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192.168.0.109\Accelerated Strategies\Marketing\DLC\"/>
    </mc:Choice>
  </mc:AlternateContent>
  <xr:revisionPtr revIDLastSave="0" documentId="13_ncr:1_{B2D18305-C19B-4072-B659-70A37BF83047}" xr6:coauthVersionLast="47" xr6:coauthVersionMax="47" xr10:uidLastSave="{00000000-0000-0000-0000-000000000000}"/>
  <bookViews>
    <workbookView xWindow="28680" yWindow="-120" windowWidth="29040" windowHeight="15720" xr2:uid="{00000000-000D-0000-FFFF-FFFF00000000}"/>
  </bookViews>
  <sheets>
    <sheet name="Calculator" sheetId="1" r:id="rId1"/>
    <sheet name="Daily" sheetId="2" state="hidden" r:id="rId2"/>
    <sheet name="Amortization" sheetId="3" r:id="rId3"/>
    <sheet name="Interest Rates" sheetId="4"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651" i="2" l="1"/>
  <c r="L10970" i="2"/>
  <c r="J4" i="2" l="1"/>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s="1"/>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s="1"/>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s="1"/>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s="1"/>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s="1"/>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s="1"/>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s="1"/>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s="1"/>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s="1"/>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s="1"/>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62" i="2"/>
  <c r="J3963" i="2"/>
  <c r="J3964" i="2"/>
  <c r="J3965" i="2"/>
  <c r="J3966" i="2"/>
  <c r="J3967" i="2"/>
  <c r="J3968" i="2"/>
  <c r="J3969" i="2"/>
  <c r="J3970" i="2"/>
  <c r="J3971" i="2"/>
  <c r="J3972" i="2"/>
  <c r="J3973"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J4038" i="2"/>
  <c r="J4039" i="2"/>
  <c r="J4040" i="2"/>
  <c r="J4041" i="2"/>
  <c r="J4042" i="2"/>
  <c r="J4043" i="2"/>
  <c r="J4044" i="2"/>
  <c r="J4045" i="2"/>
  <c r="J4046" i="2"/>
  <c r="J4047" i="2"/>
  <c r="J4048" i="2"/>
  <c r="J4049" i="2"/>
  <c r="J4050" i="2"/>
  <c r="J4051" i="2"/>
  <c r="J4052" i="2"/>
  <c r="J4053" i="2"/>
  <c r="J4054" i="2"/>
  <c r="J4055" i="2"/>
  <c r="J4056" i="2"/>
  <c r="J4057" i="2"/>
  <c r="J4058" i="2"/>
  <c r="J4059" i="2"/>
  <c r="J4060" i="2"/>
  <c r="J4061" i="2"/>
  <c r="J4062" i="2"/>
  <c r="J4063" i="2"/>
  <c r="J4064" i="2"/>
  <c r="J4065" i="2"/>
  <c r="J4066" i="2"/>
  <c r="J4067" i="2"/>
  <c r="J4068" i="2"/>
  <c r="J4069" i="2"/>
  <c r="J4070" i="2"/>
  <c r="J4071" i="2"/>
  <c r="J4072" i="2"/>
  <c r="J4073" i="2"/>
  <c r="J4074" i="2"/>
  <c r="J4075" i="2"/>
  <c r="J4076" i="2"/>
  <c r="J4077" i="2"/>
  <c r="J4078" i="2"/>
  <c r="J4079" i="2"/>
  <c r="J4080" i="2"/>
  <c r="J4081" i="2"/>
  <c r="J4082" i="2"/>
  <c r="J4083" i="2"/>
  <c r="J4084" i="2"/>
  <c r="J4085" i="2"/>
  <c r="J4086" i="2"/>
  <c r="J4087" i="2"/>
  <c r="J4088" i="2"/>
  <c r="J4089" i="2"/>
  <c r="J4090" i="2"/>
  <c r="J4091" i="2"/>
  <c r="J4092" i="2"/>
  <c r="J4093" i="2"/>
  <c r="J4094" i="2"/>
  <c r="J4095" i="2"/>
  <c r="J4096" i="2"/>
  <c r="J4097" i="2"/>
  <c r="J4098" i="2"/>
  <c r="J4099" i="2"/>
  <c r="J4100" i="2"/>
  <c r="J4101" i="2"/>
  <c r="J4102" i="2"/>
  <c r="J4103" i="2"/>
  <c r="J4104" i="2"/>
  <c r="J4105" i="2"/>
  <c r="J4106" i="2"/>
  <c r="J4107" i="2"/>
  <c r="J4108" i="2"/>
  <c r="J4109" i="2"/>
  <c r="J4110" i="2"/>
  <c r="J4111" i="2"/>
  <c r="J4112" i="2"/>
  <c r="J4113" i="2"/>
  <c r="J4114" i="2"/>
  <c r="J4115" i="2"/>
  <c r="J4116" i="2"/>
  <c r="J4117" i="2"/>
  <c r="J4118" i="2"/>
  <c r="J4119" i="2"/>
  <c r="J4120" i="2"/>
  <c r="J4121" i="2"/>
  <c r="J4122" i="2"/>
  <c r="J4123" i="2"/>
  <c r="J4124" i="2"/>
  <c r="J4125" i="2"/>
  <c r="J4126" i="2"/>
  <c r="J4127" i="2"/>
  <c r="J4128" i="2"/>
  <c r="J4129" i="2"/>
  <c r="J4130" i="2"/>
  <c r="J4131" i="2"/>
  <c r="J4132" i="2"/>
  <c r="J4133" i="2"/>
  <c r="J4134" i="2"/>
  <c r="J4135" i="2"/>
  <c r="J4136" i="2"/>
  <c r="J4137" i="2"/>
  <c r="J4138" i="2"/>
  <c r="J4139" i="2"/>
  <c r="J4140" i="2"/>
  <c r="J4141" i="2"/>
  <c r="J4142" i="2"/>
  <c r="J4143" i="2"/>
  <c r="J4144" i="2"/>
  <c r="J4145" i="2"/>
  <c r="J4146" i="2"/>
  <c r="J4147" i="2"/>
  <c r="J4148" i="2"/>
  <c r="J4149" i="2"/>
  <c r="J4150" i="2"/>
  <c r="J4151" i="2"/>
  <c r="J4152" i="2"/>
  <c r="J4153" i="2"/>
  <c r="J4154" i="2"/>
  <c r="J4155" i="2"/>
  <c r="J4156" i="2"/>
  <c r="J4157" i="2"/>
  <c r="J4158" i="2"/>
  <c r="J4159" i="2"/>
  <c r="J4160" i="2"/>
  <c r="J4161" i="2"/>
  <c r="J4162" i="2"/>
  <c r="J4163" i="2"/>
  <c r="J4164" i="2"/>
  <c r="J4165" i="2"/>
  <c r="J4166" i="2"/>
  <c r="J4167" i="2"/>
  <c r="J4168" i="2"/>
  <c r="J4169" i="2"/>
  <c r="J4170" i="2"/>
  <c r="J4171" i="2"/>
  <c r="J4172" i="2"/>
  <c r="J4173" i="2"/>
  <c r="J4174" i="2"/>
  <c r="J4175" i="2"/>
  <c r="J4176" i="2"/>
  <c r="J4177" i="2"/>
  <c r="J4178" i="2"/>
  <c r="J4179" i="2"/>
  <c r="J4180" i="2"/>
  <c r="J4181" i="2"/>
  <c r="J4182" i="2"/>
  <c r="J4183" i="2"/>
  <c r="J4184" i="2"/>
  <c r="J4185" i="2"/>
  <c r="J4186" i="2"/>
  <c r="J4187" i="2"/>
  <c r="J4188" i="2"/>
  <c r="J4189" i="2"/>
  <c r="J4190" i="2"/>
  <c r="J4191" i="2"/>
  <c r="J4192" i="2"/>
  <c r="J4193" i="2"/>
  <c r="J4194" i="2"/>
  <c r="J4195" i="2"/>
  <c r="J4196" i="2"/>
  <c r="J4197" i="2"/>
  <c r="J4198" i="2"/>
  <c r="J4199" i="2"/>
  <c r="J4200" i="2"/>
  <c r="J4201" i="2"/>
  <c r="J4202" i="2"/>
  <c r="J4203" i="2"/>
  <c r="J4204" i="2"/>
  <c r="J4205" i="2"/>
  <c r="J4206" i="2"/>
  <c r="J4207" i="2"/>
  <c r="J4208" i="2"/>
  <c r="J4209" i="2"/>
  <c r="J4210" i="2"/>
  <c r="J4211" i="2"/>
  <c r="J4212" i="2"/>
  <c r="J4213" i="2"/>
  <c r="J4214" i="2"/>
  <c r="J4215" i="2"/>
  <c r="J4216" i="2"/>
  <c r="J4217" i="2"/>
  <c r="J4218" i="2"/>
  <c r="J4219" i="2"/>
  <c r="J4220" i="2"/>
  <c r="J4221" i="2"/>
  <c r="J4222" i="2"/>
  <c r="J4223" i="2"/>
  <c r="J4224" i="2"/>
  <c r="J4225" i="2"/>
  <c r="J4226" i="2"/>
  <c r="J4227" i="2"/>
  <c r="J4228" i="2"/>
  <c r="J4229" i="2"/>
  <c r="J4230" i="2"/>
  <c r="J4231" i="2"/>
  <c r="J4232" i="2"/>
  <c r="J4233" i="2"/>
  <c r="J4234" i="2"/>
  <c r="J4235" i="2"/>
  <c r="J4236" i="2"/>
  <c r="J4237" i="2"/>
  <c r="J4238" i="2"/>
  <c r="J4239" i="2"/>
  <c r="J4240" i="2"/>
  <c r="J4241" i="2"/>
  <c r="J4242" i="2"/>
  <c r="J4243" i="2"/>
  <c r="J4244" i="2"/>
  <c r="J4245" i="2"/>
  <c r="J4246" i="2"/>
  <c r="J4247" i="2"/>
  <c r="J4248" i="2"/>
  <c r="J4249" i="2"/>
  <c r="J4250" i="2"/>
  <c r="J4251" i="2"/>
  <c r="J4252" i="2"/>
  <c r="J4253" i="2"/>
  <c r="J4254" i="2"/>
  <c r="J4255" i="2"/>
  <c r="J4256" i="2"/>
  <c r="J4257" i="2"/>
  <c r="J4258" i="2"/>
  <c r="J4259" i="2"/>
  <c r="J4260" i="2"/>
  <c r="J4261" i="2"/>
  <c r="J4262" i="2"/>
  <c r="J4263" i="2"/>
  <c r="J4264" i="2"/>
  <c r="J4265" i="2"/>
  <c r="J4266" i="2"/>
  <c r="J4267" i="2"/>
  <c r="J4268" i="2"/>
  <c r="J4269" i="2"/>
  <c r="J4270" i="2"/>
  <c r="J4271" i="2"/>
  <c r="J4272" i="2"/>
  <c r="J4273" i="2"/>
  <c r="J4274" i="2"/>
  <c r="J4275" i="2"/>
  <c r="J4276" i="2"/>
  <c r="J4277" i="2"/>
  <c r="J4278" i="2"/>
  <c r="J4279" i="2"/>
  <c r="J4280" i="2"/>
  <c r="J4281" i="2"/>
  <c r="J4282" i="2"/>
  <c r="J4283" i="2"/>
  <c r="J4284" i="2"/>
  <c r="J4285" i="2"/>
  <c r="J4286" i="2"/>
  <c r="J4287" i="2"/>
  <c r="J4288" i="2"/>
  <c r="J4289" i="2"/>
  <c r="J4290" i="2"/>
  <c r="J4291" i="2"/>
  <c r="J4292" i="2"/>
  <c r="J4293" i="2"/>
  <c r="J4294" i="2"/>
  <c r="J4295" i="2"/>
  <c r="J4296" i="2"/>
  <c r="J4297" i="2"/>
  <c r="J4298" i="2"/>
  <c r="J4299" i="2"/>
  <c r="J4300" i="2"/>
  <c r="J4301" i="2"/>
  <c r="J4302" i="2"/>
  <c r="J4303" i="2"/>
  <c r="J4304" i="2"/>
  <c r="J4305" i="2"/>
  <c r="J4306" i="2"/>
  <c r="J4307" i="2"/>
  <c r="J4308" i="2"/>
  <c r="J4309" i="2"/>
  <c r="J4310" i="2"/>
  <c r="J4311" i="2"/>
  <c r="J4312" i="2"/>
  <c r="J4313" i="2"/>
  <c r="J4314" i="2"/>
  <c r="J4315" i="2"/>
  <c r="J4316" i="2"/>
  <c r="J4317" i="2"/>
  <c r="J4318" i="2"/>
  <c r="J4319" i="2"/>
  <c r="J4320" i="2"/>
  <c r="J4321" i="2"/>
  <c r="J4322" i="2"/>
  <c r="J4323" i="2"/>
  <c r="J4324" i="2"/>
  <c r="J4325" i="2"/>
  <c r="J4326" i="2"/>
  <c r="J4327" i="2"/>
  <c r="J4328" i="2"/>
  <c r="J4329" i="2"/>
  <c r="J4330" i="2"/>
  <c r="J4331" i="2"/>
  <c r="J4332" i="2"/>
  <c r="J4333" i="2"/>
  <c r="J4334" i="2"/>
  <c r="J4335" i="2"/>
  <c r="J4336" i="2"/>
  <c r="J4337" i="2"/>
  <c r="J4338" i="2"/>
  <c r="J4339" i="2"/>
  <c r="J4340" i="2"/>
  <c r="J4341" i="2"/>
  <c r="J4342" i="2"/>
  <c r="J4343" i="2"/>
  <c r="J4344" i="2"/>
  <c r="J4345" i="2"/>
  <c r="J4346" i="2"/>
  <c r="J4347" i="2"/>
  <c r="J4348" i="2"/>
  <c r="J4349" i="2"/>
  <c r="J4350" i="2"/>
  <c r="J4351" i="2"/>
  <c r="J4352" i="2"/>
  <c r="J4353" i="2"/>
  <c r="J4354" i="2"/>
  <c r="J4355" i="2"/>
  <c r="J4356" i="2"/>
  <c r="J4357" i="2"/>
  <c r="J4358" i="2"/>
  <c r="J4359" i="2"/>
  <c r="J4360" i="2"/>
  <c r="J4361" i="2"/>
  <c r="J4362" i="2"/>
  <c r="J4363" i="2"/>
  <c r="J4364" i="2"/>
  <c r="J4365" i="2"/>
  <c r="J4366" i="2"/>
  <c r="J4367" i="2"/>
  <c r="J4368" i="2"/>
  <c r="J4369" i="2"/>
  <c r="J4370" i="2"/>
  <c r="J4371" i="2"/>
  <c r="J4372" i="2"/>
  <c r="J4373" i="2"/>
  <c r="J4374" i="2"/>
  <c r="J4375" i="2"/>
  <c r="J4376" i="2"/>
  <c r="J4377" i="2"/>
  <c r="J4378" i="2"/>
  <c r="J4379" i="2"/>
  <c r="J4380" i="2"/>
  <c r="J4381" i="2"/>
  <c r="J4382" i="2"/>
  <c r="J4383" i="2"/>
  <c r="J4384" i="2"/>
  <c r="J4385" i="2"/>
  <c r="J4386" i="2"/>
  <c r="J4387" i="2"/>
  <c r="J4388" i="2"/>
  <c r="J4389" i="2"/>
  <c r="J4390" i="2"/>
  <c r="J4391" i="2"/>
  <c r="J4392" i="2"/>
  <c r="J4393" i="2"/>
  <c r="J4394" i="2"/>
  <c r="J4395" i="2"/>
  <c r="J4396" i="2"/>
  <c r="J4397" i="2"/>
  <c r="J4398" i="2"/>
  <c r="J4399" i="2"/>
  <c r="J4400" i="2"/>
  <c r="J4401" i="2"/>
  <c r="J4402" i="2"/>
  <c r="J4403" i="2"/>
  <c r="J4404" i="2"/>
  <c r="J4405" i="2"/>
  <c r="J4406" i="2"/>
  <c r="J4407" i="2"/>
  <c r="J4408" i="2"/>
  <c r="J4409" i="2"/>
  <c r="J4410" i="2"/>
  <c r="J4411" i="2"/>
  <c r="J4412" i="2"/>
  <c r="J4413" i="2"/>
  <c r="J4414" i="2"/>
  <c r="J4415" i="2"/>
  <c r="J4416" i="2"/>
  <c r="J4417" i="2"/>
  <c r="J4418" i="2"/>
  <c r="J4419" i="2"/>
  <c r="J4420" i="2"/>
  <c r="J4421" i="2"/>
  <c r="J4422" i="2"/>
  <c r="J4423" i="2"/>
  <c r="J4424" i="2"/>
  <c r="J4425" i="2"/>
  <c r="J4426" i="2"/>
  <c r="J4427" i="2"/>
  <c r="J4428" i="2"/>
  <c r="J4429" i="2"/>
  <c r="J4430" i="2"/>
  <c r="J4431" i="2"/>
  <c r="J4432" i="2"/>
  <c r="J4433" i="2"/>
  <c r="J4434" i="2"/>
  <c r="J4435" i="2"/>
  <c r="J4436" i="2"/>
  <c r="J4437" i="2"/>
  <c r="J4438" i="2"/>
  <c r="J4439" i="2"/>
  <c r="J4440" i="2"/>
  <c r="J4441" i="2"/>
  <c r="J4442" i="2"/>
  <c r="J4443" i="2"/>
  <c r="J4444" i="2"/>
  <c r="J4445" i="2"/>
  <c r="J4446" i="2"/>
  <c r="J4447" i="2"/>
  <c r="J4448" i="2"/>
  <c r="J4449" i="2"/>
  <c r="J4450" i="2"/>
  <c r="J4451" i="2"/>
  <c r="J4452" i="2"/>
  <c r="J4453" i="2"/>
  <c r="J4454" i="2"/>
  <c r="J4455" i="2"/>
  <c r="J4456" i="2"/>
  <c r="J4457" i="2"/>
  <c r="J4458" i="2"/>
  <c r="J4459" i="2"/>
  <c r="J4460" i="2"/>
  <c r="J4461" i="2"/>
  <c r="J4462" i="2"/>
  <c r="J4463" i="2"/>
  <c r="J4464" i="2"/>
  <c r="J4465" i="2"/>
  <c r="J4466" i="2"/>
  <c r="J4467" i="2"/>
  <c r="J4468" i="2"/>
  <c r="J4469" i="2"/>
  <c r="J4470" i="2"/>
  <c r="J4471" i="2"/>
  <c r="J4472" i="2"/>
  <c r="J4473" i="2"/>
  <c r="J4474" i="2"/>
  <c r="J4475" i="2"/>
  <c r="J4476" i="2"/>
  <c r="J4477" i="2"/>
  <c r="J4478" i="2"/>
  <c r="J4479" i="2"/>
  <c r="J4480" i="2"/>
  <c r="J4481" i="2"/>
  <c r="J4482" i="2"/>
  <c r="J4483" i="2"/>
  <c r="J4484" i="2"/>
  <c r="J4485" i="2"/>
  <c r="J4486" i="2"/>
  <c r="J4487" i="2"/>
  <c r="J4488" i="2"/>
  <c r="J4489" i="2"/>
  <c r="J4490" i="2"/>
  <c r="J4491" i="2"/>
  <c r="J4492" i="2"/>
  <c r="J4493" i="2"/>
  <c r="J4494" i="2"/>
  <c r="J4495" i="2"/>
  <c r="J4496" i="2"/>
  <c r="J4497" i="2"/>
  <c r="J4498" i="2"/>
  <c r="J4499" i="2"/>
  <c r="J4500" i="2"/>
  <c r="J4501" i="2"/>
  <c r="J4502" i="2"/>
  <c r="J4503" i="2"/>
  <c r="J4504" i="2"/>
  <c r="J4505" i="2"/>
  <c r="J4506" i="2"/>
  <c r="J4507" i="2"/>
  <c r="J4508" i="2"/>
  <c r="J4509" i="2"/>
  <c r="J4510" i="2"/>
  <c r="J4511" i="2"/>
  <c r="J4512" i="2"/>
  <c r="J4513" i="2"/>
  <c r="J4514" i="2"/>
  <c r="J4515" i="2"/>
  <c r="J4516" i="2"/>
  <c r="J4517" i="2"/>
  <c r="J4518" i="2"/>
  <c r="J4519" i="2"/>
  <c r="J4520" i="2"/>
  <c r="J4521" i="2"/>
  <c r="J4522" i="2"/>
  <c r="J4523" i="2"/>
  <c r="J4524" i="2"/>
  <c r="J4525" i="2"/>
  <c r="J4526" i="2"/>
  <c r="J4527" i="2"/>
  <c r="J4528" i="2"/>
  <c r="J4529" i="2"/>
  <c r="J4530" i="2"/>
  <c r="J4531" i="2"/>
  <c r="J4532" i="2"/>
  <c r="J4533" i="2"/>
  <c r="J4534" i="2"/>
  <c r="J4535" i="2"/>
  <c r="J4536" i="2"/>
  <c r="J4537" i="2"/>
  <c r="J4538" i="2"/>
  <c r="J4539" i="2"/>
  <c r="J4540" i="2"/>
  <c r="J4541" i="2"/>
  <c r="J4542" i="2"/>
  <c r="J4543" i="2"/>
  <c r="J4544" i="2"/>
  <c r="J4545" i="2"/>
  <c r="J4546" i="2"/>
  <c r="J4547" i="2"/>
  <c r="J4548" i="2"/>
  <c r="J4549" i="2"/>
  <c r="J4550" i="2"/>
  <c r="J4551" i="2"/>
  <c r="J4552" i="2"/>
  <c r="J4553" i="2"/>
  <c r="J4554" i="2"/>
  <c r="J4555" i="2"/>
  <c r="J4556" i="2"/>
  <c r="J4557" i="2"/>
  <c r="J4558" i="2"/>
  <c r="J4559" i="2"/>
  <c r="J4560" i="2"/>
  <c r="J4561" i="2"/>
  <c r="J4562" i="2"/>
  <c r="J4563" i="2"/>
  <c r="J4564" i="2"/>
  <c r="J4565" i="2"/>
  <c r="J4566" i="2"/>
  <c r="J4567" i="2"/>
  <c r="J4568" i="2"/>
  <c r="J4569" i="2"/>
  <c r="J4570" i="2"/>
  <c r="J4571" i="2"/>
  <c r="J4572" i="2"/>
  <c r="J4573" i="2"/>
  <c r="J4574" i="2"/>
  <c r="J4575" i="2"/>
  <c r="J4576" i="2"/>
  <c r="J4577" i="2"/>
  <c r="J4578" i="2"/>
  <c r="J4579" i="2"/>
  <c r="J4580" i="2"/>
  <c r="J4581" i="2"/>
  <c r="J4582" i="2"/>
  <c r="J4583" i="2"/>
  <c r="J4584" i="2"/>
  <c r="J4585" i="2"/>
  <c r="J4586" i="2"/>
  <c r="J4587" i="2"/>
  <c r="J4588" i="2"/>
  <c r="J4589" i="2"/>
  <c r="J4590" i="2"/>
  <c r="J4591" i="2"/>
  <c r="J4592" i="2"/>
  <c r="J4593" i="2"/>
  <c r="J4594" i="2"/>
  <c r="J4595" i="2"/>
  <c r="J4596" i="2"/>
  <c r="J4597" i="2"/>
  <c r="J4598" i="2"/>
  <c r="J4599" i="2"/>
  <c r="J4600" i="2"/>
  <c r="J4601" i="2"/>
  <c r="J4602" i="2"/>
  <c r="J4603" i="2"/>
  <c r="J4604" i="2"/>
  <c r="J4605" i="2"/>
  <c r="J4606" i="2"/>
  <c r="J4607" i="2"/>
  <c r="J4608" i="2"/>
  <c r="J4609" i="2"/>
  <c r="J4610" i="2"/>
  <c r="J4611" i="2"/>
  <c r="J4612" i="2"/>
  <c r="J4613" i="2"/>
  <c r="J4614" i="2"/>
  <c r="J4615" i="2"/>
  <c r="J4616" i="2"/>
  <c r="J4617" i="2"/>
  <c r="J4618" i="2"/>
  <c r="J4619" i="2"/>
  <c r="J4620" i="2"/>
  <c r="J4621" i="2"/>
  <c r="J4622" i="2"/>
  <c r="J4623" i="2"/>
  <c r="J4624" i="2"/>
  <c r="J4625" i="2"/>
  <c r="J4626" i="2"/>
  <c r="J4627" i="2"/>
  <c r="J4628" i="2"/>
  <c r="J4629" i="2"/>
  <c r="J4630" i="2"/>
  <c r="J4631" i="2"/>
  <c r="J4632" i="2"/>
  <c r="J4633" i="2"/>
  <c r="J4634" i="2"/>
  <c r="J4635" i="2"/>
  <c r="J4636" i="2"/>
  <c r="J4637" i="2"/>
  <c r="J4638" i="2"/>
  <c r="J4639" i="2"/>
  <c r="J4640" i="2"/>
  <c r="J4641" i="2"/>
  <c r="J4642" i="2"/>
  <c r="J4643" i="2"/>
  <c r="J4644" i="2"/>
  <c r="J4645" i="2"/>
  <c r="J4646" i="2"/>
  <c r="J4647" i="2"/>
  <c r="J4648" i="2"/>
  <c r="J4649" i="2"/>
  <c r="J4650" i="2"/>
  <c r="J4651" i="2"/>
  <c r="J4652" i="2"/>
  <c r="J4653" i="2"/>
  <c r="J4654" i="2"/>
  <c r="J4655" i="2"/>
  <c r="J4656" i="2"/>
  <c r="J4657" i="2"/>
  <c r="J4658" i="2"/>
  <c r="J4659" i="2"/>
  <c r="J4660" i="2"/>
  <c r="J4661" i="2"/>
  <c r="J4662" i="2"/>
  <c r="J4663" i="2"/>
  <c r="J4664" i="2"/>
  <c r="J4665" i="2"/>
  <c r="J4666" i="2"/>
  <c r="J4667" i="2"/>
  <c r="J4668" i="2"/>
  <c r="J4669" i="2"/>
  <c r="J4670" i="2"/>
  <c r="J4671" i="2"/>
  <c r="J4672" i="2"/>
  <c r="J4673" i="2"/>
  <c r="J4674" i="2"/>
  <c r="J4675" i="2"/>
  <c r="J4676" i="2"/>
  <c r="J4677" i="2"/>
  <c r="J4678" i="2"/>
  <c r="J4679" i="2"/>
  <c r="J4680" i="2"/>
  <c r="J4681" i="2"/>
  <c r="J4682" i="2"/>
  <c r="J4683" i="2"/>
  <c r="J4684" i="2"/>
  <c r="J4685" i="2"/>
  <c r="J4686" i="2"/>
  <c r="J4687" i="2"/>
  <c r="J4688" i="2"/>
  <c r="J4689" i="2"/>
  <c r="J4690" i="2"/>
  <c r="J4691" i="2"/>
  <c r="J4692" i="2"/>
  <c r="J4693" i="2"/>
  <c r="J4694" i="2"/>
  <c r="J4695" i="2"/>
  <c r="J4696" i="2"/>
  <c r="J4697" i="2"/>
  <c r="J4698" i="2"/>
  <c r="J4699" i="2"/>
  <c r="J4700" i="2"/>
  <c r="J4701" i="2"/>
  <c r="J4702" i="2"/>
  <c r="J4703" i="2"/>
  <c r="J4704" i="2"/>
  <c r="J4705" i="2"/>
  <c r="J4706" i="2"/>
  <c r="J4707" i="2"/>
  <c r="J4708" i="2"/>
  <c r="J4709" i="2"/>
  <c r="J4710" i="2"/>
  <c r="J4711" i="2"/>
  <c r="J4712" i="2"/>
  <c r="J4713" i="2"/>
  <c r="J4714" i="2"/>
  <c r="J4715" i="2"/>
  <c r="J4716" i="2"/>
  <c r="J4717" i="2"/>
  <c r="J4718" i="2"/>
  <c r="J4719" i="2"/>
  <c r="J4720" i="2"/>
  <c r="J4721" i="2"/>
  <c r="J4722" i="2"/>
  <c r="J4723" i="2"/>
  <c r="J4724" i="2"/>
  <c r="J4725" i="2"/>
  <c r="J4726" i="2"/>
  <c r="J4727" i="2"/>
  <c r="J4728" i="2"/>
  <c r="J4729" i="2"/>
  <c r="J4730" i="2"/>
  <c r="J4731" i="2"/>
  <c r="J4732" i="2"/>
  <c r="J4733" i="2"/>
  <c r="J4734" i="2"/>
  <c r="J4735" i="2"/>
  <c r="J4736" i="2"/>
  <c r="J4737" i="2"/>
  <c r="J4738" i="2"/>
  <c r="J4739" i="2"/>
  <c r="J4740" i="2"/>
  <c r="J4741" i="2"/>
  <c r="J4742" i="2"/>
  <c r="J4743" i="2"/>
  <c r="J4744" i="2"/>
  <c r="J4745" i="2"/>
  <c r="J4746" i="2"/>
  <c r="J4747" i="2"/>
  <c r="J4748" i="2"/>
  <c r="J4749" i="2"/>
  <c r="J4750" i="2"/>
  <c r="J4751" i="2"/>
  <c r="J4752" i="2"/>
  <c r="J4753" i="2"/>
  <c r="J4754" i="2"/>
  <c r="J4755" i="2"/>
  <c r="J4756" i="2"/>
  <c r="J4757" i="2"/>
  <c r="J4758" i="2"/>
  <c r="J4759" i="2"/>
  <c r="J4760" i="2"/>
  <c r="J4761" i="2"/>
  <c r="J4762" i="2"/>
  <c r="J4763" i="2"/>
  <c r="J4764" i="2"/>
  <c r="J4765" i="2"/>
  <c r="J4766" i="2"/>
  <c r="J4767" i="2"/>
  <c r="J4768" i="2"/>
  <c r="J4769" i="2"/>
  <c r="J4770" i="2"/>
  <c r="J4771" i="2"/>
  <c r="J4772" i="2"/>
  <c r="J4773" i="2"/>
  <c r="J4774" i="2"/>
  <c r="J4775" i="2"/>
  <c r="J4776" i="2"/>
  <c r="J4777" i="2"/>
  <c r="J4778" i="2"/>
  <c r="J4779" i="2"/>
  <c r="J4780" i="2"/>
  <c r="J4781" i="2"/>
  <c r="J4782" i="2"/>
  <c r="J4783" i="2"/>
  <c r="J4784" i="2"/>
  <c r="J4785" i="2"/>
  <c r="J4786" i="2"/>
  <c r="J4787" i="2"/>
  <c r="J4788" i="2"/>
  <c r="J4789" i="2"/>
  <c r="J4790" i="2"/>
  <c r="J4791" i="2"/>
  <c r="J4792" i="2"/>
  <c r="J4793" i="2"/>
  <c r="J4794" i="2"/>
  <c r="J4795" i="2"/>
  <c r="J4796" i="2"/>
  <c r="J4797" i="2"/>
  <c r="J4798" i="2"/>
  <c r="J4799" i="2"/>
  <c r="J4800" i="2"/>
  <c r="J4801" i="2"/>
  <c r="J4802" i="2"/>
  <c r="J4803" i="2"/>
  <c r="J4804" i="2"/>
  <c r="J4805" i="2"/>
  <c r="J4806" i="2"/>
  <c r="J4807" i="2"/>
  <c r="J4808" i="2"/>
  <c r="J4809" i="2"/>
  <c r="J4810" i="2"/>
  <c r="J4811" i="2"/>
  <c r="J4812" i="2"/>
  <c r="J4813" i="2"/>
  <c r="J4814" i="2"/>
  <c r="J4815" i="2"/>
  <c r="J4816" i="2"/>
  <c r="J4817" i="2"/>
  <c r="J4818" i="2"/>
  <c r="J4819" i="2"/>
  <c r="J4820" i="2"/>
  <c r="J4821" i="2"/>
  <c r="J4822" i="2"/>
  <c r="J4823" i="2"/>
  <c r="J4824" i="2"/>
  <c r="J4825" i="2"/>
  <c r="J4826" i="2"/>
  <c r="J4827" i="2"/>
  <c r="J4828" i="2"/>
  <c r="J4829" i="2"/>
  <c r="J4830" i="2"/>
  <c r="J4831" i="2"/>
  <c r="J4832" i="2"/>
  <c r="J4833" i="2"/>
  <c r="J4834" i="2"/>
  <c r="J4835" i="2"/>
  <c r="J4836" i="2"/>
  <c r="J4837" i="2"/>
  <c r="J4838" i="2"/>
  <c r="J4839" i="2"/>
  <c r="J4840" i="2"/>
  <c r="J4841" i="2"/>
  <c r="J4842" i="2"/>
  <c r="J4843" i="2"/>
  <c r="J4844" i="2"/>
  <c r="J4845" i="2"/>
  <c r="J4846" i="2"/>
  <c r="J4847" i="2"/>
  <c r="J4848" i="2"/>
  <c r="J4849" i="2"/>
  <c r="J4850" i="2"/>
  <c r="J4851" i="2"/>
  <c r="J4852" i="2"/>
  <c r="J4853" i="2"/>
  <c r="J4854" i="2"/>
  <c r="J4855" i="2"/>
  <c r="J4856" i="2"/>
  <c r="J4857" i="2"/>
  <c r="J4858" i="2"/>
  <c r="J4859" i="2"/>
  <c r="J4860" i="2"/>
  <c r="J4861" i="2"/>
  <c r="J4862" i="2"/>
  <c r="J4863" i="2"/>
  <c r="J4864" i="2"/>
  <c r="J4865" i="2"/>
  <c r="J4866" i="2"/>
  <c r="J4867" i="2"/>
  <c r="J4868" i="2"/>
  <c r="J4869" i="2"/>
  <c r="J4870" i="2"/>
  <c r="J4871" i="2"/>
  <c r="J4872" i="2"/>
  <c r="J4873" i="2"/>
  <c r="J4874" i="2"/>
  <c r="J4875" i="2"/>
  <c r="J4876" i="2"/>
  <c r="J4877" i="2"/>
  <c r="J4878" i="2"/>
  <c r="J4879" i="2"/>
  <c r="J4880" i="2"/>
  <c r="J4881" i="2"/>
  <c r="J4882" i="2"/>
  <c r="J4883" i="2"/>
  <c r="J4884" i="2"/>
  <c r="J4885" i="2"/>
  <c r="J4886" i="2"/>
  <c r="J4887" i="2"/>
  <c r="J4888" i="2"/>
  <c r="J4889" i="2"/>
  <c r="J4890" i="2"/>
  <c r="J4891" i="2"/>
  <c r="J4892" i="2"/>
  <c r="J4893" i="2"/>
  <c r="J4894" i="2"/>
  <c r="J4895" i="2"/>
  <c r="J4896" i="2"/>
  <c r="J4897" i="2"/>
  <c r="J4898" i="2"/>
  <c r="J4899" i="2"/>
  <c r="J4900" i="2"/>
  <c r="J4901" i="2"/>
  <c r="J4902" i="2"/>
  <c r="J4903" i="2"/>
  <c r="J4904" i="2"/>
  <c r="J4905" i="2"/>
  <c r="J4906" i="2"/>
  <c r="J4907" i="2"/>
  <c r="J4908" i="2"/>
  <c r="J4909" i="2"/>
  <c r="J4910" i="2"/>
  <c r="J4911" i="2"/>
  <c r="J4912" i="2"/>
  <c r="J4913" i="2"/>
  <c r="J4914" i="2"/>
  <c r="J4915" i="2"/>
  <c r="J4916" i="2"/>
  <c r="J4917" i="2"/>
  <c r="J4918" i="2"/>
  <c r="J4919" i="2"/>
  <c r="J4920" i="2"/>
  <c r="J4921" i="2"/>
  <c r="J4922" i="2"/>
  <c r="J4923" i="2"/>
  <c r="J4924" i="2"/>
  <c r="J4925" i="2"/>
  <c r="J4926" i="2"/>
  <c r="J4927" i="2"/>
  <c r="J4928" i="2"/>
  <c r="J4929" i="2"/>
  <c r="J4930" i="2"/>
  <c r="J4931" i="2"/>
  <c r="J4932" i="2"/>
  <c r="J4933" i="2"/>
  <c r="J4934" i="2"/>
  <c r="J4935" i="2"/>
  <c r="J4936" i="2"/>
  <c r="J4937" i="2"/>
  <c r="J4938" i="2"/>
  <c r="J4939" i="2"/>
  <c r="J4940" i="2"/>
  <c r="J4941" i="2"/>
  <c r="J4942" i="2"/>
  <c r="J4943" i="2"/>
  <c r="J4944" i="2"/>
  <c r="J4945" i="2"/>
  <c r="J4946" i="2"/>
  <c r="J4947" i="2"/>
  <c r="J4948" i="2"/>
  <c r="J4949" i="2"/>
  <c r="J4950" i="2"/>
  <c r="J4951" i="2"/>
  <c r="J4952" i="2"/>
  <c r="J4953" i="2"/>
  <c r="J4954" i="2"/>
  <c r="J4955" i="2"/>
  <c r="J4956" i="2"/>
  <c r="J4957" i="2"/>
  <c r="J4958" i="2"/>
  <c r="J4959" i="2"/>
  <c r="J4960" i="2"/>
  <c r="J4961" i="2"/>
  <c r="J4962" i="2"/>
  <c r="J4963" i="2"/>
  <c r="J4964" i="2"/>
  <c r="J4965" i="2"/>
  <c r="J4966" i="2"/>
  <c r="J4967" i="2"/>
  <c r="J4968" i="2"/>
  <c r="J4969" i="2"/>
  <c r="J4970" i="2"/>
  <c r="J4971" i="2"/>
  <c r="J4972" i="2"/>
  <c r="J4973" i="2"/>
  <c r="J4974" i="2"/>
  <c r="J4975" i="2"/>
  <c r="J4976" i="2"/>
  <c r="J4977" i="2"/>
  <c r="J4978" i="2"/>
  <c r="J4979" i="2"/>
  <c r="J4980" i="2"/>
  <c r="J4981" i="2"/>
  <c r="J4982" i="2"/>
  <c r="J4983" i="2"/>
  <c r="J4984" i="2"/>
  <c r="J4985" i="2"/>
  <c r="J4986" i="2"/>
  <c r="J4987" i="2"/>
  <c r="J4988" i="2"/>
  <c r="J4989" i="2"/>
  <c r="J4990" i="2"/>
  <c r="J4991" i="2"/>
  <c r="J4992" i="2"/>
  <c r="J4993" i="2"/>
  <c r="J4994" i="2"/>
  <c r="J4995" i="2"/>
  <c r="J4996" i="2"/>
  <c r="J4997" i="2"/>
  <c r="J4998" i="2"/>
  <c r="J4999" i="2"/>
  <c r="J5000" i="2"/>
  <c r="J5001" i="2"/>
  <c r="J5002" i="2"/>
  <c r="J5003" i="2"/>
  <c r="J5004" i="2"/>
  <c r="J5005" i="2"/>
  <c r="J5006" i="2"/>
  <c r="J5007" i="2"/>
  <c r="J5008" i="2"/>
  <c r="J5009" i="2"/>
  <c r="J5010" i="2"/>
  <c r="J5011" i="2"/>
  <c r="J5012" i="2"/>
  <c r="J5013" i="2"/>
  <c r="J5014" i="2"/>
  <c r="J5015" i="2"/>
  <c r="J5016" i="2"/>
  <c r="J5017" i="2"/>
  <c r="J5018" i="2"/>
  <c r="J5019" i="2"/>
  <c r="J5020" i="2"/>
  <c r="J5021" i="2"/>
  <c r="J5022" i="2"/>
  <c r="J5023" i="2"/>
  <c r="J5024" i="2"/>
  <c r="J5025" i="2"/>
  <c r="J5026" i="2"/>
  <c r="J5027" i="2"/>
  <c r="J5028" i="2"/>
  <c r="J5029" i="2"/>
  <c r="J5030" i="2"/>
  <c r="J5031" i="2"/>
  <c r="J5032" i="2"/>
  <c r="J5033" i="2"/>
  <c r="J5034" i="2"/>
  <c r="J5035" i="2"/>
  <c r="J5036" i="2"/>
  <c r="J5037" i="2"/>
  <c r="J5038" i="2"/>
  <c r="J5039" i="2"/>
  <c r="J5040" i="2"/>
  <c r="J5041" i="2"/>
  <c r="J5042" i="2"/>
  <c r="J5043" i="2"/>
  <c r="J5044" i="2"/>
  <c r="J5045" i="2"/>
  <c r="J5046" i="2"/>
  <c r="J5047" i="2"/>
  <c r="J5048" i="2"/>
  <c r="J5049" i="2"/>
  <c r="J5050" i="2"/>
  <c r="J5051" i="2"/>
  <c r="J5052" i="2"/>
  <c r="J5053" i="2"/>
  <c r="J5054" i="2"/>
  <c r="J5055" i="2"/>
  <c r="J5056" i="2"/>
  <c r="J5057" i="2"/>
  <c r="J5058" i="2"/>
  <c r="J5059" i="2"/>
  <c r="J5060" i="2"/>
  <c r="J5061" i="2"/>
  <c r="J5062" i="2"/>
  <c r="J5063" i="2"/>
  <c r="J5064" i="2"/>
  <c r="J5065" i="2"/>
  <c r="J5066" i="2"/>
  <c r="J5067" i="2"/>
  <c r="J5068" i="2"/>
  <c r="J5069" i="2"/>
  <c r="J5070" i="2"/>
  <c r="J5071" i="2"/>
  <c r="J5072" i="2"/>
  <c r="J5073" i="2"/>
  <c r="J5074" i="2"/>
  <c r="J5075" i="2"/>
  <c r="J5076" i="2"/>
  <c r="J5077" i="2"/>
  <c r="J5078" i="2"/>
  <c r="J5079" i="2"/>
  <c r="J5080" i="2"/>
  <c r="J5081" i="2"/>
  <c r="J5082" i="2"/>
  <c r="J5083" i="2"/>
  <c r="J5084" i="2"/>
  <c r="J5085" i="2"/>
  <c r="J5086" i="2"/>
  <c r="J5087" i="2"/>
  <c r="J5088" i="2"/>
  <c r="J5089" i="2"/>
  <c r="J5090" i="2"/>
  <c r="J5091" i="2"/>
  <c r="J5092" i="2"/>
  <c r="J5093" i="2"/>
  <c r="J5094" i="2"/>
  <c r="J5095" i="2"/>
  <c r="J5096" i="2"/>
  <c r="J5097" i="2"/>
  <c r="J5098" i="2"/>
  <c r="J5099" i="2"/>
  <c r="J5100" i="2"/>
  <c r="J5101" i="2"/>
  <c r="J5102" i="2"/>
  <c r="J5103" i="2"/>
  <c r="J5104" i="2"/>
  <c r="J5105" i="2"/>
  <c r="J5106" i="2"/>
  <c r="J5107" i="2"/>
  <c r="J5108" i="2"/>
  <c r="J5109" i="2"/>
  <c r="J5110" i="2"/>
  <c r="J5111" i="2"/>
  <c r="J5112" i="2"/>
  <c r="J5113" i="2"/>
  <c r="J5114" i="2"/>
  <c r="J5115" i="2"/>
  <c r="J5116" i="2"/>
  <c r="J5117" i="2"/>
  <c r="J5118" i="2"/>
  <c r="J5119" i="2"/>
  <c r="J5120" i="2"/>
  <c r="J5121" i="2"/>
  <c r="J5122" i="2"/>
  <c r="J5123" i="2"/>
  <c r="J5124" i="2"/>
  <c r="J5125" i="2"/>
  <c r="J5126" i="2"/>
  <c r="J5127" i="2"/>
  <c r="J5128" i="2"/>
  <c r="J5129" i="2"/>
  <c r="J5130" i="2"/>
  <c r="J5131" i="2"/>
  <c r="J5132" i="2"/>
  <c r="J5133" i="2"/>
  <c r="J5134" i="2"/>
  <c r="J5135" i="2"/>
  <c r="J5136" i="2"/>
  <c r="J5137" i="2"/>
  <c r="J5138" i="2"/>
  <c r="J5139" i="2"/>
  <c r="J5140" i="2"/>
  <c r="J5141" i="2"/>
  <c r="J5142" i="2"/>
  <c r="J5143" i="2"/>
  <c r="J5144" i="2"/>
  <c r="J5145" i="2"/>
  <c r="J5146" i="2"/>
  <c r="J5147" i="2"/>
  <c r="J5148" i="2"/>
  <c r="J5149" i="2"/>
  <c r="J5150" i="2"/>
  <c r="J5151" i="2"/>
  <c r="J5152" i="2"/>
  <c r="J5153" i="2"/>
  <c r="J5154" i="2"/>
  <c r="J5155" i="2"/>
  <c r="J5156" i="2"/>
  <c r="J5157" i="2"/>
  <c r="J5158" i="2"/>
  <c r="J5159" i="2"/>
  <c r="J5160" i="2"/>
  <c r="J5161" i="2"/>
  <c r="J5162" i="2"/>
  <c r="J5163" i="2"/>
  <c r="J5164" i="2"/>
  <c r="J5165" i="2"/>
  <c r="J5166" i="2"/>
  <c r="J5167" i="2"/>
  <c r="J5168" i="2"/>
  <c r="J5169" i="2"/>
  <c r="J5170" i="2"/>
  <c r="J5171" i="2"/>
  <c r="J5172" i="2"/>
  <c r="J5173" i="2"/>
  <c r="J5174" i="2"/>
  <c r="J5175" i="2"/>
  <c r="J5176" i="2"/>
  <c r="J5177" i="2"/>
  <c r="J5178" i="2"/>
  <c r="J5179" i="2"/>
  <c r="J5180" i="2"/>
  <c r="J5181" i="2"/>
  <c r="J5182" i="2"/>
  <c r="J5183" i="2"/>
  <c r="J5184" i="2"/>
  <c r="J5185" i="2"/>
  <c r="J5186" i="2"/>
  <c r="J5187" i="2"/>
  <c r="J5188" i="2"/>
  <c r="J5189" i="2"/>
  <c r="J5190" i="2"/>
  <c r="J5191" i="2"/>
  <c r="J5192" i="2"/>
  <c r="J5193" i="2"/>
  <c r="J5194" i="2"/>
  <c r="J5195" i="2"/>
  <c r="J5196" i="2"/>
  <c r="J5197" i="2"/>
  <c r="J5198" i="2"/>
  <c r="J5199" i="2"/>
  <c r="J5200" i="2"/>
  <c r="J5201" i="2"/>
  <c r="J5202" i="2"/>
  <c r="J5203" i="2"/>
  <c r="J5204" i="2"/>
  <c r="J5205" i="2"/>
  <c r="J5206" i="2"/>
  <c r="J5207" i="2"/>
  <c r="J5208" i="2"/>
  <c r="J5209" i="2"/>
  <c r="J5210" i="2"/>
  <c r="J5211" i="2"/>
  <c r="J5212" i="2"/>
  <c r="J5213" i="2"/>
  <c r="J5214" i="2"/>
  <c r="J5215" i="2"/>
  <c r="J5216" i="2"/>
  <c r="J5217" i="2"/>
  <c r="J5218" i="2"/>
  <c r="J5219" i="2"/>
  <c r="J5220" i="2"/>
  <c r="J5221" i="2"/>
  <c r="J5222" i="2"/>
  <c r="J5223" i="2"/>
  <c r="J5224" i="2"/>
  <c r="J5225" i="2"/>
  <c r="J5226" i="2"/>
  <c r="J5227" i="2"/>
  <c r="J5228" i="2"/>
  <c r="J5229" i="2"/>
  <c r="J5230" i="2"/>
  <c r="J5231" i="2"/>
  <c r="J5232" i="2"/>
  <c r="J5233" i="2"/>
  <c r="J5234" i="2"/>
  <c r="J5235" i="2"/>
  <c r="J5236" i="2"/>
  <c r="J5237" i="2"/>
  <c r="J5238" i="2"/>
  <c r="J5239" i="2"/>
  <c r="J5240" i="2"/>
  <c r="J5241" i="2"/>
  <c r="J5242" i="2"/>
  <c r="J5243" i="2"/>
  <c r="J5244" i="2"/>
  <c r="J5245" i="2"/>
  <c r="J5246" i="2"/>
  <c r="J5247" i="2"/>
  <c r="J5248" i="2"/>
  <c r="J5249" i="2"/>
  <c r="J5250" i="2"/>
  <c r="J5251" i="2"/>
  <c r="J5252" i="2"/>
  <c r="J5253" i="2"/>
  <c r="J5254" i="2"/>
  <c r="J5255" i="2"/>
  <c r="J5256" i="2"/>
  <c r="J5257" i="2"/>
  <c r="J5258" i="2"/>
  <c r="J5259" i="2"/>
  <c r="J5260" i="2"/>
  <c r="J5261" i="2"/>
  <c r="J5262" i="2"/>
  <c r="J5263" i="2"/>
  <c r="J5264" i="2"/>
  <c r="J5265" i="2"/>
  <c r="J5266" i="2"/>
  <c r="J5267" i="2"/>
  <c r="J5268" i="2"/>
  <c r="J5269" i="2"/>
  <c r="J5270" i="2"/>
  <c r="J5271" i="2"/>
  <c r="J5272" i="2"/>
  <c r="J5273" i="2"/>
  <c r="J5274" i="2"/>
  <c r="J5275" i="2"/>
  <c r="J5276" i="2"/>
  <c r="J5277" i="2"/>
  <c r="J5278" i="2"/>
  <c r="J5279" i="2"/>
  <c r="J5280" i="2"/>
  <c r="J5281" i="2"/>
  <c r="J5282" i="2"/>
  <c r="J5283" i="2"/>
  <c r="J5284" i="2"/>
  <c r="J5285" i="2"/>
  <c r="J5286" i="2"/>
  <c r="J5287" i="2"/>
  <c r="J5288" i="2"/>
  <c r="J5289" i="2"/>
  <c r="J5290" i="2"/>
  <c r="J5291" i="2"/>
  <c r="J5292" i="2"/>
  <c r="J5293" i="2"/>
  <c r="J5294" i="2"/>
  <c r="J5295" i="2"/>
  <c r="J5296" i="2"/>
  <c r="J5297" i="2"/>
  <c r="J5298" i="2"/>
  <c r="J5299" i="2"/>
  <c r="J5300" i="2"/>
  <c r="J5301" i="2"/>
  <c r="J5302" i="2"/>
  <c r="J5303" i="2"/>
  <c r="J5304" i="2"/>
  <c r="J5305" i="2"/>
  <c r="J5306" i="2"/>
  <c r="J5307" i="2"/>
  <c r="J5308" i="2"/>
  <c r="J5309" i="2"/>
  <c r="J5310" i="2"/>
  <c r="J5311" i="2"/>
  <c r="J5312" i="2"/>
  <c r="J5313" i="2"/>
  <c r="J5314" i="2"/>
  <c r="J5315" i="2"/>
  <c r="J5316" i="2"/>
  <c r="J5317" i="2"/>
  <c r="J5318" i="2"/>
  <c r="J5319" i="2"/>
  <c r="J5320" i="2"/>
  <c r="J5321" i="2"/>
  <c r="J5322" i="2"/>
  <c r="J5323" i="2"/>
  <c r="J5324" i="2"/>
  <c r="J5325" i="2"/>
  <c r="J5326" i="2"/>
  <c r="J5327" i="2"/>
  <c r="J5328" i="2"/>
  <c r="J5329" i="2"/>
  <c r="J5330" i="2"/>
  <c r="J5331" i="2"/>
  <c r="J5332" i="2"/>
  <c r="J5333" i="2"/>
  <c r="J5334" i="2"/>
  <c r="J5335" i="2"/>
  <c r="J5336" i="2"/>
  <c r="J5337" i="2"/>
  <c r="J5338" i="2"/>
  <c r="J5339" i="2"/>
  <c r="J5340" i="2"/>
  <c r="J5341" i="2"/>
  <c r="J5342" i="2"/>
  <c r="J5343" i="2"/>
  <c r="J5344" i="2"/>
  <c r="J5345" i="2"/>
  <c r="J5346" i="2"/>
  <c r="J5347" i="2"/>
  <c r="J5348" i="2"/>
  <c r="J5349" i="2"/>
  <c r="J5350" i="2"/>
  <c r="J5351" i="2"/>
  <c r="J5352" i="2"/>
  <c r="J5353" i="2"/>
  <c r="J5354" i="2"/>
  <c r="J5355" i="2"/>
  <c r="J5356" i="2"/>
  <c r="J5357" i="2"/>
  <c r="J5358" i="2"/>
  <c r="J5359" i="2"/>
  <c r="J5360" i="2"/>
  <c r="J5361" i="2"/>
  <c r="J5362" i="2"/>
  <c r="J5363" i="2"/>
  <c r="J5364" i="2"/>
  <c r="J5365" i="2"/>
  <c r="J5366" i="2"/>
  <c r="J5367" i="2"/>
  <c r="J5368" i="2"/>
  <c r="J5369" i="2"/>
  <c r="J5370" i="2"/>
  <c r="J5371" i="2"/>
  <c r="J5372" i="2"/>
  <c r="J5373" i="2"/>
  <c r="J5374" i="2"/>
  <c r="J5375" i="2"/>
  <c r="J5376" i="2"/>
  <c r="J5377" i="2"/>
  <c r="J5378" i="2"/>
  <c r="J5379" i="2"/>
  <c r="J5380" i="2"/>
  <c r="J5381" i="2"/>
  <c r="J5382" i="2"/>
  <c r="J5383" i="2"/>
  <c r="J5384" i="2"/>
  <c r="J5385" i="2"/>
  <c r="J5386" i="2"/>
  <c r="J5387" i="2"/>
  <c r="J5388" i="2"/>
  <c r="J5389" i="2"/>
  <c r="J5390" i="2"/>
  <c r="J5391" i="2"/>
  <c r="J5392" i="2"/>
  <c r="J5393" i="2"/>
  <c r="J5394" i="2"/>
  <c r="J5395" i="2"/>
  <c r="J5396" i="2"/>
  <c r="J5397" i="2"/>
  <c r="J5398" i="2"/>
  <c r="J5399" i="2"/>
  <c r="J5400" i="2"/>
  <c r="J5401" i="2"/>
  <c r="J5402" i="2"/>
  <c r="J5403" i="2"/>
  <c r="J5404" i="2"/>
  <c r="J5405" i="2"/>
  <c r="J5406" i="2"/>
  <c r="J5407" i="2"/>
  <c r="J5408" i="2"/>
  <c r="J5409" i="2"/>
  <c r="J5410" i="2"/>
  <c r="J5411" i="2"/>
  <c r="J5412" i="2"/>
  <c r="J5413" i="2"/>
  <c r="J5414" i="2"/>
  <c r="J5415" i="2"/>
  <c r="J5416" i="2"/>
  <c r="J5417" i="2"/>
  <c r="J5418" i="2"/>
  <c r="J5419" i="2"/>
  <c r="J5420" i="2"/>
  <c r="J5421" i="2"/>
  <c r="J5422" i="2"/>
  <c r="J5423" i="2"/>
  <c r="J5424" i="2"/>
  <c r="J5425" i="2"/>
  <c r="J5426" i="2"/>
  <c r="J5427" i="2"/>
  <c r="J5428" i="2"/>
  <c r="J5429" i="2"/>
  <c r="J5430" i="2"/>
  <c r="J5431" i="2"/>
  <c r="J5432" i="2"/>
  <c r="J5433" i="2"/>
  <c r="J5434" i="2"/>
  <c r="J5435" i="2"/>
  <c r="J5436" i="2"/>
  <c r="J5437" i="2"/>
  <c r="J5438" i="2"/>
  <c r="J5439" i="2"/>
  <c r="J5440" i="2"/>
  <c r="J5441" i="2"/>
  <c r="J5442" i="2"/>
  <c r="J5443" i="2"/>
  <c r="J5444" i="2"/>
  <c r="J5445" i="2"/>
  <c r="J5446" i="2"/>
  <c r="J5447" i="2"/>
  <c r="J5448" i="2"/>
  <c r="J5449" i="2"/>
  <c r="J5450" i="2"/>
  <c r="J5451" i="2"/>
  <c r="J5452" i="2"/>
  <c r="J5453" i="2"/>
  <c r="J5454" i="2"/>
  <c r="J5455" i="2"/>
  <c r="J5456" i="2"/>
  <c r="J5457" i="2"/>
  <c r="J5458" i="2"/>
  <c r="J5459" i="2"/>
  <c r="J5460" i="2"/>
  <c r="J5461" i="2"/>
  <c r="J5462" i="2"/>
  <c r="J5463" i="2"/>
  <c r="J5464" i="2"/>
  <c r="J5465" i="2"/>
  <c r="J5466" i="2"/>
  <c r="J5467" i="2"/>
  <c r="J5468" i="2"/>
  <c r="J5469" i="2"/>
  <c r="J5470" i="2"/>
  <c r="J5471" i="2"/>
  <c r="J5472" i="2"/>
  <c r="J5473" i="2"/>
  <c r="J5474" i="2"/>
  <c r="J5475" i="2"/>
  <c r="J5476" i="2"/>
  <c r="J5477" i="2"/>
  <c r="J5478" i="2"/>
  <c r="J5479" i="2"/>
  <c r="J5480" i="2"/>
  <c r="J5481" i="2"/>
  <c r="J5482" i="2"/>
  <c r="J5483" i="2"/>
  <c r="J5484" i="2"/>
  <c r="J5485" i="2"/>
  <c r="J5486" i="2"/>
  <c r="J5487" i="2"/>
  <c r="J5488" i="2"/>
  <c r="J5489" i="2"/>
  <c r="J5490" i="2"/>
  <c r="J5491" i="2"/>
  <c r="J5492" i="2"/>
  <c r="J5493" i="2"/>
  <c r="J5494" i="2"/>
  <c r="J5495" i="2"/>
  <c r="J5496" i="2"/>
  <c r="J5497" i="2"/>
  <c r="J5498" i="2"/>
  <c r="J5499" i="2"/>
  <c r="J5500" i="2"/>
  <c r="J5501" i="2"/>
  <c r="J5502" i="2"/>
  <c r="J5503" i="2"/>
  <c r="J5504" i="2"/>
  <c r="J5505" i="2"/>
  <c r="J5506" i="2"/>
  <c r="J5507" i="2"/>
  <c r="J5508" i="2"/>
  <c r="J5509" i="2"/>
  <c r="J5510" i="2"/>
  <c r="J5511" i="2"/>
  <c r="J5512" i="2"/>
  <c r="J5513" i="2"/>
  <c r="J5514" i="2"/>
  <c r="J5515" i="2"/>
  <c r="J5516" i="2"/>
  <c r="J5517" i="2"/>
  <c r="J5518" i="2"/>
  <c r="J5519" i="2"/>
  <c r="J5520" i="2"/>
  <c r="J5521" i="2"/>
  <c r="J5522" i="2"/>
  <c r="J5523" i="2"/>
  <c r="J5524" i="2"/>
  <c r="J5525" i="2"/>
  <c r="J5526" i="2"/>
  <c r="J5527" i="2"/>
  <c r="J5528" i="2"/>
  <c r="J5529" i="2"/>
  <c r="J5530" i="2"/>
  <c r="J5531" i="2"/>
  <c r="J5532" i="2"/>
  <c r="J5533" i="2"/>
  <c r="J5534" i="2"/>
  <c r="J5535" i="2"/>
  <c r="J5536" i="2"/>
  <c r="J5537" i="2"/>
  <c r="J5538" i="2"/>
  <c r="J5539" i="2"/>
  <c r="J5540" i="2"/>
  <c r="J5541" i="2"/>
  <c r="J5542" i="2"/>
  <c r="J5543" i="2"/>
  <c r="J5544" i="2"/>
  <c r="J5545" i="2"/>
  <c r="J5546" i="2"/>
  <c r="J5547" i="2"/>
  <c r="J5548" i="2"/>
  <c r="J5549" i="2"/>
  <c r="J5550" i="2"/>
  <c r="J5551" i="2"/>
  <c r="J5552" i="2"/>
  <c r="J5553" i="2"/>
  <c r="J5554" i="2"/>
  <c r="J5555" i="2"/>
  <c r="J5556" i="2"/>
  <c r="J5557" i="2"/>
  <c r="J5558" i="2"/>
  <c r="J5559" i="2"/>
  <c r="J5560" i="2"/>
  <c r="J5561" i="2"/>
  <c r="J5562" i="2"/>
  <c r="J5563" i="2"/>
  <c r="J5564" i="2"/>
  <c r="J5565" i="2"/>
  <c r="J5566" i="2"/>
  <c r="J5567" i="2"/>
  <c r="J5568" i="2"/>
  <c r="J5569" i="2"/>
  <c r="J5570" i="2"/>
  <c r="J5571" i="2"/>
  <c r="J5572" i="2"/>
  <c r="J5573" i="2"/>
  <c r="J5574" i="2"/>
  <c r="J5575" i="2"/>
  <c r="J5576" i="2"/>
  <c r="J5577" i="2"/>
  <c r="J5578" i="2"/>
  <c r="J5579" i="2"/>
  <c r="J5580" i="2"/>
  <c r="J5581" i="2"/>
  <c r="J5582" i="2"/>
  <c r="J5583" i="2"/>
  <c r="J5584" i="2"/>
  <c r="J5585" i="2"/>
  <c r="J5586" i="2"/>
  <c r="J5587" i="2"/>
  <c r="J5588" i="2"/>
  <c r="J5589" i="2"/>
  <c r="J5590" i="2"/>
  <c r="J5591" i="2"/>
  <c r="J5592" i="2"/>
  <c r="J5593" i="2"/>
  <c r="J5594" i="2"/>
  <c r="J5595" i="2"/>
  <c r="J5596" i="2"/>
  <c r="J5597" i="2"/>
  <c r="J5598" i="2"/>
  <c r="J5599" i="2"/>
  <c r="J5600" i="2"/>
  <c r="J5601" i="2"/>
  <c r="J5602" i="2"/>
  <c r="J5603" i="2"/>
  <c r="J5604" i="2"/>
  <c r="J5605" i="2"/>
  <c r="J5606" i="2"/>
  <c r="J5607" i="2"/>
  <c r="J5608" i="2"/>
  <c r="J5609" i="2"/>
  <c r="J5610" i="2"/>
  <c r="J5611" i="2"/>
  <c r="J5612" i="2"/>
  <c r="J5613" i="2"/>
  <c r="J5614" i="2"/>
  <c r="J5615" i="2"/>
  <c r="J5616" i="2"/>
  <c r="J5617" i="2"/>
  <c r="J5618" i="2"/>
  <c r="J5619" i="2"/>
  <c r="J5620" i="2"/>
  <c r="J5621" i="2"/>
  <c r="J5622" i="2"/>
  <c r="J5623" i="2"/>
  <c r="J5624" i="2"/>
  <c r="J5625" i="2"/>
  <c r="J5626" i="2"/>
  <c r="J5627" i="2"/>
  <c r="J5628" i="2"/>
  <c r="J5629" i="2"/>
  <c r="J5630" i="2"/>
  <c r="J5631" i="2"/>
  <c r="J5632" i="2"/>
  <c r="J5633" i="2"/>
  <c r="J5634" i="2"/>
  <c r="J5635" i="2"/>
  <c r="J5636" i="2"/>
  <c r="J5637" i="2"/>
  <c r="J5638" i="2"/>
  <c r="J5639" i="2"/>
  <c r="J5640" i="2"/>
  <c r="J5641" i="2"/>
  <c r="J5642" i="2"/>
  <c r="J5643" i="2"/>
  <c r="J5644" i="2"/>
  <c r="J5645" i="2"/>
  <c r="J5646" i="2"/>
  <c r="J5647" i="2"/>
  <c r="J5648" i="2"/>
  <c r="J5649" i="2"/>
  <c r="J5650" i="2"/>
  <c r="J5651" i="2"/>
  <c r="J5652" i="2"/>
  <c r="J5653" i="2"/>
  <c r="J5654" i="2"/>
  <c r="J5655" i="2"/>
  <c r="J5656" i="2"/>
  <c r="J5657" i="2"/>
  <c r="J5658" i="2"/>
  <c r="J5659" i="2"/>
  <c r="J5660" i="2"/>
  <c r="J5661" i="2"/>
  <c r="J5662" i="2"/>
  <c r="J5663" i="2"/>
  <c r="J5664" i="2"/>
  <c r="J5665" i="2"/>
  <c r="J5666" i="2"/>
  <c r="J5667" i="2"/>
  <c r="J5668" i="2"/>
  <c r="J5669" i="2"/>
  <c r="J5670" i="2"/>
  <c r="J5671" i="2"/>
  <c r="J5672" i="2"/>
  <c r="J5673" i="2"/>
  <c r="J5674" i="2"/>
  <c r="J5675" i="2"/>
  <c r="J5676" i="2"/>
  <c r="J5677" i="2"/>
  <c r="J5678" i="2"/>
  <c r="J5679" i="2"/>
  <c r="J5680" i="2"/>
  <c r="J5681" i="2"/>
  <c r="J5682" i="2"/>
  <c r="J5683" i="2"/>
  <c r="J5684" i="2"/>
  <c r="J5685" i="2"/>
  <c r="J5686" i="2"/>
  <c r="J5687" i="2"/>
  <c r="J5688" i="2"/>
  <c r="J5689" i="2"/>
  <c r="J5690" i="2"/>
  <c r="J5691" i="2"/>
  <c r="J5692" i="2"/>
  <c r="J5693" i="2"/>
  <c r="J5694" i="2"/>
  <c r="J5695" i="2"/>
  <c r="J5696" i="2"/>
  <c r="J5697" i="2"/>
  <c r="J5698" i="2"/>
  <c r="J5699" i="2"/>
  <c r="J5700" i="2"/>
  <c r="J5701" i="2"/>
  <c r="J5702" i="2"/>
  <c r="J5703" i="2"/>
  <c r="J5704" i="2"/>
  <c r="J5705" i="2"/>
  <c r="J5706" i="2"/>
  <c r="J5707" i="2"/>
  <c r="J5708" i="2"/>
  <c r="J5709" i="2"/>
  <c r="J5710" i="2"/>
  <c r="J5711" i="2"/>
  <c r="J5712" i="2"/>
  <c r="J5713" i="2"/>
  <c r="J5714" i="2"/>
  <c r="J5715" i="2"/>
  <c r="J5716" i="2"/>
  <c r="J5717" i="2"/>
  <c r="J5718" i="2"/>
  <c r="J5719" i="2"/>
  <c r="J5720" i="2"/>
  <c r="J5721" i="2"/>
  <c r="J5722" i="2"/>
  <c r="J5723" i="2"/>
  <c r="J5724" i="2"/>
  <c r="J5725" i="2"/>
  <c r="J5726" i="2"/>
  <c r="J5727" i="2"/>
  <c r="J5728" i="2"/>
  <c r="J5729" i="2"/>
  <c r="J5730" i="2"/>
  <c r="J5731" i="2"/>
  <c r="J5732" i="2"/>
  <c r="J5733" i="2"/>
  <c r="J5734" i="2"/>
  <c r="J5735" i="2"/>
  <c r="J5736" i="2"/>
  <c r="J5737" i="2"/>
  <c r="J5738" i="2"/>
  <c r="J5739" i="2"/>
  <c r="J5740" i="2"/>
  <c r="J5741" i="2"/>
  <c r="J5742" i="2"/>
  <c r="J5743" i="2"/>
  <c r="J5744" i="2"/>
  <c r="J5745" i="2"/>
  <c r="J5746" i="2"/>
  <c r="J5747" i="2"/>
  <c r="J5748" i="2"/>
  <c r="J5749" i="2"/>
  <c r="J5750" i="2"/>
  <c r="J5751" i="2"/>
  <c r="J5752" i="2"/>
  <c r="J5753" i="2"/>
  <c r="J5754" i="2"/>
  <c r="J5755" i="2"/>
  <c r="J5756" i="2"/>
  <c r="J5757" i="2"/>
  <c r="J5758" i="2"/>
  <c r="J5759" i="2"/>
  <c r="J5760" i="2"/>
  <c r="J5761" i="2"/>
  <c r="J5762" i="2"/>
  <c r="J5763" i="2"/>
  <c r="J5764" i="2"/>
  <c r="J5765" i="2"/>
  <c r="J5766" i="2"/>
  <c r="J5767" i="2"/>
  <c r="J5768" i="2"/>
  <c r="J5769" i="2"/>
  <c r="J5770" i="2"/>
  <c r="J5771" i="2"/>
  <c r="J5772" i="2"/>
  <c r="J5773" i="2"/>
  <c r="J5774" i="2"/>
  <c r="J5775" i="2"/>
  <c r="J5776" i="2"/>
  <c r="J5777" i="2"/>
  <c r="J5778" i="2"/>
  <c r="J5779" i="2"/>
  <c r="J5780" i="2"/>
  <c r="J5781" i="2"/>
  <c r="J5782" i="2"/>
  <c r="J5783" i="2"/>
  <c r="J5784" i="2"/>
  <c r="J5785" i="2"/>
  <c r="J5786" i="2"/>
  <c r="J5787" i="2"/>
  <c r="J5788" i="2"/>
  <c r="J5789" i="2"/>
  <c r="J5790" i="2"/>
  <c r="J5791" i="2"/>
  <c r="J5792" i="2"/>
  <c r="J5793" i="2"/>
  <c r="J5794" i="2"/>
  <c r="J5795" i="2"/>
  <c r="J5796" i="2"/>
  <c r="J5797" i="2"/>
  <c r="J5798" i="2"/>
  <c r="J5799" i="2"/>
  <c r="J5800" i="2"/>
  <c r="J5801" i="2"/>
  <c r="J5802" i="2"/>
  <c r="J5803" i="2"/>
  <c r="J5804" i="2"/>
  <c r="J5805" i="2"/>
  <c r="J5806" i="2"/>
  <c r="J5807" i="2"/>
  <c r="J5808" i="2"/>
  <c r="J5809" i="2"/>
  <c r="J5810" i="2"/>
  <c r="J5811" i="2"/>
  <c r="J5812" i="2"/>
  <c r="J5813" i="2"/>
  <c r="J5814" i="2"/>
  <c r="J5815" i="2"/>
  <c r="J5816" i="2"/>
  <c r="J5817" i="2"/>
  <c r="J5818" i="2"/>
  <c r="J5819" i="2"/>
  <c r="J5820" i="2"/>
  <c r="J5821" i="2"/>
  <c r="J5822" i="2"/>
  <c r="J5823" i="2"/>
  <c r="J5824" i="2"/>
  <c r="J5825" i="2"/>
  <c r="J5826" i="2"/>
  <c r="J5827" i="2"/>
  <c r="J5828" i="2"/>
  <c r="J5829" i="2"/>
  <c r="J5830" i="2"/>
  <c r="J5831" i="2"/>
  <c r="J5832" i="2"/>
  <c r="J5833" i="2"/>
  <c r="J5834" i="2"/>
  <c r="J5835" i="2"/>
  <c r="J5836" i="2"/>
  <c r="J5837" i="2"/>
  <c r="J5838" i="2"/>
  <c r="J5839" i="2"/>
  <c r="J5840" i="2"/>
  <c r="J5841" i="2"/>
  <c r="J5842" i="2"/>
  <c r="J5843" i="2"/>
  <c r="J5844" i="2"/>
  <c r="J5845" i="2"/>
  <c r="J5846" i="2"/>
  <c r="J5847" i="2"/>
  <c r="J5848" i="2"/>
  <c r="J5849" i="2"/>
  <c r="J5850" i="2"/>
  <c r="J5851" i="2"/>
  <c r="J5852" i="2"/>
  <c r="J5853" i="2"/>
  <c r="J5854" i="2"/>
  <c r="J5855" i="2"/>
  <c r="J5856" i="2"/>
  <c r="J5857" i="2"/>
  <c r="J5858" i="2"/>
  <c r="J5859" i="2"/>
  <c r="J5860" i="2"/>
  <c r="J5861" i="2"/>
  <c r="J5862" i="2"/>
  <c r="J5863" i="2"/>
  <c r="J5864" i="2"/>
  <c r="J5865" i="2"/>
  <c r="J5866" i="2"/>
  <c r="J5867" i="2"/>
  <c r="J5868" i="2"/>
  <c r="J5869" i="2"/>
  <c r="J5870" i="2"/>
  <c r="J5871" i="2"/>
  <c r="J5872" i="2"/>
  <c r="J5873" i="2"/>
  <c r="J5874" i="2"/>
  <c r="J5875" i="2"/>
  <c r="J5876" i="2"/>
  <c r="J5877" i="2"/>
  <c r="J5878" i="2"/>
  <c r="J5879" i="2"/>
  <c r="J5880" i="2"/>
  <c r="J5881" i="2"/>
  <c r="J5882" i="2"/>
  <c r="J5883" i="2"/>
  <c r="J5884" i="2"/>
  <c r="J5885" i="2"/>
  <c r="J5886" i="2"/>
  <c r="J5887" i="2"/>
  <c r="J5888" i="2"/>
  <c r="J5889" i="2"/>
  <c r="J5890" i="2"/>
  <c r="J5891" i="2"/>
  <c r="J5892" i="2"/>
  <c r="J5893" i="2"/>
  <c r="J5894" i="2"/>
  <c r="J5895" i="2"/>
  <c r="J5896" i="2"/>
  <c r="J5897" i="2"/>
  <c r="J5898" i="2"/>
  <c r="J5899" i="2"/>
  <c r="J5900" i="2"/>
  <c r="J5901" i="2"/>
  <c r="J5902" i="2"/>
  <c r="J5903" i="2"/>
  <c r="J5904" i="2"/>
  <c r="J5905" i="2"/>
  <c r="J5906" i="2"/>
  <c r="J5907" i="2"/>
  <c r="J5908" i="2"/>
  <c r="J5909" i="2"/>
  <c r="J5910" i="2"/>
  <c r="J5911" i="2"/>
  <c r="J5912" i="2"/>
  <c r="J5913" i="2"/>
  <c r="J5914" i="2"/>
  <c r="J5915" i="2"/>
  <c r="J5916" i="2"/>
  <c r="J5917" i="2"/>
  <c r="J5918" i="2"/>
  <c r="J5919" i="2"/>
  <c r="J5920" i="2"/>
  <c r="J5921" i="2"/>
  <c r="J5922" i="2"/>
  <c r="J5923" i="2"/>
  <c r="J5924" i="2"/>
  <c r="J5925" i="2"/>
  <c r="J5926" i="2"/>
  <c r="J5927" i="2"/>
  <c r="J5928" i="2"/>
  <c r="J5929" i="2"/>
  <c r="J5930" i="2"/>
  <c r="J5931" i="2"/>
  <c r="J5932" i="2"/>
  <c r="J5933" i="2"/>
  <c r="J5934" i="2"/>
  <c r="J5935" i="2"/>
  <c r="J5936" i="2"/>
  <c r="J5937" i="2"/>
  <c r="J5938" i="2"/>
  <c r="J5939" i="2"/>
  <c r="J5940" i="2"/>
  <c r="J5941" i="2"/>
  <c r="J5942" i="2"/>
  <c r="J5943" i="2"/>
  <c r="J5944" i="2"/>
  <c r="J5945" i="2"/>
  <c r="J5946" i="2"/>
  <c r="J5947" i="2"/>
  <c r="J5948" i="2"/>
  <c r="J5949" i="2"/>
  <c r="J5950" i="2"/>
  <c r="J5951" i="2"/>
  <c r="J5952" i="2"/>
  <c r="J5953" i="2"/>
  <c r="J5954" i="2"/>
  <c r="J5955" i="2"/>
  <c r="J5956" i="2"/>
  <c r="J5957" i="2"/>
  <c r="J5958" i="2"/>
  <c r="J5959" i="2"/>
  <c r="J5960" i="2"/>
  <c r="J5961" i="2"/>
  <c r="J5962" i="2"/>
  <c r="J5963" i="2"/>
  <c r="J5964" i="2"/>
  <c r="J5965" i="2"/>
  <c r="J5966" i="2"/>
  <c r="J5967" i="2"/>
  <c r="J5968" i="2"/>
  <c r="J5969" i="2"/>
  <c r="J5970" i="2"/>
  <c r="J5971" i="2"/>
  <c r="J5972" i="2"/>
  <c r="J5973" i="2"/>
  <c r="J5974" i="2"/>
  <c r="J5975" i="2"/>
  <c r="J5976" i="2"/>
  <c r="J5977" i="2"/>
  <c r="J5978" i="2"/>
  <c r="J5979" i="2"/>
  <c r="J5980" i="2"/>
  <c r="J5981" i="2"/>
  <c r="J5982" i="2"/>
  <c r="J5983" i="2"/>
  <c r="J5984" i="2"/>
  <c r="J5985" i="2"/>
  <c r="J5986" i="2"/>
  <c r="J5987" i="2"/>
  <c r="J5988" i="2"/>
  <c r="J5989" i="2"/>
  <c r="J5990" i="2"/>
  <c r="J5991" i="2"/>
  <c r="J5992" i="2"/>
  <c r="J5993" i="2"/>
  <c r="J5994" i="2"/>
  <c r="J5995" i="2"/>
  <c r="J5996" i="2"/>
  <c r="J5997" i="2"/>
  <c r="J5998" i="2"/>
  <c r="J5999" i="2"/>
  <c r="J6000" i="2"/>
  <c r="J6001" i="2"/>
  <c r="J6002" i="2"/>
  <c r="J6003" i="2"/>
  <c r="J6004" i="2"/>
  <c r="J6005" i="2"/>
  <c r="J6006" i="2"/>
  <c r="J6007" i="2"/>
  <c r="J6008" i="2"/>
  <c r="J6009" i="2"/>
  <c r="J6010" i="2"/>
  <c r="J6011" i="2"/>
  <c r="J6012" i="2"/>
  <c r="J6013" i="2"/>
  <c r="J6014" i="2"/>
  <c r="J6015" i="2"/>
  <c r="J6016" i="2"/>
  <c r="J6017" i="2"/>
  <c r="J6018" i="2"/>
  <c r="J6019" i="2"/>
  <c r="J6020" i="2"/>
  <c r="J6021" i="2"/>
  <c r="J6022" i="2"/>
  <c r="J6023" i="2"/>
  <c r="J6024" i="2"/>
  <c r="J6025" i="2"/>
  <c r="J6026" i="2"/>
  <c r="J6027" i="2"/>
  <c r="J6028" i="2"/>
  <c r="J6029" i="2"/>
  <c r="J6030" i="2"/>
  <c r="J6031" i="2"/>
  <c r="J6032" i="2"/>
  <c r="J6033" i="2"/>
  <c r="J6034" i="2"/>
  <c r="J6035" i="2"/>
  <c r="J6036" i="2"/>
  <c r="J6037" i="2"/>
  <c r="J6038" i="2"/>
  <c r="J6039" i="2"/>
  <c r="J6040" i="2"/>
  <c r="J6041" i="2"/>
  <c r="J6042" i="2"/>
  <c r="J6043" i="2"/>
  <c r="J6044" i="2"/>
  <c r="J6045" i="2"/>
  <c r="J6046" i="2"/>
  <c r="J6047" i="2"/>
  <c r="J6048" i="2"/>
  <c r="J6049" i="2"/>
  <c r="J6050" i="2"/>
  <c r="J6051" i="2"/>
  <c r="J6052" i="2"/>
  <c r="J6053" i="2"/>
  <c r="J6054" i="2"/>
  <c r="J6055" i="2"/>
  <c r="J6056" i="2"/>
  <c r="J6057" i="2"/>
  <c r="J6058" i="2"/>
  <c r="J6059" i="2"/>
  <c r="J6060" i="2"/>
  <c r="J6061" i="2"/>
  <c r="J6062" i="2"/>
  <c r="J6063" i="2"/>
  <c r="J6064" i="2"/>
  <c r="J6065" i="2"/>
  <c r="J6066" i="2"/>
  <c r="J6067" i="2"/>
  <c r="J6068" i="2"/>
  <c r="J6069" i="2"/>
  <c r="J6070" i="2"/>
  <c r="J6071" i="2"/>
  <c r="J6072" i="2"/>
  <c r="J6073" i="2"/>
  <c r="J6074" i="2"/>
  <c r="J6075" i="2"/>
  <c r="J6076" i="2"/>
  <c r="J6077" i="2"/>
  <c r="J6078" i="2"/>
  <c r="J6079" i="2"/>
  <c r="J6080" i="2"/>
  <c r="J6081" i="2"/>
  <c r="J6082" i="2"/>
  <c r="J6083" i="2"/>
  <c r="J6084" i="2"/>
  <c r="J6085" i="2"/>
  <c r="J6086" i="2"/>
  <c r="J6087" i="2"/>
  <c r="J6088" i="2"/>
  <c r="J6089" i="2"/>
  <c r="J6090" i="2"/>
  <c r="J6091" i="2"/>
  <c r="J6092" i="2"/>
  <c r="J6093" i="2"/>
  <c r="J6094" i="2"/>
  <c r="J6095" i="2"/>
  <c r="J6096" i="2"/>
  <c r="J6097" i="2"/>
  <c r="J6098" i="2"/>
  <c r="J6099" i="2"/>
  <c r="J6100" i="2"/>
  <c r="J6101" i="2"/>
  <c r="J6102" i="2"/>
  <c r="J6103" i="2"/>
  <c r="J6104" i="2"/>
  <c r="J6105" i="2"/>
  <c r="J6106" i="2"/>
  <c r="J6107" i="2"/>
  <c r="J6108" i="2"/>
  <c r="J6109" i="2"/>
  <c r="J6110" i="2"/>
  <c r="J6111" i="2"/>
  <c r="J6112" i="2"/>
  <c r="J6113" i="2"/>
  <c r="J6114" i="2"/>
  <c r="J6115" i="2"/>
  <c r="J6116" i="2"/>
  <c r="J6117" i="2"/>
  <c r="J6118" i="2"/>
  <c r="J6119" i="2"/>
  <c r="J6120" i="2"/>
  <c r="J6121" i="2"/>
  <c r="J6122" i="2"/>
  <c r="J6123" i="2"/>
  <c r="J6124" i="2"/>
  <c r="J6125" i="2"/>
  <c r="J6126" i="2"/>
  <c r="J6127" i="2"/>
  <c r="J6128" i="2"/>
  <c r="J6129" i="2"/>
  <c r="J6130" i="2"/>
  <c r="J6131" i="2"/>
  <c r="J6132" i="2"/>
  <c r="J6133" i="2"/>
  <c r="J6134" i="2"/>
  <c r="J6135" i="2"/>
  <c r="J6136" i="2"/>
  <c r="J6137" i="2"/>
  <c r="J6138" i="2"/>
  <c r="J6139" i="2"/>
  <c r="J6140" i="2"/>
  <c r="J6141" i="2"/>
  <c r="J6142" i="2"/>
  <c r="J6143" i="2"/>
  <c r="J6144" i="2"/>
  <c r="J6145" i="2"/>
  <c r="J6146" i="2"/>
  <c r="J6147" i="2"/>
  <c r="J6148" i="2"/>
  <c r="J6149" i="2"/>
  <c r="J6150" i="2"/>
  <c r="J6151" i="2"/>
  <c r="J6152" i="2"/>
  <c r="J6153" i="2"/>
  <c r="J6154" i="2"/>
  <c r="J6155" i="2"/>
  <c r="J6156" i="2"/>
  <c r="J6157" i="2"/>
  <c r="J6158" i="2"/>
  <c r="J6159" i="2"/>
  <c r="J6160" i="2"/>
  <c r="J6161" i="2"/>
  <c r="J6162" i="2"/>
  <c r="J6163" i="2"/>
  <c r="J6164" i="2"/>
  <c r="J6165" i="2"/>
  <c r="J6166" i="2"/>
  <c r="J6167" i="2"/>
  <c r="J6168" i="2"/>
  <c r="J6169" i="2"/>
  <c r="J6170" i="2"/>
  <c r="J6171" i="2"/>
  <c r="J6172" i="2"/>
  <c r="J6173" i="2"/>
  <c r="J6174" i="2"/>
  <c r="J6175" i="2"/>
  <c r="J6176" i="2"/>
  <c r="J6177" i="2"/>
  <c r="J6178" i="2"/>
  <c r="J6179" i="2"/>
  <c r="J6180" i="2"/>
  <c r="J6181" i="2"/>
  <c r="J6182" i="2"/>
  <c r="J6183" i="2"/>
  <c r="J6184" i="2"/>
  <c r="J6185" i="2"/>
  <c r="J6186" i="2"/>
  <c r="J6187" i="2"/>
  <c r="J6188" i="2"/>
  <c r="J6189" i="2"/>
  <c r="J6190" i="2"/>
  <c r="J6191" i="2"/>
  <c r="J6192" i="2"/>
  <c r="J6193" i="2"/>
  <c r="J6194" i="2"/>
  <c r="J6195" i="2"/>
  <c r="J6196" i="2"/>
  <c r="J6197" i="2"/>
  <c r="J6198" i="2"/>
  <c r="J6199" i="2"/>
  <c r="J6200" i="2"/>
  <c r="J6201" i="2"/>
  <c r="J6202" i="2"/>
  <c r="J6203" i="2"/>
  <c r="J6204" i="2"/>
  <c r="J6205" i="2"/>
  <c r="J6206" i="2"/>
  <c r="J6207" i="2"/>
  <c r="J6208" i="2"/>
  <c r="J6209" i="2"/>
  <c r="J6210" i="2"/>
  <c r="J6211" i="2"/>
  <c r="J6212" i="2"/>
  <c r="J6213" i="2"/>
  <c r="J6214" i="2"/>
  <c r="J6215" i="2"/>
  <c r="J6216" i="2"/>
  <c r="J6217" i="2"/>
  <c r="J6218" i="2"/>
  <c r="J6219" i="2"/>
  <c r="J6220" i="2"/>
  <c r="J6221" i="2"/>
  <c r="J6222" i="2"/>
  <c r="J6223" i="2"/>
  <c r="J6224" i="2"/>
  <c r="J6225" i="2"/>
  <c r="J6226" i="2"/>
  <c r="J6227" i="2"/>
  <c r="J6228" i="2"/>
  <c r="J6229" i="2"/>
  <c r="J6230" i="2"/>
  <c r="J6231" i="2"/>
  <c r="J6232" i="2"/>
  <c r="J6233" i="2"/>
  <c r="J6234" i="2"/>
  <c r="J6235" i="2"/>
  <c r="J6236" i="2"/>
  <c r="J6237" i="2"/>
  <c r="J6238" i="2"/>
  <c r="J6239" i="2"/>
  <c r="J6240" i="2"/>
  <c r="J6241" i="2"/>
  <c r="J6242" i="2"/>
  <c r="J6243" i="2"/>
  <c r="J6244" i="2"/>
  <c r="J6245" i="2"/>
  <c r="J6246" i="2"/>
  <c r="J6247" i="2"/>
  <c r="J6248" i="2"/>
  <c r="J6249" i="2"/>
  <c r="J6250" i="2"/>
  <c r="J6251" i="2"/>
  <c r="J6252" i="2"/>
  <c r="J6253" i="2"/>
  <c r="J6254" i="2"/>
  <c r="J6255" i="2"/>
  <c r="J6256" i="2"/>
  <c r="J6257" i="2"/>
  <c r="J6258" i="2"/>
  <c r="J6259" i="2"/>
  <c r="J6260" i="2"/>
  <c r="J6261" i="2"/>
  <c r="J6262" i="2"/>
  <c r="J6263" i="2"/>
  <c r="J6264" i="2"/>
  <c r="J6265" i="2"/>
  <c r="J6266" i="2"/>
  <c r="J6267" i="2"/>
  <c r="J6268" i="2"/>
  <c r="J6269" i="2"/>
  <c r="J6270" i="2"/>
  <c r="J6271" i="2"/>
  <c r="J6272" i="2"/>
  <c r="J6273" i="2"/>
  <c r="J6274" i="2"/>
  <c r="J6275" i="2"/>
  <c r="J6276" i="2"/>
  <c r="J6277" i="2"/>
  <c r="J6278" i="2"/>
  <c r="J6279" i="2"/>
  <c r="J6280" i="2"/>
  <c r="J6281" i="2"/>
  <c r="J6282" i="2"/>
  <c r="J6283" i="2"/>
  <c r="J6284" i="2"/>
  <c r="J6285" i="2"/>
  <c r="J6286" i="2"/>
  <c r="J6287" i="2"/>
  <c r="J6288" i="2"/>
  <c r="J6289" i="2"/>
  <c r="J6290" i="2"/>
  <c r="J6291" i="2"/>
  <c r="J6292" i="2"/>
  <c r="J6293" i="2"/>
  <c r="J6294" i="2"/>
  <c r="J6295" i="2"/>
  <c r="J6296" i="2"/>
  <c r="J6297" i="2"/>
  <c r="J6298" i="2"/>
  <c r="J6299" i="2"/>
  <c r="J6300" i="2"/>
  <c r="J6301" i="2"/>
  <c r="J6302" i="2"/>
  <c r="J6303" i="2"/>
  <c r="J6304" i="2"/>
  <c r="J6305" i="2"/>
  <c r="J6306" i="2"/>
  <c r="J6307" i="2"/>
  <c r="J6308" i="2"/>
  <c r="J6309" i="2"/>
  <c r="J6310" i="2"/>
  <c r="J6311" i="2"/>
  <c r="J6312" i="2"/>
  <c r="J6313" i="2"/>
  <c r="J6314" i="2"/>
  <c r="J6315" i="2"/>
  <c r="J6316" i="2"/>
  <c r="J6317" i="2"/>
  <c r="J6318" i="2"/>
  <c r="J6319" i="2"/>
  <c r="J6320" i="2"/>
  <c r="J6321" i="2"/>
  <c r="J6322" i="2"/>
  <c r="J6323" i="2"/>
  <c r="J6324" i="2"/>
  <c r="J6325" i="2"/>
  <c r="J6326" i="2"/>
  <c r="J6327" i="2"/>
  <c r="J6328" i="2"/>
  <c r="J6329" i="2"/>
  <c r="J6330" i="2"/>
  <c r="J6331" i="2"/>
  <c r="J6332" i="2"/>
  <c r="J6333" i="2"/>
  <c r="J6334" i="2"/>
  <c r="J6335" i="2"/>
  <c r="J6336" i="2"/>
  <c r="J6337" i="2"/>
  <c r="J6338" i="2"/>
  <c r="J6339" i="2"/>
  <c r="J6340" i="2"/>
  <c r="J6341" i="2"/>
  <c r="J6342" i="2"/>
  <c r="J6343" i="2"/>
  <c r="J6344" i="2"/>
  <c r="J6345" i="2"/>
  <c r="J6346" i="2"/>
  <c r="J6347" i="2"/>
  <c r="J6348" i="2"/>
  <c r="J6349" i="2"/>
  <c r="J6350" i="2"/>
  <c r="J6351" i="2"/>
  <c r="J6352" i="2"/>
  <c r="J6353" i="2"/>
  <c r="J6354" i="2"/>
  <c r="J6355" i="2"/>
  <c r="J6356" i="2"/>
  <c r="J6357" i="2"/>
  <c r="J6358" i="2"/>
  <c r="J6359" i="2"/>
  <c r="J6360" i="2"/>
  <c r="J6361" i="2"/>
  <c r="J6362" i="2"/>
  <c r="J6363" i="2"/>
  <c r="J6364" i="2"/>
  <c r="J6365" i="2"/>
  <c r="J6366" i="2"/>
  <c r="J6367" i="2"/>
  <c r="J6368" i="2"/>
  <c r="J6369" i="2"/>
  <c r="J6370" i="2"/>
  <c r="J6371" i="2"/>
  <c r="J6372" i="2"/>
  <c r="J6373" i="2"/>
  <c r="J6374" i="2"/>
  <c r="J6375" i="2"/>
  <c r="J6376" i="2"/>
  <c r="J6377" i="2"/>
  <c r="J6378" i="2"/>
  <c r="J6379" i="2"/>
  <c r="J6380" i="2"/>
  <c r="J6381" i="2"/>
  <c r="J6382" i="2"/>
  <c r="J6383" i="2"/>
  <c r="J6384" i="2"/>
  <c r="J6385" i="2"/>
  <c r="J6386" i="2"/>
  <c r="J6387" i="2"/>
  <c r="J6388" i="2"/>
  <c r="J6389" i="2"/>
  <c r="J6390" i="2"/>
  <c r="J6391" i="2"/>
  <c r="J6392" i="2"/>
  <c r="J6393" i="2"/>
  <c r="J6394" i="2"/>
  <c r="J6395" i="2"/>
  <c r="J6396" i="2"/>
  <c r="J6397" i="2"/>
  <c r="J6398" i="2"/>
  <c r="J6399" i="2"/>
  <c r="J6400" i="2"/>
  <c r="J6401" i="2"/>
  <c r="J6402" i="2"/>
  <c r="J6403" i="2"/>
  <c r="J6404" i="2"/>
  <c r="J6405" i="2"/>
  <c r="J6406" i="2"/>
  <c r="J6407" i="2"/>
  <c r="J6408" i="2"/>
  <c r="J6409" i="2"/>
  <c r="J6410" i="2"/>
  <c r="J6411" i="2"/>
  <c r="J6412" i="2"/>
  <c r="J6413" i="2"/>
  <c r="J6414" i="2"/>
  <c r="J6415" i="2"/>
  <c r="J6416" i="2"/>
  <c r="J6417" i="2"/>
  <c r="J6418" i="2"/>
  <c r="J6419" i="2"/>
  <c r="J6420" i="2"/>
  <c r="J6421" i="2"/>
  <c r="J6422" i="2"/>
  <c r="J6423" i="2"/>
  <c r="J6424" i="2"/>
  <c r="J6425" i="2"/>
  <c r="J6426" i="2"/>
  <c r="J6427" i="2"/>
  <c r="J6428" i="2"/>
  <c r="J6429" i="2"/>
  <c r="J6430" i="2"/>
  <c r="J6431" i="2"/>
  <c r="J6432" i="2"/>
  <c r="J6433" i="2"/>
  <c r="J6434" i="2"/>
  <c r="J6435" i="2"/>
  <c r="J6436" i="2"/>
  <c r="J6437" i="2"/>
  <c r="J6438" i="2"/>
  <c r="J6439" i="2"/>
  <c r="J6440" i="2"/>
  <c r="J6441" i="2"/>
  <c r="J6442" i="2"/>
  <c r="J6443" i="2"/>
  <c r="J6444" i="2"/>
  <c r="J6445" i="2"/>
  <c r="J6446" i="2"/>
  <c r="J6447" i="2"/>
  <c r="J6448" i="2"/>
  <c r="J6449" i="2"/>
  <c r="J6450" i="2"/>
  <c r="J6451" i="2"/>
  <c r="J6452" i="2"/>
  <c r="J6453" i="2"/>
  <c r="J6454" i="2"/>
  <c r="J6455" i="2"/>
  <c r="J6456" i="2"/>
  <c r="J6457" i="2"/>
  <c r="J6458" i="2"/>
  <c r="J6459" i="2"/>
  <c r="J6460" i="2"/>
  <c r="J6461" i="2"/>
  <c r="J6462" i="2"/>
  <c r="J6463" i="2"/>
  <c r="J6464" i="2"/>
  <c r="J6465" i="2"/>
  <c r="J6466" i="2"/>
  <c r="J6467" i="2"/>
  <c r="J6468" i="2"/>
  <c r="J6469" i="2"/>
  <c r="J6470" i="2"/>
  <c r="J6471" i="2"/>
  <c r="J6472" i="2"/>
  <c r="J6473" i="2"/>
  <c r="J6474" i="2"/>
  <c r="J6475" i="2"/>
  <c r="J6476" i="2"/>
  <c r="J6477" i="2"/>
  <c r="J6478" i="2"/>
  <c r="J6479" i="2"/>
  <c r="J6480" i="2"/>
  <c r="J6481" i="2"/>
  <c r="J6482" i="2"/>
  <c r="J6483" i="2"/>
  <c r="J6484" i="2"/>
  <c r="J6485" i="2"/>
  <c r="J6486" i="2"/>
  <c r="J6487" i="2"/>
  <c r="J6488" i="2"/>
  <c r="J6489" i="2"/>
  <c r="J6490" i="2"/>
  <c r="J6491" i="2"/>
  <c r="J6492" i="2"/>
  <c r="J6493" i="2"/>
  <c r="J6494" i="2"/>
  <c r="J6495" i="2"/>
  <c r="J6496" i="2"/>
  <c r="J6497" i="2"/>
  <c r="J6498" i="2"/>
  <c r="J6499" i="2"/>
  <c r="J6500" i="2"/>
  <c r="J6501" i="2"/>
  <c r="J6502" i="2"/>
  <c r="J6503" i="2"/>
  <c r="J6504" i="2"/>
  <c r="J6505" i="2"/>
  <c r="J6506" i="2"/>
  <c r="J6507" i="2"/>
  <c r="J6508" i="2"/>
  <c r="J6509" i="2"/>
  <c r="J6510" i="2"/>
  <c r="J6511" i="2"/>
  <c r="J6512" i="2"/>
  <c r="J6513" i="2"/>
  <c r="J6514" i="2"/>
  <c r="J6515" i="2"/>
  <c r="J6516" i="2"/>
  <c r="J6517" i="2"/>
  <c r="J6518" i="2"/>
  <c r="J6519" i="2"/>
  <c r="J6520" i="2"/>
  <c r="J6521" i="2"/>
  <c r="J6522" i="2"/>
  <c r="J6523" i="2"/>
  <c r="J6524" i="2"/>
  <c r="J6525" i="2"/>
  <c r="J6526" i="2"/>
  <c r="J6527" i="2"/>
  <c r="J6528" i="2"/>
  <c r="J6529" i="2"/>
  <c r="J6530" i="2"/>
  <c r="J6531" i="2"/>
  <c r="J6532" i="2"/>
  <c r="J6533" i="2"/>
  <c r="J6534" i="2"/>
  <c r="J6535" i="2"/>
  <c r="J6536" i="2"/>
  <c r="J6537" i="2"/>
  <c r="J6538" i="2"/>
  <c r="J6539" i="2"/>
  <c r="J6540" i="2"/>
  <c r="J6541" i="2"/>
  <c r="J6542" i="2"/>
  <c r="J6543" i="2"/>
  <c r="J6544" i="2"/>
  <c r="J6545" i="2"/>
  <c r="J6546" i="2"/>
  <c r="J6547" i="2"/>
  <c r="J6548" i="2"/>
  <c r="J6549" i="2"/>
  <c r="J6550" i="2"/>
  <c r="J6551" i="2"/>
  <c r="J6552" i="2"/>
  <c r="J6553" i="2"/>
  <c r="J6554" i="2"/>
  <c r="J6555" i="2"/>
  <c r="J6556" i="2"/>
  <c r="J6557" i="2"/>
  <c r="J6558" i="2"/>
  <c r="J6559" i="2"/>
  <c r="J6560" i="2"/>
  <c r="J6561" i="2"/>
  <c r="J6562" i="2"/>
  <c r="J6563" i="2"/>
  <c r="J6564" i="2"/>
  <c r="J6565" i="2"/>
  <c r="J6566" i="2"/>
  <c r="J6567" i="2"/>
  <c r="J6568" i="2"/>
  <c r="J6569" i="2"/>
  <c r="J6570" i="2"/>
  <c r="J6571" i="2"/>
  <c r="J6572" i="2"/>
  <c r="J6573" i="2"/>
  <c r="J6574" i="2"/>
  <c r="J6575" i="2"/>
  <c r="J6576" i="2"/>
  <c r="J6577" i="2"/>
  <c r="J6578" i="2"/>
  <c r="J6579" i="2"/>
  <c r="J6580" i="2"/>
  <c r="J6581" i="2"/>
  <c r="J6582" i="2"/>
  <c r="J6583" i="2"/>
  <c r="J6584" i="2"/>
  <c r="J6585" i="2"/>
  <c r="J6586" i="2"/>
  <c r="J6587" i="2"/>
  <c r="J6588" i="2"/>
  <c r="J6589" i="2"/>
  <c r="J6590" i="2"/>
  <c r="J6591" i="2"/>
  <c r="J6592" i="2"/>
  <c r="J6593" i="2"/>
  <c r="J6594" i="2"/>
  <c r="J6595" i="2"/>
  <c r="J6596" i="2"/>
  <c r="J6597" i="2"/>
  <c r="J6598" i="2"/>
  <c r="J6599" i="2"/>
  <c r="J6600" i="2"/>
  <c r="J6601" i="2"/>
  <c r="J6602" i="2"/>
  <c r="J6603" i="2"/>
  <c r="J6604" i="2"/>
  <c r="J6605" i="2"/>
  <c r="J6606" i="2"/>
  <c r="J6607" i="2"/>
  <c r="J6608" i="2"/>
  <c r="J6609" i="2"/>
  <c r="J6610" i="2"/>
  <c r="J6611" i="2"/>
  <c r="J6612" i="2"/>
  <c r="J6613" i="2"/>
  <c r="J6614" i="2"/>
  <c r="J6615" i="2"/>
  <c r="J6616" i="2"/>
  <c r="J6617" i="2"/>
  <c r="J6618" i="2"/>
  <c r="J6619" i="2"/>
  <c r="J6620" i="2"/>
  <c r="J6621" i="2"/>
  <c r="J6622" i="2"/>
  <c r="J6623" i="2"/>
  <c r="J6624" i="2"/>
  <c r="J6625" i="2"/>
  <c r="J6626" i="2"/>
  <c r="J6627" i="2"/>
  <c r="J6628" i="2"/>
  <c r="J6629" i="2"/>
  <c r="J6630" i="2"/>
  <c r="J6631" i="2"/>
  <c r="J6632" i="2"/>
  <c r="J6633" i="2"/>
  <c r="J6634" i="2"/>
  <c r="J6635" i="2"/>
  <c r="J6636" i="2"/>
  <c r="J6637" i="2"/>
  <c r="J6638" i="2"/>
  <c r="J6639" i="2"/>
  <c r="J6640" i="2"/>
  <c r="J6641" i="2"/>
  <c r="J6642" i="2"/>
  <c r="J6643" i="2"/>
  <c r="J6644" i="2"/>
  <c r="J6645" i="2"/>
  <c r="J6646" i="2"/>
  <c r="J6647" i="2"/>
  <c r="J6648" i="2"/>
  <c r="J6649" i="2"/>
  <c r="J6650" i="2"/>
  <c r="J6651" i="2"/>
  <c r="J6652" i="2"/>
  <c r="J6653" i="2"/>
  <c r="J6654" i="2"/>
  <c r="J6655" i="2"/>
  <c r="J6656" i="2"/>
  <c r="J6657" i="2"/>
  <c r="J6658" i="2"/>
  <c r="J6659" i="2"/>
  <c r="J6660" i="2"/>
  <c r="J6661" i="2"/>
  <c r="J6662" i="2"/>
  <c r="J6663" i="2"/>
  <c r="J6664" i="2"/>
  <c r="J6665" i="2"/>
  <c r="J6666" i="2"/>
  <c r="J6667" i="2"/>
  <c r="J6668" i="2"/>
  <c r="J6669" i="2"/>
  <c r="J6670" i="2"/>
  <c r="J6671" i="2"/>
  <c r="J6672" i="2"/>
  <c r="J6673" i="2"/>
  <c r="J6674" i="2"/>
  <c r="J6675" i="2"/>
  <c r="J6676" i="2"/>
  <c r="J6677" i="2"/>
  <c r="J6678" i="2"/>
  <c r="J6679" i="2"/>
  <c r="J6680" i="2"/>
  <c r="J6681" i="2"/>
  <c r="J6682" i="2"/>
  <c r="J6683" i="2"/>
  <c r="J6684" i="2"/>
  <c r="J6685" i="2"/>
  <c r="J6686" i="2"/>
  <c r="J6687" i="2"/>
  <c r="J6688" i="2"/>
  <c r="J6689" i="2"/>
  <c r="J6690" i="2"/>
  <c r="J6691" i="2"/>
  <c r="J6692" i="2"/>
  <c r="J6693" i="2"/>
  <c r="J6694" i="2"/>
  <c r="J6695" i="2"/>
  <c r="J6696" i="2"/>
  <c r="J6697" i="2"/>
  <c r="J6698" i="2"/>
  <c r="J6699" i="2"/>
  <c r="J6700" i="2"/>
  <c r="J6701" i="2"/>
  <c r="J6702" i="2"/>
  <c r="J6703" i="2"/>
  <c r="J6704" i="2"/>
  <c r="J6705" i="2"/>
  <c r="J6706" i="2"/>
  <c r="J6707" i="2"/>
  <c r="J6708" i="2"/>
  <c r="J6709" i="2"/>
  <c r="J6710" i="2"/>
  <c r="J6711" i="2"/>
  <c r="J6712" i="2"/>
  <c r="J6713" i="2"/>
  <c r="J6714" i="2"/>
  <c r="J6715" i="2"/>
  <c r="J6716" i="2"/>
  <c r="J6717" i="2"/>
  <c r="J6718" i="2"/>
  <c r="J6719" i="2"/>
  <c r="J6720" i="2"/>
  <c r="J6721" i="2"/>
  <c r="J6722" i="2"/>
  <c r="J6723" i="2"/>
  <c r="J6724" i="2"/>
  <c r="J6725" i="2"/>
  <c r="J6726" i="2"/>
  <c r="J6727" i="2"/>
  <c r="J6728" i="2"/>
  <c r="J6729" i="2"/>
  <c r="J6730" i="2"/>
  <c r="J6731" i="2"/>
  <c r="J6732" i="2"/>
  <c r="J6733" i="2"/>
  <c r="J6734" i="2"/>
  <c r="J6735" i="2"/>
  <c r="J6736" i="2"/>
  <c r="J6737" i="2"/>
  <c r="J6738" i="2"/>
  <c r="J6739" i="2"/>
  <c r="J6740" i="2"/>
  <c r="J6741" i="2"/>
  <c r="J6742" i="2"/>
  <c r="J6743" i="2"/>
  <c r="J6744" i="2"/>
  <c r="J6745" i="2"/>
  <c r="J6746" i="2"/>
  <c r="J6747" i="2"/>
  <c r="J6748" i="2"/>
  <c r="J6749" i="2"/>
  <c r="J6750" i="2"/>
  <c r="J6751" i="2"/>
  <c r="J6752" i="2"/>
  <c r="J6753" i="2"/>
  <c r="J6754" i="2"/>
  <c r="J6755" i="2"/>
  <c r="J6756" i="2"/>
  <c r="J6757" i="2"/>
  <c r="J6758" i="2"/>
  <c r="J6759" i="2"/>
  <c r="J6760" i="2"/>
  <c r="J6761" i="2"/>
  <c r="J6762" i="2"/>
  <c r="J6763" i="2"/>
  <c r="J6764" i="2"/>
  <c r="J6765" i="2"/>
  <c r="J6766" i="2"/>
  <c r="J6767" i="2"/>
  <c r="J6768" i="2"/>
  <c r="J6769" i="2"/>
  <c r="J6770" i="2"/>
  <c r="J6771" i="2"/>
  <c r="J6772" i="2"/>
  <c r="J6773" i="2"/>
  <c r="J6774" i="2"/>
  <c r="J6775" i="2"/>
  <c r="J6776" i="2"/>
  <c r="J6777" i="2"/>
  <c r="J6778" i="2"/>
  <c r="J6779" i="2"/>
  <c r="J6780" i="2"/>
  <c r="J6781" i="2"/>
  <c r="J6782" i="2"/>
  <c r="J6783" i="2"/>
  <c r="J6784" i="2"/>
  <c r="J6785" i="2"/>
  <c r="J6786" i="2"/>
  <c r="J6787" i="2"/>
  <c r="J6788" i="2"/>
  <c r="J6789" i="2"/>
  <c r="J6790" i="2"/>
  <c r="J6791" i="2"/>
  <c r="J6792" i="2"/>
  <c r="J6793" i="2"/>
  <c r="J6794" i="2"/>
  <c r="J6795" i="2"/>
  <c r="J6796" i="2"/>
  <c r="J6797" i="2"/>
  <c r="J6798" i="2"/>
  <c r="J6799" i="2"/>
  <c r="J6800" i="2"/>
  <c r="J6801" i="2"/>
  <c r="J6802" i="2"/>
  <c r="J6803" i="2"/>
  <c r="J6804" i="2"/>
  <c r="J6805" i="2"/>
  <c r="J6806" i="2"/>
  <c r="J6807" i="2"/>
  <c r="J6808" i="2"/>
  <c r="J6809" i="2"/>
  <c r="J6810" i="2"/>
  <c r="J6811" i="2"/>
  <c r="J6812" i="2"/>
  <c r="J6813" i="2"/>
  <c r="J6814" i="2"/>
  <c r="J6815" i="2"/>
  <c r="J6816" i="2"/>
  <c r="J6817" i="2"/>
  <c r="J6818" i="2"/>
  <c r="J6819" i="2"/>
  <c r="J6820" i="2"/>
  <c r="J6821" i="2"/>
  <c r="J6822" i="2"/>
  <c r="J6823" i="2"/>
  <c r="J6824" i="2"/>
  <c r="J6825" i="2"/>
  <c r="J6826" i="2"/>
  <c r="J6827" i="2"/>
  <c r="J6828" i="2"/>
  <c r="J6829" i="2"/>
  <c r="J6830" i="2"/>
  <c r="J6831" i="2"/>
  <c r="J6832" i="2"/>
  <c r="J6833" i="2"/>
  <c r="J6834" i="2"/>
  <c r="J6835" i="2"/>
  <c r="J6836" i="2"/>
  <c r="J6837" i="2"/>
  <c r="J6838" i="2"/>
  <c r="J6839" i="2"/>
  <c r="J6840" i="2"/>
  <c r="J6841" i="2"/>
  <c r="J6842" i="2"/>
  <c r="J6843" i="2"/>
  <c r="J6844" i="2"/>
  <c r="J6845" i="2"/>
  <c r="J6846" i="2"/>
  <c r="J6847" i="2"/>
  <c r="J6848" i="2"/>
  <c r="J6849" i="2"/>
  <c r="J6850" i="2"/>
  <c r="J6851" i="2"/>
  <c r="J6852" i="2"/>
  <c r="J6853" i="2"/>
  <c r="J6854" i="2"/>
  <c r="J6855" i="2"/>
  <c r="J6856" i="2"/>
  <c r="J6857" i="2"/>
  <c r="J6858" i="2"/>
  <c r="J6859" i="2"/>
  <c r="J6860" i="2"/>
  <c r="J6861" i="2"/>
  <c r="J6862" i="2"/>
  <c r="J6863" i="2"/>
  <c r="J6864" i="2"/>
  <c r="J6865" i="2"/>
  <c r="J6866" i="2"/>
  <c r="J6867" i="2"/>
  <c r="J6868" i="2"/>
  <c r="J6869" i="2"/>
  <c r="J6870" i="2"/>
  <c r="J6871" i="2"/>
  <c r="J6872" i="2"/>
  <c r="J6873" i="2"/>
  <c r="J6874" i="2"/>
  <c r="J6875" i="2"/>
  <c r="J6876" i="2"/>
  <c r="J6877" i="2"/>
  <c r="J6878" i="2"/>
  <c r="J6879" i="2"/>
  <c r="J6880" i="2"/>
  <c r="J6881" i="2"/>
  <c r="J6882" i="2"/>
  <c r="J6883" i="2"/>
  <c r="J6884" i="2"/>
  <c r="J6885" i="2"/>
  <c r="J6886" i="2"/>
  <c r="J6887" i="2"/>
  <c r="J6888" i="2"/>
  <c r="J6889" i="2"/>
  <c r="J6890" i="2"/>
  <c r="J6891" i="2"/>
  <c r="J6892" i="2"/>
  <c r="J6893" i="2"/>
  <c r="J6894" i="2"/>
  <c r="J6895" i="2"/>
  <c r="J6896" i="2"/>
  <c r="J6897" i="2"/>
  <c r="J6898" i="2"/>
  <c r="J6899" i="2"/>
  <c r="J6900" i="2"/>
  <c r="J6901" i="2"/>
  <c r="J6902" i="2"/>
  <c r="J6903" i="2"/>
  <c r="J6904" i="2"/>
  <c r="J6905" i="2"/>
  <c r="J6906" i="2"/>
  <c r="J6907" i="2"/>
  <c r="J6908" i="2"/>
  <c r="J6909" i="2"/>
  <c r="J6910" i="2"/>
  <c r="J6911" i="2"/>
  <c r="J6912" i="2"/>
  <c r="J6913" i="2"/>
  <c r="J6914" i="2"/>
  <c r="J6915" i="2"/>
  <c r="J6916" i="2"/>
  <c r="J6917" i="2"/>
  <c r="J6918" i="2"/>
  <c r="J6919" i="2"/>
  <c r="J6920" i="2"/>
  <c r="J6921" i="2"/>
  <c r="J6922" i="2"/>
  <c r="J6923" i="2"/>
  <c r="J6924" i="2"/>
  <c r="J6925" i="2"/>
  <c r="J6926" i="2"/>
  <c r="J6927" i="2"/>
  <c r="J6928" i="2"/>
  <c r="J6929" i="2"/>
  <c r="J6930" i="2"/>
  <c r="J6931" i="2"/>
  <c r="J6932" i="2"/>
  <c r="J6933" i="2"/>
  <c r="J6934" i="2"/>
  <c r="J6935" i="2"/>
  <c r="J6936" i="2"/>
  <c r="J6937" i="2"/>
  <c r="J6938" i="2"/>
  <c r="J6939" i="2"/>
  <c r="J6940" i="2"/>
  <c r="J6941" i="2"/>
  <c r="J6942" i="2"/>
  <c r="J6943" i="2"/>
  <c r="J6944" i="2"/>
  <c r="J6945" i="2"/>
  <c r="J6946" i="2"/>
  <c r="J6947" i="2"/>
  <c r="J6948" i="2"/>
  <c r="J6949" i="2"/>
  <c r="J6950" i="2"/>
  <c r="J6951" i="2"/>
  <c r="J6952" i="2"/>
  <c r="J6953" i="2"/>
  <c r="J6954" i="2"/>
  <c r="J6955" i="2"/>
  <c r="J6956" i="2"/>
  <c r="J6957" i="2"/>
  <c r="J6958" i="2"/>
  <c r="J6959" i="2"/>
  <c r="J6960" i="2"/>
  <c r="J6961" i="2"/>
  <c r="J6962" i="2"/>
  <c r="J6963" i="2"/>
  <c r="J6964" i="2"/>
  <c r="J6965" i="2"/>
  <c r="J6966" i="2"/>
  <c r="J6967" i="2"/>
  <c r="J6968" i="2"/>
  <c r="J6969" i="2"/>
  <c r="J6970" i="2"/>
  <c r="J6971" i="2"/>
  <c r="J6972" i="2"/>
  <c r="J6973" i="2"/>
  <c r="J6974" i="2"/>
  <c r="J6975" i="2"/>
  <c r="J6976" i="2"/>
  <c r="J6977" i="2"/>
  <c r="J6978" i="2"/>
  <c r="J6979" i="2"/>
  <c r="J6980" i="2"/>
  <c r="J6981" i="2"/>
  <c r="J6982" i="2"/>
  <c r="J6983" i="2"/>
  <c r="J6984" i="2"/>
  <c r="J6985" i="2"/>
  <c r="J6986" i="2"/>
  <c r="J6987" i="2"/>
  <c r="J6988" i="2"/>
  <c r="J6989" i="2"/>
  <c r="J6990" i="2"/>
  <c r="J6991" i="2"/>
  <c r="J6992" i="2"/>
  <c r="J6993" i="2"/>
  <c r="J6994" i="2"/>
  <c r="J6995" i="2"/>
  <c r="J6996" i="2"/>
  <c r="J6997" i="2"/>
  <c r="J6998" i="2"/>
  <c r="J6999" i="2"/>
  <c r="J7000" i="2"/>
  <c r="J7001" i="2"/>
  <c r="J7002" i="2"/>
  <c r="J7003" i="2"/>
  <c r="J7004" i="2"/>
  <c r="J7005" i="2"/>
  <c r="J7006" i="2"/>
  <c r="J7007" i="2"/>
  <c r="J7008" i="2"/>
  <c r="J7009" i="2"/>
  <c r="J7010" i="2"/>
  <c r="J7011" i="2"/>
  <c r="J7012" i="2"/>
  <c r="J7013" i="2"/>
  <c r="J7014" i="2"/>
  <c r="J7015" i="2"/>
  <c r="J7016" i="2"/>
  <c r="J7017" i="2"/>
  <c r="J7018" i="2"/>
  <c r="J7019" i="2"/>
  <c r="J7020" i="2"/>
  <c r="J7021" i="2"/>
  <c r="J7022" i="2"/>
  <c r="J7023" i="2"/>
  <c r="J7024" i="2"/>
  <c r="J7025" i="2"/>
  <c r="J7026" i="2"/>
  <c r="J7027" i="2"/>
  <c r="J7028" i="2"/>
  <c r="J7029" i="2"/>
  <c r="J7030" i="2"/>
  <c r="J7031" i="2"/>
  <c r="J7032" i="2"/>
  <c r="J7033" i="2"/>
  <c r="J7034" i="2"/>
  <c r="J7035" i="2"/>
  <c r="J7036" i="2"/>
  <c r="J7037" i="2"/>
  <c r="J7038" i="2"/>
  <c r="J7039" i="2"/>
  <c r="J7040" i="2"/>
  <c r="J7041" i="2"/>
  <c r="J7042" i="2"/>
  <c r="J7043" i="2"/>
  <c r="J7044" i="2"/>
  <c r="J7045" i="2"/>
  <c r="J7046" i="2"/>
  <c r="J7047" i="2"/>
  <c r="J7048" i="2"/>
  <c r="J7049" i="2"/>
  <c r="J7050" i="2"/>
  <c r="J7051" i="2"/>
  <c r="J7052" i="2"/>
  <c r="J7053" i="2"/>
  <c r="J7054" i="2"/>
  <c r="J7055" i="2"/>
  <c r="J7056" i="2"/>
  <c r="J7057" i="2"/>
  <c r="J7058" i="2"/>
  <c r="J7059" i="2"/>
  <c r="J7060" i="2"/>
  <c r="J7061" i="2"/>
  <c r="J7062" i="2"/>
  <c r="J7063" i="2"/>
  <c r="J7064" i="2"/>
  <c r="J7065" i="2"/>
  <c r="J7066" i="2"/>
  <c r="J7067" i="2"/>
  <c r="J7068" i="2"/>
  <c r="J7069" i="2"/>
  <c r="J7070" i="2"/>
  <c r="J7071" i="2"/>
  <c r="J7072" i="2"/>
  <c r="J7073" i="2"/>
  <c r="J7074" i="2"/>
  <c r="J7075" i="2"/>
  <c r="J7076" i="2"/>
  <c r="J7077" i="2"/>
  <c r="J7078" i="2"/>
  <c r="J7079" i="2"/>
  <c r="J7080" i="2"/>
  <c r="J7081" i="2"/>
  <c r="J7082" i="2"/>
  <c r="J7083" i="2"/>
  <c r="J7084" i="2"/>
  <c r="J7085" i="2"/>
  <c r="J7086" i="2"/>
  <c r="J7087" i="2"/>
  <c r="J7088" i="2"/>
  <c r="J7089" i="2"/>
  <c r="J7090" i="2"/>
  <c r="J7091" i="2"/>
  <c r="J7092" i="2"/>
  <c r="J7093" i="2"/>
  <c r="J7094" i="2"/>
  <c r="J7095" i="2"/>
  <c r="J7096" i="2"/>
  <c r="J7097" i="2"/>
  <c r="J7098" i="2"/>
  <c r="J7099" i="2"/>
  <c r="J7100" i="2"/>
  <c r="J7101" i="2"/>
  <c r="J7102" i="2"/>
  <c r="J7103" i="2"/>
  <c r="J7104" i="2"/>
  <c r="J7105" i="2"/>
  <c r="J7106" i="2"/>
  <c r="J7107" i="2"/>
  <c r="J7108" i="2"/>
  <c r="J7109" i="2"/>
  <c r="J7110" i="2"/>
  <c r="J7111" i="2"/>
  <c r="J7112" i="2"/>
  <c r="J7113" i="2"/>
  <c r="J7114" i="2"/>
  <c r="J7115" i="2"/>
  <c r="J7116" i="2"/>
  <c r="J7117" i="2"/>
  <c r="J7118" i="2"/>
  <c r="J7119" i="2"/>
  <c r="J7120" i="2"/>
  <c r="J7121" i="2"/>
  <c r="J7122" i="2"/>
  <c r="J7123" i="2"/>
  <c r="J7124" i="2"/>
  <c r="J7125" i="2"/>
  <c r="J7126" i="2"/>
  <c r="J7127" i="2"/>
  <c r="J7128" i="2"/>
  <c r="J7129" i="2"/>
  <c r="J7130" i="2"/>
  <c r="J7131" i="2"/>
  <c r="J7132" i="2"/>
  <c r="J7133" i="2"/>
  <c r="J7134" i="2"/>
  <c r="J7135" i="2"/>
  <c r="J7136" i="2"/>
  <c r="J7137" i="2"/>
  <c r="J7138" i="2"/>
  <c r="J7139" i="2"/>
  <c r="J7140" i="2"/>
  <c r="J7141" i="2"/>
  <c r="J7142" i="2"/>
  <c r="J7143" i="2"/>
  <c r="J7144" i="2"/>
  <c r="J7145" i="2"/>
  <c r="J7146" i="2"/>
  <c r="J7147" i="2"/>
  <c r="J7148" i="2"/>
  <c r="J7149" i="2"/>
  <c r="J7150" i="2"/>
  <c r="J7151" i="2"/>
  <c r="J7152" i="2"/>
  <c r="J7153" i="2"/>
  <c r="J7154" i="2"/>
  <c r="J7155" i="2"/>
  <c r="J7156" i="2"/>
  <c r="J7157" i="2"/>
  <c r="J7158" i="2"/>
  <c r="J7159" i="2"/>
  <c r="J7160" i="2"/>
  <c r="J7161" i="2"/>
  <c r="J7162" i="2"/>
  <c r="J7163" i="2"/>
  <c r="J7164" i="2"/>
  <c r="J7165" i="2"/>
  <c r="J7166" i="2"/>
  <c r="J7167" i="2"/>
  <c r="J7168" i="2"/>
  <c r="J7169" i="2"/>
  <c r="J7170" i="2"/>
  <c r="J7171" i="2"/>
  <c r="J7172" i="2"/>
  <c r="J7173" i="2"/>
  <c r="J7174" i="2"/>
  <c r="J7175" i="2"/>
  <c r="J7176" i="2"/>
  <c r="J7177" i="2"/>
  <c r="J7178" i="2"/>
  <c r="J7179" i="2"/>
  <c r="J7180" i="2"/>
  <c r="J7181" i="2"/>
  <c r="J7182" i="2"/>
  <c r="J7183" i="2"/>
  <c r="J7184" i="2"/>
  <c r="J7185" i="2"/>
  <c r="J7186" i="2"/>
  <c r="J7187" i="2"/>
  <c r="J7188" i="2"/>
  <c r="J7189" i="2"/>
  <c r="J7190" i="2"/>
  <c r="J7191" i="2"/>
  <c r="J7192" i="2"/>
  <c r="J7193" i="2"/>
  <c r="J7194" i="2"/>
  <c r="J7195" i="2"/>
  <c r="J7196" i="2"/>
  <c r="J7197" i="2"/>
  <c r="J7198" i="2"/>
  <c r="J7199" i="2"/>
  <c r="J7200" i="2"/>
  <c r="J7201" i="2"/>
  <c r="J7202" i="2"/>
  <c r="J7203" i="2"/>
  <c r="J7204" i="2"/>
  <c r="J7205" i="2"/>
  <c r="J7206" i="2"/>
  <c r="J7207" i="2"/>
  <c r="J7208" i="2"/>
  <c r="J7209" i="2"/>
  <c r="J7210" i="2"/>
  <c r="J7211" i="2"/>
  <c r="J7212" i="2"/>
  <c r="J7213" i="2"/>
  <c r="J7214" i="2"/>
  <c r="J7215" i="2"/>
  <c r="J7216" i="2"/>
  <c r="J7217" i="2"/>
  <c r="J7218" i="2"/>
  <c r="J7219" i="2"/>
  <c r="J7220" i="2"/>
  <c r="J7221" i="2"/>
  <c r="J7222" i="2"/>
  <c r="J7223" i="2"/>
  <c r="J7224" i="2"/>
  <c r="J7225" i="2"/>
  <c r="J7226" i="2"/>
  <c r="J7227" i="2"/>
  <c r="J7228" i="2"/>
  <c r="J7229" i="2"/>
  <c r="J7230" i="2"/>
  <c r="J7231" i="2"/>
  <c r="J7232" i="2"/>
  <c r="J7233" i="2"/>
  <c r="J7234" i="2"/>
  <c r="J7235" i="2"/>
  <c r="J7236" i="2"/>
  <c r="J7237" i="2"/>
  <c r="J7238" i="2"/>
  <c r="J7239" i="2"/>
  <c r="J7240" i="2"/>
  <c r="J7241" i="2"/>
  <c r="J7242" i="2"/>
  <c r="J7243" i="2"/>
  <c r="J7244" i="2"/>
  <c r="J7245" i="2"/>
  <c r="J7246" i="2"/>
  <c r="J7247" i="2"/>
  <c r="J7248" i="2"/>
  <c r="J7249" i="2"/>
  <c r="J7250" i="2"/>
  <c r="J7251" i="2"/>
  <c r="J7252" i="2"/>
  <c r="J7253" i="2"/>
  <c r="J7254" i="2"/>
  <c r="J7255" i="2"/>
  <c r="J7256" i="2"/>
  <c r="J7257" i="2"/>
  <c r="J7258" i="2"/>
  <c r="J7259" i="2"/>
  <c r="J7260" i="2"/>
  <c r="J7261" i="2"/>
  <c r="J7262" i="2"/>
  <c r="J7263" i="2"/>
  <c r="J7264" i="2"/>
  <c r="J7265" i="2"/>
  <c r="J7266" i="2"/>
  <c r="J7267" i="2"/>
  <c r="J7268" i="2"/>
  <c r="J7269" i="2"/>
  <c r="J7270" i="2"/>
  <c r="J7271" i="2"/>
  <c r="J7272" i="2"/>
  <c r="J7273" i="2"/>
  <c r="J7274" i="2"/>
  <c r="J7275" i="2"/>
  <c r="J7276" i="2"/>
  <c r="J7277" i="2"/>
  <c r="J7278" i="2"/>
  <c r="J7279" i="2"/>
  <c r="J7280" i="2"/>
  <c r="J7281" i="2"/>
  <c r="J7282" i="2"/>
  <c r="J7283" i="2"/>
  <c r="J7284" i="2"/>
  <c r="J7285" i="2"/>
  <c r="J7286" i="2"/>
  <c r="J7287" i="2"/>
  <c r="J7288" i="2"/>
  <c r="J7289" i="2"/>
  <c r="J7290" i="2"/>
  <c r="J7291" i="2"/>
  <c r="J7292" i="2"/>
  <c r="J7293" i="2"/>
  <c r="J7294" i="2"/>
  <c r="J7295" i="2"/>
  <c r="J7296" i="2"/>
  <c r="J7297" i="2"/>
  <c r="J7298" i="2"/>
  <c r="J7299" i="2"/>
  <c r="J7300" i="2"/>
  <c r="J7301" i="2"/>
  <c r="J7302" i="2"/>
  <c r="J7303" i="2"/>
  <c r="J7304" i="2"/>
  <c r="J7305" i="2"/>
  <c r="J7306" i="2"/>
  <c r="J7307" i="2"/>
  <c r="J7308" i="2"/>
  <c r="J7309" i="2"/>
  <c r="J7310" i="2"/>
  <c r="J7311" i="2"/>
  <c r="J7312" i="2"/>
  <c r="J7313" i="2"/>
  <c r="J7314" i="2"/>
  <c r="J7315" i="2"/>
  <c r="J7316" i="2"/>
  <c r="J7317" i="2"/>
  <c r="J7318" i="2"/>
  <c r="J7319" i="2"/>
  <c r="J7320" i="2"/>
  <c r="J7321" i="2"/>
  <c r="J7322" i="2"/>
  <c r="J7323" i="2"/>
  <c r="J7324" i="2"/>
  <c r="J7325" i="2"/>
  <c r="J7326" i="2"/>
  <c r="J7327" i="2"/>
  <c r="J7328" i="2"/>
  <c r="J7329" i="2"/>
  <c r="J7330" i="2"/>
  <c r="J7331" i="2"/>
  <c r="J7332" i="2"/>
  <c r="J7333" i="2"/>
  <c r="J7334" i="2"/>
  <c r="J7335" i="2"/>
  <c r="J7336" i="2"/>
  <c r="J7337" i="2"/>
  <c r="J7338" i="2"/>
  <c r="J7339" i="2"/>
  <c r="J7340" i="2"/>
  <c r="J7341" i="2"/>
  <c r="J7342" i="2"/>
  <c r="J7343" i="2"/>
  <c r="J7344" i="2"/>
  <c r="J7345" i="2"/>
  <c r="J7346" i="2"/>
  <c r="J7347" i="2"/>
  <c r="J7348" i="2"/>
  <c r="J7349" i="2"/>
  <c r="J7350" i="2"/>
  <c r="J7351" i="2"/>
  <c r="J7352" i="2"/>
  <c r="J7353" i="2"/>
  <c r="J7354" i="2"/>
  <c r="J7355" i="2"/>
  <c r="J7356" i="2"/>
  <c r="J7357" i="2"/>
  <c r="J7358" i="2"/>
  <c r="J7359" i="2"/>
  <c r="J7360" i="2"/>
  <c r="J7361" i="2"/>
  <c r="J7362" i="2"/>
  <c r="J7363" i="2"/>
  <c r="J7364" i="2"/>
  <c r="J7365" i="2"/>
  <c r="J7366" i="2"/>
  <c r="J7367" i="2"/>
  <c r="J7368" i="2"/>
  <c r="J7369" i="2"/>
  <c r="J7370" i="2"/>
  <c r="J7371" i="2"/>
  <c r="J7372" i="2"/>
  <c r="J7373" i="2"/>
  <c r="J7374" i="2"/>
  <c r="J7375" i="2"/>
  <c r="J7376" i="2"/>
  <c r="J7377" i="2"/>
  <c r="J7378" i="2"/>
  <c r="J7379" i="2"/>
  <c r="J7380" i="2"/>
  <c r="J7381" i="2"/>
  <c r="J7382" i="2"/>
  <c r="J7383" i="2"/>
  <c r="J7384" i="2"/>
  <c r="J7385" i="2"/>
  <c r="J7386" i="2"/>
  <c r="J7387" i="2"/>
  <c r="J7388" i="2"/>
  <c r="J7389" i="2"/>
  <c r="J7390" i="2"/>
  <c r="J7391" i="2"/>
  <c r="J7392" i="2"/>
  <c r="J7393" i="2"/>
  <c r="J7394" i="2"/>
  <c r="J7395" i="2"/>
  <c r="J7396" i="2"/>
  <c r="J7397" i="2"/>
  <c r="J7398" i="2"/>
  <c r="J7399" i="2"/>
  <c r="J7400" i="2"/>
  <c r="J7401" i="2"/>
  <c r="J7402" i="2"/>
  <c r="J7403" i="2"/>
  <c r="J7404" i="2"/>
  <c r="J7405" i="2"/>
  <c r="J7406" i="2"/>
  <c r="J7407" i="2"/>
  <c r="J7408" i="2"/>
  <c r="J7409" i="2"/>
  <c r="J7410" i="2"/>
  <c r="J7411" i="2"/>
  <c r="J7412" i="2"/>
  <c r="J7413" i="2"/>
  <c r="J7414" i="2"/>
  <c r="J7415" i="2"/>
  <c r="J7416" i="2"/>
  <c r="J7417" i="2"/>
  <c r="J7418" i="2"/>
  <c r="J7419" i="2"/>
  <c r="J7420" i="2"/>
  <c r="J7421" i="2"/>
  <c r="J7422" i="2"/>
  <c r="J7423" i="2"/>
  <c r="J7424" i="2"/>
  <c r="J7425" i="2"/>
  <c r="J7426" i="2"/>
  <c r="J7427" i="2"/>
  <c r="J7428" i="2"/>
  <c r="J7429" i="2"/>
  <c r="J7430" i="2"/>
  <c r="J7431" i="2"/>
  <c r="J7432" i="2"/>
  <c r="J7433" i="2"/>
  <c r="J7434" i="2"/>
  <c r="J7435" i="2"/>
  <c r="J7436" i="2"/>
  <c r="J7437" i="2"/>
  <c r="J7438" i="2"/>
  <c r="J7439" i="2"/>
  <c r="J7440" i="2"/>
  <c r="J7441" i="2"/>
  <c r="J7442" i="2"/>
  <c r="J7443" i="2"/>
  <c r="J7444" i="2"/>
  <c r="J7445" i="2"/>
  <c r="J7446" i="2"/>
  <c r="J7447" i="2"/>
  <c r="J7448" i="2"/>
  <c r="J7449" i="2"/>
  <c r="J7450" i="2"/>
  <c r="J7451" i="2"/>
  <c r="J7452" i="2"/>
  <c r="J7453" i="2"/>
  <c r="J7454" i="2"/>
  <c r="J7455" i="2"/>
  <c r="J7456" i="2"/>
  <c r="J7457" i="2"/>
  <c r="J7458" i="2"/>
  <c r="J7459" i="2"/>
  <c r="J7460" i="2"/>
  <c r="J7461" i="2"/>
  <c r="J7462" i="2"/>
  <c r="J7463" i="2"/>
  <c r="J7464" i="2"/>
  <c r="J7465" i="2"/>
  <c r="J7466" i="2"/>
  <c r="J7467" i="2"/>
  <c r="J7468" i="2"/>
  <c r="J7469" i="2"/>
  <c r="J7470" i="2"/>
  <c r="J7471" i="2"/>
  <c r="J7472" i="2"/>
  <c r="J7473" i="2"/>
  <c r="J7474" i="2"/>
  <c r="J7475" i="2"/>
  <c r="J7476" i="2"/>
  <c r="J7477" i="2"/>
  <c r="J7478" i="2"/>
  <c r="J7479" i="2"/>
  <c r="J7480" i="2"/>
  <c r="J7481" i="2"/>
  <c r="J7482" i="2"/>
  <c r="J7483" i="2"/>
  <c r="J7484" i="2"/>
  <c r="J7485" i="2"/>
  <c r="J7486" i="2"/>
  <c r="J7487" i="2"/>
  <c r="J7488" i="2"/>
  <c r="J7489" i="2"/>
  <c r="J7490" i="2"/>
  <c r="J7491" i="2"/>
  <c r="J7492" i="2"/>
  <c r="J7493" i="2"/>
  <c r="J7494" i="2"/>
  <c r="J7495" i="2"/>
  <c r="J7496" i="2"/>
  <c r="J7497" i="2"/>
  <c r="J7498" i="2"/>
  <c r="J7499" i="2"/>
  <c r="J7500" i="2"/>
  <c r="J7501" i="2"/>
  <c r="J7502" i="2"/>
  <c r="J7503" i="2"/>
  <c r="J7504" i="2"/>
  <c r="J7505" i="2"/>
  <c r="J7506" i="2"/>
  <c r="J7507" i="2"/>
  <c r="J7508" i="2"/>
  <c r="J7509" i="2"/>
  <c r="J7510" i="2"/>
  <c r="J7511" i="2"/>
  <c r="J7512" i="2"/>
  <c r="J7513" i="2"/>
  <c r="J7514" i="2"/>
  <c r="J7515" i="2"/>
  <c r="J7516" i="2"/>
  <c r="J7517" i="2"/>
  <c r="J7518" i="2"/>
  <c r="J7519" i="2"/>
  <c r="J7520" i="2"/>
  <c r="J7521" i="2"/>
  <c r="J7522" i="2"/>
  <c r="J7523" i="2"/>
  <c r="J7524" i="2"/>
  <c r="J7525" i="2"/>
  <c r="J7526" i="2"/>
  <c r="J7527" i="2"/>
  <c r="J7528" i="2"/>
  <c r="J7529" i="2"/>
  <c r="J7530" i="2"/>
  <c r="J7531" i="2"/>
  <c r="J7532" i="2"/>
  <c r="J7533" i="2"/>
  <c r="J7534" i="2"/>
  <c r="J7535" i="2"/>
  <c r="J7536" i="2"/>
  <c r="J7537" i="2"/>
  <c r="J7538" i="2"/>
  <c r="J7539" i="2"/>
  <c r="J7540" i="2"/>
  <c r="J7541" i="2"/>
  <c r="J7542" i="2"/>
  <c r="J7543" i="2"/>
  <c r="J7544" i="2"/>
  <c r="J7545" i="2"/>
  <c r="J7546" i="2"/>
  <c r="J7547" i="2"/>
  <c r="J7548" i="2"/>
  <c r="J7549" i="2"/>
  <c r="J7550" i="2"/>
  <c r="J7551" i="2"/>
  <c r="J7552" i="2"/>
  <c r="J7553" i="2"/>
  <c r="J7554" i="2"/>
  <c r="J7555" i="2"/>
  <c r="J7556" i="2"/>
  <c r="J7557" i="2"/>
  <c r="J7558" i="2"/>
  <c r="J7559" i="2"/>
  <c r="J7560" i="2"/>
  <c r="J7561" i="2"/>
  <c r="J7562" i="2"/>
  <c r="J7563" i="2"/>
  <c r="J7564" i="2"/>
  <c r="J7565" i="2"/>
  <c r="J7566" i="2"/>
  <c r="J7567" i="2"/>
  <c r="J7568" i="2"/>
  <c r="J7569" i="2"/>
  <c r="J7570" i="2"/>
  <c r="J7571" i="2"/>
  <c r="J7572" i="2"/>
  <c r="J7573" i="2"/>
  <c r="J7574" i="2"/>
  <c r="J7575" i="2"/>
  <c r="J7576" i="2"/>
  <c r="J7577" i="2"/>
  <c r="J7578" i="2"/>
  <c r="J7579" i="2"/>
  <c r="J7580" i="2"/>
  <c r="J7581" i="2"/>
  <c r="J7582" i="2"/>
  <c r="J7583" i="2"/>
  <c r="J7584" i="2"/>
  <c r="J7585" i="2"/>
  <c r="J7586" i="2"/>
  <c r="J7587" i="2"/>
  <c r="J7588" i="2"/>
  <c r="J7589" i="2"/>
  <c r="J7590" i="2"/>
  <c r="J7591" i="2"/>
  <c r="J7592" i="2"/>
  <c r="J7593" i="2"/>
  <c r="J7594" i="2"/>
  <c r="J7595" i="2"/>
  <c r="J7596" i="2"/>
  <c r="J7597" i="2"/>
  <c r="J7598" i="2"/>
  <c r="J7599" i="2"/>
  <c r="J7600" i="2"/>
  <c r="J7601" i="2"/>
  <c r="J7602" i="2"/>
  <c r="J7603" i="2"/>
  <c r="J7604" i="2"/>
  <c r="J7605" i="2"/>
  <c r="J7606" i="2"/>
  <c r="J7607" i="2"/>
  <c r="J7608" i="2"/>
  <c r="J7609" i="2"/>
  <c r="J7610" i="2"/>
  <c r="J7611" i="2"/>
  <c r="J7612" i="2"/>
  <c r="J7613" i="2"/>
  <c r="J7614" i="2"/>
  <c r="J7615" i="2"/>
  <c r="J7616" i="2"/>
  <c r="J7617" i="2"/>
  <c r="J7618" i="2"/>
  <c r="J7619" i="2"/>
  <c r="J7620" i="2"/>
  <c r="J7621" i="2"/>
  <c r="J7622" i="2"/>
  <c r="J7623" i="2"/>
  <c r="J7624" i="2"/>
  <c r="J7625" i="2"/>
  <c r="J7626" i="2"/>
  <c r="J7627" i="2"/>
  <c r="J7628" i="2"/>
  <c r="J7629" i="2"/>
  <c r="J7630" i="2"/>
  <c r="J7631" i="2"/>
  <c r="J7632" i="2"/>
  <c r="J7633" i="2"/>
  <c r="J7634" i="2"/>
  <c r="J7635" i="2"/>
  <c r="J7636" i="2"/>
  <c r="J7637" i="2"/>
  <c r="J7638" i="2"/>
  <c r="J7639" i="2"/>
  <c r="J7640" i="2"/>
  <c r="J7641" i="2"/>
  <c r="J7642" i="2"/>
  <c r="J7643" i="2"/>
  <c r="J7644" i="2"/>
  <c r="J7645" i="2"/>
  <c r="J7646" i="2"/>
  <c r="J7647" i="2"/>
  <c r="J7648" i="2"/>
  <c r="J7649" i="2"/>
  <c r="J7650" i="2"/>
  <c r="J7651" i="2"/>
  <c r="J7652" i="2"/>
  <c r="J7653" i="2"/>
  <c r="J7654" i="2"/>
  <c r="J7655" i="2"/>
  <c r="J7656" i="2"/>
  <c r="J7657" i="2"/>
  <c r="J7658" i="2"/>
  <c r="J7659" i="2"/>
  <c r="J7660" i="2"/>
  <c r="J7661" i="2"/>
  <c r="J7662" i="2"/>
  <c r="J7663" i="2"/>
  <c r="J7664" i="2"/>
  <c r="J7665" i="2"/>
  <c r="J7666" i="2"/>
  <c r="J7667" i="2"/>
  <c r="J7668" i="2"/>
  <c r="J7669" i="2"/>
  <c r="J7670" i="2"/>
  <c r="J7671" i="2"/>
  <c r="J7672" i="2"/>
  <c r="J7673" i="2"/>
  <c r="J7674" i="2"/>
  <c r="J7675" i="2"/>
  <c r="J7676" i="2"/>
  <c r="J7677" i="2"/>
  <c r="J7678" i="2"/>
  <c r="J7679" i="2"/>
  <c r="J7680" i="2"/>
  <c r="J7681" i="2"/>
  <c r="J7682" i="2"/>
  <c r="J7683" i="2"/>
  <c r="J7684" i="2"/>
  <c r="J7685" i="2"/>
  <c r="J7686" i="2"/>
  <c r="J7687" i="2"/>
  <c r="J7688" i="2"/>
  <c r="J7689" i="2"/>
  <c r="J7690" i="2"/>
  <c r="J7691" i="2"/>
  <c r="J7692" i="2"/>
  <c r="J7693" i="2"/>
  <c r="J7694" i="2"/>
  <c r="J7695" i="2"/>
  <c r="J7696" i="2"/>
  <c r="J7697" i="2"/>
  <c r="J7698" i="2"/>
  <c r="J7699" i="2"/>
  <c r="J7700" i="2"/>
  <c r="J7701" i="2"/>
  <c r="J7702" i="2"/>
  <c r="J7703" i="2"/>
  <c r="J7704" i="2"/>
  <c r="J7705" i="2"/>
  <c r="J7706" i="2"/>
  <c r="J7707" i="2"/>
  <c r="J7708" i="2"/>
  <c r="J7709" i="2"/>
  <c r="J7710" i="2"/>
  <c r="J7711" i="2"/>
  <c r="J7712" i="2"/>
  <c r="J7713" i="2"/>
  <c r="J7714" i="2"/>
  <c r="J7715" i="2"/>
  <c r="J7716" i="2"/>
  <c r="J7717" i="2"/>
  <c r="J7718" i="2"/>
  <c r="J7719" i="2"/>
  <c r="J7720" i="2"/>
  <c r="J7721" i="2"/>
  <c r="J7722" i="2"/>
  <c r="J7723" i="2"/>
  <c r="J7724" i="2"/>
  <c r="J7725" i="2"/>
  <c r="J7726" i="2"/>
  <c r="J7727" i="2"/>
  <c r="J7728" i="2"/>
  <c r="J7729" i="2"/>
  <c r="J7730" i="2"/>
  <c r="J7731" i="2"/>
  <c r="J7732" i="2"/>
  <c r="J7733" i="2"/>
  <c r="J7734" i="2"/>
  <c r="J7735" i="2"/>
  <c r="J7736" i="2"/>
  <c r="J7737" i="2"/>
  <c r="J7738" i="2"/>
  <c r="J7739" i="2"/>
  <c r="J7740" i="2"/>
  <c r="J7741" i="2"/>
  <c r="J7742" i="2"/>
  <c r="J7743" i="2"/>
  <c r="J7744" i="2"/>
  <c r="J7745" i="2"/>
  <c r="J7746" i="2"/>
  <c r="J7747" i="2"/>
  <c r="J7748" i="2"/>
  <c r="J7749" i="2"/>
  <c r="J7750" i="2"/>
  <c r="J7751" i="2"/>
  <c r="J7752" i="2"/>
  <c r="J7753" i="2"/>
  <c r="J7754" i="2"/>
  <c r="J7755" i="2"/>
  <c r="J7756" i="2"/>
  <c r="J7757" i="2"/>
  <c r="J7758" i="2"/>
  <c r="J7759" i="2"/>
  <c r="J7760" i="2"/>
  <c r="J7761" i="2"/>
  <c r="J7762" i="2"/>
  <c r="J7763" i="2"/>
  <c r="J7764" i="2"/>
  <c r="J7765" i="2"/>
  <c r="J7766" i="2"/>
  <c r="J7767" i="2"/>
  <c r="J7768" i="2"/>
  <c r="J7769" i="2"/>
  <c r="J7770" i="2"/>
  <c r="J7771" i="2"/>
  <c r="J7772" i="2"/>
  <c r="J7773" i="2"/>
  <c r="J7774" i="2"/>
  <c r="J7775" i="2"/>
  <c r="J7776" i="2"/>
  <c r="J7777" i="2"/>
  <c r="J7778" i="2"/>
  <c r="J7779" i="2"/>
  <c r="J7780" i="2"/>
  <c r="J7781" i="2"/>
  <c r="J7782" i="2"/>
  <c r="J7783" i="2"/>
  <c r="J7784" i="2"/>
  <c r="J7785" i="2"/>
  <c r="J7786" i="2"/>
  <c r="J7787" i="2"/>
  <c r="J7788" i="2"/>
  <c r="J7789" i="2"/>
  <c r="J7790" i="2"/>
  <c r="J7791" i="2"/>
  <c r="J7792" i="2"/>
  <c r="J7793" i="2"/>
  <c r="J7794" i="2"/>
  <c r="J7795" i="2"/>
  <c r="J7796" i="2"/>
  <c r="J7797" i="2"/>
  <c r="J7798" i="2"/>
  <c r="J7799" i="2"/>
  <c r="J7800" i="2"/>
  <c r="J7801" i="2"/>
  <c r="J7802" i="2"/>
  <c r="J7803" i="2"/>
  <c r="J7804" i="2"/>
  <c r="J7805" i="2"/>
  <c r="J7806" i="2"/>
  <c r="J7807" i="2"/>
  <c r="J7808" i="2"/>
  <c r="J7809" i="2"/>
  <c r="J7810" i="2"/>
  <c r="J7811" i="2"/>
  <c r="J7812" i="2"/>
  <c r="J7813" i="2"/>
  <c r="J7814" i="2"/>
  <c r="J7815" i="2"/>
  <c r="J7816" i="2"/>
  <c r="J7817" i="2"/>
  <c r="J7818" i="2"/>
  <c r="J7819" i="2"/>
  <c r="J7820" i="2"/>
  <c r="J7821" i="2"/>
  <c r="J7822" i="2"/>
  <c r="J7823" i="2"/>
  <c r="J7824" i="2"/>
  <c r="J7825" i="2"/>
  <c r="J7826" i="2"/>
  <c r="J7827" i="2"/>
  <c r="J7828" i="2"/>
  <c r="J7829" i="2"/>
  <c r="J7830" i="2"/>
  <c r="J7831" i="2"/>
  <c r="J7832" i="2"/>
  <c r="J7833" i="2"/>
  <c r="J7834" i="2"/>
  <c r="J7835" i="2"/>
  <c r="J7836" i="2"/>
  <c r="J7837" i="2"/>
  <c r="J7838" i="2"/>
  <c r="J7839" i="2"/>
  <c r="J7840" i="2"/>
  <c r="J7841" i="2"/>
  <c r="J7842" i="2"/>
  <c r="J7843" i="2"/>
  <c r="J7844" i="2"/>
  <c r="J7845" i="2"/>
  <c r="J7846" i="2"/>
  <c r="J7847" i="2"/>
  <c r="J7848" i="2"/>
  <c r="J7849" i="2"/>
  <c r="J7850" i="2"/>
  <c r="J7851" i="2"/>
  <c r="J7852" i="2"/>
  <c r="J7853" i="2"/>
  <c r="J7854" i="2"/>
  <c r="J7855" i="2"/>
  <c r="J7856" i="2"/>
  <c r="J7857" i="2"/>
  <c r="J7858" i="2"/>
  <c r="J7859" i="2"/>
  <c r="J7860" i="2"/>
  <c r="J7861" i="2"/>
  <c r="J7862" i="2"/>
  <c r="J7863" i="2"/>
  <c r="J7864" i="2"/>
  <c r="J7865" i="2"/>
  <c r="J7866" i="2"/>
  <c r="J7867" i="2"/>
  <c r="J7868" i="2"/>
  <c r="J7869" i="2"/>
  <c r="J7870" i="2"/>
  <c r="J7871" i="2"/>
  <c r="J7872" i="2"/>
  <c r="J7873" i="2"/>
  <c r="J7874" i="2"/>
  <c r="J7875" i="2"/>
  <c r="J7876" i="2"/>
  <c r="J7877" i="2"/>
  <c r="J7878" i="2"/>
  <c r="J7879" i="2"/>
  <c r="J7880" i="2"/>
  <c r="J7881" i="2"/>
  <c r="J7882" i="2"/>
  <c r="J7883" i="2"/>
  <c r="J7884" i="2"/>
  <c r="J7885" i="2"/>
  <c r="J7886" i="2"/>
  <c r="J7887" i="2"/>
  <c r="J7888" i="2"/>
  <c r="J7889" i="2"/>
  <c r="J7890" i="2"/>
  <c r="J7891" i="2"/>
  <c r="J7892" i="2"/>
  <c r="J7893" i="2"/>
  <c r="J7894" i="2"/>
  <c r="J7895" i="2"/>
  <c r="J7896" i="2"/>
  <c r="J7897" i="2"/>
  <c r="J7898" i="2"/>
  <c r="J7899" i="2"/>
  <c r="J7900" i="2"/>
  <c r="J7901" i="2"/>
  <c r="J7902" i="2"/>
  <c r="J7903" i="2"/>
  <c r="J7904" i="2"/>
  <c r="J7905" i="2"/>
  <c r="J7906" i="2"/>
  <c r="J7907" i="2"/>
  <c r="J7908" i="2"/>
  <c r="J7909" i="2"/>
  <c r="J7910" i="2"/>
  <c r="J7911" i="2"/>
  <c r="J7912" i="2"/>
  <c r="J7913" i="2"/>
  <c r="J7914" i="2"/>
  <c r="J7915" i="2"/>
  <c r="J7916" i="2"/>
  <c r="J7917" i="2"/>
  <c r="J7918" i="2"/>
  <c r="J7919" i="2"/>
  <c r="J7920" i="2"/>
  <c r="J7921" i="2"/>
  <c r="J7922" i="2"/>
  <c r="J7923" i="2"/>
  <c r="J7924" i="2"/>
  <c r="J7925" i="2"/>
  <c r="J7926" i="2"/>
  <c r="J7927" i="2"/>
  <c r="J7928" i="2"/>
  <c r="J7929" i="2"/>
  <c r="J7930" i="2"/>
  <c r="J7931" i="2"/>
  <c r="J7932" i="2"/>
  <c r="J7933" i="2"/>
  <c r="J7934" i="2"/>
  <c r="J7935" i="2"/>
  <c r="J7936" i="2"/>
  <c r="J7937" i="2"/>
  <c r="J7938" i="2"/>
  <c r="J7939" i="2"/>
  <c r="J7940" i="2"/>
  <c r="J7941" i="2"/>
  <c r="J7942" i="2"/>
  <c r="J7943" i="2"/>
  <c r="J7944" i="2"/>
  <c r="J7945" i="2"/>
  <c r="J7946" i="2"/>
  <c r="J7947" i="2"/>
  <c r="J7948" i="2"/>
  <c r="J7949" i="2"/>
  <c r="J7950" i="2"/>
  <c r="J7951" i="2"/>
  <c r="J7952" i="2"/>
  <c r="J7953" i="2"/>
  <c r="J7954" i="2"/>
  <c r="J7955" i="2"/>
  <c r="J7956" i="2"/>
  <c r="J7957" i="2"/>
  <c r="J7958" i="2"/>
  <c r="J7959" i="2"/>
  <c r="J7960" i="2"/>
  <c r="J7961" i="2"/>
  <c r="J7962" i="2"/>
  <c r="J7963" i="2"/>
  <c r="J7964" i="2"/>
  <c r="J7965" i="2"/>
  <c r="J7966" i="2"/>
  <c r="J7967" i="2"/>
  <c r="J7968" i="2"/>
  <c r="J7969" i="2"/>
  <c r="J7970" i="2"/>
  <c r="J7971" i="2"/>
  <c r="J7972" i="2"/>
  <c r="J7973" i="2"/>
  <c r="J7974" i="2"/>
  <c r="J7975" i="2"/>
  <c r="J7976" i="2"/>
  <c r="J7977" i="2"/>
  <c r="J7978" i="2"/>
  <c r="J7979" i="2"/>
  <c r="J7980" i="2"/>
  <c r="J7981" i="2"/>
  <c r="J7982" i="2"/>
  <c r="J7983" i="2"/>
  <c r="J7984" i="2"/>
  <c r="J7985" i="2"/>
  <c r="J7986" i="2"/>
  <c r="J7987" i="2"/>
  <c r="J7988" i="2"/>
  <c r="J7989" i="2"/>
  <c r="J7990" i="2"/>
  <c r="J7991" i="2"/>
  <c r="J7992" i="2"/>
  <c r="J7993" i="2"/>
  <c r="J7994" i="2"/>
  <c r="J7995" i="2"/>
  <c r="J7996" i="2"/>
  <c r="J7997" i="2"/>
  <c r="J7998" i="2"/>
  <c r="J7999" i="2"/>
  <c r="J8000" i="2"/>
  <c r="J8001" i="2"/>
  <c r="J8002" i="2"/>
  <c r="J8003" i="2"/>
  <c r="J8004" i="2"/>
  <c r="J8005" i="2"/>
  <c r="J8006" i="2"/>
  <c r="J8007" i="2"/>
  <c r="J8008" i="2"/>
  <c r="J8009" i="2"/>
  <c r="J8010" i="2"/>
  <c r="J8011" i="2"/>
  <c r="J8012" i="2"/>
  <c r="J8013" i="2"/>
  <c r="J8014" i="2"/>
  <c r="J8015" i="2"/>
  <c r="J8016" i="2"/>
  <c r="J8017" i="2"/>
  <c r="J8018" i="2"/>
  <c r="J8019" i="2"/>
  <c r="J8020" i="2"/>
  <c r="J8021" i="2"/>
  <c r="J8022" i="2"/>
  <c r="J8023" i="2"/>
  <c r="J8024" i="2"/>
  <c r="J8025" i="2"/>
  <c r="J8026" i="2"/>
  <c r="J8027" i="2"/>
  <c r="J8028" i="2"/>
  <c r="J8029" i="2"/>
  <c r="J8030" i="2"/>
  <c r="J8031" i="2"/>
  <c r="J8032" i="2"/>
  <c r="J8033" i="2"/>
  <c r="J8034" i="2"/>
  <c r="J8035" i="2"/>
  <c r="J8036" i="2"/>
  <c r="J8037" i="2"/>
  <c r="J8038" i="2"/>
  <c r="J8039" i="2"/>
  <c r="J8040" i="2"/>
  <c r="J8041" i="2"/>
  <c r="J8042" i="2"/>
  <c r="J8043" i="2"/>
  <c r="J8044" i="2"/>
  <c r="J8045" i="2"/>
  <c r="J8046" i="2"/>
  <c r="J8047" i="2"/>
  <c r="J8048" i="2"/>
  <c r="J8049" i="2"/>
  <c r="J8050" i="2"/>
  <c r="J8051" i="2"/>
  <c r="J8052" i="2"/>
  <c r="J8053" i="2"/>
  <c r="J8054" i="2"/>
  <c r="J8055" i="2"/>
  <c r="J8056" i="2"/>
  <c r="J8057" i="2"/>
  <c r="J8058" i="2"/>
  <c r="J8059" i="2"/>
  <c r="J8060" i="2"/>
  <c r="J8061" i="2"/>
  <c r="J8062" i="2"/>
  <c r="J8063" i="2"/>
  <c r="J8064" i="2"/>
  <c r="J8065" i="2"/>
  <c r="J8066" i="2"/>
  <c r="J8067" i="2"/>
  <c r="J8068" i="2"/>
  <c r="J8069" i="2"/>
  <c r="J8070" i="2"/>
  <c r="J8071" i="2"/>
  <c r="J8072" i="2"/>
  <c r="J8073" i="2"/>
  <c r="J8074" i="2"/>
  <c r="J8075" i="2"/>
  <c r="J8076" i="2"/>
  <c r="J8077" i="2"/>
  <c r="J8078" i="2"/>
  <c r="J8079" i="2"/>
  <c r="J8080" i="2"/>
  <c r="J8081" i="2"/>
  <c r="J8082" i="2"/>
  <c r="J8083" i="2"/>
  <c r="J8084" i="2"/>
  <c r="J8085" i="2"/>
  <c r="J8086" i="2"/>
  <c r="J8087" i="2"/>
  <c r="J8088" i="2"/>
  <c r="J8089" i="2"/>
  <c r="J8090" i="2"/>
  <c r="J8091" i="2"/>
  <c r="J8092" i="2"/>
  <c r="J8093" i="2"/>
  <c r="J8094" i="2"/>
  <c r="J8095" i="2"/>
  <c r="J8096" i="2"/>
  <c r="J8097" i="2"/>
  <c r="J8098" i="2"/>
  <c r="J8099" i="2"/>
  <c r="J8100" i="2"/>
  <c r="J8101" i="2"/>
  <c r="J8102" i="2"/>
  <c r="J8103" i="2"/>
  <c r="J8104" i="2"/>
  <c r="J8105" i="2"/>
  <c r="J8106" i="2"/>
  <c r="J8107" i="2"/>
  <c r="J8108" i="2"/>
  <c r="J8109" i="2"/>
  <c r="J8110" i="2"/>
  <c r="J8111" i="2"/>
  <c r="J8112" i="2"/>
  <c r="J8113" i="2"/>
  <c r="J8114" i="2"/>
  <c r="J8115" i="2"/>
  <c r="J8116" i="2"/>
  <c r="J8117" i="2"/>
  <c r="J8118" i="2"/>
  <c r="J8119" i="2"/>
  <c r="J8120" i="2"/>
  <c r="J8121" i="2"/>
  <c r="J8122" i="2"/>
  <c r="J8123" i="2"/>
  <c r="J8124" i="2"/>
  <c r="J8125" i="2"/>
  <c r="J8126" i="2"/>
  <c r="J8127" i="2"/>
  <c r="J8128" i="2"/>
  <c r="J8129" i="2"/>
  <c r="J8130" i="2"/>
  <c r="J8131" i="2"/>
  <c r="J8132" i="2"/>
  <c r="J8133" i="2"/>
  <c r="J8134" i="2"/>
  <c r="J8135" i="2"/>
  <c r="J8136" i="2"/>
  <c r="J8137" i="2"/>
  <c r="J8138" i="2"/>
  <c r="J8139" i="2"/>
  <c r="J8140" i="2"/>
  <c r="J8141" i="2"/>
  <c r="J8142" i="2"/>
  <c r="J8143" i="2"/>
  <c r="J8144" i="2"/>
  <c r="J8145" i="2"/>
  <c r="J8146" i="2"/>
  <c r="J8147" i="2"/>
  <c r="J8148" i="2"/>
  <c r="J8149" i="2"/>
  <c r="J8150" i="2"/>
  <c r="J8151" i="2"/>
  <c r="J8152" i="2"/>
  <c r="J8153" i="2"/>
  <c r="J8154" i="2"/>
  <c r="J8155" i="2"/>
  <c r="J8156" i="2"/>
  <c r="J8157" i="2"/>
  <c r="J8158" i="2"/>
  <c r="J8159" i="2"/>
  <c r="J8160" i="2"/>
  <c r="J8161" i="2"/>
  <c r="J8162" i="2"/>
  <c r="J8163" i="2"/>
  <c r="J8164" i="2"/>
  <c r="J8165" i="2"/>
  <c r="J8166" i="2"/>
  <c r="J8167" i="2"/>
  <c r="J8168" i="2"/>
  <c r="J8169" i="2"/>
  <c r="J8170" i="2"/>
  <c r="J8171" i="2"/>
  <c r="J8172" i="2"/>
  <c r="J8173" i="2"/>
  <c r="J8174" i="2"/>
  <c r="J8175" i="2"/>
  <c r="J8176" i="2"/>
  <c r="J8177" i="2"/>
  <c r="J8178" i="2"/>
  <c r="J8179" i="2"/>
  <c r="J8180" i="2"/>
  <c r="J8181" i="2"/>
  <c r="J8182" i="2"/>
  <c r="J8183" i="2"/>
  <c r="J8184" i="2"/>
  <c r="J8185" i="2"/>
  <c r="J8186" i="2"/>
  <c r="J8187" i="2"/>
  <c r="J8188" i="2"/>
  <c r="J8189" i="2"/>
  <c r="J8190" i="2"/>
  <c r="J8191" i="2"/>
  <c r="J8192" i="2"/>
  <c r="J8193" i="2"/>
  <c r="J8194" i="2"/>
  <c r="J8195" i="2"/>
  <c r="J8196" i="2"/>
  <c r="J8197" i="2"/>
  <c r="J8198" i="2"/>
  <c r="J8199" i="2"/>
  <c r="J8200" i="2"/>
  <c r="J8201" i="2"/>
  <c r="J8202" i="2"/>
  <c r="J8203" i="2"/>
  <c r="J8204" i="2"/>
  <c r="J8205" i="2"/>
  <c r="J8206" i="2"/>
  <c r="J8207" i="2"/>
  <c r="J8208" i="2"/>
  <c r="J8209" i="2"/>
  <c r="J8210" i="2"/>
  <c r="J8211" i="2"/>
  <c r="J8212" i="2"/>
  <c r="J8213" i="2"/>
  <c r="J8214" i="2"/>
  <c r="J8215" i="2"/>
  <c r="J8216" i="2"/>
  <c r="J8217" i="2"/>
  <c r="J8218" i="2"/>
  <c r="J8219" i="2"/>
  <c r="J8220" i="2"/>
  <c r="J8221" i="2"/>
  <c r="J8222" i="2"/>
  <c r="J8223" i="2"/>
  <c r="J8224" i="2"/>
  <c r="J8225" i="2"/>
  <c r="J8226" i="2"/>
  <c r="J8227" i="2"/>
  <c r="J8228" i="2"/>
  <c r="J8229" i="2"/>
  <c r="J8230" i="2"/>
  <c r="J8231" i="2"/>
  <c r="J8232" i="2"/>
  <c r="J8233" i="2"/>
  <c r="J8234" i="2"/>
  <c r="J8235" i="2"/>
  <c r="J8236" i="2"/>
  <c r="J8237" i="2"/>
  <c r="J8238" i="2"/>
  <c r="J8239" i="2"/>
  <c r="J8240" i="2"/>
  <c r="J8241" i="2"/>
  <c r="J8242" i="2"/>
  <c r="J8243" i="2"/>
  <c r="J8244" i="2"/>
  <c r="J8245" i="2"/>
  <c r="J8246" i="2"/>
  <c r="J8247" i="2"/>
  <c r="J8248" i="2"/>
  <c r="J8249" i="2"/>
  <c r="J8250" i="2"/>
  <c r="J8251" i="2"/>
  <c r="J8252" i="2"/>
  <c r="J8253" i="2"/>
  <c r="J8254" i="2"/>
  <c r="J8255" i="2"/>
  <c r="J8256" i="2"/>
  <c r="J8257" i="2"/>
  <c r="J8258" i="2"/>
  <c r="J8259" i="2"/>
  <c r="J8260" i="2"/>
  <c r="J8261" i="2"/>
  <c r="J8262" i="2"/>
  <c r="J8263" i="2"/>
  <c r="J8264" i="2"/>
  <c r="J8265" i="2"/>
  <c r="J8266" i="2"/>
  <c r="J8267" i="2"/>
  <c r="J8268" i="2"/>
  <c r="J8269" i="2"/>
  <c r="J8270" i="2"/>
  <c r="J8271" i="2"/>
  <c r="J8272" i="2"/>
  <c r="J8273" i="2"/>
  <c r="J8274" i="2"/>
  <c r="J8275" i="2"/>
  <c r="J8276" i="2"/>
  <c r="J8277" i="2"/>
  <c r="J8278" i="2"/>
  <c r="J8279" i="2"/>
  <c r="J8280" i="2"/>
  <c r="J8281" i="2"/>
  <c r="J8282" i="2"/>
  <c r="J8283" i="2"/>
  <c r="J8284" i="2"/>
  <c r="J8285" i="2"/>
  <c r="J8286" i="2"/>
  <c r="J8287" i="2"/>
  <c r="J8288" i="2"/>
  <c r="J8289" i="2"/>
  <c r="J8290" i="2"/>
  <c r="J8291" i="2"/>
  <c r="J8292" i="2"/>
  <c r="J8293" i="2"/>
  <c r="J8294" i="2"/>
  <c r="J8295" i="2"/>
  <c r="J8296" i="2"/>
  <c r="J8297" i="2"/>
  <c r="J8298" i="2"/>
  <c r="J8299" i="2"/>
  <c r="J8300" i="2"/>
  <c r="J8301" i="2"/>
  <c r="J8302" i="2"/>
  <c r="J8303" i="2"/>
  <c r="J8304" i="2"/>
  <c r="J8305" i="2"/>
  <c r="J8306" i="2"/>
  <c r="J8307" i="2"/>
  <c r="J8308" i="2"/>
  <c r="J8309" i="2"/>
  <c r="J8310" i="2"/>
  <c r="J8311" i="2"/>
  <c r="J8312" i="2"/>
  <c r="J8313" i="2"/>
  <c r="J8314" i="2"/>
  <c r="J8315" i="2"/>
  <c r="J8316" i="2"/>
  <c r="J8317" i="2"/>
  <c r="J8318" i="2"/>
  <c r="J8319" i="2"/>
  <c r="J8320" i="2"/>
  <c r="J8321" i="2"/>
  <c r="J8322" i="2"/>
  <c r="J8323" i="2"/>
  <c r="J8324" i="2"/>
  <c r="J8325" i="2"/>
  <c r="J8326" i="2"/>
  <c r="J8327" i="2"/>
  <c r="J8328" i="2"/>
  <c r="J8329" i="2"/>
  <c r="J8330" i="2"/>
  <c r="J8331" i="2"/>
  <c r="J8332" i="2"/>
  <c r="J8333" i="2"/>
  <c r="J8334" i="2"/>
  <c r="J8335" i="2"/>
  <c r="J8336" i="2"/>
  <c r="J8337" i="2"/>
  <c r="J8338" i="2"/>
  <c r="J8339" i="2"/>
  <c r="J8340" i="2"/>
  <c r="J8341" i="2"/>
  <c r="J8342" i="2"/>
  <c r="J8343" i="2"/>
  <c r="J8344" i="2"/>
  <c r="J8345" i="2"/>
  <c r="J8346" i="2"/>
  <c r="J8347" i="2"/>
  <c r="J8348" i="2"/>
  <c r="J8349" i="2"/>
  <c r="J8350" i="2"/>
  <c r="J8351" i="2"/>
  <c r="J8352" i="2"/>
  <c r="J8353" i="2"/>
  <c r="J8354" i="2"/>
  <c r="J8355" i="2"/>
  <c r="J8356" i="2"/>
  <c r="J8357" i="2"/>
  <c r="J8358" i="2"/>
  <c r="J8359" i="2"/>
  <c r="J8360" i="2"/>
  <c r="J8361" i="2"/>
  <c r="J8362" i="2"/>
  <c r="J8363" i="2"/>
  <c r="J8364" i="2"/>
  <c r="J8365" i="2"/>
  <c r="J8366" i="2"/>
  <c r="J8367" i="2"/>
  <c r="J8368" i="2"/>
  <c r="J8369" i="2"/>
  <c r="J8370" i="2"/>
  <c r="J8371" i="2"/>
  <c r="J8372" i="2"/>
  <c r="J8373" i="2"/>
  <c r="J8374" i="2"/>
  <c r="J8375" i="2"/>
  <c r="J8376" i="2"/>
  <c r="J8377" i="2"/>
  <c r="J8378" i="2"/>
  <c r="J8379" i="2"/>
  <c r="J8380" i="2"/>
  <c r="J8381" i="2"/>
  <c r="J8382" i="2"/>
  <c r="J8383" i="2"/>
  <c r="J8384" i="2"/>
  <c r="J8385" i="2"/>
  <c r="J8386" i="2"/>
  <c r="J8387" i="2"/>
  <c r="J8388" i="2"/>
  <c r="J8389" i="2"/>
  <c r="J8390" i="2"/>
  <c r="J8391" i="2"/>
  <c r="J8392" i="2"/>
  <c r="J8393" i="2"/>
  <c r="J8394" i="2"/>
  <c r="J8395" i="2"/>
  <c r="J8396" i="2"/>
  <c r="J8397" i="2"/>
  <c r="J8398" i="2"/>
  <c r="J8399" i="2"/>
  <c r="J8400" i="2"/>
  <c r="J8401" i="2"/>
  <c r="J8402" i="2"/>
  <c r="J8403" i="2"/>
  <c r="J8404" i="2"/>
  <c r="J8405" i="2"/>
  <c r="J8406" i="2"/>
  <c r="J8407" i="2"/>
  <c r="J8408" i="2"/>
  <c r="J8409" i="2"/>
  <c r="J8410" i="2"/>
  <c r="J8411" i="2"/>
  <c r="J8412" i="2"/>
  <c r="J8413" i="2"/>
  <c r="J8414" i="2"/>
  <c r="J8415" i="2"/>
  <c r="J8416" i="2"/>
  <c r="J8417" i="2"/>
  <c r="J8418" i="2"/>
  <c r="J8419" i="2"/>
  <c r="J8420" i="2"/>
  <c r="J8421" i="2"/>
  <c r="J8422" i="2"/>
  <c r="J8423" i="2"/>
  <c r="J8424" i="2"/>
  <c r="J8425" i="2"/>
  <c r="J8426" i="2"/>
  <c r="J8427" i="2"/>
  <c r="J8428" i="2"/>
  <c r="J8429" i="2"/>
  <c r="J8430" i="2"/>
  <c r="J8431" i="2"/>
  <c r="J8432" i="2"/>
  <c r="J8433" i="2"/>
  <c r="J8434" i="2"/>
  <c r="J8435" i="2"/>
  <c r="J8436" i="2"/>
  <c r="J8437" i="2"/>
  <c r="J8438" i="2"/>
  <c r="J8439" i="2"/>
  <c r="J8440" i="2"/>
  <c r="J8441" i="2"/>
  <c r="J8442" i="2"/>
  <c r="J8443" i="2"/>
  <c r="J8444" i="2"/>
  <c r="J8445" i="2"/>
  <c r="J8446" i="2"/>
  <c r="J8447" i="2"/>
  <c r="J8448" i="2"/>
  <c r="J8449" i="2"/>
  <c r="J8450" i="2"/>
  <c r="J8451" i="2"/>
  <c r="J8452" i="2"/>
  <c r="J8453" i="2"/>
  <c r="J8454" i="2"/>
  <c r="J8455" i="2"/>
  <c r="J8456" i="2"/>
  <c r="J8457" i="2"/>
  <c r="J8458" i="2"/>
  <c r="J8459" i="2"/>
  <c r="J8460" i="2"/>
  <c r="J8461" i="2"/>
  <c r="J8462" i="2"/>
  <c r="J8463" i="2"/>
  <c r="J8464" i="2"/>
  <c r="J8465" i="2"/>
  <c r="J8466" i="2"/>
  <c r="J8467" i="2"/>
  <c r="J8468" i="2"/>
  <c r="J8469" i="2"/>
  <c r="J8470" i="2"/>
  <c r="J8471" i="2"/>
  <c r="J8472" i="2"/>
  <c r="J8473" i="2"/>
  <c r="J8474" i="2"/>
  <c r="J8475" i="2"/>
  <c r="J8476" i="2"/>
  <c r="J8477" i="2"/>
  <c r="J8478" i="2"/>
  <c r="J8479" i="2"/>
  <c r="J8480" i="2"/>
  <c r="J8481" i="2"/>
  <c r="J8482" i="2"/>
  <c r="J8483" i="2"/>
  <c r="J8484" i="2"/>
  <c r="J8485" i="2"/>
  <c r="J8486" i="2"/>
  <c r="J8487" i="2"/>
  <c r="J8488" i="2"/>
  <c r="J8489" i="2"/>
  <c r="J8490" i="2"/>
  <c r="J8491" i="2"/>
  <c r="J8492" i="2"/>
  <c r="J8493" i="2"/>
  <c r="J8494" i="2"/>
  <c r="J8495" i="2"/>
  <c r="J8496" i="2"/>
  <c r="J8497" i="2"/>
  <c r="J8498" i="2"/>
  <c r="J8499" i="2"/>
  <c r="J8500" i="2"/>
  <c r="J8501" i="2"/>
  <c r="J8502" i="2"/>
  <c r="J8503" i="2"/>
  <c r="J8504" i="2"/>
  <c r="J8505" i="2"/>
  <c r="J8506" i="2"/>
  <c r="J8507" i="2"/>
  <c r="J8508" i="2"/>
  <c r="J8509" i="2"/>
  <c r="J8510" i="2"/>
  <c r="J8511" i="2"/>
  <c r="J8512" i="2"/>
  <c r="J8513" i="2"/>
  <c r="J8514" i="2"/>
  <c r="J8515" i="2"/>
  <c r="J8516" i="2"/>
  <c r="J8517" i="2"/>
  <c r="J8518" i="2"/>
  <c r="J8519" i="2"/>
  <c r="J8520" i="2"/>
  <c r="J8521" i="2"/>
  <c r="J8522" i="2"/>
  <c r="J8523" i="2"/>
  <c r="J8524" i="2"/>
  <c r="J8525" i="2"/>
  <c r="J8526" i="2"/>
  <c r="J8527" i="2"/>
  <c r="J8528" i="2"/>
  <c r="J8529" i="2"/>
  <c r="J8530" i="2"/>
  <c r="J8531" i="2"/>
  <c r="J8532" i="2"/>
  <c r="J8533" i="2"/>
  <c r="J8534" i="2"/>
  <c r="J8535" i="2"/>
  <c r="J8536" i="2"/>
  <c r="J8537" i="2"/>
  <c r="J8538" i="2"/>
  <c r="J8539" i="2"/>
  <c r="J8540" i="2"/>
  <c r="J8541" i="2"/>
  <c r="J8542" i="2"/>
  <c r="J8543" i="2"/>
  <c r="J8544" i="2"/>
  <c r="J8545" i="2"/>
  <c r="J8546" i="2"/>
  <c r="J8547" i="2"/>
  <c r="J8548" i="2"/>
  <c r="J8549" i="2"/>
  <c r="J8550" i="2"/>
  <c r="J8551" i="2"/>
  <c r="J8552" i="2"/>
  <c r="J8553" i="2"/>
  <c r="J8554" i="2"/>
  <c r="J8555" i="2"/>
  <c r="J8556" i="2"/>
  <c r="J8557" i="2"/>
  <c r="J8558" i="2"/>
  <c r="J8559" i="2"/>
  <c r="J8560" i="2"/>
  <c r="J8561" i="2"/>
  <c r="J8562" i="2"/>
  <c r="J8563" i="2"/>
  <c r="J8564" i="2"/>
  <c r="J8565" i="2"/>
  <c r="J8566" i="2"/>
  <c r="J8567" i="2"/>
  <c r="J8568" i="2"/>
  <c r="J8569" i="2"/>
  <c r="J8570" i="2"/>
  <c r="J8571" i="2"/>
  <c r="J8572" i="2"/>
  <c r="J8573" i="2"/>
  <c r="J8574" i="2"/>
  <c r="J8575" i="2"/>
  <c r="J8576" i="2"/>
  <c r="J8577" i="2"/>
  <c r="J8578" i="2"/>
  <c r="J8579" i="2"/>
  <c r="J8580" i="2"/>
  <c r="J8581" i="2"/>
  <c r="J8582" i="2"/>
  <c r="J8583" i="2"/>
  <c r="J8584" i="2"/>
  <c r="J8585" i="2"/>
  <c r="J8586" i="2"/>
  <c r="J8587" i="2"/>
  <c r="J8588" i="2"/>
  <c r="J8589" i="2"/>
  <c r="J8590" i="2"/>
  <c r="J8591" i="2"/>
  <c r="J8592" i="2"/>
  <c r="J8593" i="2"/>
  <c r="J8594" i="2"/>
  <c r="J8595" i="2"/>
  <c r="J8596" i="2"/>
  <c r="J8597" i="2"/>
  <c r="J8598" i="2"/>
  <c r="J8599" i="2"/>
  <c r="J8600" i="2"/>
  <c r="J8601" i="2"/>
  <c r="J8602" i="2"/>
  <c r="J8603" i="2"/>
  <c r="J8604" i="2"/>
  <c r="J8605" i="2"/>
  <c r="J8606" i="2"/>
  <c r="J8607" i="2"/>
  <c r="J8608" i="2"/>
  <c r="J8609" i="2"/>
  <c r="J8610" i="2"/>
  <c r="J8611" i="2"/>
  <c r="J8612" i="2"/>
  <c r="J8613" i="2"/>
  <c r="J8614" i="2"/>
  <c r="J8615" i="2"/>
  <c r="J8616" i="2"/>
  <c r="J8617" i="2"/>
  <c r="J8618" i="2"/>
  <c r="J8619" i="2"/>
  <c r="J8620" i="2"/>
  <c r="J8621" i="2"/>
  <c r="J8622" i="2"/>
  <c r="J8623" i="2"/>
  <c r="J8624" i="2"/>
  <c r="J8625" i="2"/>
  <c r="J8626" i="2"/>
  <c r="J8627" i="2"/>
  <c r="J8628" i="2"/>
  <c r="J8629" i="2"/>
  <c r="J8630" i="2"/>
  <c r="J8631" i="2"/>
  <c r="J8632" i="2"/>
  <c r="J8633" i="2"/>
  <c r="J8634" i="2"/>
  <c r="J8635" i="2"/>
  <c r="J8636" i="2"/>
  <c r="J8637" i="2"/>
  <c r="J8638" i="2"/>
  <c r="J8639" i="2"/>
  <c r="J8640" i="2"/>
  <c r="J8641" i="2"/>
  <c r="J8642" i="2"/>
  <c r="J8643" i="2"/>
  <c r="J8644" i="2"/>
  <c r="J8645" i="2"/>
  <c r="J8646" i="2"/>
  <c r="J8647" i="2"/>
  <c r="J8648" i="2"/>
  <c r="J8649" i="2"/>
  <c r="J8650" i="2"/>
  <c r="J8651" i="2"/>
  <c r="J8652" i="2"/>
  <c r="J8653" i="2"/>
  <c r="J8654" i="2"/>
  <c r="J8655" i="2"/>
  <c r="J8656" i="2"/>
  <c r="J8657" i="2"/>
  <c r="J8658" i="2"/>
  <c r="J8659" i="2"/>
  <c r="J8660" i="2"/>
  <c r="J8661" i="2"/>
  <c r="J8662" i="2"/>
  <c r="J8663" i="2"/>
  <c r="J8664" i="2"/>
  <c r="J8665" i="2"/>
  <c r="J8666" i="2"/>
  <c r="J8667" i="2"/>
  <c r="J8668" i="2"/>
  <c r="J8669" i="2"/>
  <c r="J8670" i="2"/>
  <c r="J8671" i="2"/>
  <c r="J8672" i="2"/>
  <c r="J8673" i="2"/>
  <c r="J8674" i="2"/>
  <c r="J8675" i="2"/>
  <c r="J8676" i="2"/>
  <c r="J8677" i="2"/>
  <c r="J8678" i="2"/>
  <c r="J8679" i="2"/>
  <c r="J8680" i="2"/>
  <c r="J8681" i="2"/>
  <c r="J8682" i="2"/>
  <c r="J8683" i="2"/>
  <c r="J8684" i="2"/>
  <c r="J8685" i="2"/>
  <c r="J8686" i="2"/>
  <c r="J8687" i="2"/>
  <c r="J8688" i="2"/>
  <c r="J8689" i="2"/>
  <c r="J8690" i="2"/>
  <c r="J8691" i="2"/>
  <c r="J8692" i="2"/>
  <c r="J8693" i="2"/>
  <c r="J8694" i="2"/>
  <c r="J8695" i="2"/>
  <c r="J8696" i="2"/>
  <c r="J8697" i="2"/>
  <c r="J8698" i="2"/>
  <c r="J8699" i="2"/>
  <c r="J8700" i="2"/>
  <c r="J8701" i="2"/>
  <c r="J8702" i="2"/>
  <c r="J8703" i="2"/>
  <c r="J8704" i="2"/>
  <c r="J8705" i="2"/>
  <c r="J8706" i="2"/>
  <c r="J8707" i="2"/>
  <c r="J8708" i="2"/>
  <c r="J8709" i="2"/>
  <c r="J8710" i="2"/>
  <c r="J8711" i="2"/>
  <c r="J8712" i="2"/>
  <c r="J8713" i="2"/>
  <c r="J8714" i="2"/>
  <c r="J8715" i="2"/>
  <c r="J8716" i="2"/>
  <c r="J8717" i="2"/>
  <c r="J8718" i="2"/>
  <c r="J8719" i="2"/>
  <c r="J8720" i="2"/>
  <c r="J8721" i="2"/>
  <c r="J8722" i="2"/>
  <c r="J8723" i="2"/>
  <c r="J8724" i="2"/>
  <c r="J8725" i="2"/>
  <c r="J8726" i="2"/>
  <c r="J8727" i="2"/>
  <c r="J8728" i="2"/>
  <c r="J8729" i="2"/>
  <c r="J8730" i="2"/>
  <c r="J8731" i="2"/>
  <c r="J8732" i="2"/>
  <c r="J8733" i="2"/>
  <c r="J8734" i="2"/>
  <c r="J8735" i="2"/>
  <c r="J8736" i="2"/>
  <c r="J8737" i="2"/>
  <c r="J8738" i="2"/>
  <c r="J8739" i="2"/>
  <c r="J8740" i="2"/>
  <c r="J8741" i="2"/>
  <c r="J8742" i="2"/>
  <c r="J8743" i="2"/>
  <c r="J8744" i="2"/>
  <c r="J8745" i="2"/>
  <c r="J8746" i="2"/>
  <c r="J8747" i="2"/>
  <c r="J8748" i="2"/>
  <c r="J8749" i="2"/>
  <c r="J8750" i="2"/>
  <c r="J8751" i="2"/>
  <c r="J8752" i="2"/>
  <c r="J8753" i="2"/>
  <c r="J8754" i="2"/>
  <c r="J8755" i="2"/>
  <c r="J8756" i="2"/>
  <c r="J8757" i="2"/>
  <c r="J8758" i="2"/>
  <c r="J8759" i="2"/>
  <c r="J8760" i="2"/>
  <c r="J8761" i="2"/>
  <c r="J8762" i="2"/>
  <c r="J8763" i="2"/>
  <c r="J8764" i="2"/>
  <c r="J8765" i="2"/>
  <c r="J8766" i="2"/>
  <c r="J8767" i="2"/>
  <c r="J8768" i="2"/>
  <c r="J8769" i="2"/>
  <c r="J8770" i="2"/>
  <c r="J8771" i="2"/>
  <c r="J8772" i="2"/>
  <c r="J8773" i="2"/>
  <c r="J8774" i="2"/>
  <c r="J8775" i="2"/>
  <c r="J8776" i="2"/>
  <c r="J8777" i="2"/>
  <c r="J8778" i="2"/>
  <c r="J8779" i="2"/>
  <c r="J8780" i="2"/>
  <c r="J8781" i="2"/>
  <c r="J8782" i="2"/>
  <c r="J8783" i="2"/>
  <c r="J8784" i="2"/>
  <c r="J8785" i="2"/>
  <c r="J8786" i="2"/>
  <c r="J8787" i="2"/>
  <c r="J8788" i="2"/>
  <c r="J8789" i="2"/>
  <c r="J8790" i="2"/>
  <c r="J8791" i="2"/>
  <c r="J8792" i="2"/>
  <c r="J8793" i="2"/>
  <c r="J8794" i="2"/>
  <c r="J8795" i="2"/>
  <c r="J8796" i="2"/>
  <c r="J8797" i="2"/>
  <c r="J8798" i="2"/>
  <c r="J8799" i="2"/>
  <c r="J8800" i="2"/>
  <c r="J8801" i="2"/>
  <c r="J8802" i="2"/>
  <c r="J8803" i="2"/>
  <c r="J8804" i="2"/>
  <c r="J8805" i="2"/>
  <c r="J8806" i="2"/>
  <c r="J8807" i="2"/>
  <c r="J8808" i="2"/>
  <c r="J8809" i="2"/>
  <c r="J8810" i="2"/>
  <c r="J8811" i="2"/>
  <c r="J8812" i="2"/>
  <c r="J8813" i="2"/>
  <c r="J8814" i="2"/>
  <c r="J8815" i="2"/>
  <c r="J8816" i="2"/>
  <c r="J8817" i="2"/>
  <c r="J8818" i="2"/>
  <c r="J8819" i="2"/>
  <c r="J8820" i="2"/>
  <c r="J8821" i="2"/>
  <c r="J8822" i="2"/>
  <c r="J8823" i="2"/>
  <c r="J8824" i="2"/>
  <c r="J8825" i="2"/>
  <c r="J8826" i="2"/>
  <c r="J8827" i="2"/>
  <c r="J8828" i="2"/>
  <c r="J8829" i="2"/>
  <c r="J8830" i="2"/>
  <c r="J8831" i="2"/>
  <c r="J8832" i="2"/>
  <c r="J8833" i="2"/>
  <c r="J8834" i="2"/>
  <c r="J8835" i="2"/>
  <c r="J8836" i="2"/>
  <c r="J8837" i="2"/>
  <c r="J8838" i="2"/>
  <c r="J8839" i="2"/>
  <c r="J8840" i="2"/>
  <c r="J8841" i="2"/>
  <c r="J8842" i="2"/>
  <c r="J8843" i="2"/>
  <c r="J8844" i="2"/>
  <c r="J8845" i="2"/>
  <c r="J8846" i="2"/>
  <c r="J8847" i="2"/>
  <c r="J8848" i="2"/>
  <c r="J8849" i="2"/>
  <c r="J8850" i="2"/>
  <c r="J8851" i="2"/>
  <c r="J8852" i="2"/>
  <c r="J8853" i="2"/>
  <c r="J8854" i="2"/>
  <c r="J8855" i="2"/>
  <c r="J8856" i="2"/>
  <c r="J8857" i="2"/>
  <c r="J8858" i="2"/>
  <c r="J8859" i="2"/>
  <c r="J8860" i="2"/>
  <c r="J8861" i="2"/>
  <c r="J8862" i="2"/>
  <c r="J8863" i="2"/>
  <c r="J8864" i="2"/>
  <c r="J8865" i="2"/>
  <c r="J8866" i="2"/>
  <c r="J8867" i="2"/>
  <c r="J8868" i="2"/>
  <c r="J8869" i="2"/>
  <c r="J8870" i="2"/>
  <c r="J8871" i="2"/>
  <c r="J8872" i="2"/>
  <c r="J8873" i="2"/>
  <c r="J8874" i="2"/>
  <c r="J8875" i="2"/>
  <c r="J8876" i="2"/>
  <c r="J8877" i="2"/>
  <c r="J8878" i="2"/>
  <c r="J8879" i="2"/>
  <c r="J8880" i="2"/>
  <c r="J8881" i="2"/>
  <c r="J8882" i="2"/>
  <c r="J8883" i="2"/>
  <c r="J8884" i="2"/>
  <c r="J8885" i="2"/>
  <c r="J8886" i="2"/>
  <c r="J8887" i="2"/>
  <c r="J8888" i="2"/>
  <c r="J8889" i="2"/>
  <c r="J8890" i="2"/>
  <c r="J8891" i="2"/>
  <c r="J8892" i="2"/>
  <c r="J8893" i="2"/>
  <c r="J8894" i="2"/>
  <c r="J8895" i="2"/>
  <c r="J8896" i="2"/>
  <c r="J8897" i="2"/>
  <c r="J8898" i="2"/>
  <c r="J8899" i="2"/>
  <c r="J8900" i="2"/>
  <c r="J8901" i="2"/>
  <c r="J8902" i="2"/>
  <c r="J8903" i="2"/>
  <c r="J8904" i="2"/>
  <c r="J8905" i="2"/>
  <c r="J8906" i="2"/>
  <c r="J8907" i="2"/>
  <c r="J8908" i="2"/>
  <c r="J8909" i="2"/>
  <c r="J8910" i="2"/>
  <c r="J8911" i="2"/>
  <c r="J8912" i="2"/>
  <c r="J8913" i="2"/>
  <c r="J8914" i="2"/>
  <c r="J8915" i="2"/>
  <c r="J8916" i="2"/>
  <c r="J8917" i="2"/>
  <c r="J8918" i="2"/>
  <c r="J8919" i="2"/>
  <c r="J8920" i="2"/>
  <c r="J8921" i="2"/>
  <c r="J8922" i="2"/>
  <c r="J8923" i="2"/>
  <c r="J8924" i="2"/>
  <c r="J8925" i="2"/>
  <c r="J8926" i="2"/>
  <c r="J8927" i="2"/>
  <c r="J8928" i="2"/>
  <c r="J8929" i="2"/>
  <c r="J8930" i="2"/>
  <c r="J8931" i="2"/>
  <c r="J8932" i="2"/>
  <c r="J8933" i="2"/>
  <c r="J8934" i="2"/>
  <c r="J8935" i="2"/>
  <c r="J8936" i="2"/>
  <c r="J8937" i="2"/>
  <c r="J8938" i="2"/>
  <c r="J8939" i="2"/>
  <c r="J8940" i="2"/>
  <c r="J8941" i="2"/>
  <c r="J8942" i="2"/>
  <c r="J8943" i="2"/>
  <c r="J8944" i="2"/>
  <c r="J8945" i="2"/>
  <c r="J8946" i="2"/>
  <c r="J8947" i="2"/>
  <c r="J8948" i="2"/>
  <c r="J8949" i="2"/>
  <c r="J8950" i="2"/>
  <c r="J8951" i="2"/>
  <c r="J8952" i="2"/>
  <c r="J8953" i="2"/>
  <c r="J8954" i="2"/>
  <c r="J8955" i="2"/>
  <c r="J8956" i="2"/>
  <c r="J8957" i="2"/>
  <c r="J8958" i="2"/>
  <c r="J8959" i="2"/>
  <c r="J8960" i="2"/>
  <c r="J8961" i="2"/>
  <c r="J8962" i="2"/>
  <c r="J8963" i="2"/>
  <c r="J8964" i="2"/>
  <c r="J8965" i="2"/>
  <c r="J8966" i="2"/>
  <c r="J8967" i="2"/>
  <c r="J8968" i="2"/>
  <c r="J8969" i="2"/>
  <c r="J8970" i="2"/>
  <c r="J8971" i="2"/>
  <c r="J8972" i="2"/>
  <c r="J8973" i="2"/>
  <c r="J8974" i="2"/>
  <c r="J8975" i="2"/>
  <c r="J8976" i="2"/>
  <c r="J8977" i="2"/>
  <c r="J8978" i="2"/>
  <c r="J8979" i="2"/>
  <c r="J8980" i="2"/>
  <c r="J8981" i="2"/>
  <c r="J8982" i="2"/>
  <c r="J8983" i="2"/>
  <c r="J8984" i="2"/>
  <c r="J8985" i="2"/>
  <c r="J8986" i="2"/>
  <c r="J8987" i="2"/>
  <c r="J8988" i="2"/>
  <c r="J8989" i="2"/>
  <c r="J8990" i="2"/>
  <c r="J8991" i="2"/>
  <c r="J8992" i="2"/>
  <c r="J8993" i="2"/>
  <c r="J8994" i="2"/>
  <c r="J8995" i="2"/>
  <c r="J8996" i="2"/>
  <c r="J8997" i="2"/>
  <c r="J8998" i="2"/>
  <c r="J8999" i="2"/>
  <c r="J9000" i="2"/>
  <c r="J9001" i="2"/>
  <c r="J9002" i="2"/>
  <c r="J9003" i="2"/>
  <c r="J9004" i="2"/>
  <c r="J9005" i="2"/>
  <c r="J9006" i="2"/>
  <c r="J9007" i="2"/>
  <c r="J9008" i="2"/>
  <c r="J9009" i="2"/>
  <c r="J9010" i="2"/>
  <c r="J9011" i="2"/>
  <c r="J9012" i="2"/>
  <c r="J9013" i="2"/>
  <c r="J9014" i="2"/>
  <c r="J9015" i="2"/>
  <c r="J9016" i="2"/>
  <c r="J9017" i="2"/>
  <c r="J9018" i="2"/>
  <c r="J9019" i="2"/>
  <c r="J9020" i="2"/>
  <c r="J9021" i="2"/>
  <c r="J9022" i="2"/>
  <c r="J9023" i="2"/>
  <c r="J9024" i="2"/>
  <c r="J9025" i="2"/>
  <c r="J9026" i="2"/>
  <c r="J9027" i="2"/>
  <c r="J9028" i="2"/>
  <c r="J9029" i="2"/>
  <c r="J9030" i="2"/>
  <c r="J9031" i="2"/>
  <c r="J9032" i="2"/>
  <c r="J9033" i="2"/>
  <c r="J9034" i="2"/>
  <c r="J9035" i="2"/>
  <c r="J9036" i="2"/>
  <c r="J9037" i="2"/>
  <c r="J9038" i="2"/>
  <c r="J9039" i="2"/>
  <c r="J9040" i="2"/>
  <c r="J9041" i="2"/>
  <c r="J9042" i="2"/>
  <c r="J9043" i="2"/>
  <c r="J9044" i="2"/>
  <c r="J9045" i="2"/>
  <c r="J9046" i="2"/>
  <c r="J9047" i="2"/>
  <c r="J9048" i="2"/>
  <c r="J9049" i="2"/>
  <c r="J9050" i="2"/>
  <c r="J9051" i="2"/>
  <c r="J9052" i="2"/>
  <c r="J9053" i="2"/>
  <c r="J9054" i="2"/>
  <c r="J9055" i="2"/>
  <c r="J9056" i="2"/>
  <c r="J9057" i="2"/>
  <c r="J9058" i="2"/>
  <c r="J9059" i="2"/>
  <c r="J9060" i="2"/>
  <c r="J9061" i="2"/>
  <c r="J9062" i="2"/>
  <c r="J9063" i="2"/>
  <c r="J9064" i="2"/>
  <c r="J9065" i="2"/>
  <c r="J9066" i="2"/>
  <c r="J9067" i="2"/>
  <c r="J9068" i="2"/>
  <c r="J9069" i="2"/>
  <c r="J9070" i="2"/>
  <c r="J9071" i="2"/>
  <c r="J9072" i="2"/>
  <c r="J9073" i="2"/>
  <c r="J9074" i="2"/>
  <c r="J9075" i="2"/>
  <c r="J9076" i="2"/>
  <c r="J9077" i="2"/>
  <c r="J9078" i="2"/>
  <c r="J9079" i="2"/>
  <c r="J9080" i="2"/>
  <c r="J9081" i="2"/>
  <c r="J9082" i="2"/>
  <c r="J9083" i="2"/>
  <c r="J9084" i="2"/>
  <c r="J9085" i="2"/>
  <c r="J9086" i="2"/>
  <c r="J9087" i="2"/>
  <c r="J9088" i="2"/>
  <c r="J9089" i="2"/>
  <c r="J9090" i="2"/>
  <c r="J9091" i="2"/>
  <c r="J9092" i="2"/>
  <c r="J9093" i="2"/>
  <c r="J9094" i="2"/>
  <c r="J9095" i="2"/>
  <c r="J9096" i="2"/>
  <c r="J9097" i="2"/>
  <c r="J9098" i="2"/>
  <c r="J9099" i="2"/>
  <c r="J9100" i="2"/>
  <c r="J9101" i="2"/>
  <c r="J9102" i="2"/>
  <c r="J9103" i="2"/>
  <c r="J9104" i="2"/>
  <c r="J9105" i="2"/>
  <c r="J9106" i="2"/>
  <c r="J9107" i="2"/>
  <c r="J9108" i="2"/>
  <c r="J9109" i="2"/>
  <c r="J9110" i="2"/>
  <c r="J9111" i="2"/>
  <c r="J9112" i="2"/>
  <c r="J9113" i="2"/>
  <c r="J9114" i="2"/>
  <c r="J9115" i="2"/>
  <c r="J9116" i="2"/>
  <c r="J9117" i="2"/>
  <c r="J9118" i="2"/>
  <c r="J9119" i="2"/>
  <c r="J9120" i="2"/>
  <c r="J9121" i="2"/>
  <c r="J9122" i="2"/>
  <c r="J9123" i="2"/>
  <c r="J9124" i="2"/>
  <c r="J9125" i="2"/>
  <c r="J9126" i="2"/>
  <c r="J9127" i="2"/>
  <c r="J9128" i="2"/>
  <c r="J9129" i="2"/>
  <c r="J9130" i="2"/>
  <c r="J9131" i="2"/>
  <c r="J9132" i="2"/>
  <c r="J9133" i="2"/>
  <c r="J9134" i="2"/>
  <c r="J9135" i="2"/>
  <c r="J9136" i="2"/>
  <c r="J9137" i="2"/>
  <c r="J9138" i="2"/>
  <c r="J9139" i="2"/>
  <c r="J9140" i="2"/>
  <c r="J9141" i="2"/>
  <c r="J9142" i="2"/>
  <c r="J9143" i="2"/>
  <c r="J9144" i="2"/>
  <c r="J9145" i="2"/>
  <c r="J9146" i="2"/>
  <c r="J9147" i="2"/>
  <c r="J9148" i="2"/>
  <c r="J9149" i="2"/>
  <c r="J9150" i="2"/>
  <c r="J9151" i="2"/>
  <c r="J9152" i="2"/>
  <c r="J9153" i="2"/>
  <c r="J9154" i="2"/>
  <c r="J9155" i="2"/>
  <c r="J9156" i="2"/>
  <c r="J9157" i="2"/>
  <c r="J9158" i="2"/>
  <c r="J9159" i="2"/>
  <c r="J9160" i="2"/>
  <c r="J9161" i="2"/>
  <c r="J9162" i="2"/>
  <c r="J9163" i="2"/>
  <c r="J9164" i="2"/>
  <c r="J9165" i="2"/>
  <c r="J9166" i="2"/>
  <c r="J9167" i="2"/>
  <c r="J9168" i="2"/>
  <c r="J9169" i="2"/>
  <c r="J9170" i="2"/>
  <c r="J9171" i="2"/>
  <c r="J9172" i="2"/>
  <c r="J9173" i="2"/>
  <c r="J9174" i="2"/>
  <c r="J9175" i="2"/>
  <c r="J9176" i="2"/>
  <c r="J9177" i="2"/>
  <c r="J9178" i="2"/>
  <c r="J9179" i="2"/>
  <c r="J9180" i="2"/>
  <c r="J9181" i="2"/>
  <c r="J9182" i="2"/>
  <c r="J9183" i="2"/>
  <c r="J9184" i="2"/>
  <c r="J9185" i="2"/>
  <c r="J9186" i="2"/>
  <c r="J9187" i="2"/>
  <c r="J9188" i="2"/>
  <c r="J9189" i="2"/>
  <c r="J9190" i="2"/>
  <c r="J9191" i="2"/>
  <c r="J9192" i="2"/>
  <c r="J9193" i="2"/>
  <c r="J9194" i="2"/>
  <c r="J9195" i="2"/>
  <c r="J9196" i="2"/>
  <c r="J9197" i="2"/>
  <c r="J9198" i="2"/>
  <c r="J9199" i="2"/>
  <c r="J9200" i="2"/>
  <c r="J9201" i="2"/>
  <c r="J9202" i="2"/>
  <c r="J9203" i="2"/>
  <c r="J9204" i="2"/>
  <c r="J9205" i="2"/>
  <c r="J9206" i="2"/>
  <c r="J9207" i="2"/>
  <c r="J9208" i="2"/>
  <c r="J9209" i="2"/>
  <c r="J9210" i="2"/>
  <c r="J9211" i="2"/>
  <c r="J9212" i="2"/>
  <c r="J9213" i="2"/>
  <c r="J9214" i="2"/>
  <c r="J9215" i="2"/>
  <c r="J9216" i="2"/>
  <c r="J9217" i="2"/>
  <c r="J9218" i="2"/>
  <c r="J9219" i="2"/>
  <c r="J9220" i="2"/>
  <c r="J9221" i="2"/>
  <c r="J9222" i="2"/>
  <c r="J9223" i="2"/>
  <c r="J9224" i="2"/>
  <c r="J9225" i="2"/>
  <c r="J9226" i="2"/>
  <c r="J9227" i="2"/>
  <c r="J9228" i="2"/>
  <c r="J9229" i="2"/>
  <c r="J9230" i="2"/>
  <c r="J9231" i="2"/>
  <c r="J9232" i="2"/>
  <c r="J9233" i="2"/>
  <c r="J9234" i="2"/>
  <c r="J9235" i="2"/>
  <c r="J9236" i="2"/>
  <c r="J9237" i="2"/>
  <c r="J9238" i="2"/>
  <c r="J9239" i="2"/>
  <c r="J9240" i="2"/>
  <c r="J9241" i="2"/>
  <c r="J9242" i="2"/>
  <c r="J9243" i="2"/>
  <c r="J9244" i="2"/>
  <c r="J9245" i="2"/>
  <c r="J9246" i="2"/>
  <c r="J9247" i="2"/>
  <c r="J9248" i="2"/>
  <c r="J9249" i="2"/>
  <c r="J9250" i="2"/>
  <c r="J9251" i="2"/>
  <c r="J9252" i="2"/>
  <c r="J9253" i="2"/>
  <c r="J9254" i="2"/>
  <c r="J9255" i="2"/>
  <c r="J9256" i="2"/>
  <c r="J9257" i="2"/>
  <c r="J9258" i="2"/>
  <c r="J9259" i="2"/>
  <c r="J9260" i="2"/>
  <c r="J9261" i="2"/>
  <c r="J9262" i="2"/>
  <c r="J9263" i="2"/>
  <c r="J9264" i="2"/>
  <c r="J9265" i="2"/>
  <c r="J9266" i="2"/>
  <c r="J9267" i="2"/>
  <c r="J9268" i="2"/>
  <c r="J9269" i="2"/>
  <c r="J9270" i="2"/>
  <c r="J9271" i="2"/>
  <c r="J9272" i="2"/>
  <c r="J9273" i="2"/>
  <c r="J9274" i="2"/>
  <c r="J9275" i="2"/>
  <c r="J9276" i="2"/>
  <c r="J9277" i="2"/>
  <c r="J9278" i="2"/>
  <c r="J9279" i="2"/>
  <c r="J9280" i="2"/>
  <c r="J9281" i="2"/>
  <c r="J9282" i="2"/>
  <c r="J9283" i="2"/>
  <c r="J9284" i="2"/>
  <c r="J9285" i="2"/>
  <c r="J9286" i="2"/>
  <c r="J9287" i="2"/>
  <c r="J9288" i="2"/>
  <c r="J9289" i="2"/>
  <c r="J9290" i="2"/>
  <c r="J9291" i="2"/>
  <c r="J9292" i="2"/>
  <c r="J9293" i="2"/>
  <c r="J9294" i="2"/>
  <c r="J9295" i="2"/>
  <c r="J9296" i="2"/>
  <c r="J9297" i="2"/>
  <c r="J9298" i="2"/>
  <c r="J9299" i="2"/>
  <c r="J9300" i="2"/>
  <c r="J9301" i="2"/>
  <c r="J9302" i="2"/>
  <c r="J9303" i="2"/>
  <c r="J9304" i="2"/>
  <c r="J9305" i="2"/>
  <c r="J9306" i="2"/>
  <c r="J9307" i="2"/>
  <c r="J9308" i="2"/>
  <c r="J9309" i="2"/>
  <c r="J9310" i="2"/>
  <c r="J9311" i="2"/>
  <c r="J9312" i="2"/>
  <c r="J9313" i="2"/>
  <c r="J9314" i="2"/>
  <c r="J9315" i="2"/>
  <c r="J9316" i="2"/>
  <c r="J9317" i="2"/>
  <c r="J9318" i="2"/>
  <c r="J9319" i="2"/>
  <c r="J9320" i="2"/>
  <c r="J9321" i="2"/>
  <c r="J9322" i="2"/>
  <c r="J9323" i="2"/>
  <c r="J9324" i="2"/>
  <c r="J9325" i="2"/>
  <c r="J9326" i="2"/>
  <c r="J9327" i="2"/>
  <c r="J9328" i="2"/>
  <c r="J9329" i="2"/>
  <c r="J9330" i="2"/>
  <c r="J9331" i="2"/>
  <c r="J9332" i="2"/>
  <c r="J9333" i="2"/>
  <c r="J9334" i="2"/>
  <c r="J9335" i="2"/>
  <c r="J9336" i="2"/>
  <c r="J9337" i="2"/>
  <c r="J9338" i="2"/>
  <c r="J9339" i="2"/>
  <c r="J9340" i="2"/>
  <c r="J9341" i="2"/>
  <c r="J9342" i="2"/>
  <c r="J9343" i="2"/>
  <c r="J9344" i="2"/>
  <c r="J9345" i="2"/>
  <c r="J9346" i="2"/>
  <c r="J9347" i="2"/>
  <c r="J9348" i="2"/>
  <c r="J9349" i="2"/>
  <c r="J9350" i="2"/>
  <c r="J9351" i="2"/>
  <c r="J9352" i="2"/>
  <c r="J9353" i="2"/>
  <c r="J9354" i="2"/>
  <c r="J9355" i="2"/>
  <c r="J9356" i="2"/>
  <c r="J9357" i="2"/>
  <c r="J9358" i="2"/>
  <c r="J9359" i="2"/>
  <c r="J9360" i="2"/>
  <c r="J9361" i="2"/>
  <c r="J9362" i="2"/>
  <c r="J9363" i="2"/>
  <c r="J9364" i="2"/>
  <c r="J9365" i="2"/>
  <c r="J9366" i="2"/>
  <c r="J9367" i="2"/>
  <c r="J9368" i="2"/>
  <c r="J9369" i="2"/>
  <c r="J9370" i="2"/>
  <c r="J9371" i="2"/>
  <c r="J9372" i="2"/>
  <c r="J9373" i="2"/>
  <c r="J9374" i="2"/>
  <c r="J9375" i="2"/>
  <c r="J9376" i="2"/>
  <c r="J9377" i="2"/>
  <c r="J9378" i="2"/>
  <c r="J9379" i="2"/>
  <c r="J9380" i="2"/>
  <c r="J9381" i="2"/>
  <c r="J9382" i="2"/>
  <c r="J9383" i="2"/>
  <c r="J9384" i="2"/>
  <c r="J9385" i="2"/>
  <c r="J9386" i="2"/>
  <c r="J9387" i="2"/>
  <c r="J9388" i="2"/>
  <c r="J9389" i="2"/>
  <c r="J9390" i="2"/>
  <c r="J9391" i="2"/>
  <c r="J9392" i="2"/>
  <c r="J9393" i="2"/>
  <c r="J9394" i="2"/>
  <c r="J9395" i="2"/>
  <c r="J9396" i="2"/>
  <c r="J9397" i="2"/>
  <c r="J9398" i="2"/>
  <c r="J9399" i="2"/>
  <c r="J9400" i="2"/>
  <c r="J9401" i="2"/>
  <c r="J9402" i="2"/>
  <c r="J9403" i="2"/>
  <c r="J9404" i="2"/>
  <c r="J9405" i="2"/>
  <c r="J9406" i="2"/>
  <c r="J9407" i="2"/>
  <c r="J9408" i="2"/>
  <c r="J9409" i="2"/>
  <c r="J9410" i="2"/>
  <c r="J9411" i="2"/>
  <c r="J9412" i="2"/>
  <c r="J9413" i="2"/>
  <c r="J9414" i="2"/>
  <c r="J9415" i="2"/>
  <c r="J9416" i="2"/>
  <c r="J9417" i="2"/>
  <c r="J9418" i="2"/>
  <c r="J9419" i="2"/>
  <c r="J9420" i="2"/>
  <c r="J9421" i="2"/>
  <c r="J9422" i="2"/>
  <c r="J9423" i="2"/>
  <c r="J9424" i="2"/>
  <c r="J9425" i="2"/>
  <c r="J9426" i="2"/>
  <c r="J9427" i="2"/>
  <c r="J9428" i="2"/>
  <c r="J9429" i="2"/>
  <c r="J9430" i="2"/>
  <c r="J9431" i="2"/>
  <c r="J9432" i="2"/>
  <c r="J9433" i="2"/>
  <c r="J9434" i="2"/>
  <c r="J9435" i="2"/>
  <c r="J9436" i="2"/>
  <c r="J9437" i="2"/>
  <c r="J9438" i="2"/>
  <c r="J9439" i="2"/>
  <c r="J9440" i="2"/>
  <c r="J9441" i="2"/>
  <c r="J9442" i="2"/>
  <c r="J9443" i="2"/>
  <c r="J9444" i="2"/>
  <c r="J9445" i="2"/>
  <c r="J9446" i="2"/>
  <c r="J9447" i="2"/>
  <c r="J9448" i="2"/>
  <c r="J9449" i="2"/>
  <c r="J9450" i="2"/>
  <c r="J9451" i="2"/>
  <c r="J9452" i="2"/>
  <c r="J9453" i="2"/>
  <c r="J9454" i="2"/>
  <c r="J9455" i="2"/>
  <c r="J9456" i="2"/>
  <c r="J9457" i="2"/>
  <c r="J9458" i="2"/>
  <c r="J9459" i="2"/>
  <c r="J9460" i="2"/>
  <c r="J9461" i="2"/>
  <c r="J9462" i="2"/>
  <c r="J9463" i="2"/>
  <c r="J9464" i="2"/>
  <c r="J9465" i="2"/>
  <c r="J9466" i="2"/>
  <c r="J9467" i="2"/>
  <c r="J9468" i="2"/>
  <c r="J9469" i="2"/>
  <c r="J9470" i="2"/>
  <c r="J9471" i="2"/>
  <c r="J9472" i="2"/>
  <c r="J9473" i="2"/>
  <c r="J9474" i="2"/>
  <c r="J9475" i="2"/>
  <c r="J9476" i="2"/>
  <c r="J9477" i="2"/>
  <c r="J9478" i="2"/>
  <c r="J9479" i="2"/>
  <c r="J9480" i="2"/>
  <c r="J9481" i="2"/>
  <c r="J9482" i="2"/>
  <c r="J9483" i="2"/>
  <c r="J9484" i="2"/>
  <c r="J9485" i="2"/>
  <c r="J9486" i="2"/>
  <c r="J9487" i="2"/>
  <c r="J9488" i="2"/>
  <c r="J9489" i="2"/>
  <c r="J9490" i="2"/>
  <c r="J9491" i="2"/>
  <c r="J9492" i="2"/>
  <c r="J9493" i="2"/>
  <c r="J9494" i="2"/>
  <c r="J9495" i="2"/>
  <c r="J9496" i="2"/>
  <c r="J9497" i="2"/>
  <c r="J9498" i="2"/>
  <c r="J9499" i="2"/>
  <c r="J9500" i="2"/>
  <c r="J9501" i="2"/>
  <c r="J9502" i="2"/>
  <c r="J9503" i="2"/>
  <c r="J9504" i="2"/>
  <c r="J9505" i="2"/>
  <c r="J9506" i="2"/>
  <c r="J9507" i="2"/>
  <c r="J9508" i="2"/>
  <c r="J9509" i="2"/>
  <c r="J9510" i="2"/>
  <c r="J9511" i="2"/>
  <c r="J9512" i="2"/>
  <c r="J9513" i="2"/>
  <c r="J9514" i="2"/>
  <c r="J9515" i="2"/>
  <c r="J9516" i="2"/>
  <c r="J9517" i="2"/>
  <c r="J9518" i="2"/>
  <c r="J9519" i="2"/>
  <c r="J9520" i="2"/>
  <c r="J9521" i="2"/>
  <c r="J9522" i="2"/>
  <c r="J9523" i="2"/>
  <c r="J9524" i="2"/>
  <c r="J9525" i="2"/>
  <c r="J9526" i="2"/>
  <c r="J9527" i="2"/>
  <c r="J9528" i="2"/>
  <c r="J9529" i="2"/>
  <c r="J9530" i="2"/>
  <c r="J9531" i="2"/>
  <c r="J9532" i="2"/>
  <c r="J9533" i="2"/>
  <c r="J9534" i="2"/>
  <c r="J9535" i="2"/>
  <c r="J9536" i="2"/>
  <c r="J9537" i="2"/>
  <c r="J9538" i="2"/>
  <c r="J9539" i="2"/>
  <c r="J9540" i="2"/>
  <c r="J9541" i="2"/>
  <c r="J9542" i="2"/>
  <c r="J9543" i="2"/>
  <c r="J9544" i="2"/>
  <c r="J9545" i="2"/>
  <c r="J9546" i="2"/>
  <c r="J9547" i="2"/>
  <c r="J9548" i="2"/>
  <c r="J9549" i="2"/>
  <c r="J9550" i="2"/>
  <c r="J9551" i="2"/>
  <c r="J9552" i="2"/>
  <c r="J9553" i="2"/>
  <c r="J9554" i="2"/>
  <c r="J9555" i="2"/>
  <c r="J9556" i="2"/>
  <c r="J9557" i="2"/>
  <c r="J9558" i="2"/>
  <c r="J9559" i="2"/>
  <c r="J9560" i="2"/>
  <c r="J9561" i="2"/>
  <c r="J9562" i="2"/>
  <c r="J9563" i="2"/>
  <c r="J9564" i="2"/>
  <c r="J9565" i="2"/>
  <c r="J9566" i="2"/>
  <c r="J9567" i="2"/>
  <c r="J9568" i="2"/>
  <c r="J9569" i="2"/>
  <c r="J9570" i="2"/>
  <c r="J9571" i="2"/>
  <c r="J9572" i="2"/>
  <c r="J9573" i="2"/>
  <c r="J9574" i="2"/>
  <c r="J9575" i="2"/>
  <c r="J9576" i="2"/>
  <c r="J9577" i="2"/>
  <c r="J9578" i="2"/>
  <c r="J9579" i="2"/>
  <c r="J9580" i="2"/>
  <c r="J9581" i="2"/>
  <c r="J9582" i="2"/>
  <c r="J9583" i="2"/>
  <c r="J9584" i="2"/>
  <c r="J9585" i="2"/>
  <c r="J9586" i="2"/>
  <c r="J9587" i="2"/>
  <c r="J9588" i="2"/>
  <c r="J9589" i="2"/>
  <c r="J9590" i="2"/>
  <c r="J9591" i="2"/>
  <c r="J9592" i="2"/>
  <c r="J9593" i="2"/>
  <c r="J9594" i="2"/>
  <c r="J9595" i="2"/>
  <c r="J9596" i="2"/>
  <c r="J9597" i="2"/>
  <c r="J9598" i="2"/>
  <c r="J9599" i="2"/>
  <c r="J9600" i="2"/>
  <c r="J9601" i="2"/>
  <c r="J9602" i="2"/>
  <c r="J9603" i="2"/>
  <c r="J9604" i="2"/>
  <c r="J9605" i="2"/>
  <c r="J9606" i="2"/>
  <c r="J9607" i="2"/>
  <c r="J9608" i="2"/>
  <c r="J9609" i="2"/>
  <c r="J9610" i="2"/>
  <c r="J9611" i="2"/>
  <c r="J9612" i="2"/>
  <c r="J9613" i="2"/>
  <c r="J9614" i="2"/>
  <c r="J9615" i="2"/>
  <c r="J9616" i="2"/>
  <c r="J9617" i="2"/>
  <c r="J9618" i="2"/>
  <c r="J9619" i="2"/>
  <c r="J9620" i="2"/>
  <c r="J9621" i="2"/>
  <c r="J9622" i="2"/>
  <c r="J9623" i="2"/>
  <c r="J9624" i="2"/>
  <c r="J9625" i="2"/>
  <c r="J9626" i="2"/>
  <c r="J9627" i="2"/>
  <c r="J9628" i="2"/>
  <c r="J9629" i="2"/>
  <c r="J9630" i="2"/>
  <c r="J9631" i="2"/>
  <c r="J9632" i="2"/>
  <c r="J9633" i="2"/>
  <c r="J9634" i="2"/>
  <c r="J9635" i="2"/>
  <c r="J9636" i="2"/>
  <c r="J9637" i="2"/>
  <c r="J9638" i="2"/>
  <c r="J9639" i="2"/>
  <c r="J9640" i="2"/>
  <c r="J9641" i="2"/>
  <c r="J9642" i="2"/>
  <c r="J9643" i="2"/>
  <c r="J9644" i="2"/>
  <c r="J9645" i="2"/>
  <c r="J9646" i="2"/>
  <c r="J9647" i="2"/>
  <c r="J9648" i="2"/>
  <c r="J9649" i="2"/>
  <c r="J9650" i="2"/>
  <c r="J9651" i="2"/>
  <c r="J9652" i="2"/>
  <c r="J9653" i="2"/>
  <c r="J9654" i="2"/>
  <c r="J9655" i="2"/>
  <c r="J9656" i="2"/>
  <c r="J9657" i="2"/>
  <c r="J9658" i="2"/>
  <c r="J9659" i="2"/>
  <c r="J9660" i="2"/>
  <c r="J9661" i="2"/>
  <c r="J9662" i="2"/>
  <c r="J9663" i="2"/>
  <c r="J9664" i="2"/>
  <c r="J9665" i="2"/>
  <c r="J9666" i="2"/>
  <c r="J9667" i="2"/>
  <c r="J9668" i="2"/>
  <c r="J9669" i="2"/>
  <c r="J9670" i="2"/>
  <c r="J9671" i="2"/>
  <c r="J9672" i="2"/>
  <c r="J9673" i="2"/>
  <c r="J9674" i="2"/>
  <c r="J9675" i="2"/>
  <c r="J9676" i="2"/>
  <c r="J9677" i="2"/>
  <c r="J9678" i="2"/>
  <c r="J9679" i="2"/>
  <c r="J9680" i="2"/>
  <c r="J9681" i="2"/>
  <c r="J9682" i="2"/>
  <c r="J9683" i="2"/>
  <c r="J9684" i="2"/>
  <c r="J9685" i="2"/>
  <c r="J9686" i="2"/>
  <c r="J9687" i="2"/>
  <c r="J9688" i="2"/>
  <c r="J9689" i="2"/>
  <c r="J9690" i="2"/>
  <c r="J9691" i="2"/>
  <c r="J9692" i="2"/>
  <c r="J9693" i="2"/>
  <c r="J9694" i="2"/>
  <c r="J9695" i="2"/>
  <c r="J9696" i="2"/>
  <c r="J9697" i="2"/>
  <c r="J9698" i="2"/>
  <c r="J9699" i="2"/>
  <c r="J9700" i="2"/>
  <c r="J9701" i="2"/>
  <c r="J9702" i="2"/>
  <c r="J9703" i="2"/>
  <c r="J9704" i="2"/>
  <c r="J9705" i="2"/>
  <c r="J9706" i="2"/>
  <c r="J9707" i="2"/>
  <c r="J9708" i="2"/>
  <c r="J9709" i="2"/>
  <c r="J9710" i="2"/>
  <c r="J9711" i="2"/>
  <c r="J9712" i="2"/>
  <c r="J9713" i="2"/>
  <c r="J9714" i="2"/>
  <c r="J9715" i="2"/>
  <c r="J9716" i="2"/>
  <c r="J9717" i="2"/>
  <c r="J9718" i="2"/>
  <c r="J9719" i="2"/>
  <c r="J9720" i="2"/>
  <c r="J9721" i="2"/>
  <c r="J9722" i="2"/>
  <c r="J9723" i="2"/>
  <c r="J9724" i="2"/>
  <c r="J9725" i="2"/>
  <c r="J9726" i="2"/>
  <c r="J9727" i="2"/>
  <c r="J9728" i="2"/>
  <c r="J9729" i="2"/>
  <c r="J9730" i="2"/>
  <c r="J9731" i="2"/>
  <c r="J9732" i="2"/>
  <c r="J9733" i="2"/>
  <c r="J9734" i="2"/>
  <c r="J9735" i="2"/>
  <c r="J9736" i="2"/>
  <c r="J9737" i="2"/>
  <c r="J9738" i="2"/>
  <c r="J9739" i="2"/>
  <c r="J9740" i="2"/>
  <c r="J9741" i="2"/>
  <c r="J9742" i="2"/>
  <c r="J9743" i="2"/>
  <c r="J9744" i="2"/>
  <c r="J9745" i="2"/>
  <c r="J9746" i="2"/>
  <c r="J9747" i="2"/>
  <c r="J9748" i="2"/>
  <c r="J9749" i="2"/>
  <c r="J9750" i="2"/>
  <c r="J9751" i="2"/>
  <c r="J9752" i="2"/>
  <c r="J9753" i="2"/>
  <c r="J9754" i="2"/>
  <c r="J9755" i="2"/>
  <c r="J9756" i="2"/>
  <c r="J9757" i="2"/>
  <c r="J9758" i="2"/>
  <c r="J9759" i="2"/>
  <c r="J9760" i="2"/>
  <c r="J9761" i="2"/>
  <c r="J9762" i="2"/>
  <c r="J9763" i="2"/>
  <c r="J9764" i="2"/>
  <c r="J9765" i="2"/>
  <c r="J9766" i="2"/>
  <c r="J9767" i="2"/>
  <c r="J9768" i="2"/>
  <c r="J9769" i="2"/>
  <c r="J9770" i="2"/>
  <c r="J9771" i="2"/>
  <c r="J9772" i="2"/>
  <c r="J9773" i="2"/>
  <c r="J9774" i="2"/>
  <c r="J9775" i="2"/>
  <c r="J9776" i="2"/>
  <c r="J9777" i="2"/>
  <c r="J9778" i="2"/>
  <c r="J9779" i="2"/>
  <c r="J9780" i="2"/>
  <c r="J9781" i="2"/>
  <c r="J9782" i="2"/>
  <c r="J9783" i="2"/>
  <c r="J9784" i="2"/>
  <c r="J9785" i="2"/>
  <c r="J9786" i="2"/>
  <c r="J9787" i="2"/>
  <c r="J9788" i="2"/>
  <c r="J9789" i="2"/>
  <c r="J9790" i="2"/>
  <c r="J9791" i="2"/>
  <c r="J9792" i="2"/>
  <c r="J9793" i="2"/>
  <c r="J9794" i="2"/>
  <c r="J9795" i="2"/>
  <c r="J9796" i="2"/>
  <c r="J9797" i="2"/>
  <c r="J9798" i="2"/>
  <c r="J9799" i="2"/>
  <c r="J9800" i="2"/>
  <c r="J9801" i="2"/>
  <c r="J9802" i="2"/>
  <c r="J9803" i="2"/>
  <c r="J9804" i="2"/>
  <c r="J9805" i="2"/>
  <c r="J9806" i="2"/>
  <c r="J9807" i="2"/>
  <c r="J9808" i="2"/>
  <c r="J9809" i="2"/>
  <c r="J9810" i="2"/>
  <c r="J9811" i="2"/>
  <c r="J9812" i="2"/>
  <c r="J9813" i="2"/>
  <c r="J9814" i="2"/>
  <c r="J9815" i="2"/>
  <c r="J9816" i="2"/>
  <c r="J9817" i="2"/>
  <c r="J9818" i="2"/>
  <c r="J9819" i="2"/>
  <c r="J9820" i="2"/>
  <c r="J9821" i="2"/>
  <c r="J9822" i="2"/>
  <c r="J9823" i="2"/>
  <c r="J9824" i="2"/>
  <c r="J9825" i="2"/>
  <c r="J9826" i="2"/>
  <c r="J9827" i="2"/>
  <c r="J9828" i="2"/>
  <c r="J9829" i="2"/>
  <c r="J9830" i="2"/>
  <c r="J9831" i="2"/>
  <c r="J9832" i="2"/>
  <c r="J9833" i="2"/>
  <c r="J9834" i="2"/>
  <c r="J9835" i="2"/>
  <c r="J9836" i="2"/>
  <c r="J9837" i="2"/>
  <c r="J9838" i="2"/>
  <c r="J9839" i="2"/>
  <c r="J9840" i="2"/>
  <c r="J9841" i="2"/>
  <c r="J9842" i="2"/>
  <c r="J9843" i="2"/>
  <c r="J9844" i="2"/>
  <c r="J9845" i="2"/>
  <c r="J9846" i="2"/>
  <c r="J9847" i="2"/>
  <c r="J9848" i="2"/>
  <c r="J9849" i="2"/>
  <c r="J9850" i="2"/>
  <c r="J9851" i="2"/>
  <c r="J9852" i="2"/>
  <c r="J9853" i="2"/>
  <c r="J9854" i="2"/>
  <c r="J9855" i="2"/>
  <c r="J9856" i="2"/>
  <c r="J9857" i="2"/>
  <c r="J9858" i="2"/>
  <c r="J9859" i="2"/>
  <c r="J9860" i="2"/>
  <c r="J9861" i="2"/>
  <c r="J9862" i="2"/>
  <c r="J9863" i="2"/>
  <c r="J9864" i="2"/>
  <c r="J9865" i="2"/>
  <c r="J9866" i="2"/>
  <c r="J9867" i="2"/>
  <c r="J9868" i="2"/>
  <c r="J9869" i="2"/>
  <c r="J9870" i="2"/>
  <c r="J9871" i="2"/>
  <c r="J9872" i="2"/>
  <c r="J9873" i="2"/>
  <c r="J9874" i="2"/>
  <c r="J9875" i="2"/>
  <c r="J9876" i="2"/>
  <c r="J9877" i="2"/>
  <c r="J9878" i="2"/>
  <c r="J9879" i="2"/>
  <c r="J9880" i="2"/>
  <c r="J9881" i="2"/>
  <c r="J9882" i="2"/>
  <c r="J9883" i="2"/>
  <c r="J9884" i="2"/>
  <c r="J9885" i="2"/>
  <c r="J9886" i="2"/>
  <c r="J9887" i="2"/>
  <c r="J9888" i="2"/>
  <c r="J9889" i="2"/>
  <c r="J9890" i="2"/>
  <c r="J9891" i="2"/>
  <c r="J9892" i="2"/>
  <c r="J9893" i="2"/>
  <c r="J9894" i="2"/>
  <c r="J9895" i="2"/>
  <c r="J9896" i="2"/>
  <c r="J9897" i="2"/>
  <c r="J9898" i="2"/>
  <c r="J9899" i="2"/>
  <c r="J9900" i="2"/>
  <c r="J9901" i="2"/>
  <c r="J9902" i="2"/>
  <c r="J9903" i="2"/>
  <c r="J9904" i="2"/>
  <c r="J9905" i="2"/>
  <c r="J9906" i="2"/>
  <c r="J9907" i="2"/>
  <c r="J9908" i="2"/>
  <c r="J9909" i="2"/>
  <c r="J9910" i="2"/>
  <c r="J9911" i="2"/>
  <c r="J9912" i="2"/>
  <c r="J9913" i="2"/>
  <c r="J9914" i="2"/>
  <c r="J9915" i="2"/>
  <c r="J9916" i="2"/>
  <c r="J9917" i="2"/>
  <c r="J9918" i="2"/>
  <c r="J9919" i="2"/>
  <c r="J9920" i="2"/>
  <c r="J9921" i="2"/>
  <c r="J9922" i="2"/>
  <c r="J9923" i="2"/>
  <c r="J9924" i="2"/>
  <c r="J9925" i="2"/>
  <c r="J9926" i="2"/>
  <c r="J9927" i="2"/>
  <c r="J9928" i="2"/>
  <c r="J9929" i="2"/>
  <c r="J9930" i="2"/>
  <c r="J9931" i="2"/>
  <c r="J9932" i="2"/>
  <c r="J9933" i="2"/>
  <c r="J9934" i="2"/>
  <c r="J9935" i="2"/>
  <c r="J9936" i="2"/>
  <c r="J9937" i="2"/>
  <c r="J9938" i="2"/>
  <c r="J9939" i="2"/>
  <c r="J9940" i="2"/>
  <c r="J9941" i="2"/>
  <c r="J9942" i="2"/>
  <c r="J9943" i="2"/>
  <c r="J9944" i="2"/>
  <c r="J9945" i="2"/>
  <c r="J9946" i="2"/>
  <c r="J9947" i="2"/>
  <c r="J9948" i="2"/>
  <c r="J9949" i="2"/>
  <c r="J9950" i="2"/>
  <c r="J9951" i="2"/>
  <c r="J9952" i="2"/>
  <c r="J9953" i="2"/>
  <c r="J9954" i="2"/>
  <c r="J9955" i="2"/>
  <c r="J9956" i="2"/>
  <c r="J9957" i="2"/>
  <c r="J9958" i="2"/>
  <c r="J9959" i="2"/>
  <c r="J9960" i="2"/>
  <c r="J9961" i="2"/>
  <c r="J9962" i="2"/>
  <c r="J9963" i="2"/>
  <c r="J9964" i="2"/>
  <c r="J9965" i="2"/>
  <c r="J9966" i="2"/>
  <c r="J9967" i="2"/>
  <c r="J9968" i="2"/>
  <c r="J9969" i="2"/>
  <c r="J9970" i="2"/>
  <c r="J9971" i="2"/>
  <c r="J9972" i="2"/>
  <c r="J9973" i="2"/>
  <c r="J9974" i="2"/>
  <c r="J9975" i="2"/>
  <c r="J9976" i="2"/>
  <c r="J9977" i="2"/>
  <c r="J9978" i="2"/>
  <c r="J9979" i="2"/>
  <c r="J9980" i="2"/>
  <c r="J9981" i="2"/>
  <c r="J9982" i="2"/>
  <c r="J9983" i="2"/>
  <c r="J9984" i="2"/>
  <c r="J9985" i="2"/>
  <c r="J9986" i="2"/>
  <c r="J9987" i="2"/>
  <c r="J9988" i="2"/>
  <c r="J9989" i="2"/>
  <c r="J9990" i="2"/>
  <c r="J9991" i="2"/>
  <c r="J9992" i="2"/>
  <c r="J9993" i="2"/>
  <c r="J9994" i="2"/>
  <c r="J9995" i="2"/>
  <c r="J9996" i="2"/>
  <c r="J9997" i="2"/>
  <c r="J9998" i="2"/>
  <c r="J9999" i="2"/>
  <c r="J10000" i="2"/>
  <c r="J10001" i="2"/>
  <c r="J10002" i="2"/>
  <c r="J10003" i="2"/>
  <c r="J10004" i="2"/>
  <c r="J10005" i="2"/>
  <c r="J10006" i="2"/>
  <c r="J10007" i="2"/>
  <c r="J10008" i="2"/>
  <c r="J10009" i="2"/>
  <c r="J10010" i="2"/>
  <c r="J10011" i="2"/>
  <c r="J10012" i="2"/>
  <c r="J10013" i="2"/>
  <c r="J10014" i="2"/>
  <c r="J10015" i="2"/>
  <c r="J10016" i="2"/>
  <c r="J10017" i="2"/>
  <c r="J10018" i="2"/>
  <c r="J10019" i="2"/>
  <c r="J10020" i="2"/>
  <c r="J10021" i="2"/>
  <c r="J10022" i="2"/>
  <c r="J10023" i="2"/>
  <c r="J10024" i="2"/>
  <c r="J10025" i="2"/>
  <c r="J10026" i="2"/>
  <c r="J10027" i="2"/>
  <c r="J10028" i="2"/>
  <c r="J10029" i="2"/>
  <c r="J10030" i="2"/>
  <c r="J10031" i="2"/>
  <c r="J10032" i="2"/>
  <c r="J10033" i="2"/>
  <c r="J10034" i="2"/>
  <c r="J10035" i="2"/>
  <c r="J10036" i="2"/>
  <c r="J10037" i="2"/>
  <c r="J10038" i="2"/>
  <c r="J10039" i="2"/>
  <c r="J10040" i="2"/>
  <c r="J10041" i="2"/>
  <c r="J10042" i="2"/>
  <c r="J10043" i="2"/>
  <c r="J10044" i="2"/>
  <c r="J10045" i="2"/>
  <c r="J10046" i="2"/>
  <c r="J10047" i="2"/>
  <c r="J10048" i="2"/>
  <c r="J10049" i="2"/>
  <c r="J10050" i="2"/>
  <c r="J10051" i="2"/>
  <c r="J10052" i="2"/>
  <c r="J10053" i="2"/>
  <c r="J10054" i="2"/>
  <c r="J10055" i="2"/>
  <c r="J10056" i="2"/>
  <c r="J10057" i="2"/>
  <c r="J10058" i="2"/>
  <c r="J10059" i="2"/>
  <c r="J10060" i="2"/>
  <c r="J10061" i="2"/>
  <c r="J10062" i="2"/>
  <c r="J10063" i="2"/>
  <c r="J10064" i="2"/>
  <c r="J10065" i="2"/>
  <c r="J10066" i="2"/>
  <c r="J10067" i="2"/>
  <c r="J10068" i="2"/>
  <c r="J10069" i="2"/>
  <c r="J10070" i="2"/>
  <c r="J10071" i="2"/>
  <c r="J10072" i="2"/>
  <c r="J10073" i="2"/>
  <c r="J10074" i="2"/>
  <c r="J10075" i="2"/>
  <c r="J10076" i="2"/>
  <c r="J10077" i="2"/>
  <c r="J10078" i="2"/>
  <c r="J10079" i="2"/>
  <c r="J10080" i="2"/>
  <c r="J10081" i="2"/>
  <c r="J10082" i="2"/>
  <c r="J10083" i="2"/>
  <c r="J10084" i="2"/>
  <c r="J10085" i="2"/>
  <c r="J10086" i="2"/>
  <c r="J10087" i="2"/>
  <c r="J10088" i="2"/>
  <c r="J10089" i="2"/>
  <c r="J10090" i="2"/>
  <c r="J10091" i="2"/>
  <c r="J10092" i="2"/>
  <c r="J10093" i="2"/>
  <c r="J10094" i="2"/>
  <c r="J10095" i="2"/>
  <c r="J10096" i="2"/>
  <c r="J10097" i="2"/>
  <c r="J10098" i="2"/>
  <c r="J10099" i="2"/>
  <c r="J10100" i="2"/>
  <c r="J10101" i="2"/>
  <c r="J10102" i="2"/>
  <c r="J10103" i="2"/>
  <c r="J10104" i="2"/>
  <c r="J10105" i="2"/>
  <c r="J10106" i="2"/>
  <c r="J10107" i="2"/>
  <c r="J10108" i="2"/>
  <c r="J10109" i="2"/>
  <c r="J10110" i="2"/>
  <c r="J10111" i="2"/>
  <c r="J10112" i="2"/>
  <c r="J10113" i="2"/>
  <c r="J10114" i="2"/>
  <c r="J10115" i="2"/>
  <c r="J10116" i="2"/>
  <c r="J10117" i="2"/>
  <c r="J10118" i="2"/>
  <c r="J10119" i="2"/>
  <c r="J10120" i="2"/>
  <c r="J10121" i="2"/>
  <c r="J10122" i="2"/>
  <c r="J10123" i="2"/>
  <c r="J10124" i="2"/>
  <c r="J10125" i="2"/>
  <c r="J10126" i="2"/>
  <c r="J10127" i="2"/>
  <c r="J10128" i="2"/>
  <c r="J10129" i="2"/>
  <c r="J10130" i="2"/>
  <c r="J10131" i="2"/>
  <c r="J10132" i="2"/>
  <c r="J10133" i="2"/>
  <c r="J10134" i="2"/>
  <c r="J10135" i="2"/>
  <c r="J10136" i="2"/>
  <c r="J10137" i="2"/>
  <c r="J10138" i="2"/>
  <c r="J10139" i="2"/>
  <c r="J10140" i="2"/>
  <c r="J10141" i="2"/>
  <c r="J10142" i="2"/>
  <c r="J10143" i="2"/>
  <c r="J10144" i="2"/>
  <c r="J10145" i="2"/>
  <c r="J10146" i="2"/>
  <c r="J10147" i="2"/>
  <c r="J10148" i="2"/>
  <c r="J10149" i="2"/>
  <c r="J10150" i="2"/>
  <c r="J10151" i="2"/>
  <c r="J10152" i="2"/>
  <c r="J10153" i="2"/>
  <c r="J10154" i="2"/>
  <c r="J10155" i="2"/>
  <c r="J10156" i="2"/>
  <c r="J10157" i="2"/>
  <c r="J10158" i="2"/>
  <c r="J10159" i="2"/>
  <c r="J10160" i="2"/>
  <c r="J10161" i="2"/>
  <c r="J10162" i="2"/>
  <c r="J10163" i="2"/>
  <c r="J10164" i="2"/>
  <c r="J10165" i="2"/>
  <c r="J10166" i="2"/>
  <c r="J10167" i="2"/>
  <c r="J10168" i="2"/>
  <c r="J10169" i="2"/>
  <c r="J10170" i="2"/>
  <c r="J10171" i="2"/>
  <c r="J10172" i="2"/>
  <c r="J10173" i="2"/>
  <c r="J10174" i="2"/>
  <c r="J10175" i="2"/>
  <c r="J10176" i="2"/>
  <c r="J10177" i="2"/>
  <c r="J10178" i="2"/>
  <c r="J10179" i="2"/>
  <c r="J10180" i="2"/>
  <c r="J10181" i="2"/>
  <c r="J10182" i="2"/>
  <c r="J10183" i="2"/>
  <c r="J10184" i="2"/>
  <c r="J10185" i="2"/>
  <c r="J10186" i="2"/>
  <c r="J10187" i="2"/>
  <c r="J10188" i="2"/>
  <c r="J10189" i="2"/>
  <c r="J10190" i="2"/>
  <c r="J10191" i="2"/>
  <c r="J10192" i="2"/>
  <c r="J10193" i="2"/>
  <c r="J10194" i="2"/>
  <c r="J10195" i="2"/>
  <c r="J10196" i="2"/>
  <c r="J10197" i="2"/>
  <c r="J10198" i="2"/>
  <c r="J10199" i="2"/>
  <c r="J10200" i="2"/>
  <c r="J10201" i="2"/>
  <c r="J10202" i="2"/>
  <c r="J10203" i="2"/>
  <c r="J10204" i="2"/>
  <c r="J10205" i="2"/>
  <c r="J10206" i="2"/>
  <c r="J10207" i="2"/>
  <c r="J10208" i="2"/>
  <c r="J10209" i="2"/>
  <c r="J10210" i="2"/>
  <c r="J10211" i="2"/>
  <c r="J10212" i="2"/>
  <c r="J10213" i="2"/>
  <c r="J10214" i="2"/>
  <c r="J10215" i="2"/>
  <c r="J10216" i="2"/>
  <c r="J10217" i="2"/>
  <c r="J10218" i="2"/>
  <c r="J10219" i="2"/>
  <c r="J10220" i="2"/>
  <c r="J10221" i="2"/>
  <c r="J10222" i="2"/>
  <c r="J10223" i="2"/>
  <c r="J10224" i="2"/>
  <c r="J10225" i="2"/>
  <c r="J10226" i="2"/>
  <c r="J10227" i="2"/>
  <c r="J10228" i="2"/>
  <c r="J10229" i="2"/>
  <c r="J10230" i="2"/>
  <c r="J10231" i="2"/>
  <c r="J10232" i="2"/>
  <c r="J10233" i="2"/>
  <c r="J10234" i="2"/>
  <c r="J10235" i="2"/>
  <c r="J10236" i="2"/>
  <c r="J10237" i="2"/>
  <c r="J10238" i="2"/>
  <c r="J10239" i="2"/>
  <c r="J10240" i="2"/>
  <c r="J10241" i="2"/>
  <c r="J10242" i="2"/>
  <c r="J10243" i="2"/>
  <c r="J10244" i="2"/>
  <c r="J10245" i="2"/>
  <c r="J10246" i="2"/>
  <c r="J10247" i="2"/>
  <c r="J10248" i="2"/>
  <c r="J10249" i="2"/>
  <c r="J10250" i="2"/>
  <c r="J10251" i="2"/>
  <c r="J10252" i="2"/>
  <c r="J10253" i="2"/>
  <c r="J10254" i="2"/>
  <c r="J10255" i="2"/>
  <c r="J10256" i="2"/>
  <c r="J10257" i="2"/>
  <c r="J10258" i="2"/>
  <c r="J10259" i="2"/>
  <c r="J10260" i="2"/>
  <c r="J10261" i="2"/>
  <c r="J10262" i="2"/>
  <c r="J10263" i="2"/>
  <c r="J10264" i="2"/>
  <c r="J10265" i="2"/>
  <c r="J10266" i="2"/>
  <c r="J10267" i="2"/>
  <c r="J10268" i="2"/>
  <c r="J10269" i="2"/>
  <c r="J10270" i="2"/>
  <c r="J10271" i="2"/>
  <c r="J10272" i="2"/>
  <c r="J10273" i="2"/>
  <c r="J10274" i="2"/>
  <c r="J10275" i="2"/>
  <c r="J10276" i="2"/>
  <c r="J10277" i="2"/>
  <c r="J10278" i="2"/>
  <c r="J10279" i="2"/>
  <c r="J10280" i="2"/>
  <c r="J10281" i="2"/>
  <c r="J10282" i="2"/>
  <c r="J10283" i="2"/>
  <c r="J10284" i="2"/>
  <c r="J10285" i="2"/>
  <c r="J10286" i="2"/>
  <c r="J10287" i="2"/>
  <c r="J10288" i="2"/>
  <c r="J10289" i="2"/>
  <c r="J10290" i="2"/>
  <c r="J10291" i="2"/>
  <c r="J10292" i="2"/>
  <c r="J10293" i="2"/>
  <c r="J10294" i="2"/>
  <c r="J10295" i="2"/>
  <c r="J10296" i="2"/>
  <c r="J10297" i="2"/>
  <c r="J10298" i="2"/>
  <c r="J10299" i="2"/>
  <c r="J10300" i="2"/>
  <c r="J10301" i="2"/>
  <c r="J10302" i="2"/>
  <c r="J10303" i="2"/>
  <c r="J10304" i="2"/>
  <c r="J10305" i="2"/>
  <c r="J10306" i="2"/>
  <c r="J10307" i="2"/>
  <c r="J10308" i="2"/>
  <c r="J10309" i="2"/>
  <c r="J10310" i="2"/>
  <c r="J10311" i="2"/>
  <c r="J10312" i="2"/>
  <c r="J10313" i="2"/>
  <c r="J10314" i="2"/>
  <c r="J10315" i="2"/>
  <c r="J10316" i="2"/>
  <c r="J10317" i="2"/>
  <c r="J10318" i="2"/>
  <c r="J10319" i="2"/>
  <c r="J10320" i="2"/>
  <c r="J10321" i="2"/>
  <c r="J10322" i="2"/>
  <c r="J10323" i="2"/>
  <c r="J10324" i="2"/>
  <c r="J10325" i="2"/>
  <c r="J10326" i="2"/>
  <c r="J10327" i="2"/>
  <c r="J10328" i="2"/>
  <c r="J10329" i="2"/>
  <c r="J10330" i="2"/>
  <c r="J10331" i="2"/>
  <c r="J10332" i="2"/>
  <c r="J10333" i="2"/>
  <c r="J10334" i="2"/>
  <c r="J10335" i="2"/>
  <c r="J10336" i="2"/>
  <c r="J10337" i="2"/>
  <c r="J10338" i="2"/>
  <c r="J10339" i="2"/>
  <c r="J10340" i="2"/>
  <c r="J10341" i="2"/>
  <c r="J10342" i="2"/>
  <c r="J10343" i="2"/>
  <c r="J10344" i="2"/>
  <c r="J10345" i="2"/>
  <c r="J10346" i="2"/>
  <c r="J10347" i="2"/>
  <c r="J10348" i="2"/>
  <c r="J10349" i="2"/>
  <c r="J10350" i="2"/>
  <c r="J10351" i="2"/>
  <c r="J10352" i="2"/>
  <c r="J10353" i="2"/>
  <c r="J10354" i="2"/>
  <c r="J10355" i="2"/>
  <c r="J10356" i="2"/>
  <c r="J10357" i="2"/>
  <c r="J10358" i="2"/>
  <c r="J10359" i="2"/>
  <c r="J10360" i="2"/>
  <c r="J10361" i="2"/>
  <c r="J10362" i="2"/>
  <c r="J10363" i="2"/>
  <c r="J10364" i="2"/>
  <c r="J10365" i="2"/>
  <c r="J10366" i="2"/>
  <c r="J10367" i="2"/>
  <c r="J10368" i="2"/>
  <c r="J10369" i="2"/>
  <c r="J10370" i="2"/>
  <c r="J10371" i="2"/>
  <c r="J10372" i="2"/>
  <c r="J10373" i="2"/>
  <c r="J10374" i="2"/>
  <c r="J10375" i="2"/>
  <c r="J10376" i="2"/>
  <c r="J10377" i="2"/>
  <c r="J10378" i="2"/>
  <c r="J10379" i="2"/>
  <c r="J10380" i="2"/>
  <c r="J10381" i="2"/>
  <c r="J10382" i="2"/>
  <c r="J10383" i="2"/>
  <c r="J10384" i="2"/>
  <c r="J10385" i="2"/>
  <c r="J10386" i="2"/>
  <c r="J10387" i="2"/>
  <c r="J10388" i="2"/>
  <c r="J10389" i="2"/>
  <c r="J10390" i="2"/>
  <c r="J10391" i="2"/>
  <c r="J10392" i="2"/>
  <c r="J10393" i="2"/>
  <c r="J10394" i="2"/>
  <c r="J10395" i="2"/>
  <c r="J10396" i="2"/>
  <c r="J10397" i="2"/>
  <c r="J10398" i="2"/>
  <c r="J10399" i="2"/>
  <c r="J10400" i="2"/>
  <c r="J10401" i="2"/>
  <c r="J10402" i="2"/>
  <c r="J10403" i="2"/>
  <c r="J10404" i="2"/>
  <c r="J10405" i="2"/>
  <c r="J10406" i="2"/>
  <c r="J10407" i="2"/>
  <c r="J10408" i="2"/>
  <c r="J10409" i="2"/>
  <c r="J10410" i="2"/>
  <c r="J10411" i="2"/>
  <c r="J10412" i="2"/>
  <c r="J10413" i="2"/>
  <c r="J10414" i="2"/>
  <c r="J10415" i="2"/>
  <c r="J10416" i="2"/>
  <c r="J10417" i="2"/>
  <c r="J10418" i="2"/>
  <c r="J10419" i="2"/>
  <c r="J10420" i="2"/>
  <c r="J10421" i="2"/>
  <c r="J10422" i="2"/>
  <c r="J10423" i="2"/>
  <c r="J10424" i="2"/>
  <c r="J10425" i="2"/>
  <c r="J10426" i="2"/>
  <c r="J10427" i="2"/>
  <c r="J10428" i="2"/>
  <c r="J10429" i="2"/>
  <c r="J10430" i="2"/>
  <c r="J10431" i="2"/>
  <c r="J10432" i="2"/>
  <c r="J10433" i="2"/>
  <c r="J10434" i="2"/>
  <c r="J10435" i="2"/>
  <c r="J10436" i="2"/>
  <c r="J10437" i="2"/>
  <c r="J10438" i="2"/>
  <c r="J10439" i="2"/>
  <c r="J10440" i="2"/>
  <c r="J10441" i="2"/>
  <c r="J10442" i="2"/>
  <c r="J10443" i="2"/>
  <c r="J10444" i="2"/>
  <c r="J10445" i="2"/>
  <c r="J10446" i="2"/>
  <c r="J10447" i="2"/>
  <c r="J10448" i="2"/>
  <c r="J10449" i="2"/>
  <c r="J10450" i="2"/>
  <c r="J10451" i="2"/>
  <c r="J10452" i="2"/>
  <c r="J10453" i="2"/>
  <c r="J10454" i="2"/>
  <c r="J10455" i="2"/>
  <c r="J10456" i="2"/>
  <c r="J10457" i="2"/>
  <c r="J10458" i="2"/>
  <c r="J10459" i="2"/>
  <c r="J10460" i="2"/>
  <c r="J10461" i="2"/>
  <c r="J10462" i="2"/>
  <c r="J10463" i="2"/>
  <c r="J10464" i="2"/>
  <c r="J10465" i="2"/>
  <c r="J10466" i="2"/>
  <c r="J10467" i="2"/>
  <c r="J10468" i="2"/>
  <c r="J10469" i="2"/>
  <c r="J10470" i="2"/>
  <c r="J10471" i="2"/>
  <c r="J10472" i="2"/>
  <c r="J10473" i="2"/>
  <c r="J10474" i="2"/>
  <c r="J10475" i="2"/>
  <c r="J10476" i="2"/>
  <c r="J10477" i="2"/>
  <c r="J10478" i="2"/>
  <c r="J10479" i="2"/>
  <c r="J10480" i="2"/>
  <c r="J10481" i="2"/>
  <c r="J10482" i="2"/>
  <c r="J10483" i="2"/>
  <c r="J10484" i="2"/>
  <c r="J10485" i="2"/>
  <c r="J10486" i="2"/>
  <c r="J10487" i="2"/>
  <c r="J10488" i="2"/>
  <c r="J10489" i="2"/>
  <c r="J10490" i="2"/>
  <c r="J10491" i="2"/>
  <c r="J10492" i="2"/>
  <c r="J10493" i="2"/>
  <c r="J10494" i="2"/>
  <c r="J10495" i="2"/>
  <c r="J10496" i="2"/>
  <c r="J10497" i="2"/>
  <c r="J10498" i="2"/>
  <c r="J10499" i="2"/>
  <c r="J10500" i="2"/>
  <c r="J10501" i="2"/>
  <c r="J10502" i="2"/>
  <c r="J10503" i="2"/>
  <c r="J10504" i="2"/>
  <c r="J10505" i="2"/>
  <c r="J10506" i="2"/>
  <c r="J10507" i="2"/>
  <c r="J10508" i="2"/>
  <c r="J10509" i="2"/>
  <c r="J10510" i="2"/>
  <c r="J10511" i="2"/>
  <c r="J10512" i="2"/>
  <c r="J10513" i="2"/>
  <c r="J10514" i="2"/>
  <c r="J10515" i="2"/>
  <c r="J10516" i="2"/>
  <c r="J10517" i="2"/>
  <c r="J10518" i="2"/>
  <c r="J10519" i="2"/>
  <c r="J10520" i="2"/>
  <c r="J10521" i="2"/>
  <c r="J10522" i="2"/>
  <c r="J10523" i="2"/>
  <c r="J10524" i="2"/>
  <c r="J10525" i="2"/>
  <c r="J10526" i="2"/>
  <c r="J10527" i="2"/>
  <c r="J10528" i="2"/>
  <c r="J10529" i="2"/>
  <c r="J10530" i="2"/>
  <c r="J10531" i="2"/>
  <c r="J10532" i="2"/>
  <c r="J10533" i="2"/>
  <c r="J10534" i="2"/>
  <c r="J10535" i="2"/>
  <c r="J10536" i="2"/>
  <c r="J10537" i="2"/>
  <c r="J10538" i="2"/>
  <c r="J10539" i="2"/>
  <c r="J10540" i="2"/>
  <c r="J10541" i="2"/>
  <c r="J10542" i="2"/>
  <c r="J10543" i="2"/>
  <c r="J10544" i="2"/>
  <c r="J10545" i="2"/>
  <c r="J10546" i="2"/>
  <c r="J10547" i="2"/>
  <c r="J10548" i="2"/>
  <c r="J10549" i="2"/>
  <c r="J10550" i="2"/>
  <c r="J10551" i="2"/>
  <c r="J10552" i="2"/>
  <c r="J10553" i="2"/>
  <c r="J10554" i="2"/>
  <c r="J10555" i="2"/>
  <c r="J10556" i="2"/>
  <c r="J10557" i="2"/>
  <c r="J10558" i="2"/>
  <c r="J10559" i="2"/>
  <c r="J10560" i="2"/>
  <c r="J10561" i="2"/>
  <c r="J10562" i="2"/>
  <c r="J10563" i="2"/>
  <c r="J10564" i="2"/>
  <c r="J10565" i="2"/>
  <c r="J10566" i="2"/>
  <c r="J10567" i="2"/>
  <c r="J10568" i="2"/>
  <c r="J10569" i="2"/>
  <c r="J10570" i="2"/>
  <c r="J10571" i="2"/>
  <c r="J10572" i="2"/>
  <c r="J10573" i="2"/>
  <c r="J10574" i="2"/>
  <c r="J10575" i="2"/>
  <c r="J10576" i="2"/>
  <c r="J10577" i="2"/>
  <c r="J10578" i="2"/>
  <c r="J10579" i="2"/>
  <c r="J10580" i="2"/>
  <c r="J10581" i="2"/>
  <c r="J10582" i="2"/>
  <c r="J10583" i="2"/>
  <c r="J10584" i="2"/>
  <c r="J10585" i="2"/>
  <c r="J10586" i="2"/>
  <c r="J10587" i="2"/>
  <c r="J10588" i="2"/>
  <c r="J10589" i="2"/>
  <c r="J10590" i="2"/>
  <c r="J10591" i="2"/>
  <c r="J10592" i="2"/>
  <c r="J10593" i="2"/>
  <c r="J10594" i="2"/>
  <c r="J10595" i="2"/>
  <c r="J10596" i="2"/>
  <c r="J10597" i="2"/>
  <c r="J10598" i="2"/>
  <c r="J10599" i="2"/>
  <c r="J10600" i="2"/>
  <c r="J10601" i="2"/>
  <c r="J10602" i="2"/>
  <c r="J10603" i="2"/>
  <c r="J10604" i="2"/>
  <c r="J10605" i="2"/>
  <c r="J10606" i="2"/>
  <c r="J10607" i="2"/>
  <c r="J10608" i="2"/>
  <c r="J10609" i="2"/>
  <c r="J10610" i="2"/>
  <c r="J10611" i="2"/>
  <c r="J10612" i="2"/>
  <c r="J10613" i="2"/>
  <c r="J10614" i="2"/>
  <c r="J10615" i="2"/>
  <c r="J10616" i="2"/>
  <c r="J10617" i="2"/>
  <c r="J10618" i="2"/>
  <c r="J10619" i="2"/>
  <c r="J10620" i="2"/>
  <c r="J10621" i="2"/>
  <c r="J10622" i="2"/>
  <c r="J10623" i="2"/>
  <c r="J10624" i="2"/>
  <c r="J10625" i="2"/>
  <c r="J10626" i="2"/>
  <c r="J10627" i="2"/>
  <c r="J10628" i="2"/>
  <c r="J10629" i="2"/>
  <c r="J10630" i="2"/>
  <c r="J10631" i="2"/>
  <c r="J10632" i="2"/>
  <c r="J10633" i="2"/>
  <c r="J10634" i="2"/>
  <c r="J10635" i="2"/>
  <c r="J10636" i="2"/>
  <c r="J10637" i="2"/>
  <c r="J10638" i="2"/>
  <c r="J10639" i="2"/>
  <c r="J10640" i="2"/>
  <c r="J10641" i="2"/>
  <c r="J10642" i="2"/>
  <c r="J10643" i="2"/>
  <c r="J10644" i="2"/>
  <c r="J10645" i="2"/>
  <c r="J10646" i="2"/>
  <c r="J10647" i="2"/>
  <c r="J10648" i="2"/>
  <c r="J10649" i="2"/>
  <c r="J10650" i="2"/>
  <c r="J10651" i="2"/>
  <c r="J10652" i="2"/>
  <c r="J10653" i="2"/>
  <c r="J10654" i="2"/>
  <c r="J10655" i="2"/>
  <c r="J10656" i="2"/>
  <c r="J10657" i="2"/>
  <c r="J10658" i="2"/>
  <c r="J10659" i="2"/>
  <c r="J10660" i="2"/>
  <c r="J10661" i="2"/>
  <c r="J10662" i="2"/>
  <c r="J10663" i="2"/>
  <c r="J10664" i="2"/>
  <c r="J10665" i="2"/>
  <c r="J10666" i="2"/>
  <c r="J10667" i="2"/>
  <c r="J10668" i="2"/>
  <c r="J10669" i="2"/>
  <c r="J10670" i="2"/>
  <c r="J10671" i="2"/>
  <c r="J10672" i="2"/>
  <c r="J10673" i="2"/>
  <c r="J10674" i="2"/>
  <c r="J10675" i="2"/>
  <c r="J10676" i="2"/>
  <c r="J10677" i="2"/>
  <c r="J10678" i="2"/>
  <c r="J10679" i="2"/>
  <c r="J10680" i="2"/>
  <c r="J10681" i="2"/>
  <c r="J10682" i="2"/>
  <c r="J10683" i="2"/>
  <c r="J10684" i="2"/>
  <c r="J10685" i="2"/>
  <c r="J10686" i="2"/>
  <c r="J10687" i="2"/>
  <c r="J10688" i="2"/>
  <c r="J10689" i="2"/>
  <c r="J10690" i="2"/>
  <c r="J10691" i="2"/>
  <c r="J10692" i="2"/>
  <c r="J10693" i="2"/>
  <c r="J10694" i="2"/>
  <c r="J10695" i="2"/>
  <c r="J10696" i="2"/>
  <c r="J10697" i="2"/>
  <c r="J10698" i="2"/>
  <c r="J10699" i="2"/>
  <c r="J10700" i="2"/>
  <c r="J10701" i="2"/>
  <c r="J10702" i="2"/>
  <c r="J10703" i="2"/>
  <c r="J10704" i="2"/>
  <c r="J10705" i="2"/>
  <c r="J10706" i="2"/>
  <c r="J10707" i="2"/>
  <c r="J10708" i="2"/>
  <c r="J10709" i="2"/>
  <c r="J10710" i="2"/>
  <c r="J10711" i="2"/>
  <c r="J10712" i="2"/>
  <c r="J10713" i="2"/>
  <c r="J10714" i="2"/>
  <c r="J10715" i="2"/>
  <c r="J10716" i="2"/>
  <c r="J10717" i="2"/>
  <c r="J10718" i="2"/>
  <c r="J10719" i="2"/>
  <c r="J10720" i="2"/>
  <c r="J10721" i="2"/>
  <c r="J10722" i="2"/>
  <c r="J10723" i="2"/>
  <c r="J10724" i="2"/>
  <c r="J10725" i="2"/>
  <c r="J10726" i="2"/>
  <c r="J10727" i="2"/>
  <c r="J10728" i="2"/>
  <c r="J10729" i="2"/>
  <c r="J10730" i="2"/>
  <c r="J10731" i="2"/>
  <c r="J10732" i="2"/>
  <c r="J10733" i="2"/>
  <c r="J10734" i="2"/>
  <c r="J10735" i="2"/>
  <c r="J10736" i="2"/>
  <c r="J10737" i="2"/>
  <c r="J10738" i="2"/>
  <c r="J10739" i="2"/>
  <c r="J10740" i="2"/>
  <c r="J10741" i="2"/>
  <c r="J10742" i="2"/>
  <c r="J10743" i="2"/>
  <c r="J10744" i="2"/>
  <c r="J10745" i="2"/>
  <c r="J10746" i="2"/>
  <c r="J10747" i="2"/>
  <c r="J10748" i="2"/>
  <c r="J10749" i="2"/>
  <c r="J10750" i="2"/>
  <c r="J10751" i="2"/>
  <c r="J10752" i="2"/>
  <c r="J10753" i="2"/>
  <c r="J10754" i="2"/>
  <c r="J10755" i="2"/>
  <c r="J10756" i="2"/>
  <c r="J10757" i="2"/>
  <c r="J10758" i="2"/>
  <c r="J10759" i="2"/>
  <c r="J10760" i="2"/>
  <c r="J10761" i="2"/>
  <c r="J10762" i="2"/>
  <c r="J10763" i="2"/>
  <c r="J10764" i="2"/>
  <c r="J10765" i="2"/>
  <c r="J10766" i="2"/>
  <c r="J10767" i="2"/>
  <c r="J10768" i="2"/>
  <c r="J10769" i="2"/>
  <c r="J10770" i="2"/>
  <c r="J10771" i="2"/>
  <c r="J10772" i="2"/>
  <c r="J10773" i="2"/>
  <c r="J10774" i="2"/>
  <c r="J10775" i="2"/>
  <c r="J10776" i="2"/>
  <c r="J10777" i="2"/>
  <c r="J10778" i="2"/>
  <c r="J10779" i="2"/>
  <c r="J10780" i="2"/>
  <c r="J10781" i="2"/>
  <c r="J10782" i="2"/>
  <c r="J10783" i="2"/>
  <c r="J10784" i="2"/>
  <c r="J10785" i="2"/>
  <c r="J10786" i="2"/>
  <c r="J10787" i="2"/>
  <c r="J10788" i="2"/>
  <c r="J10789" i="2"/>
  <c r="J10790" i="2"/>
  <c r="J10791" i="2"/>
  <c r="J10792" i="2"/>
  <c r="J10793" i="2"/>
  <c r="J10794" i="2"/>
  <c r="J10795" i="2"/>
  <c r="J10796" i="2"/>
  <c r="J10797" i="2"/>
  <c r="J10798" i="2"/>
  <c r="J10799" i="2"/>
  <c r="J10800" i="2"/>
  <c r="J10801" i="2"/>
  <c r="J10802" i="2"/>
  <c r="J10803" i="2"/>
  <c r="J10804" i="2"/>
  <c r="J10805" i="2"/>
  <c r="J10806" i="2"/>
  <c r="J10807" i="2"/>
  <c r="J10808" i="2"/>
  <c r="J10809" i="2"/>
  <c r="J10810" i="2"/>
  <c r="J10811" i="2"/>
  <c r="J10812" i="2"/>
  <c r="J10813" i="2"/>
  <c r="J10814" i="2"/>
  <c r="J10815" i="2"/>
  <c r="J10816" i="2"/>
  <c r="J10817" i="2"/>
  <c r="J10818" i="2"/>
  <c r="J10819" i="2"/>
  <c r="J10820" i="2"/>
  <c r="J10821" i="2"/>
  <c r="J10822" i="2"/>
  <c r="J10823" i="2"/>
  <c r="J10824" i="2"/>
  <c r="J10825" i="2"/>
  <c r="J10826" i="2"/>
  <c r="J10827" i="2"/>
  <c r="J10828" i="2"/>
  <c r="J10829" i="2"/>
  <c r="J10830" i="2"/>
  <c r="J10831" i="2"/>
  <c r="J10832" i="2"/>
  <c r="J10833" i="2"/>
  <c r="J10834" i="2"/>
  <c r="J10835" i="2"/>
  <c r="J10836" i="2"/>
  <c r="J10837" i="2"/>
  <c r="J10838" i="2"/>
  <c r="J10839" i="2"/>
  <c r="J10840" i="2"/>
  <c r="J10841" i="2"/>
  <c r="J10842" i="2"/>
  <c r="J10843" i="2"/>
  <c r="J10844" i="2"/>
  <c r="J10845" i="2"/>
  <c r="J10846" i="2"/>
  <c r="J10847" i="2"/>
  <c r="J10848" i="2"/>
  <c r="J10849" i="2"/>
  <c r="J10850" i="2"/>
  <c r="J10851" i="2"/>
  <c r="J10852" i="2"/>
  <c r="J10853" i="2"/>
  <c r="J10854" i="2"/>
  <c r="J10855" i="2"/>
  <c r="J10856" i="2"/>
  <c r="J10857" i="2"/>
  <c r="J10858" i="2"/>
  <c r="J10859" i="2"/>
  <c r="J10860" i="2"/>
  <c r="J10861" i="2"/>
  <c r="J10862" i="2"/>
  <c r="J10863" i="2"/>
  <c r="J10864" i="2"/>
  <c r="J10865" i="2"/>
  <c r="J10866" i="2"/>
  <c r="J10867" i="2"/>
  <c r="J10868" i="2"/>
  <c r="J10869" i="2"/>
  <c r="J10870" i="2"/>
  <c r="J10871" i="2"/>
  <c r="J10872" i="2"/>
  <c r="J10873" i="2"/>
  <c r="J10874" i="2"/>
  <c r="J10875" i="2"/>
  <c r="J10876" i="2"/>
  <c r="J10877" i="2"/>
  <c r="J10878" i="2"/>
  <c r="J10879" i="2"/>
  <c r="J10880" i="2"/>
  <c r="J10881" i="2"/>
  <c r="J10882" i="2"/>
  <c r="J10883" i="2"/>
  <c r="J10884" i="2"/>
  <c r="J10885" i="2"/>
  <c r="J10886" i="2"/>
  <c r="J10887" i="2"/>
  <c r="J10888" i="2"/>
  <c r="J10889" i="2"/>
  <c r="J10890" i="2"/>
  <c r="J10891" i="2"/>
  <c r="J10892" i="2"/>
  <c r="J10893" i="2"/>
  <c r="J10894" i="2"/>
  <c r="J10895" i="2"/>
  <c r="J10896" i="2"/>
  <c r="J10897" i="2"/>
  <c r="J10898" i="2"/>
  <c r="J10899" i="2"/>
  <c r="J10900" i="2"/>
  <c r="J10901" i="2"/>
  <c r="J10902" i="2"/>
  <c r="J10903" i="2"/>
  <c r="J10904" i="2"/>
  <c r="J10905" i="2"/>
  <c r="J10906" i="2"/>
  <c r="J10907" i="2"/>
  <c r="J10908" i="2"/>
  <c r="J10909" i="2"/>
  <c r="J10910" i="2"/>
  <c r="J10911" i="2"/>
  <c r="J10912" i="2"/>
  <c r="J10913" i="2"/>
  <c r="J10914" i="2"/>
  <c r="J10915" i="2"/>
  <c r="J10916" i="2"/>
  <c r="J10917" i="2"/>
  <c r="J10918" i="2"/>
  <c r="J10919" i="2"/>
  <c r="J10920" i="2"/>
  <c r="J10921" i="2"/>
  <c r="J10922" i="2"/>
  <c r="J10923" i="2"/>
  <c r="J10924" i="2"/>
  <c r="J10925" i="2"/>
  <c r="J10926" i="2"/>
  <c r="J10927" i="2"/>
  <c r="J10928" i="2"/>
  <c r="J10929" i="2"/>
  <c r="J10930" i="2"/>
  <c r="J10931" i="2"/>
  <c r="J10932" i="2"/>
  <c r="J10933" i="2"/>
  <c r="J10934" i="2"/>
  <c r="J10935" i="2"/>
  <c r="J10936" i="2"/>
  <c r="J10937" i="2"/>
  <c r="J10938" i="2"/>
  <c r="J10939" i="2"/>
  <c r="J10940" i="2"/>
  <c r="J10941" i="2"/>
  <c r="J10942" i="2"/>
  <c r="J10943" i="2"/>
  <c r="J10944" i="2"/>
  <c r="J10945" i="2"/>
  <c r="J10946" i="2"/>
  <c r="J10947" i="2"/>
  <c r="J10948" i="2"/>
  <c r="J10949" i="2"/>
  <c r="J10950" i="2"/>
  <c r="J10951" i="2"/>
  <c r="J10952" i="2"/>
  <c r="J10953" i="2"/>
  <c r="J10954" i="2"/>
  <c r="J10955" i="2"/>
  <c r="J10956" i="2"/>
  <c r="J10957" i="2"/>
  <c r="J10958" i="2"/>
  <c r="J10959" i="2"/>
  <c r="J10960" i="2"/>
  <c r="J10961" i="2"/>
  <c r="J10962" i="2"/>
  <c r="J10963" i="2"/>
  <c r="J10964" i="2"/>
  <c r="J10965" i="2"/>
  <c r="J10966" i="2"/>
  <c r="J10967" i="2"/>
  <c r="J10968" i="2"/>
  <c r="J10969" i="2"/>
  <c r="D2" i="2"/>
  <c r="G2" i="2"/>
  <c r="J2" i="2"/>
  <c r="I2" i="2" s="1"/>
  <c r="M2" i="2" s="1"/>
  <c r="J3" i="2"/>
  <c r="B2" i="3"/>
  <c r="D2" i="3" s="1"/>
  <c r="C2" i="3" l="1"/>
  <c r="G27" i="1"/>
  <c r="G24" i="1" l="1"/>
  <c r="E2" i="3"/>
  <c r="F2" i="3" s="1"/>
  <c r="B3" i="3" s="1"/>
  <c r="C3" i="3" s="1"/>
  <c r="C2" i="2"/>
  <c r="A2" i="2" s="1"/>
  <c r="A2" i="3"/>
  <c r="A3" i="3"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N2" i="2" l="1"/>
  <c r="D3" i="2" s="1"/>
  <c r="L2" i="2"/>
  <c r="D3" i="3"/>
  <c r="E3" i="3" s="1"/>
  <c r="F3" i="3" s="1"/>
  <c r="B4" i="3" s="1"/>
  <c r="K2" i="2"/>
  <c r="C4" i="3" l="1"/>
  <c r="D4" i="3"/>
  <c r="H3" i="2"/>
  <c r="C3" i="2"/>
  <c r="L3" i="2" l="1"/>
  <c r="A3" i="2"/>
  <c r="E4" i="3"/>
  <c r="F4" i="3" s="1"/>
  <c r="B5" i="3" s="1"/>
  <c r="C5" i="3" s="1"/>
  <c r="I3" i="2"/>
  <c r="M3" i="2" s="1"/>
  <c r="E3" i="2"/>
  <c r="N3" i="2"/>
  <c r="K3" i="2"/>
  <c r="C4" i="2"/>
  <c r="L4" i="2" l="1"/>
  <c r="D5" i="3"/>
  <c r="E5" i="3" s="1"/>
  <c r="F5" i="3" s="1"/>
  <c r="B6" i="3" s="1"/>
  <c r="H4" i="2"/>
  <c r="I4" i="2" s="1"/>
  <c r="M4" i="2" s="1"/>
  <c r="E4" i="2"/>
  <c r="N4" i="2"/>
  <c r="K4" i="2"/>
  <c r="F3" i="2"/>
  <c r="G3" i="2"/>
  <c r="D4" i="2" s="1"/>
  <c r="C5" i="2"/>
  <c r="A4" i="2" l="1"/>
  <c r="L5" i="2"/>
  <c r="H5" i="2"/>
  <c r="I5" i="2" s="1"/>
  <c r="M5" i="2" s="1"/>
  <c r="F4" i="2"/>
  <c r="G4" i="2"/>
  <c r="D5" i="2" s="1"/>
  <c r="E5" i="2"/>
  <c r="K5" i="2"/>
  <c r="N5" i="2"/>
  <c r="C6" i="3"/>
  <c r="D6" i="3"/>
  <c r="C6" i="2"/>
  <c r="A5" i="2" l="1"/>
  <c r="L6" i="2"/>
  <c r="H6" i="2"/>
  <c r="I6" i="2" s="1"/>
  <c r="M6" i="2" s="1"/>
  <c r="F5" i="2"/>
  <c r="G5" i="2"/>
  <c r="D6" i="2" s="1"/>
  <c r="E6" i="2"/>
  <c r="K6" i="2"/>
  <c r="N6" i="2"/>
  <c r="E6" i="3"/>
  <c r="F6" i="3" s="1"/>
  <c r="B7" i="3" s="1"/>
  <c r="C7" i="3" s="1"/>
  <c r="C7" i="2"/>
  <c r="A6" i="2" l="1"/>
  <c r="L7" i="2"/>
  <c r="H7" i="2"/>
  <c r="K7" i="2"/>
  <c r="N7" i="2"/>
  <c r="E7" i="2"/>
  <c r="F6" i="2"/>
  <c r="G6" i="2"/>
  <c r="D7" i="2" s="1"/>
  <c r="D7" i="3"/>
  <c r="E7" i="3" s="1"/>
  <c r="F7" i="3" s="1"/>
  <c r="B8" i="3" s="1"/>
  <c r="C8" i="2"/>
  <c r="A7" i="2" l="1"/>
  <c r="L8" i="2"/>
  <c r="I7" i="2"/>
  <c r="M7" i="2" s="1"/>
  <c r="H8" i="2" s="1"/>
  <c r="G7" i="2"/>
  <c r="D8" i="2" s="1"/>
  <c r="F7" i="2"/>
  <c r="K8" i="2"/>
  <c r="E8" i="2"/>
  <c r="D8" i="3"/>
  <c r="C8" i="3"/>
  <c r="C9" i="2"/>
  <c r="N8" i="2" l="1"/>
  <c r="A8" i="2"/>
  <c r="L9" i="2"/>
  <c r="E8" i="3"/>
  <c r="F8" i="3" s="1"/>
  <c r="B9" i="3" s="1"/>
  <c r="D9" i="3" s="1"/>
  <c r="I8" i="2"/>
  <c r="M8" i="2" s="1"/>
  <c r="H9" i="2" s="1"/>
  <c r="G8" i="2"/>
  <c r="D9" i="2" s="1"/>
  <c r="F8" i="2"/>
  <c r="K9" i="2"/>
  <c r="E9" i="2"/>
  <c r="C10" i="2"/>
  <c r="N9" i="2" l="1"/>
  <c r="A9" i="2"/>
  <c r="L10" i="2"/>
  <c r="C9" i="3"/>
  <c r="E9" i="3" s="1"/>
  <c r="F9" i="3" s="1"/>
  <c r="B10" i="3" s="1"/>
  <c r="I9" i="2"/>
  <c r="M9" i="2" s="1"/>
  <c r="G9" i="2"/>
  <c r="F9" i="2"/>
  <c r="K10" i="2"/>
  <c r="E10" i="2"/>
  <c r="C11" i="2"/>
  <c r="D10" i="2" l="1"/>
  <c r="H10" i="2"/>
  <c r="N10" i="2" s="1"/>
  <c r="L11" i="2"/>
  <c r="D10" i="3"/>
  <c r="C10" i="3"/>
  <c r="F10" i="2"/>
  <c r="G10" i="2"/>
  <c r="K11" i="2"/>
  <c r="E11" i="2"/>
  <c r="C12" i="2"/>
  <c r="I10" i="2" l="1"/>
  <c r="M10" i="2" s="1"/>
  <c r="H11" i="2" s="1"/>
  <c r="I11" i="2" s="1"/>
  <c r="M11" i="2" s="1"/>
  <c r="E10" i="3"/>
  <c r="F10" i="3" s="1"/>
  <c r="B11" i="3" s="1"/>
  <c r="C11" i="3" s="1"/>
  <c r="D11" i="2"/>
  <c r="A10" i="2"/>
  <c r="L12" i="2"/>
  <c r="D11" i="3"/>
  <c r="E11" i="3" s="1"/>
  <c r="F11" i="3" s="1"/>
  <c r="B12" i="3" s="1"/>
  <c r="N11" i="2"/>
  <c r="K12" i="2"/>
  <c r="E12" i="2"/>
  <c r="F11" i="2"/>
  <c r="G11" i="2"/>
  <c r="C13" i="2"/>
  <c r="A11" i="2" l="1"/>
  <c r="L13" i="2"/>
  <c r="H12" i="2"/>
  <c r="I12" i="2" s="1"/>
  <c r="M12" i="2" s="1"/>
  <c r="D12" i="2"/>
  <c r="F12" i="2"/>
  <c r="G12" i="2"/>
  <c r="E13" i="2"/>
  <c r="K13" i="2"/>
  <c r="C12" i="3"/>
  <c r="D12" i="3"/>
  <c r="C14" i="2"/>
  <c r="N12" i="2" l="1"/>
  <c r="H13" i="2" s="1"/>
  <c r="I13" i="2" s="1"/>
  <c r="M13" i="2" s="1"/>
  <c r="A12" i="2"/>
  <c r="L14" i="2"/>
  <c r="E14" i="2"/>
  <c r="K14" i="2"/>
  <c r="F13" i="2"/>
  <c r="G13" i="2"/>
  <c r="E12" i="3"/>
  <c r="F12" i="3" s="1"/>
  <c r="B13" i="3" s="1"/>
  <c r="C15" i="2"/>
  <c r="D13" i="2" l="1"/>
  <c r="A13" i="2" s="1"/>
  <c r="N13" i="2"/>
  <c r="H14" i="2" s="1"/>
  <c r="I14" i="2" s="1"/>
  <c r="M14" i="2" s="1"/>
  <c r="L15" i="2"/>
  <c r="E15" i="2"/>
  <c r="K15" i="2"/>
  <c r="F14" i="2"/>
  <c r="G14" i="2"/>
  <c r="C13" i="3"/>
  <c r="D13" i="3"/>
  <c r="C16" i="2"/>
  <c r="D14" i="2" l="1"/>
  <c r="A14" i="2" s="1"/>
  <c r="N14" i="2"/>
  <c r="H15" i="2" s="1"/>
  <c r="I15" i="2" s="1"/>
  <c r="M15" i="2" s="1"/>
  <c r="L16" i="2"/>
  <c r="E16" i="2"/>
  <c r="K16" i="2"/>
  <c r="G15" i="2"/>
  <c r="F15" i="2"/>
  <c r="E13" i="3"/>
  <c r="F13" i="3" s="1"/>
  <c r="B14" i="3" s="1"/>
  <c r="C17" i="2"/>
  <c r="D15" i="2" l="1"/>
  <c r="A15" i="2" s="1"/>
  <c r="N15" i="2"/>
  <c r="H16" i="2" s="1"/>
  <c r="I16" i="2" s="1"/>
  <c r="M16" i="2" s="1"/>
  <c r="L17" i="2"/>
  <c r="F16" i="2"/>
  <c r="G16" i="2"/>
  <c r="E17" i="2"/>
  <c r="K17" i="2"/>
  <c r="D14" i="3"/>
  <c r="C14" i="3"/>
  <c r="C18" i="2"/>
  <c r="D16" i="2" l="1"/>
  <c r="A16" i="2" s="1"/>
  <c r="N16" i="2"/>
  <c r="H17" i="2" s="1"/>
  <c r="I17" i="2" s="1"/>
  <c r="M17" i="2" s="1"/>
  <c r="L18" i="2"/>
  <c r="F17" i="2"/>
  <c r="G17" i="2"/>
  <c r="E18" i="2"/>
  <c r="K18" i="2"/>
  <c r="E14" i="3"/>
  <c r="F14" i="3" s="1"/>
  <c r="B15" i="3" s="1"/>
  <c r="C19" i="2"/>
  <c r="D17" i="2" l="1"/>
  <c r="A17" i="2" s="1"/>
  <c r="N17" i="2"/>
  <c r="H18" i="2" s="1"/>
  <c r="I18" i="2" s="1"/>
  <c r="M18" i="2" s="1"/>
  <c r="L19" i="2"/>
  <c r="K19" i="2"/>
  <c r="E19" i="2"/>
  <c r="F18" i="2"/>
  <c r="G18" i="2"/>
  <c r="C15" i="3"/>
  <c r="D15" i="3"/>
  <c r="C20" i="2"/>
  <c r="D18" i="2" l="1"/>
  <c r="A18" i="2" s="1"/>
  <c r="N18" i="2"/>
  <c r="H19" i="2" s="1"/>
  <c r="I19" i="2" s="1"/>
  <c r="M19" i="2" s="1"/>
  <c r="L20" i="2"/>
  <c r="G19" i="2"/>
  <c r="F19" i="2"/>
  <c r="K20" i="2"/>
  <c r="E20" i="2"/>
  <c r="E15" i="3"/>
  <c r="F15" i="3" s="1"/>
  <c r="B16" i="3" s="1"/>
  <c r="C21" i="2"/>
  <c r="D19" i="2" l="1"/>
  <c r="A19" i="2" s="1"/>
  <c r="L21" i="2"/>
  <c r="N19" i="2"/>
  <c r="G20" i="2"/>
  <c r="F20" i="2"/>
  <c r="K21" i="2"/>
  <c r="E21" i="2"/>
  <c r="C16" i="3"/>
  <c r="D16" i="3"/>
  <c r="C22" i="2"/>
  <c r="D20" i="2" l="1"/>
  <c r="L22" i="2"/>
  <c r="H20" i="2"/>
  <c r="I20" i="2" s="1"/>
  <c r="M20" i="2" s="1"/>
  <c r="G21" i="2"/>
  <c r="F21" i="2"/>
  <c r="K22" i="2"/>
  <c r="E22" i="2"/>
  <c r="E16" i="3"/>
  <c r="F16" i="3" s="1"/>
  <c r="B17" i="3" s="1"/>
  <c r="D17" i="3" s="1"/>
  <c r="C23" i="2"/>
  <c r="A20" i="2" l="1"/>
  <c r="L23" i="2"/>
  <c r="N20" i="2"/>
  <c r="D21" i="2" s="1"/>
  <c r="G22" i="2"/>
  <c r="F22" i="2"/>
  <c r="K23" i="2"/>
  <c r="E23" i="2"/>
  <c r="C17" i="3"/>
  <c r="E17" i="3" s="1"/>
  <c r="F17" i="3" s="1"/>
  <c r="B18" i="3" s="1"/>
  <c r="D18" i="3" s="1"/>
  <c r="C24" i="2"/>
  <c r="L24" i="2" l="1"/>
  <c r="H21" i="2"/>
  <c r="I21" i="2" s="1"/>
  <c r="M21" i="2" s="1"/>
  <c r="C18" i="3"/>
  <c r="E18" i="3" s="1"/>
  <c r="F18" i="3" s="1"/>
  <c r="B19" i="3" s="1"/>
  <c r="C19" i="3" s="1"/>
  <c r="F23" i="2"/>
  <c r="G23" i="2"/>
  <c r="K24" i="2"/>
  <c r="E24" i="2"/>
  <c r="C25" i="2"/>
  <c r="A21" i="2" l="1"/>
  <c r="L25" i="2"/>
  <c r="N21" i="2"/>
  <c r="D22" i="2" s="1"/>
  <c r="F24" i="2"/>
  <c r="G24" i="2"/>
  <c r="K25" i="2"/>
  <c r="E25" i="2"/>
  <c r="D19" i="3"/>
  <c r="E19" i="3" s="1"/>
  <c r="F19" i="3" s="1"/>
  <c r="B20" i="3" s="1"/>
  <c r="C20" i="3" s="1"/>
  <c r="C26" i="2"/>
  <c r="L26" i="2" l="1"/>
  <c r="H22" i="2"/>
  <c r="I22" i="2" s="1"/>
  <c r="M22" i="2" s="1"/>
  <c r="D20" i="3"/>
  <c r="E20" i="3" s="1"/>
  <c r="F20" i="3" s="1"/>
  <c r="B21" i="3" s="1"/>
  <c r="F25" i="2"/>
  <c r="G25" i="2"/>
  <c r="E26" i="2"/>
  <c r="K26" i="2"/>
  <c r="C27" i="2"/>
  <c r="A22" i="2" l="1"/>
  <c r="L27" i="2"/>
  <c r="N22" i="2"/>
  <c r="D23" i="2" s="1"/>
  <c r="F26" i="2"/>
  <c r="G26" i="2"/>
  <c r="E27" i="2"/>
  <c r="K27" i="2"/>
  <c r="C21" i="3"/>
  <c r="D21" i="3"/>
  <c r="C28" i="2"/>
  <c r="L28" i="2" l="1"/>
  <c r="H23" i="2"/>
  <c r="I23" i="2" s="1"/>
  <c r="M23" i="2" s="1"/>
  <c r="E28" i="2"/>
  <c r="K28" i="2"/>
  <c r="F27" i="2"/>
  <c r="G27" i="2"/>
  <c r="E21" i="3"/>
  <c r="F21" i="3" s="1"/>
  <c r="B22" i="3" s="1"/>
  <c r="C29" i="2"/>
  <c r="A23" i="2" l="1"/>
  <c r="N23" i="2"/>
  <c r="D24" i="2" s="1"/>
  <c r="F28" i="2"/>
  <c r="G28" i="2"/>
  <c r="E29" i="2"/>
  <c r="K29" i="2"/>
  <c r="C22" i="3"/>
  <c r="D22" i="3"/>
  <c r="C30" i="2"/>
  <c r="L30" i="2" l="1"/>
  <c r="H24" i="2"/>
  <c r="I24" i="2" s="1"/>
  <c r="M24" i="2" s="1"/>
  <c r="F29" i="2"/>
  <c r="G29" i="2"/>
  <c r="K30" i="2"/>
  <c r="E22" i="3"/>
  <c r="F22" i="3" s="1"/>
  <c r="B23" i="3" s="1"/>
  <c r="C31" i="2"/>
  <c r="A24" i="2" l="1"/>
  <c r="L31" i="2"/>
  <c r="N24" i="2"/>
  <c r="D25" i="2" s="1"/>
  <c r="K31" i="2"/>
  <c r="C23" i="3"/>
  <c r="D23" i="3"/>
  <c r="C32" i="2"/>
  <c r="L32" i="2" l="1"/>
  <c r="H25" i="2"/>
  <c r="I25" i="2" s="1"/>
  <c r="M25" i="2" s="1"/>
  <c r="K32" i="2"/>
  <c r="E23" i="3"/>
  <c r="F23" i="3" s="1"/>
  <c r="B24" i="3" s="1"/>
  <c r="C24" i="3" s="1"/>
  <c r="C33" i="2"/>
  <c r="A25" i="2" l="1"/>
  <c r="L33" i="2"/>
  <c r="N25" i="2"/>
  <c r="D26" i="2" s="1"/>
  <c r="D24" i="3"/>
  <c r="E24" i="3" s="1"/>
  <c r="F24" i="3" s="1"/>
  <c r="B25" i="3" s="1"/>
  <c r="K33" i="2"/>
  <c r="C34" i="2"/>
  <c r="L34" i="2" l="1"/>
  <c r="H26" i="2"/>
  <c r="I26" i="2" s="1"/>
  <c r="M26" i="2" s="1"/>
  <c r="K34" i="2"/>
  <c r="E34" i="2"/>
  <c r="C25" i="3"/>
  <c r="D25" i="3"/>
  <c r="C35" i="2"/>
  <c r="A26" i="2" l="1"/>
  <c r="L35" i="2"/>
  <c r="N26" i="2"/>
  <c r="H27" i="2" s="1"/>
  <c r="I27" i="2" s="1"/>
  <c r="M27" i="2" s="1"/>
  <c r="E25" i="3"/>
  <c r="F25" i="3" s="1"/>
  <c r="B26" i="3" s="1"/>
  <c r="D26" i="3" s="1"/>
  <c r="F34" i="2"/>
  <c r="G34" i="2"/>
  <c r="K35" i="2"/>
  <c r="E35" i="2"/>
  <c r="C36" i="2"/>
  <c r="L36" i="2" l="1"/>
  <c r="N27" i="2"/>
  <c r="H28" i="2" s="1"/>
  <c r="I28" i="2" s="1"/>
  <c r="M28" i="2" s="1"/>
  <c r="D27" i="2"/>
  <c r="A27" i="2" s="1"/>
  <c r="C26" i="3"/>
  <c r="E26" i="3" s="1"/>
  <c r="F26" i="3" s="1"/>
  <c r="B27" i="3" s="1"/>
  <c r="C27" i="3" s="1"/>
  <c r="K36" i="2"/>
  <c r="E36" i="2"/>
  <c r="G35" i="2"/>
  <c r="F35" i="2"/>
  <c r="C37" i="2"/>
  <c r="L37" i="2" l="1"/>
  <c r="D28" i="2"/>
  <c r="A28" i="2" s="1"/>
  <c r="D27" i="3"/>
  <c r="N28" i="2"/>
  <c r="H29" i="2" s="1"/>
  <c r="L29" i="2" s="1"/>
  <c r="F36" i="2"/>
  <c r="G36" i="2"/>
  <c r="K37" i="2"/>
  <c r="E37" i="2"/>
  <c r="E27" i="3"/>
  <c r="F27" i="3" s="1"/>
  <c r="B28" i="3" s="1"/>
  <c r="C38" i="2"/>
  <c r="L38" i="2" l="1"/>
  <c r="D29" i="2"/>
  <c r="A29" i="2" s="1"/>
  <c r="N29" i="2"/>
  <c r="I29" i="2"/>
  <c r="M29" i="2" s="1"/>
  <c r="F37" i="2"/>
  <c r="G37" i="2"/>
  <c r="K38" i="2"/>
  <c r="E38" i="2"/>
  <c r="C28" i="3"/>
  <c r="D28" i="3"/>
  <c r="C39" i="2"/>
  <c r="L39" i="2" l="1"/>
  <c r="H30" i="2"/>
  <c r="D30" i="2"/>
  <c r="K39" i="2"/>
  <c r="E39" i="2"/>
  <c r="F38" i="2"/>
  <c r="G38" i="2"/>
  <c r="E28" i="3"/>
  <c r="F28" i="3" s="1"/>
  <c r="B29" i="3" s="1"/>
  <c r="C40" i="2"/>
  <c r="A30" i="2" l="1"/>
  <c r="L40" i="2"/>
  <c r="E30" i="2"/>
  <c r="F30" i="2" s="1"/>
  <c r="G30" i="2" s="1"/>
  <c r="I30" i="2"/>
  <c r="M30" i="2" s="1"/>
  <c r="N30" i="2"/>
  <c r="F39" i="2"/>
  <c r="G39" i="2"/>
  <c r="E40" i="2"/>
  <c r="K40" i="2"/>
  <c r="C29" i="3"/>
  <c r="D29" i="3"/>
  <c r="C41" i="2"/>
  <c r="D31" i="2" l="1"/>
  <c r="E31" i="2"/>
  <c r="F31" i="2" s="1"/>
  <c r="G31" i="2" s="1"/>
  <c r="L41" i="2"/>
  <c r="H31" i="2"/>
  <c r="N31" i="2" s="1"/>
  <c r="F40" i="2"/>
  <c r="G40" i="2"/>
  <c r="E41" i="2"/>
  <c r="K41" i="2"/>
  <c r="E29" i="3"/>
  <c r="F29" i="3" s="1"/>
  <c r="B30" i="3" s="1"/>
  <c r="C42" i="2"/>
  <c r="A31" i="2" l="1"/>
  <c r="L42" i="2"/>
  <c r="D32" i="2"/>
  <c r="I31" i="2"/>
  <c r="F41" i="2"/>
  <c r="G41" i="2"/>
  <c r="E42" i="2"/>
  <c r="K42" i="2"/>
  <c r="C30" i="3"/>
  <c r="D30" i="3"/>
  <c r="C43" i="2"/>
  <c r="M31" i="2"/>
  <c r="L43" i="2" l="1"/>
  <c r="E32" i="2"/>
  <c r="H32" i="2"/>
  <c r="A32" i="2" s="1"/>
  <c r="E43" i="2"/>
  <c r="K43" i="2"/>
  <c r="F42" i="2"/>
  <c r="G42" i="2"/>
  <c r="E30" i="3"/>
  <c r="F30" i="3" s="1"/>
  <c r="B31" i="3" s="1"/>
  <c r="C44" i="2"/>
  <c r="F32" i="2" l="1"/>
  <c r="G32" i="2" s="1"/>
  <c r="L44" i="2"/>
  <c r="N32" i="2"/>
  <c r="I32" i="2"/>
  <c r="F43" i="2"/>
  <c r="G43" i="2"/>
  <c r="E44" i="2"/>
  <c r="K44" i="2"/>
  <c r="C31" i="3"/>
  <c r="D31" i="3"/>
  <c r="C45" i="2"/>
  <c r="M32" i="2"/>
  <c r="D33" i="2" l="1"/>
  <c r="E33" i="2" s="1"/>
  <c r="F33" i="2" s="1"/>
  <c r="G33" i="2" s="1"/>
  <c r="L45" i="2"/>
  <c r="H33" i="2"/>
  <c r="I33" i="2" s="1"/>
  <c r="E45" i="2"/>
  <c r="K45" i="2"/>
  <c r="F44" i="2"/>
  <c r="G44" i="2"/>
  <c r="E31" i="3"/>
  <c r="F31" i="3" s="1"/>
  <c r="B32" i="3" s="1"/>
  <c r="C46" i="2"/>
  <c r="M33" i="2"/>
  <c r="A33" i="2" l="1"/>
  <c r="L46" i="2"/>
  <c r="N33" i="2"/>
  <c r="D34" i="2" s="1"/>
  <c r="K46" i="2"/>
  <c r="E46" i="2"/>
  <c r="F45" i="2"/>
  <c r="G45" i="2"/>
  <c r="C32" i="3"/>
  <c r="D32" i="3"/>
  <c r="C47" i="2"/>
  <c r="L47" i="2" l="1"/>
  <c r="H34" i="2"/>
  <c r="I34" i="2" s="1"/>
  <c r="M34" i="2" s="1"/>
  <c r="K47" i="2"/>
  <c r="E47" i="2"/>
  <c r="F46" i="2"/>
  <c r="G46" i="2"/>
  <c r="E32" i="3"/>
  <c r="F32" i="3" s="1"/>
  <c r="B33" i="3" s="1"/>
  <c r="C48" i="2"/>
  <c r="A34" i="2" l="1"/>
  <c r="L48" i="2"/>
  <c r="N34" i="2"/>
  <c r="D35" i="2" s="1"/>
  <c r="G47" i="2"/>
  <c r="F47" i="2"/>
  <c r="K48" i="2"/>
  <c r="E48" i="2"/>
  <c r="C33" i="3"/>
  <c r="D33" i="3"/>
  <c r="C49" i="2"/>
  <c r="L49" i="2" l="1"/>
  <c r="H35" i="2"/>
  <c r="I35" i="2" s="1"/>
  <c r="M35" i="2" s="1"/>
  <c r="F48" i="2"/>
  <c r="G48" i="2"/>
  <c r="K49" i="2"/>
  <c r="E49" i="2"/>
  <c r="E33" i="3"/>
  <c r="F33" i="3" s="1"/>
  <c r="B34" i="3" s="1"/>
  <c r="C50" i="2"/>
  <c r="A35" i="2" l="1"/>
  <c r="L50" i="2"/>
  <c r="N35" i="2"/>
  <c r="D36" i="2" s="1"/>
  <c r="F49" i="2"/>
  <c r="G49" i="2"/>
  <c r="K50" i="2"/>
  <c r="E50" i="2"/>
  <c r="C34" i="3"/>
  <c r="D34" i="3"/>
  <c r="C51" i="2"/>
  <c r="L51" i="2" l="1"/>
  <c r="H36" i="2"/>
  <c r="I36" i="2" s="1"/>
  <c r="M36" i="2" s="1"/>
  <c r="F50" i="2"/>
  <c r="G50" i="2"/>
  <c r="K51" i="2"/>
  <c r="E51" i="2"/>
  <c r="E34" i="3"/>
  <c r="F34" i="3" s="1"/>
  <c r="B35" i="3" s="1"/>
  <c r="C52" i="2"/>
  <c r="A36" i="2" l="1"/>
  <c r="L52" i="2"/>
  <c r="N36" i="2"/>
  <c r="D37" i="2" s="1"/>
  <c r="F51" i="2"/>
  <c r="G51" i="2"/>
  <c r="E52" i="2"/>
  <c r="K52" i="2"/>
  <c r="C35" i="3"/>
  <c r="D35" i="3"/>
  <c r="C53" i="2"/>
  <c r="L53" i="2" l="1"/>
  <c r="H37" i="2"/>
  <c r="N37" i="2" s="1"/>
  <c r="D38" i="2" s="1"/>
  <c r="G52" i="2"/>
  <c r="F52" i="2"/>
  <c r="E53" i="2"/>
  <c r="K53" i="2"/>
  <c r="E35" i="3"/>
  <c r="F35" i="3" s="1"/>
  <c r="B36" i="3" s="1"/>
  <c r="D36" i="3" s="1"/>
  <c r="C54" i="2"/>
  <c r="A37" i="2" l="1"/>
  <c r="L54" i="2"/>
  <c r="I37" i="2"/>
  <c r="M37" i="2" s="1"/>
  <c r="H38" i="2" s="1"/>
  <c r="I38" i="2" s="1"/>
  <c r="M38" i="2" s="1"/>
  <c r="C36" i="3"/>
  <c r="E36" i="3" s="1"/>
  <c r="F36" i="3" s="1"/>
  <c r="B37" i="3" s="1"/>
  <c r="C37" i="3" s="1"/>
  <c r="G53" i="2"/>
  <c r="F53" i="2"/>
  <c r="E54" i="2"/>
  <c r="K54" i="2"/>
  <c r="C55" i="2"/>
  <c r="A38" i="2" l="1"/>
  <c r="L55" i="2"/>
  <c r="N38" i="2"/>
  <c r="D39" i="2" s="1"/>
  <c r="F54" i="2"/>
  <c r="G54" i="2"/>
  <c r="K55" i="2"/>
  <c r="E55" i="2"/>
  <c r="D37" i="3"/>
  <c r="E37" i="3" s="1"/>
  <c r="F37" i="3" s="1"/>
  <c r="B38" i="3" s="1"/>
  <c r="C56" i="2"/>
  <c r="L56" i="2" l="1"/>
  <c r="H39" i="2"/>
  <c r="N39" i="2" s="1"/>
  <c r="D40" i="2" s="1"/>
  <c r="E56" i="2"/>
  <c r="K56" i="2"/>
  <c r="F55" i="2"/>
  <c r="G55" i="2"/>
  <c r="D38" i="3"/>
  <c r="C38" i="3"/>
  <c r="C57" i="2"/>
  <c r="E38" i="3" l="1"/>
  <c r="F38" i="3" s="1"/>
  <c r="B39" i="3" s="1"/>
  <c r="A39" i="2"/>
  <c r="I39" i="2"/>
  <c r="M39" i="2" s="1"/>
  <c r="H40" i="2" s="1"/>
  <c r="A40" i="2" s="1"/>
  <c r="F56" i="2"/>
  <c r="G56" i="2"/>
  <c r="E57" i="2"/>
  <c r="K57" i="2"/>
  <c r="C39" i="3"/>
  <c r="D39" i="3"/>
  <c r="C58" i="2"/>
  <c r="I40" i="2" l="1"/>
  <c r="M40" i="2" s="1"/>
  <c r="N40" i="2"/>
  <c r="D41" i="2" s="1"/>
  <c r="K58" i="2"/>
  <c r="E58" i="2"/>
  <c r="F57" i="2"/>
  <c r="G57" i="2"/>
  <c r="E39" i="3"/>
  <c r="F39" i="3" s="1"/>
  <c r="B40" i="3" s="1"/>
  <c r="C59" i="2"/>
  <c r="H41" i="2" l="1"/>
  <c r="A41" i="2" s="1"/>
  <c r="F58" i="2"/>
  <c r="G58" i="2"/>
  <c r="K59" i="2"/>
  <c r="E59" i="2"/>
  <c r="C40" i="3"/>
  <c r="D40" i="3"/>
  <c r="C60" i="2"/>
  <c r="N41" i="2" l="1"/>
  <c r="D42" i="2" s="1"/>
  <c r="I41" i="2"/>
  <c r="M41" i="2" s="1"/>
  <c r="K60" i="2"/>
  <c r="E60" i="2"/>
  <c r="G59" i="2"/>
  <c r="F59" i="2"/>
  <c r="E40" i="3"/>
  <c r="F40" i="3" s="1"/>
  <c r="B41" i="3" s="1"/>
  <c r="C61" i="2"/>
  <c r="L61" i="2" l="1"/>
  <c r="H42" i="2"/>
  <c r="I42" i="2" s="1"/>
  <c r="M42" i="2" s="1"/>
  <c r="K61" i="2"/>
  <c r="F60" i="2"/>
  <c r="G60" i="2"/>
  <c r="C41" i="3"/>
  <c r="D41" i="3"/>
  <c r="C62" i="2"/>
  <c r="A42" i="2" l="1"/>
  <c r="L62" i="2"/>
  <c r="N42" i="2"/>
  <c r="D43" i="2" s="1"/>
  <c r="K62" i="2"/>
  <c r="E41" i="3"/>
  <c r="F41" i="3" s="1"/>
  <c r="B42" i="3" s="1"/>
  <c r="D42" i="3" s="1"/>
  <c r="C63" i="2"/>
  <c r="L63" i="2" l="1"/>
  <c r="H43" i="2"/>
  <c r="I43" i="2" s="1"/>
  <c r="M43" i="2" s="1"/>
  <c r="C42" i="3"/>
  <c r="E42" i="3" s="1"/>
  <c r="F42" i="3" s="1"/>
  <c r="B43" i="3" s="1"/>
  <c r="C43" i="3" s="1"/>
  <c r="K63" i="2"/>
  <c r="C64" i="2"/>
  <c r="A43" i="2" l="1"/>
  <c r="L64" i="2"/>
  <c r="N43" i="2"/>
  <c r="D44" i="2" s="1"/>
  <c r="D43" i="3"/>
  <c r="E43" i="3" s="1"/>
  <c r="F43" i="3" s="1"/>
  <c r="B44" i="3" s="1"/>
  <c r="K64" i="2"/>
  <c r="C65" i="2"/>
  <c r="L65" i="2" l="1"/>
  <c r="H44" i="2"/>
  <c r="A44" i="2" s="1"/>
  <c r="K65" i="2"/>
  <c r="E65" i="2"/>
  <c r="D44" i="3"/>
  <c r="C44" i="3"/>
  <c r="C66" i="2"/>
  <c r="L66" i="2" l="1"/>
  <c r="N44" i="2"/>
  <c r="D45" i="2" s="1"/>
  <c r="I44" i="2"/>
  <c r="M44" i="2" s="1"/>
  <c r="F65" i="2"/>
  <c r="G65" i="2"/>
  <c r="K66" i="2"/>
  <c r="E66" i="2"/>
  <c r="E44" i="3"/>
  <c r="F44" i="3" s="1"/>
  <c r="B45" i="3" s="1"/>
  <c r="D45" i="3" s="1"/>
  <c r="C67" i="2"/>
  <c r="L67" i="2" l="1"/>
  <c r="H45" i="2"/>
  <c r="N45" i="2" s="1"/>
  <c r="D46" i="2" s="1"/>
  <c r="C45" i="3"/>
  <c r="E45" i="3" s="1"/>
  <c r="F45" i="3" s="1"/>
  <c r="B46" i="3" s="1"/>
  <c r="D46" i="3" s="1"/>
  <c r="K67" i="2"/>
  <c r="E67" i="2"/>
  <c r="G66" i="2"/>
  <c r="F66" i="2"/>
  <c r="C68" i="2"/>
  <c r="A45" i="2" l="1"/>
  <c r="L68" i="2"/>
  <c r="I45" i="2"/>
  <c r="M45" i="2" s="1"/>
  <c r="H46" i="2" s="1"/>
  <c r="N46" i="2" s="1"/>
  <c r="D47" i="2" s="1"/>
  <c r="C46" i="3"/>
  <c r="E46" i="3" s="1"/>
  <c r="F46" i="3" s="1"/>
  <c r="B47" i="3" s="1"/>
  <c r="K68" i="2"/>
  <c r="E68" i="2"/>
  <c r="F67" i="2"/>
  <c r="G67" i="2"/>
  <c r="C69" i="2"/>
  <c r="A46" i="2" l="1"/>
  <c r="L69" i="2"/>
  <c r="I46" i="2"/>
  <c r="M46" i="2" s="1"/>
  <c r="H47" i="2" s="1"/>
  <c r="I47" i="2" s="1"/>
  <c r="M47" i="2" s="1"/>
  <c r="F68" i="2"/>
  <c r="G68" i="2"/>
  <c r="K69" i="2"/>
  <c r="E69" i="2"/>
  <c r="C47" i="3"/>
  <c r="D47" i="3"/>
  <c r="C70" i="2"/>
  <c r="A47" i="2" l="1"/>
  <c r="L70" i="2"/>
  <c r="N47" i="2"/>
  <c r="D48" i="2" s="1"/>
  <c r="F69" i="2"/>
  <c r="G69" i="2"/>
  <c r="K70" i="2"/>
  <c r="E70" i="2"/>
  <c r="E47" i="3"/>
  <c r="F47" i="3" s="1"/>
  <c r="B48" i="3" s="1"/>
  <c r="C48" i="3" s="1"/>
  <c r="C71" i="2"/>
  <c r="L71" i="2" l="1"/>
  <c r="H48" i="2"/>
  <c r="I48" i="2" s="1"/>
  <c r="M48" i="2" s="1"/>
  <c r="E71" i="2"/>
  <c r="K71" i="2"/>
  <c r="F70" i="2"/>
  <c r="G70" i="2"/>
  <c r="D48" i="3"/>
  <c r="E48" i="3" s="1"/>
  <c r="F48" i="3" s="1"/>
  <c r="B49" i="3" s="1"/>
  <c r="C49" i="3" s="1"/>
  <c r="C72" i="2"/>
  <c r="A48" i="2" l="1"/>
  <c r="L72" i="2"/>
  <c r="N48" i="2"/>
  <c r="D49" i="2" s="1"/>
  <c r="F71" i="2"/>
  <c r="G71" i="2"/>
  <c r="E72" i="2"/>
  <c r="K72" i="2"/>
  <c r="D49" i="3"/>
  <c r="E49" i="3" s="1"/>
  <c r="F49" i="3" s="1"/>
  <c r="B50" i="3" s="1"/>
  <c r="C50" i="3" s="1"/>
  <c r="C73" i="2"/>
  <c r="L73" i="2" l="1"/>
  <c r="H49" i="2"/>
  <c r="A49" i="2" s="1"/>
  <c r="F72" i="2"/>
  <c r="G72" i="2"/>
  <c r="E73" i="2"/>
  <c r="K73" i="2"/>
  <c r="D50" i="3"/>
  <c r="E50" i="3" s="1"/>
  <c r="F50" i="3" s="1"/>
  <c r="B51" i="3" s="1"/>
  <c r="C74" i="2"/>
  <c r="L74" i="2" l="1"/>
  <c r="I49" i="2"/>
  <c r="M49" i="2" s="1"/>
  <c r="N49" i="2"/>
  <c r="D50" i="2" s="1"/>
  <c r="D51" i="3"/>
  <c r="C51" i="3"/>
  <c r="F73" i="2"/>
  <c r="G73" i="2"/>
  <c r="E74" i="2"/>
  <c r="K74" i="2"/>
  <c r="C75" i="2"/>
  <c r="E51" i="3" l="1"/>
  <c r="F51" i="3" s="1"/>
  <c r="B52" i="3" s="1"/>
  <c r="L75" i="2"/>
  <c r="H50" i="2"/>
  <c r="I50" i="2" s="1"/>
  <c r="M50" i="2" s="1"/>
  <c r="F74" i="2"/>
  <c r="G74" i="2"/>
  <c r="E75" i="2"/>
  <c r="K75" i="2"/>
  <c r="C52" i="3"/>
  <c r="D52" i="3"/>
  <c r="C76" i="2"/>
  <c r="A50" i="2" l="1"/>
  <c r="L76" i="2"/>
  <c r="N50" i="2"/>
  <c r="D51" i="2" s="1"/>
  <c r="F75" i="2"/>
  <c r="G75" i="2"/>
  <c r="E76" i="2"/>
  <c r="K76" i="2"/>
  <c r="E52" i="3"/>
  <c r="F52" i="3" s="1"/>
  <c r="B53" i="3" s="1"/>
  <c r="C53" i="3" s="1"/>
  <c r="C77" i="2"/>
  <c r="L77" i="2" l="1"/>
  <c r="H51" i="2"/>
  <c r="I51" i="2" s="1"/>
  <c r="M51" i="2" s="1"/>
  <c r="F76" i="2"/>
  <c r="G76" i="2"/>
  <c r="K77" i="2"/>
  <c r="E77" i="2"/>
  <c r="D53" i="3"/>
  <c r="E53" i="3" s="1"/>
  <c r="F53" i="3" s="1"/>
  <c r="B54" i="3" s="1"/>
  <c r="C78" i="2"/>
  <c r="A51" i="2" l="1"/>
  <c r="L78" i="2"/>
  <c r="N51" i="2"/>
  <c r="D52" i="2" s="1"/>
  <c r="F77" i="2"/>
  <c r="G77" i="2"/>
  <c r="K78" i="2"/>
  <c r="E78" i="2"/>
  <c r="C54" i="3"/>
  <c r="D54" i="3"/>
  <c r="C79" i="2"/>
  <c r="E54" i="3" l="1"/>
  <c r="F54" i="3" s="1"/>
  <c r="B55" i="3" s="1"/>
  <c r="C55" i="3" s="1"/>
  <c r="L79" i="2"/>
  <c r="H52" i="2"/>
  <c r="N52" i="2" s="1"/>
  <c r="D53" i="2" s="1"/>
  <c r="G78" i="2"/>
  <c r="F78" i="2"/>
  <c r="K79" i="2"/>
  <c r="E79" i="2"/>
  <c r="D55" i="3"/>
  <c r="E55" i="3" s="1"/>
  <c r="F55" i="3" s="1"/>
  <c r="B56" i="3" s="1"/>
  <c r="C80" i="2"/>
  <c r="A52" i="2" l="1"/>
  <c r="L80" i="2"/>
  <c r="I52" i="2"/>
  <c r="M52" i="2" s="1"/>
  <c r="H53" i="2" s="1"/>
  <c r="I53" i="2" s="1"/>
  <c r="M53" i="2" s="1"/>
  <c r="F79" i="2"/>
  <c r="G79" i="2"/>
  <c r="K80" i="2"/>
  <c r="E80" i="2"/>
  <c r="D56" i="3"/>
  <c r="C56" i="3"/>
  <c r="C81" i="2"/>
  <c r="A53" i="2" l="1"/>
  <c r="L81" i="2"/>
  <c r="N53" i="2"/>
  <c r="D54" i="2" s="1"/>
  <c r="E56" i="3"/>
  <c r="F56" i="3" s="1"/>
  <c r="B57" i="3" s="1"/>
  <c r="C57" i="3" s="1"/>
  <c r="F80" i="2"/>
  <c r="G80" i="2"/>
  <c r="K81" i="2"/>
  <c r="E81" i="2"/>
  <c r="D57" i="3"/>
  <c r="C82" i="2"/>
  <c r="E57" i="3" l="1"/>
  <c r="F57" i="3" s="1"/>
  <c r="B58" i="3" s="1"/>
  <c r="L82" i="2"/>
  <c r="H54" i="2"/>
  <c r="I54" i="2" s="1"/>
  <c r="M54" i="2" s="1"/>
  <c r="C58" i="3"/>
  <c r="D58" i="3"/>
  <c r="G81" i="2"/>
  <c r="F81" i="2"/>
  <c r="K82" i="2"/>
  <c r="E82" i="2"/>
  <c r="C83" i="2"/>
  <c r="A54" i="2" l="1"/>
  <c r="N54" i="2"/>
  <c r="D55" i="2" s="1"/>
  <c r="L83" i="2"/>
  <c r="E58" i="3"/>
  <c r="F58" i="3" s="1"/>
  <c r="B59" i="3" s="1"/>
  <c r="C59" i="3" s="1"/>
  <c r="F82" i="2"/>
  <c r="G82" i="2"/>
  <c r="E83" i="2"/>
  <c r="K83" i="2"/>
  <c r="C84" i="2"/>
  <c r="H55" i="2" l="1"/>
  <c r="A55" i="2" s="1"/>
  <c r="L84" i="2"/>
  <c r="D59" i="3"/>
  <c r="L57" i="2"/>
  <c r="E84" i="2"/>
  <c r="K84" i="2"/>
  <c r="F83" i="2"/>
  <c r="G83" i="2"/>
  <c r="E59" i="3"/>
  <c r="F59" i="3" s="1"/>
  <c r="B60" i="3" s="1"/>
  <c r="C60" i="3" s="1"/>
  <c r="C85" i="2"/>
  <c r="N55" i="2" l="1"/>
  <c r="D56" i="2" s="1"/>
  <c r="I55" i="2"/>
  <c r="M55" i="2" s="1"/>
  <c r="L85" i="2"/>
  <c r="E85" i="2"/>
  <c r="K85" i="2"/>
  <c r="F84" i="2"/>
  <c r="G84" i="2"/>
  <c r="D60" i="3"/>
  <c r="E60" i="3" s="1"/>
  <c r="F60" i="3" s="1"/>
  <c r="B61" i="3" s="1"/>
  <c r="C61" i="3" s="1"/>
  <c r="C86" i="2"/>
  <c r="H56" i="2" l="1"/>
  <c r="N56" i="2" s="1"/>
  <c r="D57" i="2" s="1"/>
  <c r="L86" i="2"/>
  <c r="F85" i="2"/>
  <c r="G85" i="2"/>
  <c r="E86" i="2"/>
  <c r="K86" i="2"/>
  <c r="D61" i="3"/>
  <c r="E61" i="3" s="1"/>
  <c r="F61" i="3" s="1"/>
  <c r="B62" i="3" s="1"/>
  <c r="C87" i="2"/>
  <c r="I56" i="2" l="1"/>
  <c r="M56" i="2" s="1"/>
  <c r="H57" i="2" s="1"/>
  <c r="A57" i="2" s="1"/>
  <c r="A56" i="2"/>
  <c r="L87" i="2"/>
  <c r="E87" i="2"/>
  <c r="K87" i="2"/>
  <c r="F86" i="2"/>
  <c r="G86" i="2"/>
  <c r="D62" i="3"/>
  <c r="C62" i="3"/>
  <c r="C88" i="2"/>
  <c r="N57" i="2" l="1"/>
  <c r="D58" i="2" s="1"/>
  <c r="I57" i="2"/>
  <c r="M57" i="2" s="1"/>
  <c r="E88" i="2"/>
  <c r="K88" i="2"/>
  <c r="F87" i="2"/>
  <c r="G87" i="2"/>
  <c r="E62" i="3"/>
  <c r="F62" i="3" s="1"/>
  <c r="B63" i="3" s="1"/>
  <c r="C89" i="2"/>
  <c r="H58" i="2" l="1"/>
  <c r="L58" i="2" s="1"/>
  <c r="F88" i="2"/>
  <c r="G88" i="2"/>
  <c r="K89" i="2"/>
  <c r="E89" i="2"/>
  <c r="C63" i="3"/>
  <c r="D63" i="3"/>
  <c r="C90" i="2"/>
  <c r="A58" i="2" l="1"/>
  <c r="I58" i="2"/>
  <c r="M58" i="2" s="1"/>
  <c r="N58" i="2"/>
  <c r="D59" i="2" s="1"/>
  <c r="K90" i="2"/>
  <c r="E90" i="2"/>
  <c r="F89" i="2"/>
  <c r="G89" i="2"/>
  <c r="E63" i="3"/>
  <c r="F63" i="3" s="1"/>
  <c r="B64" i="3" s="1"/>
  <c r="C91" i="2"/>
  <c r="H59" i="2" l="1"/>
  <c r="A59" i="2" s="1"/>
  <c r="G90" i="2"/>
  <c r="F90" i="2"/>
  <c r="K91" i="2"/>
  <c r="C64" i="3"/>
  <c r="D64" i="3"/>
  <c r="C92" i="2"/>
  <c r="I59" i="2" l="1"/>
  <c r="M59" i="2" s="1"/>
  <c r="L59" i="2"/>
  <c r="N59" i="2"/>
  <c r="D60" i="2" s="1"/>
  <c r="L92" i="2"/>
  <c r="E64" i="3"/>
  <c r="F64" i="3" s="1"/>
  <c r="B65" i="3" s="1"/>
  <c r="C65" i="3" s="1"/>
  <c r="K92" i="2"/>
  <c r="C93" i="2"/>
  <c r="H60" i="2" l="1"/>
  <c r="N60" i="2" s="1"/>
  <c r="D61" i="2" s="1"/>
  <c r="D65" i="3"/>
  <c r="L93" i="2"/>
  <c r="E61" i="2"/>
  <c r="F61" i="2" s="1"/>
  <c r="G61" i="2" s="1"/>
  <c r="K93" i="2"/>
  <c r="E65" i="3"/>
  <c r="F65" i="3" s="1"/>
  <c r="B66" i="3" s="1"/>
  <c r="C94" i="2"/>
  <c r="A60" i="2" l="1"/>
  <c r="L60" i="2"/>
  <c r="I60" i="2"/>
  <c r="M60" i="2" s="1"/>
  <c r="L94" i="2"/>
  <c r="K94" i="2"/>
  <c r="C66" i="3"/>
  <c r="D66" i="3"/>
  <c r="C95" i="2"/>
  <c r="H61" i="2" l="1"/>
  <c r="L95" i="2"/>
  <c r="E62" i="2"/>
  <c r="F62" i="2" s="1"/>
  <c r="G62" i="2" s="1"/>
  <c r="K95" i="2"/>
  <c r="E95" i="2"/>
  <c r="E66" i="3"/>
  <c r="F66" i="3" s="1"/>
  <c r="B67" i="3" s="1"/>
  <c r="C96" i="2"/>
  <c r="I61" i="2" l="1"/>
  <c r="M61" i="2" s="1"/>
  <c r="N61" i="2"/>
  <c r="D62" i="2" s="1"/>
  <c r="A61" i="2"/>
  <c r="H62" i="2"/>
  <c r="A62" i="2" s="1"/>
  <c r="L96" i="2"/>
  <c r="F95" i="2"/>
  <c r="G95" i="2"/>
  <c r="K96" i="2"/>
  <c r="E96" i="2"/>
  <c r="C67" i="3"/>
  <c r="D67" i="3"/>
  <c r="C97" i="2"/>
  <c r="I62" i="2" l="1"/>
  <c r="M62" i="2" s="1"/>
  <c r="N62" i="2"/>
  <c r="D63" i="2" s="1"/>
  <c r="L97" i="2"/>
  <c r="E63" i="2"/>
  <c r="F63" i="2" s="1"/>
  <c r="G63" i="2" s="1"/>
  <c r="H63" i="2"/>
  <c r="I63" i="2" s="1"/>
  <c r="G96" i="2"/>
  <c r="F96" i="2"/>
  <c r="K97" i="2"/>
  <c r="E97" i="2"/>
  <c r="E67" i="3"/>
  <c r="F67" i="3" s="1"/>
  <c r="B68" i="3" s="1"/>
  <c r="C98" i="2"/>
  <c r="M63" i="2"/>
  <c r="A63" i="2" l="1"/>
  <c r="L98" i="2"/>
  <c r="N63" i="2"/>
  <c r="D64" i="2" s="1"/>
  <c r="E64" i="2" s="1"/>
  <c r="K98" i="2"/>
  <c r="E98" i="2"/>
  <c r="F97" i="2"/>
  <c r="G97" i="2"/>
  <c r="C68" i="3"/>
  <c r="D68" i="3"/>
  <c r="C99" i="2"/>
  <c r="F64" i="2" l="1"/>
  <c r="G64" i="2" s="1"/>
  <c r="L99" i="2"/>
  <c r="H64" i="2"/>
  <c r="A64" i="2" s="1"/>
  <c r="F98" i="2"/>
  <c r="G98" i="2"/>
  <c r="K99" i="2"/>
  <c r="E99" i="2"/>
  <c r="E68" i="3"/>
  <c r="F68" i="3" s="1"/>
  <c r="B69" i="3" s="1"/>
  <c r="C100" i="2"/>
  <c r="L100" i="2" l="1"/>
  <c r="N64" i="2"/>
  <c r="D65" i="2" s="1"/>
  <c r="I64" i="2"/>
  <c r="K100" i="2"/>
  <c r="E100" i="2"/>
  <c r="F99" i="2"/>
  <c r="G99" i="2"/>
  <c r="C69" i="3"/>
  <c r="D69" i="3"/>
  <c r="C101" i="2"/>
  <c r="M64" i="2"/>
  <c r="L101" i="2" l="1"/>
  <c r="H65" i="2"/>
  <c r="A65" i="2" s="1"/>
  <c r="F100" i="2"/>
  <c r="G100" i="2"/>
  <c r="E101" i="2"/>
  <c r="K101" i="2"/>
  <c r="E69" i="3"/>
  <c r="F69" i="3" s="1"/>
  <c r="B70" i="3" s="1"/>
  <c r="C102" i="2"/>
  <c r="L102" i="2" l="1"/>
  <c r="I65" i="2"/>
  <c r="M65" i="2" s="1"/>
  <c r="N65" i="2"/>
  <c r="D66" i="2" s="1"/>
  <c r="F101" i="2"/>
  <c r="G101" i="2"/>
  <c r="E102" i="2"/>
  <c r="K102" i="2"/>
  <c r="C70" i="3"/>
  <c r="D70" i="3"/>
  <c r="C103" i="2"/>
  <c r="L103" i="2" l="1"/>
  <c r="H66" i="2"/>
  <c r="N66" i="2" s="1"/>
  <c r="D67" i="2" s="1"/>
  <c r="F102" i="2"/>
  <c r="G102" i="2"/>
  <c r="E103" i="2"/>
  <c r="K103" i="2"/>
  <c r="E70" i="3"/>
  <c r="F70" i="3" s="1"/>
  <c r="B71" i="3" s="1"/>
  <c r="C104" i="2"/>
  <c r="A66" i="2" l="1"/>
  <c r="L104" i="2"/>
  <c r="I66" i="2"/>
  <c r="M66" i="2" s="1"/>
  <c r="H67" i="2" s="1"/>
  <c r="N67" i="2" s="1"/>
  <c r="D68" i="2" s="1"/>
  <c r="F103" i="2"/>
  <c r="G103" i="2"/>
  <c r="E104" i="2"/>
  <c r="K104" i="2"/>
  <c r="C71" i="3"/>
  <c r="D71" i="3"/>
  <c r="C105" i="2"/>
  <c r="A67" i="2" l="1"/>
  <c r="L105" i="2"/>
  <c r="I67" i="2"/>
  <c r="M67" i="2" s="1"/>
  <c r="H68" i="2" s="1"/>
  <c r="I68" i="2" s="1"/>
  <c r="M68" i="2" s="1"/>
  <c r="E105" i="2"/>
  <c r="K105" i="2"/>
  <c r="F104" i="2"/>
  <c r="G104" i="2"/>
  <c r="E71" i="3"/>
  <c r="F71" i="3" s="1"/>
  <c r="B72" i="3" s="1"/>
  <c r="C106" i="2"/>
  <c r="A68" i="2" l="1"/>
  <c r="L106" i="2"/>
  <c r="N68" i="2"/>
  <c r="D69" i="2" s="1"/>
  <c r="F105" i="2"/>
  <c r="G105" i="2"/>
  <c r="E106" i="2"/>
  <c r="K106" i="2"/>
  <c r="C72" i="3"/>
  <c r="D72" i="3"/>
  <c r="C107" i="2"/>
  <c r="L107" i="2" l="1"/>
  <c r="H69" i="2"/>
  <c r="A69" i="2" s="1"/>
  <c r="F106" i="2"/>
  <c r="G106" i="2"/>
  <c r="K107" i="2"/>
  <c r="E107" i="2"/>
  <c r="E72" i="3"/>
  <c r="F72" i="3" s="1"/>
  <c r="B73" i="3" s="1"/>
  <c r="C108" i="2"/>
  <c r="L108" i="2" l="1"/>
  <c r="N69" i="2"/>
  <c r="D70" i="2" s="1"/>
  <c r="I69" i="2"/>
  <c r="M69" i="2" s="1"/>
  <c r="F107" i="2"/>
  <c r="G107" i="2"/>
  <c r="K108" i="2"/>
  <c r="E108" i="2"/>
  <c r="C73" i="3"/>
  <c r="D73" i="3"/>
  <c r="C109" i="2"/>
  <c r="L109" i="2" l="1"/>
  <c r="H70" i="2"/>
  <c r="I70" i="2" s="1"/>
  <c r="M70" i="2" s="1"/>
  <c r="G108" i="2"/>
  <c r="F108" i="2"/>
  <c r="K109" i="2"/>
  <c r="E109" i="2"/>
  <c r="E73" i="3"/>
  <c r="F73" i="3" s="1"/>
  <c r="B74" i="3" s="1"/>
  <c r="C110" i="2"/>
  <c r="A70" i="2" l="1"/>
  <c r="L110" i="2"/>
  <c r="N70" i="2"/>
  <c r="D71" i="2" s="1"/>
  <c r="F109" i="2"/>
  <c r="G109" i="2"/>
  <c r="K110" i="2"/>
  <c r="E110" i="2"/>
  <c r="C74" i="3"/>
  <c r="D74" i="3"/>
  <c r="C111" i="2"/>
  <c r="H71" i="2" l="1"/>
  <c r="N71" i="2" s="1"/>
  <c r="D72" i="2" s="1"/>
  <c r="L111" i="2"/>
  <c r="F110" i="2"/>
  <c r="G110" i="2"/>
  <c r="K111" i="2"/>
  <c r="E111" i="2"/>
  <c r="E74" i="3"/>
  <c r="F74" i="3" s="1"/>
  <c r="B75" i="3" s="1"/>
  <c r="C112" i="2"/>
  <c r="I71" i="2" l="1"/>
  <c r="M71" i="2" s="1"/>
  <c r="H72" i="2" s="1"/>
  <c r="I72" i="2" s="1"/>
  <c r="M72" i="2" s="1"/>
  <c r="A71" i="2"/>
  <c r="L112" i="2"/>
  <c r="F111" i="2"/>
  <c r="G111" i="2"/>
  <c r="K112" i="2"/>
  <c r="E112" i="2"/>
  <c r="C75" i="3"/>
  <c r="D75" i="3"/>
  <c r="C113" i="2"/>
  <c r="N72" i="2" l="1"/>
  <c r="D73" i="2" s="1"/>
  <c r="A72" i="2"/>
  <c r="L113" i="2"/>
  <c r="F112" i="2"/>
  <c r="G112" i="2"/>
  <c r="E113" i="2"/>
  <c r="K113" i="2"/>
  <c r="E75" i="3"/>
  <c r="F75" i="3" s="1"/>
  <c r="B76" i="3" s="1"/>
  <c r="C114" i="2"/>
  <c r="H73" i="2" l="1"/>
  <c r="A73" i="2" s="1"/>
  <c r="L114" i="2"/>
  <c r="F113" i="2"/>
  <c r="G113" i="2"/>
  <c r="E114" i="2"/>
  <c r="K114" i="2"/>
  <c r="C76" i="3"/>
  <c r="D76" i="3"/>
  <c r="C115" i="2"/>
  <c r="I73" i="2" l="1"/>
  <c r="M73" i="2" s="1"/>
  <c r="N73" i="2"/>
  <c r="D74" i="2" s="1"/>
  <c r="L115" i="2"/>
  <c r="G114" i="2"/>
  <c r="F114" i="2"/>
  <c r="E115" i="2"/>
  <c r="K115" i="2"/>
  <c r="E76" i="3"/>
  <c r="F76" i="3" s="1"/>
  <c r="B77" i="3" s="1"/>
  <c r="C116" i="2"/>
  <c r="H74" i="2" l="1"/>
  <c r="L116" i="2"/>
  <c r="F115" i="2"/>
  <c r="G115" i="2"/>
  <c r="E116" i="2"/>
  <c r="K116" i="2"/>
  <c r="C77" i="3"/>
  <c r="D77" i="3"/>
  <c r="C117" i="2"/>
  <c r="N74" i="2" l="1"/>
  <c r="D75" i="2" s="1"/>
  <c r="I74" i="2"/>
  <c r="M74" i="2" s="1"/>
  <c r="A74" i="2"/>
  <c r="L117" i="2"/>
  <c r="F116" i="2"/>
  <c r="G116" i="2"/>
  <c r="E117" i="2"/>
  <c r="K117" i="2"/>
  <c r="E77" i="3"/>
  <c r="F77" i="3" s="1"/>
  <c r="B78" i="3" s="1"/>
  <c r="C118" i="2"/>
  <c r="H75" i="2" l="1"/>
  <c r="A75" i="2" s="1"/>
  <c r="F117" i="2"/>
  <c r="G117" i="2"/>
  <c r="E118" i="2"/>
  <c r="K118" i="2"/>
  <c r="C78" i="3"/>
  <c r="D78" i="3"/>
  <c r="C119" i="2"/>
  <c r="N75" i="2" l="1"/>
  <c r="D76" i="2" s="1"/>
  <c r="I75" i="2"/>
  <c r="M75" i="2" s="1"/>
  <c r="K119" i="2"/>
  <c r="E119" i="2"/>
  <c r="F118" i="2"/>
  <c r="G118" i="2"/>
  <c r="E78" i="3"/>
  <c r="F78" i="3" s="1"/>
  <c r="B79" i="3" s="1"/>
  <c r="C120" i="2"/>
  <c r="H76" i="2" l="1"/>
  <c r="N76" i="2" s="1"/>
  <c r="D77" i="2" s="1"/>
  <c r="K120" i="2"/>
  <c r="E120" i="2"/>
  <c r="F119" i="2"/>
  <c r="G119" i="2"/>
  <c r="C79" i="3"/>
  <c r="D79" i="3"/>
  <c r="C121" i="2"/>
  <c r="I76" i="2" l="1"/>
  <c r="M76" i="2" s="1"/>
  <c r="H77" i="2" s="1"/>
  <c r="I77" i="2" s="1"/>
  <c r="M77" i="2" s="1"/>
  <c r="A76" i="2"/>
  <c r="G120" i="2"/>
  <c r="F120" i="2"/>
  <c r="K121" i="2"/>
  <c r="E121" i="2"/>
  <c r="E79" i="3"/>
  <c r="F79" i="3" s="1"/>
  <c r="B80" i="3" s="1"/>
  <c r="C122" i="2"/>
  <c r="N77" i="2" l="1"/>
  <c r="D78" i="2" s="1"/>
  <c r="A77" i="2"/>
  <c r="L122" i="2"/>
  <c r="G121" i="2"/>
  <c r="F121" i="2"/>
  <c r="K122" i="2"/>
  <c r="C80" i="3"/>
  <c r="D80" i="3"/>
  <c r="C123" i="2"/>
  <c r="H78" i="2" l="1"/>
  <c r="N78" i="2" s="1"/>
  <c r="D79" i="2" s="1"/>
  <c r="L123" i="2"/>
  <c r="K123" i="2"/>
  <c r="E80" i="3"/>
  <c r="F80" i="3" s="1"/>
  <c r="B81" i="3" s="1"/>
  <c r="C124" i="2"/>
  <c r="A78" i="2" l="1"/>
  <c r="I78" i="2"/>
  <c r="M78" i="2" s="1"/>
  <c r="H79" i="2" s="1"/>
  <c r="N79" i="2" s="1"/>
  <c r="D80" i="2" s="1"/>
  <c r="L124" i="2"/>
  <c r="K124" i="2"/>
  <c r="C81" i="3"/>
  <c r="D81" i="3"/>
  <c r="C125" i="2"/>
  <c r="I79" i="2" l="1"/>
  <c r="M79" i="2" s="1"/>
  <c r="H80" i="2" s="1"/>
  <c r="I80" i="2" s="1"/>
  <c r="M80" i="2" s="1"/>
  <c r="A79" i="2"/>
  <c r="L125" i="2"/>
  <c r="K125" i="2"/>
  <c r="E81" i="3"/>
  <c r="F81" i="3" s="1"/>
  <c r="B82" i="3" s="1"/>
  <c r="D82" i="3" s="1"/>
  <c r="C126" i="2"/>
  <c r="A80" i="2" l="1"/>
  <c r="N80" i="2"/>
  <c r="D81" i="2" s="1"/>
  <c r="L126" i="2"/>
  <c r="C82" i="3"/>
  <c r="E82" i="3" s="1"/>
  <c r="F82" i="3" s="1"/>
  <c r="B83" i="3" s="1"/>
  <c r="K126" i="2"/>
  <c r="E126" i="2"/>
  <c r="C127" i="2"/>
  <c r="H81" i="2" l="1"/>
  <c r="A81" i="2" s="1"/>
  <c r="L127" i="2"/>
  <c r="F126" i="2"/>
  <c r="G126" i="2"/>
  <c r="K127" i="2"/>
  <c r="E127" i="2"/>
  <c r="C83" i="3"/>
  <c r="D83" i="3"/>
  <c r="C128" i="2"/>
  <c r="N81" i="2" l="1"/>
  <c r="D82" i="2" s="1"/>
  <c r="I81" i="2"/>
  <c r="M81" i="2" s="1"/>
  <c r="L128" i="2"/>
  <c r="L88" i="2"/>
  <c r="G127" i="2"/>
  <c r="F127" i="2"/>
  <c r="K128" i="2"/>
  <c r="E128" i="2"/>
  <c r="E83" i="3"/>
  <c r="F83" i="3" s="1"/>
  <c r="B84" i="3" s="1"/>
  <c r="C129" i="2"/>
  <c r="H82" i="2" l="1"/>
  <c r="A82" i="2" s="1"/>
  <c r="L129" i="2"/>
  <c r="F128" i="2"/>
  <c r="G128" i="2"/>
  <c r="K129" i="2"/>
  <c r="E129" i="2"/>
  <c r="C84" i="3"/>
  <c r="D84" i="3"/>
  <c r="C130" i="2"/>
  <c r="I82" i="2" l="1"/>
  <c r="M82" i="2" s="1"/>
  <c r="N82" i="2"/>
  <c r="D83" i="2" s="1"/>
  <c r="L130" i="2"/>
  <c r="F129" i="2"/>
  <c r="G129" i="2"/>
  <c r="K130" i="2"/>
  <c r="E130" i="2"/>
  <c r="E84" i="3"/>
  <c r="F84" i="3" s="1"/>
  <c r="B85" i="3" s="1"/>
  <c r="C131" i="2"/>
  <c r="H83" i="2" l="1"/>
  <c r="A83" i="2" s="1"/>
  <c r="L131" i="2"/>
  <c r="F130" i="2"/>
  <c r="G130" i="2"/>
  <c r="K131" i="2"/>
  <c r="E131" i="2"/>
  <c r="C85" i="3"/>
  <c r="D85" i="3"/>
  <c r="C132" i="2"/>
  <c r="N83" i="2" l="1"/>
  <c r="D84" i="2" s="1"/>
  <c r="I83" i="2"/>
  <c r="M83" i="2" s="1"/>
  <c r="L132" i="2"/>
  <c r="F131" i="2"/>
  <c r="G131" i="2"/>
  <c r="E132" i="2"/>
  <c r="K132" i="2"/>
  <c r="E85" i="3"/>
  <c r="F85" i="3" s="1"/>
  <c r="B86" i="3" s="1"/>
  <c r="C86" i="3" s="1"/>
  <c r="C133" i="2"/>
  <c r="H84" i="2" l="1"/>
  <c r="N84" i="2" s="1"/>
  <c r="D85" i="2" s="1"/>
  <c r="L133" i="2"/>
  <c r="F132" i="2"/>
  <c r="G132" i="2"/>
  <c r="E133" i="2"/>
  <c r="K133" i="2"/>
  <c r="D86" i="3"/>
  <c r="E86" i="3" s="1"/>
  <c r="F86" i="3" s="1"/>
  <c r="B87" i="3" s="1"/>
  <c r="C134" i="2"/>
  <c r="A84" i="2" l="1"/>
  <c r="I84" i="2"/>
  <c r="M84" i="2" s="1"/>
  <c r="H85" i="2" s="1"/>
  <c r="N85" i="2" s="1"/>
  <c r="D86" i="2" s="1"/>
  <c r="L134" i="2"/>
  <c r="E134" i="2"/>
  <c r="K134" i="2"/>
  <c r="F133" i="2"/>
  <c r="G133" i="2"/>
  <c r="C87" i="3"/>
  <c r="D87" i="3"/>
  <c r="C135" i="2"/>
  <c r="I85" i="2" l="1"/>
  <c r="M85" i="2" s="1"/>
  <c r="H86" i="2" s="1"/>
  <c r="I86" i="2" s="1"/>
  <c r="M86" i="2" s="1"/>
  <c r="A85" i="2"/>
  <c r="L135" i="2"/>
  <c r="E135" i="2"/>
  <c r="K135" i="2"/>
  <c r="F134" i="2"/>
  <c r="G134" i="2"/>
  <c r="E87" i="3"/>
  <c r="F87" i="3" s="1"/>
  <c r="B88" i="3" s="1"/>
  <c r="C136" i="2"/>
  <c r="N86" i="2" l="1"/>
  <c r="D87" i="2" s="1"/>
  <c r="A86" i="2"/>
  <c r="L136" i="2"/>
  <c r="E136" i="2"/>
  <c r="K136" i="2"/>
  <c r="F135" i="2"/>
  <c r="G135" i="2"/>
  <c r="C88" i="3"/>
  <c r="D88" i="3"/>
  <c r="C137" i="2"/>
  <c r="H87" i="2" l="1"/>
  <c r="A87" i="2" s="1"/>
  <c r="L137" i="2"/>
  <c r="L89" i="2"/>
  <c r="F136" i="2"/>
  <c r="G136" i="2"/>
  <c r="E137" i="2"/>
  <c r="K137" i="2"/>
  <c r="E88" i="3"/>
  <c r="F88" i="3" s="1"/>
  <c r="B89" i="3" s="1"/>
  <c r="C138" i="2"/>
  <c r="I87" i="2" l="1"/>
  <c r="M87" i="2" s="1"/>
  <c r="N87" i="2"/>
  <c r="D88" i="2" s="1"/>
  <c r="L138" i="2"/>
  <c r="F137" i="2"/>
  <c r="G137" i="2"/>
  <c r="K138" i="2"/>
  <c r="E138" i="2"/>
  <c r="C89" i="3"/>
  <c r="D89" i="3"/>
  <c r="C139" i="2"/>
  <c r="H88" i="2" l="1"/>
  <c r="I88" i="2" s="1"/>
  <c r="M88" i="2" s="1"/>
  <c r="L139" i="2"/>
  <c r="K139" i="2"/>
  <c r="E139" i="2"/>
  <c r="F138" i="2"/>
  <c r="G138" i="2"/>
  <c r="E89" i="3"/>
  <c r="F89" i="3" s="1"/>
  <c r="B90" i="3" s="1"/>
  <c r="C90" i="3" s="1"/>
  <c r="C140" i="2"/>
  <c r="N88" i="2" l="1"/>
  <c r="D89" i="2" s="1"/>
  <c r="A88" i="2"/>
  <c r="H89" i="2"/>
  <c r="N89" i="2" s="1"/>
  <c r="D90" i="2" s="1"/>
  <c r="L140" i="2"/>
  <c r="E91" i="2"/>
  <c r="F91" i="2" s="1"/>
  <c r="G91" i="2" s="1"/>
  <c r="G139" i="2"/>
  <c r="F139" i="2"/>
  <c r="K140" i="2"/>
  <c r="E140" i="2"/>
  <c r="D90" i="3"/>
  <c r="E90" i="3" s="1"/>
  <c r="F90" i="3" s="1"/>
  <c r="B91" i="3" s="1"/>
  <c r="C141" i="2"/>
  <c r="A89" i="2" l="1"/>
  <c r="I89" i="2"/>
  <c r="M89" i="2" s="1"/>
  <c r="H90" i="2" s="1"/>
  <c r="L141" i="2"/>
  <c r="K141" i="2"/>
  <c r="E141" i="2"/>
  <c r="F140" i="2"/>
  <c r="G140" i="2"/>
  <c r="C91" i="3"/>
  <c r="D91" i="3"/>
  <c r="C142" i="2"/>
  <c r="A90" i="2" l="1"/>
  <c r="L90" i="2"/>
  <c r="N90" i="2"/>
  <c r="D91" i="2" s="1"/>
  <c r="I90" i="2"/>
  <c r="M90" i="2" s="1"/>
  <c r="H91" i="2" s="1"/>
  <c r="I91" i="2" s="1"/>
  <c r="M91" i="2" s="1"/>
  <c r="L142" i="2"/>
  <c r="E92" i="2"/>
  <c r="F92" i="2" s="1"/>
  <c r="G92" i="2" s="1"/>
  <c r="K142" i="2"/>
  <c r="E142" i="2"/>
  <c r="F141" i="2"/>
  <c r="G141" i="2"/>
  <c r="E91" i="3"/>
  <c r="F91" i="3" s="1"/>
  <c r="B92" i="3" s="1"/>
  <c r="C143" i="2"/>
  <c r="A91" i="2" l="1"/>
  <c r="L91" i="2"/>
  <c r="N91" i="2"/>
  <c r="D92" i="2" s="1"/>
  <c r="L143" i="2"/>
  <c r="F142" i="2"/>
  <c r="G142" i="2"/>
  <c r="K143" i="2"/>
  <c r="E143" i="2"/>
  <c r="D92" i="3"/>
  <c r="C92" i="3"/>
  <c r="C144" i="2"/>
  <c r="H92" i="2" l="1"/>
  <c r="A92" i="2" s="1"/>
  <c r="L144" i="2"/>
  <c r="E93" i="2"/>
  <c r="F93" i="2" s="1"/>
  <c r="G93" i="2" s="1"/>
  <c r="E92" i="3"/>
  <c r="F92" i="3" s="1"/>
  <c r="B93" i="3" s="1"/>
  <c r="D93" i="3" s="1"/>
  <c r="F143" i="2"/>
  <c r="G143" i="2"/>
  <c r="E144" i="2"/>
  <c r="K144" i="2"/>
  <c r="C145" i="2"/>
  <c r="N92" i="2" l="1"/>
  <c r="D93" i="2" s="1"/>
  <c r="I92" i="2"/>
  <c r="M92" i="2" s="1"/>
  <c r="L145" i="2"/>
  <c r="C93" i="3"/>
  <c r="E93" i="3" s="1"/>
  <c r="F93" i="3" s="1"/>
  <c r="B94" i="3" s="1"/>
  <c r="D94" i="3" s="1"/>
  <c r="G144" i="2"/>
  <c r="F144" i="2"/>
  <c r="K145" i="2"/>
  <c r="E145" i="2"/>
  <c r="C146" i="2"/>
  <c r="H93" i="2" l="1"/>
  <c r="I93" i="2" s="1"/>
  <c r="M93" i="2" s="1"/>
  <c r="L146" i="2"/>
  <c r="C94" i="3"/>
  <c r="E94" i="3" s="1"/>
  <c r="F94" i="3" s="1"/>
  <c r="B95" i="3" s="1"/>
  <c r="F145" i="2"/>
  <c r="G145" i="2"/>
  <c r="E146" i="2"/>
  <c r="K146" i="2"/>
  <c r="C147" i="2"/>
  <c r="A93" i="2" l="1"/>
  <c r="N93" i="2"/>
  <c r="D94" i="2" s="1"/>
  <c r="E94" i="2" s="1"/>
  <c r="F94" i="2" s="1"/>
  <c r="G94" i="2" s="1"/>
  <c r="L147" i="2"/>
  <c r="F146" i="2"/>
  <c r="G146" i="2"/>
  <c r="E147" i="2"/>
  <c r="K147" i="2"/>
  <c r="C95" i="3"/>
  <c r="D95" i="3"/>
  <c r="C148" i="2"/>
  <c r="H94" i="2" l="1"/>
  <c r="A94" i="2" s="1"/>
  <c r="L148" i="2"/>
  <c r="E148" i="2"/>
  <c r="K148" i="2"/>
  <c r="F147" i="2"/>
  <c r="G147" i="2"/>
  <c r="E95" i="3"/>
  <c r="F95" i="3" s="1"/>
  <c r="B96" i="3" s="1"/>
  <c r="C149" i="2"/>
  <c r="I94" i="2" l="1"/>
  <c r="N94" i="2"/>
  <c r="D95" i="2" s="1"/>
  <c r="E149" i="2"/>
  <c r="K149" i="2"/>
  <c r="F148" i="2"/>
  <c r="G148" i="2"/>
  <c r="C96" i="3"/>
  <c r="D96" i="3"/>
  <c r="C150" i="2"/>
  <c r="M94" i="2"/>
  <c r="H95" i="2" l="1"/>
  <c r="K150" i="2"/>
  <c r="E150" i="2"/>
  <c r="F149" i="2"/>
  <c r="G149" i="2"/>
  <c r="E96" i="3"/>
  <c r="F96" i="3" s="1"/>
  <c r="B97" i="3" s="1"/>
  <c r="D97" i="3" s="1"/>
  <c r="C151" i="2"/>
  <c r="A95" i="2" l="1"/>
  <c r="I95" i="2"/>
  <c r="M95" i="2" s="1"/>
  <c r="N95" i="2"/>
  <c r="D96" i="2" s="1"/>
  <c r="F150" i="2"/>
  <c r="G150" i="2"/>
  <c r="K151" i="2"/>
  <c r="E151" i="2"/>
  <c r="C97" i="3"/>
  <c r="E97" i="3" s="1"/>
  <c r="F97" i="3" s="1"/>
  <c r="B98" i="3" s="1"/>
  <c r="C152" i="2"/>
  <c r="H96" i="2" l="1"/>
  <c r="N96" i="2" s="1"/>
  <c r="D97" i="2" s="1"/>
  <c r="G151" i="2"/>
  <c r="F151" i="2"/>
  <c r="K152" i="2"/>
  <c r="D98" i="3"/>
  <c r="C98" i="3"/>
  <c r="C153" i="2"/>
  <c r="A96" i="2" l="1"/>
  <c r="I96" i="2"/>
  <c r="M96" i="2" s="1"/>
  <c r="H97" i="2" s="1"/>
  <c r="L153" i="2"/>
  <c r="K153" i="2"/>
  <c r="E98" i="3"/>
  <c r="F98" i="3" s="1"/>
  <c r="B99" i="3" s="1"/>
  <c r="C154" i="2"/>
  <c r="A97" i="2" l="1"/>
  <c r="N97" i="2"/>
  <c r="D98" i="2" s="1"/>
  <c r="I97" i="2"/>
  <c r="M97" i="2" s="1"/>
  <c r="L154" i="2"/>
  <c r="E154" i="2"/>
  <c r="K154" i="2"/>
  <c r="C99" i="3"/>
  <c r="D99" i="3"/>
  <c r="C155" i="2"/>
  <c r="H98" i="2" l="1"/>
  <c r="I98" i="2" s="1"/>
  <c r="M98" i="2" s="1"/>
  <c r="L155" i="2"/>
  <c r="K155" i="2"/>
  <c r="F154" i="2"/>
  <c r="G154" i="2"/>
  <c r="E99" i="3"/>
  <c r="F99" i="3" s="1"/>
  <c r="B100" i="3" s="1"/>
  <c r="C100" i="3" s="1"/>
  <c r="C156" i="2"/>
  <c r="A98" i="2" l="1"/>
  <c r="N98" i="2"/>
  <c r="D99" i="2" s="1"/>
  <c r="L156" i="2"/>
  <c r="K156" i="2"/>
  <c r="E156" i="2"/>
  <c r="D100" i="3"/>
  <c r="E100" i="3" s="1"/>
  <c r="F100" i="3" s="1"/>
  <c r="B101" i="3" s="1"/>
  <c r="D101" i="3" s="1"/>
  <c r="C157" i="2"/>
  <c r="H99" i="2" l="1"/>
  <c r="I99" i="2" s="1"/>
  <c r="M99" i="2" s="1"/>
  <c r="L157" i="2"/>
  <c r="C101" i="3"/>
  <c r="E101" i="3" s="1"/>
  <c r="F101" i="3" s="1"/>
  <c r="B102" i="3" s="1"/>
  <c r="K157" i="2"/>
  <c r="E157" i="2"/>
  <c r="F156" i="2"/>
  <c r="G156" i="2"/>
  <c r="C158" i="2"/>
  <c r="N99" i="2" l="1"/>
  <c r="D100" i="2" s="1"/>
  <c r="A99" i="2"/>
  <c r="H100" i="2"/>
  <c r="I100" i="2" s="1"/>
  <c r="M100" i="2" s="1"/>
  <c r="L158" i="2"/>
  <c r="G157" i="2"/>
  <c r="F157" i="2"/>
  <c r="K158" i="2"/>
  <c r="E158" i="2"/>
  <c r="C102" i="3"/>
  <c r="D102" i="3"/>
  <c r="C159" i="2"/>
  <c r="N100" i="2" l="1"/>
  <c r="D101" i="2" s="1"/>
  <c r="A100" i="2"/>
  <c r="L159" i="2"/>
  <c r="F158" i="2"/>
  <c r="G158" i="2"/>
  <c r="K159" i="2"/>
  <c r="E159" i="2"/>
  <c r="E102" i="3"/>
  <c r="F102" i="3" s="1"/>
  <c r="B103" i="3" s="1"/>
  <c r="D103" i="3" s="1"/>
  <c r="C160" i="2"/>
  <c r="H101" i="2" l="1"/>
  <c r="I101" i="2" s="1"/>
  <c r="M101" i="2" s="1"/>
  <c r="L160" i="2"/>
  <c r="C103" i="3"/>
  <c r="E103" i="3" s="1"/>
  <c r="F103" i="3" s="1"/>
  <c r="B104" i="3" s="1"/>
  <c r="K160" i="2"/>
  <c r="E160" i="2"/>
  <c r="F159" i="2"/>
  <c r="G159" i="2"/>
  <c r="C161" i="2"/>
  <c r="A101" i="2" l="1"/>
  <c r="N101" i="2"/>
  <c r="D102" i="2" s="1"/>
  <c r="L161" i="2"/>
  <c r="F160" i="2"/>
  <c r="G160" i="2"/>
  <c r="K161" i="2"/>
  <c r="E161" i="2"/>
  <c r="C104" i="3"/>
  <c r="D104" i="3"/>
  <c r="C162" i="2"/>
  <c r="H102" i="2" l="1"/>
  <c r="A102" i="2" s="1"/>
  <c r="I102" i="2"/>
  <c r="M102" i="2" s="1"/>
  <c r="L162" i="2"/>
  <c r="F161" i="2"/>
  <c r="G161" i="2"/>
  <c r="E162" i="2"/>
  <c r="K162" i="2"/>
  <c r="E104" i="3"/>
  <c r="F104" i="3" s="1"/>
  <c r="B105" i="3" s="1"/>
  <c r="C163" i="2"/>
  <c r="N102" i="2" l="1"/>
  <c r="D103" i="2" s="1"/>
  <c r="H103" i="2"/>
  <c r="A103" i="2" s="1"/>
  <c r="I103" i="2"/>
  <c r="M103" i="2" s="1"/>
  <c r="L163" i="2"/>
  <c r="F162" i="2"/>
  <c r="G162" i="2"/>
  <c r="E163" i="2"/>
  <c r="K163" i="2"/>
  <c r="C105" i="3"/>
  <c r="D105" i="3"/>
  <c r="C164" i="2"/>
  <c r="N103" i="2" l="1"/>
  <c r="D104" i="2" s="1"/>
  <c r="H104" i="2"/>
  <c r="I104" i="2" s="1"/>
  <c r="M104" i="2" s="1"/>
  <c r="L164" i="2"/>
  <c r="F163" i="2"/>
  <c r="G163" i="2"/>
  <c r="E164" i="2"/>
  <c r="K164" i="2"/>
  <c r="E105" i="3"/>
  <c r="F105" i="3" s="1"/>
  <c r="B106" i="3" s="1"/>
  <c r="C165" i="2"/>
  <c r="A104" i="2" l="1"/>
  <c r="N104" i="2"/>
  <c r="D105" i="2" s="1"/>
  <c r="L165" i="2"/>
  <c r="E165" i="2"/>
  <c r="K165" i="2"/>
  <c r="F164" i="2"/>
  <c r="G164" i="2"/>
  <c r="C106" i="3"/>
  <c r="D106" i="3"/>
  <c r="C166" i="2"/>
  <c r="H105" i="2" l="1"/>
  <c r="A105" i="2" s="1"/>
  <c r="L166" i="2"/>
  <c r="E166" i="2"/>
  <c r="K166" i="2"/>
  <c r="F165" i="2"/>
  <c r="G165" i="2"/>
  <c r="E106" i="3"/>
  <c r="F106" i="3" s="1"/>
  <c r="B107" i="3" s="1"/>
  <c r="C167" i="2"/>
  <c r="N105" i="2" l="1"/>
  <c r="D106" i="2" s="1"/>
  <c r="I105" i="2"/>
  <c r="M105" i="2" s="1"/>
  <c r="L167" i="2"/>
  <c r="E167" i="2"/>
  <c r="K167" i="2"/>
  <c r="F166" i="2"/>
  <c r="G166" i="2"/>
  <c r="C107" i="3"/>
  <c r="D107" i="3"/>
  <c r="C168" i="2"/>
  <c r="H106" i="2" l="1"/>
  <c r="N106" i="2" s="1"/>
  <c r="D107" i="2" s="1"/>
  <c r="L168" i="2"/>
  <c r="K168" i="2"/>
  <c r="E168" i="2"/>
  <c r="F167" i="2"/>
  <c r="G167" i="2"/>
  <c r="E107" i="3"/>
  <c r="F107" i="3" s="1"/>
  <c r="B108" i="3" s="1"/>
  <c r="C169" i="2"/>
  <c r="I106" i="2" l="1"/>
  <c r="M106" i="2" s="1"/>
  <c r="H107" i="2" s="1"/>
  <c r="I107" i="2" s="1"/>
  <c r="M107" i="2" s="1"/>
  <c r="A106" i="2"/>
  <c r="L169" i="2"/>
  <c r="K169" i="2"/>
  <c r="E169" i="2"/>
  <c r="F168" i="2"/>
  <c r="G168" i="2"/>
  <c r="C108" i="3"/>
  <c r="D108" i="3"/>
  <c r="C170" i="2"/>
  <c r="N107" i="2" l="1"/>
  <c r="D108" i="2" s="1"/>
  <c r="A107" i="2"/>
  <c r="H108" i="2"/>
  <c r="L170" i="2"/>
  <c r="G169" i="2"/>
  <c r="F169" i="2"/>
  <c r="K170" i="2"/>
  <c r="E170" i="2"/>
  <c r="E108" i="3"/>
  <c r="F108" i="3" s="1"/>
  <c r="B109" i="3" s="1"/>
  <c r="D109" i="3" s="1"/>
  <c r="C171" i="2"/>
  <c r="I108" i="2" l="1"/>
  <c r="M108" i="2" s="1"/>
  <c r="N108" i="2" s="1"/>
  <c r="D109" i="2" s="1"/>
  <c r="A108" i="2"/>
  <c r="L171" i="2"/>
  <c r="L118" i="2"/>
  <c r="C109" i="3"/>
  <c r="E109" i="3" s="1"/>
  <c r="F109" i="3" s="1"/>
  <c r="B110" i="3" s="1"/>
  <c r="D110" i="3" s="1"/>
  <c r="F170" i="2"/>
  <c r="G170" i="2"/>
  <c r="K171" i="2"/>
  <c r="E171" i="2"/>
  <c r="C172" i="2"/>
  <c r="H109" i="2" l="1"/>
  <c r="L172" i="2"/>
  <c r="C110" i="3"/>
  <c r="E110" i="3" s="1"/>
  <c r="F110" i="3" s="1"/>
  <c r="B111" i="3" s="1"/>
  <c r="D111" i="3" s="1"/>
  <c r="K172" i="2"/>
  <c r="E172" i="2"/>
  <c r="F171" i="2"/>
  <c r="G171" i="2"/>
  <c r="C173" i="2"/>
  <c r="A109" i="2" l="1"/>
  <c r="I109" i="2"/>
  <c r="M109" i="2" s="1"/>
  <c r="N109" i="2"/>
  <c r="D110" i="2" s="1"/>
  <c r="L173" i="2"/>
  <c r="C111" i="3"/>
  <c r="E111" i="3" s="1"/>
  <c r="F111" i="3" s="1"/>
  <c r="B112" i="3" s="1"/>
  <c r="F172" i="2"/>
  <c r="G172" i="2"/>
  <c r="K173" i="2"/>
  <c r="E173" i="2"/>
  <c r="C174" i="2"/>
  <c r="H110" i="2" l="1"/>
  <c r="L174" i="2"/>
  <c r="E174" i="2"/>
  <c r="K174" i="2"/>
  <c r="F173" i="2"/>
  <c r="G173" i="2"/>
  <c r="C112" i="3"/>
  <c r="D112" i="3"/>
  <c r="C175" i="2"/>
  <c r="N110" i="2" l="1"/>
  <c r="D111" i="2" s="1"/>
  <c r="I110" i="2"/>
  <c r="M110" i="2" s="1"/>
  <c r="A110" i="2"/>
  <c r="L175" i="2"/>
  <c r="G174" i="2"/>
  <c r="F174" i="2"/>
  <c r="E175" i="2"/>
  <c r="K175" i="2"/>
  <c r="E112" i="3"/>
  <c r="F112" i="3" s="1"/>
  <c r="B113" i="3" s="1"/>
  <c r="C176" i="2"/>
  <c r="H111" i="2" l="1"/>
  <c r="L176" i="2"/>
  <c r="F175" i="2"/>
  <c r="G175" i="2"/>
  <c r="E176" i="2"/>
  <c r="K176" i="2"/>
  <c r="C113" i="3"/>
  <c r="D113" i="3"/>
  <c r="C177" i="2"/>
  <c r="I111" i="2" l="1"/>
  <c r="M111" i="2" s="1"/>
  <c r="N111" i="2"/>
  <c r="D112" i="2" s="1"/>
  <c r="A111" i="2"/>
  <c r="L177" i="2"/>
  <c r="E177" i="2"/>
  <c r="K177" i="2"/>
  <c r="F176" i="2"/>
  <c r="G176" i="2"/>
  <c r="E113" i="3"/>
  <c r="F113" i="3" s="1"/>
  <c r="B114" i="3" s="1"/>
  <c r="C178" i="2"/>
  <c r="H112" i="2" l="1"/>
  <c r="A112" i="2" s="1"/>
  <c r="L178" i="2"/>
  <c r="E178" i="2"/>
  <c r="K178" i="2"/>
  <c r="F177" i="2"/>
  <c r="G177" i="2"/>
  <c r="C114" i="3"/>
  <c r="D114" i="3"/>
  <c r="C179" i="2"/>
  <c r="I112" i="2" l="1"/>
  <c r="M112" i="2" s="1"/>
  <c r="N112" i="2"/>
  <c r="D113" i="2" s="1"/>
  <c r="E179" i="2"/>
  <c r="K179" i="2"/>
  <c r="F178" i="2"/>
  <c r="G178" i="2"/>
  <c r="E114" i="3"/>
  <c r="F114" i="3" s="1"/>
  <c r="B115" i="3" s="1"/>
  <c r="C180" i="2"/>
  <c r="H113" i="2" l="1"/>
  <c r="I113" i="2" s="1"/>
  <c r="M113" i="2" s="1"/>
  <c r="E180" i="2"/>
  <c r="K180" i="2"/>
  <c r="F179" i="2"/>
  <c r="G179" i="2"/>
  <c r="C115" i="3"/>
  <c r="D115" i="3"/>
  <c r="C181" i="2"/>
  <c r="A113" i="2" l="1"/>
  <c r="N113" i="2"/>
  <c r="D114" i="2" s="1"/>
  <c r="L181" i="2"/>
  <c r="L119" i="2"/>
  <c r="F180" i="2"/>
  <c r="G180" i="2"/>
  <c r="K181" i="2"/>
  <c r="E181" i="2"/>
  <c r="E115" i="3"/>
  <c r="F115" i="3" s="1"/>
  <c r="B116" i="3" s="1"/>
  <c r="C182" i="2"/>
  <c r="H114" i="2" l="1"/>
  <c r="A114" i="2" s="1"/>
  <c r="G181" i="2"/>
  <c r="F181" i="2"/>
  <c r="K182" i="2"/>
  <c r="E182" i="2"/>
  <c r="C116" i="3"/>
  <c r="D116" i="3"/>
  <c r="C183" i="2"/>
  <c r="I114" i="2" l="1"/>
  <c r="M114" i="2" s="1"/>
  <c r="N114" i="2"/>
  <c r="D115" i="2" s="1"/>
  <c r="L183" i="2"/>
  <c r="F182" i="2"/>
  <c r="G182" i="2"/>
  <c r="K183" i="2"/>
  <c r="E116" i="3"/>
  <c r="F116" i="3" s="1"/>
  <c r="B117" i="3" s="1"/>
  <c r="C117" i="3" s="1"/>
  <c r="C184" i="2"/>
  <c r="H115" i="2" l="1"/>
  <c r="L184" i="2"/>
  <c r="K184" i="2"/>
  <c r="D117" i="3"/>
  <c r="E117" i="3" s="1"/>
  <c r="F117" i="3" s="1"/>
  <c r="B118" i="3" s="1"/>
  <c r="C185" i="2"/>
  <c r="A115" i="2" l="1"/>
  <c r="I115" i="2"/>
  <c r="M115" i="2" s="1"/>
  <c r="N115" i="2"/>
  <c r="D116" i="2" s="1"/>
  <c r="L120" i="2"/>
  <c r="L185" i="2"/>
  <c r="K185" i="2"/>
  <c r="C118" i="3"/>
  <c r="D118" i="3"/>
  <c r="C186" i="2"/>
  <c r="H116" i="2" l="1"/>
  <c r="L186" i="2"/>
  <c r="E118" i="3"/>
  <c r="F118" i="3" s="1"/>
  <c r="B119" i="3" s="1"/>
  <c r="C119" i="3" s="1"/>
  <c r="K186" i="2"/>
  <c r="C187" i="2"/>
  <c r="A116" i="2" l="1"/>
  <c r="I116" i="2"/>
  <c r="M116" i="2" s="1"/>
  <c r="N116" i="2"/>
  <c r="D117" i="2" s="1"/>
  <c r="L187" i="2"/>
  <c r="E123" i="2"/>
  <c r="D119" i="3"/>
  <c r="E119" i="3" s="1"/>
  <c r="F119" i="3" s="1"/>
  <c r="B120" i="3" s="1"/>
  <c r="D120" i="3" s="1"/>
  <c r="K187" i="2"/>
  <c r="E187" i="2"/>
  <c r="C188" i="2"/>
  <c r="H117" i="2" l="1"/>
  <c r="A117" i="2" s="1"/>
  <c r="L188" i="2"/>
  <c r="F123" i="2"/>
  <c r="G123" i="2"/>
  <c r="C120" i="3"/>
  <c r="E120" i="3" s="1"/>
  <c r="F120" i="3" s="1"/>
  <c r="B121" i="3" s="1"/>
  <c r="K188" i="2"/>
  <c r="E188" i="2"/>
  <c r="F187" i="2"/>
  <c r="G187" i="2"/>
  <c r="C189" i="2"/>
  <c r="N117" i="2" l="1"/>
  <c r="D118" i="2" s="1"/>
  <c r="I117" i="2"/>
  <c r="M117" i="2" s="1"/>
  <c r="H118" i="2" s="1"/>
  <c r="L189" i="2"/>
  <c r="G188" i="2"/>
  <c r="F188" i="2"/>
  <c r="K189" i="2"/>
  <c r="E189" i="2"/>
  <c r="C121" i="3"/>
  <c r="D121" i="3"/>
  <c r="C190" i="2"/>
  <c r="N118" i="2" l="1"/>
  <c r="D119" i="2" s="1"/>
  <c r="I118" i="2"/>
  <c r="M118" i="2" s="1"/>
  <c r="A118" i="2"/>
  <c r="L190" i="2"/>
  <c r="F189" i="2"/>
  <c r="G189" i="2"/>
  <c r="K190" i="2"/>
  <c r="E190" i="2"/>
  <c r="E121" i="3"/>
  <c r="F121" i="3" s="1"/>
  <c r="B122" i="3" s="1"/>
  <c r="D122" i="3" s="1"/>
  <c r="C191" i="2"/>
  <c r="H119" i="2" l="1"/>
  <c r="N119" i="2" s="1"/>
  <c r="D120" i="2" s="1"/>
  <c r="I119" i="2"/>
  <c r="M119" i="2" s="1"/>
  <c r="A119" i="2"/>
  <c r="L191" i="2"/>
  <c r="C122" i="3"/>
  <c r="E122" i="3" s="1"/>
  <c r="F122" i="3" s="1"/>
  <c r="B123" i="3" s="1"/>
  <c r="F190" i="2"/>
  <c r="G190" i="2"/>
  <c r="K191" i="2"/>
  <c r="E191" i="2"/>
  <c r="C192" i="2"/>
  <c r="H120" i="2" l="1"/>
  <c r="I120" i="2" s="1"/>
  <c r="M120" i="2" s="1"/>
  <c r="L192" i="2"/>
  <c r="F191" i="2"/>
  <c r="G191" i="2"/>
  <c r="K192" i="2"/>
  <c r="E192" i="2"/>
  <c r="C123" i="3"/>
  <c r="D123" i="3"/>
  <c r="C193" i="2"/>
  <c r="A120" i="2" l="1"/>
  <c r="N120" i="2"/>
  <c r="D121" i="2" s="1"/>
  <c r="L193" i="2"/>
  <c r="F192" i="2"/>
  <c r="G192" i="2"/>
  <c r="E193" i="2"/>
  <c r="K193" i="2"/>
  <c r="E123" i="3"/>
  <c r="F123" i="3" s="1"/>
  <c r="B124" i="3" s="1"/>
  <c r="C194" i="2"/>
  <c r="H121" i="2" l="1"/>
  <c r="L194" i="2"/>
  <c r="F193" i="2"/>
  <c r="G193" i="2"/>
  <c r="E194" i="2"/>
  <c r="K194" i="2"/>
  <c r="C124" i="3"/>
  <c r="D124" i="3"/>
  <c r="C195" i="2"/>
  <c r="A121" i="2" l="1"/>
  <c r="N121" i="2"/>
  <c r="D122" i="2" s="1"/>
  <c r="E122" i="2" s="1"/>
  <c r="F122" i="2" s="1"/>
  <c r="G122" i="2" s="1"/>
  <c r="I121" i="2"/>
  <c r="M121" i="2" s="1"/>
  <c r="L121" i="2"/>
  <c r="H122" i="2" s="1"/>
  <c r="A122" i="2" s="1"/>
  <c r="L195" i="2"/>
  <c r="E195" i="2"/>
  <c r="K195" i="2"/>
  <c r="F194" i="2"/>
  <c r="G194" i="2"/>
  <c r="E124" i="3"/>
  <c r="F124" i="3" s="1"/>
  <c r="B125" i="3" s="1"/>
  <c r="D125" i="3" s="1"/>
  <c r="C196" i="2"/>
  <c r="N122" i="2" l="1"/>
  <c r="D123" i="2" s="1"/>
  <c r="I122" i="2"/>
  <c r="M122" i="2" s="1"/>
  <c r="H123" i="2" s="1"/>
  <c r="A123" i="2" s="1"/>
  <c r="L196" i="2"/>
  <c r="C125" i="3"/>
  <c r="E125" i="3" s="1"/>
  <c r="F125" i="3" s="1"/>
  <c r="B126" i="3" s="1"/>
  <c r="F195" i="2"/>
  <c r="G195" i="2"/>
  <c r="E196" i="2"/>
  <c r="K196" i="2"/>
  <c r="C197" i="2"/>
  <c r="I123" i="2" l="1"/>
  <c r="M123" i="2" s="1"/>
  <c r="N123" i="2"/>
  <c r="D124" i="2" s="1"/>
  <c r="E124" i="2" s="1"/>
  <c r="F124" i="2" s="1"/>
  <c r="G124" i="2" s="1"/>
  <c r="L197" i="2"/>
  <c r="E197" i="2"/>
  <c r="K197" i="2"/>
  <c r="F196" i="2"/>
  <c r="G196" i="2"/>
  <c r="C126" i="3"/>
  <c r="D126" i="3"/>
  <c r="C198" i="2"/>
  <c r="H124" i="2" l="1"/>
  <c r="L198" i="2"/>
  <c r="E198" i="2"/>
  <c r="K198" i="2"/>
  <c r="F197" i="2"/>
  <c r="G197" i="2"/>
  <c r="E126" i="3"/>
  <c r="F126" i="3" s="1"/>
  <c r="B127" i="3" s="1"/>
  <c r="C199" i="2"/>
  <c r="N124" i="2" l="1"/>
  <c r="D125" i="2" s="1"/>
  <c r="E125" i="2" s="1"/>
  <c r="F125" i="2" s="1"/>
  <c r="G125" i="2" s="1"/>
  <c r="I124" i="2"/>
  <c r="M124" i="2" s="1"/>
  <c r="A124" i="2"/>
  <c r="L199" i="2"/>
  <c r="F198" i="2"/>
  <c r="G198" i="2"/>
  <c r="K199" i="2"/>
  <c r="E199" i="2"/>
  <c r="C127" i="3"/>
  <c r="D127" i="3"/>
  <c r="C200" i="2"/>
  <c r="H125" i="2" l="1"/>
  <c r="A125" i="2" s="1"/>
  <c r="I125" i="2"/>
  <c r="N125" i="2"/>
  <c r="D126" i="2" s="1"/>
  <c r="L200" i="2"/>
  <c r="F199" i="2"/>
  <c r="G199" i="2"/>
  <c r="K200" i="2"/>
  <c r="E200" i="2"/>
  <c r="E127" i="3"/>
  <c r="F127" i="3" s="1"/>
  <c r="B128" i="3" s="1"/>
  <c r="C201" i="2"/>
  <c r="M125" i="2"/>
  <c r="H126" i="2" l="1"/>
  <c r="A126" i="2" s="1"/>
  <c r="L201" i="2"/>
  <c r="G200" i="2"/>
  <c r="F200" i="2"/>
  <c r="K201" i="2"/>
  <c r="E201" i="2"/>
  <c r="D128" i="3"/>
  <c r="C128" i="3"/>
  <c r="C202" i="2"/>
  <c r="N126" i="2" l="1"/>
  <c r="D127" i="2" s="1"/>
  <c r="I126" i="2"/>
  <c r="M126" i="2" s="1"/>
  <c r="L202" i="2"/>
  <c r="F201" i="2"/>
  <c r="G201" i="2"/>
  <c r="K202" i="2"/>
  <c r="E202" i="2"/>
  <c r="E128" i="3"/>
  <c r="F128" i="3" s="1"/>
  <c r="B129" i="3" s="1"/>
  <c r="D129" i="3" s="1"/>
  <c r="C203" i="2"/>
  <c r="H127" i="2" l="1"/>
  <c r="A127" i="2" s="1"/>
  <c r="N127" i="2"/>
  <c r="I127" i="2"/>
  <c r="M127" i="2" s="1"/>
  <c r="H128" i="2" s="1"/>
  <c r="D128" i="2"/>
  <c r="L203" i="2"/>
  <c r="C129" i="3"/>
  <c r="E129" i="3" s="1"/>
  <c r="F129" i="3" s="1"/>
  <c r="B130" i="3" s="1"/>
  <c r="F202" i="2"/>
  <c r="G202" i="2"/>
  <c r="K203" i="2"/>
  <c r="E203" i="2"/>
  <c r="C204" i="2"/>
  <c r="A128" i="2" l="1"/>
  <c r="N128" i="2"/>
  <c r="D129" i="2" s="1"/>
  <c r="I128" i="2"/>
  <c r="M128" i="2" s="1"/>
  <c r="H129" i="2" s="1"/>
  <c r="L204" i="2"/>
  <c r="K204" i="2"/>
  <c r="E204" i="2"/>
  <c r="F203" i="2"/>
  <c r="G203" i="2"/>
  <c r="C130" i="3"/>
  <c r="D130" i="3"/>
  <c r="C205" i="2"/>
  <c r="I129" i="2" l="1"/>
  <c r="M129" i="2" s="1"/>
  <c r="N129" i="2"/>
  <c r="H130" i="2" s="1"/>
  <c r="A129" i="2"/>
  <c r="D130" i="2"/>
  <c r="L205" i="2"/>
  <c r="E205" i="2"/>
  <c r="K205" i="2"/>
  <c r="F204" i="2"/>
  <c r="G204" i="2"/>
  <c r="E130" i="3"/>
  <c r="F130" i="3" s="1"/>
  <c r="B131" i="3" s="1"/>
  <c r="D131" i="3" s="1"/>
  <c r="C206" i="2"/>
  <c r="N130" i="2" l="1"/>
  <c r="I130" i="2"/>
  <c r="M130" i="2" s="1"/>
  <c r="H131" i="2" s="1"/>
  <c r="A130" i="2"/>
  <c r="D131" i="2"/>
  <c r="L206" i="2"/>
  <c r="C131" i="3"/>
  <c r="E131" i="3" s="1"/>
  <c r="F131" i="3" s="1"/>
  <c r="B132" i="3" s="1"/>
  <c r="C132" i="3" s="1"/>
  <c r="G205" i="2"/>
  <c r="F205" i="2"/>
  <c r="E206" i="2"/>
  <c r="K206" i="2"/>
  <c r="C207" i="2"/>
  <c r="A131" i="2" l="1"/>
  <c r="I131" i="2"/>
  <c r="M131" i="2" s="1"/>
  <c r="N131" i="2"/>
  <c r="L207" i="2"/>
  <c r="F206" i="2"/>
  <c r="G206" i="2"/>
  <c r="E207" i="2"/>
  <c r="K207" i="2"/>
  <c r="D132" i="3"/>
  <c r="E132" i="3" s="1"/>
  <c r="F132" i="3" s="1"/>
  <c r="B133" i="3" s="1"/>
  <c r="C208" i="2"/>
  <c r="H132" i="2" l="1"/>
  <c r="I132" i="2" s="1"/>
  <c r="M132" i="2" s="1"/>
  <c r="D132" i="2"/>
  <c r="L208" i="2"/>
  <c r="F207" i="2"/>
  <c r="G207" i="2"/>
  <c r="E208" i="2"/>
  <c r="K208" i="2"/>
  <c r="C133" i="3"/>
  <c r="D133" i="3"/>
  <c r="C209" i="2"/>
  <c r="N132" i="2" l="1"/>
  <c r="H133" i="2" s="1"/>
  <c r="N133" i="2" s="1"/>
  <c r="A132" i="2"/>
  <c r="D133" i="2"/>
  <c r="L209" i="2"/>
  <c r="E209" i="2"/>
  <c r="K209" i="2"/>
  <c r="F208" i="2"/>
  <c r="G208" i="2"/>
  <c r="E133" i="3"/>
  <c r="F133" i="3" s="1"/>
  <c r="B134" i="3" s="1"/>
  <c r="D134" i="3" s="1"/>
  <c r="C210" i="2"/>
  <c r="I133" i="2" l="1"/>
  <c r="M133" i="2" s="1"/>
  <c r="H134" i="2" s="1"/>
  <c r="D134" i="2"/>
  <c r="A133" i="2"/>
  <c r="C134" i="3"/>
  <c r="E134" i="3" s="1"/>
  <c r="F134" i="3" s="1"/>
  <c r="B135" i="3" s="1"/>
  <c r="E210" i="2"/>
  <c r="K210" i="2"/>
  <c r="F209" i="2"/>
  <c r="G209" i="2"/>
  <c r="C211" i="2"/>
  <c r="I134" i="2" l="1"/>
  <c r="M134" i="2" s="1"/>
  <c r="N134" i="2"/>
  <c r="D135" i="2" s="1"/>
  <c r="A134" i="2"/>
  <c r="F210" i="2"/>
  <c r="G210" i="2"/>
  <c r="E211" i="2"/>
  <c r="K211" i="2"/>
  <c r="C135" i="3"/>
  <c r="D135" i="3"/>
  <c r="C212" i="2"/>
  <c r="H135" i="2" l="1"/>
  <c r="A135" i="2" s="1"/>
  <c r="I135" i="2"/>
  <c r="M135" i="2" s="1"/>
  <c r="F211" i="2"/>
  <c r="G211" i="2"/>
  <c r="K212" i="2"/>
  <c r="E212" i="2"/>
  <c r="E135" i="3"/>
  <c r="F135" i="3" s="1"/>
  <c r="B136" i="3" s="1"/>
  <c r="C213" i="2"/>
  <c r="N135" i="2" l="1"/>
  <c r="D136" i="2" s="1"/>
  <c r="H136" i="2"/>
  <c r="I136" i="2" s="1"/>
  <c r="M136" i="2" s="1"/>
  <c r="G212" i="2"/>
  <c r="F212" i="2"/>
  <c r="E213" i="2"/>
  <c r="K213" i="2"/>
  <c r="C136" i="3"/>
  <c r="D136" i="3"/>
  <c r="C214" i="2"/>
  <c r="A136" i="2" l="1"/>
  <c r="N136" i="2"/>
  <c r="D137" i="2" s="1"/>
  <c r="L214" i="2"/>
  <c r="K214" i="2"/>
  <c r="G213" i="2"/>
  <c r="F213" i="2"/>
  <c r="E136" i="3"/>
  <c r="F136" i="3" s="1"/>
  <c r="B137" i="3" s="1"/>
  <c r="C137" i="3" s="1"/>
  <c r="C215" i="2"/>
  <c r="H137" i="2" l="1"/>
  <c r="I137" i="2" s="1"/>
  <c r="M137" i="2" s="1"/>
  <c r="A137" i="2"/>
  <c r="L215" i="2"/>
  <c r="D137" i="3"/>
  <c r="E137" i="3" s="1"/>
  <c r="F137" i="3" s="1"/>
  <c r="B138" i="3" s="1"/>
  <c r="K215" i="2"/>
  <c r="C216" i="2"/>
  <c r="N137" i="2" l="1"/>
  <c r="D138" i="2" s="1"/>
  <c r="H138" i="2"/>
  <c r="L216" i="2"/>
  <c r="K216" i="2"/>
  <c r="C138" i="3"/>
  <c r="D138" i="3"/>
  <c r="C217" i="2"/>
  <c r="I138" i="2" l="1"/>
  <c r="M138" i="2" s="1"/>
  <c r="N138" i="2"/>
  <c r="D139" i="2" s="1"/>
  <c r="A138" i="2"/>
  <c r="L217" i="2"/>
  <c r="E138" i="3"/>
  <c r="F138" i="3" s="1"/>
  <c r="B139" i="3" s="1"/>
  <c r="C139" i="3" s="1"/>
  <c r="K217" i="2"/>
  <c r="C218" i="2"/>
  <c r="H139" i="2" l="1"/>
  <c r="L218" i="2"/>
  <c r="D139" i="3"/>
  <c r="E139" i="3" s="1"/>
  <c r="F139" i="3" s="1"/>
  <c r="B140" i="3" s="1"/>
  <c r="K218" i="2"/>
  <c r="E218" i="2"/>
  <c r="C219" i="2"/>
  <c r="I139" i="2" l="1"/>
  <c r="M139" i="2" s="1"/>
  <c r="N139" i="2"/>
  <c r="D140" i="2" s="1"/>
  <c r="A139" i="2"/>
  <c r="L219" i="2"/>
  <c r="K219" i="2"/>
  <c r="E219" i="2"/>
  <c r="F218" i="2"/>
  <c r="G218" i="2"/>
  <c r="C140" i="3"/>
  <c r="D140" i="3"/>
  <c r="C220" i="2"/>
  <c r="H140" i="2" l="1"/>
  <c r="A140" i="2" s="1"/>
  <c r="L220" i="2"/>
  <c r="G219" i="2"/>
  <c r="F219" i="2"/>
  <c r="K220" i="2"/>
  <c r="E220" i="2"/>
  <c r="E140" i="3"/>
  <c r="F140" i="3" s="1"/>
  <c r="B141" i="3" s="1"/>
  <c r="C141" i="3" s="1"/>
  <c r="C221" i="2"/>
  <c r="N140" i="2" l="1"/>
  <c r="D141" i="2" s="1"/>
  <c r="I140" i="2"/>
  <c r="M140" i="2" s="1"/>
  <c r="H141" i="2" s="1"/>
  <c r="L221" i="2"/>
  <c r="F220" i="2"/>
  <c r="G220" i="2"/>
  <c r="K221" i="2"/>
  <c r="E221" i="2"/>
  <c r="D141" i="3"/>
  <c r="E141" i="3" s="1"/>
  <c r="F141" i="3" s="1"/>
  <c r="B142" i="3" s="1"/>
  <c r="C222" i="2"/>
  <c r="A141" i="2" l="1"/>
  <c r="I141" i="2"/>
  <c r="M141" i="2" s="1"/>
  <c r="N141" i="2"/>
  <c r="D142" i="2" s="1"/>
  <c r="L222" i="2"/>
  <c r="F221" i="2"/>
  <c r="G221" i="2"/>
  <c r="K222" i="2"/>
  <c r="E222" i="2"/>
  <c r="C142" i="3"/>
  <c r="D142" i="3"/>
  <c r="C223" i="2"/>
  <c r="H142" i="2" l="1"/>
  <c r="A142" i="2" s="1"/>
  <c r="L223" i="2"/>
  <c r="K223" i="2"/>
  <c r="E223" i="2"/>
  <c r="F222" i="2"/>
  <c r="G222" i="2"/>
  <c r="E142" i="3"/>
  <c r="F142" i="3" s="1"/>
  <c r="B143" i="3" s="1"/>
  <c r="C143" i="3" s="1"/>
  <c r="C224" i="2"/>
  <c r="I142" i="2" l="1"/>
  <c r="M142" i="2" s="1"/>
  <c r="N142" i="2"/>
  <c r="D143" i="2" s="1"/>
  <c r="L224" i="2"/>
  <c r="F223" i="2"/>
  <c r="G223" i="2"/>
  <c r="E224" i="2"/>
  <c r="K224" i="2"/>
  <c r="D143" i="3"/>
  <c r="E143" i="3" s="1"/>
  <c r="F143" i="3" s="1"/>
  <c r="B144" i="3" s="1"/>
  <c r="C225" i="2"/>
  <c r="H143" i="2" l="1"/>
  <c r="L225" i="2"/>
  <c r="E225" i="2"/>
  <c r="K225" i="2"/>
  <c r="F224" i="2"/>
  <c r="G224" i="2"/>
  <c r="C144" i="3"/>
  <c r="D144" i="3"/>
  <c r="C226" i="2"/>
  <c r="A143" i="2" l="1"/>
  <c r="I143" i="2"/>
  <c r="M143" i="2" s="1"/>
  <c r="N143" i="2"/>
  <c r="D144" i="2" s="1"/>
  <c r="L226" i="2"/>
  <c r="F225" i="2"/>
  <c r="G225" i="2"/>
  <c r="E226" i="2"/>
  <c r="K226" i="2"/>
  <c r="E144" i="3"/>
  <c r="F144" i="3" s="1"/>
  <c r="B145" i="3" s="1"/>
  <c r="C145" i="3" s="1"/>
  <c r="C227" i="2"/>
  <c r="H144" i="2" l="1"/>
  <c r="I144" i="2" s="1"/>
  <c r="M144" i="2" s="1"/>
  <c r="L227" i="2"/>
  <c r="L150" i="2"/>
  <c r="E227" i="2"/>
  <c r="K227" i="2"/>
  <c r="F226" i="2"/>
  <c r="G226" i="2"/>
  <c r="D145" i="3"/>
  <c r="E145" i="3" s="1"/>
  <c r="F145" i="3" s="1"/>
  <c r="B146" i="3" s="1"/>
  <c r="C228" i="2"/>
  <c r="A144" i="2" l="1"/>
  <c r="N144" i="2"/>
  <c r="L228" i="2"/>
  <c r="D146" i="3"/>
  <c r="C146" i="3"/>
  <c r="E228" i="2"/>
  <c r="K228" i="2"/>
  <c r="F227" i="2"/>
  <c r="G227" i="2"/>
  <c r="C229" i="2"/>
  <c r="D145" i="2" l="1"/>
  <c r="H145" i="2"/>
  <c r="L229" i="2"/>
  <c r="E152" i="2"/>
  <c r="E146" i="3"/>
  <c r="F146" i="3" s="1"/>
  <c r="B147" i="3" s="1"/>
  <c r="D147" i="3" s="1"/>
  <c r="E229" i="2"/>
  <c r="K229" i="2"/>
  <c r="F228" i="2"/>
  <c r="G228" i="2"/>
  <c r="C230" i="2"/>
  <c r="I145" i="2" l="1"/>
  <c r="M145" i="2" s="1"/>
  <c r="N145" i="2"/>
  <c r="D146" i="2" s="1"/>
  <c r="A145" i="2"/>
  <c r="C147" i="3"/>
  <c r="L230" i="2"/>
  <c r="G152" i="2"/>
  <c r="F152" i="2"/>
  <c r="E147" i="3"/>
  <c r="F147" i="3" s="1"/>
  <c r="B148" i="3" s="1"/>
  <c r="C148" i="3" s="1"/>
  <c r="K230" i="2"/>
  <c r="E230" i="2"/>
  <c r="F229" i="2"/>
  <c r="G229" i="2"/>
  <c r="C231" i="2"/>
  <c r="H146" i="2" l="1"/>
  <c r="L231" i="2"/>
  <c r="D148" i="3"/>
  <c r="E148" i="3" s="1"/>
  <c r="F148" i="3" s="1"/>
  <c r="B149" i="3" s="1"/>
  <c r="D149" i="3" s="1"/>
  <c r="F230" i="2"/>
  <c r="G230" i="2"/>
  <c r="K231" i="2"/>
  <c r="E231" i="2"/>
  <c r="C232" i="2"/>
  <c r="A146" i="2" l="1"/>
  <c r="N146" i="2"/>
  <c r="D147" i="2" s="1"/>
  <c r="I146" i="2"/>
  <c r="M146" i="2" s="1"/>
  <c r="H147" i="2" s="1"/>
  <c r="A147" i="2" s="1"/>
  <c r="L232" i="2"/>
  <c r="C149" i="3"/>
  <c r="E149" i="3" s="1"/>
  <c r="F149" i="3" s="1"/>
  <c r="B150" i="3" s="1"/>
  <c r="D150" i="3" s="1"/>
  <c r="G231" i="2"/>
  <c r="F231" i="2"/>
  <c r="K232" i="2"/>
  <c r="E232" i="2"/>
  <c r="C233" i="2"/>
  <c r="N147" i="2" l="1"/>
  <c r="D148" i="2" s="1"/>
  <c r="I147" i="2"/>
  <c r="M147" i="2" s="1"/>
  <c r="H148" i="2" s="1"/>
  <c r="I148" i="2" s="1"/>
  <c r="M148" i="2" s="1"/>
  <c r="L233" i="2"/>
  <c r="C150" i="3"/>
  <c r="E150" i="3" s="1"/>
  <c r="F150" i="3" s="1"/>
  <c r="B151" i="3" s="1"/>
  <c r="C151" i="3" s="1"/>
  <c r="F232" i="2"/>
  <c r="G232" i="2"/>
  <c r="K233" i="2"/>
  <c r="E233" i="2"/>
  <c r="C234" i="2"/>
  <c r="N148" i="2" l="1"/>
  <c r="D149" i="2" s="1"/>
  <c r="A148" i="2"/>
  <c r="L234" i="2"/>
  <c r="D151" i="3"/>
  <c r="E151" i="3" s="1"/>
  <c r="F151" i="3" s="1"/>
  <c r="B152" i="3" s="1"/>
  <c r="C152" i="3" s="1"/>
  <c r="F233" i="2"/>
  <c r="G233" i="2"/>
  <c r="K234" i="2"/>
  <c r="E234" i="2"/>
  <c r="C235" i="2"/>
  <c r="H149" i="2" l="1"/>
  <c r="N149" i="2" s="1"/>
  <c r="D150" i="2" s="1"/>
  <c r="L149" i="2"/>
  <c r="A149" i="2"/>
  <c r="I149" i="2"/>
  <c r="M149" i="2" s="1"/>
  <c r="L235" i="2"/>
  <c r="D152" i="3"/>
  <c r="F234" i="2"/>
  <c r="G234" i="2"/>
  <c r="K235" i="2"/>
  <c r="E235" i="2"/>
  <c r="E152" i="3"/>
  <c r="F152" i="3" s="1"/>
  <c r="B153" i="3" s="1"/>
  <c r="C236" i="2"/>
  <c r="H150" i="2" l="1"/>
  <c r="I150" i="2" s="1"/>
  <c r="M150" i="2" s="1"/>
  <c r="N150" i="2"/>
  <c r="D151" i="2" s="1"/>
  <c r="A150" i="2"/>
  <c r="L236" i="2"/>
  <c r="E236" i="2"/>
  <c r="K236" i="2"/>
  <c r="F235" i="2"/>
  <c r="G235" i="2"/>
  <c r="C153" i="3"/>
  <c r="D153" i="3"/>
  <c r="C237" i="2"/>
  <c r="H151" i="2" l="1"/>
  <c r="L151" i="2" s="1"/>
  <c r="L237" i="2"/>
  <c r="K237" i="2"/>
  <c r="E237" i="2"/>
  <c r="G236" i="2"/>
  <c r="F236" i="2"/>
  <c r="E153" i="3"/>
  <c r="F153" i="3" s="1"/>
  <c r="B154" i="3" s="1"/>
  <c r="C238" i="2"/>
  <c r="A151" i="2" l="1"/>
  <c r="N151" i="2"/>
  <c r="D152" i="2" s="1"/>
  <c r="I151" i="2"/>
  <c r="M151" i="2" s="1"/>
  <c r="H152" i="2" s="1"/>
  <c r="L238" i="2"/>
  <c r="G237" i="2"/>
  <c r="F237" i="2"/>
  <c r="E238" i="2"/>
  <c r="K238" i="2"/>
  <c r="C154" i="3"/>
  <c r="D154" i="3"/>
  <c r="C239" i="2"/>
  <c r="L152" i="2" l="1"/>
  <c r="I152" i="2"/>
  <c r="M152" i="2" s="1"/>
  <c r="N152" i="2"/>
  <c r="D153" i="2" s="1"/>
  <c r="E153" i="2" s="1"/>
  <c r="F153" i="2" s="1"/>
  <c r="G153" i="2" s="1"/>
  <c r="A152" i="2"/>
  <c r="L239" i="2"/>
  <c r="F238" i="2"/>
  <c r="G238" i="2"/>
  <c r="E239" i="2"/>
  <c r="K239" i="2"/>
  <c r="E154" i="3"/>
  <c r="F154" i="3" s="1"/>
  <c r="B155" i="3" s="1"/>
  <c r="C155" i="3" s="1"/>
  <c r="C240" i="2"/>
  <c r="H153" i="2" l="1"/>
  <c r="I153" i="2" s="1"/>
  <c r="L240" i="2"/>
  <c r="F239" i="2"/>
  <c r="G239" i="2"/>
  <c r="E240" i="2"/>
  <c r="K240" i="2"/>
  <c r="D155" i="3"/>
  <c r="E155" i="3" s="1"/>
  <c r="F155" i="3" s="1"/>
  <c r="B156" i="3" s="1"/>
  <c r="C156" i="3" s="1"/>
  <c r="C241" i="2"/>
  <c r="M153" i="2"/>
  <c r="N153" i="2" l="1"/>
  <c r="D154" i="2" s="1"/>
  <c r="A153" i="2"/>
  <c r="D156" i="3"/>
  <c r="E156" i="3" s="1"/>
  <c r="F156" i="3" s="1"/>
  <c r="B157" i="3" s="1"/>
  <c r="G240" i="2"/>
  <c r="F240" i="2"/>
  <c r="E241" i="2"/>
  <c r="K241" i="2"/>
  <c r="C242" i="2"/>
  <c r="H154" i="2" l="1"/>
  <c r="A154" i="2" s="1"/>
  <c r="F241" i="2"/>
  <c r="G241" i="2"/>
  <c r="K242" i="2"/>
  <c r="E242" i="2"/>
  <c r="C157" i="3"/>
  <c r="D157" i="3"/>
  <c r="C243" i="2"/>
  <c r="N154" i="2" l="1"/>
  <c r="D155" i="2" s="1"/>
  <c r="E155" i="2" s="1"/>
  <c r="F155" i="2" s="1"/>
  <c r="G155" i="2" s="1"/>
  <c r="I154" i="2"/>
  <c r="M154" i="2" s="1"/>
  <c r="H155" i="2" s="1"/>
  <c r="A155" i="2" s="1"/>
  <c r="F242" i="2"/>
  <c r="G242" i="2"/>
  <c r="K243" i="2"/>
  <c r="E243" i="2"/>
  <c r="E157" i="3"/>
  <c r="F157" i="3" s="1"/>
  <c r="B158" i="3" s="1"/>
  <c r="D158" i="3" s="1"/>
  <c r="C244" i="2"/>
  <c r="I155" i="2" l="1"/>
  <c r="N155" i="2"/>
  <c r="D156" i="2" s="1"/>
  <c r="C158" i="3"/>
  <c r="E158" i="3" s="1"/>
  <c r="F158" i="3" s="1"/>
  <c r="B159" i="3" s="1"/>
  <c r="G243" i="2"/>
  <c r="F243" i="2"/>
  <c r="K244" i="2"/>
  <c r="C245" i="2"/>
  <c r="M155" i="2"/>
  <c r="H156" i="2" l="1"/>
  <c r="I156" i="2" s="1"/>
  <c r="M156" i="2" s="1"/>
  <c r="L245" i="2"/>
  <c r="K245" i="2"/>
  <c r="C159" i="3"/>
  <c r="D159" i="3"/>
  <c r="C246" i="2"/>
  <c r="N156" i="2" l="1"/>
  <c r="D157" i="2" s="1"/>
  <c r="A156" i="2"/>
  <c r="H157" i="2"/>
  <c r="L246" i="2"/>
  <c r="E246" i="2"/>
  <c r="K246" i="2"/>
  <c r="E159" i="3"/>
  <c r="F159" i="3" s="1"/>
  <c r="B160" i="3" s="1"/>
  <c r="C247" i="2"/>
  <c r="N157" i="2" l="1"/>
  <c r="D158" i="2" s="1"/>
  <c r="I157" i="2"/>
  <c r="M157" i="2" s="1"/>
  <c r="A157" i="2"/>
  <c r="L247" i="2"/>
  <c r="F246" i="2"/>
  <c r="G246" i="2"/>
  <c r="K247" i="2"/>
  <c r="C160" i="3"/>
  <c r="D160" i="3"/>
  <c r="C248" i="2"/>
  <c r="H158" i="2" l="1"/>
  <c r="I158" i="2" s="1"/>
  <c r="M158" i="2" s="1"/>
  <c r="L248" i="2"/>
  <c r="K248" i="2"/>
  <c r="E248" i="2"/>
  <c r="E160" i="3"/>
  <c r="F160" i="3" s="1"/>
  <c r="B161" i="3" s="1"/>
  <c r="C161" i="3" s="1"/>
  <c r="C249" i="2"/>
  <c r="A158" i="2" l="1"/>
  <c r="N158" i="2"/>
  <c r="D159" i="2" s="1"/>
  <c r="L249" i="2"/>
  <c r="K249" i="2"/>
  <c r="E249" i="2"/>
  <c r="F248" i="2"/>
  <c r="G248" i="2"/>
  <c r="D161" i="3"/>
  <c r="E161" i="3" s="1"/>
  <c r="F161" i="3" s="1"/>
  <c r="B162" i="3" s="1"/>
  <c r="C250" i="2"/>
  <c r="H159" i="2" l="1"/>
  <c r="L250" i="2"/>
  <c r="G249" i="2"/>
  <c r="F249" i="2"/>
  <c r="K250" i="2"/>
  <c r="E250" i="2"/>
  <c r="C162" i="3"/>
  <c r="D162" i="3"/>
  <c r="C251" i="2"/>
  <c r="A159" i="2" l="1"/>
  <c r="I159" i="2"/>
  <c r="M159" i="2" s="1"/>
  <c r="N159" i="2"/>
  <c r="D160" i="2" s="1"/>
  <c r="L251" i="2"/>
  <c r="K251" i="2"/>
  <c r="E251" i="2"/>
  <c r="F250" i="2"/>
  <c r="G250" i="2"/>
  <c r="E162" i="3"/>
  <c r="F162" i="3" s="1"/>
  <c r="B163" i="3" s="1"/>
  <c r="C163" i="3" s="1"/>
  <c r="C252" i="2"/>
  <c r="H160" i="2" l="1"/>
  <c r="A160" i="2" s="1"/>
  <c r="L252" i="2"/>
  <c r="F251" i="2"/>
  <c r="G251" i="2"/>
  <c r="K252" i="2"/>
  <c r="E252" i="2"/>
  <c r="D163" i="3"/>
  <c r="E163" i="3" s="1"/>
  <c r="F163" i="3" s="1"/>
  <c r="B164" i="3" s="1"/>
  <c r="C253" i="2"/>
  <c r="I160" i="2" l="1"/>
  <c r="M160" i="2" s="1"/>
  <c r="N160" i="2"/>
  <c r="D161" i="2" s="1"/>
  <c r="L253" i="2"/>
  <c r="F252" i="2"/>
  <c r="G252" i="2"/>
  <c r="K253" i="2"/>
  <c r="E253" i="2"/>
  <c r="C164" i="3"/>
  <c r="D164" i="3"/>
  <c r="C254" i="2"/>
  <c r="H161" i="2" l="1"/>
  <c r="A161" i="2" s="1"/>
  <c r="L254" i="2"/>
  <c r="F253" i="2"/>
  <c r="G253" i="2"/>
  <c r="E254" i="2"/>
  <c r="K254" i="2"/>
  <c r="E164" i="3"/>
  <c r="F164" i="3" s="1"/>
  <c r="B165" i="3" s="1"/>
  <c r="D165" i="3" s="1"/>
  <c r="C255" i="2"/>
  <c r="I161" i="2" l="1"/>
  <c r="M161" i="2" s="1"/>
  <c r="N161" i="2"/>
  <c r="D162" i="2" s="1"/>
  <c r="L255" i="2"/>
  <c r="C165" i="3"/>
  <c r="E165" i="3" s="1"/>
  <c r="F165" i="3" s="1"/>
  <c r="B166" i="3" s="1"/>
  <c r="E255" i="2"/>
  <c r="K255" i="2"/>
  <c r="F254" i="2"/>
  <c r="G254" i="2"/>
  <c r="C256" i="2"/>
  <c r="H162" i="2" l="1"/>
  <c r="L256" i="2"/>
  <c r="F255" i="2"/>
  <c r="G255" i="2"/>
  <c r="E256" i="2"/>
  <c r="K256" i="2"/>
  <c r="C166" i="3"/>
  <c r="D166" i="3"/>
  <c r="C257" i="2"/>
  <c r="I162" i="2" l="1"/>
  <c r="M162" i="2" s="1"/>
  <c r="A162" i="2"/>
  <c r="N162" i="2"/>
  <c r="D163" i="2" s="1"/>
  <c r="L257" i="2"/>
  <c r="F256" i="2"/>
  <c r="G256" i="2"/>
  <c r="E257" i="2"/>
  <c r="K257" i="2"/>
  <c r="E166" i="3"/>
  <c r="F166" i="3" s="1"/>
  <c r="B167" i="3" s="1"/>
  <c r="D167" i="3" s="1"/>
  <c r="C258" i="2"/>
  <c r="H163" i="2" l="1"/>
  <c r="L258" i="2"/>
  <c r="C167" i="3"/>
  <c r="E167" i="3" s="1"/>
  <c r="F167" i="3" s="1"/>
  <c r="B168" i="3" s="1"/>
  <c r="C168" i="3" s="1"/>
  <c r="E258" i="2"/>
  <c r="K258" i="2"/>
  <c r="F257" i="2"/>
  <c r="G257" i="2"/>
  <c r="C259" i="2"/>
  <c r="N163" i="2" l="1"/>
  <c r="D164" i="2" s="1"/>
  <c r="I163" i="2"/>
  <c r="M163" i="2" s="1"/>
  <c r="H164" i="2" s="1"/>
  <c r="A163" i="2"/>
  <c r="L259" i="2"/>
  <c r="F258" i="2"/>
  <c r="G258" i="2"/>
  <c r="E259" i="2"/>
  <c r="K259" i="2"/>
  <c r="D168" i="3"/>
  <c r="E168" i="3" s="1"/>
  <c r="F168" i="3" s="1"/>
  <c r="B169" i="3" s="1"/>
  <c r="C169" i="3" s="1"/>
  <c r="C260" i="2"/>
  <c r="I164" i="2" l="1"/>
  <c r="M164" i="2" s="1"/>
  <c r="N164" i="2"/>
  <c r="D165" i="2" s="1"/>
  <c r="A164" i="2"/>
  <c r="L260" i="2"/>
  <c r="K260" i="2"/>
  <c r="E260" i="2"/>
  <c r="F259" i="2"/>
  <c r="G259" i="2"/>
  <c r="D169" i="3"/>
  <c r="E169" i="3" s="1"/>
  <c r="F169" i="3" s="1"/>
  <c r="B170" i="3" s="1"/>
  <c r="C261" i="2"/>
  <c r="H165" i="2" l="1"/>
  <c r="L261" i="2"/>
  <c r="K261" i="2"/>
  <c r="E261" i="2"/>
  <c r="F260" i="2"/>
  <c r="G260" i="2"/>
  <c r="C170" i="3"/>
  <c r="D170" i="3"/>
  <c r="C262" i="2"/>
  <c r="I165" i="2" l="1"/>
  <c r="M165" i="2" s="1"/>
  <c r="N165" i="2"/>
  <c r="D166" i="2" s="1"/>
  <c r="A165" i="2"/>
  <c r="L262" i="2"/>
  <c r="L179" i="2"/>
  <c r="K262" i="2"/>
  <c r="E262" i="2"/>
  <c r="G261" i="2"/>
  <c r="F261" i="2"/>
  <c r="E170" i="3"/>
  <c r="F170" i="3" s="1"/>
  <c r="B171" i="3" s="1"/>
  <c r="D171" i="3" s="1"/>
  <c r="C263" i="2"/>
  <c r="H166" i="2" l="1"/>
  <c r="L263" i="2"/>
  <c r="C171" i="3"/>
  <c r="E171" i="3" s="1"/>
  <c r="F171" i="3" s="1"/>
  <c r="B172" i="3" s="1"/>
  <c r="K263" i="2"/>
  <c r="E263" i="2"/>
  <c r="F262" i="2"/>
  <c r="G262" i="2"/>
  <c r="C264" i="2"/>
  <c r="I166" i="2" l="1"/>
  <c r="M166" i="2" s="1"/>
  <c r="N166" i="2"/>
  <c r="D167" i="2" s="1"/>
  <c r="A166" i="2"/>
  <c r="L264" i="2"/>
  <c r="K264" i="2"/>
  <c r="E264" i="2"/>
  <c r="F263" i="2"/>
  <c r="G263" i="2"/>
  <c r="C172" i="3"/>
  <c r="D172" i="3"/>
  <c r="C265" i="2"/>
  <c r="H167" i="2" l="1"/>
  <c r="L265" i="2"/>
  <c r="F264" i="2"/>
  <c r="G264" i="2"/>
  <c r="K265" i="2"/>
  <c r="E265" i="2"/>
  <c r="E172" i="3"/>
  <c r="F172" i="3" s="1"/>
  <c r="B173" i="3" s="1"/>
  <c r="D173" i="3" s="1"/>
  <c r="C266" i="2"/>
  <c r="I167" i="2" l="1"/>
  <c r="M167" i="2" s="1"/>
  <c r="N167" i="2" s="1"/>
  <c r="D168" i="2" s="1"/>
  <c r="A167" i="2"/>
  <c r="L266" i="2"/>
  <c r="C173" i="3"/>
  <c r="E173" i="3" s="1"/>
  <c r="F173" i="3" s="1"/>
  <c r="B174" i="3" s="1"/>
  <c r="C174" i="3" s="1"/>
  <c r="F265" i="2"/>
  <c r="G265" i="2"/>
  <c r="E266" i="2"/>
  <c r="K266" i="2"/>
  <c r="C267" i="2"/>
  <c r="H168" i="2" l="1"/>
  <c r="A168" i="2" s="1"/>
  <c r="L267" i="2"/>
  <c r="E267" i="2"/>
  <c r="K267" i="2"/>
  <c r="F266" i="2"/>
  <c r="G266" i="2"/>
  <c r="D174" i="3"/>
  <c r="E174" i="3" s="1"/>
  <c r="F174" i="3" s="1"/>
  <c r="B175" i="3" s="1"/>
  <c r="C268" i="2"/>
  <c r="N168" i="2" l="1"/>
  <c r="D169" i="2" s="1"/>
  <c r="I168" i="2"/>
  <c r="M168" i="2" s="1"/>
  <c r="H169" i="2" s="1"/>
  <c r="A169" i="2" s="1"/>
  <c r="L268" i="2"/>
  <c r="E268" i="2"/>
  <c r="K268" i="2"/>
  <c r="F267" i="2"/>
  <c r="G267" i="2"/>
  <c r="C175" i="3"/>
  <c r="D175" i="3"/>
  <c r="C269" i="2"/>
  <c r="N169" i="2" l="1"/>
  <c r="D170" i="2" s="1"/>
  <c r="I169" i="2"/>
  <c r="M169" i="2" s="1"/>
  <c r="H170" i="2" s="1"/>
  <c r="L269" i="2"/>
  <c r="F268" i="2"/>
  <c r="G268" i="2"/>
  <c r="E269" i="2"/>
  <c r="K269" i="2"/>
  <c r="E175" i="3"/>
  <c r="F175" i="3" s="1"/>
  <c r="B176" i="3" s="1"/>
  <c r="C270" i="2"/>
  <c r="A170" i="2" l="1"/>
  <c r="N170" i="2"/>
  <c r="D171" i="2" s="1"/>
  <c r="I170" i="2"/>
  <c r="M170" i="2" s="1"/>
  <c r="H171" i="2" s="1"/>
  <c r="L270" i="2"/>
  <c r="F269" i="2"/>
  <c r="G269" i="2"/>
  <c r="E270" i="2"/>
  <c r="K270" i="2"/>
  <c r="D176" i="3"/>
  <c r="C176" i="3"/>
  <c r="C271" i="2"/>
  <c r="A171" i="2" l="1"/>
  <c r="I171" i="2"/>
  <c r="M171" i="2" s="1"/>
  <c r="N171" i="2"/>
  <c r="D172" i="2" s="1"/>
  <c r="E176" i="3"/>
  <c r="F176" i="3" s="1"/>
  <c r="B177" i="3" s="1"/>
  <c r="C177" i="3" s="1"/>
  <c r="F270" i="2"/>
  <c r="G270" i="2"/>
  <c r="E271" i="2"/>
  <c r="K271" i="2"/>
  <c r="C272" i="2"/>
  <c r="H172" i="2" l="1"/>
  <c r="I172" i="2" s="1"/>
  <c r="M172" i="2" s="1"/>
  <c r="D177" i="3"/>
  <c r="E177" i="3" s="1"/>
  <c r="F177" i="3" s="1"/>
  <c r="B178" i="3" s="1"/>
  <c r="C178" i="3" s="1"/>
  <c r="F271" i="2"/>
  <c r="G271" i="2"/>
  <c r="E272" i="2"/>
  <c r="K272" i="2"/>
  <c r="C273" i="2"/>
  <c r="A172" i="2" l="1"/>
  <c r="N172" i="2"/>
  <c r="D173" i="2" s="1"/>
  <c r="L273" i="2"/>
  <c r="F272" i="2"/>
  <c r="G272" i="2"/>
  <c r="E273" i="2"/>
  <c r="K273" i="2"/>
  <c r="D178" i="3"/>
  <c r="E178" i="3" s="1"/>
  <c r="F178" i="3" s="1"/>
  <c r="B179" i="3" s="1"/>
  <c r="C274" i="2"/>
  <c r="H173" i="2" l="1"/>
  <c r="G273" i="2"/>
  <c r="F273" i="2"/>
  <c r="K274" i="2"/>
  <c r="E274" i="2"/>
  <c r="C179" i="3"/>
  <c r="D179" i="3"/>
  <c r="C275" i="2"/>
  <c r="I173" i="2" l="1"/>
  <c r="M173" i="2" s="1"/>
  <c r="N173" i="2"/>
  <c r="D174" i="2" s="1"/>
  <c r="A173" i="2"/>
  <c r="L275" i="2"/>
  <c r="G274" i="2"/>
  <c r="F274" i="2"/>
  <c r="K275" i="2"/>
  <c r="E179" i="3"/>
  <c r="F179" i="3" s="1"/>
  <c r="B180" i="3" s="1"/>
  <c r="D180" i="3" s="1"/>
  <c r="C276" i="2"/>
  <c r="H174" i="2" l="1"/>
  <c r="I174" i="2" s="1"/>
  <c r="M174" i="2" s="1"/>
  <c r="N174" i="2"/>
  <c r="D175" i="2" s="1"/>
  <c r="A174" i="2"/>
  <c r="L276" i="2"/>
  <c r="K276" i="2"/>
  <c r="C180" i="3"/>
  <c r="E180" i="3" s="1"/>
  <c r="F180" i="3" s="1"/>
  <c r="B181" i="3" s="1"/>
  <c r="C181" i="3" s="1"/>
  <c r="C277" i="2"/>
  <c r="H175" i="2" l="1"/>
  <c r="A175" i="2"/>
  <c r="I175" i="2"/>
  <c r="M175" i="2" s="1"/>
  <c r="N175" i="2"/>
  <c r="D176" i="2" s="1"/>
  <c r="L277" i="2"/>
  <c r="K277" i="2"/>
  <c r="D181" i="3"/>
  <c r="E181" i="3" s="1"/>
  <c r="F181" i="3" s="1"/>
  <c r="B182" i="3" s="1"/>
  <c r="C278" i="2"/>
  <c r="H176" i="2" l="1"/>
  <c r="A176" i="2" s="1"/>
  <c r="N176" i="2"/>
  <c r="D177" i="2" s="1"/>
  <c r="I176" i="2"/>
  <c r="M176" i="2" s="1"/>
  <c r="H177" i="2" s="1"/>
  <c r="A177" i="2" s="1"/>
  <c r="L278" i="2"/>
  <c r="K278" i="2"/>
  <c r="C182" i="3"/>
  <c r="D182" i="3"/>
  <c r="C279" i="2"/>
  <c r="N177" i="2" l="1"/>
  <c r="D178" i="2" s="1"/>
  <c r="I177" i="2"/>
  <c r="M177" i="2" s="1"/>
  <c r="H178" i="2" s="1"/>
  <c r="A178" i="2" s="1"/>
  <c r="L279" i="2"/>
  <c r="K279" i="2"/>
  <c r="E279" i="2"/>
  <c r="E182" i="3"/>
  <c r="F182" i="3" s="1"/>
  <c r="B183" i="3" s="1"/>
  <c r="C280" i="2"/>
  <c r="I178" i="2" l="1"/>
  <c r="M178" i="2" s="1"/>
  <c r="N178" i="2"/>
  <c r="D179" i="2" s="1"/>
  <c r="L280" i="2"/>
  <c r="F279" i="2"/>
  <c r="G279" i="2"/>
  <c r="K280" i="2"/>
  <c r="E280" i="2"/>
  <c r="C183" i="3"/>
  <c r="D183" i="3"/>
  <c r="C281" i="2"/>
  <c r="H179" i="2" l="1"/>
  <c r="L281" i="2"/>
  <c r="K281" i="2"/>
  <c r="E281" i="2"/>
  <c r="G280" i="2"/>
  <c r="F280" i="2"/>
  <c r="E183" i="3"/>
  <c r="F183" i="3" s="1"/>
  <c r="B184" i="3" s="1"/>
  <c r="C282" i="2"/>
  <c r="A179" i="2" l="1"/>
  <c r="I179" i="2"/>
  <c r="M179" i="2" s="1"/>
  <c r="N179" i="2"/>
  <c r="D180" i="2" s="1"/>
  <c r="L282" i="2"/>
  <c r="F281" i="2"/>
  <c r="G281" i="2"/>
  <c r="K282" i="2"/>
  <c r="E282" i="2"/>
  <c r="C184" i="3"/>
  <c r="D184" i="3"/>
  <c r="C283" i="2"/>
  <c r="H180" i="2" l="1"/>
  <c r="L283" i="2"/>
  <c r="F282" i="2"/>
  <c r="G282" i="2"/>
  <c r="K283" i="2"/>
  <c r="E283" i="2"/>
  <c r="E184" i="3"/>
  <c r="F184" i="3" s="1"/>
  <c r="B185" i="3" s="1"/>
  <c r="C185" i="3" s="1"/>
  <c r="C284" i="2"/>
  <c r="I180" i="2" l="1"/>
  <c r="M180" i="2" s="1"/>
  <c r="L180" i="2"/>
  <c r="N180" i="2"/>
  <c r="D181" i="2" s="1"/>
  <c r="A180" i="2"/>
  <c r="L284" i="2"/>
  <c r="F283" i="2"/>
  <c r="G283" i="2"/>
  <c r="K284" i="2"/>
  <c r="E284" i="2"/>
  <c r="D185" i="3"/>
  <c r="E185" i="3" s="1"/>
  <c r="F185" i="3" s="1"/>
  <c r="B186" i="3" s="1"/>
  <c r="C285" i="2"/>
  <c r="H181" i="2" l="1"/>
  <c r="L285" i="2"/>
  <c r="F284" i="2"/>
  <c r="G284" i="2"/>
  <c r="E285" i="2"/>
  <c r="K285" i="2"/>
  <c r="C186" i="3"/>
  <c r="D186" i="3"/>
  <c r="C286" i="2"/>
  <c r="A181" i="2" l="1"/>
  <c r="I181" i="2"/>
  <c r="M181" i="2" s="1"/>
  <c r="N181" i="2"/>
  <c r="D182" i="2" s="1"/>
  <c r="L286" i="2"/>
  <c r="F285" i="2"/>
  <c r="G285" i="2"/>
  <c r="E286" i="2"/>
  <c r="K286" i="2"/>
  <c r="E186" i="3"/>
  <c r="F186" i="3" s="1"/>
  <c r="B187" i="3" s="1"/>
  <c r="C287" i="2"/>
  <c r="H182" i="2" l="1"/>
  <c r="L287" i="2"/>
  <c r="E287" i="2"/>
  <c r="K287" i="2"/>
  <c r="F286" i="2"/>
  <c r="G286" i="2"/>
  <c r="C187" i="3"/>
  <c r="D187" i="3"/>
  <c r="C288" i="2"/>
  <c r="A182" i="2" l="1"/>
  <c r="L182" i="2"/>
  <c r="N182" i="2"/>
  <c r="D183" i="2" s="1"/>
  <c r="E183" i="2" s="1"/>
  <c r="F183" i="2" s="1"/>
  <c r="G183" i="2" s="1"/>
  <c r="I182" i="2"/>
  <c r="M182" i="2" s="1"/>
  <c r="H183" i="2" s="1"/>
  <c r="A183" i="2" s="1"/>
  <c r="L288" i="2"/>
  <c r="F287" i="2"/>
  <c r="G287" i="2"/>
  <c r="E288" i="2"/>
  <c r="K288" i="2"/>
  <c r="E187" i="3"/>
  <c r="F187" i="3" s="1"/>
  <c r="B188" i="3" s="1"/>
  <c r="C188" i="3" s="1"/>
  <c r="C289" i="2"/>
  <c r="I183" i="2" l="1"/>
  <c r="N183" i="2"/>
  <c r="D184" i="2" s="1"/>
  <c r="E184" i="2" s="1"/>
  <c r="F184" i="2" s="1"/>
  <c r="G184" i="2" s="1"/>
  <c r="L289" i="2"/>
  <c r="D188" i="3"/>
  <c r="E188" i="3" s="1"/>
  <c r="F188" i="3" s="1"/>
  <c r="B189" i="3" s="1"/>
  <c r="C189" i="3" s="1"/>
  <c r="E289" i="2"/>
  <c r="K289" i="2"/>
  <c r="F288" i="2"/>
  <c r="G288" i="2"/>
  <c r="C290" i="2"/>
  <c r="M183" i="2"/>
  <c r="H184" i="2" l="1"/>
  <c r="L290" i="2"/>
  <c r="E290" i="2"/>
  <c r="K290" i="2"/>
  <c r="F289" i="2"/>
  <c r="G289" i="2"/>
  <c r="D189" i="3"/>
  <c r="E189" i="3" s="1"/>
  <c r="F189" i="3" s="1"/>
  <c r="B190" i="3" s="1"/>
  <c r="C291" i="2"/>
  <c r="N184" i="2" l="1"/>
  <c r="D185" i="2" s="1"/>
  <c r="E185" i="2" s="1"/>
  <c r="I184" i="2"/>
  <c r="A184" i="2"/>
  <c r="E186" i="2"/>
  <c r="F186" i="2" s="1"/>
  <c r="G186" i="2" s="1"/>
  <c r="L291" i="2"/>
  <c r="K291" i="2"/>
  <c r="E291" i="2"/>
  <c r="F290" i="2"/>
  <c r="G290" i="2"/>
  <c r="C190" i="3"/>
  <c r="D190" i="3"/>
  <c r="C292" i="2"/>
  <c r="M184" i="2"/>
  <c r="H185" i="2" l="1"/>
  <c r="F185" i="2"/>
  <c r="G185" i="2"/>
  <c r="N185" i="2"/>
  <c r="I185" i="2"/>
  <c r="A185" i="2"/>
  <c r="L292" i="2"/>
  <c r="E190" i="3"/>
  <c r="F190" i="3" s="1"/>
  <c r="B191" i="3" s="1"/>
  <c r="C191" i="3" s="1"/>
  <c r="F291" i="2"/>
  <c r="G291" i="2"/>
  <c r="K292" i="2"/>
  <c r="E292" i="2"/>
  <c r="C293" i="2"/>
  <c r="M185" i="2"/>
  <c r="D186" i="2" l="1"/>
  <c r="H186" i="2"/>
  <c r="I186" i="2" s="1"/>
  <c r="M186" i="2" s="1"/>
  <c r="L293" i="2"/>
  <c r="D191" i="3"/>
  <c r="E191" i="3" s="1"/>
  <c r="F191" i="3" s="1"/>
  <c r="B192" i="3" s="1"/>
  <c r="C192" i="3" s="1"/>
  <c r="G292" i="2"/>
  <c r="F292" i="2"/>
  <c r="K293" i="2"/>
  <c r="E293" i="2"/>
  <c r="C294" i="2"/>
  <c r="N186" i="2" l="1"/>
  <c r="D187" i="2" s="1"/>
  <c r="A186" i="2"/>
  <c r="H187" i="2"/>
  <c r="A187" i="2" s="1"/>
  <c r="L294" i="2"/>
  <c r="D192" i="3"/>
  <c r="E192" i="3" s="1"/>
  <c r="F192" i="3" s="1"/>
  <c r="B193" i="3" s="1"/>
  <c r="C193" i="3" s="1"/>
  <c r="F293" i="2"/>
  <c r="G293" i="2"/>
  <c r="K294" i="2"/>
  <c r="E294" i="2"/>
  <c r="C295" i="2"/>
  <c r="I187" i="2" l="1"/>
  <c r="M187" i="2" s="1"/>
  <c r="N187" i="2"/>
  <c r="D188" i="2" s="1"/>
  <c r="L295" i="2"/>
  <c r="D193" i="3"/>
  <c r="E193" i="3" s="1"/>
  <c r="F193" i="3" s="1"/>
  <c r="B194" i="3" s="1"/>
  <c r="F294" i="2"/>
  <c r="G294" i="2"/>
  <c r="K295" i="2"/>
  <c r="E295" i="2"/>
  <c r="C296" i="2"/>
  <c r="H188" i="2" l="1"/>
  <c r="N188" i="2" s="1"/>
  <c r="D189" i="2" s="1"/>
  <c r="L296" i="2"/>
  <c r="C194" i="3"/>
  <c r="D194" i="3"/>
  <c r="G295" i="2"/>
  <c r="F295" i="2"/>
  <c r="K296" i="2"/>
  <c r="E296" i="2"/>
  <c r="C297" i="2"/>
  <c r="A188" i="2" l="1"/>
  <c r="I188" i="2"/>
  <c r="M188" i="2" s="1"/>
  <c r="H189" i="2" s="1"/>
  <c r="A189" i="2" s="1"/>
  <c r="E194" i="3"/>
  <c r="F194" i="3" s="1"/>
  <c r="B195" i="3" s="1"/>
  <c r="L297" i="2"/>
  <c r="F296" i="2"/>
  <c r="G296" i="2"/>
  <c r="E297" i="2"/>
  <c r="K297" i="2"/>
  <c r="C195" i="3"/>
  <c r="D195" i="3"/>
  <c r="C298" i="2"/>
  <c r="I189" i="2" l="1"/>
  <c r="M189" i="2" s="1"/>
  <c r="N189" i="2"/>
  <c r="D190" i="2" s="1"/>
  <c r="L298" i="2"/>
  <c r="F297" i="2"/>
  <c r="G297" i="2"/>
  <c r="E298" i="2"/>
  <c r="K298" i="2"/>
  <c r="E195" i="3"/>
  <c r="F195" i="3" s="1"/>
  <c r="B196" i="3" s="1"/>
  <c r="D196" i="3" s="1"/>
  <c r="C299" i="2"/>
  <c r="H190" i="2" l="1"/>
  <c r="L299" i="2"/>
  <c r="C196" i="3"/>
  <c r="E196" i="3" s="1"/>
  <c r="F196" i="3" s="1"/>
  <c r="B197" i="3" s="1"/>
  <c r="C197" i="3" s="1"/>
  <c r="K299" i="2"/>
  <c r="E299" i="2"/>
  <c r="F298" i="2"/>
  <c r="G298" i="2"/>
  <c r="C300" i="2"/>
  <c r="I190" i="2" l="1"/>
  <c r="M190" i="2" s="1"/>
  <c r="N190" i="2"/>
  <c r="D191" i="2" s="1"/>
  <c r="A190" i="2"/>
  <c r="L300" i="2"/>
  <c r="F299" i="2"/>
  <c r="G299" i="2"/>
  <c r="E300" i="2"/>
  <c r="K300" i="2"/>
  <c r="D197" i="3"/>
  <c r="E197" i="3" s="1"/>
  <c r="F197" i="3" s="1"/>
  <c r="B198" i="3" s="1"/>
  <c r="C301" i="2"/>
  <c r="H191" i="2" l="1"/>
  <c r="L301" i="2"/>
  <c r="D198" i="3"/>
  <c r="C198" i="3"/>
  <c r="E301" i="2"/>
  <c r="K301" i="2"/>
  <c r="F300" i="2"/>
  <c r="G300" i="2"/>
  <c r="C302" i="2"/>
  <c r="N191" i="2" l="1"/>
  <c r="D192" i="2" s="1"/>
  <c r="A191" i="2"/>
  <c r="I191" i="2"/>
  <c r="M191" i="2" s="1"/>
  <c r="H192" i="2" s="1"/>
  <c r="E198" i="3"/>
  <c r="F198" i="3" s="1"/>
  <c r="B199" i="3" s="1"/>
  <c r="E302" i="2"/>
  <c r="K302" i="2"/>
  <c r="F301" i="2"/>
  <c r="G301" i="2"/>
  <c r="C199" i="3"/>
  <c r="D199" i="3"/>
  <c r="C303" i="2"/>
  <c r="A192" i="2" l="1"/>
  <c r="I192" i="2"/>
  <c r="M192" i="2" s="1"/>
  <c r="N192" i="2"/>
  <c r="D193" i="2" s="1"/>
  <c r="F302" i="2"/>
  <c r="G302" i="2"/>
  <c r="K303" i="2"/>
  <c r="E303" i="2"/>
  <c r="E199" i="3"/>
  <c r="F199" i="3" s="1"/>
  <c r="B200" i="3" s="1"/>
  <c r="C200" i="3" s="1"/>
  <c r="C304" i="2"/>
  <c r="H193" i="2" l="1"/>
  <c r="I193" i="2" s="1"/>
  <c r="M193" i="2" s="1"/>
  <c r="F303" i="2"/>
  <c r="G303" i="2"/>
  <c r="E304" i="2"/>
  <c r="K304" i="2"/>
  <c r="D200" i="3"/>
  <c r="E200" i="3" s="1"/>
  <c r="F200" i="3" s="1"/>
  <c r="B201" i="3" s="1"/>
  <c r="C305" i="2"/>
  <c r="N193" i="2" l="1"/>
  <c r="D194" i="2" s="1"/>
  <c r="A193" i="2"/>
  <c r="K305" i="2"/>
  <c r="G304" i="2"/>
  <c r="F304" i="2"/>
  <c r="C201" i="3"/>
  <c r="D201" i="3"/>
  <c r="C306" i="2"/>
  <c r="H194" i="2" l="1"/>
  <c r="A194" i="2" s="1"/>
  <c r="L306" i="2"/>
  <c r="K306" i="2"/>
  <c r="E201" i="3"/>
  <c r="F201" i="3" s="1"/>
  <c r="B202" i="3" s="1"/>
  <c r="C307" i="2"/>
  <c r="I194" i="2" l="1"/>
  <c r="M194" i="2" s="1"/>
  <c r="N194" i="2"/>
  <c r="D195" i="2" s="1"/>
  <c r="L307" i="2"/>
  <c r="K307" i="2"/>
  <c r="C202" i="3"/>
  <c r="D202" i="3"/>
  <c r="C308" i="2"/>
  <c r="H195" i="2" l="1"/>
  <c r="N195" i="2" s="1"/>
  <c r="D196" i="2" s="1"/>
  <c r="A195" i="2"/>
  <c r="L308" i="2"/>
  <c r="K308" i="2"/>
  <c r="E202" i="3"/>
  <c r="F202" i="3" s="1"/>
  <c r="B203" i="3" s="1"/>
  <c r="D203" i="3" s="1"/>
  <c r="C309" i="2"/>
  <c r="I195" i="2" l="1"/>
  <c r="M195" i="2" s="1"/>
  <c r="H196" i="2" s="1"/>
  <c r="I196" i="2" s="1"/>
  <c r="M196" i="2" s="1"/>
  <c r="A196" i="2"/>
  <c r="L309" i="2"/>
  <c r="K309" i="2"/>
  <c r="E309" i="2"/>
  <c r="C203" i="3"/>
  <c r="E203" i="3" s="1"/>
  <c r="F203" i="3" s="1"/>
  <c r="B204" i="3" s="1"/>
  <c r="C204" i="3" s="1"/>
  <c r="C310" i="2"/>
  <c r="N196" i="2" l="1"/>
  <c r="L310" i="2"/>
  <c r="F309" i="2"/>
  <c r="G309" i="2"/>
  <c r="K310" i="2"/>
  <c r="E310" i="2"/>
  <c r="D204" i="3"/>
  <c r="E204" i="3" s="1"/>
  <c r="F204" i="3" s="1"/>
  <c r="B205" i="3" s="1"/>
  <c r="C311" i="2"/>
  <c r="D197" i="2" l="1"/>
  <c r="H197" i="2"/>
  <c r="L311" i="2"/>
  <c r="K311" i="2"/>
  <c r="E311" i="2"/>
  <c r="G310" i="2"/>
  <c r="F310" i="2"/>
  <c r="C205" i="3"/>
  <c r="D205" i="3"/>
  <c r="C312" i="2"/>
  <c r="A197" i="2" l="1"/>
  <c r="I197" i="2"/>
  <c r="M197" i="2" s="1"/>
  <c r="N197" i="2"/>
  <c r="D198" i="2" s="1"/>
  <c r="L312" i="2"/>
  <c r="K312" i="2"/>
  <c r="E312" i="2"/>
  <c r="F311" i="2"/>
  <c r="G311" i="2"/>
  <c r="E205" i="3"/>
  <c r="F205" i="3" s="1"/>
  <c r="B206" i="3" s="1"/>
  <c r="C206" i="3" s="1"/>
  <c r="C313" i="2"/>
  <c r="H198" i="2" l="1"/>
  <c r="L313" i="2"/>
  <c r="F312" i="2"/>
  <c r="G312" i="2"/>
  <c r="K313" i="2"/>
  <c r="E313" i="2"/>
  <c r="D206" i="3"/>
  <c r="E206" i="3" s="1"/>
  <c r="F206" i="3" s="1"/>
  <c r="B207" i="3" s="1"/>
  <c r="C207" i="3" s="1"/>
  <c r="C314" i="2"/>
  <c r="A198" i="2" l="1"/>
  <c r="I198" i="2"/>
  <c r="M198" i="2" s="1"/>
  <c r="H199" i="2" s="1"/>
  <c r="N198" i="2"/>
  <c r="D199" i="2" s="1"/>
  <c r="L314" i="2"/>
  <c r="F313" i="2"/>
  <c r="G313" i="2"/>
  <c r="K314" i="2"/>
  <c r="E314" i="2"/>
  <c r="D207" i="3"/>
  <c r="E207" i="3" s="1"/>
  <c r="F207" i="3" s="1"/>
  <c r="B208" i="3" s="1"/>
  <c r="C315" i="2"/>
  <c r="A199" i="2" l="1"/>
  <c r="N199" i="2"/>
  <c r="D200" i="2" s="1"/>
  <c r="I199" i="2"/>
  <c r="M199" i="2" s="1"/>
  <c r="H200" i="2"/>
  <c r="A200" i="2" s="1"/>
  <c r="L315" i="2"/>
  <c r="E315" i="2"/>
  <c r="K315" i="2"/>
  <c r="F314" i="2"/>
  <c r="G314" i="2"/>
  <c r="C208" i="3"/>
  <c r="D208" i="3"/>
  <c r="C316" i="2"/>
  <c r="I200" i="2" l="1"/>
  <c r="M200" i="2" s="1"/>
  <c r="N200" i="2"/>
  <c r="D201" i="2" s="1"/>
  <c r="L316" i="2"/>
  <c r="F315" i="2"/>
  <c r="G315" i="2"/>
  <c r="E316" i="2"/>
  <c r="K316" i="2"/>
  <c r="E208" i="3"/>
  <c r="F208" i="3" s="1"/>
  <c r="B209" i="3" s="1"/>
  <c r="C317" i="2"/>
  <c r="H201" i="2" l="1"/>
  <c r="A201" i="2" s="1"/>
  <c r="L317" i="2"/>
  <c r="F316" i="2"/>
  <c r="G316" i="2"/>
  <c r="E317" i="2"/>
  <c r="K317" i="2"/>
  <c r="C209" i="3"/>
  <c r="D209" i="3"/>
  <c r="C318" i="2"/>
  <c r="N201" i="2" l="1"/>
  <c r="D202" i="2" s="1"/>
  <c r="I201" i="2"/>
  <c r="M201" i="2" s="1"/>
  <c r="H202" i="2" s="1"/>
  <c r="N202" i="2" s="1"/>
  <c r="D203" i="2" s="1"/>
  <c r="L318" i="2"/>
  <c r="F317" i="2"/>
  <c r="G317" i="2"/>
  <c r="E318" i="2"/>
  <c r="K318" i="2"/>
  <c r="E209" i="3"/>
  <c r="F209" i="3" s="1"/>
  <c r="B210" i="3" s="1"/>
  <c r="C319" i="2"/>
  <c r="A202" i="2" l="1"/>
  <c r="I202" i="2"/>
  <c r="M202" i="2" s="1"/>
  <c r="H203" i="2" s="1"/>
  <c r="A203" i="2" s="1"/>
  <c r="L319" i="2"/>
  <c r="F318" i="2"/>
  <c r="G318" i="2"/>
  <c r="E319" i="2"/>
  <c r="K319" i="2"/>
  <c r="C210" i="3"/>
  <c r="D210" i="3"/>
  <c r="C320" i="2"/>
  <c r="I203" i="2" l="1"/>
  <c r="M203" i="2" s="1"/>
  <c r="N203" i="2"/>
  <c r="D204" i="2" s="1"/>
  <c r="L320" i="2"/>
  <c r="F319" i="2"/>
  <c r="G319" i="2"/>
  <c r="E320" i="2"/>
  <c r="K320" i="2"/>
  <c r="E210" i="3"/>
  <c r="F210" i="3" s="1"/>
  <c r="B211" i="3" s="1"/>
  <c r="C321" i="2"/>
  <c r="H204" i="2" l="1"/>
  <c r="A204" i="2" s="1"/>
  <c r="L321" i="2"/>
  <c r="F320" i="2"/>
  <c r="G320" i="2"/>
  <c r="K321" i="2"/>
  <c r="E321" i="2"/>
  <c r="C211" i="3"/>
  <c r="D211" i="3"/>
  <c r="C322" i="2"/>
  <c r="I204" i="2" l="1"/>
  <c r="M204" i="2" s="1"/>
  <c r="N204" i="2"/>
  <c r="D205" i="2" s="1"/>
  <c r="L322" i="2"/>
  <c r="F321" i="2"/>
  <c r="G321" i="2"/>
  <c r="K322" i="2"/>
  <c r="E322" i="2"/>
  <c r="E211" i="3"/>
  <c r="F211" i="3" s="1"/>
  <c r="B212" i="3" s="1"/>
  <c r="C323" i="2"/>
  <c r="H205" i="2" l="1"/>
  <c r="L323" i="2"/>
  <c r="G322" i="2"/>
  <c r="F322" i="2"/>
  <c r="K323" i="2"/>
  <c r="E323" i="2"/>
  <c r="C212" i="3"/>
  <c r="D212" i="3"/>
  <c r="C324" i="2"/>
  <c r="A205" i="2" l="1"/>
  <c r="N205" i="2"/>
  <c r="D206" i="2" s="1"/>
  <c r="I205" i="2"/>
  <c r="M205" i="2" s="1"/>
  <c r="H206" i="2" s="1"/>
  <c r="E215" i="2"/>
  <c r="F215" i="2" s="1"/>
  <c r="G215" i="2" s="1"/>
  <c r="L324" i="2"/>
  <c r="F323" i="2"/>
  <c r="G323" i="2"/>
  <c r="K324" i="2"/>
  <c r="E324" i="2"/>
  <c r="E212" i="3"/>
  <c r="F212" i="3" s="1"/>
  <c r="B213" i="3" s="1"/>
  <c r="C325" i="2"/>
  <c r="I206" i="2" l="1"/>
  <c r="M206" i="2" s="1"/>
  <c r="N206" i="2"/>
  <c r="D207" i="2" s="1"/>
  <c r="A206" i="2"/>
  <c r="L325" i="2"/>
  <c r="F324" i="2"/>
  <c r="G324" i="2"/>
  <c r="K325" i="2"/>
  <c r="E325" i="2"/>
  <c r="C213" i="3"/>
  <c r="D213" i="3"/>
  <c r="C326" i="2"/>
  <c r="H207" i="2" l="1"/>
  <c r="A207" i="2" s="1"/>
  <c r="L326" i="2"/>
  <c r="F325" i="2"/>
  <c r="G325" i="2"/>
  <c r="K326" i="2"/>
  <c r="E326" i="2"/>
  <c r="E213" i="3"/>
  <c r="F213" i="3" s="1"/>
  <c r="B214" i="3" s="1"/>
  <c r="C214" i="3" s="1"/>
  <c r="C327" i="2"/>
  <c r="N207" i="2" l="1"/>
  <c r="D208" i="2" s="1"/>
  <c r="I207" i="2"/>
  <c r="M207" i="2" s="1"/>
  <c r="L327" i="2"/>
  <c r="F326" i="2"/>
  <c r="G326" i="2"/>
  <c r="E327" i="2"/>
  <c r="K327" i="2"/>
  <c r="D214" i="3"/>
  <c r="E214" i="3" s="1"/>
  <c r="F214" i="3" s="1"/>
  <c r="B215" i="3" s="1"/>
  <c r="C328" i="2"/>
  <c r="H208" i="2" l="1"/>
  <c r="I208" i="2" s="1"/>
  <c r="M208" i="2" s="1"/>
  <c r="L328" i="2"/>
  <c r="G327" i="2"/>
  <c r="F327" i="2"/>
  <c r="E328" i="2"/>
  <c r="K328" i="2"/>
  <c r="C215" i="3"/>
  <c r="D215" i="3"/>
  <c r="C329" i="2"/>
  <c r="A208" i="2" l="1"/>
  <c r="N208" i="2"/>
  <c r="D209" i="2" s="1"/>
  <c r="L329" i="2"/>
  <c r="E329" i="2"/>
  <c r="K329" i="2"/>
  <c r="G328" i="2"/>
  <c r="F328" i="2"/>
  <c r="E215" i="3"/>
  <c r="F215" i="3" s="1"/>
  <c r="B216" i="3" s="1"/>
  <c r="C330" i="2"/>
  <c r="H209" i="2" l="1"/>
  <c r="A209" i="2" s="1"/>
  <c r="L210" i="2"/>
  <c r="L330" i="2"/>
  <c r="K330" i="2"/>
  <c r="E330" i="2"/>
  <c r="F329" i="2"/>
  <c r="G329" i="2"/>
  <c r="C216" i="3"/>
  <c r="D216" i="3"/>
  <c r="C331" i="2"/>
  <c r="N209" i="2" l="1"/>
  <c r="D210" i="2" s="1"/>
  <c r="I209" i="2"/>
  <c r="M209" i="2" s="1"/>
  <c r="H210" i="2" s="1"/>
  <c r="L213" i="2"/>
  <c r="L331" i="2"/>
  <c r="K331" i="2"/>
  <c r="E331" i="2"/>
  <c r="F330" i="2"/>
  <c r="G330" i="2"/>
  <c r="E216" i="3"/>
  <c r="F216" i="3" s="1"/>
  <c r="B217" i="3" s="1"/>
  <c r="C332" i="2"/>
  <c r="A210" i="2" l="1"/>
  <c r="N210" i="2"/>
  <c r="D211" i="2" s="1"/>
  <c r="I210" i="2"/>
  <c r="M210" i="2" s="1"/>
  <c r="E332" i="2"/>
  <c r="K332" i="2"/>
  <c r="F331" i="2"/>
  <c r="G331" i="2"/>
  <c r="C217" i="3"/>
  <c r="D217" i="3"/>
  <c r="C333" i="2"/>
  <c r="H211" i="2" l="1"/>
  <c r="I211" i="2" s="1"/>
  <c r="M211" i="2" s="1"/>
  <c r="L211" i="2"/>
  <c r="N211" i="2"/>
  <c r="D212" i="2" s="1"/>
  <c r="A211" i="2"/>
  <c r="L212" i="2"/>
  <c r="F332" i="2"/>
  <c r="G332" i="2"/>
  <c r="E333" i="2"/>
  <c r="K333" i="2"/>
  <c r="E217" i="3"/>
  <c r="F217" i="3" s="1"/>
  <c r="B218" i="3" s="1"/>
  <c r="C334" i="2"/>
  <c r="H212" i="2" l="1"/>
  <c r="F333" i="2"/>
  <c r="G333" i="2"/>
  <c r="E334" i="2"/>
  <c r="K334" i="2"/>
  <c r="C218" i="3"/>
  <c r="D218" i="3"/>
  <c r="C335" i="2"/>
  <c r="I212" i="2" l="1"/>
  <c r="M212" i="2" s="1"/>
  <c r="N212" i="2"/>
  <c r="D213" i="2" s="1"/>
  <c r="A212" i="2"/>
  <c r="G334" i="2"/>
  <c r="F334" i="2"/>
  <c r="K335" i="2"/>
  <c r="E335" i="2"/>
  <c r="E218" i="3"/>
  <c r="F218" i="3" s="1"/>
  <c r="B219" i="3" s="1"/>
  <c r="C219" i="3" s="1"/>
  <c r="C336" i="2"/>
  <c r="H213" i="2" l="1"/>
  <c r="L336" i="2"/>
  <c r="K336" i="2"/>
  <c r="F335" i="2"/>
  <c r="G335" i="2"/>
  <c r="D219" i="3"/>
  <c r="E219" i="3" s="1"/>
  <c r="F219" i="3" s="1"/>
  <c r="B220" i="3" s="1"/>
  <c r="C337" i="2"/>
  <c r="N213" i="2" l="1"/>
  <c r="D214" i="2" s="1"/>
  <c r="I213" i="2"/>
  <c r="M213" i="2" s="1"/>
  <c r="H214" i="2" s="1"/>
  <c r="A213" i="2"/>
  <c r="L337" i="2"/>
  <c r="K337" i="2"/>
  <c r="C220" i="3"/>
  <c r="D220" i="3"/>
  <c r="C338" i="2"/>
  <c r="N214" i="2" l="1"/>
  <c r="I214" i="2"/>
  <c r="E214" i="2"/>
  <c r="F214" i="2" s="1"/>
  <c r="G214" i="2" s="1"/>
  <c r="D215" i="2" s="1"/>
  <c r="A214" i="2"/>
  <c r="L338" i="2"/>
  <c r="K338" i="2"/>
  <c r="E220" i="3"/>
  <c r="F220" i="3" s="1"/>
  <c r="B221" i="3" s="1"/>
  <c r="C339" i="2"/>
  <c r="M214" i="2"/>
  <c r="H215" i="2" l="1"/>
  <c r="A215" i="2" s="1"/>
  <c r="E217" i="2"/>
  <c r="L339" i="2"/>
  <c r="K339" i="2"/>
  <c r="C221" i="3"/>
  <c r="D221" i="3"/>
  <c r="C340" i="2"/>
  <c r="N215" i="2" l="1"/>
  <c r="D216" i="2" s="1"/>
  <c r="I215" i="2"/>
  <c r="M215" i="2" s="1"/>
  <c r="H216" i="2" s="1"/>
  <c r="F217" i="2"/>
  <c r="G217" i="2"/>
  <c r="L340" i="2"/>
  <c r="K340" i="2"/>
  <c r="E340" i="2"/>
  <c r="E221" i="3"/>
  <c r="F221" i="3" s="1"/>
  <c r="B222" i="3" s="1"/>
  <c r="D222" i="3" s="1"/>
  <c r="C341" i="2"/>
  <c r="N216" i="2" l="1"/>
  <c r="I216" i="2"/>
  <c r="M216" i="2" s="1"/>
  <c r="E216" i="2"/>
  <c r="F216" i="2" s="1"/>
  <c r="G216" i="2" s="1"/>
  <c r="D217" i="2" s="1"/>
  <c r="A216" i="2"/>
  <c r="L341" i="2"/>
  <c r="C222" i="3"/>
  <c r="E222" i="3" s="1"/>
  <c r="F222" i="3" s="1"/>
  <c r="B223" i="3" s="1"/>
  <c r="F340" i="2"/>
  <c r="G340" i="2"/>
  <c r="K341" i="2"/>
  <c r="E341" i="2"/>
  <c r="C342" i="2"/>
  <c r="H217" i="2" l="1"/>
  <c r="L342" i="2"/>
  <c r="K342" i="2"/>
  <c r="E342" i="2"/>
  <c r="G341" i="2"/>
  <c r="F341" i="2"/>
  <c r="C223" i="3"/>
  <c r="D223" i="3"/>
  <c r="C343" i="2"/>
  <c r="I217" i="2" l="1"/>
  <c r="M217" i="2" s="1"/>
  <c r="N217" i="2"/>
  <c r="D218" i="2" s="1"/>
  <c r="A217" i="2"/>
  <c r="L343" i="2"/>
  <c r="K343" i="2"/>
  <c r="E343" i="2"/>
  <c r="F342" i="2"/>
  <c r="G342" i="2"/>
  <c r="E223" i="3"/>
  <c r="F223" i="3" s="1"/>
  <c r="B224" i="3" s="1"/>
  <c r="C344" i="2"/>
  <c r="H218" i="2" l="1"/>
  <c r="I218" i="2" s="1"/>
  <c r="M218" i="2" s="1"/>
  <c r="L344" i="2"/>
  <c r="F343" i="2"/>
  <c r="G343" i="2"/>
  <c r="K344" i="2"/>
  <c r="E344" i="2"/>
  <c r="C224" i="3"/>
  <c r="D224" i="3"/>
  <c r="C345" i="2"/>
  <c r="A218" i="2" l="1"/>
  <c r="N218" i="2"/>
  <c r="D219" i="2" s="1"/>
  <c r="L345" i="2"/>
  <c r="F344" i="2"/>
  <c r="G344" i="2"/>
  <c r="K345" i="2"/>
  <c r="E345" i="2"/>
  <c r="E224" i="3"/>
  <c r="F224" i="3" s="1"/>
  <c r="B225" i="3" s="1"/>
  <c r="C346" i="2"/>
  <c r="H219" i="2" l="1"/>
  <c r="L346" i="2"/>
  <c r="F345" i="2"/>
  <c r="G345" i="2"/>
  <c r="E346" i="2"/>
  <c r="K346" i="2"/>
  <c r="C225" i="3"/>
  <c r="D225" i="3"/>
  <c r="C347" i="2"/>
  <c r="N219" i="2" l="1"/>
  <c r="D220" i="2" s="1"/>
  <c r="I219" i="2"/>
  <c r="M219" i="2" s="1"/>
  <c r="H220" i="2" s="1"/>
  <c r="A219" i="2"/>
  <c r="L347" i="2"/>
  <c r="E347" i="2"/>
  <c r="K347" i="2"/>
  <c r="F346" i="2"/>
  <c r="G346" i="2"/>
  <c r="E225" i="3"/>
  <c r="F225" i="3" s="1"/>
  <c r="B226" i="3" s="1"/>
  <c r="C348" i="2"/>
  <c r="I220" i="2" l="1"/>
  <c r="M220" i="2" s="1"/>
  <c r="N220" i="2"/>
  <c r="D221" i="2" s="1"/>
  <c r="A220" i="2"/>
  <c r="L348" i="2"/>
  <c r="E348" i="2"/>
  <c r="K348" i="2"/>
  <c r="F347" i="2"/>
  <c r="G347" i="2"/>
  <c r="C226" i="3"/>
  <c r="D226" i="3"/>
  <c r="C349" i="2"/>
  <c r="H221" i="2" l="1"/>
  <c r="L349" i="2"/>
  <c r="E349" i="2"/>
  <c r="K349" i="2"/>
  <c r="F348" i="2"/>
  <c r="G348" i="2"/>
  <c r="E226" i="3"/>
  <c r="F226" i="3" s="1"/>
  <c r="B227" i="3" s="1"/>
  <c r="C350" i="2"/>
  <c r="I221" i="2" l="1"/>
  <c r="M221" i="2" s="1"/>
  <c r="N221" i="2"/>
  <c r="D222" i="2" s="1"/>
  <c r="A221" i="2"/>
  <c r="L350" i="2"/>
  <c r="E350" i="2"/>
  <c r="K350" i="2"/>
  <c r="F349" i="2"/>
  <c r="G349" i="2"/>
  <c r="C227" i="3"/>
  <c r="D227" i="3"/>
  <c r="C351" i="2"/>
  <c r="H222" i="2" l="1"/>
  <c r="A222" i="2" s="1"/>
  <c r="L351" i="2"/>
  <c r="F350" i="2"/>
  <c r="G350" i="2"/>
  <c r="E351" i="2"/>
  <c r="K351" i="2"/>
  <c r="E227" i="3"/>
  <c r="F227" i="3" s="1"/>
  <c r="B228" i="3" s="1"/>
  <c r="C352" i="2"/>
  <c r="N222" i="2" l="1"/>
  <c r="D223" i="2" s="1"/>
  <c r="I222" i="2"/>
  <c r="M222" i="2" s="1"/>
  <c r="H223" i="2" s="1"/>
  <c r="L352" i="2"/>
  <c r="F351" i="2"/>
  <c r="G351" i="2"/>
  <c r="K352" i="2"/>
  <c r="E352" i="2"/>
  <c r="C228" i="3"/>
  <c r="D228" i="3"/>
  <c r="C353" i="2"/>
  <c r="I223" i="2" l="1"/>
  <c r="M223" i="2" s="1"/>
  <c r="N223" i="2"/>
  <c r="D224" i="2" s="1"/>
  <c r="A223" i="2"/>
  <c r="L353" i="2"/>
  <c r="F352" i="2"/>
  <c r="G352" i="2"/>
  <c r="K353" i="2"/>
  <c r="E353" i="2"/>
  <c r="E228" i="3"/>
  <c r="F228" i="3" s="1"/>
  <c r="B229" i="3" s="1"/>
  <c r="C354" i="2"/>
  <c r="H224" i="2" l="1"/>
  <c r="L354" i="2"/>
  <c r="K354" i="2"/>
  <c r="E354" i="2"/>
  <c r="G353" i="2"/>
  <c r="F353" i="2"/>
  <c r="C229" i="3"/>
  <c r="D229" i="3"/>
  <c r="C355" i="2"/>
  <c r="I224" i="2" l="1"/>
  <c r="M224" i="2" s="1"/>
  <c r="N224" i="2"/>
  <c r="D225" i="2" s="1"/>
  <c r="A224" i="2"/>
  <c r="L355" i="2"/>
  <c r="F354" i="2"/>
  <c r="G354" i="2"/>
  <c r="K355" i="2"/>
  <c r="E355" i="2"/>
  <c r="E229" i="3"/>
  <c r="F229" i="3" s="1"/>
  <c r="B230" i="3" s="1"/>
  <c r="C356" i="2"/>
  <c r="H225" i="2" l="1"/>
  <c r="N225" i="2"/>
  <c r="D226" i="2" s="1"/>
  <c r="I225" i="2"/>
  <c r="M225" i="2" s="1"/>
  <c r="H226" i="2" s="1"/>
  <c r="A225" i="2"/>
  <c r="L356" i="2"/>
  <c r="F355" i="2"/>
  <c r="G355" i="2"/>
  <c r="K356" i="2"/>
  <c r="E356" i="2"/>
  <c r="C230" i="3"/>
  <c r="D230" i="3"/>
  <c r="C357" i="2"/>
  <c r="A226" i="2" l="1"/>
  <c r="I226" i="2"/>
  <c r="M226" i="2" s="1"/>
  <c r="N226" i="2"/>
  <c r="D227" i="2" s="1"/>
  <c r="L357" i="2"/>
  <c r="K357" i="2"/>
  <c r="E357" i="2"/>
  <c r="F356" i="2"/>
  <c r="G356" i="2"/>
  <c r="E230" i="3"/>
  <c r="F230" i="3" s="1"/>
  <c r="B231" i="3" s="1"/>
  <c r="C358" i="2"/>
  <c r="H227" i="2" l="1"/>
  <c r="L358" i="2"/>
  <c r="F357" i="2"/>
  <c r="G357" i="2"/>
  <c r="E358" i="2"/>
  <c r="K358" i="2"/>
  <c r="C231" i="3"/>
  <c r="D231" i="3"/>
  <c r="C359" i="2"/>
  <c r="I227" i="2" l="1"/>
  <c r="M227" i="2" s="1"/>
  <c r="N227" i="2"/>
  <c r="D228" i="2" s="1"/>
  <c r="A227" i="2"/>
  <c r="L359" i="2"/>
  <c r="F358" i="2"/>
  <c r="G358" i="2"/>
  <c r="E359" i="2"/>
  <c r="K359" i="2"/>
  <c r="E231" i="3"/>
  <c r="F231" i="3" s="1"/>
  <c r="B232" i="3" s="1"/>
  <c r="C360" i="2"/>
  <c r="H228" i="2" l="1"/>
  <c r="A228" i="2" s="1"/>
  <c r="L360" i="2"/>
  <c r="F359" i="2"/>
  <c r="G359" i="2"/>
  <c r="K360" i="2"/>
  <c r="E360" i="2"/>
  <c r="C232" i="3"/>
  <c r="D232" i="3"/>
  <c r="C361" i="2"/>
  <c r="N228" i="2" l="1"/>
  <c r="D229" i="2" s="1"/>
  <c r="I228" i="2"/>
  <c r="M228" i="2" s="1"/>
  <c r="H229" i="2" s="1"/>
  <c r="L361" i="2"/>
  <c r="F360" i="2"/>
  <c r="G360" i="2"/>
  <c r="K361" i="2"/>
  <c r="E361" i="2"/>
  <c r="E232" i="3"/>
  <c r="F232" i="3" s="1"/>
  <c r="B233" i="3" s="1"/>
  <c r="C362" i="2"/>
  <c r="I229" i="2" l="1"/>
  <c r="M229" i="2" s="1"/>
  <c r="A229" i="2"/>
  <c r="N229" i="2"/>
  <c r="D230" i="2" s="1"/>
  <c r="L362" i="2"/>
  <c r="F361" i="2"/>
  <c r="G361" i="2"/>
  <c r="E362" i="2"/>
  <c r="K362" i="2"/>
  <c r="C233" i="3"/>
  <c r="D233" i="3"/>
  <c r="C363" i="2"/>
  <c r="H230" i="2" l="1"/>
  <c r="N230" i="2"/>
  <c r="D231" i="2" s="1"/>
  <c r="I230" i="2"/>
  <c r="M230" i="2" s="1"/>
  <c r="A230" i="2"/>
  <c r="L242" i="2"/>
  <c r="F362" i="2"/>
  <c r="G362" i="2"/>
  <c r="E363" i="2"/>
  <c r="K363" i="2"/>
  <c r="E233" i="3"/>
  <c r="F233" i="3" s="1"/>
  <c r="B234" i="3" s="1"/>
  <c r="C364" i="2"/>
  <c r="H231" i="2" l="1"/>
  <c r="I231" i="2" s="1"/>
  <c r="M231" i="2" s="1"/>
  <c r="A231" i="2"/>
  <c r="K364" i="2"/>
  <c r="E364" i="2"/>
  <c r="F363" i="2"/>
  <c r="G363" i="2"/>
  <c r="C234" i="3"/>
  <c r="D234" i="3"/>
  <c r="C365" i="2"/>
  <c r="N231" i="2" l="1"/>
  <c r="D232" i="2" s="1"/>
  <c r="H232" i="2"/>
  <c r="I232" i="2" s="1"/>
  <c r="M232" i="2" s="1"/>
  <c r="N232" i="2"/>
  <c r="D233" i="2" s="1"/>
  <c r="A232" i="2"/>
  <c r="F364" i="2"/>
  <c r="G364" i="2"/>
  <c r="E365" i="2"/>
  <c r="K365" i="2"/>
  <c r="E234" i="3"/>
  <c r="F234" i="3" s="1"/>
  <c r="B235" i="3" s="1"/>
  <c r="C366" i="2"/>
  <c r="H233" i="2" l="1"/>
  <c r="A233" i="2" s="1"/>
  <c r="I233" i="2"/>
  <c r="M233" i="2" s="1"/>
  <c r="N233" i="2"/>
  <c r="D234" i="2" s="1"/>
  <c r="G365" i="2"/>
  <c r="F365" i="2"/>
  <c r="K366" i="2"/>
  <c r="E366" i="2"/>
  <c r="C235" i="3"/>
  <c r="D235" i="3"/>
  <c r="C367" i="2"/>
  <c r="H234" i="2" l="1"/>
  <c r="A234" i="2" s="1"/>
  <c r="L367" i="2"/>
  <c r="K367" i="2"/>
  <c r="G366" i="2"/>
  <c r="F366" i="2"/>
  <c r="E235" i="3"/>
  <c r="F235" i="3" s="1"/>
  <c r="B236" i="3" s="1"/>
  <c r="C368" i="2"/>
  <c r="I234" i="2" l="1"/>
  <c r="M234" i="2" s="1"/>
  <c r="N234" i="2"/>
  <c r="D235" i="2" s="1"/>
  <c r="L368" i="2"/>
  <c r="K368" i="2"/>
  <c r="C236" i="3"/>
  <c r="D236" i="3"/>
  <c r="C369" i="2"/>
  <c r="H235" i="2" l="1"/>
  <c r="I235" i="2" s="1"/>
  <c r="M235" i="2" s="1"/>
  <c r="A235" i="2"/>
  <c r="L369" i="2"/>
  <c r="E369" i="2"/>
  <c r="K369" i="2"/>
  <c r="E236" i="3"/>
  <c r="F236" i="3" s="1"/>
  <c r="B237" i="3" s="1"/>
  <c r="C370" i="2"/>
  <c r="N235" i="2" l="1"/>
  <c r="D236" i="2" s="1"/>
  <c r="L370" i="2"/>
  <c r="F369" i="2"/>
  <c r="G369" i="2"/>
  <c r="E370" i="2"/>
  <c r="K370" i="2"/>
  <c r="C237" i="3"/>
  <c r="D237" i="3"/>
  <c r="C371" i="2"/>
  <c r="H236" i="2" l="1"/>
  <c r="N236" i="2" s="1"/>
  <c r="D237" i="2" s="1"/>
  <c r="I236" i="2"/>
  <c r="M236" i="2" s="1"/>
  <c r="A236" i="2"/>
  <c r="L371" i="2"/>
  <c r="F370" i="2"/>
  <c r="G370" i="2"/>
  <c r="K371" i="2"/>
  <c r="E371" i="2"/>
  <c r="E237" i="3"/>
  <c r="F237" i="3" s="1"/>
  <c r="B238" i="3" s="1"/>
  <c r="C372" i="2"/>
  <c r="H237" i="2" l="1"/>
  <c r="I237" i="2" s="1"/>
  <c r="M237" i="2" s="1"/>
  <c r="N237" i="2"/>
  <c r="D238" i="2" s="1"/>
  <c r="A237" i="2"/>
  <c r="L372" i="2"/>
  <c r="K372" i="2"/>
  <c r="E372" i="2"/>
  <c r="F371" i="2"/>
  <c r="G371" i="2"/>
  <c r="C238" i="3"/>
  <c r="D238" i="3"/>
  <c r="C373" i="2"/>
  <c r="H238" i="2" l="1"/>
  <c r="I238" i="2"/>
  <c r="M238" i="2" s="1"/>
  <c r="N238" i="2"/>
  <c r="D239" i="2" s="1"/>
  <c r="A238" i="2"/>
  <c r="L373" i="2"/>
  <c r="K373" i="2"/>
  <c r="E373" i="2"/>
  <c r="G372" i="2"/>
  <c r="F372" i="2"/>
  <c r="E238" i="3"/>
  <c r="F238" i="3" s="1"/>
  <c r="B239" i="3" s="1"/>
  <c r="C374" i="2"/>
  <c r="H239" i="2" l="1"/>
  <c r="L374" i="2"/>
  <c r="F373" i="2"/>
  <c r="G373" i="2"/>
  <c r="K374" i="2"/>
  <c r="E374" i="2"/>
  <c r="C239" i="3"/>
  <c r="D239" i="3"/>
  <c r="C375" i="2"/>
  <c r="N239" i="2" l="1"/>
  <c r="D240" i="2" s="1"/>
  <c r="I239" i="2"/>
  <c r="M239" i="2" s="1"/>
  <c r="A239" i="2"/>
  <c r="L243" i="2"/>
  <c r="L244" i="2"/>
  <c r="L375" i="2"/>
  <c r="F374" i="2"/>
  <c r="G374" i="2"/>
  <c r="K375" i="2"/>
  <c r="E375" i="2"/>
  <c r="E239" i="3"/>
  <c r="F239" i="3" s="1"/>
  <c r="B240" i="3" s="1"/>
  <c r="C376" i="2"/>
  <c r="H240" i="2" l="1"/>
  <c r="N240" i="2" s="1"/>
  <c r="D241" i="2" s="1"/>
  <c r="L376" i="2"/>
  <c r="F375" i="2"/>
  <c r="G375" i="2"/>
  <c r="K376" i="2"/>
  <c r="E376" i="2"/>
  <c r="C240" i="3"/>
  <c r="D240" i="3"/>
  <c r="C377" i="2"/>
  <c r="I240" i="2" l="1"/>
  <c r="M240" i="2" s="1"/>
  <c r="H241" i="2" s="1"/>
  <c r="A241" i="2" s="1"/>
  <c r="A240" i="2"/>
  <c r="L241" i="2"/>
  <c r="I241" i="2"/>
  <c r="M241" i="2" s="1"/>
  <c r="L377" i="2"/>
  <c r="F376" i="2"/>
  <c r="G376" i="2"/>
  <c r="E377" i="2"/>
  <c r="K377" i="2"/>
  <c r="E240" i="3"/>
  <c r="F240" i="3" s="1"/>
  <c r="B241" i="3" s="1"/>
  <c r="C378" i="2"/>
  <c r="N241" i="2" l="1"/>
  <c r="D242" i="2" s="1"/>
  <c r="H242" i="2"/>
  <c r="A242" i="2"/>
  <c r="N242" i="2"/>
  <c r="D243" i="2" s="1"/>
  <c r="I242" i="2"/>
  <c r="M242" i="2" s="1"/>
  <c r="L378" i="2"/>
  <c r="F377" i="2"/>
  <c r="G377" i="2"/>
  <c r="E378" i="2"/>
  <c r="K378" i="2"/>
  <c r="C241" i="3"/>
  <c r="D241" i="3"/>
  <c r="C379" i="2"/>
  <c r="H243" i="2" l="1"/>
  <c r="I243" i="2" s="1"/>
  <c r="M243" i="2" s="1"/>
  <c r="L379" i="2"/>
  <c r="F378" i="2"/>
  <c r="G378" i="2"/>
  <c r="E379" i="2"/>
  <c r="K379" i="2"/>
  <c r="E241" i="3"/>
  <c r="F241" i="3" s="1"/>
  <c r="B242" i="3" s="1"/>
  <c r="C380" i="2"/>
  <c r="A243" i="2" l="1"/>
  <c r="N243" i="2"/>
  <c r="D244" i="2" s="1"/>
  <c r="E244" i="2"/>
  <c r="F244" i="2" s="1"/>
  <c r="G244" i="2" s="1"/>
  <c r="L380" i="2"/>
  <c r="E380" i="2"/>
  <c r="K380" i="2"/>
  <c r="F379" i="2"/>
  <c r="G379" i="2"/>
  <c r="C242" i="3"/>
  <c r="D242" i="3"/>
  <c r="C381" i="2"/>
  <c r="H244" i="2" l="1"/>
  <c r="I244" i="2"/>
  <c r="M244" i="2" s="1"/>
  <c r="L381" i="2"/>
  <c r="E381" i="2"/>
  <c r="K381" i="2"/>
  <c r="F380" i="2"/>
  <c r="G380" i="2"/>
  <c r="E242" i="3"/>
  <c r="F242" i="3" s="1"/>
  <c r="B243" i="3" s="1"/>
  <c r="C382" i="2"/>
  <c r="N244" i="2" l="1"/>
  <c r="D245" i="2" s="1"/>
  <c r="A244" i="2"/>
  <c r="E245" i="2"/>
  <c r="F245" i="2" s="1"/>
  <c r="G245" i="2" s="1"/>
  <c r="L382" i="2"/>
  <c r="E382" i="2"/>
  <c r="K382" i="2"/>
  <c r="F381" i="2"/>
  <c r="G381" i="2"/>
  <c r="C243" i="3"/>
  <c r="D243" i="3"/>
  <c r="C383" i="2"/>
  <c r="H245" i="2" l="1"/>
  <c r="L383" i="2"/>
  <c r="K383" i="2"/>
  <c r="E383" i="2"/>
  <c r="F382" i="2"/>
  <c r="G382" i="2"/>
  <c r="E243" i="3"/>
  <c r="F243" i="3" s="1"/>
  <c r="B244" i="3" s="1"/>
  <c r="C384" i="2"/>
  <c r="A245" i="2" l="1"/>
  <c r="N245" i="2"/>
  <c r="D246" i="2" s="1"/>
  <c r="I245" i="2"/>
  <c r="L384" i="2"/>
  <c r="K384" i="2"/>
  <c r="E384" i="2"/>
  <c r="F383" i="2"/>
  <c r="G383" i="2"/>
  <c r="C244" i="3"/>
  <c r="D244" i="3"/>
  <c r="C385" i="2"/>
  <c r="M245" i="2"/>
  <c r="H246" i="2" l="1"/>
  <c r="A246" i="2"/>
  <c r="E247" i="2"/>
  <c r="F247" i="2" s="1"/>
  <c r="G247" i="2" s="1"/>
  <c r="L385" i="2"/>
  <c r="G384" i="2"/>
  <c r="F384" i="2"/>
  <c r="K385" i="2"/>
  <c r="E385" i="2"/>
  <c r="E244" i="3"/>
  <c r="F244" i="3" s="1"/>
  <c r="B245" i="3" s="1"/>
  <c r="C386" i="2"/>
  <c r="I246" i="2" l="1"/>
  <c r="M246" i="2" s="1"/>
  <c r="N246" i="2"/>
  <c r="D247" i="2" s="1"/>
  <c r="L386" i="2"/>
  <c r="F385" i="2"/>
  <c r="G385" i="2"/>
  <c r="K386" i="2"/>
  <c r="E386" i="2"/>
  <c r="C245" i="3"/>
  <c r="D245" i="3"/>
  <c r="C387" i="2"/>
  <c r="H247" i="2" l="1"/>
  <c r="L387" i="2"/>
  <c r="K387" i="2"/>
  <c r="E387" i="2"/>
  <c r="F386" i="2"/>
  <c r="G386" i="2"/>
  <c r="E245" i="3"/>
  <c r="F245" i="3" s="1"/>
  <c r="B246" i="3" s="1"/>
  <c r="C388" i="2"/>
  <c r="N247" i="2" l="1"/>
  <c r="D248" i="2" s="1"/>
  <c r="I247" i="2"/>
  <c r="M247" i="2" s="1"/>
  <c r="H248" i="2" s="1"/>
  <c r="A247" i="2"/>
  <c r="L388" i="2"/>
  <c r="F387" i="2"/>
  <c r="G387" i="2"/>
  <c r="K388" i="2"/>
  <c r="E388" i="2"/>
  <c r="C246" i="3"/>
  <c r="D246" i="3"/>
  <c r="C389" i="2"/>
  <c r="N248" i="2" l="1"/>
  <c r="D249" i="2" s="1"/>
  <c r="I248" i="2"/>
  <c r="M248" i="2" s="1"/>
  <c r="H249" i="2" s="1"/>
  <c r="A248" i="2"/>
  <c r="L389" i="2"/>
  <c r="F388" i="2"/>
  <c r="G388" i="2"/>
  <c r="E389" i="2"/>
  <c r="K389" i="2"/>
  <c r="E246" i="3"/>
  <c r="F246" i="3" s="1"/>
  <c r="B247" i="3" s="1"/>
  <c r="C390" i="2"/>
  <c r="I249" i="2" l="1"/>
  <c r="M249" i="2" s="1"/>
  <c r="N249" i="2"/>
  <c r="D250" i="2" s="1"/>
  <c r="A249" i="2"/>
  <c r="L390" i="2"/>
  <c r="E390" i="2"/>
  <c r="K390" i="2"/>
  <c r="F389" i="2"/>
  <c r="G389" i="2"/>
  <c r="C247" i="3"/>
  <c r="D247" i="3"/>
  <c r="C391" i="2"/>
  <c r="H250" i="2" l="1"/>
  <c r="L391" i="2"/>
  <c r="G390" i="2"/>
  <c r="F390" i="2"/>
  <c r="E391" i="2"/>
  <c r="K391" i="2"/>
  <c r="E247" i="3"/>
  <c r="F247" i="3" s="1"/>
  <c r="B248" i="3" s="1"/>
  <c r="C392" i="2"/>
  <c r="I250" i="2" l="1"/>
  <c r="M250" i="2" s="1"/>
  <c r="N250" i="2"/>
  <c r="D251" i="2" s="1"/>
  <c r="A250" i="2"/>
  <c r="L392" i="2"/>
  <c r="G391" i="2"/>
  <c r="F391" i="2"/>
  <c r="E392" i="2"/>
  <c r="K392" i="2"/>
  <c r="C248" i="3"/>
  <c r="D248" i="3"/>
  <c r="C393" i="2"/>
  <c r="H251" i="2" l="1"/>
  <c r="L393" i="2"/>
  <c r="E393" i="2"/>
  <c r="K393" i="2"/>
  <c r="F392" i="2"/>
  <c r="G392" i="2"/>
  <c r="E248" i="3"/>
  <c r="F248" i="3" s="1"/>
  <c r="B249" i="3" s="1"/>
  <c r="C394" i="2"/>
  <c r="N251" i="2" l="1"/>
  <c r="D252" i="2" s="1"/>
  <c r="I251" i="2"/>
  <c r="M251" i="2" s="1"/>
  <c r="H252" i="2" s="1"/>
  <c r="A251" i="2"/>
  <c r="E394" i="2"/>
  <c r="K394" i="2"/>
  <c r="F393" i="2"/>
  <c r="G393" i="2"/>
  <c r="C249" i="3"/>
  <c r="D249" i="3"/>
  <c r="C395" i="2"/>
  <c r="A252" i="2" l="1"/>
  <c r="N252" i="2"/>
  <c r="D253" i="2" s="1"/>
  <c r="I252" i="2"/>
  <c r="M252" i="2" s="1"/>
  <c r="H253" i="2" s="1"/>
  <c r="F394" i="2"/>
  <c r="G394" i="2"/>
  <c r="K395" i="2"/>
  <c r="E395" i="2"/>
  <c r="E249" i="3"/>
  <c r="F249" i="3" s="1"/>
  <c r="B250" i="3" s="1"/>
  <c r="C396" i="2"/>
  <c r="I253" i="2" l="1"/>
  <c r="M253" i="2" s="1"/>
  <c r="N253" i="2"/>
  <c r="D254" i="2" s="1"/>
  <c r="A253" i="2"/>
  <c r="L396" i="2"/>
  <c r="F395" i="2"/>
  <c r="G395" i="2"/>
  <c r="K396" i="2"/>
  <c r="C250" i="3"/>
  <c r="D250" i="3"/>
  <c r="C397" i="2"/>
  <c r="H254" i="2" l="1"/>
  <c r="L397" i="2"/>
  <c r="K397" i="2"/>
  <c r="E250" i="3"/>
  <c r="F250" i="3" s="1"/>
  <c r="B251" i="3" s="1"/>
  <c r="C398" i="2"/>
  <c r="N254" i="2" l="1"/>
  <c r="D255" i="2" s="1"/>
  <c r="I254" i="2"/>
  <c r="M254" i="2" s="1"/>
  <c r="H255" i="2" s="1"/>
  <c r="A254" i="2"/>
  <c r="L398" i="2"/>
  <c r="K398" i="2"/>
  <c r="C251" i="3"/>
  <c r="D251" i="3"/>
  <c r="C399" i="2"/>
  <c r="N255" i="2" l="1"/>
  <c r="D256" i="2" s="1"/>
  <c r="I255" i="2"/>
  <c r="M255" i="2" s="1"/>
  <c r="H256" i="2" s="1"/>
  <c r="A255" i="2"/>
  <c r="L399" i="2"/>
  <c r="K399" i="2"/>
  <c r="E251" i="3"/>
  <c r="F251" i="3" s="1"/>
  <c r="B252" i="3" s="1"/>
  <c r="C252" i="3" s="1"/>
  <c r="C400" i="2"/>
  <c r="A256" i="2" l="1"/>
  <c r="I256" i="2"/>
  <c r="M256" i="2" s="1"/>
  <c r="N256" i="2"/>
  <c r="D257" i="2" s="1"/>
  <c r="H257" i="2"/>
  <c r="L400" i="2"/>
  <c r="D252" i="3"/>
  <c r="E252" i="3" s="1"/>
  <c r="F252" i="3" s="1"/>
  <c r="B253" i="3" s="1"/>
  <c r="K400" i="2"/>
  <c r="E400" i="2"/>
  <c r="C401" i="2"/>
  <c r="N257" i="2" l="1"/>
  <c r="D258" i="2" s="1"/>
  <c r="I257" i="2"/>
  <c r="M257" i="2" s="1"/>
  <c r="H258" i="2" s="1"/>
  <c r="A258" i="2" s="1"/>
  <c r="A257" i="2"/>
  <c r="L401" i="2"/>
  <c r="F400" i="2"/>
  <c r="G400" i="2"/>
  <c r="K401" i="2"/>
  <c r="E401" i="2"/>
  <c r="C253" i="3"/>
  <c r="D253" i="3"/>
  <c r="C402" i="2"/>
  <c r="I258" i="2" l="1"/>
  <c r="M258" i="2" s="1"/>
  <c r="N258" i="2"/>
  <c r="D259" i="2" s="1"/>
  <c r="L402" i="2"/>
  <c r="G401" i="2"/>
  <c r="F401" i="2"/>
  <c r="K402" i="2"/>
  <c r="E402" i="2"/>
  <c r="E253" i="3"/>
  <c r="F253" i="3" s="1"/>
  <c r="B254" i="3" s="1"/>
  <c r="D254" i="3" s="1"/>
  <c r="C403" i="2"/>
  <c r="H259" i="2" l="1"/>
  <c r="N259" i="2"/>
  <c r="D260" i="2" s="1"/>
  <c r="L403" i="2"/>
  <c r="C254" i="3"/>
  <c r="E254" i="3" s="1"/>
  <c r="F254" i="3" s="1"/>
  <c r="B255" i="3" s="1"/>
  <c r="F402" i="2"/>
  <c r="G402" i="2"/>
  <c r="K403" i="2"/>
  <c r="E403" i="2"/>
  <c r="C404" i="2"/>
  <c r="A259" i="2" l="1"/>
  <c r="I259" i="2"/>
  <c r="M259" i="2" s="1"/>
  <c r="H260" i="2"/>
  <c r="L404" i="2"/>
  <c r="F403" i="2"/>
  <c r="G403" i="2"/>
  <c r="K404" i="2"/>
  <c r="E404" i="2"/>
  <c r="C255" i="3"/>
  <c r="D255" i="3"/>
  <c r="C405" i="2"/>
  <c r="N260" i="2" l="1"/>
  <c r="D261" i="2" s="1"/>
  <c r="A260" i="2"/>
  <c r="I260" i="2"/>
  <c r="M260" i="2" s="1"/>
  <c r="L405" i="2"/>
  <c r="F404" i="2"/>
  <c r="G404" i="2"/>
  <c r="K405" i="2"/>
  <c r="E405" i="2"/>
  <c r="E255" i="3"/>
  <c r="F255" i="3" s="1"/>
  <c r="B256" i="3" s="1"/>
  <c r="C406" i="2"/>
  <c r="H261" i="2" l="1"/>
  <c r="N261" i="2"/>
  <c r="D262" i="2" s="1"/>
  <c r="I261" i="2"/>
  <c r="M261" i="2" s="1"/>
  <c r="H262" i="2" s="1"/>
  <c r="A261" i="2"/>
  <c r="L406" i="2"/>
  <c r="F405" i="2"/>
  <c r="G405" i="2"/>
  <c r="E406" i="2"/>
  <c r="K406" i="2"/>
  <c r="D256" i="3"/>
  <c r="C256" i="3"/>
  <c r="C407" i="2"/>
  <c r="A262" i="2" l="1"/>
  <c r="N262" i="2"/>
  <c r="D263" i="2" s="1"/>
  <c r="I262" i="2"/>
  <c r="M262" i="2" s="1"/>
  <c r="H263" i="2" s="1"/>
  <c r="L407" i="2"/>
  <c r="E407" i="2"/>
  <c r="K407" i="2"/>
  <c r="F406" i="2"/>
  <c r="G406" i="2"/>
  <c r="E256" i="3"/>
  <c r="F256" i="3" s="1"/>
  <c r="B257" i="3" s="1"/>
  <c r="C408" i="2"/>
  <c r="N263" i="2" l="1"/>
  <c r="D264" i="2" s="1"/>
  <c r="I263" i="2"/>
  <c r="M263" i="2" s="1"/>
  <c r="H264" i="2" s="1"/>
  <c r="A263" i="2"/>
  <c r="L408" i="2"/>
  <c r="F407" i="2"/>
  <c r="G407" i="2"/>
  <c r="E408" i="2"/>
  <c r="K408" i="2"/>
  <c r="C257" i="3"/>
  <c r="D257" i="3"/>
  <c r="C409" i="2"/>
  <c r="I264" i="2" l="1"/>
  <c r="M264" i="2" s="1"/>
  <c r="N264" i="2"/>
  <c r="D265" i="2" s="1"/>
  <c r="A264" i="2"/>
  <c r="L409" i="2"/>
  <c r="F408" i="2"/>
  <c r="G408" i="2"/>
  <c r="E409" i="2"/>
  <c r="K409" i="2"/>
  <c r="E257" i="3"/>
  <c r="F257" i="3" s="1"/>
  <c r="B258" i="3" s="1"/>
  <c r="C410" i="2"/>
  <c r="H265" i="2" l="1"/>
  <c r="I265" i="2" s="1"/>
  <c r="M265" i="2" s="1"/>
  <c r="A265" i="2"/>
  <c r="L410" i="2"/>
  <c r="E410" i="2"/>
  <c r="K410" i="2"/>
  <c r="F409" i="2"/>
  <c r="G409" i="2"/>
  <c r="C258" i="3"/>
  <c r="D258" i="3"/>
  <c r="C411" i="2"/>
  <c r="N265" i="2" l="1"/>
  <c r="D266" i="2" s="1"/>
  <c r="H266" i="2"/>
  <c r="L411" i="2"/>
  <c r="E411" i="2"/>
  <c r="K411" i="2"/>
  <c r="F410" i="2"/>
  <c r="G410" i="2"/>
  <c r="E258" i="3"/>
  <c r="F258" i="3" s="1"/>
  <c r="B259" i="3" s="1"/>
  <c r="C412" i="2"/>
  <c r="I266" i="2" l="1"/>
  <c r="M266" i="2" s="1"/>
  <c r="N266" i="2"/>
  <c r="D267" i="2" s="1"/>
  <c r="A266" i="2"/>
  <c r="L412" i="2"/>
  <c r="F411" i="2"/>
  <c r="G411" i="2"/>
  <c r="K412" i="2"/>
  <c r="E412" i="2"/>
  <c r="C259" i="3"/>
  <c r="D259" i="3"/>
  <c r="C413" i="2"/>
  <c r="H267" i="2" l="1"/>
  <c r="A267" i="2" s="1"/>
  <c r="L413" i="2"/>
  <c r="F412" i="2"/>
  <c r="G412" i="2"/>
  <c r="K413" i="2"/>
  <c r="E413" i="2"/>
  <c r="E259" i="3"/>
  <c r="F259" i="3" s="1"/>
  <c r="B260" i="3" s="1"/>
  <c r="C414" i="2"/>
  <c r="I267" i="2" l="1"/>
  <c r="M267" i="2" s="1"/>
  <c r="N267" i="2"/>
  <c r="D268" i="2" s="1"/>
  <c r="L414" i="2"/>
  <c r="G413" i="2"/>
  <c r="F413" i="2"/>
  <c r="K414" i="2"/>
  <c r="E414" i="2"/>
  <c r="C260" i="3"/>
  <c r="D260" i="3"/>
  <c r="C415" i="2"/>
  <c r="H268" i="2" l="1"/>
  <c r="I268" i="2" s="1"/>
  <c r="M268" i="2" s="1"/>
  <c r="N268" i="2"/>
  <c r="D269" i="2" s="1"/>
  <c r="L415" i="2"/>
  <c r="F414" i="2"/>
  <c r="G414" i="2"/>
  <c r="K415" i="2"/>
  <c r="E415" i="2"/>
  <c r="E260" i="3"/>
  <c r="F260" i="3" s="1"/>
  <c r="B261" i="3" s="1"/>
  <c r="C416" i="2"/>
  <c r="A268" i="2" l="1"/>
  <c r="H269" i="2"/>
  <c r="A269" i="2" s="1"/>
  <c r="N269" i="2"/>
  <c r="D270" i="2" s="1"/>
  <c r="L271" i="2"/>
  <c r="L416" i="2"/>
  <c r="E277" i="2"/>
  <c r="F415" i="2"/>
  <c r="G415" i="2"/>
  <c r="K416" i="2"/>
  <c r="E416" i="2"/>
  <c r="C261" i="3"/>
  <c r="D261" i="3"/>
  <c r="C417" i="2"/>
  <c r="I269" i="2" l="1"/>
  <c r="M269" i="2" s="1"/>
  <c r="H270" i="2"/>
  <c r="I270" i="2" s="1"/>
  <c r="M270" i="2" s="1"/>
  <c r="N270" i="2"/>
  <c r="D271" i="2" s="1"/>
  <c r="L417" i="2"/>
  <c r="F277" i="2"/>
  <c r="G277" i="2"/>
  <c r="K417" i="2"/>
  <c r="E417" i="2"/>
  <c r="G416" i="2"/>
  <c r="F416" i="2"/>
  <c r="E261" i="3"/>
  <c r="F261" i="3" s="1"/>
  <c r="B262" i="3" s="1"/>
  <c r="C418" i="2"/>
  <c r="A270" i="2" l="1"/>
  <c r="H271" i="2"/>
  <c r="L418" i="2"/>
  <c r="E278" i="2"/>
  <c r="F278" i="2" s="1"/>
  <c r="G278" i="2" s="1"/>
  <c r="F417" i="2"/>
  <c r="G417" i="2"/>
  <c r="E418" i="2"/>
  <c r="K418" i="2"/>
  <c r="C262" i="3"/>
  <c r="D262" i="3"/>
  <c r="C419" i="2"/>
  <c r="N271" i="2" l="1"/>
  <c r="D272" i="2" s="1"/>
  <c r="I271" i="2"/>
  <c r="M271" i="2" s="1"/>
  <c r="H272" i="2" s="1"/>
  <c r="A271" i="2"/>
  <c r="E276" i="2"/>
  <c r="L419" i="2"/>
  <c r="E419" i="2"/>
  <c r="K419" i="2"/>
  <c r="F418" i="2"/>
  <c r="G418" i="2"/>
  <c r="E262" i="3"/>
  <c r="F262" i="3" s="1"/>
  <c r="B263" i="3" s="1"/>
  <c r="C420" i="2"/>
  <c r="L272" i="2" l="1"/>
  <c r="N272" i="2"/>
  <c r="D273" i="2" s="1"/>
  <c r="I272" i="2"/>
  <c r="M272" i="2" s="1"/>
  <c r="A272" i="2"/>
  <c r="F276" i="2"/>
  <c r="G276" i="2" s="1"/>
  <c r="L420" i="2"/>
  <c r="F419" i="2"/>
  <c r="G419" i="2"/>
  <c r="E420" i="2"/>
  <c r="K420" i="2"/>
  <c r="C263" i="3"/>
  <c r="D263" i="3"/>
  <c r="C421" i="2"/>
  <c r="H273" i="2" l="1"/>
  <c r="L274" i="2"/>
  <c r="L421" i="2"/>
  <c r="F420" i="2"/>
  <c r="G420" i="2"/>
  <c r="K421" i="2"/>
  <c r="E421" i="2"/>
  <c r="E263" i="3"/>
  <c r="F263" i="3" s="1"/>
  <c r="B264" i="3" s="1"/>
  <c r="C422" i="2"/>
  <c r="N273" i="2" l="1"/>
  <c r="D274" i="2" s="1"/>
  <c r="A273" i="2"/>
  <c r="I273" i="2"/>
  <c r="M273" i="2" s="1"/>
  <c r="H274" i="2" s="1"/>
  <c r="L422" i="2"/>
  <c r="E422" i="2"/>
  <c r="K422" i="2"/>
  <c r="F421" i="2"/>
  <c r="G421" i="2"/>
  <c r="C264" i="3"/>
  <c r="D264" i="3"/>
  <c r="C423" i="2"/>
  <c r="I274" i="2" l="1"/>
  <c r="M274" i="2" s="1"/>
  <c r="N274" i="2"/>
  <c r="D275" i="2" s="1"/>
  <c r="E275" i="2" s="1"/>
  <c r="F275" i="2" s="1"/>
  <c r="G275" i="2" s="1"/>
  <c r="H275" i="2"/>
  <c r="A274" i="2"/>
  <c r="N275" i="2"/>
  <c r="I275" i="2"/>
  <c r="A275" i="2"/>
  <c r="E423" i="2"/>
  <c r="K423" i="2"/>
  <c r="F422" i="2"/>
  <c r="G422" i="2"/>
  <c r="E264" i="3"/>
  <c r="F264" i="3" s="1"/>
  <c r="B265" i="3" s="1"/>
  <c r="C424" i="2"/>
  <c r="M275" i="2"/>
  <c r="D276" i="2" l="1"/>
  <c r="H276" i="2"/>
  <c r="A276" i="2" s="1"/>
  <c r="K424" i="2"/>
  <c r="E424" i="2"/>
  <c r="F423" i="2"/>
  <c r="G423" i="2"/>
  <c r="C265" i="3"/>
  <c r="D265" i="3"/>
  <c r="C425" i="2"/>
  <c r="I276" i="2" l="1"/>
  <c r="M276" i="2" s="1"/>
  <c r="N276" i="2"/>
  <c r="D277" i="2" s="1"/>
  <c r="E425" i="2"/>
  <c r="K425" i="2"/>
  <c r="F424" i="2"/>
  <c r="G424" i="2"/>
  <c r="E265" i="3"/>
  <c r="F265" i="3" s="1"/>
  <c r="B266" i="3" s="1"/>
  <c r="C426" i="2"/>
  <c r="H277" i="2" l="1"/>
  <c r="I277" i="2" s="1"/>
  <c r="M277" i="2" s="1"/>
  <c r="K426" i="2"/>
  <c r="E426" i="2"/>
  <c r="G425" i="2"/>
  <c r="F425" i="2"/>
  <c r="C266" i="3"/>
  <c r="D266" i="3"/>
  <c r="C427" i="2"/>
  <c r="A277" i="2" l="1"/>
  <c r="N277" i="2"/>
  <c r="D278" i="2" s="1"/>
  <c r="L427" i="2"/>
  <c r="K427" i="2"/>
  <c r="F426" i="2"/>
  <c r="G426" i="2"/>
  <c r="E266" i="3"/>
  <c r="F266" i="3" s="1"/>
  <c r="B267" i="3" s="1"/>
  <c r="C428" i="2"/>
  <c r="H278" i="2" l="1"/>
  <c r="N278" i="2"/>
  <c r="D279" i="2" s="1"/>
  <c r="L428" i="2"/>
  <c r="K428" i="2"/>
  <c r="C267" i="3"/>
  <c r="D267" i="3"/>
  <c r="C429" i="2"/>
  <c r="A278" i="2" l="1"/>
  <c r="I278" i="2"/>
  <c r="M278" i="2" s="1"/>
  <c r="H279" i="2" s="1"/>
  <c r="L429" i="2"/>
  <c r="K429" i="2"/>
  <c r="E267" i="3"/>
  <c r="F267" i="3" s="1"/>
  <c r="B268" i="3" s="1"/>
  <c r="C430" i="2"/>
  <c r="A279" i="2" l="1"/>
  <c r="N279" i="2"/>
  <c r="D280" i="2" s="1"/>
  <c r="I279" i="2"/>
  <c r="M279" i="2" s="1"/>
  <c r="H280" i="2" s="1"/>
  <c r="L430" i="2"/>
  <c r="E430" i="2"/>
  <c r="K430" i="2"/>
  <c r="C268" i="3"/>
  <c r="D268" i="3"/>
  <c r="C431" i="2"/>
  <c r="N280" i="2" l="1"/>
  <c r="D281" i="2" s="1"/>
  <c r="I280" i="2"/>
  <c r="M280" i="2" s="1"/>
  <c r="A280" i="2"/>
  <c r="L431" i="2"/>
  <c r="K431" i="2"/>
  <c r="E431" i="2"/>
  <c r="F430" i="2"/>
  <c r="G430" i="2"/>
  <c r="E268" i="3"/>
  <c r="F268" i="3" s="1"/>
  <c r="B269" i="3" s="1"/>
  <c r="C432" i="2"/>
  <c r="H281" i="2" l="1"/>
  <c r="I281" i="2" s="1"/>
  <c r="M281" i="2" s="1"/>
  <c r="N281" i="2"/>
  <c r="D282" i="2" s="1"/>
  <c r="A281" i="2"/>
  <c r="L432" i="2"/>
  <c r="F431" i="2"/>
  <c r="G431" i="2"/>
  <c r="K432" i="2"/>
  <c r="E432" i="2"/>
  <c r="C269" i="3"/>
  <c r="D269" i="3"/>
  <c r="C433" i="2"/>
  <c r="H282" i="2" l="1"/>
  <c r="L433" i="2"/>
  <c r="K433" i="2"/>
  <c r="E433" i="2"/>
  <c r="G432" i="2"/>
  <c r="F432" i="2"/>
  <c r="E269" i="3"/>
  <c r="F269" i="3" s="1"/>
  <c r="B270" i="3" s="1"/>
  <c r="C434" i="2"/>
  <c r="I282" i="2" l="1"/>
  <c r="M282" i="2" s="1"/>
  <c r="N282" i="2"/>
  <c r="D283" i="2" s="1"/>
  <c r="A282" i="2"/>
  <c r="L434" i="2"/>
  <c r="F433" i="2"/>
  <c r="G433" i="2"/>
  <c r="K434" i="2"/>
  <c r="E434" i="2"/>
  <c r="C270" i="3"/>
  <c r="D270" i="3"/>
  <c r="C435" i="2"/>
  <c r="H283" i="2" l="1"/>
  <c r="L435" i="2"/>
  <c r="F434" i="2"/>
  <c r="G434" i="2"/>
  <c r="K435" i="2"/>
  <c r="E435" i="2"/>
  <c r="E270" i="3"/>
  <c r="F270" i="3" s="1"/>
  <c r="B271" i="3" s="1"/>
  <c r="C436" i="2"/>
  <c r="A283" i="2" l="1"/>
  <c r="I283" i="2"/>
  <c r="M283" i="2" s="1"/>
  <c r="N283" i="2"/>
  <c r="D284" i="2" s="1"/>
  <c r="L436" i="2"/>
  <c r="F435" i="2"/>
  <c r="G435" i="2"/>
  <c r="K436" i="2"/>
  <c r="E436" i="2"/>
  <c r="C271" i="3"/>
  <c r="D271" i="3"/>
  <c r="C437" i="2"/>
  <c r="H284" i="2" l="1"/>
  <c r="L437" i="2"/>
  <c r="F436" i="2"/>
  <c r="G436" i="2"/>
  <c r="E437" i="2"/>
  <c r="K437" i="2"/>
  <c r="E271" i="3"/>
  <c r="F271" i="3" s="1"/>
  <c r="B272" i="3" s="1"/>
  <c r="C438" i="2"/>
  <c r="A284" i="2" l="1"/>
  <c r="I284" i="2"/>
  <c r="M284" i="2" s="1"/>
  <c r="N284" i="2"/>
  <c r="D285" i="2" s="1"/>
  <c r="L438" i="2"/>
  <c r="F437" i="2"/>
  <c r="G437" i="2"/>
  <c r="E438" i="2"/>
  <c r="K438" i="2"/>
  <c r="C272" i="3"/>
  <c r="D272" i="3"/>
  <c r="C439" i="2"/>
  <c r="H285" i="2" l="1"/>
  <c r="N285" i="2" s="1"/>
  <c r="D286" i="2" s="1"/>
  <c r="A285" i="2"/>
  <c r="I285" i="2"/>
  <c r="M285" i="2" s="1"/>
  <c r="H286" i="2" s="1"/>
  <c r="I286" i="2" s="1"/>
  <c r="M286" i="2" s="1"/>
  <c r="L439" i="2"/>
  <c r="E439" i="2"/>
  <c r="K439" i="2"/>
  <c r="F438" i="2"/>
  <c r="G438" i="2"/>
  <c r="E272" i="3"/>
  <c r="F272" i="3" s="1"/>
  <c r="B273" i="3" s="1"/>
  <c r="C440" i="2"/>
  <c r="A286" i="2" l="1"/>
  <c r="N286" i="2"/>
  <c r="D287" i="2" s="1"/>
  <c r="L440" i="2"/>
  <c r="F439" i="2"/>
  <c r="G439" i="2"/>
  <c r="E440" i="2"/>
  <c r="K440" i="2"/>
  <c r="C273" i="3"/>
  <c r="D273" i="3"/>
  <c r="C441" i="2"/>
  <c r="H287" i="2" l="1"/>
  <c r="A287" i="2" s="1"/>
  <c r="N287" i="2"/>
  <c r="D288" i="2" s="1"/>
  <c r="I287" i="2"/>
  <c r="M287" i="2" s="1"/>
  <c r="L441" i="2"/>
  <c r="E441" i="2"/>
  <c r="K441" i="2"/>
  <c r="F440" i="2"/>
  <c r="G440" i="2"/>
  <c r="E273" i="3"/>
  <c r="F273" i="3" s="1"/>
  <c r="B274" i="3" s="1"/>
  <c r="C442" i="2"/>
  <c r="H288" i="2" l="1"/>
  <c r="I288" i="2" s="1"/>
  <c r="M288" i="2" s="1"/>
  <c r="L442" i="2"/>
  <c r="F441" i="2"/>
  <c r="G441" i="2"/>
  <c r="E442" i="2"/>
  <c r="K442" i="2"/>
  <c r="C274" i="3"/>
  <c r="D274" i="3"/>
  <c r="C443" i="2"/>
  <c r="A288" i="2" l="1"/>
  <c r="N288" i="2"/>
  <c r="D289" i="2" s="1"/>
  <c r="L443" i="2"/>
  <c r="F442" i="2"/>
  <c r="G442" i="2"/>
  <c r="K443" i="2"/>
  <c r="E443" i="2"/>
  <c r="E274" i="3"/>
  <c r="F274" i="3" s="1"/>
  <c r="B275" i="3" s="1"/>
  <c r="C444" i="2"/>
  <c r="H289" i="2" l="1"/>
  <c r="I289" i="2" s="1"/>
  <c r="M289" i="2" s="1"/>
  <c r="L444" i="2"/>
  <c r="F443" i="2"/>
  <c r="G443" i="2"/>
  <c r="K444" i="2"/>
  <c r="E444" i="2"/>
  <c r="C275" i="3"/>
  <c r="D275" i="3"/>
  <c r="C445" i="2"/>
  <c r="A289" i="2" l="1"/>
  <c r="N289" i="2"/>
  <c r="L445" i="2"/>
  <c r="G444" i="2"/>
  <c r="F444" i="2"/>
  <c r="K445" i="2"/>
  <c r="E445" i="2"/>
  <c r="E275" i="3"/>
  <c r="F275" i="3" s="1"/>
  <c r="B276" i="3" s="1"/>
  <c r="C276" i="3" s="1"/>
  <c r="C446" i="2"/>
  <c r="D290" i="2" l="1"/>
  <c r="H290" i="2"/>
  <c r="L446" i="2"/>
  <c r="D276" i="3"/>
  <c r="E276" i="3" s="1"/>
  <c r="F276" i="3" s="1"/>
  <c r="B277" i="3" s="1"/>
  <c r="F445" i="2"/>
  <c r="G445" i="2"/>
  <c r="K446" i="2"/>
  <c r="E446" i="2"/>
  <c r="C447" i="2"/>
  <c r="A290" i="2" l="1"/>
  <c r="N290" i="2"/>
  <c r="D291" i="2" s="1"/>
  <c r="I290" i="2"/>
  <c r="M290" i="2" s="1"/>
  <c r="H291" i="2" s="1"/>
  <c r="A291" i="2" s="1"/>
  <c r="L447" i="2"/>
  <c r="K447" i="2"/>
  <c r="E447" i="2"/>
  <c r="F446" i="2"/>
  <c r="G446" i="2"/>
  <c r="C277" i="3"/>
  <c r="D277" i="3"/>
  <c r="C448" i="2"/>
  <c r="I291" i="2" l="1"/>
  <c r="M291" i="2" s="1"/>
  <c r="N291" i="2" s="1"/>
  <c r="D292" i="2" s="1"/>
  <c r="L448" i="2"/>
  <c r="K448" i="2"/>
  <c r="E448" i="2"/>
  <c r="G447" i="2"/>
  <c r="F447" i="2"/>
  <c r="E277" i="3"/>
  <c r="F277" i="3" s="1"/>
  <c r="B278" i="3" s="1"/>
  <c r="C449" i="2"/>
  <c r="H292" i="2" l="1"/>
  <c r="I292" i="2"/>
  <c r="M292" i="2" s="1"/>
  <c r="L449" i="2"/>
  <c r="E449" i="2"/>
  <c r="K449" i="2"/>
  <c r="F448" i="2"/>
  <c r="G448" i="2"/>
  <c r="C278" i="3"/>
  <c r="D278" i="3"/>
  <c r="C450" i="2"/>
  <c r="A292" i="2" l="1"/>
  <c r="N292" i="2"/>
  <c r="L450" i="2"/>
  <c r="E450" i="2"/>
  <c r="K450" i="2"/>
  <c r="F449" i="2"/>
  <c r="G449" i="2"/>
  <c r="E278" i="3"/>
  <c r="F278" i="3" s="1"/>
  <c r="B279" i="3" s="1"/>
  <c r="C451" i="2"/>
  <c r="D293" i="2" l="1"/>
  <c r="H293" i="2"/>
  <c r="L451" i="2"/>
  <c r="E451" i="2"/>
  <c r="K451" i="2"/>
  <c r="F450" i="2"/>
  <c r="G450" i="2"/>
  <c r="C279" i="3"/>
  <c r="D279" i="3"/>
  <c r="C452" i="2"/>
  <c r="I293" i="2" l="1"/>
  <c r="M293" i="2" s="1"/>
  <c r="N293" i="2"/>
  <c r="D294" i="2" s="1"/>
  <c r="H294" i="2"/>
  <c r="A293" i="2"/>
  <c r="L452" i="2"/>
  <c r="F451" i="2"/>
  <c r="G451" i="2"/>
  <c r="E452" i="2"/>
  <c r="K452" i="2"/>
  <c r="E279" i="3"/>
  <c r="F279" i="3" s="1"/>
  <c r="B280" i="3" s="1"/>
  <c r="C453" i="2"/>
  <c r="N294" i="2" l="1"/>
  <c r="D295" i="2" s="1"/>
  <c r="I294" i="2"/>
  <c r="M294" i="2" s="1"/>
  <c r="H295" i="2" s="1"/>
  <c r="A294" i="2"/>
  <c r="L453" i="2"/>
  <c r="F452" i="2"/>
  <c r="G452" i="2"/>
  <c r="E453" i="2"/>
  <c r="K453" i="2"/>
  <c r="C280" i="3"/>
  <c r="D280" i="3"/>
  <c r="C454" i="2"/>
  <c r="N295" i="2" l="1"/>
  <c r="D296" i="2" s="1"/>
  <c r="I295" i="2"/>
  <c r="M295" i="2" s="1"/>
  <c r="A295" i="2"/>
  <c r="L304" i="2"/>
  <c r="L305" i="2"/>
  <c r="E454" i="2"/>
  <c r="K454" i="2"/>
  <c r="F453" i="2"/>
  <c r="G453" i="2"/>
  <c r="E280" i="3"/>
  <c r="F280" i="3" s="1"/>
  <c r="B281" i="3" s="1"/>
  <c r="C455" i="2"/>
  <c r="H296" i="2" l="1"/>
  <c r="I296" i="2"/>
  <c r="M296" i="2" s="1"/>
  <c r="N296" i="2"/>
  <c r="D297" i="2" s="1"/>
  <c r="A296" i="2"/>
  <c r="F454" i="2"/>
  <c r="G454" i="2"/>
  <c r="K455" i="2"/>
  <c r="E455" i="2"/>
  <c r="C281" i="3"/>
  <c r="D281" i="3"/>
  <c r="C456" i="2"/>
  <c r="H297" i="2" l="1"/>
  <c r="F455" i="2"/>
  <c r="G455" i="2"/>
  <c r="E456" i="2"/>
  <c r="K456" i="2"/>
  <c r="E281" i="3"/>
  <c r="F281" i="3" s="1"/>
  <c r="B282" i="3" s="1"/>
  <c r="C457" i="2"/>
  <c r="A297" i="2" l="1"/>
  <c r="N297" i="2"/>
  <c r="D298" i="2" s="1"/>
  <c r="I297" i="2"/>
  <c r="M297" i="2" s="1"/>
  <c r="H298" i="2" s="1"/>
  <c r="L457" i="2"/>
  <c r="K457" i="2"/>
  <c r="G456" i="2"/>
  <c r="F456" i="2"/>
  <c r="C282" i="3"/>
  <c r="D282" i="3"/>
  <c r="C458" i="2"/>
  <c r="A298" i="2" l="1"/>
  <c r="N298" i="2"/>
  <c r="D299" i="2" s="1"/>
  <c r="I298" i="2"/>
  <c r="M298" i="2" s="1"/>
  <c r="H299" i="2" s="1"/>
  <c r="L458" i="2"/>
  <c r="K458" i="2"/>
  <c r="E282" i="3"/>
  <c r="F282" i="3" s="1"/>
  <c r="B283" i="3" s="1"/>
  <c r="C459" i="2"/>
  <c r="I299" i="2" l="1"/>
  <c r="M299" i="2" s="1"/>
  <c r="N299" i="2"/>
  <c r="D300" i="2" s="1"/>
  <c r="A299" i="2"/>
  <c r="L303" i="2"/>
  <c r="L459" i="2"/>
  <c r="K459" i="2"/>
  <c r="C283" i="3"/>
  <c r="D283" i="3"/>
  <c r="C460" i="2"/>
  <c r="H300" i="2" l="1"/>
  <c r="L460" i="2"/>
  <c r="E305" i="2"/>
  <c r="F305" i="2" s="1"/>
  <c r="G305" i="2" s="1"/>
  <c r="E307" i="2"/>
  <c r="F307" i="2" s="1"/>
  <c r="G307" i="2" s="1"/>
  <c r="K460" i="2"/>
  <c r="E283" i="3"/>
  <c r="F283" i="3" s="1"/>
  <c r="B284" i="3" s="1"/>
  <c r="D284" i="3" s="1"/>
  <c r="C461" i="2"/>
  <c r="I300" i="2" l="1"/>
  <c r="M300" i="2" s="1"/>
  <c r="N300" i="2"/>
  <c r="D301" i="2" s="1"/>
  <c r="A300" i="2"/>
  <c r="L461" i="2"/>
  <c r="E308" i="2"/>
  <c r="C284" i="3"/>
  <c r="E284" i="3" s="1"/>
  <c r="F284" i="3" s="1"/>
  <c r="B285" i="3" s="1"/>
  <c r="K461" i="2"/>
  <c r="E461" i="2"/>
  <c r="C462" i="2"/>
  <c r="H301" i="2" l="1"/>
  <c r="L462" i="2"/>
  <c r="F308" i="2"/>
  <c r="G308" i="2"/>
  <c r="F461" i="2"/>
  <c r="G461" i="2"/>
  <c r="K462" i="2"/>
  <c r="E462" i="2"/>
  <c r="C285" i="3"/>
  <c r="D285" i="3"/>
  <c r="C463" i="2"/>
  <c r="A301" i="2" l="1"/>
  <c r="I301" i="2"/>
  <c r="M301" i="2" s="1"/>
  <c r="N301" i="2"/>
  <c r="D302" i="2" s="1"/>
  <c r="L463" i="2"/>
  <c r="G462" i="2"/>
  <c r="F462" i="2"/>
  <c r="K463" i="2"/>
  <c r="E463" i="2"/>
  <c r="E285" i="3"/>
  <c r="F285" i="3" s="1"/>
  <c r="B286" i="3" s="1"/>
  <c r="C464" i="2"/>
  <c r="H302" i="2" l="1"/>
  <c r="N302" i="2"/>
  <c r="D303" i="2" s="1"/>
  <c r="I302" i="2"/>
  <c r="M302" i="2" s="1"/>
  <c r="L302" i="2"/>
  <c r="H303" i="2" s="1"/>
  <c r="A302" i="2"/>
  <c r="L464" i="2"/>
  <c r="K464" i="2"/>
  <c r="E464" i="2"/>
  <c r="F463" i="2"/>
  <c r="G463" i="2"/>
  <c r="D286" i="3"/>
  <c r="C286" i="3"/>
  <c r="C465" i="2"/>
  <c r="I303" i="2" l="1"/>
  <c r="M303" i="2" s="1"/>
  <c r="N303" i="2"/>
  <c r="D304" i="2" s="1"/>
  <c r="A303" i="2"/>
  <c r="L465" i="2"/>
  <c r="F464" i="2"/>
  <c r="G464" i="2"/>
  <c r="K465" i="2"/>
  <c r="E465" i="2"/>
  <c r="E286" i="3"/>
  <c r="F286" i="3" s="1"/>
  <c r="B287" i="3" s="1"/>
  <c r="C466" i="2"/>
  <c r="H304" i="2" l="1"/>
  <c r="L466" i="2"/>
  <c r="K466" i="2"/>
  <c r="E466" i="2"/>
  <c r="F465" i="2"/>
  <c r="G465" i="2"/>
  <c r="C287" i="3"/>
  <c r="D287" i="3"/>
  <c r="C467" i="2"/>
  <c r="I304" i="2" l="1"/>
  <c r="M304" i="2" s="1"/>
  <c r="N304" i="2"/>
  <c r="D305" i="2" s="1"/>
  <c r="H305" i="2"/>
  <c r="A304" i="2"/>
  <c r="L467" i="2"/>
  <c r="F466" i="2"/>
  <c r="G466" i="2"/>
  <c r="E467" i="2"/>
  <c r="K467" i="2"/>
  <c r="E287" i="3"/>
  <c r="F287" i="3" s="1"/>
  <c r="B288" i="3" s="1"/>
  <c r="C288" i="3" s="1"/>
  <c r="C468" i="2"/>
  <c r="I305" i="2" l="1"/>
  <c r="M305" i="2" s="1"/>
  <c r="N305" i="2"/>
  <c r="D306" i="2" s="1"/>
  <c r="H306" i="2"/>
  <c r="A305" i="2"/>
  <c r="L468" i="2"/>
  <c r="D288" i="3"/>
  <c r="E288" i="3" s="1"/>
  <c r="F288" i="3" s="1"/>
  <c r="B289" i="3" s="1"/>
  <c r="F467" i="2"/>
  <c r="G467" i="2"/>
  <c r="E468" i="2"/>
  <c r="K468" i="2"/>
  <c r="C469" i="2"/>
  <c r="I306" i="2" l="1"/>
  <c r="N306" i="2"/>
  <c r="E306" i="2"/>
  <c r="F306" i="2" s="1"/>
  <c r="G306" i="2" s="1"/>
  <c r="A306" i="2"/>
  <c r="L469" i="2"/>
  <c r="F468" i="2"/>
  <c r="G468" i="2"/>
  <c r="E469" i="2"/>
  <c r="K469" i="2"/>
  <c r="C289" i="3"/>
  <c r="D289" i="3"/>
  <c r="C470" i="2"/>
  <c r="M306" i="2"/>
  <c r="H307" i="2" l="1"/>
  <c r="D307" i="2"/>
  <c r="L470" i="2"/>
  <c r="E470" i="2"/>
  <c r="K470" i="2"/>
  <c r="F469" i="2"/>
  <c r="G469" i="2"/>
  <c r="E289" i="3"/>
  <c r="F289" i="3" s="1"/>
  <c r="B290" i="3" s="1"/>
  <c r="C471" i="2"/>
  <c r="A307" i="2" l="1"/>
  <c r="N307" i="2"/>
  <c r="D308" i="2" s="1"/>
  <c r="I307" i="2"/>
  <c r="M307" i="2" s="1"/>
  <c r="H308" i="2" s="1"/>
  <c r="L471" i="2"/>
  <c r="E471" i="2"/>
  <c r="K471" i="2"/>
  <c r="F470" i="2"/>
  <c r="G470" i="2"/>
  <c r="C290" i="3"/>
  <c r="D290" i="3"/>
  <c r="C472" i="2"/>
  <c r="I308" i="2" l="1"/>
  <c r="M308" i="2" s="1"/>
  <c r="N308" i="2"/>
  <c r="D309" i="2" s="1"/>
  <c r="H309" i="2"/>
  <c r="A309" i="2" s="1"/>
  <c r="A308" i="2"/>
  <c r="I309" i="2"/>
  <c r="M309" i="2" s="1"/>
  <c r="N309" i="2"/>
  <c r="D310" i="2" s="1"/>
  <c r="L472" i="2"/>
  <c r="E472" i="2"/>
  <c r="K472" i="2"/>
  <c r="F471" i="2"/>
  <c r="G471" i="2"/>
  <c r="E290" i="3"/>
  <c r="F290" i="3" s="1"/>
  <c r="B291" i="3" s="1"/>
  <c r="C473" i="2"/>
  <c r="H310" i="2" l="1"/>
  <c r="I310" i="2" s="1"/>
  <c r="M310" i="2" s="1"/>
  <c r="L473" i="2"/>
  <c r="K473" i="2"/>
  <c r="E473" i="2"/>
  <c r="F472" i="2"/>
  <c r="G472" i="2"/>
  <c r="C291" i="3"/>
  <c r="D291" i="3"/>
  <c r="C474" i="2"/>
  <c r="N310" i="2" l="1"/>
  <c r="D311" i="2" s="1"/>
  <c r="A310" i="2"/>
  <c r="H311" i="2"/>
  <c r="L474" i="2"/>
  <c r="F473" i="2"/>
  <c r="G473" i="2"/>
  <c r="K474" i="2"/>
  <c r="E474" i="2"/>
  <c r="E291" i="3"/>
  <c r="F291" i="3" s="1"/>
  <c r="B292" i="3" s="1"/>
  <c r="C475" i="2"/>
  <c r="I311" i="2" l="1"/>
  <c r="M311" i="2" s="1"/>
  <c r="N311" i="2"/>
  <c r="D312" i="2" s="1"/>
  <c r="A311" i="2"/>
  <c r="L475" i="2"/>
  <c r="G474" i="2"/>
  <c r="F474" i="2"/>
  <c r="K475" i="2"/>
  <c r="E475" i="2"/>
  <c r="C292" i="3"/>
  <c r="D292" i="3"/>
  <c r="C476" i="2"/>
  <c r="H312" i="2" l="1"/>
  <c r="A312" i="2" s="1"/>
  <c r="L476" i="2"/>
  <c r="F475" i="2"/>
  <c r="G475" i="2"/>
  <c r="K476" i="2"/>
  <c r="E476" i="2"/>
  <c r="E292" i="3"/>
  <c r="F292" i="3" s="1"/>
  <c r="B293" i="3" s="1"/>
  <c r="C477" i="2"/>
  <c r="N312" i="2" l="1"/>
  <c r="D313" i="2" s="1"/>
  <c r="I312" i="2"/>
  <c r="M312" i="2" s="1"/>
  <c r="H313" i="2" s="1"/>
  <c r="L477" i="2"/>
  <c r="K477" i="2"/>
  <c r="E477" i="2"/>
  <c r="F476" i="2"/>
  <c r="G476" i="2"/>
  <c r="C293" i="3"/>
  <c r="D293" i="3"/>
  <c r="C478" i="2"/>
  <c r="A313" i="2" l="1"/>
  <c r="I313" i="2"/>
  <c r="M313" i="2" s="1"/>
  <c r="N313" i="2"/>
  <c r="D314" i="2" s="1"/>
  <c r="L478" i="2"/>
  <c r="F477" i="2"/>
  <c r="G477" i="2"/>
  <c r="K478" i="2"/>
  <c r="E478" i="2"/>
  <c r="E293" i="3"/>
  <c r="F293" i="3" s="1"/>
  <c r="B294" i="3" s="1"/>
  <c r="C479" i="2"/>
  <c r="H314" i="2" l="1"/>
  <c r="I314" i="2" s="1"/>
  <c r="M314" i="2" s="1"/>
  <c r="L479" i="2"/>
  <c r="F478" i="2"/>
  <c r="G478" i="2"/>
  <c r="E479" i="2"/>
  <c r="K479" i="2"/>
  <c r="C294" i="3"/>
  <c r="D294" i="3"/>
  <c r="C480" i="2"/>
  <c r="A314" i="2" l="1"/>
  <c r="N314" i="2"/>
  <c r="D315" i="2" s="1"/>
  <c r="L480" i="2"/>
  <c r="F479" i="2"/>
  <c r="G479" i="2"/>
  <c r="E480" i="2"/>
  <c r="K480" i="2"/>
  <c r="E294" i="3"/>
  <c r="F294" i="3" s="1"/>
  <c r="B295" i="3" s="1"/>
  <c r="C481" i="2"/>
  <c r="H315" i="2" l="1"/>
  <c r="I315" i="2" s="1"/>
  <c r="M315" i="2" s="1"/>
  <c r="L481" i="2"/>
  <c r="G480" i="2"/>
  <c r="F480" i="2"/>
  <c r="E481" i="2"/>
  <c r="K481" i="2"/>
  <c r="C295" i="3"/>
  <c r="D295" i="3"/>
  <c r="C482" i="2"/>
  <c r="A315" i="2" l="1"/>
  <c r="N315" i="2"/>
  <c r="D316" i="2" s="1"/>
  <c r="L482" i="2"/>
  <c r="E482" i="2"/>
  <c r="K482" i="2"/>
  <c r="F481" i="2"/>
  <c r="G481" i="2"/>
  <c r="E295" i="3"/>
  <c r="F295" i="3" s="1"/>
  <c r="B296" i="3" s="1"/>
  <c r="C483" i="2"/>
  <c r="H316" i="2" l="1"/>
  <c r="A316" i="2" s="1"/>
  <c r="I316" i="2"/>
  <c r="M316" i="2" s="1"/>
  <c r="L483" i="2"/>
  <c r="F482" i="2"/>
  <c r="G482" i="2"/>
  <c r="E483" i="2"/>
  <c r="K483" i="2"/>
  <c r="C296" i="3"/>
  <c r="D296" i="3"/>
  <c r="C484" i="2"/>
  <c r="N316" i="2" l="1"/>
  <c r="D317" i="2" s="1"/>
  <c r="E484" i="2"/>
  <c r="K484" i="2"/>
  <c r="F483" i="2"/>
  <c r="G483" i="2"/>
  <c r="E296" i="3"/>
  <c r="F296" i="3" s="1"/>
  <c r="B297" i="3" s="1"/>
  <c r="C485" i="2"/>
  <c r="H317" i="2" l="1"/>
  <c r="F484" i="2"/>
  <c r="G484" i="2"/>
  <c r="E485" i="2"/>
  <c r="K485" i="2"/>
  <c r="C297" i="3"/>
  <c r="D297" i="3"/>
  <c r="C486" i="2"/>
  <c r="N317" i="2" l="1"/>
  <c r="D318" i="2" s="1"/>
  <c r="I317" i="2"/>
  <c r="M317" i="2" s="1"/>
  <c r="H318" i="2" s="1"/>
  <c r="A317" i="2"/>
  <c r="K486" i="2"/>
  <c r="E486" i="2"/>
  <c r="F485" i="2"/>
  <c r="G485" i="2"/>
  <c r="E297" i="3"/>
  <c r="F297" i="3" s="1"/>
  <c r="B298" i="3" s="1"/>
  <c r="C487" i="2"/>
  <c r="I318" i="2" l="1"/>
  <c r="M318" i="2" s="1"/>
  <c r="N318" i="2"/>
  <c r="D319" i="2" s="1"/>
  <c r="H319" i="2"/>
  <c r="A318" i="2"/>
  <c r="G486" i="2"/>
  <c r="F486" i="2"/>
  <c r="K487" i="2"/>
  <c r="C298" i="3"/>
  <c r="D298" i="3"/>
  <c r="C488" i="2"/>
  <c r="A319" i="2" l="1"/>
  <c r="I319" i="2"/>
  <c r="M319" i="2" s="1"/>
  <c r="N319" i="2"/>
  <c r="D320" i="2" s="1"/>
  <c r="L488" i="2"/>
  <c r="K488" i="2"/>
  <c r="E298" i="3"/>
  <c r="F298" i="3" s="1"/>
  <c r="B299" i="3" s="1"/>
  <c r="C489" i="2"/>
  <c r="H320" i="2" l="1"/>
  <c r="L489" i="2"/>
  <c r="K489" i="2"/>
  <c r="C299" i="3"/>
  <c r="D299" i="3"/>
  <c r="C490" i="2"/>
  <c r="A320" i="2" l="1"/>
  <c r="I320" i="2"/>
  <c r="M320" i="2" s="1"/>
  <c r="L490" i="2"/>
  <c r="K490" i="2"/>
  <c r="E299" i="3"/>
  <c r="F299" i="3" s="1"/>
  <c r="B300" i="3" s="1"/>
  <c r="C491" i="2"/>
  <c r="N320" i="2" l="1"/>
  <c r="D321" i="2" s="1"/>
  <c r="L491" i="2"/>
  <c r="K491" i="2"/>
  <c r="C300" i="3"/>
  <c r="D300" i="3"/>
  <c r="C492" i="2"/>
  <c r="H321" i="2" l="1"/>
  <c r="L492" i="2"/>
  <c r="K492" i="2"/>
  <c r="E492" i="2"/>
  <c r="E300" i="3"/>
  <c r="F300" i="3" s="1"/>
  <c r="B301" i="3" s="1"/>
  <c r="C493" i="2"/>
  <c r="A321" i="2" l="1"/>
  <c r="I321" i="2"/>
  <c r="M321" i="2" s="1"/>
  <c r="N321" i="2"/>
  <c r="D322" i="2" s="1"/>
  <c r="L493" i="2"/>
  <c r="F492" i="2"/>
  <c r="G492" i="2"/>
  <c r="K493" i="2"/>
  <c r="E493" i="2"/>
  <c r="C301" i="3"/>
  <c r="D301" i="3"/>
  <c r="C494" i="2"/>
  <c r="H322" i="2" l="1"/>
  <c r="A322" i="2"/>
  <c r="N322" i="2"/>
  <c r="D323" i="2" s="1"/>
  <c r="I322" i="2"/>
  <c r="M322" i="2" s="1"/>
  <c r="H323" i="2" s="1"/>
  <c r="L494" i="2"/>
  <c r="G493" i="2"/>
  <c r="F493" i="2"/>
  <c r="K494" i="2"/>
  <c r="E494" i="2"/>
  <c r="E301" i="3"/>
  <c r="F301" i="3" s="1"/>
  <c r="B302" i="3" s="1"/>
  <c r="C495" i="2"/>
  <c r="N323" i="2" l="1"/>
  <c r="D324" i="2" s="1"/>
  <c r="I323" i="2"/>
  <c r="M323" i="2" s="1"/>
  <c r="H324" i="2" s="1"/>
  <c r="A323" i="2"/>
  <c r="L495" i="2"/>
  <c r="F494" i="2"/>
  <c r="G494" i="2"/>
  <c r="K495" i="2"/>
  <c r="E495" i="2"/>
  <c r="C302" i="3"/>
  <c r="D302" i="3"/>
  <c r="C496" i="2"/>
  <c r="I324" i="2" l="1"/>
  <c r="M324" i="2" s="1"/>
  <c r="N324" i="2"/>
  <c r="D325" i="2" s="1"/>
  <c r="A324" i="2"/>
  <c r="H325" i="2"/>
  <c r="A325" i="2" s="1"/>
  <c r="L496" i="2"/>
  <c r="K496" i="2"/>
  <c r="E496" i="2"/>
  <c r="F495" i="2"/>
  <c r="G495" i="2"/>
  <c r="E302" i="3"/>
  <c r="F302" i="3" s="1"/>
  <c r="B303" i="3" s="1"/>
  <c r="C497" i="2"/>
  <c r="I325" i="2" l="1"/>
  <c r="M325" i="2" s="1"/>
  <c r="N325" i="2"/>
  <c r="D326" i="2" s="1"/>
  <c r="L497" i="2"/>
  <c r="F496" i="2"/>
  <c r="G496" i="2"/>
  <c r="K497" i="2"/>
  <c r="E497" i="2"/>
  <c r="C303" i="3"/>
  <c r="D303" i="3"/>
  <c r="C498" i="2"/>
  <c r="H326" i="2" l="1"/>
  <c r="A326" i="2" s="1"/>
  <c r="L498" i="2"/>
  <c r="F497" i="2"/>
  <c r="G497" i="2"/>
  <c r="E498" i="2"/>
  <c r="K498" i="2"/>
  <c r="E303" i="3"/>
  <c r="F303" i="3" s="1"/>
  <c r="B304" i="3" s="1"/>
  <c r="C499" i="2"/>
  <c r="I326" i="2" l="1"/>
  <c r="M326" i="2" s="1"/>
  <c r="N326" i="2"/>
  <c r="D327" i="2" s="1"/>
  <c r="L499" i="2"/>
  <c r="L334" i="2"/>
  <c r="F498" i="2"/>
  <c r="G498" i="2"/>
  <c r="E499" i="2"/>
  <c r="K499" i="2"/>
  <c r="D304" i="3"/>
  <c r="C304" i="3"/>
  <c r="C500" i="2"/>
  <c r="H327" i="2" l="1"/>
  <c r="L500" i="2"/>
  <c r="E500" i="2"/>
  <c r="K500" i="2"/>
  <c r="F499" i="2"/>
  <c r="G499" i="2"/>
  <c r="E304" i="3"/>
  <c r="F304" i="3" s="1"/>
  <c r="B305" i="3" s="1"/>
  <c r="C501" i="2"/>
  <c r="N327" i="2" l="1"/>
  <c r="D328" i="2" s="1"/>
  <c r="A327" i="2"/>
  <c r="I327" i="2"/>
  <c r="M327" i="2" s="1"/>
  <c r="H328" i="2" s="1"/>
  <c r="L501" i="2"/>
  <c r="E501" i="2"/>
  <c r="K501" i="2"/>
  <c r="F500" i="2"/>
  <c r="G500" i="2"/>
  <c r="C305" i="3"/>
  <c r="D305" i="3"/>
  <c r="C502" i="2"/>
  <c r="A328" i="2" l="1"/>
  <c r="N328" i="2"/>
  <c r="D329" i="2" s="1"/>
  <c r="I328" i="2"/>
  <c r="M328" i="2" s="1"/>
  <c r="H329" i="2" s="1"/>
  <c r="L332" i="2"/>
  <c r="L502" i="2"/>
  <c r="E502" i="2"/>
  <c r="K502" i="2"/>
  <c r="F501" i="2"/>
  <c r="G501" i="2"/>
  <c r="E305" i="3"/>
  <c r="F305" i="3" s="1"/>
  <c r="B306" i="3" s="1"/>
  <c r="C503" i="2"/>
  <c r="N329" i="2" l="1"/>
  <c r="D330" i="2" s="1"/>
  <c r="A329" i="2"/>
  <c r="I329" i="2"/>
  <c r="M329" i="2" s="1"/>
  <c r="H330" i="2" s="1"/>
  <c r="I330" i="2" s="1"/>
  <c r="M330" i="2" s="1"/>
  <c r="L503" i="2"/>
  <c r="L335" i="2"/>
  <c r="E503" i="2"/>
  <c r="K503" i="2"/>
  <c r="F502" i="2"/>
  <c r="G502" i="2"/>
  <c r="C306" i="3"/>
  <c r="D306" i="3"/>
  <c r="C504" i="2"/>
  <c r="N330" i="2" l="1"/>
  <c r="D331" i="2" s="1"/>
  <c r="A330" i="2"/>
  <c r="H331" i="2"/>
  <c r="A331" i="2" s="1"/>
  <c r="L504" i="2"/>
  <c r="K504" i="2"/>
  <c r="E504" i="2"/>
  <c r="F503" i="2"/>
  <c r="G503" i="2"/>
  <c r="E306" i="3"/>
  <c r="F306" i="3" s="1"/>
  <c r="B307" i="3" s="1"/>
  <c r="C505" i="2"/>
  <c r="N331" i="2" l="1"/>
  <c r="D332" i="2" s="1"/>
  <c r="I331" i="2"/>
  <c r="M331" i="2" s="1"/>
  <c r="H332" i="2" s="1"/>
  <c r="L505" i="2"/>
  <c r="F504" i="2"/>
  <c r="G504" i="2"/>
  <c r="K505" i="2"/>
  <c r="E505" i="2"/>
  <c r="C307" i="3"/>
  <c r="D307" i="3"/>
  <c r="C506" i="2"/>
  <c r="I332" i="2" l="1"/>
  <c r="M332" i="2" s="1"/>
  <c r="A332" i="2"/>
  <c r="N332" i="2"/>
  <c r="D333" i="2" s="1"/>
  <c r="L506" i="2"/>
  <c r="E338" i="2"/>
  <c r="G505" i="2"/>
  <c r="F505" i="2"/>
  <c r="E506" i="2"/>
  <c r="K506" i="2"/>
  <c r="E307" i="3"/>
  <c r="F307" i="3" s="1"/>
  <c r="B308" i="3" s="1"/>
  <c r="C507" i="2"/>
  <c r="H333" i="2" l="1"/>
  <c r="N333" i="2" s="1"/>
  <c r="D334" i="2" s="1"/>
  <c r="L507" i="2"/>
  <c r="F338" i="2"/>
  <c r="G338" i="2"/>
  <c r="F506" i="2"/>
  <c r="G506" i="2"/>
  <c r="K507" i="2"/>
  <c r="E507" i="2"/>
  <c r="C308" i="3"/>
  <c r="D308" i="3"/>
  <c r="C508" i="2"/>
  <c r="L333" i="2" l="1"/>
  <c r="I333" i="2"/>
  <c r="M333" i="2" s="1"/>
  <c r="A333" i="2"/>
  <c r="L508" i="2"/>
  <c r="K508" i="2"/>
  <c r="E508" i="2"/>
  <c r="F507" i="2"/>
  <c r="G507" i="2"/>
  <c r="E308" i="3"/>
  <c r="F308" i="3" s="1"/>
  <c r="B309" i="3" s="1"/>
  <c r="C509" i="2"/>
  <c r="H334" i="2" l="1"/>
  <c r="L509" i="2"/>
  <c r="E339" i="2"/>
  <c r="G508" i="2"/>
  <c r="F508" i="2"/>
  <c r="K509" i="2"/>
  <c r="E509" i="2"/>
  <c r="C309" i="3"/>
  <c r="D309" i="3"/>
  <c r="C510" i="2"/>
  <c r="A334" i="2" l="1"/>
  <c r="N334" i="2"/>
  <c r="D335" i="2" s="1"/>
  <c r="I334" i="2"/>
  <c r="M334" i="2" s="1"/>
  <c r="L510" i="2"/>
  <c r="G339" i="2"/>
  <c r="F339" i="2"/>
  <c r="F509" i="2"/>
  <c r="G509" i="2"/>
  <c r="E510" i="2"/>
  <c r="K510" i="2"/>
  <c r="E309" i="3"/>
  <c r="F309" i="3" s="1"/>
  <c r="B310" i="3" s="1"/>
  <c r="C511" i="2"/>
  <c r="H335" i="2" l="1"/>
  <c r="A335" i="2" s="1"/>
  <c r="L511" i="2"/>
  <c r="G510" i="2"/>
  <c r="F510" i="2"/>
  <c r="E511" i="2"/>
  <c r="K511" i="2"/>
  <c r="C310" i="3"/>
  <c r="D310" i="3"/>
  <c r="C512" i="2"/>
  <c r="I335" i="2" l="1"/>
  <c r="M335" i="2" s="1"/>
  <c r="N335" i="2"/>
  <c r="D336" i="2" s="1"/>
  <c r="E336" i="2"/>
  <c r="F336" i="2" s="1"/>
  <c r="G336" i="2" s="1"/>
  <c r="L512" i="2"/>
  <c r="G511" i="2"/>
  <c r="F511" i="2"/>
  <c r="K512" i="2"/>
  <c r="E512" i="2"/>
  <c r="E310" i="3"/>
  <c r="F310" i="3" s="1"/>
  <c r="B311" i="3" s="1"/>
  <c r="C513" i="2"/>
  <c r="H336" i="2" l="1"/>
  <c r="A336" i="2" s="1"/>
  <c r="L513" i="2"/>
  <c r="F512" i="2"/>
  <c r="G512" i="2"/>
  <c r="E513" i="2"/>
  <c r="K513" i="2"/>
  <c r="C311" i="3"/>
  <c r="D311" i="3"/>
  <c r="C514" i="2"/>
  <c r="I336" i="2" l="1"/>
  <c r="M336" i="2" s="1"/>
  <c r="N336" i="2"/>
  <c r="D337" i="2" s="1"/>
  <c r="E337" i="2" s="1"/>
  <c r="F337" i="2" s="1"/>
  <c r="G337" i="2" s="1"/>
  <c r="F513" i="2"/>
  <c r="G513" i="2"/>
  <c r="E514" i="2"/>
  <c r="K514" i="2"/>
  <c r="E311" i="3"/>
  <c r="F311" i="3" s="1"/>
  <c r="B312" i="3" s="1"/>
  <c r="C515" i="2"/>
  <c r="H337" i="2" l="1"/>
  <c r="F514" i="2"/>
  <c r="G514" i="2"/>
  <c r="E515" i="2"/>
  <c r="K515" i="2"/>
  <c r="C312" i="3"/>
  <c r="D312" i="3"/>
  <c r="C516" i="2"/>
  <c r="A337" i="2" l="1"/>
  <c r="I337" i="2"/>
  <c r="N337" i="2"/>
  <c r="D338" i="2" s="1"/>
  <c r="E516" i="2"/>
  <c r="K516" i="2"/>
  <c r="F515" i="2"/>
  <c r="G515" i="2"/>
  <c r="E312" i="3"/>
  <c r="F312" i="3" s="1"/>
  <c r="B313" i="3" s="1"/>
  <c r="C517" i="2"/>
  <c r="M337" i="2"/>
  <c r="H338" i="2" l="1"/>
  <c r="A338" i="2"/>
  <c r="F516" i="2"/>
  <c r="G516" i="2"/>
  <c r="K517" i="2"/>
  <c r="E517" i="2"/>
  <c r="C313" i="3"/>
  <c r="D313" i="3"/>
  <c r="C518" i="2"/>
  <c r="N338" i="2" l="1"/>
  <c r="D339" i="2" s="1"/>
  <c r="I338" i="2"/>
  <c r="M338" i="2" s="1"/>
  <c r="H339" i="2" s="1"/>
  <c r="K518" i="2"/>
  <c r="G517" i="2"/>
  <c r="F517" i="2"/>
  <c r="E313" i="3"/>
  <c r="F313" i="3" s="1"/>
  <c r="B314" i="3" s="1"/>
  <c r="C519" i="2"/>
  <c r="I339" i="2" l="1"/>
  <c r="M339" i="2" s="1"/>
  <c r="N339" i="2"/>
  <c r="D340" i="2" s="1"/>
  <c r="H340" i="2"/>
  <c r="A339" i="2"/>
  <c r="L519" i="2"/>
  <c r="E519" i="2"/>
  <c r="K519" i="2"/>
  <c r="C314" i="3"/>
  <c r="D314" i="3"/>
  <c r="C520" i="2"/>
  <c r="A340" i="2" l="1"/>
  <c r="N340" i="2"/>
  <c r="D341" i="2" s="1"/>
  <c r="I340" i="2"/>
  <c r="M340" i="2" s="1"/>
  <c r="H341" i="2" s="1"/>
  <c r="I341" i="2" s="1"/>
  <c r="M341" i="2" s="1"/>
  <c r="L520" i="2"/>
  <c r="F519" i="2"/>
  <c r="G519" i="2"/>
  <c r="K520" i="2"/>
  <c r="E314" i="3"/>
  <c r="F314" i="3" s="1"/>
  <c r="B315" i="3" s="1"/>
  <c r="C521" i="2"/>
  <c r="A341" i="2" l="1"/>
  <c r="N341" i="2"/>
  <c r="D342" i="2" s="1"/>
  <c r="H342" i="2"/>
  <c r="N342" i="2" s="1"/>
  <c r="D343" i="2" s="1"/>
  <c r="L521" i="2"/>
  <c r="K521" i="2"/>
  <c r="C315" i="3"/>
  <c r="D315" i="3"/>
  <c r="C522" i="2"/>
  <c r="I342" i="2" l="1"/>
  <c r="M342" i="2" s="1"/>
  <c r="A342" i="2"/>
  <c r="H343" i="2"/>
  <c r="N343" i="2" s="1"/>
  <c r="D344" i="2" s="1"/>
  <c r="L522" i="2"/>
  <c r="K522" i="2"/>
  <c r="E522" i="2"/>
  <c r="E315" i="3"/>
  <c r="F315" i="3" s="1"/>
  <c r="B316" i="3" s="1"/>
  <c r="C523" i="2"/>
  <c r="A343" i="2" l="1"/>
  <c r="I343" i="2"/>
  <c r="M343" i="2" s="1"/>
  <c r="H344" i="2" s="1"/>
  <c r="N344" i="2" s="1"/>
  <c r="D345" i="2" s="1"/>
  <c r="L523" i="2"/>
  <c r="F522" i="2"/>
  <c r="G522" i="2"/>
  <c r="K523" i="2"/>
  <c r="E523" i="2"/>
  <c r="D316" i="3"/>
  <c r="C316" i="3"/>
  <c r="C524" i="2"/>
  <c r="A344" i="2" l="1"/>
  <c r="I344" i="2"/>
  <c r="M344" i="2" s="1"/>
  <c r="H345" i="2" s="1"/>
  <c r="L524" i="2"/>
  <c r="G523" i="2"/>
  <c r="F523" i="2"/>
  <c r="K524" i="2"/>
  <c r="E524" i="2"/>
  <c r="E316" i="3"/>
  <c r="F316" i="3" s="1"/>
  <c r="B317" i="3" s="1"/>
  <c r="C525" i="2"/>
  <c r="A345" i="2" l="1"/>
  <c r="I345" i="2"/>
  <c r="M345" i="2" s="1"/>
  <c r="N345" i="2"/>
  <c r="D346" i="2" s="1"/>
  <c r="L525" i="2"/>
  <c r="F524" i="2"/>
  <c r="G524" i="2"/>
  <c r="K525" i="2"/>
  <c r="E525" i="2"/>
  <c r="C317" i="3"/>
  <c r="D317" i="3"/>
  <c r="C526" i="2"/>
  <c r="H346" i="2" l="1"/>
  <c r="L526" i="2"/>
  <c r="F525" i="2"/>
  <c r="G525" i="2"/>
  <c r="K526" i="2"/>
  <c r="E526" i="2"/>
  <c r="E317" i="3"/>
  <c r="F317" i="3" s="1"/>
  <c r="B318" i="3" s="1"/>
  <c r="C527" i="2"/>
  <c r="I346" i="2" l="1"/>
  <c r="M346" i="2" s="1"/>
  <c r="N346" i="2"/>
  <c r="D347" i="2" s="1"/>
  <c r="A346" i="2"/>
  <c r="L527" i="2"/>
  <c r="F526" i="2"/>
  <c r="G526" i="2"/>
  <c r="K527" i="2"/>
  <c r="E527" i="2"/>
  <c r="C318" i="3"/>
  <c r="D318" i="3"/>
  <c r="C528" i="2"/>
  <c r="H347" i="2" l="1"/>
  <c r="N347" i="2" s="1"/>
  <c r="D348" i="2" s="1"/>
  <c r="L528" i="2"/>
  <c r="F527" i="2"/>
  <c r="G527" i="2"/>
  <c r="E528" i="2"/>
  <c r="K528" i="2"/>
  <c r="E318" i="3"/>
  <c r="F318" i="3" s="1"/>
  <c r="B319" i="3" s="1"/>
  <c r="C529" i="2"/>
  <c r="I347" i="2" l="1"/>
  <c r="M347" i="2" s="1"/>
  <c r="H348" i="2" s="1"/>
  <c r="A348" i="2" s="1"/>
  <c r="A347" i="2"/>
  <c r="N348" i="2"/>
  <c r="D349" i="2" s="1"/>
  <c r="I348" i="2"/>
  <c r="M348" i="2" s="1"/>
  <c r="L529" i="2"/>
  <c r="F528" i="2"/>
  <c r="G528" i="2"/>
  <c r="E529" i="2"/>
  <c r="K529" i="2"/>
  <c r="C319" i="3"/>
  <c r="D319" i="3"/>
  <c r="C530" i="2"/>
  <c r="H349" i="2" l="1"/>
  <c r="A349" i="2" s="1"/>
  <c r="L530" i="2"/>
  <c r="E530" i="2"/>
  <c r="K530" i="2"/>
  <c r="F529" i="2"/>
  <c r="G529" i="2"/>
  <c r="E319" i="3"/>
  <c r="F319" i="3" s="1"/>
  <c r="B320" i="3" s="1"/>
  <c r="C531" i="2"/>
  <c r="N349" i="2" l="1"/>
  <c r="D350" i="2" s="1"/>
  <c r="I349" i="2"/>
  <c r="M349" i="2" s="1"/>
  <c r="H350" i="2" s="1"/>
  <c r="L531" i="2"/>
  <c r="F530" i="2"/>
  <c r="G530" i="2"/>
  <c r="E531" i="2"/>
  <c r="K531" i="2"/>
  <c r="C320" i="3"/>
  <c r="D320" i="3"/>
  <c r="C532" i="2"/>
  <c r="I350" i="2" l="1"/>
  <c r="M350" i="2" s="1"/>
  <c r="N350" i="2"/>
  <c r="D351" i="2" s="1"/>
  <c r="A350" i="2"/>
  <c r="L532" i="2"/>
  <c r="E532" i="2"/>
  <c r="K532" i="2"/>
  <c r="F531" i="2"/>
  <c r="G531" i="2"/>
  <c r="E320" i="3"/>
  <c r="F320" i="3" s="1"/>
  <c r="B321" i="3" s="1"/>
  <c r="C533" i="2"/>
  <c r="H351" i="2" l="1"/>
  <c r="N351" i="2"/>
  <c r="D352" i="2" s="1"/>
  <c r="A351" i="2"/>
  <c r="I351" i="2"/>
  <c r="M351" i="2" s="1"/>
  <c r="L533" i="2"/>
  <c r="E533" i="2"/>
  <c r="K533" i="2"/>
  <c r="F532" i="2"/>
  <c r="G532" i="2"/>
  <c r="C321" i="3"/>
  <c r="D321" i="3"/>
  <c r="C534" i="2"/>
  <c r="H352" i="2" l="1"/>
  <c r="I352" i="2" s="1"/>
  <c r="M352" i="2" s="1"/>
  <c r="N352" i="2"/>
  <c r="D353" i="2" s="1"/>
  <c r="L534" i="2"/>
  <c r="F533" i="2"/>
  <c r="G533" i="2"/>
  <c r="K534" i="2"/>
  <c r="E534" i="2"/>
  <c r="E321" i="3"/>
  <c r="F321" i="3" s="1"/>
  <c r="B322" i="3" s="1"/>
  <c r="C535" i="2"/>
  <c r="A352" i="2" l="1"/>
  <c r="H353" i="2"/>
  <c r="I353" i="2" s="1"/>
  <c r="M353" i="2" s="1"/>
  <c r="L535" i="2"/>
  <c r="K535" i="2"/>
  <c r="E535" i="2"/>
  <c r="F534" i="2"/>
  <c r="G534" i="2"/>
  <c r="C322" i="3"/>
  <c r="D322" i="3"/>
  <c r="C536" i="2"/>
  <c r="N353" i="2" l="1"/>
  <c r="D354" i="2" s="1"/>
  <c r="A353" i="2"/>
  <c r="H354" i="2"/>
  <c r="L536" i="2"/>
  <c r="K536" i="2"/>
  <c r="E536" i="2"/>
  <c r="G535" i="2"/>
  <c r="F535" i="2"/>
  <c r="E322" i="3"/>
  <c r="F322" i="3" s="1"/>
  <c r="B323" i="3" s="1"/>
  <c r="C537" i="2"/>
  <c r="I354" i="2" l="1"/>
  <c r="M354" i="2" s="1"/>
  <c r="A354" i="2"/>
  <c r="N354" i="2"/>
  <c r="D355" i="2" s="1"/>
  <c r="L537" i="2"/>
  <c r="F536" i="2"/>
  <c r="G536" i="2"/>
  <c r="K537" i="2"/>
  <c r="E537" i="2"/>
  <c r="C323" i="3"/>
  <c r="D323" i="3"/>
  <c r="C538" i="2"/>
  <c r="H355" i="2" l="1"/>
  <c r="A355" i="2" s="1"/>
  <c r="L538" i="2"/>
  <c r="K538" i="2"/>
  <c r="E538" i="2"/>
  <c r="F537" i="2"/>
  <c r="G537" i="2"/>
  <c r="E323" i="3"/>
  <c r="F323" i="3" s="1"/>
  <c r="B324" i="3" s="1"/>
  <c r="C539" i="2"/>
  <c r="N355" i="2" l="1"/>
  <c r="D356" i="2" s="1"/>
  <c r="I355" i="2"/>
  <c r="M355" i="2" s="1"/>
  <c r="L539" i="2"/>
  <c r="G538" i="2"/>
  <c r="F538" i="2"/>
  <c r="K539" i="2"/>
  <c r="E539" i="2"/>
  <c r="C324" i="3"/>
  <c r="D324" i="3"/>
  <c r="C540" i="2"/>
  <c r="H356" i="2" l="1"/>
  <c r="I356" i="2" s="1"/>
  <c r="M356" i="2" s="1"/>
  <c r="L540" i="2"/>
  <c r="E540" i="2"/>
  <c r="K540" i="2"/>
  <c r="F539" i="2"/>
  <c r="G539" i="2"/>
  <c r="E324" i="3"/>
  <c r="F324" i="3" s="1"/>
  <c r="B325" i="3" s="1"/>
  <c r="C541" i="2"/>
  <c r="A356" i="2" l="1"/>
  <c r="N356" i="2"/>
  <c r="D357" i="2" s="1"/>
  <c r="L541" i="2"/>
  <c r="F540" i="2"/>
  <c r="G540" i="2"/>
  <c r="E541" i="2"/>
  <c r="K541" i="2"/>
  <c r="C325" i="3"/>
  <c r="D325" i="3"/>
  <c r="C542" i="2"/>
  <c r="H357" i="2" l="1"/>
  <c r="I357" i="2" s="1"/>
  <c r="M357" i="2" s="1"/>
  <c r="L542" i="2"/>
  <c r="G541" i="2"/>
  <c r="F541" i="2"/>
  <c r="K542" i="2"/>
  <c r="E542" i="2"/>
  <c r="E325" i="3"/>
  <c r="F325" i="3" s="1"/>
  <c r="B326" i="3" s="1"/>
  <c r="C543" i="2"/>
  <c r="A357" i="2" l="1"/>
  <c r="N357" i="2"/>
  <c r="L543" i="2"/>
  <c r="F542" i="2"/>
  <c r="G542" i="2"/>
  <c r="E543" i="2"/>
  <c r="K543" i="2"/>
  <c r="C326" i="3"/>
  <c r="D326" i="3"/>
  <c r="C544" i="2"/>
  <c r="D358" i="2" l="1"/>
  <c r="H358" i="2"/>
  <c r="L544" i="2"/>
  <c r="L365" i="2"/>
  <c r="F543" i="2"/>
  <c r="G543" i="2"/>
  <c r="E544" i="2"/>
  <c r="K544" i="2"/>
  <c r="E326" i="3"/>
  <c r="F326" i="3" s="1"/>
  <c r="B327" i="3" s="1"/>
  <c r="C545" i="2"/>
  <c r="N358" i="2" l="1"/>
  <c r="D359" i="2" s="1"/>
  <c r="I358" i="2"/>
  <c r="M358" i="2" s="1"/>
  <c r="H359" i="2" s="1"/>
  <c r="A358" i="2"/>
  <c r="L366" i="2"/>
  <c r="F544" i="2"/>
  <c r="G544" i="2"/>
  <c r="E545" i="2"/>
  <c r="K545" i="2"/>
  <c r="C327" i="3"/>
  <c r="D327" i="3"/>
  <c r="C546" i="2"/>
  <c r="I359" i="2" l="1"/>
  <c r="M359" i="2" s="1"/>
  <c r="N359" i="2"/>
  <c r="D360" i="2" s="1"/>
  <c r="A359" i="2"/>
  <c r="L546" i="2"/>
  <c r="F545" i="2"/>
  <c r="G545" i="2"/>
  <c r="K546" i="2"/>
  <c r="E546" i="2"/>
  <c r="E327" i="3"/>
  <c r="F327" i="3" s="1"/>
  <c r="B328" i="3" s="1"/>
  <c r="C547" i="2"/>
  <c r="H360" i="2" l="1"/>
  <c r="F546" i="2"/>
  <c r="G546" i="2"/>
  <c r="K547" i="2"/>
  <c r="E547" i="2"/>
  <c r="D328" i="3"/>
  <c r="C328" i="3"/>
  <c r="C548" i="2"/>
  <c r="I360" i="2" l="1"/>
  <c r="M360" i="2" s="1"/>
  <c r="N360" i="2"/>
  <c r="D361" i="2" s="1"/>
  <c r="A360" i="2"/>
  <c r="G547" i="2"/>
  <c r="F547" i="2"/>
  <c r="K548" i="2"/>
  <c r="E328" i="3"/>
  <c r="F328" i="3" s="1"/>
  <c r="B329" i="3" s="1"/>
  <c r="C549" i="2"/>
  <c r="H361" i="2" l="1"/>
  <c r="L549" i="2"/>
  <c r="K549" i="2"/>
  <c r="C329" i="3"/>
  <c r="D329" i="3"/>
  <c r="C550" i="2"/>
  <c r="I361" i="2" l="1"/>
  <c r="M361" i="2" s="1"/>
  <c r="A361" i="2"/>
  <c r="N361" i="2"/>
  <c r="D362" i="2" s="1"/>
  <c r="L550" i="2"/>
  <c r="K550" i="2"/>
  <c r="E329" i="3"/>
  <c r="F329" i="3" s="1"/>
  <c r="B330" i="3" s="1"/>
  <c r="C551" i="2"/>
  <c r="H362" i="2" l="1"/>
  <c r="A362" i="2" s="1"/>
  <c r="L551" i="2"/>
  <c r="K551" i="2"/>
  <c r="C330" i="3"/>
  <c r="D330" i="3"/>
  <c r="C552" i="2"/>
  <c r="I362" i="2" l="1"/>
  <c r="M362" i="2" s="1"/>
  <c r="N362" i="2"/>
  <c r="D363" i="2" s="1"/>
  <c r="L552" i="2"/>
  <c r="K552" i="2"/>
  <c r="E330" i="3"/>
  <c r="F330" i="3" s="1"/>
  <c r="B331" i="3" s="1"/>
  <c r="C553" i="2"/>
  <c r="H363" i="2" l="1"/>
  <c r="I363" i="2" s="1"/>
  <c r="M363" i="2" s="1"/>
  <c r="L363" i="2"/>
  <c r="L553" i="2"/>
  <c r="E368" i="2"/>
  <c r="F368" i="2" s="1"/>
  <c r="G368" i="2" s="1"/>
  <c r="K553" i="2"/>
  <c r="E553" i="2"/>
  <c r="C331" i="3"/>
  <c r="D331" i="3"/>
  <c r="C554" i="2"/>
  <c r="A363" i="2" l="1"/>
  <c r="N363" i="2"/>
  <c r="D364" i="2" s="1"/>
  <c r="L554" i="2"/>
  <c r="K554" i="2"/>
  <c r="E554" i="2"/>
  <c r="F553" i="2"/>
  <c r="G553" i="2"/>
  <c r="E331" i="3"/>
  <c r="F331" i="3" s="1"/>
  <c r="B332" i="3" s="1"/>
  <c r="C555" i="2"/>
  <c r="H364" i="2" l="1"/>
  <c r="L555" i="2"/>
  <c r="K555" i="2"/>
  <c r="E555" i="2"/>
  <c r="G554" i="2"/>
  <c r="F554" i="2"/>
  <c r="C332" i="3"/>
  <c r="D332" i="3"/>
  <c r="C556" i="2"/>
  <c r="N364" i="2" l="1"/>
  <c r="D365" i="2" s="1"/>
  <c r="L364" i="2"/>
  <c r="A364" i="2"/>
  <c r="I364" i="2"/>
  <c r="M364" i="2" s="1"/>
  <c r="L556" i="2"/>
  <c r="F555" i="2"/>
  <c r="G555" i="2"/>
  <c r="K556" i="2"/>
  <c r="E556" i="2"/>
  <c r="E332" i="3"/>
  <c r="F332" i="3" s="1"/>
  <c r="B333" i="3" s="1"/>
  <c r="C557" i="2"/>
  <c r="H365" i="2" l="1"/>
  <c r="L557" i="2"/>
  <c r="F556" i="2"/>
  <c r="G556" i="2"/>
  <c r="K557" i="2"/>
  <c r="E557" i="2"/>
  <c r="C333" i="3"/>
  <c r="D333" i="3"/>
  <c r="C558" i="2"/>
  <c r="N365" i="2" l="1"/>
  <c r="D366" i="2" s="1"/>
  <c r="I365" i="2"/>
  <c r="M365" i="2" s="1"/>
  <c r="A365" i="2"/>
  <c r="L558" i="2"/>
  <c r="F557" i="2"/>
  <c r="G557" i="2"/>
  <c r="K558" i="2"/>
  <c r="E558" i="2"/>
  <c r="E333" i="3"/>
  <c r="F333" i="3" s="1"/>
  <c r="B334" i="3" s="1"/>
  <c r="C559" i="2"/>
  <c r="H366" i="2" l="1"/>
  <c r="A366" i="2" s="1"/>
  <c r="L559" i="2"/>
  <c r="F558" i="2"/>
  <c r="G558" i="2"/>
  <c r="E559" i="2"/>
  <c r="K559" i="2"/>
  <c r="D334" i="3"/>
  <c r="C334" i="3"/>
  <c r="C560" i="2"/>
  <c r="N366" i="2" l="1"/>
  <c r="D367" i="2" s="1"/>
  <c r="E367" i="2" s="1"/>
  <c r="F367" i="2" s="1"/>
  <c r="I366" i="2"/>
  <c r="M366" i="2" s="1"/>
  <c r="H367" i="2" s="1"/>
  <c r="A367" i="2" s="1"/>
  <c r="L560" i="2"/>
  <c r="E560" i="2"/>
  <c r="K560" i="2"/>
  <c r="F559" i="2"/>
  <c r="G559" i="2"/>
  <c r="E334" i="3"/>
  <c r="F334" i="3" s="1"/>
  <c r="B335" i="3" s="1"/>
  <c r="C561" i="2"/>
  <c r="G367" i="2" l="1"/>
  <c r="I367" i="2"/>
  <c r="N367" i="2"/>
  <c r="L561" i="2"/>
  <c r="E561" i="2"/>
  <c r="K561" i="2"/>
  <c r="F560" i="2"/>
  <c r="G560" i="2"/>
  <c r="C335" i="3"/>
  <c r="D335" i="3"/>
  <c r="C562" i="2"/>
  <c r="M367" i="2"/>
  <c r="D368" i="2" l="1"/>
  <c r="H368" i="2"/>
  <c r="L562" i="2"/>
  <c r="F561" i="2"/>
  <c r="G561" i="2"/>
  <c r="E562" i="2"/>
  <c r="K562" i="2"/>
  <c r="E335" i="3"/>
  <c r="F335" i="3" s="1"/>
  <c r="B336" i="3" s="1"/>
  <c r="C563" i="2"/>
  <c r="A368" i="2" l="1"/>
  <c r="I368" i="2"/>
  <c r="M368" i="2" s="1"/>
  <c r="N368" i="2"/>
  <c r="D369" i="2" s="1"/>
  <c r="L563" i="2"/>
  <c r="F562" i="2"/>
  <c r="G562" i="2"/>
  <c r="E563" i="2"/>
  <c r="K563" i="2"/>
  <c r="C336" i="3"/>
  <c r="D336" i="3"/>
  <c r="C564" i="2"/>
  <c r="H369" i="2" l="1"/>
  <c r="L564" i="2"/>
  <c r="E564" i="2"/>
  <c r="K564" i="2"/>
  <c r="F563" i="2"/>
  <c r="G563" i="2"/>
  <c r="E336" i="3"/>
  <c r="F336" i="3" s="1"/>
  <c r="B337" i="3" s="1"/>
  <c r="C565" i="2"/>
  <c r="A369" i="2" l="1"/>
  <c r="N369" i="2"/>
  <c r="D370" i="2" s="1"/>
  <c r="I369" i="2"/>
  <c r="M369" i="2" s="1"/>
  <c r="H370" i="2" s="1"/>
  <c r="L565" i="2"/>
  <c r="F564" i="2"/>
  <c r="G564" i="2"/>
  <c r="K565" i="2"/>
  <c r="E565" i="2"/>
  <c r="C337" i="3"/>
  <c r="D337" i="3"/>
  <c r="C566" i="2"/>
  <c r="A370" i="2" l="1"/>
  <c r="N370" i="2"/>
  <c r="D371" i="2" s="1"/>
  <c r="I370" i="2"/>
  <c r="M370" i="2" s="1"/>
  <c r="H371" i="2" s="1"/>
  <c r="L566" i="2"/>
  <c r="F565" i="2"/>
  <c r="G565" i="2"/>
  <c r="K566" i="2"/>
  <c r="E566" i="2"/>
  <c r="E337" i="3"/>
  <c r="F337" i="3" s="1"/>
  <c r="B338" i="3" s="1"/>
  <c r="C567" i="2"/>
  <c r="I371" i="2" l="1"/>
  <c r="M371" i="2" s="1"/>
  <c r="N371" i="2"/>
  <c r="D372" i="2" s="1"/>
  <c r="A371" i="2"/>
  <c r="L567" i="2"/>
  <c r="G566" i="2"/>
  <c r="F566" i="2"/>
  <c r="K567" i="2"/>
  <c r="E567" i="2"/>
  <c r="C338" i="3"/>
  <c r="D338" i="3"/>
  <c r="C568" i="2"/>
  <c r="H372" i="2" l="1"/>
  <c r="L568" i="2"/>
  <c r="F567" i="2"/>
  <c r="G567" i="2"/>
  <c r="K568" i="2"/>
  <c r="E568" i="2"/>
  <c r="E338" i="3"/>
  <c r="F338" i="3" s="1"/>
  <c r="B339" i="3" s="1"/>
  <c r="C569" i="2"/>
  <c r="A372" i="2" l="1"/>
  <c r="N372" i="2"/>
  <c r="D373" i="2" s="1"/>
  <c r="I372" i="2"/>
  <c r="M372" i="2" s="1"/>
  <c r="L569" i="2"/>
  <c r="F568" i="2"/>
  <c r="G568" i="2"/>
  <c r="K569" i="2"/>
  <c r="E569" i="2"/>
  <c r="C339" i="3"/>
  <c r="D339" i="3"/>
  <c r="C570" i="2"/>
  <c r="H373" i="2" l="1"/>
  <c r="A373" i="2" s="1"/>
  <c r="N373" i="2"/>
  <c r="D374" i="2" s="1"/>
  <c r="L570" i="2"/>
  <c r="F569" i="2"/>
  <c r="G569" i="2"/>
  <c r="K570" i="2"/>
  <c r="E570" i="2"/>
  <c r="E339" i="3"/>
  <c r="F339" i="3" s="1"/>
  <c r="B340" i="3" s="1"/>
  <c r="C571" i="2"/>
  <c r="I373" i="2" l="1"/>
  <c r="M373" i="2" s="1"/>
  <c r="H374" i="2" s="1"/>
  <c r="L571" i="2"/>
  <c r="F570" i="2"/>
  <c r="G570" i="2"/>
  <c r="E571" i="2"/>
  <c r="K571" i="2"/>
  <c r="C340" i="3"/>
  <c r="D340" i="3"/>
  <c r="C572" i="2"/>
  <c r="I374" i="2" l="1"/>
  <c r="M374" i="2" s="1"/>
  <c r="N374" i="2"/>
  <c r="D375" i="2" s="1"/>
  <c r="A374" i="2"/>
  <c r="L572" i="2"/>
  <c r="G571" i="2"/>
  <c r="F571" i="2"/>
  <c r="E572" i="2"/>
  <c r="K572" i="2"/>
  <c r="E340" i="3"/>
  <c r="F340" i="3" s="1"/>
  <c r="B341" i="3" s="1"/>
  <c r="C573" i="2"/>
  <c r="H375" i="2" l="1"/>
  <c r="N375" i="2" s="1"/>
  <c r="D376" i="2" s="1"/>
  <c r="A375" i="2"/>
  <c r="L573" i="2"/>
  <c r="G572" i="2"/>
  <c r="F572" i="2"/>
  <c r="E573" i="2"/>
  <c r="K573" i="2"/>
  <c r="C341" i="3"/>
  <c r="D341" i="3"/>
  <c r="C574" i="2"/>
  <c r="I375" i="2" l="1"/>
  <c r="M375" i="2" s="1"/>
  <c r="H376" i="2" s="1"/>
  <c r="I376" i="2" s="1"/>
  <c r="M376" i="2" s="1"/>
  <c r="L574" i="2"/>
  <c r="F573" i="2"/>
  <c r="G573" i="2"/>
  <c r="E574" i="2"/>
  <c r="K574" i="2"/>
  <c r="E341" i="3"/>
  <c r="F341" i="3" s="1"/>
  <c r="B342" i="3" s="1"/>
  <c r="C575" i="2"/>
  <c r="A376" i="2" l="1"/>
  <c r="N376" i="2"/>
  <c r="D377" i="2" s="1"/>
  <c r="F574" i="2"/>
  <c r="G574" i="2"/>
  <c r="E575" i="2"/>
  <c r="K575" i="2"/>
  <c r="C342" i="3"/>
  <c r="D342" i="3"/>
  <c r="C576" i="2"/>
  <c r="H377" i="2" l="1"/>
  <c r="E576" i="2"/>
  <c r="K576" i="2"/>
  <c r="F575" i="2"/>
  <c r="G575" i="2"/>
  <c r="E342" i="3"/>
  <c r="F342" i="3" s="1"/>
  <c r="B343" i="3" s="1"/>
  <c r="C577" i="2"/>
  <c r="I377" i="2" l="1"/>
  <c r="M377" i="2" s="1"/>
  <c r="A377" i="2"/>
  <c r="N377" i="2"/>
  <c r="D378" i="2" s="1"/>
  <c r="K577" i="2"/>
  <c r="E577" i="2"/>
  <c r="F576" i="2"/>
  <c r="G576" i="2"/>
  <c r="C343" i="3"/>
  <c r="D343" i="3"/>
  <c r="C578" i="2"/>
  <c r="H378" i="2" l="1"/>
  <c r="A378" i="2" s="1"/>
  <c r="N378" i="2"/>
  <c r="D379" i="2" s="1"/>
  <c r="I378" i="2"/>
  <c r="M378" i="2" s="1"/>
  <c r="F577" i="2"/>
  <c r="G577" i="2"/>
  <c r="K578" i="2"/>
  <c r="E578" i="2"/>
  <c r="E343" i="3"/>
  <c r="F343" i="3" s="1"/>
  <c r="B344" i="3" s="1"/>
  <c r="C579" i="2"/>
  <c r="H379" i="2" l="1"/>
  <c r="I379" i="2" s="1"/>
  <c r="M379" i="2" s="1"/>
  <c r="K579" i="2"/>
  <c r="G578" i="2"/>
  <c r="F578" i="2"/>
  <c r="C344" i="3"/>
  <c r="D344" i="3"/>
  <c r="C580" i="2"/>
  <c r="N379" i="2" l="1"/>
  <c r="D380" i="2" s="1"/>
  <c r="A379" i="2"/>
  <c r="L580" i="2"/>
  <c r="K580" i="2"/>
  <c r="E344" i="3"/>
  <c r="F344" i="3" s="1"/>
  <c r="B345" i="3" s="1"/>
  <c r="C581" i="2"/>
  <c r="H380" i="2" l="1"/>
  <c r="L581" i="2"/>
  <c r="K581" i="2"/>
  <c r="C345" i="3"/>
  <c r="D345" i="3"/>
  <c r="C582" i="2"/>
  <c r="A380" i="2" l="1"/>
  <c r="I380" i="2"/>
  <c r="M380" i="2" s="1"/>
  <c r="N380" i="2"/>
  <c r="D381" i="2" s="1"/>
  <c r="L582" i="2"/>
  <c r="K582" i="2"/>
  <c r="E345" i="3"/>
  <c r="F345" i="3" s="1"/>
  <c r="B346" i="3" s="1"/>
  <c r="C583" i="2"/>
  <c r="H381" i="2" l="1"/>
  <c r="L583" i="2"/>
  <c r="E583" i="2"/>
  <c r="K583" i="2"/>
  <c r="D346" i="3"/>
  <c r="C346" i="3"/>
  <c r="C584" i="2"/>
  <c r="A381" i="2" l="1"/>
  <c r="N381" i="2"/>
  <c r="D382" i="2" s="1"/>
  <c r="I381" i="2"/>
  <c r="M381" i="2" s="1"/>
  <c r="H382" i="2" s="1"/>
  <c r="L584" i="2"/>
  <c r="K584" i="2"/>
  <c r="E584" i="2"/>
  <c r="F583" i="2"/>
  <c r="G583" i="2"/>
  <c r="E346" i="3"/>
  <c r="F346" i="3" s="1"/>
  <c r="B347" i="3" s="1"/>
  <c r="C585" i="2"/>
  <c r="I382" i="2" l="1"/>
  <c r="M382" i="2" s="1"/>
  <c r="N382" i="2"/>
  <c r="D383" i="2" s="1"/>
  <c r="A382" i="2"/>
  <c r="L585" i="2"/>
  <c r="F584" i="2"/>
  <c r="G584" i="2"/>
  <c r="K585" i="2"/>
  <c r="E585" i="2"/>
  <c r="C347" i="3"/>
  <c r="D347" i="3"/>
  <c r="C586" i="2"/>
  <c r="H383" i="2" l="1"/>
  <c r="I383" i="2"/>
  <c r="M383" i="2" s="1"/>
  <c r="N383" i="2"/>
  <c r="D384" i="2" s="1"/>
  <c r="A383" i="2"/>
  <c r="L586" i="2"/>
  <c r="G585" i="2"/>
  <c r="F585" i="2"/>
  <c r="K586" i="2"/>
  <c r="E586" i="2"/>
  <c r="E347" i="3"/>
  <c r="F347" i="3" s="1"/>
  <c r="B348" i="3" s="1"/>
  <c r="C587" i="2"/>
  <c r="H384" i="2" l="1"/>
  <c r="L587" i="2"/>
  <c r="F586" i="2"/>
  <c r="G586" i="2"/>
  <c r="K587" i="2"/>
  <c r="E587" i="2"/>
  <c r="C348" i="3"/>
  <c r="D348" i="3"/>
  <c r="C588" i="2"/>
  <c r="N384" i="2" l="1"/>
  <c r="D385" i="2" s="1"/>
  <c r="I384" i="2"/>
  <c r="M384" i="2" s="1"/>
  <c r="H385" i="2" s="1"/>
  <c r="A384" i="2"/>
  <c r="L588" i="2"/>
  <c r="F587" i="2"/>
  <c r="G587" i="2"/>
  <c r="K588" i="2"/>
  <c r="E588" i="2"/>
  <c r="E348" i="3"/>
  <c r="F348" i="3" s="1"/>
  <c r="B349" i="3" s="1"/>
  <c r="C589" i="2"/>
  <c r="I385" i="2" l="1"/>
  <c r="M385" i="2" s="1"/>
  <c r="N385" i="2"/>
  <c r="D386" i="2" s="1"/>
  <c r="A385" i="2"/>
  <c r="L589" i="2"/>
  <c r="F588" i="2"/>
  <c r="G588" i="2"/>
  <c r="K589" i="2"/>
  <c r="E589" i="2"/>
  <c r="C349" i="3"/>
  <c r="D349" i="3"/>
  <c r="C590" i="2"/>
  <c r="H386" i="2" l="1"/>
  <c r="L590" i="2"/>
  <c r="L395" i="2"/>
  <c r="F589" i="2"/>
  <c r="G589" i="2"/>
  <c r="E590" i="2"/>
  <c r="K590" i="2"/>
  <c r="E349" i="3"/>
  <c r="F349" i="3" s="1"/>
  <c r="B350" i="3" s="1"/>
  <c r="C591" i="2"/>
  <c r="I386" i="2" l="1"/>
  <c r="M386" i="2" s="1"/>
  <c r="N386" i="2"/>
  <c r="D387" i="2" s="1"/>
  <c r="A386" i="2"/>
  <c r="L591" i="2"/>
  <c r="E396" i="2"/>
  <c r="F396" i="2" s="1"/>
  <c r="G396" i="2" s="1"/>
  <c r="F590" i="2"/>
  <c r="G590" i="2"/>
  <c r="E591" i="2"/>
  <c r="K591" i="2"/>
  <c r="C350" i="3"/>
  <c r="D350" i="3"/>
  <c r="C592" i="2"/>
  <c r="H387" i="2" l="1"/>
  <c r="A387" i="2"/>
  <c r="I387" i="2"/>
  <c r="M387" i="2" s="1"/>
  <c r="N387" i="2"/>
  <c r="D388" i="2" s="1"/>
  <c r="L592" i="2"/>
  <c r="F591" i="2"/>
  <c r="G591" i="2"/>
  <c r="E592" i="2"/>
  <c r="K592" i="2"/>
  <c r="E350" i="3"/>
  <c r="F350" i="3" s="1"/>
  <c r="B351" i="3" s="1"/>
  <c r="C593" i="2"/>
  <c r="H388" i="2" l="1"/>
  <c r="I388" i="2"/>
  <c r="M388" i="2" s="1"/>
  <c r="N388" i="2"/>
  <c r="D389" i="2" s="1"/>
  <c r="A388" i="2"/>
  <c r="L593" i="2"/>
  <c r="F592" i="2"/>
  <c r="G592" i="2"/>
  <c r="E593" i="2"/>
  <c r="K593" i="2"/>
  <c r="C351" i="3"/>
  <c r="D351" i="3"/>
  <c r="C594" i="2"/>
  <c r="H389" i="2" l="1"/>
  <c r="L594" i="2"/>
  <c r="E351" i="3"/>
  <c r="F351" i="3" s="1"/>
  <c r="B352" i="3" s="1"/>
  <c r="D352" i="3" s="1"/>
  <c r="E594" i="2"/>
  <c r="K594" i="2"/>
  <c r="F593" i="2"/>
  <c r="G593" i="2"/>
  <c r="C595" i="2"/>
  <c r="N389" i="2" l="1"/>
  <c r="D390" i="2" s="1"/>
  <c r="I389" i="2"/>
  <c r="M389" i="2" s="1"/>
  <c r="H390" i="2" s="1"/>
  <c r="A389" i="2"/>
  <c r="L595" i="2"/>
  <c r="C352" i="3"/>
  <c r="E352" i="3" s="1"/>
  <c r="F352" i="3" s="1"/>
  <c r="B353" i="3" s="1"/>
  <c r="F594" i="2"/>
  <c r="G594" i="2"/>
  <c r="E595" i="2"/>
  <c r="K595" i="2"/>
  <c r="C596" i="2"/>
  <c r="N390" i="2" l="1"/>
  <c r="D391" i="2" s="1"/>
  <c r="I390" i="2"/>
  <c r="M390" i="2" s="1"/>
  <c r="H391" i="2" s="1"/>
  <c r="A390" i="2"/>
  <c r="L596" i="2"/>
  <c r="K596" i="2"/>
  <c r="E596" i="2"/>
  <c r="F595" i="2"/>
  <c r="G595" i="2"/>
  <c r="C353" i="3"/>
  <c r="D353" i="3"/>
  <c r="C597" i="2"/>
  <c r="N391" i="2" l="1"/>
  <c r="D392" i="2" s="1"/>
  <c r="I391" i="2"/>
  <c r="M391" i="2" s="1"/>
  <c r="H392" i="2" s="1"/>
  <c r="A391" i="2"/>
  <c r="L597" i="2"/>
  <c r="E399" i="2"/>
  <c r="F596" i="2"/>
  <c r="G596" i="2"/>
  <c r="K597" i="2"/>
  <c r="E597" i="2"/>
  <c r="E353" i="3"/>
  <c r="F353" i="3" s="1"/>
  <c r="B354" i="3" s="1"/>
  <c r="C598" i="2"/>
  <c r="A392" i="2" l="1"/>
  <c r="N392" i="2"/>
  <c r="D393" i="2" s="1"/>
  <c r="I392" i="2"/>
  <c r="M392" i="2" s="1"/>
  <c r="H393" i="2" s="1"/>
  <c r="L598" i="2"/>
  <c r="G399" i="2"/>
  <c r="F399" i="2"/>
  <c r="E598" i="2"/>
  <c r="K598" i="2"/>
  <c r="G597" i="2"/>
  <c r="F597" i="2"/>
  <c r="D354" i="3"/>
  <c r="C354" i="3"/>
  <c r="C599" i="2"/>
  <c r="N393" i="2" l="1"/>
  <c r="D394" i="2" s="1"/>
  <c r="I393" i="2"/>
  <c r="M393" i="2" s="1"/>
  <c r="H394" i="2" s="1"/>
  <c r="A393" i="2"/>
  <c r="L599" i="2"/>
  <c r="K599" i="2"/>
  <c r="E599" i="2"/>
  <c r="F598" i="2"/>
  <c r="G598" i="2"/>
  <c r="E354" i="3"/>
  <c r="F354" i="3" s="1"/>
  <c r="B355" i="3" s="1"/>
  <c r="C600" i="2"/>
  <c r="A394" i="2" l="1"/>
  <c r="L394" i="2"/>
  <c r="N394" i="2"/>
  <c r="D395" i="2" s="1"/>
  <c r="I394" i="2"/>
  <c r="M394" i="2" s="1"/>
  <c r="L600" i="2"/>
  <c r="F599" i="2"/>
  <c r="G599" i="2"/>
  <c r="K600" i="2"/>
  <c r="E600" i="2"/>
  <c r="C355" i="3"/>
  <c r="D355" i="3"/>
  <c r="C601" i="2"/>
  <c r="H395" i="2" l="1"/>
  <c r="L601" i="2"/>
  <c r="F600" i="2"/>
  <c r="G600" i="2"/>
  <c r="K601" i="2"/>
  <c r="E601" i="2"/>
  <c r="E355" i="3"/>
  <c r="F355" i="3" s="1"/>
  <c r="B356" i="3" s="1"/>
  <c r="C602" i="2"/>
  <c r="N395" i="2" l="1"/>
  <c r="D396" i="2" s="1"/>
  <c r="I395" i="2"/>
  <c r="M395" i="2" s="1"/>
  <c r="H396" i="2" s="1"/>
  <c r="A395" i="2"/>
  <c r="L602" i="2"/>
  <c r="E602" i="2"/>
  <c r="K602" i="2"/>
  <c r="F601" i="2"/>
  <c r="G601" i="2"/>
  <c r="C356" i="3"/>
  <c r="D356" i="3"/>
  <c r="C603" i="2"/>
  <c r="N396" i="2" l="1"/>
  <c r="D397" i="2" s="1"/>
  <c r="I396" i="2"/>
  <c r="M396" i="2" s="1"/>
  <c r="H397" i="2" s="1"/>
  <c r="A396" i="2"/>
  <c r="L603" i="2"/>
  <c r="F602" i="2"/>
  <c r="G602" i="2"/>
  <c r="K603" i="2"/>
  <c r="E603" i="2"/>
  <c r="E356" i="3"/>
  <c r="F356" i="3" s="1"/>
  <c r="B357" i="3" s="1"/>
  <c r="C604" i="2"/>
  <c r="I397" i="2" l="1"/>
  <c r="M397" i="2" s="1"/>
  <c r="N397" i="2"/>
  <c r="E397" i="2"/>
  <c r="F397" i="2" s="1"/>
  <c r="G397" i="2" s="1"/>
  <c r="A397" i="2"/>
  <c r="L604" i="2"/>
  <c r="K604" i="2"/>
  <c r="E604" i="2"/>
  <c r="G603" i="2"/>
  <c r="F603" i="2"/>
  <c r="C357" i="3"/>
  <c r="D357" i="3"/>
  <c r="C605" i="2"/>
  <c r="H398" i="2" l="1"/>
  <c r="D398" i="2"/>
  <c r="L605" i="2"/>
  <c r="F604" i="2"/>
  <c r="G604" i="2"/>
  <c r="E605" i="2"/>
  <c r="K605" i="2"/>
  <c r="E357" i="3"/>
  <c r="F357" i="3" s="1"/>
  <c r="B358" i="3" s="1"/>
  <c r="C358" i="3" s="1"/>
  <c r="C606" i="2"/>
  <c r="N398" i="2" l="1"/>
  <c r="I398" i="2"/>
  <c r="E398" i="2"/>
  <c r="A398" i="2"/>
  <c r="F605" i="2"/>
  <c r="G605" i="2"/>
  <c r="E606" i="2"/>
  <c r="K606" i="2"/>
  <c r="D358" i="3"/>
  <c r="E358" i="3" s="1"/>
  <c r="F358" i="3" s="1"/>
  <c r="B359" i="3" s="1"/>
  <c r="C607" i="2"/>
  <c r="M398" i="2"/>
  <c r="F398" i="2" l="1"/>
  <c r="G398" i="2"/>
  <c r="D399" i="2" s="1"/>
  <c r="H399" i="2"/>
  <c r="F606" i="2"/>
  <c r="G606" i="2"/>
  <c r="E607" i="2"/>
  <c r="K607" i="2"/>
  <c r="C359" i="3"/>
  <c r="D359" i="3"/>
  <c r="C608" i="2"/>
  <c r="A399" i="2" l="1"/>
  <c r="I399" i="2"/>
  <c r="M399" i="2" s="1"/>
  <c r="N399" i="2"/>
  <c r="D400" i="2" s="1"/>
  <c r="F607" i="2"/>
  <c r="G607" i="2"/>
  <c r="E608" i="2"/>
  <c r="K608" i="2"/>
  <c r="E359" i="3"/>
  <c r="F359" i="3" s="1"/>
  <c r="B360" i="3" s="1"/>
  <c r="C609" i="2"/>
  <c r="H400" i="2" l="1"/>
  <c r="F608" i="2"/>
  <c r="G608" i="2"/>
  <c r="K609" i="2"/>
  <c r="C360" i="3"/>
  <c r="D360" i="3"/>
  <c r="C610" i="2"/>
  <c r="I400" i="2" l="1"/>
  <c r="M400" i="2" s="1"/>
  <c r="A400" i="2"/>
  <c r="N400" i="2"/>
  <c r="D401" i="2" s="1"/>
  <c r="L610" i="2"/>
  <c r="K610" i="2"/>
  <c r="E360" i="3"/>
  <c r="F360" i="3" s="1"/>
  <c r="B361" i="3" s="1"/>
  <c r="C611" i="2"/>
  <c r="H401" i="2" l="1"/>
  <c r="L611" i="2"/>
  <c r="K611" i="2"/>
  <c r="C361" i="3"/>
  <c r="D361" i="3"/>
  <c r="C612" i="2"/>
  <c r="I401" i="2" l="1"/>
  <c r="M401" i="2" s="1"/>
  <c r="N401" i="2"/>
  <c r="D402" i="2" s="1"/>
  <c r="A401" i="2"/>
  <c r="L612" i="2"/>
  <c r="K612" i="2"/>
  <c r="G55" i="1"/>
  <c r="G56" i="1" s="1"/>
  <c r="E361" i="3"/>
  <c r="F361" i="3" s="1"/>
  <c r="C613" i="2"/>
  <c r="H402" i="2" l="1"/>
  <c r="L613" i="2"/>
  <c r="K613" i="2"/>
  <c r="C614" i="2"/>
  <c r="I402" i="2" l="1"/>
  <c r="M402" i="2" s="1"/>
  <c r="N402" i="2"/>
  <c r="D403" i="2" s="1"/>
  <c r="A402" i="2"/>
  <c r="L614" i="2"/>
  <c r="K614" i="2"/>
  <c r="E614" i="2"/>
  <c r="C615" i="2"/>
  <c r="H403" i="2" l="1"/>
  <c r="L615" i="2"/>
  <c r="F614" i="2"/>
  <c r="G614" i="2"/>
  <c r="K615" i="2"/>
  <c r="E615" i="2"/>
  <c r="C616" i="2"/>
  <c r="I403" i="2" l="1"/>
  <c r="M403" i="2" s="1"/>
  <c r="N403" i="2"/>
  <c r="D404" i="2" s="1"/>
  <c r="H404" i="2"/>
  <c r="A403" i="2"/>
  <c r="L616" i="2"/>
  <c r="G615" i="2"/>
  <c r="F615" i="2"/>
  <c r="K616" i="2"/>
  <c r="E616" i="2"/>
  <c r="C617" i="2"/>
  <c r="I404" i="2" l="1"/>
  <c r="M404" i="2" s="1"/>
  <c r="N404" i="2"/>
  <c r="D405" i="2" s="1"/>
  <c r="A404" i="2"/>
  <c r="L617" i="2"/>
  <c r="K617" i="2"/>
  <c r="E617" i="2"/>
  <c r="F616" i="2"/>
  <c r="G616" i="2"/>
  <c r="C618" i="2"/>
  <c r="H405" i="2" l="1"/>
  <c r="L618" i="2"/>
  <c r="F617" i="2"/>
  <c r="G617" i="2"/>
  <c r="K618" i="2"/>
  <c r="E618" i="2"/>
  <c r="C619" i="2"/>
  <c r="I405" i="2" l="1"/>
  <c r="M405" i="2" s="1"/>
  <c r="N405" i="2"/>
  <c r="D406" i="2" s="1"/>
  <c r="A405" i="2"/>
  <c r="L619" i="2"/>
  <c r="F618" i="2"/>
  <c r="G618" i="2"/>
  <c r="K619" i="2"/>
  <c r="E619" i="2"/>
  <c r="C620" i="2"/>
  <c r="H406" i="2" l="1"/>
  <c r="A406" i="2"/>
  <c r="N406" i="2"/>
  <c r="D407" i="2" s="1"/>
  <c r="I406" i="2"/>
  <c r="M406" i="2" s="1"/>
  <c r="H407" i="2" s="1"/>
  <c r="L620" i="2"/>
  <c r="F619" i="2"/>
  <c r="G619" i="2"/>
  <c r="E620" i="2"/>
  <c r="K620" i="2"/>
  <c r="C621" i="2"/>
  <c r="I407" i="2" l="1"/>
  <c r="M407" i="2" s="1"/>
  <c r="N407" i="2"/>
  <c r="D408" i="2" s="1"/>
  <c r="H408" i="2"/>
  <c r="A407" i="2"/>
  <c r="A408" i="2"/>
  <c r="N408" i="2"/>
  <c r="D409" i="2" s="1"/>
  <c r="I408" i="2"/>
  <c r="M408" i="2" s="1"/>
  <c r="H409" i="2" s="1"/>
  <c r="L621" i="2"/>
  <c r="F620" i="2"/>
  <c r="G620" i="2"/>
  <c r="E621" i="2"/>
  <c r="K621" i="2"/>
  <c r="C622" i="2"/>
  <c r="A409" i="2" l="1"/>
  <c r="I409" i="2"/>
  <c r="M409" i="2" s="1"/>
  <c r="N409" i="2"/>
  <c r="D410" i="2" s="1"/>
  <c r="L622" i="2"/>
  <c r="F621" i="2"/>
  <c r="G621" i="2"/>
  <c r="E622" i="2"/>
  <c r="K622" i="2"/>
  <c r="C623" i="2"/>
  <c r="H410" i="2" l="1"/>
  <c r="N410" i="2"/>
  <c r="D411" i="2" s="1"/>
  <c r="I410" i="2"/>
  <c r="M410" i="2" s="1"/>
  <c r="H411" i="2" s="1"/>
  <c r="A411" i="2" s="1"/>
  <c r="A410" i="2"/>
  <c r="L623" i="2"/>
  <c r="F622" i="2"/>
  <c r="G622" i="2"/>
  <c r="E623" i="2"/>
  <c r="K623" i="2"/>
  <c r="C624" i="2"/>
  <c r="N411" i="2" l="1"/>
  <c r="D412" i="2" s="1"/>
  <c r="I411" i="2"/>
  <c r="M411" i="2" s="1"/>
  <c r="H412" i="2" s="1"/>
  <c r="A412" i="2" s="1"/>
  <c r="L624" i="2"/>
  <c r="F623" i="2"/>
  <c r="G623" i="2"/>
  <c r="E624" i="2"/>
  <c r="K624" i="2"/>
  <c r="C625" i="2"/>
  <c r="I412" i="2" l="1"/>
  <c r="M412" i="2" s="1"/>
  <c r="N412" i="2"/>
  <c r="D413" i="2" s="1"/>
  <c r="L625" i="2"/>
  <c r="F624" i="2"/>
  <c r="G624" i="2"/>
  <c r="E625" i="2"/>
  <c r="K625" i="2"/>
  <c r="C626" i="2"/>
  <c r="H413" i="2" l="1"/>
  <c r="I413" i="2" s="1"/>
  <c r="M413" i="2" s="1"/>
  <c r="L626" i="2"/>
  <c r="F625" i="2"/>
  <c r="G625" i="2"/>
  <c r="K626" i="2"/>
  <c r="E626" i="2"/>
  <c r="C627" i="2"/>
  <c r="A413" i="2" l="1"/>
  <c r="N413" i="2"/>
  <c r="D414" i="2" s="1"/>
  <c r="L627" i="2"/>
  <c r="F626" i="2"/>
  <c r="G626" i="2"/>
  <c r="K627" i="2"/>
  <c r="E627" i="2"/>
  <c r="C628" i="2"/>
  <c r="H414" i="2" l="1"/>
  <c r="A414" i="2" s="1"/>
  <c r="L628" i="2"/>
  <c r="G627" i="2"/>
  <c r="F627" i="2"/>
  <c r="K628" i="2"/>
  <c r="E628" i="2"/>
  <c r="C629" i="2"/>
  <c r="N414" i="2" l="1"/>
  <c r="D415" i="2" s="1"/>
  <c r="I414" i="2"/>
  <c r="M414" i="2" s="1"/>
  <c r="H415" i="2" s="1"/>
  <c r="A415" i="2" s="1"/>
  <c r="L629" i="2"/>
  <c r="K629" i="2"/>
  <c r="E629" i="2"/>
  <c r="F628" i="2"/>
  <c r="G628" i="2"/>
  <c r="C630" i="2"/>
  <c r="N415" i="2" l="1"/>
  <c r="D416" i="2" s="1"/>
  <c r="I415" i="2"/>
  <c r="M415" i="2" s="1"/>
  <c r="L630" i="2"/>
  <c r="F629" i="2"/>
  <c r="G629" i="2"/>
  <c r="K630" i="2"/>
  <c r="E630" i="2"/>
  <c r="C631" i="2"/>
  <c r="H416" i="2" l="1"/>
  <c r="A416" i="2" s="1"/>
  <c r="L631" i="2"/>
  <c r="F630" i="2"/>
  <c r="G630" i="2"/>
  <c r="K631" i="2"/>
  <c r="E631" i="2"/>
  <c r="C632" i="2"/>
  <c r="I416" i="2" l="1"/>
  <c r="M416" i="2" s="1"/>
  <c r="N416" i="2"/>
  <c r="D417" i="2" s="1"/>
  <c r="L632" i="2"/>
  <c r="F631" i="2"/>
  <c r="G631" i="2"/>
  <c r="E632" i="2"/>
  <c r="K632" i="2"/>
  <c r="C633" i="2"/>
  <c r="H417" i="2" l="1"/>
  <c r="N417" i="2" s="1"/>
  <c r="D418" i="2" s="1"/>
  <c r="L633" i="2"/>
  <c r="G632" i="2"/>
  <c r="F632" i="2"/>
  <c r="K633" i="2"/>
  <c r="E633" i="2"/>
  <c r="C634" i="2"/>
  <c r="I417" i="2" l="1"/>
  <c r="M417" i="2" s="1"/>
  <c r="H418" i="2" s="1"/>
  <c r="A417" i="2"/>
  <c r="I418" i="2"/>
  <c r="M418" i="2" s="1"/>
  <c r="A418" i="2"/>
  <c r="N418" i="2"/>
  <c r="D419" i="2" s="1"/>
  <c r="L634" i="2"/>
  <c r="F633" i="2"/>
  <c r="G633" i="2"/>
  <c r="K634" i="2"/>
  <c r="E634" i="2"/>
  <c r="C635" i="2"/>
  <c r="H419" i="2" l="1"/>
  <c r="A419" i="2" s="1"/>
  <c r="L635" i="2"/>
  <c r="F634" i="2"/>
  <c r="G634" i="2"/>
  <c r="E635" i="2"/>
  <c r="K635" i="2"/>
  <c r="C636" i="2"/>
  <c r="N419" i="2" l="1"/>
  <c r="D420" i="2" s="1"/>
  <c r="I419" i="2"/>
  <c r="M419" i="2" s="1"/>
  <c r="E636" i="2"/>
  <c r="K636" i="2"/>
  <c r="F635" i="2"/>
  <c r="G635" i="2"/>
  <c r="C637" i="2"/>
  <c r="H420" i="2" l="1"/>
  <c r="I420" i="2" s="1"/>
  <c r="M420" i="2" s="1"/>
  <c r="L426" i="2"/>
  <c r="F636" i="2"/>
  <c r="G636" i="2"/>
  <c r="E637" i="2"/>
  <c r="K637" i="2"/>
  <c r="C638" i="2"/>
  <c r="N420" i="2" l="1"/>
  <c r="D421" i="2" s="1"/>
  <c r="A420" i="2"/>
  <c r="H421" i="2"/>
  <c r="A421" i="2" s="1"/>
  <c r="F637" i="2"/>
  <c r="G637" i="2"/>
  <c r="K638" i="2"/>
  <c r="E638" i="2"/>
  <c r="C639" i="2"/>
  <c r="N421" i="2" l="1"/>
  <c r="D422" i="2" s="1"/>
  <c r="I421" i="2"/>
  <c r="M421" i="2" s="1"/>
  <c r="H422" i="2" s="1"/>
  <c r="A422" i="2" s="1"/>
  <c r="L423" i="2"/>
  <c r="F638" i="2"/>
  <c r="G638" i="2"/>
  <c r="K639" i="2"/>
  <c r="E639" i="2"/>
  <c r="C640" i="2"/>
  <c r="N422" i="2" l="1"/>
  <c r="D423" i="2" s="1"/>
  <c r="I422" i="2"/>
  <c r="M422" i="2" s="1"/>
  <c r="K640" i="2"/>
  <c r="G639" i="2"/>
  <c r="F639" i="2"/>
  <c r="C641" i="2"/>
  <c r="H423" i="2" l="1"/>
  <c r="A423" i="2" s="1"/>
  <c r="L641" i="2"/>
  <c r="K641" i="2"/>
  <c r="C642" i="2"/>
  <c r="I423" i="2" l="1"/>
  <c r="M423" i="2" s="1"/>
  <c r="N423" i="2"/>
  <c r="D424" i="2" s="1"/>
  <c r="L642" i="2"/>
  <c r="K642" i="2"/>
  <c r="C643" i="2"/>
  <c r="H424" i="2" l="1"/>
  <c r="L424" i="2" s="1"/>
  <c r="L643" i="2"/>
  <c r="K643" i="2"/>
  <c r="C644" i="2"/>
  <c r="N424" i="2" l="1"/>
  <c r="D425" i="2" s="1"/>
  <c r="A424" i="2"/>
  <c r="I424" i="2"/>
  <c r="M424" i="2" s="1"/>
  <c r="L644" i="2"/>
  <c r="K644" i="2"/>
  <c r="C645" i="2"/>
  <c r="H425" i="2" l="1"/>
  <c r="I425" i="2" s="1"/>
  <c r="M425" i="2" s="1"/>
  <c r="L425" i="2"/>
  <c r="N425" i="2"/>
  <c r="D426" i="2" s="1"/>
  <c r="A425" i="2"/>
  <c r="L645" i="2"/>
  <c r="E427" i="2"/>
  <c r="F427" i="2" s="1"/>
  <c r="G427" i="2" s="1"/>
  <c r="K645" i="2"/>
  <c r="E645" i="2"/>
  <c r="C646" i="2"/>
  <c r="H426" i="2" l="1"/>
  <c r="A426" i="2" s="1"/>
  <c r="L646" i="2"/>
  <c r="F645" i="2"/>
  <c r="G645" i="2"/>
  <c r="K646" i="2"/>
  <c r="E646" i="2"/>
  <c r="C647" i="2"/>
  <c r="N426" i="2" l="1"/>
  <c r="D427" i="2" s="1"/>
  <c r="I426" i="2"/>
  <c r="M426" i="2" s="1"/>
  <c r="L647" i="2"/>
  <c r="G646" i="2"/>
  <c r="F646" i="2"/>
  <c r="K647" i="2"/>
  <c r="E647" i="2"/>
  <c r="C648" i="2"/>
  <c r="H427" i="2" l="1"/>
  <c r="A427" i="2" s="1"/>
  <c r="I427" i="2"/>
  <c r="M427" i="2" s="1"/>
  <c r="L648" i="2"/>
  <c r="F647" i="2"/>
  <c r="G647" i="2"/>
  <c r="K648" i="2"/>
  <c r="E648" i="2"/>
  <c r="C649" i="2"/>
  <c r="N427" i="2" l="1"/>
  <c r="D428" i="2" s="1"/>
  <c r="E428" i="2" s="1"/>
  <c r="F428" i="2" s="1"/>
  <c r="H428" i="2"/>
  <c r="A428" i="2" s="1"/>
  <c r="N428" i="2"/>
  <c r="I428" i="2"/>
  <c r="L649" i="2"/>
  <c r="F648" i="2"/>
  <c r="G648" i="2"/>
  <c r="K649" i="2"/>
  <c r="E649" i="2"/>
  <c r="C650" i="2"/>
  <c r="M428" i="2"/>
  <c r="G428" i="2" l="1"/>
  <c r="D429" i="2" s="1"/>
  <c r="E429" i="2" s="1"/>
  <c r="F429" i="2" s="1"/>
  <c r="G429" i="2" s="1"/>
  <c r="H429" i="2"/>
  <c r="I429" i="2" s="1"/>
  <c r="M429" i="2" s="1"/>
  <c r="L650" i="2"/>
  <c r="F649" i="2"/>
  <c r="G649" i="2"/>
  <c r="K650" i="2"/>
  <c r="E650" i="2"/>
  <c r="C651" i="2"/>
  <c r="A429" i="2" l="1"/>
  <c r="N429" i="2"/>
  <c r="D430" i="2" s="1"/>
  <c r="L651" i="2"/>
  <c r="F650" i="2"/>
  <c r="G650" i="2"/>
  <c r="E651" i="2"/>
  <c r="K651" i="2"/>
  <c r="C652" i="2"/>
  <c r="H430" i="2" l="1"/>
  <c r="I430" i="2" s="1"/>
  <c r="M430" i="2" s="1"/>
  <c r="L652" i="2"/>
  <c r="F651" i="2"/>
  <c r="G651" i="2"/>
  <c r="E652" i="2"/>
  <c r="K652" i="2"/>
  <c r="C653" i="2"/>
  <c r="N430" i="2" l="1"/>
  <c r="D431" i="2" s="1"/>
  <c r="A430" i="2"/>
  <c r="H431" i="2"/>
  <c r="L653" i="2"/>
  <c r="E653" i="2"/>
  <c r="K653" i="2"/>
  <c r="F652" i="2"/>
  <c r="G652" i="2"/>
  <c r="C654" i="2"/>
  <c r="A431" i="2" l="1"/>
  <c r="I431" i="2"/>
  <c r="M431" i="2" s="1"/>
  <c r="N431" i="2"/>
  <c r="D432" i="2" s="1"/>
  <c r="L654" i="2"/>
  <c r="F653" i="2"/>
  <c r="G653" i="2"/>
  <c r="E654" i="2"/>
  <c r="K654" i="2"/>
  <c r="C655" i="2"/>
  <c r="H432" i="2" l="1"/>
  <c r="A432" i="2" s="1"/>
  <c r="L655" i="2"/>
  <c r="F654" i="2"/>
  <c r="G654" i="2"/>
  <c r="E655" i="2"/>
  <c r="K655" i="2"/>
  <c r="C656" i="2"/>
  <c r="I432" i="2" l="1"/>
  <c r="M432" i="2" s="1"/>
  <c r="N432" i="2"/>
  <c r="D433" i="2" s="1"/>
  <c r="L656" i="2"/>
  <c r="F655" i="2"/>
  <c r="G655" i="2"/>
  <c r="E656" i="2"/>
  <c r="K656" i="2"/>
  <c r="C657" i="2"/>
  <c r="H433" i="2" l="1"/>
  <c r="A433" i="2" s="1"/>
  <c r="L657" i="2"/>
  <c r="F656" i="2"/>
  <c r="G656" i="2"/>
  <c r="K657" i="2"/>
  <c r="E657" i="2"/>
  <c r="C658" i="2"/>
  <c r="N433" i="2" l="1"/>
  <c r="D434" i="2" s="1"/>
  <c r="I433" i="2"/>
  <c r="M433" i="2" s="1"/>
  <c r="L658" i="2"/>
  <c r="F657" i="2"/>
  <c r="G657" i="2"/>
  <c r="K658" i="2"/>
  <c r="E658" i="2"/>
  <c r="C659" i="2"/>
  <c r="H434" i="2" l="1"/>
  <c r="A434" i="2" s="1"/>
  <c r="L659" i="2"/>
  <c r="G658" i="2"/>
  <c r="F658" i="2"/>
  <c r="K659" i="2"/>
  <c r="E659" i="2"/>
  <c r="C660" i="2"/>
  <c r="I434" i="2" l="1"/>
  <c r="M434" i="2" s="1"/>
  <c r="N434" i="2"/>
  <c r="D435" i="2" s="1"/>
  <c r="L660" i="2"/>
  <c r="F659" i="2"/>
  <c r="G659" i="2"/>
  <c r="K660" i="2"/>
  <c r="E660" i="2"/>
  <c r="C661" i="2"/>
  <c r="H435" i="2" l="1"/>
  <c r="L661" i="2"/>
  <c r="F660" i="2"/>
  <c r="G660" i="2"/>
  <c r="K661" i="2"/>
  <c r="E661" i="2"/>
  <c r="C662" i="2"/>
  <c r="A435" i="2" l="1"/>
  <c r="N435" i="2"/>
  <c r="D436" i="2" s="1"/>
  <c r="I435" i="2"/>
  <c r="M435" i="2" s="1"/>
  <c r="H436" i="2" s="1"/>
  <c r="I436" i="2" s="1"/>
  <c r="M436" i="2" s="1"/>
  <c r="L662" i="2"/>
  <c r="G661" i="2"/>
  <c r="F661" i="2"/>
  <c r="K662" i="2"/>
  <c r="E662" i="2"/>
  <c r="C663" i="2"/>
  <c r="N436" i="2" l="1"/>
  <c r="D437" i="2" s="1"/>
  <c r="A436" i="2"/>
  <c r="L663" i="2"/>
  <c r="F662" i="2"/>
  <c r="G662" i="2"/>
  <c r="E663" i="2"/>
  <c r="K663" i="2"/>
  <c r="C664" i="2"/>
  <c r="H437" i="2" l="1"/>
  <c r="A437" i="2" s="1"/>
  <c r="L664" i="2"/>
  <c r="E664" i="2"/>
  <c r="K664" i="2"/>
  <c r="G663" i="2"/>
  <c r="F663" i="2"/>
  <c r="C665" i="2"/>
  <c r="I437" i="2" l="1"/>
  <c r="M437" i="2" s="1"/>
  <c r="N437" i="2"/>
  <c r="D438" i="2" s="1"/>
  <c r="L665" i="2"/>
  <c r="F664" i="2"/>
  <c r="G664" i="2"/>
  <c r="K665" i="2"/>
  <c r="E665" i="2"/>
  <c r="C666" i="2"/>
  <c r="H438" i="2" l="1"/>
  <c r="A438" i="2" s="1"/>
  <c r="L666" i="2"/>
  <c r="F665" i="2"/>
  <c r="G665" i="2"/>
  <c r="E666" i="2"/>
  <c r="K666" i="2"/>
  <c r="C667" i="2"/>
  <c r="N438" i="2" l="1"/>
  <c r="D439" i="2" s="1"/>
  <c r="I438" i="2"/>
  <c r="M438" i="2" s="1"/>
  <c r="H439" i="2" s="1"/>
  <c r="A439" i="2" s="1"/>
  <c r="F666" i="2"/>
  <c r="G666" i="2"/>
  <c r="E667" i="2"/>
  <c r="K667" i="2"/>
  <c r="C668" i="2"/>
  <c r="I439" i="2" l="1"/>
  <c r="M439" i="2" s="1"/>
  <c r="N439" i="2"/>
  <c r="D440" i="2" s="1"/>
  <c r="E668" i="2"/>
  <c r="K668" i="2"/>
  <c r="G667" i="2"/>
  <c r="F667" i="2"/>
  <c r="C669" i="2"/>
  <c r="H440" i="2" l="1"/>
  <c r="F668" i="2"/>
  <c r="G668" i="2"/>
  <c r="K669" i="2"/>
  <c r="E669" i="2"/>
  <c r="C670" i="2"/>
  <c r="N440" i="2" l="1"/>
  <c r="D441" i="2" s="1"/>
  <c r="I440" i="2"/>
  <c r="M440" i="2" s="1"/>
  <c r="A440" i="2"/>
  <c r="F669" i="2"/>
  <c r="G669" i="2"/>
  <c r="K670" i="2"/>
  <c r="C671" i="2"/>
  <c r="H441" i="2" l="1"/>
  <c r="N441" i="2" s="1"/>
  <c r="D442" i="2" s="1"/>
  <c r="K671" i="2"/>
  <c r="C672" i="2"/>
  <c r="A441" i="2" l="1"/>
  <c r="I441" i="2"/>
  <c r="M441" i="2" s="1"/>
  <c r="H442" i="2" s="1"/>
  <c r="A442" i="2" s="1"/>
  <c r="L672" i="2"/>
  <c r="K672" i="2"/>
  <c r="C673" i="2"/>
  <c r="N442" i="2" l="1"/>
  <c r="D443" i="2" s="1"/>
  <c r="I442" i="2"/>
  <c r="M442" i="2" s="1"/>
  <c r="H443" i="2" s="1"/>
  <c r="L673" i="2"/>
  <c r="E673" i="2"/>
  <c r="K673" i="2"/>
  <c r="C674" i="2"/>
  <c r="A443" i="2" l="1"/>
  <c r="I443" i="2"/>
  <c r="M443" i="2" s="1"/>
  <c r="L674" i="2"/>
  <c r="K674" i="2"/>
  <c r="F673" i="2"/>
  <c r="G673" i="2"/>
  <c r="C675" i="2"/>
  <c r="N443" i="2" l="1"/>
  <c r="D444" i="2" s="1"/>
  <c r="H444" i="2"/>
  <c r="L675" i="2"/>
  <c r="K675" i="2"/>
  <c r="E675" i="2"/>
  <c r="C676" i="2"/>
  <c r="A444" i="2" l="1"/>
  <c r="N444" i="2"/>
  <c r="D445" i="2" s="1"/>
  <c r="I444" i="2"/>
  <c r="M444" i="2" s="1"/>
  <c r="H445" i="2" s="1"/>
  <c r="L676" i="2"/>
  <c r="F675" i="2"/>
  <c r="G675" i="2"/>
  <c r="K676" i="2"/>
  <c r="E676" i="2"/>
  <c r="C677" i="2"/>
  <c r="A445" i="2" l="1"/>
  <c r="N445" i="2"/>
  <c r="D446" i="2" s="1"/>
  <c r="I445" i="2"/>
  <c r="M445" i="2" s="1"/>
  <c r="H446" i="2" s="1"/>
  <c r="A446" i="2" s="1"/>
  <c r="L677" i="2"/>
  <c r="G676" i="2"/>
  <c r="F676" i="2"/>
  <c r="K677" i="2"/>
  <c r="E677" i="2"/>
  <c r="C678" i="2"/>
  <c r="N446" i="2" l="1"/>
  <c r="D447" i="2" s="1"/>
  <c r="I446" i="2"/>
  <c r="M446" i="2" s="1"/>
  <c r="L678" i="2"/>
  <c r="F677" i="2"/>
  <c r="G677" i="2"/>
  <c r="K678" i="2"/>
  <c r="E678" i="2"/>
  <c r="C679" i="2"/>
  <c r="H447" i="2" l="1"/>
  <c r="A447" i="2" s="1"/>
  <c r="L679" i="2"/>
  <c r="K679" i="2"/>
  <c r="E679" i="2"/>
  <c r="F678" i="2"/>
  <c r="G678" i="2"/>
  <c r="C680" i="2"/>
  <c r="N447" i="2" l="1"/>
  <c r="D448" i="2" s="1"/>
  <c r="I447" i="2"/>
  <c r="M447" i="2" s="1"/>
  <c r="L680" i="2"/>
  <c r="F679" i="2"/>
  <c r="G679" i="2"/>
  <c r="K680" i="2"/>
  <c r="E680" i="2"/>
  <c r="C681" i="2"/>
  <c r="H448" i="2" l="1"/>
  <c r="A448" i="2" s="1"/>
  <c r="L681" i="2"/>
  <c r="F680" i="2"/>
  <c r="G680" i="2"/>
  <c r="E681" i="2"/>
  <c r="K681" i="2"/>
  <c r="C682" i="2"/>
  <c r="I448" i="2" l="1"/>
  <c r="M448" i="2" s="1"/>
  <c r="N448" i="2"/>
  <c r="D449" i="2" s="1"/>
  <c r="L682" i="2"/>
  <c r="F681" i="2"/>
  <c r="G681" i="2"/>
  <c r="E682" i="2"/>
  <c r="K682" i="2"/>
  <c r="C683" i="2"/>
  <c r="H449" i="2" l="1"/>
  <c r="A449" i="2" s="1"/>
  <c r="L683" i="2"/>
  <c r="F682" i="2"/>
  <c r="G682" i="2"/>
  <c r="E683" i="2"/>
  <c r="K683" i="2"/>
  <c r="C684" i="2"/>
  <c r="I449" i="2" l="1"/>
  <c r="M449" i="2" s="1"/>
  <c r="N449" i="2"/>
  <c r="D450" i="2" s="1"/>
  <c r="L684" i="2"/>
  <c r="E684" i="2"/>
  <c r="K684" i="2"/>
  <c r="F683" i="2"/>
  <c r="G683" i="2"/>
  <c r="C685" i="2"/>
  <c r="H450" i="2" l="1"/>
  <c r="A450" i="2" s="1"/>
  <c r="L685" i="2"/>
  <c r="E685" i="2"/>
  <c r="K685" i="2"/>
  <c r="F684" i="2"/>
  <c r="G684" i="2"/>
  <c r="C686" i="2"/>
  <c r="I450" i="2" l="1"/>
  <c r="M450" i="2" s="1"/>
  <c r="N450" i="2"/>
  <c r="D451" i="2" s="1"/>
  <c r="L686" i="2"/>
  <c r="F685" i="2"/>
  <c r="G685" i="2"/>
  <c r="E686" i="2"/>
  <c r="K686" i="2"/>
  <c r="C687" i="2"/>
  <c r="H451" i="2" l="1"/>
  <c r="L687" i="2"/>
  <c r="K687" i="2"/>
  <c r="E687" i="2"/>
  <c r="F686" i="2"/>
  <c r="G686" i="2"/>
  <c r="C688" i="2"/>
  <c r="A451" i="2" l="1"/>
  <c r="N451" i="2"/>
  <c r="D452" i="2" s="1"/>
  <c r="I451" i="2"/>
  <c r="M451" i="2" s="1"/>
  <c r="H452" i="2" s="1"/>
  <c r="L688" i="2"/>
  <c r="F687" i="2"/>
  <c r="G687" i="2"/>
  <c r="K688" i="2"/>
  <c r="E688" i="2"/>
  <c r="C689" i="2"/>
  <c r="A452" i="2" l="1"/>
  <c r="N452" i="2"/>
  <c r="D453" i="2" s="1"/>
  <c r="I452" i="2"/>
  <c r="M452" i="2" s="1"/>
  <c r="H453" i="2" s="1"/>
  <c r="I453" i="2" s="1"/>
  <c r="M453" i="2" s="1"/>
  <c r="L689" i="2"/>
  <c r="L454" i="2"/>
  <c r="E460" i="2"/>
  <c r="F460" i="2" s="1"/>
  <c r="G460" i="2" s="1"/>
  <c r="G688" i="2"/>
  <c r="F688" i="2"/>
  <c r="K689" i="2"/>
  <c r="E689" i="2"/>
  <c r="C690" i="2"/>
  <c r="A453" i="2" l="1"/>
  <c r="N453" i="2"/>
  <c r="D454" i="2" s="1"/>
  <c r="L690" i="2"/>
  <c r="F689" i="2"/>
  <c r="G689" i="2"/>
  <c r="K690" i="2"/>
  <c r="E690" i="2"/>
  <c r="C691" i="2"/>
  <c r="H454" i="2" l="1"/>
  <c r="A454" i="2"/>
  <c r="I454" i="2"/>
  <c r="M454" i="2" s="1"/>
  <c r="N454" i="2"/>
  <c r="D455" i="2" s="1"/>
  <c r="L691" i="2"/>
  <c r="F690" i="2"/>
  <c r="G690" i="2"/>
  <c r="K691" i="2"/>
  <c r="E691" i="2"/>
  <c r="C692" i="2"/>
  <c r="H455" i="2" l="1"/>
  <c r="L455" i="2" s="1"/>
  <c r="L692" i="2"/>
  <c r="F691" i="2"/>
  <c r="G691" i="2"/>
  <c r="K692" i="2"/>
  <c r="E692" i="2"/>
  <c r="C693" i="2"/>
  <c r="A455" i="2" l="1"/>
  <c r="N455" i="2"/>
  <c r="D456" i="2" s="1"/>
  <c r="I455" i="2"/>
  <c r="M455" i="2" s="1"/>
  <c r="L693" i="2"/>
  <c r="E457" i="2"/>
  <c r="F692" i="2"/>
  <c r="G692" i="2"/>
  <c r="E693" i="2"/>
  <c r="K693" i="2"/>
  <c r="C694" i="2"/>
  <c r="H456" i="2" l="1"/>
  <c r="L456" i="2" s="1"/>
  <c r="L694" i="2"/>
  <c r="F457" i="2"/>
  <c r="G457" i="2"/>
  <c r="G693" i="2"/>
  <c r="F693" i="2"/>
  <c r="E694" i="2"/>
  <c r="K694" i="2"/>
  <c r="C695" i="2"/>
  <c r="A456" i="2" l="1"/>
  <c r="I456" i="2"/>
  <c r="M456" i="2" s="1"/>
  <c r="N456" i="2"/>
  <c r="D457" i="2" s="1"/>
  <c r="L695" i="2"/>
  <c r="E458" i="2"/>
  <c r="G694" i="2"/>
  <c r="F694" i="2"/>
  <c r="E695" i="2"/>
  <c r="K695" i="2"/>
  <c r="C696" i="2"/>
  <c r="H457" i="2" l="1"/>
  <c r="I457" i="2" s="1"/>
  <c r="M457" i="2" s="1"/>
  <c r="L696" i="2"/>
  <c r="F458" i="2"/>
  <c r="G458" i="2"/>
  <c r="E696" i="2"/>
  <c r="K696" i="2"/>
  <c r="F695" i="2"/>
  <c r="G695" i="2"/>
  <c r="C697" i="2"/>
  <c r="N457" i="2" l="1"/>
  <c r="D458" i="2" s="1"/>
  <c r="A457" i="2"/>
  <c r="F696" i="2"/>
  <c r="G696" i="2"/>
  <c r="E697" i="2"/>
  <c r="K697" i="2"/>
  <c r="C698" i="2"/>
  <c r="H458" i="2" l="1"/>
  <c r="I458" i="2" s="1"/>
  <c r="M458" i="2" s="1"/>
  <c r="E698" i="2"/>
  <c r="K698" i="2"/>
  <c r="F697" i="2"/>
  <c r="G697" i="2"/>
  <c r="C699" i="2"/>
  <c r="A458" i="2" l="1"/>
  <c r="N458" i="2"/>
  <c r="H459" i="2" s="1"/>
  <c r="N459" i="2" s="1"/>
  <c r="F698" i="2"/>
  <c r="G698" i="2"/>
  <c r="E699" i="2"/>
  <c r="K699" i="2"/>
  <c r="C700" i="2"/>
  <c r="D459" i="2" l="1"/>
  <c r="I459" i="2"/>
  <c r="L700" i="2"/>
  <c r="F699" i="2"/>
  <c r="G699" i="2"/>
  <c r="K700" i="2"/>
  <c r="E700" i="2"/>
  <c r="C701" i="2"/>
  <c r="M459" i="2"/>
  <c r="E459" i="2" l="1"/>
  <c r="F459" i="2" s="1"/>
  <c r="G459" i="2" s="1"/>
  <c r="D460" i="2" s="1"/>
  <c r="A459" i="2"/>
  <c r="G700" i="2"/>
  <c r="F700" i="2"/>
  <c r="K701" i="2"/>
  <c r="C702" i="2"/>
  <c r="H460" i="2" l="1"/>
  <c r="L702" i="2"/>
  <c r="K702" i="2"/>
  <c r="C703" i="2"/>
  <c r="I460" i="2" l="1"/>
  <c r="M460" i="2" s="1"/>
  <c r="N460" i="2"/>
  <c r="D461" i="2" s="1"/>
  <c r="H461" i="2"/>
  <c r="A461" i="2" s="1"/>
  <c r="A460" i="2"/>
  <c r="I461" i="2"/>
  <c r="M461" i="2" s="1"/>
  <c r="N461" i="2"/>
  <c r="D462" i="2" s="1"/>
  <c r="L703" i="2"/>
  <c r="K703" i="2"/>
  <c r="C704" i="2"/>
  <c r="H462" i="2" l="1"/>
  <c r="L704" i="2"/>
  <c r="E704" i="2"/>
  <c r="K704" i="2"/>
  <c r="C705" i="2"/>
  <c r="I462" i="2" l="1"/>
  <c r="M462" i="2" s="1"/>
  <c r="N462" i="2"/>
  <c r="D463" i="2" s="1"/>
  <c r="A462" i="2"/>
  <c r="L705" i="2"/>
  <c r="F704" i="2"/>
  <c r="G704" i="2"/>
  <c r="K705" i="2"/>
  <c r="C706" i="2"/>
  <c r="H463" i="2" l="1"/>
  <c r="A463" i="2" s="1"/>
  <c r="L706" i="2"/>
  <c r="K706" i="2"/>
  <c r="E706" i="2"/>
  <c r="C707" i="2"/>
  <c r="I463" i="2" l="1"/>
  <c r="M463" i="2" s="1"/>
  <c r="N463" i="2"/>
  <c r="D464" i="2" s="1"/>
  <c r="L707" i="2"/>
  <c r="F706" i="2"/>
  <c r="G706" i="2"/>
  <c r="K707" i="2"/>
  <c r="E707" i="2"/>
  <c r="C708" i="2"/>
  <c r="H464" i="2" l="1"/>
  <c r="L708" i="2"/>
  <c r="G707" i="2"/>
  <c r="F707" i="2"/>
  <c r="K708" i="2"/>
  <c r="E708" i="2"/>
  <c r="C709" i="2"/>
  <c r="I464" i="2" l="1"/>
  <c r="M464" i="2" s="1"/>
  <c r="N464" i="2"/>
  <c r="D465" i="2" s="1"/>
  <c r="A464" i="2"/>
  <c r="L709" i="2"/>
  <c r="F708" i="2"/>
  <c r="G708" i="2"/>
  <c r="K709" i="2"/>
  <c r="E709" i="2"/>
  <c r="C710" i="2"/>
  <c r="H465" i="2" l="1"/>
  <c r="A465" i="2" s="1"/>
  <c r="L710" i="2"/>
  <c r="F709" i="2"/>
  <c r="G709" i="2"/>
  <c r="K710" i="2"/>
  <c r="E710" i="2"/>
  <c r="C711" i="2"/>
  <c r="N465" i="2" l="1"/>
  <c r="D466" i="2" s="1"/>
  <c r="I465" i="2"/>
  <c r="M465" i="2" s="1"/>
  <c r="H466" i="2" s="1"/>
  <c r="N466" i="2" s="1"/>
  <c r="D467" i="2" s="1"/>
  <c r="L711" i="2"/>
  <c r="F710" i="2"/>
  <c r="G710" i="2"/>
  <c r="K711" i="2"/>
  <c r="E711" i="2"/>
  <c r="C712" i="2"/>
  <c r="I466" i="2" l="1"/>
  <c r="M466" i="2" s="1"/>
  <c r="H467" i="2" s="1"/>
  <c r="N467" i="2" s="1"/>
  <c r="D468" i="2" s="1"/>
  <c r="A466" i="2"/>
  <c r="L712" i="2"/>
  <c r="F711" i="2"/>
  <c r="G711" i="2"/>
  <c r="E712" i="2"/>
  <c r="K712" i="2"/>
  <c r="C713" i="2"/>
  <c r="A467" i="2" l="1"/>
  <c r="I467" i="2"/>
  <c r="M467" i="2" s="1"/>
  <c r="H468" i="2" s="1"/>
  <c r="A468" i="2" s="1"/>
  <c r="N468" i="2"/>
  <c r="D469" i="2" s="1"/>
  <c r="L713" i="2"/>
  <c r="F712" i="2"/>
  <c r="G712" i="2"/>
  <c r="E713" i="2"/>
  <c r="K713" i="2"/>
  <c r="C714" i="2"/>
  <c r="I468" i="2" l="1"/>
  <c r="M468" i="2" s="1"/>
  <c r="H469" i="2"/>
  <c r="A469" i="2" s="1"/>
  <c r="L714" i="2"/>
  <c r="F713" i="2"/>
  <c r="G713" i="2"/>
  <c r="E714" i="2"/>
  <c r="K714" i="2"/>
  <c r="C715" i="2"/>
  <c r="I469" i="2" l="1"/>
  <c r="M469" i="2" s="1"/>
  <c r="N469" i="2"/>
  <c r="D470" i="2" s="1"/>
  <c r="L715" i="2"/>
  <c r="F714" i="2"/>
  <c r="G714" i="2"/>
  <c r="E715" i="2"/>
  <c r="K715" i="2"/>
  <c r="C716" i="2"/>
  <c r="H470" i="2" l="1"/>
  <c r="L716" i="2"/>
  <c r="F715" i="2"/>
  <c r="G715" i="2"/>
  <c r="E716" i="2"/>
  <c r="K716" i="2"/>
  <c r="C717" i="2"/>
  <c r="A470" i="2" l="1"/>
  <c r="N470" i="2"/>
  <c r="D471" i="2" s="1"/>
  <c r="I470" i="2"/>
  <c r="M470" i="2" s="1"/>
  <c r="H471" i="2" s="1"/>
  <c r="I471" i="2" s="1"/>
  <c r="M471" i="2" s="1"/>
  <c r="L717" i="2"/>
  <c r="F716" i="2"/>
  <c r="G716" i="2"/>
  <c r="E717" i="2"/>
  <c r="K717" i="2"/>
  <c r="C718" i="2"/>
  <c r="A471" i="2" l="1"/>
  <c r="N471" i="2"/>
  <c r="D472" i="2" s="1"/>
  <c r="L718" i="2"/>
  <c r="K718" i="2"/>
  <c r="E718" i="2"/>
  <c r="F717" i="2"/>
  <c r="G717" i="2"/>
  <c r="C719" i="2"/>
  <c r="H472" i="2" l="1"/>
  <c r="L719" i="2"/>
  <c r="F718" i="2"/>
  <c r="G718" i="2"/>
  <c r="K719" i="2"/>
  <c r="E719" i="2"/>
  <c r="C720" i="2"/>
  <c r="I472" i="2" l="1"/>
  <c r="M472" i="2" s="1"/>
  <c r="N472" i="2"/>
  <c r="D473" i="2" s="1"/>
  <c r="A472" i="2"/>
  <c r="L720" i="2"/>
  <c r="G719" i="2"/>
  <c r="F719" i="2"/>
  <c r="K720" i="2"/>
  <c r="E720" i="2"/>
  <c r="C721" i="2"/>
  <c r="H473" i="2" l="1"/>
  <c r="L721" i="2"/>
  <c r="F720" i="2"/>
  <c r="G720" i="2"/>
  <c r="K721" i="2"/>
  <c r="E721" i="2"/>
  <c r="C722" i="2"/>
  <c r="A473" i="2" l="1"/>
  <c r="I473" i="2"/>
  <c r="M473" i="2" s="1"/>
  <c r="L722" i="2"/>
  <c r="F721" i="2"/>
  <c r="G721" i="2"/>
  <c r="K722" i="2"/>
  <c r="E722" i="2"/>
  <c r="C723" i="2"/>
  <c r="N473" i="2" l="1"/>
  <c r="D474" i="2" s="1"/>
  <c r="L723" i="2"/>
  <c r="F722" i="2"/>
  <c r="G722" i="2"/>
  <c r="K723" i="2"/>
  <c r="E723" i="2"/>
  <c r="C724" i="2"/>
  <c r="H474" i="2" l="1"/>
  <c r="L724" i="2"/>
  <c r="F723" i="2"/>
  <c r="G723" i="2"/>
  <c r="E724" i="2"/>
  <c r="K724" i="2"/>
  <c r="C725" i="2"/>
  <c r="N474" i="2" l="1"/>
  <c r="D475" i="2" s="1"/>
  <c r="I474" i="2"/>
  <c r="M474" i="2" s="1"/>
  <c r="H475" i="2" s="1"/>
  <c r="N475" i="2" s="1"/>
  <c r="D476" i="2" s="1"/>
  <c r="A474" i="2"/>
  <c r="L725" i="2"/>
  <c r="L487" i="2"/>
  <c r="E725" i="2"/>
  <c r="K725" i="2"/>
  <c r="F724" i="2"/>
  <c r="G724" i="2"/>
  <c r="C726" i="2"/>
  <c r="I475" i="2" l="1"/>
  <c r="M475" i="2" s="1"/>
  <c r="H476" i="2" s="1"/>
  <c r="N476" i="2" s="1"/>
  <c r="D477" i="2" s="1"/>
  <c r="A475" i="2"/>
  <c r="A476" i="2"/>
  <c r="I476" i="2"/>
  <c r="M476" i="2" s="1"/>
  <c r="H477" i="2" s="1"/>
  <c r="L726" i="2"/>
  <c r="F725" i="2"/>
  <c r="G725" i="2"/>
  <c r="K726" i="2"/>
  <c r="E726" i="2"/>
  <c r="C727" i="2"/>
  <c r="I477" i="2" l="1"/>
  <c r="M477" i="2" s="1"/>
  <c r="N477" i="2"/>
  <c r="D478" i="2" s="1"/>
  <c r="A477" i="2"/>
  <c r="L727" i="2"/>
  <c r="G726" i="2"/>
  <c r="F726" i="2"/>
  <c r="E727" i="2"/>
  <c r="K727" i="2"/>
  <c r="C728" i="2"/>
  <c r="H478" i="2" l="1"/>
  <c r="I478" i="2" s="1"/>
  <c r="M478" i="2" s="1"/>
  <c r="F727" i="2"/>
  <c r="G727" i="2"/>
  <c r="E728" i="2"/>
  <c r="K728" i="2"/>
  <c r="C729" i="2"/>
  <c r="N478" i="2" l="1"/>
  <c r="D479" i="2" s="1"/>
  <c r="A478" i="2"/>
  <c r="L484" i="2"/>
  <c r="G728" i="2"/>
  <c r="F728" i="2"/>
  <c r="E729" i="2"/>
  <c r="K729" i="2"/>
  <c r="C730" i="2"/>
  <c r="H479" i="2" l="1"/>
  <c r="A479" i="2" s="1"/>
  <c r="F729" i="2"/>
  <c r="G729" i="2"/>
  <c r="K730" i="2"/>
  <c r="E730" i="2"/>
  <c r="C731" i="2"/>
  <c r="N479" i="2" l="1"/>
  <c r="D480" i="2" s="1"/>
  <c r="I479" i="2"/>
  <c r="M479" i="2" s="1"/>
  <c r="L731" i="2"/>
  <c r="F730" i="2"/>
  <c r="G730" i="2"/>
  <c r="K731" i="2"/>
  <c r="E731" i="2"/>
  <c r="C732" i="2"/>
  <c r="H480" i="2" l="1"/>
  <c r="G731" i="2"/>
  <c r="F731" i="2"/>
  <c r="K732" i="2"/>
  <c r="C733" i="2"/>
  <c r="N480" i="2" l="1"/>
  <c r="D481" i="2" s="1"/>
  <c r="I480" i="2"/>
  <c r="M480" i="2" s="1"/>
  <c r="A480" i="2"/>
  <c r="L485" i="2"/>
  <c r="L733" i="2"/>
  <c r="E488" i="2"/>
  <c r="F488" i="2" s="1"/>
  <c r="G488" i="2" s="1"/>
  <c r="K733" i="2"/>
  <c r="C734" i="2"/>
  <c r="H481" i="2" l="1"/>
  <c r="A481" i="2"/>
  <c r="L734" i="2"/>
  <c r="E734" i="2"/>
  <c r="K734" i="2"/>
  <c r="C735" i="2"/>
  <c r="I481" i="2" l="1"/>
  <c r="M481" i="2" s="1"/>
  <c r="N481" i="2"/>
  <c r="D482" i="2" s="1"/>
  <c r="L735" i="2"/>
  <c r="F734" i="2"/>
  <c r="G734" i="2"/>
  <c r="E735" i="2"/>
  <c r="K735" i="2"/>
  <c r="C736" i="2"/>
  <c r="H482" i="2" l="1"/>
  <c r="A482" i="2"/>
  <c r="I482" i="2"/>
  <c r="M482" i="2" s="1"/>
  <c r="N482" i="2"/>
  <c r="D483" i="2" s="1"/>
  <c r="L736" i="2"/>
  <c r="F735" i="2"/>
  <c r="G735" i="2"/>
  <c r="E736" i="2"/>
  <c r="K736" i="2"/>
  <c r="C737" i="2"/>
  <c r="H483" i="2" l="1"/>
  <c r="L737" i="2"/>
  <c r="F736" i="2"/>
  <c r="G736" i="2"/>
  <c r="K737" i="2"/>
  <c r="E737" i="2"/>
  <c r="C738" i="2"/>
  <c r="N483" i="2" l="1"/>
  <c r="D484" i="2" s="1"/>
  <c r="I483" i="2"/>
  <c r="M483" i="2" s="1"/>
  <c r="H484" i="2" s="1"/>
  <c r="A483" i="2"/>
  <c r="L738" i="2"/>
  <c r="E491" i="2"/>
  <c r="F491" i="2" s="1"/>
  <c r="G491" i="2" s="1"/>
  <c r="F737" i="2"/>
  <c r="G737" i="2"/>
  <c r="K738" i="2"/>
  <c r="E738" i="2"/>
  <c r="C739" i="2"/>
  <c r="I484" i="2" l="1"/>
  <c r="M484" i="2" s="1"/>
  <c r="A484" i="2"/>
  <c r="N484" i="2"/>
  <c r="D485" i="2" s="1"/>
  <c r="L739" i="2"/>
  <c r="G738" i="2"/>
  <c r="F738" i="2"/>
  <c r="K739" i="2"/>
  <c r="E739" i="2"/>
  <c r="C740" i="2"/>
  <c r="H485" i="2" l="1"/>
  <c r="L740" i="2"/>
  <c r="F739" i="2"/>
  <c r="G739" i="2"/>
  <c r="K740" i="2"/>
  <c r="E740" i="2"/>
  <c r="C741" i="2"/>
  <c r="A485" i="2" l="1"/>
  <c r="I485" i="2"/>
  <c r="M485" i="2" s="1"/>
  <c r="N485" i="2"/>
  <c r="D486" i="2" s="1"/>
  <c r="L741" i="2"/>
  <c r="F740" i="2"/>
  <c r="G740" i="2"/>
  <c r="K741" i="2"/>
  <c r="E741" i="2"/>
  <c r="C742" i="2"/>
  <c r="H486" i="2" l="1"/>
  <c r="E487" i="2"/>
  <c r="L742" i="2"/>
  <c r="F741" i="2"/>
  <c r="G741" i="2"/>
  <c r="K742" i="2"/>
  <c r="E742" i="2"/>
  <c r="C743" i="2"/>
  <c r="N486" i="2" l="1"/>
  <c r="D487" i="2" s="1"/>
  <c r="L486" i="2"/>
  <c r="I486" i="2"/>
  <c r="M486" i="2" s="1"/>
  <c r="A486" i="2"/>
  <c r="F487" i="2"/>
  <c r="G487" i="2"/>
  <c r="L743" i="2"/>
  <c r="F742" i="2"/>
  <c r="G742" i="2"/>
  <c r="E743" i="2"/>
  <c r="K743" i="2"/>
  <c r="C744" i="2"/>
  <c r="H487" i="2" l="1"/>
  <c r="I487" i="2" s="1"/>
  <c r="M487" i="2" s="1"/>
  <c r="N487" i="2"/>
  <c r="A487" i="2"/>
  <c r="L744" i="2"/>
  <c r="F743" i="2"/>
  <c r="G743" i="2"/>
  <c r="E744" i="2"/>
  <c r="K744" i="2"/>
  <c r="C745" i="2"/>
  <c r="H488" i="2" l="1"/>
  <c r="D488" i="2"/>
  <c r="I488" i="2"/>
  <c r="M488" i="2" s="1"/>
  <c r="N488" i="2"/>
  <c r="D489" i="2" s="1"/>
  <c r="E489" i="2" s="1"/>
  <c r="F489" i="2" s="1"/>
  <c r="G489" i="2" s="1"/>
  <c r="A488" i="2"/>
  <c r="H489" i="2"/>
  <c r="L745" i="2"/>
  <c r="F744" i="2"/>
  <c r="G744" i="2"/>
  <c r="E745" i="2"/>
  <c r="K745" i="2"/>
  <c r="C746" i="2"/>
  <c r="I489" i="2" l="1"/>
  <c r="M489" i="2" s="1"/>
  <c r="A489" i="2"/>
  <c r="N489" i="2"/>
  <c r="D490" i="2" s="1"/>
  <c r="E490" i="2" s="1"/>
  <c r="F490" i="2" s="1"/>
  <c r="G490" i="2" s="1"/>
  <c r="L746" i="2"/>
  <c r="F745" i="2"/>
  <c r="G745" i="2"/>
  <c r="E746" i="2"/>
  <c r="K746" i="2"/>
  <c r="C747" i="2"/>
  <c r="H490" i="2" l="1"/>
  <c r="L747" i="2"/>
  <c r="E747" i="2"/>
  <c r="K747" i="2"/>
  <c r="F746" i="2"/>
  <c r="G746" i="2"/>
  <c r="C748" i="2"/>
  <c r="A490" i="2" l="1"/>
  <c r="N490" i="2"/>
  <c r="D491" i="2" s="1"/>
  <c r="I490" i="2"/>
  <c r="L748" i="2"/>
  <c r="F747" i="2"/>
  <c r="G747" i="2"/>
  <c r="E748" i="2"/>
  <c r="K748" i="2"/>
  <c r="C749" i="2"/>
  <c r="M490" i="2"/>
  <c r="H491" i="2" l="1"/>
  <c r="L749" i="2"/>
  <c r="F748" i="2"/>
  <c r="G748" i="2"/>
  <c r="K749" i="2"/>
  <c r="E749" i="2"/>
  <c r="C750" i="2"/>
  <c r="A491" i="2" l="1"/>
  <c r="N491" i="2"/>
  <c r="D492" i="2" s="1"/>
  <c r="I491" i="2"/>
  <c r="M491" i="2" s="1"/>
  <c r="H492" i="2" s="1"/>
  <c r="L750" i="2"/>
  <c r="F749" i="2"/>
  <c r="G749" i="2"/>
  <c r="K750" i="2"/>
  <c r="E750" i="2"/>
  <c r="C751" i="2"/>
  <c r="A492" i="2" l="1"/>
  <c r="N492" i="2"/>
  <c r="D493" i="2" s="1"/>
  <c r="I492" i="2"/>
  <c r="M492" i="2" s="1"/>
  <c r="H493" i="2" s="1"/>
  <c r="L751" i="2"/>
  <c r="K751" i="2"/>
  <c r="E751" i="2"/>
  <c r="G750" i="2"/>
  <c r="F750" i="2"/>
  <c r="C752" i="2"/>
  <c r="A493" i="2" l="1"/>
  <c r="N493" i="2"/>
  <c r="D494" i="2" s="1"/>
  <c r="I493" i="2"/>
  <c r="M493" i="2" s="1"/>
  <c r="H494" i="2" s="1"/>
  <c r="I494" i="2" s="1"/>
  <c r="M494" i="2" s="1"/>
  <c r="L752" i="2"/>
  <c r="F751" i="2"/>
  <c r="G751" i="2"/>
  <c r="K752" i="2"/>
  <c r="E752" i="2"/>
  <c r="C753" i="2"/>
  <c r="A494" i="2" l="1"/>
  <c r="N494" i="2"/>
  <c r="D495" i="2" s="1"/>
  <c r="L753" i="2"/>
  <c r="F752" i="2"/>
  <c r="G752" i="2"/>
  <c r="K753" i="2"/>
  <c r="E753" i="2"/>
  <c r="C754" i="2"/>
  <c r="H495" i="2" l="1"/>
  <c r="L754" i="2"/>
  <c r="F753" i="2"/>
  <c r="G753" i="2"/>
  <c r="K754" i="2"/>
  <c r="E754" i="2"/>
  <c r="C755" i="2"/>
  <c r="N495" i="2" l="1"/>
  <c r="D496" i="2" s="1"/>
  <c r="A495" i="2"/>
  <c r="I495" i="2"/>
  <c r="M495" i="2" s="1"/>
  <c r="H496" i="2" s="1"/>
  <c r="N496" i="2" s="1"/>
  <c r="D497" i="2" s="1"/>
  <c r="L755" i="2"/>
  <c r="G754" i="2"/>
  <c r="F754" i="2"/>
  <c r="E755" i="2"/>
  <c r="K755" i="2"/>
  <c r="C756" i="2"/>
  <c r="I496" i="2" l="1"/>
  <c r="M496" i="2" s="1"/>
  <c r="H497" i="2" s="1"/>
  <c r="A496" i="2"/>
  <c r="L756" i="2"/>
  <c r="F755" i="2"/>
  <c r="G755" i="2"/>
  <c r="E756" i="2"/>
  <c r="K756" i="2"/>
  <c r="C757" i="2"/>
  <c r="I497" i="2" l="1"/>
  <c r="M497" i="2" s="1"/>
  <c r="A497" i="2"/>
  <c r="N497" i="2"/>
  <c r="D498" i="2" s="1"/>
  <c r="L757" i="2"/>
  <c r="E757" i="2"/>
  <c r="K757" i="2"/>
  <c r="G756" i="2"/>
  <c r="F756" i="2"/>
  <c r="C758" i="2"/>
  <c r="H498" i="2" l="1"/>
  <c r="I498" i="2" s="1"/>
  <c r="M498" i="2" s="1"/>
  <c r="L758" i="2"/>
  <c r="F757" i="2"/>
  <c r="G757" i="2"/>
  <c r="E758" i="2"/>
  <c r="K758" i="2"/>
  <c r="C759" i="2"/>
  <c r="N498" i="2" l="1"/>
  <c r="D499" i="2" s="1"/>
  <c r="A498" i="2"/>
  <c r="H499" i="2"/>
  <c r="F758" i="2"/>
  <c r="G758" i="2"/>
  <c r="K759" i="2"/>
  <c r="E759" i="2"/>
  <c r="C760" i="2"/>
  <c r="I499" i="2" l="1"/>
  <c r="M499" i="2" s="1"/>
  <c r="A499" i="2"/>
  <c r="N499" i="2"/>
  <c r="D500" i="2" s="1"/>
  <c r="E760" i="2"/>
  <c r="K760" i="2"/>
  <c r="F759" i="2"/>
  <c r="G759" i="2"/>
  <c r="C761" i="2"/>
  <c r="H500" i="2" l="1"/>
  <c r="A500" i="2" s="1"/>
  <c r="N500" i="2"/>
  <c r="D501" i="2" s="1"/>
  <c r="L761" i="2"/>
  <c r="F760" i="2"/>
  <c r="G760" i="2"/>
  <c r="K761" i="2"/>
  <c r="C762" i="2"/>
  <c r="I500" i="2" l="1"/>
  <c r="M500" i="2" s="1"/>
  <c r="H501" i="2" s="1"/>
  <c r="A501" i="2" s="1"/>
  <c r="L762" i="2"/>
  <c r="K762" i="2"/>
  <c r="C763" i="2"/>
  <c r="I501" i="2" l="1"/>
  <c r="M501" i="2" s="1"/>
  <c r="N501" i="2"/>
  <c r="D502" i="2" s="1"/>
  <c r="L763" i="2"/>
  <c r="K763" i="2"/>
  <c r="C764" i="2"/>
  <c r="H502" i="2" l="1"/>
  <c r="I502" i="2" s="1"/>
  <c r="M502" i="2" s="1"/>
  <c r="A502" i="2"/>
  <c r="N502" i="2"/>
  <c r="D503" i="2" s="1"/>
  <c r="L764" i="2"/>
  <c r="K764" i="2"/>
  <c r="C765" i="2"/>
  <c r="H503" i="2" l="1"/>
  <c r="N503" i="2" s="1"/>
  <c r="D504" i="2" s="1"/>
  <c r="A503" i="2"/>
  <c r="L765" i="2"/>
  <c r="K765" i="2"/>
  <c r="E765" i="2"/>
  <c r="C766" i="2"/>
  <c r="I503" i="2" l="1"/>
  <c r="M503" i="2" s="1"/>
  <c r="H504" i="2" s="1"/>
  <c r="A504" i="2" s="1"/>
  <c r="L766" i="2"/>
  <c r="F765" i="2"/>
  <c r="G765" i="2"/>
  <c r="K766" i="2"/>
  <c r="E766" i="2"/>
  <c r="C767" i="2"/>
  <c r="I504" i="2" l="1"/>
  <c r="M504" i="2" s="1"/>
  <c r="N504" i="2"/>
  <c r="D505" i="2" s="1"/>
  <c r="L767" i="2"/>
  <c r="K767" i="2"/>
  <c r="E767" i="2"/>
  <c r="G766" i="2"/>
  <c r="F766" i="2"/>
  <c r="C768" i="2"/>
  <c r="H505" i="2" l="1"/>
  <c r="L768" i="2"/>
  <c r="F767" i="2"/>
  <c r="G767" i="2"/>
  <c r="K768" i="2"/>
  <c r="E768" i="2"/>
  <c r="C769" i="2"/>
  <c r="I505" i="2" l="1"/>
  <c r="M505" i="2" s="1"/>
  <c r="A505" i="2"/>
  <c r="N505" i="2"/>
  <c r="D506" i="2" s="1"/>
  <c r="L769" i="2"/>
  <c r="K769" i="2"/>
  <c r="E769" i="2"/>
  <c r="F768" i="2"/>
  <c r="G768" i="2"/>
  <c r="C770" i="2"/>
  <c r="H506" i="2" l="1"/>
  <c r="L770" i="2"/>
  <c r="F769" i="2"/>
  <c r="G769" i="2"/>
  <c r="K770" i="2"/>
  <c r="E770" i="2"/>
  <c r="C771" i="2"/>
  <c r="I506" i="2" l="1"/>
  <c r="M506" i="2" s="1"/>
  <c r="N506" i="2"/>
  <c r="D507" i="2" s="1"/>
  <c r="A506" i="2"/>
  <c r="L771" i="2"/>
  <c r="F770" i="2"/>
  <c r="G770" i="2"/>
  <c r="E771" i="2"/>
  <c r="K771" i="2"/>
  <c r="C772" i="2"/>
  <c r="H507" i="2" l="1"/>
  <c r="L772" i="2"/>
  <c r="L518" i="2"/>
  <c r="F771" i="2"/>
  <c r="G771" i="2"/>
  <c r="E772" i="2"/>
  <c r="K772" i="2"/>
  <c r="C773" i="2"/>
  <c r="I507" i="2" l="1"/>
  <c r="M507" i="2" s="1"/>
  <c r="A507" i="2"/>
  <c r="N507" i="2"/>
  <c r="D508" i="2" s="1"/>
  <c r="L773" i="2"/>
  <c r="F772" i="2"/>
  <c r="G772" i="2"/>
  <c r="E773" i="2"/>
  <c r="K773" i="2"/>
  <c r="C774" i="2"/>
  <c r="H508" i="2" l="1"/>
  <c r="L774" i="2"/>
  <c r="L515" i="2"/>
  <c r="F773" i="2"/>
  <c r="G773" i="2"/>
  <c r="E774" i="2"/>
  <c r="K774" i="2"/>
  <c r="C775" i="2"/>
  <c r="A508" i="2" l="1"/>
  <c r="N508" i="2"/>
  <c r="D509" i="2" s="1"/>
  <c r="I508" i="2"/>
  <c r="M508" i="2" s="1"/>
  <c r="H509" i="2" s="1"/>
  <c r="L775" i="2"/>
  <c r="F774" i="2"/>
  <c r="G774" i="2"/>
  <c r="E775" i="2"/>
  <c r="K775" i="2"/>
  <c r="C776" i="2"/>
  <c r="I509" i="2" l="1"/>
  <c r="M509" i="2" s="1"/>
  <c r="N509" i="2"/>
  <c r="D510" i="2" s="1"/>
  <c r="A509" i="2"/>
  <c r="L776" i="2"/>
  <c r="F775" i="2"/>
  <c r="G775" i="2"/>
  <c r="E776" i="2"/>
  <c r="K776" i="2"/>
  <c r="C777" i="2"/>
  <c r="H510" i="2" l="1"/>
  <c r="A510" i="2"/>
  <c r="I510" i="2"/>
  <c r="M510" i="2" s="1"/>
  <c r="N510" i="2"/>
  <c r="D511" i="2" s="1"/>
  <c r="L777" i="2"/>
  <c r="K777" i="2"/>
  <c r="E777" i="2"/>
  <c r="F776" i="2"/>
  <c r="G776" i="2"/>
  <c r="C778" i="2"/>
  <c r="H511" i="2" l="1"/>
  <c r="A511" i="2"/>
  <c r="I511" i="2"/>
  <c r="M511" i="2" s="1"/>
  <c r="N511" i="2"/>
  <c r="D512" i="2" s="1"/>
  <c r="L778" i="2"/>
  <c r="F777" i="2"/>
  <c r="G777" i="2"/>
  <c r="K778" i="2"/>
  <c r="E778" i="2"/>
  <c r="C779" i="2"/>
  <c r="H512" i="2" l="1"/>
  <c r="L779" i="2"/>
  <c r="G778" i="2"/>
  <c r="F778" i="2"/>
  <c r="E779" i="2"/>
  <c r="K779" i="2"/>
  <c r="C780" i="2"/>
  <c r="I512" i="2" l="1"/>
  <c r="M512" i="2" s="1"/>
  <c r="N512" i="2"/>
  <c r="D513" i="2" s="1"/>
  <c r="A512" i="2"/>
  <c r="L780" i="2"/>
  <c r="F779" i="2"/>
  <c r="G779" i="2"/>
  <c r="K780" i="2"/>
  <c r="E780" i="2"/>
  <c r="C781" i="2"/>
  <c r="H513" i="2" l="1"/>
  <c r="A513" i="2"/>
  <c r="N513" i="2"/>
  <c r="D514" i="2" s="1"/>
  <c r="I513" i="2"/>
  <c r="M513" i="2" s="1"/>
  <c r="H514" i="2" s="1"/>
  <c r="L781" i="2"/>
  <c r="K781" i="2"/>
  <c r="E781" i="2"/>
  <c r="F780" i="2"/>
  <c r="G780" i="2"/>
  <c r="C782" i="2"/>
  <c r="A514" i="2" l="1"/>
  <c r="L514" i="2"/>
  <c r="N514" i="2"/>
  <c r="D515" i="2" s="1"/>
  <c r="I514" i="2"/>
  <c r="M514" i="2" s="1"/>
  <c r="L782" i="2"/>
  <c r="G781" i="2"/>
  <c r="F781" i="2"/>
  <c r="K782" i="2"/>
  <c r="E782" i="2"/>
  <c r="C783" i="2"/>
  <c r="H515" i="2" l="1"/>
  <c r="A515" i="2" s="1"/>
  <c r="L783" i="2"/>
  <c r="F782" i="2"/>
  <c r="G782" i="2"/>
  <c r="E783" i="2"/>
  <c r="K783" i="2"/>
  <c r="C784" i="2"/>
  <c r="I515" i="2" l="1"/>
  <c r="M515" i="2" s="1"/>
  <c r="N515" i="2"/>
  <c r="D516" i="2" s="1"/>
  <c r="L784" i="2"/>
  <c r="F783" i="2"/>
  <c r="G783" i="2"/>
  <c r="E784" i="2"/>
  <c r="K784" i="2"/>
  <c r="C785" i="2"/>
  <c r="H516" i="2" l="1"/>
  <c r="L516" i="2" s="1"/>
  <c r="L785" i="2"/>
  <c r="E521" i="2"/>
  <c r="G784" i="2"/>
  <c r="F784" i="2"/>
  <c r="E785" i="2"/>
  <c r="K785" i="2"/>
  <c r="C786" i="2"/>
  <c r="I516" i="2" l="1"/>
  <c r="M516" i="2" s="1"/>
  <c r="N516" i="2"/>
  <c r="D517" i="2" s="1"/>
  <c r="A516" i="2"/>
  <c r="L786" i="2"/>
  <c r="F521" i="2"/>
  <c r="G521" i="2"/>
  <c r="F785" i="2"/>
  <c r="G785" i="2"/>
  <c r="E786" i="2"/>
  <c r="K786" i="2"/>
  <c r="C787" i="2"/>
  <c r="H517" i="2" l="1"/>
  <c r="L517" i="2" s="1"/>
  <c r="L787" i="2"/>
  <c r="F786" i="2"/>
  <c r="G786" i="2"/>
  <c r="E787" i="2"/>
  <c r="K787" i="2"/>
  <c r="C788" i="2"/>
  <c r="I517" i="2" l="1"/>
  <c r="M517" i="2" s="1"/>
  <c r="A517" i="2"/>
  <c r="N517" i="2"/>
  <c r="D518" i="2" s="1"/>
  <c r="E518" i="2" s="1"/>
  <c r="F518" i="2" s="1"/>
  <c r="G518" i="2" s="1"/>
  <c r="G787" i="2"/>
  <c r="F787" i="2"/>
  <c r="E788" i="2"/>
  <c r="K788" i="2"/>
  <c r="C789" i="2"/>
  <c r="H518" i="2" l="1"/>
  <c r="A518" i="2" s="1"/>
  <c r="N518" i="2"/>
  <c r="D519" i="2" s="1"/>
  <c r="I518" i="2"/>
  <c r="F788" i="2"/>
  <c r="G788" i="2"/>
  <c r="K789" i="2"/>
  <c r="E789" i="2"/>
  <c r="C790" i="2"/>
  <c r="M518" i="2"/>
  <c r="H519" i="2" l="1"/>
  <c r="K790" i="2"/>
  <c r="E790" i="2"/>
  <c r="F789" i="2"/>
  <c r="G789" i="2"/>
  <c r="C791" i="2"/>
  <c r="I519" i="2" l="1"/>
  <c r="M519" i="2" s="1"/>
  <c r="A519" i="2"/>
  <c r="N519" i="2"/>
  <c r="D520" i="2" s="1"/>
  <c r="E520" i="2" s="1"/>
  <c r="F520" i="2" s="1"/>
  <c r="G520" i="2" s="1"/>
  <c r="G790" i="2"/>
  <c r="F790" i="2"/>
  <c r="K791" i="2"/>
  <c r="E791" i="2"/>
  <c r="C792" i="2"/>
  <c r="H520" i="2" l="1"/>
  <c r="L792" i="2"/>
  <c r="G791" i="2"/>
  <c r="F791" i="2"/>
  <c r="K792" i="2"/>
  <c r="C793" i="2"/>
  <c r="I520" i="2" l="1"/>
  <c r="N520" i="2"/>
  <c r="D521" i="2" s="1"/>
  <c r="A520" i="2"/>
  <c r="L793" i="2"/>
  <c r="K793" i="2"/>
  <c r="C794" i="2"/>
  <c r="M520" i="2"/>
  <c r="H521" i="2" l="1"/>
  <c r="A521" i="2"/>
  <c r="N521" i="2"/>
  <c r="D522" i="2" s="1"/>
  <c r="I521" i="2"/>
  <c r="M521" i="2" s="1"/>
  <c r="H522" i="2" s="1"/>
  <c r="L794" i="2"/>
  <c r="K794" i="2"/>
  <c r="C795" i="2"/>
  <c r="I522" i="2" l="1"/>
  <c r="M522" i="2" s="1"/>
  <c r="N522" i="2"/>
  <c r="D523" i="2" s="1"/>
  <c r="A522" i="2"/>
  <c r="L795" i="2"/>
  <c r="K795" i="2"/>
  <c r="C796" i="2"/>
  <c r="H523" i="2" l="1"/>
  <c r="N523" i="2" s="1"/>
  <c r="D524" i="2" s="1"/>
  <c r="L796" i="2"/>
  <c r="K796" i="2"/>
  <c r="E796" i="2"/>
  <c r="C797" i="2"/>
  <c r="A523" i="2" l="1"/>
  <c r="I523" i="2"/>
  <c r="M523" i="2" s="1"/>
  <c r="H524" i="2" s="1"/>
  <c r="N524" i="2" s="1"/>
  <c r="D525" i="2" s="1"/>
  <c r="L797" i="2"/>
  <c r="F796" i="2"/>
  <c r="G796" i="2"/>
  <c r="K797" i="2"/>
  <c r="E797" i="2"/>
  <c r="C798" i="2"/>
  <c r="A524" i="2" l="1"/>
  <c r="I524" i="2"/>
  <c r="M524" i="2" s="1"/>
  <c r="H525" i="2" s="1"/>
  <c r="I525" i="2" s="1"/>
  <c r="M525" i="2" s="1"/>
  <c r="L798" i="2"/>
  <c r="G797" i="2"/>
  <c r="F797" i="2"/>
  <c r="K798" i="2"/>
  <c r="E798" i="2"/>
  <c r="C799" i="2"/>
  <c r="N525" i="2" l="1"/>
  <c r="D526" i="2" s="1"/>
  <c r="A525" i="2"/>
  <c r="H526" i="2"/>
  <c r="L799" i="2"/>
  <c r="F798" i="2"/>
  <c r="G798" i="2"/>
  <c r="K799" i="2"/>
  <c r="E799" i="2"/>
  <c r="C800" i="2"/>
  <c r="I526" i="2" l="1"/>
  <c r="M526" i="2" s="1"/>
  <c r="N526" i="2"/>
  <c r="D527" i="2" s="1"/>
  <c r="A526" i="2"/>
  <c r="L800" i="2"/>
  <c r="F799" i="2"/>
  <c r="G799" i="2"/>
  <c r="K800" i="2"/>
  <c r="E800" i="2"/>
  <c r="C801" i="2"/>
  <c r="H527" i="2" l="1"/>
  <c r="L801" i="2"/>
  <c r="F800" i="2"/>
  <c r="G800" i="2"/>
  <c r="K801" i="2"/>
  <c r="E801" i="2"/>
  <c r="C802" i="2"/>
  <c r="N527" i="2" l="1"/>
  <c r="D528" i="2" s="1"/>
  <c r="I527" i="2"/>
  <c r="M527" i="2" s="1"/>
  <c r="A527" i="2"/>
  <c r="L802" i="2"/>
  <c r="F801" i="2"/>
  <c r="G801" i="2"/>
  <c r="E802" i="2"/>
  <c r="K802" i="2"/>
  <c r="C803" i="2"/>
  <c r="H528" i="2" l="1"/>
  <c r="N528" i="2" s="1"/>
  <c r="D529" i="2" s="1"/>
  <c r="L803" i="2"/>
  <c r="F802" i="2"/>
  <c r="G802" i="2"/>
  <c r="E803" i="2"/>
  <c r="K803" i="2"/>
  <c r="C804" i="2"/>
  <c r="I528" i="2" l="1"/>
  <c r="M528" i="2" s="1"/>
  <c r="H529" i="2" s="1"/>
  <c r="N529" i="2" s="1"/>
  <c r="D530" i="2" s="1"/>
  <c r="A528" i="2"/>
  <c r="L804" i="2"/>
  <c r="E804" i="2"/>
  <c r="K804" i="2"/>
  <c r="F803" i="2"/>
  <c r="G803" i="2"/>
  <c r="C805" i="2"/>
  <c r="A529" i="2" l="1"/>
  <c r="I529" i="2"/>
  <c r="M529" i="2" s="1"/>
  <c r="H530" i="2" s="1"/>
  <c r="A530" i="2" s="1"/>
  <c r="L805" i="2"/>
  <c r="F804" i="2"/>
  <c r="G804" i="2"/>
  <c r="E805" i="2"/>
  <c r="K805" i="2"/>
  <c r="C806" i="2"/>
  <c r="N530" i="2" l="1"/>
  <c r="D531" i="2" s="1"/>
  <c r="I530" i="2"/>
  <c r="M530" i="2" s="1"/>
  <c r="L806" i="2"/>
  <c r="E806" i="2"/>
  <c r="K806" i="2"/>
  <c r="F805" i="2"/>
  <c r="G805" i="2"/>
  <c r="C807" i="2"/>
  <c r="H531" i="2" l="1"/>
  <c r="I531" i="2"/>
  <c r="M531" i="2" s="1"/>
  <c r="N531" i="2"/>
  <c r="D532" i="2" s="1"/>
  <c r="A531" i="2"/>
  <c r="L807" i="2"/>
  <c r="F806" i="2"/>
  <c r="G806" i="2"/>
  <c r="E807" i="2"/>
  <c r="K807" i="2"/>
  <c r="C808" i="2"/>
  <c r="H532" i="2" l="1"/>
  <c r="A532" i="2" s="1"/>
  <c r="L808" i="2"/>
  <c r="K808" i="2"/>
  <c r="E808" i="2"/>
  <c r="F807" i="2"/>
  <c r="G807" i="2"/>
  <c r="C809" i="2"/>
  <c r="I532" i="2" l="1"/>
  <c r="M532" i="2" s="1"/>
  <c r="L809" i="2"/>
  <c r="F808" i="2"/>
  <c r="G808" i="2"/>
  <c r="K809" i="2"/>
  <c r="E809" i="2"/>
  <c r="C810" i="2"/>
  <c r="N532" i="2" l="1"/>
  <c r="D533" i="2" s="1"/>
  <c r="L810" i="2"/>
  <c r="G809" i="2"/>
  <c r="F809" i="2"/>
  <c r="K810" i="2"/>
  <c r="E810" i="2"/>
  <c r="C811" i="2"/>
  <c r="H533" i="2" l="1"/>
  <c r="L811" i="2"/>
  <c r="F810" i="2"/>
  <c r="G810" i="2"/>
  <c r="K811" i="2"/>
  <c r="E811" i="2"/>
  <c r="C812" i="2"/>
  <c r="N533" i="2" l="1"/>
  <c r="D534" i="2" s="1"/>
  <c r="I533" i="2"/>
  <c r="M533" i="2" s="1"/>
  <c r="H534" i="2" s="1"/>
  <c r="A533" i="2"/>
  <c r="L812" i="2"/>
  <c r="F811" i="2"/>
  <c r="G811" i="2"/>
  <c r="K812" i="2"/>
  <c r="E812" i="2"/>
  <c r="C813" i="2"/>
  <c r="N534" i="2" l="1"/>
  <c r="D535" i="2" s="1"/>
  <c r="I534" i="2"/>
  <c r="M534" i="2" s="1"/>
  <c r="H535" i="2" s="1"/>
  <c r="A535" i="2" s="1"/>
  <c r="A534" i="2"/>
  <c r="L813" i="2"/>
  <c r="G812" i="2"/>
  <c r="F812" i="2"/>
  <c r="K813" i="2"/>
  <c r="E813" i="2"/>
  <c r="C814" i="2"/>
  <c r="I535" i="2" l="1"/>
  <c r="M535" i="2" s="1"/>
  <c r="N535" i="2"/>
  <c r="D536" i="2" s="1"/>
  <c r="L814" i="2"/>
  <c r="G813" i="2"/>
  <c r="F813" i="2"/>
  <c r="E814" i="2"/>
  <c r="K814" i="2"/>
  <c r="C815" i="2"/>
  <c r="H536" i="2" l="1"/>
  <c r="L815" i="2"/>
  <c r="F814" i="2"/>
  <c r="G814" i="2"/>
  <c r="E815" i="2"/>
  <c r="K815" i="2"/>
  <c r="C816" i="2"/>
  <c r="N536" i="2" l="1"/>
  <c r="D537" i="2" s="1"/>
  <c r="I536" i="2"/>
  <c r="M536" i="2" s="1"/>
  <c r="H537" i="2" s="1"/>
  <c r="A537" i="2" s="1"/>
  <c r="A536" i="2"/>
  <c r="L816" i="2"/>
  <c r="K816" i="2"/>
  <c r="E816" i="2"/>
  <c r="G815" i="2"/>
  <c r="F815" i="2"/>
  <c r="C817" i="2"/>
  <c r="I537" i="2" l="1"/>
  <c r="M537" i="2" s="1"/>
  <c r="N537" i="2"/>
  <c r="D538" i="2" s="1"/>
  <c r="L817" i="2"/>
  <c r="F816" i="2"/>
  <c r="G816" i="2"/>
  <c r="E817" i="2"/>
  <c r="K817" i="2"/>
  <c r="C818" i="2"/>
  <c r="H538" i="2" l="1"/>
  <c r="L818" i="2"/>
  <c r="F817" i="2"/>
  <c r="G817" i="2"/>
  <c r="E818" i="2"/>
  <c r="K818" i="2"/>
  <c r="C819" i="2"/>
  <c r="A538" i="2" l="1"/>
  <c r="I538" i="2"/>
  <c r="M538" i="2" s="1"/>
  <c r="N538" i="2"/>
  <c r="D539" i="2" s="1"/>
  <c r="F818" i="2"/>
  <c r="G818" i="2"/>
  <c r="E819" i="2"/>
  <c r="K819" i="2"/>
  <c r="C820" i="2"/>
  <c r="H539" i="2" l="1"/>
  <c r="F819" i="2"/>
  <c r="G819" i="2"/>
  <c r="E820" i="2"/>
  <c r="K820" i="2"/>
  <c r="C821" i="2"/>
  <c r="A539" i="2" l="1"/>
  <c r="I539" i="2"/>
  <c r="M539" i="2" s="1"/>
  <c r="N539" i="2"/>
  <c r="D540" i="2" s="1"/>
  <c r="F820" i="2"/>
  <c r="G820" i="2"/>
  <c r="K821" i="2"/>
  <c r="E821" i="2"/>
  <c r="C822" i="2"/>
  <c r="H540" i="2" l="1"/>
  <c r="A540" i="2" s="1"/>
  <c r="N540" i="2"/>
  <c r="D541" i="2" s="1"/>
  <c r="I540" i="2"/>
  <c r="M540" i="2" s="1"/>
  <c r="H541" i="2" s="1"/>
  <c r="I541" i="2" s="1"/>
  <c r="M541" i="2" s="1"/>
  <c r="L548" i="2"/>
  <c r="G821" i="2"/>
  <c r="F821" i="2"/>
  <c r="K822" i="2"/>
  <c r="C823" i="2"/>
  <c r="A541" i="2" l="1"/>
  <c r="N541" i="2"/>
  <c r="D542" i="2" s="1"/>
  <c r="L823" i="2"/>
  <c r="K823" i="2"/>
  <c r="C824" i="2"/>
  <c r="H542" i="2" l="1"/>
  <c r="L824" i="2"/>
  <c r="E552" i="2"/>
  <c r="K824" i="2"/>
  <c r="C825" i="2"/>
  <c r="A542" i="2" l="1"/>
  <c r="N542" i="2"/>
  <c r="D543" i="2" s="1"/>
  <c r="I542" i="2"/>
  <c r="M542" i="2" s="1"/>
  <c r="H543" i="2" s="1"/>
  <c r="I543" i="2" s="1"/>
  <c r="M543" i="2" s="1"/>
  <c r="L825" i="2"/>
  <c r="F552" i="2"/>
  <c r="G552" i="2"/>
  <c r="K825" i="2"/>
  <c r="C826" i="2"/>
  <c r="N543" i="2" l="1"/>
  <c r="D544" i="2" s="1"/>
  <c r="A543" i="2"/>
  <c r="H544" i="2"/>
  <c r="A544" i="2" s="1"/>
  <c r="L826" i="2"/>
  <c r="K826" i="2"/>
  <c r="E826" i="2"/>
  <c r="C827" i="2"/>
  <c r="N544" i="2" l="1"/>
  <c r="D545" i="2" s="1"/>
  <c r="I544" i="2"/>
  <c r="M544" i="2" s="1"/>
  <c r="H545" i="2" s="1"/>
  <c r="L545" i="2" s="1"/>
  <c r="L827" i="2"/>
  <c r="F826" i="2"/>
  <c r="G826" i="2"/>
  <c r="K827" i="2"/>
  <c r="E827" i="2"/>
  <c r="C828" i="2"/>
  <c r="N545" i="2" l="1"/>
  <c r="D546" i="2" s="1"/>
  <c r="I545" i="2"/>
  <c r="M545" i="2" s="1"/>
  <c r="A545" i="2"/>
  <c r="L828" i="2"/>
  <c r="G827" i="2"/>
  <c r="F827" i="2"/>
  <c r="K828" i="2"/>
  <c r="E828" i="2"/>
  <c r="C829" i="2"/>
  <c r="H546" i="2" l="1"/>
  <c r="A546" i="2" s="1"/>
  <c r="L829" i="2"/>
  <c r="F828" i="2"/>
  <c r="G828" i="2"/>
  <c r="K829" i="2"/>
  <c r="E829" i="2"/>
  <c r="C830" i="2"/>
  <c r="I546" i="2" l="1"/>
  <c r="M546" i="2" s="1"/>
  <c r="N546" i="2"/>
  <c r="D547" i="2" s="1"/>
  <c r="L547" i="2"/>
  <c r="L830" i="2"/>
  <c r="F829" i="2"/>
  <c r="G829" i="2"/>
  <c r="K830" i="2"/>
  <c r="E830" i="2"/>
  <c r="C831" i="2"/>
  <c r="H547" i="2" l="1"/>
  <c r="L831" i="2"/>
  <c r="F830" i="2"/>
  <c r="G830" i="2"/>
  <c r="K831" i="2"/>
  <c r="E831" i="2"/>
  <c r="C832" i="2"/>
  <c r="A547" i="2" l="1"/>
  <c r="I547" i="2"/>
  <c r="M547" i="2" s="1"/>
  <c r="N547" i="2"/>
  <c r="D548" i="2" s="1"/>
  <c r="E548" i="2" s="1"/>
  <c r="L832" i="2"/>
  <c r="E832" i="2"/>
  <c r="K832" i="2"/>
  <c r="F831" i="2"/>
  <c r="G831" i="2"/>
  <c r="C833" i="2"/>
  <c r="H548" i="2" l="1"/>
  <c r="N548" i="2" s="1"/>
  <c r="F548" i="2"/>
  <c r="G548" i="2"/>
  <c r="L833" i="2"/>
  <c r="F832" i="2"/>
  <c r="G832" i="2"/>
  <c r="E833" i="2"/>
  <c r="K833" i="2"/>
  <c r="C834" i="2"/>
  <c r="D549" i="2" l="1"/>
  <c r="E549" i="2" s="1"/>
  <c r="F549" i="2" s="1"/>
  <c r="G549" i="2" s="1"/>
  <c r="A548" i="2"/>
  <c r="I548" i="2"/>
  <c r="M548" i="2" s="1"/>
  <c r="H549" i="2" s="1"/>
  <c r="I549" i="2" s="1"/>
  <c r="L834" i="2"/>
  <c r="F833" i="2"/>
  <c r="G833" i="2"/>
  <c r="E834" i="2"/>
  <c r="K834" i="2"/>
  <c r="C835" i="2"/>
  <c r="M549" i="2"/>
  <c r="A549" i="2" l="1"/>
  <c r="N549" i="2"/>
  <c r="E550" i="2"/>
  <c r="L835" i="2"/>
  <c r="F834" i="2"/>
  <c r="G834" i="2"/>
  <c r="E835" i="2"/>
  <c r="K835" i="2"/>
  <c r="C836" i="2"/>
  <c r="H550" i="2" l="1"/>
  <c r="D550" i="2"/>
  <c r="F550" i="2"/>
  <c r="G550" i="2"/>
  <c r="L836" i="2"/>
  <c r="F835" i="2"/>
  <c r="G835" i="2"/>
  <c r="E836" i="2"/>
  <c r="K836" i="2"/>
  <c r="C837" i="2"/>
  <c r="A550" i="2" l="1"/>
  <c r="N550" i="2"/>
  <c r="D551" i="2" s="1"/>
  <c r="I550" i="2"/>
  <c r="M550" i="2" s="1"/>
  <c r="H551" i="2" s="1"/>
  <c r="E551" i="2"/>
  <c r="L837" i="2"/>
  <c r="F836" i="2"/>
  <c r="G836" i="2"/>
  <c r="E837" i="2"/>
  <c r="K837" i="2"/>
  <c r="C838" i="2"/>
  <c r="A551" i="2" l="1"/>
  <c r="I551" i="2"/>
  <c r="M551" i="2" s="1"/>
  <c r="N551" i="2"/>
  <c r="F551" i="2"/>
  <c r="G551" i="2" s="1"/>
  <c r="H552" i="2"/>
  <c r="L838" i="2"/>
  <c r="F837" i="2"/>
  <c r="G837" i="2"/>
  <c r="K838" i="2"/>
  <c r="E838" i="2"/>
  <c r="C839" i="2"/>
  <c r="D552" i="2" l="1"/>
  <c r="N552" i="2"/>
  <c r="D553" i="2" s="1"/>
  <c r="I552" i="2"/>
  <c r="M552" i="2" s="1"/>
  <c r="A552" i="2"/>
  <c r="L839" i="2"/>
  <c r="F838" i="2"/>
  <c r="G838" i="2"/>
  <c r="K839" i="2"/>
  <c r="E839" i="2"/>
  <c r="C840" i="2"/>
  <c r="H553" i="2" l="1"/>
  <c r="I553" i="2" s="1"/>
  <c r="M553" i="2" s="1"/>
  <c r="A553" i="2"/>
  <c r="N553" i="2"/>
  <c r="D554" i="2" s="1"/>
  <c r="L840" i="2"/>
  <c r="K840" i="2"/>
  <c r="E840" i="2"/>
  <c r="G839" i="2"/>
  <c r="F839" i="2"/>
  <c r="C841" i="2"/>
  <c r="H554" i="2" l="1"/>
  <c r="A554" i="2"/>
  <c r="I554" i="2"/>
  <c r="M554" i="2" s="1"/>
  <c r="N554" i="2"/>
  <c r="D555" i="2" s="1"/>
  <c r="L841" i="2"/>
  <c r="F840" i="2"/>
  <c r="G840" i="2"/>
  <c r="K841" i="2"/>
  <c r="E841" i="2"/>
  <c r="C842" i="2"/>
  <c r="H555" i="2" l="1"/>
  <c r="A555" i="2" s="1"/>
  <c r="L842" i="2"/>
  <c r="K842" i="2"/>
  <c r="E842" i="2"/>
  <c r="F841" i="2"/>
  <c r="G841" i="2"/>
  <c r="C843" i="2"/>
  <c r="I555" i="2" l="1"/>
  <c r="M555" i="2" s="1"/>
  <c r="N555" i="2"/>
  <c r="D556" i="2" s="1"/>
  <c r="L843" i="2"/>
  <c r="G842" i="2"/>
  <c r="F842" i="2"/>
  <c r="K843" i="2"/>
  <c r="E843" i="2"/>
  <c r="C844" i="2"/>
  <c r="H556" i="2" l="1"/>
  <c r="L844" i="2"/>
  <c r="E844" i="2"/>
  <c r="K844" i="2"/>
  <c r="G843" i="2"/>
  <c r="F843" i="2"/>
  <c r="C845" i="2"/>
  <c r="A556" i="2" l="1"/>
  <c r="N556" i="2"/>
  <c r="D557" i="2" s="1"/>
  <c r="I556" i="2"/>
  <c r="M556" i="2" s="1"/>
  <c r="L845" i="2"/>
  <c r="G844" i="2"/>
  <c r="F844" i="2"/>
  <c r="E845" i="2"/>
  <c r="K845" i="2"/>
  <c r="C846" i="2"/>
  <c r="H557" i="2" l="1"/>
  <c r="A557" i="2" s="1"/>
  <c r="L846" i="2"/>
  <c r="G845" i="2"/>
  <c r="F845" i="2"/>
  <c r="E846" i="2"/>
  <c r="K846" i="2"/>
  <c r="C847" i="2"/>
  <c r="N557" i="2" l="1"/>
  <c r="D558" i="2" s="1"/>
  <c r="I557" i="2"/>
  <c r="M557" i="2" s="1"/>
  <c r="L847" i="2"/>
  <c r="F846" i="2"/>
  <c r="G846" i="2"/>
  <c r="E847" i="2"/>
  <c r="K847" i="2"/>
  <c r="C848" i="2"/>
  <c r="H558" i="2" l="1"/>
  <c r="I558" i="2" s="1"/>
  <c r="M558" i="2" s="1"/>
  <c r="L848" i="2"/>
  <c r="F847" i="2"/>
  <c r="G847" i="2"/>
  <c r="E848" i="2"/>
  <c r="K848" i="2"/>
  <c r="C849" i="2"/>
  <c r="N558" i="2" l="1"/>
  <c r="D559" i="2" s="1"/>
  <c r="A558" i="2"/>
  <c r="H559" i="2"/>
  <c r="I559" i="2" s="1"/>
  <c r="M559" i="2" s="1"/>
  <c r="F848" i="2"/>
  <c r="G848" i="2"/>
  <c r="E849" i="2"/>
  <c r="K849" i="2"/>
  <c r="C850" i="2"/>
  <c r="N559" i="2" l="1"/>
  <c r="D560" i="2" s="1"/>
  <c r="A559" i="2"/>
  <c r="H560" i="2"/>
  <c r="F849" i="2"/>
  <c r="G849" i="2"/>
  <c r="E850" i="2"/>
  <c r="K850" i="2"/>
  <c r="C851" i="2"/>
  <c r="A560" i="2" l="1"/>
  <c r="I560" i="2"/>
  <c r="M560" i="2" s="1"/>
  <c r="N560" i="2"/>
  <c r="D561" i="2" s="1"/>
  <c r="E851" i="2"/>
  <c r="K851" i="2"/>
  <c r="F850" i="2"/>
  <c r="G850" i="2"/>
  <c r="C852" i="2"/>
  <c r="H561" i="2" l="1"/>
  <c r="N561" i="2" s="1"/>
  <c r="D562" i="2" s="1"/>
  <c r="K852" i="2"/>
  <c r="G851" i="2"/>
  <c r="F851" i="2"/>
  <c r="C853" i="2"/>
  <c r="A561" i="2" l="1"/>
  <c r="I561" i="2"/>
  <c r="M561" i="2" s="1"/>
  <c r="H562" i="2" s="1"/>
  <c r="A562" i="2" s="1"/>
  <c r="L853" i="2"/>
  <c r="K853" i="2"/>
  <c r="C854" i="2"/>
  <c r="N562" i="2" l="1"/>
  <c r="D563" i="2" s="1"/>
  <c r="I562" i="2"/>
  <c r="M562" i="2" s="1"/>
  <c r="L854" i="2"/>
  <c r="K854" i="2"/>
  <c r="C855" i="2"/>
  <c r="H563" i="2" l="1"/>
  <c r="I563" i="2" s="1"/>
  <c r="M563" i="2" s="1"/>
  <c r="L855" i="2"/>
  <c r="K855" i="2"/>
  <c r="C856" i="2"/>
  <c r="A563" i="2" l="1"/>
  <c r="N563" i="2"/>
  <c r="D564" i="2" s="1"/>
  <c r="L856" i="2"/>
  <c r="K856" i="2"/>
  <c r="C857" i="2"/>
  <c r="H564" i="2" l="1"/>
  <c r="I564" i="2" s="1"/>
  <c r="M564" i="2" s="1"/>
  <c r="N564" i="2"/>
  <c r="D565" i="2" s="1"/>
  <c r="L857" i="2"/>
  <c r="K857" i="2"/>
  <c r="E857" i="2"/>
  <c r="C858" i="2"/>
  <c r="A564" i="2" l="1"/>
  <c r="H565" i="2"/>
  <c r="A565" i="2" s="1"/>
  <c r="L858" i="2"/>
  <c r="F857" i="2"/>
  <c r="G857" i="2"/>
  <c r="K858" i="2"/>
  <c r="E858" i="2"/>
  <c r="C859" i="2"/>
  <c r="N565" i="2" l="1"/>
  <c r="D566" i="2" s="1"/>
  <c r="I565" i="2"/>
  <c r="M565" i="2" s="1"/>
  <c r="H566" i="2" s="1"/>
  <c r="I566" i="2" s="1"/>
  <c r="M566" i="2" s="1"/>
  <c r="N566" i="2" s="1"/>
  <c r="D567" i="2" s="1"/>
  <c r="L859" i="2"/>
  <c r="G858" i="2"/>
  <c r="F858" i="2"/>
  <c r="K859" i="2"/>
  <c r="E859" i="2"/>
  <c r="C860" i="2"/>
  <c r="A566" i="2" l="1"/>
  <c r="H567" i="2"/>
  <c r="I567" i="2" s="1"/>
  <c r="M567" i="2" s="1"/>
  <c r="N567" i="2"/>
  <c r="D568" i="2" s="1"/>
  <c r="L860" i="2"/>
  <c r="L579" i="2"/>
  <c r="K860" i="2"/>
  <c r="E860" i="2"/>
  <c r="F859" i="2"/>
  <c r="G859" i="2"/>
  <c r="C861" i="2"/>
  <c r="A567" i="2" l="1"/>
  <c r="H568" i="2"/>
  <c r="A568" i="2" s="1"/>
  <c r="L861" i="2"/>
  <c r="K861" i="2"/>
  <c r="E861" i="2"/>
  <c r="F860" i="2"/>
  <c r="G860" i="2"/>
  <c r="C862" i="2"/>
  <c r="I568" i="2" l="1"/>
  <c r="M568" i="2" s="1"/>
  <c r="N568" i="2"/>
  <c r="D569" i="2" s="1"/>
  <c r="L862" i="2"/>
  <c r="F861" i="2"/>
  <c r="G861" i="2"/>
  <c r="K862" i="2"/>
  <c r="E862" i="2"/>
  <c r="C863" i="2"/>
  <c r="H569" i="2" l="1"/>
  <c r="L863" i="2"/>
  <c r="F862" i="2"/>
  <c r="G862" i="2"/>
  <c r="E863" i="2"/>
  <c r="K863" i="2"/>
  <c r="C864" i="2"/>
  <c r="I569" i="2" l="1"/>
  <c r="M569" i="2" s="1"/>
  <c r="N569" i="2"/>
  <c r="D570" i="2" s="1"/>
  <c r="A569" i="2"/>
  <c r="L864" i="2"/>
  <c r="F863" i="2"/>
  <c r="G863" i="2"/>
  <c r="E864" i="2"/>
  <c r="K864" i="2"/>
  <c r="C865" i="2"/>
  <c r="H570" i="2" l="1"/>
  <c r="L865" i="2"/>
  <c r="F864" i="2"/>
  <c r="G864" i="2"/>
  <c r="E865" i="2"/>
  <c r="K865" i="2"/>
  <c r="C866" i="2"/>
  <c r="I570" i="2" l="1"/>
  <c r="M570" i="2" s="1"/>
  <c r="N570" i="2"/>
  <c r="D571" i="2" s="1"/>
  <c r="A570" i="2"/>
  <c r="L866" i="2"/>
  <c r="E866" i="2"/>
  <c r="K866" i="2"/>
  <c r="F865" i="2"/>
  <c r="G865" i="2"/>
  <c r="C867" i="2"/>
  <c r="H571" i="2" l="1"/>
  <c r="N571" i="2" s="1"/>
  <c r="D572" i="2" s="1"/>
  <c r="L867" i="2"/>
  <c r="F866" i="2"/>
  <c r="G866" i="2"/>
  <c r="E867" i="2"/>
  <c r="K867" i="2"/>
  <c r="C868" i="2"/>
  <c r="A571" i="2" l="1"/>
  <c r="I571" i="2"/>
  <c r="M571" i="2" s="1"/>
  <c r="H572" i="2" s="1"/>
  <c r="L868" i="2"/>
  <c r="E868" i="2"/>
  <c r="K868" i="2"/>
  <c r="F867" i="2"/>
  <c r="G867" i="2"/>
  <c r="C869" i="2"/>
  <c r="I572" i="2" l="1"/>
  <c r="M572" i="2" s="1"/>
  <c r="N572" i="2"/>
  <c r="D573" i="2" s="1"/>
  <c r="A572" i="2"/>
  <c r="L869" i="2"/>
  <c r="F868" i="2"/>
  <c r="G868" i="2"/>
  <c r="K869" i="2"/>
  <c r="E869" i="2"/>
  <c r="C870" i="2"/>
  <c r="H573" i="2" l="1"/>
  <c r="A573" i="2" s="1"/>
  <c r="N573" i="2"/>
  <c r="D574" i="2" s="1"/>
  <c r="L870" i="2"/>
  <c r="E580" i="2"/>
  <c r="F580" i="2" s="1"/>
  <c r="G580" i="2" s="1"/>
  <c r="K870" i="2"/>
  <c r="E870" i="2"/>
  <c r="F869" i="2"/>
  <c r="G869" i="2"/>
  <c r="C871" i="2"/>
  <c r="I573" i="2" l="1"/>
  <c r="M573" i="2" s="1"/>
  <c r="H574" i="2"/>
  <c r="L871" i="2"/>
  <c r="G870" i="2"/>
  <c r="F870" i="2"/>
  <c r="K871" i="2"/>
  <c r="E871" i="2"/>
  <c r="C872" i="2"/>
  <c r="I574" i="2" l="1"/>
  <c r="M574" i="2" s="1"/>
  <c r="N574" i="2"/>
  <c r="D575" i="2" s="1"/>
  <c r="A574" i="2"/>
  <c r="L872" i="2"/>
  <c r="F871" i="2"/>
  <c r="G871" i="2"/>
  <c r="K872" i="2"/>
  <c r="E872" i="2"/>
  <c r="C873" i="2"/>
  <c r="H575" i="2" l="1"/>
  <c r="A575" i="2" s="1"/>
  <c r="L575" i="2"/>
  <c r="I575" i="2"/>
  <c r="M575" i="2" s="1"/>
  <c r="N575" i="2"/>
  <c r="D576" i="2" s="1"/>
  <c r="L873" i="2"/>
  <c r="F872" i="2"/>
  <c r="G872" i="2"/>
  <c r="K873" i="2"/>
  <c r="E873" i="2"/>
  <c r="C874" i="2"/>
  <c r="H576" i="2" l="1"/>
  <c r="L576" i="2" s="1"/>
  <c r="L874" i="2"/>
  <c r="F873" i="2"/>
  <c r="G873" i="2"/>
  <c r="K874" i="2"/>
  <c r="E874" i="2"/>
  <c r="C875" i="2"/>
  <c r="N576" i="2" l="1"/>
  <c r="D577" i="2" s="1"/>
  <c r="I576" i="2"/>
  <c r="M576" i="2" s="1"/>
  <c r="H577" i="2" s="1"/>
  <c r="A576" i="2"/>
  <c r="L875" i="2"/>
  <c r="F874" i="2"/>
  <c r="G874" i="2"/>
  <c r="K875" i="2"/>
  <c r="E875" i="2"/>
  <c r="C876" i="2"/>
  <c r="L577" i="2" l="1"/>
  <c r="A577" i="2"/>
  <c r="I577" i="2"/>
  <c r="M577" i="2" s="1"/>
  <c r="N577" i="2"/>
  <c r="D578" i="2" s="1"/>
  <c r="L876" i="2"/>
  <c r="F875" i="2"/>
  <c r="G875" i="2"/>
  <c r="E876" i="2"/>
  <c r="K876" i="2"/>
  <c r="C877" i="2"/>
  <c r="H578" i="2" l="1"/>
  <c r="I578" i="2" s="1"/>
  <c r="M578" i="2" s="1"/>
  <c r="L877" i="2"/>
  <c r="F876" i="2"/>
  <c r="G876" i="2"/>
  <c r="E877" i="2"/>
  <c r="K877" i="2"/>
  <c r="C878" i="2"/>
  <c r="L578" i="2" l="1"/>
  <c r="N578" i="2"/>
  <c r="D579" i="2" s="1"/>
  <c r="E579" i="2" s="1"/>
  <c r="F579" i="2" s="1"/>
  <c r="G579" i="2" s="1"/>
  <c r="A578" i="2"/>
  <c r="L878" i="2"/>
  <c r="F877" i="2"/>
  <c r="G877" i="2"/>
  <c r="E878" i="2"/>
  <c r="K878" i="2"/>
  <c r="C879" i="2"/>
  <c r="H579" i="2" l="1"/>
  <c r="I579" i="2" s="1"/>
  <c r="F878" i="2"/>
  <c r="G878" i="2"/>
  <c r="E879" i="2"/>
  <c r="K879" i="2"/>
  <c r="C880" i="2"/>
  <c r="M579" i="2"/>
  <c r="N579" i="2" l="1"/>
  <c r="D580" i="2" s="1"/>
  <c r="A579" i="2"/>
  <c r="H580" i="2"/>
  <c r="A580" i="2" s="1"/>
  <c r="F879" i="2"/>
  <c r="G879" i="2"/>
  <c r="E880" i="2"/>
  <c r="K880" i="2"/>
  <c r="C881" i="2"/>
  <c r="N580" i="2" l="1"/>
  <c r="D581" i="2" s="1"/>
  <c r="E581" i="2" s="1"/>
  <c r="F581" i="2" s="1"/>
  <c r="I580" i="2"/>
  <c r="M580" i="2" s="1"/>
  <c r="H581" i="2" s="1"/>
  <c r="I581" i="2" s="1"/>
  <c r="M581" i="2" s="1"/>
  <c r="F880" i="2"/>
  <c r="G880" i="2"/>
  <c r="K881" i="2"/>
  <c r="E881" i="2"/>
  <c r="C882" i="2"/>
  <c r="N581" i="2" l="1"/>
  <c r="A581" i="2"/>
  <c r="G581" i="2"/>
  <c r="D582" i="2" s="1"/>
  <c r="E582" i="2" s="1"/>
  <c r="F582" i="2" s="1"/>
  <c r="G582" i="2" s="1"/>
  <c r="H582" i="2"/>
  <c r="F881" i="2"/>
  <c r="G881" i="2"/>
  <c r="K882" i="2"/>
  <c r="E882" i="2"/>
  <c r="C883" i="2"/>
  <c r="A582" i="2" l="1"/>
  <c r="N582" i="2"/>
  <c r="D583" i="2" s="1"/>
  <c r="I582" i="2"/>
  <c r="M582" i="2" s="1"/>
  <c r="H583" i="2" s="1"/>
  <c r="G882" i="2"/>
  <c r="F882" i="2"/>
  <c r="K883" i="2"/>
  <c r="C884" i="2"/>
  <c r="I583" i="2" l="1"/>
  <c r="M583" i="2" s="1"/>
  <c r="N583" i="2"/>
  <c r="D584" i="2" s="1"/>
  <c r="A583" i="2"/>
  <c r="L884" i="2"/>
  <c r="K884" i="2"/>
  <c r="C885" i="2"/>
  <c r="H584" i="2" l="1"/>
  <c r="N584" i="2" s="1"/>
  <c r="D585" i="2" s="1"/>
  <c r="L885" i="2"/>
  <c r="K885" i="2"/>
  <c r="C886" i="2"/>
  <c r="A584" i="2" l="1"/>
  <c r="I584" i="2"/>
  <c r="M584" i="2" s="1"/>
  <c r="H585" i="2" s="1"/>
  <c r="I585" i="2" s="1"/>
  <c r="M585" i="2" s="1"/>
  <c r="L886" i="2"/>
  <c r="K886" i="2"/>
  <c r="C887" i="2"/>
  <c r="A585" i="2" l="1"/>
  <c r="N585" i="2"/>
  <c r="D586" i="2" s="1"/>
  <c r="L887" i="2"/>
  <c r="K887" i="2"/>
  <c r="E887" i="2"/>
  <c r="C888" i="2"/>
  <c r="H586" i="2" l="1"/>
  <c r="L888" i="2"/>
  <c r="F887" i="2"/>
  <c r="G887" i="2"/>
  <c r="K888" i="2"/>
  <c r="E888" i="2"/>
  <c r="C889" i="2"/>
  <c r="I586" i="2" l="1"/>
  <c r="M586" i="2" s="1"/>
  <c r="N586" i="2"/>
  <c r="D587" i="2" s="1"/>
  <c r="A586" i="2"/>
  <c r="L889" i="2"/>
  <c r="G888" i="2"/>
  <c r="F888" i="2"/>
  <c r="K889" i="2"/>
  <c r="E889" i="2"/>
  <c r="C890" i="2"/>
  <c r="H587" i="2" l="1"/>
  <c r="N587" i="2" s="1"/>
  <c r="D588" i="2" s="1"/>
  <c r="L890" i="2"/>
  <c r="F889" i="2"/>
  <c r="G889" i="2"/>
  <c r="K890" i="2"/>
  <c r="E890" i="2"/>
  <c r="C891" i="2"/>
  <c r="I587" i="2" l="1"/>
  <c r="M587" i="2" s="1"/>
  <c r="H588" i="2" s="1"/>
  <c r="A587" i="2"/>
  <c r="L891" i="2"/>
  <c r="F890" i="2"/>
  <c r="G890" i="2"/>
  <c r="K891" i="2"/>
  <c r="E891" i="2"/>
  <c r="C892" i="2"/>
  <c r="I588" i="2" l="1"/>
  <c r="M588" i="2" s="1"/>
  <c r="N588" i="2"/>
  <c r="D589" i="2" s="1"/>
  <c r="A588" i="2"/>
  <c r="L892" i="2"/>
  <c r="F891" i="2"/>
  <c r="G891" i="2"/>
  <c r="K892" i="2"/>
  <c r="E892" i="2"/>
  <c r="C893" i="2"/>
  <c r="H589" i="2" l="1"/>
  <c r="I589" i="2" s="1"/>
  <c r="M589" i="2" s="1"/>
  <c r="A589" i="2"/>
  <c r="L893" i="2"/>
  <c r="F892" i="2"/>
  <c r="G892" i="2"/>
  <c r="E893" i="2"/>
  <c r="K893" i="2"/>
  <c r="C894" i="2"/>
  <c r="N589" i="2" l="1"/>
  <c r="D590" i="2" s="1"/>
  <c r="H590" i="2"/>
  <c r="N590" i="2" s="1"/>
  <c r="D591" i="2" s="1"/>
  <c r="L894" i="2"/>
  <c r="F893" i="2"/>
  <c r="G893" i="2"/>
  <c r="E894" i="2"/>
  <c r="K894" i="2"/>
  <c r="C895" i="2"/>
  <c r="I590" i="2" l="1"/>
  <c r="M590" i="2" s="1"/>
  <c r="H591" i="2" s="1"/>
  <c r="N591" i="2" s="1"/>
  <c r="D592" i="2" s="1"/>
  <c r="A590" i="2"/>
  <c r="A591" i="2"/>
  <c r="L895" i="2"/>
  <c r="F894" i="2"/>
  <c r="G894" i="2"/>
  <c r="E895" i="2"/>
  <c r="K895" i="2"/>
  <c r="C896" i="2"/>
  <c r="I591" i="2" l="1"/>
  <c r="M591" i="2" s="1"/>
  <c r="H592" i="2" s="1"/>
  <c r="A592" i="2" s="1"/>
  <c r="N592" i="2"/>
  <c r="D593" i="2" s="1"/>
  <c r="L896" i="2"/>
  <c r="F895" i="2"/>
  <c r="G895" i="2"/>
  <c r="E896" i="2"/>
  <c r="K896" i="2"/>
  <c r="C897" i="2"/>
  <c r="I592" i="2" l="1"/>
  <c r="M592" i="2" s="1"/>
  <c r="H593" i="2"/>
  <c r="A593" i="2" s="1"/>
  <c r="L897" i="2"/>
  <c r="F896" i="2"/>
  <c r="G896" i="2"/>
  <c r="E897" i="2"/>
  <c r="K897" i="2"/>
  <c r="C898" i="2"/>
  <c r="I593" i="2" l="1"/>
  <c r="M593" i="2" s="1"/>
  <c r="N593" i="2"/>
  <c r="D594" i="2" s="1"/>
  <c r="L898" i="2"/>
  <c r="F897" i="2"/>
  <c r="G897" i="2"/>
  <c r="E898" i="2"/>
  <c r="K898" i="2"/>
  <c r="C899" i="2"/>
  <c r="H594" i="2" l="1"/>
  <c r="L899" i="2"/>
  <c r="F898" i="2"/>
  <c r="G898" i="2"/>
  <c r="K899" i="2"/>
  <c r="E899" i="2"/>
  <c r="C900" i="2"/>
  <c r="N594" i="2" l="1"/>
  <c r="D595" i="2" s="1"/>
  <c r="I594" i="2"/>
  <c r="M594" i="2" s="1"/>
  <c r="H595" i="2" s="1"/>
  <c r="A594" i="2"/>
  <c r="L900" i="2"/>
  <c r="F899" i="2"/>
  <c r="G899" i="2"/>
  <c r="K900" i="2"/>
  <c r="E900" i="2"/>
  <c r="C901" i="2"/>
  <c r="I595" i="2" l="1"/>
  <c r="M595" i="2" s="1"/>
  <c r="N595" i="2"/>
  <c r="D596" i="2" s="1"/>
  <c r="A595" i="2"/>
  <c r="L901" i="2"/>
  <c r="G900" i="2"/>
  <c r="F900" i="2"/>
  <c r="K901" i="2"/>
  <c r="E901" i="2"/>
  <c r="C902" i="2"/>
  <c r="H596" i="2" l="1"/>
  <c r="L902" i="2"/>
  <c r="F901" i="2"/>
  <c r="G901" i="2"/>
  <c r="K902" i="2"/>
  <c r="E902" i="2"/>
  <c r="C903" i="2"/>
  <c r="I596" i="2" l="1"/>
  <c r="M596" i="2" s="1"/>
  <c r="N596" i="2"/>
  <c r="D597" i="2" s="1"/>
  <c r="A596" i="2"/>
  <c r="L903" i="2"/>
  <c r="G902" i="2"/>
  <c r="F902" i="2"/>
  <c r="K903" i="2"/>
  <c r="E903" i="2"/>
  <c r="C904" i="2"/>
  <c r="H597" i="2" l="1"/>
  <c r="I597" i="2" s="1"/>
  <c r="M597" i="2" s="1"/>
  <c r="L904" i="2"/>
  <c r="F903" i="2"/>
  <c r="G903" i="2"/>
  <c r="K904" i="2"/>
  <c r="E904" i="2"/>
  <c r="C905" i="2"/>
  <c r="A597" i="2" l="1"/>
  <c r="N597" i="2"/>
  <c r="D598" i="2" s="1"/>
  <c r="L905" i="2"/>
  <c r="E905" i="2"/>
  <c r="K905" i="2"/>
  <c r="F904" i="2"/>
  <c r="G904" i="2"/>
  <c r="C906" i="2"/>
  <c r="H598" i="2" l="1"/>
  <c r="N598" i="2" s="1"/>
  <c r="D599" i="2" s="1"/>
  <c r="I598" i="2"/>
  <c r="M598" i="2" s="1"/>
  <c r="A598" i="2"/>
  <c r="L906" i="2"/>
  <c r="F905" i="2"/>
  <c r="G905" i="2"/>
  <c r="E906" i="2"/>
  <c r="K906" i="2"/>
  <c r="C907" i="2"/>
  <c r="H599" i="2" l="1"/>
  <c r="A599" i="2"/>
  <c r="N599" i="2"/>
  <c r="D600" i="2" s="1"/>
  <c r="I599" i="2"/>
  <c r="M599" i="2" s="1"/>
  <c r="H600" i="2" s="1"/>
  <c r="L907" i="2"/>
  <c r="G906" i="2"/>
  <c r="F906" i="2"/>
  <c r="E907" i="2"/>
  <c r="K907" i="2"/>
  <c r="C908" i="2"/>
  <c r="A600" i="2" l="1"/>
  <c r="I600" i="2"/>
  <c r="M600" i="2" s="1"/>
  <c r="N600" i="2"/>
  <c r="D601" i="2" s="1"/>
  <c r="L908" i="2"/>
  <c r="G907" i="2"/>
  <c r="F907" i="2"/>
  <c r="K908" i="2"/>
  <c r="E908" i="2"/>
  <c r="C909" i="2"/>
  <c r="H601" i="2" l="1"/>
  <c r="A601" i="2" s="1"/>
  <c r="L909" i="2"/>
  <c r="F908" i="2"/>
  <c r="G908" i="2"/>
  <c r="E909" i="2"/>
  <c r="K909" i="2"/>
  <c r="C910" i="2"/>
  <c r="I601" i="2" l="1"/>
  <c r="M601" i="2" s="1"/>
  <c r="N601" i="2"/>
  <c r="D602" i="2" s="1"/>
  <c r="F909" i="2"/>
  <c r="G909" i="2"/>
  <c r="E910" i="2"/>
  <c r="K910" i="2"/>
  <c r="C911" i="2"/>
  <c r="H602" i="2" l="1"/>
  <c r="F910" i="2"/>
  <c r="G910" i="2"/>
  <c r="E911" i="2"/>
  <c r="K911" i="2"/>
  <c r="C912" i="2"/>
  <c r="N602" i="2" l="1"/>
  <c r="D603" i="2" s="1"/>
  <c r="A602" i="2"/>
  <c r="I602" i="2"/>
  <c r="M602" i="2" s="1"/>
  <c r="H603" i="2" s="1"/>
  <c r="F911" i="2"/>
  <c r="G911" i="2"/>
  <c r="K912" i="2"/>
  <c r="E912" i="2"/>
  <c r="C913" i="2"/>
  <c r="I603" i="2" l="1"/>
  <c r="M603" i="2" s="1"/>
  <c r="N603" i="2"/>
  <c r="A603" i="2"/>
  <c r="D604" i="2"/>
  <c r="G912" i="2"/>
  <c r="F912" i="2"/>
  <c r="K913" i="2"/>
  <c r="C914" i="2"/>
  <c r="H604" i="2" l="1"/>
  <c r="A604" i="2" s="1"/>
  <c r="L607" i="2"/>
  <c r="L914" i="2"/>
  <c r="K914" i="2"/>
  <c r="C915" i="2"/>
  <c r="N604" i="2" l="1"/>
  <c r="D605" i="2" s="1"/>
  <c r="I604" i="2"/>
  <c r="M604" i="2" s="1"/>
  <c r="H605" i="2" s="1"/>
  <c r="L915" i="2"/>
  <c r="K915" i="2"/>
  <c r="C916" i="2"/>
  <c r="I605" i="2" l="1"/>
  <c r="M605" i="2" s="1"/>
  <c r="N605" i="2"/>
  <c r="D606" i="2" s="1"/>
  <c r="A605" i="2"/>
  <c r="L609" i="2"/>
  <c r="L916" i="2"/>
  <c r="E916" i="2"/>
  <c r="K916" i="2"/>
  <c r="C917" i="2"/>
  <c r="H606" i="2" l="1"/>
  <c r="L606" i="2"/>
  <c r="I606" i="2"/>
  <c r="M606" i="2" s="1"/>
  <c r="N606" i="2"/>
  <c r="D607" i="2" s="1"/>
  <c r="A606" i="2"/>
  <c r="L917" i="2"/>
  <c r="E613" i="2"/>
  <c r="F916" i="2"/>
  <c r="G916" i="2"/>
  <c r="K917" i="2"/>
  <c r="C918" i="2"/>
  <c r="H607" i="2" l="1"/>
  <c r="N607" i="2" s="1"/>
  <c r="D608" i="2" s="1"/>
  <c r="A607" i="2"/>
  <c r="L918" i="2"/>
  <c r="F613" i="2"/>
  <c r="G613" i="2"/>
  <c r="K918" i="2"/>
  <c r="E918" i="2"/>
  <c r="C919" i="2"/>
  <c r="I607" i="2" l="1"/>
  <c r="M607" i="2" s="1"/>
  <c r="H608" i="2"/>
  <c r="L608" i="2"/>
  <c r="N608" i="2"/>
  <c r="D609" i="2" s="1"/>
  <c r="I608" i="2"/>
  <c r="M608" i="2" s="1"/>
  <c r="A608" i="2"/>
  <c r="L919" i="2"/>
  <c r="F918" i="2"/>
  <c r="G918" i="2"/>
  <c r="K919" i="2"/>
  <c r="E919" i="2"/>
  <c r="C920" i="2"/>
  <c r="H609" i="2" l="1"/>
  <c r="N609" i="2"/>
  <c r="I609" i="2"/>
  <c r="M609" i="2" s="1"/>
  <c r="E609" i="2"/>
  <c r="F609" i="2" s="1"/>
  <c r="G609" i="2" s="1"/>
  <c r="D610" i="2" s="1"/>
  <c r="A609" i="2"/>
  <c r="L920" i="2"/>
  <c r="K920" i="2"/>
  <c r="E920" i="2"/>
  <c r="G919" i="2"/>
  <c r="F919" i="2"/>
  <c r="C921" i="2"/>
  <c r="E610" i="2" l="1"/>
  <c r="F610" i="2" s="1"/>
  <c r="G610" i="2" s="1"/>
  <c r="H610" i="2"/>
  <c r="L921" i="2"/>
  <c r="F920" i="2"/>
  <c r="G920" i="2"/>
  <c r="K921" i="2"/>
  <c r="E921" i="2"/>
  <c r="C922" i="2"/>
  <c r="N610" i="2" l="1"/>
  <c r="D611" i="2" s="1"/>
  <c r="E611" i="2" s="1"/>
  <c r="I610" i="2"/>
  <c r="A610" i="2"/>
  <c r="L922" i="2"/>
  <c r="F921" i="2"/>
  <c r="G921" i="2"/>
  <c r="K922" i="2"/>
  <c r="E922" i="2"/>
  <c r="C923" i="2"/>
  <c r="M610" i="2"/>
  <c r="H611" i="2" l="1"/>
  <c r="F611" i="2"/>
  <c r="G611" i="2"/>
  <c r="L923" i="2"/>
  <c r="F922" i="2"/>
  <c r="G922" i="2"/>
  <c r="K923" i="2"/>
  <c r="E923" i="2"/>
  <c r="C924" i="2"/>
  <c r="N611" i="2" l="1"/>
  <c r="D612" i="2" s="1"/>
  <c r="I611" i="2"/>
  <c r="M611" i="2" s="1"/>
  <c r="H612" i="2" s="1"/>
  <c r="A611" i="2"/>
  <c r="L924" i="2"/>
  <c r="E924" i="2"/>
  <c r="K924" i="2"/>
  <c r="F923" i="2"/>
  <c r="G923" i="2"/>
  <c r="C925" i="2"/>
  <c r="N612" i="2" l="1"/>
  <c r="I612" i="2"/>
  <c r="M612" i="2" s="1"/>
  <c r="E612" i="2"/>
  <c r="A612" i="2"/>
  <c r="L925" i="2"/>
  <c r="E925" i="2"/>
  <c r="K925" i="2"/>
  <c r="F924" i="2"/>
  <c r="G924" i="2"/>
  <c r="C926" i="2"/>
  <c r="G612" i="2" l="1"/>
  <c r="D613" i="2" s="1"/>
  <c r="F612" i="2"/>
  <c r="H613" i="2"/>
  <c r="L926" i="2"/>
  <c r="E926" i="2"/>
  <c r="K926" i="2"/>
  <c r="F925" i="2"/>
  <c r="G925" i="2"/>
  <c r="C927" i="2"/>
  <c r="N613" i="2" l="1"/>
  <c r="D614" i="2" s="1"/>
  <c r="I613" i="2"/>
  <c r="M613" i="2" s="1"/>
  <c r="H614" i="2" s="1"/>
  <c r="A614" i="2" s="1"/>
  <c r="A613" i="2"/>
  <c r="L927" i="2"/>
  <c r="F926" i="2"/>
  <c r="G926" i="2"/>
  <c r="E927" i="2"/>
  <c r="K927" i="2"/>
  <c r="C928" i="2"/>
  <c r="I614" i="2" l="1"/>
  <c r="M614" i="2" s="1"/>
  <c r="N614" i="2"/>
  <c r="D615" i="2" s="1"/>
  <c r="L928" i="2"/>
  <c r="E928" i="2"/>
  <c r="K928" i="2"/>
  <c r="F927" i="2"/>
  <c r="G927" i="2"/>
  <c r="C929" i="2"/>
  <c r="H615" i="2" l="1"/>
  <c r="A615" i="2" s="1"/>
  <c r="N615" i="2"/>
  <c r="D616" i="2" s="1"/>
  <c r="I615" i="2"/>
  <c r="M615" i="2" s="1"/>
  <c r="H616" i="2" s="1"/>
  <c r="L929" i="2"/>
  <c r="E929" i="2"/>
  <c r="K929" i="2"/>
  <c r="F928" i="2"/>
  <c r="G928" i="2"/>
  <c r="C930" i="2"/>
  <c r="I616" i="2" l="1"/>
  <c r="M616" i="2" s="1"/>
  <c r="A616" i="2"/>
  <c r="N616" i="2"/>
  <c r="D617" i="2" s="1"/>
  <c r="L930" i="2"/>
  <c r="F929" i="2"/>
  <c r="G929" i="2"/>
  <c r="K930" i="2"/>
  <c r="E930" i="2"/>
  <c r="C931" i="2"/>
  <c r="H617" i="2" l="1"/>
  <c r="L931" i="2"/>
  <c r="F930" i="2"/>
  <c r="G930" i="2"/>
  <c r="K931" i="2"/>
  <c r="E931" i="2"/>
  <c r="C932" i="2"/>
  <c r="A617" i="2" l="1"/>
  <c r="I617" i="2"/>
  <c r="M617" i="2" s="1"/>
  <c r="N617" i="2"/>
  <c r="D618" i="2" s="1"/>
  <c r="L932" i="2"/>
  <c r="G931" i="2"/>
  <c r="F931" i="2"/>
  <c r="K932" i="2"/>
  <c r="E932" i="2"/>
  <c r="C933" i="2"/>
  <c r="H618" i="2" l="1"/>
  <c r="L933" i="2"/>
  <c r="F932" i="2"/>
  <c r="G932" i="2"/>
  <c r="K933" i="2"/>
  <c r="E933" i="2"/>
  <c r="C934" i="2"/>
  <c r="N618" i="2" l="1"/>
  <c r="D619" i="2" s="1"/>
  <c r="I618" i="2"/>
  <c r="M618" i="2" s="1"/>
  <c r="H619" i="2" s="1"/>
  <c r="A618" i="2"/>
  <c r="L934" i="2"/>
  <c r="F933" i="2"/>
  <c r="G933" i="2"/>
  <c r="K934" i="2"/>
  <c r="E934" i="2"/>
  <c r="C935" i="2"/>
  <c r="I619" i="2" l="1"/>
  <c r="M619" i="2" s="1"/>
  <c r="N619" i="2"/>
  <c r="D620" i="2" s="1"/>
  <c r="A619" i="2"/>
  <c r="L935" i="2"/>
  <c r="G934" i="2"/>
  <c r="F934" i="2"/>
  <c r="K935" i="2"/>
  <c r="E935" i="2"/>
  <c r="C936" i="2"/>
  <c r="H620" i="2" l="1"/>
  <c r="L936" i="2"/>
  <c r="F935" i="2"/>
  <c r="G935" i="2"/>
  <c r="E936" i="2"/>
  <c r="K936" i="2"/>
  <c r="C937" i="2"/>
  <c r="N620" i="2" l="1"/>
  <c r="D621" i="2" s="1"/>
  <c r="I620" i="2"/>
  <c r="M620" i="2" s="1"/>
  <c r="H621" i="2" s="1"/>
  <c r="A620" i="2"/>
  <c r="L937" i="2"/>
  <c r="F936" i="2"/>
  <c r="G936" i="2"/>
  <c r="K937" i="2"/>
  <c r="E937" i="2"/>
  <c r="C938" i="2"/>
  <c r="N621" i="2" l="1"/>
  <c r="D622" i="2" s="1"/>
  <c r="I621" i="2"/>
  <c r="M621" i="2" s="1"/>
  <c r="A621" i="2"/>
  <c r="L938" i="2"/>
  <c r="F937" i="2"/>
  <c r="G937" i="2"/>
  <c r="E938" i="2"/>
  <c r="K938" i="2"/>
  <c r="C939" i="2"/>
  <c r="H622" i="2" l="1"/>
  <c r="A622" i="2"/>
  <c r="I622" i="2"/>
  <c r="M622" i="2" s="1"/>
  <c r="N622" i="2"/>
  <c r="D623" i="2" s="1"/>
  <c r="L939" i="2"/>
  <c r="F938" i="2"/>
  <c r="G938" i="2"/>
  <c r="E939" i="2"/>
  <c r="K939" i="2"/>
  <c r="C940" i="2"/>
  <c r="H623" i="2" l="1"/>
  <c r="A623" i="2"/>
  <c r="F939" i="2"/>
  <c r="G939" i="2"/>
  <c r="E940" i="2"/>
  <c r="K940" i="2"/>
  <c r="C941" i="2"/>
  <c r="I623" i="2" l="1"/>
  <c r="M623" i="2" s="1"/>
  <c r="N623" i="2"/>
  <c r="D624" i="2" s="1"/>
  <c r="G940" i="2"/>
  <c r="F940" i="2"/>
  <c r="E941" i="2"/>
  <c r="K941" i="2"/>
  <c r="C942" i="2"/>
  <c r="H624" i="2" l="1"/>
  <c r="F941" i="2"/>
  <c r="G941" i="2"/>
  <c r="E942" i="2"/>
  <c r="K942" i="2"/>
  <c r="C943" i="2"/>
  <c r="I624" i="2" l="1"/>
  <c r="M624" i="2" s="1"/>
  <c r="N624" i="2" s="1"/>
  <c r="D625" i="2" s="1"/>
  <c r="A624" i="2"/>
  <c r="L943" i="2"/>
  <c r="K943" i="2"/>
  <c r="E943" i="2"/>
  <c r="F942" i="2"/>
  <c r="G942" i="2"/>
  <c r="C944" i="2"/>
  <c r="H625" i="2" l="1"/>
  <c r="A625" i="2" s="1"/>
  <c r="I625" i="2"/>
  <c r="M625" i="2" s="1"/>
  <c r="N625" i="2"/>
  <c r="D626" i="2" s="1"/>
  <c r="G943" i="2"/>
  <c r="F943" i="2"/>
  <c r="K944" i="2"/>
  <c r="C945" i="2"/>
  <c r="H626" i="2" l="1"/>
  <c r="A626" i="2" s="1"/>
  <c r="L945" i="2"/>
  <c r="K945" i="2"/>
  <c r="C946" i="2"/>
  <c r="I626" i="2" l="1"/>
  <c r="M626" i="2" s="1"/>
  <c r="N626" i="2"/>
  <c r="D627" i="2" s="1"/>
  <c r="L946" i="2"/>
  <c r="K946" i="2"/>
  <c r="C947" i="2"/>
  <c r="H627" i="2" l="1"/>
  <c r="L947" i="2"/>
  <c r="K947" i="2"/>
  <c r="C948" i="2"/>
  <c r="I627" i="2" l="1"/>
  <c r="M627" i="2" s="1"/>
  <c r="N627" i="2"/>
  <c r="D628" i="2" s="1"/>
  <c r="A627" i="2"/>
  <c r="L948" i="2"/>
  <c r="K948" i="2"/>
  <c r="C949" i="2"/>
  <c r="H628" i="2" l="1"/>
  <c r="N628" i="2" s="1"/>
  <c r="D629" i="2" s="1"/>
  <c r="L949" i="2"/>
  <c r="K949" i="2"/>
  <c r="E949" i="2"/>
  <c r="C950" i="2"/>
  <c r="A628" i="2" l="1"/>
  <c r="I628" i="2"/>
  <c r="M628" i="2" s="1"/>
  <c r="H629" i="2" s="1"/>
  <c r="I629" i="2" s="1"/>
  <c r="M629" i="2" s="1"/>
  <c r="L950" i="2"/>
  <c r="F949" i="2"/>
  <c r="G949" i="2"/>
  <c r="K950" i="2"/>
  <c r="E950" i="2"/>
  <c r="C951" i="2"/>
  <c r="A629" i="2" l="1"/>
  <c r="N629" i="2"/>
  <c r="D630" i="2" s="1"/>
  <c r="L951" i="2"/>
  <c r="K951" i="2"/>
  <c r="E951" i="2"/>
  <c r="G950" i="2"/>
  <c r="F950" i="2"/>
  <c r="C952" i="2"/>
  <c r="H630" i="2" l="1"/>
  <c r="N630" i="2" s="1"/>
  <c r="D631" i="2" s="1"/>
  <c r="L952" i="2"/>
  <c r="L640" i="2"/>
  <c r="F951" i="2"/>
  <c r="G951" i="2"/>
  <c r="K952" i="2"/>
  <c r="E952" i="2"/>
  <c r="C953" i="2"/>
  <c r="A630" i="2" l="1"/>
  <c r="I630" i="2"/>
  <c r="M630" i="2" s="1"/>
  <c r="H631" i="2" s="1"/>
  <c r="I631" i="2" s="1"/>
  <c r="M631" i="2" s="1"/>
  <c r="L953" i="2"/>
  <c r="F952" i="2"/>
  <c r="G952" i="2"/>
  <c r="K953" i="2"/>
  <c r="E953" i="2"/>
  <c r="C954" i="2"/>
  <c r="A631" i="2" l="1"/>
  <c r="N631" i="2"/>
  <c r="D632" i="2" s="1"/>
  <c r="L954" i="2"/>
  <c r="K954" i="2"/>
  <c r="E954" i="2"/>
  <c r="F953" i="2"/>
  <c r="G953" i="2"/>
  <c r="C955" i="2"/>
  <c r="H632" i="2" l="1"/>
  <c r="A632" i="2" s="1"/>
  <c r="L955" i="2"/>
  <c r="F954" i="2"/>
  <c r="G954" i="2"/>
  <c r="E955" i="2"/>
  <c r="K955" i="2"/>
  <c r="C956" i="2"/>
  <c r="I632" i="2" l="1"/>
  <c r="M632" i="2" s="1"/>
  <c r="N632" i="2"/>
  <c r="D633" i="2" s="1"/>
  <c r="L956" i="2"/>
  <c r="F955" i="2"/>
  <c r="G955" i="2"/>
  <c r="E956" i="2"/>
  <c r="K956" i="2"/>
  <c r="C957" i="2"/>
  <c r="H633" i="2" l="1"/>
  <c r="L957" i="2"/>
  <c r="E643" i="2"/>
  <c r="E957" i="2"/>
  <c r="K957" i="2"/>
  <c r="F956" i="2"/>
  <c r="G956" i="2"/>
  <c r="C958" i="2"/>
  <c r="I633" i="2" l="1"/>
  <c r="M633" i="2" s="1"/>
  <c r="N633" i="2"/>
  <c r="D634" i="2" s="1"/>
  <c r="A633" i="2"/>
  <c r="L958" i="2"/>
  <c r="E641" i="2"/>
  <c r="G643" i="2"/>
  <c r="F643" i="2"/>
  <c r="F957" i="2"/>
  <c r="G957" i="2"/>
  <c r="E958" i="2"/>
  <c r="K958" i="2"/>
  <c r="C959" i="2"/>
  <c r="H634" i="2" l="1"/>
  <c r="L959" i="2"/>
  <c r="F641" i="2"/>
  <c r="G641" i="2" s="1"/>
  <c r="E644" i="2"/>
  <c r="F644" i="2" s="1"/>
  <c r="G644" i="2" s="1"/>
  <c r="F958" i="2"/>
  <c r="G958" i="2"/>
  <c r="E959" i="2"/>
  <c r="K959" i="2"/>
  <c r="C960" i="2"/>
  <c r="N634" i="2" l="1"/>
  <c r="D635" i="2" s="1"/>
  <c r="A634" i="2"/>
  <c r="I634" i="2"/>
  <c r="M634" i="2" s="1"/>
  <c r="H635" i="2" s="1"/>
  <c r="L638" i="2"/>
  <c r="L960" i="2"/>
  <c r="E960" i="2"/>
  <c r="K960" i="2"/>
  <c r="F959" i="2"/>
  <c r="G959" i="2"/>
  <c r="C961" i="2"/>
  <c r="I635" i="2" l="1"/>
  <c r="M635" i="2" s="1"/>
  <c r="N635" i="2"/>
  <c r="D636" i="2" s="1"/>
  <c r="A635" i="2"/>
  <c r="L636" i="2"/>
  <c r="L961" i="2"/>
  <c r="F960" i="2"/>
  <c r="G960" i="2"/>
  <c r="K961" i="2"/>
  <c r="E961" i="2"/>
  <c r="C962" i="2"/>
  <c r="H636" i="2" l="1"/>
  <c r="L962" i="2"/>
  <c r="F961" i="2"/>
  <c r="G961" i="2"/>
  <c r="K962" i="2"/>
  <c r="E962" i="2"/>
  <c r="C963" i="2"/>
  <c r="I636" i="2" l="1"/>
  <c r="M636" i="2" s="1"/>
  <c r="A636" i="2"/>
  <c r="N636" i="2"/>
  <c r="D637" i="2" s="1"/>
  <c r="L963" i="2"/>
  <c r="G962" i="2"/>
  <c r="F962" i="2"/>
  <c r="K963" i="2"/>
  <c r="E963" i="2"/>
  <c r="C964" i="2"/>
  <c r="H637" i="2" l="1"/>
  <c r="L637" i="2" s="1"/>
  <c r="E642" i="2"/>
  <c r="L964" i="2"/>
  <c r="F963" i="2"/>
  <c r="G963" i="2"/>
  <c r="K964" i="2"/>
  <c r="E964" i="2"/>
  <c r="C965" i="2"/>
  <c r="I637" i="2" l="1"/>
  <c r="M637" i="2" s="1"/>
  <c r="N637" i="2"/>
  <c r="D638" i="2" s="1"/>
  <c r="A637" i="2"/>
  <c r="H638" i="2"/>
  <c r="N638" i="2" s="1"/>
  <c r="D639" i="2" s="1"/>
  <c r="F642" i="2"/>
  <c r="G642" i="2"/>
  <c r="L965" i="2"/>
  <c r="F964" i="2"/>
  <c r="G964" i="2"/>
  <c r="K965" i="2"/>
  <c r="E965" i="2"/>
  <c r="C966" i="2"/>
  <c r="A638" i="2" l="1"/>
  <c r="I638" i="2"/>
  <c r="M638" i="2" s="1"/>
  <c r="H639" i="2" s="1"/>
  <c r="L966" i="2"/>
  <c r="G965" i="2"/>
  <c r="F965" i="2"/>
  <c r="K966" i="2"/>
  <c r="E966" i="2"/>
  <c r="C967" i="2"/>
  <c r="L639" i="2" l="1"/>
  <c r="N639" i="2"/>
  <c r="D640" i="2" s="1"/>
  <c r="A639" i="2"/>
  <c r="I639" i="2"/>
  <c r="M639" i="2" s="1"/>
  <c r="H640" i="2" s="1"/>
  <c r="N640" i="2" s="1"/>
  <c r="E640" i="2"/>
  <c r="F640" i="2" s="1"/>
  <c r="G640" i="2" s="1"/>
  <c r="L967" i="2"/>
  <c r="F966" i="2"/>
  <c r="G966" i="2"/>
  <c r="E967" i="2"/>
  <c r="K967" i="2"/>
  <c r="C968" i="2"/>
  <c r="A640" i="2" l="1"/>
  <c r="I640" i="2"/>
  <c r="D641" i="2"/>
  <c r="L968" i="2"/>
  <c r="F967" i="2"/>
  <c r="G967" i="2"/>
  <c r="E968" i="2"/>
  <c r="K968" i="2"/>
  <c r="C969" i="2"/>
  <c r="M640" i="2"/>
  <c r="H641" i="2" l="1"/>
  <c r="A641" i="2" s="1"/>
  <c r="N641" i="2"/>
  <c r="D642" i="2" s="1"/>
  <c r="I641" i="2"/>
  <c r="M641" i="2" s="1"/>
  <c r="L969" i="2"/>
  <c r="F968" i="2"/>
  <c r="G968" i="2"/>
  <c r="E969" i="2"/>
  <c r="K969" i="2"/>
  <c r="C970" i="2"/>
  <c r="H642" i="2" l="1"/>
  <c r="I642" i="2" s="1"/>
  <c r="M642" i="2" s="1"/>
  <c r="A642" i="2"/>
  <c r="L970" i="2"/>
  <c r="K970" i="2"/>
  <c r="E970" i="2"/>
  <c r="F969" i="2"/>
  <c r="G969" i="2"/>
  <c r="C971" i="2"/>
  <c r="N642" i="2" l="1"/>
  <c r="D643" i="2" s="1"/>
  <c r="F970" i="2"/>
  <c r="G970" i="2"/>
  <c r="K971" i="2"/>
  <c r="E971" i="2"/>
  <c r="C972" i="2"/>
  <c r="H643" i="2" l="1"/>
  <c r="N643" i="2" s="1"/>
  <c r="D644" i="2" s="1"/>
  <c r="A643" i="2"/>
  <c r="I643" i="2"/>
  <c r="M643" i="2" s="1"/>
  <c r="H644" i="2" s="1"/>
  <c r="N644" i="2" s="1"/>
  <c r="D645" i="2" s="1"/>
  <c r="E972" i="2"/>
  <c r="K972" i="2"/>
  <c r="F971" i="2"/>
  <c r="G971" i="2"/>
  <c r="C973" i="2"/>
  <c r="I644" i="2" l="1"/>
  <c r="M644" i="2" s="1"/>
  <c r="H645" i="2" s="1"/>
  <c r="A644" i="2"/>
  <c r="F972" i="2"/>
  <c r="G972" i="2"/>
  <c r="E973" i="2"/>
  <c r="K973" i="2"/>
  <c r="C974" i="2"/>
  <c r="I645" i="2" l="1"/>
  <c r="M645" i="2" s="1"/>
  <c r="N645" i="2"/>
  <c r="D646" i="2" s="1"/>
  <c r="A645" i="2"/>
  <c r="F973" i="2"/>
  <c r="G973" i="2"/>
  <c r="K974" i="2"/>
  <c r="C975" i="2"/>
  <c r="H646" i="2" l="1"/>
  <c r="A646" i="2" s="1"/>
  <c r="N646" i="2"/>
  <c r="D647" i="2" s="1"/>
  <c r="K975" i="2"/>
  <c r="C976" i="2"/>
  <c r="I646" i="2" l="1"/>
  <c r="M646" i="2" s="1"/>
  <c r="H647" i="2" s="1"/>
  <c r="N647" i="2" s="1"/>
  <c r="D648" i="2" s="1"/>
  <c r="L976" i="2"/>
  <c r="K976" i="2"/>
  <c r="C977" i="2"/>
  <c r="A647" i="2" l="1"/>
  <c r="I647" i="2"/>
  <c r="M647" i="2" s="1"/>
  <c r="H648" i="2" s="1"/>
  <c r="A648" i="2" s="1"/>
  <c r="L977" i="2"/>
  <c r="K977" i="2"/>
  <c r="C978" i="2"/>
  <c r="I648" i="2" l="1"/>
  <c r="M648" i="2" s="1"/>
  <c r="N648" i="2"/>
  <c r="D649" i="2" s="1"/>
  <c r="L978" i="2"/>
  <c r="K978" i="2"/>
  <c r="C979" i="2"/>
  <c r="H649" i="2" l="1"/>
  <c r="A649" i="2" s="1"/>
  <c r="L979" i="2"/>
  <c r="K979" i="2"/>
  <c r="E979" i="2"/>
  <c r="C980" i="2"/>
  <c r="N649" i="2" l="1"/>
  <c r="D650" i="2" s="1"/>
  <c r="I649" i="2"/>
  <c r="M649" i="2" s="1"/>
  <c r="H650" i="2" s="1"/>
  <c r="L980" i="2"/>
  <c r="F979" i="2"/>
  <c r="G979" i="2"/>
  <c r="K980" i="2"/>
  <c r="E980" i="2"/>
  <c r="C981" i="2"/>
  <c r="A650" i="2" l="1"/>
  <c r="I650" i="2"/>
  <c r="M650" i="2" s="1"/>
  <c r="N650" i="2"/>
  <c r="D651" i="2" s="1"/>
  <c r="L981" i="2"/>
  <c r="G980" i="2"/>
  <c r="F980" i="2"/>
  <c r="K981" i="2"/>
  <c r="E981" i="2"/>
  <c r="C982" i="2"/>
  <c r="H651" i="2" l="1"/>
  <c r="A651" i="2" s="1"/>
  <c r="L982" i="2"/>
  <c r="F981" i="2"/>
  <c r="G981" i="2"/>
  <c r="K982" i="2"/>
  <c r="E982" i="2"/>
  <c r="C983" i="2"/>
  <c r="N651" i="2" l="1"/>
  <c r="D652" i="2" s="1"/>
  <c r="I651" i="2"/>
  <c r="M651" i="2" s="1"/>
  <c r="H652" i="2" s="1"/>
  <c r="L983" i="2"/>
  <c r="F982" i="2"/>
  <c r="G982" i="2"/>
  <c r="K983" i="2"/>
  <c r="E983" i="2"/>
  <c r="C984" i="2"/>
  <c r="N652" i="2" l="1"/>
  <c r="D653" i="2" s="1"/>
  <c r="I652" i="2"/>
  <c r="M652" i="2" s="1"/>
  <c r="H653" i="2" s="1"/>
  <c r="A652" i="2"/>
  <c r="L984" i="2"/>
  <c r="F983" i="2"/>
  <c r="G983" i="2"/>
  <c r="K984" i="2"/>
  <c r="E984" i="2"/>
  <c r="C985" i="2"/>
  <c r="I653" i="2" l="1"/>
  <c r="M653" i="2" s="1"/>
  <c r="N653" i="2"/>
  <c r="D654" i="2" s="1"/>
  <c r="A653" i="2"/>
  <c r="L985" i="2"/>
  <c r="F984" i="2"/>
  <c r="G984" i="2"/>
  <c r="E985" i="2"/>
  <c r="K985" i="2"/>
  <c r="C986" i="2"/>
  <c r="H654" i="2" l="1"/>
  <c r="A654" i="2" s="1"/>
  <c r="L986" i="2"/>
  <c r="F985" i="2"/>
  <c r="G985" i="2"/>
  <c r="E986" i="2"/>
  <c r="K986" i="2"/>
  <c r="C987" i="2"/>
  <c r="I654" i="2" l="1"/>
  <c r="M654" i="2" s="1"/>
  <c r="N654" i="2"/>
  <c r="D655" i="2" s="1"/>
  <c r="L987" i="2"/>
  <c r="E987" i="2"/>
  <c r="K987" i="2"/>
  <c r="F986" i="2"/>
  <c r="G986" i="2"/>
  <c r="C988" i="2"/>
  <c r="H655" i="2" l="1"/>
  <c r="I655" i="2" s="1"/>
  <c r="M655" i="2" s="1"/>
  <c r="L988" i="2"/>
  <c r="F987" i="2"/>
  <c r="G987" i="2"/>
  <c r="E988" i="2"/>
  <c r="K988" i="2"/>
  <c r="C989" i="2"/>
  <c r="A655" i="2" l="1"/>
  <c r="N655" i="2"/>
  <c r="D656" i="2" s="1"/>
  <c r="L989" i="2"/>
  <c r="F988" i="2"/>
  <c r="G988" i="2"/>
  <c r="E989" i="2"/>
  <c r="K989" i="2"/>
  <c r="C990" i="2"/>
  <c r="H656" i="2" l="1"/>
  <c r="N656" i="2" s="1"/>
  <c r="D657" i="2" s="1"/>
  <c r="L990" i="2"/>
  <c r="F989" i="2"/>
  <c r="G989" i="2"/>
  <c r="E990" i="2"/>
  <c r="K990" i="2"/>
  <c r="C991" i="2"/>
  <c r="I656" i="2" l="1"/>
  <c r="M656" i="2" s="1"/>
  <c r="H657" i="2" s="1"/>
  <c r="A656" i="2"/>
  <c r="A657" i="2"/>
  <c r="N657" i="2"/>
  <c r="D658" i="2" s="1"/>
  <c r="I657" i="2"/>
  <c r="M657" i="2" s="1"/>
  <c r="H658" i="2" s="1"/>
  <c r="I658" i="2" s="1"/>
  <c r="M658" i="2" s="1"/>
  <c r="L991" i="2"/>
  <c r="F990" i="2"/>
  <c r="G990" i="2"/>
  <c r="K991" i="2"/>
  <c r="E991" i="2"/>
  <c r="C992" i="2"/>
  <c r="A658" i="2" l="1"/>
  <c r="N658" i="2"/>
  <c r="D659" i="2" s="1"/>
  <c r="L992" i="2"/>
  <c r="K992" i="2"/>
  <c r="E992" i="2"/>
  <c r="F991" i="2"/>
  <c r="G991" i="2"/>
  <c r="C993" i="2"/>
  <c r="H659" i="2" l="1"/>
  <c r="L993" i="2"/>
  <c r="L670" i="2"/>
  <c r="G992" i="2"/>
  <c r="F992" i="2"/>
  <c r="K993" i="2"/>
  <c r="E993" i="2"/>
  <c r="C994" i="2"/>
  <c r="A659" i="2" l="1"/>
  <c r="N659" i="2"/>
  <c r="D660" i="2" s="1"/>
  <c r="I659" i="2"/>
  <c r="M659" i="2" s="1"/>
  <c r="H660" i="2" s="1"/>
  <c r="L994" i="2"/>
  <c r="F993" i="2"/>
  <c r="G993" i="2"/>
  <c r="K994" i="2"/>
  <c r="E994" i="2"/>
  <c r="C995" i="2"/>
  <c r="A660" i="2" l="1"/>
  <c r="I660" i="2"/>
  <c r="M660" i="2" s="1"/>
  <c r="N660" i="2"/>
  <c r="D661" i="2" s="1"/>
  <c r="L995" i="2"/>
  <c r="L671" i="2"/>
  <c r="F994" i="2"/>
  <c r="G994" i="2"/>
  <c r="K995" i="2"/>
  <c r="E995" i="2"/>
  <c r="C996" i="2"/>
  <c r="H661" i="2" l="1"/>
  <c r="L996" i="2"/>
  <c r="G995" i="2"/>
  <c r="F995" i="2"/>
  <c r="K996" i="2"/>
  <c r="E996" i="2"/>
  <c r="C997" i="2"/>
  <c r="I661" i="2" l="1"/>
  <c r="M661" i="2" s="1"/>
  <c r="N661" i="2"/>
  <c r="D662" i="2" s="1"/>
  <c r="A661" i="2"/>
  <c r="L997" i="2"/>
  <c r="F996" i="2"/>
  <c r="G996" i="2"/>
  <c r="E997" i="2"/>
  <c r="K997" i="2"/>
  <c r="C998" i="2"/>
  <c r="H662" i="2" l="1"/>
  <c r="A662" i="2" s="1"/>
  <c r="L998" i="2"/>
  <c r="F997" i="2"/>
  <c r="G997" i="2"/>
  <c r="K998" i="2"/>
  <c r="E998" i="2"/>
  <c r="C999" i="2"/>
  <c r="I662" i="2" l="1"/>
  <c r="M662" i="2" s="1"/>
  <c r="N662" i="2"/>
  <c r="D663" i="2" s="1"/>
  <c r="L999" i="2"/>
  <c r="G998" i="2"/>
  <c r="F998" i="2"/>
  <c r="K999" i="2"/>
  <c r="E999" i="2"/>
  <c r="C1000" i="2"/>
  <c r="H663" i="2" l="1"/>
  <c r="A663" i="2" s="1"/>
  <c r="I663" i="2"/>
  <c r="M663" i="2" s="1"/>
  <c r="L1000" i="2"/>
  <c r="E674" i="2"/>
  <c r="E1000" i="2"/>
  <c r="K1000" i="2"/>
  <c r="F999" i="2"/>
  <c r="G999" i="2"/>
  <c r="C1001" i="2"/>
  <c r="N663" i="2" l="1"/>
  <c r="D664" i="2" s="1"/>
  <c r="F674" i="2"/>
  <c r="G674" i="2"/>
  <c r="F1000" i="2"/>
  <c r="G1000" i="2"/>
  <c r="E1001" i="2"/>
  <c r="K1001" i="2"/>
  <c r="C1002" i="2"/>
  <c r="H664" i="2" l="1"/>
  <c r="G1001" i="2"/>
  <c r="F1001" i="2"/>
  <c r="E1002" i="2"/>
  <c r="K1002" i="2"/>
  <c r="C1003" i="2"/>
  <c r="N664" i="2" l="1"/>
  <c r="D665" i="2" s="1"/>
  <c r="I664" i="2"/>
  <c r="M664" i="2" s="1"/>
  <c r="H665" i="2" s="1"/>
  <c r="A664" i="2"/>
  <c r="F1002" i="2"/>
  <c r="G1002" i="2"/>
  <c r="K1003" i="2"/>
  <c r="E1003" i="2"/>
  <c r="C1004" i="2"/>
  <c r="A665" i="2" l="1"/>
  <c r="N665" i="2"/>
  <c r="D666" i="2" s="1"/>
  <c r="I665" i="2"/>
  <c r="M665" i="2" s="1"/>
  <c r="H666" i="2" s="1"/>
  <c r="L668" i="2"/>
  <c r="K1004" i="2"/>
  <c r="E1004" i="2"/>
  <c r="F1003" i="2"/>
  <c r="G1003" i="2"/>
  <c r="C1005" i="2"/>
  <c r="I666" i="2" l="1"/>
  <c r="M666" i="2" s="1"/>
  <c r="N666" i="2"/>
  <c r="D667" i="2" s="1"/>
  <c r="A666" i="2"/>
  <c r="G1004" i="2"/>
  <c r="F1004" i="2"/>
  <c r="K1005" i="2"/>
  <c r="C1006" i="2"/>
  <c r="H667" i="2" l="1"/>
  <c r="L1006" i="2"/>
  <c r="K1006" i="2"/>
  <c r="C1007" i="2"/>
  <c r="A667" i="2" l="1"/>
  <c r="N667" i="2"/>
  <c r="D668" i="2" s="1"/>
  <c r="L667" i="2"/>
  <c r="I667" i="2"/>
  <c r="M667" i="2" s="1"/>
  <c r="L669" i="2"/>
  <c r="L1007" i="2"/>
  <c r="E670" i="2"/>
  <c r="F670" i="2" s="1"/>
  <c r="G670" i="2" s="1"/>
  <c r="K1007" i="2"/>
  <c r="C1008" i="2"/>
  <c r="H668" i="2" l="1"/>
  <c r="L1008" i="2"/>
  <c r="K1008" i="2"/>
  <c r="C1009" i="2"/>
  <c r="A668" i="2" l="1"/>
  <c r="N668" i="2"/>
  <c r="D669" i="2" s="1"/>
  <c r="I668" i="2"/>
  <c r="M668" i="2" s="1"/>
  <c r="H669" i="2" s="1"/>
  <c r="A669" i="2" s="1"/>
  <c r="L1009" i="2"/>
  <c r="K1009" i="2"/>
  <c r="C1010" i="2"/>
  <c r="N669" i="2" l="1"/>
  <c r="D670" i="2" s="1"/>
  <c r="I669" i="2"/>
  <c r="M669" i="2" s="1"/>
  <c r="H670" i="2" s="1"/>
  <c r="N670" i="2" s="1"/>
  <c r="D671" i="2" s="1"/>
  <c r="E671" i="2" s="1"/>
  <c r="F671" i="2" s="1"/>
  <c r="G671" i="2" s="1"/>
  <c r="L1010" i="2"/>
  <c r="K1010" i="2"/>
  <c r="E1010" i="2"/>
  <c r="C1011" i="2"/>
  <c r="I670" i="2" l="1"/>
  <c r="M670" i="2" s="1"/>
  <c r="H671" i="2" s="1"/>
  <c r="A670" i="2"/>
  <c r="A671" i="2"/>
  <c r="I671" i="2"/>
  <c r="N671" i="2"/>
  <c r="D672" i="2" s="1"/>
  <c r="E672" i="2"/>
  <c r="F672" i="2" s="1"/>
  <c r="G672" i="2" s="1"/>
  <c r="L1011" i="2"/>
  <c r="F1010" i="2"/>
  <c r="G1010" i="2"/>
  <c r="K1011" i="2"/>
  <c r="E1011" i="2"/>
  <c r="C1012" i="2"/>
  <c r="M671" i="2"/>
  <c r="H672" i="2" l="1"/>
  <c r="A672" i="2" s="1"/>
  <c r="L1012" i="2"/>
  <c r="G1011" i="2"/>
  <c r="F1011" i="2"/>
  <c r="K1012" i="2"/>
  <c r="E1012" i="2"/>
  <c r="C1013" i="2"/>
  <c r="I672" i="2" l="1"/>
  <c r="M672" i="2" s="1"/>
  <c r="N672" i="2"/>
  <c r="D673" i="2" s="1"/>
  <c r="L1013" i="2"/>
  <c r="F1012" i="2"/>
  <c r="G1012" i="2"/>
  <c r="K1013" i="2"/>
  <c r="E1013" i="2"/>
  <c r="C1014" i="2"/>
  <c r="H673" i="2" l="1"/>
  <c r="L1014" i="2"/>
  <c r="K1014" i="2"/>
  <c r="E1014" i="2"/>
  <c r="F1013" i="2"/>
  <c r="G1013" i="2"/>
  <c r="C1015" i="2"/>
  <c r="A673" i="2" l="1"/>
  <c r="N673" i="2"/>
  <c r="D674" i="2" s="1"/>
  <c r="I673" i="2"/>
  <c r="M673" i="2" s="1"/>
  <c r="H674" i="2" s="1"/>
  <c r="L1015" i="2"/>
  <c r="K1015" i="2"/>
  <c r="E1015" i="2"/>
  <c r="F1014" i="2"/>
  <c r="G1014" i="2"/>
  <c r="C1016" i="2"/>
  <c r="A674" i="2" l="1"/>
  <c r="N674" i="2"/>
  <c r="D675" i="2" s="1"/>
  <c r="I674" i="2"/>
  <c r="M674" i="2" s="1"/>
  <c r="H675" i="2" s="1"/>
  <c r="I675" i="2" s="1"/>
  <c r="M675" i="2" s="1"/>
  <c r="L1016" i="2"/>
  <c r="F1015" i="2"/>
  <c r="G1015" i="2"/>
  <c r="E1016" i="2"/>
  <c r="K1016" i="2"/>
  <c r="C1017" i="2"/>
  <c r="A675" i="2" l="1"/>
  <c r="N675" i="2"/>
  <c r="D676" i="2" s="1"/>
  <c r="L1017" i="2"/>
  <c r="F1016" i="2"/>
  <c r="G1016" i="2"/>
  <c r="E1017" i="2"/>
  <c r="K1017" i="2"/>
  <c r="C1018" i="2"/>
  <c r="H676" i="2" l="1"/>
  <c r="L1018" i="2"/>
  <c r="F1017" i="2"/>
  <c r="G1017" i="2"/>
  <c r="E1018" i="2"/>
  <c r="K1018" i="2"/>
  <c r="C1019" i="2"/>
  <c r="A676" i="2" l="1"/>
  <c r="N676" i="2"/>
  <c r="D677" i="2" s="1"/>
  <c r="I676" i="2"/>
  <c r="M676" i="2" s="1"/>
  <c r="H677" i="2" s="1"/>
  <c r="L1019" i="2"/>
  <c r="F1018" i="2"/>
  <c r="G1018" i="2"/>
  <c r="E1019" i="2"/>
  <c r="K1019" i="2"/>
  <c r="C1020" i="2"/>
  <c r="A677" i="2" l="1"/>
  <c r="I677" i="2"/>
  <c r="M677" i="2" s="1"/>
  <c r="N677" i="2"/>
  <c r="D678" i="2" s="1"/>
  <c r="L1020" i="2"/>
  <c r="F1019" i="2"/>
  <c r="G1019" i="2"/>
  <c r="E1020" i="2"/>
  <c r="K1020" i="2"/>
  <c r="C1021" i="2"/>
  <c r="H678" i="2" l="1"/>
  <c r="A678" i="2" s="1"/>
  <c r="L1021" i="2"/>
  <c r="F1020" i="2"/>
  <c r="G1020" i="2"/>
  <c r="E1021" i="2"/>
  <c r="K1021" i="2"/>
  <c r="C1022" i="2"/>
  <c r="N678" i="2" l="1"/>
  <c r="D679" i="2" s="1"/>
  <c r="I678" i="2"/>
  <c r="M678" i="2" s="1"/>
  <c r="L1022" i="2"/>
  <c r="F1021" i="2"/>
  <c r="G1021" i="2"/>
  <c r="K1022" i="2"/>
  <c r="E1022" i="2"/>
  <c r="C1023" i="2"/>
  <c r="H679" i="2" l="1"/>
  <c r="A679" i="2" s="1"/>
  <c r="N679" i="2"/>
  <c r="D680" i="2" s="1"/>
  <c r="L1023" i="2"/>
  <c r="F1022" i="2"/>
  <c r="G1022" i="2"/>
  <c r="K1023" i="2"/>
  <c r="E1023" i="2"/>
  <c r="C1024" i="2"/>
  <c r="I679" i="2" l="1"/>
  <c r="M679" i="2" s="1"/>
  <c r="H680" i="2"/>
  <c r="L1024" i="2"/>
  <c r="G1023" i="2"/>
  <c r="F1023" i="2"/>
  <c r="K1024" i="2"/>
  <c r="E1024" i="2"/>
  <c r="C1025" i="2"/>
  <c r="N680" i="2" l="1"/>
  <c r="D681" i="2" s="1"/>
  <c r="I680" i="2"/>
  <c r="M680" i="2" s="1"/>
  <c r="A680" i="2"/>
  <c r="L1025" i="2"/>
  <c r="F1024" i="2"/>
  <c r="G1024" i="2"/>
  <c r="K1025" i="2"/>
  <c r="E1025" i="2"/>
  <c r="C1026" i="2"/>
  <c r="H681" i="2" l="1"/>
  <c r="A681" i="2" s="1"/>
  <c r="L1026" i="2"/>
  <c r="F1025" i="2"/>
  <c r="G1025" i="2"/>
  <c r="K1026" i="2"/>
  <c r="E1026" i="2"/>
  <c r="C1027" i="2"/>
  <c r="N681" i="2" l="1"/>
  <c r="D682" i="2" s="1"/>
  <c r="I681" i="2"/>
  <c r="M681" i="2" s="1"/>
  <c r="H682" i="2" s="1"/>
  <c r="L1027" i="2"/>
  <c r="F1026" i="2"/>
  <c r="G1026" i="2"/>
  <c r="K1027" i="2"/>
  <c r="E1027" i="2"/>
  <c r="C1028" i="2"/>
  <c r="I682" i="2" l="1"/>
  <c r="M682" i="2" s="1"/>
  <c r="N682" i="2"/>
  <c r="D683" i="2" s="1"/>
  <c r="A682" i="2"/>
  <c r="L1028" i="2"/>
  <c r="F1027" i="2"/>
  <c r="G1027" i="2"/>
  <c r="E1028" i="2"/>
  <c r="K1028" i="2"/>
  <c r="C1029" i="2"/>
  <c r="H683" i="2" l="1"/>
  <c r="L1029" i="2"/>
  <c r="G1028" i="2"/>
  <c r="F1028" i="2"/>
  <c r="E1029" i="2"/>
  <c r="K1029" i="2"/>
  <c r="C1030" i="2"/>
  <c r="A683" i="2" l="1"/>
  <c r="I683" i="2"/>
  <c r="M683" i="2" s="1"/>
  <c r="N683" i="2"/>
  <c r="D684" i="2" s="1"/>
  <c r="L1030" i="2"/>
  <c r="F1029" i="2"/>
  <c r="G1029" i="2"/>
  <c r="E1030" i="2"/>
  <c r="K1030" i="2"/>
  <c r="C1031" i="2"/>
  <c r="H684" i="2" l="1"/>
  <c r="N684" i="2" s="1"/>
  <c r="D685" i="2" s="1"/>
  <c r="L1031" i="2"/>
  <c r="F1030" i="2"/>
  <c r="G1030" i="2"/>
  <c r="K1031" i="2"/>
  <c r="E1031" i="2"/>
  <c r="C1032" i="2"/>
  <c r="I684" i="2" l="1"/>
  <c r="M684" i="2" s="1"/>
  <c r="H685" i="2" s="1"/>
  <c r="A685" i="2" s="1"/>
  <c r="A684" i="2"/>
  <c r="F1031" i="2"/>
  <c r="G1031" i="2"/>
  <c r="E1032" i="2"/>
  <c r="K1032" i="2"/>
  <c r="C1033" i="2"/>
  <c r="I685" i="2" l="1"/>
  <c r="M685" i="2" s="1"/>
  <c r="N685" i="2" s="1"/>
  <c r="D686" i="2" s="1"/>
  <c r="E1033" i="2"/>
  <c r="K1033" i="2"/>
  <c r="F1032" i="2"/>
  <c r="G1032" i="2"/>
  <c r="C1034" i="2"/>
  <c r="H686" i="2" l="1"/>
  <c r="I686" i="2" s="1"/>
  <c r="M686" i="2" s="1"/>
  <c r="A686" i="2"/>
  <c r="F1033" i="2"/>
  <c r="G1033" i="2"/>
  <c r="E1034" i="2"/>
  <c r="K1034" i="2"/>
  <c r="C1035" i="2"/>
  <c r="N686" i="2" l="1"/>
  <c r="K1035" i="2"/>
  <c r="F1034" i="2"/>
  <c r="G1034" i="2"/>
  <c r="C1036" i="2"/>
  <c r="D687" i="2" l="1"/>
  <c r="H687" i="2"/>
  <c r="L701" i="2"/>
  <c r="K1036" i="2"/>
  <c r="C1037" i="2"/>
  <c r="I687" i="2" l="1"/>
  <c r="M687" i="2" s="1"/>
  <c r="N687" i="2"/>
  <c r="D688" i="2" s="1"/>
  <c r="A687" i="2"/>
  <c r="L1037" i="2"/>
  <c r="K1037" i="2"/>
  <c r="C1038" i="2"/>
  <c r="H688" i="2" l="1"/>
  <c r="L1038" i="2"/>
  <c r="E1038" i="2"/>
  <c r="K1038" i="2"/>
  <c r="C1039" i="2"/>
  <c r="N688" i="2" l="1"/>
  <c r="D689" i="2" s="1"/>
  <c r="A688" i="2"/>
  <c r="I688" i="2"/>
  <c r="M688" i="2" s="1"/>
  <c r="H689" i="2" s="1"/>
  <c r="N689" i="2" s="1"/>
  <c r="D690" i="2" s="1"/>
  <c r="L1039" i="2"/>
  <c r="F1038" i="2"/>
  <c r="G1038" i="2"/>
  <c r="K1039" i="2"/>
  <c r="C1040" i="2"/>
  <c r="I689" i="2" l="1"/>
  <c r="M689" i="2" s="1"/>
  <c r="H690" i="2" s="1"/>
  <c r="A690" i="2" s="1"/>
  <c r="A689" i="2"/>
  <c r="I690" i="2"/>
  <c r="M690" i="2" s="1"/>
  <c r="L1040" i="2"/>
  <c r="K1040" i="2"/>
  <c r="E1040" i="2"/>
  <c r="C1041" i="2"/>
  <c r="N690" i="2" l="1"/>
  <c r="D691" i="2" s="1"/>
  <c r="L1041" i="2"/>
  <c r="F1040" i="2"/>
  <c r="G1040" i="2"/>
  <c r="K1041" i="2"/>
  <c r="E1041" i="2"/>
  <c r="C1042" i="2"/>
  <c r="H691" i="2" l="1"/>
  <c r="L1042" i="2"/>
  <c r="G1041" i="2"/>
  <c r="F1041" i="2"/>
  <c r="K1042" i="2"/>
  <c r="E1042" i="2"/>
  <c r="C1043" i="2"/>
  <c r="I691" i="2" l="1"/>
  <c r="M691" i="2" s="1"/>
  <c r="N691" i="2"/>
  <c r="D692" i="2" s="1"/>
  <c r="A691" i="2"/>
  <c r="L1043" i="2"/>
  <c r="E705" i="2"/>
  <c r="K1043" i="2"/>
  <c r="E1043" i="2"/>
  <c r="F1042" i="2"/>
  <c r="G1042" i="2"/>
  <c r="C1044" i="2"/>
  <c r="H692" i="2" l="1"/>
  <c r="L1044" i="2"/>
  <c r="F705" i="2"/>
  <c r="G705" i="2"/>
  <c r="F1043" i="2"/>
  <c r="G1043" i="2"/>
  <c r="K1044" i="2"/>
  <c r="E1044" i="2"/>
  <c r="C1045" i="2"/>
  <c r="I692" i="2" l="1"/>
  <c r="M692" i="2" s="1"/>
  <c r="A692" i="2"/>
  <c r="N692" i="2"/>
  <c r="D693" i="2" s="1"/>
  <c r="L1045" i="2"/>
  <c r="F1044" i="2"/>
  <c r="G1044" i="2"/>
  <c r="K1045" i="2"/>
  <c r="E1045" i="2"/>
  <c r="C1046" i="2"/>
  <c r="H693" i="2" l="1"/>
  <c r="L1046" i="2"/>
  <c r="E1046" i="2"/>
  <c r="K1046" i="2"/>
  <c r="F1045" i="2"/>
  <c r="G1045" i="2"/>
  <c r="C1047" i="2"/>
  <c r="N693" i="2" l="1"/>
  <c r="D694" i="2" s="1"/>
  <c r="A693" i="2"/>
  <c r="I693" i="2"/>
  <c r="M693" i="2" s="1"/>
  <c r="H694" i="2" s="1"/>
  <c r="L1047" i="2"/>
  <c r="F1046" i="2"/>
  <c r="G1046" i="2"/>
  <c r="E1047" i="2"/>
  <c r="K1047" i="2"/>
  <c r="C1048" i="2"/>
  <c r="I694" i="2" l="1"/>
  <c r="M694" i="2" s="1"/>
  <c r="N694" i="2"/>
  <c r="D695" i="2" s="1"/>
  <c r="H695" i="2"/>
  <c r="A694" i="2"/>
  <c r="I695" i="2"/>
  <c r="M695" i="2" s="1"/>
  <c r="N695" i="2"/>
  <c r="D696" i="2" s="1"/>
  <c r="A695" i="2"/>
  <c r="H696" i="2"/>
  <c r="L1048" i="2"/>
  <c r="L697" i="2"/>
  <c r="F1047" i="2"/>
  <c r="G1047" i="2"/>
  <c r="E1048" i="2"/>
  <c r="K1048" i="2"/>
  <c r="C1049" i="2"/>
  <c r="A696" i="2" l="1"/>
  <c r="I696" i="2"/>
  <c r="M696" i="2" s="1"/>
  <c r="N696" i="2"/>
  <c r="D697" i="2" s="1"/>
  <c r="L1049" i="2"/>
  <c r="E1049" i="2"/>
  <c r="K1049" i="2"/>
  <c r="F1048" i="2"/>
  <c r="G1048" i="2"/>
  <c r="C1050" i="2"/>
  <c r="H697" i="2" l="1"/>
  <c r="A697" i="2" s="1"/>
  <c r="L1050" i="2"/>
  <c r="F1049" i="2"/>
  <c r="G1049" i="2"/>
  <c r="E1050" i="2"/>
  <c r="K1050" i="2"/>
  <c r="C1051" i="2"/>
  <c r="N697" i="2" l="1"/>
  <c r="D698" i="2" s="1"/>
  <c r="I697" i="2"/>
  <c r="M697" i="2" s="1"/>
  <c r="H698" i="2" s="1"/>
  <c r="L1051" i="2"/>
  <c r="F1050" i="2"/>
  <c r="G1050" i="2"/>
  <c r="E1051" i="2"/>
  <c r="K1051" i="2"/>
  <c r="C1052" i="2"/>
  <c r="I698" i="2" l="1"/>
  <c r="M698" i="2" s="1"/>
  <c r="N698" i="2"/>
  <c r="D699" i="2" s="1"/>
  <c r="L698" i="2"/>
  <c r="H699" i="2" s="1"/>
  <c r="A698" i="2"/>
  <c r="L699" i="2"/>
  <c r="L1052" i="2"/>
  <c r="K1052" i="2"/>
  <c r="E1052" i="2"/>
  <c r="F1051" i="2"/>
  <c r="G1051" i="2"/>
  <c r="C1053" i="2"/>
  <c r="A699" i="2" l="1"/>
  <c r="I699" i="2"/>
  <c r="M699" i="2" s="1"/>
  <c r="N699" i="2"/>
  <c r="D700" i="2" s="1"/>
  <c r="L1053" i="2"/>
  <c r="F1052" i="2"/>
  <c r="G1052" i="2"/>
  <c r="K1053" i="2"/>
  <c r="E1053" i="2"/>
  <c r="C1054" i="2"/>
  <c r="H700" i="2" l="1"/>
  <c r="A700" i="2" s="1"/>
  <c r="L1054" i="2"/>
  <c r="G1053" i="2"/>
  <c r="F1053" i="2"/>
  <c r="K1054" i="2"/>
  <c r="E1054" i="2"/>
  <c r="C1055" i="2"/>
  <c r="I700" i="2" l="1"/>
  <c r="M700" i="2" s="1"/>
  <c r="N700" i="2"/>
  <c r="D701" i="2" s="1"/>
  <c r="E701" i="2" s="1"/>
  <c r="F701" i="2" s="1"/>
  <c r="G701" i="2" s="1"/>
  <c r="L1055" i="2"/>
  <c r="F1054" i="2"/>
  <c r="G1054" i="2"/>
  <c r="K1055" i="2"/>
  <c r="E1055" i="2"/>
  <c r="C1056" i="2"/>
  <c r="H701" i="2" l="1"/>
  <c r="L1056" i="2"/>
  <c r="F1055" i="2"/>
  <c r="G1055" i="2"/>
  <c r="K1056" i="2"/>
  <c r="E1056" i="2"/>
  <c r="C1057" i="2"/>
  <c r="A701" i="2" l="1"/>
  <c r="I701" i="2"/>
  <c r="N701" i="2"/>
  <c r="D702" i="2" s="1"/>
  <c r="E702" i="2" s="1"/>
  <c r="F702" i="2" s="1"/>
  <c r="G702" i="2" s="1"/>
  <c r="L1057" i="2"/>
  <c r="G1056" i="2"/>
  <c r="F1056" i="2"/>
  <c r="K1057" i="2"/>
  <c r="E1057" i="2"/>
  <c r="C1058" i="2"/>
  <c r="M701" i="2"/>
  <c r="H702" i="2" l="1"/>
  <c r="A702" i="2" s="1"/>
  <c r="L1058" i="2"/>
  <c r="F1057" i="2"/>
  <c r="G1057" i="2"/>
  <c r="K1058" i="2"/>
  <c r="E1058" i="2"/>
  <c r="C1059" i="2"/>
  <c r="I702" i="2" l="1"/>
  <c r="N702" i="2"/>
  <c r="D703" i="2" s="1"/>
  <c r="E703" i="2" s="1"/>
  <c r="F703" i="2" s="1"/>
  <c r="G703" i="2" s="1"/>
  <c r="L1059" i="2"/>
  <c r="F1058" i="2"/>
  <c r="G1058" i="2"/>
  <c r="K1059" i="2"/>
  <c r="E1059" i="2"/>
  <c r="C1060" i="2"/>
  <c r="M702" i="2"/>
  <c r="H703" i="2" l="1"/>
  <c r="L1060" i="2"/>
  <c r="G1059" i="2"/>
  <c r="F1059" i="2"/>
  <c r="K1060" i="2"/>
  <c r="E1060" i="2"/>
  <c r="C1061" i="2"/>
  <c r="A703" i="2" l="1"/>
  <c r="I703" i="2"/>
  <c r="M703" i="2" s="1"/>
  <c r="N703" i="2"/>
  <c r="D704" i="2" s="1"/>
  <c r="L1061" i="2"/>
  <c r="F1060" i="2"/>
  <c r="G1060" i="2"/>
  <c r="E1061" i="2"/>
  <c r="K1061" i="2"/>
  <c r="C1062" i="2"/>
  <c r="H704" i="2" l="1"/>
  <c r="F1061" i="2"/>
  <c r="G1061" i="2"/>
  <c r="E1062" i="2"/>
  <c r="K1062" i="2"/>
  <c r="C1063" i="2"/>
  <c r="A704" i="2" l="1"/>
  <c r="I704" i="2"/>
  <c r="M704" i="2" s="1"/>
  <c r="N704" i="2"/>
  <c r="D705" i="2" s="1"/>
  <c r="F1062" i="2"/>
  <c r="G1062" i="2"/>
  <c r="E1063" i="2"/>
  <c r="K1063" i="2"/>
  <c r="C1064" i="2"/>
  <c r="H705" i="2" l="1"/>
  <c r="F1063" i="2"/>
  <c r="G1063" i="2"/>
  <c r="E1064" i="2"/>
  <c r="K1064" i="2"/>
  <c r="C1065" i="2"/>
  <c r="N705" i="2" l="1"/>
  <c r="D706" i="2" s="1"/>
  <c r="I705" i="2"/>
  <c r="M705" i="2" s="1"/>
  <c r="H706" i="2" s="1"/>
  <c r="A705" i="2"/>
  <c r="L1065" i="2"/>
  <c r="F1064" i="2"/>
  <c r="G1064" i="2"/>
  <c r="K1065" i="2"/>
  <c r="E1065" i="2"/>
  <c r="C1066" i="2"/>
  <c r="I706" i="2" l="1"/>
  <c r="M706" i="2" s="1"/>
  <c r="N706" i="2"/>
  <c r="D707" i="2" s="1"/>
  <c r="A706" i="2"/>
  <c r="K1066" i="2"/>
  <c r="G1065" i="2"/>
  <c r="F1065" i="2"/>
  <c r="C1067" i="2"/>
  <c r="H707" i="2" l="1"/>
  <c r="L1067" i="2"/>
  <c r="K1067" i="2"/>
  <c r="C1068" i="2"/>
  <c r="A707" i="2" l="1"/>
  <c r="N707" i="2"/>
  <c r="D708" i="2" s="1"/>
  <c r="I707" i="2"/>
  <c r="M707" i="2" s="1"/>
  <c r="H708" i="2" s="1"/>
  <c r="A708" i="2" s="1"/>
  <c r="L1068" i="2"/>
  <c r="K1068" i="2"/>
  <c r="C1069" i="2"/>
  <c r="N708" i="2" l="1"/>
  <c r="D709" i="2" s="1"/>
  <c r="I708" i="2"/>
  <c r="M708" i="2" s="1"/>
  <c r="H709" i="2" s="1"/>
  <c r="L1069" i="2"/>
  <c r="E1069" i="2"/>
  <c r="K1069" i="2"/>
  <c r="C1070" i="2"/>
  <c r="I709" i="2" l="1"/>
  <c r="M709" i="2" s="1"/>
  <c r="A709" i="2"/>
  <c r="N709" i="2"/>
  <c r="D710" i="2" s="1"/>
  <c r="L1070" i="2"/>
  <c r="F1069" i="2"/>
  <c r="G1069" i="2"/>
  <c r="K1070" i="2"/>
  <c r="C1071" i="2"/>
  <c r="H710" i="2" l="1"/>
  <c r="L1071" i="2"/>
  <c r="K1071" i="2"/>
  <c r="E1071" i="2"/>
  <c r="C1072" i="2"/>
  <c r="A710" i="2" l="1"/>
  <c r="N710" i="2"/>
  <c r="D711" i="2" s="1"/>
  <c r="I710" i="2"/>
  <c r="M710" i="2" s="1"/>
  <c r="H711" i="2" s="1"/>
  <c r="L1072" i="2"/>
  <c r="F1071" i="2"/>
  <c r="G1071" i="2"/>
  <c r="K1072" i="2"/>
  <c r="E1072" i="2"/>
  <c r="C1073" i="2"/>
  <c r="A711" i="2" l="1"/>
  <c r="I711" i="2"/>
  <c r="M711" i="2" s="1"/>
  <c r="N711" i="2"/>
  <c r="D712" i="2" s="1"/>
  <c r="L1073" i="2"/>
  <c r="K1073" i="2"/>
  <c r="E1073" i="2"/>
  <c r="G1072" i="2"/>
  <c r="F1072" i="2"/>
  <c r="C1074" i="2"/>
  <c r="H712" i="2" l="1"/>
  <c r="I712" i="2" s="1"/>
  <c r="M712" i="2" s="1"/>
  <c r="A712" i="2"/>
  <c r="L1074" i="2"/>
  <c r="K1074" i="2"/>
  <c r="E1074" i="2"/>
  <c r="F1073" i="2"/>
  <c r="G1073" i="2"/>
  <c r="C1075" i="2"/>
  <c r="N712" i="2" l="1"/>
  <c r="D713" i="2" s="1"/>
  <c r="L1075" i="2"/>
  <c r="F1074" i="2"/>
  <c r="G1074" i="2"/>
  <c r="K1075" i="2"/>
  <c r="E1075" i="2"/>
  <c r="C1076" i="2"/>
  <c r="H713" i="2" l="1"/>
  <c r="I713" i="2" s="1"/>
  <c r="M713" i="2" s="1"/>
  <c r="L1076" i="2"/>
  <c r="F1075" i="2"/>
  <c r="G1075" i="2"/>
  <c r="K1076" i="2"/>
  <c r="E1076" i="2"/>
  <c r="C1077" i="2"/>
  <c r="A713" i="2" l="1"/>
  <c r="N713" i="2"/>
  <c r="D714" i="2" s="1"/>
  <c r="L1077" i="2"/>
  <c r="F1076" i="2"/>
  <c r="G1076" i="2"/>
  <c r="E1077" i="2"/>
  <c r="K1077" i="2"/>
  <c r="C1078" i="2"/>
  <c r="H714" i="2" l="1"/>
  <c r="L1078" i="2"/>
  <c r="F1077" i="2"/>
  <c r="G1077" i="2"/>
  <c r="E1078" i="2"/>
  <c r="K1078" i="2"/>
  <c r="C1079" i="2"/>
  <c r="N714" i="2" l="1"/>
  <c r="D715" i="2" s="1"/>
  <c r="I714" i="2"/>
  <c r="M714" i="2" s="1"/>
  <c r="H715" i="2" s="1"/>
  <c r="I715" i="2" s="1"/>
  <c r="M715" i="2" s="1"/>
  <c r="N715" i="2" s="1"/>
  <c r="D716" i="2" s="1"/>
  <c r="A714" i="2"/>
  <c r="L1079" i="2"/>
  <c r="F1078" i="2"/>
  <c r="G1078" i="2"/>
  <c r="E1079" i="2"/>
  <c r="K1079" i="2"/>
  <c r="C1080" i="2"/>
  <c r="H716" i="2" l="1"/>
  <c r="I716" i="2" s="1"/>
  <c r="M716" i="2" s="1"/>
  <c r="A715" i="2"/>
  <c r="A716" i="2"/>
  <c r="N716" i="2"/>
  <c r="D717" i="2" s="1"/>
  <c r="L1080" i="2"/>
  <c r="F1079" i="2"/>
  <c r="G1079" i="2"/>
  <c r="E1080" i="2"/>
  <c r="K1080" i="2"/>
  <c r="C1081" i="2"/>
  <c r="H717" i="2" l="1"/>
  <c r="L1081" i="2"/>
  <c r="F1080" i="2"/>
  <c r="G1080" i="2"/>
  <c r="E1081" i="2"/>
  <c r="K1081" i="2"/>
  <c r="C1082" i="2"/>
  <c r="A717" i="2" l="1"/>
  <c r="I717" i="2"/>
  <c r="M717" i="2" s="1"/>
  <c r="N717" i="2" s="1"/>
  <c r="D718" i="2" s="1"/>
  <c r="L1082" i="2"/>
  <c r="E1082" i="2"/>
  <c r="K1082" i="2"/>
  <c r="F1081" i="2"/>
  <c r="G1081" i="2"/>
  <c r="C1083" i="2"/>
  <c r="H718" i="2" l="1"/>
  <c r="L1083" i="2"/>
  <c r="F1082" i="2"/>
  <c r="G1082" i="2"/>
  <c r="K1083" i="2"/>
  <c r="E1083" i="2"/>
  <c r="C1084" i="2"/>
  <c r="A718" i="2" l="1"/>
  <c r="N718" i="2"/>
  <c r="D719" i="2" s="1"/>
  <c r="I718" i="2"/>
  <c r="M718" i="2" s="1"/>
  <c r="L1084" i="2"/>
  <c r="F1083" i="2"/>
  <c r="G1083" i="2"/>
  <c r="K1084" i="2"/>
  <c r="E1084" i="2"/>
  <c r="C1085" i="2"/>
  <c r="H719" i="2" l="1"/>
  <c r="I719" i="2" s="1"/>
  <c r="M719" i="2" s="1"/>
  <c r="L1085" i="2"/>
  <c r="G1084" i="2"/>
  <c r="F1084" i="2"/>
  <c r="K1085" i="2"/>
  <c r="E1085" i="2"/>
  <c r="C1086" i="2"/>
  <c r="A719" i="2" l="1"/>
  <c r="N719" i="2"/>
  <c r="D720" i="2" s="1"/>
  <c r="L1086" i="2"/>
  <c r="L732" i="2"/>
  <c r="K1086" i="2"/>
  <c r="E1086" i="2"/>
  <c r="F1085" i="2"/>
  <c r="G1085" i="2"/>
  <c r="C1087" i="2"/>
  <c r="H720" i="2" l="1"/>
  <c r="A720" i="2" s="1"/>
  <c r="L1087" i="2"/>
  <c r="F1086" i="2"/>
  <c r="G1086" i="2"/>
  <c r="K1087" i="2"/>
  <c r="E1087" i="2"/>
  <c r="C1088" i="2"/>
  <c r="N720" i="2" l="1"/>
  <c r="D721" i="2" s="1"/>
  <c r="I720" i="2"/>
  <c r="M720" i="2" s="1"/>
  <c r="H721" i="2" s="1"/>
  <c r="I721" i="2" s="1"/>
  <c r="M721" i="2" s="1"/>
  <c r="L1088" i="2"/>
  <c r="G1087" i="2"/>
  <c r="F1087" i="2"/>
  <c r="K1088" i="2"/>
  <c r="E1088" i="2"/>
  <c r="C1089" i="2"/>
  <c r="N721" i="2" l="1"/>
  <c r="D722" i="2" s="1"/>
  <c r="A721" i="2"/>
  <c r="L1089" i="2"/>
  <c r="F1088" i="2"/>
  <c r="G1088" i="2"/>
  <c r="K1089" i="2"/>
  <c r="E1089" i="2"/>
  <c r="C1090" i="2"/>
  <c r="H722" i="2" l="1"/>
  <c r="A722" i="2" s="1"/>
  <c r="L1090" i="2"/>
  <c r="G1089" i="2"/>
  <c r="F1089" i="2"/>
  <c r="K1090" i="2"/>
  <c r="E1090" i="2"/>
  <c r="C1091" i="2"/>
  <c r="I722" i="2" l="1"/>
  <c r="M722" i="2" s="1"/>
  <c r="N722" i="2"/>
  <c r="D723" i="2" s="1"/>
  <c r="H723" i="2"/>
  <c r="I723" i="2" s="1"/>
  <c r="M723" i="2" s="1"/>
  <c r="L1091" i="2"/>
  <c r="G1090" i="2"/>
  <c r="F1090" i="2"/>
  <c r="E1091" i="2"/>
  <c r="K1091" i="2"/>
  <c r="C1092" i="2"/>
  <c r="A723" i="2" l="1"/>
  <c r="N723" i="2"/>
  <c r="D724" i="2" s="1"/>
  <c r="L1092" i="2"/>
  <c r="F1091" i="2"/>
  <c r="G1091" i="2"/>
  <c r="K1092" i="2"/>
  <c r="E1092" i="2"/>
  <c r="C1093" i="2"/>
  <c r="H724" i="2" l="1"/>
  <c r="A724" i="2" s="1"/>
  <c r="N724" i="2"/>
  <c r="D725" i="2" s="1"/>
  <c r="F1092" i="2"/>
  <c r="G1092" i="2"/>
  <c r="E1093" i="2"/>
  <c r="K1093" i="2"/>
  <c r="C1094" i="2"/>
  <c r="I724" i="2" l="1"/>
  <c r="M724" i="2" s="1"/>
  <c r="H725" i="2"/>
  <c r="E1094" i="2"/>
  <c r="K1094" i="2"/>
  <c r="F1093" i="2"/>
  <c r="G1093" i="2"/>
  <c r="C1095" i="2"/>
  <c r="A725" i="2" l="1"/>
  <c r="N725" i="2"/>
  <c r="D726" i="2" s="1"/>
  <c r="I725" i="2"/>
  <c r="M725" i="2" s="1"/>
  <c r="H726" i="2" s="1"/>
  <c r="I726" i="2" s="1"/>
  <c r="M726" i="2" s="1"/>
  <c r="K1095" i="2"/>
  <c r="E1095" i="2"/>
  <c r="F1094" i="2"/>
  <c r="G1094" i="2"/>
  <c r="C1096" i="2"/>
  <c r="A726" i="2" l="1"/>
  <c r="N726" i="2"/>
  <c r="D727" i="2" s="1"/>
  <c r="L1096" i="2"/>
  <c r="F1095" i="2"/>
  <c r="G1095" i="2"/>
  <c r="K1096" i="2"/>
  <c r="E1096" i="2"/>
  <c r="C1097" i="2"/>
  <c r="H727" i="2" l="1"/>
  <c r="N727" i="2" s="1"/>
  <c r="D728" i="2" s="1"/>
  <c r="G1096" i="2"/>
  <c r="F1096" i="2"/>
  <c r="K1097" i="2"/>
  <c r="C1098" i="2"/>
  <c r="A727" i="2" l="1"/>
  <c r="I727" i="2"/>
  <c r="M727" i="2" s="1"/>
  <c r="H728" i="2" s="1"/>
  <c r="L1098" i="2"/>
  <c r="K1098" i="2"/>
  <c r="C1099" i="2"/>
  <c r="A728" i="2" l="1"/>
  <c r="L728" i="2"/>
  <c r="N728" i="2"/>
  <c r="D729" i="2" s="1"/>
  <c r="I728" i="2"/>
  <c r="M728" i="2" s="1"/>
  <c r="L1099" i="2"/>
  <c r="E1099" i="2"/>
  <c r="K1099" i="2"/>
  <c r="C1100" i="2"/>
  <c r="H729" i="2" l="1"/>
  <c r="L1100" i="2"/>
  <c r="E1100" i="2"/>
  <c r="K1100" i="2"/>
  <c r="F1099" i="2"/>
  <c r="G1099" i="2"/>
  <c r="C1101" i="2"/>
  <c r="I729" i="2" l="1"/>
  <c r="M729" i="2" s="1"/>
  <c r="L729" i="2"/>
  <c r="A729" i="2"/>
  <c r="N729" i="2"/>
  <c r="D730" i="2" s="1"/>
  <c r="L1101" i="2"/>
  <c r="F1100" i="2"/>
  <c r="G1100" i="2"/>
  <c r="E1101" i="2"/>
  <c r="K1101" i="2"/>
  <c r="C1102" i="2"/>
  <c r="H730" i="2" l="1"/>
  <c r="L730" i="2" s="1"/>
  <c r="N730" i="2"/>
  <c r="D731" i="2" s="1"/>
  <c r="L1102" i="2"/>
  <c r="F1101" i="2"/>
  <c r="G1101" i="2"/>
  <c r="K1102" i="2"/>
  <c r="E1102" i="2"/>
  <c r="C1103" i="2"/>
  <c r="I730" i="2" l="1"/>
  <c r="M730" i="2" s="1"/>
  <c r="A730" i="2"/>
  <c r="H731" i="2"/>
  <c r="A731" i="2" s="1"/>
  <c r="L1103" i="2"/>
  <c r="K1103" i="2"/>
  <c r="E1103" i="2"/>
  <c r="F1102" i="2"/>
  <c r="G1102" i="2"/>
  <c r="C1104" i="2"/>
  <c r="N731" i="2" l="1"/>
  <c r="D732" i="2" s="1"/>
  <c r="E732" i="2" s="1"/>
  <c r="F732" i="2" s="1"/>
  <c r="G732" i="2" s="1"/>
  <c r="I731" i="2"/>
  <c r="M731" i="2" s="1"/>
  <c r="L1104" i="2"/>
  <c r="K1104" i="2"/>
  <c r="E1104" i="2"/>
  <c r="G1103" i="2"/>
  <c r="F1103" i="2"/>
  <c r="C1105" i="2"/>
  <c r="H732" i="2" l="1"/>
  <c r="N732" i="2" s="1"/>
  <c r="D733" i="2" s="1"/>
  <c r="E733" i="2" s="1"/>
  <c r="F733" i="2" s="1"/>
  <c r="G733" i="2" s="1"/>
  <c r="A732" i="2"/>
  <c r="L1105" i="2"/>
  <c r="F1104" i="2"/>
  <c r="G1104" i="2"/>
  <c r="K1105" i="2"/>
  <c r="E1105" i="2"/>
  <c r="C1106" i="2"/>
  <c r="I732" i="2" l="1"/>
  <c r="L1106" i="2"/>
  <c r="F1105" i="2"/>
  <c r="G1105" i="2"/>
  <c r="K1106" i="2"/>
  <c r="E1106" i="2"/>
  <c r="C1107" i="2"/>
  <c r="M732" i="2"/>
  <c r="H733" i="2" l="1"/>
  <c r="A733" i="2" s="1"/>
  <c r="L1107" i="2"/>
  <c r="F1106" i="2"/>
  <c r="G1106" i="2"/>
  <c r="K1107" i="2"/>
  <c r="E1107" i="2"/>
  <c r="C1108" i="2"/>
  <c r="I733" i="2" l="1"/>
  <c r="M733" i="2" s="1"/>
  <c r="N733" i="2"/>
  <c r="D734" i="2" s="1"/>
  <c r="H734" i="2"/>
  <c r="I734" i="2" s="1"/>
  <c r="M734" i="2" s="1"/>
  <c r="L1108" i="2"/>
  <c r="F1107" i="2"/>
  <c r="G1107" i="2"/>
  <c r="E1108" i="2"/>
  <c r="K1108" i="2"/>
  <c r="C1109" i="2"/>
  <c r="A734" i="2" l="1"/>
  <c r="N734" i="2"/>
  <c r="D735" i="2" s="1"/>
  <c r="L1109" i="2"/>
  <c r="F1108" i="2"/>
  <c r="G1108" i="2"/>
  <c r="E1109" i="2"/>
  <c r="K1109" i="2"/>
  <c r="C1110" i="2"/>
  <c r="H735" i="2" l="1"/>
  <c r="A735" i="2" s="1"/>
  <c r="L1110" i="2"/>
  <c r="E1110" i="2"/>
  <c r="K1110" i="2"/>
  <c r="F1109" i="2"/>
  <c r="G1109" i="2"/>
  <c r="C1111" i="2"/>
  <c r="N735" i="2" l="1"/>
  <c r="D736" i="2" s="1"/>
  <c r="I735" i="2"/>
  <c r="M735" i="2" s="1"/>
  <c r="H736" i="2" s="1"/>
  <c r="A736" i="2" s="1"/>
  <c r="L1111" i="2"/>
  <c r="F1110" i="2"/>
  <c r="G1110" i="2"/>
  <c r="E1111" i="2"/>
  <c r="K1111" i="2"/>
  <c r="C1112" i="2"/>
  <c r="I736" i="2" l="1"/>
  <c r="M736" i="2" s="1"/>
  <c r="N736" i="2"/>
  <c r="D737" i="2" s="1"/>
  <c r="L1112" i="2"/>
  <c r="E1112" i="2"/>
  <c r="K1112" i="2"/>
  <c r="F1111" i="2"/>
  <c r="G1111" i="2"/>
  <c r="C1113" i="2"/>
  <c r="H737" i="2" l="1"/>
  <c r="L1113" i="2"/>
  <c r="F1112" i="2"/>
  <c r="G1112" i="2"/>
  <c r="E1113" i="2"/>
  <c r="K1113" i="2"/>
  <c r="C1114" i="2"/>
  <c r="A737" i="2" l="1"/>
  <c r="N737" i="2"/>
  <c r="D738" i="2" s="1"/>
  <c r="I737" i="2"/>
  <c r="M737" i="2" s="1"/>
  <c r="L1114" i="2"/>
  <c r="K1114" i="2"/>
  <c r="E1114" i="2"/>
  <c r="F1113" i="2"/>
  <c r="G1113" i="2"/>
  <c r="C1115" i="2"/>
  <c r="H738" i="2" l="1"/>
  <c r="A738" i="2" s="1"/>
  <c r="N738" i="2"/>
  <c r="D739" i="2" s="1"/>
  <c r="L1115" i="2"/>
  <c r="F1114" i="2"/>
  <c r="G1114" i="2"/>
  <c r="K1115" i="2"/>
  <c r="E1115" i="2"/>
  <c r="C1116" i="2"/>
  <c r="I738" i="2" l="1"/>
  <c r="M738" i="2" s="1"/>
  <c r="H739" i="2" s="1"/>
  <c r="L1116" i="2"/>
  <c r="G1115" i="2"/>
  <c r="F1115" i="2"/>
  <c r="E1116" i="2"/>
  <c r="K1116" i="2"/>
  <c r="C1117" i="2"/>
  <c r="A739" i="2" l="1"/>
  <c r="N739" i="2"/>
  <c r="D740" i="2" s="1"/>
  <c r="I739" i="2"/>
  <c r="M739" i="2" s="1"/>
  <c r="H740" i="2" s="1"/>
  <c r="L1117" i="2"/>
  <c r="F1116" i="2"/>
  <c r="G1116" i="2"/>
  <c r="K1117" i="2"/>
  <c r="E1117" i="2"/>
  <c r="C1118" i="2"/>
  <c r="A740" i="2" l="1"/>
  <c r="I740" i="2"/>
  <c r="M740" i="2" s="1"/>
  <c r="N740" i="2"/>
  <c r="D741" i="2" s="1"/>
  <c r="L1118" i="2"/>
  <c r="F1117" i="2"/>
  <c r="G1117" i="2"/>
  <c r="K1118" i="2"/>
  <c r="E1118" i="2"/>
  <c r="C1119" i="2"/>
  <c r="H741" i="2" l="1"/>
  <c r="L1119" i="2"/>
  <c r="F1118" i="2"/>
  <c r="G1118" i="2"/>
  <c r="K1119" i="2"/>
  <c r="E1119" i="2"/>
  <c r="C1120" i="2"/>
  <c r="A741" i="2" l="1"/>
  <c r="I741" i="2"/>
  <c r="M741" i="2" s="1"/>
  <c r="N741" i="2"/>
  <c r="D742" i="2" s="1"/>
  <c r="L1120" i="2"/>
  <c r="E1120" i="2"/>
  <c r="K1120" i="2"/>
  <c r="G1119" i="2"/>
  <c r="F1119" i="2"/>
  <c r="C1121" i="2"/>
  <c r="H742" i="2" l="1"/>
  <c r="A742" i="2" s="1"/>
  <c r="L1121" i="2"/>
  <c r="F1120" i="2"/>
  <c r="G1120" i="2"/>
  <c r="E1121" i="2"/>
  <c r="K1121" i="2"/>
  <c r="C1122" i="2"/>
  <c r="N742" i="2" l="1"/>
  <c r="D743" i="2" s="1"/>
  <c r="I742" i="2"/>
  <c r="M742" i="2" s="1"/>
  <c r="H743" i="2" s="1"/>
  <c r="L1122" i="2"/>
  <c r="F1121" i="2"/>
  <c r="G1121" i="2"/>
  <c r="E1122" i="2"/>
  <c r="K1122" i="2"/>
  <c r="C1123" i="2"/>
  <c r="N743" i="2" l="1"/>
  <c r="D744" i="2" s="1"/>
  <c r="I743" i="2"/>
  <c r="M743" i="2" s="1"/>
  <c r="H744" i="2" s="1"/>
  <c r="A744" i="2" s="1"/>
  <c r="A743" i="2"/>
  <c r="L1123" i="2"/>
  <c r="G1122" i="2"/>
  <c r="F1122" i="2"/>
  <c r="E1123" i="2"/>
  <c r="K1123" i="2"/>
  <c r="C1124" i="2"/>
  <c r="N744" i="2" l="1"/>
  <c r="D745" i="2" s="1"/>
  <c r="I744" i="2"/>
  <c r="M744" i="2" s="1"/>
  <c r="H745" i="2" s="1"/>
  <c r="I745" i="2" s="1"/>
  <c r="M745" i="2" s="1"/>
  <c r="F1123" i="2"/>
  <c r="G1123" i="2"/>
  <c r="E1124" i="2"/>
  <c r="K1124" i="2"/>
  <c r="C1125" i="2"/>
  <c r="A745" i="2" l="1"/>
  <c r="N745" i="2"/>
  <c r="G1124" i="2"/>
  <c r="F1124" i="2"/>
  <c r="E1125" i="2"/>
  <c r="K1125" i="2"/>
  <c r="C1126" i="2"/>
  <c r="D746" i="2" l="1"/>
  <c r="H746" i="2"/>
  <c r="L1126" i="2"/>
  <c r="G1125" i="2"/>
  <c r="F1125" i="2"/>
  <c r="K1126" i="2"/>
  <c r="C1127" i="2"/>
  <c r="A746" i="2" l="1"/>
  <c r="I746" i="2"/>
  <c r="M746" i="2" s="1"/>
  <c r="N746" i="2" s="1"/>
  <c r="D747" i="2" s="1"/>
  <c r="L1127" i="2"/>
  <c r="K1127" i="2"/>
  <c r="C1128" i="2"/>
  <c r="H747" i="2" l="1"/>
  <c r="A747" i="2" s="1"/>
  <c r="L1128" i="2"/>
  <c r="K1128" i="2"/>
  <c r="C1129" i="2"/>
  <c r="I747" i="2" l="1"/>
  <c r="M747" i="2" s="1"/>
  <c r="N747" i="2"/>
  <c r="D748" i="2" s="1"/>
  <c r="L1129" i="2"/>
  <c r="K1129" i="2"/>
  <c r="C1130" i="2"/>
  <c r="H748" i="2" l="1"/>
  <c r="L1130" i="2"/>
  <c r="K1130" i="2"/>
  <c r="E1130" i="2"/>
  <c r="C1131" i="2"/>
  <c r="A748" i="2" l="1"/>
  <c r="I748" i="2"/>
  <c r="M748" i="2" s="1"/>
  <c r="N748" i="2"/>
  <c r="D749" i="2" s="1"/>
  <c r="L1131" i="2"/>
  <c r="F1130" i="2"/>
  <c r="G1130" i="2"/>
  <c r="K1131" i="2"/>
  <c r="E1131" i="2"/>
  <c r="C1132" i="2"/>
  <c r="H749" i="2" l="1"/>
  <c r="L1132" i="2"/>
  <c r="G1131" i="2"/>
  <c r="F1131" i="2"/>
  <c r="K1132" i="2"/>
  <c r="E1132" i="2"/>
  <c r="C1133" i="2"/>
  <c r="N749" i="2" l="1"/>
  <c r="D750" i="2" s="1"/>
  <c r="I749" i="2"/>
  <c r="M749" i="2" s="1"/>
  <c r="A749" i="2"/>
  <c r="L1133" i="2"/>
  <c r="F1132" i="2"/>
  <c r="G1132" i="2"/>
  <c r="K1133" i="2"/>
  <c r="E1133" i="2"/>
  <c r="C1134" i="2"/>
  <c r="H750" i="2" l="1"/>
  <c r="I750" i="2" s="1"/>
  <c r="M750" i="2" s="1"/>
  <c r="A750" i="2"/>
  <c r="L1134" i="2"/>
  <c r="F1133" i="2"/>
  <c r="G1133" i="2"/>
  <c r="K1134" i="2"/>
  <c r="E1134" i="2"/>
  <c r="C1135" i="2"/>
  <c r="N750" i="2" l="1"/>
  <c r="D751" i="2" s="1"/>
  <c r="H751" i="2"/>
  <c r="A751" i="2" s="1"/>
  <c r="L1135" i="2"/>
  <c r="F1134" i="2"/>
  <c r="G1134" i="2"/>
  <c r="K1135" i="2"/>
  <c r="E1135" i="2"/>
  <c r="C1136" i="2"/>
  <c r="I751" i="2" l="1"/>
  <c r="M751" i="2" s="1"/>
  <c r="N751" i="2"/>
  <c r="D752" i="2" s="1"/>
  <c r="L1136" i="2"/>
  <c r="F1135" i="2"/>
  <c r="G1135" i="2"/>
  <c r="E1136" i="2"/>
  <c r="K1136" i="2"/>
  <c r="C1137" i="2"/>
  <c r="H752" i="2" l="1"/>
  <c r="A752" i="2" s="1"/>
  <c r="I752" i="2"/>
  <c r="M752" i="2" s="1"/>
  <c r="L1137" i="2"/>
  <c r="E1137" i="2"/>
  <c r="K1137" i="2"/>
  <c r="F1136" i="2"/>
  <c r="G1136" i="2"/>
  <c r="C1138" i="2"/>
  <c r="N752" i="2" l="1"/>
  <c r="D753" i="2" s="1"/>
  <c r="L1138" i="2"/>
  <c r="E1138" i="2"/>
  <c r="K1138" i="2"/>
  <c r="F1137" i="2"/>
  <c r="G1137" i="2"/>
  <c r="C1139" i="2"/>
  <c r="H753" i="2" l="1"/>
  <c r="L1139" i="2"/>
  <c r="F1138" i="2"/>
  <c r="G1138" i="2"/>
  <c r="E1139" i="2"/>
  <c r="K1139" i="2"/>
  <c r="C1140" i="2"/>
  <c r="I753" i="2" l="1"/>
  <c r="M753" i="2" s="1"/>
  <c r="N753" i="2"/>
  <c r="D754" i="2" s="1"/>
  <c r="A753" i="2"/>
  <c r="L1140" i="2"/>
  <c r="E761" i="2"/>
  <c r="F761" i="2" s="1"/>
  <c r="G761" i="2" s="1"/>
  <c r="F1139" i="2"/>
  <c r="G1139" i="2"/>
  <c r="E1140" i="2"/>
  <c r="K1140" i="2"/>
  <c r="C1141" i="2"/>
  <c r="H754" i="2" l="1"/>
  <c r="I754" i="2"/>
  <c r="M754" i="2" s="1"/>
  <c r="A754" i="2"/>
  <c r="N754" i="2"/>
  <c r="D755" i="2" s="1"/>
  <c r="L1141" i="2"/>
  <c r="F1140" i="2"/>
  <c r="G1140" i="2"/>
  <c r="E1141" i="2"/>
  <c r="K1141" i="2"/>
  <c r="C1142" i="2"/>
  <c r="H755" i="2" l="1"/>
  <c r="L1142" i="2"/>
  <c r="K1142" i="2"/>
  <c r="E1142" i="2"/>
  <c r="F1141" i="2"/>
  <c r="G1141" i="2"/>
  <c r="C1143" i="2"/>
  <c r="I755" i="2" l="1"/>
  <c r="M755" i="2" s="1"/>
  <c r="N755" i="2"/>
  <c r="D756" i="2" s="1"/>
  <c r="A755" i="2"/>
  <c r="L1143" i="2"/>
  <c r="F1142" i="2"/>
  <c r="G1142" i="2"/>
  <c r="K1143" i="2"/>
  <c r="E1143" i="2"/>
  <c r="C1144" i="2"/>
  <c r="H756" i="2" l="1"/>
  <c r="L1144" i="2"/>
  <c r="G1143" i="2"/>
  <c r="F1143" i="2"/>
  <c r="K1144" i="2"/>
  <c r="E1144" i="2"/>
  <c r="C1145" i="2"/>
  <c r="A756" i="2" l="1"/>
  <c r="I756" i="2"/>
  <c r="M756" i="2" s="1"/>
  <c r="N756" i="2"/>
  <c r="D757" i="2" s="1"/>
  <c r="L1145" i="2"/>
  <c r="F1144" i="2"/>
  <c r="G1144" i="2"/>
  <c r="K1145" i="2"/>
  <c r="E1145" i="2"/>
  <c r="C1146" i="2"/>
  <c r="H757" i="2" l="1"/>
  <c r="L1146" i="2"/>
  <c r="F1145" i="2"/>
  <c r="G1145" i="2"/>
  <c r="K1146" i="2"/>
  <c r="E1146" i="2"/>
  <c r="C1147" i="2"/>
  <c r="A757" i="2" l="1"/>
  <c r="N757" i="2"/>
  <c r="D758" i="2" s="1"/>
  <c r="I757" i="2"/>
  <c r="M757" i="2" s="1"/>
  <c r="H758" i="2" s="1"/>
  <c r="L1147" i="2"/>
  <c r="F1146" i="2"/>
  <c r="G1146" i="2"/>
  <c r="K1147" i="2"/>
  <c r="E1147" i="2"/>
  <c r="C1148" i="2"/>
  <c r="I758" i="2" l="1"/>
  <c r="M758" i="2" s="1"/>
  <c r="N758" i="2"/>
  <c r="D759" i="2" s="1"/>
  <c r="A758" i="2"/>
  <c r="L760" i="2"/>
  <c r="L1148" i="2"/>
  <c r="F1147" i="2"/>
  <c r="G1147" i="2"/>
  <c r="E1148" i="2"/>
  <c r="K1148" i="2"/>
  <c r="C1149" i="2"/>
  <c r="H759" i="2" l="1"/>
  <c r="N759" i="2"/>
  <c r="D760" i="2" s="1"/>
  <c r="L759" i="2"/>
  <c r="I759" i="2"/>
  <c r="M759" i="2" s="1"/>
  <c r="A759" i="2"/>
  <c r="L1149" i="2"/>
  <c r="G1148" i="2"/>
  <c r="F1148" i="2"/>
  <c r="K1149" i="2"/>
  <c r="E1149" i="2"/>
  <c r="C1150" i="2"/>
  <c r="H760" i="2" l="1"/>
  <c r="N760" i="2" s="1"/>
  <c r="D761" i="2" s="1"/>
  <c r="I760" i="2"/>
  <c r="M760" i="2" s="1"/>
  <c r="H761" i="2" s="1"/>
  <c r="A761" i="2" s="1"/>
  <c r="A760" i="2"/>
  <c r="L1150" i="2"/>
  <c r="G1149" i="2"/>
  <c r="F1149" i="2"/>
  <c r="E1150" i="2"/>
  <c r="K1150" i="2"/>
  <c r="C1151" i="2"/>
  <c r="N761" i="2" l="1"/>
  <c r="D762" i="2" s="1"/>
  <c r="E762" i="2" s="1"/>
  <c r="I761" i="2"/>
  <c r="M761" i="2" s="1"/>
  <c r="F762" i="2"/>
  <c r="G762" i="2"/>
  <c r="H762" i="2"/>
  <c r="L1151" i="2"/>
  <c r="F1150" i="2"/>
  <c r="G1150" i="2"/>
  <c r="E1151" i="2"/>
  <c r="K1151" i="2"/>
  <c r="C1152" i="2"/>
  <c r="I762" i="2" l="1"/>
  <c r="N762" i="2"/>
  <c r="D763" i="2" s="1"/>
  <c r="E763" i="2" s="1"/>
  <c r="A762" i="2"/>
  <c r="L1152" i="2"/>
  <c r="F1151" i="2"/>
  <c r="G1151" i="2"/>
  <c r="E1152" i="2"/>
  <c r="K1152" i="2"/>
  <c r="C1153" i="2"/>
  <c r="M762" i="2"/>
  <c r="F763" i="2" l="1"/>
  <c r="G763" i="2"/>
  <c r="H763" i="2"/>
  <c r="A763" i="2" s="1"/>
  <c r="F1152" i="2"/>
  <c r="G1152" i="2"/>
  <c r="E1153" i="2"/>
  <c r="K1153" i="2"/>
  <c r="C1154" i="2"/>
  <c r="N763" i="2" l="1"/>
  <c r="D764" i="2" s="1"/>
  <c r="E764" i="2" s="1"/>
  <c r="F764" i="2" s="1"/>
  <c r="G764" i="2" s="1"/>
  <c r="I763" i="2"/>
  <c r="F1153" i="2"/>
  <c r="G1153" i="2"/>
  <c r="K1154" i="2"/>
  <c r="E1154" i="2"/>
  <c r="C1155" i="2"/>
  <c r="M763" i="2"/>
  <c r="H764" i="2" l="1"/>
  <c r="I764" i="2" s="1"/>
  <c r="M764" i="2" s="1"/>
  <c r="N764" i="2"/>
  <c r="D765" i="2" s="1"/>
  <c r="F1154" i="2"/>
  <c r="G1154" i="2"/>
  <c r="K1155" i="2"/>
  <c r="E1155" i="2"/>
  <c r="C1156" i="2"/>
  <c r="A764" i="2" l="1"/>
  <c r="H765" i="2"/>
  <c r="I765" i="2" s="1"/>
  <c r="M765" i="2" s="1"/>
  <c r="G1155" i="2"/>
  <c r="F1155" i="2"/>
  <c r="K1156" i="2"/>
  <c r="E1156" i="2"/>
  <c r="C1157" i="2"/>
  <c r="A765" i="2" l="1"/>
  <c r="N765" i="2"/>
  <c r="D766" i="2" s="1"/>
  <c r="L1157" i="2"/>
  <c r="K1157" i="2"/>
  <c r="G1156" i="2"/>
  <c r="F1156" i="2"/>
  <c r="C1158" i="2"/>
  <c r="H766" i="2" l="1"/>
  <c r="L1158" i="2"/>
  <c r="K1158" i="2"/>
  <c r="C1159" i="2"/>
  <c r="I766" i="2" l="1"/>
  <c r="M766" i="2" s="1"/>
  <c r="N766" i="2"/>
  <c r="D767" i="2" s="1"/>
  <c r="A766" i="2"/>
  <c r="L1159" i="2"/>
  <c r="K1159" i="2"/>
  <c r="C1160" i="2"/>
  <c r="H767" i="2" l="1"/>
  <c r="L1160" i="2"/>
  <c r="K1160" i="2"/>
  <c r="C1161" i="2"/>
  <c r="I767" i="2" l="1"/>
  <c r="M767" i="2" s="1"/>
  <c r="A767" i="2"/>
  <c r="N767" i="2"/>
  <c r="D768" i="2" s="1"/>
  <c r="L1161" i="2"/>
  <c r="K1161" i="2"/>
  <c r="E1161" i="2"/>
  <c r="C1162" i="2"/>
  <c r="H768" i="2" l="1"/>
  <c r="L1162" i="2"/>
  <c r="K1162" i="2"/>
  <c r="E1162" i="2"/>
  <c r="F1161" i="2"/>
  <c r="G1161" i="2"/>
  <c r="C1163" i="2"/>
  <c r="I768" i="2" l="1"/>
  <c r="M768" i="2" s="1"/>
  <c r="N768" i="2"/>
  <c r="D769" i="2" s="1"/>
  <c r="A768" i="2"/>
  <c r="L1163" i="2"/>
  <c r="G1162" i="2"/>
  <c r="F1162" i="2"/>
  <c r="K1163" i="2"/>
  <c r="E1163" i="2"/>
  <c r="C1164" i="2"/>
  <c r="H769" i="2" l="1"/>
  <c r="L1164" i="2"/>
  <c r="F1163" i="2"/>
  <c r="G1163" i="2"/>
  <c r="K1164" i="2"/>
  <c r="E1164" i="2"/>
  <c r="C1165" i="2"/>
  <c r="N769" i="2" l="1"/>
  <c r="D770" i="2" s="1"/>
  <c r="I769" i="2"/>
  <c r="M769" i="2" s="1"/>
  <c r="A769" i="2"/>
  <c r="L1165" i="2"/>
  <c r="F1164" i="2"/>
  <c r="G1164" i="2"/>
  <c r="K1165" i="2"/>
  <c r="E1165" i="2"/>
  <c r="C1166" i="2"/>
  <c r="H770" i="2" l="1"/>
  <c r="I770" i="2" s="1"/>
  <c r="M770" i="2" s="1"/>
  <c r="L1166" i="2"/>
  <c r="F1165" i="2"/>
  <c r="G1165" i="2"/>
  <c r="K1166" i="2"/>
  <c r="E1166" i="2"/>
  <c r="C1167" i="2"/>
  <c r="A770" i="2" l="1"/>
  <c r="N770" i="2"/>
  <c r="D771" i="2" s="1"/>
  <c r="L1167" i="2"/>
  <c r="F1166" i="2"/>
  <c r="G1166" i="2"/>
  <c r="E1167" i="2"/>
  <c r="K1167" i="2"/>
  <c r="C1168" i="2"/>
  <c r="H771" i="2" l="1"/>
  <c r="N771" i="2" s="1"/>
  <c r="D772" i="2" s="1"/>
  <c r="L1168" i="2"/>
  <c r="E1168" i="2"/>
  <c r="K1168" i="2"/>
  <c r="F1167" i="2"/>
  <c r="G1167" i="2"/>
  <c r="C1169" i="2"/>
  <c r="A771" i="2" l="1"/>
  <c r="I771" i="2"/>
  <c r="M771" i="2" s="1"/>
  <c r="H772" i="2" s="1"/>
  <c r="N772" i="2" s="1"/>
  <c r="D773" i="2" s="1"/>
  <c r="L1169" i="2"/>
  <c r="G1168" i="2"/>
  <c r="F1168" i="2"/>
  <c r="E1169" i="2"/>
  <c r="K1169" i="2"/>
  <c r="C1170" i="2"/>
  <c r="A772" i="2" l="1"/>
  <c r="I772" i="2"/>
  <c r="M772" i="2" s="1"/>
  <c r="H773" i="2" s="1"/>
  <c r="L1170" i="2"/>
  <c r="F1169" i="2"/>
  <c r="G1169" i="2"/>
  <c r="E1170" i="2"/>
  <c r="K1170" i="2"/>
  <c r="C1171" i="2"/>
  <c r="I773" i="2" l="1"/>
  <c r="M773" i="2" s="1"/>
  <c r="N773" i="2"/>
  <c r="D774" i="2" s="1"/>
  <c r="A773" i="2"/>
  <c r="L1171" i="2"/>
  <c r="E1171" i="2"/>
  <c r="K1171" i="2"/>
  <c r="F1170" i="2"/>
  <c r="G1170" i="2"/>
  <c r="C1172" i="2"/>
  <c r="H774" i="2" l="1"/>
  <c r="I774" i="2" s="1"/>
  <c r="M774" i="2" s="1"/>
  <c r="L1172" i="2"/>
  <c r="E1172" i="2"/>
  <c r="K1172" i="2"/>
  <c r="F1171" i="2"/>
  <c r="G1171" i="2"/>
  <c r="C1173" i="2"/>
  <c r="N774" i="2" l="1"/>
  <c r="D775" i="2" s="1"/>
  <c r="A774" i="2"/>
  <c r="L1173" i="2"/>
  <c r="F1172" i="2"/>
  <c r="G1172" i="2"/>
  <c r="K1173" i="2"/>
  <c r="E1173" i="2"/>
  <c r="C1174" i="2"/>
  <c r="H775" i="2" l="1"/>
  <c r="I775" i="2" s="1"/>
  <c r="M775" i="2" s="1"/>
  <c r="L1174" i="2"/>
  <c r="F1173" i="2"/>
  <c r="G1173" i="2"/>
  <c r="K1174" i="2"/>
  <c r="E1174" i="2"/>
  <c r="C1175" i="2"/>
  <c r="N775" i="2" l="1"/>
  <c r="D776" i="2" s="1"/>
  <c r="A775" i="2"/>
  <c r="L1175" i="2"/>
  <c r="G1174" i="2"/>
  <c r="F1174" i="2"/>
  <c r="K1175" i="2"/>
  <c r="E1175" i="2"/>
  <c r="C1176" i="2"/>
  <c r="H776" i="2" l="1"/>
  <c r="I776" i="2" s="1"/>
  <c r="M776" i="2" s="1"/>
  <c r="A776" i="2"/>
  <c r="L1176" i="2"/>
  <c r="F1175" i="2"/>
  <c r="G1175" i="2"/>
  <c r="K1176" i="2"/>
  <c r="E1176" i="2"/>
  <c r="C1177" i="2"/>
  <c r="N776" i="2" l="1"/>
  <c r="D777" i="2" s="1"/>
  <c r="L1177" i="2"/>
  <c r="F1176" i="2"/>
  <c r="G1176" i="2"/>
  <c r="K1177" i="2"/>
  <c r="E1177" i="2"/>
  <c r="C1178" i="2"/>
  <c r="H777" i="2" l="1"/>
  <c r="L1178" i="2"/>
  <c r="K1178" i="2"/>
  <c r="E1178" i="2"/>
  <c r="F1177" i="2"/>
  <c r="G1177" i="2"/>
  <c r="C1179" i="2"/>
  <c r="A777" i="2" l="1"/>
  <c r="I777" i="2"/>
  <c r="M777" i="2" s="1"/>
  <c r="N777" i="2" s="1"/>
  <c r="D778" i="2" s="1"/>
  <c r="L1179" i="2"/>
  <c r="L788" i="2"/>
  <c r="F1178" i="2"/>
  <c r="G1178" i="2"/>
  <c r="E1179" i="2"/>
  <c r="K1179" i="2"/>
  <c r="C1180" i="2"/>
  <c r="H778" i="2" l="1"/>
  <c r="A778" i="2"/>
  <c r="I778" i="2"/>
  <c r="M778" i="2" s="1"/>
  <c r="N778" i="2"/>
  <c r="D779" i="2" s="1"/>
  <c r="L1180" i="2"/>
  <c r="F1179" i="2"/>
  <c r="G1179" i="2"/>
  <c r="E1180" i="2"/>
  <c r="K1180" i="2"/>
  <c r="C1181" i="2"/>
  <c r="H779" i="2" l="1"/>
  <c r="I779" i="2" s="1"/>
  <c r="M779" i="2" s="1"/>
  <c r="A779" i="2"/>
  <c r="L1181" i="2"/>
  <c r="E1181" i="2"/>
  <c r="K1181" i="2"/>
  <c r="F1180" i="2"/>
  <c r="G1180" i="2"/>
  <c r="C1182" i="2"/>
  <c r="N779" i="2" l="1"/>
  <c r="D780" i="2" s="1"/>
  <c r="L1182" i="2"/>
  <c r="E794" i="2"/>
  <c r="F794" i="2" s="1"/>
  <c r="G794" i="2" s="1"/>
  <c r="E1182" i="2"/>
  <c r="K1182" i="2"/>
  <c r="F1181" i="2"/>
  <c r="G1181" i="2"/>
  <c r="C1183" i="2"/>
  <c r="H780" i="2" l="1"/>
  <c r="N780" i="2" s="1"/>
  <c r="D781" i="2" s="1"/>
  <c r="L1183" i="2"/>
  <c r="F1182" i="2"/>
  <c r="G1182" i="2"/>
  <c r="E1183" i="2"/>
  <c r="K1183" i="2"/>
  <c r="C1184" i="2"/>
  <c r="A780" i="2" l="1"/>
  <c r="I780" i="2"/>
  <c r="M780" i="2" s="1"/>
  <c r="H781" i="2" s="1"/>
  <c r="I781" i="2" s="1"/>
  <c r="M781" i="2" s="1"/>
  <c r="E792" i="2"/>
  <c r="F792" i="2" s="1"/>
  <c r="G792" i="2" s="1"/>
  <c r="F1183" i="2"/>
  <c r="G1183" i="2"/>
  <c r="E1184" i="2"/>
  <c r="K1184" i="2"/>
  <c r="C1185" i="2"/>
  <c r="A781" i="2" l="1"/>
  <c r="N781" i="2"/>
  <c r="D782" i="2" s="1"/>
  <c r="F1184" i="2"/>
  <c r="G1184" i="2"/>
  <c r="K1185" i="2"/>
  <c r="E1185" i="2"/>
  <c r="C1186" i="2"/>
  <c r="H782" i="2" l="1"/>
  <c r="A782" i="2" s="1"/>
  <c r="N782" i="2"/>
  <c r="D783" i="2" s="1"/>
  <c r="I782" i="2"/>
  <c r="M782" i="2" s="1"/>
  <c r="H783" i="2" s="1"/>
  <c r="E1186" i="2"/>
  <c r="K1186" i="2"/>
  <c r="F1185" i="2"/>
  <c r="G1185" i="2"/>
  <c r="C1187" i="2"/>
  <c r="I783" i="2" l="1"/>
  <c r="M783" i="2" s="1"/>
  <c r="A783" i="2"/>
  <c r="N783" i="2"/>
  <c r="D784" i="2" s="1"/>
  <c r="G1186" i="2"/>
  <c r="F1186" i="2"/>
  <c r="K1187" i="2"/>
  <c r="C1188" i="2"/>
  <c r="H784" i="2" l="1"/>
  <c r="L1188" i="2"/>
  <c r="K1188" i="2"/>
  <c r="C1189" i="2"/>
  <c r="N784" i="2" l="1"/>
  <c r="D785" i="2" s="1"/>
  <c r="I784" i="2"/>
  <c r="M784" i="2" s="1"/>
  <c r="H785" i="2" s="1"/>
  <c r="A784" i="2"/>
  <c r="L1189" i="2"/>
  <c r="K1189" i="2"/>
  <c r="C1190" i="2"/>
  <c r="N785" i="2" l="1"/>
  <c r="D786" i="2" s="1"/>
  <c r="I785" i="2"/>
  <c r="M785" i="2" s="1"/>
  <c r="A785" i="2"/>
  <c r="L1190" i="2"/>
  <c r="K1190" i="2"/>
  <c r="C1191" i="2"/>
  <c r="H786" i="2" l="1"/>
  <c r="N786" i="2" s="1"/>
  <c r="D787" i="2" s="1"/>
  <c r="I786" i="2"/>
  <c r="M786" i="2" s="1"/>
  <c r="L1191" i="2"/>
  <c r="K1191" i="2"/>
  <c r="E1191" i="2"/>
  <c r="C1192" i="2"/>
  <c r="A786" i="2" l="1"/>
  <c r="H787" i="2"/>
  <c r="N787" i="2" s="1"/>
  <c r="D788" i="2" s="1"/>
  <c r="L1192" i="2"/>
  <c r="F1191" i="2"/>
  <c r="G1191" i="2"/>
  <c r="K1192" i="2"/>
  <c r="E1192" i="2"/>
  <c r="C1193" i="2"/>
  <c r="I787" i="2" l="1"/>
  <c r="M787" i="2" s="1"/>
  <c r="H788" i="2" s="1"/>
  <c r="N788" i="2" s="1"/>
  <c r="D789" i="2" s="1"/>
  <c r="A787" i="2"/>
  <c r="L1193" i="2"/>
  <c r="G1192" i="2"/>
  <c r="F1192" i="2"/>
  <c r="K1193" i="2"/>
  <c r="E1193" i="2"/>
  <c r="C1194" i="2"/>
  <c r="A788" i="2" l="1"/>
  <c r="I788" i="2"/>
  <c r="M788" i="2" s="1"/>
  <c r="H789" i="2" s="1"/>
  <c r="I789" i="2" s="1"/>
  <c r="M789" i="2" s="1"/>
  <c r="L789" i="2"/>
  <c r="L1194" i="2"/>
  <c r="F1193" i="2"/>
  <c r="G1193" i="2"/>
  <c r="K1194" i="2"/>
  <c r="E1194" i="2"/>
  <c r="C1195" i="2"/>
  <c r="A789" i="2" l="1"/>
  <c r="N789" i="2"/>
  <c r="D790" i="2" s="1"/>
  <c r="L1195" i="2"/>
  <c r="F1194" i="2"/>
  <c r="G1194" i="2"/>
  <c r="K1195" i="2"/>
  <c r="E1195" i="2"/>
  <c r="C1196" i="2"/>
  <c r="H790" i="2" l="1"/>
  <c r="L790" i="2" s="1"/>
  <c r="I790" i="2"/>
  <c r="M790" i="2" s="1"/>
  <c r="N790" i="2"/>
  <c r="D791" i="2" s="1"/>
  <c r="L1196" i="2"/>
  <c r="F1195" i="2"/>
  <c r="G1195" i="2"/>
  <c r="K1196" i="2"/>
  <c r="E1196" i="2"/>
  <c r="C1197" i="2"/>
  <c r="A790" i="2" l="1"/>
  <c r="H791" i="2"/>
  <c r="I791" i="2" s="1"/>
  <c r="M791" i="2" s="1"/>
  <c r="L791" i="2"/>
  <c r="L1197" i="2"/>
  <c r="F1196" i="2"/>
  <c r="G1196" i="2"/>
  <c r="E1197" i="2"/>
  <c r="K1197" i="2"/>
  <c r="C1198" i="2"/>
  <c r="A791" i="2" l="1"/>
  <c r="N791" i="2"/>
  <c r="D792" i="2" s="1"/>
  <c r="L1198" i="2"/>
  <c r="E1198" i="2"/>
  <c r="K1198" i="2"/>
  <c r="F1197" i="2"/>
  <c r="G1197" i="2"/>
  <c r="C1199" i="2"/>
  <c r="H792" i="2" l="1"/>
  <c r="A792" i="2" s="1"/>
  <c r="L1199" i="2"/>
  <c r="F1198" i="2"/>
  <c r="G1198" i="2"/>
  <c r="E1199" i="2"/>
  <c r="K1199" i="2"/>
  <c r="C1200" i="2"/>
  <c r="I792" i="2" l="1"/>
  <c r="M792" i="2" s="1"/>
  <c r="N792" i="2"/>
  <c r="D793" i="2" s="1"/>
  <c r="E793" i="2" s="1"/>
  <c r="F793" i="2" s="1"/>
  <c r="G793" i="2" s="1"/>
  <c r="L1200" i="2"/>
  <c r="F1199" i="2"/>
  <c r="G1199" i="2"/>
  <c r="E1200" i="2"/>
  <c r="K1200" i="2"/>
  <c r="C1201" i="2"/>
  <c r="H793" i="2" l="1"/>
  <c r="L1201" i="2"/>
  <c r="E1201" i="2"/>
  <c r="K1201" i="2"/>
  <c r="F1200" i="2"/>
  <c r="G1200" i="2"/>
  <c r="C1202" i="2"/>
  <c r="I793" i="2" l="1"/>
  <c r="N793" i="2"/>
  <c r="D794" i="2" s="1"/>
  <c r="A793" i="2"/>
  <c r="L1202" i="2"/>
  <c r="F1201" i="2"/>
  <c r="G1201" i="2"/>
  <c r="E1202" i="2"/>
  <c r="K1202" i="2"/>
  <c r="C1203" i="2"/>
  <c r="M793" i="2"/>
  <c r="H794" i="2" l="1"/>
  <c r="E795" i="2"/>
  <c r="L1203" i="2"/>
  <c r="F1202" i="2"/>
  <c r="G1202" i="2"/>
  <c r="K1203" i="2"/>
  <c r="E1203" i="2"/>
  <c r="C1204" i="2"/>
  <c r="I794" i="2" l="1"/>
  <c r="M794" i="2" s="1"/>
  <c r="A794" i="2"/>
  <c r="N794" i="2"/>
  <c r="D795" i="2" s="1"/>
  <c r="F795" i="2"/>
  <c r="G795" i="2"/>
  <c r="L1204" i="2"/>
  <c r="F1203" i="2"/>
  <c r="G1203" i="2"/>
  <c r="K1204" i="2"/>
  <c r="E1204" i="2"/>
  <c r="C1205" i="2"/>
  <c r="H795" i="2" l="1"/>
  <c r="L1205" i="2"/>
  <c r="G1204" i="2"/>
  <c r="F1204" i="2"/>
  <c r="K1205" i="2"/>
  <c r="E1205" i="2"/>
  <c r="C1206" i="2"/>
  <c r="N795" i="2" l="1"/>
  <c r="D796" i="2" s="1"/>
  <c r="I795" i="2"/>
  <c r="M795" i="2" s="1"/>
  <c r="H796" i="2" s="1"/>
  <c r="A795" i="2"/>
  <c r="L1206" i="2"/>
  <c r="F1205" i="2"/>
  <c r="G1205" i="2"/>
  <c r="K1206" i="2"/>
  <c r="E1206" i="2"/>
  <c r="C1207" i="2"/>
  <c r="I796" i="2" l="1"/>
  <c r="M796" i="2" s="1"/>
  <c r="N796" i="2"/>
  <c r="D797" i="2" s="1"/>
  <c r="A796" i="2"/>
  <c r="L1207" i="2"/>
  <c r="F1206" i="2"/>
  <c r="G1206" i="2"/>
  <c r="K1207" i="2"/>
  <c r="E1207" i="2"/>
  <c r="C1208" i="2"/>
  <c r="H797" i="2" l="1"/>
  <c r="N797" i="2" s="1"/>
  <c r="D798" i="2" s="1"/>
  <c r="L1208" i="2"/>
  <c r="G1207" i="2"/>
  <c r="F1207" i="2"/>
  <c r="K1208" i="2"/>
  <c r="E1208" i="2"/>
  <c r="C1209" i="2"/>
  <c r="I797" i="2" l="1"/>
  <c r="M797" i="2" s="1"/>
  <c r="H798" i="2" s="1"/>
  <c r="A797" i="2"/>
  <c r="N798" i="2"/>
  <c r="D799" i="2" s="1"/>
  <c r="A798" i="2"/>
  <c r="I798" i="2"/>
  <c r="M798" i="2" s="1"/>
  <c r="H799" i="2" s="1"/>
  <c r="L1209" i="2"/>
  <c r="F1208" i="2"/>
  <c r="G1208" i="2"/>
  <c r="E1209" i="2"/>
  <c r="K1209" i="2"/>
  <c r="C1210" i="2"/>
  <c r="I799" i="2" l="1"/>
  <c r="M799" i="2" s="1"/>
  <c r="N799" i="2"/>
  <c r="D800" i="2" s="1"/>
  <c r="A799" i="2"/>
  <c r="H800" i="2"/>
  <c r="L1210" i="2"/>
  <c r="E1210" i="2"/>
  <c r="K1210" i="2"/>
  <c r="G1209" i="2"/>
  <c r="F1209" i="2"/>
  <c r="C1211" i="2"/>
  <c r="I800" i="2" l="1"/>
  <c r="M800" i="2" s="1"/>
  <c r="N800" i="2"/>
  <c r="D801" i="2" s="1"/>
  <c r="A800" i="2"/>
  <c r="L1211" i="2"/>
  <c r="F1210" i="2"/>
  <c r="G1210" i="2"/>
  <c r="E1211" i="2"/>
  <c r="K1211" i="2"/>
  <c r="C1212" i="2"/>
  <c r="H801" i="2" l="1"/>
  <c r="A801" i="2" s="1"/>
  <c r="L1212" i="2"/>
  <c r="F1211" i="2"/>
  <c r="G1211" i="2"/>
  <c r="E1212" i="2"/>
  <c r="K1212" i="2"/>
  <c r="C1213" i="2"/>
  <c r="I801" i="2" l="1"/>
  <c r="M801" i="2" s="1"/>
  <c r="N801" i="2"/>
  <c r="D802" i="2" s="1"/>
  <c r="L1213" i="2"/>
  <c r="F1212" i="2"/>
  <c r="G1212" i="2"/>
  <c r="E1213" i="2"/>
  <c r="K1213" i="2"/>
  <c r="C1214" i="2"/>
  <c r="H802" i="2" l="1"/>
  <c r="G1213" i="2"/>
  <c r="F1213" i="2"/>
  <c r="E1214" i="2"/>
  <c r="K1214" i="2"/>
  <c r="C1215" i="2"/>
  <c r="N802" i="2" l="1"/>
  <c r="D803" i="2" s="1"/>
  <c r="I802" i="2"/>
  <c r="M802" i="2" s="1"/>
  <c r="H803" i="2" s="1"/>
  <c r="A802" i="2"/>
  <c r="F1214" i="2"/>
  <c r="G1214" i="2"/>
  <c r="E1215" i="2"/>
  <c r="K1215" i="2"/>
  <c r="C1216" i="2"/>
  <c r="I803" i="2" l="1"/>
  <c r="M803" i="2" s="1"/>
  <c r="N803" i="2"/>
  <c r="D804" i="2" s="1"/>
  <c r="A803" i="2"/>
  <c r="F1215" i="2"/>
  <c r="G1215" i="2"/>
  <c r="K1216" i="2"/>
  <c r="E1216" i="2"/>
  <c r="C1217" i="2"/>
  <c r="H804" i="2" l="1"/>
  <c r="A804" i="2" s="1"/>
  <c r="G1216" i="2"/>
  <c r="F1216" i="2"/>
  <c r="E1217" i="2"/>
  <c r="K1217" i="2"/>
  <c r="C1218" i="2"/>
  <c r="N804" i="2" l="1"/>
  <c r="D805" i="2" s="1"/>
  <c r="I804" i="2"/>
  <c r="M804" i="2" s="1"/>
  <c r="L1218" i="2"/>
  <c r="F1217" i="2"/>
  <c r="G1217" i="2"/>
  <c r="K1218" i="2"/>
  <c r="C1219" i="2"/>
  <c r="H805" i="2" l="1"/>
  <c r="N805" i="2" s="1"/>
  <c r="D806" i="2" s="1"/>
  <c r="L1219" i="2"/>
  <c r="K1219" i="2"/>
  <c r="C1220" i="2"/>
  <c r="A805" i="2" l="1"/>
  <c r="I805" i="2"/>
  <c r="M805" i="2" s="1"/>
  <c r="H806" i="2" s="1"/>
  <c r="I806" i="2" s="1"/>
  <c r="M806" i="2" s="1"/>
  <c r="L1220" i="2"/>
  <c r="K1220" i="2"/>
  <c r="C1221" i="2"/>
  <c r="A806" i="2" l="1"/>
  <c r="N806" i="2"/>
  <c r="D807" i="2" s="1"/>
  <c r="L1221" i="2"/>
  <c r="L821" i="2"/>
  <c r="K1221" i="2"/>
  <c r="C1222" i="2"/>
  <c r="H807" i="2" l="1"/>
  <c r="I807" i="2" s="1"/>
  <c r="M807" i="2" s="1"/>
  <c r="L1222" i="2"/>
  <c r="K1222" i="2"/>
  <c r="E1222" i="2"/>
  <c r="C1223" i="2"/>
  <c r="A807" i="2" l="1"/>
  <c r="N807" i="2"/>
  <c r="D808" i="2" s="1"/>
  <c r="L1223" i="2"/>
  <c r="F1222" i="2"/>
  <c r="G1222" i="2"/>
  <c r="K1223" i="2"/>
  <c r="E1223" i="2"/>
  <c r="C1224" i="2"/>
  <c r="H808" i="2" l="1"/>
  <c r="I808" i="2" s="1"/>
  <c r="M808" i="2" s="1"/>
  <c r="L1224" i="2"/>
  <c r="G1223" i="2"/>
  <c r="F1223" i="2"/>
  <c r="K1224" i="2"/>
  <c r="E1224" i="2"/>
  <c r="C1225" i="2"/>
  <c r="N808" i="2" l="1"/>
  <c r="D809" i="2" s="1"/>
  <c r="A808" i="2"/>
  <c r="H809" i="2"/>
  <c r="L1225" i="2"/>
  <c r="L819" i="2"/>
  <c r="F1224" i="2"/>
  <c r="G1224" i="2"/>
  <c r="K1225" i="2"/>
  <c r="E1225" i="2"/>
  <c r="C1226" i="2"/>
  <c r="A809" i="2" l="1"/>
  <c r="I809" i="2"/>
  <c r="M809" i="2" s="1"/>
  <c r="N809" i="2"/>
  <c r="D810" i="2" s="1"/>
  <c r="L1226" i="2"/>
  <c r="F1225" i="2"/>
  <c r="G1225" i="2"/>
  <c r="K1226" i="2"/>
  <c r="E1226" i="2"/>
  <c r="C1227" i="2"/>
  <c r="H810" i="2" l="1"/>
  <c r="L1227" i="2"/>
  <c r="F1226" i="2"/>
  <c r="G1226" i="2"/>
  <c r="K1227" i="2"/>
  <c r="E1227" i="2"/>
  <c r="C1228" i="2"/>
  <c r="I810" i="2" l="1"/>
  <c r="M810" i="2" s="1"/>
  <c r="N810" i="2"/>
  <c r="D811" i="2" s="1"/>
  <c r="A810" i="2"/>
  <c r="L1228" i="2"/>
  <c r="F1227" i="2"/>
  <c r="G1227" i="2"/>
  <c r="E1228" i="2"/>
  <c r="K1228" i="2"/>
  <c r="C1229" i="2"/>
  <c r="H811" i="2" l="1"/>
  <c r="L1229" i="2"/>
  <c r="E822" i="2"/>
  <c r="F822" i="2" s="1"/>
  <c r="G822" i="2" s="1"/>
  <c r="F1228" i="2"/>
  <c r="G1228" i="2"/>
  <c r="E1229" i="2"/>
  <c r="K1229" i="2"/>
  <c r="C1230" i="2"/>
  <c r="I811" i="2" l="1"/>
  <c r="M811" i="2" s="1"/>
  <c r="A811" i="2"/>
  <c r="N811" i="2"/>
  <c r="D812" i="2" s="1"/>
  <c r="L1230" i="2"/>
  <c r="E1230" i="2"/>
  <c r="K1230" i="2"/>
  <c r="F1229" i="2"/>
  <c r="G1229" i="2"/>
  <c r="C1231" i="2"/>
  <c r="H812" i="2" l="1"/>
  <c r="A812" i="2" s="1"/>
  <c r="I812" i="2"/>
  <c r="M812" i="2" s="1"/>
  <c r="L1231" i="2"/>
  <c r="E823" i="2"/>
  <c r="F823" i="2" s="1"/>
  <c r="F1230" i="2"/>
  <c r="G1230" i="2"/>
  <c r="E1231" i="2"/>
  <c r="K1231" i="2"/>
  <c r="C1232" i="2"/>
  <c r="N812" i="2" l="1"/>
  <c r="D813" i="2" s="1"/>
  <c r="L1232" i="2"/>
  <c r="G823" i="2"/>
  <c r="E1232" i="2"/>
  <c r="K1232" i="2"/>
  <c r="F1231" i="2"/>
  <c r="G1231" i="2"/>
  <c r="C1233" i="2"/>
  <c r="H813" i="2" l="1"/>
  <c r="L1233" i="2"/>
  <c r="F1232" i="2"/>
  <c r="G1232" i="2"/>
  <c r="E1233" i="2"/>
  <c r="K1233" i="2"/>
  <c r="C1234" i="2"/>
  <c r="N813" i="2" l="1"/>
  <c r="D814" i="2" s="1"/>
  <c r="I813" i="2"/>
  <c r="M813" i="2" s="1"/>
  <c r="H814" i="2" s="1"/>
  <c r="A813" i="2"/>
  <c r="L1234" i="2"/>
  <c r="F1233" i="2"/>
  <c r="G1233" i="2"/>
  <c r="K1234" i="2"/>
  <c r="E1234" i="2"/>
  <c r="C1235" i="2"/>
  <c r="I814" i="2" l="1"/>
  <c r="M814" i="2" s="1"/>
  <c r="N814" i="2"/>
  <c r="D815" i="2" s="1"/>
  <c r="A814" i="2"/>
  <c r="H815" i="2"/>
  <c r="L1235" i="2"/>
  <c r="F1234" i="2"/>
  <c r="G1234" i="2"/>
  <c r="K1235" i="2"/>
  <c r="E1235" i="2"/>
  <c r="C1236" i="2"/>
  <c r="N815" i="2" l="1"/>
  <c r="D816" i="2" s="1"/>
  <c r="I815" i="2"/>
  <c r="M815" i="2" s="1"/>
  <c r="H816" i="2" s="1"/>
  <c r="A815" i="2"/>
  <c r="L1236" i="2"/>
  <c r="G1235" i="2"/>
  <c r="F1235" i="2"/>
  <c r="K1236" i="2"/>
  <c r="E1236" i="2"/>
  <c r="C1237" i="2"/>
  <c r="N816" i="2" l="1"/>
  <c r="D817" i="2" s="1"/>
  <c r="I816" i="2"/>
  <c r="M816" i="2" s="1"/>
  <c r="A816" i="2"/>
  <c r="L1237" i="2"/>
  <c r="K1237" i="2"/>
  <c r="E1237" i="2"/>
  <c r="F1236" i="2"/>
  <c r="G1236" i="2"/>
  <c r="C1238" i="2"/>
  <c r="H817" i="2" l="1"/>
  <c r="A817" i="2"/>
  <c r="I817" i="2"/>
  <c r="M817" i="2" s="1"/>
  <c r="N817" i="2"/>
  <c r="D818" i="2" s="1"/>
  <c r="L1238" i="2"/>
  <c r="F1237" i="2"/>
  <c r="G1237" i="2"/>
  <c r="K1238" i="2"/>
  <c r="E1238" i="2"/>
  <c r="C1239" i="2"/>
  <c r="H818" i="2" l="1"/>
  <c r="A818" i="2" s="1"/>
  <c r="I818" i="2"/>
  <c r="M818" i="2" s="1"/>
  <c r="N818" i="2"/>
  <c r="D819" i="2" s="1"/>
  <c r="L1239" i="2"/>
  <c r="G1238" i="2"/>
  <c r="F1238" i="2"/>
  <c r="K1239" i="2"/>
  <c r="E1239" i="2"/>
  <c r="C1240" i="2"/>
  <c r="H819" i="2" l="1"/>
  <c r="L1240" i="2"/>
  <c r="E1240" i="2"/>
  <c r="K1240" i="2"/>
  <c r="F1239" i="2"/>
  <c r="G1239" i="2"/>
  <c r="C1241" i="2"/>
  <c r="I819" i="2" l="1"/>
  <c r="M819" i="2" s="1"/>
  <c r="N819" i="2"/>
  <c r="D820" i="2" s="1"/>
  <c r="A819" i="2"/>
  <c r="L822" i="2"/>
  <c r="L1241" i="2"/>
  <c r="F1240" i="2"/>
  <c r="G1240" i="2"/>
  <c r="E1241" i="2"/>
  <c r="K1241" i="2"/>
  <c r="C1242" i="2"/>
  <c r="H820" i="2" l="1"/>
  <c r="N820" i="2" s="1"/>
  <c r="D821" i="2" s="1"/>
  <c r="A820" i="2"/>
  <c r="L1242" i="2"/>
  <c r="G1241" i="2"/>
  <c r="F1241" i="2"/>
  <c r="E1242" i="2"/>
  <c r="K1242" i="2"/>
  <c r="C1243" i="2"/>
  <c r="L820" i="2" l="1"/>
  <c r="I820" i="2"/>
  <c r="M820" i="2" s="1"/>
  <c r="H821" i="2" s="1"/>
  <c r="N821" i="2" s="1"/>
  <c r="D822" i="2" s="1"/>
  <c r="L1243" i="2"/>
  <c r="F1242" i="2"/>
  <c r="G1242" i="2"/>
  <c r="E1243" i="2"/>
  <c r="K1243" i="2"/>
  <c r="C1244" i="2"/>
  <c r="I821" i="2" l="1"/>
  <c r="M821" i="2" s="1"/>
  <c r="H822" i="2" s="1"/>
  <c r="I822" i="2" s="1"/>
  <c r="M822" i="2" s="1"/>
  <c r="A821" i="2"/>
  <c r="N822" i="2"/>
  <c r="D823" i="2" s="1"/>
  <c r="A822" i="2"/>
  <c r="L1244" i="2"/>
  <c r="F1243" i="2"/>
  <c r="G1243" i="2"/>
  <c r="E1244" i="2"/>
  <c r="K1244" i="2"/>
  <c r="C1245" i="2"/>
  <c r="H823" i="2" l="1"/>
  <c r="I823" i="2"/>
  <c r="M823" i="2" s="1"/>
  <c r="N823" i="2"/>
  <c r="D824" i="2" s="1"/>
  <c r="A823" i="2"/>
  <c r="E825" i="2"/>
  <c r="F825" i="2" s="1"/>
  <c r="G825" i="2" s="1"/>
  <c r="G1244" i="2"/>
  <c r="F1244" i="2"/>
  <c r="E1245" i="2"/>
  <c r="K1245" i="2"/>
  <c r="C1246" i="2"/>
  <c r="H824" i="2" l="1"/>
  <c r="I824" i="2"/>
  <c r="N824" i="2"/>
  <c r="E824" i="2"/>
  <c r="A824" i="2"/>
  <c r="K1246" i="2"/>
  <c r="E1246" i="2"/>
  <c r="F1245" i="2"/>
  <c r="G1245" i="2"/>
  <c r="C1247" i="2"/>
  <c r="M824" i="2"/>
  <c r="F824" i="2" l="1"/>
  <c r="G824" i="2"/>
  <c r="D825" i="2" s="1"/>
  <c r="H825" i="2"/>
  <c r="F1246" i="2"/>
  <c r="G1246" i="2"/>
  <c r="E1247" i="2"/>
  <c r="K1247" i="2"/>
  <c r="C1248" i="2"/>
  <c r="N825" i="2" l="1"/>
  <c r="D826" i="2" s="1"/>
  <c r="I825" i="2"/>
  <c r="M825" i="2" s="1"/>
  <c r="H826" i="2" s="1"/>
  <c r="A825" i="2"/>
  <c r="G1247" i="2"/>
  <c r="F1247" i="2"/>
  <c r="K1248" i="2"/>
  <c r="C1249" i="2"/>
  <c r="N826" i="2" l="1"/>
  <c r="D827" i="2" s="1"/>
  <c r="I826" i="2"/>
  <c r="M826" i="2" s="1"/>
  <c r="A826" i="2"/>
  <c r="H827" i="2"/>
  <c r="N827" i="2" s="1"/>
  <c r="D828" i="2" s="1"/>
  <c r="L1249" i="2"/>
  <c r="K1249" i="2"/>
  <c r="C1250" i="2"/>
  <c r="I827" i="2" l="1"/>
  <c r="M827" i="2" s="1"/>
  <c r="H828" i="2"/>
  <c r="A827" i="2"/>
  <c r="I828" i="2"/>
  <c r="M828" i="2" s="1"/>
  <c r="N828" i="2"/>
  <c r="D829" i="2" s="1"/>
  <c r="A828" i="2"/>
  <c r="L1250" i="2"/>
  <c r="K1250" i="2"/>
  <c r="C1251" i="2"/>
  <c r="H829" i="2" l="1"/>
  <c r="L1251" i="2"/>
  <c r="K1251" i="2"/>
  <c r="C1252" i="2"/>
  <c r="A829" i="2" l="1"/>
  <c r="N829" i="2"/>
  <c r="D830" i="2" s="1"/>
  <c r="I829" i="2"/>
  <c r="M829" i="2" s="1"/>
  <c r="L1252" i="2"/>
  <c r="K1252" i="2"/>
  <c r="E1252" i="2"/>
  <c r="C1253" i="2"/>
  <c r="H830" i="2" l="1"/>
  <c r="I830" i="2" s="1"/>
  <c r="M830" i="2" s="1"/>
  <c r="L1253" i="2"/>
  <c r="F1252" i="2"/>
  <c r="G1252" i="2"/>
  <c r="K1253" i="2"/>
  <c r="E1253" i="2"/>
  <c r="C1254" i="2"/>
  <c r="A830" i="2" l="1"/>
  <c r="N830" i="2"/>
  <c r="D831" i="2" s="1"/>
  <c r="L1254" i="2"/>
  <c r="G1253" i="2"/>
  <c r="F1253" i="2"/>
  <c r="K1254" i="2"/>
  <c r="E1254" i="2"/>
  <c r="C1255" i="2"/>
  <c r="H831" i="2" l="1"/>
  <c r="A831" i="2" s="1"/>
  <c r="L1255" i="2"/>
  <c r="F1254" i="2"/>
  <c r="G1254" i="2"/>
  <c r="K1255" i="2"/>
  <c r="E1255" i="2"/>
  <c r="C1256" i="2"/>
  <c r="I831" i="2" l="1"/>
  <c r="M831" i="2" s="1"/>
  <c r="N831" i="2"/>
  <c r="D832" i="2" s="1"/>
  <c r="L1256" i="2"/>
  <c r="K1256" i="2"/>
  <c r="E1256" i="2"/>
  <c r="F1255" i="2"/>
  <c r="G1255" i="2"/>
  <c r="C1257" i="2"/>
  <c r="H832" i="2" l="1"/>
  <c r="L1257" i="2"/>
  <c r="F1256" i="2"/>
  <c r="G1256" i="2"/>
  <c r="K1257" i="2"/>
  <c r="E1257" i="2"/>
  <c r="C1258" i="2"/>
  <c r="I832" i="2" l="1"/>
  <c r="M832" i="2" s="1"/>
  <c r="N832" i="2"/>
  <c r="D833" i="2" s="1"/>
  <c r="A832" i="2"/>
  <c r="L1258" i="2"/>
  <c r="F1257" i="2"/>
  <c r="G1257" i="2"/>
  <c r="E1258" i="2"/>
  <c r="K1258" i="2"/>
  <c r="C1259" i="2"/>
  <c r="H833" i="2" l="1"/>
  <c r="L1259" i="2"/>
  <c r="F1258" i="2"/>
  <c r="G1258" i="2"/>
  <c r="E1259" i="2"/>
  <c r="K1259" i="2"/>
  <c r="C1260" i="2"/>
  <c r="I833" i="2" l="1"/>
  <c r="M833" i="2" s="1"/>
  <c r="N833" i="2"/>
  <c r="D834" i="2" s="1"/>
  <c r="A833" i="2"/>
  <c r="L1260" i="2"/>
  <c r="F1259" i="2"/>
  <c r="G1259" i="2"/>
  <c r="E1260" i="2"/>
  <c r="K1260" i="2"/>
  <c r="C1261" i="2"/>
  <c r="H834" i="2" l="1"/>
  <c r="L1261" i="2"/>
  <c r="F1260" i="2"/>
  <c r="G1260" i="2"/>
  <c r="E1261" i="2"/>
  <c r="K1261" i="2"/>
  <c r="C1262" i="2"/>
  <c r="I834" i="2" l="1"/>
  <c r="M834" i="2" s="1"/>
  <c r="N834" i="2"/>
  <c r="D835" i="2" s="1"/>
  <c r="A834" i="2"/>
  <c r="L1262" i="2"/>
  <c r="F1261" i="2"/>
  <c r="G1261" i="2"/>
  <c r="E1262" i="2"/>
  <c r="K1262" i="2"/>
  <c r="C1263" i="2"/>
  <c r="H835" i="2" l="1"/>
  <c r="N835" i="2" s="1"/>
  <c r="D836" i="2" s="1"/>
  <c r="L1263" i="2"/>
  <c r="L849" i="2"/>
  <c r="F1262" i="2"/>
  <c r="G1262" i="2"/>
  <c r="E1263" i="2"/>
  <c r="K1263" i="2"/>
  <c r="C1264" i="2"/>
  <c r="A835" i="2" l="1"/>
  <c r="I835" i="2"/>
  <c r="M835" i="2" s="1"/>
  <c r="H836" i="2" s="1"/>
  <c r="I836" i="2" s="1"/>
  <c r="M836" i="2" s="1"/>
  <c r="L1264" i="2"/>
  <c r="F1263" i="2"/>
  <c r="G1263" i="2"/>
  <c r="K1264" i="2"/>
  <c r="E1264" i="2"/>
  <c r="C1265" i="2"/>
  <c r="A836" i="2" l="1"/>
  <c r="N836" i="2"/>
  <c r="D837" i="2" s="1"/>
  <c r="L1265" i="2"/>
  <c r="F1264" i="2"/>
  <c r="G1264" i="2"/>
  <c r="K1265" i="2"/>
  <c r="E1265" i="2"/>
  <c r="C1266" i="2"/>
  <c r="H837" i="2" l="1"/>
  <c r="I837" i="2" s="1"/>
  <c r="M837" i="2" s="1"/>
  <c r="L1266" i="2"/>
  <c r="G1265" i="2"/>
  <c r="F1265" i="2"/>
  <c r="K1266" i="2"/>
  <c r="E1266" i="2"/>
  <c r="C1267" i="2"/>
  <c r="A837" i="2" l="1"/>
  <c r="N837" i="2"/>
  <c r="D838" i="2" s="1"/>
  <c r="L1267" i="2"/>
  <c r="F1266" i="2"/>
  <c r="G1266" i="2"/>
  <c r="K1267" i="2"/>
  <c r="E1267" i="2"/>
  <c r="C1268" i="2"/>
  <c r="H838" i="2" l="1"/>
  <c r="I838" i="2" s="1"/>
  <c r="M838" i="2" s="1"/>
  <c r="N838" i="2"/>
  <c r="D839" i="2" s="1"/>
  <c r="L1268" i="2"/>
  <c r="K1268" i="2"/>
  <c r="E1268" i="2"/>
  <c r="F1267" i="2"/>
  <c r="G1267" i="2"/>
  <c r="C1269" i="2"/>
  <c r="A838" i="2" l="1"/>
  <c r="H839" i="2"/>
  <c r="I839" i="2" s="1"/>
  <c r="M839" i="2" s="1"/>
  <c r="L1269" i="2"/>
  <c r="F1268" i="2"/>
  <c r="G1268" i="2"/>
  <c r="K1269" i="2"/>
  <c r="E1269" i="2"/>
  <c r="C1270" i="2"/>
  <c r="A839" i="2" l="1"/>
  <c r="N839" i="2"/>
  <c r="D840" i="2" s="1"/>
  <c r="L850" i="2"/>
  <c r="L1270" i="2"/>
  <c r="F1269" i="2"/>
  <c r="G1269" i="2"/>
  <c r="E1270" i="2"/>
  <c r="K1270" i="2"/>
  <c r="C1271" i="2"/>
  <c r="H840" i="2" l="1"/>
  <c r="N840" i="2"/>
  <c r="D841" i="2" s="1"/>
  <c r="I840" i="2"/>
  <c r="M840" i="2" s="1"/>
  <c r="A840" i="2"/>
  <c r="L1271" i="2"/>
  <c r="G1270" i="2"/>
  <c r="F1270" i="2"/>
  <c r="E1271" i="2"/>
  <c r="K1271" i="2"/>
  <c r="C1272" i="2"/>
  <c r="H841" i="2" l="1"/>
  <c r="I841" i="2" s="1"/>
  <c r="M841" i="2" s="1"/>
  <c r="L1272" i="2"/>
  <c r="E853" i="2"/>
  <c r="F853" i="2" s="1"/>
  <c r="G853" i="2" s="1"/>
  <c r="F1271" i="2"/>
  <c r="G1271" i="2"/>
  <c r="K1272" i="2"/>
  <c r="E1272" i="2"/>
  <c r="C1273" i="2"/>
  <c r="A841" i="2" l="1"/>
  <c r="N841" i="2"/>
  <c r="D842" i="2" s="1"/>
  <c r="L1273" i="2"/>
  <c r="F1272" i="2"/>
  <c r="G1272" i="2"/>
  <c r="E1273" i="2"/>
  <c r="K1273" i="2"/>
  <c r="C1274" i="2"/>
  <c r="H842" i="2" l="1"/>
  <c r="N842" i="2" s="1"/>
  <c r="D843" i="2" s="1"/>
  <c r="L1274" i="2"/>
  <c r="F1273" i="2"/>
  <c r="G1273" i="2"/>
  <c r="E1274" i="2"/>
  <c r="K1274" i="2"/>
  <c r="C1275" i="2"/>
  <c r="I842" i="2" l="1"/>
  <c r="M842" i="2" s="1"/>
  <c r="H843" i="2" s="1"/>
  <c r="A843" i="2" s="1"/>
  <c r="A842" i="2"/>
  <c r="F1274" i="2"/>
  <c r="G1274" i="2"/>
  <c r="E1275" i="2"/>
  <c r="K1275" i="2"/>
  <c r="C1276" i="2"/>
  <c r="I843" i="2" l="1"/>
  <c r="M843" i="2" s="1"/>
  <c r="N843" i="2"/>
  <c r="D844" i="2" s="1"/>
  <c r="H844" i="2"/>
  <c r="I844" i="2" s="1"/>
  <c r="M844" i="2" s="1"/>
  <c r="K1276" i="2"/>
  <c r="E1276" i="2"/>
  <c r="F1275" i="2"/>
  <c r="G1275" i="2"/>
  <c r="C1277" i="2"/>
  <c r="N844" i="2" l="1"/>
  <c r="D845" i="2" s="1"/>
  <c r="A844" i="2"/>
  <c r="H845" i="2"/>
  <c r="I845" i="2" s="1"/>
  <c r="M845" i="2" s="1"/>
  <c r="F1276" i="2"/>
  <c r="G1276" i="2"/>
  <c r="K1277" i="2"/>
  <c r="E1277" i="2"/>
  <c r="C1278" i="2"/>
  <c r="A845" i="2" l="1"/>
  <c r="N845" i="2"/>
  <c r="D846" i="2" s="1"/>
  <c r="K1278" i="2"/>
  <c r="E1278" i="2"/>
  <c r="G1277" i="2"/>
  <c r="F1277" i="2"/>
  <c r="C1279" i="2"/>
  <c r="H846" i="2" l="1"/>
  <c r="L1279" i="2"/>
  <c r="F1278" i="2"/>
  <c r="G1278" i="2"/>
  <c r="K1279" i="2"/>
  <c r="C1280" i="2"/>
  <c r="N846" i="2" l="1"/>
  <c r="D847" i="2" s="1"/>
  <c r="I846" i="2"/>
  <c r="M846" i="2" s="1"/>
  <c r="A846" i="2"/>
  <c r="L1280" i="2"/>
  <c r="K1280" i="2"/>
  <c r="C1281" i="2"/>
  <c r="H847" i="2" l="1"/>
  <c r="N847" i="2" s="1"/>
  <c r="D848" i="2" s="1"/>
  <c r="L1281" i="2"/>
  <c r="K1281" i="2"/>
  <c r="C1282" i="2"/>
  <c r="A847" i="2" l="1"/>
  <c r="I847" i="2"/>
  <c r="M847" i="2" s="1"/>
  <c r="H848" i="2" s="1"/>
  <c r="L1282" i="2"/>
  <c r="K1282" i="2"/>
  <c r="C1283" i="2"/>
  <c r="N848" i="2" l="1"/>
  <c r="D849" i="2" s="1"/>
  <c r="A848" i="2"/>
  <c r="I848" i="2"/>
  <c r="M848" i="2" s="1"/>
  <c r="H849" i="2" s="1"/>
  <c r="I849" i="2" s="1"/>
  <c r="M849" i="2" s="1"/>
  <c r="L1283" i="2"/>
  <c r="K1283" i="2"/>
  <c r="E1283" i="2"/>
  <c r="C1284" i="2"/>
  <c r="A849" i="2" l="1"/>
  <c r="N849" i="2"/>
  <c r="D850" i="2" s="1"/>
  <c r="L852" i="2"/>
  <c r="L1284" i="2"/>
  <c r="F1283" i="2"/>
  <c r="G1283" i="2"/>
  <c r="K1284" i="2"/>
  <c r="E1284" i="2"/>
  <c r="C1285" i="2"/>
  <c r="H850" i="2" l="1"/>
  <c r="I850" i="2" s="1"/>
  <c r="M850" i="2" s="1"/>
  <c r="N850" i="2"/>
  <c r="D851" i="2" s="1"/>
  <c r="A850" i="2"/>
  <c r="L1285" i="2"/>
  <c r="G1284" i="2"/>
  <c r="F1284" i="2"/>
  <c r="K1285" i="2"/>
  <c r="E1285" i="2"/>
  <c r="C1286" i="2"/>
  <c r="H851" i="2" l="1"/>
  <c r="L851" i="2" s="1"/>
  <c r="L1286" i="2"/>
  <c r="F1285" i="2"/>
  <c r="G1285" i="2"/>
  <c r="K1286" i="2"/>
  <c r="E1286" i="2"/>
  <c r="C1287" i="2"/>
  <c r="A851" i="2" l="1"/>
  <c r="N851" i="2"/>
  <c r="D852" i="2" s="1"/>
  <c r="I851" i="2"/>
  <c r="M851" i="2" s="1"/>
  <c r="H852" i="2" s="1"/>
  <c r="E852" i="2"/>
  <c r="L1287" i="2"/>
  <c r="F1286" i="2"/>
  <c r="G1286" i="2"/>
  <c r="K1287" i="2"/>
  <c r="E1287" i="2"/>
  <c r="C1288" i="2"/>
  <c r="I852" i="2" l="1"/>
  <c r="A852" i="2"/>
  <c r="F852" i="2"/>
  <c r="G852" i="2"/>
  <c r="E856" i="2"/>
  <c r="F856" i="2" s="1"/>
  <c r="G856" i="2" s="1"/>
  <c r="L1288" i="2"/>
  <c r="F1287" i="2"/>
  <c r="G1287" i="2"/>
  <c r="K1288" i="2"/>
  <c r="E1288" i="2"/>
  <c r="C1289" i="2"/>
  <c r="M852" i="2"/>
  <c r="N852" i="2" l="1"/>
  <c r="D853" i="2" s="1"/>
  <c r="L1289" i="2"/>
  <c r="F1288" i="2"/>
  <c r="G1288" i="2"/>
  <c r="E1289" i="2"/>
  <c r="K1289" i="2"/>
  <c r="C1290" i="2"/>
  <c r="H853" i="2" l="1"/>
  <c r="A853" i="2"/>
  <c r="I853" i="2"/>
  <c r="M853" i="2" s="1"/>
  <c r="N853" i="2"/>
  <c r="D854" i="2" s="1"/>
  <c r="E854" i="2" s="1"/>
  <c r="L1290" i="2"/>
  <c r="F1289" i="2"/>
  <c r="G1289" i="2"/>
  <c r="E1290" i="2"/>
  <c r="K1290" i="2"/>
  <c r="C1291" i="2"/>
  <c r="F854" i="2" l="1"/>
  <c r="G854" i="2"/>
  <c r="H854" i="2"/>
  <c r="N854" i="2" s="1"/>
  <c r="D855" i="2" s="1"/>
  <c r="E855" i="2" s="1"/>
  <c r="L1291" i="2"/>
  <c r="F1290" i="2"/>
  <c r="G1290" i="2"/>
  <c r="E1291" i="2"/>
  <c r="K1291" i="2"/>
  <c r="C1292" i="2"/>
  <c r="A854" i="2" l="1"/>
  <c r="I854" i="2"/>
  <c r="M854" i="2" s="1"/>
  <c r="F855" i="2"/>
  <c r="G855" i="2"/>
  <c r="H855" i="2"/>
  <c r="A855" i="2" s="1"/>
  <c r="L1292" i="2"/>
  <c r="F1291" i="2"/>
  <c r="G1291" i="2"/>
  <c r="E1292" i="2"/>
  <c r="K1292" i="2"/>
  <c r="C1293" i="2"/>
  <c r="I855" i="2" l="1"/>
  <c r="N855" i="2"/>
  <c r="D856" i="2" s="1"/>
  <c r="L1293" i="2"/>
  <c r="E1293" i="2"/>
  <c r="K1293" i="2"/>
  <c r="F1292" i="2"/>
  <c r="G1292" i="2"/>
  <c r="C1294" i="2"/>
  <c r="M855" i="2"/>
  <c r="H856" i="2" l="1"/>
  <c r="L1294" i="2"/>
  <c r="F1293" i="2"/>
  <c r="G1293" i="2"/>
  <c r="E1294" i="2"/>
  <c r="K1294" i="2"/>
  <c r="C1295" i="2"/>
  <c r="I856" i="2" l="1"/>
  <c r="M856" i="2" s="1"/>
  <c r="N856" i="2"/>
  <c r="D857" i="2" s="1"/>
  <c r="A856" i="2"/>
  <c r="L1295" i="2"/>
  <c r="F1294" i="2"/>
  <c r="G1294" i="2"/>
  <c r="K1295" i="2"/>
  <c r="E1295" i="2"/>
  <c r="C1296" i="2"/>
  <c r="H857" i="2" l="1"/>
  <c r="L1296" i="2"/>
  <c r="F1295" i="2"/>
  <c r="G1295" i="2"/>
  <c r="K1296" i="2"/>
  <c r="E1296" i="2"/>
  <c r="C1297" i="2"/>
  <c r="N857" i="2" l="1"/>
  <c r="D858" i="2" s="1"/>
  <c r="I857" i="2"/>
  <c r="M857" i="2" s="1"/>
  <c r="A857" i="2"/>
  <c r="L1297" i="2"/>
  <c r="G1296" i="2"/>
  <c r="F1296" i="2"/>
  <c r="K1297" i="2"/>
  <c r="E1297" i="2"/>
  <c r="C1298" i="2"/>
  <c r="H858" i="2" l="1"/>
  <c r="I858" i="2" s="1"/>
  <c r="M858" i="2" s="1"/>
  <c r="L1298" i="2"/>
  <c r="F1297" i="2"/>
  <c r="G1297" i="2"/>
  <c r="E1298" i="2"/>
  <c r="K1298" i="2"/>
  <c r="C1299" i="2"/>
  <c r="A858" i="2" l="1"/>
  <c r="N858" i="2"/>
  <c r="D859" i="2" s="1"/>
  <c r="L1299" i="2"/>
  <c r="F1298" i="2"/>
  <c r="G1298" i="2"/>
  <c r="K1299" i="2"/>
  <c r="E1299" i="2"/>
  <c r="C1300" i="2"/>
  <c r="H859" i="2" l="1"/>
  <c r="L1300" i="2"/>
  <c r="F1299" i="2"/>
  <c r="G1299" i="2"/>
  <c r="K1300" i="2"/>
  <c r="E1300" i="2"/>
  <c r="C1301" i="2"/>
  <c r="N859" i="2" l="1"/>
  <c r="D860" i="2" s="1"/>
  <c r="I859" i="2"/>
  <c r="M859" i="2" s="1"/>
  <c r="A859" i="2"/>
  <c r="L1301" i="2"/>
  <c r="G1300" i="2"/>
  <c r="F1300" i="2"/>
  <c r="E1301" i="2"/>
  <c r="K1301" i="2"/>
  <c r="C1302" i="2"/>
  <c r="H860" i="2" l="1"/>
  <c r="I860" i="2" s="1"/>
  <c r="M860" i="2" s="1"/>
  <c r="N860" i="2"/>
  <c r="D861" i="2" s="1"/>
  <c r="A860" i="2"/>
  <c r="L1302" i="2"/>
  <c r="G1301" i="2"/>
  <c r="F1301" i="2"/>
  <c r="E1302" i="2"/>
  <c r="K1302" i="2"/>
  <c r="C1303" i="2"/>
  <c r="H861" i="2" l="1"/>
  <c r="L1303" i="2"/>
  <c r="E1303" i="2"/>
  <c r="K1303" i="2"/>
  <c r="G1302" i="2"/>
  <c r="F1302" i="2"/>
  <c r="C1304" i="2"/>
  <c r="A861" i="2" l="1"/>
  <c r="N861" i="2"/>
  <c r="D862" i="2" s="1"/>
  <c r="I861" i="2"/>
  <c r="M861" i="2" s="1"/>
  <c r="H862" i="2" s="1"/>
  <c r="L1304" i="2"/>
  <c r="E1304" i="2"/>
  <c r="K1304" i="2"/>
  <c r="F1303" i="2"/>
  <c r="G1303" i="2"/>
  <c r="C1305" i="2"/>
  <c r="A862" i="2" l="1"/>
  <c r="N862" i="2"/>
  <c r="D863" i="2" s="1"/>
  <c r="I862" i="2"/>
  <c r="M862" i="2" s="1"/>
  <c r="H863" i="2" s="1"/>
  <c r="I863" i="2" s="1"/>
  <c r="M863" i="2" s="1"/>
  <c r="L1305" i="2"/>
  <c r="F1304" i="2"/>
  <c r="G1304" i="2"/>
  <c r="E1305" i="2"/>
  <c r="K1305" i="2"/>
  <c r="C1306" i="2"/>
  <c r="A863" i="2" l="1"/>
  <c r="N863" i="2"/>
  <c r="D864" i="2" s="1"/>
  <c r="F1305" i="2"/>
  <c r="G1305" i="2"/>
  <c r="E1306" i="2"/>
  <c r="K1306" i="2"/>
  <c r="C1307" i="2"/>
  <c r="H864" i="2" l="1"/>
  <c r="I864" i="2" s="1"/>
  <c r="M864" i="2" s="1"/>
  <c r="N864" i="2"/>
  <c r="D865" i="2" s="1"/>
  <c r="F1306" i="2"/>
  <c r="G1306" i="2"/>
  <c r="K1307" i="2"/>
  <c r="E1307" i="2"/>
  <c r="C1308" i="2"/>
  <c r="A864" i="2" l="1"/>
  <c r="H865" i="2"/>
  <c r="K1308" i="2"/>
  <c r="E1308" i="2"/>
  <c r="F1307" i="2"/>
  <c r="G1307" i="2"/>
  <c r="C1309" i="2"/>
  <c r="I865" i="2" l="1"/>
  <c r="M865" i="2" s="1"/>
  <c r="A865" i="2"/>
  <c r="N865" i="2"/>
  <c r="D866" i="2" s="1"/>
  <c r="K1309" i="2"/>
  <c r="E1309" i="2"/>
  <c r="G1308" i="2"/>
  <c r="F1308" i="2"/>
  <c r="C1310" i="2"/>
  <c r="H866" i="2" l="1"/>
  <c r="L1310" i="2"/>
  <c r="F1309" i="2"/>
  <c r="G1309" i="2"/>
  <c r="K1310" i="2"/>
  <c r="C1311" i="2"/>
  <c r="I866" i="2" l="1"/>
  <c r="M866" i="2" s="1"/>
  <c r="N866" i="2"/>
  <c r="D867" i="2" s="1"/>
  <c r="A866" i="2"/>
  <c r="L1311" i="2"/>
  <c r="E1311" i="2"/>
  <c r="K1311" i="2"/>
  <c r="C1312" i="2"/>
  <c r="H867" i="2" l="1"/>
  <c r="N867" i="2" s="1"/>
  <c r="D868" i="2" s="1"/>
  <c r="A867" i="2"/>
  <c r="I867" i="2"/>
  <c r="M867" i="2" s="1"/>
  <c r="L1312" i="2"/>
  <c r="K1312" i="2"/>
  <c r="F1311" i="2"/>
  <c r="G1311" i="2"/>
  <c r="C1313" i="2"/>
  <c r="H868" i="2" l="1"/>
  <c r="I868" i="2" s="1"/>
  <c r="M868" i="2" s="1"/>
  <c r="N868" i="2"/>
  <c r="D869" i="2" s="1"/>
  <c r="A868" i="2"/>
  <c r="L1313" i="2"/>
  <c r="K1313" i="2"/>
  <c r="C1314" i="2"/>
  <c r="H869" i="2" l="1"/>
  <c r="I869" i="2" s="1"/>
  <c r="M869" i="2" s="1"/>
  <c r="N869" i="2"/>
  <c r="D870" i="2" s="1"/>
  <c r="L1314" i="2"/>
  <c r="K1314" i="2"/>
  <c r="E1314" i="2"/>
  <c r="C1315" i="2"/>
  <c r="A869" i="2" l="1"/>
  <c r="H870" i="2"/>
  <c r="N870" i="2" s="1"/>
  <c r="D871" i="2" s="1"/>
  <c r="L880" i="2"/>
  <c r="L1315" i="2"/>
  <c r="F1314" i="2"/>
  <c r="G1314" i="2"/>
  <c r="K1315" i="2"/>
  <c r="E1315" i="2"/>
  <c r="C1316" i="2"/>
  <c r="A870" i="2" l="1"/>
  <c r="I870" i="2"/>
  <c r="M870" i="2" s="1"/>
  <c r="H871" i="2" s="1"/>
  <c r="L1316" i="2"/>
  <c r="K1316" i="2"/>
  <c r="E1316" i="2"/>
  <c r="G1315" i="2"/>
  <c r="F1315" i="2"/>
  <c r="C1317" i="2"/>
  <c r="I871" i="2" l="1"/>
  <c r="M871" i="2" s="1"/>
  <c r="A871" i="2"/>
  <c r="N871" i="2"/>
  <c r="D872" i="2" s="1"/>
  <c r="L1317" i="2"/>
  <c r="F1316" i="2"/>
  <c r="G1316" i="2"/>
  <c r="K1317" i="2"/>
  <c r="E1317" i="2"/>
  <c r="C1318" i="2"/>
  <c r="H872" i="2" l="1"/>
  <c r="A872" i="2" s="1"/>
  <c r="N872" i="2"/>
  <c r="D873" i="2" s="1"/>
  <c r="I872" i="2"/>
  <c r="M872" i="2" s="1"/>
  <c r="H873" i="2" s="1"/>
  <c r="L1318" i="2"/>
  <c r="F1317" i="2"/>
  <c r="G1317" i="2"/>
  <c r="K1318" i="2"/>
  <c r="E1318" i="2"/>
  <c r="C1319" i="2"/>
  <c r="A873" i="2" l="1"/>
  <c r="N873" i="2"/>
  <c r="D874" i="2" s="1"/>
  <c r="I873" i="2"/>
  <c r="M873" i="2" s="1"/>
  <c r="L1319" i="2"/>
  <c r="F1318" i="2"/>
  <c r="G1318" i="2"/>
  <c r="K1319" i="2"/>
  <c r="E1319" i="2"/>
  <c r="C1320" i="2"/>
  <c r="H874" i="2" l="1"/>
  <c r="A874" i="2"/>
  <c r="N874" i="2"/>
  <c r="D875" i="2" s="1"/>
  <c r="I874" i="2"/>
  <c r="M874" i="2" s="1"/>
  <c r="H875" i="2" s="1"/>
  <c r="L1320" i="2"/>
  <c r="F1319" i="2"/>
  <c r="G1319" i="2"/>
  <c r="E1320" i="2"/>
  <c r="K1320" i="2"/>
  <c r="C1321" i="2"/>
  <c r="N875" i="2" l="1"/>
  <c r="D876" i="2" s="1"/>
  <c r="I875" i="2"/>
  <c r="M875" i="2" s="1"/>
  <c r="H876" i="2" s="1"/>
  <c r="A875" i="2"/>
  <c r="L1321" i="2"/>
  <c r="F1320" i="2"/>
  <c r="G1320" i="2"/>
  <c r="E1321" i="2"/>
  <c r="K1321" i="2"/>
  <c r="C1322" i="2"/>
  <c r="A876" i="2" l="1"/>
  <c r="N876" i="2"/>
  <c r="D877" i="2" s="1"/>
  <c r="I876" i="2"/>
  <c r="M876" i="2" s="1"/>
  <c r="H877" i="2" s="1"/>
  <c r="L1322" i="2"/>
  <c r="F1321" i="2"/>
  <c r="G1321" i="2"/>
  <c r="E1322" i="2"/>
  <c r="K1322" i="2"/>
  <c r="C1323" i="2"/>
  <c r="A877" i="2" l="1"/>
  <c r="N877" i="2"/>
  <c r="D878" i="2" s="1"/>
  <c r="I877" i="2"/>
  <c r="M877" i="2" s="1"/>
  <c r="H878" i="2" s="1"/>
  <c r="L879" i="2"/>
  <c r="L1323" i="2"/>
  <c r="F1322" i="2"/>
  <c r="G1322" i="2"/>
  <c r="E1323" i="2"/>
  <c r="K1323" i="2"/>
  <c r="C1324" i="2"/>
  <c r="A878" i="2" l="1"/>
  <c r="I878" i="2"/>
  <c r="M878" i="2" s="1"/>
  <c r="N878" i="2"/>
  <c r="D879" i="2" s="1"/>
  <c r="L1324" i="2"/>
  <c r="E1324" i="2"/>
  <c r="K1324" i="2"/>
  <c r="F1323" i="2"/>
  <c r="G1323" i="2"/>
  <c r="C1325" i="2"/>
  <c r="H879" i="2" l="1"/>
  <c r="L1325" i="2"/>
  <c r="F1324" i="2"/>
  <c r="G1324" i="2"/>
  <c r="E1325" i="2"/>
  <c r="K1325" i="2"/>
  <c r="C1326" i="2"/>
  <c r="N879" i="2" l="1"/>
  <c r="D880" i="2" s="1"/>
  <c r="I879" i="2"/>
  <c r="M879" i="2" s="1"/>
  <c r="H880" i="2" s="1"/>
  <c r="A879" i="2"/>
  <c r="L1326" i="2"/>
  <c r="K1326" i="2"/>
  <c r="E1326" i="2"/>
  <c r="F1325" i="2"/>
  <c r="G1325" i="2"/>
  <c r="C1327" i="2"/>
  <c r="N880" i="2" l="1"/>
  <c r="D881" i="2" s="1"/>
  <c r="I880" i="2"/>
  <c r="M880" i="2" s="1"/>
  <c r="H881" i="2" s="1"/>
  <c r="A880" i="2"/>
  <c r="L1327" i="2"/>
  <c r="F1326" i="2"/>
  <c r="G1326" i="2"/>
  <c r="K1327" i="2"/>
  <c r="E1327" i="2"/>
  <c r="C1328" i="2"/>
  <c r="L881" i="2" l="1"/>
  <c r="N881" i="2"/>
  <c r="D882" i="2" s="1"/>
  <c r="I881" i="2"/>
  <c r="M881" i="2" s="1"/>
  <c r="H882" i="2" s="1"/>
  <c r="A881" i="2"/>
  <c r="L1328" i="2"/>
  <c r="G1327" i="2"/>
  <c r="F1327" i="2"/>
  <c r="E1328" i="2"/>
  <c r="K1328" i="2"/>
  <c r="C1329" i="2"/>
  <c r="L882" i="2" l="1"/>
  <c r="I882" i="2"/>
  <c r="M882" i="2" s="1"/>
  <c r="N882" i="2"/>
  <c r="D883" i="2" s="1"/>
  <c r="E883" i="2" s="1"/>
  <c r="F883" i="2" s="1"/>
  <c r="G883" i="2" s="1"/>
  <c r="A882" i="2"/>
  <c r="L883" i="2"/>
  <c r="L1329" i="2"/>
  <c r="F1328" i="2"/>
  <c r="G1328" i="2"/>
  <c r="K1329" i="2"/>
  <c r="E1329" i="2"/>
  <c r="C1330" i="2"/>
  <c r="H883" i="2" l="1"/>
  <c r="L1330" i="2"/>
  <c r="F1329" i="2"/>
  <c r="G1329" i="2"/>
  <c r="E1330" i="2"/>
  <c r="K1330" i="2"/>
  <c r="C1331" i="2"/>
  <c r="N883" i="2" l="1"/>
  <c r="D884" i="2" s="1"/>
  <c r="E884" i="2" s="1"/>
  <c r="F884" i="2" s="1"/>
  <c r="G884" i="2" s="1"/>
  <c r="I883" i="2"/>
  <c r="M883" i="2" s="1"/>
  <c r="A883" i="2"/>
  <c r="L1331" i="2"/>
  <c r="F1330" i="2"/>
  <c r="G1330" i="2"/>
  <c r="K1331" i="2"/>
  <c r="E1331" i="2"/>
  <c r="C1332" i="2"/>
  <c r="H884" i="2" l="1"/>
  <c r="L1332" i="2"/>
  <c r="F1331" i="2"/>
  <c r="G1331" i="2"/>
  <c r="E1332" i="2"/>
  <c r="K1332" i="2"/>
  <c r="C1333" i="2"/>
  <c r="A884" i="2" l="1"/>
  <c r="I884" i="2"/>
  <c r="N884" i="2"/>
  <c r="D885" i="2" s="1"/>
  <c r="E885" i="2" s="1"/>
  <c r="F885" i="2" s="1"/>
  <c r="G885" i="2" s="1"/>
  <c r="E886" i="2"/>
  <c r="L1333" i="2"/>
  <c r="F1332" i="2"/>
  <c r="G1332" i="2"/>
  <c r="E1333" i="2"/>
  <c r="K1333" i="2"/>
  <c r="C1334" i="2"/>
  <c r="M884" i="2"/>
  <c r="H885" i="2" l="1"/>
  <c r="A885" i="2" s="1"/>
  <c r="F886" i="2"/>
  <c r="G886" i="2"/>
  <c r="L1334" i="2"/>
  <c r="F1333" i="2"/>
  <c r="G1333" i="2"/>
  <c r="E1334" i="2"/>
  <c r="K1334" i="2"/>
  <c r="C1335" i="2"/>
  <c r="N885" i="2" l="1"/>
  <c r="D886" i="2" s="1"/>
  <c r="I885" i="2"/>
  <c r="M885" i="2" s="1"/>
  <c r="H886" i="2" s="1"/>
  <c r="L1335" i="2"/>
  <c r="E1335" i="2"/>
  <c r="K1335" i="2"/>
  <c r="F1334" i="2"/>
  <c r="G1334" i="2"/>
  <c r="C1336" i="2"/>
  <c r="N886" i="2" l="1"/>
  <c r="D887" i="2" s="1"/>
  <c r="I886" i="2"/>
  <c r="M886" i="2" s="1"/>
  <c r="H887" i="2" s="1"/>
  <c r="A886" i="2"/>
  <c r="L1336" i="2"/>
  <c r="E1336" i="2"/>
  <c r="K1336" i="2"/>
  <c r="F1335" i="2"/>
  <c r="G1335" i="2"/>
  <c r="C1337" i="2"/>
  <c r="I887" i="2" l="1"/>
  <c r="M887" i="2" s="1"/>
  <c r="N887" i="2"/>
  <c r="D888" i="2" s="1"/>
  <c r="A887" i="2"/>
  <c r="F1336" i="2"/>
  <c r="G1336" i="2"/>
  <c r="E1337" i="2"/>
  <c r="K1337" i="2"/>
  <c r="C1338" i="2"/>
  <c r="H888" i="2" l="1"/>
  <c r="A888" i="2" s="1"/>
  <c r="L1338" i="2"/>
  <c r="F1337" i="2"/>
  <c r="G1337" i="2"/>
  <c r="K1338" i="2"/>
  <c r="E1338" i="2"/>
  <c r="C1339" i="2"/>
  <c r="I888" i="2" l="1"/>
  <c r="M888" i="2" s="1"/>
  <c r="N888" i="2"/>
  <c r="D889" i="2" s="1"/>
  <c r="K1339" i="2"/>
  <c r="E1339" i="2"/>
  <c r="F1338" i="2"/>
  <c r="G1338" i="2"/>
  <c r="C1340" i="2"/>
  <c r="H889" i="2" l="1"/>
  <c r="G1339" i="2"/>
  <c r="F1339" i="2"/>
  <c r="K1340" i="2"/>
  <c r="C1341" i="2"/>
  <c r="N889" i="2" l="1"/>
  <c r="D890" i="2" s="1"/>
  <c r="I889" i="2"/>
  <c r="M889" i="2" s="1"/>
  <c r="H890" i="2" s="1"/>
  <c r="A889" i="2"/>
  <c r="L1341" i="2"/>
  <c r="K1341" i="2"/>
  <c r="C1342" i="2"/>
  <c r="N890" i="2" l="1"/>
  <c r="D891" i="2" s="1"/>
  <c r="I890" i="2"/>
  <c r="M890" i="2" s="1"/>
  <c r="H891" i="2" s="1"/>
  <c r="A890" i="2"/>
  <c r="L1342" i="2"/>
  <c r="E1342" i="2"/>
  <c r="K1342" i="2"/>
  <c r="C1343" i="2"/>
  <c r="A891" i="2" l="1"/>
  <c r="I891" i="2"/>
  <c r="M891" i="2" s="1"/>
  <c r="N891" i="2"/>
  <c r="D892" i="2" s="1"/>
  <c r="L1343" i="2"/>
  <c r="F1342" i="2"/>
  <c r="G1342" i="2"/>
  <c r="K1343" i="2"/>
  <c r="C1344" i="2"/>
  <c r="H892" i="2" l="1"/>
  <c r="I892" i="2"/>
  <c r="M892" i="2" s="1"/>
  <c r="N892" i="2"/>
  <c r="D893" i="2" s="1"/>
  <c r="A892" i="2"/>
  <c r="L1344" i="2"/>
  <c r="K1344" i="2"/>
  <c r="E1344" i="2"/>
  <c r="C1345" i="2"/>
  <c r="H893" i="2" l="1"/>
  <c r="L1345" i="2"/>
  <c r="F1344" i="2"/>
  <c r="G1344" i="2"/>
  <c r="K1345" i="2"/>
  <c r="E1345" i="2"/>
  <c r="C1346" i="2"/>
  <c r="N893" i="2" l="1"/>
  <c r="D894" i="2" s="1"/>
  <c r="A893" i="2"/>
  <c r="I893" i="2"/>
  <c r="M893" i="2" s="1"/>
  <c r="H894" i="2" s="1"/>
  <c r="L1346" i="2"/>
  <c r="G1345" i="2"/>
  <c r="F1345" i="2"/>
  <c r="K1346" i="2"/>
  <c r="E1346" i="2"/>
  <c r="C1347" i="2"/>
  <c r="I894" i="2" l="1"/>
  <c r="M894" i="2" s="1"/>
  <c r="N894" i="2"/>
  <c r="D895" i="2" s="1"/>
  <c r="A894" i="2"/>
  <c r="L1347" i="2"/>
  <c r="F1346" i="2"/>
  <c r="G1346" i="2"/>
  <c r="K1347" i="2"/>
  <c r="E1347" i="2"/>
  <c r="C1348" i="2"/>
  <c r="H895" i="2" l="1"/>
  <c r="L1348" i="2"/>
  <c r="F1347" i="2"/>
  <c r="G1347" i="2"/>
  <c r="K1348" i="2"/>
  <c r="E1348" i="2"/>
  <c r="C1349" i="2"/>
  <c r="A895" i="2" l="1"/>
  <c r="N895" i="2"/>
  <c r="D896" i="2" s="1"/>
  <c r="I895" i="2"/>
  <c r="M895" i="2" s="1"/>
  <c r="H896" i="2" s="1"/>
  <c r="I896" i="2" s="1"/>
  <c r="M896" i="2" s="1"/>
  <c r="L1349" i="2"/>
  <c r="F1348" i="2"/>
  <c r="G1348" i="2"/>
  <c r="K1349" i="2"/>
  <c r="E1349" i="2"/>
  <c r="C1350" i="2"/>
  <c r="A896" i="2" l="1"/>
  <c r="N896" i="2"/>
  <c r="D897" i="2" s="1"/>
  <c r="L1350" i="2"/>
  <c r="F1349" i="2"/>
  <c r="G1349" i="2"/>
  <c r="E1350" i="2"/>
  <c r="K1350" i="2"/>
  <c r="C1351" i="2"/>
  <c r="H897" i="2" l="1"/>
  <c r="N897" i="2"/>
  <c r="D898" i="2" s="1"/>
  <c r="I897" i="2"/>
  <c r="M897" i="2" s="1"/>
  <c r="H898" i="2" s="1"/>
  <c r="A897" i="2"/>
  <c r="L1351" i="2"/>
  <c r="F1350" i="2"/>
  <c r="G1350" i="2"/>
  <c r="E1351" i="2"/>
  <c r="K1351" i="2"/>
  <c r="C1352" i="2"/>
  <c r="I898" i="2" l="1"/>
  <c r="M898" i="2" s="1"/>
  <c r="A898" i="2"/>
  <c r="L1352" i="2"/>
  <c r="E1352" i="2"/>
  <c r="K1352" i="2"/>
  <c r="F1351" i="2"/>
  <c r="G1351" i="2"/>
  <c r="C1353" i="2"/>
  <c r="N898" i="2" l="1"/>
  <c r="D899" i="2" s="1"/>
  <c r="L1353" i="2"/>
  <c r="F1352" i="2"/>
  <c r="G1352" i="2"/>
  <c r="E1353" i="2"/>
  <c r="K1353" i="2"/>
  <c r="C1354" i="2"/>
  <c r="H899" i="2" l="1"/>
  <c r="L1354" i="2"/>
  <c r="F1353" i="2"/>
  <c r="G1353" i="2"/>
  <c r="E1354" i="2"/>
  <c r="K1354" i="2"/>
  <c r="C1355" i="2"/>
  <c r="I899" i="2" l="1"/>
  <c r="M899" i="2" s="1"/>
  <c r="N899" i="2"/>
  <c r="D900" i="2" s="1"/>
  <c r="A899" i="2"/>
  <c r="L1355" i="2"/>
  <c r="F1354" i="2"/>
  <c r="G1354" i="2"/>
  <c r="E1355" i="2"/>
  <c r="K1355" i="2"/>
  <c r="C1356" i="2"/>
  <c r="H900" i="2" l="1"/>
  <c r="L1356" i="2"/>
  <c r="K1356" i="2"/>
  <c r="E1356" i="2"/>
  <c r="F1355" i="2"/>
  <c r="G1355" i="2"/>
  <c r="C1357" i="2"/>
  <c r="A900" i="2" l="1"/>
  <c r="I900" i="2"/>
  <c r="M900" i="2" s="1"/>
  <c r="H901" i="2" s="1"/>
  <c r="N900" i="2"/>
  <c r="D901" i="2" s="1"/>
  <c r="L1357" i="2"/>
  <c r="F1356" i="2"/>
  <c r="G1356" i="2"/>
  <c r="K1357" i="2"/>
  <c r="E1357" i="2"/>
  <c r="C1358" i="2"/>
  <c r="A901" i="2" l="1"/>
  <c r="I901" i="2"/>
  <c r="M901" i="2" s="1"/>
  <c r="N901" i="2"/>
  <c r="D902" i="2" s="1"/>
  <c r="L1358" i="2"/>
  <c r="G1357" i="2"/>
  <c r="F1357" i="2"/>
  <c r="K1358" i="2"/>
  <c r="E1358" i="2"/>
  <c r="C1359" i="2"/>
  <c r="H902" i="2" l="1"/>
  <c r="I902" i="2"/>
  <c r="M902" i="2" s="1"/>
  <c r="N902" i="2"/>
  <c r="D903" i="2" s="1"/>
  <c r="A902" i="2"/>
  <c r="L1359" i="2"/>
  <c r="F1358" i="2"/>
  <c r="G1358" i="2"/>
  <c r="K1359" i="2"/>
  <c r="E1359" i="2"/>
  <c r="C1360" i="2"/>
  <c r="H903" i="2" l="1"/>
  <c r="L1360" i="2"/>
  <c r="F1359" i="2"/>
  <c r="G1359" i="2"/>
  <c r="K1360" i="2"/>
  <c r="E1360" i="2"/>
  <c r="C1361" i="2"/>
  <c r="I903" i="2" l="1"/>
  <c r="M903" i="2" s="1"/>
  <c r="N903" i="2"/>
  <c r="D904" i="2" s="1"/>
  <c r="A903" i="2"/>
  <c r="L1361" i="2"/>
  <c r="G1360" i="2"/>
  <c r="F1360" i="2"/>
  <c r="K1361" i="2"/>
  <c r="E1361" i="2"/>
  <c r="C1362" i="2"/>
  <c r="H904" i="2" l="1"/>
  <c r="L1362" i="2"/>
  <c r="F1361" i="2"/>
  <c r="G1361" i="2"/>
  <c r="E1362" i="2"/>
  <c r="K1362" i="2"/>
  <c r="C1363" i="2"/>
  <c r="N904" i="2" l="1"/>
  <c r="D905" i="2" s="1"/>
  <c r="I904" i="2"/>
  <c r="M904" i="2" s="1"/>
  <c r="H905" i="2" s="1"/>
  <c r="A904" i="2"/>
  <c r="L1363" i="2"/>
  <c r="G1362" i="2"/>
  <c r="F1362" i="2"/>
  <c r="E1363" i="2"/>
  <c r="K1363" i="2"/>
  <c r="C1364" i="2"/>
  <c r="N905" i="2" l="1"/>
  <c r="D906" i="2" s="1"/>
  <c r="I905" i="2"/>
  <c r="M905" i="2" s="1"/>
  <c r="A905" i="2"/>
  <c r="L1364" i="2"/>
  <c r="F1363" i="2"/>
  <c r="G1363" i="2"/>
  <c r="E1364" i="2"/>
  <c r="K1364" i="2"/>
  <c r="C1365" i="2"/>
  <c r="H906" i="2" l="1"/>
  <c r="I906" i="2" s="1"/>
  <c r="M906" i="2" s="1"/>
  <c r="H907" i="2" s="1"/>
  <c r="N906" i="2"/>
  <c r="D907" i="2" s="1"/>
  <c r="A906" i="2"/>
  <c r="L1365" i="2"/>
  <c r="F1364" i="2"/>
  <c r="G1364" i="2"/>
  <c r="K1365" i="2"/>
  <c r="E1365" i="2"/>
  <c r="C1366" i="2"/>
  <c r="N907" i="2" l="1"/>
  <c r="D908" i="2" s="1"/>
  <c r="I907" i="2"/>
  <c r="M907" i="2" s="1"/>
  <c r="A907" i="2"/>
  <c r="H908" i="2"/>
  <c r="L1366" i="2"/>
  <c r="F1365" i="2"/>
  <c r="G1365" i="2"/>
  <c r="E1366" i="2"/>
  <c r="K1366" i="2"/>
  <c r="C1367" i="2"/>
  <c r="I908" i="2" l="1"/>
  <c r="M908" i="2" s="1"/>
  <c r="N908" i="2"/>
  <c r="A908" i="2"/>
  <c r="E914" i="2"/>
  <c r="F914" i="2" s="1"/>
  <c r="G914" i="2" s="1"/>
  <c r="F1366" i="2"/>
  <c r="G1366" i="2"/>
  <c r="E1367" i="2"/>
  <c r="K1367" i="2"/>
  <c r="C1368" i="2"/>
  <c r="H909" i="2" l="1"/>
  <c r="D909" i="2"/>
  <c r="F1367" i="2"/>
  <c r="G1367" i="2"/>
  <c r="E1368" i="2"/>
  <c r="K1368" i="2"/>
  <c r="C1369" i="2"/>
  <c r="A909" i="2" l="1"/>
  <c r="N909" i="2"/>
  <c r="D910" i="2" s="1"/>
  <c r="I909" i="2"/>
  <c r="M909" i="2" s="1"/>
  <c r="H910" i="2" s="1"/>
  <c r="L910" i="2" s="1"/>
  <c r="L1369" i="2"/>
  <c r="F1368" i="2"/>
  <c r="G1368" i="2"/>
  <c r="K1369" i="2"/>
  <c r="E1369" i="2"/>
  <c r="C1370" i="2"/>
  <c r="A910" i="2" l="1"/>
  <c r="I910" i="2"/>
  <c r="M910" i="2" s="1"/>
  <c r="N910" i="2"/>
  <c r="D911" i="2" s="1"/>
  <c r="G1369" i="2"/>
  <c r="F1369" i="2"/>
  <c r="E1370" i="2"/>
  <c r="K1370" i="2"/>
  <c r="C1371" i="2"/>
  <c r="H911" i="2" l="1"/>
  <c r="L911" i="2" s="1"/>
  <c r="L1371" i="2"/>
  <c r="F1370" i="2"/>
  <c r="G1370" i="2"/>
  <c r="K1371" i="2"/>
  <c r="C1372" i="2"/>
  <c r="I911" i="2" l="1"/>
  <c r="M911" i="2" s="1"/>
  <c r="N911" i="2"/>
  <c r="D912" i="2" s="1"/>
  <c r="A911" i="2"/>
  <c r="L1372" i="2"/>
  <c r="K1372" i="2"/>
  <c r="C1373" i="2"/>
  <c r="H912" i="2" l="1"/>
  <c r="L912" i="2" s="1"/>
  <c r="L1373" i="2"/>
  <c r="K1373" i="2"/>
  <c r="C1374" i="2"/>
  <c r="I912" i="2" l="1"/>
  <c r="M912" i="2" s="1"/>
  <c r="N912" i="2"/>
  <c r="D913" i="2" s="1"/>
  <c r="E913" i="2" s="1"/>
  <c r="F913" i="2" s="1"/>
  <c r="G913" i="2" s="1"/>
  <c r="A912" i="2"/>
  <c r="L1374" i="2"/>
  <c r="K1374" i="2"/>
  <c r="C1375" i="2"/>
  <c r="H913" i="2" l="1"/>
  <c r="L1375" i="2"/>
  <c r="K1375" i="2"/>
  <c r="E1375" i="2"/>
  <c r="C1376" i="2"/>
  <c r="I913" i="2" l="1"/>
  <c r="N913" i="2"/>
  <c r="D914" i="2" s="1"/>
  <c r="L913" i="2"/>
  <c r="A913" i="2"/>
  <c r="L1376" i="2"/>
  <c r="F1375" i="2"/>
  <c r="G1375" i="2"/>
  <c r="K1376" i="2"/>
  <c r="E1376" i="2"/>
  <c r="C1377" i="2"/>
  <c r="M913" i="2"/>
  <c r="H914" i="2" l="1"/>
  <c r="I914" i="2" s="1"/>
  <c r="M914" i="2" s="1"/>
  <c r="L1377" i="2"/>
  <c r="G1376" i="2"/>
  <c r="F1376" i="2"/>
  <c r="K1377" i="2"/>
  <c r="E1377" i="2"/>
  <c r="C1378" i="2"/>
  <c r="A914" i="2" l="1"/>
  <c r="N914" i="2"/>
  <c r="D915" i="2" s="1"/>
  <c r="E915" i="2" s="1"/>
  <c r="L1378" i="2"/>
  <c r="F1377" i="2"/>
  <c r="G1377" i="2"/>
  <c r="K1378" i="2"/>
  <c r="E1378" i="2"/>
  <c r="C1379" i="2"/>
  <c r="F915" i="2" l="1"/>
  <c r="G915" i="2"/>
  <c r="H915" i="2"/>
  <c r="I915" i="2" s="1"/>
  <c r="L1379" i="2"/>
  <c r="F1378" i="2"/>
  <c r="G1378" i="2"/>
  <c r="K1379" i="2"/>
  <c r="E1379" i="2"/>
  <c r="C1380" i="2"/>
  <c r="M915" i="2"/>
  <c r="N915" i="2" l="1"/>
  <c r="D916" i="2" s="1"/>
  <c r="A915" i="2"/>
  <c r="E917" i="2"/>
  <c r="F917" i="2" s="1"/>
  <c r="G917" i="2" s="1"/>
  <c r="L1380" i="2"/>
  <c r="K1380" i="2"/>
  <c r="E1380" i="2"/>
  <c r="F1379" i="2"/>
  <c r="G1379" i="2"/>
  <c r="C1381" i="2"/>
  <c r="H916" i="2" l="1"/>
  <c r="L1381" i="2"/>
  <c r="E1381" i="2"/>
  <c r="K1381" i="2"/>
  <c r="F1380" i="2"/>
  <c r="G1380" i="2"/>
  <c r="C1382" i="2"/>
  <c r="N916" i="2" l="1"/>
  <c r="D917" i="2" s="1"/>
  <c r="A916" i="2"/>
  <c r="I916" i="2"/>
  <c r="M916" i="2" s="1"/>
  <c r="H917" i="2" s="1"/>
  <c r="L1382" i="2"/>
  <c r="F1381" i="2"/>
  <c r="G1381" i="2"/>
  <c r="E1382" i="2"/>
  <c r="K1382" i="2"/>
  <c r="C1383" i="2"/>
  <c r="I917" i="2" l="1"/>
  <c r="M917" i="2" s="1"/>
  <c r="N917" i="2"/>
  <c r="D918" i="2" s="1"/>
  <c r="A917" i="2"/>
  <c r="L1383" i="2"/>
  <c r="F1382" i="2"/>
  <c r="G1382" i="2"/>
  <c r="E1383" i="2"/>
  <c r="K1383" i="2"/>
  <c r="C1384" i="2"/>
  <c r="H918" i="2" l="1"/>
  <c r="A918" i="2" s="1"/>
  <c r="L1384" i="2"/>
  <c r="F1383" i="2"/>
  <c r="G1383" i="2"/>
  <c r="E1384" i="2"/>
  <c r="K1384" i="2"/>
  <c r="C1385" i="2"/>
  <c r="I918" i="2" l="1"/>
  <c r="M918" i="2" s="1"/>
  <c r="N918" i="2"/>
  <c r="D919" i="2" s="1"/>
  <c r="L1385" i="2"/>
  <c r="E1385" i="2"/>
  <c r="K1385" i="2"/>
  <c r="F1384" i="2"/>
  <c r="G1384" i="2"/>
  <c r="C1386" i="2"/>
  <c r="H919" i="2" l="1"/>
  <c r="L1386" i="2"/>
  <c r="E1386" i="2"/>
  <c r="K1386" i="2"/>
  <c r="F1385" i="2"/>
  <c r="G1385" i="2"/>
  <c r="C1387" i="2"/>
  <c r="I919" i="2" l="1"/>
  <c r="M919" i="2" s="1"/>
  <c r="N919" i="2"/>
  <c r="D920" i="2" s="1"/>
  <c r="A919" i="2"/>
  <c r="L1387" i="2"/>
  <c r="K1387" i="2"/>
  <c r="E1387" i="2"/>
  <c r="F1386" i="2"/>
  <c r="G1386" i="2"/>
  <c r="C1388" i="2"/>
  <c r="H920" i="2" l="1"/>
  <c r="A920" i="2" s="1"/>
  <c r="I920" i="2"/>
  <c r="M920" i="2" s="1"/>
  <c r="L1388" i="2"/>
  <c r="F1387" i="2"/>
  <c r="G1387" i="2"/>
  <c r="K1388" i="2"/>
  <c r="E1388" i="2"/>
  <c r="C1389" i="2"/>
  <c r="N920" i="2" l="1"/>
  <c r="D921" i="2" s="1"/>
  <c r="L1389" i="2"/>
  <c r="G1388" i="2"/>
  <c r="F1388" i="2"/>
  <c r="K1389" i="2"/>
  <c r="E1389" i="2"/>
  <c r="C1390" i="2"/>
  <c r="H921" i="2" l="1"/>
  <c r="L1390" i="2"/>
  <c r="F1389" i="2"/>
  <c r="G1389" i="2"/>
  <c r="K1390" i="2"/>
  <c r="E1390" i="2"/>
  <c r="C1391" i="2"/>
  <c r="I921" i="2" l="1"/>
  <c r="M921" i="2" s="1"/>
  <c r="N921" i="2"/>
  <c r="D922" i="2" s="1"/>
  <c r="A921" i="2"/>
  <c r="L1391" i="2"/>
  <c r="F1390" i="2"/>
  <c r="G1390" i="2"/>
  <c r="K1391" i="2"/>
  <c r="E1391" i="2"/>
  <c r="C1392" i="2"/>
  <c r="H922" i="2" l="1"/>
  <c r="N922" i="2" s="1"/>
  <c r="A922" i="2"/>
  <c r="I922" i="2"/>
  <c r="M922" i="2" s="1"/>
  <c r="L1392" i="2"/>
  <c r="F1391" i="2"/>
  <c r="G1391" i="2"/>
  <c r="K1392" i="2"/>
  <c r="E1392" i="2"/>
  <c r="C1393" i="2"/>
  <c r="D923" i="2" l="1"/>
  <c r="H923" i="2"/>
  <c r="A923" i="2" s="1"/>
  <c r="L1393" i="2"/>
  <c r="F1392" i="2"/>
  <c r="G1392" i="2"/>
  <c r="K1393" i="2"/>
  <c r="E1393" i="2"/>
  <c r="C1394" i="2"/>
  <c r="N923" i="2" l="1"/>
  <c r="D924" i="2" s="1"/>
  <c r="I923" i="2"/>
  <c r="M923" i="2" s="1"/>
  <c r="H924" i="2" s="1"/>
  <c r="L1394" i="2"/>
  <c r="F1393" i="2"/>
  <c r="G1393" i="2"/>
  <c r="E1394" i="2"/>
  <c r="K1394" i="2"/>
  <c r="C1395" i="2"/>
  <c r="A924" i="2" l="1"/>
  <c r="N924" i="2"/>
  <c r="D925" i="2" s="1"/>
  <c r="I924" i="2"/>
  <c r="M924" i="2" s="1"/>
  <c r="H925" i="2" s="1"/>
  <c r="L1395" i="2"/>
  <c r="G1394" i="2"/>
  <c r="F1394" i="2"/>
  <c r="K1395" i="2"/>
  <c r="E1395" i="2"/>
  <c r="C1396" i="2"/>
  <c r="A925" i="2" l="1"/>
  <c r="I925" i="2"/>
  <c r="M925" i="2" s="1"/>
  <c r="N925" i="2"/>
  <c r="D926" i="2" s="1"/>
  <c r="L1396" i="2"/>
  <c r="F1395" i="2"/>
  <c r="G1395" i="2"/>
  <c r="E1396" i="2"/>
  <c r="K1396" i="2"/>
  <c r="C1397" i="2"/>
  <c r="H926" i="2" l="1"/>
  <c r="N926" i="2" s="1"/>
  <c r="D927" i="2" s="1"/>
  <c r="L1397" i="2"/>
  <c r="E1397" i="2"/>
  <c r="K1397" i="2"/>
  <c r="F1396" i="2"/>
  <c r="G1396" i="2"/>
  <c r="C1398" i="2"/>
  <c r="A926" i="2" l="1"/>
  <c r="I926" i="2"/>
  <c r="M926" i="2" s="1"/>
  <c r="H927" i="2" s="1"/>
  <c r="I927" i="2" s="1"/>
  <c r="M927" i="2" s="1"/>
  <c r="G1397" i="2"/>
  <c r="F1397" i="2"/>
  <c r="E1398" i="2"/>
  <c r="K1398" i="2"/>
  <c r="C1399" i="2"/>
  <c r="N927" i="2" l="1"/>
  <c r="D928" i="2" s="1"/>
  <c r="H928" i="2"/>
  <c r="A928" i="2" s="1"/>
  <c r="A927" i="2"/>
  <c r="I928" i="2"/>
  <c r="M928" i="2" s="1"/>
  <c r="N928" i="2"/>
  <c r="D929" i="2" s="1"/>
  <c r="F1398" i="2"/>
  <c r="G1398" i="2"/>
  <c r="K1399" i="2"/>
  <c r="E1399" i="2"/>
  <c r="C1400" i="2"/>
  <c r="H929" i="2" l="1"/>
  <c r="F1399" i="2"/>
  <c r="G1399" i="2"/>
  <c r="E1400" i="2"/>
  <c r="K1400" i="2"/>
  <c r="C1401" i="2"/>
  <c r="N929" i="2" l="1"/>
  <c r="D930" i="2" s="1"/>
  <c r="I929" i="2"/>
  <c r="M929" i="2" s="1"/>
  <c r="H930" i="2" s="1"/>
  <c r="I930" i="2" s="1"/>
  <c r="M930" i="2" s="1"/>
  <c r="A929" i="2"/>
  <c r="G1400" i="2"/>
  <c r="F1400" i="2"/>
  <c r="K1401" i="2"/>
  <c r="C1402" i="2"/>
  <c r="A930" i="2" l="1"/>
  <c r="N930" i="2"/>
  <c r="D931" i="2" s="1"/>
  <c r="L1402" i="2"/>
  <c r="K1402" i="2"/>
  <c r="C1403" i="2"/>
  <c r="H931" i="2" l="1"/>
  <c r="A931" i="2" s="1"/>
  <c r="L1403" i="2"/>
  <c r="E1403" i="2"/>
  <c r="K1403" i="2"/>
  <c r="C1404" i="2"/>
  <c r="I931" i="2" l="1"/>
  <c r="M931" i="2" s="1"/>
  <c r="N931" i="2"/>
  <c r="D932" i="2" s="1"/>
  <c r="H932" i="2"/>
  <c r="I932" i="2" s="1"/>
  <c r="M932" i="2" s="1"/>
  <c r="L1404" i="2"/>
  <c r="F1403" i="2"/>
  <c r="G1403" i="2"/>
  <c r="K1404" i="2"/>
  <c r="C1405" i="2"/>
  <c r="N932" i="2" l="1"/>
  <c r="D933" i="2" s="1"/>
  <c r="A932" i="2"/>
  <c r="H933" i="2"/>
  <c r="A933" i="2" s="1"/>
  <c r="L1405" i="2"/>
  <c r="K1405" i="2"/>
  <c r="E1405" i="2"/>
  <c r="C1406" i="2"/>
  <c r="N933" i="2" l="1"/>
  <c r="D934" i="2" s="1"/>
  <c r="I933" i="2"/>
  <c r="M933" i="2" s="1"/>
  <c r="H934" i="2" s="1"/>
  <c r="L1406" i="2"/>
  <c r="F1405" i="2"/>
  <c r="G1405" i="2"/>
  <c r="K1406" i="2"/>
  <c r="E1406" i="2"/>
  <c r="C1407" i="2"/>
  <c r="N934" i="2" l="1"/>
  <c r="D935" i="2" s="1"/>
  <c r="I934" i="2"/>
  <c r="M934" i="2" s="1"/>
  <c r="H935" i="2" s="1"/>
  <c r="A934" i="2"/>
  <c r="L1407" i="2"/>
  <c r="L941" i="2"/>
  <c r="G1406" i="2"/>
  <c r="F1406" i="2"/>
  <c r="K1407" i="2"/>
  <c r="E1407" i="2"/>
  <c r="C1408" i="2"/>
  <c r="N935" i="2" l="1"/>
  <c r="D936" i="2" s="1"/>
  <c r="I935" i="2"/>
  <c r="M935" i="2" s="1"/>
  <c r="A935" i="2"/>
  <c r="L1408" i="2"/>
  <c r="F1407" i="2"/>
  <c r="G1407" i="2"/>
  <c r="K1408" i="2"/>
  <c r="E1408" i="2"/>
  <c r="C1409" i="2"/>
  <c r="H936" i="2" l="1"/>
  <c r="A936" i="2" s="1"/>
  <c r="L1409" i="2"/>
  <c r="F1408" i="2"/>
  <c r="G1408" i="2"/>
  <c r="K1409" i="2"/>
  <c r="E1409" i="2"/>
  <c r="C1410" i="2"/>
  <c r="I936" i="2" l="1"/>
  <c r="M936" i="2" s="1"/>
  <c r="N936" i="2"/>
  <c r="D937" i="2" s="1"/>
  <c r="H937" i="2"/>
  <c r="I937" i="2" s="1"/>
  <c r="M937" i="2" s="1"/>
  <c r="L1410" i="2"/>
  <c r="K1410" i="2"/>
  <c r="E1410" i="2"/>
  <c r="F1409" i="2"/>
  <c r="G1409" i="2"/>
  <c r="C1411" i="2"/>
  <c r="A937" i="2" l="1"/>
  <c r="N937" i="2"/>
  <c r="D938" i="2" s="1"/>
  <c r="L1411" i="2"/>
  <c r="F1410" i="2"/>
  <c r="G1410" i="2"/>
  <c r="E1411" i="2"/>
  <c r="K1411" i="2"/>
  <c r="C1412" i="2"/>
  <c r="H938" i="2" l="1"/>
  <c r="I938" i="2" s="1"/>
  <c r="M938" i="2" s="1"/>
  <c r="L1412" i="2"/>
  <c r="F1411" i="2"/>
  <c r="G1411" i="2"/>
  <c r="E1412" i="2"/>
  <c r="K1412" i="2"/>
  <c r="C1413" i="2"/>
  <c r="N938" i="2" l="1"/>
  <c r="D939" i="2" s="1"/>
  <c r="A938" i="2"/>
  <c r="H939" i="2"/>
  <c r="A939" i="2" s="1"/>
  <c r="L1413" i="2"/>
  <c r="F1412" i="2"/>
  <c r="G1412" i="2"/>
  <c r="E1413" i="2"/>
  <c r="K1413" i="2"/>
  <c r="C1414" i="2"/>
  <c r="N939" i="2" l="1"/>
  <c r="D940" i="2" s="1"/>
  <c r="I939" i="2"/>
  <c r="M939" i="2" s="1"/>
  <c r="L1414" i="2"/>
  <c r="F1413" i="2"/>
  <c r="G1413" i="2"/>
  <c r="E1414" i="2"/>
  <c r="K1414" i="2"/>
  <c r="C1415" i="2"/>
  <c r="H940" i="2" l="1"/>
  <c r="I940" i="2" s="1"/>
  <c r="M940" i="2" s="1"/>
  <c r="L940" i="2"/>
  <c r="L1415" i="2"/>
  <c r="E1415" i="2"/>
  <c r="K1415" i="2"/>
  <c r="F1414" i="2"/>
  <c r="G1414" i="2"/>
  <c r="C1416" i="2"/>
  <c r="A940" i="2" l="1"/>
  <c r="N940" i="2"/>
  <c r="D941" i="2" s="1"/>
  <c r="L944" i="2"/>
  <c r="L1416" i="2"/>
  <c r="E1416" i="2"/>
  <c r="K1416" i="2"/>
  <c r="F1415" i="2"/>
  <c r="G1415" i="2"/>
  <c r="C1417" i="2"/>
  <c r="H941" i="2" l="1"/>
  <c r="N941" i="2"/>
  <c r="D942" i="2" s="1"/>
  <c r="I941" i="2"/>
  <c r="M941" i="2" s="1"/>
  <c r="H942" i="2" s="1"/>
  <c r="L942" i="2" s="1"/>
  <c r="A941" i="2"/>
  <c r="E947" i="2"/>
  <c r="F947" i="2" s="1"/>
  <c r="G947" i="2" s="1"/>
  <c r="L1417" i="2"/>
  <c r="F1416" i="2"/>
  <c r="G1416" i="2"/>
  <c r="K1417" i="2"/>
  <c r="E1417" i="2"/>
  <c r="C1418" i="2"/>
  <c r="N942" i="2" l="1"/>
  <c r="D943" i="2" s="1"/>
  <c r="I942" i="2"/>
  <c r="M942" i="2" s="1"/>
  <c r="A942" i="2"/>
  <c r="L1418" i="2"/>
  <c r="F1417" i="2"/>
  <c r="G1417" i="2"/>
  <c r="K1418" i="2"/>
  <c r="E1418" i="2"/>
  <c r="C1419" i="2"/>
  <c r="H943" i="2" l="1"/>
  <c r="N943" i="2" s="1"/>
  <c r="D944" i="2" s="1"/>
  <c r="L1419" i="2"/>
  <c r="G1418" i="2"/>
  <c r="F1418" i="2"/>
  <c r="K1419" i="2"/>
  <c r="E1419" i="2"/>
  <c r="C1420" i="2"/>
  <c r="A943" i="2" l="1"/>
  <c r="I943" i="2"/>
  <c r="M943" i="2" s="1"/>
  <c r="H944" i="2" s="1"/>
  <c r="E944" i="2"/>
  <c r="F944" i="2" s="1"/>
  <c r="G944" i="2" s="1"/>
  <c r="L1420" i="2"/>
  <c r="F1419" i="2"/>
  <c r="G1419" i="2"/>
  <c r="K1420" i="2"/>
  <c r="E1420" i="2"/>
  <c r="C1421" i="2"/>
  <c r="I944" i="2" l="1"/>
  <c r="M944" i="2" s="1"/>
  <c r="A944" i="2"/>
  <c r="N944" i="2"/>
  <c r="D945" i="2" s="1"/>
  <c r="E945" i="2" s="1"/>
  <c r="F945" i="2" s="1"/>
  <c r="G945" i="2" s="1"/>
  <c r="L1421" i="2"/>
  <c r="K1421" i="2"/>
  <c r="E1421" i="2"/>
  <c r="F1420" i="2"/>
  <c r="G1420" i="2"/>
  <c r="C1422" i="2"/>
  <c r="H945" i="2" l="1"/>
  <c r="A945" i="2"/>
  <c r="N945" i="2"/>
  <c r="D946" i="2" s="1"/>
  <c r="E946" i="2" s="1"/>
  <c r="I945" i="2"/>
  <c r="L1422" i="2"/>
  <c r="G1421" i="2"/>
  <c r="F1421" i="2"/>
  <c r="K1422" i="2"/>
  <c r="E1422" i="2"/>
  <c r="C1423" i="2"/>
  <c r="M945" i="2"/>
  <c r="H946" i="2" l="1"/>
  <c r="I946" i="2" s="1"/>
  <c r="M946" i="2" s="1"/>
  <c r="F946" i="2"/>
  <c r="G946" i="2"/>
  <c r="N946" i="2"/>
  <c r="A946" i="2"/>
  <c r="L1423" i="2"/>
  <c r="F1422" i="2"/>
  <c r="G1422" i="2"/>
  <c r="E1423" i="2"/>
  <c r="K1423" i="2"/>
  <c r="C1424" i="2"/>
  <c r="D947" i="2" l="1"/>
  <c r="H947" i="2"/>
  <c r="I947" i="2" s="1"/>
  <c r="M947" i="2" s="1"/>
  <c r="L1424" i="2"/>
  <c r="G1423" i="2"/>
  <c r="F1423" i="2"/>
  <c r="E1424" i="2"/>
  <c r="K1424" i="2"/>
  <c r="C1425" i="2"/>
  <c r="A947" i="2" l="1"/>
  <c r="N947" i="2"/>
  <c r="L1425" i="2"/>
  <c r="G1424" i="2"/>
  <c r="F1424" i="2"/>
  <c r="K1425" i="2"/>
  <c r="E1425" i="2"/>
  <c r="C1426" i="2"/>
  <c r="D948" i="2" l="1"/>
  <c r="H948" i="2"/>
  <c r="L1426" i="2"/>
  <c r="E1426" i="2"/>
  <c r="K1426" i="2"/>
  <c r="F1425" i="2"/>
  <c r="G1425" i="2"/>
  <c r="C1427" i="2"/>
  <c r="I948" i="2" l="1"/>
  <c r="M948" i="2" s="1"/>
  <c r="N948" i="2"/>
  <c r="E948" i="2"/>
  <c r="F948" i="2" s="1"/>
  <c r="G948" i="2" s="1"/>
  <c r="A948" i="2"/>
  <c r="L1427" i="2"/>
  <c r="E1427" i="2"/>
  <c r="K1427" i="2"/>
  <c r="F1426" i="2"/>
  <c r="G1426" i="2"/>
  <c r="C1428" i="2"/>
  <c r="H949" i="2" l="1"/>
  <c r="D949" i="2"/>
  <c r="F1427" i="2"/>
  <c r="G1427" i="2"/>
  <c r="E1428" i="2"/>
  <c r="K1428" i="2"/>
  <c r="C1429" i="2"/>
  <c r="A949" i="2" l="1"/>
  <c r="N949" i="2"/>
  <c r="D950" i="2" s="1"/>
  <c r="I949" i="2"/>
  <c r="M949" i="2" s="1"/>
  <c r="H950" i="2" s="1"/>
  <c r="F1428" i="2"/>
  <c r="G1428" i="2"/>
  <c r="K1429" i="2"/>
  <c r="E1429" i="2"/>
  <c r="C1430" i="2"/>
  <c r="A950" i="2" l="1"/>
  <c r="N950" i="2"/>
  <c r="D951" i="2" s="1"/>
  <c r="I950" i="2"/>
  <c r="M950" i="2" s="1"/>
  <c r="H951" i="2" s="1"/>
  <c r="L1430" i="2"/>
  <c r="F1429" i="2"/>
  <c r="G1429" i="2"/>
  <c r="E1430" i="2"/>
  <c r="K1430" i="2"/>
  <c r="C1431" i="2"/>
  <c r="A951" i="2" l="1"/>
  <c r="I951" i="2"/>
  <c r="M951" i="2" s="1"/>
  <c r="N951" i="2"/>
  <c r="D952" i="2" s="1"/>
  <c r="G1430" i="2"/>
  <c r="F1430" i="2"/>
  <c r="K1431" i="2"/>
  <c r="E1431" i="2"/>
  <c r="C1432" i="2"/>
  <c r="H952" i="2" l="1"/>
  <c r="I952" i="2" s="1"/>
  <c r="M952" i="2" s="1"/>
  <c r="L1432" i="2"/>
  <c r="G1431" i="2"/>
  <c r="F1431" i="2"/>
  <c r="K1432" i="2"/>
  <c r="C1433" i="2"/>
  <c r="A952" i="2" l="1"/>
  <c r="N952" i="2"/>
  <c r="D953" i="2" s="1"/>
  <c r="L1433" i="2"/>
  <c r="K1433" i="2"/>
  <c r="C1434" i="2"/>
  <c r="H953" i="2" l="1"/>
  <c r="A953" i="2" s="1"/>
  <c r="L1434" i="2"/>
  <c r="E1434" i="2"/>
  <c r="K1434" i="2"/>
  <c r="C1435" i="2"/>
  <c r="I953" i="2" l="1"/>
  <c r="M953" i="2" s="1"/>
  <c r="N953" i="2"/>
  <c r="D954" i="2" s="1"/>
  <c r="L1435" i="2"/>
  <c r="F1434" i="2"/>
  <c r="G1434" i="2"/>
  <c r="K1435" i="2"/>
  <c r="C1436" i="2"/>
  <c r="H954" i="2" l="1"/>
  <c r="L1436" i="2"/>
  <c r="K1436" i="2"/>
  <c r="E1436" i="2"/>
  <c r="C1437" i="2"/>
  <c r="A954" i="2" l="1"/>
  <c r="I954" i="2"/>
  <c r="M954" i="2" s="1"/>
  <c r="N954" i="2"/>
  <c r="D955" i="2" s="1"/>
  <c r="L1437" i="2"/>
  <c r="F1436" i="2"/>
  <c r="G1436" i="2"/>
  <c r="K1437" i="2"/>
  <c r="E1437" i="2"/>
  <c r="C1438" i="2"/>
  <c r="H955" i="2" l="1"/>
  <c r="L1438" i="2"/>
  <c r="G1437" i="2"/>
  <c r="F1437" i="2"/>
  <c r="K1438" i="2"/>
  <c r="E1438" i="2"/>
  <c r="C1439" i="2"/>
  <c r="N955" i="2" l="1"/>
  <c r="D956" i="2" s="1"/>
  <c r="I955" i="2"/>
  <c r="M955" i="2" s="1"/>
  <c r="H956" i="2" s="1"/>
  <c r="A955" i="2"/>
  <c r="L1439" i="2"/>
  <c r="K1439" i="2"/>
  <c r="E1439" i="2"/>
  <c r="F1438" i="2"/>
  <c r="G1438" i="2"/>
  <c r="C1440" i="2"/>
  <c r="A956" i="2" l="1"/>
  <c r="I956" i="2"/>
  <c r="M956" i="2" s="1"/>
  <c r="N956" i="2"/>
  <c r="D957" i="2" s="1"/>
  <c r="L1440" i="2"/>
  <c r="F1439" i="2"/>
  <c r="G1439" i="2"/>
  <c r="K1440" i="2"/>
  <c r="E1440" i="2"/>
  <c r="C1441" i="2"/>
  <c r="H957" i="2" l="1"/>
  <c r="L1441" i="2"/>
  <c r="F1440" i="2"/>
  <c r="G1440" i="2"/>
  <c r="K1441" i="2"/>
  <c r="E1441" i="2"/>
  <c r="C1442" i="2"/>
  <c r="I957" i="2" l="1"/>
  <c r="M957" i="2" s="1"/>
  <c r="N957" i="2"/>
  <c r="D958" i="2" s="1"/>
  <c r="A957" i="2"/>
  <c r="H958" i="2"/>
  <c r="L1442" i="2"/>
  <c r="F1441" i="2"/>
  <c r="G1441" i="2"/>
  <c r="E1442" i="2"/>
  <c r="K1442" i="2"/>
  <c r="C1443" i="2"/>
  <c r="A958" i="2" l="1"/>
  <c r="I958" i="2"/>
  <c r="M958" i="2" s="1"/>
  <c r="N958" i="2"/>
  <c r="D959" i="2" s="1"/>
  <c r="L1443" i="2"/>
  <c r="F1442" i="2"/>
  <c r="G1442" i="2"/>
  <c r="E1443" i="2"/>
  <c r="K1443" i="2"/>
  <c r="C1444" i="2"/>
  <c r="H959" i="2" l="1"/>
  <c r="I959" i="2" s="1"/>
  <c r="M959" i="2" s="1"/>
  <c r="A959" i="2"/>
  <c r="L1444" i="2"/>
  <c r="F1443" i="2"/>
  <c r="G1443" i="2"/>
  <c r="E1444" i="2"/>
  <c r="K1444" i="2"/>
  <c r="C1445" i="2"/>
  <c r="N959" i="2" l="1"/>
  <c r="D960" i="2" s="1"/>
  <c r="L1445" i="2"/>
  <c r="F1444" i="2"/>
  <c r="G1444" i="2"/>
  <c r="E1445" i="2"/>
  <c r="K1445" i="2"/>
  <c r="C1446" i="2"/>
  <c r="H960" i="2" l="1"/>
  <c r="N960" i="2"/>
  <c r="D961" i="2" s="1"/>
  <c r="L1446" i="2"/>
  <c r="F1445" i="2"/>
  <c r="G1445" i="2"/>
  <c r="E1446" i="2"/>
  <c r="K1446" i="2"/>
  <c r="C1447" i="2"/>
  <c r="A960" i="2" l="1"/>
  <c r="I960" i="2"/>
  <c r="M960" i="2" s="1"/>
  <c r="H961" i="2" s="1"/>
  <c r="L1447" i="2"/>
  <c r="E1447" i="2"/>
  <c r="K1447" i="2"/>
  <c r="F1446" i="2"/>
  <c r="G1446" i="2"/>
  <c r="C1448" i="2"/>
  <c r="N961" i="2" l="1"/>
  <c r="D962" i="2" s="1"/>
  <c r="I961" i="2"/>
  <c r="M961" i="2" s="1"/>
  <c r="H962" i="2" s="1"/>
  <c r="A961" i="2"/>
  <c r="L1448" i="2"/>
  <c r="K1448" i="2"/>
  <c r="E1448" i="2"/>
  <c r="F1447" i="2"/>
  <c r="G1447" i="2"/>
  <c r="C1449" i="2"/>
  <c r="N962" i="2" l="1"/>
  <c r="D963" i="2" s="1"/>
  <c r="I962" i="2"/>
  <c r="M962" i="2" s="1"/>
  <c r="H963" i="2" s="1"/>
  <c r="A962" i="2"/>
  <c r="L1449" i="2"/>
  <c r="K1449" i="2"/>
  <c r="E1449" i="2"/>
  <c r="F1448" i="2"/>
  <c r="G1448" i="2"/>
  <c r="C1450" i="2"/>
  <c r="A963" i="2" l="1"/>
  <c r="I963" i="2"/>
  <c r="M963" i="2" s="1"/>
  <c r="N963" i="2"/>
  <c r="D964" i="2" s="1"/>
  <c r="L1450" i="2"/>
  <c r="G1449" i="2"/>
  <c r="F1449" i="2"/>
  <c r="K1450" i="2"/>
  <c r="E1450" i="2"/>
  <c r="C1451" i="2"/>
  <c r="H964" i="2" l="1"/>
  <c r="I964" i="2"/>
  <c r="M964" i="2" s="1"/>
  <c r="N964" i="2"/>
  <c r="D965" i="2" s="1"/>
  <c r="A964" i="2"/>
  <c r="L1451" i="2"/>
  <c r="F1450" i="2"/>
  <c r="G1450" i="2"/>
  <c r="K1451" i="2"/>
  <c r="E1451" i="2"/>
  <c r="C1452" i="2"/>
  <c r="H965" i="2" l="1"/>
  <c r="L1452" i="2"/>
  <c r="F1451" i="2"/>
  <c r="G1451" i="2"/>
  <c r="K1452" i="2"/>
  <c r="E1452" i="2"/>
  <c r="C1453" i="2"/>
  <c r="I965" i="2" l="1"/>
  <c r="M965" i="2" s="1"/>
  <c r="A965" i="2"/>
  <c r="N965" i="2"/>
  <c r="D966" i="2" s="1"/>
  <c r="L1453" i="2"/>
  <c r="F1452" i="2"/>
  <c r="G1452" i="2"/>
  <c r="K1453" i="2"/>
  <c r="E1453" i="2"/>
  <c r="C1454" i="2"/>
  <c r="H966" i="2" l="1"/>
  <c r="A966" i="2"/>
  <c r="I966" i="2"/>
  <c r="M966" i="2" s="1"/>
  <c r="H967" i="2" s="1"/>
  <c r="N966" i="2"/>
  <c r="D967" i="2" s="1"/>
  <c r="L1454" i="2"/>
  <c r="F1453" i="2"/>
  <c r="G1453" i="2"/>
  <c r="E1454" i="2"/>
  <c r="K1454" i="2"/>
  <c r="C1455" i="2"/>
  <c r="A967" i="2" l="1"/>
  <c r="N967" i="2"/>
  <c r="D968" i="2" s="1"/>
  <c r="I967" i="2"/>
  <c r="M967" i="2" s="1"/>
  <c r="H968" i="2" s="1"/>
  <c r="L1455" i="2"/>
  <c r="G1454" i="2"/>
  <c r="F1454" i="2"/>
  <c r="E1455" i="2"/>
  <c r="K1455" i="2"/>
  <c r="C1456" i="2"/>
  <c r="A968" i="2" l="1"/>
  <c r="N968" i="2"/>
  <c r="D969" i="2" s="1"/>
  <c r="I968" i="2"/>
  <c r="M968" i="2" s="1"/>
  <c r="H969" i="2" s="1"/>
  <c r="L1456" i="2"/>
  <c r="G1455" i="2"/>
  <c r="F1455" i="2"/>
  <c r="E1456" i="2"/>
  <c r="K1456" i="2"/>
  <c r="C1457" i="2"/>
  <c r="A969" i="2" l="1"/>
  <c r="N969" i="2"/>
  <c r="D970" i="2" s="1"/>
  <c r="I969" i="2"/>
  <c r="M969" i="2" s="1"/>
  <c r="H970" i="2" s="1"/>
  <c r="L1457" i="2"/>
  <c r="F1456" i="2"/>
  <c r="G1456" i="2"/>
  <c r="E1457" i="2"/>
  <c r="K1457" i="2"/>
  <c r="C1458" i="2"/>
  <c r="I970" i="2" l="1"/>
  <c r="M970" i="2" s="1"/>
  <c r="N970" i="2"/>
  <c r="D971" i="2" s="1"/>
  <c r="A970" i="2"/>
  <c r="H971" i="2"/>
  <c r="A971" i="2" s="1"/>
  <c r="L971" i="2"/>
  <c r="I971" i="2"/>
  <c r="M971" i="2" s="1"/>
  <c r="N971" i="2"/>
  <c r="D972" i="2" s="1"/>
  <c r="L1458" i="2"/>
  <c r="E1458" i="2"/>
  <c r="K1458" i="2"/>
  <c r="F1457" i="2"/>
  <c r="G1457" i="2"/>
  <c r="C1459" i="2"/>
  <c r="H972" i="2" l="1"/>
  <c r="I972" i="2" s="1"/>
  <c r="M972" i="2" s="1"/>
  <c r="F1458" i="2"/>
  <c r="G1458" i="2"/>
  <c r="E1459" i="2"/>
  <c r="K1459" i="2"/>
  <c r="C1460" i="2"/>
  <c r="A972" i="2" l="1"/>
  <c r="L972" i="2"/>
  <c r="N972" i="2"/>
  <c r="D973" i="2" s="1"/>
  <c r="F1459" i="2"/>
  <c r="G1459" i="2"/>
  <c r="K1460" i="2"/>
  <c r="E1460" i="2"/>
  <c r="C1461" i="2"/>
  <c r="H973" i="2" l="1"/>
  <c r="L973" i="2" s="1"/>
  <c r="L1461" i="2"/>
  <c r="L974" i="2"/>
  <c r="F1460" i="2"/>
  <c r="G1460" i="2"/>
  <c r="E1461" i="2"/>
  <c r="K1461" i="2"/>
  <c r="C1462" i="2"/>
  <c r="A973" i="2" l="1"/>
  <c r="N973" i="2"/>
  <c r="D974" i="2" s="1"/>
  <c r="I973" i="2"/>
  <c r="M973" i="2" s="1"/>
  <c r="K1462" i="2"/>
  <c r="E1462" i="2"/>
  <c r="G1461" i="2"/>
  <c r="F1461" i="2"/>
  <c r="C1463" i="2"/>
  <c r="H974" i="2" l="1"/>
  <c r="E974" i="2"/>
  <c r="A974" i="2"/>
  <c r="I974" i="2"/>
  <c r="N974" i="2"/>
  <c r="L1463" i="2"/>
  <c r="E975" i="2"/>
  <c r="F975" i="2" s="1"/>
  <c r="G975" i="2" s="1"/>
  <c r="F1462" i="2"/>
  <c r="G1462" i="2"/>
  <c r="K1463" i="2"/>
  <c r="C1464" i="2"/>
  <c r="M974" i="2"/>
  <c r="H975" i="2" l="1"/>
  <c r="F974" i="2"/>
  <c r="G974" i="2"/>
  <c r="D975" i="2" s="1"/>
  <c r="L1464" i="2"/>
  <c r="E1464" i="2"/>
  <c r="K1464" i="2"/>
  <c r="C1465" i="2"/>
  <c r="A975" i="2" l="1"/>
  <c r="L975" i="2"/>
  <c r="I975" i="2"/>
  <c r="M975" i="2" s="1"/>
  <c r="N975" i="2"/>
  <c r="D976" i="2" s="1"/>
  <c r="L1465" i="2"/>
  <c r="E978" i="2"/>
  <c r="E1465" i="2"/>
  <c r="K1465" i="2"/>
  <c r="F1464" i="2"/>
  <c r="G1464" i="2"/>
  <c r="C1466" i="2"/>
  <c r="E976" i="2" l="1"/>
  <c r="F976" i="2" s="1"/>
  <c r="G976" i="2" s="1"/>
  <c r="H976" i="2"/>
  <c r="L1466" i="2"/>
  <c r="F978" i="2"/>
  <c r="G978" i="2"/>
  <c r="E1466" i="2"/>
  <c r="K1466" i="2"/>
  <c r="F1465" i="2"/>
  <c r="G1465" i="2"/>
  <c r="C1467" i="2"/>
  <c r="I976" i="2" l="1"/>
  <c r="N976" i="2"/>
  <c r="D977" i="2" s="1"/>
  <c r="E977" i="2" s="1"/>
  <c r="A976" i="2"/>
  <c r="L1467" i="2"/>
  <c r="F1466" i="2"/>
  <c r="G1466" i="2"/>
  <c r="K1467" i="2"/>
  <c r="E1467" i="2"/>
  <c r="C1468" i="2"/>
  <c r="M976" i="2"/>
  <c r="H977" i="2" l="1"/>
  <c r="A977" i="2" s="1"/>
  <c r="F977" i="2"/>
  <c r="G977" i="2"/>
  <c r="L1468" i="2"/>
  <c r="K1468" i="2"/>
  <c r="E1468" i="2"/>
  <c r="F1467" i="2"/>
  <c r="G1467" i="2"/>
  <c r="C1469" i="2"/>
  <c r="I977" i="2" l="1"/>
  <c r="M977" i="2" s="1"/>
  <c r="N977" i="2"/>
  <c r="D978" i="2" s="1"/>
  <c r="L1469" i="2"/>
  <c r="G1468" i="2"/>
  <c r="F1468" i="2"/>
  <c r="K1469" i="2"/>
  <c r="E1469" i="2"/>
  <c r="C1470" i="2"/>
  <c r="H978" i="2" l="1"/>
  <c r="I978" i="2" s="1"/>
  <c r="M978" i="2" s="1"/>
  <c r="L1470" i="2"/>
  <c r="F1469" i="2"/>
  <c r="G1469" i="2"/>
  <c r="K1470" i="2"/>
  <c r="E1470" i="2"/>
  <c r="C1471" i="2"/>
  <c r="N978" i="2" l="1"/>
  <c r="D979" i="2" s="1"/>
  <c r="A978" i="2"/>
  <c r="L1471" i="2"/>
  <c r="F1470" i="2"/>
  <c r="G1470" i="2"/>
  <c r="K1471" i="2"/>
  <c r="E1471" i="2"/>
  <c r="C1472" i="2"/>
  <c r="H979" i="2" l="1"/>
  <c r="A979" i="2" s="1"/>
  <c r="N979" i="2"/>
  <c r="D980" i="2" s="1"/>
  <c r="L1472" i="2"/>
  <c r="F1471" i="2"/>
  <c r="G1471" i="2"/>
  <c r="K1472" i="2"/>
  <c r="E1472" i="2"/>
  <c r="C1473" i="2"/>
  <c r="I979" i="2" l="1"/>
  <c r="M979" i="2" s="1"/>
  <c r="H980" i="2"/>
  <c r="A980" i="2" s="1"/>
  <c r="L1473" i="2"/>
  <c r="F1472" i="2"/>
  <c r="G1472" i="2"/>
  <c r="E1473" i="2"/>
  <c r="K1473" i="2"/>
  <c r="C1474" i="2"/>
  <c r="N980" i="2" l="1"/>
  <c r="D981" i="2" s="1"/>
  <c r="I980" i="2"/>
  <c r="M980" i="2" s="1"/>
  <c r="H981" i="2" s="1"/>
  <c r="L1474" i="2"/>
  <c r="F1473" i="2"/>
  <c r="G1473" i="2"/>
  <c r="E1474" i="2"/>
  <c r="K1474" i="2"/>
  <c r="C1475" i="2"/>
  <c r="N981" i="2" l="1"/>
  <c r="D982" i="2" s="1"/>
  <c r="I981" i="2"/>
  <c r="M981" i="2" s="1"/>
  <c r="A981" i="2"/>
  <c r="L1475" i="2"/>
  <c r="F1474" i="2"/>
  <c r="G1474" i="2"/>
  <c r="E1475" i="2"/>
  <c r="K1475" i="2"/>
  <c r="C1476" i="2"/>
  <c r="H982" i="2" l="1"/>
  <c r="A982" i="2" s="1"/>
  <c r="L1476" i="2"/>
  <c r="F1475" i="2"/>
  <c r="G1475" i="2"/>
  <c r="E1476" i="2"/>
  <c r="K1476" i="2"/>
  <c r="C1477" i="2"/>
  <c r="I982" i="2" l="1"/>
  <c r="M982" i="2" s="1"/>
  <c r="N982" i="2"/>
  <c r="D983" i="2" s="1"/>
  <c r="L1477" i="2"/>
  <c r="F1476" i="2"/>
  <c r="G1476" i="2"/>
  <c r="E1477" i="2"/>
  <c r="K1477" i="2"/>
  <c r="C1478" i="2"/>
  <c r="H983" i="2" l="1"/>
  <c r="I983" i="2" s="1"/>
  <c r="M983" i="2" s="1"/>
  <c r="N983" i="2"/>
  <c r="D984" i="2" s="1"/>
  <c r="L1478" i="2"/>
  <c r="F1477" i="2"/>
  <c r="G1477" i="2"/>
  <c r="E1478" i="2"/>
  <c r="K1478" i="2"/>
  <c r="C1479" i="2"/>
  <c r="A983" i="2" l="1"/>
  <c r="H984" i="2"/>
  <c r="A984" i="2" s="1"/>
  <c r="L1479" i="2"/>
  <c r="F1478" i="2"/>
  <c r="G1478" i="2"/>
  <c r="K1479" i="2"/>
  <c r="E1479" i="2"/>
  <c r="C1480" i="2"/>
  <c r="I984" i="2" l="1"/>
  <c r="M984" i="2" s="1"/>
  <c r="N984" i="2"/>
  <c r="D985" i="2" s="1"/>
  <c r="L1480" i="2"/>
  <c r="F1479" i="2"/>
  <c r="G1479" i="2"/>
  <c r="K1480" i="2"/>
  <c r="E1480" i="2"/>
  <c r="C1481" i="2"/>
  <c r="H985" i="2" l="1"/>
  <c r="L1481" i="2"/>
  <c r="G1480" i="2"/>
  <c r="F1480" i="2"/>
  <c r="K1481" i="2"/>
  <c r="E1481" i="2"/>
  <c r="C1482" i="2"/>
  <c r="N985" i="2" l="1"/>
  <c r="D986" i="2" s="1"/>
  <c r="I985" i="2"/>
  <c r="M985" i="2" s="1"/>
  <c r="A985" i="2"/>
  <c r="L1482" i="2"/>
  <c r="F1481" i="2"/>
  <c r="G1481" i="2"/>
  <c r="E1482" i="2"/>
  <c r="K1482" i="2"/>
  <c r="C1483" i="2"/>
  <c r="H986" i="2" l="1"/>
  <c r="I986" i="2" s="1"/>
  <c r="M986" i="2" s="1"/>
  <c r="L1483" i="2"/>
  <c r="F1482" i="2"/>
  <c r="G1482" i="2"/>
  <c r="K1483" i="2"/>
  <c r="E1483" i="2"/>
  <c r="C1484" i="2"/>
  <c r="A986" i="2" l="1"/>
  <c r="N986" i="2"/>
  <c r="D987" i="2" s="1"/>
  <c r="H987" i="2"/>
  <c r="L1484" i="2"/>
  <c r="G1483" i="2"/>
  <c r="F1483" i="2"/>
  <c r="K1484" i="2"/>
  <c r="E1484" i="2"/>
  <c r="C1485" i="2"/>
  <c r="I987" i="2" l="1"/>
  <c r="M987" i="2" s="1"/>
  <c r="A987" i="2"/>
  <c r="N987" i="2"/>
  <c r="D988" i="2" s="1"/>
  <c r="L1485" i="2"/>
  <c r="F1484" i="2"/>
  <c r="G1484" i="2"/>
  <c r="K1485" i="2"/>
  <c r="E1485" i="2"/>
  <c r="C1486" i="2"/>
  <c r="H988" i="2" l="1"/>
  <c r="L1486" i="2"/>
  <c r="G1485" i="2"/>
  <c r="F1485" i="2"/>
  <c r="K1486" i="2"/>
  <c r="E1486" i="2"/>
  <c r="C1487" i="2"/>
  <c r="N988" i="2" l="1"/>
  <c r="D989" i="2" s="1"/>
  <c r="A988" i="2"/>
  <c r="I988" i="2"/>
  <c r="M988" i="2" s="1"/>
  <c r="H989" i="2" s="1"/>
  <c r="L1487" i="2"/>
  <c r="G1486" i="2"/>
  <c r="F1486" i="2"/>
  <c r="E1487" i="2"/>
  <c r="K1487" i="2"/>
  <c r="C1488" i="2"/>
  <c r="A989" i="2" l="1"/>
  <c r="I989" i="2"/>
  <c r="M989" i="2" s="1"/>
  <c r="N989" i="2"/>
  <c r="D990" i="2" s="1"/>
  <c r="L1488" i="2"/>
  <c r="F1487" i="2"/>
  <c r="G1487" i="2"/>
  <c r="K1488" i="2"/>
  <c r="E1488" i="2"/>
  <c r="C1489" i="2"/>
  <c r="H990" i="2" l="1"/>
  <c r="I990" i="2" s="1"/>
  <c r="M990" i="2" s="1"/>
  <c r="L1489" i="2"/>
  <c r="F1488" i="2"/>
  <c r="G1488" i="2"/>
  <c r="E1489" i="2"/>
  <c r="K1489" i="2"/>
  <c r="C1490" i="2"/>
  <c r="N990" i="2" l="1"/>
  <c r="D991" i="2" s="1"/>
  <c r="A990" i="2"/>
  <c r="F1489" i="2"/>
  <c r="G1489" i="2"/>
  <c r="E1490" i="2"/>
  <c r="K1490" i="2"/>
  <c r="C1491" i="2"/>
  <c r="H991" i="2" l="1"/>
  <c r="L1491" i="2"/>
  <c r="K1491" i="2"/>
  <c r="F1490" i="2"/>
  <c r="G1490" i="2"/>
  <c r="C1492" i="2"/>
  <c r="I991" i="2" l="1"/>
  <c r="M991" i="2" s="1"/>
  <c r="N991" i="2"/>
  <c r="D992" i="2" s="1"/>
  <c r="A991" i="2"/>
  <c r="L1492" i="2"/>
  <c r="K1492" i="2"/>
  <c r="C1493" i="2"/>
  <c r="H992" i="2" l="1"/>
  <c r="A992" i="2" s="1"/>
  <c r="L1493" i="2"/>
  <c r="K1493" i="2"/>
  <c r="C1494" i="2"/>
  <c r="N992" i="2" l="1"/>
  <c r="D993" i="2" s="1"/>
  <c r="I992" i="2"/>
  <c r="M992" i="2" s="1"/>
  <c r="H993" i="2" s="1"/>
  <c r="L1494" i="2"/>
  <c r="K1494" i="2"/>
  <c r="C1495" i="2"/>
  <c r="A993" i="2" l="1"/>
  <c r="I993" i="2"/>
  <c r="M993" i="2" s="1"/>
  <c r="N993" i="2"/>
  <c r="D994" i="2" s="1"/>
  <c r="L1495" i="2"/>
  <c r="K1495" i="2"/>
  <c r="E1495" i="2"/>
  <c r="C1496" i="2"/>
  <c r="H994" i="2" l="1"/>
  <c r="L1496" i="2"/>
  <c r="F1495" i="2"/>
  <c r="G1495" i="2"/>
  <c r="K1496" i="2"/>
  <c r="E1496" i="2"/>
  <c r="C1497" i="2"/>
  <c r="A994" i="2" l="1"/>
  <c r="I994" i="2"/>
  <c r="M994" i="2" s="1"/>
  <c r="N994" i="2"/>
  <c r="D995" i="2" s="1"/>
  <c r="L1497" i="2"/>
  <c r="G1496" i="2"/>
  <c r="F1496" i="2"/>
  <c r="K1497" i="2"/>
  <c r="E1497" i="2"/>
  <c r="C1498" i="2"/>
  <c r="H995" i="2" l="1"/>
  <c r="L1498" i="2"/>
  <c r="F1497" i="2"/>
  <c r="G1497" i="2"/>
  <c r="K1498" i="2"/>
  <c r="E1498" i="2"/>
  <c r="C1499" i="2"/>
  <c r="I995" i="2" l="1"/>
  <c r="M995" i="2" s="1"/>
  <c r="N995" i="2"/>
  <c r="D996" i="2" s="1"/>
  <c r="A995" i="2"/>
  <c r="L1499" i="2"/>
  <c r="F1498" i="2"/>
  <c r="G1498" i="2"/>
  <c r="K1499" i="2"/>
  <c r="E1499" i="2"/>
  <c r="C1500" i="2"/>
  <c r="H996" i="2" l="1"/>
  <c r="L1500" i="2"/>
  <c r="L1005" i="2"/>
  <c r="F1499" i="2"/>
  <c r="G1499" i="2"/>
  <c r="K1500" i="2"/>
  <c r="E1500" i="2"/>
  <c r="C1501" i="2"/>
  <c r="I996" i="2" l="1"/>
  <c r="M996" i="2" s="1"/>
  <c r="N996" i="2"/>
  <c r="D997" i="2" s="1"/>
  <c r="A996" i="2"/>
  <c r="L1501" i="2"/>
  <c r="F1500" i="2"/>
  <c r="G1500" i="2"/>
  <c r="E1501" i="2"/>
  <c r="K1501" i="2"/>
  <c r="C1502" i="2"/>
  <c r="H997" i="2" l="1"/>
  <c r="A997" i="2"/>
  <c r="N997" i="2"/>
  <c r="D998" i="2" s="1"/>
  <c r="I997" i="2"/>
  <c r="M997" i="2" s="1"/>
  <c r="H998" i="2" s="1"/>
  <c r="L1502" i="2"/>
  <c r="L1001" i="2"/>
  <c r="F1501" i="2"/>
  <c r="G1501" i="2"/>
  <c r="E1502" i="2"/>
  <c r="K1502" i="2"/>
  <c r="C1503" i="2"/>
  <c r="A998" i="2" l="1"/>
  <c r="N998" i="2"/>
  <c r="D999" i="2" s="1"/>
  <c r="I998" i="2"/>
  <c r="M998" i="2" s="1"/>
  <c r="H999" i="2" s="1"/>
  <c r="L1503" i="2"/>
  <c r="F1502" i="2"/>
  <c r="G1502" i="2"/>
  <c r="E1503" i="2"/>
  <c r="K1503" i="2"/>
  <c r="C1504" i="2"/>
  <c r="A999" i="2" l="1"/>
  <c r="I999" i="2"/>
  <c r="M999" i="2" s="1"/>
  <c r="N999" i="2"/>
  <c r="D1000" i="2" s="1"/>
  <c r="L1504" i="2"/>
  <c r="L1002" i="2"/>
  <c r="E1008" i="2"/>
  <c r="F1008" i="2" s="1"/>
  <c r="G1008" i="2" s="1"/>
  <c r="F1503" i="2"/>
  <c r="G1503" i="2"/>
  <c r="E1504" i="2"/>
  <c r="K1504" i="2"/>
  <c r="C1505" i="2"/>
  <c r="H1000" i="2" l="1"/>
  <c r="A1000" i="2" s="1"/>
  <c r="N1000" i="2"/>
  <c r="D1001" i="2" s="1"/>
  <c r="L1505" i="2"/>
  <c r="F1504" i="2"/>
  <c r="G1504" i="2"/>
  <c r="E1505" i="2"/>
  <c r="K1505" i="2"/>
  <c r="C1506" i="2"/>
  <c r="I1000" i="2" l="1"/>
  <c r="M1000" i="2" s="1"/>
  <c r="H1001" i="2" s="1"/>
  <c r="L1506" i="2"/>
  <c r="E1506" i="2"/>
  <c r="K1506" i="2"/>
  <c r="F1505" i="2"/>
  <c r="G1505" i="2"/>
  <c r="C1507" i="2"/>
  <c r="A1001" i="2" l="1"/>
  <c r="I1001" i="2"/>
  <c r="M1001" i="2" s="1"/>
  <c r="N1001" i="2"/>
  <c r="D1002" i="2" s="1"/>
  <c r="L1507" i="2"/>
  <c r="K1507" i="2"/>
  <c r="E1507" i="2"/>
  <c r="F1506" i="2"/>
  <c r="G1506" i="2"/>
  <c r="C1508" i="2"/>
  <c r="H1002" i="2" l="1"/>
  <c r="A1002" i="2" s="1"/>
  <c r="N1002" i="2"/>
  <c r="D1003" i="2" s="1"/>
  <c r="I1002" i="2"/>
  <c r="M1002" i="2" s="1"/>
  <c r="H1003" i="2" s="1"/>
  <c r="I1003" i="2" s="1"/>
  <c r="M1003" i="2" s="1"/>
  <c r="L1004" i="2"/>
  <c r="E1005" i="2"/>
  <c r="F1005" i="2" s="1"/>
  <c r="G1005" i="2" s="1"/>
  <c r="L1508" i="2"/>
  <c r="F1507" i="2"/>
  <c r="G1507" i="2"/>
  <c r="K1508" i="2"/>
  <c r="E1508" i="2"/>
  <c r="C1509" i="2"/>
  <c r="A1003" i="2" l="1"/>
  <c r="N1003" i="2"/>
  <c r="D1004" i="2" s="1"/>
  <c r="L1003" i="2"/>
  <c r="H1004" i="2" s="1"/>
  <c r="A1004" i="2" s="1"/>
  <c r="L1509" i="2"/>
  <c r="E1009" i="2"/>
  <c r="K1509" i="2"/>
  <c r="E1509" i="2"/>
  <c r="G1508" i="2"/>
  <c r="F1508" i="2"/>
  <c r="C1510" i="2"/>
  <c r="I1004" i="2" l="1"/>
  <c r="M1004" i="2" s="1"/>
  <c r="N1004" i="2"/>
  <c r="D1005" i="2" s="1"/>
  <c r="L1510" i="2"/>
  <c r="F1009" i="2"/>
  <c r="G1009" i="2"/>
  <c r="K1510" i="2"/>
  <c r="E1510" i="2"/>
  <c r="F1509" i="2"/>
  <c r="G1509" i="2"/>
  <c r="C1511" i="2"/>
  <c r="H1005" i="2" l="1"/>
  <c r="A1005" i="2" s="1"/>
  <c r="L1511" i="2"/>
  <c r="F1510" i="2"/>
  <c r="G1510" i="2"/>
  <c r="K1511" i="2"/>
  <c r="E1511" i="2"/>
  <c r="C1512" i="2"/>
  <c r="I1005" i="2" l="1"/>
  <c r="M1005" i="2" s="1"/>
  <c r="N1005" i="2"/>
  <c r="D1006" i="2" s="1"/>
  <c r="E1006" i="2" s="1"/>
  <c r="F1006" i="2" s="1"/>
  <c r="G1006" i="2" s="1"/>
  <c r="L1512" i="2"/>
  <c r="K1512" i="2"/>
  <c r="E1512" i="2"/>
  <c r="F1511" i="2"/>
  <c r="G1511" i="2"/>
  <c r="C1513" i="2"/>
  <c r="H1006" i="2" l="1"/>
  <c r="A1006" i="2" s="1"/>
  <c r="I1006" i="2"/>
  <c r="N1006" i="2"/>
  <c r="D1007" i="2" s="1"/>
  <c r="E1007" i="2" s="1"/>
  <c r="F1007" i="2" s="1"/>
  <c r="G1007" i="2" s="1"/>
  <c r="L1513" i="2"/>
  <c r="F1512" i="2"/>
  <c r="G1512" i="2"/>
  <c r="E1513" i="2"/>
  <c r="K1513" i="2"/>
  <c r="C1514" i="2"/>
  <c r="M1006" i="2"/>
  <c r="H1007" i="2" l="1"/>
  <c r="A1007" i="2"/>
  <c r="N1007" i="2"/>
  <c r="D1008" i="2" s="1"/>
  <c r="I1007" i="2"/>
  <c r="M1007" i="2" s="1"/>
  <c r="H1008" i="2" s="1"/>
  <c r="A1008" i="2" s="1"/>
  <c r="L1514" i="2"/>
  <c r="G1513" i="2"/>
  <c r="F1513" i="2"/>
  <c r="K1514" i="2"/>
  <c r="E1514" i="2"/>
  <c r="C1515" i="2"/>
  <c r="N1008" i="2" l="1"/>
  <c r="D1009" i="2" s="1"/>
  <c r="I1008" i="2"/>
  <c r="M1008" i="2" s="1"/>
  <c r="H1009" i="2" s="1"/>
  <c r="A1009" i="2" s="1"/>
  <c r="L1515" i="2"/>
  <c r="K1515" i="2"/>
  <c r="E1515" i="2"/>
  <c r="G1514" i="2"/>
  <c r="F1514" i="2"/>
  <c r="C1516" i="2"/>
  <c r="I1009" i="2" l="1"/>
  <c r="M1009" i="2" s="1"/>
  <c r="N1009" i="2"/>
  <c r="D1010" i="2" s="1"/>
  <c r="L1516" i="2"/>
  <c r="F1515" i="2"/>
  <c r="G1515" i="2"/>
  <c r="K1516" i="2"/>
  <c r="E1516" i="2"/>
  <c r="C1517" i="2"/>
  <c r="H1010" i="2" l="1"/>
  <c r="L1517" i="2"/>
  <c r="F1516" i="2"/>
  <c r="G1516" i="2"/>
  <c r="E1517" i="2"/>
  <c r="K1517" i="2"/>
  <c r="C1518" i="2"/>
  <c r="I1010" i="2" l="1"/>
  <c r="M1010" i="2" s="1"/>
  <c r="N1010" i="2"/>
  <c r="A1010" i="2"/>
  <c r="F1517" i="2"/>
  <c r="G1517" i="2"/>
  <c r="E1518" i="2"/>
  <c r="K1518" i="2"/>
  <c r="C1519" i="2"/>
  <c r="H1011" i="2" l="1"/>
  <c r="D1011" i="2"/>
  <c r="K1519" i="2"/>
  <c r="E1519" i="2"/>
  <c r="F1518" i="2"/>
  <c r="G1518" i="2"/>
  <c r="C1520" i="2"/>
  <c r="A1011" i="2" l="1"/>
  <c r="N1011" i="2"/>
  <c r="D1012" i="2" s="1"/>
  <c r="I1011" i="2"/>
  <c r="M1011" i="2" s="1"/>
  <c r="H1012" i="2" s="1"/>
  <c r="K1520" i="2"/>
  <c r="E1520" i="2"/>
  <c r="F1519" i="2"/>
  <c r="G1519" i="2"/>
  <c r="C1521" i="2"/>
  <c r="N1012" i="2" l="1"/>
  <c r="D1013" i="2" s="1"/>
  <c r="I1012" i="2"/>
  <c r="M1012" i="2" s="1"/>
  <c r="H1013" i="2" s="1"/>
  <c r="A1012" i="2"/>
  <c r="G1520" i="2"/>
  <c r="F1520" i="2"/>
  <c r="K1521" i="2"/>
  <c r="E1521" i="2"/>
  <c r="C1522" i="2"/>
  <c r="I1013" i="2" l="1"/>
  <c r="M1013" i="2" s="1"/>
  <c r="N1013" i="2"/>
  <c r="D1014" i="2" s="1"/>
  <c r="A1013" i="2"/>
  <c r="L1522" i="2"/>
  <c r="G1521" i="2"/>
  <c r="F1521" i="2"/>
  <c r="K1522" i="2"/>
  <c r="C1523" i="2"/>
  <c r="H1014" i="2" l="1"/>
  <c r="L1523" i="2"/>
  <c r="K1523" i="2"/>
  <c r="C1524" i="2"/>
  <c r="I1014" i="2" l="1"/>
  <c r="M1014" i="2" s="1"/>
  <c r="N1014" i="2"/>
  <c r="D1015" i="2" s="1"/>
  <c r="A1014" i="2"/>
  <c r="L1524" i="2"/>
  <c r="K1524" i="2"/>
  <c r="C1525" i="2"/>
  <c r="H1015" i="2" l="1"/>
  <c r="L1525" i="2"/>
  <c r="K1525" i="2"/>
  <c r="C1526" i="2"/>
  <c r="A1015" i="2" l="1"/>
  <c r="I1015" i="2"/>
  <c r="M1015" i="2" s="1"/>
  <c r="N1015" i="2"/>
  <c r="D1016" i="2" s="1"/>
  <c r="L1526" i="2"/>
  <c r="K1526" i="2"/>
  <c r="E1526" i="2"/>
  <c r="C1527" i="2"/>
  <c r="H1016" i="2" l="1"/>
  <c r="A1016" i="2" s="1"/>
  <c r="L1527" i="2"/>
  <c r="K1527" i="2"/>
  <c r="E1527" i="2"/>
  <c r="F1526" i="2"/>
  <c r="G1526" i="2"/>
  <c r="C1528" i="2"/>
  <c r="N1016" i="2" l="1"/>
  <c r="D1017" i="2" s="1"/>
  <c r="I1016" i="2"/>
  <c r="M1016" i="2" s="1"/>
  <c r="H1017" i="2" s="1"/>
  <c r="L1528" i="2"/>
  <c r="G1527" i="2"/>
  <c r="F1527" i="2"/>
  <c r="K1528" i="2"/>
  <c r="E1528" i="2"/>
  <c r="C1529" i="2"/>
  <c r="A1017" i="2" l="1"/>
  <c r="N1017" i="2"/>
  <c r="D1018" i="2" s="1"/>
  <c r="I1017" i="2"/>
  <c r="M1017" i="2" s="1"/>
  <c r="L1529" i="2"/>
  <c r="F1528" i="2"/>
  <c r="G1528" i="2"/>
  <c r="K1529" i="2"/>
  <c r="E1529" i="2"/>
  <c r="C1530" i="2"/>
  <c r="H1018" i="2" l="1"/>
  <c r="A1018" i="2" s="1"/>
  <c r="L1530" i="2"/>
  <c r="F1529" i="2"/>
  <c r="G1529" i="2"/>
  <c r="K1530" i="2"/>
  <c r="E1530" i="2"/>
  <c r="C1531" i="2"/>
  <c r="N1018" i="2" l="1"/>
  <c r="D1019" i="2" s="1"/>
  <c r="I1018" i="2"/>
  <c r="M1018" i="2" s="1"/>
  <c r="L1531" i="2"/>
  <c r="F1530" i="2"/>
  <c r="G1530" i="2"/>
  <c r="K1531" i="2"/>
  <c r="E1531" i="2"/>
  <c r="C1532" i="2"/>
  <c r="H1019" i="2" l="1"/>
  <c r="A1019" i="2" s="1"/>
  <c r="L1532" i="2"/>
  <c r="F1531" i="2"/>
  <c r="G1531" i="2"/>
  <c r="E1532" i="2"/>
  <c r="K1532" i="2"/>
  <c r="C1533" i="2"/>
  <c r="I1019" i="2" l="1"/>
  <c r="M1019" i="2" s="1"/>
  <c r="L1533" i="2"/>
  <c r="F1532" i="2"/>
  <c r="G1532" i="2"/>
  <c r="E1533" i="2"/>
  <c r="K1533" i="2"/>
  <c r="C1534" i="2"/>
  <c r="N1019" i="2" l="1"/>
  <c r="D1020" i="2" s="1"/>
  <c r="L1534" i="2"/>
  <c r="E1534" i="2"/>
  <c r="K1534" i="2"/>
  <c r="F1533" i="2"/>
  <c r="G1533" i="2"/>
  <c r="C1535" i="2"/>
  <c r="H1020" i="2" l="1"/>
  <c r="I1020" i="2" s="1"/>
  <c r="M1020" i="2" s="1"/>
  <c r="N1020" i="2" s="1"/>
  <c r="D1021" i="2" s="1"/>
  <c r="L1535" i="2"/>
  <c r="F1534" i="2"/>
  <c r="G1534" i="2"/>
  <c r="E1535" i="2"/>
  <c r="K1535" i="2"/>
  <c r="C1536" i="2"/>
  <c r="H1021" i="2" l="1"/>
  <c r="I1021" i="2" s="1"/>
  <c r="M1021" i="2" s="1"/>
  <c r="A1020" i="2"/>
  <c r="N1021" i="2"/>
  <c r="D1022" i="2" s="1"/>
  <c r="L1536" i="2"/>
  <c r="F1535" i="2"/>
  <c r="G1535" i="2"/>
  <c r="E1536" i="2"/>
  <c r="K1536" i="2"/>
  <c r="C1537" i="2"/>
  <c r="A1021" i="2" l="1"/>
  <c r="H1022" i="2"/>
  <c r="N1022" i="2" s="1"/>
  <c r="D1023" i="2" s="1"/>
  <c r="L1537" i="2"/>
  <c r="F1536" i="2"/>
  <c r="G1536" i="2"/>
  <c r="E1537" i="2"/>
  <c r="K1537" i="2"/>
  <c r="C1538" i="2"/>
  <c r="I1022" i="2" l="1"/>
  <c r="M1022" i="2" s="1"/>
  <c r="H1023" i="2" s="1"/>
  <c r="I1023" i="2" s="1"/>
  <c r="M1023" i="2" s="1"/>
  <c r="A1022" i="2"/>
  <c r="L1538" i="2"/>
  <c r="K1538" i="2"/>
  <c r="E1538" i="2"/>
  <c r="F1537" i="2"/>
  <c r="G1537" i="2"/>
  <c r="C1539" i="2"/>
  <c r="N1023" i="2" l="1"/>
  <c r="D1024" i="2" s="1"/>
  <c r="A1023" i="2"/>
  <c r="L1539" i="2"/>
  <c r="F1538" i="2"/>
  <c r="G1538" i="2"/>
  <c r="K1539" i="2"/>
  <c r="E1539" i="2"/>
  <c r="C1540" i="2"/>
  <c r="H1024" i="2" l="1"/>
  <c r="I1024" i="2" s="1"/>
  <c r="M1024" i="2" s="1"/>
  <c r="L1540" i="2"/>
  <c r="G1539" i="2"/>
  <c r="F1539" i="2"/>
  <c r="K1540" i="2"/>
  <c r="E1540" i="2"/>
  <c r="C1541" i="2"/>
  <c r="N1024" i="2" l="1"/>
  <c r="D1025" i="2" s="1"/>
  <c r="A1024" i="2"/>
  <c r="H1025" i="2"/>
  <c r="I1025" i="2" s="1"/>
  <c r="M1025" i="2" s="1"/>
  <c r="L1541" i="2"/>
  <c r="F1540" i="2"/>
  <c r="G1540" i="2"/>
  <c r="K1541" i="2"/>
  <c r="E1541" i="2"/>
  <c r="C1542" i="2"/>
  <c r="N1025" i="2" l="1"/>
  <c r="D1026" i="2" s="1"/>
  <c r="A1025" i="2"/>
  <c r="H1026" i="2"/>
  <c r="A1026" i="2" s="1"/>
  <c r="L1542" i="2"/>
  <c r="K1542" i="2"/>
  <c r="E1542" i="2"/>
  <c r="F1541" i="2"/>
  <c r="G1541" i="2"/>
  <c r="C1543" i="2"/>
  <c r="N1026" i="2" l="1"/>
  <c r="D1027" i="2" s="1"/>
  <c r="I1026" i="2"/>
  <c r="M1026" i="2" s="1"/>
  <c r="L1543" i="2"/>
  <c r="F1542" i="2"/>
  <c r="G1542" i="2"/>
  <c r="K1543" i="2"/>
  <c r="E1543" i="2"/>
  <c r="C1544" i="2"/>
  <c r="H1027" i="2" l="1"/>
  <c r="N1027" i="2"/>
  <c r="D1028" i="2" s="1"/>
  <c r="I1027" i="2"/>
  <c r="M1027" i="2" s="1"/>
  <c r="H1028" i="2" s="1"/>
  <c r="A1027" i="2"/>
  <c r="L1544" i="2"/>
  <c r="F1543" i="2"/>
  <c r="G1543" i="2"/>
  <c r="E1544" i="2"/>
  <c r="K1544" i="2"/>
  <c r="C1545" i="2"/>
  <c r="I1028" i="2" l="1"/>
  <c r="M1028" i="2" s="1"/>
  <c r="N1028" i="2"/>
  <c r="D1029" i="2" s="1"/>
  <c r="A1028" i="2"/>
  <c r="L1545" i="2"/>
  <c r="L1035" i="2"/>
  <c r="F1544" i="2"/>
  <c r="G1544" i="2"/>
  <c r="E1545" i="2"/>
  <c r="K1545" i="2"/>
  <c r="C1546" i="2"/>
  <c r="H1029" i="2" l="1"/>
  <c r="L1546" i="2"/>
  <c r="K1546" i="2"/>
  <c r="E1546" i="2"/>
  <c r="F1545" i="2"/>
  <c r="G1545" i="2"/>
  <c r="C1547" i="2"/>
  <c r="N1029" i="2" l="1"/>
  <c r="D1030" i="2" s="1"/>
  <c r="I1029" i="2"/>
  <c r="M1029" i="2" s="1"/>
  <c r="H1030" i="2" s="1"/>
  <c r="A1029" i="2"/>
  <c r="L1547" i="2"/>
  <c r="G1546" i="2"/>
  <c r="F1546" i="2"/>
  <c r="E1547" i="2"/>
  <c r="K1547" i="2"/>
  <c r="C1548" i="2"/>
  <c r="A1030" i="2" l="1"/>
  <c r="I1030" i="2"/>
  <c r="M1030" i="2" s="1"/>
  <c r="N1030" i="2"/>
  <c r="D1031" i="2" s="1"/>
  <c r="L1548" i="2"/>
  <c r="F1547" i="2"/>
  <c r="G1547" i="2"/>
  <c r="E1548" i="2"/>
  <c r="K1548" i="2"/>
  <c r="C1549" i="2"/>
  <c r="H1031" i="2" l="1"/>
  <c r="A1031" i="2" s="1"/>
  <c r="F1548" i="2"/>
  <c r="G1548" i="2"/>
  <c r="E1549" i="2"/>
  <c r="K1549" i="2"/>
  <c r="C1550" i="2"/>
  <c r="N1031" i="2" l="1"/>
  <c r="D1032" i="2" s="1"/>
  <c r="I1031" i="2"/>
  <c r="M1031" i="2" s="1"/>
  <c r="L1036" i="2"/>
  <c r="F1549" i="2"/>
  <c r="G1549" i="2"/>
  <c r="K1550" i="2"/>
  <c r="E1550" i="2"/>
  <c r="C1551" i="2"/>
  <c r="H1032" i="2" l="1"/>
  <c r="N1032" i="2" s="1"/>
  <c r="D1033" i="2" s="1"/>
  <c r="A1032" i="2"/>
  <c r="L1032" i="2"/>
  <c r="F1550" i="2"/>
  <c r="G1550" i="2"/>
  <c r="K1551" i="2"/>
  <c r="E1551" i="2"/>
  <c r="C1552" i="2"/>
  <c r="I1032" i="2" l="1"/>
  <c r="M1032" i="2" s="1"/>
  <c r="H1033" i="2"/>
  <c r="L1033" i="2" s="1"/>
  <c r="G1551" i="2"/>
  <c r="F1551" i="2"/>
  <c r="K1552" i="2"/>
  <c r="C1553" i="2"/>
  <c r="A1033" i="2" l="1"/>
  <c r="N1033" i="2"/>
  <c r="D1034" i="2" s="1"/>
  <c r="I1033" i="2"/>
  <c r="M1033" i="2" s="1"/>
  <c r="H1034" i="2" s="1"/>
  <c r="I1034" i="2" s="1"/>
  <c r="M1034" i="2" s="1"/>
  <c r="L1034" i="2"/>
  <c r="L1553" i="2"/>
  <c r="E1035" i="2"/>
  <c r="F1035" i="2" s="1"/>
  <c r="G1035" i="2" s="1"/>
  <c r="K1553" i="2"/>
  <c r="C1554" i="2"/>
  <c r="A1034" i="2" l="1"/>
  <c r="N1034" i="2"/>
  <c r="D1035" i="2" s="1"/>
  <c r="L1554" i="2"/>
  <c r="E1039" i="2"/>
  <c r="F1039" i="2" s="1"/>
  <c r="G1039" i="2" s="1"/>
  <c r="K1554" i="2"/>
  <c r="C1555" i="2"/>
  <c r="H1035" i="2" l="1"/>
  <c r="L1555" i="2"/>
  <c r="K1555" i="2"/>
  <c r="C1556" i="2"/>
  <c r="I1035" i="2" l="1"/>
  <c r="M1035" i="2" s="1"/>
  <c r="N1035" i="2"/>
  <c r="D1036" i="2" s="1"/>
  <c r="E1036" i="2" s="1"/>
  <c r="F1036" i="2" s="1"/>
  <c r="G1036" i="2" s="1"/>
  <c r="A1035" i="2"/>
  <c r="L1556" i="2"/>
  <c r="K1556" i="2"/>
  <c r="E1556" i="2"/>
  <c r="C1557" i="2"/>
  <c r="H1036" i="2" l="1"/>
  <c r="L1557" i="2"/>
  <c r="F1556" i="2"/>
  <c r="G1556" i="2"/>
  <c r="K1557" i="2"/>
  <c r="E1557" i="2"/>
  <c r="C1558" i="2"/>
  <c r="A1036" i="2" l="1"/>
  <c r="N1036" i="2"/>
  <c r="D1037" i="2" s="1"/>
  <c r="E1037" i="2" s="1"/>
  <c r="F1037" i="2" s="1"/>
  <c r="G1037" i="2" s="1"/>
  <c r="I1036" i="2"/>
  <c r="L1558" i="2"/>
  <c r="G1557" i="2"/>
  <c r="F1557" i="2"/>
  <c r="K1558" i="2"/>
  <c r="E1558" i="2"/>
  <c r="C1559" i="2"/>
  <c r="M1036" i="2"/>
  <c r="H1037" i="2" l="1"/>
  <c r="L1559" i="2"/>
  <c r="F1558" i="2"/>
  <c r="G1558" i="2"/>
  <c r="K1559" i="2"/>
  <c r="E1559" i="2"/>
  <c r="C1560" i="2"/>
  <c r="A1037" i="2" l="1"/>
  <c r="N1037" i="2"/>
  <c r="D1038" i="2" s="1"/>
  <c r="I1037" i="2"/>
  <c r="L1560" i="2"/>
  <c r="F1559" i="2"/>
  <c r="G1559" i="2"/>
  <c r="K1560" i="2"/>
  <c r="E1560" i="2"/>
  <c r="C1561" i="2"/>
  <c r="M1037" i="2"/>
  <c r="H1038" i="2" l="1"/>
  <c r="A1038" i="2" s="1"/>
  <c r="L1561" i="2"/>
  <c r="F1560" i="2"/>
  <c r="G1560" i="2"/>
  <c r="K1561" i="2"/>
  <c r="E1561" i="2"/>
  <c r="C1562" i="2"/>
  <c r="I1038" i="2" l="1"/>
  <c r="M1038" i="2" s="1"/>
  <c r="N1038" i="2"/>
  <c r="D1039" i="2" s="1"/>
  <c r="L1562" i="2"/>
  <c r="F1561" i="2"/>
  <c r="G1561" i="2"/>
  <c r="E1562" i="2"/>
  <c r="K1562" i="2"/>
  <c r="C1563" i="2"/>
  <c r="H1039" i="2" l="1"/>
  <c r="L1563" i="2"/>
  <c r="F1562" i="2"/>
  <c r="G1562" i="2"/>
  <c r="E1563" i="2"/>
  <c r="K1563" i="2"/>
  <c r="C1564" i="2"/>
  <c r="A1039" i="2" l="1"/>
  <c r="N1039" i="2"/>
  <c r="D1040" i="2" s="1"/>
  <c r="I1039" i="2"/>
  <c r="M1039" i="2" s="1"/>
  <c r="H1040" i="2" s="1"/>
  <c r="L1564" i="2"/>
  <c r="F1563" i="2"/>
  <c r="G1563" i="2"/>
  <c r="E1564" i="2"/>
  <c r="K1564" i="2"/>
  <c r="C1565" i="2"/>
  <c r="I1040" i="2" l="1"/>
  <c r="M1040" i="2" s="1"/>
  <c r="N1040" i="2"/>
  <c r="D1041" i="2" s="1"/>
  <c r="A1040" i="2"/>
  <c r="L1565" i="2"/>
  <c r="F1564" i="2"/>
  <c r="G1564" i="2"/>
  <c r="E1565" i="2"/>
  <c r="K1565" i="2"/>
  <c r="C1566" i="2"/>
  <c r="H1041" i="2" l="1"/>
  <c r="L1566" i="2"/>
  <c r="F1565" i="2"/>
  <c r="G1565" i="2"/>
  <c r="E1566" i="2"/>
  <c r="K1566" i="2"/>
  <c r="C1567" i="2"/>
  <c r="N1041" i="2" l="1"/>
  <c r="D1042" i="2" s="1"/>
  <c r="A1041" i="2"/>
  <c r="I1041" i="2"/>
  <c r="M1041" i="2" s="1"/>
  <c r="H1042" i="2" s="1"/>
  <c r="N1042" i="2" s="1"/>
  <c r="D1043" i="2" s="1"/>
  <c r="L1567" i="2"/>
  <c r="F1566" i="2"/>
  <c r="G1566" i="2"/>
  <c r="E1567" i="2"/>
  <c r="K1567" i="2"/>
  <c r="C1568" i="2"/>
  <c r="I1042" i="2" l="1"/>
  <c r="M1042" i="2" s="1"/>
  <c r="H1043" i="2" s="1"/>
  <c r="N1043" i="2" s="1"/>
  <c r="D1044" i="2" s="1"/>
  <c r="A1042" i="2"/>
  <c r="L1568" i="2"/>
  <c r="K1568" i="2"/>
  <c r="E1568" i="2"/>
  <c r="F1567" i="2"/>
  <c r="G1567" i="2"/>
  <c r="C1569" i="2"/>
  <c r="A1043" i="2" l="1"/>
  <c r="I1043" i="2"/>
  <c r="M1043" i="2" s="1"/>
  <c r="H1044" i="2" s="1"/>
  <c r="L1569" i="2"/>
  <c r="F1568" i="2"/>
  <c r="G1568" i="2"/>
  <c r="K1569" i="2"/>
  <c r="E1569" i="2"/>
  <c r="C1570" i="2"/>
  <c r="I1044" i="2" l="1"/>
  <c r="M1044" i="2" s="1"/>
  <c r="N1044" i="2"/>
  <c r="D1045" i="2" s="1"/>
  <c r="A1044" i="2"/>
  <c r="L1570" i="2"/>
  <c r="G1569" i="2"/>
  <c r="F1569" i="2"/>
  <c r="K1570" i="2"/>
  <c r="E1570" i="2"/>
  <c r="C1571" i="2"/>
  <c r="H1045" i="2" l="1"/>
  <c r="L1571" i="2"/>
  <c r="F1570" i="2"/>
  <c r="G1570" i="2"/>
  <c r="K1571" i="2"/>
  <c r="E1571" i="2"/>
  <c r="C1572" i="2"/>
  <c r="A1045" i="2" l="1"/>
  <c r="I1045" i="2"/>
  <c r="M1045" i="2" s="1"/>
  <c r="N1045" i="2"/>
  <c r="D1046" i="2" s="1"/>
  <c r="L1572" i="2"/>
  <c r="F1571" i="2"/>
  <c r="G1571" i="2"/>
  <c r="K1572" i="2"/>
  <c r="E1572" i="2"/>
  <c r="C1573" i="2"/>
  <c r="H1046" i="2" l="1"/>
  <c r="L1573" i="2"/>
  <c r="F1572" i="2"/>
  <c r="G1572" i="2"/>
  <c r="K1573" i="2"/>
  <c r="E1573" i="2"/>
  <c r="C1574" i="2"/>
  <c r="A1046" i="2" l="1"/>
  <c r="I1046" i="2"/>
  <c r="M1046" i="2" s="1"/>
  <c r="N1046" i="2"/>
  <c r="D1047" i="2" s="1"/>
  <c r="L1574" i="2"/>
  <c r="E1574" i="2"/>
  <c r="K1574" i="2"/>
  <c r="G1573" i="2"/>
  <c r="F1573" i="2"/>
  <c r="C1575" i="2"/>
  <c r="H1047" i="2" l="1"/>
  <c r="L1575" i="2"/>
  <c r="F1574" i="2"/>
  <c r="G1574" i="2"/>
  <c r="E1575" i="2"/>
  <c r="K1575" i="2"/>
  <c r="C1576" i="2"/>
  <c r="N1047" i="2" l="1"/>
  <c r="D1048" i="2" s="1"/>
  <c r="I1047" i="2"/>
  <c r="M1047" i="2" s="1"/>
  <c r="H1048" i="2" s="1"/>
  <c r="A1047" i="2"/>
  <c r="L1576" i="2"/>
  <c r="E1576" i="2"/>
  <c r="K1576" i="2"/>
  <c r="G1575" i="2"/>
  <c r="F1575" i="2"/>
  <c r="C1577" i="2"/>
  <c r="A1048" i="2" l="1"/>
  <c r="N1048" i="2"/>
  <c r="D1049" i="2" s="1"/>
  <c r="I1048" i="2"/>
  <c r="M1048" i="2" s="1"/>
  <c r="H1049" i="2" s="1"/>
  <c r="A1049" i="2" s="1"/>
  <c r="L1577" i="2"/>
  <c r="F1576" i="2"/>
  <c r="G1576" i="2"/>
  <c r="E1577" i="2"/>
  <c r="K1577" i="2"/>
  <c r="C1578" i="2"/>
  <c r="I1049" i="2" l="1"/>
  <c r="M1049" i="2" s="1"/>
  <c r="N1049" i="2"/>
  <c r="D1050" i="2" s="1"/>
  <c r="L1578" i="2"/>
  <c r="E1578" i="2"/>
  <c r="K1578" i="2"/>
  <c r="G1577" i="2"/>
  <c r="F1577" i="2"/>
  <c r="C1579" i="2"/>
  <c r="H1050" i="2" l="1"/>
  <c r="I1050" i="2" s="1"/>
  <c r="M1050" i="2" s="1"/>
  <c r="E1579" i="2"/>
  <c r="K1579" i="2"/>
  <c r="F1578" i="2"/>
  <c r="G1578" i="2"/>
  <c r="C1580" i="2"/>
  <c r="N1050" i="2" l="1"/>
  <c r="D1051" i="2" s="1"/>
  <c r="A1050" i="2"/>
  <c r="H1051" i="2"/>
  <c r="L1066" i="2"/>
  <c r="F1579" i="2"/>
  <c r="G1579" i="2"/>
  <c r="K1580" i="2"/>
  <c r="E1580" i="2"/>
  <c r="C1581" i="2"/>
  <c r="A1051" i="2" l="1"/>
  <c r="I1051" i="2"/>
  <c r="M1051" i="2" s="1"/>
  <c r="N1051" i="2" s="1"/>
  <c r="D1052" i="2" s="1"/>
  <c r="F1580" i="2"/>
  <c r="G1580" i="2"/>
  <c r="K1581" i="2"/>
  <c r="E1581" i="2"/>
  <c r="C1582" i="2"/>
  <c r="H1052" i="2" l="1"/>
  <c r="A1052" i="2" s="1"/>
  <c r="E1582" i="2"/>
  <c r="K1582" i="2"/>
  <c r="G1581" i="2"/>
  <c r="F1581" i="2"/>
  <c r="C1583" i="2"/>
  <c r="I1052" i="2" l="1"/>
  <c r="M1052" i="2" s="1"/>
  <c r="N1052" i="2"/>
  <c r="D1053" i="2" s="1"/>
  <c r="L1583" i="2"/>
  <c r="F1582" i="2"/>
  <c r="G1582" i="2"/>
  <c r="K1583" i="2"/>
  <c r="C1584" i="2"/>
  <c r="H1053" i="2" l="1"/>
  <c r="I1053" i="2" s="1"/>
  <c r="M1053" i="2" s="1"/>
  <c r="L1584" i="2"/>
  <c r="K1584" i="2"/>
  <c r="C1585" i="2"/>
  <c r="A1053" i="2" l="1"/>
  <c r="N1053" i="2"/>
  <c r="D1054" i="2" s="1"/>
  <c r="L1585" i="2"/>
  <c r="K1585" i="2"/>
  <c r="C1586" i="2"/>
  <c r="H1054" i="2" l="1"/>
  <c r="L1586" i="2"/>
  <c r="E1070" i="2"/>
  <c r="F1070" i="2" s="1"/>
  <c r="G1070" i="2" s="1"/>
  <c r="K1586" i="2"/>
  <c r="C1587" i="2"/>
  <c r="A1054" i="2" l="1"/>
  <c r="N1054" i="2"/>
  <c r="D1055" i="2" s="1"/>
  <c r="I1054" i="2"/>
  <c r="M1054" i="2" s="1"/>
  <c r="H1055" i="2" s="1"/>
  <c r="L1587" i="2"/>
  <c r="K1587" i="2"/>
  <c r="E1587" i="2"/>
  <c r="C1588" i="2"/>
  <c r="A1055" i="2" l="1"/>
  <c r="N1055" i="2"/>
  <c r="D1056" i="2" s="1"/>
  <c r="I1055" i="2"/>
  <c r="M1055" i="2" s="1"/>
  <c r="L1588" i="2"/>
  <c r="F1587" i="2"/>
  <c r="G1587" i="2"/>
  <c r="K1588" i="2"/>
  <c r="E1588" i="2"/>
  <c r="C1589" i="2"/>
  <c r="H1056" i="2" l="1"/>
  <c r="A1056" i="2"/>
  <c r="I1056" i="2"/>
  <c r="M1056" i="2" s="1"/>
  <c r="N1056" i="2"/>
  <c r="D1057" i="2" s="1"/>
  <c r="L1589" i="2"/>
  <c r="G1588" i="2"/>
  <c r="F1588" i="2"/>
  <c r="K1589" i="2"/>
  <c r="E1589" i="2"/>
  <c r="C1590" i="2"/>
  <c r="H1057" i="2" l="1"/>
  <c r="L1590" i="2"/>
  <c r="F1589" i="2"/>
  <c r="G1589" i="2"/>
  <c r="K1590" i="2"/>
  <c r="E1590" i="2"/>
  <c r="C1591" i="2"/>
  <c r="N1057" i="2" l="1"/>
  <c r="D1058" i="2" s="1"/>
  <c r="I1057" i="2"/>
  <c r="M1057" i="2" s="1"/>
  <c r="A1057" i="2"/>
  <c r="L1591" i="2"/>
  <c r="F1590" i="2"/>
  <c r="G1590" i="2"/>
  <c r="K1591" i="2"/>
  <c r="E1591" i="2"/>
  <c r="C1592" i="2"/>
  <c r="H1058" i="2" l="1"/>
  <c r="I1058" i="2" s="1"/>
  <c r="M1058" i="2" s="1"/>
  <c r="L1592" i="2"/>
  <c r="K1592" i="2"/>
  <c r="E1592" i="2"/>
  <c r="F1591" i="2"/>
  <c r="G1591" i="2"/>
  <c r="C1593" i="2"/>
  <c r="A1058" i="2" l="1"/>
  <c r="N1058" i="2"/>
  <c r="D1059" i="2" s="1"/>
  <c r="L1593" i="2"/>
  <c r="F1592" i="2"/>
  <c r="G1592" i="2"/>
  <c r="E1593" i="2"/>
  <c r="K1593" i="2"/>
  <c r="C1594" i="2"/>
  <c r="H1059" i="2" l="1"/>
  <c r="I1059" i="2"/>
  <c r="M1059" i="2" s="1"/>
  <c r="N1059" i="2"/>
  <c r="D1060" i="2" s="1"/>
  <c r="A1059" i="2"/>
  <c r="L1594" i="2"/>
  <c r="F1593" i="2"/>
  <c r="G1593" i="2"/>
  <c r="E1594" i="2"/>
  <c r="K1594" i="2"/>
  <c r="C1595" i="2"/>
  <c r="H1060" i="2" l="1"/>
  <c r="L1595" i="2"/>
  <c r="L1062" i="2"/>
  <c r="F1594" i="2"/>
  <c r="G1594" i="2"/>
  <c r="E1595" i="2"/>
  <c r="K1595" i="2"/>
  <c r="C1596" i="2"/>
  <c r="N1060" i="2" l="1"/>
  <c r="D1061" i="2" s="1"/>
  <c r="I1060" i="2"/>
  <c r="M1060" i="2" s="1"/>
  <c r="A1060" i="2"/>
  <c r="L1596" i="2"/>
  <c r="F1595" i="2"/>
  <c r="G1595" i="2"/>
  <c r="E1596" i="2"/>
  <c r="K1596" i="2"/>
  <c r="C1597" i="2"/>
  <c r="H1061" i="2" l="1"/>
  <c r="N1061" i="2" s="1"/>
  <c r="D1062" i="2" s="1"/>
  <c r="L1597" i="2"/>
  <c r="E1597" i="2"/>
  <c r="K1597" i="2"/>
  <c r="F1596" i="2"/>
  <c r="G1596" i="2"/>
  <c r="C1598" i="2"/>
  <c r="A1061" i="2" l="1"/>
  <c r="I1061" i="2"/>
  <c r="M1061" i="2" s="1"/>
  <c r="H1062" i="2" s="1"/>
  <c r="A1062" i="2" s="1"/>
  <c r="L1598" i="2"/>
  <c r="E1598" i="2"/>
  <c r="K1598" i="2"/>
  <c r="F1597" i="2"/>
  <c r="G1597" i="2"/>
  <c r="C1599" i="2"/>
  <c r="N1062" i="2" l="1"/>
  <c r="D1063" i="2" s="1"/>
  <c r="I1062" i="2"/>
  <c r="M1062" i="2" s="1"/>
  <c r="L1599" i="2"/>
  <c r="F1598" i="2"/>
  <c r="G1598" i="2"/>
  <c r="K1599" i="2"/>
  <c r="E1599" i="2"/>
  <c r="C1600" i="2"/>
  <c r="H1063" i="2" l="1"/>
  <c r="L1063" i="2" s="1"/>
  <c r="L1600" i="2"/>
  <c r="F1599" i="2"/>
  <c r="G1599" i="2"/>
  <c r="K1600" i="2"/>
  <c r="E1600" i="2"/>
  <c r="C1601" i="2"/>
  <c r="I1063" i="2" l="1"/>
  <c r="M1063" i="2" s="1"/>
  <c r="N1063" i="2"/>
  <c r="D1064" i="2" s="1"/>
  <c r="A1063" i="2"/>
  <c r="L1601" i="2"/>
  <c r="G1600" i="2"/>
  <c r="F1600" i="2"/>
  <c r="K1601" i="2"/>
  <c r="E1601" i="2"/>
  <c r="C1602" i="2"/>
  <c r="H1064" i="2" l="1"/>
  <c r="L1602" i="2"/>
  <c r="F1601" i="2"/>
  <c r="G1601" i="2"/>
  <c r="K1602" i="2"/>
  <c r="E1602" i="2"/>
  <c r="C1603" i="2"/>
  <c r="I1064" i="2" l="1"/>
  <c r="M1064" i="2" s="1"/>
  <c r="L1064" i="2"/>
  <c r="N1064" i="2"/>
  <c r="D1065" i="2" s="1"/>
  <c r="A1064" i="2"/>
  <c r="L1603" i="2"/>
  <c r="K1603" i="2"/>
  <c r="E1603" i="2"/>
  <c r="F1602" i="2"/>
  <c r="G1602" i="2"/>
  <c r="C1604" i="2"/>
  <c r="H1065" i="2" l="1"/>
  <c r="I1065" i="2" s="1"/>
  <c r="M1065" i="2" s="1"/>
  <c r="L1604" i="2"/>
  <c r="G1603" i="2"/>
  <c r="F1603" i="2"/>
  <c r="K1604" i="2"/>
  <c r="E1604" i="2"/>
  <c r="C1605" i="2"/>
  <c r="A1065" i="2" l="1"/>
  <c r="N1065" i="2"/>
  <c r="D1066" i="2" s="1"/>
  <c r="E1066" i="2" s="1"/>
  <c r="F1066" i="2" s="1"/>
  <c r="G1066" i="2" s="1"/>
  <c r="L1605" i="2"/>
  <c r="F1604" i="2"/>
  <c r="G1604" i="2"/>
  <c r="E1605" i="2"/>
  <c r="K1605" i="2"/>
  <c r="C1606" i="2"/>
  <c r="H1066" i="2" l="1"/>
  <c r="A1066" i="2" s="1"/>
  <c r="L1606" i="2"/>
  <c r="F1605" i="2"/>
  <c r="G1605" i="2"/>
  <c r="E1606" i="2"/>
  <c r="K1606" i="2"/>
  <c r="C1607" i="2"/>
  <c r="N1066" i="2" l="1"/>
  <c r="D1067" i="2" s="1"/>
  <c r="E1067" i="2" s="1"/>
  <c r="F1067" i="2" s="1"/>
  <c r="G1067" i="2" s="1"/>
  <c r="I1066" i="2"/>
  <c r="M1066" i="2" s="1"/>
  <c r="H1067" i="2" s="1"/>
  <c r="I1067" i="2" s="1"/>
  <c r="M1067" i="2" s="1"/>
  <c r="L1607" i="2"/>
  <c r="G1606" i="2"/>
  <c r="F1606" i="2"/>
  <c r="E1607" i="2"/>
  <c r="K1607" i="2"/>
  <c r="C1608" i="2"/>
  <c r="A1067" i="2" l="1"/>
  <c r="N1067" i="2"/>
  <c r="D1068" i="2" s="1"/>
  <c r="E1068" i="2" s="1"/>
  <c r="F1068" i="2" s="1"/>
  <c r="G1068" i="2" s="1"/>
  <c r="L1608" i="2"/>
  <c r="F1607" i="2"/>
  <c r="G1607" i="2"/>
  <c r="K1608" i="2"/>
  <c r="E1608" i="2"/>
  <c r="C1609" i="2"/>
  <c r="H1068" i="2" l="1"/>
  <c r="I1068" i="2" s="1"/>
  <c r="L1609" i="2"/>
  <c r="F1608" i="2"/>
  <c r="G1608" i="2"/>
  <c r="E1609" i="2"/>
  <c r="K1609" i="2"/>
  <c r="C1610" i="2"/>
  <c r="M1068" i="2"/>
  <c r="A1068" i="2" l="1"/>
  <c r="N1068" i="2"/>
  <c r="D1069" i="2" s="1"/>
  <c r="E1610" i="2"/>
  <c r="K1610" i="2"/>
  <c r="F1609" i="2"/>
  <c r="G1609" i="2"/>
  <c r="C1611" i="2"/>
  <c r="H1069" i="2" l="1"/>
  <c r="A1069" i="2" s="1"/>
  <c r="F1610" i="2"/>
  <c r="G1610" i="2"/>
  <c r="K1611" i="2"/>
  <c r="E1611" i="2"/>
  <c r="C1612" i="2"/>
  <c r="I1069" i="2" l="1"/>
  <c r="M1069" i="2" s="1"/>
  <c r="N1069" i="2"/>
  <c r="D1070" i="2" s="1"/>
  <c r="K1612" i="2"/>
  <c r="E1612" i="2"/>
  <c r="F1611" i="2"/>
  <c r="G1611" i="2"/>
  <c r="C1613" i="2"/>
  <c r="H1070" i="2" l="1"/>
  <c r="G1612" i="2"/>
  <c r="F1612" i="2"/>
  <c r="K1613" i="2"/>
  <c r="C1614" i="2"/>
  <c r="N1070" i="2" l="1"/>
  <c r="D1071" i="2" s="1"/>
  <c r="I1070" i="2"/>
  <c r="M1070" i="2" s="1"/>
  <c r="A1070" i="2"/>
  <c r="L1614" i="2"/>
  <c r="K1614" i="2"/>
  <c r="C1615" i="2"/>
  <c r="H1071" i="2" l="1"/>
  <c r="N1071" i="2" s="1"/>
  <c r="D1072" i="2" s="1"/>
  <c r="A1071" i="2"/>
  <c r="L1615" i="2"/>
  <c r="E1615" i="2"/>
  <c r="K1615" i="2"/>
  <c r="C1616" i="2"/>
  <c r="I1071" i="2" l="1"/>
  <c r="M1071" i="2" s="1"/>
  <c r="H1072" i="2" s="1"/>
  <c r="L1616" i="2"/>
  <c r="F1615" i="2"/>
  <c r="G1615" i="2"/>
  <c r="K1616" i="2"/>
  <c r="C1617" i="2"/>
  <c r="I1072" i="2" l="1"/>
  <c r="M1072" i="2" s="1"/>
  <c r="N1072" i="2"/>
  <c r="D1073" i="2" s="1"/>
  <c r="A1072" i="2"/>
  <c r="H1073" i="2"/>
  <c r="L1617" i="2"/>
  <c r="K1617" i="2"/>
  <c r="E1617" i="2"/>
  <c r="C1618" i="2"/>
  <c r="I1073" i="2" l="1"/>
  <c r="M1073" i="2" s="1"/>
  <c r="A1073" i="2"/>
  <c r="N1073" i="2"/>
  <c r="D1074" i="2" s="1"/>
  <c r="L1618" i="2"/>
  <c r="F1617" i="2"/>
  <c r="G1617" i="2"/>
  <c r="K1618" i="2"/>
  <c r="E1618" i="2"/>
  <c r="C1619" i="2"/>
  <c r="H1074" i="2" l="1"/>
  <c r="A1074" i="2" s="1"/>
  <c r="L1619" i="2"/>
  <c r="G1618" i="2"/>
  <c r="F1618" i="2"/>
  <c r="K1619" i="2"/>
  <c r="E1619" i="2"/>
  <c r="C1620" i="2"/>
  <c r="N1074" i="2" l="1"/>
  <c r="D1075" i="2" s="1"/>
  <c r="I1074" i="2"/>
  <c r="M1074" i="2" s="1"/>
  <c r="H1075" i="2" s="1"/>
  <c r="N1075" i="2" s="1"/>
  <c r="D1076" i="2" s="1"/>
  <c r="L1620" i="2"/>
  <c r="F1619" i="2"/>
  <c r="G1619" i="2"/>
  <c r="K1620" i="2"/>
  <c r="E1620" i="2"/>
  <c r="C1621" i="2"/>
  <c r="I1075" i="2" l="1"/>
  <c r="M1075" i="2" s="1"/>
  <c r="H1076" i="2" s="1"/>
  <c r="I1076" i="2" s="1"/>
  <c r="M1076" i="2" s="1"/>
  <c r="A1075" i="2"/>
  <c r="L1621" i="2"/>
  <c r="F1620" i="2"/>
  <c r="G1620" i="2"/>
  <c r="K1621" i="2"/>
  <c r="E1621" i="2"/>
  <c r="C1622" i="2"/>
  <c r="A1076" i="2" l="1"/>
  <c r="N1076" i="2"/>
  <c r="D1077" i="2" s="1"/>
  <c r="L1622" i="2"/>
  <c r="F1621" i="2"/>
  <c r="G1621" i="2"/>
  <c r="K1622" i="2"/>
  <c r="E1622" i="2"/>
  <c r="C1623" i="2"/>
  <c r="H1077" i="2" l="1"/>
  <c r="I1077" i="2" s="1"/>
  <c r="M1077" i="2" s="1"/>
  <c r="N1077" i="2"/>
  <c r="D1078" i="2" s="1"/>
  <c r="L1623" i="2"/>
  <c r="F1622" i="2"/>
  <c r="G1622" i="2"/>
  <c r="E1623" i="2"/>
  <c r="K1623" i="2"/>
  <c r="C1624" i="2"/>
  <c r="H1078" i="2" l="1"/>
  <c r="A1078" i="2" s="1"/>
  <c r="A1077" i="2"/>
  <c r="N1078" i="2"/>
  <c r="D1079" i="2" s="1"/>
  <c r="I1078" i="2"/>
  <c r="M1078" i="2" s="1"/>
  <c r="H1079" i="2" s="1"/>
  <c r="L1624" i="2"/>
  <c r="F1623" i="2"/>
  <c r="G1623" i="2"/>
  <c r="E1624" i="2"/>
  <c r="K1624" i="2"/>
  <c r="C1625" i="2"/>
  <c r="A1079" i="2" l="1"/>
  <c r="I1079" i="2"/>
  <c r="M1079" i="2" s="1"/>
  <c r="N1079" i="2"/>
  <c r="D1080" i="2" s="1"/>
  <c r="L1625" i="2"/>
  <c r="L1097" i="2"/>
  <c r="F1624" i="2"/>
  <c r="G1624" i="2"/>
  <c r="E1625" i="2"/>
  <c r="K1625" i="2"/>
  <c r="C1626" i="2"/>
  <c r="H1080" i="2" l="1"/>
  <c r="A1080" i="2" s="1"/>
  <c r="L1626" i="2"/>
  <c r="F1625" i="2"/>
  <c r="G1625" i="2"/>
  <c r="E1626" i="2"/>
  <c r="K1626" i="2"/>
  <c r="C1627" i="2"/>
  <c r="N1080" i="2" l="1"/>
  <c r="D1081" i="2" s="1"/>
  <c r="I1080" i="2"/>
  <c r="M1080" i="2" s="1"/>
  <c r="H1081" i="2" s="1"/>
  <c r="L1627" i="2"/>
  <c r="F1626" i="2"/>
  <c r="G1626" i="2"/>
  <c r="E1627" i="2"/>
  <c r="K1627" i="2"/>
  <c r="C1628" i="2"/>
  <c r="I1081" i="2" l="1"/>
  <c r="M1081" i="2" s="1"/>
  <c r="N1081" i="2"/>
  <c r="D1082" i="2" s="1"/>
  <c r="A1081" i="2"/>
  <c r="L1628" i="2"/>
  <c r="F1627" i="2"/>
  <c r="G1627" i="2"/>
  <c r="E1628" i="2"/>
  <c r="K1628" i="2"/>
  <c r="C1629" i="2"/>
  <c r="H1082" i="2" l="1"/>
  <c r="L1629" i="2"/>
  <c r="F1628" i="2"/>
  <c r="G1628" i="2"/>
  <c r="K1629" i="2"/>
  <c r="E1629" i="2"/>
  <c r="C1630" i="2"/>
  <c r="N1082" i="2" l="1"/>
  <c r="D1083" i="2" s="1"/>
  <c r="I1082" i="2"/>
  <c r="M1082" i="2" s="1"/>
  <c r="H1083" i="2" s="1"/>
  <c r="A1082" i="2"/>
  <c r="L1630" i="2"/>
  <c r="F1629" i="2"/>
  <c r="G1629" i="2"/>
  <c r="K1630" i="2"/>
  <c r="E1630" i="2"/>
  <c r="C1631" i="2"/>
  <c r="I1083" i="2" l="1"/>
  <c r="M1083" i="2" s="1"/>
  <c r="N1083" i="2"/>
  <c r="D1084" i="2" s="1"/>
  <c r="A1083" i="2"/>
  <c r="L1631" i="2"/>
  <c r="G1630" i="2"/>
  <c r="F1630" i="2"/>
  <c r="K1631" i="2"/>
  <c r="E1631" i="2"/>
  <c r="C1632" i="2"/>
  <c r="H1084" i="2" l="1"/>
  <c r="L1632" i="2"/>
  <c r="F1631" i="2"/>
  <c r="G1631" i="2"/>
  <c r="K1632" i="2"/>
  <c r="E1632" i="2"/>
  <c r="C1633" i="2"/>
  <c r="N1084" i="2" l="1"/>
  <c r="D1085" i="2" s="1"/>
  <c r="I1084" i="2"/>
  <c r="M1084" i="2" s="1"/>
  <c r="H1085" i="2" s="1"/>
  <c r="A1084" i="2"/>
  <c r="L1633" i="2"/>
  <c r="G1632" i="2"/>
  <c r="F1632" i="2"/>
  <c r="K1633" i="2"/>
  <c r="E1633" i="2"/>
  <c r="C1634" i="2"/>
  <c r="I1085" i="2" l="1"/>
  <c r="M1085" i="2" s="1"/>
  <c r="N1085" i="2"/>
  <c r="D1086" i="2" s="1"/>
  <c r="A1085" i="2"/>
  <c r="L1634" i="2"/>
  <c r="F1633" i="2"/>
  <c r="G1633" i="2"/>
  <c r="K1634" i="2"/>
  <c r="E1634" i="2"/>
  <c r="C1635" i="2"/>
  <c r="H1086" i="2" l="1"/>
  <c r="A1086" i="2" s="1"/>
  <c r="L1635" i="2"/>
  <c r="E1635" i="2"/>
  <c r="K1635" i="2"/>
  <c r="F1634" i="2"/>
  <c r="G1634" i="2"/>
  <c r="C1636" i="2"/>
  <c r="N1086" i="2" l="1"/>
  <c r="D1087" i="2" s="1"/>
  <c r="I1086" i="2"/>
  <c r="M1086" i="2" s="1"/>
  <c r="L1636" i="2"/>
  <c r="G1635" i="2"/>
  <c r="F1635" i="2"/>
  <c r="K1636" i="2"/>
  <c r="E1636" i="2"/>
  <c r="C1637" i="2"/>
  <c r="H1087" i="2" l="1"/>
  <c r="N1087" i="2" s="1"/>
  <c r="D1088" i="2" s="1"/>
  <c r="L1637" i="2"/>
  <c r="G1636" i="2"/>
  <c r="F1636" i="2"/>
  <c r="K1637" i="2"/>
  <c r="E1637" i="2"/>
  <c r="C1638" i="2"/>
  <c r="A1087" i="2" l="1"/>
  <c r="I1087" i="2"/>
  <c r="M1087" i="2" s="1"/>
  <c r="H1088" i="2" s="1"/>
  <c r="I1088" i="2" s="1"/>
  <c r="M1088" i="2" s="1"/>
  <c r="L1638" i="2"/>
  <c r="F1637" i="2"/>
  <c r="G1637" i="2"/>
  <c r="K1638" i="2"/>
  <c r="E1638" i="2"/>
  <c r="C1639" i="2"/>
  <c r="A1088" i="2" l="1"/>
  <c r="N1088" i="2"/>
  <c r="D1089" i="2" s="1"/>
  <c r="L1639" i="2"/>
  <c r="F1638" i="2"/>
  <c r="G1638" i="2"/>
  <c r="E1639" i="2"/>
  <c r="K1639" i="2"/>
  <c r="C1640" i="2"/>
  <c r="H1089" i="2" l="1"/>
  <c r="I1089" i="2" s="1"/>
  <c r="M1089" i="2" s="1"/>
  <c r="G1639" i="2"/>
  <c r="F1639" i="2"/>
  <c r="E1640" i="2"/>
  <c r="K1640" i="2"/>
  <c r="C1641" i="2"/>
  <c r="A1089" i="2" l="1"/>
  <c r="N1089" i="2"/>
  <c r="D1090" i="2" s="1"/>
  <c r="F1640" i="2"/>
  <c r="G1640" i="2"/>
  <c r="K1641" i="2"/>
  <c r="E1641" i="2"/>
  <c r="C1642" i="2"/>
  <c r="H1090" i="2" l="1"/>
  <c r="A1090" i="2" s="1"/>
  <c r="N1090" i="2"/>
  <c r="D1091" i="2" s="1"/>
  <c r="I1090" i="2"/>
  <c r="M1090" i="2" s="1"/>
  <c r="H1091" i="2" s="1"/>
  <c r="L1642" i="2"/>
  <c r="F1641" i="2"/>
  <c r="G1641" i="2"/>
  <c r="K1642" i="2"/>
  <c r="E1642" i="2"/>
  <c r="C1643" i="2"/>
  <c r="N1091" i="2" l="1"/>
  <c r="D1092" i="2" s="1"/>
  <c r="I1091" i="2"/>
  <c r="M1091" i="2" s="1"/>
  <c r="A1091" i="2"/>
  <c r="G1642" i="2"/>
  <c r="F1642" i="2"/>
  <c r="K1643" i="2"/>
  <c r="E1643" i="2"/>
  <c r="C1644" i="2"/>
  <c r="H1092" i="2" l="1"/>
  <c r="A1092" i="2" s="1"/>
  <c r="N1092" i="2"/>
  <c r="D1093" i="2" s="1"/>
  <c r="L1644" i="2"/>
  <c r="G1643" i="2"/>
  <c r="F1643" i="2"/>
  <c r="K1644" i="2"/>
  <c r="C1645" i="2"/>
  <c r="I1092" i="2" l="1"/>
  <c r="M1092" i="2" s="1"/>
  <c r="H1093" i="2" s="1"/>
  <c r="L1093" i="2" s="1"/>
  <c r="L1645" i="2"/>
  <c r="K1645" i="2"/>
  <c r="C1646" i="2"/>
  <c r="I1093" i="2" l="1"/>
  <c r="M1093" i="2" s="1"/>
  <c r="N1093" i="2"/>
  <c r="D1094" i="2" s="1"/>
  <c r="A1093" i="2"/>
  <c r="H1094" i="2"/>
  <c r="L1646" i="2"/>
  <c r="K1646" i="2"/>
  <c r="C1647" i="2"/>
  <c r="I1094" i="2" l="1"/>
  <c r="M1094" i="2" s="1"/>
  <c r="L1094" i="2"/>
  <c r="A1094" i="2"/>
  <c r="N1094" i="2"/>
  <c r="D1095" i="2" s="1"/>
  <c r="L1647" i="2"/>
  <c r="K1647" i="2"/>
  <c r="C1648" i="2"/>
  <c r="H1095" i="2" l="1"/>
  <c r="L1095" i="2"/>
  <c r="I1095" i="2"/>
  <c r="M1095" i="2" s="1"/>
  <c r="N1095" i="2"/>
  <c r="D1096" i="2" s="1"/>
  <c r="A1095" i="2"/>
  <c r="L1648" i="2"/>
  <c r="K1648" i="2"/>
  <c r="E1648" i="2"/>
  <c r="C1649" i="2"/>
  <c r="H1096" i="2" l="1"/>
  <c r="L1649" i="2"/>
  <c r="F1648" i="2"/>
  <c r="G1648" i="2"/>
  <c r="K1649" i="2"/>
  <c r="E1649" i="2"/>
  <c r="C1650" i="2"/>
  <c r="A1096" i="2" l="1"/>
  <c r="N1096" i="2"/>
  <c r="D1097" i="2" s="1"/>
  <c r="E1097" i="2" s="1"/>
  <c r="I1096" i="2"/>
  <c r="M1096" i="2" s="1"/>
  <c r="L1650" i="2"/>
  <c r="K1650" i="2"/>
  <c r="E1650" i="2"/>
  <c r="G1649" i="2"/>
  <c r="F1649" i="2"/>
  <c r="C1651" i="2"/>
  <c r="F1097" i="2" l="1"/>
  <c r="G1097" i="2" s="1"/>
  <c r="H1097" i="2"/>
  <c r="A1097" i="2" s="1"/>
  <c r="L1651" i="2"/>
  <c r="F1650" i="2"/>
  <c r="G1650" i="2"/>
  <c r="K1651" i="2"/>
  <c r="E1651" i="2"/>
  <c r="C1652" i="2"/>
  <c r="N1097" i="2" l="1"/>
  <c r="D1098" i="2" s="1"/>
  <c r="E1098" i="2" s="1"/>
  <c r="F1098" i="2" s="1"/>
  <c r="G1098" i="2" s="1"/>
  <c r="I1097" i="2"/>
  <c r="L1652" i="2"/>
  <c r="F1651" i="2"/>
  <c r="G1651" i="2"/>
  <c r="K1652" i="2"/>
  <c r="E1652" i="2"/>
  <c r="C1653" i="2"/>
  <c r="M1097" i="2"/>
  <c r="H1098" i="2" l="1"/>
  <c r="A1098" i="2" s="1"/>
  <c r="L1653" i="2"/>
  <c r="F1652" i="2"/>
  <c r="G1652" i="2"/>
  <c r="K1653" i="2"/>
  <c r="E1653" i="2"/>
  <c r="C1654" i="2"/>
  <c r="I1098" i="2" l="1"/>
  <c r="N1098" i="2"/>
  <c r="D1099" i="2" s="1"/>
  <c r="L1654" i="2"/>
  <c r="F1653" i="2"/>
  <c r="G1653" i="2"/>
  <c r="E1654" i="2"/>
  <c r="K1654" i="2"/>
  <c r="C1655" i="2"/>
  <c r="M1098" i="2"/>
  <c r="H1099" i="2" l="1"/>
  <c r="A1099" i="2" s="1"/>
  <c r="L1655" i="2"/>
  <c r="F1654" i="2"/>
  <c r="G1654" i="2"/>
  <c r="E1655" i="2"/>
  <c r="K1655" i="2"/>
  <c r="C1656" i="2"/>
  <c r="N1099" i="2" l="1"/>
  <c r="D1100" i="2" s="1"/>
  <c r="I1099" i="2"/>
  <c r="M1099" i="2" s="1"/>
  <c r="H1100" i="2" s="1"/>
  <c r="A1100" i="2" s="1"/>
  <c r="L1656" i="2"/>
  <c r="F1655" i="2"/>
  <c r="G1655" i="2"/>
  <c r="E1656" i="2"/>
  <c r="K1656" i="2"/>
  <c r="C1657" i="2"/>
  <c r="N1100" i="2" l="1"/>
  <c r="D1101" i="2" s="1"/>
  <c r="I1100" i="2"/>
  <c r="M1100" i="2" s="1"/>
  <c r="H1101" i="2" s="1"/>
  <c r="I1101" i="2" s="1"/>
  <c r="M1101" i="2" s="1"/>
  <c r="L1657" i="2"/>
  <c r="F1656" i="2"/>
  <c r="G1656" i="2"/>
  <c r="E1657" i="2"/>
  <c r="K1657" i="2"/>
  <c r="C1658" i="2"/>
  <c r="N1101" i="2" l="1"/>
  <c r="D1102" i="2" s="1"/>
  <c r="A1101" i="2"/>
  <c r="L1658" i="2"/>
  <c r="F1657" i="2"/>
  <c r="G1657" i="2"/>
  <c r="E1658" i="2"/>
  <c r="K1658" i="2"/>
  <c r="C1659" i="2"/>
  <c r="H1102" i="2" l="1"/>
  <c r="I1102" i="2" s="1"/>
  <c r="M1102" i="2" s="1"/>
  <c r="N1102" i="2"/>
  <c r="D1103" i="2" s="1"/>
  <c r="A1102" i="2"/>
  <c r="L1659" i="2"/>
  <c r="F1658" i="2"/>
  <c r="G1658" i="2"/>
  <c r="E1659" i="2"/>
  <c r="K1659" i="2"/>
  <c r="C1660" i="2"/>
  <c r="H1103" i="2" l="1"/>
  <c r="A1103" i="2" s="1"/>
  <c r="L1660" i="2"/>
  <c r="K1660" i="2"/>
  <c r="E1660" i="2"/>
  <c r="F1659" i="2"/>
  <c r="G1659" i="2"/>
  <c r="C1661" i="2"/>
  <c r="N1103" i="2" l="1"/>
  <c r="D1104" i="2" s="1"/>
  <c r="I1103" i="2"/>
  <c r="M1103" i="2" s="1"/>
  <c r="H1104" i="2" s="1"/>
  <c r="I1104" i="2" s="1"/>
  <c r="M1104" i="2" s="1"/>
  <c r="L1661" i="2"/>
  <c r="F1660" i="2"/>
  <c r="G1660" i="2"/>
  <c r="K1661" i="2"/>
  <c r="E1661" i="2"/>
  <c r="C1662" i="2"/>
  <c r="A1104" i="2" l="1"/>
  <c r="N1104" i="2"/>
  <c r="D1105" i="2" s="1"/>
  <c r="L1662" i="2"/>
  <c r="G1661" i="2"/>
  <c r="F1661" i="2"/>
  <c r="K1662" i="2"/>
  <c r="E1662" i="2"/>
  <c r="C1663" i="2"/>
  <c r="H1105" i="2" l="1"/>
  <c r="N1105" i="2" s="1"/>
  <c r="D1106" i="2" s="1"/>
  <c r="L1663" i="2"/>
  <c r="F1662" i="2"/>
  <c r="G1662" i="2"/>
  <c r="K1663" i="2"/>
  <c r="E1663" i="2"/>
  <c r="C1664" i="2"/>
  <c r="I1105" i="2" l="1"/>
  <c r="M1105" i="2" s="1"/>
  <c r="H1106" i="2" s="1"/>
  <c r="A1106" i="2" s="1"/>
  <c r="A1105" i="2"/>
  <c r="L1664" i="2"/>
  <c r="F1663" i="2"/>
  <c r="G1663" i="2"/>
  <c r="K1664" i="2"/>
  <c r="E1664" i="2"/>
  <c r="C1665" i="2"/>
  <c r="N1106" i="2" l="1"/>
  <c r="D1107" i="2" s="1"/>
  <c r="I1106" i="2"/>
  <c r="M1106" i="2" s="1"/>
  <c r="L1665" i="2"/>
  <c r="F1664" i="2"/>
  <c r="G1664" i="2"/>
  <c r="K1665" i="2"/>
  <c r="E1665" i="2"/>
  <c r="C1666" i="2"/>
  <c r="H1107" i="2" l="1"/>
  <c r="I1107" i="2" s="1"/>
  <c r="M1107" i="2" s="1"/>
  <c r="L1666" i="2"/>
  <c r="F1665" i="2"/>
  <c r="G1665" i="2"/>
  <c r="E1666" i="2"/>
  <c r="K1666" i="2"/>
  <c r="C1667" i="2"/>
  <c r="N1107" i="2" l="1"/>
  <c r="D1108" i="2" s="1"/>
  <c r="A1107" i="2"/>
  <c r="H1108" i="2"/>
  <c r="L1667" i="2"/>
  <c r="G1666" i="2"/>
  <c r="F1666" i="2"/>
  <c r="E1667" i="2"/>
  <c r="K1667" i="2"/>
  <c r="C1668" i="2"/>
  <c r="I1108" i="2" l="1"/>
  <c r="M1108" i="2" s="1"/>
  <c r="N1108" i="2"/>
  <c r="D1109" i="2" s="1"/>
  <c r="A1108" i="2"/>
  <c r="L1668" i="2"/>
  <c r="G1667" i="2"/>
  <c r="F1667" i="2"/>
  <c r="K1668" i="2"/>
  <c r="E1668" i="2"/>
  <c r="C1669" i="2"/>
  <c r="H1109" i="2" l="1"/>
  <c r="L1669" i="2"/>
  <c r="F1668" i="2"/>
  <c r="G1668" i="2"/>
  <c r="E1669" i="2"/>
  <c r="K1669" i="2"/>
  <c r="C1670" i="2"/>
  <c r="A1109" i="2" l="1"/>
  <c r="N1109" i="2"/>
  <c r="D1110" i="2" s="1"/>
  <c r="I1109" i="2"/>
  <c r="M1109" i="2" s="1"/>
  <c r="L1670" i="2"/>
  <c r="E1670" i="2"/>
  <c r="K1670" i="2"/>
  <c r="F1669" i="2"/>
  <c r="G1669" i="2"/>
  <c r="C1671" i="2"/>
  <c r="H1110" i="2" l="1"/>
  <c r="I1110" i="2" s="1"/>
  <c r="M1110" i="2" s="1"/>
  <c r="F1670" i="2"/>
  <c r="G1670" i="2"/>
  <c r="E1671" i="2"/>
  <c r="K1671" i="2"/>
  <c r="C1672" i="2"/>
  <c r="A1110" i="2" l="1"/>
  <c r="N1110" i="2"/>
  <c r="D1111" i="2" s="1"/>
  <c r="F1671" i="2"/>
  <c r="G1671" i="2"/>
  <c r="K1672" i="2"/>
  <c r="E1672" i="2"/>
  <c r="C1673" i="2"/>
  <c r="H1111" i="2" l="1"/>
  <c r="N1111" i="2" s="1"/>
  <c r="D1112" i="2" s="1"/>
  <c r="F1672" i="2"/>
  <c r="G1672" i="2"/>
  <c r="E1673" i="2"/>
  <c r="K1673" i="2"/>
  <c r="C1674" i="2"/>
  <c r="I1111" i="2" l="1"/>
  <c r="M1111" i="2" s="1"/>
  <c r="A1111" i="2"/>
  <c r="H1112" i="2"/>
  <c r="N1112" i="2" s="1"/>
  <c r="D1113" i="2" s="1"/>
  <c r="G1673" i="2"/>
  <c r="F1673" i="2"/>
  <c r="K1674" i="2"/>
  <c r="E1674" i="2"/>
  <c r="C1675" i="2"/>
  <c r="A1112" i="2" l="1"/>
  <c r="I1112" i="2"/>
  <c r="M1112" i="2" s="1"/>
  <c r="H1113" i="2" s="1"/>
  <c r="L1675" i="2"/>
  <c r="K1675" i="2"/>
  <c r="F1674" i="2"/>
  <c r="G1674" i="2"/>
  <c r="C1676" i="2"/>
  <c r="N1113" i="2" l="1"/>
  <c r="D1114" i="2" s="1"/>
  <c r="I1113" i="2"/>
  <c r="M1113" i="2" s="1"/>
  <c r="A1113" i="2"/>
  <c r="H1114" i="2"/>
  <c r="I1114" i="2" s="1"/>
  <c r="M1114" i="2" s="1"/>
  <c r="L1676" i="2"/>
  <c r="K1676" i="2"/>
  <c r="C1677" i="2"/>
  <c r="A1114" i="2" l="1"/>
  <c r="N1114" i="2"/>
  <c r="D1115" i="2" s="1"/>
  <c r="L1677" i="2"/>
  <c r="K1677" i="2"/>
  <c r="C1678" i="2"/>
  <c r="H1115" i="2" l="1"/>
  <c r="L1678" i="2"/>
  <c r="K1678" i="2"/>
  <c r="C1679" i="2"/>
  <c r="I1115" i="2" l="1"/>
  <c r="M1115" i="2" s="1"/>
  <c r="N1115" i="2"/>
  <c r="D1116" i="2" s="1"/>
  <c r="A1115" i="2"/>
  <c r="L1679" i="2"/>
  <c r="K1679" i="2"/>
  <c r="E1679" i="2"/>
  <c r="C1680" i="2"/>
  <c r="H1116" i="2" l="1"/>
  <c r="L1680" i="2"/>
  <c r="F1679" i="2"/>
  <c r="G1679" i="2"/>
  <c r="K1680" i="2"/>
  <c r="E1680" i="2"/>
  <c r="C1681" i="2"/>
  <c r="A1116" i="2" l="1"/>
  <c r="N1116" i="2"/>
  <c r="D1117" i="2" s="1"/>
  <c r="I1116" i="2"/>
  <c r="M1116" i="2" s="1"/>
  <c r="L1681" i="2"/>
  <c r="G1680" i="2"/>
  <c r="F1680" i="2"/>
  <c r="K1681" i="2"/>
  <c r="E1681" i="2"/>
  <c r="C1682" i="2"/>
  <c r="H1117" i="2" l="1"/>
  <c r="N1117" i="2" s="1"/>
  <c r="D1118" i="2" s="1"/>
  <c r="L1682" i="2"/>
  <c r="E1126" i="2"/>
  <c r="F1126" i="2" s="1"/>
  <c r="G1126" i="2" s="1"/>
  <c r="F1681" i="2"/>
  <c r="G1681" i="2"/>
  <c r="K1682" i="2"/>
  <c r="E1682" i="2"/>
  <c r="C1683" i="2"/>
  <c r="I1117" i="2" l="1"/>
  <c r="M1117" i="2" s="1"/>
  <c r="H1118" i="2" s="1"/>
  <c r="N1118" i="2" s="1"/>
  <c r="D1119" i="2" s="1"/>
  <c r="A1117" i="2"/>
  <c r="A1118" i="2"/>
  <c r="I1118" i="2"/>
  <c r="M1118" i="2" s="1"/>
  <c r="H1119" i="2" s="1"/>
  <c r="L1683" i="2"/>
  <c r="F1682" i="2"/>
  <c r="G1682" i="2"/>
  <c r="K1683" i="2"/>
  <c r="E1683" i="2"/>
  <c r="C1684" i="2"/>
  <c r="N1119" i="2" l="1"/>
  <c r="D1120" i="2" s="1"/>
  <c r="I1119" i="2"/>
  <c r="M1119" i="2" s="1"/>
  <c r="H1120" i="2" s="1"/>
  <c r="A1119" i="2"/>
  <c r="L1684" i="2"/>
  <c r="F1683" i="2"/>
  <c r="G1683" i="2"/>
  <c r="K1684" i="2"/>
  <c r="E1684" i="2"/>
  <c r="C1685" i="2"/>
  <c r="I1120" i="2" l="1"/>
  <c r="M1120" i="2" s="1"/>
  <c r="A1120" i="2"/>
  <c r="N1120" i="2"/>
  <c r="D1121" i="2" s="1"/>
  <c r="L1685" i="2"/>
  <c r="E1685" i="2"/>
  <c r="K1685" i="2"/>
  <c r="F1684" i="2"/>
  <c r="G1684" i="2"/>
  <c r="C1686" i="2"/>
  <c r="H1121" i="2" l="1"/>
  <c r="A1121" i="2" s="1"/>
  <c r="L1686" i="2"/>
  <c r="E1686" i="2"/>
  <c r="K1686" i="2"/>
  <c r="F1685" i="2"/>
  <c r="G1685" i="2"/>
  <c r="C1687" i="2"/>
  <c r="I1121" i="2" l="1"/>
  <c r="M1121" i="2" s="1"/>
  <c r="N1121" i="2"/>
  <c r="D1122" i="2" s="1"/>
  <c r="L1687" i="2"/>
  <c r="F1686" i="2"/>
  <c r="G1686" i="2"/>
  <c r="E1687" i="2"/>
  <c r="K1687" i="2"/>
  <c r="C1688" i="2"/>
  <c r="H1122" i="2" l="1"/>
  <c r="L1688" i="2"/>
  <c r="E1688" i="2"/>
  <c r="K1688" i="2"/>
  <c r="F1687" i="2"/>
  <c r="G1687" i="2"/>
  <c r="C1689" i="2"/>
  <c r="I1122" i="2" l="1"/>
  <c r="M1122" i="2" s="1"/>
  <c r="A1122" i="2"/>
  <c r="N1122" i="2"/>
  <c r="D1123" i="2" s="1"/>
  <c r="L1689" i="2"/>
  <c r="E1689" i="2"/>
  <c r="K1689" i="2"/>
  <c r="F1688" i="2"/>
  <c r="G1688" i="2"/>
  <c r="C1690" i="2"/>
  <c r="H1123" i="2" l="1"/>
  <c r="I1123" i="2" s="1"/>
  <c r="M1123" i="2" s="1"/>
  <c r="N1123" i="2"/>
  <c r="D1124" i="2" s="1"/>
  <c r="A1123" i="2"/>
  <c r="L1690" i="2"/>
  <c r="E1690" i="2"/>
  <c r="K1690" i="2"/>
  <c r="F1689" i="2"/>
  <c r="G1689" i="2"/>
  <c r="C1691" i="2"/>
  <c r="H1124" i="2" l="1"/>
  <c r="A1124" i="2" s="1"/>
  <c r="L1124" i="2"/>
  <c r="N1124" i="2"/>
  <c r="D1125" i="2" s="1"/>
  <c r="I1124" i="2"/>
  <c r="M1124" i="2" s="1"/>
  <c r="L1691" i="2"/>
  <c r="K1691" i="2"/>
  <c r="E1691" i="2"/>
  <c r="F1690" i="2"/>
  <c r="G1690" i="2"/>
  <c r="C1692" i="2"/>
  <c r="H1125" i="2" l="1"/>
  <c r="L1125" i="2" s="1"/>
  <c r="L1692" i="2"/>
  <c r="F1691" i="2"/>
  <c r="G1691" i="2"/>
  <c r="K1692" i="2"/>
  <c r="E1692" i="2"/>
  <c r="C1693" i="2"/>
  <c r="A1125" i="2" l="1"/>
  <c r="I1125" i="2"/>
  <c r="M1125" i="2" s="1"/>
  <c r="N1125" i="2"/>
  <c r="D1126" i="2" s="1"/>
  <c r="L1693" i="2"/>
  <c r="G1692" i="2"/>
  <c r="F1692" i="2"/>
  <c r="K1693" i="2"/>
  <c r="E1693" i="2"/>
  <c r="C1694" i="2"/>
  <c r="H1126" i="2" l="1"/>
  <c r="L1694" i="2"/>
  <c r="F1693" i="2"/>
  <c r="G1693" i="2"/>
  <c r="K1694" i="2"/>
  <c r="E1694" i="2"/>
  <c r="C1695" i="2"/>
  <c r="I1126" i="2" l="1"/>
  <c r="M1126" i="2" s="1"/>
  <c r="N1126" i="2"/>
  <c r="D1127" i="2" s="1"/>
  <c r="E1127" i="2" s="1"/>
  <c r="F1127" i="2" s="1"/>
  <c r="G1127" i="2" s="1"/>
  <c r="A1126" i="2"/>
  <c r="L1695" i="2"/>
  <c r="G1694" i="2"/>
  <c r="F1694" i="2"/>
  <c r="K1695" i="2"/>
  <c r="E1695" i="2"/>
  <c r="C1696" i="2"/>
  <c r="H1127" i="2" l="1"/>
  <c r="L1696" i="2"/>
  <c r="F1695" i="2"/>
  <c r="G1695" i="2"/>
  <c r="K1696" i="2"/>
  <c r="E1696" i="2"/>
  <c r="C1697" i="2"/>
  <c r="I1127" i="2" l="1"/>
  <c r="A1127" i="2"/>
  <c r="N1127" i="2"/>
  <c r="D1128" i="2" s="1"/>
  <c r="E1128" i="2" s="1"/>
  <c r="L1697" i="2"/>
  <c r="E1697" i="2"/>
  <c r="K1697" i="2"/>
  <c r="G1696" i="2"/>
  <c r="F1696" i="2"/>
  <c r="C1698" i="2"/>
  <c r="M1127" i="2"/>
  <c r="F1128" i="2" l="1"/>
  <c r="G1128" i="2" s="1"/>
  <c r="H1128" i="2"/>
  <c r="L1698" i="2"/>
  <c r="G1697" i="2"/>
  <c r="F1697" i="2"/>
  <c r="E1698" i="2"/>
  <c r="K1698" i="2"/>
  <c r="C1699" i="2"/>
  <c r="A1128" i="2" l="1"/>
  <c r="I1128" i="2"/>
  <c r="N1128" i="2"/>
  <c r="D1129" i="2" s="1"/>
  <c r="E1129" i="2" s="1"/>
  <c r="F1129" i="2" s="1"/>
  <c r="G1129" i="2" s="1"/>
  <c r="L1699" i="2"/>
  <c r="G1698" i="2"/>
  <c r="F1698" i="2"/>
  <c r="K1699" i="2"/>
  <c r="E1699" i="2"/>
  <c r="C1700" i="2"/>
  <c r="M1128" i="2"/>
  <c r="H1129" i="2" l="1"/>
  <c r="I1129" i="2" s="1"/>
  <c r="L1700" i="2"/>
  <c r="F1699" i="2"/>
  <c r="G1699" i="2"/>
  <c r="E1700" i="2"/>
  <c r="K1700" i="2"/>
  <c r="C1701" i="2"/>
  <c r="M1129" i="2"/>
  <c r="A1129" i="2" l="1"/>
  <c r="N1129" i="2"/>
  <c r="D1130" i="2" s="1"/>
  <c r="L1701" i="2"/>
  <c r="F1700" i="2"/>
  <c r="G1700" i="2"/>
  <c r="E1701" i="2"/>
  <c r="K1701" i="2"/>
  <c r="C1702" i="2"/>
  <c r="H1130" i="2" l="1"/>
  <c r="G1701" i="2"/>
  <c r="F1701" i="2"/>
  <c r="E1702" i="2"/>
  <c r="K1702" i="2"/>
  <c r="C1703" i="2"/>
  <c r="N1130" i="2" l="1"/>
  <c r="D1131" i="2" s="1"/>
  <c r="I1130" i="2"/>
  <c r="M1130" i="2" s="1"/>
  <c r="H1131" i="2" s="1"/>
  <c r="A1130" i="2"/>
  <c r="F1702" i="2"/>
  <c r="G1702" i="2"/>
  <c r="K1703" i="2"/>
  <c r="E1703" i="2"/>
  <c r="C1704" i="2"/>
  <c r="A1131" i="2" l="1"/>
  <c r="I1131" i="2"/>
  <c r="M1131" i="2" s="1"/>
  <c r="N1131" i="2"/>
  <c r="D1132" i="2" s="1"/>
  <c r="F1703" i="2"/>
  <c r="G1703" i="2"/>
  <c r="K1704" i="2"/>
  <c r="E1704" i="2"/>
  <c r="C1705" i="2"/>
  <c r="H1132" i="2" l="1"/>
  <c r="K1705" i="2"/>
  <c r="G1704" i="2"/>
  <c r="F1704" i="2"/>
  <c r="C1706" i="2"/>
  <c r="N1132" i="2" l="1"/>
  <c r="D1133" i="2" s="1"/>
  <c r="I1132" i="2"/>
  <c r="M1132" i="2" s="1"/>
  <c r="A1132" i="2"/>
  <c r="L1706" i="2"/>
  <c r="K1706" i="2"/>
  <c r="C1707" i="2"/>
  <c r="H1133" i="2" l="1"/>
  <c r="A1133" i="2" s="1"/>
  <c r="L1707" i="2"/>
  <c r="E1707" i="2"/>
  <c r="K1707" i="2"/>
  <c r="C1708" i="2"/>
  <c r="I1133" i="2" l="1"/>
  <c r="M1133" i="2" s="1"/>
  <c r="N1133" i="2"/>
  <c r="D1134" i="2" s="1"/>
  <c r="L1708" i="2"/>
  <c r="F1707" i="2"/>
  <c r="G1707" i="2"/>
  <c r="K1708" i="2"/>
  <c r="C1709" i="2"/>
  <c r="H1134" i="2" l="1"/>
  <c r="L1709" i="2"/>
  <c r="K1709" i="2"/>
  <c r="E1709" i="2"/>
  <c r="C1710" i="2"/>
  <c r="A1134" i="2" l="1"/>
  <c r="I1134" i="2"/>
  <c r="M1134" i="2" s="1"/>
  <c r="N1134" i="2"/>
  <c r="D1135" i="2" s="1"/>
  <c r="L1710" i="2"/>
  <c r="F1709" i="2"/>
  <c r="G1709" i="2"/>
  <c r="K1710" i="2"/>
  <c r="E1710" i="2"/>
  <c r="C1711" i="2"/>
  <c r="H1135" i="2" l="1"/>
  <c r="I1135" i="2" s="1"/>
  <c r="M1135" i="2" s="1"/>
  <c r="A1135" i="2"/>
  <c r="L1711" i="2"/>
  <c r="K1711" i="2"/>
  <c r="E1711" i="2"/>
  <c r="G1710" i="2"/>
  <c r="F1710" i="2"/>
  <c r="C1712" i="2"/>
  <c r="N1135" i="2" l="1"/>
  <c r="D1136" i="2" s="1"/>
  <c r="H1136" i="2"/>
  <c r="N1136" i="2" s="1"/>
  <c r="D1137" i="2" s="1"/>
  <c r="L1712" i="2"/>
  <c r="K1712" i="2"/>
  <c r="E1712" i="2"/>
  <c r="F1711" i="2"/>
  <c r="G1711" i="2"/>
  <c r="C1713" i="2"/>
  <c r="I1136" i="2" l="1"/>
  <c r="M1136" i="2" s="1"/>
  <c r="A1136" i="2"/>
  <c r="H1137" i="2"/>
  <c r="A1137" i="2" s="1"/>
  <c r="N1137" i="2"/>
  <c r="D1138" i="2" s="1"/>
  <c r="I1137" i="2"/>
  <c r="M1137" i="2" s="1"/>
  <c r="H1138" i="2" s="1"/>
  <c r="N1138" i="2" s="1"/>
  <c r="D1139" i="2" s="1"/>
  <c r="L1713" i="2"/>
  <c r="F1712" i="2"/>
  <c r="G1712" i="2"/>
  <c r="K1713" i="2"/>
  <c r="E1713" i="2"/>
  <c r="C1714" i="2"/>
  <c r="I1138" i="2" l="1"/>
  <c r="M1138" i="2" s="1"/>
  <c r="H1139" i="2" s="1"/>
  <c r="A1138" i="2"/>
  <c r="N1139" i="2"/>
  <c r="D1140" i="2" s="1"/>
  <c r="A1139" i="2"/>
  <c r="I1139" i="2"/>
  <c r="M1139" i="2" s="1"/>
  <c r="L1714" i="2"/>
  <c r="K1714" i="2"/>
  <c r="E1714" i="2"/>
  <c r="F1713" i="2"/>
  <c r="G1713" i="2"/>
  <c r="C1715" i="2"/>
  <c r="H1140" i="2" l="1"/>
  <c r="A1140" i="2" s="1"/>
  <c r="L1715" i="2"/>
  <c r="F1714" i="2"/>
  <c r="G1714" i="2"/>
  <c r="E1715" i="2"/>
  <c r="K1715" i="2"/>
  <c r="C1716" i="2"/>
  <c r="N1140" i="2" l="1"/>
  <c r="D1141" i="2" s="1"/>
  <c r="I1140" i="2"/>
  <c r="M1140" i="2" s="1"/>
  <c r="H1141" i="2" s="1"/>
  <c r="I1141" i="2" s="1"/>
  <c r="M1141" i="2" s="1"/>
  <c r="L1716" i="2"/>
  <c r="F1715" i="2"/>
  <c r="G1715" i="2"/>
  <c r="E1716" i="2"/>
  <c r="K1716" i="2"/>
  <c r="C1717" i="2"/>
  <c r="A1141" i="2" l="1"/>
  <c r="N1141" i="2"/>
  <c r="D1142" i="2" s="1"/>
  <c r="L1717" i="2"/>
  <c r="F1716" i="2"/>
  <c r="G1716" i="2"/>
  <c r="E1717" i="2"/>
  <c r="K1717" i="2"/>
  <c r="C1718" i="2"/>
  <c r="H1142" i="2" l="1"/>
  <c r="N1142" i="2" s="1"/>
  <c r="D1143" i="2" s="1"/>
  <c r="L1718" i="2"/>
  <c r="F1717" i="2"/>
  <c r="G1717" i="2"/>
  <c r="E1718" i="2"/>
  <c r="K1718" i="2"/>
  <c r="C1719" i="2"/>
  <c r="I1142" i="2" l="1"/>
  <c r="M1142" i="2" s="1"/>
  <c r="H1143" i="2" s="1"/>
  <c r="I1143" i="2" s="1"/>
  <c r="M1143" i="2" s="1"/>
  <c r="A1142" i="2"/>
  <c r="A1143" i="2"/>
  <c r="N1143" i="2"/>
  <c r="D1144" i="2" s="1"/>
  <c r="L1719" i="2"/>
  <c r="F1718" i="2"/>
  <c r="G1718" i="2"/>
  <c r="E1719" i="2"/>
  <c r="K1719" i="2"/>
  <c r="C1720" i="2"/>
  <c r="H1144" i="2" l="1"/>
  <c r="A1144" i="2" s="1"/>
  <c r="N1144" i="2"/>
  <c r="D1145" i="2" s="1"/>
  <c r="I1144" i="2"/>
  <c r="M1144" i="2" s="1"/>
  <c r="L1720" i="2"/>
  <c r="E1720" i="2"/>
  <c r="K1720" i="2"/>
  <c r="F1719" i="2"/>
  <c r="G1719" i="2"/>
  <c r="C1721" i="2"/>
  <c r="H1145" i="2" l="1"/>
  <c r="I1145" i="2" s="1"/>
  <c r="M1145" i="2" s="1"/>
  <c r="L1721" i="2"/>
  <c r="F1720" i="2"/>
  <c r="G1720" i="2"/>
  <c r="K1721" i="2"/>
  <c r="E1721" i="2"/>
  <c r="C1722" i="2"/>
  <c r="N1145" i="2" l="1"/>
  <c r="D1146" i="2" s="1"/>
  <c r="A1145" i="2"/>
  <c r="H1146" i="2"/>
  <c r="I1146" i="2" s="1"/>
  <c r="M1146" i="2" s="1"/>
  <c r="L1722" i="2"/>
  <c r="L1153" i="2"/>
  <c r="F1721" i="2"/>
  <c r="G1721" i="2"/>
  <c r="K1722" i="2"/>
  <c r="E1722" i="2"/>
  <c r="C1723" i="2"/>
  <c r="A1146" i="2" l="1"/>
  <c r="N1146" i="2"/>
  <c r="D1147" i="2" s="1"/>
  <c r="L1723" i="2"/>
  <c r="G1722" i="2"/>
  <c r="F1722" i="2"/>
  <c r="E1723" i="2"/>
  <c r="K1723" i="2"/>
  <c r="C1724" i="2"/>
  <c r="H1147" i="2" l="1"/>
  <c r="A1147" i="2" s="1"/>
  <c r="N1147" i="2"/>
  <c r="D1148" i="2" s="1"/>
  <c r="I1147" i="2"/>
  <c r="M1147" i="2" s="1"/>
  <c r="L1724" i="2"/>
  <c r="F1723" i="2"/>
  <c r="G1723" i="2"/>
  <c r="K1724" i="2"/>
  <c r="E1724" i="2"/>
  <c r="C1725" i="2"/>
  <c r="H1148" i="2" l="1"/>
  <c r="A1148" i="2" s="1"/>
  <c r="L1725" i="2"/>
  <c r="F1724" i="2"/>
  <c r="G1724" i="2"/>
  <c r="K1725" i="2"/>
  <c r="E1725" i="2"/>
  <c r="C1726" i="2"/>
  <c r="I1148" i="2" l="1"/>
  <c r="M1148" i="2" s="1"/>
  <c r="N1148" i="2"/>
  <c r="D1149" i="2" s="1"/>
  <c r="L1726" i="2"/>
  <c r="K1726" i="2"/>
  <c r="E1726" i="2"/>
  <c r="G1725" i="2"/>
  <c r="F1725" i="2"/>
  <c r="C1727" i="2"/>
  <c r="H1149" i="2" l="1"/>
  <c r="I1149" i="2" s="1"/>
  <c r="M1149" i="2" s="1"/>
  <c r="L1727" i="2"/>
  <c r="E1157" i="2"/>
  <c r="F1157" i="2" s="1"/>
  <c r="G1157" i="2" s="1"/>
  <c r="F1726" i="2"/>
  <c r="G1726" i="2"/>
  <c r="E1727" i="2"/>
  <c r="K1727" i="2"/>
  <c r="C1728" i="2"/>
  <c r="N1149" i="2" l="1"/>
  <c r="D1150" i="2" s="1"/>
  <c r="A1149" i="2"/>
  <c r="H1150" i="2"/>
  <c r="I1150" i="2" s="1"/>
  <c r="M1150" i="2" s="1"/>
  <c r="L1728" i="2"/>
  <c r="E1728" i="2"/>
  <c r="K1728" i="2"/>
  <c r="F1727" i="2"/>
  <c r="G1727" i="2"/>
  <c r="C1729" i="2"/>
  <c r="A1150" i="2" l="1"/>
  <c r="N1150" i="2"/>
  <c r="D1151" i="2" s="1"/>
  <c r="L1729" i="2"/>
  <c r="G1728" i="2"/>
  <c r="F1728" i="2"/>
  <c r="E1729" i="2"/>
  <c r="K1729" i="2"/>
  <c r="C1730" i="2"/>
  <c r="H1151" i="2" l="1"/>
  <c r="A1151" i="2" s="1"/>
  <c r="L1730" i="2"/>
  <c r="F1729" i="2"/>
  <c r="G1729" i="2"/>
  <c r="E1730" i="2"/>
  <c r="K1730" i="2"/>
  <c r="C1731" i="2"/>
  <c r="I1151" i="2" l="1"/>
  <c r="M1151" i="2" s="1"/>
  <c r="N1151" i="2"/>
  <c r="D1152" i="2" s="1"/>
  <c r="L1731" i="2"/>
  <c r="E1731" i="2"/>
  <c r="K1731" i="2"/>
  <c r="F1730" i="2"/>
  <c r="G1730" i="2"/>
  <c r="C1732" i="2"/>
  <c r="H1152" i="2" l="1"/>
  <c r="N1152" i="2" s="1"/>
  <c r="D1153" i="2" s="1"/>
  <c r="E1732" i="2"/>
  <c r="K1732" i="2"/>
  <c r="F1731" i="2"/>
  <c r="G1731" i="2"/>
  <c r="C1733" i="2"/>
  <c r="A1152" i="2" l="1"/>
  <c r="I1152" i="2"/>
  <c r="M1152" i="2" s="1"/>
  <c r="H1153" i="2" s="1"/>
  <c r="A1153" i="2" s="1"/>
  <c r="F1732" i="2"/>
  <c r="G1732" i="2"/>
  <c r="K1733" i="2"/>
  <c r="E1733" i="2"/>
  <c r="C1734" i="2"/>
  <c r="I1153" i="2" l="1"/>
  <c r="M1153" i="2" s="1"/>
  <c r="N1153" i="2"/>
  <c r="D1154" i="2" s="1"/>
  <c r="L1154" i="2"/>
  <c r="L1734" i="2"/>
  <c r="F1733" i="2"/>
  <c r="G1733" i="2"/>
  <c r="K1734" i="2"/>
  <c r="E1734" i="2"/>
  <c r="C1735" i="2"/>
  <c r="H1154" i="2" l="1"/>
  <c r="G1734" i="2"/>
  <c r="F1734" i="2"/>
  <c r="K1735" i="2"/>
  <c r="E1735" i="2"/>
  <c r="C1736" i="2"/>
  <c r="I1154" i="2" l="1"/>
  <c r="M1154" i="2" s="1"/>
  <c r="N1154" i="2"/>
  <c r="D1155" i="2" s="1"/>
  <c r="A1154" i="2"/>
  <c r="L1736" i="2"/>
  <c r="F1735" i="2"/>
  <c r="G1735" i="2"/>
  <c r="K1736" i="2"/>
  <c r="C1737" i="2"/>
  <c r="H1155" i="2" l="1"/>
  <c r="I1155" i="2" s="1"/>
  <c r="M1155" i="2" s="1"/>
  <c r="L1737" i="2"/>
  <c r="K1737" i="2"/>
  <c r="C1738" i="2"/>
  <c r="L1155" i="2" l="1"/>
  <c r="N1155" i="2"/>
  <c r="D1156" i="2" s="1"/>
  <c r="A1155" i="2"/>
  <c r="L1738" i="2"/>
  <c r="K1738" i="2"/>
  <c r="C1739" i="2"/>
  <c r="H1156" i="2" l="1"/>
  <c r="L1739" i="2"/>
  <c r="K1739" i="2"/>
  <c r="C1740" i="2"/>
  <c r="L1156" i="2" l="1"/>
  <c r="N1156" i="2"/>
  <c r="D1157" i="2" s="1"/>
  <c r="A1156" i="2"/>
  <c r="I1156" i="2"/>
  <c r="M1156" i="2" s="1"/>
  <c r="L1740" i="2"/>
  <c r="K1740" i="2"/>
  <c r="E1740" i="2"/>
  <c r="C1741" i="2"/>
  <c r="H1157" i="2" l="1"/>
  <c r="L1741" i="2"/>
  <c r="K1741" i="2"/>
  <c r="E1741" i="2"/>
  <c r="F1740" i="2"/>
  <c r="G1740" i="2"/>
  <c r="C1742" i="2"/>
  <c r="N1157" i="2" l="1"/>
  <c r="D1158" i="2" s="1"/>
  <c r="A1157" i="2"/>
  <c r="I1157" i="2"/>
  <c r="M1157" i="2" s="1"/>
  <c r="E1160" i="2"/>
  <c r="F1160" i="2" s="1"/>
  <c r="G1160" i="2" s="1"/>
  <c r="L1742" i="2"/>
  <c r="G1741" i="2"/>
  <c r="F1741" i="2"/>
  <c r="K1742" i="2"/>
  <c r="E1742" i="2"/>
  <c r="C1743" i="2"/>
  <c r="H1158" i="2" l="1"/>
  <c r="N1158" i="2" s="1"/>
  <c r="E1158" i="2"/>
  <c r="L1743" i="2"/>
  <c r="F1742" i="2"/>
  <c r="G1742" i="2"/>
  <c r="K1743" i="2"/>
  <c r="E1743" i="2"/>
  <c r="C1744" i="2"/>
  <c r="A1158" i="2" l="1"/>
  <c r="I1158" i="2"/>
  <c r="M1158" i="2" s="1"/>
  <c r="H1159" i="2" s="1"/>
  <c r="F1158" i="2"/>
  <c r="G1158" i="2"/>
  <c r="D1159" i="2" s="1"/>
  <c r="E1159" i="2" s="1"/>
  <c r="F1159" i="2" s="1"/>
  <c r="G1159" i="2" s="1"/>
  <c r="L1744" i="2"/>
  <c r="F1743" i="2"/>
  <c r="G1743" i="2"/>
  <c r="K1744" i="2"/>
  <c r="E1744" i="2"/>
  <c r="C1745" i="2"/>
  <c r="I1159" i="2" l="1"/>
  <c r="N1159" i="2"/>
  <c r="D1160" i="2" s="1"/>
  <c r="A1159" i="2"/>
  <c r="L1745" i="2"/>
  <c r="F1744" i="2"/>
  <c r="G1744" i="2"/>
  <c r="K1745" i="2"/>
  <c r="E1745" i="2"/>
  <c r="C1746" i="2"/>
  <c r="M1159" i="2"/>
  <c r="H1160" i="2" l="1"/>
  <c r="A1160" i="2" s="1"/>
  <c r="N1160" i="2"/>
  <c r="D1161" i="2" s="1"/>
  <c r="L1746" i="2"/>
  <c r="E1746" i="2"/>
  <c r="K1746" i="2"/>
  <c r="F1745" i="2"/>
  <c r="G1745" i="2"/>
  <c r="C1747" i="2"/>
  <c r="I1160" i="2" l="1"/>
  <c r="M1160" i="2" s="1"/>
  <c r="H1161" i="2" s="1"/>
  <c r="A1161" i="2" s="1"/>
  <c r="L1747" i="2"/>
  <c r="F1746" i="2"/>
  <c r="G1746" i="2"/>
  <c r="E1747" i="2"/>
  <c r="K1747" i="2"/>
  <c r="C1748" i="2"/>
  <c r="I1161" i="2" l="1"/>
  <c r="M1161" i="2" s="1"/>
  <c r="N1161" i="2"/>
  <c r="D1162" i="2" s="1"/>
  <c r="L1748" i="2"/>
  <c r="F1747" i="2"/>
  <c r="G1747" i="2"/>
  <c r="E1748" i="2"/>
  <c r="K1748" i="2"/>
  <c r="C1749" i="2"/>
  <c r="H1162" i="2" l="1"/>
  <c r="N1162" i="2" s="1"/>
  <c r="D1163" i="2" s="1"/>
  <c r="A1162" i="2"/>
  <c r="I1162" i="2"/>
  <c r="M1162" i="2" s="1"/>
  <c r="H1163" i="2" s="1"/>
  <c r="I1163" i="2" s="1"/>
  <c r="M1163" i="2" s="1"/>
  <c r="L1749" i="2"/>
  <c r="F1748" i="2"/>
  <c r="G1748" i="2"/>
  <c r="E1749" i="2"/>
  <c r="K1749" i="2"/>
  <c r="C1750" i="2"/>
  <c r="A1163" i="2" l="1"/>
  <c r="N1163" i="2"/>
  <c r="D1164" i="2" s="1"/>
  <c r="L1750" i="2"/>
  <c r="F1749" i="2"/>
  <c r="G1749" i="2"/>
  <c r="E1750" i="2"/>
  <c r="K1750" i="2"/>
  <c r="C1751" i="2"/>
  <c r="H1164" i="2" l="1"/>
  <c r="I1164" i="2" s="1"/>
  <c r="M1164" i="2" s="1"/>
  <c r="L1751" i="2"/>
  <c r="F1750" i="2"/>
  <c r="G1750" i="2"/>
  <c r="E1751" i="2"/>
  <c r="K1751" i="2"/>
  <c r="C1752" i="2"/>
  <c r="A1164" i="2" l="1"/>
  <c r="N1164" i="2"/>
  <c r="D1165" i="2" s="1"/>
  <c r="L1752" i="2"/>
  <c r="F1751" i="2"/>
  <c r="G1751" i="2"/>
  <c r="K1752" i="2"/>
  <c r="E1752" i="2"/>
  <c r="C1753" i="2"/>
  <c r="H1165" i="2" l="1"/>
  <c r="N1165" i="2" s="1"/>
  <c r="D1166" i="2" s="1"/>
  <c r="A1165" i="2"/>
  <c r="I1165" i="2"/>
  <c r="M1165" i="2" s="1"/>
  <c r="H1166" i="2" s="1"/>
  <c r="I1166" i="2" s="1"/>
  <c r="M1166" i="2" s="1"/>
  <c r="L1753" i="2"/>
  <c r="F1752" i="2"/>
  <c r="G1752" i="2"/>
  <c r="K1753" i="2"/>
  <c r="E1753" i="2"/>
  <c r="C1754" i="2"/>
  <c r="A1166" i="2" l="1"/>
  <c r="N1166" i="2"/>
  <c r="D1167" i="2" s="1"/>
  <c r="L1754" i="2"/>
  <c r="G1753" i="2"/>
  <c r="F1753" i="2"/>
  <c r="K1754" i="2"/>
  <c r="E1754" i="2"/>
  <c r="C1755" i="2"/>
  <c r="H1167" i="2" l="1"/>
  <c r="A1167" i="2" s="1"/>
  <c r="L1755" i="2"/>
  <c r="F1754" i="2"/>
  <c r="G1754" i="2"/>
  <c r="K1755" i="2"/>
  <c r="E1755" i="2"/>
  <c r="C1756" i="2"/>
  <c r="N1167" i="2" l="1"/>
  <c r="D1168" i="2" s="1"/>
  <c r="I1167" i="2"/>
  <c r="M1167" i="2" s="1"/>
  <c r="L1756" i="2"/>
  <c r="F1755" i="2"/>
  <c r="G1755" i="2"/>
  <c r="K1756" i="2"/>
  <c r="E1756" i="2"/>
  <c r="C1757" i="2"/>
  <c r="H1168" i="2" l="1"/>
  <c r="N1168" i="2" s="1"/>
  <c r="D1169" i="2" s="1"/>
  <c r="L1757" i="2"/>
  <c r="F1756" i="2"/>
  <c r="G1756" i="2"/>
  <c r="K1757" i="2"/>
  <c r="E1757" i="2"/>
  <c r="C1758" i="2"/>
  <c r="I1168" i="2" l="1"/>
  <c r="M1168" i="2" s="1"/>
  <c r="H1169" i="2" s="1"/>
  <c r="A1168" i="2"/>
  <c r="L1758" i="2"/>
  <c r="F1757" i="2"/>
  <c r="G1757" i="2"/>
  <c r="E1758" i="2"/>
  <c r="K1758" i="2"/>
  <c r="C1759" i="2"/>
  <c r="I1169" i="2" l="1"/>
  <c r="M1169" i="2" s="1"/>
  <c r="A1169" i="2"/>
  <c r="N1169" i="2"/>
  <c r="D1170" i="2" s="1"/>
  <c r="L1759" i="2"/>
  <c r="G1758" i="2"/>
  <c r="F1758" i="2"/>
  <c r="E1759" i="2"/>
  <c r="K1759" i="2"/>
  <c r="C1760" i="2"/>
  <c r="H1170" i="2" l="1"/>
  <c r="I1170" i="2" s="1"/>
  <c r="M1170" i="2" s="1"/>
  <c r="N1170" i="2"/>
  <c r="D1171" i="2" s="1"/>
  <c r="A1170" i="2"/>
  <c r="H1171" i="2"/>
  <c r="L1760" i="2"/>
  <c r="K1760" i="2"/>
  <c r="E1760" i="2"/>
  <c r="G1759" i="2"/>
  <c r="F1759" i="2"/>
  <c r="C1761" i="2"/>
  <c r="N1171" i="2" l="1"/>
  <c r="D1172" i="2" s="1"/>
  <c r="I1171" i="2"/>
  <c r="M1171" i="2" s="1"/>
  <c r="H1172" i="2" s="1"/>
  <c r="A1171" i="2"/>
  <c r="L1761" i="2"/>
  <c r="F1760" i="2"/>
  <c r="G1760" i="2"/>
  <c r="E1761" i="2"/>
  <c r="K1761" i="2"/>
  <c r="C1762" i="2"/>
  <c r="I1172" i="2" l="1"/>
  <c r="M1172" i="2" s="1"/>
  <c r="N1172" i="2"/>
  <c r="D1173" i="2" s="1"/>
  <c r="A1172" i="2"/>
  <c r="L1762" i="2"/>
  <c r="F1761" i="2"/>
  <c r="G1761" i="2"/>
  <c r="E1762" i="2"/>
  <c r="K1762" i="2"/>
  <c r="C1763" i="2"/>
  <c r="H1173" i="2" l="1"/>
  <c r="F1762" i="2"/>
  <c r="G1762" i="2"/>
  <c r="E1763" i="2"/>
  <c r="K1763" i="2"/>
  <c r="C1764" i="2"/>
  <c r="I1173" i="2" l="1"/>
  <c r="M1173" i="2" s="1"/>
  <c r="N1173" i="2"/>
  <c r="D1174" i="2" s="1"/>
  <c r="A1173" i="2"/>
  <c r="K1764" i="2"/>
  <c r="E1764" i="2"/>
  <c r="F1763" i="2"/>
  <c r="G1763" i="2"/>
  <c r="C1765" i="2"/>
  <c r="H1174" i="2" l="1"/>
  <c r="A1174" i="2" s="1"/>
  <c r="F1764" i="2"/>
  <c r="G1764" i="2"/>
  <c r="K1765" i="2"/>
  <c r="E1765" i="2"/>
  <c r="C1766" i="2"/>
  <c r="N1174" i="2" l="1"/>
  <c r="D1175" i="2" s="1"/>
  <c r="I1174" i="2"/>
  <c r="M1174" i="2" s="1"/>
  <c r="G1765" i="2"/>
  <c r="F1765" i="2"/>
  <c r="K1766" i="2"/>
  <c r="C1767" i="2"/>
  <c r="H1175" i="2" l="1"/>
  <c r="A1175" i="2" s="1"/>
  <c r="L1767" i="2"/>
  <c r="L1184" i="2"/>
  <c r="K1767" i="2"/>
  <c r="C1768" i="2"/>
  <c r="I1175" i="2" l="1"/>
  <c r="M1175" i="2" s="1"/>
  <c r="N1175" i="2"/>
  <c r="D1176" i="2" s="1"/>
  <c r="L1768" i="2"/>
  <c r="K1768" i="2"/>
  <c r="C1769" i="2"/>
  <c r="H1176" i="2" l="1"/>
  <c r="A1176" i="2"/>
  <c r="I1176" i="2"/>
  <c r="M1176" i="2" s="1"/>
  <c r="N1176" i="2"/>
  <c r="D1177" i="2" s="1"/>
  <c r="L1769" i="2"/>
  <c r="E1187" i="2"/>
  <c r="F1187" i="2" s="1"/>
  <c r="G1187" i="2" s="1"/>
  <c r="K1769" i="2"/>
  <c r="C1770" i="2"/>
  <c r="H1177" i="2" l="1"/>
  <c r="I1177" i="2" s="1"/>
  <c r="M1177" i="2" s="1"/>
  <c r="L1770" i="2"/>
  <c r="K1770" i="2"/>
  <c r="E1770" i="2"/>
  <c r="C1771" i="2"/>
  <c r="A1177" i="2" l="1"/>
  <c r="N1177" i="2"/>
  <c r="D1178" i="2" s="1"/>
  <c r="L1771" i="2"/>
  <c r="F1770" i="2"/>
  <c r="G1770" i="2"/>
  <c r="K1771" i="2"/>
  <c r="E1771" i="2"/>
  <c r="C1772" i="2"/>
  <c r="H1178" i="2" l="1"/>
  <c r="L1772" i="2"/>
  <c r="G1771" i="2"/>
  <c r="F1771" i="2"/>
  <c r="K1772" i="2"/>
  <c r="E1772" i="2"/>
  <c r="C1773" i="2"/>
  <c r="A1178" i="2" l="1"/>
  <c r="I1178" i="2"/>
  <c r="M1178" i="2" s="1"/>
  <c r="N1178" i="2"/>
  <c r="D1179" i="2" s="1"/>
  <c r="L1773" i="2"/>
  <c r="F1772" i="2"/>
  <c r="G1772" i="2"/>
  <c r="K1773" i="2"/>
  <c r="E1773" i="2"/>
  <c r="C1774" i="2"/>
  <c r="H1179" i="2" l="1"/>
  <c r="A1179" i="2" s="1"/>
  <c r="N1179" i="2"/>
  <c r="D1180" i="2" s="1"/>
  <c r="I1179" i="2"/>
  <c r="M1179" i="2" s="1"/>
  <c r="H1180" i="2" s="1"/>
  <c r="A1180" i="2" s="1"/>
  <c r="L1774" i="2"/>
  <c r="F1773" i="2"/>
  <c r="G1773" i="2"/>
  <c r="K1774" i="2"/>
  <c r="E1774" i="2"/>
  <c r="C1775" i="2"/>
  <c r="N1180" i="2" l="1"/>
  <c r="D1181" i="2" s="1"/>
  <c r="I1180" i="2"/>
  <c r="M1180" i="2" s="1"/>
  <c r="H1181" i="2" s="1"/>
  <c r="L1775" i="2"/>
  <c r="F1774" i="2"/>
  <c r="G1774" i="2"/>
  <c r="K1775" i="2"/>
  <c r="E1775" i="2"/>
  <c r="C1776" i="2"/>
  <c r="N1181" i="2" l="1"/>
  <c r="D1182" i="2" s="1"/>
  <c r="I1181" i="2"/>
  <c r="M1181" i="2" s="1"/>
  <c r="A1181" i="2"/>
  <c r="L1776" i="2"/>
  <c r="F1775" i="2"/>
  <c r="G1775" i="2"/>
  <c r="E1776" i="2"/>
  <c r="K1776" i="2"/>
  <c r="C1777" i="2"/>
  <c r="H1182" i="2" l="1"/>
  <c r="I1182" i="2" s="1"/>
  <c r="M1182" i="2" s="1"/>
  <c r="A1182" i="2"/>
  <c r="N1182" i="2"/>
  <c r="D1183" i="2" s="1"/>
  <c r="L1777" i="2"/>
  <c r="F1776" i="2"/>
  <c r="G1776" i="2"/>
  <c r="E1777" i="2"/>
  <c r="K1777" i="2"/>
  <c r="C1778" i="2"/>
  <c r="H1183" i="2" l="1"/>
  <c r="L1778" i="2"/>
  <c r="F1777" i="2"/>
  <c r="G1777" i="2"/>
  <c r="E1778" i="2"/>
  <c r="K1778" i="2"/>
  <c r="C1779" i="2"/>
  <c r="I1183" i="2" l="1"/>
  <c r="M1183" i="2" s="1"/>
  <c r="N1183" i="2"/>
  <c r="D1184" i="2" s="1"/>
  <c r="A1183" i="2"/>
  <c r="L1187" i="2"/>
  <c r="L1779" i="2"/>
  <c r="F1778" i="2"/>
  <c r="G1778" i="2"/>
  <c r="E1779" i="2"/>
  <c r="K1779" i="2"/>
  <c r="C1780" i="2"/>
  <c r="H1184" i="2" l="1"/>
  <c r="L1185" i="2"/>
  <c r="L1780" i="2"/>
  <c r="F1779" i="2"/>
  <c r="G1779" i="2"/>
  <c r="E1780" i="2"/>
  <c r="K1780" i="2"/>
  <c r="C1781" i="2"/>
  <c r="A1184" i="2" l="1"/>
  <c r="I1184" i="2"/>
  <c r="M1184" i="2" s="1"/>
  <c r="N1184" i="2"/>
  <c r="D1185" i="2" s="1"/>
  <c r="L1781" i="2"/>
  <c r="F1780" i="2"/>
  <c r="G1780" i="2"/>
  <c r="E1781" i="2"/>
  <c r="K1781" i="2"/>
  <c r="C1782" i="2"/>
  <c r="H1185" i="2" l="1"/>
  <c r="L1782" i="2"/>
  <c r="F1781" i="2"/>
  <c r="G1781" i="2"/>
  <c r="K1782" i="2"/>
  <c r="E1782" i="2"/>
  <c r="C1783" i="2"/>
  <c r="I1185" i="2" l="1"/>
  <c r="M1185" i="2" s="1"/>
  <c r="N1185" i="2"/>
  <c r="D1186" i="2" s="1"/>
  <c r="A1185" i="2"/>
  <c r="E1188" i="2"/>
  <c r="F1188" i="2" s="1"/>
  <c r="G1188" i="2" s="1"/>
  <c r="L1783" i="2"/>
  <c r="F1782" i="2"/>
  <c r="G1782" i="2"/>
  <c r="K1783" i="2"/>
  <c r="E1783" i="2"/>
  <c r="C1784" i="2"/>
  <c r="H1186" i="2" l="1"/>
  <c r="L1784" i="2"/>
  <c r="K1784" i="2"/>
  <c r="E1784" i="2"/>
  <c r="G1783" i="2"/>
  <c r="F1783" i="2"/>
  <c r="C1785" i="2"/>
  <c r="L1186" i="2" l="1"/>
  <c r="I1186" i="2"/>
  <c r="M1186" i="2" s="1"/>
  <c r="N1186" i="2"/>
  <c r="D1187" i="2" s="1"/>
  <c r="A1186" i="2"/>
  <c r="E1189" i="2"/>
  <c r="L1785" i="2"/>
  <c r="F1784" i="2"/>
  <c r="G1784" i="2"/>
  <c r="K1785" i="2"/>
  <c r="E1785" i="2"/>
  <c r="C1786" i="2"/>
  <c r="H1187" i="2" l="1"/>
  <c r="A1187" i="2" s="1"/>
  <c r="F1189" i="2"/>
  <c r="G1189" i="2" s="1"/>
  <c r="L1786" i="2"/>
  <c r="F1785" i="2"/>
  <c r="G1785" i="2"/>
  <c r="K1786" i="2"/>
  <c r="E1786" i="2"/>
  <c r="C1787" i="2"/>
  <c r="N1187" i="2" l="1"/>
  <c r="D1188" i="2" s="1"/>
  <c r="I1187" i="2"/>
  <c r="M1187" i="2" s="1"/>
  <c r="H1188" i="2" s="1"/>
  <c r="L1787" i="2"/>
  <c r="F1786" i="2"/>
  <c r="G1786" i="2"/>
  <c r="K1787" i="2"/>
  <c r="E1787" i="2"/>
  <c r="C1788" i="2"/>
  <c r="N1188" i="2" l="1"/>
  <c r="D1189" i="2" s="1"/>
  <c r="I1188" i="2"/>
  <c r="M1188" i="2" s="1"/>
  <c r="H1189" i="2" s="1"/>
  <c r="I1189" i="2" s="1"/>
  <c r="M1189" i="2" s="1"/>
  <c r="A1188" i="2"/>
  <c r="L1788" i="2"/>
  <c r="F1787" i="2"/>
  <c r="G1787" i="2"/>
  <c r="E1788" i="2"/>
  <c r="K1788" i="2"/>
  <c r="C1789" i="2"/>
  <c r="N1189" i="2" l="1"/>
  <c r="A1189" i="2"/>
  <c r="L1789" i="2"/>
  <c r="F1788" i="2"/>
  <c r="G1788" i="2"/>
  <c r="E1789" i="2"/>
  <c r="K1789" i="2"/>
  <c r="C1790" i="2"/>
  <c r="H1190" i="2" l="1"/>
  <c r="D1190" i="2"/>
  <c r="L1790" i="2"/>
  <c r="F1789" i="2"/>
  <c r="G1789" i="2"/>
  <c r="E1790" i="2"/>
  <c r="K1790" i="2"/>
  <c r="C1791" i="2"/>
  <c r="E1190" i="2" l="1"/>
  <c r="F1190" i="2" s="1"/>
  <c r="G1190" i="2" s="1"/>
  <c r="A1190" i="2"/>
  <c r="I1190" i="2"/>
  <c r="N1190" i="2"/>
  <c r="L1791" i="2"/>
  <c r="F1790" i="2"/>
  <c r="G1790" i="2"/>
  <c r="E1791" i="2"/>
  <c r="K1791" i="2"/>
  <c r="C1792" i="2"/>
  <c r="M1190" i="2"/>
  <c r="D1191" i="2" l="1"/>
  <c r="H1191" i="2"/>
  <c r="A1191" i="2" s="1"/>
  <c r="L1792" i="2"/>
  <c r="E1792" i="2"/>
  <c r="K1792" i="2"/>
  <c r="F1791" i="2"/>
  <c r="G1791" i="2"/>
  <c r="C1793" i="2"/>
  <c r="I1191" i="2" l="1"/>
  <c r="M1191" i="2" s="1"/>
  <c r="N1191" i="2"/>
  <c r="D1192" i="2" s="1"/>
  <c r="E1793" i="2"/>
  <c r="K1793" i="2"/>
  <c r="F1792" i="2"/>
  <c r="G1792" i="2"/>
  <c r="C1794" i="2"/>
  <c r="H1192" i="2" l="1"/>
  <c r="E1794" i="2"/>
  <c r="K1794" i="2"/>
  <c r="F1793" i="2"/>
  <c r="G1793" i="2"/>
  <c r="C1795" i="2"/>
  <c r="I1192" i="2" l="1"/>
  <c r="M1192" i="2" s="1"/>
  <c r="N1192" i="2"/>
  <c r="D1193" i="2" s="1"/>
  <c r="H1193" i="2"/>
  <c r="A1192" i="2"/>
  <c r="F1794" i="2"/>
  <c r="G1794" i="2"/>
  <c r="K1795" i="2"/>
  <c r="E1795" i="2"/>
  <c r="C1796" i="2"/>
  <c r="I1193" i="2" l="1"/>
  <c r="M1193" i="2" s="1"/>
  <c r="N1193" i="2"/>
  <c r="D1194" i="2" s="1"/>
  <c r="A1193" i="2"/>
  <c r="G1795" i="2"/>
  <c r="F1795" i="2"/>
  <c r="E1796" i="2"/>
  <c r="K1796" i="2"/>
  <c r="C1797" i="2"/>
  <c r="H1194" i="2" l="1"/>
  <c r="L1797" i="2"/>
  <c r="F1796" i="2"/>
  <c r="G1796" i="2"/>
  <c r="K1797" i="2"/>
  <c r="C1798" i="2"/>
  <c r="I1194" i="2" l="1"/>
  <c r="M1194" i="2" s="1"/>
  <c r="N1194" i="2"/>
  <c r="D1195" i="2" s="1"/>
  <c r="A1194" i="2"/>
  <c r="L1798" i="2"/>
  <c r="K1798" i="2"/>
  <c r="C1799" i="2"/>
  <c r="H1195" i="2" l="1"/>
  <c r="I1195" i="2" s="1"/>
  <c r="M1195" i="2" s="1"/>
  <c r="A1195" i="2"/>
  <c r="L1799" i="2"/>
  <c r="K1799" i="2"/>
  <c r="C1800" i="2"/>
  <c r="N1195" i="2" l="1"/>
  <c r="D1196" i="2" s="1"/>
  <c r="L1800" i="2"/>
  <c r="K1800" i="2"/>
  <c r="C1801" i="2"/>
  <c r="H1196" i="2" l="1"/>
  <c r="N1196" i="2"/>
  <c r="D1197" i="2" s="1"/>
  <c r="A1196" i="2"/>
  <c r="I1196" i="2"/>
  <c r="M1196" i="2" s="1"/>
  <c r="H1197" i="2" s="1"/>
  <c r="A1197" i="2" s="1"/>
  <c r="L1801" i="2"/>
  <c r="K1801" i="2"/>
  <c r="E1801" i="2"/>
  <c r="C1802" i="2"/>
  <c r="N1197" i="2" l="1"/>
  <c r="D1198" i="2" s="1"/>
  <c r="I1197" i="2"/>
  <c r="M1197" i="2" s="1"/>
  <c r="L1802" i="2"/>
  <c r="F1801" i="2"/>
  <c r="G1801" i="2"/>
  <c r="K1802" i="2"/>
  <c r="E1802" i="2"/>
  <c r="C1803" i="2"/>
  <c r="H1198" i="2" l="1"/>
  <c r="N1198" i="2" s="1"/>
  <c r="I1198" i="2"/>
  <c r="M1198" i="2" s="1"/>
  <c r="A1198" i="2"/>
  <c r="L1803" i="2"/>
  <c r="G1802" i="2"/>
  <c r="F1802" i="2"/>
  <c r="K1803" i="2"/>
  <c r="E1803" i="2"/>
  <c r="C1804" i="2"/>
  <c r="D1199" i="2" l="1"/>
  <c r="H1199" i="2"/>
  <c r="I1199" i="2"/>
  <c r="M1199" i="2" s="1"/>
  <c r="N1199" i="2"/>
  <c r="D1200" i="2" s="1"/>
  <c r="A1199" i="2"/>
  <c r="L1804" i="2"/>
  <c r="F1803" i="2"/>
  <c r="G1803" i="2"/>
  <c r="K1804" i="2"/>
  <c r="E1804" i="2"/>
  <c r="C1805" i="2"/>
  <c r="H1200" i="2" l="1"/>
  <c r="L1805" i="2"/>
  <c r="K1805" i="2"/>
  <c r="E1805" i="2"/>
  <c r="F1804" i="2"/>
  <c r="G1804" i="2"/>
  <c r="C1806" i="2"/>
  <c r="N1200" i="2" l="1"/>
  <c r="D1201" i="2" s="1"/>
  <c r="I1200" i="2"/>
  <c r="M1200" i="2" s="1"/>
  <c r="H1201" i="2" s="1"/>
  <c r="A1200" i="2"/>
  <c r="L1806" i="2"/>
  <c r="F1805" i="2"/>
  <c r="G1805" i="2"/>
  <c r="K1806" i="2"/>
  <c r="E1806" i="2"/>
  <c r="C1807" i="2"/>
  <c r="I1201" i="2" l="1"/>
  <c r="M1201" i="2" s="1"/>
  <c r="N1201" i="2"/>
  <c r="D1202" i="2" s="1"/>
  <c r="A1201" i="2"/>
  <c r="L1807" i="2"/>
  <c r="F1806" i="2"/>
  <c r="G1806" i="2"/>
  <c r="E1807" i="2"/>
  <c r="K1807" i="2"/>
  <c r="C1808" i="2"/>
  <c r="H1202" i="2" l="1"/>
  <c r="A1202" i="2" s="1"/>
  <c r="N1202" i="2"/>
  <c r="D1203" i="2" s="1"/>
  <c r="I1202" i="2"/>
  <c r="M1202" i="2" s="1"/>
  <c r="L1808" i="2"/>
  <c r="E1808" i="2"/>
  <c r="K1808" i="2"/>
  <c r="F1807" i="2"/>
  <c r="G1807" i="2"/>
  <c r="C1809" i="2"/>
  <c r="H1203" i="2" l="1"/>
  <c r="N1203" i="2" s="1"/>
  <c r="D1204" i="2" s="1"/>
  <c r="A1203" i="2"/>
  <c r="L1809" i="2"/>
  <c r="F1808" i="2"/>
  <c r="G1808" i="2"/>
  <c r="E1809" i="2"/>
  <c r="K1809" i="2"/>
  <c r="C1810" i="2"/>
  <c r="I1203" i="2" l="1"/>
  <c r="M1203" i="2" s="1"/>
  <c r="H1204" i="2" s="1"/>
  <c r="L1810" i="2"/>
  <c r="F1809" i="2"/>
  <c r="G1809" i="2"/>
  <c r="E1810" i="2"/>
  <c r="K1810" i="2"/>
  <c r="C1811" i="2"/>
  <c r="A1204" i="2" l="1"/>
  <c r="I1204" i="2"/>
  <c r="M1204" i="2" s="1"/>
  <c r="N1204" i="2" s="1"/>
  <c r="D1205" i="2" s="1"/>
  <c r="L1811" i="2"/>
  <c r="L1214" i="2"/>
  <c r="F1810" i="2"/>
  <c r="G1810" i="2"/>
  <c r="E1811" i="2"/>
  <c r="K1811" i="2"/>
  <c r="C1812" i="2"/>
  <c r="H1205" i="2" l="1"/>
  <c r="L1812" i="2"/>
  <c r="E1812" i="2"/>
  <c r="K1812" i="2"/>
  <c r="F1811" i="2"/>
  <c r="G1811" i="2"/>
  <c r="C1813" i="2"/>
  <c r="I1205" i="2" l="1"/>
  <c r="M1205" i="2" s="1"/>
  <c r="N1205" i="2"/>
  <c r="D1206" i="2" s="1"/>
  <c r="H1206" i="2"/>
  <c r="A1205" i="2"/>
  <c r="L1813" i="2"/>
  <c r="L1215" i="2"/>
  <c r="K1813" i="2"/>
  <c r="E1813" i="2"/>
  <c r="F1812" i="2"/>
  <c r="G1812" i="2"/>
  <c r="C1814" i="2"/>
  <c r="N1206" i="2" l="1"/>
  <c r="D1207" i="2" s="1"/>
  <c r="I1206" i="2"/>
  <c r="M1206" i="2" s="1"/>
  <c r="H1207" i="2" s="1"/>
  <c r="A1206" i="2"/>
  <c r="L1814" i="2"/>
  <c r="F1813" i="2"/>
  <c r="G1813" i="2"/>
  <c r="K1814" i="2"/>
  <c r="E1814" i="2"/>
  <c r="C1815" i="2"/>
  <c r="A1207" i="2" l="1"/>
  <c r="N1207" i="2"/>
  <c r="D1208" i="2" s="1"/>
  <c r="I1207" i="2"/>
  <c r="M1207" i="2" s="1"/>
  <c r="H1208" i="2" s="1"/>
  <c r="L1815" i="2"/>
  <c r="G1814" i="2"/>
  <c r="F1814" i="2"/>
  <c r="K1815" i="2"/>
  <c r="E1815" i="2"/>
  <c r="C1816" i="2"/>
  <c r="A1208" i="2" l="1"/>
  <c r="I1208" i="2"/>
  <c r="M1208" i="2" s="1"/>
  <c r="N1208" i="2"/>
  <c r="D1209" i="2" s="1"/>
  <c r="L1816" i="2"/>
  <c r="F1815" i="2"/>
  <c r="G1815" i="2"/>
  <c r="K1816" i="2"/>
  <c r="E1816" i="2"/>
  <c r="C1817" i="2"/>
  <c r="H1209" i="2" l="1"/>
  <c r="L1817" i="2"/>
  <c r="F1816" i="2"/>
  <c r="G1816" i="2"/>
  <c r="K1817" i="2"/>
  <c r="E1817" i="2"/>
  <c r="C1818" i="2"/>
  <c r="I1209" i="2" l="1"/>
  <c r="M1209" i="2" s="1"/>
  <c r="N1209" i="2"/>
  <c r="D1210" i="2" s="1"/>
  <c r="A1209" i="2"/>
  <c r="L1818" i="2"/>
  <c r="F1817" i="2"/>
  <c r="G1817" i="2"/>
  <c r="K1818" i="2"/>
  <c r="E1818" i="2"/>
  <c r="C1819" i="2"/>
  <c r="H1210" i="2" l="1"/>
  <c r="A1210" i="2"/>
  <c r="L1819" i="2"/>
  <c r="E1219" i="2"/>
  <c r="E1819" i="2"/>
  <c r="K1819" i="2"/>
  <c r="F1818" i="2"/>
  <c r="G1818" i="2"/>
  <c r="C1820" i="2"/>
  <c r="I1210" i="2" l="1"/>
  <c r="M1210" i="2" s="1"/>
  <c r="N1210" i="2"/>
  <c r="D1211" i="2" s="1"/>
  <c r="L1820" i="2"/>
  <c r="F1219" i="2"/>
  <c r="G1219" i="2" s="1"/>
  <c r="F1819" i="2"/>
  <c r="G1819" i="2"/>
  <c r="E1820" i="2"/>
  <c r="K1820" i="2"/>
  <c r="C1821" i="2"/>
  <c r="H1211" i="2" l="1"/>
  <c r="L1821" i="2"/>
  <c r="G1820" i="2"/>
  <c r="F1820" i="2"/>
  <c r="K1821" i="2"/>
  <c r="E1821" i="2"/>
  <c r="C1822" i="2"/>
  <c r="I1211" i="2" l="1"/>
  <c r="M1211" i="2" s="1"/>
  <c r="N1211" i="2"/>
  <c r="D1212" i="2" s="1"/>
  <c r="A1211" i="2"/>
  <c r="L1822" i="2"/>
  <c r="F1821" i="2"/>
  <c r="G1821" i="2"/>
  <c r="E1822" i="2"/>
  <c r="K1822" i="2"/>
  <c r="C1823" i="2"/>
  <c r="H1212" i="2" l="1"/>
  <c r="L1823" i="2"/>
  <c r="F1822" i="2"/>
  <c r="G1822" i="2"/>
  <c r="E1823" i="2"/>
  <c r="K1823" i="2"/>
  <c r="C1824" i="2"/>
  <c r="I1212" i="2" l="1"/>
  <c r="M1212" i="2" s="1"/>
  <c r="N1212" i="2"/>
  <c r="D1213" i="2" s="1"/>
  <c r="H1213" i="2"/>
  <c r="A1212" i="2"/>
  <c r="F1823" i="2"/>
  <c r="G1823" i="2"/>
  <c r="E1824" i="2"/>
  <c r="K1824" i="2"/>
  <c r="C1825" i="2"/>
  <c r="A1213" i="2" l="1"/>
  <c r="I1213" i="2"/>
  <c r="M1213" i="2" s="1"/>
  <c r="N1213" i="2"/>
  <c r="D1214" i="2" s="1"/>
  <c r="F1824" i="2"/>
  <c r="G1824" i="2"/>
  <c r="E1825" i="2"/>
  <c r="K1825" i="2"/>
  <c r="C1826" i="2"/>
  <c r="H1214" i="2" l="1"/>
  <c r="F1825" i="2"/>
  <c r="G1825" i="2"/>
  <c r="K1826" i="2"/>
  <c r="E1826" i="2"/>
  <c r="C1827" i="2"/>
  <c r="A1214" i="2" l="1"/>
  <c r="N1214" i="2"/>
  <c r="D1215" i="2" s="1"/>
  <c r="I1214" i="2"/>
  <c r="M1214" i="2" s="1"/>
  <c r="H1215" i="2" s="1"/>
  <c r="I1215" i="2" s="1"/>
  <c r="M1215" i="2" s="1"/>
  <c r="K1827" i="2"/>
  <c r="E1827" i="2"/>
  <c r="G1826" i="2"/>
  <c r="F1826" i="2"/>
  <c r="C1828" i="2"/>
  <c r="A1215" i="2" l="1"/>
  <c r="N1215" i="2"/>
  <c r="D1216" i="2" s="1"/>
  <c r="H1216" i="2"/>
  <c r="N1216" i="2" s="1"/>
  <c r="D1217" i="2" s="1"/>
  <c r="L1216" i="2"/>
  <c r="L1828" i="2"/>
  <c r="F1827" i="2"/>
  <c r="G1827" i="2"/>
  <c r="K1828" i="2"/>
  <c r="C1829" i="2"/>
  <c r="I1216" i="2" l="1"/>
  <c r="M1216" i="2" s="1"/>
  <c r="A1216" i="2"/>
  <c r="H1217" i="2"/>
  <c r="E1218" i="2"/>
  <c r="F1218" i="2" s="1"/>
  <c r="G1218" i="2" s="1"/>
  <c r="L1829" i="2"/>
  <c r="K1829" i="2"/>
  <c r="C1830" i="2"/>
  <c r="A1217" i="2" l="1"/>
  <c r="I1217" i="2"/>
  <c r="M1217" i="2" s="1"/>
  <c r="N1217" i="2"/>
  <c r="D1218" i="2" s="1"/>
  <c r="L1217" i="2"/>
  <c r="L1830" i="2"/>
  <c r="E1830" i="2"/>
  <c r="K1830" i="2"/>
  <c r="C1831" i="2"/>
  <c r="H1218" i="2" l="1"/>
  <c r="I1218" i="2" s="1"/>
  <c r="M1218" i="2" s="1"/>
  <c r="N1218" i="2"/>
  <c r="D1219" i="2" s="1"/>
  <c r="A1218" i="2"/>
  <c r="L1831" i="2"/>
  <c r="F1830" i="2"/>
  <c r="G1830" i="2"/>
  <c r="E1831" i="2"/>
  <c r="K1831" i="2"/>
  <c r="C1832" i="2"/>
  <c r="H1219" i="2" l="1"/>
  <c r="A1219" i="2"/>
  <c r="N1219" i="2"/>
  <c r="D1220" i="2" s="1"/>
  <c r="I1219" i="2"/>
  <c r="M1219" i="2" s="1"/>
  <c r="H1220" i="2" s="1"/>
  <c r="N1220" i="2" s="1"/>
  <c r="E1220" i="2"/>
  <c r="L1832" i="2"/>
  <c r="F1831" i="2"/>
  <c r="G1831" i="2"/>
  <c r="K1832" i="2"/>
  <c r="E1832" i="2"/>
  <c r="C1833" i="2"/>
  <c r="A1220" i="2" l="1"/>
  <c r="I1220" i="2"/>
  <c r="M1220" i="2" s="1"/>
  <c r="H1221" i="2" s="1"/>
  <c r="N1221" i="2" s="1"/>
  <c r="G1220" i="2"/>
  <c r="F1220" i="2"/>
  <c r="D1221" i="2"/>
  <c r="L1833" i="2"/>
  <c r="F1832" i="2"/>
  <c r="G1832" i="2"/>
  <c r="K1833" i="2"/>
  <c r="E1833" i="2"/>
  <c r="C1834" i="2"/>
  <c r="I1221" i="2" l="1"/>
  <c r="E1221" i="2"/>
  <c r="F1221" i="2" s="1"/>
  <c r="G1221" i="2" s="1"/>
  <c r="D1222" i="2" s="1"/>
  <c r="A1221" i="2"/>
  <c r="L1834" i="2"/>
  <c r="G1833" i="2"/>
  <c r="F1833" i="2"/>
  <c r="K1834" i="2"/>
  <c r="E1834" i="2"/>
  <c r="C1835" i="2"/>
  <c r="M1221" i="2"/>
  <c r="H1222" i="2" l="1"/>
  <c r="L1835" i="2"/>
  <c r="F1834" i="2"/>
  <c r="G1834" i="2"/>
  <c r="K1835" i="2"/>
  <c r="E1835" i="2"/>
  <c r="C1836" i="2"/>
  <c r="A1222" i="2" l="1"/>
  <c r="N1222" i="2"/>
  <c r="D1223" i="2" s="1"/>
  <c r="I1222" i="2"/>
  <c r="M1222" i="2" s="1"/>
  <c r="H1223" i="2" s="1"/>
  <c r="L1836" i="2"/>
  <c r="K1836" i="2"/>
  <c r="E1836" i="2"/>
  <c r="F1835" i="2"/>
  <c r="G1835" i="2"/>
  <c r="C1837" i="2"/>
  <c r="N1223" i="2" l="1"/>
  <c r="D1224" i="2" s="1"/>
  <c r="I1223" i="2"/>
  <c r="M1223" i="2" s="1"/>
  <c r="H1224" i="2" s="1"/>
  <c r="A1223" i="2"/>
  <c r="L1837" i="2"/>
  <c r="F1836" i="2"/>
  <c r="G1836" i="2"/>
  <c r="K1837" i="2"/>
  <c r="E1837" i="2"/>
  <c r="C1838" i="2"/>
  <c r="I1224" i="2" l="1"/>
  <c r="M1224" i="2" s="1"/>
  <c r="N1224" i="2"/>
  <c r="D1225" i="2" s="1"/>
  <c r="A1224" i="2"/>
  <c r="L1838" i="2"/>
  <c r="F1837" i="2"/>
  <c r="G1837" i="2"/>
  <c r="E1838" i="2"/>
  <c r="K1838" i="2"/>
  <c r="C1839" i="2"/>
  <c r="H1225" i="2" l="1"/>
  <c r="I1225" i="2" s="1"/>
  <c r="M1225" i="2" s="1"/>
  <c r="L1839" i="2"/>
  <c r="F1838" i="2"/>
  <c r="G1838" i="2"/>
  <c r="E1839" i="2"/>
  <c r="K1839" i="2"/>
  <c r="C1840" i="2"/>
  <c r="A1225" i="2" l="1"/>
  <c r="N1225" i="2"/>
  <c r="D1226" i="2" s="1"/>
  <c r="L1840" i="2"/>
  <c r="E1840" i="2"/>
  <c r="K1840" i="2"/>
  <c r="F1839" i="2"/>
  <c r="G1839" i="2"/>
  <c r="C1841" i="2"/>
  <c r="H1226" i="2" l="1"/>
  <c r="A1226" i="2" s="1"/>
  <c r="N1226" i="2"/>
  <c r="D1227" i="2" s="1"/>
  <c r="I1226" i="2"/>
  <c r="M1226" i="2" s="1"/>
  <c r="H1227" i="2" s="1"/>
  <c r="I1227" i="2" s="1"/>
  <c r="M1227" i="2" s="1"/>
  <c r="L1841" i="2"/>
  <c r="F1840" i="2"/>
  <c r="G1840" i="2"/>
  <c r="E1841" i="2"/>
  <c r="K1841" i="2"/>
  <c r="C1842" i="2"/>
  <c r="N1227" i="2" l="1"/>
  <c r="D1228" i="2" s="1"/>
  <c r="A1227" i="2"/>
  <c r="H1228" i="2"/>
  <c r="I1228" i="2" s="1"/>
  <c r="M1228" i="2" s="1"/>
  <c r="L1842" i="2"/>
  <c r="E1842" i="2"/>
  <c r="K1842" i="2"/>
  <c r="F1841" i="2"/>
  <c r="G1841" i="2"/>
  <c r="C1843" i="2"/>
  <c r="A1228" i="2" l="1"/>
  <c r="N1228" i="2"/>
  <c r="D1229" i="2" s="1"/>
  <c r="L1843" i="2"/>
  <c r="F1842" i="2"/>
  <c r="G1842" i="2"/>
  <c r="E1843" i="2"/>
  <c r="K1843" i="2"/>
  <c r="C1844" i="2"/>
  <c r="H1229" i="2" l="1"/>
  <c r="A1229" i="2" s="1"/>
  <c r="N1229" i="2"/>
  <c r="D1230" i="2" s="1"/>
  <c r="I1229" i="2"/>
  <c r="M1229" i="2" s="1"/>
  <c r="L1844" i="2"/>
  <c r="F1843" i="2"/>
  <c r="G1843" i="2"/>
  <c r="K1844" i="2"/>
  <c r="E1844" i="2"/>
  <c r="C1845" i="2"/>
  <c r="H1230" i="2" l="1"/>
  <c r="I1230" i="2" s="1"/>
  <c r="M1230" i="2" s="1"/>
  <c r="L1845" i="2"/>
  <c r="F1844" i="2"/>
  <c r="G1844" i="2"/>
  <c r="K1845" i="2"/>
  <c r="E1845" i="2"/>
  <c r="C1846" i="2"/>
  <c r="N1230" i="2" l="1"/>
  <c r="D1231" i="2" s="1"/>
  <c r="A1230" i="2"/>
  <c r="H1231" i="2"/>
  <c r="L1846" i="2"/>
  <c r="G1845" i="2"/>
  <c r="F1845" i="2"/>
  <c r="K1846" i="2"/>
  <c r="E1846" i="2"/>
  <c r="C1847" i="2"/>
  <c r="N1231" i="2" l="1"/>
  <c r="D1232" i="2" s="1"/>
  <c r="A1231" i="2"/>
  <c r="I1231" i="2"/>
  <c r="M1231" i="2" s="1"/>
  <c r="H1232" i="2" s="1"/>
  <c r="L1847" i="2"/>
  <c r="F1846" i="2"/>
  <c r="G1846" i="2"/>
  <c r="K1847" i="2"/>
  <c r="E1847" i="2"/>
  <c r="C1848" i="2"/>
  <c r="I1232" i="2" l="1"/>
  <c r="M1232" i="2" s="1"/>
  <c r="N1232" i="2"/>
  <c r="D1233" i="2" s="1"/>
  <c r="A1232" i="2"/>
  <c r="L1848" i="2"/>
  <c r="K1848" i="2"/>
  <c r="E1848" i="2"/>
  <c r="F1847" i="2"/>
  <c r="G1847" i="2"/>
  <c r="C1849" i="2"/>
  <c r="H1233" i="2" l="1"/>
  <c r="L1849" i="2"/>
  <c r="G1848" i="2"/>
  <c r="F1848" i="2"/>
  <c r="K1849" i="2"/>
  <c r="E1849" i="2"/>
  <c r="C1850" i="2"/>
  <c r="I1233" i="2" l="1"/>
  <c r="M1233" i="2" s="1"/>
  <c r="N1233" i="2"/>
  <c r="D1234" i="2" s="1"/>
  <c r="A1233" i="2"/>
  <c r="L1850" i="2"/>
  <c r="F1849" i="2"/>
  <c r="G1849" i="2"/>
  <c r="E1850" i="2"/>
  <c r="K1850" i="2"/>
  <c r="C1851" i="2"/>
  <c r="H1234" i="2" l="1"/>
  <c r="L1851" i="2"/>
  <c r="F1850" i="2"/>
  <c r="G1850" i="2"/>
  <c r="E1851" i="2"/>
  <c r="K1851" i="2"/>
  <c r="C1852" i="2"/>
  <c r="A1234" i="2" l="1"/>
  <c r="N1234" i="2"/>
  <c r="D1235" i="2" s="1"/>
  <c r="I1234" i="2"/>
  <c r="M1234" i="2" s="1"/>
  <c r="H1235" i="2" s="1"/>
  <c r="L1852" i="2"/>
  <c r="E1852" i="2"/>
  <c r="K1852" i="2"/>
  <c r="F1851" i="2"/>
  <c r="G1851" i="2"/>
  <c r="C1853" i="2"/>
  <c r="A1235" i="2" l="1"/>
  <c r="I1235" i="2"/>
  <c r="M1235" i="2" s="1"/>
  <c r="N1235" i="2"/>
  <c r="D1236" i="2" s="1"/>
  <c r="L1853" i="2"/>
  <c r="F1852" i="2"/>
  <c r="G1852" i="2"/>
  <c r="E1853" i="2"/>
  <c r="K1853" i="2"/>
  <c r="C1854" i="2"/>
  <c r="H1236" i="2" l="1"/>
  <c r="A1236" i="2" s="1"/>
  <c r="N1236" i="2"/>
  <c r="D1237" i="2" s="1"/>
  <c r="I1236" i="2"/>
  <c r="M1236" i="2" s="1"/>
  <c r="H1237" i="2" s="1"/>
  <c r="L1854" i="2"/>
  <c r="G1853" i="2"/>
  <c r="F1853" i="2"/>
  <c r="E1854" i="2"/>
  <c r="K1854" i="2"/>
  <c r="C1855" i="2"/>
  <c r="I1237" i="2" l="1"/>
  <c r="M1237" i="2" s="1"/>
  <c r="N1237" i="2"/>
  <c r="D1238" i="2" s="1"/>
  <c r="A1237" i="2"/>
  <c r="G1854" i="2"/>
  <c r="F1854" i="2"/>
  <c r="E1855" i="2"/>
  <c r="K1855" i="2"/>
  <c r="C1856" i="2"/>
  <c r="H1238" i="2" l="1"/>
  <c r="I1238" i="2" s="1"/>
  <c r="M1238" i="2" s="1"/>
  <c r="F1855" i="2"/>
  <c r="G1855" i="2"/>
  <c r="E1856" i="2"/>
  <c r="K1856" i="2"/>
  <c r="C1857" i="2"/>
  <c r="A1238" i="2" l="1"/>
  <c r="N1238" i="2"/>
  <c r="D1239" i="2" s="1"/>
  <c r="L1857" i="2"/>
  <c r="F1856" i="2"/>
  <c r="G1856" i="2"/>
  <c r="K1857" i="2"/>
  <c r="C1858" i="2"/>
  <c r="H1239" i="2" l="1"/>
  <c r="A1239" i="2" s="1"/>
  <c r="L1858" i="2"/>
  <c r="K1858" i="2"/>
  <c r="C1859" i="2"/>
  <c r="N1239" i="2" l="1"/>
  <c r="D1240" i="2" s="1"/>
  <c r="I1239" i="2"/>
  <c r="M1239" i="2" s="1"/>
  <c r="H1240" i="2" s="1"/>
  <c r="I1240" i="2" s="1"/>
  <c r="M1240" i="2" s="1"/>
  <c r="L1859" i="2"/>
  <c r="K1859" i="2"/>
  <c r="C1860" i="2"/>
  <c r="A1240" i="2" l="1"/>
  <c r="N1240" i="2"/>
  <c r="D1241" i="2" s="1"/>
  <c r="L1860" i="2"/>
  <c r="K1860" i="2"/>
  <c r="C1861" i="2"/>
  <c r="H1241" i="2" l="1"/>
  <c r="I1241" i="2" s="1"/>
  <c r="M1241" i="2" s="1"/>
  <c r="N1241" i="2"/>
  <c r="D1242" i="2" s="1"/>
  <c r="A1241" i="2"/>
  <c r="L1861" i="2"/>
  <c r="K1861" i="2"/>
  <c r="E1861" i="2"/>
  <c r="C1862" i="2"/>
  <c r="H1242" i="2" l="1"/>
  <c r="L1862" i="2"/>
  <c r="F1861" i="2"/>
  <c r="G1861" i="2"/>
  <c r="K1862" i="2"/>
  <c r="E1862" i="2"/>
  <c r="C1863" i="2"/>
  <c r="A1242" i="2" l="1"/>
  <c r="N1242" i="2"/>
  <c r="D1243" i="2" s="1"/>
  <c r="I1242" i="2"/>
  <c r="M1242" i="2" s="1"/>
  <c r="L1863" i="2"/>
  <c r="K1863" i="2"/>
  <c r="E1863" i="2"/>
  <c r="G1862" i="2"/>
  <c r="F1862" i="2"/>
  <c r="C1864" i="2"/>
  <c r="H1243" i="2" l="1"/>
  <c r="A1243" i="2" s="1"/>
  <c r="L1864" i="2"/>
  <c r="E1248" i="2"/>
  <c r="F1248" i="2" s="1"/>
  <c r="G1248" i="2" s="1"/>
  <c r="F1863" i="2"/>
  <c r="G1863" i="2"/>
  <c r="K1864" i="2"/>
  <c r="E1864" i="2"/>
  <c r="C1865" i="2"/>
  <c r="N1243" i="2" l="1"/>
  <c r="D1244" i="2" s="1"/>
  <c r="I1243" i="2"/>
  <c r="M1243" i="2" s="1"/>
  <c r="L1865" i="2"/>
  <c r="F1864" i="2"/>
  <c r="G1864" i="2"/>
  <c r="K1865" i="2"/>
  <c r="E1865" i="2"/>
  <c r="C1866" i="2"/>
  <c r="H1244" i="2" l="1"/>
  <c r="I1244" i="2" s="1"/>
  <c r="M1244" i="2" s="1"/>
  <c r="A1244" i="2"/>
  <c r="L1866" i="2"/>
  <c r="F1865" i="2"/>
  <c r="G1865" i="2"/>
  <c r="K1866" i="2"/>
  <c r="E1866" i="2"/>
  <c r="C1867" i="2"/>
  <c r="N1244" i="2" l="1"/>
  <c r="D1245" i="2" s="1"/>
  <c r="H1245" i="2"/>
  <c r="L1246" i="2"/>
  <c r="E1250" i="2"/>
  <c r="F1250" i="2" s="1"/>
  <c r="G1250" i="2" s="1"/>
  <c r="L1867" i="2"/>
  <c r="F1866" i="2"/>
  <c r="G1866" i="2"/>
  <c r="E1867" i="2"/>
  <c r="K1867" i="2"/>
  <c r="C1868" i="2"/>
  <c r="L1245" i="2" l="1"/>
  <c r="I1245" i="2"/>
  <c r="M1245" i="2" s="1"/>
  <c r="N1245" i="2"/>
  <c r="D1246" i="2" s="1"/>
  <c r="A1245" i="2"/>
  <c r="L1868" i="2"/>
  <c r="F1867" i="2"/>
  <c r="G1867" i="2"/>
  <c r="E1868" i="2"/>
  <c r="K1868" i="2"/>
  <c r="C1869" i="2"/>
  <c r="H1246" i="2" l="1"/>
  <c r="L1869" i="2"/>
  <c r="F1868" i="2"/>
  <c r="G1868" i="2"/>
  <c r="E1869" i="2"/>
  <c r="K1869" i="2"/>
  <c r="C1870" i="2"/>
  <c r="A1246" i="2" l="1"/>
  <c r="I1246" i="2"/>
  <c r="M1246" i="2" s="1"/>
  <c r="N1246" i="2"/>
  <c r="D1247" i="2" s="1"/>
  <c r="L1870" i="2"/>
  <c r="E1870" i="2"/>
  <c r="K1870" i="2"/>
  <c r="F1869" i="2"/>
  <c r="G1869" i="2"/>
  <c r="C1871" i="2"/>
  <c r="H1247" i="2" l="1"/>
  <c r="A1247" i="2" s="1"/>
  <c r="L1871" i="2"/>
  <c r="F1870" i="2"/>
  <c r="G1870" i="2"/>
  <c r="E1871" i="2"/>
  <c r="K1871" i="2"/>
  <c r="C1872" i="2"/>
  <c r="I1247" i="2" l="1"/>
  <c r="M1247" i="2" s="1"/>
  <c r="L1247" i="2"/>
  <c r="N1247" i="2"/>
  <c r="D1248" i="2" s="1"/>
  <c r="L1872" i="2"/>
  <c r="F1871" i="2"/>
  <c r="G1871" i="2"/>
  <c r="E1872" i="2"/>
  <c r="K1872" i="2"/>
  <c r="C1873" i="2"/>
  <c r="H1248" i="2" l="1"/>
  <c r="L1248" i="2" s="1"/>
  <c r="L1873" i="2"/>
  <c r="F1872" i="2"/>
  <c r="G1872" i="2"/>
  <c r="K1873" i="2"/>
  <c r="E1873" i="2"/>
  <c r="C1874" i="2"/>
  <c r="I1248" i="2" l="1"/>
  <c r="M1248" i="2" s="1"/>
  <c r="N1248" i="2"/>
  <c r="D1249" i="2" s="1"/>
  <c r="A1248" i="2"/>
  <c r="E1249" i="2"/>
  <c r="F1249" i="2" s="1"/>
  <c r="G1249" i="2" s="1"/>
  <c r="L1874" i="2"/>
  <c r="F1873" i="2"/>
  <c r="G1873" i="2"/>
  <c r="K1874" i="2"/>
  <c r="E1874" i="2"/>
  <c r="C1875" i="2"/>
  <c r="H1249" i="2" l="1"/>
  <c r="L1875" i="2"/>
  <c r="G1874" i="2"/>
  <c r="F1874" i="2"/>
  <c r="K1875" i="2"/>
  <c r="E1875" i="2"/>
  <c r="C1876" i="2"/>
  <c r="I1249" i="2" l="1"/>
  <c r="N1249" i="2"/>
  <c r="D1250" i="2" s="1"/>
  <c r="A1249" i="2"/>
  <c r="L1876" i="2"/>
  <c r="F1875" i="2"/>
  <c r="G1875" i="2"/>
  <c r="K1876" i="2"/>
  <c r="E1876" i="2"/>
  <c r="C1877" i="2"/>
  <c r="M1249" i="2"/>
  <c r="H1250" i="2" l="1"/>
  <c r="L1877" i="2"/>
  <c r="K1877" i="2"/>
  <c r="E1877" i="2"/>
  <c r="F1876" i="2"/>
  <c r="G1876" i="2"/>
  <c r="C1878" i="2"/>
  <c r="I1250" i="2" l="1"/>
  <c r="M1250" i="2" s="1"/>
  <c r="N1250" i="2"/>
  <c r="D1251" i="2" s="1"/>
  <c r="A1250" i="2"/>
  <c r="L1878" i="2"/>
  <c r="F1877" i="2"/>
  <c r="G1877" i="2"/>
  <c r="K1878" i="2"/>
  <c r="E1878" i="2"/>
  <c r="C1879" i="2"/>
  <c r="E1251" i="2" l="1"/>
  <c r="F1251" i="2" s="1"/>
  <c r="G1251" i="2" s="1"/>
  <c r="H1251" i="2"/>
  <c r="A1251" i="2" s="1"/>
  <c r="L1879" i="2"/>
  <c r="G1878" i="2"/>
  <c r="F1878" i="2"/>
  <c r="E1879" i="2"/>
  <c r="K1879" i="2"/>
  <c r="C1880" i="2"/>
  <c r="I1251" i="2" l="1"/>
  <c r="M1251" i="2" s="1"/>
  <c r="N1251" i="2"/>
  <c r="D1252" i="2" s="1"/>
  <c r="L1880" i="2"/>
  <c r="F1879" i="2"/>
  <c r="G1879" i="2"/>
  <c r="E1880" i="2"/>
  <c r="K1880" i="2"/>
  <c r="C1881" i="2"/>
  <c r="H1252" i="2" l="1"/>
  <c r="A1252" i="2" s="1"/>
  <c r="I1252" i="2"/>
  <c r="M1252" i="2" s="1"/>
  <c r="N1252" i="2"/>
  <c r="D1253" i="2" s="1"/>
  <c r="L1881" i="2"/>
  <c r="F1880" i="2"/>
  <c r="G1880" i="2"/>
  <c r="E1881" i="2"/>
  <c r="K1881" i="2"/>
  <c r="C1882" i="2"/>
  <c r="H1253" i="2" l="1"/>
  <c r="I1253" i="2" s="1"/>
  <c r="M1253" i="2" s="1"/>
  <c r="N1253" i="2"/>
  <c r="D1254" i="2" s="1"/>
  <c r="A1253" i="2"/>
  <c r="L1882" i="2"/>
  <c r="F1881" i="2"/>
  <c r="G1881" i="2"/>
  <c r="E1882" i="2"/>
  <c r="K1882" i="2"/>
  <c r="C1883" i="2"/>
  <c r="H1254" i="2" l="1"/>
  <c r="I1254" i="2"/>
  <c r="M1254" i="2" s="1"/>
  <c r="N1254" i="2"/>
  <c r="D1255" i="2" s="1"/>
  <c r="A1254" i="2"/>
  <c r="L1883" i="2"/>
  <c r="F1882" i="2"/>
  <c r="G1882" i="2"/>
  <c r="E1883" i="2"/>
  <c r="K1883" i="2"/>
  <c r="C1884" i="2"/>
  <c r="H1255" i="2" l="1"/>
  <c r="F1883" i="2"/>
  <c r="G1883" i="2"/>
  <c r="E1884" i="2"/>
  <c r="K1884" i="2"/>
  <c r="C1885" i="2"/>
  <c r="N1255" i="2" l="1"/>
  <c r="D1256" i="2" s="1"/>
  <c r="I1255" i="2"/>
  <c r="M1255" i="2" s="1"/>
  <c r="H1256" i="2" s="1"/>
  <c r="A1255" i="2"/>
  <c r="F1884" i="2"/>
  <c r="G1884" i="2"/>
  <c r="E1885" i="2"/>
  <c r="K1885" i="2"/>
  <c r="C1886" i="2"/>
  <c r="I1256" i="2" l="1"/>
  <c r="M1256" i="2" s="1"/>
  <c r="N1256" i="2"/>
  <c r="D1257" i="2" s="1"/>
  <c r="A1256" i="2"/>
  <c r="F1885" i="2"/>
  <c r="G1885" i="2"/>
  <c r="K1886" i="2"/>
  <c r="E1886" i="2"/>
  <c r="C1887" i="2"/>
  <c r="H1257" i="2" l="1"/>
  <c r="N1257" i="2"/>
  <c r="D1258" i="2" s="1"/>
  <c r="I1257" i="2"/>
  <c r="M1257" i="2" s="1"/>
  <c r="A1257" i="2"/>
  <c r="H1258" i="2"/>
  <c r="G1886" i="2"/>
  <c r="F1886" i="2"/>
  <c r="K1887" i="2"/>
  <c r="E1887" i="2"/>
  <c r="C1888" i="2"/>
  <c r="N1258" i="2" l="1"/>
  <c r="D1259" i="2" s="1"/>
  <c r="I1258" i="2"/>
  <c r="M1258" i="2" s="1"/>
  <c r="H1259" i="2" s="1"/>
  <c r="A1258" i="2"/>
  <c r="L1888" i="2"/>
  <c r="G1887" i="2"/>
  <c r="F1887" i="2"/>
  <c r="K1888" i="2"/>
  <c r="C1889" i="2"/>
  <c r="N1259" i="2" l="1"/>
  <c r="D1260" i="2" s="1"/>
  <c r="I1259" i="2"/>
  <c r="M1259" i="2" s="1"/>
  <c r="H1260" i="2" s="1"/>
  <c r="A1259" i="2"/>
  <c r="L1889" i="2"/>
  <c r="K1889" i="2"/>
  <c r="C1890" i="2"/>
  <c r="A1260" i="2" l="1"/>
  <c r="I1260" i="2"/>
  <c r="M1260" i="2" s="1"/>
  <c r="N1260" i="2"/>
  <c r="D1261" i="2" s="1"/>
  <c r="L1890" i="2"/>
  <c r="K1890" i="2"/>
  <c r="C1891" i="2"/>
  <c r="H1261" i="2" l="1"/>
  <c r="N1261" i="2" s="1"/>
  <c r="D1262" i="2" s="1"/>
  <c r="L1891" i="2"/>
  <c r="E1891" i="2"/>
  <c r="K1891" i="2"/>
  <c r="C1892" i="2"/>
  <c r="A1261" i="2" l="1"/>
  <c r="I1261" i="2"/>
  <c r="M1261" i="2" s="1"/>
  <c r="H1262" i="2" s="1"/>
  <c r="L1892" i="2"/>
  <c r="F1891" i="2"/>
  <c r="G1891" i="2"/>
  <c r="K1892" i="2"/>
  <c r="E1892" i="2"/>
  <c r="C1893" i="2"/>
  <c r="I1262" i="2" l="1"/>
  <c r="M1262" i="2" s="1"/>
  <c r="N1262" i="2"/>
  <c r="D1263" i="2" s="1"/>
  <c r="A1262" i="2"/>
  <c r="L1893" i="2"/>
  <c r="F1892" i="2"/>
  <c r="G1892" i="2"/>
  <c r="K1893" i="2"/>
  <c r="E1893" i="2"/>
  <c r="C1894" i="2"/>
  <c r="H1263" i="2" l="1"/>
  <c r="I1263" i="2" s="1"/>
  <c r="M1263" i="2" s="1"/>
  <c r="L1894" i="2"/>
  <c r="G1893" i="2"/>
  <c r="F1893" i="2"/>
  <c r="K1894" i="2"/>
  <c r="E1894" i="2"/>
  <c r="C1895" i="2"/>
  <c r="N1263" i="2" l="1"/>
  <c r="D1264" i="2" s="1"/>
  <c r="A1263" i="2"/>
  <c r="L1895" i="2"/>
  <c r="F1894" i="2"/>
  <c r="G1894" i="2"/>
  <c r="K1895" i="2"/>
  <c r="E1895" i="2"/>
  <c r="C1896" i="2"/>
  <c r="H1264" i="2" l="1"/>
  <c r="L1896" i="2"/>
  <c r="F1895" i="2"/>
  <c r="G1895" i="2"/>
  <c r="K1896" i="2"/>
  <c r="E1896" i="2"/>
  <c r="C1897" i="2"/>
  <c r="I1264" i="2" l="1"/>
  <c r="M1264" i="2" s="1"/>
  <c r="N1264" i="2"/>
  <c r="D1265" i="2" s="1"/>
  <c r="A1264" i="2"/>
  <c r="L1897" i="2"/>
  <c r="F1896" i="2"/>
  <c r="G1896" i="2"/>
  <c r="K1897" i="2"/>
  <c r="E1897" i="2"/>
  <c r="C1898" i="2"/>
  <c r="H1265" i="2" l="1"/>
  <c r="I1265" i="2" s="1"/>
  <c r="M1265" i="2" s="1"/>
  <c r="A1265" i="2"/>
  <c r="N1265" i="2"/>
  <c r="D1266" i="2" s="1"/>
  <c r="L1898" i="2"/>
  <c r="E1898" i="2"/>
  <c r="K1898" i="2"/>
  <c r="F1897" i="2"/>
  <c r="G1897" i="2"/>
  <c r="C1899" i="2"/>
  <c r="H1266" i="2" l="1"/>
  <c r="L1899" i="2"/>
  <c r="F1898" i="2"/>
  <c r="G1898" i="2"/>
  <c r="E1899" i="2"/>
  <c r="K1899" i="2"/>
  <c r="C1900" i="2"/>
  <c r="I1266" i="2" l="1"/>
  <c r="M1266" i="2" s="1"/>
  <c r="A1266" i="2"/>
  <c r="N1266" i="2"/>
  <c r="D1267" i="2" s="1"/>
  <c r="L1900" i="2"/>
  <c r="F1899" i="2"/>
  <c r="G1899" i="2"/>
  <c r="E1900" i="2"/>
  <c r="K1900" i="2"/>
  <c r="C1901" i="2"/>
  <c r="H1267" i="2" l="1"/>
  <c r="L1901" i="2"/>
  <c r="F1900" i="2"/>
  <c r="G1900" i="2"/>
  <c r="E1901" i="2"/>
  <c r="K1901" i="2"/>
  <c r="C1902" i="2"/>
  <c r="I1267" i="2" l="1"/>
  <c r="M1267" i="2" s="1"/>
  <c r="N1267" i="2"/>
  <c r="D1268" i="2" s="1"/>
  <c r="A1267" i="2"/>
  <c r="L1902" i="2"/>
  <c r="L1275" i="2"/>
  <c r="F1901" i="2"/>
  <c r="G1901" i="2"/>
  <c r="E1902" i="2"/>
  <c r="K1902" i="2"/>
  <c r="C1903" i="2"/>
  <c r="H1268" i="2" l="1"/>
  <c r="A1268" i="2" s="1"/>
  <c r="I1268" i="2"/>
  <c r="M1268" i="2" s="1"/>
  <c r="N1268" i="2"/>
  <c r="D1269" i="2" s="1"/>
  <c r="L1903" i="2"/>
  <c r="F1902" i="2"/>
  <c r="G1902" i="2"/>
  <c r="E1903" i="2"/>
  <c r="K1903" i="2"/>
  <c r="C1904" i="2"/>
  <c r="H1269" i="2" l="1"/>
  <c r="A1269" i="2"/>
  <c r="L1904" i="2"/>
  <c r="F1903" i="2"/>
  <c r="G1903" i="2"/>
  <c r="K1904" i="2"/>
  <c r="E1904" i="2"/>
  <c r="C1905" i="2"/>
  <c r="N1269" i="2" l="1"/>
  <c r="D1270" i="2" s="1"/>
  <c r="I1269" i="2"/>
  <c r="M1269" i="2" s="1"/>
  <c r="H1270" i="2" s="1"/>
  <c r="L1905" i="2"/>
  <c r="K1905" i="2"/>
  <c r="E1905" i="2"/>
  <c r="F1904" i="2"/>
  <c r="G1904" i="2"/>
  <c r="C1906" i="2"/>
  <c r="I1270" i="2" l="1"/>
  <c r="M1270" i="2" s="1"/>
  <c r="N1270" i="2"/>
  <c r="D1271" i="2" s="1"/>
  <c r="A1270" i="2"/>
  <c r="L1906" i="2"/>
  <c r="G1905" i="2"/>
  <c r="F1905" i="2"/>
  <c r="K1906" i="2"/>
  <c r="E1906" i="2"/>
  <c r="C1907" i="2"/>
  <c r="H1271" i="2" l="1"/>
  <c r="L1907" i="2"/>
  <c r="F1906" i="2"/>
  <c r="G1906" i="2"/>
  <c r="K1907" i="2"/>
  <c r="E1907" i="2"/>
  <c r="C1908" i="2"/>
  <c r="N1271" i="2" l="1"/>
  <c r="D1272" i="2" s="1"/>
  <c r="I1271" i="2"/>
  <c r="M1271" i="2" s="1"/>
  <c r="H1272" i="2" s="1"/>
  <c r="A1271" i="2"/>
  <c r="L1277" i="2"/>
  <c r="L1908" i="2"/>
  <c r="F1907" i="2"/>
  <c r="G1907" i="2"/>
  <c r="E1908" i="2"/>
  <c r="K1908" i="2"/>
  <c r="C1909" i="2"/>
  <c r="I1272" i="2" l="1"/>
  <c r="M1272" i="2" s="1"/>
  <c r="N1272" i="2"/>
  <c r="D1273" i="2" s="1"/>
  <c r="A1272" i="2"/>
  <c r="L1278" i="2"/>
  <c r="L1909" i="2"/>
  <c r="G1908" i="2"/>
  <c r="F1908" i="2"/>
  <c r="K1909" i="2"/>
  <c r="E1909" i="2"/>
  <c r="C1910" i="2"/>
  <c r="H1273" i="2" l="1"/>
  <c r="L1910" i="2"/>
  <c r="F1909" i="2"/>
  <c r="G1909" i="2"/>
  <c r="E1910" i="2"/>
  <c r="K1910" i="2"/>
  <c r="C1911" i="2"/>
  <c r="I1273" i="2" l="1"/>
  <c r="M1273" i="2" s="1"/>
  <c r="N1273" i="2"/>
  <c r="D1274" i="2" s="1"/>
  <c r="A1273" i="2"/>
  <c r="L1911" i="2"/>
  <c r="F1910" i="2"/>
  <c r="G1910" i="2"/>
  <c r="E1911" i="2"/>
  <c r="K1911" i="2"/>
  <c r="C1912" i="2"/>
  <c r="H1274" i="2" l="1"/>
  <c r="L1912" i="2"/>
  <c r="G1911" i="2"/>
  <c r="F1911" i="2"/>
  <c r="E1912" i="2"/>
  <c r="K1912" i="2"/>
  <c r="C1913" i="2"/>
  <c r="N1274" i="2" l="1"/>
  <c r="D1275" i="2" s="1"/>
  <c r="I1274" i="2"/>
  <c r="M1274" i="2" s="1"/>
  <c r="H1275" i="2" s="1"/>
  <c r="A1274" i="2"/>
  <c r="L1913" i="2"/>
  <c r="G1912" i="2"/>
  <c r="F1912" i="2"/>
  <c r="E1913" i="2"/>
  <c r="K1913" i="2"/>
  <c r="C1914" i="2"/>
  <c r="N1275" i="2" l="1"/>
  <c r="D1276" i="2" s="1"/>
  <c r="I1275" i="2"/>
  <c r="M1275" i="2" s="1"/>
  <c r="H1276" i="2" s="1"/>
  <c r="A1275" i="2"/>
  <c r="L1914" i="2"/>
  <c r="F1913" i="2"/>
  <c r="G1913" i="2"/>
  <c r="E1914" i="2"/>
  <c r="K1914" i="2"/>
  <c r="C1915" i="2"/>
  <c r="I1276" i="2" l="1"/>
  <c r="M1276" i="2" s="1"/>
  <c r="L1276" i="2"/>
  <c r="N1276" i="2"/>
  <c r="D1277" i="2" s="1"/>
  <c r="A1276" i="2"/>
  <c r="G1914" i="2"/>
  <c r="F1914" i="2"/>
  <c r="E1915" i="2"/>
  <c r="K1915" i="2"/>
  <c r="C1916" i="2"/>
  <c r="H1277" i="2" l="1"/>
  <c r="A1277" i="2"/>
  <c r="N1277" i="2"/>
  <c r="D1278" i="2" s="1"/>
  <c r="I1277" i="2"/>
  <c r="M1277" i="2" s="1"/>
  <c r="H1278" i="2" s="1"/>
  <c r="F1915" i="2"/>
  <c r="G1915" i="2"/>
  <c r="K1916" i="2"/>
  <c r="E1916" i="2"/>
  <c r="C1917" i="2"/>
  <c r="A1278" i="2" l="1"/>
  <c r="I1278" i="2"/>
  <c r="M1278" i="2" s="1"/>
  <c r="N1278" i="2"/>
  <c r="D1279" i="2" s="1"/>
  <c r="F1916" i="2"/>
  <c r="G1916" i="2"/>
  <c r="K1917" i="2"/>
  <c r="E1917" i="2"/>
  <c r="C1918" i="2"/>
  <c r="H1279" i="2" l="1"/>
  <c r="I1279" i="2"/>
  <c r="M1279" i="2" s="1"/>
  <c r="N1279" i="2"/>
  <c r="E1279" i="2"/>
  <c r="F1279" i="2" s="1"/>
  <c r="G1279" i="2" s="1"/>
  <c r="A1279" i="2"/>
  <c r="E1282" i="2"/>
  <c r="L1918" i="2"/>
  <c r="G1917" i="2"/>
  <c r="F1917" i="2"/>
  <c r="K1918" i="2"/>
  <c r="C1919" i="2"/>
  <c r="D1280" i="2" l="1"/>
  <c r="H1280" i="2"/>
  <c r="F1282" i="2"/>
  <c r="G1282" i="2"/>
  <c r="L1919" i="2"/>
  <c r="K1919" i="2"/>
  <c r="C1920" i="2"/>
  <c r="N1280" i="2" l="1"/>
  <c r="I1280" i="2"/>
  <c r="E1280" i="2"/>
  <c r="F1280" i="2" s="1"/>
  <c r="G1280" i="2" s="1"/>
  <c r="A1280" i="2"/>
  <c r="L1920" i="2"/>
  <c r="K1920" i="2"/>
  <c r="C1921" i="2"/>
  <c r="M1280" i="2"/>
  <c r="H1281" i="2" l="1"/>
  <c r="D1281" i="2"/>
  <c r="L1921" i="2"/>
  <c r="K1921" i="2"/>
  <c r="C1922" i="2"/>
  <c r="E1281" i="2" l="1"/>
  <c r="F1281" i="2" s="1"/>
  <c r="G1281" i="2" s="1"/>
  <c r="A1281" i="2"/>
  <c r="N1281" i="2"/>
  <c r="D1282" i="2" s="1"/>
  <c r="I1281" i="2"/>
  <c r="M1281" i="2" s="1"/>
  <c r="H1282" i="2" s="1"/>
  <c r="L1922" i="2"/>
  <c r="K1922" i="2"/>
  <c r="E1922" i="2"/>
  <c r="C1923" i="2"/>
  <c r="A1282" i="2" l="1"/>
  <c r="I1282" i="2"/>
  <c r="M1282" i="2" s="1"/>
  <c r="N1282" i="2"/>
  <c r="D1283" i="2" s="1"/>
  <c r="L1923" i="2"/>
  <c r="F1922" i="2"/>
  <c r="G1922" i="2"/>
  <c r="K1923" i="2"/>
  <c r="E1923" i="2"/>
  <c r="C1924" i="2"/>
  <c r="H1283" i="2" l="1"/>
  <c r="L1924" i="2"/>
  <c r="G1923" i="2"/>
  <c r="F1923" i="2"/>
  <c r="K1924" i="2"/>
  <c r="E1924" i="2"/>
  <c r="C1925" i="2"/>
  <c r="N1283" i="2" l="1"/>
  <c r="D1284" i="2" s="1"/>
  <c r="I1283" i="2"/>
  <c r="M1283" i="2" s="1"/>
  <c r="H1284" i="2" s="1"/>
  <c r="A1283" i="2"/>
  <c r="L1925" i="2"/>
  <c r="F1924" i="2"/>
  <c r="G1924" i="2"/>
  <c r="K1925" i="2"/>
  <c r="E1925" i="2"/>
  <c r="C1926" i="2"/>
  <c r="I1284" i="2" l="1"/>
  <c r="M1284" i="2" s="1"/>
  <c r="N1284" i="2"/>
  <c r="D1285" i="2" s="1"/>
  <c r="A1284" i="2"/>
  <c r="L1926" i="2"/>
  <c r="K1926" i="2"/>
  <c r="E1926" i="2"/>
  <c r="F1925" i="2"/>
  <c r="G1925" i="2"/>
  <c r="C1927" i="2"/>
  <c r="H1285" i="2" l="1"/>
  <c r="L1927" i="2"/>
  <c r="F1926" i="2"/>
  <c r="G1926" i="2"/>
  <c r="K1927" i="2"/>
  <c r="E1927" i="2"/>
  <c r="C1928" i="2"/>
  <c r="I1285" i="2" l="1"/>
  <c r="M1285" i="2" s="1"/>
  <c r="N1285" i="2"/>
  <c r="D1286" i="2" s="1"/>
  <c r="A1285" i="2"/>
  <c r="L1928" i="2"/>
  <c r="E1928" i="2"/>
  <c r="K1928" i="2"/>
  <c r="F1927" i="2"/>
  <c r="G1927" i="2"/>
  <c r="C1929" i="2"/>
  <c r="H1286" i="2" l="1"/>
  <c r="A1286" i="2" s="1"/>
  <c r="I1286" i="2"/>
  <c r="M1286" i="2" s="1"/>
  <c r="N1286" i="2"/>
  <c r="D1287" i="2" s="1"/>
  <c r="L1929" i="2"/>
  <c r="F1928" i="2"/>
  <c r="G1928" i="2"/>
  <c r="E1929" i="2"/>
  <c r="K1929" i="2"/>
  <c r="C1930" i="2"/>
  <c r="H1287" i="2" l="1"/>
  <c r="L1930" i="2"/>
  <c r="F1929" i="2"/>
  <c r="G1929" i="2"/>
  <c r="E1930" i="2"/>
  <c r="K1930" i="2"/>
  <c r="C1931" i="2"/>
  <c r="N1287" i="2" l="1"/>
  <c r="D1288" i="2" s="1"/>
  <c r="I1287" i="2"/>
  <c r="M1287" i="2" s="1"/>
  <c r="H1288" i="2" s="1"/>
  <c r="A1287" i="2"/>
  <c r="L1931" i="2"/>
  <c r="F1930" i="2"/>
  <c r="G1930" i="2"/>
  <c r="E1931" i="2"/>
  <c r="K1931" i="2"/>
  <c r="C1932" i="2"/>
  <c r="I1288" i="2" l="1"/>
  <c r="M1288" i="2" s="1"/>
  <c r="N1288" i="2"/>
  <c r="D1289" i="2" s="1"/>
  <c r="A1288" i="2"/>
  <c r="L1932" i="2"/>
  <c r="F1931" i="2"/>
  <c r="G1931" i="2"/>
  <c r="E1932" i="2"/>
  <c r="K1932" i="2"/>
  <c r="C1933" i="2"/>
  <c r="H1289" i="2" l="1"/>
  <c r="L1933" i="2"/>
  <c r="F1932" i="2"/>
  <c r="G1932" i="2"/>
  <c r="E1933" i="2"/>
  <c r="K1933" i="2"/>
  <c r="C1934" i="2"/>
  <c r="N1289" i="2" l="1"/>
  <c r="D1290" i="2" s="1"/>
  <c r="I1289" i="2"/>
  <c r="M1289" i="2" s="1"/>
  <c r="H1290" i="2" s="1"/>
  <c r="A1289" i="2"/>
  <c r="L1934" i="2"/>
  <c r="K1934" i="2"/>
  <c r="E1934" i="2"/>
  <c r="F1933" i="2"/>
  <c r="G1933" i="2"/>
  <c r="C1935" i="2"/>
  <c r="A1290" i="2" l="1"/>
  <c r="N1290" i="2"/>
  <c r="D1291" i="2" s="1"/>
  <c r="I1290" i="2"/>
  <c r="M1290" i="2" s="1"/>
  <c r="H1291" i="2" s="1"/>
  <c r="L1935" i="2"/>
  <c r="F1934" i="2"/>
  <c r="G1934" i="2"/>
  <c r="K1935" i="2"/>
  <c r="E1935" i="2"/>
  <c r="C1936" i="2"/>
  <c r="A1291" i="2" l="1"/>
  <c r="I1291" i="2"/>
  <c r="M1291" i="2" s="1"/>
  <c r="N1291" i="2"/>
  <c r="D1292" i="2" s="1"/>
  <c r="H1292" i="2"/>
  <c r="L1936" i="2"/>
  <c r="G1935" i="2"/>
  <c r="F1935" i="2"/>
  <c r="K1936" i="2"/>
  <c r="E1936" i="2"/>
  <c r="C1937" i="2"/>
  <c r="N1292" i="2" l="1"/>
  <c r="D1293" i="2" s="1"/>
  <c r="I1292" i="2"/>
  <c r="M1292" i="2" s="1"/>
  <c r="H1293" i="2" s="1"/>
  <c r="A1292" i="2"/>
  <c r="L1937" i="2"/>
  <c r="F1936" i="2"/>
  <c r="G1936" i="2"/>
  <c r="K1937" i="2"/>
  <c r="E1937" i="2"/>
  <c r="C1938" i="2"/>
  <c r="N1293" i="2" l="1"/>
  <c r="D1294" i="2" s="1"/>
  <c r="I1293" i="2"/>
  <c r="M1293" i="2" s="1"/>
  <c r="H1294" i="2" s="1"/>
  <c r="A1293" i="2"/>
  <c r="L1938" i="2"/>
  <c r="F1937" i="2"/>
  <c r="G1937" i="2"/>
  <c r="K1938" i="2"/>
  <c r="E1938" i="2"/>
  <c r="C1939" i="2"/>
  <c r="A1294" i="2" l="1"/>
  <c r="I1294" i="2"/>
  <c r="M1294" i="2" s="1"/>
  <c r="N1294" i="2" s="1"/>
  <c r="D1295" i="2" s="1"/>
  <c r="L1939" i="2"/>
  <c r="F1938" i="2"/>
  <c r="G1938" i="2"/>
  <c r="K1939" i="2"/>
  <c r="E1939" i="2"/>
  <c r="C1940" i="2"/>
  <c r="H1295" i="2" l="1"/>
  <c r="N1295" i="2"/>
  <c r="D1296" i="2" s="1"/>
  <c r="I1295" i="2"/>
  <c r="M1295" i="2" s="1"/>
  <c r="H1296" i="2" s="1"/>
  <c r="A1295" i="2"/>
  <c r="L1940" i="2"/>
  <c r="F1939" i="2"/>
  <c r="G1939" i="2"/>
  <c r="E1940" i="2"/>
  <c r="K1940" i="2"/>
  <c r="C1941" i="2"/>
  <c r="N1296" i="2" l="1"/>
  <c r="D1297" i="2" s="1"/>
  <c r="I1296" i="2"/>
  <c r="M1296" i="2" s="1"/>
  <c r="A1296" i="2"/>
  <c r="L1941" i="2"/>
  <c r="G1940" i="2"/>
  <c r="F1940" i="2"/>
  <c r="E1941" i="2"/>
  <c r="K1941" i="2"/>
  <c r="C1942" i="2"/>
  <c r="H1297" i="2" l="1"/>
  <c r="L1942" i="2"/>
  <c r="F1941" i="2"/>
  <c r="G1941" i="2"/>
  <c r="E1942" i="2"/>
  <c r="K1942" i="2"/>
  <c r="C1943" i="2"/>
  <c r="A1297" i="2" l="1"/>
  <c r="I1297" i="2"/>
  <c r="M1297" i="2" s="1"/>
  <c r="N1297" i="2"/>
  <c r="D1298" i="2" s="1"/>
  <c r="L1943" i="2"/>
  <c r="F1942" i="2"/>
  <c r="G1942" i="2"/>
  <c r="K1943" i="2"/>
  <c r="E1943" i="2"/>
  <c r="C1944" i="2"/>
  <c r="H1298" i="2" l="1"/>
  <c r="N1298" i="2"/>
  <c r="D1299" i="2" s="1"/>
  <c r="I1298" i="2"/>
  <c r="M1298" i="2" s="1"/>
  <c r="H1299" i="2" s="1"/>
  <c r="A1298" i="2"/>
  <c r="L1944" i="2"/>
  <c r="E1944" i="2"/>
  <c r="K1944" i="2"/>
  <c r="F1943" i="2"/>
  <c r="G1943" i="2"/>
  <c r="C1945" i="2"/>
  <c r="A1299" i="2" l="1"/>
  <c r="I1299" i="2"/>
  <c r="M1299" i="2" s="1"/>
  <c r="N1299" i="2"/>
  <c r="D1300" i="2" s="1"/>
  <c r="G1944" i="2"/>
  <c r="F1944" i="2"/>
  <c r="E1945" i="2"/>
  <c r="K1945" i="2"/>
  <c r="C1946" i="2"/>
  <c r="H1300" i="2" l="1"/>
  <c r="F1945" i="2"/>
  <c r="G1945" i="2"/>
  <c r="E1946" i="2"/>
  <c r="K1946" i="2"/>
  <c r="C1947" i="2"/>
  <c r="N1300" i="2" l="1"/>
  <c r="D1301" i="2" s="1"/>
  <c r="I1300" i="2"/>
  <c r="M1300" i="2" s="1"/>
  <c r="A1300" i="2"/>
  <c r="F1946" i="2"/>
  <c r="G1946" i="2"/>
  <c r="K1947" i="2"/>
  <c r="E1947" i="2"/>
  <c r="C1948" i="2"/>
  <c r="H1301" i="2" l="1"/>
  <c r="A1301" i="2" s="1"/>
  <c r="G1947" i="2"/>
  <c r="F1947" i="2"/>
  <c r="K1948" i="2"/>
  <c r="C1949" i="2"/>
  <c r="N1301" i="2" l="1"/>
  <c r="D1302" i="2" s="1"/>
  <c r="I1301" i="2"/>
  <c r="M1301" i="2" s="1"/>
  <c r="H1302" i="2" s="1"/>
  <c r="L1949" i="2"/>
  <c r="K1949" i="2"/>
  <c r="C1950" i="2"/>
  <c r="I1302" i="2" l="1"/>
  <c r="M1302" i="2" s="1"/>
  <c r="N1302" i="2"/>
  <c r="D1303" i="2" s="1"/>
  <c r="A1302" i="2"/>
  <c r="H1303" i="2"/>
  <c r="A1303" i="2" s="1"/>
  <c r="L1950" i="2"/>
  <c r="K1950" i="2"/>
  <c r="C1951" i="2"/>
  <c r="N1303" i="2" l="1"/>
  <c r="D1304" i="2" s="1"/>
  <c r="I1303" i="2"/>
  <c r="M1303" i="2" s="1"/>
  <c r="H1304" i="2" s="1"/>
  <c r="I1304" i="2" s="1"/>
  <c r="M1304" i="2" s="1"/>
  <c r="L1951" i="2"/>
  <c r="K1951" i="2"/>
  <c r="C1952" i="2"/>
  <c r="N1304" i="2" l="1"/>
  <c r="D1305" i="2" s="1"/>
  <c r="A1304" i="2"/>
  <c r="H1305" i="2"/>
  <c r="L1952" i="2"/>
  <c r="K1952" i="2"/>
  <c r="C1953" i="2"/>
  <c r="A1305" i="2" l="1"/>
  <c r="I1305" i="2"/>
  <c r="M1305" i="2" s="1"/>
  <c r="N1305" i="2"/>
  <c r="D1306" i="2" s="1"/>
  <c r="L1953" i="2"/>
  <c r="K1953" i="2"/>
  <c r="E1953" i="2"/>
  <c r="C1954" i="2"/>
  <c r="H1306" i="2" l="1"/>
  <c r="I1306" i="2" s="1"/>
  <c r="M1306" i="2" s="1"/>
  <c r="L1306" i="2"/>
  <c r="A1306" i="2"/>
  <c r="N1306" i="2"/>
  <c r="D1307" i="2" s="1"/>
  <c r="L1954" i="2"/>
  <c r="F1953" i="2"/>
  <c r="G1953" i="2"/>
  <c r="K1954" i="2"/>
  <c r="E1954" i="2"/>
  <c r="C1955" i="2"/>
  <c r="H1307" i="2" l="1"/>
  <c r="I1307" i="2" s="1"/>
  <c r="M1307" i="2" s="1"/>
  <c r="L1307" i="2"/>
  <c r="A1307" i="2"/>
  <c r="N1307" i="2"/>
  <c r="D1308" i="2" s="1"/>
  <c r="L1955" i="2"/>
  <c r="G1954" i="2"/>
  <c r="F1954" i="2"/>
  <c r="K1955" i="2"/>
  <c r="E1955" i="2"/>
  <c r="C1956" i="2"/>
  <c r="H1308" i="2" l="1"/>
  <c r="L1956" i="2"/>
  <c r="F1955" i="2"/>
  <c r="G1955" i="2"/>
  <c r="K1956" i="2"/>
  <c r="E1956" i="2"/>
  <c r="C1957" i="2"/>
  <c r="I1308" i="2" l="1"/>
  <c r="M1308" i="2" s="1"/>
  <c r="L1308" i="2"/>
  <c r="N1308" i="2"/>
  <c r="D1309" i="2" s="1"/>
  <c r="A1308" i="2"/>
  <c r="L1957" i="2"/>
  <c r="F1956" i="2"/>
  <c r="G1956" i="2"/>
  <c r="K1957" i="2"/>
  <c r="E1957" i="2"/>
  <c r="C1958" i="2"/>
  <c r="H1309" i="2" l="1"/>
  <c r="I1309" i="2" s="1"/>
  <c r="M1309" i="2" s="1"/>
  <c r="L1309" i="2"/>
  <c r="L1958" i="2"/>
  <c r="K1958" i="2"/>
  <c r="E1958" i="2"/>
  <c r="F1957" i="2"/>
  <c r="G1957" i="2"/>
  <c r="C1959" i="2"/>
  <c r="A1309" i="2" l="1"/>
  <c r="N1309" i="2"/>
  <c r="D1310" i="2" s="1"/>
  <c r="E1310" i="2" s="1"/>
  <c r="F1310" i="2" s="1"/>
  <c r="G1310" i="2" s="1"/>
  <c r="L1959" i="2"/>
  <c r="F1958" i="2"/>
  <c r="G1958" i="2"/>
  <c r="E1959" i="2"/>
  <c r="K1959" i="2"/>
  <c r="C1960" i="2"/>
  <c r="H1310" i="2" l="1"/>
  <c r="A1310" i="2" s="1"/>
  <c r="L1960" i="2"/>
  <c r="E1960" i="2"/>
  <c r="K1960" i="2"/>
  <c r="F1959" i="2"/>
  <c r="G1959" i="2"/>
  <c r="C1961" i="2"/>
  <c r="I1310" i="2" l="1"/>
  <c r="N1310" i="2"/>
  <c r="D1311" i="2" s="1"/>
  <c r="L1961" i="2"/>
  <c r="F1960" i="2"/>
  <c r="G1960" i="2"/>
  <c r="E1961" i="2"/>
  <c r="K1961" i="2"/>
  <c r="C1962" i="2"/>
  <c r="M1310" i="2"/>
  <c r="H1311" i="2" l="1"/>
  <c r="A1311" i="2" s="1"/>
  <c r="L1962" i="2"/>
  <c r="F1961" i="2"/>
  <c r="G1961" i="2"/>
  <c r="E1962" i="2"/>
  <c r="K1962" i="2"/>
  <c r="C1963" i="2"/>
  <c r="N1311" i="2" l="1"/>
  <c r="D1312" i="2" s="1"/>
  <c r="E1312" i="2" s="1"/>
  <c r="F1312" i="2" s="1"/>
  <c r="G1312" i="2" s="1"/>
  <c r="I1311" i="2"/>
  <c r="M1311" i="2" s="1"/>
  <c r="H1312" i="2" s="1"/>
  <c r="L1963" i="2"/>
  <c r="F1962" i="2"/>
  <c r="G1962" i="2"/>
  <c r="E1963" i="2"/>
  <c r="K1963" i="2"/>
  <c r="C1964" i="2"/>
  <c r="I1312" i="2" l="1"/>
  <c r="N1312" i="2"/>
  <c r="D1313" i="2" s="1"/>
  <c r="E1313" i="2" s="1"/>
  <c r="A1312" i="2"/>
  <c r="L1964" i="2"/>
  <c r="F1963" i="2"/>
  <c r="G1963" i="2"/>
  <c r="E1964" i="2"/>
  <c r="K1964" i="2"/>
  <c r="C1965" i="2"/>
  <c r="M1312" i="2"/>
  <c r="G1313" i="2" l="1"/>
  <c r="F1313" i="2"/>
  <c r="H1313" i="2"/>
  <c r="L1965" i="2"/>
  <c r="F1964" i="2"/>
  <c r="G1964" i="2"/>
  <c r="K1965" i="2"/>
  <c r="E1965" i="2"/>
  <c r="C1966" i="2"/>
  <c r="A1313" i="2" l="1"/>
  <c r="I1313" i="2"/>
  <c r="M1313" i="2" s="1"/>
  <c r="N1313" i="2"/>
  <c r="D1314" i="2" s="1"/>
  <c r="L1966" i="2"/>
  <c r="F1965" i="2"/>
  <c r="G1965" i="2"/>
  <c r="K1966" i="2"/>
  <c r="E1966" i="2"/>
  <c r="C1967" i="2"/>
  <c r="H1314" i="2" l="1"/>
  <c r="A1314" i="2"/>
  <c r="I1314" i="2"/>
  <c r="M1314" i="2" s="1"/>
  <c r="N1314" i="2"/>
  <c r="D1315" i="2" s="1"/>
  <c r="L1967" i="2"/>
  <c r="G1966" i="2"/>
  <c r="F1966" i="2"/>
  <c r="E1967" i="2"/>
  <c r="K1967" i="2"/>
  <c r="C1968" i="2"/>
  <c r="H1315" i="2" l="1"/>
  <c r="N1315" i="2" s="1"/>
  <c r="D1316" i="2" s="1"/>
  <c r="L1968" i="2"/>
  <c r="F1967" i="2"/>
  <c r="G1967" i="2"/>
  <c r="K1968" i="2"/>
  <c r="E1968" i="2"/>
  <c r="C1969" i="2"/>
  <c r="I1315" i="2" l="1"/>
  <c r="M1315" i="2" s="1"/>
  <c r="H1316" i="2" s="1"/>
  <c r="A1316" i="2" s="1"/>
  <c r="A1315" i="2"/>
  <c r="L1969" i="2"/>
  <c r="F1968" i="2"/>
  <c r="G1968" i="2"/>
  <c r="E1969" i="2"/>
  <c r="K1969" i="2"/>
  <c r="C1970" i="2"/>
  <c r="I1316" i="2" l="1"/>
  <c r="M1316" i="2" s="1"/>
  <c r="N1316" i="2"/>
  <c r="D1317" i="2" s="1"/>
  <c r="L1970" i="2"/>
  <c r="G1969" i="2"/>
  <c r="F1969" i="2"/>
  <c r="K1970" i="2"/>
  <c r="E1970" i="2"/>
  <c r="C1971" i="2"/>
  <c r="H1317" i="2" l="1"/>
  <c r="I1317" i="2" s="1"/>
  <c r="M1317" i="2" s="1"/>
  <c r="L1971" i="2"/>
  <c r="F1970" i="2"/>
  <c r="G1970" i="2"/>
  <c r="K1971" i="2"/>
  <c r="E1971" i="2"/>
  <c r="C1972" i="2"/>
  <c r="N1317" i="2" l="1"/>
  <c r="D1318" i="2" s="1"/>
  <c r="A1317" i="2"/>
  <c r="H1318" i="2"/>
  <c r="L1972" i="2"/>
  <c r="F1971" i="2"/>
  <c r="G1971" i="2"/>
  <c r="K1972" i="2"/>
  <c r="E1972" i="2"/>
  <c r="C1973" i="2"/>
  <c r="I1318" i="2" l="1"/>
  <c r="M1318" i="2" s="1"/>
  <c r="A1318" i="2"/>
  <c r="N1318" i="2"/>
  <c r="D1319" i="2" s="1"/>
  <c r="L1973" i="2"/>
  <c r="G1972" i="2"/>
  <c r="F1972" i="2"/>
  <c r="E1973" i="2"/>
  <c r="K1973" i="2"/>
  <c r="C1974" i="2"/>
  <c r="H1319" i="2" l="1"/>
  <c r="L1974" i="2"/>
  <c r="G1973" i="2"/>
  <c r="F1973" i="2"/>
  <c r="E1974" i="2"/>
  <c r="K1974" i="2"/>
  <c r="C1975" i="2"/>
  <c r="N1319" i="2" l="1"/>
  <c r="D1320" i="2" s="1"/>
  <c r="I1319" i="2"/>
  <c r="M1319" i="2" s="1"/>
  <c r="A1319" i="2"/>
  <c r="F1974" i="2"/>
  <c r="G1974" i="2"/>
  <c r="E1975" i="2"/>
  <c r="K1975" i="2"/>
  <c r="C1976" i="2"/>
  <c r="H1320" i="2" l="1"/>
  <c r="A1320" i="2" s="1"/>
  <c r="F1975" i="2"/>
  <c r="G1975" i="2"/>
  <c r="E1976" i="2"/>
  <c r="K1976" i="2"/>
  <c r="C1977" i="2"/>
  <c r="I1320" i="2" l="1"/>
  <c r="M1320" i="2" s="1"/>
  <c r="N1320" i="2"/>
  <c r="D1321" i="2" s="1"/>
  <c r="F1976" i="2"/>
  <c r="G1976" i="2"/>
  <c r="K1977" i="2"/>
  <c r="E1977" i="2"/>
  <c r="C1978" i="2"/>
  <c r="H1321" i="2" l="1"/>
  <c r="A1321" i="2" s="1"/>
  <c r="K1978" i="2"/>
  <c r="E1978" i="2"/>
  <c r="F1977" i="2"/>
  <c r="G1977" i="2"/>
  <c r="C1979" i="2"/>
  <c r="I1321" i="2" l="1"/>
  <c r="M1321" i="2" s="1"/>
  <c r="N1321" i="2"/>
  <c r="D1322" i="2" s="1"/>
  <c r="G1978" i="2"/>
  <c r="F1978" i="2"/>
  <c r="K1979" i="2"/>
  <c r="C1980" i="2"/>
  <c r="H1322" i="2" l="1"/>
  <c r="A1322" i="2" s="1"/>
  <c r="L1980" i="2"/>
  <c r="E1980" i="2"/>
  <c r="K1980" i="2"/>
  <c r="C1981" i="2"/>
  <c r="I1322" i="2" l="1"/>
  <c r="M1322" i="2" s="1"/>
  <c r="N1322" i="2"/>
  <c r="D1323" i="2" s="1"/>
  <c r="L1981" i="2"/>
  <c r="K1981" i="2"/>
  <c r="F1980" i="2"/>
  <c r="G1980" i="2"/>
  <c r="C1982" i="2"/>
  <c r="H1323" i="2" l="1"/>
  <c r="N1323" i="2" s="1"/>
  <c r="D1324" i="2" s="1"/>
  <c r="L1982" i="2"/>
  <c r="K1982" i="2"/>
  <c r="C1983" i="2"/>
  <c r="I1323" i="2" l="1"/>
  <c r="M1323" i="2" s="1"/>
  <c r="H1324" i="2" s="1"/>
  <c r="I1324" i="2" s="1"/>
  <c r="M1324" i="2" s="1"/>
  <c r="A1323" i="2"/>
  <c r="L1983" i="2"/>
  <c r="K1983" i="2"/>
  <c r="E1983" i="2"/>
  <c r="C1984" i="2"/>
  <c r="A1324" i="2" l="1"/>
  <c r="N1324" i="2"/>
  <c r="D1325" i="2" s="1"/>
  <c r="H1325" i="2"/>
  <c r="I1325" i="2" s="1"/>
  <c r="M1325" i="2" s="1"/>
  <c r="L1984" i="2"/>
  <c r="F1983" i="2"/>
  <c r="G1983" i="2"/>
  <c r="K1984" i="2"/>
  <c r="E1984" i="2"/>
  <c r="C1985" i="2"/>
  <c r="N1325" i="2" l="1"/>
  <c r="D1326" i="2" s="1"/>
  <c r="A1325" i="2"/>
  <c r="L1985" i="2"/>
  <c r="G1984" i="2"/>
  <c r="F1984" i="2"/>
  <c r="K1985" i="2"/>
  <c r="E1985" i="2"/>
  <c r="C1986" i="2"/>
  <c r="H1326" i="2" l="1"/>
  <c r="A1326" i="2" s="1"/>
  <c r="N1326" i="2"/>
  <c r="D1327" i="2" s="1"/>
  <c r="I1326" i="2"/>
  <c r="M1326" i="2" s="1"/>
  <c r="L1986" i="2"/>
  <c r="F1985" i="2"/>
  <c r="G1985" i="2"/>
  <c r="K1986" i="2"/>
  <c r="E1986" i="2"/>
  <c r="C1987" i="2"/>
  <c r="H1327" i="2" l="1"/>
  <c r="I1327" i="2" s="1"/>
  <c r="M1327" i="2" s="1"/>
  <c r="L1987" i="2"/>
  <c r="F1986" i="2"/>
  <c r="G1986" i="2"/>
  <c r="K1987" i="2"/>
  <c r="E1987" i="2"/>
  <c r="C1988" i="2"/>
  <c r="A1327" i="2" l="1"/>
  <c r="N1327" i="2"/>
  <c r="D1328" i="2" s="1"/>
  <c r="L1988" i="2"/>
  <c r="K1988" i="2"/>
  <c r="E1988" i="2"/>
  <c r="F1987" i="2"/>
  <c r="G1987" i="2"/>
  <c r="C1989" i="2"/>
  <c r="H1328" i="2" l="1"/>
  <c r="N1328" i="2" s="1"/>
  <c r="D1329" i="2" s="1"/>
  <c r="L1989" i="2"/>
  <c r="E1989" i="2"/>
  <c r="K1989" i="2"/>
  <c r="F1988" i="2"/>
  <c r="G1988" i="2"/>
  <c r="C1990" i="2"/>
  <c r="A1328" i="2" l="1"/>
  <c r="I1328" i="2"/>
  <c r="M1328" i="2" s="1"/>
  <c r="H1329" i="2" s="1"/>
  <c r="A1329" i="2" s="1"/>
  <c r="L1990" i="2"/>
  <c r="E1990" i="2"/>
  <c r="K1990" i="2"/>
  <c r="F1989" i="2"/>
  <c r="G1989" i="2"/>
  <c r="C1991" i="2"/>
  <c r="I1329" i="2" l="1"/>
  <c r="M1329" i="2" s="1"/>
  <c r="N1329" i="2"/>
  <c r="D1330" i="2" s="1"/>
  <c r="L1991" i="2"/>
  <c r="F1990" i="2"/>
  <c r="G1990" i="2"/>
  <c r="E1991" i="2"/>
  <c r="K1991" i="2"/>
  <c r="C1992" i="2"/>
  <c r="H1330" i="2" l="1"/>
  <c r="A1330" i="2" s="1"/>
  <c r="L1992" i="2"/>
  <c r="F1991" i="2"/>
  <c r="G1991" i="2"/>
  <c r="E1992" i="2"/>
  <c r="K1992" i="2"/>
  <c r="C1993" i="2"/>
  <c r="N1330" i="2" l="1"/>
  <c r="D1331" i="2" s="1"/>
  <c r="I1330" i="2"/>
  <c r="M1330" i="2" s="1"/>
  <c r="L1993" i="2"/>
  <c r="F1992" i="2"/>
  <c r="G1992" i="2"/>
  <c r="E1993" i="2"/>
  <c r="K1993" i="2"/>
  <c r="C1994" i="2"/>
  <c r="H1331" i="2" l="1"/>
  <c r="A1331" i="2" s="1"/>
  <c r="L1994" i="2"/>
  <c r="E1994" i="2"/>
  <c r="K1994" i="2"/>
  <c r="F1993" i="2"/>
  <c r="G1993" i="2"/>
  <c r="C1995" i="2"/>
  <c r="N1331" i="2" l="1"/>
  <c r="D1332" i="2" s="1"/>
  <c r="I1331" i="2"/>
  <c r="M1331" i="2" s="1"/>
  <c r="H1332" i="2" s="1"/>
  <c r="A1332" i="2" s="1"/>
  <c r="L1995" i="2"/>
  <c r="F1994" i="2"/>
  <c r="G1994" i="2"/>
  <c r="K1995" i="2"/>
  <c r="E1995" i="2"/>
  <c r="C1996" i="2"/>
  <c r="N1332" i="2" l="1"/>
  <c r="D1333" i="2" s="1"/>
  <c r="I1332" i="2"/>
  <c r="M1332" i="2" s="1"/>
  <c r="H1333" i="2" s="1"/>
  <c r="A1333" i="2" s="1"/>
  <c r="L1996" i="2"/>
  <c r="F1995" i="2"/>
  <c r="G1995" i="2"/>
  <c r="K1996" i="2"/>
  <c r="E1996" i="2"/>
  <c r="C1997" i="2"/>
  <c r="I1333" i="2" l="1"/>
  <c r="M1333" i="2" s="1"/>
  <c r="N1333" i="2"/>
  <c r="D1334" i="2" s="1"/>
  <c r="L1997" i="2"/>
  <c r="G1996" i="2"/>
  <c r="F1996" i="2"/>
  <c r="E1997" i="2"/>
  <c r="K1997" i="2"/>
  <c r="C1998" i="2"/>
  <c r="H1334" i="2" l="1"/>
  <c r="I1334" i="2" s="1"/>
  <c r="M1334" i="2" s="1"/>
  <c r="L1998" i="2"/>
  <c r="F1997" i="2"/>
  <c r="G1997" i="2"/>
  <c r="K1998" i="2"/>
  <c r="E1998" i="2"/>
  <c r="C1999" i="2"/>
  <c r="N1334" i="2" l="1"/>
  <c r="D1335" i="2" s="1"/>
  <c r="A1334" i="2"/>
  <c r="L1999" i="2"/>
  <c r="F1998" i="2"/>
  <c r="G1998" i="2"/>
  <c r="K1999" i="2"/>
  <c r="E1999" i="2"/>
  <c r="C2000" i="2"/>
  <c r="H1335" i="2" l="1"/>
  <c r="I1335" i="2" s="1"/>
  <c r="M1335" i="2" s="1"/>
  <c r="A1335" i="2"/>
  <c r="N1335" i="2"/>
  <c r="D1336" i="2" s="1"/>
  <c r="L2000" i="2"/>
  <c r="F1999" i="2"/>
  <c r="G1999" i="2"/>
  <c r="K2000" i="2"/>
  <c r="E2000" i="2"/>
  <c r="C2001" i="2"/>
  <c r="H1336" i="2" l="1"/>
  <c r="A1336" i="2" s="1"/>
  <c r="L2001" i="2"/>
  <c r="E2001" i="2"/>
  <c r="K2001" i="2"/>
  <c r="G2000" i="2"/>
  <c r="F2000" i="2"/>
  <c r="C2002" i="2"/>
  <c r="N1336" i="2" l="1"/>
  <c r="D1337" i="2" s="1"/>
  <c r="I1336" i="2"/>
  <c r="M1336" i="2" s="1"/>
  <c r="H1337" i="2" s="1"/>
  <c r="L1337" i="2" s="1"/>
  <c r="L2002" i="2"/>
  <c r="F2001" i="2"/>
  <c r="G2001" i="2"/>
  <c r="K2002" i="2"/>
  <c r="E2002" i="2"/>
  <c r="C2003" i="2"/>
  <c r="A1337" i="2" l="1"/>
  <c r="I1337" i="2"/>
  <c r="M1337" i="2" s="1"/>
  <c r="N1337" i="2"/>
  <c r="D1338" i="2" s="1"/>
  <c r="L2003" i="2"/>
  <c r="G2002" i="2"/>
  <c r="F2002" i="2"/>
  <c r="E2003" i="2"/>
  <c r="K2003" i="2"/>
  <c r="C2004" i="2"/>
  <c r="H1338" i="2" l="1"/>
  <c r="L2004" i="2"/>
  <c r="E2004" i="2"/>
  <c r="K2004" i="2"/>
  <c r="F2003" i="2"/>
  <c r="G2003" i="2"/>
  <c r="C2005" i="2"/>
  <c r="A1338" i="2" l="1"/>
  <c r="N1338" i="2"/>
  <c r="D1339" i="2" s="1"/>
  <c r="I1338" i="2"/>
  <c r="M1338" i="2" s="1"/>
  <c r="L2005" i="2"/>
  <c r="F2004" i="2"/>
  <c r="G2004" i="2"/>
  <c r="K2005" i="2"/>
  <c r="E2005" i="2"/>
  <c r="C2006" i="2"/>
  <c r="H1339" i="2" l="1"/>
  <c r="L1339" i="2" s="1"/>
  <c r="G2005" i="2"/>
  <c r="F2005" i="2"/>
  <c r="E2006" i="2"/>
  <c r="K2006" i="2"/>
  <c r="C2007" i="2"/>
  <c r="N1339" i="2" l="1"/>
  <c r="D1340" i="2" s="1"/>
  <c r="E1340" i="2" s="1"/>
  <c r="F1340" i="2" s="1"/>
  <c r="G1340" i="2" s="1"/>
  <c r="I1339" i="2"/>
  <c r="M1339" i="2" s="1"/>
  <c r="H1340" i="2" s="1"/>
  <c r="I1340" i="2" s="1"/>
  <c r="M1340" i="2" s="1"/>
  <c r="A1339" i="2"/>
  <c r="L2007" i="2"/>
  <c r="F2006" i="2"/>
  <c r="G2006" i="2"/>
  <c r="E2007" i="2"/>
  <c r="K2007" i="2"/>
  <c r="C2008" i="2"/>
  <c r="A1340" i="2" l="1"/>
  <c r="L1340" i="2"/>
  <c r="N1340" i="2"/>
  <c r="F2007" i="2"/>
  <c r="G2007" i="2"/>
  <c r="E2008" i="2"/>
  <c r="K2008" i="2"/>
  <c r="C2009" i="2"/>
  <c r="D1341" i="2" l="1"/>
  <c r="E1341" i="2" s="1"/>
  <c r="H1341" i="2"/>
  <c r="G2008" i="2"/>
  <c r="F2008" i="2"/>
  <c r="K2009" i="2"/>
  <c r="C2010" i="2"/>
  <c r="A1341" i="2" l="1"/>
  <c r="I1341" i="2"/>
  <c r="N1341" i="2"/>
  <c r="F1341" i="2"/>
  <c r="G1341" i="2" s="1"/>
  <c r="L2010" i="2"/>
  <c r="K2010" i="2"/>
  <c r="C2011" i="2"/>
  <c r="M1341" i="2"/>
  <c r="D1342" i="2" l="1"/>
  <c r="H1342" i="2"/>
  <c r="L2011" i="2"/>
  <c r="K2011" i="2"/>
  <c r="C2012" i="2"/>
  <c r="A1342" i="2" l="1"/>
  <c r="N1342" i="2"/>
  <c r="D1343" i="2" s="1"/>
  <c r="E1343" i="2" s="1"/>
  <c r="I1342" i="2"/>
  <c r="M1342" i="2" s="1"/>
  <c r="H1343" i="2" s="1"/>
  <c r="L2012" i="2"/>
  <c r="K2012" i="2"/>
  <c r="C2013" i="2"/>
  <c r="F1343" i="2" l="1"/>
  <c r="G1343" i="2" s="1"/>
  <c r="I1343" i="2"/>
  <c r="N1343" i="2"/>
  <c r="A1343" i="2"/>
  <c r="L2013" i="2"/>
  <c r="K2013" i="2"/>
  <c r="C2014" i="2"/>
  <c r="M1343" i="2"/>
  <c r="D1344" i="2" l="1"/>
  <c r="H1344" i="2"/>
  <c r="L2014" i="2"/>
  <c r="K2014" i="2"/>
  <c r="E2014" i="2"/>
  <c r="C2015" i="2"/>
  <c r="I1344" i="2" l="1"/>
  <c r="M1344" i="2" s="1"/>
  <c r="N1344" i="2"/>
  <c r="D1345" i="2" s="1"/>
  <c r="A1344" i="2"/>
  <c r="L2015" i="2"/>
  <c r="F2014" i="2"/>
  <c r="G2014" i="2"/>
  <c r="K2015" i="2"/>
  <c r="E2015" i="2"/>
  <c r="C2016" i="2"/>
  <c r="H1345" i="2" l="1"/>
  <c r="L2016" i="2"/>
  <c r="G2015" i="2"/>
  <c r="F2015" i="2"/>
  <c r="K2016" i="2"/>
  <c r="E2016" i="2"/>
  <c r="C2017" i="2"/>
  <c r="N1345" i="2" l="1"/>
  <c r="D1346" i="2" s="1"/>
  <c r="A1345" i="2"/>
  <c r="I1345" i="2"/>
  <c r="M1345" i="2" s="1"/>
  <c r="L2017" i="2"/>
  <c r="F2016" i="2"/>
  <c r="G2016" i="2"/>
  <c r="K2017" i="2"/>
  <c r="E2017" i="2"/>
  <c r="C2018" i="2"/>
  <c r="H1346" i="2" l="1"/>
  <c r="N1346" i="2" s="1"/>
  <c r="D1347" i="2" s="1"/>
  <c r="L2018" i="2"/>
  <c r="F2017" i="2"/>
  <c r="G2017" i="2"/>
  <c r="K2018" i="2"/>
  <c r="E2018" i="2"/>
  <c r="C2019" i="2"/>
  <c r="A1346" i="2" l="1"/>
  <c r="I1346" i="2"/>
  <c r="M1346" i="2" s="1"/>
  <c r="H1347" i="2" s="1"/>
  <c r="A1347" i="2" s="1"/>
  <c r="L2019" i="2"/>
  <c r="F2018" i="2"/>
  <c r="G2018" i="2"/>
  <c r="K2019" i="2"/>
  <c r="E2019" i="2"/>
  <c r="C2020" i="2"/>
  <c r="I1347" i="2" l="1"/>
  <c r="M1347" i="2" s="1"/>
  <c r="N1347" i="2"/>
  <c r="D1348" i="2" s="1"/>
  <c r="L2020" i="2"/>
  <c r="E2020" i="2"/>
  <c r="K2020" i="2"/>
  <c r="F2019" i="2"/>
  <c r="G2019" i="2"/>
  <c r="C2021" i="2"/>
  <c r="H1348" i="2" l="1"/>
  <c r="L2021" i="2"/>
  <c r="E2021" i="2"/>
  <c r="K2021" i="2"/>
  <c r="F2020" i="2"/>
  <c r="G2020" i="2"/>
  <c r="C2022" i="2"/>
  <c r="I1348" i="2" l="1"/>
  <c r="M1348" i="2" s="1"/>
  <c r="N1348" i="2"/>
  <c r="D1349" i="2" s="1"/>
  <c r="A1348" i="2"/>
  <c r="L2022" i="2"/>
  <c r="E2022" i="2"/>
  <c r="K2022" i="2"/>
  <c r="F2021" i="2"/>
  <c r="G2021" i="2"/>
  <c r="C2023" i="2"/>
  <c r="H1349" i="2" l="1"/>
  <c r="I1349" i="2" s="1"/>
  <c r="M1349" i="2" s="1"/>
  <c r="L2023" i="2"/>
  <c r="F2022" i="2"/>
  <c r="G2022" i="2"/>
  <c r="E2023" i="2"/>
  <c r="K2023" i="2"/>
  <c r="C2024" i="2"/>
  <c r="A1349" i="2" l="1"/>
  <c r="N1349" i="2"/>
  <c r="D1350" i="2" s="1"/>
  <c r="L2024" i="2"/>
  <c r="E2024" i="2"/>
  <c r="K2024" i="2"/>
  <c r="F2023" i="2"/>
  <c r="G2023" i="2"/>
  <c r="C2025" i="2"/>
  <c r="H1350" i="2" l="1"/>
  <c r="I1350" i="2" s="1"/>
  <c r="M1350" i="2" s="1"/>
  <c r="L2025" i="2"/>
  <c r="F2024" i="2"/>
  <c r="G2024" i="2"/>
  <c r="E2025" i="2"/>
  <c r="K2025" i="2"/>
  <c r="C2026" i="2"/>
  <c r="A1350" i="2" l="1"/>
  <c r="N1350" i="2"/>
  <c r="D1351" i="2" s="1"/>
  <c r="L2026" i="2"/>
  <c r="F2025" i="2"/>
  <c r="G2025" i="2"/>
  <c r="K2026" i="2"/>
  <c r="E2026" i="2"/>
  <c r="C2027" i="2"/>
  <c r="H1351" i="2" l="1"/>
  <c r="L2027" i="2"/>
  <c r="F2026" i="2"/>
  <c r="G2026" i="2"/>
  <c r="K2027" i="2"/>
  <c r="E2027" i="2"/>
  <c r="C2028" i="2"/>
  <c r="N1351" i="2" l="1"/>
  <c r="D1352" i="2" s="1"/>
  <c r="I1351" i="2"/>
  <c r="M1351" i="2" s="1"/>
  <c r="A1351" i="2"/>
  <c r="L2028" i="2"/>
  <c r="G2027" i="2"/>
  <c r="F2027" i="2"/>
  <c r="K2028" i="2"/>
  <c r="E2028" i="2"/>
  <c r="C2029" i="2"/>
  <c r="H1352" i="2" l="1"/>
  <c r="I1352" i="2" s="1"/>
  <c r="M1352" i="2" s="1"/>
  <c r="L2029" i="2"/>
  <c r="F2028" i="2"/>
  <c r="G2028" i="2"/>
  <c r="K2029" i="2"/>
  <c r="E2029" i="2"/>
  <c r="C2030" i="2"/>
  <c r="N1352" i="2" l="1"/>
  <c r="D1353" i="2" s="1"/>
  <c r="A1352" i="2"/>
  <c r="L2030" i="2"/>
  <c r="F2029" i="2"/>
  <c r="G2029" i="2"/>
  <c r="K2030" i="2"/>
  <c r="E2030" i="2"/>
  <c r="C2031" i="2"/>
  <c r="H1353" i="2" l="1"/>
  <c r="A1353" i="2"/>
  <c r="N1353" i="2"/>
  <c r="D1354" i="2" s="1"/>
  <c r="I1353" i="2"/>
  <c r="M1353" i="2" s="1"/>
  <c r="H1354" i="2" s="1"/>
  <c r="L2031" i="2"/>
  <c r="K2031" i="2"/>
  <c r="E2031" i="2"/>
  <c r="F2030" i="2"/>
  <c r="G2030" i="2"/>
  <c r="C2032" i="2"/>
  <c r="I1354" i="2" l="1"/>
  <c r="M1354" i="2" s="1"/>
  <c r="N1354" i="2"/>
  <c r="D1355" i="2" s="1"/>
  <c r="A1354" i="2"/>
  <c r="H1355" i="2"/>
  <c r="I1355" i="2" s="1"/>
  <c r="M1355" i="2" s="1"/>
  <c r="L2032" i="2"/>
  <c r="G2031" i="2"/>
  <c r="F2031" i="2"/>
  <c r="E2032" i="2"/>
  <c r="K2032" i="2"/>
  <c r="C2033" i="2"/>
  <c r="A1355" i="2" l="1"/>
  <c r="N1355" i="2"/>
  <c r="D1356" i="2" s="1"/>
  <c r="L2033" i="2"/>
  <c r="G2032" i="2"/>
  <c r="F2032" i="2"/>
  <c r="E2033" i="2"/>
  <c r="K2033" i="2"/>
  <c r="C2034" i="2"/>
  <c r="H1356" i="2" l="1"/>
  <c r="L2034" i="2"/>
  <c r="G2033" i="2"/>
  <c r="F2033" i="2"/>
  <c r="E2034" i="2"/>
  <c r="K2034" i="2"/>
  <c r="C2035" i="2"/>
  <c r="I1356" i="2" l="1"/>
  <c r="M1356" i="2" s="1"/>
  <c r="A1356" i="2"/>
  <c r="N1356" i="2"/>
  <c r="D1357" i="2" s="1"/>
  <c r="L2035" i="2"/>
  <c r="E2035" i="2"/>
  <c r="K2035" i="2"/>
  <c r="F2034" i="2"/>
  <c r="G2034" i="2"/>
  <c r="C2036" i="2"/>
  <c r="H1357" i="2" l="1"/>
  <c r="E1373" i="2"/>
  <c r="E2036" i="2"/>
  <c r="K2036" i="2"/>
  <c r="F2035" i="2"/>
  <c r="G2035" i="2"/>
  <c r="C2037" i="2"/>
  <c r="N1357" i="2" l="1"/>
  <c r="D1358" i="2" s="1"/>
  <c r="I1357" i="2"/>
  <c r="M1357" i="2" s="1"/>
  <c r="H1358" i="2" s="1"/>
  <c r="A1357" i="2"/>
  <c r="F1373" i="2"/>
  <c r="G1373" i="2"/>
  <c r="F2036" i="2"/>
  <c r="G2036" i="2"/>
  <c r="E2037" i="2"/>
  <c r="K2037" i="2"/>
  <c r="C2038" i="2"/>
  <c r="N1358" i="2" l="1"/>
  <c r="D1359" i="2" s="1"/>
  <c r="A1358" i="2"/>
  <c r="I1358" i="2"/>
  <c r="M1358" i="2" s="1"/>
  <c r="H1359" i="2" s="1"/>
  <c r="A1359" i="2" s="1"/>
  <c r="E1374" i="2"/>
  <c r="F2037" i="2"/>
  <c r="G2037" i="2"/>
  <c r="K2038" i="2"/>
  <c r="E2038" i="2"/>
  <c r="C2039" i="2"/>
  <c r="N1359" i="2" l="1"/>
  <c r="D1360" i="2" s="1"/>
  <c r="I1359" i="2"/>
  <c r="M1359" i="2" s="1"/>
  <c r="H1360" i="2" s="1"/>
  <c r="I1360" i="2" s="1"/>
  <c r="M1360" i="2" s="1"/>
  <c r="F1374" i="2"/>
  <c r="G1374" i="2" s="1"/>
  <c r="K2039" i="2"/>
  <c r="E2039" i="2"/>
  <c r="F2038" i="2"/>
  <c r="G2038" i="2"/>
  <c r="C2040" i="2"/>
  <c r="A1360" i="2" l="1"/>
  <c r="N1360" i="2"/>
  <c r="D1361" i="2" s="1"/>
  <c r="K2040" i="2"/>
  <c r="G2039" i="2"/>
  <c r="F2039" i="2"/>
  <c r="C2041" i="2"/>
  <c r="H1361" i="2" l="1"/>
  <c r="A1361" i="2" s="1"/>
  <c r="L2041" i="2"/>
  <c r="K2041" i="2"/>
  <c r="C2042" i="2"/>
  <c r="N1361" i="2" l="1"/>
  <c r="D1362" i="2" s="1"/>
  <c r="I1361" i="2"/>
  <c r="M1361" i="2" s="1"/>
  <c r="L2042" i="2"/>
  <c r="K2042" i="2"/>
  <c r="C2043" i="2"/>
  <c r="H1362" i="2" l="1"/>
  <c r="N1362" i="2" s="1"/>
  <c r="D1363" i="2" s="1"/>
  <c r="L2043" i="2"/>
  <c r="K2043" i="2"/>
  <c r="C2044" i="2"/>
  <c r="I1362" i="2" l="1"/>
  <c r="M1362" i="2" s="1"/>
  <c r="H1363" i="2" s="1"/>
  <c r="N1363" i="2" s="1"/>
  <c r="D1364" i="2" s="1"/>
  <c r="A1362" i="2"/>
  <c r="L2044" i="2"/>
  <c r="E2044" i="2"/>
  <c r="K2044" i="2"/>
  <c r="C2045" i="2"/>
  <c r="A1363" i="2" l="1"/>
  <c r="I1363" i="2"/>
  <c r="M1363" i="2" s="1"/>
  <c r="H1364" i="2" s="1"/>
  <c r="A1364" i="2" s="1"/>
  <c r="L2045" i="2"/>
  <c r="F2044" i="2"/>
  <c r="G2044" i="2"/>
  <c r="K2045" i="2"/>
  <c r="E2045" i="2"/>
  <c r="C2046" i="2"/>
  <c r="I1364" i="2" l="1"/>
  <c r="M1364" i="2" s="1"/>
  <c r="N1364" i="2"/>
  <c r="D1365" i="2" s="1"/>
  <c r="L2046" i="2"/>
  <c r="F2045" i="2"/>
  <c r="G2045" i="2"/>
  <c r="K2046" i="2"/>
  <c r="E2046" i="2"/>
  <c r="C2047" i="2"/>
  <c r="H1365" i="2" l="1"/>
  <c r="L2047" i="2"/>
  <c r="G2046" i="2"/>
  <c r="F2046" i="2"/>
  <c r="K2047" i="2"/>
  <c r="E2047" i="2"/>
  <c r="C2048" i="2"/>
  <c r="I1365" i="2" l="1"/>
  <c r="M1365" i="2" s="1"/>
  <c r="N1365" i="2"/>
  <c r="D1366" i="2" s="1"/>
  <c r="A1365" i="2"/>
  <c r="L2048" i="2"/>
  <c r="K2048" i="2"/>
  <c r="E2048" i="2"/>
  <c r="F2047" i="2"/>
  <c r="G2047" i="2"/>
  <c r="C2049" i="2"/>
  <c r="H1366" i="2" l="1"/>
  <c r="L2049" i="2"/>
  <c r="F2048" i="2"/>
  <c r="G2048" i="2"/>
  <c r="K2049" i="2"/>
  <c r="E2049" i="2"/>
  <c r="C2050" i="2"/>
  <c r="N1366" i="2" l="1"/>
  <c r="D1367" i="2" s="1"/>
  <c r="I1366" i="2"/>
  <c r="M1366" i="2" s="1"/>
  <c r="H1367" i="2" s="1"/>
  <c r="N1367" i="2" s="1"/>
  <c r="D1368" i="2" s="1"/>
  <c r="A1366" i="2"/>
  <c r="L2050" i="2"/>
  <c r="F2049" i="2"/>
  <c r="G2049" i="2"/>
  <c r="K2050" i="2"/>
  <c r="E2050" i="2"/>
  <c r="C2051" i="2"/>
  <c r="L1367" i="2" l="1"/>
  <c r="I1367" i="2"/>
  <c r="M1367" i="2" s="1"/>
  <c r="A1367" i="2"/>
  <c r="L2051" i="2"/>
  <c r="F2050" i="2"/>
  <c r="G2050" i="2"/>
  <c r="E2051" i="2"/>
  <c r="K2051" i="2"/>
  <c r="C2052" i="2"/>
  <c r="H1368" i="2" l="1"/>
  <c r="L2052" i="2"/>
  <c r="E2052" i="2"/>
  <c r="K2052" i="2"/>
  <c r="F2051" i="2"/>
  <c r="G2051" i="2"/>
  <c r="C2053" i="2"/>
  <c r="L1368" i="2" l="1"/>
  <c r="A1368" i="2"/>
  <c r="N1368" i="2"/>
  <c r="D1369" i="2" s="1"/>
  <c r="I1368" i="2"/>
  <c r="M1368" i="2" s="1"/>
  <c r="L2053" i="2"/>
  <c r="F2052" i="2"/>
  <c r="G2052" i="2"/>
  <c r="E2053" i="2"/>
  <c r="K2053" i="2"/>
  <c r="C2054" i="2"/>
  <c r="H1369" i="2" l="1"/>
  <c r="L2054" i="2"/>
  <c r="F2053" i="2"/>
  <c r="G2053" i="2"/>
  <c r="E2054" i="2"/>
  <c r="K2054" i="2"/>
  <c r="C2055" i="2"/>
  <c r="A1369" i="2" l="1"/>
  <c r="N1369" i="2"/>
  <c r="D1370" i="2" s="1"/>
  <c r="I1369" i="2"/>
  <c r="M1369" i="2" s="1"/>
  <c r="L2055" i="2"/>
  <c r="E2055" i="2"/>
  <c r="K2055" i="2"/>
  <c r="F2054" i="2"/>
  <c r="G2054" i="2"/>
  <c r="C2056" i="2"/>
  <c r="H1370" i="2" l="1"/>
  <c r="L1370" i="2" s="1"/>
  <c r="L2056" i="2"/>
  <c r="F2055" i="2"/>
  <c r="G2055" i="2"/>
  <c r="E2056" i="2"/>
  <c r="K2056" i="2"/>
  <c r="C2057" i="2"/>
  <c r="A1370" i="2" l="1"/>
  <c r="I1370" i="2"/>
  <c r="M1370" i="2" s="1"/>
  <c r="N1370" i="2"/>
  <c r="D1371" i="2" s="1"/>
  <c r="E1371" i="2" s="1"/>
  <c r="F1371" i="2" s="1"/>
  <c r="G1371" i="2" s="1"/>
  <c r="L2057" i="2"/>
  <c r="F2056" i="2"/>
  <c r="G2056" i="2"/>
  <c r="K2057" i="2"/>
  <c r="E2057" i="2"/>
  <c r="C2058" i="2"/>
  <c r="H1371" i="2" l="1"/>
  <c r="L2058" i="2"/>
  <c r="F2057" i="2"/>
  <c r="G2057" i="2"/>
  <c r="K2058" i="2"/>
  <c r="E2058" i="2"/>
  <c r="C2059" i="2"/>
  <c r="I1371" i="2" l="1"/>
  <c r="N1371" i="2"/>
  <c r="D1372" i="2" s="1"/>
  <c r="E1372" i="2" s="1"/>
  <c r="F1372" i="2" s="1"/>
  <c r="G1372" i="2" s="1"/>
  <c r="A1371" i="2"/>
  <c r="L2059" i="2"/>
  <c r="G2058" i="2"/>
  <c r="F2058" i="2"/>
  <c r="K2059" i="2"/>
  <c r="E2059" i="2"/>
  <c r="C2060" i="2"/>
  <c r="M1371" i="2"/>
  <c r="H1372" i="2" l="1"/>
  <c r="L2060" i="2"/>
  <c r="F2059" i="2"/>
  <c r="G2059" i="2"/>
  <c r="K2060" i="2"/>
  <c r="E2060" i="2"/>
  <c r="C2061" i="2"/>
  <c r="N1372" i="2" l="1"/>
  <c r="D1373" i="2" s="1"/>
  <c r="A1372" i="2"/>
  <c r="I1372" i="2"/>
  <c r="M1372" i="2" s="1"/>
  <c r="L2061" i="2"/>
  <c r="F2060" i="2"/>
  <c r="G2060" i="2"/>
  <c r="K2061" i="2"/>
  <c r="E2061" i="2"/>
  <c r="C2062" i="2"/>
  <c r="H1373" i="2" l="1"/>
  <c r="A1373" i="2" s="1"/>
  <c r="I1373" i="2"/>
  <c r="M1373" i="2" s="1"/>
  <c r="N1373" i="2"/>
  <c r="D1374" i="2" s="1"/>
  <c r="L2062" i="2"/>
  <c r="G2061" i="2"/>
  <c r="F2061" i="2"/>
  <c r="K2062" i="2"/>
  <c r="E2062" i="2"/>
  <c r="C2063" i="2"/>
  <c r="H1374" i="2" l="1"/>
  <c r="A1374" i="2" s="1"/>
  <c r="L2063" i="2"/>
  <c r="F2062" i="2"/>
  <c r="G2062" i="2"/>
  <c r="E2063" i="2"/>
  <c r="K2063" i="2"/>
  <c r="C2064" i="2"/>
  <c r="I1374" i="2" l="1"/>
  <c r="M1374" i="2" s="1"/>
  <c r="N1374" i="2"/>
  <c r="D1375" i="2" s="1"/>
  <c r="L2064" i="2"/>
  <c r="F2063" i="2"/>
  <c r="G2063" i="2"/>
  <c r="E2064" i="2"/>
  <c r="K2064" i="2"/>
  <c r="C2065" i="2"/>
  <c r="H1375" i="2" l="1"/>
  <c r="L2065" i="2"/>
  <c r="G2064" i="2"/>
  <c r="F2064" i="2"/>
  <c r="E2065" i="2"/>
  <c r="K2065" i="2"/>
  <c r="C2066" i="2"/>
  <c r="A1375" i="2" l="1"/>
  <c r="N1375" i="2"/>
  <c r="D1376" i="2" s="1"/>
  <c r="I1375" i="2"/>
  <c r="M1375" i="2" s="1"/>
  <c r="L2066" i="2"/>
  <c r="F2065" i="2"/>
  <c r="G2065" i="2"/>
  <c r="K2066" i="2"/>
  <c r="E2066" i="2"/>
  <c r="C2067" i="2"/>
  <c r="H1376" i="2" l="1"/>
  <c r="I1376" i="2" s="1"/>
  <c r="M1376" i="2" s="1"/>
  <c r="F2066" i="2"/>
  <c r="G2066" i="2"/>
  <c r="E2067" i="2"/>
  <c r="K2067" i="2"/>
  <c r="C2068" i="2"/>
  <c r="A1376" i="2" l="1"/>
  <c r="N1376" i="2"/>
  <c r="D1377" i="2" s="1"/>
  <c r="F2067" i="2"/>
  <c r="G2067" i="2"/>
  <c r="E2068" i="2"/>
  <c r="K2068" i="2"/>
  <c r="C2069" i="2"/>
  <c r="H1377" i="2" l="1"/>
  <c r="A1377" i="2" s="1"/>
  <c r="F2068" i="2"/>
  <c r="G2068" i="2"/>
  <c r="E2069" i="2"/>
  <c r="K2069" i="2"/>
  <c r="C2070" i="2"/>
  <c r="I1377" i="2" l="1"/>
  <c r="M1377" i="2" s="1"/>
  <c r="N1377" i="2"/>
  <c r="D1378" i="2" s="1"/>
  <c r="F2069" i="2"/>
  <c r="G2069" i="2"/>
  <c r="K2070" i="2"/>
  <c r="C2071" i="2"/>
  <c r="H1378" i="2" l="1"/>
  <c r="L2071" i="2"/>
  <c r="K2071" i="2"/>
  <c r="C2072" i="2"/>
  <c r="A1378" i="2" l="1"/>
  <c r="I1378" i="2"/>
  <c r="M1378" i="2" s="1"/>
  <c r="N1378" i="2"/>
  <c r="D1379" i="2" s="1"/>
  <c r="L2072" i="2"/>
  <c r="K2072" i="2"/>
  <c r="C2073" i="2"/>
  <c r="H1379" i="2" l="1"/>
  <c r="I1379" i="2" s="1"/>
  <c r="M1379" i="2" s="1"/>
  <c r="N1379" i="2"/>
  <c r="D1380" i="2" s="1"/>
  <c r="A1379" i="2"/>
  <c r="L2073" i="2"/>
  <c r="K2073" i="2"/>
  <c r="C2074" i="2"/>
  <c r="H1380" i="2" l="1"/>
  <c r="L2074" i="2"/>
  <c r="K2074" i="2"/>
  <c r="C2075" i="2"/>
  <c r="I1380" i="2" l="1"/>
  <c r="M1380" i="2" s="1"/>
  <c r="N1380" i="2"/>
  <c r="D1381" i="2" s="1"/>
  <c r="A1380" i="2"/>
  <c r="L2075" i="2"/>
  <c r="K2075" i="2"/>
  <c r="E2075" i="2"/>
  <c r="C2076" i="2"/>
  <c r="H1381" i="2" l="1"/>
  <c r="L2076" i="2"/>
  <c r="F2075" i="2"/>
  <c r="G2075" i="2"/>
  <c r="K2076" i="2"/>
  <c r="E2076" i="2"/>
  <c r="C2077" i="2"/>
  <c r="I1381" i="2" l="1"/>
  <c r="M1381" i="2" s="1"/>
  <c r="N1381" i="2"/>
  <c r="D1382" i="2" s="1"/>
  <c r="H1382" i="2"/>
  <c r="A1381" i="2"/>
  <c r="L2077" i="2"/>
  <c r="G2076" i="2"/>
  <c r="F2076" i="2"/>
  <c r="K2077" i="2"/>
  <c r="E2077" i="2"/>
  <c r="C2078" i="2"/>
  <c r="N1382" i="2" l="1"/>
  <c r="D1383" i="2" s="1"/>
  <c r="I1382" i="2"/>
  <c r="M1382" i="2" s="1"/>
  <c r="H1383" i="2"/>
  <c r="A1382" i="2"/>
  <c r="L2078" i="2"/>
  <c r="F2077" i="2"/>
  <c r="G2077" i="2"/>
  <c r="K2078" i="2"/>
  <c r="E2078" i="2"/>
  <c r="C2079" i="2"/>
  <c r="N1383" i="2" l="1"/>
  <c r="D1384" i="2" s="1"/>
  <c r="I1383" i="2"/>
  <c r="M1383" i="2" s="1"/>
  <c r="H1384" i="2" s="1"/>
  <c r="A1383" i="2"/>
  <c r="L2079" i="2"/>
  <c r="L1401" i="2"/>
  <c r="K2079" i="2"/>
  <c r="E2079" i="2"/>
  <c r="F2078" i="2"/>
  <c r="G2078" i="2"/>
  <c r="C2080" i="2"/>
  <c r="I1384" i="2" l="1"/>
  <c r="M1384" i="2" s="1"/>
  <c r="N1384" i="2"/>
  <c r="D1385" i="2" s="1"/>
  <c r="H1385" i="2"/>
  <c r="A1384" i="2"/>
  <c r="L2080" i="2"/>
  <c r="F2079" i="2"/>
  <c r="G2079" i="2"/>
  <c r="K2080" i="2"/>
  <c r="E2080" i="2"/>
  <c r="C2081" i="2"/>
  <c r="I1385" i="2" l="1"/>
  <c r="M1385" i="2" s="1"/>
  <c r="N1385" i="2"/>
  <c r="D1386" i="2" s="1"/>
  <c r="A1385" i="2"/>
  <c r="L2081" i="2"/>
  <c r="F2080" i="2"/>
  <c r="G2080" i="2"/>
  <c r="E2081" i="2"/>
  <c r="K2081" i="2"/>
  <c r="C2082" i="2"/>
  <c r="H1386" i="2" l="1"/>
  <c r="L2082" i="2"/>
  <c r="F2081" i="2"/>
  <c r="G2081" i="2"/>
  <c r="E2082" i="2"/>
  <c r="K2082" i="2"/>
  <c r="C2083" i="2"/>
  <c r="N1386" i="2" l="1"/>
  <c r="D1387" i="2" s="1"/>
  <c r="I1386" i="2"/>
  <c r="M1386" i="2" s="1"/>
  <c r="H1387" i="2"/>
  <c r="A1386" i="2"/>
  <c r="L2083" i="2"/>
  <c r="F2082" i="2"/>
  <c r="G2082" i="2"/>
  <c r="E2083" i="2"/>
  <c r="K2083" i="2"/>
  <c r="C2084" i="2"/>
  <c r="I1387" i="2" l="1"/>
  <c r="M1387" i="2" s="1"/>
  <c r="N1387" i="2"/>
  <c r="D1388" i="2" s="1"/>
  <c r="A1387" i="2"/>
  <c r="L2084" i="2"/>
  <c r="F2083" i="2"/>
  <c r="G2083" i="2"/>
  <c r="E2084" i="2"/>
  <c r="K2084" i="2"/>
  <c r="C2085" i="2"/>
  <c r="H1388" i="2" l="1"/>
  <c r="L2085" i="2"/>
  <c r="F2084" i="2"/>
  <c r="G2084" i="2"/>
  <c r="E2085" i="2"/>
  <c r="K2085" i="2"/>
  <c r="C2086" i="2"/>
  <c r="A1388" i="2" l="1"/>
  <c r="N1388" i="2"/>
  <c r="D1389" i="2" s="1"/>
  <c r="I1388" i="2"/>
  <c r="M1388" i="2" s="1"/>
  <c r="H1389" i="2" s="1"/>
  <c r="L2086" i="2"/>
  <c r="F2085" i="2"/>
  <c r="G2085" i="2"/>
  <c r="E2086" i="2"/>
  <c r="K2086" i="2"/>
  <c r="C2087" i="2"/>
  <c r="I1389" i="2" l="1"/>
  <c r="M1389" i="2" s="1"/>
  <c r="N1389" i="2"/>
  <c r="D1390" i="2" s="1"/>
  <c r="H1390" i="2"/>
  <c r="A1389" i="2"/>
  <c r="L2087" i="2"/>
  <c r="F2086" i="2"/>
  <c r="G2086" i="2"/>
  <c r="K2087" i="2"/>
  <c r="E2087" i="2"/>
  <c r="C2088" i="2"/>
  <c r="N1390" i="2" l="1"/>
  <c r="D1391" i="2" s="1"/>
  <c r="I1390" i="2"/>
  <c r="M1390" i="2" s="1"/>
  <c r="H1391" i="2" s="1"/>
  <c r="A1390" i="2"/>
  <c r="L2088" i="2"/>
  <c r="F2087" i="2"/>
  <c r="G2087" i="2"/>
  <c r="K2088" i="2"/>
  <c r="E2088" i="2"/>
  <c r="C2089" i="2"/>
  <c r="I1391" i="2" l="1"/>
  <c r="M1391" i="2" s="1"/>
  <c r="N1391" i="2"/>
  <c r="D1392" i="2" s="1"/>
  <c r="A1391" i="2"/>
  <c r="L2089" i="2"/>
  <c r="G2088" i="2"/>
  <c r="F2088" i="2"/>
  <c r="K2089" i="2"/>
  <c r="E2089" i="2"/>
  <c r="C2090" i="2"/>
  <c r="H1392" i="2" l="1"/>
  <c r="L2090" i="2"/>
  <c r="K2090" i="2"/>
  <c r="E2090" i="2"/>
  <c r="F2089" i="2"/>
  <c r="G2089" i="2"/>
  <c r="C2091" i="2"/>
  <c r="I1392" i="2" l="1"/>
  <c r="M1392" i="2" s="1"/>
  <c r="N1392" i="2"/>
  <c r="D1393" i="2" s="1"/>
  <c r="A1392" i="2"/>
  <c r="L2091" i="2"/>
  <c r="F2090" i="2"/>
  <c r="G2090" i="2"/>
  <c r="K2091" i="2"/>
  <c r="E2091" i="2"/>
  <c r="C2092" i="2"/>
  <c r="H1393" i="2" l="1"/>
  <c r="L2092" i="2"/>
  <c r="L1400" i="2"/>
  <c r="K2092" i="2"/>
  <c r="E2092" i="2"/>
  <c r="G2091" i="2"/>
  <c r="F2091" i="2"/>
  <c r="C2093" i="2"/>
  <c r="A1393" i="2" l="1"/>
  <c r="N1393" i="2"/>
  <c r="D1394" i="2" s="1"/>
  <c r="I1393" i="2"/>
  <c r="M1393" i="2" s="1"/>
  <c r="H1394" i="2" s="1"/>
  <c r="L2093" i="2"/>
  <c r="E1401" i="2"/>
  <c r="F2092" i="2"/>
  <c r="G2092" i="2"/>
  <c r="E2093" i="2"/>
  <c r="K2093" i="2"/>
  <c r="C2094" i="2"/>
  <c r="I1394" i="2" l="1"/>
  <c r="M1394" i="2" s="1"/>
  <c r="N1394" i="2"/>
  <c r="A1394" i="2"/>
  <c r="L2094" i="2"/>
  <c r="F1401" i="2"/>
  <c r="G1401" i="2" s="1"/>
  <c r="F2093" i="2"/>
  <c r="G2093" i="2"/>
  <c r="K2094" i="2"/>
  <c r="E2094" i="2"/>
  <c r="C2095" i="2"/>
  <c r="H1395" i="2" l="1"/>
  <c r="D1395" i="2"/>
  <c r="L2095" i="2"/>
  <c r="E2095" i="2"/>
  <c r="K2095" i="2"/>
  <c r="F2094" i="2"/>
  <c r="G2094" i="2"/>
  <c r="C2096" i="2"/>
  <c r="A1395" i="2" l="1"/>
  <c r="I1395" i="2"/>
  <c r="M1395" i="2" s="1"/>
  <c r="N1395" i="2"/>
  <c r="D1396" i="2" s="1"/>
  <c r="A1396" i="2" s="1"/>
  <c r="H1396" i="2"/>
  <c r="L2096" i="2"/>
  <c r="F2095" i="2"/>
  <c r="G2095" i="2"/>
  <c r="K2096" i="2"/>
  <c r="E2096" i="2"/>
  <c r="C2097" i="2"/>
  <c r="N1396" i="2" l="1"/>
  <c r="D1397" i="2" s="1"/>
  <c r="I1396" i="2"/>
  <c r="M1396" i="2" s="1"/>
  <c r="H1397" i="2" s="1"/>
  <c r="E1404" i="2"/>
  <c r="F1404" i="2" s="1"/>
  <c r="G1404" i="2" s="1"/>
  <c r="F2096" i="2"/>
  <c r="G2096" i="2"/>
  <c r="E2097" i="2"/>
  <c r="K2097" i="2"/>
  <c r="C2098" i="2"/>
  <c r="A1397" i="2" l="1"/>
  <c r="I1397" i="2"/>
  <c r="M1397" i="2" s="1"/>
  <c r="N1397" i="2"/>
  <c r="D1398" i="2" s="1"/>
  <c r="G2097" i="2"/>
  <c r="F2097" i="2"/>
  <c r="E2098" i="2"/>
  <c r="K2098" i="2"/>
  <c r="C2099" i="2"/>
  <c r="H1398" i="2" l="1"/>
  <c r="K2099" i="2"/>
  <c r="E2099" i="2"/>
  <c r="F2098" i="2"/>
  <c r="G2098" i="2"/>
  <c r="C2100" i="2"/>
  <c r="L1398" i="2" l="1"/>
  <c r="I1398" i="2"/>
  <c r="M1398" i="2" s="1"/>
  <c r="N1398" i="2"/>
  <c r="D1399" i="2" s="1"/>
  <c r="A1398" i="2"/>
  <c r="F2099" i="2"/>
  <c r="G2099" i="2"/>
  <c r="K2100" i="2"/>
  <c r="E2100" i="2"/>
  <c r="C2101" i="2"/>
  <c r="H1399" i="2" l="1"/>
  <c r="G2100" i="2"/>
  <c r="F2100" i="2"/>
  <c r="K2101" i="2"/>
  <c r="C2102" i="2"/>
  <c r="L1399" i="2" l="1"/>
  <c r="I1399" i="2"/>
  <c r="M1399" i="2" s="1"/>
  <c r="N1399" i="2"/>
  <c r="D1400" i="2" s="1"/>
  <c r="A1399" i="2"/>
  <c r="L2102" i="2"/>
  <c r="K2102" i="2"/>
  <c r="C2103" i="2"/>
  <c r="H1400" i="2" l="1"/>
  <c r="L2103" i="2"/>
  <c r="K2103" i="2"/>
  <c r="C2104" i="2"/>
  <c r="A1400" i="2" l="1"/>
  <c r="I1400" i="2"/>
  <c r="M1400" i="2" s="1"/>
  <c r="N1400" i="2"/>
  <c r="D1401" i="2" s="1"/>
  <c r="L2104" i="2"/>
  <c r="K2104" i="2"/>
  <c r="C2105" i="2"/>
  <c r="H1401" i="2" l="1"/>
  <c r="L2105" i="2"/>
  <c r="K2105" i="2"/>
  <c r="C2106" i="2"/>
  <c r="I1401" i="2" l="1"/>
  <c r="M1401" i="2" s="1"/>
  <c r="N1401" i="2"/>
  <c r="D1402" i="2" s="1"/>
  <c r="E1402" i="2" s="1"/>
  <c r="F1402" i="2" s="1"/>
  <c r="G1402" i="2" s="1"/>
  <c r="A1401" i="2"/>
  <c r="L2106" i="2"/>
  <c r="K2106" i="2"/>
  <c r="E2106" i="2"/>
  <c r="C2107" i="2"/>
  <c r="H1402" i="2" l="1"/>
  <c r="L2107" i="2"/>
  <c r="F2106" i="2"/>
  <c r="G2106" i="2"/>
  <c r="K2107" i="2"/>
  <c r="E2107" i="2"/>
  <c r="C2108" i="2"/>
  <c r="A1402" i="2" l="1"/>
  <c r="I1402" i="2"/>
  <c r="N1402" i="2"/>
  <c r="D1403" i="2" s="1"/>
  <c r="L2108" i="2"/>
  <c r="G2107" i="2"/>
  <c r="F2107" i="2"/>
  <c r="K2108" i="2"/>
  <c r="E2108" i="2"/>
  <c r="C2109" i="2"/>
  <c r="M1402" i="2"/>
  <c r="H1403" i="2" l="1"/>
  <c r="L2109" i="2"/>
  <c r="F2108" i="2"/>
  <c r="G2108" i="2"/>
  <c r="K2109" i="2"/>
  <c r="E2109" i="2"/>
  <c r="C2110" i="2"/>
  <c r="A1403" i="2" l="1"/>
  <c r="I1403" i="2"/>
  <c r="M1403" i="2" s="1"/>
  <c r="N1403" i="2"/>
  <c r="D1404" i="2" s="1"/>
  <c r="L2110" i="2"/>
  <c r="F2109" i="2"/>
  <c r="G2109" i="2"/>
  <c r="K2110" i="2"/>
  <c r="E2110" i="2"/>
  <c r="C2111" i="2"/>
  <c r="H1404" i="2" l="1"/>
  <c r="L2111" i="2"/>
  <c r="F2110" i="2"/>
  <c r="G2110" i="2"/>
  <c r="K2111" i="2"/>
  <c r="E2111" i="2"/>
  <c r="C2112" i="2"/>
  <c r="N1404" i="2" l="1"/>
  <c r="D1405" i="2" s="1"/>
  <c r="I1404" i="2"/>
  <c r="M1404" i="2" s="1"/>
  <c r="H1405" i="2" s="1"/>
  <c r="A1404" i="2"/>
  <c r="L2112" i="2"/>
  <c r="E2112" i="2"/>
  <c r="K2112" i="2"/>
  <c r="F2111" i="2"/>
  <c r="G2111" i="2"/>
  <c r="C2113" i="2"/>
  <c r="N1405" i="2" l="1"/>
  <c r="D1406" i="2" s="1"/>
  <c r="I1405" i="2"/>
  <c r="M1405" i="2" s="1"/>
  <c r="H1406" i="2" s="1"/>
  <c r="A1405" i="2"/>
  <c r="L2113" i="2"/>
  <c r="F2112" i="2"/>
  <c r="G2112" i="2"/>
  <c r="E2113" i="2"/>
  <c r="K2113" i="2"/>
  <c r="C2114" i="2"/>
  <c r="A1406" i="2" l="1"/>
  <c r="I1406" i="2"/>
  <c r="M1406" i="2" s="1"/>
  <c r="H1407" i="2" s="1"/>
  <c r="N1407" i="2" s="1"/>
  <c r="D1408" i="2" s="1"/>
  <c r="N1406" i="2"/>
  <c r="D1407" i="2" s="1"/>
  <c r="A1407" i="2" s="1"/>
  <c r="L2114" i="2"/>
  <c r="F2113" i="2"/>
  <c r="G2113" i="2"/>
  <c r="E2114" i="2"/>
  <c r="K2114" i="2"/>
  <c r="C2115" i="2"/>
  <c r="I1407" i="2" l="1"/>
  <c r="M1407" i="2" s="1"/>
  <c r="H1408" i="2" s="1"/>
  <c r="N1408" i="2"/>
  <c r="D1409" i="2" s="1"/>
  <c r="I1408" i="2"/>
  <c r="M1408" i="2" s="1"/>
  <c r="H1409" i="2" s="1"/>
  <c r="I1409" i="2" s="1"/>
  <c r="M1409" i="2" s="1"/>
  <c r="A1408" i="2"/>
  <c r="N1409" i="2"/>
  <c r="D1410" i="2" s="1"/>
  <c r="L2115" i="2"/>
  <c r="F2114" i="2"/>
  <c r="G2114" i="2"/>
  <c r="E2115" i="2"/>
  <c r="K2115" i="2"/>
  <c r="C2116" i="2"/>
  <c r="A1409" i="2" l="1"/>
  <c r="H1410" i="2"/>
  <c r="A1410" i="2" s="1"/>
  <c r="L2116" i="2"/>
  <c r="E2116" i="2"/>
  <c r="K2116" i="2"/>
  <c r="F2115" i="2"/>
  <c r="G2115" i="2"/>
  <c r="C2117" i="2"/>
  <c r="N1410" i="2" l="1"/>
  <c r="D1411" i="2" s="1"/>
  <c r="I1410" i="2"/>
  <c r="M1410" i="2" s="1"/>
  <c r="H1411" i="2" s="1"/>
  <c r="L2117" i="2"/>
  <c r="F2116" i="2"/>
  <c r="G2116" i="2"/>
  <c r="E2117" i="2"/>
  <c r="K2117" i="2"/>
  <c r="C2118" i="2"/>
  <c r="N1411" i="2" l="1"/>
  <c r="D1412" i="2" s="1"/>
  <c r="I1411" i="2"/>
  <c r="M1411" i="2" s="1"/>
  <c r="A1411" i="2"/>
  <c r="L2118" i="2"/>
  <c r="K2118" i="2"/>
  <c r="E2118" i="2"/>
  <c r="F2117" i="2"/>
  <c r="G2117" i="2"/>
  <c r="C2119" i="2"/>
  <c r="H1412" i="2" l="1"/>
  <c r="N1412" i="2" s="1"/>
  <c r="D1413" i="2" s="1"/>
  <c r="L2119" i="2"/>
  <c r="K2119" i="2"/>
  <c r="E2119" i="2"/>
  <c r="F2118" i="2"/>
  <c r="G2118" i="2"/>
  <c r="C2120" i="2"/>
  <c r="A1412" i="2" l="1"/>
  <c r="I1412" i="2"/>
  <c r="M1412" i="2" s="1"/>
  <c r="H1413" i="2" s="1"/>
  <c r="A1413" i="2" s="1"/>
  <c r="L2120" i="2"/>
  <c r="G2119" i="2"/>
  <c r="F2119" i="2"/>
  <c r="K2120" i="2"/>
  <c r="E2120" i="2"/>
  <c r="C2121" i="2"/>
  <c r="N1413" i="2" l="1"/>
  <c r="D1414" i="2" s="1"/>
  <c r="I1413" i="2"/>
  <c r="M1413" i="2" s="1"/>
  <c r="H1414" i="2" s="1"/>
  <c r="L2121" i="2"/>
  <c r="F2120" i="2"/>
  <c r="G2120" i="2"/>
  <c r="K2121" i="2"/>
  <c r="E2121" i="2"/>
  <c r="C2122" i="2"/>
  <c r="N1414" i="2" l="1"/>
  <c r="D1415" i="2" s="1"/>
  <c r="I1414" i="2"/>
  <c r="M1414" i="2" s="1"/>
  <c r="H1415" i="2" s="1"/>
  <c r="A1414" i="2"/>
  <c r="L2122" i="2"/>
  <c r="F2121" i="2"/>
  <c r="G2121" i="2"/>
  <c r="K2122" i="2"/>
  <c r="E2122" i="2"/>
  <c r="C2123" i="2"/>
  <c r="A1415" i="2" l="1"/>
  <c r="I1415" i="2"/>
  <c r="M1415" i="2" s="1"/>
  <c r="N1415" i="2" s="1"/>
  <c r="D1416" i="2" s="1"/>
  <c r="L2123" i="2"/>
  <c r="F2122" i="2"/>
  <c r="G2122" i="2"/>
  <c r="K2123" i="2"/>
  <c r="E2123" i="2"/>
  <c r="C2124" i="2"/>
  <c r="H1416" i="2" l="1"/>
  <c r="L2124" i="2"/>
  <c r="F2123" i="2"/>
  <c r="G2123" i="2"/>
  <c r="E2124" i="2"/>
  <c r="K2124" i="2"/>
  <c r="C2125" i="2"/>
  <c r="A1416" i="2" l="1"/>
  <c r="I1416" i="2"/>
  <c r="M1416" i="2" s="1"/>
  <c r="N1416" i="2" s="1"/>
  <c r="D1417" i="2" s="1"/>
  <c r="L2125" i="2"/>
  <c r="G2124" i="2"/>
  <c r="F2124" i="2"/>
  <c r="K2125" i="2"/>
  <c r="E2125" i="2"/>
  <c r="C2126" i="2"/>
  <c r="H1417" i="2" l="1"/>
  <c r="L2126" i="2"/>
  <c r="F2125" i="2"/>
  <c r="G2125" i="2"/>
  <c r="E2126" i="2"/>
  <c r="K2126" i="2"/>
  <c r="C2127" i="2"/>
  <c r="N1417" i="2" l="1"/>
  <c r="D1418" i="2" s="1"/>
  <c r="I1417" i="2"/>
  <c r="M1417" i="2" s="1"/>
  <c r="A1417" i="2"/>
  <c r="L2127" i="2"/>
  <c r="F2126" i="2"/>
  <c r="G2126" i="2"/>
  <c r="E2127" i="2"/>
  <c r="K2127" i="2"/>
  <c r="C2128" i="2"/>
  <c r="H1418" i="2" l="1"/>
  <c r="I1418" i="2" s="1"/>
  <c r="M1418" i="2" s="1"/>
  <c r="A1418" i="2"/>
  <c r="F2127" i="2"/>
  <c r="G2127" i="2"/>
  <c r="E2128" i="2"/>
  <c r="K2128" i="2"/>
  <c r="C2129" i="2"/>
  <c r="N1418" i="2" l="1"/>
  <c r="D1419" i="2" s="1"/>
  <c r="H1419" i="2"/>
  <c r="N1419" i="2" s="1"/>
  <c r="F2128" i="2"/>
  <c r="G2128" i="2"/>
  <c r="E2129" i="2"/>
  <c r="K2129" i="2"/>
  <c r="C2130" i="2"/>
  <c r="D1420" i="2" l="1"/>
  <c r="A1419" i="2"/>
  <c r="I1419" i="2"/>
  <c r="M1419" i="2" s="1"/>
  <c r="H1420" i="2" s="1"/>
  <c r="L1431" i="2"/>
  <c r="F2129" i="2"/>
  <c r="G2129" i="2"/>
  <c r="K2130" i="2"/>
  <c r="E2130" i="2"/>
  <c r="C2131" i="2"/>
  <c r="I1420" i="2" l="1"/>
  <c r="M1420" i="2" s="1"/>
  <c r="A1420" i="2"/>
  <c r="N1420" i="2"/>
  <c r="D1421" i="2" s="1"/>
  <c r="F2130" i="2"/>
  <c r="G2130" i="2"/>
  <c r="K2131" i="2"/>
  <c r="C2132" i="2"/>
  <c r="H1421" i="2" l="1"/>
  <c r="K2132" i="2"/>
  <c r="C2133" i="2"/>
  <c r="N1421" i="2" l="1"/>
  <c r="D1422" i="2" s="1"/>
  <c r="A1421" i="2"/>
  <c r="I1421" i="2"/>
  <c r="M1421" i="2" s="1"/>
  <c r="L2133" i="2"/>
  <c r="K2133" i="2"/>
  <c r="C2134" i="2"/>
  <c r="H1422" i="2" l="1"/>
  <c r="I1422" i="2" s="1"/>
  <c r="M1422" i="2" s="1"/>
  <c r="A1422" i="2"/>
  <c r="L2134" i="2"/>
  <c r="E2134" i="2"/>
  <c r="K2134" i="2"/>
  <c r="C2135" i="2"/>
  <c r="N1422" i="2" l="1"/>
  <c r="D1423" i="2" s="1"/>
  <c r="H1423" i="2"/>
  <c r="L2135" i="2"/>
  <c r="F2134" i="2"/>
  <c r="G2134" i="2"/>
  <c r="K2135" i="2"/>
  <c r="C2136" i="2"/>
  <c r="I1423" i="2" l="1"/>
  <c r="M1423" i="2" s="1"/>
  <c r="N1423" i="2"/>
  <c r="D1424" i="2" s="1"/>
  <c r="A1423" i="2"/>
  <c r="L2136" i="2"/>
  <c r="K2136" i="2"/>
  <c r="E2136" i="2"/>
  <c r="C2137" i="2"/>
  <c r="H1424" i="2" l="1"/>
  <c r="A1424" i="2" s="1"/>
  <c r="L1428" i="2"/>
  <c r="L2137" i="2"/>
  <c r="F2136" i="2"/>
  <c r="G2136" i="2"/>
  <c r="K2137" i="2"/>
  <c r="E2137" i="2"/>
  <c r="C2138" i="2"/>
  <c r="N1424" i="2" l="1"/>
  <c r="D1425" i="2" s="1"/>
  <c r="I1424" i="2"/>
  <c r="M1424" i="2" s="1"/>
  <c r="H1425" i="2" s="1"/>
  <c r="I1425" i="2" s="1"/>
  <c r="M1425" i="2" s="1"/>
  <c r="L2138" i="2"/>
  <c r="G2137" i="2"/>
  <c r="F2137" i="2"/>
  <c r="K2138" i="2"/>
  <c r="E2138" i="2"/>
  <c r="C2139" i="2"/>
  <c r="A1425" i="2" l="1"/>
  <c r="N1425" i="2"/>
  <c r="D1426" i="2" s="1"/>
  <c r="L2139" i="2"/>
  <c r="F2138" i="2"/>
  <c r="G2138" i="2"/>
  <c r="K2139" i="2"/>
  <c r="E2139" i="2"/>
  <c r="C2140" i="2"/>
  <c r="H1426" i="2" l="1"/>
  <c r="I1426" i="2" s="1"/>
  <c r="M1426" i="2" s="1"/>
  <c r="L2140" i="2"/>
  <c r="F2139" i="2"/>
  <c r="G2139" i="2"/>
  <c r="K2140" i="2"/>
  <c r="E2140" i="2"/>
  <c r="C2141" i="2"/>
  <c r="N1426" i="2" l="1"/>
  <c r="D1427" i="2" s="1"/>
  <c r="A1426" i="2"/>
  <c r="H1427" i="2"/>
  <c r="I1427" i="2" s="1"/>
  <c r="M1427" i="2" s="1"/>
  <c r="L2141" i="2"/>
  <c r="F2140" i="2"/>
  <c r="G2140" i="2"/>
  <c r="K2141" i="2"/>
  <c r="E2141" i="2"/>
  <c r="C2142" i="2"/>
  <c r="A1427" i="2" l="1"/>
  <c r="N1427" i="2"/>
  <c r="D1428" i="2" s="1"/>
  <c r="L2142" i="2"/>
  <c r="F2141" i="2"/>
  <c r="G2141" i="2"/>
  <c r="E2142" i="2"/>
  <c r="K2142" i="2"/>
  <c r="C2143" i="2"/>
  <c r="H1428" i="2" l="1"/>
  <c r="A1428" i="2" s="1"/>
  <c r="L2143" i="2"/>
  <c r="E1435" i="2"/>
  <c r="F2142" i="2"/>
  <c r="G2142" i="2"/>
  <c r="E2143" i="2"/>
  <c r="K2143" i="2"/>
  <c r="C2144" i="2"/>
  <c r="I1428" i="2" l="1"/>
  <c r="M1428" i="2" s="1"/>
  <c r="N1428" i="2"/>
  <c r="D1429" i="2" s="1"/>
  <c r="L2144" i="2"/>
  <c r="F1435" i="2"/>
  <c r="G1435" i="2"/>
  <c r="F2143" i="2"/>
  <c r="G2143" i="2"/>
  <c r="E2144" i="2"/>
  <c r="K2144" i="2"/>
  <c r="C2145" i="2"/>
  <c r="H1429" i="2" l="1"/>
  <c r="L1429" i="2"/>
  <c r="L2145" i="2"/>
  <c r="F2144" i="2"/>
  <c r="G2144" i="2"/>
  <c r="E2145" i="2"/>
  <c r="K2145" i="2"/>
  <c r="C2146" i="2"/>
  <c r="A1429" i="2" l="1"/>
  <c r="I1429" i="2"/>
  <c r="M1429" i="2" s="1"/>
  <c r="N1429" i="2"/>
  <c r="D1430" i="2" s="1"/>
  <c r="L2146" i="2"/>
  <c r="E2146" i="2"/>
  <c r="K2146" i="2"/>
  <c r="F2145" i="2"/>
  <c r="G2145" i="2"/>
  <c r="C2147" i="2"/>
  <c r="H1430" i="2" l="1"/>
  <c r="I1430" i="2" s="1"/>
  <c r="M1430" i="2" s="1"/>
  <c r="N1430" i="2"/>
  <c r="D1431" i="2" s="1"/>
  <c r="A1430" i="2"/>
  <c r="L2147" i="2"/>
  <c r="F2146" i="2"/>
  <c r="G2146" i="2"/>
  <c r="E2147" i="2"/>
  <c r="K2147" i="2"/>
  <c r="C2148" i="2"/>
  <c r="H1431" i="2" l="1"/>
  <c r="A1431" i="2" s="1"/>
  <c r="L2148" i="2"/>
  <c r="K2148" i="2"/>
  <c r="E2148" i="2"/>
  <c r="F2147" i="2"/>
  <c r="G2147" i="2"/>
  <c r="C2149" i="2"/>
  <c r="N1431" i="2" l="1"/>
  <c r="D1432" i="2" s="1"/>
  <c r="E1432" i="2" s="1"/>
  <c r="F1432" i="2" s="1"/>
  <c r="G1432" i="2" s="1"/>
  <c r="I1431" i="2"/>
  <c r="M1431" i="2" s="1"/>
  <c r="H1432" i="2"/>
  <c r="L2149" i="2"/>
  <c r="K2149" i="2"/>
  <c r="E2149" i="2"/>
  <c r="F2148" i="2"/>
  <c r="G2148" i="2"/>
  <c r="C2150" i="2"/>
  <c r="A1432" i="2" l="1"/>
  <c r="N1432" i="2"/>
  <c r="D1433" i="2" s="1"/>
  <c r="I1432" i="2"/>
  <c r="L2150" i="2"/>
  <c r="K2150" i="2"/>
  <c r="E2150" i="2"/>
  <c r="G2149" i="2"/>
  <c r="F2149" i="2"/>
  <c r="C2151" i="2"/>
  <c r="M1432" i="2"/>
  <c r="H1433" i="2" l="1"/>
  <c r="A1433" i="2" s="1"/>
  <c r="E1433" i="2"/>
  <c r="F1433" i="2" s="1"/>
  <c r="G1433" i="2" s="1"/>
  <c r="I1433" i="2"/>
  <c r="N1433" i="2"/>
  <c r="L2151" i="2"/>
  <c r="F2150" i="2"/>
  <c r="G2150" i="2"/>
  <c r="K2151" i="2"/>
  <c r="E2151" i="2"/>
  <c r="C2152" i="2"/>
  <c r="M1433" i="2"/>
  <c r="H1434" i="2" l="1"/>
  <c r="D1434" i="2"/>
  <c r="L2152" i="2"/>
  <c r="F2151" i="2"/>
  <c r="G2151" i="2"/>
  <c r="K2152" i="2"/>
  <c r="E2152" i="2"/>
  <c r="C2153" i="2"/>
  <c r="A1434" i="2" l="1"/>
  <c r="I1434" i="2"/>
  <c r="M1434" i="2" s="1"/>
  <c r="N1434" i="2"/>
  <c r="D1435" i="2" s="1"/>
  <c r="L2153" i="2"/>
  <c r="K2153" i="2"/>
  <c r="E2153" i="2"/>
  <c r="F2152" i="2"/>
  <c r="G2152" i="2"/>
  <c r="C2154" i="2"/>
  <c r="H1435" i="2" l="1"/>
  <c r="L2154" i="2"/>
  <c r="F2153" i="2"/>
  <c r="G2153" i="2"/>
  <c r="E2154" i="2"/>
  <c r="K2154" i="2"/>
  <c r="C2155" i="2"/>
  <c r="A1435" i="2" l="1"/>
  <c r="N1435" i="2"/>
  <c r="D1436" i="2" s="1"/>
  <c r="I1435" i="2"/>
  <c r="M1435" i="2" s="1"/>
  <c r="L2155" i="2"/>
  <c r="F2154" i="2"/>
  <c r="G2154" i="2"/>
  <c r="E2155" i="2"/>
  <c r="K2155" i="2"/>
  <c r="C2156" i="2"/>
  <c r="H1436" i="2" l="1"/>
  <c r="A1436" i="2"/>
  <c r="N1436" i="2"/>
  <c r="D1437" i="2" s="1"/>
  <c r="I1436" i="2"/>
  <c r="M1436" i="2" s="1"/>
  <c r="H1437" i="2" s="1"/>
  <c r="L2156" i="2"/>
  <c r="G2155" i="2"/>
  <c r="F2155" i="2"/>
  <c r="K2156" i="2"/>
  <c r="E2156" i="2"/>
  <c r="C2157" i="2"/>
  <c r="I1437" i="2" l="1"/>
  <c r="M1437" i="2" s="1"/>
  <c r="N1437" i="2"/>
  <c r="D1438" i="2" s="1"/>
  <c r="A1437" i="2"/>
  <c r="L2157" i="2"/>
  <c r="G2156" i="2"/>
  <c r="F2156" i="2"/>
  <c r="K2157" i="2"/>
  <c r="E2157" i="2"/>
  <c r="C2158" i="2"/>
  <c r="H1438" i="2" l="1"/>
  <c r="N1438" i="2" s="1"/>
  <c r="D1439" i="2" s="1"/>
  <c r="E2158" i="2"/>
  <c r="K2158" i="2"/>
  <c r="F2157" i="2"/>
  <c r="G2157" i="2"/>
  <c r="C2159" i="2"/>
  <c r="A1438" i="2" l="1"/>
  <c r="I1438" i="2"/>
  <c r="M1438" i="2" s="1"/>
  <c r="H1439" i="2" s="1"/>
  <c r="I1439" i="2" s="1"/>
  <c r="M1439" i="2" s="1"/>
  <c r="E2159" i="2"/>
  <c r="K2159" i="2"/>
  <c r="G2158" i="2"/>
  <c r="F2158" i="2"/>
  <c r="C2160" i="2"/>
  <c r="A1439" i="2" l="1"/>
  <c r="N1439" i="2"/>
  <c r="D1440" i="2" s="1"/>
  <c r="K2160" i="2"/>
  <c r="E2160" i="2"/>
  <c r="F2159" i="2"/>
  <c r="G2159" i="2"/>
  <c r="C2161" i="2"/>
  <c r="H1440" i="2" l="1"/>
  <c r="A1440" i="2" s="1"/>
  <c r="L2161" i="2"/>
  <c r="F2160" i="2"/>
  <c r="G2160" i="2"/>
  <c r="K2161" i="2"/>
  <c r="E2161" i="2"/>
  <c r="C2162" i="2"/>
  <c r="N1440" i="2" l="1"/>
  <c r="D1441" i="2" s="1"/>
  <c r="I1440" i="2"/>
  <c r="M1440" i="2" s="1"/>
  <c r="H1441" i="2" s="1"/>
  <c r="K2162" i="2"/>
  <c r="G2161" i="2"/>
  <c r="F2161" i="2"/>
  <c r="C2163" i="2"/>
  <c r="N1441" i="2" l="1"/>
  <c r="D1442" i="2" s="1"/>
  <c r="I1441" i="2"/>
  <c r="M1441" i="2" s="1"/>
  <c r="A1441" i="2"/>
  <c r="L2163" i="2"/>
  <c r="K2163" i="2"/>
  <c r="C2164" i="2"/>
  <c r="H1442" i="2" l="1"/>
  <c r="N1442" i="2" s="1"/>
  <c r="D1443" i="2" s="1"/>
  <c r="I1442" i="2"/>
  <c r="M1442" i="2" s="1"/>
  <c r="A1442" i="2"/>
  <c r="L2164" i="2"/>
  <c r="K2164" i="2"/>
  <c r="C2165" i="2"/>
  <c r="H1443" i="2" l="1"/>
  <c r="I1443" i="2" s="1"/>
  <c r="M1443" i="2" s="1"/>
  <c r="A1443" i="2"/>
  <c r="N1443" i="2"/>
  <c r="D1444" i="2" s="1"/>
  <c r="L2165" i="2"/>
  <c r="E2165" i="2"/>
  <c r="K2165" i="2"/>
  <c r="C2166" i="2"/>
  <c r="H1444" i="2" l="1"/>
  <c r="I1444" i="2" s="1"/>
  <c r="M1444" i="2" s="1"/>
  <c r="L2166" i="2"/>
  <c r="F2165" i="2"/>
  <c r="G2165" i="2"/>
  <c r="K2166" i="2"/>
  <c r="C2167" i="2"/>
  <c r="A1444" i="2" l="1"/>
  <c r="N1444" i="2"/>
  <c r="D1445" i="2" s="1"/>
  <c r="L2167" i="2"/>
  <c r="K2167" i="2"/>
  <c r="E2167" i="2"/>
  <c r="C2168" i="2"/>
  <c r="H1445" i="2" l="1"/>
  <c r="I1445" i="2" s="1"/>
  <c r="M1445" i="2" s="1"/>
  <c r="A1445" i="2"/>
  <c r="L2168" i="2"/>
  <c r="F2167" i="2"/>
  <c r="G2167" i="2"/>
  <c r="K2168" i="2"/>
  <c r="E2168" i="2"/>
  <c r="C2169" i="2"/>
  <c r="N1445" i="2" l="1"/>
  <c r="D1446" i="2" s="1"/>
  <c r="H1446" i="2"/>
  <c r="L2169" i="2"/>
  <c r="G2168" i="2"/>
  <c r="F2168" i="2"/>
  <c r="K2169" i="2"/>
  <c r="E2169" i="2"/>
  <c r="C2170" i="2"/>
  <c r="I1446" i="2" l="1"/>
  <c r="M1446" i="2" s="1"/>
  <c r="N1446" i="2"/>
  <c r="D1447" i="2" s="1"/>
  <c r="A1446" i="2"/>
  <c r="L2170" i="2"/>
  <c r="F2169" i="2"/>
  <c r="G2169" i="2"/>
  <c r="K2170" i="2"/>
  <c r="E2170" i="2"/>
  <c r="C2171" i="2"/>
  <c r="H1447" i="2" l="1"/>
  <c r="L2171" i="2"/>
  <c r="F2170" i="2"/>
  <c r="G2170" i="2"/>
  <c r="K2171" i="2"/>
  <c r="E2171" i="2"/>
  <c r="C2172" i="2"/>
  <c r="I1447" i="2" l="1"/>
  <c r="M1447" i="2" s="1"/>
  <c r="N1447" i="2"/>
  <c r="D1448" i="2" s="1"/>
  <c r="A1447" i="2"/>
  <c r="L2172" i="2"/>
  <c r="F2171" i="2"/>
  <c r="G2171" i="2"/>
  <c r="K2172" i="2"/>
  <c r="E2172" i="2"/>
  <c r="C2173" i="2"/>
  <c r="H1448" i="2" l="1"/>
  <c r="L2173" i="2"/>
  <c r="F2172" i="2"/>
  <c r="G2172" i="2"/>
  <c r="E2173" i="2"/>
  <c r="K2173" i="2"/>
  <c r="C2174" i="2"/>
  <c r="N1448" i="2" l="1"/>
  <c r="D1449" i="2" s="1"/>
  <c r="I1448" i="2"/>
  <c r="M1448" i="2" s="1"/>
  <c r="A1448" i="2"/>
  <c r="L2174" i="2"/>
  <c r="F2173" i="2"/>
  <c r="G2173" i="2"/>
  <c r="E2174" i="2"/>
  <c r="K2174" i="2"/>
  <c r="C2175" i="2"/>
  <c r="H1449" i="2" l="1"/>
  <c r="N1449" i="2"/>
  <c r="D1450" i="2" s="1"/>
  <c r="I1449" i="2"/>
  <c r="M1449" i="2" s="1"/>
  <c r="A1449" i="2"/>
  <c r="L2175" i="2"/>
  <c r="E2175" i="2"/>
  <c r="K2175" i="2"/>
  <c r="F2174" i="2"/>
  <c r="G2174" i="2"/>
  <c r="C2176" i="2"/>
  <c r="H1450" i="2" l="1"/>
  <c r="N1450" i="2" s="1"/>
  <c r="D1451" i="2" s="1"/>
  <c r="I1450" i="2"/>
  <c r="M1450" i="2" s="1"/>
  <c r="A1450" i="2"/>
  <c r="L2176" i="2"/>
  <c r="F2175" i="2"/>
  <c r="G2175" i="2"/>
  <c r="E2176" i="2"/>
  <c r="K2176" i="2"/>
  <c r="C2177" i="2"/>
  <c r="H1451" i="2" l="1"/>
  <c r="N1451" i="2" s="1"/>
  <c r="D1452" i="2" s="1"/>
  <c r="L2177" i="2"/>
  <c r="F2176" i="2"/>
  <c r="G2176" i="2"/>
  <c r="E2177" i="2"/>
  <c r="K2177" i="2"/>
  <c r="C2178" i="2"/>
  <c r="I1451" i="2" l="1"/>
  <c r="M1451" i="2" s="1"/>
  <c r="H1452" i="2" s="1"/>
  <c r="N1452" i="2" s="1"/>
  <c r="D1453" i="2" s="1"/>
  <c r="A1451" i="2"/>
  <c r="L2178" i="2"/>
  <c r="E2178" i="2"/>
  <c r="K2178" i="2"/>
  <c r="F2177" i="2"/>
  <c r="G2177" i="2"/>
  <c r="C2179" i="2"/>
  <c r="I1452" i="2" l="1"/>
  <c r="M1452" i="2" s="1"/>
  <c r="H1453" i="2" s="1"/>
  <c r="N1453" i="2" s="1"/>
  <c r="D1454" i="2" s="1"/>
  <c r="A1452" i="2"/>
  <c r="L2179" i="2"/>
  <c r="F2178" i="2"/>
  <c r="G2178" i="2"/>
  <c r="K2179" i="2"/>
  <c r="E2179" i="2"/>
  <c r="C2180" i="2"/>
  <c r="A1453" i="2" l="1"/>
  <c r="I1453" i="2"/>
  <c r="M1453" i="2" s="1"/>
  <c r="H1454" i="2" s="1"/>
  <c r="L2180" i="2"/>
  <c r="F2179" i="2"/>
  <c r="G2179" i="2"/>
  <c r="K2180" i="2"/>
  <c r="E2180" i="2"/>
  <c r="C2181" i="2"/>
  <c r="N1454" i="2" l="1"/>
  <c r="D1455" i="2" s="1"/>
  <c r="A1454" i="2"/>
  <c r="I1454" i="2"/>
  <c r="M1454" i="2" s="1"/>
  <c r="L2181" i="2"/>
  <c r="G2180" i="2"/>
  <c r="F2180" i="2"/>
  <c r="K2181" i="2"/>
  <c r="E2181" i="2"/>
  <c r="C2182" i="2"/>
  <c r="H1455" i="2" l="1"/>
  <c r="I1455" i="2" s="1"/>
  <c r="M1455" i="2" s="1"/>
  <c r="A1455" i="2"/>
  <c r="N1455" i="2"/>
  <c r="D1456" i="2" s="1"/>
  <c r="L2182" i="2"/>
  <c r="F2181" i="2"/>
  <c r="G2181" i="2"/>
  <c r="K2182" i="2"/>
  <c r="E2182" i="2"/>
  <c r="C2183" i="2"/>
  <c r="H1456" i="2" l="1"/>
  <c r="A1456" i="2" s="1"/>
  <c r="I1456" i="2"/>
  <c r="M1456" i="2" s="1"/>
  <c r="N1456" i="2"/>
  <c r="D1457" i="2" s="1"/>
  <c r="L2183" i="2"/>
  <c r="F2182" i="2"/>
  <c r="G2182" i="2"/>
  <c r="K2183" i="2"/>
  <c r="E2183" i="2"/>
  <c r="C2184" i="2"/>
  <c r="H1457" i="2" l="1"/>
  <c r="L2184" i="2"/>
  <c r="K2184" i="2"/>
  <c r="E2184" i="2"/>
  <c r="G2183" i="2"/>
  <c r="F2183" i="2"/>
  <c r="C2185" i="2"/>
  <c r="I1457" i="2" l="1"/>
  <c r="M1457" i="2" s="1"/>
  <c r="A1457" i="2"/>
  <c r="N1457" i="2"/>
  <c r="D1458" i="2" s="1"/>
  <c r="L2185" i="2"/>
  <c r="F2184" i="2"/>
  <c r="G2184" i="2"/>
  <c r="E2185" i="2"/>
  <c r="K2185" i="2"/>
  <c r="C2186" i="2"/>
  <c r="H1458" i="2" l="1"/>
  <c r="L1462" i="2"/>
  <c r="L2186" i="2"/>
  <c r="E2186" i="2"/>
  <c r="K2186" i="2"/>
  <c r="G2185" i="2"/>
  <c r="F2185" i="2"/>
  <c r="C2187" i="2"/>
  <c r="A1458" i="2" l="1"/>
  <c r="I1458" i="2"/>
  <c r="M1458" i="2" s="1"/>
  <c r="N1458" i="2"/>
  <c r="D1459" i="2" s="1"/>
  <c r="L2187" i="2"/>
  <c r="G2186" i="2"/>
  <c r="F2186" i="2"/>
  <c r="E2187" i="2"/>
  <c r="K2187" i="2"/>
  <c r="C2188" i="2"/>
  <c r="H1459" i="2" l="1"/>
  <c r="L2188" i="2"/>
  <c r="F2187" i="2"/>
  <c r="G2187" i="2"/>
  <c r="E2188" i="2"/>
  <c r="K2188" i="2"/>
  <c r="C2189" i="2"/>
  <c r="L1459" i="2" l="1"/>
  <c r="N1459" i="2"/>
  <c r="D1460" i="2" s="1"/>
  <c r="I1459" i="2"/>
  <c r="M1459" i="2" s="1"/>
  <c r="A1459" i="2"/>
  <c r="F2188" i="2"/>
  <c r="G2188" i="2"/>
  <c r="E2189" i="2"/>
  <c r="K2189" i="2"/>
  <c r="C2190" i="2"/>
  <c r="H1460" i="2" l="1"/>
  <c r="I1460" i="2" s="1"/>
  <c r="M1460" i="2" s="1"/>
  <c r="E2190" i="2"/>
  <c r="K2190" i="2"/>
  <c r="F2189" i="2"/>
  <c r="G2189" i="2"/>
  <c r="C2191" i="2"/>
  <c r="A1460" i="2" l="1"/>
  <c r="N1460" i="2"/>
  <c r="D1461" i="2" s="1"/>
  <c r="L1460" i="2"/>
  <c r="H1461" i="2" s="1"/>
  <c r="K2191" i="2"/>
  <c r="E2191" i="2"/>
  <c r="F2190" i="2"/>
  <c r="G2190" i="2"/>
  <c r="C2192" i="2"/>
  <c r="N1461" i="2" l="1"/>
  <c r="D1462" i="2" s="1"/>
  <c r="A1461" i="2"/>
  <c r="I1461" i="2"/>
  <c r="M1461" i="2" s="1"/>
  <c r="H1462" i="2" s="1"/>
  <c r="N1462" i="2" s="1"/>
  <c r="L2192" i="2"/>
  <c r="F2191" i="2"/>
  <c r="G2191" i="2"/>
  <c r="K2192" i="2"/>
  <c r="E2192" i="2"/>
  <c r="C2193" i="2"/>
  <c r="A1462" i="2" l="1"/>
  <c r="D1463" i="2"/>
  <c r="I1462" i="2"/>
  <c r="M1462" i="2" s="1"/>
  <c r="H1463" i="2" s="1"/>
  <c r="E1463" i="2"/>
  <c r="F1463" i="2" s="1"/>
  <c r="G1463" i="2" s="1"/>
  <c r="G2192" i="2"/>
  <c r="F2192" i="2"/>
  <c r="K2193" i="2"/>
  <c r="C2194" i="2"/>
  <c r="A1463" i="2" l="1"/>
  <c r="I1463" i="2"/>
  <c r="N1463" i="2"/>
  <c r="D1464" i="2" s="1"/>
  <c r="L2194" i="2"/>
  <c r="K2194" i="2"/>
  <c r="C2195" i="2"/>
  <c r="M1463" i="2"/>
  <c r="H1464" i="2" l="1"/>
  <c r="N1464" i="2" s="1"/>
  <c r="D1465" i="2" s="1"/>
  <c r="A1464" i="2"/>
  <c r="L2195" i="2"/>
  <c r="E2195" i="2"/>
  <c r="K2195" i="2"/>
  <c r="C2196" i="2"/>
  <c r="I1464" i="2" l="1"/>
  <c r="M1464" i="2" s="1"/>
  <c r="H1465" i="2"/>
  <c r="I1465" i="2" s="1"/>
  <c r="M1465" i="2" s="1"/>
  <c r="L2196" i="2"/>
  <c r="F2195" i="2"/>
  <c r="G2195" i="2"/>
  <c r="E2196" i="2"/>
  <c r="K2196" i="2"/>
  <c r="C2197" i="2"/>
  <c r="N1465" i="2" l="1"/>
  <c r="D1466" i="2" s="1"/>
  <c r="A1465" i="2"/>
  <c r="H1466" i="2"/>
  <c r="I1466" i="2" s="1"/>
  <c r="M1466" i="2" s="1"/>
  <c r="N1466" i="2"/>
  <c r="D1467" i="2" s="1"/>
  <c r="A1466" i="2"/>
  <c r="L2197" i="2"/>
  <c r="E2197" i="2"/>
  <c r="K2197" i="2"/>
  <c r="F2196" i="2"/>
  <c r="G2196" i="2"/>
  <c r="C2198" i="2"/>
  <c r="H1467" i="2" l="1"/>
  <c r="I1467" i="2" s="1"/>
  <c r="M1467" i="2" s="1"/>
  <c r="L2198" i="2"/>
  <c r="F2197" i="2"/>
  <c r="G2197" i="2"/>
  <c r="K2198" i="2"/>
  <c r="E2198" i="2"/>
  <c r="C2199" i="2"/>
  <c r="A1467" i="2" l="1"/>
  <c r="N1467" i="2"/>
  <c r="D1468" i="2" s="1"/>
  <c r="L2199" i="2"/>
  <c r="K2199" i="2"/>
  <c r="E2199" i="2"/>
  <c r="F2198" i="2"/>
  <c r="G2198" i="2"/>
  <c r="C2200" i="2"/>
  <c r="H1468" i="2" l="1"/>
  <c r="N1468" i="2" s="1"/>
  <c r="D1469" i="2" s="1"/>
  <c r="A1468" i="2"/>
  <c r="I1468" i="2"/>
  <c r="M1468" i="2" s="1"/>
  <c r="H1469" i="2" s="1"/>
  <c r="N1469" i="2" s="1"/>
  <c r="D1470" i="2" s="1"/>
  <c r="L2200" i="2"/>
  <c r="G2199" i="2"/>
  <c r="F2199" i="2"/>
  <c r="K2200" i="2"/>
  <c r="E2200" i="2"/>
  <c r="C2201" i="2"/>
  <c r="A1469" i="2" l="1"/>
  <c r="I1469" i="2"/>
  <c r="M1469" i="2" s="1"/>
  <c r="H1470" i="2" s="1"/>
  <c r="L2201" i="2"/>
  <c r="F2200" i="2"/>
  <c r="G2200" i="2"/>
  <c r="K2201" i="2"/>
  <c r="E2201" i="2"/>
  <c r="C2202" i="2"/>
  <c r="N1470" i="2" l="1"/>
  <c r="D1471" i="2" s="1"/>
  <c r="A1470" i="2"/>
  <c r="I1470" i="2"/>
  <c r="M1470" i="2" s="1"/>
  <c r="L2202" i="2"/>
  <c r="F2201" i="2"/>
  <c r="G2201" i="2"/>
  <c r="K2202" i="2"/>
  <c r="E2202" i="2"/>
  <c r="C2203" i="2"/>
  <c r="H1471" i="2" l="1"/>
  <c r="A1471" i="2" s="1"/>
  <c r="I1471" i="2"/>
  <c r="M1471" i="2" s="1"/>
  <c r="N1471" i="2"/>
  <c r="D1472" i="2" s="1"/>
  <c r="L2203" i="2"/>
  <c r="F2202" i="2"/>
  <c r="G2202" i="2"/>
  <c r="K2203" i="2"/>
  <c r="E2203" i="2"/>
  <c r="C2204" i="2"/>
  <c r="H1472" i="2" l="1"/>
  <c r="L2204" i="2"/>
  <c r="F2203" i="2"/>
  <c r="G2203" i="2"/>
  <c r="E2204" i="2"/>
  <c r="K2204" i="2"/>
  <c r="C2205" i="2"/>
  <c r="N1472" i="2" l="1"/>
  <c r="D1473" i="2" s="1"/>
  <c r="I1472" i="2"/>
  <c r="M1472" i="2" s="1"/>
  <c r="H1473" i="2" s="1"/>
  <c r="A1472" i="2"/>
  <c r="L2205" i="2"/>
  <c r="F2204" i="2"/>
  <c r="G2204" i="2"/>
  <c r="E2205" i="2"/>
  <c r="K2205" i="2"/>
  <c r="C2206" i="2"/>
  <c r="N1473" i="2" l="1"/>
  <c r="D1474" i="2" s="1"/>
  <c r="I1473" i="2"/>
  <c r="M1473" i="2" s="1"/>
  <c r="A1473" i="2"/>
  <c r="L2206" i="2"/>
  <c r="F2205" i="2"/>
  <c r="G2205" i="2"/>
  <c r="E2206" i="2"/>
  <c r="K2206" i="2"/>
  <c r="C2207" i="2"/>
  <c r="H1474" i="2" l="1"/>
  <c r="A1474" i="2" s="1"/>
  <c r="I1474" i="2"/>
  <c r="M1474" i="2" s="1"/>
  <c r="N1474" i="2"/>
  <c r="D1475" i="2" s="1"/>
  <c r="L2207" i="2"/>
  <c r="F2206" i="2"/>
  <c r="G2206" i="2"/>
  <c r="E2207" i="2"/>
  <c r="K2207" i="2"/>
  <c r="C2208" i="2"/>
  <c r="H1475" i="2" l="1"/>
  <c r="L2208" i="2"/>
  <c r="F2207" i="2"/>
  <c r="G2207" i="2"/>
  <c r="E2208" i="2"/>
  <c r="K2208" i="2"/>
  <c r="C2209" i="2"/>
  <c r="I1475" i="2" l="1"/>
  <c r="M1475" i="2" s="1"/>
  <c r="N1475" i="2"/>
  <c r="D1476" i="2" s="1"/>
  <c r="A1475" i="2"/>
  <c r="L2209" i="2"/>
  <c r="F2208" i="2"/>
  <c r="G2208" i="2"/>
  <c r="E2209" i="2"/>
  <c r="K2209" i="2"/>
  <c r="C2210" i="2"/>
  <c r="H1476" i="2" l="1"/>
  <c r="A1476" i="2" s="1"/>
  <c r="N1476" i="2"/>
  <c r="D1477" i="2" s="1"/>
  <c r="I1476" i="2"/>
  <c r="M1476" i="2" s="1"/>
  <c r="L2210" i="2"/>
  <c r="F2209" i="2"/>
  <c r="G2209" i="2"/>
  <c r="K2210" i="2"/>
  <c r="E2210" i="2"/>
  <c r="C2211" i="2"/>
  <c r="H1477" i="2" l="1"/>
  <c r="I1477" i="2" s="1"/>
  <c r="M1477" i="2" s="1"/>
  <c r="N1477" i="2" s="1"/>
  <c r="D1478" i="2" s="1"/>
  <c r="L2211" i="2"/>
  <c r="K2211" i="2"/>
  <c r="E2211" i="2"/>
  <c r="F2210" i="2"/>
  <c r="G2210" i="2"/>
  <c r="C2212" i="2"/>
  <c r="A1477" i="2" l="1"/>
  <c r="H1478" i="2"/>
  <c r="A1478" i="2" s="1"/>
  <c r="L2212" i="2"/>
  <c r="G2211" i="2"/>
  <c r="F2211" i="2"/>
  <c r="K2212" i="2"/>
  <c r="E2212" i="2"/>
  <c r="C2213" i="2"/>
  <c r="N1478" i="2" l="1"/>
  <c r="D1479" i="2" s="1"/>
  <c r="I1478" i="2"/>
  <c r="M1478" i="2" s="1"/>
  <c r="L2213" i="2"/>
  <c r="F2212" i="2"/>
  <c r="G2212" i="2"/>
  <c r="K2213" i="2"/>
  <c r="E2213" i="2"/>
  <c r="C2214" i="2"/>
  <c r="H1479" i="2" l="1"/>
  <c r="A1479" i="2"/>
  <c r="I1479" i="2"/>
  <c r="M1479" i="2" s="1"/>
  <c r="N1479" i="2"/>
  <c r="D1480" i="2" s="1"/>
  <c r="L2214" i="2"/>
  <c r="F2213" i="2"/>
  <c r="G2213" i="2"/>
  <c r="K2214" i="2"/>
  <c r="E2214" i="2"/>
  <c r="C2215" i="2"/>
  <c r="H1480" i="2" l="1"/>
  <c r="I1480" i="2" s="1"/>
  <c r="M1480" i="2" s="1"/>
  <c r="L2215" i="2"/>
  <c r="G2214" i="2"/>
  <c r="F2214" i="2"/>
  <c r="K2215" i="2"/>
  <c r="E2215" i="2"/>
  <c r="C2216" i="2"/>
  <c r="A1480" i="2" l="1"/>
  <c r="N1480" i="2"/>
  <c r="D1481" i="2" s="1"/>
  <c r="L2216" i="2"/>
  <c r="E2216" i="2"/>
  <c r="K2216" i="2"/>
  <c r="F2215" i="2"/>
  <c r="G2215" i="2"/>
  <c r="C2217" i="2"/>
  <c r="H1481" i="2" l="1"/>
  <c r="A1481" i="2"/>
  <c r="N1481" i="2"/>
  <c r="D1482" i="2" s="1"/>
  <c r="I1481" i="2"/>
  <c r="M1481" i="2" s="1"/>
  <c r="H1482" i="2" s="1"/>
  <c r="L2217" i="2"/>
  <c r="G2216" i="2"/>
  <c r="F2216" i="2"/>
  <c r="E2217" i="2"/>
  <c r="K2217" i="2"/>
  <c r="C2218" i="2"/>
  <c r="A1482" i="2" l="1"/>
  <c r="I1482" i="2"/>
  <c r="M1482" i="2" s="1"/>
  <c r="N1482" i="2"/>
  <c r="D1483" i="2" s="1"/>
  <c r="L2218" i="2"/>
  <c r="G2217" i="2"/>
  <c r="F2217" i="2"/>
  <c r="E2218" i="2"/>
  <c r="K2218" i="2"/>
  <c r="C2219" i="2"/>
  <c r="H1483" i="2" l="1"/>
  <c r="L2219" i="2"/>
  <c r="F2218" i="2"/>
  <c r="G2218" i="2"/>
  <c r="E2219" i="2"/>
  <c r="K2219" i="2"/>
  <c r="C2220" i="2"/>
  <c r="A1483" i="2" l="1"/>
  <c r="I1483" i="2"/>
  <c r="M1483" i="2" s="1"/>
  <c r="N1483" i="2"/>
  <c r="D1484" i="2" s="1"/>
  <c r="K2220" i="2"/>
  <c r="E2220" i="2"/>
  <c r="F2219" i="2"/>
  <c r="G2219" i="2"/>
  <c r="C2221" i="2"/>
  <c r="H1484" i="2" l="1"/>
  <c r="F2220" i="2"/>
  <c r="G2220" i="2"/>
  <c r="E2221" i="2"/>
  <c r="K2221" i="2"/>
  <c r="C2222" i="2"/>
  <c r="A1484" i="2" l="1"/>
  <c r="I1484" i="2"/>
  <c r="M1484" i="2" s="1"/>
  <c r="N1484" i="2"/>
  <c r="D1485" i="2" s="1"/>
  <c r="L2222" i="2"/>
  <c r="F2221" i="2"/>
  <c r="G2221" i="2"/>
  <c r="K2222" i="2"/>
  <c r="C2223" i="2"/>
  <c r="H1485" i="2" l="1"/>
  <c r="L2223" i="2"/>
  <c r="K2223" i="2"/>
  <c r="C2224" i="2"/>
  <c r="N1485" i="2" l="1"/>
  <c r="D1486" i="2" s="1"/>
  <c r="I1485" i="2"/>
  <c r="M1485" i="2" s="1"/>
  <c r="A1485" i="2"/>
  <c r="L2224" i="2"/>
  <c r="K2224" i="2"/>
  <c r="C2225" i="2"/>
  <c r="H1486" i="2" l="1"/>
  <c r="I1486" i="2" s="1"/>
  <c r="M1486" i="2" s="1"/>
  <c r="L2225" i="2"/>
  <c r="K2225" i="2"/>
  <c r="C2226" i="2"/>
  <c r="A1486" i="2" l="1"/>
  <c r="N1486" i="2"/>
  <c r="H1487" i="2" s="1"/>
  <c r="L2226" i="2"/>
  <c r="K2226" i="2"/>
  <c r="E2226" i="2"/>
  <c r="C2227" i="2"/>
  <c r="D1487" i="2" l="1"/>
  <c r="A1487" i="2"/>
  <c r="I1487" i="2"/>
  <c r="M1487" i="2" s="1"/>
  <c r="N1487" i="2"/>
  <c r="L2227" i="2"/>
  <c r="E1491" i="2"/>
  <c r="F2226" i="2"/>
  <c r="G2226" i="2"/>
  <c r="K2227" i="2"/>
  <c r="E2227" i="2"/>
  <c r="C2228" i="2"/>
  <c r="H1488" i="2" l="1"/>
  <c r="I1488" i="2" s="1"/>
  <c r="M1488" i="2" s="1"/>
  <c r="D1488" i="2"/>
  <c r="L2228" i="2"/>
  <c r="F1491" i="2"/>
  <c r="G1491" i="2" s="1"/>
  <c r="G2227" i="2"/>
  <c r="F2227" i="2"/>
  <c r="K2228" i="2"/>
  <c r="E2228" i="2"/>
  <c r="C2229" i="2"/>
  <c r="N1488" i="2" l="1"/>
  <c r="H1489" i="2"/>
  <c r="A1488" i="2"/>
  <c r="D1489" i="2"/>
  <c r="A1489" i="2" s="1"/>
  <c r="I1489" i="2"/>
  <c r="M1489" i="2" s="1"/>
  <c r="N1489" i="2"/>
  <c r="L2229" i="2"/>
  <c r="F2228" i="2"/>
  <c r="G2228" i="2"/>
  <c r="K2229" i="2"/>
  <c r="E2229" i="2"/>
  <c r="C2230" i="2"/>
  <c r="D1490" i="2" l="1"/>
  <c r="H1490" i="2"/>
  <c r="L2230" i="2"/>
  <c r="F2229" i="2"/>
  <c r="G2229" i="2"/>
  <c r="K2230" i="2"/>
  <c r="E2230" i="2"/>
  <c r="C2231" i="2"/>
  <c r="L1490" i="2" l="1"/>
  <c r="I1490" i="2"/>
  <c r="M1490" i="2" s="1"/>
  <c r="N1490" i="2"/>
  <c r="D1491" i="2" s="1"/>
  <c r="A1490" i="2"/>
  <c r="L2231" i="2"/>
  <c r="F2230" i="2"/>
  <c r="G2230" i="2"/>
  <c r="K2231" i="2"/>
  <c r="E2231" i="2"/>
  <c r="C2232" i="2"/>
  <c r="H1491" i="2" l="1"/>
  <c r="I1491" i="2" s="1"/>
  <c r="M1491" i="2" s="1"/>
  <c r="L2232" i="2"/>
  <c r="E1492" i="2"/>
  <c r="F2231" i="2"/>
  <c r="G2231" i="2"/>
  <c r="E2232" i="2"/>
  <c r="K2232" i="2"/>
  <c r="C2233" i="2"/>
  <c r="N1491" i="2" l="1"/>
  <c r="H1492" i="2" s="1"/>
  <c r="I1492" i="2" s="1"/>
  <c r="M1492" i="2" s="1"/>
  <c r="A1491" i="2"/>
  <c r="L2233" i="2"/>
  <c r="F1492" i="2"/>
  <c r="G1492" i="2" s="1"/>
  <c r="F2232" i="2"/>
  <c r="G2232" i="2"/>
  <c r="E2233" i="2"/>
  <c r="K2233" i="2"/>
  <c r="C2234" i="2"/>
  <c r="D1492" i="2" l="1"/>
  <c r="A1492" i="2"/>
  <c r="N1492" i="2"/>
  <c r="H1493" i="2" s="1"/>
  <c r="I1493" i="2" s="1"/>
  <c r="M1493" i="2" s="1"/>
  <c r="L2234" i="2"/>
  <c r="F2233" i="2"/>
  <c r="G2233" i="2"/>
  <c r="E2234" i="2"/>
  <c r="K2234" i="2"/>
  <c r="C2235" i="2"/>
  <c r="D1493" i="2" l="1"/>
  <c r="L2235" i="2"/>
  <c r="F2234" i="2"/>
  <c r="G2234" i="2"/>
  <c r="E2235" i="2"/>
  <c r="K2235" i="2"/>
  <c r="C2236" i="2"/>
  <c r="A1493" i="2" l="1"/>
  <c r="E1493" i="2"/>
  <c r="F1493" i="2" s="1"/>
  <c r="G1493" i="2" s="1"/>
  <c r="N1493" i="2"/>
  <c r="L2236" i="2"/>
  <c r="E2236" i="2"/>
  <c r="K2236" i="2"/>
  <c r="F2235" i="2"/>
  <c r="G2235" i="2"/>
  <c r="C2237" i="2"/>
  <c r="D1494" i="2" l="1"/>
  <c r="E1494" i="2" s="1"/>
  <c r="F1494" i="2" s="1"/>
  <c r="G1494" i="2" s="1"/>
  <c r="H1494" i="2"/>
  <c r="I1494" i="2" s="1"/>
  <c r="L2237" i="2"/>
  <c r="F2236" i="2"/>
  <c r="G2236" i="2"/>
  <c r="E2237" i="2"/>
  <c r="K2237" i="2"/>
  <c r="C2238" i="2"/>
  <c r="M1494" i="2"/>
  <c r="N1494" i="2" l="1"/>
  <c r="D1495" i="2" s="1"/>
  <c r="A1494" i="2"/>
  <c r="L2238" i="2"/>
  <c r="K2238" i="2"/>
  <c r="E2238" i="2"/>
  <c r="F2237" i="2"/>
  <c r="G2237" i="2"/>
  <c r="C2239" i="2"/>
  <c r="H1495" i="2" l="1"/>
  <c r="L2239" i="2"/>
  <c r="F2238" i="2"/>
  <c r="G2238" i="2"/>
  <c r="K2239" i="2"/>
  <c r="E2239" i="2"/>
  <c r="C2240" i="2"/>
  <c r="N1495" i="2" l="1"/>
  <c r="D1496" i="2" s="1"/>
  <c r="I1495" i="2"/>
  <c r="M1495" i="2" s="1"/>
  <c r="A1495" i="2"/>
  <c r="L2240" i="2"/>
  <c r="G2239" i="2"/>
  <c r="F2239" i="2"/>
  <c r="K2240" i="2"/>
  <c r="E2240" i="2"/>
  <c r="C2241" i="2"/>
  <c r="H1496" i="2" l="1"/>
  <c r="N1496" i="2" s="1"/>
  <c r="D1497" i="2" s="1"/>
  <c r="L2241" i="2"/>
  <c r="F2240" i="2"/>
  <c r="G2240" i="2"/>
  <c r="K2241" i="2"/>
  <c r="E2241" i="2"/>
  <c r="C2242" i="2"/>
  <c r="A1496" i="2" l="1"/>
  <c r="I1496" i="2"/>
  <c r="M1496" i="2" s="1"/>
  <c r="H1497" i="2" s="1"/>
  <c r="L2242" i="2"/>
  <c r="F2241" i="2"/>
  <c r="G2241" i="2"/>
  <c r="K2242" i="2"/>
  <c r="E2242" i="2"/>
  <c r="C2243" i="2"/>
  <c r="A1497" i="2" l="1"/>
  <c r="I1497" i="2"/>
  <c r="M1497" i="2" s="1"/>
  <c r="N1497" i="2"/>
  <c r="D1498" i="2" s="1"/>
  <c r="L2243" i="2"/>
  <c r="F2242" i="2"/>
  <c r="G2242" i="2"/>
  <c r="K2243" i="2"/>
  <c r="E2243" i="2"/>
  <c r="C2244" i="2"/>
  <c r="H1498" i="2" l="1"/>
  <c r="I1498" i="2" s="1"/>
  <c r="M1498" i="2" s="1"/>
  <c r="A1498" i="2"/>
  <c r="N1498" i="2"/>
  <c r="L2244" i="2"/>
  <c r="E2244" i="2"/>
  <c r="K2244" i="2"/>
  <c r="F2243" i="2"/>
  <c r="G2243" i="2"/>
  <c r="C2245" i="2"/>
  <c r="D1499" i="2" l="1"/>
  <c r="H1499" i="2"/>
  <c r="L2245" i="2"/>
  <c r="E2245" i="2"/>
  <c r="K2245" i="2"/>
  <c r="G2244" i="2"/>
  <c r="F2244" i="2"/>
  <c r="C2246" i="2"/>
  <c r="A1499" i="2" l="1"/>
  <c r="N1499" i="2"/>
  <c r="D1500" i="2" s="1"/>
  <c r="I1499" i="2"/>
  <c r="M1499" i="2" s="1"/>
  <c r="H1500" i="2" s="1"/>
  <c r="L2246" i="2"/>
  <c r="F2245" i="2"/>
  <c r="G2245" i="2"/>
  <c r="E2246" i="2"/>
  <c r="K2246" i="2"/>
  <c r="C2247" i="2"/>
  <c r="I1500" i="2" l="1"/>
  <c r="M1500" i="2" s="1"/>
  <c r="N1500" i="2"/>
  <c r="D1501" i="2" s="1"/>
  <c r="A1500" i="2"/>
  <c r="L2247" i="2"/>
  <c r="F2246" i="2"/>
  <c r="G2246" i="2"/>
  <c r="E2247" i="2"/>
  <c r="K2247" i="2"/>
  <c r="C2248" i="2"/>
  <c r="H1501" i="2" l="1"/>
  <c r="N1501" i="2" s="1"/>
  <c r="D1502" i="2" s="1"/>
  <c r="I1501" i="2"/>
  <c r="M1501" i="2" s="1"/>
  <c r="A1501" i="2"/>
  <c r="L2248" i="2"/>
  <c r="F2247" i="2"/>
  <c r="G2247" i="2"/>
  <c r="E2248" i="2"/>
  <c r="K2248" i="2"/>
  <c r="C2249" i="2"/>
  <c r="H1502" i="2" l="1"/>
  <c r="A1502" i="2" s="1"/>
  <c r="F2248" i="2"/>
  <c r="G2248" i="2"/>
  <c r="E2249" i="2"/>
  <c r="K2249" i="2"/>
  <c r="C2250" i="2"/>
  <c r="N1502" i="2" l="1"/>
  <c r="D1503" i="2" s="1"/>
  <c r="I1502" i="2"/>
  <c r="M1502" i="2" s="1"/>
  <c r="H1503" i="2" s="1"/>
  <c r="I1503" i="2" s="1"/>
  <c r="M1503" i="2" s="1"/>
  <c r="F2249" i="2"/>
  <c r="G2249" i="2"/>
  <c r="K2250" i="2"/>
  <c r="E2250" i="2"/>
  <c r="C2251" i="2"/>
  <c r="N1503" i="2" l="1"/>
  <c r="D1504" i="2" s="1"/>
  <c r="A1503" i="2"/>
  <c r="F2250" i="2"/>
  <c r="G2250" i="2"/>
  <c r="E2251" i="2"/>
  <c r="K2251" i="2"/>
  <c r="C2252" i="2"/>
  <c r="H1504" i="2" l="1"/>
  <c r="A1504" i="2" s="1"/>
  <c r="I1504" i="2"/>
  <c r="M1504" i="2" s="1"/>
  <c r="N1504" i="2"/>
  <c r="D1505" i="2" s="1"/>
  <c r="K2252" i="2"/>
  <c r="E2252" i="2"/>
  <c r="G2251" i="2"/>
  <c r="F2251" i="2"/>
  <c r="C2253" i="2"/>
  <c r="H1505" i="2" l="1"/>
  <c r="A1505" i="2" s="1"/>
  <c r="L2253" i="2"/>
  <c r="F2252" i="2"/>
  <c r="G2252" i="2"/>
  <c r="K2253" i="2"/>
  <c r="C2254" i="2"/>
  <c r="N1505" i="2" l="1"/>
  <c r="D1506" i="2" s="1"/>
  <c r="I1505" i="2"/>
  <c r="M1505" i="2" s="1"/>
  <c r="L2254" i="2"/>
  <c r="K2254" i="2"/>
  <c r="C2255" i="2"/>
  <c r="H1506" i="2" l="1"/>
  <c r="A1506" i="2" s="1"/>
  <c r="L2255" i="2"/>
  <c r="K2255" i="2"/>
  <c r="C2256" i="2"/>
  <c r="N1506" i="2" l="1"/>
  <c r="D1507" i="2" s="1"/>
  <c r="I1506" i="2"/>
  <c r="M1506" i="2" s="1"/>
  <c r="L2256" i="2"/>
  <c r="K2256" i="2"/>
  <c r="C2257" i="2"/>
  <c r="H1507" i="2" l="1"/>
  <c r="A1507" i="2" s="1"/>
  <c r="I1507" i="2"/>
  <c r="M1507" i="2" s="1"/>
  <c r="N1507" i="2" s="1"/>
  <c r="D1508" i="2" s="1"/>
  <c r="L2257" i="2"/>
  <c r="K2257" i="2"/>
  <c r="E2257" i="2"/>
  <c r="C2258" i="2"/>
  <c r="H1508" i="2" l="1"/>
  <c r="A1508" i="2" s="1"/>
  <c r="L2258" i="2"/>
  <c r="K2258" i="2"/>
  <c r="E2258" i="2"/>
  <c r="F2257" i="2"/>
  <c r="G2257" i="2"/>
  <c r="C2259" i="2"/>
  <c r="I1508" i="2" l="1"/>
  <c r="M1508" i="2" s="1"/>
  <c r="N1508" i="2"/>
  <c r="D1509" i="2" s="1"/>
  <c r="L2259" i="2"/>
  <c r="G2258" i="2"/>
  <c r="F2258" i="2"/>
  <c r="K2259" i="2"/>
  <c r="E2259" i="2"/>
  <c r="C2260" i="2"/>
  <c r="H1509" i="2" l="1"/>
  <c r="L2260" i="2"/>
  <c r="F2259" i="2"/>
  <c r="G2259" i="2"/>
  <c r="K2260" i="2"/>
  <c r="E2260" i="2"/>
  <c r="C2261" i="2"/>
  <c r="I1509" i="2" l="1"/>
  <c r="M1509" i="2" s="1"/>
  <c r="N1509" i="2"/>
  <c r="D1510" i="2" s="1"/>
  <c r="A1509" i="2"/>
  <c r="L2261" i="2"/>
  <c r="F2260" i="2"/>
  <c r="G2260" i="2"/>
  <c r="K2261" i="2"/>
  <c r="E2261" i="2"/>
  <c r="C2262" i="2"/>
  <c r="H1510" i="2" l="1"/>
  <c r="A1510" i="2"/>
  <c r="N1510" i="2"/>
  <c r="D1511" i="2" s="1"/>
  <c r="I1510" i="2"/>
  <c r="M1510" i="2" s="1"/>
  <c r="H1511" i="2" s="1"/>
  <c r="L2262" i="2"/>
  <c r="F2261" i="2"/>
  <c r="G2261" i="2"/>
  <c r="K2262" i="2"/>
  <c r="E2262" i="2"/>
  <c r="C2263" i="2"/>
  <c r="A1511" i="2" l="1"/>
  <c r="N1511" i="2"/>
  <c r="D1512" i="2" s="1"/>
  <c r="I1511" i="2"/>
  <c r="M1511" i="2" s="1"/>
  <c r="H1512" i="2" s="1"/>
  <c r="L2263" i="2"/>
  <c r="F2262" i="2"/>
  <c r="G2262" i="2"/>
  <c r="E2263" i="2"/>
  <c r="K2263" i="2"/>
  <c r="C2264" i="2"/>
  <c r="A1512" i="2" l="1"/>
  <c r="N1512" i="2"/>
  <c r="D1513" i="2" s="1"/>
  <c r="I1512" i="2"/>
  <c r="M1512" i="2" s="1"/>
  <c r="H1513" i="2" s="1"/>
  <c r="L2264" i="2"/>
  <c r="F2263" i="2"/>
  <c r="G2263" i="2"/>
  <c r="E2264" i="2"/>
  <c r="K2264" i="2"/>
  <c r="C2265" i="2"/>
  <c r="I1513" i="2" l="1"/>
  <c r="M1513" i="2" s="1"/>
  <c r="N1513" i="2"/>
  <c r="D1514" i="2" s="1"/>
  <c r="A1513" i="2"/>
  <c r="L2265" i="2"/>
  <c r="H1514" i="2"/>
  <c r="A1514" i="2" s="1"/>
  <c r="F2264" i="2"/>
  <c r="G2264" i="2"/>
  <c r="E2265" i="2"/>
  <c r="K2265" i="2"/>
  <c r="C2266" i="2"/>
  <c r="L2266" i="2" l="1"/>
  <c r="N1514" i="2"/>
  <c r="D1515" i="2" s="1"/>
  <c r="I1514" i="2"/>
  <c r="M1514" i="2" s="1"/>
  <c r="F2265" i="2"/>
  <c r="G2265" i="2"/>
  <c r="E2266" i="2"/>
  <c r="K2266" i="2"/>
  <c r="C2267" i="2"/>
  <c r="H1515" i="2" l="1"/>
  <c r="A1515" i="2" s="1"/>
  <c r="L2267" i="2"/>
  <c r="N1515" i="2"/>
  <c r="D1516" i="2" s="1"/>
  <c r="E2267" i="2"/>
  <c r="K2267" i="2"/>
  <c r="F2266" i="2"/>
  <c r="G2266" i="2"/>
  <c r="C2268" i="2"/>
  <c r="I1515" i="2" l="1"/>
  <c r="M1515" i="2" s="1"/>
  <c r="L2268" i="2"/>
  <c r="H1516" i="2"/>
  <c r="A1516" i="2" s="1"/>
  <c r="F2267" i="2"/>
  <c r="G2267" i="2"/>
  <c r="E2268" i="2"/>
  <c r="K2268" i="2"/>
  <c r="C2269" i="2"/>
  <c r="L2269" i="2" l="1"/>
  <c r="N1516" i="2"/>
  <c r="I1516" i="2"/>
  <c r="M1516" i="2" s="1"/>
  <c r="F2268" i="2"/>
  <c r="G2268" i="2"/>
  <c r="K2269" i="2"/>
  <c r="E2269" i="2"/>
  <c r="C2270" i="2"/>
  <c r="L2270" i="2" l="1"/>
  <c r="H1517" i="2"/>
  <c r="D1517" i="2"/>
  <c r="K2270" i="2"/>
  <c r="E2270" i="2"/>
  <c r="F2269" i="2"/>
  <c r="G2269" i="2"/>
  <c r="C2271" i="2"/>
  <c r="A1517" i="2" l="1"/>
  <c r="L2271" i="2"/>
  <c r="N1517" i="2"/>
  <c r="D1518" i="2" s="1"/>
  <c r="I1517" i="2"/>
  <c r="M1517" i="2" s="1"/>
  <c r="G2270" i="2"/>
  <c r="F2270" i="2"/>
  <c r="K2271" i="2"/>
  <c r="E2271" i="2"/>
  <c r="C2272" i="2"/>
  <c r="L2272" i="2" l="1"/>
  <c r="H1518" i="2"/>
  <c r="L1518" i="2" s="1"/>
  <c r="K2272" i="2"/>
  <c r="E2272" i="2"/>
  <c r="F2271" i="2"/>
  <c r="G2271" i="2"/>
  <c r="C2273" i="2"/>
  <c r="A1518" i="2" l="1"/>
  <c r="L2273" i="2"/>
  <c r="N1518" i="2"/>
  <c r="D1519" i="2" s="1"/>
  <c r="I1518" i="2"/>
  <c r="M1518" i="2" s="1"/>
  <c r="F2272" i="2"/>
  <c r="G2272" i="2"/>
  <c r="K2273" i="2"/>
  <c r="E2273" i="2"/>
  <c r="C2274" i="2"/>
  <c r="L2274" i="2" l="1"/>
  <c r="H1519" i="2"/>
  <c r="A1519" i="2" s="1"/>
  <c r="F2273" i="2"/>
  <c r="G2273" i="2"/>
  <c r="K2274" i="2"/>
  <c r="E2274" i="2"/>
  <c r="C2275" i="2"/>
  <c r="L2275" i="2" l="1"/>
  <c r="N1519" i="2"/>
  <c r="D1520" i="2" s="1"/>
  <c r="L1519" i="2"/>
  <c r="I1519" i="2"/>
  <c r="M1519" i="2" s="1"/>
  <c r="F2274" i="2"/>
  <c r="G2274" i="2"/>
  <c r="E2275" i="2"/>
  <c r="K2275" i="2"/>
  <c r="C2276" i="2"/>
  <c r="L2276" i="2" l="1"/>
  <c r="H1520" i="2"/>
  <c r="A1520" i="2" s="1"/>
  <c r="F2275" i="2"/>
  <c r="G2275" i="2"/>
  <c r="E2276" i="2"/>
  <c r="K2276" i="2"/>
  <c r="C2277" i="2"/>
  <c r="L2277" i="2" l="1"/>
  <c r="I1520" i="2"/>
  <c r="M1520" i="2" s="1"/>
  <c r="L1520" i="2"/>
  <c r="N1520" i="2"/>
  <c r="D1521" i="2" s="1"/>
  <c r="F2276" i="2"/>
  <c r="G2276" i="2"/>
  <c r="E2277" i="2"/>
  <c r="K2277" i="2"/>
  <c r="C2278" i="2"/>
  <c r="L2278" i="2" l="1"/>
  <c r="H1521" i="2"/>
  <c r="L1521" i="2" s="1"/>
  <c r="F2277" i="2"/>
  <c r="G2277" i="2"/>
  <c r="E2278" i="2"/>
  <c r="K2278" i="2"/>
  <c r="C2279" i="2"/>
  <c r="A1521" i="2" l="1"/>
  <c r="L2279" i="2"/>
  <c r="I1521" i="2"/>
  <c r="M1521" i="2" s="1"/>
  <c r="N1521" i="2"/>
  <c r="D1522" i="2" s="1"/>
  <c r="E1522" i="2"/>
  <c r="F2278" i="2"/>
  <c r="G2278" i="2"/>
  <c r="E2279" i="2"/>
  <c r="K2279" i="2"/>
  <c r="C2280" i="2"/>
  <c r="H1522" i="2" l="1"/>
  <c r="I1522" i="2" s="1"/>
  <c r="M1522" i="2" s="1"/>
  <c r="F1522" i="2"/>
  <c r="G1522" i="2" s="1"/>
  <c r="F2279" i="2"/>
  <c r="G2279" i="2"/>
  <c r="E2280" i="2"/>
  <c r="K2280" i="2"/>
  <c r="C2281" i="2"/>
  <c r="A1522" i="2" l="1"/>
  <c r="N1522" i="2"/>
  <c r="D1523" i="2" s="1"/>
  <c r="E1523" i="2"/>
  <c r="F2280" i="2"/>
  <c r="G2280" i="2"/>
  <c r="K2281" i="2"/>
  <c r="E2281" i="2"/>
  <c r="C2282" i="2"/>
  <c r="H1523" i="2" l="1"/>
  <c r="A1523" i="2" s="1"/>
  <c r="F1523" i="2"/>
  <c r="G1523" i="2" s="1"/>
  <c r="F2281" i="2"/>
  <c r="G2281" i="2"/>
  <c r="K2282" i="2"/>
  <c r="E2282" i="2"/>
  <c r="C2283" i="2"/>
  <c r="N1523" i="2" l="1"/>
  <c r="D1524" i="2" s="1"/>
  <c r="I1523" i="2"/>
  <c r="M1523" i="2" s="1"/>
  <c r="G2282" i="2"/>
  <c r="F2282" i="2"/>
  <c r="K2283" i="2"/>
  <c r="C2284" i="2"/>
  <c r="H1524" i="2" l="1"/>
  <c r="I1524" i="2" s="1"/>
  <c r="L2284" i="2"/>
  <c r="E1524" i="2"/>
  <c r="K2284" i="2"/>
  <c r="C2285" i="2"/>
  <c r="M1524" i="2"/>
  <c r="N1524" i="2" l="1"/>
  <c r="H1525" i="2" s="1"/>
  <c r="A1524" i="2"/>
  <c r="L2285" i="2"/>
  <c r="F1524" i="2"/>
  <c r="G1524" i="2" s="1"/>
  <c r="K2285" i="2"/>
  <c r="C2286" i="2"/>
  <c r="I1525" i="2" l="1"/>
  <c r="D1525" i="2"/>
  <c r="A1525" i="2" s="1"/>
  <c r="L2286" i="2"/>
  <c r="K2286" i="2"/>
  <c r="C2287" i="2"/>
  <c r="M1525" i="2"/>
  <c r="N1525" i="2" l="1"/>
  <c r="E1525" i="2"/>
  <c r="H1526" i="2" s="1"/>
  <c r="I1526" i="2" s="1"/>
  <c r="M1526" i="2" s="1"/>
  <c r="L2287" i="2"/>
  <c r="K2287" i="2"/>
  <c r="E2287" i="2"/>
  <c r="C2288" i="2"/>
  <c r="F1525" i="2" l="1"/>
  <c r="G1525" i="2" s="1"/>
  <c r="D1526" i="2" s="1"/>
  <c r="A1526" i="2" s="1"/>
  <c r="N1526" i="2"/>
  <c r="H1527" i="2" s="1"/>
  <c r="L2288" i="2"/>
  <c r="F2287" i="2"/>
  <c r="G2287" i="2"/>
  <c r="K2288" i="2"/>
  <c r="E2288" i="2"/>
  <c r="C2289" i="2"/>
  <c r="D1527" i="2" l="1"/>
  <c r="A1527" i="2" s="1"/>
  <c r="I1527" i="2"/>
  <c r="M1527" i="2" s="1"/>
  <c r="N1527" i="2"/>
  <c r="L2289" i="2"/>
  <c r="G2288" i="2"/>
  <c r="F2288" i="2"/>
  <c r="K2289" i="2"/>
  <c r="E2289" i="2"/>
  <c r="C2290" i="2"/>
  <c r="D1528" i="2" l="1"/>
  <c r="H1528" i="2"/>
  <c r="I1528" i="2" s="1"/>
  <c r="M1528" i="2" s="1"/>
  <c r="L2290" i="2"/>
  <c r="F2289" i="2"/>
  <c r="G2289" i="2"/>
  <c r="K2290" i="2"/>
  <c r="E2290" i="2"/>
  <c r="C2291" i="2"/>
  <c r="N1528" i="2" l="1"/>
  <c r="A1528" i="2"/>
  <c r="L2291" i="2"/>
  <c r="H1529" i="2"/>
  <c r="D1529" i="2"/>
  <c r="F2290" i="2"/>
  <c r="G2290" i="2"/>
  <c r="K2291" i="2"/>
  <c r="E2291" i="2"/>
  <c r="C2292" i="2"/>
  <c r="A1529" i="2" l="1"/>
  <c r="L2292" i="2"/>
  <c r="I1529" i="2"/>
  <c r="M1529" i="2" s="1"/>
  <c r="N1529" i="2"/>
  <c r="F2291" i="2"/>
  <c r="G2291" i="2"/>
  <c r="K2292" i="2"/>
  <c r="E2292" i="2"/>
  <c r="C2293" i="2"/>
  <c r="L2293" i="2" l="1"/>
  <c r="H1530" i="2"/>
  <c r="I1530" i="2" s="1"/>
  <c r="M1530" i="2" s="1"/>
  <c r="D1530" i="2"/>
  <c r="F2292" i="2"/>
  <c r="G2292" i="2"/>
  <c r="E2293" i="2"/>
  <c r="K2293" i="2"/>
  <c r="C2294" i="2"/>
  <c r="A1530" i="2" l="1"/>
  <c r="L2294" i="2"/>
  <c r="N1530" i="2"/>
  <c r="D1531" i="2" s="1"/>
  <c r="F2293" i="2"/>
  <c r="G2293" i="2"/>
  <c r="E2294" i="2"/>
  <c r="K2294" i="2"/>
  <c r="C2295" i="2"/>
  <c r="L2295" i="2" l="1"/>
  <c r="H1531" i="2"/>
  <c r="A1531" i="2" s="1"/>
  <c r="F2294" i="2"/>
  <c r="G2294" i="2"/>
  <c r="E2295" i="2"/>
  <c r="K2295" i="2"/>
  <c r="C2296" i="2"/>
  <c r="L2296" i="2" l="1"/>
  <c r="I1531" i="2"/>
  <c r="M1531" i="2" s="1"/>
  <c r="N1531" i="2"/>
  <c r="D1532" i="2" s="1"/>
  <c r="F2295" i="2"/>
  <c r="G2295" i="2"/>
  <c r="E2296" i="2"/>
  <c r="K2296" i="2"/>
  <c r="C2297" i="2"/>
  <c r="L2297" i="2" l="1"/>
  <c r="H1532" i="2"/>
  <c r="A1532" i="2" s="1"/>
  <c r="F2296" i="2"/>
  <c r="G2296" i="2"/>
  <c r="E2297" i="2"/>
  <c r="K2297" i="2"/>
  <c r="C2298" i="2"/>
  <c r="L2298" i="2" l="1"/>
  <c r="I1532" i="2"/>
  <c r="M1532" i="2" s="1"/>
  <c r="N1532" i="2"/>
  <c r="D1533" i="2" s="1"/>
  <c r="F2297" i="2"/>
  <c r="G2297" i="2"/>
  <c r="E2298" i="2"/>
  <c r="K2298" i="2"/>
  <c r="C2299" i="2"/>
  <c r="L2299" i="2" l="1"/>
  <c r="H1533" i="2"/>
  <c r="A1533" i="2" s="1"/>
  <c r="F2298" i="2"/>
  <c r="G2298" i="2"/>
  <c r="K2299" i="2"/>
  <c r="E2299" i="2"/>
  <c r="C2300" i="2"/>
  <c r="L2300" i="2" l="1"/>
  <c r="N1533" i="2"/>
  <c r="D1534" i="2" s="1"/>
  <c r="I1533" i="2"/>
  <c r="M1533" i="2" s="1"/>
  <c r="K2300" i="2"/>
  <c r="E2300" i="2"/>
  <c r="F2299" i="2"/>
  <c r="G2299" i="2"/>
  <c r="C2301" i="2"/>
  <c r="L2301" i="2" l="1"/>
  <c r="H1534" i="2"/>
  <c r="I1534" i="2" s="1"/>
  <c r="M1534" i="2" s="1"/>
  <c r="G2300" i="2"/>
  <c r="F2300" i="2"/>
  <c r="K2301" i="2"/>
  <c r="E2301" i="2"/>
  <c r="C2302" i="2"/>
  <c r="A1534" i="2" l="1"/>
  <c r="L2302" i="2"/>
  <c r="N1534" i="2"/>
  <c r="D1535" i="2" s="1"/>
  <c r="F2301" i="2"/>
  <c r="G2301" i="2"/>
  <c r="K2302" i="2"/>
  <c r="E2302" i="2"/>
  <c r="C2303" i="2"/>
  <c r="H1535" i="2" l="1"/>
  <c r="A1535" i="2" s="1"/>
  <c r="L2303" i="2"/>
  <c r="F2302" i="2"/>
  <c r="G2302" i="2"/>
  <c r="K2303" i="2"/>
  <c r="E2303" i="2"/>
  <c r="C2304" i="2"/>
  <c r="N1535" i="2" l="1"/>
  <c r="D1536" i="2" s="1"/>
  <c r="I1535" i="2"/>
  <c r="M1535" i="2" s="1"/>
  <c r="L2304" i="2"/>
  <c r="K2304" i="2"/>
  <c r="E2304" i="2"/>
  <c r="F2303" i="2"/>
  <c r="G2303" i="2"/>
  <c r="C2305" i="2"/>
  <c r="H1536" i="2" l="1"/>
  <c r="I1536" i="2" s="1"/>
  <c r="M1536" i="2" s="1"/>
  <c r="L2305" i="2"/>
  <c r="F2304" i="2"/>
  <c r="G2304" i="2"/>
  <c r="E2305" i="2"/>
  <c r="K2305" i="2"/>
  <c r="C2306" i="2"/>
  <c r="N1536" i="2" l="1"/>
  <c r="D1537" i="2" s="1"/>
  <c r="A1536" i="2"/>
  <c r="L2306" i="2"/>
  <c r="G2305" i="2"/>
  <c r="F2305" i="2"/>
  <c r="E2306" i="2"/>
  <c r="K2306" i="2"/>
  <c r="C2307" i="2"/>
  <c r="H1537" i="2" l="1"/>
  <c r="I1537" i="2" s="1"/>
  <c r="M1537" i="2" s="1"/>
  <c r="L2307" i="2"/>
  <c r="G2306" i="2"/>
  <c r="F2306" i="2"/>
  <c r="E2307" i="2"/>
  <c r="K2307" i="2"/>
  <c r="C2308" i="2"/>
  <c r="N1537" i="2" l="1"/>
  <c r="D1538" i="2" s="1"/>
  <c r="A1537" i="2"/>
  <c r="L2308" i="2"/>
  <c r="F2307" i="2"/>
  <c r="G2307" i="2"/>
  <c r="E2308" i="2"/>
  <c r="K2308" i="2"/>
  <c r="C2309" i="2"/>
  <c r="H1538" i="2" l="1"/>
  <c r="I1538" i="2" s="1"/>
  <c r="M1538" i="2" s="1"/>
  <c r="L2309" i="2"/>
  <c r="N1538" i="2"/>
  <c r="D1539" i="2" s="1"/>
  <c r="F2308" i="2"/>
  <c r="G2308" i="2"/>
  <c r="E2309" i="2"/>
  <c r="K2309" i="2"/>
  <c r="C2310" i="2"/>
  <c r="A1538" i="2" l="1"/>
  <c r="H1539" i="2"/>
  <c r="I1539" i="2" s="1"/>
  <c r="M1539" i="2" s="1"/>
  <c r="G2309" i="2"/>
  <c r="F2309" i="2"/>
  <c r="E2310" i="2"/>
  <c r="K2310" i="2"/>
  <c r="C2311" i="2"/>
  <c r="A1539" i="2" l="1"/>
  <c r="N1539" i="2"/>
  <c r="D1540" i="2" s="1"/>
  <c r="F2310" i="2"/>
  <c r="G2310" i="2"/>
  <c r="K2311" i="2"/>
  <c r="E2311" i="2"/>
  <c r="C2312" i="2"/>
  <c r="H1540" i="2" l="1"/>
  <c r="I1540" i="2" s="1"/>
  <c r="M1540" i="2" s="1"/>
  <c r="K2312" i="2"/>
  <c r="E2312" i="2"/>
  <c r="F2311" i="2"/>
  <c r="G2311" i="2"/>
  <c r="C2313" i="2"/>
  <c r="A1540" i="2" l="1"/>
  <c r="N1540" i="2"/>
  <c r="D1541" i="2" s="1"/>
  <c r="G2312" i="2"/>
  <c r="F2312" i="2"/>
  <c r="K2313" i="2"/>
  <c r="C2314" i="2"/>
  <c r="L2314" i="2" l="1"/>
  <c r="H1541" i="2"/>
  <c r="A1541" i="2" s="1"/>
  <c r="K2314" i="2"/>
  <c r="C2315" i="2"/>
  <c r="L2315" i="2" l="1"/>
  <c r="I1541" i="2"/>
  <c r="M1541" i="2" s="1"/>
  <c r="N1541" i="2"/>
  <c r="D1542" i="2" s="1"/>
  <c r="K2315" i="2"/>
  <c r="C2316" i="2"/>
  <c r="L2316" i="2" l="1"/>
  <c r="H1542" i="2"/>
  <c r="I1542" i="2" s="1"/>
  <c r="M1542" i="2" s="1"/>
  <c r="K2316" i="2"/>
  <c r="C2317" i="2"/>
  <c r="L2317" i="2" l="1"/>
  <c r="A1542" i="2"/>
  <c r="N1542" i="2"/>
  <c r="D1543" i="2" s="1"/>
  <c r="K2317" i="2"/>
  <c r="C2318" i="2"/>
  <c r="L2318" i="2" l="1"/>
  <c r="H1543" i="2"/>
  <c r="A1543" i="2" s="1"/>
  <c r="K2318" i="2"/>
  <c r="E2318" i="2"/>
  <c r="C2319" i="2"/>
  <c r="L2319" i="2" l="1"/>
  <c r="I1543" i="2"/>
  <c r="M1543" i="2" s="1"/>
  <c r="N1543" i="2"/>
  <c r="D1544" i="2" s="1"/>
  <c r="F2318" i="2"/>
  <c r="G2318" i="2"/>
  <c r="K2319" i="2"/>
  <c r="E2319" i="2"/>
  <c r="C2320" i="2"/>
  <c r="L2320" i="2" l="1"/>
  <c r="H1544" i="2"/>
  <c r="A1544" i="2" s="1"/>
  <c r="G2319" i="2"/>
  <c r="F2319" i="2"/>
  <c r="K2320" i="2"/>
  <c r="E2320" i="2"/>
  <c r="C2321" i="2"/>
  <c r="L2321" i="2" l="1"/>
  <c r="I1544" i="2"/>
  <c r="M1544" i="2" s="1"/>
  <c r="N1544" i="2"/>
  <c r="D1545" i="2" s="1"/>
  <c r="F2320" i="2"/>
  <c r="G2320" i="2"/>
  <c r="K2321" i="2"/>
  <c r="E2321" i="2"/>
  <c r="C2322" i="2"/>
  <c r="L2322" i="2" l="1"/>
  <c r="H1545" i="2"/>
  <c r="A1545" i="2" s="1"/>
  <c r="F2321" i="2"/>
  <c r="G2321" i="2"/>
  <c r="K2322" i="2"/>
  <c r="E2322" i="2"/>
  <c r="C2323" i="2"/>
  <c r="L2323" i="2" l="1"/>
  <c r="I1545" i="2"/>
  <c r="M1545" i="2" s="1"/>
  <c r="N1545" i="2"/>
  <c r="D1546" i="2" s="1"/>
  <c r="F2322" i="2"/>
  <c r="G2322" i="2"/>
  <c r="K2323" i="2"/>
  <c r="E2323" i="2"/>
  <c r="C2324" i="2"/>
  <c r="L2324" i="2" l="1"/>
  <c r="H1546" i="2"/>
  <c r="I1546" i="2" s="1"/>
  <c r="M1546" i="2" s="1"/>
  <c r="F2323" i="2"/>
  <c r="G2323" i="2"/>
  <c r="E2324" i="2"/>
  <c r="K2324" i="2"/>
  <c r="C2325" i="2"/>
  <c r="L2325" i="2" l="1"/>
  <c r="A1546" i="2"/>
  <c r="N1546" i="2"/>
  <c r="D1547" i="2" s="1"/>
  <c r="F2324" i="2"/>
  <c r="G2324" i="2"/>
  <c r="E2325" i="2"/>
  <c r="K2325" i="2"/>
  <c r="C2326" i="2"/>
  <c r="L2326" i="2" l="1"/>
  <c r="H1547" i="2"/>
  <c r="A1547" i="2" s="1"/>
  <c r="F2325" i="2"/>
  <c r="G2325" i="2"/>
  <c r="E2326" i="2"/>
  <c r="K2326" i="2"/>
  <c r="C2327" i="2"/>
  <c r="N1547" i="2" l="1"/>
  <c r="D1548" i="2" s="1"/>
  <c r="I1547" i="2"/>
  <c r="M1547" i="2" s="1"/>
  <c r="L2327" i="2"/>
  <c r="L1549" i="2"/>
  <c r="F2326" i="2"/>
  <c r="G2326" i="2"/>
  <c r="E2327" i="2"/>
  <c r="K2327" i="2"/>
  <c r="C2328" i="2"/>
  <c r="H1548" i="2" l="1"/>
  <c r="A1548" i="2" s="1"/>
  <c r="L2328" i="2"/>
  <c r="E2328" i="2"/>
  <c r="K2328" i="2"/>
  <c r="F2327" i="2"/>
  <c r="G2327" i="2"/>
  <c r="C2329" i="2"/>
  <c r="I1548" i="2" l="1"/>
  <c r="M1548" i="2" s="1"/>
  <c r="N1548" i="2"/>
  <c r="D1549" i="2" s="1"/>
  <c r="L2329" i="2"/>
  <c r="L1550" i="2"/>
  <c r="E2329" i="2"/>
  <c r="K2329" i="2"/>
  <c r="F2328" i="2"/>
  <c r="G2328" i="2"/>
  <c r="C2330" i="2"/>
  <c r="H1549" i="2" l="1"/>
  <c r="L2330" i="2"/>
  <c r="F2329" i="2"/>
  <c r="G2329" i="2"/>
  <c r="K2330" i="2"/>
  <c r="E2330" i="2"/>
  <c r="C2331" i="2"/>
  <c r="A1549" i="2" l="1"/>
  <c r="I1549" i="2"/>
  <c r="M1549" i="2" s="1"/>
  <c r="N1549" i="2"/>
  <c r="D1550" i="2" s="1"/>
  <c r="L2331" i="2"/>
  <c r="F2330" i="2"/>
  <c r="G2330" i="2"/>
  <c r="K2331" i="2"/>
  <c r="E2331" i="2"/>
  <c r="C2332" i="2"/>
  <c r="H1550" i="2" l="1"/>
  <c r="L2332" i="2"/>
  <c r="E1552" i="2"/>
  <c r="F1552" i="2" s="1"/>
  <c r="G1552" i="2" s="1"/>
  <c r="G2331" i="2"/>
  <c r="F2331" i="2"/>
  <c r="E2332" i="2"/>
  <c r="K2332" i="2"/>
  <c r="C2333" i="2"/>
  <c r="N1550" i="2" l="1"/>
  <c r="D1551" i="2" s="1"/>
  <c r="I1550" i="2"/>
  <c r="M1550" i="2" s="1"/>
  <c r="H1551" i="2" s="1"/>
  <c r="A1550" i="2"/>
  <c r="L2333" i="2"/>
  <c r="E1553" i="2"/>
  <c r="F1553" i="2" s="1"/>
  <c r="G1553" i="2" s="1"/>
  <c r="F2332" i="2"/>
  <c r="G2332" i="2"/>
  <c r="K2333" i="2"/>
  <c r="E2333" i="2"/>
  <c r="C2334" i="2"/>
  <c r="A1551" i="2" l="1"/>
  <c r="L1551" i="2"/>
  <c r="N1551" i="2"/>
  <c r="D1552" i="2" s="1"/>
  <c r="I1551" i="2"/>
  <c r="M1551" i="2" s="1"/>
  <c r="L1552" i="2"/>
  <c r="L2334" i="2"/>
  <c r="G2333" i="2"/>
  <c r="F2333" i="2"/>
  <c r="K2334" i="2"/>
  <c r="E2334" i="2"/>
  <c r="C2335" i="2"/>
  <c r="H1552" i="2" l="1"/>
  <c r="N1552" i="2" s="1"/>
  <c r="D1553" i="2" s="1"/>
  <c r="L2335" i="2"/>
  <c r="E1554" i="2"/>
  <c r="F1554" i="2" s="1"/>
  <c r="G1554" i="2" s="1"/>
  <c r="G2334" i="2"/>
  <c r="F2334" i="2"/>
  <c r="K2335" i="2"/>
  <c r="E2335" i="2"/>
  <c r="C2336" i="2"/>
  <c r="A1552" i="2" l="1"/>
  <c r="I1552" i="2"/>
  <c r="M1552" i="2" s="1"/>
  <c r="H1553" i="2" s="1"/>
  <c r="L2336" i="2"/>
  <c r="G2335" i="2"/>
  <c r="F2335" i="2"/>
  <c r="E2336" i="2"/>
  <c r="K2336" i="2"/>
  <c r="C2337" i="2"/>
  <c r="A1553" i="2" l="1"/>
  <c r="I1553" i="2"/>
  <c r="M1553" i="2" s="1"/>
  <c r="N1553" i="2"/>
  <c r="D1554" i="2" s="1"/>
  <c r="L2337" i="2"/>
  <c r="F2336" i="2"/>
  <c r="G2336" i="2"/>
  <c r="E2337" i="2"/>
  <c r="K2337" i="2"/>
  <c r="C2338" i="2"/>
  <c r="H1554" i="2" l="1"/>
  <c r="L2338" i="2"/>
  <c r="G2337" i="2"/>
  <c r="F2337" i="2"/>
  <c r="E2338" i="2"/>
  <c r="K2338" i="2"/>
  <c r="C2339" i="2"/>
  <c r="A1554" i="2" l="1"/>
  <c r="N1554" i="2"/>
  <c r="D1555" i="2" s="1"/>
  <c r="E1555" i="2" s="1"/>
  <c r="F1555" i="2" s="1"/>
  <c r="G1555" i="2" s="1"/>
  <c r="I1554" i="2"/>
  <c r="M1554" i="2" s="1"/>
  <c r="H1555" i="2" s="1"/>
  <c r="I1555" i="2" s="1"/>
  <c r="L2339" i="2"/>
  <c r="G2338" i="2"/>
  <c r="F2338" i="2"/>
  <c r="E2339" i="2"/>
  <c r="K2339" i="2"/>
  <c r="C2340" i="2"/>
  <c r="M1555" i="2"/>
  <c r="A1555" i="2" l="1"/>
  <c r="N1555" i="2"/>
  <c r="D1556" i="2" s="1"/>
  <c r="H1556" i="2"/>
  <c r="F2339" i="2"/>
  <c r="G2339" i="2"/>
  <c r="E2340" i="2"/>
  <c r="K2340" i="2"/>
  <c r="C2341" i="2"/>
  <c r="A1556" i="2" l="1"/>
  <c r="I1556" i="2"/>
  <c r="M1556" i="2" s="1"/>
  <c r="N1556" i="2"/>
  <c r="D1557" i="2" s="1"/>
  <c r="E2341" i="2"/>
  <c r="K2341" i="2"/>
  <c r="F2340" i="2"/>
  <c r="G2340" i="2"/>
  <c r="C2342" i="2"/>
  <c r="H1557" i="2" l="1"/>
  <c r="A1557" i="2" s="1"/>
  <c r="F2341" i="2"/>
  <c r="G2341" i="2"/>
  <c r="K2342" i="2"/>
  <c r="E2342" i="2"/>
  <c r="C2343" i="2"/>
  <c r="I1557" i="2" l="1"/>
  <c r="M1557" i="2" s="1"/>
  <c r="N1557" i="2"/>
  <c r="D1558" i="2" s="1"/>
  <c r="F2342" i="2"/>
  <c r="G2342" i="2"/>
  <c r="K2343" i="2"/>
  <c r="E2343" i="2"/>
  <c r="C2344" i="2"/>
  <c r="H1558" i="2" l="1"/>
  <c r="A1558" i="2" s="1"/>
  <c r="K2344" i="2"/>
  <c r="G2343" i="2"/>
  <c r="F2343" i="2"/>
  <c r="C2345" i="2"/>
  <c r="I1558" i="2" l="1"/>
  <c r="M1558" i="2" s="1"/>
  <c r="N1558" i="2"/>
  <c r="D1559" i="2" s="1"/>
  <c r="L2345" i="2"/>
  <c r="K2345" i="2"/>
  <c r="C2346" i="2"/>
  <c r="H1559" i="2" l="1"/>
  <c r="L2346" i="2"/>
  <c r="K2346" i="2"/>
  <c r="C2347" i="2"/>
  <c r="N1559" i="2" l="1"/>
  <c r="D1560" i="2" s="1"/>
  <c r="I1559" i="2"/>
  <c r="M1559" i="2" s="1"/>
  <c r="H1560" i="2" s="1"/>
  <c r="A1559" i="2"/>
  <c r="L2347" i="2"/>
  <c r="K2347" i="2"/>
  <c r="C2348" i="2"/>
  <c r="I1560" i="2" l="1"/>
  <c r="M1560" i="2" s="1"/>
  <c r="N1560" i="2"/>
  <c r="D1561" i="2" s="1"/>
  <c r="A1560" i="2"/>
  <c r="L2348" i="2"/>
  <c r="K2348" i="2"/>
  <c r="E2348" i="2"/>
  <c r="C2349" i="2"/>
  <c r="H1561" i="2" l="1"/>
  <c r="L2349" i="2"/>
  <c r="K2349" i="2"/>
  <c r="E2349" i="2"/>
  <c r="F2348" i="2"/>
  <c r="G2348" i="2"/>
  <c r="C2350" i="2"/>
  <c r="A1561" i="2" l="1"/>
  <c r="I1561" i="2"/>
  <c r="M1561" i="2" s="1"/>
  <c r="N1561" i="2"/>
  <c r="D1562" i="2" s="1"/>
  <c r="L2350" i="2"/>
  <c r="G2349" i="2"/>
  <c r="F2349" i="2"/>
  <c r="K2350" i="2"/>
  <c r="E2350" i="2"/>
  <c r="C2351" i="2"/>
  <c r="H1562" i="2" l="1"/>
  <c r="A1562" i="2" s="1"/>
  <c r="N1562" i="2"/>
  <c r="D1563" i="2" s="1"/>
  <c r="L2351" i="2"/>
  <c r="F2350" i="2"/>
  <c r="G2350" i="2"/>
  <c r="K2351" i="2"/>
  <c r="E2351" i="2"/>
  <c r="C2352" i="2"/>
  <c r="I1562" i="2" l="1"/>
  <c r="M1562" i="2" s="1"/>
  <c r="H1563" i="2" s="1"/>
  <c r="L2352" i="2"/>
  <c r="K2352" i="2"/>
  <c r="E2352" i="2"/>
  <c r="F2351" i="2"/>
  <c r="G2351" i="2"/>
  <c r="C2353" i="2"/>
  <c r="I1563" i="2" l="1"/>
  <c r="M1563" i="2" s="1"/>
  <c r="A1563" i="2"/>
  <c r="N1563" i="2"/>
  <c r="D1564" i="2" s="1"/>
  <c r="L2353" i="2"/>
  <c r="F2352" i="2"/>
  <c r="G2352" i="2"/>
  <c r="K2353" i="2"/>
  <c r="E2353" i="2"/>
  <c r="C2354" i="2"/>
  <c r="H1564" i="2" l="1"/>
  <c r="L2354" i="2"/>
  <c r="E2354" i="2"/>
  <c r="K2354" i="2"/>
  <c r="F2353" i="2"/>
  <c r="G2353" i="2"/>
  <c r="C2355" i="2"/>
  <c r="N1564" i="2" l="1"/>
  <c r="D1565" i="2" s="1"/>
  <c r="A1564" i="2"/>
  <c r="I1564" i="2"/>
  <c r="M1564" i="2" s="1"/>
  <c r="H1565" i="2" s="1"/>
  <c r="L2355" i="2"/>
  <c r="F2354" i="2"/>
  <c r="G2354" i="2"/>
  <c r="E2355" i="2"/>
  <c r="K2355" i="2"/>
  <c r="C2356" i="2"/>
  <c r="N1565" i="2" l="1"/>
  <c r="D1566" i="2" s="1"/>
  <c r="I1565" i="2"/>
  <c r="M1565" i="2" s="1"/>
  <c r="H1566" i="2" s="1"/>
  <c r="A1565" i="2"/>
  <c r="L2356" i="2"/>
  <c r="F2355" i="2"/>
  <c r="G2355" i="2"/>
  <c r="E2356" i="2"/>
  <c r="K2356" i="2"/>
  <c r="C2357" i="2"/>
  <c r="A1566" i="2" l="1"/>
  <c r="N1566" i="2"/>
  <c r="D1567" i="2" s="1"/>
  <c r="I1566" i="2"/>
  <c r="M1566" i="2" s="1"/>
  <c r="H1567" i="2" s="1"/>
  <c r="L2357" i="2"/>
  <c r="F2356" i="2"/>
  <c r="G2356" i="2"/>
  <c r="E2357" i="2"/>
  <c r="K2357" i="2"/>
  <c r="C2358" i="2"/>
  <c r="I1567" i="2" l="1"/>
  <c r="M1567" i="2" s="1"/>
  <c r="N1567" i="2"/>
  <c r="D1568" i="2" s="1"/>
  <c r="A1567" i="2"/>
  <c r="L2358" i="2"/>
  <c r="F2357" i="2"/>
  <c r="G2357" i="2"/>
  <c r="E2358" i="2"/>
  <c r="K2358" i="2"/>
  <c r="C2359" i="2"/>
  <c r="H1568" i="2" l="1"/>
  <c r="L2359" i="2"/>
  <c r="F2358" i="2"/>
  <c r="G2358" i="2"/>
  <c r="E2359" i="2"/>
  <c r="K2359" i="2"/>
  <c r="C2360" i="2"/>
  <c r="A1568" i="2" l="1"/>
  <c r="N1568" i="2"/>
  <c r="D1569" i="2" s="1"/>
  <c r="I1568" i="2"/>
  <c r="M1568" i="2" s="1"/>
  <c r="H1569" i="2" s="1"/>
  <c r="L2360" i="2"/>
  <c r="F2359" i="2"/>
  <c r="G2359" i="2"/>
  <c r="K2360" i="2"/>
  <c r="E2360" i="2"/>
  <c r="C2361" i="2"/>
  <c r="I1569" i="2" l="1"/>
  <c r="M1569" i="2" s="1"/>
  <c r="A1569" i="2"/>
  <c r="N1569" i="2"/>
  <c r="D1570" i="2" s="1"/>
  <c r="L2361" i="2"/>
  <c r="F2360" i="2"/>
  <c r="G2360" i="2"/>
  <c r="K2361" i="2"/>
  <c r="E2361" i="2"/>
  <c r="C2362" i="2"/>
  <c r="H1570" i="2" l="1"/>
  <c r="L2362" i="2"/>
  <c r="G2361" i="2"/>
  <c r="F2361" i="2"/>
  <c r="K2362" i="2"/>
  <c r="E2362" i="2"/>
  <c r="C2363" i="2"/>
  <c r="A1570" i="2" l="1"/>
  <c r="I1570" i="2"/>
  <c r="M1570" i="2" s="1"/>
  <c r="N1570" i="2"/>
  <c r="D1571" i="2" s="1"/>
  <c r="L2363" i="2"/>
  <c r="F2362" i="2"/>
  <c r="G2362" i="2"/>
  <c r="K2363" i="2"/>
  <c r="E2363" i="2"/>
  <c r="C2364" i="2"/>
  <c r="H1571" i="2" l="1"/>
  <c r="L2364" i="2"/>
  <c r="F2363" i="2"/>
  <c r="G2363" i="2"/>
  <c r="K2364" i="2"/>
  <c r="E2364" i="2"/>
  <c r="C2365" i="2"/>
  <c r="I1571" i="2" l="1"/>
  <c r="M1571" i="2" s="1"/>
  <c r="N1571" i="2"/>
  <c r="D1572" i="2" s="1"/>
  <c r="A1571" i="2"/>
  <c r="L2365" i="2"/>
  <c r="F2364" i="2"/>
  <c r="G2364" i="2"/>
  <c r="K2365" i="2"/>
  <c r="E2365" i="2"/>
  <c r="C2366" i="2"/>
  <c r="H1572" i="2" l="1"/>
  <c r="L2366" i="2"/>
  <c r="F2365" i="2"/>
  <c r="G2365" i="2"/>
  <c r="E2366" i="2"/>
  <c r="K2366" i="2"/>
  <c r="C2367" i="2"/>
  <c r="N1572" i="2" l="1"/>
  <c r="D1573" i="2" s="1"/>
  <c r="A1572" i="2"/>
  <c r="I1572" i="2"/>
  <c r="M1572" i="2" s="1"/>
  <c r="L2367" i="2"/>
  <c r="K2367" i="2"/>
  <c r="E2367" i="2"/>
  <c r="F2366" i="2"/>
  <c r="G2366" i="2"/>
  <c r="C2368" i="2"/>
  <c r="H1573" i="2" l="1"/>
  <c r="I1573" i="2" s="1"/>
  <c r="M1573" i="2" s="1"/>
  <c r="L2368" i="2"/>
  <c r="G2367" i="2"/>
  <c r="F2367" i="2"/>
  <c r="E2368" i="2"/>
  <c r="K2368" i="2"/>
  <c r="C2369" i="2"/>
  <c r="A1573" i="2" l="1"/>
  <c r="N1573" i="2"/>
  <c r="D1574" i="2" s="1"/>
  <c r="L2369" i="2"/>
  <c r="E2369" i="2"/>
  <c r="K2369" i="2"/>
  <c r="F2368" i="2"/>
  <c r="G2368" i="2"/>
  <c r="C2370" i="2"/>
  <c r="H1574" i="2" l="1"/>
  <c r="A1574" i="2" s="1"/>
  <c r="N1574" i="2"/>
  <c r="D1575" i="2" s="1"/>
  <c r="I1574" i="2"/>
  <c r="M1574" i="2" s="1"/>
  <c r="L2370" i="2"/>
  <c r="F2369" i="2"/>
  <c r="G2369" i="2"/>
  <c r="E2370" i="2"/>
  <c r="K2370" i="2"/>
  <c r="C2371" i="2"/>
  <c r="H1575" i="2" l="1"/>
  <c r="A1575" i="2" s="1"/>
  <c r="E2371" i="2"/>
  <c r="K2371" i="2"/>
  <c r="F2370" i="2"/>
  <c r="G2370" i="2"/>
  <c r="C2372" i="2"/>
  <c r="I1575" i="2" l="1"/>
  <c r="M1575" i="2" s="1"/>
  <c r="N1575" i="2"/>
  <c r="D1576" i="2" s="1"/>
  <c r="F2371" i="2"/>
  <c r="G2371" i="2"/>
  <c r="K2372" i="2"/>
  <c r="E2372" i="2"/>
  <c r="C2373" i="2"/>
  <c r="H1576" i="2" l="1"/>
  <c r="F2372" i="2"/>
  <c r="G2372" i="2"/>
  <c r="E2373" i="2"/>
  <c r="K2373" i="2"/>
  <c r="C2374" i="2"/>
  <c r="I1576" i="2" l="1"/>
  <c r="M1576" i="2" s="1"/>
  <c r="N1576" i="2"/>
  <c r="D1577" i="2" s="1"/>
  <c r="A1576" i="2"/>
  <c r="G2373" i="2"/>
  <c r="F2373" i="2"/>
  <c r="K2374" i="2"/>
  <c r="C2375" i="2"/>
  <c r="H1577" i="2" l="1"/>
  <c r="I1577" i="2" s="1"/>
  <c r="M1577" i="2" s="1"/>
  <c r="L2375" i="2"/>
  <c r="K2375" i="2"/>
  <c r="C2376" i="2"/>
  <c r="N1577" i="2" l="1"/>
  <c r="D1578" i="2" s="1"/>
  <c r="A1577" i="2"/>
  <c r="H1578" i="2"/>
  <c r="L2376" i="2"/>
  <c r="K2376" i="2"/>
  <c r="C2377" i="2"/>
  <c r="A1578" i="2" l="1"/>
  <c r="I1578" i="2"/>
  <c r="M1578" i="2" s="1"/>
  <c r="N1578" i="2"/>
  <c r="D1579" i="2" s="1"/>
  <c r="L2377" i="2"/>
  <c r="E2377" i="2"/>
  <c r="K2377" i="2"/>
  <c r="C2378" i="2"/>
  <c r="H1579" i="2" l="1"/>
  <c r="N1579" i="2" s="1"/>
  <c r="D1580" i="2" s="1"/>
  <c r="L2378" i="2"/>
  <c r="L1580" i="2"/>
  <c r="K2378" i="2"/>
  <c r="F2377" i="2"/>
  <c r="G2377" i="2"/>
  <c r="C2379" i="2"/>
  <c r="I1579" i="2" l="1"/>
  <c r="M1579" i="2" s="1"/>
  <c r="L1579" i="2"/>
  <c r="H1580" i="2" s="1"/>
  <c r="A1580" i="2" s="1"/>
  <c r="A1579" i="2"/>
  <c r="L2379" i="2"/>
  <c r="L1581" i="2"/>
  <c r="K2379" i="2"/>
  <c r="E2379" i="2"/>
  <c r="C2380" i="2"/>
  <c r="I1580" i="2" l="1"/>
  <c r="M1580" i="2" s="1"/>
  <c r="N1580" i="2"/>
  <c r="D1581" i="2" s="1"/>
  <c r="L2380" i="2"/>
  <c r="K2380" i="2"/>
  <c r="E2380" i="2"/>
  <c r="F2379" i="2"/>
  <c r="G2379" i="2"/>
  <c r="C2381" i="2"/>
  <c r="H1581" i="2" l="1"/>
  <c r="L2381" i="2"/>
  <c r="G2380" i="2"/>
  <c r="F2380" i="2"/>
  <c r="K2381" i="2"/>
  <c r="E2381" i="2"/>
  <c r="C2382" i="2"/>
  <c r="I1581" i="2" l="1"/>
  <c r="M1581" i="2" s="1"/>
  <c r="N1581" i="2"/>
  <c r="D1582" i="2" s="1"/>
  <c r="A1581" i="2"/>
  <c r="L2382" i="2"/>
  <c r="E1583" i="2"/>
  <c r="F1583" i="2" s="1"/>
  <c r="F2381" i="2"/>
  <c r="G2381" i="2"/>
  <c r="K2382" i="2"/>
  <c r="E2382" i="2"/>
  <c r="C2383" i="2"/>
  <c r="H1582" i="2" l="1"/>
  <c r="L1582" i="2"/>
  <c r="I1582" i="2"/>
  <c r="M1582" i="2" s="1"/>
  <c r="N1582" i="2"/>
  <c r="D1583" i="2" s="1"/>
  <c r="A1582" i="2"/>
  <c r="L2383" i="2"/>
  <c r="G1583" i="2"/>
  <c r="F2382" i="2"/>
  <c r="G2382" i="2"/>
  <c r="K2383" i="2"/>
  <c r="E2383" i="2"/>
  <c r="C2384" i="2"/>
  <c r="H1583" i="2" l="1"/>
  <c r="L2384" i="2"/>
  <c r="E1584" i="2"/>
  <c r="F1584" i="2" s="1"/>
  <c r="G1584" i="2" s="1"/>
  <c r="F2383" i="2"/>
  <c r="G2383" i="2"/>
  <c r="K2384" i="2"/>
  <c r="E2384" i="2"/>
  <c r="C2385" i="2"/>
  <c r="A1583" i="2" l="1"/>
  <c r="N1583" i="2"/>
  <c r="D1584" i="2" s="1"/>
  <c r="I1583" i="2"/>
  <c r="M1583" i="2" s="1"/>
  <c r="L2385" i="2"/>
  <c r="F2384" i="2"/>
  <c r="G2384" i="2"/>
  <c r="E2385" i="2"/>
  <c r="K2385" i="2"/>
  <c r="C2386" i="2"/>
  <c r="H1584" i="2" l="1"/>
  <c r="A1584" i="2"/>
  <c r="N1584" i="2"/>
  <c r="D1585" i="2" s="1"/>
  <c r="I1584" i="2"/>
  <c r="M1584" i="2" s="1"/>
  <c r="H1585" i="2" s="1"/>
  <c r="I1585" i="2" s="1"/>
  <c r="M1585" i="2" s="1"/>
  <c r="L2386" i="2"/>
  <c r="E1585" i="2"/>
  <c r="F1585" i="2" s="1"/>
  <c r="G1585" i="2" s="1"/>
  <c r="F2385" i="2"/>
  <c r="G2385" i="2"/>
  <c r="E2386" i="2"/>
  <c r="K2386" i="2"/>
  <c r="C2387" i="2"/>
  <c r="A1585" i="2" l="1"/>
  <c r="N1585" i="2"/>
  <c r="D1586" i="2" s="1"/>
  <c r="E1586" i="2" s="1"/>
  <c r="F1586" i="2" s="1"/>
  <c r="L2387" i="2"/>
  <c r="H1586" i="2"/>
  <c r="I1586" i="2" s="1"/>
  <c r="F2386" i="2"/>
  <c r="G2386" i="2"/>
  <c r="E2387" i="2"/>
  <c r="K2387" i="2"/>
  <c r="C2388" i="2"/>
  <c r="M1586" i="2"/>
  <c r="L2388" i="2" l="1"/>
  <c r="A1586" i="2"/>
  <c r="G1586" i="2"/>
  <c r="N1586" i="2"/>
  <c r="F2387" i="2"/>
  <c r="G2387" i="2"/>
  <c r="E2388" i="2"/>
  <c r="K2388" i="2"/>
  <c r="C2389" i="2"/>
  <c r="D1587" i="2" l="1"/>
  <c r="L2389" i="2"/>
  <c r="H1587" i="2"/>
  <c r="E2389" i="2"/>
  <c r="K2389" i="2"/>
  <c r="F2388" i="2"/>
  <c r="G2388" i="2"/>
  <c r="C2390" i="2"/>
  <c r="A1587" i="2" l="1"/>
  <c r="L2390" i="2"/>
  <c r="N1587" i="2"/>
  <c r="D1588" i="2" s="1"/>
  <c r="I1587" i="2"/>
  <c r="M1587" i="2" s="1"/>
  <c r="E2390" i="2"/>
  <c r="K2390" i="2"/>
  <c r="F2389" i="2"/>
  <c r="G2389" i="2"/>
  <c r="C2391" i="2"/>
  <c r="H1588" i="2" l="1"/>
  <c r="I1588" i="2" s="1"/>
  <c r="M1588" i="2" s="1"/>
  <c r="L2391" i="2"/>
  <c r="F2390" i="2"/>
  <c r="G2390" i="2"/>
  <c r="K2391" i="2"/>
  <c r="E2391" i="2"/>
  <c r="C2392" i="2"/>
  <c r="N1588" i="2" l="1"/>
  <c r="D1589" i="2" s="1"/>
  <c r="A1588" i="2"/>
  <c r="L2392" i="2"/>
  <c r="F2391" i="2"/>
  <c r="G2391" i="2"/>
  <c r="K2392" i="2"/>
  <c r="E2392" i="2"/>
  <c r="C2393" i="2"/>
  <c r="H1589" i="2" l="1"/>
  <c r="A1589" i="2" s="1"/>
  <c r="L2393" i="2"/>
  <c r="G2392" i="2"/>
  <c r="F2392" i="2"/>
  <c r="K2393" i="2"/>
  <c r="E2393" i="2"/>
  <c r="C2394" i="2"/>
  <c r="I1589" i="2" l="1"/>
  <c r="M1589" i="2" s="1"/>
  <c r="N1589" i="2"/>
  <c r="D1590" i="2" s="1"/>
  <c r="L2394" i="2"/>
  <c r="F2393" i="2"/>
  <c r="G2393" i="2"/>
  <c r="K2394" i="2"/>
  <c r="E2394" i="2"/>
  <c r="C2395" i="2"/>
  <c r="H1590" i="2" l="1"/>
  <c r="L2395" i="2"/>
  <c r="F2394" i="2"/>
  <c r="G2394" i="2"/>
  <c r="K2395" i="2"/>
  <c r="E2395" i="2"/>
  <c r="C2396" i="2"/>
  <c r="I1590" i="2" l="1"/>
  <c r="M1590" i="2" s="1"/>
  <c r="N1590" i="2"/>
  <c r="D1591" i="2" s="1"/>
  <c r="A1590" i="2"/>
  <c r="L2396" i="2"/>
  <c r="F2395" i="2"/>
  <c r="G2395" i="2"/>
  <c r="K2396" i="2"/>
  <c r="E2396" i="2"/>
  <c r="C2397" i="2"/>
  <c r="H1591" i="2" l="1"/>
  <c r="L2397" i="2"/>
  <c r="F2396" i="2"/>
  <c r="G2396" i="2"/>
  <c r="E2397" i="2"/>
  <c r="K2397" i="2"/>
  <c r="C2398" i="2"/>
  <c r="A1591" i="2" l="1"/>
  <c r="N1591" i="2"/>
  <c r="D1592" i="2" s="1"/>
  <c r="I1591" i="2"/>
  <c r="M1591" i="2" s="1"/>
  <c r="L2398" i="2"/>
  <c r="K2398" i="2"/>
  <c r="E2398" i="2"/>
  <c r="F2397" i="2"/>
  <c r="G2397" i="2"/>
  <c r="C2399" i="2"/>
  <c r="H1592" i="2" l="1"/>
  <c r="A1592" i="2" s="1"/>
  <c r="L2399" i="2"/>
  <c r="G2398" i="2"/>
  <c r="F2398" i="2"/>
  <c r="K2399" i="2"/>
  <c r="E2399" i="2"/>
  <c r="C2400" i="2"/>
  <c r="N1592" i="2" l="1"/>
  <c r="D1593" i="2" s="1"/>
  <c r="I1592" i="2"/>
  <c r="M1592" i="2" s="1"/>
  <c r="H1593" i="2" s="1"/>
  <c r="A1593" i="2" s="1"/>
  <c r="L2400" i="2"/>
  <c r="F2399" i="2"/>
  <c r="G2399" i="2"/>
  <c r="K2400" i="2"/>
  <c r="E2400" i="2"/>
  <c r="C2401" i="2"/>
  <c r="N1593" i="2" l="1"/>
  <c r="D1594" i="2" s="1"/>
  <c r="I1593" i="2"/>
  <c r="M1593" i="2" s="1"/>
  <c r="F2400" i="2"/>
  <c r="G2400" i="2"/>
  <c r="K2401" i="2"/>
  <c r="E2401" i="2"/>
  <c r="C2402" i="2"/>
  <c r="H1594" i="2" l="1"/>
  <c r="A1594" i="2" s="1"/>
  <c r="F2401" i="2"/>
  <c r="G2401" i="2"/>
  <c r="E2402" i="2"/>
  <c r="K2402" i="2"/>
  <c r="C2403" i="2"/>
  <c r="I1594" i="2" l="1"/>
  <c r="M1594" i="2" s="1"/>
  <c r="N1594" i="2"/>
  <c r="D1595" i="2" s="1"/>
  <c r="F2402" i="2"/>
  <c r="G2402" i="2"/>
  <c r="K2403" i="2"/>
  <c r="E2403" i="2"/>
  <c r="C2404" i="2"/>
  <c r="H1595" i="2" l="1"/>
  <c r="L2404" i="2"/>
  <c r="F2403" i="2"/>
  <c r="G2403" i="2"/>
  <c r="K2404" i="2"/>
  <c r="E2404" i="2"/>
  <c r="C2405" i="2"/>
  <c r="I1595" i="2" l="1"/>
  <c r="M1595" i="2" s="1"/>
  <c r="A1595" i="2"/>
  <c r="N1595" i="2"/>
  <c r="D1596" i="2" s="1"/>
  <c r="G2404" i="2"/>
  <c r="F2404" i="2"/>
  <c r="K2405" i="2"/>
  <c r="C2406" i="2"/>
  <c r="H1596" i="2" l="1"/>
  <c r="L2406" i="2"/>
  <c r="K2406" i="2"/>
  <c r="C2407" i="2"/>
  <c r="I1596" i="2" l="1"/>
  <c r="M1596" i="2" s="1"/>
  <c r="N1596" i="2"/>
  <c r="D1597" i="2" s="1"/>
  <c r="H1597" i="2"/>
  <c r="A1596" i="2"/>
  <c r="L2407" i="2"/>
  <c r="K2407" i="2"/>
  <c r="C2408" i="2"/>
  <c r="A1597" i="2" l="1"/>
  <c r="N1597" i="2"/>
  <c r="D1598" i="2" s="1"/>
  <c r="I1597" i="2"/>
  <c r="M1597" i="2" s="1"/>
  <c r="H1598" i="2" s="1"/>
  <c r="L2408" i="2"/>
  <c r="K2408" i="2"/>
  <c r="C2409" i="2"/>
  <c r="A1598" i="2" l="1"/>
  <c r="N1598" i="2"/>
  <c r="D1599" i="2" s="1"/>
  <c r="I1598" i="2"/>
  <c r="M1598" i="2" s="1"/>
  <c r="H1599" i="2" s="1"/>
  <c r="I1599" i="2" s="1"/>
  <c r="M1599" i="2" s="1"/>
  <c r="N1599" i="2" s="1"/>
  <c r="D1600" i="2" s="1"/>
  <c r="L2409" i="2"/>
  <c r="K2409" i="2"/>
  <c r="C2410" i="2"/>
  <c r="H1600" i="2" l="1"/>
  <c r="N1600" i="2" s="1"/>
  <c r="D1601" i="2" s="1"/>
  <c r="A1599" i="2"/>
  <c r="A1600" i="2"/>
  <c r="L2410" i="2"/>
  <c r="I1600" i="2"/>
  <c r="M1600" i="2" s="1"/>
  <c r="H1601" i="2" s="1"/>
  <c r="N1601" i="2" s="1"/>
  <c r="D1602" i="2" s="1"/>
  <c r="K2410" i="2"/>
  <c r="E2410" i="2"/>
  <c r="C2411" i="2"/>
  <c r="L2411" i="2" l="1"/>
  <c r="A1601" i="2"/>
  <c r="I1601" i="2"/>
  <c r="M1601" i="2" s="1"/>
  <c r="H1602" i="2" s="1"/>
  <c r="A1602" i="2" s="1"/>
  <c r="F2410" i="2"/>
  <c r="G2410" i="2"/>
  <c r="K2411" i="2"/>
  <c r="E2411" i="2"/>
  <c r="C2412" i="2"/>
  <c r="L2412" i="2" l="1"/>
  <c r="N1602" i="2"/>
  <c r="D1603" i="2" s="1"/>
  <c r="I1602" i="2"/>
  <c r="M1602" i="2" s="1"/>
  <c r="K2412" i="2"/>
  <c r="E2412" i="2"/>
  <c r="G2411" i="2"/>
  <c r="F2411" i="2"/>
  <c r="C2413" i="2"/>
  <c r="L2413" i="2" l="1"/>
  <c r="H1603" i="2"/>
  <c r="A1603" i="2" s="1"/>
  <c r="K2413" i="2"/>
  <c r="E2413" i="2"/>
  <c r="F2412" i="2"/>
  <c r="G2412" i="2"/>
  <c r="C2414" i="2"/>
  <c r="L2414" i="2" l="1"/>
  <c r="N1603" i="2"/>
  <c r="D1604" i="2" s="1"/>
  <c r="I1603" i="2"/>
  <c r="M1603" i="2" s="1"/>
  <c r="F2413" i="2"/>
  <c r="G2413" i="2"/>
  <c r="K2414" i="2"/>
  <c r="E2414" i="2"/>
  <c r="C2415" i="2"/>
  <c r="L2415" i="2" l="1"/>
  <c r="H1604" i="2"/>
  <c r="I1604" i="2" s="1"/>
  <c r="M1604" i="2" s="1"/>
  <c r="F2414" i="2"/>
  <c r="G2414" i="2"/>
  <c r="K2415" i="2"/>
  <c r="E2415" i="2"/>
  <c r="C2416" i="2"/>
  <c r="L2416" i="2" l="1"/>
  <c r="A1604" i="2"/>
  <c r="N1604" i="2"/>
  <c r="D1605" i="2" s="1"/>
  <c r="E2416" i="2"/>
  <c r="K2416" i="2"/>
  <c r="F2415" i="2"/>
  <c r="G2415" i="2"/>
  <c r="C2417" i="2"/>
  <c r="L2417" i="2" l="1"/>
  <c r="H1605" i="2"/>
  <c r="N1605" i="2" s="1"/>
  <c r="D1606" i="2" s="1"/>
  <c r="F2416" i="2"/>
  <c r="G2416" i="2"/>
  <c r="E2417" i="2"/>
  <c r="K2417" i="2"/>
  <c r="C2418" i="2"/>
  <c r="L2418" i="2" l="1"/>
  <c r="A1605" i="2"/>
  <c r="I1605" i="2"/>
  <c r="M1605" i="2" s="1"/>
  <c r="H1606" i="2" s="1"/>
  <c r="I1606" i="2" s="1"/>
  <c r="M1606" i="2" s="1"/>
  <c r="F2417" i="2"/>
  <c r="G2417" i="2"/>
  <c r="E2418" i="2"/>
  <c r="K2418" i="2"/>
  <c r="C2419" i="2"/>
  <c r="L2419" i="2" l="1"/>
  <c r="A1606" i="2"/>
  <c r="N1606" i="2"/>
  <c r="D1607" i="2" s="1"/>
  <c r="F2418" i="2"/>
  <c r="G2418" i="2"/>
  <c r="E2419" i="2"/>
  <c r="K2419" i="2"/>
  <c r="C2420" i="2"/>
  <c r="L2420" i="2" l="1"/>
  <c r="H1607" i="2"/>
  <c r="I1607" i="2" s="1"/>
  <c r="M1607" i="2" s="1"/>
  <c r="F2419" i="2"/>
  <c r="G2419" i="2"/>
  <c r="E2420" i="2"/>
  <c r="K2420" i="2"/>
  <c r="C2421" i="2"/>
  <c r="L2421" i="2" l="1"/>
  <c r="A1607" i="2"/>
  <c r="N1607" i="2"/>
  <c r="D1608" i="2" s="1"/>
  <c r="F2420" i="2"/>
  <c r="G2420" i="2"/>
  <c r="E2421" i="2"/>
  <c r="K2421" i="2"/>
  <c r="C2422" i="2"/>
  <c r="L2422" i="2" l="1"/>
  <c r="H1608" i="2"/>
  <c r="N1608" i="2" s="1"/>
  <c r="D1609" i="2" s="1"/>
  <c r="F2421" i="2"/>
  <c r="G2421" i="2"/>
  <c r="K2422" i="2"/>
  <c r="E2422" i="2"/>
  <c r="C2423" i="2"/>
  <c r="L2423" i="2" l="1"/>
  <c r="A1608" i="2"/>
  <c r="I1608" i="2"/>
  <c r="M1608" i="2" s="1"/>
  <c r="H1609" i="2" s="1"/>
  <c r="A1609" i="2" s="1"/>
  <c r="F2422" i="2"/>
  <c r="G2422" i="2"/>
  <c r="K2423" i="2"/>
  <c r="E2423" i="2"/>
  <c r="C2424" i="2"/>
  <c r="L2424" i="2" l="1"/>
  <c r="N1609" i="2"/>
  <c r="D1610" i="2" s="1"/>
  <c r="I1609" i="2"/>
  <c r="M1609" i="2" s="1"/>
  <c r="G2423" i="2"/>
  <c r="F2423" i="2"/>
  <c r="K2424" i="2"/>
  <c r="E2424" i="2"/>
  <c r="C2425" i="2"/>
  <c r="H1610" i="2" l="1"/>
  <c r="L2425" i="2"/>
  <c r="F2424" i="2"/>
  <c r="G2424" i="2"/>
  <c r="K2425" i="2"/>
  <c r="E2425" i="2"/>
  <c r="C2426" i="2"/>
  <c r="I1610" i="2" l="1"/>
  <c r="M1610" i="2" s="1"/>
  <c r="L1610" i="2"/>
  <c r="N1610" i="2"/>
  <c r="D1611" i="2" s="1"/>
  <c r="A1610" i="2"/>
  <c r="L2426" i="2"/>
  <c r="F2425" i="2"/>
  <c r="G2425" i="2"/>
  <c r="E2426" i="2"/>
  <c r="K2426" i="2"/>
  <c r="C2427" i="2"/>
  <c r="H1611" i="2" l="1"/>
  <c r="L1611" i="2" s="1"/>
  <c r="L2427" i="2"/>
  <c r="A1611" i="2"/>
  <c r="N1611" i="2"/>
  <c r="D1612" i="2" s="1"/>
  <c r="I1611" i="2"/>
  <c r="M1611" i="2" s="1"/>
  <c r="E1613" i="2"/>
  <c r="F1613" i="2" s="1"/>
  <c r="G1613" i="2" s="1"/>
  <c r="G2426" i="2"/>
  <c r="F2426" i="2"/>
  <c r="K2427" i="2"/>
  <c r="E2427" i="2"/>
  <c r="C2428" i="2"/>
  <c r="H1612" i="2" l="1"/>
  <c r="A1612" i="2" s="1"/>
  <c r="L2428" i="2"/>
  <c r="L1612" i="2"/>
  <c r="F2427" i="2"/>
  <c r="G2427" i="2"/>
  <c r="E2428" i="2"/>
  <c r="K2428" i="2"/>
  <c r="C2429" i="2"/>
  <c r="N1612" i="2" l="1"/>
  <c r="D1613" i="2" s="1"/>
  <c r="I1612" i="2"/>
  <c r="M1612" i="2" s="1"/>
  <c r="H1613" i="2" s="1"/>
  <c r="L2429" i="2"/>
  <c r="G2428" i="2"/>
  <c r="F2428" i="2"/>
  <c r="E2429" i="2"/>
  <c r="K2429" i="2"/>
  <c r="C2430" i="2"/>
  <c r="A1613" i="2" l="1"/>
  <c r="L1613" i="2"/>
  <c r="L2430" i="2"/>
  <c r="I1613" i="2"/>
  <c r="M1613" i="2" s="1"/>
  <c r="N1613" i="2"/>
  <c r="D1614" i="2" s="1"/>
  <c r="G2429" i="2"/>
  <c r="F2429" i="2"/>
  <c r="E2430" i="2"/>
  <c r="K2430" i="2"/>
  <c r="C2431" i="2"/>
  <c r="L2431" i="2" l="1"/>
  <c r="E1614" i="2"/>
  <c r="F1614" i="2" s="1"/>
  <c r="G1614" i="2" s="1"/>
  <c r="H1614" i="2"/>
  <c r="A1614" i="2" s="1"/>
  <c r="F2430" i="2"/>
  <c r="G2430" i="2"/>
  <c r="E2431" i="2"/>
  <c r="K2431" i="2"/>
  <c r="C2432" i="2"/>
  <c r="I1614" i="2" l="1"/>
  <c r="N1614" i="2"/>
  <c r="D1615" i="2" s="1"/>
  <c r="F2431" i="2"/>
  <c r="G2431" i="2"/>
  <c r="E2432" i="2"/>
  <c r="K2432" i="2"/>
  <c r="C2433" i="2"/>
  <c r="M1614" i="2"/>
  <c r="H1615" i="2" l="1"/>
  <c r="N1615" i="2" s="1"/>
  <c r="D1616" i="2" s="1"/>
  <c r="F2432" i="2"/>
  <c r="G2432" i="2"/>
  <c r="E2433" i="2"/>
  <c r="K2433" i="2"/>
  <c r="C2434" i="2"/>
  <c r="I1615" i="2" l="1"/>
  <c r="M1615" i="2" s="1"/>
  <c r="H1616" i="2" s="1"/>
  <c r="I1616" i="2" s="1"/>
  <c r="A1615" i="2"/>
  <c r="E1616" i="2"/>
  <c r="F1616" i="2" s="1"/>
  <c r="G1616" i="2" s="1"/>
  <c r="F2433" i="2"/>
  <c r="G2433" i="2"/>
  <c r="E2434" i="2"/>
  <c r="K2434" i="2"/>
  <c r="C2435" i="2"/>
  <c r="M1616" i="2"/>
  <c r="A1616" i="2" l="1"/>
  <c r="N1616" i="2"/>
  <c r="H1617" i="2" s="1"/>
  <c r="I1617" i="2" s="1"/>
  <c r="M1617" i="2" s="1"/>
  <c r="F2434" i="2"/>
  <c r="G2434" i="2"/>
  <c r="K2435" i="2"/>
  <c r="C2436" i="2"/>
  <c r="D1617" i="2" l="1"/>
  <c r="A1617" i="2" s="1"/>
  <c r="N1617" i="2"/>
  <c r="H1618" i="2" s="1"/>
  <c r="K2436" i="2"/>
  <c r="C2437" i="2"/>
  <c r="L2437" i="2" l="1"/>
  <c r="D1618" i="2"/>
  <c r="A1618" i="2" s="1"/>
  <c r="I1618" i="2"/>
  <c r="M1618" i="2" s="1"/>
  <c r="N1618" i="2"/>
  <c r="D1619" i="2" s="1"/>
  <c r="K2437" i="2"/>
  <c r="C2438" i="2"/>
  <c r="H1619" i="2" l="1"/>
  <c r="I1619" i="2" s="1"/>
  <c r="M1619" i="2" s="1"/>
  <c r="L2438" i="2"/>
  <c r="K2438" i="2"/>
  <c r="C2439" i="2"/>
  <c r="N1619" i="2" l="1"/>
  <c r="D1620" i="2" s="1"/>
  <c r="A1619" i="2"/>
  <c r="L2439" i="2"/>
  <c r="K2439" i="2"/>
  <c r="C2440" i="2"/>
  <c r="H1620" i="2" l="1"/>
  <c r="A1620" i="2" s="1"/>
  <c r="I1620" i="2"/>
  <c r="M1620" i="2" s="1"/>
  <c r="L2440" i="2"/>
  <c r="K2440" i="2"/>
  <c r="E2440" i="2"/>
  <c r="C2441" i="2"/>
  <c r="N1620" i="2" l="1"/>
  <c r="D1621" i="2" s="1"/>
  <c r="L2441" i="2"/>
  <c r="F2440" i="2"/>
  <c r="G2440" i="2"/>
  <c r="K2441" i="2"/>
  <c r="E2441" i="2"/>
  <c r="C2442" i="2"/>
  <c r="H1621" i="2" l="1"/>
  <c r="L2442" i="2"/>
  <c r="G2441" i="2"/>
  <c r="F2441" i="2"/>
  <c r="K2442" i="2"/>
  <c r="E2442" i="2"/>
  <c r="C2443" i="2"/>
  <c r="I1621" i="2" l="1"/>
  <c r="M1621" i="2" s="1"/>
  <c r="A1621" i="2"/>
  <c r="N1621" i="2"/>
  <c r="D1622" i="2" s="1"/>
  <c r="L2443" i="2"/>
  <c r="F2442" i="2"/>
  <c r="G2442" i="2"/>
  <c r="K2443" i="2"/>
  <c r="E2443" i="2"/>
  <c r="C2444" i="2"/>
  <c r="H1622" i="2" l="1"/>
  <c r="L2444" i="2"/>
  <c r="K2444" i="2"/>
  <c r="E2444" i="2"/>
  <c r="F2443" i="2"/>
  <c r="G2443" i="2"/>
  <c r="C2445" i="2"/>
  <c r="N1622" i="2" l="1"/>
  <c r="D1623" i="2" s="1"/>
  <c r="A1622" i="2"/>
  <c r="I1622" i="2"/>
  <c r="M1622" i="2" s="1"/>
  <c r="H1623" i="2" s="1"/>
  <c r="L2445" i="2"/>
  <c r="F2444" i="2"/>
  <c r="G2444" i="2"/>
  <c r="K2445" i="2"/>
  <c r="E2445" i="2"/>
  <c r="C2446" i="2"/>
  <c r="I1623" i="2" l="1"/>
  <c r="M1623" i="2" s="1"/>
  <c r="N1623" i="2"/>
  <c r="D1624" i="2" s="1"/>
  <c r="A1623" i="2"/>
  <c r="L2446" i="2"/>
  <c r="F2445" i="2"/>
  <c r="G2445" i="2"/>
  <c r="E2446" i="2"/>
  <c r="K2446" i="2"/>
  <c r="C2447" i="2"/>
  <c r="H1624" i="2" l="1"/>
  <c r="I1624" i="2"/>
  <c r="M1624" i="2" s="1"/>
  <c r="N1624" i="2"/>
  <c r="D1625" i="2" s="1"/>
  <c r="A1624" i="2"/>
  <c r="L2447" i="2"/>
  <c r="F2446" i="2"/>
  <c r="G2446" i="2"/>
  <c r="E2447" i="2"/>
  <c r="K2447" i="2"/>
  <c r="C2448" i="2"/>
  <c r="H1625" i="2" l="1"/>
  <c r="L2448" i="2"/>
  <c r="F2447" i="2"/>
  <c r="G2447" i="2"/>
  <c r="E2448" i="2"/>
  <c r="K2448" i="2"/>
  <c r="C2449" i="2"/>
  <c r="I1625" i="2" l="1"/>
  <c r="M1625" i="2" s="1"/>
  <c r="N1625" i="2"/>
  <c r="D1626" i="2" s="1"/>
  <c r="A1625" i="2"/>
  <c r="L2449" i="2"/>
  <c r="F2448" i="2"/>
  <c r="G2448" i="2"/>
  <c r="E2449" i="2"/>
  <c r="K2449" i="2"/>
  <c r="C2450" i="2"/>
  <c r="H1626" i="2" l="1"/>
  <c r="A1626" i="2" s="1"/>
  <c r="N1626" i="2"/>
  <c r="D1627" i="2" s="1"/>
  <c r="I1626" i="2"/>
  <c r="M1626" i="2" s="1"/>
  <c r="H1627" i="2" s="1"/>
  <c r="L2450" i="2"/>
  <c r="F2449" i="2"/>
  <c r="G2449" i="2"/>
  <c r="E2450" i="2"/>
  <c r="K2450" i="2"/>
  <c r="C2451" i="2"/>
  <c r="I1627" i="2" l="1"/>
  <c r="M1627" i="2" s="1"/>
  <c r="N1627" i="2"/>
  <c r="D1628" i="2" s="1"/>
  <c r="A1627" i="2"/>
  <c r="L2451" i="2"/>
  <c r="F2450" i="2"/>
  <c r="G2450" i="2"/>
  <c r="E2451" i="2"/>
  <c r="K2451" i="2"/>
  <c r="C2452" i="2"/>
  <c r="H1628" i="2" l="1"/>
  <c r="L2452" i="2"/>
  <c r="K2452" i="2"/>
  <c r="E2452" i="2"/>
  <c r="F2451" i="2"/>
  <c r="G2451" i="2"/>
  <c r="C2453" i="2"/>
  <c r="I1628" i="2" l="1"/>
  <c r="M1628" i="2" s="1"/>
  <c r="N1628" i="2" s="1"/>
  <c r="D1629" i="2" s="1"/>
  <c r="A1628" i="2"/>
  <c r="L2453" i="2"/>
  <c r="F2452" i="2"/>
  <c r="G2452" i="2"/>
  <c r="K2453" i="2"/>
  <c r="E2453" i="2"/>
  <c r="C2454" i="2"/>
  <c r="H1629" i="2" l="1"/>
  <c r="I1629" i="2" s="1"/>
  <c r="M1629" i="2" s="1"/>
  <c r="N1629" i="2"/>
  <c r="D1630" i="2" s="1"/>
  <c r="A1629" i="2"/>
  <c r="L2454" i="2"/>
  <c r="G2453" i="2"/>
  <c r="F2453" i="2"/>
  <c r="K2454" i="2"/>
  <c r="E2454" i="2"/>
  <c r="C2455" i="2"/>
  <c r="H1630" i="2" l="1"/>
  <c r="L2455" i="2"/>
  <c r="F2454" i="2"/>
  <c r="G2454" i="2"/>
  <c r="K2455" i="2"/>
  <c r="E2455" i="2"/>
  <c r="C2456" i="2"/>
  <c r="I1630" i="2" l="1"/>
  <c r="M1630" i="2" s="1"/>
  <c r="N1630" i="2"/>
  <c r="D1631" i="2" s="1"/>
  <c r="A1630" i="2"/>
  <c r="H1631" i="2"/>
  <c r="L2456" i="2"/>
  <c r="F2455" i="2"/>
  <c r="G2455" i="2"/>
  <c r="K2456" i="2"/>
  <c r="E2456" i="2"/>
  <c r="C2457" i="2"/>
  <c r="A1631" i="2" l="1"/>
  <c r="I1631" i="2"/>
  <c r="M1631" i="2" s="1"/>
  <c r="N1631" i="2"/>
  <c r="D1632" i="2" s="1"/>
  <c r="L2457" i="2"/>
  <c r="F2456" i="2"/>
  <c r="G2456" i="2"/>
  <c r="K2457" i="2"/>
  <c r="E2457" i="2"/>
  <c r="C2458" i="2"/>
  <c r="H1632" i="2" l="1"/>
  <c r="L2458" i="2"/>
  <c r="E2458" i="2"/>
  <c r="K2458" i="2"/>
  <c r="F2457" i="2"/>
  <c r="G2457" i="2"/>
  <c r="C2459" i="2"/>
  <c r="N1632" i="2" l="1"/>
  <c r="D1633" i="2" s="1"/>
  <c r="A1632" i="2"/>
  <c r="I1632" i="2"/>
  <c r="M1632" i="2" s="1"/>
  <c r="H1633" i="2" s="1"/>
  <c r="L2459" i="2"/>
  <c r="F2458" i="2"/>
  <c r="G2458" i="2"/>
  <c r="K2459" i="2"/>
  <c r="E2459" i="2"/>
  <c r="C2460" i="2"/>
  <c r="A1633" i="2" l="1"/>
  <c r="N1633" i="2"/>
  <c r="D1634" i="2" s="1"/>
  <c r="I1633" i="2"/>
  <c r="M1633" i="2" s="1"/>
  <c r="H1634" i="2" s="1"/>
  <c r="L2460" i="2"/>
  <c r="E2460" i="2"/>
  <c r="K2460" i="2"/>
  <c r="G2459" i="2"/>
  <c r="F2459" i="2"/>
  <c r="C2461" i="2"/>
  <c r="I1634" i="2" l="1"/>
  <c r="M1634" i="2" s="1"/>
  <c r="A1634" i="2"/>
  <c r="N1634" i="2"/>
  <c r="H1635" i="2" s="1"/>
  <c r="I1635" i="2" s="1"/>
  <c r="M1635" i="2" s="1"/>
  <c r="L2461" i="2"/>
  <c r="E2461" i="2"/>
  <c r="K2461" i="2"/>
  <c r="F2460" i="2"/>
  <c r="G2460" i="2"/>
  <c r="C2462" i="2"/>
  <c r="D1635" i="2" l="1"/>
  <c r="A1635" i="2" s="1"/>
  <c r="N1635" i="2"/>
  <c r="E2462" i="2"/>
  <c r="K2462" i="2"/>
  <c r="F2461" i="2"/>
  <c r="G2461" i="2"/>
  <c r="C2463" i="2"/>
  <c r="H1636" i="2" l="1"/>
  <c r="D1636" i="2"/>
  <c r="A1636" i="2" s="1"/>
  <c r="F2462" i="2"/>
  <c r="G2462" i="2"/>
  <c r="E2463" i="2"/>
  <c r="K2463" i="2"/>
  <c r="C2464" i="2"/>
  <c r="N1636" i="2" l="1"/>
  <c r="D1637" i="2" s="1"/>
  <c r="I1636" i="2"/>
  <c r="M1636" i="2" s="1"/>
  <c r="H1637" i="2" s="1"/>
  <c r="I1637" i="2" s="1"/>
  <c r="M1637" i="2" s="1"/>
  <c r="F2463" i="2"/>
  <c r="G2463" i="2"/>
  <c r="K2464" i="2"/>
  <c r="E2464" i="2"/>
  <c r="C2465" i="2"/>
  <c r="N1637" i="2" l="1"/>
  <c r="D1638" i="2" s="1"/>
  <c r="A1637" i="2"/>
  <c r="F2464" i="2"/>
  <c r="G2464" i="2"/>
  <c r="K2465" i="2"/>
  <c r="E2465" i="2"/>
  <c r="C2466" i="2"/>
  <c r="H1638" i="2" l="1"/>
  <c r="A1638" i="2" s="1"/>
  <c r="K2466" i="2"/>
  <c r="G2465" i="2"/>
  <c r="F2465" i="2"/>
  <c r="C2467" i="2"/>
  <c r="N1638" i="2" l="1"/>
  <c r="D1639" i="2" s="1"/>
  <c r="I1638" i="2"/>
  <c r="M1638" i="2" s="1"/>
  <c r="H1639" i="2" s="1"/>
  <c r="N1639" i="2" s="1"/>
  <c r="D1640" i="2" s="1"/>
  <c r="L2467" i="2"/>
  <c r="K2467" i="2"/>
  <c r="C2468" i="2"/>
  <c r="L2468" i="2" l="1"/>
  <c r="I1639" i="2"/>
  <c r="M1639" i="2" s="1"/>
  <c r="H1640" i="2" s="1"/>
  <c r="A1640" i="2" s="1"/>
  <c r="A1639" i="2"/>
  <c r="L1640" i="2"/>
  <c r="K2468" i="2"/>
  <c r="C2469" i="2"/>
  <c r="N1640" i="2" l="1"/>
  <c r="D1641" i="2" s="1"/>
  <c r="L2469" i="2"/>
  <c r="I1640" i="2"/>
  <c r="M1640" i="2" s="1"/>
  <c r="H1641" i="2" s="1"/>
  <c r="A1641" i="2" s="1"/>
  <c r="K2469" i="2"/>
  <c r="C2470" i="2"/>
  <c r="L2470" i="2" l="1"/>
  <c r="N1641" i="2"/>
  <c r="D1642" i="2" s="1"/>
  <c r="L1641" i="2"/>
  <c r="I1641" i="2"/>
  <c r="M1641" i="2" s="1"/>
  <c r="K2470" i="2"/>
  <c r="C2471" i="2"/>
  <c r="H1642" i="2" l="1"/>
  <c r="I1642" i="2" s="1"/>
  <c r="M1642" i="2" s="1"/>
  <c r="L2471" i="2"/>
  <c r="K2471" i="2"/>
  <c r="E2471" i="2"/>
  <c r="C2472" i="2"/>
  <c r="N1642" i="2" l="1"/>
  <c r="D1643" i="2" s="1"/>
  <c r="A1642" i="2"/>
  <c r="L2472" i="2"/>
  <c r="F2471" i="2"/>
  <c r="G2471" i="2"/>
  <c r="K2472" i="2"/>
  <c r="E2472" i="2"/>
  <c r="C2473" i="2"/>
  <c r="H1643" i="2" l="1"/>
  <c r="A1643" i="2" s="1"/>
  <c r="L2473" i="2"/>
  <c r="G2472" i="2"/>
  <c r="F2472" i="2"/>
  <c r="K2473" i="2"/>
  <c r="E2473" i="2"/>
  <c r="C2474" i="2"/>
  <c r="L1643" i="2" l="1"/>
  <c r="N1643" i="2"/>
  <c r="D1644" i="2" s="1"/>
  <c r="I1643" i="2"/>
  <c r="M1643" i="2" s="1"/>
  <c r="L2474" i="2"/>
  <c r="E1644" i="2"/>
  <c r="F1644" i="2" s="1"/>
  <c r="G1644" i="2" s="1"/>
  <c r="F2473" i="2"/>
  <c r="G2473" i="2"/>
  <c r="K2474" i="2"/>
  <c r="E2474" i="2"/>
  <c r="C2475" i="2"/>
  <c r="H1644" i="2" l="1"/>
  <c r="N1644" i="2" s="1"/>
  <c r="D1645" i="2" s="1"/>
  <c r="L2475" i="2"/>
  <c r="A1644" i="2"/>
  <c r="F2474" i="2"/>
  <c r="G2474" i="2"/>
  <c r="K2475" i="2"/>
  <c r="E2475" i="2"/>
  <c r="C2476" i="2"/>
  <c r="I1644" i="2" l="1"/>
  <c r="L2476" i="2"/>
  <c r="E1645" i="2"/>
  <c r="F1645" i="2" s="1"/>
  <c r="F2475" i="2"/>
  <c r="G2475" i="2"/>
  <c r="K2476" i="2"/>
  <c r="E2476" i="2"/>
  <c r="C2477" i="2"/>
  <c r="M1644" i="2"/>
  <c r="H1645" i="2" l="1"/>
  <c r="A1645" i="2" s="1"/>
  <c r="L2477" i="2"/>
  <c r="G1645" i="2"/>
  <c r="N1645" i="2"/>
  <c r="I1645" i="2"/>
  <c r="F2476" i="2"/>
  <c r="G2476" i="2"/>
  <c r="E2477" i="2"/>
  <c r="K2477" i="2"/>
  <c r="C2478" i="2"/>
  <c r="M1645" i="2"/>
  <c r="D1646" i="2" l="1"/>
  <c r="E1646" i="2" s="1"/>
  <c r="L2478" i="2"/>
  <c r="H1646" i="2"/>
  <c r="I1646" i="2" s="1"/>
  <c r="F2477" i="2"/>
  <c r="G2477" i="2"/>
  <c r="E2478" i="2"/>
  <c r="K2478" i="2"/>
  <c r="C2479" i="2"/>
  <c r="M1646" i="2"/>
  <c r="F1646" i="2" l="1"/>
  <c r="G1646" i="2"/>
  <c r="L2479" i="2"/>
  <c r="A1646" i="2"/>
  <c r="N1646" i="2"/>
  <c r="D1647" i="2" s="1"/>
  <c r="F2478" i="2"/>
  <c r="G2478" i="2"/>
  <c r="E2479" i="2"/>
  <c r="K2479" i="2"/>
  <c r="C2480" i="2"/>
  <c r="L2480" i="2" l="1"/>
  <c r="E1647" i="2"/>
  <c r="F1647" i="2" s="1"/>
  <c r="G1647" i="2" s="1"/>
  <c r="H1647" i="2"/>
  <c r="I1647" i="2" s="1"/>
  <c r="M1647" i="2" s="1"/>
  <c r="F2479" i="2"/>
  <c r="G2479" i="2"/>
  <c r="E2480" i="2"/>
  <c r="K2480" i="2"/>
  <c r="C2481" i="2"/>
  <c r="L2481" i="2" l="1"/>
  <c r="A1647" i="2"/>
  <c r="N1647" i="2"/>
  <c r="D1648" i="2" s="1"/>
  <c r="F2480" i="2"/>
  <c r="G2480" i="2"/>
  <c r="E2481" i="2"/>
  <c r="K2481" i="2"/>
  <c r="C2482" i="2"/>
  <c r="L2482" i="2" l="1"/>
  <c r="H1648" i="2"/>
  <c r="A1648" i="2" s="1"/>
  <c r="F2481" i="2"/>
  <c r="G2481" i="2"/>
  <c r="E2482" i="2"/>
  <c r="K2482" i="2"/>
  <c r="C2483" i="2"/>
  <c r="N1648" i="2" l="1"/>
  <c r="D1649" i="2" s="1"/>
  <c r="L2483" i="2"/>
  <c r="I1648" i="2"/>
  <c r="M1648" i="2" s="1"/>
  <c r="K2483" i="2"/>
  <c r="E2483" i="2"/>
  <c r="F2482" i="2"/>
  <c r="G2482" i="2"/>
  <c r="C2484" i="2"/>
  <c r="H1649" i="2" l="1"/>
  <c r="A1649" i="2" s="1"/>
  <c r="L2484" i="2"/>
  <c r="I1649" i="2"/>
  <c r="M1649" i="2" s="1"/>
  <c r="F2483" i="2"/>
  <c r="G2483" i="2"/>
  <c r="K2484" i="2"/>
  <c r="E2484" i="2"/>
  <c r="C2485" i="2"/>
  <c r="N1649" i="2" l="1"/>
  <c r="D1650" i="2" s="1"/>
  <c r="L2485" i="2"/>
  <c r="G2484" i="2"/>
  <c r="F2484" i="2"/>
  <c r="K2485" i="2"/>
  <c r="E2485" i="2"/>
  <c r="C2486" i="2"/>
  <c r="H1650" i="2" l="1"/>
  <c r="N1650" i="2" s="1"/>
  <c r="D1651" i="2" s="1"/>
  <c r="L2486" i="2"/>
  <c r="A1650" i="2"/>
  <c r="I1650" i="2"/>
  <c r="M1650" i="2" s="1"/>
  <c r="H1651" i="2" s="1"/>
  <c r="N1651" i="2" s="1"/>
  <c r="D1652" i="2" s="1"/>
  <c r="F2485" i="2"/>
  <c r="G2485" i="2"/>
  <c r="K2486" i="2"/>
  <c r="E2486" i="2"/>
  <c r="C2487" i="2"/>
  <c r="L2487" i="2" l="1"/>
  <c r="A1651" i="2"/>
  <c r="I1651" i="2"/>
  <c r="M1651" i="2" s="1"/>
  <c r="H1652" i="2" s="1"/>
  <c r="A1652" i="2" s="1"/>
  <c r="F2486" i="2"/>
  <c r="G2486" i="2"/>
  <c r="K2487" i="2"/>
  <c r="E2487" i="2"/>
  <c r="C2488" i="2"/>
  <c r="L2488" i="2" l="1"/>
  <c r="N1652" i="2"/>
  <c r="D1653" i="2" s="1"/>
  <c r="I1652" i="2"/>
  <c r="M1652" i="2" s="1"/>
  <c r="F2487" i="2"/>
  <c r="G2487" i="2"/>
  <c r="K2488" i="2"/>
  <c r="E2488" i="2"/>
  <c r="C2489" i="2"/>
  <c r="L2489" i="2" l="1"/>
  <c r="H1653" i="2"/>
  <c r="N1653" i="2" s="1"/>
  <c r="D1654" i="2" s="1"/>
  <c r="K2489" i="2"/>
  <c r="E2489" i="2"/>
  <c r="G2488" i="2"/>
  <c r="F2488" i="2"/>
  <c r="C2490" i="2"/>
  <c r="L2490" i="2" l="1"/>
  <c r="A1653" i="2"/>
  <c r="I1653" i="2"/>
  <c r="M1653" i="2" s="1"/>
  <c r="H1654" i="2" s="1"/>
  <c r="A1654" i="2" s="1"/>
  <c r="G2489" i="2"/>
  <c r="F2489" i="2"/>
  <c r="E2490" i="2"/>
  <c r="K2490" i="2"/>
  <c r="C2491" i="2"/>
  <c r="L2491" i="2" l="1"/>
  <c r="N1654" i="2"/>
  <c r="D1655" i="2" s="1"/>
  <c r="I1654" i="2"/>
  <c r="M1654" i="2" s="1"/>
  <c r="G2490" i="2"/>
  <c r="F2490" i="2"/>
  <c r="K2491" i="2"/>
  <c r="E2491" i="2"/>
  <c r="C2492" i="2"/>
  <c r="L2492" i="2" l="1"/>
  <c r="H1655" i="2"/>
  <c r="A1655" i="2" s="1"/>
  <c r="E2492" i="2"/>
  <c r="K2492" i="2"/>
  <c r="F2491" i="2"/>
  <c r="G2491" i="2"/>
  <c r="C2493" i="2"/>
  <c r="N1655" i="2" l="1"/>
  <c r="D1656" i="2" s="1"/>
  <c r="I1655" i="2"/>
  <c r="M1655" i="2" s="1"/>
  <c r="F2492" i="2"/>
  <c r="G2492" i="2"/>
  <c r="E2493" i="2"/>
  <c r="K2493" i="2"/>
  <c r="C2494" i="2"/>
  <c r="H1656" i="2" l="1"/>
  <c r="I1656" i="2" s="1"/>
  <c r="M1656" i="2" s="1"/>
  <c r="F2493" i="2"/>
  <c r="G2493" i="2"/>
  <c r="E2494" i="2"/>
  <c r="K2494" i="2"/>
  <c r="C2495" i="2"/>
  <c r="A1656" i="2" l="1"/>
  <c r="N1656" i="2"/>
  <c r="D1657" i="2" s="1"/>
  <c r="F2494" i="2"/>
  <c r="G2494" i="2"/>
  <c r="E2495" i="2"/>
  <c r="K2495" i="2"/>
  <c r="C2496" i="2"/>
  <c r="H1657" i="2" l="1"/>
  <c r="I1657" i="2" s="1"/>
  <c r="M1657" i="2" s="1"/>
  <c r="F2495" i="2"/>
  <c r="G2495" i="2"/>
  <c r="K2496" i="2"/>
  <c r="C2497" i="2"/>
  <c r="A1657" i="2" l="1"/>
  <c r="N1657" i="2"/>
  <c r="D1658" i="2" s="1"/>
  <c r="K2497" i="2"/>
  <c r="C2498" i="2"/>
  <c r="L2498" i="2" l="1"/>
  <c r="H1658" i="2"/>
  <c r="I1658" i="2" s="1"/>
  <c r="M1658" i="2" s="1"/>
  <c r="K2498" i="2"/>
  <c r="C2499" i="2"/>
  <c r="L2499" i="2" l="1"/>
  <c r="A1658" i="2"/>
  <c r="N1658" i="2"/>
  <c r="D1659" i="2" s="1"/>
  <c r="E2499" i="2"/>
  <c r="K2499" i="2"/>
  <c r="C2500" i="2"/>
  <c r="L2500" i="2" l="1"/>
  <c r="H1659" i="2"/>
  <c r="I1659" i="2" s="1"/>
  <c r="M1659" i="2" s="1"/>
  <c r="K2500" i="2"/>
  <c r="F2499" i="2"/>
  <c r="G2499" i="2"/>
  <c r="C2501" i="2"/>
  <c r="L2501" i="2" l="1"/>
  <c r="A1659" i="2"/>
  <c r="N1659" i="2"/>
  <c r="D1660" i="2" s="1"/>
  <c r="K2501" i="2"/>
  <c r="E2501" i="2"/>
  <c r="C2502" i="2"/>
  <c r="L2502" i="2" l="1"/>
  <c r="H1660" i="2"/>
  <c r="A1660" i="2" s="1"/>
  <c r="F2501" i="2"/>
  <c r="G2501" i="2"/>
  <c r="K2502" i="2"/>
  <c r="E2502" i="2"/>
  <c r="C2503" i="2"/>
  <c r="I1660" i="2" l="1"/>
  <c r="M1660" i="2" s="1"/>
  <c r="N1660" i="2"/>
  <c r="D1661" i="2" s="1"/>
  <c r="L2503" i="2"/>
  <c r="G2502" i="2"/>
  <c r="F2502" i="2"/>
  <c r="K2503" i="2"/>
  <c r="E2503" i="2"/>
  <c r="C2504" i="2"/>
  <c r="H1661" i="2" l="1"/>
  <c r="A1661" i="2" s="1"/>
  <c r="L2504" i="2"/>
  <c r="I1661" i="2"/>
  <c r="M1661" i="2" s="1"/>
  <c r="N1661" i="2"/>
  <c r="D1662" i="2" s="1"/>
  <c r="F2503" i="2"/>
  <c r="G2503" i="2"/>
  <c r="K2504" i="2"/>
  <c r="E2504" i="2"/>
  <c r="C2505" i="2"/>
  <c r="L2505" i="2" l="1"/>
  <c r="H1662" i="2"/>
  <c r="A1662" i="2" s="1"/>
  <c r="F2504" i="2"/>
  <c r="G2504" i="2"/>
  <c r="K2505" i="2"/>
  <c r="E2505" i="2"/>
  <c r="C2506" i="2"/>
  <c r="L2506" i="2" l="1"/>
  <c r="N1662" i="2"/>
  <c r="D1663" i="2" s="1"/>
  <c r="I1662" i="2"/>
  <c r="M1662" i="2" s="1"/>
  <c r="F2505" i="2"/>
  <c r="G2505" i="2"/>
  <c r="K2506" i="2"/>
  <c r="E2506" i="2"/>
  <c r="C2507" i="2"/>
  <c r="L2507" i="2" l="1"/>
  <c r="H1663" i="2"/>
  <c r="I1663" i="2" s="1"/>
  <c r="M1663" i="2" s="1"/>
  <c r="F2506" i="2"/>
  <c r="G2506" i="2"/>
  <c r="E2507" i="2"/>
  <c r="K2507" i="2"/>
  <c r="C2508" i="2"/>
  <c r="L2508" i="2" l="1"/>
  <c r="A1663" i="2"/>
  <c r="N1663" i="2"/>
  <c r="H1664" i="2" s="1"/>
  <c r="F2507" i="2"/>
  <c r="G2507" i="2"/>
  <c r="E2508" i="2"/>
  <c r="K2508" i="2"/>
  <c r="C2509" i="2"/>
  <c r="L2509" i="2" l="1"/>
  <c r="D1664" i="2"/>
  <c r="A1664" i="2" s="1"/>
  <c r="I1664" i="2"/>
  <c r="M1664" i="2" s="1"/>
  <c r="N1664" i="2"/>
  <c r="F2508" i="2"/>
  <c r="G2508" i="2"/>
  <c r="E2509" i="2"/>
  <c r="K2509" i="2"/>
  <c r="C2510" i="2"/>
  <c r="L2510" i="2" l="1"/>
  <c r="H1665" i="2"/>
  <c r="N1665" i="2" s="1"/>
  <c r="D1665" i="2"/>
  <c r="E2510" i="2"/>
  <c r="K2510" i="2"/>
  <c r="F2509" i="2"/>
  <c r="G2509" i="2"/>
  <c r="C2511" i="2"/>
  <c r="A1665" i="2" l="1"/>
  <c r="L2511" i="2"/>
  <c r="I1665" i="2"/>
  <c r="M1665" i="2" s="1"/>
  <c r="H1666" i="2" s="1"/>
  <c r="I1666" i="2" s="1"/>
  <c r="M1666" i="2" s="1"/>
  <c r="D1666" i="2"/>
  <c r="F2510" i="2"/>
  <c r="G2510" i="2"/>
  <c r="E2511" i="2"/>
  <c r="K2511" i="2"/>
  <c r="C2512" i="2"/>
  <c r="L2512" i="2" l="1"/>
  <c r="A1666" i="2"/>
  <c r="N1666" i="2"/>
  <c r="H1667" i="2" s="1"/>
  <c r="F2511" i="2"/>
  <c r="G2511" i="2"/>
  <c r="E2512" i="2"/>
  <c r="K2512" i="2"/>
  <c r="C2513" i="2"/>
  <c r="L2513" i="2" l="1"/>
  <c r="D1667" i="2"/>
  <c r="A1667" i="2" s="1"/>
  <c r="I1667" i="2"/>
  <c r="M1667" i="2" s="1"/>
  <c r="N1667" i="2"/>
  <c r="D1668" i="2" s="1"/>
  <c r="F2512" i="2"/>
  <c r="G2512" i="2"/>
  <c r="K2513" i="2"/>
  <c r="E2513" i="2"/>
  <c r="C2514" i="2"/>
  <c r="L2514" i="2" l="1"/>
  <c r="H1668" i="2"/>
  <c r="A1668" i="2" s="1"/>
  <c r="K2514" i="2"/>
  <c r="E2514" i="2"/>
  <c r="F2513" i="2"/>
  <c r="G2513" i="2"/>
  <c r="C2515" i="2"/>
  <c r="L2515" i="2" l="1"/>
  <c r="N1668" i="2"/>
  <c r="D1669" i="2" s="1"/>
  <c r="I1668" i="2"/>
  <c r="M1668" i="2" s="1"/>
  <c r="K2515" i="2"/>
  <c r="E2515" i="2"/>
  <c r="G2514" i="2"/>
  <c r="F2514" i="2"/>
  <c r="C2516" i="2"/>
  <c r="L2516" i="2" l="1"/>
  <c r="H1669" i="2"/>
  <c r="I1669" i="2" s="1"/>
  <c r="M1669" i="2" s="1"/>
  <c r="F2515" i="2"/>
  <c r="G2515" i="2"/>
  <c r="K2516" i="2"/>
  <c r="E2516" i="2"/>
  <c r="C2517" i="2"/>
  <c r="L2517" i="2" l="1"/>
  <c r="A1669" i="2"/>
  <c r="N1669" i="2"/>
  <c r="D1670" i="2" s="1"/>
  <c r="K2517" i="2"/>
  <c r="E2517" i="2"/>
  <c r="F2516" i="2"/>
  <c r="G2516" i="2"/>
  <c r="C2518" i="2"/>
  <c r="L2518" i="2" l="1"/>
  <c r="H1670" i="2"/>
  <c r="I1670" i="2" s="1"/>
  <c r="M1670" i="2" s="1"/>
  <c r="F2517" i="2"/>
  <c r="G2517" i="2"/>
  <c r="K2518" i="2"/>
  <c r="E2518" i="2"/>
  <c r="C2519" i="2"/>
  <c r="L2519" i="2" l="1"/>
  <c r="A1670" i="2"/>
  <c r="N1670" i="2"/>
  <c r="D1671" i="2" s="1"/>
  <c r="F2518" i="2"/>
  <c r="G2518" i="2"/>
  <c r="E2519" i="2"/>
  <c r="K2519" i="2"/>
  <c r="C2520" i="2"/>
  <c r="L2520" i="2" l="1"/>
  <c r="H1671" i="2"/>
  <c r="A1671" i="2" s="1"/>
  <c r="E2520" i="2"/>
  <c r="K2520" i="2"/>
  <c r="F2519" i="2"/>
  <c r="G2519" i="2"/>
  <c r="C2521" i="2"/>
  <c r="L2521" i="2" l="1"/>
  <c r="L1671" i="2"/>
  <c r="N1671" i="2"/>
  <c r="D1672" i="2" s="1"/>
  <c r="I1671" i="2"/>
  <c r="M1671" i="2" s="1"/>
  <c r="G2520" i="2"/>
  <c r="F2520" i="2"/>
  <c r="E2521" i="2"/>
  <c r="K2521" i="2"/>
  <c r="C2522" i="2"/>
  <c r="L2522" i="2" l="1"/>
  <c r="H1672" i="2"/>
  <c r="L1672" i="2" s="1"/>
  <c r="F2521" i="2"/>
  <c r="G2521" i="2"/>
  <c r="K2522" i="2"/>
  <c r="E2522" i="2"/>
  <c r="C2523" i="2"/>
  <c r="A1672" i="2" l="1"/>
  <c r="N1672" i="2"/>
  <c r="D1673" i="2" s="1"/>
  <c r="I1672" i="2"/>
  <c r="M1672" i="2" s="1"/>
  <c r="H1673" i="2" s="1"/>
  <c r="L1673" i="2" s="1"/>
  <c r="E2523" i="2"/>
  <c r="K2523" i="2"/>
  <c r="F2522" i="2"/>
  <c r="G2522" i="2"/>
  <c r="C2524" i="2"/>
  <c r="A1673" i="2" l="1"/>
  <c r="I1673" i="2"/>
  <c r="M1673" i="2" s="1"/>
  <c r="N1673" i="2"/>
  <c r="D1674" i="2" s="1"/>
  <c r="F2523" i="2"/>
  <c r="G2523" i="2"/>
  <c r="E2524" i="2"/>
  <c r="K2524" i="2"/>
  <c r="C2525" i="2"/>
  <c r="H1674" i="2" l="1"/>
  <c r="F2524" i="2"/>
  <c r="G2524" i="2"/>
  <c r="K2525" i="2"/>
  <c r="E2525" i="2"/>
  <c r="C2526" i="2"/>
  <c r="N1674" i="2" l="1"/>
  <c r="D1675" i="2" s="1"/>
  <c r="E1675" i="2" s="1"/>
  <c r="F1675" i="2" s="1"/>
  <c r="G1675" i="2" s="1"/>
  <c r="L1674" i="2"/>
  <c r="L2526" i="2"/>
  <c r="A1674" i="2"/>
  <c r="I1674" i="2"/>
  <c r="M1674" i="2" s="1"/>
  <c r="F2525" i="2"/>
  <c r="G2525" i="2"/>
  <c r="K2526" i="2"/>
  <c r="E2526" i="2"/>
  <c r="C2527" i="2"/>
  <c r="H1675" i="2" l="1"/>
  <c r="I1675" i="2" s="1"/>
  <c r="G2526" i="2"/>
  <c r="F2526" i="2"/>
  <c r="K2527" i="2"/>
  <c r="C2528" i="2"/>
  <c r="M1675" i="2"/>
  <c r="N1675" i="2" l="1"/>
  <c r="H1676" i="2"/>
  <c r="A1675" i="2"/>
  <c r="D1676" i="2"/>
  <c r="A1676" i="2" s="1"/>
  <c r="L2528" i="2"/>
  <c r="E1676" i="2"/>
  <c r="F1676" i="2" s="1"/>
  <c r="G1676" i="2" s="1"/>
  <c r="I1676" i="2"/>
  <c r="N1676" i="2"/>
  <c r="K2528" i="2"/>
  <c r="C2529" i="2"/>
  <c r="M1676" i="2"/>
  <c r="L2529" i="2" l="1"/>
  <c r="D1677" i="2"/>
  <c r="H1677" i="2"/>
  <c r="E1677" i="2"/>
  <c r="F1677" i="2" s="1"/>
  <c r="G1677" i="2" s="1"/>
  <c r="K2529" i="2"/>
  <c r="C2530" i="2"/>
  <c r="L2530" i="2" l="1"/>
  <c r="A1677" i="2"/>
  <c r="I1677" i="2"/>
  <c r="N1677" i="2"/>
  <c r="D1678" i="2" s="1"/>
  <c r="E1678" i="2" s="1"/>
  <c r="E2530" i="2"/>
  <c r="K2530" i="2"/>
  <c r="C2531" i="2"/>
  <c r="M1677" i="2"/>
  <c r="F1678" i="2" l="1"/>
  <c r="G1678" i="2"/>
  <c r="L2531" i="2"/>
  <c r="H1678" i="2"/>
  <c r="A1678" i="2" s="1"/>
  <c r="K2531" i="2"/>
  <c r="F2530" i="2"/>
  <c r="G2530" i="2"/>
  <c r="C2532" i="2"/>
  <c r="L2532" i="2" l="1"/>
  <c r="N1678" i="2"/>
  <c r="D1679" i="2" s="1"/>
  <c r="I1678" i="2"/>
  <c r="K2532" i="2"/>
  <c r="E2532" i="2"/>
  <c r="C2533" i="2"/>
  <c r="M1678" i="2"/>
  <c r="L2533" i="2" l="1"/>
  <c r="H1679" i="2"/>
  <c r="A1679" i="2" s="1"/>
  <c r="F2532" i="2"/>
  <c r="G2532" i="2"/>
  <c r="K2533" i="2"/>
  <c r="E2533" i="2"/>
  <c r="C2534" i="2"/>
  <c r="N1679" i="2" l="1"/>
  <c r="D1680" i="2" s="1"/>
  <c r="L2534" i="2"/>
  <c r="I1679" i="2"/>
  <c r="M1679" i="2" s="1"/>
  <c r="G2533" i="2"/>
  <c r="F2533" i="2"/>
  <c r="K2534" i="2"/>
  <c r="E2534" i="2"/>
  <c r="C2535" i="2"/>
  <c r="H1680" i="2" l="1"/>
  <c r="N1680" i="2" s="1"/>
  <c r="D1681" i="2" s="1"/>
  <c r="L2535" i="2"/>
  <c r="I1680" i="2"/>
  <c r="M1680" i="2" s="1"/>
  <c r="F2534" i="2"/>
  <c r="G2534" i="2"/>
  <c r="K2535" i="2"/>
  <c r="E2535" i="2"/>
  <c r="C2536" i="2"/>
  <c r="A1680" i="2" l="1"/>
  <c r="H1681" i="2"/>
  <c r="A1681" i="2" s="1"/>
  <c r="L2536" i="2"/>
  <c r="F2535" i="2"/>
  <c r="G2535" i="2"/>
  <c r="K2536" i="2"/>
  <c r="E2536" i="2"/>
  <c r="C2537" i="2"/>
  <c r="N1681" i="2" l="1"/>
  <c r="D1682" i="2" s="1"/>
  <c r="I1681" i="2"/>
  <c r="M1681" i="2" s="1"/>
  <c r="H1682" i="2" s="1"/>
  <c r="I1682" i="2" s="1"/>
  <c r="M1682" i="2" s="1"/>
  <c r="L2537" i="2"/>
  <c r="K2537" i="2"/>
  <c r="E2537" i="2"/>
  <c r="F2536" i="2"/>
  <c r="G2536" i="2"/>
  <c r="C2538" i="2"/>
  <c r="L2538" i="2" l="1"/>
  <c r="A1682" i="2"/>
  <c r="N1682" i="2"/>
  <c r="H1683" i="2" s="1"/>
  <c r="I1683" i="2" s="1"/>
  <c r="M1683" i="2" s="1"/>
  <c r="F2537" i="2"/>
  <c r="G2537" i="2"/>
  <c r="E2538" i="2"/>
  <c r="K2538" i="2"/>
  <c r="C2539" i="2"/>
  <c r="L2539" i="2" l="1"/>
  <c r="D1683" i="2"/>
  <c r="A1683" i="2" s="1"/>
  <c r="N1683" i="2"/>
  <c r="F2538" i="2"/>
  <c r="G2538" i="2"/>
  <c r="E2539" i="2"/>
  <c r="K2539" i="2"/>
  <c r="C2540" i="2"/>
  <c r="D1684" i="2" l="1"/>
  <c r="L2540" i="2"/>
  <c r="H1684" i="2"/>
  <c r="I1684" i="2" s="1"/>
  <c r="M1684" i="2" s="1"/>
  <c r="F2539" i="2"/>
  <c r="G2539" i="2"/>
  <c r="E2540" i="2"/>
  <c r="K2540" i="2"/>
  <c r="C2541" i="2"/>
  <c r="L2541" i="2" l="1"/>
  <c r="A1684" i="2"/>
  <c r="N1684" i="2"/>
  <c r="D1685" i="2" s="1"/>
  <c r="F2540" i="2"/>
  <c r="G2540" i="2"/>
  <c r="E2541" i="2"/>
  <c r="K2541" i="2"/>
  <c r="C2542" i="2"/>
  <c r="L2542" i="2" l="1"/>
  <c r="H1685" i="2"/>
  <c r="I1685" i="2" s="1"/>
  <c r="M1685" i="2" s="1"/>
  <c r="F2541" i="2"/>
  <c r="G2541" i="2"/>
  <c r="E2542" i="2"/>
  <c r="K2542" i="2"/>
  <c r="C2543" i="2"/>
  <c r="L2543" i="2" l="1"/>
  <c r="A1685" i="2"/>
  <c r="N1685" i="2"/>
  <c r="D1686" i="2" s="1"/>
  <c r="F2542" i="2"/>
  <c r="G2542" i="2"/>
  <c r="E2543" i="2"/>
  <c r="K2543" i="2"/>
  <c r="C2544" i="2"/>
  <c r="L2544" i="2" l="1"/>
  <c r="H1686" i="2"/>
  <c r="A1686" i="2" s="1"/>
  <c r="F2543" i="2"/>
  <c r="G2543" i="2"/>
  <c r="K2544" i="2"/>
  <c r="E2544" i="2"/>
  <c r="C2545" i="2"/>
  <c r="L2545" i="2" l="1"/>
  <c r="I1686" i="2"/>
  <c r="M1686" i="2" s="1"/>
  <c r="N1686" i="2"/>
  <c r="D1687" i="2" s="1"/>
  <c r="F2544" i="2"/>
  <c r="G2544" i="2"/>
  <c r="K2545" i="2"/>
  <c r="E2545" i="2"/>
  <c r="C2546" i="2"/>
  <c r="L2546" i="2" l="1"/>
  <c r="H1687" i="2"/>
  <c r="A1687" i="2" s="1"/>
  <c r="K2546" i="2"/>
  <c r="E2546" i="2"/>
  <c r="G2545" i="2"/>
  <c r="F2545" i="2"/>
  <c r="C2547" i="2"/>
  <c r="L2547" i="2" l="1"/>
  <c r="N1687" i="2"/>
  <c r="D1688" i="2" s="1"/>
  <c r="I1687" i="2"/>
  <c r="M1687" i="2" s="1"/>
  <c r="F2546" i="2"/>
  <c r="G2546" i="2"/>
  <c r="K2547" i="2"/>
  <c r="E2547" i="2"/>
  <c r="C2548" i="2"/>
  <c r="L2548" i="2" l="1"/>
  <c r="H1688" i="2"/>
  <c r="I1688" i="2" s="1"/>
  <c r="M1688" i="2" s="1"/>
  <c r="F2547" i="2"/>
  <c r="G2547" i="2"/>
  <c r="K2548" i="2"/>
  <c r="E2548" i="2"/>
  <c r="C2549" i="2"/>
  <c r="L2549" i="2" l="1"/>
  <c r="A1688" i="2"/>
  <c r="N1688" i="2"/>
  <c r="D1689" i="2" s="1"/>
  <c r="F2548" i="2"/>
  <c r="G2548" i="2"/>
  <c r="K2549" i="2"/>
  <c r="E2549" i="2"/>
  <c r="C2550" i="2"/>
  <c r="L2550" i="2" l="1"/>
  <c r="H1689" i="2"/>
  <c r="N1689" i="2" s="1"/>
  <c r="D1690" i="2" s="1"/>
  <c r="F2549" i="2"/>
  <c r="G2549" i="2"/>
  <c r="E2550" i="2"/>
  <c r="K2550" i="2"/>
  <c r="C2551" i="2"/>
  <c r="L2551" i="2" l="1"/>
  <c r="A1689" i="2"/>
  <c r="I1689" i="2"/>
  <c r="M1689" i="2" s="1"/>
  <c r="H1690" i="2" s="1"/>
  <c r="A1690" i="2" s="1"/>
  <c r="G2550" i="2"/>
  <c r="F2550" i="2"/>
  <c r="K2551" i="2"/>
  <c r="E2551" i="2"/>
  <c r="C2552" i="2"/>
  <c r="L2552" i="2" l="1"/>
  <c r="I1690" i="2"/>
  <c r="M1690" i="2" s="1"/>
  <c r="N1690" i="2"/>
  <c r="D1691" i="2" s="1"/>
  <c r="G2551" i="2"/>
  <c r="F2551" i="2"/>
  <c r="E2552" i="2"/>
  <c r="K2552" i="2"/>
  <c r="C2553" i="2"/>
  <c r="L2553" i="2" l="1"/>
  <c r="H1691" i="2"/>
  <c r="A1691" i="2" s="1"/>
  <c r="F2552" i="2"/>
  <c r="G2552" i="2"/>
  <c r="E2553" i="2"/>
  <c r="K2553" i="2"/>
  <c r="C2554" i="2"/>
  <c r="N1691" i="2" l="1"/>
  <c r="D1692" i="2" s="1"/>
  <c r="I1691" i="2"/>
  <c r="M1691" i="2" s="1"/>
  <c r="F2553" i="2"/>
  <c r="G2553" i="2"/>
  <c r="E2554" i="2"/>
  <c r="K2554" i="2"/>
  <c r="C2555" i="2"/>
  <c r="H1692" i="2" l="1"/>
  <c r="I1692" i="2" s="1"/>
  <c r="M1692" i="2" s="1"/>
  <c r="F2554" i="2"/>
  <c r="G2554" i="2"/>
  <c r="E2555" i="2"/>
  <c r="K2555" i="2"/>
  <c r="C2556" i="2"/>
  <c r="N1692" i="2" l="1"/>
  <c r="D1693" i="2" s="1"/>
  <c r="A1692" i="2"/>
  <c r="H1693" i="2"/>
  <c r="A1693" i="2" s="1"/>
  <c r="F2555" i="2"/>
  <c r="G2555" i="2"/>
  <c r="K2556" i="2"/>
  <c r="E2556" i="2"/>
  <c r="C2557" i="2"/>
  <c r="N1693" i="2" l="1"/>
  <c r="L2557" i="2"/>
  <c r="I1693" i="2"/>
  <c r="M1693" i="2" s="1"/>
  <c r="D1694" i="2"/>
  <c r="K2557" i="2"/>
  <c r="E2557" i="2"/>
  <c r="F2556" i="2"/>
  <c r="G2556" i="2"/>
  <c r="C2558" i="2"/>
  <c r="H1694" i="2" l="1"/>
  <c r="N1694" i="2" s="1"/>
  <c r="D1695" i="2" s="1"/>
  <c r="G2557" i="2"/>
  <c r="F2557" i="2"/>
  <c r="K2558" i="2"/>
  <c r="C2559" i="2"/>
  <c r="A1694" i="2" l="1"/>
  <c r="I1694" i="2"/>
  <c r="M1694" i="2" s="1"/>
  <c r="H1695" i="2" s="1"/>
  <c r="I1695" i="2" s="1"/>
  <c r="M1695" i="2" s="1"/>
  <c r="L2559" i="2"/>
  <c r="K2559" i="2"/>
  <c r="C2560" i="2"/>
  <c r="N1695" i="2" l="1"/>
  <c r="D1696" i="2" s="1"/>
  <c r="A1695" i="2"/>
  <c r="L2560" i="2"/>
  <c r="H1696" i="2"/>
  <c r="I1696" i="2" s="1"/>
  <c r="M1696" i="2" s="1"/>
  <c r="E2560" i="2"/>
  <c r="K2560" i="2"/>
  <c r="C2561" i="2"/>
  <c r="L2561" i="2" l="1"/>
  <c r="A1696" i="2"/>
  <c r="N1696" i="2"/>
  <c r="D1697" i="2" s="1"/>
  <c r="E2561" i="2"/>
  <c r="K2561" i="2"/>
  <c r="F2560" i="2"/>
  <c r="G2560" i="2"/>
  <c r="C2562" i="2"/>
  <c r="L2562" i="2" l="1"/>
  <c r="H1697" i="2"/>
  <c r="A1697" i="2" s="1"/>
  <c r="E2562" i="2"/>
  <c r="K2562" i="2"/>
  <c r="F2561" i="2"/>
  <c r="G2561" i="2"/>
  <c r="C2563" i="2"/>
  <c r="L2563" i="2" l="1"/>
  <c r="N1697" i="2"/>
  <c r="D1698" i="2" s="1"/>
  <c r="I1697" i="2"/>
  <c r="M1697" i="2" s="1"/>
  <c r="F2562" i="2"/>
  <c r="G2562" i="2"/>
  <c r="K2563" i="2"/>
  <c r="E2563" i="2"/>
  <c r="C2564" i="2"/>
  <c r="H1698" i="2" l="1"/>
  <c r="A1698" i="2" s="1"/>
  <c r="L2564" i="2"/>
  <c r="F2563" i="2"/>
  <c r="G2563" i="2"/>
  <c r="K2564" i="2"/>
  <c r="E2564" i="2"/>
  <c r="C2565" i="2"/>
  <c r="N1698" i="2" l="1"/>
  <c r="D1699" i="2" s="1"/>
  <c r="I1698" i="2"/>
  <c r="M1698" i="2" s="1"/>
  <c r="L2565" i="2"/>
  <c r="G2564" i="2"/>
  <c r="F2564" i="2"/>
  <c r="K2565" i="2"/>
  <c r="E2565" i="2"/>
  <c r="C2566" i="2"/>
  <c r="H1699" i="2" l="1"/>
  <c r="N1699" i="2" s="1"/>
  <c r="D1700" i="2" s="1"/>
  <c r="L2566" i="2"/>
  <c r="I1699" i="2"/>
  <c r="M1699" i="2" s="1"/>
  <c r="K2566" i="2"/>
  <c r="E2566" i="2"/>
  <c r="F2565" i="2"/>
  <c r="G2565" i="2"/>
  <c r="C2567" i="2"/>
  <c r="A1699" i="2" l="1"/>
  <c r="H1700" i="2"/>
  <c r="N1700" i="2" s="1"/>
  <c r="D1701" i="2" s="1"/>
  <c r="A1700" i="2"/>
  <c r="L2567" i="2"/>
  <c r="I1700" i="2"/>
  <c r="M1700" i="2" s="1"/>
  <c r="H1701" i="2" s="1"/>
  <c r="I1701" i="2" s="1"/>
  <c r="M1701" i="2" s="1"/>
  <c r="F2566" i="2"/>
  <c r="G2566" i="2"/>
  <c r="K2567" i="2"/>
  <c r="E2567" i="2"/>
  <c r="C2568" i="2"/>
  <c r="L2568" i="2" l="1"/>
  <c r="A1701" i="2"/>
  <c r="N1701" i="2"/>
  <c r="H1702" i="2" s="1"/>
  <c r="L1702" i="2" s="1"/>
  <c r="F2567" i="2"/>
  <c r="G2567" i="2"/>
  <c r="K2568" i="2"/>
  <c r="E2568" i="2"/>
  <c r="C2569" i="2"/>
  <c r="D1702" i="2" l="1"/>
  <c r="A1702" i="2" s="1"/>
  <c r="I1702" i="2"/>
  <c r="M1702" i="2" s="1"/>
  <c r="L2569" i="2"/>
  <c r="F2568" i="2"/>
  <c r="G2568" i="2"/>
  <c r="E2569" i="2"/>
  <c r="K2569" i="2"/>
  <c r="C2570" i="2"/>
  <c r="N1702" i="2" l="1"/>
  <c r="D1703" i="2" s="1"/>
  <c r="L2570" i="2"/>
  <c r="F2569" i="2"/>
  <c r="G2569" i="2"/>
  <c r="E2570" i="2"/>
  <c r="K2570" i="2"/>
  <c r="C2571" i="2"/>
  <c r="H1703" i="2" l="1"/>
  <c r="L2571" i="2"/>
  <c r="F2570" i="2"/>
  <c r="G2570" i="2"/>
  <c r="E2571" i="2"/>
  <c r="K2571" i="2"/>
  <c r="C2572" i="2"/>
  <c r="L1703" i="2" l="1"/>
  <c r="I1703" i="2"/>
  <c r="M1703" i="2" s="1"/>
  <c r="N1703" i="2"/>
  <c r="D1704" i="2" s="1"/>
  <c r="A1703" i="2"/>
  <c r="L2572" i="2"/>
  <c r="F2571" i="2"/>
  <c r="G2571" i="2"/>
  <c r="E2572" i="2"/>
  <c r="K2572" i="2"/>
  <c r="C2573" i="2"/>
  <c r="H1704" i="2" l="1"/>
  <c r="L2573" i="2"/>
  <c r="F2572" i="2"/>
  <c r="G2572" i="2"/>
  <c r="E2573" i="2"/>
  <c r="K2573" i="2"/>
  <c r="C2574" i="2"/>
  <c r="L1704" i="2" l="1"/>
  <c r="N1704" i="2"/>
  <c r="D1705" i="2" s="1"/>
  <c r="E1705" i="2" s="1"/>
  <c r="A1704" i="2"/>
  <c r="I1704" i="2"/>
  <c r="M1704" i="2" s="1"/>
  <c r="L1705" i="2"/>
  <c r="L2574" i="2"/>
  <c r="F1705" i="2"/>
  <c r="G1705" i="2" s="1"/>
  <c r="F2573" i="2"/>
  <c r="G2573" i="2"/>
  <c r="E2574" i="2"/>
  <c r="K2574" i="2"/>
  <c r="C2575" i="2"/>
  <c r="H1705" i="2" l="1"/>
  <c r="L2575" i="2"/>
  <c r="F2574" i="2"/>
  <c r="G2574" i="2"/>
  <c r="K2575" i="2"/>
  <c r="E2575" i="2"/>
  <c r="C2576" i="2"/>
  <c r="N1705" i="2" l="1"/>
  <c r="D1706" i="2" s="1"/>
  <c r="I1705" i="2"/>
  <c r="A1705" i="2"/>
  <c r="E1706" i="2"/>
  <c r="L2576" i="2"/>
  <c r="F2575" i="2"/>
  <c r="G2575" i="2"/>
  <c r="K2576" i="2"/>
  <c r="E2576" i="2"/>
  <c r="C2577" i="2"/>
  <c r="M1705" i="2"/>
  <c r="H1706" i="2" l="1"/>
  <c r="F1706" i="2"/>
  <c r="G1706" i="2" s="1"/>
  <c r="L2577" i="2"/>
  <c r="G2576" i="2"/>
  <c r="F2576" i="2"/>
  <c r="K2577" i="2"/>
  <c r="E2577" i="2"/>
  <c r="C2578" i="2"/>
  <c r="I1706" i="2" l="1"/>
  <c r="A1706" i="2"/>
  <c r="N1706" i="2"/>
  <c r="D1707" i="2" s="1"/>
  <c r="L2578" i="2"/>
  <c r="F2577" i="2"/>
  <c r="G2577" i="2"/>
  <c r="K2578" i="2"/>
  <c r="E2578" i="2"/>
  <c r="C2579" i="2"/>
  <c r="M1706" i="2"/>
  <c r="H1707" i="2" l="1"/>
  <c r="L2579" i="2"/>
  <c r="F2578" i="2"/>
  <c r="G2578" i="2"/>
  <c r="K2579" i="2"/>
  <c r="E2579" i="2"/>
  <c r="C2580" i="2"/>
  <c r="I1707" i="2" l="1"/>
  <c r="M1707" i="2" s="1"/>
  <c r="N1707" i="2"/>
  <c r="D1708" i="2" s="1"/>
  <c r="E1708" i="2" s="1"/>
  <c r="F1708" i="2" s="1"/>
  <c r="G1708" i="2" s="1"/>
  <c r="A1707" i="2"/>
  <c r="L2580" i="2"/>
  <c r="G2579" i="2"/>
  <c r="F2579" i="2"/>
  <c r="K2580" i="2"/>
  <c r="E2580" i="2"/>
  <c r="C2581" i="2"/>
  <c r="H1708" i="2" l="1"/>
  <c r="L2581" i="2"/>
  <c r="F2580" i="2"/>
  <c r="G2580" i="2"/>
  <c r="K2581" i="2"/>
  <c r="E2581" i="2"/>
  <c r="C2582" i="2"/>
  <c r="A1708" i="2" l="1"/>
  <c r="N1708" i="2"/>
  <c r="D1709" i="2" s="1"/>
  <c r="I1708" i="2"/>
  <c r="L2582" i="2"/>
  <c r="K2582" i="2"/>
  <c r="E2582" i="2"/>
  <c r="F2581" i="2"/>
  <c r="G2581" i="2"/>
  <c r="C2583" i="2"/>
  <c r="M1708" i="2"/>
  <c r="H1709" i="2" l="1"/>
  <c r="A1709" i="2" s="1"/>
  <c r="L2583" i="2"/>
  <c r="F2582" i="2"/>
  <c r="G2582" i="2"/>
  <c r="E2583" i="2"/>
  <c r="K2583" i="2"/>
  <c r="C2584" i="2"/>
  <c r="I1709" i="2" l="1"/>
  <c r="M1709" i="2" s="1"/>
  <c r="N1709" i="2"/>
  <c r="D1710" i="2" s="1"/>
  <c r="L2584" i="2"/>
  <c r="F2583" i="2"/>
  <c r="G2583" i="2"/>
  <c r="E2584" i="2"/>
  <c r="K2584" i="2"/>
  <c r="C2585" i="2"/>
  <c r="H1710" i="2" l="1"/>
  <c r="N1710" i="2"/>
  <c r="D1711" i="2" s="1"/>
  <c r="F2584" i="2"/>
  <c r="G2584" i="2"/>
  <c r="E2585" i="2"/>
  <c r="K2585" i="2"/>
  <c r="C2586" i="2"/>
  <c r="A1710" i="2" l="1"/>
  <c r="I1710" i="2"/>
  <c r="M1710" i="2" s="1"/>
  <c r="H1711" i="2" s="1"/>
  <c r="F2585" i="2"/>
  <c r="G2585" i="2"/>
  <c r="E2586" i="2"/>
  <c r="K2586" i="2"/>
  <c r="C2587" i="2"/>
  <c r="A1711" i="2" l="1"/>
  <c r="I1711" i="2"/>
  <c r="M1711" i="2" s="1"/>
  <c r="N1711" i="2"/>
  <c r="D1712" i="2" s="1"/>
  <c r="L2587" i="2"/>
  <c r="F2586" i="2"/>
  <c r="G2586" i="2"/>
  <c r="K2587" i="2"/>
  <c r="C2588" i="2"/>
  <c r="H1712" i="2" l="1"/>
  <c r="A1712" i="2" s="1"/>
  <c r="L2588" i="2"/>
  <c r="K2588" i="2"/>
  <c r="C2589" i="2"/>
  <c r="I1712" i="2" l="1"/>
  <c r="M1712" i="2" s="1"/>
  <c r="N1712" i="2"/>
  <c r="D1713" i="2" s="1"/>
  <c r="L2589" i="2"/>
  <c r="K2589" i="2"/>
  <c r="C2590" i="2"/>
  <c r="H1713" i="2" l="1"/>
  <c r="L2590" i="2"/>
  <c r="K2590" i="2"/>
  <c r="C2591" i="2"/>
  <c r="A1713" i="2" l="1"/>
  <c r="I1713" i="2"/>
  <c r="M1713" i="2" s="1"/>
  <c r="N1713" i="2"/>
  <c r="D1714" i="2" s="1"/>
  <c r="L2591" i="2"/>
  <c r="K2591" i="2"/>
  <c r="E2591" i="2"/>
  <c r="C2592" i="2"/>
  <c r="H1714" i="2" l="1"/>
  <c r="L2592" i="2"/>
  <c r="F2591" i="2"/>
  <c r="G2591" i="2"/>
  <c r="K2592" i="2"/>
  <c r="E2592" i="2"/>
  <c r="C2593" i="2"/>
  <c r="A1714" i="2" l="1"/>
  <c r="N1714" i="2"/>
  <c r="D1715" i="2" s="1"/>
  <c r="I1714" i="2"/>
  <c r="M1714" i="2" s="1"/>
  <c r="H1715" i="2" s="1"/>
  <c r="I1715" i="2" s="1"/>
  <c r="M1715" i="2" s="1"/>
  <c r="L2593" i="2"/>
  <c r="G2592" i="2"/>
  <c r="F2592" i="2"/>
  <c r="K2593" i="2"/>
  <c r="E2593" i="2"/>
  <c r="C2594" i="2"/>
  <c r="N1715" i="2" l="1"/>
  <c r="D1716" i="2" s="1"/>
  <c r="A1715" i="2"/>
  <c r="L2594" i="2"/>
  <c r="H1716" i="2"/>
  <c r="A1716" i="2" s="1"/>
  <c r="F2593" i="2"/>
  <c r="G2593" i="2"/>
  <c r="K2594" i="2"/>
  <c r="E2594" i="2"/>
  <c r="C2595" i="2"/>
  <c r="L2595" i="2" l="1"/>
  <c r="I1716" i="2"/>
  <c r="M1716" i="2" s="1"/>
  <c r="N1716" i="2"/>
  <c r="D1717" i="2" s="1"/>
  <c r="F2594" i="2"/>
  <c r="G2594" i="2"/>
  <c r="K2595" i="2"/>
  <c r="E2595" i="2"/>
  <c r="C2596" i="2"/>
  <c r="L2596" i="2" l="1"/>
  <c r="H1717" i="2"/>
  <c r="N1717" i="2" s="1"/>
  <c r="D1718" i="2" s="1"/>
  <c r="K2596" i="2"/>
  <c r="E2596" i="2"/>
  <c r="F2595" i="2"/>
  <c r="G2595" i="2"/>
  <c r="C2597" i="2"/>
  <c r="L2597" i="2" l="1"/>
  <c r="A1717" i="2"/>
  <c r="I1717" i="2"/>
  <c r="M1717" i="2" s="1"/>
  <c r="H1718" i="2" s="1"/>
  <c r="A1718" i="2" s="1"/>
  <c r="F2596" i="2"/>
  <c r="G2596" i="2"/>
  <c r="E2597" i="2"/>
  <c r="K2597" i="2"/>
  <c r="C2598" i="2"/>
  <c r="L2598" i="2" l="1"/>
  <c r="N1718" i="2"/>
  <c r="D1719" i="2" s="1"/>
  <c r="I1718" i="2"/>
  <c r="M1718" i="2" s="1"/>
  <c r="E2598" i="2"/>
  <c r="K2598" i="2"/>
  <c r="F2597" i="2"/>
  <c r="G2597" i="2"/>
  <c r="C2599" i="2"/>
  <c r="L2599" i="2" l="1"/>
  <c r="H1719" i="2"/>
  <c r="I1719" i="2" s="1"/>
  <c r="M1719" i="2" s="1"/>
  <c r="F2598" i="2"/>
  <c r="G2598" i="2"/>
  <c r="E2599" i="2"/>
  <c r="K2599" i="2"/>
  <c r="C2600" i="2"/>
  <c r="L2600" i="2" l="1"/>
  <c r="A1719" i="2"/>
  <c r="N1719" i="2"/>
  <c r="D1720" i="2" s="1"/>
  <c r="E2600" i="2"/>
  <c r="K2600" i="2"/>
  <c r="F2599" i="2"/>
  <c r="G2599" i="2"/>
  <c r="C2601" i="2"/>
  <c r="L2601" i="2" l="1"/>
  <c r="H1720" i="2"/>
  <c r="I1720" i="2" s="1"/>
  <c r="M1720" i="2" s="1"/>
  <c r="F2600" i="2"/>
  <c r="G2600" i="2"/>
  <c r="E2601" i="2"/>
  <c r="K2601" i="2"/>
  <c r="C2602" i="2"/>
  <c r="L2602" i="2" l="1"/>
  <c r="A1720" i="2"/>
  <c r="N1720" i="2"/>
  <c r="D1721" i="2" s="1"/>
  <c r="F2601" i="2"/>
  <c r="G2601" i="2"/>
  <c r="E2602" i="2"/>
  <c r="K2602" i="2"/>
  <c r="C2603" i="2"/>
  <c r="L2603" i="2" l="1"/>
  <c r="H1721" i="2"/>
  <c r="I1721" i="2" s="1"/>
  <c r="M1721" i="2" s="1"/>
  <c r="F2602" i="2"/>
  <c r="G2602" i="2"/>
  <c r="K2603" i="2"/>
  <c r="E2603" i="2"/>
  <c r="C2604" i="2"/>
  <c r="L2604" i="2" l="1"/>
  <c r="A1721" i="2"/>
  <c r="N1721" i="2"/>
  <c r="D1722" i="2" s="1"/>
  <c r="F2603" i="2"/>
  <c r="G2603" i="2"/>
  <c r="K2604" i="2"/>
  <c r="E2604" i="2"/>
  <c r="C2605" i="2"/>
  <c r="L2605" i="2" l="1"/>
  <c r="H1722" i="2"/>
  <c r="I1722" i="2" s="1"/>
  <c r="M1722" i="2" s="1"/>
  <c r="G2604" i="2"/>
  <c r="F2604" i="2"/>
  <c r="K2605" i="2"/>
  <c r="E2605" i="2"/>
  <c r="C2606" i="2"/>
  <c r="N1722" i="2" l="1"/>
  <c r="D1723" i="2" s="1"/>
  <c r="L2606" i="2"/>
  <c r="A1722" i="2"/>
  <c r="K2606" i="2"/>
  <c r="E2606" i="2"/>
  <c r="F2605" i="2"/>
  <c r="G2605" i="2"/>
  <c r="C2607" i="2"/>
  <c r="H1723" i="2" l="1"/>
  <c r="N1723" i="2" s="1"/>
  <c r="D1724" i="2" s="1"/>
  <c r="L2607" i="2"/>
  <c r="F2606" i="2"/>
  <c r="G2606" i="2"/>
  <c r="K2607" i="2"/>
  <c r="E2607" i="2"/>
  <c r="C2608" i="2"/>
  <c r="A1723" i="2" l="1"/>
  <c r="I1723" i="2"/>
  <c r="M1723" i="2" s="1"/>
  <c r="H1724" i="2" s="1"/>
  <c r="I1724" i="2" s="1"/>
  <c r="M1724" i="2" s="1"/>
  <c r="L2608" i="2"/>
  <c r="K2608" i="2"/>
  <c r="E2608" i="2"/>
  <c r="G2607" i="2"/>
  <c r="F2607" i="2"/>
  <c r="C2609" i="2"/>
  <c r="A1724" i="2" l="1"/>
  <c r="N1724" i="2"/>
  <c r="D1725" i="2" s="1"/>
  <c r="L2609" i="2"/>
  <c r="F2608" i="2"/>
  <c r="G2608" i="2"/>
  <c r="E2609" i="2"/>
  <c r="K2609" i="2"/>
  <c r="C2610" i="2"/>
  <c r="H1725" i="2" l="1"/>
  <c r="N1725" i="2" s="1"/>
  <c r="D1726" i="2" s="1"/>
  <c r="L2610" i="2"/>
  <c r="A1725" i="2"/>
  <c r="I1725" i="2"/>
  <c r="M1725" i="2" s="1"/>
  <c r="H1726" i="2" s="1"/>
  <c r="I1726" i="2" s="1"/>
  <c r="M1726" i="2" s="1"/>
  <c r="G2609" i="2"/>
  <c r="F2609" i="2"/>
  <c r="K2610" i="2"/>
  <c r="E2610" i="2"/>
  <c r="C2611" i="2"/>
  <c r="L2611" i="2" l="1"/>
  <c r="A1726" i="2"/>
  <c r="N1726" i="2"/>
  <c r="D1727" i="2" s="1"/>
  <c r="G2610" i="2"/>
  <c r="F2610" i="2"/>
  <c r="E2611" i="2"/>
  <c r="K2611" i="2"/>
  <c r="C2612" i="2"/>
  <c r="L2612" i="2" l="1"/>
  <c r="H1727" i="2"/>
  <c r="N1727" i="2" s="1"/>
  <c r="F2611" i="2"/>
  <c r="G2611" i="2"/>
  <c r="E2612" i="2"/>
  <c r="K2612" i="2"/>
  <c r="C2613" i="2"/>
  <c r="L2613" i="2" l="1"/>
  <c r="A1727" i="2"/>
  <c r="I1727" i="2"/>
  <c r="M1727" i="2" s="1"/>
  <c r="H1728" i="2" s="1"/>
  <c r="D1728" i="2"/>
  <c r="F2612" i="2"/>
  <c r="G2612" i="2"/>
  <c r="E2613" i="2"/>
  <c r="K2613" i="2"/>
  <c r="C2614" i="2"/>
  <c r="A1728" i="2" l="1"/>
  <c r="N1728" i="2"/>
  <c r="I1728" i="2"/>
  <c r="M1728" i="2" s="1"/>
  <c r="E2614" i="2"/>
  <c r="K2614" i="2"/>
  <c r="F2613" i="2"/>
  <c r="G2613" i="2"/>
  <c r="C2615" i="2"/>
  <c r="H1729" i="2" l="1"/>
  <c r="D1729" i="2"/>
  <c r="F2614" i="2"/>
  <c r="G2614" i="2"/>
  <c r="E2615" i="2"/>
  <c r="K2615" i="2"/>
  <c r="C2616" i="2"/>
  <c r="A1729" i="2" l="1"/>
  <c r="I1729" i="2"/>
  <c r="M1729" i="2" s="1"/>
  <c r="N1729" i="2"/>
  <c r="E2616" i="2"/>
  <c r="K2616" i="2"/>
  <c r="F2615" i="2"/>
  <c r="G2615" i="2"/>
  <c r="C2617" i="2"/>
  <c r="H1730" i="2" l="1"/>
  <c r="I1730" i="2" s="1"/>
  <c r="M1730" i="2" s="1"/>
  <c r="D1730" i="2"/>
  <c r="G2616" i="2"/>
  <c r="F2616" i="2"/>
  <c r="K2617" i="2"/>
  <c r="E2617" i="2"/>
  <c r="C2618" i="2"/>
  <c r="A1730" i="2" l="1"/>
  <c r="L2618" i="2"/>
  <c r="N1730" i="2"/>
  <c r="H1731" i="2" s="1"/>
  <c r="K2618" i="2"/>
  <c r="F2617" i="2"/>
  <c r="G2617" i="2"/>
  <c r="C2619" i="2"/>
  <c r="L2619" i="2" l="1"/>
  <c r="I1731" i="2"/>
  <c r="M1731" i="2" s="1"/>
  <c r="D1731" i="2"/>
  <c r="A1731" i="2" s="1"/>
  <c r="K2619" i="2"/>
  <c r="C2620" i="2"/>
  <c r="L2620" i="2" l="1"/>
  <c r="N1731" i="2"/>
  <c r="D1732" i="2" s="1"/>
  <c r="K2620" i="2"/>
  <c r="C2621" i="2"/>
  <c r="L2621" i="2" l="1"/>
  <c r="H1732" i="2"/>
  <c r="L1732" i="2" s="1"/>
  <c r="K2621" i="2"/>
  <c r="C2622" i="2"/>
  <c r="L2622" i="2" l="1"/>
  <c r="A1732" i="2"/>
  <c r="I1732" i="2"/>
  <c r="M1732" i="2" s="1"/>
  <c r="N1732" i="2"/>
  <c r="D1733" i="2" s="1"/>
  <c r="K2622" i="2"/>
  <c r="E2622" i="2"/>
  <c r="C2623" i="2"/>
  <c r="L2623" i="2" l="1"/>
  <c r="H1733" i="2"/>
  <c r="L1733" i="2" s="1"/>
  <c r="F2622" i="2"/>
  <c r="G2622" i="2"/>
  <c r="K2623" i="2"/>
  <c r="E2623" i="2"/>
  <c r="C2624" i="2"/>
  <c r="L2624" i="2" l="1"/>
  <c r="A1733" i="2"/>
  <c r="I1733" i="2"/>
  <c r="M1733" i="2" s="1"/>
  <c r="N1733" i="2"/>
  <c r="D1734" i="2" s="1"/>
  <c r="G2623" i="2"/>
  <c r="F2623" i="2"/>
  <c r="K2624" i="2"/>
  <c r="E2624" i="2"/>
  <c r="C2625" i="2"/>
  <c r="L2625" i="2" l="1"/>
  <c r="H1734" i="2"/>
  <c r="A1734" i="2" s="1"/>
  <c r="F2624" i="2"/>
  <c r="G2624" i="2"/>
  <c r="K2625" i="2"/>
  <c r="E2625" i="2"/>
  <c r="C2626" i="2"/>
  <c r="L2626" i="2" l="1"/>
  <c r="I1734" i="2"/>
  <c r="M1734" i="2" s="1"/>
  <c r="N1734" i="2"/>
  <c r="D1735" i="2" s="1"/>
  <c r="F2625" i="2"/>
  <c r="G2625" i="2"/>
  <c r="K2626" i="2"/>
  <c r="E2626" i="2"/>
  <c r="C2627" i="2"/>
  <c r="L2627" i="2" l="1"/>
  <c r="H1735" i="2"/>
  <c r="L1735" i="2" s="1"/>
  <c r="F2626" i="2"/>
  <c r="G2626" i="2"/>
  <c r="K2627" i="2"/>
  <c r="E2627" i="2"/>
  <c r="C2628" i="2"/>
  <c r="L2628" i="2" l="1"/>
  <c r="A1735" i="2"/>
  <c r="N1735" i="2"/>
  <c r="D1736" i="2" s="1"/>
  <c r="I1735" i="2"/>
  <c r="M1735" i="2" s="1"/>
  <c r="F2627" i="2"/>
  <c r="G2627" i="2"/>
  <c r="E2628" i="2"/>
  <c r="K2628" i="2"/>
  <c r="C2629" i="2"/>
  <c r="H1736" i="2" l="1"/>
  <c r="I1736" i="2" s="1"/>
  <c r="L2629" i="2"/>
  <c r="E1736" i="2"/>
  <c r="F2628" i="2"/>
  <c r="G2628" i="2"/>
  <c r="E2629" i="2"/>
  <c r="K2629" i="2"/>
  <c r="C2630" i="2"/>
  <c r="M1736" i="2"/>
  <c r="N1736" i="2" l="1"/>
  <c r="H1737" i="2" s="1"/>
  <c r="A1736" i="2"/>
  <c r="L2630" i="2"/>
  <c r="F1736" i="2"/>
  <c r="G1736" i="2"/>
  <c r="F2629" i="2"/>
  <c r="G2629" i="2"/>
  <c r="E2630" i="2"/>
  <c r="K2630" i="2"/>
  <c r="C2631" i="2"/>
  <c r="D1737" i="2" l="1"/>
  <c r="A1737" i="2" s="1"/>
  <c r="L2631" i="2"/>
  <c r="I1737" i="2"/>
  <c r="N1737" i="2"/>
  <c r="E2631" i="2"/>
  <c r="K2631" i="2"/>
  <c r="F2630" i="2"/>
  <c r="G2630" i="2"/>
  <c r="C2632" i="2"/>
  <c r="M1737" i="2"/>
  <c r="E1737" i="2" l="1"/>
  <c r="F1737" i="2" s="1"/>
  <c r="G1737" i="2" s="1"/>
  <c r="D1738" i="2" s="1"/>
  <c r="L2632" i="2"/>
  <c r="E2632" i="2"/>
  <c r="K2632" i="2"/>
  <c r="F2631" i="2"/>
  <c r="G2631" i="2"/>
  <c r="C2633" i="2"/>
  <c r="H1738" i="2" l="1"/>
  <c r="A1738" i="2" s="1"/>
  <c r="L2633" i="2"/>
  <c r="E1738" i="2"/>
  <c r="F1738" i="2" s="1"/>
  <c r="G1738" i="2" s="1"/>
  <c r="I1738" i="2"/>
  <c r="M1738" i="2" s="1"/>
  <c r="N1738" i="2"/>
  <c r="F2632" i="2"/>
  <c r="G2632" i="2"/>
  <c r="E2633" i="2"/>
  <c r="K2633" i="2"/>
  <c r="C2634" i="2"/>
  <c r="L2634" i="2" l="1"/>
  <c r="D1739" i="2"/>
  <c r="H1739" i="2"/>
  <c r="K2634" i="2"/>
  <c r="E2634" i="2"/>
  <c r="F2633" i="2"/>
  <c r="G2633" i="2"/>
  <c r="C2635" i="2"/>
  <c r="L2635" i="2" l="1"/>
  <c r="A1739" i="2"/>
  <c r="E1739" i="2"/>
  <c r="I1739" i="2"/>
  <c r="N1739" i="2"/>
  <c r="F2634" i="2"/>
  <c r="G2634" i="2"/>
  <c r="K2635" i="2"/>
  <c r="E2635" i="2"/>
  <c r="C2636" i="2"/>
  <c r="M1739" i="2"/>
  <c r="L2636" i="2" l="1"/>
  <c r="F1739" i="2"/>
  <c r="G1739" i="2"/>
  <c r="D1740" i="2" s="1"/>
  <c r="H1740" i="2"/>
  <c r="K2636" i="2"/>
  <c r="E2636" i="2"/>
  <c r="G2635" i="2"/>
  <c r="F2635" i="2"/>
  <c r="C2637" i="2"/>
  <c r="A1740" i="2" l="1"/>
  <c r="L2637" i="2"/>
  <c r="I1740" i="2"/>
  <c r="M1740" i="2" s="1"/>
  <c r="N1740" i="2"/>
  <c r="D1741" i="2" s="1"/>
  <c r="F2636" i="2"/>
  <c r="G2636" i="2"/>
  <c r="K2637" i="2"/>
  <c r="E2637" i="2"/>
  <c r="C2638" i="2"/>
  <c r="L2638" i="2" l="1"/>
  <c r="H1741" i="2"/>
  <c r="A1741" i="2" s="1"/>
  <c r="K2638" i="2"/>
  <c r="E2638" i="2"/>
  <c r="F2637" i="2"/>
  <c r="G2637" i="2"/>
  <c r="C2639" i="2"/>
  <c r="L2639" i="2" l="1"/>
  <c r="N1741" i="2"/>
  <c r="D1742" i="2" s="1"/>
  <c r="I1741" i="2"/>
  <c r="M1741" i="2" s="1"/>
  <c r="F2638" i="2"/>
  <c r="G2638" i="2"/>
  <c r="K2639" i="2"/>
  <c r="E2639" i="2"/>
  <c r="C2640" i="2"/>
  <c r="L2640" i="2" l="1"/>
  <c r="H1742" i="2"/>
  <c r="I1742" i="2" s="1"/>
  <c r="M1742" i="2" s="1"/>
  <c r="F2639" i="2"/>
  <c r="G2639" i="2"/>
  <c r="E2640" i="2"/>
  <c r="K2640" i="2"/>
  <c r="C2641" i="2"/>
  <c r="L2641" i="2" l="1"/>
  <c r="A1742" i="2"/>
  <c r="N1742" i="2"/>
  <c r="H1743" i="2" s="1"/>
  <c r="I1743" i="2" s="1"/>
  <c r="M1743" i="2" s="1"/>
  <c r="F2640" i="2"/>
  <c r="G2640" i="2"/>
  <c r="E2641" i="2"/>
  <c r="K2641" i="2"/>
  <c r="C2642" i="2"/>
  <c r="L2642" i="2" l="1"/>
  <c r="D1743" i="2"/>
  <c r="A1743" i="2" s="1"/>
  <c r="N1743" i="2"/>
  <c r="H1744" i="2" s="1"/>
  <c r="I1744" i="2" s="1"/>
  <c r="M1744" i="2" s="1"/>
  <c r="F2641" i="2"/>
  <c r="G2641" i="2"/>
  <c r="E2642" i="2"/>
  <c r="K2642" i="2"/>
  <c r="C2643" i="2"/>
  <c r="L2643" i="2" l="1"/>
  <c r="D1744" i="2"/>
  <c r="A1744" i="2" s="1"/>
  <c r="N1744" i="2"/>
  <c r="F2642" i="2"/>
  <c r="G2642" i="2"/>
  <c r="K2643" i="2"/>
  <c r="E2643" i="2"/>
  <c r="C2644" i="2"/>
  <c r="L2644" i="2" l="1"/>
  <c r="D1745" i="2"/>
  <c r="H1745" i="2"/>
  <c r="E2644" i="2"/>
  <c r="K2644" i="2"/>
  <c r="F2643" i="2"/>
  <c r="G2643" i="2"/>
  <c r="C2645" i="2"/>
  <c r="A1745" i="2" l="1"/>
  <c r="I1745" i="2"/>
  <c r="M1745" i="2" s="1"/>
  <c r="N1745" i="2"/>
  <c r="D1746" i="2" s="1"/>
  <c r="F2644" i="2"/>
  <c r="G2644" i="2"/>
  <c r="E2645" i="2"/>
  <c r="K2645" i="2"/>
  <c r="C2646" i="2"/>
  <c r="H1746" i="2" l="1"/>
  <c r="A1746" i="2" s="1"/>
  <c r="F2645" i="2"/>
  <c r="G2645" i="2"/>
  <c r="K2646" i="2"/>
  <c r="E2646" i="2"/>
  <c r="C2647" i="2"/>
  <c r="N1746" i="2" l="1"/>
  <c r="D1747" i="2" s="1"/>
  <c r="I1746" i="2"/>
  <c r="M1746" i="2" s="1"/>
  <c r="E2647" i="2"/>
  <c r="K2647" i="2"/>
  <c r="F2646" i="2"/>
  <c r="G2646" i="2"/>
  <c r="C2648" i="2"/>
  <c r="H1747" i="2" l="1"/>
  <c r="I1747" i="2" s="1"/>
  <c r="M1747" i="2" s="1"/>
  <c r="G2647" i="2"/>
  <c r="F2647" i="2"/>
  <c r="K2648" i="2"/>
  <c r="C2649" i="2"/>
  <c r="A1747" i="2" l="1"/>
  <c r="L2649" i="2"/>
  <c r="N1747" i="2"/>
  <c r="D1748" i="2" s="1"/>
  <c r="K2649" i="2"/>
  <c r="C2650" i="2"/>
  <c r="L2650" i="2" l="1"/>
  <c r="H1748" i="2"/>
  <c r="A1748" i="2" s="1"/>
  <c r="K2650" i="2"/>
  <c r="C2651" i="2"/>
  <c r="L2651" i="2" l="1"/>
  <c r="I1748" i="2"/>
  <c r="M1748" i="2" s="1"/>
  <c r="N1748" i="2"/>
  <c r="D1749" i="2" s="1"/>
  <c r="K2651" i="2"/>
  <c r="C2652" i="2"/>
  <c r="L2652" i="2" l="1"/>
  <c r="H1749" i="2"/>
  <c r="A1749" i="2" s="1"/>
  <c r="K2652" i="2"/>
  <c r="E2652" i="2"/>
  <c r="C2653" i="2"/>
  <c r="L2653" i="2" l="1"/>
  <c r="N1749" i="2"/>
  <c r="D1750" i="2" s="1"/>
  <c r="I1749" i="2"/>
  <c r="M1749" i="2" s="1"/>
  <c r="F2652" i="2"/>
  <c r="G2652" i="2"/>
  <c r="K2653" i="2"/>
  <c r="E2653" i="2"/>
  <c r="C2654" i="2"/>
  <c r="L2654" i="2" l="1"/>
  <c r="H1750" i="2"/>
  <c r="I1750" i="2" s="1"/>
  <c r="M1750" i="2" s="1"/>
  <c r="G2653" i="2"/>
  <c r="F2653" i="2"/>
  <c r="K2654" i="2"/>
  <c r="E2654" i="2"/>
  <c r="C2655" i="2"/>
  <c r="A1750" i="2" l="1"/>
  <c r="L2655" i="2"/>
  <c r="N1750" i="2"/>
  <c r="D1751" i="2" s="1"/>
  <c r="F2654" i="2"/>
  <c r="G2654" i="2"/>
  <c r="K2655" i="2"/>
  <c r="E2655" i="2"/>
  <c r="C2656" i="2"/>
  <c r="L2656" i="2" l="1"/>
  <c r="H1751" i="2"/>
  <c r="N1751" i="2" s="1"/>
  <c r="D1752" i="2" s="1"/>
  <c r="K2656" i="2"/>
  <c r="E2656" i="2"/>
  <c r="F2655" i="2"/>
  <c r="G2655" i="2"/>
  <c r="C2657" i="2"/>
  <c r="L2657" i="2" l="1"/>
  <c r="I1751" i="2"/>
  <c r="M1751" i="2" s="1"/>
  <c r="H1752" i="2" s="1"/>
  <c r="A1752" i="2" s="1"/>
  <c r="A1751" i="2"/>
  <c r="F2656" i="2"/>
  <c r="G2656" i="2"/>
  <c r="K2657" i="2"/>
  <c r="E2657" i="2"/>
  <c r="C2658" i="2"/>
  <c r="L2658" i="2" l="1"/>
  <c r="I1752" i="2"/>
  <c r="M1752" i="2" s="1"/>
  <c r="N1752" i="2"/>
  <c r="D1753" i="2" s="1"/>
  <c r="F2657" i="2"/>
  <c r="G2657" i="2"/>
  <c r="E2658" i="2"/>
  <c r="K2658" i="2"/>
  <c r="C2659" i="2"/>
  <c r="H1753" i="2" l="1"/>
  <c r="I1753" i="2" s="1"/>
  <c r="M1753" i="2" s="1"/>
  <c r="L2659" i="2"/>
  <c r="N1753" i="2"/>
  <c r="D1754" i="2" s="1"/>
  <c r="F2658" i="2"/>
  <c r="G2658" i="2"/>
  <c r="E2659" i="2"/>
  <c r="K2659" i="2"/>
  <c r="C2660" i="2"/>
  <c r="L2660" i="2" l="1"/>
  <c r="A1753" i="2"/>
  <c r="H1754" i="2"/>
  <c r="I1754" i="2" s="1"/>
  <c r="M1754" i="2" s="1"/>
  <c r="F2659" i="2"/>
  <c r="G2659" i="2"/>
  <c r="E2660" i="2"/>
  <c r="K2660" i="2"/>
  <c r="C2661" i="2"/>
  <c r="L2661" i="2" l="1"/>
  <c r="A1754" i="2"/>
  <c r="N1754" i="2"/>
  <c r="D1755" i="2" s="1"/>
  <c r="F2660" i="2"/>
  <c r="G2660" i="2"/>
  <c r="E2661" i="2"/>
  <c r="K2661" i="2"/>
  <c r="C2662" i="2"/>
  <c r="L2662" i="2" l="1"/>
  <c r="H1755" i="2"/>
  <c r="I1755" i="2" s="1"/>
  <c r="M1755" i="2" s="1"/>
  <c r="E2662" i="2"/>
  <c r="K2662" i="2"/>
  <c r="F2661" i="2"/>
  <c r="G2661" i="2"/>
  <c r="C2663" i="2"/>
  <c r="L2663" i="2" l="1"/>
  <c r="A1755" i="2"/>
  <c r="N1755" i="2"/>
  <c r="D1756" i="2" s="1"/>
  <c r="E2663" i="2"/>
  <c r="K2663" i="2"/>
  <c r="F2662" i="2"/>
  <c r="G2662" i="2"/>
  <c r="C2664" i="2"/>
  <c r="L2664" i="2" l="1"/>
  <c r="H1756" i="2"/>
  <c r="N1756" i="2" s="1"/>
  <c r="D1757" i="2" s="1"/>
  <c r="F2663" i="2"/>
  <c r="G2663" i="2"/>
  <c r="K2664" i="2"/>
  <c r="E2664" i="2"/>
  <c r="C2665" i="2"/>
  <c r="L2665" i="2" l="1"/>
  <c r="A1756" i="2"/>
  <c r="I1756" i="2"/>
  <c r="M1756" i="2" s="1"/>
  <c r="H1757" i="2" s="1"/>
  <c r="N1757" i="2" s="1"/>
  <c r="D1758" i="2" s="1"/>
  <c r="F2664" i="2"/>
  <c r="G2664" i="2"/>
  <c r="K2665" i="2"/>
  <c r="E2665" i="2"/>
  <c r="C2666" i="2"/>
  <c r="L2666" i="2" l="1"/>
  <c r="A1757" i="2"/>
  <c r="I1757" i="2"/>
  <c r="M1757" i="2" s="1"/>
  <c r="H1758" i="2" s="1"/>
  <c r="A1758" i="2" s="1"/>
  <c r="G2665" i="2"/>
  <c r="F2665" i="2"/>
  <c r="K2666" i="2"/>
  <c r="E2666" i="2"/>
  <c r="C2667" i="2"/>
  <c r="L2667" i="2" l="1"/>
  <c r="N1758" i="2"/>
  <c r="D1759" i="2" s="1"/>
  <c r="I1758" i="2"/>
  <c r="M1758" i="2" s="1"/>
  <c r="F2666" i="2"/>
  <c r="G2666" i="2"/>
  <c r="K2667" i="2"/>
  <c r="E2667" i="2"/>
  <c r="C2668" i="2"/>
  <c r="L2668" i="2" l="1"/>
  <c r="H1759" i="2"/>
  <c r="I1759" i="2" s="1"/>
  <c r="M1759" i="2" s="1"/>
  <c r="G2667" i="2"/>
  <c r="F2667" i="2"/>
  <c r="K2668" i="2"/>
  <c r="E2668" i="2"/>
  <c r="C2669" i="2"/>
  <c r="L2669" i="2" l="1"/>
  <c r="A1759" i="2"/>
  <c r="N1759" i="2"/>
  <c r="D1760" i="2" s="1"/>
  <c r="G2668" i="2"/>
  <c r="F2668" i="2"/>
  <c r="K2669" i="2"/>
  <c r="E2669" i="2"/>
  <c r="C2670" i="2"/>
  <c r="L2670" i="2" l="1"/>
  <c r="H1760" i="2"/>
  <c r="I1760" i="2" s="1"/>
  <c r="M1760" i="2" s="1"/>
  <c r="E2670" i="2"/>
  <c r="K2670" i="2"/>
  <c r="F2669" i="2"/>
  <c r="G2669" i="2"/>
  <c r="C2671" i="2"/>
  <c r="L2671" i="2" l="1"/>
  <c r="A1760" i="2"/>
  <c r="N1760" i="2"/>
  <c r="H1761" i="2" s="1"/>
  <c r="F2670" i="2"/>
  <c r="G2670" i="2"/>
  <c r="K2671" i="2"/>
  <c r="E2671" i="2"/>
  <c r="C2672" i="2"/>
  <c r="L2672" i="2" l="1"/>
  <c r="D1761" i="2"/>
  <c r="A1761" i="2" s="1"/>
  <c r="N1761" i="2"/>
  <c r="I1761" i="2"/>
  <c r="M1761" i="2" s="1"/>
  <c r="F2671" i="2"/>
  <c r="G2671" i="2"/>
  <c r="E2672" i="2"/>
  <c r="K2672" i="2"/>
  <c r="C2673" i="2"/>
  <c r="D1762" i="2" l="1"/>
  <c r="L2673" i="2"/>
  <c r="H1762" i="2"/>
  <c r="A1762" i="2" s="1"/>
  <c r="F2672" i="2"/>
  <c r="G2672" i="2"/>
  <c r="K2673" i="2"/>
  <c r="E2673" i="2"/>
  <c r="C2674" i="2"/>
  <c r="L2674" i="2" l="1"/>
  <c r="N1762" i="2"/>
  <c r="D1763" i="2" s="1"/>
  <c r="I1762" i="2"/>
  <c r="M1762" i="2" s="1"/>
  <c r="F2673" i="2"/>
  <c r="G2673" i="2"/>
  <c r="E2674" i="2"/>
  <c r="K2674" i="2"/>
  <c r="C2675" i="2"/>
  <c r="H1763" i="2" l="1"/>
  <c r="A1763" i="2" s="1"/>
  <c r="E2675" i="2"/>
  <c r="K2675" i="2"/>
  <c r="F2674" i="2"/>
  <c r="G2674" i="2"/>
  <c r="C2676" i="2"/>
  <c r="I1763" i="2" l="1"/>
  <c r="M1763" i="2" s="1"/>
  <c r="L1763" i="2"/>
  <c r="N1763" i="2"/>
  <c r="D1764" i="2" s="1"/>
  <c r="K2676" i="2"/>
  <c r="E2676" i="2"/>
  <c r="F2675" i="2"/>
  <c r="G2675" i="2"/>
  <c r="C2677" i="2"/>
  <c r="H1764" i="2" l="1"/>
  <c r="A1764" i="2" s="1"/>
  <c r="K2677" i="2"/>
  <c r="E2677" i="2"/>
  <c r="F2676" i="2"/>
  <c r="G2676" i="2"/>
  <c r="C2678" i="2"/>
  <c r="I1764" i="2" l="1"/>
  <c r="M1764" i="2" s="1"/>
  <c r="L1764" i="2"/>
  <c r="N1764" i="2"/>
  <c r="D1765" i="2" s="1"/>
  <c r="G2677" i="2"/>
  <c r="F2677" i="2"/>
  <c r="K2678" i="2"/>
  <c r="E2678" i="2"/>
  <c r="C2679" i="2"/>
  <c r="L2679" i="2" l="1"/>
  <c r="H1765" i="2"/>
  <c r="A1765" i="2" s="1"/>
  <c r="K2679" i="2"/>
  <c r="G2678" i="2"/>
  <c r="F2678" i="2"/>
  <c r="C2680" i="2"/>
  <c r="L2680" i="2" l="1"/>
  <c r="N1765" i="2"/>
  <c r="D1766" i="2" s="1"/>
  <c r="L1765" i="2"/>
  <c r="I1765" i="2"/>
  <c r="M1765" i="2" s="1"/>
  <c r="E1766" i="2"/>
  <c r="K2680" i="2"/>
  <c r="C2681" i="2"/>
  <c r="L2681" i="2" l="1"/>
  <c r="H1766" i="2"/>
  <c r="A1766" i="2" s="1"/>
  <c r="F1766" i="2"/>
  <c r="G1766" i="2" s="1"/>
  <c r="K2681" i="2"/>
  <c r="C2682" i="2"/>
  <c r="L2682" i="2" l="1"/>
  <c r="N1766" i="2"/>
  <c r="D1767" i="2" s="1"/>
  <c r="I1766" i="2"/>
  <c r="L1766" i="2"/>
  <c r="K2682" i="2"/>
  <c r="C2683" i="2"/>
  <c r="M1766" i="2"/>
  <c r="L2683" i="2" l="1"/>
  <c r="E1767" i="2"/>
  <c r="F1767" i="2" s="1"/>
  <c r="H1767" i="2"/>
  <c r="I1767" i="2" s="1"/>
  <c r="K2683" i="2"/>
  <c r="E2683" i="2"/>
  <c r="C2684" i="2"/>
  <c r="M1767" i="2"/>
  <c r="G1767" i="2" l="1"/>
  <c r="L2684" i="2"/>
  <c r="A1767" i="2"/>
  <c r="N1767" i="2"/>
  <c r="F2683" i="2"/>
  <c r="G2683" i="2"/>
  <c r="K2684" i="2"/>
  <c r="E2684" i="2"/>
  <c r="C2685" i="2"/>
  <c r="D1768" i="2" l="1"/>
  <c r="L2685" i="2"/>
  <c r="H1768" i="2"/>
  <c r="I1768" i="2" s="1"/>
  <c r="M1768" i="2" s="1"/>
  <c r="E1768" i="2"/>
  <c r="G2684" i="2"/>
  <c r="F2684" i="2"/>
  <c r="K2685" i="2"/>
  <c r="E2685" i="2"/>
  <c r="C2686" i="2"/>
  <c r="N1768" i="2" l="1"/>
  <c r="L2686" i="2"/>
  <c r="A1768" i="2"/>
  <c r="H1769" i="2"/>
  <c r="I1769" i="2" s="1"/>
  <c r="M1769" i="2" s="1"/>
  <c r="F1768" i="2"/>
  <c r="G1768" i="2"/>
  <c r="D1769" i="2" s="1"/>
  <c r="F2685" i="2"/>
  <c r="G2685" i="2"/>
  <c r="K2686" i="2"/>
  <c r="E2686" i="2"/>
  <c r="C2687" i="2"/>
  <c r="N1769" i="2" l="1"/>
  <c r="A1769" i="2"/>
  <c r="L2687" i="2"/>
  <c r="E1769" i="2"/>
  <c r="F1769" i="2" s="1"/>
  <c r="G1769" i="2" s="1"/>
  <c r="D1770" i="2" s="1"/>
  <c r="F2686" i="2"/>
  <c r="G2686" i="2"/>
  <c r="K2687" i="2"/>
  <c r="E2687" i="2"/>
  <c r="C2688" i="2"/>
  <c r="L2688" i="2" l="1"/>
  <c r="H1770" i="2"/>
  <c r="I1770" i="2" s="1"/>
  <c r="M1770" i="2" s="1"/>
  <c r="F2687" i="2"/>
  <c r="G2687" i="2"/>
  <c r="K2688" i="2"/>
  <c r="E2688" i="2"/>
  <c r="C2689" i="2"/>
  <c r="N1770" i="2" l="1"/>
  <c r="D1771" i="2" s="1"/>
  <c r="L2689" i="2"/>
  <c r="A1770" i="2"/>
  <c r="H1771" i="2"/>
  <c r="A1771" i="2" s="1"/>
  <c r="F2688" i="2"/>
  <c r="G2688" i="2"/>
  <c r="E2689" i="2"/>
  <c r="K2689" i="2"/>
  <c r="C2690" i="2"/>
  <c r="L2690" i="2" l="1"/>
  <c r="I1771" i="2"/>
  <c r="M1771" i="2" s="1"/>
  <c r="N1771" i="2"/>
  <c r="D1772" i="2" s="1"/>
  <c r="E2690" i="2"/>
  <c r="K2690" i="2"/>
  <c r="F2689" i="2"/>
  <c r="G2689" i="2"/>
  <c r="C2691" i="2"/>
  <c r="L2691" i="2" l="1"/>
  <c r="H1772" i="2"/>
  <c r="A1772" i="2" s="1"/>
  <c r="F2690" i="2"/>
  <c r="G2690" i="2"/>
  <c r="E2691" i="2"/>
  <c r="K2691" i="2"/>
  <c r="C2692" i="2"/>
  <c r="L2692" i="2" l="1"/>
  <c r="N1772" i="2"/>
  <c r="D1773" i="2" s="1"/>
  <c r="I1772" i="2"/>
  <c r="M1772" i="2" s="1"/>
  <c r="F2691" i="2"/>
  <c r="G2691" i="2"/>
  <c r="E2692" i="2"/>
  <c r="K2692" i="2"/>
  <c r="C2693" i="2"/>
  <c r="L2693" i="2" l="1"/>
  <c r="H1773" i="2"/>
  <c r="A1773" i="2" s="1"/>
  <c r="F2692" i="2"/>
  <c r="G2692" i="2"/>
  <c r="E2693" i="2"/>
  <c r="K2693" i="2"/>
  <c r="C2694" i="2"/>
  <c r="L2694" i="2" l="1"/>
  <c r="N1773" i="2"/>
  <c r="D1774" i="2" s="1"/>
  <c r="I1773" i="2"/>
  <c r="M1773" i="2" s="1"/>
  <c r="F2693" i="2"/>
  <c r="G2693" i="2"/>
  <c r="E2694" i="2"/>
  <c r="K2694" i="2"/>
  <c r="C2695" i="2"/>
  <c r="L2695" i="2" l="1"/>
  <c r="H1774" i="2"/>
  <c r="I1774" i="2" s="1"/>
  <c r="M1774" i="2" s="1"/>
  <c r="F2694" i="2"/>
  <c r="G2694" i="2"/>
  <c r="K2695" i="2"/>
  <c r="E2695" i="2"/>
  <c r="C2696" i="2"/>
  <c r="L2696" i="2" l="1"/>
  <c r="A1774" i="2"/>
  <c r="N1774" i="2"/>
  <c r="D1775" i="2" s="1"/>
  <c r="F2695" i="2"/>
  <c r="G2695" i="2"/>
  <c r="K2696" i="2"/>
  <c r="E2696" i="2"/>
  <c r="C2697" i="2"/>
  <c r="L2697" i="2" l="1"/>
  <c r="H1775" i="2"/>
  <c r="N1775" i="2" s="1"/>
  <c r="D1776" i="2" s="1"/>
  <c r="G2696" i="2"/>
  <c r="F2696" i="2"/>
  <c r="K2697" i="2"/>
  <c r="E2697" i="2"/>
  <c r="C2698" i="2"/>
  <c r="L2698" i="2" l="1"/>
  <c r="A1775" i="2"/>
  <c r="I1775" i="2"/>
  <c r="M1775" i="2" s="1"/>
  <c r="H1776" i="2" s="1"/>
  <c r="A1776" i="2" s="1"/>
  <c r="K2698" i="2"/>
  <c r="E2698" i="2"/>
  <c r="F2697" i="2"/>
  <c r="G2697" i="2"/>
  <c r="C2699" i="2"/>
  <c r="L2699" i="2" l="1"/>
  <c r="I1776" i="2"/>
  <c r="M1776" i="2" s="1"/>
  <c r="N1776" i="2"/>
  <c r="D1777" i="2" s="1"/>
  <c r="F2698" i="2"/>
  <c r="G2698" i="2"/>
  <c r="E2699" i="2"/>
  <c r="K2699" i="2"/>
  <c r="C2700" i="2"/>
  <c r="L2700" i="2" l="1"/>
  <c r="H1777" i="2"/>
  <c r="A1777" i="2" s="1"/>
  <c r="G2699" i="2"/>
  <c r="F2699" i="2"/>
  <c r="K2700" i="2"/>
  <c r="E2700" i="2"/>
  <c r="C2701" i="2"/>
  <c r="L2701" i="2" l="1"/>
  <c r="N1777" i="2"/>
  <c r="D1778" i="2" s="1"/>
  <c r="I1777" i="2"/>
  <c r="M1777" i="2" s="1"/>
  <c r="K2701" i="2"/>
  <c r="E2701" i="2"/>
  <c r="F2700" i="2"/>
  <c r="G2700" i="2"/>
  <c r="C2702" i="2"/>
  <c r="H1778" i="2" l="1"/>
  <c r="A1778" i="2" s="1"/>
  <c r="L2702" i="2"/>
  <c r="F2701" i="2"/>
  <c r="G2701" i="2"/>
  <c r="E2702" i="2"/>
  <c r="K2702" i="2"/>
  <c r="C2703" i="2"/>
  <c r="N1778" i="2" l="1"/>
  <c r="D1779" i="2" s="1"/>
  <c r="I1778" i="2"/>
  <c r="M1778" i="2" s="1"/>
  <c r="L2703" i="2"/>
  <c r="F2702" i="2"/>
  <c r="G2702" i="2"/>
  <c r="K2703" i="2"/>
  <c r="E2703" i="2"/>
  <c r="C2704" i="2"/>
  <c r="H1779" i="2" l="1"/>
  <c r="A1779" i="2" s="1"/>
  <c r="L2704" i="2"/>
  <c r="I1779" i="2"/>
  <c r="M1779" i="2" s="1"/>
  <c r="N1779" i="2"/>
  <c r="D1780" i="2" s="1"/>
  <c r="F2703" i="2"/>
  <c r="G2703" i="2"/>
  <c r="E2704" i="2"/>
  <c r="K2704" i="2"/>
  <c r="C2705" i="2"/>
  <c r="L2705" i="2" l="1"/>
  <c r="H1780" i="2"/>
  <c r="A1780" i="2" s="1"/>
  <c r="F2704" i="2"/>
  <c r="G2704" i="2"/>
  <c r="E2705" i="2"/>
  <c r="K2705" i="2"/>
  <c r="C2706" i="2"/>
  <c r="N1780" i="2" l="1"/>
  <c r="D1781" i="2" s="1"/>
  <c r="I1780" i="2"/>
  <c r="M1780" i="2" s="1"/>
  <c r="H1781" i="2" s="1"/>
  <c r="A1781" i="2" s="1"/>
  <c r="E2706" i="2"/>
  <c r="K2706" i="2"/>
  <c r="F2705" i="2"/>
  <c r="G2705" i="2"/>
  <c r="C2707" i="2"/>
  <c r="I1781" i="2" l="1"/>
  <c r="M1781" i="2" s="1"/>
  <c r="N1781" i="2" s="1"/>
  <c r="D1782" i="2" s="1"/>
  <c r="F2706" i="2"/>
  <c r="G2706" i="2"/>
  <c r="K2707" i="2"/>
  <c r="E2707" i="2"/>
  <c r="C2708" i="2"/>
  <c r="H1782" i="2" l="1"/>
  <c r="I1782" i="2" s="1"/>
  <c r="M1782" i="2" s="1"/>
  <c r="F2707" i="2"/>
  <c r="G2707" i="2"/>
  <c r="K2708" i="2"/>
  <c r="E2708" i="2"/>
  <c r="C2709" i="2"/>
  <c r="A1782" i="2" l="1"/>
  <c r="N1782" i="2"/>
  <c r="D1783" i="2" s="1"/>
  <c r="G2708" i="2"/>
  <c r="F2708" i="2"/>
  <c r="K2709" i="2"/>
  <c r="C2710" i="2"/>
  <c r="L2710" i="2" l="1"/>
  <c r="H1783" i="2"/>
  <c r="A1783" i="2" s="1"/>
  <c r="K2710" i="2"/>
  <c r="C2711" i="2"/>
  <c r="L2711" i="2" l="1"/>
  <c r="I1783" i="2"/>
  <c r="M1783" i="2" s="1"/>
  <c r="N1783" i="2"/>
  <c r="D1784" i="2" s="1"/>
  <c r="K2711" i="2"/>
  <c r="C2712" i="2"/>
  <c r="L2712" i="2" l="1"/>
  <c r="H1784" i="2"/>
  <c r="A1784" i="2" s="1"/>
  <c r="K2712" i="2"/>
  <c r="C2713" i="2"/>
  <c r="L2713" i="2" l="1"/>
  <c r="I1784" i="2"/>
  <c r="M1784" i="2" s="1"/>
  <c r="N1784" i="2"/>
  <c r="D1785" i="2" s="1"/>
  <c r="K2713" i="2"/>
  <c r="E2713" i="2"/>
  <c r="C2714" i="2"/>
  <c r="L2714" i="2" l="1"/>
  <c r="H1785" i="2"/>
  <c r="A1785" i="2" s="1"/>
  <c r="F2713" i="2"/>
  <c r="G2713" i="2"/>
  <c r="K2714" i="2"/>
  <c r="E2714" i="2"/>
  <c r="C2715" i="2"/>
  <c r="L2715" i="2" l="1"/>
  <c r="I1785" i="2"/>
  <c r="M1785" i="2" s="1"/>
  <c r="N1785" i="2"/>
  <c r="D1786" i="2" s="1"/>
  <c r="G2714" i="2"/>
  <c r="F2714" i="2"/>
  <c r="K2715" i="2"/>
  <c r="E2715" i="2"/>
  <c r="C2716" i="2"/>
  <c r="L2716" i="2" l="1"/>
  <c r="H1786" i="2"/>
  <c r="A1786" i="2" s="1"/>
  <c r="F2715" i="2"/>
  <c r="G2715" i="2"/>
  <c r="K2716" i="2"/>
  <c r="E2716" i="2"/>
  <c r="C2717" i="2"/>
  <c r="L2717" i="2" l="1"/>
  <c r="I1786" i="2"/>
  <c r="M1786" i="2" s="1"/>
  <c r="N1786" i="2"/>
  <c r="D1787" i="2" s="1"/>
  <c r="F2716" i="2"/>
  <c r="G2716" i="2"/>
  <c r="K2717" i="2"/>
  <c r="E2717" i="2"/>
  <c r="C2718" i="2"/>
  <c r="L2718" i="2" l="1"/>
  <c r="H1787" i="2"/>
  <c r="A1787" i="2" s="1"/>
  <c r="K2718" i="2"/>
  <c r="E2718" i="2"/>
  <c r="F2717" i="2"/>
  <c r="G2717" i="2"/>
  <c r="C2719" i="2"/>
  <c r="L2719" i="2" l="1"/>
  <c r="N1787" i="2"/>
  <c r="D1788" i="2" s="1"/>
  <c r="I1787" i="2"/>
  <c r="M1787" i="2" s="1"/>
  <c r="F2718" i="2"/>
  <c r="G2718" i="2"/>
  <c r="E2719" i="2"/>
  <c r="K2719" i="2"/>
  <c r="C2720" i="2"/>
  <c r="L2720" i="2" l="1"/>
  <c r="H1788" i="2"/>
  <c r="A1788" i="2" s="1"/>
  <c r="F2719" i="2"/>
  <c r="G2719" i="2"/>
  <c r="E2720" i="2"/>
  <c r="K2720" i="2"/>
  <c r="C2721" i="2"/>
  <c r="L2721" i="2" l="1"/>
  <c r="N1788" i="2"/>
  <c r="D1789" i="2" s="1"/>
  <c r="I1788" i="2"/>
  <c r="M1788" i="2" s="1"/>
  <c r="F2720" i="2"/>
  <c r="G2720" i="2"/>
  <c r="E2721" i="2"/>
  <c r="K2721" i="2"/>
  <c r="C2722" i="2"/>
  <c r="H1789" i="2" l="1"/>
  <c r="A1789" i="2" s="1"/>
  <c r="L2722" i="2"/>
  <c r="N1789" i="2"/>
  <c r="D1790" i="2" s="1"/>
  <c r="F2721" i="2"/>
  <c r="G2721" i="2"/>
  <c r="E2722" i="2"/>
  <c r="K2722" i="2"/>
  <c r="C2723" i="2"/>
  <c r="I1789" i="2" l="1"/>
  <c r="M1789" i="2" s="1"/>
  <c r="L2723" i="2"/>
  <c r="H1790" i="2"/>
  <c r="I1790" i="2" s="1"/>
  <c r="M1790" i="2" s="1"/>
  <c r="F2722" i="2"/>
  <c r="G2722" i="2"/>
  <c r="E2723" i="2"/>
  <c r="K2723" i="2"/>
  <c r="C2724" i="2"/>
  <c r="L2724" i="2" l="1"/>
  <c r="A1790" i="2"/>
  <c r="N1790" i="2"/>
  <c r="D1791" i="2" s="1"/>
  <c r="F2723" i="2"/>
  <c r="G2723" i="2"/>
  <c r="E2724" i="2"/>
  <c r="K2724" i="2"/>
  <c r="C2725" i="2"/>
  <c r="L2725" i="2" l="1"/>
  <c r="H1791" i="2"/>
  <c r="A1791" i="2" s="1"/>
  <c r="F2724" i="2"/>
  <c r="G2724" i="2"/>
  <c r="K2725" i="2"/>
  <c r="E2725" i="2"/>
  <c r="C2726" i="2"/>
  <c r="N1791" i="2" l="1"/>
  <c r="D1792" i="2" s="1"/>
  <c r="L2726" i="2"/>
  <c r="I1791" i="2"/>
  <c r="M1791" i="2" s="1"/>
  <c r="F2725" i="2"/>
  <c r="G2725" i="2"/>
  <c r="K2726" i="2"/>
  <c r="E2726" i="2"/>
  <c r="C2727" i="2"/>
  <c r="H1792" i="2" l="1"/>
  <c r="A1792" i="2" s="1"/>
  <c r="L2727" i="2"/>
  <c r="I1792" i="2"/>
  <c r="M1792" i="2" s="1"/>
  <c r="N1792" i="2"/>
  <c r="D1793" i="2" s="1"/>
  <c r="G2726" i="2"/>
  <c r="F2726" i="2"/>
  <c r="K2727" i="2"/>
  <c r="E2727" i="2"/>
  <c r="C2728" i="2"/>
  <c r="L2728" i="2" l="1"/>
  <c r="H1793" i="2"/>
  <c r="L1793" i="2" s="1"/>
  <c r="F2727" i="2"/>
  <c r="G2727" i="2"/>
  <c r="K2728" i="2"/>
  <c r="E2728" i="2"/>
  <c r="C2729" i="2"/>
  <c r="L2729" i="2" l="1"/>
  <c r="A1793" i="2"/>
  <c r="N1793" i="2"/>
  <c r="D1794" i="2" s="1"/>
  <c r="I1793" i="2"/>
  <c r="M1793" i="2" s="1"/>
  <c r="F2728" i="2"/>
  <c r="G2728" i="2"/>
  <c r="K2729" i="2"/>
  <c r="E2729" i="2"/>
  <c r="C2730" i="2"/>
  <c r="L2730" i="2" l="1"/>
  <c r="H1794" i="2"/>
  <c r="L1794" i="2" s="1"/>
  <c r="F2729" i="2"/>
  <c r="G2729" i="2"/>
  <c r="K2730" i="2"/>
  <c r="E2730" i="2"/>
  <c r="C2731" i="2"/>
  <c r="L2731" i="2" l="1"/>
  <c r="A1794" i="2"/>
  <c r="I1794" i="2"/>
  <c r="M1794" i="2" s="1"/>
  <c r="N1794" i="2"/>
  <c r="D1795" i="2" s="1"/>
  <c r="L1795" i="2"/>
  <c r="F2730" i="2"/>
  <c r="G2730" i="2"/>
  <c r="E2731" i="2"/>
  <c r="K2731" i="2"/>
  <c r="C2732" i="2"/>
  <c r="L2732" i="2" l="1"/>
  <c r="H1795" i="2"/>
  <c r="A1795" i="2" s="1"/>
  <c r="G2731" i="2"/>
  <c r="F2731" i="2"/>
  <c r="E2732" i="2"/>
  <c r="K2732" i="2"/>
  <c r="C2733" i="2"/>
  <c r="L2733" i="2" l="1"/>
  <c r="I1795" i="2"/>
  <c r="M1795" i="2" s="1"/>
  <c r="N1795" i="2"/>
  <c r="D1796" i="2" s="1"/>
  <c r="L1796" i="2"/>
  <c r="K2733" i="2"/>
  <c r="E2733" i="2"/>
  <c r="G2732" i="2"/>
  <c r="F2732" i="2"/>
  <c r="C2734" i="2"/>
  <c r="L2734" i="2" l="1"/>
  <c r="H1796" i="2"/>
  <c r="A1796" i="2" s="1"/>
  <c r="E2734" i="2"/>
  <c r="K2734" i="2"/>
  <c r="F2733" i="2"/>
  <c r="G2733" i="2"/>
  <c r="C2735" i="2"/>
  <c r="L2735" i="2" l="1"/>
  <c r="N1796" i="2"/>
  <c r="D1797" i="2" s="1"/>
  <c r="I1796" i="2"/>
  <c r="M1796" i="2" s="1"/>
  <c r="E2735" i="2"/>
  <c r="K2735" i="2"/>
  <c r="F2734" i="2"/>
  <c r="G2734" i="2"/>
  <c r="C2736" i="2"/>
  <c r="E1797" i="2" l="1"/>
  <c r="F1797" i="2" s="1"/>
  <c r="G1797" i="2" s="1"/>
  <c r="H1797" i="2"/>
  <c r="A1797" i="2" s="1"/>
  <c r="E1799" i="2"/>
  <c r="F2735" i="2"/>
  <c r="G2735" i="2"/>
  <c r="E2736" i="2"/>
  <c r="K2736" i="2"/>
  <c r="C2737" i="2"/>
  <c r="N1797" i="2" l="1"/>
  <c r="D1798" i="2" s="1"/>
  <c r="I1797" i="2"/>
  <c r="G1799" i="2"/>
  <c r="F1799" i="2"/>
  <c r="F2736" i="2"/>
  <c r="G2736" i="2"/>
  <c r="K2737" i="2"/>
  <c r="E2737" i="2"/>
  <c r="C2738" i="2"/>
  <c r="M1797" i="2"/>
  <c r="H1798" i="2" l="1"/>
  <c r="I1798" i="2" s="1"/>
  <c r="E1798" i="2"/>
  <c r="K2738" i="2"/>
  <c r="E2738" i="2"/>
  <c r="F2737" i="2"/>
  <c r="G2737" i="2"/>
  <c r="C2739" i="2"/>
  <c r="M1798" i="2"/>
  <c r="A1798" i="2" l="1"/>
  <c r="N1798" i="2"/>
  <c r="H1799" i="2" s="1"/>
  <c r="F1798" i="2"/>
  <c r="G1798" i="2" s="1"/>
  <c r="E1800" i="2"/>
  <c r="F1800" i="2" s="1"/>
  <c r="G1800" i="2" s="1"/>
  <c r="G2738" i="2"/>
  <c r="F2738" i="2"/>
  <c r="E2739" i="2"/>
  <c r="K2739" i="2"/>
  <c r="C2740" i="2"/>
  <c r="D1799" i="2" l="1"/>
  <c r="A1799" i="2" s="1"/>
  <c r="L2740" i="2"/>
  <c r="I1799" i="2"/>
  <c r="M1799" i="2" s="1"/>
  <c r="N1799" i="2"/>
  <c r="D1800" i="2" s="1"/>
  <c r="G2739" i="2"/>
  <c r="F2739" i="2"/>
  <c r="K2740" i="2"/>
  <c r="C2741" i="2"/>
  <c r="L2741" i="2" l="1"/>
  <c r="H1800" i="2"/>
  <c r="A1800" i="2" s="1"/>
  <c r="K2741" i="2"/>
  <c r="C2742" i="2"/>
  <c r="L2742" i="2" l="1"/>
  <c r="I1800" i="2"/>
  <c r="M1800" i="2" s="1"/>
  <c r="N1800" i="2"/>
  <c r="D1801" i="2" s="1"/>
  <c r="K2742" i="2"/>
  <c r="C2743" i="2"/>
  <c r="L2743" i="2" l="1"/>
  <c r="H1801" i="2"/>
  <c r="I1801" i="2" s="1"/>
  <c r="M1801" i="2" s="1"/>
  <c r="K2743" i="2"/>
  <c r="C2744" i="2"/>
  <c r="A1801" i="2" l="1"/>
  <c r="L2744" i="2"/>
  <c r="N1801" i="2"/>
  <c r="D1802" i="2" s="1"/>
  <c r="K2744" i="2"/>
  <c r="E2744" i="2"/>
  <c r="C2745" i="2"/>
  <c r="H1802" i="2" l="1"/>
  <c r="A1802" i="2" s="1"/>
  <c r="L2745" i="2"/>
  <c r="F2744" i="2"/>
  <c r="G2744" i="2"/>
  <c r="K2745" i="2"/>
  <c r="E2745" i="2"/>
  <c r="C2746" i="2"/>
  <c r="N1802" i="2" l="1"/>
  <c r="D1803" i="2" s="1"/>
  <c r="I1802" i="2"/>
  <c r="M1802" i="2" s="1"/>
  <c r="L2746" i="2"/>
  <c r="G2745" i="2"/>
  <c r="F2745" i="2"/>
  <c r="K2746" i="2"/>
  <c r="E2746" i="2"/>
  <c r="C2747" i="2"/>
  <c r="H1803" i="2" l="1"/>
  <c r="L2747" i="2"/>
  <c r="F2746" i="2"/>
  <c r="G2746" i="2"/>
  <c r="K2747" i="2"/>
  <c r="E2747" i="2"/>
  <c r="C2748" i="2"/>
  <c r="I1803" i="2" l="1"/>
  <c r="M1803" i="2" s="1"/>
  <c r="N1803" i="2"/>
  <c r="D1804" i="2" s="1"/>
  <c r="A1803" i="2"/>
  <c r="L2748" i="2"/>
  <c r="F2747" i="2"/>
  <c r="G2747" i="2"/>
  <c r="K2748" i="2"/>
  <c r="E2748" i="2"/>
  <c r="C2749" i="2"/>
  <c r="H1804" i="2" l="1"/>
  <c r="L2749" i="2"/>
  <c r="F2748" i="2"/>
  <c r="G2748" i="2"/>
  <c r="K2749" i="2"/>
  <c r="E2749" i="2"/>
  <c r="C2750" i="2"/>
  <c r="N1804" i="2" l="1"/>
  <c r="D1805" i="2" s="1"/>
  <c r="A1804" i="2"/>
  <c r="I1804" i="2"/>
  <c r="M1804" i="2" s="1"/>
  <c r="H1805" i="2" s="1"/>
  <c r="L2750" i="2"/>
  <c r="F2749" i="2"/>
  <c r="G2749" i="2"/>
  <c r="E2750" i="2"/>
  <c r="K2750" i="2"/>
  <c r="C2751" i="2"/>
  <c r="A1805" i="2" l="1"/>
  <c r="N1805" i="2"/>
  <c r="D1806" i="2" s="1"/>
  <c r="I1805" i="2"/>
  <c r="M1805" i="2" s="1"/>
  <c r="L2751" i="2"/>
  <c r="F2750" i="2"/>
  <c r="G2750" i="2"/>
  <c r="E2751" i="2"/>
  <c r="K2751" i="2"/>
  <c r="C2752" i="2"/>
  <c r="H1806" i="2" l="1"/>
  <c r="N1806" i="2" s="1"/>
  <c r="D1807" i="2" s="1"/>
  <c r="L2752" i="2"/>
  <c r="F2751" i="2"/>
  <c r="G2751" i="2"/>
  <c r="E2752" i="2"/>
  <c r="K2752" i="2"/>
  <c r="C2753" i="2"/>
  <c r="A1806" i="2" l="1"/>
  <c r="I1806" i="2"/>
  <c r="M1806" i="2" s="1"/>
  <c r="H1807" i="2" s="1"/>
  <c r="A1807" i="2" s="1"/>
  <c r="L2753" i="2"/>
  <c r="F2752" i="2"/>
  <c r="G2752" i="2"/>
  <c r="E2753" i="2"/>
  <c r="K2753" i="2"/>
  <c r="C2754" i="2"/>
  <c r="N1807" i="2" l="1"/>
  <c r="D1808" i="2" s="1"/>
  <c r="I1807" i="2"/>
  <c r="M1807" i="2" s="1"/>
  <c r="H1808" i="2" s="1"/>
  <c r="L2754" i="2"/>
  <c r="E2754" i="2"/>
  <c r="K2754" i="2"/>
  <c r="F2753" i="2"/>
  <c r="G2753" i="2"/>
  <c r="C2755" i="2"/>
  <c r="I1808" i="2" l="1"/>
  <c r="M1808" i="2" s="1"/>
  <c r="N1808" i="2"/>
  <c r="D1809" i="2" s="1"/>
  <c r="A1808" i="2"/>
  <c r="L2755" i="2"/>
  <c r="F2754" i="2"/>
  <c r="G2754" i="2"/>
  <c r="E2755" i="2"/>
  <c r="K2755" i="2"/>
  <c r="C2756" i="2"/>
  <c r="H1809" i="2" l="1"/>
  <c r="I1809" i="2" s="1"/>
  <c r="M1809" i="2" s="1"/>
  <c r="L2756" i="2"/>
  <c r="F2755" i="2"/>
  <c r="G2755" i="2"/>
  <c r="K2756" i="2"/>
  <c r="E2756" i="2"/>
  <c r="C2757" i="2"/>
  <c r="A1809" i="2" l="1"/>
  <c r="N1809" i="2"/>
  <c r="D1810" i="2" s="1"/>
  <c r="L2757" i="2"/>
  <c r="K2757" i="2"/>
  <c r="E2757" i="2"/>
  <c r="F2756" i="2"/>
  <c r="G2756" i="2"/>
  <c r="C2758" i="2"/>
  <c r="H1810" i="2" l="1"/>
  <c r="A1810" i="2"/>
  <c r="N1810" i="2"/>
  <c r="D1811" i="2" s="1"/>
  <c r="I1810" i="2"/>
  <c r="M1810" i="2" s="1"/>
  <c r="L2758" i="2"/>
  <c r="G2757" i="2"/>
  <c r="F2757" i="2"/>
  <c r="K2758" i="2"/>
  <c r="E2758" i="2"/>
  <c r="C2759" i="2"/>
  <c r="H1811" i="2" l="1"/>
  <c r="A1811" i="2" s="1"/>
  <c r="L2759" i="2"/>
  <c r="F2758" i="2"/>
  <c r="G2758" i="2"/>
  <c r="K2759" i="2"/>
  <c r="E2759" i="2"/>
  <c r="C2760" i="2"/>
  <c r="N1811" i="2" l="1"/>
  <c r="D1812" i="2" s="1"/>
  <c r="I1811" i="2"/>
  <c r="M1811" i="2" s="1"/>
  <c r="H1812" i="2" s="1"/>
  <c r="L2760" i="2"/>
  <c r="F2759" i="2"/>
  <c r="G2759" i="2"/>
  <c r="K2760" i="2"/>
  <c r="E2760" i="2"/>
  <c r="C2761" i="2"/>
  <c r="A1812" i="2" l="1"/>
  <c r="I1812" i="2"/>
  <c r="M1812" i="2" s="1"/>
  <c r="N1812" i="2"/>
  <c r="D1813" i="2" s="1"/>
  <c r="L2761" i="2"/>
  <c r="F2760" i="2"/>
  <c r="G2760" i="2"/>
  <c r="K2761" i="2"/>
  <c r="E2761" i="2"/>
  <c r="C2762" i="2"/>
  <c r="H1813" i="2" l="1"/>
  <c r="A1813" i="2" s="1"/>
  <c r="L2762" i="2"/>
  <c r="F2761" i="2"/>
  <c r="G2761" i="2"/>
  <c r="E2762" i="2"/>
  <c r="K2762" i="2"/>
  <c r="C2763" i="2"/>
  <c r="N1813" i="2" l="1"/>
  <c r="D1814" i="2" s="1"/>
  <c r="I1813" i="2"/>
  <c r="M1813" i="2" s="1"/>
  <c r="L2763" i="2"/>
  <c r="F2762" i="2"/>
  <c r="G2762" i="2"/>
  <c r="K2763" i="2"/>
  <c r="E2763" i="2"/>
  <c r="C2764" i="2"/>
  <c r="H1814" i="2" l="1"/>
  <c r="I1814" i="2" s="1"/>
  <c r="M1814" i="2" s="1"/>
  <c r="L2764" i="2"/>
  <c r="G2763" i="2"/>
  <c r="F2763" i="2"/>
  <c r="E2764" i="2"/>
  <c r="K2764" i="2"/>
  <c r="C2765" i="2"/>
  <c r="N1814" i="2" l="1"/>
  <c r="D1815" i="2" s="1"/>
  <c r="A1814" i="2"/>
  <c r="H1815" i="2"/>
  <c r="L2765" i="2"/>
  <c r="F2764" i="2"/>
  <c r="G2764" i="2"/>
  <c r="E2765" i="2"/>
  <c r="K2765" i="2"/>
  <c r="C2766" i="2"/>
  <c r="I1815" i="2" l="1"/>
  <c r="M1815" i="2" s="1"/>
  <c r="N1815" i="2"/>
  <c r="D1816" i="2" s="1"/>
  <c r="A1815" i="2"/>
  <c r="L2766" i="2"/>
  <c r="F2765" i="2"/>
  <c r="G2765" i="2"/>
  <c r="E2766" i="2"/>
  <c r="K2766" i="2"/>
  <c r="C2767" i="2"/>
  <c r="H1816" i="2" l="1"/>
  <c r="I1816" i="2" s="1"/>
  <c r="M1816" i="2" s="1"/>
  <c r="F2766" i="2"/>
  <c r="G2766" i="2"/>
  <c r="E2767" i="2"/>
  <c r="K2767" i="2"/>
  <c r="C2768" i="2"/>
  <c r="A1816" i="2" l="1"/>
  <c r="N1816" i="2"/>
  <c r="D1817" i="2" s="1"/>
  <c r="F2767" i="2"/>
  <c r="G2767" i="2"/>
  <c r="E2768" i="2"/>
  <c r="K2768" i="2"/>
  <c r="C2769" i="2"/>
  <c r="H1817" i="2" l="1"/>
  <c r="N1817" i="2" s="1"/>
  <c r="D1818" i="2" s="1"/>
  <c r="F2768" i="2"/>
  <c r="G2768" i="2"/>
  <c r="K2769" i="2"/>
  <c r="E2769" i="2"/>
  <c r="C2770" i="2"/>
  <c r="I1817" i="2" l="1"/>
  <c r="M1817" i="2" s="1"/>
  <c r="H1818" i="2" s="1"/>
  <c r="N1818" i="2" s="1"/>
  <c r="D1819" i="2" s="1"/>
  <c r="A1817" i="2"/>
  <c r="E2770" i="2"/>
  <c r="K2770" i="2"/>
  <c r="G2769" i="2"/>
  <c r="F2769" i="2"/>
  <c r="C2771" i="2"/>
  <c r="A1818" i="2" l="1"/>
  <c r="I1818" i="2"/>
  <c r="M1818" i="2" s="1"/>
  <c r="H1819" i="2" s="1"/>
  <c r="A1819" i="2" s="1"/>
  <c r="L2771" i="2"/>
  <c r="F2770" i="2"/>
  <c r="G2770" i="2"/>
  <c r="K2771" i="2"/>
  <c r="C2772" i="2"/>
  <c r="I1819" i="2" l="1"/>
  <c r="M1819" i="2" s="1"/>
  <c r="N1819" i="2"/>
  <c r="D1820" i="2" s="1"/>
  <c r="L2772" i="2"/>
  <c r="E2772" i="2"/>
  <c r="K2772" i="2"/>
  <c r="C2773" i="2"/>
  <c r="H1820" i="2" l="1"/>
  <c r="L2773" i="2"/>
  <c r="F2772" i="2"/>
  <c r="G2772" i="2"/>
  <c r="K2773" i="2"/>
  <c r="C2774" i="2"/>
  <c r="I1820" i="2" l="1"/>
  <c r="M1820" i="2" s="1"/>
  <c r="N1820" i="2"/>
  <c r="D1821" i="2" s="1"/>
  <c r="A1820" i="2"/>
  <c r="L2774" i="2"/>
  <c r="K2774" i="2"/>
  <c r="C2775" i="2"/>
  <c r="H1821" i="2" l="1"/>
  <c r="L2775" i="2"/>
  <c r="K2775" i="2"/>
  <c r="E2775" i="2"/>
  <c r="C2776" i="2"/>
  <c r="I1821" i="2" l="1"/>
  <c r="M1821" i="2" s="1"/>
  <c r="A1821" i="2"/>
  <c r="N1821" i="2"/>
  <c r="D1822" i="2" s="1"/>
  <c r="L2776" i="2"/>
  <c r="F2775" i="2"/>
  <c r="G2775" i="2"/>
  <c r="K2776" i="2"/>
  <c r="E2776" i="2"/>
  <c r="C2777" i="2"/>
  <c r="H1822" i="2" l="1"/>
  <c r="I1822" i="2" s="1"/>
  <c r="M1822" i="2" s="1"/>
  <c r="L2777" i="2"/>
  <c r="G2776" i="2"/>
  <c r="F2776" i="2"/>
  <c r="K2777" i="2"/>
  <c r="E2777" i="2"/>
  <c r="C2778" i="2"/>
  <c r="N1822" i="2" l="1"/>
  <c r="D1823" i="2" s="1"/>
  <c r="A1822" i="2"/>
  <c r="H1823" i="2"/>
  <c r="A1823" i="2" s="1"/>
  <c r="L2778" i="2"/>
  <c r="F2777" i="2"/>
  <c r="G2777" i="2"/>
  <c r="K2778" i="2"/>
  <c r="E2778" i="2"/>
  <c r="C2779" i="2"/>
  <c r="I1823" i="2" l="1"/>
  <c r="M1823" i="2" s="1"/>
  <c r="N1823" i="2"/>
  <c r="D1824" i="2" s="1"/>
  <c r="L2779" i="2"/>
  <c r="F2778" i="2"/>
  <c r="G2778" i="2"/>
  <c r="K2779" i="2"/>
  <c r="E2779" i="2"/>
  <c r="C2780" i="2"/>
  <c r="H1824" i="2" l="1"/>
  <c r="L1824" i="2" s="1"/>
  <c r="L2780" i="2"/>
  <c r="K2780" i="2"/>
  <c r="E2780" i="2"/>
  <c r="F2779" i="2"/>
  <c r="G2779" i="2"/>
  <c r="C2781" i="2"/>
  <c r="A1824" i="2" l="1"/>
  <c r="I1824" i="2"/>
  <c r="M1824" i="2" s="1"/>
  <c r="N1824" i="2"/>
  <c r="D1825" i="2" s="1"/>
  <c r="L2781" i="2"/>
  <c r="L1826" i="2"/>
  <c r="F2780" i="2"/>
  <c r="G2780" i="2"/>
  <c r="E2781" i="2"/>
  <c r="K2781" i="2"/>
  <c r="C2782" i="2"/>
  <c r="H1825" i="2" l="1"/>
  <c r="L2782" i="2"/>
  <c r="F2781" i="2"/>
  <c r="G2781" i="2"/>
  <c r="E2782" i="2"/>
  <c r="K2782" i="2"/>
  <c r="C2783" i="2"/>
  <c r="A1825" i="2" l="1"/>
  <c r="I1825" i="2"/>
  <c r="M1825" i="2" s="1"/>
  <c r="N1825" i="2"/>
  <c r="D1826" i="2" s="1"/>
  <c r="L1825" i="2"/>
  <c r="L2783" i="2"/>
  <c r="F2782" i="2"/>
  <c r="G2782" i="2"/>
  <c r="E2783" i="2"/>
  <c r="K2783" i="2"/>
  <c r="C2784" i="2"/>
  <c r="H1826" i="2" l="1"/>
  <c r="I1826" i="2" s="1"/>
  <c r="M1826" i="2" s="1"/>
  <c r="L2784" i="2"/>
  <c r="E2784" i="2"/>
  <c r="K2784" i="2"/>
  <c r="F2783" i="2"/>
  <c r="G2783" i="2"/>
  <c r="C2785" i="2"/>
  <c r="A1826" i="2" l="1"/>
  <c r="N1826" i="2"/>
  <c r="D1827" i="2" s="1"/>
  <c r="L2785" i="2"/>
  <c r="L1827" i="2"/>
  <c r="F2784" i="2"/>
  <c r="G2784" i="2"/>
  <c r="E2785" i="2"/>
  <c r="K2785" i="2"/>
  <c r="C2786" i="2"/>
  <c r="H1827" i="2" l="1"/>
  <c r="L2786" i="2"/>
  <c r="E1829" i="2"/>
  <c r="F2785" i="2"/>
  <c r="G2785" i="2"/>
  <c r="E2786" i="2"/>
  <c r="K2786" i="2"/>
  <c r="C2787" i="2"/>
  <c r="A1827" i="2" l="1"/>
  <c r="N1827" i="2"/>
  <c r="D1828" i="2" s="1"/>
  <c r="E1828" i="2" s="1"/>
  <c r="F1828" i="2" s="1"/>
  <c r="G1828" i="2" s="1"/>
  <c r="I1827" i="2"/>
  <c r="M1827" i="2" s="1"/>
  <c r="L2787" i="2"/>
  <c r="F1829" i="2"/>
  <c r="G1829" i="2"/>
  <c r="K2787" i="2"/>
  <c r="E2787" i="2"/>
  <c r="F2786" i="2"/>
  <c r="G2786" i="2"/>
  <c r="C2788" i="2"/>
  <c r="H1828" i="2" l="1"/>
  <c r="A1828" i="2" s="1"/>
  <c r="N1828" i="2"/>
  <c r="D1829" i="2" s="1"/>
  <c r="I1828" i="2"/>
  <c r="L2788" i="2"/>
  <c r="F2787" i="2"/>
  <c r="G2787" i="2"/>
  <c r="K2788" i="2"/>
  <c r="E2788" i="2"/>
  <c r="C2789" i="2"/>
  <c r="M1828" i="2"/>
  <c r="H1829" i="2" l="1"/>
  <c r="A1829" i="2" s="1"/>
  <c r="L2789" i="2"/>
  <c r="I1829" i="2"/>
  <c r="M1829" i="2" s="1"/>
  <c r="K2789" i="2"/>
  <c r="E2789" i="2"/>
  <c r="G2788" i="2"/>
  <c r="F2788" i="2"/>
  <c r="C2790" i="2"/>
  <c r="N1829" i="2" l="1"/>
  <c r="D1830" i="2" s="1"/>
  <c r="L2790" i="2"/>
  <c r="F2789" i="2"/>
  <c r="G2789" i="2"/>
  <c r="K2790" i="2"/>
  <c r="E2790" i="2"/>
  <c r="C2791" i="2"/>
  <c r="H1830" i="2" l="1"/>
  <c r="L2791" i="2"/>
  <c r="F2790" i="2"/>
  <c r="G2790" i="2"/>
  <c r="K2791" i="2"/>
  <c r="E2791" i="2"/>
  <c r="C2792" i="2"/>
  <c r="I1830" i="2" l="1"/>
  <c r="M1830" i="2" s="1"/>
  <c r="N1830" i="2"/>
  <c r="D1831" i="2" s="1"/>
  <c r="A1830" i="2"/>
  <c r="L2792" i="2"/>
  <c r="F2791" i="2"/>
  <c r="G2791" i="2"/>
  <c r="K2792" i="2"/>
  <c r="E2792" i="2"/>
  <c r="C2793" i="2"/>
  <c r="H1831" i="2" l="1"/>
  <c r="L2793" i="2"/>
  <c r="F2792" i="2"/>
  <c r="G2792" i="2"/>
  <c r="E2793" i="2"/>
  <c r="K2793" i="2"/>
  <c r="C2794" i="2"/>
  <c r="A1831" i="2" l="1"/>
  <c r="I1831" i="2"/>
  <c r="M1831" i="2" s="1"/>
  <c r="N1831" i="2"/>
  <c r="D1832" i="2" s="1"/>
  <c r="L2794" i="2"/>
  <c r="E2794" i="2"/>
  <c r="K2794" i="2"/>
  <c r="F2793" i="2"/>
  <c r="G2793" i="2"/>
  <c r="C2795" i="2"/>
  <c r="H1832" i="2" l="1"/>
  <c r="L2795" i="2"/>
  <c r="E2795" i="2"/>
  <c r="K2795" i="2"/>
  <c r="F2794" i="2"/>
  <c r="G2794" i="2"/>
  <c r="C2796" i="2"/>
  <c r="A1832" i="2" l="1"/>
  <c r="I1832" i="2"/>
  <c r="M1832" i="2" s="1"/>
  <c r="N1832" i="2"/>
  <c r="D1833" i="2" s="1"/>
  <c r="L2796" i="2"/>
  <c r="F2795" i="2"/>
  <c r="G2795" i="2"/>
  <c r="E2796" i="2"/>
  <c r="K2796" i="2"/>
  <c r="C2797" i="2"/>
  <c r="H1833" i="2" l="1"/>
  <c r="L2797" i="2"/>
  <c r="F2796" i="2"/>
  <c r="G2796" i="2"/>
  <c r="E2797" i="2"/>
  <c r="K2797" i="2"/>
  <c r="C2798" i="2"/>
  <c r="A1833" i="2" l="1"/>
  <c r="N1833" i="2"/>
  <c r="D1834" i="2" s="1"/>
  <c r="I1833" i="2"/>
  <c r="M1833" i="2" s="1"/>
  <c r="H1834" i="2" s="1"/>
  <c r="A1834" i="2" s="1"/>
  <c r="F2797" i="2"/>
  <c r="G2797" i="2"/>
  <c r="E2798" i="2"/>
  <c r="K2798" i="2"/>
  <c r="C2799" i="2"/>
  <c r="N1834" i="2" l="1"/>
  <c r="D1835" i="2" s="1"/>
  <c r="I1834" i="2"/>
  <c r="M1834" i="2" s="1"/>
  <c r="L2799" i="2"/>
  <c r="F2798" i="2"/>
  <c r="G2798" i="2"/>
  <c r="K2799" i="2"/>
  <c r="E2799" i="2"/>
  <c r="C2800" i="2"/>
  <c r="H1835" i="2" l="1"/>
  <c r="A1835" i="2" s="1"/>
  <c r="F2799" i="2"/>
  <c r="G2799" i="2"/>
  <c r="K2800" i="2"/>
  <c r="E2800" i="2"/>
  <c r="C2801" i="2"/>
  <c r="I1835" i="2" l="1"/>
  <c r="M1835" i="2" s="1"/>
  <c r="N1835" i="2"/>
  <c r="D1836" i="2" s="1"/>
  <c r="G2800" i="2"/>
  <c r="F2800" i="2"/>
  <c r="K2801" i="2"/>
  <c r="C2802" i="2"/>
  <c r="H1836" i="2" l="1"/>
  <c r="A1836" i="2" s="1"/>
  <c r="L2802" i="2"/>
  <c r="K2802" i="2"/>
  <c r="C2803" i="2"/>
  <c r="I1836" i="2" l="1"/>
  <c r="M1836" i="2" s="1"/>
  <c r="N1836" i="2"/>
  <c r="D1837" i="2" s="1"/>
  <c r="L2803" i="2"/>
  <c r="E2803" i="2"/>
  <c r="K2803" i="2"/>
  <c r="C2804" i="2"/>
  <c r="H1837" i="2" l="1"/>
  <c r="L2804" i="2"/>
  <c r="F2803" i="2"/>
  <c r="G2803" i="2"/>
  <c r="K2804" i="2"/>
  <c r="C2805" i="2"/>
  <c r="I1837" i="2" l="1"/>
  <c r="M1837" i="2" s="1"/>
  <c r="A1837" i="2"/>
  <c r="N1837" i="2"/>
  <c r="D1838" i="2" s="1"/>
  <c r="L2805" i="2"/>
  <c r="K2805" i="2"/>
  <c r="E2805" i="2"/>
  <c r="C2806" i="2"/>
  <c r="H1838" i="2" l="1"/>
  <c r="L2806" i="2"/>
  <c r="F2805" i="2"/>
  <c r="G2805" i="2"/>
  <c r="K2806" i="2"/>
  <c r="E2806" i="2"/>
  <c r="C2807" i="2"/>
  <c r="A1838" i="2" l="1"/>
  <c r="I1838" i="2"/>
  <c r="M1838" i="2" s="1"/>
  <c r="N1838" i="2"/>
  <c r="D1839" i="2" s="1"/>
  <c r="L2807" i="2"/>
  <c r="G2806" i="2"/>
  <c r="F2806" i="2"/>
  <c r="K2807" i="2"/>
  <c r="E2807" i="2"/>
  <c r="C2808" i="2"/>
  <c r="H1839" i="2" l="1"/>
  <c r="L2808" i="2"/>
  <c r="K2808" i="2"/>
  <c r="E2808" i="2"/>
  <c r="F2807" i="2"/>
  <c r="G2807" i="2"/>
  <c r="C2809" i="2"/>
  <c r="N1839" i="2" l="1"/>
  <c r="D1840" i="2" s="1"/>
  <c r="I1839" i="2"/>
  <c r="M1839" i="2" s="1"/>
  <c r="H1840" i="2" s="1"/>
  <c r="A1839" i="2"/>
  <c r="L2809" i="2"/>
  <c r="F2808" i="2"/>
  <c r="G2808" i="2"/>
  <c r="K2809" i="2"/>
  <c r="E2809" i="2"/>
  <c r="C2810" i="2"/>
  <c r="N1840" i="2" l="1"/>
  <c r="D1841" i="2" s="1"/>
  <c r="I1840" i="2"/>
  <c r="M1840" i="2" s="1"/>
  <c r="H1841" i="2" s="1"/>
  <c r="A1840" i="2"/>
  <c r="L2810" i="2"/>
  <c r="F2809" i="2"/>
  <c r="G2809" i="2"/>
  <c r="K2810" i="2"/>
  <c r="E2810" i="2"/>
  <c r="C2811" i="2"/>
  <c r="A1841" i="2" l="1"/>
  <c r="I1841" i="2"/>
  <c r="M1841" i="2" s="1"/>
  <c r="N1841" i="2"/>
  <c r="D1842" i="2" s="1"/>
  <c r="L2811" i="2"/>
  <c r="F2810" i="2"/>
  <c r="G2810" i="2"/>
  <c r="E2811" i="2"/>
  <c r="K2811" i="2"/>
  <c r="C2812" i="2"/>
  <c r="H1842" i="2" l="1"/>
  <c r="L2812" i="2"/>
  <c r="F2811" i="2"/>
  <c r="G2811" i="2"/>
  <c r="E2812" i="2"/>
  <c r="K2812" i="2"/>
  <c r="C2813" i="2"/>
  <c r="A1842" i="2" l="1"/>
  <c r="I1842" i="2"/>
  <c r="M1842" i="2" s="1"/>
  <c r="L2813" i="2"/>
  <c r="F2812" i="2"/>
  <c r="G2812" i="2"/>
  <c r="E2813" i="2"/>
  <c r="K2813" i="2"/>
  <c r="C2814" i="2"/>
  <c r="N1842" i="2" l="1"/>
  <c r="D1843" i="2" s="1"/>
  <c r="L2814" i="2"/>
  <c r="F2813" i="2"/>
  <c r="G2813" i="2"/>
  <c r="E2814" i="2"/>
  <c r="K2814" i="2"/>
  <c r="C2815" i="2"/>
  <c r="H1843" i="2" l="1"/>
  <c r="N1843" i="2" s="1"/>
  <c r="D1844" i="2" s="1"/>
  <c r="I1843" i="2"/>
  <c r="M1843" i="2" s="1"/>
  <c r="A1843" i="2"/>
  <c r="L2815" i="2"/>
  <c r="F2814" i="2"/>
  <c r="G2814" i="2"/>
  <c r="E2815" i="2"/>
  <c r="K2815" i="2"/>
  <c r="C2816" i="2"/>
  <c r="H1844" i="2" l="1"/>
  <c r="N1844" i="2"/>
  <c r="D1845" i="2" s="1"/>
  <c r="I1844" i="2"/>
  <c r="M1844" i="2" s="1"/>
  <c r="H1845" i="2" s="1"/>
  <c r="A1844" i="2"/>
  <c r="L2816" i="2"/>
  <c r="F2815" i="2"/>
  <c r="G2815" i="2"/>
  <c r="E2816" i="2"/>
  <c r="K2816" i="2"/>
  <c r="C2817" i="2"/>
  <c r="N1845" i="2" l="1"/>
  <c r="D1846" i="2" s="1"/>
  <c r="I1845" i="2"/>
  <c r="M1845" i="2" s="1"/>
  <c r="H1846" i="2" s="1"/>
  <c r="A1845" i="2"/>
  <c r="L2817" i="2"/>
  <c r="F2816" i="2"/>
  <c r="G2816" i="2"/>
  <c r="K2817" i="2"/>
  <c r="E2817" i="2"/>
  <c r="C2818" i="2"/>
  <c r="A1846" i="2" l="1"/>
  <c r="N1846" i="2"/>
  <c r="D1847" i="2" s="1"/>
  <c r="I1846" i="2"/>
  <c r="M1846" i="2" s="1"/>
  <c r="H1847" i="2" s="1"/>
  <c r="L2818" i="2"/>
  <c r="F2817" i="2"/>
  <c r="G2817" i="2"/>
  <c r="K2818" i="2"/>
  <c r="E2818" i="2"/>
  <c r="C2819" i="2"/>
  <c r="A1847" i="2" l="1"/>
  <c r="N1847" i="2"/>
  <c r="D1848" i="2" s="1"/>
  <c r="I1847" i="2"/>
  <c r="M1847" i="2" s="1"/>
  <c r="L2819" i="2"/>
  <c r="H1848" i="2"/>
  <c r="I1848" i="2" s="1"/>
  <c r="M1848" i="2" s="1"/>
  <c r="G2818" i="2"/>
  <c r="F2818" i="2"/>
  <c r="K2819" i="2"/>
  <c r="E2819" i="2"/>
  <c r="C2820" i="2"/>
  <c r="A1848" i="2" l="1"/>
  <c r="L2820" i="2"/>
  <c r="N1848" i="2"/>
  <c r="D1849" i="2" s="1"/>
  <c r="F2819" i="2"/>
  <c r="G2819" i="2"/>
  <c r="K2820" i="2"/>
  <c r="E2820" i="2"/>
  <c r="C2821" i="2"/>
  <c r="L2821" i="2" l="1"/>
  <c r="H1849" i="2"/>
  <c r="A1849" i="2" s="1"/>
  <c r="F2820" i="2"/>
  <c r="G2820" i="2"/>
  <c r="K2821" i="2"/>
  <c r="E2821" i="2"/>
  <c r="C2822" i="2"/>
  <c r="L2822" i="2" l="1"/>
  <c r="N1849" i="2"/>
  <c r="D1850" i="2" s="1"/>
  <c r="I1849" i="2"/>
  <c r="M1849" i="2" s="1"/>
  <c r="K2822" i="2"/>
  <c r="E2822" i="2"/>
  <c r="G2821" i="2"/>
  <c r="F2821" i="2"/>
  <c r="C2823" i="2"/>
  <c r="L2823" i="2" l="1"/>
  <c r="H1850" i="2"/>
  <c r="A1850" i="2" s="1"/>
  <c r="F2822" i="2"/>
  <c r="G2822" i="2"/>
  <c r="E2823" i="2"/>
  <c r="K2823" i="2"/>
  <c r="C2824" i="2"/>
  <c r="L2824" i="2" l="1"/>
  <c r="I1850" i="2"/>
  <c r="M1850" i="2" s="1"/>
  <c r="N1850" i="2"/>
  <c r="D1851" i="2" s="1"/>
  <c r="E2824" i="2"/>
  <c r="K2824" i="2"/>
  <c r="F2823" i="2"/>
  <c r="G2823" i="2"/>
  <c r="C2825" i="2"/>
  <c r="L2825" i="2" l="1"/>
  <c r="H1851" i="2"/>
  <c r="A1851" i="2" s="1"/>
  <c r="G2824" i="2"/>
  <c r="F2824" i="2"/>
  <c r="E2825" i="2"/>
  <c r="K2825" i="2"/>
  <c r="C2826" i="2"/>
  <c r="N1851" i="2" l="1"/>
  <c r="D1852" i="2" s="1"/>
  <c r="L2826" i="2"/>
  <c r="I1851" i="2"/>
  <c r="M1851" i="2" s="1"/>
  <c r="H1852" i="2" s="1"/>
  <c r="N1852" i="2" s="1"/>
  <c r="D1853" i="2" s="1"/>
  <c r="F2825" i="2"/>
  <c r="G2825" i="2"/>
  <c r="E2826" i="2"/>
  <c r="K2826" i="2"/>
  <c r="C2827" i="2"/>
  <c r="L2827" i="2" l="1"/>
  <c r="A1852" i="2"/>
  <c r="I1852" i="2"/>
  <c r="M1852" i="2" s="1"/>
  <c r="H1853" i="2" s="1"/>
  <c r="A1853" i="2" s="1"/>
  <c r="F2826" i="2"/>
  <c r="G2826" i="2"/>
  <c r="E2827" i="2"/>
  <c r="K2827" i="2"/>
  <c r="C2828" i="2"/>
  <c r="N1853" i="2" l="1"/>
  <c r="D1854" i="2" s="1"/>
  <c r="I1853" i="2"/>
  <c r="M1853" i="2" s="1"/>
  <c r="F2827" i="2"/>
  <c r="G2827" i="2"/>
  <c r="E2828" i="2"/>
  <c r="K2828" i="2"/>
  <c r="C2829" i="2"/>
  <c r="H1854" i="2" l="1"/>
  <c r="N1854" i="2" s="1"/>
  <c r="D1855" i="2" s="1"/>
  <c r="E2829" i="2"/>
  <c r="K2829" i="2"/>
  <c r="F2828" i="2"/>
  <c r="G2828" i="2"/>
  <c r="C2830" i="2"/>
  <c r="L2830" i="2" l="1"/>
  <c r="A1854" i="2"/>
  <c r="I1854" i="2"/>
  <c r="M1854" i="2" s="1"/>
  <c r="H1855" i="2" s="1"/>
  <c r="A1855" i="2" s="1"/>
  <c r="K2830" i="2"/>
  <c r="E2830" i="2"/>
  <c r="F2829" i="2"/>
  <c r="G2829" i="2"/>
  <c r="C2831" i="2"/>
  <c r="I1855" i="2" l="1"/>
  <c r="M1855" i="2" s="1"/>
  <c r="L1855" i="2"/>
  <c r="N1855" i="2"/>
  <c r="D1856" i="2" s="1"/>
  <c r="G2830" i="2"/>
  <c r="F2830" i="2"/>
  <c r="E2831" i="2"/>
  <c r="K2831" i="2"/>
  <c r="C2832" i="2"/>
  <c r="L2832" i="2" l="1"/>
  <c r="H1856" i="2"/>
  <c r="A1856" i="2" s="1"/>
  <c r="K2832" i="2"/>
  <c r="G2831" i="2"/>
  <c r="F2831" i="2"/>
  <c r="C2833" i="2"/>
  <c r="L2833" i="2" l="1"/>
  <c r="I1856" i="2"/>
  <c r="M1856" i="2" s="1"/>
  <c r="N1856" i="2"/>
  <c r="D1857" i="2" s="1"/>
  <c r="L1856" i="2"/>
  <c r="K2833" i="2"/>
  <c r="C2834" i="2"/>
  <c r="L2834" i="2" l="1"/>
  <c r="H1857" i="2"/>
  <c r="A1857" i="2" s="1"/>
  <c r="E1857" i="2"/>
  <c r="F1857" i="2" s="1"/>
  <c r="G1857" i="2" s="1"/>
  <c r="K2834" i="2"/>
  <c r="C2835" i="2"/>
  <c r="I1857" i="2" l="1"/>
  <c r="M1857" i="2" s="1"/>
  <c r="N1857" i="2"/>
  <c r="D1858" i="2" s="1"/>
  <c r="L2835" i="2"/>
  <c r="E1858" i="2"/>
  <c r="H1858" i="2"/>
  <c r="K2835" i="2"/>
  <c r="C2836" i="2"/>
  <c r="L2836" i="2" l="1"/>
  <c r="A1858" i="2"/>
  <c r="F1858" i="2"/>
  <c r="G1858" i="2" s="1"/>
  <c r="N1858" i="2"/>
  <c r="I1858" i="2"/>
  <c r="K2836" i="2"/>
  <c r="E2836" i="2"/>
  <c r="C2837" i="2"/>
  <c r="M1858" i="2"/>
  <c r="D1859" i="2" l="1"/>
  <c r="E1859" i="2" s="1"/>
  <c r="F1859" i="2" s="1"/>
  <c r="L2837" i="2"/>
  <c r="H1859" i="2"/>
  <c r="N1859" i="2" s="1"/>
  <c r="F2836" i="2"/>
  <c r="G2836" i="2"/>
  <c r="K2837" i="2"/>
  <c r="E2837" i="2"/>
  <c r="C2838" i="2"/>
  <c r="G1859" i="2" l="1"/>
  <c r="D1860" i="2" s="1"/>
  <c r="L2838" i="2"/>
  <c r="A1859" i="2"/>
  <c r="E1860" i="2"/>
  <c r="F1860" i="2" s="1"/>
  <c r="I1859" i="2"/>
  <c r="G2837" i="2"/>
  <c r="F2837" i="2"/>
  <c r="K2838" i="2"/>
  <c r="E2838" i="2"/>
  <c r="C2839" i="2"/>
  <c r="M1859" i="2"/>
  <c r="H1860" i="2" l="1"/>
  <c r="A1860" i="2" s="1"/>
  <c r="G1860" i="2"/>
  <c r="L2839" i="2"/>
  <c r="F2838" i="2"/>
  <c r="G2838" i="2"/>
  <c r="K2839" i="2"/>
  <c r="E2839" i="2"/>
  <c r="C2840" i="2"/>
  <c r="I1860" i="2" l="1"/>
  <c r="M1860" i="2" s="1"/>
  <c r="N1860" i="2"/>
  <c r="D1861" i="2" s="1"/>
  <c r="L2840" i="2"/>
  <c r="K2840" i="2"/>
  <c r="E2840" i="2"/>
  <c r="F2839" i="2"/>
  <c r="G2839" i="2"/>
  <c r="C2841" i="2"/>
  <c r="H1861" i="2" l="1"/>
  <c r="I1861" i="2" s="1"/>
  <c r="M1861" i="2" s="1"/>
  <c r="L2841" i="2"/>
  <c r="A1861" i="2"/>
  <c r="F2840" i="2"/>
  <c r="G2840" i="2"/>
  <c r="K2841" i="2"/>
  <c r="E2841" i="2"/>
  <c r="C2842" i="2"/>
  <c r="N1861" i="2" l="1"/>
  <c r="D1862" i="2" s="1"/>
  <c r="H1862" i="2"/>
  <c r="N1862" i="2" s="1"/>
  <c r="D1863" i="2" s="1"/>
  <c r="L2842" i="2"/>
  <c r="F2841" i="2"/>
  <c r="G2841" i="2"/>
  <c r="E2842" i="2"/>
  <c r="K2842" i="2"/>
  <c r="C2843" i="2"/>
  <c r="A1862" i="2" l="1"/>
  <c r="I1862" i="2"/>
  <c r="M1862" i="2" s="1"/>
  <c r="H1863" i="2" s="1"/>
  <c r="A1863" i="2" s="1"/>
  <c r="L2843" i="2"/>
  <c r="F2842" i="2"/>
  <c r="G2842" i="2"/>
  <c r="E2843" i="2"/>
  <c r="K2843" i="2"/>
  <c r="C2844" i="2"/>
  <c r="I1863" i="2" l="1"/>
  <c r="M1863" i="2" s="1"/>
  <c r="N1863" i="2"/>
  <c r="D1864" i="2" s="1"/>
  <c r="L2844" i="2"/>
  <c r="F2843" i="2"/>
  <c r="G2843" i="2"/>
  <c r="E2844" i="2"/>
  <c r="K2844" i="2"/>
  <c r="C2845" i="2"/>
  <c r="H1864" i="2" l="1"/>
  <c r="A1864" i="2" s="1"/>
  <c r="I1864" i="2"/>
  <c r="M1864" i="2" s="1"/>
  <c r="N1864" i="2"/>
  <c r="D1865" i="2" s="1"/>
  <c r="L2845" i="2"/>
  <c r="H1865" i="2"/>
  <c r="I1865" i="2" s="1"/>
  <c r="M1865" i="2" s="1"/>
  <c r="F2844" i="2"/>
  <c r="G2844" i="2"/>
  <c r="E2845" i="2"/>
  <c r="K2845" i="2"/>
  <c r="C2846" i="2"/>
  <c r="L2846" i="2" l="1"/>
  <c r="A1865" i="2"/>
  <c r="N1865" i="2"/>
  <c r="D1866" i="2" s="1"/>
  <c r="F2845" i="2"/>
  <c r="G2845" i="2"/>
  <c r="E2846" i="2"/>
  <c r="K2846" i="2"/>
  <c r="C2847" i="2"/>
  <c r="L2847" i="2" l="1"/>
  <c r="H1866" i="2"/>
  <c r="I1866" i="2" s="1"/>
  <c r="M1866" i="2" s="1"/>
  <c r="F2846" i="2"/>
  <c r="G2846" i="2"/>
  <c r="E2847" i="2"/>
  <c r="K2847" i="2"/>
  <c r="C2848" i="2"/>
  <c r="N1866" i="2" l="1"/>
  <c r="D1867" i="2" s="1"/>
  <c r="L2848" i="2"/>
  <c r="A1866" i="2"/>
  <c r="F2847" i="2"/>
  <c r="G2847" i="2"/>
  <c r="K2848" i="2"/>
  <c r="E2848" i="2"/>
  <c r="C2849" i="2"/>
  <c r="H1867" i="2" l="1"/>
  <c r="N1867" i="2" s="1"/>
  <c r="D1868" i="2" s="1"/>
  <c r="L2849" i="2"/>
  <c r="F2848" i="2"/>
  <c r="G2848" i="2"/>
  <c r="K2849" i="2"/>
  <c r="E2849" i="2"/>
  <c r="C2850" i="2"/>
  <c r="I1867" i="2" l="1"/>
  <c r="M1867" i="2" s="1"/>
  <c r="H1868" i="2" s="1"/>
  <c r="A1868" i="2" s="1"/>
  <c r="A1867" i="2"/>
  <c r="L2850" i="2"/>
  <c r="N1868" i="2"/>
  <c r="D1869" i="2" s="1"/>
  <c r="I1868" i="2"/>
  <c r="M1868" i="2" s="1"/>
  <c r="G2849" i="2"/>
  <c r="F2849" i="2"/>
  <c r="K2850" i="2"/>
  <c r="E2850" i="2"/>
  <c r="C2851" i="2"/>
  <c r="L2851" i="2" l="1"/>
  <c r="H1869" i="2"/>
  <c r="I1869" i="2" s="1"/>
  <c r="M1869" i="2" s="1"/>
  <c r="F2850" i="2"/>
  <c r="G2850" i="2"/>
  <c r="K2851" i="2"/>
  <c r="E2851" i="2"/>
  <c r="C2852" i="2"/>
  <c r="L2852" i="2" l="1"/>
  <c r="A1869" i="2"/>
  <c r="N1869" i="2"/>
  <c r="D1870" i="2" s="1"/>
  <c r="F2851" i="2"/>
  <c r="G2851" i="2"/>
  <c r="K2852" i="2"/>
  <c r="E2852" i="2"/>
  <c r="C2853" i="2"/>
  <c r="L2853" i="2" l="1"/>
  <c r="H1870" i="2"/>
  <c r="A1870" i="2" s="1"/>
  <c r="G2852" i="2"/>
  <c r="F2852" i="2"/>
  <c r="K2853" i="2"/>
  <c r="E2853" i="2"/>
  <c r="C2854" i="2"/>
  <c r="L2854" i="2" l="1"/>
  <c r="I1870" i="2"/>
  <c r="M1870" i="2" s="1"/>
  <c r="N1870" i="2"/>
  <c r="D1871" i="2" s="1"/>
  <c r="E2854" i="2"/>
  <c r="K2854" i="2"/>
  <c r="F2853" i="2"/>
  <c r="G2853" i="2"/>
  <c r="C2855" i="2"/>
  <c r="L2855" i="2" l="1"/>
  <c r="H1871" i="2"/>
  <c r="A1871" i="2" s="1"/>
  <c r="F2854" i="2"/>
  <c r="G2854" i="2"/>
  <c r="E2855" i="2"/>
  <c r="K2855" i="2"/>
  <c r="C2856" i="2"/>
  <c r="L2856" i="2" l="1"/>
  <c r="N1871" i="2"/>
  <c r="D1872" i="2" s="1"/>
  <c r="I1871" i="2"/>
  <c r="M1871" i="2" s="1"/>
  <c r="K2856" i="2"/>
  <c r="E2856" i="2"/>
  <c r="F2855" i="2"/>
  <c r="G2855" i="2"/>
  <c r="C2857" i="2"/>
  <c r="L2857" i="2" l="1"/>
  <c r="H1872" i="2"/>
  <c r="I1872" i="2" s="1"/>
  <c r="M1872" i="2" s="1"/>
  <c r="F2856" i="2"/>
  <c r="G2856" i="2"/>
  <c r="E2857" i="2"/>
  <c r="K2857" i="2"/>
  <c r="C2858" i="2"/>
  <c r="L2858" i="2" l="1"/>
  <c r="A1872" i="2"/>
  <c r="N1872" i="2"/>
  <c r="D1873" i="2" s="1"/>
  <c r="F2857" i="2"/>
  <c r="G2857" i="2"/>
  <c r="E2858" i="2"/>
  <c r="K2858" i="2"/>
  <c r="C2859" i="2"/>
  <c r="H1873" i="2" l="1"/>
  <c r="A1873" i="2" s="1"/>
  <c r="F2858" i="2"/>
  <c r="G2858" i="2"/>
  <c r="E2859" i="2"/>
  <c r="K2859" i="2"/>
  <c r="C2860" i="2"/>
  <c r="I1873" i="2" l="1"/>
  <c r="M1873" i="2" s="1"/>
  <c r="N1873" i="2" s="1"/>
  <c r="D1874" i="2" s="1"/>
  <c r="F2859" i="2"/>
  <c r="G2859" i="2"/>
  <c r="E2860" i="2"/>
  <c r="K2860" i="2"/>
  <c r="C2861" i="2"/>
  <c r="H1874" i="2" l="1"/>
  <c r="A1874" i="2" s="1"/>
  <c r="F2860" i="2"/>
  <c r="G2860" i="2"/>
  <c r="K2861" i="2"/>
  <c r="E2861" i="2"/>
  <c r="C2862" i="2"/>
  <c r="N1874" i="2" l="1"/>
  <c r="D1875" i="2" s="1"/>
  <c r="I1874" i="2"/>
  <c r="M1874" i="2" s="1"/>
  <c r="G2861" i="2"/>
  <c r="F2861" i="2"/>
  <c r="K2862" i="2"/>
  <c r="C2863" i="2"/>
  <c r="H1875" i="2" l="1"/>
  <c r="A1875" i="2" s="1"/>
  <c r="L2863" i="2"/>
  <c r="K2863" i="2"/>
  <c r="C2864" i="2"/>
  <c r="I1875" i="2" l="1"/>
  <c r="M1875" i="2" s="1"/>
  <c r="N1875" i="2"/>
  <c r="D1876" i="2" s="1"/>
  <c r="L2864" i="2"/>
  <c r="E2864" i="2"/>
  <c r="K2864" i="2"/>
  <c r="C2865" i="2"/>
  <c r="H1876" i="2" l="1"/>
  <c r="I1876" i="2" s="1"/>
  <c r="M1876" i="2" s="1"/>
  <c r="L2865" i="2"/>
  <c r="F2864" i="2"/>
  <c r="G2864" i="2"/>
  <c r="K2865" i="2"/>
  <c r="C2866" i="2"/>
  <c r="N1876" i="2" l="1"/>
  <c r="D1877" i="2" s="1"/>
  <c r="A1876" i="2"/>
  <c r="L2866" i="2"/>
  <c r="K2866" i="2"/>
  <c r="E2866" i="2"/>
  <c r="C2867" i="2"/>
  <c r="H1877" i="2" l="1"/>
  <c r="A1877" i="2" s="1"/>
  <c r="L2867" i="2"/>
  <c r="N1877" i="2"/>
  <c r="D1878" i="2" s="1"/>
  <c r="K2867" i="2"/>
  <c r="E2867" i="2"/>
  <c r="F2866" i="2"/>
  <c r="G2866" i="2"/>
  <c r="C2868" i="2"/>
  <c r="I1877" i="2" l="1"/>
  <c r="M1877" i="2" s="1"/>
  <c r="L2868" i="2"/>
  <c r="H1878" i="2"/>
  <c r="N1878" i="2" s="1"/>
  <c r="D1879" i="2" s="1"/>
  <c r="K2868" i="2"/>
  <c r="E2868" i="2"/>
  <c r="G2867" i="2"/>
  <c r="F2867" i="2"/>
  <c r="C2869" i="2"/>
  <c r="L2869" i="2" l="1"/>
  <c r="A1878" i="2"/>
  <c r="I1878" i="2"/>
  <c r="M1878" i="2" s="1"/>
  <c r="H1879" i="2" s="1"/>
  <c r="A1879" i="2" s="1"/>
  <c r="F2868" i="2"/>
  <c r="G2868" i="2"/>
  <c r="K2869" i="2"/>
  <c r="E2869" i="2"/>
  <c r="C2870" i="2"/>
  <c r="L2870" i="2" l="1"/>
  <c r="N1879" i="2"/>
  <c r="D1880" i="2" s="1"/>
  <c r="I1879" i="2"/>
  <c r="M1879" i="2" s="1"/>
  <c r="F2869" i="2"/>
  <c r="G2869" i="2"/>
  <c r="K2870" i="2"/>
  <c r="E2870" i="2"/>
  <c r="C2871" i="2"/>
  <c r="L2871" i="2" l="1"/>
  <c r="H1880" i="2"/>
  <c r="A1880" i="2" s="1"/>
  <c r="F2870" i="2"/>
  <c r="G2870" i="2"/>
  <c r="K2871" i="2"/>
  <c r="E2871" i="2"/>
  <c r="C2872" i="2"/>
  <c r="L2872" i="2" l="1"/>
  <c r="N1880" i="2"/>
  <c r="D1881" i="2" s="1"/>
  <c r="I1880" i="2"/>
  <c r="M1880" i="2" s="1"/>
  <c r="F2871" i="2"/>
  <c r="G2871" i="2"/>
  <c r="E2872" i="2"/>
  <c r="K2872" i="2"/>
  <c r="C2873" i="2"/>
  <c r="L2873" i="2" l="1"/>
  <c r="H1881" i="2"/>
  <c r="A1881" i="2" s="1"/>
  <c r="F2872" i="2"/>
  <c r="G2872" i="2"/>
  <c r="E2873" i="2"/>
  <c r="K2873" i="2"/>
  <c r="C2874" i="2"/>
  <c r="L2874" i="2" l="1"/>
  <c r="N1881" i="2"/>
  <c r="D1882" i="2" s="1"/>
  <c r="I1881" i="2"/>
  <c r="M1881" i="2" s="1"/>
  <c r="F2873" i="2"/>
  <c r="G2873" i="2"/>
  <c r="E2874" i="2"/>
  <c r="K2874" i="2"/>
  <c r="C2875" i="2"/>
  <c r="H1882" i="2" l="1"/>
  <c r="I1882" i="2" s="1"/>
  <c r="M1882" i="2" s="1"/>
  <c r="L2875" i="2"/>
  <c r="F2874" i="2"/>
  <c r="G2874" i="2"/>
  <c r="E2875" i="2"/>
  <c r="K2875" i="2"/>
  <c r="C2876" i="2"/>
  <c r="N1882" i="2" l="1"/>
  <c r="D1883" i="2" s="1"/>
  <c r="A1882" i="2"/>
  <c r="L2876" i="2"/>
  <c r="H1883" i="2"/>
  <c r="A1883" i="2" s="1"/>
  <c r="E2876" i="2"/>
  <c r="K2876" i="2"/>
  <c r="F2875" i="2"/>
  <c r="G2875" i="2"/>
  <c r="C2877" i="2"/>
  <c r="L2877" i="2" l="1"/>
  <c r="I1883" i="2"/>
  <c r="M1883" i="2" s="1"/>
  <c r="N1883" i="2"/>
  <c r="D1884" i="2" s="1"/>
  <c r="F2876" i="2"/>
  <c r="G2876" i="2"/>
  <c r="E2877" i="2"/>
  <c r="K2877" i="2"/>
  <c r="C2878" i="2"/>
  <c r="L2878" i="2" l="1"/>
  <c r="H1884" i="2"/>
  <c r="I1884" i="2" s="1"/>
  <c r="M1884" i="2" s="1"/>
  <c r="F2877" i="2"/>
  <c r="G2877" i="2"/>
  <c r="K2878" i="2"/>
  <c r="E2878" i="2"/>
  <c r="C2879" i="2"/>
  <c r="L2879" i="2" l="1"/>
  <c r="A1884" i="2"/>
  <c r="L1884" i="2"/>
  <c r="N1884" i="2"/>
  <c r="K2879" i="2"/>
  <c r="E2879" i="2"/>
  <c r="F2878" i="2"/>
  <c r="G2878" i="2"/>
  <c r="C2880" i="2"/>
  <c r="L2880" i="2" l="1"/>
  <c r="D1885" i="2"/>
  <c r="H1885" i="2"/>
  <c r="L1885" i="2" s="1"/>
  <c r="G2879" i="2"/>
  <c r="F2879" i="2"/>
  <c r="K2880" i="2"/>
  <c r="E2880" i="2"/>
  <c r="C2881" i="2"/>
  <c r="L2881" i="2" l="1"/>
  <c r="A1885" i="2"/>
  <c r="N1885" i="2"/>
  <c r="D1886" i="2" s="1"/>
  <c r="I1885" i="2"/>
  <c r="M1885" i="2" s="1"/>
  <c r="F2880" i="2"/>
  <c r="G2880" i="2"/>
  <c r="K2881" i="2"/>
  <c r="E2881" i="2"/>
  <c r="C2882" i="2"/>
  <c r="H1886" i="2" l="1"/>
  <c r="L1886" i="2" s="1"/>
  <c r="L2882" i="2"/>
  <c r="E2882" i="2"/>
  <c r="K2882" i="2"/>
  <c r="F2881" i="2"/>
  <c r="G2881" i="2"/>
  <c r="C2883" i="2"/>
  <c r="I1886" i="2" l="1"/>
  <c r="M1886" i="2" s="1"/>
  <c r="A1886" i="2"/>
  <c r="N1886" i="2"/>
  <c r="D1887" i="2" s="1"/>
  <c r="L2883" i="2"/>
  <c r="L1887" i="2"/>
  <c r="G2882" i="2"/>
  <c r="F2882" i="2"/>
  <c r="K2883" i="2"/>
  <c r="E2883" i="2"/>
  <c r="C2884" i="2"/>
  <c r="H1887" i="2" l="1"/>
  <c r="I1887" i="2" s="1"/>
  <c r="M1887" i="2" s="1"/>
  <c r="L2884" i="2"/>
  <c r="E1888" i="2"/>
  <c r="F1888" i="2" s="1"/>
  <c r="G1888" i="2" s="1"/>
  <c r="F2883" i="2"/>
  <c r="G2883" i="2"/>
  <c r="E2884" i="2"/>
  <c r="K2884" i="2"/>
  <c r="C2885" i="2"/>
  <c r="A1887" i="2" l="1"/>
  <c r="N1887" i="2"/>
  <c r="L2885" i="2"/>
  <c r="G2884" i="2"/>
  <c r="F2884" i="2"/>
  <c r="K2885" i="2"/>
  <c r="E2885" i="2"/>
  <c r="C2886" i="2"/>
  <c r="D1888" i="2" l="1"/>
  <c r="H1888" i="2"/>
  <c r="L2886" i="2"/>
  <c r="G2885" i="2"/>
  <c r="F2885" i="2"/>
  <c r="E2886" i="2"/>
  <c r="K2886" i="2"/>
  <c r="C2887" i="2"/>
  <c r="A1888" i="2" l="1"/>
  <c r="N1888" i="2"/>
  <c r="D1889" i="2" s="1"/>
  <c r="E1889" i="2" s="1"/>
  <c r="F1889" i="2" s="1"/>
  <c r="I1888" i="2"/>
  <c r="M1888" i="2" s="1"/>
  <c r="L2887" i="2"/>
  <c r="F2886" i="2"/>
  <c r="G2886" i="2"/>
  <c r="K2887" i="2"/>
  <c r="E2887" i="2"/>
  <c r="C2888" i="2"/>
  <c r="G1889" i="2" l="1"/>
  <c r="H1889" i="2"/>
  <c r="I1889" i="2" s="1"/>
  <c r="L2888" i="2"/>
  <c r="F2887" i="2"/>
  <c r="G2887" i="2"/>
  <c r="E2888" i="2"/>
  <c r="K2888" i="2"/>
  <c r="C2889" i="2"/>
  <c r="M1889" i="2"/>
  <c r="A1889" i="2" l="1"/>
  <c r="N1889" i="2"/>
  <c r="H1890" i="2" s="1"/>
  <c r="E1890" i="2"/>
  <c r="F2888" i="2"/>
  <c r="G2888" i="2"/>
  <c r="E2889" i="2"/>
  <c r="K2889" i="2"/>
  <c r="C2890" i="2"/>
  <c r="D1890" i="2" l="1"/>
  <c r="I1890" i="2"/>
  <c r="M1890" i="2" s="1"/>
  <c r="N1890" i="2"/>
  <c r="A1890" i="2"/>
  <c r="F1890" i="2"/>
  <c r="G1890" i="2" s="1"/>
  <c r="D1891" i="2" s="1"/>
  <c r="H1891" i="2"/>
  <c r="F2889" i="2"/>
  <c r="G2889" i="2"/>
  <c r="E2890" i="2"/>
  <c r="K2890" i="2"/>
  <c r="C2891" i="2"/>
  <c r="N1891" i="2" l="1"/>
  <c r="D1892" i="2" s="1"/>
  <c r="I1891" i="2"/>
  <c r="M1891" i="2" s="1"/>
  <c r="A1891" i="2"/>
  <c r="L2891" i="2"/>
  <c r="F2890" i="2"/>
  <c r="G2890" i="2"/>
  <c r="K2891" i="2"/>
  <c r="E2891" i="2"/>
  <c r="C2892" i="2"/>
  <c r="H1892" i="2" l="1"/>
  <c r="A1892" i="2" s="1"/>
  <c r="G2891" i="2"/>
  <c r="F2891" i="2"/>
  <c r="K2892" i="2"/>
  <c r="E2892" i="2"/>
  <c r="C2893" i="2"/>
  <c r="I1892" i="2" l="1"/>
  <c r="M1892" i="2" s="1"/>
  <c r="N1892" i="2"/>
  <c r="D1893" i="2" s="1"/>
  <c r="L2893" i="2"/>
  <c r="F2892" i="2"/>
  <c r="G2892" i="2"/>
  <c r="K2893" i="2"/>
  <c r="C2894" i="2"/>
  <c r="H1893" i="2" l="1"/>
  <c r="N1893" i="2" s="1"/>
  <c r="D1894" i="2" s="1"/>
  <c r="L2894" i="2"/>
  <c r="K2894" i="2"/>
  <c r="C2895" i="2"/>
  <c r="A1893" i="2" l="1"/>
  <c r="I1893" i="2"/>
  <c r="M1893" i="2" s="1"/>
  <c r="H1894" i="2" s="1"/>
  <c r="A1894" i="2" s="1"/>
  <c r="L2895" i="2"/>
  <c r="E2895" i="2"/>
  <c r="K2895" i="2"/>
  <c r="C2896" i="2"/>
  <c r="I1894" i="2" l="1"/>
  <c r="M1894" i="2" s="1"/>
  <c r="N1894" i="2"/>
  <c r="D1895" i="2" s="1"/>
  <c r="L2896" i="2"/>
  <c r="K2896" i="2"/>
  <c r="F2895" i="2"/>
  <c r="G2895" i="2"/>
  <c r="C2897" i="2"/>
  <c r="H1895" i="2" l="1"/>
  <c r="L2897" i="2"/>
  <c r="K2897" i="2"/>
  <c r="E2897" i="2"/>
  <c r="C2898" i="2"/>
  <c r="A1895" i="2" l="1"/>
  <c r="I1895" i="2"/>
  <c r="M1895" i="2" s="1"/>
  <c r="N1895" i="2"/>
  <c r="D1896" i="2" s="1"/>
  <c r="L2898" i="2"/>
  <c r="F2897" i="2"/>
  <c r="G2897" i="2"/>
  <c r="K2898" i="2"/>
  <c r="E2898" i="2"/>
  <c r="C2899" i="2"/>
  <c r="H1896" i="2" l="1"/>
  <c r="L2899" i="2"/>
  <c r="G2898" i="2"/>
  <c r="F2898" i="2"/>
  <c r="K2899" i="2"/>
  <c r="E2899" i="2"/>
  <c r="C2900" i="2"/>
  <c r="A1896" i="2" l="1"/>
  <c r="N1896" i="2"/>
  <c r="D1897" i="2" s="1"/>
  <c r="I1896" i="2"/>
  <c r="M1896" i="2" s="1"/>
  <c r="L2900" i="2"/>
  <c r="K2900" i="2"/>
  <c r="E2900" i="2"/>
  <c r="F2899" i="2"/>
  <c r="G2899" i="2"/>
  <c r="C2901" i="2"/>
  <c r="H1897" i="2" l="1"/>
  <c r="A1897" i="2" s="1"/>
  <c r="L2901" i="2"/>
  <c r="F2900" i="2"/>
  <c r="G2900" i="2"/>
  <c r="K2901" i="2"/>
  <c r="E2901" i="2"/>
  <c r="C2902" i="2"/>
  <c r="N1897" i="2" l="1"/>
  <c r="D1898" i="2" s="1"/>
  <c r="I1897" i="2"/>
  <c r="M1897" i="2" s="1"/>
  <c r="L2902" i="2"/>
  <c r="F2901" i="2"/>
  <c r="G2901" i="2"/>
  <c r="K2902" i="2"/>
  <c r="E2902" i="2"/>
  <c r="C2903" i="2"/>
  <c r="H1898" i="2" l="1"/>
  <c r="A1898" i="2" s="1"/>
  <c r="L2903" i="2"/>
  <c r="F2902" i="2"/>
  <c r="G2902" i="2"/>
  <c r="E2903" i="2"/>
  <c r="K2903" i="2"/>
  <c r="C2904" i="2"/>
  <c r="I1898" i="2" l="1"/>
  <c r="M1898" i="2" s="1"/>
  <c r="N1898" i="2"/>
  <c r="D1899" i="2" s="1"/>
  <c r="L2904" i="2"/>
  <c r="F2903" i="2"/>
  <c r="G2903" i="2"/>
  <c r="E2904" i="2"/>
  <c r="K2904" i="2"/>
  <c r="C2905" i="2"/>
  <c r="H1899" i="2" l="1"/>
  <c r="L2905" i="2"/>
  <c r="E2905" i="2"/>
  <c r="K2905" i="2"/>
  <c r="F2904" i="2"/>
  <c r="G2904" i="2"/>
  <c r="C2906" i="2"/>
  <c r="A1899" i="2" l="1"/>
  <c r="N1899" i="2"/>
  <c r="D1900" i="2" s="1"/>
  <c r="I1899" i="2"/>
  <c r="M1899" i="2" s="1"/>
  <c r="H1900" i="2" s="1"/>
  <c r="A1900" i="2" s="1"/>
  <c r="L2906" i="2"/>
  <c r="F2905" i="2"/>
  <c r="G2905" i="2"/>
  <c r="E2906" i="2"/>
  <c r="K2906" i="2"/>
  <c r="C2907" i="2"/>
  <c r="N1900" i="2" l="1"/>
  <c r="D1901" i="2" s="1"/>
  <c r="I1900" i="2"/>
  <c r="M1900" i="2" s="1"/>
  <c r="H1901" i="2" s="1"/>
  <c r="I1901" i="2" s="1"/>
  <c r="M1901" i="2" s="1"/>
  <c r="L2907" i="2"/>
  <c r="F2906" i="2"/>
  <c r="G2906" i="2"/>
  <c r="E2907" i="2"/>
  <c r="K2907" i="2"/>
  <c r="C2908" i="2"/>
  <c r="A1901" i="2" l="1"/>
  <c r="N1901" i="2"/>
  <c r="D1902" i="2" s="1"/>
  <c r="L2908" i="2"/>
  <c r="F2907" i="2"/>
  <c r="G2907" i="2"/>
  <c r="E2908" i="2"/>
  <c r="K2908" i="2"/>
  <c r="C2909" i="2"/>
  <c r="H1902" i="2" l="1"/>
  <c r="A1902" i="2" s="1"/>
  <c r="L2909" i="2"/>
  <c r="F2908" i="2"/>
  <c r="G2908" i="2"/>
  <c r="K2909" i="2"/>
  <c r="E2909" i="2"/>
  <c r="C2910" i="2"/>
  <c r="I1902" i="2" l="1"/>
  <c r="M1902" i="2" s="1"/>
  <c r="N1902" i="2"/>
  <c r="D1903" i="2" s="1"/>
  <c r="L2910" i="2"/>
  <c r="K2910" i="2"/>
  <c r="E2910" i="2"/>
  <c r="F2909" i="2"/>
  <c r="G2909" i="2"/>
  <c r="C2911" i="2"/>
  <c r="H1903" i="2" l="1"/>
  <c r="A1903" i="2" s="1"/>
  <c r="L2911" i="2"/>
  <c r="G2910" i="2"/>
  <c r="F2910" i="2"/>
  <c r="K2911" i="2"/>
  <c r="E2911" i="2"/>
  <c r="C2912" i="2"/>
  <c r="N1903" i="2" l="1"/>
  <c r="D1904" i="2" s="1"/>
  <c r="I1903" i="2"/>
  <c r="M1903" i="2" s="1"/>
  <c r="L2912" i="2"/>
  <c r="F2911" i="2"/>
  <c r="G2911" i="2"/>
  <c r="K2912" i="2"/>
  <c r="E2912" i="2"/>
  <c r="C2913" i="2"/>
  <c r="H1904" i="2" l="1"/>
  <c r="A1904" i="2"/>
  <c r="N1904" i="2"/>
  <c r="D1905" i="2" s="1"/>
  <c r="I1904" i="2"/>
  <c r="M1904" i="2" s="1"/>
  <c r="L2913" i="2"/>
  <c r="K2913" i="2"/>
  <c r="E2913" i="2"/>
  <c r="F2912" i="2"/>
  <c r="G2912" i="2"/>
  <c r="C2914" i="2"/>
  <c r="H1905" i="2" l="1"/>
  <c r="A1905" i="2" s="1"/>
  <c r="L2914" i="2"/>
  <c r="F2913" i="2"/>
  <c r="G2913" i="2"/>
  <c r="K2914" i="2"/>
  <c r="E2914" i="2"/>
  <c r="C2915" i="2"/>
  <c r="I1905" i="2" l="1"/>
  <c r="M1905" i="2" s="1"/>
  <c r="N1905" i="2"/>
  <c r="D1906" i="2" s="1"/>
  <c r="L2915" i="2"/>
  <c r="G2914" i="2"/>
  <c r="F2914" i="2"/>
  <c r="E2915" i="2"/>
  <c r="K2915" i="2"/>
  <c r="C2916" i="2"/>
  <c r="H1906" i="2" l="1"/>
  <c r="A1906" i="2" s="1"/>
  <c r="L2916" i="2"/>
  <c r="F2915" i="2"/>
  <c r="G2915" i="2"/>
  <c r="E2916" i="2"/>
  <c r="K2916" i="2"/>
  <c r="C2917" i="2"/>
  <c r="N1906" i="2" l="1"/>
  <c r="D1907" i="2" s="1"/>
  <c r="I1906" i="2"/>
  <c r="M1906" i="2" s="1"/>
  <c r="L2917" i="2"/>
  <c r="G2916" i="2"/>
  <c r="F2916" i="2"/>
  <c r="E2917" i="2"/>
  <c r="K2917" i="2"/>
  <c r="C2918" i="2"/>
  <c r="H1907" i="2" l="1"/>
  <c r="A1907" i="2" s="1"/>
  <c r="L2918" i="2"/>
  <c r="F2917" i="2"/>
  <c r="G2917" i="2"/>
  <c r="E2918" i="2"/>
  <c r="K2918" i="2"/>
  <c r="C2919" i="2"/>
  <c r="N1907" i="2" l="1"/>
  <c r="D1908" i="2" s="1"/>
  <c r="I1907" i="2"/>
  <c r="M1907" i="2" s="1"/>
  <c r="L2919" i="2"/>
  <c r="F2918" i="2"/>
  <c r="G2918" i="2"/>
  <c r="E2919" i="2"/>
  <c r="K2919" i="2"/>
  <c r="C2920" i="2"/>
  <c r="H1908" i="2" l="1"/>
  <c r="A1908" i="2" s="1"/>
  <c r="N1908" i="2"/>
  <c r="D1909" i="2" s="1"/>
  <c r="I1908" i="2"/>
  <c r="M1908" i="2" s="1"/>
  <c r="H1909" i="2" s="1"/>
  <c r="F2919" i="2"/>
  <c r="G2919" i="2"/>
  <c r="E2920" i="2"/>
  <c r="K2920" i="2"/>
  <c r="C2921" i="2"/>
  <c r="A1909" i="2" l="1"/>
  <c r="I1909" i="2"/>
  <c r="M1909" i="2" s="1"/>
  <c r="N1909" i="2"/>
  <c r="D1910" i="2" s="1"/>
  <c r="F2920" i="2"/>
  <c r="G2920" i="2"/>
  <c r="K2921" i="2"/>
  <c r="E2921" i="2"/>
  <c r="C2922" i="2"/>
  <c r="H1910" i="2" l="1"/>
  <c r="I1910" i="2" s="1"/>
  <c r="M1910" i="2" s="1"/>
  <c r="L2922" i="2"/>
  <c r="F2921" i="2"/>
  <c r="G2921" i="2"/>
  <c r="K2922" i="2"/>
  <c r="E2922" i="2"/>
  <c r="C2923" i="2"/>
  <c r="A1910" i="2" l="1"/>
  <c r="N1910" i="2"/>
  <c r="D1911" i="2" s="1"/>
  <c r="G2922" i="2"/>
  <c r="F2922" i="2"/>
  <c r="K2923" i="2"/>
  <c r="E2923" i="2"/>
  <c r="C2924" i="2"/>
  <c r="H1911" i="2" l="1"/>
  <c r="L2924" i="2"/>
  <c r="F2923" i="2"/>
  <c r="G2923" i="2"/>
  <c r="K2924" i="2"/>
  <c r="C2925" i="2"/>
  <c r="A1911" i="2" l="1"/>
  <c r="I1911" i="2"/>
  <c r="M1911" i="2" s="1"/>
  <c r="N1911" i="2"/>
  <c r="D1912" i="2" s="1"/>
  <c r="L2925" i="2"/>
  <c r="E2925" i="2"/>
  <c r="K2925" i="2"/>
  <c r="C2926" i="2"/>
  <c r="H1912" i="2" l="1"/>
  <c r="I1912" i="2" s="1"/>
  <c r="M1912" i="2" s="1"/>
  <c r="L2926" i="2"/>
  <c r="F2925" i="2"/>
  <c r="G2925" i="2"/>
  <c r="E2926" i="2"/>
  <c r="K2926" i="2"/>
  <c r="C2927" i="2"/>
  <c r="A1912" i="2" l="1"/>
  <c r="N1912" i="2"/>
  <c r="D1913" i="2" s="1"/>
  <c r="L2927" i="2"/>
  <c r="E2927" i="2"/>
  <c r="K2927" i="2"/>
  <c r="F2926" i="2"/>
  <c r="G2926" i="2"/>
  <c r="C2928" i="2"/>
  <c r="H1913" i="2" l="1"/>
  <c r="L2928" i="2"/>
  <c r="F2927" i="2"/>
  <c r="G2927" i="2"/>
  <c r="K2928" i="2"/>
  <c r="E2928" i="2"/>
  <c r="C2929" i="2"/>
  <c r="I1913" i="2" l="1"/>
  <c r="M1913" i="2" s="1"/>
  <c r="N1913" i="2"/>
  <c r="D1914" i="2" s="1"/>
  <c r="A1913" i="2"/>
  <c r="L2929" i="2"/>
  <c r="F2928" i="2"/>
  <c r="G2928" i="2"/>
  <c r="K2929" i="2"/>
  <c r="E2929" i="2"/>
  <c r="C2930" i="2"/>
  <c r="H1914" i="2" l="1"/>
  <c r="L2930" i="2"/>
  <c r="L1915" i="2"/>
  <c r="G2929" i="2"/>
  <c r="F2929" i="2"/>
  <c r="K2930" i="2"/>
  <c r="E2930" i="2"/>
  <c r="C2931" i="2"/>
  <c r="A1914" i="2" l="1"/>
  <c r="N1914" i="2"/>
  <c r="D1915" i="2" s="1"/>
  <c r="I1914" i="2"/>
  <c r="M1914" i="2" s="1"/>
  <c r="H1915" i="2" s="1"/>
  <c r="L2931" i="2"/>
  <c r="F2930" i="2"/>
  <c r="G2930" i="2"/>
  <c r="K2931" i="2"/>
  <c r="E2931" i="2"/>
  <c r="C2932" i="2"/>
  <c r="I1915" i="2" l="1"/>
  <c r="M1915" i="2" s="1"/>
  <c r="N1915" i="2"/>
  <c r="D1916" i="2" s="1"/>
  <c r="A1915" i="2"/>
  <c r="L2932" i="2"/>
  <c r="F2931" i="2"/>
  <c r="G2931" i="2"/>
  <c r="K2932" i="2"/>
  <c r="E2932" i="2"/>
  <c r="C2933" i="2"/>
  <c r="H1916" i="2" l="1"/>
  <c r="L1917" i="2"/>
  <c r="L2933" i="2"/>
  <c r="F2932" i="2"/>
  <c r="G2932" i="2"/>
  <c r="K2933" i="2"/>
  <c r="E2933" i="2"/>
  <c r="C2934" i="2"/>
  <c r="L1916" i="2" l="1"/>
  <c r="N1916" i="2"/>
  <c r="D1917" i="2" s="1"/>
  <c r="A1916" i="2"/>
  <c r="I1916" i="2"/>
  <c r="M1916" i="2" s="1"/>
  <c r="L2934" i="2"/>
  <c r="E1918" i="2"/>
  <c r="F2933" i="2"/>
  <c r="G2933" i="2"/>
  <c r="E2934" i="2"/>
  <c r="K2934" i="2"/>
  <c r="C2935" i="2"/>
  <c r="H1917" i="2" l="1"/>
  <c r="L2935" i="2"/>
  <c r="F1918" i="2"/>
  <c r="G1918" i="2"/>
  <c r="F2934" i="2"/>
  <c r="G2934" i="2"/>
  <c r="E2935" i="2"/>
  <c r="K2935" i="2"/>
  <c r="C2936" i="2"/>
  <c r="A1917" i="2" l="1"/>
  <c r="I1917" i="2"/>
  <c r="M1917" i="2" s="1"/>
  <c r="N1917" i="2"/>
  <c r="D1918" i="2" s="1"/>
  <c r="L2936" i="2"/>
  <c r="F2935" i="2"/>
  <c r="G2935" i="2"/>
  <c r="E2936" i="2"/>
  <c r="K2936" i="2"/>
  <c r="C2937" i="2"/>
  <c r="H1918" i="2" l="1"/>
  <c r="L2937" i="2"/>
  <c r="E1919" i="2"/>
  <c r="F2936" i="2"/>
  <c r="G2936" i="2"/>
  <c r="E2937" i="2"/>
  <c r="K2937" i="2"/>
  <c r="C2938" i="2"/>
  <c r="A1918" i="2" l="1"/>
  <c r="N1918" i="2"/>
  <c r="D1919" i="2" s="1"/>
  <c r="I1918" i="2"/>
  <c r="M1918" i="2" s="1"/>
  <c r="L2938" i="2"/>
  <c r="G1919" i="2"/>
  <c r="F1919" i="2"/>
  <c r="F2937" i="2"/>
  <c r="G2937" i="2"/>
  <c r="E2938" i="2"/>
  <c r="K2938" i="2"/>
  <c r="C2939" i="2"/>
  <c r="H1919" i="2" l="1"/>
  <c r="A1919" i="2" s="1"/>
  <c r="N1919" i="2"/>
  <c r="D1920" i="2" s="1"/>
  <c r="L2939" i="2"/>
  <c r="F2938" i="2"/>
  <c r="G2938" i="2"/>
  <c r="E2939" i="2"/>
  <c r="K2939" i="2"/>
  <c r="C2940" i="2"/>
  <c r="I1919" i="2" l="1"/>
  <c r="M1919" i="2" s="1"/>
  <c r="H1920" i="2"/>
  <c r="I1920" i="2" s="1"/>
  <c r="E1920" i="2"/>
  <c r="F1920" i="2" s="1"/>
  <c r="G1920" i="2" s="1"/>
  <c r="A1920" i="2"/>
  <c r="N1920" i="2"/>
  <c r="L2940" i="2"/>
  <c r="E1921" i="2"/>
  <c r="F1921" i="2" s="1"/>
  <c r="G1921" i="2" s="1"/>
  <c r="F2939" i="2"/>
  <c r="G2939" i="2"/>
  <c r="K2940" i="2"/>
  <c r="E2940" i="2"/>
  <c r="C2941" i="2"/>
  <c r="M1920" i="2"/>
  <c r="D1921" i="2" l="1"/>
  <c r="H1921" i="2"/>
  <c r="A1921" i="2" s="1"/>
  <c r="L2941" i="2"/>
  <c r="K2941" i="2"/>
  <c r="E2941" i="2"/>
  <c r="F2940" i="2"/>
  <c r="G2940" i="2"/>
  <c r="C2942" i="2"/>
  <c r="I1921" i="2" l="1"/>
  <c r="M1921" i="2" s="1"/>
  <c r="N1921" i="2"/>
  <c r="D1922" i="2" s="1"/>
  <c r="L2942" i="2"/>
  <c r="G2941" i="2"/>
  <c r="F2941" i="2"/>
  <c r="K2942" i="2"/>
  <c r="E2942" i="2"/>
  <c r="C2943" i="2"/>
  <c r="H1922" i="2" l="1"/>
  <c r="A1922" i="2" s="1"/>
  <c r="L2943" i="2"/>
  <c r="F2942" i="2"/>
  <c r="G2942" i="2"/>
  <c r="K2943" i="2"/>
  <c r="E2943" i="2"/>
  <c r="C2944" i="2"/>
  <c r="N1922" i="2" l="1"/>
  <c r="D1923" i="2" s="1"/>
  <c r="I1922" i="2"/>
  <c r="M1922" i="2" s="1"/>
  <c r="L2944" i="2"/>
  <c r="F2943" i="2"/>
  <c r="G2943" i="2"/>
  <c r="K2944" i="2"/>
  <c r="E2944" i="2"/>
  <c r="C2945" i="2"/>
  <c r="H1923" i="2" l="1"/>
  <c r="A1923" i="2"/>
  <c r="I1923" i="2"/>
  <c r="M1923" i="2" s="1"/>
  <c r="N1923" i="2"/>
  <c r="D1924" i="2" s="1"/>
  <c r="L2945" i="2"/>
  <c r="G2944" i="2"/>
  <c r="F2944" i="2"/>
  <c r="K2945" i="2"/>
  <c r="E2945" i="2"/>
  <c r="C2946" i="2"/>
  <c r="H1924" i="2" l="1"/>
  <c r="A1924" i="2" s="1"/>
  <c r="L2946" i="2"/>
  <c r="F2945" i="2"/>
  <c r="G2945" i="2"/>
  <c r="K2946" i="2"/>
  <c r="E2946" i="2"/>
  <c r="C2947" i="2"/>
  <c r="I1924" i="2" l="1"/>
  <c r="M1924" i="2" s="1"/>
  <c r="N1924" i="2"/>
  <c r="D1925" i="2" s="1"/>
  <c r="L2947" i="2"/>
  <c r="G2946" i="2"/>
  <c r="F2946" i="2"/>
  <c r="E2947" i="2"/>
  <c r="K2947" i="2"/>
  <c r="C2948" i="2"/>
  <c r="H1925" i="2" l="1"/>
  <c r="L2948" i="2"/>
  <c r="E2948" i="2"/>
  <c r="K2948" i="2"/>
  <c r="G2947" i="2"/>
  <c r="F2947" i="2"/>
  <c r="C2949" i="2"/>
  <c r="A1925" i="2" l="1"/>
  <c r="N1925" i="2"/>
  <c r="D1926" i="2" s="1"/>
  <c r="I1925" i="2"/>
  <c r="M1925" i="2" s="1"/>
  <c r="H1926" i="2" s="1"/>
  <c r="L2949" i="2"/>
  <c r="F2948" i="2"/>
  <c r="G2948" i="2"/>
  <c r="K2949" i="2"/>
  <c r="E2949" i="2"/>
  <c r="C2950" i="2"/>
  <c r="A1926" i="2" l="1"/>
  <c r="I1926" i="2"/>
  <c r="M1926" i="2" s="1"/>
  <c r="N1926" i="2"/>
  <c r="D1927" i="2" s="1"/>
  <c r="L2950" i="2"/>
  <c r="F2949" i="2"/>
  <c r="G2949" i="2"/>
  <c r="E2950" i="2"/>
  <c r="K2950" i="2"/>
  <c r="C2951" i="2"/>
  <c r="H1927" i="2" l="1"/>
  <c r="F2950" i="2"/>
  <c r="G2950" i="2"/>
  <c r="E2951" i="2"/>
  <c r="K2951" i="2"/>
  <c r="C2952" i="2"/>
  <c r="A1927" i="2" l="1"/>
  <c r="N1927" i="2"/>
  <c r="D1928" i="2" s="1"/>
  <c r="I1927" i="2"/>
  <c r="M1927" i="2" s="1"/>
  <c r="L2952" i="2"/>
  <c r="F2951" i="2"/>
  <c r="G2951" i="2"/>
  <c r="K2952" i="2"/>
  <c r="C2953" i="2"/>
  <c r="H1928" i="2" l="1"/>
  <c r="A1928" i="2" s="1"/>
  <c r="L2953" i="2"/>
  <c r="K2953" i="2"/>
  <c r="C2954" i="2"/>
  <c r="I1928" i="2" l="1"/>
  <c r="M1928" i="2" s="1"/>
  <c r="N1928" i="2"/>
  <c r="D1929" i="2" s="1"/>
  <c r="L2954" i="2"/>
  <c r="K2954" i="2"/>
  <c r="C2955" i="2"/>
  <c r="H1929" i="2" l="1"/>
  <c r="L2955" i="2"/>
  <c r="K2955" i="2"/>
  <c r="C2956" i="2"/>
  <c r="I1929" i="2" l="1"/>
  <c r="M1929" i="2" s="1"/>
  <c r="N1929" i="2"/>
  <c r="D1930" i="2" s="1"/>
  <c r="A1929" i="2"/>
  <c r="L2956" i="2"/>
  <c r="K2956" i="2"/>
  <c r="E2956" i="2"/>
  <c r="C2957" i="2"/>
  <c r="H1930" i="2" l="1"/>
  <c r="L2957" i="2"/>
  <c r="K2957" i="2"/>
  <c r="E2957" i="2"/>
  <c r="F2956" i="2"/>
  <c r="G2956" i="2"/>
  <c r="C2958" i="2"/>
  <c r="A1930" i="2" l="1"/>
  <c r="I1930" i="2"/>
  <c r="M1930" i="2" s="1"/>
  <c r="N1930" i="2"/>
  <c r="D1931" i="2" s="1"/>
  <c r="L2958" i="2"/>
  <c r="G2957" i="2"/>
  <c r="F2957" i="2"/>
  <c r="K2958" i="2"/>
  <c r="E2958" i="2"/>
  <c r="C2959" i="2"/>
  <c r="H1931" i="2" l="1"/>
  <c r="L2959" i="2"/>
  <c r="F2958" i="2"/>
  <c r="G2958" i="2"/>
  <c r="K2959" i="2"/>
  <c r="E2959" i="2"/>
  <c r="C2960" i="2"/>
  <c r="I1931" i="2" l="1"/>
  <c r="M1931" i="2" s="1"/>
  <c r="N1931" i="2"/>
  <c r="D1932" i="2" s="1"/>
  <c r="A1931" i="2"/>
  <c r="L2960" i="2"/>
  <c r="K2960" i="2"/>
  <c r="E2960" i="2"/>
  <c r="F2959" i="2"/>
  <c r="G2959" i="2"/>
  <c r="C2961" i="2"/>
  <c r="H1932" i="2" l="1"/>
  <c r="I1932" i="2" s="1"/>
  <c r="M1932" i="2" s="1"/>
  <c r="A1932" i="2"/>
  <c r="L2961" i="2"/>
  <c r="F2960" i="2"/>
  <c r="G2960" i="2"/>
  <c r="K2961" i="2"/>
  <c r="E2961" i="2"/>
  <c r="C2962" i="2"/>
  <c r="N1932" i="2" l="1"/>
  <c r="D1933" i="2" s="1"/>
  <c r="L2962" i="2"/>
  <c r="F2961" i="2"/>
  <c r="G2961" i="2"/>
  <c r="E2962" i="2"/>
  <c r="K2962" i="2"/>
  <c r="C2963" i="2"/>
  <c r="H1933" i="2" l="1"/>
  <c r="L2963" i="2"/>
  <c r="F2962" i="2"/>
  <c r="G2962" i="2"/>
  <c r="E2963" i="2"/>
  <c r="K2963" i="2"/>
  <c r="C2964" i="2"/>
  <c r="I1933" i="2" l="1"/>
  <c r="M1933" i="2" s="1"/>
  <c r="A1933" i="2"/>
  <c r="N1933" i="2"/>
  <c r="D1934" i="2" s="1"/>
  <c r="L2964" i="2"/>
  <c r="F2963" i="2"/>
  <c r="G2963" i="2"/>
  <c r="E2964" i="2"/>
  <c r="K2964" i="2"/>
  <c r="C2965" i="2"/>
  <c r="H1934" i="2" l="1"/>
  <c r="L2965" i="2"/>
  <c r="G2964" i="2"/>
  <c r="F2964" i="2"/>
  <c r="E2965" i="2"/>
  <c r="K2965" i="2"/>
  <c r="C2966" i="2"/>
  <c r="I1934" i="2" l="1"/>
  <c r="M1934" i="2" s="1"/>
  <c r="N1934" i="2"/>
  <c r="D1935" i="2" s="1"/>
  <c r="A1934" i="2"/>
  <c r="L2966" i="2"/>
  <c r="E2966" i="2"/>
  <c r="K2966" i="2"/>
  <c r="F2965" i="2"/>
  <c r="G2965" i="2"/>
  <c r="C2967" i="2"/>
  <c r="H1935" i="2" l="1"/>
  <c r="A1935" i="2"/>
  <c r="N1935" i="2"/>
  <c r="D1936" i="2" s="1"/>
  <c r="I1935" i="2"/>
  <c r="M1935" i="2" s="1"/>
  <c r="H1936" i="2" s="1"/>
  <c r="L2967" i="2"/>
  <c r="E2967" i="2"/>
  <c r="K2967" i="2"/>
  <c r="F2966" i="2"/>
  <c r="G2966" i="2"/>
  <c r="C2968" i="2"/>
  <c r="A1936" i="2" l="1"/>
  <c r="I1936" i="2"/>
  <c r="M1936" i="2" s="1"/>
  <c r="N1936" i="2"/>
  <c r="D1937" i="2" s="1"/>
  <c r="L2968" i="2"/>
  <c r="F2967" i="2"/>
  <c r="G2967" i="2"/>
  <c r="K2968" i="2"/>
  <c r="E2968" i="2"/>
  <c r="C2969" i="2"/>
  <c r="H1937" i="2" l="1"/>
  <c r="L2969" i="2"/>
  <c r="F2968" i="2"/>
  <c r="G2968" i="2"/>
  <c r="K2969" i="2"/>
  <c r="E2969" i="2"/>
  <c r="C2970" i="2"/>
  <c r="A1937" i="2" l="1"/>
  <c r="I1937" i="2"/>
  <c r="M1937" i="2" s="1"/>
  <c r="N1937" i="2"/>
  <c r="D1938" i="2" s="1"/>
  <c r="L2970" i="2"/>
  <c r="K2970" i="2"/>
  <c r="E2970" i="2"/>
  <c r="G2969" i="2"/>
  <c r="F2969" i="2"/>
  <c r="C2971" i="2"/>
  <c r="H1938" i="2" l="1"/>
  <c r="I1938" i="2" s="1"/>
  <c r="M1938" i="2" s="1"/>
  <c r="N1938" i="2"/>
  <c r="D1939" i="2" s="1"/>
  <c r="A1938" i="2"/>
  <c r="L2971" i="2"/>
  <c r="G2970" i="2"/>
  <c r="F2970" i="2"/>
  <c r="K2971" i="2"/>
  <c r="E2971" i="2"/>
  <c r="C2972" i="2"/>
  <c r="H1939" i="2" l="1"/>
  <c r="A1939" i="2" s="1"/>
  <c r="N1939" i="2"/>
  <c r="D1940" i="2" s="1"/>
  <c r="I1939" i="2"/>
  <c r="M1939" i="2" s="1"/>
  <c r="H1940" i="2" s="1"/>
  <c r="L2972" i="2"/>
  <c r="F2971" i="2"/>
  <c r="G2971" i="2"/>
  <c r="K2972" i="2"/>
  <c r="E2972" i="2"/>
  <c r="C2973" i="2"/>
  <c r="I1940" i="2" l="1"/>
  <c r="M1940" i="2" s="1"/>
  <c r="N1940" i="2"/>
  <c r="D1941" i="2" s="1"/>
  <c r="A1940" i="2"/>
  <c r="L2973" i="2"/>
  <c r="L1945" i="2"/>
  <c r="K2973" i="2"/>
  <c r="E2973" i="2"/>
  <c r="G2972" i="2"/>
  <c r="F2972" i="2"/>
  <c r="C2974" i="2"/>
  <c r="H1941" i="2" l="1"/>
  <c r="N1941" i="2"/>
  <c r="D1942" i="2" s="1"/>
  <c r="I1941" i="2"/>
  <c r="M1941" i="2" s="1"/>
  <c r="H1942" i="2" s="1"/>
  <c r="A1941" i="2"/>
  <c r="L2974" i="2"/>
  <c r="F2973" i="2"/>
  <c r="G2973" i="2"/>
  <c r="E2974" i="2"/>
  <c r="K2974" i="2"/>
  <c r="C2975" i="2"/>
  <c r="I1942" i="2" l="1"/>
  <c r="M1942" i="2" s="1"/>
  <c r="N1942" i="2"/>
  <c r="D1943" i="2" s="1"/>
  <c r="A1942" i="2"/>
  <c r="L2975" i="2"/>
  <c r="L1948" i="2"/>
  <c r="G2974" i="2"/>
  <c r="F2974" i="2"/>
  <c r="E2975" i="2"/>
  <c r="K2975" i="2"/>
  <c r="C2976" i="2"/>
  <c r="H1943" i="2" l="1"/>
  <c r="N1943" i="2" s="1"/>
  <c r="D1944" i="2" s="1"/>
  <c r="I1943" i="2"/>
  <c r="M1943" i="2" s="1"/>
  <c r="H1944" i="2" s="1"/>
  <c r="L2976" i="2"/>
  <c r="F2975" i="2"/>
  <c r="G2975" i="2"/>
  <c r="K2976" i="2"/>
  <c r="E2976" i="2"/>
  <c r="C2977" i="2"/>
  <c r="A1943" i="2" l="1"/>
  <c r="I1944" i="2"/>
  <c r="M1944" i="2" s="1"/>
  <c r="N1944" i="2"/>
  <c r="D1945" i="2" s="1"/>
  <c r="A1944" i="2"/>
  <c r="L2977" i="2"/>
  <c r="E1949" i="2"/>
  <c r="F1949" i="2" s="1"/>
  <c r="G1949" i="2" s="1"/>
  <c r="G2976" i="2"/>
  <c r="F2976" i="2"/>
  <c r="E2977" i="2"/>
  <c r="K2977" i="2"/>
  <c r="C2978" i="2"/>
  <c r="H1945" i="2" l="1"/>
  <c r="A1945" i="2"/>
  <c r="N1945" i="2"/>
  <c r="D1946" i="2" s="1"/>
  <c r="I1945" i="2"/>
  <c r="M1945" i="2" s="1"/>
  <c r="H1946" i="2" s="1"/>
  <c r="L2978" i="2"/>
  <c r="F2977" i="2"/>
  <c r="G2977" i="2"/>
  <c r="E2978" i="2"/>
  <c r="K2978" i="2"/>
  <c r="C2979" i="2"/>
  <c r="L1946" i="2" l="1"/>
  <c r="N1946" i="2"/>
  <c r="D1947" i="2" s="1"/>
  <c r="A1946" i="2"/>
  <c r="I1946" i="2"/>
  <c r="M1946" i="2" s="1"/>
  <c r="H1947" i="2" s="1"/>
  <c r="N1947" i="2" s="1"/>
  <c r="D1948" i="2" s="1"/>
  <c r="E1948" i="2" s="1"/>
  <c r="E2979" i="2"/>
  <c r="K2979" i="2"/>
  <c r="F2978" i="2"/>
  <c r="G2978" i="2"/>
  <c r="C2980" i="2"/>
  <c r="A1947" i="2" l="1"/>
  <c r="I1947" i="2"/>
  <c r="M1947" i="2" s="1"/>
  <c r="L1947" i="2"/>
  <c r="H1948" i="2" s="1"/>
  <c r="N1948" i="2" s="1"/>
  <c r="F1948" i="2"/>
  <c r="G1948" i="2"/>
  <c r="F2979" i="2"/>
  <c r="G2979" i="2"/>
  <c r="K2980" i="2"/>
  <c r="E2980" i="2"/>
  <c r="C2981" i="2"/>
  <c r="D1949" i="2" l="1"/>
  <c r="I1948" i="2"/>
  <c r="A1948" i="2"/>
  <c r="F2980" i="2"/>
  <c r="G2980" i="2"/>
  <c r="E2981" i="2"/>
  <c r="K2981" i="2"/>
  <c r="C2982" i="2"/>
  <c r="M1948" i="2"/>
  <c r="H1949" i="2" l="1"/>
  <c r="A1949" i="2" s="1"/>
  <c r="G2981" i="2"/>
  <c r="F2981" i="2"/>
  <c r="K2982" i="2"/>
  <c r="E2982" i="2"/>
  <c r="C2983" i="2"/>
  <c r="I1949" i="2" l="1"/>
  <c r="M1949" i="2" s="1"/>
  <c r="N1949" i="2"/>
  <c r="D1950" i="2" s="1"/>
  <c r="E1950" i="2" s="1"/>
  <c r="F1950" i="2" s="1"/>
  <c r="L2983" i="2"/>
  <c r="E1952" i="2"/>
  <c r="G2982" i="2"/>
  <c r="F2982" i="2"/>
  <c r="K2983" i="2"/>
  <c r="C2984" i="2"/>
  <c r="H1950" i="2" l="1"/>
  <c r="N1950" i="2" s="1"/>
  <c r="G1950" i="2"/>
  <c r="L2984" i="2"/>
  <c r="F1952" i="2"/>
  <c r="G1952" i="2"/>
  <c r="K2984" i="2"/>
  <c r="C2985" i="2"/>
  <c r="D1951" i="2" l="1"/>
  <c r="E1951" i="2" s="1"/>
  <c r="F1951" i="2" s="1"/>
  <c r="G1951" i="2" s="1"/>
  <c r="A1950" i="2"/>
  <c r="I1950" i="2"/>
  <c r="M1950" i="2" s="1"/>
  <c r="H1951" i="2" s="1"/>
  <c r="A1951" i="2" s="1"/>
  <c r="L2985" i="2"/>
  <c r="K2985" i="2"/>
  <c r="C2986" i="2"/>
  <c r="N1951" i="2" l="1"/>
  <c r="D1952" i="2" s="1"/>
  <c r="I1951" i="2"/>
  <c r="L2986" i="2"/>
  <c r="K2986" i="2"/>
  <c r="C2987" i="2"/>
  <c r="M1951" i="2"/>
  <c r="H1952" i="2" l="1"/>
  <c r="I1952" i="2" s="1"/>
  <c r="M1952" i="2" s="1"/>
  <c r="L2987" i="2"/>
  <c r="K2987" i="2"/>
  <c r="E2987" i="2"/>
  <c r="C2988" i="2"/>
  <c r="A1952" i="2" l="1"/>
  <c r="N1952" i="2"/>
  <c r="L2988" i="2"/>
  <c r="F2987" i="2"/>
  <c r="G2987" i="2"/>
  <c r="K2988" i="2"/>
  <c r="E2988" i="2"/>
  <c r="C2989" i="2"/>
  <c r="H1953" i="2" l="1"/>
  <c r="D1953" i="2"/>
  <c r="L2989" i="2"/>
  <c r="G2988" i="2"/>
  <c r="F2988" i="2"/>
  <c r="K2989" i="2"/>
  <c r="E2989" i="2"/>
  <c r="C2990" i="2"/>
  <c r="A1953" i="2" l="1"/>
  <c r="I1953" i="2"/>
  <c r="M1953" i="2" s="1"/>
  <c r="N1953" i="2"/>
  <c r="D1954" i="2" s="1"/>
  <c r="L2990" i="2"/>
  <c r="F2989" i="2"/>
  <c r="G2989" i="2"/>
  <c r="K2990" i="2"/>
  <c r="E2990" i="2"/>
  <c r="C2991" i="2"/>
  <c r="H1954" i="2" l="1"/>
  <c r="L2991" i="2"/>
  <c r="F2990" i="2"/>
  <c r="G2990" i="2"/>
  <c r="K2991" i="2"/>
  <c r="E2991" i="2"/>
  <c r="C2992" i="2"/>
  <c r="I1954" i="2" l="1"/>
  <c r="M1954" i="2" s="1"/>
  <c r="N1954" i="2"/>
  <c r="D1955" i="2" s="1"/>
  <c r="A1954" i="2"/>
  <c r="L2992" i="2"/>
  <c r="F2991" i="2"/>
  <c r="G2991" i="2"/>
  <c r="K2992" i="2"/>
  <c r="E2992" i="2"/>
  <c r="C2993" i="2"/>
  <c r="H1955" i="2" l="1"/>
  <c r="A1955" i="2"/>
  <c r="N1955" i="2"/>
  <c r="D1956" i="2" s="1"/>
  <c r="I1955" i="2"/>
  <c r="M1955" i="2" s="1"/>
  <c r="H1956" i="2" s="1"/>
  <c r="L2993" i="2"/>
  <c r="F2992" i="2"/>
  <c r="G2992" i="2"/>
  <c r="E2993" i="2"/>
  <c r="K2993" i="2"/>
  <c r="C2994" i="2"/>
  <c r="I1956" i="2" l="1"/>
  <c r="M1956" i="2" s="1"/>
  <c r="A1956" i="2"/>
  <c r="N1956" i="2"/>
  <c r="D1957" i="2" s="1"/>
  <c r="L2994" i="2"/>
  <c r="F2993" i="2"/>
  <c r="G2993" i="2"/>
  <c r="E2994" i="2"/>
  <c r="K2994" i="2"/>
  <c r="C2995" i="2"/>
  <c r="H1957" i="2" l="1"/>
  <c r="A1957" i="2" s="1"/>
  <c r="L2995" i="2"/>
  <c r="F2994" i="2"/>
  <c r="G2994" i="2"/>
  <c r="E2995" i="2"/>
  <c r="K2995" i="2"/>
  <c r="C2996" i="2"/>
  <c r="N1957" i="2" l="1"/>
  <c r="D1958" i="2" s="1"/>
  <c r="I1957" i="2"/>
  <c r="M1957" i="2" s="1"/>
  <c r="H1958" i="2" s="1"/>
  <c r="L2996" i="2"/>
  <c r="F2995" i="2"/>
  <c r="G2995" i="2"/>
  <c r="E2996" i="2"/>
  <c r="K2996" i="2"/>
  <c r="C2997" i="2"/>
  <c r="N1958" i="2" l="1"/>
  <c r="D1959" i="2" s="1"/>
  <c r="I1958" i="2"/>
  <c r="M1958" i="2" s="1"/>
  <c r="H1959" i="2" s="1"/>
  <c r="A1958" i="2"/>
  <c r="L2997" i="2"/>
  <c r="F2996" i="2"/>
  <c r="G2996" i="2"/>
  <c r="E2997" i="2"/>
  <c r="K2997" i="2"/>
  <c r="C2998" i="2"/>
  <c r="N1959" i="2" l="1"/>
  <c r="D1960" i="2" s="1"/>
  <c r="I1959" i="2"/>
  <c r="M1959" i="2" s="1"/>
  <c r="A1959" i="2"/>
  <c r="L2998" i="2"/>
  <c r="F2997" i="2"/>
  <c r="G2997" i="2"/>
  <c r="E2998" i="2"/>
  <c r="K2998" i="2"/>
  <c r="C2999" i="2"/>
  <c r="H1960" i="2" l="1"/>
  <c r="I1960" i="2" s="1"/>
  <c r="M1960" i="2" s="1"/>
  <c r="N1960" i="2"/>
  <c r="D1961" i="2" s="1"/>
  <c r="A1960" i="2"/>
  <c r="L2999" i="2"/>
  <c r="F2998" i="2"/>
  <c r="G2998" i="2"/>
  <c r="K2999" i="2"/>
  <c r="E2999" i="2"/>
  <c r="C3000" i="2"/>
  <c r="H1961" i="2" l="1"/>
  <c r="I1961" i="2"/>
  <c r="M1961" i="2" s="1"/>
  <c r="N1961" i="2"/>
  <c r="D1962" i="2" s="1"/>
  <c r="A1961" i="2"/>
  <c r="L3000" i="2"/>
  <c r="F2999" i="2"/>
  <c r="G2999" i="2"/>
  <c r="K3000" i="2"/>
  <c r="E3000" i="2"/>
  <c r="C3001" i="2"/>
  <c r="H1962" i="2" l="1"/>
  <c r="N1962" i="2" s="1"/>
  <c r="D1963" i="2" s="1"/>
  <c r="L3001" i="2"/>
  <c r="G3000" i="2"/>
  <c r="F3000" i="2"/>
  <c r="K3001" i="2"/>
  <c r="E3001" i="2"/>
  <c r="C3002" i="2"/>
  <c r="A1962" i="2" l="1"/>
  <c r="I1962" i="2"/>
  <c r="M1962" i="2" s="1"/>
  <c r="H1963" i="2" s="1"/>
  <c r="I1963" i="2" s="1"/>
  <c r="M1963" i="2" s="1"/>
  <c r="L3002" i="2"/>
  <c r="F3001" i="2"/>
  <c r="G3001" i="2"/>
  <c r="K3002" i="2"/>
  <c r="E3002" i="2"/>
  <c r="C3003" i="2"/>
  <c r="A1963" i="2" l="1"/>
  <c r="N1963" i="2"/>
  <c r="D1964" i="2" s="1"/>
  <c r="L3003" i="2"/>
  <c r="F3002" i="2"/>
  <c r="G3002" i="2"/>
  <c r="E3003" i="2"/>
  <c r="K3003" i="2"/>
  <c r="C3004" i="2"/>
  <c r="H1964" i="2" l="1"/>
  <c r="I1964" i="2" s="1"/>
  <c r="M1964" i="2" s="1"/>
  <c r="L3004" i="2"/>
  <c r="K3004" i="2"/>
  <c r="E3004" i="2"/>
  <c r="G3003" i="2"/>
  <c r="F3003" i="2"/>
  <c r="C3005" i="2"/>
  <c r="N1964" i="2" l="1"/>
  <c r="D1965" i="2" s="1"/>
  <c r="A1964" i="2"/>
  <c r="L3005" i="2"/>
  <c r="G3004" i="2"/>
  <c r="F3004" i="2"/>
  <c r="E3005" i="2"/>
  <c r="K3005" i="2"/>
  <c r="C3006" i="2"/>
  <c r="H1965" i="2" l="1"/>
  <c r="L3006" i="2"/>
  <c r="G3005" i="2"/>
  <c r="F3005" i="2"/>
  <c r="K3006" i="2"/>
  <c r="E3006" i="2"/>
  <c r="C3007" i="2"/>
  <c r="N1965" i="2" l="1"/>
  <c r="D1966" i="2" s="1"/>
  <c r="A1965" i="2"/>
  <c r="I1965" i="2"/>
  <c r="M1965" i="2" s="1"/>
  <c r="H1966" i="2" s="1"/>
  <c r="L3007" i="2"/>
  <c r="G3006" i="2"/>
  <c r="F3006" i="2"/>
  <c r="E3007" i="2"/>
  <c r="K3007" i="2"/>
  <c r="C3008" i="2"/>
  <c r="A1966" i="2" l="1"/>
  <c r="N1966" i="2"/>
  <c r="D1967" i="2" s="1"/>
  <c r="I1966" i="2"/>
  <c r="M1966" i="2" s="1"/>
  <c r="H1967" i="2" s="1"/>
  <c r="L3008" i="2"/>
  <c r="F3007" i="2"/>
  <c r="G3007" i="2"/>
  <c r="E3008" i="2"/>
  <c r="K3008" i="2"/>
  <c r="C3009" i="2"/>
  <c r="A1967" i="2" l="1"/>
  <c r="I1967" i="2"/>
  <c r="M1967" i="2" s="1"/>
  <c r="N1967" i="2"/>
  <c r="D1968" i="2" s="1"/>
  <c r="L3009" i="2"/>
  <c r="F3008" i="2"/>
  <c r="G3008" i="2"/>
  <c r="E3009" i="2"/>
  <c r="K3009" i="2"/>
  <c r="C3010" i="2"/>
  <c r="H1968" i="2" l="1"/>
  <c r="A1968" i="2" s="1"/>
  <c r="N1968" i="2"/>
  <c r="D1969" i="2" s="1"/>
  <c r="I1968" i="2"/>
  <c r="M1968" i="2" s="1"/>
  <c r="H1969" i="2" s="1"/>
  <c r="I1969" i="2" s="1"/>
  <c r="M1969" i="2" s="1"/>
  <c r="E3010" i="2"/>
  <c r="K3010" i="2"/>
  <c r="F3009" i="2"/>
  <c r="G3009" i="2"/>
  <c r="C3011" i="2"/>
  <c r="N1969" i="2" l="1"/>
  <c r="D1970" i="2" s="1"/>
  <c r="A1969" i="2"/>
  <c r="H1970" i="2"/>
  <c r="A1970" i="2" s="1"/>
  <c r="F3010" i="2"/>
  <c r="G3010" i="2"/>
  <c r="K3011" i="2"/>
  <c r="E3011" i="2"/>
  <c r="C3012" i="2"/>
  <c r="I1970" i="2" l="1"/>
  <c r="M1970" i="2" s="1"/>
  <c r="N1970" i="2"/>
  <c r="D1971" i="2" s="1"/>
  <c r="F3011" i="2"/>
  <c r="G3011" i="2"/>
  <c r="K3012" i="2"/>
  <c r="E3012" i="2"/>
  <c r="C3013" i="2"/>
  <c r="H1971" i="2" l="1"/>
  <c r="I1971" i="2" s="1"/>
  <c r="M1971" i="2" s="1"/>
  <c r="G3012" i="2"/>
  <c r="F3012" i="2"/>
  <c r="K3013" i="2"/>
  <c r="C3014" i="2"/>
  <c r="N1971" i="2" l="1"/>
  <c r="D1972" i="2" s="1"/>
  <c r="L3014" i="2"/>
  <c r="A1971" i="2"/>
  <c r="K3014" i="2"/>
  <c r="C3015" i="2"/>
  <c r="H1972" i="2" l="1"/>
  <c r="L3015" i="2"/>
  <c r="K3015" i="2"/>
  <c r="C3016" i="2"/>
  <c r="I1972" i="2" l="1"/>
  <c r="M1972" i="2" s="1"/>
  <c r="N1972" i="2"/>
  <c r="D1973" i="2" s="1"/>
  <c r="A1972" i="2"/>
  <c r="L3016" i="2"/>
  <c r="K3016" i="2"/>
  <c r="C3017" i="2"/>
  <c r="H1973" i="2" l="1"/>
  <c r="L3017" i="2"/>
  <c r="K3017" i="2"/>
  <c r="E3017" i="2"/>
  <c r="C3018" i="2"/>
  <c r="A1973" i="2" l="1"/>
  <c r="N1973" i="2"/>
  <c r="D1974" i="2" s="1"/>
  <c r="I1973" i="2"/>
  <c r="M1973" i="2" s="1"/>
  <c r="L3018" i="2"/>
  <c r="F3017" i="2"/>
  <c r="G3017" i="2"/>
  <c r="K3018" i="2"/>
  <c r="E3018" i="2"/>
  <c r="C3019" i="2"/>
  <c r="H1974" i="2" l="1"/>
  <c r="A1974" i="2" s="1"/>
  <c r="L3019" i="2"/>
  <c r="G3018" i="2"/>
  <c r="F3018" i="2"/>
  <c r="K3019" i="2"/>
  <c r="E3019" i="2"/>
  <c r="C3020" i="2"/>
  <c r="I1974" i="2" l="1"/>
  <c r="M1974" i="2" s="1"/>
  <c r="N1974" i="2"/>
  <c r="D1975" i="2" s="1"/>
  <c r="L3020" i="2"/>
  <c r="F3019" i="2"/>
  <c r="G3019" i="2"/>
  <c r="K3020" i="2"/>
  <c r="E3020" i="2"/>
  <c r="C3021" i="2"/>
  <c r="H1975" i="2" l="1"/>
  <c r="N1975" i="2" s="1"/>
  <c r="D1976" i="2" s="1"/>
  <c r="L1975" i="2"/>
  <c r="I1975" i="2"/>
  <c r="M1975" i="2" s="1"/>
  <c r="A1975" i="2"/>
  <c r="L3021" i="2"/>
  <c r="F3020" i="2"/>
  <c r="G3020" i="2"/>
  <c r="K3021" i="2"/>
  <c r="E3021" i="2"/>
  <c r="C3022" i="2"/>
  <c r="H1976" i="2" l="1"/>
  <c r="L1976" i="2" s="1"/>
  <c r="L3022" i="2"/>
  <c r="F3021" i="2"/>
  <c r="G3021" i="2"/>
  <c r="K3022" i="2"/>
  <c r="E3022" i="2"/>
  <c r="C3023" i="2"/>
  <c r="I1976" i="2" l="1"/>
  <c r="M1976" i="2" s="1"/>
  <c r="N1976" i="2"/>
  <c r="D1977" i="2" s="1"/>
  <c r="A1976" i="2"/>
  <c r="L3023" i="2"/>
  <c r="F3022" i="2"/>
  <c r="G3022" i="2"/>
  <c r="E3023" i="2"/>
  <c r="K3023" i="2"/>
  <c r="C3024" i="2"/>
  <c r="H1977" i="2" l="1"/>
  <c r="A1977" i="2"/>
  <c r="L1977" i="2"/>
  <c r="I1977" i="2"/>
  <c r="M1977" i="2" s="1"/>
  <c r="N1977" i="2"/>
  <c r="D1978" i="2" s="1"/>
  <c r="L3024" i="2"/>
  <c r="F3023" i="2"/>
  <c r="G3023" i="2"/>
  <c r="E3024" i="2"/>
  <c r="K3024" i="2"/>
  <c r="C3025" i="2"/>
  <c r="H1978" i="2" l="1"/>
  <c r="L3025" i="2"/>
  <c r="F3024" i="2"/>
  <c r="G3024" i="2"/>
  <c r="E3025" i="2"/>
  <c r="K3025" i="2"/>
  <c r="C3026" i="2"/>
  <c r="A1978" i="2" l="1"/>
  <c r="I1978" i="2"/>
  <c r="M1978" i="2" s="1"/>
  <c r="L1978" i="2"/>
  <c r="N1978" i="2"/>
  <c r="D1979" i="2" s="1"/>
  <c r="E1979" i="2" s="1"/>
  <c r="F1979" i="2" s="1"/>
  <c r="G1979" i="2" s="1"/>
  <c r="L3026" i="2"/>
  <c r="L1979" i="2"/>
  <c r="E3026" i="2"/>
  <c r="K3026" i="2"/>
  <c r="F3025" i="2"/>
  <c r="G3025" i="2"/>
  <c r="C3027" i="2"/>
  <c r="H1979" i="2" l="1"/>
  <c r="L3027" i="2"/>
  <c r="F3026" i="2"/>
  <c r="G3026" i="2"/>
  <c r="E3027" i="2"/>
  <c r="K3027" i="2"/>
  <c r="C3028" i="2"/>
  <c r="A1979" i="2" l="1"/>
  <c r="I1979" i="2"/>
  <c r="N1979" i="2"/>
  <c r="D1980" i="2" s="1"/>
  <c r="L3028" i="2"/>
  <c r="F3027" i="2"/>
  <c r="G3027" i="2"/>
  <c r="E3028" i="2"/>
  <c r="K3028" i="2"/>
  <c r="C3029" i="2"/>
  <c r="M1979" i="2"/>
  <c r="H1980" i="2" l="1"/>
  <c r="L3029" i="2"/>
  <c r="F3028" i="2"/>
  <c r="G3028" i="2"/>
  <c r="K3029" i="2"/>
  <c r="E3029" i="2"/>
  <c r="C3030" i="2"/>
  <c r="A1980" i="2" l="1"/>
  <c r="N1980" i="2"/>
  <c r="D1981" i="2" s="1"/>
  <c r="E1981" i="2" s="1"/>
  <c r="F1981" i="2" s="1"/>
  <c r="I1980" i="2"/>
  <c r="M1980" i="2" s="1"/>
  <c r="L3030" i="2"/>
  <c r="F3029" i="2"/>
  <c r="G3029" i="2"/>
  <c r="K3030" i="2"/>
  <c r="E3030" i="2"/>
  <c r="C3031" i="2"/>
  <c r="H1981" i="2" l="1"/>
  <c r="I1981" i="2" s="1"/>
  <c r="G1981" i="2"/>
  <c r="L3031" i="2"/>
  <c r="E1982" i="2"/>
  <c r="F1982" i="2" s="1"/>
  <c r="G3030" i="2"/>
  <c r="F3030" i="2"/>
  <c r="K3031" i="2"/>
  <c r="E3031" i="2"/>
  <c r="C3032" i="2"/>
  <c r="M1981" i="2"/>
  <c r="A1981" i="2" l="1"/>
  <c r="N1981" i="2"/>
  <c r="D1982" i="2" s="1"/>
  <c r="L3032" i="2"/>
  <c r="G1982" i="2"/>
  <c r="F3031" i="2"/>
  <c r="G3031" i="2"/>
  <c r="K3032" i="2"/>
  <c r="E3032" i="2"/>
  <c r="C3033" i="2"/>
  <c r="H1982" i="2" l="1"/>
  <c r="N1982" i="2" s="1"/>
  <c r="A1982" i="2"/>
  <c r="D1983" i="2"/>
  <c r="L3033" i="2"/>
  <c r="K3033" i="2"/>
  <c r="E3033" i="2"/>
  <c r="F3032" i="2"/>
  <c r="G3032" i="2"/>
  <c r="C3034" i="2"/>
  <c r="I1982" i="2" l="1"/>
  <c r="M1982" i="2" s="1"/>
  <c r="H1983" i="2" s="1"/>
  <c r="I1983" i="2" s="1"/>
  <c r="M1983" i="2" s="1"/>
  <c r="L3034" i="2"/>
  <c r="F3033" i="2"/>
  <c r="G3033" i="2"/>
  <c r="K3034" i="2"/>
  <c r="E3034" i="2"/>
  <c r="C3035" i="2"/>
  <c r="N1983" i="2" l="1"/>
  <c r="H1984" i="2" s="1"/>
  <c r="I1984" i="2" s="1"/>
  <c r="M1984" i="2" s="1"/>
  <c r="A1983" i="2"/>
  <c r="D1984" i="2"/>
  <c r="A1984" i="2" s="1"/>
  <c r="L3035" i="2"/>
  <c r="F3034" i="2"/>
  <c r="G3034" i="2"/>
  <c r="E3035" i="2"/>
  <c r="K3035" i="2"/>
  <c r="C3036" i="2"/>
  <c r="N1984" i="2" l="1"/>
  <c r="L3036" i="2"/>
  <c r="E3036" i="2"/>
  <c r="K3036" i="2"/>
  <c r="F3035" i="2"/>
  <c r="G3035" i="2"/>
  <c r="C3037" i="2"/>
  <c r="D1985" i="2" l="1"/>
  <c r="H1985" i="2"/>
  <c r="L3037" i="2"/>
  <c r="E3037" i="2"/>
  <c r="K3037" i="2"/>
  <c r="F3036" i="2"/>
  <c r="G3036" i="2"/>
  <c r="C3038" i="2"/>
  <c r="I1985" i="2" l="1"/>
  <c r="M1985" i="2" s="1"/>
  <c r="N1985" i="2"/>
  <c r="D1986" i="2" s="1"/>
  <c r="A1985" i="2"/>
  <c r="L3038" i="2"/>
  <c r="F3037" i="2"/>
  <c r="G3037" i="2"/>
  <c r="E3038" i="2"/>
  <c r="K3038" i="2"/>
  <c r="C3039" i="2"/>
  <c r="H1986" i="2" l="1"/>
  <c r="L3039" i="2"/>
  <c r="F3038" i="2"/>
  <c r="G3038" i="2"/>
  <c r="E3039" i="2"/>
  <c r="K3039" i="2"/>
  <c r="C3040" i="2"/>
  <c r="N1986" i="2" l="1"/>
  <c r="D1987" i="2" s="1"/>
  <c r="I1986" i="2"/>
  <c r="M1986" i="2" s="1"/>
  <c r="H1987" i="2" s="1"/>
  <c r="A1986" i="2"/>
  <c r="F3039" i="2"/>
  <c r="G3039" i="2"/>
  <c r="E3040" i="2"/>
  <c r="K3040" i="2"/>
  <c r="C3041" i="2"/>
  <c r="N1987" i="2" l="1"/>
  <c r="D1988" i="2" s="1"/>
  <c r="I1987" i="2"/>
  <c r="M1987" i="2" s="1"/>
  <c r="H1988" i="2" s="1"/>
  <c r="A1987" i="2"/>
  <c r="F3040" i="2"/>
  <c r="G3040" i="2"/>
  <c r="K3041" i="2"/>
  <c r="E3041" i="2"/>
  <c r="C3042" i="2"/>
  <c r="I1988" i="2" l="1"/>
  <c r="M1988" i="2" s="1"/>
  <c r="N1988" i="2"/>
  <c r="D1989" i="2" s="1"/>
  <c r="A1988" i="2"/>
  <c r="F3041" i="2"/>
  <c r="G3041" i="2"/>
  <c r="E3042" i="2"/>
  <c r="K3042" i="2"/>
  <c r="C3043" i="2"/>
  <c r="H1989" i="2" l="1"/>
  <c r="G3042" i="2"/>
  <c r="F3042" i="2"/>
  <c r="E3043" i="2"/>
  <c r="K3043" i="2"/>
  <c r="C3044" i="2"/>
  <c r="I1989" i="2" l="1"/>
  <c r="M1989" i="2" s="1"/>
  <c r="A1989" i="2"/>
  <c r="N1989" i="2"/>
  <c r="D1990" i="2" s="1"/>
  <c r="L3044" i="2"/>
  <c r="G3043" i="2"/>
  <c r="F3043" i="2"/>
  <c r="K3044" i="2"/>
  <c r="C3045" i="2"/>
  <c r="H1990" i="2" l="1"/>
  <c r="L3045" i="2"/>
  <c r="K3045" i="2"/>
  <c r="C3046" i="2"/>
  <c r="I1990" i="2" l="1"/>
  <c r="M1990" i="2" s="1"/>
  <c r="N1990" i="2"/>
  <c r="D1991" i="2" s="1"/>
  <c r="A1990" i="2"/>
  <c r="L3046" i="2"/>
  <c r="K3046" i="2"/>
  <c r="C3047" i="2"/>
  <c r="H1991" i="2" l="1"/>
  <c r="L3047" i="2"/>
  <c r="K3047" i="2"/>
  <c r="C3048" i="2"/>
  <c r="I1991" i="2" l="1"/>
  <c r="M1991" i="2" s="1"/>
  <c r="A1991" i="2"/>
  <c r="N1991" i="2"/>
  <c r="D1992" i="2" s="1"/>
  <c r="L3048" i="2"/>
  <c r="K3048" i="2"/>
  <c r="E3048" i="2"/>
  <c r="C3049" i="2"/>
  <c r="H1992" i="2" l="1"/>
  <c r="L3049" i="2"/>
  <c r="K3049" i="2"/>
  <c r="E3049" i="2"/>
  <c r="F3048" i="2"/>
  <c r="G3048" i="2"/>
  <c r="C3050" i="2"/>
  <c r="I1992" i="2" l="1"/>
  <c r="M1992" i="2" s="1"/>
  <c r="N1992" i="2"/>
  <c r="D1993" i="2" s="1"/>
  <c r="A1992" i="2"/>
  <c r="L3050" i="2"/>
  <c r="G3049" i="2"/>
  <c r="F3049" i="2"/>
  <c r="K3050" i="2"/>
  <c r="E3050" i="2"/>
  <c r="C3051" i="2"/>
  <c r="H1993" i="2" l="1"/>
  <c r="L3051" i="2"/>
  <c r="F3050" i="2"/>
  <c r="G3050" i="2"/>
  <c r="K3051" i="2"/>
  <c r="E3051" i="2"/>
  <c r="C3052" i="2"/>
  <c r="A1993" i="2" l="1"/>
  <c r="I1993" i="2"/>
  <c r="M1993" i="2" s="1"/>
  <c r="L3052" i="2"/>
  <c r="F3051" i="2"/>
  <c r="G3051" i="2"/>
  <c r="K3052" i="2"/>
  <c r="E3052" i="2"/>
  <c r="C3053" i="2"/>
  <c r="N1993" i="2" l="1"/>
  <c r="D1994" i="2" s="1"/>
  <c r="L3053" i="2"/>
  <c r="F3052" i="2"/>
  <c r="G3052" i="2"/>
  <c r="K3053" i="2"/>
  <c r="E3053" i="2"/>
  <c r="C3054" i="2"/>
  <c r="H1994" i="2" l="1"/>
  <c r="L3054" i="2"/>
  <c r="F3053" i="2"/>
  <c r="G3053" i="2"/>
  <c r="E3054" i="2"/>
  <c r="K3054" i="2"/>
  <c r="C3055" i="2"/>
  <c r="N1994" i="2" l="1"/>
  <c r="D1995" i="2" s="1"/>
  <c r="I1994" i="2"/>
  <c r="M1994" i="2" s="1"/>
  <c r="A1994" i="2"/>
  <c r="L3055" i="2"/>
  <c r="F3054" i="2"/>
  <c r="G3054" i="2"/>
  <c r="E3055" i="2"/>
  <c r="K3055" i="2"/>
  <c r="C3056" i="2"/>
  <c r="H1995" i="2" l="1"/>
  <c r="I1995" i="2" s="1"/>
  <c r="M1995" i="2" s="1"/>
  <c r="A1995" i="2"/>
  <c r="L3056" i="2"/>
  <c r="F3055" i="2"/>
  <c r="G3055" i="2"/>
  <c r="E3056" i="2"/>
  <c r="K3056" i="2"/>
  <c r="C3057" i="2"/>
  <c r="N1995" i="2" l="1"/>
  <c r="L3057" i="2"/>
  <c r="F3056" i="2"/>
  <c r="G3056" i="2"/>
  <c r="E3057" i="2"/>
  <c r="K3057" i="2"/>
  <c r="C3058" i="2"/>
  <c r="D1996" i="2" l="1"/>
  <c r="H1996" i="2"/>
  <c r="L3058" i="2"/>
  <c r="F3057" i="2"/>
  <c r="G3057" i="2"/>
  <c r="E3058" i="2"/>
  <c r="K3058" i="2"/>
  <c r="C3059" i="2"/>
  <c r="N1996" i="2" l="1"/>
  <c r="D1997" i="2" s="1"/>
  <c r="I1996" i="2"/>
  <c r="M1996" i="2" s="1"/>
  <c r="H1997" i="2" s="1"/>
  <c r="A1996" i="2"/>
  <c r="L3059" i="2"/>
  <c r="F3058" i="2"/>
  <c r="G3058" i="2"/>
  <c r="E3059" i="2"/>
  <c r="K3059" i="2"/>
  <c r="C3060" i="2"/>
  <c r="A1997" i="2" l="1"/>
  <c r="I1997" i="2"/>
  <c r="M1997" i="2" s="1"/>
  <c r="N1997" i="2"/>
  <c r="D1998" i="2" s="1"/>
  <c r="H1998" i="2"/>
  <c r="L3060" i="2"/>
  <c r="F3059" i="2"/>
  <c r="G3059" i="2"/>
  <c r="K3060" i="2"/>
  <c r="E3060" i="2"/>
  <c r="C3061" i="2"/>
  <c r="A1998" i="2" l="1"/>
  <c r="I1998" i="2"/>
  <c r="M1998" i="2" s="1"/>
  <c r="N1998" i="2"/>
  <c r="D1999" i="2" s="1"/>
  <c r="L3061" i="2"/>
  <c r="F3060" i="2"/>
  <c r="G3060" i="2"/>
  <c r="K3061" i="2"/>
  <c r="E3061" i="2"/>
  <c r="C3062" i="2"/>
  <c r="H1999" i="2" l="1"/>
  <c r="L3062" i="2"/>
  <c r="G3061" i="2"/>
  <c r="F3061" i="2"/>
  <c r="K3062" i="2"/>
  <c r="E3062" i="2"/>
  <c r="C3063" i="2"/>
  <c r="N1999" i="2" l="1"/>
  <c r="D2000" i="2" s="1"/>
  <c r="A1999" i="2"/>
  <c r="I1999" i="2"/>
  <c r="M1999" i="2" s="1"/>
  <c r="H2000" i="2" s="1"/>
  <c r="L3063" i="2"/>
  <c r="F3062" i="2"/>
  <c r="G3062" i="2"/>
  <c r="K3063" i="2"/>
  <c r="E3063" i="2"/>
  <c r="C3064" i="2"/>
  <c r="I2000" i="2" l="1"/>
  <c r="M2000" i="2" s="1"/>
  <c r="N2000" i="2"/>
  <c r="D2001" i="2" s="1"/>
  <c r="A2000" i="2"/>
  <c r="L3064" i="2"/>
  <c r="F3063" i="2"/>
  <c r="G3063" i="2"/>
  <c r="E3064" i="2"/>
  <c r="K3064" i="2"/>
  <c r="C3065" i="2"/>
  <c r="H2001" i="2" l="1"/>
  <c r="L3065" i="2"/>
  <c r="F3064" i="2"/>
  <c r="G3064" i="2"/>
  <c r="K3065" i="2"/>
  <c r="E3065" i="2"/>
  <c r="C3066" i="2"/>
  <c r="N2001" i="2" l="1"/>
  <c r="D2002" i="2" s="1"/>
  <c r="I2001" i="2"/>
  <c r="M2001" i="2" s="1"/>
  <c r="H2002" i="2" s="1"/>
  <c r="A2001" i="2"/>
  <c r="L3066" i="2"/>
  <c r="F3065" i="2"/>
  <c r="G3065" i="2"/>
  <c r="E3066" i="2"/>
  <c r="K3066" i="2"/>
  <c r="C3067" i="2"/>
  <c r="A2002" i="2" l="1"/>
  <c r="N2002" i="2"/>
  <c r="D2003" i="2" s="1"/>
  <c r="I2002" i="2"/>
  <c r="M2002" i="2" s="1"/>
  <c r="H2003" i="2" s="1"/>
  <c r="L3067" i="2"/>
  <c r="G3066" i="2"/>
  <c r="F3066" i="2"/>
  <c r="E3067" i="2"/>
  <c r="K3067" i="2"/>
  <c r="C3068" i="2"/>
  <c r="A2003" i="2" l="1"/>
  <c r="N2003" i="2"/>
  <c r="D2004" i="2" s="1"/>
  <c r="I2003" i="2"/>
  <c r="M2003" i="2" s="1"/>
  <c r="H2004" i="2" s="1"/>
  <c r="L3068" i="2"/>
  <c r="G3067" i="2"/>
  <c r="F3067" i="2"/>
  <c r="E3068" i="2"/>
  <c r="K3068" i="2"/>
  <c r="C3069" i="2"/>
  <c r="A2004" i="2" l="1"/>
  <c r="N2004" i="2"/>
  <c r="D2005" i="2" s="1"/>
  <c r="I2004" i="2"/>
  <c r="M2004" i="2" s="1"/>
  <c r="L3069" i="2"/>
  <c r="F3068" i="2"/>
  <c r="G3068" i="2"/>
  <c r="K3069" i="2"/>
  <c r="E3069" i="2"/>
  <c r="C3070" i="2"/>
  <c r="H2005" i="2" l="1"/>
  <c r="L3070" i="2"/>
  <c r="F3069" i="2"/>
  <c r="G3069" i="2"/>
  <c r="E3070" i="2"/>
  <c r="K3070" i="2"/>
  <c r="C3071" i="2"/>
  <c r="A2005" i="2" l="1"/>
  <c r="N2005" i="2"/>
  <c r="D2006" i="2" s="1"/>
  <c r="I2005" i="2"/>
  <c r="M2005" i="2" s="1"/>
  <c r="E3071" i="2"/>
  <c r="K3071" i="2"/>
  <c r="F3070" i="2"/>
  <c r="G3070" i="2"/>
  <c r="C3072" i="2"/>
  <c r="H2006" i="2" l="1"/>
  <c r="K3072" i="2"/>
  <c r="E3072" i="2"/>
  <c r="F3071" i="2"/>
  <c r="G3071" i="2"/>
  <c r="C3073" i="2"/>
  <c r="A2006" i="2" l="1"/>
  <c r="L2006" i="2"/>
  <c r="N2006" i="2"/>
  <c r="D2007" i="2" s="1"/>
  <c r="I2006" i="2"/>
  <c r="M2006" i="2" s="1"/>
  <c r="F3072" i="2"/>
  <c r="G3072" i="2"/>
  <c r="K3073" i="2"/>
  <c r="E3073" i="2"/>
  <c r="C3074" i="2"/>
  <c r="H2007" i="2" l="1"/>
  <c r="N2007" i="2" s="1"/>
  <c r="D2008" i="2" s="1"/>
  <c r="G3073" i="2"/>
  <c r="F3073" i="2"/>
  <c r="K3074" i="2"/>
  <c r="C3075" i="2"/>
  <c r="A2007" i="2" l="1"/>
  <c r="I2007" i="2"/>
  <c r="M2007" i="2" s="1"/>
  <c r="H2008" i="2" s="1"/>
  <c r="L2008" i="2" s="1"/>
  <c r="L3075" i="2"/>
  <c r="L2009" i="2"/>
  <c r="K3075" i="2"/>
  <c r="C3076" i="2"/>
  <c r="I2008" i="2" l="1"/>
  <c r="M2008" i="2" s="1"/>
  <c r="N2008" i="2"/>
  <c r="D2009" i="2" s="1"/>
  <c r="E2009" i="2" s="1"/>
  <c r="F2009" i="2" s="1"/>
  <c r="A2008" i="2"/>
  <c r="H2009" i="2"/>
  <c r="A2009" i="2" s="1"/>
  <c r="L3076" i="2"/>
  <c r="E3076" i="2"/>
  <c r="K3076" i="2"/>
  <c r="C3077" i="2"/>
  <c r="G2009" i="2" l="1"/>
  <c r="I2009" i="2"/>
  <c r="M2009" i="2" s="1"/>
  <c r="N2009" i="2"/>
  <c r="L3077" i="2"/>
  <c r="K3077" i="2"/>
  <c r="F3076" i="2"/>
  <c r="G3076" i="2"/>
  <c r="C3078" i="2"/>
  <c r="D2010" i="2" l="1"/>
  <c r="H2010" i="2"/>
  <c r="L3078" i="2"/>
  <c r="K3078" i="2"/>
  <c r="E3078" i="2"/>
  <c r="C3079" i="2"/>
  <c r="I2010" i="2" l="1"/>
  <c r="N2010" i="2"/>
  <c r="E2010" i="2"/>
  <c r="F2010" i="2" s="1"/>
  <c r="G2010" i="2" s="1"/>
  <c r="D2011" i="2" s="1"/>
  <c r="E2011" i="2" s="1"/>
  <c r="F2011" i="2" s="1"/>
  <c r="A2010" i="2"/>
  <c r="L3079" i="2"/>
  <c r="F3078" i="2"/>
  <c r="G3078" i="2"/>
  <c r="K3079" i="2"/>
  <c r="E3079" i="2"/>
  <c r="C3080" i="2"/>
  <c r="M2010" i="2"/>
  <c r="H2011" i="2" l="1"/>
  <c r="G2011" i="2"/>
  <c r="L3080" i="2"/>
  <c r="G3079" i="2"/>
  <c r="F3079" i="2"/>
  <c r="K3080" i="2"/>
  <c r="E3080" i="2"/>
  <c r="C3081" i="2"/>
  <c r="A2011" i="2" l="1"/>
  <c r="N2011" i="2"/>
  <c r="D2012" i="2" s="1"/>
  <c r="E2012" i="2" s="1"/>
  <c r="I2011" i="2"/>
  <c r="M2011" i="2" s="1"/>
  <c r="H2012" i="2" s="1"/>
  <c r="I2012" i="2" s="1"/>
  <c r="M2012" i="2" s="1"/>
  <c r="L3081" i="2"/>
  <c r="F3080" i="2"/>
  <c r="G3080" i="2"/>
  <c r="K3081" i="2"/>
  <c r="E3081" i="2"/>
  <c r="C3082" i="2"/>
  <c r="N2012" i="2" l="1"/>
  <c r="A2012" i="2"/>
  <c r="G2012" i="2"/>
  <c r="D2013" i="2" s="1"/>
  <c r="F2012" i="2"/>
  <c r="L3082" i="2"/>
  <c r="H2013" i="2"/>
  <c r="E2013" i="2"/>
  <c r="K3082" i="2"/>
  <c r="E3082" i="2"/>
  <c r="F3081" i="2"/>
  <c r="G3081" i="2"/>
  <c r="C3083" i="2"/>
  <c r="A2013" i="2" l="1"/>
  <c r="L3083" i="2"/>
  <c r="I2013" i="2"/>
  <c r="M2013" i="2" s="1"/>
  <c r="N2013" i="2"/>
  <c r="F2013" i="2"/>
  <c r="G2013" i="2"/>
  <c r="F3082" i="2"/>
  <c r="G3082" i="2"/>
  <c r="K3083" i="2"/>
  <c r="E3083" i="2"/>
  <c r="C3084" i="2"/>
  <c r="L3084" i="2" l="1"/>
  <c r="H2014" i="2"/>
  <c r="I2014" i="2" s="1"/>
  <c r="M2014" i="2" s="1"/>
  <c r="D2014" i="2"/>
  <c r="E3084" i="2"/>
  <c r="K3084" i="2"/>
  <c r="F3083" i="2"/>
  <c r="G3083" i="2"/>
  <c r="C3085" i="2"/>
  <c r="A2014" i="2" l="1"/>
  <c r="L3085" i="2"/>
  <c r="N2014" i="2"/>
  <c r="D2015" i="2" s="1"/>
  <c r="F3084" i="2"/>
  <c r="G3084" i="2"/>
  <c r="E3085" i="2"/>
  <c r="K3085" i="2"/>
  <c r="C3086" i="2"/>
  <c r="L3086" i="2" l="1"/>
  <c r="H2015" i="2"/>
  <c r="N2015" i="2" s="1"/>
  <c r="D2016" i="2" s="1"/>
  <c r="F3085" i="2"/>
  <c r="G3085" i="2"/>
  <c r="E3086" i="2"/>
  <c r="K3086" i="2"/>
  <c r="C3087" i="2"/>
  <c r="L3087" i="2" l="1"/>
  <c r="I2015" i="2"/>
  <c r="M2015" i="2" s="1"/>
  <c r="H2016" i="2" s="1"/>
  <c r="N2016" i="2" s="1"/>
  <c r="D2017" i="2" s="1"/>
  <c r="A2015" i="2"/>
  <c r="F3086" i="2"/>
  <c r="G3086" i="2"/>
  <c r="E3087" i="2"/>
  <c r="K3087" i="2"/>
  <c r="C3088" i="2"/>
  <c r="I2016" i="2" l="1"/>
  <c r="M2016" i="2" s="1"/>
  <c r="H2017" i="2" s="1"/>
  <c r="A2017" i="2" s="1"/>
  <c r="L3088" i="2"/>
  <c r="A2016" i="2"/>
  <c r="F3087" i="2"/>
  <c r="G3087" i="2"/>
  <c r="E3088" i="2"/>
  <c r="K3088" i="2"/>
  <c r="C3089" i="2"/>
  <c r="I2017" i="2" l="1"/>
  <c r="M2017" i="2" s="1"/>
  <c r="N2017" i="2"/>
  <c r="D2018" i="2" s="1"/>
  <c r="L3089" i="2"/>
  <c r="F3088" i="2"/>
  <c r="G3088" i="2"/>
  <c r="E3089" i="2"/>
  <c r="K3089" i="2"/>
  <c r="C3090" i="2"/>
  <c r="H2018" i="2" l="1"/>
  <c r="A2018" i="2" s="1"/>
  <c r="L3090" i="2"/>
  <c r="F3089" i="2"/>
  <c r="G3089" i="2"/>
  <c r="K3090" i="2"/>
  <c r="E3090" i="2"/>
  <c r="C3091" i="2"/>
  <c r="N2018" i="2" l="1"/>
  <c r="D2019" i="2" s="1"/>
  <c r="I2018" i="2"/>
  <c r="M2018" i="2" s="1"/>
  <c r="L3091" i="2"/>
  <c r="F3090" i="2"/>
  <c r="G3090" i="2"/>
  <c r="K3091" i="2"/>
  <c r="E3091" i="2"/>
  <c r="C3092" i="2"/>
  <c r="H2019" i="2" l="1"/>
  <c r="N2019" i="2" s="1"/>
  <c r="D2020" i="2" s="1"/>
  <c r="L3092" i="2"/>
  <c r="K3092" i="2"/>
  <c r="E3092" i="2"/>
  <c r="G3091" i="2"/>
  <c r="F3091" i="2"/>
  <c r="C3093" i="2"/>
  <c r="A2019" i="2" l="1"/>
  <c r="I2019" i="2"/>
  <c r="M2019" i="2" s="1"/>
  <c r="H2020" i="2" s="1"/>
  <c r="I2020" i="2" s="1"/>
  <c r="M2020" i="2" s="1"/>
  <c r="L3093" i="2"/>
  <c r="F3092" i="2"/>
  <c r="G3092" i="2"/>
  <c r="K3093" i="2"/>
  <c r="E3093" i="2"/>
  <c r="C3094" i="2"/>
  <c r="A2020" i="2" l="1"/>
  <c r="N2020" i="2"/>
  <c r="D2021" i="2" s="1"/>
  <c r="L3094" i="2"/>
  <c r="F3093" i="2"/>
  <c r="G3093" i="2"/>
  <c r="K3094" i="2"/>
  <c r="E3094" i="2"/>
  <c r="C3095" i="2"/>
  <c r="H2021" i="2" l="1"/>
  <c r="I2021" i="2" s="1"/>
  <c r="M2021" i="2" s="1"/>
  <c r="L3095" i="2"/>
  <c r="A2021" i="2"/>
  <c r="N2021" i="2"/>
  <c r="D2022" i="2" s="1"/>
  <c r="F3094" i="2"/>
  <c r="G3094" i="2"/>
  <c r="K3095" i="2"/>
  <c r="E3095" i="2"/>
  <c r="C3096" i="2"/>
  <c r="L3096" i="2" l="1"/>
  <c r="H2022" i="2"/>
  <c r="I2022" i="2" s="1"/>
  <c r="M2022" i="2" s="1"/>
  <c r="F3095" i="2"/>
  <c r="G3095" i="2"/>
  <c r="E3096" i="2"/>
  <c r="K3096" i="2"/>
  <c r="C3097" i="2"/>
  <c r="L3097" i="2" l="1"/>
  <c r="A2022" i="2"/>
  <c r="N2022" i="2"/>
  <c r="D2023" i="2" s="1"/>
  <c r="F3096" i="2"/>
  <c r="G3096" i="2"/>
  <c r="E3097" i="2"/>
  <c r="K3097" i="2"/>
  <c r="C3098" i="2"/>
  <c r="L3098" i="2" l="1"/>
  <c r="H2023" i="2"/>
  <c r="I2023" i="2" s="1"/>
  <c r="M2023" i="2" s="1"/>
  <c r="G3097" i="2"/>
  <c r="F3097" i="2"/>
  <c r="E3098" i="2"/>
  <c r="K3098" i="2"/>
  <c r="C3099" i="2"/>
  <c r="N2023" i="2" l="1"/>
  <c r="D2024" i="2" s="1"/>
  <c r="L3099" i="2"/>
  <c r="A2023" i="2"/>
  <c r="H2024" i="2"/>
  <c r="I2024" i="2" s="1"/>
  <c r="M2024" i="2" s="1"/>
  <c r="F3098" i="2"/>
  <c r="G3098" i="2"/>
  <c r="E3099" i="2"/>
  <c r="K3099" i="2"/>
  <c r="C3100" i="2"/>
  <c r="N2024" i="2" l="1"/>
  <c r="D2025" i="2" s="1"/>
  <c r="L3100" i="2"/>
  <c r="A2024" i="2"/>
  <c r="F3099" i="2"/>
  <c r="G3099" i="2"/>
  <c r="E3100" i="2"/>
  <c r="K3100" i="2"/>
  <c r="C3101" i="2"/>
  <c r="H2025" i="2" l="1"/>
  <c r="A2025" i="2" s="1"/>
  <c r="F3100" i="2"/>
  <c r="G3100" i="2"/>
  <c r="E3101" i="2"/>
  <c r="K3101" i="2"/>
  <c r="C3102" i="2"/>
  <c r="N2025" i="2" l="1"/>
  <c r="D2026" i="2" s="1"/>
  <c r="I2025" i="2"/>
  <c r="M2025" i="2" s="1"/>
  <c r="F3101" i="2"/>
  <c r="G3101" i="2"/>
  <c r="K3102" i="2"/>
  <c r="E3102" i="2"/>
  <c r="C3103" i="2"/>
  <c r="H2026" i="2" l="1"/>
  <c r="I2026" i="2" s="1"/>
  <c r="M2026" i="2" s="1"/>
  <c r="L3103" i="2"/>
  <c r="F3102" i="2"/>
  <c r="G3102" i="2"/>
  <c r="K3103" i="2"/>
  <c r="E3103" i="2"/>
  <c r="C3104" i="2"/>
  <c r="A2026" i="2" l="1"/>
  <c r="N2026" i="2"/>
  <c r="D2027" i="2" s="1"/>
  <c r="G3103" i="2"/>
  <c r="F3103" i="2"/>
  <c r="K3104" i="2"/>
  <c r="E3104" i="2"/>
  <c r="C3105" i="2"/>
  <c r="H2027" i="2" l="1"/>
  <c r="I2027" i="2" s="1"/>
  <c r="M2027" i="2" s="1"/>
  <c r="A2027" i="2"/>
  <c r="L3105" i="2"/>
  <c r="N2027" i="2"/>
  <c r="D2028" i="2" s="1"/>
  <c r="G3104" i="2"/>
  <c r="F3104" i="2"/>
  <c r="K3105" i="2"/>
  <c r="C3106" i="2"/>
  <c r="L3106" i="2" l="1"/>
  <c r="H2028" i="2"/>
  <c r="A2028" i="2" s="1"/>
  <c r="K3106" i="2"/>
  <c r="C3107" i="2"/>
  <c r="L3107" i="2" l="1"/>
  <c r="N2028" i="2"/>
  <c r="D2029" i="2" s="1"/>
  <c r="I2028" i="2"/>
  <c r="M2028" i="2" s="1"/>
  <c r="K3107" i="2"/>
  <c r="C3108" i="2"/>
  <c r="L3108" i="2" l="1"/>
  <c r="H2029" i="2"/>
  <c r="A2029" i="2" s="1"/>
  <c r="K3108" i="2"/>
  <c r="C3109" i="2"/>
  <c r="L3109" i="2" l="1"/>
  <c r="N2029" i="2"/>
  <c r="D2030" i="2" s="1"/>
  <c r="I2029" i="2"/>
  <c r="M2029" i="2" s="1"/>
  <c r="K3109" i="2"/>
  <c r="E3109" i="2"/>
  <c r="C3110" i="2"/>
  <c r="L3110" i="2" l="1"/>
  <c r="H2030" i="2"/>
  <c r="N2030" i="2" s="1"/>
  <c r="D2031" i="2" s="1"/>
  <c r="F3109" i="2"/>
  <c r="G3109" i="2"/>
  <c r="K3110" i="2"/>
  <c r="E3110" i="2"/>
  <c r="C3111" i="2"/>
  <c r="L3111" i="2" l="1"/>
  <c r="A2030" i="2"/>
  <c r="I2030" i="2"/>
  <c r="M2030" i="2" s="1"/>
  <c r="H2031" i="2" s="1"/>
  <c r="A2031" i="2" s="1"/>
  <c r="G3110" i="2"/>
  <c r="F3110" i="2"/>
  <c r="K3111" i="2"/>
  <c r="E3111" i="2"/>
  <c r="C3112" i="2"/>
  <c r="L3112" i="2" l="1"/>
  <c r="I2031" i="2"/>
  <c r="M2031" i="2" s="1"/>
  <c r="N2031" i="2"/>
  <c r="D2032" i="2" s="1"/>
  <c r="K3112" i="2"/>
  <c r="E3112" i="2"/>
  <c r="F3111" i="2"/>
  <c r="G3111" i="2"/>
  <c r="C3113" i="2"/>
  <c r="L3113" i="2" l="1"/>
  <c r="H2032" i="2"/>
  <c r="A2032" i="2" s="1"/>
  <c r="K3113" i="2"/>
  <c r="E3113" i="2"/>
  <c r="F3112" i="2"/>
  <c r="G3112" i="2"/>
  <c r="C3114" i="2"/>
  <c r="L3114" i="2" l="1"/>
  <c r="I2032" i="2"/>
  <c r="M2032" i="2" s="1"/>
  <c r="N2032" i="2"/>
  <c r="D2033" i="2" s="1"/>
  <c r="F3113" i="2"/>
  <c r="G3113" i="2"/>
  <c r="K3114" i="2"/>
  <c r="E3114" i="2"/>
  <c r="C3115" i="2"/>
  <c r="L3115" i="2" l="1"/>
  <c r="H2033" i="2"/>
  <c r="I2033" i="2" s="1"/>
  <c r="M2033" i="2" s="1"/>
  <c r="F3114" i="2"/>
  <c r="G3114" i="2"/>
  <c r="E3115" i="2"/>
  <c r="K3115" i="2"/>
  <c r="C3116" i="2"/>
  <c r="L3116" i="2" l="1"/>
  <c r="A2033" i="2"/>
  <c r="N2033" i="2"/>
  <c r="D2034" i="2" s="1"/>
  <c r="E3116" i="2"/>
  <c r="K3116" i="2"/>
  <c r="F3115" i="2"/>
  <c r="G3115" i="2"/>
  <c r="C3117" i="2"/>
  <c r="L3117" i="2" l="1"/>
  <c r="H2034" i="2"/>
  <c r="A2034" i="2" s="1"/>
  <c r="F3116" i="2"/>
  <c r="G3116" i="2"/>
  <c r="E3117" i="2"/>
  <c r="K3117" i="2"/>
  <c r="C3118" i="2"/>
  <c r="L3118" i="2" l="1"/>
  <c r="N2034" i="2"/>
  <c r="D2035" i="2" s="1"/>
  <c r="I2034" i="2"/>
  <c r="M2034" i="2" s="1"/>
  <c r="F3117" i="2"/>
  <c r="G3117" i="2"/>
  <c r="E3118" i="2"/>
  <c r="K3118" i="2"/>
  <c r="C3119" i="2"/>
  <c r="L3119" i="2" l="1"/>
  <c r="H2035" i="2"/>
  <c r="N2035" i="2" s="1"/>
  <c r="D2036" i="2" s="1"/>
  <c r="E3119" i="2"/>
  <c r="K3119" i="2"/>
  <c r="F3118" i="2"/>
  <c r="G3118" i="2"/>
  <c r="C3120" i="2"/>
  <c r="L3120" i="2" l="1"/>
  <c r="A2035" i="2"/>
  <c r="I2035" i="2"/>
  <c r="M2035" i="2" s="1"/>
  <c r="H2036" i="2" s="1"/>
  <c r="A2036" i="2" s="1"/>
  <c r="E3120" i="2"/>
  <c r="K3120" i="2"/>
  <c r="F3119" i="2"/>
  <c r="G3119" i="2"/>
  <c r="C3121" i="2"/>
  <c r="L3121" i="2" l="1"/>
  <c r="N2036" i="2"/>
  <c r="D2037" i="2" s="1"/>
  <c r="I2036" i="2"/>
  <c r="M2036" i="2" s="1"/>
  <c r="L2036" i="2"/>
  <c r="K3121" i="2"/>
  <c r="E3121" i="2"/>
  <c r="F3120" i="2"/>
  <c r="G3120" i="2"/>
  <c r="C3122" i="2"/>
  <c r="H2037" i="2" l="1"/>
  <c r="L2037" i="2" s="1"/>
  <c r="L3122" i="2"/>
  <c r="N2037" i="2"/>
  <c r="D2038" i="2" s="1"/>
  <c r="F3121" i="2"/>
  <c r="G3121" i="2"/>
  <c r="K3122" i="2"/>
  <c r="E3122" i="2"/>
  <c r="C3123" i="2"/>
  <c r="I2037" i="2" l="1"/>
  <c r="M2037" i="2" s="1"/>
  <c r="A2037" i="2"/>
  <c r="L3123" i="2"/>
  <c r="H2038" i="2"/>
  <c r="G3122" i="2"/>
  <c r="F3122" i="2"/>
  <c r="K3123" i="2"/>
  <c r="E3123" i="2"/>
  <c r="C3124" i="2"/>
  <c r="I2038" i="2" l="1"/>
  <c r="M2038" i="2" s="1"/>
  <c r="L2038" i="2"/>
  <c r="N2038" i="2"/>
  <c r="D2039" i="2" s="1"/>
  <c r="L3124" i="2"/>
  <c r="A2038" i="2"/>
  <c r="H2039" i="2"/>
  <c r="L2040" i="2"/>
  <c r="F3123" i="2"/>
  <c r="G3123" i="2"/>
  <c r="K3124" i="2"/>
  <c r="E3124" i="2"/>
  <c r="C3125" i="2"/>
  <c r="A2039" i="2" l="1"/>
  <c r="L2039" i="2"/>
  <c r="L3125" i="2"/>
  <c r="N2039" i="2"/>
  <c r="D2040" i="2" s="1"/>
  <c r="I2039" i="2"/>
  <c r="M2039" i="2" s="1"/>
  <c r="F3124" i="2"/>
  <c r="G3124" i="2"/>
  <c r="K3125" i="2"/>
  <c r="E3125" i="2"/>
  <c r="C3126" i="2"/>
  <c r="L3126" i="2" l="1"/>
  <c r="E2040" i="2"/>
  <c r="H2040" i="2"/>
  <c r="A2040" i="2" s="1"/>
  <c r="G3125" i="2"/>
  <c r="F3125" i="2"/>
  <c r="K3126" i="2"/>
  <c r="E3126" i="2"/>
  <c r="C3127" i="2"/>
  <c r="F2040" i="2" l="1"/>
  <c r="G2040" i="2" s="1"/>
  <c r="N2040" i="2"/>
  <c r="I2040" i="2"/>
  <c r="L3127" i="2"/>
  <c r="E2041" i="2"/>
  <c r="F2041" i="2" s="1"/>
  <c r="G2041" i="2" s="1"/>
  <c r="F3126" i="2"/>
  <c r="G3126" i="2"/>
  <c r="E3127" i="2"/>
  <c r="K3127" i="2"/>
  <c r="C3128" i="2"/>
  <c r="M2040" i="2"/>
  <c r="D2041" i="2" l="1"/>
  <c r="H2041" i="2"/>
  <c r="L3128" i="2"/>
  <c r="E3128" i="2"/>
  <c r="K3128" i="2"/>
  <c r="G3127" i="2"/>
  <c r="F3127" i="2"/>
  <c r="C3129" i="2"/>
  <c r="A2041" i="2" l="1"/>
  <c r="I2041" i="2"/>
  <c r="M2041" i="2" s="1"/>
  <c r="N2041" i="2"/>
  <c r="D2042" i="2" s="1"/>
  <c r="E2042" i="2" s="1"/>
  <c r="L3129" i="2"/>
  <c r="G3128" i="2"/>
  <c r="F3128" i="2"/>
  <c r="E3129" i="2"/>
  <c r="K3129" i="2"/>
  <c r="C3130" i="2"/>
  <c r="H2042" i="2" l="1"/>
  <c r="A2042" i="2" s="1"/>
  <c r="F2042" i="2"/>
  <c r="G2042" i="2" s="1"/>
  <c r="L3130" i="2"/>
  <c r="N2042" i="2"/>
  <c r="F3129" i="2"/>
  <c r="G3129" i="2"/>
  <c r="E3130" i="2"/>
  <c r="K3130" i="2"/>
  <c r="C3131" i="2"/>
  <c r="I2042" i="2" l="1"/>
  <c r="M2042" i="2" s="1"/>
  <c r="D2043" i="2"/>
  <c r="L3131" i="2"/>
  <c r="E2043" i="2"/>
  <c r="F2043" i="2" s="1"/>
  <c r="H2043" i="2"/>
  <c r="A2043" i="2" s="1"/>
  <c r="F3130" i="2"/>
  <c r="G3130" i="2"/>
  <c r="E3131" i="2"/>
  <c r="K3131" i="2"/>
  <c r="C3132" i="2"/>
  <c r="G2043" i="2" l="1"/>
  <c r="I2043" i="2"/>
  <c r="N2043" i="2"/>
  <c r="F3131" i="2"/>
  <c r="G3131" i="2"/>
  <c r="E3132" i="2"/>
  <c r="K3132" i="2"/>
  <c r="C3133" i="2"/>
  <c r="M2043" i="2"/>
  <c r="D2044" i="2" l="1"/>
  <c r="H2044" i="2"/>
  <c r="F3132" i="2"/>
  <c r="G3132" i="2"/>
  <c r="K3133" i="2"/>
  <c r="E3133" i="2"/>
  <c r="C3134" i="2"/>
  <c r="A2044" i="2" l="1"/>
  <c r="I2044" i="2"/>
  <c r="M2044" i="2" s="1"/>
  <c r="N2044" i="2"/>
  <c r="D2045" i="2" s="1"/>
  <c r="F3133" i="2"/>
  <c r="G3133" i="2"/>
  <c r="K3134" i="2"/>
  <c r="E3134" i="2"/>
  <c r="C3135" i="2"/>
  <c r="H2045" i="2" l="1"/>
  <c r="I2045" i="2" s="1"/>
  <c r="M2045" i="2" s="1"/>
  <c r="G3134" i="2"/>
  <c r="F3134" i="2"/>
  <c r="K3135" i="2"/>
  <c r="E3135" i="2"/>
  <c r="C3136" i="2"/>
  <c r="L3136" i="2" l="1"/>
  <c r="A2045" i="2"/>
  <c r="N2045" i="2"/>
  <c r="D2046" i="2" s="1"/>
  <c r="G3135" i="2"/>
  <c r="F3135" i="2"/>
  <c r="K3136" i="2"/>
  <c r="C3137" i="2"/>
  <c r="L3137" i="2" l="1"/>
  <c r="H2046" i="2"/>
  <c r="I2046" i="2" s="1"/>
  <c r="M2046" i="2" s="1"/>
  <c r="K3137" i="2"/>
  <c r="C3138" i="2"/>
  <c r="L3138" i="2" l="1"/>
  <c r="A2046" i="2"/>
  <c r="N2046" i="2"/>
  <c r="D2047" i="2" s="1"/>
  <c r="K3138" i="2"/>
  <c r="C3139" i="2"/>
  <c r="L3139" i="2" l="1"/>
  <c r="H2047" i="2"/>
  <c r="A2047" i="2" s="1"/>
  <c r="K3139" i="2"/>
  <c r="C3140" i="2"/>
  <c r="L3140" i="2" l="1"/>
  <c r="N2047" i="2"/>
  <c r="D2048" i="2" s="1"/>
  <c r="I2047" i="2"/>
  <c r="M2047" i="2" s="1"/>
  <c r="K3140" i="2"/>
  <c r="E3140" i="2"/>
  <c r="C3141" i="2"/>
  <c r="L3141" i="2" l="1"/>
  <c r="H2048" i="2"/>
  <c r="I2048" i="2" s="1"/>
  <c r="M2048" i="2" s="1"/>
  <c r="F3140" i="2"/>
  <c r="G3140" i="2"/>
  <c r="K3141" i="2"/>
  <c r="E3141" i="2"/>
  <c r="C3142" i="2"/>
  <c r="L3142" i="2" l="1"/>
  <c r="A2048" i="2"/>
  <c r="N2048" i="2"/>
  <c r="D2049" i="2" s="1"/>
  <c r="G3141" i="2"/>
  <c r="F3141" i="2"/>
  <c r="K3142" i="2"/>
  <c r="E3142" i="2"/>
  <c r="C3143" i="2"/>
  <c r="H2049" i="2" l="1"/>
  <c r="A2049" i="2" s="1"/>
  <c r="L3143" i="2"/>
  <c r="F3142" i="2"/>
  <c r="G3142" i="2"/>
  <c r="K3143" i="2"/>
  <c r="E3143" i="2"/>
  <c r="C3144" i="2"/>
  <c r="I2049" i="2" l="1"/>
  <c r="M2049" i="2" s="1"/>
  <c r="N2049" i="2"/>
  <c r="D2050" i="2" s="1"/>
  <c r="L3144" i="2"/>
  <c r="H2050" i="2"/>
  <c r="A2050" i="2" s="1"/>
  <c r="F3143" i="2"/>
  <c r="G3143" i="2"/>
  <c r="K3144" i="2"/>
  <c r="E3144" i="2"/>
  <c r="C3145" i="2"/>
  <c r="L3145" i="2" l="1"/>
  <c r="I2050" i="2"/>
  <c r="M2050" i="2" s="1"/>
  <c r="N2050" i="2"/>
  <c r="D2051" i="2" s="1"/>
  <c r="K3145" i="2"/>
  <c r="E3145" i="2"/>
  <c r="F3144" i="2"/>
  <c r="G3144" i="2"/>
  <c r="C3146" i="2"/>
  <c r="L3146" i="2" l="1"/>
  <c r="H2051" i="2"/>
  <c r="I2051" i="2" s="1"/>
  <c r="M2051" i="2" s="1"/>
  <c r="F3145" i="2"/>
  <c r="G3145" i="2"/>
  <c r="E3146" i="2"/>
  <c r="K3146" i="2"/>
  <c r="C3147" i="2"/>
  <c r="L3147" i="2" l="1"/>
  <c r="N2051" i="2"/>
  <c r="D2052" i="2" s="1"/>
  <c r="A2051" i="2"/>
  <c r="E3147" i="2"/>
  <c r="K3147" i="2"/>
  <c r="F3146" i="2"/>
  <c r="G3146" i="2"/>
  <c r="C3148" i="2"/>
  <c r="H2052" i="2" l="1"/>
  <c r="I2052" i="2" s="1"/>
  <c r="M2052" i="2" s="1"/>
  <c r="L3148" i="2"/>
  <c r="E3148" i="2"/>
  <c r="K3148" i="2"/>
  <c r="F3147" i="2"/>
  <c r="G3147" i="2"/>
  <c r="C3149" i="2"/>
  <c r="A2052" i="2" l="1"/>
  <c r="N2052" i="2"/>
  <c r="D2053" i="2" s="1"/>
  <c r="L3149" i="2"/>
  <c r="H2053" i="2"/>
  <c r="A2053" i="2" s="1"/>
  <c r="F3148" i="2"/>
  <c r="G3148" i="2"/>
  <c r="E3149" i="2"/>
  <c r="K3149" i="2"/>
  <c r="C3150" i="2"/>
  <c r="L3150" i="2" l="1"/>
  <c r="I2053" i="2"/>
  <c r="M2053" i="2" s="1"/>
  <c r="N2053" i="2"/>
  <c r="D2054" i="2" s="1"/>
  <c r="F3149" i="2"/>
  <c r="G3149" i="2"/>
  <c r="E3150" i="2"/>
  <c r="K3150" i="2"/>
  <c r="C3151" i="2"/>
  <c r="L3151" i="2" l="1"/>
  <c r="H2054" i="2"/>
  <c r="A2054" i="2" s="1"/>
  <c r="F3150" i="2"/>
  <c r="G3150" i="2"/>
  <c r="E3151" i="2"/>
  <c r="K3151" i="2"/>
  <c r="C3152" i="2"/>
  <c r="N2054" i="2" l="1"/>
  <c r="D2055" i="2" s="1"/>
  <c r="I2054" i="2"/>
  <c r="M2054" i="2" s="1"/>
  <c r="L3152" i="2"/>
  <c r="F3151" i="2"/>
  <c r="G3151" i="2"/>
  <c r="K3152" i="2"/>
  <c r="E3152" i="2"/>
  <c r="C3153" i="2"/>
  <c r="H2055" i="2" l="1"/>
  <c r="A2055" i="2" s="1"/>
  <c r="L3153" i="2"/>
  <c r="K3153" i="2"/>
  <c r="E3153" i="2"/>
  <c r="F3152" i="2"/>
  <c r="G3152" i="2"/>
  <c r="C3154" i="2"/>
  <c r="N2055" i="2" l="1"/>
  <c r="D2056" i="2" s="1"/>
  <c r="I2055" i="2"/>
  <c r="M2055" i="2" s="1"/>
  <c r="H2056" i="2" s="1"/>
  <c r="A2056" i="2" s="1"/>
  <c r="L3154" i="2"/>
  <c r="G3153" i="2"/>
  <c r="F3153" i="2"/>
  <c r="K3154" i="2"/>
  <c r="E3154" i="2"/>
  <c r="C3155" i="2"/>
  <c r="L3155" i="2" l="1"/>
  <c r="N2056" i="2"/>
  <c r="D2057" i="2" s="1"/>
  <c r="I2056" i="2"/>
  <c r="M2056" i="2" s="1"/>
  <c r="F3154" i="2"/>
  <c r="G3154" i="2"/>
  <c r="E3155" i="2"/>
  <c r="K3155" i="2"/>
  <c r="C3156" i="2"/>
  <c r="L3156" i="2" l="1"/>
  <c r="H2057" i="2"/>
  <c r="N2057" i="2" s="1"/>
  <c r="D2058" i="2" s="1"/>
  <c r="G3155" i="2"/>
  <c r="F3155" i="2"/>
  <c r="K3156" i="2"/>
  <c r="E3156" i="2"/>
  <c r="C3157" i="2"/>
  <c r="I2057" i="2" l="1"/>
  <c r="M2057" i="2" s="1"/>
  <c r="H2058" i="2" s="1"/>
  <c r="A2058" i="2" s="1"/>
  <c r="L3157" i="2"/>
  <c r="A2057" i="2"/>
  <c r="F3156" i="2"/>
  <c r="G3156" i="2"/>
  <c r="K3157" i="2"/>
  <c r="E3157" i="2"/>
  <c r="C3158" i="2"/>
  <c r="N2058" i="2" l="1"/>
  <c r="D2059" i="2" s="1"/>
  <c r="L3158" i="2"/>
  <c r="I2058" i="2"/>
  <c r="M2058" i="2" s="1"/>
  <c r="G3157" i="2"/>
  <c r="F3157" i="2"/>
  <c r="K3158" i="2"/>
  <c r="E3158" i="2"/>
  <c r="C3159" i="2"/>
  <c r="H2059" i="2" l="1"/>
  <c r="I2059" i="2" s="1"/>
  <c r="M2059" i="2" s="1"/>
  <c r="L3159" i="2"/>
  <c r="G3158" i="2"/>
  <c r="F3158" i="2"/>
  <c r="K3159" i="2"/>
  <c r="E3159" i="2"/>
  <c r="C3160" i="2"/>
  <c r="A2059" i="2" l="1"/>
  <c r="N2059" i="2"/>
  <c r="D2060" i="2" s="1"/>
  <c r="L3160" i="2"/>
  <c r="G3159" i="2"/>
  <c r="F3159" i="2"/>
  <c r="K3160" i="2"/>
  <c r="E3160" i="2"/>
  <c r="C3161" i="2"/>
  <c r="H2060" i="2" l="1"/>
  <c r="I2060" i="2" s="1"/>
  <c r="M2060" i="2" s="1"/>
  <c r="L3161" i="2"/>
  <c r="F3160" i="2"/>
  <c r="G3160" i="2"/>
  <c r="E3161" i="2"/>
  <c r="K3161" i="2"/>
  <c r="C3162" i="2"/>
  <c r="A2060" i="2" l="1"/>
  <c r="N2060" i="2"/>
  <c r="D2061" i="2" s="1"/>
  <c r="L3162" i="2"/>
  <c r="F3161" i="2"/>
  <c r="G3161" i="2"/>
  <c r="E3162" i="2"/>
  <c r="K3162" i="2"/>
  <c r="C3163" i="2"/>
  <c r="H2061" i="2" l="1"/>
  <c r="F3162" i="2"/>
  <c r="G3162" i="2"/>
  <c r="E3163" i="2"/>
  <c r="K3163" i="2"/>
  <c r="C3164" i="2"/>
  <c r="A2061" i="2" l="1"/>
  <c r="I2061" i="2"/>
  <c r="M2061" i="2" s="1"/>
  <c r="N2061" i="2"/>
  <c r="D2062" i="2" s="1"/>
  <c r="F3163" i="2"/>
  <c r="G3163" i="2"/>
  <c r="E3164" i="2"/>
  <c r="K3164" i="2"/>
  <c r="C3165" i="2"/>
  <c r="H2062" i="2" l="1"/>
  <c r="F3164" i="2"/>
  <c r="G3164" i="2"/>
  <c r="K3165" i="2"/>
  <c r="E3165" i="2"/>
  <c r="C3166" i="2"/>
  <c r="A2062" i="2" l="1"/>
  <c r="I2062" i="2"/>
  <c r="M2062" i="2" s="1"/>
  <c r="N2062" i="2"/>
  <c r="D2063" i="2" s="1"/>
  <c r="G3165" i="2"/>
  <c r="F3165" i="2"/>
  <c r="K3166" i="2"/>
  <c r="C3167" i="2"/>
  <c r="H2063" i="2" l="1"/>
  <c r="L3167" i="2"/>
  <c r="K3167" i="2"/>
  <c r="C3168" i="2"/>
  <c r="A2063" i="2" l="1"/>
  <c r="N2063" i="2"/>
  <c r="D2064" i="2" s="1"/>
  <c r="I2063" i="2"/>
  <c r="M2063" i="2" s="1"/>
  <c r="H2064" i="2" s="1"/>
  <c r="A2064" i="2" s="1"/>
  <c r="L3168" i="2"/>
  <c r="E3168" i="2"/>
  <c r="K3168" i="2"/>
  <c r="C3169" i="2"/>
  <c r="N2064" i="2" l="1"/>
  <c r="D2065" i="2" s="1"/>
  <c r="I2064" i="2"/>
  <c r="M2064" i="2" s="1"/>
  <c r="L3169" i="2"/>
  <c r="H2065" i="2"/>
  <c r="A2065" i="2" s="1"/>
  <c r="K3169" i="2"/>
  <c r="F3168" i="2"/>
  <c r="G3168" i="2"/>
  <c r="C3170" i="2"/>
  <c r="L3170" i="2" l="1"/>
  <c r="I2065" i="2"/>
  <c r="M2065" i="2" s="1"/>
  <c r="N2065" i="2"/>
  <c r="D2066" i="2" s="1"/>
  <c r="K3170" i="2"/>
  <c r="E3170" i="2"/>
  <c r="C3171" i="2"/>
  <c r="L3171" i="2" l="1"/>
  <c r="H2066" i="2"/>
  <c r="A2066" i="2" s="1"/>
  <c r="F3170" i="2"/>
  <c r="G3170" i="2"/>
  <c r="K3171" i="2"/>
  <c r="E3171" i="2"/>
  <c r="C3172" i="2"/>
  <c r="L3172" i="2" l="1"/>
  <c r="N2066" i="2"/>
  <c r="D2067" i="2" s="1"/>
  <c r="I2066" i="2"/>
  <c r="M2066" i="2" s="1"/>
  <c r="G3171" i="2"/>
  <c r="F3171" i="2"/>
  <c r="K3172" i="2"/>
  <c r="E3172" i="2"/>
  <c r="C3173" i="2"/>
  <c r="H2067" i="2" l="1"/>
  <c r="L2067" i="2" s="1"/>
  <c r="L3173" i="2"/>
  <c r="K3173" i="2"/>
  <c r="E3173" i="2"/>
  <c r="F3172" i="2"/>
  <c r="G3172" i="2"/>
  <c r="C3174" i="2"/>
  <c r="I2067" i="2" l="1"/>
  <c r="M2067" i="2" s="1"/>
  <c r="N2067" i="2"/>
  <c r="D2068" i="2" s="1"/>
  <c r="A2067" i="2"/>
  <c r="L3174" i="2"/>
  <c r="H2068" i="2"/>
  <c r="I2068" i="2" s="1"/>
  <c r="M2068" i="2" s="1"/>
  <c r="F3173" i="2"/>
  <c r="G3173" i="2"/>
  <c r="K3174" i="2"/>
  <c r="E3174" i="2"/>
  <c r="C3175" i="2"/>
  <c r="N2068" i="2" l="1"/>
  <c r="D2069" i="2" s="1"/>
  <c r="A2068" i="2"/>
  <c r="L3175" i="2"/>
  <c r="L2068" i="2"/>
  <c r="F3174" i="2"/>
  <c r="G3174" i="2"/>
  <c r="K3175" i="2"/>
  <c r="E3175" i="2"/>
  <c r="C3176" i="2"/>
  <c r="H2069" i="2" l="1"/>
  <c r="L2069" i="2" s="1"/>
  <c r="L3176" i="2"/>
  <c r="F3175" i="2"/>
  <c r="G3175" i="2"/>
  <c r="E3176" i="2"/>
  <c r="K3176" i="2"/>
  <c r="C3177" i="2"/>
  <c r="I2069" i="2" l="1"/>
  <c r="M2069" i="2" s="1"/>
  <c r="N2069" i="2"/>
  <c r="D2070" i="2" s="1"/>
  <c r="A2069" i="2"/>
  <c r="L3177" i="2"/>
  <c r="E2070" i="2"/>
  <c r="F2070" i="2" s="1"/>
  <c r="L2070" i="2"/>
  <c r="F3176" i="2"/>
  <c r="G3176" i="2"/>
  <c r="E3177" i="2"/>
  <c r="K3177" i="2"/>
  <c r="C3178" i="2"/>
  <c r="H2070" i="2" l="1"/>
  <c r="A2070" i="2"/>
  <c r="I2070" i="2"/>
  <c r="M2070" i="2" s="1"/>
  <c r="N2070" i="2"/>
  <c r="H2071" i="2" s="1"/>
  <c r="L3178" i="2"/>
  <c r="G2070" i="2"/>
  <c r="F3177" i="2"/>
  <c r="G3177" i="2"/>
  <c r="E3178" i="2"/>
  <c r="K3178" i="2"/>
  <c r="C3179" i="2"/>
  <c r="D2071" i="2" l="1"/>
  <c r="E2071" i="2" s="1"/>
  <c r="F2071" i="2" s="1"/>
  <c r="G2071" i="2" s="1"/>
  <c r="A2071" i="2"/>
  <c r="L3179" i="2"/>
  <c r="I2071" i="2"/>
  <c r="N2071" i="2"/>
  <c r="F3178" i="2"/>
  <c r="G3178" i="2"/>
  <c r="E3179" i="2"/>
  <c r="K3179" i="2"/>
  <c r="C3180" i="2"/>
  <c r="M2071" i="2"/>
  <c r="D2072" i="2" l="1"/>
  <c r="E2072" i="2" s="1"/>
  <c r="F2072" i="2" s="1"/>
  <c r="L3180" i="2"/>
  <c r="H2072" i="2"/>
  <c r="E3180" i="2"/>
  <c r="K3180" i="2"/>
  <c r="F3179" i="2"/>
  <c r="G3179" i="2"/>
  <c r="C3181" i="2"/>
  <c r="A2072" i="2" l="1"/>
  <c r="G2072" i="2"/>
  <c r="L3181" i="2"/>
  <c r="N2072" i="2"/>
  <c r="D2073" i="2" s="1"/>
  <c r="E2073" i="2" s="1"/>
  <c r="I2072" i="2"/>
  <c r="E3181" i="2"/>
  <c r="K3181" i="2"/>
  <c r="F3180" i="2"/>
  <c r="G3180" i="2"/>
  <c r="C3182" i="2"/>
  <c r="M2072" i="2"/>
  <c r="F2073" i="2" l="1"/>
  <c r="G2073" i="2"/>
  <c r="L3182" i="2"/>
  <c r="H2073" i="2"/>
  <c r="A2073" i="2" s="1"/>
  <c r="F3181" i="2"/>
  <c r="G3181" i="2"/>
  <c r="K3182" i="2"/>
  <c r="E3182" i="2"/>
  <c r="C3183" i="2"/>
  <c r="L3183" i="2" l="1"/>
  <c r="N2073" i="2"/>
  <c r="D2074" i="2" s="1"/>
  <c r="I2073" i="2"/>
  <c r="E2074" i="2"/>
  <c r="F2074" i="2" s="1"/>
  <c r="F3182" i="2"/>
  <c r="G3182" i="2"/>
  <c r="K3183" i="2"/>
  <c r="E3183" i="2"/>
  <c r="C3184" i="2"/>
  <c r="M2073" i="2"/>
  <c r="L3184" i="2" l="1"/>
  <c r="H2074" i="2"/>
  <c r="A2074" i="2" s="1"/>
  <c r="G2074" i="2"/>
  <c r="G3183" i="2"/>
  <c r="F3183" i="2"/>
  <c r="K3184" i="2"/>
  <c r="E3184" i="2"/>
  <c r="C3185" i="2"/>
  <c r="I2074" i="2" l="1"/>
  <c r="M2074" i="2" s="1"/>
  <c r="N2074" i="2"/>
  <c r="D2075" i="2" s="1"/>
  <c r="L3185" i="2"/>
  <c r="F3184" i="2"/>
  <c r="G3184" i="2"/>
  <c r="K3185" i="2"/>
  <c r="E3185" i="2"/>
  <c r="C3186" i="2"/>
  <c r="H2075" i="2" l="1"/>
  <c r="I2075" i="2" s="1"/>
  <c r="M2075" i="2" s="1"/>
  <c r="L3186" i="2"/>
  <c r="N2075" i="2"/>
  <c r="D2076" i="2" s="1"/>
  <c r="A2075" i="2"/>
  <c r="F3185" i="2"/>
  <c r="G3185" i="2"/>
  <c r="K3186" i="2"/>
  <c r="E3186" i="2"/>
  <c r="C3187" i="2"/>
  <c r="H2076" i="2" l="1"/>
  <c r="A2076" i="2" s="1"/>
  <c r="L3187" i="2"/>
  <c r="F3186" i="2"/>
  <c r="G3186" i="2"/>
  <c r="K3187" i="2"/>
  <c r="E3187" i="2"/>
  <c r="C3188" i="2"/>
  <c r="N2076" i="2" l="1"/>
  <c r="D2077" i="2" s="1"/>
  <c r="I2076" i="2"/>
  <c r="M2076" i="2" s="1"/>
  <c r="L3188" i="2"/>
  <c r="F3187" i="2"/>
  <c r="G3187" i="2"/>
  <c r="E3188" i="2"/>
  <c r="K3188" i="2"/>
  <c r="C3189" i="2"/>
  <c r="H2077" i="2" l="1"/>
  <c r="I2077" i="2" s="1"/>
  <c r="M2077" i="2" s="1"/>
  <c r="N2077" i="2"/>
  <c r="D2078" i="2" s="1"/>
  <c r="L3189" i="2"/>
  <c r="A2077" i="2"/>
  <c r="H2078" i="2"/>
  <c r="I2078" i="2" s="1"/>
  <c r="M2078" i="2" s="1"/>
  <c r="F3188" i="2"/>
  <c r="G3188" i="2"/>
  <c r="K3189" i="2"/>
  <c r="E3189" i="2"/>
  <c r="C3190" i="2"/>
  <c r="L3190" i="2" l="1"/>
  <c r="A2078" i="2"/>
  <c r="N2078" i="2"/>
  <c r="D2079" i="2" s="1"/>
  <c r="E3190" i="2"/>
  <c r="K3190" i="2"/>
  <c r="F3189" i="2"/>
  <c r="G3189" i="2"/>
  <c r="C3191" i="2"/>
  <c r="L3191" i="2" l="1"/>
  <c r="H2079" i="2"/>
  <c r="A2079" i="2" s="1"/>
  <c r="F3190" i="2"/>
  <c r="G3190" i="2"/>
  <c r="E3191" i="2"/>
  <c r="K3191" i="2"/>
  <c r="C3192" i="2"/>
  <c r="I2079" i="2" l="1"/>
  <c r="M2079" i="2" s="1"/>
  <c r="L3192" i="2"/>
  <c r="N2079" i="2"/>
  <c r="D2080" i="2" s="1"/>
  <c r="F3191" i="2"/>
  <c r="G3191" i="2"/>
  <c r="E3192" i="2"/>
  <c r="K3192" i="2"/>
  <c r="C3193" i="2"/>
  <c r="H2080" i="2" l="1"/>
  <c r="I2080" i="2" s="1"/>
  <c r="M2080" i="2" s="1"/>
  <c r="F3192" i="2"/>
  <c r="G3192" i="2"/>
  <c r="E3193" i="2"/>
  <c r="K3193" i="2"/>
  <c r="C3194" i="2"/>
  <c r="N2080" i="2" l="1"/>
  <c r="D2081" i="2" s="1"/>
  <c r="A2080" i="2"/>
  <c r="K3194" i="2"/>
  <c r="E3194" i="2"/>
  <c r="F3193" i="2"/>
  <c r="G3193" i="2"/>
  <c r="C3195" i="2"/>
  <c r="H2081" i="2" l="1"/>
  <c r="I2081" i="2" s="1"/>
  <c r="M2081" i="2" s="1"/>
  <c r="L3195" i="2"/>
  <c r="F3194" i="2"/>
  <c r="G3194" i="2"/>
  <c r="K3195" i="2"/>
  <c r="E3195" i="2"/>
  <c r="C3196" i="2"/>
  <c r="N2081" i="2" l="1"/>
  <c r="D2082" i="2" s="1"/>
  <c r="A2081" i="2"/>
  <c r="H2082" i="2"/>
  <c r="A2082" i="2" s="1"/>
  <c r="K3196" i="2"/>
  <c r="E3196" i="2"/>
  <c r="G3195" i="2"/>
  <c r="F3195" i="2"/>
  <c r="C3197" i="2"/>
  <c r="L3197" i="2" l="1"/>
  <c r="I2082" i="2"/>
  <c r="M2082" i="2" s="1"/>
  <c r="N2082" i="2"/>
  <c r="D2083" i="2" s="1"/>
  <c r="G3196" i="2"/>
  <c r="F3196" i="2"/>
  <c r="K3197" i="2"/>
  <c r="C3198" i="2"/>
  <c r="L3198" i="2" l="1"/>
  <c r="H2083" i="2"/>
  <c r="A2083" i="2" s="1"/>
  <c r="K3198" i="2"/>
  <c r="C3199" i="2"/>
  <c r="L3199" i="2" l="1"/>
  <c r="N2083" i="2"/>
  <c r="D2084" i="2" s="1"/>
  <c r="I2083" i="2"/>
  <c r="M2083" i="2" s="1"/>
  <c r="K3199" i="2"/>
  <c r="C3200" i="2"/>
  <c r="L3200" i="2" l="1"/>
  <c r="H2084" i="2"/>
  <c r="I2084" i="2" s="1"/>
  <c r="M2084" i="2" s="1"/>
  <c r="K3200" i="2"/>
  <c r="C3201" i="2"/>
  <c r="L3201" i="2" l="1"/>
  <c r="A2084" i="2"/>
  <c r="N2084" i="2"/>
  <c r="D2085" i="2" s="1"/>
  <c r="K3201" i="2"/>
  <c r="E3201" i="2"/>
  <c r="C3202" i="2"/>
  <c r="L3202" i="2" l="1"/>
  <c r="H2085" i="2"/>
  <c r="F3201" i="2"/>
  <c r="G3201" i="2"/>
  <c r="K3202" i="2"/>
  <c r="E3202" i="2"/>
  <c r="C3203" i="2"/>
  <c r="L3203" i="2" l="1"/>
  <c r="A2085" i="2"/>
  <c r="I2085" i="2"/>
  <c r="M2085" i="2" s="1"/>
  <c r="G3202" i="2"/>
  <c r="F3202" i="2"/>
  <c r="K3203" i="2"/>
  <c r="E3203" i="2"/>
  <c r="C3204" i="2"/>
  <c r="N2085" i="2" l="1"/>
  <c r="D2086" i="2" s="1"/>
  <c r="L3204" i="2"/>
  <c r="F3203" i="2"/>
  <c r="G3203" i="2"/>
  <c r="K3204" i="2"/>
  <c r="E3204" i="2"/>
  <c r="C3205" i="2"/>
  <c r="H2086" i="2" l="1"/>
  <c r="L3205" i="2"/>
  <c r="F3204" i="2"/>
  <c r="G3204" i="2"/>
  <c r="K3205" i="2"/>
  <c r="E3205" i="2"/>
  <c r="C3206" i="2"/>
  <c r="I2086" i="2" l="1"/>
  <c r="M2086" i="2" s="1"/>
  <c r="N2086" i="2"/>
  <c r="D2087" i="2" s="1"/>
  <c r="A2086" i="2"/>
  <c r="L3206" i="2"/>
  <c r="F3205" i="2"/>
  <c r="G3205" i="2"/>
  <c r="K3206" i="2"/>
  <c r="E3206" i="2"/>
  <c r="C3207" i="2"/>
  <c r="H2087" i="2" l="1"/>
  <c r="L3207" i="2"/>
  <c r="F3206" i="2"/>
  <c r="G3206" i="2"/>
  <c r="E3207" i="2"/>
  <c r="K3207" i="2"/>
  <c r="C3208" i="2"/>
  <c r="A2087" i="2" l="1"/>
  <c r="N2087" i="2"/>
  <c r="D2088" i="2" s="1"/>
  <c r="I2087" i="2"/>
  <c r="M2087" i="2" s="1"/>
  <c r="L3208" i="2"/>
  <c r="F3207" i="2"/>
  <c r="G3207" i="2"/>
  <c r="E3208" i="2"/>
  <c r="K3208" i="2"/>
  <c r="C3209" i="2"/>
  <c r="H2088" i="2" l="1"/>
  <c r="L3209" i="2"/>
  <c r="F3208" i="2"/>
  <c r="G3208" i="2"/>
  <c r="E3209" i="2"/>
  <c r="K3209" i="2"/>
  <c r="C3210" i="2"/>
  <c r="N2088" i="2" l="1"/>
  <c r="D2089" i="2" s="1"/>
  <c r="I2088" i="2"/>
  <c r="M2088" i="2" s="1"/>
  <c r="H2089" i="2" s="1"/>
  <c r="A2088" i="2"/>
  <c r="L3210" i="2"/>
  <c r="F3209" i="2"/>
  <c r="G3209" i="2"/>
  <c r="E3210" i="2"/>
  <c r="K3210" i="2"/>
  <c r="C3211" i="2"/>
  <c r="I2089" i="2" l="1"/>
  <c r="M2089" i="2" s="1"/>
  <c r="N2089" i="2"/>
  <c r="D2090" i="2" s="1"/>
  <c r="H2090" i="2"/>
  <c r="I2090" i="2" s="1"/>
  <c r="M2090" i="2" s="1"/>
  <c r="A2089" i="2"/>
  <c r="N2090" i="2"/>
  <c r="D2091" i="2" s="1"/>
  <c r="A2090" i="2"/>
  <c r="L3211" i="2"/>
  <c r="F3210" i="2"/>
  <c r="G3210" i="2"/>
  <c r="E3211" i="2"/>
  <c r="K3211" i="2"/>
  <c r="C3212" i="2"/>
  <c r="H2091" i="2" l="1"/>
  <c r="A2091" i="2" s="1"/>
  <c r="L3212" i="2"/>
  <c r="E3212" i="2"/>
  <c r="K3212" i="2"/>
  <c r="F3211" i="2"/>
  <c r="G3211" i="2"/>
  <c r="C3213" i="2"/>
  <c r="N2091" i="2" l="1"/>
  <c r="D2092" i="2" s="1"/>
  <c r="I2091" i="2"/>
  <c r="M2091" i="2" s="1"/>
  <c r="L3213" i="2"/>
  <c r="F3212" i="2"/>
  <c r="G3212" i="2"/>
  <c r="K3213" i="2"/>
  <c r="E3213" i="2"/>
  <c r="C3214" i="2"/>
  <c r="H2092" i="2" l="1"/>
  <c r="A2092" i="2" s="1"/>
  <c r="L3214" i="2"/>
  <c r="F3213" i="2"/>
  <c r="G3213" i="2"/>
  <c r="K3214" i="2"/>
  <c r="E3214" i="2"/>
  <c r="C3215" i="2"/>
  <c r="N2092" i="2" l="1"/>
  <c r="D2093" i="2" s="1"/>
  <c r="I2092" i="2"/>
  <c r="M2092" i="2" s="1"/>
  <c r="L3215" i="2"/>
  <c r="G3214" i="2"/>
  <c r="F3214" i="2"/>
  <c r="K3215" i="2"/>
  <c r="E3215" i="2"/>
  <c r="C3216" i="2"/>
  <c r="H2093" i="2" l="1"/>
  <c r="N2093" i="2"/>
  <c r="D2094" i="2" s="1"/>
  <c r="A2093" i="2"/>
  <c r="I2093" i="2"/>
  <c r="M2093" i="2" s="1"/>
  <c r="H2094" i="2" s="1"/>
  <c r="L3216" i="2"/>
  <c r="F3215" i="2"/>
  <c r="G3215" i="2"/>
  <c r="K3216" i="2"/>
  <c r="E3216" i="2"/>
  <c r="C3217" i="2"/>
  <c r="A2094" i="2" l="1"/>
  <c r="N2094" i="2"/>
  <c r="D2095" i="2" s="1"/>
  <c r="I2094" i="2"/>
  <c r="M2094" i="2" s="1"/>
  <c r="L3217" i="2"/>
  <c r="F3216" i="2"/>
  <c r="G3216" i="2"/>
  <c r="K3217" i="2"/>
  <c r="E3217" i="2"/>
  <c r="C3218" i="2"/>
  <c r="H2095" i="2" l="1"/>
  <c r="L3218" i="2"/>
  <c r="G3217" i="2"/>
  <c r="F3217" i="2"/>
  <c r="K3218" i="2"/>
  <c r="E3218" i="2"/>
  <c r="C3219" i="2"/>
  <c r="A2095" i="2" l="1"/>
  <c r="N2095" i="2"/>
  <c r="D2096" i="2" s="1"/>
  <c r="I2095" i="2"/>
  <c r="M2095" i="2" s="1"/>
  <c r="L3219" i="2"/>
  <c r="F3218" i="2"/>
  <c r="G3218" i="2"/>
  <c r="E3219" i="2"/>
  <c r="K3219" i="2"/>
  <c r="C3220" i="2"/>
  <c r="H2096" i="2" l="1"/>
  <c r="N2096" i="2" s="1"/>
  <c r="D2097" i="2" s="1"/>
  <c r="L3220" i="2"/>
  <c r="F3219" i="2"/>
  <c r="G3219" i="2"/>
  <c r="K3220" i="2"/>
  <c r="E3220" i="2"/>
  <c r="C3221" i="2"/>
  <c r="I2096" i="2" l="1"/>
  <c r="M2096" i="2" s="1"/>
  <c r="H2097" i="2" s="1"/>
  <c r="N2097" i="2" s="1"/>
  <c r="D2098" i="2" s="1"/>
  <c r="A2096" i="2"/>
  <c r="L2097" i="2"/>
  <c r="L3221" i="2"/>
  <c r="G3220" i="2"/>
  <c r="F3220" i="2"/>
  <c r="E3221" i="2"/>
  <c r="K3221" i="2"/>
  <c r="C3222" i="2"/>
  <c r="A2097" i="2" l="1"/>
  <c r="I2097" i="2"/>
  <c r="M2097" i="2" s="1"/>
  <c r="H2098" i="2" s="1"/>
  <c r="L3222" i="2"/>
  <c r="F3221" i="2"/>
  <c r="G3221" i="2"/>
  <c r="K3222" i="2"/>
  <c r="E3222" i="2"/>
  <c r="C3223" i="2"/>
  <c r="I2098" i="2" l="1"/>
  <c r="M2098" i="2" s="1"/>
  <c r="L2098" i="2"/>
  <c r="A2098" i="2"/>
  <c r="N2098" i="2"/>
  <c r="D2099" i="2" s="1"/>
  <c r="L3223" i="2"/>
  <c r="F3222" i="2"/>
  <c r="G3222" i="2"/>
  <c r="E3223" i="2"/>
  <c r="K3223" i="2"/>
  <c r="C3224" i="2"/>
  <c r="H2099" i="2" l="1"/>
  <c r="I2099" i="2"/>
  <c r="M2099" i="2" s="1"/>
  <c r="L2099" i="2"/>
  <c r="N2099" i="2"/>
  <c r="D2100" i="2" s="1"/>
  <c r="A2099" i="2"/>
  <c r="F3223" i="2"/>
  <c r="G3223" i="2"/>
  <c r="E3224" i="2"/>
  <c r="K3224" i="2"/>
  <c r="C3225" i="2"/>
  <c r="H2100" i="2" l="1"/>
  <c r="F3224" i="2"/>
  <c r="G3224" i="2"/>
  <c r="K3225" i="2"/>
  <c r="E3225" i="2"/>
  <c r="C3226" i="2"/>
  <c r="A2100" i="2" l="1"/>
  <c r="L2100" i="2"/>
  <c r="I2100" i="2"/>
  <c r="M2100" i="2" s="1"/>
  <c r="N2100" i="2"/>
  <c r="D2101" i="2" s="1"/>
  <c r="E2101" i="2" s="1"/>
  <c r="F2101" i="2" s="1"/>
  <c r="L2101" i="2"/>
  <c r="K3226" i="2"/>
  <c r="E3226" i="2"/>
  <c r="F3225" i="2"/>
  <c r="G3225" i="2"/>
  <c r="C3227" i="2"/>
  <c r="G2101" i="2" l="1"/>
  <c r="H2101" i="2"/>
  <c r="E2102" i="2"/>
  <c r="F2102" i="2" s="1"/>
  <c r="G2102" i="2" s="1"/>
  <c r="G3226" i="2"/>
  <c r="F3226" i="2"/>
  <c r="K3227" i="2"/>
  <c r="C3228" i="2"/>
  <c r="N2101" i="2" l="1"/>
  <c r="D2102" i="2" s="1"/>
  <c r="I2101" i="2"/>
  <c r="A2101" i="2"/>
  <c r="L3228" i="2"/>
  <c r="K3228" i="2"/>
  <c r="C3229" i="2"/>
  <c r="M2101" i="2"/>
  <c r="H2102" i="2" l="1"/>
  <c r="A2102" i="2" s="1"/>
  <c r="L3229" i="2"/>
  <c r="K3229" i="2"/>
  <c r="C3230" i="2"/>
  <c r="N2102" i="2" l="1"/>
  <c r="D2103" i="2" s="1"/>
  <c r="I2102" i="2"/>
  <c r="M2102" i="2" s="1"/>
  <c r="H2103" i="2" s="1"/>
  <c r="E2103" i="2"/>
  <c r="L3230" i="2"/>
  <c r="K3230" i="2"/>
  <c r="C3231" i="2"/>
  <c r="N2103" i="2" l="1"/>
  <c r="A2103" i="2"/>
  <c r="I2103" i="2"/>
  <c r="M2103" i="2" s="1"/>
  <c r="F2103" i="2"/>
  <c r="G2103" i="2" s="1"/>
  <c r="L3231" i="2"/>
  <c r="E2104" i="2"/>
  <c r="K3231" i="2"/>
  <c r="E3231" i="2"/>
  <c r="C3232" i="2"/>
  <c r="H2104" i="2" l="1"/>
  <c r="D2104" i="2"/>
  <c r="N2104" i="2"/>
  <c r="L3232" i="2"/>
  <c r="A2104" i="2"/>
  <c r="I2104" i="2"/>
  <c r="M2104" i="2" s="1"/>
  <c r="H2105" i="2" s="1"/>
  <c r="F2104" i="2"/>
  <c r="G2104" i="2" s="1"/>
  <c r="D2105" i="2" s="1"/>
  <c r="F3231" i="2"/>
  <c r="G3231" i="2"/>
  <c r="K3232" i="2"/>
  <c r="E3232" i="2"/>
  <c r="C3233" i="2"/>
  <c r="L3233" i="2" l="1"/>
  <c r="A2105" i="2"/>
  <c r="E2105" i="2"/>
  <c r="F2105" i="2" s="1"/>
  <c r="I2105" i="2"/>
  <c r="M2105" i="2" s="1"/>
  <c r="N2105" i="2"/>
  <c r="K3233" i="2"/>
  <c r="E3233" i="2"/>
  <c r="G3232" i="2"/>
  <c r="F3232" i="2"/>
  <c r="C3234" i="2"/>
  <c r="G2105" i="2" l="1"/>
  <c r="D2106" i="2" s="1"/>
  <c r="L3234" i="2"/>
  <c r="H2106" i="2"/>
  <c r="F3233" i="2"/>
  <c r="G3233" i="2"/>
  <c r="K3234" i="2"/>
  <c r="E3234" i="2"/>
  <c r="C3235" i="2"/>
  <c r="L3235" i="2" l="1"/>
  <c r="A2106" i="2"/>
  <c r="N2106" i="2"/>
  <c r="D2107" i="2" s="1"/>
  <c r="I2106" i="2"/>
  <c r="M2106" i="2" s="1"/>
  <c r="F3234" i="2"/>
  <c r="G3234" i="2"/>
  <c r="K3235" i="2"/>
  <c r="E3235" i="2"/>
  <c r="C3236" i="2"/>
  <c r="L3236" i="2" l="1"/>
  <c r="H2107" i="2"/>
  <c r="A2107" i="2" s="1"/>
  <c r="F3235" i="2"/>
  <c r="G3235" i="2"/>
  <c r="K3236" i="2"/>
  <c r="E3236" i="2"/>
  <c r="C3237" i="2"/>
  <c r="N2107" i="2" l="1"/>
  <c r="D2108" i="2" s="1"/>
  <c r="I2107" i="2"/>
  <c r="M2107" i="2" s="1"/>
  <c r="L3237" i="2"/>
  <c r="E3237" i="2"/>
  <c r="K3237" i="2"/>
  <c r="F3236" i="2"/>
  <c r="G3236" i="2"/>
  <c r="C3238" i="2"/>
  <c r="H2108" i="2" l="1"/>
  <c r="N2108" i="2" s="1"/>
  <c r="D2109" i="2" s="1"/>
  <c r="L3238" i="2"/>
  <c r="F3237" i="2"/>
  <c r="G3237" i="2"/>
  <c r="E3238" i="2"/>
  <c r="K3238" i="2"/>
  <c r="C3239" i="2"/>
  <c r="I2108" i="2" l="1"/>
  <c r="M2108" i="2" s="1"/>
  <c r="H2109" i="2" s="1"/>
  <c r="I2109" i="2" s="1"/>
  <c r="M2109" i="2" s="1"/>
  <c r="A2108" i="2"/>
  <c r="L3239" i="2"/>
  <c r="F3238" i="2"/>
  <c r="G3238" i="2"/>
  <c r="E3239" i="2"/>
  <c r="K3239" i="2"/>
  <c r="C3240" i="2"/>
  <c r="L3240" i="2" l="1"/>
  <c r="N2109" i="2"/>
  <c r="D2110" i="2" s="1"/>
  <c r="A2109" i="2"/>
  <c r="F3239" i="2"/>
  <c r="G3239" i="2"/>
  <c r="E3240" i="2"/>
  <c r="K3240" i="2"/>
  <c r="C3241" i="2"/>
  <c r="L3241" i="2" l="1"/>
  <c r="H2110" i="2"/>
  <c r="I2110" i="2" s="1"/>
  <c r="M2110" i="2" s="1"/>
  <c r="F3240" i="2"/>
  <c r="G3240" i="2"/>
  <c r="E3241" i="2"/>
  <c r="K3241" i="2"/>
  <c r="C3242" i="2"/>
  <c r="N2110" i="2" l="1"/>
  <c r="D2111" i="2" s="1"/>
  <c r="L3242" i="2"/>
  <c r="A2110" i="2"/>
  <c r="H2111" i="2"/>
  <c r="F3241" i="2"/>
  <c r="G3241" i="2"/>
  <c r="E3242" i="2"/>
  <c r="K3242" i="2"/>
  <c r="C3243" i="2"/>
  <c r="L3243" i="2" l="1"/>
  <c r="A2111" i="2"/>
  <c r="N2111" i="2"/>
  <c r="D2112" i="2" s="1"/>
  <c r="I2111" i="2"/>
  <c r="M2111" i="2" s="1"/>
  <c r="F3242" i="2"/>
  <c r="G3242" i="2"/>
  <c r="K3243" i="2"/>
  <c r="E3243" i="2"/>
  <c r="C3244" i="2"/>
  <c r="H2112" i="2" l="1"/>
  <c r="A2112" i="2" s="1"/>
  <c r="L3244" i="2"/>
  <c r="F3243" i="2"/>
  <c r="G3243" i="2"/>
  <c r="K3244" i="2"/>
  <c r="E3244" i="2"/>
  <c r="C3245" i="2"/>
  <c r="N2112" i="2" l="1"/>
  <c r="D2113" i="2" s="1"/>
  <c r="I2112" i="2"/>
  <c r="M2112" i="2" s="1"/>
  <c r="H2113" i="2" s="1"/>
  <c r="I2113" i="2" s="1"/>
  <c r="M2113" i="2" s="1"/>
  <c r="L3245" i="2"/>
  <c r="G3244" i="2"/>
  <c r="F3244" i="2"/>
  <c r="K3245" i="2"/>
  <c r="E3245" i="2"/>
  <c r="C3246" i="2"/>
  <c r="L3246" i="2" l="1"/>
  <c r="A2113" i="2"/>
  <c r="N2113" i="2"/>
  <c r="D2114" i="2" s="1"/>
  <c r="F3245" i="2"/>
  <c r="G3245" i="2"/>
  <c r="K3246" i="2"/>
  <c r="E3246" i="2"/>
  <c r="C3247" i="2"/>
  <c r="L3247" i="2" l="1"/>
  <c r="H2114" i="2"/>
  <c r="I2114" i="2" s="1"/>
  <c r="M2114" i="2" s="1"/>
  <c r="F3246" i="2"/>
  <c r="G3246" i="2"/>
  <c r="K3247" i="2"/>
  <c r="E3247" i="2"/>
  <c r="C3248" i="2"/>
  <c r="L3248" i="2" l="1"/>
  <c r="N2114" i="2"/>
  <c r="D2115" i="2" s="1"/>
  <c r="A2114" i="2"/>
  <c r="K3248" i="2"/>
  <c r="E3248" i="2"/>
  <c r="G3247" i="2"/>
  <c r="F3247" i="2"/>
  <c r="C3249" i="2"/>
  <c r="H2115" i="2" l="1"/>
  <c r="N2115" i="2" s="1"/>
  <c r="D2116" i="2" s="1"/>
  <c r="L3249" i="2"/>
  <c r="A2115" i="2"/>
  <c r="I2115" i="2"/>
  <c r="M2115" i="2" s="1"/>
  <c r="H2116" i="2" s="1"/>
  <c r="N2116" i="2" s="1"/>
  <c r="D2117" i="2" s="1"/>
  <c r="F3248" i="2"/>
  <c r="G3248" i="2"/>
  <c r="E3249" i="2"/>
  <c r="K3249" i="2"/>
  <c r="C3250" i="2"/>
  <c r="L3250" i="2" l="1"/>
  <c r="A2116" i="2"/>
  <c r="I2116" i="2"/>
  <c r="M2116" i="2" s="1"/>
  <c r="H2117" i="2" s="1"/>
  <c r="A2117" i="2" s="1"/>
  <c r="E3250" i="2"/>
  <c r="K3250" i="2"/>
  <c r="F3249" i="2"/>
  <c r="G3249" i="2"/>
  <c r="C3251" i="2"/>
  <c r="L3251" i="2" l="1"/>
  <c r="N2117" i="2"/>
  <c r="D2118" i="2" s="1"/>
  <c r="I2117" i="2"/>
  <c r="M2117" i="2" s="1"/>
  <c r="K3251" i="2"/>
  <c r="E3251" i="2"/>
  <c r="G3250" i="2"/>
  <c r="F3250" i="2"/>
  <c r="C3252" i="2"/>
  <c r="L3252" i="2" l="1"/>
  <c r="H2118" i="2"/>
  <c r="I2118" i="2" s="1"/>
  <c r="M2118" i="2" s="1"/>
  <c r="N2118" i="2" s="1"/>
  <c r="D2119" i="2" s="1"/>
  <c r="K3252" i="2"/>
  <c r="E3252" i="2"/>
  <c r="F3251" i="2"/>
  <c r="G3251" i="2"/>
  <c r="C3253" i="2"/>
  <c r="A2118" i="2" l="1"/>
  <c r="L3253" i="2"/>
  <c r="H2119" i="2"/>
  <c r="A2119" i="2" s="1"/>
  <c r="E3253" i="2"/>
  <c r="K3253" i="2"/>
  <c r="F3252" i="2"/>
  <c r="G3252" i="2"/>
  <c r="C3254" i="2"/>
  <c r="I2119" i="2" l="1"/>
  <c r="M2119" i="2" s="1"/>
  <c r="N2119" i="2"/>
  <c r="D2120" i="2" s="1"/>
  <c r="F3253" i="2"/>
  <c r="G3253" i="2"/>
  <c r="E3254" i="2"/>
  <c r="K3254" i="2"/>
  <c r="C3255" i="2"/>
  <c r="H2120" i="2" l="1"/>
  <c r="A2120" i="2" s="1"/>
  <c r="F3254" i="2"/>
  <c r="G3254" i="2"/>
  <c r="K3255" i="2"/>
  <c r="E3255" i="2"/>
  <c r="C3256" i="2"/>
  <c r="N2120" i="2" l="1"/>
  <c r="D2121" i="2" s="1"/>
  <c r="I2120" i="2"/>
  <c r="M2120" i="2" s="1"/>
  <c r="K3256" i="2"/>
  <c r="E3256" i="2"/>
  <c r="F3255" i="2"/>
  <c r="G3255" i="2"/>
  <c r="C3257" i="2"/>
  <c r="H2121" i="2" l="1"/>
  <c r="A2121" i="2" s="1"/>
  <c r="G3256" i="2"/>
  <c r="F3256" i="2"/>
  <c r="K3257" i="2"/>
  <c r="E3257" i="2"/>
  <c r="C3258" i="2"/>
  <c r="N2121" i="2" l="1"/>
  <c r="D2122" i="2" s="1"/>
  <c r="L3258" i="2"/>
  <c r="I2121" i="2"/>
  <c r="M2121" i="2" s="1"/>
  <c r="H2122" i="2" s="1"/>
  <c r="A2122" i="2" s="1"/>
  <c r="G3257" i="2"/>
  <c r="F3257" i="2"/>
  <c r="K3258" i="2"/>
  <c r="C3259" i="2"/>
  <c r="L3259" i="2" l="1"/>
  <c r="I2122" i="2"/>
  <c r="M2122" i="2" s="1"/>
  <c r="N2122" i="2"/>
  <c r="D2123" i="2" s="1"/>
  <c r="K3259" i="2"/>
  <c r="C3260" i="2"/>
  <c r="L3260" i="2" l="1"/>
  <c r="H2123" i="2"/>
  <c r="A2123" i="2" s="1"/>
  <c r="K3260" i="2"/>
  <c r="C3261" i="2"/>
  <c r="L3261" i="2" l="1"/>
  <c r="I2123" i="2"/>
  <c r="M2123" i="2" s="1"/>
  <c r="N2123" i="2"/>
  <c r="D2124" i="2" s="1"/>
  <c r="K3261" i="2"/>
  <c r="C3262" i="2"/>
  <c r="L3262" i="2" l="1"/>
  <c r="H2124" i="2"/>
  <c r="A2124" i="2" s="1"/>
  <c r="K3262" i="2"/>
  <c r="E3262" i="2"/>
  <c r="C3263" i="2"/>
  <c r="L3263" i="2" l="1"/>
  <c r="I2124" i="2"/>
  <c r="M2124" i="2" s="1"/>
  <c r="N2124" i="2"/>
  <c r="D2125" i="2" s="1"/>
  <c r="F3262" i="2"/>
  <c r="G3262" i="2"/>
  <c r="K3263" i="2"/>
  <c r="E3263" i="2"/>
  <c r="C3264" i="2"/>
  <c r="L3264" i="2" l="1"/>
  <c r="H2125" i="2"/>
  <c r="I2125" i="2" s="1"/>
  <c r="M2125" i="2" s="1"/>
  <c r="K3264" i="2"/>
  <c r="E3264" i="2"/>
  <c r="G3263" i="2"/>
  <c r="F3263" i="2"/>
  <c r="C3265" i="2"/>
  <c r="L3265" i="2" l="1"/>
  <c r="N2125" i="2"/>
  <c r="D2126" i="2" s="1"/>
  <c r="A2125" i="2"/>
  <c r="F3264" i="2"/>
  <c r="G3264" i="2"/>
  <c r="K3265" i="2"/>
  <c r="E3265" i="2"/>
  <c r="C3266" i="2"/>
  <c r="H2126" i="2" l="1"/>
  <c r="I2126" i="2" s="1"/>
  <c r="M2126" i="2" s="1"/>
  <c r="L3266" i="2"/>
  <c r="F3265" i="2"/>
  <c r="G3265" i="2"/>
  <c r="K3266" i="2"/>
  <c r="E3266" i="2"/>
  <c r="C3267" i="2"/>
  <c r="N2126" i="2" l="1"/>
  <c r="D2127" i="2" s="1"/>
  <c r="A2126" i="2"/>
  <c r="L3267" i="2"/>
  <c r="F3266" i="2"/>
  <c r="G3266" i="2"/>
  <c r="K3267" i="2"/>
  <c r="E3267" i="2"/>
  <c r="C3268" i="2"/>
  <c r="H2127" i="2" l="1"/>
  <c r="A2127" i="2" s="1"/>
  <c r="L3268" i="2"/>
  <c r="F3267" i="2"/>
  <c r="G3267" i="2"/>
  <c r="E3268" i="2"/>
  <c r="K3268" i="2"/>
  <c r="C3269" i="2"/>
  <c r="I2127" i="2" l="1"/>
  <c r="M2127" i="2" s="1"/>
  <c r="N2127" i="2"/>
  <c r="D2128" i="2" s="1"/>
  <c r="L3269" i="2"/>
  <c r="F3268" i="2"/>
  <c r="G3268" i="2"/>
  <c r="E3269" i="2"/>
  <c r="K3269" i="2"/>
  <c r="C3270" i="2"/>
  <c r="H2128" i="2" l="1"/>
  <c r="L3270" i="2"/>
  <c r="E3270" i="2"/>
  <c r="K3270" i="2"/>
  <c r="F3269" i="2"/>
  <c r="G3269" i="2"/>
  <c r="C3271" i="2"/>
  <c r="L2128" i="2" l="1"/>
  <c r="N2128" i="2"/>
  <c r="D2129" i="2" s="1"/>
  <c r="A2128" i="2"/>
  <c r="I2128" i="2"/>
  <c r="M2128" i="2" s="1"/>
  <c r="L3271" i="2"/>
  <c r="F3270" i="2"/>
  <c r="G3270" i="2"/>
  <c r="E3271" i="2"/>
  <c r="K3271" i="2"/>
  <c r="C3272" i="2"/>
  <c r="H2129" i="2" l="1"/>
  <c r="N2129" i="2" s="1"/>
  <c r="D2130" i="2" s="1"/>
  <c r="L2129" i="2"/>
  <c r="L3272" i="2"/>
  <c r="L2131" i="2"/>
  <c r="F3271" i="2"/>
  <c r="G3271" i="2"/>
  <c r="E3272" i="2"/>
  <c r="K3272" i="2"/>
  <c r="C3273" i="2"/>
  <c r="A2129" i="2" l="1"/>
  <c r="I2129" i="2"/>
  <c r="M2129" i="2" s="1"/>
  <c r="H2130" i="2" s="1"/>
  <c r="I2130" i="2" s="1"/>
  <c r="M2130" i="2" s="1"/>
  <c r="L2130" i="2"/>
  <c r="L3273" i="2"/>
  <c r="E2131" i="2"/>
  <c r="G2131" i="2" s="1"/>
  <c r="F3272" i="2"/>
  <c r="G3272" i="2"/>
  <c r="E3273" i="2"/>
  <c r="K3273" i="2"/>
  <c r="C3274" i="2"/>
  <c r="A2130" i="2" l="1"/>
  <c r="N2130" i="2"/>
  <c r="L3274" i="2"/>
  <c r="F2131" i="2"/>
  <c r="L2132" i="2"/>
  <c r="K3274" i="2"/>
  <c r="E3274" i="2"/>
  <c r="F3273" i="2"/>
  <c r="G3273" i="2"/>
  <c r="C3275" i="2"/>
  <c r="D2131" i="2" l="1"/>
  <c r="H2131" i="2"/>
  <c r="L3275" i="2"/>
  <c r="F3274" i="2"/>
  <c r="G3274" i="2"/>
  <c r="K3275" i="2"/>
  <c r="E3275" i="2"/>
  <c r="C3276" i="2"/>
  <c r="A2131" i="2" l="1"/>
  <c r="N2131" i="2"/>
  <c r="D2132" i="2" s="1"/>
  <c r="E2132" i="2" s="1"/>
  <c r="F2132" i="2" s="1"/>
  <c r="G2132" i="2" s="1"/>
  <c r="I2131" i="2"/>
  <c r="M2131" i="2" s="1"/>
  <c r="L3276" i="2"/>
  <c r="G3275" i="2"/>
  <c r="F3275" i="2"/>
  <c r="K3276" i="2"/>
  <c r="E3276" i="2"/>
  <c r="C3277" i="2"/>
  <c r="H2132" i="2" l="1"/>
  <c r="A2132" i="2" s="1"/>
  <c r="L3277" i="2"/>
  <c r="F3276" i="2"/>
  <c r="G3276" i="2"/>
  <c r="K3277" i="2"/>
  <c r="E3277" i="2"/>
  <c r="C3278" i="2"/>
  <c r="I2132" i="2" l="1"/>
  <c r="N2132" i="2"/>
  <c r="D2133" i="2" s="1"/>
  <c r="E2133" i="2" s="1"/>
  <c r="F2133" i="2" s="1"/>
  <c r="L3278" i="2"/>
  <c r="K3278" i="2"/>
  <c r="E3278" i="2"/>
  <c r="F3277" i="2"/>
  <c r="G3277" i="2"/>
  <c r="C3279" i="2"/>
  <c r="M2132" i="2"/>
  <c r="H2133" i="2" l="1"/>
  <c r="A2133" i="2" s="1"/>
  <c r="G2133" i="2"/>
  <c r="L3279" i="2"/>
  <c r="F3278" i="2"/>
  <c r="G3278" i="2"/>
  <c r="K3279" i="2"/>
  <c r="E3279" i="2"/>
  <c r="C3280" i="2"/>
  <c r="N2133" i="2" l="1"/>
  <c r="D2134" i="2" s="1"/>
  <c r="I2133" i="2"/>
  <c r="M2133" i="2" s="1"/>
  <c r="L3280" i="2"/>
  <c r="F3279" i="2"/>
  <c r="G3279" i="2"/>
  <c r="E3280" i="2"/>
  <c r="K3280" i="2"/>
  <c r="C3281" i="2"/>
  <c r="H2134" i="2" l="1"/>
  <c r="L3281" i="2"/>
  <c r="E2135" i="2"/>
  <c r="F2135" i="2" s="1"/>
  <c r="G2135" i="2" s="1"/>
  <c r="F3280" i="2"/>
  <c r="G3280" i="2"/>
  <c r="E3281" i="2"/>
  <c r="K3281" i="2"/>
  <c r="C3282" i="2"/>
  <c r="A2134" i="2" l="1"/>
  <c r="I2134" i="2"/>
  <c r="M2134" i="2" s="1"/>
  <c r="N2134" i="2"/>
  <c r="D2135" i="2" s="1"/>
  <c r="L3282" i="2"/>
  <c r="F3281" i="2"/>
  <c r="G3281" i="2"/>
  <c r="E3282" i="2"/>
  <c r="K3282" i="2"/>
  <c r="C3283" i="2"/>
  <c r="H2135" i="2" l="1"/>
  <c r="L3283" i="2"/>
  <c r="F3282" i="2"/>
  <c r="G3282" i="2"/>
  <c r="E3283" i="2"/>
  <c r="K3283" i="2"/>
  <c r="C3284" i="2"/>
  <c r="I2135" i="2" l="1"/>
  <c r="M2135" i="2" s="1"/>
  <c r="A2135" i="2"/>
  <c r="N2135" i="2"/>
  <c r="L3284" i="2"/>
  <c r="F3283" i="2"/>
  <c r="G3283" i="2"/>
  <c r="E3284" i="2"/>
  <c r="K3284" i="2"/>
  <c r="C3285" i="2"/>
  <c r="H2136" i="2" l="1"/>
  <c r="D2136" i="2"/>
  <c r="A2136" i="2" s="1"/>
  <c r="F3284" i="2"/>
  <c r="G3284" i="2"/>
  <c r="E3285" i="2"/>
  <c r="K3285" i="2"/>
  <c r="C3286" i="2"/>
  <c r="I2136" i="2" l="1"/>
  <c r="M2136" i="2" s="1"/>
  <c r="N2136" i="2"/>
  <c r="D2137" i="2" s="1"/>
  <c r="F3285" i="2"/>
  <c r="G3285" i="2"/>
  <c r="E3286" i="2"/>
  <c r="K3286" i="2"/>
  <c r="C3287" i="2"/>
  <c r="H2137" i="2" l="1"/>
  <c r="A2137" i="2" s="1"/>
  <c r="N2137" i="2"/>
  <c r="D2138" i="2" s="1"/>
  <c r="F3286" i="2"/>
  <c r="G3286" i="2"/>
  <c r="E3287" i="2"/>
  <c r="K3287" i="2"/>
  <c r="C3288" i="2"/>
  <c r="I2137" i="2" l="1"/>
  <c r="M2137" i="2" s="1"/>
  <c r="H2138" i="2" s="1"/>
  <c r="I2138" i="2" s="1"/>
  <c r="M2138" i="2" s="1"/>
  <c r="A2138" i="2"/>
  <c r="G3287" i="2"/>
  <c r="F3287" i="2"/>
  <c r="K3288" i="2"/>
  <c r="E3288" i="2"/>
  <c r="C3289" i="2"/>
  <c r="N2138" i="2" l="1"/>
  <c r="D2139" i="2" s="1"/>
  <c r="H2139" i="2"/>
  <c r="A2139" i="2" s="1"/>
  <c r="L3289" i="2"/>
  <c r="G3288" i="2"/>
  <c r="F3288" i="2"/>
  <c r="K3289" i="2"/>
  <c r="C3290" i="2"/>
  <c r="N2139" i="2" l="1"/>
  <c r="D2140" i="2" s="1"/>
  <c r="I2139" i="2"/>
  <c r="M2139" i="2" s="1"/>
  <c r="H2140" i="2" s="1"/>
  <c r="L3290" i="2"/>
  <c r="K3290" i="2"/>
  <c r="C3291" i="2"/>
  <c r="A2140" i="2" l="1"/>
  <c r="N2140" i="2"/>
  <c r="D2141" i="2" s="1"/>
  <c r="I2140" i="2"/>
  <c r="M2140" i="2" s="1"/>
  <c r="H2141" i="2" s="1"/>
  <c r="I2141" i="2" s="1"/>
  <c r="M2141" i="2" s="1"/>
  <c r="L3291" i="2"/>
  <c r="E3291" i="2"/>
  <c r="K3291" i="2"/>
  <c r="C3292" i="2"/>
  <c r="L3292" i="2" l="1"/>
  <c r="A2141" i="2"/>
  <c r="N2141" i="2"/>
  <c r="D2142" i="2" s="1"/>
  <c r="F3291" i="2"/>
  <c r="G3291" i="2"/>
  <c r="E3292" i="2"/>
  <c r="K3292" i="2"/>
  <c r="C3293" i="2"/>
  <c r="L3293" i="2" l="1"/>
  <c r="H2142" i="2"/>
  <c r="N2142" i="2" s="1"/>
  <c r="D2143" i="2" s="1"/>
  <c r="K3293" i="2"/>
  <c r="E3293" i="2"/>
  <c r="F3292" i="2"/>
  <c r="G3292" i="2"/>
  <c r="C3294" i="2"/>
  <c r="A2142" i="2" l="1"/>
  <c r="L3294" i="2"/>
  <c r="I2142" i="2"/>
  <c r="M2142" i="2" s="1"/>
  <c r="H2143" i="2" s="1"/>
  <c r="A2143" i="2" s="1"/>
  <c r="F3293" i="2"/>
  <c r="G3293" i="2"/>
  <c r="K3294" i="2"/>
  <c r="E3294" i="2"/>
  <c r="C3295" i="2"/>
  <c r="L3295" i="2" l="1"/>
  <c r="N2143" i="2"/>
  <c r="D2144" i="2" s="1"/>
  <c r="I2143" i="2"/>
  <c r="M2143" i="2" s="1"/>
  <c r="G3294" i="2"/>
  <c r="F3294" i="2"/>
  <c r="K3295" i="2"/>
  <c r="E3295" i="2"/>
  <c r="C3296" i="2"/>
  <c r="L3296" i="2" l="1"/>
  <c r="H2144" i="2"/>
  <c r="A2144" i="2" s="1"/>
  <c r="F3295" i="2"/>
  <c r="G3295" i="2"/>
  <c r="K3296" i="2"/>
  <c r="E3296" i="2"/>
  <c r="C3297" i="2"/>
  <c r="N2144" i="2" l="1"/>
  <c r="D2145" i="2" s="1"/>
  <c r="I2144" i="2"/>
  <c r="M2144" i="2" s="1"/>
  <c r="L3297" i="2"/>
  <c r="F3296" i="2"/>
  <c r="G3296" i="2"/>
  <c r="K3297" i="2"/>
  <c r="E3297" i="2"/>
  <c r="C3298" i="2"/>
  <c r="H2145" i="2" l="1"/>
  <c r="I2145" i="2" s="1"/>
  <c r="M2145" i="2" s="1"/>
  <c r="L3298" i="2"/>
  <c r="N2145" i="2"/>
  <c r="D2146" i="2" s="1"/>
  <c r="F3297" i="2"/>
  <c r="G3297" i="2"/>
  <c r="K3298" i="2"/>
  <c r="E3298" i="2"/>
  <c r="C3299" i="2"/>
  <c r="A2145" i="2" l="1"/>
  <c r="H2146" i="2"/>
  <c r="I2146" i="2" s="1"/>
  <c r="M2146" i="2" s="1"/>
  <c r="L3299" i="2"/>
  <c r="F3298" i="2"/>
  <c r="G3298" i="2"/>
  <c r="E3299" i="2"/>
  <c r="K3299" i="2"/>
  <c r="C3300" i="2"/>
  <c r="N2146" i="2" l="1"/>
  <c r="D2147" i="2" s="1"/>
  <c r="A2146" i="2"/>
  <c r="L3300" i="2"/>
  <c r="E3300" i="2"/>
  <c r="K3300" i="2"/>
  <c r="F3299" i="2"/>
  <c r="G3299" i="2"/>
  <c r="C3301" i="2"/>
  <c r="H2147" i="2" l="1"/>
  <c r="I2147" i="2" s="1"/>
  <c r="M2147" i="2" s="1"/>
  <c r="L3301" i="2"/>
  <c r="A2147" i="2"/>
  <c r="N2147" i="2"/>
  <c r="D2148" i="2" s="1"/>
  <c r="F3300" i="2"/>
  <c r="G3300" i="2"/>
  <c r="E3301" i="2"/>
  <c r="K3301" i="2"/>
  <c r="C3302" i="2"/>
  <c r="L3302" i="2" l="1"/>
  <c r="H2148" i="2"/>
  <c r="I2148" i="2" s="1"/>
  <c r="M2148" i="2" s="1"/>
  <c r="F3301" i="2"/>
  <c r="G3301" i="2"/>
  <c r="E3302" i="2"/>
  <c r="K3302" i="2"/>
  <c r="C3303" i="2"/>
  <c r="A2148" i="2" l="1"/>
  <c r="L3303" i="2"/>
  <c r="N2148" i="2"/>
  <c r="D2149" i="2" s="1"/>
  <c r="F3302" i="2"/>
  <c r="G3302" i="2"/>
  <c r="E3303" i="2"/>
  <c r="K3303" i="2"/>
  <c r="C3304" i="2"/>
  <c r="L3304" i="2" l="1"/>
  <c r="H2149" i="2"/>
  <c r="I2149" i="2" s="1"/>
  <c r="M2149" i="2" s="1"/>
  <c r="F3303" i="2"/>
  <c r="G3303" i="2"/>
  <c r="E3304" i="2"/>
  <c r="K3304" i="2"/>
  <c r="C3305" i="2"/>
  <c r="L3305" i="2" l="1"/>
  <c r="A2149" i="2"/>
  <c r="N2149" i="2"/>
  <c r="D2150" i="2" s="1"/>
  <c r="F3304" i="2"/>
  <c r="G3304" i="2"/>
  <c r="K3305" i="2"/>
  <c r="E3305" i="2"/>
  <c r="C3306" i="2"/>
  <c r="L3306" i="2" l="1"/>
  <c r="H2150" i="2"/>
  <c r="I2150" i="2" s="1"/>
  <c r="M2150" i="2" s="1"/>
  <c r="F3305" i="2"/>
  <c r="G3305" i="2"/>
  <c r="K3306" i="2"/>
  <c r="E3306" i="2"/>
  <c r="C3307" i="2"/>
  <c r="L3307" i="2" l="1"/>
  <c r="A2150" i="2"/>
  <c r="N2150" i="2"/>
  <c r="D2151" i="2" s="1"/>
  <c r="K3307" i="2"/>
  <c r="E3307" i="2"/>
  <c r="G3306" i="2"/>
  <c r="F3306" i="2"/>
  <c r="C3308" i="2"/>
  <c r="L3308" i="2" l="1"/>
  <c r="H2151" i="2"/>
  <c r="I2151" i="2" s="1"/>
  <c r="M2151" i="2" s="1"/>
  <c r="F3307" i="2"/>
  <c r="G3307" i="2"/>
  <c r="K3308" i="2"/>
  <c r="E3308" i="2"/>
  <c r="C3309" i="2"/>
  <c r="L3309" i="2" l="1"/>
  <c r="A2151" i="2"/>
  <c r="N2151" i="2"/>
  <c r="D2152" i="2" s="1"/>
  <c r="F3308" i="2"/>
  <c r="G3308" i="2"/>
  <c r="K3309" i="2"/>
  <c r="E3309" i="2"/>
  <c r="C3310" i="2"/>
  <c r="L3310" i="2" l="1"/>
  <c r="H2152" i="2"/>
  <c r="I2152" i="2" s="1"/>
  <c r="M2152" i="2" s="1"/>
  <c r="K3310" i="2"/>
  <c r="E3310" i="2"/>
  <c r="F3309" i="2"/>
  <c r="G3309" i="2"/>
  <c r="C3311" i="2"/>
  <c r="L3311" i="2" l="1"/>
  <c r="A2152" i="2"/>
  <c r="N2152" i="2"/>
  <c r="D2153" i="2" s="1"/>
  <c r="F3310" i="2"/>
  <c r="G3310" i="2"/>
  <c r="E3311" i="2"/>
  <c r="K3311" i="2"/>
  <c r="C3312" i="2"/>
  <c r="L3312" i="2" l="1"/>
  <c r="H2153" i="2"/>
  <c r="I2153" i="2" s="1"/>
  <c r="M2153" i="2" s="1"/>
  <c r="E3312" i="2"/>
  <c r="K3312" i="2"/>
  <c r="F3311" i="2"/>
  <c r="G3311" i="2"/>
  <c r="C3313" i="2"/>
  <c r="L3313" i="2" l="1"/>
  <c r="A2153" i="2"/>
  <c r="N2153" i="2"/>
  <c r="D2154" i="2" s="1"/>
  <c r="F3312" i="2"/>
  <c r="G3312" i="2"/>
  <c r="E3313" i="2"/>
  <c r="K3313" i="2"/>
  <c r="C3314" i="2"/>
  <c r="L3314" i="2" l="1"/>
  <c r="H2154" i="2"/>
  <c r="I2154" i="2" s="1"/>
  <c r="M2154" i="2" s="1"/>
  <c r="F3313" i="2"/>
  <c r="G3313" i="2"/>
  <c r="E3314" i="2"/>
  <c r="K3314" i="2"/>
  <c r="C3315" i="2"/>
  <c r="N2154" i="2" l="1"/>
  <c r="D2155" i="2" s="1"/>
  <c r="A2154" i="2"/>
  <c r="L3315" i="2"/>
  <c r="G3314" i="2"/>
  <c r="F3314" i="2"/>
  <c r="E3315" i="2"/>
  <c r="K3315" i="2"/>
  <c r="C3316" i="2"/>
  <c r="H2155" i="2" l="1"/>
  <c r="A2155" i="2" s="1"/>
  <c r="F3315" i="2"/>
  <c r="G3315" i="2"/>
  <c r="E3316" i="2"/>
  <c r="K3316" i="2"/>
  <c r="C3317" i="2"/>
  <c r="N2155" i="2" l="1"/>
  <c r="D2156" i="2" s="1"/>
  <c r="I2155" i="2"/>
  <c r="M2155" i="2" s="1"/>
  <c r="F3316" i="2"/>
  <c r="G3316" i="2"/>
  <c r="K3317" i="2"/>
  <c r="E3317" i="2"/>
  <c r="C3318" i="2"/>
  <c r="H2156" i="2" l="1"/>
  <c r="N2156" i="2" s="1"/>
  <c r="D2157" i="2" s="1"/>
  <c r="L3318" i="2"/>
  <c r="K3318" i="2"/>
  <c r="F3317" i="2"/>
  <c r="G3317" i="2"/>
  <c r="C3319" i="2"/>
  <c r="A2156" i="2" l="1"/>
  <c r="I2156" i="2"/>
  <c r="M2156" i="2" s="1"/>
  <c r="H2157" i="2" s="1"/>
  <c r="N2157" i="2" s="1"/>
  <c r="D2158" i="2" s="1"/>
  <c r="L3319" i="2"/>
  <c r="K3319" i="2"/>
  <c r="C3320" i="2"/>
  <c r="I2157" i="2" l="1"/>
  <c r="M2157" i="2" s="1"/>
  <c r="H2158" i="2" s="1"/>
  <c r="L2158" i="2" s="1"/>
  <c r="A2157" i="2"/>
  <c r="L3320" i="2"/>
  <c r="A2158" i="2"/>
  <c r="I2158" i="2"/>
  <c r="M2158" i="2" s="1"/>
  <c r="N2158" i="2"/>
  <c r="D2159" i="2" s="1"/>
  <c r="K3320" i="2"/>
  <c r="C3321" i="2"/>
  <c r="L3321" i="2" l="1"/>
  <c r="H2159" i="2"/>
  <c r="N2159" i="2" s="1"/>
  <c r="D2160" i="2" s="1"/>
  <c r="K3321" i="2"/>
  <c r="C3322" i="2"/>
  <c r="L3322" i="2" l="1"/>
  <c r="A2159" i="2"/>
  <c r="L2159" i="2"/>
  <c r="I2159" i="2"/>
  <c r="M2159" i="2" s="1"/>
  <c r="E3322" i="2"/>
  <c r="K3322" i="2"/>
  <c r="C3323" i="2"/>
  <c r="L3323" i="2" l="1"/>
  <c r="H2160" i="2"/>
  <c r="A2160" i="2" s="1"/>
  <c r="F3322" i="2"/>
  <c r="G3322" i="2"/>
  <c r="K3323" i="2"/>
  <c r="E3323" i="2"/>
  <c r="C3324" i="2"/>
  <c r="L3324" i="2" l="1"/>
  <c r="L2160" i="2"/>
  <c r="N2160" i="2"/>
  <c r="D2161" i="2" s="1"/>
  <c r="I2160" i="2"/>
  <c r="M2160" i="2" s="1"/>
  <c r="K3324" i="2"/>
  <c r="E3324" i="2"/>
  <c r="G3323" i="2"/>
  <c r="F3323" i="2"/>
  <c r="C3325" i="2"/>
  <c r="L3325" i="2" l="1"/>
  <c r="H2161" i="2"/>
  <c r="A2161" i="2" s="1"/>
  <c r="K3325" i="2"/>
  <c r="E3325" i="2"/>
  <c r="G3324" i="2"/>
  <c r="F3324" i="2"/>
  <c r="C3326" i="2"/>
  <c r="L3326" i="2" l="1"/>
  <c r="I2161" i="2"/>
  <c r="M2161" i="2" s="1"/>
  <c r="N2161" i="2"/>
  <c r="D2162" i="2" s="1"/>
  <c r="F3325" i="2"/>
  <c r="G3325" i="2"/>
  <c r="K3326" i="2"/>
  <c r="E3326" i="2"/>
  <c r="C3327" i="2"/>
  <c r="L3327" i="2" l="1"/>
  <c r="E2162" i="2"/>
  <c r="H2162" i="2"/>
  <c r="N2162" i="2" s="1"/>
  <c r="L2162" i="2"/>
  <c r="F3326" i="2"/>
  <c r="G3326" i="2"/>
  <c r="K3327" i="2"/>
  <c r="E3327" i="2"/>
  <c r="C3328" i="2"/>
  <c r="L3328" i="2" l="1"/>
  <c r="A2162" i="2"/>
  <c r="F2162" i="2"/>
  <c r="G2162" i="2" s="1"/>
  <c r="D2163" i="2" s="1"/>
  <c r="E2163" i="2" s="1"/>
  <c r="F2163" i="2" s="1"/>
  <c r="G2163" i="2" s="1"/>
  <c r="I2162" i="2"/>
  <c r="F3327" i="2"/>
  <c r="G3327" i="2"/>
  <c r="E3328" i="2"/>
  <c r="K3328" i="2"/>
  <c r="C3329" i="2"/>
  <c r="M2162" i="2"/>
  <c r="H2163" i="2" l="1"/>
  <c r="I2163" i="2" s="1"/>
  <c r="L3329" i="2"/>
  <c r="N2163" i="2"/>
  <c r="F3328" i="2"/>
  <c r="G3328" i="2"/>
  <c r="E3329" i="2"/>
  <c r="K3329" i="2"/>
  <c r="C3330" i="2"/>
  <c r="M2163" i="2"/>
  <c r="H2164" i="2" l="1"/>
  <c r="A2163" i="2"/>
  <c r="L3330" i="2"/>
  <c r="D2164" i="2"/>
  <c r="A2164" i="2" s="1"/>
  <c r="I2164" i="2"/>
  <c r="F3329" i="2"/>
  <c r="G3329" i="2"/>
  <c r="E3330" i="2"/>
  <c r="K3330" i="2"/>
  <c r="C3331" i="2"/>
  <c r="M2164" i="2"/>
  <c r="L3331" i="2" l="1"/>
  <c r="E2164" i="2"/>
  <c r="F2164" i="2" s="1"/>
  <c r="N2164" i="2"/>
  <c r="E3331" i="2"/>
  <c r="K3331" i="2"/>
  <c r="F3330" i="2"/>
  <c r="G3330" i="2"/>
  <c r="C3332" i="2"/>
  <c r="H2165" i="2" l="1"/>
  <c r="I2165" i="2" s="1"/>
  <c r="M2165" i="2" s="1"/>
  <c r="G2164" i="2"/>
  <c r="D2165" i="2" s="1"/>
  <c r="L3332" i="2"/>
  <c r="F3331" i="2"/>
  <c r="G3331" i="2"/>
  <c r="E3332" i="2"/>
  <c r="K3332" i="2"/>
  <c r="C3333" i="2"/>
  <c r="A2165" i="2" l="1"/>
  <c r="N2165" i="2"/>
  <c r="D2166" i="2" s="1"/>
  <c r="L3333" i="2"/>
  <c r="E2166" i="2"/>
  <c r="F2166" i="2" s="1"/>
  <c r="H2166" i="2"/>
  <c r="I2166" i="2" s="1"/>
  <c r="M2166" i="2" s="1"/>
  <c r="F3332" i="2"/>
  <c r="G3332" i="2"/>
  <c r="E3333" i="2"/>
  <c r="K3333" i="2"/>
  <c r="C3334" i="2"/>
  <c r="L3334" i="2" l="1"/>
  <c r="A2166" i="2"/>
  <c r="G2166" i="2"/>
  <c r="N2166" i="2"/>
  <c r="D2167" i="2" s="1"/>
  <c r="K3334" i="2"/>
  <c r="E3334" i="2"/>
  <c r="F3333" i="2"/>
  <c r="G3333" i="2"/>
  <c r="C3335" i="2"/>
  <c r="L3335" i="2" l="1"/>
  <c r="H2167" i="2"/>
  <c r="I2167" i="2" s="1"/>
  <c r="M2167" i="2" s="1"/>
  <c r="K3335" i="2"/>
  <c r="E3335" i="2"/>
  <c r="F3334" i="2"/>
  <c r="G3334" i="2"/>
  <c r="C3336" i="2"/>
  <c r="L3336" i="2" l="1"/>
  <c r="A2167" i="2"/>
  <c r="N2167" i="2"/>
  <c r="D2168" i="2" s="1"/>
  <c r="K3336" i="2"/>
  <c r="E3336" i="2"/>
  <c r="G3335" i="2"/>
  <c r="F3335" i="2"/>
  <c r="C3337" i="2"/>
  <c r="L3337" i="2" l="1"/>
  <c r="H2168" i="2"/>
  <c r="N2168" i="2" s="1"/>
  <c r="D2169" i="2" s="1"/>
  <c r="F3336" i="2"/>
  <c r="G3336" i="2"/>
  <c r="K3337" i="2"/>
  <c r="E3337" i="2"/>
  <c r="C3338" i="2"/>
  <c r="L3338" i="2" l="1"/>
  <c r="A2168" i="2"/>
  <c r="I2168" i="2"/>
  <c r="M2168" i="2" s="1"/>
  <c r="H2169" i="2" s="1"/>
  <c r="N2169" i="2" s="1"/>
  <c r="D2170" i="2" s="1"/>
  <c r="K3338" i="2"/>
  <c r="E3338" i="2"/>
  <c r="F3337" i="2"/>
  <c r="G3337" i="2"/>
  <c r="C3339" i="2"/>
  <c r="L3339" i="2" l="1"/>
  <c r="A2169" i="2"/>
  <c r="I2169" i="2"/>
  <c r="M2169" i="2" s="1"/>
  <c r="F3338" i="2"/>
  <c r="G3338" i="2"/>
  <c r="K3339" i="2"/>
  <c r="E3339" i="2"/>
  <c r="C3340" i="2"/>
  <c r="L3340" i="2" l="1"/>
  <c r="H2170" i="2"/>
  <c r="A2170" i="2" s="1"/>
  <c r="F3339" i="2"/>
  <c r="G3339" i="2"/>
  <c r="E3340" i="2"/>
  <c r="K3340" i="2"/>
  <c r="C3341" i="2"/>
  <c r="L3341" i="2" l="1"/>
  <c r="I2170" i="2"/>
  <c r="M2170" i="2" s="1"/>
  <c r="N2170" i="2"/>
  <c r="D2171" i="2" s="1"/>
  <c r="F3340" i="2"/>
  <c r="G3340" i="2"/>
  <c r="E3341" i="2"/>
  <c r="K3341" i="2"/>
  <c r="C3342" i="2"/>
  <c r="L3342" i="2" l="1"/>
  <c r="H2171" i="2"/>
  <c r="A2171" i="2" s="1"/>
  <c r="F3341" i="2"/>
  <c r="G3341" i="2"/>
  <c r="E3342" i="2"/>
  <c r="K3342" i="2"/>
  <c r="C3343" i="2"/>
  <c r="L3343" i="2" l="1"/>
  <c r="I2171" i="2"/>
  <c r="M2171" i="2" s="1"/>
  <c r="N2171" i="2"/>
  <c r="D2172" i="2" s="1"/>
  <c r="F3342" i="2"/>
  <c r="G3342" i="2"/>
  <c r="E3343" i="2"/>
  <c r="K3343" i="2"/>
  <c r="C3344" i="2"/>
  <c r="L3344" i="2" l="1"/>
  <c r="H2172" i="2"/>
  <c r="I2172" i="2" s="1"/>
  <c r="M2172" i="2" s="1"/>
  <c r="F3343" i="2"/>
  <c r="G3343" i="2"/>
  <c r="E3344" i="2"/>
  <c r="K3344" i="2"/>
  <c r="C3345" i="2"/>
  <c r="A2172" i="2" l="1"/>
  <c r="N2172" i="2"/>
  <c r="D2173" i="2" s="1"/>
  <c r="F3344" i="2"/>
  <c r="G3344" i="2"/>
  <c r="E3345" i="2"/>
  <c r="K3345" i="2"/>
  <c r="C3346" i="2"/>
  <c r="H2173" i="2" l="1"/>
  <c r="A2173" i="2" s="1"/>
  <c r="F3345" i="2"/>
  <c r="G3345" i="2"/>
  <c r="K3346" i="2"/>
  <c r="E3346" i="2"/>
  <c r="C3347" i="2"/>
  <c r="N2173" i="2" l="1"/>
  <c r="D2174" i="2" s="1"/>
  <c r="I2173" i="2"/>
  <c r="M2173" i="2" s="1"/>
  <c r="K3347" i="2"/>
  <c r="E3347" i="2"/>
  <c r="F3346" i="2"/>
  <c r="G3346" i="2"/>
  <c r="C3348" i="2"/>
  <c r="H2174" i="2" l="1"/>
  <c r="N2174" i="2" s="1"/>
  <c r="D2175" i="2" s="1"/>
  <c r="G3347" i="2"/>
  <c r="F3347" i="2"/>
  <c r="E3348" i="2"/>
  <c r="K3348" i="2"/>
  <c r="C3349" i="2"/>
  <c r="L3349" i="2" l="1"/>
  <c r="A2174" i="2"/>
  <c r="I2174" i="2"/>
  <c r="M2174" i="2" s="1"/>
  <c r="H2175" i="2" s="1"/>
  <c r="I2175" i="2" s="1"/>
  <c r="M2175" i="2" s="1"/>
  <c r="F3348" i="2"/>
  <c r="G3348" i="2"/>
  <c r="K3349" i="2"/>
  <c r="C3350" i="2"/>
  <c r="L3350" i="2" l="1"/>
  <c r="A2175" i="2"/>
  <c r="N2175" i="2"/>
  <c r="D2176" i="2" s="1"/>
  <c r="K3350" i="2"/>
  <c r="C3351" i="2"/>
  <c r="L3351" i="2" l="1"/>
  <c r="H2176" i="2"/>
  <c r="A2176" i="2" s="1"/>
  <c r="K3351" i="2"/>
  <c r="C3352" i="2"/>
  <c r="L3352" i="2" l="1"/>
  <c r="N2176" i="2"/>
  <c r="D2177" i="2" s="1"/>
  <c r="I2176" i="2"/>
  <c r="M2176" i="2" s="1"/>
  <c r="E3352" i="2"/>
  <c r="K3352" i="2"/>
  <c r="C3353" i="2"/>
  <c r="L3353" i="2" l="1"/>
  <c r="H2177" i="2"/>
  <c r="I2177" i="2" s="1"/>
  <c r="M2177" i="2" s="1"/>
  <c r="F3352" i="2"/>
  <c r="G3352" i="2"/>
  <c r="E3353" i="2"/>
  <c r="K3353" i="2"/>
  <c r="C3354" i="2"/>
  <c r="L3354" i="2" l="1"/>
  <c r="A2177" i="2"/>
  <c r="N2177" i="2"/>
  <c r="D2178" i="2" s="1"/>
  <c r="K3354" i="2"/>
  <c r="E3354" i="2"/>
  <c r="F3353" i="2"/>
  <c r="G3353" i="2"/>
  <c r="C3355" i="2"/>
  <c r="L3355" i="2" l="1"/>
  <c r="H2178" i="2"/>
  <c r="I2178" i="2" s="1"/>
  <c r="M2178" i="2" s="1"/>
  <c r="G3354" i="2"/>
  <c r="F3354" i="2"/>
  <c r="K3355" i="2"/>
  <c r="E3355" i="2"/>
  <c r="C3356" i="2"/>
  <c r="L3356" i="2" l="1"/>
  <c r="A2178" i="2"/>
  <c r="N2178" i="2"/>
  <c r="D2179" i="2" s="1"/>
  <c r="G3355" i="2"/>
  <c r="F3355" i="2"/>
  <c r="K3356" i="2"/>
  <c r="E3356" i="2"/>
  <c r="C3357" i="2"/>
  <c r="H2179" i="2" l="1"/>
  <c r="A2179" i="2" s="1"/>
  <c r="L3357" i="2"/>
  <c r="F3356" i="2"/>
  <c r="G3356" i="2"/>
  <c r="K3357" i="2"/>
  <c r="E3357" i="2"/>
  <c r="C3358" i="2"/>
  <c r="N2179" i="2" l="1"/>
  <c r="D2180" i="2" s="1"/>
  <c r="I2179" i="2"/>
  <c r="M2179" i="2" s="1"/>
  <c r="L3358" i="2"/>
  <c r="H2180" i="2"/>
  <c r="I2180" i="2" s="1"/>
  <c r="M2180" i="2" s="1"/>
  <c r="F3357" i="2"/>
  <c r="G3357" i="2"/>
  <c r="K3358" i="2"/>
  <c r="E3358" i="2"/>
  <c r="C3359" i="2"/>
  <c r="L3359" i="2" l="1"/>
  <c r="A2180" i="2"/>
  <c r="N2180" i="2"/>
  <c r="D2181" i="2" s="1"/>
  <c r="F3358" i="2"/>
  <c r="G3358" i="2"/>
  <c r="E3359" i="2"/>
  <c r="K3359" i="2"/>
  <c r="C3360" i="2"/>
  <c r="L3360" i="2" l="1"/>
  <c r="H2181" i="2"/>
  <c r="I2181" i="2" s="1"/>
  <c r="M2181" i="2" s="1"/>
  <c r="F3359" i="2"/>
  <c r="G3359" i="2"/>
  <c r="E3360" i="2"/>
  <c r="K3360" i="2"/>
  <c r="C3361" i="2"/>
  <c r="L3361" i="2" l="1"/>
  <c r="A2181" i="2"/>
  <c r="N2181" i="2"/>
  <c r="D2182" i="2" s="1"/>
  <c r="F3360" i="2"/>
  <c r="G3360" i="2"/>
  <c r="E3361" i="2"/>
  <c r="K3361" i="2"/>
  <c r="C3362" i="2"/>
  <c r="L3362" i="2" l="1"/>
  <c r="H2182" i="2"/>
  <c r="I2182" i="2" s="1"/>
  <c r="M2182" i="2" s="1"/>
  <c r="F3361" i="2"/>
  <c r="G3361" i="2"/>
  <c r="E3362" i="2"/>
  <c r="K3362" i="2"/>
  <c r="C3363" i="2"/>
  <c r="N2182" i="2" l="1"/>
  <c r="D2183" i="2" s="1"/>
  <c r="L3363" i="2"/>
  <c r="A2182" i="2"/>
  <c r="H2183" i="2"/>
  <c r="F3362" i="2"/>
  <c r="G3362" i="2"/>
  <c r="E3363" i="2"/>
  <c r="K3363" i="2"/>
  <c r="C3364" i="2"/>
  <c r="N2183" i="2" l="1"/>
  <c r="D2184" i="2" s="1"/>
  <c r="L3364" i="2"/>
  <c r="A2183" i="2"/>
  <c r="I2183" i="2"/>
  <c r="M2183" i="2" s="1"/>
  <c r="F3363" i="2"/>
  <c r="G3363" i="2"/>
  <c r="E3364" i="2"/>
  <c r="K3364" i="2"/>
  <c r="C3365" i="2"/>
  <c r="H2184" i="2" l="1"/>
  <c r="I2184" i="2" s="1"/>
  <c r="M2184" i="2" s="1"/>
  <c r="L3365" i="2"/>
  <c r="F3364" i="2"/>
  <c r="G3364" i="2"/>
  <c r="K3365" i="2"/>
  <c r="E3365" i="2"/>
  <c r="C3366" i="2"/>
  <c r="N2184" i="2" l="1"/>
  <c r="D2185" i="2" s="1"/>
  <c r="A2184" i="2"/>
  <c r="L3366" i="2"/>
  <c r="K3366" i="2"/>
  <c r="E3366" i="2"/>
  <c r="F3365" i="2"/>
  <c r="G3365" i="2"/>
  <c r="C3367" i="2"/>
  <c r="H2185" i="2" l="1"/>
  <c r="N2185" i="2" s="1"/>
  <c r="D2186" i="2" s="1"/>
  <c r="L3367" i="2"/>
  <c r="A2185" i="2"/>
  <c r="I2185" i="2"/>
  <c r="M2185" i="2" s="1"/>
  <c r="H2186" i="2" s="1"/>
  <c r="I2186" i="2" s="1"/>
  <c r="M2186" i="2" s="1"/>
  <c r="G3366" i="2"/>
  <c r="F3366" i="2"/>
  <c r="E3367" i="2"/>
  <c r="K3367" i="2"/>
  <c r="C3368" i="2"/>
  <c r="L3368" i="2" l="1"/>
  <c r="A2186" i="2"/>
  <c r="N2186" i="2"/>
  <c r="D2187" i="2" s="1"/>
  <c r="F3367" i="2"/>
  <c r="G3367" i="2"/>
  <c r="K3368" i="2"/>
  <c r="E3368" i="2"/>
  <c r="C3369" i="2"/>
  <c r="L3369" i="2" l="1"/>
  <c r="H2187" i="2"/>
  <c r="I2187" i="2" s="1"/>
  <c r="M2187" i="2" s="1"/>
  <c r="F3368" i="2"/>
  <c r="G3368" i="2"/>
  <c r="K3369" i="2"/>
  <c r="E3369" i="2"/>
  <c r="C3370" i="2"/>
  <c r="L3370" i="2" l="1"/>
  <c r="A2187" i="2"/>
  <c r="N2187" i="2"/>
  <c r="D2188" i="2" s="1"/>
  <c r="G3369" i="2"/>
  <c r="F3369" i="2"/>
  <c r="K3370" i="2"/>
  <c r="E3370" i="2"/>
  <c r="C3371" i="2"/>
  <c r="L3371" i="2" l="1"/>
  <c r="H2188" i="2"/>
  <c r="N2188" i="2" s="1"/>
  <c r="D2189" i="2" s="1"/>
  <c r="G3370" i="2"/>
  <c r="F3370" i="2"/>
  <c r="K3371" i="2"/>
  <c r="E3371" i="2"/>
  <c r="C3372" i="2"/>
  <c r="L3372" i="2" l="1"/>
  <c r="I2188" i="2"/>
  <c r="M2188" i="2" s="1"/>
  <c r="H2189" i="2" s="1"/>
  <c r="L2189" i="2" s="1"/>
  <c r="A2188" i="2"/>
  <c r="F3371" i="2"/>
  <c r="G3371" i="2"/>
  <c r="E3372" i="2"/>
  <c r="K3372" i="2"/>
  <c r="C3373" i="2"/>
  <c r="L3373" i="2" l="1"/>
  <c r="N2189" i="2"/>
  <c r="D2190" i="2" s="1"/>
  <c r="I2189" i="2"/>
  <c r="M2189" i="2" s="1"/>
  <c r="A2189" i="2"/>
  <c r="F3372" i="2"/>
  <c r="G3372" i="2"/>
  <c r="E3373" i="2"/>
  <c r="K3373" i="2"/>
  <c r="C3374" i="2"/>
  <c r="H2190" i="2" l="1"/>
  <c r="L3374" i="2"/>
  <c r="A2190" i="2"/>
  <c r="L2190" i="2"/>
  <c r="I2190" i="2"/>
  <c r="M2190" i="2" s="1"/>
  <c r="N2190" i="2"/>
  <c r="D2191" i="2" s="1"/>
  <c r="F3373" i="2"/>
  <c r="G3373" i="2"/>
  <c r="E3374" i="2"/>
  <c r="K3374" i="2"/>
  <c r="C3375" i="2"/>
  <c r="L3375" i="2" l="1"/>
  <c r="H2191" i="2"/>
  <c r="A2191" i="2" s="1"/>
  <c r="F3374" i="2"/>
  <c r="G3374" i="2"/>
  <c r="E3375" i="2"/>
  <c r="K3375" i="2"/>
  <c r="C3376" i="2"/>
  <c r="I2191" i="2" l="1"/>
  <c r="M2191" i="2" s="1"/>
  <c r="L2191" i="2"/>
  <c r="N2191" i="2"/>
  <c r="D2192" i="2" s="1"/>
  <c r="E3376" i="2"/>
  <c r="K3376" i="2"/>
  <c r="F3375" i="2"/>
  <c r="G3375" i="2"/>
  <c r="C3377" i="2"/>
  <c r="H2192" i="2" l="1"/>
  <c r="N2192" i="2" s="1"/>
  <c r="D2193" i="2" s="1"/>
  <c r="F3376" i="2"/>
  <c r="G3376" i="2"/>
  <c r="K3377" i="2"/>
  <c r="E3377" i="2"/>
  <c r="C3378" i="2"/>
  <c r="A2192" i="2" l="1"/>
  <c r="E2193" i="2"/>
  <c r="F2193" i="2" s="1"/>
  <c r="I2192" i="2"/>
  <c r="M2192" i="2" s="1"/>
  <c r="H2193" i="2" s="1"/>
  <c r="L2193" i="2" s="1"/>
  <c r="K3378" i="2"/>
  <c r="E3378" i="2"/>
  <c r="F3377" i="2"/>
  <c r="G3377" i="2"/>
  <c r="C3379" i="2"/>
  <c r="L3379" i="2" l="1"/>
  <c r="A2193" i="2"/>
  <c r="G2193" i="2"/>
  <c r="N2193" i="2"/>
  <c r="I2193" i="2"/>
  <c r="G3378" i="2"/>
  <c r="F3378" i="2"/>
  <c r="K3379" i="2"/>
  <c r="C3380" i="2"/>
  <c r="M2193" i="2"/>
  <c r="D2194" i="2" l="1"/>
  <c r="L3380" i="2"/>
  <c r="E2194" i="2"/>
  <c r="F2194" i="2" s="1"/>
  <c r="H2194" i="2"/>
  <c r="N2194" i="2" s="1"/>
  <c r="K3380" i="2"/>
  <c r="C3381" i="2"/>
  <c r="G2194" i="2" l="1"/>
  <c r="D2195" i="2" s="1"/>
  <c r="L3381" i="2"/>
  <c r="A2194" i="2"/>
  <c r="I2194" i="2"/>
  <c r="K3381" i="2"/>
  <c r="C3382" i="2"/>
  <c r="M2194" i="2"/>
  <c r="L3382" i="2" l="1"/>
  <c r="H2195" i="2"/>
  <c r="A2195" i="2" s="1"/>
  <c r="K3382" i="2"/>
  <c r="C3383" i="2"/>
  <c r="L3383" i="2" l="1"/>
  <c r="N2195" i="2"/>
  <c r="D2196" i="2" s="1"/>
  <c r="I2195" i="2"/>
  <c r="M2195" i="2" s="1"/>
  <c r="E3383" i="2"/>
  <c r="K3383" i="2"/>
  <c r="C3384" i="2"/>
  <c r="L3384" i="2" l="1"/>
  <c r="H2196" i="2"/>
  <c r="I2196" i="2" s="1"/>
  <c r="M2196" i="2" s="1"/>
  <c r="K3384" i="2"/>
  <c r="E3384" i="2"/>
  <c r="F3383" i="2"/>
  <c r="G3383" i="2"/>
  <c r="C3385" i="2"/>
  <c r="L3385" i="2" l="1"/>
  <c r="A2196" i="2"/>
  <c r="N2196" i="2"/>
  <c r="D2197" i="2" s="1"/>
  <c r="K3385" i="2"/>
  <c r="E3385" i="2"/>
  <c r="G3384" i="2"/>
  <c r="F3384" i="2"/>
  <c r="C3386" i="2"/>
  <c r="L3386" i="2" l="1"/>
  <c r="H2197" i="2"/>
  <c r="A2197" i="2" s="1"/>
  <c r="K3386" i="2"/>
  <c r="E3386" i="2"/>
  <c r="G3385" i="2"/>
  <c r="F3385" i="2"/>
  <c r="C3387" i="2"/>
  <c r="L3387" i="2" l="1"/>
  <c r="N2197" i="2"/>
  <c r="D2198" i="2" s="1"/>
  <c r="I2197" i="2"/>
  <c r="M2197" i="2" s="1"/>
  <c r="F3386" i="2"/>
  <c r="G3386" i="2"/>
  <c r="K3387" i="2"/>
  <c r="E3387" i="2"/>
  <c r="C3388" i="2"/>
  <c r="L3388" i="2" l="1"/>
  <c r="H2198" i="2"/>
  <c r="N2198" i="2" s="1"/>
  <c r="F3387" i="2"/>
  <c r="G3387" i="2"/>
  <c r="K3388" i="2"/>
  <c r="E3388" i="2"/>
  <c r="C3389" i="2"/>
  <c r="L3389" i="2" l="1"/>
  <c r="A2198" i="2"/>
  <c r="I2198" i="2"/>
  <c r="M2198" i="2" s="1"/>
  <c r="H2199" i="2" s="1"/>
  <c r="D2199" i="2"/>
  <c r="F3388" i="2"/>
  <c r="G3388" i="2"/>
  <c r="K3389" i="2"/>
  <c r="E3389" i="2"/>
  <c r="C3390" i="2"/>
  <c r="A2199" i="2" l="1"/>
  <c r="L3390" i="2"/>
  <c r="N2199" i="2"/>
  <c r="D2200" i="2" s="1"/>
  <c r="I2199" i="2"/>
  <c r="M2199" i="2" s="1"/>
  <c r="F3389" i="2"/>
  <c r="G3389" i="2"/>
  <c r="E3390" i="2"/>
  <c r="K3390" i="2"/>
  <c r="C3391" i="2"/>
  <c r="H2200" i="2" l="1"/>
  <c r="I2200" i="2" s="1"/>
  <c r="M2200" i="2" s="1"/>
  <c r="L3391" i="2"/>
  <c r="E3391" i="2"/>
  <c r="K3391" i="2"/>
  <c r="F3390" i="2"/>
  <c r="G3390" i="2"/>
  <c r="C3392" i="2"/>
  <c r="N2200" i="2" l="1"/>
  <c r="D2201" i="2" s="1"/>
  <c r="A2200" i="2"/>
  <c r="L3392" i="2"/>
  <c r="E3392" i="2"/>
  <c r="K3392" i="2"/>
  <c r="F3391" i="2"/>
  <c r="G3391" i="2"/>
  <c r="C3393" i="2"/>
  <c r="H2201" i="2" l="1"/>
  <c r="N2201" i="2" s="1"/>
  <c r="D2202" i="2" s="1"/>
  <c r="L3393" i="2"/>
  <c r="A2201" i="2"/>
  <c r="I2201" i="2"/>
  <c r="M2201" i="2" s="1"/>
  <c r="H2202" i="2" s="1"/>
  <c r="A2202" i="2" s="1"/>
  <c r="E3393" i="2"/>
  <c r="K3393" i="2"/>
  <c r="F3392" i="2"/>
  <c r="G3392" i="2"/>
  <c r="C3394" i="2"/>
  <c r="L3394" i="2" l="1"/>
  <c r="I2202" i="2"/>
  <c r="M2202" i="2" s="1"/>
  <c r="N2202" i="2"/>
  <c r="D2203" i="2" s="1"/>
  <c r="E3394" i="2"/>
  <c r="K3394" i="2"/>
  <c r="F3393" i="2"/>
  <c r="G3393" i="2"/>
  <c r="C3395" i="2"/>
  <c r="L3395" i="2" l="1"/>
  <c r="H2203" i="2"/>
  <c r="A2203" i="2" s="1"/>
  <c r="F3394" i="2"/>
  <c r="G3394" i="2"/>
  <c r="E3395" i="2"/>
  <c r="K3395" i="2"/>
  <c r="C3396" i="2"/>
  <c r="L3396" i="2" l="1"/>
  <c r="N2203" i="2"/>
  <c r="D2204" i="2" s="1"/>
  <c r="I2203" i="2"/>
  <c r="M2203" i="2" s="1"/>
  <c r="F3395" i="2"/>
  <c r="G3395" i="2"/>
  <c r="K3396" i="2"/>
  <c r="E3396" i="2"/>
  <c r="C3397" i="2"/>
  <c r="H2204" i="2" l="1"/>
  <c r="A2204" i="2" s="1"/>
  <c r="L3397" i="2"/>
  <c r="I2204" i="2"/>
  <c r="M2204" i="2" s="1"/>
  <c r="N2204" i="2"/>
  <c r="D2205" i="2" s="1"/>
  <c r="K3397" i="2"/>
  <c r="E3397" i="2"/>
  <c r="G3396" i="2"/>
  <c r="F3396" i="2"/>
  <c r="C3398" i="2"/>
  <c r="L3398" i="2" l="1"/>
  <c r="H2205" i="2"/>
  <c r="A2205" i="2" s="1"/>
  <c r="G3397" i="2"/>
  <c r="F3397" i="2"/>
  <c r="K3398" i="2"/>
  <c r="E3398" i="2"/>
  <c r="C3399" i="2"/>
  <c r="L3399" i="2" l="1"/>
  <c r="N2205" i="2"/>
  <c r="D2206" i="2" s="1"/>
  <c r="I2205" i="2"/>
  <c r="M2205" i="2" s="1"/>
  <c r="F3398" i="2"/>
  <c r="G3398" i="2"/>
  <c r="K3399" i="2"/>
  <c r="E3399" i="2"/>
  <c r="C3400" i="2"/>
  <c r="H2206" i="2" l="1"/>
  <c r="A2206" i="2" s="1"/>
  <c r="L3400" i="2"/>
  <c r="I2206" i="2"/>
  <c r="M2206" i="2" s="1"/>
  <c r="N2206" i="2"/>
  <c r="D2207" i="2" s="1"/>
  <c r="F3399" i="2"/>
  <c r="G3399" i="2"/>
  <c r="K3400" i="2"/>
  <c r="E3400" i="2"/>
  <c r="C3401" i="2"/>
  <c r="L3401" i="2" l="1"/>
  <c r="H2207" i="2"/>
  <c r="A2207" i="2" s="1"/>
  <c r="G3400" i="2"/>
  <c r="F3400" i="2"/>
  <c r="K3401" i="2"/>
  <c r="E3401" i="2"/>
  <c r="C3402" i="2"/>
  <c r="L3402" i="2" l="1"/>
  <c r="I2207" i="2"/>
  <c r="M2207" i="2" s="1"/>
  <c r="N2207" i="2" s="1"/>
  <c r="D2208" i="2" s="1"/>
  <c r="E3402" i="2"/>
  <c r="K3402" i="2"/>
  <c r="F3401" i="2"/>
  <c r="G3401" i="2"/>
  <c r="C3403" i="2"/>
  <c r="L3403" i="2" l="1"/>
  <c r="H2208" i="2"/>
  <c r="A2208" i="2" s="1"/>
  <c r="F3402" i="2"/>
  <c r="G3402" i="2"/>
  <c r="E3403" i="2"/>
  <c r="K3403" i="2"/>
  <c r="C3404" i="2"/>
  <c r="N2208" i="2" l="1"/>
  <c r="D2209" i="2" s="1"/>
  <c r="L3404" i="2"/>
  <c r="I2208" i="2"/>
  <c r="M2208" i="2" s="1"/>
  <c r="F3403" i="2"/>
  <c r="G3403" i="2"/>
  <c r="E3404" i="2"/>
  <c r="K3404" i="2"/>
  <c r="C3405" i="2"/>
  <c r="H2209" i="2" l="1"/>
  <c r="A2209" i="2" s="1"/>
  <c r="L3405" i="2"/>
  <c r="F3404" i="2"/>
  <c r="G3404" i="2"/>
  <c r="E3405" i="2"/>
  <c r="K3405" i="2"/>
  <c r="C3406" i="2"/>
  <c r="N2209" i="2" l="1"/>
  <c r="D2210" i="2" s="1"/>
  <c r="I2209" i="2"/>
  <c r="M2209" i="2" s="1"/>
  <c r="H2210" i="2" s="1"/>
  <c r="A2210" i="2" s="1"/>
  <c r="G3405" i="2"/>
  <c r="F3405" i="2"/>
  <c r="E3406" i="2"/>
  <c r="K3406" i="2"/>
  <c r="C3407" i="2"/>
  <c r="I2210" i="2" l="1"/>
  <c r="M2210" i="2" s="1"/>
  <c r="N2210" i="2"/>
  <c r="D2211" i="2" s="1"/>
  <c r="F3406" i="2"/>
  <c r="G3406" i="2"/>
  <c r="E3407" i="2"/>
  <c r="K3407" i="2"/>
  <c r="C3408" i="2"/>
  <c r="H2211" i="2" l="1"/>
  <c r="A2211" i="2" s="1"/>
  <c r="F3407" i="2"/>
  <c r="G3407" i="2"/>
  <c r="K3408" i="2"/>
  <c r="E3408" i="2"/>
  <c r="C3409" i="2"/>
  <c r="N2211" i="2" l="1"/>
  <c r="D2212" i="2" s="1"/>
  <c r="I2211" i="2"/>
  <c r="M2211" i="2" s="1"/>
  <c r="G3408" i="2"/>
  <c r="F3408" i="2"/>
  <c r="K3409" i="2"/>
  <c r="C3410" i="2"/>
  <c r="L3410" i="2" l="1"/>
  <c r="H2212" i="2"/>
  <c r="I2212" i="2" s="1"/>
  <c r="M2212" i="2" s="1"/>
  <c r="K3410" i="2"/>
  <c r="C3411" i="2"/>
  <c r="N2212" i="2" l="1"/>
  <c r="D2213" i="2" s="1"/>
  <c r="A2212" i="2"/>
  <c r="L3411" i="2"/>
  <c r="K3411" i="2"/>
  <c r="C3412" i="2"/>
  <c r="H2213" i="2" l="1"/>
  <c r="A2213" i="2" s="1"/>
  <c r="L3412" i="2"/>
  <c r="K3412" i="2"/>
  <c r="C3413" i="2"/>
  <c r="I2213" i="2" l="1"/>
  <c r="M2213" i="2" s="1"/>
  <c r="N2213" i="2"/>
  <c r="D2214" i="2" s="1"/>
  <c r="L3413" i="2"/>
  <c r="K3413" i="2"/>
  <c r="C3414" i="2"/>
  <c r="H2214" i="2" l="1"/>
  <c r="A2214" i="2" s="1"/>
  <c r="L3414" i="2"/>
  <c r="K3414" i="2"/>
  <c r="E3414" i="2"/>
  <c r="C3415" i="2"/>
  <c r="I2214" i="2" l="1"/>
  <c r="M2214" i="2" s="1"/>
  <c r="N2214" i="2"/>
  <c r="D2215" i="2" s="1"/>
  <c r="L3415" i="2"/>
  <c r="F3414" i="2"/>
  <c r="G3414" i="2"/>
  <c r="K3415" i="2"/>
  <c r="E3415" i="2"/>
  <c r="C3416" i="2"/>
  <c r="H2215" i="2" l="1"/>
  <c r="L3416" i="2"/>
  <c r="G3415" i="2"/>
  <c r="F3415" i="2"/>
  <c r="K3416" i="2"/>
  <c r="E3416" i="2"/>
  <c r="C3417" i="2"/>
  <c r="A2215" i="2" l="1"/>
  <c r="I2215" i="2"/>
  <c r="M2215" i="2" s="1"/>
  <c r="N2215" i="2"/>
  <c r="D2216" i="2" s="1"/>
  <c r="L3417" i="2"/>
  <c r="F3416" i="2"/>
  <c r="G3416" i="2"/>
  <c r="K3417" i="2"/>
  <c r="E3417" i="2"/>
  <c r="C3418" i="2"/>
  <c r="H2216" i="2" l="1"/>
  <c r="A2216" i="2" s="1"/>
  <c r="L3418" i="2"/>
  <c r="F3417" i="2"/>
  <c r="G3417" i="2"/>
  <c r="K3418" i="2"/>
  <c r="E3418" i="2"/>
  <c r="C3419" i="2"/>
  <c r="N2216" i="2" l="1"/>
  <c r="D2217" i="2" s="1"/>
  <c r="I2216" i="2"/>
  <c r="M2216" i="2" s="1"/>
  <c r="L3419" i="2"/>
  <c r="F3418" i="2"/>
  <c r="G3418" i="2"/>
  <c r="K3419" i="2"/>
  <c r="E3419" i="2"/>
  <c r="C3420" i="2"/>
  <c r="H2217" i="2" l="1"/>
  <c r="N2217" i="2" s="1"/>
  <c r="D2218" i="2" s="1"/>
  <c r="A2217" i="2"/>
  <c r="L3420" i="2"/>
  <c r="F3419" i="2"/>
  <c r="G3419" i="2"/>
  <c r="E3420" i="2"/>
  <c r="K3420" i="2"/>
  <c r="C3421" i="2"/>
  <c r="I2217" i="2" l="1"/>
  <c r="M2217" i="2" s="1"/>
  <c r="H2218" i="2"/>
  <c r="L3421" i="2"/>
  <c r="E3421" i="2"/>
  <c r="K3421" i="2"/>
  <c r="F3420" i="2"/>
  <c r="G3420" i="2"/>
  <c r="C3422" i="2"/>
  <c r="N2218" i="2" l="1"/>
  <c r="D2219" i="2" s="1"/>
  <c r="I2218" i="2"/>
  <c r="M2218" i="2" s="1"/>
  <c r="A2218" i="2"/>
  <c r="L3422" i="2"/>
  <c r="E3422" i="2"/>
  <c r="K3422" i="2"/>
  <c r="F3421" i="2"/>
  <c r="G3421" i="2"/>
  <c r="C3423" i="2"/>
  <c r="H2219" i="2" l="1"/>
  <c r="A2219" i="2" s="1"/>
  <c r="L3423" i="2"/>
  <c r="F3422" i="2"/>
  <c r="G3422" i="2"/>
  <c r="E3423" i="2"/>
  <c r="K3423" i="2"/>
  <c r="C3424" i="2"/>
  <c r="I2219" i="2" l="1"/>
  <c r="M2219" i="2" s="1"/>
  <c r="N2219" i="2"/>
  <c r="D2220" i="2" s="1"/>
  <c r="L3424" i="2"/>
  <c r="F3423" i="2"/>
  <c r="G3423" i="2"/>
  <c r="E3424" i="2"/>
  <c r="K3424" i="2"/>
  <c r="C3425" i="2"/>
  <c r="H2220" i="2" l="1"/>
  <c r="A2220" i="2" s="1"/>
  <c r="L3425" i="2"/>
  <c r="E2222" i="2"/>
  <c r="F2222" i="2" s="1"/>
  <c r="G2222" i="2" s="1"/>
  <c r="F3424" i="2"/>
  <c r="G3424" i="2"/>
  <c r="E3425" i="2"/>
  <c r="K3425" i="2"/>
  <c r="C3426" i="2"/>
  <c r="N2220" i="2" l="1"/>
  <c r="D2221" i="2" s="1"/>
  <c r="I2220" i="2"/>
  <c r="M2220" i="2" s="1"/>
  <c r="L2220" i="2"/>
  <c r="L2221" i="2"/>
  <c r="L3426" i="2"/>
  <c r="K3426" i="2"/>
  <c r="E3426" i="2"/>
  <c r="F3425" i="2"/>
  <c r="G3425" i="2"/>
  <c r="C3427" i="2"/>
  <c r="H2221" i="2" l="1"/>
  <c r="A2221" i="2" s="1"/>
  <c r="N2221" i="2"/>
  <c r="D2222" i="2" s="1"/>
  <c r="I2221" i="2"/>
  <c r="M2221" i="2" s="1"/>
  <c r="H2222" i="2" s="1"/>
  <c r="L3427" i="2"/>
  <c r="F3426" i="2"/>
  <c r="G3426" i="2"/>
  <c r="K3427" i="2"/>
  <c r="E3427" i="2"/>
  <c r="C3428" i="2"/>
  <c r="A2222" i="2" l="1"/>
  <c r="I2222" i="2"/>
  <c r="M2222" i="2" s="1"/>
  <c r="N2222" i="2"/>
  <c r="D2223" i="2" s="1"/>
  <c r="E2223" i="2" s="1"/>
  <c r="F2223" i="2" s="1"/>
  <c r="L3428" i="2"/>
  <c r="G3427" i="2"/>
  <c r="F3427" i="2"/>
  <c r="K3428" i="2"/>
  <c r="E3428" i="2"/>
  <c r="C3429" i="2"/>
  <c r="H2223" i="2" l="1"/>
  <c r="A2223" i="2" s="1"/>
  <c r="G2223" i="2"/>
  <c r="N2223" i="2"/>
  <c r="D2224" i="2" s="1"/>
  <c r="E2224" i="2" s="1"/>
  <c r="I2223" i="2"/>
  <c r="L3429" i="2"/>
  <c r="F3428" i="2"/>
  <c r="G3428" i="2"/>
  <c r="K3429" i="2"/>
  <c r="E3429" i="2"/>
  <c r="C3430" i="2"/>
  <c r="M2223" i="2"/>
  <c r="F2224" i="2" l="1"/>
  <c r="G2224" i="2" s="1"/>
  <c r="H2224" i="2"/>
  <c r="A2224" i="2" s="1"/>
  <c r="L3430" i="2"/>
  <c r="K3430" i="2"/>
  <c r="E3430" i="2"/>
  <c r="F3429" i="2"/>
  <c r="G3429" i="2"/>
  <c r="C3431" i="2"/>
  <c r="N2224" i="2" l="1"/>
  <c r="D2225" i="2" s="1"/>
  <c r="E2225" i="2" s="1"/>
  <c r="I2224" i="2"/>
  <c r="L3431" i="2"/>
  <c r="F3430" i="2"/>
  <c r="G3430" i="2"/>
  <c r="K3431" i="2"/>
  <c r="E3431" i="2"/>
  <c r="C3432" i="2"/>
  <c r="M2224" i="2"/>
  <c r="H2225" i="2" l="1"/>
  <c r="A2225" i="2" s="1"/>
  <c r="L3432" i="2"/>
  <c r="F2225" i="2"/>
  <c r="G2225" i="2"/>
  <c r="E3432" i="2"/>
  <c r="K3432" i="2"/>
  <c r="F3431" i="2"/>
  <c r="G3431" i="2"/>
  <c r="C3433" i="2"/>
  <c r="N2225" i="2" l="1"/>
  <c r="D2226" i="2" s="1"/>
  <c r="I2225" i="2"/>
  <c r="L3433" i="2"/>
  <c r="F3432" i="2"/>
  <c r="G3432" i="2"/>
  <c r="E3433" i="2"/>
  <c r="K3433" i="2"/>
  <c r="C3434" i="2"/>
  <c r="M2225" i="2"/>
  <c r="H2226" i="2" l="1"/>
  <c r="A2226" i="2" s="1"/>
  <c r="L3434" i="2"/>
  <c r="E3434" i="2"/>
  <c r="K3434" i="2"/>
  <c r="G3433" i="2"/>
  <c r="F3433" i="2"/>
  <c r="C3435" i="2"/>
  <c r="I2226" i="2" l="1"/>
  <c r="M2226" i="2" s="1"/>
  <c r="N2226" i="2"/>
  <c r="D2227" i="2" s="1"/>
  <c r="L3435" i="2"/>
  <c r="K3435" i="2"/>
  <c r="E3435" i="2"/>
  <c r="F3434" i="2"/>
  <c r="G3434" i="2"/>
  <c r="C3436" i="2"/>
  <c r="H2227" i="2" l="1"/>
  <c r="I2227" i="2" s="1"/>
  <c r="M2227" i="2" s="1"/>
  <c r="F3435" i="2"/>
  <c r="G3435" i="2"/>
  <c r="E3436" i="2"/>
  <c r="K3436" i="2"/>
  <c r="C3437" i="2"/>
  <c r="A2227" i="2" l="1"/>
  <c r="N2227" i="2"/>
  <c r="D2228" i="2" s="1"/>
  <c r="F3436" i="2"/>
  <c r="G3436" i="2"/>
  <c r="E3437" i="2"/>
  <c r="K3437" i="2"/>
  <c r="C3438" i="2"/>
  <c r="H2228" i="2" l="1"/>
  <c r="K3438" i="2"/>
  <c r="E3438" i="2"/>
  <c r="F3437" i="2"/>
  <c r="G3437" i="2"/>
  <c r="C3439" i="2"/>
  <c r="A2228" i="2" l="1"/>
  <c r="I2228" i="2"/>
  <c r="M2228" i="2" s="1"/>
  <c r="N2228" i="2"/>
  <c r="D2229" i="2" s="1"/>
  <c r="F3438" i="2"/>
  <c r="G3438" i="2"/>
  <c r="K3439" i="2"/>
  <c r="E3439" i="2"/>
  <c r="C3440" i="2"/>
  <c r="H2229" i="2" l="1"/>
  <c r="A2229" i="2" s="1"/>
  <c r="G3439" i="2"/>
  <c r="F3439" i="2"/>
  <c r="K3440" i="2"/>
  <c r="C3441" i="2"/>
  <c r="I2229" i="2" l="1"/>
  <c r="M2229" i="2" s="1"/>
  <c r="N2229" i="2"/>
  <c r="D2230" i="2" s="1"/>
  <c r="L3441" i="2"/>
  <c r="E3441" i="2"/>
  <c r="K3441" i="2"/>
  <c r="C3442" i="2"/>
  <c r="H2230" i="2" l="1"/>
  <c r="A2230" i="2" s="1"/>
  <c r="L3442" i="2"/>
  <c r="F3441" i="2"/>
  <c r="G3441" i="2"/>
  <c r="K3442" i="2"/>
  <c r="C3443" i="2"/>
  <c r="N2230" i="2" l="1"/>
  <c r="D2231" i="2" s="1"/>
  <c r="I2230" i="2"/>
  <c r="M2230" i="2" s="1"/>
  <c r="L3443" i="2"/>
  <c r="K3443" i="2"/>
  <c r="C3444" i="2"/>
  <c r="H2231" i="2" l="1"/>
  <c r="A2231" i="2" s="1"/>
  <c r="I2231" i="2"/>
  <c r="M2231" i="2" s="1"/>
  <c r="N2231" i="2"/>
  <c r="D2232" i="2" s="1"/>
  <c r="L3444" i="2"/>
  <c r="K3444" i="2"/>
  <c r="E3444" i="2"/>
  <c r="C3445" i="2"/>
  <c r="H2232" i="2" l="1"/>
  <c r="L3445" i="2"/>
  <c r="F3444" i="2"/>
  <c r="G3444" i="2"/>
  <c r="K3445" i="2"/>
  <c r="E3445" i="2"/>
  <c r="C3446" i="2"/>
  <c r="A2232" i="2" l="1"/>
  <c r="N2232" i="2"/>
  <c r="D2233" i="2" s="1"/>
  <c r="I2232" i="2"/>
  <c r="M2232" i="2" s="1"/>
  <c r="H2233" i="2" s="1"/>
  <c r="L3446" i="2"/>
  <c r="G3445" i="2"/>
  <c r="F3445" i="2"/>
  <c r="K3446" i="2"/>
  <c r="E3446" i="2"/>
  <c r="C3447" i="2"/>
  <c r="A2233" i="2" l="1"/>
  <c r="N2233" i="2"/>
  <c r="D2234" i="2" s="1"/>
  <c r="I2233" i="2"/>
  <c r="M2233" i="2" s="1"/>
  <c r="H2234" i="2" s="1"/>
  <c r="A2234" i="2" s="1"/>
  <c r="L3447" i="2"/>
  <c r="F3446" i="2"/>
  <c r="G3446" i="2"/>
  <c r="K3447" i="2"/>
  <c r="E3447" i="2"/>
  <c r="C3448" i="2"/>
  <c r="N2234" i="2" l="1"/>
  <c r="D2235" i="2" s="1"/>
  <c r="I2234" i="2"/>
  <c r="M2234" i="2" s="1"/>
  <c r="H2235" i="2" s="1"/>
  <c r="A2235" i="2" s="1"/>
  <c r="L3448" i="2"/>
  <c r="F3447" i="2"/>
  <c r="G3447" i="2"/>
  <c r="K3448" i="2"/>
  <c r="E3448" i="2"/>
  <c r="C3449" i="2"/>
  <c r="L3449" i="2" l="1"/>
  <c r="N2235" i="2"/>
  <c r="D2236" i="2" s="1"/>
  <c r="I2235" i="2"/>
  <c r="M2235" i="2" s="1"/>
  <c r="F3448" i="2"/>
  <c r="G3448" i="2"/>
  <c r="K3449" i="2"/>
  <c r="E3449" i="2"/>
  <c r="C3450" i="2"/>
  <c r="H2236" i="2" l="1"/>
  <c r="A2236" i="2" s="1"/>
  <c r="L3450" i="2"/>
  <c r="E3450" i="2"/>
  <c r="K3450" i="2"/>
  <c r="F3449" i="2"/>
  <c r="G3449" i="2"/>
  <c r="C3451" i="2"/>
  <c r="N2236" i="2" l="1"/>
  <c r="D2237" i="2" s="1"/>
  <c r="I2236" i="2"/>
  <c r="M2236" i="2" s="1"/>
  <c r="L3451" i="2"/>
  <c r="E3451" i="2"/>
  <c r="K3451" i="2"/>
  <c r="F3450" i="2"/>
  <c r="G3450" i="2"/>
  <c r="C3452" i="2"/>
  <c r="H2237" i="2" l="1"/>
  <c r="A2237" i="2" s="1"/>
  <c r="L3452" i="2"/>
  <c r="F3451" i="2"/>
  <c r="G3451" i="2"/>
  <c r="E3452" i="2"/>
  <c r="K3452" i="2"/>
  <c r="C3453" i="2"/>
  <c r="N2237" i="2" l="1"/>
  <c r="D2238" i="2" s="1"/>
  <c r="I2237" i="2"/>
  <c r="M2237" i="2" s="1"/>
  <c r="H2238" i="2" s="1"/>
  <c r="L3453" i="2"/>
  <c r="F3452" i="2"/>
  <c r="G3452" i="2"/>
  <c r="E3453" i="2"/>
  <c r="K3453" i="2"/>
  <c r="C3454" i="2"/>
  <c r="A2238" i="2" l="1"/>
  <c r="I2238" i="2"/>
  <c r="M2238" i="2" s="1"/>
  <c r="N2238" i="2" s="1"/>
  <c r="L3454" i="2"/>
  <c r="F3453" i="2"/>
  <c r="G3453" i="2"/>
  <c r="E3454" i="2"/>
  <c r="K3454" i="2"/>
  <c r="C3455" i="2"/>
  <c r="D2239" i="2" l="1"/>
  <c r="H2239" i="2"/>
  <c r="N2239" i="2" s="1"/>
  <c r="D2240" i="2" s="1"/>
  <c r="L3455" i="2"/>
  <c r="A2239" i="2"/>
  <c r="I2239" i="2"/>
  <c r="M2239" i="2" s="1"/>
  <c r="H2240" i="2" s="1"/>
  <c r="I2240" i="2" s="1"/>
  <c r="M2240" i="2" s="1"/>
  <c r="F3454" i="2"/>
  <c r="G3454" i="2"/>
  <c r="E3455" i="2"/>
  <c r="K3455" i="2"/>
  <c r="C3456" i="2"/>
  <c r="L3456" i="2" l="1"/>
  <c r="A2240" i="2"/>
  <c r="N2240" i="2"/>
  <c r="D2241" i="2" s="1"/>
  <c r="K3456" i="2"/>
  <c r="E3456" i="2"/>
  <c r="F3455" i="2"/>
  <c r="G3455" i="2"/>
  <c r="C3457" i="2"/>
  <c r="L3457" i="2" l="1"/>
  <c r="H2241" i="2"/>
  <c r="A2241" i="2" s="1"/>
  <c r="F3456" i="2"/>
  <c r="G3456" i="2"/>
  <c r="K3457" i="2"/>
  <c r="E3457" i="2"/>
  <c r="C3458" i="2"/>
  <c r="I2241" i="2" l="1"/>
  <c r="M2241" i="2" s="1"/>
  <c r="N2241" i="2"/>
  <c r="D2242" i="2" s="1"/>
  <c r="L3458" i="2"/>
  <c r="G3457" i="2"/>
  <c r="F3457" i="2"/>
  <c r="K3458" i="2"/>
  <c r="E3458" i="2"/>
  <c r="C3459" i="2"/>
  <c r="H2242" i="2" l="1"/>
  <c r="A2242" i="2" s="1"/>
  <c r="L3459" i="2"/>
  <c r="F3458" i="2"/>
  <c r="G3458" i="2"/>
  <c r="K3459" i="2"/>
  <c r="E3459" i="2"/>
  <c r="C3460" i="2"/>
  <c r="I2242" i="2" l="1"/>
  <c r="M2242" i="2" s="1"/>
  <c r="N2242" i="2"/>
  <c r="D2243" i="2" s="1"/>
  <c r="L3460" i="2"/>
  <c r="F3459" i="2"/>
  <c r="G3459" i="2"/>
  <c r="K3460" i="2"/>
  <c r="E3460" i="2"/>
  <c r="C3461" i="2"/>
  <c r="H2243" i="2" l="1"/>
  <c r="L3461" i="2"/>
  <c r="G3460" i="2"/>
  <c r="F3460" i="2"/>
  <c r="K3461" i="2"/>
  <c r="E3461" i="2"/>
  <c r="C3462" i="2"/>
  <c r="I2243" i="2" l="1"/>
  <c r="M2243" i="2" s="1"/>
  <c r="N2243" i="2"/>
  <c r="D2244" i="2" s="1"/>
  <c r="A2243" i="2"/>
  <c r="L3462" i="2"/>
  <c r="F3461" i="2"/>
  <c r="G3461" i="2"/>
  <c r="E3462" i="2"/>
  <c r="K3462" i="2"/>
  <c r="C3463" i="2"/>
  <c r="H2244" i="2" l="1"/>
  <c r="L3463" i="2"/>
  <c r="E3463" i="2"/>
  <c r="K3463" i="2"/>
  <c r="G3462" i="2"/>
  <c r="F3462" i="2"/>
  <c r="C3464" i="2"/>
  <c r="A2244" i="2" l="1"/>
  <c r="N2244" i="2"/>
  <c r="D2245" i="2" s="1"/>
  <c r="I2244" i="2"/>
  <c r="M2244" i="2" s="1"/>
  <c r="L3464" i="2"/>
  <c r="G3463" i="2"/>
  <c r="F3463" i="2"/>
  <c r="E3464" i="2"/>
  <c r="K3464" i="2"/>
  <c r="C3465" i="2"/>
  <c r="H2245" i="2" l="1"/>
  <c r="I2245" i="2" s="1"/>
  <c r="M2245" i="2" s="1"/>
  <c r="L3465" i="2"/>
  <c r="F3464" i="2"/>
  <c r="G3464" i="2"/>
  <c r="E3465" i="2"/>
  <c r="K3465" i="2"/>
  <c r="C3466" i="2"/>
  <c r="A2245" i="2" l="1"/>
  <c r="N2245" i="2"/>
  <c r="D2246" i="2" s="1"/>
  <c r="L3466" i="2"/>
  <c r="L2249" i="2"/>
  <c r="F3465" i="2"/>
  <c r="G3465" i="2"/>
  <c r="E3466" i="2"/>
  <c r="K3466" i="2"/>
  <c r="C3467" i="2"/>
  <c r="H2246" i="2" l="1"/>
  <c r="I2246" i="2" s="1"/>
  <c r="M2246" i="2" s="1"/>
  <c r="G3466" i="2"/>
  <c r="F3466" i="2"/>
  <c r="E3467" i="2"/>
  <c r="K3467" i="2"/>
  <c r="C3468" i="2"/>
  <c r="A2246" i="2" l="1"/>
  <c r="N2246" i="2"/>
  <c r="H2247" i="2" s="1"/>
  <c r="D2247" i="2"/>
  <c r="L3468" i="2"/>
  <c r="F3467" i="2"/>
  <c r="G3467" i="2"/>
  <c r="K3468" i="2"/>
  <c r="E3468" i="2"/>
  <c r="C3469" i="2"/>
  <c r="A2247" i="2" l="1"/>
  <c r="I2247" i="2"/>
  <c r="M2247" i="2" s="1"/>
  <c r="N2247" i="2"/>
  <c r="D2248" i="2" s="1"/>
  <c r="F3468" i="2"/>
  <c r="G3468" i="2"/>
  <c r="K3469" i="2"/>
  <c r="E3469" i="2"/>
  <c r="C3470" i="2"/>
  <c r="H2248" i="2" l="1"/>
  <c r="I2248" i="2" s="1"/>
  <c r="M2248" i="2" s="1"/>
  <c r="G3469" i="2"/>
  <c r="F3469" i="2"/>
  <c r="K3470" i="2"/>
  <c r="C3471" i="2"/>
  <c r="A2248" i="2" l="1"/>
  <c r="N2248" i="2"/>
  <c r="D2249" i="2" s="1"/>
  <c r="L3471" i="2"/>
  <c r="K3471" i="2"/>
  <c r="C3472" i="2"/>
  <c r="H2249" i="2" l="1"/>
  <c r="A2249" i="2" s="1"/>
  <c r="L3472" i="2"/>
  <c r="E2253" i="2"/>
  <c r="F2253" i="2" s="1"/>
  <c r="G2253" i="2" s="1"/>
  <c r="K3472" i="2"/>
  <c r="C3473" i="2"/>
  <c r="N2249" i="2" l="1"/>
  <c r="D2250" i="2" s="1"/>
  <c r="I2249" i="2"/>
  <c r="M2249" i="2" s="1"/>
  <c r="H2250" i="2" s="1"/>
  <c r="L2250" i="2" s="1"/>
  <c r="L3473" i="2"/>
  <c r="K3473" i="2"/>
  <c r="C3474" i="2"/>
  <c r="A2250" i="2" l="1"/>
  <c r="I2250" i="2"/>
  <c r="M2250" i="2" s="1"/>
  <c r="N2250" i="2"/>
  <c r="D2251" i="2" s="1"/>
  <c r="L3474" i="2"/>
  <c r="K3474" i="2"/>
  <c r="C3475" i="2"/>
  <c r="H2251" i="2" l="1"/>
  <c r="L3475" i="2"/>
  <c r="E2255" i="2"/>
  <c r="F2255" i="2" s="1"/>
  <c r="G2255" i="2" s="1"/>
  <c r="K3475" i="2"/>
  <c r="E3475" i="2"/>
  <c r="C3476" i="2"/>
  <c r="N2251" i="2" l="1"/>
  <c r="D2252" i="2" s="1"/>
  <c r="L2251" i="2"/>
  <c r="A2251" i="2"/>
  <c r="I2251" i="2"/>
  <c r="M2251" i="2" s="1"/>
  <c r="H2252" i="2" s="1"/>
  <c r="L2252" i="2"/>
  <c r="L3476" i="2"/>
  <c r="F3475" i="2"/>
  <c r="G3475" i="2"/>
  <c r="K3476" i="2"/>
  <c r="E3476" i="2"/>
  <c r="C3477" i="2"/>
  <c r="A2252" i="2" l="1"/>
  <c r="I2252" i="2"/>
  <c r="M2252" i="2" s="1"/>
  <c r="N2252" i="2"/>
  <c r="D2253" i="2" s="1"/>
  <c r="L3477" i="2"/>
  <c r="K3477" i="2"/>
  <c r="E3477" i="2"/>
  <c r="G3476" i="2"/>
  <c r="F3476" i="2"/>
  <c r="C3478" i="2"/>
  <c r="H2253" i="2" l="1"/>
  <c r="I2253" i="2" s="1"/>
  <c r="M2253" i="2" s="1"/>
  <c r="L3478" i="2"/>
  <c r="F3477" i="2"/>
  <c r="G3477" i="2"/>
  <c r="K3478" i="2"/>
  <c r="E3478" i="2"/>
  <c r="C3479" i="2"/>
  <c r="A2253" i="2" l="1"/>
  <c r="N2253" i="2"/>
  <c r="L3479" i="2"/>
  <c r="K3479" i="2"/>
  <c r="E3479" i="2"/>
  <c r="F3478" i="2"/>
  <c r="G3478" i="2"/>
  <c r="C3480" i="2"/>
  <c r="D2254" i="2" l="1"/>
  <c r="E2254" i="2" s="1"/>
  <c r="H2254" i="2"/>
  <c r="L3480" i="2"/>
  <c r="F3479" i="2"/>
  <c r="G3479" i="2"/>
  <c r="K3480" i="2"/>
  <c r="E3480" i="2"/>
  <c r="C3481" i="2"/>
  <c r="A2254" i="2" l="1"/>
  <c r="N2254" i="2"/>
  <c r="I2254" i="2"/>
  <c r="F2254" i="2"/>
  <c r="G2254" i="2"/>
  <c r="D2255" i="2" s="1"/>
  <c r="L3481" i="2"/>
  <c r="F3480" i="2"/>
  <c r="G3480" i="2"/>
  <c r="E3481" i="2"/>
  <c r="K3481" i="2"/>
  <c r="C3482" i="2"/>
  <c r="M2254" i="2"/>
  <c r="H2255" i="2" l="1"/>
  <c r="A2255" i="2" s="1"/>
  <c r="L3482" i="2"/>
  <c r="F3481" i="2"/>
  <c r="G3481" i="2"/>
  <c r="E3482" i="2"/>
  <c r="K3482" i="2"/>
  <c r="C3483" i="2"/>
  <c r="I2255" i="2" l="1"/>
  <c r="M2255" i="2" s="1"/>
  <c r="N2255" i="2"/>
  <c r="D2256" i="2" s="1"/>
  <c r="L3483" i="2"/>
  <c r="F3482" i="2"/>
  <c r="G3482" i="2"/>
  <c r="E3483" i="2"/>
  <c r="K3483" i="2"/>
  <c r="C3484" i="2"/>
  <c r="H2256" i="2" l="1"/>
  <c r="I2256" i="2" s="1"/>
  <c r="M2256" i="2" s="1"/>
  <c r="E2256" i="2"/>
  <c r="F2256" i="2" s="1"/>
  <c r="G2256" i="2" s="1"/>
  <c r="L3484" i="2"/>
  <c r="F3483" i="2"/>
  <c r="G3483" i="2"/>
  <c r="E3484" i="2"/>
  <c r="K3484" i="2"/>
  <c r="C3485" i="2"/>
  <c r="A2256" i="2" l="1"/>
  <c r="N2256" i="2"/>
  <c r="D2257" i="2" s="1"/>
  <c r="H2257" i="2"/>
  <c r="A2257" i="2" s="1"/>
  <c r="L3485" i="2"/>
  <c r="F3484" i="2"/>
  <c r="G3484" i="2"/>
  <c r="E3485" i="2"/>
  <c r="K3485" i="2"/>
  <c r="C3486" i="2"/>
  <c r="I2257" i="2" l="1"/>
  <c r="M2257" i="2" s="1"/>
  <c r="N2257" i="2"/>
  <c r="D2258" i="2" s="1"/>
  <c r="L3486" i="2"/>
  <c r="F3485" i="2"/>
  <c r="G3485" i="2"/>
  <c r="E3486" i="2"/>
  <c r="K3486" i="2"/>
  <c r="C3487" i="2"/>
  <c r="H2258" i="2" l="1"/>
  <c r="L3487" i="2"/>
  <c r="F3486" i="2"/>
  <c r="G3486" i="2"/>
  <c r="K3487" i="2"/>
  <c r="E3487" i="2"/>
  <c r="C3488" i="2"/>
  <c r="N2258" i="2" l="1"/>
  <c r="D2259" i="2" s="1"/>
  <c r="A2258" i="2"/>
  <c r="I2258" i="2"/>
  <c r="M2258" i="2" s="1"/>
  <c r="H2259" i="2" s="1"/>
  <c r="N2259" i="2" s="1"/>
  <c r="D2260" i="2" s="1"/>
  <c r="L3488" i="2"/>
  <c r="F3487" i="2"/>
  <c r="G3487" i="2"/>
  <c r="K3488" i="2"/>
  <c r="E3488" i="2"/>
  <c r="C3489" i="2"/>
  <c r="I2259" i="2" l="1"/>
  <c r="M2259" i="2" s="1"/>
  <c r="H2260" i="2" s="1"/>
  <c r="A2260" i="2" s="1"/>
  <c r="A2259" i="2"/>
  <c r="I2260" i="2"/>
  <c r="M2260" i="2" s="1"/>
  <c r="N2260" i="2"/>
  <c r="D2261" i="2" s="1"/>
  <c r="L3489" i="2"/>
  <c r="G3488" i="2"/>
  <c r="F3488" i="2"/>
  <c r="K3489" i="2"/>
  <c r="E3489" i="2"/>
  <c r="C3490" i="2"/>
  <c r="H2261" i="2" l="1"/>
  <c r="L3490" i="2"/>
  <c r="F3489" i="2"/>
  <c r="G3489" i="2"/>
  <c r="K3490" i="2"/>
  <c r="E3490" i="2"/>
  <c r="C3491" i="2"/>
  <c r="A2261" i="2" l="1"/>
  <c r="I2261" i="2"/>
  <c r="M2261" i="2" s="1"/>
  <c r="N2261" i="2"/>
  <c r="D2262" i="2" s="1"/>
  <c r="L3491" i="2"/>
  <c r="K3491" i="2"/>
  <c r="E3491" i="2"/>
  <c r="F3490" i="2"/>
  <c r="G3490" i="2"/>
  <c r="C3492" i="2"/>
  <c r="H2262" i="2" l="1"/>
  <c r="A2262" i="2" s="1"/>
  <c r="L3492" i="2"/>
  <c r="F3491" i="2"/>
  <c r="G3491" i="2"/>
  <c r="K3492" i="2"/>
  <c r="E3492" i="2"/>
  <c r="C3493" i="2"/>
  <c r="N2262" i="2" l="1"/>
  <c r="D2263" i="2" s="1"/>
  <c r="I2262" i="2"/>
  <c r="M2262" i="2" s="1"/>
  <c r="H2263" i="2" s="1"/>
  <c r="L3493" i="2"/>
  <c r="F3492" i="2"/>
  <c r="G3492" i="2"/>
  <c r="E3493" i="2"/>
  <c r="K3493" i="2"/>
  <c r="C3494" i="2"/>
  <c r="I2263" i="2" l="1"/>
  <c r="M2263" i="2" s="1"/>
  <c r="N2263" i="2"/>
  <c r="D2264" i="2" s="1"/>
  <c r="A2263" i="2"/>
  <c r="H2264" i="2"/>
  <c r="L3494" i="2"/>
  <c r="G3493" i="2"/>
  <c r="F3493" i="2"/>
  <c r="E3494" i="2"/>
  <c r="K3494" i="2"/>
  <c r="C3495" i="2"/>
  <c r="I2264" i="2" l="1"/>
  <c r="M2264" i="2" s="1"/>
  <c r="N2264" i="2"/>
  <c r="D2265" i="2" s="1"/>
  <c r="A2264" i="2"/>
  <c r="L3495" i="2"/>
  <c r="G3494" i="2"/>
  <c r="F3494" i="2"/>
  <c r="E3495" i="2"/>
  <c r="K3495" i="2"/>
  <c r="C3496" i="2"/>
  <c r="H2265" i="2" l="1"/>
  <c r="L3496" i="2"/>
  <c r="F3495" i="2"/>
  <c r="G3495" i="2"/>
  <c r="E3496" i="2"/>
  <c r="K3496" i="2"/>
  <c r="C3497" i="2"/>
  <c r="I2265" i="2" l="1"/>
  <c r="M2265" i="2" s="1"/>
  <c r="N2265" i="2"/>
  <c r="D2266" i="2" s="1"/>
  <c r="A2265" i="2"/>
  <c r="F3496" i="2"/>
  <c r="G3496" i="2"/>
  <c r="E3497" i="2"/>
  <c r="K3497" i="2"/>
  <c r="C3498" i="2"/>
  <c r="H2266" i="2" l="1"/>
  <c r="E3498" i="2"/>
  <c r="K3498" i="2"/>
  <c r="F3497" i="2"/>
  <c r="G3497" i="2"/>
  <c r="C3499" i="2"/>
  <c r="A2266" i="2" l="1"/>
  <c r="I2266" i="2"/>
  <c r="M2266" i="2" s="1"/>
  <c r="N2266" i="2"/>
  <c r="D2267" i="2" s="1"/>
  <c r="F3498" i="2"/>
  <c r="G3498" i="2"/>
  <c r="K3499" i="2"/>
  <c r="E3499" i="2"/>
  <c r="C3500" i="2"/>
  <c r="H2267" i="2" l="1"/>
  <c r="A2267" i="2" s="1"/>
  <c r="F3499" i="2"/>
  <c r="G3499" i="2"/>
  <c r="K3500" i="2"/>
  <c r="E3500" i="2"/>
  <c r="C3501" i="2"/>
  <c r="N2267" i="2" l="1"/>
  <c r="D2268" i="2" s="1"/>
  <c r="I2267" i="2"/>
  <c r="M2267" i="2" s="1"/>
  <c r="H2268" i="2" s="1"/>
  <c r="G3500" i="2"/>
  <c r="F3500" i="2"/>
  <c r="K3501" i="2"/>
  <c r="C3502" i="2"/>
  <c r="I2268" i="2" l="1"/>
  <c r="M2268" i="2" s="1"/>
  <c r="A2268" i="2"/>
  <c r="L3502" i="2"/>
  <c r="K3502" i="2"/>
  <c r="C3503" i="2"/>
  <c r="N2268" i="2" l="1"/>
  <c r="D2269" i="2" s="1"/>
  <c r="L3503" i="2"/>
  <c r="K3503" i="2"/>
  <c r="C3504" i="2"/>
  <c r="H2269" i="2" l="1"/>
  <c r="L3504" i="2"/>
  <c r="K3504" i="2"/>
  <c r="C3505" i="2"/>
  <c r="N2269" i="2" l="1"/>
  <c r="D2270" i="2" s="1"/>
  <c r="I2269" i="2"/>
  <c r="M2269" i="2" s="1"/>
  <c r="A2269" i="2"/>
  <c r="L3505" i="2"/>
  <c r="E3505" i="2"/>
  <c r="K3505" i="2"/>
  <c r="C3506" i="2"/>
  <c r="H2270" i="2" l="1"/>
  <c r="I2270" i="2" s="1"/>
  <c r="M2270" i="2" s="1"/>
  <c r="N2270" i="2"/>
  <c r="D2271" i="2" s="1"/>
  <c r="A2270" i="2"/>
  <c r="L3506" i="2"/>
  <c r="F3505" i="2"/>
  <c r="G3505" i="2"/>
  <c r="K3506" i="2"/>
  <c r="E3506" i="2"/>
  <c r="C3507" i="2"/>
  <c r="H2271" i="2" l="1"/>
  <c r="L3507" i="2"/>
  <c r="F3506" i="2"/>
  <c r="G3506" i="2"/>
  <c r="K3507" i="2"/>
  <c r="E3507" i="2"/>
  <c r="C3508" i="2"/>
  <c r="I2271" i="2" l="1"/>
  <c r="M2271" i="2" s="1"/>
  <c r="A2271" i="2"/>
  <c r="N2271" i="2"/>
  <c r="D2272" i="2" s="1"/>
  <c r="L3508" i="2"/>
  <c r="K3508" i="2"/>
  <c r="E3508" i="2"/>
  <c r="G3507" i="2"/>
  <c r="F3507" i="2"/>
  <c r="C3509" i="2"/>
  <c r="H2272" i="2" l="1"/>
  <c r="L3509" i="2"/>
  <c r="K3509" i="2"/>
  <c r="E3509" i="2"/>
  <c r="F3508" i="2"/>
  <c r="G3508" i="2"/>
  <c r="C3510" i="2"/>
  <c r="A2272" i="2" l="1"/>
  <c r="N2272" i="2"/>
  <c r="D2273" i="2" s="1"/>
  <c r="I2272" i="2"/>
  <c r="M2272" i="2" s="1"/>
  <c r="H2273" i="2" s="1"/>
  <c r="L3510" i="2"/>
  <c r="F3509" i="2"/>
  <c r="G3509" i="2"/>
  <c r="K3510" i="2"/>
  <c r="E3510" i="2"/>
  <c r="C3511" i="2"/>
  <c r="N2273" i="2" l="1"/>
  <c r="D2274" i="2" s="1"/>
  <c r="I2273" i="2"/>
  <c r="M2273" i="2" s="1"/>
  <c r="A2273" i="2"/>
  <c r="L3511" i="2"/>
  <c r="F3510" i="2"/>
  <c r="G3510" i="2"/>
  <c r="K3511" i="2"/>
  <c r="E3511" i="2"/>
  <c r="C3512" i="2"/>
  <c r="H2274" i="2" l="1"/>
  <c r="N2274" i="2" s="1"/>
  <c r="D2275" i="2" s="1"/>
  <c r="A2274" i="2"/>
  <c r="L3512" i="2"/>
  <c r="E3512" i="2"/>
  <c r="K3512" i="2"/>
  <c r="F3511" i="2"/>
  <c r="G3511" i="2"/>
  <c r="C3513" i="2"/>
  <c r="I2274" i="2" l="1"/>
  <c r="M2274" i="2" s="1"/>
  <c r="H2275" i="2" s="1"/>
  <c r="N2275" i="2" s="1"/>
  <c r="D2276" i="2" s="1"/>
  <c r="L3513" i="2"/>
  <c r="F3512" i="2"/>
  <c r="G3512" i="2"/>
  <c r="E3513" i="2"/>
  <c r="K3513" i="2"/>
  <c r="C3514" i="2"/>
  <c r="A2275" i="2" l="1"/>
  <c r="I2275" i="2"/>
  <c r="M2275" i="2" s="1"/>
  <c r="H2276" i="2" s="1"/>
  <c r="N2276" i="2" s="1"/>
  <c r="D2277" i="2" s="1"/>
  <c r="L3514" i="2"/>
  <c r="E3514" i="2"/>
  <c r="K3514" i="2"/>
  <c r="F3513" i="2"/>
  <c r="G3513" i="2"/>
  <c r="C3515" i="2"/>
  <c r="I2276" i="2" l="1"/>
  <c r="M2276" i="2" s="1"/>
  <c r="H2277" i="2" s="1"/>
  <c r="A2276" i="2"/>
  <c r="L3515" i="2"/>
  <c r="E3515" i="2"/>
  <c r="K3515" i="2"/>
  <c r="F3514" i="2"/>
  <c r="G3514" i="2"/>
  <c r="C3516" i="2"/>
  <c r="A2277" i="2" l="1"/>
  <c r="N2277" i="2"/>
  <c r="D2278" i="2" s="1"/>
  <c r="I2277" i="2"/>
  <c r="M2277" i="2" s="1"/>
  <c r="H2278" i="2" s="1"/>
  <c r="L3516" i="2"/>
  <c r="F3515" i="2"/>
  <c r="G3515" i="2"/>
  <c r="E3516" i="2"/>
  <c r="K3516" i="2"/>
  <c r="C3517" i="2"/>
  <c r="I2278" i="2" l="1"/>
  <c r="M2278" i="2" s="1"/>
  <c r="A2278" i="2"/>
  <c r="N2278" i="2"/>
  <c r="D2279" i="2" s="1"/>
  <c r="L3517" i="2"/>
  <c r="F3516" i="2"/>
  <c r="G3516" i="2"/>
  <c r="E3517" i="2"/>
  <c r="K3517" i="2"/>
  <c r="C3518" i="2"/>
  <c r="H2279" i="2" l="1"/>
  <c r="L3518" i="2"/>
  <c r="L2280" i="2"/>
  <c r="K3518" i="2"/>
  <c r="E3518" i="2"/>
  <c r="F3517" i="2"/>
  <c r="G3517" i="2"/>
  <c r="C3519" i="2"/>
  <c r="A2279" i="2" l="1"/>
  <c r="N2279" i="2"/>
  <c r="D2280" i="2" s="1"/>
  <c r="I2279" i="2"/>
  <c r="M2279" i="2" s="1"/>
  <c r="L3519" i="2"/>
  <c r="F3518" i="2"/>
  <c r="G3518" i="2"/>
  <c r="K3519" i="2"/>
  <c r="E3519" i="2"/>
  <c r="C3520" i="2"/>
  <c r="H2280" i="2" l="1"/>
  <c r="A2280" i="2" s="1"/>
  <c r="L3520" i="2"/>
  <c r="G3519" i="2"/>
  <c r="F3519" i="2"/>
  <c r="K3520" i="2"/>
  <c r="E3520" i="2"/>
  <c r="C3521" i="2"/>
  <c r="I2280" i="2" l="1"/>
  <c r="M2280" i="2" s="1"/>
  <c r="N2280" i="2"/>
  <c r="D2281" i="2" s="1"/>
  <c r="L3521" i="2"/>
  <c r="L2282" i="2"/>
  <c r="F3520" i="2"/>
  <c r="G3520" i="2"/>
  <c r="K3521" i="2"/>
  <c r="E3521" i="2"/>
  <c r="C3522" i="2"/>
  <c r="H2281" i="2" l="1"/>
  <c r="L2281" i="2" s="1"/>
  <c r="L3522" i="2"/>
  <c r="E2283" i="2"/>
  <c r="F2283" i="2" s="1"/>
  <c r="G2283" i="2" s="1"/>
  <c r="F3521" i="2"/>
  <c r="G3521" i="2"/>
  <c r="K3522" i="2"/>
  <c r="E3522" i="2"/>
  <c r="C3523" i="2"/>
  <c r="N2281" i="2" l="1"/>
  <c r="D2282" i="2" s="1"/>
  <c r="I2281" i="2"/>
  <c r="M2281" i="2" s="1"/>
  <c r="H2282" i="2" s="1"/>
  <c r="A2281" i="2"/>
  <c r="L3523" i="2"/>
  <c r="G3522" i="2"/>
  <c r="F3522" i="2"/>
  <c r="K3523" i="2"/>
  <c r="E3523" i="2"/>
  <c r="C3524" i="2"/>
  <c r="A2282" i="2" l="1"/>
  <c r="I2282" i="2"/>
  <c r="M2282" i="2" s="1"/>
  <c r="N2282" i="2"/>
  <c r="D2283" i="2" s="1"/>
  <c r="L3524" i="2"/>
  <c r="F3523" i="2"/>
  <c r="G3523" i="2"/>
  <c r="E3524" i="2"/>
  <c r="K3524" i="2"/>
  <c r="C3525" i="2"/>
  <c r="H2283" i="2" l="1"/>
  <c r="L2283" i="2" s="1"/>
  <c r="L3525" i="2"/>
  <c r="E2284" i="2"/>
  <c r="F3524" i="2"/>
  <c r="G3524" i="2"/>
  <c r="E3525" i="2"/>
  <c r="K3525" i="2"/>
  <c r="C3526" i="2"/>
  <c r="N2283" i="2" l="1"/>
  <c r="D2284" i="2" s="1"/>
  <c r="I2283" i="2"/>
  <c r="M2283" i="2" s="1"/>
  <c r="A2283" i="2"/>
  <c r="H2284" i="2"/>
  <c r="I2284" i="2" s="1"/>
  <c r="M2284" i="2" s="1"/>
  <c r="L3526" i="2"/>
  <c r="F2284" i="2"/>
  <c r="G2284" i="2"/>
  <c r="F3525" i="2"/>
  <c r="G3525" i="2"/>
  <c r="E3526" i="2"/>
  <c r="K3526" i="2"/>
  <c r="C3527" i="2"/>
  <c r="A2284" i="2" l="1"/>
  <c r="N2284" i="2"/>
  <c r="D2285" i="2" s="1"/>
  <c r="L3527" i="2"/>
  <c r="G3526" i="2"/>
  <c r="F3526" i="2"/>
  <c r="E3527" i="2"/>
  <c r="K3527" i="2"/>
  <c r="C3528" i="2"/>
  <c r="H2285" i="2" l="1"/>
  <c r="E2285" i="2"/>
  <c r="A2285" i="2"/>
  <c r="E2286" i="2"/>
  <c r="G3527" i="2"/>
  <c r="F3527" i="2"/>
  <c r="E3528" i="2"/>
  <c r="K3528" i="2"/>
  <c r="C3529" i="2"/>
  <c r="N2285" i="2" l="1"/>
  <c r="I2285" i="2"/>
  <c r="F2285" i="2"/>
  <c r="G2285" i="2" s="1"/>
  <c r="D2286" i="2" s="1"/>
  <c r="F2286" i="2"/>
  <c r="G2286" i="2" s="1"/>
  <c r="G3528" i="2"/>
  <c r="F3528" i="2"/>
  <c r="E3529" i="2"/>
  <c r="K3529" i="2"/>
  <c r="C3530" i="2"/>
  <c r="M2285" i="2"/>
  <c r="H2286" i="2" l="1"/>
  <c r="A2286" i="2" s="1"/>
  <c r="K3530" i="2"/>
  <c r="E3530" i="2"/>
  <c r="F3529" i="2"/>
  <c r="G3529" i="2"/>
  <c r="C3531" i="2"/>
  <c r="I2286" i="2" l="1"/>
  <c r="M2286" i="2" s="1"/>
  <c r="N2286" i="2"/>
  <c r="D2287" i="2" s="1"/>
  <c r="F3530" i="2"/>
  <c r="G3530" i="2"/>
  <c r="K3531" i="2"/>
  <c r="C3532" i="2"/>
  <c r="H2287" i="2" l="1"/>
  <c r="L3532" i="2"/>
  <c r="K3532" i="2"/>
  <c r="C3533" i="2"/>
  <c r="I2287" i="2" l="1"/>
  <c r="M2287" i="2" s="1"/>
  <c r="N2287" i="2"/>
  <c r="D2288" i="2" s="1"/>
  <c r="A2287" i="2"/>
  <c r="L3533" i="2"/>
  <c r="K3533" i="2"/>
  <c r="C3534" i="2"/>
  <c r="H2288" i="2" l="1"/>
  <c r="N2288" i="2" s="1"/>
  <c r="D2289" i="2" s="1"/>
  <c r="L3534" i="2"/>
  <c r="K3534" i="2"/>
  <c r="C3535" i="2"/>
  <c r="A2288" i="2" l="1"/>
  <c r="I2288" i="2"/>
  <c r="M2288" i="2" s="1"/>
  <c r="H2289" i="2" s="1"/>
  <c r="L3535" i="2"/>
  <c r="K3535" i="2"/>
  <c r="C3536" i="2"/>
  <c r="A2289" i="2" l="1"/>
  <c r="N2289" i="2"/>
  <c r="D2290" i="2" s="1"/>
  <c r="I2289" i="2"/>
  <c r="M2289" i="2" s="1"/>
  <c r="H2290" i="2" s="1"/>
  <c r="A2290" i="2" s="1"/>
  <c r="L3536" i="2"/>
  <c r="K3536" i="2"/>
  <c r="E3536" i="2"/>
  <c r="C3537" i="2"/>
  <c r="I2290" i="2" l="1"/>
  <c r="M2290" i="2" s="1"/>
  <c r="N2290" i="2"/>
  <c r="D2291" i="2" s="1"/>
  <c r="L3537" i="2"/>
  <c r="H2291" i="2"/>
  <c r="A2291" i="2" s="1"/>
  <c r="F3536" i="2"/>
  <c r="G3536" i="2"/>
  <c r="K3537" i="2"/>
  <c r="E3537" i="2"/>
  <c r="C3538" i="2"/>
  <c r="L3538" i="2" l="1"/>
  <c r="I2291" i="2"/>
  <c r="M2291" i="2" s="1"/>
  <c r="N2291" i="2"/>
  <c r="D2292" i="2" s="1"/>
  <c r="K3538" i="2"/>
  <c r="E3538" i="2"/>
  <c r="G3537" i="2"/>
  <c r="F3537" i="2"/>
  <c r="C3539" i="2"/>
  <c r="L3539" i="2" l="1"/>
  <c r="H2292" i="2"/>
  <c r="A2292" i="2" s="1"/>
  <c r="F3538" i="2"/>
  <c r="G3538" i="2"/>
  <c r="K3539" i="2"/>
  <c r="E3539" i="2"/>
  <c r="C3540" i="2"/>
  <c r="L3540" i="2" l="1"/>
  <c r="N2292" i="2"/>
  <c r="D2293" i="2" s="1"/>
  <c r="I2292" i="2"/>
  <c r="M2292" i="2" s="1"/>
  <c r="F3539" i="2"/>
  <c r="G3539" i="2"/>
  <c r="K3540" i="2"/>
  <c r="E3540" i="2"/>
  <c r="C3541" i="2"/>
  <c r="L3541" i="2" l="1"/>
  <c r="H2293" i="2"/>
  <c r="N2293" i="2" s="1"/>
  <c r="D2294" i="2" s="1"/>
  <c r="F3540" i="2"/>
  <c r="G3540" i="2"/>
  <c r="K3541" i="2"/>
  <c r="E3541" i="2"/>
  <c r="C3542" i="2"/>
  <c r="L3542" i="2" l="1"/>
  <c r="A2293" i="2"/>
  <c r="I2293" i="2"/>
  <c r="M2293" i="2" s="1"/>
  <c r="H2294" i="2" s="1"/>
  <c r="I2294" i="2" s="1"/>
  <c r="M2294" i="2" s="1"/>
  <c r="F3541" i="2"/>
  <c r="G3541" i="2"/>
  <c r="E3542" i="2"/>
  <c r="K3542" i="2"/>
  <c r="C3543" i="2"/>
  <c r="L3543" i="2" l="1"/>
  <c r="A2294" i="2"/>
  <c r="N2294" i="2"/>
  <c r="D2295" i="2" s="1"/>
  <c r="F3542" i="2"/>
  <c r="G3542" i="2"/>
  <c r="E3543" i="2"/>
  <c r="K3543" i="2"/>
  <c r="C3544" i="2"/>
  <c r="L3544" i="2" l="1"/>
  <c r="H2295" i="2"/>
  <c r="N2295" i="2" s="1"/>
  <c r="D2296" i="2" s="1"/>
  <c r="E3544" i="2"/>
  <c r="K3544" i="2"/>
  <c r="F3543" i="2"/>
  <c r="G3543" i="2"/>
  <c r="C3545" i="2"/>
  <c r="L3545" i="2" l="1"/>
  <c r="A2295" i="2"/>
  <c r="I2295" i="2"/>
  <c r="M2295" i="2" s="1"/>
  <c r="H2296" i="2" s="1"/>
  <c r="I2296" i="2" s="1"/>
  <c r="M2296" i="2" s="1"/>
  <c r="F3544" i="2"/>
  <c r="G3544" i="2"/>
  <c r="E3545" i="2"/>
  <c r="K3545" i="2"/>
  <c r="C3546" i="2"/>
  <c r="L3546" i="2" l="1"/>
  <c r="A2296" i="2"/>
  <c r="N2296" i="2"/>
  <c r="D2297" i="2" s="1"/>
  <c r="E3546" i="2"/>
  <c r="K3546" i="2"/>
  <c r="F3545" i="2"/>
  <c r="G3545" i="2"/>
  <c r="C3547" i="2"/>
  <c r="H2297" i="2" l="1"/>
  <c r="A2297" i="2" s="1"/>
  <c r="L3547" i="2"/>
  <c r="E3547" i="2"/>
  <c r="K3547" i="2"/>
  <c r="F3546" i="2"/>
  <c r="G3546" i="2"/>
  <c r="C3548" i="2"/>
  <c r="N2297" i="2" l="1"/>
  <c r="D2298" i="2" s="1"/>
  <c r="I2297" i="2"/>
  <c r="M2297" i="2" s="1"/>
  <c r="L3548" i="2"/>
  <c r="F3547" i="2"/>
  <c r="G3547" i="2"/>
  <c r="K3548" i="2"/>
  <c r="E3548" i="2"/>
  <c r="C3549" i="2"/>
  <c r="H2298" i="2" l="1"/>
  <c r="A2298" i="2" s="1"/>
  <c r="L3549" i="2"/>
  <c r="F3548" i="2"/>
  <c r="G3548" i="2"/>
  <c r="K3549" i="2"/>
  <c r="E3549" i="2"/>
  <c r="C3550" i="2"/>
  <c r="N2298" i="2" l="1"/>
  <c r="D2299" i="2" s="1"/>
  <c r="I2298" i="2"/>
  <c r="M2298" i="2" s="1"/>
  <c r="L3550" i="2"/>
  <c r="G3549" i="2"/>
  <c r="F3549" i="2"/>
  <c r="K3550" i="2"/>
  <c r="E3550" i="2"/>
  <c r="C3551" i="2"/>
  <c r="H2299" i="2" l="1"/>
  <c r="A2299" i="2" s="1"/>
  <c r="L3551" i="2"/>
  <c r="I2299" i="2"/>
  <c r="M2299" i="2" s="1"/>
  <c r="N2299" i="2" s="1"/>
  <c r="D2300" i="2" s="1"/>
  <c r="F3550" i="2"/>
  <c r="G3550" i="2"/>
  <c r="K3551" i="2"/>
  <c r="E3551" i="2"/>
  <c r="C3552" i="2"/>
  <c r="H2300" i="2" l="1"/>
  <c r="A2300" i="2" s="1"/>
  <c r="L3552" i="2"/>
  <c r="F3551" i="2"/>
  <c r="G3551" i="2"/>
  <c r="K3552" i="2"/>
  <c r="E3552" i="2"/>
  <c r="C3553" i="2"/>
  <c r="I2300" i="2" l="1"/>
  <c r="M2300" i="2" s="1"/>
  <c r="N2300" i="2"/>
  <c r="D2301" i="2" s="1"/>
  <c r="L3553" i="2"/>
  <c r="G3552" i="2"/>
  <c r="F3552" i="2"/>
  <c r="K3553" i="2"/>
  <c r="E3553" i="2"/>
  <c r="C3554" i="2"/>
  <c r="H2301" i="2" l="1"/>
  <c r="A2301" i="2" s="1"/>
  <c r="L3554" i="2"/>
  <c r="E3554" i="2"/>
  <c r="K3554" i="2"/>
  <c r="F3553" i="2"/>
  <c r="G3553" i="2"/>
  <c r="C3555" i="2"/>
  <c r="N2301" i="2" l="1"/>
  <c r="D2302" i="2" s="1"/>
  <c r="I2301" i="2"/>
  <c r="M2301" i="2" s="1"/>
  <c r="H2302" i="2" s="1"/>
  <c r="N2302" i="2" s="1"/>
  <c r="D2303" i="2" s="1"/>
  <c r="L3555" i="2"/>
  <c r="E3555" i="2"/>
  <c r="K3555" i="2"/>
  <c r="G3554" i="2"/>
  <c r="F3554" i="2"/>
  <c r="C3556" i="2"/>
  <c r="L3556" i="2" l="1"/>
  <c r="A2302" i="2"/>
  <c r="I2302" i="2"/>
  <c r="M2302" i="2" s="1"/>
  <c r="H2303" i="2" s="1"/>
  <c r="I2303" i="2" s="1"/>
  <c r="M2303" i="2" s="1"/>
  <c r="F3555" i="2"/>
  <c r="G3555" i="2"/>
  <c r="K3556" i="2"/>
  <c r="E3556" i="2"/>
  <c r="C3557" i="2"/>
  <c r="L3557" i="2" l="1"/>
  <c r="A2303" i="2"/>
  <c r="N2303" i="2"/>
  <c r="D2304" i="2" s="1"/>
  <c r="E3557" i="2"/>
  <c r="K3557" i="2"/>
  <c r="F3556" i="2"/>
  <c r="G3556" i="2"/>
  <c r="C3558" i="2"/>
  <c r="H2304" i="2" l="1"/>
  <c r="A2304" i="2" s="1"/>
  <c r="F3557" i="2"/>
  <c r="G3557" i="2"/>
  <c r="E3558" i="2"/>
  <c r="K3558" i="2"/>
  <c r="C3559" i="2"/>
  <c r="I2304" i="2" l="1"/>
  <c r="M2304" i="2" s="1"/>
  <c r="N2304" i="2"/>
  <c r="D2305" i="2" s="1"/>
  <c r="F3558" i="2"/>
  <c r="G3558" i="2"/>
  <c r="E3559" i="2"/>
  <c r="K3559" i="2"/>
  <c r="C3560" i="2"/>
  <c r="H2305" i="2" l="1"/>
  <c r="I2305" i="2" s="1"/>
  <c r="M2305" i="2" s="1"/>
  <c r="K3560" i="2"/>
  <c r="E3560" i="2"/>
  <c r="F3559" i="2"/>
  <c r="G3559" i="2"/>
  <c r="C3561" i="2"/>
  <c r="A2305" i="2" l="1"/>
  <c r="N2305" i="2"/>
  <c r="D2306" i="2" s="1"/>
  <c r="F3560" i="2"/>
  <c r="G3560" i="2"/>
  <c r="K3561" i="2"/>
  <c r="E3561" i="2"/>
  <c r="C3562" i="2"/>
  <c r="H2306" i="2" l="1"/>
  <c r="A2306" i="2" s="1"/>
  <c r="G3561" i="2"/>
  <c r="F3561" i="2"/>
  <c r="K3562" i="2"/>
  <c r="C3563" i="2"/>
  <c r="L3563" i="2" l="1"/>
  <c r="I2306" i="2"/>
  <c r="M2306" i="2" s="1"/>
  <c r="N2306" i="2"/>
  <c r="D2307" i="2" s="1"/>
  <c r="K3563" i="2"/>
  <c r="C3564" i="2"/>
  <c r="L3564" i="2" l="1"/>
  <c r="H2307" i="2"/>
  <c r="A2307" i="2" s="1"/>
  <c r="K3564" i="2"/>
  <c r="C3565" i="2"/>
  <c r="L3565" i="2" l="1"/>
  <c r="N2307" i="2"/>
  <c r="D2308" i="2" s="1"/>
  <c r="I2307" i="2"/>
  <c r="M2307" i="2" s="1"/>
  <c r="K3565" i="2"/>
  <c r="C3566" i="2"/>
  <c r="H2308" i="2" l="1"/>
  <c r="A2308" i="2" s="1"/>
  <c r="L3566" i="2"/>
  <c r="N2308" i="2"/>
  <c r="D2309" i="2" s="1"/>
  <c r="I2308" i="2"/>
  <c r="M2308" i="2" s="1"/>
  <c r="K3566" i="2"/>
  <c r="C3567" i="2"/>
  <c r="H2309" i="2" l="1"/>
  <c r="A2309" i="2" s="1"/>
  <c r="L3567" i="2"/>
  <c r="K3567" i="2"/>
  <c r="E3567" i="2"/>
  <c r="C3568" i="2"/>
  <c r="I2309" i="2" l="1"/>
  <c r="M2309" i="2" s="1"/>
  <c r="N2309" i="2"/>
  <c r="D2310" i="2" s="1"/>
  <c r="L3568" i="2"/>
  <c r="L2310" i="2"/>
  <c r="F3567" i="2"/>
  <c r="G3567" i="2"/>
  <c r="K3568" i="2"/>
  <c r="E3568" i="2"/>
  <c r="C3569" i="2"/>
  <c r="H2310" i="2" l="1"/>
  <c r="A2310" i="2" s="1"/>
  <c r="L3569" i="2"/>
  <c r="G3568" i="2"/>
  <c r="F3568" i="2"/>
  <c r="K3569" i="2"/>
  <c r="E3569" i="2"/>
  <c r="C3570" i="2"/>
  <c r="N2310" i="2" l="1"/>
  <c r="D2311" i="2" s="1"/>
  <c r="I2310" i="2"/>
  <c r="M2310" i="2" s="1"/>
  <c r="H2311" i="2" s="1"/>
  <c r="N2311" i="2" s="1"/>
  <c r="D2312" i="2" s="1"/>
  <c r="L3570" i="2"/>
  <c r="L2311" i="2"/>
  <c r="K3570" i="2"/>
  <c r="E3570" i="2"/>
  <c r="F3569" i="2"/>
  <c r="G3569" i="2"/>
  <c r="C3571" i="2"/>
  <c r="A2311" i="2" l="1"/>
  <c r="I2311" i="2"/>
  <c r="M2311" i="2" s="1"/>
  <c r="H2312" i="2" s="1"/>
  <c r="L2312" i="2" s="1"/>
  <c r="L3571" i="2"/>
  <c r="F3570" i="2"/>
  <c r="G3570" i="2"/>
  <c r="K3571" i="2"/>
  <c r="E3571" i="2"/>
  <c r="C3572" i="2"/>
  <c r="A2312" i="2" l="1"/>
  <c r="N2312" i="2"/>
  <c r="D2313" i="2" s="1"/>
  <c r="E2313" i="2" s="1"/>
  <c r="I2312" i="2"/>
  <c r="M2312" i="2" s="1"/>
  <c r="H2313" i="2" s="1"/>
  <c r="L3572" i="2"/>
  <c r="F3571" i="2"/>
  <c r="G3571" i="2"/>
  <c r="K3572" i="2"/>
  <c r="E3572" i="2"/>
  <c r="C3573" i="2"/>
  <c r="F2313" i="2" l="1"/>
  <c r="G2313" i="2"/>
  <c r="A2313" i="2"/>
  <c r="L2313" i="2"/>
  <c r="I2313" i="2"/>
  <c r="N2313" i="2"/>
  <c r="D2314" i="2" s="1"/>
  <c r="L3573" i="2"/>
  <c r="E2314" i="2"/>
  <c r="F2314" i="2" s="1"/>
  <c r="G2314" i="2" s="1"/>
  <c r="F3572" i="2"/>
  <c r="G3572" i="2"/>
  <c r="E3573" i="2"/>
  <c r="K3573" i="2"/>
  <c r="C3574" i="2"/>
  <c r="M2313" i="2"/>
  <c r="H2314" i="2" l="1"/>
  <c r="A2314" i="2" s="1"/>
  <c r="L3574" i="2"/>
  <c r="F3573" i="2"/>
  <c r="G3573" i="2"/>
  <c r="E3574" i="2"/>
  <c r="K3574" i="2"/>
  <c r="C3575" i="2"/>
  <c r="I2314" i="2" l="1"/>
  <c r="M2314" i="2" s="1"/>
  <c r="N2314" i="2"/>
  <c r="D2315" i="2" s="1"/>
  <c r="E2315" i="2" s="1"/>
  <c r="F2315" i="2" s="1"/>
  <c r="L3575" i="2"/>
  <c r="F3574" i="2"/>
  <c r="G3574" i="2"/>
  <c r="E3575" i="2"/>
  <c r="K3575" i="2"/>
  <c r="C3576" i="2"/>
  <c r="G2315" i="2" l="1"/>
  <c r="H2315" i="2"/>
  <c r="L3576" i="2"/>
  <c r="F3575" i="2"/>
  <c r="G3575" i="2"/>
  <c r="E3576" i="2"/>
  <c r="K3576" i="2"/>
  <c r="C3577" i="2"/>
  <c r="A2315" i="2" l="1"/>
  <c r="I2315" i="2"/>
  <c r="N2315" i="2"/>
  <c r="D2316" i="2" s="1"/>
  <c r="E2316" i="2" s="1"/>
  <c r="F2316" i="2" s="1"/>
  <c r="G2316" i="2" s="1"/>
  <c r="L3577" i="2"/>
  <c r="E3577" i="2"/>
  <c r="K3577" i="2"/>
  <c r="F3576" i="2"/>
  <c r="G3576" i="2"/>
  <c r="C3578" i="2"/>
  <c r="M2315" i="2"/>
  <c r="H2316" i="2" l="1"/>
  <c r="L3578" i="2"/>
  <c r="F3577" i="2"/>
  <c r="G3577" i="2"/>
  <c r="E3578" i="2"/>
  <c r="K3578" i="2"/>
  <c r="C3579" i="2"/>
  <c r="A2316" i="2" l="1"/>
  <c r="I2316" i="2"/>
  <c r="N2316" i="2"/>
  <c r="D2317" i="2" s="1"/>
  <c r="E2317" i="2" s="1"/>
  <c r="F2317" i="2" s="1"/>
  <c r="G2317" i="2" s="1"/>
  <c r="L3579" i="2"/>
  <c r="F3578" i="2"/>
  <c r="G3578" i="2"/>
  <c r="K3579" i="2"/>
  <c r="E3579" i="2"/>
  <c r="C3580" i="2"/>
  <c r="M2316" i="2"/>
  <c r="H2317" i="2" l="1"/>
  <c r="N2317" i="2" s="1"/>
  <c r="D2318" i="2" s="1"/>
  <c r="L3580" i="2"/>
  <c r="F3579" i="2"/>
  <c r="G3579" i="2"/>
  <c r="K3580" i="2"/>
  <c r="E3580" i="2"/>
  <c r="C3581" i="2"/>
  <c r="A2317" i="2" l="1"/>
  <c r="I2317" i="2"/>
  <c r="L3581" i="2"/>
  <c r="G3580" i="2"/>
  <c r="F3580" i="2"/>
  <c r="K3581" i="2"/>
  <c r="E3581" i="2"/>
  <c r="C3582" i="2"/>
  <c r="M2317" i="2"/>
  <c r="H2318" i="2" l="1"/>
  <c r="A2318" i="2" s="1"/>
  <c r="L3582" i="2"/>
  <c r="F3581" i="2"/>
  <c r="G3581" i="2"/>
  <c r="K3582" i="2"/>
  <c r="E3582" i="2"/>
  <c r="C3583" i="2"/>
  <c r="I2318" i="2" l="1"/>
  <c r="M2318" i="2" s="1"/>
  <c r="N2318" i="2"/>
  <c r="D2319" i="2" s="1"/>
  <c r="L3583" i="2"/>
  <c r="K3583" i="2"/>
  <c r="E3583" i="2"/>
  <c r="F3582" i="2"/>
  <c r="G3582" i="2"/>
  <c r="C3584" i="2"/>
  <c r="H2319" i="2" l="1"/>
  <c r="I2319" i="2" s="1"/>
  <c r="M2319" i="2" s="1"/>
  <c r="L3584" i="2"/>
  <c r="G3583" i="2"/>
  <c r="F3583" i="2"/>
  <c r="K3584" i="2"/>
  <c r="E3584" i="2"/>
  <c r="C3585" i="2"/>
  <c r="A2319" i="2" l="1"/>
  <c r="N2319" i="2"/>
  <c r="L3585" i="2"/>
  <c r="F3584" i="2"/>
  <c r="G3584" i="2"/>
  <c r="K3585" i="2"/>
  <c r="E3585" i="2"/>
  <c r="C3586" i="2"/>
  <c r="D2320" i="2" l="1"/>
  <c r="H2320" i="2"/>
  <c r="L3586" i="2"/>
  <c r="G3585" i="2"/>
  <c r="F3585" i="2"/>
  <c r="E3586" i="2"/>
  <c r="K3586" i="2"/>
  <c r="C3587" i="2"/>
  <c r="N2320" i="2" l="1"/>
  <c r="D2321" i="2" s="1"/>
  <c r="I2320" i="2"/>
  <c r="M2320" i="2" s="1"/>
  <c r="H2321" i="2" s="1"/>
  <c r="A2320" i="2"/>
  <c r="L3587" i="2"/>
  <c r="G3586" i="2"/>
  <c r="F3586" i="2"/>
  <c r="K3587" i="2"/>
  <c r="E3587" i="2"/>
  <c r="C3588" i="2"/>
  <c r="I2321" i="2" l="1"/>
  <c r="M2321" i="2" s="1"/>
  <c r="N2321" i="2"/>
  <c r="D2322" i="2" s="1"/>
  <c r="A2321" i="2"/>
  <c r="L3588" i="2"/>
  <c r="F3587" i="2"/>
  <c r="G3587" i="2"/>
  <c r="K3588" i="2"/>
  <c r="E3588" i="2"/>
  <c r="C3589" i="2"/>
  <c r="H2322" i="2" l="1"/>
  <c r="N2322" i="2" s="1"/>
  <c r="D2323" i="2" s="1"/>
  <c r="F3588" i="2"/>
  <c r="G3588" i="2"/>
  <c r="E3589" i="2"/>
  <c r="K3589" i="2"/>
  <c r="C3590" i="2"/>
  <c r="A2322" i="2" l="1"/>
  <c r="I2322" i="2"/>
  <c r="M2322" i="2" s="1"/>
  <c r="H2323" i="2" s="1"/>
  <c r="A2323" i="2" s="1"/>
  <c r="E3590" i="2"/>
  <c r="K3590" i="2"/>
  <c r="F3589" i="2"/>
  <c r="G3589" i="2"/>
  <c r="C3591" i="2"/>
  <c r="I2323" i="2" l="1"/>
  <c r="M2323" i="2" s="1"/>
  <c r="N2323" i="2"/>
  <c r="D2324" i="2" s="1"/>
  <c r="F3590" i="2"/>
  <c r="G3590" i="2"/>
  <c r="K3591" i="2"/>
  <c r="E3591" i="2"/>
  <c r="C3592" i="2"/>
  <c r="H2324" i="2" l="1"/>
  <c r="F3591" i="2"/>
  <c r="G3591" i="2"/>
  <c r="K3592" i="2"/>
  <c r="C3593" i="2"/>
  <c r="I2324" i="2" l="1"/>
  <c r="M2324" i="2" s="1"/>
  <c r="N2324" i="2"/>
  <c r="D2325" i="2" s="1"/>
  <c r="A2324" i="2"/>
  <c r="K3593" i="2"/>
  <c r="C3594" i="2"/>
  <c r="H2325" i="2" l="1"/>
  <c r="L3594" i="2"/>
  <c r="K3594" i="2"/>
  <c r="C3595" i="2"/>
  <c r="I2325" i="2" l="1"/>
  <c r="M2325" i="2" s="1"/>
  <c r="A2325" i="2"/>
  <c r="N2325" i="2"/>
  <c r="D2326" i="2" s="1"/>
  <c r="L3595" i="2"/>
  <c r="E3595" i="2"/>
  <c r="K3595" i="2"/>
  <c r="C3596" i="2"/>
  <c r="H2326" i="2" l="1"/>
  <c r="L3596" i="2"/>
  <c r="K3596" i="2"/>
  <c r="F3595" i="2"/>
  <c r="G3595" i="2"/>
  <c r="C3597" i="2"/>
  <c r="N2326" i="2" l="1"/>
  <c r="D2327" i="2" s="1"/>
  <c r="I2326" i="2"/>
  <c r="M2326" i="2" s="1"/>
  <c r="H2327" i="2" s="1"/>
  <c r="A2326" i="2"/>
  <c r="L3597" i="2"/>
  <c r="K3597" i="2"/>
  <c r="E3597" i="2"/>
  <c r="C3598" i="2"/>
  <c r="N2327" i="2" l="1"/>
  <c r="D2328" i="2" s="1"/>
  <c r="I2327" i="2"/>
  <c r="M2327" i="2" s="1"/>
  <c r="H2328" i="2" s="1"/>
  <c r="A2327" i="2"/>
  <c r="L3598" i="2"/>
  <c r="F3597" i="2"/>
  <c r="G3597" i="2"/>
  <c r="K3598" i="2"/>
  <c r="E3598" i="2"/>
  <c r="C3599" i="2"/>
  <c r="I2328" i="2" l="1"/>
  <c r="M2328" i="2" s="1"/>
  <c r="N2328" i="2"/>
  <c r="D2329" i="2" s="1"/>
  <c r="A2328" i="2"/>
  <c r="L3599" i="2"/>
  <c r="K3599" i="2"/>
  <c r="E3599" i="2"/>
  <c r="G3598" i="2"/>
  <c r="F3598" i="2"/>
  <c r="C3600" i="2"/>
  <c r="H2329" i="2" l="1"/>
  <c r="L3600" i="2"/>
  <c r="K3600" i="2"/>
  <c r="E3600" i="2"/>
  <c r="F3599" i="2"/>
  <c r="G3599" i="2"/>
  <c r="C3601" i="2"/>
  <c r="A2329" i="2" l="1"/>
  <c r="I2329" i="2"/>
  <c r="M2329" i="2" s="1"/>
  <c r="N2329" i="2"/>
  <c r="D2330" i="2" s="1"/>
  <c r="L3601" i="2"/>
  <c r="F3600" i="2"/>
  <c r="G3600" i="2"/>
  <c r="K3601" i="2"/>
  <c r="E3601" i="2"/>
  <c r="C3602" i="2"/>
  <c r="H2330" i="2" l="1"/>
  <c r="L3602" i="2"/>
  <c r="F3601" i="2"/>
  <c r="G3601" i="2"/>
  <c r="K3602" i="2"/>
  <c r="E3602" i="2"/>
  <c r="C3603" i="2"/>
  <c r="A2330" i="2" l="1"/>
  <c r="I2330" i="2"/>
  <c r="M2330" i="2" s="1"/>
  <c r="N2330" i="2"/>
  <c r="D2331" i="2" s="1"/>
  <c r="L3603" i="2"/>
  <c r="F3602" i="2"/>
  <c r="G3602" i="2"/>
  <c r="E3603" i="2"/>
  <c r="K3603" i="2"/>
  <c r="C3604" i="2"/>
  <c r="H2331" i="2" l="1"/>
  <c r="A2331" i="2" s="1"/>
  <c r="L3604" i="2"/>
  <c r="E3604" i="2"/>
  <c r="K3604" i="2"/>
  <c r="F3603" i="2"/>
  <c r="G3603" i="2"/>
  <c r="C3605" i="2"/>
  <c r="I2331" i="2" l="1"/>
  <c r="M2331" i="2" s="1"/>
  <c r="N2331" i="2"/>
  <c r="D2332" i="2" s="1"/>
  <c r="L3605" i="2"/>
  <c r="F3604" i="2"/>
  <c r="G3604" i="2"/>
  <c r="E3605" i="2"/>
  <c r="K3605" i="2"/>
  <c r="C3606" i="2"/>
  <c r="H2332" i="2" l="1"/>
  <c r="I2332" i="2" s="1"/>
  <c r="M2332" i="2" s="1"/>
  <c r="A2332" i="2"/>
  <c r="L3606" i="2"/>
  <c r="E3606" i="2"/>
  <c r="K3606" i="2"/>
  <c r="F3605" i="2"/>
  <c r="G3605" i="2"/>
  <c r="C3607" i="2"/>
  <c r="N2332" i="2" l="1"/>
  <c r="L3607" i="2"/>
  <c r="F3606" i="2"/>
  <c r="G3606" i="2"/>
  <c r="E3607" i="2"/>
  <c r="K3607" i="2"/>
  <c r="C3608" i="2"/>
  <c r="D2333" i="2" l="1"/>
  <c r="H2333" i="2"/>
  <c r="L3608" i="2"/>
  <c r="E3608" i="2"/>
  <c r="K3608" i="2"/>
  <c r="F3607" i="2"/>
  <c r="G3607" i="2"/>
  <c r="C3609" i="2"/>
  <c r="A2333" i="2" l="1"/>
  <c r="N2333" i="2"/>
  <c r="D2334" i="2" s="1"/>
  <c r="I2333" i="2"/>
  <c r="M2333" i="2" s="1"/>
  <c r="H2334" i="2" s="1"/>
  <c r="L3609" i="2"/>
  <c r="F3608" i="2"/>
  <c r="G3608" i="2"/>
  <c r="K3609" i="2"/>
  <c r="E3609" i="2"/>
  <c r="C3610" i="2"/>
  <c r="A2334" i="2" l="1"/>
  <c r="I2334" i="2"/>
  <c r="M2334" i="2" s="1"/>
  <c r="N2334" i="2"/>
  <c r="D2335" i="2" s="1"/>
  <c r="L3610" i="2"/>
  <c r="F3609" i="2"/>
  <c r="G3609" i="2"/>
  <c r="K3610" i="2"/>
  <c r="E3610" i="2"/>
  <c r="C3611" i="2"/>
  <c r="H2335" i="2" l="1"/>
  <c r="A2335" i="2"/>
  <c r="L3611" i="2"/>
  <c r="G3610" i="2"/>
  <c r="F3610" i="2"/>
  <c r="K3611" i="2"/>
  <c r="E3611" i="2"/>
  <c r="C3612" i="2"/>
  <c r="I2335" i="2" l="1"/>
  <c r="M2335" i="2" s="1"/>
  <c r="N2335" i="2"/>
  <c r="D2336" i="2" s="1"/>
  <c r="H2336" i="2"/>
  <c r="L3612" i="2"/>
  <c r="K3612" i="2"/>
  <c r="E3612" i="2"/>
  <c r="F3611" i="2"/>
  <c r="G3611" i="2"/>
  <c r="C3613" i="2"/>
  <c r="A2336" i="2" l="1"/>
  <c r="I2336" i="2"/>
  <c r="M2336" i="2" s="1"/>
  <c r="N2336" i="2"/>
  <c r="D2337" i="2" s="1"/>
  <c r="L3613" i="2"/>
  <c r="F3612" i="2"/>
  <c r="G3612" i="2"/>
  <c r="K3613" i="2"/>
  <c r="E3613" i="2"/>
  <c r="C3614" i="2"/>
  <c r="H2337" i="2" l="1"/>
  <c r="A2337" i="2" s="1"/>
  <c r="N2337" i="2"/>
  <c r="D2338" i="2" s="1"/>
  <c r="I2337" i="2"/>
  <c r="M2337" i="2" s="1"/>
  <c r="H2338" i="2" s="1"/>
  <c r="L3614" i="2"/>
  <c r="F3613" i="2"/>
  <c r="G3613" i="2"/>
  <c r="K3614" i="2"/>
  <c r="E3614" i="2"/>
  <c r="C3615" i="2"/>
  <c r="I2338" i="2" l="1"/>
  <c r="M2338" i="2" s="1"/>
  <c r="N2338" i="2"/>
  <c r="D2339" i="2" s="1"/>
  <c r="A2338" i="2"/>
  <c r="L3615" i="2"/>
  <c r="F3614" i="2"/>
  <c r="G3614" i="2"/>
  <c r="E3615" i="2"/>
  <c r="K3615" i="2"/>
  <c r="C3616" i="2"/>
  <c r="H2339" i="2" l="1"/>
  <c r="L2340" i="2"/>
  <c r="L2341" i="2"/>
  <c r="L3616" i="2"/>
  <c r="F3615" i="2"/>
  <c r="G3615" i="2"/>
  <c r="E3616" i="2"/>
  <c r="K3616" i="2"/>
  <c r="C3617" i="2"/>
  <c r="N2339" i="2" l="1"/>
  <c r="D2340" i="2" s="1"/>
  <c r="I2339" i="2"/>
  <c r="M2339" i="2" s="1"/>
  <c r="H2340" i="2" s="1"/>
  <c r="A2339" i="2"/>
  <c r="L3617" i="2"/>
  <c r="F3616" i="2"/>
  <c r="G3616" i="2"/>
  <c r="E3617" i="2"/>
  <c r="K3617" i="2"/>
  <c r="C3618" i="2"/>
  <c r="A2340" i="2" l="1"/>
  <c r="N2340" i="2"/>
  <c r="D2341" i="2" s="1"/>
  <c r="I2340" i="2"/>
  <c r="M2340" i="2" s="1"/>
  <c r="H2341" i="2" s="1"/>
  <c r="I2341" i="2" s="1"/>
  <c r="M2341" i="2" s="1"/>
  <c r="L3618" i="2"/>
  <c r="F3617" i="2"/>
  <c r="G3617" i="2"/>
  <c r="E3618" i="2"/>
  <c r="K3618" i="2"/>
  <c r="C3619" i="2"/>
  <c r="A2341" i="2" l="1"/>
  <c r="N2341" i="2"/>
  <c r="D2342" i="2" s="1"/>
  <c r="H2342" i="2"/>
  <c r="L2342" i="2" s="1"/>
  <c r="G3618" i="2"/>
  <c r="F3618" i="2"/>
  <c r="K3619" i="2"/>
  <c r="E3619" i="2"/>
  <c r="C3620" i="2"/>
  <c r="I2342" i="2" l="1"/>
  <c r="M2342" i="2" s="1"/>
  <c r="N2342" i="2"/>
  <c r="D2343" i="2" s="1"/>
  <c r="A2342" i="2"/>
  <c r="F3619" i="2"/>
  <c r="G3619" i="2"/>
  <c r="E3620" i="2"/>
  <c r="K3620" i="2"/>
  <c r="C3621" i="2"/>
  <c r="H2343" i="2" l="1"/>
  <c r="L2343" i="2" s="1"/>
  <c r="L2344" i="2"/>
  <c r="F3620" i="2"/>
  <c r="G3620" i="2"/>
  <c r="K3621" i="2"/>
  <c r="E3621" i="2"/>
  <c r="C3622" i="2"/>
  <c r="I2343" i="2" l="1"/>
  <c r="M2343" i="2" s="1"/>
  <c r="A2343" i="2"/>
  <c r="N2343" i="2"/>
  <c r="D2344" i="2" s="1"/>
  <c r="L3622" i="2"/>
  <c r="F3621" i="2"/>
  <c r="G3621" i="2"/>
  <c r="E3622" i="2"/>
  <c r="K3622" i="2"/>
  <c r="C3623" i="2"/>
  <c r="E2344" i="2" l="1"/>
  <c r="F2344" i="2" s="1"/>
  <c r="G2344" i="2" s="1"/>
  <c r="H2344" i="2"/>
  <c r="A2344" i="2" s="1"/>
  <c r="G3622" i="2"/>
  <c r="F3622" i="2"/>
  <c r="K3623" i="2"/>
  <c r="C3624" i="2"/>
  <c r="N2344" i="2" l="1"/>
  <c r="D2345" i="2" s="1"/>
  <c r="E2345" i="2" s="1"/>
  <c r="I2344" i="2"/>
  <c r="L3624" i="2"/>
  <c r="K3624" i="2"/>
  <c r="C3625" i="2"/>
  <c r="M2344" i="2"/>
  <c r="F2345" i="2" l="1"/>
  <c r="G2345" i="2" s="1"/>
  <c r="H2345" i="2"/>
  <c r="A2345" i="2" s="1"/>
  <c r="E2347" i="2"/>
  <c r="L3625" i="2"/>
  <c r="K3625" i="2"/>
  <c r="C3626" i="2"/>
  <c r="I2345" i="2" l="1"/>
  <c r="N2345" i="2"/>
  <c r="D2346" i="2" s="1"/>
  <c r="E2346" i="2" s="1"/>
  <c r="F2347" i="2"/>
  <c r="G2347" i="2"/>
  <c r="L3626" i="2"/>
  <c r="E3626" i="2"/>
  <c r="K3626" i="2"/>
  <c r="C3627" i="2"/>
  <c r="M2345" i="2"/>
  <c r="F2346" i="2" l="1"/>
  <c r="G2346" i="2"/>
  <c r="H2346" i="2"/>
  <c r="N2346" i="2" s="1"/>
  <c r="L3627" i="2"/>
  <c r="F3626" i="2"/>
  <c r="G3626" i="2"/>
  <c r="K3627" i="2"/>
  <c r="C3628" i="2"/>
  <c r="A2346" i="2" l="1"/>
  <c r="I2346" i="2"/>
  <c r="M2346" i="2" s="1"/>
  <c r="H2347" i="2" s="1"/>
  <c r="I2347" i="2" s="1"/>
  <c r="M2347" i="2" s="1"/>
  <c r="D2347" i="2"/>
  <c r="L3628" i="2"/>
  <c r="K3628" i="2"/>
  <c r="E3628" i="2"/>
  <c r="C3629" i="2"/>
  <c r="A2347" i="2" l="1"/>
  <c r="N2347" i="2"/>
  <c r="D2348" i="2" s="1"/>
  <c r="L3629" i="2"/>
  <c r="K3629" i="2"/>
  <c r="E3629" i="2"/>
  <c r="F3628" i="2"/>
  <c r="G3628" i="2"/>
  <c r="C3630" i="2"/>
  <c r="H2348" i="2" l="1"/>
  <c r="N2348" i="2" s="1"/>
  <c r="D2349" i="2" s="1"/>
  <c r="L3630" i="2"/>
  <c r="G3629" i="2"/>
  <c r="F3629" i="2"/>
  <c r="K3630" i="2"/>
  <c r="E3630" i="2"/>
  <c r="C3631" i="2"/>
  <c r="I2348" i="2" l="1"/>
  <c r="M2348" i="2" s="1"/>
  <c r="H2349" i="2" s="1"/>
  <c r="N2349" i="2" s="1"/>
  <c r="D2350" i="2" s="1"/>
  <c r="A2348" i="2"/>
  <c r="A2349" i="2"/>
  <c r="L3631" i="2"/>
  <c r="F3630" i="2"/>
  <c r="G3630" i="2"/>
  <c r="K3631" i="2"/>
  <c r="E3631" i="2"/>
  <c r="C3632" i="2"/>
  <c r="I2349" i="2" l="1"/>
  <c r="M2349" i="2" s="1"/>
  <c r="H2350" i="2" s="1"/>
  <c r="L3632" i="2"/>
  <c r="F3631" i="2"/>
  <c r="G3631" i="2"/>
  <c r="K3632" i="2"/>
  <c r="E3632" i="2"/>
  <c r="C3633" i="2"/>
  <c r="A2350" i="2" l="1"/>
  <c r="N2350" i="2"/>
  <c r="D2351" i="2" s="1"/>
  <c r="I2350" i="2"/>
  <c r="M2350" i="2" s="1"/>
  <c r="H2351" i="2" s="1"/>
  <c r="L3633" i="2"/>
  <c r="F3632" i="2"/>
  <c r="G3632" i="2"/>
  <c r="K3633" i="2"/>
  <c r="E3633" i="2"/>
  <c r="C3634" i="2"/>
  <c r="I2351" i="2" l="1"/>
  <c r="M2351" i="2" s="1"/>
  <c r="N2351" i="2"/>
  <c r="D2352" i="2" s="1"/>
  <c r="A2351" i="2"/>
  <c r="L3634" i="2"/>
  <c r="E3634" i="2"/>
  <c r="K3634" i="2"/>
  <c r="F3633" i="2"/>
  <c r="G3633" i="2"/>
  <c r="C3635" i="2"/>
  <c r="H2352" i="2" l="1"/>
  <c r="A2352" i="2" s="1"/>
  <c r="L3635" i="2"/>
  <c r="F3634" i="2"/>
  <c r="G3634" i="2"/>
  <c r="E3635" i="2"/>
  <c r="K3635" i="2"/>
  <c r="C3636" i="2"/>
  <c r="N2352" i="2" l="1"/>
  <c r="D2353" i="2" s="1"/>
  <c r="I2352" i="2"/>
  <c r="M2352" i="2" s="1"/>
  <c r="H2353" i="2" s="1"/>
  <c r="A2353" i="2" s="1"/>
  <c r="L3636" i="2"/>
  <c r="F3635" i="2"/>
  <c r="G3635" i="2"/>
  <c r="E3636" i="2"/>
  <c r="K3636" i="2"/>
  <c r="C3637" i="2"/>
  <c r="N2353" i="2" l="1"/>
  <c r="D2354" i="2" s="1"/>
  <c r="I2353" i="2"/>
  <c r="M2353" i="2" s="1"/>
  <c r="H2354" i="2" s="1"/>
  <c r="L3637" i="2"/>
  <c r="F3636" i="2"/>
  <c r="G3636" i="2"/>
  <c r="E3637" i="2"/>
  <c r="K3637" i="2"/>
  <c r="C3638" i="2"/>
  <c r="A2354" i="2" l="1"/>
  <c r="N2354" i="2"/>
  <c r="D2355" i="2" s="1"/>
  <c r="I2354" i="2"/>
  <c r="M2354" i="2" s="1"/>
  <c r="H2355" i="2" s="1"/>
  <c r="A2355" i="2" s="1"/>
  <c r="L3638" i="2"/>
  <c r="E3638" i="2"/>
  <c r="K3638" i="2"/>
  <c r="F3637" i="2"/>
  <c r="G3637" i="2"/>
  <c r="C3639" i="2"/>
  <c r="I2355" i="2" l="1"/>
  <c r="M2355" i="2" s="1"/>
  <c r="N2355" i="2"/>
  <c r="D2356" i="2" s="1"/>
  <c r="L3639" i="2"/>
  <c r="E3639" i="2"/>
  <c r="K3639" i="2"/>
  <c r="F3638" i="2"/>
  <c r="G3638" i="2"/>
  <c r="C3640" i="2"/>
  <c r="H2356" i="2" l="1"/>
  <c r="I2356" i="2" s="1"/>
  <c r="M2356" i="2" s="1"/>
  <c r="N2356" i="2"/>
  <c r="D2357" i="2" s="1"/>
  <c r="L3640" i="2"/>
  <c r="A2356" i="2"/>
  <c r="H2357" i="2"/>
  <c r="A2357" i="2" s="1"/>
  <c r="K3640" i="2"/>
  <c r="E3640" i="2"/>
  <c r="F3639" i="2"/>
  <c r="G3639" i="2"/>
  <c r="C3641" i="2"/>
  <c r="L3641" i="2" l="1"/>
  <c r="I2357" i="2"/>
  <c r="M2357" i="2" s="1"/>
  <c r="N2357" i="2"/>
  <c r="D2358" i="2" s="1"/>
  <c r="F3640" i="2"/>
  <c r="G3640" i="2"/>
  <c r="K3641" i="2"/>
  <c r="E3641" i="2"/>
  <c r="C3642" i="2"/>
  <c r="L3642" i="2" l="1"/>
  <c r="H2358" i="2"/>
  <c r="A2358" i="2" s="1"/>
  <c r="K3642" i="2"/>
  <c r="E3642" i="2"/>
  <c r="G3641" i="2"/>
  <c r="F3641" i="2"/>
  <c r="C3643" i="2"/>
  <c r="L3643" i="2" l="1"/>
  <c r="N2358" i="2"/>
  <c r="D2359" i="2" s="1"/>
  <c r="I2358" i="2"/>
  <c r="M2358" i="2" s="1"/>
  <c r="F3642" i="2"/>
  <c r="G3642" i="2"/>
  <c r="K3643" i="2"/>
  <c r="E3643" i="2"/>
  <c r="C3644" i="2"/>
  <c r="H2359" i="2" l="1"/>
  <c r="A2359" i="2" s="1"/>
  <c r="L3644" i="2"/>
  <c r="K3644" i="2"/>
  <c r="E3644" i="2"/>
  <c r="F3643" i="2"/>
  <c r="G3643" i="2"/>
  <c r="C3645" i="2"/>
  <c r="I2359" i="2" l="1"/>
  <c r="M2359" i="2" s="1"/>
  <c r="N2359" i="2" s="1"/>
  <c r="D2360" i="2" s="1"/>
  <c r="L3645" i="2"/>
  <c r="F3644" i="2"/>
  <c r="G3644" i="2"/>
  <c r="K3645" i="2"/>
  <c r="E3645" i="2"/>
  <c r="C3646" i="2"/>
  <c r="H2360" i="2" l="1"/>
  <c r="A2360" i="2" s="1"/>
  <c r="L3646" i="2"/>
  <c r="I2360" i="2"/>
  <c r="M2360" i="2" s="1"/>
  <c r="N2360" i="2"/>
  <c r="D2361" i="2" s="1"/>
  <c r="F3645" i="2"/>
  <c r="G3645" i="2"/>
  <c r="E3646" i="2"/>
  <c r="K3646" i="2"/>
  <c r="C3647" i="2"/>
  <c r="L3647" i="2" l="1"/>
  <c r="H2361" i="2"/>
  <c r="A2361" i="2" s="1"/>
  <c r="E3647" i="2"/>
  <c r="K3647" i="2"/>
  <c r="G3646" i="2"/>
  <c r="F3646" i="2"/>
  <c r="C3648" i="2"/>
  <c r="L3648" i="2" l="1"/>
  <c r="N2361" i="2"/>
  <c r="D2362" i="2" s="1"/>
  <c r="I2361" i="2"/>
  <c r="M2361" i="2" s="1"/>
  <c r="G3647" i="2"/>
  <c r="F3647" i="2"/>
  <c r="E3648" i="2"/>
  <c r="K3648" i="2"/>
  <c r="C3649" i="2"/>
  <c r="L3649" i="2" l="1"/>
  <c r="H2362" i="2"/>
  <c r="I2362" i="2" s="1"/>
  <c r="M2362" i="2" s="1"/>
  <c r="F3648" i="2"/>
  <c r="G3648" i="2"/>
  <c r="K3649" i="2"/>
  <c r="E3649" i="2"/>
  <c r="C3650" i="2"/>
  <c r="A2362" i="2" l="1"/>
  <c r="N2362" i="2"/>
  <c r="D2363" i="2" s="1"/>
  <c r="F3649" i="2"/>
  <c r="G3649" i="2"/>
  <c r="E3650" i="2"/>
  <c r="K3650" i="2"/>
  <c r="C3651" i="2"/>
  <c r="H2363" i="2" l="1"/>
  <c r="A2363" i="2" s="1"/>
  <c r="F3650" i="2"/>
  <c r="G3650" i="2"/>
  <c r="E3651" i="2"/>
  <c r="K3651" i="2"/>
  <c r="C3652" i="2"/>
  <c r="N2363" i="2" l="1"/>
  <c r="D2364" i="2" s="1"/>
  <c r="I2363" i="2"/>
  <c r="M2363" i="2" s="1"/>
  <c r="K3652" i="2"/>
  <c r="E3652" i="2"/>
  <c r="F3651" i="2"/>
  <c r="G3651" i="2"/>
  <c r="C3653" i="2"/>
  <c r="L3653" i="2" l="1"/>
  <c r="H2364" i="2"/>
  <c r="I2364" i="2" s="1"/>
  <c r="M2364" i="2" s="1"/>
  <c r="F3652" i="2"/>
  <c r="G3652" i="2"/>
  <c r="K3653" i="2"/>
  <c r="E3653" i="2"/>
  <c r="C3654" i="2"/>
  <c r="N2364" i="2" l="1"/>
  <c r="D2365" i="2" s="1"/>
  <c r="A2364" i="2"/>
  <c r="G3653" i="2"/>
  <c r="F3653" i="2"/>
  <c r="K3654" i="2"/>
  <c r="C3655" i="2"/>
  <c r="H2365" i="2" l="1"/>
  <c r="N2365" i="2" s="1"/>
  <c r="D2366" i="2" s="1"/>
  <c r="L3655" i="2"/>
  <c r="K3655" i="2"/>
  <c r="C3656" i="2"/>
  <c r="I2365" i="2" l="1"/>
  <c r="M2365" i="2" s="1"/>
  <c r="H2366" i="2" s="1"/>
  <c r="A2366" i="2" s="1"/>
  <c r="A2365" i="2"/>
  <c r="L3656" i="2"/>
  <c r="E3656" i="2"/>
  <c r="K3656" i="2"/>
  <c r="C3657" i="2"/>
  <c r="N2366" i="2" l="1"/>
  <c r="D2367" i="2" s="1"/>
  <c r="I2366" i="2"/>
  <c r="M2366" i="2" s="1"/>
  <c r="L3657" i="2"/>
  <c r="E3657" i="2"/>
  <c r="K3657" i="2"/>
  <c r="F3656" i="2"/>
  <c r="G3656" i="2"/>
  <c r="C3658" i="2"/>
  <c r="H2367" i="2" l="1"/>
  <c r="A2367" i="2" s="1"/>
  <c r="L3658" i="2"/>
  <c r="I2367" i="2"/>
  <c r="M2367" i="2" s="1"/>
  <c r="N2367" i="2"/>
  <c r="D2368" i="2" s="1"/>
  <c r="E3658" i="2"/>
  <c r="K3658" i="2"/>
  <c r="F3657" i="2"/>
  <c r="G3657" i="2"/>
  <c r="C3659" i="2"/>
  <c r="L3659" i="2" l="1"/>
  <c r="H2368" i="2"/>
  <c r="A2368" i="2" s="1"/>
  <c r="K3659" i="2"/>
  <c r="E3659" i="2"/>
  <c r="F3658" i="2"/>
  <c r="G3658" i="2"/>
  <c r="C3660" i="2"/>
  <c r="L3660" i="2" l="1"/>
  <c r="I2368" i="2"/>
  <c r="M2368" i="2" s="1"/>
  <c r="N2368" i="2"/>
  <c r="D2369" i="2" s="1"/>
  <c r="K3660" i="2"/>
  <c r="E3660" i="2"/>
  <c r="F3659" i="2"/>
  <c r="G3659" i="2"/>
  <c r="C3661" i="2"/>
  <c r="L3661" i="2" l="1"/>
  <c r="H2369" i="2"/>
  <c r="A2369" i="2" s="1"/>
  <c r="K3661" i="2"/>
  <c r="E3661" i="2"/>
  <c r="G3660" i="2"/>
  <c r="F3660" i="2"/>
  <c r="C3662" i="2"/>
  <c r="L3662" i="2" l="1"/>
  <c r="I2369" i="2"/>
  <c r="M2369" i="2" s="1"/>
  <c r="N2369" i="2"/>
  <c r="D2370" i="2" s="1"/>
  <c r="K3662" i="2"/>
  <c r="E3662" i="2"/>
  <c r="F3661" i="2"/>
  <c r="G3661" i="2"/>
  <c r="C3663" i="2"/>
  <c r="L3663" i="2" l="1"/>
  <c r="H2370" i="2"/>
  <c r="I2370" i="2" s="1"/>
  <c r="M2370" i="2" s="1"/>
  <c r="K3663" i="2"/>
  <c r="E3663" i="2"/>
  <c r="F3662" i="2"/>
  <c r="G3662" i="2"/>
  <c r="C3664" i="2"/>
  <c r="L3664" i="2" l="1"/>
  <c r="A2370" i="2"/>
  <c r="N2370" i="2"/>
  <c r="D2371" i="2" s="1"/>
  <c r="K3664" i="2"/>
  <c r="E3664" i="2"/>
  <c r="F3663" i="2"/>
  <c r="G3663" i="2"/>
  <c r="C3665" i="2"/>
  <c r="H2371" i="2" l="1"/>
  <c r="L3665" i="2"/>
  <c r="A2371" i="2"/>
  <c r="I2371" i="2"/>
  <c r="M2371" i="2" s="1"/>
  <c r="E3665" i="2"/>
  <c r="K3665" i="2"/>
  <c r="F3664" i="2"/>
  <c r="G3664" i="2"/>
  <c r="C3666" i="2"/>
  <c r="N2371" i="2" l="1"/>
  <c r="D2372" i="2" s="1"/>
  <c r="L2371" i="2"/>
  <c r="H2372" i="2" s="1"/>
  <c r="L2372" i="2" s="1"/>
  <c r="L3666" i="2"/>
  <c r="E3666" i="2"/>
  <c r="K3666" i="2"/>
  <c r="F3665" i="2"/>
  <c r="G3665" i="2"/>
  <c r="C3667" i="2"/>
  <c r="N2372" i="2" l="1"/>
  <c r="D2373" i="2" s="1"/>
  <c r="I2372" i="2"/>
  <c r="M2372" i="2" s="1"/>
  <c r="H2373" i="2" s="1"/>
  <c r="A2373" i="2" s="1"/>
  <c r="A2372" i="2"/>
  <c r="L3667" i="2"/>
  <c r="L2373" i="2"/>
  <c r="E3667" i="2"/>
  <c r="K3667" i="2"/>
  <c r="F3666" i="2"/>
  <c r="G3666" i="2"/>
  <c r="C3668" i="2"/>
  <c r="I2373" i="2" l="1"/>
  <c r="M2373" i="2" s="1"/>
  <c r="N2373" i="2"/>
  <c r="D2374" i="2" s="1"/>
  <c r="E2374" i="2" s="1"/>
  <c r="F2374" i="2" s="1"/>
  <c r="L3668" i="2"/>
  <c r="E3668" i="2"/>
  <c r="K3668" i="2"/>
  <c r="F3667" i="2"/>
  <c r="G3667" i="2"/>
  <c r="C3669" i="2"/>
  <c r="H2374" i="2" l="1"/>
  <c r="I2374" i="2" s="1"/>
  <c r="G2374" i="2"/>
  <c r="L3669" i="2"/>
  <c r="L2374" i="2"/>
  <c r="N2374" i="2"/>
  <c r="D2375" i="2" s="1"/>
  <c r="E3669" i="2"/>
  <c r="K3669" i="2"/>
  <c r="F3668" i="2"/>
  <c r="G3668" i="2"/>
  <c r="C3670" i="2"/>
  <c r="M2374" i="2"/>
  <c r="A2374" i="2" l="1"/>
  <c r="E2375" i="2"/>
  <c r="F2375" i="2" s="1"/>
  <c r="G2375" i="2" s="1"/>
  <c r="L3670" i="2"/>
  <c r="H2375" i="2"/>
  <c r="I2375" i="2" s="1"/>
  <c r="M2375" i="2" s="1"/>
  <c r="E3670" i="2"/>
  <c r="K3670" i="2"/>
  <c r="F3669" i="2"/>
  <c r="G3669" i="2"/>
  <c r="C3671" i="2"/>
  <c r="A2375" i="2" l="1"/>
  <c r="L3671" i="2"/>
  <c r="N2375" i="2"/>
  <c r="D2376" i="2" s="1"/>
  <c r="E2376" i="2" s="1"/>
  <c r="K3671" i="2"/>
  <c r="E3671" i="2"/>
  <c r="F3670" i="2"/>
  <c r="G3670" i="2"/>
  <c r="C3672" i="2"/>
  <c r="F2376" i="2" l="1"/>
  <c r="G2376" i="2"/>
  <c r="H2376" i="2"/>
  <c r="I2376" i="2" s="1"/>
  <c r="L3672" i="2"/>
  <c r="N2376" i="2"/>
  <c r="K3672" i="2"/>
  <c r="E3672" i="2"/>
  <c r="F3671" i="2"/>
  <c r="G3671" i="2"/>
  <c r="C3673" i="2"/>
  <c r="M2376" i="2"/>
  <c r="D2377" i="2" l="1"/>
  <c r="A2376" i="2"/>
  <c r="L3673" i="2"/>
  <c r="H2377" i="2"/>
  <c r="I2377" i="2" s="1"/>
  <c r="M2377" i="2" s="1"/>
  <c r="K3673" i="2"/>
  <c r="E3673" i="2"/>
  <c r="G3672" i="2"/>
  <c r="F3672" i="2"/>
  <c r="C3674" i="2"/>
  <c r="L3674" i="2" l="1"/>
  <c r="A2377" i="2"/>
  <c r="N2377" i="2"/>
  <c r="D2378" i="2" s="1"/>
  <c r="K3674" i="2"/>
  <c r="E3674" i="2"/>
  <c r="F3673" i="2"/>
  <c r="G3673" i="2"/>
  <c r="C3675" i="2"/>
  <c r="L3675" i="2" l="1"/>
  <c r="E2378" i="2"/>
  <c r="F2378" i="2" s="1"/>
  <c r="H2378" i="2"/>
  <c r="A2378" i="2" s="1"/>
  <c r="K3675" i="2"/>
  <c r="E3675" i="2"/>
  <c r="F3674" i="2"/>
  <c r="G3674" i="2"/>
  <c r="C3676" i="2"/>
  <c r="I2378" i="2" l="1"/>
  <c r="M2378" i="2" s="1"/>
  <c r="N2378" i="2"/>
  <c r="G2378" i="2"/>
  <c r="L3676" i="2"/>
  <c r="K3676" i="2"/>
  <c r="E3676" i="2"/>
  <c r="F3675" i="2"/>
  <c r="G3675" i="2"/>
  <c r="C3677" i="2"/>
  <c r="H2379" i="2" l="1"/>
  <c r="I2379" i="2" s="1"/>
  <c r="M2379" i="2" s="1"/>
  <c r="D2379" i="2"/>
  <c r="L3677" i="2"/>
  <c r="K3677" i="2"/>
  <c r="E3677" i="2"/>
  <c r="G3676" i="2"/>
  <c r="F3676" i="2"/>
  <c r="C3678" i="2"/>
  <c r="N2379" i="2" l="1"/>
  <c r="D2380" i="2" s="1"/>
  <c r="A2379" i="2"/>
  <c r="L3678" i="2"/>
  <c r="E3678" i="2"/>
  <c r="K3678" i="2"/>
  <c r="F3677" i="2"/>
  <c r="G3677" i="2"/>
  <c r="C3679" i="2"/>
  <c r="H2380" i="2" l="1"/>
  <c r="N2380" i="2" s="1"/>
  <c r="D2381" i="2" s="1"/>
  <c r="L3679" i="2"/>
  <c r="E3679" i="2"/>
  <c r="K3679" i="2"/>
  <c r="G3678" i="2"/>
  <c r="F3678" i="2"/>
  <c r="C3680" i="2"/>
  <c r="I2380" i="2" l="1"/>
  <c r="M2380" i="2" s="1"/>
  <c r="H2381" i="2" s="1"/>
  <c r="A2381" i="2" s="1"/>
  <c r="A2380" i="2"/>
  <c r="L3680" i="2"/>
  <c r="E3680" i="2"/>
  <c r="K3680" i="2"/>
  <c r="F3679" i="2"/>
  <c r="G3679" i="2"/>
  <c r="C3681" i="2"/>
  <c r="N2381" i="2" l="1"/>
  <c r="D2382" i="2" s="1"/>
  <c r="I2381" i="2"/>
  <c r="M2381" i="2" s="1"/>
  <c r="E3681" i="2"/>
  <c r="K3681" i="2"/>
  <c r="F3680" i="2"/>
  <c r="G3680" i="2"/>
  <c r="C3682" i="2"/>
  <c r="H2382" i="2" l="1"/>
  <c r="N2382" i="2" s="1"/>
  <c r="D2383" i="2" s="1"/>
  <c r="E3682" i="2"/>
  <c r="K3682" i="2"/>
  <c r="F3681" i="2"/>
  <c r="G3681" i="2"/>
  <c r="C3683" i="2"/>
  <c r="A2382" i="2" l="1"/>
  <c r="I2382" i="2"/>
  <c r="M2382" i="2" s="1"/>
  <c r="H2383" i="2" s="1"/>
  <c r="A2383" i="2" s="1"/>
  <c r="L3683" i="2"/>
  <c r="K3683" i="2"/>
  <c r="F3682" i="2"/>
  <c r="G3682" i="2"/>
  <c r="C3684" i="2"/>
  <c r="N2383" i="2" l="1"/>
  <c r="D2384" i="2" s="1"/>
  <c r="I2383" i="2"/>
  <c r="M2383" i="2" s="1"/>
  <c r="L3684" i="2"/>
  <c r="H2384" i="2"/>
  <c r="N2384" i="2" s="1"/>
  <c r="D2385" i="2" s="1"/>
  <c r="K3684" i="2"/>
  <c r="C3685" i="2"/>
  <c r="L3685" i="2" l="1"/>
  <c r="A2384" i="2"/>
  <c r="I2384" i="2"/>
  <c r="M2384" i="2" s="1"/>
  <c r="K3685" i="2"/>
  <c r="C3686" i="2"/>
  <c r="L3686" i="2" l="1"/>
  <c r="H2385" i="2"/>
  <c r="A2385" i="2" s="1"/>
  <c r="K3686" i="2"/>
  <c r="C3687" i="2"/>
  <c r="L3687" i="2" l="1"/>
  <c r="N2385" i="2"/>
  <c r="D2386" i="2" s="1"/>
  <c r="I2385" i="2"/>
  <c r="M2385" i="2" s="1"/>
  <c r="K3687" i="2"/>
  <c r="E3687" i="2"/>
  <c r="C3688" i="2"/>
  <c r="L3688" i="2" l="1"/>
  <c r="H2386" i="2"/>
  <c r="N2386" i="2" s="1"/>
  <c r="D2387" i="2" s="1"/>
  <c r="K3688" i="2"/>
  <c r="E3688" i="2"/>
  <c r="F3687" i="2"/>
  <c r="G3687" i="2"/>
  <c r="C3689" i="2"/>
  <c r="I2386" i="2" l="1"/>
  <c r="M2386" i="2" s="1"/>
  <c r="H2387" i="2" s="1"/>
  <c r="A2387" i="2" s="1"/>
  <c r="A2386" i="2"/>
  <c r="L3689" i="2"/>
  <c r="K3689" i="2"/>
  <c r="E3689" i="2"/>
  <c r="G3688" i="2"/>
  <c r="F3688" i="2"/>
  <c r="C3690" i="2"/>
  <c r="L3690" i="2" l="1"/>
  <c r="N2387" i="2"/>
  <c r="D2388" i="2" s="1"/>
  <c r="I2387" i="2"/>
  <c r="M2387" i="2" s="1"/>
  <c r="K3690" i="2"/>
  <c r="E3690" i="2"/>
  <c r="F3689" i="2"/>
  <c r="G3689" i="2"/>
  <c r="C3691" i="2"/>
  <c r="L3691" i="2" l="1"/>
  <c r="H2388" i="2"/>
  <c r="I2388" i="2" s="1"/>
  <c r="M2388" i="2" s="1"/>
  <c r="K3691" i="2"/>
  <c r="E3691" i="2"/>
  <c r="F3690" i="2"/>
  <c r="G3690" i="2"/>
  <c r="C3692" i="2"/>
  <c r="L3692" i="2" l="1"/>
  <c r="A2388" i="2"/>
  <c r="N2388" i="2"/>
  <c r="D2389" i="2" s="1"/>
  <c r="K3692" i="2"/>
  <c r="E3692" i="2"/>
  <c r="F3691" i="2"/>
  <c r="G3691" i="2"/>
  <c r="C3693" i="2"/>
  <c r="L3693" i="2" l="1"/>
  <c r="H2389" i="2"/>
  <c r="A2389" i="2" s="1"/>
  <c r="E3693" i="2"/>
  <c r="K3693" i="2"/>
  <c r="F3692" i="2"/>
  <c r="G3692" i="2"/>
  <c r="C3694" i="2"/>
  <c r="L3694" i="2" l="1"/>
  <c r="N2389" i="2"/>
  <c r="D2390" i="2" s="1"/>
  <c r="I2389" i="2"/>
  <c r="M2389" i="2" s="1"/>
  <c r="E3694" i="2"/>
  <c r="K3694" i="2"/>
  <c r="F3693" i="2"/>
  <c r="G3693" i="2"/>
  <c r="C3695" i="2"/>
  <c r="L3695" i="2" l="1"/>
  <c r="H2390" i="2"/>
  <c r="I2390" i="2" s="1"/>
  <c r="M2390" i="2" s="1"/>
  <c r="E3695" i="2"/>
  <c r="K3695" i="2"/>
  <c r="F3694" i="2"/>
  <c r="G3694" i="2"/>
  <c r="C3696" i="2"/>
  <c r="N2390" i="2" l="1"/>
  <c r="D2391" i="2" s="1"/>
  <c r="L3696" i="2"/>
  <c r="A2390" i="2"/>
  <c r="H2391" i="2"/>
  <c r="I2391" i="2" s="1"/>
  <c r="M2391" i="2" s="1"/>
  <c r="E3696" i="2"/>
  <c r="K3696" i="2"/>
  <c r="F3695" i="2"/>
  <c r="G3695" i="2"/>
  <c r="C3697" i="2"/>
  <c r="L3697" i="2" l="1"/>
  <c r="A2391" i="2"/>
  <c r="N2391" i="2"/>
  <c r="D2392" i="2" s="1"/>
  <c r="E3697" i="2"/>
  <c r="K3697" i="2"/>
  <c r="F3696" i="2"/>
  <c r="G3696" i="2"/>
  <c r="C3698" i="2"/>
  <c r="L3698" i="2" l="1"/>
  <c r="H2392" i="2"/>
  <c r="A2392" i="2" s="1"/>
  <c r="E3698" i="2"/>
  <c r="K3698" i="2"/>
  <c r="F3697" i="2"/>
  <c r="G3697" i="2"/>
  <c r="C3699" i="2"/>
  <c r="I2392" i="2" l="1"/>
  <c r="M2392" i="2" s="1"/>
  <c r="N2392" i="2" s="1"/>
  <c r="D2393" i="2" s="1"/>
  <c r="L3699" i="2"/>
  <c r="K3699" i="2"/>
  <c r="E3699" i="2"/>
  <c r="F3698" i="2"/>
  <c r="G3698" i="2"/>
  <c r="C3700" i="2"/>
  <c r="H2393" i="2" l="1"/>
  <c r="A2393" i="2" s="1"/>
  <c r="L3700" i="2"/>
  <c r="N2393" i="2"/>
  <c r="D2394" i="2" s="1"/>
  <c r="I2393" i="2"/>
  <c r="M2393" i="2" s="1"/>
  <c r="K3700" i="2"/>
  <c r="E3700" i="2"/>
  <c r="F3699" i="2"/>
  <c r="G3699" i="2"/>
  <c r="C3701" i="2"/>
  <c r="L3701" i="2" l="1"/>
  <c r="H2394" i="2"/>
  <c r="N2394" i="2" s="1"/>
  <c r="D2395" i="2" s="1"/>
  <c r="K3701" i="2"/>
  <c r="E3701" i="2"/>
  <c r="G3700" i="2"/>
  <c r="F3700" i="2"/>
  <c r="C3702" i="2"/>
  <c r="L3702" i="2" l="1"/>
  <c r="A2394" i="2"/>
  <c r="I2394" i="2"/>
  <c r="M2394" i="2" s="1"/>
  <c r="H2395" i="2" s="1"/>
  <c r="N2395" i="2" s="1"/>
  <c r="D2396" i="2" s="1"/>
  <c r="K3702" i="2"/>
  <c r="E3702" i="2"/>
  <c r="F3701" i="2"/>
  <c r="G3701" i="2"/>
  <c r="C3703" i="2"/>
  <c r="L3703" i="2" l="1"/>
  <c r="A2395" i="2"/>
  <c r="I2395" i="2"/>
  <c r="M2395" i="2" s="1"/>
  <c r="H2396" i="2" s="1"/>
  <c r="N2396" i="2" s="1"/>
  <c r="D2397" i="2" s="1"/>
  <c r="K3703" i="2"/>
  <c r="E3703" i="2"/>
  <c r="F3702" i="2"/>
  <c r="G3702" i="2"/>
  <c r="C3704" i="2"/>
  <c r="L3704" i="2" l="1"/>
  <c r="I2396" i="2"/>
  <c r="M2396" i="2" s="1"/>
  <c r="H2397" i="2" s="1"/>
  <c r="I2397" i="2" s="1"/>
  <c r="M2397" i="2" s="1"/>
  <c r="A2396" i="2"/>
  <c r="K3704" i="2"/>
  <c r="E3704" i="2"/>
  <c r="F3703" i="2"/>
  <c r="G3703" i="2"/>
  <c r="C3705" i="2"/>
  <c r="L3705" i="2" l="1"/>
  <c r="A2397" i="2"/>
  <c r="N2397" i="2"/>
  <c r="D2398" i="2" s="1"/>
  <c r="E3705" i="2"/>
  <c r="K3705" i="2"/>
  <c r="F3704" i="2"/>
  <c r="G3704" i="2"/>
  <c r="C3706" i="2"/>
  <c r="L3706" i="2" l="1"/>
  <c r="H2398" i="2"/>
  <c r="I2398" i="2" s="1"/>
  <c r="M2398" i="2" s="1"/>
  <c r="K3706" i="2"/>
  <c r="E3706" i="2"/>
  <c r="F3705" i="2"/>
  <c r="G3705" i="2"/>
  <c r="C3707" i="2"/>
  <c r="L3707" i="2" l="1"/>
  <c r="A2398" i="2"/>
  <c r="N2398" i="2"/>
  <c r="D2399" i="2" s="1"/>
  <c r="E3707" i="2"/>
  <c r="K3707" i="2"/>
  <c r="F3706" i="2"/>
  <c r="G3706" i="2"/>
  <c r="C3708" i="2"/>
  <c r="L3708" i="2" l="1"/>
  <c r="H2399" i="2"/>
  <c r="I2399" i="2" s="1"/>
  <c r="M2399" i="2" s="1"/>
  <c r="E3708" i="2"/>
  <c r="K3708" i="2"/>
  <c r="F3707" i="2"/>
  <c r="G3707" i="2"/>
  <c r="C3709" i="2"/>
  <c r="L3709" i="2" l="1"/>
  <c r="A2399" i="2"/>
  <c r="N2399" i="2"/>
  <c r="D2400" i="2" s="1"/>
  <c r="E3709" i="2"/>
  <c r="K3709" i="2"/>
  <c r="F3708" i="2"/>
  <c r="G3708" i="2"/>
  <c r="C3710" i="2"/>
  <c r="H2400" i="2" l="1"/>
  <c r="A2400" i="2" s="1"/>
  <c r="E3710" i="2"/>
  <c r="K3710" i="2"/>
  <c r="F3709" i="2"/>
  <c r="G3709" i="2"/>
  <c r="C3711" i="2"/>
  <c r="N2400" i="2" l="1"/>
  <c r="D2401" i="2" s="1"/>
  <c r="I2400" i="2"/>
  <c r="M2400" i="2" s="1"/>
  <c r="E3711" i="2"/>
  <c r="K3711" i="2"/>
  <c r="F3710" i="2"/>
  <c r="G3710" i="2"/>
  <c r="C3712" i="2"/>
  <c r="H2401" i="2" l="1"/>
  <c r="A2401" i="2" s="1"/>
  <c r="E3712" i="2"/>
  <c r="K3712" i="2"/>
  <c r="F3711" i="2"/>
  <c r="G3711" i="2"/>
  <c r="C3713" i="2"/>
  <c r="L2401" i="2" l="1"/>
  <c r="N2401" i="2"/>
  <c r="D2402" i="2" s="1"/>
  <c r="I2401" i="2"/>
  <c r="M2401" i="2" s="1"/>
  <c r="K3713" i="2"/>
  <c r="E3713" i="2"/>
  <c r="G3712" i="2"/>
  <c r="F3712" i="2"/>
  <c r="C3714" i="2"/>
  <c r="H2402" i="2" l="1"/>
  <c r="I2402" i="2" s="1"/>
  <c r="M2402" i="2" s="1"/>
  <c r="L3714" i="2"/>
  <c r="A2402" i="2"/>
  <c r="L2402" i="2"/>
  <c r="N2402" i="2"/>
  <c r="D2403" i="2" s="1"/>
  <c r="K3714" i="2"/>
  <c r="F3713" i="2"/>
  <c r="G3713" i="2"/>
  <c r="C3715" i="2"/>
  <c r="L3715" i="2" l="1"/>
  <c r="H2403" i="2"/>
  <c r="K3715" i="2"/>
  <c r="C3716" i="2"/>
  <c r="A2403" i="2" l="1"/>
  <c r="L2403" i="2"/>
  <c r="L3716" i="2"/>
  <c r="I2403" i="2"/>
  <c r="M2403" i="2" s="1"/>
  <c r="N2403" i="2"/>
  <c r="D2404" i="2" s="1"/>
  <c r="K3716" i="2"/>
  <c r="C3717" i="2"/>
  <c r="L3717" i="2" l="1"/>
  <c r="H2404" i="2"/>
  <c r="A2404" i="2" s="1"/>
  <c r="K3717" i="2"/>
  <c r="C3718" i="2"/>
  <c r="L3718" i="2" l="1"/>
  <c r="N2404" i="2"/>
  <c r="D2405" i="2" s="1"/>
  <c r="I2404" i="2"/>
  <c r="M2404" i="2" s="1"/>
  <c r="K3718" i="2"/>
  <c r="E3718" i="2"/>
  <c r="C3719" i="2"/>
  <c r="L3719" i="2" l="1"/>
  <c r="E2405" i="2"/>
  <c r="F2405" i="2" s="1"/>
  <c r="H2405" i="2"/>
  <c r="L2405" i="2" s="1"/>
  <c r="K3719" i="2"/>
  <c r="E3719" i="2"/>
  <c r="F3718" i="2"/>
  <c r="G3718" i="2"/>
  <c r="C3720" i="2"/>
  <c r="G2405" i="2" l="1"/>
  <c r="L3720" i="2"/>
  <c r="A2405" i="2"/>
  <c r="I2405" i="2"/>
  <c r="N2405" i="2"/>
  <c r="D2406" i="2" s="1"/>
  <c r="E3720" i="2"/>
  <c r="K3720" i="2"/>
  <c r="G3719" i="2"/>
  <c r="F3719" i="2"/>
  <c r="C3721" i="2"/>
  <c r="M2405" i="2"/>
  <c r="L3721" i="2" l="1"/>
  <c r="E2406" i="2"/>
  <c r="F2406" i="2" s="1"/>
  <c r="G2406" i="2" s="1"/>
  <c r="H2406" i="2"/>
  <c r="N2406" i="2" s="1"/>
  <c r="K3721" i="2"/>
  <c r="E3721" i="2"/>
  <c r="F3720" i="2"/>
  <c r="G3720" i="2"/>
  <c r="C3722" i="2"/>
  <c r="D2407" i="2" l="1"/>
  <c r="E2407" i="2" s="1"/>
  <c r="L3722" i="2"/>
  <c r="A2406" i="2"/>
  <c r="I2406" i="2"/>
  <c r="K3722" i="2"/>
  <c r="E3722" i="2"/>
  <c r="F3721" i="2"/>
  <c r="G3721" i="2"/>
  <c r="C3723" i="2"/>
  <c r="M2406" i="2"/>
  <c r="F2407" i="2" l="1"/>
  <c r="G2407" i="2"/>
  <c r="L3723" i="2"/>
  <c r="H2407" i="2"/>
  <c r="A2407" i="2" s="1"/>
  <c r="K3723" i="2"/>
  <c r="E3723" i="2"/>
  <c r="G3722" i="2"/>
  <c r="F3722" i="2"/>
  <c r="C3724" i="2"/>
  <c r="L3724" i="2" l="1"/>
  <c r="I2407" i="2"/>
  <c r="N2407" i="2"/>
  <c r="D2408" i="2" s="1"/>
  <c r="E3724" i="2"/>
  <c r="K3724" i="2"/>
  <c r="F3723" i="2"/>
  <c r="G3723" i="2"/>
  <c r="C3725" i="2"/>
  <c r="M2407" i="2"/>
  <c r="E2408" i="2" l="1"/>
  <c r="F2408" i="2" s="1"/>
  <c r="L3725" i="2"/>
  <c r="H2408" i="2"/>
  <c r="A2408" i="2" s="1"/>
  <c r="E3725" i="2"/>
  <c r="K3725" i="2"/>
  <c r="F3724" i="2"/>
  <c r="G3724" i="2"/>
  <c r="C3726" i="2"/>
  <c r="G2408" i="2" l="1"/>
  <c r="N2408" i="2"/>
  <c r="D2409" i="2" s="1"/>
  <c r="E2409" i="2" s="1"/>
  <c r="I2408" i="2"/>
  <c r="M2408" i="2" s="1"/>
  <c r="L3726" i="2"/>
  <c r="E3726" i="2"/>
  <c r="K3726" i="2"/>
  <c r="F3725" i="2"/>
  <c r="G3725" i="2"/>
  <c r="C3727" i="2"/>
  <c r="H2409" i="2" l="1"/>
  <c r="A2409" i="2" s="1"/>
  <c r="G2409" i="2"/>
  <c r="F2409" i="2"/>
  <c r="L3727" i="2"/>
  <c r="N2409" i="2"/>
  <c r="D2410" i="2" s="1"/>
  <c r="I2409" i="2"/>
  <c r="E3727" i="2"/>
  <c r="K3727" i="2"/>
  <c r="F3726" i="2"/>
  <c r="G3726" i="2"/>
  <c r="C3728" i="2"/>
  <c r="M2409" i="2"/>
  <c r="H2410" i="2" l="1"/>
  <c r="A2410" i="2" s="1"/>
  <c r="L3728" i="2"/>
  <c r="E3728" i="2"/>
  <c r="K3728" i="2"/>
  <c r="F3727" i="2"/>
  <c r="G3727" i="2"/>
  <c r="C3729" i="2"/>
  <c r="I2410" i="2" l="1"/>
  <c r="M2410" i="2" s="1"/>
  <c r="N2410" i="2"/>
  <c r="D2411" i="2" s="1"/>
  <c r="L3729" i="2"/>
  <c r="E3729" i="2"/>
  <c r="K3729" i="2"/>
  <c r="F3728" i="2"/>
  <c r="G3728" i="2"/>
  <c r="C3730" i="2"/>
  <c r="H2411" i="2" l="1"/>
  <c r="I2411" i="2" s="1"/>
  <c r="M2411" i="2" s="1"/>
  <c r="L3730" i="2"/>
  <c r="A2411" i="2"/>
  <c r="N2411" i="2"/>
  <c r="D2412" i="2" s="1"/>
  <c r="K3730" i="2"/>
  <c r="E3730" i="2"/>
  <c r="F3729" i="2"/>
  <c r="G3729" i="2"/>
  <c r="C3731" i="2"/>
  <c r="L3731" i="2" l="1"/>
  <c r="H2412" i="2"/>
  <c r="N2412" i="2" s="1"/>
  <c r="D2413" i="2" s="1"/>
  <c r="K3731" i="2"/>
  <c r="E3731" i="2"/>
  <c r="F3730" i="2"/>
  <c r="G3730" i="2"/>
  <c r="C3732" i="2"/>
  <c r="L3732" i="2" l="1"/>
  <c r="A2412" i="2"/>
  <c r="I2412" i="2"/>
  <c r="M2412" i="2" s="1"/>
  <c r="H2413" i="2" s="1"/>
  <c r="I2413" i="2" s="1"/>
  <c r="M2413" i="2" s="1"/>
  <c r="E3732" i="2"/>
  <c r="K3732" i="2"/>
  <c r="G3731" i="2"/>
  <c r="F3731" i="2"/>
  <c r="C3733" i="2"/>
  <c r="A2413" i="2" l="1"/>
  <c r="L3733" i="2"/>
  <c r="N2413" i="2"/>
  <c r="D2414" i="2" s="1"/>
  <c r="K3733" i="2"/>
  <c r="E3733" i="2"/>
  <c r="F3732" i="2"/>
  <c r="G3732" i="2"/>
  <c r="C3734" i="2"/>
  <c r="L3734" i="2" l="1"/>
  <c r="H2414" i="2"/>
  <c r="I2414" i="2" s="1"/>
  <c r="M2414" i="2" s="1"/>
  <c r="K3734" i="2"/>
  <c r="E3734" i="2"/>
  <c r="F3733" i="2"/>
  <c r="G3733" i="2"/>
  <c r="C3735" i="2"/>
  <c r="N2414" i="2" l="1"/>
  <c r="D2415" i="2" s="1"/>
  <c r="L3735" i="2"/>
  <c r="A2414" i="2"/>
  <c r="K3735" i="2"/>
  <c r="E3735" i="2"/>
  <c r="G3734" i="2"/>
  <c r="F3734" i="2"/>
  <c r="C3736" i="2"/>
  <c r="H2415" i="2" l="1"/>
  <c r="A2415" i="2" s="1"/>
  <c r="L3736" i="2"/>
  <c r="E3736" i="2"/>
  <c r="K3736" i="2"/>
  <c r="F3735" i="2"/>
  <c r="G3735" i="2"/>
  <c r="C3737" i="2"/>
  <c r="I2415" i="2" l="1"/>
  <c r="M2415" i="2" s="1"/>
  <c r="N2415" i="2"/>
  <c r="D2416" i="2" s="1"/>
  <c r="L3737" i="2"/>
  <c r="H2416" i="2"/>
  <c r="I2416" i="2" s="1"/>
  <c r="M2416" i="2" s="1"/>
  <c r="E3737" i="2"/>
  <c r="K3737" i="2"/>
  <c r="F3736" i="2"/>
  <c r="G3736" i="2"/>
  <c r="C3738" i="2"/>
  <c r="L3738" i="2" l="1"/>
  <c r="A2416" i="2"/>
  <c r="N2416" i="2"/>
  <c r="D2417" i="2" s="1"/>
  <c r="E3738" i="2"/>
  <c r="K3738" i="2"/>
  <c r="F3737" i="2"/>
  <c r="G3737" i="2"/>
  <c r="C3739" i="2"/>
  <c r="L3739" i="2" l="1"/>
  <c r="H2417" i="2"/>
  <c r="I2417" i="2" s="1"/>
  <c r="M2417" i="2" s="1"/>
  <c r="E3739" i="2"/>
  <c r="K3739" i="2"/>
  <c r="F3738" i="2"/>
  <c r="G3738" i="2"/>
  <c r="C3740" i="2"/>
  <c r="L3740" i="2" l="1"/>
  <c r="A2417" i="2"/>
  <c r="N2417" i="2"/>
  <c r="E3740" i="2"/>
  <c r="K3740" i="2"/>
  <c r="F3739" i="2"/>
  <c r="G3739" i="2"/>
  <c r="C3741" i="2"/>
  <c r="D2418" i="2" l="1"/>
  <c r="H2418" i="2"/>
  <c r="E3741" i="2"/>
  <c r="K3741" i="2"/>
  <c r="F3740" i="2"/>
  <c r="G3740" i="2"/>
  <c r="C3742" i="2"/>
  <c r="A2418" i="2" l="1"/>
  <c r="I2418" i="2"/>
  <c r="M2418" i="2" s="1"/>
  <c r="N2418" i="2"/>
  <c r="D2419" i="2" s="1"/>
  <c r="K3742" i="2"/>
  <c r="E3742" i="2"/>
  <c r="F3741" i="2"/>
  <c r="G3741" i="2"/>
  <c r="C3743" i="2"/>
  <c r="H2419" i="2" l="1"/>
  <c r="A2419" i="2" s="1"/>
  <c r="K3743" i="2"/>
  <c r="E3743" i="2"/>
  <c r="F3742" i="2"/>
  <c r="G3742" i="2"/>
  <c r="C3744" i="2"/>
  <c r="I2419" i="2" l="1"/>
  <c r="M2419" i="2" s="1"/>
  <c r="N2419" i="2"/>
  <c r="D2420" i="2" s="1"/>
  <c r="K3744" i="2"/>
  <c r="G3743" i="2"/>
  <c r="F3743" i="2"/>
  <c r="C3745" i="2"/>
  <c r="L3745" i="2" l="1"/>
  <c r="H2420" i="2"/>
  <c r="N2420" i="2" s="1"/>
  <c r="D2421" i="2" s="1"/>
  <c r="K3745" i="2"/>
  <c r="C3746" i="2"/>
  <c r="L3746" i="2" l="1"/>
  <c r="A2420" i="2"/>
  <c r="I2420" i="2"/>
  <c r="M2420" i="2" s="1"/>
  <c r="H2421" i="2" s="1"/>
  <c r="A2421" i="2" s="1"/>
  <c r="K3746" i="2"/>
  <c r="C3747" i="2"/>
  <c r="L3747" i="2" l="1"/>
  <c r="N2421" i="2"/>
  <c r="D2422" i="2" s="1"/>
  <c r="I2421" i="2"/>
  <c r="M2421" i="2" s="1"/>
  <c r="K3747" i="2"/>
  <c r="C3748" i="2"/>
  <c r="L3748" i="2" l="1"/>
  <c r="H2422" i="2"/>
  <c r="I2422" i="2" s="1"/>
  <c r="M2422" i="2" s="1"/>
  <c r="K3748" i="2"/>
  <c r="E3748" i="2"/>
  <c r="C3749" i="2"/>
  <c r="L3749" i="2" l="1"/>
  <c r="A2422" i="2"/>
  <c r="N2422" i="2"/>
  <c r="D2423" i="2" s="1"/>
  <c r="K3749" i="2"/>
  <c r="E3749" i="2"/>
  <c r="F3748" i="2"/>
  <c r="G3748" i="2"/>
  <c r="C3750" i="2"/>
  <c r="H2423" i="2" l="1"/>
  <c r="I2423" i="2" s="1"/>
  <c r="M2423" i="2" s="1"/>
  <c r="L3750" i="2"/>
  <c r="K3750" i="2"/>
  <c r="E3750" i="2"/>
  <c r="G3749" i="2"/>
  <c r="F3749" i="2"/>
  <c r="C3751" i="2"/>
  <c r="N2423" i="2" l="1"/>
  <c r="D2424" i="2" s="1"/>
  <c r="L3751" i="2"/>
  <c r="A2423" i="2"/>
  <c r="K3751" i="2"/>
  <c r="E3751" i="2"/>
  <c r="F3750" i="2"/>
  <c r="G3750" i="2"/>
  <c r="C3752" i="2"/>
  <c r="H2424" i="2" l="1"/>
  <c r="N2424" i="2" s="1"/>
  <c r="D2425" i="2" s="1"/>
  <c r="L3752" i="2"/>
  <c r="K3752" i="2"/>
  <c r="E3752" i="2"/>
  <c r="F3751" i="2"/>
  <c r="G3751" i="2"/>
  <c r="C3753" i="2"/>
  <c r="A2424" i="2" l="1"/>
  <c r="I2424" i="2"/>
  <c r="M2424" i="2" s="1"/>
  <c r="H2425" i="2" s="1"/>
  <c r="N2425" i="2" s="1"/>
  <c r="D2426" i="2" s="1"/>
  <c r="L3753" i="2"/>
  <c r="K3753" i="2"/>
  <c r="E3753" i="2"/>
  <c r="F3752" i="2"/>
  <c r="G3752" i="2"/>
  <c r="C3754" i="2"/>
  <c r="I2425" i="2" l="1"/>
  <c r="M2425" i="2" s="1"/>
  <c r="H2426" i="2" s="1"/>
  <c r="A2426" i="2" s="1"/>
  <c r="A2425" i="2"/>
  <c r="L3754" i="2"/>
  <c r="E3754" i="2"/>
  <c r="K3754" i="2"/>
  <c r="F3753" i="2"/>
  <c r="G3753" i="2"/>
  <c r="C3755" i="2"/>
  <c r="N2426" i="2" l="1"/>
  <c r="D2427" i="2" s="1"/>
  <c r="I2426" i="2"/>
  <c r="M2426" i="2" s="1"/>
  <c r="H2427" i="2" s="1"/>
  <c r="A2427" i="2" s="1"/>
  <c r="L3755" i="2"/>
  <c r="E3755" i="2"/>
  <c r="K3755" i="2"/>
  <c r="F3754" i="2"/>
  <c r="G3754" i="2"/>
  <c r="C3756" i="2"/>
  <c r="L3756" i="2" l="1"/>
  <c r="I2427" i="2"/>
  <c r="M2427" i="2" s="1"/>
  <c r="N2427" i="2"/>
  <c r="D2428" i="2" s="1"/>
  <c r="E3756" i="2"/>
  <c r="K3756" i="2"/>
  <c r="F3755" i="2"/>
  <c r="G3755" i="2"/>
  <c r="C3757" i="2"/>
  <c r="L3757" i="2" l="1"/>
  <c r="H2428" i="2"/>
  <c r="A2428" i="2" s="1"/>
  <c r="E3757" i="2"/>
  <c r="K3757" i="2"/>
  <c r="F3756" i="2"/>
  <c r="G3756" i="2"/>
  <c r="C3758" i="2"/>
  <c r="L3758" i="2" l="1"/>
  <c r="N2428" i="2"/>
  <c r="D2429" i="2" s="1"/>
  <c r="I2428" i="2"/>
  <c r="M2428" i="2" s="1"/>
  <c r="E3758" i="2"/>
  <c r="K3758" i="2"/>
  <c r="F3757" i="2"/>
  <c r="G3757" i="2"/>
  <c r="C3759" i="2"/>
  <c r="L3759" i="2" l="1"/>
  <c r="H2429" i="2"/>
  <c r="N2429" i="2" s="1"/>
  <c r="D2430" i="2" s="1"/>
  <c r="E3759" i="2"/>
  <c r="K3759" i="2"/>
  <c r="F3758" i="2"/>
  <c r="G3758" i="2"/>
  <c r="C3760" i="2"/>
  <c r="L3760" i="2" l="1"/>
  <c r="A2429" i="2"/>
  <c r="I2429" i="2"/>
  <c r="M2429" i="2" s="1"/>
  <c r="H2430" i="2" s="1"/>
  <c r="N2430" i="2" s="1"/>
  <c r="D2431" i="2" s="1"/>
  <c r="K3760" i="2"/>
  <c r="E3760" i="2"/>
  <c r="F3759" i="2"/>
  <c r="G3759" i="2"/>
  <c r="C3761" i="2"/>
  <c r="L3761" i="2" l="1"/>
  <c r="A2430" i="2"/>
  <c r="I2430" i="2"/>
  <c r="M2430" i="2" s="1"/>
  <c r="H2431" i="2" s="1"/>
  <c r="I2431" i="2" s="1"/>
  <c r="M2431" i="2" s="1"/>
  <c r="K3761" i="2"/>
  <c r="E3761" i="2"/>
  <c r="F3760" i="2"/>
  <c r="G3760" i="2"/>
  <c r="C3762" i="2"/>
  <c r="L3762" i="2" l="1"/>
  <c r="A2431" i="2"/>
  <c r="N2431" i="2"/>
  <c r="D2432" i="2" s="1"/>
  <c r="K3762" i="2"/>
  <c r="E3762" i="2"/>
  <c r="G3761" i="2"/>
  <c r="F3761" i="2"/>
  <c r="C3763" i="2"/>
  <c r="L3763" i="2" l="1"/>
  <c r="H2432" i="2"/>
  <c r="A2432" i="2" s="1"/>
  <c r="K3763" i="2"/>
  <c r="E3763" i="2"/>
  <c r="F3762" i="2"/>
  <c r="G3762" i="2"/>
  <c r="C3764" i="2"/>
  <c r="L3764" i="2" l="1"/>
  <c r="I2432" i="2"/>
  <c r="M2432" i="2" s="1"/>
  <c r="L2432" i="2"/>
  <c r="N2432" i="2"/>
  <c r="D2433" i="2" s="1"/>
  <c r="K3764" i="2"/>
  <c r="E3764" i="2"/>
  <c r="F3763" i="2"/>
  <c r="G3763" i="2"/>
  <c r="C3765" i="2"/>
  <c r="L3765" i="2" l="1"/>
  <c r="H2433" i="2"/>
  <c r="A2433" i="2" s="1"/>
  <c r="K3765" i="2"/>
  <c r="E3765" i="2"/>
  <c r="G3764" i="2"/>
  <c r="F3764" i="2"/>
  <c r="C3766" i="2"/>
  <c r="L3766" i="2" l="1"/>
  <c r="L2433" i="2"/>
  <c r="N2433" i="2"/>
  <c r="D2434" i="2" s="1"/>
  <c r="I2433" i="2"/>
  <c r="M2433" i="2" s="1"/>
  <c r="E3766" i="2"/>
  <c r="K3766" i="2"/>
  <c r="F3765" i="2"/>
  <c r="G3765" i="2"/>
  <c r="C3767" i="2"/>
  <c r="L3767" i="2" l="1"/>
  <c r="H2434" i="2"/>
  <c r="E3767" i="2"/>
  <c r="K3767" i="2"/>
  <c r="G3766" i="2"/>
  <c r="F3766" i="2"/>
  <c r="C3768" i="2"/>
  <c r="I2434" i="2" l="1"/>
  <c r="M2434" i="2" s="1"/>
  <c r="L2434" i="2"/>
  <c r="L3768" i="2"/>
  <c r="A2434" i="2"/>
  <c r="N2434" i="2"/>
  <c r="D2435" i="2" s="1"/>
  <c r="K3768" i="2"/>
  <c r="E3768" i="2"/>
  <c r="F3767" i="2"/>
  <c r="G3767" i="2"/>
  <c r="C3769" i="2"/>
  <c r="H2435" i="2" l="1"/>
  <c r="L2435" i="2" s="1"/>
  <c r="L3769" i="2"/>
  <c r="E2435" i="2"/>
  <c r="F2435" i="2" s="1"/>
  <c r="E3769" i="2"/>
  <c r="K3769" i="2"/>
  <c r="F3768" i="2"/>
  <c r="G3768" i="2"/>
  <c r="C3770" i="2"/>
  <c r="I2435" i="2" l="1"/>
  <c r="N2435" i="2"/>
  <c r="A2435" i="2"/>
  <c r="G2435" i="2"/>
  <c r="D2436" i="2" s="1"/>
  <c r="L3770" i="2"/>
  <c r="E3770" i="2"/>
  <c r="K3770" i="2"/>
  <c r="F3769" i="2"/>
  <c r="G3769" i="2"/>
  <c r="C3771" i="2"/>
  <c r="M2435" i="2"/>
  <c r="H2436" i="2" l="1"/>
  <c r="L2436" i="2" s="1"/>
  <c r="E2436" i="2"/>
  <c r="E3771" i="2"/>
  <c r="K3771" i="2"/>
  <c r="F3770" i="2"/>
  <c r="G3770" i="2"/>
  <c r="C3772" i="2"/>
  <c r="A2436" i="2" l="1"/>
  <c r="I2436" i="2"/>
  <c r="M2436" i="2" s="1"/>
  <c r="N2436" i="2"/>
  <c r="F2436" i="2"/>
  <c r="G2436" i="2"/>
  <c r="D2437" i="2" s="1"/>
  <c r="H2437" i="2"/>
  <c r="K3772" i="2"/>
  <c r="E3772" i="2"/>
  <c r="F3771" i="2"/>
  <c r="G3771" i="2"/>
  <c r="C3773" i="2"/>
  <c r="A2437" i="2" l="1"/>
  <c r="E2437" i="2"/>
  <c r="N2437" i="2"/>
  <c r="I2437" i="2"/>
  <c r="K3773" i="2"/>
  <c r="E3773" i="2"/>
  <c r="F3772" i="2"/>
  <c r="G3772" i="2"/>
  <c r="C3774" i="2"/>
  <c r="M2437" i="2"/>
  <c r="H2438" i="2" l="1"/>
  <c r="I2438" i="2" s="1"/>
  <c r="F2437" i="2"/>
  <c r="G2437" i="2"/>
  <c r="D2438" i="2" s="1"/>
  <c r="E2438" i="2" s="1"/>
  <c r="K3774" i="2"/>
  <c r="G3773" i="2"/>
  <c r="F3773" i="2"/>
  <c r="C3775" i="2"/>
  <c r="M2438" i="2"/>
  <c r="F2438" i="2" l="1"/>
  <c r="G2438" i="2"/>
  <c r="A2438" i="2"/>
  <c r="N2438" i="2"/>
  <c r="E2439" i="2"/>
  <c r="F2439" i="2" s="1"/>
  <c r="G2439" i="2" s="1"/>
  <c r="L3775" i="2"/>
  <c r="H2439" i="2"/>
  <c r="K3775" i="2"/>
  <c r="C3776" i="2"/>
  <c r="D2439" i="2" l="1"/>
  <c r="A2439" i="2" s="1"/>
  <c r="N2439" i="2"/>
  <c r="D2440" i="2" s="1"/>
  <c r="L3776" i="2"/>
  <c r="I2439" i="2"/>
  <c r="M2439" i="2" s="1"/>
  <c r="H2440" i="2" s="1"/>
  <c r="K3776" i="2"/>
  <c r="C3777" i="2"/>
  <c r="N2440" i="2" l="1"/>
  <c r="D2441" i="2" s="1"/>
  <c r="A2440" i="2"/>
  <c r="L3777" i="2"/>
  <c r="I2440" i="2"/>
  <c r="M2440" i="2" s="1"/>
  <c r="H2441" i="2" s="1"/>
  <c r="N2441" i="2" s="1"/>
  <c r="D2442" i="2" s="1"/>
  <c r="K3777" i="2"/>
  <c r="C3778" i="2"/>
  <c r="L3778" i="2" l="1"/>
  <c r="A2441" i="2"/>
  <c r="I2441" i="2"/>
  <c r="M2441" i="2" s="1"/>
  <c r="H2442" i="2" s="1"/>
  <c r="A2442" i="2" s="1"/>
  <c r="K3778" i="2"/>
  <c r="C3779" i="2"/>
  <c r="L3779" i="2" l="1"/>
  <c r="I2442" i="2"/>
  <c r="M2442" i="2" s="1"/>
  <c r="N2442" i="2"/>
  <c r="D2443" i="2" s="1"/>
  <c r="K3779" i="2"/>
  <c r="E3779" i="2"/>
  <c r="C3780" i="2"/>
  <c r="L3780" i="2" l="1"/>
  <c r="H2443" i="2"/>
  <c r="A2443" i="2" s="1"/>
  <c r="K3780" i="2"/>
  <c r="E3780" i="2"/>
  <c r="F3779" i="2"/>
  <c r="G3779" i="2"/>
  <c r="C3781" i="2"/>
  <c r="I2443" i="2" l="1"/>
  <c r="M2443" i="2" s="1"/>
  <c r="N2443" i="2"/>
  <c r="D2444" i="2" s="1"/>
  <c r="L3781" i="2"/>
  <c r="K3781" i="2"/>
  <c r="E3781" i="2"/>
  <c r="G3780" i="2"/>
  <c r="F3780" i="2"/>
  <c r="C3782" i="2"/>
  <c r="H2444" i="2" l="1"/>
  <c r="N2444" i="2" s="1"/>
  <c r="D2445" i="2" s="1"/>
  <c r="L3782" i="2"/>
  <c r="K3782" i="2"/>
  <c r="E3782" i="2"/>
  <c r="F3781" i="2"/>
  <c r="G3781" i="2"/>
  <c r="C3783" i="2"/>
  <c r="I2444" i="2" l="1"/>
  <c r="M2444" i="2" s="1"/>
  <c r="H2445" i="2" s="1"/>
  <c r="I2445" i="2" s="1"/>
  <c r="M2445" i="2" s="1"/>
  <c r="A2444" i="2"/>
  <c r="L3783" i="2"/>
  <c r="N2445" i="2"/>
  <c r="D2446" i="2" s="1"/>
  <c r="K3783" i="2"/>
  <c r="E3783" i="2"/>
  <c r="F3782" i="2"/>
  <c r="G3782" i="2"/>
  <c r="C3784" i="2"/>
  <c r="A2445" i="2" l="1"/>
  <c r="L3784" i="2"/>
  <c r="H2446" i="2"/>
  <c r="A2446" i="2" s="1"/>
  <c r="K3784" i="2"/>
  <c r="E3784" i="2"/>
  <c r="F3783" i="2"/>
  <c r="G3783" i="2"/>
  <c r="C3785" i="2"/>
  <c r="L3785" i="2" l="1"/>
  <c r="I2446" i="2"/>
  <c r="M2446" i="2" s="1"/>
  <c r="N2446" i="2"/>
  <c r="D2447" i="2" s="1"/>
  <c r="E3785" i="2"/>
  <c r="K3785" i="2"/>
  <c r="F3784" i="2"/>
  <c r="G3784" i="2"/>
  <c r="C3786" i="2"/>
  <c r="L3786" i="2" l="1"/>
  <c r="H2447" i="2"/>
  <c r="A2447" i="2" s="1"/>
  <c r="E3786" i="2"/>
  <c r="K3786" i="2"/>
  <c r="F3785" i="2"/>
  <c r="G3785" i="2"/>
  <c r="C3787" i="2"/>
  <c r="L3787" i="2" l="1"/>
  <c r="N2447" i="2"/>
  <c r="D2448" i="2" s="1"/>
  <c r="I2447" i="2"/>
  <c r="M2447" i="2" s="1"/>
  <c r="E3787" i="2"/>
  <c r="K3787" i="2"/>
  <c r="F3786" i="2"/>
  <c r="G3786" i="2"/>
  <c r="C3788" i="2"/>
  <c r="L3788" i="2" l="1"/>
  <c r="H2448" i="2"/>
  <c r="N2448" i="2" s="1"/>
  <c r="D2449" i="2" s="1"/>
  <c r="E3788" i="2"/>
  <c r="K3788" i="2"/>
  <c r="F3787" i="2"/>
  <c r="G3787" i="2"/>
  <c r="C3789" i="2"/>
  <c r="L3789" i="2" l="1"/>
  <c r="A2448" i="2"/>
  <c r="I2448" i="2"/>
  <c r="M2448" i="2" s="1"/>
  <c r="H2449" i="2" s="1"/>
  <c r="I2449" i="2" s="1"/>
  <c r="M2449" i="2" s="1"/>
  <c r="E3789" i="2"/>
  <c r="K3789" i="2"/>
  <c r="F3788" i="2"/>
  <c r="G3788" i="2"/>
  <c r="C3790" i="2"/>
  <c r="L3790" i="2" l="1"/>
  <c r="A2449" i="2"/>
  <c r="N2449" i="2"/>
  <c r="D2450" i="2" s="1"/>
  <c r="E3790" i="2"/>
  <c r="K3790" i="2"/>
  <c r="F3789" i="2"/>
  <c r="G3789" i="2"/>
  <c r="C3791" i="2"/>
  <c r="L3791" i="2" l="1"/>
  <c r="H2450" i="2"/>
  <c r="N2450" i="2" s="1"/>
  <c r="D2451" i="2" s="1"/>
  <c r="K3791" i="2"/>
  <c r="E3791" i="2"/>
  <c r="F3790" i="2"/>
  <c r="G3790" i="2"/>
  <c r="C3792" i="2"/>
  <c r="L3792" i="2" l="1"/>
  <c r="A2450" i="2"/>
  <c r="I2450" i="2"/>
  <c r="M2450" i="2" s="1"/>
  <c r="H2451" i="2" s="1"/>
  <c r="I2451" i="2" s="1"/>
  <c r="M2451" i="2" s="1"/>
  <c r="K3792" i="2"/>
  <c r="E3792" i="2"/>
  <c r="F3791" i="2"/>
  <c r="G3791" i="2"/>
  <c r="C3793" i="2"/>
  <c r="L3793" i="2" l="1"/>
  <c r="A2451" i="2"/>
  <c r="N2451" i="2"/>
  <c r="D2452" i="2" s="1"/>
  <c r="K3793" i="2"/>
  <c r="E3793" i="2"/>
  <c r="G3792" i="2"/>
  <c r="F3792" i="2"/>
  <c r="C3794" i="2"/>
  <c r="L3794" i="2" l="1"/>
  <c r="H2452" i="2"/>
  <c r="I2452" i="2" s="1"/>
  <c r="M2452" i="2" s="1"/>
  <c r="K3794" i="2"/>
  <c r="E3794" i="2"/>
  <c r="F3793" i="2"/>
  <c r="G3793" i="2"/>
  <c r="C3795" i="2"/>
  <c r="L3795" i="2" l="1"/>
  <c r="N2452" i="2"/>
  <c r="D2453" i="2" s="1"/>
  <c r="A2452" i="2"/>
  <c r="K3795" i="2"/>
  <c r="E3795" i="2"/>
  <c r="F3794" i="2"/>
  <c r="G3794" i="2"/>
  <c r="C3796" i="2"/>
  <c r="H2453" i="2" l="1"/>
  <c r="I2453" i="2" s="1"/>
  <c r="M2453" i="2" s="1"/>
  <c r="L3796" i="2"/>
  <c r="K3796" i="2"/>
  <c r="E3796" i="2"/>
  <c r="F3795" i="2"/>
  <c r="G3795" i="2"/>
  <c r="C3797" i="2"/>
  <c r="N2453" i="2" l="1"/>
  <c r="D2454" i="2" s="1"/>
  <c r="A2453" i="2"/>
  <c r="L3797" i="2"/>
  <c r="E3797" i="2"/>
  <c r="K3797" i="2"/>
  <c r="F3796" i="2"/>
  <c r="G3796" i="2"/>
  <c r="C3798" i="2"/>
  <c r="H2454" i="2" l="1"/>
  <c r="I2454" i="2" s="1"/>
  <c r="M2454" i="2" s="1"/>
  <c r="L3798" i="2"/>
  <c r="E3798" i="2"/>
  <c r="K3798" i="2"/>
  <c r="F3797" i="2"/>
  <c r="G3797" i="2"/>
  <c r="C3799" i="2"/>
  <c r="A2454" i="2" l="1"/>
  <c r="N2454" i="2"/>
  <c r="D2455" i="2" s="1"/>
  <c r="L3799" i="2"/>
  <c r="E3799" i="2"/>
  <c r="K3799" i="2"/>
  <c r="G3798" i="2"/>
  <c r="F3798" i="2"/>
  <c r="C3800" i="2"/>
  <c r="H2455" i="2" l="1"/>
  <c r="I2455" i="2" s="1"/>
  <c r="M2455" i="2" s="1"/>
  <c r="L3800" i="2"/>
  <c r="E3800" i="2"/>
  <c r="K3800" i="2"/>
  <c r="F3799" i="2"/>
  <c r="G3799" i="2"/>
  <c r="C3801" i="2"/>
  <c r="N2455" i="2" l="1"/>
  <c r="D2456" i="2" s="1"/>
  <c r="A2455" i="2"/>
  <c r="E3801" i="2"/>
  <c r="K3801" i="2"/>
  <c r="F3800" i="2"/>
  <c r="G3800" i="2"/>
  <c r="C3802" i="2"/>
  <c r="H2456" i="2" l="1"/>
  <c r="E3802" i="2"/>
  <c r="K3802" i="2"/>
  <c r="F3801" i="2"/>
  <c r="G3801" i="2"/>
  <c r="C3803" i="2"/>
  <c r="N2456" i="2" l="1"/>
  <c r="D2457" i="2" s="1"/>
  <c r="I2456" i="2"/>
  <c r="M2456" i="2" s="1"/>
  <c r="H2457" i="2" s="1"/>
  <c r="A2456" i="2"/>
  <c r="E3803" i="2"/>
  <c r="K3803" i="2"/>
  <c r="F3802" i="2"/>
  <c r="G3802" i="2"/>
  <c r="C3804" i="2"/>
  <c r="A2457" i="2" l="1"/>
  <c r="I2457" i="2"/>
  <c r="M2457" i="2" s="1"/>
  <c r="N2457" i="2"/>
  <c r="D2458" i="2" s="1"/>
  <c r="K3804" i="2"/>
  <c r="E3804" i="2"/>
  <c r="F3803" i="2"/>
  <c r="G3803" i="2"/>
  <c r="C3805" i="2"/>
  <c r="H2458" i="2" l="1"/>
  <c r="I2458" i="2" s="1"/>
  <c r="M2458" i="2" s="1"/>
  <c r="H2459" i="2" s="1"/>
  <c r="I2459" i="2" s="1"/>
  <c r="M2459" i="2" s="1"/>
  <c r="N2458" i="2"/>
  <c r="D2459" i="2" s="1"/>
  <c r="A2458" i="2"/>
  <c r="K3805" i="2"/>
  <c r="G3804" i="2"/>
  <c r="F3804" i="2"/>
  <c r="C3806" i="2"/>
  <c r="A2459" i="2" l="1"/>
  <c r="N2459" i="2"/>
  <c r="L3806" i="2"/>
  <c r="K3806" i="2"/>
  <c r="C3807" i="2"/>
  <c r="D2460" i="2" l="1"/>
  <c r="H2460" i="2"/>
  <c r="L3807" i="2"/>
  <c r="K3807" i="2"/>
  <c r="C3808" i="2"/>
  <c r="A2460" i="2" l="1"/>
  <c r="I2460" i="2"/>
  <c r="M2460" i="2" s="1"/>
  <c r="N2460" i="2"/>
  <c r="D2461" i="2" s="1"/>
  <c r="L3808" i="2"/>
  <c r="K3808" i="2"/>
  <c r="C3809" i="2"/>
  <c r="H2461" i="2" l="1"/>
  <c r="A2461" i="2" s="1"/>
  <c r="L3809" i="2"/>
  <c r="K3809" i="2"/>
  <c r="E3809" i="2"/>
  <c r="C3810" i="2"/>
  <c r="I2461" i="2" l="1"/>
  <c r="M2461" i="2" s="1"/>
  <c r="N2461" i="2"/>
  <c r="D2462" i="2" s="1"/>
  <c r="L3810" i="2"/>
  <c r="L2462" i="2"/>
  <c r="K3810" i="2"/>
  <c r="E3810" i="2"/>
  <c r="F3809" i="2"/>
  <c r="G3809" i="2"/>
  <c r="C3811" i="2"/>
  <c r="H2462" i="2" l="1"/>
  <c r="L3811" i="2"/>
  <c r="L2463" i="2"/>
  <c r="K3811" i="2"/>
  <c r="E3811" i="2"/>
  <c r="G3810" i="2"/>
  <c r="F3810" i="2"/>
  <c r="C3812" i="2"/>
  <c r="A2462" i="2" l="1"/>
  <c r="N2462" i="2"/>
  <c r="D2463" i="2" s="1"/>
  <c r="I2462" i="2"/>
  <c r="M2462" i="2" s="1"/>
  <c r="H2463" i="2" s="1"/>
  <c r="I2463" i="2" s="1"/>
  <c r="M2463" i="2" s="1"/>
  <c r="L3812" i="2"/>
  <c r="K3812" i="2"/>
  <c r="E3812" i="2"/>
  <c r="F3811" i="2"/>
  <c r="G3811" i="2"/>
  <c r="C3813" i="2"/>
  <c r="A2463" i="2" l="1"/>
  <c r="N2463" i="2"/>
  <c r="L3813" i="2"/>
  <c r="K3813" i="2"/>
  <c r="E3813" i="2"/>
  <c r="F3812" i="2"/>
  <c r="G3812" i="2"/>
  <c r="C3814" i="2"/>
  <c r="D2464" i="2" l="1"/>
  <c r="H2464" i="2"/>
  <c r="L3814" i="2"/>
  <c r="K3814" i="2"/>
  <c r="E3814" i="2"/>
  <c r="F3813" i="2"/>
  <c r="G3813" i="2"/>
  <c r="C3815" i="2"/>
  <c r="I2464" i="2" l="1"/>
  <c r="M2464" i="2" s="1"/>
  <c r="L2464" i="2"/>
  <c r="N2464" i="2"/>
  <c r="D2465" i="2" s="1"/>
  <c r="A2464" i="2"/>
  <c r="L2465" i="2"/>
  <c r="L3815" i="2"/>
  <c r="E3815" i="2"/>
  <c r="K3815" i="2"/>
  <c r="F3814" i="2"/>
  <c r="G3814" i="2"/>
  <c r="C3816" i="2"/>
  <c r="H2465" i="2" l="1"/>
  <c r="L3816" i="2"/>
  <c r="E2466" i="2"/>
  <c r="E3816" i="2"/>
  <c r="K3816" i="2"/>
  <c r="F3815" i="2"/>
  <c r="G3815" i="2"/>
  <c r="C3817" i="2"/>
  <c r="I2465" i="2" l="1"/>
  <c r="M2465" i="2" s="1"/>
  <c r="N2465" i="2"/>
  <c r="D2466" i="2" s="1"/>
  <c r="A2465" i="2"/>
  <c r="F2466" i="2"/>
  <c r="G2466" i="2" s="1"/>
  <c r="L3817" i="2"/>
  <c r="E3817" i="2"/>
  <c r="K3817" i="2"/>
  <c r="F3816" i="2"/>
  <c r="G3816" i="2"/>
  <c r="C3818" i="2"/>
  <c r="H2466" i="2" l="1"/>
  <c r="L3818" i="2"/>
  <c r="E3818" i="2"/>
  <c r="K3818" i="2"/>
  <c r="F3817" i="2"/>
  <c r="G3817" i="2"/>
  <c r="C3819" i="2"/>
  <c r="L2466" i="2" l="1"/>
  <c r="A2466" i="2"/>
  <c r="N2466" i="2"/>
  <c r="D2467" i="2" s="1"/>
  <c r="E2467" i="2" s="1"/>
  <c r="F2467" i="2" s="1"/>
  <c r="G2467" i="2" s="1"/>
  <c r="I2466" i="2"/>
  <c r="M2466" i="2" s="1"/>
  <c r="L3819" i="2"/>
  <c r="E3819" i="2"/>
  <c r="K3819" i="2"/>
  <c r="F3818" i="2"/>
  <c r="G3818" i="2"/>
  <c r="C3820" i="2"/>
  <c r="H2467" i="2" l="1"/>
  <c r="L3820" i="2"/>
  <c r="E3820" i="2"/>
  <c r="K3820" i="2"/>
  <c r="F3819" i="2"/>
  <c r="G3819" i="2"/>
  <c r="C3821" i="2"/>
  <c r="N2467" i="2" l="1"/>
  <c r="D2468" i="2" s="1"/>
  <c r="E2468" i="2" s="1"/>
  <c r="I2467" i="2"/>
  <c r="A2467" i="2"/>
  <c r="L3821" i="2"/>
  <c r="E2469" i="2"/>
  <c r="K3821" i="2"/>
  <c r="E3821" i="2"/>
  <c r="F3820" i="2"/>
  <c r="G3820" i="2"/>
  <c r="C3822" i="2"/>
  <c r="M2467" i="2"/>
  <c r="H2468" i="2" l="1"/>
  <c r="F2468" i="2"/>
  <c r="G2468" i="2"/>
  <c r="L3822" i="2"/>
  <c r="F2469" i="2"/>
  <c r="G2469" i="2"/>
  <c r="K3822" i="2"/>
  <c r="E3822" i="2"/>
  <c r="F3821" i="2"/>
  <c r="G3821" i="2"/>
  <c r="C3823" i="2"/>
  <c r="N2468" i="2" l="1"/>
  <c r="D2469" i="2" s="1"/>
  <c r="I2468" i="2"/>
  <c r="M2468" i="2" s="1"/>
  <c r="H2469" i="2" s="1"/>
  <c r="I2469" i="2" s="1"/>
  <c r="M2469" i="2" s="1"/>
  <c r="A2468" i="2"/>
  <c r="A2469" i="2"/>
  <c r="N2469" i="2"/>
  <c r="H2470" i="2" s="1"/>
  <c r="I2470" i="2" s="1"/>
  <c r="M2470" i="2" s="1"/>
  <c r="L3823" i="2"/>
  <c r="E2470" i="2"/>
  <c r="F2470" i="2" s="1"/>
  <c r="G2470" i="2" s="1"/>
  <c r="K3823" i="2"/>
  <c r="E3823" i="2"/>
  <c r="G3822" i="2"/>
  <c r="F3822" i="2"/>
  <c r="C3824" i="2"/>
  <c r="D2470" i="2" l="1"/>
  <c r="A2470" i="2" s="1"/>
  <c r="L3824" i="2"/>
  <c r="K3824" i="2"/>
  <c r="E3824" i="2"/>
  <c r="F3823" i="2"/>
  <c r="G3823" i="2"/>
  <c r="C3825" i="2"/>
  <c r="N2470" i="2" l="1"/>
  <c r="H2471" i="2" s="1"/>
  <c r="I2471" i="2" s="1"/>
  <c r="M2471" i="2" s="1"/>
  <c r="L3825" i="2"/>
  <c r="K3825" i="2"/>
  <c r="E3825" i="2"/>
  <c r="F3824" i="2"/>
  <c r="G3824" i="2"/>
  <c r="C3826" i="2"/>
  <c r="D2471" i="2" l="1"/>
  <c r="A2471" i="2" s="1"/>
  <c r="L3826" i="2"/>
  <c r="K3826" i="2"/>
  <c r="E3826" i="2"/>
  <c r="G3825" i="2"/>
  <c r="F3825" i="2"/>
  <c r="C3827" i="2"/>
  <c r="N2471" i="2" l="1"/>
  <c r="H2472" i="2" s="1"/>
  <c r="I2472" i="2" s="1"/>
  <c r="M2472" i="2" s="1"/>
  <c r="L3827" i="2"/>
  <c r="K3827" i="2"/>
  <c r="E3827" i="2"/>
  <c r="F3826" i="2"/>
  <c r="G3826" i="2"/>
  <c r="C3828" i="2"/>
  <c r="N2472" i="2" l="1"/>
  <c r="D2472" i="2"/>
  <c r="A2472" i="2" s="1"/>
  <c r="L3828" i="2"/>
  <c r="H2473" i="2"/>
  <c r="I2473" i="2" s="1"/>
  <c r="M2473" i="2" s="1"/>
  <c r="K3828" i="2"/>
  <c r="E3828" i="2"/>
  <c r="F3827" i="2"/>
  <c r="G3827" i="2"/>
  <c r="C3829" i="2"/>
  <c r="D2473" i="2" l="1"/>
  <c r="N2473" i="2"/>
  <c r="D2474" i="2" s="1"/>
  <c r="L3829" i="2"/>
  <c r="A2473" i="2"/>
  <c r="K3829" i="2"/>
  <c r="E3829" i="2"/>
  <c r="G3828" i="2"/>
  <c r="F3828" i="2"/>
  <c r="C3830" i="2"/>
  <c r="H2474" i="2" l="1"/>
  <c r="A2474" i="2" s="1"/>
  <c r="L3830" i="2"/>
  <c r="E3830" i="2"/>
  <c r="K3830" i="2"/>
  <c r="F3829" i="2"/>
  <c r="G3829" i="2"/>
  <c r="C3831" i="2"/>
  <c r="N2474" i="2" l="1"/>
  <c r="D2475" i="2" s="1"/>
  <c r="I2474" i="2"/>
  <c r="M2474" i="2" s="1"/>
  <c r="L3831" i="2"/>
  <c r="E3831" i="2"/>
  <c r="K3831" i="2"/>
  <c r="F3830" i="2"/>
  <c r="G3830" i="2"/>
  <c r="C3832" i="2"/>
  <c r="H2475" i="2" l="1"/>
  <c r="A2475" i="2" s="1"/>
  <c r="E3832" i="2"/>
  <c r="K3832" i="2"/>
  <c r="F3831" i="2"/>
  <c r="G3831" i="2"/>
  <c r="C3833" i="2"/>
  <c r="N2475" i="2" l="1"/>
  <c r="D2476" i="2" s="1"/>
  <c r="I2475" i="2"/>
  <c r="M2475" i="2" s="1"/>
  <c r="E3833" i="2"/>
  <c r="K3833" i="2"/>
  <c r="F3832" i="2"/>
  <c r="G3832" i="2"/>
  <c r="C3834" i="2"/>
  <c r="H2476" i="2" l="1"/>
  <c r="A2476" i="2" s="1"/>
  <c r="K3834" i="2"/>
  <c r="E3834" i="2"/>
  <c r="F3833" i="2"/>
  <c r="G3833" i="2"/>
  <c r="C3835" i="2"/>
  <c r="N2476" i="2" l="1"/>
  <c r="D2477" i="2" s="1"/>
  <c r="I2476" i="2"/>
  <c r="M2476" i="2" s="1"/>
  <c r="K3835" i="2"/>
  <c r="G3834" i="2"/>
  <c r="F3834" i="2"/>
  <c r="C3836" i="2"/>
  <c r="H2477" i="2" l="1"/>
  <c r="A2477" i="2" s="1"/>
  <c r="L3836" i="2"/>
  <c r="K3836" i="2"/>
  <c r="C3837" i="2"/>
  <c r="N2477" i="2" l="1"/>
  <c r="D2478" i="2" s="1"/>
  <c r="I2477" i="2"/>
  <c r="M2477" i="2" s="1"/>
  <c r="H2478" i="2" s="1"/>
  <c r="N2478" i="2" s="1"/>
  <c r="D2479" i="2" s="1"/>
  <c r="L3837" i="2"/>
  <c r="K3837" i="2"/>
  <c r="C3838" i="2"/>
  <c r="L3838" i="2" l="1"/>
  <c r="A2478" i="2"/>
  <c r="I2478" i="2"/>
  <c r="M2478" i="2" s="1"/>
  <c r="H2479" i="2" s="1"/>
  <c r="A2479" i="2" s="1"/>
  <c r="E3838" i="2"/>
  <c r="K3838" i="2"/>
  <c r="C3839" i="2"/>
  <c r="L3839" i="2" l="1"/>
  <c r="I2479" i="2"/>
  <c r="M2479" i="2" s="1"/>
  <c r="N2479" i="2"/>
  <c r="D2480" i="2" s="1"/>
  <c r="K3839" i="2"/>
  <c r="F3838" i="2"/>
  <c r="G3838" i="2"/>
  <c r="C3840" i="2"/>
  <c r="L3840" i="2" l="1"/>
  <c r="H2480" i="2"/>
  <c r="N2480" i="2" s="1"/>
  <c r="D2481" i="2" s="1"/>
  <c r="K3840" i="2"/>
  <c r="E3840" i="2"/>
  <c r="C3841" i="2"/>
  <c r="L3841" i="2" l="1"/>
  <c r="I2480" i="2"/>
  <c r="M2480" i="2" s="1"/>
  <c r="H2481" i="2" s="1"/>
  <c r="A2481" i="2" s="1"/>
  <c r="A2480" i="2"/>
  <c r="K3841" i="2"/>
  <c r="E3841" i="2"/>
  <c r="F3840" i="2"/>
  <c r="G3840" i="2"/>
  <c r="C3842" i="2"/>
  <c r="N2481" i="2" l="1"/>
  <c r="D2482" i="2" s="1"/>
  <c r="I2481" i="2"/>
  <c r="M2481" i="2" s="1"/>
  <c r="H2482" i="2" s="1"/>
  <c r="A2482" i="2" s="1"/>
  <c r="L3842" i="2"/>
  <c r="K3842" i="2"/>
  <c r="E3842" i="2"/>
  <c r="G3841" i="2"/>
  <c r="F3841" i="2"/>
  <c r="C3843" i="2"/>
  <c r="L3843" i="2" l="1"/>
  <c r="I2482" i="2"/>
  <c r="M2482" i="2" s="1"/>
  <c r="N2482" i="2"/>
  <c r="D2483" i="2" s="1"/>
  <c r="K3843" i="2"/>
  <c r="E3843" i="2"/>
  <c r="F3842" i="2"/>
  <c r="G3842" i="2"/>
  <c r="C3844" i="2"/>
  <c r="L3844" i="2" l="1"/>
  <c r="H2483" i="2"/>
  <c r="A2483" i="2" s="1"/>
  <c r="K3844" i="2"/>
  <c r="E3844" i="2"/>
  <c r="F3843" i="2"/>
  <c r="G3843" i="2"/>
  <c r="C3845" i="2"/>
  <c r="L3845" i="2" l="1"/>
  <c r="I2483" i="2"/>
  <c r="M2483" i="2" s="1"/>
  <c r="N2483" i="2"/>
  <c r="D2484" i="2" s="1"/>
  <c r="K3845" i="2"/>
  <c r="E3845" i="2"/>
  <c r="F3844" i="2"/>
  <c r="G3844" i="2"/>
  <c r="C3846" i="2"/>
  <c r="L3846" i="2" l="1"/>
  <c r="H2484" i="2"/>
  <c r="A2484" i="2" s="1"/>
  <c r="E3846" i="2"/>
  <c r="K3846" i="2"/>
  <c r="F3845" i="2"/>
  <c r="G3845" i="2"/>
  <c r="C3847" i="2"/>
  <c r="L3847" i="2" l="1"/>
  <c r="I2484" i="2"/>
  <c r="M2484" i="2" s="1"/>
  <c r="N2484" i="2"/>
  <c r="D2485" i="2" s="1"/>
  <c r="E3847" i="2"/>
  <c r="K3847" i="2"/>
  <c r="F3846" i="2"/>
  <c r="G3846" i="2"/>
  <c r="C3848" i="2"/>
  <c r="L3848" i="2" l="1"/>
  <c r="H2485" i="2"/>
  <c r="A2485" i="2" s="1"/>
  <c r="E3848" i="2"/>
  <c r="K3848" i="2"/>
  <c r="F3847" i="2"/>
  <c r="G3847" i="2"/>
  <c r="C3849" i="2"/>
  <c r="L3849" i="2" l="1"/>
  <c r="N2485" i="2"/>
  <c r="D2486" i="2" s="1"/>
  <c r="I2485" i="2"/>
  <c r="M2485" i="2" s="1"/>
  <c r="E3849" i="2"/>
  <c r="K3849" i="2"/>
  <c r="F3848" i="2"/>
  <c r="G3848" i="2"/>
  <c r="C3850" i="2"/>
  <c r="L3850" i="2" l="1"/>
  <c r="H2486" i="2"/>
  <c r="I2486" i="2" s="1"/>
  <c r="M2486" i="2" s="1"/>
  <c r="E3850" i="2"/>
  <c r="K3850" i="2"/>
  <c r="F3849" i="2"/>
  <c r="G3849" i="2"/>
  <c r="C3851" i="2"/>
  <c r="N2486" i="2" l="1"/>
  <c r="D2487" i="2" s="1"/>
  <c r="L3851" i="2"/>
  <c r="A2486" i="2"/>
  <c r="E3851" i="2"/>
  <c r="K3851" i="2"/>
  <c r="F3850" i="2"/>
  <c r="G3850" i="2"/>
  <c r="C3852" i="2"/>
  <c r="H2487" i="2" l="1"/>
  <c r="L3852" i="2"/>
  <c r="A2487" i="2"/>
  <c r="I2487" i="2"/>
  <c r="M2487" i="2" s="1"/>
  <c r="N2487" i="2"/>
  <c r="D2488" i="2" s="1"/>
  <c r="K3852" i="2"/>
  <c r="E3852" i="2"/>
  <c r="F3851" i="2"/>
  <c r="G3851" i="2"/>
  <c r="C3853" i="2"/>
  <c r="L3853" i="2" l="1"/>
  <c r="H2488" i="2"/>
  <c r="I2488" i="2" s="1"/>
  <c r="M2488" i="2" s="1"/>
  <c r="K3853" i="2"/>
  <c r="E3853" i="2"/>
  <c r="F3852" i="2"/>
  <c r="G3852" i="2"/>
  <c r="C3854" i="2"/>
  <c r="L3854" i="2" l="1"/>
  <c r="A2488" i="2"/>
  <c r="N2488" i="2"/>
  <c r="D2489" i="2" s="1"/>
  <c r="K3854" i="2"/>
  <c r="E3854" i="2"/>
  <c r="G3853" i="2"/>
  <c r="F3853" i="2"/>
  <c r="C3855" i="2"/>
  <c r="L3855" i="2" l="1"/>
  <c r="H2489" i="2"/>
  <c r="I2489" i="2" s="1"/>
  <c r="M2489" i="2" s="1"/>
  <c r="K3855" i="2"/>
  <c r="E3855" i="2"/>
  <c r="F3854" i="2"/>
  <c r="G3854" i="2"/>
  <c r="C3856" i="2"/>
  <c r="L3856" i="2" l="1"/>
  <c r="A2489" i="2"/>
  <c r="N2489" i="2"/>
  <c r="D2490" i="2" s="1"/>
  <c r="K3856" i="2"/>
  <c r="E3856" i="2"/>
  <c r="F3855" i="2"/>
  <c r="G3855" i="2"/>
  <c r="C3857" i="2"/>
  <c r="L3857" i="2" l="1"/>
  <c r="H2490" i="2"/>
  <c r="N2490" i="2" s="1"/>
  <c r="D2491" i="2" s="1"/>
  <c r="K3857" i="2"/>
  <c r="E3857" i="2"/>
  <c r="F3856" i="2"/>
  <c r="G3856" i="2"/>
  <c r="C3858" i="2"/>
  <c r="L3858" i="2" l="1"/>
  <c r="A2490" i="2"/>
  <c r="I2490" i="2"/>
  <c r="M2490" i="2" s="1"/>
  <c r="H2491" i="2" s="1"/>
  <c r="A2491" i="2" s="1"/>
  <c r="E3858" i="2"/>
  <c r="K3858" i="2"/>
  <c r="F3857" i="2"/>
  <c r="G3857" i="2"/>
  <c r="C3859" i="2"/>
  <c r="L3859" i="2" l="1"/>
  <c r="N2491" i="2"/>
  <c r="D2492" i="2" s="1"/>
  <c r="I2491" i="2"/>
  <c r="M2491" i="2" s="1"/>
  <c r="E3859" i="2"/>
  <c r="K3859" i="2"/>
  <c r="F3858" i="2"/>
  <c r="G3858" i="2"/>
  <c r="C3860" i="2"/>
  <c r="L3860" i="2" l="1"/>
  <c r="H2492" i="2"/>
  <c r="N2492" i="2" s="1"/>
  <c r="D2493" i="2" s="1"/>
  <c r="K3860" i="2"/>
  <c r="E3860" i="2"/>
  <c r="G3859" i="2"/>
  <c r="F3859" i="2"/>
  <c r="C3861" i="2"/>
  <c r="L3861" i="2" l="1"/>
  <c r="A2492" i="2"/>
  <c r="I2492" i="2"/>
  <c r="M2492" i="2" s="1"/>
  <c r="H2493" i="2" s="1"/>
  <c r="A2493" i="2" s="1"/>
  <c r="E3861" i="2"/>
  <c r="K3861" i="2"/>
  <c r="F3860" i="2"/>
  <c r="G3860" i="2"/>
  <c r="C3862" i="2"/>
  <c r="L2493" i="2" l="1"/>
  <c r="N2493" i="2"/>
  <c r="D2494" i="2" s="1"/>
  <c r="I2493" i="2"/>
  <c r="M2493" i="2" s="1"/>
  <c r="E3862" i="2"/>
  <c r="K3862" i="2"/>
  <c r="F3861" i="2"/>
  <c r="G3861" i="2"/>
  <c r="C3863" i="2"/>
  <c r="H2494" i="2" l="1"/>
  <c r="A2494" i="2" s="1"/>
  <c r="E3863" i="2"/>
  <c r="K3863" i="2"/>
  <c r="F3862" i="2"/>
  <c r="G3862" i="2"/>
  <c r="C3864" i="2"/>
  <c r="I2494" i="2" l="1"/>
  <c r="M2494" i="2" s="1"/>
  <c r="N2494" i="2"/>
  <c r="D2495" i="2" s="1"/>
  <c r="L2494" i="2"/>
  <c r="H2495" i="2" s="1"/>
  <c r="E3864" i="2"/>
  <c r="K3864" i="2"/>
  <c r="F3863" i="2"/>
  <c r="G3863" i="2"/>
  <c r="C3865" i="2"/>
  <c r="A2495" i="2" l="1"/>
  <c r="L2495" i="2"/>
  <c r="L3865" i="2"/>
  <c r="I2495" i="2"/>
  <c r="M2495" i="2" s="1"/>
  <c r="N2495" i="2"/>
  <c r="D2496" i="2" s="1"/>
  <c r="L2496" i="2"/>
  <c r="K3865" i="2"/>
  <c r="E3865" i="2"/>
  <c r="F3864" i="2"/>
  <c r="G3864" i="2"/>
  <c r="C3866" i="2"/>
  <c r="E2496" i="2" l="1"/>
  <c r="G2496" i="2" s="1"/>
  <c r="H2496" i="2"/>
  <c r="A2496" i="2" s="1"/>
  <c r="K3866" i="2"/>
  <c r="G3865" i="2"/>
  <c r="F3865" i="2"/>
  <c r="C3867" i="2"/>
  <c r="F2496" i="2" l="1"/>
  <c r="L3867" i="2"/>
  <c r="N2496" i="2"/>
  <c r="D2497" i="2" s="1"/>
  <c r="I2496" i="2"/>
  <c r="M2496" i="2" s="1"/>
  <c r="L2497" i="2"/>
  <c r="K3867" i="2"/>
  <c r="C3868" i="2"/>
  <c r="L3868" i="2" l="1"/>
  <c r="E2497" i="2"/>
  <c r="F2497" i="2" s="1"/>
  <c r="H2497" i="2"/>
  <c r="I2497" i="2" s="1"/>
  <c r="M2497" i="2" s="1"/>
  <c r="K3868" i="2"/>
  <c r="C3869" i="2"/>
  <c r="G2497" i="2" l="1"/>
  <c r="L3869" i="2"/>
  <c r="N2497" i="2"/>
  <c r="H2498" i="2" s="1"/>
  <c r="I2498" i="2" s="1"/>
  <c r="A2497" i="2"/>
  <c r="K3869" i="2"/>
  <c r="C3870" i="2"/>
  <c r="M2498" i="2"/>
  <c r="D2498" i="2" l="1"/>
  <c r="A2498" i="2" s="1"/>
  <c r="L3870" i="2"/>
  <c r="N2498" i="2"/>
  <c r="K3870" i="2"/>
  <c r="C3871" i="2"/>
  <c r="E2498" i="2" l="1"/>
  <c r="L3871" i="2"/>
  <c r="K3871" i="2"/>
  <c r="E3871" i="2"/>
  <c r="C3872" i="2"/>
  <c r="H2499" i="2" l="1"/>
  <c r="I2499" i="2" s="1"/>
  <c r="M2499" i="2" s="1"/>
  <c r="F2498" i="2"/>
  <c r="G2498" i="2" s="1"/>
  <c r="D2499" i="2" s="1"/>
  <c r="A2499" i="2" s="1"/>
  <c r="N2499" i="2"/>
  <c r="L3872" i="2"/>
  <c r="E2500" i="2"/>
  <c r="F2500" i="2" s="1"/>
  <c r="K3872" i="2"/>
  <c r="E3872" i="2"/>
  <c r="F3871" i="2"/>
  <c r="G3871" i="2"/>
  <c r="C3873" i="2"/>
  <c r="D2500" i="2" l="1"/>
  <c r="H2500" i="2"/>
  <c r="I2500" i="2" s="1"/>
  <c r="M2500" i="2" s="1"/>
  <c r="G2500" i="2"/>
  <c r="L3873" i="2"/>
  <c r="K3873" i="2"/>
  <c r="E3873" i="2"/>
  <c r="G3872" i="2"/>
  <c r="F3872" i="2"/>
  <c r="C3874" i="2"/>
  <c r="N2500" i="2" l="1"/>
  <c r="D2501" i="2" s="1"/>
  <c r="A2500" i="2"/>
  <c r="L3874" i="2"/>
  <c r="K3874" i="2"/>
  <c r="E3874" i="2"/>
  <c r="F3873" i="2"/>
  <c r="G3873" i="2"/>
  <c r="C3875" i="2"/>
  <c r="H2501" i="2" l="1"/>
  <c r="N2501" i="2" s="1"/>
  <c r="D2502" i="2" s="1"/>
  <c r="L3875" i="2"/>
  <c r="K3875" i="2"/>
  <c r="E3875" i="2"/>
  <c r="F3874" i="2"/>
  <c r="G3874" i="2"/>
  <c r="C3876" i="2"/>
  <c r="A2501" i="2" l="1"/>
  <c r="I2501" i="2"/>
  <c r="M2501" i="2" s="1"/>
  <c r="H2502" i="2" s="1"/>
  <c r="I2502" i="2" s="1"/>
  <c r="M2502" i="2" s="1"/>
  <c r="L3876" i="2"/>
  <c r="K3876" i="2"/>
  <c r="E3876" i="2"/>
  <c r="F3875" i="2"/>
  <c r="G3875" i="2"/>
  <c r="C3877" i="2"/>
  <c r="A2502" i="2" l="1"/>
  <c r="N2502" i="2"/>
  <c r="D2503" i="2" s="1"/>
  <c r="L3877" i="2"/>
  <c r="E3877" i="2"/>
  <c r="K3877" i="2"/>
  <c r="F3876" i="2"/>
  <c r="G3876" i="2"/>
  <c r="C3878" i="2"/>
  <c r="H2503" i="2" l="1"/>
  <c r="N2503" i="2" s="1"/>
  <c r="D2504" i="2" s="1"/>
  <c r="L3878" i="2"/>
  <c r="E3878" i="2"/>
  <c r="K3878" i="2"/>
  <c r="F3877" i="2"/>
  <c r="G3877" i="2"/>
  <c r="C3879" i="2"/>
  <c r="A2503" i="2" l="1"/>
  <c r="I2503" i="2"/>
  <c r="M2503" i="2" s="1"/>
  <c r="H2504" i="2" s="1"/>
  <c r="A2504" i="2" s="1"/>
  <c r="L3879" i="2"/>
  <c r="E3879" i="2"/>
  <c r="K3879" i="2"/>
  <c r="F3878" i="2"/>
  <c r="G3878" i="2"/>
  <c r="C3880" i="2"/>
  <c r="N2504" i="2" l="1"/>
  <c r="D2505" i="2" s="1"/>
  <c r="I2504" i="2"/>
  <c r="M2504" i="2" s="1"/>
  <c r="L3880" i="2"/>
  <c r="E3880" i="2"/>
  <c r="K3880" i="2"/>
  <c r="F3879" i="2"/>
  <c r="G3879" i="2"/>
  <c r="C3881" i="2"/>
  <c r="H2505" i="2" l="1"/>
  <c r="I2505" i="2" s="1"/>
  <c r="M2505" i="2" s="1"/>
  <c r="L3881" i="2"/>
  <c r="A2505" i="2"/>
  <c r="N2505" i="2"/>
  <c r="D2506" i="2" s="1"/>
  <c r="E3881" i="2"/>
  <c r="K3881" i="2"/>
  <c r="F3880" i="2"/>
  <c r="G3880" i="2"/>
  <c r="C3882" i="2"/>
  <c r="L3882" i="2" l="1"/>
  <c r="H2506" i="2"/>
  <c r="A2506" i="2" s="1"/>
  <c r="E3882" i="2"/>
  <c r="K3882" i="2"/>
  <c r="F3881" i="2"/>
  <c r="G3881" i="2"/>
  <c r="C3883" i="2"/>
  <c r="L3883" i="2" l="1"/>
  <c r="I2506" i="2"/>
  <c r="M2506" i="2" s="1"/>
  <c r="N2506" i="2"/>
  <c r="D2507" i="2" s="1"/>
  <c r="K3883" i="2"/>
  <c r="E3883" i="2"/>
  <c r="F3882" i="2"/>
  <c r="G3882" i="2"/>
  <c r="C3884" i="2"/>
  <c r="L3884" i="2" l="1"/>
  <c r="H2507" i="2"/>
  <c r="N2507" i="2" s="1"/>
  <c r="D2508" i="2" s="1"/>
  <c r="K3884" i="2"/>
  <c r="E3884" i="2"/>
  <c r="F3883" i="2"/>
  <c r="G3883" i="2"/>
  <c r="C3885" i="2"/>
  <c r="L3885" i="2" l="1"/>
  <c r="A2507" i="2"/>
  <c r="I2507" i="2"/>
  <c r="M2507" i="2" s="1"/>
  <c r="H2508" i="2" s="1"/>
  <c r="A2508" i="2" s="1"/>
  <c r="K3885" i="2"/>
  <c r="E3885" i="2"/>
  <c r="G3884" i="2"/>
  <c r="F3884" i="2"/>
  <c r="C3886" i="2"/>
  <c r="L3886" i="2" l="1"/>
  <c r="I2508" i="2"/>
  <c r="M2508" i="2" s="1"/>
  <c r="N2508" i="2"/>
  <c r="D2509" i="2" s="1"/>
  <c r="K3886" i="2"/>
  <c r="E3886" i="2"/>
  <c r="F3885" i="2"/>
  <c r="G3885" i="2"/>
  <c r="C3887" i="2"/>
  <c r="L3887" i="2" l="1"/>
  <c r="H2509" i="2"/>
  <c r="A2509" i="2" s="1"/>
  <c r="K3887" i="2"/>
  <c r="E3887" i="2"/>
  <c r="F3886" i="2"/>
  <c r="G3886" i="2"/>
  <c r="C3888" i="2"/>
  <c r="L3888" i="2" l="1"/>
  <c r="N2509" i="2"/>
  <c r="D2510" i="2" s="1"/>
  <c r="I2509" i="2"/>
  <c r="M2509" i="2" s="1"/>
  <c r="K3888" i="2"/>
  <c r="E3888" i="2"/>
  <c r="F3887" i="2"/>
  <c r="G3887" i="2"/>
  <c r="C3889" i="2"/>
  <c r="L3889" i="2" l="1"/>
  <c r="H2510" i="2"/>
  <c r="I2510" i="2" s="1"/>
  <c r="M2510" i="2" s="1"/>
  <c r="E3889" i="2"/>
  <c r="K3889" i="2"/>
  <c r="F3888" i="2"/>
  <c r="G3888" i="2"/>
  <c r="C3890" i="2"/>
  <c r="L3890" i="2" l="1"/>
  <c r="A2510" i="2"/>
  <c r="N2510" i="2"/>
  <c r="D2511" i="2" s="1"/>
  <c r="K3890" i="2"/>
  <c r="E3890" i="2"/>
  <c r="F3889" i="2"/>
  <c r="G3889" i="2"/>
  <c r="C3891" i="2"/>
  <c r="L3891" i="2" l="1"/>
  <c r="H2511" i="2"/>
  <c r="N2511" i="2" s="1"/>
  <c r="D2512" i="2" s="1"/>
  <c r="K3891" i="2"/>
  <c r="E3891" i="2"/>
  <c r="G3890" i="2"/>
  <c r="F3890" i="2"/>
  <c r="C3892" i="2"/>
  <c r="L3892" i="2" l="1"/>
  <c r="A2511" i="2"/>
  <c r="I2511" i="2"/>
  <c r="M2511" i="2" s="1"/>
  <c r="H2512" i="2" s="1"/>
  <c r="E3892" i="2"/>
  <c r="K3892" i="2"/>
  <c r="F3891" i="2"/>
  <c r="G3891" i="2"/>
  <c r="C3893" i="2"/>
  <c r="A2512" i="2" l="1"/>
  <c r="I2512" i="2"/>
  <c r="M2512" i="2" s="1"/>
  <c r="E3893" i="2"/>
  <c r="K3893" i="2"/>
  <c r="F3892" i="2"/>
  <c r="G3892" i="2"/>
  <c r="C3894" i="2"/>
  <c r="N2512" i="2" l="1"/>
  <c r="D2513" i="2" s="1"/>
  <c r="E3894" i="2"/>
  <c r="K3894" i="2"/>
  <c r="F3893" i="2"/>
  <c r="G3893" i="2"/>
  <c r="C3895" i="2"/>
  <c r="H2513" i="2" l="1"/>
  <c r="K3895" i="2"/>
  <c r="E3895" i="2"/>
  <c r="F3894" i="2"/>
  <c r="G3894" i="2"/>
  <c r="C3896" i="2"/>
  <c r="N2513" i="2" l="1"/>
  <c r="D2514" i="2" s="1"/>
  <c r="I2513" i="2"/>
  <c r="M2513" i="2" s="1"/>
  <c r="H2514" i="2" s="1"/>
  <c r="A2513" i="2"/>
  <c r="K3896" i="2"/>
  <c r="F3895" i="2"/>
  <c r="G3895" i="2"/>
  <c r="C3897" i="2"/>
  <c r="I2514" i="2" l="1"/>
  <c r="M2514" i="2" s="1"/>
  <c r="N2514" i="2"/>
  <c r="D2515" i="2" s="1"/>
  <c r="A2514" i="2"/>
  <c r="K3897" i="2"/>
  <c r="C3898" i="2"/>
  <c r="H2515" i="2" l="1"/>
  <c r="I2515" i="2"/>
  <c r="M2515" i="2" s="1"/>
  <c r="A2515" i="2"/>
  <c r="N2515" i="2"/>
  <c r="D2516" i="2" s="1"/>
  <c r="L3898" i="2"/>
  <c r="H2516" i="2"/>
  <c r="K3898" i="2"/>
  <c r="C3899" i="2"/>
  <c r="A2516" i="2" l="1"/>
  <c r="I2516" i="2"/>
  <c r="M2516" i="2" s="1"/>
  <c r="N2516" i="2"/>
  <c r="D2517" i="2" s="1"/>
  <c r="L3899" i="2"/>
  <c r="K3899" i="2"/>
  <c r="C3900" i="2"/>
  <c r="H2517" i="2" l="1"/>
  <c r="I2517" i="2" s="1"/>
  <c r="M2517" i="2" s="1"/>
  <c r="L3900" i="2"/>
  <c r="K3900" i="2"/>
  <c r="C3901" i="2"/>
  <c r="N2517" i="2" l="1"/>
  <c r="D2518" i="2" s="1"/>
  <c r="A2517" i="2"/>
  <c r="L3901" i="2"/>
  <c r="K3901" i="2"/>
  <c r="E3901" i="2"/>
  <c r="C3902" i="2"/>
  <c r="H2518" i="2" l="1"/>
  <c r="A2518" i="2" s="1"/>
  <c r="L3902" i="2"/>
  <c r="N2518" i="2"/>
  <c r="D2519" i="2" s="1"/>
  <c r="K3902" i="2"/>
  <c r="E3902" i="2"/>
  <c r="F3901" i="2"/>
  <c r="G3901" i="2"/>
  <c r="C3903" i="2"/>
  <c r="I2518" i="2" l="1"/>
  <c r="M2518" i="2" s="1"/>
  <c r="H2519" i="2" s="1"/>
  <c r="A2519" i="2" s="1"/>
  <c r="L3903" i="2"/>
  <c r="K3903" i="2"/>
  <c r="E3903" i="2"/>
  <c r="G3902" i="2"/>
  <c r="F3902" i="2"/>
  <c r="C3904" i="2"/>
  <c r="N2519" i="2" l="1"/>
  <c r="D2520" i="2" s="1"/>
  <c r="I2519" i="2"/>
  <c r="M2519" i="2" s="1"/>
  <c r="L3904" i="2"/>
  <c r="K3904" i="2"/>
  <c r="E3904" i="2"/>
  <c r="F3903" i="2"/>
  <c r="G3903" i="2"/>
  <c r="C3905" i="2"/>
  <c r="H2520" i="2" l="1"/>
  <c r="A2520" i="2" s="1"/>
  <c r="L3905" i="2"/>
  <c r="I2520" i="2"/>
  <c r="M2520" i="2" s="1"/>
  <c r="N2520" i="2"/>
  <c r="D2521" i="2" s="1"/>
  <c r="K3905" i="2"/>
  <c r="E3905" i="2"/>
  <c r="F3904" i="2"/>
  <c r="G3904" i="2"/>
  <c r="C3906" i="2"/>
  <c r="L3906" i="2" l="1"/>
  <c r="H2521" i="2"/>
  <c r="I2521" i="2" s="1"/>
  <c r="M2521" i="2" s="1"/>
  <c r="K3906" i="2"/>
  <c r="E3906" i="2"/>
  <c r="F3905" i="2"/>
  <c r="G3905" i="2"/>
  <c r="C3907" i="2"/>
  <c r="L3907" i="2" l="1"/>
  <c r="A2521" i="2"/>
  <c r="N2521" i="2"/>
  <c r="D2522" i="2" s="1"/>
  <c r="E3907" i="2"/>
  <c r="K3907" i="2"/>
  <c r="F3906" i="2"/>
  <c r="G3906" i="2"/>
  <c r="C3908" i="2"/>
  <c r="L3908" i="2" l="1"/>
  <c r="H2522" i="2"/>
  <c r="A2522" i="2" s="1"/>
  <c r="E3908" i="2"/>
  <c r="K3908" i="2"/>
  <c r="F3907" i="2"/>
  <c r="G3907" i="2"/>
  <c r="C3909" i="2"/>
  <c r="I2522" i="2" l="1"/>
  <c r="M2522" i="2" s="1"/>
  <c r="L3909" i="2"/>
  <c r="N2522" i="2"/>
  <c r="D2523" i="2" s="1"/>
  <c r="E3909" i="2"/>
  <c r="K3909" i="2"/>
  <c r="F3908" i="2"/>
  <c r="G3908" i="2"/>
  <c r="C3910" i="2"/>
  <c r="L3910" i="2" l="1"/>
  <c r="H2523" i="2"/>
  <c r="N2523" i="2" s="1"/>
  <c r="D2524" i="2" s="1"/>
  <c r="L2523" i="2"/>
  <c r="E3910" i="2"/>
  <c r="K3910" i="2"/>
  <c r="F3909" i="2"/>
  <c r="G3909" i="2"/>
  <c r="C3911" i="2"/>
  <c r="I2523" i="2" l="1"/>
  <c r="M2523" i="2" s="1"/>
  <c r="H2524" i="2" s="1"/>
  <c r="A2524" i="2" s="1"/>
  <c r="L3911" i="2"/>
  <c r="A2523" i="2"/>
  <c r="L2524" i="2"/>
  <c r="E3911" i="2"/>
  <c r="K3911" i="2"/>
  <c r="F3910" i="2"/>
  <c r="G3910" i="2"/>
  <c r="C3912" i="2"/>
  <c r="I2524" i="2" l="1"/>
  <c r="M2524" i="2" s="1"/>
  <c r="N2524" i="2"/>
  <c r="D2525" i="2" s="1"/>
  <c r="L3912" i="2"/>
  <c r="E3912" i="2"/>
  <c r="K3912" i="2"/>
  <c r="F3911" i="2"/>
  <c r="G3911" i="2"/>
  <c r="C3913" i="2"/>
  <c r="H2525" i="2" l="1"/>
  <c r="A2525" i="2" s="1"/>
  <c r="L3913" i="2"/>
  <c r="K3913" i="2"/>
  <c r="E3913" i="2"/>
  <c r="F3912" i="2"/>
  <c r="G3912" i="2"/>
  <c r="C3914" i="2"/>
  <c r="N2525" i="2" l="1"/>
  <c r="D2526" i="2" s="1"/>
  <c r="I2525" i="2"/>
  <c r="M2525" i="2" s="1"/>
  <c r="L2525" i="2"/>
  <c r="H2526" i="2" s="1"/>
  <c r="I2526" i="2" s="1"/>
  <c r="M2526" i="2" s="1"/>
  <c r="L3914" i="2"/>
  <c r="K3914" i="2"/>
  <c r="E3914" i="2"/>
  <c r="F3913" i="2"/>
  <c r="G3913" i="2"/>
  <c r="C3915" i="2"/>
  <c r="L3915" i="2" l="1"/>
  <c r="A2526" i="2"/>
  <c r="N2526" i="2"/>
  <c r="D2527" i="2" s="1"/>
  <c r="K3915" i="2"/>
  <c r="E3915" i="2"/>
  <c r="G3914" i="2"/>
  <c r="F3914" i="2"/>
  <c r="C3916" i="2"/>
  <c r="L3916" i="2" l="1"/>
  <c r="H2527" i="2"/>
  <c r="A2527" i="2" s="1"/>
  <c r="E2527" i="2"/>
  <c r="F2527" i="2" s="1"/>
  <c r="L2527" i="2"/>
  <c r="K3916" i="2"/>
  <c r="E3916" i="2"/>
  <c r="F3915" i="2"/>
  <c r="G3915" i="2"/>
  <c r="C3917" i="2"/>
  <c r="I2527" i="2" l="1"/>
  <c r="N2527" i="2"/>
  <c r="G2527" i="2"/>
  <c r="L3917" i="2"/>
  <c r="K3917" i="2"/>
  <c r="E3917" i="2"/>
  <c r="F3916" i="2"/>
  <c r="G3916" i="2"/>
  <c r="C3918" i="2"/>
  <c r="M2527" i="2"/>
  <c r="H2528" i="2" l="1"/>
  <c r="I2528" i="2" s="1"/>
  <c r="D2528" i="2"/>
  <c r="L3918" i="2"/>
  <c r="K3918" i="2"/>
  <c r="E3918" i="2"/>
  <c r="G3917" i="2"/>
  <c r="F3917" i="2"/>
  <c r="C3919" i="2"/>
  <c r="M2528" i="2"/>
  <c r="A2528" i="2" l="1"/>
  <c r="E2528" i="2"/>
  <c r="F2528" i="2" s="1"/>
  <c r="G2528" i="2" s="1"/>
  <c r="N2528" i="2"/>
  <c r="L3919" i="2"/>
  <c r="K3919" i="2"/>
  <c r="E3919" i="2"/>
  <c r="F3918" i="2"/>
  <c r="G3918" i="2"/>
  <c r="C3920" i="2"/>
  <c r="H2529" i="2" l="1"/>
  <c r="I2529" i="2" s="1"/>
  <c r="D2529" i="2"/>
  <c r="E2529" i="2"/>
  <c r="F2529" i="2" s="1"/>
  <c r="L3920" i="2"/>
  <c r="E3920" i="2"/>
  <c r="K3920" i="2"/>
  <c r="F3919" i="2"/>
  <c r="G3919" i="2"/>
  <c r="C3921" i="2"/>
  <c r="M2529" i="2"/>
  <c r="A2529" i="2" l="1"/>
  <c r="N2529" i="2"/>
  <c r="H2530" i="2" s="1"/>
  <c r="G2529" i="2"/>
  <c r="L3921" i="2"/>
  <c r="K3921" i="2"/>
  <c r="E3921" i="2"/>
  <c r="G3920" i="2"/>
  <c r="F3920" i="2"/>
  <c r="C3922" i="2"/>
  <c r="D2530" i="2" l="1"/>
  <c r="N2530" i="2"/>
  <c r="I2530" i="2"/>
  <c r="M2530" i="2" s="1"/>
  <c r="A2530" i="2"/>
  <c r="L3922" i="2"/>
  <c r="E2531" i="2"/>
  <c r="F2531" i="2" s="1"/>
  <c r="H2531" i="2"/>
  <c r="I2531" i="2" s="1"/>
  <c r="M2531" i="2" s="1"/>
  <c r="E3922" i="2"/>
  <c r="K3922" i="2"/>
  <c r="F3921" i="2"/>
  <c r="G3921" i="2"/>
  <c r="C3923" i="2"/>
  <c r="D2531" i="2" l="1"/>
  <c r="G2531" i="2"/>
  <c r="A2531" i="2"/>
  <c r="N2531" i="2"/>
  <c r="D2532" i="2" s="1"/>
  <c r="K3923" i="2"/>
  <c r="E3923" i="2"/>
  <c r="F3922" i="2"/>
  <c r="G3922" i="2"/>
  <c r="C3924" i="2"/>
  <c r="H2532" i="2" l="1"/>
  <c r="I2532" i="2" s="1"/>
  <c r="M2532" i="2" s="1"/>
  <c r="E3924" i="2"/>
  <c r="K3924" i="2"/>
  <c r="F3923" i="2"/>
  <c r="G3923" i="2"/>
  <c r="C3925" i="2"/>
  <c r="A2532" i="2" l="1"/>
  <c r="N2532" i="2"/>
  <c r="D2533" i="2" s="1"/>
  <c r="E3925" i="2"/>
  <c r="K3925" i="2"/>
  <c r="F3924" i="2"/>
  <c r="G3924" i="2"/>
  <c r="C3926" i="2"/>
  <c r="H2533" i="2" l="1"/>
  <c r="N2533" i="2" s="1"/>
  <c r="D2534" i="2" s="1"/>
  <c r="K3926" i="2"/>
  <c r="E3926" i="2"/>
  <c r="F3925" i="2"/>
  <c r="G3925" i="2"/>
  <c r="C3927" i="2"/>
  <c r="A2533" i="2" l="1"/>
  <c r="I2533" i="2"/>
  <c r="M2533" i="2" s="1"/>
  <c r="H2534" i="2" s="1"/>
  <c r="I2534" i="2" s="1"/>
  <c r="M2534" i="2" s="1"/>
  <c r="K3927" i="2"/>
  <c r="G3926" i="2"/>
  <c r="F3926" i="2"/>
  <c r="C3928" i="2"/>
  <c r="L3928" i="2" l="1"/>
  <c r="A2534" i="2"/>
  <c r="N2534" i="2"/>
  <c r="D2535" i="2" s="1"/>
  <c r="K3928" i="2"/>
  <c r="C3929" i="2"/>
  <c r="L3929" i="2" l="1"/>
  <c r="H2535" i="2"/>
  <c r="A2535" i="2" s="1"/>
  <c r="K3929" i="2"/>
  <c r="C3930" i="2"/>
  <c r="L3930" i="2" l="1"/>
  <c r="I2535" i="2"/>
  <c r="M2535" i="2" s="1"/>
  <c r="N2535" i="2"/>
  <c r="D2536" i="2" s="1"/>
  <c r="K3930" i="2"/>
  <c r="C3931" i="2"/>
  <c r="L3931" i="2" l="1"/>
  <c r="H2536" i="2"/>
  <c r="N2536" i="2" s="1"/>
  <c r="D2537" i="2" s="1"/>
  <c r="K3931" i="2"/>
  <c r="C3932" i="2"/>
  <c r="L3932" i="2" l="1"/>
  <c r="A2536" i="2"/>
  <c r="I2536" i="2"/>
  <c r="M2536" i="2" s="1"/>
  <c r="K3932" i="2"/>
  <c r="E3932" i="2"/>
  <c r="C3933" i="2"/>
  <c r="L3933" i="2" l="1"/>
  <c r="H2537" i="2"/>
  <c r="K3933" i="2"/>
  <c r="E3933" i="2"/>
  <c r="F3932" i="2"/>
  <c r="G3932" i="2"/>
  <c r="C3934" i="2"/>
  <c r="L3934" i="2" l="1"/>
  <c r="I2537" i="2"/>
  <c r="M2537" i="2" s="1"/>
  <c r="A2537" i="2"/>
  <c r="N2537" i="2"/>
  <c r="D2538" i="2" s="1"/>
  <c r="K3934" i="2"/>
  <c r="E3934" i="2"/>
  <c r="G3933" i="2"/>
  <c r="F3933" i="2"/>
  <c r="C3935" i="2"/>
  <c r="L3935" i="2" l="1"/>
  <c r="H2538" i="2"/>
  <c r="I2538" i="2" s="1"/>
  <c r="M2538" i="2" s="1"/>
  <c r="K3935" i="2"/>
  <c r="E3935" i="2"/>
  <c r="F3934" i="2"/>
  <c r="G3934" i="2"/>
  <c r="C3936" i="2"/>
  <c r="L3936" i="2" l="1"/>
  <c r="A2538" i="2"/>
  <c r="N2538" i="2"/>
  <c r="D2539" i="2" s="1"/>
  <c r="K3936" i="2"/>
  <c r="E3936" i="2"/>
  <c r="F3935" i="2"/>
  <c r="G3935" i="2"/>
  <c r="C3937" i="2"/>
  <c r="L3937" i="2" l="1"/>
  <c r="H2539" i="2"/>
  <c r="N2539" i="2" s="1"/>
  <c r="D2540" i="2" s="1"/>
  <c r="K3937" i="2"/>
  <c r="E3937" i="2"/>
  <c r="F3936" i="2"/>
  <c r="G3936" i="2"/>
  <c r="C3938" i="2"/>
  <c r="L3938" i="2" l="1"/>
  <c r="A2539" i="2"/>
  <c r="I2539" i="2"/>
  <c r="M2539" i="2" s="1"/>
  <c r="H2540" i="2" s="1"/>
  <c r="A2540" i="2" s="1"/>
  <c r="E3938" i="2"/>
  <c r="K3938" i="2"/>
  <c r="F3937" i="2"/>
  <c r="G3937" i="2"/>
  <c r="C3939" i="2"/>
  <c r="L3939" i="2" l="1"/>
  <c r="N2540" i="2"/>
  <c r="D2541" i="2" s="1"/>
  <c r="I2540" i="2"/>
  <c r="M2540" i="2" s="1"/>
  <c r="E3939" i="2"/>
  <c r="K3939" i="2"/>
  <c r="F3938" i="2"/>
  <c r="G3938" i="2"/>
  <c r="C3940" i="2"/>
  <c r="L3940" i="2" l="1"/>
  <c r="H2541" i="2"/>
  <c r="I2541" i="2" s="1"/>
  <c r="M2541" i="2" s="1"/>
  <c r="E3940" i="2"/>
  <c r="K3940" i="2"/>
  <c r="F3939" i="2"/>
  <c r="G3939" i="2"/>
  <c r="C3941" i="2"/>
  <c r="L3941" i="2" l="1"/>
  <c r="A2541" i="2"/>
  <c r="N2541" i="2"/>
  <c r="D2542" i="2" s="1"/>
  <c r="E3941" i="2"/>
  <c r="K3941" i="2"/>
  <c r="F3940" i="2"/>
  <c r="G3940" i="2"/>
  <c r="C3942" i="2"/>
  <c r="L3942" i="2" l="1"/>
  <c r="H2542" i="2"/>
  <c r="I2542" i="2" s="1"/>
  <c r="M2542" i="2" s="1"/>
  <c r="E3942" i="2"/>
  <c r="K3942" i="2"/>
  <c r="F3941" i="2"/>
  <c r="G3941" i="2"/>
  <c r="C3943" i="2"/>
  <c r="N2542" i="2" l="1"/>
  <c r="D2543" i="2" s="1"/>
  <c r="L3943" i="2"/>
  <c r="A2542" i="2"/>
  <c r="H2543" i="2"/>
  <c r="A2543" i="2" s="1"/>
  <c r="E3943" i="2"/>
  <c r="K3943" i="2"/>
  <c r="F3942" i="2"/>
  <c r="G3942" i="2"/>
  <c r="C3944" i="2"/>
  <c r="L3944" i="2" l="1"/>
  <c r="I2543" i="2"/>
  <c r="M2543" i="2" s="1"/>
  <c r="N2543" i="2"/>
  <c r="D2544" i="2" s="1"/>
  <c r="K3944" i="2"/>
  <c r="E3944" i="2"/>
  <c r="F3943" i="2"/>
  <c r="G3943" i="2"/>
  <c r="C3945" i="2"/>
  <c r="L3945" i="2" l="1"/>
  <c r="H2544" i="2"/>
  <c r="I2544" i="2" s="1"/>
  <c r="M2544" i="2" s="1"/>
  <c r="K3945" i="2"/>
  <c r="E3945" i="2"/>
  <c r="F3944" i="2"/>
  <c r="G3944" i="2"/>
  <c r="C3946" i="2"/>
  <c r="L3946" i="2" l="1"/>
  <c r="A2544" i="2"/>
  <c r="N2544" i="2"/>
  <c r="D2545" i="2" s="1"/>
  <c r="K3946" i="2"/>
  <c r="E3946" i="2"/>
  <c r="G3945" i="2"/>
  <c r="F3945" i="2"/>
  <c r="C3947" i="2"/>
  <c r="L3947" i="2" l="1"/>
  <c r="H2545" i="2"/>
  <c r="I2545" i="2" s="1"/>
  <c r="M2545" i="2" s="1"/>
  <c r="K3947" i="2"/>
  <c r="E3947" i="2"/>
  <c r="F3946" i="2"/>
  <c r="G3946" i="2"/>
  <c r="C3948" i="2"/>
  <c r="L3948" i="2" l="1"/>
  <c r="A2545" i="2"/>
  <c r="N2545" i="2"/>
  <c r="D2546" i="2" s="1"/>
  <c r="K3948" i="2"/>
  <c r="E3948" i="2"/>
  <c r="F3947" i="2"/>
  <c r="G3947" i="2"/>
  <c r="C3949" i="2"/>
  <c r="L3949" i="2" l="1"/>
  <c r="H2546" i="2"/>
  <c r="N2546" i="2" s="1"/>
  <c r="D2547" i="2" s="1"/>
  <c r="K3949" i="2"/>
  <c r="E3949" i="2"/>
  <c r="G3948" i="2"/>
  <c r="F3948" i="2"/>
  <c r="C3950" i="2"/>
  <c r="L3950" i="2" l="1"/>
  <c r="A2546" i="2"/>
  <c r="I2546" i="2"/>
  <c r="M2546" i="2" s="1"/>
  <c r="H2547" i="2" s="1"/>
  <c r="N2547" i="2" s="1"/>
  <c r="D2548" i="2" s="1"/>
  <c r="K3950" i="2"/>
  <c r="E3950" i="2"/>
  <c r="F3949" i="2"/>
  <c r="G3949" i="2"/>
  <c r="C3951" i="2"/>
  <c r="A2547" i="2" l="1"/>
  <c r="L3951" i="2"/>
  <c r="I2547" i="2"/>
  <c r="M2547" i="2" s="1"/>
  <c r="H2548" i="2" s="1"/>
  <c r="A2548" i="2" s="1"/>
  <c r="K3951" i="2"/>
  <c r="E3951" i="2"/>
  <c r="F3950" i="2"/>
  <c r="G3950" i="2"/>
  <c r="C3952" i="2"/>
  <c r="L3952" i="2" l="1"/>
  <c r="I2548" i="2"/>
  <c r="M2548" i="2" s="1"/>
  <c r="N2548" i="2"/>
  <c r="D2549" i="2" s="1"/>
  <c r="E3952" i="2"/>
  <c r="K3952" i="2"/>
  <c r="F3951" i="2"/>
  <c r="G3951" i="2"/>
  <c r="C3953" i="2"/>
  <c r="L3953" i="2" l="1"/>
  <c r="H2549" i="2"/>
  <c r="A2549" i="2" s="1"/>
  <c r="E3953" i="2"/>
  <c r="K3953" i="2"/>
  <c r="F3952" i="2"/>
  <c r="G3952" i="2"/>
  <c r="C3954" i="2"/>
  <c r="N2549" i="2" l="1"/>
  <c r="D2550" i="2" s="1"/>
  <c r="I2549" i="2"/>
  <c r="M2549" i="2" s="1"/>
  <c r="E3954" i="2"/>
  <c r="K3954" i="2"/>
  <c r="F3953" i="2"/>
  <c r="G3953" i="2"/>
  <c r="C3955" i="2"/>
  <c r="H2550" i="2" l="1"/>
  <c r="I2550" i="2" s="1"/>
  <c r="M2550" i="2" s="1"/>
  <c r="E3955" i="2"/>
  <c r="K3955" i="2"/>
  <c r="F3954" i="2"/>
  <c r="G3954" i="2"/>
  <c r="C3956" i="2"/>
  <c r="A2550" i="2" l="1"/>
  <c r="N2550" i="2"/>
  <c r="D2551" i="2" s="1"/>
  <c r="K3956" i="2"/>
  <c r="E3956" i="2"/>
  <c r="F3955" i="2"/>
  <c r="G3955" i="2"/>
  <c r="C3957" i="2"/>
  <c r="H2551" i="2" l="1"/>
  <c r="A2551" i="2" s="1"/>
  <c r="K3957" i="2"/>
  <c r="F3956" i="2"/>
  <c r="G3956" i="2"/>
  <c r="C3958" i="2"/>
  <c r="N2551" i="2" l="1"/>
  <c r="D2552" i="2" s="1"/>
  <c r="I2551" i="2"/>
  <c r="M2551" i="2" s="1"/>
  <c r="K3958" i="2"/>
  <c r="C3959" i="2"/>
  <c r="H2552" i="2" l="1"/>
  <c r="A2552" i="2" s="1"/>
  <c r="L3959" i="2"/>
  <c r="K3959" i="2"/>
  <c r="C3960" i="2"/>
  <c r="N2552" i="2" l="1"/>
  <c r="D2553" i="2" s="1"/>
  <c r="I2552" i="2"/>
  <c r="M2552" i="2" s="1"/>
  <c r="H2553" i="2" s="1"/>
  <c r="A2553" i="2" s="1"/>
  <c r="L3960" i="2"/>
  <c r="E3960" i="2"/>
  <c r="K3960" i="2"/>
  <c r="C3961" i="2"/>
  <c r="L3961" i="2" l="1"/>
  <c r="I2553" i="2"/>
  <c r="M2553" i="2" s="1"/>
  <c r="N2553" i="2"/>
  <c r="D2554" i="2" s="1"/>
  <c r="K3961" i="2"/>
  <c r="F3960" i="2"/>
  <c r="G3960" i="2"/>
  <c r="C3962" i="2"/>
  <c r="L3962" i="2" l="1"/>
  <c r="H2554" i="2"/>
  <c r="L2554" i="2" s="1"/>
  <c r="K3962" i="2"/>
  <c r="E3962" i="2"/>
  <c r="C3963" i="2"/>
  <c r="L3963" i="2" l="1"/>
  <c r="A2554" i="2"/>
  <c r="N2554" i="2"/>
  <c r="D2555" i="2" s="1"/>
  <c r="I2554" i="2"/>
  <c r="M2554" i="2" s="1"/>
  <c r="K3963" i="2"/>
  <c r="E3963" i="2"/>
  <c r="F3962" i="2"/>
  <c r="G3962" i="2"/>
  <c r="C3964" i="2"/>
  <c r="L3964" i="2" l="1"/>
  <c r="H2555" i="2"/>
  <c r="L2555" i="2" s="1"/>
  <c r="K3964" i="2"/>
  <c r="E3964" i="2"/>
  <c r="G3963" i="2"/>
  <c r="F3963" i="2"/>
  <c r="C3965" i="2"/>
  <c r="A2555" i="2" l="1"/>
  <c r="L3965" i="2"/>
  <c r="I2555" i="2"/>
  <c r="M2555" i="2" s="1"/>
  <c r="N2555" i="2"/>
  <c r="D2556" i="2" s="1"/>
  <c r="K3965" i="2"/>
  <c r="E3965" i="2"/>
  <c r="F3964" i="2"/>
  <c r="G3964" i="2"/>
  <c r="C3966" i="2"/>
  <c r="L3966" i="2" l="1"/>
  <c r="H2556" i="2"/>
  <c r="N2556" i="2" s="1"/>
  <c r="D2557" i="2" s="1"/>
  <c r="K3966" i="2"/>
  <c r="E3966" i="2"/>
  <c r="F3965" i="2"/>
  <c r="G3965" i="2"/>
  <c r="C3967" i="2"/>
  <c r="L2556" i="2" l="1"/>
  <c r="L3967" i="2"/>
  <c r="A2556" i="2"/>
  <c r="I2556" i="2"/>
  <c r="M2556" i="2" s="1"/>
  <c r="K3967" i="2"/>
  <c r="E3967" i="2"/>
  <c r="F3966" i="2"/>
  <c r="G3966" i="2"/>
  <c r="C3968" i="2"/>
  <c r="H2557" i="2" l="1"/>
  <c r="A2557" i="2" s="1"/>
  <c r="L3968" i="2"/>
  <c r="I2557" i="2"/>
  <c r="M2557" i="2" s="1"/>
  <c r="N2557" i="2"/>
  <c r="D2558" i="2" s="1"/>
  <c r="L2558" i="2"/>
  <c r="E3968" i="2"/>
  <c r="K3968" i="2"/>
  <c r="F3967" i="2"/>
  <c r="G3967" i="2"/>
  <c r="C3969" i="2"/>
  <c r="L3969" i="2" l="1"/>
  <c r="E2558" i="2"/>
  <c r="F2558" i="2" s="1"/>
  <c r="H2558" i="2"/>
  <c r="A2558" i="2" s="1"/>
  <c r="E3969" i="2"/>
  <c r="K3969" i="2"/>
  <c r="F3968" i="2"/>
  <c r="G3968" i="2"/>
  <c r="C3970" i="2"/>
  <c r="G2558" i="2" l="1"/>
  <c r="L3970" i="2"/>
  <c r="N2558" i="2"/>
  <c r="D2559" i="2" s="1"/>
  <c r="I2558" i="2"/>
  <c r="E3970" i="2"/>
  <c r="K3970" i="2"/>
  <c r="F3969" i="2"/>
  <c r="G3969" i="2"/>
  <c r="C3971" i="2"/>
  <c r="M2558" i="2"/>
  <c r="H2559" i="2" l="1"/>
  <c r="L3971" i="2"/>
  <c r="A2559" i="2"/>
  <c r="I2559" i="2"/>
  <c r="N2559" i="2"/>
  <c r="E2559" i="2"/>
  <c r="E3971" i="2"/>
  <c r="K3971" i="2"/>
  <c r="F3970" i="2"/>
  <c r="G3970" i="2"/>
  <c r="C3972" i="2"/>
  <c r="M2559" i="2"/>
  <c r="L3972" i="2" l="1"/>
  <c r="H2560" i="2"/>
  <c r="F2559" i="2"/>
  <c r="G2559" i="2" s="1"/>
  <c r="D2560" i="2" s="1"/>
  <c r="E3972" i="2"/>
  <c r="K3972" i="2"/>
  <c r="F3971" i="2"/>
  <c r="G3971" i="2"/>
  <c r="C3973" i="2"/>
  <c r="A2560" i="2" l="1"/>
  <c r="L3973" i="2"/>
  <c r="N2560" i="2"/>
  <c r="D2561" i="2" s="1"/>
  <c r="I2560" i="2"/>
  <c r="M2560" i="2" s="1"/>
  <c r="E3973" i="2"/>
  <c r="K3973" i="2"/>
  <c r="F3972" i="2"/>
  <c r="G3972" i="2"/>
  <c r="C3974" i="2"/>
  <c r="L3974" i="2" l="1"/>
  <c r="H2561" i="2"/>
  <c r="I2561" i="2" s="1"/>
  <c r="M2561" i="2" s="1"/>
  <c r="K3974" i="2"/>
  <c r="E3974" i="2"/>
  <c r="F3973" i="2"/>
  <c r="G3973" i="2"/>
  <c r="C3975" i="2"/>
  <c r="L3975" i="2" l="1"/>
  <c r="A2561" i="2"/>
  <c r="N2561" i="2"/>
  <c r="K3975" i="2"/>
  <c r="E3975" i="2"/>
  <c r="F3974" i="2"/>
  <c r="G3974" i="2"/>
  <c r="C3976" i="2"/>
  <c r="L3976" i="2" l="1"/>
  <c r="D2562" i="2"/>
  <c r="H2562" i="2"/>
  <c r="K3976" i="2"/>
  <c r="E3976" i="2"/>
  <c r="G3975" i="2"/>
  <c r="F3975" i="2"/>
  <c r="C3977" i="2"/>
  <c r="L3977" i="2" l="1"/>
  <c r="A2562" i="2"/>
  <c r="I2562" i="2"/>
  <c r="M2562" i="2" s="1"/>
  <c r="N2562" i="2"/>
  <c r="D2563" i="2" s="1"/>
  <c r="K3977" i="2"/>
  <c r="E3977" i="2"/>
  <c r="F3976" i="2"/>
  <c r="G3976" i="2"/>
  <c r="C3978" i="2"/>
  <c r="L3978" i="2" l="1"/>
  <c r="H2563" i="2"/>
  <c r="A2563" i="2" s="1"/>
  <c r="E3978" i="2"/>
  <c r="K3978" i="2"/>
  <c r="F3977" i="2"/>
  <c r="G3977" i="2"/>
  <c r="C3979" i="2"/>
  <c r="L3979" i="2" l="1"/>
  <c r="I2563" i="2"/>
  <c r="M2563" i="2" s="1"/>
  <c r="N2563" i="2"/>
  <c r="D2564" i="2" s="1"/>
  <c r="K3979" i="2"/>
  <c r="E3979" i="2"/>
  <c r="G3978" i="2"/>
  <c r="F3978" i="2"/>
  <c r="C3980" i="2"/>
  <c r="L3980" i="2" l="1"/>
  <c r="H2564" i="2"/>
  <c r="A2564" i="2" s="1"/>
  <c r="E3980" i="2"/>
  <c r="K3980" i="2"/>
  <c r="F3979" i="2"/>
  <c r="G3979" i="2"/>
  <c r="C3981" i="2"/>
  <c r="L3981" i="2" l="1"/>
  <c r="N2564" i="2"/>
  <c r="D2565" i="2" s="1"/>
  <c r="I2564" i="2"/>
  <c r="M2564" i="2" s="1"/>
  <c r="K3981" i="2"/>
  <c r="E3981" i="2"/>
  <c r="F3980" i="2"/>
  <c r="G3980" i="2"/>
  <c r="C3982" i="2"/>
  <c r="H2565" i="2" l="1"/>
  <c r="I2565" i="2" s="1"/>
  <c r="M2565" i="2" s="1"/>
  <c r="L3982" i="2"/>
  <c r="A2565" i="2"/>
  <c r="N2565" i="2"/>
  <c r="D2566" i="2" s="1"/>
  <c r="E3982" i="2"/>
  <c r="K3982" i="2"/>
  <c r="G3981" i="2"/>
  <c r="F3981" i="2"/>
  <c r="C3983" i="2"/>
  <c r="L3983" i="2" l="1"/>
  <c r="H2566" i="2"/>
  <c r="A2566" i="2" s="1"/>
  <c r="K3983" i="2"/>
  <c r="E3983" i="2"/>
  <c r="F3982" i="2"/>
  <c r="G3982" i="2"/>
  <c r="C3984" i="2"/>
  <c r="N2566" i="2" l="1"/>
  <c r="D2567" i="2" s="1"/>
  <c r="I2566" i="2"/>
  <c r="M2566" i="2" s="1"/>
  <c r="E3984" i="2"/>
  <c r="K3984" i="2"/>
  <c r="F3983" i="2"/>
  <c r="G3983" i="2"/>
  <c r="C3985" i="2"/>
  <c r="H2567" i="2" l="1"/>
  <c r="A2567" i="2" s="1"/>
  <c r="E3985" i="2"/>
  <c r="K3985" i="2"/>
  <c r="F3984" i="2"/>
  <c r="G3984" i="2"/>
  <c r="C3986" i="2"/>
  <c r="I2567" i="2" l="1"/>
  <c r="M2567" i="2" s="1"/>
  <c r="N2567" i="2"/>
  <c r="D2568" i="2" s="1"/>
  <c r="K3986" i="2"/>
  <c r="E3986" i="2"/>
  <c r="F3985" i="2"/>
  <c r="G3985" i="2"/>
  <c r="C3987" i="2"/>
  <c r="H2568" i="2" l="1"/>
  <c r="I2568" i="2" s="1"/>
  <c r="M2568" i="2" s="1"/>
  <c r="L3987" i="2"/>
  <c r="K3987" i="2"/>
  <c r="E3987" i="2"/>
  <c r="F3986" i="2"/>
  <c r="G3986" i="2"/>
  <c r="C3988" i="2"/>
  <c r="N2568" i="2" l="1"/>
  <c r="D2569" i="2" s="1"/>
  <c r="A2568" i="2"/>
  <c r="K3988" i="2"/>
  <c r="G3987" i="2"/>
  <c r="F3987" i="2"/>
  <c r="C3989" i="2"/>
  <c r="H2569" i="2" l="1"/>
  <c r="I2569" i="2" s="1"/>
  <c r="M2569" i="2" s="1"/>
  <c r="L3989" i="2"/>
  <c r="K3989" i="2"/>
  <c r="C3990" i="2"/>
  <c r="N2569" i="2" l="1"/>
  <c r="D2570" i="2" s="1"/>
  <c r="A2569" i="2"/>
  <c r="L3990" i="2"/>
  <c r="K3990" i="2"/>
  <c r="C3991" i="2"/>
  <c r="H2570" i="2" l="1"/>
  <c r="L3991" i="2"/>
  <c r="N2570" i="2"/>
  <c r="D2571" i="2" s="1"/>
  <c r="I2570" i="2"/>
  <c r="M2570" i="2" s="1"/>
  <c r="A2570" i="2"/>
  <c r="E3991" i="2"/>
  <c r="K3991" i="2"/>
  <c r="C3992" i="2"/>
  <c r="H2571" i="2" l="1"/>
  <c r="N2571" i="2" s="1"/>
  <c r="D2572" i="2" s="1"/>
  <c r="L3992" i="2"/>
  <c r="I2571" i="2"/>
  <c r="M2571" i="2" s="1"/>
  <c r="A2571" i="2"/>
  <c r="K3992" i="2"/>
  <c r="F3991" i="2"/>
  <c r="G3991" i="2"/>
  <c r="C3993" i="2"/>
  <c r="H2572" i="2" l="1"/>
  <c r="I2572" i="2" s="1"/>
  <c r="M2572" i="2" s="1"/>
  <c r="L3993" i="2"/>
  <c r="K3993" i="2"/>
  <c r="E3993" i="2"/>
  <c r="C3994" i="2"/>
  <c r="A2572" i="2" l="1"/>
  <c r="N2572" i="2"/>
  <c r="D2573" i="2" s="1"/>
  <c r="L3994" i="2"/>
  <c r="K3994" i="2"/>
  <c r="E3994" i="2"/>
  <c r="F3993" i="2"/>
  <c r="G3993" i="2"/>
  <c r="C3995" i="2"/>
  <c r="H2573" i="2" l="1"/>
  <c r="L3995" i="2"/>
  <c r="K3995" i="2"/>
  <c r="E3995" i="2"/>
  <c r="G3994" i="2"/>
  <c r="F3994" i="2"/>
  <c r="C3996" i="2"/>
  <c r="A2573" i="2" l="1"/>
  <c r="N2573" i="2"/>
  <c r="D2574" i="2" s="1"/>
  <c r="I2573" i="2"/>
  <c r="M2573" i="2" s="1"/>
  <c r="L3996" i="2"/>
  <c r="K3996" i="2"/>
  <c r="E3996" i="2"/>
  <c r="F3995" i="2"/>
  <c r="G3995" i="2"/>
  <c r="C3997" i="2"/>
  <c r="H2574" i="2" l="1"/>
  <c r="A2574" i="2" s="1"/>
  <c r="I2574" i="2"/>
  <c r="M2574" i="2" s="1"/>
  <c r="N2574" i="2"/>
  <c r="D2575" i="2" s="1"/>
  <c r="L3997" i="2"/>
  <c r="K3997" i="2"/>
  <c r="E3997" i="2"/>
  <c r="F3996" i="2"/>
  <c r="G3996" i="2"/>
  <c r="C3998" i="2"/>
  <c r="H2575" i="2" l="1"/>
  <c r="L3998" i="2"/>
  <c r="K3998" i="2"/>
  <c r="E3998" i="2"/>
  <c r="F3997" i="2"/>
  <c r="G3997" i="2"/>
  <c r="C3999" i="2"/>
  <c r="I2575" i="2" l="1"/>
  <c r="M2575" i="2" s="1"/>
  <c r="N2575" i="2"/>
  <c r="D2576" i="2" s="1"/>
  <c r="A2575" i="2"/>
  <c r="L3999" i="2"/>
  <c r="E3999" i="2"/>
  <c r="K3999" i="2"/>
  <c r="F3998" i="2"/>
  <c r="G3998" i="2"/>
  <c r="C4000" i="2"/>
  <c r="H2576" i="2" l="1"/>
  <c r="L4000" i="2"/>
  <c r="E4000" i="2"/>
  <c r="K4000" i="2"/>
  <c r="F3999" i="2"/>
  <c r="G3999" i="2"/>
  <c r="C4001" i="2"/>
  <c r="N2576" i="2" l="1"/>
  <c r="D2577" i="2" s="1"/>
  <c r="A2576" i="2"/>
  <c r="I2576" i="2"/>
  <c r="M2576" i="2" s="1"/>
  <c r="L4001" i="2"/>
  <c r="E4001" i="2"/>
  <c r="K4001" i="2"/>
  <c r="F4000" i="2"/>
  <c r="G4000" i="2"/>
  <c r="C4002" i="2"/>
  <c r="H2577" i="2" l="1"/>
  <c r="I2577" i="2"/>
  <c r="M2577" i="2" s="1"/>
  <c r="N2577" i="2"/>
  <c r="D2578" i="2" s="1"/>
  <c r="A2577" i="2"/>
  <c r="L4002" i="2"/>
  <c r="E4002" i="2"/>
  <c r="K4002" i="2"/>
  <c r="F4001" i="2"/>
  <c r="G4001" i="2"/>
  <c r="C4003" i="2"/>
  <c r="H2578" i="2" l="1"/>
  <c r="L4003" i="2"/>
  <c r="E4003" i="2"/>
  <c r="K4003" i="2"/>
  <c r="F4002" i="2"/>
  <c r="G4002" i="2"/>
  <c r="C4004" i="2"/>
  <c r="A2578" i="2" l="1"/>
  <c r="I2578" i="2"/>
  <c r="M2578" i="2" s="1"/>
  <c r="N2578" i="2"/>
  <c r="D2579" i="2" s="1"/>
  <c r="L4004" i="2"/>
  <c r="E4004" i="2"/>
  <c r="K4004" i="2"/>
  <c r="F4003" i="2"/>
  <c r="G4003" i="2"/>
  <c r="C4005" i="2"/>
  <c r="H2579" i="2" l="1"/>
  <c r="L4005" i="2"/>
  <c r="K4005" i="2"/>
  <c r="E4005" i="2"/>
  <c r="F4004" i="2"/>
  <c r="G4004" i="2"/>
  <c r="C4006" i="2"/>
  <c r="A2579" i="2" l="1"/>
  <c r="I2579" i="2"/>
  <c r="M2579" i="2" s="1"/>
  <c r="N2579" i="2"/>
  <c r="D2580" i="2" s="1"/>
  <c r="L4006" i="2"/>
  <c r="K4006" i="2"/>
  <c r="E4006" i="2"/>
  <c r="F4005" i="2"/>
  <c r="G4005" i="2"/>
  <c r="C4007" i="2"/>
  <c r="H2580" i="2" l="1"/>
  <c r="L4007" i="2"/>
  <c r="K4007" i="2"/>
  <c r="E4007" i="2"/>
  <c r="G4006" i="2"/>
  <c r="F4006" i="2"/>
  <c r="C4008" i="2"/>
  <c r="A2580" i="2" l="1"/>
  <c r="N2580" i="2"/>
  <c r="D2581" i="2" s="1"/>
  <c r="I2580" i="2"/>
  <c r="M2580" i="2" s="1"/>
  <c r="L4008" i="2"/>
  <c r="K4008" i="2"/>
  <c r="E4008" i="2"/>
  <c r="F4007" i="2"/>
  <c r="G4007" i="2"/>
  <c r="C4009" i="2"/>
  <c r="H2581" i="2" l="1"/>
  <c r="N2581" i="2" s="1"/>
  <c r="D2582" i="2" s="1"/>
  <c r="L4009" i="2"/>
  <c r="K4009" i="2"/>
  <c r="E4009" i="2"/>
  <c r="F4008" i="2"/>
  <c r="G4008" i="2"/>
  <c r="C4010" i="2"/>
  <c r="I2581" i="2" l="1"/>
  <c r="M2581" i="2" s="1"/>
  <c r="H2582" i="2" s="1"/>
  <c r="A2581" i="2"/>
  <c r="L4010" i="2"/>
  <c r="K4010" i="2"/>
  <c r="E4010" i="2"/>
  <c r="F4009" i="2"/>
  <c r="G4009" i="2"/>
  <c r="C4011" i="2"/>
  <c r="A2582" i="2" l="1"/>
  <c r="I2582" i="2"/>
  <c r="M2582" i="2" s="1"/>
  <c r="N2582" i="2"/>
  <c r="D2583" i="2" s="1"/>
  <c r="L4011" i="2"/>
  <c r="E4011" i="2"/>
  <c r="K4011" i="2"/>
  <c r="F4010" i="2"/>
  <c r="G4010" i="2"/>
  <c r="C4012" i="2"/>
  <c r="H2583" i="2" l="1"/>
  <c r="L4012" i="2"/>
  <c r="K4012" i="2"/>
  <c r="E4012" i="2"/>
  <c r="G4011" i="2"/>
  <c r="F4011" i="2"/>
  <c r="C4013" i="2"/>
  <c r="A2583" i="2" l="1"/>
  <c r="I2583" i="2"/>
  <c r="M2583" i="2" s="1"/>
  <c r="N2583" i="2"/>
  <c r="D2584" i="2" s="1"/>
  <c r="L4013" i="2"/>
  <c r="E4013" i="2"/>
  <c r="K4013" i="2"/>
  <c r="F4012" i="2"/>
  <c r="G4012" i="2"/>
  <c r="C4014" i="2"/>
  <c r="H2584" i="2" l="1"/>
  <c r="L4014" i="2"/>
  <c r="E4014" i="2"/>
  <c r="K4014" i="2"/>
  <c r="F4013" i="2"/>
  <c r="G4013" i="2"/>
  <c r="C4015" i="2"/>
  <c r="A2584" i="2" l="1"/>
  <c r="I2584" i="2"/>
  <c r="M2584" i="2" s="1"/>
  <c r="N2584" i="2"/>
  <c r="D2585" i="2" s="1"/>
  <c r="E4015" i="2"/>
  <c r="K4015" i="2"/>
  <c r="F4014" i="2"/>
  <c r="G4014" i="2"/>
  <c r="C4016" i="2"/>
  <c r="H2585" i="2" l="1"/>
  <c r="E4016" i="2"/>
  <c r="K4016" i="2"/>
  <c r="F4015" i="2"/>
  <c r="G4015" i="2"/>
  <c r="C4017" i="2"/>
  <c r="L2585" i="2" l="1"/>
  <c r="I2585" i="2"/>
  <c r="M2585" i="2" s="1"/>
  <c r="N2585" i="2"/>
  <c r="D2586" i="2" s="1"/>
  <c r="A2585" i="2"/>
  <c r="K4017" i="2"/>
  <c r="E4017" i="2"/>
  <c r="F4016" i="2"/>
  <c r="G4016" i="2"/>
  <c r="C4018" i="2"/>
  <c r="H2586" i="2" l="1"/>
  <c r="L4018" i="2"/>
  <c r="E2587" i="2"/>
  <c r="F2587" i="2" s="1"/>
  <c r="G2587" i="2" s="1"/>
  <c r="K4018" i="2"/>
  <c r="E4018" i="2"/>
  <c r="F4017" i="2"/>
  <c r="G4017" i="2"/>
  <c r="C4019" i="2"/>
  <c r="I2586" i="2" l="1"/>
  <c r="M2586" i="2" s="1"/>
  <c r="N2586" i="2"/>
  <c r="D2587" i="2" s="1"/>
  <c r="A2586" i="2"/>
  <c r="L2586" i="2"/>
  <c r="H2587" i="2" s="1"/>
  <c r="I2587" i="2" s="1"/>
  <c r="M2587" i="2" s="1"/>
  <c r="K4019" i="2"/>
  <c r="G4018" i="2"/>
  <c r="F4018" i="2"/>
  <c r="C4020" i="2"/>
  <c r="A2587" i="2" l="1"/>
  <c r="N2587" i="2"/>
  <c r="D2588" i="2" s="1"/>
  <c r="E2588" i="2" s="1"/>
  <c r="L4020" i="2"/>
  <c r="K4020" i="2"/>
  <c r="C4021" i="2"/>
  <c r="H2588" i="2" l="1"/>
  <c r="I2588" i="2" s="1"/>
  <c r="L4021" i="2"/>
  <c r="F2588" i="2"/>
  <c r="G2588" i="2" s="1"/>
  <c r="E4021" i="2"/>
  <c r="K4021" i="2"/>
  <c r="C4022" i="2"/>
  <c r="M2588" i="2"/>
  <c r="N2588" i="2" l="1"/>
  <c r="H2589" i="2" s="1"/>
  <c r="I2589" i="2" s="1"/>
  <c r="M2589" i="2" s="1"/>
  <c r="A2588" i="2"/>
  <c r="L4022" i="2"/>
  <c r="E4022" i="2"/>
  <c r="K4022" i="2"/>
  <c r="F4021" i="2"/>
  <c r="G4021" i="2"/>
  <c r="C4023" i="2"/>
  <c r="D2589" i="2" l="1"/>
  <c r="N2589" i="2"/>
  <c r="L4023" i="2"/>
  <c r="E4023" i="2"/>
  <c r="K4023" i="2"/>
  <c r="F4022" i="2"/>
  <c r="G4022" i="2"/>
  <c r="C4024" i="2"/>
  <c r="A2589" i="2" l="1"/>
  <c r="E2589" i="2"/>
  <c r="L4024" i="2"/>
  <c r="K4024" i="2"/>
  <c r="E4024" i="2"/>
  <c r="F4023" i="2"/>
  <c r="G4023" i="2"/>
  <c r="C4025" i="2"/>
  <c r="G2589" i="2" l="1"/>
  <c r="D2590" i="2" s="1"/>
  <c r="E2590" i="2" s="1"/>
  <c r="F2589" i="2"/>
  <c r="H2590" i="2"/>
  <c r="L4025" i="2"/>
  <c r="K4025" i="2"/>
  <c r="E4025" i="2"/>
  <c r="F4024" i="2"/>
  <c r="G4024" i="2"/>
  <c r="C4026" i="2"/>
  <c r="F2590" i="2" l="1"/>
  <c r="G2590" i="2"/>
  <c r="A2590" i="2"/>
  <c r="I2590" i="2"/>
  <c r="N2590" i="2"/>
  <c r="L4026" i="2"/>
  <c r="K4026" i="2"/>
  <c r="E4026" i="2"/>
  <c r="G4025" i="2"/>
  <c r="F4025" i="2"/>
  <c r="C4027" i="2"/>
  <c r="M2590" i="2"/>
  <c r="D2591" i="2" l="1"/>
  <c r="H2591" i="2"/>
  <c r="I2591" i="2" s="1"/>
  <c r="M2591" i="2" s="1"/>
  <c r="L4027" i="2"/>
  <c r="K4027" i="2"/>
  <c r="E4027" i="2"/>
  <c r="F4026" i="2"/>
  <c r="G4026" i="2"/>
  <c r="C4028" i="2"/>
  <c r="N2591" i="2" l="1"/>
  <c r="D2592" i="2" s="1"/>
  <c r="A2591" i="2"/>
  <c r="H2592" i="2"/>
  <c r="N2592" i="2" s="1"/>
  <c r="D2593" i="2" s="1"/>
  <c r="L4028" i="2"/>
  <c r="K4028" i="2"/>
  <c r="E4028" i="2"/>
  <c r="F4027" i="2"/>
  <c r="G4027" i="2"/>
  <c r="C4029" i="2"/>
  <c r="A2592" i="2" l="1"/>
  <c r="I2592" i="2"/>
  <c r="M2592" i="2" s="1"/>
  <c r="H2593" i="2" s="1"/>
  <c r="A2593" i="2" s="1"/>
  <c r="L4029" i="2"/>
  <c r="K4029" i="2"/>
  <c r="E4029" i="2"/>
  <c r="F4028" i="2"/>
  <c r="G4028" i="2"/>
  <c r="C4030" i="2"/>
  <c r="I2593" i="2" l="1"/>
  <c r="M2593" i="2" s="1"/>
  <c r="N2593" i="2"/>
  <c r="D2594" i="2" s="1"/>
  <c r="L4030" i="2"/>
  <c r="E4030" i="2"/>
  <c r="K4030" i="2"/>
  <c r="F4029" i="2"/>
  <c r="G4029" i="2"/>
  <c r="C4031" i="2"/>
  <c r="H2594" i="2" l="1"/>
  <c r="I2594" i="2" s="1"/>
  <c r="M2594" i="2" s="1"/>
  <c r="L4031" i="2"/>
  <c r="A2594" i="2"/>
  <c r="N2594" i="2"/>
  <c r="D2595" i="2" s="1"/>
  <c r="E4031" i="2"/>
  <c r="K4031" i="2"/>
  <c r="F4030" i="2"/>
  <c r="G4030" i="2"/>
  <c r="C4032" i="2"/>
  <c r="L4032" i="2" l="1"/>
  <c r="H2595" i="2"/>
  <c r="A2595" i="2" s="1"/>
  <c r="E4032" i="2"/>
  <c r="K4032" i="2"/>
  <c r="F4031" i="2"/>
  <c r="G4031" i="2"/>
  <c r="C4033" i="2"/>
  <c r="L4033" i="2" l="1"/>
  <c r="I2595" i="2"/>
  <c r="M2595" i="2" s="1"/>
  <c r="N2595" i="2"/>
  <c r="D2596" i="2" s="1"/>
  <c r="E4033" i="2"/>
  <c r="K4033" i="2"/>
  <c r="F4032" i="2"/>
  <c r="G4032" i="2"/>
  <c r="C4034" i="2"/>
  <c r="L4034" i="2" l="1"/>
  <c r="H2596" i="2"/>
  <c r="A2596" i="2" s="1"/>
  <c r="E4034" i="2"/>
  <c r="K4034" i="2"/>
  <c r="F4033" i="2"/>
  <c r="G4033" i="2"/>
  <c r="C4035" i="2"/>
  <c r="L4035" i="2" l="1"/>
  <c r="N2596" i="2"/>
  <c r="D2597" i="2" s="1"/>
  <c r="I2596" i="2"/>
  <c r="M2596" i="2" s="1"/>
  <c r="E4035" i="2"/>
  <c r="K4035" i="2"/>
  <c r="F4034" i="2"/>
  <c r="G4034" i="2"/>
  <c r="C4036" i="2"/>
  <c r="H2597" i="2" l="1"/>
  <c r="L4036" i="2"/>
  <c r="K4036" i="2"/>
  <c r="E4036" i="2"/>
  <c r="F4035" i="2"/>
  <c r="G4035" i="2"/>
  <c r="C4037" i="2"/>
  <c r="I2597" i="2" l="1"/>
  <c r="M2597" i="2" s="1"/>
  <c r="N2597" i="2"/>
  <c r="D2598" i="2" s="1"/>
  <c r="A2597" i="2"/>
  <c r="L4037" i="2"/>
  <c r="K4037" i="2"/>
  <c r="E4037" i="2"/>
  <c r="F4036" i="2"/>
  <c r="G4036" i="2"/>
  <c r="C4038" i="2"/>
  <c r="H2598" i="2" l="1"/>
  <c r="L4038" i="2"/>
  <c r="K4038" i="2"/>
  <c r="E4038" i="2"/>
  <c r="G4037" i="2"/>
  <c r="F4037" i="2"/>
  <c r="C4039" i="2"/>
  <c r="N2598" i="2" l="1"/>
  <c r="D2599" i="2" s="1"/>
  <c r="I2598" i="2"/>
  <c r="M2598" i="2" s="1"/>
  <c r="A2598" i="2"/>
  <c r="L4039" i="2"/>
  <c r="K4039" i="2"/>
  <c r="E4039" i="2"/>
  <c r="F4038" i="2"/>
  <c r="G4038" i="2"/>
  <c r="C4040" i="2"/>
  <c r="H2599" i="2" l="1"/>
  <c r="I2599" i="2" s="1"/>
  <c r="M2599" i="2" s="1"/>
  <c r="L4040" i="2"/>
  <c r="K4040" i="2"/>
  <c r="E4040" i="2"/>
  <c r="G4039" i="2"/>
  <c r="F4039" i="2"/>
  <c r="C4041" i="2"/>
  <c r="A2599" i="2" l="1"/>
  <c r="N2599" i="2"/>
  <c r="D2600" i="2" s="1"/>
  <c r="L4041" i="2"/>
  <c r="K4041" i="2"/>
  <c r="E4041" i="2"/>
  <c r="F4040" i="2"/>
  <c r="G4040" i="2"/>
  <c r="C4042" i="2"/>
  <c r="H2600" i="2" l="1"/>
  <c r="A2600" i="2" s="1"/>
  <c r="L4042" i="2"/>
  <c r="E4042" i="2"/>
  <c r="K4042" i="2"/>
  <c r="F4041" i="2"/>
  <c r="G4041" i="2"/>
  <c r="C4043" i="2"/>
  <c r="N2600" i="2" l="1"/>
  <c r="D2601" i="2" s="1"/>
  <c r="I2600" i="2"/>
  <c r="M2600" i="2" s="1"/>
  <c r="H2601" i="2" s="1"/>
  <c r="A2601" i="2" s="1"/>
  <c r="L4043" i="2"/>
  <c r="E4043" i="2"/>
  <c r="K4043" i="2"/>
  <c r="F4042" i="2"/>
  <c r="G4042" i="2"/>
  <c r="C4044" i="2"/>
  <c r="I2601" i="2" l="1"/>
  <c r="M2601" i="2" s="1"/>
  <c r="N2601" i="2"/>
  <c r="D2602" i="2" s="1"/>
  <c r="L4044" i="2"/>
  <c r="E4044" i="2"/>
  <c r="K4044" i="2"/>
  <c r="G4043" i="2"/>
  <c r="F4043" i="2"/>
  <c r="C4045" i="2"/>
  <c r="H2602" i="2" l="1"/>
  <c r="A2602" i="2" s="1"/>
  <c r="L4045" i="2"/>
  <c r="E4045" i="2"/>
  <c r="K4045" i="2"/>
  <c r="F4044" i="2"/>
  <c r="G4044" i="2"/>
  <c r="C4046" i="2"/>
  <c r="I2602" i="2" l="1"/>
  <c r="M2602" i="2" s="1"/>
  <c r="N2602" i="2"/>
  <c r="D2603" i="2" s="1"/>
  <c r="E4046" i="2"/>
  <c r="K4046" i="2"/>
  <c r="F4045" i="2"/>
  <c r="G4045" i="2"/>
  <c r="C4047" i="2"/>
  <c r="H2603" i="2" l="1"/>
  <c r="E4047" i="2"/>
  <c r="K4047" i="2"/>
  <c r="F4046" i="2"/>
  <c r="G4046" i="2"/>
  <c r="C4048" i="2"/>
  <c r="N2603" i="2" l="1"/>
  <c r="D2604" i="2" s="1"/>
  <c r="A2603" i="2"/>
  <c r="I2603" i="2"/>
  <c r="M2603" i="2" s="1"/>
  <c r="H2604" i="2" s="1"/>
  <c r="A2604" i="2" s="1"/>
  <c r="L4048" i="2"/>
  <c r="K4048" i="2"/>
  <c r="F4047" i="2"/>
  <c r="G4047" i="2"/>
  <c r="C4049" i="2"/>
  <c r="I2604" i="2" l="1"/>
  <c r="M2604" i="2" s="1"/>
  <c r="N2604" i="2" s="1"/>
  <c r="D2605" i="2" s="1"/>
  <c r="L4049" i="2"/>
  <c r="K4049" i="2"/>
  <c r="C4050" i="2"/>
  <c r="H2605" i="2" l="1"/>
  <c r="I2605" i="2" s="1"/>
  <c r="M2605" i="2" s="1"/>
  <c r="L4050" i="2"/>
  <c r="K4050" i="2"/>
  <c r="C4051" i="2"/>
  <c r="A2605" i="2" l="1"/>
  <c r="N2605" i="2"/>
  <c r="D2606" i="2" s="1"/>
  <c r="H2606" i="2"/>
  <c r="A2606" i="2" s="1"/>
  <c r="L4051" i="2"/>
  <c r="K4051" i="2"/>
  <c r="C4052" i="2"/>
  <c r="I2606" i="2" l="1"/>
  <c r="M2606" i="2" s="1"/>
  <c r="N2606" i="2"/>
  <c r="D2607" i="2" s="1"/>
  <c r="L4052" i="2"/>
  <c r="K4052" i="2"/>
  <c r="E4052" i="2"/>
  <c r="C4053" i="2"/>
  <c r="H2607" i="2" l="1"/>
  <c r="A2607" i="2" s="1"/>
  <c r="I2607" i="2"/>
  <c r="M2607" i="2" s="1"/>
  <c r="L4053" i="2"/>
  <c r="K4053" i="2"/>
  <c r="E4053" i="2"/>
  <c r="F4052" i="2"/>
  <c r="G4052" i="2"/>
  <c r="C4054" i="2"/>
  <c r="N2607" i="2" l="1"/>
  <c r="D2608" i="2" s="1"/>
  <c r="L4054" i="2"/>
  <c r="K4054" i="2"/>
  <c r="E4054" i="2"/>
  <c r="G4053" i="2"/>
  <c r="F4053" i="2"/>
  <c r="C4055" i="2"/>
  <c r="H2608" i="2" l="1"/>
  <c r="L4055" i="2"/>
  <c r="K4055" i="2"/>
  <c r="E4055" i="2"/>
  <c r="F4054" i="2"/>
  <c r="G4054" i="2"/>
  <c r="C4056" i="2"/>
  <c r="N2608" i="2" l="1"/>
  <c r="D2609" i="2" s="1"/>
  <c r="A2608" i="2"/>
  <c r="I2608" i="2"/>
  <c r="M2608" i="2" s="1"/>
  <c r="H2609" i="2" s="1"/>
  <c r="A2609" i="2" s="1"/>
  <c r="L4056" i="2"/>
  <c r="K4056" i="2"/>
  <c r="E4056" i="2"/>
  <c r="F4055" i="2"/>
  <c r="G4055" i="2"/>
  <c r="C4057" i="2"/>
  <c r="I2609" i="2" l="1"/>
  <c r="M2609" i="2" s="1"/>
  <c r="N2609" i="2"/>
  <c r="D2610" i="2" s="1"/>
  <c r="L4057" i="2"/>
  <c r="K4057" i="2"/>
  <c r="E4057" i="2"/>
  <c r="F4056" i="2"/>
  <c r="G4056" i="2"/>
  <c r="C4058" i="2"/>
  <c r="H2610" i="2" l="1"/>
  <c r="I2610" i="2" s="1"/>
  <c r="M2610" i="2" s="1"/>
  <c r="A2610" i="2"/>
  <c r="L4058" i="2"/>
  <c r="E4058" i="2"/>
  <c r="K4058" i="2"/>
  <c r="F4057" i="2"/>
  <c r="G4057" i="2"/>
  <c r="C4059" i="2"/>
  <c r="N2610" i="2" l="1"/>
  <c r="D2611" i="2" s="1"/>
  <c r="H2611" i="2"/>
  <c r="L4059" i="2"/>
  <c r="L2614" i="2"/>
  <c r="E4059" i="2"/>
  <c r="K4059" i="2"/>
  <c r="F4058" i="2"/>
  <c r="G4058" i="2"/>
  <c r="C4060" i="2"/>
  <c r="I2611" i="2" l="1"/>
  <c r="M2611" i="2" s="1"/>
  <c r="N2611" i="2"/>
  <c r="D2612" i="2" s="1"/>
  <c r="A2611" i="2"/>
  <c r="L4060" i="2"/>
  <c r="E4060" i="2"/>
  <c r="K4060" i="2"/>
  <c r="F4059" i="2"/>
  <c r="G4059" i="2"/>
  <c r="C4061" i="2"/>
  <c r="H2612" i="2" l="1"/>
  <c r="L4061" i="2"/>
  <c r="E4061" i="2"/>
  <c r="K4061" i="2"/>
  <c r="F4060" i="2"/>
  <c r="G4060" i="2"/>
  <c r="C4062" i="2"/>
  <c r="A2612" i="2" l="1"/>
  <c r="N2612" i="2"/>
  <c r="D2613" i="2" s="1"/>
  <c r="I2612" i="2"/>
  <c r="M2612" i="2" s="1"/>
  <c r="L4062" i="2"/>
  <c r="E4062" i="2"/>
  <c r="K4062" i="2"/>
  <c r="F4061" i="2"/>
  <c r="G4061" i="2"/>
  <c r="C4063" i="2"/>
  <c r="H2613" i="2" l="1"/>
  <c r="L4063" i="2"/>
  <c r="E4063" i="2"/>
  <c r="K4063" i="2"/>
  <c r="F4062" i="2"/>
  <c r="G4062" i="2"/>
  <c r="C4064" i="2"/>
  <c r="N2613" i="2" l="1"/>
  <c r="D2614" i="2" s="1"/>
  <c r="I2613" i="2"/>
  <c r="M2613" i="2" s="1"/>
  <c r="A2613" i="2"/>
  <c r="L4064" i="2"/>
  <c r="K4064" i="2"/>
  <c r="E4064" i="2"/>
  <c r="F4063" i="2"/>
  <c r="G4063" i="2"/>
  <c r="C4065" i="2"/>
  <c r="H2614" i="2" l="1"/>
  <c r="N2614" i="2" s="1"/>
  <c r="D2615" i="2" s="1"/>
  <c r="L4065" i="2"/>
  <c r="K4065" i="2"/>
  <c r="E4065" i="2"/>
  <c r="F4064" i="2"/>
  <c r="G4064" i="2"/>
  <c r="C4066" i="2"/>
  <c r="A2614" i="2" l="1"/>
  <c r="I2614" i="2"/>
  <c r="M2614" i="2" s="1"/>
  <c r="H2615" i="2" s="1"/>
  <c r="L4066" i="2"/>
  <c r="E2618" i="2"/>
  <c r="F2618" i="2" s="1"/>
  <c r="G2618" i="2" s="1"/>
  <c r="K4066" i="2"/>
  <c r="E4066" i="2"/>
  <c r="G4065" i="2"/>
  <c r="F4065" i="2"/>
  <c r="C4067" i="2"/>
  <c r="A2615" i="2" l="1"/>
  <c r="L2615" i="2"/>
  <c r="N2615" i="2"/>
  <c r="D2616" i="2" s="1"/>
  <c r="I2615" i="2"/>
  <c r="M2615" i="2" s="1"/>
  <c r="L4067" i="2"/>
  <c r="K4067" i="2"/>
  <c r="E4067" i="2"/>
  <c r="F4066" i="2"/>
  <c r="G4066" i="2"/>
  <c r="C4068" i="2"/>
  <c r="H2616" i="2" l="1"/>
  <c r="N2616" i="2" s="1"/>
  <c r="D2617" i="2" s="1"/>
  <c r="L4068" i="2"/>
  <c r="K4068" i="2"/>
  <c r="E4068" i="2"/>
  <c r="F4067" i="2"/>
  <c r="G4067" i="2"/>
  <c r="C4069" i="2"/>
  <c r="I2616" i="2" l="1"/>
  <c r="M2616" i="2" s="1"/>
  <c r="A2616" i="2"/>
  <c r="L2616" i="2"/>
  <c r="H2617" i="2" s="1"/>
  <c r="A2617" i="2" s="1"/>
  <c r="L4069" i="2"/>
  <c r="K4069" i="2"/>
  <c r="E4069" i="2"/>
  <c r="F4068" i="2"/>
  <c r="G4068" i="2"/>
  <c r="C4070" i="2"/>
  <c r="N2617" i="2" l="1"/>
  <c r="D2618" i="2" s="1"/>
  <c r="L2617" i="2"/>
  <c r="I2617" i="2"/>
  <c r="M2617" i="2" s="1"/>
  <c r="L4070" i="2"/>
  <c r="E4070" i="2"/>
  <c r="K4070" i="2"/>
  <c r="G4069" i="2"/>
  <c r="F4069" i="2"/>
  <c r="C4071" i="2"/>
  <c r="H2618" i="2" l="1"/>
  <c r="I2618" i="2" s="1"/>
  <c r="M2618" i="2" s="1"/>
  <c r="L4071" i="2"/>
  <c r="E4071" i="2"/>
  <c r="K4071" i="2"/>
  <c r="G4070" i="2"/>
  <c r="F4070" i="2"/>
  <c r="C4072" i="2"/>
  <c r="N2618" i="2" l="1"/>
  <c r="D2619" i="2" s="1"/>
  <c r="E2619" i="2" s="1"/>
  <c r="F2619" i="2" s="1"/>
  <c r="A2618" i="2"/>
  <c r="H2619" i="2"/>
  <c r="L4072" i="2"/>
  <c r="E4072" i="2"/>
  <c r="K4072" i="2"/>
  <c r="F4071" i="2"/>
  <c r="G4071" i="2"/>
  <c r="C4073" i="2"/>
  <c r="G2619" i="2" l="1"/>
  <c r="I2619" i="2"/>
  <c r="N2619" i="2"/>
  <c r="D2620" i="2" s="1"/>
  <c r="E2620" i="2" s="1"/>
  <c r="A2619" i="2"/>
  <c r="L4073" i="2"/>
  <c r="E4073" i="2"/>
  <c r="K4073" i="2"/>
  <c r="F4072" i="2"/>
  <c r="G4072" i="2"/>
  <c r="C4074" i="2"/>
  <c r="M2619" i="2"/>
  <c r="F2620" i="2" l="1"/>
  <c r="G2620" i="2"/>
  <c r="H2620" i="2"/>
  <c r="L4074" i="2"/>
  <c r="E4074" i="2"/>
  <c r="K4074" i="2"/>
  <c r="F4073" i="2"/>
  <c r="G4073" i="2"/>
  <c r="C4075" i="2"/>
  <c r="N2620" i="2" l="1"/>
  <c r="D2621" i="2" s="1"/>
  <c r="I2620" i="2"/>
  <c r="A2620" i="2"/>
  <c r="E4075" i="2"/>
  <c r="K4075" i="2"/>
  <c r="F4074" i="2"/>
  <c r="G4074" i="2"/>
  <c r="C4076" i="2"/>
  <c r="M2620" i="2"/>
  <c r="H2621" i="2" l="1"/>
  <c r="N2621" i="2" s="1"/>
  <c r="E2621" i="2"/>
  <c r="E4076" i="2"/>
  <c r="K4076" i="2"/>
  <c r="F4075" i="2"/>
  <c r="G4075" i="2"/>
  <c r="C4077" i="2"/>
  <c r="A2621" i="2" l="1"/>
  <c r="I2621" i="2"/>
  <c r="M2621" i="2" s="1"/>
  <c r="H2622" i="2" s="1"/>
  <c r="G2621" i="2"/>
  <c r="D2622" i="2" s="1"/>
  <c r="F2621" i="2"/>
  <c r="E4077" i="2"/>
  <c r="K4077" i="2"/>
  <c r="F4076" i="2"/>
  <c r="G4076" i="2"/>
  <c r="C4078" i="2"/>
  <c r="I2622" i="2" l="1"/>
  <c r="M2622" i="2" s="1"/>
  <c r="N2622" i="2"/>
  <c r="D2623" i="2" s="1"/>
  <c r="A2622" i="2"/>
  <c r="K4078" i="2"/>
  <c r="E4078" i="2"/>
  <c r="G4077" i="2"/>
  <c r="F4077" i="2"/>
  <c r="C4079" i="2"/>
  <c r="H2623" i="2" l="1"/>
  <c r="L4079" i="2"/>
  <c r="K4079" i="2"/>
  <c r="F4078" i="2"/>
  <c r="G4078" i="2"/>
  <c r="C4080" i="2"/>
  <c r="I2623" i="2" l="1"/>
  <c r="M2623" i="2" s="1"/>
  <c r="N2623" i="2"/>
  <c r="D2624" i="2" s="1"/>
  <c r="A2623" i="2"/>
  <c r="L4080" i="2"/>
  <c r="K4080" i="2"/>
  <c r="C4081" i="2"/>
  <c r="H2624" i="2" l="1"/>
  <c r="A2624" i="2" s="1"/>
  <c r="L4081" i="2"/>
  <c r="K4081" i="2"/>
  <c r="C4082" i="2"/>
  <c r="I2624" i="2" l="1"/>
  <c r="M2624" i="2" s="1"/>
  <c r="N2624" i="2"/>
  <c r="D2625" i="2" s="1"/>
  <c r="L4082" i="2"/>
  <c r="K4082" i="2"/>
  <c r="C4083" i="2"/>
  <c r="H2625" i="2" l="1"/>
  <c r="L4083" i="2"/>
  <c r="K4083" i="2"/>
  <c r="E4083" i="2"/>
  <c r="C4084" i="2"/>
  <c r="N2625" i="2" l="1"/>
  <c r="D2626" i="2" s="1"/>
  <c r="I2625" i="2"/>
  <c r="M2625" i="2" s="1"/>
  <c r="A2625" i="2"/>
  <c r="L4084" i="2"/>
  <c r="K4084" i="2"/>
  <c r="E4084" i="2"/>
  <c r="F4083" i="2"/>
  <c r="G4083" i="2"/>
  <c r="C4085" i="2"/>
  <c r="H2626" i="2" l="1"/>
  <c r="N2626" i="2" s="1"/>
  <c r="D2627" i="2" s="1"/>
  <c r="L4085" i="2"/>
  <c r="K4085" i="2"/>
  <c r="E4085" i="2"/>
  <c r="G4084" i="2"/>
  <c r="F4084" i="2"/>
  <c r="C4086" i="2"/>
  <c r="A2626" i="2" l="1"/>
  <c r="I2626" i="2"/>
  <c r="M2626" i="2" s="1"/>
  <c r="H2627" i="2" s="1"/>
  <c r="I2627" i="2" s="1"/>
  <c r="M2627" i="2" s="1"/>
  <c r="L4086" i="2"/>
  <c r="K4086" i="2"/>
  <c r="E4086" i="2"/>
  <c r="F4085" i="2"/>
  <c r="G4085" i="2"/>
  <c r="C4087" i="2"/>
  <c r="N2627" i="2" l="1"/>
  <c r="D2628" i="2" s="1"/>
  <c r="A2627" i="2"/>
  <c r="L4087" i="2"/>
  <c r="K4087" i="2"/>
  <c r="E4087" i="2"/>
  <c r="F4086" i="2"/>
  <c r="G4086" i="2"/>
  <c r="C4088" i="2"/>
  <c r="H2628" i="2" l="1"/>
  <c r="I2628" i="2" s="1"/>
  <c r="M2628" i="2" s="1"/>
  <c r="L4088" i="2"/>
  <c r="K4088" i="2"/>
  <c r="E4088" i="2"/>
  <c r="F4087" i="2"/>
  <c r="G4087" i="2"/>
  <c r="C4089" i="2"/>
  <c r="A2628" i="2" l="1"/>
  <c r="N2628" i="2"/>
  <c r="D2629" i="2" s="1"/>
  <c r="L4089" i="2"/>
  <c r="E4089" i="2"/>
  <c r="K4089" i="2"/>
  <c r="F4088" i="2"/>
  <c r="G4088" i="2"/>
  <c r="C4090" i="2"/>
  <c r="H2629" i="2" l="1"/>
  <c r="A2629" i="2" s="1"/>
  <c r="N2629" i="2"/>
  <c r="D2630" i="2" s="1"/>
  <c r="L4090" i="2"/>
  <c r="E4090" i="2"/>
  <c r="K4090" i="2"/>
  <c r="F4089" i="2"/>
  <c r="G4089" i="2"/>
  <c r="C4091" i="2"/>
  <c r="I2629" i="2" l="1"/>
  <c r="M2629" i="2" s="1"/>
  <c r="H2630" i="2" s="1"/>
  <c r="L4091" i="2"/>
  <c r="E4091" i="2"/>
  <c r="K4091" i="2"/>
  <c r="F4090" i="2"/>
  <c r="G4090" i="2"/>
  <c r="C4092" i="2"/>
  <c r="A2630" i="2" l="1"/>
  <c r="I2630" i="2"/>
  <c r="M2630" i="2" s="1"/>
  <c r="N2630" i="2"/>
  <c r="D2631" i="2" s="1"/>
  <c r="L4092" i="2"/>
  <c r="E4092" i="2"/>
  <c r="K4092" i="2"/>
  <c r="F4091" i="2"/>
  <c r="G4091" i="2"/>
  <c r="C4093" i="2"/>
  <c r="H2631" i="2" l="1"/>
  <c r="L4093" i="2"/>
  <c r="E4093" i="2"/>
  <c r="K4093" i="2"/>
  <c r="F4092" i="2"/>
  <c r="G4092" i="2"/>
  <c r="C4094" i="2"/>
  <c r="A2631" i="2" l="1"/>
  <c r="I2631" i="2"/>
  <c r="M2631" i="2" s="1"/>
  <c r="N2631" i="2"/>
  <c r="D2632" i="2" s="1"/>
  <c r="L4094" i="2"/>
  <c r="E4094" i="2"/>
  <c r="K4094" i="2"/>
  <c r="F4093" i="2"/>
  <c r="G4093" i="2"/>
  <c r="C4095" i="2"/>
  <c r="H2632" i="2" l="1"/>
  <c r="L4095" i="2"/>
  <c r="K4095" i="2"/>
  <c r="E4095" i="2"/>
  <c r="F4094" i="2"/>
  <c r="G4094" i="2"/>
  <c r="C4096" i="2"/>
  <c r="I2632" i="2" l="1"/>
  <c r="M2632" i="2" s="1"/>
  <c r="N2632" i="2"/>
  <c r="D2633" i="2" s="1"/>
  <c r="A2632" i="2"/>
  <c r="L4096" i="2"/>
  <c r="K4096" i="2"/>
  <c r="E4096" i="2"/>
  <c r="F4095" i="2"/>
  <c r="G4095" i="2"/>
  <c r="C4097" i="2"/>
  <c r="H2633" i="2" l="1"/>
  <c r="L4097" i="2"/>
  <c r="K4097" i="2"/>
  <c r="E4097" i="2"/>
  <c r="G4096" i="2"/>
  <c r="F4096" i="2"/>
  <c r="C4098" i="2"/>
  <c r="A2633" i="2" l="1"/>
  <c r="N2633" i="2"/>
  <c r="D2634" i="2" s="1"/>
  <c r="I2633" i="2"/>
  <c r="M2633" i="2" s="1"/>
  <c r="L4098" i="2"/>
  <c r="K4098" i="2"/>
  <c r="E4098" i="2"/>
  <c r="F4097" i="2"/>
  <c r="G4097" i="2"/>
  <c r="C4099" i="2"/>
  <c r="H2634" i="2" l="1"/>
  <c r="A2634" i="2" s="1"/>
  <c r="L4099" i="2"/>
  <c r="K4099" i="2"/>
  <c r="E4099" i="2"/>
  <c r="F4098" i="2"/>
  <c r="G4098" i="2"/>
  <c r="C4100" i="2"/>
  <c r="N2634" i="2" l="1"/>
  <c r="D2635" i="2" s="1"/>
  <c r="I2634" i="2"/>
  <c r="M2634" i="2" s="1"/>
  <c r="L4100" i="2"/>
  <c r="K4100" i="2"/>
  <c r="E4100" i="2"/>
  <c r="F4099" i="2"/>
  <c r="G4099" i="2"/>
  <c r="C4101" i="2"/>
  <c r="H2635" i="2" l="1"/>
  <c r="N2635" i="2"/>
  <c r="D2636" i="2" s="1"/>
  <c r="I2635" i="2"/>
  <c r="M2635" i="2" s="1"/>
  <c r="A2635" i="2"/>
  <c r="L4101" i="2"/>
  <c r="E4101" i="2"/>
  <c r="K4101" i="2"/>
  <c r="F4100" i="2"/>
  <c r="G4100" i="2"/>
  <c r="C4102" i="2"/>
  <c r="H2636" i="2" l="1"/>
  <c r="I2636" i="2" s="1"/>
  <c r="M2636" i="2" s="1"/>
  <c r="L4102" i="2"/>
  <c r="E4102" i="2"/>
  <c r="K4102" i="2"/>
  <c r="G4101" i="2"/>
  <c r="F4101" i="2"/>
  <c r="C4103" i="2"/>
  <c r="A2636" i="2" l="1"/>
  <c r="N2636" i="2"/>
  <c r="D2637" i="2" s="1"/>
  <c r="L4103" i="2"/>
  <c r="K4103" i="2"/>
  <c r="E4103" i="2"/>
  <c r="F4102" i="2"/>
  <c r="G4102" i="2"/>
  <c r="C4104" i="2"/>
  <c r="H2637" i="2" l="1"/>
  <c r="A2637" i="2" s="1"/>
  <c r="L4104" i="2"/>
  <c r="E4104" i="2"/>
  <c r="K4104" i="2"/>
  <c r="F4103" i="2"/>
  <c r="G4103" i="2"/>
  <c r="C4105" i="2"/>
  <c r="I2637" i="2" l="1"/>
  <c r="M2637" i="2" s="1"/>
  <c r="N2637" i="2"/>
  <c r="D2638" i="2" s="1"/>
  <c r="L4105" i="2"/>
  <c r="E4105" i="2"/>
  <c r="K4105" i="2"/>
  <c r="F4104" i="2"/>
  <c r="G4104" i="2"/>
  <c r="C4106" i="2"/>
  <c r="H2638" i="2" l="1"/>
  <c r="N2638" i="2" s="1"/>
  <c r="D2639" i="2" s="1"/>
  <c r="A2638" i="2"/>
  <c r="I2638" i="2"/>
  <c r="M2638" i="2" s="1"/>
  <c r="H2639" i="2" s="1"/>
  <c r="I2639" i="2" s="1"/>
  <c r="M2639" i="2" s="1"/>
  <c r="E4106" i="2"/>
  <c r="K4106" i="2"/>
  <c r="F4105" i="2"/>
  <c r="G4105" i="2"/>
  <c r="C4107" i="2"/>
  <c r="A2639" i="2" l="1"/>
  <c r="N2639" i="2"/>
  <c r="D2640" i="2" s="1"/>
  <c r="E4107" i="2"/>
  <c r="K4107" i="2"/>
  <c r="F4106" i="2"/>
  <c r="G4106" i="2"/>
  <c r="C4108" i="2"/>
  <c r="H2640" i="2" l="1"/>
  <c r="N2640" i="2" s="1"/>
  <c r="D2641" i="2" s="1"/>
  <c r="K4108" i="2"/>
  <c r="E4108" i="2"/>
  <c r="F4107" i="2"/>
  <c r="G4107" i="2"/>
  <c r="C4109" i="2"/>
  <c r="A2640" i="2" l="1"/>
  <c r="I2640" i="2"/>
  <c r="M2640" i="2" s="1"/>
  <c r="H2641" i="2" s="1"/>
  <c r="A2641" i="2" s="1"/>
  <c r="K4109" i="2"/>
  <c r="G4108" i="2"/>
  <c r="F4108" i="2"/>
  <c r="C4110" i="2"/>
  <c r="N2641" i="2" l="1"/>
  <c r="D2642" i="2" s="1"/>
  <c r="I2641" i="2"/>
  <c r="M2641" i="2" s="1"/>
  <c r="L4110" i="2"/>
  <c r="L2645" i="2"/>
  <c r="K4110" i="2"/>
  <c r="C4111" i="2"/>
  <c r="H2642" i="2" l="1"/>
  <c r="I2642" i="2" s="1"/>
  <c r="M2642" i="2" s="1"/>
  <c r="L4111" i="2"/>
  <c r="K4111" i="2"/>
  <c r="C4112" i="2"/>
  <c r="A2642" i="2" l="1"/>
  <c r="N2642" i="2"/>
  <c r="D2643" i="2" s="1"/>
  <c r="L4112" i="2"/>
  <c r="E2648" i="2"/>
  <c r="F2648" i="2" s="1"/>
  <c r="G2648" i="2" s="1"/>
  <c r="K4112" i="2"/>
  <c r="C4113" i="2"/>
  <c r="H2643" i="2" l="1"/>
  <c r="I2643" i="2" s="1"/>
  <c r="M2643" i="2" s="1"/>
  <c r="A2643" i="2"/>
  <c r="L4113" i="2"/>
  <c r="K4113" i="2"/>
  <c r="E4113" i="2"/>
  <c r="C4114" i="2"/>
  <c r="N2643" i="2" l="1"/>
  <c r="D2644" i="2" s="1"/>
  <c r="H2644" i="2"/>
  <c r="L4114" i="2"/>
  <c r="K4114" i="2"/>
  <c r="E4114" i="2"/>
  <c r="F4113" i="2"/>
  <c r="G4113" i="2"/>
  <c r="C4115" i="2"/>
  <c r="N2644" i="2" l="1"/>
  <c r="D2645" i="2" s="1"/>
  <c r="I2644" i="2"/>
  <c r="M2644" i="2" s="1"/>
  <c r="A2644" i="2"/>
  <c r="L4115" i="2"/>
  <c r="K4115" i="2"/>
  <c r="E4115" i="2"/>
  <c r="G4114" i="2"/>
  <c r="F4114" i="2"/>
  <c r="C4116" i="2"/>
  <c r="H2645" i="2" l="1"/>
  <c r="N2645" i="2" s="1"/>
  <c r="D2646" i="2" s="1"/>
  <c r="L4116" i="2"/>
  <c r="E2649" i="2"/>
  <c r="G2649" i="2" s="1"/>
  <c r="K4116" i="2"/>
  <c r="E4116" i="2"/>
  <c r="F4115" i="2"/>
  <c r="G4115" i="2"/>
  <c r="C4117" i="2"/>
  <c r="A2645" i="2" l="1"/>
  <c r="I2645" i="2"/>
  <c r="M2645" i="2" s="1"/>
  <c r="H2646" i="2" s="1"/>
  <c r="F2649" i="2"/>
  <c r="L4117" i="2"/>
  <c r="K4117" i="2"/>
  <c r="E4117" i="2"/>
  <c r="F4116" i="2"/>
  <c r="G4116" i="2"/>
  <c r="C4118" i="2"/>
  <c r="N2646" i="2" l="1"/>
  <c r="D2647" i="2" s="1"/>
  <c r="L2646" i="2"/>
  <c r="A2646" i="2"/>
  <c r="I2646" i="2"/>
  <c r="M2646" i="2" s="1"/>
  <c r="H2647" i="2" s="1"/>
  <c r="I2647" i="2" s="1"/>
  <c r="M2647" i="2" s="1"/>
  <c r="L4118" i="2"/>
  <c r="K4118" i="2"/>
  <c r="E4118" i="2"/>
  <c r="F4117" i="2"/>
  <c r="G4117" i="2"/>
  <c r="C4119" i="2"/>
  <c r="L2647" i="2" l="1"/>
  <c r="A2647" i="2"/>
  <c r="N2647" i="2"/>
  <c r="D2648" i="2" s="1"/>
  <c r="L4119" i="2"/>
  <c r="E4119" i="2"/>
  <c r="K4119" i="2"/>
  <c r="F4118" i="2"/>
  <c r="G4118" i="2"/>
  <c r="C4120" i="2"/>
  <c r="H2648" i="2" l="1"/>
  <c r="A2648" i="2" s="1"/>
  <c r="L2648" i="2"/>
  <c r="L4120" i="2"/>
  <c r="E4120" i="2"/>
  <c r="K4120" i="2"/>
  <c r="F4119" i="2"/>
  <c r="G4119" i="2"/>
  <c r="C4121" i="2"/>
  <c r="N2648" i="2" l="1"/>
  <c r="D2649" i="2" s="1"/>
  <c r="I2648" i="2"/>
  <c r="M2648" i="2" s="1"/>
  <c r="L4121" i="2"/>
  <c r="E4121" i="2"/>
  <c r="K4121" i="2"/>
  <c r="F4120" i="2"/>
  <c r="G4120" i="2"/>
  <c r="C4122" i="2"/>
  <c r="H2649" i="2" l="1"/>
  <c r="N2649" i="2" s="1"/>
  <c r="D2650" i="2" s="1"/>
  <c r="E2650" i="2" s="1"/>
  <c r="F2650" i="2" s="1"/>
  <c r="L4122" i="2"/>
  <c r="E4122" i="2"/>
  <c r="K4122" i="2"/>
  <c r="F4121" i="2"/>
  <c r="G4121" i="2"/>
  <c r="C4123" i="2"/>
  <c r="I2649" i="2" l="1"/>
  <c r="M2649" i="2" s="1"/>
  <c r="H2650" i="2" s="1"/>
  <c r="A2650" i="2" s="1"/>
  <c r="A2649" i="2"/>
  <c r="G2650" i="2"/>
  <c r="N2650" i="2"/>
  <c r="I2650" i="2"/>
  <c r="L4123" i="2"/>
  <c r="E4123" i="2"/>
  <c r="K4123" i="2"/>
  <c r="F4122" i="2"/>
  <c r="G4122" i="2"/>
  <c r="C4124" i="2"/>
  <c r="M2650" i="2"/>
  <c r="D2651" i="2" l="1"/>
  <c r="E2651" i="2" s="1"/>
  <c r="H2651" i="2"/>
  <c r="I2651" i="2" s="1"/>
  <c r="L4124" i="2"/>
  <c r="E4124" i="2"/>
  <c r="K4124" i="2"/>
  <c r="F4123" i="2"/>
  <c r="G4123" i="2"/>
  <c r="C4125" i="2"/>
  <c r="M2651" i="2"/>
  <c r="F2651" i="2" l="1"/>
  <c r="G2651" i="2" s="1"/>
  <c r="N2651" i="2"/>
  <c r="H2652" i="2" s="1"/>
  <c r="A2651" i="2"/>
  <c r="L4125" i="2"/>
  <c r="K4125" i="2"/>
  <c r="E4125" i="2"/>
  <c r="F4124" i="2"/>
  <c r="G4124" i="2"/>
  <c r="C4126" i="2"/>
  <c r="D2652" i="2" l="1"/>
  <c r="I2652" i="2"/>
  <c r="M2652" i="2" s="1"/>
  <c r="N2652" i="2"/>
  <c r="A2652" i="2"/>
  <c r="D2653" i="2"/>
  <c r="H2653" i="2"/>
  <c r="L4126" i="2"/>
  <c r="K4126" i="2"/>
  <c r="E4126" i="2"/>
  <c r="F4125" i="2"/>
  <c r="G4125" i="2"/>
  <c r="C4127" i="2"/>
  <c r="I2653" i="2" l="1"/>
  <c r="M2653" i="2" s="1"/>
  <c r="N2653" i="2"/>
  <c r="D2654" i="2" s="1"/>
  <c r="A2653" i="2"/>
  <c r="L4127" i="2"/>
  <c r="K4127" i="2"/>
  <c r="E4127" i="2"/>
  <c r="G4126" i="2"/>
  <c r="F4126" i="2"/>
  <c r="C4128" i="2"/>
  <c r="H2654" i="2" l="1"/>
  <c r="A2654" i="2" s="1"/>
  <c r="L4128" i="2"/>
  <c r="K4128" i="2"/>
  <c r="E4128" i="2"/>
  <c r="F4127" i="2"/>
  <c r="G4127" i="2"/>
  <c r="C4129" i="2"/>
  <c r="N2654" i="2" l="1"/>
  <c r="D2655" i="2" s="1"/>
  <c r="I2654" i="2"/>
  <c r="M2654" i="2" s="1"/>
  <c r="L4129" i="2"/>
  <c r="K4129" i="2"/>
  <c r="E4129" i="2"/>
  <c r="F4128" i="2"/>
  <c r="G4128" i="2"/>
  <c r="C4130" i="2"/>
  <c r="H2655" i="2" l="1"/>
  <c r="N2655" i="2" s="1"/>
  <c r="D2656" i="2" s="1"/>
  <c r="L4130" i="2"/>
  <c r="K4130" i="2"/>
  <c r="E4130" i="2"/>
  <c r="G4129" i="2"/>
  <c r="F4129" i="2"/>
  <c r="C4131" i="2"/>
  <c r="A2655" i="2" l="1"/>
  <c r="I2655" i="2"/>
  <c r="M2655" i="2" s="1"/>
  <c r="H2656" i="2" s="1"/>
  <c r="A2656" i="2" s="1"/>
  <c r="L4131" i="2"/>
  <c r="E4131" i="2"/>
  <c r="K4131" i="2"/>
  <c r="F4130" i="2"/>
  <c r="G4130" i="2"/>
  <c r="C4132" i="2"/>
  <c r="I2656" i="2" l="1"/>
  <c r="M2656" i="2" s="1"/>
  <c r="N2656" i="2"/>
  <c r="D2657" i="2" s="1"/>
  <c r="L4132" i="2"/>
  <c r="K4132" i="2"/>
  <c r="E4132" i="2"/>
  <c r="G4131" i="2"/>
  <c r="F4131" i="2"/>
  <c r="C4133" i="2"/>
  <c r="H2657" i="2" l="1"/>
  <c r="N2657" i="2"/>
  <c r="D2658" i="2" s="1"/>
  <c r="L4133" i="2"/>
  <c r="E4133" i="2"/>
  <c r="K4133" i="2"/>
  <c r="G4132" i="2"/>
  <c r="F4132" i="2"/>
  <c r="C4134" i="2"/>
  <c r="I2657" i="2" l="1"/>
  <c r="M2657" i="2" s="1"/>
  <c r="A2657" i="2"/>
  <c r="H2658" i="2"/>
  <c r="I2658" i="2" s="1"/>
  <c r="M2658" i="2" s="1"/>
  <c r="L4134" i="2"/>
  <c r="E4134" i="2"/>
  <c r="K4134" i="2"/>
  <c r="F4133" i="2"/>
  <c r="G4133" i="2"/>
  <c r="C4135" i="2"/>
  <c r="A2658" i="2" l="1"/>
  <c r="N2658" i="2"/>
  <c r="D2659" i="2" s="1"/>
  <c r="L4135" i="2"/>
  <c r="E4135" i="2"/>
  <c r="K4135" i="2"/>
  <c r="F4134" i="2"/>
  <c r="G4134" i="2"/>
  <c r="C4136" i="2"/>
  <c r="H2659" i="2" l="1"/>
  <c r="A2659" i="2"/>
  <c r="I2659" i="2"/>
  <c r="M2659" i="2" s="1"/>
  <c r="N2659" i="2"/>
  <c r="D2660" i="2" s="1"/>
  <c r="E4136" i="2"/>
  <c r="K4136" i="2"/>
  <c r="G4135" i="2"/>
  <c r="F4135" i="2"/>
  <c r="C4137" i="2"/>
  <c r="H2660" i="2" l="1"/>
  <c r="K4137" i="2"/>
  <c r="E4137" i="2"/>
  <c r="F4136" i="2"/>
  <c r="G4136" i="2"/>
  <c r="C4138" i="2"/>
  <c r="I2660" i="2" l="1"/>
  <c r="M2660" i="2" s="1"/>
  <c r="N2660" i="2"/>
  <c r="D2661" i="2" s="1"/>
  <c r="A2660" i="2"/>
  <c r="E4138" i="2"/>
  <c r="K4138" i="2"/>
  <c r="F4137" i="2"/>
  <c r="G4137" i="2"/>
  <c r="C4139" i="2"/>
  <c r="H2661" i="2" l="1"/>
  <c r="K4139" i="2"/>
  <c r="E4139" i="2"/>
  <c r="G4138" i="2"/>
  <c r="F4138" i="2"/>
  <c r="C4140" i="2"/>
  <c r="A2661" i="2" l="1"/>
  <c r="I2661" i="2"/>
  <c r="M2661" i="2" s="1"/>
  <c r="N2661" i="2"/>
  <c r="D2662" i="2" s="1"/>
  <c r="L4140" i="2"/>
  <c r="K4140" i="2"/>
  <c r="G4139" i="2"/>
  <c r="F4139" i="2"/>
  <c r="C4141" i="2"/>
  <c r="H2662" i="2" l="1"/>
  <c r="L4141" i="2"/>
  <c r="K4141" i="2"/>
  <c r="C4142" i="2"/>
  <c r="I2662" i="2" l="1"/>
  <c r="M2662" i="2" s="1"/>
  <c r="N2662" i="2"/>
  <c r="D2663" i="2" s="1"/>
  <c r="A2662" i="2"/>
  <c r="L4142" i="2"/>
  <c r="K4142" i="2"/>
  <c r="C4143" i="2"/>
  <c r="H2663" i="2" l="1"/>
  <c r="A2663" i="2" s="1"/>
  <c r="L4143" i="2"/>
  <c r="K4143" i="2"/>
  <c r="C4144" i="2"/>
  <c r="I2663" i="2" l="1"/>
  <c r="M2663" i="2" s="1"/>
  <c r="N2663" i="2"/>
  <c r="D2664" i="2" s="1"/>
  <c r="L4144" i="2"/>
  <c r="K4144" i="2"/>
  <c r="E4144" i="2"/>
  <c r="C4145" i="2"/>
  <c r="H2664" i="2" l="1"/>
  <c r="A2664" i="2" s="1"/>
  <c r="L4145" i="2"/>
  <c r="K4145" i="2"/>
  <c r="E4145" i="2"/>
  <c r="F4144" i="2"/>
  <c r="G4144" i="2"/>
  <c r="C4146" i="2"/>
  <c r="I2664" i="2" l="1"/>
  <c r="M2664" i="2" s="1"/>
  <c r="N2664" i="2"/>
  <c r="D2665" i="2" s="1"/>
  <c r="L4146" i="2"/>
  <c r="K4146" i="2"/>
  <c r="E4146" i="2"/>
  <c r="G4145" i="2"/>
  <c r="F4145" i="2"/>
  <c r="C4147" i="2"/>
  <c r="H2665" i="2" l="1"/>
  <c r="L4147" i="2"/>
  <c r="K4147" i="2"/>
  <c r="E4147" i="2"/>
  <c r="F4146" i="2"/>
  <c r="G4146" i="2"/>
  <c r="C4148" i="2"/>
  <c r="I2665" i="2" l="1"/>
  <c r="M2665" i="2" s="1"/>
  <c r="N2665" i="2"/>
  <c r="D2666" i="2" s="1"/>
  <c r="A2665" i="2"/>
  <c r="L4148" i="2"/>
  <c r="K4148" i="2"/>
  <c r="E4148" i="2"/>
  <c r="F4147" i="2"/>
  <c r="G4147" i="2"/>
  <c r="C4149" i="2"/>
  <c r="H2666" i="2" l="1"/>
  <c r="L4149" i="2"/>
  <c r="K4149" i="2"/>
  <c r="E4149" i="2"/>
  <c r="F4148" i="2"/>
  <c r="G4148" i="2"/>
  <c r="C4150" i="2"/>
  <c r="A2666" i="2" l="1"/>
  <c r="N2666" i="2"/>
  <c r="D2667" i="2" s="1"/>
  <c r="I2666" i="2"/>
  <c r="M2666" i="2" s="1"/>
  <c r="L4150" i="2"/>
  <c r="E4150" i="2"/>
  <c r="K4150" i="2"/>
  <c r="F4149" i="2"/>
  <c r="G4149" i="2"/>
  <c r="C4151" i="2"/>
  <c r="H2667" i="2" l="1"/>
  <c r="I2667" i="2" s="1"/>
  <c r="M2667" i="2" s="1"/>
  <c r="L4151" i="2"/>
  <c r="E4151" i="2"/>
  <c r="K4151" i="2"/>
  <c r="F4150" i="2"/>
  <c r="G4150" i="2"/>
  <c r="C4152" i="2"/>
  <c r="N2667" i="2" l="1"/>
  <c r="D2668" i="2" s="1"/>
  <c r="A2667" i="2"/>
  <c r="L4152" i="2"/>
  <c r="E4152" i="2"/>
  <c r="K4152" i="2"/>
  <c r="F4151" i="2"/>
  <c r="G4151" i="2"/>
  <c r="C4153" i="2"/>
  <c r="H2668" i="2" l="1"/>
  <c r="I2668" i="2" s="1"/>
  <c r="M2668" i="2" s="1"/>
  <c r="A2668" i="2"/>
  <c r="L4153" i="2"/>
  <c r="E4153" i="2"/>
  <c r="K4153" i="2"/>
  <c r="F4152" i="2"/>
  <c r="G4152" i="2"/>
  <c r="C4154" i="2"/>
  <c r="N2668" i="2" l="1"/>
  <c r="D2669" i="2" s="1"/>
  <c r="L4154" i="2"/>
  <c r="E4154" i="2"/>
  <c r="K4154" i="2"/>
  <c r="F4153" i="2"/>
  <c r="G4153" i="2"/>
  <c r="C4155" i="2"/>
  <c r="H2669" i="2" l="1"/>
  <c r="A2669" i="2" s="1"/>
  <c r="N2669" i="2"/>
  <c r="D2670" i="2" s="1"/>
  <c r="L4155" i="2"/>
  <c r="E4155" i="2"/>
  <c r="K4155" i="2"/>
  <c r="F4154" i="2"/>
  <c r="G4154" i="2"/>
  <c r="C4156" i="2"/>
  <c r="I2669" i="2" l="1"/>
  <c r="M2669" i="2" s="1"/>
  <c r="H2670" i="2" s="1"/>
  <c r="L4156" i="2"/>
  <c r="K4156" i="2"/>
  <c r="E4156" i="2"/>
  <c r="F4155" i="2"/>
  <c r="G4155" i="2"/>
  <c r="C4157" i="2"/>
  <c r="I2670" i="2" l="1"/>
  <c r="M2670" i="2" s="1"/>
  <c r="N2670" i="2"/>
  <c r="D2671" i="2" s="1"/>
  <c r="A2670" i="2"/>
  <c r="L4157" i="2"/>
  <c r="L2675" i="2"/>
  <c r="K4157" i="2"/>
  <c r="E4157" i="2"/>
  <c r="F4156" i="2"/>
  <c r="G4156" i="2"/>
  <c r="C4158" i="2"/>
  <c r="H2671" i="2" l="1"/>
  <c r="L4158" i="2"/>
  <c r="K4158" i="2"/>
  <c r="E4158" i="2"/>
  <c r="G4157" i="2"/>
  <c r="F4157" i="2"/>
  <c r="C4159" i="2"/>
  <c r="I2671" i="2" l="1"/>
  <c r="M2671" i="2" s="1"/>
  <c r="N2671" i="2"/>
  <c r="D2672" i="2" s="1"/>
  <c r="A2671" i="2"/>
  <c r="L4159" i="2"/>
  <c r="L2676" i="2"/>
  <c r="K4159" i="2"/>
  <c r="E4159" i="2"/>
  <c r="F4158" i="2"/>
  <c r="G4158" i="2"/>
  <c r="C4160" i="2"/>
  <c r="H2672" i="2" l="1"/>
  <c r="L4160" i="2"/>
  <c r="K4160" i="2"/>
  <c r="E4160" i="2"/>
  <c r="F4159" i="2"/>
  <c r="G4159" i="2"/>
  <c r="C4161" i="2"/>
  <c r="A2672" i="2" l="1"/>
  <c r="I2672" i="2"/>
  <c r="M2672" i="2" s="1"/>
  <c r="N2672" i="2"/>
  <c r="D2673" i="2" s="1"/>
  <c r="L4161" i="2"/>
  <c r="K4161" i="2"/>
  <c r="E4161" i="2"/>
  <c r="F4160" i="2"/>
  <c r="G4160" i="2"/>
  <c r="C4162" i="2"/>
  <c r="H2673" i="2" l="1"/>
  <c r="L4162" i="2"/>
  <c r="E4162" i="2"/>
  <c r="K4162" i="2"/>
  <c r="F4161" i="2"/>
  <c r="G4161" i="2"/>
  <c r="C4163" i="2"/>
  <c r="I2673" i="2" l="1"/>
  <c r="M2673" i="2" s="1"/>
  <c r="N2673" i="2"/>
  <c r="D2674" i="2" s="1"/>
  <c r="A2673" i="2"/>
  <c r="L4163" i="2"/>
  <c r="E4163" i="2"/>
  <c r="K4163" i="2"/>
  <c r="F4162" i="2"/>
  <c r="G4162" i="2"/>
  <c r="C4164" i="2"/>
  <c r="H2674" i="2" l="1"/>
  <c r="L4164" i="2"/>
  <c r="E4164" i="2"/>
  <c r="K4164" i="2"/>
  <c r="F4163" i="2"/>
  <c r="G4163" i="2"/>
  <c r="C4165" i="2"/>
  <c r="I2674" i="2" l="1"/>
  <c r="M2674" i="2" s="1"/>
  <c r="N2674" i="2"/>
  <c r="D2675" i="2" s="1"/>
  <c r="A2674" i="2"/>
  <c r="L4165" i="2"/>
  <c r="E2680" i="2"/>
  <c r="G2680" i="2" s="1"/>
  <c r="K4165" i="2"/>
  <c r="E4165" i="2"/>
  <c r="F4164" i="2"/>
  <c r="G4164" i="2"/>
  <c r="C4166" i="2"/>
  <c r="H2675" i="2" l="1"/>
  <c r="L4166" i="2"/>
  <c r="F2680" i="2"/>
  <c r="E4166" i="2"/>
  <c r="K4166" i="2"/>
  <c r="F4165" i="2"/>
  <c r="G4165" i="2"/>
  <c r="C4167" i="2"/>
  <c r="A2675" i="2" l="1"/>
  <c r="N2675" i="2"/>
  <c r="D2676" i="2" s="1"/>
  <c r="I2675" i="2"/>
  <c r="M2675" i="2" s="1"/>
  <c r="E4167" i="2"/>
  <c r="K4167" i="2"/>
  <c r="G4166" i="2"/>
  <c r="F4166" i="2"/>
  <c r="C4168" i="2"/>
  <c r="H2676" i="2" l="1"/>
  <c r="A2676" i="2" s="1"/>
  <c r="K4168" i="2"/>
  <c r="E4168" i="2"/>
  <c r="F4167" i="2"/>
  <c r="G4167" i="2"/>
  <c r="C4169" i="2"/>
  <c r="N2676" i="2" l="1"/>
  <c r="D2677" i="2" s="1"/>
  <c r="I2676" i="2"/>
  <c r="M2676" i="2" s="1"/>
  <c r="E4169" i="2"/>
  <c r="K4169" i="2"/>
  <c r="F4168" i="2"/>
  <c r="G4168" i="2"/>
  <c r="C4170" i="2"/>
  <c r="H2677" i="2" l="1"/>
  <c r="L2677" i="2" s="1"/>
  <c r="A2677" i="2"/>
  <c r="K4170" i="2"/>
  <c r="G4169" i="2"/>
  <c r="F4169" i="2"/>
  <c r="C4171" i="2"/>
  <c r="N2677" i="2" l="1"/>
  <c r="D2678" i="2" s="1"/>
  <c r="I2677" i="2"/>
  <c r="M2677" i="2" s="1"/>
  <c r="L4171" i="2"/>
  <c r="K4171" i="2"/>
  <c r="C4172" i="2"/>
  <c r="H2678" i="2" l="1"/>
  <c r="I2678" i="2" s="1"/>
  <c r="M2678" i="2" s="1"/>
  <c r="L2678" i="2"/>
  <c r="N2678" i="2"/>
  <c r="D2679" i="2" s="1"/>
  <c r="E2679" i="2" s="1"/>
  <c r="F2679" i="2" s="1"/>
  <c r="G2679" i="2" s="1"/>
  <c r="A2678" i="2"/>
  <c r="L4172" i="2"/>
  <c r="K4172" i="2"/>
  <c r="C4173" i="2"/>
  <c r="H2679" i="2" l="1"/>
  <c r="A2679" i="2" s="1"/>
  <c r="L4173" i="2"/>
  <c r="K4173" i="2"/>
  <c r="C4174" i="2"/>
  <c r="I2679" i="2" l="1"/>
  <c r="M2679" i="2" s="1"/>
  <c r="N2679" i="2"/>
  <c r="D2680" i="2" s="1"/>
  <c r="L4174" i="2"/>
  <c r="K4174" i="2"/>
  <c r="E4174" i="2"/>
  <c r="C4175" i="2"/>
  <c r="H2680" i="2" l="1"/>
  <c r="L4175" i="2"/>
  <c r="K4175" i="2"/>
  <c r="E4175" i="2"/>
  <c r="F4174" i="2"/>
  <c r="G4174" i="2"/>
  <c r="C4176" i="2"/>
  <c r="A2680" i="2" l="1"/>
  <c r="N2680" i="2"/>
  <c r="D2681" i="2" s="1"/>
  <c r="E2681" i="2" s="1"/>
  <c r="I2680" i="2"/>
  <c r="M2680" i="2" s="1"/>
  <c r="L4176" i="2"/>
  <c r="K4176" i="2"/>
  <c r="E4176" i="2"/>
  <c r="G4175" i="2"/>
  <c r="F4175" i="2"/>
  <c r="C4177" i="2"/>
  <c r="G2681" i="2" l="1"/>
  <c r="F2681" i="2"/>
  <c r="H2681" i="2"/>
  <c r="N2681" i="2" s="1"/>
  <c r="D2682" i="2" s="1"/>
  <c r="E2682" i="2" s="1"/>
  <c r="F2682" i="2" s="1"/>
  <c r="G2682" i="2" s="1"/>
  <c r="L4177" i="2"/>
  <c r="K4177" i="2"/>
  <c r="E4177" i="2"/>
  <c r="F4176" i="2"/>
  <c r="G4176" i="2"/>
  <c r="C4178" i="2"/>
  <c r="I2681" i="2" l="1"/>
  <c r="A2681" i="2"/>
  <c r="L4178" i="2"/>
  <c r="K4178" i="2"/>
  <c r="E4178" i="2"/>
  <c r="F4177" i="2"/>
  <c r="G4177" i="2"/>
  <c r="C4179" i="2"/>
  <c r="M2681" i="2"/>
  <c r="H2682" i="2" l="1"/>
  <c r="A2682" i="2" s="1"/>
  <c r="L4179" i="2"/>
  <c r="K4179" i="2"/>
  <c r="E4179" i="2"/>
  <c r="F4178" i="2"/>
  <c r="G4178" i="2"/>
  <c r="C4180" i="2"/>
  <c r="N2682" i="2" l="1"/>
  <c r="D2683" i="2" s="1"/>
  <c r="I2682" i="2"/>
  <c r="L4180" i="2"/>
  <c r="E4180" i="2"/>
  <c r="K4180" i="2"/>
  <c r="F4179" i="2"/>
  <c r="G4179" i="2"/>
  <c r="C4181" i="2"/>
  <c r="M2682" i="2"/>
  <c r="H2683" i="2" l="1"/>
  <c r="I2683" i="2" s="1"/>
  <c r="M2683" i="2" s="1"/>
  <c r="L4181" i="2"/>
  <c r="E4181" i="2"/>
  <c r="K4181" i="2"/>
  <c r="F4180" i="2"/>
  <c r="G4180" i="2"/>
  <c r="C4182" i="2"/>
  <c r="A2683" i="2" l="1"/>
  <c r="N2683" i="2"/>
  <c r="D2684" i="2" s="1"/>
  <c r="H2684" i="2"/>
  <c r="L4182" i="2"/>
  <c r="E4182" i="2"/>
  <c r="K4182" i="2"/>
  <c r="F4181" i="2"/>
  <c r="G4181" i="2"/>
  <c r="C4183" i="2"/>
  <c r="A2684" i="2" l="1"/>
  <c r="I2684" i="2"/>
  <c r="M2684" i="2" s="1"/>
  <c r="N2684" i="2"/>
  <c r="D2685" i="2" s="1"/>
  <c r="L4183" i="2"/>
  <c r="E4183" i="2"/>
  <c r="K4183" i="2"/>
  <c r="F4182" i="2"/>
  <c r="G4182" i="2"/>
  <c r="C4184" i="2"/>
  <c r="H2685" i="2" l="1"/>
  <c r="I2685" i="2" s="1"/>
  <c r="M2685" i="2" s="1"/>
  <c r="L4184" i="2"/>
  <c r="E4184" i="2"/>
  <c r="K4184" i="2"/>
  <c r="F4183" i="2"/>
  <c r="G4183" i="2"/>
  <c r="C4185" i="2"/>
  <c r="A2685" i="2" l="1"/>
  <c r="N2685" i="2"/>
  <c r="D2686" i="2" s="1"/>
  <c r="H2686" i="2"/>
  <c r="L4185" i="2"/>
  <c r="E4185" i="2"/>
  <c r="K4185" i="2"/>
  <c r="F4184" i="2"/>
  <c r="G4184" i="2"/>
  <c r="C4186" i="2"/>
  <c r="A2686" i="2" l="1"/>
  <c r="N2686" i="2"/>
  <c r="D2687" i="2" s="1"/>
  <c r="I2686" i="2"/>
  <c r="M2686" i="2" s="1"/>
  <c r="H2687" i="2" s="1"/>
  <c r="L4186" i="2"/>
  <c r="K4186" i="2"/>
  <c r="E4186" i="2"/>
  <c r="F4185" i="2"/>
  <c r="G4185" i="2"/>
  <c r="C4187" i="2"/>
  <c r="A2687" i="2" l="1"/>
  <c r="N2687" i="2"/>
  <c r="D2688" i="2" s="1"/>
  <c r="I2687" i="2"/>
  <c r="M2687" i="2" s="1"/>
  <c r="L4187" i="2"/>
  <c r="K4187" i="2"/>
  <c r="E4187" i="2"/>
  <c r="F4186" i="2"/>
  <c r="G4186" i="2"/>
  <c r="C4188" i="2"/>
  <c r="H2688" i="2" l="1"/>
  <c r="N2688" i="2" s="1"/>
  <c r="D2689" i="2" s="1"/>
  <c r="L4188" i="2"/>
  <c r="K4188" i="2"/>
  <c r="E4188" i="2"/>
  <c r="G4187" i="2"/>
  <c r="F4187" i="2"/>
  <c r="C4189" i="2"/>
  <c r="I2688" i="2" l="1"/>
  <c r="M2688" i="2" s="1"/>
  <c r="H2689" i="2" s="1"/>
  <c r="A2688" i="2"/>
  <c r="A2689" i="2"/>
  <c r="N2689" i="2"/>
  <c r="D2690" i="2" s="1"/>
  <c r="I2689" i="2"/>
  <c r="M2689" i="2" s="1"/>
  <c r="H2690" i="2" s="1"/>
  <c r="L4189" i="2"/>
  <c r="K4189" i="2"/>
  <c r="E4189" i="2"/>
  <c r="F4188" i="2"/>
  <c r="G4188" i="2"/>
  <c r="C4190" i="2"/>
  <c r="N2690" i="2" l="1"/>
  <c r="D2691" i="2" s="1"/>
  <c r="I2690" i="2"/>
  <c r="M2690" i="2" s="1"/>
  <c r="H2691" i="2" s="1"/>
  <c r="A2690" i="2"/>
  <c r="L4190" i="2"/>
  <c r="K4190" i="2"/>
  <c r="E4190" i="2"/>
  <c r="F4189" i="2"/>
  <c r="G4189" i="2"/>
  <c r="C4191" i="2"/>
  <c r="A2691" i="2" l="1"/>
  <c r="I2691" i="2"/>
  <c r="M2691" i="2" s="1"/>
  <c r="N2691" i="2"/>
  <c r="D2692" i="2" s="1"/>
  <c r="L4191" i="2"/>
  <c r="K4191" i="2"/>
  <c r="E4191" i="2"/>
  <c r="G4190" i="2"/>
  <c r="F4190" i="2"/>
  <c r="C4192" i="2"/>
  <c r="H2692" i="2" l="1"/>
  <c r="I2692" i="2" s="1"/>
  <c r="M2692" i="2" s="1"/>
  <c r="L4192" i="2"/>
  <c r="K4192" i="2"/>
  <c r="E4192" i="2"/>
  <c r="F4191" i="2"/>
  <c r="G4191" i="2"/>
  <c r="C4193" i="2"/>
  <c r="N2692" i="2" l="1"/>
  <c r="D2693" i="2" s="1"/>
  <c r="A2692" i="2"/>
  <c r="H2693" i="2"/>
  <c r="A2693" i="2" s="1"/>
  <c r="L4193" i="2"/>
  <c r="E4193" i="2"/>
  <c r="K4193" i="2"/>
  <c r="F4192" i="2"/>
  <c r="G4192" i="2"/>
  <c r="C4194" i="2"/>
  <c r="I2693" i="2" l="1"/>
  <c r="M2693" i="2" s="1"/>
  <c r="N2693" i="2"/>
  <c r="D2694" i="2" s="1"/>
  <c r="L4194" i="2"/>
  <c r="E4194" i="2"/>
  <c r="K4194" i="2"/>
  <c r="G4193" i="2"/>
  <c r="F4193" i="2"/>
  <c r="C4195" i="2"/>
  <c r="H2694" i="2" l="1"/>
  <c r="I2694" i="2" s="1"/>
  <c r="M2694" i="2" s="1"/>
  <c r="L4195" i="2"/>
  <c r="E4195" i="2"/>
  <c r="K4195" i="2"/>
  <c r="F4194" i="2"/>
  <c r="G4194" i="2"/>
  <c r="C4196" i="2"/>
  <c r="A2694" i="2" l="1"/>
  <c r="N2694" i="2"/>
  <c r="D2695" i="2" s="1"/>
  <c r="L4196" i="2"/>
  <c r="E4196" i="2"/>
  <c r="K4196" i="2"/>
  <c r="F4195" i="2"/>
  <c r="G4195" i="2"/>
  <c r="C4197" i="2"/>
  <c r="H2695" i="2" l="1"/>
  <c r="E4197" i="2"/>
  <c r="K4197" i="2"/>
  <c r="F4196" i="2"/>
  <c r="G4196" i="2"/>
  <c r="C4198" i="2"/>
  <c r="A2695" i="2" l="1"/>
  <c r="I2695" i="2"/>
  <c r="M2695" i="2" s="1"/>
  <c r="N2695" i="2"/>
  <c r="D2696" i="2" s="1"/>
  <c r="K4198" i="2"/>
  <c r="E4198" i="2"/>
  <c r="F4197" i="2"/>
  <c r="G4197" i="2"/>
  <c r="C4199" i="2"/>
  <c r="H2696" i="2" l="1"/>
  <c r="K4199" i="2"/>
  <c r="E4199" i="2"/>
  <c r="F4198" i="2"/>
  <c r="G4198" i="2"/>
  <c r="C4200" i="2"/>
  <c r="I2696" i="2" l="1"/>
  <c r="M2696" i="2" s="1"/>
  <c r="N2696" i="2"/>
  <c r="D2697" i="2" s="1"/>
  <c r="A2696" i="2"/>
  <c r="E4200" i="2"/>
  <c r="K4200" i="2"/>
  <c r="G4199" i="2"/>
  <c r="F4199" i="2"/>
  <c r="C4201" i="2"/>
  <c r="H2697" i="2" l="1"/>
  <c r="L4201" i="2"/>
  <c r="K4201" i="2"/>
  <c r="F4200" i="2"/>
  <c r="G4200" i="2"/>
  <c r="C4202" i="2"/>
  <c r="A2697" i="2" l="1"/>
  <c r="I2697" i="2"/>
  <c r="M2697" i="2" s="1"/>
  <c r="N2697" i="2"/>
  <c r="D2698" i="2" s="1"/>
  <c r="L4202" i="2"/>
  <c r="K4202" i="2"/>
  <c r="C4203" i="2"/>
  <c r="H2698" i="2" l="1"/>
  <c r="A2698" i="2" s="1"/>
  <c r="L4203" i="2"/>
  <c r="K4203" i="2"/>
  <c r="C4204" i="2"/>
  <c r="N2698" i="2" l="1"/>
  <c r="D2699" i="2" s="1"/>
  <c r="I2698" i="2"/>
  <c r="M2698" i="2" s="1"/>
  <c r="L4204" i="2"/>
  <c r="K4204" i="2"/>
  <c r="C4205" i="2"/>
  <c r="H2699" i="2" l="1"/>
  <c r="I2699" i="2"/>
  <c r="M2699" i="2" s="1"/>
  <c r="N2699" i="2"/>
  <c r="D2700" i="2" s="1"/>
  <c r="A2699" i="2"/>
  <c r="L4205" i="2"/>
  <c r="K4205" i="2"/>
  <c r="E4205" i="2"/>
  <c r="C4206" i="2"/>
  <c r="H2700" i="2" l="1"/>
  <c r="A2700" i="2" s="1"/>
  <c r="L4206" i="2"/>
  <c r="K4206" i="2"/>
  <c r="E4206" i="2"/>
  <c r="F4205" i="2"/>
  <c r="G4205" i="2"/>
  <c r="C4207" i="2"/>
  <c r="N2700" i="2" l="1"/>
  <c r="D2701" i="2" s="1"/>
  <c r="I2700" i="2"/>
  <c r="M2700" i="2" s="1"/>
  <c r="L4207" i="2"/>
  <c r="K4207" i="2"/>
  <c r="E4207" i="2"/>
  <c r="G4206" i="2"/>
  <c r="F4206" i="2"/>
  <c r="C4208" i="2"/>
  <c r="H2701" i="2" l="1"/>
  <c r="I2701" i="2" s="1"/>
  <c r="M2701" i="2" s="1"/>
  <c r="L4208" i="2"/>
  <c r="K4208" i="2"/>
  <c r="E4208" i="2"/>
  <c r="F4207" i="2"/>
  <c r="G4207" i="2"/>
  <c r="C4209" i="2"/>
  <c r="A2701" i="2" l="1"/>
  <c r="N2701" i="2"/>
  <c r="D2702" i="2" s="1"/>
  <c r="H2702" i="2"/>
  <c r="L4209" i="2"/>
  <c r="K4209" i="2"/>
  <c r="E4209" i="2"/>
  <c r="F4208" i="2"/>
  <c r="G4208" i="2"/>
  <c r="C4210" i="2"/>
  <c r="I2702" i="2" l="1"/>
  <c r="M2702" i="2" s="1"/>
  <c r="N2702" i="2"/>
  <c r="D2703" i="2" s="1"/>
  <c r="A2702" i="2"/>
  <c r="L4210" i="2"/>
  <c r="K4210" i="2"/>
  <c r="E4210" i="2"/>
  <c r="F4209" i="2"/>
  <c r="G4209" i="2"/>
  <c r="C4211" i="2"/>
  <c r="H2703" i="2" l="1"/>
  <c r="A2703" i="2" s="1"/>
  <c r="L4211" i="2"/>
  <c r="E2709" i="2"/>
  <c r="E4211" i="2"/>
  <c r="K4211" i="2"/>
  <c r="F4210" i="2"/>
  <c r="G4210" i="2"/>
  <c r="C4212" i="2"/>
  <c r="I2703" i="2" l="1"/>
  <c r="M2703" i="2" s="1"/>
  <c r="N2703" i="2"/>
  <c r="D2704" i="2" s="1"/>
  <c r="L4212" i="2"/>
  <c r="F2709" i="2"/>
  <c r="G2709" i="2"/>
  <c r="E4212" i="2"/>
  <c r="K4212" i="2"/>
  <c r="F4211" i="2"/>
  <c r="G4211" i="2"/>
  <c r="C4213" i="2"/>
  <c r="H2704" i="2" l="1"/>
  <c r="A2704" i="2" s="1"/>
  <c r="L4213" i="2"/>
  <c r="E4213" i="2"/>
  <c r="K4213" i="2"/>
  <c r="F4212" i="2"/>
  <c r="G4212" i="2"/>
  <c r="C4214" i="2"/>
  <c r="I2704" i="2" l="1"/>
  <c r="M2704" i="2" s="1"/>
  <c r="N2704" i="2"/>
  <c r="D2705" i="2" s="1"/>
  <c r="L4214" i="2"/>
  <c r="E4214" i="2"/>
  <c r="K4214" i="2"/>
  <c r="F4213" i="2"/>
  <c r="G4213" i="2"/>
  <c r="C4215" i="2"/>
  <c r="H2705" i="2" l="1"/>
  <c r="L2707" i="2"/>
  <c r="L4215" i="2"/>
  <c r="E2711" i="2"/>
  <c r="F2711" i="2" s="1"/>
  <c r="E4215" i="2"/>
  <c r="K4215" i="2"/>
  <c r="F4214" i="2"/>
  <c r="G4214" i="2"/>
  <c r="C4216" i="2"/>
  <c r="I2705" i="2" l="1"/>
  <c r="M2705" i="2" s="1"/>
  <c r="N2705" i="2"/>
  <c r="D2706" i="2" s="1"/>
  <c r="A2705" i="2"/>
  <c r="G2711" i="2"/>
  <c r="L4216" i="2"/>
  <c r="E4216" i="2"/>
  <c r="K4216" i="2"/>
  <c r="F4215" i="2"/>
  <c r="G4215" i="2"/>
  <c r="C4217" i="2"/>
  <c r="H2706" i="2" l="1"/>
  <c r="L2706" i="2" s="1"/>
  <c r="L4217" i="2"/>
  <c r="K4217" i="2"/>
  <c r="E4217" i="2"/>
  <c r="F4216" i="2"/>
  <c r="G4216" i="2"/>
  <c r="C4218" i="2"/>
  <c r="A2706" i="2" l="1"/>
  <c r="I2706" i="2"/>
  <c r="M2706" i="2" s="1"/>
  <c r="N2706" i="2"/>
  <c r="D2707" i="2" s="1"/>
  <c r="L4218" i="2"/>
  <c r="K4218" i="2"/>
  <c r="E4218" i="2"/>
  <c r="F4217" i="2"/>
  <c r="G4217" i="2"/>
  <c r="C4219" i="2"/>
  <c r="H2707" i="2" l="1"/>
  <c r="L4219" i="2"/>
  <c r="K4219" i="2"/>
  <c r="E4219" i="2"/>
  <c r="G4218" i="2"/>
  <c r="F4218" i="2"/>
  <c r="C4220" i="2"/>
  <c r="N2707" i="2" l="1"/>
  <c r="D2708" i="2" s="1"/>
  <c r="I2707" i="2"/>
  <c r="M2707" i="2" s="1"/>
  <c r="H2708" i="2" s="1"/>
  <c r="L2708" i="2" s="1"/>
  <c r="A2707" i="2"/>
  <c r="L4220" i="2"/>
  <c r="K4220" i="2"/>
  <c r="E4220" i="2"/>
  <c r="F4219" i="2"/>
  <c r="G4219" i="2"/>
  <c r="C4221" i="2"/>
  <c r="I2708" i="2" l="1"/>
  <c r="M2708" i="2" s="1"/>
  <c r="N2708" i="2"/>
  <c r="D2709" i="2" s="1"/>
  <c r="A2708" i="2"/>
  <c r="L4221" i="2"/>
  <c r="K4221" i="2"/>
  <c r="E4221" i="2"/>
  <c r="F4220" i="2"/>
  <c r="G4220" i="2"/>
  <c r="C4222" i="2"/>
  <c r="H2709" i="2" l="1"/>
  <c r="A2709" i="2" s="1"/>
  <c r="L4222" i="2"/>
  <c r="K4222" i="2"/>
  <c r="E4222" i="2"/>
  <c r="F4221" i="2"/>
  <c r="G4221" i="2"/>
  <c r="C4223" i="2"/>
  <c r="L2709" i="2" l="1"/>
  <c r="N2709" i="2"/>
  <c r="D2710" i="2" s="1"/>
  <c r="E2710" i="2" s="1"/>
  <c r="I2709" i="2"/>
  <c r="M2709" i="2" s="1"/>
  <c r="L4223" i="2"/>
  <c r="E4223" i="2"/>
  <c r="K4223" i="2"/>
  <c r="F4222" i="2"/>
  <c r="G4222" i="2"/>
  <c r="C4224" i="2"/>
  <c r="F2710" i="2" l="1"/>
  <c r="G2710" i="2" s="1"/>
  <c r="H2710" i="2"/>
  <c r="I2710" i="2" s="1"/>
  <c r="L4224" i="2"/>
  <c r="E4224" i="2"/>
  <c r="K4224" i="2"/>
  <c r="G4223" i="2"/>
  <c r="F4223" i="2"/>
  <c r="C4225" i="2"/>
  <c r="M2710" i="2"/>
  <c r="A2710" i="2" l="1"/>
  <c r="N2710" i="2"/>
  <c r="D2711" i="2" s="1"/>
  <c r="L4225" i="2"/>
  <c r="K4225" i="2"/>
  <c r="E4225" i="2"/>
  <c r="G4224" i="2"/>
  <c r="F4224" i="2"/>
  <c r="C4226" i="2"/>
  <c r="H2711" i="2" l="1"/>
  <c r="L4226" i="2"/>
  <c r="E4226" i="2"/>
  <c r="K4226" i="2"/>
  <c r="F4225" i="2"/>
  <c r="G4225" i="2"/>
  <c r="C4227" i="2"/>
  <c r="I2711" i="2" l="1"/>
  <c r="M2711" i="2" s="1"/>
  <c r="N2711" i="2"/>
  <c r="D2712" i="2" s="1"/>
  <c r="E2712" i="2" s="1"/>
  <c r="A2711" i="2"/>
  <c r="L4227" i="2"/>
  <c r="E4227" i="2"/>
  <c r="K4227" i="2"/>
  <c r="F4226" i="2"/>
  <c r="G4226" i="2"/>
  <c r="C4228" i="2"/>
  <c r="F2712" i="2" l="1"/>
  <c r="G2712" i="2"/>
  <c r="H2712" i="2"/>
  <c r="E4228" i="2"/>
  <c r="K4228" i="2"/>
  <c r="F4227" i="2"/>
  <c r="G4227" i="2"/>
  <c r="C4229" i="2"/>
  <c r="I2712" i="2" l="1"/>
  <c r="M2712" i="2" s="1"/>
  <c r="N2712" i="2"/>
  <c r="D2713" i="2" s="1"/>
  <c r="A2712" i="2"/>
  <c r="K4229" i="2"/>
  <c r="E4229" i="2"/>
  <c r="F4228" i="2"/>
  <c r="G4228" i="2"/>
  <c r="C4230" i="2"/>
  <c r="H2713" i="2" l="1"/>
  <c r="E4230" i="2"/>
  <c r="K4230" i="2"/>
  <c r="F4229" i="2"/>
  <c r="G4229" i="2"/>
  <c r="C4231" i="2"/>
  <c r="N2713" i="2" l="1"/>
  <c r="D2714" i="2" s="1"/>
  <c r="A2713" i="2"/>
  <c r="I2713" i="2"/>
  <c r="M2713" i="2" s="1"/>
  <c r="H2714" i="2" s="1"/>
  <c r="I2714" i="2" s="1"/>
  <c r="M2714" i="2" s="1"/>
  <c r="K4231" i="2"/>
  <c r="E4231" i="2"/>
  <c r="G4230" i="2"/>
  <c r="F4230" i="2"/>
  <c r="C4232" i="2"/>
  <c r="A2714" i="2" l="1"/>
  <c r="N2714" i="2"/>
  <c r="D2715" i="2" s="1"/>
  <c r="L4232" i="2"/>
  <c r="K4232" i="2"/>
  <c r="F4231" i="2"/>
  <c r="G4231" i="2"/>
  <c r="C4233" i="2"/>
  <c r="H2715" i="2" l="1"/>
  <c r="L4233" i="2"/>
  <c r="E4233" i="2"/>
  <c r="K4233" i="2"/>
  <c r="C4234" i="2"/>
  <c r="I2715" i="2" l="1"/>
  <c r="M2715" i="2" s="1"/>
  <c r="N2715" i="2"/>
  <c r="D2716" i="2" s="1"/>
  <c r="A2715" i="2"/>
  <c r="L4234" i="2"/>
  <c r="K4234" i="2"/>
  <c r="F4233" i="2"/>
  <c r="G4233" i="2"/>
  <c r="C4235" i="2"/>
  <c r="H2716" i="2" l="1"/>
  <c r="A2716" i="2" s="1"/>
  <c r="L4235" i="2"/>
  <c r="K4235" i="2"/>
  <c r="C4236" i="2"/>
  <c r="N2716" i="2" l="1"/>
  <c r="D2717" i="2" s="1"/>
  <c r="I2716" i="2"/>
  <c r="M2716" i="2" s="1"/>
  <c r="H2717" i="2" s="1"/>
  <c r="L4236" i="2"/>
  <c r="K4236" i="2"/>
  <c r="E4236" i="2"/>
  <c r="C4237" i="2"/>
  <c r="I2717" i="2" l="1"/>
  <c r="M2717" i="2" s="1"/>
  <c r="N2717" i="2"/>
  <c r="D2718" i="2" s="1"/>
  <c r="A2717" i="2"/>
  <c r="L4237" i="2"/>
  <c r="K4237" i="2"/>
  <c r="E4237" i="2"/>
  <c r="F4236" i="2"/>
  <c r="G4236" i="2"/>
  <c r="C4238" i="2"/>
  <c r="H2718" i="2" l="1"/>
  <c r="A2718" i="2" s="1"/>
  <c r="L4238" i="2"/>
  <c r="K4238" i="2"/>
  <c r="E4238" i="2"/>
  <c r="G4237" i="2"/>
  <c r="F4237" i="2"/>
  <c r="C4239" i="2"/>
  <c r="N2718" i="2" l="1"/>
  <c r="D2719" i="2" s="1"/>
  <c r="I2718" i="2"/>
  <c r="M2718" i="2" s="1"/>
  <c r="L4239" i="2"/>
  <c r="K4239" i="2"/>
  <c r="E4239" i="2"/>
  <c r="F4238" i="2"/>
  <c r="G4238" i="2"/>
  <c r="C4240" i="2"/>
  <c r="H2719" i="2" l="1"/>
  <c r="I2719" i="2" s="1"/>
  <c r="M2719" i="2" s="1"/>
  <c r="A2719" i="2"/>
  <c r="L4240" i="2"/>
  <c r="K4240" i="2"/>
  <c r="E4240" i="2"/>
  <c r="F4239" i="2"/>
  <c r="G4239" i="2"/>
  <c r="C4241" i="2"/>
  <c r="N2719" i="2" l="1"/>
  <c r="D2720" i="2" s="1"/>
  <c r="L4241" i="2"/>
  <c r="K4241" i="2"/>
  <c r="E4241" i="2"/>
  <c r="F4240" i="2"/>
  <c r="G4240" i="2"/>
  <c r="C4242" i="2"/>
  <c r="H2720" i="2" l="1"/>
  <c r="N2720" i="2" s="1"/>
  <c r="D2721" i="2" s="1"/>
  <c r="L4242" i="2"/>
  <c r="E4242" i="2"/>
  <c r="K4242" i="2"/>
  <c r="F4241" i="2"/>
  <c r="G4241" i="2"/>
  <c r="C4243" i="2"/>
  <c r="A2720" i="2" l="1"/>
  <c r="I2720" i="2"/>
  <c r="M2720" i="2" s="1"/>
  <c r="H2721" i="2" s="1"/>
  <c r="L4243" i="2"/>
  <c r="E4243" i="2"/>
  <c r="K4243" i="2"/>
  <c r="F4242" i="2"/>
  <c r="G4242" i="2"/>
  <c r="C4244" i="2"/>
  <c r="I2721" i="2" l="1"/>
  <c r="M2721" i="2" s="1"/>
  <c r="A2721" i="2"/>
  <c r="N2721" i="2"/>
  <c r="D2722" i="2" s="1"/>
  <c r="L4244" i="2"/>
  <c r="E4244" i="2"/>
  <c r="K4244" i="2"/>
  <c r="F4243" i="2"/>
  <c r="G4243" i="2"/>
  <c r="C4245" i="2"/>
  <c r="H2722" i="2" l="1"/>
  <c r="A2722" i="2"/>
  <c r="N2722" i="2"/>
  <c r="D2723" i="2" s="1"/>
  <c r="I2722" i="2"/>
  <c r="M2722" i="2" s="1"/>
  <c r="H2723" i="2" s="1"/>
  <c r="L4245" i="2"/>
  <c r="E4245" i="2"/>
  <c r="K4245" i="2"/>
  <c r="F4244" i="2"/>
  <c r="G4244" i="2"/>
  <c r="C4246" i="2"/>
  <c r="I2723" i="2" l="1"/>
  <c r="M2723" i="2" s="1"/>
  <c r="N2723" i="2"/>
  <c r="D2724" i="2" s="1"/>
  <c r="A2723" i="2"/>
  <c r="L4246" i="2"/>
  <c r="E4246" i="2"/>
  <c r="K4246" i="2"/>
  <c r="F4245" i="2"/>
  <c r="G4245" i="2"/>
  <c r="C4247" i="2"/>
  <c r="H2724" i="2" l="1"/>
  <c r="A2724" i="2" s="1"/>
  <c r="N2724" i="2"/>
  <c r="D2725" i="2" s="1"/>
  <c r="L4247" i="2"/>
  <c r="E4247" i="2"/>
  <c r="K4247" i="2"/>
  <c r="F4246" i="2"/>
  <c r="G4246" i="2"/>
  <c r="C4248" i="2"/>
  <c r="I2724" i="2" l="1"/>
  <c r="M2724" i="2" s="1"/>
  <c r="H2725" i="2"/>
  <c r="L4248" i="2"/>
  <c r="K4248" i="2"/>
  <c r="E4248" i="2"/>
  <c r="F4247" i="2"/>
  <c r="G4247" i="2"/>
  <c r="C4249" i="2"/>
  <c r="I2725" i="2" l="1"/>
  <c r="M2725" i="2" s="1"/>
  <c r="N2725" i="2"/>
  <c r="D2726" i="2" s="1"/>
  <c r="A2725" i="2"/>
  <c r="L4249" i="2"/>
  <c r="K4249" i="2"/>
  <c r="E4249" i="2"/>
  <c r="F4248" i="2"/>
  <c r="G4248" i="2"/>
  <c r="C4250" i="2"/>
  <c r="H2726" i="2" l="1"/>
  <c r="I2726" i="2" s="1"/>
  <c r="M2726" i="2" s="1"/>
  <c r="L4250" i="2"/>
  <c r="K4250" i="2"/>
  <c r="E4250" i="2"/>
  <c r="G4249" i="2"/>
  <c r="F4249" i="2"/>
  <c r="C4251" i="2"/>
  <c r="A2726" i="2" l="1"/>
  <c r="N2726" i="2"/>
  <c r="D2727" i="2" s="1"/>
  <c r="L4251" i="2"/>
  <c r="K4251" i="2"/>
  <c r="E4251" i="2"/>
  <c r="F4250" i="2"/>
  <c r="G4250" i="2"/>
  <c r="C4252" i="2"/>
  <c r="H2727" i="2" l="1"/>
  <c r="A2727" i="2" s="1"/>
  <c r="I2727" i="2"/>
  <c r="M2727" i="2" s="1"/>
  <c r="L4252" i="2"/>
  <c r="K4252" i="2"/>
  <c r="E4252" i="2"/>
  <c r="F4251" i="2"/>
  <c r="G4251" i="2"/>
  <c r="C4253" i="2"/>
  <c r="N2727" i="2" l="1"/>
  <c r="D2728" i="2" s="1"/>
  <c r="L4253" i="2"/>
  <c r="K4253" i="2"/>
  <c r="E4253" i="2"/>
  <c r="G4252" i="2"/>
  <c r="F4252" i="2"/>
  <c r="C4254" i="2"/>
  <c r="H2728" i="2" l="1"/>
  <c r="L4254" i="2"/>
  <c r="E4254" i="2"/>
  <c r="K4254" i="2"/>
  <c r="F4253" i="2"/>
  <c r="G4253" i="2"/>
  <c r="C4255" i="2"/>
  <c r="A2728" i="2" l="1"/>
  <c r="I2728" i="2"/>
  <c r="M2728" i="2" s="1"/>
  <c r="N2728" i="2"/>
  <c r="D2729" i="2" s="1"/>
  <c r="L4255" i="2"/>
  <c r="E4255" i="2"/>
  <c r="K4255" i="2"/>
  <c r="G4254" i="2"/>
  <c r="F4254" i="2"/>
  <c r="C4256" i="2"/>
  <c r="H2729" i="2" l="1"/>
  <c r="A2729" i="2" s="1"/>
  <c r="I2729" i="2"/>
  <c r="M2729" i="2" s="1"/>
  <c r="N2729" i="2"/>
  <c r="D2730" i="2" s="1"/>
  <c r="L4256" i="2"/>
  <c r="E4256" i="2"/>
  <c r="K4256" i="2"/>
  <c r="F4255" i="2"/>
  <c r="G4255" i="2"/>
  <c r="C4257" i="2"/>
  <c r="H2730" i="2" l="1"/>
  <c r="I2730" i="2"/>
  <c r="M2730" i="2" s="1"/>
  <c r="L4257" i="2"/>
  <c r="K4257" i="2"/>
  <c r="E4257" i="2"/>
  <c r="F4256" i="2"/>
  <c r="G4256" i="2"/>
  <c r="C4258" i="2"/>
  <c r="A2730" i="2" l="1"/>
  <c r="N2730" i="2"/>
  <c r="L4258" i="2"/>
  <c r="E4258" i="2"/>
  <c r="K4258" i="2"/>
  <c r="F4257" i="2"/>
  <c r="G4257" i="2"/>
  <c r="C4259" i="2"/>
  <c r="D2731" i="2" l="1"/>
  <c r="H2731" i="2"/>
  <c r="L2736" i="2"/>
  <c r="E4259" i="2"/>
  <c r="K4259" i="2"/>
  <c r="F4258" i="2"/>
  <c r="G4258" i="2"/>
  <c r="C4260" i="2"/>
  <c r="I2731" i="2" l="1"/>
  <c r="M2731" i="2" s="1"/>
  <c r="N2731" i="2"/>
  <c r="D2732" i="2" s="1"/>
  <c r="A2731" i="2"/>
  <c r="L4260" i="2"/>
  <c r="K4260" i="2"/>
  <c r="E4260" i="2"/>
  <c r="F4259" i="2"/>
  <c r="G4259" i="2"/>
  <c r="C4261" i="2"/>
  <c r="H2732" i="2" l="1"/>
  <c r="K4261" i="2"/>
  <c r="E4261" i="2"/>
  <c r="F4260" i="2"/>
  <c r="G4260" i="2"/>
  <c r="C4262" i="2"/>
  <c r="N2732" i="2" l="1"/>
  <c r="D2733" i="2" s="1"/>
  <c r="I2732" i="2"/>
  <c r="M2732" i="2" s="1"/>
  <c r="H2733" i="2" s="1"/>
  <c r="A2732" i="2"/>
  <c r="K4262" i="2"/>
  <c r="G4261" i="2"/>
  <c r="F4261" i="2"/>
  <c r="C4263" i="2"/>
  <c r="I2733" i="2" l="1"/>
  <c r="M2733" i="2" s="1"/>
  <c r="N2733" i="2"/>
  <c r="D2734" i="2" s="1"/>
  <c r="A2733" i="2"/>
  <c r="L4263" i="2"/>
  <c r="K4263" i="2"/>
  <c r="C4264" i="2"/>
  <c r="H2734" i="2" l="1"/>
  <c r="L4264" i="2"/>
  <c r="E4264" i="2"/>
  <c r="K4264" i="2"/>
  <c r="C4265" i="2"/>
  <c r="A2734" i="2" l="1"/>
  <c r="I2734" i="2"/>
  <c r="M2734" i="2" s="1"/>
  <c r="H2735" i="2" s="1"/>
  <c r="N2735" i="2" s="1"/>
  <c r="D2736" i="2" s="1"/>
  <c r="N2734" i="2"/>
  <c r="D2735" i="2" s="1"/>
  <c r="L2738" i="2"/>
  <c r="L4265" i="2"/>
  <c r="K4265" i="2"/>
  <c r="F4264" i="2"/>
  <c r="G4264" i="2"/>
  <c r="C4266" i="2"/>
  <c r="I2735" i="2" l="1"/>
  <c r="M2735" i="2" s="1"/>
  <c r="A2735" i="2"/>
  <c r="H2736" i="2"/>
  <c r="A2736" i="2" s="1"/>
  <c r="I2736" i="2"/>
  <c r="M2736" i="2" s="1"/>
  <c r="N2736" i="2"/>
  <c r="D2737" i="2" s="1"/>
  <c r="L4266" i="2"/>
  <c r="E4266" i="2"/>
  <c r="K4266" i="2"/>
  <c r="C4267" i="2"/>
  <c r="H2737" i="2" l="1"/>
  <c r="A2737" i="2" s="1"/>
  <c r="L4267" i="2"/>
  <c r="K4267" i="2"/>
  <c r="E4267" i="2"/>
  <c r="F4266" i="2"/>
  <c r="G4266" i="2"/>
  <c r="C4268" i="2"/>
  <c r="L2737" i="2" l="1"/>
  <c r="N2737" i="2"/>
  <c r="D2738" i="2" s="1"/>
  <c r="I2737" i="2"/>
  <c r="M2737" i="2" s="1"/>
  <c r="L4268" i="2"/>
  <c r="K4268" i="2"/>
  <c r="E4268" i="2"/>
  <c r="G4267" i="2"/>
  <c r="F4267" i="2"/>
  <c r="C4269" i="2"/>
  <c r="H2738" i="2" l="1"/>
  <c r="A2738" i="2" s="1"/>
  <c r="L4269" i="2"/>
  <c r="K4269" i="2"/>
  <c r="E4269" i="2"/>
  <c r="G4268" i="2"/>
  <c r="F4268" i="2"/>
  <c r="C4270" i="2"/>
  <c r="N2738" i="2" l="1"/>
  <c r="D2739" i="2" s="1"/>
  <c r="I2738" i="2"/>
  <c r="M2738" i="2" s="1"/>
  <c r="H2739" i="2" s="1"/>
  <c r="L2739" i="2" s="1"/>
  <c r="L4270" i="2"/>
  <c r="K4270" i="2"/>
  <c r="E4270" i="2"/>
  <c r="F4269" i="2"/>
  <c r="G4269" i="2"/>
  <c r="C4271" i="2"/>
  <c r="N2739" i="2" l="1"/>
  <c r="D2740" i="2" s="1"/>
  <c r="E2740" i="2" s="1"/>
  <c r="F2740" i="2" s="1"/>
  <c r="G2740" i="2" s="1"/>
  <c r="A2739" i="2"/>
  <c r="I2739" i="2"/>
  <c r="M2739" i="2" s="1"/>
  <c r="H2740" i="2" s="1"/>
  <c r="A2740" i="2" s="1"/>
  <c r="L4271" i="2"/>
  <c r="K4271" i="2"/>
  <c r="E4271" i="2"/>
  <c r="F4270" i="2"/>
  <c r="G4270" i="2"/>
  <c r="C4272" i="2"/>
  <c r="N2740" i="2" l="1"/>
  <c r="D2741" i="2" s="1"/>
  <c r="E2741" i="2" s="1"/>
  <c r="I2740" i="2"/>
  <c r="L4272" i="2"/>
  <c r="E4272" i="2"/>
  <c r="K4272" i="2"/>
  <c r="F4271" i="2"/>
  <c r="G4271" i="2"/>
  <c r="C4273" i="2"/>
  <c r="M2740" i="2"/>
  <c r="F2741" i="2" l="1"/>
  <c r="G2741" i="2" s="1"/>
  <c r="H2741" i="2"/>
  <c r="A2741" i="2" s="1"/>
  <c r="L4273" i="2"/>
  <c r="E4273" i="2"/>
  <c r="K4273" i="2"/>
  <c r="F4272" i="2"/>
  <c r="G4272" i="2"/>
  <c r="C4274" i="2"/>
  <c r="I2741" i="2" l="1"/>
  <c r="N2741" i="2"/>
  <c r="D2742" i="2" s="1"/>
  <c r="E2742" i="2" s="1"/>
  <c r="G2742" i="2" s="1"/>
  <c r="L4274" i="2"/>
  <c r="E4274" i="2"/>
  <c r="K4274" i="2"/>
  <c r="F4273" i="2"/>
  <c r="G4273" i="2"/>
  <c r="C4275" i="2"/>
  <c r="M2741" i="2"/>
  <c r="F2742" i="2" l="1"/>
  <c r="H2742" i="2"/>
  <c r="L4275" i="2"/>
  <c r="E4275" i="2"/>
  <c r="K4275" i="2"/>
  <c r="F4274" i="2"/>
  <c r="G4274" i="2"/>
  <c r="C4276" i="2"/>
  <c r="A2742" i="2" l="1"/>
  <c r="I2742" i="2"/>
  <c r="M2742" i="2" s="1"/>
  <c r="N2742" i="2"/>
  <c r="D2743" i="2" s="1"/>
  <c r="L4276" i="2"/>
  <c r="E4276" i="2"/>
  <c r="K4276" i="2"/>
  <c r="F4275" i="2"/>
  <c r="G4275" i="2"/>
  <c r="C4277" i="2"/>
  <c r="H2743" i="2" l="1"/>
  <c r="E2743" i="2"/>
  <c r="F2743" i="2" s="1"/>
  <c r="G2743" i="2" s="1"/>
  <c r="A2743" i="2"/>
  <c r="L4277" i="2"/>
  <c r="E4277" i="2"/>
  <c r="K4277" i="2"/>
  <c r="F4276" i="2"/>
  <c r="G4276" i="2"/>
  <c r="C4278" i="2"/>
  <c r="I2743" i="2" l="1"/>
  <c r="M2743" i="2" s="1"/>
  <c r="N2743" i="2"/>
  <c r="D2744" i="2" s="1"/>
  <c r="L4278" i="2"/>
  <c r="K4278" i="2"/>
  <c r="E4278" i="2"/>
  <c r="F4277" i="2"/>
  <c r="G4277" i="2"/>
  <c r="C4279" i="2"/>
  <c r="H2744" i="2" l="1"/>
  <c r="A2744" i="2"/>
  <c r="N2744" i="2"/>
  <c r="D2745" i="2" s="1"/>
  <c r="I2744" i="2"/>
  <c r="M2744" i="2" s="1"/>
  <c r="L4279" i="2"/>
  <c r="K4279" i="2"/>
  <c r="E4279" i="2"/>
  <c r="F4278" i="2"/>
  <c r="G4278" i="2"/>
  <c r="C4280" i="2"/>
  <c r="H2745" i="2" l="1"/>
  <c r="A2745" i="2" s="1"/>
  <c r="N2745" i="2"/>
  <c r="D2746" i="2" s="1"/>
  <c r="L4280" i="2"/>
  <c r="K4280" i="2"/>
  <c r="E4280" i="2"/>
  <c r="G4279" i="2"/>
  <c r="F4279" i="2"/>
  <c r="C4281" i="2"/>
  <c r="I2745" i="2" l="1"/>
  <c r="M2745" i="2" s="1"/>
  <c r="H2746" i="2" s="1"/>
  <c r="L4281" i="2"/>
  <c r="K4281" i="2"/>
  <c r="E4281" i="2"/>
  <c r="G4280" i="2"/>
  <c r="F4280" i="2"/>
  <c r="C4282" i="2"/>
  <c r="N2746" i="2" l="1"/>
  <c r="D2747" i="2" s="1"/>
  <c r="I2746" i="2"/>
  <c r="M2746" i="2" s="1"/>
  <c r="A2746" i="2"/>
  <c r="L4282" i="2"/>
  <c r="K4282" i="2"/>
  <c r="E4282" i="2"/>
  <c r="F4281" i="2"/>
  <c r="G4281" i="2"/>
  <c r="C4283" i="2"/>
  <c r="H2747" i="2" l="1"/>
  <c r="N2747" i="2" s="1"/>
  <c r="D2748" i="2" s="1"/>
  <c r="L4283" i="2"/>
  <c r="K4283" i="2"/>
  <c r="E4283" i="2"/>
  <c r="F4282" i="2"/>
  <c r="G4282" i="2"/>
  <c r="C4284" i="2"/>
  <c r="A2747" i="2" l="1"/>
  <c r="I2747" i="2"/>
  <c r="M2747" i="2" s="1"/>
  <c r="H2748" i="2" s="1"/>
  <c r="I2748" i="2" s="1"/>
  <c r="M2748" i="2" s="1"/>
  <c r="L4284" i="2"/>
  <c r="E4284" i="2"/>
  <c r="K4284" i="2"/>
  <c r="F4283" i="2"/>
  <c r="G4283" i="2"/>
  <c r="C4285" i="2"/>
  <c r="A2748" i="2" l="1"/>
  <c r="N2748" i="2"/>
  <c r="D2749" i="2" s="1"/>
  <c r="H2749" i="2"/>
  <c r="L4285" i="2"/>
  <c r="E4285" i="2"/>
  <c r="K4285" i="2"/>
  <c r="F4284" i="2"/>
  <c r="G4284" i="2"/>
  <c r="C4286" i="2"/>
  <c r="A2749" i="2" l="1"/>
  <c r="N2749" i="2"/>
  <c r="D2750" i="2" s="1"/>
  <c r="I2749" i="2"/>
  <c r="M2749" i="2" s="1"/>
  <c r="H2750" i="2" s="1"/>
  <c r="L4286" i="2"/>
  <c r="E4286" i="2"/>
  <c r="K4286" i="2"/>
  <c r="F4285" i="2"/>
  <c r="G4285" i="2"/>
  <c r="C4287" i="2"/>
  <c r="A2750" i="2" l="1"/>
  <c r="N2750" i="2"/>
  <c r="D2751" i="2" s="1"/>
  <c r="I2750" i="2"/>
  <c r="M2750" i="2" s="1"/>
  <c r="L4287" i="2"/>
  <c r="E4287" i="2"/>
  <c r="K4287" i="2"/>
  <c r="F4286" i="2"/>
  <c r="G4286" i="2"/>
  <c r="C4288" i="2"/>
  <c r="H2751" i="2" l="1"/>
  <c r="A2751" i="2" s="1"/>
  <c r="L4288" i="2"/>
  <c r="E4288" i="2"/>
  <c r="K4288" i="2"/>
  <c r="F4287" i="2"/>
  <c r="G4287" i="2"/>
  <c r="C4289" i="2"/>
  <c r="N2751" i="2" l="1"/>
  <c r="D2752" i="2" s="1"/>
  <c r="I2751" i="2"/>
  <c r="M2751" i="2" s="1"/>
  <c r="E4289" i="2"/>
  <c r="K4289" i="2"/>
  <c r="F4288" i="2"/>
  <c r="G4288" i="2"/>
  <c r="C4290" i="2"/>
  <c r="H2752" i="2" l="1"/>
  <c r="A2752" i="2" s="1"/>
  <c r="K4290" i="2"/>
  <c r="E4290" i="2"/>
  <c r="F4289" i="2"/>
  <c r="G4289" i="2"/>
  <c r="C4291" i="2"/>
  <c r="I2752" i="2" l="1"/>
  <c r="M2752" i="2" s="1"/>
  <c r="N2752" i="2"/>
  <c r="D2753" i="2" s="1"/>
  <c r="L4291" i="2"/>
  <c r="E4291" i="2"/>
  <c r="K4291" i="2"/>
  <c r="F4290" i="2"/>
  <c r="G4290" i="2"/>
  <c r="C4292" i="2"/>
  <c r="H2753" i="2" l="1"/>
  <c r="K4292" i="2"/>
  <c r="E4292" i="2"/>
  <c r="G4291" i="2"/>
  <c r="F4291" i="2"/>
  <c r="C4293" i="2"/>
  <c r="I2753" i="2" l="1"/>
  <c r="M2753" i="2" s="1"/>
  <c r="N2753" i="2"/>
  <c r="D2754" i="2" s="1"/>
  <c r="A2753" i="2"/>
  <c r="L4293" i="2"/>
  <c r="K4293" i="2"/>
  <c r="F4292" i="2"/>
  <c r="G4292" i="2"/>
  <c r="C4294" i="2"/>
  <c r="H2754" i="2" l="1"/>
  <c r="N2754" i="2" s="1"/>
  <c r="D2755" i="2" s="1"/>
  <c r="L4294" i="2"/>
  <c r="K4294" i="2"/>
  <c r="C4295" i="2"/>
  <c r="A2754" i="2" l="1"/>
  <c r="I2754" i="2"/>
  <c r="M2754" i="2" s="1"/>
  <c r="H2755" i="2" s="1"/>
  <c r="A2755" i="2" s="1"/>
  <c r="L4295" i="2"/>
  <c r="K4295" i="2"/>
  <c r="C4296" i="2"/>
  <c r="I2755" i="2" l="1"/>
  <c r="M2755" i="2" s="1"/>
  <c r="N2755" i="2"/>
  <c r="D2756" i="2" s="1"/>
  <c r="L4296" i="2"/>
  <c r="K4296" i="2"/>
  <c r="C4297" i="2"/>
  <c r="H2756" i="2" l="1"/>
  <c r="L4297" i="2"/>
  <c r="E4297" i="2"/>
  <c r="K4297" i="2"/>
  <c r="C4298" i="2"/>
  <c r="A2756" i="2" l="1"/>
  <c r="I2756" i="2"/>
  <c r="M2756" i="2" s="1"/>
  <c r="N2756" i="2"/>
  <c r="D2757" i="2" s="1"/>
  <c r="L4298" i="2"/>
  <c r="K4298" i="2"/>
  <c r="E4298" i="2"/>
  <c r="F4297" i="2"/>
  <c r="G4297" i="2"/>
  <c r="C4299" i="2"/>
  <c r="H2757" i="2" l="1"/>
  <c r="I2757" i="2" s="1"/>
  <c r="M2757" i="2" s="1"/>
  <c r="N2757" i="2"/>
  <c r="D2758" i="2" s="1"/>
  <c r="L4299" i="2"/>
  <c r="K4299" i="2"/>
  <c r="E4299" i="2"/>
  <c r="G4298" i="2"/>
  <c r="F4298" i="2"/>
  <c r="C4300" i="2"/>
  <c r="A2757" i="2" l="1"/>
  <c r="H2758" i="2"/>
  <c r="L4300" i="2"/>
  <c r="K4300" i="2"/>
  <c r="E4300" i="2"/>
  <c r="G4299" i="2"/>
  <c r="F4299" i="2"/>
  <c r="C4301" i="2"/>
  <c r="I2758" i="2" l="1"/>
  <c r="M2758" i="2" s="1"/>
  <c r="A2758" i="2"/>
  <c r="N2758" i="2"/>
  <c r="D2759" i="2" s="1"/>
  <c r="L4301" i="2"/>
  <c r="K4301" i="2"/>
  <c r="E4301" i="2"/>
  <c r="F4300" i="2"/>
  <c r="G4300" i="2"/>
  <c r="C4302" i="2"/>
  <c r="H2759" i="2" l="1"/>
  <c r="I2759" i="2" s="1"/>
  <c r="M2759" i="2" s="1"/>
  <c r="N2759" i="2"/>
  <c r="D2760" i="2" s="1"/>
  <c r="A2759" i="2"/>
  <c r="L4302" i="2"/>
  <c r="K4302" i="2"/>
  <c r="E4302" i="2"/>
  <c r="F4301" i="2"/>
  <c r="G4301" i="2"/>
  <c r="C4303" i="2"/>
  <c r="H2760" i="2" l="1"/>
  <c r="L4303" i="2"/>
  <c r="E4303" i="2"/>
  <c r="K4303" i="2"/>
  <c r="F4302" i="2"/>
  <c r="G4302" i="2"/>
  <c r="C4304" i="2"/>
  <c r="I2760" i="2" l="1"/>
  <c r="M2760" i="2" s="1"/>
  <c r="N2760" i="2"/>
  <c r="D2761" i="2" s="1"/>
  <c r="A2760" i="2"/>
  <c r="L4304" i="2"/>
  <c r="E4304" i="2"/>
  <c r="K4304" i="2"/>
  <c r="F4303" i="2"/>
  <c r="G4303" i="2"/>
  <c r="C4305" i="2"/>
  <c r="H2761" i="2" l="1"/>
  <c r="A2761" i="2"/>
  <c r="L4305" i="2"/>
  <c r="E4305" i="2"/>
  <c r="K4305" i="2"/>
  <c r="F4304" i="2"/>
  <c r="G4304" i="2"/>
  <c r="C4306" i="2"/>
  <c r="I2761" i="2" l="1"/>
  <c r="M2761" i="2" s="1"/>
  <c r="N2761" i="2"/>
  <c r="D2762" i="2" s="1"/>
  <c r="L4306" i="2"/>
  <c r="E4306" i="2"/>
  <c r="K4306" i="2"/>
  <c r="F4305" i="2"/>
  <c r="G4305" i="2"/>
  <c r="C4307" i="2"/>
  <c r="H2762" i="2" l="1"/>
  <c r="L4307" i="2"/>
  <c r="E4307" i="2"/>
  <c r="K4307" i="2"/>
  <c r="F4306" i="2"/>
  <c r="G4306" i="2"/>
  <c r="C4308" i="2"/>
  <c r="A2762" i="2" l="1"/>
  <c r="N2762" i="2"/>
  <c r="D2763" i="2" s="1"/>
  <c r="I2762" i="2"/>
  <c r="M2762" i="2" s="1"/>
  <c r="H2763" i="2" s="1"/>
  <c r="L4308" i="2"/>
  <c r="E4308" i="2"/>
  <c r="K4308" i="2"/>
  <c r="F4307" i="2"/>
  <c r="G4307" i="2"/>
  <c r="C4309" i="2"/>
  <c r="A2763" i="2" l="1"/>
  <c r="I2763" i="2"/>
  <c r="M2763" i="2" s="1"/>
  <c r="N2763" i="2"/>
  <c r="D2764" i="2" s="1"/>
  <c r="L4309" i="2"/>
  <c r="K4309" i="2"/>
  <c r="E4309" i="2"/>
  <c r="F4308" i="2"/>
  <c r="G4308" i="2"/>
  <c r="C4310" i="2"/>
  <c r="H2764" i="2" l="1"/>
  <c r="A2764" i="2"/>
  <c r="N2764" i="2"/>
  <c r="D2765" i="2" s="1"/>
  <c r="I2764" i="2"/>
  <c r="M2764" i="2" s="1"/>
  <c r="L2767" i="2"/>
  <c r="L4310" i="2"/>
  <c r="K4310" i="2"/>
  <c r="E4310" i="2"/>
  <c r="F4309" i="2"/>
  <c r="G4309" i="2"/>
  <c r="C4311" i="2"/>
  <c r="H2765" i="2" l="1"/>
  <c r="N2765" i="2" s="1"/>
  <c r="D2766" i="2" s="1"/>
  <c r="A2765" i="2"/>
  <c r="L4311" i="2"/>
  <c r="K4311" i="2"/>
  <c r="E4311" i="2"/>
  <c r="G4310" i="2"/>
  <c r="F4310" i="2"/>
  <c r="C4312" i="2"/>
  <c r="I2765" i="2" l="1"/>
  <c r="M2765" i="2" s="1"/>
  <c r="H2766" i="2"/>
  <c r="I2766" i="2" s="1"/>
  <c r="M2766" i="2" s="1"/>
  <c r="A2766" i="2"/>
  <c r="L4312" i="2"/>
  <c r="K4312" i="2"/>
  <c r="E4312" i="2"/>
  <c r="G4311" i="2"/>
  <c r="F4311" i="2"/>
  <c r="C4313" i="2"/>
  <c r="N2766" i="2" l="1"/>
  <c r="D2767" i="2" s="1"/>
  <c r="H2767" i="2"/>
  <c r="L4313" i="2"/>
  <c r="K4313" i="2"/>
  <c r="E4313" i="2"/>
  <c r="F4312" i="2"/>
  <c r="G4312" i="2"/>
  <c r="C4314" i="2"/>
  <c r="I2767" i="2" l="1"/>
  <c r="M2767" i="2" s="1"/>
  <c r="N2767" i="2"/>
  <c r="D2768" i="2" s="1"/>
  <c r="A2767" i="2"/>
  <c r="L4314" i="2"/>
  <c r="K4314" i="2"/>
  <c r="E4314" i="2"/>
  <c r="F4313" i="2"/>
  <c r="G4313" i="2"/>
  <c r="C4315" i="2"/>
  <c r="H2768" i="2" l="1"/>
  <c r="I2768" i="2" s="1"/>
  <c r="M2768" i="2" s="1"/>
  <c r="L2768" i="2"/>
  <c r="N2768" i="2"/>
  <c r="D2769" i="2" s="1"/>
  <c r="A2768" i="2"/>
  <c r="L2770" i="2"/>
  <c r="L4315" i="2"/>
  <c r="K4315" i="2"/>
  <c r="E4315" i="2"/>
  <c r="F4314" i="2"/>
  <c r="G4314" i="2"/>
  <c r="C4316" i="2"/>
  <c r="H2769" i="2" l="1"/>
  <c r="A2769" i="2" s="1"/>
  <c r="L4316" i="2"/>
  <c r="K4316" i="2"/>
  <c r="E4316" i="2"/>
  <c r="G4315" i="2"/>
  <c r="F4315" i="2"/>
  <c r="C4317" i="2"/>
  <c r="L2769" i="2" l="1"/>
  <c r="I2769" i="2"/>
  <c r="M2769" i="2" s="1"/>
  <c r="N2769" i="2"/>
  <c r="D2770" i="2" s="1"/>
  <c r="L4317" i="2"/>
  <c r="E4317" i="2"/>
  <c r="K4317" i="2"/>
  <c r="F4316" i="2"/>
  <c r="G4316" i="2"/>
  <c r="C4318" i="2"/>
  <c r="H2770" i="2" l="1"/>
  <c r="L4318" i="2"/>
  <c r="E4318" i="2"/>
  <c r="K4318" i="2"/>
  <c r="G4317" i="2"/>
  <c r="F4317" i="2"/>
  <c r="C4319" i="2"/>
  <c r="A2770" i="2" l="1"/>
  <c r="I2770" i="2"/>
  <c r="M2770" i="2" s="1"/>
  <c r="N2770" i="2"/>
  <c r="D2771" i="2" s="1"/>
  <c r="E2771" i="2" s="1"/>
  <c r="L4319" i="2"/>
  <c r="E4319" i="2"/>
  <c r="K4319" i="2"/>
  <c r="F4318" i="2"/>
  <c r="G4318" i="2"/>
  <c r="C4320" i="2"/>
  <c r="H2771" i="2" l="1"/>
  <c r="A2771" i="2" s="1"/>
  <c r="N2771" i="2"/>
  <c r="I2771" i="2"/>
  <c r="G2771" i="2"/>
  <c r="F2771" i="2"/>
  <c r="E4320" i="2"/>
  <c r="K4320" i="2"/>
  <c r="F4319" i="2"/>
  <c r="G4319" i="2"/>
  <c r="C4321" i="2"/>
  <c r="M2771" i="2"/>
  <c r="H2772" i="2" l="1"/>
  <c r="D2772" i="2"/>
  <c r="A2772" i="2" s="1"/>
  <c r="N2772" i="2"/>
  <c r="I2772" i="2"/>
  <c r="M2772" i="2" s="1"/>
  <c r="H2773" i="2" s="1"/>
  <c r="K4321" i="2"/>
  <c r="E4321" i="2"/>
  <c r="F4320" i="2"/>
  <c r="G4320" i="2"/>
  <c r="C4322" i="2"/>
  <c r="D2773" i="2" l="1"/>
  <c r="E2773" i="2"/>
  <c r="F2773" i="2" s="1"/>
  <c r="G2773" i="2" s="1"/>
  <c r="A2773" i="2"/>
  <c r="I2773" i="2"/>
  <c r="M2773" i="2" s="1"/>
  <c r="N2773" i="2"/>
  <c r="D2774" i="2" s="1"/>
  <c r="K4322" i="2"/>
  <c r="E4322" i="2"/>
  <c r="F4321" i="2"/>
  <c r="G4321" i="2"/>
  <c r="C4323" i="2"/>
  <c r="H2774" i="2" l="1"/>
  <c r="A2774" i="2" s="1"/>
  <c r="E2774" i="2"/>
  <c r="K4323" i="2"/>
  <c r="G4322" i="2"/>
  <c r="F4322" i="2"/>
  <c r="C4324" i="2"/>
  <c r="G2774" i="2" l="1"/>
  <c r="F2774" i="2"/>
  <c r="N2774" i="2"/>
  <c r="D2775" i="2" s="1"/>
  <c r="I2774" i="2"/>
  <c r="M2774" i="2" s="1"/>
  <c r="L4324" i="2"/>
  <c r="K4324" i="2"/>
  <c r="C4325" i="2"/>
  <c r="H2775" i="2" l="1"/>
  <c r="L4325" i="2"/>
  <c r="E4325" i="2"/>
  <c r="K4325" i="2"/>
  <c r="C4326" i="2"/>
  <c r="I2775" i="2" l="1"/>
  <c r="M2775" i="2" s="1"/>
  <c r="N2775" i="2"/>
  <c r="D2776" i="2" s="1"/>
  <c r="A2775" i="2"/>
  <c r="L4326" i="2"/>
  <c r="K4326" i="2"/>
  <c r="F4325" i="2"/>
  <c r="G4325" i="2"/>
  <c r="C4327" i="2"/>
  <c r="H2776" i="2" l="1"/>
  <c r="L4327" i="2"/>
  <c r="E4327" i="2"/>
  <c r="K4327" i="2"/>
  <c r="C4328" i="2"/>
  <c r="A2776" i="2" l="1"/>
  <c r="N2776" i="2"/>
  <c r="D2777" i="2" s="1"/>
  <c r="I2776" i="2"/>
  <c r="M2776" i="2" s="1"/>
  <c r="L4328" i="2"/>
  <c r="K4328" i="2"/>
  <c r="E4328" i="2"/>
  <c r="F4327" i="2"/>
  <c r="G4327" i="2"/>
  <c r="C4329" i="2"/>
  <c r="H2777" i="2" l="1"/>
  <c r="A2777" i="2"/>
  <c r="I2777" i="2"/>
  <c r="M2777" i="2" s="1"/>
  <c r="N2777" i="2"/>
  <c r="D2778" i="2" s="1"/>
  <c r="L4329" i="2"/>
  <c r="K4329" i="2"/>
  <c r="E4329" i="2"/>
  <c r="G4328" i="2"/>
  <c r="F4328" i="2"/>
  <c r="C4330" i="2"/>
  <c r="H2778" i="2" l="1"/>
  <c r="A2778" i="2"/>
  <c r="N2778" i="2"/>
  <c r="D2779" i="2" s="1"/>
  <c r="I2778" i="2"/>
  <c r="M2778" i="2" s="1"/>
  <c r="L4330" i="2"/>
  <c r="K4330" i="2"/>
  <c r="E4330" i="2"/>
  <c r="G4329" i="2"/>
  <c r="F4329" i="2"/>
  <c r="C4331" i="2"/>
  <c r="H2779" i="2" l="1"/>
  <c r="A2779" i="2"/>
  <c r="I2779" i="2"/>
  <c r="M2779" i="2" s="1"/>
  <c r="N2779" i="2"/>
  <c r="D2780" i="2" s="1"/>
  <c r="L4331" i="2"/>
  <c r="K4331" i="2"/>
  <c r="E4331" i="2"/>
  <c r="F4330" i="2"/>
  <c r="G4330" i="2"/>
  <c r="C4332" i="2"/>
  <c r="H2780" i="2" l="1"/>
  <c r="N2780" i="2"/>
  <c r="D2781" i="2" s="1"/>
  <c r="I2780" i="2"/>
  <c r="M2780" i="2" s="1"/>
  <c r="H2781" i="2" s="1"/>
  <c r="A2780" i="2"/>
  <c r="L4332" i="2"/>
  <c r="K4332" i="2"/>
  <c r="E4332" i="2"/>
  <c r="F4331" i="2"/>
  <c r="G4331" i="2"/>
  <c r="C4333" i="2"/>
  <c r="A2781" i="2" l="1"/>
  <c r="I2781" i="2"/>
  <c r="M2781" i="2" s="1"/>
  <c r="N2781" i="2"/>
  <c r="D2782" i="2" s="1"/>
  <c r="H2782" i="2"/>
  <c r="I2782" i="2" s="1"/>
  <c r="M2782" i="2" s="1"/>
  <c r="L4333" i="2"/>
  <c r="E4333" i="2"/>
  <c r="K4333" i="2"/>
  <c r="F4332" i="2"/>
  <c r="G4332" i="2"/>
  <c r="C4334" i="2"/>
  <c r="N2782" i="2" l="1"/>
  <c r="D2783" i="2" s="1"/>
  <c r="A2782" i="2"/>
  <c r="H2783" i="2"/>
  <c r="L4334" i="2"/>
  <c r="E4334" i="2"/>
  <c r="K4334" i="2"/>
  <c r="F4333" i="2"/>
  <c r="G4333" i="2"/>
  <c r="C4335" i="2"/>
  <c r="A2783" i="2" l="1"/>
  <c r="I2783" i="2"/>
  <c r="M2783" i="2" s="1"/>
  <c r="N2783" i="2"/>
  <c r="D2784" i="2" s="1"/>
  <c r="L4335" i="2"/>
  <c r="E4335" i="2"/>
  <c r="K4335" i="2"/>
  <c r="F4334" i="2"/>
  <c r="G4334" i="2"/>
  <c r="C4336" i="2"/>
  <c r="H2784" i="2" l="1"/>
  <c r="L4336" i="2"/>
  <c r="E4336" i="2"/>
  <c r="K4336" i="2"/>
  <c r="F4335" i="2"/>
  <c r="G4335" i="2"/>
  <c r="C4337" i="2"/>
  <c r="N2784" i="2" l="1"/>
  <c r="D2785" i="2" s="1"/>
  <c r="I2784" i="2"/>
  <c r="M2784" i="2" s="1"/>
  <c r="A2784" i="2"/>
  <c r="L4337" i="2"/>
  <c r="E4337" i="2"/>
  <c r="K4337" i="2"/>
  <c r="F4336" i="2"/>
  <c r="G4336" i="2"/>
  <c r="C4338" i="2"/>
  <c r="H2785" i="2" l="1"/>
  <c r="A2785" i="2" s="1"/>
  <c r="N2785" i="2"/>
  <c r="D2786" i="2" s="1"/>
  <c r="L4338" i="2"/>
  <c r="E4338" i="2"/>
  <c r="K4338" i="2"/>
  <c r="F4337" i="2"/>
  <c r="G4337" i="2"/>
  <c r="C4339" i="2"/>
  <c r="I2785" i="2" l="1"/>
  <c r="M2785" i="2" s="1"/>
  <c r="H2786" i="2" s="1"/>
  <c r="L4339" i="2"/>
  <c r="E4339" i="2"/>
  <c r="K4339" i="2"/>
  <c r="F4338" i="2"/>
  <c r="G4338" i="2"/>
  <c r="C4340" i="2"/>
  <c r="I2786" i="2" l="1"/>
  <c r="M2786" i="2" s="1"/>
  <c r="N2786" i="2"/>
  <c r="D2787" i="2" s="1"/>
  <c r="A2786" i="2"/>
  <c r="L4340" i="2"/>
  <c r="K4340" i="2"/>
  <c r="E4340" i="2"/>
  <c r="F4339" i="2"/>
  <c r="G4339" i="2"/>
  <c r="C4341" i="2"/>
  <c r="H2787" i="2" l="1"/>
  <c r="I2787" i="2" s="1"/>
  <c r="M2787" i="2" s="1"/>
  <c r="L4341" i="2"/>
  <c r="K4341" i="2"/>
  <c r="E4341" i="2"/>
  <c r="G4340" i="2"/>
  <c r="F4340" i="2"/>
  <c r="C4342" i="2"/>
  <c r="A2787" i="2" l="1"/>
  <c r="N2787" i="2"/>
  <c r="D2788" i="2" s="1"/>
  <c r="L4342" i="2"/>
  <c r="K4342" i="2"/>
  <c r="E4342" i="2"/>
  <c r="G4341" i="2"/>
  <c r="F4341" i="2"/>
  <c r="C4343" i="2"/>
  <c r="H2788" i="2" l="1"/>
  <c r="A2788" i="2" s="1"/>
  <c r="L4343" i="2"/>
  <c r="K4343" i="2"/>
  <c r="E4343" i="2"/>
  <c r="F4342" i="2"/>
  <c r="G4342" i="2"/>
  <c r="C4344" i="2"/>
  <c r="N2788" i="2" l="1"/>
  <c r="D2789" i="2" s="1"/>
  <c r="I2788" i="2"/>
  <c r="M2788" i="2" s="1"/>
  <c r="L4344" i="2"/>
  <c r="K4344" i="2"/>
  <c r="E4344" i="2"/>
  <c r="G4343" i="2"/>
  <c r="F4343" i="2"/>
  <c r="C4345" i="2"/>
  <c r="H2789" i="2" l="1"/>
  <c r="I2789" i="2" s="1"/>
  <c r="M2789" i="2" s="1"/>
  <c r="L4345" i="2"/>
  <c r="E4345" i="2"/>
  <c r="K4345" i="2"/>
  <c r="F4344" i="2"/>
  <c r="G4344" i="2"/>
  <c r="C4346" i="2"/>
  <c r="N2789" i="2" l="1"/>
  <c r="D2790" i="2" s="1"/>
  <c r="A2789" i="2"/>
  <c r="L4346" i="2"/>
  <c r="E4346" i="2"/>
  <c r="K4346" i="2"/>
  <c r="F4345" i="2"/>
  <c r="G4345" i="2"/>
  <c r="C4347" i="2"/>
  <c r="H2790" i="2" l="1"/>
  <c r="I2790" i="2"/>
  <c r="M2790" i="2" s="1"/>
  <c r="N2790" i="2"/>
  <c r="D2791" i="2" s="1"/>
  <c r="A2790" i="2"/>
  <c r="L4347" i="2"/>
  <c r="E4347" i="2"/>
  <c r="K4347" i="2"/>
  <c r="F4346" i="2"/>
  <c r="G4346" i="2"/>
  <c r="C4348" i="2"/>
  <c r="H2791" i="2" l="1"/>
  <c r="A2791" i="2" s="1"/>
  <c r="L4348" i="2"/>
  <c r="E4348" i="2"/>
  <c r="K4348" i="2"/>
  <c r="F4347" i="2"/>
  <c r="G4347" i="2"/>
  <c r="C4349" i="2"/>
  <c r="I2791" i="2" l="1"/>
  <c r="M2791" i="2" s="1"/>
  <c r="N2791" i="2"/>
  <c r="D2792" i="2" s="1"/>
  <c r="L4349" i="2"/>
  <c r="E4349" i="2"/>
  <c r="K4349" i="2"/>
  <c r="F4348" i="2"/>
  <c r="G4348" i="2"/>
  <c r="C4350" i="2"/>
  <c r="H2792" i="2" l="1"/>
  <c r="N2792" i="2" s="1"/>
  <c r="D2793" i="2" s="1"/>
  <c r="E4350" i="2"/>
  <c r="K4350" i="2"/>
  <c r="F4349" i="2"/>
  <c r="G4349" i="2"/>
  <c r="C4351" i="2"/>
  <c r="I2792" i="2" l="1"/>
  <c r="M2792" i="2" s="1"/>
  <c r="H2793" i="2" s="1"/>
  <c r="I2793" i="2" s="1"/>
  <c r="M2793" i="2" s="1"/>
  <c r="A2792" i="2"/>
  <c r="N2793" i="2"/>
  <c r="D2794" i="2" s="1"/>
  <c r="A2793" i="2"/>
  <c r="K4351" i="2"/>
  <c r="E4351" i="2"/>
  <c r="F4350" i="2"/>
  <c r="G4350" i="2"/>
  <c r="C4352" i="2"/>
  <c r="H2794" i="2" l="1"/>
  <c r="A2794" i="2" s="1"/>
  <c r="L4352" i="2"/>
  <c r="K4352" i="2"/>
  <c r="E4352" i="2"/>
  <c r="F4351" i="2"/>
  <c r="G4351" i="2"/>
  <c r="C4353" i="2"/>
  <c r="I2794" i="2" l="1"/>
  <c r="M2794" i="2" s="1"/>
  <c r="N2794" i="2"/>
  <c r="D2795" i="2" s="1"/>
  <c r="E4353" i="2"/>
  <c r="K4353" i="2"/>
  <c r="G4352" i="2"/>
  <c r="F4352" i="2"/>
  <c r="C4354" i="2"/>
  <c r="H2795" i="2" l="1"/>
  <c r="N2795" i="2" s="1"/>
  <c r="D2796" i="2" s="1"/>
  <c r="L4354" i="2"/>
  <c r="K4354" i="2"/>
  <c r="F4353" i="2"/>
  <c r="G4353" i="2"/>
  <c r="C4355" i="2"/>
  <c r="A2795" i="2" l="1"/>
  <c r="I2795" i="2"/>
  <c r="M2795" i="2" s="1"/>
  <c r="H2796" i="2" s="1"/>
  <c r="L4355" i="2"/>
  <c r="K4355" i="2"/>
  <c r="C4356" i="2"/>
  <c r="A2796" i="2" l="1"/>
  <c r="I2796" i="2"/>
  <c r="M2796" i="2" s="1"/>
  <c r="N2796" i="2"/>
  <c r="D2797" i="2" s="1"/>
  <c r="L4356" i="2"/>
  <c r="E4356" i="2"/>
  <c r="K4356" i="2"/>
  <c r="C4357" i="2"/>
  <c r="H2797" i="2" l="1"/>
  <c r="L4357" i="2"/>
  <c r="K4357" i="2"/>
  <c r="F4356" i="2"/>
  <c r="G4356" i="2"/>
  <c r="C4358" i="2"/>
  <c r="I2797" i="2" l="1"/>
  <c r="M2797" i="2" s="1"/>
  <c r="N2797" i="2"/>
  <c r="D2798" i="2" s="1"/>
  <c r="A2797" i="2"/>
  <c r="L4358" i="2"/>
  <c r="K4358" i="2"/>
  <c r="E4358" i="2"/>
  <c r="C4359" i="2"/>
  <c r="H2798" i="2" l="1"/>
  <c r="L2798" i="2" s="1"/>
  <c r="N2798" i="2"/>
  <c r="D2799" i="2" s="1"/>
  <c r="A2798" i="2"/>
  <c r="L4359" i="2"/>
  <c r="K4359" i="2"/>
  <c r="E4359" i="2"/>
  <c r="F4358" i="2"/>
  <c r="G4358" i="2"/>
  <c r="C4360" i="2"/>
  <c r="I2798" i="2" l="1"/>
  <c r="M2798" i="2" s="1"/>
  <c r="H2799" i="2" s="1"/>
  <c r="L2800" i="2"/>
  <c r="L4360" i="2"/>
  <c r="K4360" i="2"/>
  <c r="E4360" i="2"/>
  <c r="G4359" i="2"/>
  <c r="F4359" i="2"/>
  <c r="C4361" i="2"/>
  <c r="A2799" i="2" l="1"/>
  <c r="N2799" i="2"/>
  <c r="D2800" i="2" s="1"/>
  <c r="I2799" i="2"/>
  <c r="M2799" i="2" s="1"/>
  <c r="L2801" i="2"/>
  <c r="L4361" i="2"/>
  <c r="K4361" i="2"/>
  <c r="E4361" i="2"/>
  <c r="F4360" i="2"/>
  <c r="G4360" i="2"/>
  <c r="C4362" i="2"/>
  <c r="H2800" i="2" l="1"/>
  <c r="I2800" i="2" s="1"/>
  <c r="M2800" i="2" s="1"/>
  <c r="N2800" i="2"/>
  <c r="D2801" i="2" s="1"/>
  <c r="A2800" i="2"/>
  <c r="L4362" i="2"/>
  <c r="K4362" i="2"/>
  <c r="E4362" i="2"/>
  <c r="F4361" i="2"/>
  <c r="G4361" i="2"/>
  <c r="C4363" i="2"/>
  <c r="H2801" i="2" l="1"/>
  <c r="N2801" i="2"/>
  <c r="I2801" i="2"/>
  <c r="M2801" i="2" s="1"/>
  <c r="E2801" i="2"/>
  <c r="F2801" i="2" s="1"/>
  <c r="G2801" i="2" s="1"/>
  <c r="A2801" i="2"/>
  <c r="L4363" i="2"/>
  <c r="K4363" i="2"/>
  <c r="E4363" i="2"/>
  <c r="G4362" i="2"/>
  <c r="F4362" i="2"/>
  <c r="C4364" i="2"/>
  <c r="H2802" i="2" l="1"/>
  <c r="D2802" i="2"/>
  <c r="E2802" i="2" s="1"/>
  <c r="I2802" i="2"/>
  <c r="M2802" i="2" s="1"/>
  <c r="A2802" i="2"/>
  <c r="L4364" i="2"/>
  <c r="E4364" i="2"/>
  <c r="K4364" i="2"/>
  <c r="G4363" i="2"/>
  <c r="F4363" i="2"/>
  <c r="C4365" i="2"/>
  <c r="F2802" i="2" l="1"/>
  <c r="G2802" i="2"/>
  <c r="N2802" i="2"/>
  <c r="H2803" i="2" s="1"/>
  <c r="L4365" i="2"/>
  <c r="E4365" i="2"/>
  <c r="K4365" i="2"/>
  <c r="F4364" i="2"/>
  <c r="G4364" i="2"/>
  <c r="C4366" i="2"/>
  <c r="I2803" i="2" l="1"/>
  <c r="M2803" i="2" s="1"/>
  <c r="D2803" i="2"/>
  <c r="A2803" i="2" s="1"/>
  <c r="L4366" i="2"/>
  <c r="K4366" i="2"/>
  <c r="E4366" i="2"/>
  <c r="F4365" i="2"/>
  <c r="G4365" i="2"/>
  <c r="C4367" i="2"/>
  <c r="N2803" i="2" l="1"/>
  <c r="L4367" i="2"/>
  <c r="K4367" i="2"/>
  <c r="E4367" i="2"/>
  <c r="F4366" i="2"/>
  <c r="G4366" i="2"/>
  <c r="C4368" i="2"/>
  <c r="D2804" i="2" l="1"/>
  <c r="E2804" i="2" s="1"/>
  <c r="H2804" i="2"/>
  <c r="L4368" i="2"/>
  <c r="E4368" i="2"/>
  <c r="K4368" i="2"/>
  <c r="F4367" i="2"/>
  <c r="G4367" i="2"/>
  <c r="C4369" i="2"/>
  <c r="A2804" i="2" l="1"/>
  <c r="I2804" i="2"/>
  <c r="M2804" i="2" s="1"/>
  <c r="N2804" i="2"/>
  <c r="H2805" i="2" s="1"/>
  <c r="G2804" i="2"/>
  <c r="F2804" i="2"/>
  <c r="L4369" i="2"/>
  <c r="E4369" i="2"/>
  <c r="K4369" i="2"/>
  <c r="F4368" i="2"/>
  <c r="G4368" i="2"/>
  <c r="C4370" i="2"/>
  <c r="I2805" i="2" l="1"/>
  <c r="M2805" i="2" s="1"/>
  <c r="D2805" i="2"/>
  <c r="A2805" i="2" s="1"/>
  <c r="L4370" i="2"/>
  <c r="K4370" i="2"/>
  <c r="E4370" i="2"/>
  <c r="F4369" i="2"/>
  <c r="G4369" i="2"/>
  <c r="C4371" i="2"/>
  <c r="N2805" i="2" l="1"/>
  <c r="D2806" i="2" s="1"/>
  <c r="L4371" i="2"/>
  <c r="K4371" i="2"/>
  <c r="E4371" i="2"/>
  <c r="F4370" i="2"/>
  <c r="G4370" i="2"/>
  <c r="C4372" i="2"/>
  <c r="H2806" i="2" l="1"/>
  <c r="A2806" i="2" s="1"/>
  <c r="L4372" i="2"/>
  <c r="K4372" i="2"/>
  <c r="E4372" i="2"/>
  <c r="G4371" i="2"/>
  <c r="F4371" i="2"/>
  <c r="C4373" i="2"/>
  <c r="I2806" i="2" l="1"/>
  <c r="M2806" i="2" s="1"/>
  <c r="N2806" i="2"/>
  <c r="D2807" i="2" s="1"/>
  <c r="L4373" i="2"/>
  <c r="K4373" i="2"/>
  <c r="E4373" i="2"/>
  <c r="F4372" i="2"/>
  <c r="G4372" i="2"/>
  <c r="C4374" i="2"/>
  <c r="H2807" i="2" l="1"/>
  <c r="N2807" i="2" s="1"/>
  <c r="D2808" i="2" s="1"/>
  <c r="A2807" i="2"/>
  <c r="I2807" i="2"/>
  <c r="M2807" i="2" s="1"/>
  <c r="L4374" i="2"/>
  <c r="K4374" i="2"/>
  <c r="E4374" i="2"/>
  <c r="F4373" i="2"/>
  <c r="G4373" i="2"/>
  <c r="C4375" i="2"/>
  <c r="H2808" i="2" l="1"/>
  <c r="N2808" i="2" s="1"/>
  <c r="D2809" i="2" s="1"/>
  <c r="A2808" i="2"/>
  <c r="I2808" i="2"/>
  <c r="M2808" i="2" s="1"/>
  <c r="H2809" i="2" s="1"/>
  <c r="L4375" i="2"/>
  <c r="K4375" i="2"/>
  <c r="E4375" i="2"/>
  <c r="F4374" i="2"/>
  <c r="G4374" i="2"/>
  <c r="C4376" i="2"/>
  <c r="N2809" i="2" l="1"/>
  <c r="D2810" i="2" s="1"/>
  <c r="I2809" i="2"/>
  <c r="M2809" i="2" s="1"/>
  <c r="H2810" i="2" s="1"/>
  <c r="A2809" i="2"/>
  <c r="L4376" i="2"/>
  <c r="E4376" i="2"/>
  <c r="K4376" i="2"/>
  <c r="G4375" i="2"/>
  <c r="F4375" i="2"/>
  <c r="C4377" i="2"/>
  <c r="N2810" i="2" l="1"/>
  <c r="D2811" i="2" s="1"/>
  <c r="I2810" i="2"/>
  <c r="M2810" i="2" s="1"/>
  <c r="A2810" i="2"/>
  <c r="L4377" i="2"/>
  <c r="E4377" i="2"/>
  <c r="K4377" i="2"/>
  <c r="F4376" i="2"/>
  <c r="G4376" i="2"/>
  <c r="C4378" i="2"/>
  <c r="H2811" i="2" l="1"/>
  <c r="A2811" i="2"/>
  <c r="N2811" i="2"/>
  <c r="D2812" i="2" s="1"/>
  <c r="I2811" i="2"/>
  <c r="M2811" i="2" s="1"/>
  <c r="L4378" i="2"/>
  <c r="E4378" i="2"/>
  <c r="K4378" i="2"/>
  <c r="F4377" i="2"/>
  <c r="G4377" i="2"/>
  <c r="C4379" i="2"/>
  <c r="H2812" i="2" l="1"/>
  <c r="I2812" i="2" s="1"/>
  <c r="M2812" i="2" s="1"/>
  <c r="N2812" i="2"/>
  <c r="D2813" i="2" s="1"/>
  <c r="A2812" i="2"/>
  <c r="L4379" i="2"/>
  <c r="E4379" i="2"/>
  <c r="K4379" i="2"/>
  <c r="F4378" i="2"/>
  <c r="G4378" i="2"/>
  <c r="C4380" i="2"/>
  <c r="H2813" i="2" l="1"/>
  <c r="A2813" i="2" s="1"/>
  <c r="I2813" i="2"/>
  <c r="M2813" i="2" s="1"/>
  <c r="N2813" i="2"/>
  <c r="D2814" i="2" s="1"/>
  <c r="L4380" i="2"/>
  <c r="E4380" i="2"/>
  <c r="K4380" i="2"/>
  <c r="F4379" i="2"/>
  <c r="G4379" i="2"/>
  <c r="C4381" i="2"/>
  <c r="H2814" i="2" l="1"/>
  <c r="A2814" i="2" s="1"/>
  <c r="E4381" i="2"/>
  <c r="K4381" i="2"/>
  <c r="F4380" i="2"/>
  <c r="G4380" i="2"/>
  <c r="C4382" i="2"/>
  <c r="N2814" i="2" l="1"/>
  <c r="D2815" i="2" s="1"/>
  <c r="I2814" i="2"/>
  <c r="M2814" i="2" s="1"/>
  <c r="K4382" i="2"/>
  <c r="E4382" i="2"/>
  <c r="F4381" i="2"/>
  <c r="G4381" i="2"/>
  <c r="C4383" i="2"/>
  <c r="H2815" i="2" l="1"/>
  <c r="I2815" i="2" s="1"/>
  <c r="M2815" i="2" s="1"/>
  <c r="A2815" i="2"/>
  <c r="N2815" i="2"/>
  <c r="D2816" i="2" s="1"/>
  <c r="L4383" i="2"/>
  <c r="K4383" i="2"/>
  <c r="E4383" i="2"/>
  <c r="F4382" i="2"/>
  <c r="G4382" i="2"/>
  <c r="C4384" i="2"/>
  <c r="H2816" i="2" l="1"/>
  <c r="E4384" i="2"/>
  <c r="K4384" i="2"/>
  <c r="G4383" i="2"/>
  <c r="F4383" i="2"/>
  <c r="C4385" i="2"/>
  <c r="I2816" i="2" l="1"/>
  <c r="M2816" i="2" s="1"/>
  <c r="A2816" i="2"/>
  <c r="N2816" i="2"/>
  <c r="D2817" i="2" s="1"/>
  <c r="L4385" i="2"/>
  <c r="K4385" i="2"/>
  <c r="F4384" i="2"/>
  <c r="G4384" i="2"/>
  <c r="C4386" i="2"/>
  <c r="H2817" i="2" l="1"/>
  <c r="L4386" i="2"/>
  <c r="E4386" i="2"/>
  <c r="K4386" i="2"/>
  <c r="C4387" i="2"/>
  <c r="N2817" i="2" l="1"/>
  <c r="D2818" i="2" s="1"/>
  <c r="I2817" i="2"/>
  <c r="M2817" i="2" s="1"/>
  <c r="A2817" i="2"/>
  <c r="L4387" i="2"/>
  <c r="E4387" i="2"/>
  <c r="K4387" i="2"/>
  <c r="F4386" i="2"/>
  <c r="G4386" i="2"/>
  <c r="C4388" i="2"/>
  <c r="H2818" i="2" l="1"/>
  <c r="A2818" i="2" s="1"/>
  <c r="L4388" i="2"/>
  <c r="E4388" i="2"/>
  <c r="K4388" i="2"/>
  <c r="F4387" i="2"/>
  <c r="G4387" i="2"/>
  <c r="C4389" i="2"/>
  <c r="I2818" i="2" l="1"/>
  <c r="M2818" i="2" s="1"/>
  <c r="N2818" i="2"/>
  <c r="D2819" i="2" s="1"/>
  <c r="L4389" i="2"/>
  <c r="E4389" i="2"/>
  <c r="K4389" i="2"/>
  <c r="F4388" i="2"/>
  <c r="G4388" i="2"/>
  <c r="C4390" i="2"/>
  <c r="H2819" i="2" l="1"/>
  <c r="L4390" i="2"/>
  <c r="K4390" i="2"/>
  <c r="E4390" i="2"/>
  <c r="F4389" i="2"/>
  <c r="G4389" i="2"/>
  <c r="C4391" i="2"/>
  <c r="A2819" i="2" l="1"/>
  <c r="I2819" i="2"/>
  <c r="M2819" i="2" s="1"/>
  <c r="N2819" i="2"/>
  <c r="D2820" i="2" s="1"/>
  <c r="L4391" i="2"/>
  <c r="K4391" i="2"/>
  <c r="E4391" i="2"/>
  <c r="G4390" i="2"/>
  <c r="F4390" i="2"/>
  <c r="C4392" i="2"/>
  <c r="H2820" i="2" l="1"/>
  <c r="A2820" i="2" s="1"/>
  <c r="L4392" i="2"/>
  <c r="K4392" i="2"/>
  <c r="E4392" i="2"/>
  <c r="G4391" i="2"/>
  <c r="F4391" i="2"/>
  <c r="C4393" i="2"/>
  <c r="I2820" i="2" l="1"/>
  <c r="M2820" i="2" s="1"/>
  <c r="N2820" i="2"/>
  <c r="D2821" i="2" s="1"/>
  <c r="L4393" i="2"/>
  <c r="K4393" i="2"/>
  <c r="E4393" i="2"/>
  <c r="F4392" i="2"/>
  <c r="G4392" i="2"/>
  <c r="C4394" i="2"/>
  <c r="H2821" i="2" l="1"/>
  <c r="L4394" i="2"/>
  <c r="K4394" i="2"/>
  <c r="E4394" i="2"/>
  <c r="G4393" i="2"/>
  <c r="F4393" i="2"/>
  <c r="C4395" i="2"/>
  <c r="A2821" i="2" l="1"/>
  <c r="I2821" i="2"/>
  <c r="M2821" i="2" s="1"/>
  <c r="N2821" i="2"/>
  <c r="D2822" i="2" s="1"/>
  <c r="L4395" i="2"/>
  <c r="K4395" i="2"/>
  <c r="E4395" i="2"/>
  <c r="F4394" i="2"/>
  <c r="G4394" i="2"/>
  <c r="C4396" i="2"/>
  <c r="H2822" i="2" l="1"/>
  <c r="L4396" i="2"/>
  <c r="E4396" i="2"/>
  <c r="K4396" i="2"/>
  <c r="F4395" i="2"/>
  <c r="G4395" i="2"/>
  <c r="C4397" i="2"/>
  <c r="N2822" i="2" l="1"/>
  <c r="D2823" i="2" s="1"/>
  <c r="I2822" i="2"/>
  <c r="M2822" i="2" s="1"/>
  <c r="A2822" i="2"/>
  <c r="L4397" i="2"/>
  <c r="E4397" i="2"/>
  <c r="K4397" i="2"/>
  <c r="F4396" i="2"/>
  <c r="G4396" i="2"/>
  <c r="C4398" i="2"/>
  <c r="H2823" i="2" l="1"/>
  <c r="N2823" i="2" s="1"/>
  <c r="D2824" i="2" s="1"/>
  <c r="L4398" i="2"/>
  <c r="E4398" i="2"/>
  <c r="K4398" i="2"/>
  <c r="F4397" i="2"/>
  <c r="G4397" i="2"/>
  <c r="C4399" i="2"/>
  <c r="A2823" i="2" l="1"/>
  <c r="I2823" i="2"/>
  <c r="M2823" i="2" s="1"/>
  <c r="H2824" i="2" s="1"/>
  <c r="I2824" i="2" s="1"/>
  <c r="M2824" i="2" s="1"/>
  <c r="L4399" i="2"/>
  <c r="E4399" i="2"/>
  <c r="K4399" i="2"/>
  <c r="F4398" i="2"/>
  <c r="G4398" i="2"/>
  <c r="C4400" i="2"/>
  <c r="A2824" i="2" l="1"/>
  <c r="N2824" i="2"/>
  <c r="D2825" i="2" s="1"/>
  <c r="L4400" i="2"/>
  <c r="E4400" i="2"/>
  <c r="K4400" i="2"/>
  <c r="F4399" i="2"/>
  <c r="G4399" i="2"/>
  <c r="C4401" i="2"/>
  <c r="H2825" i="2" l="1"/>
  <c r="I2825" i="2" s="1"/>
  <c r="M2825" i="2" s="1"/>
  <c r="L4401" i="2"/>
  <c r="E4401" i="2"/>
  <c r="K4401" i="2"/>
  <c r="F4400" i="2"/>
  <c r="G4400" i="2"/>
  <c r="C4402" i="2"/>
  <c r="N2825" i="2" l="1"/>
  <c r="D2826" i="2" s="1"/>
  <c r="A2825" i="2"/>
  <c r="H2826" i="2"/>
  <c r="A2826" i="2" s="1"/>
  <c r="L4402" i="2"/>
  <c r="K4402" i="2"/>
  <c r="E4402" i="2"/>
  <c r="F4401" i="2"/>
  <c r="G4401" i="2"/>
  <c r="C4403" i="2"/>
  <c r="N2826" i="2" l="1"/>
  <c r="D2827" i="2" s="1"/>
  <c r="I2826" i="2"/>
  <c r="M2826" i="2" s="1"/>
  <c r="L4403" i="2"/>
  <c r="K4403" i="2"/>
  <c r="E4403" i="2"/>
  <c r="G4402" i="2"/>
  <c r="F4402" i="2"/>
  <c r="C4404" i="2"/>
  <c r="H2827" i="2" l="1"/>
  <c r="N2827" i="2" s="1"/>
  <c r="D2828" i="2" s="1"/>
  <c r="I2827" i="2"/>
  <c r="M2827" i="2" s="1"/>
  <c r="A2827" i="2"/>
  <c r="L4404" i="2"/>
  <c r="K4404" i="2"/>
  <c r="E4404" i="2"/>
  <c r="G4403" i="2"/>
  <c r="F4403" i="2"/>
  <c r="C4405" i="2"/>
  <c r="H2828" i="2" l="1"/>
  <c r="L2828" i="2" s="1"/>
  <c r="L4405" i="2"/>
  <c r="K4405" i="2"/>
  <c r="E4405" i="2"/>
  <c r="F4404" i="2"/>
  <c r="G4404" i="2"/>
  <c r="C4406" i="2"/>
  <c r="A2828" i="2" l="1"/>
  <c r="N2828" i="2"/>
  <c r="D2829" i="2" s="1"/>
  <c r="I2828" i="2"/>
  <c r="M2828" i="2" s="1"/>
  <c r="L4406" i="2"/>
  <c r="K4406" i="2"/>
  <c r="E4406" i="2"/>
  <c r="F4405" i="2"/>
  <c r="G4405" i="2"/>
  <c r="C4407" i="2"/>
  <c r="H2829" i="2" l="1"/>
  <c r="I2829" i="2"/>
  <c r="M2829" i="2" s="1"/>
  <c r="A2829" i="2"/>
  <c r="L2829" i="2"/>
  <c r="N2829" i="2"/>
  <c r="D2830" i="2" s="1"/>
  <c r="L4407" i="2"/>
  <c r="E4407" i="2"/>
  <c r="K4407" i="2"/>
  <c r="G4406" i="2"/>
  <c r="F4406" i="2"/>
  <c r="C4408" i="2"/>
  <c r="H2830" i="2" l="1"/>
  <c r="L4408" i="2"/>
  <c r="E4408" i="2"/>
  <c r="K4408" i="2"/>
  <c r="F4407" i="2"/>
  <c r="G4407" i="2"/>
  <c r="C4409" i="2"/>
  <c r="A2830" i="2" l="1"/>
  <c r="I2830" i="2"/>
  <c r="M2830" i="2" s="1"/>
  <c r="N2830" i="2"/>
  <c r="D2831" i="2" s="1"/>
  <c r="L4409" i="2"/>
  <c r="E4409" i="2"/>
  <c r="K4409" i="2"/>
  <c r="F4408" i="2"/>
  <c r="G4408" i="2"/>
  <c r="C4410" i="2"/>
  <c r="H2831" i="2" l="1"/>
  <c r="L4410" i="2"/>
  <c r="E4410" i="2"/>
  <c r="K4410" i="2"/>
  <c r="F4409" i="2"/>
  <c r="G4409" i="2"/>
  <c r="C4411" i="2"/>
  <c r="L2831" i="2" l="1"/>
  <c r="N2831" i="2"/>
  <c r="D2832" i="2" s="1"/>
  <c r="E2832" i="2" s="1"/>
  <c r="I2831" i="2"/>
  <c r="M2831" i="2" s="1"/>
  <c r="A2831" i="2"/>
  <c r="L4411" i="2"/>
  <c r="E2834" i="2"/>
  <c r="F2834" i="2" s="1"/>
  <c r="E4411" i="2"/>
  <c r="K4411" i="2"/>
  <c r="F4410" i="2"/>
  <c r="G4410" i="2"/>
  <c r="C4412" i="2"/>
  <c r="F2832" i="2" l="1"/>
  <c r="G2832" i="2"/>
  <c r="H2832" i="2"/>
  <c r="A2832" i="2" s="1"/>
  <c r="G2834" i="2"/>
  <c r="E4412" i="2"/>
  <c r="K4412" i="2"/>
  <c r="F4411" i="2"/>
  <c r="G4411" i="2"/>
  <c r="C4413" i="2"/>
  <c r="N2832" i="2" l="1"/>
  <c r="I2832" i="2"/>
  <c r="D2833" i="2"/>
  <c r="L4413" i="2"/>
  <c r="E2835" i="2"/>
  <c r="F2835" i="2" s="1"/>
  <c r="G2835" i="2" s="1"/>
  <c r="K4413" i="2"/>
  <c r="F4412" i="2"/>
  <c r="G4412" i="2"/>
  <c r="C4414" i="2"/>
  <c r="M2832" i="2"/>
  <c r="H2833" i="2" l="1"/>
  <c r="I2833" i="2" s="1"/>
  <c r="M2833" i="2" s="1"/>
  <c r="E2833" i="2"/>
  <c r="L4414" i="2"/>
  <c r="K4414" i="2"/>
  <c r="C4415" i="2"/>
  <c r="A2833" i="2" l="1"/>
  <c r="N2833" i="2"/>
  <c r="H2834" i="2" s="1"/>
  <c r="F2833" i="2"/>
  <c r="G2833" i="2"/>
  <c r="L4415" i="2"/>
  <c r="K4415" i="2"/>
  <c r="C4416" i="2"/>
  <c r="D2834" i="2" l="1"/>
  <c r="A2834" i="2" s="1"/>
  <c r="I2834" i="2"/>
  <c r="M2834" i="2" s="1"/>
  <c r="N2834" i="2"/>
  <c r="D2835" i="2" s="1"/>
  <c r="L4416" i="2"/>
  <c r="K4416" i="2"/>
  <c r="C4417" i="2"/>
  <c r="H2835" i="2" l="1"/>
  <c r="A2835" i="2" s="1"/>
  <c r="L4417" i="2"/>
  <c r="K4417" i="2"/>
  <c r="E4417" i="2"/>
  <c r="C4418" i="2"/>
  <c r="I2835" i="2" l="1"/>
  <c r="M2835" i="2" s="1"/>
  <c r="N2835" i="2"/>
  <c r="D2836" i="2" s="1"/>
  <c r="L4418" i="2"/>
  <c r="E4418" i="2"/>
  <c r="K4418" i="2"/>
  <c r="F4417" i="2"/>
  <c r="G4417" i="2"/>
  <c r="C4419" i="2"/>
  <c r="H2836" i="2" l="1"/>
  <c r="L4419" i="2"/>
  <c r="K4419" i="2"/>
  <c r="E4419" i="2"/>
  <c r="G4418" i="2"/>
  <c r="F4418" i="2"/>
  <c r="C4420" i="2"/>
  <c r="N2836" i="2" l="1"/>
  <c r="D2837" i="2" s="1"/>
  <c r="I2836" i="2"/>
  <c r="M2836" i="2" s="1"/>
  <c r="A2836" i="2"/>
  <c r="L4420" i="2"/>
  <c r="K4420" i="2"/>
  <c r="E4420" i="2"/>
  <c r="F4419" i="2"/>
  <c r="G4419" i="2"/>
  <c r="C4421" i="2"/>
  <c r="H2837" i="2" l="1"/>
  <c r="A2837" i="2"/>
  <c r="I2837" i="2"/>
  <c r="M2837" i="2" s="1"/>
  <c r="N2837" i="2"/>
  <c r="D2838" i="2" s="1"/>
  <c r="L4421" i="2"/>
  <c r="K4421" i="2"/>
  <c r="E4421" i="2"/>
  <c r="G4420" i="2"/>
  <c r="F4420" i="2"/>
  <c r="C4422" i="2"/>
  <c r="H2838" i="2" l="1"/>
  <c r="A2838" i="2" s="1"/>
  <c r="L4422" i="2"/>
  <c r="K4422" i="2"/>
  <c r="E4422" i="2"/>
  <c r="F4421" i="2"/>
  <c r="G4421" i="2"/>
  <c r="C4423" i="2"/>
  <c r="I2838" i="2" l="1"/>
  <c r="M2838" i="2" s="1"/>
  <c r="N2838" i="2"/>
  <c r="D2839" i="2" s="1"/>
  <c r="L4423" i="2"/>
  <c r="E4423" i="2"/>
  <c r="K4423" i="2"/>
  <c r="F4422" i="2"/>
  <c r="G4422" i="2"/>
  <c r="C4424" i="2"/>
  <c r="H2839" i="2" l="1"/>
  <c r="L4424" i="2"/>
  <c r="E4424" i="2"/>
  <c r="K4424" i="2"/>
  <c r="F4423" i="2"/>
  <c r="G4423" i="2"/>
  <c r="C4425" i="2"/>
  <c r="N2839" i="2" l="1"/>
  <c r="D2840" i="2" s="1"/>
  <c r="I2839" i="2"/>
  <c r="M2839" i="2" s="1"/>
  <c r="A2839" i="2"/>
  <c r="L4425" i="2"/>
  <c r="E4425" i="2"/>
  <c r="K4425" i="2"/>
  <c r="F4424" i="2"/>
  <c r="G4424" i="2"/>
  <c r="C4426" i="2"/>
  <c r="H2840" i="2" l="1"/>
  <c r="I2840" i="2" s="1"/>
  <c r="M2840" i="2" s="1"/>
  <c r="L4426" i="2"/>
  <c r="E4426" i="2"/>
  <c r="K4426" i="2"/>
  <c r="F4425" i="2"/>
  <c r="G4425" i="2"/>
  <c r="C4427" i="2"/>
  <c r="A2840" i="2" l="1"/>
  <c r="N2840" i="2"/>
  <c r="D2841" i="2" s="1"/>
  <c r="L4427" i="2"/>
  <c r="E4427" i="2"/>
  <c r="K4427" i="2"/>
  <c r="F4426" i="2"/>
  <c r="G4426" i="2"/>
  <c r="C4428" i="2"/>
  <c r="H2841" i="2" l="1"/>
  <c r="N2841" i="2" s="1"/>
  <c r="D2842" i="2" s="1"/>
  <c r="L4428" i="2"/>
  <c r="E4428" i="2"/>
  <c r="K4428" i="2"/>
  <c r="F4427" i="2"/>
  <c r="G4427" i="2"/>
  <c r="C4429" i="2"/>
  <c r="A2841" i="2" l="1"/>
  <c r="I2841" i="2"/>
  <c r="M2841" i="2" s="1"/>
  <c r="H2842" i="2" s="1"/>
  <c r="L4429" i="2"/>
  <c r="K4429" i="2"/>
  <c r="E4429" i="2"/>
  <c r="F4428" i="2"/>
  <c r="G4428" i="2"/>
  <c r="C4430" i="2"/>
  <c r="A2842" i="2" l="1"/>
  <c r="N2842" i="2"/>
  <c r="D2843" i="2" s="1"/>
  <c r="I2842" i="2"/>
  <c r="M2842" i="2" s="1"/>
  <c r="H2843" i="2"/>
  <c r="L4430" i="2"/>
  <c r="K4430" i="2"/>
  <c r="E4430" i="2"/>
  <c r="F4429" i="2"/>
  <c r="G4429" i="2"/>
  <c r="C4431" i="2"/>
  <c r="N2843" i="2" l="1"/>
  <c r="D2844" i="2" s="1"/>
  <c r="I2843" i="2"/>
  <c r="M2843" i="2" s="1"/>
  <c r="A2843" i="2"/>
  <c r="L4431" i="2"/>
  <c r="K4431" i="2"/>
  <c r="E4431" i="2"/>
  <c r="G4430" i="2"/>
  <c r="F4430" i="2"/>
  <c r="C4432" i="2"/>
  <c r="H2844" i="2" l="1"/>
  <c r="I2844" i="2" s="1"/>
  <c r="M2844" i="2" s="1"/>
  <c r="A2844" i="2"/>
  <c r="L4432" i="2"/>
  <c r="K4432" i="2"/>
  <c r="E4432" i="2"/>
  <c r="G4431" i="2"/>
  <c r="F4431" i="2"/>
  <c r="C4433" i="2"/>
  <c r="N2844" i="2" l="1"/>
  <c r="D2845" i="2" s="1"/>
  <c r="L4433" i="2"/>
  <c r="K4433" i="2"/>
  <c r="E4433" i="2"/>
  <c r="G4432" i="2"/>
  <c r="F4432" i="2"/>
  <c r="C4434" i="2"/>
  <c r="H2845" i="2" l="1"/>
  <c r="A2845" i="2"/>
  <c r="I2845" i="2"/>
  <c r="M2845" i="2" s="1"/>
  <c r="N2845" i="2"/>
  <c r="D2846" i="2" s="1"/>
  <c r="L4434" i="2"/>
  <c r="K4434" i="2"/>
  <c r="E4434" i="2"/>
  <c r="F4433" i="2"/>
  <c r="G4433" i="2"/>
  <c r="C4435" i="2"/>
  <c r="H2846" i="2" l="1"/>
  <c r="L4435" i="2"/>
  <c r="E4435" i="2"/>
  <c r="K4435" i="2"/>
  <c r="G4434" i="2"/>
  <c r="F4434" i="2"/>
  <c r="C4436" i="2"/>
  <c r="A2846" i="2" l="1"/>
  <c r="N2846" i="2"/>
  <c r="D2847" i="2" s="1"/>
  <c r="I2846" i="2"/>
  <c r="M2846" i="2" s="1"/>
  <c r="L4436" i="2"/>
  <c r="K4436" i="2"/>
  <c r="E4436" i="2"/>
  <c r="F4435" i="2"/>
  <c r="G4435" i="2"/>
  <c r="C4437" i="2"/>
  <c r="H2847" i="2" l="1"/>
  <c r="A2847" i="2" s="1"/>
  <c r="L4437" i="2"/>
  <c r="E4437" i="2"/>
  <c r="K4437" i="2"/>
  <c r="F4436" i="2"/>
  <c r="G4436" i="2"/>
  <c r="C4438" i="2"/>
  <c r="N2847" i="2" l="1"/>
  <c r="D2848" i="2" s="1"/>
  <c r="I2847" i="2"/>
  <c r="M2847" i="2" s="1"/>
  <c r="H2848" i="2" s="1"/>
  <c r="L4438" i="2"/>
  <c r="E4438" i="2"/>
  <c r="K4438" i="2"/>
  <c r="G4437" i="2"/>
  <c r="F4437" i="2"/>
  <c r="C4439" i="2"/>
  <c r="A2848" i="2" l="1"/>
  <c r="I2848" i="2"/>
  <c r="M2848" i="2" s="1"/>
  <c r="N2848" i="2"/>
  <c r="D2849" i="2" s="1"/>
  <c r="L4439" i="2"/>
  <c r="E4439" i="2"/>
  <c r="K4439" i="2"/>
  <c r="F4438" i="2"/>
  <c r="G4438" i="2"/>
  <c r="C4440" i="2"/>
  <c r="H2849" i="2" l="1"/>
  <c r="A2849" i="2" s="1"/>
  <c r="E4440" i="2"/>
  <c r="K4440" i="2"/>
  <c r="F4439" i="2"/>
  <c r="G4439" i="2"/>
  <c r="C4441" i="2"/>
  <c r="N2849" i="2" l="1"/>
  <c r="D2850" i="2" s="1"/>
  <c r="I2849" i="2"/>
  <c r="M2849" i="2" s="1"/>
  <c r="H2850" i="2" s="1"/>
  <c r="K4441" i="2"/>
  <c r="E4441" i="2"/>
  <c r="F4440" i="2"/>
  <c r="G4440" i="2"/>
  <c r="C4442" i="2"/>
  <c r="A2850" i="2" l="1"/>
  <c r="I2850" i="2"/>
  <c r="M2850" i="2" s="1"/>
  <c r="N2850" i="2"/>
  <c r="D2851" i="2" s="1"/>
  <c r="K4442" i="2"/>
  <c r="E4442" i="2"/>
  <c r="F4441" i="2"/>
  <c r="G4441" i="2"/>
  <c r="C4443" i="2"/>
  <c r="H2851" i="2" l="1"/>
  <c r="A2851" i="2" s="1"/>
  <c r="E4443" i="2"/>
  <c r="K4443" i="2"/>
  <c r="G4442" i="2"/>
  <c r="F4442" i="2"/>
  <c r="C4444" i="2"/>
  <c r="N2851" i="2" l="1"/>
  <c r="D2852" i="2" s="1"/>
  <c r="I2851" i="2"/>
  <c r="M2851" i="2" s="1"/>
  <c r="L4444" i="2"/>
  <c r="K4444" i="2"/>
  <c r="G4443" i="2"/>
  <c r="F4443" i="2"/>
  <c r="C4445" i="2"/>
  <c r="H2852" i="2" l="1"/>
  <c r="N2852" i="2" s="1"/>
  <c r="D2853" i="2" s="1"/>
  <c r="I2852" i="2"/>
  <c r="M2852" i="2" s="1"/>
  <c r="H2853" i="2" s="1"/>
  <c r="N2853" i="2" s="1"/>
  <c r="D2854" i="2" s="1"/>
  <c r="L4445" i="2"/>
  <c r="K4445" i="2"/>
  <c r="C4446" i="2"/>
  <c r="A2852" i="2" l="1"/>
  <c r="I2853" i="2"/>
  <c r="M2853" i="2" s="1"/>
  <c r="H2854" i="2" s="1"/>
  <c r="A2854" i="2" s="1"/>
  <c r="A2853" i="2"/>
  <c r="L4446" i="2"/>
  <c r="K4446" i="2"/>
  <c r="C4447" i="2"/>
  <c r="N2854" i="2" l="1"/>
  <c r="D2855" i="2" s="1"/>
  <c r="I2854" i="2"/>
  <c r="M2854" i="2" s="1"/>
  <c r="L4447" i="2"/>
  <c r="H2855" i="2"/>
  <c r="A2855" i="2" s="1"/>
  <c r="K4447" i="2"/>
  <c r="C4448" i="2"/>
  <c r="L4448" i="2" l="1"/>
  <c r="I2855" i="2"/>
  <c r="M2855" i="2" s="1"/>
  <c r="N2855" i="2"/>
  <c r="D2856" i="2" s="1"/>
  <c r="K4448" i="2"/>
  <c r="E4448" i="2"/>
  <c r="C4449" i="2"/>
  <c r="L4449" i="2" l="1"/>
  <c r="H2856" i="2"/>
  <c r="A2856" i="2" s="1"/>
  <c r="E4449" i="2"/>
  <c r="K4449" i="2"/>
  <c r="F4448" i="2"/>
  <c r="G4448" i="2"/>
  <c r="C4450" i="2"/>
  <c r="L4450" i="2" l="1"/>
  <c r="N2856" i="2"/>
  <c r="D2857" i="2" s="1"/>
  <c r="I2856" i="2"/>
  <c r="M2856" i="2" s="1"/>
  <c r="E4450" i="2"/>
  <c r="K4450" i="2"/>
  <c r="G4449" i="2"/>
  <c r="F4449" i="2"/>
  <c r="C4451" i="2"/>
  <c r="L4451" i="2" l="1"/>
  <c r="H2857" i="2"/>
  <c r="A2857" i="2" s="1"/>
  <c r="K4451" i="2"/>
  <c r="E4451" i="2"/>
  <c r="F4450" i="2"/>
  <c r="G4450" i="2"/>
  <c r="C4452" i="2"/>
  <c r="L4452" i="2" l="1"/>
  <c r="I2857" i="2"/>
  <c r="M2857" i="2" s="1"/>
  <c r="N2857" i="2"/>
  <c r="D2858" i="2" s="1"/>
  <c r="K4452" i="2"/>
  <c r="E4452" i="2"/>
  <c r="F4451" i="2"/>
  <c r="G4451" i="2"/>
  <c r="C4453" i="2"/>
  <c r="L4453" i="2" l="1"/>
  <c r="H2858" i="2"/>
  <c r="A2858" i="2" s="1"/>
  <c r="K4453" i="2"/>
  <c r="E4453" i="2"/>
  <c r="G4452" i="2"/>
  <c r="F4452" i="2"/>
  <c r="C4454" i="2"/>
  <c r="L4454" i="2" l="1"/>
  <c r="N2858" i="2"/>
  <c r="D2859" i="2" s="1"/>
  <c r="I2858" i="2"/>
  <c r="M2858" i="2" s="1"/>
  <c r="E4454" i="2"/>
  <c r="K4454" i="2"/>
  <c r="F4453" i="2"/>
  <c r="G4453" i="2"/>
  <c r="C4455" i="2"/>
  <c r="L4455" i="2" l="1"/>
  <c r="H2859" i="2"/>
  <c r="L2859" i="2" s="1"/>
  <c r="K4455" i="2"/>
  <c r="E4455" i="2"/>
  <c r="F4454" i="2"/>
  <c r="G4454" i="2"/>
  <c r="C4456" i="2"/>
  <c r="A2859" i="2" l="1"/>
  <c r="L4456" i="2"/>
  <c r="I2859" i="2"/>
  <c r="M2859" i="2" s="1"/>
  <c r="N2859" i="2"/>
  <c r="D2860" i="2" s="1"/>
  <c r="L2861" i="2"/>
  <c r="K4456" i="2"/>
  <c r="E4456" i="2"/>
  <c r="F4455" i="2"/>
  <c r="G4455" i="2"/>
  <c r="C4457" i="2"/>
  <c r="L4457" i="2" l="1"/>
  <c r="H2860" i="2"/>
  <c r="E4457" i="2"/>
  <c r="K4457" i="2"/>
  <c r="F4456" i="2"/>
  <c r="G4456" i="2"/>
  <c r="C4458" i="2"/>
  <c r="A2860" i="2" l="1"/>
  <c r="L2860" i="2"/>
  <c r="L4458" i="2"/>
  <c r="N2860" i="2"/>
  <c r="D2861" i="2" s="1"/>
  <c r="I2860" i="2"/>
  <c r="M2860" i="2" s="1"/>
  <c r="E4458" i="2"/>
  <c r="K4458" i="2"/>
  <c r="F4457" i="2"/>
  <c r="G4457" i="2"/>
  <c r="C4459" i="2"/>
  <c r="L4459" i="2" l="1"/>
  <c r="H2861" i="2"/>
  <c r="I2861" i="2" s="1"/>
  <c r="M2861" i="2" s="1"/>
  <c r="E4459" i="2"/>
  <c r="K4459" i="2"/>
  <c r="F4458" i="2"/>
  <c r="G4458" i="2"/>
  <c r="C4460" i="2"/>
  <c r="L4460" i="2" l="1"/>
  <c r="A2861" i="2"/>
  <c r="N2861" i="2"/>
  <c r="D2862" i="2" s="1"/>
  <c r="L2862" i="2"/>
  <c r="K4460" i="2"/>
  <c r="E4460" i="2"/>
  <c r="F4459" i="2"/>
  <c r="G4459" i="2"/>
  <c r="C4461" i="2"/>
  <c r="E2862" i="2" l="1"/>
  <c r="F2862" i="2" s="1"/>
  <c r="G2862" i="2" s="1"/>
  <c r="L4461" i="2"/>
  <c r="H2862" i="2"/>
  <c r="A2862" i="2" s="1"/>
  <c r="K4461" i="2"/>
  <c r="E4461" i="2"/>
  <c r="F4460" i="2"/>
  <c r="G4460" i="2"/>
  <c r="C4462" i="2"/>
  <c r="L4462" i="2" l="1"/>
  <c r="I2862" i="2"/>
  <c r="N2862" i="2"/>
  <c r="D2863" i="2" s="1"/>
  <c r="K4462" i="2"/>
  <c r="E4462" i="2"/>
  <c r="G4461" i="2"/>
  <c r="F4461" i="2"/>
  <c r="C4463" i="2"/>
  <c r="M2862" i="2"/>
  <c r="L4463" i="2" l="1"/>
  <c r="E2863" i="2"/>
  <c r="H2863" i="2"/>
  <c r="A2863" i="2" s="1"/>
  <c r="K4463" i="2"/>
  <c r="E4463" i="2"/>
  <c r="F4462" i="2"/>
  <c r="G4462" i="2"/>
  <c r="C4464" i="2"/>
  <c r="F2863" i="2" l="1"/>
  <c r="G2863" i="2" s="1"/>
  <c r="L4464" i="2"/>
  <c r="I2863" i="2"/>
  <c r="N2863" i="2"/>
  <c r="K4464" i="2"/>
  <c r="E4464" i="2"/>
  <c r="F4463" i="2"/>
  <c r="G4463" i="2"/>
  <c r="C4465" i="2"/>
  <c r="M2863" i="2"/>
  <c r="D2864" i="2" l="1"/>
  <c r="L4465" i="2"/>
  <c r="H2864" i="2"/>
  <c r="K4465" i="2"/>
  <c r="E4465" i="2"/>
  <c r="G4464" i="2"/>
  <c r="F4464" i="2"/>
  <c r="C4466" i="2"/>
  <c r="A2864" i="2" l="1"/>
  <c r="L4466" i="2"/>
  <c r="N2864" i="2"/>
  <c r="D2865" i="2" s="1"/>
  <c r="I2864" i="2"/>
  <c r="M2864" i="2" s="1"/>
  <c r="K4466" i="2"/>
  <c r="E4466" i="2"/>
  <c r="G4465" i="2"/>
  <c r="F4465" i="2"/>
  <c r="C4467" i="2"/>
  <c r="E2865" i="2" l="1"/>
  <c r="F2865" i="2" s="1"/>
  <c r="L4467" i="2"/>
  <c r="H2865" i="2"/>
  <c r="A2865" i="2" s="1"/>
  <c r="K4467" i="2"/>
  <c r="E4467" i="2"/>
  <c r="G4466" i="2"/>
  <c r="F4466" i="2"/>
  <c r="C4468" i="2"/>
  <c r="G2865" i="2" l="1"/>
  <c r="I2865" i="2"/>
  <c r="M2865" i="2" s="1"/>
  <c r="L4468" i="2"/>
  <c r="N2865" i="2"/>
  <c r="H2866" i="2" s="1"/>
  <c r="E4468" i="2"/>
  <c r="K4468" i="2"/>
  <c r="G4467" i="2"/>
  <c r="F4467" i="2"/>
  <c r="C4469" i="2"/>
  <c r="L4469" i="2" l="1"/>
  <c r="I2866" i="2"/>
  <c r="M2866" i="2" s="1"/>
  <c r="D2866" i="2"/>
  <c r="A2866" i="2" s="1"/>
  <c r="K4469" i="2"/>
  <c r="E4469" i="2"/>
  <c r="F4468" i="2"/>
  <c r="G4468" i="2"/>
  <c r="C4470" i="2"/>
  <c r="L4470" i="2" l="1"/>
  <c r="N2866" i="2"/>
  <c r="D2867" i="2" s="1"/>
  <c r="E4470" i="2"/>
  <c r="K4470" i="2"/>
  <c r="G4469" i="2"/>
  <c r="F4469" i="2"/>
  <c r="C4471" i="2"/>
  <c r="H2867" i="2" l="1"/>
  <c r="A2867" i="2" s="1"/>
  <c r="E4471" i="2"/>
  <c r="K4471" i="2"/>
  <c r="F4470" i="2"/>
  <c r="G4470" i="2"/>
  <c r="C4472" i="2"/>
  <c r="I2867" i="2" l="1"/>
  <c r="M2867" i="2" s="1"/>
  <c r="N2867" i="2"/>
  <c r="D2868" i="2" s="1"/>
  <c r="K4472" i="2"/>
  <c r="E4472" i="2"/>
  <c r="F4471" i="2"/>
  <c r="G4471" i="2"/>
  <c r="C4473" i="2"/>
  <c r="H2868" i="2" l="1"/>
  <c r="N2868" i="2" s="1"/>
  <c r="K4473" i="2"/>
  <c r="E4473" i="2"/>
  <c r="F4472" i="2"/>
  <c r="G4472" i="2"/>
  <c r="C4474" i="2"/>
  <c r="A2868" i="2" l="1"/>
  <c r="I2868" i="2"/>
  <c r="M2868" i="2" s="1"/>
  <c r="H2869" i="2" s="1"/>
  <c r="D2869" i="2"/>
  <c r="K4474" i="2"/>
  <c r="G4473" i="2"/>
  <c r="F4473" i="2"/>
  <c r="C4475" i="2"/>
  <c r="A2869" i="2" l="1"/>
  <c r="N2869" i="2"/>
  <c r="D2870" i="2" s="1"/>
  <c r="I2869" i="2"/>
  <c r="M2869" i="2" s="1"/>
  <c r="L4475" i="2"/>
  <c r="K4475" i="2"/>
  <c r="C4476" i="2"/>
  <c r="H2870" i="2" l="1"/>
  <c r="A2870" i="2" s="1"/>
  <c r="L4476" i="2"/>
  <c r="K4476" i="2"/>
  <c r="C4477" i="2"/>
  <c r="I2870" i="2" l="1"/>
  <c r="M2870" i="2" s="1"/>
  <c r="N2870" i="2"/>
  <c r="D2871" i="2" s="1"/>
  <c r="L4477" i="2"/>
  <c r="K4477" i="2"/>
  <c r="C4478" i="2"/>
  <c r="H2871" i="2" l="1"/>
  <c r="A2871" i="2" s="1"/>
  <c r="L4478" i="2"/>
  <c r="K4478" i="2"/>
  <c r="E4478" i="2"/>
  <c r="C4479" i="2"/>
  <c r="N2871" i="2" l="1"/>
  <c r="D2872" i="2" s="1"/>
  <c r="I2871" i="2"/>
  <c r="M2871" i="2" s="1"/>
  <c r="L4479" i="2"/>
  <c r="K4479" i="2"/>
  <c r="E4479" i="2"/>
  <c r="F4478" i="2"/>
  <c r="G4478" i="2"/>
  <c r="C4480" i="2"/>
  <c r="H2872" i="2" l="1"/>
  <c r="A2872" i="2" s="1"/>
  <c r="L4480" i="2"/>
  <c r="K4480" i="2"/>
  <c r="E4480" i="2"/>
  <c r="G4479" i="2"/>
  <c r="F4479" i="2"/>
  <c r="C4481" i="2"/>
  <c r="N2872" i="2" l="1"/>
  <c r="D2873" i="2" s="1"/>
  <c r="I2872" i="2"/>
  <c r="M2872" i="2" s="1"/>
  <c r="L4481" i="2"/>
  <c r="H2873" i="2"/>
  <c r="A2873" i="2" s="1"/>
  <c r="K4481" i="2"/>
  <c r="E4481" i="2"/>
  <c r="G4480" i="2"/>
  <c r="F4480" i="2"/>
  <c r="C4482" i="2"/>
  <c r="L4482" i="2" l="1"/>
  <c r="N2873" i="2"/>
  <c r="D2874" i="2" s="1"/>
  <c r="I2873" i="2"/>
  <c r="M2873" i="2" s="1"/>
  <c r="K4482" i="2"/>
  <c r="E4482" i="2"/>
  <c r="F4481" i="2"/>
  <c r="G4481" i="2"/>
  <c r="C4483" i="2"/>
  <c r="L4483" i="2" l="1"/>
  <c r="H2874" i="2"/>
  <c r="A2874" i="2" s="1"/>
  <c r="K4483" i="2"/>
  <c r="E4483" i="2"/>
  <c r="G4482" i="2"/>
  <c r="F4482" i="2"/>
  <c r="C4484" i="2"/>
  <c r="L4484" i="2" l="1"/>
  <c r="I2874" i="2"/>
  <c r="M2874" i="2" s="1"/>
  <c r="N2874" i="2"/>
  <c r="D2875" i="2" s="1"/>
  <c r="E4484" i="2"/>
  <c r="K4484" i="2"/>
  <c r="F4483" i="2"/>
  <c r="G4483" i="2"/>
  <c r="C4485" i="2"/>
  <c r="H2875" i="2" l="1"/>
  <c r="I2875" i="2" s="1"/>
  <c r="M2875" i="2" s="1"/>
  <c r="L4485" i="2"/>
  <c r="E4485" i="2"/>
  <c r="K4485" i="2"/>
  <c r="F4484" i="2"/>
  <c r="G4484" i="2"/>
  <c r="C4486" i="2"/>
  <c r="A2875" i="2" l="1"/>
  <c r="N2875" i="2"/>
  <c r="D2876" i="2" s="1"/>
  <c r="L4486" i="2"/>
  <c r="E4486" i="2"/>
  <c r="K4486" i="2"/>
  <c r="F4485" i="2"/>
  <c r="G4485" i="2"/>
  <c r="C4487" i="2"/>
  <c r="H2876" i="2" l="1"/>
  <c r="N2876" i="2" s="1"/>
  <c r="D2877" i="2" s="1"/>
  <c r="L4487" i="2"/>
  <c r="E4487" i="2"/>
  <c r="K4487" i="2"/>
  <c r="F4486" i="2"/>
  <c r="G4486" i="2"/>
  <c r="C4488" i="2"/>
  <c r="I2876" i="2" l="1"/>
  <c r="M2876" i="2" s="1"/>
  <c r="H2877" i="2" s="1"/>
  <c r="A2876" i="2"/>
  <c r="L4488" i="2"/>
  <c r="E4488" i="2"/>
  <c r="K4488" i="2"/>
  <c r="F4487" i="2"/>
  <c r="G4487" i="2"/>
  <c r="C4489" i="2"/>
  <c r="I2877" i="2" l="1"/>
  <c r="M2877" i="2" s="1"/>
  <c r="A2877" i="2"/>
  <c r="N2877" i="2"/>
  <c r="D2878" i="2" s="1"/>
  <c r="L4489" i="2"/>
  <c r="E4489" i="2"/>
  <c r="K4489" i="2"/>
  <c r="F4488" i="2"/>
  <c r="G4488" i="2"/>
  <c r="C4490" i="2"/>
  <c r="H2878" i="2" l="1"/>
  <c r="N2878" i="2" s="1"/>
  <c r="D2879" i="2" s="1"/>
  <c r="L4490" i="2"/>
  <c r="E4490" i="2"/>
  <c r="K4490" i="2"/>
  <c r="F4489" i="2"/>
  <c r="G4489" i="2"/>
  <c r="C4491" i="2"/>
  <c r="A2878" i="2" l="1"/>
  <c r="I2878" i="2"/>
  <c r="M2878" i="2" s="1"/>
  <c r="H2879" i="2" s="1"/>
  <c r="L4491" i="2"/>
  <c r="K4491" i="2"/>
  <c r="E4491" i="2"/>
  <c r="F4490" i="2"/>
  <c r="G4490" i="2"/>
  <c r="C4492" i="2"/>
  <c r="N2879" i="2" l="1"/>
  <c r="D2880" i="2" s="1"/>
  <c r="I2879" i="2"/>
  <c r="M2879" i="2" s="1"/>
  <c r="A2879" i="2"/>
  <c r="L4492" i="2"/>
  <c r="K4492" i="2"/>
  <c r="E4492" i="2"/>
  <c r="G4491" i="2"/>
  <c r="F4491" i="2"/>
  <c r="C4493" i="2"/>
  <c r="H2880" i="2" l="1"/>
  <c r="I2880" i="2" s="1"/>
  <c r="M2880" i="2" s="1"/>
  <c r="L4493" i="2"/>
  <c r="K4493" i="2"/>
  <c r="E4493" i="2"/>
  <c r="F4492" i="2"/>
  <c r="G4492" i="2"/>
  <c r="C4494" i="2"/>
  <c r="A2880" i="2" l="1"/>
  <c r="N2880" i="2"/>
  <c r="D2881" i="2" s="1"/>
  <c r="L4494" i="2"/>
  <c r="K4494" i="2"/>
  <c r="E4494" i="2"/>
  <c r="F4493" i="2"/>
  <c r="G4493" i="2"/>
  <c r="C4495" i="2"/>
  <c r="H2881" i="2" l="1"/>
  <c r="I2881" i="2" s="1"/>
  <c r="M2881" i="2" s="1"/>
  <c r="L4495" i="2"/>
  <c r="K4495" i="2"/>
  <c r="E4495" i="2"/>
  <c r="G4494" i="2"/>
  <c r="F4494" i="2"/>
  <c r="C4496" i="2"/>
  <c r="A2881" i="2" l="1"/>
  <c r="N2881" i="2"/>
  <c r="D2882" i="2" s="1"/>
  <c r="L4496" i="2"/>
  <c r="E4496" i="2"/>
  <c r="K4496" i="2"/>
  <c r="G4495" i="2"/>
  <c r="F4495" i="2"/>
  <c r="C4497" i="2"/>
  <c r="H2882" i="2" l="1"/>
  <c r="A2882" i="2" s="1"/>
  <c r="L4497" i="2"/>
  <c r="E4497" i="2"/>
  <c r="K4497" i="2"/>
  <c r="F4496" i="2"/>
  <c r="G4496" i="2"/>
  <c r="C4498" i="2"/>
  <c r="N2882" i="2" l="1"/>
  <c r="D2883" i="2" s="1"/>
  <c r="I2882" i="2"/>
  <c r="M2882" i="2" s="1"/>
  <c r="L4498" i="2"/>
  <c r="E4498" i="2"/>
  <c r="K4498" i="2"/>
  <c r="F4497" i="2"/>
  <c r="G4497" i="2"/>
  <c r="C4499" i="2"/>
  <c r="H2883" i="2" l="1"/>
  <c r="I2883" i="2" s="1"/>
  <c r="M2883" i="2" s="1"/>
  <c r="L4499" i="2"/>
  <c r="E4499" i="2"/>
  <c r="K4499" i="2"/>
  <c r="F4498" i="2"/>
  <c r="G4498" i="2"/>
  <c r="C4500" i="2"/>
  <c r="N2883" i="2" l="1"/>
  <c r="D2884" i="2" s="1"/>
  <c r="A2883" i="2"/>
  <c r="L4500" i="2"/>
  <c r="E4500" i="2"/>
  <c r="K4500" i="2"/>
  <c r="F4499" i="2"/>
  <c r="G4499" i="2"/>
  <c r="C4501" i="2"/>
  <c r="H2884" i="2" l="1"/>
  <c r="I2884" i="2" s="1"/>
  <c r="M2884" i="2" s="1"/>
  <c r="E4501" i="2"/>
  <c r="K4501" i="2"/>
  <c r="F4500" i="2"/>
  <c r="G4500" i="2"/>
  <c r="C4502" i="2"/>
  <c r="A2884" i="2" l="1"/>
  <c r="N2884" i="2"/>
  <c r="D2885" i="2" s="1"/>
  <c r="K4502" i="2"/>
  <c r="E4502" i="2"/>
  <c r="F4501" i="2"/>
  <c r="G4501" i="2"/>
  <c r="C4503" i="2"/>
  <c r="H2885" i="2" l="1"/>
  <c r="I2885" i="2" s="1"/>
  <c r="M2885" i="2" s="1"/>
  <c r="L2892" i="2"/>
  <c r="K4503" i="2"/>
  <c r="E4503" i="2"/>
  <c r="F4502" i="2"/>
  <c r="G4502" i="2"/>
  <c r="C4504" i="2"/>
  <c r="A2885" i="2" l="1"/>
  <c r="N2885" i="2"/>
  <c r="D2886" i="2" s="1"/>
  <c r="K4504" i="2"/>
  <c r="E4504" i="2"/>
  <c r="G4503" i="2"/>
  <c r="F4503" i="2"/>
  <c r="C4505" i="2"/>
  <c r="H2886" i="2" l="1"/>
  <c r="N2886" i="2" s="1"/>
  <c r="D2887" i="2" s="1"/>
  <c r="L4505" i="2"/>
  <c r="L2889" i="2"/>
  <c r="K4505" i="2"/>
  <c r="G4504" i="2"/>
  <c r="F4504" i="2"/>
  <c r="C4506" i="2"/>
  <c r="A2886" i="2" l="1"/>
  <c r="I2886" i="2"/>
  <c r="M2886" i="2" s="1"/>
  <c r="H2887" i="2" s="1"/>
  <c r="I2887" i="2" s="1"/>
  <c r="M2887" i="2" s="1"/>
  <c r="L4506" i="2"/>
  <c r="K4506" i="2"/>
  <c r="C4507" i="2"/>
  <c r="A2887" i="2" l="1"/>
  <c r="N2887" i="2"/>
  <c r="D2888" i="2" s="1"/>
  <c r="L4507" i="2"/>
  <c r="K4507" i="2"/>
  <c r="C4508" i="2"/>
  <c r="H2888" i="2" l="1"/>
  <c r="A2888" i="2" s="1"/>
  <c r="L4508" i="2"/>
  <c r="K4508" i="2"/>
  <c r="C4509" i="2"/>
  <c r="I2888" i="2" l="1"/>
  <c r="M2888" i="2" s="1"/>
  <c r="N2888" i="2"/>
  <c r="D2889" i="2" s="1"/>
  <c r="L4509" i="2"/>
  <c r="E4509" i="2"/>
  <c r="K4509" i="2"/>
  <c r="C4510" i="2"/>
  <c r="H2889" i="2" l="1"/>
  <c r="A2889" i="2" s="1"/>
  <c r="L4510" i="2"/>
  <c r="K4510" i="2"/>
  <c r="E4510" i="2"/>
  <c r="F4509" i="2"/>
  <c r="G4509" i="2"/>
  <c r="C4511" i="2"/>
  <c r="I2889" i="2" l="1"/>
  <c r="M2889" i="2" s="1"/>
  <c r="N2889" i="2"/>
  <c r="D2890" i="2" s="1"/>
  <c r="L4511" i="2"/>
  <c r="E2896" i="2"/>
  <c r="F2896" i="2" s="1"/>
  <c r="G2896" i="2" s="1"/>
  <c r="K4511" i="2"/>
  <c r="E4511" i="2"/>
  <c r="G4510" i="2"/>
  <c r="F4510" i="2"/>
  <c r="C4512" i="2"/>
  <c r="H2890" i="2" l="1"/>
  <c r="N2890" i="2" s="1"/>
  <c r="D2891" i="2" s="1"/>
  <c r="A2890" i="2"/>
  <c r="L2890" i="2"/>
  <c r="L4512" i="2"/>
  <c r="K4512" i="2"/>
  <c r="E4512" i="2"/>
  <c r="G4511" i="2"/>
  <c r="F4511" i="2"/>
  <c r="C4513" i="2"/>
  <c r="I2890" i="2" l="1"/>
  <c r="M2890" i="2" s="1"/>
  <c r="H2891" i="2" s="1"/>
  <c r="A2891" i="2" s="1"/>
  <c r="L4513" i="2"/>
  <c r="K4513" i="2"/>
  <c r="E4513" i="2"/>
  <c r="F4512" i="2"/>
  <c r="G4512" i="2"/>
  <c r="C4514" i="2"/>
  <c r="N2891" i="2" l="1"/>
  <c r="D2892" i="2" s="1"/>
  <c r="I2891" i="2"/>
  <c r="M2891" i="2" s="1"/>
  <c r="H2892" i="2"/>
  <c r="A2892" i="2" s="1"/>
  <c r="N2892" i="2"/>
  <c r="D2893" i="2" s="1"/>
  <c r="E2893" i="2" s="1"/>
  <c r="L4514" i="2"/>
  <c r="K4514" i="2"/>
  <c r="E4514" i="2"/>
  <c r="G4513" i="2"/>
  <c r="F4513" i="2"/>
  <c r="C4515" i="2"/>
  <c r="I2892" i="2" l="1"/>
  <c r="M2892" i="2" s="1"/>
  <c r="F2893" i="2"/>
  <c r="G2893" i="2" s="1"/>
  <c r="H2893" i="2"/>
  <c r="N2893" i="2" s="1"/>
  <c r="L4515" i="2"/>
  <c r="E4515" i="2"/>
  <c r="K4515" i="2"/>
  <c r="F4514" i="2"/>
  <c r="G4514" i="2"/>
  <c r="C4516" i="2"/>
  <c r="D2894" i="2" l="1"/>
  <c r="E2894" i="2" s="1"/>
  <c r="A2893" i="2"/>
  <c r="I2893" i="2"/>
  <c r="L4516" i="2"/>
  <c r="E4516" i="2"/>
  <c r="K4516" i="2"/>
  <c r="F4515" i="2"/>
  <c r="G4515" i="2"/>
  <c r="C4517" i="2"/>
  <c r="M2893" i="2"/>
  <c r="H2894" i="2" l="1"/>
  <c r="A2894" i="2" s="1"/>
  <c r="G2894" i="2"/>
  <c r="F2894" i="2"/>
  <c r="L4517" i="2"/>
  <c r="K4517" i="2"/>
  <c r="E4517" i="2"/>
  <c r="F4516" i="2"/>
  <c r="G4516" i="2"/>
  <c r="C4518" i="2"/>
  <c r="I2894" i="2" l="1"/>
  <c r="M2894" i="2" s="1"/>
  <c r="N2894" i="2"/>
  <c r="H2895" i="2" s="1"/>
  <c r="I2895" i="2" s="1"/>
  <c r="M2895" i="2" s="1"/>
  <c r="L4518" i="2"/>
  <c r="E4518" i="2"/>
  <c r="K4518" i="2"/>
  <c r="F4517" i="2"/>
  <c r="G4517" i="2"/>
  <c r="C4519" i="2"/>
  <c r="D2895" i="2" l="1"/>
  <c r="A2895" i="2"/>
  <c r="N2895" i="2"/>
  <c r="H2896" i="2" s="1"/>
  <c r="L4519" i="2"/>
  <c r="E4519" i="2"/>
  <c r="K4519" i="2"/>
  <c r="F4518" i="2"/>
  <c r="G4518" i="2"/>
  <c r="C4520" i="2"/>
  <c r="D2896" i="2" l="1"/>
  <c r="N2896" i="2" s="1"/>
  <c r="D2897" i="2" s="1"/>
  <c r="I2896" i="2"/>
  <c r="M2896" i="2" s="1"/>
  <c r="L4520" i="2"/>
  <c r="E4520" i="2"/>
  <c r="K4520" i="2"/>
  <c r="F4519" i="2"/>
  <c r="G4519" i="2"/>
  <c r="C4521" i="2"/>
  <c r="A2896" i="2" l="1"/>
  <c r="H2897" i="2"/>
  <c r="A2897" i="2" s="1"/>
  <c r="L4521" i="2"/>
  <c r="E4521" i="2"/>
  <c r="K4521" i="2"/>
  <c r="F4520" i="2"/>
  <c r="G4520" i="2"/>
  <c r="C4522" i="2"/>
  <c r="I2897" i="2" l="1"/>
  <c r="M2897" i="2" s="1"/>
  <c r="N2897" i="2"/>
  <c r="D2898" i="2" s="1"/>
  <c r="L4522" i="2"/>
  <c r="K4522" i="2"/>
  <c r="E4522" i="2"/>
  <c r="F4521" i="2"/>
  <c r="G4521" i="2"/>
  <c r="C4523" i="2"/>
  <c r="H2898" i="2" l="1"/>
  <c r="L4523" i="2"/>
  <c r="K4523" i="2"/>
  <c r="E4523" i="2"/>
  <c r="G4522" i="2"/>
  <c r="F4522" i="2"/>
  <c r="C4524" i="2"/>
  <c r="I2898" i="2" l="1"/>
  <c r="M2898" i="2" s="1"/>
  <c r="N2898" i="2"/>
  <c r="D2899" i="2" s="1"/>
  <c r="A2898" i="2"/>
  <c r="L4524" i="2"/>
  <c r="K4524" i="2"/>
  <c r="E4524" i="2"/>
  <c r="G4523" i="2"/>
  <c r="F4523" i="2"/>
  <c r="C4525" i="2"/>
  <c r="H2899" i="2" l="1"/>
  <c r="L4525" i="2"/>
  <c r="K4525" i="2"/>
  <c r="E4525" i="2"/>
  <c r="F4524" i="2"/>
  <c r="G4524" i="2"/>
  <c r="C4526" i="2"/>
  <c r="I2899" i="2" l="1"/>
  <c r="M2899" i="2" s="1"/>
  <c r="A2899" i="2"/>
  <c r="N2899" i="2"/>
  <c r="D2900" i="2" s="1"/>
  <c r="L4526" i="2"/>
  <c r="K4526" i="2"/>
  <c r="E4526" i="2"/>
  <c r="G4525" i="2"/>
  <c r="F4525" i="2"/>
  <c r="C4527" i="2"/>
  <c r="H2900" i="2" l="1"/>
  <c r="I2900" i="2" s="1"/>
  <c r="M2900" i="2" s="1"/>
  <c r="L4527" i="2"/>
  <c r="E4527" i="2"/>
  <c r="K4527" i="2"/>
  <c r="F4526" i="2"/>
  <c r="G4526" i="2"/>
  <c r="C4528" i="2"/>
  <c r="A2900" i="2" l="1"/>
  <c r="N2900" i="2"/>
  <c r="D2901" i="2" s="1"/>
  <c r="L4528" i="2"/>
  <c r="E4528" i="2"/>
  <c r="K4528" i="2"/>
  <c r="F4527" i="2"/>
  <c r="G4527" i="2"/>
  <c r="C4529" i="2"/>
  <c r="H2901" i="2" l="1"/>
  <c r="I2901" i="2" s="1"/>
  <c r="M2901" i="2" s="1"/>
  <c r="L4529" i="2"/>
  <c r="E4529" i="2"/>
  <c r="K4529" i="2"/>
  <c r="F4528" i="2"/>
  <c r="G4528" i="2"/>
  <c r="C4530" i="2"/>
  <c r="A2901" i="2" l="1"/>
  <c r="N2901" i="2"/>
  <c r="L4530" i="2"/>
  <c r="K4530" i="2"/>
  <c r="E4530" i="2"/>
  <c r="F4529" i="2"/>
  <c r="G4529" i="2"/>
  <c r="C4531" i="2"/>
  <c r="D2902" i="2" l="1"/>
  <c r="H2902" i="2"/>
  <c r="L4531" i="2"/>
  <c r="E4531" i="2"/>
  <c r="K4531" i="2"/>
  <c r="F4530" i="2"/>
  <c r="G4530" i="2"/>
  <c r="C4532" i="2"/>
  <c r="I2902" i="2" l="1"/>
  <c r="M2902" i="2" s="1"/>
  <c r="N2902" i="2"/>
  <c r="D2903" i="2" s="1"/>
  <c r="A2902" i="2"/>
  <c r="E4532" i="2"/>
  <c r="K4532" i="2"/>
  <c r="F4531" i="2"/>
  <c r="G4531" i="2"/>
  <c r="C4533" i="2"/>
  <c r="H2903" i="2" l="1"/>
  <c r="K4533" i="2"/>
  <c r="E4533" i="2"/>
  <c r="F4532" i="2"/>
  <c r="G4532" i="2"/>
  <c r="C4534" i="2"/>
  <c r="A2903" i="2" l="1"/>
  <c r="N2903" i="2"/>
  <c r="D2904" i="2" s="1"/>
  <c r="I2903" i="2"/>
  <c r="M2903" i="2" s="1"/>
  <c r="K4534" i="2"/>
  <c r="E4534" i="2"/>
  <c r="F4533" i="2"/>
  <c r="G4533" i="2"/>
  <c r="C4535" i="2"/>
  <c r="H2904" i="2" l="1"/>
  <c r="N2904" i="2" s="1"/>
  <c r="D2905" i="2" s="1"/>
  <c r="A2904" i="2"/>
  <c r="K4535" i="2"/>
  <c r="G4534" i="2"/>
  <c r="F4534" i="2"/>
  <c r="C4536" i="2"/>
  <c r="I2904" i="2" l="1"/>
  <c r="M2904" i="2" s="1"/>
  <c r="H2905" i="2" s="1"/>
  <c r="A2905" i="2" s="1"/>
  <c r="L4536" i="2"/>
  <c r="K4536" i="2"/>
  <c r="C4537" i="2"/>
  <c r="N2905" i="2" l="1"/>
  <c r="D2906" i="2" s="1"/>
  <c r="I2905" i="2"/>
  <c r="M2905" i="2" s="1"/>
  <c r="L4537" i="2"/>
  <c r="E4537" i="2"/>
  <c r="K4537" i="2"/>
  <c r="C4538" i="2"/>
  <c r="H2906" i="2" l="1"/>
  <c r="A2906" i="2" s="1"/>
  <c r="N2906" i="2"/>
  <c r="D2907" i="2" s="1"/>
  <c r="I2906" i="2"/>
  <c r="M2906" i="2" s="1"/>
  <c r="H2907" i="2" s="1"/>
  <c r="L4538" i="2"/>
  <c r="K4538" i="2"/>
  <c r="F4537" i="2"/>
  <c r="G4537" i="2"/>
  <c r="C4539" i="2"/>
  <c r="I2907" i="2" l="1"/>
  <c r="M2907" i="2" s="1"/>
  <c r="N2907" i="2"/>
  <c r="D2908" i="2" s="1"/>
  <c r="A2907" i="2"/>
  <c r="L4539" i="2"/>
  <c r="K4539" i="2"/>
  <c r="E4539" i="2"/>
  <c r="C4540" i="2"/>
  <c r="H2908" i="2" l="1"/>
  <c r="L4540" i="2"/>
  <c r="K4540" i="2"/>
  <c r="E4540" i="2"/>
  <c r="F4539" i="2"/>
  <c r="G4539" i="2"/>
  <c r="C4541" i="2"/>
  <c r="A2908" i="2" l="1"/>
  <c r="I2908" i="2"/>
  <c r="M2908" i="2" s="1"/>
  <c r="N2908" i="2"/>
  <c r="D2909" i="2" s="1"/>
  <c r="L4541" i="2"/>
  <c r="E4541" i="2"/>
  <c r="K4541" i="2"/>
  <c r="G4540" i="2"/>
  <c r="F4540" i="2"/>
  <c r="C4542" i="2"/>
  <c r="H2909" i="2" l="1"/>
  <c r="I2909" i="2" s="1"/>
  <c r="M2909" i="2" s="1"/>
  <c r="L4542" i="2"/>
  <c r="K4542" i="2"/>
  <c r="E4542" i="2"/>
  <c r="F4541" i="2"/>
  <c r="G4541" i="2"/>
  <c r="C4543" i="2"/>
  <c r="A2909" i="2" l="1"/>
  <c r="N2909" i="2"/>
  <c r="D2910" i="2" s="1"/>
  <c r="L4543" i="2"/>
  <c r="K4543" i="2"/>
  <c r="E4543" i="2"/>
  <c r="F4542" i="2"/>
  <c r="G4542" i="2"/>
  <c r="C4544" i="2"/>
  <c r="H2910" i="2" l="1"/>
  <c r="I2910" i="2" s="1"/>
  <c r="M2910" i="2" s="1"/>
  <c r="L4544" i="2"/>
  <c r="K4544" i="2"/>
  <c r="E4544" i="2"/>
  <c r="G4543" i="2"/>
  <c r="F4543" i="2"/>
  <c r="C4545" i="2"/>
  <c r="A2910" i="2" l="1"/>
  <c r="N2910" i="2"/>
  <c r="D2911" i="2" s="1"/>
  <c r="L4545" i="2"/>
  <c r="K4545" i="2"/>
  <c r="E4545" i="2"/>
  <c r="F4544" i="2"/>
  <c r="G4544" i="2"/>
  <c r="C4546" i="2"/>
  <c r="H2911" i="2" l="1"/>
  <c r="I2911" i="2" s="1"/>
  <c r="M2911" i="2" s="1"/>
  <c r="L4546" i="2"/>
  <c r="E4546" i="2"/>
  <c r="K4546" i="2"/>
  <c r="F4545" i="2"/>
  <c r="G4545" i="2"/>
  <c r="C4547" i="2"/>
  <c r="N2911" i="2" l="1"/>
  <c r="D2912" i="2" s="1"/>
  <c r="A2911" i="2"/>
  <c r="H2912" i="2"/>
  <c r="L4547" i="2"/>
  <c r="E4547" i="2"/>
  <c r="K4547" i="2"/>
  <c r="F4546" i="2"/>
  <c r="G4546" i="2"/>
  <c r="C4548" i="2"/>
  <c r="I2912" i="2" l="1"/>
  <c r="M2912" i="2" s="1"/>
  <c r="N2912" i="2"/>
  <c r="D2913" i="2" s="1"/>
  <c r="A2912" i="2"/>
  <c r="L4548" i="2"/>
  <c r="E4548" i="2"/>
  <c r="K4548" i="2"/>
  <c r="F4547" i="2"/>
  <c r="G4547" i="2"/>
  <c r="C4549" i="2"/>
  <c r="H2913" i="2" l="1"/>
  <c r="L4549" i="2"/>
  <c r="E4549" i="2"/>
  <c r="K4549" i="2"/>
  <c r="F4548" i="2"/>
  <c r="G4548" i="2"/>
  <c r="C4550" i="2"/>
  <c r="N2913" i="2" l="1"/>
  <c r="D2914" i="2" s="1"/>
  <c r="A2913" i="2"/>
  <c r="I2913" i="2"/>
  <c r="M2913" i="2" s="1"/>
  <c r="L4550" i="2"/>
  <c r="E4550" i="2"/>
  <c r="K4550" i="2"/>
  <c r="F4549" i="2"/>
  <c r="G4549" i="2"/>
  <c r="C4551" i="2"/>
  <c r="H2914" i="2" l="1"/>
  <c r="A2914" i="2"/>
  <c r="N2914" i="2"/>
  <c r="D2915" i="2" s="1"/>
  <c r="I2914" i="2"/>
  <c r="M2914" i="2" s="1"/>
  <c r="L4551" i="2"/>
  <c r="E4551" i="2"/>
  <c r="K4551" i="2"/>
  <c r="F4550" i="2"/>
  <c r="G4550" i="2"/>
  <c r="C4552" i="2"/>
  <c r="H2915" i="2" l="1"/>
  <c r="A2915" i="2" s="1"/>
  <c r="L4552" i="2"/>
  <c r="K4552" i="2"/>
  <c r="E4552" i="2"/>
  <c r="F4551" i="2"/>
  <c r="G4551" i="2"/>
  <c r="C4553" i="2"/>
  <c r="N2915" i="2" l="1"/>
  <c r="D2916" i="2" s="1"/>
  <c r="I2915" i="2"/>
  <c r="M2915" i="2" s="1"/>
  <c r="L4553" i="2"/>
  <c r="K4553" i="2"/>
  <c r="E4553" i="2"/>
  <c r="G4552" i="2"/>
  <c r="F4552" i="2"/>
  <c r="C4554" i="2"/>
  <c r="H2916" i="2" l="1"/>
  <c r="N2916" i="2" s="1"/>
  <c r="D2917" i="2" s="1"/>
  <c r="L4554" i="2"/>
  <c r="L2923" i="2"/>
  <c r="K4554" i="2"/>
  <c r="E4554" i="2"/>
  <c r="G4553" i="2"/>
  <c r="F4553" i="2"/>
  <c r="C4555" i="2"/>
  <c r="A2916" i="2" l="1"/>
  <c r="I2916" i="2"/>
  <c r="M2916" i="2" s="1"/>
  <c r="H2917" i="2" s="1"/>
  <c r="L4555" i="2"/>
  <c r="K4555" i="2"/>
  <c r="E4555" i="2"/>
  <c r="F4554" i="2"/>
  <c r="G4554" i="2"/>
  <c r="C4556" i="2"/>
  <c r="I2917" i="2" l="1"/>
  <c r="M2917" i="2" s="1"/>
  <c r="N2917" i="2"/>
  <c r="D2918" i="2" s="1"/>
  <c r="A2917" i="2"/>
  <c r="H2918" i="2"/>
  <c r="I2918" i="2" s="1"/>
  <c r="M2918" i="2" s="1"/>
  <c r="L4556" i="2"/>
  <c r="K4556" i="2"/>
  <c r="E4556" i="2"/>
  <c r="G4555" i="2"/>
  <c r="F4555" i="2"/>
  <c r="C4557" i="2"/>
  <c r="A2918" i="2" l="1"/>
  <c r="N2918" i="2"/>
  <c r="D2919" i="2" s="1"/>
  <c r="L4557" i="2"/>
  <c r="E4557" i="2"/>
  <c r="K4557" i="2"/>
  <c r="F4556" i="2"/>
  <c r="G4556" i="2"/>
  <c r="C4558" i="2"/>
  <c r="H2919" i="2" l="1"/>
  <c r="I2919" i="2" s="1"/>
  <c r="M2919" i="2" s="1"/>
  <c r="A2919" i="2"/>
  <c r="N2919" i="2"/>
  <c r="D2920" i="2" s="1"/>
  <c r="L4558" i="2"/>
  <c r="E4558" i="2"/>
  <c r="K4558" i="2"/>
  <c r="F4557" i="2"/>
  <c r="G4557" i="2"/>
  <c r="C4559" i="2"/>
  <c r="H2920" i="2" l="1"/>
  <c r="L2920" i="2" s="1"/>
  <c r="L4559" i="2"/>
  <c r="K4559" i="2"/>
  <c r="E4559" i="2"/>
  <c r="G4558" i="2"/>
  <c r="F4558" i="2"/>
  <c r="C4560" i="2"/>
  <c r="N2920" i="2" l="1"/>
  <c r="D2921" i="2" s="1"/>
  <c r="I2920" i="2"/>
  <c r="M2920" i="2" s="1"/>
  <c r="H2921" i="2" s="1"/>
  <c r="A2920" i="2"/>
  <c r="L4560" i="2"/>
  <c r="K4560" i="2"/>
  <c r="E4560" i="2"/>
  <c r="F4559" i="2"/>
  <c r="G4559" i="2"/>
  <c r="C4561" i="2"/>
  <c r="N2921" i="2" l="1"/>
  <c r="D2922" i="2" s="1"/>
  <c r="L2921" i="2"/>
  <c r="I2921" i="2"/>
  <c r="M2921" i="2" s="1"/>
  <c r="A2921" i="2"/>
  <c r="L4561" i="2"/>
  <c r="E4561" i="2"/>
  <c r="K4561" i="2"/>
  <c r="F4560" i="2"/>
  <c r="G4560" i="2"/>
  <c r="C4562" i="2"/>
  <c r="H2922" i="2" l="1"/>
  <c r="I2922" i="2" s="1"/>
  <c r="M2922" i="2" s="1"/>
  <c r="E4562" i="2"/>
  <c r="K4562" i="2"/>
  <c r="F4561" i="2"/>
  <c r="G4561" i="2"/>
  <c r="C4563" i="2"/>
  <c r="A2922" i="2" l="1"/>
  <c r="N2922" i="2"/>
  <c r="D2923" i="2" s="1"/>
  <c r="E4563" i="2"/>
  <c r="K4563" i="2"/>
  <c r="F4562" i="2"/>
  <c r="G4562" i="2"/>
  <c r="C4564" i="2"/>
  <c r="H2923" i="2" l="1"/>
  <c r="L4564" i="2"/>
  <c r="K4564" i="2"/>
  <c r="E4564" i="2"/>
  <c r="F4563" i="2"/>
  <c r="G4563" i="2"/>
  <c r="C4565" i="2"/>
  <c r="N2923" i="2" l="1"/>
  <c r="D2924" i="2" s="1"/>
  <c r="A2923" i="2"/>
  <c r="I2923" i="2"/>
  <c r="M2923" i="2" s="1"/>
  <c r="H2924" i="2" s="1"/>
  <c r="K4565" i="2"/>
  <c r="E4565" i="2"/>
  <c r="G4564" i="2"/>
  <c r="F4564" i="2"/>
  <c r="C4566" i="2"/>
  <c r="N2924" i="2" l="1"/>
  <c r="I2924" i="2"/>
  <c r="E2924" i="2"/>
  <c r="F2924" i="2" s="1"/>
  <c r="G2924" i="2" s="1"/>
  <c r="A2924" i="2"/>
  <c r="L4566" i="2"/>
  <c r="K4566" i="2"/>
  <c r="G4565" i="2"/>
  <c r="F4565" i="2"/>
  <c r="C4567" i="2"/>
  <c r="M2924" i="2"/>
  <c r="H2925" i="2" l="1"/>
  <c r="I2925" i="2" s="1"/>
  <c r="M2925" i="2" s="1"/>
  <c r="D2925" i="2"/>
  <c r="A2925" i="2" s="1"/>
  <c r="L4567" i="2"/>
  <c r="K4567" i="2"/>
  <c r="C4568" i="2"/>
  <c r="N2925" i="2" l="1"/>
  <c r="L4568" i="2"/>
  <c r="K4568" i="2"/>
  <c r="C4569" i="2"/>
  <c r="D2926" i="2" l="1"/>
  <c r="H2926" i="2"/>
  <c r="L4569" i="2"/>
  <c r="K4569" i="2"/>
  <c r="C4570" i="2"/>
  <c r="I2926" i="2" l="1"/>
  <c r="M2926" i="2" s="1"/>
  <c r="N2926" i="2"/>
  <c r="D2927" i="2" s="1"/>
  <c r="A2926" i="2"/>
  <c r="L4570" i="2"/>
  <c r="K4570" i="2"/>
  <c r="E4570" i="2"/>
  <c r="C4571" i="2"/>
  <c r="H2927" i="2" l="1"/>
  <c r="A2927" i="2"/>
  <c r="L4571" i="2"/>
  <c r="K4571" i="2"/>
  <c r="E4571" i="2"/>
  <c r="F4570" i="2"/>
  <c r="G4570" i="2"/>
  <c r="C4572" i="2"/>
  <c r="N2927" i="2" l="1"/>
  <c r="D2928" i="2" s="1"/>
  <c r="I2927" i="2"/>
  <c r="M2927" i="2" s="1"/>
  <c r="L4572" i="2"/>
  <c r="K4572" i="2"/>
  <c r="E4572" i="2"/>
  <c r="G4571" i="2"/>
  <c r="F4571" i="2"/>
  <c r="C4573" i="2"/>
  <c r="H2928" i="2" l="1"/>
  <c r="I2928" i="2" s="1"/>
  <c r="M2928" i="2" s="1"/>
  <c r="L4573" i="2"/>
  <c r="K4573" i="2"/>
  <c r="E4573" i="2"/>
  <c r="G4572" i="2"/>
  <c r="F4572" i="2"/>
  <c r="C4574" i="2"/>
  <c r="A2928" i="2" l="1"/>
  <c r="N2928" i="2"/>
  <c r="D2929" i="2" s="1"/>
  <c r="H2929" i="2"/>
  <c r="L4574" i="2"/>
  <c r="K4574" i="2"/>
  <c r="E4574" i="2"/>
  <c r="F4573" i="2"/>
  <c r="G4573" i="2"/>
  <c r="C4575" i="2"/>
  <c r="A2929" i="2" l="1"/>
  <c r="I2929" i="2"/>
  <c r="M2929" i="2" s="1"/>
  <c r="N2929" i="2"/>
  <c r="D2930" i="2" s="1"/>
  <c r="L4575" i="2"/>
  <c r="K4575" i="2"/>
  <c r="E4575" i="2"/>
  <c r="G4574" i="2"/>
  <c r="F4574" i="2"/>
  <c r="C4576" i="2"/>
  <c r="H2930" i="2" l="1"/>
  <c r="L4576" i="2"/>
  <c r="K4576" i="2"/>
  <c r="E4576" i="2"/>
  <c r="F4575" i="2"/>
  <c r="G4575" i="2"/>
  <c r="C4577" i="2"/>
  <c r="I2930" i="2" l="1"/>
  <c r="M2930" i="2" s="1"/>
  <c r="N2930" i="2"/>
  <c r="D2931" i="2" s="1"/>
  <c r="A2930" i="2"/>
  <c r="L4577" i="2"/>
  <c r="E4577" i="2"/>
  <c r="K4577" i="2"/>
  <c r="F4576" i="2"/>
  <c r="G4576" i="2"/>
  <c r="C4578" i="2"/>
  <c r="H2931" i="2" l="1"/>
  <c r="L4578" i="2"/>
  <c r="K4578" i="2"/>
  <c r="E4578" i="2"/>
  <c r="F4577" i="2"/>
  <c r="G4577" i="2"/>
  <c r="C4579" i="2"/>
  <c r="A2931" i="2" l="1"/>
  <c r="N2931" i="2"/>
  <c r="D2932" i="2" s="1"/>
  <c r="I2931" i="2"/>
  <c r="M2931" i="2" s="1"/>
  <c r="L4579" i="2"/>
  <c r="E4579" i="2"/>
  <c r="K4579" i="2"/>
  <c r="F4578" i="2"/>
  <c r="G4578" i="2"/>
  <c r="C4580" i="2"/>
  <c r="H2932" i="2" l="1"/>
  <c r="A2932" i="2" s="1"/>
  <c r="L4580" i="2"/>
  <c r="E4580" i="2"/>
  <c r="K4580" i="2"/>
  <c r="F4579" i="2"/>
  <c r="G4579" i="2"/>
  <c r="C4581" i="2"/>
  <c r="N2932" i="2" l="1"/>
  <c r="D2933" i="2" s="1"/>
  <c r="I2932" i="2"/>
  <c r="M2932" i="2" s="1"/>
  <c r="L4581" i="2"/>
  <c r="E4581" i="2"/>
  <c r="K4581" i="2"/>
  <c r="F4580" i="2"/>
  <c r="G4580" i="2"/>
  <c r="C4582" i="2"/>
  <c r="H2933" i="2" l="1"/>
  <c r="A2933" i="2" s="1"/>
  <c r="L4582" i="2"/>
  <c r="K4582" i="2"/>
  <c r="E4582" i="2"/>
  <c r="F4581" i="2"/>
  <c r="G4581" i="2"/>
  <c r="C4583" i="2"/>
  <c r="I2933" i="2" l="1"/>
  <c r="M2933" i="2" s="1"/>
  <c r="N2933" i="2"/>
  <c r="D2934" i="2" s="1"/>
  <c r="L4583" i="2"/>
  <c r="K4583" i="2"/>
  <c r="E4583" i="2"/>
  <c r="F4582" i="2"/>
  <c r="G4582" i="2"/>
  <c r="C4584" i="2"/>
  <c r="H2934" i="2" l="1"/>
  <c r="N2934" i="2" s="1"/>
  <c r="D2935" i="2" s="1"/>
  <c r="I2934" i="2"/>
  <c r="M2934" i="2" s="1"/>
  <c r="A2934" i="2"/>
  <c r="L4584" i="2"/>
  <c r="K4584" i="2"/>
  <c r="E4584" i="2"/>
  <c r="G4583" i="2"/>
  <c r="F4583" i="2"/>
  <c r="C4585" i="2"/>
  <c r="H2935" i="2" l="1"/>
  <c r="N2935" i="2" s="1"/>
  <c r="D2936" i="2" s="1"/>
  <c r="A2935" i="2"/>
  <c r="L4585" i="2"/>
  <c r="E4585" i="2"/>
  <c r="K4585" i="2"/>
  <c r="G4584" i="2"/>
  <c r="F4584" i="2"/>
  <c r="C4586" i="2"/>
  <c r="I2935" i="2" l="1"/>
  <c r="M2935" i="2" s="1"/>
  <c r="H2936" i="2"/>
  <c r="I2936" i="2" s="1"/>
  <c r="M2936" i="2" s="1"/>
  <c r="L4586" i="2"/>
  <c r="K4586" i="2"/>
  <c r="E4586" i="2"/>
  <c r="F4585" i="2"/>
  <c r="G4585" i="2"/>
  <c r="C4587" i="2"/>
  <c r="A2936" i="2" l="1"/>
  <c r="N2936" i="2"/>
  <c r="D2937" i="2" s="1"/>
  <c r="L4587" i="2"/>
  <c r="K4587" i="2"/>
  <c r="E4587" i="2"/>
  <c r="G4586" i="2"/>
  <c r="F4586" i="2"/>
  <c r="C4588" i="2"/>
  <c r="H2937" i="2" l="1"/>
  <c r="A2937" i="2"/>
  <c r="N2937" i="2"/>
  <c r="D2938" i="2" s="1"/>
  <c r="I2937" i="2"/>
  <c r="M2937" i="2" s="1"/>
  <c r="L4588" i="2"/>
  <c r="E4588" i="2"/>
  <c r="K4588" i="2"/>
  <c r="G4587" i="2"/>
  <c r="F4587" i="2"/>
  <c r="C4589" i="2"/>
  <c r="H2938" i="2" l="1"/>
  <c r="A2938" i="2"/>
  <c r="I2938" i="2"/>
  <c r="M2938" i="2" s="1"/>
  <c r="N2938" i="2"/>
  <c r="D2939" i="2" s="1"/>
  <c r="L4589" i="2"/>
  <c r="E4589" i="2"/>
  <c r="K4589" i="2"/>
  <c r="F4588" i="2"/>
  <c r="G4588" i="2"/>
  <c r="C4590" i="2"/>
  <c r="H2939" i="2" l="1"/>
  <c r="L4590" i="2"/>
  <c r="E4590" i="2"/>
  <c r="K4590" i="2"/>
  <c r="G4589" i="2"/>
  <c r="F4589" i="2"/>
  <c r="C4591" i="2"/>
  <c r="N2939" i="2" l="1"/>
  <c r="D2940" i="2" s="1"/>
  <c r="I2939" i="2"/>
  <c r="M2939" i="2" s="1"/>
  <c r="A2939" i="2"/>
  <c r="L4591" i="2"/>
  <c r="E4591" i="2"/>
  <c r="K4591" i="2"/>
  <c r="F4590" i="2"/>
  <c r="G4590" i="2"/>
  <c r="C4592" i="2"/>
  <c r="H2940" i="2" l="1"/>
  <c r="N2940" i="2"/>
  <c r="D2941" i="2" s="1"/>
  <c r="I2940" i="2"/>
  <c r="M2940" i="2" s="1"/>
  <c r="A2940" i="2"/>
  <c r="L4592" i="2"/>
  <c r="E4592" i="2"/>
  <c r="K4592" i="2"/>
  <c r="F4591" i="2"/>
  <c r="G4591" i="2"/>
  <c r="C4593" i="2"/>
  <c r="H2941" i="2" l="1"/>
  <c r="A2941" i="2" s="1"/>
  <c r="E4593" i="2"/>
  <c r="K4593" i="2"/>
  <c r="F4592" i="2"/>
  <c r="G4592" i="2"/>
  <c r="C4594" i="2"/>
  <c r="N2941" i="2" l="1"/>
  <c r="D2942" i="2" s="1"/>
  <c r="I2941" i="2"/>
  <c r="M2941" i="2" s="1"/>
  <c r="E4594" i="2"/>
  <c r="K4594" i="2"/>
  <c r="F4593" i="2"/>
  <c r="G4593" i="2"/>
  <c r="C4595" i="2"/>
  <c r="H2942" i="2" l="1"/>
  <c r="I2942" i="2" s="1"/>
  <c r="M2942" i="2" s="1"/>
  <c r="K4595" i="2"/>
  <c r="E4595" i="2"/>
  <c r="F4594" i="2"/>
  <c r="G4594" i="2"/>
  <c r="C4596" i="2"/>
  <c r="A2942" i="2" l="1"/>
  <c r="N2942" i="2"/>
  <c r="D2943" i="2" s="1"/>
  <c r="H2943" i="2"/>
  <c r="E4596" i="2"/>
  <c r="K4596" i="2"/>
  <c r="G4595" i="2"/>
  <c r="F4595" i="2"/>
  <c r="C4597" i="2"/>
  <c r="I2943" i="2" l="1"/>
  <c r="M2943" i="2" s="1"/>
  <c r="A2943" i="2"/>
  <c r="N2943" i="2"/>
  <c r="D2944" i="2" s="1"/>
  <c r="L4597" i="2"/>
  <c r="E2952" i="2"/>
  <c r="K4597" i="2"/>
  <c r="F4596" i="2"/>
  <c r="G4596" i="2"/>
  <c r="C4598" i="2"/>
  <c r="H2944" i="2" l="1"/>
  <c r="L4598" i="2"/>
  <c r="F2952" i="2"/>
  <c r="G2952" i="2" s="1"/>
  <c r="K4598" i="2"/>
  <c r="C4599" i="2"/>
  <c r="A2944" i="2" l="1"/>
  <c r="N2944" i="2"/>
  <c r="D2945" i="2" s="1"/>
  <c r="I2944" i="2"/>
  <c r="M2944" i="2" s="1"/>
  <c r="L4599" i="2"/>
  <c r="K4599" i="2"/>
  <c r="C4600" i="2"/>
  <c r="H2945" i="2" l="1"/>
  <c r="A2945" i="2" s="1"/>
  <c r="L4600" i="2"/>
  <c r="K4600" i="2"/>
  <c r="C4601" i="2"/>
  <c r="N2945" i="2" l="1"/>
  <c r="D2946" i="2" s="1"/>
  <c r="I2945" i="2"/>
  <c r="M2945" i="2" s="1"/>
  <c r="H2946" i="2" s="1"/>
  <c r="L4601" i="2"/>
  <c r="K4601" i="2"/>
  <c r="E4601" i="2"/>
  <c r="C4602" i="2"/>
  <c r="A2946" i="2" l="1"/>
  <c r="N2946" i="2"/>
  <c r="D2947" i="2" s="1"/>
  <c r="I2946" i="2"/>
  <c r="M2946" i="2" s="1"/>
  <c r="L4602" i="2"/>
  <c r="E2953" i="2"/>
  <c r="K4602" i="2"/>
  <c r="E4602" i="2"/>
  <c r="F4601" i="2"/>
  <c r="G4601" i="2"/>
  <c r="C4603" i="2"/>
  <c r="H2947" i="2" l="1"/>
  <c r="A2947" i="2" s="1"/>
  <c r="L4603" i="2"/>
  <c r="F2953" i="2"/>
  <c r="G2953" i="2"/>
  <c r="K4603" i="2"/>
  <c r="E4603" i="2"/>
  <c r="G4602" i="2"/>
  <c r="F4602" i="2"/>
  <c r="C4604" i="2"/>
  <c r="N2947" i="2" l="1"/>
  <c r="D2948" i="2" s="1"/>
  <c r="I2947" i="2"/>
  <c r="M2947" i="2" s="1"/>
  <c r="L4604" i="2"/>
  <c r="K4604" i="2"/>
  <c r="E4604" i="2"/>
  <c r="G4603" i="2"/>
  <c r="F4603" i="2"/>
  <c r="C4605" i="2"/>
  <c r="H2948" i="2" l="1"/>
  <c r="A2948" i="2" s="1"/>
  <c r="L4605" i="2"/>
  <c r="K4605" i="2"/>
  <c r="E4605" i="2"/>
  <c r="F4604" i="2"/>
  <c r="G4604" i="2"/>
  <c r="C4606" i="2"/>
  <c r="I2948" i="2" l="1"/>
  <c r="M2948" i="2" s="1"/>
  <c r="N2948" i="2"/>
  <c r="D2949" i="2" s="1"/>
  <c r="L4606" i="2"/>
  <c r="K4606" i="2"/>
  <c r="E4606" i="2"/>
  <c r="F4605" i="2"/>
  <c r="G4605" i="2"/>
  <c r="C4607" i="2"/>
  <c r="H2949" i="2" l="1"/>
  <c r="A2949" i="2" s="1"/>
  <c r="N2949" i="2"/>
  <c r="D2950" i="2" s="1"/>
  <c r="I2949" i="2"/>
  <c r="M2949" i="2" s="1"/>
  <c r="L4607" i="2"/>
  <c r="K4607" i="2"/>
  <c r="E4607" i="2"/>
  <c r="F4606" i="2"/>
  <c r="G4606" i="2"/>
  <c r="C4608" i="2"/>
  <c r="H2950" i="2" l="1"/>
  <c r="N2950" i="2" s="1"/>
  <c r="D2951" i="2" s="1"/>
  <c r="I2950" i="2"/>
  <c r="M2950" i="2" s="1"/>
  <c r="A2950" i="2"/>
  <c r="L4608" i="2"/>
  <c r="E4608" i="2"/>
  <c r="K4608" i="2"/>
  <c r="F4607" i="2"/>
  <c r="G4607" i="2"/>
  <c r="C4609" i="2"/>
  <c r="H2951" i="2" l="1"/>
  <c r="A2951" i="2" s="1"/>
  <c r="L4609" i="2"/>
  <c r="E4609" i="2"/>
  <c r="K4609" i="2"/>
  <c r="F4608" i="2"/>
  <c r="G4608" i="2"/>
  <c r="C4610" i="2"/>
  <c r="N2951" i="2" l="1"/>
  <c r="D2952" i="2" s="1"/>
  <c r="I2951" i="2"/>
  <c r="M2951" i="2" s="1"/>
  <c r="L2951" i="2"/>
  <c r="H2952" i="2" s="1"/>
  <c r="L4610" i="2"/>
  <c r="E4610" i="2"/>
  <c r="K4610" i="2"/>
  <c r="F4609" i="2"/>
  <c r="G4609" i="2"/>
  <c r="C4611" i="2"/>
  <c r="N2952" i="2" l="1"/>
  <c r="D2953" i="2" s="1"/>
  <c r="I2952" i="2"/>
  <c r="M2952" i="2" s="1"/>
  <c r="A2952" i="2"/>
  <c r="L4611" i="2"/>
  <c r="E4611" i="2"/>
  <c r="K4611" i="2"/>
  <c r="F4610" i="2"/>
  <c r="G4610" i="2"/>
  <c r="C4612" i="2"/>
  <c r="H2953" i="2" l="1"/>
  <c r="I2953" i="2" s="1"/>
  <c r="M2953" i="2" s="1"/>
  <c r="N2953" i="2"/>
  <c r="D2954" i="2" s="1"/>
  <c r="A2953" i="2"/>
  <c r="L4612" i="2"/>
  <c r="E4612" i="2"/>
  <c r="K4612" i="2"/>
  <c r="F4611" i="2"/>
  <c r="G4611" i="2"/>
  <c r="C4613" i="2"/>
  <c r="E2954" i="2" l="1"/>
  <c r="H2954" i="2"/>
  <c r="A2954" i="2" s="1"/>
  <c r="L4613" i="2"/>
  <c r="K4613" i="2"/>
  <c r="E4613" i="2"/>
  <c r="F4612" i="2"/>
  <c r="G4612" i="2"/>
  <c r="C4614" i="2"/>
  <c r="I2954" i="2" l="1"/>
  <c r="N2954" i="2"/>
  <c r="G2954" i="2"/>
  <c r="F2954" i="2"/>
  <c r="L4614" i="2"/>
  <c r="K4614" i="2"/>
  <c r="E4614" i="2"/>
  <c r="F4613" i="2"/>
  <c r="G4613" i="2"/>
  <c r="C4615" i="2"/>
  <c r="M2954" i="2"/>
  <c r="H2955" i="2" l="1"/>
  <c r="I2955" i="2" s="1"/>
  <c r="M2955" i="2" s="1"/>
  <c r="D2955" i="2"/>
  <c r="L4615" i="2"/>
  <c r="K4615" i="2"/>
  <c r="E4615" i="2"/>
  <c r="G4614" i="2"/>
  <c r="F4614" i="2"/>
  <c r="C4616" i="2"/>
  <c r="E2955" i="2" l="1"/>
  <c r="F2955" i="2" s="1"/>
  <c r="G2955" i="2" s="1"/>
  <c r="A2955" i="2"/>
  <c r="N2955" i="2"/>
  <c r="L4616" i="2"/>
  <c r="K4616" i="2"/>
  <c r="E4616" i="2"/>
  <c r="G4615" i="2"/>
  <c r="F4615" i="2"/>
  <c r="C4617" i="2"/>
  <c r="D2956" i="2" l="1"/>
  <c r="H2956" i="2"/>
  <c r="L4617" i="2"/>
  <c r="K4617" i="2"/>
  <c r="E4617" i="2"/>
  <c r="F4616" i="2"/>
  <c r="G4616" i="2"/>
  <c r="C4618" i="2"/>
  <c r="I2956" i="2" l="1"/>
  <c r="M2956" i="2" s="1"/>
  <c r="N2956" i="2"/>
  <c r="D2957" i="2" s="1"/>
  <c r="A2956" i="2"/>
  <c r="L4618" i="2"/>
  <c r="K4618" i="2"/>
  <c r="E4618" i="2"/>
  <c r="F4617" i="2"/>
  <c r="G4617" i="2"/>
  <c r="C4619" i="2"/>
  <c r="H2957" i="2" l="1"/>
  <c r="A2957" i="2" s="1"/>
  <c r="L4619" i="2"/>
  <c r="E4619" i="2"/>
  <c r="K4619" i="2"/>
  <c r="F4618" i="2"/>
  <c r="G4618" i="2"/>
  <c r="C4620" i="2"/>
  <c r="N2957" i="2" l="1"/>
  <c r="D2958" i="2" s="1"/>
  <c r="I2957" i="2"/>
  <c r="M2957" i="2" s="1"/>
  <c r="L4620" i="2"/>
  <c r="E4620" i="2"/>
  <c r="K4620" i="2"/>
  <c r="G4619" i="2"/>
  <c r="F4619" i="2"/>
  <c r="C4621" i="2"/>
  <c r="H2958" i="2" l="1"/>
  <c r="N2958" i="2" s="1"/>
  <c r="D2959" i="2" s="1"/>
  <c r="L4621" i="2"/>
  <c r="E4621" i="2"/>
  <c r="K4621" i="2"/>
  <c r="G4620" i="2"/>
  <c r="F4620" i="2"/>
  <c r="C4622" i="2"/>
  <c r="A2958" i="2" l="1"/>
  <c r="I2958" i="2"/>
  <c r="M2958" i="2" s="1"/>
  <c r="H2959" i="2" s="1"/>
  <c r="N2959" i="2" s="1"/>
  <c r="D2960" i="2" s="1"/>
  <c r="L4622" i="2"/>
  <c r="E4622" i="2"/>
  <c r="K4622" i="2"/>
  <c r="F4621" i="2"/>
  <c r="G4621" i="2"/>
  <c r="C4623" i="2"/>
  <c r="A2959" i="2" l="1"/>
  <c r="I2959" i="2"/>
  <c r="M2959" i="2" s="1"/>
  <c r="H2960" i="2" s="1"/>
  <c r="N2960" i="2" s="1"/>
  <c r="D2961" i="2" s="1"/>
  <c r="L4623" i="2"/>
  <c r="E4623" i="2"/>
  <c r="K4623" i="2"/>
  <c r="F4622" i="2"/>
  <c r="G4622" i="2"/>
  <c r="C4624" i="2"/>
  <c r="I2960" i="2" l="1"/>
  <c r="M2960" i="2" s="1"/>
  <c r="A2960" i="2"/>
  <c r="H2961" i="2"/>
  <c r="I2961" i="2" s="1"/>
  <c r="M2961" i="2" s="1"/>
  <c r="E4624" i="2"/>
  <c r="K4624" i="2"/>
  <c r="F4623" i="2"/>
  <c r="G4623" i="2"/>
  <c r="C4625" i="2"/>
  <c r="N2961" i="2" l="1"/>
  <c r="D2962" i="2" s="1"/>
  <c r="A2961" i="2"/>
  <c r="H2962" i="2"/>
  <c r="K4625" i="2"/>
  <c r="E4625" i="2"/>
  <c r="F4624" i="2"/>
  <c r="G4624" i="2"/>
  <c r="C4626" i="2"/>
  <c r="I2962" i="2" l="1"/>
  <c r="M2962" i="2" s="1"/>
  <c r="N2962" i="2"/>
  <c r="D2963" i="2" s="1"/>
  <c r="A2962" i="2"/>
  <c r="K4626" i="2"/>
  <c r="E4626" i="2"/>
  <c r="F4625" i="2"/>
  <c r="G4625" i="2"/>
  <c r="C4627" i="2"/>
  <c r="H2963" i="2" l="1"/>
  <c r="A2963" i="2" s="1"/>
  <c r="K4627" i="2"/>
  <c r="G4626" i="2"/>
  <c r="F4626" i="2"/>
  <c r="C4628" i="2"/>
  <c r="N2963" i="2" l="1"/>
  <c r="D2964" i="2" s="1"/>
  <c r="I2963" i="2"/>
  <c r="M2963" i="2" s="1"/>
  <c r="L4628" i="2"/>
  <c r="K4628" i="2"/>
  <c r="C4629" i="2"/>
  <c r="H2964" i="2" l="1"/>
  <c r="I2964" i="2" s="1"/>
  <c r="M2964" i="2" s="1"/>
  <c r="L4629" i="2"/>
  <c r="E4629" i="2"/>
  <c r="K4629" i="2"/>
  <c r="C4630" i="2"/>
  <c r="A2964" i="2" l="1"/>
  <c r="N2964" i="2"/>
  <c r="D2965" i="2" s="1"/>
  <c r="L4630" i="2"/>
  <c r="K4630" i="2"/>
  <c r="F4629" i="2"/>
  <c r="G4629" i="2"/>
  <c r="C4631" i="2"/>
  <c r="H2965" i="2" l="1"/>
  <c r="N2965" i="2"/>
  <c r="D2966" i="2" s="1"/>
  <c r="I2965" i="2"/>
  <c r="M2965" i="2" s="1"/>
  <c r="H2966" i="2" s="1"/>
  <c r="A2965" i="2"/>
  <c r="L4631" i="2"/>
  <c r="K4631" i="2"/>
  <c r="E4631" i="2"/>
  <c r="C4632" i="2"/>
  <c r="N2966" i="2" l="1"/>
  <c r="D2967" i="2" s="1"/>
  <c r="I2966" i="2"/>
  <c r="M2966" i="2" s="1"/>
  <c r="A2966" i="2"/>
  <c r="L4632" i="2"/>
  <c r="K4632" i="2"/>
  <c r="E4632" i="2"/>
  <c r="F4631" i="2"/>
  <c r="G4631" i="2"/>
  <c r="C4633" i="2"/>
  <c r="H2967" i="2" l="1"/>
  <c r="I2967" i="2" s="1"/>
  <c r="M2967" i="2" s="1"/>
  <c r="L4633" i="2"/>
  <c r="K4633" i="2"/>
  <c r="E4633" i="2"/>
  <c r="G4632" i="2"/>
  <c r="F4632" i="2"/>
  <c r="C4634" i="2"/>
  <c r="A2967" i="2" l="1"/>
  <c r="N2967" i="2"/>
  <c r="D2968" i="2" s="1"/>
  <c r="L4634" i="2"/>
  <c r="K4634" i="2"/>
  <c r="E4634" i="2"/>
  <c r="G4633" i="2"/>
  <c r="F4633" i="2"/>
  <c r="C4635" i="2"/>
  <c r="H2968" i="2" l="1"/>
  <c r="A2968" i="2" s="1"/>
  <c r="N2968" i="2"/>
  <c r="D2969" i="2" s="1"/>
  <c r="I2968" i="2"/>
  <c r="M2968" i="2" s="1"/>
  <c r="H2969" i="2" s="1"/>
  <c r="L4635" i="2"/>
  <c r="K4635" i="2"/>
  <c r="E4635" i="2"/>
  <c r="F4634" i="2"/>
  <c r="G4634" i="2"/>
  <c r="C4636" i="2"/>
  <c r="I2969" i="2" l="1"/>
  <c r="M2969" i="2" s="1"/>
  <c r="N2969" i="2"/>
  <c r="D2970" i="2" s="1"/>
  <c r="A2969" i="2"/>
  <c r="L4636" i="2"/>
  <c r="K4636" i="2"/>
  <c r="E4636" i="2"/>
  <c r="F4635" i="2"/>
  <c r="G4635" i="2"/>
  <c r="C4637" i="2"/>
  <c r="H2970" i="2" l="1"/>
  <c r="L4637" i="2"/>
  <c r="E4637" i="2"/>
  <c r="K4637" i="2"/>
  <c r="F4636" i="2"/>
  <c r="G4636" i="2"/>
  <c r="C4638" i="2"/>
  <c r="I2970" i="2" l="1"/>
  <c r="M2970" i="2" s="1"/>
  <c r="N2970" i="2"/>
  <c r="D2971" i="2" s="1"/>
  <c r="A2970" i="2"/>
  <c r="L4638" i="2"/>
  <c r="E4638" i="2"/>
  <c r="K4638" i="2"/>
  <c r="F4637" i="2"/>
  <c r="G4637" i="2"/>
  <c r="C4639" i="2"/>
  <c r="H2971" i="2" l="1"/>
  <c r="L4639" i="2"/>
  <c r="E4639" i="2"/>
  <c r="K4639" i="2"/>
  <c r="F4638" i="2"/>
  <c r="G4638" i="2"/>
  <c r="C4640" i="2"/>
  <c r="A2971" i="2" l="1"/>
  <c r="N2971" i="2"/>
  <c r="D2972" i="2" s="1"/>
  <c r="I2971" i="2"/>
  <c r="M2971" i="2" s="1"/>
  <c r="L4640" i="2"/>
  <c r="L2979" i="2"/>
  <c r="E4640" i="2"/>
  <c r="K4640" i="2"/>
  <c r="F4639" i="2"/>
  <c r="G4639" i="2"/>
  <c r="C4641" i="2"/>
  <c r="H2972" i="2" l="1"/>
  <c r="A2972" i="2" s="1"/>
  <c r="I2972" i="2"/>
  <c r="M2972" i="2" s="1"/>
  <c r="N2972" i="2"/>
  <c r="D2973" i="2" s="1"/>
  <c r="L4641" i="2"/>
  <c r="E4641" i="2"/>
  <c r="K4641" i="2"/>
  <c r="F4640" i="2"/>
  <c r="G4640" i="2"/>
  <c r="C4642" i="2"/>
  <c r="H2973" i="2" l="1"/>
  <c r="A2973" i="2" s="1"/>
  <c r="L4642" i="2"/>
  <c r="E4642" i="2"/>
  <c r="K4642" i="2"/>
  <c r="F4641" i="2"/>
  <c r="G4641" i="2"/>
  <c r="C4643" i="2"/>
  <c r="N2973" i="2" l="1"/>
  <c r="D2974" i="2" s="1"/>
  <c r="I2973" i="2"/>
  <c r="M2973" i="2" s="1"/>
  <c r="L4643" i="2"/>
  <c r="K4643" i="2"/>
  <c r="E4643" i="2"/>
  <c r="F4642" i="2"/>
  <c r="G4642" i="2"/>
  <c r="C4644" i="2"/>
  <c r="H2974" i="2" l="1"/>
  <c r="A2974" i="2" s="1"/>
  <c r="L4644" i="2"/>
  <c r="K4644" i="2"/>
  <c r="E4644" i="2"/>
  <c r="F4643" i="2"/>
  <c r="G4643" i="2"/>
  <c r="C4645" i="2"/>
  <c r="I2974" i="2" l="1"/>
  <c r="M2974" i="2" s="1"/>
  <c r="N2974" i="2"/>
  <c r="D2975" i="2" s="1"/>
  <c r="L4645" i="2"/>
  <c r="K4645" i="2"/>
  <c r="E4645" i="2"/>
  <c r="G4644" i="2"/>
  <c r="F4644" i="2"/>
  <c r="C4646" i="2"/>
  <c r="H2975" i="2" l="1"/>
  <c r="L4646" i="2"/>
  <c r="E2983" i="2"/>
  <c r="K4646" i="2"/>
  <c r="E4646" i="2"/>
  <c r="G4645" i="2"/>
  <c r="F4645" i="2"/>
  <c r="C4647" i="2"/>
  <c r="N2975" i="2" l="1"/>
  <c r="D2976" i="2" s="1"/>
  <c r="I2975" i="2"/>
  <c r="M2975" i="2" s="1"/>
  <c r="A2975" i="2"/>
  <c r="L2980" i="2"/>
  <c r="L4647" i="2"/>
  <c r="F2983" i="2"/>
  <c r="G2983" i="2" s="1"/>
  <c r="K4647" i="2"/>
  <c r="E4647" i="2"/>
  <c r="F4646" i="2"/>
  <c r="G4646" i="2"/>
  <c r="C4648" i="2"/>
  <c r="H2976" i="2" l="1"/>
  <c r="I2976" i="2"/>
  <c r="M2976" i="2" s="1"/>
  <c r="N2976" i="2"/>
  <c r="D2977" i="2" s="1"/>
  <c r="A2976" i="2"/>
  <c r="L4648" i="2"/>
  <c r="K4648" i="2"/>
  <c r="E4648" i="2"/>
  <c r="F4647" i="2"/>
  <c r="G4647" i="2"/>
  <c r="C4649" i="2"/>
  <c r="H2977" i="2" l="1"/>
  <c r="L4649" i="2"/>
  <c r="E4649" i="2"/>
  <c r="K4649" i="2"/>
  <c r="F4648" i="2"/>
  <c r="G4648" i="2"/>
  <c r="C4650" i="2"/>
  <c r="N2977" i="2" l="1"/>
  <c r="D2978" i="2" s="1"/>
  <c r="I2977" i="2"/>
  <c r="M2977" i="2" s="1"/>
  <c r="H2978" i="2" s="1"/>
  <c r="A2977" i="2"/>
  <c r="L4650" i="2"/>
  <c r="E4650" i="2"/>
  <c r="K4650" i="2"/>
  <c r="F4649" i="2"/>
  <c r="G4649" i="2"/>
  <c r="C4651" i="2"/>
  <c r="I2978" i="2" l="1"/>
  <c r="M2978" i="2" s="1"/>
  <c r="A2978" i="2"/>
  <c r="N2978" i="2"/>
  <c r="D2979" i="2" s="1"/>
  <c r="L4651" i="2"/>
  <c r="K4651" i="2"/>
  <c r="E4651" i="2"/>
  <c r="F4650" i="2"/>
  <c r="G4650" i="2"/>
  <c r="C4652" i="2"/>
  <c r="H2979" i="2" l="1"/>
  <c r="A2979" i="2" s="1"/>
  <c r="N2979" i="2"/>
  <c r="D2980" i="2" s="1"/>
  <c r="I2979" i="2"/>
  <c r="M2979" i="2" s="1"/>
  <c r="H2980" i="2"/>
  <c r="E2984" i="2"/>
  <c r="G2984" i="2" s="1"/>
  <c r="L4652" i="2"/>
  <c r="E4652" i="2"/>
  <c r="K4652" i="2"/>
  <c r="G4651" i="2"/>
  <c r="F4651" i="2"/>
  <c r="C4653" i="2"/>
  <c r="A2980" i="2" l="1"/>
  <c r="I2980" i="2"/>
  <c r="M2980" i="2" s="1"/>
  <c r="N2980" i="2"/>
  <c r="D2981" i="2" s="1"/>
  <c r="F2984" i="2"/>
  <c r="L4653" i="2"/>
  <c r="K4653" i="2"/>
  <c r="E4653" i="2"/>
  <c r="F4652" i="2"/>
  <c r="G4652" i="2"/>
  <c r="C4654" i="2"/>
  <c r="H2981" i="2" l="1"/>
  <c r="A2981" i="2" s="1"/>
  <c r="E4654" i="2"/>
  <c r="K4654" i="2"/>
  <c r="F4653" i="2"/>
  <c r="G4653" i="2"/>
  <c r="C4655" i="2"/>
  <c r="L2981" i="2" l="1"/>
  <c r="I2981" i="2"/>
  <c r="M2981" i="2" s="1"/>
  <c r="N2981" i="2"/>
  <c r="D2982" i="2" s="1"/>
  <c r="K4655" i="2"/>
  <c r="E4655" i="2"/>
  <c r="F4654" i="2"/>
  <c r="G4654" i="2"/>
  <c r="C4656" i="2"/>
  <c r="H2982" i="2" l="1"/>
  <c r="L2982" i="2" s="1"/>
  <c r="L4656" i="2"/>
  <c r="K4656" i="2"/>
  <c r="E4656" i="2"/>
  <c r="F4655" i="2"/>
  <c r="G4655" i="2"/>
  <c r="C4657" i="2"/>
  <c r="A2982" i="2" l="1"/>
  <c r="I2982" i="2"/>
  <c r="M2982" i="2" s="1"/>
  <c r="N2982" i="2"/>
  <c r="D2983" i="2" s="1"/>
  <c r="K4657" i="2"/>
  <c r="E4657" i="2"/>
  <c r="G4656" i="2"/>
  <c r="F4656" i="2"/>
  <c r="C4658" i="2"/>
  <c r="H2983" i="2" l="1"/>
  <c r="L4658" i="2"/>
  <c r="K4658" i="2"/>
  <c r="F4657" i="2"/>
  <c r="G4657" i="2"/>
  <c r="C4659" i="2"/>
  <c r="I2983" i="2" l="1"/>
  <c r="M2983" i="2" s="1"/>
  <c r="N2983" i="2"/>
  <c r="D2984" i="2" s="1"/>
  <c r="A2983" i="2"/>
  <c r="L4659" i="2"/>
  <c r="K4659" i="2"/>
  <c r="C4660" i="2"/>
  <c r="H2984" i="2" l="1"/>
  <c r="L4660" i="2"/>
  <c r="K4660" i="2"/>
  <c r="C4661" i="2"/>
  <c r="A2984" i="2" l="1"/>
  <c r="N2984" i="2"/>
  <c r="D2985" i="2" s="1"/>
  <c r="I2984" i="2"/>
  <c r="M2984" i="2" s="1"/>
  <c r="L4661" i="2"/>
  <c r="K4661" i="2"/>
  <c r="C4662" i="2"/>
  <c r="H2985" i="2" l="1"/>
  <c r="E2985" i="2"/>
  <c r="F2985" i="2" s="1"/>
  <c r="G2985" i="2" s="1"/>
  <c r="A2985" i="2"/>
  <c r="I2985" i="2"/>
  <c r="N2985" i="2"/>
  <c r="L4662" i="2"/>
  <c r="K4662" i="2"/>
  <c r="E4662" i="2"/>
  <c r="C4663" i="2"/>
  <c r="M2985" i="2"/>
  <c r="D2986" i="2" l="1"/>
  <c r="H2986" i="2"/>
  <c r="E2986" i="2"/>
  <c r="A2986" i="2"/>
  <c r="I2986" i="2"/>
  <c r="M2986" i="2" s="1"/>
  <c r="N2986" i="2"/>
  <c r="L4663" i="2"/>
  <c r="K4663" i="2"/>
  <c r="E4663" i="2"/>
  <c r="F4662" i="2"/>
  <c r="G4662" i="2"/>
  <c r="C4664" i="2"/>
  <c r="H2987" i="2" l="1"/>
  <c r="G2986" i="2"/>
  <c r="D2987" i="2" s="1"/>
  <c r="F2986" i="2"/>
  <c r="L4664" i="2"/>
  <c r="K4664" i="2"/>
  <c r="E4664" i="2"/>
  <c r="G4663" i="2"/>
  <c r="F4663" i="2"/>
  <c r="C4665" i="2"/>
  <c r="A2987" i="2" l="1"/>
  <c r="I2987" i="2"/>
  <c r="M2987" i="2" s="1"/>
  <c r="N2987" i="2"/>
  <c r="D2988" i="2" s="1"/>
  <c r="L4665" i="2"/>
  <c r="K4665" i="2"/>
  <c r="E4665" i="2"/>
  <c r="G4664" i="2"/>
  <c r="F4664" i="2"/>
  <c r="C4666" i="2"/>
  <c r="H2988" i="2" l="1"/>
  <c r="A2988" i="2" s="1"/>
  <c r="L4666" i="2"/>
  <c r="K4666" i="2"/>
  <c r="E4666" i="2"/>
  <c r="F4665" i="2"/>
  <c r="G4665" i="2"/>
  <c r="C4667" i="2"/>
  <c r="I2988" i="2" l="1"/>
  <c r="M2988" i="2" s="1"/>
  <c r="N2988" i="2"/>
  <c r="D2989" i="2" s="1"/>
  <c r="L4667" i="2"/>
  <c r="K4667" i="2"/>
  <c r="E4667" i="2"/>
  <c r="F4666" i="2"/>
  <c r="G4666" i="2"/>
  <c r="C4668" i="2"/>
  <c r="H2989" i="2" l="1"/>
  <c r="L4668" i="2"/>
  <c r="E4668" i="2"/>
  <c r="K4668" i="2"/>
  <c r="F4667" i="2"/>
  <c r="G4667" i="2"/>
  <c r="C4669" i="2"/>
  <c r="I2989" i="2" l="1"/>
  <c r="M2989" i="2" s="1"/>
  <c r="N2989" i="2"/>
  <c r="D2990" i="2" s="1"/>
  <c r="A2989" i="2"/>
  <c r="L4669" i="2"/>
  <c r="E4669" i="2"/>
  <c r="K4669" i="2"/>
  <c r="F4668" i="2"/>
  <c r="G4668" i="2"/>
  <c r="C4670" i="2"/>
  <c r="H2990" i="2" l="1"/>
  <c r="L4670" i="2"/>
  <c r="E4670" i="2"/>
  <c r="K4670" i="2"/>
  <c r="F4669" i="2"/>
  <c r="G4669" i="2"/>
  <c r="C4671" i="2"/>
  <c r="I2990" i="2" l="1"/>
  <c r="M2990" i="2" s="1"/>
  <c r="N2990" i="2"/>
  <c r="D2991" i="2" s="1"/>
  <c r="A2990" i="2"/>
  <c r="L4671" i="2"/>
  <c r="E4671" i="2"/>
  <c r="K4671" i="2"/>
  <c r="F4670" i="2"/>
  <c r="G4670" i="2"/>
  <c r="C4672" i="2"/>
  <c r="H2991" i="2" l="1"/>
  <c r="A2991" i="2" s="1"/>
  <c r="L4672" i="2"/>
  <c r="E4672" i="2"/>
  <c r="K4672" i="2"/>
  <c r="F4671" i="2"/>
  <c r="G4671" i="2"/>
  <c r="C4673" i="2"/>
  <c r="I2991" i="2" l="1"/>
  <c r="M2991" i="2" s="1"/>
  <c r="N2991" i="2"/>
  <c r="D2992" i="2" s="1"/>
  <c r="L4673" i="2"/>
  <c r="E4673" i="2"/>
  <c r="K4673" i="2"/>
  <c r="F4672" i="2"/>
  <c r="G4672" i="2"/>
  <c r="C4674" i="2"/>
  <c r="H2992" i="2" l="1"/>
  <c r="A2992" i="2" s="1"/>
  <c r="L4674" i="2"/>
  <c r="K4674" i="2"/>
  <c r="E4674" i="2"/>
  <c r="F4673" i="2"/>
  <c r="G4673" i="2"/>
  <c r="C4675" i="2"/>
  <c r="N2992" i="2" l="1"/>
  <c r="D2993" i="2" s="1"/>
  <c r="I2992" i="2"/>
  <c r="M2992" i="2" s="1"/>
  <c r="L4675" i="2"/>
  <c r="K4675" i="2"/>
  <c r="E4675" i="2"/>
  <c r="F4674" i="2"/>
  <c r="G4674" i="2"/>
  <c r="C4676" i="2"/>
  <c r="H2993" i="2" l="1"/>
  <c r="A2993" i="2" s="1"/>
  <c r="L4676" i="2"/>
  <c r="K4676" i="2"/>
  <c r="E4676" i="2"/>
  <c r="G4675" i="2"/>
  <c r="F4675" i="2"/>
  <c r="C4677" i="2"/>
  <c r="N2993" i="2" l="1"/>
  <c r="D2994" i="2" s="1"/>
  <c r="I2993" i="2"/>
  <c r="M2993" i="2" s="1"/>
  <c r="H2994" i="2" s="1"/>
  <c r="L4677" i="2"/>
  <c r="K4677" i="2"/>
  <c r="E4677" i="2"/>
  <c r="G4676" i="2"/>
  <c r="F4676" i="2"/>
  <c r="C4678" i="2"/>
  <c r="N2994" i="2" l="1"/>
  <c r="D2995" i="2" s="1"/>
  <c r="I2994" i="2"/>
  <c r="M2994" i="2" s="1"/>
  <c r="A2994" i="2"/>
  <c r="L4678" i="2"/>
  <c r="K4678" i="2"/>
  <c r="E4678" i="2"/>
  <c r="F4677" i="2"/>
  <c r="G4677" i="2"/>
  <c r="C4679" i="2"/>
  <c r="H2995" i="2" l="1"/>
  <c r="A2995" i="2" s="1"/>
  <c r="L4679" i="2"/>
  <c r="K4679" i="2"/>
  <c r="E4679" i="2"/>
  <c r="F4678" i="2"/>
  <c r="G4678" i="2"/>
  <c r="C4680" i="2"/>
  <c r="N2995" i="2" l="1"/>
  <c r="D2996" i="2" s="1"/>
  <c r="I2995" i="2"/>
  <c r="M2995" i="2" s="1"/>
  <c r="L4680" i="2"/>
  <c r="E4680" i="2"/>
  <c r="K4680" i="2"/>
  <c r="F4679" i="2"/>
  <c r="G4679" i="2"/>
  <c r="C4681" i="2"/>
  <c r="H2996" i="2" l="1"/>
  <c r="A2996" i="2" s="1"/>
  <c r="I2996" i="2"/>
  <c r="M2996" i="2" s="1"/>
  <c r="L4681" i="2"/>
  <c r="E4681" i="2"/>
  <c r="K4681" i="2"/>
  <c r="F4680" i="2"/>
  <c r="G4680" i="2"/>
  <c r="C4682" i="2"/>
  <c r="N2996" i="2" l="1"/>
  <c r="D2997" i="2" s="1"/>
  <c r="H2997" i="2"/>
  <c r="A2997" i="2" s="1"/>
  <c r="L4682" i="2"/>
  <c r="E4682" i="2"/>
  <c r="K4682" i="2"/>
  <c r="F4681" i="2"/>
  <c r="G4681" i="2"/>
  <c r="C4683" i="2"/>
  <c r="N2997" i="2" l="1"/>
  <c r="D2998" i="2" s="1"/>
  <c r="I2997" i="2"/>
  <c r="M2997" i="2" s="1"/>
  <c r="L4683" i="2"/>
  <c r="E4683" i="2"/>
  <c r="K4683" i="2"/>
  <c r="F4682" i="2"/>
  <c r="G4682" i="2"/>
  <c r="C4684" i="2"/>
  <c r="H2998" i="2" l="1"/>
  <c r="N2998" i="2" s="1"/>
  <c r="D2999" i="2" s="1"/>
  <c r="L4684" i="2"/>
  <c r="E4684" i="2"/>
  <c r="K4684" i="2"/>
  <c r="F4683" i="2"/>
  <c r="G4683" i="2"/>
  <c r="C4685" i="2"/>
  <c r="A2998" i="2" l="1"/>
  <c r="I2998" i="2"/>
  <c r="M2998" i="2" s="1"/>
  <c r="H2999" i="2" s="1"/>
  <c r="A2999" i="2" s="1"/>
  <c r="E4685" i="2"/>
  <c r="K4685" i="2"/>
  <c r="F4684" i="2"/>
  <c r="G4684" i="2"/>
  <c r="C4686" i="2"/>
  <c r="I2999" i="2" l="1"/>
  <c r="M2999" i="2" s="1"/>
  <c r="N2999" i="2"/>
  <c r="D3000" i="2" s="1"/>
  <c r="K4686" i="2"/>
  <c r="E4686" i="2"/>
  <c r="F4685" i="2"/>
  <c r="G4685" i="2"/>
  <c r="C4687" i="2"/>
  <c r="H3000" i="2" l="1"/>
  <c r="I3000" i="2" s="1"/>
  <c r="M3000" i="2" s="1"/>
  <c r="N3000" i="2"/>
  <c r="D3001" i="2" s="1"/>
  <c r="A3000" i="2"/>
  <c r="H3001" i="2"/>
  <c r="K4687" i="2"/>
  <c r="E4687" i="2"/>
  <c r="F4686" i="2"/>
  <c r="G4686" i="2"/>
  <c r="C4688" i="2"/>
  <c r="A3001" i="2" l="1"/>
  <c r="I3001" i="2"/>
  <c r="M3001" i="2" s="1"/>
  <c r="N3001" i="2"/>
  <c r="D3002" i="2" s="1"/>
  <c r="K4688" i="2"/>
  <c r="G4687" i="2"/>
  <c r="F4687" i="2"/>
  <c r="C4689" i="2"/>
  <c r="H3002" i="2" l="1"/>
  <c r="A3002" i="2" s="1"/>
  <c r="L4689" i="2"/>
  <c r="L3010" i="2"/>
  <c r="K4689" i="2"/>
  <c r="C4690" i="2"/>
  <c r="N3002" i="2" l="1"/>
  <c r="D3003" i="2" s="1"/>
  <c r="I3002" i="2"/>
  <c r="M3002" i="2" s="1"/>
  <c r="L4690" i="2"/>
  <c r="K4690" i="2"/>
  <c r="C4691" i="2"/>
  <c r="H3003" i="2" l="1"/>
  <c r="N3003" i="2"/>
  <c r="D3004" i="2" s="1"/>
  <c r="I3003" i="2"/>
  <c r="M3003" i="2" s="1"/>
  <c r="A3003" i="2"/>
  <c r="L4691" i="2"/>
  <c r="K4691" i="2"/>
  <c r="C4692" i="2"/>
  <c r="H3004" i="2" l="1"/>
  <c r="I3004" i="2"/>
  <c r="M3004" i="2" s="1"/>
  <c r="N3004" i="2"/>
  <c r="D3005" i="2" s="1"/>
  <c r="A3004" i="2"/>
  <c r="L4692" i="2"/>
  <c r="E4692" i="2"/>
  <c r="K4692" i="2"/>
  <c r="C4693" i="2"/>
  <c r="H3005" i="2" l="1"/>
  <c r="L4693" i="2"/>
  <c r="L3011" i="2"/>
  <c r="K4693" i="2"/>
  <c r="E4693" i="2"/>
  <c r="F4692" i="2"/>
  <c r="G4692" i="2"/>
  <c r="C4694" i="2"/>
  <c r="A3005" i="2" l="1"/>
  <c r="N3005" i="2"/>
  <c r="D3006" i="2" s="1"/>
  <c r="I3005" i="2"/>
  <c r="M3005" i="2" s="1"/>
  <c r="L4694" i="2"/>
  <c r="K4694" i="2"/>
  <c r="E4694" i="2"/>
  <c r="G4693" i="2"/>
  <c r="F4693" i="2"/>
  <c r="C4695" i="2"/>
  <c r="H3006" i="2" l="1"/>
  <c r="L4695" i="2"/>
  <c r="K4695" i="2"/>
  <c r="E4695" i="2"/>
  <c r="G4694" i="2"/>
  <c r="F4694" i="2"/>
  <c r="C4696" i="2"/>
  <c r="I3006" i="2" l="1"/>
  <c r="M3006" i="2" s="1"/>
  <c r="N3006" i="2"/>
  <c r="D3007" i="2" s="1"/>
  <c r="A3006" i="2"/>
  <c r="L4696" i="2"/>
  <c r="E3013" i="2"/>
  <c r="E3014" i="2"/>
  <c r="K4696" i="2"/>
  <c r="E4696" i="2"/>
  <c r="F4695" i="2"/>
  <c r="G4695" i="2"/>
  <c r="C4697" i="2"/>
  <c r="H3007" i="2" l="1"/>
  <c r="I3007" i="2" s="1"/>
  <c r="M3007" i="2" s="1"/>
  <c r="F3013" i="2"/>
  <c r="G3013" i="2"/>
  <c r="L4697" i="2"/>
  <c r="G3014" i="2"/>
  <c r="F3014" i="2"/>
  <c r="K4697" i="2"/>
  <c r="E4697" i="2"/>
  <c r="F4696" i="2"/>
  <c r="G4696" i="2"/>
  <c r="C4698" i="2"/>
  <c r="A3007" i="2" l="1"/>
  <c r="N3007" i="2"/>
  <c r="D3008" i="2" s="1"/>
  <c r="H3008" i="2"/>
  <c r="L4698" i="2"/>
  <c r="K4698" i="2"/>
  <c r="E4698" i="2"/>
  <c r="F4697" i="2"/>
  <c r="G4697" i="2"/>
  <c r="C4699" i="2"/>
  <c r="A3008" i="2" l="1"/>
  <c r="N3008" i="2"/>
  <c r="D3009" i="2" s="1"/>
  <c r="I3008" i="2"/>
  <c r="M3008" i="2" s="1"/>
  <c r="L4699" i="2"/>
  <c r="E4699" i="2"/>
  <c r="K4699" i="2"/>
  <c r="G4698" i="2"/>
  <c r="F4698" i="2"/>
  <c r="C4700" i="2"/>
  <c r="H3009" i="2" l="1"/>
  <c r="A3009" i="2" s="1"/>
  <c r="L4700" i="2"/>
  <c r="E3015" i="2"/>
  <c r="E4700" i="2"/>
  <c r="K4700" i="2"/>
  <c r="F4699" i="2"/>
  <c r="G4699" i="2"/>
  <c r="C4701" i="2"/>
  <c r="N3009" i="2" l="1"/>
  <c r="D3010" i="2" s="1"/>
  <c r="I3009" i="2"/>
  <c r="M3009" i="2" s="1"/>
  <c r="L4701" i="2"/>
  <c r="G3015" i="2"/>
  <c r="F3015" i="2"/>
  <c r="E4701" i="2"/>
  <c r="K4701" i="2"/>
  <c r="F4700" i="2"/>
  <c r="G4700" i="2"/>
  <c r="C4702" i="2"/>
  <c r="H3010" i="2" l="1"/>
  <c r="A3010" i="2" s="1"/>
  <c r="L3013" i="2"/>
  <c r="L4702" i="2"/>
  <c r="E4702" i="2"/>
  <c r="K4702" i="2"/>
  <c r="F4701" i="2"/>
  <c r="G4701" i="2"/>
  <c r="C4703" i="2"/>
  <c r="N3010" i="2" l="1"/>
  <c r="D3011" i="2" s="1"/>
  <c r="I3010" i="2"/>
  <c r="M3010" i="2" s="1"/>
  <c r="H3011" i="2" s="1"/>
  <c r="A3011" i="2" s="1"/>
  <c r="L4703" i="2"/>
  <c r="E4703" i="2"/>
  <c r="K4703" i="2"/>
  <c r="F4702" i="2"/>
  <c r="G4702" i="2"/>
  <c r="C4704" i="2"/>
  <c r="I3011" i="2" l="1"/>
  <c r="M3011" i="2" s="1"/>
  <c r="N3011" i="2"/>
  <c r="D3012" i="2" s="1"/>
  <c r="L4704" i="2"/>
  <c r="K4704" i="2"/>
  <c r="E4704" i="2"/>
  <c r="F4703" i="2"/>
  <c r="G4703" i="2"/>
  <c r="C4705" i="2"/>
  <c r="H3012" i="2" l="1"/>
  <c r="L3012" i="2" s="1"/>
  <c r="L4705" i="2"/>
  <c r="K4705" i="2"/>
  <c r="E4705" i="2"/>
  <c r="F4704" i="2"/>
  <c r="G4704" i="2"/>
  <c r="C4706" i="2"/>
  <c r="N3012" i="2" l="1"/>
  <c r="D3013" i="2" s="1"/>
  <c r="I3012" i="2"/>
  <c r="M3012" i="2" s="1"/>
  <c r="H3013" i="2" s="1"/>
  <c r="A3012" i="2"/>
  <c r="L4706" i="2"/>
  <c r="K4706" i="2"/>
  <c r="E4706" i="2"/>
  <c r="G4705" i="2"/>
  <c r="F4705" i="2"/>
  <c r="C4707" i="2"/>
  <c r="A3013" i="2" l="1"/>
  <c r="N3013" i="2"/>
  <c r="D3014" i="2" s="1"/>
  <c r="I3013" i="2"/>
  <c r="M3013" i="2" s="1"/>
  <c r="L4707" i="2"/>
  <c r="K4707" i="2"/>
  <c r="E4707" i="2"/>
  <c r="G4706" i="2"/>
  <c r="F4706" i="2"/>
  <c r="C4708" i="2"/>
  <c r="H3014" i="2" l="1"/>
  <c r="A3014" i="2" s="1"/>
  <c r="N3014" i="2"/>
  <c r="D3015" i="2" s="1"/>
  <c r="I3014" i="2"/>
  <c r="M3014" i="2" s="1"/>
  <c r="L4708" i="2"/>
  <c r="K4708" i="2"/>
  <c r="E4708" i="2"/>
  <c r="F4707" i="2"/>
  <c r="G4707" i="2"/>
  <c r="C4709" i="2"/>
  <c r="H3015" i="2" l="1"/>
  <c r="A3015" i="2" s="1"/>
  <c r="L4709" i="2"/>
  <c r="K4709" i="2"/>
  <c r="E4709" i="2"/>
  <c r="F4708" i="2"/>
  <c r="G4708" i="2"/>
  <c r="C4710" i="2"/>
  <c r="N3015" i="2" l="1"/>
  <c r="D3016" i="2" s="1"/>
  <c r="E3016" i="2" s="1"/>
  <c r="I3015" i="2"/>
  <c r="M3015" i="2" s="1"/>
  <c r="L4710" i="2"/>
  <c r="K4710" i="2"/>
  <c r="E4710" i="2"/>
  <c r="F4709" i="2"/>
  <c r="G4709" i="2"/>
  <c r="C4711" i="2"/>
  <c r="H3016" i="2" l="1"/>
  <c r="A3016" i="2" s="1"/>
  <c r="F3016" i="2"/>
  <c r="G3016" i="2"/>
  <c r="L4711" i="2"/>
  <c r="E4711" i="2"/>
  <c r="K4711" i="2"/>
  <c r="G4710" i="2"/>
  <c r="F4710" i="2"/>
  <c r="C4712" i="2"/>
  <c r="N3016" i="2" l="1"/>
  <c r="D3017" i="2" s="1"/>
  <c r="I3016" i="2"/>
  <c r="M3016" i="2" s="1"/>
  <c r="H3017" i="2"/>
  <c r="L4712" i="2"/>
  <c r="E4712" i="2"/>
  <c r="K4712" i="2"/>
  <c r="F4711" i="2"/>
  <c r="G4711" i="2"/>
  <c r="C4713" i="2"/>
  <c r="A3017" i="2" l="1"/>
  <c r="N3017" i="2"/>
  <c r="D3018" i="2" s="1"/>
  <c r="I3017" i="2"/>
  <c r="M3017" i="2" s="1"/>
  <c r="L4713" i="2"/>
  <c r="E4713" i="2"/>
  <c r="K4713" i="2"/>
  <c r="G4712" i="2"/>
  <c r="F4712" i="2"/>
  <c r="C4714" i="2"/>
  <c r="H3018" i="2" l="1"/>
  <c r="A3018" i="2" s="1"/>
  <c r="L4714" i="2"/>
  <c r="E4714" i="2"/>
  <c r="K4714" i="2"/>
  <c r="F4713" i="2"/>
  <c r="G4713" i="2"/>
  <c r="C4715" i="2"/>
  <c r="N3018" i="2" l="1"/>
  <c r="D3019" i="2" s="1"/>
  <c r="I3018" i="2"/>
  <c r="M3018" i="2" s="1"/>
  <c r="E4715" i="2"/>
  <c r="K4715" i="2"/>
  <c r="F4714" i="2"/>
  <c r="G4714" i="2"/>
  <c r="C4716" i="2"/>
  <c r="H3019" i="2" l="1"/>
  <c r="A3019" i="2" s="1"/>
  <c r="N3019" i="2"/>
  <c r="D3020" i="2" s="1"/>
  <c r="K4716" i="2"/>
  <c r="E4716" i="2"/>
  <c r="F4715" i="2"/>
  <c r="G4715" i="2"/>
  <c r="C4717" i="2"/>
  <c r="I3019" i="2" l="1"/>
  <c r="M3019" i="2" s="1"/>
  <c r="H3020" i="2" s="1"/>
  <c r="A3020" i="2" s="1"/>
  <c r="K4717" i="2"/>
  <c r="E4717" i="2"/>
  <c r="F4716" i="2"/>
  <c r="G4716" i="2"/>
  <c r="C4718" i="2"/>
  <c r="N3020" i="2" l="1"/>
  <c r="D3021" i="2" s="1"/>
  <c r="I3020" i="2"/>
  <c r="M3020" i="2" s="1"/>
  <c r="K4718" i="2"/>
  <c r="E4718" i="2"/>
  <c r="G4717" i="2"/>
  <c r="F4717" i="2"/>
  <c r="C4719" i="2"/>
  <c r="H3021" i="2" l="1"/>
  <c r="A3021" i="2" s="1"/>
  <c r="N3021" i="2"/>
  <c r="D3022" i="2" s="1"/>
  <c r="L4719" i="2"/>
  <c r="K4719" i="2"/>
  <c r="G4718" i="2"/>
  <c r="F4718" i="2"/>
  <c r="C4720" i="2"/>
  <c r="I3021" i="2" l="1"/>
  <c r="M3021" i="2" s="1"/>
  <c r="H3022" i="2"/>
  <c r="L4720" i="2"/>
  <c r="K4720" i="2"/>
  <c r="C4721" i="2"/>
  <c r="A3022" i="2" l="1"/>
  <c r="I3022" i="2"/>
  <c r="M3022" i="2" s="1"/>
  <c r="N3022" i="2"/>
  <c r="D3023" i="2" s="1"/>
  <c r="L4721" i="2"/>
  <c r="K4721" i="2"/>
  <c r="C4722" i="2"/>
  <c r="H3023" i="2" l="1"/>
  <c r="A3023" i="2"/>
  <c r="L4722" i="2"/>
  <c r="K4722" i="2"/>
  <c r="C4723" i="2"/>
  <c r="N3023" i="2" l="1"/>
  <c r="D3024" i="2" s="1"/>
  <c r="I3023" i="2"/>
  <c r="M3023" i="2" s="1"/>
  <c r="L4723" i="2"/>
  <c r="K4723" i="2"/>
  <c r="E4723" i="2"/>
  <c r="C4724" i="2"/>
  <c r="H3024" i="2" l="1"/>
  <c r="I3024" i="2" s="1"/>
  <c r="M3024" i="2" s="1"/>
  <c r="A3024" i="2"/>
  <c r="L4724" i="2"/>
  <c r="K4724" i="2"/>
  <c r="E4724" i="2"/>
  <c r="F4723" i="2"/>
  <c r="G4723" i="2"/>
  <c r="C4725" i="2"/>
  <c r="N3024" i="2" l="1"/>
  <c r="H3025" i="2" s="1"/>
  <c r="L4725" i="2"/>
  <c r="E4725" i="2"/>
  <c r="K4725" i="2"/>
  <c r="G4724" i="2"/>
  <c r="F4724" i="2"/>
  <c r="C4726" i="2"/>
  <c r="D3025" i="2" l="1"/>
  <c r="I3025" i="2"/>
  <c r="M3025" i="2" s="1"/>
  <c r="N3025" i="2"/>
  <c r="D3026" i="2" s="1"/>
  <c r="A3025" i="2"/>
  <c r="H3026" i="2"/>
  <c r="L4726" i="2"/>
  <c r="K4726" i="2"/>
  <c r="E4726" i="2"/>
  <c r="F4725" i="2"/>
  <c r="G4725" i="2"/>
  <c r="C4727" i="2"/>
  <c r="A3026" i="2" l="1"/>
  <c r="N3026" i="2"/>
  <c r="D3027" i="2" s="1"/>
  <c r="I3026" i="2"/>
  <c r="M3026" i="2" s="1"/>
  <c r="L4727" i="2"/>
  <c r="K4727" i="2"/>
  <c r="E4727" i="2"/>
  <c r="F4726" i="2"/>
  <c r="G4726" i="2"/>
  <c r="C4728" i="2"/>
  <c r="H3027" i="2" l="1"/>
  <c r="A3027" i="2" s="1"/>
  <c r="L4728" i="2"/>
  <c r="K4728" i="2"/>
  <c r="E4728" i="2"/>
  <c r="F4727" i="2"/>
  <c r="G4727" i="2"/>
  <c r="C4729" i="2"/>
  <c r="N3027" i="2" l="1"/>
  <c r="D3028" i="2" s="1"/>
  <c r="I3027" i="2"/>
  <c r="M3027" i="2" s="1"/>
  <c r="L4729" i="2"/>
  <c r="E4729" i="2"/>
  <c r="K4729" i="2"/>
  <c r="F4728" i="2"/>
  <c r="G4728" i="2"/>
  <c r="C4730" i="2"/>
  <c r="H3028" i="2" l="1"/>
  <c r="A3028" i="2" s="1"/>
  <c r="I3028" i="2"/>
  <c r="M3028" i="2" s="1"/>
  <c r="N3028" i="2"/>
  <c r="D3029" i="2" s="1"/>
  <c r="L4730" i="2"/>
  <c r="E4730" i="2"/>
  <c r="K4730" i="2"/>
  <c r="F4729" i="2"/>
  <c r="G4729" i="2"/>
  <c r="C4731" i="2"/>
  <c r="H3029" i="2" l="1"/>
  <c r="A3029" i="2" s="1"/>
  <c r="L4731" i="2"/>
  <c r="E4731" i="2"/>
  <c r="K4731" i="2"/>
  <c r="F4730" i="2"/>
  <c r="G4730" i="2"/>
  <c r="C4732" i="2"/>
  <c r="N3029" i="2" l="1"/>
  <c r="D3030" i="2" s="1"/>
  <c r="I3029" i="2"/>
  <c r="M3029" i="2" s="1"/>
  <c r="H3030" i="2" s="1"/>
  <c r="L4732" i="2"/>
  <c r="E4732" i="2"/>
  <c r="K4732" i="2"/>
  <c r="F4731" i="2"/>
  <c r="G4731" i="2"/>
  <c r="C4733" i="2"/>
  <c r="N3030" i="2" l="1"/>
  <c r="D3031" i="2" s="1"/>
  <c r="I3030" i="2"/>
  <c r="M3030" i="2" s="1"/>
  <c r="A3030" i="2"/>
  <c r="L4733" i="2"/>
  <c r="E4733" i="2"/>
  <c r="K4733" i="2"/>
  <c r="F4732" i="2"/>
  <c r="G4732" i="2"/>
  <c r="C4734" i="2"/>
  <c r="H3031" i="2" l="1"/>
  <c r="N3031" i="2" s="1"/>
  <c r="D3032" i="2" s="1"/>
  <c r="I3031" i="2"/>
  <c r="M3031" i="2" s="1"/>
  <c r="A3031" i="2"/>
  <c r="L4734" i="2"/>
  <c r="L3040" i="2"/>
  <c r="E4734" i="2"/>
  <c r="K4734" i="2"/>
  <c r="F4733" i="2"/>
  <c r="G4733" i="2"/>
  <c r="C4735" i="2"/>
  <c r="H3032" i="2" l="1"/>
  <c r="A3032" i="2" s="1"/>
  <c r="L4735" i="2"/>
  <c r="K4735" i="2"/>
  <c r="E4735" i="2"/>
  <c r="F4734" i="2"/>
  <c r="G4734" i="2"/>
  <c r="C4736" i="2"/>
  <c r="I3032" i="2" l="1"/>
  <c r="M3032" i="2" s="1"/>
  <c r="N3032" i="2"/>
  <c r="D3033" i="2" s="1"/>
  <c r="L4736" i="2"/>
  <c r="K4736" i="2"/>
  <c r="E4736" i="2"/>
  <c r="F4735" i="2"/>
  <c r="G4735" i="2"/>
  <c r="C4737" i="2"/>
  <c r="H3033" i="2" l="1"/>
  <c r="I3033" i="2"/>
  <c r="M3033" i="2" s="1"/>
  <c r="N3033" i="2"/>
  <c r="D3034" i="2" s="1"/>
  <c r="A3033" i="2"/>
  <c r="L4737" i="2"/>
  <c r="K4737" i="2"/>
  <c r="E4737" i="2"/>
  <c r="G4736" i="2"/>
  <c r="F4736" i="2"/>
  <c r="C4738" i="2"/>
  <c r="H3034" i="2" l="1"/>
  <c r="L4738" i="2"/>
  <c r="K4738" i="2"/>
  <c r="E4738" i="2"/>
  <c r="G4737" i="2"/>
  <c r="F4737" i="2"/>
  <c r="C4739" i="2"/>
  <c r="A3034" i="2" l="1"/>
  <c r="N3034" i="2"/>
  <c r="D3035" i="2" s="1"/>
  <c r="I3034" i="2"/>
  <c r="M3034" i="2" s="1"/>
  <c r="L4739" i="2"/>
  <c r="K4739" i="2"/>
  <c r="E4739" i="2"/>
  <c r="F4738" i="2"/>
  <c r="G4738" i="2"/>
  <c r="C4740" i="2"/>
  <c r="H3035" i="2" l="1"/>
  <c r="A3035" i="2" s="1"/>
  <c r="L4740" i="2"/>
  <c r="K4740" i="2"/>
  <c r="E4740" i="2"/>
  <c r="G4739" i="2"/>
  <c r="F4739" i="2"/>
  <c r="C4741" i="2"/>
  <c r="I3035" i="2" l="1"/>
  <c r="M3035" i="2" s="1"/>
  <c r="N3035" i="2"/>
  <c r="D3036" i="2" s="1"/>
  <c r="L4741" i="2"/>
  <c r="K4741" i="2"/>
  <c r="E4741" i="2"/>
  <c r="F4740" i="2"/>
  <c r="G4740" i="2"/>
  <c r="C4742" i="2"/>
  <c r="H3036" i="2" l="1"/>
  <c r="A3036" i="2" s="1"/>
  <c r="L4742" i="2"/>
  <c r="L3041" i="2"/>
  <c r="E4742" i="2"/>
  <c r="K4742" i="2"/>
  <c r="F4741" i="2"/>
  <c r="G4741" i="2"/>
  <c r="C4743" i="2"/>
  <c r="I3036" i="2" l="1"/>
  <c r="M3036" i="2" s="1"/>
  <c r="N3036" i="2"/>
  <c r="D3037" i="2" s="1"/>
  <c r="L4743" i="2"/>
  <c r="E4743" i="2"/>
  <c r="K4743" i="2"/>
  <c r="F4742" i="2"/>
  <c r="G4742" i="2"/>
  <c r="C4744" i="2"/>
  <c r="H3037" i="2" l="1"/>
  <c r="A3037" i="2" s="1"/>
  <c r="N3037" i="2"/>
  <c r="D3038" i="2" s="1"/>
  <c r="I3037" i="2"/>
  <c r="M3037" i="2" s="1"/>
  <c r="L4744" i="2"/>
  <c r="E4744" i="2"/>
  <c r="K4744" i="2"/>
  <c r="F4743" i="2"/>
  <c r="G4743" i="2"/>
  <c r="C4745" i="2"/>
  <c r="H3038" i="2" l="1"/>
  <c r="A3038" i="2" s="1"/>
  <c r="L4745" i="2"/>
  <c r="E4745" i="2"/>
  <c r="K4745" i="2"/>
  <c r="G4744" i="2"/>
  <c r="F4744" i="2"/>
  <c r="C4746" i="2"/>
  <c r="I3038" i="2" l="1"/>
  <c r="M3038" i="2" s="1"/>
  <c r="N3038" i="2"/>
  <c r="D3039" i="2" s="1"/>
  <c r="L3042" i="2"/>
  <c r="E4746" i="2"/>
  <c r="K4746" i="2"/>
  <c r="F4745" i="2"/>
  <c r="G4745" i="2"/>
  <c r="C4747" i="2"/>
  <c r="H3039" i="2" l="1"/>
  <c r="E4747" i="2"/>
  <c r="K4747" i="2"/>
  <c r="G4746" i="2"/>
  <c r="F4746" i="2"/>
  <c r="C4748" i="2"/>
  <c r="I3039" i="2" l="1"/>
  <c r="M3039" i="2" s="1"/>
  <c r="N3039" i="2"/>
  <c r="D3040" i="2" s="1"/>
  <c r="A3039" i="2"/>
  <c r="E3045" i="2"/>
  <c r="K4748" i="2"/>
  <c r="E4748" i="2"/>
  <c r="F4747" i="2"/>
  <c r="G4747" i="2"/>
  <c r="C4749" i="2"/>
  <c r="H3040" i="2" l="1"/>
  <c r="F3045" i="2"/>
  <c r="G3045" i="2"/>
  <c r="E4749" i="2"/>
  <c r="K4749" i="2"/>
  <c r="G4748" i="2"/>
  <c r="F4748" i="2"/>
  <c r="C4750" i="2"/>
  <c r="N3040" i="2" l="1"/>
  <c r="D3041" i="2" s="1"/>
  <c r="I3040" i="2"/>
  <c r="M3040" i="2" s="1"/>
  <c r="H3041" i="2" s="1"/>
  <c r="A3040" i="2"/>
  <c r="L4750" i="2"/>
  <c r="K4750" i="2"/>
  <c r="G4749" i="2"/>
  <c r="F4749" i="2"/>
  <c r="C4751" i="2"/>
  <c r="N3041" i="2" l="1"/>
  <c r="D3042" i="2" s="1"/>
  <c r="I3041" i="2"/>
  <c r="M3041" i="2" s="1"/>
  <c r="A3041" i="2"/>
  <c r="L4751" i="2"/>
  <c r="K4751" i="2"/>
  <c r="C4752" i="2"/>
  <c r="H3042" i="2" l="1"/>
  <c r="I3042" i="2"/>
  <c r="M3042" i="2" s="1"/>
  <c r="N3042" i="2"/>
  <c r="D3043" i="2" s="1"/>
  <c r="A3042" i="2"/>
  <c r="L4752" i="2"/>
  <c r="E4752" i="2"/>
  <c r="K4752" i="2"/>
  <c r="C4753" i="2"/>
  <c r="H3043" i="2" l="1"/>
  <c r="N3043" i="2" s="1"/>
  <c r="D3044" i="2" s="1"/>
  <c r="L3043" i="2"/>
  <c r="I3043" i="2"/>
  <c r="M3043" i="2" s="1"/>
  <c r="A3043" i="2"/>
  <c r="L4753" i="2"/>
  <c r="E4753" i="2"/>
  <c r="K4753" i="2"/>
  <c r="F4752" i="2"/>
  <c r="G4752" i="2"/>
  <c r="C4754" i="2"/>
  <c r="H3044" i="2" l="1"/>
  <c r="I3044" i="2" s="1"/>
  <c r="M3044" i="2" s="1"/>
  <c r="E3044" i="2"/>
  <c r="F3044" i="2" s="1"/>
  <c r="G3044" i="2" s="1"/>
  <c r="A3044" i="2"/>
  <c r="L4754" i="2"/>
  <c r="K4754" i="2"/>
  <c r="E4754" i="2"/>
  <c r="F4753" i="2"/>
  <c r="G4753" i="2"/>
  <c r="C4755" i="2"/>
  <c r="N3044" i="2" l="1"/>
  <c r="D3045" i="2" s="1"/>
  <c r="H3045" i="2"/>
  <c r="L4755" i="2"/>
  <c r="K4755" i="2"/>
  <c r="E4755" i="2"/>
  <c r="F4754" i="2"/>
  <c r="G4754" i="2"/>
  <c r="C4756" i="2"/>
  <c r="I3045" i="2" l="1"/>
  <c r="M3045" i="2" s="1"/>
  <c r="N3045" i="2"/>
  <c r="A3045" i="2"/>
  <c r="L4756" i="2"/>
  <c r="K4756" i="2"/>
  <c r="E4756" i="2"/>
  <c r="G4755" i="2"/>
  <c r="F4755" i="2"/>
  <c r="C4757" i="2"/>
  <c r="H3046" i="2" l="1"/>
  <c r="D3046" i="2"/>
  <c r="L4757" i="2"/>
  <c r="K4757" i="2"/>
  <c r="E4757" i="2"/>
  <c r="F4756" i="2"/>
  <c r="G4756" i="2"/>
  <c r="C4758" i="2"/>
  <c r="E3046" i="2" l="1"/>
  <c r="F3046" i="2" s="1"/>
  <c r="G3046" i="2" s="1"/>
  <c r="A3046" i="2"/>
  <c r="N3046" i="2"/>
  <c r="D3047" i="2" s="1"/>
  <c r="I3046" i="2"/>
  <c r="M3046" i="2" s="1"/>
  <c r="L4758" i="2"/>
  <c r="K4758" i="2"/>
  <c r="E4758" i="2"/>
  <c r="G4757" i="2"/>
  <c r="F4757" i="2"/>
  <c r="C4759" i="2"/>
  <c r="H3047" i="2" l="1"/>
  <c r="E3047" i="2"/>
  <c r="F3047" i="2" s="1"/>
  <c r="G3047" i="2" s="1"/>
  <c r="A3047" i="2"/>
  <c r="I3047" i="2"/>
  <c r="M3047" i="2" s="1"/>
  <c r="N3047" i="2"/>
  <c r="L4759" i="2"/>
  <c r="K4759" i="2"/>
  <c r="E4759" i="2"/>
  <c r="F4758" i="2"/>
  <c r="G4758" i="2"/>
  <c r="C4760" i="2"/>
  <c r="H3048" i="2" l="1"/>
  <c r="D3048" i="2"/>
  <c r="N3048" i="2"/>
  <c r="D3049" i="2" s="1"/>
  <c r="I3048" i="2"/>
  <c r="M3048" i="2" s="1"/>
  <c r="A3048" i="2"/>
  <c r="L4760" i="2"/>
  <c r="E4760" i="2"/>
  <c r="K4760" i="2"/>
  <c r="F4759" i="2"/>
  <c r="G4759" i="2"/>
  <c r="C4761" i="2"/>
  <c r="H3049" i="2" l="1"/>
  <c r="L4761" i="2"/>
  <c r="E4761" i="2"/>
  <c r="K4761" i="2"/>
  <c r="F4760" i="2"/>
  <c r="G4760" i="2"/>
  <c r="C4762" i="2"/>
  <c r="A3049" i="2" l="1"/>
  <c r="N3049" i="2"/>
  <c r="D3050" i="2" s="1"/>
  <c r="I3049" i="2"/>
  <c r="M3049" i="2" s="1"/>
  <c r="L4762" i="2"/>
  <c r="E4762" i="2"/>
  <c r="K4762" i="2"/>
  <c r="F4761" i="2"/>
  <c r="G4761" i="2"/>
  <c r="C4763" i="2"/>
  <c r="H3050" i="2" l="1"/>
  <c r="A3050" i="2" s="1"/>
  <c r="I3050" i="2"/>
  <c r="M3050" i="2" s="1"/>
  <c r="N3050" i="2"/>
  <c r="D3051" i="2" s="1"/>
  <c r="L4763" i="2"/>
  <c r="E4763" i="2"/>
  <c r="K4763" i="2"/>
  <c r="F4762" i="2"/>
  <c r="G4762" i="2"/>
  <c r="C4764" i="2"/>
  <c r="H3051" i="2" l="1"/>
  <c r="I3051" i="2" s="1"/>
  <c r="M3051" i="2" s="1"/>
  <c r="N3051" i="2"/>
  <c r="D3052" i="2" s="1"/>
  <c r="A3051" i="2"/>
  <c r="H3052" i="2"/>
  <c r="I3052" i="2" s="1"/>
  <c r="M3052" i="2" s="1"/>
  <c r="L4764" i="2"/>
  <c r="E4764" i="2"/>
  <c r="K4764" i="2"/>
  <c r="F4763" i="2"/>
  <c r="G4763" i="2"/>
  <c r="C4765" i="2"/>
  <c r="A3052" i="2" l="1"/>
  <c r="N3052" i="2"/>
  <c r="D3053" i="2" s="1"/>
  <c r="L4765" i="2"/>
  <c r="E4765" i="2"/>
  <c r="K4765" i="2"/>
  <c r="F4764" i="2"/>
  <c r="G4764" i="2"/>
  <c r="C4766" i="2"/>
  <c r="H3053" i="2" l="1"/>
  <c r="I3053" i="2" s="1"/>
  <c r="M3053" i="2" s="1"/>
  <c r="L4766" i="2"/>
  <c r="K4766" i="2"/>
  <c r="E4766" i="2"/>
  <c r="F4765" i="2"/>
  <c r="G4765" i="2"/>
  <c r="C4767" i="2"/>
  <c r="A3053" i="2" l="1"/>
  <c r="N3053" i="2"/>
  <c r="D3054" i="2" s="1"/>
  <c r="L4767" i="2"/>
  <c r="E4767" i="2"/>
  <c r="K4767" i="2"/>
  <c r="F4766" i="2"/>
  <c r="G4766" i="2"/>
  <c r="C4768" i="2"/>
  <c r="H3054" i="2" l="1"/>
  <c r="I3054" i="2" s="1"/>
  <c r="M3054" i="2" s="1"/>
  <c r="A3054" i="2"/>
  <c r="L4768" i="2"/>
  <c r="K4768" i="2"/>
  <c r="E4768" i="2"/>
  <c r="G4767" i="2"/>
  <c r="F4767" i="2"/>
  <c r="C4769" i="2"/>
  <c r="N3054" i="2" l="1"/>
  <c r="D3055" i="2" s="1"/>
  <c r="H3055" i="2"/>
  <c r="L4769" i="2"/>
  <c r="K4769" i="2"/>
  <c r="E4769" i="2"/>
  <c r="G4768" i="2"/>
  <c r="F4768" i="2"/>
  <c r="C4770" i="2"/>
  <c r="I3055" i="2" l="1"/>
  <c r="M3055" i="2" s="1"/>
  <c r="N3055" i="2"/>
  <c r="D3056" i="2" s="1"/>
  <c r="A3055" i="2"/>
  <c r="L4770" i="2"/>
  <c r="K4770" i="2"/>
  <c r="E4770" i="2"/>
  <c r="F4769" i="2"/>
  <c r="G4769" i="2"/>
  <c r="C4771" i="2"/>
  <c r="H3056" i="2" l="1"/>
  <c r="L4771" i="2"/>
  <c r="K4771" i="2"/>
  <c r="E4771" i="2"/>
  <c r="G4770" i="2"/>
  <c r="F4770" i="2"/>
  <c r="C4772" i="2"/>
  <c r="A3056" i="2" l="1"/>
  <c r="N3056" i="2"/>
  <c r="D3057" i="2" s="1"/>
  <c r="I3056" i="2"/>
  <c r="M3056" i="2" s="1"/>
  <c r="L4772" i="2"/>
  <c r="E4772" i="2"/>
  <c r="K4772" i="2"/>
  <c r="G4771" i="2"/>
  <c r="F4771" i="2"/>
  <c r="C4773" i="2"/>
  <c r="H3057" i="2" l="1"/>
  <c r="N3057" i="2" s="1"/>
  <c r="D3058" i="2" s="1"/>
  <c r="L4773" i="2"/>
  <c r="K4773" i="2"/>
  <c r="E4773" i="2"/>
  <c r="G4772" i="2"/>
  <c r="F4772" i="2"/>
  <c r="C4774" i="2"/>
  <c r="I3057" i="2" l="1"/>
  <c r="M3057" i="2" s="1"/>
  <c r="A3057" i="2"/>
  <c r="H3058" i="2"/>
  <c r="I3058" i="2" s="1"/>
  <c r="M3058" i="2" s="1"/>
  <c r="L4774" i="2"/>
  <c r="E4774" i="2"/>
  <c r="K4774" i="2"/>
  <c r="G4773" i="2"/>
  <c r="F4773" i="2"/>
  <c r="C4775" i="2"/>
  <c r="A3058" i="2" l="1"/>
  <c r="N3058" i="2"/>
  <c r="D3059" i="2" s="1"/>
  <c r="L4775" i="2"/>
  <c r="E4775" i="2"/>
  <c r="K4775" i="2"/>
  <c r="F4774" i="2"/>
  <c r="G4774" i="2"/>
  <c r="C4776" i="2"/>
  <c r="H3059" i="2" l="1"/>
  <c r="I3059" i="2" s="1"/>
  <c r="M3059" i="2" s="1"/>
  <c r="L4776" i="2"/>
  <c r="E4776" i="2"/>
  <c r="K4776" i="2"/>
  <c r="G4775" i="2"/>
  <c r="F4775" i="2"/>
  <c r="C4777" i="2"/>
  <c r="N3059" i="2" l="1"/>
  <c r="D3060" i="2" s="1"/>
  <c r="A3059" i="2"/>
  <c r="H3060" i="2"/>
  <c r="A3060" i="2" s="1"/>
  <c r="E4777" i="2"/>
  <c r="K4777" i="2"/>
  <c r="F4776" i="2"/>
  <c r="G4776" i="2"/>
  <c r="C4778" i="2"/>
  <c r="N3060" i="2" l="1"/>
  <c r="D3061" i="2" s="1"/>
  <c r="I3060" i="2"/>
  <c r="M3060" i="2" s="1"/>
  <c r="E4778" i="2"/>
  <c r="K4778" i="2"/>
  <c r="F4777" i="2"/>
  <c r="G4777" i="2"/>
  <c r="C4779" i="2"/>
  <c r="H3061" i="2" l="1"/>
  <c r="I3061" i="2" s="1"/>
  <c r="M3061" i="2" s="1"/>
  <c r="L4779" i="2"/>
  <c r="K4779" i="2"/>
  <c r="F4778" i="2"/>
  <c r="G4778" i="2"/>
  <c r="C4780" i="2"/>
  <c r="A3061" i="2" l="1"/>
  <c r="N3061" i="2"/>
  <c r="D3062" i="2" s="1"/>
  <c r="L4780" i="2"/>
  <c r="K4780" i="2"/>
  <c r="C4781" i="2"/>
  <c r="H3062" i="2" l="1"/>
  <c r="I3062" i="2"/>
  <c r="M3062" i="2" s="1"/>
  <c r="N3062" i="2"/>
  <c r="D3063" i="2" s="1"/>
  <c r="A3062" i="2"/>
  <c r="L4781" i="2"/>
  <c r="K4781" i="2"/>
  <c r="C4782" i="2"/>
  <c r="H3063" i="2" l="1"/>
  <c r="L4782" i="2"/>
  <c r="K4782" i="2"/>
  <c r="C4783" i="2"/>
  <c r="I3063" i="2" l="1"/>
  <c r="M3063" i="2" s="1"/>
  <c r="N3063" i="2"/>
  <c r="D3064" i="2" s="1"/>
  <c r="A3063" i="2"/>
  <c r="L4783" i="2"/>
  <c r="K4783" i="2"/>
  <c r="E4783" i="2"/>
  <c r="C4784" i="2"/>
  <c r="H3064" i="2" l="1"/>
  <c r="L4784" i="2"/>
  <c r="K4784" i="2"/>
  <c r="E4784" i="2"/>
  <c r="F4783" i="2"/>
  <c r="G4783" i="2"/>
  <c r="C4785" i="2"/>
  <c r="I3064" i="2" l="1"/>
  <c r="M3064" i="2" s="1"/>
  <c r="N3064" i="2"/>
  <c r="D3065" i="2" s="1"/>
  <c r="A3064" i="2"/>
  <c r="L4785" i="2"/>
  <c r="K4785" i="2"/>
  <c r="E4785" i="2"/>
  <c r="G4784" i="2"/>
  <c r="F4784" i="2"/>
  <c r="C4786" i="2"/>
  <c r="H3065" i="2" l="1"/>
  <c r="L4786" i="2"/>
  <c r="K4786" i="2"/>
  <c r="E4786" i="2"/>
  <c r="G4785" i="2"/>
  <c r="F4785" i="2"/>
  <c r="C4787" i="2"/>
  <c r="I3065" i="2" l="1"/>
  <c r="M3065" i="2" s="1"/>
  <c r="N3065" i="2"/>
  <c r="D3066" i="2" s="1"/>
  <c r="A3065" i="2"/>
  <c r="L4787" i="2"/>
  <c r="K4787" i="2"/>
  <c r="E4787" i="2"/>
  <c r="F4786" i="2"/>
  <c r="G4786" i="2"/>
  <c r="C4788" i="2"/>
  <c r="H3066" i="2" l="1"/>
  <c r="L4788" i="2"/>
  <c r="K4788" i="2"/>
  <c r="E4788" i="2"/>
  <c r="F4787" i="2"/>
  <c r="G4787" i="2"/>
  <c r="C4789" i="2"/>
  <c r="I3066" i="2" l="1"/>
  <c r="M3066" i="2" s="1"/>
  <c r="N3066" i="2"/>
  <c r="D3067" i="2" s="1"/>
  <c r="A3066" i="2"/>
  <c r="L4789" i="2"/>
  <c r="L3072" i="2"/>
  <c r="E4789" i="2"/>
  <c r="K4789" i="2"/>
  <c r="F4788" i="2"/>
  <c r="G4788" i="2"/>
  <c r="C4790" i="2"/>
  <c r="H3067" i="2" l="1"/>
  <c r="A3067" i="2" s="1"/>
  <c r="L4790" i="2"/>
  <c r="E3074" i="2"/>
  <c r="E4790" i="2"/>
  <c r="K4790" i="2"/>
  <c r="F4789" i="2"/>
  <c r="G4789" i="2"/>
  <c r="C4791" i="2"/>
  <c r="N3067" i="2" l="1"/>
  <c r="D3068" i="2" s="1"/>
  <c r="I3067" i="2"/>
  <c r="M3067" i="2" s="1"/>
  <c r="L4791" i="2"/>
  <c r="G3074" i="2"/>
  <c r="F3074" i="2"/>
  <c r="E4791" i="2"/>
  <c r="K4791" i="2"/>
  <c r="F4790" i="2"/>
  <c r="G4790" i="2"/>
  <c r="C4792" i="2"/>
  <c r="H3068" i="2" l="1"/>
  <c r="A3068" i="2" s="1"/>
  <c r="L4792" i="2"/>
  <c r="E4792" i="2"/>
  <c r="K4792" i="2"/>
  <c r="F4791" i="2"/>
  <c r="G4791" i="2"/>
  <c r="C4793" i="2"/>
  <c r="I3068" i="2" l="1"/>
  <c r="M3068" i="2" s="1"/>
  <c r="N3068" i="2"/>
  <c r="D3069" i="2" s="1"/>
  <c r="L4793" i="2"/>
  <c r="E4793" i="2"/>
  <c r="K4793" i="2"/>
  <c r="F4792" i="2"/>
  <c r="G4792" i="2"/>
  <c r="C4794" i="2"/>
  <c r="H3069" i="2" l="1"/>
  <c r="A3069" i="2" s="1"/>
  <c r="L4794" i="2"/>
  <c r="E4794" i="2"/>
  <c r="K4794" i="2"/>
  <c r="F4793" i="2"/>
  <c r="G4793" i="2"/>
  <c r="C4795" i="2"/>
  <c r="I3069" i="2" l="1"/>
  <c r="M3069" i="2" s="1"/>
  <c r="N3069" i="2"/>
  <c r="D3070" i="2" s="1"/>
  <c r="L4795" i="2"/>
  <c r="E4795" i="2"/>
  <c r="K4795" i="2"/>
  <c r="F4794" i="2"/>
  <c r="G4794" i="2"/>
  <c r="C4796" i="2"/>
  <c r="H3070" i="2" l="1"/>
  <c r="I3070" i="2" s="1"/>
  <c r="M3070" i="2" s="1"/>
  <c r="L4796" i="2"/>
  <c r="K4796" i="2"/>
  <c r="E4796" i="2"/>
  <c r="F4795" i="2"/>
  <c r="G4795" i="2"/>
  <c r="C4797" i="2"/>
  <c r="A3070" i="2" l="1"/>
  <c r="N3070" i="2"/>
  <c r="D3071" i="2" s="1"/>
  <c r="L4797" i="2"/>
  <c r="K4797" i="2"/>
  <c r="E4797" i="2"/>
  <c r="G4796" i="2"/>
  <c r="F4796" i="2"/>
  <c r="C4798" i="2"/>
  <c r="H3071" i="2" l="1"/>
  <c r="L4798" i="2"/>
  <c r="K4798" i="2"/>
  <c r="E4798" i="2"/>
  <c r="G4797" i="2"/>
  <c r="F4797" i="2"/>
  <c r="C4799" i="2"/>
  <c r="L3071" i="2" l="1"/>
  <c r="I3071" i="2"/>
  <c r="M3071" i="2" s="1"/>
  <c r="N3071" i="2"/>
  <c r="D3072" i="2" s="1"/>
  <c r="A3071" i="2"/>
  <c r="L4799" i="2"/>
  <c r="K4799" i="2"/>
  <c r="E4799" i="2"/>
  <c r="F4798" i="2"/>
  <c r="G4798" i="2"/>
  <c r="C4800" i="2"/>
  <c r="H3072" i="2" l="1"/>
  <c r="L4800" i="2"/>
  <c r="K4800" i="2"/>
  <c r="E4800" i="2"/>
  <c r="F4799" i="2"/>
  <c r="G4799" i="2"/>
  <c r="C4801" i="2"/>
  <c r="A3072" i="2" l="1"/>
  <c r="N3072" i="2"/>
  <c r="D3073" i="2" s="1"/>
  <c r="I3072" i="2"/>
  <c r="M3072" i="2" s="1"/>
  <c r="L4801" i="2"/>
  <c r="K4801" i="2"/>
  <c r="E4801" i="2"/>
  <c r="F4800" i="2"/>
  <c r="G4800" i="2"/>
  <c r="C4802" i="2"/>
  <c r="H3073" i="2" l="1"/>
  <c r="L3073" i="2"/>
  <c r="A3073" i="2"/>
  <c r="I3073" i="2"/>
  <c r="M3073" i="2" s="1"/>
  <c r="N3073" i="2"/>
  <c r="D3074" i="2" s="1"/>
  <c r="L4802" i="2"/>
  <c r="K4802" i="2"/>
  <c r="E4802" i="2"/>
  <c r="F4801" i="2"/>
  <c r="G4801" i="2"/>
  <c r="C4803" i="2"/>
  <c r="H3074" i="2" l="1"/>
  <c r="N3074" i="2"/>
  <c r="D3075" i="2" s="1"/>
  <c r="E3075" i="2" s="1"/>
  <c r="I3074" i="2"/>
  <c r="M3074" i="2" s="1"/>
  <c r="L3074" i="2"/>
  <c r="A3074" i="2"/>
  <c r="L4803" i="2"/>
  <c r="E4803" i="2"/>
  <c r="K4803" i="2"/>
  <c r="F4802" i="2"/>
  <c r="G4802" i="2"/>
  <c r="C4804" i="2"/>
  <c r="H3075" i="2" l="1"/>
  <c r="I3075" i="2" s="1"/>
  <c r="M3075" i="2" s="1"/>
  <c r="F3075" i="2"/>
  <c r="G3075" i="2" s="1"/>
  <c r="A3075" i="2"/>
  <c r="L4804" i="2"/>
  <c r="E4804" i="2"/>
  <c r="K4804" i="2"/>
  <c r="F4803" i="2"/>
  <c r="G4803" i="2"/>
  <c r="C4805" i="2"/>
  <c r="N3075" i="2" l="1"/>
  <c r="H3076" i="2" s="1"/>
  <c r="I3076" i="2" s="1"/>
  <c r="M3076" i="2" s="1"/>
  <c r="D3076" i="2"/>
  <c r="L4805" i="2"/>
  <c r="E4805" i="2"/>
  <c r="K4805" i="2"/>
  <c r="F4804" i="2"/>
  <c r="G4804" i="2"/>
  <c r="C4806" i="2"/>
  <c r="A3076" i="2" l="1"/>
  <c r="N3076" i="2"/>
  <c r="E4806" i="2"/>
  <c r="K4806" i="2"/>
  <c r="F4805" i="2"/>
  <c r="G4805" i="2"/>
  <c r="C4807" i="2"/>
  <c r="D3077" i="2" l="1"/>
  <c r="H3077" i="2"/>
  <c r="K4807" i="2"/>
  <c r="E4807" i="2"/>
  <c r="F4806" i="2"/>
  <c r="G4806" i="2"/>
  <c r="C4808" i="2"/>
  <c r="N3077" i="2" l="1"/>
  <c r="I3077" i="2"/>
  <c r="M3077" i="2" s="1"/>
  <c r="E3077" i="2"/>
  <c r="A3077" i="2"/>
  <c r="K4808" i="2"/>
  <c r="E4808" i="2"/>
  <c r="F4807" i="2"/>
  <c r="G4807" i="2"/>
  <c r="C4809" i="2"/>
  <c r="H3078" i="2" l="1"/>
  <c r="I3078" i="2" s="1"/>
  <c r="M3078" i="2" s="1"/>
  <c r="F3077" i="2"/>
  <c r="G3077" i="2"/>
  <c r="D3078" i="2" s="1"/>
  <c r="K4809" i="2"/>
  <c r="E4809" i="2"/>
  <c r="G4808" i="2"/>
  <c r="F4808" i="2"/>
  <c r="C4810" i="2"/>
  <c r="A3078" i="2" l="1"/>
  <c r="N3078" i="2"/>
  <c r="L4810" i="2"/>
  <c r="K4810" i="2"/>
  <c r="F4809" i="2"/>
  <c r="G4809" i="2"/>
  <c r="C4811" i="2"/>
  <c r="D3079" i="2" l="1"/>
  <c r="H3079" i="2"/>
  <c r="L4811" i="2"/>
  <c r="K4811" i="2"/>
  <c r="C4812" i="2"/>
  <c r="N3079" i="2" l="1"/>
  <c r="D3080" i="2" s="1"/>
  <c r="I3079" i="2"/>
  <c r="M3079" i="2" s="1"/>
  <c r="A3079" i="2"/>
  <c r="L4812" i="2"/>
  <c r="K4812" i="2"/>
  <c r="C4813" i="2"/>
  <c r="H3080" i="2" l="1"/>
  <c r="A3080" i="2" s="1"/>
  <c r="L4813" i="2"/>
  <c r="E4813" i="2"/>
  <c r="K4813" i="2"/>
  <c r="C4814" i="2"/>
  <c r="N3080" i="2" l="1"/>
  <c r="D3081" i="2" s="1"/>
  <c r="I3080" i="2"/>
  <c r="M3080" i="2" s="1"/>
  <c r="L4814" i="2"/>
  <c r="E4814" i="2"/>
  <c r="K4814" i="2"/>
  <c r="F4813" i="2"/>
  <c r="G4813" i="2"/>
  <c r="C4815" i="2"/>
  <c r="H3081" i="2" l="1"/>
  <c r="I3081" i="2" s="1"/>
  <c r="M3081" i="2" s="1"/>
  <c r="N3081" i="2"/>
  <c r="D3082" i="2" s="1"/>
  <c r="A3081" i="2"/>
  <c r="L4815" i="2"/>
  <c r="K4815" i="2"/>
  <c r="E4815" i="2"/>
  <c r="F4814" i="2"/>
  <c r="G4814" i="2"/>
  <c r="C4816" i="2"/>
  <c r="H3082" i="2" l="1"/>
  <c r="L4816" i="2"/>
  <c r="K4816" i="2"/>
  <c r="E4816" i="2"/>
  <c r="G4815" i="2"/>
  <c r="F4815" i="2"/>
  <c r="C4817" i="2"/>
  <c r="N3082" i="2" l="1"/>
  <c r="D3083" i="2" s="1"/>
  <c r="I3082" i="2"/>
  <c r="M3082" i="2" s="1"/>
  <c r="H3083" i="2" s="1"/>
  <c r="A3082" i="2"/>
  <c r="L4817" i="2"/>
  <c r="K4817" i="2"/>
  <c r="E4817" i="2"/>
  <c r="G4816" i="2"/>
  <c r="F4816" i="2"/>
  <c r="C4818" i="2"/>
  <c r="I3083" i="2" l="1"/>
  <c r="M3083" i="2" s="1"/>
  <c r="N3083" i="2"/>
  <c r="D3084" i="2" s="1"/>
  <c r="A3083" i="2"/>
  <c r="L4818" i="2"/>
  <c r="K4818" i="2"/>
  <c r="E4818" i="2"/>
  <c r="F4817" i="2"/>
  <c r="G4817" i="2"/>
  <c r="C4819" i="2"/>
  <c r="H3084" i="2" l="1"/>
  <c r="L4819" i="2"/>
  <c r="K4819" i="2"/>
  <c r="E4819" i="2"/>
  <c r="F4818" i="2"/>
  <c r="G4818" i="2"/>
  <c r="C4820" i="2"/>
  <c r="I3084" i="2" l="1"/>
  <c r="M3084" i="2" s="1"/>
  <c r="N3084" i="2"/>
  <c r="D3085" i="2" s="1"/>
  <c r="A3084" i="2"/>
  <c r="L4820" i="2"/>
  <c r="E4820" i="2"/>
  <c r="K4820" i="2"/>
  <c r="F4819" i="2"/>
  <c r="G4819" i="2"/>
  <c r="C4821" i="2"/>
  <c r="H3085" i="2" l="1"/>
  <c r="L4821" i="2"/>
  <c r="E4821" i="2"/>
  <c r="K4821" i="2"/>
  <c r="F4820" i="2"/>
  <c r="G4820" i="2"/>
  <c r="C4822" i="2"/>
  <c r="N3085" i="2" l="1"/>
  <c r="D3086" i="2" s="1"/>
  <c r="I3085" i="2"/>
  <c r="M3085" i="2" s="1"/>
  <c r="A3085" i="2"/>
  <c r="L4822" i="2"/>
  <c r="E4822" i="2"/>
  <c r="K4822" i="2"/>
  <c r="F4821" i="2"/>
  <c r="G4821" i="2"/>
  <c r="C4823" i="2"/>
  <c r="H3086" i="2" l="1"/>
  <c r="A3086" i="2" s="1"/>
  <c r="L4823" i="2"/>
  <c r="E4823" i="2"/>
  <c r="K4823" i="2"/>
  <c r="F4822" i="2"/>
  <c r="G4822" i="2"/>
  <c r="C4824" i="2"/>
  <c r="I3086" i="2" l="1"/>
  <c r="M3086" i="2" s="1"/>
  <c r="N3086" i="2"/>
  <c r="D3087" i="2" s="1"/>
  <c r="L4824" i="2"/>
  <c r="E4824" i="2"/>
  <c r="K4824" i="2"/>
  <c r="F4823" i="2"/>
  <c r="G4823" i="2"/>
  <c r="C4825" i="2"/>
  <c r="H3087" i="2" l="1"/>
  <c r="L4825" i="2"/>
  <c r="E4825" i="2"/>
  <c r="K4825" i="2"/>
  <c r="F4824" i="2"/>
  <c r="G4824" i="2"/>
  <c r="C4826" i="2"/>
  <c r="A3087" i="2" l="1"/>
  <c r="N3087" i="2"/>
  <c r="D3088" i="2" s="1"/>
  <c r="I3087" i="2"/>
  <c r="M3087" i="2" s="1"/>
  <c r="L4826" i="2"/>
  <c r="K4826" i="2"/>
  <c r="E4826" i="2"/>
  <c r="F4825" i="2"/>
  <c r="G4825" i="2"/>
  <c r="C4827" i="2"/>
  <c r="H3088" i="2" l="1"/>
  <c r="A3088" i="2" s="1"/>
  <c r="L4827" i="2"/>
  <c r="K4827" i="2"/>
  <c r="E4827" i="2"/>
  <c r="F4826" i="2"/>
  <c r="G4826" i="2"/>
  <c r="C4828" i="2"/>
  <c r="I3088" i="2" l="1"/>
  <c r="M3088" i="2" s="1"/>
  <c r="N3088" i="2"/>
  <c r="D3089" i="2" s="1"/>
  <c r="L4828" i="2"/>
  <c r="K4828" i="2"/>
  <c r="E4828" i="2"/>
  <c r="G4827" i="2"/>
  <c r="F4827" i="2"/>
  <c r="C4829" i="2"/>
  <c r="H3089" i="2" l="1"/>
  <c r="A3089" i="2" s="1"/>
  <c r="I3089" i="2"/>
  <c r="M3089" i="2" s="1"/>
  <c r="N3089" i="2"/>
  <c r="D3090" i="2" s="1"/>
  <c r="L4829" i="2"/>
  <c r="L3101" i="2"/>
  <c r="K4829" i="2"/>
  <c r="E4829" i="2"/>
  <c r="G4828" i="2"/>
  <c r="F4828" i="2"/>
  <c r="C4830" i="2"/>
  <c r="H3090" i="2" l="1"/>
  <c r="L4830" i="2"/>
  <c r="K4830" i="2"/>
  <c r="E4830" i="2"/>
  <c r="F4829" i="2"/>
  <c r="G4829" i="2"/>
  <c r="C4831" i="2"/>
  <c r="N3090" i="2" l="1"/>
  <c r="D3091" i="2" s="1"/>
  <c r="I3090" i="2"/>
  <c r="M3090" i="2" s="1"/>
  <c r="A3090" i="2"/>
  <c r="L4831" i="2"/>
  <c r="K4831" i="2"/>
  <c r="E4831" i="2"/>
  <c r="F4830" i="2"/>
  <c r="G4830" i="2"/>
  <c r="C4832" i="2"/>
  <c r="H3091" i="2" l="1"/>
  <c r="I3091" i="2" s="1"/>
  <c r="M3091" i="2" s="1"/>
  <c r="L4832" i="2"/>
  <c r="E4832" i="2"/>
  <c r="K4832" i="2"/>
  <c r="F4831" i="2"/>
  <c r="G4831" i="2"/>
  <c r="C4833" i="2"/>
  <c r="A3091" i="2" l="1"/>
  <c r="N3091" i="2"/>
  <c r="D3092" i="2" s="1"/>
  <c r="L4833" i="2"/>
  <c r="E4833" i="2"/>
  <c r="K4833" i="2"/>
  <c r="F4832" i="2"/>
  <c r="G4832" i="2"/>
  <c r="C4834" i="2"/>
  <c r="H3092" i="2" l="1"/>
  <c r="N3092" i="2" s="1"/>
  <c r="D3093" i="2" s="1"/>
  <c r="L4834" i="2"/>
  <c r="E4834" i="2"/>
  <c r="K4834" i="2"/>
  <c r="F4833" i="2"/>
  <c r="G4833" i="2"/>
  <c r="C4835" i="2"/>
  <c r="I3092" i="2" l="1"/>
  <c r="M3092" i="2" s="1"/>
  <c r="A3092" i="2"/>
  <c r="H3093" i="2"/>
  <c r="A3093" i="2" s="1"/>
  <c r="L4835" i="2"/>
  <c r="E4835" i="2"/>
  <c r="K4835" i="2"/>
  <c r="F4834" i="2"/>
  <c r="G4834" i="2"/>
  <c r="C4836" i="2"/>
  <c r="N3093" i="2" l="1"/>
  <c r="D3094" i="2" s="1"/>
  <c r="I3093" i="2"/>
  <c r="M3093" i="2" s="1"/>
  <c r="L4836" i="2"/>
  <c r="E4836" i="2"/>
  <c r="K4836" i="2"/>
  <c r="F4835" i="2"/>
  <c r="G4835" i="2"/>
  <c r="C4837" i="2"/>
  <c r="H3094" i="2" l="1"/>
  <c r="N3094" i="2" s="1"/>
  <c r="D3095" i="2" s="1"/>
  <c r="I3094" i="2"/>
  <c r="M3094" i="2" s="1"/>
  <c r="A3094" i="2"/>
  <c r="E4837" i="2"/>
  <c r="K4837" i="2"/>
  <c r="F4836" i="2"/>
  <c r="G4836" i="2"/>
  <c r="C4838" i="2"/>
  <c r="H3095" i="2" l="1"/>
  <c r="A3095" i="2" s="1"/>
  <c r="K4838" i="2"/>
  <c r="E4838" i="2"/>
  <c r="F4837" i="2"/>
  <c r="G4837" i="2"/>
  <c r="C4839" i="2"/>
  <c r="N3095" i="2" l="1"/>
  <c r="D3096" i="2" s="1"/>
  <c r="I3095" i="2"/>
  <c r="M3095" i="2" s="1"/>
  <c r="K4839" i="2"/>
  <c r="E4839" i="2"/>
  <c r="F4838" i="2"/>
  <c r="G4838" i="2"/>
  <c r="C4840" i="2"/>
  <c r="H3096" i="2" l="1"/>
  <c r="A3096" i="2"/>
  <c r="I3096" i="2"/>
  <c r="M3096" i="2" s="1"/>
  <c r="N3096" i="2"/>
  <c r="D3097" i="2" s="1"/>
  <c r="L4840" i="2"/>
  <c r="K4840" i="2"/>
  <c r="G4839" i="2"/>
  <c r="F4839" i="2"/>
  <c r="C4841" i="2"/>
  <c r="H3097" i="2" l="1"/>
  <c r="A3097" i="2" s="1"/>
  <c r="L4841" i="2"/>
  <c r="K4841" i="2"/>
  <c r="C4842" i="2"/>
  <c r="I3097" i="2" l="1"/>
  <c r="M3097" i="2" s="1"/>
  <c r="N3097" i="2"/>
  <c r="D3098" i="2" s="1"/>
  <c r="L4842" i="2"/>
  <c r="K4842" i="2"/>
  <c r="C4843" i="2"/>
  <c r="H3098" i="2" l="1"/>
  <c r="A3098" i="2" s="1"/>
  <c r="L4843" i="2"/>
  <c r="K4843" i="2"/>
  <c r="C4844" i="2"/>
  <c r="I3098" i="2" l="1"/>
  <c r="M3098" i="2" s="1"/>
  <c r="N3098" i="2"/>
  <c r="D3099" i="2" s="1"/>
  <c r="L4844" i="2"/>
  <c r="E4844" i="2"/>
  <c r="K4844" i="2"/>
  <c r="C4845" i="2"/>
  <c r="H3099" i="2" l="1"/>
  <c r="N3099" i="2" s="1"/>
  <c r="D3100" i="2" s="1"/>
  <c r="A3099" i="2"/>
  <c r="I3099" i="2"/>
  <c r="M3099" i="2" s="1"/>
  <c r="H3100" i="2" s="1"/>
  <c r="A3100" i="2" s="1"/>
  <c r="L4845" i="2"/>
  <c r="K4845" i="2"/>
  <c r="E4845" i="2"/>
  <c r="F4844" i="2"/>
  <c r="G4844" i="2"/>
  <c r="C4846" i="2"/>
  <c r="I3100" i="2" l="1"/>
  <c r="M3100" i="2" s="1"/>
  <c r="N3100" i="2"/>
  <c r="D3101" i="2" s="1"/>
  <c r="L4846" i="2"/>
  <c r="K4846" i="2"/>
  <c r="E4846" i="2"/>
  <c r="G4845" i="2"/>
  <c r="F4845" i="2"/>
  <c r="C4847" i="2"/>
  <c r="H3101" i="2" l="1"/>
  <c r="I3101" i="2" s="1"/>
  <c r="M3101" i="2" s="1"/>
  <c r="L4847" i="2"/>
  <c r="K4847" i="2"/>
  <c r="E4847" i="2"/>
  <c r="G4846" i="2"/>
  <c r="F4846" i="2"/>
  <c r="C4848" i="2"/>
  <c r="A3101" i="2" l="1"/>
  <c r="N3101" i="2"/>
  <c r="D3102" i="2" s="1"/>
  <c r="L4848" i="2"/>
  <c r="K4848" i="2"/>
  <c r="E4848" i="2"/>
  <c r="F4847" i="2"/>
  <c r="G4847" i="2"/>
  <c r="C4849" i="2"/>
  <c r="H3102" i="2" l="1"/>
  <c r="A3102" i="2" s="1"/>
  <c r="I3102" i="2"/>
  <c r="M3102" i="2" s="1"/>
  <c r="L4849" i="2"/>
  <c r="K4849" i="2"/>
  <c r="E4849" i="2"/>
  <c r="F4848" i="2"/>
  <c r="G4848" i="2"/>
  <c r="C4850" i="2"/>
  <c r="L3102" i="2" l="1"/>
  <c r="N3102" i="2"/>
  <c r="D3103" i="2" s="1"/>
  <c r="L4850" i="2"/>
  <c r="K4850" i="2"/>
  <c r="E4850" i="2"/>
  <c r="F4849" i="2"/>
  <c r="G4849" i="2"/>
  <c r="C4851" i="2"/>
  <c r="H3103" i="2" l="1"/>
  <c r="L3104" i="2"/>
  <c r="L4851" i="2"/>
  <c r="E4851" i="2"/>
  <c r="K4851" i="2"/>
  <c r="F4850" i="2"/>
  <c r="G4850" i="2"/>
  <c r="C4852" i="2"/>
  <c r="A3103" i="2" l="1"/>
  <c r="N3103" i="2"/>
  <c r="D3104" i="2" s="1"/>
  <c r="I3103" i="2"/>
  <c r="M3103" i="2" s="1"/>
  <c r="L4852" i="2"/>
  <c r="E4852" i="2"/>
  <c r="K4852" i="2"/>
  <c r="F4851" i="2"/>
  <c r="G4851" i="2"/>
  <c r="C4853" i="2"/>
  <c r="H3104" i="2" l="1"/>
  <c r="A3104" i="2" s="1"/>
  <c r="N3104" i="2"/>
  <c r="D3105" i="2" s="1"/>
  <c r="E3105" i="2" s="1"/>
  <c r="F3105" i="2" s="1"/>
  <c r="G3105" i="2" s="1"/>
  <c r="L4853" i="2"/>
  <c r="E4853" i="2"/>
  <c r="K4853" i="2"/>
  <c r="F4852" i="2"/>
  <c r="G4852" i="2"/>
  <c r="C4854" i="2"/>
  <c r="I3104" i="2" l="1"/>
  <c r="M3104" i="2" s="1"/>
  <c r="H3105" i="2"/>
  <c r="I3105" i="2" s="1"/>
  <c r="M3105" i="2" s="1"/>
  <c r="N3105" i="2"/>
  <c r="D3106" i="2" s="1"/>
  <c r="E3106" i="2" s="1"/>
  <c r="G3106" i="2" s="1"/>
  <c r="A3105" i="2"/>
  <c r="L4854" i="2"/>
  <c r="E4854" i="2"/>
  <c r="K4854" i="2"/>
  <c r="F4853" i="2"/>
  <c r="G4853" i="2"/>
  <c r="C4855" i="2"/>
  <c r="H3106" i="2" l="1"/>
  <c r="I3106" i="2" s="1"/>
  <c r="M3106" i="2" s="1"/>
  <c r="F3106" i="2"/>
  <c r="N3106" i="2"/>
  <c r="D3107" i="2" s="1"/>
  <c r="E3107" i="2" s="1"/>
  <c r="L4855" i="2"/>
  <c r="E4855" i="2"/>
  <c r="K4855" i="2"/>
  <c r="F4854" i="2"/>
  <c r="G4854" i="2"/>
  <c r="C4856" i="2"/>
  <c r="A3106" i="2" l="1"/>
  <c r="F3107" i="2"/>
  <c r="G3107" i="2"/>
  <c r="H3107" i="2"/>
  <c r="A3107" i="2" s="1"/>
  <c r="L4856" i="2"/>
  <c r="E4856" i="2"/>
  <c r="K4856" i="2"/>
  <c r="F4855" i="2"/>
  <c r="G4855" i="2"/>
  <c r="C4857" i="2"/>
  <c r="I3107" i="2" l="1"/>
  <c r="M3107" i="2" s="1"/>
  <c r="N3107" i="2"/>
  <c r="D3108" i="2" s="1"/>
  <c r="E3108" i="2" s="1"/>
  <c r="F3108" i="2" s="1"/>
  <c r="G3108" i="2" s="1"/>
  <c r="L4857" i="2"/>
  <c r="K4857" i="2"/>
  <c r="E4857" i="2"/>
  <c r="F4856" i="2"/>
  <c r="G4856" i="2"/>
  <c r="C4858" i="2"/>
  <c r="H3108" i="2" l="1"/>
  <c r="L4858" i="2"/>
  <c r="K4858" i="2"/>
  <c r="E4858" i="2"/>
  <c r="G4857" i="2"/>
  <c r="F4857" i="2"/>
  <c r="C4859" i="2"/>
  <c r="N3108" i="2" l="1"/>
  <c r="D3109" i="2" s="1"/>
  <c r="I3108" i="2"/>
  <c r="M3108" i="2" s="1"/>
  <c r="A3108" i="2"/>
  <c r="L4859" i="2"/>
  <c r="K4859" i="2"/>
  <c r="E4859" i="2"/>
  <c r="G4858" i="2"/>
  <c r="F4858" i="2"/>
  <c r="C4860" i="2"/>
  <c r="H3109" i="2" l="1"/>
  <c r="I3109" i="2" s="1"/>
  <c r="M3109" i="2" s="1"/>
  <c r="L4860" i="2"/>
  <c r="K4860" i="2"/>
  <c r="E4860" i="2"/>
  <c r="F4859" i="2"/>
  <c r="G4859" i="2"/>
  <c r="C4861" i="2"/>
  <c r="A3109" i="2" l="1"/>
  <c r="N3109" i="2"/>
  <c r="D3110" i="2" s="1"/>
  <c r="L4861" i="2"/>
  <c r="K4861" i="2"/>
  <c r="E4861" i="2"/>
  <c r="F4860" i="2"/>
  <c r="G4860" i="2"/>
  <c r="C4862" i="2"/>
  <c r="H3110" i="2" l="1"/>
  <c r="L4862" i="2"/>
  <c r="E4862" i="2"/>
  <c r="K4862" i="2"/>
  <c r="F4861" i="2"/>
  <c r="G4861" i="2"/>
  <c r="C4863" i="2"/>
  <c r="N3110" i="2" l="1"/>
  <c r="D3111" i="2" s="1"/>
  <c r="I3110" i="2"/>
  <c r="M3110" i="2" s="1"/>
  <c r="A3110" i="2"/>
  <c r="L4863" i="2"/>
  <c r="E4863" i="2"/>
  <c r="K4863" i="2"/>
  <c r="G4862" i="2"/>
  <c r="F4862" i="2"/>
  <c r="C4864" i="2"/>
  <c r="H3111" i="2" l="1"/>
  <c r="N3111" i="2" s="1"/>
  <c r="D3112" i="2" s="1"/>
  <c r="L4864" i="2"/>
  <c r="E4864" i="2"/>
  <c r="K4864" i="2"/>
  <c r="G4863" i="2"/>
  <c r="F4863" i="2"/>
  <c r="C4865" i="2"/>
  <c r="A3111" i="2" l="1"/>
  <c r="I3111" i="2"/>
  <c r="M3111" i="2" s="1"/>
  <c r="H3112" i="2" s="1"/>
  <c r="N3112" i="2" s="1"/>
  <c r="D3113" i="2" s="1"/>
  <c r="L4865" i="2"/>
  <c r="E4865" i="2"/>
  <c r="K4865" i="2"/>
  <c r="F4864" i="2"/>
  <c r="G4864" i="2"/>
  <c r="C4866" i="2"/>
  <c r="A3112" i="2" l="1"/>
  <c r="I3112" i="2"/>
  <c r="M3112" i="2" s="1"/>
  <c r="H3113" i="2" s="1"/>
  <c r="L4866" i="2"/>
  <c r="E4866" i="2"/>
  <c r="K4866" i="2"/>
  <c r="F4865" i="2"/>
  <c r="G4865" i="2"/>
  <c r="C4867" i="2"/>
  <c r="N3113" i="2" l="1"/>
  <c r="D3114" i="2" s="1"/>
  <c r="A3113" i="2"/>
  <c r="I3113" i="2"/>
  <c r="M3113" i="2" s="1"/>
  <c r="E4867" i="2"/>
  <c r="K4867" i="2"/>
  <c r="G4866" i="2"/>
  <c r="F4866" i="2"/>
  <c r="C4868" i="2"/>
  <c r="H3114" i="2" l="1"/>
  <c r="I3114" i="2" s="1"/>
  <c r="M3114" i="2" s="1"/>
  <c r="A3114" i="2"/>
  <c r="N3114" i="2"/>
  <c r="D3115" i="2" s="1"/>
  <c r="E4868" i="2"/>
  <c r="K4868" i="2"/>
  <c r="F4867" i="2"/>
  <c r="G4867" i="2"/>
  <c r="C4869" i="2"/>
  <c r="H3115" i="2" l="1"/>
  <c r="I3115" i="2" s="1"/>
  <c r="M3115" i="2" s="1"/>
  <c r="E4869" i="2"/>
  <c r="K4869" i="2"/>
  <c r="F4868" i="2"/>
  <c r="G4868" i="2"/>
  <c r="C4870" i="2"/>
  <c r="A3115" i="2" l="1"/>
  <c r="N3115" i="2"/>
  <c r="D3116" i="2" s="1"/>
  <c r="K4870" i="2"/>
  <c r="G4869" i="2"/>
  <c r="F4869" i="2"/>
  <c r="C4871" i="2"/>
  <c r="H3116" i="2" l="1"/>
  <c r="N3116" i="2" s="1"/>
  <c r="D3117" i="2" s="1"/>
  <c r="L4871" i="2"/>
  <c r="K4871" i="2"/>
  <c r="C4872" i="2"/>
  <c r="A3116" i="2" l="1"/>
  <c r="I3116" i="2"/>
  <c r="M3116" i="2" s="1"/>
  <c r="H3117" i="2"/>
  <c r="A3117" i="2" s="1"/>
  <c r="L4872" i="2"/>
  <c r="K4872" i="2"/>
  <c r="C4873" i="2"/>
  <c r="N3117" i="2" l="1"/>
  <c r="D3118" i="2" s="1"/>
  <c r="I3117" i="2"/>
  <c r="M3117" i="2" s="1"/>
  <c r="H3118" i="2"/>
  <c r="L4873" i="2"/>
  <c r="K4873" i="2"/>
  <c r="C4874" i="2"/>
  <c r="N3118" i="2" l="1"/>
  <c r="D3119" i="2" s="1"/>
  <c r="I3118" i="2"/>
  <c r="M3118" i="2" s="1"/>
  <c r="H3119" i="2" s="1"/>
  <c r="A3118" i="2"/>
  <c r="L4874" i="2"/>
  <c r="K4874" i="2"/>
  <c r="C4875" i="2"/>
  <c r="I3119" i="2" l="1"/>
  <c r="M3119" i="2" s="1"/>
  <c r="N3119" i="2"/>
  <c r="D3120" i="2" s="1"/>
  <c r="A3119" i="2"/>
  <c r="L4875" i="2"/>
  <c r="E4875" i="2"/>
  <c r="K4875" i="2"/>
  <c r="C4876" i="2"/>
  <c r="H3120" i="2" l="1"/>
  <c r="L4876" i="2"/>
  <c r="K4876" i="2"/>
  <c r="E4876" i="2"/>
  <c r="F4875" i="2"/>
  <c r="G4875" i="2"/>
  <c r="C4877" i="2"/>
  <c r="I3120" i="2" l="1"/>
  <c r="M3120" i="2" s="1"/>
  <c r="N3120" i="2"/>
  <c r="D3121" i="2" s="1"/>
  <c r="A3120" i="2"/>
  <c r="L4877" i="2"/>
  <c r="K4877" i="2"/>
  <c r="E4877" i="2"/>
  <c r="G4876" i="2"/>
  <c r="F4876" i="2"/>
  <c r="C4878" i="2"/>
  <c r="H3121" i="2" l="1"/>
  <c r="L4878" i="2"/>
  <c r="K4878" i="2"/>
  <c r="E4878" i="2"/>
  <c r="G4877" i="2"/>
  <c r="F4877" i="2"/>
  <c r="C4879" i="2"/>
  <c r="N3121" i="2" l="1"/>
  <c r="D3122" i="2" s="1"/>
  <c r="I3121" i="2"/>
  <c r="M3121" i="2" s="1"/>
  <c r="A3121" i="2"/>
  <c r="L4879" i="2"/>
  <c r="K4879" i="2"/>
  <c r="E4879" i="2"/>
  <c r="F4878" i="2"/>
  <c r="G4878" i="2"/>
  <c r="C4880" i="2"/>
  <c r="H3122" i="2" l="1"/>
  <c r="N3122" i="2" s="1"/>
  <c r="L4880" i="2"/>
  <c r="K4880" i="2"/>
  <c r="E4880" i="2"/>
  <c r="F4879" i="2"/>
  <c r="G4879" i="2"/>
  <c r="C4881" i="2"/>
  <c r="A3122" i="2" l="1"/>
  <c r="I3122" i="2"/>
  <c r="M3122" i="2" s="1"/>
  <c r="D3123" i="2"/>
  <c r="H3123" i="2"/>
  <c r="I3123" i="2" s="1"/>
  <c r="M3123" i="2" s="1"/>
  <c r="L4881" i="2"/>
  <c r="E4881" i="2"/>
  <c r="K4881" i="2"/>
  <c r="F4880" i="2"/>
  <c r="G4880" i="2"/>
  <c r="C4882" i="2"/>
  <c r="A3123" i="2" l="1"/>
  <c r="N3123" i="2"/>
  <c r="D3124" i="2" s="1"/>
  <c r="L4882" i="2"/>
  <c r="E4882" i="2"/>
  <c r="K4882" i="2"/>
  <c r="F4881" i="2"/>
  <c r="G4881" i="2"/>
  <c r="C4883" i="2"/>
  <c r="H3124" i="2" l="1"/>
  <c r="A3124" i="2" s="1"/>
  <c r="N3124" i="2"/>
  <c r="D3125" i="2" s="1"/>
  <c r="L4883" i="2"/>
  <c r="E4883" i="2"/>
  <c r="K4883" i="2"/>
  <c r="F4882" i="2"/>
  <c r="G4882" i="2"/>
  <c r="C4884" i="2"/>
  <c r="I3124" i="2" l="1"/>
  <c r="M3124" i="2" s="1"/>
  <c r="H3125" i="2" s="1"/>
  <c r="L4884" i="2"/>
  <c r="E4884" i="2"/>
  <c r="K4884" i="2"/>
  <c r="F4883" i="2"/>
  <c r="G4883" i="2"/>
  <c r="C4885" i="2"/>
  <c r="N3125" i="2" l="1"/>
  <c r="D3126" i="2" s="1"/>
  <c r="A3125" i="2"/>
  <c r="I3125" i="2"/>
  <c r="M3125" i="2" s="1"/>
  <c r="H3126" i="2" s="1"/>
  <c r="I3126" i="2" s="1"/>
  <c r="M3126" i="2" s="1"/>
  <c r="L4885" i="2"/>
  <c r="E4885" i="2"/>
  <c r="K4885" i="2"/>
  <c r="F4884" i="2"/>
  <c r="G4884" i="2"/>
  <c r="C4886" i="2"/>
  <c r="A3126" i="2" l="1"/>
  <c r="N3126" i="2"/>
  <c r="D3127" i="2" s="1"/>
  <c r="L4886" i="2"/>
  <c r="E4886" i="2"/>
  <c r="K4886" i="2"/>
  <c r="F4885" i="2"/>
  <c r="G4885" i="2"/>
  <c r="C4887" i="2"/>
  <c r="H3127" i="2" l="1"/>
  <c r="N3127" i="2" s="1"/>
  <c r="D3128" i="2" s="1"/>
  <c r="L4887" i="2"/>
  <c r="E4887" i="2"/>
  <c r="K4887" i="2"/>
  <c r="F4886" i="2"/>
  <c r="G4886" i="2"/>
  <c r="C4888" i="2"/>
  <c r="I3127" i="2" l="1"/>
  <c r="M3127" i="2" s="1"/>
  <c r="A3127" i="2"/>
  <c r="H3128" i="2"/>
  <c r="I3128" i="2" s="1"/>
  <c r="M3128" i="2" s="1"/>
  <c r="A3128" i="2"/>
  <c r="L4888" i="2"/>
  <c r="K4888" i="2"/>
  <c r="E4888" i="2"/>
  <c r="F4887" i="2"/>
  <c r="G4887" i="2"/>
  <c r="C4889" i="2"/>
  <c r="N3128" i="2" l="1"/>
  <c r="D3129" i="2" s="1"/>
  <c r="H3129" i="2"/>
  <c r="A3129" i="2" s="1"/>
  <c r="L4889" i="2"/>
  <c r="K4889" i="2"/>
  <c r="E4889" i="2"/>
  <c r="G4888" i="2"/>
  <c r="F4888" i="2"/>
  <c r="C4890" i="2"/>
  <c r="I3129" i="2" l="1"/>
  <c r="M3129" i="2" s="1"/>
  <c r="N3129" i="2"/>
  <c r="D3130" i="2" s="1"/>
  <c r="L4890" i="2"/>
  <c r="K4890" i="2"/>
  <c r="E4890" i="2"/>
  <c r="G4889" i="2"/>
  <c r="F4889" i="2"/>
  <c r="C4891" i="2"/>
  <c r="H3130" i="2" l="1"/>
  <c r="N3130" i="2" s="1"/>
  <c r="D3131" i="2" s="1"/>
  <c r="A3130" i="2"/>
  <c r="L4891" i="2"/>
  <c r="E3137" i="2"/>
  <c r="K4891" i="2"/>
  <c r="E4891" i="2"/>
  <c r="F4890" i="2"/>
  <c r="G4890" i="2"/>
  <c r="C4892" i="2"/>
  <c r="I3130" i="2" l="1"/>
  <c r="M3130" i="2" s="1"/>
  <c r="H3131" i="2" s="1"/>
  <c r="L4892" i="2"/>
  <c r="F3137" i="2"/>
  <c r="G3137" i="2"/>
  <c r="K4892" i="2"/>
  <c r="E4892" i="2"/>
  <c r="F4891" i="2"/>
  <c r="G4891" i="2"/>
  <c r="C4893" i="2"/>
  <c r="N3131" i="2" l="1"/>
  <c r="D3132" i="2" s="1"/>
  <c r="I3131" i="2"/>
  <c r="M3131" i="2" s="1"/>
  <c r="H3132" i="2" s="1"/>
  <c r="A3131" i="2"/>
  <c r="L3132" i="2"/>
  <c r="L4893" i="2"/>
  <c r="E4893" i="2"/>
  <c r="K4893" i="2"/>
  <c r="F4892" i="2"/>
  <c r="G4892" i="2"/>
  <c r="C4894" i="2"/>
  <c r="I3132" i="2" l="1"/>
  <c r="M3132" i="2" s="1"/>
  <c r="A3132" i="2"/>
  <c r="N3132" i="2"/>
  <c r="D3133" i="2" s="1"/>
  <c r="L4894" i="2"/>
  <c r="E4894" i="2"/>
  <c r="K4894" i="2"/>
  <c r="F4893" i="2"/>
  <c r="G4893" i="2"/>
  <c r="C4895" i="2"/>
  <c r="H3133" i="2" l="1"/>
  <c r="L3133" i="2" s="1"/>
  <c r="N3133" i="2"/>
  <c r="D3134" i="2" s="1"/>
  <c r="I3133" i="2"/>
  <c r="M3133" i="2" s="1"/>
  <c r="A3133" i="2"/>
  <c r="L3135" i="2"/>
  <c r="L4895" i="2"/>
  <c r="E4895" i="2"/>
  <c r="K4895" i="2"/>
  <c r="G4894" i="2"/>
  <c r="F4894" i="2"/>
  <c r="C4896" i="2"/>
  <c r="H3134" i="2" l="1"/>
  <c r="L3134" i="2" s="1"/>
  <c r="L4896" i="2"/>
  <c r="E4896" i="2"/>
  <c r="K4896" i="2"/>
  <c r="G4895" i="2"/>
  <c r="F4895" i="2"/>
  <c r="C4897" i="2"/>
  <c r="A3134" i="2" l="1"/>
  <c r="I3134" i="2"/>
  <c r="M3134" i="2" s="1"/>
  <c r="N3134" i="2"/>
  <c r="D3135" i="2" s="1"/>
  <c r="E4897" i="2"/>
  <c r="K4897" i="2"/>
  <c r="F4896" i="2"/>
  <c r="G4896" i="2"/>
  <c r="C4898" i="2"/>
  <c r="H3135" i="2" l="1"/>
  <c r="I3135" i="2" s="1"/>
  <c r="M3135" i="2" s="1"/>
  <c r="A3135" i="2"/>
  <c r="N3135" i="2"/>
  <c r="D3136" i="2" s="1"/>
  <c r="E3136" i="2" s="1"/>
  <c r="E4898" i="2"/>
  <c r="K4898" i="2"/>
  <c r="F4897" i="2"/>
  <c r="G4897" i="2"/>
  <c r="C4899" i="2"/>
  <c r="H3136" i="2" l="1"/>
  <c r="A3136" i="2" s="1"/>
  <c r="F3136" i="2"/>
  <c r="G3136" i="2"/>
  <c r="I3136" i="2"/>
  <c r="N3136" i="2"/>
  <c r="D3137" i="2" s="1"/>
  <c r="K4899" i="2"/>
  <c r="E4899" i="2"/>
  <c r="F4898" i="2"/>
  <c r="G4898" i="2"/>
  <c r="C4900" i="2"/>
  <c r="M3136" i="2"/>
  <c r="H3137" i="2" l="1"/>
  <c r="E3139" i="2"/>
  <c r="K4900" i="2"/>
  <c r="E4900" i="2"/>
  <c r="F4899" i="2"/>
  <c r="G4899" i="2"/>
  <c r="C4901" i="2"/>
  <c r="A3137" i="2" l="1"/>
  <c r="I3137" i="2"/>
  <c r="M3137" i="2" s="1"/>
  <c r="N3137" i="2"/>
  <c r="D3138" i="2" s="1"/>
  <c r="E3138" i="2" s="1"/>
  <c r="F3138" i="2" s="1"/>
  <c r="G3138" i="2" s="1"/>
  <c r="G3139" i="2"/>
  <c r="F3139" i="2"/>
  <c r="K4901" i="2"/>
  <c r="G4900" i="2"/>
  <c r="F4900" i="2"/>
  <c r="C4902" i="2"/>
  <c r="H3138" i="2" l="1"/>
  <c r="A3138" i="2" s="1"/>
  <c r="L4902" i="2"/>
  <c r="E4902" i="2"/>
  <c r="K4902" i="2"/>
  <c r="C4903" i="2"/>
  <c r="I3138" i="2" l="1"/>
  <c r="M3138" i="2" s="1"/>
  <c r="N3138" i="2"/>
  <c r="D3139" i="2" s="1"/>
  <c r="L4903" i="2"/>
  <c r="K4903" i="2"/>
  <c r="F4902" i="2"/>
  <c r="G4902" i="2"/>
  <c r="C4904" i="2"/>
  <c r="H3139" i="2" l="1"/>
  <c r="I3139" i="2"/>
  <c r="M3139" i="2" s="1"/>
  <c r="L4904" i="2"/>
  <c r="K4904" i="2"/>
  <c r="C4905" i="2"/>
  <c r="N3139" i="2" l="1"/>
  <c r="A3139" i="2"/>
  <c r="L4905" i="2"/>
  <c r="K4905" i="2"/>
  <c r="E4905" i="2"/>
  <c r="C4906" i="2"/>
  <c r="D3140" i="2" l="1"/>
  <c r="H3140" i="2"/>
  <c r="L4906" i="2"/>
  <c r="K4906" i="2"/>
  <c r="E4906" i="2"/>
  <c r="F4905" i="2"/>
  <c r="G4905" i="2"/>
  <c r="C4907" i="2"/>
  <c r="N3140" i="2" l="1"/>
  <c r="D3141" i="2" s="1"/>
  <c r="I3140" i="2"/>
  <c r="M3140" i="2" s="1"/>
  <c r="H3141" i="2" s="1"/>
  <c r="A3140" i="2"/>
  <c r="L4907" i="2"/>
  <c r="K4907" i="2"/>
  <c r="E4907" i="2"/>
  <c r="G4906" i="2"/>
  <c r="F4906" i="2"/>
  <c r="C4908" i="2"/>
  <c r="I3141" i="2" l="1"/>
  <c r="M3141" i="2" s="1"/>
  <c r="N3141" i="2"/>
  <c r="D3142" i="2" s="1"/>
  <c r="A3141" i="2"/>
  <c r="L4908" i="2"/>
  <c r="K4908" i="2"/>
  <c r="E4908" i="2"/>
  <c r="G4907" i="2"/>
  <c r="F4907" i="2"/>
  <c r="C4909" i="2"/>
  <c r="H3142" i="2" l="1"/>
  <c r="N3142" i="2" s="1"/>
  <c r="D3143" i="2" s="1"/>
  <c r="I3142" i="2"/>
  <c r="M3142" i="2" s="1"/>
  <c r="A3142" i="2"/>
  <c r="L4909" i="2"/>
  <c r="K4909" i="2"/>
  <c r="E4909" i="2"/>
  <c r="F4908" i="2"/>
  <c r="G4908" i="2"/>
  <c r="C4910" i="2"/>
  <c r="H3143" i="2" l="1"/>
  <c r="I3143" i="2"/>
  <c r="M3143" i="2" s="1"/>
  <c r="N3143" i="2"/>
  <c r="D3144" i="2" s="1"/>
  <c r="A3143" i="2"/>
  <c r="L4910" i="2"/>
  <c r="K4910" i="2"/>
  <c r="E4910" i="2"/>
  <c r="F4909" i="2"/>
  <c r="G4909" i="2"/>
  <c r="C4911" i="2"/>
  <c r="H3144" i="2" l="1"/>
  <c r="N3144" i="2"/>
  <c r="D3145" i="2" s="1"/>
  <c r="I3144" i="2"/>
  <c r="M3144" i="2" s="1"/>
  <c r="A3144" i="2"/>
  <c r="L4911" i="2"/>
  <c r="E4911" i="2"/>
  <c r="K4911" i="2"/>
  <c r="F4910" i="2"/>
  <c r="G4910" i="2"/>
  <c r="C4912" i="2"/>
  <c r="H3145" i="2" l="1"/>
  <c r="L4912" i="2"/>
  <c r="E4912" i="2"/>
  <c r="K4912" i="2"/>
  <c r="F4911" i="2"/>
  <c r="G4911" i="2"/>
  <c r="C4913" i="2"/>
  <c r="A3145" i="2" l="1"/>
  <c r="I3145" i="2"/>
  <c r="M3145" i="2" s="1"/>
  <c r="N3145" i="2"/>
  <c r="D3146" i="2" s="1"/>
  <c r="L4913" i="2"/>
  <c r="E4913" i="2"/>
  <c r="K4913" i="2"/>
  <c r="F4912" i="2"/>
  <c r="G4912" i="2"/>
  <c r="C4914" i="2"/>
  <c r="H3146" i="2" l="1"/>
  <c r="L4914" i="2"/>
  <c r="E4914" i="2"/>
  <c r="K4914" i="2"/>
  <c r="F4913" i="2"/>
  <c r="G4913" i="2"/>
  <c r="C4915" i="2"/>
  <c r="A3146" i="2" l="1"/>
  <c r="N3146" i="2"/>
  <c r="D3147" i="2" s="1"/>
  <c r="I3146" i="2"/>
  <c r="M3146" i="2" s="1"/>
  <c r="H3147" i="2" s="1"/>
  <c r="L4915" i="2"/>
  <c r="E4915" i="2"/>
  <c r="K4915" i="2"/>
  <c r="F4914" i="2"/>
  <c r="G4914" i="2"/>
  <c r="C4916" i="2"/>
  <c r="A3147" i="2" l="1"/>
  <c r="I3147" i="2"/>
  <c r="M3147" i="2" s="1"/>
  <c r="N3147" i="2"/>
  <c r="D3148" i="2" s="1"/>
  <c r="L4916" i="2"/>
  <c r="E4916" i="2"/>
  <c r="K4916" i="2"/>
  <c r="F4915" i="2"/>
  <c r="G4915" i="2"/>
  <c r="C4917" i="2"/>
  <c r="H3148" i="2" l="1"/>
  <c r="L4917" i="2"/>
  <c r="K4917" i="2"/>
  <c r="E4917" i="2"/>
  <c r="F4916" i="2"/>
  <c r="G4916" i="2"/>
  <c r="C4918" i="2"/>
  <c r="A3148" i="2" l="1"/>
  <c r="I3148" i="2"/>
  <c r="M3148" i="2" s="1"/>
  <c r="N3148" i="2"/>
  <c r="D3149" i="2" s="1"/>
  <c r="L4918" i="2"/>
  <c r="K4918" i="2"/>
  <c r="E4918" i="2"/>
  <c r="F4917" i="2"/>
  <c r="G4917" i="2"/>
  <c r="C4919" i="2"/>
  <c r="H3149" i="2" l="1"/>
  <c r="I3149" i="2"/>
  <c r="M3149" i="2" s="1"/>
  <c r="N3149" i="2"/>
  <c r="D3150" i="2" s="1"/>
  <c r="A3149" i="2"/>
  <c r="L4919" i="2"/>
  <c r="K4919" i="2"/>
  <c r="E4919" i="2"/>
  <c r="G4918" i="2"/>
  <c r="F4918" i="2"/>
  <c r="C4920" i="2"/>
  <c r="H3150" i="2" l="1"/>
  <c r="L4920" i="2"/>
  <c r="K4920" i="2"/>
  <c r="E4920" i="2"/>
  <c r="G4919" i="2"/>
  <c r="F4919" i="2"/>
  <c r="C4921" i="2"/>
  <c r="I3150" i="2" l="1"/>
  <c r="M3150" i="2" s="1"/>
  <c r="A3150" i="2"/>
  <c r="N3150" i="2"/>
  <c r="L4921" i="2"/>
  <c r="K4921" i="2"/>
  <c r="E4921" i="2"/>
  <c r="F4920" i="2"/>
  <c r="G4920" i="2"/>
  <c r="C4922" i="2"/>
  <c r="H3151" i="2" l="1"/>
  <c r="D3151" i="2"/>
  <c r="A3151" i="2" s="1"/>
  <c r="L4922" i="2"/>
  <c r="K4922" i="2"/>
  <c r="E4922" i="2"/>
  <c r="F4921" i="2"/>
  <c r="G4921" i="2"/>
  <c r="C4923" i="2"/>
  <c r="I3151" i="2" l="1"/>
  <c r="M3151" i="2" s="1"/>
  <c r="N3151" i="2"/>
  <c r="D3152" i="2" s="1"/>
  <c r="L4923" i="2"/>
  <c r="E4923" i="2"/>
  <c r="K4923" i="2"/>
  <c r="F4922" i="2"/>
  <c r="G4922" i="2"/>
  <c r="C4924" i="2"/>
  <c r="H3152" i="2" l="1"/>
  <c r="L4924" i="2"/>
  <c r="K4924" i="2"/>
  <c r="E4924" i="2"/>
  <c r="F4923" i="2"/>
  <c r="G4923" i="2"/>
  <c r="C4925" i="2"/>
  <c r="N3152" i="2" l="1"/>
  <c r="D3153" i="2" s="1"/>
  <c r="I3152" i="2"/>
  <c r="M3152" i="2" s="1"/>
  <c r="H3153" i="2" s="1"/>
  <c r="A3152" i="2"/>
  <c r="L4925" i="2"/>
  <c r="E4925" i="2"/>
  <c r="K4925" i="2"/>
  <c r="F4924" i="2"/>
  <c r="G4924" i="2"/>
  <c r="C4926" i="2"/>
  <c r="N3153" i="2" l="1"/>
  <c r="D3154" i="2" s="1"/>
  <c r="I3153" i="2"/>
  <c r="M3153" i="2" s="1"/>
  <c r="H3154" i="2" s="1"/>
  <c r="A3153" i="2"/>
  <c r="L4926" i="2"/>
  <c r="E4926" i="2"/>
  <c r="K4926" i="2"/>
  <c r="F4925" i="2"/>
  <c r="G4925" i="2"/>
  <c r="C4927" i="2"/>
  <c r="I3154" i="2" l="1"/>
  <c r="M3154" i="2" s="1"/>
  <c r="N3154" i="2"/>
  <c r="D3155" i="2" s="1"/>
  <c r="A3154" i="2"/>
  <c r="L4927" i="2"/>
  <c r="E4927" i="2"/>
  <c r="K4927" i="2"/>
  <c r="G4926" i="2"/>
  <c r="F4926" i="2"/>
  <c r="C4928" i="2"/>
  <c r="H3155" i="2" l="1"/>
  <c r="E4928" i="2"/>
  <c r="K4928" i="2"/>
  <c r="F4927" i="2"/>
  <c r="G4927" i="2"/>
  <c r="C4929" i="2"/>
  <c r="N3155" i="2" l="1"/>
  <c r="D3156" i="2" s="1"/>
  <c r="I3155" i="2"/>
  <c r="M3155" i="2" s="1"/>
  <c r="H3156" i="2" s="1"/>
  <c r="A3155" i="2"/>
  <c r="L4929" i="2"/>
  <c r="K4929" i="2"/>
  <c r="E4929" i="2"/>
  <c r="F4928" i="2"/>
  <c r="G4928" i="2"/>
  <c r="C4930" i="2"/>
  <c r="N3156" i="2" l="1"/>
  <c r="D3157" i="2" s="1"/>
  <c r="I3156" i="2"/>
  <c r="M3156" i="2" s="1"/>
  <c r="H3157" i="2" s="1"/>
  <c r="A3156" i="2"/>
  <c r="K4930" i="2"/>
  <c r="E4930" i="2"/>
  <c r="F4929" i="2"/>
  <c r="G4929" i="2"/>
  <c r="C4931" i="2"/>
  <c r="A3157" i="2" l="1"/>
  <c r="I3157" i="2"/>
  <c r="M3157" i="2" s="1"/>
  <c r="N3157" i="2"/>
  <c r="H3158" i="2" s="1"/>
  <c r="K4931" i="2"/>
  <c r="G4930" i="2"/>
  <c r="F4930" i="2"/>
  <c r="C4932" i="2"/>
  <c r="D3158" i="2" l="1"/>
  <c r="A3158" i="2" s="1"/>
  <c r="I3158" i="2"/>
  <c r="M3158" i="2" s="1"/>
  <c r="N3158" i="2"/>
  <c r="D3159" i="2" s="1"/>
  <c r="L4932" i="2"/>
  <c r="K4932" i="2"/>
  <c r="C4933" i="2"/>
  <c r="H3159" i="2" l="1"/>
  <c r="I3159" i="2" s="1"/>
  <c r="M3159" i="2" s="1"/>
  <c r="N3159" i="2"/>
  <c r="D3160" i="2" s="1"/>
  <c r="A3159" i="2"/>
  <c r="L4933" i="2"/>
  <c r="K4933" i="2"/>
  <c r="C4934" i="2"/>
  <c r="H3160" i="2" l="1"/>
  <c r="L4934" i="2"/>
  <c r="K4934" i="2"/>
  <c r="C4935" i="2"/>
  <c r="A3160" i="2" l="1"/>
  <c r="I3160" i="2"/>
  <c r="M3160" i="2" s="1"/>
  <c r="N3160" i="2"/>
  <c r="D3161" i="2" s="1"/>
  <c r="L4935" i="2"/>
  <c r="K4935" i="2"/>
  <c r="C4936" i="2"/>
  <c r="H3161" i="2" l="1"/>
  <c r="L4936" i="2"/>
  <c r="L3164" i="2"/>
  <c r="E4936" i="2"/>
  <c r="K4936" i="2"/>
  <c r="C4937" i="2"/>
  <c r="I3161" i="2" l="1"/>
  <c r="M3161" i="2" s="1"/>
  <c r="A3161" i="2"/>
  <c r="N3161" i="2"/>
  <c r="D3162" i="2" s="1"/>
  <c r="L4937" i="2"/>
  <c r="K4937" i="2"/>
  <c r="E4937" i="2"/>
  <c r="F4936" i="2"/>
  <c r="G4936" i="2"/>
  <c r="C4938" i="2"/>
  <c r="H3162" i="2" l="1"/>
  <c r="L4938" i="2"/>
  <c r="K4938" i="2"/>
  <c r="E4938" i="2"/>
  <c r="G4937" i="2"/>
  <c r="F4937" i="2"/>
  <c r="C4939" i="2"/>
  <c r="I3162" i="2" l="1"/>
  <c r="M3162" i="2" s="1"/>
  <c r="N3162" i="2"/>
  <c r="D3163" i="2" s="1"/>
  <c r="A3162" i="2"/>
  <c r="L4939" i="2"/>
  <c r="K4939" i="2"/>
  <c r="E4939" i="2"/>
  <c r="G4938" i="2"/>
  <c r="F4938" i="2"/>
  <c r="C4940" i="2"/>
  <c r="H3163" i="2" l="1"/>
  <c r="L4940" i="2"/>
  <c r="K4940" i="2"/>
  <c r="E4940" i="2"/>
  <c r="F4939" i="2"/>
  <c r="G4939" i="2"/>
  <c r="C4941" i="2"/>
  <c r="L3163" i="2" l="1"/>
  <c r="I3163" i="2"/>
  <c r="M3163" i="2" s="1"/>
  <c r="N3163" i="2"/>
  <c r="D3164" i="2" s="1"/>
  <c r="A3163" i="2"/>
  <c r="L4941" i="2"/>
  <c r="K4941" i="2"/>
  <c r="E4941" i="2"/>
  <c r="F4940" i="2"/>
  <c r="G4940" i="2"/>
  <c r="C4942" i="2"/>
  <c r="H3164" i="2" l="1"/>
  <c r="L4942" i="2"/>
  <c r="E4942" i="2"/>
  <c r="K4942" i="2"/>
  <c r="F4941" i="2"/>
  <c r="G4941" i="2"/>
  <c r="C4943" i="2"/>
  <c r="N3164" i="2" l="1"/>
  <c r="D3165" i="2" s="1"/>
  <c r="A3164" i="2"/>
  <c r="I3164" i="2"/>
  <c r="M3164" i="2" s="1"/>
  <c r="L4943" i="2"/>
  <c r="E4943" i="2"/>
  <c r="K4943" i="2"/>
  <c r="F4942" i="2"/>
  <c r="G4942" i="2"/>
  <c r="C4944" i="2"/>
  <c r="H3165" i="2" l="1"/>
  <c r="L3165" i="2" s="1"/>
  <c r="L3166" i="2"/>
  <c r="L4944" i="2"/>
  <c r="E4944" i="2"/>
  <c r="K4944" i="2"/>
  <c r="F4943" i="2"/>
  <c r="G4943" i="2"/>
  <c r="C4945" i="2"/>
  <c r="A3165" i="2" l="1"/>
  <c r="N3165" i="2"/>
  <c r="D3166" i="2" s="1"/>
  <c r="E3166" i="2" s="1"/>
  <c r="G3166" i="2" s="1"/>
  <c r="I3165" i="2"/>
  <c r="M3165" i="2" s="1"/>
  <c r="H3166" i="2"/>
  <c r="L4945" i="2"/>
  <c r="E4945" i="2"/>
  <c r="K4945" i="2"/>
  <c r="F4944" i="2"/>
  <c r="G4944" i="2"/>
  <c r="C4946" i="2"/>
  <c r="F3166" i="2" l="1"/>
  <c r="N3166" i="2"/>
  <c r="D3167" i="2" s="1"/>
  <c r="E3167" i="2" s="1"/>
  <c r="I3166" i="2"/>
  <c r="M3166" i="2" s="1"/>
  <c r="A3166" i="2"/>
  <c r="H3167" i="2"/>
  <c r="N3167" i="2" s="1"/>
  <c r="L4946" i="2"/>
  <c r="E4946" i="2"/>
  <c r="K4946" i="2"/>
  <c r="F4945" i="2"/>
  <c r="G4945" i="2"/>
  <c r="C4947" i="2"/>
  <c r="I3167" i="2" l="1"/>
  <c r="M3167" i="2" s="1"/>
  <c r="H3168" i="2" s="1"/>
  <c r="A3167" i="2"/>
  <c r="F3167" i="2"/>
  <c r="G3167" i="2"/>
  <c r="D3168" i="2" s="1"/>
  <c r="A3168" i="2" s="1"/>
  <c r="L4947" i="2"/>
  <c r="E4947" i="2"/>
  <c r="K4947" i="2"/>
  <c r="F4946" i="2"/>
  <c r="G4946" i="2"/>
  <c r="C4948" i="2"/>
  <c r="I3168" i="2" l="1"/>
  <c r="M3168" i="2" s="1"/>
  <c r="N3168" i="2"/>
  <c r="D3169" i="2" s="1"/>
  <c r="E3169" i="2" s="1"/>
  <c r="L4948" i="2"/>
  <c r="K4948" i="2"/>
  <c r="E4948" i="2"/>
  <c r="F4947" i="2"/>
  <c r="G4947" i="2"/>
  <c r="C4949" i="2"/>
  <c r="F3169" i="2" l="1"/>
  <c r="G3169" i="2"/>
  <c r="H3169" i="2"/>
  <c r="L4949" i="2"/>
  <c r="K4949" i="2"/>
  <c r="E4949" i="2"/>
  <c r="F4948" i="2"/>
  <c r="G4948" i="2"/>
  <c r="C4950" i="2"/>
  <c r="N3169" i="2" l="1"/>
  <c r="D3170" i="2" s="1"/>
  <c r="I3169" i="2"/>
  <c r="M3169" i="2" s="1"/>
  <c r="H3170" i="2" s="1"/>
  <c r="A3169" i="2"/>
  <c r="L4950" i="2"/>
  <c r="K4950" i="2"/>
  <c r="E4950" i="2"/>
  <c r="G4949" i="2"/>
  <c r="F4949" i="2"/>
  <c r="C4951" i="2"/>
  <c r="N3170" i="2" l="1"/>
  <c r="D3171" i="2" s="1"/>
  <c r="I3170" i="2"/>
  <c r="M3170" i="2" s="1"/>
  <c r="H3171" i="2" s="1"/>
  <c r="A3171" i="2" s="1"/>
  <c r="A3170" i="2"/>
  <c r="L4951" i="2"/>
  <c r="K4951" i="2"/>
  <c r="E4951" i="2"/>
  <c r="G4950" i="2"/>
  <c r="F4950" i="2"/>
  <c r="C4952" i="2"/>
  <c r="I3171" i="2" l="1"/>
  <c r="M3171" i="2" s="1"/>
  <c r="N3171" i="2"/>
  <c r="D3172" i="2" s="1"/>
  <c r="L4952" i="2"/>
  <c r="K4952" i="2"/>
  <c r="E4952" i="2"/>
  <c r="F4951" i="2"/>
  <c r="G4951" i="2"/>
  <c r="C4953" i="2"/>
  <c r="H3172" i="2" l="1"/>
  <c r="L4953" i="2"/>
  <c r="K4953" i="2"/>
  <c r="E4953" i="2"/>
  <c r="F4952" i="2"/>
  <c r="G4952" i="2"/>
  <c r="C4954" i="2"/>
  <c r="I3172" i="2" l="1"/>
  <c r="M3172" i="2" s="1"/>
  <c r="N3172" i="2"/>
  <c r="D3173" i="2" s="1"/>
  <c r="A3172" i="2"/>
  <c r="L4954" i="2"/>
  <c r="E4954" i="2"/>
  <c r="K4954" i="2"/>
  <c r="F4953" i="2"/>
  <c r="G4953" i="2"/>
  <c r="C4955" i="2"/>
  <c r="H3173" i="2" l="1"/>
  <c r="L4955" i="2"/>
  <c r="E4955" i="2"/>
  <c r="K4955" i="2"/>
  <c r="F4954" i="2"/>
  <c r="G4954" i="2"/>
  <c r="C4956" i="2"/>
  <c r="I3173" i="2" l="1"/>
  <c r="M3173" i="2" s="1"/>
  <c r="N3173" i="2"/>
  <c r="D3174" i="2" s="1"/>
  <c r="A3173" i="2"/>
  <c r="L4956" i="2"/>
  <c r="E4956" i="2"/>
  <c r="K4956" i="2"/>
  <c r="F4955" i="2"/>
  <c r="G4955" i="2"/>
  <c r="C4957" i="2"/>
  <c r="H3174" i="2" l="1"/>
  <c r="A3174" i="2"/>
  <c r="N3174" i="2"/>
  <c r="D3175" i="2" s="1"/>
  <c r="I3174" i="2"/>
  <c r="M3174" i="2" s="1"/>
  <c r="L4957" i="2"/>
  <c r="E4957" i="2"/>
  <c r="K4957" i="2"/>
  <c r="F4956" i="2"/>
  <c r="G4956" i="2"/>
  <c r="C4958" i="2"/>
  <c r="H3175" i="2" l="1"/>
  <c r="A3175" i="2" s="1"/>
  <c r="K4958" i="2"/>
  <c r="E4958" i="2"/>
  <c r="F4957" i="2"/>
  <c r="G4957" i="2"/>
  <c r="C4959" i="2"/>
  <c r="I3175" i="2" l="1"/>
  <c r="M3175" i="2" s="1"/>
  <c r="N3175" i="2"/>
  <c r="D3176" i="2" s="1"/>
  <c r="E4959" i="2"/>
  <c r="K4959" i="2"/>
  <c r="F4958" i="2"/>
  <c r="G4958" i="2"/>
  <c r="C4960" i="2"/>
  <c r="H3176" i="2" l="1"/>
  <c r="A3176" i="2"/>
  <c r="I3176" i="2"/>
  <c r="M3176" i="2" s="1"/>
  <c r="N3176" i="2"/>
  <c r="D3177" i="2" s="1"/>
  <c r="K4960" i="2"/>
  <c r="E4960" i="2"/>
  <c r="F4959" i="2"/>
  <c r="G4959" i="2"/>
  <c r="C4961" i="2"/>
  <c r="H3177" i="2" l="1"/>
  <c r="N3177" i="2" s="1"/>
  <c r="D3178" i="2" s="1"/>
  <c r="I3177" i="2"/>
  <c r="M3177" i="2" s="1"/>
  <c r="H3178" i="2"/>
  <c r="K4961" i="2"/>
  <c r="E4961" i="2"/>
  <c r="F4960" i="2"/>
  <c r="G4960" i="2"/>
  <c r="C4962" i="2"/>
  <c r="A3177" i="2" l="1"/>
  <c r="A3178" i="2"/>
  <c r="I3178" i="2"/>
  <c r="M3178" i="2" s="1"/>
  <c r="N3178" i="2"/>
  <c r="D3179" i="2" s="1"/>
  <c r="K4962" i="2"/>
  <c r="G4961" i="2"/>
  <c r="F4961" i="2"/>
  <c r="C4963" i="2"/>
  <c r="H3179" i="2" l="1"/>
  <c r="L4963" i="2"/>
  <c r="K4963" i="2"/>
  <c r="C4964" i="2"/>
  <c r="A3179" i="2" l="1"/>
  <c r="I3179" i="2"/>
  <c r="M3179" i="2" s="1"/>
  <c r="N3179" i="2"/>
  <c r="D3180" i="2" s="1"/>
  <c r="L4964" i="2"/>
  <c r="K4964" i="2"/>
  <c r="C4965" i="2"/>
  <c r="H3180" i="2" l="1"/>
  <c r="L4965" i="2"/>
  <c r="K4965" i="2"/>
  <c r="C4966" i="2"/>
  <c r="A3180" i="2" l="1"/>
  <c r="I3180" i="2"/>
  <c r="M3180" i="2" s="1"/>
  <c r="N3180" i="2"/>
  <c r="D3181" i="2" s="1"/>
  <c r="L4966" i="2"/>
  <c r="E4966" i="2"/>
  <c r="K4966" i="2"/>
  <c r="C4967" i="2"/>
  <c r="H3181" i="2" l="1"/>
  <c r="N3181" i="2"/>
  <c r="D3182" i="2" s="1"/>
  <c r="I3181" i="2"/>
  <c r="M3181" i="2" s="1"/>
  <c r="H3182" i="2" s="1"/>
  <c r="A3181" i="2"/>
  <c r="L4967" i="2"/>
  <c r="E4967" i="2"/>
  <c r="K4967" i="2"/>
  <c r="F4966" i="2"/>
  <c r="G4966" i="2"/>
  <c r="C4968" i="2"/>
  <c r="A3182" i="2" l="1"/>
  <c r="I3182" i="2"/>
  <c r="M3182" i="2" s="1"/>
  <c r="N3182" i="2"/>
  <c r="D3183" i="2" s="1"/>
  <c r="L4968" i="2"/>
  <c r="K4968" i="2"/>
  <c r="E4968" i="2"/>
  <c r="F4967" i="2"/>
  <c r="G4967" i="2"/>
  <c r="C4969" i="2"/>
  <c r="H3183" i="2" l="1"/>
  <c r="L4969" i="2"/>
  <c r="K4969" i="2"/>
  <c r="E4969" i="2"/>
  <c r="G4968" i="2"/>
  <c r="F4968" i="2"/>
  <c r="C4970" i="2"/>
  <c r="A3183" i="2" l="1"/>
  <c r="N3183" i="2"/>
  <c r="D3184" i="2" s="1"/>
  <c r="I3183" i="2"/>
  <c r="M3183" i="2" s="1"/>
  <c r="L4970" i="2"/>
  <c r="K4970" i="2"/>
  <c r="E4970" i="2"/>
  <c r="G4969" i="2"/>
  <c r="F4969" i="2"/>
  <c r="C4971" i="2"/>
  <c r="H3184" i="2" l="1"/>
  <c r="A3184" i="2" s="1"/>
  <c r="L4971" i="2"/>
  <c r="K4971" i="2"/>
  <c r="E4971" i="2"/>
  <c r="F4970" i="2"/>
  <c r="G4970" i="2"/>
  <c r="C4972" i="2"/>
  <c r="N3184" i="2" l="1"/>
  <c r="D3185" i="2" s="1"/>
  <c r="I3184" i="2"/>
  <c r="M3184" i="2" s="1"/>
  <c r="H3185" i="2" s="1"/>
  <c r="L4972" i="2"/>
  <c r="K4972" i="2"/>
  <c r="E4972" i="2"/>
  <c r="F4971" i="2"/>
  <c r="G4971" i="2"/>
  <c r="C4973" i="2"/>
  <c r="I3185" i="2" l="1"/>
  <c r="M3185" i="2" s="1"/>
  <c r="N3185" i="2"/>
  <c r="D3186" i="2" s="1"/>
  <c r="A3185" i="2"/>
  <c r="H3186" i="2"/>
  <c r="A3186" i="2" s="1"/>
  <c r="L4973" i="2"/>
  <c r="N3186" i="2"/>
  <c r="D3187" i="2" s="1"/>
  <c r="I3186" i="2"/>
  <c r="M3186" i="2" s="1"/>
  <c r="K4973" i="2"/>
  <c r="E4973" i="2"/>
  <c r="F4972" i="2"/>
  <c r="G4972" i="2"/>
  <c r="C4974" i="2"/>
  <c r="L4974" i="2" l="1"/>
  <c r="H3187" i="2"/>
  <c r="A3187" i="2" s="1"/>
  <c r="E4974" i="2"/>
  <c r="K4974" i="2"/>
  <c r="F4973" i="2"/>
  <c r="G4973" i="2"/>
  <c r="C4975" i="2"/>
  <c r="L4975" i="2" l="1"/>
  <c r="I3187" i="2"/>
  <c r="M3187" i="2" s="1"/>
  <c r="N3187" i="2"/>
  <c r="D3188" i="2" s="1"/>
  <c r="E4975" i="2"/>
  <c r="K4975" i="2"/>
  <c r="F4974" i="2"/>
  <c r="G4974" i="2"/>
  <c r="C4976" i="2"/>
  <c r="L4976" i="2" l="1"/>
  <c r="H3188" i="2"/>
  <c r="I3188" i="2" s="1"/>
  <c r="M3188" i="2" s="1"/>
  <c r="E4976" i="2"/>
  <c r="K4976" i="2"/>
  <c r="F4975" i="2"/>
  <c r="G4975" i="2"/>
  <c r="C4977" i="2"/>
  <c r="N3188" i="2" l="1"/>
  <c r="D3189" i="2" s="1"/>
  <c r="L4977" i="2"/>
  <c r="A3188" i="2"/>
  <c r="E4977" i="2"/>
  <c r="K4977" i="2"/>
  <c r="F4976" i="2"/>
  <c r="G4976" i="2"/>
  <c r="C4978" i="2"/>
  <c r="H3189" i="2" l="1"/>
  <c r="N3189" i="2" s="1"/>
  <c r="D3190" i="2" s="1"/>
  <c r="L4978" i="2"/>
  <c r="E4978" i="2"/>
  <c r="K4978" i="2"/>
  <c r="F4977" i="2"/>
  <c r="G4977" i="2"/>
  <c r="C4979" i="2"/>
  <c r="I3189" i="2" l="1"/>
  <c r="M3189" i="2" s="1"/>
  <c r="A3189" i="2"/>
  <c r="L4979" i="2"/>
  <c r="H3190" i="2"/>
  <c r="I3190" i="2" s="1"/>
  <c r="M3190" i="2" s="1"/>
  <c r="K4979" i="2"/>
  <c r="E4979" i="2"/>
  <c r="F4978" i="2"/>
  <c r="G4978" i="2"/>
  <c r="C4980" i="2"/>
  <c r="L4980" i="2" l="1"/>
  <c r="N3190" i="2"/>
  <c r="D3191" i="2" s="1"/>
  <c r="A3190" i="2"/>
  <c r="K4980" i="2"/>
  <c r="E4980" i="2"/>
  <c r="F4979" i="2"/>
  <c r="G4979" i="2"/>
  <c r="C4981" i="2"/>
  <c r="H3191" i="2" l="1"/>
  <c r="A3191" i="2" s="1"/>
  <c r="L4981" i="2"/>
  <c r="K4981" i="2"/>
  <c r="E4981" i="2"/>
  <c r="G4980" i="2"/>
  <c r="F4980" i="2"/>
  <c r="C4982" i="2"/>
  <c r="L4982" i="2" l="1"/>
  <c r="I3191" i="2"/>
  <c r="M3191" i="2" s="1"/>
  <c r="N3191" i="2"/>
  <c r="D3192" i="2" s="1"/>
  <c r="K4982" i="2"/>
  <c r="E4982" i="2"/>
  <c r="G4981" i="2"/>
  <c r="F4981" i="2"/>
  <c r="C4983" i="2"/>
  <c r="H3192" i="2" l="1"/>
  <c r="I3192" i="2" s="1"/>
  <c r="M3192" i="2" s="1"/>
  <c r="L4983" i="2"/>
  <c r="K4983" i="2"/>
  <c r="E4983" i="2"/>
  <c r="F4982" i="2"/>
  <c r="G4982" i="2"/>
  <c r="C4984" i="2"/>
  <c r="A3192" i="2" l="1"/>
  <c r="N3192" i="2"/>
  <c r="D3193" i="2" s="1"/>
  <c r="L4984" i="2"/>
  <c r="K4984" i="2"/>
  <c r="E4984" i="2"/>
  <c r="F4983" i="2"/>
  <c r="G4983" i="2"/>
  <c r="C4985" i="2"/>
  <c r="H3193" i="2" l="1"/>
  <c r="A3193" i="2" s="1"/>
  <c r="L3193" i="2"/>
  <c r="L4985" i="2"/>
  <c r="E4985" i="2"/>
  <c r="K4985" i="2"/>
  <c r="F4984" i="2"/>
  <c r="G4984" i="2"/>
  <c r="C4986" i="2"/>
  <c r="N3193" i="2" l="1"/>
  <c r="D3194" i="2" s="1"/>
  <c r="I3193" i="2"/>
  <c r="M3193" i="2" s="1"/>
  <c r="L4986" i="2"/>
  <c r="E4986" i="2"/>
  <c r="K4986" i="2"/>
  <c r="F4985" i="2"/>
  <c r="G4985" i="2"/>
  <c r="C4987" i="2"/>
  <c r="H3194" i="2" l="1"/>
  <c r="L3194" i="2" s="1"/>
  <c r="L4987" i="2"/>
  <c r="K4987" i="2"/>
  <c r="E4987" i="2"/>
  <c r="G4986" i="2"/>
  <c r="F4986" i="2"/>
  <c r="C4988" i="2"/>
  <c r="N3194" i="2" l="1"/>
  <c r="D3195" i="2" s="1"/>
  <c r="A3194" i="2"/>
  <c r="I3194" i="2"/>
  <c r="M3194" i="2" s="1"/>
  <c r="H3195" i="2"/>
  <c r="L4988" i="2"/>
  <c r="E4988" i="2"/>
  <c r="K4988" i="2"/>
  <c r="G4987" i="2"/>
  <c r="F4987" i="2"/>
  <c r="C4989" i="2"/>
  <c r="I3195" i="2" l="1"/>
  <c r="M3195" i="2" s="1"/>
  <c r="N3195" i="2"/>
  <c r="D3196" i="2" s="1"/>
  <c r="A3195" i="2"/>
  <c r="E3199" i="2"/>
  <c r="F3199" i="2" s="1"/>
  <c r="G3199" i="2" s="1"/>
  <c r="E4989" i="2"/>
  <c r="K4989" i="2"/>
  <c r="G4988" i="2"/>
  <c r="F4988" i="2"/>
  <c r="C4990" i="2"/>
  <c r="H3196" i="2" l="1"/>
  <c r="L3196" i="2" s="1"/>
  <c r="E4990" i="2"/>
  <c r="K4990" i="2"/>
  <c r="F4989" i="2"/>
  <c r="G4989" i="2"/>
  <c r="C4991" i="2"/>
  <c r="I3196" i="2" l="1"/>
  <c r="M3196" i="2" s="1"/>
  <c r="N3196" i="2"/>
  <c r="D3197" i="2" s="1"/>
  <c r="A3196" i="2"/>
  <c r="K4991" i="2"/>
  <c r="E4991" i="2"/>
  <c r="F4990" i="2"/>
  <c r="G4990" i="2"/>
  <c r="C4992" i="2"/>
  <c r="E3197" i="2" l="1"/>
  <c r="H3197" i="2"/>
  <c r="K4992" i="2"/>
  <c r="F4991" i="2"/>
  <c r="G4991" i="2"/>
  <c r="C4993" i="2"/>
  <c r="G3197" i="2" l="1"/>
  <c r="F3197" i="2"/>
  <c r="N3197" i="2"/>
  <c r="D3198" i="2" s="1"/>
  <c r="I3197" i="2"/>
  <c r="A3197" i="2"/>
  <c r="E3200" i="2"/>
  <c r="F3200" i="2" s="1"/>
  <c r="G3200" i="2" s="1"/>
  <c r="L4993" i="2"/>
  <c r="K4993" i="2"/>
  <c r="C4994" i="2"/>
  <c r="M3197" i="2"/>
  <c r="H3198" i="2" l="1"/>
  <c r="A3198" i="2" s="1"/>
  <c r="E3198" i="2"/>
  <c r="L4994" i="2"/>
  <c r="K4994" i="2"/>
  <c r="C4995" i="2"/>
  <c r="N3198" i="2" l="1"/>
  <c r="I3198" i="2"/>
  <c r="M3198" i="2" s="1"/>
  <c r="G3198" i="2"/>
  <c r="F3198" i="2"/>
  <c r="L4995" i="2"/>
  <c r="K4995" i="2"/>
  <c r="C4996" i="2"/>
  <c r="H3199" i="2" l="1"/>
  <c r="I3199" i="2" s="1"/>
  <c r="M3199" i="2" s="1"/>
  <c r="D3199" i="2"/>
  <c r="L4996" i="2"/>
  <c r="K4996" i="2"/>
  <c r="C4997" i="2"/>
  <c r="A3199" i="2" l="1"/>
  <c r="N3199" i="2"/>
  <c r="D3200" i="2" s="1"/>
  <c r="L4997" i="2"/>
  <c r="K4997" i="2"/>
  <c r="E4997" i="2"/>
  <c r="C4998" i="2"/>
  <c r="H3200" i="2" l="1"/>
  <c r="A3200" i="2" s="1"/>
  <c r="I3200" i="2"/>
  <c r="M3200" i="2" s="1"/>
  <c r="N3200" i="2"/>
  <c r="D3201" i="2" s="1"/>
  <c r="L4998" i="2"/>
  <c r="K4998" i="2"/>
  <c r="E4998" i="2"/>
  <c r="F4997" i="2"/>
  <c r="G4997" i="2"/>
  <c r="C4999" i="2"/>
  <c r="H3201" i="2" l="1"/>
  <c r="A3201" i="2" s="1"/>
  <c r="L4999" i="2"/>
  <c r="K4999" i="2"/>
  <c r="E4999" i="2"/>
  <c r="G4998" i="2"/>
  <c r="F4998" i="2"/>
  <c r="C5000" i="2"/>
  <c r="I3201" i="2" l="1"/>
  <c r="M3201" i="2" s="1"/>
  <c r="N3201" i="2"/>
  <c r="D3202" i="2" s="1"/>
  <c r="L5000" i="2"/>
  <c r="K5000" i="2"/>
  <c r="E5000" i="2"/>
  <c r="G4999" i="2"/>
  <c r="F4999" i="2"/>
  <c r="C5001" i="2"/>
  <c r="H3202" i="2" l="1"/>
  <c r="L5001" i="2"/>
  <c r="K5001" i="2"/>
  <c r="E5001" i="2"/>
  <c r="F5000" i="2"/>
  <c r="G5000" i="2"/>
  <c r="C5002" i="2"/>
  <c r="I3202" i="2" l="1"/>
  <c r="M3202" i="2" s="1"/>
  <c r="N3202" i="2"/>
  <c r="D3203" i="2" s="1"/>
  <c r="A3202" i="2"/>
  <c r="L5002" i="2"/>
  <c r="K5002" i="2"/>
  <c r="E5002" i="2"/>
  <c r="F5001" i="2"/>
  <c r="G5001" i="2"/>
  <c r="C5003" i="2"/>
  <c r="H3203" i="2" l="1"/>
  <c r="L5003" i="2"/>
  <c r="E5003" i="2"/>
  <c r="K5003" i="2"/>
  <c r="F5002" i="2"/>
  <c r="G5002" i="2"/>
  <c r="C5004" i="2"/>
  <c r="I3203" i="2" l="1"/>
  <c r="M3203" i="2" s="1"/>
  <c r="A3203" i="2"/>
  <c r="N3203" i="2"/>
  <c r="D3204" i="2" s="1"/>
  <c r="L5004" i="2"/>
  <c r="E5004" i="2"/>
  <c r="K5004" i="2"/>
  <c r="F5003" i="2"/>
  <c r="G5003" i="2"/>
  <c r="C5005" i="2"/>
  <c r="H3204" i="2" l="1"/>
  <c r="L5005" i="2"/>
  <c r="E5005" i="2"/>
  <c r="K5005" i="2"/>
  <c r="F5004" i="2"/>
  <c r="G5004" i="2"/>
  <c r="C5006" i="2"/>
  <c r="I3204" i="2" l="1"/>
  <c r="M3204" i="2" s="1"/>
  <c r="N3204" i="2"/>
  <c r="D3205" i="2" s="1"/>
  <c r="A3204" i="2"/>
  <c r="L5006" i="2"/>
  <c r="E5006" i="2"/>
  <c r="K5006" i="2"/>
  <c r="F5005" i="2"/>
  <c r="G5005" i="2"/>
  <c r="C5007" i="2"/>
  <c r="H3205" i="2" l="1"/>
  <c r="L5007" i="2"/>
  <c r="E5007" i="2"/>
  <c r="K5007" i="2"/>
  <c r="F5006" i="2"/>
  <c r="G5006" i="2"/>
  <c r="C5008" i="2"/>
  <c r="N3205" i="2" l="1"/>
  <c r="D3206" i="2" s="1"/>
  <c r="A3205" i="2"/>
  <c r="I3205" i="2"/>
  <c r="M3205" i="2" s="1"/>
  <c r="L5008" i="2"/>
  <c r="E5008" i="2"/>
  <c r="K5008" i="2"/>
  <c r="F5007" i="2"/>
  <c r="G5007" i="2"/>
  <c r="C5009" i="2"/>
  <c r="H3206" i="2" l="1"/>
  <c r="I3206" i="2" s="1"/>
  <c r="M3206" i="2" s="1"/>
  <c r="L5009" i="2"/>
  <c r="E5009" i="2"/>
  <c r="K5009" i="2"/>
  <c r="F5008" i="2"/>
  <c r="G5008" i="2"/>
  <c r="C5010" i="2"/>
  <c r="A3206" i="2" l="1"/>
  <c r="N3206" i="2"/>
  <c r="D3207" i="2" s="1"/>
  <c r="L5010" i="2"/>
  <c r="K5010" i="2"/>
  <c r="E5010" i="2"/>
  <c r="F5009" i="2"/>
  <c r="G5009" i="2"/>
  <c r="C5011" i="2"/>
  <c r="H3207" i="2" l="1"/>
  <c r="I3207" i="2" s="1"/>
  <c r="M3207" i="2" s="1"/>
  <c r="L5011" i="2"/>
  <c r="K5011" i="2"/>
  <c r="E5011" i="2"/>
  <c r="G5010" i="2"/>
  <c r="F5010" i="2"/>
  <c r="C5012" i="2"/>
  <c r="N3207" i="2" l="1"/>
  <c r="D3208" i="2" s="1"/>
  <c r="A3207" i="2"/>
  <c r="L5012" i="2"/>
  <c r="K5012" i="2"/>
  <c r="E5012" i="2"/>
  <c r="F5011" i="2"/>
  <c r="G5011" i="2"/>
  <c r="C5013" i="2"/>
  <c r="H3208" i="2" l="1"/>
  <c r="I3208" i="2" s="1"/>
  <c r="M3208" i="2" s="1"/>
  <c r="N3208" i="2"/>
  <c r="D3209" i="2" s="1"/>
  <c r="A3208" i="2"/>
  <c r="L5013" i="2"/>
  <c r="K5013" i="2"/>
  <c r="E5013" i="2"/>
  <c r="F5012" i="2"/>
  <c r="G5012" i="2"/>
  <c r="C5014" i="2"/>
  <c r="H3209" i="2" l="1"/>
  <c r="A3209" i="2" s="1"/>
  <c r="L5014" i="2"/>
  <c r="K5014" i="2"/>
  <c r="E5014" i="2"/>
  <c r="F5013" i="2"/>
  <c r="G5013" i="2"/>
  <c r="C5015" i="2"/>
  <c r="I3209" i="2" l="1"/>
  <c r="M3209" i="2" s="1"/>
  <c r="N3209" i="2"/>
  <c r="D3210" i="2" s="1"/>
  <c r="L5015" i="2"/>
  <c r="E5015" i="2"/>
  <c r="K5015" i="2"/>
  <c r="F5014" i="2"/>
  <c r="G5014" i="2"/>
  <c r="C5016" i="2"/>
  <c r="H3210" i="2" l="1"/>
  <c r="L5016" i="2"/>
  <c r="E5016" i="2"/>
  <c r="K5016" i="2"/>
  <c r="F5015" i="2"/>
  <c r="G5015" i="2"/>
  <c r="C5017" i="2"/>
  <c r="N3210" i="2" l="1"/>
  <c r="D3211" i="2" s="1"/>
  <c r="I3210" i="2"/>
  <c r="M3210" i="2" s="1"/>
  <c r="A3210" i="2"/>
  <c r="L5017" i="2"/>
  <c r="E5017" i="2"/>
  <c r="K5017" i="2"/>
  <c r="F5016" i="2"/>
  <c r="G5016" i="2"/>
  <c r="C5018" i="2"/>
  <c r="H3211" i="2" l="1"/>
  <c r="I3211" i="2" s="1"/>
  <c r="M3211" i="2" s="1"/>
  <c r="L5018" i="2"/>
  <c r="E5018" i="2"/>
  <c r="K5018" i="2"/>
  <c r="F5017" i="2"/>
  <c r="G5017" i="2"/>
  <c r="C5019" i="2"/>
  <c r="A3211" i="2" l="1"/>
  <c r="N3211" i="2"/>
  <c r="D3212" i="2" s="1"/>
  <c r="E5019" i="2"/>
  <c r="K5019" i="2"/>
  <c r="F5018" i="2"/>
  <c r="G5018" i="2"/>
  <c r="C5020" i="2"/>
  <c r="H3212" i="2" l="1"/>
  <c r="A3212" i="2" s="1"/>
  <c r="E5020" i="2"/>
  <c r="K5020" i="2"/>
  <c r="F5019" i="2"/>
  <c r="G5019" i="2"/>
  <c r="C5021" i="2"/>
  <c r="N3212" i="2" l="1"/>
  <c r="D3213" i="2" s="1"/>
  <c r="I3212" i="2"/>
  <c r="M3212" i="2" s="1"/>
  <c r="K5021" i="2"/>
  <c r="E5021" i="2"/>
  <c r="F5020" i="2"/>
  <c r="G5020" i="2"/>
  <c r="C5022" i="2"/>
  <c r="H3213" i="2" l="1"/>
  <c r="A3213" i="2" s="1"/>
  <c r="N3213" i="2"/>
  <c r="D3214" i="2" s="1"/>
  <c r="K5022" i="2"/>
  <c r="E5022" i="2"/>
  <c r="F5021" i="2"/>
  <c r="G5021" i="2"/>
  <c r="C5023" i="2"/>
  <c r="I3213" i="2" l="1"/>
  <c r="M3213" i="2" s="1"/>
  <c r="H3214" i="2"/>
  <c r="A3214" i="2" s="1"/>
  <c r="K5023" i="2"/>
  <c r="G5022" i="2"/>
  <c r="F5022" i="2"/>
  <c r="C5024" i="2"/>
  <c r="I3214" i="2" l="1"/>
  <c r="M3214" i="2" s="1"/>
  <c r="N3214" i="2"/>
  <c r="D3215" i="2" s="1"/>
  <c r="L5024" i="2"/>
  <c r="K5024" i="2"/>
  <c r="C5025" i="2"/>
  <c r="H3215" i="2" l="1"/>
  <c r="N3215" i="2" s="1"/>
  <c r="D3216" i="2" s="1"/>
  <c r="L5025" i="2"/>
  <c r="K5025" i="2"/>
  <c r="C5026" i="2"/>
  <c r="A3215" i="2" l="1"/>
  <c r="I3215" i="2"/>
  <c r="M3215" i="2" s="1"/>
  <c r="H3216" i="2" s="1"/>
  <c r="A3216" i="2" s="1"/>
  <c r="L5026" i="2"/>
  <c r="K5026" i="2"/>
  <c r="C5027" i="2"/>
  <c r="N3216" i="2" l="1"/>
  <c r="D3217" i="2" s="1"/>
  <c r="I3216" i="2"/>
  <c r="M3216" i="2" s="1"/>
  <c r="L5027" i="2"/>
  <c r="K5027" i="2"/>
  <c r="C5028" i="2"/>
  <c r="H3217" i="2" l="1"/>
  <c r="I3217" i="2" s="1"/>
  <c r="M3217" i="2" s="1"/>
  <c r="A3217" i="2"/>
  <c r="L5028" i="2"/>
  <c r="L3226" i="2"/>
  <c r="K5028" i="2"/>
  <c r="E5028" i="2"/>
  <c r="C5029" i="2"/>
  <c r="N3217" i="2" l="1"/>
  <c r="D3218" i="2" s="1"/>
  <c r="L5029" i="2"/>
  <c r="K5029" i="2"/>
  <c r="E5029" i="2"/>
  <c r="F5028" i="2"/>
  <c r="G5028" i="2"/>
  <c r="C5030" i="2"/>
  <c r="H3218" i="2" l="1"/>
  <c r="L5030" i="2"/>
  <c r="K5030" i="2"/>
  <c r="E5030" i="2"/>
  <c r="G5029" i="2"/>
  <c r="F5029" i="2"/>
  <c r="C5031" i="2"/>
  <c r="A3218" i="2" l="1"/>
  <c r="N3218" i="2"/>
  <c r="D3219" i="2" s="1"/>
  <c r="I3218" i="2"/>
  <c r="M3218" i="2" s="1"/>
  <c r="L5031" i="2"/>
  <c r="L3227" i="2"/>
  <c r="K5031" i="2"/>
  <c r="E5031" i="2"/>
  <c r="F5030" i="2"/>
  <c r="G5030" i="2"/>
  <c r="C5032" i="2"/>
  <c r="H3219" i="2" l="1"/>
  <c r="N3219" i="2" s="1"/>
  <c r="D3220" i="2" s="1"/>
  <c r="I3219" i="2"/>
  <c r="M3219" i="2" s="1"/>
  <c r="H3220" i="2" s="1"/>
  <c r="I3220" i="2" s="1"/>
  <c r="M3220" i="2" s="1"/>
  <c r="A3219" i="2"/>
  <c r="A3220" i="2"/>
  <c r="N3220" i="2"/>
  <c r="D3221" i="2" s="1"/>
  <c r="L5032" i="2"/>
  <c r="K5032" i="2"/>
  <c r="E5032" i="2"/>
  <c r="F5031" i="2"/>
  <c r="G5031" i="2"/>
  <c r="C5033" i="2"/>
  <c r="H3221" i="2" l="1"/>
  <c r="A3221" i="2" s="1"/>
  <c r="N3221" i="2"/>
  <c r="D3222" i="2" s="1"/>
  <c r="I3221" i="2"/>
  <c r="M3221" i="2" s="1"/>
  <c r="H3222" i="2"/>
  <c r="A3222" i="2" s="1"/>
  <c r="L5033" i="2"/>
  <c r="K5033" i="2"/>
  <c r="E5033" i="2"/>
  <c r="F5032" i="2"/>
  <c r="G5032" i="2"/>
  <c r="C5034" i="2"/>
  <c r="I3222" i="2" l="1"/>
  <c r="M3222" i="2" s="1"/>
  <c r="N3222" i="2"/>
  <c r="D3223" i="2" s="1"/>
  <c r="L5034" i="2"/>
  <c r="E5034" i="2"/>
  <c r="K5034" i="2"/>
  <c r="F5033" i="2"/>
  <c r="G5033" i="2"/>
  <c r="C5035" i="2"/>
  <c r="H3223" i="2" l="1"/>
  <c r="L5035" i="2"/>
  <c r="E5035" i="2"/>
  <c r="K5035" i="2"/>
  <c r="F5034" i="2"/>
  <c r="G5034" i="2"/>
  <c r="C5036" i="2"/>
  <c r="I3223" i="2" l="1"/>
  <c r="M3223" i="2" s="1"/>
  <c r="N3223" i="2"/>
  <c r="D3224" i="2" s="1"/>
  <c r="A3223" i="2"/>
  <c r="L5036" i="2"/>
  <c r="E5036" i="2"/>
  <c r="K5036" i="2"/>
  <c r="F5035" i="2"/>
  <c r="G5035" i="2"/>
  <c r="C5037" i="2"/>
  <c r="H3224" i="2" l="1"/>
  <c r="A3224" i="2" s="1"/>
  <c r="L5037" i="2"/>
  <c r="E3229" i="2"/>
  <c r="F3229" i="2" s="1"/>
  <c r="G3229" i="2" s="1"/>
  <c r="E5037" i="2"/>
  <c r="K5037" i="2"/>
  <c r="F5036" i="2"/>
  <c r="G5036" i="2"/>
  <c r="C5038" i="2"/>
  <c r="L3224" i="2" l="1"/>
  <c r="I3224" i="2"/>
  <c r="M3224" i="2" s="1"/>
  <c r="N3224" i="2"/>
  <c r="D3225" i="2" s="1"/>
  <c r="L5038" i="2"/>
  <c r="E5038" i="2"/>
  <c r="K5038" i="2"/>
  <c r="F5037" i="2"/>
  <c r="G5037" i="2"/>
  <c r="C5039" i="2"/>
  <c r="H3225" i="2" l="1"/>
  <c r="L3225" i="2" s="1"/>
  <c r="E3230" i="2"/>
  <c r="L5039" i="2"/>
  <c r="E5039" i="2"/>
  <c r="K5039" i="2"/>
  <c r="F5038" i="2"/>
  <c r="G5038" i="2"/>
  <c r="C5040" i="2"/>
  <c r="A3225" i="2" l="1"/>
  <c r="I3225" i="2"/>
  <c r="M3225" i="2" s="1"/>
  <c r="N3225" i="2"/>
  <c r="D3226" i="2" s="1"/>
  <c r="L5040" i="2"/>
  <c r="G3230" i="2"/>
  <c r="F3230" i="2"/>
  <c r="K5040" i="2"/>
  <c r="E5040" i="2"/>
  <c r="F5039" i="2"/>
  <c r="G5039" i="2"/>
  <c r="C5041" i="2"/>
  <c r="H3226" i="2" l="1"/>
  <c r="L5041" i="2"/>
  <c r="K5041" i="2"/>
  <c r="E5041" i="2"/>
  <c r="F5040" i="2"/>
  <c r="G5040" i="2"/>
  <c r="C5042" i="2"/>
  <c r="A3226" i="2" l="1"/>
  <c r="N3226" i="2"/>
  <c r="D3227" i="2" s="1"/>
  <c r="I3226" i="2"/>
  <c r="M3226" i="2" s="1"/>
  <c r="L5042" i="2"/>
  <c r="K5042" i="2"/>
  <c r="E5042" i="2"/>
  <c r="G5041" i="2"/>
  <c r="F5041" i="2"/>
  <c r="C5043" i="2"/>
  <c r="H3227" i="2" l="1"/>
  <c r="N3227" i="2" s="1"/>
  <c r="E3227" i="2"/>
  <c r="A3227" i="2"/>
  <c r="L5043" i="2"/>
  <c r="K5043" i="2"/>
  <c r="E5043" i="2"/>
  <c r="F5042" i="2"/>
  <c r="G5042" i="2"/>
  <c r="C5044" i="2"/>
  <c r="I3227" i="2" l="1"/>
  <c r="M3227" i="2" s="1"/>
  <c r="H3228" i="2" s="1"/>
  <c r="F3227" i="2"/>
  <c r="G3227" i="2"/>
  <c r="D3228" i="2" s="1"/>
  <c r="E3228" i="2" s="1"/>
  <c r="L5044" i="2"/>
  <c r="K5044" i="2"/>
  <c r="E5044" i="2"/>
  <c r="F5043" i="2"/>
  <c r="G5043" i="2"/>
  <c r="C5045" i="2"/>
  <c r="F3228" i="2" l="1"/>
  <c r="G3228" i="2"/>
  <c r="A3228" i="2"/>
  <c r="N3228" i="2"/>
  <c r="D3229" i="2" s="1"/>
  <c r="I3228" i="2"/>
  <c r="L5045" i="2"/>
  <c r="K5045" i="2"/>
  <c r="E5045" i="2"/>
  <c r="G5044" i="2"/>
  <c r="F5044" i="2"/>
  <c r="C5046" i="2"/>
  <c r="M3228" i="2"/>
  <c r="H3229" i="2" l="1"/>
  <c r="A3229" i="2" s="1"/>
  <c r="L5046" i="2"/>
  <c r="E5046" i="2"/>
  <c r="K5046" i="2"/>
  <c r="F5045" i="2"/>
  <c r="G5045" i="2"/>
  <c r="C5047" i="2"/>
  <c r="I3229" i="2" l="1"/>
  <c r="M3229" i="2" s="1"/>
  <c r="N3229" i="2"/>
  <c r="D3230" i="2" s="1"/>
  <c r="L5047" i="2"/>
  <c r="K5047" i="2"/>
  <c r="E5047" i="2"/>
  <c r="G5046" i="2"/>
  <c r="F5046" i="2"/>
  <c r="C5048" i="2"/>
  <c r="H3230" i="2" l="1"/>
  <c r="L5048" i="2"/>
  <c r="K5048" i="2"/>
  <c r="E5048" i="2"/>
  <c r="G5047" i="2"/>
  <c r="F5047" i="2"/>
  <c r="C5049" i="2"/>
  <c r="I3230" i="2" l="1"/>
  <c r="M3230" i="2" s="1"/>
  <c r="N3230" i="2"/>
  <c r="D3231" i="2" s="1"/>
  <c r="A3230" i="2"/>
  <c r="L5049" i="2"/>
  <c r="E5049" i="2"/>
  <c r="K5049" i="2"/>
  <c r="F5048" i="2"/>
  <c r="G5048" i="2"/>
  <c r="C5050" i="2"/>
  <c r="H3231" i="2" l="1"/>
  <c r="E5050" i="2"/>
  <c r="K5050" i="2"/>
  <c r="F5049" i="2"/>
  <c r="G5049" i="2"/>
  <c r="C5051" i="2"/>
  <c r="N3231" i="2" l="1"/>
  <c r="D3232" i="2" s="1"/>
  <c r="I3231" i="2"/>
  <c r="M3231" i="2" s="1"/>
  <c r="A3231" i="2"/>
  <c r="E5051" i="2"/>
  <c r="K5051" i="2"/>
  <c r="F5050" i="2"/>
  <c r="G5050" i="2"/>
  <c r="C5052" i="2"/>
  <c r="H3232" i="2" l="1"/>
  <c r="A3232" i="2" s="1"/>
  <c r="K5052" i="2"/>
  <c r="E5052" i="2"/>
  <c r="F5051" i="2"/>
  <c r="G5051" i="2"/>
  <c r="C5053" i="2"/>
  <c r="N3232" i="2" l="1"/>
  <c r="D3233" i="2" s="1"/>
  <c r="I3232" i="2"/>
  <c r="M3232" i="2" s="1"/>
  <c r="H3233" i="2"/>
  <c r="I3233" i="2" s="1"/>
  <c r="M3233" i="2" s="1"/>
  <c r="K5053" i="2"/>
  <c r="F5052" i="2"/>
  <c r="G5052" i="2"/>
  <c r="C5054" i="2"/>
  <c r="A3233" i="2" l="1"/>
  <c r="N3233" i="2"/>
  <c r="K5054" i="2"/>
  <c r="C5055" i="2"/>
  <c r="D3234" i="2" l="1"/>
  <c r="H3234" i="2"/>
  <c r="L5055" i="2"/>
  <c r="K5055" i="2"/>
  <c r="C5056" i="2"/>
  <c r="I3234" i="2" l="1"/>
  <c r="M3234" i="2" s="1"/>
  <c r="N3234" i="2"/>
  <c r="D3235" i="2" s="1"/>
  <c r="A3234" i="2"/>
  <c r="L5056" i="2"/>
  <c r="E5056" i="2"/>
  <c r="K5056" i="2"/>
  <c r="C5057" i="2"/>
  <c r="H3235" i="2" l="1"/>
  <c r="L5057" i="2"/>
  <c r="K5057" i="2"/>
  <c r="F5056" i="2"/>
  <c r="G5056" i="2"/>
  <c r="C5058" i="2"/>
  <c r="A3235" i="2" l="1"/>
  <c r="I3235" i="2"/>
  <c r="M3235" i="2" s="1"/>
  <c r="N3235" i="2"/>
  <c r="D3236" i="2" s="1"/>
  <c r="L5058" i="2"/>
  <c r="K5058" i="2"/>
  <c r="E5058" i="2"/>
  <c r="C5059" i="2"/>
  <c r="H3236" i="2" l="1"/>
  <c r="L5059" i="2"/>
  <c r="K5059" i="2"/>
  <c r="E5059" i="2"/>
  <c r="F5058" i="2"/>
  <c r="G5058" i="2"/>
  <c r="C5060" i="2"/>
  <c r="N3236" i="2" l="1"/>
  <c r="D3237" i="2" s="1"/>
  <c r="I3236" i="2"/>
  <c r="M3236" i="2" s="1"/>
  <c r="A3236" i="2"/>
  <c r="L5060" i="2"/>
  <c r="K5060" i="2"/>
  <c r="E5060" i="2"/>
  <c r="G5059" i="2"/>
  <c r="F5059" i="2"/>
  <c r="C5061" i="2"/>
  <c r="H3237" i="2" l="1"/>
  <c r="A3237" i="2" s="1"/>
  <c r="L5061" i="2"/>
  <c r="K5061" i="2"/>
  <c r="E5061" i="2"/>
  <c r="F5060" i="2"/>
  <c r="G5060" i="2"/>
  <c r="C5062" i="2"/>
  <c r="I3237" i="2" l="1"/>
  <c r="M3237" i="2" s="1"/>
  <c r="N3237" i="2"/>
  <c r="D3238" i="2" s="1"/>
  <c r="L5062" i="2"/>
  <c r="K5062" i="2"/>
  <c r="E5062" i="2"/>
  <c r="F5061" i="2"/>
  <c r="G5061" i="2"/>
  <c r="C5063" i="2"/>
  <c r="H3238" i="2" l="1"/>
  <c r="I3238" i="2" s="1"/>
  <c r="M3238" i="2" s="1"/>
  <c r="L5063" i="2"/>
  <c r="K5063" i="2"/>
  <c r="E5063" i="2"/>
  <c r="F5062" i="2"/>
  <c r="G5062" i="2"/>
  <c r="C5064" i="2"/>
  <c r="A3238" i="2" l="1"/>
  <c r="N3238" i="2"/>
  <c r="D3239" i="2" s="1"/>
  <c r="L5064" i="2"/>
  <c r="E5064" i="2"/>
  <c r="K5064" i="2"/>
  <c r="F5063" i="2"/>
  <c r="G5063" i="2"/>
  <c r="C5065" i="2"/>
  <c r="H3239" i="2" l="1"/>
  <c r="A3239" i="2" s="1"/>
  <c r="L5065" i="2"/>
  <c r="E5065" i="2"/>
  <c r="K5065" i="2"/>
  <c r="F5064" i="2"/>
  <c r="G5064" i="2"/>
  <c r="C5066" i="2"/>
  <c r="I3239" i="2" l="1"/>
  <c r="M3239" i="2" s="1"/>
  <c r="N3239" i="2"/>
  <c r="D3240" i="2" s="1"/>
  <c r="L5066" i="2"/>
  <c r="E5066" i="2"/>
  <c r="K5066" i="2"/>
  <c r="F5065" i="2"/>
  <c r="G5065" i="2"/>
  <c r="C5067" i="2"/>
  <c r="H3240" i="2" l="1"/>
  <c r="A3240" i="2" s="1"/>
  <c r="I3240" i="2"/>
  <c r="M3240" i="2" s="1"/>
  <c r="L5067" i="2"/>
  <c r="E5067" i="2"/>
  <c r="K5067" i="2"/>
  <c r="F5066" i="2"/>
  <c r="G5066" i="2"/>
  <c r="C5068" i="2"/>
  <c r="N3240" i="2" l="1"/>
  <c r="D3241" i="2" s="1"/>
  <c r="H3241" i="2"/>
  <c r="N3241" i="2" s="1"/>
  <c r="D3242" i="2" s="1"/>
  <c r="L5068" i="2"/>
  <c r="E5068" i="2"/>
  <c r="K5068" i="2"/>
  <c r="F5067" i="2"/>
  <c r="G5067" i="2"/>
  <c r="C5069" i="2"/>
  <c r="A3241" i="2" l="1"/>
  <c r="I3241" i="2"/>
  <c r="M3241" i="2" s="1"/>
  <c r="H3242" i="2" s="1"/>
  <c r="I3242" i="2" s="1"/>
  <c r="M3242" i="2" s="1"/>
  <c r="L5069" i="2"/>
  <c r="E5069" i="2"/>
  <c r="K5069" i="2"/>
  <c r="F5068" i="2"/>
  <c r="G5068" i="2"/>
  <c r="C5070" i="2"/>
  <c r="A3242" i="2" l="1"/>
  <c r="N3242" i="2"/>
  <c r="D3243" i="2" s="1"/>
  <c r="L5070" i="2"/>
  <c r="K5070" i="2"/>
  <c r="E5070" i="2"/>
  <c r="F5069" i="2"/>
  <c r="G5069" i="2"/>
  <c r="C5071" i="2"/>
  <c r="H3243" i="2" l="1"/>
  <c r="A3243" i="2" s="1"/>
  <c r="L5071" i="2"/>
  <c r="K5071" i="2"/>
  <c r="E5071" i="2"/>
  <c r="F5070" i="2"/>
  <c r="G5070" i="2"/>
  <c r="C5072" i="2"/>
  <c r="I3243" i="2" l="1"/>
  <c r="M3243" i="2" s="1"/>
  <c r="N3243" i="2"/>
  <c r="D3244" i="2" s="1"/>
  <c r="L5072" i="2"/>
  <c r="K5072" i="2"/>
  <c r="E5072" i="2"/>
  <c r="G5071" i="2"/>
  <c r="F5071" i="2"/>
  <c r="C5073" i="2"/>
  <c r="H3244" i="2" l="1"/>
  <c r="N3244" i="2" s="1"/>
  <c r="D3245" i="2" s="1"/>
  <c r="L5073" i="2"/>
  <c r="K5073" i="2"/>
  <c r="E5073" i="2"/>
  <c r="F5072" i="2"/>
  <c r="G5072" i="2"/>
  <c r="C5074" i="2"/>
  <c r="I3244" i="2" l="1"/>
  <c r="M3244" i="2" s="1"/>
  <c r="H3245" i="2" s="1"/>
  <c r="I3245" i="2" s="1"/>
  <c r="M3245" i="2" s="1"/>
  <c r="A3244" i="2"/>
  <c r="A3245" i="2"/>
  <c r="N3245" i="2"/>
  <c r="D3246" i="2" s="1"/>
  <c r="L5074" i="2"/>
  <c r="K5074" i="2"/>
  <c r="E5074" i="2"/>
  <c r="F5073" i="2"/>
  <c r="G5073" i="2"/>
  <c r="C5075" i="2"/>
  <c r="H3246" i="2" l="1"/>
  <c r="A3246" i="2" s="1"/>
  <c r="L5075" i="2"/>
  <c r="K5075" i="2"/>
  <c r="E5075" i="2"/>
  <c r="F5074" i="2"/>
  <c r="G5074" i="2"/>
  <c r="C5076" i="2"/>
  <c r="N3246" i="2" l="1"/>
  <c r="D3247" i="2" s="1"/>
  <c r="I3246" i="2"/>
  <c r="M3246" i="2" s="1"/>
  <c r="H3247" i="2" s="1"/>
  <c r="A3247" i="2" s="1"/>
  <c r="L5076" i="2"/>
  <c r="E5076" i="2"/>
  <c r="K5076" i="2"/>
  <c r="F5075" i="2"/>
  <c r="G5075" i="2"/>
  <c r="C5077" i="2"/>
  <c r="N3247" i="2" l="1"/>
  <c r="D3248" i="2" s="1"/>
  <c r="I3247" i="2"/>
  <c r="M3247" i="2" s="1"/>
  <c r="L5077" i="2"/>
  <c r="E5077" i="2"/>
  <c r="K5077" i="2"/>
  <c r="G5076" i="2"/>
  <c r="F5076" i="2"/>
  <c r="C5078" i="2"/>
  <c r="H3248" i="2" l="1"/>
  <c r="A3248" i="2" s="1"/>
  <c r="L5078" i="2"/>
  <c r="E5078" i="2"/>
  <c r="K5078" i="2"/>
  <c r="F5077" i="2"/>
  <c r="G5077" i="2"/>
  <c r="C5079" i="2"/>
  <c r="N3248" i="2" l="1"/>
  <c r="D3249" i="2" s="1"/>
  <c r="I3248" i="2"/>
  <c r="M3248" i="2" s="1"/>
  <c r="L5079" i="2"/>
  <c r="K5079" i="2"/>
  <c r="E5079" i="2"/>
  <c r="F5078" i="2"/>
  <c r="G5078" i="2"/>
  <c r="C5080" i="2"/>
  <c r="H3249" i="2" l="1"/>
  <c r="A3249" i="2" s="1"/>
  <c r="L3257" i="2"/>
  <c r="K5080" i="2"/>
  <c r="E5080" i="2"/>
  <c r="F5079" i="2"/>
  <c r="G5079" i="2"/>
  <c r="C5081" i="2"/>
  <c r="N3249" i="2" l="1"/>
  <c r="D3250" i="2" s="1"/>
  <c r="I3249" i="2"/>
  <c r="M3249" i="2" s="1"/>
  <c r="E5081" i="2"/>
  <c r="K5081" i="2"/>
  <c r="G5080" i="2"/>
  <c r="F5080" i="2"/>
  <c r="C5082" i="2"/>
  <c r="H3250" i="2" l="1"/>
  <c r="I3250" i="2" s="1"/>
  <c r="M3250" i="2" s="1"/>
  <c r="L3254" i="2"/>
  <c r="K5082" i="2"/>
  <c r="E5082" i="2"/>
  <c r="F5081" i="2"/>
  <c r="G5081" i="2"/>
  <c r="C5083" i="2"/>
  <c r="N3250" i="2" l="1"/>
  <c r="D3251" i="2" s="1"/>
  <c r="A3250" i="2"/>
  <c r="H3251" i="2"/>
  <c r="N3251" i="2" s="1"/>
  <c r="D3252" i="2" s="1"/>
  <c r="L5083" i="2"/>
  <c r="K5083" i="2"/>
  <c r="E5083" i="2"/>
  <c r="F5082" i="2"/>
  <c r="G5082" i="2"/>
  <c r="C5084" i="2"/>
  <c r="A3251" i="2" l="1"/>
  <c r="I3251" i="2"/>
  <c r="M3251" i="2" s="1"/>
  <c r="H3252" i="2" s="1"/>
  <c r="A3252" i="2" s="1"/>
  <c r="K5084" i="2"/>
  <c r="G5083" i="2"/>
  <c r="F5083" i="2"/>
  <c r="C5085" i="2"/>
  <c r="I3252" i="2" l="1"/>
  <c r="M3252" i="2" s="1"/>
  <c r="N3252" i="2"/>
  <c r="D3253" i="2" s="1"/>
  <c r="L5085" i="2"/>
  <c r="E3260" i="2"/>
  <c r="F3260" i="2" s="1"/>
  <c r="G3260" i="2" s="1"/>
  <c r="K5085" i="2"/>
  <c r="C5086" i="2"/>
  <c r="H3253" i="2" l="1"/>
  <c r="I3253" i="2" s="1"/>
  <c r="M3253" i="2" s="1"/>
  <c r="L3256" i="2"/>
  <c r="L5086" i="2"/>
  <c r="K5086" i="2"/>
  <c r="C5087" i="2"/>
  <c r="N3253" i="2" l="1"/>
  <c r="D3254" i="2" s="1"/>
  <c r="A3253" i="2"/>
  <c r="L5087" i="2"/>
  <c r="E3261" i="2"/>
  <c r="F3261" i="2" s="1"/>
  <c r="E5087" i="2"/>
  <c r="K5087" i="2"/>
  <c r="C5088" i="2"/>
  <c r="H3254" i="2" l="1"/>
  <c r="A3254" i="2" s="1"/>
  <c r="N3254" i="2"/>
  <c r="D3255" i="2" s="1"/>
  <c r="I3254" i="2"/>
  <c r="M3254" i="2" s="1"/>
  <c r="G3261" i="2"/>
  <c r="L5088" i="2"/>
  <c r="K5088" i="2"/>
  <c r="F5087" i="2"/>
  <c r="G5087" i="2"/>
  <c r="C5089" i="2"/>
  <c r="H3255" i="2" l="1"/>
  <c r="A3255" i="2"/>
  <c r="I3255" i="2"/>
  <c r="M3255" i="2" s="1"/>
  <c r="N3255" i="2"/>
  <c r="D3256" i="2" s="1"/>
  <c r="L3255" i="2"/>
  <c r="L5089" i="2"/>
  <c r="K5089" i="2"/>
  <c r="E5089" i="2"/>
  <c r="C5090" i="2"/>
  <c r="H3256" i="2" l="1"/>
  <c r="L5090" i="2"/>
  <c r="K5090" i="2"/>
  <c r="E5090" i="2"/>
  <c r="F5089" i="2"/>
  <c r="G5089" i="2"/>
  <c r="C5091" i="2"/>
  <c r="A3256" i="2" l="1"/>
  <c r="I3256" i="2"/>
  <c r="M3256" i="2" s="1"/>
  <c r="N3256" i="2"/>
  <c r="D3257" i="2" s="1"/>
  <c r="L5091" i="2"/>
  <c r="K5091" i="2"/>
  <c r="E5091" i="2"/>
  <c r="G5090" i="2"/>
  <c r="F5090" i="2"/>
  <c r="C5092" i="2"/>
  <c r="H3257" i="2" l="1"/>
  <c r="L5092" i="2"/>
  <c r="K5092" i="2"/>
  <c r="E5092" i="2"/>
  <c r="F5091" i="2"/>
  <c r="G5091" i="2"/>
  <c r="C5093" i="2"/>
  <c r="A3257" i="2" l="1"/>
  <c r="N3257" i="2"/>
  <c r="D3258" i="2" s="1"/>
  <c r="E3258" i="2" s="1"/>
  <c r="F3258" i="2" s="1"/>
  <c r="G3258" i="2" s="1"/>
  <c r="I3257" i="2"/>
  <c r="M3257" i="2" s="1"/>
  <c r="L5093" i="2"/>
  <c r="K5093" i="2"/>
  <c r="E5093" i="2"/>
  <c r="F5092" i="2"/>
  <c r="G5092" i="2"/>
  <c r="C5094" i="2"/>
  <c r="H3258" i="2" l="1"/>
  <c r="I3258" i="2" s="1"/>
  <c r="L5094" i="2"/>
  <c r="K5094" i="2"/>
  <c r="E5094" i="2"/>
  <c r="F5093" i="2"/>
  <c r="G5093" i="2"/>
  <c r="C5095" i="2"/>
  <c r="M3258" i="2"/>
  <c r="A3258" i="2" l="1"/>
  <c r="N3258" i="2"/>
  <c r="L5095" i="2"/>
  <c r="E5095" i="2"/>
  <c r="K5095" i="2"/>
  <c r="F5094" i="2"/>
  <c r="G5094" i="2"/>
  <c r="C5096" i="2"/>
  <c r="D3259" i="2" l="1"/>
  <c r="H3259" i="2"/>
  <c r="L5096" i="2"/>
  <c r="E5096" i="2"/>
  <c r="K5096" i="2"/>
  <c r="F5095" i="2"/>
  <c r="G5095" i="2"/>
  <c r="C5097" i="2"/>
  <c r="N3259" i="2" l="1"/>
  <c r="I3259" i="2"/>
  <c r="M3259" i="2" s="1"/>
  <c r="E3259" i="2"/>
  <c r="A3259" i="2"/>
  <c r="L5097" i="2"/>
  <c r="E5097" i="2"/>
  <c r="K5097" i="2"/>
  <c r="F5096" i="2"/>
  <c r="G5096" i="2"/>
  <c r="C5098" i="2"/>
  <c r="H3260" i="2" l="1"/>
  <c r="F3259" i="2"/>
  <c r="G3259" i="2"/>
  <c r="D3260" i="2" s="1"/>
  <c r="L5098" i="2"/>
  <c r="E5098" i="2"/>
  <c r="K5098" i="2"/>
  <c r="F5097" i="2"/>
  <c r="G5097" i="2"/>
  <c r="C5099" i="2"/>
  <c r="A3260" i="2" l="1"/>
  <c r="I3260" i="2"/>
  <c r="M3260" i="2" s="1"/>
  <c r="N3260" i="2"/>
  <c r="D3261" i="2" s="1"/>
  <c r="L5099" i="2"/>
  <c r="E5099" i="2"/>
  <c r="K5099" i="2"/>
  <c r="F5098" i="2"/>
  <c r="G5098" i="2"/>
  <c r="C5100" i="2"/>
  <c r="H3261" i="2" l="1"/>
  <c r="L5100" i="2"/>
  <c r="E5100" i="2"/>
  <c r="K5100" i="2"/>
  <c r="F5099" i="2"/>
  <c r="G5099" i="2"/>
  <c r="C5101" i="2"/>
  <c r="I3261" i="2" l="1"/>
  <c r="M3261" i="2" s="1"/>
  <c r="N3261" i="2"/>
  <c r="D3262" i="2" s="1"/>
  <c r="A3261" i="2"/>
  <c r="L5101" i="2"/>
  <c r="K5101" i="2"/>
  <c r="E5101" i="2"/>
  <c r="F5100" i="2"/>
  <c r="G5100" i="2"/>
  <c r="C5102" i="2"/>
  <c r="H3262" i="2" l="1"/>
  <c r="L5102" i="2"/>
  <c r="K5102" i="2"/>
  <c r="E5102" i="2"/>
  <c r="F5101" i="2"/>
  <c r="G5101" i="2"/>
  <c r="C5103" i="2"/>
  <c r="A3262" i="2" l="1"/>
  <c r="N3262" i="2"/>
  <c r="D3263" i="2" s="1"/>
  <c r="I3262" i="2"/>
  <c r="M3262" i="2" s="1"/>
  <c r="L5103" i="2"/>
  <c r="K5103" i="2"/>
  <c r="E5103" i="2"/>
  <c r="G5102" i="2"/>
  <c r="F5102" i="2"/>
  <c r="C5104" i="2"/>
  <c r="H3263" i="2" l="1"/>
  <c r="L5104" i="2"/>
  <c r="K5104" i="2"/>
  <c r="E5104" i="2"/>
  <c r="F5103" i="2"/>
  <c r="G5103" i="2"/>
  <c r="C5105" i="2"/>
  <c r="N3263" i="2" l="1"/>
  <c r="D3264" i="2" s="1"/>
  <c r="I3263" i="2"/>
  <c r="M3263" i="2" s="1"/>
  <c r="A3263" i="2"/>
  <c r="L5105" i="2"/>
  <c r="K5105" i="2"/>
  <c r="E5105" i="2"/>
  <c r="F5104" i="2"/>
  <c r="G5104" i="2"/>
  <c r="C5106" i="2"/>
  <c r="H3264" i="2" l="1"/>
  <c r="N3264" i="2" s="1"/>
  <c r="D3265" i="2" s="1"/>
  <c r="L5106" i="2"/>
  <c r="K5106" i="2"/>
  <c r="E5106" i="2"/>
  <c r="G5105" i="2"/>
  <c r="F5105" i="2"/>
  <c r="C5107" i="2"/>
  <c r="A3264" i="2" l="1"/>
  <c r="I3264" i="2"/>
  <c r="M3264" i="2" s="1"/>
  <c r="H3265" i="2"/>
  <c r="I3265" i="2" s="1"/>
  <c r="M3265" i="2" s="1"/>
  <c r="L5107" i="2"/>
  <c r="E5107" i="2"/>
  <c r="K5107" i="2"/>
  <c r="F5106" i="2"/>
  <c r="G5106" i="2"/>
  <c r="C5108" i="2"/>
  <c r="A3265" i="2" l="1"/>
  <c r="N3265" i="2"/>
  <c r="D3266" i="2" s="1"/>
  <c r="L5108" i="2"/>
  <c r="E5108" i="2"/>
  <c r="K5108" i="2"/>
  <c r="F5107" i="2"/>
  <c r="G5107" i="2"/>
  <c r="C5109" i="2"/>
  <c r="H3266" i="2" l="1"/>
  <c r="N3266" i="2" s="1"/>
  <c r="D3267" i="2" s="1"/>
  <c r="L5109" i="2"/>
  <c r="E5109" i="2"/>
  <c r="K5109" i="2"/>
  <c r="F5108" i="2"/>
  <c r="G5108" i="2"/>
  <c r="C5110" i="2"/>
  <c r="I3266" i="2" l="1"/>
  <c r="M3266" i="2" s="1"/>
  <c r="H3267" i="2" s="1"/>
  <c r="I3267" i="2" s="1"/>
  <c r="M3267" i="2" s="1"/>
  <c r="A3266" i="2"/>
  <c r="A3267" i="2"/>
  <c r="L5110" i="2"/>
  <c r="E5110" i="2"/>
  <c r="K5110" i="2"/>
  <c r="F5109" i="2"/>
  <c r="G5109" i="2"/>
  <c r="C5111" i="2"/>
  <c r="N3267" i="2" l="1"/>
  <c r="E5111" i="2"/>
  <c r="K5111" i="2"/>
  <c r="F5110" i="2"/>
  <c r="G5110" i="2"/>
  <c r="C5112" i="2"/>
  <c r="D3268" i="2" l="1"/>
  <c r="H3268" i="2"/>
  <c r="E5112" i="2"/>
  <c r="K5112" i="2"/>
  <c r="F5111" i="2"/>
  <c r="G5111" i="2"/>
  <c r="C5113" i="2"/>
  <c r="I3268" i="2" l="1"/>
  <c r="M3268" i="2" s="1"/>
  <c r="N3268" i="2"/>
  <c r="D3269" i="2" s="1"/>
  <c r="A3268" i="2"/>
  <c r="K5113" i="2"/>
  <c r="E5113" i="2"/>
  <c r="F5112" i="2"/>
  <c r="G5112" i="2"/>
  <c r="C5114" i="2"/>
  <c r="H3269" i="2" l="1"/>
  <c r="L5114" i="2"/>
  <c r="K5114" i="2"/>
  <c r="E5114" i="2"/>
  <c r="F5113" i="2"/>
  <c r="G5113" i="2"/>
  <c r="C5115" i="2"/>
  <c r="N3269" i="2" l="1"/>
  <c r="D3270" i="2" s="1"/>
  <c r="I3269" i="2"/>
  <c r="M3269" i="2" s="1"/>
  <c r="H3270" i="2" s="1"/>
  <c r="A3269" i="2"/>
  <c r="K5115" i="2"/>
  <c r="G5114" i="2"/>
  <c r="F5114" i="2"/>
  <c r="C5116" i="2"/>
  <c r="I3270" i="2" l="1"/>
  <c r="M3270" i="2" s="1"/>
  <c r="A3270" i="2"/>
  <c r="N3270" i="2"/>
  <c r="D3271" i="2" s="1"/>
  <c r="L5116" i="2"/>
  <c r="K5116" i="2"/>
  <c r="C5117" i="2"/>
  <c r="H3271" i="2" l="1"/>
  <c r="A3271" i="2" s="1"/>
  <c r="L5117" i="2"/>
  <c r="E5117" i="2"/>
  <c r="K5117" i="2"/>
  <c r="C5118" i="2"/>
  <c r="I3271" i="2" l="1"/>
  <c r="M3271" i="2" s="1"/>
  <c r="N3271" i="2"/>
  <c r="D3272" i="2" s="1"/>
  <c r="L5118" i="2"/>
  <c r="E5118" i="2"/>
  <c r="K5118" i="2"/>
  <c r="F5117" i="2"/>
  <c r="G5117" i="2"/>
  <c r="C5119" i="2"/>
  <c r="H3272" i="2" l="1"/>
  <c r="I3272" i="2" s="1"/>
  <c r="M3272" i="2" s="1"/>
  <c r="L5119" i="2"/>
  <c r="E5119" i="2"/>
  <c r="K5119" i="2"/>
  <c r="F5118" i="2"/>
  <c r="G5118" i="2"/>
  <c r="C5120" i="2"/>
  <c r="A3272" i="2" l="1"/>
  <c r="N3272" i="2"/>
  <c r="D3273" i="2" s="1"/>
  <c r="L5120" i="2"/>
  <c r="K5120" i="2"/>
  <c r="E5120" i="2"/>
  <c r="F5119" i="2"/>
  <c r="G5119" i="2"/>
  <c r="C5121" i="2"/>
  <c r="H3273" i="2" l="1"/>
  <c r="I3273" i="2"/>
  <c r="M3273" i="2" s="1"/>
  <c r="N3273" i="2"/>
  <c r="D3274" i="2" s="1"/>
  <c r="A3273" i="2"/>
  <c r="L5121" i="2"/>
  <c r="K5121" i="2"/>
  <c r="E5121" i="2"/>
  <c r="F5120" i="2"/>
  <c r="G5120" i="2"/>
  <c r="C5122" i="2"/>
  <c r="H3274" i="2" l="1"/>
  <c r="A3274" i="2" s="1"/>
  <c r="L5122" i="2"/>
  <c r="K5122" i="2"/>
  <c r="E5122" i="2"/>
  <c r="G5121" i="2"/>
  <c r="F5121" i="2"/>
  <c r="C5123" i="2"/>
  <c r="N3274" i="2" l="1"/>
  <c r="D3275" i="2" s="1"/>
  <c r="I3274" i="2"/>
  <c r="M3274" i="2" s="1"/>
  <c r="L5123" i="2"/>
  <c r="L3287" i="2"/>
  <c r="K5123" i="2"/>
  <c r="E5123" i="2"/>
  <c r="F5122" i="2"/>
  <c r="G5122" i="2"/>
  <c r="C5124" i="2"/>
  <c r="H3275" i="2" l="1"/>
  <c r="I3275" i="2" s="1"/>
  <c r="M3275" i="2" s="1"/>
  <c r="L5124" i="2"/>
  <c r="L3288" i="2"/>
  <c r="K5124" i="2"/>
  <c r="E5124" i="2"/>
  <c r="F5123" i="2"/>
  <c r="G5123" i="2"/>
  <c r="C5125" i="2"/>
  <c r="N3275" i="2" l="1"/>
  <c r="D3276" i="2" s="1"/>
  <c r="A3275" i="2"/>
  <c r="L5125" i="2"/>
  <c r="K5125" i="2"/>
  <c r="E5125" i="2"/>
  <c r="F5124" i="2"/>
  <c r="G5124" i="2"/>
  <c r="C5126" i="2"/>
  <c r="H3276" i="2" l="1"/>
  <c r="I3276" i="2" s="1"/>
  <c r="M3276" i="2" s="1"/>
  <c r="L5126" i="2"/>
  <c r="E5126" i="2"/>
  <c r="K5126" i="2"/>
  <c r="F5125" i="2"/>
  <c r="G5125" i="2"/>
  <c r="C5127" i="2"/>
  <c r="A3276" i="2" l="1"/>
  <c r="N3276" i="2"/>
  <c r="D3277" i="2" s="1"/>
  <c r="L5127" i="2"/>
  <c r="E5127" i="2"/>
  <c r="K5127" i="2"/>
  <c r="F5126" i="2"/>
  <c r="G5126" i="2"/>
  <c r="C5128" i="2"/>
  <c r="H3277" i="2" l="1"/>
  <c r="I3277" i="2" s="1"/>
  <c r="M3277" i="2" s="1"/>
  <c r="A3277" i="2"/>
  <c r="L5128" i="2"/>
  <c r="E5128" i="2"/>
  <c r="K5128" i="2"/>
  <c r="F5127" i="2"/>
  <c r="G5127" i="2"/>
  <c r="C5129" i="2"/>
  <c r="N3277" i="2" l="1"/>
  <c r="D3278" i="2" s="1"/>
  <c r="L5129" i="2"/>
  <c r="E5129" i="2"/>
  <c r="K5129" i="2"/>
  <c r="F5128" i="2"/>
  <c r="G5128" i="2"/>
  <c r="C5130" i="2"/>
  <c r="H3278" i="2" l="1"/>
  <c r="L5130" i="2"/>
  <c r="E5130" i="2"/>
  <c r="K5130" i="2"/>
  <c r="F5129" i="2"/>
  <c r="G5129" i="2"/>
  <c r="C5131" i="2"/>
  <c r="I3278" i="2" l="1"/>
  <c r="M3278" i="2" s="1"/>
  <c r="N3278" i="2"/>
  <c r="D3279" i="2" s="1"/>
  <c r="A3278" i="2"/>
  <c r="L5131" i="2"/>
  <c r="E5131" i="2"/>
  <c r="K5131" i="2"/>
  <c r="F5130" i="2"/>
  <c r="G5130" i="2"/>
  <c r="C5132" i="2"/>
  <c r="H3279" i="2" l="1"/>
  <c r="A3279" i="2"/>
  <c r="N3279" i="2"/>
  <c r="D3280" i="2" s="1"/>
  <c r="I3279" i="2"/>
  <c r="M3279" i="2" s="1"/>
  <c r="L5132" i="2"/>
  <c r="K5132" i="2"/>
  <c r="E5132" i="2"/>
  <c r="F5131" i="2"/>
  <c r="G5131" i="2"/>
  <c r="C5133" i="2"/>
  <c r="H3280" i="2" l="1"/>
  <c r="I3280" i="2" s="1"/>
  <c r="M3280" i="2" s="1"/>
  <c r="A3280" i="2"/>
  <c r="N3280" i="2"/>
  <c r="D3281" i="2" s="1"/>
  <c r="L5133" i="2"/>
  <c r="E3290" i="2"/>
  <c r="G3290" i="2" s="1"/>
  <c r="K5133" i="2"/>
  <c r="E5133" i="2"/>
  <c r="F5132" i="2"/>
  <c r="G5132" i="2"/>
  <c r="C5134" i="2"/>
  <c r="H3281" i="2" l="1"/>
  <c r="A3281" i="2" s="1"/>
  <c r="F3290" i="2"/>
  <c r="L5134" i="2"/>
  <c r="K5134" i="2"/>
  <c r="E5134" i="2"/>
  <c r="G5133" i="2"/>
  <c r="F5133" i="2"/>
  <c r="C5135" i="2"/>
  <c r="N3281" i="2" l="1"/>
  <c r="D3282" i="2" s="1"/>
  <c r="I3281" i="2"/>
  <c r="M3281" i="2" s="1"/>
  <c r="H3282" i="2" s="1"/>
  <c r="N3282" i="2" s="1"/>
  <c r="D3283" i="2" s="1"/>
  <c r="L5135" i="2"/>
  <c r="K5135" i="2"/>
  <c r="E5135" i="2"/>
  <c r="F5134" i="2"/>
  <c r="G5134" i="2"/>
  <c r="C5136" i="2"/>
  <c r="I3282" i="2" l="1"/>
  <c r="M3282" i="2" s="1"/>
  <c r="H3283" i="2" s="1"/>
  <c r="N3283" i="2" s="1"/>
  <c r="D3284" i="2" s="1"/>
  <c r="A3282" i="2"/>
  <c r="L5136" i="2"/>
  <c r="K5136" i="2"/>
  <c r="E5136" i="2"/>
  <c r="G5135" i="2"/>
  <c r="F5135" i="2"/>
  <c r="C5137" i="2"/>
  <c r="I3283" i="2" l="1"/>
  <c r="M3283" i="2" s="1"/>
  <c r="H3284" i="2" s="1"/>
  <c r="N3284" i="2" s="1"/>
  <c r="D3285" i="2" s="1"/>
  <c r="A3283" i="2"/>
  <c r="L5137" i="2"/>
  <c r="K5137" i="2"/>
  <c r="E5137" i="2"/>
  <c r="F5136" i="2"/>
  <c r="G5136" i="2"/>
  <c r="C5138" i="2"/>
  <c r="A3284" i="2" l="1"/>
  <c r="I3284" i="2"/>
  <c r="M3284" i="2" s="1"/>
  <c r="H3285" i="2" s="1"/>
  <c r="I3285" i="2" s="1"/>
  <c r="M3285" i="2" s="1"/>
  <c r="L3285" i="2"/>
  <c r="L5138" i="2"/>
  <c r="E5138" i="2"/>
  <c r="K5138" i="2"/>
  <c r="G5137" i="2"/>
  <c r="F5137" i="2"/>
  <c r="C5139" i="2"/>
  <c r="N3285" i="2" l="1"/>
  <c r="D3286" i="2" s="1"/>
  <c r="A3285" i="2"/>
  <c r="H3286" i="2"/>
  <c r="A3286" i="2" s="1"/>
  <c r="L5139" i="2"/>
  <c r="E5139" i="2"/>
  <c r="K5139" i="2"/>
  <c r="F5138" i="2"/>
  <c r="G5138" i="2"/>
  <c r="C5140" i="2"/>
  <c r="L3286" i="2" l="1"/>
  <c r="I3286" i="2"/>
  <c r="M3286" i="2" s="1"/>
  <c r="N3286" i="2"/>
  <c r="D3287" i="2" s="1"/>
  <c r="L5140" i="2"/>
  <c r="E5140" i="2"/>
  <c r="K5140" i="2"/>
  <c r="F5139" i="2"/>
  <c r="G5139" i="2"/>
  <c r="C5141" i="2"/>
  <c r="H3287" i="2" l="1"/>
  <c r="L5141" i="2"/>
  <c r="E5141" i="2"/>
  <c r="K5141" i="2"/>
  <c r="F5140" i="2"/>
  <c r="G5140" i="2"/>
  <c r="C5142" i="2"/>
  <c r="A3287" i="2" l="1"/>
  <c r="I3287" i="2"/>
  <c r="M3287" i="2" s="1"/>
  <c r="N3287" i="2"/>
  <c r="D3288" i="2" s="1"/>
  <c r="E5142" i="2"/>
  <c r="K5142" i="2"/>
  <c r="F5141" i="2"/>
  <c r="G5141" i="2"/>
  <c r="C5143" i="2"/>
  <c r="H3288" i="2" l="1"/>
  <c r="A3288" i="2" s="1"/>
  <c r="E5143" i="2"/>
  <c r="K5143" i="2"/>
  <c r="F5142" i="2"/>
  <c r="G5142" i="2"/>
  <c r="C5144" i="2"/>
  <c r="N3288" i="2" l="1"/>
  <c r="D3289" i="2" s="1"/>
  <c r="I3288" i="2"/>
  <c r="M3288" i="2" s="1"/>
  <c r="L5144" i="2"/>
  <c r="K5144" i="2"/>
  <c r="F5143" i="2"/>
  <c r="G5143" i="2"/>
  <c r="C5145" i="2"/>
  <c r="E3289" i="2" l="1"/>
  <c r="F3289" i="2" s="1"/>
  <c r="H3289" i="2"/>
  <c r="L5145" i="2"/>
  <c r="K5145" i="2"/>
  <c r="C5146" i="2"/>
  <c r="G3289" i="2" l="1"/>
  <c r="N3289" i="2"/>
  <c r="I3289" i="2"/>
  <c r="A3289" i="2"/>
  <c r="L5146" i="2"/>
  <c r="K5146" i="2"/>
  <c r="C5147" i="2"/>
  <c r="M3289" i="2"/>
  <c r="H3290" i="2" l="1"/>
  <c r="I3290" i="2" s="1"/>
  <c r="M3290" i="2" s="1"/>
  <c r="D3290" i="2"/>
  <c r="L5147" i="2"/>
  <c r="K5147" i="2"/>
  <c r="C5148" i="2"/>
  <c r="A3290" i="2" l="1"/>
  <c r="N3290" i="2"/>
  <c r="L5148" i="2"/>
  <c r="K5148" i="2"/>
  <c r="E5148" i="2"/>
  <c r="C5149" i="2"/>
  <c r="D3291" i="2" l="1"/>
  <c r="H3291" i="2"/>
  <c r="L5149" i="2"/>
  <c r="K5149" i="2"/>
  <c r="E5149" i="2"/>
  <c r="F5148" i="2"/>
  <c r="G5148" i="2"/>
  <c r="C5150" i="2"/>
  <c r="N3291" i="2" l="1"/>
  <c r="D3292" i="2" s="1"/>
  <c r="I3291" i="2"/>
  <c r="M3291" i="2" s="1"/>
  <c r="A3291" i="2"/>
  <c r="L5150" i="2"/>
  <c r="K5150" i="2"/>
  <c r="E5150" i="2"/>
  <c r="G5149" i="2"/>
  <c r="F5149" i="2"/>
  <c r="C5151" i="2"/>
  <c r="H3292" i="2" l="1"/>
  <c r="I3292" i="2" s="1"/>
  <c r="M3292" i="2" s="1"/>
  <c r="A3292" i="2"/>
  <c r="N3292" i="2"/>
  <c r="D3293" i="2" s="1"/>
  <c r="L5151" i="2"/>
  <c r="K5151" i="2"/>
  <c r="E5151" i="2"/>
  <c r="F5150" i="2"/>
  <c r="G5150" i="2"/>
  <c r="C5152" i="2"/>
  <c r="H3293" i="2" l="1"/>
  <c r="N3293" i="2" s="1"/>
  <c r="D3294" i="2" s="1"/>
  <c r="L5152" i="2"/>
  <c r="K5152" i="2"/>
  <c r="E5152" i="2"/>
  <c r="F5151" i="2"/>
  <c r="G5151" i="2"/>
  <c r="C5153" i="2"/>
  <c r="A3293" i="2" l="1"/>
  <c r="I3293" i="2"/>
  <c r="M3293" i="2" s="1"/>
  <c r="H3294" i="2" s="1"/>
  <c r="A3294" i="2" s="1"/>
  <c r="L5153" i="2"/>
  <c r="K5153" i="2"/>
  <c r="E5153" i="2"/>
  <c r="F5152" i="2"/>
  <c r="G5152" i="2"/>
  <c r="C5154" i="2"/>
  <c r="N3294" i="2" l="1"/>
  <c r="D3295" i="2" s="1"/>
  <c r="I3294" i="2"/>
  <c r="M3294" i="2" s="1"/>
  <c r="L5154" i="2"/>
  <c r="E5154" i="2"/>
  <c r="K5154" i="2"/>
  <c r="F5153" i="2"/>
  <c r="G5153" i="2"/>
  <c r="C5155" i="2"/>
  <c r="H3295" i="2" l="1"/>
  <c r="A3295" i="2" s="1"/>
  <c r="N3295" i="2"/>
  <c r="D3296" i="2" s="1"/>
  <c r="L5155" i="2"/>
  <c r="E5155" i="2"/>
  <c r="K5155" i="2"/>
  <c r="F5154" i="2"/>
  <c r="G5154" i="2"/>
  <c r="C5156" i="2"/>
  <c r="I3295" i="2" l="1"/>
  <c r="M3295" i="2" s="1"/>
  <c r="H3296" i="2"/>
  <c r="L5156" i="2"/>
  <c r="E5156" i="2"/>
  <c r="K5156" i="2"/>
  <c r="F5155" i="2"/>
  <c r="G5155" i="2"/>
  <c r="C5157" i="2"/>
  <c r="I3296" i="2" l="1"/>
  <c r="M3296" i="2" s="1"/>
  <c r="N3296" i="2"/>
  <c r="D3297" i="2" s="1"/>
  <c r="A3296" i="2"/>
  <c r="L5157" i="2"/>
  <c r="E5157" i="2"/>
  <c r="K5157" i="2"/>
  <c r="F5156" i="2"/>
  <c r="G5156" i="2"/>
  <c r="C5158" i="2"/>
  <c r="H3297" i="2" l="1"/>
  <c r="L5158" i="2"/>
  <c r="E5158" i="2"/>
  <c r="K5158" i="2"/>
  <c r="F5157" i="2"/>
  <c r="G5157" i="2"/>
  <c r="C5159" i="2"/>
  <c r="I3297" i="2" l="1"/>
  <c r="M3297" i="2" s="1"/>
  <c r="N3297" i="2"/>
  <c r="D3298" i="2" s="1"/>
  <c r="A3297" i="2"/>
  <c r="L5159" i="2"/>
  <c r="E5159" i="2"/>
  <c r="K5159" i="2"/>
  <c r="F5158" i="2"/>
  <c r="G5158" i="2"/>
  <c r="C5160" i="2"/>
  <c r="H3298" i="2" l="1"/>
  <c r="L5160" i="2"/>
  <c r="K5160" i="2"/>
  <c r="E5160" i="2"/>
  <c r="F5159" i="2"/>
  <c r="G5159" i="2"/>
  <c r="C5161" i="2"/>
  <c r="A3298" i="2" l="1"/>
  <c r="I3298" i="2"/>
  <c r="M3298" i="2" s="1"/>
  <c r="N3298" i="2"/>
  <c r="D3299" i="2" s="1"/>
  <c r="L5161" i="2"/>
  <c r="K5161" i="2"/>
  <c r="E5161" i="2"/>
  <c r="F5160" i="2"/>
  <c r="G5160" i="2"/>
  <c r="C5162" i="2"/>
  <c r="H3299" i="2" l="1"/>
  <c r="L5162" i="2"/>
  <c r="K5162" i="2"/>
  <c r="E5162" i="2"/>
  <c r="G5161" i="2"/>
  <c r="F5161" i="2"/>
  <c r="C5163" i="2"/>
  <c r="A3299" i="2" l="1"/>
  <c r="I3299" i="2"/>
  <c r="M3299" i="2" s="1"/>
  <c r="N3299" i="2"/>
  <c r="D3300" i="2" s="1"/>
  <c r="L5163" i="2"/>
  <c r="K5163" i="2"/>
  <c r="E5163" i="2"/>
  <c r="F5162" i="2"/>
  <c r="G5162" i="2"/>
  <c r="C5164" i="2"/>
  <c r="H3300" i="2" l="1"/>
  <c r="A3300" i="2" s="1"/>
  <c r="L5164" i="2"/>
  <c r="K5164" i="2"/>
  <c r="E5164" i="2"/>
  <c r="F5163" i="2"/>
  <c r="G5163" i="2"/>
  <c r="C5165" i="2"/>
  <c r="N3300" i="2" l="1"/>
  <c r="D3301" i="2" s="1"/>
  <c r="I3300" i="2"/>
  <c r="M3300" i="2" s="1"/>
  <c r="L5165" i="2"/>
  <c r="K5165" i="2"/>
  <c r="E5165" i="2"/>
  <c r="F5164" i="2"/>
  <c r="G5164" i="2"/>
  <c r="C5166" i="2"/>
  <c r="H3301" i="2" l="1"/>
  <c r="N3301" i="2"/>
  <c r="D3302" i="2" s="1"/>
  <c r="I3301" i="2"/>
  <c r="M3301" i="2" s="1"/>
  <c r="A3301" i="2"/>
  <c r="L5166" i="2"/>
  <c r="E5166" i="2"/>
  <c r="K5166" i="2"/>
  <c r="F5165" i="2"/>
  <c r="G5165" i="2"/>
  <c r="C5167" i="2"/>
  <c r="H3302" i="2" l="1"/>
  <c r="I3302" i="2" s="1"/>
  <c r="M3302" i="2" s="1"/>
  <c r="L5167" i="2"/>
  <c r="E5167" i="2"/>
  <c r="K5167" i="2"/>
  <c r="F5166" i="2"/>
  <c r="G5166" i="2"/>
  <c r="C5168" i="2"/>
  <c r="A3302" i="2" l="1"/>
  <c r="N3302" i="2"/>
  <c r="D3303" i="2" s="1"/>
  <c r="L5168" i="2"/>
  <c r="E5168" i="2"/>
  <c r="K5168" i="2"/>
  <c r="F5167" i="2"/>
  <c r="G5167" i="2"/>
  <c r="C5169" i="2"/>
  <c r="H3303" i="2" l="1"/>
  <c r="N3303" i="2" s="1"/>
  <c r="D3304" i="2" s="1"/>
  <c r="L5169" i="2"/>
  <c r="K5169" i="2"/>
  <c r="E5169" i="2"/>
  <c r="F5168" i="2"/>
  <c r="G5168" i="2"/>
  <c r="C5170" i="2"/>
  <c r="A3303" i="2" l="1"/>
  <c r="I3303" i="2"/>
  <c r="M3303" i="2" s="1"/>
  <c r="H3304" i="2" s="1"/>
  <c r="L5170" i="2"/>
  <c r="E5170" i="2"/>
  <c r="K5170" i="2"/>
  <c r="F5169" i="2"/>
  <c r="G5169" i="2"/>
  <c r="C5171" i="2"/>
  <c r="I3304" i="2" l="1"/>
  <c r="M3304" i="2" s="1"/>
  <c r="A3304" i="2"/>
  <c r="N3304" i="2"/>
  <c r="D3305" i="2" s="1"/>
  <c r="E5171" i="2"/>
  <c r="K5171" i="2"/>
  <c r="F5170" i="2"/>
  <c r="G5170" i="2"/>
  <c r="C5172" i="2"/>
  <c r="H3305" i="2" l="1"/>
  <c r="I3305" i="2" s="1"/>
  <c r="M3305" i="2" s="1"/>
  <c r="A3305" i="2"/>
  <c r="K5172" i="2"/>
  <c r="E5172" i="2"/>
  <c r="F5171" i="2"/>
  <c r="G5171" i="2"/>
  <c r="C5173" i="2"/>
  <c r="N3305" i="2" l="1"/>
  <c r="D3306" i="2" s="1"/>
  <c r="L3317" i="2"/>
  <c r="E3318" i="2"/>
  <c r="K5173" i="2"/>
  <c r="E5173" i="2"/>
  <c r="F5172" i="2"/>
  <c r="G5172" i="2"/>
  <c r="C5174" i="2"/>
  <c r="H3306" i="2" l="1"/>
  <c r="I3306" i="2"/>
  <c r="M3306" i="2" s="1"/>
  <c r="N3306" i="2"/>
  <c r="D3307" i="2" s="1"/>
  <c r="A3306" i="2"/>
  <c r="G3318" i="2"/>
  <c r="F3318" i="2"/>
  <c r="K5174" i="2"/>
  <c r="E5174" i="2"/>
  <c r="G5173" i="2"/>
  <c r="F5173" i="2"/>
  <c r="C5175" i="2"/>
  <c r="H3307" i="2" l="1"/>
  <c r="L5175" i="2"/>
  <c r="K5175" i="2"/>
  <c r="F5174" i="2"/>
  <c r="G5174" i="2"/>
  <c r="C5176" i="2"/>
  <c r="N3307" i="2" l="1"/>
  <c r="D3308" i="2" s="1"/>
  <c r="I3307" i="2"/>
  <c r="M3307" i="2" s="1"/>
  <c r="A3307" i="2"/>
  <c r="L5176" i="2"/>
  <c r="K5176" i="2"/>
  <c r="C5177" i="2"/>
  <c r="H3308" i="2" l="1"/>
  <c r="I3308" i="2" s="1"/>
  <c r="M3308" i="2" s="1"/>
  <c r="L5177" i="2"/>
  <c r="E3321" i="2"/>
  <c r="K5177" i="2"/>
  <c r="C5178" i="2"/>
  <c r="A3308" i="2" l="1"/>
  <c r="N3308" i="2"/>
  <c r="D3309" i="2" s="1"/>
  <c r="L5178" i="2"/>
  <c r="F3321" i="2"/>
  <c r="G3321" i="2"/>
  <c r="K5178" i="2"/>
  <c r="C5179" i="2"/>
  <c r="H3309" i="2" l="1"/>
  <c r="I3309" i="2" s="1"/>
  <c r="M3309" i="2" s="1"/>
  <c r="L5179" i="2"/>
  <c r="K5179" i="2"/>
  <c r="E5179" i="2"/>
  <c r="C5180" i="2"/>
  <c r="A3309" i="2" l="1"/>
  <c r="N3309" i="2"/>
  <c r="D3310" i="2" s="1"/>
  <c r="H3310" i="2"/>
  <c r="L5180" i="2"/>
  <c r="K5180" i="2"/>
  <c r="E5180" i="2"/>
  <c r="F5179" i="2"/>
  <c r="G5179" i="2"/>
  <c r="C5181" i="2"/>
  <c r="I3310" i="2" l="1"/>
  <c r="M3310" i="2" s="1"/>
  <c r="N3310" i="2"/>
  <c r="D3311" i="2" s="1"/>
  <c r="A3310" i="2"/>
  <c r="L5181" i="2"/>
  <c r="K5181" i="2"/>
  <c r="E5181" i="2"/>
  <c r="G5180" i="2"/>
  <c r="F5180" i="2"/>
  <c r="C5182" i="2"/>
  <c r="H3311" i="2" l="1"/>
  <c r="L5182" i="2"/>
  <c r="K5182" i="2"/>
  <c r="E5182" i="2"/>
  <c r="F5181" i="2"/>
  <c r="G5181" i="2"/>
  <c r="C5183" i="2"/>
  <c r="N3311" i="2" l="1"/>
  <c r="D3312" i="2" s="1"/>
  <c r="I3311" i="2"/>
  <c r="M3311" i="2" s="1"/>
  <c r="A3311" i="2"/>
  <c r="L5183" i="2"/>
  <c r="K5183" i="2"/>
  <c r="E5183" i="2"/>
  <c r="F5182" i="2"/>
  <c r="G5182" i="2"/>
  <c r="C5184" i="2"/>
  <c r="H3312" i="2" l="1"/>
  <c r="N3312" i="2" s="1"/>
  <c r="D3313" i="2" s="1"/>
  <c r="L5184" i="2"/>
  <c r="K5184" i="2"/>
  <c r="E5184" i="2"/>
  <c r="F5183" i="2"/>
  <c r="G5183" i="2"/>
  <c r="C5185" i="2"/>
  <c r="A3312" i="2" l="1"/>
  <c r="I3312" i="2"/>
  <c r="M3312" i="2" s="1"/>
  <c r="H3313" i="2" s="1"/>
  <c r="L5185" i="2"/>
  <c r="E5185" i="2"/>
  <c r="K5185" i="2"/>
  <c r="F5184" i="2"/>
  <c r="G5184" i="2"/>
  <c r="C5186" i="2"/>
  <c r="I3313" i="2" l="1"/>
  <c r="M3313" i="2" s="1"/>
  <c r="A3313" i="2"/>
  <c r="N3313" i="2"/>
  <c r="D3314" i="2" s="1"/>
  <c r="L5186" i="2"/>
  <c r="E5186" i="2"/>
  <c r="K5186" i="2"/>
  <c r="F5185" i="2"/>
  <c r="G5185" i="2"/>
  <c r="C5187" i="2"/>
  <c r="H3314" i="2" l="1"/>
  <c r="N3314" i="2" s="1"/>
  <c r="D3315" i="2" s="1"/>
  <c r="L5187" i="2"/>
  <c r="E5187" i="2"/>
  <c r="K5187" i="2"/>
  <c r="F5186" i="2"/>
  <c r="G5186" i="2"/>
  <c r="C5188" i="2"/>
  <c r="A3314" i="2" l="1"/>
  <c r="I3314" i="2"/>
  <c r="M3314" i="2" s="1"/>
  <c r="H3315" i="2" s="1"/>
  <c r="I3315" i="2" s="1"/>
  <c r="M3315" i="2" s="1"/>
  <c r="L5188" i="2"/>
  <c r="E5188" i="2"/>
  <c r="K5188" i="2"/>
  <c r="F5187" i="2"/>
  <c r="G5187" i="2"/>
  <c r="C5189" i="2"/>
  <c r="A3315" i="2" l="1"/>
  <c r="N3315" i="2"/>
  <c r="D3316" i="2" s="1"/>
  <c r="L5189" i="2"/>
  <c r="E5189" i="2"/>
  <c r="K5189" i="2"/>
  <c r="F5188" i="2"/>
  <c r="G5188" i="2"/>
  <c r="C5190" i="2"/>
  <c r="H3316" i="2" l="1"/>
  <c r="N3316" i="2" s="1"/>
  <c r="D3317" i="2" s="1"/>
  <c r="L5190" i="2"/>
  <c r="E5190" i="2"/>
  <c r="K5190" i="2"/>
  <c r="F5189" i="2"/>
  <c r="G5189" i="2"/>
  <c r="C5191" i="2"/>
  <c r="L3316" i="2" l="1"/>
  <c r="A3316" i="2"/>
  <c r="I3316" i="2"/>
  <c r="M3316" i="2" s="1"/>
  <c r="H3317" i="2" s="1"/>
  <c r="I3317" i="2" s="1"/>
  <c r="M3317" i="2" s="1"/>
  <c r="L5191" i="2"/>
  <c r="K5191" i="2"/>
  <c r="E5191" i="2"/>
  <c r="F5190" i="2"/>
  <c r="G5190" i="2"/>
  <c r="C5192" i="2"/>
  <c r="N3317" i="2" l="1"/>
  <c r="D3318" i="2" s="1"/>
  <c r="A3317" i="2"/>
  <c r="H3318" i="2"/>
  <c r="I3318" i="2" s="1"/>
  <c r="M3318" i="2" s="1"/>
  <c r="L5192" i="2"/>
  <c r="K5192" i="2"/>
  <c r="E5192" i="2"/>
  <c r="F5191" i="2"/>
  <c r="G5191" i="2"/>
  <c r="C5193" i="2"/>
  <c r="A3318" i="2" l="1"/>
  <c r="N3318" i="2"/>
  <c r="D3319" i="2" s="1"/>
  <c r="E3319" i="2" s="1"/>
  <c r="G3319" i="2" s="1"/>
  <c r="L5193" i="2"/>
  <c r="K5193" i="2"/>
  <c r="E5193" i="2"/>
  <c r="G5192" i="2"/>
  <c r="F5192" i="2"/>
  <c r="C5194" i="2"/>
  <c r="H3319" i="2" l="1"/>
  <c r="I3319" i="2" s="1"/>
  <c r="M3319" i="2" s="1"/>
  <c r="F3319" i="2"/>
  <c r="A3319" i="2"/>
  <c r="L5194" i="2"/>
  <c r="K5194" i="2"/>
  <c r="E5194" i="2"/>
  <c r="F5193" i="2"/>
  <c r="G5193" i="2"/>
  <c r="C5195" i="2"/>
  <c r="N3319" i="2" l="1"/>
  <c r="D3320" i="2" s="1"/>
  <c r="E3320" i="2" s="1"/>
  <c r="L5195" i="2"/>
  <c r="K5195" i="2"/>
  <c r="E5195" i="2"/>
  <c r="F5194" i="2"/>
  <c r="G5194" i="2"/>
  <c r="C5196" i="2"/>
  <c r="H3320" i="2" l="1"/>
  <c r="N3320" i="2" s="1"/>
  <c r="G3320" i="2"/>
  <c r="F3320" i="2"/>
  <c r="L5196" i="2"/>
  <c r="K5196" i="2"/>
  <c r="E5196" i="2"/>
  <c r="G5195" i="2"/>
  <c r="F5195" i="2"/>
  <c r="C5197" i="2"/>
  <c r="A3320" i="2" l="1"/>
  <c r="I3320" i="2"/>
  <c r="M3320" i="2" s="1"/>
  <c r="D3321" i="2"/>
  <c r="H3321" i="2"/>
  <c r="I3321" i="2" s="1"/>
  <c r="M3321" i="2" s="1"/>
  <c r="L5197" i="2"/>
  <c r="E5197" i="2"/>
  <c r="K5197" i="2"/>
  <c r="F5196" i="2"/>
  <c r="G5196" i="2"/>
  <c r="C5198" i="2"/>
  <c r="N3321" i="2" l="1"/>
  <c r="D3322" i="2" s="1"/>
  <c r="A3321" i="2"/>
  <c r="L5198" i="2"/>
  <c r="E5198" i="2"/>
  <c r="K5198" i="2"/>
  <c r="F5197" i="2"/>
  <c r="G5197" i="2"/>
  <c r="C5199" i="2"/>
  <c r="H3322" i="2" l="1"/>
  <c r="N3322" i="2" s="1"/>
  <c r="D3323" i="2" s="1"/>
  <c r="L5199" i="2"/>
  <c r="K5199" i="2"/>
  <c r="E5199" i="2"/>
  <c r="F5198" i="2"/>
  <c r="G5198" i="2"/>
  <c r="C5200" i="2"/>
  <c r="I3322" i="2" l="1"/>
  <c r="M3322" i="2" s="1"/>
  <c r="A3322" i="2"/>
  <c r="H3323" i="2"/>
  <c r="N3323" i="2" s="1"/>
  <c r="D3324" i="2" s="1"/>
  <c r="I3323" i="2"/>
  <c r="M3323" i="2" s="1"/>
  <c r="A3323" i="2"/>
  <c r="L5200" i="2"/>
  <c r="K5200" i="2"/>
  <c r="E5200" i="2"/>
  <c r="F5199" i="2"/>
  <c r="G5199" i="2"/>
  <c r="C5201" i="2"/>
  <c r="H3324" i="2" l="1"/>
  <c r="N3324" i="2" s="1"/>
  <c r="D3325" i="2" s="1"/>
  <c r="A3324" i="2"/>
  <c r="L5201" i="2"/>
  <c r="E5201" i="2"/>
  <c r="K5201" i="2"/>
  <c r="F5200" i="2"/>
  <c r="G5200" i="2"/>
  <c r="C5202" i="2"/>
  <c r="I3324" i="2" l="1"/>
  <c r="M3324" i="2" s="1"/>
  <c r="H3325" i="2"/>
  <c r="N3325" i="2" s="1"/>
  <c r="D3326" i="2" s="1"/>
  <c r="E5202" i="2"/>
  <c r="K5202" i="2"/>
  <c r="F5201" i="2"/>
  <c r="G5201" i="2"/>
  <c r="C5203" i="2"/>
  <c r="A3325" i="2" l="1"/>
  <c r="I3325" i="2"/>
  <c r="M3325" i="2" s="1"/>
  <c r="H3326" i="2" s="1"/>
  <c r="A3326" i="2" s="1"/>
  <c r="E5203" i="2"/>
  <c r="K5203" i="2"/>
  <c r="F5202" i="2"/>
  <c r="G5202" i="2"/>
  <c r="C5204" i="2"/>
  <c r="N3326" i="2" l="1"/>
  <c r="D3327" i="2" s="1"/>
  <c r="I3326" i="2"/>
  <c r="M3326" i="2" s="1"/>
  <c r="K5204" i="2"/>
  <c r="E5204" i="2"/>
  <c r="F5203" i="2"/>
  <c r="G5203" i="2"/>
  <c r="C5205" i="2"/>
  <c r="H3327" i="2" l="1"/>
  <c r="I3327" i="2" s="1"/>
  <c r="M3327" i="2" s="1"/>
  <c r="K5205" i="2"/>
  <c r="G5204" i="2"/>
  <c r="F5204" i="2"/>
  <c r="C5206" i="2"/>
  <c r="N3327" i="2" l="1"/>
  <c r="D3328" i="2" s="1"/>
  <c r="A3327" i="2"/>
  <c r="H3328" i="2"/>
  <c r="L5206" i="2"/>
  <c r="K5206" i="2"/>
  <c r="C5207" i="2"/>
  <c r="N3328" i="2" l="1"/>
  <c r="D3329" i="2" s="1"/>
  <c r="I3328" i="2"/>
  <c r="M3328" i="2" s="1"/>
  <c r="A3328" i="2"/>
  <c r="L5207" i="2"/>
  <c r="K5207" i="2"/>
  <c r="C5208" i="2"/>
  <c r="H3329" i="2" l="1"/>
  <c r="I3329" i="2" s="1"/>
  <c r="M3329" i="2" s="1"/>
  <c r="L5208" i="2"/>
  <c r="K5208" i="2"/>
  <c r="C5209" i="2"/>
  <c r="N3329" i="2" l="1"/>
  <c r="D3330" i="2" s="1"/>
  <c r="A3329" i="2"/>
  <c r="H3330" i="2"/>
  <c r="L5209" i="2"/>
  <c r="K5209" i="2"/>
  <c r="E5209" i="2"/>
  <c r="C5210" i="2"/>
  <c r="I3330" i="2" l="1"/>
  <c r="M3330" i="2" s="1"/>
  <c r="N3330" i="2"/>
  <c r="D3331" i="2" s="1"/>
  <c r="A3330" i="2"/>
  <c r="L5210" i="2"/>
  <c r="K5210" i="2"/>
  <c r="E5210" i="2"/>
  <c r="F5209" i="2"/>
  <c r="G5209" i="2"/>
  <c r="C5211" i="2"/>
  <c r="H3331" i="2" l="1"/>
  <c r="L5211" i="2"/>
  <c r="K5211" i="2"/>
  <c r="E5211" i="2"/>
  <c r="G5210" i="2"/>
  <c r="F5210" i="2"/>
  <c r="C5212" i="2"/>
  <c r="I3331" i="2" l="1"/>
  <c r="M3331" i="2" s="1"/>
  <c r="N3331" i="2"/>
  <c r="D3332" i="2" s="1"/>
  <c r="A3331" i="2"/>
  <c r="L5212" i="2"/>
  <c r="K5212" i="2"/>
  <c r="E5212" i="2"/>
  <c r="F5211" i="2"/>
  <c r="G5211" i="2"/>
  <c r="C5213" i="2"/>
  <c r="H3332" i="2" l="1"/>
  <c r="L5213" i="2"/>
  <c r="K5213" i="2"/>
  <c r="E5213" i="2"/>
  <c r="F5212" i="2"/>
  <c r="G5212" i="2"/>
  <c r="C5214" i="2"/>
  <c r="I3332" i="2" l="1"/>
  <c r="M3332" i="2" s="1"/>
  <c r="N3332" i="2"/>
  <c r="D3333" i="2" s="1"/>
  <c r="A3332" i="2"/>
  <c r="L5214" i="2"/>
  <c r="L3345" i="2"/>
  <c r="L3348" i="2"/>
  <c r="K5214" i="2"/>
  <c r="E5214" i="2"/>
  <c r="F5213" i="2"/>
  <c r="G5213" i="2"/>
  <c r="C5215" i="2"/>
  <c r="H3333" i="2" l="1"/>
  <c r="L5215" i="2"/>
  <c r="E5215" i="2"/>
  <c r="K5215" i="2"/>
  <c r="F5214" i="2"/>
  <c r="G5214" i="2"/>
  <c r="C5216" i="2"/>
  <c r="I3333" i="2" l="1"/>
  <c r="M3333" i="2" s="1"/>
  <c r="N3333" i="2"/>
  <c r="D3334" i="2" s="1"/>
  <c r="A3333" i="2"/>
  <c r="L5216" i="2"/>
  <c r="E5216" i="2"/>
  <c r="K5216" i="2"/>
  <c r="F5215" i="2"/>
  <c r="G5215" i="2"/>
  <c r="C5217" i="2"/>
  <c r="H3334" i="2" l="1"/>
  <c r="A3334" i="2" s="1"/>
  <c r="L5217" i="2"/>
  <c r="E5217" i="2"/>
  <c r="K5217" i="2"/>
  <c r="F5216" i="2"/>
  <c r="G5216" i="2"/>
  <c r="C5218" i="2"/>
  <c r="N3334" i="2" l="1"/>
  <c r="D3335" i="2" s="1"/>
  <c r="I3334" i="2"/>
  <c r="M3334" i="2" s="1"/>
  <c r="L5218" i="2"/>
  <c r="E5218" i="2"/>
  <c r="K5218" i="2"/>
  <c r="F5217" i="2"/>
  <c r="G5217" i="2"/>
  <c r="C5219" i="2"/>
  <c r="H3335" i="2" l="1"/>
  <c r="I3335" i="2" s="1"/>
  <c r="M3335" i="2" s="1"/>
  <c r="A3335" i="2"/>
  <c r="L5219" i="2"/>
  <c r="E3349" i="2"/>
  <c r="E5219" i="2"/>
  <c r="K5219" i="2"/>
  <c r="F5218" i="2"/>
  <c r="G5218" i="2"/>
  <c r="C5220" i="2"/>
  <c r="N3335" i="2" l="1"/>
  <c r="D3336" i="2" s="1"/>
  <c r="L5220" i="2"/>
  <c r="F3349" i="2"/>
  <c r="G3349" i="2"/>
  <c r="E5220" i="2"/>
  <c r="K5220" i="2"/>
  <c r="F5219" i="2"/>
  <c r="G5219" i="2"/>
  <c r="C5221" i="2"/>
  <c r="H3336" i="2" l="1"/>
  <c r="N3336" i="2" s="1"/>
  <c r="D3337" i="2" s="1"/>
  <c r="L5221" i="2"/>
  <c r="K5221" i="2"/>
  <c r="E5221" i="2"/>
  <c r="F5220" i="2"/>
  <c r="G5220" i="2"/>
  <c r="C5222" i="2"/>
  <c r="A3336" i="2" l="1"/>
  <c r="I3336" i="2"/>
  <c r="M3336" i="2" s="1"/>
  <c r="H3337" i="2" s="1"/>
  <c r="N3337" i="2" s="1"/>
  <c r="D3338" i="2" s="1"/>
  <c r="L5222" i="2"/>
  <c r="K5222" i="2"/>
  <c r="E5222" i="2"/>
  <c r="F5221" i="2"/>
  <c r="G5221" i="2"/>
  <c r="C5223" i="2"/>
  <c r="I3337" i="2" l="1"/>
  <c r="M3337" i="2" s="1"/>
  <c r="A3337" i="2"/>
  <c r="H3338" i="2"/>
  <c r="I3338" i="2" s="1"/>
  <c r="M3338" i="2" s="1"/>
  <c r="L5223" i="2"/>
  <c r="K5223" i="2"/>
  <c r="E5223" i="2"/>
  <c r="G5222" i="2"/>
  <c r="F5222" i="2"/>
  <c r="C5224" i="2"/>
  <c r="A3338" i="2" l="1"/>
  <c r="N3338" i="2"/>
  <c r="D3339" i="2" s="1"/>
  <c r="L5224" i="2"/>
  <c r="K5224" i="2"/>
  <c r="E5224" i="2"/>
  <c r="F5223" i="2"/>
  <c r="G5223" i="2"/>
  <c r="C5225" i="2"/>
  <c r="H3339" i="2" l="1"/>
  <c r="N3339" i="2" s="1"/>
  <c r="D3340" i="2" s="1"/>
  <c r="A3339" i="2"/>
  <c r="L5225" i="2"/>
  <c r="K5225" i="2"/>
  <c r="E5225" i="2"/>
  <c r="F5224" i="2"/>
  <c r="G5224" i="2"/>
  <c r="C5226" i="2"/>
  <c r="I3339" i="2" l="1"/>
  <c r="M3339" i="2" s="1"/>
  <c r="H3340" i="2"/>
  <c r="N3340" i="2" s="1"/>
  <c r="D3341" i="2" s="1"/>
  <c r="L5226" i="2"/>
  <c r="K5226" i="2"/>
  <c r="E5226" i="2"/>
  <c r="F5225" i="2"/>
  <c r="G5225" i="2"/>
  <c r="C5227" i="2"/>
  <c r="A3340" i="2" l="1"/>
  <c r="I3340" i="2"/>
  <c r="M3340" i="2" s="1"/>
  <c r="H3341" i="2" s="1"/>
  <c r="N3341" i="2" s="1"/>
  <c r="D3342" i="2" s="1"/>
  <c r="L5227" i="2"/>
  <c r="K5227" i="2"/>
  <c r="E5227" i="2"/>
  <c r="F5226" i="2"/>
  <c r="G5226" i="2"/>
  <c r="C5228" i="2"/>
  <c r="A3341" i="2" l="1"/>
  <c r="I3341" i="2"/>
  <c r="M3341" i="2" s="1"/>
  <c r="H3342" i="2" s="1"/>
  <c r="N3342" i="2" s="1"/>
  <c r="D3343" i="2" s="1"/>
  <c r="L5228" i="2"/>
  <c r="E5228" i="2"/>
  <c r="K5228" i="2"/>
  <c r="G5227" i="2"/>
  <c r="F5227" i="2"/>
  <c r="C5229" i="2"/>
  <c r="A3342" i="2" l="1"/>
  <c r="I3342" i="2"/>
  <c r="M3342" i="2" s="1"/>
  <c r="H3343" i="2" s="1"/>
  <c r="I3343" i="2" s="1"/>
  <c r="M3343" i="2" s="1"/>
  <c r="L5229" i="2"/>
  <c r="K5229" i="2"/>
  <c r="E5229" i="2"/>
  <c r="F5228" i="2"/>
  <c r="G5228" i="2"/>
  <c r="C5230" i="2"/>
  <c r="A3343" i="2" l="1"/>
  <c r="N3343" i="2"/>
  <c r="D3344" i="2" s="1"/>
  <c r="L5230" i="2"/>
  <c r="E5230" i="2"/>
  <c r="K5230" i="2"/>
  <c r="F5229" i="2"/>
  <c r="G5229" i="2"/>
  <c r="C5231" i="2"/>
  <c r="H3344" i="2" l="1"/>
  <c r="N3344" i="2" s="1"/>
  <c r="D3345" i="2" s="1"/>
  <c r="A3344" i="2"/>
  <c r="L5231" i="2"/>
  <c r="E5231" i="2"/>
  <c r="K5231" i="2"/>
  <c r="F5230" i="2"/>
  <c r="G5230" i="2"/>
  <c r="C5232" i="2"/>
  <c r="I3344" i="2" l="1"/>
  <c r="M3344" i="2" s="1"/>
  <c r="H3345" i="2"/>
  <c r="N3345" i="2" s="1"/>
  <c r="D3346" i="2" s="1"/>
  <c r="A3345" i="2"/>
  <c r="E5232" i="2"/>
  <c r="K5232" i="2"/>
  <c r="F5231" i="2"/>
  <c r="G5231" i="2"/>
  <c r="C5233" i="2"/>
  <c r="I3345" i="2" l="1"/>
  <c r="M3345" i="2" s="1"/>
  <c r="H3346" i="2" s="1"/>
  <c r="K5233" i="2"/>
  <c r="E5233" i="2"/>
  <c r="F5232" i="2"/>
  <c r="G5232" i="2"/>
  <c r="C5234" i="2"/>
  <c r="L3346" i="2" l="1"/>
  <c r="N3346" i="2"/>
  <c r="D3347" i="2" s="1"/>
  <c r="A3346" i="2"/>
  <c r="I3346" i="2"/>
  <c r="M3346" i="2" s="1"/>
  <c r="H3347" i="2" s="1"/>
  <c r="K5234" i="2"/>
  <c r="E5234" i="2"/>
  <c r="F5233" i="2"/>
  <c r="G5233" i="2"/>
  <c r="C5235" i="2"/>
  <c r="N3347" i="2" l="1"/>
  <c r="D3348" i="2" s="1"/>
  <c r="I3347" i="2"/>
  <c r="M3347" i="2" s="1"/>
  <c r="L3347" i="2"/>
  <c r="H3348" i="2" s="1"/>
  <c r="A3347" i="2"/>
  <c r="K5235" i="2"/>
  <c r="G5234" i="2"/>
  <c r="F5234" i="2"/>
  <c r="C5236" i="2"/>
  <c r="N3348" i="2" l="1"/>
  <c r="D3349" i="2" s="1"/>
  <c r="I3348" i="2"/>
  <c r="M3348" i="2" s="1"/>
  <c r="H3349" i="2" s="1"/>
  <c r="A3348" i="2"/>
  <c r="L5236" i="2"/>
  <c r="K5236" i="2"/>
  <c r="C5237" i="2"/>
  <c r="I3349" i="2" l="1"/>
  <c r="M3349" i="2" s="1"/>
  <c r="N3349" i="2"/>
  <c r="D3350" i="2" s="1"/>
  <c r="E3350" i="2" s="1"/>
  <c r="A3349" i="2"/>
  <c r="L5237" i="2"/>
  <c r="K5237" i="2"/>
  <c r="C5238" i="2"/>
  <c r="G3350" i="2" l="1"/>
  <c r="F3350" i="2"/>
  <c r="H3350" i="2"/>
  <c r="L5238" i="2"/>
  <c r="K5238" i="2"/>
  <c r="C5239" i="2"/>
  <c r="N3350" i="2" l="1"/>
  <c r="D3351" i="2" s="1"/>
  <c r="I3350" i="2"/>
  <c r="M3350" i="2" s="1"/>
  <c r="A3350" i="2"/>
  <c r="L5239" i="2"/>
  <c r="K5239" i="2"/>
  <c r="C5240" i="2"/>
  <c r="H3351" i="2" l="1"/>
  <c r="I3351" i="2" s="1"/>
  <c r="M3351" i="2" s="1"/>
  <c r="E3351" i="2"/>
  <c r="F3351" i="2" s="1"/>
  <c r="G3351" i="2" s="1"/>
  <c r="A3351" i="2"/>
  <c r="L5240" i="2"/>
  <c r="K5240" i="2"/>
  <c r="E5240" i="2"/>
  <c r="C5241" i="2"/>
  <c r="N3351" i="2" l="1"/>
  <c r="D3352" i="2" s="1"/>
  <c r="H3352" i="2"/>
  <c r="L5241" i="2"/>
  <c r="K5241" i="2"/>
  <c r="E5241" i="2"/>
  <c r="F5240" i="2"/>
  <c r="G5240" i="2"/>
  <c r="C5242" i="2"/>
  <c r="I3352" i="2" l="1"/>
  <c r="M3352" i="2" s="1"/>
  <c r="N3352" i="2"/>
  <c r="D3353" i="2" s="1"/>
  <c r="A3352" i="2"/>
  <c r="L5242" i="2"/>
  <c r="K5242" i="2"/>
  <c r="E5242" i="2"/>
  <c r="G5241" i="2"/>
  <c r="F5241" i="2"/>
  <c r="C5243" i="2"/>
  <c r="H3353" i="2" l="1"/>
  <c r="A3353" i="2" s="1"/>
  <c r="L5243" i="2"/>
  <c r="K5243" i="2"/>
  <c r="E5243" i="2"/>
  <c r="F5242" i="2"/>
  <c r="G5242" i="2"/>
  <c r="C5244" i="2"/>
  <c r="I3353" i="2" l="1"/>
  <c r="M3353" i="2" s="1"/>
  <c r="N3353" i="2"/>
  <c r="D3354" i="2" s="1"/>
  <c r="L5244" i="2"/>
  <c r="K5244" i="2"/>
  <c r="E5244" i="2"/>
  <c r="F5243" i="2"/>
  <c r="G5243" i="2"/>
  <c r="C5245" i="2"/>
  <c r="H3354" i="2" l="1"/>
  <c r="N3354" i="2" s="1"/>
  <c r="D3355" i="2" s="1"/>
  <c r="L5245" i="2"/>
  <c r="K5245" i="2"/>
  <c r="E5245" i="2"/>
  <c r="F5244" i="2"/>
  <c r="G5244" i="2"/>
  <c r="C5246" i="2"/>
  <c r="A3354" i="2" l="1"/>
  <c r="I3354" i="2"/>
  <c r="M3354" i="2" s="1"/>
  <c r="H3355" i="2" s="1"/>
  <c r="L5246" i="2"/>
  <c r="E5246" i="2"/>
  <c r="K5246" i="2"/>
  <c r="F5245" i="2"/>
  <c r="G5245" i="2"/>
  <c r="C5247" i="2"/>
  <c r="N3355" i="2" l="1"/>
  <c r="D3356" i="2" s="1"/>
  <c r="I3355" i="2"/>
  <c r="M3355" i="2" s="1"/>
  <c r="H3356" i="2" s="1"/>
  <c r="I3356" i="2" s="1"/>
  <c r="M3356" i="2" s="1"/>
  <c r="A3355" i="2"/>
  <c r="L5247" i="2"/>
  <c r="E5247" i="2"/>
  <c r="K5247" i="2"/>
  <c r="F5246" i="2"/>
  <c r="G5246" i="2"/>
  <c r="C5248" i="2"/>
  <c r="A3356" i="2" l="1"/>
  <c r="N3356" i="2"/>
  <c r="L5248" i="2"/>
  <c r="E5248" i="2"/>
  <c r="K5248" i="2"/>
  <c r="F5247" i="2"/>
  <c r="G5247" i="2"/>
  <c r="C5249" i="2"/>
  <c r="D3357" i="2" l="1"/>
  <c r="H3357" i="2"/>
  <c r="L5249" i="2"/>
  <c r="E5249" i="2"/>
  <c r="K5249" i="2"/>
  <c r="F5248" i="2"/>
  <c r="G5248" i="2"/>
  <c r="C5250" i="2"/>
  <c r="A3357" i="2" l="1"/>
  <c r="N3357" i="2"/>
  <c r="D3358" i="2" s="1"/>
  <c r="I3357" i="2"/>
  <c r="M3357" i="2" s="1"/>
  <c r="L5250" i="2"/>
  <c r="E5250" i="2"/>
  <c r="K5250" i="2"/>
  <c r="F5249" i="2"/>
  <c r="G5249" i="2"/>
  <c r="C5251" i="2"/>
  <c r="H3358" i="2" l="1"/>
  <c r="A3358" i="2" s="1"/>
  <c r="L5251" i="2"/>
  <c r="E5251" i="2"/>
  <c r="K5251" i="2"/>
  <c r="F5250" i="2"/>
  <c r="G5250" i="2"/>
  <c r="C5252" i="2"/>
  <c r="I3358" i="2" l="1"/>
  <c r="M3358" i="2" s="1"/>
  <c r="N3358" i="2"/>
  <c r="D3359" i="2" s="1"/>
  <c r="L5252" i="2"/>
  <c r="K5252" i="2"/>
  <c r="E5252" i="2"/>
  <c r="F5251" i="2"/>
  <c r="G5251" i="2"/>
  <c r="C5253" i="2"/>
  <c r="H3359" i="2" l="1"/>
  <c r="L5253" i="2"/>
  <c r="K5253" i="2"/>
  <c r="E5253" i="2"/>
  <c r="F5252" i="2"/>
  <c r="G5252" i="2"/>
  <c r="C5254" i="2"/>
  <c r="A3359" i="2" l="1"/>
  <c r="I3359" i="2"/>
  <c r="M3359" i="2" s="1"/>
  <c r="N3359" i="2"/>
  <c r="D3360" i="2" s="1"/>
  <c r="L5254" i="2"/>
  <c r="E5254" i="2"/>
  <c r="K5254" i="2"/>
  <c r="G5253" i="2"/>
  <c r="F5253" i="2"/>
  <c r="C5255" i="2"/>
  <c r="H3360" i="2" l="1"/>
  <c r="A3360" i="2" s="1"/>
  <c r="I3360" i="2"/>
  <c r="M3360" i="2" s="1"/>
  <c r="N3360" i="2"/>
  <c r="D3361" i="2" s="1"/>
  <c r="L5255" i="2"/>
  <c r="K5255" i="2"/>
  <c r="E5255" i="2"/>
  <c r="F5254" i="2"/>
  <c r="G5254" i="2"/>
  <c r="C5256" i="2"/>
  <c r="H3361" i="2" l="1"/>
  <c r="A3361" i="2" s="1"/>
  <c r="L5256" i="2"/>
  <c r="K5256" i="2"/>
  <c r="E5256" i="2"/>
  <c r="F5255" i="2"/>
  <c r="G5255" i="2"/>
  <c r="C5257" i="2"/>
  <c r="I3361" i="2" l="1"/>
  <c r="M3361" i="2" s="1"/>
  <c r="N3361" i="2"/>
  <c r="D3362" i="2" s="1"/>
  <c r="L5257" i="2"/>
  <c r="K5257" i="2"/>
  <c r="E5257" i="2"/>
  <c r="F5256" i="2"/>
  <c r="G5256" i="2"/>
  <c r="C5258" i="2"/>
  <c r="H3362" i="2" l="1"/>
  <c r="N3362" i="2"/>
  <c r="D3363" i="2" s="1"/>
  <c r="I3362" i="2"/>
  <c r="M3362" i="2" s="1"/>
  <c r="H3363" i="2" s="1"/>
  <c r="A3362" i="2"/>
  <c r="L5258" i="2"/>
  <c r="E5258" i="2"/>
  <c r="K5258" i="2"/>
  <c r="F5257" i="2"/>
  <c r="G5257" i="2"/>
  <c r="C5259" i="2"/>
  <c r="A3363" i="2" l="1"/>
  <c r="I3363" i="2"/>
  <c r="M3363" i="2" s="1"/>
  <c r="N3363" i="2"/>
  <c r="D3364" i="2" s="1"/>
  <c r="L5259" i="2"/>
  <c r="K5259" i="2"/>
  <c r="E5259" i="2"/>
  <c r="F5258" i="2"/>
  <c r="G5258" i="2"/>
  <c r="C5260" i="2"/>
  <c r="H3364" i="2" l="1"/>
  <c r="N3364" i="2" s="1"/>
  <c r="D3365" i="2" s="1"/>
  <c r="A3364" i="2"/>
  <c r="L5260" i="2"/>
  <c r="E5260" i="2"/>
  <c r="K5260" i="2"/>
  <c r="G5259" i="2"/>
  <c r="F5259" i="2"/>
  <c r="C5261" i="2"/>
  <c r="I3364" i="2" l="1"/>
  <c r="M3364" i="2" s="1"/>
  <c r="H3365" i="2" s="1"/>
  <c r="I3365" i="2"/>
  <c r="M3365" i="2" s="1"/>
  <c r="N3365" i="2"/>
  <c r="D3366" i="2" s="1"/>
  <c r="A3365" i="2"/>
  <c r="L5261" i="2"/>
  <c r="K5261" i="2"/>
  <c r="E5261" i="2"/>
  <c r="F5260" i="2"/>
  <c r="G5260" i="2"/>
  <c r="C5262" i="2"/>
  <c r="H3366" i="2" l="1"/>
  <c r="L3376" i="2"/>
  <c r="E3382" i="2"/>
  <c r="F3382" i="2" s="1"/>
  <c r="G3382" i="2" s="1"/>
  <c r="E5262" i="2"/>
  <c r="K5262" i="2"/>
  <c r="F5261" i="2"/>
  <c r="G5261" i="2"/>
  <c r="C5263" i="2"/>
  <c r="A3366" i="2" l="1"/>
  <c r="N3366" i="2"/>
  <c r="D3367" i="2" s="1"/>
  <c r="I3366" i="2"/>
  <c r="M3366" i="2" s="1"/>
  <c r="E5263" i="2"/>
  <c r="K5263" i="2"/>
  <c r="F5262" i="2"/>
  <c r="G5262" i="2"/>
  <c r="C5264" i="2"/>
  <c r="H3367" i="2" l="1"/>
  <c r="I3367" i="2" s="1"/>
  <c r="M3367" i="2" s="1"/>
  <c r="N3367" i="2"/>
  <c r="D3368" i="2" s="1"/>
  <c r="A3367" i="2"/>
  <c r="K5264" i="2"/>
  <c r="E5264" i="2"/>
  <c r="F5263" i="2"/>
  <c r="G5263" i="2"/>
  <c r="C5265" i="2"/>
  <c r="H3368" i="2" l="1"/>
  <c r="E3379" i="2"/>
  <c r="F3379" i="2" s="1"/>
  <c r="G3379" i="2" s="1"/>
  <c r="K5265" i="2"/>
  <c r="E5265" i="2"/>
  <c r="F5264" i="2"/>
  <c r="G5264" i="2"/>
  <c r="C5266" i="2"/>
  <c r="A3368" i="2" l="1"/>
  <c r="N3368" i="2"/>
  <c r="D3369" i="2" s="1"/>
  <c r="I3368" i="2"/>
  <c r="M3368" i="2" s="1"/>
  <c r="K5266" i="2"/>
  <c r="G5265" i="2"/>
  <c r="F5265" i="2"/>
  <c r="C5267" i="2"/>
  <c r="H3369" i="2" l="1"/>
  <c r="L5267" i="2"/>
  <c r="K5267" i="2"/>
  <c r="C5268" i="2"/>
  <c r="I3369" i="2" l="1"/>
  <c r="M3369" i="2" s="1"/>
  <c r="N3369" i="2"/>
  <c r="D3370" i="2" s="1"/>
  <c r="A3369" i="2"/>
  <c r="L5268" i="2"/>
  <c r="K5268" i="2"/>
  <c r="C5269" i="2"/>
  <c r="H3370" i="2" l="1"/>
  <c r="L5269" i="2"/>
  <c r="K5269" i="2"/>
  <c r="C5270" i="2"/>
  <c r="N3370" i="2" l="1"/>
  <c r="D3371" i="2" s="1"/>
  <c r="A3370" i="2"/>
  <c r="I3370" i="2"/>
  <c r="M3370" i="2" s="1"/>
  <c r="H3371" i="2" s="1"/>
  <c r="E3380" i="2"/>
  <c r="L5270" i="2"/>
  <c r="K5270" i="2"/>
  <c r="E5270" i="2"/>
  <c r="C5271" i="2"/>
  <c r="N3371" i="2" l="1"/>
  <c r="D3372" i="2" s="1"/>
  <c r="I3371" i="2"/>
  <c r="M3371" i="2" s="1"/>
  <c r="A3371" i="2"/>
  <c r="F3380" i="2"/>
  <c r="G3380" i="2"/>
  <c r="L5271" i="2"/>
  <c r="K5271" i="2"/>
  <c r="E5271" i="2"/>
  <c r="F5270" i="2"/>
  <c r="G5270" i="2"/>
  <c r="C5272" i="2"/>
  <c r="H3372" i="2" l="1"/>
  <c r="I3372" i="2" s="1"/>
  <c r="M3372" i="2" s="1"/>
  <c r="N3372" i="2"/>
  <c r="D3373" i="2" s="1"/>
  <c r="A3372" i="2"/>
  <c r="L5272" i="2"/>
  <c r="K5272" i="2"/>
  <c r="E5272" i="2"/>
  <c r="G5271" i="2"/>
  <c r="F5271" i="2"/>
  <c r="C5273" i="2"/>
  <c r="H3373" i="2" l="1"/>
  <c r="L5273" i="2"/>
  <c r="K5273" i="2"/>
  <c r="E5273" i="2"/>
  <c r="F5272" i="2"/>
  <c r="G5272" i="2"/>
  <c r="C5274" i="2"/>
  <c r="A3373" i="2" l="1"/>
  <c r="N3373" i="2"/>
  <c r="D3374" i="2" s="1"/>
  <c r="I3373" i="2"/>
  <c r="M3373" i="2" s="1"/>
  <c r="L5274" i="2"/>
  <c r="K5274" i="2"/>
  <c r="E5274" i="2"/>
  <c r="F5273" i="2"/>
  <c r="G5273" i="2"/>
  <c r="C5275" i="2"/>
  <c r="H3374" i="2" l="1"/>
  <c r="A3374" i="2" s="1"/>
  <c r="N3374" i="2"/>
  <c r="D3375" i="2" s="1"/>
  <c r="L5275" i="2"/>
  <c r="K5275" i="2"/>
  <c r="E5275" i="2"/>
  <c r="F5274" i="2"/>
  <c r="G5274" i="2"/>
  <c r="C5276" i="2"/>
  <c r="I3374" i="2" l="1"/>
  <c r="M3374" i="2" s="1"/>
  <c r="H3375" i="2"/>
  <c r="L5276" i="2"/>
  <c r="E5276" i="2"/>
  <c r="K5276" i="2"/>
  <c r="F5275" i="2"/>
  <c r="G5275" i="2"/>
  <c r="C5277" i="2"/>
  <c r="N3375" i="2" l="1"/>
  <c r="D3376" i="2" s="1"/>
  <c r="I3375" i="2"/>
  <c r="M3375" i="2" s="1"/>
  <c r="A3375" i="2"/>
  <c r="L5277" i="2"/>
  <c r="E5277" i="2"/>
  <c r="K5277" i="2"/>
  <c r="F5276" i="2"/>
  <c r="G5276" i="2"/>
  <c r="C5278" i="2"/>
  <c r="H3376" i="2" l="1"/>
  <c r="N3376" i="2" s="1"/>
  <c r="D3377" i="2" s="1"/>
  <c r="L3378" i="2"/>
  <c r="L5278" i="2"/>
  <c r="E5278" i="2"/>
  <c r="K5278" i="2"/>
  <c r="F5277" i="2"/>
  <c r="G5277" i="2"/>
  <c r="C5279" i="2"/>
  <c r="A3376" i="2" l="1"/>
  <c r="I3376" i="2"/>
  <c r="M3376" i="2" s="1"/>
  <c r="H3377" i="2" s="1"/>
  <c r="L5279" i="2"/>
  <c r="E5279" i="2"/>
  <c r="K5279" i="2"/>
  <c r="F5278" i="2"/>
  <c r="G5278" i="2"/>
  <c r="C5280" i="2"/>
  <c r="L3377" i="2" l="1"/>
  <c r="A3377" i="2"/>
  <c r="N3377" i="2"/>
  <c r="D3378" i="2" s="1"/>
  <c r="I3377" i="2"/>
  <c r="M3377" i="2" s="1"/>
  <c r="L5280" i="2"/>
  <c r="E5280" i="2"/>
  <c r="K5280" i="2"/>
  <c r="F5279" i="2"/>
  <c r="G5279" i="2"/>
  <c r="C5281" i="2"/>
  <c r="H3378" i="2" l="1"/>
  <c r="A3378" i="2" s="1"/>
  <c r="N3378" i="2"/>
  <c r="D3379" i="2" s="1"/>
  <c r="I3378" i="2"/>
  <c r="M3378" i="2" s="1"/>
  <c r="H3379" i="2" s="1"/>
  <c r="L5281" i="2"/>
  <c r="E5281" i="2"/>
  <c r="K5281" i="2"/>
  <c r="F5280" i="2"/>
  <c r="G5280" i="2"/>
  <c r="C5282" i="2"/>
  <c r="A3379" i="2" l="1"/>
  <c r="N3379" i="2"/>
  <c r="D3380" i="2" s="1"/>
  <c r="I3379" i="2"/>
  <c r="M3379" i="2" s="1"/>
  <c r="L5282" i="2"/>
  <c r="K5282" i="2"/>
  <c r="E5282" i="2"/>
  <c r="F5281" i="2"/>
  <c r="G5281" i="2"/>
  <c r="C5283" i="2"/>
  <c r="H3380" i="2" l="1"/>
  <c r="I3380" i="2" s="1"/>
  <c r="M3380" i="2" s="1"/>
  <c r="L5283" i="2"/>
  <c r="K5283" i="2"/>
  <c r="E5283" i="2"/>
  <c r="F5282" i="2"/>
  <c r="G5282" i="2"/>
  <c r="C5284" i="2"/>
  <c r="N3380" i="2" l="1"/>
  <c r="A3380" i="2"/>
  <c r="L5284" i="2"/>
  <c r="K5284" i="2"/>
  <c r="E5284" i="2"/>
  <c r="G5283" i="2"/>
  <c r="F5283" i="2"/>
  <c r="C5285" i="2"/>
  <c r="H3381" i="2" l="1"/>
  <c r="D3381" i="2"/>
  <c r="L5285" i="2"/>
  <c r="K5285" i="2"/>
  <c r="E5285" i="2"/>
  <c r="F5284" i="2"/>
  <c r="G5284" i="2"/>
  <c r="C5286" i="2"/>
  <c r="E3381" i="2" l="1"/>
  <c r="A3381" i="2"/>
  <c r="I3381" i="2"/>
  <c r="M3381" i="2" s="1"/>
  <c r="N3381" i="2"/>
  <c r="H3382" i="2" s="1"/>
  <c r="I3382" i="2" s="1"/>
  <c r="M3382" i="2" s="1"/>
  <c r="L5286" i="2"/>
  <c r="K5286" i="2"/>
  <c r="E5286" i="2"/>
  <c r="F5285" i="2"/>
  <c r="G5285" i="2"/>
  <c r="C5287" i="2"/>
  <c r="G3381" i="2" l="1"/>
  <c r="D3382" i="2" s="1"/>
  <c r="F3381" i="2"/>
  <c r="L5287" i="2"/>
  <c r="K5287" i="2"/>
  <c r="E5287" i="2"/>
  <c r="F5286" i="2"/>
  <c r="G5286" i="2"/>
  <c r="C5288" i="2"/>
  <c r="N3382" i="2" l="1"/>
  <c r="A3382" i="2"/>
  <c r="L5288" i="2"/>
  <c r="E5288" i="2"/>
  <c r="K5288" i="2"/>
  <c r="F5287" i="2"/>
  <c r="G5287" i="2"/>
  <c r="C5289" i="2"/>
  <c r="H3383" i="2" l="1"/>
  <c r="D3383" i="2"/>
  <c r="A3383" i="2" s="1"/>
  <c r="L5289" i="2"/>
  <c r="E5289" i="2"/>
  <c r="K5289" i="2"/>
  <c r="F5288" i="2"/>
  <c r="G5288" i="2"/>
  <c r="C5290" i="2"/>
  <c r="I3383" i="2" l="1"/>
  <c r="M3383" i="2" s="1"/>
  <c r="N3383" i="2"/>
  <c r="L5290" i="2"/>
  <c r="E5290" i="2"/>
  <c r="K5290" i="2"/>
  <c r="G5289" i="2"/>
  <c r="F5289" i="2"/>
  <c r="C5291" i="2"/>
  <c r="H3384" i="2" l="1"/>
  <c r="D3384" i="2"/>
  <c r="L5291" i="2"/>
  <c r="E5291" i="2"/>
  <c r="K5291" i="2"/>
  <c r="F5290" i="2"/>
  <c r="G5290" i="2"/>
  <c r="C5292" i="2"/>
  <c r="A3384" i="2" l="1"/>
  <c r="I3384" i="2"/>
  <c r="M3384" i="2" s="1"/>
  <c r="N3384" i="2"/>
  <c r="D3385" i="2" s="1"/>
  <c r="L5292" i="2"/>
  <c r="E5292" i="2"/>
  <c r="K5292" i="2"/>
  <c r="F5291" i="2"/>
  <c r="G5291" i="2"/>
  <c r="C5293" i="2"/>
  <c r="H3385" i="2" l="1"/>
  <c r="E5293" i="2"/>
  <c r="K5293" i="2"/>
  <c r="F5292" i="2"/>
  <c r="G5292" i="2"/>
  <c r="C5294" i="2"/>
  <c r="N3385" i="2" l="1"/>
  <c r="D3386" i="2" s="1"/>
  <c r="I3385" i="2"/>
  <c r="M3385" i="2" s="1"/>
  <c r="H3386" i="2" s="1"/>
  <c r="A3385" i="2"/>
  <c r="K5294" i="2"/>
  <c r="E5294" i="2"/>
  <c r="F5293" i="2"/>
  <c r="G5293" i="2"/>
  <c r="C5295" i="2"/>
  <c r="I3386" i="2" l="1"/>
  <c r="M3386" i="2" s="1"/>
  <c r="N3386" i="2"/>
  <c r="D3387" i="2" s="1"/>
  <c r="A3386" i="2"/>
  <c r="K5295" i="2"/>
  <c r="E5295" i="2"/>
  <c r="F5294" i="2"/>
  <c r="G5294" i="2"/>
  <c r="C5296" i="2"/>
  <c r="H3387" i="2" l="1"/>
  <c r="K5296" i="2"/>
  <c r="G5295" i="2"/>
  <c r="F5295" i="2"/>
  <c r="C5297" i="2"/>
  <c r="N3387" i="2" l="1"/>
  <c r="D3388" i="2" s="1"/>
  <c r="A3387" i="2"/>
  <c r="I3387" i="2"/>
  <c r="M3387" i="2" s="1"/>
  <c r="H3388" i="2" s="1"/>
  <c r="L5297" i="2"/>
  <c r="K5297" i="2"/>
  <c r="C5298" i="2"/>
  <c r="N3388" i="2" l="1"/>
  <c r="D3389" i="2" s="1"/>
  <c r="I3388" i="2"/>
  <c r="M3388" i="2" s="1"/>
  <c r="H3389" i="2" s="1"/>
  <c r="A3388" i="2"/>
  <c r="L5298" i="2"/>
  <c r="K5298" i="2"/>
  <c r="C5299" i="2"/>
  <c r="N3389" i="2" l="1"/>
  <c r="D3390" i="2" s="1"/>
  <c r="A3389" i="2"/>
  <c r="I3389" i="2"/>
  <c r="M3389" i="2" s="1"/>
  <c r="H3390" i="2" s="1"/>
  <c r="L5299" i="2"/>
  <c r="E5299" i="2"/>
  <c r="K5299" i="2"/>
  <c r="C5300" i="2"/>
  <c r="N3390" i="2" l="1"/>
  <c r="D3391" i="2" s="1"/>
  <c r="A3390" i="2"/>
  <c r="I3390" i="2"/>
  <c r="M3390" i="2" s="1"/>
  <c r="H3391" i="2"/>
  <c r="I3391" i="2" s="1"/>
  <c r="M3391" i="2" s="1"/>
  <c r="L5300" i="2"/>
  <c r="L3409" i="2"/>
  <c r="K5300" i="2"/>
  <c r="F5299" i="2"/>
  <c r="G5299" i="2"/>
  <c r="C5301" i="2"/>
  <c r="A3391" i="2" l="1"/>
  <c r="N3391" i="2"/>
  <c r="D3392" i="2" s="1"/>
  <c r="L5301" i="2"/>
  <c r="K5301" i="2"/>
  <c r="E5301" i="2"/>
  <c r="C5302" i="2"/>
  <c r="H3392" i="2" l="1"/>
  <c r="L5302" i="2"/>
  <c r="K5302" i="2"/>
  <c r="E5302" i="2"/>
  <c r="F5301" i="2"/>
  <c r="G5301" i="2"/>
  <c r="C5303" i="2"/>
  <c r="A3392" i="2" l="1"/>
  <c r="N3392" i="2"/>
  <c r="D3393" i="2" s="1"/>
  <c r="I3392" i="2"/>
  <c r="M3392" i="2" s="1"/>
  <c r="L5303" i="2"/>
  <c r="K5303" i="2"/>
  <c r="E5303" i="2"/>
  <c r="G5302" i="2"/>
  <c r="F5302" i="2"/>
  <c r="C5304" i="2"/>
  <c r="H3393" i="2" l="1"/>
  <c r="N3393" i="2" s="1"/>
  <c r="D3394" i="2" s="1"/>
  <c r="L5304" i="2"/>
  <c r="K5304" i="2"/>
  <c r="E5304" i="2"/>
  <c r="F5303" i="2"/>
  <c r="G5303" i="2"/>
  <c r="C5305" i="2"/>
  <c r="A3393" i="2" l="1"/>
  <c r="I3393" i="2"/>
  <c r="M3393" i="2" s="1"/>
  <c r="H3394" i="2" s="1"/>
  <c r="L5305" i="2"/>
  <c r="L3406" i="2"/>
  <c r="E3413" i="2"/>
  <c r="K5305" i="2"/>
  <c r="E5305" i="2"/>
  <c r="F5304" i="2"/>
  <c r="G5304" i="2"/>
  <c r="C5306" i="2"/>
  <c r="A3394" i="2" l="1"/>
  <c r="N3394" i="2"/>
  <c r="D3395" i="2" s="1"/>
  <c r="I3394" i="2"/>
  <c r="M3394" i="2" s="1"/>
  <c r="H3395" i="2" s="1"/>
  <c r="A3395" i="2" s="1"/>
  <c r="L5306" i="2"/>
  <c r="F3413" i="2"/>
  <c r="G3413" i="2"/>
  <c r="K5306" i="2"/>
  <c r="E5306" i="2"/>
  <c r="F5305" i="2"/>
  <c r="G5305" i="2"/>
  <c r="C5307" i="2"/>
  <c r="I3395" i="2" l="1"/>
  <c r="M3395" i="2" s="1"/>
  <c r="N3395" i="2"/>
  <c r="D3396" i="2" s="1"/>
  <c r="L5307" i="2"/>
  <c r="E5307" i="2"/>
  <c r="K5307" i="2"/>
  <c r="F5306" i="2"/>
  <c r="G5306" i="2"/>
  <c r="C5308" i="2"/>
  <c r="H3396" i="2" l="1"/>
  <c r="L5308" i="2"/>
  <c r="E5308" i="2"/>
  <c r="K5308" i="2"/>
  <c r="F5307" i="2"/>
  <c r="G5307" i="2"/>
  <c r="C5309" i="2"/>
  <c r="I3396" i="2" l="1"/>
  <c r="M3396" i="2" s="1"/>
  <c r="N3396" i="2"/>
  <c r="D3397" i="2" s="1"/>
  <c r="A3396" i="2"/>
  <c r="L3407" i="2"/>
  <c r="L5309" i="2"/>
  <c r="E5309" i="2"/>
  <c r="K5309" i="2"/>
  <c r="F5308" i="2"/>
  <c r="G5308" i="2"/>
  <c r="C5310" i="2"/>
  <c r="H3397" i="2" l="1"/>
  <c r="L5310" i="2"/>
  <c r="E5310" i="2"/>
  <c r="K5310" i="2"/>
  <c r="F5309" i="2"/>
  <c r="G5309" i="2"/>
  <c r="C5311" i="2"/>
  <c r="A3397" i="2" l="1"/>
  <c r="I3397" i="2"/>
  <c r="M3397" i="2" s="1"/>
  <c r="N3397" i="2"/>
  <c r="D3398" i="2" s="1"/>
  <c r="E3410" i="2"/>
  <c r="F3410" i="2" s="1"/>
  <c r="G3410" i="2" s="1"/>
  <c r="L5311" i="2"/>
  <c r="E5311" i="2"/>
  <c r="K5311" i="2"/>
  <c r="F5310" i="2"/>
  <c r="G5310" i="2"/>
  <c r="C5312" i="2"/>
  <c r="H3398" i="2" l="1"/>
  <c r="I3398" i="2" s="1"/>
  <c r="M3398" i="2" s="1"/>
  <c r="L5312" i="2"/>
  <c r="E5312" i="2"/>
  <c r="K5312" i="2"/>
  <c r="F5311" i="2"/>
  <c r="G5311" i="2"/>
  <c r="C5313" i="2"/>
  <c r="N3398" i="2" l="1"/>
  <c r="D3399" i="2" s="1"/>
  <c r="A3398" i="2"/>
  <c r="H3399" i="2"/>
  <c r="L5313" i="2"/>
  <c r="K5313" i="2"/>
  <c r="E5313" i="2"/>
  <c r="F5312" i="2"/>
  <c r="G5312" i="2"/>
  <c r="C5314" i="2"/>
  <c r="A3399" i="2" l="1"/>
  <c r="N3399" i="2"/>
  <c r="D3400" i="2" s="1"/>
  <c r="I3399" i="2"/>
  <c r="M3399" i="2" s="1"/>
  <c r="L5314" i="2"/>
  <c r="K5314" i="2"/>
  <c r="E5314" i="2"/>
  <c r="F5313" i="2"/>
  <c r="G5313" i="2"/>
  <c r="C5315" i="2"/>
  <c r="H3400" i="2" l="1"/>
  <c r="N3400" i="2"/>
  <c r="D3401" i="2" s="1"/>
  <c r="I3400" i="2"/>
  <c r="M3400" i="2" s="1"/>
  <c r="A3400" i="2"/>
  <c r="H3401" i="2"/>
  <c r="I3401" i="2" s="1"/>
  <c r="M3401" i="2" s="1"/>
  <c r="L5315" i="2"/>
  <c r="K5315" i="2"/>
  <c r="E5315" i="2"/>
  <c r="G5314" i="2"/>
  <c r="F5314" i="2"/>
  <c r="C5316" i="2"/>
  <c r="N3401" i="2" l="1"/>
  <c r="D3402" i="2" s="1"/>
  <c r="A3401" i="2"/>
  <c r="H3402" i="2"/>
  <c r="L5316" i="2"/>
  <c r="K5316" i="2"/>
  <c r="E5316" i="2"/>
  <c r="F5315" i="2"/>
  <c r="G5315" i="2"/>
  <c r="C5317" i="2"/>
  <c r="I3402" i="2" l="1"/>
  <c r="M3402" i="2" s="1"/>
  <c r="N3402" i="2"/>
  <c r="D3403" i="2" s="1"/>
  <c r="A3402" i="2"/>
  <c r="L5317" i="2"/>
  <c r="K5317" i="2"/>
  <c r="E5317" i="2"/>
  <c r="F5316" i="2"/>
  <c r="G5316" i="2"/>
  <c r="C5318" i="2"/>
  <c r="H3403" i="2" l="1"/>
  <c r="L5318" i="2"/>
  <c r="K5318" i="2"/>
  <c r="E5318" i="2"/>
  <c r="F5317" i="2"/>
  <c r="G5317" i="2"/>
  <c r="C5319" i="2"/>
  <c r="A3403" i="2" l="1"/>
  <c r="I3403" i="2"/>
  <c r="M3403" i="2" s="1"/>
  <c r="N3403" i="2"/>
  <c r="D3404" i="2" s="1"/>
  <c r="L5319" i="2"/>
  <c r="E5319" i="2"/>
  <c r="K5319" i="2"/>
  <c r="F5318" i="2"/>
  <c r="G5318" i="2"/>
  <c r="C5320" i="2"/>
  <c r="H3404" i="2" l="1"/>
  <c r="A3404" i="2" s="1"/>
  <c r="L5320" i="2"/>
  <c r="E5320" i="2"/>
  <c r="K5320" i="2"/>
  <c r="F5319" i="2"/>
  <c r="G5319" i="2"/>
  <c r="C5321" i="2"/>
  <c r="N3404" i="2" l="1"/>
  <c r="D3405" i="2" s="1"/>
  <c r="I3404" i="2"/>
  <c r="M3404" i="2" s="1"/>
  <c r="H3405" i="2" s="1"/>
  <c r="L5321" i="2"/>
  <c r="E5321" i="2"/>
  <c r="K5321" i="2"/>
  <c r="G5320" i="2"/>
  <c r="F5320" i="2"/>
  <c r="C5322" i="2"/>
  <c r="N3405" i="2" l="1"/>
  <c r="D3406" i="2" s="1"/>
  <c r="I3405" i="2"/>
  <c r="M3405" i="2" s="1"/>
  <c r="H3406" i="2" s="1"/>
  <c r="N3406" i="2" s="1"/>
  <c r="D3407" i="2" s="1"/>
  <c r="A3405" i="2"/>
  <c r="L5322" i="2"/>
  <c r="E5322" i="2"/>
  <c r="K5322" i="2"/>
  <c r="F5321" i="2"/>
  <c r="G5321" i="2"/>
  <c r="C5323" i="2"/>
  <c r="I3406" i="2" l="1"/>
  <c r="M3406" i="2" s="1"/>
  <c r="H3407" i="2" s="1"/>
  <c r="I3407" i="2" s="1"/>
  <c r="M3407" i="2" s="1"/>
  <c r="A3406" i="2"/>
  <c r="N3407" i="2"/>
  <c r="D3408" i="2" s="1"/>
  <c r="A3407" i="2"/>
  <c r="E5323" i="2"/>
  <c r="K5323" i="2"/>
  <c r="F5322" i="2"/>
  <c r="G5322" i="2"/>
  <c r="C5324" i="2"/>
  <c r="H3408" i="2" l="1"/>
  <c r="N3408" i="2" s="1"/>
  <c r="D3409" i="2" s="1"/>
  <c r="E3409" i="2" s="1"/>
  <c r="E5324" i="2"/>
  <c r="K5324" i="2"/>
  <c r="F5323" i="2"/>
  <c r="G5323" i="2"/>
  <c r="C5325" i="2"/>
  <c r="L3408" i="2" l="1"/>
  <c r="A3408" i="2"/>
  <c r="I3408" i="2"/>
  <c r="M3408" i="2" s="1"/>
  <c r="H3409" i="2" s="1"/>
  <c r="N3409" i="2" s="1"/>
  <c r="D3410" i="2" s="1"/>
  <c r="F3409" i="2"/>
  <c r="G3409" i="2"/>
  <c r="K5325" i="2"/>
  <c r="E5325" i="2"/>
  <c r="F5324" i="2"/>
  <c r="G5324" i="2"/>
  <c r="C5326" i="2"/>
  <c r="A3409" i="2" l="1"/>
  <c r="I3409" i="2"/>
  <c r="M3409" i="2" s="1"/>
  <c r="H3410" i="2" s="1"/>
  <c r="N3410" i="2" s="1"/>
  <c r="D3411" i="2" s="1"/>
  <c r="E3411" i="2" s="1"/>
  <c r="L5326" i="2"/>
  <c r="K5326" i="2"/>
  <c r="E5326" i="2"/>
  <c r="F5325" i="2"/>
  <c r="G5325" i="2"/>
  <c r="C5327" i="2"/>
  <c r="G3411" i="2" l="1"/>
  <c r="F3411" i="2"/>
  <c r="I3410" i="2"/>
  <c r="M3410" i="2" s="1"/>
  <c r="H3411" i="2" s="1"/>
  <c r="I3411" i="2" s="1"/>
  <c r="M3411" i="2" s="1"/>
  <c r="A3410" i="2"/>
  <c r="K5327" i="2"/>
  <c r="G5326" i="2"/>
  <c r="F5326" i="2"/>
  <c r="C5328" i="2"/>
  <c r="A3411" i="2" l="1"/>
  <c r="N3411" i="2"/>
  <c r="L5328" i="2"/>
  <c r="K5328" i="2"/>
  <c r="C5329" i="2"/>
  <c r="D3412" i="2" l="1"/>
  <c r="E3412" i="2" s="1"/>
  <c r="F3412" i="2" s="1"/>
  <c r="G3412" i="2" s="1"/>
  <c r="H3412" i="2"/>
  <c r="L5329" i="2"/>
  <c r="K5329" i="2"/>
  <c r="C5330" i="2"/>
  <c r="A3412" i="2" l="1"/>
  <c r="I3412" i="2"/>
  <c r="M3412" i="2" s="1"/>
  <c r="N3412" i="2"/>
  <c r="D3413" i="2" s="1"/>
  <c r="L5330" i="2"/>
  <c r="K5330" i="2"/>
  <c r="C5331" i="2"/>
  <c r="H3413" i="2" l="1"/>
  <c r="L5331" i="2"/>
  <c r="K5331" i="2"/>
  <c r="C5332" i="2"/>
  <c r="I3413" i="2" l="1"/>
  <c r="M3413" i="2" s="1"/>
  <c r="N3413" i="2"/>
  <c r="D3414" i="2" s="1"/>
  <c r="A3413" i="2"/>
  <c r="L5332" i="2"/>
  <c r="K5332" i="2"/>
  <c r="E5332" i="2"/>
  <c r="C5333" i="2"/>
  <c r="H3414" i="2" l="1"/>
  <c r="L5333" i="2"/>
  <c r="K5333" i="2"/>
  <c r="E5333" i="2"/>
  <c r="F5332" i="2"/>
  <c r="G5332" i="2"/>
  <c r="C5334" i="2"/>
  <c r="I3414" i="2" l="1"/>
  <c r="M3414" i="2" s="1"/>
  <c r="N3414" i="2"/>
  <c r="D3415" i="2" s="1"/>
  <c r="A3414" i="2"/>
  <c r="L5334" i="2"/>
  <c r="K5334" i="2"/>
  <c r="E5334" i="2"/>
  <c r="G5333" i="2"/>
  <c r="F5333" i="2"/>
  <c r="C5335" i="2"/>
  <c r="H3415" i="2" l="1"/>
  <c r="L5335" i="2"/>
  <c r="K5335" i="2"/>
  <c r="E5335" i="2"/>
  <c r="F5334" i="2"/>
  <c r="G5334" i="2"/>
  <c r="C5336" i="2"/>
  <c r="I3415" i="2" l="1"/>
  <c r="M3415" i="2" s="1"/>
  <c r="N3415" i="2"/>
  <c r="D3416" i="2" s="1"/>
  <c r="A3415" i="2"/>
  <c r="L5336" i="2"/>
  <c r="K5336" i="2"/>
  <c r="E5336" i="2"/>
  <c r="F5335" i="2"/>
  <c r="G5335" i="2"/>
  <c r="C5337" i="2"/>
  <c r="H3416" i="2" l="1"/>
  <c r="L5337" i="2"/>
  <c r="K5337" i="2"/>
  <c r="E5337" i="2"/>
  <c r="F5336" i="2"/>
  <c r="G5336" i="2"/>
  <c r="C5338" i="2"/>
  <c r="I3416" i="2" l="1"/>
  <c r="M3416" i="2" s="1"/>
  <c r="N3416" i="2"/>
  <c r="D3417" i="2" s="1"/>
  <c r="A3416" i="2"/>
  <c r="L5338" i="2"/>
  <c r="E5338" i="2"/>
  <c r="K5338" i="2"/>
  <c r="F5337" i="2"/>
  <c r="G5337" i="2"/>
  <c r="C5339" i="2"/>
  <c r="H3417" i="2" l="1"/>
  <c r="L5339" i="2"/>
  <c r="E5339" i="2"/>
  <c r="K5339" i="2"/>
  <c r="F5338" i="2"/>
  <c r="G5338" i="2"/>
  <c r="C5340" i="2"/>
  <c r="I3417" i="2" l="1"/>
  <c r="M3417" i="2" s="1"/>
  <c r="N3417" i="2"/>
  <c r="D3418" i="2" s="1"/>
  <c r="A3417" i="2"/>
  <c r="L5340" i="2"/>
  <c r="E5340" i="2"/>
  <c r="K5340" i="2"/>
  <c r="F5339" i="2"/>
  <c r="G5339" i="2"/>
  <c r="C5341" i="2"/>
  <c r="H3418" i="2" l="1"/>
  <c r="L5341" i="2"/>
  <c r="E5341" i="2"/>
  <c r="K5341" i="2"/>
  <c r="F5340" i="2"/>
  <c r="G5340" i="2"/>
  <c r="C5342" i="2"/>
  <c r="A3418" i="2" l="1"/>
  <c r="N3418" i="2"/>
  <c r="D3419" i="2" s="1"/>
  <c r="I3418" i="2"/>
  <c r="M3418" i="2" s="1"/>
  <c r="L5342" i="2"/>
  <c r="E5342" i="2"/>
  <c r="K5342" i="2"/>
  <c r="F5341" i="2"/>
  <c r="G5341" i="2"/>
  <c r="C5343" i="2"/>
  <c r="H3419" i="2" l="1"/>
  <c r="N3419" i="2" s="1"/>
  <c r="D3420" i="2" s="1"/>
  <c r="L5343" i="2"/>
  <c r="E5343" i="2"/>
  <c r="K5343" i="2"/>
  <c r="F5342" i="2"/>
  <c r="G5342" i="2"/>
  <c r="C5344" i="2"/>
  <c r="I3419" i="2" l="1"/>
  <c r="M3419" i="2" s="1"/>
  <c r="H3420" i="2" s="1"/>
  <c r="A3419" i="2"/>
  <c r="L5344" i="2"/>
  <c r="K5344" i="2"/>
  <c r="E5344" i="2"/>
  <c r="F5343" i="2"/>
  <c r="G5343" i="2"/>
  <c r="C5345" i="2"/>
  <c r="I3420" i="2" l="1"/>
  <c r="M3420" i="2" s="1"/>
  <c r="N3420" i="2"/>
  <c r="D3421" i="2" s="1"/>
  <c r="A3420" i="2"/>
  <c r="L5345" i="2"/>
  <c r="K5345" i="2"/>
  <c r="E5345" i="2"/>
  <c r="F5344" i="2"/>
  <c r="G5344" i="2"/>
  <c r="C5346" i="2"/>
  <c r="H3421" i="2" l="1"/>
  <c r="A3421" i="2" s="1"/>
  <c r="L5346" i="2"/>
  <c r="L3437" i="2"/>
  <c r="K5346" i="2"/>
  <c r="E5346" i="2"/>
  <c r="G5345" i="2"/>
  <c r="F5345" i="2"/>
  <c r="C5347" i="2"/>
  <c r="N3421" i="2" l="1"/>
  <c r="D3422" i="2" s="1"/>
  <c r="I3421" i="2"/>
  <c r="M3421" i="2" s="1"/>
  <c r="L5347" i="2"/>
  <c r="L3440" i="2"/>
  <c r="K5347" i="2"/>
  <c r="E5347" i="2"/>
  <c r="F5346" i="2"/>
  <c r="G5346" i="2"/>
  <c r="C5348" i="2"/>
  <c r="H3422" i="2" l="1"/>
  <c r="A3422" i="2" s="1"/>
  <c r="N3422" i="2"/>
  <c r="D3423" i="2" s="1"/>
  <c r="L5348" i="2"/>
  <c r="K5348" i="2"/>
  <c r="E5348" i="2"/>
  <c r="F5347" i="2"/>
  <c r="G5347" i="2"/>
  <c r="C5349" i="2"/>
  <c r="I3422" i="2" l="1"/>
  <c r="M3422" i="2" s="1"/>
  <c r="H3423" i="2" s="1"/>
  <c r="L5349" i="2"/>
  <c r="K5349" i="2"/>
  <c r="E5349" i="2"/>
  <c r="F5348" i="2"/>
  <c r="G5348" i="2"/>
  <c r="C5350" i="2"/>
  <c r="A3423" i="2" l="1"/>
  <c r="N3423" i="2"/>
  <c r="D3424" i="2" s="1"/>
  <c r="I3423" i="2"/>
  <c r="M3423" i="2" s="1"/>
  <c r="L5350" i="2"/>
  <c r="E5350" i="2"/>
  <c r="K5350" i="2"/>
  <c r="G5349" i="2"/>
  <c r="F5349" i="2"/>
  <c r="C5351" i="2"/>
  <c r="H3424" i="2" l="1"/>
  <c r="N3424" i="2" s="1"/>
  <c r="D3425" i="2" s="1"/>
  <c r="L5351" i="2"/>
  <c r="E5351" i="2"/>
  <c r="K5351" i="2"/>
  <c r="G5350" i="2"/>
  <c r="F5350" i="2"/>
  <c r="C5352" i="2"/>
  <c r="I3424" i="2" l="1"/>
  <c r="M3424" i="2" s="1"/>
  <c r="H3425" i="2" s="1"/>
  <c r="A3424" i="2"/>
  <c r="L5352" i="2"/>
  <c r="E5352" i="2"/>
  <c r="K5352" i="2"/>
  <c r="G5351" i="2"/>
  <c r="F5351" i="2"/>
  <c r="C5353" i="2"/>
  <c r="N3425" i="2" l="1"/>
  <c r="D3426" i="2" s="1"/>
  <c r="I3425" i="2"/>
  <c r="M3425" i="2" s="1"/>
  <c r="A3425" i="2"/>
  <c r="L5353" i="2"/>
  <c r="E5353" i="2"/>
  <c r="K5353" i="2"/>
  <c r="F5352" i="2"/>
  <c r="G5352" i="2"/>
  <c r="C5354" i="2"/>
  <c r="H3426" i="2" l="1"/>
  <c r="E5354" i="2"/>
  <c r="K5354" i="2"/>
  <c r="F5353" i="2"/>
  <c r="G5353" i="2"/>
  <c r="C5355" i="2"/>
  <c r="N3426" i="2" l="1"/>
  <c r="D3427" i="2" s="1"/>
  <c r="I3426" i="2"/>
  <c r="M3426" i="2" s="1"/>
  <c r="A3426" i="2"/>
  <c r="E5355" i="2"/>
  <c r="K5355" i="2"/>
  <c r="F5354" i="2"/>
  <c r="G5354" i="2"/>
  <c r="C5356" i="2"/>
  <c r="H3427" i="2" l="1"/>
  <c r="I3427" i="2" s="1"/>
  <c r="M3427" i="2" s="1"/>
  <c r="E3443" i="2"/>
  <c r="F3443" i="2" s="1"/>
  <c r="G3443" i="2" s="1"/>
  <c r="K5356" i="2"/>
  <c r="E5356" i="2"/>
  <c r="F5355" i="2"/>
  <c r="G5355" i="2"/>
  <c r="C5357" i="2"/>
  <c r="A3427" i="2" l="1"/>
  <c r="N3427" i="2"/>
  <c r="D3428" i="2" s="1"/>
  <c r="K5357" i="2"/>
  <c r="F5356" i="2"/>
  <c r="G5356" i="2"/>
  <c r="C5358" i="2"/>
  <c r="H3428" i="2" l="1"/>
  <c r="N3428" i="2" s="1"/>
  <c r="D3429" i="2" s="1"/>
  <c r="K5358" i="2"/>
  <c r="C5359" i="2"/>
  <c r="A3428" i="2" l="1"/>
  <c r="I3428" i="2"/>
  <c r="M3428" i="2" s="1"/>
  <c r="H3429" i="2" s="1"/>
  <c r="I3429" i="2" s="1"/>
  <c r="M3429" i="2" s="1"/>
  <c r="L5359" i="2"/>
  <c r="K5359" i="2"/>
  <c r="C5360" i="2"/>
  <c r="A3429" i="2" l="1"/>
  <c r="N3429" i="2"/>
  <c r="D3430" i="2" s="1"/>
  <c r="L5360" i="2"/>
  <c r="K5360" i="2"/>
  <c r="C5361" i="2"/>
  <c r="H3430" i="2" l="1"/>
  <c r="A3430" i="2" s="1"/>
  <c r="N3430" i="2"/>
  <c r="D3431" i="2" s="1"/>
  <c r="L5361" i="2"/>
  <c r="K5361" i="2"/>
  <c r="C5362" i="2"/>
  <c r="I3430" i="2" l="1"/>
  <c r="M3430" i="2" s="1"/>
  <c r="H3431" i="2"/>
  <c r="L5362" i="2"/>
  <c r="K5362" i="2"/>
  <c r="E5362" i="2"/>
  <c r="C5363" i="2"/>
  <c r="N3431" i="2" l="1"/>
  <c r="D3432" i="2" s="1"/>
  <c r="I3431" i="2"/>
  <c r="M3431" i="2" s="1"/>
  <c r="A3431" i="2"/>
  <c r="L5363" i="2"/>
  <c r="K5363" i="2"/>
  <c r="E5363" i="2"/>
  <c r="F5362" i="2"/>
  <c r="G5362" i="2"/>
  <c r="C5364" i="2"/>
  <c r="H3432" i="2" l="1"/>
  <c r="I3432" i="2" s="1"/>
  <c r="M3432" i="2" s="1"/>
  <c r="L5364" i="2"/>
  <c r="K5364" i="2"/>
  <c r="E5364" i="2"/>
  <c r="G5363" i="2"/>
  <c r="F5363" i="2"/>
  <c r="C5365" i="2"/>
  <c r="A3432" i="2" l="1"/>
  <c r="N3432" i="2"/>
  <c r="D3433" i="2" s="1"/>
  <c r="L5365" i="2"/>
  <c r="K5365" i="2"/>
  <c r="E5365" i="2"/>
  <c r="F5364" i="2"/>
  <c r="G5364" i="2"/>
  <c r="C5366" i="2"/>
  <c r="H3433" i="2" l="1"/>
  <c r="I3433" i="2" s="1"/>
  <c r="M3433" i="2" s="1"/>
  <c r="L5366" i="2"/>
  <c r="K5366" i="2"/>
  <c r="E5366" i="2"/>
  <c r="F5365" i="2"/>
  <c r="G5365" i="2"/>
  <c r="C5367" i="2"/>
  <c r="A3433" i="2" l="1"/>
  <c r="N3433" i="2"/>
  <c r="D3434" i="2" s="1"/>
  <c r="L5367" i="2"/>
  <c r="K5367" i="2"/>
  <c r="E5367" i="2"/>
  <c r="F5366" i="2"/>
  <c r="G5366" i="2"/>
  <c r="C5368" i="2"/>
  <c r="H3434" i="2" l="1"/>
  <c r="A3434" i="2" s="1"/>
  <c r="L5368" i="2"/>
  <c r="E5368" i="2"/>
  <c r="K5368" i="2"/>
  <c r="F5367" i="2"/>
  <c r="G5367" i="2"/>
  <c r="C5369" i="2"/>
  <c r="I3434" i="2" l="1"/>
  <c r="M3434" i="2" s="1"/>
  <c r="N3434" i="2"/>
  <c r="D3435" i="2" s="1"/>
  <c r="L5369" i="2"/>
  <c r="E5369" i="2"/>
  <c r="K5369" i="2"/>
  <c r="F5368" i="2"/>
  <c r="G5368" i="2"/>
  <c r="C5370" i="2"/>
  <c r="H3435" i="2" l="1"/>
  <c r="L5370" i="2"/>
  <c r="E5370" i="2"/>
  <c r="K5370" i="2"/>
  <c r="F5369" i="2"/>
  <c r="G5369" i="2"/>
  <c r="C5371" i="2"/>
  <c r="N3435" i="2" l="1"/>
  <c r="D3436" i="2" s="1"/>
  <c r="I3435" i="2"/>
  <c r="M3435" i="2" s="1"/>
  <c r="A3435" i="2"/>
  <c r="L3436" i="2"/>
  <c r="L5371" i="2"/>
  <c r="E5371" i="2"/>
  <c r="K5371" i="2"/>
  <c r="F5370" i="2"/>
  <c r="G5370" i="2"/>
  <c r="C5372" i="2"/>
  <c r="H3436" i="2" l="1"/>
  <c r="A3436" i="2" s="1"/>
  <c r="L5372" i="2"/>
  <c r="E5372" i="2"/>
  <c r="K5372" i="2"/>
  <c r="F5371" i="2"/>
  <c r="G5371" i="2"/>
  <c r="C5373" i="2"/>
  <c r="N3436" i="2" l="1"/>
  <c r="D3437" i="2" s="1"/>
  <c r="I3436" i="2"/>
  <c r="M3436" i="2" s="1"/>
  <c r="H3437" i="2" s="1"/>
  <c r="L5373" i="2"/>
  <c r="E5373" i="2"/>
  <c r="K5373" i="2"/>
  <c r="F5372" i="2"/>
  <c r="G5372" i="2"/>
  <c r="C5374" i="2"/>
  <c r="I3437" i="2" l="1"/>
  <c r="M3437" i="2" s="1"/>
  <c r="N3437" i="2"/>
  <c r="D3438" i="2" s="1"/>
  <c r="A3437" i="2"/>
  <c r="L3438" i="2"/>
  <c r="L5374" i="2"/>
  <c r="K5374" i="2"/>
  <c r="E5374" i="2"/>
  <c r="F5373" i="2"/>
  <c r="G5373" i="2"/>
  <c r="C5375" i="2"/>
  <c r="H3438" i="2" l="1"/>
  <c r="I3438" i="2" s="1"/>
  <c r="M3438" i="2" s="1"/>
  <c r="A3438" i="2"/>
  <c r="L5375" i="2"/>
  <c r="K5375" i="2"/>
  <c r="E5375" i="2"/>
  <c r="F5374" i="2"/>
  <c r="G5374" i="2"/>
  <c r="C5376" i="2"/>
  <c r="N3438" i="2" l="1"/>
  <c r="D3439" i="2" s="1"/>
  <c r="L5376" i="2"/>
  <c r="K5376" i="2"/>
  <c r="E5376" i="2"/>
  <c r="G5375" i="2"/>
  <c r="F5375" i="2"/>
  <c r="C5377" i="2"/>
  <c r="H3439" i="2" l="1"/>
  <c r="L5377" i="2"/>
  <c r="K5377" i="2"/>
  <c r="E5377" i="2"/>
  <c r="F5376" i="2"/>
  <c r="G5376" i="2"/>
  <c r="C5378" i="2"/>
  <c r="N3439" i="2" l="1"/>
  <c r="D3440" i="2" s="1"/>
  <c r="A3439" i="2"/>
  <c r="I3439" i="2"/>
  <c r="M3439" i="2" s="1"/>
  <c r="L3439" i="2"/>
  <c r="H3440" i="2" s="1"/>
  <c r="L5378" i="2"/>
  <c r="K5378" i="2"/>
  <c r="E5378" i="2"/>
  <c r="F5377" i="2"/>
  <c r="G5377" i="2"/>
  <c r="C5379" i="2"/>
  <c r="I3440" i="2" l="1"/>
  <c r="M3440" i="2" s="1"/>
  <c r="N3440" i="2"/>
  <c r="E3440" i="2"/>
  <c r="F3440" i="2" s="1"/>
  <c r="G3440" i="2" s="1"/>
  <c r="A3440" i="2"/>
  <c r="L5379" i="2"/>
  <c r="K5379" i="2"/>
  <c r="E5379" i="2"/>
  <c r="F5378" i="2"/>
  <c r="G5378" i="2"/>
  <c r="C5380" i="2"/>
  <c r="H3441" i="2" l="1"/>
  <c r="I3441" i="2" s="1"/>
  <c r="M3441" i="2" s="1"/>
  <c r="D3441" i="2"/>
  <c r="N3441" i="2" s="1"/>
  <c r="E3442" i="2"/>
  <c r="L5380" i="2"/>
  <c r="E5380" i="2"/>
  <c r="K5380" i="2"/>
  <c r="F5379" i="2"/>
  <c r="G5379" i="2"/>
  <c r="C5381" i="2"/>
  <c r="H3442" i="2" l="1"/>
  <c r="I3442" i="2" s="1"/>
  <c r="M3442" i="2" s="1"/>
  <c r="A3441" i="2"/>
  <c r="D3442" i="2"/>
  <c r="A3442" i="2" s="1"/>
  <c r="G3442" i="2"/>
  <c r="F3442" i="2"/>
  <c r="L5381" i="2"/>
  <c r="E5381" i="2"/>
  <c r="K5381" i="2"/>
  <c r="G5380" i="2"/>
  <c r="F5380" i="2"/>
  <c r="C5382" i="2"/>
  <c r="N3442" i="2" l="1"/>
  <c r="L5382" i="2"/>
  <c r="E5382" i="2"/>
  <c r="K5382" i="2"/>
  <c r="G5381" i="2"/>
  <c r="F5381" i="2"/>
  <c r="C5383" i="2"/>
  <c r="D3443" i="2" l="1"/>
  <c r="H3443" i="2"/>
  <c r="L5383" i="2"/>
  <c r="E5383" i="2"/>
  <c r="K5383" i="2"/>
  <c r="F5382" i="2"/>
  <c r="G5382" i="2"/>
  <c r="C5384" i="2"/>
  <c r="I3443" i="2" l="1"/>
  <c r="M3443" i="2" s="1"/>
  <c r="N3443" i="2"/>
  <c r="D3444" i="2" s="1"/>
  <c r="A3443" i="2"/>
  <c r="E5384" i="2"/>
  <c r="K5384" i="2"/>
  <c r="F5383" i="2"/>
  <c r="G5383" i="2"/>
  <c r="C5385" i="2"/>
  <c r="H3444" i="2" l="1"/>
  <c r="A3444" i="2" s="1"/>
  <c r="E5385" i="2"/>
  <c r="K5385" i="2"/>
  <c r="F5384" i="2"/>
  <c r="G5384" i="2"/>
  <c r="C5386" i="2"/>
  <c r="N3444" i="2" l="1"/>
  <c r="D3445" i="2" s="1"/>
  <c r="I3444" i="2"/>
  <c r="M3444" i="2" s="1"/>
  <c r="H3445" i="2"/>
  <c r="I3445" i="2" s="1"/>
  <c r="M3445" i="2" s="1"/>
  <c r="K5386" i="2"/>
  <c r="E5386" i="2"/>
  <c r="F5385" i="2"/>
  <c r="G5385" i="2"/>
  <c r="C5387" i="2"/>
  <c r="N3445" i="2" l="1"/>
  <c r="D3446" i="2" s="1"/>
  <c r="A3445" i="2"/>
  <c r="H3446" i="2"/>
  <c r="I3446" i="2" s="1"/>
  <c r="M3446" i="2" s="1"/>
  <c r="K5387" i="2"/>
  <c r="E5387" i="2"/>
  <c r="F5386" i="2"/>
  <c r="G5386" i="2"/>
  <c r="C5388" i="2"/>
  <c r="A3446" i="2" l="1"/>
  <c r="N3446" i="2"/>
  <c r="D3447" i="2" s="1"/>
  <c r="K5388" i="2"/>
  <c r="G5387" i="2"/>
  <c r="F5387" i="2"/>
  <c r="C5389" i="2"/>
  <c r="H3447" i="2" l="1"/>
  <c r="N3447" i="2"/>
  <c r="D3448" i="2" s="1"/>
  <c r="A3447" i="2"/>
  <c r="I3447" i="2"/>
  <c r="M3447" i="2" s="1"/>
  <c r="H3448" i="2" s="1"/>
  <c r="L5389" i="2"/>
  <c r="K5389" i="2"/>
  <c r="C5390" i="2"/>
  <c r="I3448" i="2" l="1"/>
  <c r="M3448" i="2" s="1"/>
  <c r="N3448" i="2"/>
  <c r="D3449" i="2" s="1"/>
  <c r="A3448" i="2"/>
  <c r="L5390" i="2"/>
  <c r="K5390" i="2"/>
  <c r="C5391" i="2"/>
  <c r="H3449" i="2" l="1"/>
  <c r="A3449" i="2" s="1"/>
  <c r="L5391" i="2"/>
  <c r="L3470" i="2"/>
  <c r="K5391" i="2"/>
  <c r="C5392" i="2"/>
  <c r="N3449" i="2" l="1"/>
  <c r="D3450" i="2" s="1"/>
  <c r="I3449" i="2"/>
  <c r="M3449" i="2" s="1"/>
  <c r="H3450" i="2" s="1"/>
  <c r="L5392" i="2"/>
  <c r="K5392" i="2"/>
  <c r="C5393" i="2"/>
  <c r="N3450" i="2" l="1"/>
  <c r="D3451" i="2" s="1"/>
  <c r="I3450" i="2"/>
  <c r="M3450" i="2" s="1"/>
  <c r="A3450" i="2"/>
  <c r="L5393" i="2"/>
  <c r="K5393" i="2"/>
  <c r="E5393" i="2"/>
  <c r="C5394" i="2"/>
  <c r="H3451" i="2" l="1"/>
  <c r="I3451" i="2" s="1"/>
  <c r="M3451" i="2" s="1"/>
  <c r="A3451" i="2"/>
  <c r="L5394" i="2"/>
  <c r="K5394" i="2"/>
  <c r="E5394" i="2"/>
  <c r="F5393" i="2"/>
  <c r="G5393" i="2"/>
  <c r="C5395" i="2"/>
  <c r="N3451" i="2" l="1"/>
  <c r="D3452" i="2" s="1"/>
  <c r="H3452" i="2"/>
  <c r="I3452" i="2" s="1"/>
  <c r="M3452" i="2" s="1"/>
  <c r="L5395" i="2"/>
  <c r="K5395" i="2"/>
  <c r="E5395" i="2"/>
  <c r="G5394" i="2"/>
  <c r="F5394" i="2"/>
  <c r="C5396" i="2"/>
  <c r="A3452" i="2" l="1"/>
  <c r="N3452" i="2"/>
  <c r="D3453" i="2" s="1"/>
  <c r="L5396" i="2"/>
  <c r="K5396" i="2"/>
  <c r="E5396" i="2"/>
  <c r="F5395" i="2"/>
  <c r="G5395" i="2"/>
  <c r="C5397" i="2"/>
  <c r="H3453" i="2" l="1"/>
  <c r="A3453" i="2" s="1"/>
  <c r="L5397" i="2"/>
  <c r="K5397" i="2"/>
  <c r="E5397" i="2"/>
  <c r="F5396" i="2"/>
  <c r="G5396" i="2"/>
  <c r="C5398" i="2"/>
  <c r="I3453" i="2" l="1"/>
  <c r="M3453" i="2" s="1"/>
  <c r="N3453" i="2"/>
  <c r="D3454" i="2" s="1"/>
  <c r="L5398" i="2"/>
  <c r="K5398" i="2"/>
  <c r="E5398" i="2"/>
  <c r="F5397" i="2"/>
  <c r="G5397" i="2"/>
  <c r="C5399" i="2"/>
  <c r="H3454" i="2" l="1"/>
  <c r="L5399" i="2"/>
  <c r="E5399" i="2"/>
  <c r="K5399" i="2"/>
  <c r="F5398" i="2"/>
  <c r="G5398" i="2"/>
  <c r="C5400" i="2"/>
  <c r="N3454" i="2" l="1"/>
  <c r="D3455" i="2" s="1"/>
  <c r="A3454" i="2"/>
  <c r="I3454" i="2"/>
  <c r="M3454" i="2" s="1"/>
  <c r="H3455" i="2" s="1"/>
  <c r="I3455" i="2" s="1"/>
  <c r="M3455" i="2" s="1"/>
  <c r="L5400" i="2"/>
  <c r="E3474" i="2"/>
  <c r="F3474" i="2" s="1"/>
  <c r="G3474" i="2" s="1"/>
  <c r="E5400" i="2"/>
  <c r="K5400" i="2"/>
  <c r="F5399" i="2"/>
  <c r="G5399" i="2"/>
  <c r="C5401" i="2"/>
  <c r="N3455" i="2" l="1"/>
  <c r="D3456" i="2" s="1"/>
  <c r="A3455" i="2"/>
  <c r="L5401" i="2"/>
  <c r="E5401" i="2"/>
  <c r="K5401" i="2"/>
  <c r="F5400" i="2"/>
  <c r="G5400" i="2"/>
  <c r="C5402" i="2"/>
  <c r="H3456" i="2" l="1"/>
  <c r="L5402" i="2"/>
  <c r="E5402" i="2"/>
  <c r="K5402" i="2"/>
  <c r="F5401" i="2"/>
  <c r="G5401" i="2"/>
  <c r="C5403" i="2"/>
  <c r="I3456" i="2" l="1"/>
  <c r="M3456" i="2" s="1"/>
  <c r="N3456" i="2"/>
  <c r="D3457" i="2" s="1"/>
  <c r="A3456" i="2"/>
  <c r="L5403" i="2"/>
  <c r="E5403" i="2"/>
  <c r="K5403" i="2"/>
  <c r="F5402" i="2"/>
  <c r="G5402" i="2"/>
  <c r="C5404" i="2"/>
  <c r="H3457" i="2" l="1"/>
  <c r="L5404" i="2"/>
  <c r="E5404" i="2"/>
  <c r="K5404" i="2"/>
  <c r="F5403" i="2"/>
  <c r="G5403" i="2"/>
  <c r="C5405" i="2"/>
  <c r="N3457" i="2" l="1"/>
  <c r="D3458" i="2" s="1"/>
  <c r="I3457" i="2"/>
  <c r="M3457" i="2" s="1"/>
  <c r="H3458" i="2" s="1"/>
  <c r="A3458" i="2" s="1"/>
  <c r="A3457" i="2"/>
  <c r="L5405" i="2"/>
  <c r="K5405" i="2"/>
  <c r="E5405" i="2"/>
  <c r="F5404" i="2"/>
  <c r="G5404" i="2"/>
  <c r="C5406" i="2"/>
  <c r="N3458" i="2" l="1"/>
  <c r="D3459" i="2" s="1"/>
  <c r="I3458" i="2"/>
  <c r="M3458" i="2" s="1"/>
  <c r="H3459" i="2"/>
  <c r="N3459" i="2" s="1"/>
  <c r="D3460" i="2" s="1"/>
  <c r="L5406" i="2"/>
  <c r="K5406" i="2"/>
  <c r="E5406" i="2"/>
  <c r="F5405" i="2"/>
  <c r="G5405" i="2"/>
  <c r="C5407" i="2"/>
  <c r="A3459" i="2" l="1"/>
  <c r="I3459" i="2"/>
  <c r="M3459" i="2" s="1"/>
  <c r="H3460" i="2"/>
  <c r="A3460" i="2" s="1"/>
  <c r="L5407" i="2"/>
  <c r="K5407" i="2"/>
  <c r="E5407" i="2"/>
  <c r="G5406" i="2"/>
  <c r="F5406" i="2"/>
  <c r="C5408" i="2"/>
  <c r="I3460" i="2" l="1"/>
  <c r="M3460" i="2" s="1"/>
  <c r="N3460" i="2"/>
  <c r="D3461" i="2" s="1"/>
  <c r="L5408" i="2"/>
  <c r="K5408" i="2"/>
  <c r="E5408" i="2"/>
  <c r="F5407" i="2"/>
  <c r="G5407" i="2"/>
  <c r="C5409" i="2"/>
  <c r="H3461" i="2" l="1"/>
  <c r="I3461" i="2" s="1"/>
  <c r="M3461" i="2" s="1"/>
  <c r="L5409" i="2"/>
  <c r="K5409" i="2"/>
  <c r="E5409" i="2"/>
  <c r="F5408" i="2"/>
  <c r="G5408" i="2"/>
  <c r="C5410" i="2"/>
  <c r="A3461" i="2" l="1"/>
  <c r="N3461" i="2"/>
  <c r="D3462" i="2" s="1"/>
  <c r="L5410" i="2"/>
  <c r="K5410" i="2"/>
  <c r="E5410" i="2"/>
  <c r="F5409" i="2"/>
  <c r="G5409" i="2"/>
  <c r="C5411" i="2"/>
  <c r="H3462" i="2" l="1"/>
  <c r="I3462" i="2" s="1"/>
  <c r="M3462" i="2" s="1"/>
  <c r="N3462" i="2"/>
  <c r="D3463" i="2" s="1"/>
  <c r="L5411" i="2"/>
  <c r="E5411" i="2"/>
  <c r="K5411" i="2"/>
  <c r="G5410" i="2"/>
  <c r="F5410" i="2"/>
  <c r="C5412" i="2"/>
  <c r="A3462" i="2" l="1"/>
  <c r="H3463" i="2"/>
  <c r="N3463" i="2" s="1"/>
  <c r="D3464" i="2" s="1"/>
  <c r="L5412" i="2"/>
  <c r="E5412" i="2"/>
  <c r="K5412" i="2"/>
  <c r="F5411" i="2"/>
  <c r="G5411" i="2"/>
  <c r="C5413" i="2"/>
  <c r="A3463" i="2" l="1"/>
  <c r="I3463" i="2"/>
  <c r="M3463" i="2" s="1"/>
  <c r="H3464" i="2" s="1"/>
  <c r="L5413" i="2"/>
  <c r="E5413" i="2"/>
  <c r="K5413" i="2"/>
  <c r="F5412" i="2"/>
  <c r="G5412" i="2"/>
  <c r="C5414" i="2"/>
  <c r="N3464" i="2" l="1"/>
  <c r="D3465" i="2" s="1"/>
  <c r="A3464" i="2"/>
  <c r="I3464" i="2"/>
  <c r="M3464" i="2" s="1"/>
  <c r="L5414" i="2"/>
  <c r="K5414" i="2"/>
  <c r="E5414" i="2"/>
  <c r="G5413" i="2"/>
  <c r="F5413" i="2"/>
  <c r="C5415" i="2"/>
  <c r="H3465" i="2" l="1"/>
  <c r="I3465" i="2" s="1"/>
  <c r="M3465" i="2" s="1"/>
  <c r="E5415" i="2"/>
  <c r="K5415" i="2"/>
  <c r="G5414" i="2"/>
  <c r="F5414" i="2"/>
  <c r="C5416" i="2"/>
  <c r="A3465" i="2" l="1"/>
  <c r="N3465" i="2"/>
  <c r="D3466" i="2" s="1"/>
  <c r="E5416" i="2"/>
  <c r="K5416" i="2"/>
  <c r="F5415" i="2"/>
  <c r="G5415" i="2"/>
  <c r="C5417" i="2"/>
  <c r="H3466" i="2" l="1"/>
  <c r="E5417" i="2"/>
  <c r="K5417" i="2"/>
  <c r="F5416" i="2"/>
  <c r="G5416" i="2"/>
  <c r="C5418" i="2"/>
  <c r="I3466" i="2" l="1"/>
  <c r="M3466" i="2" s="1"/>
  <c r="N3466" i="2"/>
  <c r="D3467" i="2" s="1"/>
  <c r="A3466" i="2"/>
  <c r="K5418" i="2"/>
  <c r="F5417" i="2"/>
  <c r="G5417" i="2"/>
  <c r="C5419" i="2"/>
  <c r="H3467" i="2" l="1"/>
  <c r="K5419" i="2"/>
  <c r="C5420" i="2"/>
  <c r="A3467" i="2" l="1"/>
  <c r="N3467" i="2"/>
  <c r="D3468" i="2" s="1"/>
  <c r="I3467" i="2"/>
  <c r="M3467" i="2" s="1"/>
  <c r="L3467" i="2"/>
  <c r="H3468" i="2" s="1"/>
  <c r="L3469" i="2"/>
  <c r="L5420" i="2"/>
  <c r="K5420" i="2"/>
  <c r="C5421" i="2"/>
  <c r="I3468" i="2" l="1"/>
  <c r="M3468" i="2" s="1"/>
  <c r="N3468" i="2"/>
  <c r="D3469" i="2" s="1"/>
  <c r="A3468" i="2"/>
  <c r="L5421" i="2"/>
  <c r="E5421" i="2"/>
  <c r="K5421" i="2"/>
  <c r="C5422" i="2"/>
  <c r="H3469" i="2" l="1"/>
  <c r="I3469" i="2" s="1"/>
  <c r="M3469" i="2" s="1"/>
  <c r="N3469" i="2"/>
  <c r="D3470" i="2" s="1"/>
  <c r="E3470" i="2" s="1"/>
  <c r="F3470" i="2" s="1"/>
  <c r="A3469" i="2"/>
  <c r="L5422" i="2"/>
  <c r="K5422" i="2"/>
  <c r="F5421" i="2"/>
  <c r="G5421" i="2"/>
  <c r="C5423" i="2"/>
  <c r="H3470" i="2" l="1"/>
  <c r="N3470" i="2"/>
  <c r="I3470" i="2"/>
  <c r="M3470" i="2" s="1"/>
  <c r="A3470" i="2"/>
  <c r="G3470" i="2"/>
  <c r="L5423" i="2"/>
  <c r="K5423" i="2"/>
  <c r="E5423" i="2"/>
  <c r="C5424" i="2"/>
  <c r="H3471" i="2" l="1"/>
  <c r="I3471" i="2" s="1"/>
  <c r="M3471" i="2" s="1"/>
  <c r="D3471" i="2"/>
  <c r="E3473" i="2"/>
  <c r="L5424" i="2"/>
  <c r="K5424" i="2"/>
  <c r="E5424" i="2"/>
  <c r="F5423" i="2"/>
  <c r="G5423" i="2"/>
  <c r="C5425" i="2"/>
  <c r="E3471" i="2" l="1"/>
  <c r="F3471" i="2" s="1"/>
  <c r="G3471" i="2" s="1"/>
  <c r="A3471" i="2"/>
  <c r="N3471" i="2"/>
  <c r="H3472" i="2" s="1"/>
  <c r="F3473" i="2"/>
  <c r="G3473" i="2"/>
  <c r="L5425" i="2"/>
  <c r="K5425" i="2"/>
  <c r="E5425" i="2"/>
  <c r="G5424" i="2"/>
  <c r="F5424" i="2"/>
  <c r="C5426" i="2"/>
  <c r="D3472" i="2" l="1"/>
  <c r="E3472" i="2"/>
  <c r="A3472" i="2"/>
  <c r="N3472" i="2"/>
  <c r="I3472" i="2"/>
  <c r="M3472" i="2" s="1"/>
  <c r="H3473" i="2" s="1"/>
  <c r="L5426" i="2"/>
  <c r="K5426" i="2"/>
  <c r="E5426" i="2"/>
  <c r="F5425" i="2"/>
  <c r="G5425" i="2"/>
  <c r="C5427" i="2"/>
  <c r="I3473" i="2" l="1"/>
  <c r="M3473" i="2" s="1"/>
  <c r="F3472" i="2"/>
  <c r="G3472" i="2"/>
  <c r="D3473" i="2" s="1"/>
  <c r="N3473" i="2" s="1"/>
  <c r="H3474" i="2" s="1"/>
  <c r="I3474" i="2" s="1"/>
  <c r="M3474" i="2" s="1"/>
  <c r="L5427" i="2"/>
  <c r="K5427" i="2"/>
  <c r="E5427" i="2"/>
  <c r="F5426" i="2"/>
  <c r="G5426" i="2"/>
  <c r="C5428" i="2"/>
  <c r="A3473" i="2" l="1"/>
  <c r="D3474" i="2"/>
  <c r="L5428" i="2"/>
  <c r="K5428" i="2"/>
  <c r="E5428" i="2"/>
  <c r="F5427" i="2"/>
  <c r="G5427" i="2"/>
  <c r="C5429" i="2"/>
  <c r="N3474" i="2" l="1"/>
  <c r="H3475" i="2" s="1"/>
  <c r="D3475" i="2"/>
  <c r="A3474" i="2"/>
  <c r="L5429" i="2"/>
  <c r="E5429" i="2"/>
  <c r="K5429" i="2"/>
  <c r="F5428" i="2"/>
  <c r="G5428" i="2"/>
  <c r="C5430" i="2"/>
  <c r="A3475" i="2" l="1"/>
  <c r="I3475" i="2"/>
  <c r="M3475" i="2" s="1"/>
  <c r="N3475" i="2"/>
  <c r="D3476" i="2" s="1"/>
  <c r="L5430" i="2"/>
  <c r="E5430" i="2"/>
  <c r="K5430" i="2"/>
  <c r="F5429" i="2"/>
  <c r="G5429" i="2"/>
  <c r="C5431" i="2"/>
  <c r="H3476" i="2" l="1"/>
  <c r="A3476" i="2"/>
  <c r="I3476" i="2"/>
  <c r="M3476" i="2" s="1"/>
  <c r="N3476" i="2"/>
  <c r="D3477" i="2" s="1"/>
  <c r="L5431" i="2"/>
  <c r="E5431" i="2"/>
  <c r="K5431" i="2"/>
  <c r="F5430" i="2"/>
  <c r="G5430" i="2"/>
  <c r="C5432" i="2"/>
  <c r="H3477" i="2" l="1"/>
  <c r="I3477" i="2"/>
  <c r="M3477" i="2" s="1"/>
  <c r="A3477" i="2"/>
  <c r="N3477" i="2"/>
  <c r="D3478" i="2" s="1"/>
  <c r="L5432" i="2"/>
  <c r="E5432" i="2"/>
  <c r="K5432" i="2"/>
  <c r="F5431" i="2"/>
  <c r="G5431" i="2"/>
  <c r="C5433" i="2"/>
  <c r="H3478" i="2" l="1"/>
  <c r="N3478" i="2"/>
  <c r="D3479" i="2" s="1"/>
  <c r="I3478" i="2"/>
  <c r="M3478" i="2" s="1"/>
  <c r="A3478" i="2"/>
  <c r="L5433" i="2"/>
  <c r="E5433" i="2"/>
  <c r="K5433" i="2"/>
  <c r="F5432" i="2"/>
  <c r="G5432" i="2"/>
  <c r="C5434" i="2"/>
  <c r="H3479" i="2" l="1"/>
  <c r="I3479" i="2" s="1"/>
  <c r="M3479" i="2" s="1"/>
  <c r="N3479" i="2"/>
  <c r="D3480" i="2" s="1"/>
  <c r="A3479" i="2"/>
  <c r="L5434" i="2"/>
  <c r="E5434" i="2"/>
  <c r="K5434" i="2"/>
  <c r="F5433" i="2"/>
  <c r="G5433" i="2"/>
  <c r="C5435" i="2"/>
  <c r="H3480" i="2" l="1"/>
  <c r="L5435" i="2"/>
  <c r="K5435" i="2"/>
  <c r="E5435" i="2"/>
  <c r="F5434" i="2"/>
  <c r="G5434" i="2"/>
  <c r="C5436" i="2"/>
  <c r="I3480" i="2" l="1"/>
  <c r="M3480" i="2" s="1"/>
  <c r="N3480" i="2"/>
  <c r="D3481" i="2" s="1"/>
  <c r="A3480" i="2"/>
  <c r="L5436" i="2"/>
  <c r="K5436" i="2"/>
  <c r="E5436" i="2"/>
  <c r="F5435" i="2"/>
  <c r="G5435" i="2"/>
  <c r="C5437" i="2"/>
  <c r="H3481" i="2" l="1"/>
  <c r="L5437" i="2"/>
  <c r="L3501" i="2"/>
  <c r="K5437" i="2"/>
  <c r="E5437" i="2"/>
  <c r="G5436" i="2"/>
  <c r="F5436" i="2"/>
  <c r="C5438" i="2"/>
  <c r="N3481" i="2" l="1"/>
  <c r="D3482" i="2" s="1"/>
  <c r="I3481" i="2"/>
  <c r="M3481" i="2" s="1"/>
  <c r="A3481" i="2"/>
  <c r="L5438" i="2"/>
  <c r="K5438" i="2"/>
  <c r="E5438" i="2"/>
  <c r="F5437" i="2"/>
  <c r="G5437" i="2"/>
  <c r="C5439" i="2"/>
  <c r="H3482" i="2" l="1"/>
  <c r="I3482" i="2" s="1"/>
  <c r="M3482" i="2" s="1"/>
  <c r="L5439" i="2"/>
  <c r="K5439" i="2"/>
  <c r="E5439" i="2"/>
  <c r="F5438" i="2"/>
  <c r="G5438" i="2"/>
  <c r="C5440" i="2"/>
  <c r="A3482" i="2" l="1"/>
  <c r="N3482" i="2"/>
  <c r="D3483" i="2" s="1"/>
  <c r="L5440" i="2"/>
  <c r="K5440" i="2"/>
  <c r="E5440" i="2"/>
  <c r="F5439" i="2"/>
  <c r="G5439" i="2"/>
  <c r="C5441" i="2"/>
  <c r="H3483" i="2" l="1"/>
  <c r="I3483" i="2" s="1"/>
  <c r="M3483" i="2" s="1"/>
  <c r="L5441" i="2"/>
  <c r="E5441" i="2"/>
  <c r="K5441" i="2"/>
  <c r="F5440" i="2"/>
  <c r="G5440" i="2"/>
  <c r="C5442" i="2"/>
  <c r="A3483" i="2" l="1"/>
  <c r="N3483" i="2"/>
  <c r="D3484" i="2" s="1"/>
  <c r="L5442" i="2"/>
  <c r="E5442" i="2"/>
  <c r="K5442" i="2"/>
  <c r="F5441" i="2"/>
  <c r="G5441" i="2"/>
  <c r="C5443" i="2"/>
  <c r="H3484" i="2" l="1"/>
  <c r="I3484" i="2"/>
  <c r="M3484" i="2" s="1"/>
  <c r="N3484" i="2"/>
  <c r="D3485" i="2" s="1"/>
  <c r="A3484" i="2"/>
  <c r="L5443" i="2"/>
  <c r="K5443" i="2"/>
  <c r="E5443" i="2"/>
  <c r="F5442" i="2"/>
  <c r="G5442" i="2"/>
  <c r="C5444" i="2"/>
  <c r="H3485" i="2" l="1"/>
  <c r="L5444" i="2"/>
  <c r="K5444" i="2"/>
  <c r="E5444" i="2"/>
  <c r="F5443" i="2"/>
  <c r="G5443" i="2"/>
  <c r="C5445" i="2"/>
  <c r="I3485" i="2" l="1"/>
  <c r="M3485" i="2" s="1"/>
  <c r="N3485" i="2"/>
  <c r="D3486" i="2" s="1"/>
  <c r="A3485" i="2"/>
  <c r="E5445" i="2"/>
  <c r="K5445" i="2"/>
  <c r="F5444" i="2"/>
  <c r="G5444" i="2"/>
  <c r="C5446" i="2"/>
  <c r="H3486" i="2" l="1"/>
  <c r="E5446" i="2"/>
  <c r="K5446" i="2"/>
  <c r="F5445" i="2"/>
  <c r="G5445" i="2"/>
  <c r="C5447" i="2"/>
  <c r="I3486" i="2" l="1"/>
  <c r="M3486" i="2" s="1"/>
  <c r="N3486" i="2"/>
  <c r="D3487" i="2" s="1"/>
  <c r="A3486" i="2"/>
  <c r="K5447" i="2"/>
  <c r="E5447" i="2"/>
  <c r="F5446" i="2"/>
  <c r="G5446" i="2"/>
  <c r="C5448" i="2"/>
  <c r="H3487" i="2" l="1"/>
  <c r="L5448" i="2"/>
  <c r="K5448" i="2"/>
  <c r="E5448" i="2"/>
  <c r="F5447" i="2"/>
  <c r="G5447" i="2"/>
  <c r="C5449" i="2"/>
  <c r="I3487" i="2" l="1"/>
  <c r="M3487" i="2" s="1"/>
  <c r="N3487" i="2"/>
  <c r="D3488" i="2" s="1"/>
  <c r="A3487" i="2"/>
  <c r="E3502" i="2"/>
  <c r="F3502" i="2" s="1"/>
  <c r="G3502" i="2" s="1"/>
  <c r="K5449" i="2"/>
  <c r="G5448" i="2"/>
  <c r="F5448" i="2"/>
  <c r="C5450" i="2"/>
  <c r="H3488" i="2" l="1"/>
  <c r="L5450" i="2"/>
  <c r="K5450" i="2"/>
  <c r="C5451" i="2"/>
  <c r="N3488" i="2" l="1"/>
  <c r="D3489" i="2" s="1"/>
  <c r="I3488" i="2"/>
  <c r="M3488" i="2" s="1"/>
  <c r="A3488" i="2"/>
  <c r="L5451" i="2"/>
  <c r="K5451" i="2"/>
  <c r="C5452" i="2"/>
  <c r="H3489" i="2" l="1"/>
  <c r="N3489" i="2" s="1"/>
  <c r="D3490" i="2" s="1"/>
  <c r="L5452" i="2"/>
  <c r="E5452" i="2"/>
  <c r="K5452" i="2"/>
  <c r="C5453" i="2"/>
  <c r="A3489" i="2" l="1"/>
  <c r="I3489" i="2"/>
  <c r="M3489" i="2" s="1"/>
  <c r="H3490" i="2" s="1"/>
  <c r="I3490" i="2" s="1"/>
  <c r="M3490" i="2" s="1"/>
  <c r="L5453" i="2"/>
  <c r="K5453" i="2"/>
  <c r="F5452" i="2"/>
  <c r="G5452" i="2"/>
  <c r="C5454" i="2"/>
  <c r="A3490" i="2" l="1"/>
  <c r="N3490" i="2"/>
  <c r="D3491" i="2" s="1"/>
  <c r="L5454" i="2"/>
  <c r="K5454" i="2"/>
  <c r="E5454" i="2"/>
  <c r="C5455" i="2"/>
  <c r="H3491" i="2" l="1"/>
  <c r="L5455" i="2"/>
  <c r="K5455" i="2"/>
  <c r="E5455" i="2"/>
  <c r="F5454" i="2"/>
  <c r="G5454" i="2"/>
  <c r="C5456" i="2"/>
  <c r="I3491" i="2" l="1"/>
  <c r="M3491" i="2" s="1"/>
  <c r="A3491" i="2"/>
  <c r="N3491" i="2"/>
  <c r="D3492" i="2" s="1"/>
  <c r="L5456" i="2"/>
  <c r="K5456" i="2"/>
  <c r="E5456" i="2"/>
  <c r="G5455" i="2"/>
  <c r="F5455" i="2"/>
  <c r="C5457" i="2"/>
  <c r="H3492" i="2" l="1"/>
  <c r="L5457" i="2"/>
  <c r="K5457" i="2"/>
  <c r="E5457" i="2"/>
  <c r="F5456" i="2"/>
  <c r="G5456" i="2"/>
  <c r="C5458" i="2"/>
  <c r="I3492" i="2" l="1"/>
  <c r="M3492" i="2" s="1"/>
  <c r="N3492" i="2"/>
  <c r="D3493" i="2" s="1"/>
  <c r="A3492" i="2"/>
  <c r="L5458" i="2"/>
  <c r="K5458" i="2"/>
  <c r="E5458" i="2"/>
  <c r="F5457" i="2"/>
  <c r="G5457" i="2"/>
  <c r="C5459" i="2"/>
  <c r="H3493" i="2" l="1"/>
  <c r="L5459" i="2"/>
  <c r="K5459" i="2"/>
  <c r="E5459" i="2"/>
  <c r="F5458" i="2"/>
  <c r="G5458" i="2"/>
  <c r="C5460" i="2"/>
  <c r="I3493" i="2" l="1"/>
  <c r="M3493" i="2" s="1"/>
  <c r="A3493" i="2"/>
  <c r="N3493" i="2"/>
  <c r="D3494" i="2" s="1"/>
  <c r="L5460" i="2"/>
  <c r="E5460" i="2"/>
  <c r="K5460" i="2"/>
  <c r="F5459" i="2"/>
  <c r="G5459" i="2"/>
  <c r="C5461" i="2"/>
  <c r="H3494" i="2" l="1"/>
  <c r="L5461" i="2"/>
  <c r="E5461" i="2"/>
  <c r="K5461" i="2"/>
  <c r="F5460" i="2"/>
  <c r="G5460" i="2"/>
  <c r="C5462" i="2"/>
  <c r="N3494" i="2" l="1"/>
  <c r="D3495" i="2" s="1"/>
  <c r="I3494" i="2"/>
  <c r="M3494" i="2" s="1"/>
  <c r="A3494" i="2"/>
  <c r="L5462" i="2"/>
  <c r="E5462" i="2"/>
  <c r="K5462" i="2"/>
  <c r="F5461" i="2"/>
  <c r="G5461" i="2"/>
  <c r="C5463" i="2"/>
  <c r="H3495" i="2" l="1"/>
  <c r="I3495" i="2" s="1"/>
  <c r="M3495" i="2" s="1"/>
  <c r="L5463" i="2"/>
  <c r="E5463" i="2"/>
  <c r="K5463" i="2"/>
  <c r="F5462" i="2"/>
  <c r="G5462" i="2"/>
  <c r="C5464" i="2"/>
  <c r="N3495" i="2" l="1"/>
  <c r="D3496" i="2" s="1"/>
  <c r="A3495" i="2"/>
  <c r="L5464" i="2"/>
  <c r="E5464" i="2"/>
  <c r="K5464" i="2"/>
  <c r="F5463" i="2"/>
  <c r="G5463" i="2"/>
  <c r="C5465" i="2"/>
  <c r="H3496" i="2" l="1"/>
  <c r="A3496" i="2" s="1"/>
  <c r="N3496" i="2"/>
  <c r="D3497" i="2" s="1"/>
  <c r="L5465" i="2"/>
  <c r="E5465" i="2"/>
  <c r="K5465" i="2"/>
  <c r="F5464" i="2"/>
  <c r="G5464" i="2"/>
  <c r="C5466" i="2"/>
  <c r="I3496" i="2" l="1"/>
  <c r="M3496" i="2" s="1"/>
  <c r="H3497" i="2"/>
  <c r="A3497" i="2" s="1"/>
  <c r="L5466" i="2"/>
  <c r="K5466" i="2"/>
  <c r="E5466" i="2"/>
  <c r="F5465" i="2"/>
  <c r="G5465" i="2"/>
  <c r="C5467" i="2"/>
  <c r="L3497" i="2" l="1"/>
  <c r="I3497" i="2"/>
  <c r="M3497" i="2" s="1"/>
  <c r="N3497" i="2"/>
  <c r="D3498" i="2" s="1"/>
  <c r="L5467" i="2"/>
  <c r="K5467" i="2"/>
  <c r="E5467" i="2"/>
  <c r="F5466" i="2"/>
  <c r="G5466" i="2"/>
  <c r="C5468" i="2"/>
  <c r="H3498" i="2" l="1"/>
  <c r="L5468" i="2"/>
  <c r="K5468" i="2"/>
  <c r="E5468" i="2"/>
  <c r="G5467" i="2"/>
  <c r="F5467" i="2"/>
  <c r="C5469" i="2"/>
  <c r="A3498" i="2" l="1"/>
  <c r="L3498" i="2"/>
  <c r="I3498" i="2"/>
  <c r="M3498" i="2" s="1"/>
  <c r="N3498" i="2"/>
  <c r="D3499" i="2" s="1"/>
  <c r="L5469" i="2"/>
  <c r="K5469" i="2"/>
  <c r="E5469" i="2"/>
  <c r="F5468" i="2"/>
  <c r="G5468" i="2"/>
  <c r="C5470" i="2"/>
  <c r="H3499" i="2" l="1"/>
  <c r="N3499" i="2" s="1"/>
  <c r="D3500" i="2" s="1"/>
  <c r="L3500" i="2"/>
  <c r="L5470" i="2"/>
  <c r="E5470" i="2"/>
  <c r="K5470" i="2"/>
  <c r="F5469" i="2"/>
  <c r="G5469" i="2"/>
  <c r="C5471" i="2"/>
  <c r="A3499" i="2" l="1"/>
  <c r="L3499" i="2"/>
  <c r="I3499" i="2"/>
  <c r="M3499" i="2" s="1"/>
  <c r="L5471" i="2"/>
  <c r="K5471" i="2"/>
  <c r="E5471" i="2"/>
  <c r="G5470" i="2"/>
  <c r="F5470" i="2"/>
  <c r="C5472" i="2"/>
  <c r="H3500" i="2" l="1"/>
  <c r="N3500" i="2" s="1"/>
  <c r="D3501" i="2" s="1"/>
  <c r="L5472" i="2"/>
  <c r="E5472" i="2"/>
  <c r="K5472" i="2"/>
  <c r="G5471" i="2"/>
  <c r="F5471" i="2"/>
  <c r="C5473" i="2"/>
  <c r="A3500" i="2" l="1"/>
  <c r="I3500" i="2"/>
  <c r="M3500" i="2" s="1"/>
  <c r="H3501" i="2"/>
  <c r="I3501" i="2" s="1"/>
  <c r="M3501" i="2" s="1"/>
  <c r="E3501" i="2"/>
  <c r="L5473" i="2"/>
  <c r="E5473" i="2"/>
  <c r="K5473" i="2"/>
  <c r="F5472" i="2"/>
  <c r="G5472" i="2"/>
  <c r="C5474" i="2"/>
  <c r="A3501" i="2" l="1"/>
  <c r="N3501" i="2"/>
  <c r="H3502" i="2" s="1"/>
  <c r="F3501" i="2"/>
  <c r="G3501" i="2"/>
  <c r="L5474" i="2"/>
  <c r="K5474" i="2"/>
  <c r="E5474" i="2"/>
  <c r="F5473" i="2"/>
  <c r="G5473" i="2"/>
  <c r="C5475" i="2"/>
  <c r="D3502" i="2" l="1"/>
  <c r="I3502" i="2"/>
  <c r="M3502" i="2" s="1"/>
  <c r="N3502" i="2"/>
  <c r="D3503" i="2" s="1"/>
  <c r="E3503" i="2" s="1"/>
  <c r="A3502" i="2"/>
  <c r="L5475" i="2"/>
  <c r="E5475" i="2"/>
  <c r="K5475" i="2"/>
  <c r="F5474" i="2"/>
  <c r="G5474" i="2"/>
  <c r="C5476" i="2"/>
  <c r="F3503" i="2" l="1"/>
  <c r="G3503" i="2"/>
  <c r="H3503" i="2"/>
  <c r="E3504" i="2"/>
  <c r="E5476" i="2"/>
  <c r="K5476" i="2"/>
  <c r="F5475" i="2"/>
  <c r="G5475" i="2"/>
  <c r="C5477" i="2"/>
  <c r="I3503" i="2" l="1"/>
  <c r="M3503" i="2" s="1"/>
  <c r="N3503" i="2"/>
  <c r="D3504" i="2" s="1"/>
  <c r="A3503" i="2"/>
  <c r="F3504" i="2"/>
  <c r="G3504" i="2"/>
  <c r="E5477" i="2"/>
  <c r="K5477" i="2"/>
  <c r="F5476" i="2"/>
  <c r="G5476" i="2"/>
  <c r="C5478" i="2"/>
  <c r="H3504" i="2" l="1"/>
  <c r="I3504" i="2" s="1"/>
  <c r="M3504" i="2" s="1"/>
  <c r="E5478" i="2"/>
  <c r="K5478" i="2"/>
  <c r="F5477" i="2"/>
  <c r="G5477" i="2"/>
  <c r="C5479" i="2"/>
  <c r="A3504" i="2" l="1"/>
  <c r="N3504" i="2"/>
  <c r="L5479" i="2"/>
  <c r="E5479" i="2"/>
  <c r="K5479" i="2"/>
  <c r="F5478" i="2"/>
  <c r="G5478" i="2"/>
  <c r="C5480" i="2"/>
  <c r="H3505" i="2" l="1"/>
  <c r="D3505" i="2"/>
  <c r="A3505" i="2" s="1"/>
  <c r="L3529" i="2"/>
  <c r="K5480" i="2"/>
  <c r="G5479" i="2"/>
  <c r="F5479" i="2"/>
  <c r="C5481" i="2"/>
  <c r="I3505" i="2" l="1"/>
  <c r="M3505" i="2" s="1"/>
  <c r="N3505" i="2"/>
  <c r="D3506" i="2" s="1"/>
  <c r="L5481" i="2"/>
  <c r="K5481" i="2"/>
  <c r="C5482" i="2"/>
  <c r="H3506" i="2" l="1"/>
  <c r="L5482" i="2"/>
  <c r="E5482" i="2"/>
  <c r="K5482" i="2"/>
  <c r="C5483" i="2"/>
  <c r="I3506" i="2" l="1"/>
  <c r="M3506" i="2" s="1"/>
  <c r="N3506" i="2"/>
  <c r="D3507" i="2" s="1"/>
  <c r="A3506" i="2"/>
  <c r="L5483" i="2"/>
  <c r="E5483" i="2"/>
  <c r="K5483" i="2"/>
  <c r="F5482" i="2"/>
  <c r="G5482" i="2"/>
  <c r="C5484" i="2"/>
  <c r="H3507" i="2" l="1"/>
  <c r="A3507" i="2"/>
  <c r="L5484" i="2"/>
  <c r="E5484" i="2"/>
  <c r="K5484" i="2"/>
  <c r="F5483" i="2"/>
  <c r="G5483" i="2"/>
  <c r="C5485" i="2"/>
  <c r="I3507" i="2" l="1"/>
  <c r="M3507" i="2" s="1"/>
  <c r="N3507" i="2"/>
  <c r="D3508" i="2" s="1"/>
  <c r="L5485" i="2"/>
  <c r="K5485" i="2"/>
  <c r="E5485" i="2"/>
  <c r="F5484" i="2"/>
  <c r="G5484" i="2"/>
  <c r="C5486" i="2"/>
  <c r="H3508" i="2" l="1"/>
  <c r="L5486" i="2"/>
  <c r="K5486" i="2"/>
  <c r="E5486" i="2"/>
  <c r="F5485" i="2"/>
  <c r="G5485" i="2"/>
  <c r="C5487" i="2"/>
  <c r="N3508" i="2" l="1"/>
  <c r="D3509" i="2" s="1"/>
  <c r="I3508" i="2"/>
  <c r="M3508" i="2" s="1"/>
  <c r="H3509" i="2" s="1"/>
  <c r="A3508" i="2"/>
  <c r="L5487" i="2"/>
  <c r="K5487" i="2"/>
  <c r="E5487" i="2"/>
  <c r="G5486" i="2"/>
  <c r="F5486" i="2"/>
  <c r="C5488" i="2"/>
  <c r="I3509" i="2" l="1"/>
  <c r="M3509" i="2" s="1"/>
  <c r="N3509" i="2"/>
  <c r="D3510" i="2" s="1"/>
  <c r="A3509" i="2"/>
  <c r="L5488" i="2"/>
  <c r="K5488" i="2"/>
  <c r="E5488" i="2"/>
  <c r="F5487" i="2"/>
  <c r="G5487" i="2"/>
  <c r="C5489" i="2"/>
  <c r="H3510" i="2" l="1"/>
  <c r="L5489" i="2"/>
  <c r="K5489" i="2"/>
  <c r="E5489" i="2"/>
  <c r="F5488" i="2"/>
  <c r="G5488" i="2"/>
  <c r="C5490" i="2"/>
  <c r="I3510" i="2" l="1"/>
  <c r="M3510" i="2" s="1"/>
  <c r="N3510" i="2"/>
  <c r="D3511" i="2" s="1"/>
  <c r="A3510" i="2"/>
  <c r="L5490" i="2"/>
  <c r="K5490" i="2"/>
  <c r="E5490" i="2"/>
  <c r="F5489" i="2"/>
  <c r="G5489" i="2"/>
  <c r="C5491" i="2"/>
  <c r="H3511" i="2" l="1"/>
  <c r="L5491" i="2"/>
  <c r="E5491" i="2"/>
  <c r="K5491" i="2"/>
  <c r="F5490" i="2"/>
  <c r="G5490" i="2"/>
  <c r="C5492" i="2"/>
  <c r="N3511" i="2" l="1"/>
  <c r="D3512" i="2" s="1"/>
  <c r="I3511" i="2"/>
  <c r="M3511" i="2" s="1"/>
  <c r="H3512" i="2" s="1"/>
  <c r="A3511" i="2"/>
  <c r="L5492" i="2"/>
  <c r="E5492" i="2"/>
  <c r="K5492" i="2"/>
  <c r="F5491" i="2"/>
  <c r="G5491" i="2"/>
  <c r="C5493" i="2"/>
  <c r="A3512" i="2" l="1"/>
  <c r="I3512" i="2"/>
  <c r="M3512" i="2" s="1"/>
  <c r="N3512" i="2"/>
  <c r="D3513" i="2" s="1"/>
  <c r="L5493" i="2"/>
  <c r="E5493" i="2"/>
  <c r="K5493" i="2"/>
  <c r="F5492" i="2"/>
  <c r="G5492" i="2"/>
  <c r="C5494" i="2"/>
  <c r="H3513" i="2" l="1"/>
  <c r="L5494" i="2"/>
  <c r="E5494" i="2"/>
  <c r="K5494" i="2"/>
  <c r="F5493" i="2"/>
  <c r="G5493" i="2"/>
  <c r="C5495" i="2"/>
  <c r="N3513" i="2" l="1"/>
  <c r="D3514" i="2" s="1"/>
  <c r="I3513" i="2"/>
  <c r="M3513" i="2" s="1"/>
  <c r="A3513" i="2"/>
  <c r="L5495" i="2"/>
  <c r="E5495" i="2"/>
  <c r="K5495" i="2"/>
  <c r="F5494" i="2"/>
  <c r="G5494" i="2"/>
  <c r="C5496" i="2"/>
  <c r="H3514" i="2" l="1"/>
  <c r="I3514" i="2" s="1"/>
  <c r="M3514" i="2" s="1"/>
  <c r="L5496" i="2"/>
  <c r="E3535" i="2"/>
  <c r="F3535" i="2" s="1"/>
  <c r="G3535" i="2" s="1"/>
  <c r="E5496" i="2"/>
  <c r="K5496" i="2"/>
  <c r="F5495" i="2"/>
  <c r="G5495" i="2"/>
  <c r="C5497" i="2"/>
  <c r="A3514" i="2" l="1"/>
  <c r="N3514" i="2"/>
  <c r="D3515" i="2" s="1"/>
  <c r="H3515" i="2"/>
  <c r="A3515" i="2" s="1"/>
  <c r="L5497" i="2"/>
  <c r="K5497" i="2"/>
  <c r="E5497" i="2"/>
  <c r="F5496" i="2"/>
  <c r="G5496" i="2"/>
  <c r="C5498" i="2"/>
  <c r="I3515" i="2" l="1"/>
  <c r="M3515" i="2" s="1"/>
  <c r="N3515" i="2"/>
  <c r="D3516" i="2" s="1"/>
  <c r="L5498" i="2"/>
  <c r="K5498" i="2"/>
  <c r="E5498" i="2"/>
  <c r="F5497" i="2"/>
  <c r="G5497" i="2"/>
  <c r="C5499" i="2"/>
  <c r="H3516" i="2" l="1"/>
  <c r="L5499" i="2"/>
  <c r="K5499" i="2"/>
  <c r="E5499" i="2"/>
  <c r="G5498" i="2"/>
  <c r="F5498" i="2"/>
  <c r="C5500" i="2"/>
  <c r="N3516" i="2" l="1"/>
  <c r="D3517" i="2" s="1"/>
  <c r="I3516" i="2"/>
  <c r="M3516" i="2" s="1"/>
  <c r="A3516" i="2"/>
  <c r="L5500" i="2"/>
  <c r="K5500" i="2"/>
  <c r="E5500" i="2"/>
  <c r="F5499" i="2"/>
  <c r="G5499" i="2"/>
  <c r="C5501" i="2"/>
  <c r="H3517" i="2" l="1"/>
  <c r="I3517" i="2" s="1"/>
  <c r="M3517" i="2" s="1"/>
  <c r="N3517" i="2"/>
  <c r="A3517" i="2"/>
  <c r="L5501" i="2"/>
  <c r="E5501" i="2"/>
  <c r="K5501" i="2"/>
  <c r="F5500" i="2"/>
  <c r="G5500" i="2"/>
  <c r="C5502" i="2"/>
  <c r="H3518" i="2" l="1"/>
  <c r="D3518" i="2"/>
  <c r="I3518" i="2"/>
  <c r="M3518" i="2" s="1"/>
  <c r="N3518" i="2"/>
  <c r="L5502" i="2"/>
  <c r="K5502" i="2"/>
  <c r="E5502" i="2"/>
  <c r="F5501" i="2"/>
  <c r="G5501" i="2"/>
  <c r="C5503" i="2"/>
  <c r="A3518" i="2" l="1"/>
  <c r="H3519" i="2"/>
  <c r="D3519" i="2"/>
  <c r="L5503" i="2"/>
  <c r="E5503" i="2"/>
  <c r="K5503" i="2"/>
  <c r="F5502" i="2"/>
  <c r="G5502" i="2"/>
  <c r="C5504" i="2"/>
  <c r="A3519" i="2" l="1"/>
  <c r="I3519" i="2"/>
  <c r="M3519" i="2" s="1"/>
  <c r="N3519" i="2"/>
  <c r="D3520" i="2" s="1"/>
  <c r="L5504" i="2"/>
  <c r="K5504" i="2"/>
  <c r="E5504" i="2"/>
  <c r="F5503" i="2"/>
  <c r="G5503" i="2"/>
  <c r="C5505" i="2"/>
  <c r="H3520" i="2" l="1"/>
  <c r="I3520" i="2" s="1"/>
  <c r="M3520" i="2" s="1"/>
  <c r="L5505" i="2"/>
  <c r="E5505" i="2"/>
  <c r="K5505" i="2"/>
  <c r="F5504" i="2"/>
  <c r="G5504" i="2"/>
  <c r="C5506" i="2"/>
  <c r="N3520" i="2" l="1"/>
  <c r="D3521" i="2" s="1"/>
  <c r="A3520" i="2"/>
  <c r="L5506" i="2"/>
  <c r="E5506" i="2"/>
  <c r="K5506" i="2"/>
  <c r="G5505" i="2"/>
  <c r="F5505" i="2"/>
  <c r="C5507" i="2"/>
  <c r="H3521" i="2" l="1"/>
  <c r="I3521" i="2" s="1"/>
  <c r="M3521" i="2" s="1"/>
  <c r="E5507" i="2"/>
  <c r="K5507" i="2"/>
  <c r="G5506" i="2"/>
  <c r="F5506" i="2"/>
  <c r="C5508" i="2"/>
  <c r="A3521" i="2" l="1"/>
  <c r="N3521" i="2"/>
  <c r="E5508" i="2"/>
  <c r="K5508" i="2"/>
  <c r="F5507" i="2"/>
  <c r="G5507" i="2"/>
  <c r="C5509" i="2"/>
  <c r="D3522" i="2" l="1"/>
  <c r="H3522" i="2"/>
  <c r="L5509" i="2"/>
  <c r="K5509" i="2"/>
  <c r="F5508" i="2"/>
  <c r="G5508" i="2"/>
  <c r="C5510" i="2"/>
  <c r="A3522" i="2" l="1"/>
  <c r="I3522" i="2"/>
  <c r="M3522" i="2" s="1"/>
  <c r="N3522" i="2"/>
  <c r="D3523" i="2" s="1"/>
  <c r="L5510" i="2"/>
  <c r="K5510" i="2"/>
  <c r="C5511" i="2"/>
  <c r="H3523" i="2" l="1"/>
  <c r="L5511" i="2"/>
  <c r="K5511" i="2"/>
  <c r="C5512" i="2"/>
  <c r="A3523" i="2" l="1"/>
  <c r="I3523" i="2"/>
  <c r="M3523" i="2" s="1"/>
  <c r="N3523" i="2"/>
  <c r="D3524" i="2" s="1"/>
  <c r="L5512" i="2"/>
  <c r="K5512" i="2"/>
  <c r="C5513" i="2"/>
  <c r="H3524" i="2" l="1"/>
  <c r="A3524" i="2" s="1"/>
  <c r="L5513" i="2"/>
  <c r="K5513" i="2"/>
  <c r="E5513" i="2"/>
  <c r="C5514" i="2"/>
  <c r="N3524" i="2" l="1"/>
  <c r="D3525" i="2" s="1"/>
  <c r="I3524" i="2"/>
  <c r="M3524" i="2" s="1"/>
  <c r="H3525" i="2" s="1"/>
  <c r="L5514" i="2"/>
  <c r="K5514" i="2"/>
  <c r="E5514" i="2"/>
  <c r="F5513" i="2"/>
  <c r="G5513" i="2"/>
  <c r="C5515" i="2"/>
  <c r="A3525" i="2" l="1"/>
  <c r="I3525" i="2"/>
  <c r="M3525" i="2" s="1"/>
  <c r="N3525" i="2"/>
  <c r="D3526" i="2" s="1"/>
  <c r="L5515" i="2"/>
  <c r="K5515" i="2"/>
  <c r="E5515" i="2"/>
  <c r="G5514" i="2"/>
  <c r="F5514" i="2"/>
  <c r="C5516" i="2"/>
  <c r="H3526" i="2" l="1"/>
  <c r="I3526" i="2" s="1"/>
  <c r="M3526" i="2" s="1"/>
  <c r="L5516" i="2"/>
  <c r="K5516" i="2"/>
  <c r="E5516" i="2"/>
  <c r="F5515" i="2"/>
  <c r="G5515" i="2"/>
  <c r="C5517" i="2"/>
  <c r="A3526" i="2" l="1"/>
  <c r="N3526" i="2"/>
  <c r="D3527" i="2" s="1"/>
  <c r="L5517" i="2"/>
  <c r="K5517" i="2"/>
  <c r="E5517" i="2"/>
  <c r="F5516" i="2"/>
  <c r="G5516" i="2"/>
  <c r="C5518" i="2"/>
  <c r="H3527" i="2" l="1"/>
  <c r="A3527" i="2" s="1"/>
  <c r="N3527" i="2"/>
  <c r="D3528" i="2" s="1"/>
  <c r="I3527" i="2"/>
  <c r="M3527" i="2" s="1"/>
  <c r="H3528" i="2" s="1"/>
  <c r="L5518" i="2"/>
  <c r="K5518" i="2"/>
  <c r="E5518" i="2"/>
  <c r="F5517" i="2"/>
  <c r="G5517" i="2"/>
  <c r="C5519" i="2"/>
  <c r="A3528" i="2" l="1"/>
  <c r="N3528" i="2"/>
  <c r="D3529" i="2" s="1"/>
  <c r="L3528" i="2"/>
  <c r="I3528" i="2"/>
  <c r="M3528" i="2" s="1"/>
  <c r="H3529" i="2"/>
  <c r="N3529" i="2" s="1"/>
  <c r="D3530" i="2" s="1"/>
  <c r="A3529" i="2"/>
  <c r="L5519" i="2"/>
  <c r="E5519" i="2"/>
  <c r="K5519" i="2"/>
  <c r="F5518" i="2"/>
  <c r="G5518" i="2"/>
  <c r="C5520" i="2"/>
  <c r="I3529" i="2" l="1"/>
  <c r="M3529" i="2" s="1"/>
  <c r="H3530" i="2"/>
  <c r="L3530" i="2" s="1"/>
  <c r="A3530" i="2"/>
  <c r="I3530" i="2"/>
  <c r="M3530" i="2" s="1"/>
  <c r="N3530" i="2"/>
  <c r="D3531" i="2" s="1"/>
  <c r="E3531" i="2" s="1"/>
  <c r="F3531" i="2" s="1"/>
  <c r="L3531" i="2"/>
  <c r="L5520" i="2"/>
  <c r="E5520" i="2"/>
  <c r="K5520" i="2"/>
  <c r="F5519" i="2"/>
  <c r="G5519" i="2"/>
  <c r="C5521" i="2"/>
  <c r="H3531" i="2" l="1"/>
  <c r="I3531" i="2" s="1"/>
  <c r="M3531" i="2" s="1"/>
  <c r="G3531" i="2"/>
  <c r="A3531" i="2"/>
  <c r="N3531" i="2"/>
  <c r="D3532" i="2" s="1"/>
  <c r="E3532" i="2" s="1"/>
  <c r="F3532" i="2" s="1"/>
  <c r="G3532" i="2" s="1"/>
  <c r="L5521" i="2"/>
  <c r="E5521" i="2"/>
  <c r="K5521" i="2"/>
  <c r="F5520" i="2"/>
  <c r="G5520" i="2"/>
  <c r="C5522" i="2"/>
  <c r="H3532" i="2" l="1"/>
  <c r="I3532" i="2" s="1"/>
  <c r="M3532" i="2" s="1"/>
  <c r="E3533" i="2"/>
  <c r="L5522" i="2"/>
  <c r="E5522" i="2"/>
  <c r="K5522" i="2"/>
  <c r="F5521" i="2"/>
  <c r="G5521" i="2"/>
  <c r="C5523" i="2"/>
  <c r="N3532" i="2" l="1"/>
  <c r="D3533" i="2" s="1"/>
  <c r="A3532" i="2"/>
  <c r="F3533" i="2"/>
  <c r="G3533" i="2"/>
  <c r="L5523" i="2"/>
  <c r="E5523" i="2"/>
  <c r="K5523" i="2"/>
  <c r="F5522" i="2"/>
  <c r="G5522" i="2"/>
  <c r="C5524" i="2"/>
  <c r="H3533" i="2" l="1"/>
  <c r="L5524" i="2"/>
  <c r="E5524" i="2"/>
  <c r="K5524" i="2"/>
  <c r="F5523" i="2"/>
  <c r="G5523" i="2"/>
  <c r="C5525" i="2"/>
  <c r="I3533" i="2" l="1"/>
  <c r="M3533" i="2" s="1"/>
  <c r="N3533" i="2"/>
  <c r="D3534" i="2" s="1"/>
  <c r="A3533" i="2"/>
  <c r="L5525" i="2"/>
  <c r="K5525" i="2"/>
  <c r="E5525" i="2"/>
  <c r="F5524" i="2"/>
  <c r="G5524" i="2"/>
  <c r="C5526" i="2"/>
  <c r="E3534" i="2" l="1"/>
  <c r="H3534" i="2"/>
  <c r="L5526" i="2"/>
  <c r="K5526" i="2"/>
  <c r="E5526" i="2"/>
  <c r="F5525" i="2"/>
  <c r="G5525" i="2"/>
  <c r="C5527" i="2"/>
  <c r="I3534" i="2" l="1"/>
  <c r="M3534" i="2" s="1"/>
  <c r="N3534" i="2"/>
  <c r="A3534" i="2"/>
  <c r="G3534" i="2"/>
  <c r="D3535" i="2" s="1"/>
  <c r="F3534" i="2"/>
  <c r="L5527" i="2"/>
  <c r="K5527" i="2"/>
  <c r="E5527" i="2"/>
  <c r="G5526" i="2"/>
  <c r="F5526" i="2"/>
  <c r="C5528" i="2"/>
  <c r="H3535" i="2" l="1"/>
  <c r="A3535" i="2" s="1"/>
  <c r="L5528" i="2"/>
  <c r="K5528" i="2"/>
  <c r="E5528" i="2"/>
  <c r="F5527" i="2"/>
  <c r="G5527" i="2"/>
  <c r="C5529" i="2"/>
  <c r="N3535" i="2" l="1"/>
  <c r="I3535" i="2"/>
  <c r="M3535" i="2" s="1"/>
  <c r="L5529" i="2"/>
  <c r="K5529" i="2"/>
  <c r="E5529" i="2"/>
  <c r="F5528" i="2"/>
  <c r="G5528" i="2"/>
  <c r="C5530" i="2"/>
  <c r="H3536" i="2" l="1"/>
  <c r="I3536" i="2" s="1"/>
  <c r="M3536" i="2" s="1"/>
  <c r="D3536" i="2"/>
  <c r="N3536" i="2" s="1"/>
  <c r="H3537" i="2" s="1"/>
  <c r="I3537" i="2" s="1"/>
  <c r="M3537" i="2" s="1"/>
  <c r="A3536" i="2"/>
  <c r="L5530" i="2"/>
  <c r="K5530" i="2"/>
  <c r="E5530" i="2"/>
  <c r="F5529" i="2"/>
  <c r="G5529" i="2"/>
  <c r="C5531" i="2"/>
  <c r="D3537" i="2" l="1"/>
  <c r="A3537" i="2" s="1"/>
  <c r="N3537" i="2"/>
  <c r="L5531" i="2"/>
  <c r="L3562" i="2"/>
  <c r="E5531" i="2"/>
  <c r="K5531" i="2"/>
  <c r="F5530" i="2"/>
  <c r="G5530" i="2"/>
  <c r="C5532" i="2"/>
  <c r="D3538" i="2" l="1"/>
  <c r="H3538" i="2"/>
  <c r="L5532" i="2"/>
  <c r="E5532" i="2"/>
  <c r="K5532" i="2"/>
  <c r="F5531" i="2"/>
  <c r="G5531" i="2"/>
  <c r="C5533" i="2"/>
  <c r="N3538" i="2" l="1"/>
  <c r="D3539" i="2" s="1"/>
  <c r="I3538" i="2"/>
  <c r="M3538" i="2" s="1"/>
  <c r="A3538" i="2"/>
  <c r="L5533" i="2"/>
  <c r="K5533" i="2"/>
  <c r="E5533" i="2"/>
  <c r="F5532" i="2"/>
  <c r="G5532" i="2"/>
  <c r="C5534" i="2"/>
  <c r="H3539" i="2" l="1"/>
  <c r="N3539" i="2" s="1"/>
  <c r="D3540" i="2" s="1"/>
  <c r="I3539" i="2"/>
  <c r="M3539" i="2" s="1"/>
  <c r="A3539" i="2"/>
  <c r="L5534" i="2"/>
  <c r="K5534" i="2"/>
  <c r="E5534" i="2"/>
  <c r="F5533" i="2"/>
  <c r="G5533" i="2"/>
  <c r="C5535" i="2"/>
  <c r="H3540" i="2" l="1"/>
  <c r="L5535" i="2"/>
  <c r="E3565" i="2"/>
  <c r="E5535" i="2"/>
  <c r="K5535" i="2"/>
  <c r="F5534" i="2"/>
  <c r="G5534" i="2"/>
  <c r="C5536" i="2"/>
  <c r="I3540" i="2" l="1"/>
  <c r="M3540" i="2" s="1"/>
  <c r="N3540" i="2"/>
  <c r="D3541" i="2" s="1"/>
  <c r="H3541" i="2"/>
  <c r="I3541" i="2" s="1"/>
  <c r="M3541" i="2" s="1"/>
  <c r="A3540" i="2"/>
  <c r="N3541" i="2"/>
  <c r="A3541" i="2"/>
  <c r="E3563" i="2"/>
  <c r="G3565" i="2"/>
  <c r="F3565" i="2"/>
  <c r="E5536" i="2"/>
  <c r="K5536" i="2"/>
  <c r="F5535" i="2"/>
  <c r="G5535" i="2"/>
  <c r="C5537" i="2"/>
  <c r="H3542" i="2" l="1"/>
  <c r="D3542" i="2"/>
  <c r="F3563" i="2"/>
  <c r="G3563" i="2"/>
  <c r="K5537" i="2"/>
  <c r="E5537" i="2"/>
  <c r="F5536" i="2"/>
  <c r="G5536" i="2"/>
  <c r="C5538" i="2"/>
  <c r="A3542" i="2" l="1"/>
  <c r="N3542" i="2"/>
  <c r="D3543" i="2" s="1"/>
  <c r="I3542" i="2"/>
  <c r="M3542" i="2" s="1"/>
  <c r="K5538" i="2"/>
  <c r="E5538" i="2"/>
  <c r="F5537" i="2"/>
  <c r="G5537" i="2"/>
  <c r="C5539" i="2"/>
  <c r="H3543" i="2" l="1"/>
  <c r="I3543" i="2" s="1"/>
  <c r="M3543" i="2" s="1"/>
  <c r="N3543" i="2"/>
  <c r="D3544" i="2" s="1"/>
  <c r="A3543" i="2"/>
  <c r="K5539" i="2"/>
  <c r="E5539" i="2"/>
  <c r="G5538" i="2"/>
  <c r="F5538" i="2"/>
  <c r="C5540" i="2"/>
  <c r="H3544" i="2" l="1"/>
  <c r="L5540" i="2"/>
  <c r="K5540" i="2"/>
  <c r="F5539" i="2"/>
  <c r="G5539" i="2"/>
  <c r="C5541" i="2"/>
  <c r="I3544" i="2" l="1"/>
  <c r="M3544" i="2" s="1"/>
  <c r="N3544" i="2"/>
  <c r="D3545" i="2" s="1"/>
  <c r="A3544" i="2"/>
  <c r="L5541" i="2"/>
  <c r="E3566" i="2"/>
  <c r="K5541" i="2"/>
  <c r="C5542" i="2"/>
  <c r="H3545" i="2" l="1"/>
  <c r="L5542" i="2"/>
  <c r="G3566" i="2"/>
  <c r="F3566" i="2"/>
  <c r="K5542" i="2"/>
  <c r="C5543" i="2"/>
  <c r="I3545" i="2" l="1"/>
  <c r="M3545" i="2" s="1"/>
  <c r="N3545" i="2"/>
  <c r="D3546" i="2" s="1"/>
  <c r="A3545" i="2"/>
  <c r="L5543" i="2"/>
  <c r="K5543" i="2"/>
  <c r="C5544" i="2"/>
  <c r="H3546" i="2" l="1"/>
  <c r="L5544" i="2"/>
  <c r="K5544" i="2"/>
  <c r="E5544" i="2"/>
  <c r="C5545" i="2"/>
  <c r="I3546" i="2" l="1"/>
  <c r="M3546" i="2" s="1"/>
  <c r="N3546" i="2"/>
  <c r="D3547" i="2" s="1"/>
  <c r="A3546" i="2"/>
  <c r="L5545" i="2"/>
  <c r="K5545" i="2"/>
  <c r="E5545" i="2"/>
  <c r="F5544" i="2"/>
  <c r="G5544" i="2"/>
  <c r="C5546" i="2"/>
  <c r="H3547" i="2" l="1"/>
  <c r="L5546" i="2"/>
  <c r="K5546" i="2"/>
  <c r="E5546" i="2"/>
  <c r="G5545" i="2"/>
  <c r="F5545" i="2"/>
  <c r="C5547" i="2"/>
  <c r="I3547" i="2" l="1"/>
  <c r="M3547" i="2" s="1"/>
  <c r="N3547" i="2"/>
  <c r="D3548" i="2" s="1"/>
  <c r="A3547" i="2"/>
  <c r="L5547" i="2"/>
  <c r="K5547" i="2"/>
  <c r="E5547" i="2"/>
  <c r="F5546" i="2"/>
  <c r="G5546" i="2"/>
  <c r="C5548" i="2"/>
  <c r="H3548" i="2" l="1"/>
  <c r="L5548" i="2"/>
  <c r="K5548" i="2"/>
  <c r="E5548" i="2"/>
  <c r="F5547" i="2"/>
  <c r="G5547" i="2"/>
  <c r="C5549" i="2"/>
  <c r="I3548" i="2" l="1"/>
  <c r="M3548" i="2" s="1"/>
  <c r="N3548" i="2"/>
  <c r="D3549" i="2" s="1"/>
  <c r="A3548" i="2"/>
  <c r="L5549" i="2"/>
  <c r="K5549" i="2"/>
  <c r="E5549" i="2"/>
  <c r="F5548" i="2"/>
  <c r="G5548" i="2"/>
  <c r="C5550" i="2"/>
  <c r="H3549" i="2" l="1"/>
  <c r="A3549" i="2" s="1"/>
  <c r="L5550" i="2"/>
  <c r="E5550" i="2"/>
  <c r="K5550" i="2"/>
  <c r="F5549" i="2"/>
  <c r="G5549" i="2"/>
  <c r="C5551" i="2"/>
  <c r="I3549" i="2" l="1"/>
  <c r="M3549" i="2" s="1"/>
  <c r="N3549" i="2"/>
  <c r="D3550" i="2" s="1"/>
  <c r="L5551" i="2"/>
  <c r="E5551" i="2"/>
  <c r="K5551" i="2"/>
  <c r="F5550" i="2"/>
  <c r="G5550" i="2"/>
  <c r="C5552" i="2"/>
  <c r="H3550" i="2" l="1"/>
  <c r="L5552" i="2"/>
  <c r="E5552" i="2"/>
  <c r="K5552" i="2"/>
  <c r="F5551" i="2"/>
  <c r="G5551" i="2"/>
  <c r="C5553" i="2"/>
  <c r="I3550" i="2" l="1"/>
  <c r="M3550" i="2" s="1"/>
  <c r="N3550" i="2"/>
  <c r="D3551" i="2" s="1"/>
  <c r="A3550" i="2"/>
  <c r="L5553" i="2"/>
  <c r="E5553" i="2"/>
  <c r="K5553" i="2"/>
  <c r="F5552" i="2"/>
  <c r="G5552" i="2"/>
  <c r="C5554" i="2"/>
  <c r="H3551" i="2" l="1"/>
  <c r="A3551" i="2" s="1"/>
  <c r="L5554" i="2"/>
  <c r="E5554" i="2"/>
  <c r="K5554" i="2"/>
  <c r="F5553" i="2"/>
  <c r="G5553" i="2"/>
  <c r="C5555" i="2"/>
  <c r="I3551" i="2" l="1"/>
  <c r="M3551" i="2" s="1"/>
  <c r="N3551" i="2"/>
  <c r="D3552" i="2" s="1"/>
  <c r="L5555" i="2"/>
  <c r="E5555" i="2"/>
  <c r="K5555" i="2"/>
  <c r="F5554" i="2"/>
  <c r="G5554" i="2"/>
  <c r="C5556" i="2"/>
  <c r="H3552" i="2" l="1"/>
  <c r="I3552" i="2" s="1"/>
  <c r="M3552" i="2" s="1"/>
  <c r="L5556" i="2"/>
  <c r="K5556" i="2"/>
  <c r="E5556" i="2"/>
  <c r="F5555" i="2"/>
  <c r="G5555" i="2"/>
  <c r="C5557" i="2"/>
  <c r="A3552" i="2" l="1"/>
  <c r="N3552" i="2"/>
  <c r="D3553" i="2" s="1"/>
  <c r="L5557" i="2"/>
  <c r="K5557" i="2"/>
  <c r="E5557" i="2"/>
  <c r="F5556" i="2"/>
  <c r="G5556" i="2"/>
  <c r="C5558" i="2"/>
  <c r="H3553" i="2" l="1"/>
  <c r="I3553" i="2" s="1"/>
  <c r="M3553" i="2" s="1"/>
  <c r="L5558" i="2"/>
  <c r="K5558" i="2"/>
  <c r="E5558" i="2"/>
  <c r="G5557" i="2"/>
  <c r="F5557" i="2"/>
  <c r="C5559" i="2"/>
  <c r="A3553" i="2" l="1"/>
  <c r="N3553" i="2"/>
  <c r="D3554" i="2" s="1"/>
  <c r="L5559" i="2"/>
  <c r="K5559" i="2"/>
  <c r="E5559" i="2"/>
  <c r="F5558" i="2"/>
  <c r="G5558" i="2"/>
  <c r="C5560" i="2"/>
  <c r="H3554" i="2" l="1"/>
  <c r="I3554" i="2" s="1"/>
  <c r="M3554" i="2" s="1"/>
  <c r="L5560" i="2"/>
  <c r="K5560" i="2"/>
  <c r="E5560" i="2"/>
  <c r="F5559" i="2"/>
  <c r="G5559" i="2"/>
  <c r="C5561" i="2"/>
  <c r="A3554" i="2" l="1"/>
  <c r="N3554" i="2"/>
  <c r="D3555" i="2" s="1"/>
  <c r="L5561" i="2"/>
  <c r="K5561" i="2"/>
  <c r="E5561" i="2"/>
  <c r="G5560" i="2"/>
  <c r="F5560" i="2"/>
  <c r="C5562" i="2"/>
  <c r="H3555" i="2" l="1"/>
  <c r="A3555" i="2" s="1"/>
  <c r="I3555" i="2"/>
  <c r="M3555" i="2" s="1"/>
  <c r="N3555" i="2"/>
  <c r="D3556" i="2" s="1"/>
  <c r="L5562" i="2"/>
  <c r="K5562" i="2"/>
  <c r="E5562" i="2"/>
  <c r="F5561" i="2"/>
  <c r="G5561" i="2"/>
  <c r="C5563" i="2"/>
  <c r="H3556" i="2" l="1"/>
  <c r="A3556" i="2" s="1"/>
  <c r="L5563" i="2"/>
  <c r="K5563" i="2"/>
  <c r="E5563" i="2"/>
  <c r="F5562" i="2"/>
  <c r="G5562" i="2"/>
  <c r="C5564" i="2"/>
  <c r="I3556" i="2" l="1"/>
  <c r="M3556" i="2" s="1"/>
  <c r="N3556" i="2"/>
  <c r="D3557" i="2" s="1"/>
  <c r="L5564" i="2"/>
  <c r="E5564" i="2"/>
  <c r="K5564" i="2"/>
  <c r="G5563" i="2"/>
  <c r="F5563" i="2"/>
  <c r="C5565" i="2"/>
  <c r="H3557" i="2" l="1"/>
  <c r="A3557" i="2" s="1"/>
  <c r="L5565" i="2"/>
  <c r="E5565" i="2"/>
  <c r="K5565" i="2"/>
  <c r="F5564" i="2"/>
  <c r="G5564" i="2"/>
  <c r="C5566" i="2"/>
  <c r="I3557" i="2" l="1"/>
  <c r="M3557" i="2" s="1"/>
  <c r="N3557" i="2"/>
  <c r="D3558" i="2" s="1"/>
  <c r="L5566" i="2"/>
  <c r="E5566" i="2"/>
  <c r="K5566" i="2"/>
  <c r="F5565" i="2"/>
  <c r="G5565" i="2"/>
  <c r="C5567" i="2"/>
  <c r="H3558" i="2" l="1"/>
  <c r="A3558" i="2" s="1"/>
  <c r="E5567" i="2"/>
  <c r="K5567" i="2"/>
  <c r="F5566" i="2"/>
  <c r="G5566" i="2"/>
  <c r="C5568" i="2"/>
  <c r="I3558" i="2" l="1"/>
  <c r="M3558" i="2" s="1"/>
  <c r="N3558" i="2"/>
  <c r="D3559" i="2" s="1"/>
  <c r="L3558" i="2"/>
  <c r="L3593" i="2"/>
  <c r="K5568" i="2"/>
  <c r="E5568" i="2"/>
  <c r="F5567" i="2"/>
  <c r="G5567" i="2"/>
  <c r="C5569" i="2"/>
  <c r="H3559" i="2" l="1"/>
  <c r="N3559" i="2" s="1"/>
  <c r="D3560" i="2" s="1"/>
  <c r="K5569" i="2"/>
  <c r="E5569" i="2"/>
  <c r="F5568" i="2"/>
  <c r="G5568" i="2"/>
  <c r="C5570" i="2"/>
  <c r="A3559" i="2" l="1"/>
  <c r="I3559" i="2"/>
  <c r="M3559" i="2" s="1"/>
  <c r="L3559" i="2"/>
  <c r="H3560" i="2" s="1"/>
  <c r="A3560" i="2" s="1"/>
  <c r="L3560" i="2"/>
  <c r="K5570" i="2"/>
  <c r="G5569" i="2"/>
  <c r="F5569" i="2"/>
  <c r="C5571" i="2"/>
  <c r="I3560" i="2" l="1"/>
  <c r="M3560" i="2" s="1"/>
  <c r="N3560" i="2"/>
  <c r="D3561" i="2" s="1"/>
  <c r="L5571" i="2"/>
  <c r="L3590" i="2"/>
  <c r="K5571" i="2"/>
  <c r="C5572" i="2"/>
  <c r="H3561" i="2" l="1"/>
  <c r="A3561" i="2" s="1"/>
  <c r="L3561" i="2"/>
  <c r="L5572" i="2"/>
  <c r="K5572" i="2"/>
  <c r="C5573" i="2"/>
  <c r="N3561" i="2" l="1"/>
  <c r="D3562" i="2" s="1"/>
  <c r="E3562" i="2" s="1"/>
  <c r="G3562" i="2" s="1"/>
  <c r="I3561" i="2"/>
  <c r="M3561" i="2" s="1"/>
  <c r="H3562" i="2" s="1"/>
  <c r="A3562" i="2" s="1"/>
  <c r="L5573" i="2"/>
  <c r="L3592" i="2"/>
  <c r="K5573" i="2"/>
  <c r="C5574" i="2"/>
  <c r="F3562" i="2" l="1"/>
  <c r="N3562" i="2"/>
  <c r="D3563" i="2" s="1"/>
  <c r="I3562" i="2"/>
  <c r="M3562" i="2" s="1"/>
  <c r="L5574" i="2"/>
  <c r="K5574" i="2"/>
  <c r="E5574" i="2"/>
  <c r="C5575" i="2"/>
  <c r="H3563" i="2" l="1"/>
  <c r="I3563" i="2" s="1"/>
  <c r="M3563" i="2" s="1"/>
  <c r="N3563" i="2"/>
  <c r="D3564" i="2" s="1"/>
  <c r="E3564" i="2" s="1"/>
  <c r="L5575" i="2"/>
  <c r="K5575" i="2"/>
  <c r="E5575" i="2"/>
  <c r="F5574" i="2"/>
  <c r="G5574" i="2"/>
  <c r="C5576" i="2"/>
  <c r="A3563" i="2" l="1"/>
  <c r="H3564" i="2"/>
  <c r="A3564" i="2" s="1"/>
  <c r="G3564" i="2"/>
  <c r="F3564" i="2"/>
  <c r="L5576" i="2"/>
  <c r="K5576" i="2"/>
  <c r="E5576" i="2"/>
  <c r="G5575" i="2"/>
  <c r="F5575" i="2"/>
  <c r="C5577" i="2"/>
  <c r="N3564" i="2" l="1"/>
  <c r="I3564" i="2"/>
  <c r="M3564" i="2" s="1"/>
  <c r="D3565" i="2"/>
  <c r="L5577" i="2"/>
  <c r="K5577" i="2"/>
  <c r="E5577" i="2"/>
  <c r="F5576" i="2"/>
  <c r="G5576" i="2"/>
  <c r="C5578" i="2"/>
  <c r="H3565" i="2" l="1"/>
  <c r="I3565" i="2" s="1"/>
  <c r="M3565" i="2" s="1"/>
  <c r="A3565" i="2"/>
  <c r="L5578" i="2"/>
  <c r="K5578" i="2"/>
  <c r="E5578" i="2"/>
  <c r="F5577" i="2"/>
  <c r="G5577" i="2"/>
  <c r="C5579" i="2"/>
  <c r="N3565" i="2" l="1"/>
  <c r="L5579" i="2"/>
  <c r="E3596" i="2"/>
  <c r="F3596" i="2" s="1"/>
  <c r="G3596" i="2" s="1"/>
  <c r="K5579" i="2"/>
  <c r="E5579" i="2"/>
  <c r="F5578" i="2"/>
  <c r="G5578" i="2"/>
  <c r="C5580" i="2"/>
  <c r="H3566" i="2" l="1"/>
  <c r="D3566" i="2"/>
  <c r="A3566" i="2" s="1"/>
  <c r="L5580" i="2"/>
  <c r="E5580" i="2"/>
  <c r="K5580" i="2"/>
  <c r="F5579" i="2"/>
  <c r="G5579" i="2"/>
  <c r="C5581" i="2"/>
  <c r="I3566" i="2" l="1"/>
  <c r="M3566" i="2" s="1"/>
  <c r="N3566" i="2"/>
  <c r="L5581" i="2"/>
  <c r="E3592" i="2"/>
  <c r="E5581" i="2"/>
  <c r="K5581" i="2"/>
  <c r="F5580" i="2"/>
  <c r="G5580" i="2"/>
  <c r="C5582" i="2"/>
  <c r="H3567" i="2" l="1"/>
  <c r="D3567" i="2"/>
  <c r="F3592" i="2"/>
  <c r="G3592" i="2"/>
  <c r="L5582" i="2"/>
  <c r="E5582" i="2"/>
  <c r="K5582" i="2"/>
  <c r="F5581" i="2"/>
  <c r="G5581" i="2"/>
  <c r="C5583" i="2"/>
  <c r="A3567" i="2" l="1"/>
  <c r="I3567" i="2"/>
  <c r="M3567" i="2" s="1"/>
  <c r="N3567" i="2"/>
  <c r="H3568" i="2" s="1"/>
  <c r="L5583" i="2"/>
  <c r="E5583" i="2"/>
  <c r="K5583" i="2"/>
  <c r="F5582" i="2"/>
  <c r="G5582" i="2"/>
  <c r="C5584" i="2"/>
  <c r="I3568" i="2" l="1"/>
  <c r="M3568" i="2" s="1"/>
  <c r="D3568" i="2"/>
  <c r="N3568" i="2" s="1"/>
  <c r="H3569" i="2" s="1"/>
  <c r="L5584" i="2"/>
  <c r="E5584" i="2"/>
  <c r="K5584" i="2"/>
  <c r="F5583" i="2"/>
  <c r="G5583" i="2"/>
  <c r="C5585" i="2"/>
  <c r="I3569" i="2" l="1"/>
  <c r="M3569" i="2" s="1"/>
  <c r="A3568" i="2"/>
  <c r="D3569" i="2"/>
  <c r="A3569" i="2" s="1"/>
  <c r="L5585" i="2"/>
  <c r="E5585" i="2"/>
  <c r="K5585" i="2"/>
  <c r="F5584" i="2"/>
  <c r="G5584" i="2"/>
  <c r="C5586" i="2"/>
  <c r="N3569" i="2" l="1"/>
  <c r="L5586" i="2"/>
  <c r="K5586" i="2"/>
  <c r="E5586" i="2"/>
  <c r="F5585" i="2"/>
  <c r="G5585" i="2"/>
  <c r="C5587" i="2"/>
  <c r="D3570" i="2" l="1"/>
  <c r="H3570" i="2"/>
  <c r="L5587" i="2"/>
  <c r="K5587" i="2"/>
  <c r="E5587" i="2"/>
  <c r="F5586" i="2"/>
  <c r="G5586" i="2"/>
  <c r="C5588" i="2"/>
  <c r="N3570" i="2" l="1"/>
  <c r="D3571" i="2" s="1"/>
  <c r="I3570" i="2"/>
  <c r="M3570" i="2" s="1"/>
  <c r="H3571" i="2"/>
  <c r="I3571" i="2" s="1"/>
  <c r="M3571" i="2" s="1"/>
  <c r="A3570" i="2"/>
  <c r="N3571" i="2"/>
  <c r="D3572" i="2" s="1"/>
  <c r="A3571" i="2"/>
  <c r="L5588" i="2"/>
  <c r="K5588" i="2"/>
  <c r="E5588" i="2"/>
  <c r="G5587" i="2"/>
  <c r="F5587" i="2"/>
  <c r="C5589" i="2"/>
  <c r="H3572" i="2" l="1"/>
  <c r="N3572" i="2" s="1"/>
  <c r="D3573" i="2" s="1"/>
  <c r="L5589" i="2"/>
  <c r="K5589" i="2"/>
  <c r="E5589" i="2"/>
  <c r="F5588" i="2"/>
  <c r="G5588" i="2"/>
  <c r="C5590" i="2"/>
  <c r="A3572" i="2" l="1"/>
  <c r="I3572" i="2"/>
  <c r="M3572" i="2" s="1"/>
  <c r="H3573" i="2" s="1"/>
  <c r="N3573" i="2" s="1"/>
  <c r="D3574" i="2" s="1"/>
  <c r="L5590" i="2"/>
  <c r="K5590" i="2"/>
  <c r="E5590" i="2"/>
  <c r="F5589" i="2"/>
  <c r="G5589" i="2"/>
  <c r="C5591" i="2"/>
  <c r="A3573" i="2" l="1"/>
  <c r="I3573" i="2"/>
  <c r="M3573" i="2" s="1"/>
  <c r="H3574" i="2" s="1"/>
  <c r="I3574" i="2" s="1"/>
  <c r="M3574" i="2" s="1"/>
  <c r="L5591" i="2"/>
  <c r="K5591" i="2"/>
  <c r="E5591" i="2"/>
  <c r="G5590" i="2"/>
  <c r="F5590" i="2"/>
  <c r="C5592" i="2"/>
  <c r="A3574" i="2" l="1"/>
  <c r="N3574" i="2"/>
  <c r="D3575" i="2" s="1"/>
  <c r="L5592" i="2"/>
  <c r="E5592" i="2"/>
  <c r="K5592" i="2"/>
  <c r="F5591" i="2"/>
  <c r="G5591" i="2"/>
  <c r="C5593" i="2"/>
  <c r="H3575" i="2" l="1"/>
  <c r="I3575" i="2" s="1"/>
  <c r="M3575" i="2" s="1"/>
  <c r="L5593" i="2"/>
  <c r="E5593" i="2"/>
  <c r="K5593" i="2"/>
  <c r="F5592" i="2"/>
  <c r="G5592" i="2"/>
  <c r="C5594" i="2"/>
  <c r="A3575" i="2" l="1"/>
  <c r="N3575" i="2"/>
  <c r="D3576" i="2" s="1"/>
  <c r="L5594" i="2"/>
  <c r="K5594" i="2"/>
  <c r="E5594" i="2"/>
  <c r="G5593" i="2"/>
  <c r="F5593" i="2"/>
  <c r="C5595" i="2"/>
  <c r="H3576" i="2" l="1"/>
  <c r="N3576" i="2" s="1"/>
  <c r="D3577" i="2" s="1"/>
  <c r="L5595" i="2"/>
  <c r="E5595" i="2"/>
  <c r="K5595" i="2"/>
  <c r="F5594" i="2"/>
  <c r="G5594" i="2"/>
  <c r="C5596" i="2"/>
  <c r="A3576" i="2" l="1"/>
  <c r="I3576" i="2"/>
  <c r="M3576" i="2" s="1"/>
  <c r="H3577" i="2" s="1"/>
  <c r="L5596" i="2"/>
  <c r="E5596" i="2"/>
  <c r="K5596" i="2"/>
  <c r="F5595" i="2"/>
  <c r="G5595" i="2"/>
  <c r="C5597" i="2"/>
  <c r="I3577" i="2" l="1"/>
  <c r="M3577" i="2" s="1"/>
  <c r="N3577" i="2"/>
  <c r="D3578" i="2" s="1"/>
  <c r="A3577" i="2"/>
  <c r="H3578" i="2"/>
  <c r="I3578" i="2" s="1"/>
  <c r="M3578" i="2" s="1"/>
  <c r="E5597" i="2"/>
  <c r="K5597" i="2"/>
  <c r="F5596" i="2"/>
  <c r="G5596" i="2"/>
  <c r="C5598" i="2"/>
  <c r="A3578" i="2" l="1"/>
  <c r="N3578" i="2"/>
  <c r="D3579" i="2" s="1"/>
  <c r="K5598" i="2"/>
  <c r="E5598" i="2"/>
  <c r="F5597" i="2"/>
  <c r="G5597" i="2"/>
  <c r="C5599" i="2"/>
  <c r="H3579" i="2" l="1"/>
  <c r="A3579" i="2" s="1"/>
  <c r="N3579" i="2"/>
  <c r="D3580" i="2" s="1"/>
  <c r="E5599" i="2"/>
  <c r="K5599" i="2"/>
  <c r="F5598" i="2"/>
  <c r="G5598" i="2"/>
  <c r="C5600" i="2"/>
  <c r="I3579" i="2" l="1"/>
  <c r="M3579" i="2" s="1"/>
  <c r="H3580" i="2"/>
  <c r="K5600" i="2"/>
  <c r="E5600" i="2"/>
  <c r="G5599" i="2"/>
  <c r="F5599" i="2"/>
  <c r="C5601" i="2"/>
  <c r="I3580" i="2" l="1"/>
  <c r="M3580" i="2" s="1"/>
  <c r="N3580" i="2"/>
  <c r="D3581" i="2" s="1"/>
  <c r="A3580" i="2"/>
  <c r="L5601" i="2"/>
  <c r="K5601" i="2"/>
  <c r="G5600" i="2"/>
  <c r="F5600" i="2"/>
  <c r="C5602" i="2"/>
  <c r="H3581" i="2" l="1"/>
  <c r="A3581" i="2" s="1"/>
  <c r="L5602" i="2"/>
  <c r="K5602" i="2"/>
  <c r="C5603" i="2"/>
  <c r="I3581" i="2" l="1"/>
  <c r="M3581" i="2" s="1"/>
  <c r="N3581" i="2"/>
  <c r="D3582" i="2" s="1"/>
  <c r="L5603" i="2"/>
  <c r="K5603" i="2"/>
  <c r="C5604" i="2"/>
  <c r="H3582" i="2" l="1"/>
  <c r="L5604" i="2"/>
  <c r="K5604" i="2"/>
  <c r="C5605" i="2"/>
  <c r="N3582" i="2" l="1"/>
  <c r="D3583" i="2" s="1"/>
  <c r="I3582" i="2"/>
  <c r="M3582" i="2" s="1"/>
  <c r="A3582" i="2"/>
  <c r="L5605" i="2"/>
  <c r="K5605" i="2"/>
  <c r="E5605" i="2"/>
  <c r="C5606" i="2"/>
  <c r="H3583" i="2" l="1"/>
  <c r="I3583" i="2" s="1"/>
  <c r="M3583" i="2" s="1"/>
  <c r="N3583" i="2"/>
  <c r="D3584" i="2" s="1"/>
  <c r="A3583" i="2"/>
  <c r="L5606" i="2"/>
  <c r="K5606" i="2"/>
  <c r="E5606" i="2"/>
  <c r="F5605" i="2"/>
  <c r="G5605" i="2"/>
  <c r="C5607" i="2"/>
  <c r="H3584" i="2" l="1"/>
  <c r="L5607" i="2"/>
  <c r="K5607" i="2"/>
  <c r="E5607" i="2"/>
  <c r="G5606" i="2"/>
  <c r="F5606" i="2"/>
  <c r="C5608" i="2"/>
  <c r="N3584" i="2" l="1"/>
  <c r="D3585" i="2" s="1"/>
  <c r="I3584" i="2"/>
  <c r="M3584" i="2" s="1"/>
  <c r="H3585" i="2" s="1"/>
  <c r="A3584" i="2"/>
  <c r="L5608" i="2"/>
  <c r="K5608" i="2"/>
  <c r="E5608" i="2"/>
  <c r="F5607" i="2"/>
  <c r="G5607" i="2"/>
  <c r="C5609" i="2"/>
  <c r="I3585" i="2" l="1"/>
  <c r="M3585" i="2" s="1"/>
  <c r="N3585" i="2"/>
  <c r="D3586" i="2" s="1"/>
  <c r="A3585" i="2"/>
  <c r="L5609" i="2"/>
  <c r="K5609" i="2"/>
  <c r="E5609" i="2"/>
  <c r="F5608" i="2"/>
  <c r="G5608" i="2"/>
  <c r="C5610" i="2"/>
  <c r="H3586" i="2" l="1"/>
  <c r="A3586" i="2" s="1"/>
  <c r="L5610" i="2"/>
  <c r="K5610" i="2"/>
  <c r="E5610" i="2"/>
  <c r="F5609" i="2"/>
  <c r="G5609" i="2"/>
  <c r="C5611" i="2"/>
  <c r="I3586" i="2" l="1"/>
  <c r="M3586" i="2" s="1"/>
  <c r="N3586" i="2"/>
  <c r="D3587" i="2" s="1"/>
  <c r="L5611" i="2"/>
  <c r="E5611" i="2"/>
  <c r="K5611" i="2"/>
  <c r="F5610" i="2"/>
  <c r="G5610" i="2"/>
  <c r="C5612" i="2"/>
  <c r="H3587" i="2" l="1"/>
  <c r="A3587" i="2" s="1"/>
  <c r="L5612" i="2"/>
  <c r="E5612" i="2"/>
  <c r="K5612" i="2"/>
  <c r="F5611" i="2"/>
  <c r="G5611" i="2"/>
  <c r="C5613" i="2"/>
  <c r="I3587" i="2" l="1"/>
  <c r="M3587" i="2" s="1"/>
  <c r="N3587" i="2"/>
  <c r="D3588" i="2" s="1"/>
  <c r="L5613" i="2"/>
  <c r="E5613" i="2"/>
  <c r="K5613" i="2"/>
  <c r="F5612" i="2"/>
  <c r="G5612" i="2"/>
  <c r="C5614" i="2"/>
  <c r="H3588" i="2" l="1"/>
  <c r="L5614" i="2"/>
  <c r="E5614" i="2"/>
  <c r="K5614" i="2"/>
  <c r="F5613" i="2"/>
  <c r="G5613" i="2"/>
  <c r="C5615" i="2"/>
  <c r="I3588" i="2" l="1"/>
  <c r="M3588" i="2" s="1"/>
  <c r="N3588" i="2"/>
  <c r="D3589" i="2" s="1"/>
  <c r="A3588" i="2"/>
  <c r="L5615" i="2"/>
  <c r="E5615" i="2"/>
  <c r="K5615" i="2"/>
  <c r="F5614" i="2"/>
  <c r="G5614" i="2"/>
  <c r="C5616" i="2"/>
  <c r="H3589" i="2" l="1"/>
  <c r="L3589" i="2" s="1"/>
  <c r="L5616" i="2"/>
  <c r="E5616" i="2"/>
  <c r="K5616" i="2"/>
  <c r="F5615" i="2"/>
  <c r="G5615" i="2"/>
  <c r="C5617" i="2"/>
  <c r="N3589" i="2" l="1"/>
  <c r="D3590" i="2" s="1"/>
  <c r="I3589" i="2"/>
  <c r="M3589" i="2" s="1"/>
  <c r="A3589" i="2"/>
  <c r="L5617" i="2"/>
  <c r="K5617" i="2"/>
  <c r="E5617" i="2"/>
  <c r="F5616" i="2"/>
  <c r="G5616" i="2"/>
  <c r="C5618" i="2"/>
  <c r="H3590" i="2" l="1"/>
  <c r="I3590" i="2" s="1"/>
  <c r="M3590" i="2" s="1"/>
  <c r="A3590" i="2"/>
  <c r="L5618" i="2"/>
  <c r="K5618" i="2"/>
  <c r="E5618" i="2"/>
  <c r="F5617" i="2"/>
  <c r="G5617" i="2"/>
  <c r="C5619" i="2"/>
  <c r="N3590" i="2" l="1"/>
  <c r="D3591" i="2" s="1"/>
  <c r="L5619" i="2"/>
  <c r="K5619" i="2"/>
  <c r="E5619" i="2"/>
  <c r="G5618" i="2"/>
  <c r="F5618" i="2"/>
  <c r="C5620" i="2"/>
  <c r="H3591" i="2" l="1"/>
  <c r="I3591" i="2" s="1"/>
  <c r="M3591" i="2" s="1"/>
  <c r="L3591" i="2"/>
  <c r="L5620" i="2"/>
  <c r="K5620" i="2"/>
  <c r="E5620" i="2"/>
  <c r="F5619" i="2"/>
  <c r="G5619" i="2"/>
  <c r="C5621" i="2"/>
  <c r="A3591" i="2" l="1"/>
  <c r="N3591" i="2"/>
  <c r="D3592" i="2" s="1"/>
  <c r="L5621" i="2"/>
  <c r="K5621" i="2"/>
  <c r="E5621" i="2"/>
  <c r="F5620" i="2"/>
  <c r="G5620" i="2"/>
  <c r="C5622" i="2"/>
  <c r="H3592" i="2" l="1"/>
  <c r="I3592" i="2" s="1"/>
  <c r="M3592" i="2" s="1"/>
  <c r="N3592" i="2"/>
  <c r="D3593" i="2" s="1"/>
  <c r="E3593" i="2" s="1"/>
  <c r="F3593" i="2" s="1"/>
  <c r="G3593" i="2" s="1"/>
  <c r="L5622" i="2"/>
  <c r="L3623" i="2"/>
  <c r="K5622" i="2"/>
  <c r="E5622" i="2"/>
  <c r="G5621" i="2"/>
  <c r="F5621" i="2"/>
  <c r="C5623" i="2"/>
  <c r="A3592" i="2" l="1"/>
  <c r="H3593" i="2"/>
  <c r="I3593" i="2" s="1"/>
  <c r="M3593" i="2" s="1"/>
  <c r="L5623" i="2"/>
  <c r="E5623" i="2"/>
  <c r="K5623" i="2"/>
  <c r="F5622" i="2"/>
  <c r="G5622" i="2"/>
  <c r="C5624" i="2"/>
  <c r="A3593" i="2" l="1"/>
  <c r="N3593" i="2"/>
  <c r="D3594" i="2" s="1"/>
  <c r="E3594" i="2"/>
  <c r="H3594" i="2"/>
  <c r="L5624" i="2"/>
  <c r="E5624" i="2"/>
  <c r="K5624" i="2"/>
  <c r="F5623" i="2"/>
  <c r="G5623" i="2"/>
  <c r="C5625" i="2"/>
  <c r="N3594" i="2" l="1"/>
  <c r="I3594" i="2"/>
  <c r="M3594" i="2" s="1"/>
  <c r="A3594" i="2"/>
  <c r="F3594" i="2"/>
  <c r="G3594" i="2"/>
  <c r="D3595" i="2" s="1"/>
  <c r="L5625" i="2"/>
  <c r="L3619" i="2"/>
  <c r="K5625" i="2"/>
  <c r="E5625" i="2"/>
  <c r="F5624" i="2"/>
  <c r="G5624" i="2"/>
  <c r="C5626" i="2"/>
  <c r="H3595" i="2" l="1"/>
  <c r="A3595" i="2" s="1"/>
  <c r="L5626" i="2"/>
  <c r="K5626" i="2"/>
  <c r="E5626" i="2"/>
  <c r="G5625" i="2"/>
  <c r="F5625" i="2"/>
  <c r="C5627" i="2"/>
  <c r="N3595" i="2" l="1"/>
  <c r="I3595" i="2"/>
  <c r="M3595" i="2" s="1"/>
  <c r="H3596" i="2" s="1"/>
  <c r="D3596" i="2"/>
  <c r="L5627" i="2"/>
  <c r="E5627" i="2"/>
  <c r="K5627" i="2"/>
  <c r="F5626" i="2"/>
  <c r="G5626" i="2"/>
  <c r="C5628" i="2"/>
  <c r="I3596" i="2" l="1"/>
  <c r="M3596" i="2" s="1"/>
  <c r="N3596" i="2"/>
  <c r="H3597" i="2" s="1"/>
  <c r="I3597" i="2" s="1"/>
  <c r="M3597" i="2" s="1"/>
  <c r="A3596" i="2"/>
  <c r="D3597" i="2"/>
  <c r="E5628" i="2"/>
  <c r="K5628" i="2"/>
  <c r="F5627" i="2"/>
  <c r="G5627" i="2"/>
  <c r="C5629" i="2"/>
  <c r="A3597" i="2" l="1"/>
  <c r="N3597" i="2"/>
  <c r="H3598" i="2" s="1"/>
  <c r="K5629" i="2"/>
  <c r="E5629" i="2"/>
  <c r="F5628" i="2"/>
  <c r="G5628" i="2"/>
  <c r="C5630" i="2"/>
  <c r="I3598" i="2" l="1"/>
  <c r="M3598" i="2" s="1"/>
  <c r="D3598" i="2"/>
  <c r="K5630" i="2"/>
  <c r="E5630" i="2"/>
  <c r="F5629" i="2"/>
  <c r="G5629" i="2"/>
  <c r="C5631" i="2"/>
  <c r="A3598" i="2" l="1"/>
  <c r="N3598" i="2"/>
  <c r="H3599" i="2" s="1"/>
  <c r="K5631" i="2"/>
  <c r="G5630" i="2"/>
  <c r="F5630" i="2"/>
  <c r="C5632" i="2"/>
  <c r="I3599" i="2" l="1"/>
  <c r="M3599" i="2" s="1"/>
  <c r="D3599" i="2"/>
  <c r="L5632" i="2"/>
  <c r="K5632" i="2"/>
  <c r="C5633" i="2"/>
  <c r="A3599" i="2" l="1"/>
  <c r="N3599" i="2"/>
  <c r="H3600" i="2" s="1"/>
  <c r="L5633" i="2"/>
  <c r="K5633" i="2"/>
  <c r="C5634" i="2"/>
  <c r="D3600" i="2" l="1"/>
  <c r="N3600" i="2" s="1"/>
  <c r="I3600" i="2"/>
  <c r="M3600" i="2" s="1"/>
  <c r="L5634" i="2"/>
  <c r="K5634" i="2"/>
  <c r="C5635" i="2"/>
  <c r="H3601" i="2" l="1"/>
  <c r="I3601" i="2" s="1"/>
  <c r="M3601" i="2" s="1"/>
  <c r="A3600" i="2"/>
  <c r="D3601" i="2"/>
  <c r="L5635" i="2"/>
  <c r="K5635" i="2"/>
  <c r="E5635" i="2"/>
  <c r="C5636" i="2"/>
  <c r="A3601" i="2" l="1"/>
  <c r="N3601" i="2"/>
  <c r="H3602" i="2" s="1"/>
  <c r="L5636" i="2"/>
  <c r="E3627" i="2"/>
  <c r="F3627" i="2" s="1"/>
  <c r="G3627" i="2" s="1"/>
  <c r="K5636" i="2"/>
  <c r="E5636" i="2"/>
  <c r="F5635" i="2"/>
  <c r="G5635" i="2"/>
  <c r="C5637" i="2"/>
  <c r="I3602" i="2" l="1"/>
  <c r="M3602" i="2" s="1"/>
  <c r="D3602" i="2"/>
  <c r="L5637" i="2"/>
  <c r="K5637" i="2"/>
  <c r="E5637" i="2"/>
  <c r="G5636" i="2"/>
  <c r="F5636" i="2"/>
  <c r="C5638" i="2"/>
  <c r="A3602" i="2" l="1"/>
  <c r="N3602" i="2"/>
  <c r="H3603" i="2" s="1"/>
  <c r="L5638" i="2"/>
  <c r="K5638" i="2"/>
  <c r="E5638" i="2"/>
  <c r="F5637" i="2"/>
  <c r="G5637" i="2"/>
  <c r="C5639" i="2"/>
  <c r="D3603" i="2" l="1"/>
  <c r="I3603" i="2"/>
  <c r="M3603" i="2" s="1"/>
  <c r="N3603" i="2"/>
  <c r="H3604" i="2" s="1"/>
  <c r="L5639" i="2"/>
  <c r="K5639" i="2"/>
  <c r="E5639" i="2"/>
  <c r="F5638" i="2"/>
  <c r="G5638" i="2"/>
  <c r="C5640" i="2"/>
  <c r="I3604" i="2" l="1"/>
  <c r="M3604" i="2" s="1"/>
  <c r="A3603" i="2"/>
  <c r="D3604" i="2"/>
  <c r="L5640" i="2"/>
  <c r="K5640" i="2"/>
  <c r="E5640" i="2"/>
  <c r="F5639" i="2"/>
  <c r="G5639" i="2"/>
  <c r="C5641" i="2"/>
  <c r="A3604" i="2" l="1"/>
  <c r="N3604" i="2"/>
  <c r="H3605" i="2" s="1"/>
  <c r="L5641" i="2"/>
  <c r="E5641" i="2"/>
  <c r="K5641" i="2"/>
  <c r="F5640" i="2"/>
  <c r="G5640" i="2"/>
  <c r="C5642" i="2"/>
  <c r="I3605" i="2" l="1"/>
  <c r="M3605" i="2" s="1"/>
  <c r="D3605" i="2"/>
  <c r="N3605" i="2" s="1"/>
  <c r="L5642" i="2"/>
  <c r="E5642" i="2"/>
  <c r="K5642" i="2"/>
  <c r="F5641" i="2"/>
  <c r="G5641" i="2"/>
  <c r="C5643" i="2"/>
  <c r="H3606" i="2" l="1"/>
  <c r="I3606" i="2" s="1"/>
  <c r="M3606" i="2" s="1"/>
  <c r="D3606" i="2"/>
  <c r="A3605" i="2"/>
  <c r="L5643" i="2"/>
  <c r="E5643" i="2"/>
  <c r="K5643" i="2"/>
  <c r="F5642" i="2"/>
  <c r="G5642" i="2"/>
  <c r="C5644" i="2"/>
  <c r="A3606" i="2" l="1"/>
  <c r="N3606" i="2"/>
  <c r="H3607" i="2" s="1"/>
  <c r="L5644" i="2"/>
  <c r="E5644" i="2"/>
  <c r="K5644" i="2"/>
  <c r="F5643" i="2"/>
  <c r="G5643" i="2"/>
  <c r="C5645" i="2"/>
  <c r="D3607" i="2" l="1"/>
  <c r="I3607" i="2"/>
  <c r="M3607" i="2" s="1"/>
  <c r="N3607" i="2"/>
  <c r="H3608" i="2" s="1"/>
  <c r="L5645" i="2"/>
  <c r="E5645" i="2"/>
  <c r="K5645" i="2"/>
  <c r="F5644" i="2"/>
  <c r="G5644" i="2"/>
  <c r="C5646" i="2"/>
  <c r="I3608" i="2" l="1"/>
  <c r="M3608" i="2" s="1"/>
  <c r="A3607" i="2"/>
  <c r="D3608" i="2"/>
  <c r="A3608" i="2" s="1"/>
  <c r="L5646" i="2"/>
  <c r="E5646" i="2"/>
  <c r="K5646" i="2"/>
  <c r="F5645" i="2"/>
  <c r="G5645" i="2"/>
  <c r="C5647" i="2"/>
  <c r="N3608" i="2" l="1"/>
  <c r="D3609" i="2" s="1"/>
  <c r="L5647" i="2"/>
  <c r="K5647" i="2"/>
  <c r="E5647" i="2"/>
  <c r="F5646" i="2"/>
  <c r="G5646" i="2"/>
  <c r="C5648" i="2"/>
  <c r="H3609" i="2" l="1"/>
  <c r="L5648" i="2"/>
  <c r="K5648" i="2"/>
  <c r="E5648" i="2"/>
  <c r="F5647" i="2"/>
  <c r="G5647" i="2"/>
  <c r="C5649" i="2"/>
  <c r="N3609" i="2" l="1"/>
  <c r="D3610" i="2" s="1"/>
  <c r="I3609" i="2"/>
  <c r="M3609" i="2" s="1"/>
  <c r="A3609" i="2"/>
  <c r="L5649" i="2"/>
  <c r="K5649" i="2"/>
  <c r="E5649" i="2"/>
  <c r="G5648" i="2"/>
  <c r="F5648" i="2"/>
  <c r="C5650" i="2"/>
  <c r="H3610" i="2" l="1"/>
  <c r="I3610" i="2" s="1"/>
  <c r="M3610" i="2" s="1"/>
  <c r="L5650" i="2"/>
  <c r="K5650" i="2"/>
  <c r="E5650" i="2"/>
  <c r="F5649" i="2"/>
  <c r="G5649" i="2"/>
  <c r="C5651" i="2"/>
  <c r="A3610" i="2" l="1"/>
  <c r="N3610" i="2"/>
  <c r="D3611" i="2" s="1"/>
  <c r="L5651" i="2"/>
  <c r="K5651" i="2"/>
  <c r="E5651" i="2"/>
  <c r="F5650" i="2"/>
  <c r="G5650" i="2"/>
  <c r="C5652" i="2"/>
  <c r="H3611" i="2" l="1"/>
  <c r="N3611" i="2"/>
  <c r="D3612" i="2" s="1"/>
  <c r="I3611" i="2"/>
  <c r="M3611" i="2" s="1"/>
  <c r="A3611" i="2"/>
  <c r="L5652" i="2"/>
  <c r="K5652" i="2"/>
  <c r="E5652" i="2"/>
  <c r="F5651" i="2"/>
  <c r="G5651" i="2"/>
  <c r="C5653" i="2"/>
  <c r="H3612" i="2" l="1"/>
  <c r="I3612" i="2" s="1"/>
  <c r="M3612" i="2" s="1"/>
  <c r="L5653" i="2"/>
  <c r="E5653" i="2"/>
  <c r="K5653" i="2"/>
  <c r="F5652" i="2"/>
  <c r="G5652" i="2"/>
  <c r="C5654" i="2"/>
  <c r="A3612" i="2" l="1"/>
  <c r="N3612" i="2"/>
  <c r="D3613" i="2" s="1"/>
  <c r="L5654" i="2"/>
  <c r="E5654" i="2"/>
  <c r="K5654" i="2"/>
  <c r="F5653" i="2"/>
  <c r="G5653" i="2"/>
  <c r="C5655" i="2"/>
  <c r="H3613" i="2" l="1"/>
  <c r="I3613" i="2" s="1"/>
  <c r="M3613" i="2" s="1"/>
  <c r="N3613" i="2"/>
  <c r="D3614" i="2" s="1"/>
  <c r="A3613" i="2"/>
  <c r="L5655" i="2"/>
  <c r="E5655" i="2"/>
  <c r="K5655" i="2"/>
  <c r="F5654" i="2"/>
  <c r="G5654" i="2"/>
  <c r="C5656" i="2"/>
  <c r="H3614" i="2" l="1"/>
  <c r="L5656" i="2"/>
  <c r="E5656" i="2"/>
  <c r="K5656" i="2"/>
  <c r="G5655" i="2"/>
  <c r="F5655" i="2"/>
  <c r="C5657" i="2"/>
  <c r="I3614" i="2" l="1"/>
  <c r="M3614" i="2" s="1"/>
  <c r="N3614" i="2"/>
  <c r="D3615" i="2" s="1"/>
  <c r="A3614" i="2"/>
  <c r="L5657" i="2"/>
  <c r="K5657" i="2"/>
  <c r="E5657" i="2"/>
  <c r="F5656" i="2"/>
  <c r="G5656" i="2"/>
  <c r="C5658" i="2"/>
  <c r="H3615" i="2" l="1"/>
  <c r="A3615" i="2" s="1"/>
  <c r="E5658" i="2"/>
  <c r="K5658" i="2"/>
  <c r="F5657" i="2"/>
  <c r="G5657" i="2"/>
  <c r="C5659" i="2"/>
  <c r="I3615" i="2" l="1"/>
  <c r="M3615" i="2" s="1"/>
  <c r="N3615" i="2"/>
  <c r="E5659" i="2"/>
  <c r="K5659" i="2"/>
  <c r="F5658" i="2"/>
  <c r="G5658" i="2"/>
  <c r="C5660" i="2"/>
  <c r="H3616" i="2" l="1"/>
  <c r="D3616" i="2"/>
  <c r="E5660" i="2"/>
  <c r="K5660" i="2"/>
  <c r="F5659" i="2"/>
  <c r="G5659" i="2"/>
  <c r="C5661" i="2"/>
  <c r="A3616" i="2" l="1"/>
  <c r="I3616" i="2"/>
  <c r="M3616" i="2" s="1"/>
  <c r="N3616" i="2"/>
  <c r="D3617" i="2" s="1"/>
  <c r="E5661" i="2"/>
  <c r="K5661" i="2"/>
  <c r="G5660" i="2"/>
  <c r="F5660" i="2"/>
  <c r="C5662" i="2"/>
  <c r="H3617" i="2" l="1"/>
  <c r="L5662" i="2"/>
  <c r="K5662" i="2"/>
  <c r="F5661" i="2"/>
  <c r="G5661" i="2"/>
  <c r="C5663" i="2"/>
  <c r="N3617" i="2" l="1"/>
  <c r="D3618" i="2" s="1"/>
  <c r="I3617" i="2"/>
  <c r="M3617" i="2" s="1"/>
  <c r="A3617" i="2"/>
  <c r="L5663" i="2"/>
  <c r="K5663" i="2"/>
  <c r="C5664" i="2"/>
  <c r="H3618" i="2" l="1"/>
  <c r="I3618" i="2" s="1"/>
  <c r="M3618" i="2" s="1"/>
  <c r="L5664" i="2"/>
  <c r="K5664" i="2"/>
  <c r="C5665" i="2"/>
  <c r="A3618" i="2" l="1"/>
  <c r="N3618" i="2"/>
  <c r="D3619" i="2" s="1"/>
  <c r="L5665" i="2"/>
  <c r="K5665" i="2"/>
  <c r="C5666" i="2"/>
  <c r="H3619" i="2" l="1"/>
  <c r="N3619" i="2"/>
  <c r="D3620" i="2" s="1"/>
  <c r="I3619" i="2"/>
  <c r="M3619" i="2" s="1"/>
  <c r="A3619" i="2"/>
  <c r="L5666" i="2"/>
  <c r="K5666" i="2"/>
  <c r="E5666" i="2"/>
  <c r="C5667" i="2"/>
  <c r="H3620" i="2" l="1"/>
  <c r="N3620" i="2" s="1"/>
  <c r="L5667" i="2"/>
  <c r="K5667" i="2"/>
  <c r="E5667" i="2"/>
  <c r="F5666" i="2"/>
  <c r="G5666" i="2"/>
  <c r="C5668" i="2"/>
  <c r="A3620" i="2" l="1"/>
  <c r="I3620" i="2"/>
  <c r="M3620" i="2" s="1"/>
  <c r="L3620" i="2"/>
  <c r="H3621" i="2" s="1"/>
  <c r="I3621" i="2" s="1"/>
  <c r="M3621" i="2" s="1"/>
  <c r="D3621" i="2"/>
  <c r="L5668" i="2"/>
  <c r="K5668" i="2"/>
  <c r="E5668" i="2"/>
  <c r="G5667" i="2"/>
  <c r="F5667" i="2"/>
  <c r="C5669" i="2"/>
  <c r="N3621" i="2" l="1"/>
  <c r="L3621" i="2"/>
  <c r="A3621" i="2"/>
  <c r="D3622" i="2"/>
  <c r="L5669" i="2"/>
  <c r="K5669" i="2"/>
  <c r="E5669" i="2"/>
  <c r="F5668" i="2"/>
  <c r="G5668" i="2"/>
  <c r="C5670" i="2"/>
  <c r="H3622" i="2" l="1"/>
  <c r="I3622" i="2" s="1"/>
  <c r="M3622" i="2" s="1"/>
  <c r="L5670" i="2"/>
  <c r="K5670" i="2"/>
  <c r="E5670" i="2"/>
  <c r="F5669" i="2"/>
  <c r="G5669" i="2"/>
  <c r="C5671" i="2"/>
  <c r="N3622" i="2" l="1"/>
  <c r="H3623" i="2" s="1"/>
  <c r="I3623" i="2" s="1"/>
  <c r="M3623" i="2" s="1"/>
  <c r="A3622" i="2"/>
  <c r="D3623" i="2"/>
  <c r="E3623" i="2" s="1"/>
  <c r="L5671" i="2"/>
  <c r="K5671" i="2"/>
  <c r="E5671" i="2"/>
  <c r="F5670" i="2"/>
  <c r="G5670" i="2"/>
  <c r="C5672" i="2"/>
  <c r="F3623" i="2" l="1"/>
  <c r="G3623" i="2"/>
  <c r="A3623" i="2"/>
  <c r="N3623" i="2"/>
  <c r="H3624" i="2" s="1"/>
  <c r="L5672" i="2"/>
  <c r="E5672" i="2"/>
  <c r="K5672" i="2"/>
  <c r="F5671" i="2"/>
  <c r="G5671" i="2"/>
  <c r="C5673" i="2"/>
  <c r="I3624" i="2" l="1"/>
  <c r="M3624" i="2" s="1"/>
  <c r="D3624" i="2"/>
  <c r="E3624" i="2" s="1"/>
  <c r="F3624" i="2" s="1"/>
  <c r="G3624" i="2" s="1"/>
  <c r="L5673" i="2"/>
  <c r="E5673" i="2"/>
  <c r="K5673" i="2"/>
  <c r="F5672" i="2"/>
  <c r="G5672" i="2"/>
  <c r="C5674" i="2"/>
  <c r="A3624" i="2" l="1"/>
  <c r="N3624" i="2"/>
  <c r="H3625" i="2" s="1"/>
  <c r="L5674" i="2"/>
  <c r="E5674" i="2"/>
  <c r="K5674" i="2"/>
  <c r="F5673" i="2"/>
  <c r="G5673" i="2"/>
  <c r="C5675" i="2"/>
  <c r="I3625" i="2" l="1"/>
  <c r="M3625" i="2" s="1"/>
  <c r="D3625" i="2"/>
  <c r="L5675" i="2"/>
  <c r="E5675" i="2"/>
  <c r="K5675" i="2"/>
  <c r="F5674" i="2"/>
  <c r="G5674" i="2"/>
  <c r="C5676" i="2"/>
  <c r="E3625" i="2" l="1"/>
  <c r="F3625" i="2" s="1"/>
  <c r="G3625" i="2" s="1"/>
  <c r="A3625" i="2"/>
  <c r="N3625" i="2"/>
  <c r="H3626" i="2" s="1"/>
  <c r="L5676" i="2"/>
  <c r="E5676" i="2"/>
  <c r="K5676" i="2"/>
  <c r="F5675" i="2"/>
  <c r="G5675" i="2"/>
  <c r="C5677" i="2"/>
  <c r="I3626" i="2" l="1"/>
  <c r="M3626" i="2" s="1"/>
  <c r="D3626" i="2"/>
  <c r="A3626" i="2" s="1"/>
  <c r="L5677" i="2"/>
  <c r="L3654" i="2"/>
  <c r="E5677" i="2"/>
  <c r="K5677" i="2"/>
  <c r="F5676" i="2"/>
  <c r="G5676" i="2"/>
  <c r="C5678" i="2"/>
  <c r="N3626" i="2" l="1"/>
  <c r="L5678" i="2"/>
  <c r="K5678" i="2"/>
  <c r="E5678" i="2"/>
  <c r="F5677" i="2"/>
  <c r="G5677" i="2"/>
  <c r="C5679" i="2"/>
  <c r="D3627" i="2" l="1"/>
  <c r="H3627" i="2"/>
  <c r="L5679" i="2"/>
  <c r="K5679" i="2"/>
  <c r="E5679" i="2"/>
  <c r="F5678" i="2"/>
  <c r="G5678" i="2"/>
  <c r="C5680" i="2"/>
  <c r="I3627" i="2" l="1"/>
  <c r="M3627" i="2" s="1"/>
  <c r="N3627" i="2"/>
  <c r="H3628" i="2" s="1"/>
  <c r="A3627" i="2"/>
  <c r="L5680" i="2"/>
  <c r="K5680" i="2"/>
  <c r="E5680" i="2"/>
  <c r="G5679" i="2"/>
  <c r="F5679" i="2"/>
  <c r="C5681" i="2"/>
  <c r="D3628" i="2" l="1"/>
  <c r="A3628" i="2" s="1"/>
  <c r="I3628" i="2"/>
  <c r="M3628" i="2" s="1"/>
  <c r="L5681" i="2"/>
  <c r="K5681" i="2"/>
  <c r="E5681" i="2"/>
  <c r="F5680" i="2"/>
  <c r="G5680" i="2"/>
  <c r="C5682" i="2"/>
  <c r="N3628" i="2" l="1"/>
  <c r="D3629" i="2" s="1"/>
  <c r="L5682" i="2"/>
  <c r="K5682" i="2"/>
  <c r="E5682" i="2"/>
  <c r="F5681" i="2"/>
  <c r="G5681" i="2"/>
  <c r="C5683" i="2"/>
  <c r="H3629" i="2" l="1"/>
  <c r="N3629" i="2" s="1"/>
  <c r="D3630" i="2" s="1"/>
  <c r="L5683" i="2"/>
  <c r="K5683" i="2"/>
  <c r="E5683" i="2"/>
  <c r="F5682" i="2"/>
  <c r="G5682" i="2"/>
  <c r="C5684" i="2"/>
  <c r="I3629" i="2" l="1"/>
  <c r="M3629" i="2" s="1"/>
  <c r="A3629" i="2"/>
  <c r="H3630" i="2"/>
  <c r="I3630" i="2" s="1"/>
  <c r="M3630" i="2" s="1"/>
  <c r="L5684" i="2"/>
  <c r="E5684" i="2"/>
  <c r="K5684" i="2"/>
  <c r="F5683" i="2"/>
  <c r="G5683" i="2"/>
  <c r="C5685" i="2"/>
  <c r="A3630" i="2" l="1"/>
  <c r="N3630" i="2"/>
  <c r="D3631" i="2" s="1"/>
  <c r="L5685" i="2"/>
  <c r="K5685" i="2"/>
  <c r="E5685" i="2"/>
  <c r="G5684" i="2"/>
  <c r="F5684" i="2"/>
  <c r="C5686" i="2"/>
  <c r="H3631" i="2" l="1"/>
  <c r="I3631" i="2" s="1"/>
  <c r="M3631" i="2" s="1"/>
  <c r="A3631" i="2"/>
  <c r="L5686" i="2"/>
  <c r="E5686" i="2"/>
  <c r="K5686" i="2"/>
  <c r="F5685" i="2"/>
  <c r="G5685" i="2"/>
  <c r="C5687" i="2"/>
  <c r="N3631" i="2" l="1"/>
  <c r="D3632" i="2" s="1"/>
  <c r="H3632" i="2"/>
  <c r="A3632" i="2" s="1"/>
  <c r="L5687" i="2"/>
  <c r="K5687" i="2"/>
  <c r="E5687" i="2"/>
  <c r="F5686" i="2"/>
  <c r="G5686" i="2"/>
  <c r="C5688" i="2"/>
  <c r="I3632" i="2" l="1"/>
  <c r="M3632" i="2" s="1"/>
  <c r="N3632" i="2"/>
  <c r="D3633" i="2" s="1"/>
  <c r="L5688" i="2"/>
  <c r="K5688" i="2"/>
  <c r="E5688" i="2"/>
  <c r="F5687" i="2"/>
  <c r="G5687" i="2"/>
  <c r="C5689" i="2"/>
  <c r="H3633" i="2" l="1"/>
  <c r="A3633" i="2" s="1"/>
  <c r="E5689" i="2"/>
  <c r="K5689" i="2"/>
  <c r="F5688" i="2"/>
  <c r="G5688" i="2"/>
  <c r="C5690" i="2"/>
  <c r="I3633" i="2" l="1"/>
  <c r="M3633" i="2" s="1"/>
  <c r="N3633" i="2"/>
  <c r="D3634" i="2" s="1"/>
  <c r="E5690" i="2"/>
  <c r="K5690" i="2"/>
  <c r="F5689" i="2"/>
  <c r="G5689" i="2"/>
  <c r="C5691" i="2"/>
  <c r="H3634" i="2" l="1"/>
  <c r="A3634" i="2" s="1"/>
  <c r="K5691" i="2"/>
  <c r="E5691" i="2"/>
  <c r="F5690" i="2"/>
  <c r="G5690" i="2"/>
  <c r="C5692" i="2"/>
  <c r="N3634" i="2" l="1"/>
  <c r="D3635" i="2" s="1"/>
  <c r="I3634" i="2"/>
  <c r="M3634" i="2" s="1"/>
  <c r="E5692" i="2"/>
  <c r="K5692" i="2"/>
  <c r="G5691" i="2"/>
  <c r="F5691" i="2"/>
  <c r="C5693" i="2"/>
  <c r="H3635" i="2" l="1"/>
  <c r="N3635" i="2" s="1"/>
  <c r="D3636" i="2" s="1"/>
  <c r="L5693" i="2"/>
  <c r="K5693" i="2"/>
  <c r="F5692" i="2"/>
  <c r="G5692" i="2"/>
  <c r="C5694" i="2"/>
  <c r="A3635" i="2" l="1"/>
  <c r="I3635" i="2"/>
  <c r="M3635" i="2" s="1"/>
  <c r="H3636" i="2"/>
  <c r="A3636" i="2"/>
  <c r="I3636" i="2"/>
  <c r="M3636" i="2" s="1"/>
  <c r="N3636" i="2"/>
  <c r="L5694" i="2"/>
  <c r="E5694" i="2"/>
  <c r="K5694" i="2"/>
  <c r="C5695" i="2"/>
  <c r="H3637" i="2" l="1"/>
  <c r="I3637" i="2" s="1"/>
  <c r="M3637" i="2" s="1"/>
  <c r="D3637" i="2"/>
  <c r="L5695" i="2"/>
  <c r="K5695" i="2"/>
  <c r="F5694" i="2"/>
  <c r="G5694" i="2"/>
  <c r="C5696" i="2"/>
  <c r="A3637" i="2" l="1"/>
  <c r="N3637" i="2"/>
  <c r="H3638" i="2" s="1"/>
  <c r="L5696" i="2"/>
  <c r="K5696" i="2"/>
  <c r="C5697" i="2"/>
  <c r="I3638" i="2" l="1"/>
  <c r="M3638" i="2" s="1"/>
  <c r="D3638" i="2"/>
  <c r="L5697" i="2"/>
  <c r="K5697" i="2"/>
  <c r="E5697" i="2"/>
  <c r="C5698" i="2"/>
  <c r="A3638" i="2" l="1"/>
  <c r="N3638" i="2"/>
  <c r="H3639" i="2" s="1"/>
  <c r="L5698" i="2"/>
  <c r="K5698" i="2"/>
  <c r="E5698" i="2"/>
  <c r="F5697" i="2"/>
  <c r="G5697" i="2"/>
  <c r="C5699" i="2"/>
  <c r="I3639" i="2" l="1"/>
  <c r="M3639" i="2" s="1"/>
  <c r="D3639" i="2"/>
  <c r="N3639" i="2" s="1"/>
  <c r="L5699" i="2"/>
  <c r="K5699" i="2"/>
  <c r="E5699" i="2"/>
  <c r="G5698" i="2"/>
  <c r="F5698" i="2"/>
  <c r="C5700" i="2"/>
  <c r="H3640" i="2" l="1"/>
  <c r="I3640" i="2" s="1"/>
  <c r="M3640" i="2" s="1"/>
  <c r="A3639" i="2"/>
  <c r="D3640" i="2"/>
  <c r="A3640" i="2" s="1"/>
  <c r="L5700" i="2"/>
  <c r="K5700" i="2"/>
  <c r="E5700" i="2"/>
  <c r="F5699" i="2"/>
  <c r="G5699" i="2"/>
  <c r="C5701" i="2"/>
  <c r="N3640" i="2" l="1"/>
  <c r="L5701" i="2"/>
  <c r="K5701" i="2"/>
  <c r="E5701" i="2"/>
  <c r="F5700" i="2"/>
  <c r="G5700" i="2"/>
  <c r="C5702" i="2"/>
  <c r="D3641" i="2" l="1"/>
  <c r="H3641" i="2"/>
  <c r="L5702" i="2"/>
  <c r="K5702" i="2"/>
  <c r="E5702" i="2"/>
  <c r="F5701" i="2"/>
  <c r="G5701" i="2"/>
  <c r="C5703" i="2"/>
  <c r="N3641" i="2" l="1"/>
  <c r="D3642" i="2" s="1"/>
  <c r="I3641" i="2"/>
  <c r="M3641" i="2" s="1"/>
  <c r="A3641" i="2"/>
  <c r="L5703" i="2"/>
  <c r="E5703" i="2"/>
  <c r="K5703" i="2"/>
  <c r="F5702" i="2"/>
  <c r="G5702" i="2"/>
  <c r="C5704" i="2"/>
  <c r="H3642" i="2" l="1"/>
  <c r="N3642" i="2" s="1"/>
  <c r="D3643" i="2" s="1"/>
  <c r="L5704" i="2"/>
  <c r="E5704" i="2"/>
  <c r="K5704" i="2"/>
  <c r="F5703" i="2"/>
  <c r="G5703" i="2"/>
  <c r="C5705" i="2"/>
  <c r="A3642" i="2" l="1"/>
  <c r="I3642" i="2"/>
  <c r="M3642" i="2" s="1"/>
  <c r="H3643" i="2" s="1"/>
  <c r="A3643" i="2" s="1"/>
  <c r="L5705" i="2"/>
  <c r="E5705" i="2"/>
  <c r="K5705" i="2"/>
  <c r="F5704" i="2"/>
  <c r="G5704" i="2"/>
  <c r="C5706" i="2"/>
  <c r="N3643" i="2" l="1"/>
  <c r="D3644" i="2" s="1"/>
  <c r="I3643" i="2"/>
  <c r="M3643" i="2" s="1"/>
  <c r="L5706" i="2"/>
  <c r="E5706" i="2"/>
  <c r="K5706" i="2"/>
  <c r="F5705" i="2"/>
  <c r="G5705" i="2"/>
  <c r="C5707" i="2"/>
  <c r="H3644" i="2" l="1"/>
  <c r="N3644" i="2" s="1"/>
  <c r="D3645" i="2" s="1"/>
  <c r="L5707" i="2"/>
  <c r="E5707" i="2"/>
  <c r="K5707" i="2"/>
  <c r="F5706" i="2"/>
  <c r="G5706" i="2"/>
  <c r="C5708" i="2"/>
  <c r="A3644" i="2" l="1"/>
  <c r="I3644" i="2"/>
  <c r="M3644" i="2" s="1"/>
  <c r="H3645" i="2" s="1"/>
  <c r="L5708" i="2"/>
  <c r="E5708" i="2"/>
  <c r="K5708" i="2"/>
  <c r="F5707" i="2"/>
  <c r="G5707" i="2"/>
  <c r="C5709" i="2"/>
  <c r="N3645" i="2" l="1"/>
  <c r="D3646" i="2" s="1"/>
  <c r="A3645" i="2"/>
  <c r="I3645" i="2"/>
  <c r="M3645" i="2" s="1"/>
  <c r="H3646" i="2" s="1"/>
  <c r="N3646" i="2" s="1"/>
  <c r="D3647" i="2" s="1"/>
  <c r="L5709" i="2"/>
  <c r="K5709" i="2"/>
  <c r="E5709" i="2"/>
  <c r="F5708" i="2"/>
  <c r="G5708" i="2"/>
  <c r="C5710" i="2"/>
  <c r="A3646" i="2" l="1"/>
  <c r="I3646" i="2"/>
  <c r="M3646" i="2" s="1"/>
  <c r="H3647" i="2" s="1"/>
  <c r="N3647" i="2" s="1"/>
  <c r="D3648" i="2" s="1"/>
  <c r="L5710" i="2"/>
  <c r="E3683" i="2"/>
  <c r="K5710" i="2"/>
  <c r="E5710" i="2"/>
  <c r="F5709" i="2"/>
  <c r="G5709" i="2"/>
  <c r="C5711" i="2"/>
  <c r="I3647" i="2" l="1"/>
  <c r="M3647" i="2" s="1"/>
  <c r="H3648" i="2" s="1"/>
  <c r="I3648" i="2" s="1"/>
  <c r="M3648" i="2" s="1"/>
  <c r="A3647" i="2"/>
  <c r="N3648" i="2"/>
  <c r="D3649" i="2" s="1"/>
  <c r="L5711" i="2"/>
  <c r="F3683" i="2"/>
  <c r="G3683" i="2"/>
  <c r="K5711" i="2"/>
  <c r="E5711" i="2"/>
  <c r="G5710" i="2"/>
  <c r="F5710" i="2"/>
  <c r="C5712" i="2"/>
  <c r="A3648" i="2" l="1"/>
  <c r="H3649" i="2"/>
  <c r="I3649" i="2" s="1"/>
  <c r="M3649" i="2" s="1"/>
  <c r="L5712" i="2"/>
  <c r="K5712" i="2"/>
  <c r="E5712" i="2"/>
  <c r="F5711" i="2"/>
  <c r="G5711" i="2"/>
  <c r="C5713" i="2"/>
  <c r="A3649" i="2" l="1"/>
  <c r="N3649" i="2"/>
  <c r="D3650" i="2" s="1"/>
  <c r="L5713" i="2"/>
  <c r="K5713" i="2"/>
  <c r="E5713" i="2"/>
  <c r="F5712" i="2"/>
  <c r="G5712" i="2"/>
  <c r="C5714" i="2"/>
  <c r="H3650" i="2" l="1"/>
  <c r="L3650" i="2" s="1"/>
  <c r="L5714" i="2"/>
  <c r="K5714" i="2"/>
  <c r="E5714" i="2"/>
  <c r="G5713" i="2"/>
  <c r="F5713" i="2"/>
  <c r="C5715" i="2"/>
  <c r="A3650" i="2" l="1"/>
  <c r="I3650" i="2"/>
  <c r="M3650" i="2" s="1"/>
  <c r="N3650" i="2"/>
  <c r="D3651" i="2" s="1"/>
  <c r="L5715" i="2"/>
  <c r="E5715" i="2"/>
  <c r="K5715" i="2"/>
  <c r="F5714" i="2"/>
  <c r="G5714" i="2"/>
  <c r="C5716" i="2"/>
  <c r="H3651" i="2" l="1"/>
  <c r="A3651" i="2" s="1"/>
  <c r="N3651" i="2"/>
  <c r="D3652" i="2" s="1"/>
  <c r="L5716" i="2"/>
  <c r="E5716" i="2"/>
  <c r="K5716" i="2"/>
  <c r="F5715" i="2"/>
  <c r="G5715" i="2"/>
  <c r="C5717" i="2"/>
  <c r="L3651" i="2" l="1"/>
  <c r="I3651" i="2"/>
  <c r="M3651" i="2" s="1"/>
  <c r="H3652" i="2" s="1"/>
  <c r="I3652" i="2" s="1"/>
  <c r="M3652" i="2" s="1"/>
  <c r="L5717" i="2"/>
  <c r="E5717" i="2"/>
  <c r="K5717" i="2"/>
  <c r="G5716" i="2"/>
  <c r="F5716" i="2"/>
  <c r="C5718" i="2"/>
  <c r="N3652" i="2" l="1"/>
  <c r="D3653" i="2" s="1"/>
  <c r="A3652" i="2"/>
  <c r="L3652" i="2"/>
  <c r="L5718" i="2"/>
  <c r="E5718" i="2"/>
  <c r="K5718" i="2"/>
  <c r="F5717" i="2"/>
  <c r="G5717" i="2"/>
  <c r="C5719" i="2"/>
  <c r="H3653" i="2" l="1"/>
  <c r="A3653" i="2" s="1"/>
  <c r="N3653" i="2"/>
  <c r="D3654" i="2" s="1"/>
  <c r="E3654" i="2" s="1"/>
  <c r="L5719" i="2"/>
  <c r="E5719" i="2"/>
  <c r="K5719" i="2"/>
  <c r="F5718" i="2"/>
  <c r="G5718" i="2"/>
  <c r="C5720" i="2"/>
  <c r="I3653" i="2" l="1"/>
  <c r="M3653" i="2" s="1"/>
  <c r="F3654" i="2"/>
  <c r="G3654" i="2"/>
  <c r="H3654" i="2"/>
  <c r="E5720" i="2"/>
  <c r="K5720" i="2"/>
  <c r="F5719" i="2"/>
  <c r="G5719" i="2"/>
  <c r="C5721" i="2"/>
  <c r="I3654" i="2" l="1"/>
  <c r="M3654" i="2" s="1"/>
  <c r="N3654" i="2"/>
  <c r="D3655" i="2" s="1"/>
  <c r="A3654" i="2"/>
  <c r="L5721" i="2"/>
  <c r="K5721" i="2"/>
  <c r="E5721" i="2"/>
  <c r="F5720" i="2"/>
  <c r="G5720" i="2"/>
  <c r="C5722" i="2"/>
  <c r="H3655" i="2" l="1"/>
  <c r="A3655" i="2" s="1"/>
  <c r="E3655" i="2"/>
  <c r="F3655" i="2" s="1"/>
  <c r="G3655" i="2" s="1"/>
  <c r="K5722" i="2"/>
  <c r="E5722" i="2"/>
  <c r="F5721" i="2"/>
  <c r="G5721" i="2"/>
  <c r="C5723" i="2"/>
  <c r="N3655" i="2" l="1"/>
  <c r="D3656" i="2" s="1"/>
  <c r="I3655" i="2"/>
  <c r="M3655" i="2" s="1"/>
  <c r="K5723" i="2"/>
  <c r="G5722" i="2"/>
  <c r="F5722" i="2"/>
  <c r="C5724" i="2"/>
  <c r="H3656" i="2" l="1"/>
  <c r="I3656" i="2" s="1"/>
  <c r="M3656" i="2" s="1"/>
  <c r="N3656" i="2"/>
  <c r="D3657" i="2" s="1"/>
  <c r="A3656" i="2"/>
  <c r="L5724" i="2"/>
  <c r="K5724" i="2"/>
  <c r="C5725" i="2"/>
  <c r="H3657" i="2" l="1"/>
  <c r="A3657" i="2" s="1"/>
  <c r="L5725" i="2"/>
  <c r="E5725" i="2"/>
  <c r="K5725" i="2"/>
  <c r="C5726" i="2"/>
  <c r="I3657" i="2" l="1"/>
  <c r="M3657" i="2" s="1"/>
  <c r="N3657" i="2"/>
  <c r="D3658" i="2" s="1"/>
  <c r="L5726" i="2"/>
  <c r="K5726" i="2"/>
  <c r="F5725" i="2"/>
  <c r="G5725" i="2"/>
  <c r="C5727" i="2"/>
  <c r="H3658" i="2" l="1"/>
  <c r="A3658" i="2" s="1"/>
  <c r="L5727" i="2"/>
  <c r="K5727" i="2"/>
  <c r="E5727" i="2"/>
  <c r="C5728" i="2"/>
  <c r="I3658" i="2" l="1"/>
  <c r="M3658" i="2" s="1"/>
  <c r="N3658" i="2"/>
  <c r="D3659" i="2" s="1"/>
  <c r="H3659" i="2"/>
  <c r="I3659" i="2" s="1"/>
  <c r="M3659" i="2" s="1"/>
  <c r="L5728" i="2"/>
  <c r="K5728" i="2"/>
  <c r="E5728" i="2"/>
  <c r="F5727" i="2"/>
  <c r="G5727" i="2"/>
  <c r="C5729" i="2"/>
  <c r="A3659" i="2" l="1"/>
  <c r="N3659" i="2"/>
  <c r="D3660" i="2" s="1"/>
  <c r="L5729" i="2"/>
  <c r="K5729" i="2"/>
  <c r="E5729" i="2"/>
  <c r="G5728" i="2"/>
  <c r="F5728" i="2"/>
  <c r="C5730" i="2"/>
  <c r="H3660" i="2" l="1"/>
  <c r="I3660" i="2" s="1"/>
  <c r="M3660" i="2" s="1"/>
  <c r="N3660" i="2"/>
  <c r="D3661" i="2" s="1"/>
  <c r="A3660" i="2"/>
  <c r="H3661" i="2"/>
  <c r="A3661" i="2" s="1"/>
  <c r="L5730" i="2"/>
  <c r="K5730" i="2"/>
  <c r="E5730" i="2"/>
  <c r="F5729" i="2"/>
  <c r="G5729" i="2"/>
  <c r="C5731" i="2"/>
  <c r="I3661" i="2" l="1"/>
  <c r="M3661" i="2" s="1"/>
  <c r="N3661" i="2"/>
  <c r="D3662" i="2" s="1"/>
  <c r="L5731" i="2"/>
  <c r="K5731" i="2"/>
  <c r="E5731" i="2"/>
  <c r="F5730" i="2"/>
  <c r="G5730" i="2"/>
  <c r="C5732" i="2"/>
  <c r="H3662" i="2" l="1"/>
  <c r="I3662" i="2" s="1"/>
  <c r="M3662" i="2" s="1"/>
  <c r="L5732" i="2"/>
  <c r="K5732" i="2"/>
  <c r="E5732" i="2"/>
  <c r="F5731" i="2"/>
  <c r="G5731" i="2"/>
  <c r="C5733" i="2"/>
  <c r="N3662" i="2" l="1"/>
  <c r="D3663" i="2" s="1"/>
  <c r="A3662" i="2"/>
  <c r="H3663" i="2"/>
  <c r="A3663" i="2" s="1"/>
  <c r="L5733" i="2"/>
  <c r="E5733" i="2"/>
  <c r="K5733" i="2"/>
  <c r="F5732" i="2"/>
  <c r="G5732" i="2"/>
  <c r="C5734" i="2"/>
  <c r="I3663" i="2" l="1"/>
  <c r="M3663" i="2" s="1"/>
  <c r="N3663" i="2"/>
  <c r="D3664" i="2" s="1"/>
  <c r="L5734" i="2"/>
  <c r="E5734" i="2"/>
  <c r="K5734" i="2"/>
  <c r="F5733" i="2"/>
  <c r="G5733" i="2"/>
  <c r="C5735" i="2"/>
  <c r="H3664" i="2" l="1"/>
  <c r="A3664" i="2" s="1"/>
  <c r="L5735" i="2"/>
  <c r="E5735" i="2"/>
  <c r="K5735" i="2"/>
  <c r="F5734" i="2"/>
  <c r="G5734" i="2"/>
  <c r="C5736" i="2"/>
  <c r="N3664" i="2" l="1"/>
  <c r="D3665" i="2" s="1"/>
  <c r="I3664" i="2"/>
  <c r="M3664" i="2" s="1"/>
  <c r="L5736" i="2"/>
  <c r="E5736" i="2"/>
  <c r="K5736" i="2"/>
  <c r="F5735" i="2"/>
  <c r="G5735" i="2"/>
  <c r="C5737" i="2"/>
  <c r="H3665" i="2" l="1"/>
  <c r="I3665" i="2" s="1"/>
  <c r="M3665" i="2" s="1"/>
  <c r="A3665" i="2"/>
  <c r="L5737" i="2"/>
  <c r="E5737" i="2"/>
  <c r="K5737" i="2"/>
  <c r="F5736" i="2"/>
  <c r="G5736" i="2"/>
  <c r="C5738" i="2"/>
  <c r="N3665" i="2" l="1"/>
  <c r="L5738" i="2"/>
  <c r="E5738" i="2"/>
  <c r="K5738" i="2"/>
  <c r="F5737" i="2"/>
  <c r="G5737" i="2"/>
  <c r="C5739" i="2"/>
  <c r="D3666" i="2" l="1"/>
  <c r="H3666" i="2"/>
  <c r="L5739" i="2"/>
  <c r="K5739" i="2"/>
  <c r="E5739" i="2"/>
  <c r="F5738" i="2"/>
  <c r="G5738" i="2"/>
  <c r="C5740" i="2"/>
  <c r="I3666" i="2" l="1"/>
  <c r="M3666" i="2" s="1"/>
  <c r="N3666" i="2"/>
  <c r="D3667" i="2" s="1"/>
  <c r="A3666" i="2"/>
  <c r="L5740" i="2"/>
  <c r="K5740" i="2"/>
  <c r="E5740" i="2"/>
  <c r="F5739" i="2"/>
  <c r="G5739" i="2"/>
  <c r="C5741" i="2"/>
  <c r="H3667" i="2" l="1"/>
  <c r="L5741" i="2"/>
  <c r="K5741" i="2"/>
  <c r="E5741" i="2"/>
  <c r="G5740" i="2"/>
  <c r="F5740" i="2"/>
  <c r="C5742" i="2"/>
  <c r="N3667" i="2" l="1"/>
  <c r="D3668" i="2" s="1"/>
  <c r="I3667" i="2"/>
  <c r="M3667" i="2" s="1"/>
  <c r="A3667" i="2"/>
  <c r="L5742" i="2"/>
  <c r="K5742" i="2"/>
  <c r="E5742" i="2"/>
  <c r="F5741" i="2"/>
  <c r="G5741" i="2"/>
  <c r="C5743" i="2"/>
  <c r="H3668" i="2" l="1"/>
  <c r="I3668" i="2" s="1"/>
  <c r="M3668" i="2" s="1"/>
  <c r="L5743" i="2"/>
  <c r="K5743" i="2"/>
  <c r="E5743" i="2"/>
  <c r="F5742" i="2"/>
  <c r="G5742" i="2"/>
  <c r="C5744" i="2"/>
  <c r="A3668" i="2" l="1"/>
  <c r="N3668" i="2"/>
  <c r="D3669" i="2" s="1"/>
  <c r="L5744" i="2"/>
  <c r="K5744" i="2"/>
  <c r="E5744" i="2"/>
  <c r="G5743" i="2"/>
  <c r="F5743" i="2"/>
  <c r="C5745" i="2"/>
  <c r="H3669" i="2" l="1"/>
  <c r="N3669" i="2"/>
  <c r="D3670" i="2" s="1"/>
  <c r="A3669" i="2"/>
  <c r="I3669" i="2"/>
  <c r="M3669" i="2" s="1"/>
  <c r="L5745" i="2"/>
  <c r="E5745" i="2"/>
  <c r="K5745" i="2"/>
  <c r="F5744" i="2"/>
  <c r="G5744" i="2"/>
  <c r="C5746" i="2"/>
  <c r="H3670" i="2" l="1"/>
  <c r="N3670" i="2"/>
  <c r="D3671" i="2" s="1"/>
  <c r="I3670" i="2"/>
  <c r="M3670" i="2" s="1"/>
  <c r="H3671" i="2" s="1"/>
  <c r="A3670" i="2"/>
  <c r="L5746" i="2"/>
  <c r="E5746" i="2"/>
  <c r="K5746" i="2"/>
  <c r="G5745" i="2"/>
  <c r="F5745" i="2"/>
  <c r="C5747" i="2"/>
  <c r="I3671" i="2" l="1"/>
  <c r="M3671" i="2" s="1"/>
  <c r="N3671" i="2"/>
  <c r="D3672" i="2" s="1"/>
  <c r="A3671" i="2"/>
  <c r="L5747" i="2"/>
  <c r="E5747" i="2"/>
  <c r="K5747" i="2"/>
  <c r="F5746" i="2"/>
  <c r="G5746" i="2"/>
  <c r="C5748" i="2"/>
  <c r="H3672" i="2" l="1"/>
  <c r="I3672" i="2" s="1"/>
  <c r="M3672" i="2" s="1"/>
  <c r="N3672" i="2"/>
  <c r="D3673" i="2" s="1"/>
  <c r="A3672" i="2"/>
  <c r="L5748" i="2"/>
  <c r="E5748" i="2"/>
  <c r="K5748" i="2"/>
  <c r="F5747" i="2"/>
  <c r="G5747" i="2"/>
  <c r="C5749" i="2"/>
  <c r="H3673" i="2" l="1"/>
  <c r="L5749" i="2"/>
  <c r="E5749" i="2"/>
  <c r="K5749" i="2"/>
  <c r="F5748" i="2"/>
  <c r="G5748" i="2"/>
  <c r="C5750" i="2"/>
  <c r="I3673" i="2" l="1"/>
  <c r="M3673" i="2" s="1"/>
  <c r="N3673" i="2"/>
  <c r="D3674" i="2" s="1"/>
  <c r="A3673" i="2"/>
  <c r="E5750" i="2"/>
  <c r="K5750" i="2"/>
  <c r="F5749" i="2"/>
  <c r="G5749" i="2"/>
  <c r="C5751" i="2"/>
  <c r="H3674" i="2" l="1"/>
  <c r="N3674" i="2"/>
  <c r="D3675" i="2" s="1"/>
  <c r="A3674" i="2"/>
  <c r="I3674" i="2"/>
  <c r="M3674" i="2" s="1"/>
  <c r="H3675" i="2" s="1"/>
  <c r="I3675" i="2" s="1"/>
  <c r="M3675" i="2" s="1"/>
  <c r="L3710" i="2"/>
  <c r="K5751" i="2"/>
  <c r="E5751" i="2"/>
  <c r="F5750" i="2"/>
  <c r="G5750" i="2"/>
  <c r="C5752" i="2"/>
  <c r="N3675" i="2" l="1"/>
  <c r="D3676" i="2" s="1"/>
  <c r="A3675" i="2"/>
  <c r="H3676" i="2"/>
  <c r="A3676" i="2" s="1"/>
  <c r="L5752" i="2"/>
  <c r="E5752" i="2"/>
  <c r="K5752" i="2"/>
  <c r="F5751" i="2"/>
  <c r="G5751" i="2"/>
  <c r="C5753" i="2"/>
  <c r="I3676" i="2" l="1"/>
  <c r="M3676" i="2" s="1"/>
  <c r="N3676" i="2"/>
  <c r="D3677" i="2" s="1"/>
  <c r="E3716" i="2"/>
  <c r="E5753" i="2"/>
  <c r="K5753" i="2"/>
  <c r="G5752" i="2"/>
  <c r="F5752" i="2"/>
  <c r="C5754" i="2"/>
  <c r="H3677" i="2" l="1"/>
  <c r="I3677" i="2" s="1"/>
  <c r="M3677" i="2" s="1"/>
  <c r="A3677" i="2"/>
  <c r="N3677" i="2"/>
  <c r="D3678" i="2" s="1"/>
  <c r="L5754" i="2"/>
  <c r="F3716" i="2"/>
  <c r="G3716" i="2"/>
  <c r="K5754" i="2"/>
  <c r="G5753" i="2"/>
  <c r="F5753" i="2"/>
  <c r="C5755" i="2"/>
  <c r="H3678" i="2" l="1"/>
  <c r="N3678" i="2" s="1"/>
  <c r="I3678" i="2"/>
  <c r="M3678" i="2" s="1"/>
  <c r="A3678" i="2"/>
  <c r="L5755" i="2"/>
  <c r="K5755" i="2"/>
  <c r="C5756" i="2"/>
  <c r="D3679" i="2" l="1"/>
  <c r="H3679" i="2"/>
  <c r="N3679" i="2"/>
  <c r="D3680" i="2" s="1"/>
  <c r="I3679" i="2"/>
  <c r="M3679" i="2" s="1"/>
  <c r="A3679" i="2"/>
  <c r="L5756" i="2"/>
  <c r="K5756" i="2"/>
  <c r="C5757" i="2"/>
  <c r="H3680" i="2" l="1"/>
  <c r="I3680" i="2" s="1"/>
  <c r="M3680" i="2" s="1"/>
  <c r="N3680" i="2"/>
  <c r="D3681" i="2" s="1"/>
  <c r="L5757" i="2"/>
  <c r="K5757" i="2"/>
  <c r="C5758" i="2"/>
  <c r="A3680" i="2" l="1"/>
  <c r="H3681" i="2"/>
  <c r="N3681" i="2" s="1"/>
  <c r="D3682" i="2" s="1"/>
  <c r="L5758" i="2"/>
  <c r="K5758" i="2"/>
  <c r="E5758" i="2"/>
  <c r="C5759" i="2"/>
  <c r="A3681" i="2" l="1"/>
  <c r="I3681" i="2"/>
  <c r="M3681" i="2" s="1"/>
  <c r="L3681" i="2"/>
  <c r="L5759" i="2"/>
  <c r="K5759" i="2"/>
  <c r="E5759" i="2"/>
  <c r="F5758" i="2"/>
  <c r="G5758" i="2"/>
  <c r="C5760" i="2"/>
  <c r="H3682" i="2" l="1"/>
  <c r="L3682" i="2"/>
  <c r="I3682" i="2"/>
  <c r="M3682" i="2" s="1"/>
  <c r="N3682" i="2"/>
  <c r="D3683" i="2" s="1"/>
  <c r="A3682" i="2"/>
  <c r="L5760" i="2"/>
  <c r="K5760" i="2"/>
  <c r="E5760" i="2"/>
  <c r="G5759" i="2"/>
  <c r="F5759" i="2"/>
  <c r="C5761" i="2"/>
  <c r="H3683" i="2" l="1"/>
  <c r="L5761" i="2"/>
  <c r="K5761" i="2"/>
  <c r="E5761" i="2"/>
  <c r="F5760" i="2"/>
  <c r="G5760" i="2"/>
  <c r="C5762" i="2"/>
  <c r="A3683" i="2" l="1"/>
  <c r="I3683" i="2"/>
  <c r="M3683" i="2" s="1"/>
  <c r="N3683" i="2"/>
  <c r="D3684" i="2" s="1"/>
  <c r="E3684" i="2" s="1"/>
  <c r="L5762" i="2"/>
  <c r="K5762" i="2"/>
  <c r="E5762" i="2"/>
  <c r="F5761" i="2"/>
  <c r="G5761" i="2"/>
  <c r="C5763" i="2"/>
  <c r="G3684" i="2" l="1"/>
  <c r="F3684" i="2"/>
  <c r="H3684" i="2"/>
  <c r="L5763" i="2"/>
  <c r="K5763" i="2"/>
  <c r="E5763" i="2"/>
  <c r="F5762" i="2"/>
  <c r="G5762" i="2"/>
  <c r="C5764" i="2"/>
  <c r="I3684" i="2" l="1"/>
  <c r="M3684" i="2" s="1"/>
  <c r="N3684" i="2"/>
  <c r="D3685" i="2" s="1"/>
  <c r="E3685" i="2" s="1"/>
  <c r="A3684" i="2"/>
  <c r="L5764" i="2"/>
  <c r="E5764" i="2"/>
  <c r="K5764" i="2"/>
  <c r="F5763" i="2"/>
  <c r="G5763" i="2"/>
  <c r="C5765" i="2"/>
  <c r="G3685" i="2" l="1"/>
  <c r="F3685" i="2"/>
  <c r="H3685" i="2"/>
  <c r="L5765" i="2"/>
  <c r="E5765" i="2"/>
  <c r="K5765" i="2"/>
  <c r="F5764" i="2"/>
  <c r="G5764" i="2"/>
  <c r="C5766" i="2"/>
  <c r="N3685" i="2" l="1"/>
  <c r="I3685" i="2"/>
  <c r="M3685" i="2" s="1"/>
  <c r="A3685" i="2"/>
  <c r="L5766" i="2"/>
  <c r="E5766" i="2"/>
  <c r="K5766" i="2"/>
  <c r="F5765" i="2"/>
  <c r="G5765" i="2"/>
  <c r="C5767" i="2"/>
  <c r="H3686" i="2" l="1"/>
  <c r="D3686" i="2"/>
  <c r="L5767" i="2"/>
  <c r="E3714" i="2"/>
  <c r="E5767" i="2"/>
  <c r="K5767" i="2"/>
  <c r="F5766" i="2"/>
  <c r="G5766" i="2"/>
  <c r="C5768" i="2"/>
  <c r="A3686" i="2" l="1"/>
  <c r="E3686" i="2"/>
  <c r="I3686" i="2"/>
  <c r="M3686" i="2" s="1"/>
  <c r="N3686" i="2"/>
  <c r="L5768" i="2"/>
  <c r="F3714" i="2"/>
  <c r="G3714" i="2"/>
  <c r="E5768" i="2"/>
  <c r="K5768" i="2"/>
  <c r="F5767" i="2"/>
  <c r="G5767" i="2"/>
  <c r="C5769" i="2"/>
  <c r="H3687" i="2" l="1"/>
  <c r="I3687" i="2" s="1"/>
  <c r="M3687" i="2" s="1"/>
  <c r="F3686" i="2"/>
  <c r="G3686" i="2"/>
  <c r="D3687" i="2" s="1"/>
  <c r="N3687" i="2" s="1"/>
  <c r="L5769" i="2"/>
  <c r="E5769" i="2"/>
  <c r="K5769" i="2"/>
  <c r="F5768" i="2"/>
  <c r="G5768" i="2"/>
  <c r="C5770" i="2"/>
  <c r="H3688" i="2" l="1"/>
  <c r="I3688" i="2" s="1"/>
  <c r="M3688" i="2" s="1"/>
  <c r="A3687" i="2"/>
  <c r="D3688" i="2"/>
  <c r="A3688" i="2" s="1"/>
  <c r="L5770" i="2"/>
  <c r="K5770" i="2"/>
  <c r="E5770" i="2"/>
  <c r="F5769" i="2"/>
  <c r="G5769" i="2"/>
  <c r="C5771" i="2"/>
  <c r="N3688" i="2" l="1"/>
  <c r="L5771" i="2"/>
  <c r="K5771" i="2"/>
  <c r="E5771" i="2"/>
  <c r="F5770" i="2"/>
  <c r="G5770" i="2"/>
  <c r="C5772" i="2"/>
  <c r="D3689" i="2" l="1"/>
  <c r="H3689" i="2"/>
  <c r="L5772" i="2"/>
  <c r="K5772" i="2"/>
  <c r="E5772" i="2"/>
  <c r="G5771" i="2"/>
  <c r="F5771" i="2"/>
  <c r="C5773" i="2"/>
  <c r="N3689" i="2" l="1"/>
  <c r="D3690" i="2" s="1"/>
  <c r="I3689" i="2"/>
  <c r="M3689" i="2" s="1"/>
  <c r="A3689" i="2"/>
  <c r="L5773" i="2"/>
  <c r="K5773" i="2"/>
  <c r="E5773" i="2"/>
  <c r="F5772" i="2"/>
  <c r="G5772" i="2"/>
  <c r="C5774" i="2"/>
  <c r="H3690" i="2" l="1"/>
  <c r="N3690" i="2" s="1"/>
  <c r="D3691" i="2" s="1"/>
  <c r="A3690" i="2"/>
  <c r="L5774" i="2"/>
  <c r="K5774" i="2"/>
  <c r="E5774" i="2"/>
  <c r="F5773" i="2"/>
  <c r="G5773" i="2"/>
  <c r="C5775" i="2"/>
  <c r="I3690" i="2" l="1"/>
  <c r="M3690" i="2" s="1"/>
  <c r="H3691" i="2"/>
  <c r="N3691" i="2" s="1"/>
  <c r="D3692" i="2" s="1"/>
  <c r="A3691" i="2"/>
  <c r="L5775" i="2"/>
  <c r="K5775" i="2"/>
  <c r="E5775" i="2"/>
  <c r="F5774" i="2"/>
  <c r="G5774" i="2"/>
  <c r="C5776" i="2"/>
  <c r="I3691" i="2" l="1"/>
  <c r="M3691" i="2" s="1"/>
  <c r="H3692" i="2" s="1"/>
  <c r="I3692" i="2" s="1"/>
  <c r="M3692" i="2" s="1"/>
  <c r="L5776" i="2"/>
  <c r="E5776" i="2"/>
  <c r="K5776" i="2"/>
  <c r="F5775" i="2"/>
  <c r="G5775" i="2"/>
  <c r="C5777" i="2"/>
  <c r="A3692" i="2" l="1"/>
  <c r="N3692" i="2"/>
  <c r="D3693" i="2" s="1"/>
  <c r="L5777" i="2"/>
  <c r="E5777" i="2"/>
  <c r="K5777" i="2"/>
  <c r="G5776" i="2"/>
  <c r="F5776" i="2"/>
  <c r="C5778" i="2"/>
  <c r="H3693" i="2" l="1"/>
  <c r="I3693" i="2" s="1"/>
  <c r="M3693" i="2" s="1"/>
  <c r="L5778" i="2"/>
  <c r="E5778" i="2"/>
  <c r="K5778" i="2"/>
  <c r="G5777" i="2"/>
  <c r="F5777" i="2"/>
  <c r="C5779" i="2"/>
  <c r="A3693" i="2" l="1"/>
  <c r="N3693" i="2"/>
  <c r="D3694" i="2" s="1"/>
  <c r="L5779" i="2"/>
  <c r="E5779" i="2"/>
  <c r="K5779" i="2"/>
  <c r="G5778" i="2"/>
  <c r="F5778" i="2"/>
  <c r="C5780" i="2"/>
  <c r="H3694" i="2" l="1"/>
  <c r="N3694" i="2" s="1"/>
  <c r="D3695" i="2" s="1"/>
  <c r="I3694" i="2"/>
  <c r="M3694" i="2" s="1"/>
  <c r="A3694" i="2"/>
  <c r="L5780" i="2"/>
  <c r="E5780" i="2"/>
  <c r="K5780" i="2"/>
  <c r="F5779" i="2"/>
  <c r="G5779" i="2"/>
  <c r="C5781" i="2"/>
  <c r="H3695" i="2" l="1"/>
  <c r="N3695" i="2" s="1"/>
  <c r="D3696" i="2" s="1"/>
  <c r="E5781" i="2"/>
  <c r="K5781" i="2"/>
  <c r="F5780" i="2"/>
  <c r="G5780" i="2"/>
  <c r="C5782" i="2"/>
  <c r="A3695" i="2" l="1"/>
  <c r="I3695" i="2"/>
  <c r="M3695" i="2" s="1"/>
  <c r="H3696" i="2"/>
  <c r="N3696" i="2" s="1"/>
  <c r="D3697" i="2" s="1"/>
  <c r="K5782" i="2"/>
  <c r="E5782" i="2"/>
  <c r="F5781" i="2"/>
  <c r="G5781" i="2"/>
  <c r="C5783" i="2"/>
  <c r="A3696" i="2" l="1"/>
  <c r="I3696" i="2"/>
  <c r="M3696" i="2" s="1"/>
  <c r="H3697" i="2" s="1"/>
  <c r="K5783" i="2"/>
  <c r="E5783" i="2"/>
  <c r="F5782" i="2"/>
  <c r="G5782" i="2"/>
  <c r="C5784" i="2"/>
  <c r="I3697" i="2" l="1"/>
  <c r="M3697" i="2" s="1"/>
  <c r="A3697" i="2"/>
  <c r="N3697" i="2"/>
  <c r="D3698" i="2" s="1"/>
  <c r="K5784" i="2"/>
  <c r="G5783" i="2"/>
  <c r="F5783" i="2"/>
  <c r="C5785" i="2"/>
  <c r="H3698" i="2" l="1"/>
  <c r="I3698" i="2" s="1"/>
  <c r="M3698" i="2" s="1"/>
  <c r="L5785" i="2"/>
  <c r="K5785" i="2"/>
  <c r="C5786" i="2"/>
  <c r="N3698" i="2" l="1"/>
  <c r="A3698" i="2"/>
  <c r="L5786" i="2"/>
  <c r="E5786" i="2"/>
  <c r="K5786" i="2"/>
  <c r="C5787" i="2"/>
  <c r="D3699" i="2" l="1"/>
  <c r="H3699" i="2"/>
  <c r="L5787" i="2"/>
  <c r="L3743" i="2"/>
  <c r="K5787" i="2"/>
  <c r="F5786" i="2"/>
  <c r="G5786" i="2"/>
  <c r="C5788" i="2"/>
  <c r="I3699" i="2" l="1"/>
  <c r="M3699" i="2" s="1"/>
  <c r="N3699" i="2"/>
  <c r="D3700" i="2" s="1"/>
  <c r="A3699" i="2"/>
  <c r="L5788" i="2"/>
  <c r="K5788" i="2"/>
  <c r="E5788" i="2"/>
  <c r="C5789" i="2"/>
  <c r="H3700" i="2" l="1"/>
  <c r="A3700" i="2" s="1"/>
  <c r="L5789" i="2"/>
  <c r="K5789" i="2"/>
  <c r="E5789" i="2"/>
  <c r="F5788" i="2"/>
  <c r="G5788" i="2"/>
  <c r="C5790" i="2"/>
  <c r="I3700" i="2" l="1"/>
  <c r="M3700" i="2" s="1"/>
  <c r="N3700" i="2"/>
  <c r="D3701" i="2" s="1"/>
  <c r="L5790" i="2"/>
  <c r="K5790" i="2"/>
  <c r="E5790" i="2"/>
  <c r="G5789" i="2"/>
  <c r="F5789" i="2"/>
  <c r="C5791" i="2"/>
  <c r="H3701" i="2" l="1"/>
  <c r="A3701" i="2" s="1"/>
  <c r="L5791" i="2"/>
  <c r="K5791" i="2"/>
  <c r="E5791" i="2"/>
  <c r="F5790" i="2"/>
  <c r="G5790" i="2"/>
  <c r="C5792" i="2"/>
  <c r="N3701" i="2" l="1"/>
  <c r="D3702" i="2" s="1"/>
  <c r="I3701" i="2"/>
  <c r="M3701" i="2" s="1"/>
  <c r="L5792" i="2"/>
  <c r="K5792" i="2"/>
  <c r="E5792" i="2"/>
  <c r="F5791" i="2"/>
  <c r="G5791" i="2"/>
  <c r="C5793" i="2"/>
  <c r="H3702" i="2" l="1"/>
  <c r="I3702" i="2" s="1"/>
  <c r="M3702" i="2" s="1"/>
  <c r="L5793" i="2"/>
  <c r="K5793" i="2"/>
  <c r="E5793" i="2"/>
  <c r="F5792" i="2"/>
  <c r="G5792" i="2"/>
  <c r="C5794" i="2"/>
  <c r="A3702" i="2" l="1"/>
  <c r="N3702" i="2"/>
  <c r="D3703" i="2" s="1"/>
  <c r="L5794" i="2"/>
  <c r="E5794" i="2"/>
  <c r="K5794" i="2"/>
  <c r="F5793" i="2"/>
  <c r="G5793" i="2"/>
  <c r="C5795" i="2"/>
  <c r="H3703" i="2" l="1"/>
  <c r="A3703" i="2" s="1"/>
  <c r="N3703" i="2"/>
  <c r="D3704" i="2" s="1"/>
  <c r="I3703" i="2"/>
  <c r="M3703" i="2" s="1"/>
  <c r="L5795" i="2"/>
  <c r="E5795" i="2"/>
  <c r="K5795" i="2"/>
  <c r="F5794" i="2"/>
  <c r="G5794" i="2"/>
  <c r="C5796" i="2"/>
  <c r="H3704" i="2" l="1"/>
  <c r="I3704" i="2"/>
  <c r="M3704" i="2" s="1"/>
  <c r="A3704" i="2"/>
  <c r="N3704" i="2"/>
  <c r="D3705" i="2" s="1"/>
  <c r="L5796" i="2"/>
  <c r="E5796" i="2"/>
  <c r="K5796" i="2"/>
  <c r="F5795" i="2"/>
  <c r="G5795" i="2"/>
  <c r="C5797" i="2"/>
  <c r="H3705" i="2" l="1"/>
  <c r="L5797" i="2"/>
  <c r="E5797" i="2"/>
  <c r="K5797" i="2"/>
  <c r="F5796" i="2"/>
  <c r="G5796" i="2"/>
  <c r="C5798" i="2"/>
  <c r="N3705" i="2" l="1"/>
  <c r="D3706" i="2" s="1"/>
  <c r="I3705" i="2"/>
  <c r="M3705" i="2" s="1"/>
  <c r="H3706" i="2" s="1"/>
  <c r="A3705" i="2"/>
  <c r="L5798" i="2"/>
  <c r="E5798" i="2"/>
  <c r="K5798" i="2"/>
  <c r="F5797" i="2"/>
  <c r="G5797" i="2"/>
  <c r="C5799" i="2"/>
  <c r="A3706" i="2" l="1"/>
  <c r="N3706" i="2"/>
  <c r="D3707" i="2" s="1"/>
  <c r="I3706" i="2"/>
  <c r="M3706" i="2" s="1"/>
  <c r="L5799" i="2"/>
  <c r="E5799" i="2"/>
  <c r="K5799" i="2"/>
  <c r="F5798" i="2"/>
  <c r="G5798" i="2"/>
  <c r="C5800" i="2"/>
  <c r="H3707" i="2" l="1"/>
  <c r="A3707" i="2" s="1"/>
  <c r="L5800" i="2"/>
  <c r="L3741" i="2"/>
  <c r="K5800" i="2"/>
  <c r="E5800" i="2"/>
  <c r="F5799" i="2"/>
  <c r="G5799" i="2"/>
  <c r="C5801" i="2"/>
  <c r="N3707" i="2" l="1"/>
  <c r="D3708" i="2" s="1"/>
  <c r="I3707" i="2"/>
  <c r="M3707" i="2" s="1"/>
  <c r="H3708" i="2" s="1"/>
  <c r="L5801" i="2"/>
  <c r="K5801" i="2"/>
  <c r="E5801" i="2"/>
  <c r="F5800" i="2"/>
  <c r="G5800" i="2"/>
  <c r="C5802" i="2"/>
  <c r="I3708" i="2" l="1"/>
  <c r="M3708" i="2" s="1"/>
  <c r="N3708" i="2"/>
  <c r="D3709" i="2" s="1"/>
  <c r="A3708" i="2"/>
  <c r="L5802" i="2"/>
  <c r="K5802" i="2"/>
  <c r="E5802" i="2"/>
  <c r="G5801" i="2"/>
  <c r="F5801" i="2"/>
  <c r="C5803" i="2"/>
  <c r="H3709" i="2" l="1"/>
  <c r="L5803" i="2"/>
  <c r="K5803" i="2"/>
  <c r="E5803" i="2"/>
  <c r="F5802" i="2"/>
  <c r="G5802" i="2"/>
  <c r="C5804" i="2"/>
  <c r="I3709" i="2" l="1"/>
  <c r="M3709" i="2" s="1"/>
  <c r="N3709" i="2"/>
  <c r="D3710" i="2" s="1"/>
  <c r="A3709" i="2"/>
  <c r="L5804" i="2"/>
  <c r="K5804" i="2"/>
  <c r="E5804" i="2"/>
  <c r="F5803" i="2"/>
  <c r="G5803" i="2"/>
  <c r="C5805" i="2"/>
  <c r="H3710" i="2" l="1"/>
  <c r="L5805" i="2"/>
  <c r="K5805" i="2"/>
  <c r="E5805" i="2"/>
  <c r="F5804" i="2"/>
  <c r="G5804" i="2"/>
  <c r="C5806" i="2"/>
  <c r="N3710" i="2" l="1"/>
  <c r="D3711" i="2" s="1"/>
  <c r="I3710" i="2"/>
  <c r="M3710" i="2" s="1"/>
  <c r="A3710" i="2"/>
  <c r="L5806" i="2"/>
  <c r="E5806" i="2"/>
  <c r="K5806" i="2"/>
  <c r="F5805" i="2"/>
  <c r="G5805" i="2"/>
  <c r="C5807" i="2"/>
  <c r="H3711" i="2" l="1"/>
  <c r="L3711" i="2"/>
  <c r="N3711" i="2"/>
  <c r="D3712" i="2" s="1"/>
  <c r="I3711" i="2"/>
  <c r="M3711" i="2" s="1"/>
  <c r="A3711" i="2"/>
  <c r="L3713" i="2"/>
  <c r="L5807" i="2"/>
  <c r="E5807" i="2"/>
  <c r="K5807" i="2"/>
  <c r="F5806" i="2"/>
  <c r="G5806" i="2"/>
  <c r="C5808" i="2"/>
  <c r="H3712" i="2" l="1"/>
  <c r="L3712" i="2" s="1"/>
  <c r="N3712" i="2"/>
  <c r="D3713" i="2" s="1"/>
  <c r="I3712" i="2"/>
  <c r="M3712" i="2" s="1"/>
  <c r="A3712" i="2"/>
  <c r="L5808" i="2"/>
  <c r="E5808" i="2"/>
  <c r="K5808" i="2"/>
  <c r="F5807" i="2"/>
  <c r="G5807" i="2"/>
  <c r="C5809" i="2"/>
  <c r="H3713" i="2" l="1"/>
  <c r="I3713" i="2" s="1"/>
  <c r="M3713" i="2" s="1"/>
  <c r="A3713" i="2"/>
  <c r="L5809" i="2"/>
  <c r="E3744" i="2"/>
  <c r="F3744" i="2" s="1"/>
  <c r="G3744" i="2" s="1"/>
  <c r="K5809" i="2"/>
  <c r="E5809" i="2"/>
  <c r="G5808" i="2"/>
  <c r="F5808" i="2"/>
  <c r="C5810" i="2"/>
  <c r="N3713" i="2" l="1"/>
  <c r="D3714" i="2" s="1"/>
  <c r="L5810" i="2"/>
  <c r="E5810" i="2"/>
  <c r="K5810" i="2"/>
  <c r="F5809" i="2"/>
  <c r="G5809" i="2"/>
  <c r="C5811" i="2"/>
  <c r="H3714" i="2" l="1"/>
  <c r="I3714" i="2" s="1"/>
  <c r="M3714" i="2" s="1"/>
  <c r="E3745" i="2"/>
  <c r="E5811" i="2"/>
  <c r="K5811" i="2"/>
  <c r="G5810" i="2"/>
  <c r="F5810" i="2"/>
  <c r="C5812" i="2"/>
  <c r="A3714" i="2" l="1"/>
  <c r="N3714" i="2"/>
  <c r="D3715" i="2" s="1"/>
  <c r="E3715" i="2" s="1"/>
  <c r="G3745" i="2"/>
  <c r="F3745" i="2"/>
  <c r="K5812" i="2"/>
  <c r="E5812" i="2"/>
  <c r="F5811" i="2"/>
  <c r="G5811" i="2"/>
  <c r="C5813" i="2"/>
  <c r="F3715" i="2" l="1"/>
  <c r="G3715" i="2"/>
  <c r="H3715" i="2"/>
  <c r="L5813" i="2"/>
  <c r="K5813" i="2"/>
  <c r="E5813" i="2"/>
  <c r="F5812" i="2"/>
  <c r="G5812" i="2"/>
  <c r="C5814" i="2"/>
  <c r="I3715" i="2" l="1"/>
  <c r="M3715" i="2" s="1"/>
  <c r="N3715" i="2"/>
  <c r="D3716" i="2" s="1"/>
  <c r="A3715" i="2"/>
  <c r="E3717" i="2"/>
  <c r="K5814" i="2"/>
  <c r="E5814" i="2"/>
  <c r="G5813" i="2"/>
  <c r="F5813" i="2"/>
  <c r="C5815" i="2"/>
  <c r="H3716" i="2" l="1"/>
  <c r="A3716" i="2" s="1"/>
  <c r="I3716" i="2"/>
  <c r="M3716" i="2" s="1"/>
  <c r="N3716" i="2"/>
  <c r="H3717" i="2" s="1"/>
  <c r="I3717" i="2" s="1"/>
  <c r="M3717" i="2" s="1"/>
  <c r="G3717" i="2"/>
  <c r="F3717" i="2"/>
  <c r="L5815" i="2"/>
  <c r="K5815" i="2"/>
  <c r="F5814" i="2"/>
  <c r="G5814" i="2"/>
  <c r="C5816" i="2"/>
  <c r="D3717" i="2" l="1"/>
  <c r="N3717" i="2"/>
  <c r="H3718" i="2" s="1"/>
  <c r="I3718" i="2" s="1"/>
  <c r="M3718" i="2" s="1"/>
  <c r="A3717" i="2"/>
  <c r="L5816" i="2"/>
  <c r="K5816" i="2"/>
  <c r="C5817" i="2"/>
  <c r="D3718" i="2" l="1"/>
  <c r="N3718" i="2" s="1"/>
  <c r="D3719" i="2" s="1"/>
  <c r="A3718" i="2"/>
  <c r="H3719" i="2"/>
  <c r="A3719" i="2" s="1"/>
  <c r="L5817" i="2"/>
  <c r="E5817" i="2"/>
  <c r="K5817" i="2"/>
  <c r="C5818" i="2"/>
  <c r="N3719" i="2" l="1"/>
  <c r="D3720" i="2" s="1"/>
  <c r="I3719" i="2"/>
  <c r="M3719" i="2" s="1"/>
  <c r="L5818" i="2"/>
  <c r="K5818" i="2"/>
  <c r="F5817" i="2"/>
  <c r="G5817" i="2"/>
  <c r="C5819" i="2"/>
  <c r="H3720" i="2" l="1"/>
  <c r="N3720" i="2" s="1"/>
  <c r="D3721" i="2" s="1"/>
  <c r="A3720" i="2"/>
  <c r="L5819" i="2"/>
  <c r="K5819" i="2"/>
  <c r="E5819" i="2"/>
  <c r="C5820" i="2"/>
  <c r="I3720" i="2" l="1"/>
  <c r="M3720" i="2" s="1"/>
  <c r="H3721" i="2"/>
  <c r="I3721" i="2" s="1"/>
  <c r="M3721" i="2" s="1"/>
  <c r="L5820" i="2"/>
  <c r="K5820" i="2"/>
  <c r="E5820" i="2"/>
  <c r="F5819" i="2"/>
  <c r="G5819" i="2"/>
  <c r="C5821" i="2"/>
  <c r="A3721" i="2" l="1"/>
  <c r="N3721" i="2"/>
  <c r="D3722" i="2" s="1"/>
  <c r="L5821" i="2"/>
  <c r="K5821" i="2"/>
  <c r="E5821" i="2"/>
  <c r="G5820" i="2"/>
  <c r="F5820" i="2"/>
  <c r="C5822" i="2"/>
  <c r="H3722" i="2" l="1"/>
  <c r="I3722" i="2" s="1"/>
  <c r="M3722" i="2" s="1"/>
  <c r="L5822" i="2"/>
  <c r="K5822" i="2"/>
  <c r="E5822" i="2"/>
  <c r="F5821" i="2"/>
  <c r="G5821" i="2"/>
  <c r="C5823" i="2"/>
  <c r="A3722" i="2" l="1"/>
  <c r="N3722" i="2"/>
  <c r="D3723" i="2" s="1"/>
  <c r="L5823" i="2"/>
  <c r="K5823" i="2"/>
  <c r="E5823" i="2"/>
  <c r="F5822" i="2"/>
  <c r="G5822" i="2"/>
  <c r="C5824" i="2"/>
  <c r="H3723" i="2" l="1"/>
  <c r="I3723" i="2" s="1"/>
  <c r="M3723" i="2" s="1"/>
  <c r="L5824" i="2"/>
  <c r="K5824" i="2"/>
  <c r="E5824" i="2"/>
  <c r="F5823" i="2"/>
  <c r="G5823" i="2"/>
  <c r="C5825" i="2"/>
  <c r="A3723" i="2" l="1"/>
  <c r="N3723" i="2"/>
  <c r="D3724" i="2" s="1"/>
  <c r="L5825" i="2"/>
  <c r="E5825" i="2"/>
  <c r="K5825" i="2"/>
  <c r="F5824" i="2"/>
  <c r="G5824" i="2"/>
  <c r="C5826" i="2"/>
  <c r="H3724" i="2" l="1"/>
  <c r="I3724" i="2" s="1"/>
  <c r="M3724" i="2" s="1"/>
  <c r="L5826" i="2"/>
  <c r="E5826" i="2"/>
  <c r="K5826" i="2"/>
  <c r="F5825" i="2"/>
  <c r="G5825" i="2"/>
  <c r="C5827" i="2"/>
  <c r="A3724" i="2" l="1"/>
  <c r="N3724" i="2"/>
  <c r="D3725" i="2" s="1"/>
  <c r="L5827" i="2"/>
  <c r="E5827" i="2"/>
  <c r="K5827" i="2"/>
  <c r="F5826" i="2"/>
  <c r="G5826" i="2"/>
  <c r="C5828" i="2"/>
  <c r="H3725" i="2" l="1"/>
  <c r="N3725" i="2" s="1"/>
  <c r="D3726" i="2" s="1"/>
  <c r="A3725" i="2"/>
  <c r="L5828" i="2"/>
  <c r="E5828" i="2"/>
  <c r="K5828" i="2"/>
  <c r="F5827" i="2"/>
  <c r="G5827" i="2"/>
  <c r="C5829" i="2"/>
  <c r="I3725" i="2" l="1"/>
  <c r="M3725" i="2" s="1"/>
  <c r="H3726" i="2"/>
  <c r="I3726" i="2" s="1"/>
  <c r="M3726" i="2" s="1"/>
  <c r="L5829" i="2"/>
  <c r="E5829" i="2"/>
  <c r="K5829" i="2"/>
  <c r="F5828" i="2"/>
  <c r="G5828" i="2"/>
  <c r="C5830" i="2"/>
  <c r="A3726" i="2" l="1"/>
  <c r="N3726" i="2"/>
  <c r="D3727" i="2" s="1"/>
  <c r="L5830" i="2"/>
  <c r="E5830" i="2"/>
  <c r="K5830" i="2"/>
  <c r="F5829" i="2"/>
  <c r="G5829" i="2"/>
  <c r="C5831" i="2"/>
  <c r="H3727" i="2" l="1"/>
  <c r="I3727" i="2" s="1"/>
  <c r="M3727" i="2" s="1"/>
  <c r="L5831" i="2"/>
  <c r="K5831" i="2"/>
  <c r="E5831" i="2"/>
  <c r="F5830" i="2"/>
  <c r="G5830" i="2"/>
  <c r="C5832" i="2"/>
  <c r="A3727" i="2" l="1"/>
  <c r="N3727" i="2"/>
  <c r="D3728" i="2" s="1"/>
  <c r="L5832" i="2"/>
  <c r="K5832" i="2"/>
  <c r="E5832" i="2"/>
  <c r="F5831" i="2"/>
  <c r="G5831" i="2"/>
  <c r="C5833" i="2"/>
  <c r="H3728" i="2" l="1"/>
  <c r="I3728" i="2" s="1"/>
  <c r="M3728" i="2" s="1"/>
  <c r="L5833" i="2"/>
  <c r="K5833" i="2"/>
  <c r="E5833" i="2"/>
  <c r="G5832" i="2"/>
  <c r="F5832" i="2"/>
  <c r="C5834" i="2"/>
  <c r="A3728" i="2" l="1"/>
  <c r="N3728" i="2"/>
  <c r="D3729" i="2" s="1"/>
  <c r="L5834" i="2"/>
  <c r="K5834" i="2"/>
  <c r="E5834" i="2"/>
  <c r="F5833" i="2"/>
  <c r="G5833" i="2"/>
  <c r="C5835" i="2"/>
  <c r="H3729" i="2" l="1"/>
  <c r="A3729" i="2" s="1"/>
  <c r="L5835" i="2"/>
  <c r="K5835" i="2"/>
  <c r="E5835" i="2"/>
  <c r="F5834" i="2"/>
  <c r="G5834" i="2"/>
  <c r="C5836" i="2"/>
  <c r="I3729" i="2" l="1"/>
  <c r="M3729" i="2" s="1"/>
  <c r="N3729" i="2"/>
  <c r="D3730" i="2" s="1"/>
  <c r="L5836" i="2"/>
  <c r="K5836" i="2"/>
  <c r="E5836" i="2"/>
  <c r="F5835" i="2"/>
  <c r="G5835" i="2"/>
  <c r="C5837" i="2"/>
  <c r="H3730" i="2" l="1"/>
  <c r="I3730" i="2" s="1"/>
  <c r="M3730" i="2" s="1"/>
  <c r="L5837" i="2"/>
  <c r="E5837" i="2"/>
  <c r="K5837" i="2"/>
  <c r="F5836" i="2"/>
  <c r="G5836" i="2"/>
  <c r="C5838" i="2"/>
  <c r="N3730" i="2" l="1"/>
  <c r="D3731" i="2" s="1"/>
  <c r="A3730" i="2"/>
  <c r="H3731" i="2"/>
  <c r="I3731" i="2" s="1"/>
  <c r="M3731" i="2" s="1"/>
  <c r="L5838" i="2"/>
  <c r="E5838" i="2"/>
  <c r="K5838" i="2"/>
  <c r="G5837" i="2"/>
  <c r="F5837" i="2"/>
  <c r="C5839" i="2"/>
  <c r="A3731" i="2" l="1"/>
  <c r="N3731" i="2"/>
  <c r="D3732" i="2" s="1"/>
  <c r="L5839" i="2"/>
  <c r="E5839" i="2"/>
  <c r="K5839" i="2"/>
  <c r="G5838" i="2"/>
  <c r="F5838" i="2"/>
  <c r="C5840" i="2"/>
  <c r="H3732" i="2" l="1"/>
  <c r="N3732" i="2" s="1"/>
  <c r="D3733" i="2" s="1"/>
  <c r="L5840" i="2"/>
  <c r="L3771" i="2"/>
  <c r="K5840" i="2"/>
  <c r="E5840" i="2"/>
  <c r="F5839" i="2"/>
  <c r="G5839" i="2"/>
  <c r="C5841" i="2"/>
  <c r="A3732" i="2" l="1"/>
  <c r="I3732" i="2"/>
  <c r="M3732" i="2" s="1"/>
  <c r="H3733" i="2" s="1"/>
  <c r="A3733" i="2" s="1"/>
  <c r="L5841" i="2"/>
  <c r="E5841" i="2"/>
  <c r="K5841" i="2"/>
  <c r="F5840" i="2"/>
  <c r="G5840" i="2"/>
  <c r="C5842" i="2"/>
  <c r="N3733" i="2" l="1"/>
  <c r="D3734" i="2" s="1"/>
  <c r="I3733" i="2"/>
  <c r="M3733" i="2" s="1"/>
  <c r="E5842" i="2"/>
  <c r="K5842" i="2"/>
  <c r="F5841" i="2"/>
  <c r="G5841" i="2"/>
  <c r="C5843" i="2"/>
  <c r="H3734" i="2" l="1"/>
  <c r="E5843" i="2"/>
  <c r="K5843" i="2"/>
  <c r="F5842" i="2"/>
  <c r="G5842" i="2"/>
  <c r="C5844" i="2"/>
  <c r="A3734" i="2" l="1"/>
  <c r="N3734" i="2"/>
  <c r="D3735" i="2" s="1"/>
  <c r="I3734" i="2"/>
  <c r="M3734" i="2" s="1"/>
  <c r="L5844" i="2"/>
  <c r="E5844" i="2"/>
  <c r="K5844" i="2"/>
  <c r="F5843" i="2"/>
  <c r="G5843" i="2"/>
  <c r="C5845" i="2"/>
  <c r="H3735" i="2" l="1"/>
  <c r="I3735" i="2" s="1"/>
  <c r="M3735" i="2" s="1"/>
  <c r="E3775" i="2"/>
  <c r="K5845" i="2"/>
  <c r="E5845" i="2"/>
  <c r="G5844" i="2"/>
  <c r="F5844" i="2"/>
  <c r="C5846" i="2"/>
  <c r="A3735" i="2" l="1"/>
  <c r="N3735" i="2"/>
  <c r="L5846" i="2"/>
  <c r="F3775" i="2"/>
  <c r="G3775" i="2"/>
  <c r="K5846" i="2"/>
  <c r="G5845" i="2"/>
  <c r="F5845" i="2"/>
  <c r="C5847" i="2"/>
  <c r="D3736" i="2" l="1"/>
  <c r="H3736" i="2"/>
  <c r="L5847" i="2"/>
  <c r="E5847" i="2"/>
  <c r="K5847" i="2"/>
  <c r="C5848" i="2"/>
  <c r="I3736" i="2" l="1"/>
  <c r="M3736" i="2" s="1"/>
  <c r="N3736" i="2"/>
  <c r="D3737" i="2" s="1"/>
  <c r="A3736" i="2"/>
  <c r="L5848" i="2"/>
  <c r="E5848" i="2"/>
  <c r="K5848" i="2"/>
  <c r="F5847" i="2"/>
  <c r="G5847" i="2"/>
  <c r="C5849" i="2"/>
  <c r="H3737" i="2" l="1"/>
  <c r="L5849" i="2"/>
  <c r="E5849" i="2"/>
  <c r="K5849" i="2"/>
  <c r="F5848" i="2"/>
  <c r="G5848" i="2"/>
  <c r="C5850" i="2"/>
  <c r="N3737" i="2" l="1"/>
  <c r="D3738" i="2" s="1"/>
  <c r="I3737" i="2"/>
  <c r="M3737" i="2" s="1"/>
  <c r="A3737" i="2"/>
  <c r="L5850" i="2"/>
  <c r="K5850" i="2"/>
  <c r="E5850" i="2"/>
  <c r="F5849" i="2"/>
  <c r="G5849" i="2"/>
  <c r="C5851" i="2"/>
  <c r="H3738" i="2" l="1"/>
  <c r="A3738" i="2"/>
  <c r="I3738" i="2"/>
  <c r="M3738" i="2" s="1"/>
  <c r="N3738" i="2"/>
  <c r="D3739" i="2" s="1"/>
  <c r="L3772" i="2"/>
  <c r="L5851" i="2"/>
  <c r="K5851" i="2"/>
  <c r="E5851" i="2"/>
  <c r="F5850" i="2"/>
  <c r="G5850" i="2"/>
  <c r="C5852" i="2"/>
  <c r="H3739" i="2" l="1"/>
  <c r="L5852" i="2"/>
  <c r="K5852" i="2"/>
  <c r="E5852" i="2"/>
  <c r="G5851" i="2"/>
  <c r="F5851" i="2"/>
  <c r="C5853" i="2"/>
  <c r="A3739" i="2" l="1"/>
  <c r="I3739" i="2"/>
  <c r="M3739" i="2" s="1"/>
  <c r="N3739" i="2"/>
  <c r="D3740" i="2" s="1"/>
  <c r="L5853" i="2"/>
  <c r="K5853" i="2"/>
  <c r="E5853" i="2"/>
  <c r="F5852" i="2"/>
  <c r="G5852" i="2"/>
  <c r="C5854" i="2"/>
  <c r="H3740" i="2" l="1"/>
  <c r="I3740" i="2" s="1"/>
  <c r="M3740" i="2" s="1"/>
  <c r="L5854" i="2"/>
  <c r="K5854" i="2"/>
  <c r="E5854" i="2"/>
  <c r="F5853" i="2"/>
  <c r="G5853" i="2"/>
  <c r="C5855" i="2"/>
  <c r="A3740" i="2" l="1"/>
  <c r="N3740" i="2"/>
  <c r="D3741" i="2" s="1"/>
  <c r="L5855" i="2"/>
  <c r="K5855" i="2"/>
  <c r="E5855" i="2"/>
  <c r="F5854" i="2"/>
  <c r="G5854" i="2"/>
  <c r="C5856" i="2"/>
  <c r="H3741" i="2" l="1"/>
  <c r="I3741" i="2" s="1"/>
  <c r="M3741" i="2" s="1"/>
  <c r="A3741" i="2"/>
  <c r="N3741" i="2"/>
  <c r="D3742" i="2" s="1"/>
  <c r="L5856" i="2"/>
  <c r="E5856" i="2"/>
  <c r="K5856" i="2"/>
  <c r="F5855" i="2"/>
  <c r="G5855" i="2"/>
  <c r="C5857" i="2"/>
  <c r="H3742" i="2" l="1"/>
  <c r="I3742" i="2"/>
  <c r="M3742" i="2" s="1"/>
  <c r="L5857" i="2"/>
  <c r="E5857" i="2"/>
  <c r="K5857" i="2"/>
  <c r="F5856" i="2"/>
  <c r="G5856" i="2"/>
  <c r="C5858" i="2"/>
  <c r="L3742" i="2" l="1"/>
  <c r="N3742" i="2"/>
  <c r="D3743" i="2" s="1"/>
  <c r="A3742" i="2"/>
  <c r="L5858" i="2"/>
  <c r="E5858" i="2"/>
  <c r="K5858" i="2"/>
  <c r="F5857" i="2"/>
  <c r="G5857" i="2"/>
  <c r="C5859" i="2"/>
  <c r="H3743" i="2" l="1"/>
  <c r="L3744" i="2"/>
  <c r="L5859" i="2"/>
  <c r="E5859" i="2"/>
  <c r="K5859" i="2"/>
  <c r="F5858" i="2"/>
  <c r="G5858" i="2"/>
  <c r="C5860" i="2"/>
  <c r="A3743" i="2" l="1"/>
  <c r="N3743" i="2"/>
  <c r="D3744" i="2" s="1"/>
  <c r="I3743" i="2"/>
  <c r="M3743" i="2" s="1"/>
  <c r="H3744" i="2" s="1"/>
  <c r="L5860" i="2"/>
  <c r="E5860" i="2"/>
  <c r="K5860" i="2"/>
  <c r="F5859" i="2"/>
  <c r="G5859" i="2"/>
  <c r="C5861" i="2"/>
  <c r="I3744" i="2" l="1"/>
  <c r="M3744" i="2" s="1"/>
  <c r="N3744" i="2"/>
  <c r="D3745" i="2" s="1"/>
  <c r="A3744" i="2"/>
  <c r="L5861" i="2"/>
  <c r="E5861" i="2"/>
  <c r="K5861" i="2"/>
  <c r="F5860" i="2"/>
  <c r="G5860" i="2"/>
  <c r="C5862" i="2"/>
  <c r="H3745" i="2" l="1"/>
  <c r="L5862" i="2"/>
  <c r="K5862" i="2"/>
  <c r="E5862" i="2"/>
  <c r="F5861" i="2"/>
  <c r="G5861" i="2"/>
  <c r="C5863" i="2"/>
  <c r="I3745" i="2" l="1"/>
  <c r="M3745" i="2" s="1"/>
  <c r="N3745" i="2"/>
  <c r="D3746" i="2" s="1"/>
  <c r="E3746" i="2" s="1"/>
  <c r="A3745" i="2"/>
  <c r="L5863" i="2"/>
  <c r="K5863" i="2"/>
  <c r="E5863" i="2"/>
  <c r="F5862" i="2"/>
  <c r="G5862" i="2"/>
  <c r="C5864" i="2"/>
  <c r="F3746" i="2" l="1"/>
  <c r="G3746" i="2"/>
  <c r="H3746" i="2"/>
  <c r="E3747" i="2"/>
  <c r="F3747" i="2" s="1"/>
  <c r="G3747" i="2" s="1"/>
  <c r="L5864" i="2"/>
  <c r="K5864" i="2"/>
  <c r="E5864" i="2"/>
  <c r="G5863" i="2"/>
  <c r="F5863" i="2"/>
  <c r="C5865" i="2"/>
  <c r="N3746" i="2" l="1"/>
  <c r="D3747" i="2" s="1"/>
  <c r="I3746" i="2"/>
  <c r="M3746" i="2" s="1"/>
  <c r="H3747" i="2" s="1"/>
  <c r="A3746" i="2"/>
  <c r="N3747" i="2"/>
  <c r="D3748" i="2" s="1"/>
  <c r="I3747" i="2"/>
  <c r="M3747" i="2" s="1"/>
  <c r="A3747" i="2"/>
  <c r="L5865" i="2"/>
  <c r="K5865" i="2"/>
  <c r="E5865" i="2"/>
  <c r="F5864" i="2"/>
  <c r="G5864" i="2"/>
  <c r="C5866" i="2"/>
  <c r="H3748" i="2" l="1"/>
  <c r="I3748" i="2" s="1"/>
  <c r="M3748" i="2" s="1"/>
  <c r="L5866" i="2"/>
  <c r="K5866" i="2"/>
  <c r="E5866" i="2"/>
  <c r="F5865" i="2"/>
  <c r="G5865" i="2"/>
  <c r="C5867" i="2"/>
  <c r="A3748" i="2" l="1"/>
  <c r="N3748" i="2"/>
  <c r="D3749" i="2" s="1"/>
  <c r="L5867" i="2"/>
  <c r="K5867" i="2"/>
  <c r="E5867" i="2"/>
  <c r="G5866" i="2"/>
  <c r="F5866" i="2"/>
  <c r="C5868" i="2"/>
  <c r="H3749" i="2" l="1"/>
  <c r="I3749" i="2" s="1"/>
  <c r="M3749" i="2" s="1"/>
  <c r="L5868" i="2"/>
  <c r="E5868" i="2"/>
  <c r="K5868" i="2"/>
  <c r="F5867" i="2"/>
  <c r="G5867" i="2"/>
  <c r="C5869" i="2"/>
  <c r="A3749" i="2" l="1"/>
  <c r="N3749" i="2"/>
  <c r="D3750" i="2" s="1"/>
  <c r="H3750" i="2"/>
  <c r="L5869" i="2"/>
  <c r="K5869" i="2"/>
  <c r="E5869" i="2"/>
  <c r="F5868" i="2"/>
  <c r="G5868" i="2"/>
  <c r="C5870" i="2"/>
  <c r="I3750" i="2" l="1"/>
  <c r="M3750" i="2" s="1"/>
  <c r="N3750" i="2"/>
  <c r="D3751" i="2" s="1"/>
  <c r="A3750" i="2"/>
  <c r="L5870" i="2"/>
  <c r="E5870" i="2"/>
  <c r="K5870" i="2"/>
  <c r="F5869" i="2"/>
  <c r="G5869" i="2"/>
  <c r="C5871" i="2"/>
  <c r="H3751" i="2" l="1"/>
  <c r="L5871" i="2"/>
  <c r="E5871" i="2"/>
  <c r="K5871" i="2"/>
  <c r="F5870" i="2"/>
  <c r="G5870" i="2"/>
  <c r="C5872" i="2"/>
  <c r="A3751" i="2" l="1"/>
  <c r="I3751" i="2"/>
  <c r="M3751" i="2" s="1"/>
  <c r="N3751" i="2"/>
  <c r="D3752" i="2" s="1"/>
  <c r="L5872" i="2"/>
  <c r="E5872" i="2"/>
  <c r="K5872" i="2"/>
  <c r="F5871" i="2"/>
  <c r="G5871" i="2"/>
  <c r="C5873" i="2"/>
  <c r="H3752" i="2" l="1"/>
  <c r="A3752" i="2" s="1"/>
  <c r="E5873" i="2"/>
  <c r="K5873" i="2"/>
  <c r="F5872" i="2"/>
  <c r="G5872" i="2"/>
  <c r="C5874" i="2"/>
  <c r="N3752" i="2" l="1"/>
  <c r="D3753" i="2" s="1"/>
  <c r="I3752" i="2"/>
  <c r="M3752" i="2" s="1"/>
  <c r="H3753" i="2" s="1"/>
  <c r="L5874" i="2"/>
  <c r="K5874" i="2"/>
  <c r="F5873" i="2"/>
  <c r="G5873" i="2"/>
  <c r="C5875" i="2"/>
  <c r="I3753" i="2" l="1"/>
  <c r="M3753" i="2" s="1"/>
  <c r="N3753" i="2"/>
  <c r="D3754" i="2" s="1"/>
  <c r="A3753" i="2"/>
  <c r="L5875" i="2"/>
  <c r="K5875" i="2"/>
  <c r="C5876" i="2"/>
  <c r="H3754" i="2" l="1"/>
  <c r="L5876" i="2"/>
  <c r="K5876" i="2"/>
  <c r="C5877" i="2"/>
  <c r="I3754" i="2" l="1"/>
  <c r="M3754" i="2" s="1"/>
  <c r="N3754" i="2"/>
  <c r="D3755" i="2" s="1"/>
  <c r="A3754" i="2"/>
  <c r="L5877" i="2"/>
  <c r="K5877" i="2"/>
  <c r="C5878" i="2"/>
  <c r="H3755" i="2" l="1"/>
  <c r="L5878" i="2"/>
  <c r="K5878" i="2"/>
  <c r="E5878" i="2"/>
  <c r="C5879" i="2"/>
  <c r="N3755" i="2" l="1"/>
  <c r="D3756" i="2" s="1"/>
  <c r="I3755" i="2"/>
  <c r="M3755" i="2" s="1"/>
  <c r="A3755" i="2"/>
  <c r="L5879" i="2"/>
  <c r="K5879" i="2"/>
  <c r="E5879" i="2"/>
  <c r="F5878" i="2"/>
  <c r="G5878" i="2"/>
  <c r="C5880" i="2"/>
  <c r="H3756" i="2" l="1"/>
  <c r="N3756" i="2" s="1"/>
  <c r="D3757" i="2" s="1"/>
  <c r="L5880" i="2"/>
  <c r="K5880" i="2"/>
  <c r="E5880" i="2"/>
  <c r="G5879" i="2"/>
  <c r="F5879" i="2"/>
  <c r="C5881" i="2"/>
  <c r="A3756" i="2" l="1"/>
  <c r="I3756" i="2"/>
  <c r="M3756" i="2" s="1"/>
  <c r="H3757" i="2" s="1"/>
  <c r="N3757" i="2" s="1"/>
  <c r="D3758" i="2" s="1"/>
  <c r="L5881" i="2"/>
  <c r="K5881" i="2"/>
  <c r="E5881" i="2"/>
  <c r="F5880" i="2"/>
  <c r="G5880" i="2"/>
  <c r="C5882" i="2"/>
  <c r="A3757" i="2" l="1"/>
  <c r="I3757" i="2"/>
  <c r="M3757" i="2" s="1"/>
  <c r="H3758" i="2" s="1"/>
  <c r="L5882" i="2"/>
  <c r="K5882" i="2"/>
  <c r="E5882" i="2"/>
  <c r="F5881" i="2"/>
  <c r="G5881" i="2"/>
  <c r="C5883" i="2"/>
  <c r="I3758" i="2" l="1"/>
  <c r="M3758" i="2" s="1"/>
  <c r="A3758" i="2"/>
  <c r="N3758" i="2"/>
  <c r="D3759" i="2" s="1"/>
  <c r="L5883" i="2"/>
  <c r="K5883" i="2"/>
  <c r="E5883" i="2"/>
  <c r="F5882" i="2"/>
  <c r="G5882" i="2"/>
  <c r="C5884" i="2"/>
  <c r="H3759" i="2" l="1"/>
  <c r="I3759" i="2"/>
  <c r="M3759" i="2" s="1"/>
  <c r="N3759" i="2"/>
  <c r="D3760" i="2" s="1"/>
  <c r="A3759" i="2"/>
  <c r="L5884" i="2"/>
  <c r="E5884" i="2"/>
  <c r="K5884" i="2"/>
  <c r="F5883" i="2"/>
  <c r="G5883" i="2"/>
  <c r="C5885" i="2"/>
  <c r="H3760" i="2" l="1"/>
  <c r="L5885" i="2"/>
  <c r="E5885" i="2"/>
  <c r="K5885" i="2"/>
  <c r="F5884" i="2"/>
  <c r="G5884" i="2"/>
  <c r="C5886" i="2"/>
  <c r="N3760" i="2" l="1"/>
  <c r="D3761" i="2" s="1"/>
  <c r="I3760" i="2"/>
  <c r="M3760" i="2" s="1"/>
  <c r="A3760" i="2"/>
  <c r="L5886" i="2"/>
  <c r="E5886" i="2"/>
  <c r="K5886" i="2"/>
  <c r="F5885" i="2"/>
  <c r="G5885" i="2"/>
  <c r="C5887" i="2"/>
  <c r="H3761" i="2" l="1"/>
  <c r="N3761" i="2" s="1"/>
  <c r="D3762" i="2" s="1"/>
  <c r="L5887" i="2"/>
  <c r="E5887" i="2"/>
  <c r="K5887" i="2"/>
  <c r="F5886" i="2"/>
  <c r="G5886" i="2"/>
  <c r="C5888" i="2"/>
  <c r="I3761" i="2" l="1"/>
  <c r="M3761" i="2" s="1"/>
  <c r="A3761" i="2"/>
  <c r="H3762" i="2"/>
  <c r="N3762" i="2" s="1"/>
  <c r="D3763" i="2" s="1"/>
  <c r="L5888" i="2"/>
  <c r="L3802" i="2"/>
  <c r="E5888" i="2"/>
  <c r="K5888" i="2"/>
  <c r="F5887" i="2"/>
  <c r="G5887" i="2"/>
  <c r="C5889" i="2"/>
  <c r="A3762" i="2" l="1"/>
  <c r="I3762" i="2"/>
  <c r="M3762" i="2" s="1"/>
  <c r="H3763" i="2" s="1"/>
  <c r="L5889" i="2"/>
  <c r="E5889" i="2"/>
  <c r="K5889" i="2"/>
  <c r="F5888" i="2"/>
  <c r="G5888" i="2"/>
  <c r="C5890" i="2"/>
  <c r="I3763" i="2" l="1"/>
  <c r="M3763" i="2" s="1"/>
  <c r="A3763" i="2"/>
  <c r="N3763" i="2"/>
  <c r="D3764" i="2" s="1"/>
  <c r="L5890" i="2"/>
  <c r="K5890" i="2"/>
  <c r="E5890" i="2"/>
  <c r="F5889" i="2"/>
  <c r="G5889" i="2"/>
  <c r="C5891" i="2"/>
  <c r="H3764" i="2" l="1"/>
  <c r="A3764" i="2" s="1"/>
  <c r="N3764" i="2"/>
  <c r="D3765" i="2" s="1"/>
  <c r="I3764" i="2"/>
  <c r="M3764" i="2" s="1"/>
  <c r="L5891" i="2"/>
  <c r="K5891" i="2"/>
  <c r="E5891" i="2"/>
  <c r="F5890" i="2"/>
  <c r="G5890" i="2"/>
  <c r="C5892" i="2"/>
  <c r="H3765" i="2" l="1"/>
  <c r="I3765" i="2" s="1"/>
  <c r="M3765" i="2" s="1"/>
  <c r="L5892" i="2"/>
  <c r="K5892" i="2"/>
  <c r="E5892" i="2"/>
  <c r="G5891" i="2"/>
  <c r="F5891" i="2"/>
  <c r="C5893" i="2"/>
  <c r="A3765" i="2" l="1"/>
  <c r="N3765" i="2"/>
  <c r="D3766" i="2" s="1"/>
  <c r="L5893" i="2"/>
  <c r="K5893" i="2"/>
  <c r="E5893" i="2"/>
  <c r="F5892" i="2"/>
  <c r="G5892" i="2"/>
  <c r="C5894" i="2"/>
  <c r="H3766" i="2" l="1"/>
  <c r="A3766" i="2" s="1"/>
  <c r="L5894" i="2"/>
  <c r="K5894" i="2"/>
  <c r="E5894" i="2"/>
  <c r="F5893" i="2"/>
  <c r="G5893" i="2"/>
  <c r="C5895" i="2"/>
  <c r="I3766" i="2" l="1"/>
  <c r="M3766" i="2" s="1"/>
  <c r="N3766" i="2"/>
  <c r="D3767" i="2" s="1"/>
  <c r="L5895" i="2"/>
  <c r="K5895" i="2"/>
  <c r="E5895" i="2"/>
  <c r="G5894" i="2"/>
  <c r="F5894" i="2"/>
  <c r="C5896" i="2"/>
  <c r="H3767" i="2" l="1"/>
  <c r="I3767" i="2" s="1"/>
  <c r="M3767" i="2" s="1"/>
  <c r="A3767" i="2"/>
  <c r="N3767" i="2"/>
  <c r="D3768" i="2" s="1"/>
  <c r="L5896" i="2"/>
  <c r="E5896" i="2"/>
  <c r="K5896" i="2"/>
  <c r="F5895" i="2"/>
  <c r="G5895" i="2"/>
  <c r="C5897" i="2"/>
  <c r="H3768" i="2" l="1"/>
  <c r="I3768" i="2" s="1"/>
  <c r="M3768" i="2" s="1"/>
  <c r="L5897" i="2"/>
  <c r="K5897" i="2"/>
  <c r="E5897" i="2"/>
  <c r="G5896" i="2"/>
  <c r="F5896" i="2"/>
  <c r="C5898" i="2"/>
  <c r="A3768" i="2" l="1"/>
  <c r="N3768" i="2"/>
  <c r="D3769" i="2" s="1"/>
  <c r="L5898" i="2"/>
  <c r="K5898" i="2"/>
  <c r="E5898" i="2"/>
  <c r="G5897" i="2"/>
  <c r="F5897" i="2"/>
  <c r="C5899" i="2"/>
  <c r="H3769" i="2" l="1"/>
  <c r="N3769" i="2" s="1"/>
  <c r="D3770" i="2" s="1"/>
  <c r="L5899" i="2"/>
  <c r="E5899" i="2"/>
  <c r="K5899" i="2"/>
  <c r="F5898" i="2"/>
  <c r="G5898" i="2"/>
  <c r="C5900" i="2"/>
  <c r="A3769" i="2" l="1"/>
  <c r="I3769" i="2"/>
  <c r="M3769" i="2" s="1"/>
  <c r="H3770" i="2" s="1"/>
  <c r="L5900" i="2"/>
  <c r="E5900" i="2"/>
  <c r="K5900" i="2"/>
  <c r="F5899" i="2"/>
  <c r="G5899" i="2"/>
  <c r="C5901" i="2"/>
  <c r="I3770" i="2" l="1"/>
  <c r="M3770" i="2" s="1"/>
  <c r="N3770" i="2"/>
  <c r="D3771" i="2" s="1"/>
  <c r="A3770" i="2"/>
  <c r="H3771" i="2"/>
  <c r="A3771" i="2" s="1"/>
  <c r="E5901" i="2"/>
  <c r="K5901" i="2"/>
  <c r="F5900" i="2"/>
  <c r="G5900" i="2"/>
  <c r="C5902" i="2"/>
  <c r="N3771" i="2" l="1"/>
  <c r="D3772" i="2" s="1"/>
  <c r="I3771" i="2"/>
  <c r="M3771" i="2" s="1"/>
  <c r="E5902" i="2"/>
  <c r="K5902" i="2"/>
  <c r="F5901" i="2"/>
  <c r="G5901" i="2"/>
  <c r="C5903" i="2"/>
  <c r="H3772" i="2" l="1"/>
  <c r="N3772" i="2" s="1"/>
  <c r="D3773" i="2" s="1"/>
  <c r="E5903" i="2"/>
  <c r="K5903" i="2"/>
  <c r="F5902" i="2"/>
  <c r="G5902" i="2"/>
  <c r="C5904" i="2"/>
  <c r="I3772" i="2" l="1"/>
  <c r="M3772" i="2" s="1"/>
  <c r="H3773" i="2" s="1"/>
  <c r="L3773" i="2" s="1"/>
  <c r="A3772" i="2"/>
  <c r="K5904" i="2"/>
  <c r="E5904" i="2"/>
  <c r="G5903" i="2"/>
  <c r="F5903" i="2"/>
  <c r="C5905" i="2"/>
  <c r="A3773" i="2" l="1"/>
  <c r="N3773" i="2"/>
  <c r="D3774" i="2" s="1"/>
  <c r="E3774" i="2" s="1"/>
  <c r="G3774" i="2" s="1"/>
  <c r="I3773" i="2"/>
  <c r="M3773" i="2" s="1"/>
  <c r="L3774" i="2"/>
  <c r="L5905" i="2"/>
  <c r="K5905" i="2"/>
  <c r="G5904" i="2"/>
  <c r="F5904" i="2"/>
  <c r="C5906" i="2"/>
  <c r="H3774" i="2" l="1"/>
  <c r="A3774" i="2" s="1"/>
  <c r="F3774" i="2"/>
  <c r="L5906" i="2"/>
  <c r="K5906" i="2"/>
  <c r="C5907" i="2"/>
  <c r="I3774" i="2" l="1"/>
  <c r="M3774" i="2" s="1"/>
  <c r="N3774" i="2"/>
  <c r="D3775" i="2" s="1"/>
  <c r="L5907" i="2"/>
  <c r="K5907" i="2"/>
  <c r="C5908" i="2"/>
  <c r="H3775" i="2" l="1"/>
  <c r="I3775" i="2"/>
  <c r="M3775" i="2" s="1"/>
  <c r="A3775" i="2"/>
  <c r="N3775" i="2"/>
  <c r="D3776" i="2" s="1"/>
  <c r="E3776" i="2" s="1"/>
  <c r="G3776" i="2" s="1"/>
  <c r="L5908" i="2"/>
  <c r="K5908" i="2"/>
  <c r="C5909" i="2"/>
  <c r="H3776" i="2" l="1"/>
  <c r="I3776" i="2" s="1"/>
  <c r="M3776" i="2" s="1"/>
  <c r="F3776" i="2"/>
  <c r="A3776" i="2"/>
  <c r="N3776" i="2"/>
  <c r="D3777" i="2" s="1"/>
  <c r="E3777" i="2" s="1"/>
  <c r="F3777" i="2" s="1"/>
  <c r="G3777" i="2" s="1"/>
  <c r="L5909" i="2"/>
  <c r="K5909" i="2"/>
  <c r="E5909" i="2"/>
  <c r="C5910" i="2"/>
  <c r="H3777" i="2" l="1"/>
  <c r="I3777" i="2" s="1"/>
  <c r="M3777" i="2" s="1"/>
  <c r="L5910" i="2"/>
  <c r="K5910" i="2"/>
  <c r="E5910" i="2"/>
  <c r="F5909" i="2"/>
  <c r="G5909" i="2"/>
  <c r="C5911" i="2"/>
  <c r="N3777" i="2" l="1"/>
  <c r="D3778" i="2" s="1"/>
  <c r="A3777" i="2"/>
  <c r="E3778" i="2"/>
  <c r="F3778" i="2" s="1"/>
  <c r="G3778" i="2" s="1"/>
  <c r="H3778" i="2"/>
  <c r="L5911" i="2"/>
  <c r="K5911" i="2"/>
  <c r="E5911" i="2"/>
  <c r="G5910" i="2"/>
  <c r="F5910" i="2"/>
  <c r="C5912" i="2"/>
  <c r="I3778" i="2" l="1"/>
  <c r="M3778" i="2" s="1"/>
  <c r="N3778" i="2"/>
  <c r="H3779" i="2" s="1"/>
  <c r="A3778" i="2"/>
  <c r="L5912" i="2"/>
  <c r="K5912" i="2"/>
  <c r="E5912" i="2"/>
  <c r="F5911" i="2"/>
  <c r="G5911" i="2"/>
  <c r="C5913" i="2"/>
  <c r="I3779" i="2" l="1"/>
  <c r="M3779" i="2" s="1"/>
  <c r="D3779" i="2"/>
  <c r="A3779" i="2" s="1"/>
  <c r="L5913" i="2"/>
  <c r="K5913" i="2"/>
  <c r="E5913" i="2"/>
  <c r="F5912" i="2"/>
  <c r="G5912" i="2"/>
  <c r="C5914" i="2"/>
  <c r="N3779" i="2" l="1"/>
  <c r="D3780" i="2" s="1"/>
  <c r="L5914" i="2"/>
  <c r="K5914" i="2"/>
  <c r="E5914" i="2"/>
  <c r="F5913" i="2"/>
  <c r="G5913" i="2"/>
  <c r="C5915" i="2"/>
  <c r="H3780" i="2" l="1"/>
  <c r="A3780" i="2" s="1"/>
  <c r="L5915" i="2"/>
  <c r="E5915" i="2"/>
  <c r="K5915" i="2"/>
  <c r="F5914" i="2"/>
  <c r="G5914" i="2"/>
  <c r="C5916" i="2"/>
  <c r="I3780" i="2" l="1"/>
  <c r="M3780" i="2" s="1"/>
  <c r="N3780" i="2"/>
  <c r="D3781" i="2" s="1"/>
  <c r="L5916" i="2"/>
  <c r="E5916" i="2"/>
  <c r="K5916" i="2"/>
  <c r="F5915" i="2"/>
  <c r="G5915" i="2"/>
  <c r="C5917" i="2"/>
  <c r="H3781" i="2" l="1"/>
  <c r="N3781" i="2" s="1"/>
  <c r="D3782" i="2" s="1"/>
  <c r="L5917" i="2"/>
  <c r="E5917" i="2"/>
  <c r="K5917" i="2"/>
  <c r="F5916" i="2"/>
  <c r="G5916" i="2"/>
  <c r="C5918" i="2"/>
  <c r="I3781" i="2" l="1"/>
  <c r="M3781" i="2" s="1"/>
  <c r="H3782" i="2" s="1"/>
  <c r="A3782" i="2" s="1"/>
  <c r="A3781" i="2"/>
  <c r="I3782" i="2"/>
  <c r="M3782" i="2" s="1"/>
  <c r="N3782" i="2"/>
  <c r="D3783" i="2" s="1"/>
  <c r="L5918" i="2"/>
  <c r="E5918" i="2"/>
  <c r="K5918" i="2"/>
  <c r="F5917" i="2"/>
  <c r="G5917" i="2"/>
  <c r="C5919" i="2"/>
  <c r="H3783" i="2" l="1"/>
  <c r="I3783" i="2" s="1"/>
  <c r="M3783" i="2" s="1"/>
  <c r="L5919" i="2"/>
  <c r="E5919" i="2"/>
  <c r="K5919" i="2"/>
  <c r="F5918" i="2"/>
  <c r="G5918" i="2"/>
  <c r="C5920" i="2"/>
  <c r="A3783" i="2" l="1"/>
  <c r="N3783" i="2"/>
  <c r="D3784" i="2" s="1"/>
  <c r="L5920" i="2"/>
  <c r="E5920" i="2"/>
  <c r="K5920" i="2"/>
  <c r="F5919" i="2"/>
  <c r="G5919" i="2"/>
  <c r="C5921" i="2"/>
  <c r="H3784" i="2" l="1"/>
  <c r="N3784" i="2" s="1"/>
  <c r="D3785" i="2" s="1"/>
  <c r="L5921" i="2"/>
  <c r="K5921" i="2"/>
  <c r="E5921" i="2"/>
  <c r="F5920" i="2"/>
  <c r="G5920" i="2"/>
  <c r="C5922" i="2"/>
  <c r="I3784" i="2" l="1"/>
  <c r="M3784" i="2" s="1"/>
  <c r="H3785" i="2" s="1"/>
  <c r="A3785" i="2" s="1"/>
  <c r="A3784" i="2"/>
  <c r="N3785" i="2"/>
  <c r="D3786" i="2" s="1"/>
  <c r="I3785" i="2"/>
  <c r="M3785" i="2" s="1"/>
  <c r="L5922" i="2"/>
  <c r="K5922" i="2"/>
  <c r="E5922" i="2"/>
  <c r="F5921" i="2"/>
  <c r="G5921" i="2"/>
  <c r="C5923" i="2"/>
  <c r="H3786" i="2" l="1"/>
  <c r="A3786" i="2" s="1"/>
  <c r="L5923" i="2"/>
  <c r="K5923" i="2"/>
  <c r="E5923" i="2"/>
  <c r="G5922" i="2"/>
  <c r="F5922" i="2"/>
  <c r="C5924" i="2"/>
  <c r="N3786" i="2" l="1"/>
  <c r="D3787" i="2" s="1"/>
  <c r="I3786" i="2"/>
  <c r="M3786" i="2" s="1"/>
  <c r="L5924" i="2"/>
  <c r="K5924" i="2"/>
  <c r="E5924" i="2"/>
  <c r="F5923" i="2"/>
  <c r="G5923" i="2"/>
  <c r="C5925" i="2"/>
  <c r="H3787" i="2" l="1"/>
  <c r="L5925" i="2"/>
  <c r="K5925" i="2"/>
  <c r="E5925" i="2"/>
  <c r="F5924" i="2"/>
  <c r="G5924" i="2"/>
  <c r="C5926" i="2"/>
  <c r="N3787" i="2" l="1"/>
  <c r="D3788" i="2" s="1"/>
  <c r="I3787" i="2"/>
  <c r="M3787" i="2" s="1"/>
  <c r="A3787" i="2"/>
  <c r="L5926" i="2"/>
  <c r="K5926" i="2"/>
  <c r="E5926" i="2"/>
  <c r="F5925" i="2"/>
  <c r="G5925" i="2"/>
  <c r="C5927" i="2"/>
  <c r="H3788" i="2" l="1"/>
  <c r="A3788" i="2" s="1"/>
  <c r="L5927" i="2"/>
  <c r="E5927" i="2"/>
  <c r="K5927" i="2"/>
  <c r="F5926" i="2"/>
  <c r="G5926" i="2"/>
  <c r="C5928" i="2"/>
  <c r="N3788" i="2" l="1"/>
  <c r="D3789" i="2" s="1"/>
  <c r="I3788" i="2"/>
  <c r="M3788" i="2" s="1"/>
  <c r="L5928" i="2"/>
  <c r="E5928" i="2"/>
  <c r="K5928" i="2"/>
  <c r="G5927" i="2"/>
  <c r="F5927" i="2"/>
  <c r="C5929" i="2"/>
  <c r="H3789" i="2" l="1"/>
  <c r="I3789" i="2" s="1"/>
  <c r="M3789" i="2" s="1"/>
  <c r="L5929" i="2"/>
  <c r="E5929" i="2"/>
  <c r="K5929" i="2"/>
  <c r="G5928" i="2"/>
  <c r="F5928" i="2"/>
  <c r="C5930" i="2"/>
  <c r="A3789" i="2" l="1"/>
  <c r="N3789" i="2"/>
  <c r="D3790" i="2" s="1"/>
  <c r="H3790" i="2"/>
  <c r="L5930" i="2"/>
  <c r="E5930" i="2"/>
  <c r="K5930" i="2"/>
  <c r="F5929" i="2"/>
  <c r="G5929" i="2"/>
  <c r="C5931" i="2"/>
  <c r="I3790" i="2" l="1"/>
  <c r="M3790" i="2" s="1"/>
  <c r="N3790" i="2"/>
  <c r="D3791" i="2" s="1"/>
  <c r="A3790" i="2"/>
  <c r="L5931" i="2"/>
  <c r="K5931" i="2"/>
  <c r="E5931" i="2"/>
  <c r="F5930" i="2"/>
  <c r="G5930" i="2"/>
  <c r="C5932" i="2"/>
  <c r="H3791" i="2" l="1"/>
  <c r="E5932" i="2"/>
  <c r="K5932" i="2"/>
  <c r="F5931" i="2"/>
  <c r="G5931" i="2"/>
  <c r="C5933" i="2"/>
  <c r="N3791" i="2" l="1"/>
  <c r="D3792" i="2" s="1"/>
  <c r="I3791" i="2"/>
  <c r="M3791" i="2" s="1"/>
  <c r="A3791" i="2"/>
  <c r="K5933" i="2"/>
  <c r="E5933" i="2"/>
  <c r="F5932" i="2"/>
  <c r="G5932" i="2"/>
  <c r="C5934" i="2"/>
  <c r="H3792" i="2" l="1"/>
  <c r="I3792" i="2" s="1"/>
  <c r="M3792" i="2" s="1"/>
  <c r="N3792" i="2"/>
  <c r="D3793" i="2" s="1"/>
  <c r="A3792" i="2"/>
  <c r="K5934" i="2"/>
  <c r="E5934" i="2"/>
  <c r="F5933" i="2"/>
  <c r="G5933" i="2"/>
  <c r="C5935" i="2"/>
  <c r="H3793" i="2" l="1"/>
  <c r="K5935" i="2"/>
  <c r="G5934" i="2"/>
  <c r="F5934" i="2"/>
  <c r="C5936" i="2"/>
  <c r="A3793" i="2" l="1"/>
  <c r="N3793" i="2"/>
  <c r="D3794" i="2" s="1"/>
  <c r="I3793" i="2"/>
  <c r="M3793" i="2" s="1"/>
  <c r="L5936" i="2"/>
  <c r="K5936" i="2"/>
  <c r="C5937" i="2"/>
  <c r="H3794" i="2" l="1"/>
  <c r="I3794" i="2" s="1"/>
  <c r="M3794" i="2" s="1"/>
  <c r="N3794" i="2"/>
  <c r="D3795" i="2" s="1"/>
  <c r="A3794" i="2"/>
  <c r="L5937" i="2"/>
  <c r="K5937" i="2"/>
  <c r="C5938" i="2"/>
  <c r="H3795" i="2" l="1"/>
  <c r="A3795" i="2" s="1"/>
  <c r="L5938" i="2"/>
  <c r="K5938" i="2"/>
  <c r="C5939" i="2"/>
  <c r="I3795" i="2" l="1"/>
  <c r="M3795" i="2" s="1"/>
  <c r="N3795" i="2"/>
  <c r="D3796" i="2" s="1"/>
  <c r="L5939" i="2"/>
  <c r="K5939" i="2"/>
  <c r="E5939" i="2"/>
  <c r="C5940" i="2"/>
  <c r="H3796" i="2" l="1"/>
  <c r="L5940" i="2"/>
  <c r="K5940" i="2"/>
  <c r="E5940" i="2"/>
  <c r="F5939" i="2"/>
  <c r="G5939" i="2"/>
  <c r="C5941" i="2"/>
  <c r="N3796" i="2" l="1"/>
  <c r="D3797" i="2" s="1"/>
  <c r="I3796" i="2"/>
  <c r="M3796" i="2" s="1"/>
  <c r="A3796" i="2"/>
  <c r="L5941" i="2"/>
  <c r="K5941" i="2"/>
  <c r="E5941" i="2"/>
  <c r="G5940" i="2"/>
  <c r="F5940" i="2"/>
  <c r="C5942" i="2"/>
  <c r="H3797" i="2" l="1"/>
  <c r="A3797" i="2" s="1"/>
  <c r="L5942" i="2"/>
  <c r="K5942" i="2"/>
  <c r="E5942" i="2"/>
  <c r="F5941" i="2"/>
  <c r="G5941" i="2"/>
  <c r="C5943" i="2"/>
  <c r="N3797" i="2" l="1"/>
  <c r="D3798" i="2" s="1"/>
  <c r="I3797" i="2"/>
  <c r="M3797" i="2" s="1"/>
  <c r="H3798" i="2"/>
  <c r="L5943" i="2"/>
  <c r="K5943" i="2"/>
  <c r="E5943" i="2"/>
  <c r="F5942" i="2"/>
  <c r="G5942" i="2"/>
  <c r="C5944" i="2"/>
  <c r="A3798" i="2" l="1"/>
  <c r="I3798" i="2"/>
  <c r="M3798" i="2" s="1"/>
  <c r="N3798" i="2"/>
  <c r="D3799" i="2" s="1"/>
  <c r="L5944" i="2"/>
  <c r="K5944" i="2"/>
  <c r="E5944" i="2"/>
  <c r="F5943" i="2"/>
  <c r="G5943" i="2"/>
  <c r="C5945" i="2"/>
  <c r="H3799" i="2" l="1"/>
  <c r="A3799" i="2" s="1"/>
  <c r="L5945" i="2"/>
  <c r="E5945" i="2"/>
  <c r="K5945" i="2"/>
  <c r="F5944" i="2"/>
  <c r="G5944" i="2"/>
  <c r="C5946" i="2"/>
  <c r="N3799" i="2" l="1"/>
  <c r="D3800" i="2" s="1"/>
  <c r="I3799" i="2"/>
  <c r="M3799" i="2" s="1"/>
  <c r="L5946" i="2"/>
  <c r="E5946" i="2"/>
  <c r="K5946" i="2"/>
  <c r="F5945" i="2"/>
  <c r="G5945" i="2"/>
  <c r="C5947" i="2"/>
  <c r="H3800" i="2" l="1"/>
  <c r="A3800" i="2" s="1"/>
  <c r="L5947" i="2"/>
  <c r="E5947" i="2"/>
  <c r="K5947" i="2"/>
  <c r="F5946" i="2"/>
  <c r="G5946" i="2"/>
  <c r="C5948" i="2"/>
  <c r="I3800" i="2" l="1"/>
  <c r="M3800" i="2" s="1"/>
  <c r="N3800" i="2"/>
  <c r="D3801" i="2" s="1"/>
  <c r="L5948" i="2"/>
  <c r="E5948" i="2"/>
  <c r="K5948" i="2"/>
  <c r="F5947" i="2"/>
  <c r="G5947" i="2"/>
  <c r="C5949" i="2"/>
  <c r="H3801" i="2" l="1"/>
  <c r="I3801" i="2" s="1"/>
  <c r="M3801" i="2" s="1"/>
  <c r="L3801" i="2"/>
  <c r="E3836" i="2"/>
  <c r="F3836" i="2" s="1"/>
  <c r="G3836" i="2" s="1"/>
  <c r="L5949" i="2"/>
  <c r="E5949" i="2"/>
  <c r="K5949" i="2"/>
  <c r="F5948" i="2"/>
  <c r="G5948" i="2"/>
  <c r="C5950" i="2"/>
  <c r="N3801" i="2" l="1"/>
  <c r="D3802" i="2" s="1"/>
  <c r="A3801" i="2"/>
  <c r="H3802" i="2"/>
  <c r="N3802" i="2" s="1"/>
  <c r="D3803" i="2" s="1"/>
  <c r="L5950" i="2"/>
  <c r="E5950" i="2"/>
  <c r="K5950" i="2"/>
  <c r="F5949" i="2"/>
  <c r="G5949" i="2"/>
  <c r="C5951" i="2"/>
  <c r="I3802" i="2" l="1"/>
  <c r="M3802" i="2" s="1"/>
  <c r="A3802" i="2"/>
  <c r="H3803" i="2"/>
  <c r="A3803" i="2" s="1"/>
  <c r="L5951" i="2"/>
  <c r="K5951" i="2"/>
  <c r="E5951" i="2"/>
  <c r="F5950" i="2"/>
  <c r="G5950" i="2"/>
  <c r="C5952" i="2"/>
  <c r="I3803" i="2" l="1"/>
  <c r="M3803" i="2" s="1"/>
  <c r="L3803" i="2"/>
  <c r="N3803" i="2"/>
  <c r="D3804" i="2" s="1"/>
  <c r="L5952" i="2"/>
  <c r="K5952" i="2"/>
  <c r="E5952" i="2"/>
  <c r="F5951" i="2"/>
  <c r="G5951" i="2"/>
  <c r="C5953" i="2"/>
  <c r="H3804" i="2" l="1"/>
  <c r="L3804" i="2" s="1"/>
  <c r="L3805" i="2"/>
  <c r="L5953" i="2"/>
  <c r="K5953" i="2"/>
  <c r="E5953" i="2"/>
  <c r="G5952" i="2"/>
  <c r="F5952" i="2"/>
  <c r="C5954" i="2"/>
  <c r="A3804" i="2" l="1"/>
  <c r="N3804" i="2"/>
  <c r="D3805" i="2" s="1"/>
  <c r="E3805" i="2" s="1"/>
  <c r="F3805" i="2" s="1"/>
  <c r="G3805" i="2" s="1"/>
  <c r="I3804" i="2"/>
  <c r="M3804" i="2" s="1"/>
  <c r="L5954" i="2"/>
  <c r="K5954" i="2"/>
  <c r="E5954" i="2"/>
  <c r="F5953" i="2"/>
  <c r="G5953" i="2"/>
  <c r="C5955" i="2"/>
  <c r="H3805" i="2" l="1"/>
  <c r="I3805" i="2"/>
  <c r="M3805" i="2" s="1"/>
  <c r="N3805" i="2"/>
  <c r="D3806" i="2" s="1"/>
  <c r="E3806" i="2" s="1"/>
  <c r="A3805" i="2"/>
  <c r="L5955" i="2"/>
  <c r="K5955" i="2"/>
  <c r="E5955" i="2"/>
  <c r="F5954" i="2"/>
  <c r="G5954" i="2"/>
  <c r="C5956" i="2"/>
  <c r="F3806" i="2" l="1"/>
  <c r="G3806" i="2"/>
  <c r="H3806" i="2"/>
  <c r="E3808" i="2"/>
  <c r="L5956" i="2"/>
  <c r="K5956" i="2"/>
  <c r="E5956" i="2"/>
  <c r="F5955" i="2"/>
  <c r="G5955" i="2"/>
  <c r="C5957" i="2"/>
  <c r="I3806" i="2" l="1"/>
  <c r="M3806" i="2" s="1"/>
  <c r="N3806" i="2"/>
  <c r="D3807" i="2" s="1"/>
  <c r="E3807" i="2" s="1"/>
  <c r="A3806" i="2"/>
  <c r="G3808" i="2"/>
  <c r="F3808" i="2"/>
  <c r="L5957" i="2"/>
  <c r="E5957" i="2"/>
  <c r="K5957" i="2"/>
  <c r="F5956" i="2"/>
  <c r="G5956" i="2"/>
  <c r="C5958" i="2"/>
  <c r="G3807" i="2" l="1"/>
  <c r="F3807" i="2"/>
  <c r="H3807" i="2"/>
  <c r="A3807" i="2" s="1"/>
  <c r="L5958" i="2"/>
  <c r="E5958" i="2"/>
  <c r="K5958" i="2"/>
  <c r="G5957" i="2"/>
  <c r="F5957" i="2"/>
  <c r="C5959" i="2"/>
  <c r="I3807" i="2" l="1"/>
  <c r="M3807" i="2" s="1"/>
  <c r="N3807" i="2"/>
  <c r="D3808" i="2" s="1"/>
  <c r="L5959" i="2"/>
  <c r="K5959" i="2"/>
  <c r="E5959" i="2"/>
  <c r="G5958" i="2"/>
  <c r="F5958" i="2"/>
  <c r="C5960" i="2"/>
  <c r="H3808" i="2" l="1"/>
  <c r="L5960" i="2"/>
  <c r="E5960" i="2"/>
  <c r="K5960" i="2"/>
  <c r="F5959" i="2"/>
  <c r="G5959" i="2"/>
  <c r="C5961" i="2"/>
  <c r="N3808" i="2" l="1"/>
  <c r="D3809" i="2" s="1"/>
  <c r="I3808" i="2"/>
  <c r="M3808" i="2" s="1"/>
  <c r="A3808" i="2"/>
  <c r="L5961" i="2"/>
  <c r="E5961" i="2"/>
  <c r="K5961" i="2"/>
  <c r="F5960" i="2"/>
  <c r="G5960" i="2"/>
  <c r="C5962" i="2"/>
  <c r="H3809" i="2" l="1"/>
  <c r="N3809" i="2" s="1"/>
  <c r="D3810" i="2" s="1"/>
  <c r="E5962" i="2"/>
  <c r="K5962" i="2"/>
  <c r="G5961" i="2"/>
  <c r="F5961" i="2"/>
  <c r="C5963" i="2"/>
  <c r="A3809" i="2" l="1"/>
  <c r="I3809" i="2"/>
  <c r="M3809" i="2" s="1"/>
  <c r="H3810" i="2" s="1"/>
  <c r="K5963" i="2"/>
  <c r="E5963" i="2"/>
  <c r="F5962" i="2"/>
  <c r="G5962" i="2"/>
  <c r="C5964" i="2"/>
  <c r="A3810" i="2" l="1"/>
  <c r="N3810" i="2"/>
  <c r="D3811" i="2" s="1"/>
  <c r="I3810" i="2"/>
  <c r="M3810" i="2" s="1"/>
  <c r="H3811" i="2" s="1"/>
  <c r="K5964" i="2"/>
  <c r="E5964" i="2"/>
  <c r="F5963" i="2"/>
  <c r="G5963" i="2"/>
  <c r="C5965" i="2"/>
  <c r="N3811" i="2" l="1"/>
  <c r="D3812" i="2" s="1"/>
  <c r="I3811" i="2"/>
  <c r="M3811" i="2" s="1"/>
  <c r="A3811" i="2"/>
  <c r="E5965" i="2"/>
  <c r="K5965" i="2"/>
  <c r="G5964" i="2"/>
  <c r="F5964" i="2"/>
  <c r="C5966" i="2"/>
  <c r="H3812" i="2" l="1"/>
  <c r="N3812" i="2" s="1"/>
  <c r="D3813" i="2" s="1"/>
  <c r="L5966" i="2"/>
  <c r="K5966" i="2"/>
  <c r="F5965" i="2"/>
  <c r="G5965" i="2"/>
  <c r="C5967" i="2"/>
  <c r="I3812" i="2" l="1"/>
  <c r="M3812" i="2" s="1"/>
  <c r="H3813" i="2" s="1"/>
  <c r="N3813" i="2" s="1"/>
  <c r="D3814" i="2" s="1"/>
  <c r="A3812" i="2"/>
  <c r="L5967" i="2"/>
  <c r="K5967" i="2"/>
  <c r="C5968" i="2"/>
  <c r="A3813" i="2" l="1"/>
  <c r="I3813" i="2"/>
  <c r="M3813" i="2" s="1"/>
  <c r="H3814" i="2" s="1"/>
  <c r="L5968" i="2"/>
  <c r="K5968" i="2"/>
  <c r="C5969" i="2"/>
  <c r="I3814" i="2" l="1"/>
  <c r="M3814" i="2" s="1"/>
  <c r="A3814" i="2"/>
  <c r="N3814" i="2"/>
  <c r="D3815" i="2" s="1"/>
  <c r="L5969" i="2"/>
  <c r="K5969" i="2"/>
  <c r="C5970" i="2"/>
  <c r="H3815" i="2" l="1"/>
  <c r="N3815" i="2" s="1"/>
  <c r="D3816" i="2" s="1"/>
  <c r="L5970" i="2"/>
  <c r="K5970" i="2"/>
  <c r="E5970" i="2"/>
  <c r="C5971" i="2"/>
  <c r="A3815" i="2" l="1"/>
  <c r="I3815" i="2"/>
  <c r="M3815" i="2" s="1"/>
  <c r="H3816" i="2" s="1"/>
  <c r="L5971" i="2"/>
  <c r="K5971" i="2"/>
  <c r="E5971" i="2"/>
  <c r="F5970" i="2"/>
  <c r="G5970" i="2"/>
  <c r="C5972" i="2"/>
  <c r="I3816" i="2" l="1"/>
  <c r="M3816" i="2" s="1"/>
  <c r="N3816" i="2"/>
  <c r="D3817" i="2" s="1"/>
  <c r="A3816" i="2"/>
  <c r="H3817" i="2"/>
  <c r="A3817" i="2" s="1"/>
  <c r="L5972" i="2"/>
  <c r="K5972" i="2"/>
  <c r="E5972" i="2"/>
  <c r="G5971" i="2"/>
  <c r="F5971" i="2"/>
  <c r="C5973" i="2"/>
  <c r="I3817" i="2" l="1"/>
  <c r="M3817" i="2" s="1"/>
  <c r="N3817" i="2"/>
  <c r="D3818" i="2" s="1"/>
  <c r="H3818" i="2"/>
  <c r="A3818" i="2" s="1"/>
  <c r="L5973" i="2"/>
  <c r="K5973" i="2"/>
  <c r="E5973" i="2"/>
  <c r="F5972" i="2"/>
  <c r="G5972" i="2"/>
  <c r="C5974" i="2"/>
  <c r="N3818" i="2" l="1"/>
  <c r="D3819" i="2" s="1"/>
  <c r="I3818" i="2"/>
  <c r="M3818" i="2" s="1"/>
  <c r="L5974" i="2"/>
  <c r="K5974" i="2"/>
  <c r="E5974" i="2"/>
  <c r="F5973" i="2"/>
  <c r="G5973" i="2"/>
  <c r="C5975" i="2"/>
  <c r="H3819" i="2" l="1"/>
  <c r="I3819" i="2"/>
  <c r="M3819" i="2" s="1"/>
  <c r="N3819" i="2"/>
  <c r="D3820" i="2" s="1"/>
  <c r="A3819" i="2"/>
  <c r="L5975" i="2"/>
  <c r="K5975" i="2"/>
  <c r="E5975" i="2"/>
  <c r="F5974" i="2"/>
  <c r="G5974" i="2"/>
  <c r="C5976" i="2"/>
  <c r="H3820" i="2" l="1"/>
  <c r="N3820" i="2" s="1"/>
  <c r="D3821" i="2" s="1"/>
  <c r="L5976" i="2"/>
  <c r="E5976" i="2"/>
  <c r="K5976" i="2"/>
  <c r="F5975" i="2"/>
  <c r="G5975" i="2"/>
  <c r="C5977" i="2"/>
  <c r="A3820" i="2" l="1"/>
  <c r="I3820" i="2"/>
  <c r="M3820" i="2" s="1"/>
  <c r="H3821" i="2" s="1"/>
  <c r="L5977" i="2"/>
  <c r="L3863" i="2"/>
  <c r="E5977" i="2"/>
  <c r="K5977" i="2"/>
  <c r="F5976" i="2"/>
  <c r="G5976" i="2"/>
  <c r="C5978" i="2"/>
  <c r="A3821" i="2" l="1"/>
  <c r="I3821" i="2"/>
  <c r="M3821" i="2" s="1"/>
  <c r="N3821" i="2"/>
  <c r="D3822" i="2" s="1"/>
  <c r="L5978" i="2"/>
  <c r="E5978" i="2"/>
  <c r="K5978" i="2"/>
  <c r="F5977" i="2"/>
  <c r="G5977" i="2"/>
  <c r="C5979" i="2"/>
  <c r="H3822" i="2" l="1"/>
  <c r="I3822" i="2" s="1"/>
  <c r="M3822" i="2" s="1"/>
  <c r="L5979" i="2"/>
  <c r="E5979" i="2"/>
  <c r="K5979" i="2"/>
  <c r="F5978" i="2"/>
  <c r="G5978" i="2"/>
  <c r="C5980" i="2"/>
  <c r="A3822" i="2" l="1"/>
  <c r="N3822" i="2"/>
  <c r="L5980" i="2"/>
  <c r="E3869" i="2"/>
  <c r="F3869" i="2" s="1"/>
  <c r="G3869" i="2" s="1"/>
  <c r="E5980" i="2"/>
  <c r="K5980" i="2"/>
  <c r="F5979" i="2"/>
  <c r="G5979" i="2"/>
  <c r="C5981" i="2"/>
  <c r="D3823" i="2" l="1"/>
  <c r="H3823" i="2"/>
  <c r="L5981" i="2"/>
  <c r="E5981" i="2"/>
  <c r="K5981" i="2"/>
  <c r="F5980" i="2"/>
  <c r="G5980" i="2"/>
  <c r="C5982" i="2"/>
  <c r="N3823" i="2" l="1"/>
  <c r="D3824" i="2" s="1"/>
  <c r="I3823" i="2"/>
  <c r="M3823" i="2" s="1"/>
  <c r="A3823" i="2"/>
  <c r="L5982" i="2"/>
  <c r="K5982" i="2"/>
  <c r="E5982" i="2"/>
  <c r="F5981" i="2"/>
  <c r="G5981" i="2"/>
  <c r="C5983" i="2"/>
  <c r="H3824" i="2" l="1"/>
  <c r="I3824" i="2" s="1"/>
  <c r="M3824" i="2" s="1"/>
  <c r="L5983" i="2"/>
  <c r="K5983" i="2"/>
  <c r="E5983" i="2"/>
  <c r="F5982" i="2"/>
  <c r="G5982" i="2"/>
  <c r="C5984" i="2"/>
  <c r="A3824" i="2" l="1"/>
  <c r="N3824" i="2"/>
  <c r="D3825" i="2" s="1"/>
  <c r="L5984" i="2"/>
  <c r="K5984" i="2"/>
  <c r="E5984" i="2"/>
  <c r="G5983" i="2"/>
  <c r="F5983" i="2"/>
  <c r="C5985" i="2"/>
  <c r="H3825" i="2" l="1"/>
  <c r="I3825" i="2" s="1"/>
  <c r="M3825" i="2" s="1"/>
  <c r="N3825" i="2"/>
  <c r="D3826" i="2" s="1"/>
  <c r="A3825" i="2"/>
  <c r="L5985" i="2"/>
  <c r="K5985" i="2"/>
  <c r="E5985" i="2"/>
  <c r="F5984" i="2"/>
  <c r="G5984" i="2"/>
  <c r="C5986" i="2"/>
  <c r="H3826" i="2" l="1"/>
  <c r="L5986" i="2"/>
  <c r="K5986" i="2"/>
  <c r="E5986" i="2"/>
  <c r="F5985" i="2"/>
  <c r="G5985" i="2"/>
  <c r="C5987" i="2"/>
  <c r="A3826" i="2" l="1"/>
  <c r="N3826" i="2"/>
  <c r="D3827" i="2" s="1"/>
  <c r="I3826" i="2"/>
  <c r="M3826" i="2" s="1"/>
  <c r="L5987" i="2"/>
  <c r="K5987" i="2"/>
  <c r="E5987" i="2"/>
  <c r="G5986" i="2"/>
  <c r="F5986" i="2"/>
  <c r="C5988" i="2"/>
  <c r="H3827" i="2" l="1"/>
  <c r="A3827" i="2" s="1"/>
  <c r="L5988" i="2"/>
  <c r="E5988" i="2"/>
  <c r="K5988" i="2"/>
  <c r="G5987" i="2"/>
  <c r="F5987" i="2"/>
  <c r="C5989" i="2"/>
  <c r="I3827" i="2" l="1"/>
  <c r="M3827" i="2" s="1"/>
  <c r="N3827" i="2"/>
  <c r="D3828" i="2" s="1"/>
  <c r="L5989" i="2"/>
  <c r="K5989" i="2"/>
  <c r="E5989" i="2"/>
  <c r="G5988" i="2"/>
  <c r="F5988" i="2"/>
  <c r="C5990" i="2"/>
  <c r="H3828" i="2" l="1"/>
  <c r="L5990" i="2"/>
  <c r="E5990" i="2"/>
  <c r="K5990" i="2"/>
  <c r="G5989" i="2"/>
  <c r="F5989" i="2"/>
  <c r="C5991" i="2"/>
  <c r="A3828" i="2" l="1"/>
  <c r="N3828" i="2"/>
  <c r="D3829" i="2" s="1"/>
  <c r="I3828" i="2"/>
  <c r="M3828" i="2" s="1"/>
  <c r="L5991" i="2"/>
  <c r="E5991" i="2"/>
  <c r="K5991" i="2"/>
  <c r="F5990" i="2"/>
  <c r="G5990" i="2"/>
  <c r="C5992" i="2"/>
  <c r="H3829" i="2" l="1"/>
  <c r="N3829" i="2" s="1"/>
  <c r="D3830" i="2" s="1"/>
  <c r="L5992" i="2"/>
  <c r="E5992" i="2"/>
  <c r="K5992" i="2"/>
  <c r="F5991" i="2"/>
  <c r="G5991" i="2"/>
  <c r="C5993" i="2"/>
  <c r="A3829" i="2" l="1"/>
  <c r="I3829" i="2"/>
  <c r="M3829" i="2" s="1"/>
  <c r="H3830" i="2" s="1"/>
  <c r="I3830" i="2" s="1"/>
  <c r="M3830" i="2" s="1"/>
  <c r="A3830" i="2"/>
  <c r="N3830" i="2"/>
  <c r="D3831" i="2" s="1"/>
  <c r="E5993" i="2"/>
  <c r="K5993" i="2"/>
  <c r="F5992" i="2"/>
  <c r="G5992" i="2"/>
  <c r="C5994" i="2"/>
  <c r="H3831" i="2" l="1"/>
  <c r="A3831" i="2" s="1"/>
  <c r="N3831" i="2"/>
  <c r="D3832" i="2" s="1"/>
  <c r="I3831" i="2"/>
  <c r="M3831" i="2" s="1"/>
  <c r="K5994" i="2"/>
  <c r="E5994" i="2"/>
  <c r="F5993" i="2"/>
  <c r="G5993" i="2"/>
  <c r="C5995" i="2"/>
  <c r="H3832" i="2" l="1"/>
  <c r="I3832" i="2" s="1"/>
  <c r="M3832" i="2" s="1"/>
  <c r="L3832" i="2"/>
  <c r="N3832" i="2"/>
  <c r="D3833" i="2" s="1"/>
  <c r="A3832" i="2"/>
  <c r="K5995" i="2"/>
  <c r="E5995" i="2"/>
  <c r="F5994" i="2"/>
  <c r="G5994" i="2"/>
  <c r="C5996" i="2"/>
  <c r="H3833" i="2" l="1"/>
  <c r="L3835" i="2"/>
  <c r="K5996" i="2"/>
  <c r="G5995" i="2"/>
  <c r="F5995" i="2"/>
  <c r="C5997" i="2"/>
  <c r="I3833" i="2" l="1"/>
  <c r="M3833" i="2" s="1"/>
  <c r="L3833" i="2"/>
  <c r="A3833" i="2"/>
  <c r="N3833" i="2"/>
  <c r="D3834" i="2" s="1"/>
  <c r="L5997" i="2"/>
  <c r="K5997" i="2"/>
  <c r="C5998" i="2"/>
  <c r="H3834" i="2" l="1"/>
  <c r="N3834" i="2" s="1"/>
  <c r="D3835" i="2" s="1"/>
  <c r="A3834" i="2"/>
  <c r="L5998" i="2"/>
  <c r="E5998" i="2"/>
  <c r="K5998" i="2"/>
  <c r="C5999" i="2"/>
  <c r="I3834" i="2" l="1"/>
  <c r="M3834" i="2" s="1"/>
  <c r="L3834" i="2"/>
  <c r="H3835" i="2" s="1"/>
  <c r="A3835" i="2" s="1"/>
  <c r="E3835" i="2"/>
  <c r="L5999" i="2"/>
  <c r="K5999" i="2"/>
  <c r="F5998" i="2"/>
  <c r="G5998" i="2"/>
  <c r="C6000" i="2"/>
  <c r="F3835" i="2" l="1"/>
  <c r="G3835" i="2"/>
  <c r="I3835" i="2"/>
  <c r="M3835" i="2" s="1"/>
  <c r="N3835" i="2"/>
  <c r="D3836" i="2" s="1"/>
  <c r="L6000" i="2"/>
  <c r="K6000" i="2"/>
  <c r="E6000" i="2"/>
  <c r="C6001" i="2"/>
  <c r="H3836" i="2" l="1"/>
  <c r="L6001" i="2"/>
  <c r="L3896" i="2"/>
  <c r="K6001" i="2"/>
  <c r="E6001" i="2"/>
  <c r="F6000" i="2"/>
  <c r="G6000" i="2"/>
  <c r="C6002" i="2"/>
  <c r="I3836" i="2" l="1"/>
  <c r="M3836" i="2" s="1"/>
  <c r="N3836" i="2"/>
  <c r="D3837" i="2" s="1"/>
  <c r="E3837" i="2" s="1"/>
  <c r="A3836" i="2"/>
  <c r="L6002" i="2"/>
  <c r="K6002" i="2"/>
  <c r="E6002" i="2"/>
  <c r="G6001" i="2"/>
  <c r="F6001" i="2"/>
  <c r="C6003" i="2"/>
  <c r="F3837" i="2" l="1"/>
  <c r="G3837" i="2"/>
  <c r="H3837" i="2"/>
  <c r="E3839" i="2"/>
  <c r="F3839" i="2" s="1"/>
  <c r="G3839" i="2" s="1"/>
  <c r="L6003" i="2"/>
  <c r="K6003" i="2"/>
  <c r="E6003" i="2"/>
  <c r="F6002" i="2"/>
  <c r="G6002" i="2"/>
  <c r="C6004" i="2"/>
  <c r="I3837" i="2" l="1"/>
  <c r="M3837" i="2" s="1"/>
  <c r="N3837" i="2"/>
  <c r="D3838" i="2" s="1"/>
  <c r="A3837" i="2"/>
  <c r="L6004" i="2"/>
  <c r="K6004" i="2"/>
  <c r="E6004" i="2"/>
  <c r="F6003" i="2"/>
  <c r="G6003" i="2"/>
  <c r="C6005" i="2"/>
  <c r="H3838" i="2" l="1"/>
  <c r="A3838" i="2" s="1"/>
  <c r="L6005" i="2"/>
  <c r="K6005" i="2"/>
  <c r="E6005" i="2"/>
  <c r="F6004" i="2"/>
  <c r="G6004" i="2"/>
  <c r="C6006" i="2"/>
  <c r="I3838" i="2" l="1"/>
  <c r="M3838" i="2" s="1"/>
  <c r="N3838" i="2"/>
  <c r="D3839" i="2" s="1"/>
  <c r="L6006" i="2"/>
  <c r="E6006" i="2"/>
  <c r="K6006" i="2"/>
  <c r="F6005" i="2"/>
  <c r="G6005" i="2"/>
  <c r="C6007" i="2"/>
  <c r="H3839" i="2" l="1"/>
  <c r="L6007" i="2"/>
  <c r="E6007" i="2"/>
  <c r="K6007" i="2"/>
  <c r="F6006" i="2"/>
  <c r="G6006" i="2"/>
  <c r="C6008" i="2"/>
  <c r="I3839" i="2" l="1"/>
  <c r="M3839" i="2" s="1"/>
  <c r="N3839" i="2"/>
  <c r="D3840" i="2" s="1"/>
  <c r="A3839" i="2"/>
  <c r="L6008" i="2"/>
  <c r="E6008" i="2"/>
  <c r="K6008" i="2"/>
  <c r="F6007" i="2"/>
  <c r="G6007" i="2"/>
  <c r="C6009" i="2"/>
  <c r="H3840" i="2" l="1"/>
  <c r="A3840" i="2" s="1"/>
  <c r="L6009" i="2"/>
  <c r="E6009" i="2"/>
  <c r="K6009" i="2"/>
  <c r="F6008" i="2"/>
  <c r="G6008" i="2"/>
  <c r="C6010" i="2"/>
  <c r="N3840" i="2" l="1"/>
  <c r="D3841" i="2" s="1"/>
  <c r="I3840" i="2"/>
  <c r="M3840" i="2" s="1"/>
  <c r="L6010" i="2"/>
  <c r="E6010" i="2"/>
  <c r="K6010" i="2"/>
  <c r="F6009" i="2"/>
  <c r="G6009" i="2"/>
  <c r="C6011" i="2"/>
  <c r="H3841" i="2" l="1"/>
  <c r="I3841" i="2" s="1"/>
  <c r="M3841" i="2" s="1"/>
  <c r="L6011" i="2"/>
  <c r="E6011" i="2"/>
  <c r="K6011" i="2"/>
  <c r="F6010" i="2"/>
  <c r="G6010" i="2"/>
  <c r="C6012" i="2"/>
  <c r="A3841" i="2" l="1"/>
  <c r="N3841" i="2"/>
  <c r="D3842" i="2" s="1"/>
  <c r="L6012" i="2"/>
  <c r="K6012" i="2"/>
  <c r="E6012" i="2"/>
  <c r="F6011" i="2"/>
  <c r="G6011" i="2"/>
  <c r="C6013" i="2"/>
  <c r="H3842" i="2" l="1"/>
  <c r="I3842" i="2" s="1"/>
  <c r="M3842" i="2" s="1"/>
  <c r="L6013" i="2"/>
  <c r="K6013" i="2"/>
  <c r="E6013" i="2"/>
  <c r="F6012" i="2"/>
  <c r="G6012" i="2"/>
  <c r="C6014" i="2"/>
  <c r="A3842" i="2" l="1"/>
  <c r="N3842" i="2"/>
  <c r="D3843" i="2" s="1"/>
  <c r="L6014" i="2"/>
  <c r="K6014" i="2"/>
  <c r="E6014" i="2"/>
  <c r="G6013" i="2"/>
  <c r="F6013" i="2"/>
  <c r="C6015" i="2"/>
  <c r="H3843" i="2" l="1"/>
  <c r="A3843" i="2" s="1"/>
  <c r="N3843" i="2"/>
  <c r="D3844" i="2" s="1"/>
  <c r="I3843" i="2"/>
  <c r="M3843" i="2" s="1"/>
  <c r="L6015" i="2"/>
  <c r="K6015" i="2"/>
  <c r="E6015" i="2"/>
  <c r="F6014" i="2"/>
  <c r="G6014" i="2"/>
  <c r="C6016" i="2"/>
  <c r="H3844" i="2" l="1"/>
  <c r="N3844" i="2"/>
  <c r="D3845" i="2" s="1"/>
  <c r="I3844" i="2"/>
  <c r="M3844" i="2" s="1"/>
  <c r="A3844" i="2"/>
  <c r="L6016" i="2"/>
  <c r="K6016" i="2"/>
  <c r="E6016" i="2"/>
  <c r="F6015" i="2"/>
  <c r="G6015" i="2"/>
  <c r="C6017" i="2"/>
  <c r="H3845" i="2" l="1"/>
  <c r="I3845" i="2" s="1"/>
  <c r="M3845" i="2" s="1"/>
  <c r="L6017" i="2"/>
  <c r="K6017" i="2"/>
  <c r="E6017" i="2"/>
  <c r="F6016" i="2"/>
  <c r="G6016" i="2"/>
  <c r="C6018" i="2"/>
  <c r="A3845" i="2" l="1"/>
  <c r="N3845" i="2"/>
  <c r="D3846" i="2" s="1"/>
  <c r="L6018" i="2"/>
  <c r="E6018" i="2"/>
  <c r="K6018" i="2"/>
  <c r="F6017" i="2"/>
  <c r="G6017" i="2"/>
  <c r="C6019" i="2"/>
  <c r="H3846" i="2" l="1"/>
  <c r="A3846" i="2" s="1"/>
  <c r="I3846" i="2"/>
  <c r="M3846" i="2" s="1"/>
  <c r="N3846" i="2"/>
  <c r="D3847" i="2" s="1"/>
  <c r="L6019" i="2"/>
  <c r="K6019" i="2"/>
  <c r="E6019" i="2"/>
  <c r="F6018" i="2"/>
  <c r="G6018" i="2"/>
  <c r="C6020" i="2"/>
  <c r="H3847" i="2" l="1"/>
  <c r="L6020" i="2"/>
  <c r="E6020" i="2"/>
  <c r="K6020" i="2"/>
  <c r="G6019" i="2"/>
  <c r="F6019" i="2"/>
  <c r="C6021" i="2"/>
  <c r="I3847" i="2" l="1"/>
  <c r="M3847" i="2" s="1"/>
  <c r="N3847" i="2"/>
  <c r="D3848" i="2" s="1"/>
  <c r="A3847" i="2"/>
  <c r="L6021" i="2"/>
  <c r="E6021" i="2"/>
  <c r="K6021" i="2"/>
  <c r="F6020" i="2"/>
  <c r="G6020" i="2"/>
  <c r="C6022" i="2"/>
  <c r="H3848" i="2" l="1"/>
  <c r="I3848" i="2" s="1"/>
  <c r="M3848" i="2" s="1"/>
  <c r="L6022" i="2"/>
  <c r="E6022" i="2"/>
  <c r="K6022" i="2"/>
  <c r="F6021" i="2"/>
  <c r="G6021" i="2"/>
  <c r="C6023" i="2"/>
  <c r="A3848" i="2" l="1"/>
  <c r="N3848" i="2"/>
  <c r="D3849" i="2" s="1"/>
  <c r="E6023" i="2"/>
  <c r="K6023" i="2"/>
  <c r="F6022" i="2"/>
  <c r="G6022" i="2"/>
  <c r="C6024" i="2"/>
  <c r="H3849" i="2" l="1"/>
  <c r="N3849" i="2" s="1"/>
  <c r="D3850" i="2" s="1"/>
  <c r="E6024" i="2"/>
  <c r="K6024" i="2"/>
  <c r="F6023" i="2"/>
  <c r="G6023" i="2"/>
  <c r="C6025" i="2"/>
  <c r="I3849" i="2" l="1"/>
  <c r="M3849" i="2" s="1"/>
  <c r="A3849" i="2"/>
  <c r="H3850" i="2"/>
  <c r="L6025" i="2"/>
  <c r="K6025" i="2"/>
  <c r="E6025" i="2"/>
  <c r="F6024" i="2"/>
  <c r="G6024" i="2"/>
  <c r="C6026" i="2"/>
  <c r="I3850" i="2" l="1"/>
  <c r="M3850" i="2" s="1"/>
  <c r="N3850" i="2"/>
  <c r="D3851" i="2" s="1"/>
  <c r="A3850" i="2"/>
  <c r="E6026" i="2"/>
  <c r="K6026" i="2"/>
  <c r="G6025" i="2"/>
  <c r="F6025" i="2"/>
  <c r="C6027" i="2"/>
  <c r="H3851" i="2" l="1"/>
  <c r="L6027" i="2"/>
  <c r="K6027" i="2"/>
  <c r="G6026" i="2"/>
  <c r="F6026" i="2"/>
  <c r="C6028" i="2"/>
  <c r="I3851" i="2" l="1"/>
  <c r="M3851" i="2" s="1"/>
  <c r="N3851" i="2"/>
  <c r="D3852" i="2" s="1"/>
  <c r="A3851" i="2"/>
  <c r="L6028" i="2"/>
  <c r="K6028" i="2"/>
  <c r="C6029" i="2"/>
  <c r="H3852" i="2" l="1"/>
  <c r="L6029" i="2"/>
  <c r="K6029" i="2"/>
  <c r="C6030" i="2"/>
  <c r="I3852" i="2" l="1"/>
  <c r="M3852" i="2" s="1"/>
  <c r="N3852" i="2"/>
  <c r="D3853" i="2" s="1"/>
  <c r="A3852" i="2"/>
  <c r="L6030" i="2"/>
  <c r="K6030" i="2"/>
  <c r="C6031" i="2"/>
  <c r="H3853" i="2" l="1"/>
  <c r="L6031" i="2"/>
  <c r="K6031" i="2"/>
  <c r="E6031" i="2"/>
  <c r="C6032" i="2"/>
  <c r="A3853" i="2" l="1"/>
  <c r="I3853" i="2"/>
  <c r="M3853" i="2" s="1"/>
  <c r="N3853" i="2"/>
  <c r="D3854" i="2" s="1"/>
  <c r="L6032" i="2"/>
  <c r="K6032" i="2"/>
  <c r="E6032" i="2"/>
  <c r="F6031" i="2"/>
  <c r="G6031" i="2"/>
  <c r="C6033" i="2"/>
  <c r="H3854" i="2" l="1"/>
  <c r="E3897" i="2"/>
  <c r="F3897" i="2" s="1"/>
  <c r="G3897" i="2" s="1"/>
  <c r="L6033" i="2"/>
  <c r="K6033" i="2"/>
  <c r="E6033" i="2"/>
  <c r="G6032" i="2"/>
  <c r="F6032" i="2"/>
  <c r="C6034" i="2"/>
  <c r="A3854" i="2" l="1"/>
  <c r="I3854" i="2"/>
  <c r="M3854" i="2" s="1"/>
  <c r="N3854" i="2"/>
  <c r="D3855" i="2" s="1"/>
  <c r="L6034" i="2"/>
  <c r="K6034" i="2"/>
  <c r="E6034" i="2"/>
  <c r="F6033" i="2"/>
  <c r="G6033" i="2"/>
  <c r="C6035" i="2"/>
  <c r="H3855" i="2" l="1"/>
  <c r="L6035" i="2"/>
  <c r="K6035" i="2"/>
  <c r="E6035" i="2"/>
  <c r="F6034" i="2"/>
  <c r="G6034" i="2"/>
  <c r="C6036" i="2"/>
  <c r="I3855" i="2" l="1"/>
  <c r="M3855" i="2" s="1"/>
  <c r="N3855" i="2"/>
  <c r="D3856" i="2" s="1"/>
  <c r="A3855" i="2"/>
  <c r="L6036" i="2"/>
  <c r="K6036" i="2"/>
  <c r="E6036" i="2"/>
  <c r="F6035" i="2"/>
  <c r="G6035" i="2"/>
  <c r="C6037" i="2"/>
  <c r="H3856" i="2" l="1"/>
  <c r="A3856" i="2" s="1"/>
  <c r="L6037" i="2"/>
  <c r="E6037" i="2"/>
  <c r="K6037" i="2"/>
  <c r="F6036" i="2"/>
  <c r="G6036" i="2"/>
  <c r="C6038" i="2"/>
  <c r="N3856" i="2" l="1"/>
  <c r="D3857" i="2" s="1"/>
  <c r="I3856" i="2"/>
  <c r="M3856" i="2" s="1"/>
  <c r="L6038" i="2"/>
  <c r="E6038" i="2"/>
  <c r="K6038" i="2"/>
  <c r="F6037" i="2"/>
  <c r="G6037" i="2"/>
  <c r="C6039" i="2"/>
  <c r="H3857" i="2" l="1"/>
  <c r="N3857" i="2" s="1"/>
  <c r="D3858" i="2" s="1"/>
  <c r="I3857" i="2"/>
  <c r="M3857" i="2" s="1"/>
  <c r="A3857" i="2"/>
  <c r="L6039" i="2"/>
  <c r="E3900" i="2"/>
  <c r="F3900" i="2" s="1"/>
  <c r="G3900" i="2" s="1"/>
  <c r="E6039" i="2"/>
  <c r="K6039" i="2"/>
  <c r="F6038" i="2"/>
  <c r="G6038" i="2"/>
  <c r="C6040" i="2"/>
  <c r="H3858" i="2" l="1"/>
  <c r="L6040" i="2"/>
  <c r="E6040" i="2"/>
  <c r="K6040" i="2"/>
  <c r="F6039" i="2"/>
  <c r="G6039" i="2"/>
  <c r="C6041" i="2"/>
  <c r="N3858" i="2" l="1"/>
  <c r="D3859" i="2" s="1"/>
  <c r="I3858" i="2"/>
  <c r="M3858" i="2" s="1"/>
  <c r="A3858" i="2"/>
  <c r="L6041" i="2"/>
  <c r="E6041" i="2"/>
  <c r="K6041" i="2"/>
  <c r="F6040" i="2"/>
  <c r="G6040" i="2"/>
  <c r="C6042" i="2"/>
  <c r="H3859" i="2" l="1"/>
  <c r="L6042" i="2"/>
  <c r="E6042" i="2"/>
  <c r="K6042" i="2"/>
  <c r="F6041" i="2"/>
  <c r="G6041" i="2"/>
  <c r="C6043" i="2"/>
  <c r="A3859" i="2" l="1"/>
  <c r="N3859" i="2"/>
  <c r="D3860" i="2" s="1"/>
  <c r="I3859" i="2"/>
  <c r="M3859" i="2" s="1"/>
  <c r="L6043" i="2"/>
  <c r="K6043" i="2"/>
  <c r="E6043" i="2"/>
  <c r="F6042" i="2"/>
  <c r="G6042" i="2"/>
  <c r="C6044" i="2"/>
  <c r="H3860" i="2" l="1"/>
  <c r="A3860" i="2" s="1"/>
  <c r="L3862" i="2"/>
  <c r="L6044" i="2"/>
  <c r="K6044" i="2"/>
  <c r="E6044" i="2"/>
  <c r="F6043" i="2"/>
  <c r="G6043" i="2"/>
  <c r="C6045" i="2"/>
  <c r="N3860" i="2" l="1"/>
  <c r="D3861" i="2" s="1"/>
  <c r="I3860" i="2"/>
  <c r="M3860" i="2" s="1"/>
  <c r="L6045" i="2"/>
  <c r="L3927" i="2"/>
  <c r="K6045" i="2"/>
  <c r="E6045" i="2"/>
  <c r="G6044" i="2"/>
  <c r="F6044" i="2"/>
  <c r="C6046" i="2"/>
  <c r="H3861" i="2" l="1"/>
  <c r="A3861" i="2" s="1"/>
  <c r="L6046" i="2"/>
  <c r="K6046" i="2"/>
  <c r="E6046" i="2"/>
  <c r="F6045" i="2"/>
  <c r="G6045" i="2"/>
  <c r="C6047" i="2"/>
  <c r="N3861" i="2" l="1"/>
  <c r="D3862" i="2" s="1"/>
  <c r="I3861" i="2"/>
  <c r="M3861" i="2" s="1"/>
  <c r="L6047" i="2"/>
  <c r="K6047" i="2"/>
  <c r="E6047" i="2"/>
  <c r="G6046" i="2"/>
  <c r="F6046" i="2"/>
  <c r="C6048" i="2"/>
  <c r="H3862" i="2" l="1"/>
  <c r="A3862" i="2" s="1"/>
  <c r="N3862" i="2"/>
  <c r="D3863" i="2" s="1"/>
  <c r="I3862" i="2"/>
  <c r="M3862" i="2" s="1"/>
  <c r="H3863" i="2" s="1"/>
  <c r="N3863" i="2" s="1"/>
  <c r="D3864" i="2" s="1"/>
  <c r="L6048" i="2"/>
  <c r="K6048" i="2"/>
  <c r="E6048" i="2"/>
  <c r="G6047" i="2"/>
  <c r="F6047" i="2"/>
  <c r="C6049" i="2"/>
  <c r="I3863" i="2" l="1"/>
  <c r="M3863" i="2" s="1"/>
  <c r="A3863" i="2"/>
  <c r="H3864" i="2"/>
  <c r="A3864" i="2" s="1"/>
  <c r="L3866" i="2"/>
  <c r="L6049" i="2"/>
  <c r="E6049" i="2"/>
  <c r="K6049" i="2"/>
  <c r="G6048" i="2"/>
  <c r="F6048" i="2"/>
  <c r="C6050" i="2"/>
  <c r="L3864" i="2" l="1"/>
  <c r="I3864" i="2"/>
  <c r="M3864" i="2" s="1"/>
  <c r="N3864" i="2"/>
  <c r="D3865" i="2" s="1"/>
  <c r="L6050" i="2"/>
  <c r="E6050" i="2"/>
  <c r="K6050" i="2"/>
  <c r="G6049" i="2"/>
  <c r="F6049" i="2"/>
  <c r="C6051" i="2"/>
  <c r="H3865" i="2" l="1"/>
  <c r="A3865" i="2" s="1"/>
  <c r="L6051" i="2"/>
  <c r="E6051" i="2"/>
  <c r="K6051" i="2"/>
  <c r="G6050" i="2"/>
  <c r="F6050" i="2"/>
  <c r="C6052" i="2"/>
  <c r="I3865" i="2" l="1"/>
  <c r="M3865" i="2" s="1"/>
  <c r="N3865" i="2"/>
  <c r="D3866" i="2" s="1"/>
  <c r="L6052" i="2"/>
  <c r="E6052" i="2"/>
  <c r="K6052" i="2"/>
  <c r="F6051" i="2"/>
  <c r="G6051" i="2"/>
  <c r="C6053" i="2"/>
  <c r="E3866" i="2" l="1"/>
  <c r="H3866" i="2"/>
  <c r="A3866" i="2" s="1"/>
  <c r="L6053" i="2"/>
  <c r="E6053" i="2"/>
  <c r="K6053" i="2"/>
  <c r="F6052" i="2"/>
  <c r="G6052" i="2"/>
  <c r="C6054" i="2"/>
  <c r="N3866" i="2" l="1"/>
  <c r="I3866" i="2"/>
  <c r="M3866" i="2" s="1"/>
  <c r="G3866" i="2"/>
  <c r="F3866" i="2"/>
  <c r="E6054" i="2"/>
  <c r="K6054" i="2"/>
  <c r="F6053" i="2"/>
  <c r="G6053" i="2"/>
  <c r="C6055" i="2"/>
  <c r="H3867" i="2" l="1"/>
  <c r="I3867" i="2" s="1"/>
  <c r="M3867" i="2" s="1"/>
  <c r="D3867" i="2"/>
  <c r="K6055" i="2"/>
  <c r="E6055" i="2"/>
  <c r="F6054" i="2"/>
  <c r="G6054" i="2"/>
  <c r="C6056" i="2"/>
  <c r="E3867" i="2" l="1"/>
  <c r="F3867" i="2" s="1"/>
  <c r="G3867" i="2" s="1"/>
  <c r="A3867" i="2"/>
  <c r="N3867" i="2"/>
  <c r="D3868" i="2" s="1"/>
  <c r="E6056" i="2"/>
  <c r="K6056" i="2"/>
  <c r="F6055" i="2"/>
  <c r="G6055" i="2"/>
  <c r="C6057" i="2"/>
  <c r="E3868" i="2" l="1"/>
  <c r="H3868" i="2"/>
  <c r="A3868" i="2" s="1"/>
  <c r="E6057" i="2"/>
  <c r="K6057" i="2"/>
  <c r="G6056" i="2"/>
  <c r="F6056" i="2"/>
  <c r="C6058" i="2"/>
  <c r="N3868" i="2" l="1"/>
  <c r="I3868" i="2"/>
  <c r="M3868" i="2" s="1"/>
  <c r="H3869" i="2" s="1"/>
  <c r="F3868" i="2"/>
  <c r="G3868" i="2"/>
  <c r="L6058" i="2"/>
  <c r="K6058" i="2"/>
  <c r="G6057" i="2"/>
  <c r="F6057" i="2"/>
  <c r="C6059" i="2"/>
  <c r="I3869" i="2" l="1"/>
  <c r="M3869" i="2" s="1"/>
  <c r="D3869" i="2"/>
  <c r="A3869" i="2" s="1"/>
  <c r="L6059" i="2"/>
  <c r="K6059" i="2"/>
  <c r="C6060" i="2"/>
  <c r="N3869" i="2" l="1"/>
  <c r="L6060" i="2"/>
  <c r="K6060" i="2"/>
  <c r="C6061" i="2"/>
  <c r="D3870" i="2" l="1"/>
  <c r="H3870" i="2"/>
  <c r="L6061" i="2"/>
  <c r="K6061" i="2"/>
  <c r="C6062" i="2"/>
  <c r="A3870" i="2" l="1"/>
  <c r="I3870" i="2"/>
  <c r="M3870" i="2" s="1"/>
  <c r="N3870" i="2"/>
  <c r="E3870" i="2"/>
  <c r="L6062" i="2"/>
  <c r="K6062" i="2"/>
  <c r="E6062" i="2"/>
  <c r="C6063" i="2"/>
  <c r="H3871" i="2" l="1"/>
  <c r="I3871" i="2" s="1"/>
  <c r="M3871" i="2" s="1"/>
  <c r="F3870" i="2"/>
  <c r="G3870" i="2"/>
  <c r="D3871" i="2" s="1"/>
  <c r="L6063" i="2"/>
  <c r="K6063" i="2"/>
  <c r="E6063" i="2"/>
  <c r="F6062" i="2"/>
  <c r="G6062" i="2"/>
  <c r="C6064" i="2"/>
  <c r="A3871" i="2" l="1"/>
  <c r="N3871" i="2"/>
  <c r="L6064" i="2"/>
  <c r="K6064" i="2"/>
  <c r="E6064" i="2"/>
  <c r="G6063" i="2"/>
  <c r="F6063" i="2"/>
  <c r="C6065" i="2"/>
  <c r="D3872" i="2" l="1"/>
  <c r="H3872" i="2"/>
  <c r="L6065" i="2"/>
  <c r="K6065" i="2"/>
  <c r="E6065" i="2"/>
  <c r="F6064" i="2"/>
  <c r="G6064" i="2"/>
  <c r="C6066" i="2"/>
  <c r="I3872" i="2" l="1"/>
  <c r="M3872" i="2" s="1"/>
  <c r="N3872" i="2"/>
  <c r="D3873" i="2" s="1"/>
  <c r="A3872" i="2"/>
  <c r="L6066" i="2"/>
  <c r="K6066" i="2"/>
  <c r="E6066" i="2"/>
  <c r="F6065" i="2"/>
  <c r="G6065" i="2"/>
  <c r="C6067" i="2"/>
  <c r="H3873" i="2" l="1"/>
  <c r="I3873" i="2" s="1"/>
  <c r="M3873" i="2" s="1"/>
  <c r="N3873" i="2"/>
  <c r="D3874" i="2" s="1"/>
  <c r="A3873" i="2"/>
  <c r="L6067" i="2"/>
  <c r="K6067" i="2"/>
  <c r="E6067" i="2"/>
  <c r="F6066" i="2"/>
  <c r="G6066" i="2"/>
  <c r="C6068" i="2"/>
  <c r="H3874" i="2" l="1"/>
  <c r="A3874" i="2" s="1"/>
  <c r="L6068" i="2"/>
  <c r="E6068" i="2"/>
  <c r="K6068" i="2"/>
  <c r="F6067" i="2"/>
  <c r="G6067" i="2"/>
  <c r="C6069" i="2"/>
  <c r="N3874" i="2" l="1"/>
  <c r="D3875" i="2" s="1"/>
  <c r="I3874" i="2"/>
  <c r="M3874" i="2" s="1"/>
  <c r="L6069" i="2"/>
  <c r="E6069" i="2"/>
  <c r="K6069" i="2"/>
  <c r="F6068" i="2"/>
  <c r="G6068" i="2"/>
  <c r="C6070" i="2"/>
  <c r="H3875" i="2" l="1"/>
  <c r="A3875" i="2"/>
  <c r="I3875" i="2"/>
  <c r="M3875" i="2" s="1"/>
  <c r="N3875" i="2"/>
  <c r="D3876" i="2" s="1"/>
  <c r="L6070" i="2"/>
  <c r="E6070" i="2"/>
  <c r="K6070" i="2"/>
  <c r="F6069" i="2"/>
  <c r="G6069" i="2"/>
  <c r="C6071" i="2"/>
  <c r="H3876" i="2" l="1"/>
  <c r="A3876" i="2" s="1"/>
  <c r="L6071" i="2"/>
  <c r="E6071" i="2"/>
  <c r="K6071" i="2"/>
  <c r="F6070" i="2"/>
  <c r="G6070" i="2"/>
  <c r="C6072" i="2"/>
  <c r="N3876" i="2" l="1"/>
  <c r="D3877" i="2" s="1"/>
  <c r="I3876" i="2"/>
  <c r="M3876" i="2" s="1"/>
  <c r="L6072" i="2"/>
  <c r="E6072" i="2"/>
  <c r="K6072" i="2"/>
  <c r="F6071" i="2"/>
  <c r="G6071" i="2"/>
  <c r="C6073" i="2"/>
  <c r="H3877" i="2" l="1"/>
  <c r="L6073" i="2"/>
  <c r="E6073" i="2"/>
  <c r="K6073" i="2"/>
  <c r="F6072" i="2"/>
  <c r="G6072" i="2"/>
  <c r="C6074" i="2"/>
  <c r="N3877" i="2" l="1"/>
  <c r="D3878" i="2" s="1"/>
  <c r="A3877" i="2"/>
  <c r="I3877" i="2"/>
  <c r="M3877" i="2" s="1"/>
  <c r="L6074" i="2"/>
  <c r="K6074" i="2"/>
  <c r="E6074" i="2"/>
  <c r="F6073" i="2"/>
  <c r="G6073" i="2"/>
  <c r="C6075" i="2"/>
  <c r="H3878" i="2" l="1"/>
  <c r="A3878" i="2"/>
  <c r="N3878" i="2"/>
  <c r="D3879" i="2" s="1"/>
  <c r="I3878" i="2"/>
  <c r="M3878" i="2" s="1"/>
  <c r="H3879" i="2"/>
  <c r="N3879" i="2" s="1"/>
  <c r="D3880" i="2" s="1"/>
  <c r="L6075" i="2"/>
  <c r="K6075" i="2"/>
  <c r="E6075" i="2"/>
  <c r="F6074" i="2"/>
  <c r="G6074" i="2"/>
  <c r="C6076" i="2"/>
  <c r="A3879" i="2" l="1"/>
  <c r="I3879" i="2"/>
  <c r="M3879" i="2" s="1"/>
  <c r="H3880" i="2" s="1"/>
  <c r="I3880" i="2" s="1"/>
  <c r="M3880" i="2" s="1"/>
  <c r="L6076" i="2"/>
  <c r="K6076" i="2"/>
  <c r="E6076" i="2"/>
  <c r="G6075" i="2"/>
  <c r="F6075" i="2"/>
  <c r="C6077" i="2"/>
  <c r="A3880" i="2" l="1"/>
  <c r="N3880" i="2"/>
  <c r="D3881" i="2" s="1"/>
  <c r="L6077" i="2"/>
  <c r="K6077" i="2"/>
  <c r="E6077" i="2"/>
  <c r="F6076" i="2"/>
  <c r="G6076" i="2"/>
  <c r="C6078" i="2"/>
  <c r="H3881" i="2" l="1"/>
  <c r="A3881" i="2"/>
  <c r="N3881" i="2"/>
  <c r="D3882" i="2" s="1"/>
  <c r="I3881" i="2"/>
  <c r="M3881" i="2" s="1"/>
  <c r="H3882" i="2" s="1"/>
  <c r="L6078" i="2"/>
  <c r="L3924" i="2"/>
  <c r="K6078" i="2"/>
  <c r="E6078" i="2"/>
  <c r="F6077" i="2"/>
  <c r="G6077" i="2"/>
  <c r="C6079" i="2"/>
  <c r="I3882" i="2" l="1"/>
  <c r="M3882" i="2" s="1"/>
  <c r="N3882" i="2"/>
  <c r="D3883" i="2" s="1"/>
  <c r="A3882" i="2"/>
  <c r="H3883" i="2"/>
  <c r="A3883" i="2" s="1"/>
  <c r="L6079" i="2"/>
  <c r="K6079" i="2"/>
  <c r="E6079" i="2"/>
  <c r="G6078" i="2"/>
  <c r="F6078" i="2"/>
  <c r="C6080" i="2"/>
  <c r="N3883" i="2" l="1"/>
  <c r="D3884" i="2" s="1"/>
  <c r="I3883" i="2"/>
  <c r="M3883" i="2" s="1"/>
  <c r="H3884" i="2" s="1"/>
  <c r="L6080" i="2"/>
  <c r="E6080" i="2"/>
  <c r="K6080" i="2"/>
  <c r="F6079" i="2"/>
  <c r="G6079" i="2"/>
  <c r="C6081" i="2"/>
  <c r="I3884" i="2" l="1"/>
  <c r="M3884" i="2" s="1"/>
  <c r="N3884" i="2"/>
  <c r="D3885" i="2" s="1"/>
  <c r="A3884" i="2"/>
  <c r="L6081" i="2"/>
  <c r="K6081" i="2"/>
  <c r="E6081" i="2"/>
  <c r="G6080" i="2"/>
  <c r="F6080" i="2"/>
  <c r="C6082" i="2"/>
  <c r="H3885" i="2" l="1"/>
  <c r="L6082" i="2"/>
  <c r="E6082" i="2"/>
  <c r="K6082" i="2"/>
  <c r="G6081" i="2"/>
  <c r="F6081" i="2"/>
  <c r="C6083" i="2"/>
  <c r="I3885" i="2" l="1"/>
  <c r="M3885" i="2" s="1"/>
  <c r="N3885" i="2"/>
  <c r="D3886" i="2" s="1"/>
  <c r="A3885" i="2"/>
  <c r="L6083" i="2"/>
  <c r="L3957" i="2"/>
  <c r="E6083" i="2"/>
  <c r="K6083" i="2"/>
  <c r="F6082" i="2"/>
  <c r="G6082" i="2"/>
  <c r="C6084" i="2"/>
  <c r="H3886" i="2" l="1"/>
  <c r="A3886" i="2" s="1"/>
  <c r="L6084" i="2"/>
  <c r="K6084" i="2"/>
  <c r="E6084" i="2"/>
  <c r="F6083" i="2"/>
  <c r="G6083" i="2"/>
  <c r="C6085" i="2"/>
  <c r="I3886" i="2" l="1"/>
  <c r="M3886" i="2" s="1"/>
  <c r="N3886" i="2"/>
  <c r="D3887" i="2" s="1"/>
  <c r="E6085" i="2"/>
  <c r="K6085" i="2"/>
  <c r="G6084" i="2"/>
  <c r="F6084" i="2"/>
  <c r="C6086" i="2"/>
  <c r="H3887" i="2" l="1"/>
  <c r="K6086" i="2"/>
  <c r="E6086" i="2"/>
  <c r="F6085" i="2"/>
  <c r="G6085" i="2"/>
  <c r="C6087" i="2"/>
  <c r="A3887" i="2" l="1"/>
  <c r="N3887" i="2"/>
  <c r="D3888" i="2" s="1"/>
  <c r="I3887" i="2"/>
  <c r="M3887" i="2" s="1"/>
  <c r="E3930" i="2"/>
  <c r="F3930" i="2" s="1"/>
  <c r="G3930" i="2" s="1"/>
  <c r="K6087" i="2"/>
  <c r="E6087" i="2"/>
  <c r="F6086" i="2"/>
  <c r="G6086" i="2"/>
  <c r="C6088" i="2"/>
  <c r="H3888" i="2" l="1"/>
  <c r="I3888" i="2" s="1"/>
  <c r="M3888" i="2" s="1"/>
  <c r="A3888" i="2"/>
  <c r="E3931" i="2"/>
  <c r="F3931" i="2" s="1"/>
  <c r="G3931" i="2" s="1"/>
  <c r="K6088" i="2"/>
  <c r="G6087" i="2"/>
  <c r="F6087" i="2"/>
  <c r="C6089" i="2"/>
  <c r="N3888" i="2" l="1"/>
  <c r="D3889" i="2" s="1"/>
  <c r="L6089" i="2"/>
  <c r="E3961" i="2"/>
  <c r="K6089" i="2"/>
  <c r="C6090" i="2"/>
  <c r="H3889" i="2" l="1"/>
  <c r="N3889" i="2" s="1"/>
  <c r="D3890" i="2" s="1"/>
  <c r="L6090" i="2"/>
  <c r="F3961" i="2"/>
  <c r="G3961" i="2"/>
  <c r="E6090" i="2"/>
  <c r="K6090" i="2"/>
  <c r="C6091" i="2"/>
  <c r="I3889" i="2" l="1"/>
  <c r="M3889" i="2" s="1"/>
  <c r="H3890" i="2" s="1"/>
  <c r="I3890" i="2" s="1"/>
  <c r="M3890" i="2" s="1"/>
  <c r="A3889" i="2"/>
  <c r="L6091" i="2"/>
  <c r="K6091" i="2"/>
  <c r="F6090" i="2"/>
  <c r="G6090" i="2"/>
  <c r="C6092" i="2"/>
  <c r="A3890" i="2" l="1"/>
  <c r="N3890" i="2"/>
  <c r="D3891" i="2" s="1"/>
  <c r="L6092" i="2"/>
  <c r="K6092" i="2"/>
  <c r="E6092" i="2"/>
  <c r="C6093" i="2"/>
  <c r="H3891" i="2" l="1"/>
  <c r="A3891" i="2"/>
  <c r="N3891" i="2"/>
  <c r="D3892" i="2" s="1"/>
  <c r="I3891" i="2"/>
  <c r="M3891" i="2" s="1"/>
  <c r="L6093" i="2"/>
  <c r="K6093" i="2"/>
  <c r="E6093" i="2"/>
  <c r="F6092" i="2"/>
  <c r="G6092" i="2"/>
  <c r="C6094" i="2"/>
  <c r="H3892" i="2" l="1"/>
  <c r="I3892" i="2" s="1"/>
  <c r="M3892" i="2" s="1"/>
  <c r="N3892" i="2"/>
  <c r="D3893" i="2" s="1"/>
  <c r="A3892" i="2"/>
  <c r="L6094" i="2"/>
  <c r="K6094" i="2"/>
  <c r="E6094" i="2"/>
  <c r="G6093" i="2"/>
  <c r="F6093" i="2"/>
  <c r="C6095" i="2"/>
  <c r="H3893" i="2" l="1"/>
  <c r="A3893" i="2"/>
  <c r="L6095" i="2"/>
  <c r="L3958" i="2"/>
  <c r="K6095" i="2"/>
  <c r="E6095" i="2"/>
  <c r="F6094" i="2"/>
  <c r="G6094" i="2"/>
  <c r="C6096" i="2"/>
  <c r="L3893" i="2" l="1"/>
  <c r="I3893" i="2"/>
  <c r="M3893" i="2" s="1"/>
  <c r="N3893" i="2"/>
  <c r="D3894" i="2" s="1"/>
  <c r="L6096" i="2"/>
  <c r="K6096" i="2"/>
  <c r="E6096" i="2"/>
  <c r="F6095" i="2"/>
  <c r="G6095" i="2"/>
  <c r="C6097" i="2"/>
  <c r="H3894" i="2" l="1"/>
  <c r="L3894" i="2" s="1"/>
  <c r="L6097" i="2"/>
  <c r="K6097" i="2"/>
  <c r="E6097" i="2"/>
  <c r="F6096" i="2"/>
  <c r="G6096" i="2"/>
  <c r="C6098" i="2"/>
  <c r="N3894" i="2" l="1"/>
  <c r="D3895" i="2" s="1"/>
  <c r="I3894" i="2"/>
  <c r="M3894" i="2" s="1"/>
  <c r="A3894" i="2"/>
  <c r="L6098" i="2"/>
  <c r="E6098" i="2"/>
  <c r="K6098" i="2"/>
  <c r="F6097" i="2"/>
  <c r="G6097" i="2"/>
  <c r="C6099" i="2"/>
  <c r="H3895" i="2" l="1"/>
  <c r="L3895" i="2" s="1"/>
  <c r="I3895" i="2"/>
  <c r="M3895" i="2" s="1"/>
  <c r="N3895" i="2"/>
  <c r="D3896" i="2" s="1"/>
  <c r="E3896" i="2" s="1"/>
  <c r="A3895" i="2"/>
  <c r="L6099" i="2"/>
  <c r="E6099" i="2"/>
  <c r="K6099" i="2"/>
  <c r="F6098" i="2"/>
  <c r="G6098" i="2"/>
  <c r="C6100" i="2"/>
  <c r="F3896" i="2" l="1"/>
  <c r="G3896" i="2"/>
  <c r="H3896" i="2"/>
  <c r="L6100" i="2"/>
  <c r="E6100" i="2"/>
  <c r="K6100" i="2"/>
  <c r="F6099" i="2"/>
  <c r="G6099" i="2"/>
  <c r="C6101" i="2"/>
  <c r="I3896" i="2" l="1"/>
  <c r="M3896" i="2" s="1"/>
  <c r="N3896" i="2"/>
  <c r="D3897" i="2" s="1"/>
  <c r="A3896" i="2"/>
  <c r="L3897" i="2"/>
  <c r="L6101" i="2"/>
  <c r="E6101" i="2"/>
  <c r="K6101" i="2"/>
  <c r="F6100" i="2"/>
  <c r="G6100" i="2"/>
  <c r="C6102" i="2"/>
  <c r="H3897" i="2" l="1"/>
  <c r="A3897" i="2"/>
  <c r="N3897" i="2"/>
  <c r="D3898" i="2" s="1"/>
  <c r="E3898" i="2" s="1"/>
  <c r="I3897" i="2"/>
  <c r="M3897" i="2" s="1"/>
  <c r="L6102" i="2"/>
  <c r="E6102" i="2"/>
  <c r="K6102" i="2"/>
  <c r="F6101" i="2"/>
  <c r="G6101" i="2"/>
  <c r="C6103" i="2"/>
  <c r="H3898" i="2" l="1"/>
  <c r="F3898" i="2"/>
  <c r="G3898" i="2"/>
  <c r="N3898" i="2"/>
  <c r="I3898" i="2"/>
  <c r="M3898" i="2" s="1"/>
  <c r="A3898" i="2"/>
  <c r="L6103" i="2"/>
  <c r="E6103" i="2"/>
  <c r="K6103" i="2"/>
  <c r="F6102" i="2"/>
  <c r="G6102" i="2"/>
  <c r="C6104" i="2"/>
  <c r="H3899" i="2" l="1"/>
  <c r="I3899" i="2" s="1"/>
  <c r="M3899" i="2" s="1"/>
  <c r="D3899" i="2"/>
  <c r="E3899" i="2" s="1"/>
  <c r="L6104" i="2"/>
  <c r="K6104" i="2"/>
  <c r="E6104" i="2"/>
  <c r="F6103" i="2"/>
  <c r="G6103" i="2"/>
  <c r="C6105" i="2"/>
  <c r="F3899" i="2" l="1"/>
  <c r="G3899" i="2"/>
  <c r="A3899" i="2"/>
  <c r="N3899" i="2"/>
  <c r="H3900" i="2" s="1"/>
  <c r="L6105" i="2"/>
  <c r="K6105" i="2"/>
  <c r="E6105" i="2"/>
  <c r="F6104" i="2"/>
  <c r="G6104" i="2"/>
  <c r="C6106" i="2"/>
  <c r="D3900" i="2" l="1"/>
  <c r="A3900" i="2" s="1"/>
  <c r="I3900" i="2"/>
  <c r="M3900" i="2" s="1"/>
  <c r="N3900" i="2"/>
  <c r="D3901" i="2" s="1"/>
  <c r="L6106" i="2"/>
  <c r="K6106" i="2"/>
  <c r="E6106" i="2"/>
  <c r="G6105" i="2"/>
  <c r="F6105" i="2"/>
  <c r="C6107" i="2"/>
  <c r="H3901" i="2" l="1"/>
  <c r="I3901" i="2" s="1"/>
  <c r="M3901" i="2" s="1"/>
  <c r="L6107" i="2"/>
  <c r="K6107" i="2"/>
  <c r="E6107" i="2"/>
  <c r="F6106" i="2"/>
  <c r="G6106" i="2"/>
  <c r="C6108" i="2"/>
  <c r="A3901" i="2" l="1"/>
  <c r="N3901" i="2"/>
  <c r="D3902" i="2" s="1"/>
  <c r="L6108" i="2"/>
  <c r="K6108" i="2"/>
  <c r="E6108" i="2"/>
  <c r="F6107" i="2"/>
  <c r="G6107" i="2"/>
  <c r="C6109" i="2"/>
  <c r="H3902" i="2" l="1"/>
  <c r="I3902" i="2" s="1"/>
  <c r="M3902" i="2" s="1"/>
  <c r="L6109" i="2"/>
  <c r="K6109" i="2"/>
  <c r="E6109" i="2"/>
  <c r="F6108" i="2"/>
  <c r="G6108" i="2"/>
  <c r="C6110" i="2"/>
  <c r="A3902" i="2" l="1"/>
  <c r="N3902" i="2"/>
  <c r="D3903" i="2" s="1"/>
  <c r="L6110" i="2"/>
  <c r="E6110" i="2"/>
  <c r="K6110" i="2"/>
  <c r="F6109" i="2"/>
  <c r="G6109" i="2"/>
  <c r="C6111" i="2"/>
  <c r="H3903" i="2" l="1"/>
  <c r="A3903" i="2" s="1"/>
  <c r="L6111" i="2"/>
  <c r="E6111" i="2"/>
  <c r="K6111" i="2"/>
  <c r="F6110" i="2"/>
  <c r="G6110" i="2"/>
  <c r="C6112" i="2"/>
  <c r="I3903" i="2" l="1"/>
  <c r="M3903" i="2" s="1"/>
  <c r="N3903" i="2"/>
  <c r="D3904" i="2" s="1"/>
  <c r="L6112" i="2"/>
  <c r="E6112" i="2"/>
  <c r="K6112" i="2"/>
  <c r="F6111" i="2"/>
  <c r="G6111" i="2"/>
  <c r="C6113" i="2"/>
  <c r="H3904" i="2" l="1"/>
  <c r="I3904" i="2" s="1"/>
  <c r="M3904" i="2" s="1"/>
  <c r="L6113" i="2"/>
  <c r="E6113" i="2"/>
  <c r="K6113" i="2"/>
  <c r="F6112" i="2"/>
  <c r="G6112" i="2"/>
  <c r="C6114" i="2"/>
  <c r="N3904" i="2" l="1"/>
  <c r="D3905" i="2" s="1"/>
  <c r="A3904" i="2"/>
  <c r="L6114" i="2"/>
  <c r="E6114" i="2"/>
  <c r="K6114" i="2"/>
  <c r="F6113" i="2"/>
  <c r="G6113" i="2"/>
  <c r="C6115" i="2"/>
  <c r="H3905" i="2" l="1"/>
  <c r="N3905" i="2" s="1"/>
  <c r="D3906" i="2" s="1"/>
  <c r="E6115" i="2"/>
  <c r="K6115" i="2"/>
  <c r="F6114" i="2"/>
  <c r="G6114" i="2"/>
  <c r="C6116" i="2"/>
  <c r="I3905" i="2" l="1"/>
  <c r="M3905" i="2" s="1"/>
  <c r="H3906" i="2" s="1"/>
  <c r="I3906" i="2" s="1"/>
  <c r="M3906" i="2" s="1"/>
  <c r="A3905" i="2"/>
  <c r="A3906" i="2"/>
  <c r="N3906" i="2"/>
  <c r="D3907" i="2" s="1"/>
  <c r="E6116" i="2"/>
  <c r="K6116" i="2"/>
  <c r="F6115" i="2"/>
  <c r="G6115" i="2"/>
  <c r="C6117" i="2"/>
  <c r="H3907" i="2" l="1"/>
  <c r="N3907" i="2" s="1"/>
  <c r="D3908" i="2" s="1"/>
  <c r="A3907" i="2"/>
  <c r="L6117" i="2"/>
  <c r="E6117" i="2"/>
  <c r="K6117" i="2"/>
  <c r="F6116" i="2"/>
  <c r="G6116" i="2"/>
  <c r="C6118" i="2"/>
  <c r="I3907" i="2" l="1"/>
  <c r="M3907" i="2" s="1"/>
  <c r="H3908" i="2"/>
  <c r="N3908" i="2" s="1"/>
  <c r="D3909" i="2" s="1"/>
  <c r="K6118" i="2"/>
  <c r="E6118" i="2"/>
  <c r="G6117" i="2"/>
  <c r="F6117" i="2"/>
  <c r="C6119" i="2"/>
  <c r="A3908" i="2" l="1"/>
  <c r="I3908" i="2"/>
  <c r="M3908" i="2" s="1"/>
  <c r="H3909" i="2" s="1"/>
  <c r="I3909" i="2" s="1"/>
  <c r="M3909" i="2" s="1"/>
  <c r="L6119" i="2"/>
  <c r="K6119" i="2"/>
  <c r="F6118" i="2"/>
  <c r="G6118" i="2"/>
  <c r="C6120" i="2"/>
  <c r="A3909" i="2" l="1"/>
  <c r="N3909" i="2"/>
  <c r="D3910" i="2" s="1"/>
  <c r="L6120" i="2"/>
  <c r="K6120" i="2"/>
  <c r="C6121" i="2"/>
  <c r="H3910" i="2" l="1"/>
  <c r="I3910" i="2" s="1"/>
  <c r="M3910" i="2" s="1"/>
  <c r="A3910" i="2"/>
  <c r="L6121" i="2"/>
  <c r="K6121" i="2"/>
  <c r="C6122" i="2"/>
  <c r="N3910" i="2" l="1"/>
  <c r="D3911" i="2" s="1"/>
  <c r="L6122" i="2"/>
  <c r="K6122" i="2"/>
  <c r="C6123" i="2"/>
  <c r="H3911" i="2" l="1"/>
  <c r="N3911" i="2" s="1"/>
  <c r="D3912" i="2" s="1"/>
  <c r="L6123" i="2"/>
  <c r="K6123" i="2"/>
  <c r="E6123" i="2"/>
  <c r="C6124" i="2"/>
  <c r="A3911" i="2" l="1"/>
  <c r="I3911" i="2"/>
  <c r="M3911" i="2" s="1"/>
  <c r="H3912" i="2"/>
  <c r="I3912" i="2" s="1"/>
  <c r="M3912" i="2" s="1"/>
  <c r="L6124" i="2"/>
  <c r="K6124" i="2"/>
  <c r="E6124" i="2"/>
  <c r="F6123" i="2"/>
  <c r="G6123" i="2"/>
  <c r="C6125" i="2"/>
  <c r="A3912" i="2" l="1"/>
  <c r="N3912" i="2"/>
  <c r="D3913" i="2" s="1"/>
  <c r="L6125" i="2"/>
  <c r="K6125" i="2"/>
  <c r="E6125" i="2"/>
  <c r="G6124" i="2"/>
  <c r="F6124" i="2"/>
  <c r="C6126" i="2"/>
  <c r="H3913" i="2" l="1"/>
  <c r="N3913" i="2" s="1"/>
  <c r="D3914" i="2" s="1"/>
  <c r="A3913" i="2"/>
  <c r="I3913" i="2"/>
  <c r="M3913" i="2" s="1"/>
  <c r="H3914" i="2"/>
  <c r="N3914" i="2" s="1"/>
  <c r="D3915" i="2" s="1"/>
  <c r="L6126" i="2"/>
  <c r="K6126" i="2"/>
  <c r="E6126" i="2"/>
  <c r="F6125" i="2"/>
  <c r="G6125" i="2"/>
  <c r="C6127" i="2"/>
  <c r="A3914" i="2" l="1"/>
  <c r="I3914" i="2"/>
  <c r="M3914" i="2" s="1"/>
  <c r="H3915" i="2" s="1"/>
  <c r="I3915" i="2" s="1"/>
  <c r="M3915" i="2" s="1"/>
  <c r="L6127" i="2"/>
  <c r="K6127" i="2"/>
  <c r="E6127" i="2"/>
  <c r="F6126" i="2"/>
  <c r="G6126" i="2"/>
  <c r="C6128" i="2"/>
  <c r="A3915" i="2" l="1"/>
  <c r="N3915" i="2"/>
  <c r="D3916" i="2" s="1"/>
  <c r="L6128" i="2"/>
  <c r="K6128" i="2"/>
  <c r="E6128" i="2"/>
  <c r="F6127" i="2"/>
  <c r="G6127" i="2"/>
  <c r="C6129" i="2"/>
  <c r="H3916" i="2" l="1"/>
  <c r="N3916" i="2" s="1"/>
  <c r="D3917" i="2" s="1"/>
  <c r="L6129" i="2"/>
  <c r="E6129" i="2"/>
  <c r="K6129" i="2"/>
  <c r="F6128" i="2"/>
  <c r="G6128" i="2"/>
  <c r="C6130" i="2"/>
  <c r="A3916" i="2" l="1"/>
  <c r="I3916" i="2"/>
  <c r="M3916" i="2" s="1"/>
  <c r="H3917" i="2" s="1"/>
  <c r="I3917" i="2" s="1"/>
  <c r="M3917" i="2" s="1"/>
  <c r="L6130" i="2"/>
  <c r="E6130" i="2"/>
  <c r="K6130" i="2"/>
  <c r="F6129" i="2"/>
  <c r="G6129" i="2"/>
  <c r="C6131" i="2"/>
  <c r="A3917" i="2" l="1"/>
  <c r="N3917" i="2"/>
  <c r="D3918" i="2" s="1"/>
  <c r="L6131" i="2"/>
  <c r="L3988" i="2"/>
  <c r="E6131" i="2"/>
  <c r="K6131" i="2"/>
  <c r="F6130" i="2"/>
  <c r="G6130" i="2"/>
  <c r="C6132" i="2"/>
  <c r="H3918" i="2" l="1"/>
  <c r="N3918" i="2" s="1"/>
  <c r="D3919" i="2" s="1"/>
  <c r="L6132" i="2"/>
  <c r="E3957" i="2"/>
  <c r="G3957" i="2" s="1"/>
  <c r="E6132" i="2"/>
  <c r="K6132" i="2"/>
  <c r="F6131" i="2"/>
  <c r="G6131" i="2"/>
  <c r="C6133" i="2"/>
  <c r="A3918" i="2" l="1"/>
  <c r="I3918" i="2"/>
  <c r="M3918" i="2" s="1"/>
  <c r="H3919" i="2" s="1"/>
  <c r="N3919" i="2" s="1"/>
  <c r="D3920" i="2" s="1"/>
  <c r="F3957" i="2"/>
  <c r="L6133" i="2"/>
  <c r="E6133" i="2"/>
  <c r="K6133" i="2"/>
  <c r="F6132" i="2"/>
  <c r="G6132" i="2"/>
  <c r="C6134" i="2"/>
  <c r="A3919" i="2" l="1"/>
  <c r="I3919" i="2"/>
  <c r="M3919" i="2" s="1"/>
  <c r="H3920" i="2" s="1"/>
  <c r="A3920" i="2" s="1"/>
  <c r="L6134" i="2"/>
  <c r="E6134" i="2"/>
  <c r="K6134" i="2"/>
  <c r="F6133" i="2"/>
  <c r="G6133" i="2"/>
  <c r="C6135" i="2"/>
  <c r="I3920" i="2" l="1"/>
  <c r="M3920" i="2" s="1"/>
  <c r="N3920" i="2"/>
  <c r="D3921" i="2" s="1"/>
  <c r="L6135" i="2"/>
  <c r="K6135" i="2"/>
  <c r="E6135" i="2"/>
  <c r="F6134" i="2"/>
  <c r="G6134" i="2"/>
  <c r="C6136" i="2"/>
  <c r="H3921" i="2" l="1"/>
  <c r="A3921" i="2" s="1"/>
  <c r="L6136" i="2"/>
  <c r="K6136" i="2"/>
  <c r="E6136" i="2"/>
  <c r="F6135" i="2"/>
  <c r="G6135" i="2"/>
  <c r="C6137" i="2"/>
  <c r="N3921" i="2" l="1"/>
  <c r="D3922" i="2" s="1"/>
  <c r="I3921" i="2"/>
  <c r="M3921" i="2" s="1"/>
  <c r="L6137" i="2"/>
  <c r="K6137" i="2"/>
  <c r="E6137" i="2"/>
  <c r="G6136" i="2"/>
  <c r="F6136" i="2"/>
  <c r="C6138" i="2"/>
  <c r="H3922" i="2" l="1"/>
  <c r="I3922" i="2" s="1"/>
  <c r="M3922" i="2" s="1"/>
  <c r="L6138" i="2"/>
  <c r="K6138" i="2"/>
  <c r="E6138" i="2"/>
  <c r="F6137" i="2"/>
  <c r="G6137" i="2"/>
  <c r="C6139" i="2"/>
  <c r="A3922" i="2" l="1"/>
  <c r="N3922" i="2"/>
  <c r="D3923" i="2" s="1"/>
  <c r="L6139" i="2"/>
  <c r="E6139" i="2"/>
  <c r="K6139" i="2"/>
  <c r="F6138" i="2"/>
  <c r="G6138" i="2"/>
  <c r="C6140" i="2"/>
  <c r="H3923" i="2" l="1"/>
  <c r="A3923" i="2"/>
  <c r="L3923" i="2"/>
  <c r="N3923" i="2"/>
  <c r="D3924" i="2" s="1"/>
  <c r="I3923" i="2"/>
  <c r="M3923" i="2" s="1"/>
  <c r="L6140" i="2"/>
  <c r="K6140" i="2"/>
  <c r="E6140" i="2"/>
  <c r="G6139" i="2"/>
  <c r="F6139" i="2"/>
  <c r="C6141" i="2"/>
  <c r="H3924" i="2" l="1"/>
  <c r="A3924" i="2" s="1"/>
  <c r="L6141" i="2"/>
  <c r="E3992" i="2"/>
  <c r="E6141" i="2"/>
  <c r="K6141" i="2"/>
  <c r="G6140" i="2"/>
  <c r="F6140" i="2"/>
  <c r="C6142" i="2"/>
  <c r="N3924" i="2" l="1"/>
  <c r="D3925" i="2" s="1"/>
  <c r="I3924" i="2"/>
  <c r="M3924" i="2" s="1"/>
  <c r="L6142" i="2"/>
  <c r="G3992" i="2"/>
  <c r="F3992" i="2"/>
  <c r="E6142" i="2"/>
  <c r="K6142" i="2"/>
  <c r="G6141" i="2"/>
  <c r="F6141" i="2"/>
  <c r="C6143" i="2"/>
  <c r="H3925" i="2" l="1"/>
  <c r="N3925" i="2"/>
  <c r="D3926" i="2" s="1"/>
  <c r="L3925" i="2"/>
  <c r="I3925" i="2"/>
  <c r="M3925" i="2" s="1"/>
  <c r="A3925" i="2"/>
  <c r="L6143" i="2"/>
  <c r="K6143" i="2"/>
  <c r="E6143" i="2"/>
  <c r="G6142" i="2"/>
  <c r="F6142" i="2"/>
  <c r="C6144" i="2"/>
  <c r="H3926" i="2" l="1"/>
  <c r="A3926" i="2" s="1"/>
  <c r="L6144" i="2"/>
  <c r="K6144" i="2"/>
  <c r="E6144" i="2"/>
  <c r="F6143" i="2"/>
  <c r="G6143" i="2"/>
  <c r="C6145" i="2"/>
  <c r="N3926" i="2" l="1"/>
  <c r="D3927" i="2" s="1"/>
  <c r="E3927" i="2" s="1"/>
  <c r="G3927" i="2" s="1"/>
  <c r="L3926" i="2"/>
  <c r="I3926" i="2"/>
  <c r="M3926" i="2" s="1"/>
  <c r="L6145" i="2"/>
  <c r="E6145" i="2"/>
  <c r="K6145" i="2"/>
  <c r="F6144" i="2"/>
  <c r="G6144" i="2"/>
  <c r="C6146" i="2"/>
  <c r="F3927" i="2" l="1"/>
  <c r="H3927" i="2"/>
  <c r="I3927" i="2" s="1"/>
  <c r="M3927" i="2" s="1"/>
  <c r="E6146" i="2"/>
  <c r="K6146" i="2"/>
  <c r="F6145" i="2"/>
  <c r="G6145" i="2"/>
  <c r="C6147" i="2"/>
  <c r="N3927" i="2" l="1"/>
  <c r="D3928" i="2" s="1"/>
  <c r="E3928" i="2" s="1"/>
  <c r="F3928" i="2" s="1"/>
  <c r="G3928" i="2" s="1"/>
  <c r="A3927" i="2"/>
  <c r="E6147" i="2"/>
  <c r="K6147" i="2"/>
  <c r="F6146" i="2"/>
  <c r="G6146" i="2"/>
  <c r="C6148" i="2"/>
  <c r="H3928" i="2" l="1"/>
  <c r="I3928" i="2" s="1"/>
  <c r="M3928" i="2" s="1"/>
  <c r="E3929" i="2"/>
  <c r="K6148" i="2"/>
  <c r="E6148" i="2"/>
  <c r="F6147" i="2"/>
  <c r="G6147" i="2"/>
  <c r="C6149" i="2"/>
  <c r="N3928" i="2" l="1"/>
  <c r="D3929" i="2" s="1"/>
  <c r="A3928" i="2"/>
  <c r="H3929" i="2"/>
  <c r="A3929" i="2" s="1"/>
  <c r="I3929" i="2"/>
  <c r="M3929" i="2" s="1"/>
  <c r="G3929" i="2"/>
  <c r="F3929" i="2"/>
  <c r="K6149" i="2"/>
  <c r="G6148" i="2"/>
  <c r="F6148" i="2"/>
  <c r="C6150" i="2"/>
  <c r="N3929" i="2" l="1"/>
  <c r="D3930" i="2"/>
  <c r="H3930" i="2"/>
  <c r="L6150" i="2"/>
  <c r="K6150" i="2"/>
  <c r="C6151" i="2"/>
  <c r="I3930" i="2" l="1"/>
  <c r="M3930" i="2" s="1"/>
  <c r="N3930" i="2"/>
  <c r="H3931" i="2" s="1"/>
  <c r="A3930" i="2"/>
  <c r="L6151" i="2"/>
  <c r="K6151" i="2"/>
  <c r="C6152" i="2"/>
  <c r="I3931" i="2" l="1"/>
  <c r="M3931" i="2" s="1"/>
  <c r="D3931" i="2"/>
  <c r="A3931" i="2" s="1"/>
  <c r="L6152" i="2"/>
  <c r="K6152" i="2"/>
  <c r="C6153" i="2"/>
  <c r="N3931" i="2" l="1"/>
  <c r="D3932" i="2" s="1"/>
  <c r="L6153" i="2"/>
  <c r="K6153" i="2"/>
  <c r="E6153" i="2"/>
  <c r="C6154" i="2"/>
  <c r="H3932" i="2" l="1"/>
  <c r="L6154" i="2"/>
  <c r="K6154" i="2"/>
  <c r="E6154" i="2"/>
  <c r="F6153" i="2"/>
  <c r="G6153" i="2"/>
  <c r="C6155" i="2"/>
  <c r="N3932" i="2" l="1"/>
  <c r="D3933" i="2" s="1"/>
  <c r="I3932" i="2"/>
  <c r="M3932" i="2" s="1"/>
  <c r="A3932" i="2"/>
  <c r="L6155" i="2"/>
  <c r="K6155" i="2"/>
  <c r="E6155" i="2"/>
  <c r="G6154" i="2"/>
  <c r="F6154" i="2"/>
  <c r="C6156" i="2"/>
  <c r="H3933" i="2" l="1"/>
  <c r="I3933" i="2" s="1"/>
  <c r="M3933" i="2" s="1"/>
  <c r="L6156" i="2"/>
  <c r="K6156" i="2"/>
  <c r="E6156" i="2"/>
  <c r="F6155" i="2"/>
  <c r="G6155" i="2"/>
  <c r="C6157" i="2"/>
  <c r="A3933" i="2" l="1"/>
  <c r="N3933" i="2"/>
  <c r="D3934" i="2" s="1"/>
  <c r="L6157" i="2"/>
  <c r="K6157" i="2"/>
  <c r="E6157" i="2"/>
  <c r="F6156" i="2"/>
  <c r="G6156" i="2"/>
  <c r="C6158" i="2"/>
  <c r="H3934" i="2" l="1"/>
  <c r="A3934" i="2" s="1"/>
  <c r="L6158" i="2"/>
  <c r="K6158" i="2"/>
  <c r="E6158" i="2"/>
  <c r="F6157" i="2"/>
  <c r="G6157" i="2"/>
  <c r="C6159" i="2"/>
  <c r="I3934" i="2" l="1"/>
  <c r="M3934" i="2" s="1"/>
  <c r="N3934" i="2"/>
  <c r="D3935" i="2" s="1"/>
  <c r="L6159" i="2"/>
  <c r="E6159" i="2"/>
  <c r="K6159" i="2"/>
  <c r="F6158" i="2"/>
  <c r="G6158" i="2"/>
  <c r="C6160" i="2"/>
  <c r="H3935" i="2" l="1"/>
  <c r="L6160" i="2"/>
  <c r="E6160" i="2"/>
  <c r="K6160" i="2"/>
  <c r="F6159" i="2"/>
  <c r="G6159" i="2"/>
  <c r="C6161" i="2"/>
  <c r="N3935" i="2" l="1"/>
  <c r="D3936" i="2" s="1"/>
  <c r="I3935" i="2"/>
  <c r="M3935" i="2" s="1"/>
  <c r="H3936" i="2" s="1"/>
  <c r="A3935" i="2"/>
  <c r="L6161" i="2"/>
  <c r="E6161" i="2"/>
  <c r="K6161" i="2"/>
  <c r="F6160" i="2"/>
  <c r="G6160" i="2"/>
  <c r="C6162" i="2"/>
  <c r="I3936" i="2" l="1"/>
  <c r="M3936" i="2" s="1"/>
  <c r="N3936" i="2"/>
  <c r="D3937" i="2" s="1"/>
  <c r="A3936" i="2"/>
  <c r="L6162" i="2"/>
  <c r="E6162" i="2"/>
  <c r="K6162" i="2"/>
  <c r="F6161" i="2"/>
  <c r="G6161" i="2"/>
  <c r="C6163" i="2"/>
  <c r="H3937" i="2" l="1"/>
  <c r="N3937" i="2" s="1"/>
  <c r="D3938" i="2" s="1"/>
  <c r="L6163" i="2"/>
  <c r="E6163" i="2"/>
  <c r="K6163" i="2"/>
  <c r="F6162" i="2"/>
  <c r="G6162" i="2"/>
  <c r="C6164" i="2"/>
  <c r="A3937" i="2" l="1"/>
  <c r="I3937" i="2"/>
  <c r="M3937" i="2" s="1"/>
  <c r="H3938" i="2" s="1"/>
  <c r="L6164" i="2"/>
  <c r="E6164" i="2"/>
  <c r="K6164" i="2"/>
  <c r="F6163" i="2"/>
  <c r="G6163" i="2"/>
  <c r="C6165" i="2"/>
  <c r="I3938" i="2" l="1"/>
  <c r="M3938" i="2" s="1"/>
  <c r="N3938" i="2"/>
  <c r="D3939" i="2" s="1"/>
  <c r="A3938" i="2"/>
  <c r="H3939" i="2"/>
  <c r="I3939" i="2" s="1"/>
  <c r="M3939" i="2" s="1"/>
  <c r="L6165" i="2"/>
  <c r="K6165" i="2"/>
  <c r="E6165" i="2"/>
  <c r="F6164" i="2"/>
  <c r="G6164" i="2"/>
  <c r="C6166" i="2"/>
  <c r="N3939" i="2" l="1"/>
  <c r="D3940" i="2" s="1"/>
  <c r="A3939" i="2"/>
  <c r="H3940" i="2"/>
  <c r="I3940" i="2" s="1"/>
  <c r="M3940" i="2" s="1"/>
  <c r="L6166" i="2"/>
  <c r="K6166" i="2"/>
  <c r="E6166" i="2"/>
  <c r="F6165" i="2"/>
  <c r="G6165" i="2"/>
  <c r="C6167" i="2"/>
  <c r="A3940" i="2" l="1"/>
  <c r="N3940" i="2"/>
  <c r="D3941" i="2" s="1"/>
  <c r="L6167" i="2"/>
  <c r="K6167" i="2"/>
  <c r="E6167" i="2"/>
  <c r="G6166" i="2"/>
  <c r="F6166" i="2"/>
  <c r="C6168" i="2"/>
  <c r="H3941" i="2" l="1"/>
  <c r="A3941" i="2" s="1"/>
  <c r="N3941" i="2"/>
  <c r="D3942" i="2" s="1"/>
  <c r="L6168" i="2"/>
  <c r="K6168" i="2"/>
  <c r="E6168" i="2"/>
  <c r="F6167" i="2"/>
  <c r="G6167" i="2"/>
  <c r="C6169" i="2"/>
  <c r="I3941" i="2" l="1"/>
  <c r="M3941" i="2" s="1"/>
  <c r="H3942" i="2"/>
  <c r="L6169" i="2"/>
  <c r="K6169" i="2"/>
  <c r="E6169" i="2"/>
  <c r="F6168" i="2"/>
  <c r="G6168" i="2"/>
  <c r="C6170" i="2"/>
  <c r="N3942" i="2" l="1"/>
  <c r="D3943" i="2" s="1"/>
  <c r="I3942" i="2"/>
  <c r="M3942" i="2" s="1"/>
  <c r="A3942" i="2"/>
  <c r="L6170" i="2"/>
  <c r="K6170" i="2"/>
  <c r="E6170" i="2"/>
  <c r="G6169" i="2"/>
  <c r="F6169" i="2"/>
  <c r="C6171" i="2"/>
  <c r="H3943" i="2" l="1"/>
  <c r="I3943" i="2" s="1"/>
  <c r="M3943" i="2" s="1"/>
  <c r="A3943" i="2"/>
  <c r="L6171" i="2"/>
  <c r="E6171" i="2"/>
  <c r="K6171" i="2"/>
  <c r="F6170" i="2"/>
  <c r="G6170" i="2"/>
  <c r="C6172" i="2"/>
  <c r="N3943" i="2" l="1"/>
  <c r="D3944" i="2" s="1"/>
  <c r="H3944" i="2"/>
  <c r="L6172" i="2"/>
  <c r="E6172" i="2"/>
  <c r="K6172" i="2"/>
  <c r="F6171" i="2"/>
  <c r="G6171" i="2"/>
  <c r="C6173" i="2"/>
  <c r="N3944" i="2" l="1"/>
  <c r="D3945" i="2" s="1"/>
  <c r="I3944" i="2"/>
  <c r="M3944" i="2" s="1"/>
  <c r="A3944" i="2"/>
  <c r="L6173" i="2"/>
  <c r="E6173" i="2"/>
  <c r="K6173" i="2"/>
  <c r="G6172" i="2"/>
  <c r="F6172" i="2"/>
  <c r="C6174" i="2"/>
  <c r="H3945" i="2" l="1"/>
  <c r="N3945" i="2" s="1"/>
  <c r="D3946" i="2" s="1"/>
  <c r="L6174" i="2"/>
  <c r="E6174" i="2"/>
  <c r="K6174" i="2"/>
  <c r="G6173" i="2"/>
  <c r="F6173" i="2"/>
  <c r="C6175" i="2"/>
  <c r="A3945" i="2" l="1"/>
  <c r="I3945" i="2"/>
  <c r="M3945" i="2" s="1"/>
  <c r="H3946" i="2"/>
  <c r="N3946" i="2" s="1"/>
  <c r="D3947" i="2" s="1"/>
  <c r="L6175" i="2"/>
  <c r="E6175" i="2"/>
  <c r="K6175" i="2"/>
  <c r="F6174" i="2"/>
  <c r="G6174" i="2"/>
  <c r="C6176" i="2"/>
  <c r="A3946" i="2" l="1"/>
  <c r="I3946" i="2"/>
  <c r="M3946" i="2" s="1"/>
  <c r="H3947" i="2" s="1"/>
  <c r="A3947" i="2" s="1"/>
  <c r="L4019" i="2"/>
  <c r="E6176" i="2"/>
  <c r="K6176" i="2"/>
  <c r="F6175" i="2"/>
  <c r="G6175" i="2"/>
  <c r="C6177" i="2"/>
  <c r="I3947" i="2" l="1"/>
  <c r="M3947" i="2" s="1"/>
  <c r="N3947" i="2"/>
  <c r="D3948" i="2" s="1"/>
  <c r="K6177" i="2"/>
  <c r="E6177" i="2"/>
  <c r="F6176" i="2"/>
  <c r="G6176" i="2"/>
  <c r="C6178" i="2"/>
  <c r="H3948" i="2" l="1"/>
  <c r="I3948" i="2" s="1"/>
  <c r="M3948" i="2" s="1"/>
  <c r="E6178" i="2"/>
  <c r="K6178" i="2"/>
  <c r="F6177" i="2"/>
  <c r="G6177" i="2"/>
  <c r="C6179" i="2"/>
  <c r="N3948" i="2" l="1"/>
  <c r="D3949" i="2" s="1"/>
  <c r="A3948" i="2"/>
  <c r="K6179" i="2"/>
  <c r="E6179" i="2"/>
  <c r="G6178" i="2"/>
  <c r="F6178" i="2"/>
  <c r="C6180" i="2"/>
  <c r="H3949" i="2" l="1"/>
  <c r="L3984" i="2"/>
  <c r="L6180" i="2"/>
  <c r="K6180" i="2"/>
  <c r="F6179" i="2"/>
  <c r="G6179" i="2"/>
  <c r="C6181" i="2"/>
  <c r="I3949" i="2" l="1"/>
  <c r="M3949" i="2" s="1"/>
  <c r="N3949" i="2"/>
  <c r="D3950" i="2" s="1"/>
  <c r="A3949" i="2"/>
  <c r="L6181" i="2"/>
  <c r="K6181" i="2"/>
  <c r="C6182" i="2"/>
  <c r="H3950" i="2" l="1"/>
  <c r="A3950" i="2" s="1"/>
  <c r="L6182" i="2"/>
  <c r="K6182" i="2"/>
  <c r="C6183" i="2"/>
  <c r="I3950" i="2" l="1"/>
  <c r="M3950" i="2" s="1"/>
  <c r="N3950" i="2"/>
  <c r="D3951" i="2" s="1"/>
  <c r="L6183" i="2"/>
  <c r="K6183" i="2"/>
  <c r="C6184" i="2"/>
  <c r="H3951" i="2" l="1"/>
  <c r="A3951" i="2" s="1"/>
  <c r="L6184" i="2"/>
  <c r="K6184" i="2"/>
  <c r="E6184" i="2"/>
  <c r="C6185" i="2"/>
  <c r="N3951" i="2" l="1"/>
  <c r="D3952" i="2" s="1"/>
  <c r="I3951" i="2"/>
  <c r="M3951" i="2" s="1"/>
  <c r="H3952" i="2" s="1"/>
  <c r="L6185" i="2"/>
  <c r="K6185" i="2"/>
  <c r="E6185" i="2"/>
  <c r="F6184" i="2"/>
  <c r="G6184" i="2"/>
  <c r="C6186" i="2"/>
  <c r="I3952" i="2" l="1"/>
  <c r="M3952" i="2" s="1"/>
  <c r="N3952" i="2"/>
  <c r="D3953" i="2" s="1"/>
  <c r="A3952" i="2"/>
  <c r="L6186" i="2"/>
  <c r="K6186" i="2"/>
  <c r="E6186" i="2"/>
  <c r="G6185" i="2"/>
  <c r="F6185" i="2"/>
  <c r="C6187" i="2"/>
  <c r="H3953" i="2" l="1"/>
  <c r="L6187" i="2"/>
  <c r="K6187" i="2"/>
  <c r="E6187" i="2"/>
  <c r="F6186" i="2"/>
  <c r="G6186" i="2"/>
  <c r="C6188" i="2"/>
  <c r="A3953" i="2" l="1"/>
  <c r="I3953" i="2"/>
  <c r="M3953" i="2" s="1"/>
  <c r="N3953" i="2"/>
  <c r="D3954" i="2" s="1"/>
  <c r="L6188" i="2"/>
  <c r="K6188" i="2"/>
  <c r="E6188" i="2"/>
  <c r="F6187" i="2"/>
  <c r="G6187" i="2"/>
  <c r="C6189" i="2"/>
  <c r="H3954" i="2" l="1"/>
  <c r="L6189" i="2"/>
  <c r="K6189" i="2"/>
  <c r="E6189" i="2"/>
  <c r="F6188" i="2"/>
  <c r="G6188" i="2"/>
  <c r="C6190" i="2"/>
  <c r="L3954" i="2" l="1"/>
  <c r="I3954" i="2"/>
  <c r="M3954" i="2" s="1"/>
  <c r="A3954" i="2"/>
  <c r="N3954" i="2"/>
  <c r="D3955" i="2" s="1"/>
  <c r="L6190" i="2"/>
  <c r="E6190" i="2"/>
  <c r="K6190" i="2"/>
  <c r="F6189" i="2"/>
  <c r="G6189" i="2"/>
  <c r="C6191" i="2"/>
  <c r="H3955" i="2" l="1"/>
  <c r="L3955" i="2" s="1"/>
  <c r="L3956" i="2"/>
  <c r="L6191" i="2"/>
  <c r="E6191" i="2"/>
  <c r="K6191" i="2"/>
  <c r="F6190" i="2"/>
  <c r="G6190" i="2"/>
  <c r="C6192" i="2"/>
  <c r="I3955" i="2" l="1"/>
  <c r="M3955" i="2" s="1"/>
  <c r="N3955" i="2"/>
  <c r="D3956" i="2" s="1"/>
  <c r="A3955" i="2"/>
  <c r="L6192" i="2"/>
  <c r="E6192" i="2"/>
  <c r="K6192" i="2"/>
  <c r="F6191" i="2"/>
  <c r="G6191" i="2"/>
  <c r="C6193" i="2"/>
  <c r="H3956" i="2" l="1"/>
  <c r="A3956" i="2" s="1"/>
  <c r="L6193" i="2"/>
  <c r="E6193" i="2"/>
  <c r="K6193" i="2"/>
  <c r="F6192" i="2"/>
  <c r="G6192" i="2"/>
  <c r="C6194" i="2"/>
  <c r="N3956" i="2" l="1"/>
  <c r="D3957" i="2" s="1"/>
  <c r="I3956" i="2"/>
  <c r="M3956" i="2" s="1"/>
  <c r="L6194" i="2"/>
  <c r="E6194" i="2"/>
  <c r="K6194" i="2"/>
  <c r="F6193" i="2"/>
  <c r="G6193" i="2"/>
  <c r="C6195" i="2"/>
  <c r="H3957" i="2" l="1"/>
  <c r="I3957" i="2" s="1"/>
  <c r="M3957" i="2" s="1"/>
  <c r="N3957" i="2"/>
  <c r="D3958" i="2" s="1"/>
  <c r="E3958" i="2" s="1"/>
  <c r="A3957" i="2"/>
  <c r="L6195" i="2"/>
  <c r="E6195" i="2"/>
  <c r="K6195" i="2"/>
  <c r="F6194" i="2"/>
  <c r="G6194" i="2"/>
  <c r="C6196" i="2"/>
  <c r="H3958" i="2" l="1"/>
  <c r="G3958" i="2"/>
  <c r="F3958" i="2"/>
  <c r="L6196" i="2"/>
  <c r="K6196" i="2"/>
  <c r="E6196" i="2"/>
  <c r="F6195" i="2"/>
  <c r="G6195" i="2"/>
  <c r="C6197" i="2"/>
  <c r="A3958" i="2" l="1"/>
  <c r="N3958" i="2"/>
  <c r="D3959" i="2" s="1"/>
  <c r="E3959" i="2" s="1"/>
  <c r="F3959" i="2" s="1"/>
  <c r="I3958" i="2"/>
  <c r="M3958" i="2" s="1"/>
  <c r="L6197" i="2"/>
  <c r="K6197" i="2"/>
  <c r="E6197" i="2"/>
  <c r="F6196" i="2"/>
  <c r="G6196" i="2"/>
  <c r="C6198" i="2"/>
  <c r="G3959" i="2" l="1"/>
  <c r="H3959" i="2"/>
  <c r="A3959" i="2" s="1"/>
  <c r="L6198" i="2"/>
  <c r="K6198" i="2"/>
  <c r="E6198" i="2"/>
  <c r="G6197" i="2"/>
  <c r="F6197" i="2"/>
  <c r="C6199" i="2"/>
  <c r="I3959" i="2" l="1"/>
  <c r="M3959" i="2" s="1"/>
  <c r="N3959" i="2"/>
  <c r="D3960" i="2" s="1"/>
  <c r="L6199" i="2"/>
  <c r="K6199" i="2"/>
  <c r="E6199" i="2"/>
  <c r="F6198" i="2"/>
  <c r="G6198" i="2"/>
  <c r="C6200" i="2"/>
  <c r="H3960" i="2" l="1"/>
  <c r="I3960" i="2" s="1"/>
  <c r="M3960" i="2" s="1"/>
  <c r="N3960" i="2"/>
  <c r="D3961" i="2" s="1"/>
  <c r="L6200" i="2"/>
  <c r="K6200" i="2"/>
  <c r="E6200" i="2"/>
  <c r="F6199" i="2"/>
  <c r="G6199" i="2"/>
  <c r="C6201" i="2"/>
  <c r="A3960" i="2" l="1"/>
  <c r="H3961" i="2"/>
  <c r="L6201" i="2"/>
  <c r="K6201" i="2"/>
  <c r="E6201" i="2"/>
  <c r="F6200" i="2"/>
  <c r="G6200" i="2"/>
  <c r="C6202" i="2"/>
  <c r="I3961" i="2" l="1"/>
  <c r="M3961" i="2" s="1"/>
  <c r="N3961" i="2"/>
  <c r="A3961" i="2"/>
  <c r="L6202" i="2"/>
  <c r="E6202" i="2"/>
  <c r="K6202" i="2"/>
  <c r="F6201" i="2"/>
  <c r="G6201" i="2"/>
  <c r="C6203" i="2"/>
  <c r="H3962" i="2" l="1"/>
  <c r="D3962" i="2"/>
  <c r="L6203" i="2"/>
  <c r="E6203" i="2"/>
  <c r="K6203" i="2"/>
  <c r="F6202" i="2"/>
  <c r="G6202" i="2"/>
  <c r="C6204" i="2"/>
  <c r="A3962" i="2" l="1"/>
  <c r="I3962" i="2"/>
  <c r="M3962" i="2" s="1"/>
  <c r="N3962" i="2"/>
  <c r="H3963" i="2" s="1"/>
  <c r="L6204" i="2"/>
  <c r="E6204" i="2"/>
  <c r="K6204" i="2"/>
  <c r="F6203" i="2"/>
  <c r="G6203" i="2"/>
  <c r="C6205" i="2"/>
  <c r="I3963" i="2" l="1"/>
  <c r="M3963" i="2" s="1"/>
  <c r="D3963" i="2"/>
  <c r="L6205" i="2"/>
  <c r="E6205" i="2"/>
  <c r="K6205" i="2"/>
  <c r="F6204" i="2"/>
  <c r="G6204" i="2"/>
  <c r="C6206" i="2"/>
  <c r="A3963" i="2" l="1"/>
  <c r="N3963" i="2"/>
  <c r="H3964" i="2" s="1"/>
  <c r="L6206" i="2"/>
  <c r="K6206" i="2"/>
  <c r="E6206" i="2"/>
  <c r="F6205" i="2"/>
  <c r="G6205" i="2"/>
  <c r="C6207" i="2"/>
  <c r="I3964" i="2" l="1"/>
  <c r="M3964" i="2" s="1"/>
  <c r="D3964" i="2"/>
  <c r="A3964" i="2" s="1"/>
  <c r="E6207" i="2"/>
  <c r="K6207" i="2"/>
  <c r="F6206" i="2"/>
  <c r="G6206" i="2"/>
  <c r="C6208" i="2"/>
  <c r="N3964" i="2" l="1"/>
  <c r="K6208" i="2"/>
  <c r="E6208" i="2"/>
  <c r="F6207" i="2"/>
  <c r="G6207" i="2"/>
  <c r="C6209" i="2"/>
  <c r="D3965" i="2" l="1"/>
  <c r="H3965" i="2"/>
  <c r="K6209" i="2"/>
  <c r="E6209" i="2"/>
  <c r="F6208" i="2"/>
  <c r="G6208" i="2"/>
  <c r="C6210" i="2"/>
  <c r="N3965" i="2" l="1"/>
  <c r="D3966" i="2" s="1"/>
  <c r="I3965" i="2"/>
  <c r="M3965" i="2" s="1"/>
  <c r="A3965" i="2"/>
  <c r="K6210" i="2"/>
  <c r="E6210" i="2"/>
  <c r="G6209" i="2"/>
  <c r="F6209" i="2"/>
  <c r="C6211" i="2"/>
  <c r="H3966" i="2" l="1"/>
  <c r="I3966" i="2" s="1"/>
  <c r="M3966" i="2" s="1"/>
  <c r="L6211" i="2"/>
  <c r="K6211" i="2"/>
  <c r="F6210" i="2"/>
  <c r="G6210" i="2"/>
  <c r="C6212" i="2"/>
  <c r="A3966" i="2" l="1"/>
  <c r="N3966" i="2"/>
  <c r="D3967" i="2" s="1"/>
  <c r="L6212" i="2"/>
  <c r="K6212" i="2"/>
  <c r="C6213" i="2"/>
  <c r="H3967" i="2" l="1"/>
  <c r="N3967" i="2" s="1"/>
  <c r="D3968" i="2" s="1"/>
  <c r="L6213" i="2"/>
  <c r="E6213" i="2"/>
  <c r="K6213" i="2"/>
  <c r="C6214" i="2"/>
  <c r="A3967" i="2" l="1"/>
  <c r="I3967" i="2"/>
  <c r="M3967" i="2" s="1"/>
  <c r="H3968" i="2" s="1"/>
  <c r="N3968" i="2"/>
  <c r="D3969" i="2" s="1"/>
  <c r="I3968" i="2"/>
  <c r="M3968" i="2" s="1"/>
  <c r="A3968" i="2"/>
  <c r="L6214" i="2"/>
  <c r="E6214" i="2"/>
  <c r="K6214" i="2"/>
  <c r="F6213" i="2"/>
  <c r="G6213" i="2"/>
  <c r="C6215" i="2"/>
  <c r="H3969" i="2" l="1"/>
  <c r="N3969" i="2"/>
  <c r="D3970" i="2" s="1"/>
  <c r="I3969" i="2"/>
  <c r="M3969" i="2" s="1"/>
  <c r="A3969" i="2"/>
  <c r="L6215" i="2"/>
  <c r="K6215" i="2"/>
  <c r="E6215" i="2"/>
  <c r="F6214" i="2"/>
  <c r="G6214" i="2"/>
  <c r="C6216" i="2"/>
  <c r="H3970" i="2" l="1"/>
  <c r="N3970" i="2" s="1"/>
  <c r="D3971" i="2" s="1"/>
  <c r="L6216" i="2"/>
  <c r="K6216" i="2"/>
  <c r="E6216" i="2"/>
  <c r="F6215" i="2"/>
  <c r="G6215" i="2"/>
  <c r="C6217" i="2"/>
  <c r="A3970" i="2" l="1"/>
  <c r="I3970" i="2"/>
  <c r="M3970" i="2" s="1"/>
  <c r="H3971" i="2" s="1"/>
  <c r="L6217" i="2"/>
  <c r="K6217" i="2"/>
  <c r="E6217" i="2"/>
  <c r="G6216" i="2"/>
  <c r="F6216" i="2"/>
  <c r="C6218" i="2"/>
  <c r="I3971" i="2" l="1"/>
  <c r="M3971" i="2" s="1"/>
  <c r="A3971" i="2"/>
  <c r="N3971" i="2"/>
  <c r="D3972" i="2" s="1"/>
  <c r="L6218" i="2"/>
  <c r="K6218" i="2"/>
  <c r="E6218" i="2"/>
  <c r="F6217" i="2"/>
  <c r="G6217" i="2"/>
  <c r="C6219" i="2"/>
  <c r="H3972" i="2" l="1"/>
  <c r="I3972" i="2" s="1"/>
  <c r="M3972" i="2" s="1"/>
  <c r="N3972" i="2"/>
  <c r="D3973" i="2" s="1"/>
  <c r="A3972" i="2"/>
  <c r="L6219" i="2"/>
  <c r="K6219" i="2"/>
  <c r="E6219" i="2"/>
  <c r="F6218" i="2"/>
  <c r="G6218" i="2"/>
  <c r="C6220" i="2"/>
  <c r="H3973" i="2" l="1"/>
  <c r="A3973" i="2" s="1"/>
  <c r="L6220" i="2"/>
  <c r="K6220" i="2"/>
  <c r="E6220" i="2"/>
  <c r="F6219" i="2"/>
  <c r="G6219" i="2"/>
  <c r="C6221" i="2"/>
  <c r="I3973" i="2" l="1"/>
  <c r="M3973" i="2" s="1"/>
  <c r="N3973" i="2"/>
  <c r="D3974" i="2" s="1"/>
  <c r="L6221" i="2"/>
  <c r="E6221" i="2"/>
  <c r="K6221" i="2"/>
  <c r="F6220" i="2"/>
  <c r="G6220" i="2"/>
  <c r="C6222" i="2"/>
  <c r="H3974" i="2" l="1"/>
  <c r="L6222" i="2"/>
  <c r="E6222" i="2"/>
  <c r="K6222" i="2"/>
  <c r="F6221" i="2"/>
  <c r="G6221" i="2"/>
  <c r="C6223" i="2"/>
  <c r="I3974" i="2" l="1"/>
  <c r="M3974" i="2" s="1"/>
  <c r="N3974" i="2"/>
  <c r="D3975" i="2" s="1"/>
  <c r="A3974" i="2"/>
  <c r="L6223" i="2"/>
  <c r="E6223" i="2"/>
  <c r="K6223" i="2"/>
  <c r="F6222" i="2"/>
  <c r="G6222" i="2"/>
  <c r="C6224" i="2"/>
  <c r="H3975" i="2" l="1"/>
  <c r="L6224" i="2"/>
  <c r="E6224" i="2"/>
  <c r="K6224" i="2"/>
  <c r="F6223" i="2"/>
  <c r="G6223" i="2"/>
  <c r="C6225" i="2"/>
  <c r="I3975" i="2" l="1"/>
  <c r="M3975" i="2" s="1"/>
  <c r="N3975" i="2"/>
  <c r="D3976" i="2" s="1"/>
  <c r="A3975" i="2"/>
  <c r="L6225" i="2"/>
  <c r="E6225" i="2"/>
  <c r="K6225" i="2"/>
  <c r="F6224" i="2"/>
  <c r="G6224" i="2"/>
  <c r="C6226" i="2"/>
  <c r="H3976" i="2" l="1"/>
  <c r="I3976" i="2" s="1"/>
  <c r="M3976" i="2" s="1"/>
  <c r="A3976" i="2"/>
  <c r="L6226" i="2"/>
  <c r="E6226" i="2"/>
  <c r="K6226" i="2"/>
  <c r="F6225" i="2"/>
  <c r="G6225" i="2"/>
  <c r="C6227" i="2"/>
  <c r="N3976" i="2" l="1"/>
  <c r="D3977" i="2" s="1"/>
  <c r="H3977" i="2"/>
  <c r="I3977" i="2" s="1"/>
  <c r="M3977" i="2" s="1"/>
  <c r="L6227" i="2"/>
  <c r="K6227" i="2"/>
  <c r="E6227" i="2"/>
  <c r="F6226" i="2"/>
  <c r="G6226" i="2"/>
  <c r="C6228" i="2"/>
  <c r="A3977" i="2" l="1"/>
  <c r="N3977" i="2"/>
  <c r="D3978" i="2" s="1"/>
  <c r="L6228" i="2"/>
  <c r="K6228" i="2"/>
  <c r="E6228" i="2"/>
  <c r="F6227" i="2"/>
  <c r="G6227" i="2"/>
  <c r="C6229" i="2"/>
  <c r="H3978" i="2" l="1"/>
  <c r="I3978" i="2" s="1"/>
  <c r="M3978" i="2" s="1"/>
  <c r="L6229" i="2"/>
  <c r="K6229" i="2"/>
  <c r="E6229" i="2"/>
  <c r="G6228" i="2"/>
  <c r="F6228" i="2"/>
  <c r="C6230" i="2"/>
  <c r="A3978" i="2" l="1"/>
  <c r="N3978" i="2"/>
  <c r="D3979" i="2" s="1"/>
  <c r="L6230" i="2"/>
  <c r="K6230" i="2"/>
  <c r="E6230" i="2"/>
  <c r="F6229" i="2"/>
  <c r="G6229" i="2"/>
  <c r="C6231" i="2"/>
  <c r="H3979" i="2" l="1"/>
  <c r="A3979" i="2" s="1"/>
  <c r="N3979" i="2"/>
  <c r="D3980" i="2" s="1"/>
  <c r="L6231" i="2"/>
  <c r="K6231" i="2"/>
  <c r="E6231" i="2"/>
  <c r="F6230" i="2"/>
  <c r="G6230" i="2"/>
  <c r="C6232" i="2"/>
  <c r="I3979" i="2" l="1"/>
  <c r="M3979" i="2" s="1"/>
  <c r="H3980" i="2"/>
  <c r="L6232" i="2"/>
  <c r="K6232" i="2"/>
  <c r="E6232" i="2"/>
  <c r="G6231" i="2"/>
  <c r="F6231" i="2"/>
  <c r="C6233" i="2"/>
  <c r="I3980" i="2" l="1"/>
  <c r="M3980" i="2" s="1"/>
  <c r="N3980" i="2"/>
  <c r="D3981" i="2" s="1"/>
  <c r="A3980" i="2"/>
  <c r="L6233" i="2"/>
  <c r="K6233" i="2"/>
  <c r="E6233" i="2"/>
  <c r="F6232" i="2"/>
  <c r="G6232" i="2"/>
  <c r="C6234" i="2"/>
  <c r="H3981" i="2" l="1"/>
  <c r="A3981" i="2" s="1"/>
  <c r="L6234" i="2"/>
  <c r="K6234" i="2"/>
  <c r="E6234" i="2"/>
  <c r="G6233" i="2"/>
  <c r="F6233" i="2"/>
  <c r="C6235" i="2"/>
  <c r="N3981" i="2" l="1"/>
  <c r="D3982" i="2" s="1"/>
  <c r="I3981" i="2"/>
  <c r="M3981" i="2" s="1"/>
  <c r="H3982" i="2" s="1"/>
  <c r="L6235" i="2"/>
  <c r="E6235" i="2"/>
  <c r="K6235" i="2"/>
  <c r="F6234" i="2"/>
  <c r="G6234" i="2"/>
  <c r="C6236" i="2"/>
  <c r="I3982" i="2" l="1"/>
  <c r="M3982" i="2" s="1"/>
  <c r="N3982" i="2"/>
  <c r="D3983" i="2" s="1"/>
  <c r="A3982" i="2"/>
  <c r="L6236" i="2"/>
  <c r="E6236" i="2"/>
  <c r="K6236" i="2"/>
  <c r="G6235" i="2"/>
  <c r="F6235" i="2"/>
  <c r="C6237" i="2"/>
  <c r="H3983" i="2" l="1"/>
  <c r="L6237" i="2"/>
  <c r="K6237" i="2"/>
  <c r="E6237" i="2"/>
  <c r="F6236" i="2"/>
  <c r="G6236" i="2"/>
  <c r="C6238" i="2"/>
  <c r="I3983" i="2" l="1"/>
  <c r="M3983" i="2" s="1"/>
  <c r="N3983" i="2"/>
  <c r="D3984" i="2" s="1"/>
  <c r="A3983" i="2"/>
  <c r="E6238" i="2"/>
  <c r="K6238" i="2"/>
  <c r="G6237" i="2"/>
  <c r="F6237" i="2"/>
  <c r="C6239" i="2"/>
  <c r="H3984" i="2" l="1"/>
  <c r="K6239" i="2"/>
  <c r="E6239" i="2"/>
  <c r="F6238" i="2"/>
  <c r="G6238" i="2"/>
  <c r="C6240" i="2"/>
  <c r="I3984" i="2" l="1"/>
  <c r="M3984" i="2" s="1"/>
  <c r="N3984" i="2"/>
  <c r="D3985" i="2" s="1"/>
  <c r="A3984" i="2"/>
  <c r="L6240" i="2"/>
  <c r="K6240" i="2"/>
  <c r="F6239" i="2"/>
  <c r="G6239" i="2"/>
  <c r="C6241" i="2"/>
  <c r="H3985" i="2" l="1"/>
  <c r="A3985" i="2" s="1"/>
  <c r="L6241" i="2"/>
  <c r="K6241" i="2"/>
  <c r="C6242" i="2"/>
  <c r="L3985" i="2" l="1"/>
  <c r="I3985" i="2"/>
  <c r="M3985" i="2" s="1"/>
  <c r="N3985" i="2"/>
  <c r="D3986" i="2" s="1"/>
  <c r="L6242" i="2"/>
  <c r="K6242" i="2"/>
  <c r="C6243" i="2"/>
  <c r="H3986" i="2" l="1"/>
  <c r="L3986" i="2" s="1"/>
  <c r="L6243" i="2"/>
  <c r="K6243" i="2"/>
  <c r="C6244" i="2"/>
  <c r="N3986" i="2" l="1"/>
  <c r="D3987" i="2" s="1"/>
  <c r="I3986" i="2"/>
  <c r="M3986" i="2" s="1"/>
  <c r="A3986" i="2"/>
  <c r="L6244" i="2"/>
  <c r="K6244" i="2"/>
  <c r="E6244" i="2"/>
  <c r="C6245" i="2"/>
  <c r="H3987" i="2" l="1"/>
  <c r="A3987" i="2" s="1"/>
  <c r="L6245" i="2"/>
  <c r="K6245" i="2"/>
  <c r="E6245" i="2"/>
  <c r="F6244" i="2"/>
  <c r="G6244" i="2"/>
  <c r="C6246" i="2"/>
  <c r="I3987" i="2" l="1"/>
  <c r="M3987" i="2" s="1"/>
  <c r="N3987" i="2"/>
  <c r="D3988" i="2" s="1"/>
  <c r="E3988" i="2"/>
  <c r="L6246" i="2"/>
  <c r="K6246" i="2"/>
  <c r="E6246" i="2"/>
  <c r="G6245" i="2"/>
  <c r="F6245" i="2"/>
  <c r="C6247" i="2"/>
  <c r="H3988" i="2" l="1"/>
  <c r="A3988" i="2" s="1"/>
  <c r="G3988" i="2"/>
  <c r="F3988" i="2"/>
  <c r="L6247" i="2"/>
  <c r="K6247" i="2"/>
  <c r="E6247" i="2"/>
  <c r="F6246" i="2"/>
  <c r="G6246" i="2"/>
  <c r="C6248" i="2"/>
  <c r="I3988" i="2" l="1"/>
  <c r="M3988" i="2" s="1"/>
  <c r="N3988" i="2"/>
  <c r="D3989" i="2" s="1"/>
  <c r="L6248" i="2"/>
  <c r="K6248" i="2"/>
  <c r="E6248" i="2"/>
  <c r="F6247" i="2"/>
  <c r="G6247" i="2"/>
  <c r="C6249" i="2"/>
  <c r="H3989" i="2" l="1"/>
  <c r="N3989" i="2" s="1"/>
  <c r="E3989" i="2"/>
  <c r="L6249" i="2"/>
  <c r="K6249" i="2"/>
  <c r="E6249" i="2"/>
  <c r="F6248" i="2"/>
  <c r="G6248" i="2"/>
  <c r="C6250" i="2"/>
  <c r="I3989" i="2" l="1"/>
  <c r="M3989" i="2" s="1"/>
  <c r="H3990" i="2" s="1"/>
  <c r="I3990" i="2" s="1"/>
  <c r="M3990" i="2" s="1"/>
  <c r="A3989" i="2"/>
  <c r="F3989" i="2"/>
  <c r="G3989" i="2"/>
  <c r="D3990" i="2" s="1"/>
  <c r="L6250" i="2"/>
  <c r="E6250" i="2"/>
  <c r="K6250" i="2"/>
  <c r="F6249" i="2"/>
  <c r="G6249" i="2"/>
  <c r="C6251" i="2"/>
  <c r="E3990" i="2" l="1"/>
  <c r="F3990" i="2" s="1"/>
  <c r="G3990" i="2" s="1"/>
  <c r="N3990" i="2"/>
  <c r="A3990" i="2"/>
  <c r="L6251" i="2"/>
  <c r="E6251" i="2"/>
  <c r="K6251" i="2"/>
  <c r="F6250" i="2"/>
  <c r="G6250" i="2"/>
  <c r="C6252" i="2"/>
  <c r="D3991" i="2" l="1"/>
  <c r="H3991" i="2"/>
  <c r="L6252" i="2"/>
  <c r="E6252" i="2"/>
  <c r="K6252" i="2"/>
  <c r="F6251" i="2"/>
  <c r="G6251" i="2"/>
  <c r="C6253" i="2"/>
  <c r="I3991" i="2" l="1"/>
  <c r="M3991" i="2" s="1"/>
  <c r="N3991" i="2"/>
  <c r="D3992" i="2" s="1"/>
  <c r="A3991" i="2"/>
  <c r="L6253" i="2"/>
  <c r="E6253" i="2"/>
  <c r="K6253" i="2"/>
  <c r="F6252" i="2"/>
  <c r="G6252" i="2"/>
  <c r="C6254" i="2"/>
  <c r="H3992" i="2" l="1"/>
  <c r="L6254" i="2"/>
  <c r="E6254" i="2"/>
  <c r="K6254" i="2"/>
  <c r="F6253" i="2"/>
  <c r="G6253" i="2"/>
  <c r="C6255" i="2"/>
  <c r="I3992" i="2" l="1"/>
  <c r="M3992" i="2" s="1"/>
  <c r="N3992" i="2"/>
  <c r="D3993" i="2" s="1"/>
  <c r="A3992" i="2"/>
  <c r="L6255" i="2"/>
  <c r="E6255" i="2"/>
  <c r="K6255" i="2"/>
  <c r="F6254" i="2"/>
  <c r="G6254" i="2"/>
  <c r="C6256" i="2"/>
  <c r="H3993" i="2" l="1"/>
  <c r="L6256" i="2"/>
  <c r="K6256" i="2"/>
  <c r="E6256" i="2"/>
  <c r="F6255" i="2"/>
  <c r="G6255" i="2"/>
  <c r="C6257" i="2"/>
  <c r="N3993" i="2" l="1"/>
  <c r="D3994" i="2" s="1"/>
  <c r="I3993" i="2"/>
  <c r="M3993" i="2" s="1"/>
  <c r="H3994" i="2" s="1"/>
  <c r="A3993" i="2"/>
  <c r="L6257" i="2"/>
  <c r="K6257" i="2"/>
  <c r="E6257" i="2"/>
  <c r="F6256" i="2"/>
  <c r="G6256" i="2"/>
  <c r="C6258" i="2"/>
  <c r="N3994" i="2" l="1"/>
  <c r="D3995" i="2" s="1"/>
  <c r="I3994" i="2"/>
  <c r="M3994" i="2" s="1"/>
  <c r="A3994" i="2"/>
  <c r="L6258" i="2"/>
  <c r="K6258" i="2"/>
  <c r="E6258" i="2"/>
  <c r="G6257" i="2"/>
  <c r="F6257" i="2"/>
  <c r="C6259" i="2"/>
  <c r="H3995" i="2" l="1"/>
  <c r="N3995" i="2" s="1"/>
  <c r="D3996" i="2" s="1"/>
  <c r="L6259" i="2"/>
  <c r="K6259" i="2"/>
  <c r="E6259" i="2"/>
  <c r="F6258" i="2"/>
  <c r="G6258" i="2"/>
  <c r="C6260" i="2"/>
  <c r="A3995" i="2" l="1"/>
  <c r="I3995" i="2"/>
  <c r="M3995" i="2" s="1"/>
  <c r="H3996" i="2"/>
  <c r="I3996" i="2" s="1"/>
  <c r="M3996" i="2" s="1"/>
  <c r="L6260" i="2"/>
  <c r="K6260" i="2"/>
  <c r="E6260" i="2"/>
  <c r="F6259" i="2"/>
  <c r="G6259" i="2"/>
  <c r="C6261" i="2"/>
  <c r="A3996" i="2" l="1"/>
  <c r="N3996" i="2"/>
  <c r="D3997" i="2" s="1"/>
  <c r="L6261" i="2"/>
  <c r="K6261" i="2"/>
  <c r="E6261" i="2"/>
  <c r="G6260" i="2"/>
  <c r="F6260" i="2"/>
  <c r="C6262" i="2"/>
  <c r="H3997" i="2" l="1"/>
  <c r="I3997" i="2" s="1"/>
  <c r="M3997" i="2" s="1"/>
  <c r="A3997" i="2"/>
  <c r="N3997" i="2"/>
  <c r="D3998" i="2" s="1"/>
  <c r="L6262" i="2"/>
  <c r="E6262" i="2"/>
  <c r="K6262" i="2"/>
  <c r="F6261" i="2"/>
  <c r="G6261" i="2"/>
  <c r="C6263" i="2"/>
  <c r="H3998" i="2" l="1"/>
  <c r="I3998" i="2" s="1"/>
  <c r="M3998" i="2" s="1"/>
  <c r="N3998" i="2"/>
  <c r="D3999" i="2" s="1"/>
  <c r="A3998" i="2"/>
  <c r="L6263" i="2"/>
  <c r="E6263" i="2"/>
  <c r="K6263" i="2"/>
  <c r="G6262" i="2"/>
  <c r="F6262" i="2"/>
  <c r="C6264" i="2"/>
  <c r="H3999" i="2" l="1"/>
  <c r="L6264" i="2"/>
  <c r="E6264" i="2"/>
  <c r="K6264" i="2"/>
  <c r="G6263" i="2"/>
  <c r="F6263" i="2"/>
  <c r="C6265" i="2"/>
  <c r="A3999" i="2" l="1"/>
  <c r="I3999" i="2"/>
  <c r="M3999" i="2" s="1"/>
  <c r="N3999" i="2"/>
  <c r="D4000" i="2" s="1"/>
  <c r="L6265" i="2"/>
  <c r="E6265" i="2"/>
  <c r="K6265" i="2"/>
  <c r="F6264" i="2"/>
  <c r="G6264" i="2"/>
  <c r="C6266" i="2"/>
  <c r="H4000" i="2" l="1"/>
  <c r="L6266" i="2"/>
  <c r="E6266" i="2"/>
  <c r="K6266" i="2"/>
  <c r="F6265" i="2"/>
  <c r="G6265" i="2"/>
  <c r="C6267" i="2"/>
  <c r="I4000" i="2" l="1"/>
  <c r="M4000" i="2" s="1"/>
  <c r="N4000" i="2"/>
  <c r="D4001" i="2" s="1"/>
  <c r="A4000" i="2"/>
  <c r="E6267" i="2"/>
  <c r="K6267" i="2"/>
  <c r="F6266" i="2"/>
  <c r="G6266" i="2"/>
  <c r="C6268" i="2"/>
  <c r="H4001" i="2" l="1"/>
  <c r="K6268" i="2"/>
  <c r="E6268" i="2"/>
  <c r="F6267" i="2"/>
  <c r="G6267" i="2"/>
  <c r="C6269" i="2"/>
  <c r="N4001" i="2" l="1"/>
  <c r="D4002" i="2" s="1"/>
  <c r="I4001" i="2"/>
  <c r="M4001" i="2" s="1"/>
  <c r="A4001" i="2"/>
  <c r="K6269" i="2"/>
  <c r="E6269" i="2"/>
  <c r="F6268" i="2"/>
  <c r="G6268" i="2"/>
  <c r="C6270" i="2"/>
  <c r="H4002" i="2" l="1"/>
  <c r="I4002" i="2"/>
  <c r="M4002" i="2" s="1"/>
  <c r="N4002" i="2"/>
  <c r="D4003" i="2" s="1"/>
  <c r="A4002" i="2"/>
  <c r="K6270" i="2"/>
  <c r="E6270" i="2"/>
  <c r="G6269" i="2"/>
  <c r="F6269" i="2"/>
  <c r="C6271" i="2"/>
  <c r="H4003" i="2" l="1"/>
  <c r="I4003" i="2" s="1"/>
  <c r="M4003" i="2" s="1"/>
  <c r="N4003" i="2" s="1"/>
  <c r="D4004" i="2" s="1"/>
  <c r="L6271" i="2"/>
  <c r="K6271" i="2"/>
  <c r="G6270" i="2"/>
  <c r="F6270" i="2"/>
  <c r="C6272" i="2"/>
  <c r="A4003" i="2" l="1"/>
  <c r="H4004" i="2"/>
  <c r="A4004" i="2" s="1"/>
  <c r="N4004" i="2"/>
  <c r="D4005" i="2" s="1"/>
  <c r="I4004" i="2"/>
  <c r="M4004" i="2" s="1"/>
  <c r="L6272" i="2"/>
  <c r="K6272" i="2"/>
  <c r="C6273" i="2"/>
  <c r="H4005" i="2" l="1"/>
  <c r="L6273" i="2"/>
  <c r="K6273" i="2"/>
  <c r="C6274" i="2"/>
  <c r="A4005" i="2" l="1"/>
  <c r="N4005" i="2"/>
  <c r="D4006" i="2" s="1"/>
  <c r="I4005" i="2"/>
  <c r="M4005" i="2" s="1"/>
  <c r="H4006" i="2" s="1"/>
  <c r="L6274" i="2"/>
  <c r="E6274" i="2"/>
  <c r="K6274" i="2"/>
  <c r="C6275" i="2"/>
  <c r="A4006" i="2" l="1"/>
  <c r="I4006" i="2"/>
  <c r="M4006" i="2" s="1"/>
  <c r="N4006" i="2"/>
  <c r="D4007" i="2" s="1"/>
  <c r="E4048" i="2"/>
  <c r="G4048" i="2" s="1"/>
  <c r="L6275" i="2"/>
  <c r="K6275" i="2"/>
  <c r="E6275" i="2"/>
  <c r="F6274" i="2"/>
  <c r="G6274" i="2"/>
  <c r="C6276" i="2"/>
  <c r="H4007" i="2" l="1"/>
  <c r="A4007" i="2" s="1"/>
  <c r="F4048" i="2"/>
  <c r="L6276" i="2"/>
  <c r="K6276" i="2"/>
  <c r="E6276" i="2"/>
  <c r="F6275" i="2"/>
  <c r="G6275" i="2"/>
  <c r="C6277" i="2"/>
  <c r="I4007" i="2" l="1"/>
  <c r="M4007" i="2" s="1"/>
  <c r="N4007" i="2"/>
  <c r="D4008" i="2" s="1"/>
  <c r="H4008" i="2"/>
  <c r="A4008" i="2" s="1"/>
  <c r="L6277" i="2"/>
  <c r="K6277" i="2"/>
  <c r="E6277" i="2"/>
  <c r="G6276" i="2"/>
  <c r="F6276" i="2"/>
  <c r="C6278" i="2"/>
  <c r="I4008" i="2" l="1"/>
  <c r="M4008" i="2" s="1"/>
  <c r="N4008" i="2"/>
  <c r="D4009" i="2" s="1"/>
  <c r="L6278" i="2"/>
  <c r="K6278" i="2"/>
  <c r="E6278" i="2"/>
  <c r="F6277" i="2"/>
  <c r="G6277" i="2"/>
  <c r="C6279" i="2"/>
  <c r="H4009" i="2" l="1"/>
  <c r="L6279" i="2"/>
  <c r="K6279" i="2"/>
  <c r="E6279" i="2"/>
  <c r="F6278" i="2"/>
  <c r="G6278" i="2"/>
  <c r="C6280" i="2"/>
  <c r="N4009" i="2" l="1"/>
  <c r="D4010" i="2" s="1"/>
  <c r="I4009" i="2"/>
  <c r="M4009" i="2" s="1"/>
  <c r="H4010" i="2" s="1"/>
  <c r="A4009" i="2"/>
  <c r="L6280" i="2"/>
  <c r="K6280" i="2"/>
  <c r="E6280" i="2"/>
  <c r="F6279" i="2"/>
  <c r="G6279" i="2"/>
  <c r="C6281" i="2"/>
  <c r="I4010" i="2" l="1"/>
  <c r="M4010" i="2" s="1"/>
  <c r="N4010" i="2"/>
  <c r="D4011" i="2" s="1"/>
  <c r="A4010" i="2"/>
  <c r="L6281" i="2"/>
  <c r="E6281" i="2"/>
  <c r="K6281" i="2"/>
  <c r="F6280" i="2"/>
  <c r="G6280" i="2"/>
  <c r="C6282" i="2"/>
  <c r="H4011" i="2" l="1"/>
  <c r="L6282" i="2"/>
  <c r="E6282" i="2"/>
  <c r="K6282" i="2"/>
  <c r="F6281" i="2"/>
  <c r="G6281" i="2"/>
  <c r="C6283" i="2"/>
  <c r="A4011" i="2" l="1"/>
  <c r="N4011" i="2"/>
  <c r="D4012" i="2" s="1"/>
  <c r="I4011" i="2"/>
  <c r="M4011" i="2" s="1"/>
  <c r="L4015" i="2"/>
  <c r="L6283" i="2"/>
  <c r="E6283" i="2"/>
  <c r="K6283" i="2"/>
  <c r="F6282" i="2"/>
  <c r="G6282" i="2"/>
  <c r="C6284" i="2"/>
  <c r="H4012" i="2" l="1"/>
  <c r="L6284" i="2"/>
  <c r="E6284" i="2"/>
  <c r="K6284" i="2"/>
  <c r="F6283" i="2"/>
  <c r="G6283" i="2"/>
  <c r="C6285" i="2"/>
  <c r="A4012" i="2" l="1"/>
  <c r="N4012" i="2"/>
  <c r="D4013" i="2" s="1"/>
  <c r="I4012" i="2"/>
  <c r="M4012" i="2" s="1"/>
  <c r="L6285" i="2"/>
  <c r="E6285" i="2"/>
  <c r="K6285" i="2"/>
  <c r="F6284" i="2"/>
  <c r="G6284" i="2"/>
  <c r="C6286" i="2"/>
  <c r="H4013" i="2" l="1"/>
  <c r="L6286" i="2"/>
  <c r="E6286" i="2"/>
  <c r="K6286" i="2"/>
  <c r="F6285" i="2"/>
  <c r="G6285" i="2"/>
  <c r="C6287" i="2"/>
  <c r="A4013" i="2" l="1"/>
  <c r="N4013" i="2"/>
  <c r="D4014" i="2" s="1"/>
  <c r="I4013" i="2"/>
  <c r="M4013" i="2" s="1"/>
  <c r="H4014" i="2"/>
  <c r="L6287" i="2"/>
  <c r="K6287" i="2"/>
  <c r="E6287" i="2"/>
  <c r="F6286" i="2"/>
  <c r="G6286" i="2"/>
  <c r="C6288" i="2"/>
  <c r="A4014" i="2" l="1"/>
  <c r="N4014" i="2"/>
  <c r="D4015" i="2" s="1"/>
  <c r="I4014" i="2"/>
  <c r="M4014" i="2" s="1"/>
  <c r="H4015" i="2" s="1"/>
  <c r="L6288" i="2"/>
  <c r="K6288" i="2"/>
  <c r="E6288" i="2"/>
  <c r="F6287" i="2"/>
  <c r="G6287" i="2"/>
  <c r="C6289" i="2"/>
  <c r="N4015" i="2" l="1"/>
  <c r="D4016" i="2" s="1"/>
  <c r="I4015" i="2"/>
  <c r="M4015" i="2" s="1"/>
  <c r="H4016" i="2" s="1"/>
  <c r="A4015" i="2"/>
  <c r="L6289" i="2"/>
  <c r="K6289" i="2"/>
  <c r="E6289" i="2"/>
  <c r="G6288" i="2"/>
  <c r="F6288" i="2"/>
  <c r="C6290" i="2"/>
  <c r="L4016" i="2" l="1"/>
  <c r="I4016" i="2"/>
  <c r="M4016" i="2" s="1"/>
  <c r="N4016" i="2"/>
  <c r="D4017" i="2" s="1"/>
  <c r="A4016" i="2"/>
  <c r="L6290" i="2"/>
  <c r="K6290" i="2"/>
  <c r="E6290" i="2"/>
  <c r="F6289" i="2"/>
  <c r="G6289" i="2"/>
  <c r="C6291" i="2"/>
  <c r="H4017" i="2" l="1"/>
  <c r="L4017" i="2"/>
  <c r="I4017" i="2"/>
  <c r="M4017" i="2" s="1"/>
  <c r="N4017" i="2"/>
  <c r="D4018" i="2" s="1"/>
  <c r="A4017" i="2"/>
  <c r="L6291" i="2"/>
  <c r="K6291" i="2"/>
  <c r="E6291" i="2"/>
  <c r="F6290" i="2"/>
  <c r="G6290" i="2"/>
  <c r="C6292" i="2"/>
  <c r="H4018" i="2" l="1"/>
  <c r="L6292" i="2"/>
  <c r="K6292" i="2"/>
  <c r="E6292" i="2"/>
  <c r="G6291" i="2"/>
  <c r="F6291" i="2"/>
  <c r="C6293" i="2"/>
  <c r="I4018" i="2" l="1"/>
  <c r="M4018" i="2" s="1"/>
  <c r="N4018" i="2"/>
  <c r="D4019" i="2" s="1"/>
  <c r="A4018" i="2"/>
  <c r="L6293" i="2"/>
  <c r="E6293" i="2"/>
  <c r="K6293" i="2"/>
  <c r="F6292" i="2"/>
  <c r="G6292" i="2"/>
  <c r="C6294" i="2"/>
  <c r="H4019" i="2" l="1"/>
  <c r="E4019" i="2"/>
  <c r="A4019" i="2"/>
  <c r="N4019" i="2"/>
  <c r="I4019" i="2"/>
  <c r="M4019" i="2" s="1"/>
  <c r="L6294" i="2"/>
  <c r="E6294" i="2"/>
  <c r="K6294" i="2"/>
  <c r="F6293" i="2"/>
  <c r="G6293" i="2"/>
  <c r="C6295" i="2"/>
  <c r="H4020" i="2" l="1"/>
  <c r="I4020" i="2" s="1"/>
  <c r="M4020" i="2" s="1"/>
  <c r="F4019" i="2"/>
  <c r="G4019" i="2"/>
  <c r="D4020" i="2" s="1"/>
  <c r="L6295" i="2"/>
  <c r="E6295" i="2"/>
  <c r="K6295" i="2"/>
  <c r="G6294" i="2"/>
  <c r="F6294" i="2"/>
  <c r="C6296" i="2"/>
  <c r="E4020" i="2" l="1"/>
  <c r="F4020" i="2" s="1"/>
  <c r="G4020" i="2" s="1"/>
  <c r="A4020" i="2"/>
  <c r="N4020" i="2"/>
  <c r="L6296" i="2"/>
  <c r="E6296" i="2"/>
  <c r="K6296" i="2"/>
  <c r="F6295" i="2"/>
  <c r="G6295" i="2"/>
  <c r="C6297" i="2"/>
  <c r="D4021" i="2" l="1"/>
  <c r="H4021" i="2"/>
  <c r="L6297" i="2"/>
  <c r="E6297" i="2"/>
  <c r="K6297" i="2"/>
  <c r="F6296" i="2"/>
  <c r="G6296" i="2"/>
  <c r="C6298" i="2"/>
  <c r="I4021" i="2" l="1"/>
  <c r="M4021" i="2" s="1"/>
  <c r="N4021" i="2"/>
  <c r="D4022" i="2" s="1"/>
  <c r="A4021" i="2"/>
  <c r="E6298" i="2"/>
  <c r="K6298" i="2"/>
  <c r="F6297" i="2"/>
  <c r="G6297" i="2"/>
  <c r="C6299" i="2"/>
  <c r="H4022" i="2" l="1"/>
  <c r="A4022" i="2"/>
  <c r="N4022" i="2"/>
  <c r="D4023" i="2" s="1"/>
  <c r="I4022" i="2"/>
  <c r="M4022" i="2" s="1"/>
  <c r="K6299" i="2"/>
  <c r="E6299" i="2"/>
  <c r="F6298" i="2"/>
  <c r="G6298" i="2"/>
  <c r="C6300" i="2"/>
  <c r="H4023" i="2" l="1"/>
  <c r="I4023" i="2" s="1"/>
  <c r="M4023" i="2" s="1"/>
  <c r="H4024" i="2" s="1"/>
  <c r="N4023" i="2"/>
  <c r="D4024" i="2" s="1"/>
  <c r="A4023" i="2"/>
  <c r="K6300" i="2"/>
  <c r="E6300" i="2"/>
  <c r="F6299" i="2"/>
  <c r="G6299" i="2"/>
  <c r="C6301" i="2"/>
  <c r="N4024" i="2" l="1"/>
  <c r="D4025" i="2" s="1"/>
  <c r="I4024" i="2"/>
  <c r="M4024" i="2" s="1"/>
  <c r="H4025" i="2" s="1"/>
  <c r="A4024" i="2"/>
  <c r="L6301" i="2"/>
  <c r="K6301" i="2"/>
  <c r="G6300" i="2"/>
  <c r="F6300" i="2"/>
  <c r="C6302" i="2"/>
  <c r="N4025" i="2" l="1"/>
  <c r="D4026" i="2" s="1"/>
  <c r="I4025" i="2"/>
  <c r="M4025" i="2" s="1"/>
  <c r="H4026" i="2" s="1"/>
  <c r="A4025" i="2"/>
  <c r="L6302" i="2"/>
  <c r="K6302" i="2"/>
  <c r="C6303" i="2"/>
  <c r="A4026" i="2" l="1"/>
  <c r="I4026" i="2"/>
  <c r="M4026" i="2" s="1"/>
  <c r="N4026" i="2"/>
  <c r="D4027" i="2" s="1"/>
  <c r="L6303" i="2"/>
  <c r="K6303" i="2"/>
  <c r="C6304" i="2"/>
  <c r="H4027" i="2" l="1"/>
  <c r="I4027" i="2" s="1"/>
  <c r="M4027" i="2" s="1"/>
  <c r="A4027" i="2"/>
  <c r="N4027" i="2"/>
  <c r="D4028" i="2" s="1"/>
  <c r="L6304" i="2"/>
  <c r="K6304" i="2"/>
  <c r="C6305" i="2"/>
  <c r="H4028" i="2" l="1"/>
  <c r="L6305" i="2"/>
  <c r="K6305" i="2"/>
  <c r="E6305" i="2"/>
  <c r="C6306" i="2"/>
  <c r="A4028" i="2" l="1"/>
  <c r="I4028" i="2"/>
  <c r="M4028" i="2" s="1"/>
  <c r="N4028" i="2"/>
  <c r="D4029" i="2" s="1"/>
  <c r="L6306" i="2"/>
  <c r="K6306" i="2"/>
  <c r="E6306" i="2"/>
  <c r="F6305" i="2"/>
  <c r="G6305" i="2"/>
  <c r="C6307" i="2"/>
  <c r="H4029" i="2" l="1"/>
  <c r="L6307" i="2"/>
  <c r="K6307" i="2"/>
  <c r="E6307" i="2"/>
  <c r="G6306" i="2"/>
  <c r="F6306" i="2"/>
  <c r="C6308" i="2"/>
  <c r="N4029" i="2" l="1"/>
  <c r="D4030" i="2" s="1"/>
  <c r="I4029" i="2"/>
  <c r="M4029" i="2" s="1"/>
  <c r="H4030" i="2" s="1"/>
  <c r="A4029" i="2"/>
  <c r="L6308" i="2"/>
  <c r="K6308" i="2"/>
  <c r="E6308" i="2"/>
  <c r="F6307" i="2"/>
  <c r="G6307" i="2"/>
  <c r="C6309" i="2"/>
  <c r="A4030" i="2" l="1"/>
  <c r="I4030" i="2"/>
  <c r="M4030" i="2" s="1"/>
  <c r="N4030" i="2"/>
  <c r="D4031" i="2" s="1"/>
  <c r="L6309" i="2"/>
  <c r="K6309" i="2"/>
  <c r="E6309" i="2"/>
  <c r="F6308" i="2"/>
  <c r="G6308" i="2"/>
  <c r="C6310" i="2"/>
  <c r="H4031" i="2" l="1"/>
  <c r="L6310" i="2"/>
  <c r="K6310" i="2"/>
  <c r="E6310" i="2"/>
  <c r="F6309" i="2"/>
  <c r="G6309" i="2"/>
  <c r="C6311" i="2"/>
  <c r="A4031" i="2" l="1"/>
  <c r="I4031" i="2"/>
  <c r="M4031" i="2" s="1"/>
  <c r="N4031" i="2"/>
  <c r="D4032" i="2" s="1"/>
  <c r="L6311" i="2"/>
  <c r="E6311" i="2"/>
  <c r="K6311" i="2"/>
  <c r="F6310" i="2"/>
  <c r="G6310" i="2"/>
  <c r="C6312" i="2"/>
  <c r="H4032" i="2" l="1"/>
  <c r="L6312" i="2"/>
  <c r="E6312" i="2"/>
  <c r="K6312" i="2"/>
  <c r="F6311" i="2"/>
  <c r="G6311" i="2"/>
  <c r="C6313" i="2"/>
  <c r="A4032" i="2" l="1"/>
  <c r="I4032" i="2"/>
  <c r="M4032" i="2" s="1"/>
  <c r="N4032" i="2"/>
  <c r="D4033" i="2" s="1"/>
  <c r="L6313" i="2"/>
  <c r="E6313" i="2"/>
  <c r="K6313" i="2"/>
  <c r="F6312" i="2"/>
  <c r="G6312" i="2"/>
  <c r="C6314" i="2"/>
  <c r="H4033" i="2" l="1"/>
  <c r="L6314" i="2"/>
  <c r="L4075" i="2"/>
  <c r="E6314" i="2"/>
  <c r="K6314" i="2"/>
  <c r="F6313" i="2"/>
  <c r="G6313" i="2"/>
  <c r="C6315" i="2"/>
  <c r="N4033" i="2" l="1"/>
  <c r="D4034" i="2" s="1"/>
  <c r="I4033" i="2"/>
  <c r="M4033" i="2" s="1"/>
  <c r="H4034" i="2" s="1"/>
  <c r="A4033" i="2"/>
  <c r="L6315" i="2"/>
  <c r="E6315" i="2"/>
  <c r="K6315" i="2"/>
  <c r="F6314" i="2"/>
  <c r="G6314" i="2"/>
  <c r="C6316" i="2"/>
  <c r="N4034" i="2" l="1"/>
  <c r="D4035" i="2" s="1"/>
  <c r="A4034" i="2"/>
  <c r="I4034" i="2"/>
  <c r="M4034" i="2" s="1"/>
  <c r="H4035" i="2" s="1"/>
  <c r="I4035" i="2" s="1"/>
  <c r="M4035" i="2" s="1"/>
  <c r="L6316" i="2"/>
  <c r="E6316" i="2"/>
  <c r="K6316" i="2"/>
  <c r="F6315" i="2"/>
  <c r="G6315" i="2"/>
  <c r="C6317" i="2"/>
  <c r="N4035" i="2" l="1"/>
  <c r="D4036" i="2" s="1"/>
  <c r="A4035" i="2"/>
  <c r="H4036" i="2"/>
  <c r="A4036" i="2" s="1"/>
  <c r="I4036" i="2"/>
  <c r="M4036" i="2" s="1"/>
  <c r="L6317" i="2"/>
  <c r="K6317" i="2"/>
  <c r="E6317" i="2"/>
  <c r="F6316" i="2"/>
  <c r="G6316" i="2"/>
  <c r="C6318" i="2"/>
  <c r="N4036" i="2" l="1"/>
  <c r="D4037" i="2" s="1"/>
  <c r="H4037" i="2"/>
  <c r="I4037" i="2" s="1"/>
  <c r="M4037" i="2" s="1"/>
  <c r="L6318" i="2"/>
  <c r="K6318" i="2"/>
  <c r="E6318" i="2"/>
  <c r="F6317" i="2"/>
  <c r="G6317" i="2"/>
  <c r="C6319" i="2"/>
  <c r="A4037" i="2" l="1"/>
  <c r="N4037" i="2"/>
  <c r="D4038" i="2" s="1"/>
  <c r="L6319" i="2"/>
  <c r="E4079" i="2"/>
  <c r="F4079" i="2" s="1"/>
  <c r="G4079" i="2" s="1"/>
  <c r="K6319" i="2"/>
  <c r="E6319" i="2"/>
  <c r="G6318" i="2"/>
  <c r="F6318" i="2"/>
  <c r="C6320" i="2"/>
  <c r="H4038" i="2" l="1"/>
  <c r="I4038" i="2" s="1"/>
  <c r="M4038" i="2" s="1"/>
  <c r="L6320" i="2"/>
  <c r="K6320" i="2"/>
  <c r="E6320" i="2"/>
  <c r="F6319" i="2"/>
  <c r="G6319" i="2"/>
  <c r="C6321" i="2"/>
  <c r="A4038" i="2" l="1"/>
  <c r="N4038" i="2"/>
  <c r="D4039" i="2" s="1"/>
  <c r="L6321" i="2"/>
  <c r="K6321" i="2"/>
  <c r="E6321" i="2"/>
  <c r="F6320" i="2"/>
  <c r="G6320" i="2"/>
  <c r="C6322" i="2"/>
  <c r="H4039" i="2" l="1"/>
  <c r="N4039" i="2"/>
  <c r="D4040" i="2" s="1"/>
  <c r="I4039" i="2"/>
  <c r="M4039" i="2" s="1"/>
  <c r="A4039" i="2"/>
  <c r="L6322" i="2"/>
  <c r="K6322" i="2"/>
  <c r="E6322" i="2"/>
  <c r="F6321" i="2"/>
  <c r="G6321" i="2"/>
  <c r="C6323" i="2"/>
  <c r="H4040" i="2" l="1"/>
  <c r="N4040" i="2"/>
  <c r="D4041" i="2" s="1"/>
  <c r="I4040" i="2"/>
  <c r="M4040" i="2" s="1"/>
  <c r="H4041" i="2" s="1"/>
  <c r="A4040" i="2"/>
  <c r="L6323" i="2"/>
  <c r="E6323" i="2"/>
  <c r="K6323" i="2"/>
  <c r="F6322" i="2"/>
  <c r="G6322" i="2"/>
  <c r="C6324" i="2"/>
  <c r="N4041" i="2" l="1"/>
  <c r="D4042" i="2" s="1"/>
  <c r="I4041" i="2"/>
  <c r="M4041" i="2" s="1"/>
  <c r="A4041" i="2"/>
  <c r="L6324" i="2"/>
  <c r="E6324" i="2"/>
  <c r="K6324" i="2"/>
  <c r="G6323" i="2"/>
  <c r="F6323" i="2"/>
  <c r="C6325" i="2"/>
  <c r="H4042" i="2" l="1"/>
  <c r="I4042" i="2" s="1"/>
  <c r="M4042" i="2" s="1"/>
  <c r="A4042" i="2"/>
  <c r="L6325" i="2"/>
  <c r="E6325" i="2"/>
  <c r="K6325" i="2"/>
  <c r="G6324" i="2"/>
  <c r="F6324" i="2"/>
  <c r="C6326" i="2"/>
  <c r="N4042" i="2" l="1"/>
  <c r="D4043" i="2" s="1"/>
  <c r="H4043" i="2"/>
  <c r="L6326" i="2"/>
  <c r="E6326" i="2"/>
  <c r="K6326" i="2"/>
  <c r="F6325" i="2"/>
  <c r="G6325" i="2"/>
  <c r="C6327" i="2"/>
  <c r="I4043" i="2" l="1"/>
  <c r="M4043" i="2" s="1"/>
  <c r="N4043" i="2"/>
  <c r="D4044" i="2" s="1"/>
  <c r="A4043" i="2"/>
  <c r="L6327" i="2"/>
  <c r="E6327" i="2"/>
  <c r="K6327" i="2"/>
  <c r="F6326" i="2"/>
  <c r="G6326" i="2"/>
  <c r="C6328" i="2"/>
  <c r="H4044" i="2" l="1"/>
  <c r="E6328" i="2"/>
  <c r="K6328" i="2"/>
  <c r="F6327" i="2"/>
  <c r="G6327" i="2"/>
  <c r="C6329" i="2"/>
  <c r="I4044" i="2" l="1"/>
  <c r="M4044" i="2" s="1"/>
  <c r="N4044" i="2"/>
  <c r="D4045" i="2" s="1"/>
  <c r="A4044" i="2"/>
  <c r="K6329" i="2"/>
  <c r="E6329" i="2"/>
  <c r="F6328" i="2"/>
  <c r="G6328" i="2"/>
  <c r="C6330" i="2"/>
  <c r="H4045" i="2" l="1"/>
  <c r="N4045" i="2" s="1"/>
  <c r="D4046" i="2" s="1"/>
  <c r="K6330" i="2"/>
  <c r="E6330" i="2"/>
  <c r="F6329" i="2"/>
  <c r="G6329" i="2"/>
  <c r="C6331" i="2"/>
  <c r="A4045" i="2" l="1"/>
  <c r="I4045" i="2"/>
  <c r="M4045" i="2" s="1"/>
  <c r="H4046" i="2" s="1"/>
  <c r="N4046" i="2" s="1"/>
  <c r="D4047" i="2" s="1"/>
  <c r="K6331" i="2"/>
  <c r="G6330" i="2"/>
  <c r="F6330" i="2"/>
  <c r="C6332" i="2"/>
  <c r="A4046" i="2" l="1"/>
  <c r="I4046" i="2"/>
  <c r="M4046" i="2" s="1"/>
  <c r="L4046" i="2"/>
  <c r="H4047" i="2" s="1"/>
  <c r="L6332" i="2"/>
  <c r="K6332" i="2"/>
  <c r="C6333" i="2"/>
  <c r="L4047" i="2" l="1"/>
  <c r="I4047" i="2"/>
  <c r="M4047" i="2" s="1"/>
  <c r="N4047" i="2"/>
  <c r="D4048" i="2" s="1"/>
  <c r="A4047" i="2"/>
  <c r="L6333" i="2"/>
  <c r="K6333" i="2"/>
  <c r="C6334" i="2"/>
  <c r="H4048" i="2" l="1"/>
  <c r="N4048" i="2" s="1"/>
  <c r="D4049" i="2" s="1"/>
  <c r="E4049" i="2" s="1"/>
  <c r="L6334" i="2"/>
  <c r="K6334" i="2"/>
  <c r="C6335" i="2"/>
  <c r="A4048" i="2" l="1"/>
  <c r="I4048" i="2"/>
  <c r="M4048" i="2" s="1"/>
  <c r="G4049" i="2"/>
  <c r="F4049" i="2"/>
  <c r="H4049" i="2"/>
  <c r="N4049" i="2" s="1"/>
  <c r="D4050" i="2" s="1"/>
  <c r="E4050" i="2" s="1"/>
  <c r="L6335" i="2"/>
  <c r="K6335" i="2"/>
  <c r="C6336" i="2"/>
  <c r="F4050" i="2" l="1"/>
  <c r="G4050" i="2"/>
  <c r="A4049" i="2"/>
  <c r="I4049" i="2"/>
  <c r="M4049" i="2" s="1"/>
  <c r="H4050" i="2" s="1"/>
  <c r="I4050" i="2" s="1"/>
  <c r="M4050" i="2" s="1"/>
  <c r="L6336" i="2"/>
  <c r="K6336" i="2"/>
  <c r="E6336" i="2"/>
  <c r="C6337" i="2"/>
  <c r="A4050" i="2" l="1"/>
  <c r="N4050" i="2"/>
  <c r="D4051" i="2" s="1"/>
  <c r="E4051" i="2" s="1"/>
  <c r="F4051" i="2" s="1"/>
  <c r="G4051" i="2" s="1"/>
  <c r="L6337" i="2"/>
  <c r="K6337" i="2"/>
  <c r="E6337" i="2"/>
  <c r="F6336" i="2"/>
  <c r="G6336" i="2"/>
  <c r="C6338" i="2"/>
  <c r="H4051" i="2" l="1"/>
  <c r="L6338" i="2"/>
  <c r="K6338" i="2"/>
  <c r="E6338" i="2"/>
  <c r="G6337" i="2"/>
  <c r="F6337" i="2"/>
  <c r="C6339" i="2"/>
  <c r="I4051" i="2" l="1"/>
  <c r="M4051" i="2" s="1"/>
  <c r="N4051" i="2"/>
  <c r="D4052" i="2" s="1"/>
  <c r="A4051" i="2"/>
  <c r="L6339" i="2"/>
  <c r="K6339" i="2"/>
  <c r="E6339" i="2"/>
  <c r="F6338" i="2"/>
  <c r="G6338" i="2"/>
  <c r="C6340" i="2"/>
  <c r="H4052" i="2" l="1"/>
  <c r="L6340" i="2"/>
  <c r="K6340" i="2"/>
  <c r="E6340" i="2"/>
  <c r="F6339" i="2"/>
  <c r="G6339" i="2"/>
  <c r="C6341" i="2"/>
  <c r="I4052" i="2" l="1"/>
  <c r="M4052" i="2" s="1"/>
  <c r="N4052" i="2"/>
  <c r="D4053" i="2" s="1"/>
  <c r="A4052" i="2"/>
  <c r="L6341" i="2"/>
  <c r="K6341" i="2"/>
  <c r="E6341" i="2"/>
  <c r="F6340" i="2"/>
  <c r="G6340" i="2"/>
  <c r="C6342" i="2"/>
  <c r="H4053" i="2" l="1"/>
  <c r="L6342" i="2"/>
  <c r="E6342" i="2"/>
  <c r="K6342" i="2"/>
  <c r="F6341" i="2"/>
  <c r="G6341" i="2"/>
  <c r="C6343" i="2"/>
  <c r="A4053" i="2" l="1"/>
  <c r="I4053" i="2"/>
  <c r="M4053" i="2" s="1"/>
  <c r="N4053" i="2"/>
  <c r="D4054" i="2" s="1"/>
  <c r="L6343" i="2"/>
  <c r="E6343" i="2"/>
  <c r="K6343" i="2"/>
  <c r="F6342" i="2"/>
  <c r="G6342" i="2"/>
  <c r="C6344" i="2"/>
  <c r="H4054" i="2" l="1"/>
  <c r="L6344" i="2"/>
  <c r="E6344" i="2"/>
  <c r="K6344" i="2"/>
  <c r="F6343" i="2"/>
  <c r="G6343" i="2"/>
  <c r="C6345" i="2"/>
  <c r="A4054" i="2" l="1"/>
  <c r="I4054" i="2"/>
  <c r="M4054" i="2" s="1"/>
  <c r="N4054" i="2"/>
  <c r="D4055" i="2" s="1"/>
  <c r="L6345" i="2"/>
  <c r="E6345" i="2"/>
  <c r="K6345" i="2"/>
  <c r="F6344" i="2"/>
  <c r="G6344" i="2"/>
  <c r="C6346" i="2"/>
  <c r="H4055" i="2" l="1"/>
  <c r="A4055" i="2" s="1"/>
  <c r="L6346" i="2"/>
  <c r="E6346" i="2"/>
  <c r="K6346" i="2"/>
  <c r="F6345" i="2"/>
  <c r="G6345" i="2"/>
  <c r="C6347" i="2"/>
  <c r="N4055" i="2" l="1"/>
  <c r="D4056" i="2" s="1"/>
  <c r="I4055" i="2"/>
  <c r="M4055" i="2" s="1"/>
  <c r="H4056" i="2" s="1"/>
  <c r="L6347" i="2"/>
  <c r="E6347" i="2"/>
  <c r="K6347" i="2"/>
  <c r="F6346" i="2"/>
  <c r="G6346" i="2"/>
  <c r="C6348" i="2"/>
  <c r="N4056" i="2" l="1"/>
  <c r="D4057" i="2" s="1"/>
  <c r="I4056" i="2"/>
  <c r="M4056" i="2" s="1"/>
  <c r="A4056" i="2"/>
  <c r="L6348" i="2"/>
  <c r="K6348" i="2"/>
  <c r="E6348" i="2"/>
  <c r="F6347" i="2"/>
  <c r="G6347" i="2"/>
  <c r="C6349" i="2"/>
  <c r="H4057" i="2" l="1"/>
  <c r="N4057" i="2" s="1"/>
  <c r="D4058" i="2" s="1"/>
  <c r="L6349" i="2"/>
  <c r="K6349" i="2"/>
  <c r="E6349" i="2"/>
  <c r="F6348" i="2"/>
  <c r="G6348" i="2"/>
  <c r="C6350" i="2"/>
  <c r="I4057" i="2" l="1"/>
  <c r="M4057" i="2" s="1"/>
  <c r="A4057" i="2"/>
  <c r="H4058" i="2"/>
  <c r="I4058" i="2" s="1"/>
  <c r="M4058" i="2" s="1"/>
  <c r="L6350" i="2"/>
  <c r="K6350" i="2"/>
  <c r="E6350" i="2"/>
  <c r="G6349" i="2"/>
  <c r="F6349" i="2"/>
  <c r="C6351" i="2"/>
  <c r="A4058" i="2" l="1"/>
  <c r="N4058" i="2"/>
  <c r="D4059" i="2" s="1"/>
  <c r="L6351" i="2"/>
  <c r="K6351" i="2"/>
  <c r="E6351" i="2"/>
  <c r="F6350" i="2"/>
  <c r="G6350" i="2"/>
  <c r="C6352" i="2"/>
  <c r="H4059" i="2" l="1"/>
  <c r="I4059" i="2" s="1"/>
  <c r="M4059" i="2" s="1"/>
  <c r="L6352" i="2"/>
  <c r="K6352" i="2"/>
  <c r="E6352" i="2"/>
  <c r="F6351" i="2"/>
  <c r="G6351" i="2"/>
  <c r="C6353" i="2"/>
  <c r="A4059" i="2" l="1"/>
  <c r="N4059" i="2"/>
  <c r="D4060" i="2" s="1"/>
  <c r="H4060" i="2"/>
  <c r="L6353" i="2"/>
  <c r="K6353" i="2"/>
  <c r="E6353" i="2"/>
  <c r="F6352" i="2"/>
  <c r="G6352" i="2"/>
  <c r="C6354" i="2"/>
  <c r="N4060" i="2" l="1"/>
  <c r="D4061" i="2" s="1"/>
  <c r="I4060" i="2"/>
  <c r="M4060" i="2" s="1"/>
  <c r="A4060" i="2"/>
  <c r="L6354" i="2"/>
  <c r="K6354" i="2"/>
  <c r="E6354" i="2"/>
  <c r="F6353" i="2"/>
  <c r="G6353" i="2"/>
  <c r="C6355" i="2"/>
  <c r="H4061" i="2" l="1"/>
  <c r="I4061" i="2"/>
  <c r="M4061" i="2" s="1"/>
  <c r="N4061" i="2"/>
  <c r="D4062" i="2" s="1"/>
  <c r="A4061" i="2"/>
  <c r="L6355" i="2"/>
  <c r="K6355" i="2"/>
  <c r="E6355" i="2"/>
  <c r="F6354" i="2"/>
  <c r="G6354" i="2"/>
  <c r="C6356" i="2"/>
  <c r="H4062" i="2" l="1"/>
  <c r="L6356" i="2"/>
  <c r="E6356" i="2"/>
  <c r="K6356" i="2"/>
  <c r="F6355" i="2"/>
  <c r="G6355" i="2"/>
  <c r="C6357" i="2"/>
  <c r="I4062" i="2" l="1"/>
  <c r="M4062" i="2" s="1"/>
  <c r="N4062" i="2" s="1"/>
  <c r="D4063" i="2" s="1"/>
  <c r="A4062" i="2"/>
  <c r="L6357" i="2"/>
  <c r="K6357" i="2"/>
  <c r="E6357" i="2"/>
  <c r="G6356" i="2"/>
  <c r="F6356" i="2"/>
  <c r="C6358" i="2"/>
  <c r="H4063" i="2" l="1"/>
  <c r="A4063" i="2" s="1"/>
  <c r="K6358" i="2"/>
  <c r="E6358" i="2"/>
  <c r="F6357" i="2"/>
  <c r="G6357" i="2"/>
  <c r="C6359" i="2"/>
  <c r="N4063" i="2" l="1"/>
  <c r="D4064" i="2" s="1"/>
  <c r="I4063" i="2"/>
  <c r="M4063" i="2" s="1"/>
  <c r="E6359" i="2"/>
  <c r="K6359" i="2"/>
  <c r="F6358" i="2"/>
  <c r="G6358" i="2"/>
  <c r="C6360" i="2"/>
  <c r="H4064" i="2" l="1"/>
  <c r="N4064" i="2" s="1"/>
  <c r="D4065" i="2" s="1"/>
  <c r="K6360" i="2"/>
  <c r="E6360" i="2"/>
  <c r="F6359" i="2"/>
  <c r="G6359" i="2"/>
  <c r="C6361" i="2"/>
  <c r="A4064" i="2" l="1"/>
  <c r="I4064" i="2"/>
  <c r="M4064" i="2" s="1"/>
  <c r="H4065" i="2"/>
  <c r="N4065" i="2" s="1"/>
  <c r="D4066" i="2" s="1"/>
  <c r="K6361" i="2"/>
  <c r="E6361" i="2"/>
  <c r="F6360" i="2"/>
  <c r="G6360" i="2"/>
  <c r="C6362" i="2"/>
  <c r="A4065" i="2" l="1"/>
  <c r="I4065" i="2"/>
  <c r="M4065" i="2" s="1"/>
  <c r="H4066" i="2" s="1"/>
  <c r="I4066" i="2" s="1"/>
  <c r="M4066" i="2" s="1"/>
  <c r="K6362" i="2"/>
  <c r="G6361" i="2"/>
  <c r="F6361" i="2"/>
  <c r="C6363" i="2"/>
  <c r="A4066" i="2" l="1"/>
  <c r="N4066" i="2"/>
  <c r="D4067" i="2" s="1"/>
  <c r="L6363" i="2"/>
  <c r="E6363" i="2"/>
  <c r="K6363" i="2"/>
  <c r="C6364" i="2"/>
  <c r="H4067" i="2" l="1"/>
  <c r="N4067" i="2" s="1"/>
  <c r="D4068" i="2" s="1"/>
  <c r="L6364" i="2"/>
  <c r="L4106" i="2"/>
  <c r="K6364" i="2"/>
  <c r="F6363" i="2"/>
  <c r="G6363" i="2"/>
  <c r="C6365" i="2"/>
  <c r="A4067" i="2" l="1"/>
  <c r="I4067" i="2"/>
  <c r="M4067" i="2" s="1"/>
  <c r="H4068" i="2" s="1"/>
  <c r="L6365" i="2"/>
  <c r="K6365" i="2"/>
  <c r="C6366" i="2"/>
  <c r="I4068" i="2" l="1"/>
  <c r="M4068" i="2" s="1"/>
  <c r="A4068" i="2"/>
  <c r="N4068" i="2"/>
  <c r="D4069" i="2" s="1"/>
  <c r="L6366" i="2"/>
  <c r="K6366" i="2"/>
  <c r="E6366" i="2"/>
  <c r="C6367" i="2"/>
  <c r="H4069" i="2" l="1"/>
  <c r="I4069" i="2" s="1"/>
  <c r="M4069" i="2" s="1"/>
  <c r="N4069" i="2"/>
  <c r="D4070" i="2" s="1"/>
  <c r="A4069" i="2"/>
  <c r="L6367" i="2"/>
  <c r="K6367" i="2"/>
  <c r="E6367" i="2"/>
  <c r="F6366" i="2"/>
  <c r="G6366" i="2"/>
  <c r="C6368" i="2"/>
  <c r="H4070" i="2" l="1"/>
  <c r="L6368" i="2"/>
  <c r="K6368" i="2"/>
  <c r="E6368" i="2"/>
  <c r="G6367" i="2"/>
  <c r="F6367" i="2"/>
  <c r="C6369" i="2"/>
  <c r="N4070" i="2" l="1"/>
  <c r="D4071" i="2" s="1"/>
  <c r="I4070" i="2"/>
  <c r="M4070" i="2" s="1"/>
  <c r="A4070" i="2"/>
  <c r="E4109" i="2"/>
  <c r="F4109" i="2" s="1"/>
  <c r="G4109" i="2" s="1"/>
  <c r="L6369" i="2"/>
  <c r="K6369" i="2"/>
  <c r="E6369" i="2"/>
  <c r="F6368" i="2"/>
  <c r="G6368" i="2"/>
  <c r="C6370" i="2"/>
  <c r="H4071" i="2" l="1"/>
  <c r="N4071" i="2" s="1"/>
  <c r="D4072" i="2" s="1"/>
  <c r="L6370" i="2"/>
  <c r="K6370" i="2"/>
  <c r="E6370" i="2"/>
  <c r="F6369" i="2"/>
  <c r="G6369" i="2"/>
  <c r="C6371" i="2"/>
  <c r="A4071" i="2" l="1"/>
  <c r="I4071" i="2"/>
  <c r="M4071" i="2" s="1"/>
  <c r="H4072" i="2" s="1"/>
  <c r="A4072" i="2" s="1"/>
  <c r="L6371" i="2"/>
  <c r="E4110" i="2"/>
  <c r="G4110" i="2" s="1"/>
  <c r="K6371" i="2"/>
  <c r="E6371" i="2"/>
  <c r="F6370" i="2"/>
  <c r="G6370" i="2"/>
  <c r="C6372" i="2"/>
  <c r="I4072" i="2" l="1"/>
  <c r="M4072" i="2" s="1"/>
  <c r="N4072" i="2"/>
  <c r="D4073" i="2" s="1"/>
  <c r="L6372" i="2"/>
  <c r="F4110" i="2"/>
  <c r="E6372" i="2"/>
  <c r="K6372" i="2"/>
  <c r="F6371" i="2"/>
  <c r="G6371" i="2"/>
  <c r="C6373" i="2"/>
  <c r="H4073" i="2" l="1"/>
  <c r="L6373" i="2"/>
  <c r="E6373" i="2"/>
  <c r="K6373" i="2"/>
  <c r="F6372" i="2"/>
  <c r="G6372" i="2"/>
  <c r="C6374" i="2"/>
  <c r="A4073" i="2" l="1"/>
  <c r="I4073" i="2"/>
  <c r="M4073" i="2" s="1"/>
  <c r="N4073" i="2"/>
  <c r="D4074" i="2" s="1"/>
  <c r="L6374" i="2"/>
  <c r="E6374" i="2"/>
  <c r="K6374" i="2"/>
  <c r="F6373" i="2"/>
  <c r="G6373" i="2"/>
  <c r="C6375" i="2"/>
  <c r="H4074" i="2" l="1"/>
  <c r="L6375" i="2"/>
  <c r="E6375" i="2"/>
  <c r="K6375" i="2"/>
  <c r="F6374" i="2"/>
  <c r="G6374" i="2"/>
  <c r="C6376" i="2"/>
  <c r="A4074" i="2" l="1"/>
  <c r="I4074" i="2"/>
  <c r="M4074" i="2" s="1"/>
  <c r="N4074" i="2"/>
  <c r="D4075" i="2" s="1"/>
  <c r="L6376" i="2"/>
  <c r="E6376" i="2"/>
  <c r="K6376" i="2"/>
  <c r="F6375" i="2"/>
  <c r="G6375" i="2"/>
  <c r="C6377" i="2"/>
  <c r="H4075" i="2" l="1"/>
  <c r="L6377" i="2"/>
  <c r="E6377" i="2"/>
  <c r="K6377" i="2"/>
  <c r="F6376" i="2"/>
  <c r="G6376" i="2"/>
  <c r="C6378" i="2"/>
  <c r="I4075" i="2" l="1"/>
  <c r="M4075" i="2" s="1"/>
  <c r="N4075" i="2"/>
  <c r="D4076" i="2" s="1"/>
  <c r="A4075" i="2"/>
  <c r="L6378" i="2"/>
  <c r="K6378" i="2"/>
  <c r="E6378" i="2"/>
  <c r="F6377" i="2"/>
  <c r="G6377" i="2"/>
  <c r="C6379" i="2"/>
  <c r="H4076" i="2" l="1"/>
  <c r="L6379" i="2"/>
  <c r="K6379" i="2"/>
  <c r="E6379" i="2"/>
  <c r="F6378" i="2"/>
  <c r="G6378" i="2"/>
  <c r="C6380" i="2"/>
  <c r="L4076" i="2" l="1"/>
  <c r="I4076" i="2"/>
  <c r="M4076" i="2" s="1"/>
  <c r="N4076" i="2"/>
  <c r="D4077" i="2" s="1"/>
  <c r="A4076" i="2"/>
  <c r="L6380" i="2"/>
  <c r="K6380" i="2"/>
  <c r="E6380" i="2"/>
  <c r="G6379" i="2"/>
  <c r="F6379" i="2"/>
  <c r="C6381" i="2"/>
  <c r="H4077" i="2" l="1"/>
  <c r="L4077" i="2" s="1"/>
  <c r="L6381" i="2"/>
  <c r="K6381" i="2"/>
  <c r="E6381" i="2"/>
  <c r="F6380" i="2"/>
  <c r="G6380" i="2"/>
  <c r="C6382" i="2"/>
  <c r="A4077" i="2" l="1"/>
  <c r="I4077" i="2"/>
  <c r="M4077" i="2" s="1"/>
  <c r="N4077" i="2"/>
  <c r="D4078" i="2" s="1"/>
  <c r="E4082" i="2"/>
  <c r="L6382" i="2"/>
  <c r="K6382" i="2"/>
  <c r="E6382" i="2"/>
  <c r="F6381" i="2"/>
  <c r="G6381" i="2"/>
  <c r="C6383" i="2"/>
  <c r="H4078" i="2" l="1"/>
  <c r="L4078" i="2" s="1"/>
  <c r="F4082" i="2"/>
  <c r="G4082" i="2"/>
  <c r="L6383" i="2"/>
  <c r="K6383" i="2"/>
  <c r="E6383" i="2"/>
  <c r="F6382" i="2"/>
  <c r="G6382" i="2"/>
  <c r="C6384" i="2"/>
  <c r="N4078" i="2" l="1"/>
  <c r="D4079" i="2" s="1"/>
  <c r="I4078" i="2"/>
  <c r="M4078" i="2" s="1"/>
  <c r="A4078" i="2"/>
  <c r="L6384" i="2"/>
  <c r="E6384" i="2"/>
  <c r="K6384" i="2"/>
  <c r="F6383" i="2"/>
  <c r="G6383" i="2"/>
  <c r="C6385" i="2"/>
  <c r="H4079" i="2" l="1"/>
  <c r="A4079" i="2" s="1"/>
  <c r="L6385" i="2"/>
  <c r="E6385" i="2"/>
  <c r="K6385" i="2"/>
  <c r="G6384" i="2"/>
  <c r="F6384" i="2"/>
  <c r="C6386" i="2"/>
  <c r="N4079" i="2" l="1"/>
  <c r="D4080" i="2" s="1"/>
  <c r="I4079" i="2"/>
  <c r="M4079" i="2" s="1"/>
  <c r="E4080" i="2"/>
  <c r="L6386" i="2"/>
  <c r="E6386" i="2"/>
  <c r="K6386" i="2"/>
  <c r="G6385" i="2"/>
  <c r="F6385" i="2"/>
  <c r="C6387" i="2"/>
  <c r="H4080" i="2" l="1"/>
  <c r="F4080" i="2"/>
  <c r="G4080" i="2"/>
  <c r="A4080" i="2"/>
  <c r="I4080" i="2"/>
  <c r="M4080" i="2" s="1"/>
  <c r="N4080" i="2"/>
  <c r="H4081" i="2" s="1"/>
  <c r="L6387" i="2"/>
  <c r="E6387" i="2"/>
  <c r="K6387" i="2"/>
  <c r="F6386" i="2"/>
  <c r="G6386" i="2"/>
  <c r="C6388" i="2"/>
  <c r="D4081" i="2" l="1"/>
  <c r="I4081" i="2"/>
  <c r="M4081" i="2" s="1"/>
  <c r="N4081" i="2"/>
  <c r="L6388" i="2"/>
  <c r="E6388" i="2"/>
  <c r="K6388" i="2"/>
  <c r="F6387" i="2"/>
  <c r="G6387" i="2"/>
  <c r="C6389" i="2"/>
  <c r="A4081" i="2" l="1"/>
  <c r="E4081" i="2"/>
  <c r="F4081" i="2" s="1"/>
  <c r="G4081" i="2" s="1"/>
  <c r="D4082" i="2" s="1"/>
  <c r="E6389" i="2"/>
  <c r="K6389" i="2"/>
  <c r="F6388" i="2"/>
  <c r="G6388" i="2"/>
  <c r="C6390" i="2"/>
  <c r="H4082" i="2" l="1"/>
  <c r="I4082" i="2" s="1"/>
  <c r="M4082" i="2" s="1"/>
  <c r="A4082" i="2"/>
  <c r="L6390" i="2"/>
  <c r="K6390" i="2"/>
  <c r="E6390" i="2"/>
  <c r="F6389" i="2"/>
  <c r="G6389" i="2"/>
  <c r="C6391" i="2"/>
  <c r="N4082" i="2" l="1"/>
  <c r="D4083" i="2" s="1"/>
  <c r="H4083" i="2"/>
  <c r="E6391" i="2"/>
  <c r="K6391" i="2"/>
  <c r="F6390" i="2"/>
  <c r="G6390" i="2"/>
  <c r="C6392" i="2"/>
  <c r="I4083" i="2" l="1"/>
  <c r="M4083" i="2" s="1"/>
  <c r="N4083" i="2"/>
  <c r="D4084" i="2" s="1"/>
  <c r="A4083" i="2"/>
  <c r="K6392" i="2"/>
  <c r="G6391" i="2"/>
  <c r="F6391" i="2"/>
  <c r="C6393" i="2"/>
  <c r="H4084" i="2" l="1"/>
  <c r="A4084" i="2" s="1"/>
  <c r="L6393" i="2"/>
  <c r="K6393" i="2"/>
  <c r="C6394" i="2"/>
  <c r="N4084" i="2" l="1"/>
  <c r="D4085" i="2" s="1"/>
  <c r="I4084" i="2"/>
  <c r="M4084" i="2" s="1"/>
  <c r="L6394" i="2"/>
  <c r="K6394" i="2"/>
  <c r="C6395" i="2"/>
  <c r="H4085" i="2" l="1"/>
  <c r="N4085" i="2" s="1"/>
  <c r="D4086" i="2" s="1"/>
  <c r="L6395" i="2"/>
  <c r="K6395" i="2"/>
  <c r="C6396" i="2"/>
  <c r="A4085" i="2" l="1"/>
  <c r="I4085" i="2"/>
  <c r="M4085" i="2" s="1"/>
  <c r="H4086" i="2"/>
  <c r="I4086" i="2" s="1"/>
  <c r="M4086" i="2" s="1"/>
  <c r="L6396" i="2"/>
  <c r="K6396" i="2"/>
  <c r="C6397" i="2"/>
  <c r="A4086" i="2" l="1"/>
  <c r="N4086" i="2"/>
  <c r="D4087" i="2" s="1"/>
  <c r="L6397" i="2"/>
  <c r="K6397" i="2"/>
  <c r="E6397" i="2"/>
  <c r="C6398" i="2"/>
  <c r="H4087" i="2" l="1"/>
  <c r="A4087" i="2" s="1"/>
  <c r="L6398" i="2"/>
  <c r="K6398" i="2"/>
  <c r="E6398" i="2"/>
  <c r="F6397" i="2"/>
  <c r="G6397" i="2"/>
  <c r="C6399" i="2"/>
  <c r="N4087" i="2" l="1"/>
  <c r="D4088" i="2" s="1"/>
  <c r="I4087" i="2"/>
  <c r="M4087" i="2" s="1"/>
  <c r="L6399" i="2"/>
  <c r="K6399" i="2"/>
  <c r="E6399" i="2"/>
  <c r="G6398" i="2"/>
  <c r="F6398" i="2"/>
  <c r="C6400" i="2"/>
  <c r="H4088" i="2" l="1"/>
  <c r="A4088" i="2" s="1"/>
  <c r="I4088" i="2"/>
  <c r="M4088" i="2" s="1"/>
  <c r="N4088" i="2"/>
  <c r="D4089" i="2" s="1"/>
  <c r="L6400" i="2"/>
  <c r="K6400" i="2"/>
  <c r="E6400" i="2"/>
  <c r="F6399" i="2"/>
  <c r="G6399" i="2"/>
  <c r="C6401" i="2"/>
  <c r="H4089" i="2" l="1"/>
  <c r="L6401" i="2"/>
  <c r="K6401" i="2"/>
  <c r="E6401" i="2"/>
  <c r="F6400" i="2"/>
  <c r="G6400" i="2"/>
  <c r="C6402" i="2"/>
  <c r="I4089" i="2" l="1"/>
  <c r="M4089" i="2" s="1"/>
  <c r="N4089" i="2"/>
  <c r="D4090" i="2" s="1"/>
  <c r="A4089" i="2"/>
  <c r="L6402" i="2"/>
  <c r="K6402" i="2"/>
  <c r="E6402" i="2"/>
  <c r="F6401" i="2"/>
  <c r="G6401" i="2"/>
  <c r="C6403" i="2"/>
  <c r="H4090" i="2" l="1"/>
  <c r="L6403" i="2"/>
  <c r="E6403" i="2"/>
  <c r="K6403" i="2"/>
  <c r="F6402" i="2"/>
  <c r="G6402" i="2"/>
  <c r="C6404" i="2"/>
  <c r="N4090" i="2" l="1"/>
  <c r="D4091" i="2" s="1"/>
  <c r="I4090" i="2"/>
  <c r="M4090" i="2" s="1"/>
  <c r="A4090" i="2"/>
  <c r="L6404" i="2"/>
  <c r="E6404" i="2"/>
  <c r="K6404" i="2"/>
  <c r="F6403" i="2"/>
  <c r="G6403" i="2"/>
  <c r="C6405" i="2"/>
  <c r="H4091" i="2" l="1"/>
  <c r="I4091" i="2" s="1"/>
  <c r="M4091" i="2" s="1"/>
  <c r="N4091" i="2"/>
  <c r="D4092" i="2" s="1"/>
  <c r="A4091" i="2"/>
  <c r="L6405" i="2"/>
  <c r="E6405" i="2"/>
  <c r="K6405" i="2"/>
  <c r="F6404" i="2"/>
  <c r="G6404" i="2"/>
  <c r="C6406" i="2"/>
  <c r="H4092" i="2" l="1"/>
  <c r="A4092" i="2" s="1"/>
  <c r="L6406" i="2"/>
  <c r="E6406" i="2"/>
  <c r="K6406" i="2"/>
  <c r="F6405" i="2"/>
  <c r="G6405" i="2"/>
  <c r="C6407" i="2"/>
  <c r="I4092" i="2" l="1"/>
  <c r="M4092" i="2" s="1"/>
  <c r="N4092" i="2"/>
  <c r="D4093" i="2" s="1"/>
  <c r="L6407" i="2"/>
  <c r="E6407" i="2"/>
  <c r="K6407" i="2"/>
  <c r="F6406" i="2"/>
  <c r="G6406" i="2"/>
  <c r="C6408" i="2"/>
  <c r="H4093" i="2" l="1"/>
  <c r="L6408" i="2"/>
  <c r="E6408" i="2"/>
  <c r="K6408" i="2"/>
  <c r="F6407" i="2"/>
  <c r="G6407" i="2"/>
  <c r="C6409" i="2"/>
  <c r="N4093" i="2" l="1"/>
  <c r="D4094" i="2" s="1"/>
  <c r="I4093" i="2"/>
  <c r="M4093" i="2" s="1"/>
  <c r="H4094" i="2" s="1"/>
  <c r="A4093" i="2"/>
  <c r="L6409" i="2"/>
  <c r="L4136" i="2"/>
  <c r="K6409" i="2"/>
  <c r="E6409" i="2"/>
  <c r="F6408" i="2"/>
  <c r="G6408" i="2"/>
  <c r="C6410" i="2"/>
  <c r="I4094" i="2" l="1"/>
  <c r="M4094" i="2" s="1"/>
  <c r="N4094" i="2"/>
  <c r="D4095" i="2" s="1"/>
  <c r="A4094" i="2"/>
  <c r="L6410" i="2"/>
  <c r="K6410" i="2"/>
  <c r="E6410" i="2"/>
  <c r="F6409" i="2"/>
  <c r="G6409" i="2"/>
  <c r="C6411" i="2"/>
  <c r="H4095" i="2" l="1"/>
  <c r="L6411" i="2"/>
  <c r="K6411" i="2"/>
  <c r="E6411" i="2"/>
  <c r="G6410" i="2"/>
  <c r="F6410" i="2"/>
  <c r="C6412" i="2"/>
  <c r="A4095" i="2" l="1"/>
  <c r="N4095" i="2"/>
  <c r="D4096" i="2" s="1"/>
  <c r="I4095" i="2"/>
  <c r="M4095" i="2" s="1"/>
  <c r="L6412" i="2"/>
  <c r="K6412" i="2"/>
  <c r="E6412" i="2"/>
  <c r="F6411" i="2"/>
  <c r="G6411" i="2"/>
  <c r="C6413" i="2"/>
  <c r="H4096" i="2" l="1"/>
  <c r="A4096" i="2" s="1"/>
  <c r="L6413" i="2"/>
  <c r="K6413" i="2"/>
  <c r="E6413" i="2"/>
  <c r="F6412" i="2"/>
  <c r="G6412" i="2"/>
  <c r="C6414" i="2"/>
  <c r="I4096" i="2" l="1"/>
  <c r="M4096" i="2" s="1"/>
  <c r="N4096" i="2"/>
  <c r="D4097" i="2" s="1"/>
  <c r="L6414" i="2"/>
  <c r="K6414" i="2"/>
  <c r="E6414" i="2"/>
  <c r="F6413" i="2"/>
  <c r="G6413" i="2"/>
  <c r="C6415" i="2"/>
  <c r="H4097" i="2" l="1"/>
  <c r="L4137" i="2"/>
  <c r="L6415" i="2"/>
  <c r="E6415" i="2"/>
  <c r="K6415" i="2"/>
  <c r="F6414" i="2"/>
  <c r="G6414" i="2"/>
  <c r="C6416" i="2"/>
  <c r="A4097" i="2" l="1"/>
  <c r="N4097" i="2"/>
  <c r="D4098" i="2" s="1"/>
  <c r="I4097" i="2"/>
  <c r="M4097" i="2" s="1"/>
  <c r="L6416" i="2"/>
  <c r="E6416" i="2"/>
  <c r="K6416" i="2"/>
  <c r="F6415" i="2"/>
  <c r="G6415" i="2"/>
  <c r="C6417" i="2"/>
  <c r="H4098" i="2" l="1"/>
  <c r="N4098" i="2"/>
  <c r="D4099" i="2" s="1"/>
  <c r="I4098" i="2"/>
  <c r="M4098" i="2" s="1"/>
  <c r="A4098" i="2"/>
  <c r="H4099" i="2"/>
  <c r="L6417" i="2"/>
  <c r="E6417" i="2"/>
  <c r="K6417" i="2"/>
  <c r="F6416" i="2"/>
  <c r="G6416" i="2"/>
  <c r="C6418" i="2"/>
  <c r="N4099" i="2" l="1"/>
  <c r="D4100" i="2" s="1"/>
  <c r="I4099" i="2"/>
  <c r="M4099" i="2" s="1"/>
  <c r="A4099" i="2"/>
  <c r="L6418" i="2"/>
  <c r="E6418" i="2"/>
  <c r="K6418" i="2"/>
  <c r="F6417" i="2"/>
  <c r="G6417" i="2"/>
  <c r="C6419" i="2"/>
  <c r="H4100" i="2" l="1"/>
  <c r="I4100" i="2" s="1"/>
  <c r="M4100" i="2" s="1"/>
  <c r="N4100" i="2"/>
  <c r="D4101" i="2" s="1"/>
  <c r="A4100" i="2"/>
  <c r="E4141" i="2"/>
  <c r="E6419" i="2"/>
  <c r="K6419" i="2"/>
  <c r="F6418" i="2"/>
  <c r="G6418" i="2"/>
  <c r="C6420" i="2"/>
  <c r="H4101" i="2" l="1"/>
  <c r="F4141" i="2"/>
  <c r="G4141" i="2"/>
  <c r="E6420" i="2"/>
  <c r="K6420" i="2"/>
  <c r="F6419" i="2"/>
  <c r="G6419" i="2"/>
  <c r="C6421" i="2"/>
  <c r="I4101" i="2" l="1"/>
  <c r="M4101" i="2" s="1"/>
  <c r="N4101" i="2"/>
  <c r="D4102" i="2" s="1"/>
  <c r="A4101" i="2"/>
  <c r="K6421" i="2"/>
  <c r="E6421" i="2"/>
  <c r="F6420" i="2"/>
  <c r="G6420" i="2"/>
  <c r="C6422" i="2"/>
  <c r="H4102" i="2" l="1"/>
  <c r="A4102" i="2" s="1"/>
  <c r="K6422" i="2"/>
  <c r="E6422" i="2"/>
  <c r="F6421" i="2"/>
  <c r="G6421" i="2"/>
  <c r="C6423" i="2"/>
  <c r="I4102" i="2" l="1"/>
  <c r="M4102" i="2" s="1"/>
  <c r="N4102" i="2"/>
  <c r="D4103" i="2" s="1"/>
  <c r="K6423" i="2"/>
  <c r="G6422" i="2"/>
  <c r="F6422" i="2"/>
  <c r="C6424" i="2"/>
  <c r="H4103" i="2" l="1"/>
  <c r="A4103" i="2" s="1"/>
  <c r="L6424" i="2"/>
  <c r="K6424" i="2"/>
  <c r="C6425" i="2"/>
  <c r="I4103" i="2" l="1"/>
  <c r="M4103" i="2" s="1"/>
  <c r="N4103" i="2"/>
  <c r="D4104" i="2" s="1"/>
  <c r="L6425" i="2"/>
  <c r="K6425" i="2"/>
  <c r="C6426" i="2"/>
  <c r="H4104" i="2" l="1"/>
  <c r="A4104" i="2" s="1"/>
  <c r="L6426" i="2"/>
  <c r="K6426" i="2"/>
  <c r="C6427" i="2"/>
  <c r="N4104" i="2" l="1"/>
  <c r="D4105" i="2" s="1"/>
  <c r="I4104" i="2"/>
  <c r="M4104" i="2" s="1"/>
  <c r="H4105" i="2" s="1"/>
  <c r="L6427" i="2"/>
  <c r="E6427" i="2"/>
  <c r="K6427" i="2"/>
  <c r="C6428" i="2"/>
  <c r="I4105" i="2" l="1"/>
  <c r="M4105" i="2" s="1"/>
  <c r="N4105" i="2"/>
  <c r="D4106" i="2" s="1"/>
  <c r="A4105" i="2"/>
  <c r="L4109" i="2"/>
  <c r="L6428" i="2"/>
  <c r="K6428" i="2"/>
  <c r="E6428" i="2"/>
  <c r="F6427" i="2"/>
  <c r="G6427" i="2"/>
  <c r="C6429" i="2"/>
  <c r="H4106" i="2" l="1"/>
  <c r="A4106" i="2" s="1"/>
  <c r="L6429" i="2"/>
  <c r="K6429" i="2"/>
  <c r="E6429" i="2"/>
  <c r="F6428" i="2"/>
  <c r="G6428" i="2"/>
  <c r="C6430" i="2"/>
  <c r="N4106" i="2" l="1"/>
  <c r="D4107" i="2" s="1"/>
  <c r="I4106" i="2"/>
  <c r="M4106" i="2" s="1"/>
  <c r="L6430" i="2"/>
  <c r="K6430" i="2"/>
  <c r="E6430" i="2"/>
  <c r="G6429" i="2"/>
  <c r="F6429" i="2"/>
  <c r="C6431" i="2"/>
  <c r="H4107" i="2" l="1"/>
  <c r="I4107" i="2" s="1"/>
  <c r="M4107" i="2" s="1"/>
  <c r="N4107" i="2"/>
  <c r="D4108" i="2" s="1"/>
  <c r="L4107" i="2"/>
  <c r="A4107" i="2"/>
  <c r="L6431" i="2"/>
  <c r="K6431" i="2"/>
  <c r="E6431" i="2"/>
  <c r="F6430" i="2"/>
  <c r="G6430" i="2"/>
  <c r="C6432" i="2"/>
  <c r="H4108" i="2" l="1"/>
  <c r="L4108" i="2" s="1"/>
  <c r="N4108" i="2"/>
  <c r="D4109" i="2" s="1"/>
  <c r="I4108" i="2"/>
  <c r="M4108" i="2" s="1"/>
  <c r="L6432" i="2"/>
  <c r="K6432" i="2"/>
  <c r="E6432" i="2"/>
  <c r="F6431" i="2"/>
  <c r="G6431" i="2"/>
  <c r="C6433" i="2"/>
  <c r="A4108" i="2" l="1"/>
  <c r="H4109" i="2"/>
  <c r="A4109" i="2" s="1"/>
  <c r="N4109" i="2"/>
  <c r="D4110" i="2" s="1"/>
  <c r="I4109" i="2"/>
  <c r="M4109" i="2" s="1"/>
  <c r="L6433" i="2"/>
  <c r="K6433" i="2"/>
  <c r="E6433" i="2"/>
  <c r="F6432" i="2"/>
  <c r="G6432" i="2"/>
  <c r="C6434" i="2"/>
  <c r="H4110" i="2" l="1"/>
  <c r="A4110" i="2"/>
  <c r="N4110" i="2"/>
  <c r="D4111" i="2" s="1"/>
  <c r="I4110" i="2"/>
  <c r="M4110" i="2" s="1"/>
  <c r="L6434" i="2"/>
  <c r="E6434" i="2"/>
  <c r="K6434" i="2"/>
  <c r="F6433" i="2"/>
  <c r="G6433" i="2"/>
  <c r="C6435" i="2"/>
  <c r="H4111" i="2" l="1"/>
  <c r="A4111" i="2"/>
  <c r="I4111" i="2"/>
  <c r="M4111" i="2" s="1"/>
  <c r="N4111" i="2"/>
  <c r="E4111" i="2"/>
  <c r="L6435" i="2"/>
  <c r="E6435" i="2"/>
  <c r="K6435" i="2"/>
  <c r="F6434" i="2"/>
  <c r="G6434" i="2"/>
  <c r="C6436" i="2"/>
  <c r="H4112" i="2" l="1"/>
  <c r="I4112" i="2" s="1"/>
  <c r="M4112" i="2" s="1"/>
  <c r="F4111" i="2"/>
  <c r="G4111" i="2"/>
  <c r="D4112" i="2" s="1"/>
  <c r="L6436" i="2"/>
  <c r="E6436" i="2"/>
  <c r="K6436" i="2"/>
  <c r="F6435" i="2"/>
  <c r="G6435" i="2"/>
  <c r="C6437" i="2"/>
  <c r="A4112" i="2" l="1"/>
  <c r="E4112" i="2"/>
  <c r="N4112" i="2"/>
  <c r="L6437" i="2"/>
  <c r="E6437" i="2"/>
  <c r="K6437" i="2"/>
  <c r="F6436" i="2"/>
  <c r="G6436" i="2"/>
  <c r="C6438" i="2"/>
  <c r="G4112" i="2" l="1"/>
  <c r="F4112" i="2"/>
  <c r="D4113" i="2"/>
  <c r="H4113" i="2"/>
  <c r="L6438" i="2"/>
  <c r="E6438" i="2"/>
  <c r="K6438" i="2"/>
  <c r="F6437" i="2"/>
  <c r="G6437" i="2"/>
  <c r="C6439" i="2"/>
  <c r="A4113" i="2" l="1"/>
  <c r="I4113" i="2"/>
  <c r="M4113" i="2" s="1"/>
  <c r="N4113" i="2"/>
  <c r="D4114" i="2" s="1"/>
  <c r="L6439" i="2"/>
  <c r="E6439" i="2"/>
  <c r="K6439" i="2"/>
  <c r="F6438" i="2"/>
  <c r="G6438" i="2"/>
  <c r="C6440" i="2"/>
  <c r="H4114" i="2" l="1"/>
  <c r="L6440" i="2"/>
  <c r="K6440" i="2"/>
  <c r="E6440" i="2"/>
  <c r="F6439" i="2"/>
  <c r="G6439" i="2"/>
  <c r="C6441" i="2"/>
  <c r="N4114" i="2" l="1"/>
  <c r="D4115" i="2" s="1"/>
  <c r="I4114" i="2"/>
  <c r="M4114" i="2" s="1"/>
  <c r="A4114" i="2"/>
  <c r="L6441" i="2"/>
  <c r="K6441" i="2"/>
  <c r="E6441" i="2"/>
  <c r="F6440" i="2"/>
  <c r="G6440" i="2"/>
  <c r="C6442" i="2"/>
  <c r="H4115" i="2" l="1"/>
  <c r="I4115" i="2" s="1"/>
  <c r="M4115" i="2" s="1"/>
  <c r="L6442" i="2"/>
  <c r="K6442" i="2"/>
  <c r="E6442" i="2"/>
  <c r="G6441" i="2"/>
  <c r="F6441" i="2"/>
  <c r="C6443" i="2"/>
  <c r="N4115" i="2" l="1"/>
  <c r="D4116" i="2" s="1"/>
  <c r="A4115" i="2"/>
  <c r="H4116" i="2"/>
  <c r="A4116" i="2" s="1"/>
  <c r="L6443" i="2"/>
  <c r="K6443" i="2"/>
  <c r="E6443" i="2"/>
  <c r="F6442" i="2"/>
  <c r="G6442" i="2"/>
  <c r="C6444" i="2"/>
  <c r="N4116" i="2" l="1"/>
  <c r="D4117" i="2" s="1"/>
  <c r="I4116" i="2"/>
  <c r="M4116" i="2" s="1"/>
  <c r="H4117" i="2"/>
  <c r="L6444" i="2"/>
  <c r="K6444" i="2"/>
  <c r="E6444" i="2"/>
  <c r="F6443" i="2"/>
  <c r="G6443" i="2"/>
  <c r="C6445" i="2"/>
  <c r="I4117" i="2" l="1"/>
  <c r="M4117" i="2" s="1"/>
  <c r="N4117" i="2"/>
  <c r="D4118" i="2" s="1"/>
  <c r="A4117" i="2"/>
  <c r="L6445" i="2"/>
  <c r="K6445" i="2"/>
  <c r="E6445" i="2"/>
  <c r="G6444" i="2"/>
  <c r="F6444" i="2"/>
  <c r="C6446" i="2"/>
  <c r="H4118" i="2" l="1"/>
  <c r="I4118" i="2" s="1"/>
  <c r="M4118" i="2" s="1"/>
  <c r="L6446" i="2"/>
  <c r="E6446" i="2"/>
  <c r="K6446" i="2"/>
  <c r="F6445" i="2"/>
  <c r="G6445" i="2"/>
  <c r="C6447" i="2"/>
  <c r="A4118" i="2" l="1"/>
  <c r="N4118" i="2"/>
  <c r="D4119" i="2" s="1"/>
  <c r="H4119" i="2"/>
  <c r="I4119" i="2" s="1"/>
  <c r="M4119" i="2" s="1"/>
  <c r="L6447" i="2"/>
  <c r="K6447" i="2"/>
  <c r="E6447" i="2"/>
  <c r="F6446" i="2"/>
  <c r="G6446" i="2"/>
  <c r="C6448" i="2"/>
  <c r="A4119" i="2" l="1"/>
  <c r="N4119" i="2"/>
  <c r="D4120" i="2" s="1"/>
  <c r="L6448" i="2"/>
  <c r="E6448" i="2"/>
  <c r="K6448" i="2"/>
  <c r="F6447" i="2"/>
  <c r="G6447" i="2"/>
  <c r="C6449" i="2"/>
  <c r="H4120" i="2" l="1"/>
  <c r="I4120" i="2" s="1"/>
  <c r="M4120" i="2" s="1"/>
  <c r="L6449" i="2"/>
  <c r="E6449" i="2"/>
  <c r="K6449" i="2"/>
  <c r="F6448" i="2"/>
  <c r="G6448" i="2"/>
  <c r="C6450" i="2"/>
  <c r="A4120" i="2" l="1"/>
  <c r="N4120" i="2"/>
  <c r="D4121" i="2" s="1"/>
  <c r="E6450" i="2"/>
  <c r="K6450" i="2"/>
  <c r="F6449" i="2"/>
  <c r="G6449" i="2"/>
  <c r="C6451" i="2"/>
  <c r="H4121" i="2" l="1"/>
  <c r="I4121" i="2" s="1"/>
  <c r="M4121" i="2" s="1"/>
  <c r="N4121" i="2"/>
  <c r="D4122" i="2" s="1"/>
  <c r="E6451" i="2"/>
  <c r="K6451" i="2"/>
  <c r="F6450" i="2"/>
  <c r="G6450" i="2"/>
  <c r="C6452" i="2"/>
  <c r="A4121" i="2" l="1"/>
  <c r="H4122" i="2"/>
  <c r="I4122" i="2" s="1"/>
  <c r="M4122" i="2" s="1"/>
  <c r="A4122" i="2"/>
  <c r="K6452" i="2"/>
  <c r="E6452" i="2"/>
  <c r="F6451" i="2"/>
  <c r="G6451" i="2"/>
  <c r="C6453" i="2"/>
  <c r="N4122" i="2" l="1"/>
  <c r="D4123" i="2" s="1"/>
  <c r="H4123" i="2"/>
  <c r="K6453" i="2"/>
  <c r="F6452" i="2"/>
  <c r="G6452" i="2"/>
  <c r="C6454" i="2"/>
  <c r="I4123" i="2" l="1"/>
  <c r="M4123" i="2" s="1"/>
  <c r="N4123" i="2"/>
  <c r="D4124" i="2" s="1"/>
  <c r="A4123" i="2"/>
  <c r="L6454" i="2"/>
  <c r="K6454" i="2"/>
  <c r="C6455" i="2"/>
  <c r="H4124" i="2" l="1"/>
  <c r="L6455" i="2"/>
  <c r="K6455" i="2"/>
  <c r="C6456" i="2"/>
  <c r="I4124" i="2" l="1"/>
  <c r="M4124" i="2" s="1"/>
  <c r="N4124" i="2"/>
  <c r="D4125" i="2" s="1"/>
  <c r="A4124" i="2"/>
  <c r="L6456" i="2"/>
  <c r="K6456" i="2"/>
  <c r="C6457" i="2"/>
  <c r="H4125" i="2" l="1"/>
  <c r="L6457" i="2"/>
  <c r="K6457" i="2"/>
  <c r="C6458" i="2"/>
  <c r="I4125" i="2" l="1"/>
  <c r="M4125" i="2" s="1"/>
  <c r="N4125" i="2"/>
  <c r="D4126" i="2" s="1"/>
  <c r="A4125" i="2"/>
  <c r="L6458" i="2"/>
  <c r="L4168" i="2"/>
  <c r="K6458" i="2"/>
  <c r="E6458" i="2"/>
  <c r="C6459" i="2"/>
  <c r="H4126" i="2" l="1"/>
  <c r="L6459" i="2"/>
  <c r="K6459" i="2"/>
  <c r="E6459" i="2"/>
  <c r="F6458" i="2"/>
  <c r="G6458" i="2"/>
  <c r="C6460" i="2"/>
  <c r="A4126" i="2" l="1"/>
  <c r="N4126" i="2"/>
  <c r="D4127" i="2" s="1"/>
  <c r="I4126" i="2"/>
  <c r="M4126" i="2" s="1"/>
  <c r="L6460" i="2"/>
  <c r="E4170" i="2"/>
  <c r="F4170" i="2" s="1"/>
  <c r="G4170" i="2" s="1"/>
  <c r="K6460" i="2"/>
  <c r="E6460" i="2"/>
  <c r="G6459" i="2"/>
  <c r="F6459" i="2"/>
  <c r="C6461" i="2"/>
  <c r="H4127" i="2" l="1"/>
  <c r="A4127" i="2" s="1"/>
  <c r="L6461" i="2"/>
  <c r="K6461" i="2"/>
  <c r="E6461" i="2"/>
  <c r="F6460" i="2"/>
  <c r="G6460" i="2"/>
  <c r="C6462" i="2"/>
  <c r="N4127" i="2" l="1"/>
  <c r="D4128" i="2" s="1"/>
  <c r="I4127" i="2"/>
  <c r="M4127" i="2" s="1"/>
  <c r="L6462" i="2"/>
  <c r="K6462" i="2"/>
  <c r="E6462" i="2"/>
  <c r="F6461" i="2"/>
  <c r="G6461" i="2"/>
  <c r="C6463" i="2"/>
  <c r="H4128" i="2" l="1"/>
  <c r="A4128" i="2" s="1"/>
  <c r="L6463" i="2"/>
  <c r="E4172" i="2"/>
  <c r="G4172" i="2" s="1"/>
  <c r="K6463" i="2"/>
  <c r="E6463" i="2"/>
  <c r="F6462" i="2"/>
  <c r="G6462" i="2"/>
  <c r="C6464" i="2"/>
  <c r="N4128" i="2" l="1"/>
  <c r="D4129" i="2" s="1"/>
  <c r="I4128" i="2"/>
  <c r="M4128" i="2" s="1"/>
  <c r="F4172" i="2"/>
  <c r="L6464" i="2"/>
  <c r="E6464" i="2"/>
  <c r="K6464" i="2"/>
  <c r="F6463" i="2"/>
  <c r="G6463" i="2"/>
  <c r="C6465" i="2"/>
  <c r="H4129" i="2" l="1"/>
  <c r="A4129" i="2" s="1"/>
  <c r="L6465" i="2"/>
  <c r="E6465" i="2"/>
  <c r="K6465" i="2"/>
  <c r="F6464" i="2"/>
  <c r="G6464" i="2"/>
  <c r="C6466" i="2"/>
  <c r="I4129" i="2" l="1"/>
  <c r="M4129" i="2" s="1"/>
  <c r="N4129" i="2"/>
  <c r="D4130" i="2" s="1"/>
  <c r="L6466" i="2"/>
  <c r="E6466" i="2"/>
  <c r="K6466" i="2"/>
  <c r="F6465" i="2"/>
  <c r="G6465" i="2"/>
  <c r="C6467" i="2"/>
  <c r="H4130" i="2" l="1"/>
  <c r="L6467" i="2"/>
  <c r="E6467" i="2"/>
  <c r="K6467" i="2"/>
  <c r="F6466" i="2"/>
  <c r="G6466" i="2"/>
  <c r="C6468" i="2"/>
  <c r="N4130" i="2" l="1"/>
  <c r="D4131" i="2" s="1"/>
  <c r="I4130" i="2"/>
  <c r="M4130" i="2" s="1"/>
  <c r="H4131" i="2" s="1"/>
  <c r="I4131" i="2" s="1"/>
  <c r="M4131" i="2" s="1"/>
  <c r="A4130" i="2"/>
  <c r="L6468" i="2"/>
  <c r="E6468" i="2"/>
  <c r="K6468" i="2"/>
  <c r="F6467" i="2"/>
  <c r="G6467" i="2"/>
  <c r="C6469" i="2"/>
  <c r="A4131" i="2" l="1"/>
  <c r="N4131" i="2"/>
  <c r="D4132" i="2" s="1"/>
  <c r="L6469" i="2"/>
  <c r="E6469" i="2"/>
  <c r="K6469" i="2"/>
  <c r="F6468" i="2"/>
  <c r="G6468" i="2"/>
  <c r="C6470" i="2"/>
  <c r="H4132" i="2" l="1"/>
  <c r="A4132" i="2" s="1"/>
  <c r="N4132" i="2"/>
  <c r="D4133" i="2" s="1"/>
  <c r="I4132" i="2"/>
  <c r="M4132" i="2" s="1"/>
  <c r="L6470" i="2"/>
  <c r="K6470" i="2"/>
  <c r="E6470" i="2"/>
  <c r="F6469" i="2"/>
  <c r="G6469" i="2"/>
  <c r="C6471" i="2"/>
  <c r="H4133" i="2" l="1"/>
  <c r="I4133" i="2" s="1"/>
  <c r="M4133" i="2" s="1"/>
  <c r="A4133" i="2"/>
  <c r="L6471" i="2"/>
  <c r="K6471" i="2"/>
  <c r="E6471" i="2"/>
  <c r="F6470" i="2"/>
  <c r="G6470" i="2"/>
  <c r="C6472" i="2"/>
  <c r="N4133" i="2" l="1"/>
  <c r="D4134" i="2" s="1"/>
  <c r="L6472" i="2"/>
  <c r="K6472" i="2"/>
  <c r="E6472" i="2"/>
  <c r="G6471" i="2"/>
  <c r="F6471" i="2"/>
  <c r="C6473" i="2"/>
  <c r="H4134" i="2" l="1"/>
  <c r="L6473" i="2"/>
  <c r="K6473" i="2"/>
  <c r="E6473" i="2"/>
  <c r="F6472" i="2"/>
  <c r="G6472" i="2"/>
  <c r="C6474" i="2"/>
  <c r="N4134" i="2" l="1"/>
  <c r="D4135" i="2" s="1"/>
  <c r="I4134" i="2"/>
  <c r="M4134" i="2" s="1"/>
  <c r="A4134" i="2"/>
  <c r="L6474" i="2"/>
  <c r="K6474" i="2"/>
  <c r="E6474" i="2"/>
  <c r="F6473" i="2"/>
  <c r="G6473" i="2"/>
  <c r="C6475" i="2"/>
  <c r="H4135" i="2" l="1"/>
  <c r="A4135" i="2"/>
  <c r="L6475" i="2"/>
  <c r="K6475" i="2"/>
  <c r="E6475" i="2"/>
  <c r="G6474" i="2"/>
  <c r="F6474" i="2"/>
  <c r="C6476" i="2"/>
  <c r="N4135" i="2" l="1"/>
  <c r="D4136" i="2" s="1"/>
  <c r="I4135" i="2"/>
  <c r="M4135" i="2" s="1"/>
  <c r="L4138" i="2"/>
  <c r="L6476" i="2"/>
  <c r="E6476" i="2"/>
  <c r="K6476" i="2"/>
  <c r="F6475" i="2"/>
  <c r="G6475" i="2"/>
  <c r="C6477" i="2"/>
  <c r="H4136" i="2" l="1"/>
  <c r="A4136" i="2" s="1"/>
  <c r="L6477" i="2"/>
  <c r="E6477" i="2"/>
  <c r="K6477" i="2"/>
  <c r="G6476" i="2"/>
  <c r="F6476" i="2"/>
  <c r="C6478" i="2"/>
  <c r="I4136" i="2" l="1"/>
  <c r="M4136" i="2" s="1"/>
  <c r="N4136" i="2"/>
  <c r="D4137" i="2" s="1"/>
  <c r="E4140" i="2"/>
  <c r="F4140" i="2" s="1"/>
  <c r="G4140" i="2" s="1"/>
  <c r="L6478" i="2"/>
  <c r="E6478" i="2"/>
  <c r="K6478" i="2"/>
  <c r="G6477" i="2"/>
  <c r="F6477" i="2"/>
  <c r="C6479" i="2"/>
  <c r="H4137" i="2" l="1"/>
  <c r="A4137" i="2" s="1"/>
  <c r="L6479" i="2"/>
  <c r="K6479" i="2"/>
  <c r="E6479" i="2"/>
  <c r="F6478" i="2"/>
  <c r="G6478" i="2"/>
  <c r="C6480" i="2"/>
  <c r="I4137" i="2" l="1"/>
  <c r="M4137" i="2" s="1"/>
  <c r="N4137" i="2"/>
  <c r="D4138" i="2" s="1"/>
  <c r="E6480" i="2"/>
  <c r="K6480" i="2"/>
  <c r="F6479" i="2"/>
  <c r="G6479" i="2"/>
  <c r="C6481" i="2"/>
  <c r="H4138" i="2" l="1"/>
  <c r="A4138" i="2" s="1"/>
  <c r="E6481" i="2"/>
  <c r="K6481" i="2"/>
  <c r="G6480" i="2"/>
  <c r="F6480" i="2"/>
  <c r="C6482" i="2"/>
  <c r="I4138" i="2" l="1"/>
  <c r="M4138" i="2" s="1"/>
  <c r="N4138" i="2"/>
  <c r="D4139" i="2" s="1"/>
  <c r="K6482" i="2"/>
  <c r="E6482" i="2"/>
  <c r="F6481" i="2"/>
  <c r="G6481" i="2"/>
  <c r="C6483" i="2"/>
  <c r="H4139" i="2" l="1"/>
  <c r="I4139" i="2" s="1"/>
  <c r="M4139" i="2" s="1"/>
  <c r="N4139" i="2"/>
  <c r="D4140" i="2" s="1"/>
  <c r="L4139" i="2"/>
  <c r="H4140" i="2" s="1"/>
  <c r="A4139" i="2"/>
  <c r="E4142" i="2"/>
  <c r="F4142" i="2" s="1"/>
  <c r="G4142" i="2" s="1"/>
  <c r="K6483" i="2"/>
  <c r="E6483" i="2"/>
  <c r="F6482" i="2"/>
  <c r="G6482" i="2"/>
  <c r="C6484" i="2"/>
  <c r="I4140" i="2" l="1"/>
  <c r="M4140" i="2" s="1"/>
  <c r="A4140" i="2"/>
  <c r="N4140" i="2"/>
  <c r="D4141" i="2" s="1"/>
  <c r="K6484" i="2"/>
  <c r="G6483" i="2"/>
  <c r="F6483" i="2"/>
  <c r="C6485" i="2"/>
  <c r="H4141" i="2" l="1"/>
  <c r="L6485" i="2"/>
  <c r="K6485" i="2"/>
  <c r="C6486" i="2"/>
  <c r="I4141" i="2" l="1"/>
  <c r="M4141" i="2" s="1"/>
  <c r="N4141" i="2"/>
  <c r="D4142" i="2" s="1"/>
  <c r="A4141" i="2"/>
  <c r="L6486" i="2"/>
  <c r="K6486" i="2"/>
  <c r="C6487" i="2"/>
  <c r="H4142" i="2" l="1"/>
  <c r="L6487" i="2"/>
  <c r="K6487" i="2"/>
  <c r="C6488" i="2"/>
  <c r="I4142" i="2" l="1"/>
  <c r="M4142" i="2" s="1"/>
  <c r="N4142" i="2"/>
  <c r="D4143" i="2" s="1"/>
  <c r="E4143" i="2" s="1"/>
  <c r="H4143" i="2"/>
  <c r="A4142" i="2"/>
  <c r="L6488" i="2"/>
  <c r="K6488" i="2"/>
  <c r="C6489" i="2"/>
  <c r="A4143" i="2" l="1"/>
  <c r="I4143" i="2"/>
  <c r="M4143" i="2" s="1"/>
  <c r="N4143" i="2"/>
  <c r="G4143" i="2"/>
  <c r="D4144" i="2" s="1"/>
  <c r="F4143" i="2"/>
  <c r="L6489" i="2"/>
  <c r="K6489" i="2"/>
  <c r="E6489" i="2"/>
  <c r="C6490" i="2"/>
  <c r="H4144" i="2" l="1"/>
  <c r="L6490" i="2"/>
  <c r="K6490" i="2"/>
  <c r="E6490" i="2"/>
  <c r="F6489" i="2"/>
  <c r="G6489" i="2"/>
  <c r="C6491" i="2"/>
  <c r="I4144" i="2" l="1"/>
  <c r="M4144" i="2" s="1"/>
  <c r="N4144" i="2"/>
  <c r="D4145" i="2" s="1"/>
  <c r="A4144" i="2"/>
  <c r="L6491" i="2"/>
  <c r="K6491" i="2"/>
  <c r="E6491" i="2"/>
  <c r="G6490" i="2"/>
  <c r="F6490" i="2"/>
  <c r="C6492" i="2"/>
  <c r="H4145" i="2" l="1"/>
  <c r="N4145" i="2"/>
  <c r="D4146" i="2" s="1"/>
  <c r="I4145" i="2"/>
  <c r="M4145" i="2" s="1"/>
  <c r="A4145" i="2"/>
  <c r="L6492" i="2"/>
  <c r="K6492" i="2"/>
  <c r="E6492" i="2"/>
  <c r="F6491" i="2"/>
  <c r="G6491" i="2"/>
  <c r="C6493" i="2"/>
  <c r="H4146" i="2" l="1"/>
  <c r="I4146" i="2" s="1"/>
  <c r="M4146" i="2" s="1"/>
  <c r="N4146" i="2"/>
  <c r="D4147" i="2" s="1"/>
  <c r="A4146" i="2"/>
  <c r="L6493" i="2"/>
  <c r="K6493" i="2"/>
  <c r="E6493" i="2"/>
  <c r="F6492" i="2"/>
  <c r="G6492" i="2"/>
  <c r="C6494" i="2"/>
  <c r="H4147" i="2" l="1"/>
  <c r="L6494" i="2"/>
  <c r="K6494" i="2"/>
  <c r="E6494" i="2"/>
  <c r="F6493" i="2"/>
  <c r="G6493" i="2"/>
  <c r="C6495" i="2"/>
  <c r="I4147" i="2" l="1"/>
  <c r="M4147" i="2" s="1"/>
  <c r="N4147" i="2"/>
  <c r="D4148" i="2" s="1"/>
  <c r="A4147" i="2"/>
  <c r="L6495" i="2"/>
  <c r="E6495" i="2"/>
  <c r="K6495" i="2"/>
  <c r="F6494" i="2"/>
  <c r="G6494" i="2"/>
  <c r="C6496" i="2"/>
  <c r="H4148" i="2" l="1"/>
  <c r="L6496" i="2"/>
  <c r="E6496" i="2"/>
  <c r="K6496" i="2"/>
  <c r="F6495" i="2"/>
  <c r="G6495" i="2"/>
  <c r="C6497" i="2"/>
  <c r="I4148" i="2" l="1"/>
  <c r="M4148" i="2" s="1"/>
  <c r="N4148" i="2"/>
  <c r="D4149" i="2" s="1"/>
  <c r="A4148" i="2"/>
  <c r="L6497" i="2"/>
  <c r="E6497" i="2"/>
  <c r="K6497" i="2"/>
  <c r="F6496" i="2"/>
  <c r="G6496" i="2"/>
  <c r="C6498" i="2"/>
  <c r="H4149" i="2" l="1"/>
  <c r="L6498" i="2"/>
  <c r="E6498" i="2"/>
  <c r="K6498" i="2"/>
  <c r="F6497" i="2"/>
  <c r="G6497" i="2"/>
  <c r="C6499" i="2"/>
  <c r="A4149" i="2" l="1"/>
  <c r="I4149" i="2"/>
  <c r="M4149" i="2" s="1"/>
  <c r="N4149" i="2"/>
  <c r="D4150" i="2" s="1"/>
  <c r="L6499" i="2"/>
  <c r="E6499" i="2"/>
  <c r="K6499" i="2"/>
  <c r="F6498" i="2"/>
  <c r="G6498" i="2"/>
  <c r="C6500" i="2"/>
  <c r="H4150" i="2" l="1"/>
  <c r="N4150" i="2"/>
  <c r="D4151" i="2" s="1"/>
  <c r="I4150" i="2"/>
  <c r="M4150" i="2" s="1"/>
  <c r="A4150" i="2"/>
  <c r="L6500" i="2"/>
  <c r="E6500" i="2"/>
  <c r="K6500" i="2"/>
  <c r="F6499" i="2"/>
  <c r="G6499" i="2"/>
  <c r="C6501" i="2"/>
  <c r="H4151" i="2" l="1"/>
  <c r="A4151" i="2"/>
  <c r="L6501" i="2"/>
  <c r="L4197" i="2"/>
  <c r="K6501" i="2"/>
  <c r="E6501" i="2"/>
  <c r="F6500" i="2"/>
  <c r="G6500" i="2"/>
  <c r="C6502" i="2"/>
  <c r="N4151" i="2" l="1"/>
  <c r="D4152" i="2" s="1"/>
  <c r="I4151" i="2"/>
  <c r="M4151" i="2" s="1"/>
  <c r="H4152" i="2" s="1"/>
  <c r="L6502" i="2"/>
  <c r="K6502" i="2"/>
  <c r="E6502" i="2"/>
  <c r="F6501" i="2"/>
  <c r="G6501" i="2"/>
  <c r="C6503" i="2"/>
  <c r="N4152" i="2" l="1"/>
  <c r="D4153" i="2" s="1"/>
  <c r="I4152" i="2"/>
  <c r="M4152" i="2" s="1"/>
  <c r="H4153" i="2" s="1"/>
  <c r="A4152" i="2"/>
  <c r="L6503" i="2"/>
  <c r="K6503" i="2"/>
  <c r="E6503" i="2"/>
  <c r="G6502" i="2"/>
  <c r="F6502" i="2"/>
  <c r="C6504" i="2"/>
  <c r="I4153" i="2" l="1"/>
  <c r="M4153" i="2" s="1"/>
  <c r="H4154" i="2" s="1"/>
  <c r="N4153" i="2"/>
  <c r="D4154" i="2" s="1"/>
  <c r="A4153" i="2"/>
  <c r="L6504" i="2"/>
  <c r="K6504" i="2"/>
  <c r="E6504" i="2"/>
  <c r="F6503" i="2"/>
  <c r="G6503" i="2"/>
  <c r="C6505" i="2"/>
  <c r="A4154" i="2" l="1"/>
  <c r="I4154" i="2"/>
  <c r="M4154" i="2" s="1"/>
  <c r="N4154" i="2"/>
  <c r="D4155" i="2" s="1"/>
  <c r="L6505" i="2"/>
  <c r="K6505" i="2"/>
  <c r="E6505" i="2"/>
  <c r="F6504" i="2"/>
  <c r="G6504" i="2"/>
  <c r="C6506" i="2"/>
  <c r="H4155" i="2" l="1"/>
  <c r="L6506" i="2"/>
  <c r="K6506" i="2"/>
  <c r="E6506" i="2"/>
  <c r="F6505" i="2"/>
  <c r="G6505" i="2"/>
  <c r="C6507" i="2"/>
  <c r="I4155" i="2" l="1"/>
  <c r="M4155" i="2" s="1"/>
  <c r="H4156" i="2" s="1"/>
  <c r="N4155" i="2"/>
  <c r="D4156" i="2" s="1"/>
  <c r="A4155" i="2"/>
  <c r="L6507" i="2"/>
  <c r="E6507" i="2"/>
  <c r="K6507" i="2"/>
  <c r="F6506" i="2"/>
  <c r="G6506" i="2"/>
  <c r="C6508" i="2"/>
  <c r="N4156" i="2" l="1"/>
  <c r="D4157" i="2" s="1"/>
  <c r="I4156" i="2"/>
  <c r="M4156" i="2" s="1"/>
  <c r="H4157" i="2" s="1"/>
  <c r="A4156" i="2"/>
  <c r="L6508" i="2"/>
  <c r="E6508" i="2"/>
  <c r="K6508" i="2"/>
  <c r="G6507" i="2"/>
  <c r="F6507" i="2"/>
  <c r="C6509" i="2"/>
  <c r="I4157" i="2" l="1"/>
  <c r="M4157" i="2" s="1"/>
  <c r="N4157" i="2"/>
  <c r="D4158" i="2" s="1"/>
  <c r="A4157" i="2"/>
  <c r="L6509" i="2"/>
  <c r="E6509" i="2"/>
  <c r="K6509" i="2"/>
  <c r="F6508" i="2"/>
  <c r="G6508" i="2"/>
  <c r="C6510" i="2"/>
  <c r="H4158" i="2" l="1"/>
  <c r="L6510" i="2"/>
  <c r="E6510" i="2"/>
  <c r="K6510" i="2"/>
  <c r="F6509" i="2"/>
  <c r="G6509" i="2"/>
  <c r="C6511" i="2"/>
  <c r="N4158" i="2" l="1"/>
  <c r="D4159" i="2" s="1"/>
  <c r="A4159" i="2" s="1"/>
  <c r="I4158" i="2"/>
  <c r="M4158" i="2" s="1"/>
  <c r="H4159" i="2"/>
  <c r="A4158" i="2"/>
  <c r="E6511" i="2"/>
  <c r="K6511" i="2"/>
  <c r="F6510" i="2"/>
  <c r="G6510" i="2"/>
  <c r="C6512" i="2"/>
  <c r="N4159" i="2" l="1"/>
  <c r="D4160" i="2" s="1"/>
  <c r="I4159" i="2"/>
  <c r="M4159" i="2" s="1"/>
  <c r="H4160" i="2"/>
  <c r="E6512" i="2"/>
  <c r="K6512" i="2"/>
  <c r="F6511" i="2"/>
  <c r="G6511" i="2"/>
  <c r="C6513" i="2"/>
  <c r="I4160" i="2" l="1"/>
  <c r="M4160" i="2" s="1"/>
  <c r="N4160" i="2"/>
  <c r="D4161" i="2" s="1"/>
  <c r="A4160" i="2"/>
  <c r="E6513" i="2"/>
  <c r="K6513" i="2"/>
  <c r="F6512" i="2"/>
  <c r="G6512" i="2"/>
  <c r="C6514" i="2"/>
  <c r="H4161" i="2" l="1"/>
  <c r="K6514" i="2"/>
  <c r="F6513" i="2"/>
  <c r="G6513" i="2"/>
  <c r="C6515" i="2"/>
  <c r="I4161" i="2" l="1"/>
  <c r="M4161" i="2" s="1"/>
  <c r="N4161" i="2"/>
  <c r="D4162" i="2" s="1"/>
  <c r="A4161" i="2"/>
  <c r="K6515" i="2"/>
  <c r="C6516" i="2"/>
  <c r="H4162" i="2" l="1"/>
  <c r="L6516" i="2"/>
  <c r="K6516" i="2"/>
  <c r="C6517" i="2"/>
  <c r="I4162" i="2" l="1"/>
  <c r="M4162" i="2" s="1"/>
  <c r="A4162" i="2"/>
  <c r="N4162" i="2"/>
  <c r="D4163" i="2" s="1"/>
  <c r="L6517" i="2"/>
  <c r="E6517" i="2"/>
  <c r="K6517" i="2"/>
  <c r="C6518" i="2"/>
  <c r="H4163" i="2" l="1"/>
  <c r="L6518" i="2"/>
  <c r="K6518" i="2"/>
  <c r="F6517" i="2"/>
  <c r="G6517" i="2"/>
  <c r="C6519" i="2"/>
  <c r="I4163" i="2" l="1"/>
  <c r="M4163" i="2" s="1"/>
  <c r="N4163" i="2"/>
  <c r="D4164" i="2" s="1"/>
  <c r="A4163" i="2"/>
  <c r="L6519" i="2"/>
  <c r="K6519" i="2"/>
  <c r="E6519" i="2"/>
  <c r="C6520" i="2"/>
  <c r="H4164" i="2" l="1"/>
  <c r="L4167" i="2"/>
  <c r="L6520" i="2"/>
  <c r="K6520" i="2"/>
  <c r="E6520" i="2"/>
  <c r="F6519" i="2"/>
  <c r="G6519" i="2"/>
  <c r="C6521" i="2"/>
  <c r="N4164" i="2" l="1"/>
  <c r="D4165" i="2" s="1"/>
  <c r="A4165" i="2" s="1"/>
  <c r="I4164" i="2"/>
  <c r="M4164" i="2" s="1"/>
  <c r="H4165" i="2" s="1"/>
  <c r="A4164" i="2"/>
  <c r="L6521" i="2"/>
  <c r="K6521" i="2"/>
  <c r="E6521" i="2"/>
  <c r="G6520" i="2"/>
  <c r="F6520" i="2"/>
  <c r="C6522" i="2"/>
  <c r="I4165" i="2" l="1"/>
  <c r="M4165" i="2" s="1"/>
  <c r="N4165" i="2"/>
  <c r="D4166" i="2" s="1"/>
  <c r="L6522" i="2"/>
  <c r="K6522" i="2"/>
  <c r="E6522" i="2"/>
  <c r="F6521" i="2"/>
  <c r="G6521" i="2"/>
  <c r="C6523" i="2"/>
  <c r="H4166" i="2" l="1"/>
  <c r="L4169" i="2"/>
  <c r="L6523" i="2"/>
  <c r="K6523" i="2"/>
  <c r="E6523" i="2"/>
  <c r="F6522" i="2"/>
  <c r="G6522" i="2"/>
  <c r="C6524" i="2"/>
  <c r="I4166" i="2" l="1"/>
  <c r="M4166" i="2" s="1"/>
  <c r="N4166" i="2"/>
  <c r="D4167" i="2" s="1"/>
  <c r="A4166" i="2"/>
  <c r="L6524" i="2"/>
  <c r="K6524" i="2"/>
  <c r="E6524" i="2"/>
  <c r="F6523" i="2"/>
  <c r="G6523" i="2"/>
  <c r="C6525" i="2"/>
  <c r="H4167" i="2" l="1"/>
  <c r="L6525" i="2"/>
  <c r="E6525" i="2"/>
  <c r="K6525" i="2"/>
  <c r="F6524" i="2"/>
  <c r="G6524" i="2"/>
  <c r="C6526" i="2"/>
  <c r="N4167" i="2" l="1"/>
  <c r="D4168" i="2" s="1"/>
  <c r="I4167" i="2"/>
  <c r="M4167" i="2" s="1"/>
  <c r="H4168" i="2"/>
  <c r="A4167" i="2"/>
  <c r="L6526" i="2"/>
  <c r="E6526" i="2"/>
  <c r="K6526" i="2"/>
  <c r="F6525" i="2"/>
  <c r="G6525" i="2"/>
  <c r="C6527" i="2"/>
  <c r="I4168" i="2" l="1"/>
  <c r="M4168" i="2" s="1"/>
  <c r="N4168" i="2"/>
  <c r="D4169" i="2" s="1"/>
  <c r="H4169" i="2"/>
  <c r="A4168" i="2"/>
  <c r="L6527" i="2"/>
  <c r="E6527" i="2"/>
  <c r="K6527" i="2"/>
  <c r="F6526" i="2"/>
  <c r="G6526" i="2"/>
  <c r="C6528" i="2"/>
  <c r="A4169" i="2" l="1"/>
  <c r="N4169" i="2"/>
  <c r="D4170" i="2" s="1"/>
  <c r="I4169" i="2"/>
  <c r="M4169" i="2" s="1"/>
  <c r="H4170" i="2" s="1"/>
  <c r="L6528" i="2"/>
  <c r="E6528" i="2"/>
  <c r="K6528" i="2"/>
  <c r="F6527" i="2"/>
  <c r="G6527" i="2"/>
  <c r="C6529" i="2"/>
  <c r="N4170" i="2" l="1"/>
  <c r="D4171" i="2" s="1"/>
  <c r="E4171" i="2" s="1"/>
  <c r="I4170" i="2"/>
  <c r="M4170" i="2" s="1"/>
  <c r="L4170" i="2"/>
  <c r="H4171" i="2" s="1"/>
  <c r="A4170" i="2"/>
  <c r="L6529" i="2"/>
  <c r="E6529" i="2"/>
  <c r="K6529" i="2"/>
  <c r="F6528" i="2"/>
  <c r="G6528" i="2"/>
  <c r="C6530" i="2"/>
  <c r="A4171" i="2" l="1"/>
  <c r="N4171" i="2"/>
  <c r="I4171" i="2"/>
  <c r="M4171" i="2" s="1"/>
  <c r="H4172" i="2"/>
  <c r="G4171" i="2"/>
  <c r="F4171" i="2"/>
  <c r="E4173" i="2"/>
  <c r="F4173" i="2" s="1"/>
  <c r="G4173" i="2" s="1"/>
  <c r="L6530" i="2"/>
  <c r="E6530" i="2"/>
  <c r="K6530" i="2"/>
  <c r="F6529" i="2"/>
  <c r="G6529" i="2"/>
  <c r="C6531" i="2"/>
  <c r="D4172" i="2" l="1"/>
  <c r="A4172" i="2" s="1"/>
  <c r="I4172" i="2"/>
  <c r="M4172" i="2" s="1"/>
  <c r="N4172" i="2"/>
  <c r="D4173" i="2" s="1"/>
  <c r="L6531" i="2"/>
  <c r="K6531" i="2"/>
  <c r="E6531" i="2"/>
  <c r="F6530" i="2"/>
  <c r="G6530" i="2"/>
  <c r="C6532" i="2"/>
  <c r="H4173" i="2" l="1"/>
  <c r="L6532" i="2"/>
  <c r="K6532" i="2"/>
  <c r="E6532" i="2"/>
  <c r="F6531" i="2"/>
  <c r="G6531" i="2"/>
  <c r="C6533" i="2"/>
  <c r="I4173" i="2" l="1"/>
  <c r="M4173" i="2" s="1"/>
  <c r="N4173" i="2"/>
  <c r="D4174" i="2" s="1"/>
  <c r="A4174" i="2" s="1"/>
  <c r="H4174" i="2"/>
  <c r="A4173" i="2"/>
  <c r="L6533" i="2"/>
  <c r="K6533" i="2"/>
  <c r="E6533" i="2"/>
  <c r="G6532" i="2"/>
  <c r="F6532" i="2"/>
  <c r="C6534" i="2"/>
  <c r="I4174" i="2" l="1"/>
  <c r="M4174" i="2" s="1"/>
  <c r="N4174" i="2"/>
  <c r="D4175" i="2" s="1"/>
  <c r="L6534" i="2"/>
  <c r="K6534" i="2"/>
  <c r="E6534" i="2"/>
  <c r="F6533" i="2"/>
  <c r="G6533" i="2"/>
  <c r="C6535" i="2"/>
  <c r="H4175" i="2" l="1"/>
  <c r="L6535" i="2"/>
  <c r="K6535" i="2"/>
  <c r="E6535" i="2"/>
  <c r="F6534" i="2"/>
  <c r="G6534" i="2"/>
  <c r="C6536" i="2"/>
  <c r="I4175" i="2" l="1"/>
  <c r="M4175" i="2" s="1"/>
  <c r="N4175" i="2"/>
  <c r="D4176" i="2" s="1"/>
  <c r="A4175" i="2"/>
  <c r="L6536" i="2"/>
  <c r="K6536" i="2"/>
  <c r="E6536" i="2"/>
  <c r="F6535" i="2"/>
  <c r="G6535" i="2"/>
  <c r="C6537" i="2"/>
  <c r="H4176" i="2" l="1"/>
  <c r="L6537" i="2"/>
  <c r="E6537" i="2"/>
  <c r="K6537" i="2"/>
  <c r="F6536" i="2"/>
  <c r="G6536" i="2"/>
  <c r="C6538" i="2"/>
  <c r="I4176" i="2" l="1"/>
  <c r="M4176" i="2" s="1"/>
  <c r="N4176" i="2"/>
  <c r="D4177" i="2" s="1"/>
  <c r="H4177" i="2"/>
  <c r="A4176" i="2"/>
  <c r="L6538" i="2"/>
  <c r="K6538" i="2"/>
  <c r="E6538" i="2"/>
  <c r="F6537" i="2"/>
  <c r="G6537" i="2"/>
  <c r="C6539" i="2"/>
  <c r="A4177" i="2" l="1"/>
  <c r="I4177" i="2"/>
  <c r="M4177" i="2" s="1"/>
  <c r="N4177" i="2"/>
  <c r="D4178" i="2" s="1"/>
  <c r="L6539" i="2"/>
  <c r="E6539" i="2"/>
  <c r="K6539" i="2"/>
  <c r="G6538" i="2"/>
  <c r="F6538" i="2"/>
  <c r="C6540" i="2"/>
  <c r="H4178" i="2" l="1"/>
  <c r="L4199" i="2"/>
  <c r="L6540" i="2"/>
  <c r="E6540" i="2"/>
  <c r="K6540" i="2"/>
  <c r="F6539" i="2"/>
  <c r="G6539" i="2"/>
  <c r="C6541" i="2"/>
  <c r="I4178" i="2" l="1"/>
  <c r="M4178" i="2" s="1"/>
  <c r="N4178" i="2"/>
  <c r="D4179" i="2" s="1"/>
  <c r="A4178" i="2"/>
  <c r="E6541" i="2"/>
  <c r="K6541" i="2"/>
  <c r="F6540" i="2"/>
  <c r="G6540" i="2"/>
  <c r="C6542" i="2"/>
  <c r="H4179" i="2" l="1"/>
  <c r="E6542" i="2"/>
  <c r="K6542" i="2"/>
  <c r="F6541" i="2"/>
  <c r="G6541" i="2"/>
  <c r="C6543" i="2"/>
  <c r="N4179" i="2" l="1"/>
  <c r="D4180" i="2" s="1"/>
  <c r="I4179" i="2"/>
  <c r="M4179" i="2" s="1"/>
  <c r="A4179" i="2"/>
  <c r="H4180" i="2"/>
  <c r="K6543" i="2"/>
  <c r="E6543" i="2"/>
  <c r="F6542" i="2"/>
  <c r="G6542" i="2"/>
  <c r="C6544" i="2"/>
  <c r="I4180" i="2" l="1"/>
  <c r="M4180" i="2" s="1"/>
  <c r="N4180" i="2"/>
  <c r="D4181" i="2" s="1"/>
  <c r="A4180" i="2"/>
  <c r="L6544" i="2"/>
  <c r="K6544" i="2"/>
  <c r="E6544" i="2"/>
  <c r="F6543" i="2"/>
  <c r="G6543" i="2"/>
  <c r="C6545" i="2"/>
  <c r="H4181" i="2" l="1"/>
  <c r="K6545" i="2"/>
  <c r="G6544" i="2"/>
  <c r="F6544" i="2"/>
  <c r="C6546" i="2"/>
  <c r="I4181" i="2" l="1"/>
  <c r="M4181" i="2" s="1"/>
  <c r="N4181" i="2"/>
  <c r="D4182" i="2" s="1"/>
  <c r="A4181" i="2"/>
  <c r="L6546" i="2"/>
  <c r="K6546" i="2"/>
  <c r="C6547" i="2"/>
  <c r="H4182" i="2" l="1"/>
  <c r="L6547" i="2"/>
  <c r="K6547" i="2"/>
  <c r="C6548" i="2"/>
  <c r="N4182" i="2" l="1"/>
  <c r="D4183" i="2" s="1"/>
  <c r="I4182" i="2"/>
  <c r="M4182" i="2" s="1"/>
  <c r="H4183" i="2"/>
  <c r="A4182" i="2"/>
  <c r="L6548" i="2"/>
  <c r="E6548" i="2"/>
  <c r="K6548" i="2"/>
  <c r="C6549" i="2"/>
  <c r="N4183" i="2" l="1"/>
  <c r="D4184" i="2" s="1"/>
  <c r="I4183" i="2"/>
  <c r="M4183" i="2" s="1"/>
  <c r="A4183" i="2"/>
  <c r="L6549" i="2"/>
  <c r="K6549" i="2"/>
  <c r="F6548" i="2"/>
  <c r="G6548" i="2"/>
  <c r="C6550" i="2"/>
  <c r="H4184" i="2" l="1"/>
  <c r="A4184" i="2"/>
  <c r="L6550" i="2"/>
  <c r="K6550" i="2"/>
  <c r="E6550" i="2"/>
  <c r="C6551" i="2"/>
  <c r="N4184" i="2" l="1"/>
  <c r="D4185" i="2" s="1"/>
  <c r="I4184" i="2"/>
  <c r="M4184" i="2" s="1"/>
  <c r="H4185" i="2" s="1"/>
  <c r="L6551" i="2"/>
  <c r="K6551" i="2"/>
  <c r="E6551" i="2"/>
  <c r="F6550" i="2"/>
  <c r="G6550" i="2"/>
  <c r="C6552" i="2"/>
  <c r="I4185" i="2" l="1"/>
  <c r="M4185" i="2" s="1"/>
  <c r="N4185" i="2"/>
  <c r="D4186" i="2" s="1"/>
  <c r="H4186" i="2"/>
  <c r="A4185" i="2"/>
  <c r="L6552" i="2"/>
  <c r="K6552" i="2"/>
  <c r="E6552" i="2"/>
  <c r="G6551" i="2"/>
  <c r="F6551" i="2"/>
  <c r="C6553" i="2"/>
  <c r="N4186" i="2" l="1"/>
  <c r="D4187" i="2" s="1"/>
  <c r="A4187" i="2" s="1"/>
  <c r="I4186" i="2"/>
  <c r="M4186" i="2" s="1"/>
  <c r="H4187" i="2" s="1"/>
  <c r="A4186" i="2"/>
  <c r="L6553" i="2"/>
  <c r="K6553" i="2"/>
  <c r="E6553" i="2"/>
  <c r="F6552" i="2"/>
  <c r="G6552" i="2"/>
  <c r="C6554" i="2"/>
  <c r="N4187" i="2" l="1"/>
  <c r="D4188" i="2" s="1"/>
  <c r="I4187" i="2"/>
  <c r="M4187" i="2" s="1"/>
  <c r="H4188" i="2" s="1"/>
  <c r="L6554" i="2"/>
  <c r="K6554" i="2"/>
  <c r="E6554" i="2"/>
  <c r="F6553" i="2"/>
  <c r="G6553" i="2"/>
  <c r="C6555" i="2"/>
  <c r="I4188" i="2" l="1"/>
  <c r="M4188" i="2" s="1"/>
  <c r="N4188" i="2"/>
  <c r="D4189" i="2" s="1"/>
  <c r="H4189" i="2"/>
  <c r="N4189" i="2" s="1"/>
  <c r="D4190" i="2" s="1"/>
  <c r="A4188" i="2"/>
  <c r="I4189" i="2"/>
  <c r="M4189" i="2" s="1"/>
  <c r="H4190" i="2" s="1"/>
  <c r="L6555" i="2"/>
  <c r="K6555" i="2"/>
  <c r="E6555" i="2"/>
  <c r="F6554" i="2"/>
  <c r="G6554" i="2"/>
  <c r="C6556" i="2"/>
  <c r="A4189" i="2" l="1"/>
  <c r="N4190" i="2"/>
  <c r="D4191" i="2" s="1"/>
  <c r="A4190" i="2"/>
  <c r="I4190" i="2"/>
  <c r="M4190" i="2" s="1"/>
  <c r="H4191" i="2" s="1"/>
  <c r="I4191" i="2" s="1"/>
  <c r="M4191" i="2" s="1"/>
  <c r="L6556" i="2"/>
  <c r="E6556" i="2"/>
  <c r="K6556" i="2"/>
  <c r="F6555" i="2"/>
  <c r="G6555" i="2"/>
  <c r="C6557" i="2"/>
  <c r="A4191" i="2" l="1"/>
  <c r="N4191" i="2"/>
  <c r="D4192" i="2" s="1"/>
  <c r="L6557" i="2"/>
  <c r="E4295" i="2"/>
  <c r="E6557" i="2"/>
  <c r="K6557" i="2"/>
  <c r="F6556" i="2"/>
  <c r="G6556" i="2"/>
  <c r="C6558" i="2"/>
  <c r="H4192" i="2" l="1"/>
  <c r="N4192" i="2" s="1"/>
  <c r="D4193" i="2" s="1"/>
  <c r="L6558" i="2"/>
  <c r="G4295" i="2"/>
  <c r="F4295" i="2"/>
  <c r="E6558" i="2"/>
  <c r="K6558" i="2"/>
  <c r="F6557" i="2"/>
  <c r="G6557" i="2"/>
  <c r="C6559" i="2"/>
  <c r="A4192" i="2" l="1"/>
  <c r="I4192" i="2"/>
  <c r="M4192" i="2" s="1"/>
  <c r="H4193" i="2" s="1"/>
  <c r="N4193" i="2" s="1"/>
  <c r="D4194" i="2" s="1"/>
  <c r="L6559" i="2"/>
  <c r="E6559" i="2"/>
  <c r="K6559" i="2"/>
  <c r="F6558" i="2"/>
  <c r="G6558" i="2"/>
  <c r="C6560" i="2"/>
  <c r="A4193" i="2" l="1"/>
  <c r="I4193" i="2"/>
  <c r="M4193" i="2" s="1"/>
  <c r="H4194" i="2" s="1"/>
  <c r="N4194" i="2" s="1"/>
  <c r="D4195" i="2" s="1"/>
  <c r="L6560" i="2"/>
  <c r="E6560" i="2"/>
  <c r="K6560" i="2"/>
  <c r="F6559" i="2"/>
  <c r="G6559" i="2"/>
  <c r="C6561" i="2"/>
  <c r="A4194" i="2" l="1"/>
  <c r="I4194" i="2"/>
  <c r="M4194" i="2" s="1"/>
  <c r="H4195" i="2" s="1"/>
  <c r="N4195" i="2" s="1"/>
  <c r="D4196" i="2" s="1"/>
  <c r="L6561" i="2"/>
  <c r="E6561" i="2"/>
  <c r="K6561" i="2"/>
  <c r="F6560" i="2"/>
  <c r="G6560" i="2"/>
  <c r="C6562" i="2"/>
  <c r="A4195" i="2" l="1"/>
  <c r="I4195" i="2"/>
  <c r="M4195" i="2" s="1"/>
  <c r="H4196" i="2" s="1"/>
  <c r="I4196" i="2" s="1"/>
  <c r="M4196" i="2" s="1"/>
  <c r="L6562" i="2"/>
  <c r="K6562" i="2"/>
  <c r="E6562" i="2"/>
  <c r="F6561" i="2"/>
  <c r="G6561" i="2"/>
  <c r="C6563" i="2"/>
  <c r="A4196" i="2" l="1"/>
  <c r="N4196" i="2"/>
  <c r="D4197" i="2" s="1"/>
  <c r="L6563" i="2"/>
  <c r="K6563" i="2"/>
  <c r="E6563" i="2"/>
  <c r="F6562" i="2"/>
  <c r="G6562" i="2"/>
  <c r="C6564" i="2"/>
  <c r="H4197" i="2" l="1"/>
  <c r="N4197" i="2" s="1"/>
  <c r="D4198" i="2" s="1"/>
  <c r="L6564" i="2"/>
  <c r="K6564" i="2"/>
  <c r="E6564" i="2"/>
  <c r="G6563" i="2"/>
  <c r="F6563" i="2"/>
  <c r="C6565" i="2"/>
  <c r="A4197" i="2" l="1"/>
  <c r="I4197" i="2"/>
  <c r="M4197" i="2" s="1"/>
  <c r="H4198" i="2" s="1"/>
  <c r="L6565" i="2"/>
  <c r="K6565" i="2"/>
  <c r="E6565" i="2"/>
  <c r="F6564" i="2"/>
  <c r="G6564" i="2"/>
  <c r="C6566" i="2"/>
  <c r="N4198" i="2" l="1"/>
  <c r="D4199" i="2" s="1"/>
  <c r="L4198" i="2"/>
  <c r="I4198" i="2"/>
  <c r="M4198" i="2" s="1"/>
  <c r="A4198" i="2"/>
  <c r="L6566" i="2"/>
  <c r="K6566" i="2"/>
  <c r="E6566" i="2"/>
  <c r="F6565" i="2"/>
  <c r="G6565" i="2"/>
  <c r="C6567" i="2"/>
  <c r="H4199" i="2" l="1"/>
  <c r="I4199" i="2" s="1"/>
  <c r="M4199" i="2" s="1"/>
  <c r="L6567" i="2"/>
  <c r="K6567" i="2"/>
  <c r="E6567" i="2"/>
  <c r="F6566" i="2"/>
  <c r="G6566" i="2"/>
  <c r="C6568" i="2"/>
  <c r="A4199" i="2" l="1"/>
  <c r="N4199" i="2"/>
  <c r="D4200" i="2" s="1"/>
  <c r="L6568" i="2"/>
  <c r="E6568" i="2"/>
  <c r="K6568" i="2"/>
  <c r="F6567" i="2"/>
  <c r="G6567" i="2"/>
  <c r="C6569" i="2"/>
  <c r="H4200" i="2" l="1"/>
  <c r="I4200" i="2" s="1"/>
  <c r="M4200" i="2" s="1"/>
  <c r="L4200" i="2"/>
  <c r="L6569" i="2"/>
  <c r="E6569" i="2"/>
  <c r="K6569" i="2"/>
  <c r="F6568" i="2"/>
  <c r="G6568" i="2"/>
  <c r="C6570" i="2"/>
  <c r="A4200" i="2" l="1"/>
  <c r="N4200" i="2"/>
  <c r="D4201" i="2" s="1"/>
  <c r="E4201" i="2" s="1"/>
  <c r="G4201" i="2" s="1"/>
  <c r="L6570" i="2"/>
  <c r="K6570" i="2"/>
  <c r="E6570" i="2"/>
  <c r="F6569" i="2"/>
  <c r="G6569" i="2"/>
  <c r="C6571" i="2"/>
  <c r="H4201" i="2" l="1"/>
  <c r="N4201" i="2" s="1"/>
  <c r="D4202" i="2" s="1"/>
  <c r="E4202" i="2" s="1"/>
  <c r="F4201" i="2"/>
  <c r="L6571" i="2"/>
  <c r="K6571" i="2"/>
  <c r="E6571" i="2"/>
  <c r="F6570" i="2"/>
  <c r="G6570" i="2"/>
  <c r="C6572" i="2"/>
  <c r="I4201" i="2" l="1"/>
  <c r="M4201" i="2" s="1"/>
  <c r="H4202" i="2" s="1"/>
  <c r="A4201" i="2"/>
  <c r="F4202" i="2"/>
  <c r="G4202" i="2"/>
  <c r="E6572" i="2"/>
  <c r="K6572" i="2"/>
  <c r="F6571" i="2"/>
  <c r="G6571" i="2"/>
  <c r="C6573" i="2"/>
  <c r="I4202" i="2" l="1"/>
  <c r="M4202" i="2" s="1"/>
  <c r="N4202" i="2"/>
  <c r="H4203" i="2" s="1"/>
  <c r="A4202" i="2"/>
  <c r="I4203" i="2"/>
  <c r="M4203" i="2" s="1"/>
  <c r="D4203" i="2"/>
  <c r="E6573" i="2"/>
  <c r="K6573" i="2"/>
  <c r="F6572" i="2"/>
  <c r="G6572" i="2"/>
  <c r="C6574" i="2"/>
  <c r="N4203" i="2" l="1"/>
  <c r="E4203" i="2"/>
  <c r="A4203" i="2"/>
  <c r="E6574" i="2"/>
  <c r="K6574" i="2"/>
  <c r="F6573" i="2"/>
  <c r="G6573" i="2"/>
  <c r="C6575" i="2"/>
  <c r="G4203" i="2" l="1"/>
  <c r="D4204" i="2" s="1"/>
  <c r="F4203" i="2"/>
  <c r="H4204" i="2"/>
  <c r="I4204" i="2" s="1"/>
  <c r="M4204" i="2" s="1"/>
  <c r="E4204" i="2"/>
  <c r="F4204" i="2" s="1"/>
  <c r="G4204" i="2" s="1"/>
  <c r="L6575" i="2"/>
  <c r="E6575" i="2"/>
  <c r="K6575" i="2"/>
  <c r="F6574" i="2"/>
  <c r="G6574" i="2"/>
  <c r="C6576" i="2"/>
  <c r="N4204" i="2" l="1"/>
  <c r="D4205" i="2" s="1"/>
  <c r="A4204" i="2"/>
  <c r="H4205" i="2"/>
  <c r="I4205" i="2" s="1"/>
  <c r="M4205" i="2" s="1"/>
  <c r="K6576" i="2"/>
  <c r="G6575" i="2"/>
  <c r="F6575" i="2"/>
  <c r="C6577" i="2"/>
  <c r="N4205" i="2" l="1"/>
  <c r="D4206" i="2" s="1"/>
  <c r="A4205" i="2"/>
  <c r="L6577" i="2"/>
  <c r="K6577" i="2"/>
  <c r="C6578" i="2"/>
  <c r="H4206" i="2" l="1"/>
  <c r="L6578" i="2"/>
  <c r="E6578" i="2"/>
  <c r="K6578" i="2"/>
  <c r="C6579" i="2"/>
  <c r="A4206" i="2" l="1"/>
  <c r="I4206" i="2"/>
  <c r="M4206" i="2" s="1"/>
  <c r="N4206" i="2"/>
  <c r="D4207" i="2" s="1"/>
  <c r="L6579" i="2"/>
  <c r="E6579" i="2"/>
  <c r="K6579" i="2"/>
  <c r="F6578" i="2"/>
  <c r="G6578" i="2"/>
  <c r="C6580" i="2"/>
  <c r="H4207" i="2" l="1"/>
  <c r="N4207" i="2" s="1"/>
  <c r="D4208" i="2" s="1"/>
  <c r="A4207" i="2"/>
  <c r="L6580" i="2"/>
  <c r="E6580" i="2"/>
  <c r="K6580" i="2"/>
  <c r="F6579" i="2"/>
  <c r="G6579" i="2"/>
  <c r="C6581" i="2"/>
  <c r="I4207" i="2" l="1"/>
  <c r="M4207" i="2" s="1"/>
  <c r="H4208" i="2"/>
  <c r="I4208" i="2" s="1"/>
  <c r="M4208" i="2" s="1"/>
  <c r="L6581" i="2"/>
  <c r="K6581" i="2"/>
  <c r="E6581" i="2"/>
  <c r="F6580" i="2"/>
  <c r="G6580" i="2"/>
  <c r="C6582" i="2"/>
  <c r="A4208" i="2" l="1"/>
  <c r="N4208" i="2"/>
  <c r="D4209" i="2" s="1"/>
  <c r="L6582" i="2"/>
  <c r="K6582" i="2"/>
  <c r="E6582" i="2"/>
  <c r="F6581" i="2"/>
  <c r="G6581" i="2"/>
  <c r="C6583" i="2"/>
  <c r="H4209" i="2" l="1"/>
  <c r="L6583" i="2"/>
  <c r="K6583" i="2"/>
  <c r="E6583" i="2"/>
  <c r="G6582" i="2"/>
  <c r="F6582" i="2"/>
  <c r="C6584" i="2"/>
  <c r="I4209" i="2" l="1"/>
  <c r="M4209" i="2" s="1"/>
  <c r="N4209" i="2"/>
  <c r="D4210" i="2" s="1"/>
  <c r="A4209" i="2"/>
  <c r="L6584" i="2"/>
  <c r="K6584" i="2"/>
  <c r="E6584" i="2"/>
  <c r="F6583" i="2"/>
  <c r="G6583" i="2"/>
  <c r="C6585" i="2"/>
  <c r="H4210" i="2" l="1"/>
  <c r="L6585" i="2"/>
  <c r="K6585" i="2"/>
  <c r="E6585" i="2"/>
  <c r="F6584" i="2"/>
  <c r="G6584" i="2"/>
  <c r="C6586" i="2"/>
  <c r="I4210" i="2" l="1"/>
  <c r="M4210" i="2" s="1"/>
  <c r="N4210" i="2"/>
  <c r="D4211" i="2" s="1"/>
  <c r="A4210" i="2"/>
  <c r="L6586" i="2"/>
  <c r="K6586" i="2"/>
  <c r="E6586" i="2"/>
  <c r="F6585" i="2"/>
  <c r="G6585" i="2"/>
  <c r="C6587" i="2"/>
  <c r="H4211" i="2" l="1"/>
  <c r="L6587" i="2"/>
  <c r="E6587" i="2"/>
  <c r="K6587" i="2"/>
  <c r="F6586" i="2"/>
  <c r="G6586" i="2"/>
  <c r="C6588" i="2"/>
  <c r="I4211" i="2" l="1"/>
  <c r="M4211" i="2" s="1"/>
  <c r="N4211" i="2"/>
  <c r="D4212" i="2" s="1"/>
  <c r="A4211" i="2"/>
  <c r="L6588" i="2"/>
  <c r="E6588" i="2"/>
  <c r="K6588" i="2"/>
  <c r="F6587" i="2"/>
  <c r="G6587" i="2"/>
  <c r="C6589" i="2"/>
  <c r="H4212" i="2" l="1"/>
  <c r="N4212" i="2" s="1"/>
  <c r="D4213" i="2" s="1"/>
  <c r="L6589" i="2"/>
  <c r="E6589" i="2"/>
  <c r="K6589" i="2"/>
  <c r="F6588" i="2"/>
  <c r="G6588" i="2"/>
  <c r="C6590" i="2"/>
  <c r="A4212" i="2" l="1"/>
  <c r="I4212" i="2"/>
  <c r="M4212" i="2" s="1"/>
  <c r="H4213" i="2"/>
  <c r="N4213" i="2" s="1"/>
  <c r="D4214" i="2" s="1"/>
  <c r="L6590" i="2"/>
  <c r="E6590" i="2"/>
  <c r="K6590" i="2"/>
  <c r="F6589" i="2"/>
  <c r="G6589" i="2"/>
  <c r="C6591" i="2"/>
  <c r="A4213" i="2" l="1"/>
  <c r="I4213" i="2"/>
  <c r="M4213" i="2" s="1"/>
  <c r="H4214" i="2" s="1"/>
  <c r="L6591" i="2"/>
  <c r="E6591" i="2"/>
  <c r="K6591" i="2"/>
  <c r="F6590" i="2"/>
  <c r="G6590" i="2"/>
  <c r="C6592" i="2"/>
  <c r="I4214" i="2" l="1"/>
  <c r="M4214" i="2" s="1"/>
  <c r="A4214" i="2"/>
  <c r="N4214" i="2"/>
  <c r="D4215" i="2" s="1"/>
  <c r="L6592" i="2"/>
  <c r="E6592" i="2"/>
  <c r="K6592" i="2"/>
  <c r="F6591" i="2"/>
  <c r="G6591" i="2"/>
  <c r="C6593" i="2"/>
  <c r="H4215" i="2" l="1"/>
  <c r="A4215" i="2" s="1"/>
  <c r="L6593" i="2"/>
  <c r="K6593" i="2"/>
  <c r="E6593" i="2"/>
  <c r="F6592" i="2"/>
  <c r="G6592" i="2"/>
  <c r="C6594" i="2"/>
  <c r="I4215" i="2" l="1"/>
  <c r="M4215" i="2" s="1"/>
  <c r="N4215" i="2"/>
  <c r="D4216" i="2" s="1"/>
  <c r="L6594" i="2"/>
  <c r="K6594" i="2"/>
  <c r="E6594" i="2"/>
  <c r="F6593" i="2"/>
  <c r="G6593" i="2"/>
  <c r="C6595" i="2"/>
  <c r="H4216" i="2" l="1"/>
  <c r="L6595" i="2"/>
  <c r="K6595" i="2"/>
  <c r="E6595" i="2"/>
  <c r="G6594" i="2"/>
  <c r="F6594" i="2"/>
  <c r="C6596" i="2"/>
  <c r="N4216" i="2" l="1"/>
  <c r="D4217" i="2" s="1"/>
  <c r="I4216" i="2"/>
  <c r="M4216" i="2" s="1"/>
  <c r="H4217" i="2" s="1"/>
  <c r="N4217" i="2" s="1"/>
  <c r="D4218" i="2" s="1"/>
  <c r="A4216" i="2"/>
  <c r="I4217" i="2"/>
  <c r="M4217" i="2" s="1"/>
  <c r="A4217" i="2"/>
  <c r="L6596" i="2"/>
  <c r="K6596" i="2"/>
  <c r="E6596" i="2"/>
  <c r="F6595" i="2"/>
  <c r="G6595" i="2"/>
  <c r="C6597" i="2"/>
  <c r="H4218" i="2" l="1"/>
  <c r="N4218" i="2" s="1"/>
  <c r="D4219" i="2" s="1"/>
  <c r="L6597" i="2"/>
  <c r="E6597" i="2"/>
  <c r="K6597" i="2"/>
  <c r="G6596" i="2"/>
  <c r="F6596" i="2"/>
  <c r="C6598" i="2"/>
  <c r="A4218" i="2" l="1"/>
  <c r="I4218" i="2"/>
  <c r="M4218" i="2" s="1"/>
  <c r="H4219" i="2" s="1"/>
  <c r="L6598" i="2"/>
  <c r="K6598" i="2"/>
  <c r="E6598" i="2"/>
  <c r="F6597" i="2"/>
  <c r="G6597" i="2"/>
  <c r="C6599" i="2"/>
  <c r="I4219" i="2" l="1"/>
  <c r="M4219" i="2" s="1"/>
  <c r="N4219" i="2"/>
  <c r="D4220" i="2" s="1"/>
  <c r="A4219" i="2"/>
  <c r="H4220" i="2"/>
  <c r="I4220" i="2" s="1"/>
  <c r="M4220" i="2" s="1"/>
  <c r="L6599" i="2"/>
  <c r="K6599" i="2"/>
  <c r="E6599" i="2"/>
  <c r="G6598" i="2"/>
  <c r="F6598" i="2"/>
  <c r="C6600" i="2"/>
  <c r="N4220" i="2" l="1"/>
  <c r="D4221" i="2" s="1"/>
  <c r="A4220" i="2"/>
  <c r="H4221" i="2"/>
  <c r="L6600" i="2"/>
  <c r="L4322" i="2"/>
  <c r="E6600" i="2"/>
  <c r="K6600" i="2"/>
  <c r="G6599" i="2"/>
  <c r="F6599" i="2"/>
  <c r="C6601" i="2"/>
  <c r="N4221" i="2" l="1"/>
  <c r="D4222" i="2" s="1"/>
  <c r="I4221" i="2"/>
  <c r="M4221" i="2" s="1"/>
  <c r="H4222" i="2" s="1"/>
  <c r="A4221" i="2"/>
  <c r="L6601" i="2"/>
  <c r="E6601" i="2"/>
  <c r="K6601" i="2"/>
  <c r="F6600" i="2"/>
  <c r="G6600" i="2"/>
  <c r="C6602" i="2"/>
  <c r="N4222" i="2" l="1"/>
  <c r="D4223" i="2" s="1"/>
  <c r="I4222" i="2"/>
  <c r="M4222" i="2" s="1"/>
  <c r="A4222" i="2"/>
  <c r="L6602" i="2"/>
  <c r="E6602" i="2"/>
  <c r="K6602" i="2"/>
  <c r="G6601" i="2"/>
  <c r="F6601" i="2"/>
  <c r="C6603" i="2"/>
  <c r="H4223" i="2" l="1"/>
  <c r="I4223" i="2" s="1"/>
  <c r="M4223" i="2" s="1"/>
  <c r="A4223" i="2"/>
  <c r="L4323" i="2"/>
  <c r="E6603" i="2"/>
  <c r="K6603" i="2"/>
  <c r="F6602" i="2"/>
  <c r="G6602" i="2"/>
  <c r="C6604" i="2"/>
  <c r="N4223" i="2" l="1"/>
  <c r="D4224" i="2" s="1"/>
  <c r="E6604" i="2"/>
  <c r="K6604" i="2"/>
  <c r="F6603" i="2"/>
  <c r="G6603" i="2"/>
  <c r="C6605" i="2"/>
  <c r="H4224" i="2" l="1"/>
  <c r="I4224" i="2" s="1"/>
  <c r="M4224" i="2" s="1"/>
  <c r="N4224" i="2"/>
  <c r="D4225" i="2" s="1"/>
  <c r="A4224" i="2"/>
  <c r="L6605" i="2"/>
  <c r="E4326" i="2"/>
  <c r="K6605" i="2"/>
  <c r="F6604" i="2"/>
  <c r="G6604" i="2"/>
  <c r="C6606" i="2"/>
  <c r="H4225" i="2" l="1"/>
  <c r="I4225" i="2" s="1"/>
  <c r="M4225" i="2" s="1"/>
  <c r="L6606" i="2"/>
  <c r="G4326" i="2"/>
  <c r="F4326" i="2"/>
  <c r="K6606" i="2"/>
  <c r="C6607" i="2"/>
  <c r="A4225" i="2" l="1"/>
  <c r="N4225" i="2"/>
  <c r="D4226" i="2" s="1"/>
  <c r="L6607" i="2"/>
  <c r="K6607" i="2"/>
  <c r="C6608" i="2"/>
  <c r="H4226" i="2" l="1"/>
  <c r="I4226" i="2" s="1"/>
  <c r="M4226" i="2" s="1"/>
  <c r="L6608" i="2"/>
  <c r="K6608" i="2"/>
  <c r="C6609" i="2"/>
  <c r="A4226" i="2" l="1"/>
  <c r="N4226" i="2"/>
  <c r="D4227" i="2" s="1"/>
  <c r="L6609" i="2"/>
  <c r="K6609" i="2"/>
  <c r="E6609" i="2"/>
  <c r="C6610" i="2"/>
  <c r="H4227" i="2" l="1"/>
  <c r="I4227" i="2" s="1"/>
  <c r="M4227" i="2" s="1"/>
  <c r="L6610" i="2"/>
  <c r="K6610" i="2"/>
  <c r="E6610" i="2"/>
  <c r="F6609" i="2"/>
  <c r="G6609" i="2"/>
  <c r="C6611" i="2"/>
  <c r="A4227" i="2" l="1"/>
  <c r="N4227" i="2"/>
  <c r="D4228" i="2" s="1"/>
  <c r="L6611" i="2"/>
  <c r="K6611" i="2"/>
  <c r="E6611" i="2"/>
  <c r="G6610" i="2"/>
  <c r="F6610" i="2"/>
  <c r="C6612" i="2"/>
  <c r="H4228" i="2" l="1"/>
  <c r="L4228" i="2" s="1"/>
  <c r="N4228" i="2"/>
  <c r="D4229" i="2" s="1"/>
  <c r="A4228" i="2"/>
  <c r="L6612" i="2"/>
  <c r="K6612" i="2"/>
  <c r="E6612" i="2"/>
  <c r="F6611" i="2"/>
  <c r="G6611" i="2"/>
  <c r="C6613" i="2"/>
  <c r="I4228" i="2" l="1"/>
  <c r="M4228" i="2" s="1"/>
  <c r="H4229" i="2"/>
  <c r="L4229" i="2" s="1"/>
  <c r="L6613" i="2"/>
  <c r="K6613" i="2"/>
  <c r="E6613" i="2"/>
  <c r="F6612" i="2"/>
  <c r="G6612" i="2"/>
  <c r="C6614" i="2"/>
  <c r="N4229" i="2" l="1"/>
  <c r="D4230" i="2" s="1"/>
  <c r="I4229" i="2"/>
  <c r="M4229" i="2" s="1"/>
  <c r="A4229" i="2"/>
  <c r="L6614" i="2"/>
  <c r="K6614" i="2"/>
  <c r="E6614" i="2"/>
  <c r="F6613" i="2"/>
  <c r="G6613" i="2"/>
  <c r="C6615" i="2"/>
  <c r="H4230" i="2" l="1"/>
  <c r="L4230" i="2" s="1"/>
  <c r="L6615" i="2"/>
  <c r="E6615" i="2"/>
  <c r="K6615" i="2"/>
  <c r="F6614" i="2"/>
  <c r="G6614" i="2"/>
  <c r="C6616" i="2"/>
  <c r="A4230" i="2" l="1"/>
  <c r="I4230" i="2"/>
  <c r="M4230" i="2" s="1"/>
  <c r="N4230" i="2"/>
  <c r="D4231" i="2" s="1"/>
  <c r="L6616" i="2"/>
  <c r="E6616" i="2"/>
  <c r="K6616" i="2"/>
  <c r="F6615" i="2"/>
  <c r="G6615" i="2"/>
  <c r="C6617" i="2"/>
  <c r="H4231" i="2" l="1"/>
  <c r="L4231" i="2" s="1"/>
  <c r="L6617" i="2"/>
  <c r="E6617" i="2"/>
  <c r="K6617" i="2"/>
  <c r="F6616" i="2"/>
  <c r="G6616" i="2"/>
  <c r="C6618" i="2"/>
  <c r="I4231" i="2" l="1"/>
  <c r="M4231" i="2" s="1"/>
  <c r="N4231" i="2"/>
  <c r="D4232" i="2" s="1"/>
  <c r="E4232" i="2" s="1"/>
  <c r="F4232" i="2" s="1"/>
  <c r="G4232" i="2" s="1"/>
  <c r="A4231" i="2"/>
  <c r="H4232" i="2"/>
  <c r="A4232" i="2" s="1"/>
  <c r="L6618" i="2"/>
  <c r="E6618" i="2"/>
  <c r="K6618" i="2"/>
  <c r="F6617" i="2"/>
  <c r="G6617" i="2"/>
  <c r="C6619" i="2"/>
  <c r="N4232" i="2" l="1"/>
  <c r="D4233" i="2" s="1"/>
  <c r="I4232" i="2"/>
  <c r="M4232" i="2" s="1"/>
  <c r="L6619" i="2"/>
  <c r="E6619" i="2"/>
  <c r="K6619" i="2"/>
  <c r="F6618" i="2"/>
  <c r="G6618" i="2"/>
  <c r="C6620" i="2"/>
  <c r="H4233" i="2" l="1"/>
  <c r="I4233" i="2" s="1"/>
  <c r="M4233" i="2" s="1"/>
  <c r="L6620" i="2"/>
  <c r="E6620" i="2"/>
  <c r="K6620" i="2"/>
  <c r="F6619" i="2"/>
  <c r="G6619" i="2"/>
  <c r="C6621" i="2"/>
  <c r="A4233" i="2" l="1"/>
  <c r="N4233" i="2"/>
  <c r="D4234" i="2" s="1"/>
  <c r="E4234" i="2" s="1"/>
  <c r="F4234" i="2" s="1"/>
  <c r="L6621" i="2"/>
  <c r="K6621" i="2"/>
  <c r="E6621" i="2"/>
  <c r="F6620" i="2"/>
  <c r="G6620" i="2"/>
  <c r="C6622" i="2"/>
  <c r="H4234" i="2" l="1"/>
  <c r="I4234" i="2" s="1"/>
  <c r="M4234" i="2" s="1"/>
  <c r="G4234" i="2"/>
  <c r="L6622" i="2"/>
  <c r="K6622" i="2"/>
  <c r="E6622" i="2"/>
  <c r="F6621" i="2"/>
  <c r="G6621" i="2"/>
  <c r="C6623" i="2"/>
  <c r="N4234" i="2" l="1"/>
  <c r="D4235" i="2" s="1"/>
  <c r="E4235" i="2" s="1"/>
  <c r="G4235" i="2" s="1"/>
  <c r="A4234" i="2"/>
  <c r="H4235" i="2"/>
  <c r="A4235" i="2" s="1"/>
  <c r="L6623" i="2"/>
  <c r="K6623" i="2"/>
  <c r="E6623" i="2"/>
  <c r="G6622" i="2"/>
  <c r="F6622" i="2"/>
  <c r="C6624" i="2"/>
  <c r="F4235" i="2" l="1"/>
  <c r="N4235" i="2"/>
  <c r="I4235" i="2"/>
  <c r="M4235" i="2" s="1"/>
  <c r="L6624" i="2"/>
  <c r="K6624" i="2"/>
  <c r="E6624" i="2"/>
  <c r="F6623" i="2"/>
  <c r="G6623" i="2"/>
  <c r="C6625" i="2"/>
  <c r="H4236" i="2" l="1"/>
  <c r="I4236" i="2" s="1"/>
  <c r="M4236" i="2" s="1"/>
  <c r="D4236" i="2"/>
  <c r="L6625" i="2"/>
  <c r="E6625" i="2"/>
  <c r="K6625" i="2"/>
  <c r="F6624" i="2"/>
  <c r="G6624" i="2"/>
  <c r="C6626" i="2"/>
  <c r="N4236" i="2" l="1"/>
  <c r="H4237" i="2" s="1"/>
  <c r="I4237" i="2" s="1"/>
  <c r="M4237" i="2" s="1"/>
  <c r="A4236" i="2"/>
  <c r="D4237" i="2"/>
  <c r="A4237" i="2" s="1"/>
  <c r="L6626" i="2"/>
  <c r="K6626" i="2"/>
  <c r="E6626" i="2"/>
  <c r="F6625" i="2"/>
  <c r="G6625" i="2"/>
  <c r="C6627" i="2"/>
  <c r="N4237" i="2" l="1"/>
  <c r="D4238" i="2" s="1"/>
  <c r="H4238" i="2"/>
  <c r="L6627" i="2"/>
  <c r="E6627" i="2"/>
  <c r="K6627" i="2"/>
  <c r="F6626" i="2"/>
  <c r="G6626" i="2"/>
  <c r="C6628" i="2"/>
  <c r="I4238" i="2" l="1"/>
  <c r="M4238" i="2" s="1"/>
  <c r="N4238" i="2"/>
  <c r="D4239" i="2" s="1"/>
  <c r="A4238" i="2"/>
  <c r="L6628" i="2"/>
  <c r="E6628" i="2"/>
  <c r="K6628" i="2"/>
  <c r="F6627" i="2"/>
  <c r="G6627" i="2"/>
  <c r="C6629" i="2"/>
  <c r="H4239" i="2" l="1"/>
  <c r="L6629" i="2"/>
  <c r="E6629" i="2"/>
  <c r="K6629" i="2"/>
  <c r="F6628" i="2"/>
  <c r="G6628" i="2"/>
  <c r="C6630" i="2"/>
  <c r="N4239" i="2" l="1"/>
  <c r="D4240" i="2" s="1"/>
  <c r="I4239" i="2"/>
  <c r="M4239" i="2" s="1"/>
  <c r="A4239" i="2"/>
  <c r="L6630" i="2"/>
  <c r="E6630" i="2"/>
  <c r="K6630" i="2"/>
  <c r="F6629" i="2"/>
  <c r="G6629" i="2"/>
  <c r="C6631" i="2"/>
  <c r="H4240" i="2" l="1"/>
  <c r="I4240" i="2" s="1"/>
  <c r="M4240" i="2" s="1"/>
  <c r="L6631" i="2"/>
  <c r="E6631" i="2"/>
  <c r="K6631" i="2"/>
  <c r="F6630" i="2"/>
  <c r="G6630" i="2"/>
  <c r="C6632" i="2"/>
  <c r="A4240" i="2" l="1"/>
  <c r="N4240" i="2"/>
  <c r="D4241" i="2" s="1"/>
  <c r="E6632" i="2"/>
  <c r="K6632" i="2"/>
  <c r="F6631" i="2"/>
  <c r="G6631" i="2"/>
  <c r="C6633" i="2"/>
  <c r="H4241" i="2" l="1"/>
  <c r="N4241" i="2" s="1"/>
  <c r="D4242" i="2" s="1"/>
  <c r="E6633" i="2"/>
  <c r="K6633" i="2"/>
  <c r="F6632" i="2"/>
  <c r="G6632" i="2"/>
  <c r="C6634" i="2"/>
  <c r="A4241" i="2" l="1"/>
  <c r="I4241" i="2"/>
  <c r="M4241" i="2" s="1"/>
  <c r="H4242" i="2" s="1"/>
  <c r="I4242" i="2" s="1"/>
  <c r="M4242" i="2" s="1"/>
  <c r="K6634" i="2"/>
  <c r="E6634" i="2"/>
  <c r="F6633" i="2"/>
  <c r="G6633" i="2"/>
  <c r="C6635" i="2"/>
  <c r="A4242" i="2" l="1"/>
  <c r="N4242" i="2"/>
  <c r="D4243" i="2" s="1"/>
  <c r="E6635" i="2"/>
  <c r="K6635" i="2"/>
  <c r="G6634" i="2"/>
  <c r="F6634" i="2"/>
  <c r="C6636" i="2"/>
  <c r="H4243" i="2" l="1"/>
  <c r="N4243" i="2" s="1"/>
  <c r="D4244" i="2" s="1"/>
  <c r="L6636" i="2"/>
  <c r="K6636" i="2"/>
  <c r="F6635" i="2"/>
  <c r="G6635" i="2"/>
  <c r="C6637" i="2"/>
  <c r="A4243" i="2" l="1"/>
  <c r="I4243" i="2"/>
  <c r="M4243" i="2" s="1"/>
  <c r="H4244" i="2" s="1"/>
  <c r="N4244" i="2" s="1"/>
  <c r="D4245" i="2" s="1"/>
  <c r="L6637" i="2"/>
  <c r="K6637" i="2"/>
  <c r="C6638" i="2"/>
  <c r="A4244" i="2" l="1"/>
  <c r="I4244" i="2"/>
  <c r="M4244" i="2" s="1"/>
  <c r="H4245" i="2"/>
  <c r="I4245" i="2" s="1"/>
  <c r="M4245" i="2" s="1"/>
  <c r="L6638" i="2"/>
  <c r="K6638" i="2"/>
  <c r="C6639" i="2"/>
  <c r="A4245" i="2" l="1"/>
  <c r="N4245" i="2"/>
  <c r="D4246" i="2" s="1"/>
  <c r="L6639" i="2"/>
  <c r="K6639" i="2"/>
  <c r="C6640" i="2"/>
  <c r="H4246" i="2" l="1"/>
  <c r="N4246" i="2" s="1"/>
  <c r="D4247" i="2" s="1"/>
  <c r="L6640" i="2"/>
  <c r="L4353" i="2"/>
  <c r="K6640" i="2"/>
  <c r="E6640" i="2"/>
  <c r="C6641" i="2"/>
  <c r="A4246" i="2" l="1"/>
  <c r="I4246" i="2"/>
  <c r="M4246" i="2" s="1"/>
  <c r="H4247" i="2"/>
  <c r="N4247" i="2" s="1"/>
  <c r="D4248" i="2" s="1"/>
  <c r="L6641" i="2"/>
  <c r="K6641" i="2"/>
  <c r="E6641" i="2"/>
  <c r="F6640" i="2"/>
  <c r="G6640" i="2"/>
  <c r="C6642" i="2"/>
  <c r="A4247" i="2" l="1"/>
  <c r="I4247" i="2"/>
  <c r="M4247" i="2" s="1"/>
  <c r="H4248" i="2"/>
  <c r="N4248" i="2" s="1"/>
  <c r="D4249" i="2" s="1"/>
  <c r="L6642" i="2"/>
  <c r="K6642" i="2"/>
  <c r="E6642" i="2"/>
  <c r="G6641" i="2"/>
  <c r="F6641" i="2"/>
  <c r="C6643" i="2"/>
  <c r="A4248" i="2" l="1"/>
  <c r="I4248" i="2"/>
  <c r="M4248" i="2" s="1"/>
  <c r="H4249" i="2" s="1"/>
  <c r="I4249" i="2" s="1"/>
  <c r="M4249" i="2" s="1"/>
  <c r="L6643" i="2"/>
  <c r="K6643" i="2"/>
  <c r="E6643" i="2"/>
  <c r="F6642" i="2"/>
  <c r="G6642" i="2"/>
  <c r="C6644" i="2"/>
  <c r="A4249" i="2" l="1"/>
  <c r="N4249" i="2"/>
  <c r="D4250" i="2" s="1"/>
  <c r="L6644" i="2"/>
  <c r="K6644" i="2"/>
  <c r="E6644" i="2"/>
  <c r="F6643" i="2"/>
  <c r="G6643" i="2"/>
  <c r="C6645" i="2"/>
  <c r="H4250" i="2" l="1"/>
  <c r="I4250" i="2" s="1"/>
  <c r="M4250" i="2" s="1"/>
  <c r="A4250" i="2"/>
  <c r="L6645" i="2"/>
  <c r="K6645" i="2"/>
  <c r="E6645" i="2"/>
  <c r="F6644" i="2"/>
  <c r="G6644" i="2"/>
  <c r="C6646" i="2"/>
  <c r="N4250" i="2" l="1"/>
  <c r="D4251" i="2" s="1"/>
  <c r="H4251" i="2"/>
  <c r="L6646" i="2"/>
  <c r="E4296" i="2"/>
  <c r="E4357" i="2"/>
  <c r="E6646" i="2"/>
  <c r="K6646" i="2"/>
  <c r="F6645" i="2"/>
  <c r="G6645" i="2"/>
  <c r="C6647" i="2"/>
  <c r="I4251" i="2" l="1"/>
  <c r="M4251" i="2" s="1"/>
  <c r="N4251" i="2"/>
  <c r="D4252" i="2" s="1"/>
  <c r="A4251" i="2"/>
  <c r="L6647" i="2"/>
  <c r="F4296" i="2"/>
  <c r="G4296" i="2"/>
  <c r="G4357" i="2"/>
  <c r="F4357" i="2"/>
  <c r="E6647" i="2"/>
  <c r="K6647" i="2"/>
  <c r="F6646" i="2"/>
  <c r="G6646" i="2"/>
  <c r="C6648" i="2"/>
  <c r="H4252" i="2" l="1"/>
  <c r="L6648" i="2"/>
  <c r="E6648" i="2"/>
  <c r="K6648" i="2"/>
  <c r="F6647" i="2"/>
  <c r="G6647" i="2"/>
  <c r="C6649" i="2"/>
  <c r="N4252" i="2" l="1"/>
  <c r="D4253" i="2" s="1"/>
  <c r="I4252" i="2"/>
  <c r="M4252" i="2" s="1"/>
  <c r="A4252" i="2"/>
  <c r="L6649" i="2"/>
  <c r="E6649" i="2"/>
  <c r="K6649" i="2"/>
  <c r="F6648" i="2"/>
  <c r="G6648" i="2"/>
  <c r="C6650" i="2"/>
  <c r="H4253" i="2" l="1"/>
  <c r="I4253" i="2" s="1"/>
  <c r="M4253" i="2" s="1"/>
  <c r="L6650" i="2"/>
  <c r="E6650" i="2"/>
  <c r="K6650" i="2"/>
  <c r="F6649" i="2"/>
  <c r="G6649" i="2"/>
  <c r="C6651" i="2"/>
  <c r="A4253" i="2" l="1"/>
  <c r="N4253" i="2"/>
  <c r="D4254" i="2" s="1"/>
  <c r="L6651" i="2"/>
  <c r="E6651" i="2"/>
  <c r="K6651" i="2"/>
  <c r="F6650" i="2"/>
  <c r="G6650" i="2"/>
  <c r="C6652" i="2"/>
  <c r="H4254" i="2" l="1"/>
  <c r="I4254" i="2" s="1"/>
  <c r="M4254" i="2" s="1"/>
  <c r="A4254" i="2"/>
  <c r="L6652" i="2"/>
  <c r="K6652" i="2"/>
  <c r="E6652" i="2"/>
  <c r="F6651" i="2"/>
  <c r="G6651" i="2"/>
  <c r="C6653" i="2"/>
  <c r="N4254" i="2" l="1"/>
  <c r="D4255" i="2" s="1"/>
  <c r="L6653" i="2"/>
  <c r="K6653" i="2"/>
  <c r="E6653" i="2"/>
  <c r="F6652" i="2"/>
  <c r="G6652" i="2"/>
  <c r="C6654" i="2"/>
  <c r="H4255" i="2" l="1"/>
  <c r="I4255" i="2" s="1"/>
  <c r="M4255" i="2" s="1"/>
  <c r="N4255" i="2"/>
  <c r="D4256" i="2" s="1"/>
  <c r="A4255" i="2"/>
  <c r="L6654" i="2"/>
  <c r="K6654" i="2"/>
  <c r="E6654" i="2"/>
  <c r="G6653" i="2"/>
  <c r="F6653" i="2"/>
  <c r="C6655" i="2"/>
  <c r="H4256" i="2" l="1"/>
  <c r="L6655" i="2"/>
  <c r="K6655" i="2"/>
  <c r="E6655" i="2"/>
  <c r="F6654" i="2"/>
  <c r="G6654" i="2"/>
  <c r="C6656" i="2"/>
  <c r="I4256" i="2" l="1"/>
  <c r="M4256" i="2" s="1"/>
  <c r="N4256" i="2"/>
  <c r="D4257" i="2" s="1"/>
  <c r="A4256" i="2"/>
  <c r="L6656" i="2"/>
  <c r="K6656" i="2"/>
  <c r="E6656" i="2"/>
  <c r="F6655" i="2"/>
  <c r="G6655" i="2"/>
  <c r="C6657" i="2"/>
  <c r="H4257" i="2" l="1"/>
  <c r="A4257" i="2" s="1"/>
  <c r="L6657" i="2"/>
  <c r="K6657" i="2"/>
  <c r="E6657" i="2"/>
  <c r="F6656" i="2"/>
  <c r="G6656" i="2"/>
  <c r="C6658" i="2"/>
  <c r="I4257" i="2" l="1"/>
  <c r="M4257" i="2" s="1"/>
  <c r="N4257" i="2"/>
  <c r="D4258" i="2" s="1"/>
  <c r="L6658" i="2"/>
  <c r="E6658" i="2"/>
  <c r="K6658" i="2"/>
  <c r="F6657" i="2"/>
  <c r="G6657" i="2"/>
  <c r="C6659" i="2"/>
  <c r="H4258" i="2" l="1"/>
  <c r="I4258" i="2" s="1"/>
  <c r="M4258" i="2" s="1"/>
  <c r="L6659" i="2"/>
  <c r="E6659" i="2"/>
  <c r="K6659" i="2"/>
  <c r="F6658" i="2"/>
  <c r="G6658" i="2"/>
  <c r="C6660" i="2"/>
  <c r="A4258" i="2" l="1"/>
  <c r="N4258" i="2"/>
  <c r="D4259" i="2" s="1"/>
  <c r="L6660" i="2"/>
  <c r="K6660" i="2"/>
  <c r="E6660" i="2"/>
  <c r="F6659" i="2"/>
  <c r="G6659" i="2"/>
  <c r="C6661" i="2"/>
  <c r="H4259" i="2" l="1"/>
  <c r="L4259" i="2" s="1"/>
  <c r="L6661" i="2"/>
  <c r="E6661" i="2"/>
  <c r="K6661" i="2"/>
  <c r="F6660" i="2"/>
  <c r="G6660" i="2"/>
  <c r="C6662" i="2"/>
  <c r="I4259" i="2" l="1"/>
  <c r="M4259" i="2" s="1"/>
  <c r="N4259" i="2"/>
  <c r="D4260" i="2" s="1"/>
  <c r="A4259" i="2"/>
  <c r="L6662" i="2"/>
  <c r="K6662" i="2"/>
  <c r="E6662" i="2"/>
  <c r="F6661" i="2"/>
  <c r="G6661" i="2"/>
  <c r="C6663" i="2"/>
  <c r="H4260" i="2" l="1"/>
  <c r="E6663" i="2"/>
  <c r="K6663" i="2"/>
  <c r="F6662" i="2"/>
  <c r="G6662" i="2"/>
  <c r="C6664" i="2"/>
  <c r="N4260" i="2" l="1"/>
  <c r="D4261" i="2" s="1"/>
  <c r="I4260" i="2"/>
  <c r="M4260" i="2" s="1"/>
  <c r="A4260" i="2"/>
  <c r="E6664" i="2"/>
  <c r="K6664" i="2"/>
  <c r="F6663" i="2"/>
  <c r="G6663" i="2"/>
  <c r="C6665" i="2"/>
  <c r="H4261" i="2" l="1"/>
  <c r="E6665" i="2"/>
  <c r="K6665" i="2"/>
  <c r="F6664" i="2"/>
  <c r="G6664" i="2"/>
  <c r="C6666" i="2"/>
  <c r="N4261" i="2" l="1"/>
  <c r="D4262" i="2" s="1"/>
  <c r="E4262" i="2" s="1"/>
  <c r="F4262" i="2" s="1"/>
  <c r="G4262" i="2" s="1"/>
  <c r="L4261" i="2"/>
  <c r="A4261" i="2"/>
  <c r="I4261" i="2"/>
  <c r="M4261" i="2" s="1"/>
  <c r="H4262" i="2" s="1"/>
  <c r="N4262" i="2" s="1"/>
  <c r="D4263" i="2" s="1"/>
  <c r="K6666" i="2"/>
  <c r="G6665" i="2"/>
  <c r="F6665" i="2"/>
  <c r="C6667" i="2"/>
  <c r="L4262" i="2" l="1"/>
  <c r="A4262" i="2"/>
  <c r="I4262" i="2"/>
  <c r="M4262" i="2" s="1"/>
  <c r="E4263" i="2"/>
  <c r="L6667" i="2"/>
  <c r="K6667" i="2"/>
  <c r="C6668" i="2"/>
  <c r="H4263" i="2" l="1"/>
  <c r="N4263" i="2" s="1"/>
  <c r="F4263" i="2"/>
  <c r="G4263" i="2"/>
  <c r="L6668" i="2"/>
  <c r="K6668" i="2"/>
  <c r="C6669" i="2"/>
  <c r="D4264" i="2" l="1"/>
  <c r="I4263" i="2"/>
  <c r="M4263" i="2" s="1"/>
  <c r="H4264" i="2" s="1"/>
  <c r="I4264" i="2" s="1"/>
  <c r="M4264" i="2" s="1"/>
  <c r="A4263" i="2"/>
  <c r="N4264" i="2"/>
  <c r="H4265" i="2" s="1"/>
  <c r="A4264" i="2"/>
  <c r="L6669" i="2"/>
  <c r="K6669" i="2"/>
  <c r="C6670" i="2"/>
  <c r="D4265" i="2" l="1"/>
  <c r="I4265" i="2"/>
  <c r="M4265" i="2" s="1"/>
  <c r="L6670" i="2"/>
  <c r="K6670" i="2"/>
  <c r="E6670" i="2"/>
  <c r="C6671" i="2"/>
  <c r="A4265" i="2" l="1"/>
  <c r="E4265" i="2"/>
  <c r="N4265" i="2"/>
  <c r="L6671" i="2"/>
  <c r="K6671" i="2"/>
  <c r="E6671" i="2"/>
  <c r="F6670" i="2"/>
  <c r="G6670" i="2"/>
  <c r="C6672" i="2"/>
  <c r="G4265" i="2" l="1"/>
  <c r="F4265" i="2"/>
  <c r="D4266" i="2"/>
  <c r="H4266" i="2"/>
  <c r="N4266" i="2" s="1"/>
  <c r="D4267" i="2" s="1"/>
  <c r="L6672" i="2"/>
  <c r="K6672" i="2"/>
  <c r="E6672" i="2"/>
  <c r="G6671" i="2"/>
  <c r="F6671" i="2"/>
  <c r="C6673" i="2"/>
  <c r="A4266" i="2" l="1"/>
  <c r="I4266" i="2"/>
  <c r="M4266" i="2" s="1"/>
  <c r="H4267" i="2" s="1"/>
  <c r="I4267" i="2" s="1"/>
  <c r="M4267" i="2" s="1"/>
  <c r="L6673" i="2"/>
  <c r="K6673" i="2"/>
  <c r="E6673" i="2"/>
  <c r="F6672" i="2"/>
  <c r="G6672" i="2"/>
  <c r="C6674" i="2"/>
  <c r="A4267" i="2" l="1"/>
  <c r="N4267" i="2"/>
  <c r="D4268" i="2" s="1"/>
  <c r="L6674" i="2"/>
  <c r="K6674" i="2"/>
  <c r="E6674" i="2"/>
  <c r="F6673" i="2"/>
  <c r="G6673" i="2"/>
  <c r="C6675" i="2"/>
  <c r="H4268" i="2" l="1"/>
  <c r="I4268" i="2" s="1"/>
  <c r="M4268" i="2" s="1"/>
  <c r="L6675" i="2"/>
  <c r="K6675" i="2"/>
  <c r="E6675" i="2"/>
  <c r="F6674" i="2"/>
  <c r="G6674" i="2"/>
  <c r="C6676" i="2"/>
  <c r="A4268" i="2" l="1"/>
  <c r="N4268" i="2"/>
  <c r="D4269" i="2" s="1"/>
  <c r="L6676" i="2"/>
  <c r="E6676" i="2"/>
  <c r="K6676" i="2"/>
  <c r="F6675" i="2"/>
  <c r="G6675" i="2"/>
  <c r="C6677" i="2"/>
  <c r="H4269" i="2" l="1"/>
  <c r="I4269" i="2" s="1"/>
  <c r="M4269" i="2" s="1"/>
  <c r="L6677" i="2"/>
  <c r="E6677" i="2"/>
  <c r="K6677" i="2"/>
  <c r="F6676" i="2"/>
  <c r="G6676" i="2"/>
  <c r="C6678" i="2"/>
  <c r="N4269" i="2" l="1"/>
  <c r="D4270" i="2" s="1"/>
  <c r="A4269" i="2"/>
  <c r="H4270" i="2"/>
  <c r="L6678" i="2"/>
  <c r="E6678" i="2"/>
  <c r="K6678" i="2"/>
  <c r="F6677" i="2"/>
  <c r="G6677" i="2"/>
  <c r="C6679" i="2"/>
  <c r="I4270" i="2" l="1"/>
  <c r="M4270" i="2" s="1"/>
  <c r="N4270" i="2"/>
  <c r="D4271" i="2" s="1"/>
  <c r="A4270" i="2"/>
  <c r="L6679" i="2"/>
  <c r="E6679" i="2"/>
  <c r="K6679" i="2"/>
  <c r="F6678" i="2"/>
  <c r="G6678" i="2"/>
  <c r="C6680" i="2"/>
  <c r="H4271" i="2" l="1"/>
  <c r="L6680" i="2"/>
  <c r="E6680" i="2"/>
  <c r="K6680" i="2"/>
  <c r="F6679" i="2"/>
  <c r="G6679" i="2"/>
  <c r="C6681" i="2"/>
  <c r="I4271" i="2" l="1"/>
  <c r="M4271" i="2" s="1"/>
  <c r="N4271" i="2"/>
  <c r="D4272" i="2" s="1"/>
  <c r="A4271" i="2"/>
  <c r="L6681" i="2"/>
  <c r="E6681" i="2"/>
  <c r="K6681" i="2"/>
  <c r="F6680" i="2"/>
  <c r="G6680" i="2"/>
  <c r="C6682" i="2"/>
  <c r="H4272" i="2" l="1"/>
  <c r="L6682" i="2"/>
  <c r="K6682" i="2"/>
  <c r="E6682" i="2"/>
  <c r="F6681" i="2"/>
  <c r="G6681" i="2"/>
  <c r="C6683" i="2"/>
  <c r="I4272" i="2" l="1"/>
  <c r="M4272" i="2" s="1"/>
  <c r="N4272" i="2"/>
  <c r="D4273" i="2" s="1"/>
  <c r="A4272" i="2"/>
  <c r="L6683" i="2"/>
  <c r="K6683" i="2"/>
  <c r="E6683" i="2"/>
  <c r="F6682" i="2"/>
  <c r="G6682" i="2"/>
  <c r="C6684" i="2"/>
  <c r="H4273" i="2" l="1"/>
  <c r="I4273" i="2" s="1"/>
  <c r="M4273" i="2" s="1"/>
  <c r="L6684" i="2"/>
  <c r="K6684" i="2"/>
  <c r="E6684" i="2"/>
  <c r="G6683" i="2"/>
  <c r="F6683" i="2"/>
  <c r="C6685" i="2"/>
  <c r="N4273" i="2" l="1"/>
  <c r="D4274" i="2" s="1"/>
  <c r="A4273" i="2"/>
  <c r="H4274" i="2"/>
  <c r="I4274" i="2" s="1"/>
  <c r="M4274" i="2" s="1"/>
  <c r="L6685" i="2"/>
  <c r="K6685" i="2"/>
  <c r="E6685" i="2"/>
  <c r="F6684" i="2"/>
  <c r="G6684" i="2"/>
  <c r="C6686" i="2"/>
  <c r="A4274" i="2" l="1"/>
  <c r="N4274" i="2"/>
  <c r="D4275" i="2" s="1"/>
  <c r="L6686" i="2"/>
  <c r="K6686" i="2"/>
  <c r="E6686" i="2"/>
  <c r="F6685" i="2"/>
  <c r="G6685" i="2"/>
  <c r="C6687" i="2"/>
  <c r="H4275" i="2" l="1"/>
  <c r="N4275" i="2" s="1"/>
  <c r="D4276" i="2" s="1"/>
  <c r="L6687" i="2"/>
  <c r="K6687" i="2"/>
  <c r="E6687" i="2"/>
  <c r="F6686" i="2"/>
  <c r="G6686" i="2"/>
  <c r="C6688" i="2"/>
  <c r="I4275" i="2" l="1"/>
  <c r="M4275" i="2" s="1"/>
  <c r="H4276" i="2" s="1"/>
  <c r="I4276" i="2" s="1"/>
  <c r="M4276" i="2" s="1"/>
  <c r="A4275" i="2"/>
  <c r="A4276" i="2"/>
  <c r="N4276" i="2"/>
  <c r="D4277" i="2" s="1"/>
  <c r="L6688" i="2"/>
  <c r="E4323" i="2"/>
  <c r="F4323" i="2" s="1"/>
  <c r="G4323" i="2" s="1"/>
  <c r="L4384" i="2"/>
  <c r="E4413" i="2"/>
  <c r="E6688" i="2"/>
  <c r="K6688" i="2"/>
  <c r="F6687" i="2"/>
  <c r="G6687" i="2"/>
  <c r="C6689" i="2"/>
  <c r="H4277" i="2" l="1"/>
  <c r="I4277" i="2" s="1"/>
  <c r="M4277" i="2" s="1"/>
  <c r="A4277" i="2"/>
  <c r="L6689" i="2"/>
  <c r="F4413" i="2"/>
  <c r="G4413" i="2"/>
  <c r="K6689" i="2"/>
  <c r="E6689" i="2"/>
  <c r="F6688" i="2"/>
  <c r="G6688" i="2"/>
  <c r="C6690" i="2"/>
  <c r="N4277" i="2" l="1"/>
  <c r="D4278" i="2" s="1"/>
  <c r="L6690" i="2"/>
  <c r="E6690" i="2"/>
  <c r="K6690" i="2"/>
  <c r="G6689" i="2"/>
  <c r="F6689" i="2"/>
  <c r="C6691" i="2"/>
  <c r="H4278" i="2" l="1"/>
  <c r="A4278" i="2" s="1"/>
  <c r="L6691" i="2"/>
  <c r="E6691" i="2"/>
  <c r="K6691" i="2"/>
  <c r="F6690" i="2"/>
  <c r="G6690" i="2"/>
  <c r="C6692" i="2"/>
  <c r="I4278" i="2" l="1"/>
  <c r="M4278" i="2" s="1"/>
  <c r="N4278" i="2"/>
  <c r="D4279" i="2" s="1"/>
  <c r="L6692" i="2"/>
  <c r="E6692" i="2"/>
  <c r="K6692" i="2"/>
  <c r="F6691" i="2"/>
  <c r="G6691" i="2"/>
  <c r="C6693" i="2"/>
  <c r="H4279" i="2" l="1"/>
  <c r="I4279" i="2" s="1"/>
  <c r="M4279" i="2" s="1"/>
  <c r="N4279" i="2"/>
  <c r="D4280" i="2" s="1"/>
  <c r="E6693" i="2"/>
  <c r="K6693" i="2"/>
  <c r="F6692" i="2"/>
  <c r="G6692" i="2"/>
  <c r="C6694" i="2"/>
  <c r="H4280" i="2" l="1"/>
  <c r="A4279" i="2"/>
  <c r="N4280" i="2"/>
  <c r="D4281" i="2" s="1"/>
  <c r="I4280" i="2"/>
  <c r="M4280" i="2" s="1"/>
  <c r="A4280" i="2"/>
  <c r="E6694" i="2"/>
  <c r="K6694" i="2"/>
  <c r="F6693" i="2"/>
  <c r="G6693" i="2"/>
  <c r="C6695" i="2"/>
  <c r="H4281" i="2" l="1"/>
  <c r="I4281" i="2" s="1"/>
  <c r="M4281" i="2" s="1"/>
  <c r="A4281" i="2"/>
  <c r="K6695" i="2"/>
  <c r="E6695" i="2"/>
  <c r="F6694" i="2"/>
  <c r="G6694" i="2"/>
  <c r="C6696" i="2"/>
  <c r="N4281" i="2" l="1"/>
  <c r="D4282" i="2" s="1"/>
  <c r="H4282" i="2"/>
  <c r="K6696" i="2"/>
  <c r="G6695" i="2"/>
  <c r="F6695" i="2"/>
  <c r="C6697" i="2"/>
  <c r="I4282" i="2" l="1"/>
  <c r="M4282" i="2" s="1"/>
  <c r="N4282" i="2"/>
  <c r="D4283" i="2" s="1"/>
  <c r="A4282" i="2"/>
  <c r="L6697" i="2"/>
  <c r="K6697" i="2"/>
  <c r="C6698" i="2"/>
  <c r="H4283" i="2" l="1"/>
  <c r="L6698" i="2"/>
  <c r="K6698" i="2"/>
  <c r="C6699" i="2"/>
  <c r="I4283" i="2" l="1"/>
  <c r="M4283" i="2" s="1"/>
  <c r="N4283" i="2"/>
  <c r="D4284" i="2" s="1"/>
  <c r="A4283" i="2"/>
  <c r="L6699" i="2"/>
  <c r="K6699" i="2"/>
  <c r="C6700" i="2"/>
  <c r="H4284" i="2" l="1"/>
  <c r="L6700" i="2"/>
  <c r="K6700" i="2"/>
  <c r="C6701" i="2"/>
  <c r="I4284" i="2" l="1"/>
  <c r="M4284" i="2" s="1"/>
  <c r="N4284" i="2"/>
  <c r="D4285" i="2" s="1"/>
  <c r="A4284" i="2"/>
  <c r="L6701" i="2"/>
  <c r="K6701" i="2"/>
  <c r="E6701" i="2"/>
  <c r="C6702" i="2"/>
  <c r="H4285" i="2" l="1"/>
  <c r="L6702" i="2"/>
  <c r="K6702" i="2"/>
  <c r="E6702" i="2"/>
  <c r="F6701" i="2"/>
  <c r="G6701" i="2"/>
  <c r="C6703" i="2"/>
  <c r="N4285" i="2" l="1"/>
  <c r="D4286" i="2" s="1"/>
  <c r="I4285" i="2"/>
  <c r="M4285" i="2" s="1"/>
  <c r="A4285" i="2"/>
  <c r="L6703" i="2"/>
  <c r="K6703" i="2"/>
  <c r="E6703" i="2"/>
  <c r="G6702" i="2"/>
  <c r="F6702" i="2"/>
  <c r="C6704" i="2"/>
  <c r="H4286" i="2" l="1"/>
  <c r="A4286" i="2" s="1"/>
  <c r="L6704" i="2"/>
  <c r="K6704" i="2"/>
  <c r="E6704" i="2"/>
  <c r="F6703" i="2"/>
  <c r="G6703" i="2"/>
  <c r="C6705" i="2"/>
  <c r="I4286" i="2" l="1"/>
  <c r="M4286" i="2" s="1"/>
  <c r="N4286" i="2"/>
  <c r="D4287" i="2" s="1"/>
  <c r="L6705" i="2"/>
  <c r="K6705" i="2"/>
  <c r="E6705" i="2"/>
  <c r="F6704" i="2"/>
  <c r="G6704" i="2"/>
  <c r="C6706" i="2"/>
  <c r="H4287" i="2" l="1"/>
  <c r="A4287" i="2" s="1"/>
  <c r="L6706" i="2"/>
  <c r="K6706" i="2"/>
  <c r="E6706" i="2"/>
  <c r="F6705" i="2"/>
  <c r="G6705" i="2"/>
  <c r="C6707" i="2"/>
  <c r="I4287" i="2" l="1"/>
  <c r="M4287" i="2" s="1"/>
  <c r="N4287" i="2"/>
  <c r="D4288" i="2" s="1"/>
  <c r="L6707" i="2"/>
  <c r="E6707" i="2"/>
  <c r="K6707" i="2"/>
  <c r="F6706" i="2"/>
  <c r="G6706" i="2"/>
  <c r="C6708" i="2"/>
  <c r="H4288" i="2" l="1"/>
  <c r="A4288" i="2" s="1"/>
  <c r="L6708" i="2"/>
  <c r="E6708" i="2"/>
  <c r="K6708" i="2"/>
  <c r="F6707" i="2"/>
  <c r="G6707" i="2"/>
  <c r="C6709" i="2"/>
  <c r="N4288" i="2" l="1"/>
  <c r="D4289" i="2" s="1"/>
  <c r="I4288" i="2"/>
  <c r="M4288" i="2" s="1"/>
  <c r="L6709" i="2"/>
  <c r="E6709" i="2"/>
  <c r="K6709" i="2"/>
  <c r="F6708" i="2"/>
  <c r="G6708" i="2"/>
  <c r="C6710" i="2"/>
  <c r="H4289" i="2" l="1"/>
  <c r="L4289" i="2" s="1"/>
  <c r="I4289" i="2"/>
  <c r="M4289" i="2" s="1"/>
  <c r="A4289" i="2"/>
  <c r="L6710" i="2"/>
  <c r="E6710" i="2"/>
  <c r="K6710" i="2"/>
  <c r="F6709" i="2"/>
  <c r="G6709" i="2"/>
  <c r="C6711" i="2"/>
  <c r="N4289" i="2" l="1"/>
  <c r="D4290" i="2" s="1"/>
  <c r="H4290" i="2"/>
  <c r="I4290" i="2" s="1"/>
  <c r="M4290" i="2" s="1"/>
  <c r="N4290" i="2"/>
  <c r="D4291" i="2" s="1"/>
  <c r="L6711" i="2"/>
  <c r="E6711" i="2"/>
  <c r="K6711" i="2"/>
  <c r="F6710" i="2"/>
  <c r="G6710" i="2"/>
  <c r="C6712" i="2"/>
  <c r="L4290" i="2" l="1"/>
  <c r="A4290" i="2"/>
  <c r="H4291" i="2"/>
  <c r="N4291" i="2" s="1"/>
  <c r="D4292" i="2" s="1"/>
  <c r="L6712" i="2"/>
  <c r="E6712" i="2"/>
  <c r="K6712" i="2"/>
  <c r="F6711" i="2"/>
  <c r="G6711" i="2"/>
  <c r="C6713" i="2"/>
  <c r="A4291" i="2" l="1"/>
  <c r="I4291" i="2"/>
  <c r="M4291" i="2" s="1"/>
  <c r="H4292" i="2" s="1"/>
  <c r="L6713" i="2"/>
  <c r="L4440" i="2"/>
  <c r="K6713" i="2"/>
  <c r="E6713" i="2"/>
  <c r="F6712" i="2"/>
  <c r="G6712" i="2"/>
  <c r="C6714" i="2"/>
  <c r="N4292" i="2" l="1"/>
  <c r="D4293" i="2" s="1"/>
  <c r="E4293" i="2" s="1"/>
  <c r="F4293" i="2" s="1"/>
  <c r="G4293" i="2" s="1"/>
  <c r="L4292" i="2"/>
  <c r="A4292" i="2"/>
  <c r="I4292" i="2"/>
  <c r="M4292" i="2" s="1"/>
  <c r="H4293" i="2" s="1"/>
  <c r="I4293" i="2" s="1"/>
  <c r="M4293" i="2" s="1"/>
  <c r="L6714" i="2"/>
  <c r="K6714" i="2"/>
  <c r="E6714" i="2"/>
  <c r="F6713" i="2"/>
  <c r="G6713" i="2"/>
  <c r="C6715" i="2"/>
  <c r="A4293" i="2" l="1"/>
  <c r="N4293" i="2"/>
  <c r="D4294" i="2" s="1"/>
  <c r="E4294" i="2"/>
  <c r="L6715" i="2"/>
  <c r="K6715" i="2"/>
  <c r="E6715" i="2"/>
  <c r="G6714" i="2"/>
  <c r="F6714" i="2"/>
  <c r="C6716" i="2"/>
  <c r="H4294" i="2" l="1"/>
  <c r="I4294" i="2" s="1"/>
  <c r="M4294" i="2" s="1"/>
  <c r="A4294" i="2"/>
  <c r="F4294" i="2"/>
  <c r="G4294" i="2"/>
  <c r="L6716" i="2"/>
  <c r="K6716" i="2"/>
  <c r="E6716" i="2"/>
  <c r="F6715" i="2"/>
  <c r="G6715" i="2"/>
  <c r="C6717" i="2"/>
  <c r="N4294" i="2" l="1"/>
  <c r="H4295" i="2" s="1"/>
  <c r="L6717" i="2"/>
  <c r="K6717" i="2"/>
  <c r="E6717" i="2"/>
  <c r="F6716" i="2"/>
  <c r="G6716" i="2"/>
  <c r="C6718" i="2"/>
  <c r="D4295" i="2" l="1"/>
  <c r="I4295" i="2"/>
  <c r="M4295" i="2" s="1"/>
  <c r="N4295" i="2"/>
  <c r="D4296" i="2" s="1"/>
  <c r="A4295" i="2"/>
  <c r="H4296" i="2"/>
  <c r="I4296" i="2" s="1"/>
  <c r="M4296" i="2" s="1"/>
  <c r="L6718" i="2"/>
  <c r="K6718" i="2"/>
  <c r="E6718" i="2"/>
  <c r="F6717" i="2"/>
  <c r="G6717" i="2"/>
  <c r="C6719" i="2"/>
  <c r="A4296" i="2" l="1"/>
  <c r="N4296" i="2"/>
  <c r="D4297" i="2" s="1"/>
  <c r="L6719" i="2"/>
  <c r="E6719" i="2"/>
  <c r="K6719" i="2"/>
  <c r="F6718" i="2"/>
  <c r="G6718" i="2"/>
  <c r="C6720" i="2"/>
  <c r="H4297" i="2" l="1"/>
  <c r="A4297" i="2"/>
  <c r="I4297" i="2"/>
  <c r="M4297" i="2" s="1"/>
  <c r="N4297" i="2"/>
  <c r="D4298" i="2" s="1"/>
  <c r="L6720" i="2"/>
  <c r="E6720" i="2"/>
  <c r="K6720" i="2"/>
  <c r="F6719" i="2"/>
  <c r="G6719" i="2"/>
  <c r="C6721" i="2"/>
  <c r="H4298" i="2" l="1"/>
  <c r="A4298" i="2" s="1"/>
  <c r="L6721" i="2"/>
  <c r="E6721" i="2"/>
  <c r="K6721" i="2"/>
  <c r="F6720" i="2"/>
  <c r="G6720" i="2"/>
  <c r="C6722" i="2"/>
  <c r="I4298" i="2" l="1"/>
  <c r="M4298" i="2" s="1"/>
  <c r="N4298" i="2"/>
  <c r="D4299" i="2" s="1"/>
  <c r="L6722" i="2"/>
  <c r="E6722" i="2"/>
  <c r="K6722" i="2"/>
  <c r="F6721" i="2"/>
  <c r="G6721" i="2"/>
  <c r="C6723" i="2"/>
  <c r="H4299" i="2" l="1"/>
  <c r="E6723" i="2"/>
  <c r="K6723" i="2"/>
  <c r="F6722" i="2"/>
  <c r="G6722" i="2"/>
  <c r="C6724" i="2"/>
  <c r="A4299" i="2" l="1"/>
  <c r="I4299" i="2"/>
  <c r="M4299" i="2" s="1"/>
  <c r="N4299" i="2"/>
  <c r="D4300" i="2" s="1"/>
  <c r="E6724" i="2"/>
  <c r="K6724" i="2"/>
  <c r="F6723" i="2"/>
  <c r="G6723" i="2"/>
  <c r="C6725" i="2"/>
  <c r="H4300" i="2" l="1"/>
  <c r="E6725" i="2"/>
  <c r="K6725" i="2"/>
  <c r="F6724" i="2"/>
  <c r="G6724" i="2"/>
  <c r="C6726" i="2"/>
  <c r="I4300" i="2" l="1"/>
  <c r="M4300" i="2" s="1"/>
  <c r="N4300" i="2"/>
  <c r="D4301" i="2" s="1"/>
  <c r="A4300" i="2"/>
  <c r="K6726" i="2"/>
  <c r="E6726" i="2"/>
  <c r="F6725" i="2"/>
  <c r="G6725" i="2"/>
  <c r="C6727" i="2"/>
  <c r="H4301" i="2" l="1"/>
  <c r="A4301" i="2" s="1"/>
  <c r="K6727" i="2"/>
  <c r="G6726" i="2"/>
  <c r="F6726" i="2"/>
  <c r="C6728" i="2"/>
  <c r="N4301" i="2" l="1"/>
  <c r="D4302" i="2" s="1"/>
  <c r="I4301" i="2"/>
  <c r="M4301" i="2" s="1"/>
  <c r="L6728" i="2"/>
  <c r="K6728" i="2"/>
  <c r="C6729" i="2"/>
  <c r="H4302" i="2" l="1"/>
  <c r="I4302" i="2" s="1"/>
  <c r="M4302" i="2" s="1"/>
  <c r="L6729" i="2"/>
  <c r="K6729" i="2"/>
  <c r="C6730" i="2"/>
  <c r="A4302" i="2" l="1"/>
  <c r="N4302" i="2"/>
  <c r="D4303" i="2" s="1"/>
  <c r="L4350" i="2"/>
  <c r="L6730" i="2"/>
  <c r="K6730" i="2"/>
  <c r="C6731" i="2"/>
  <c r="H4303" i="2" l="1"/>
  <c r="N4303" i="2" s="1"/>
  <c r="D4304" i="2" s="1"/>
  <c r="L6731" i="2"/>
  <c r="K6731" i="2"/>
  <c r="E6731" i="2"/>
  <c r="C6732" i="2"/>
  <c r="A4303" i="2" l="1"/>
  <c r="I4303" i="2"/>
  <c r="M4303" i="2" s="1"/>
  <c r="H4304" i="2"/>
  <c r="I4304" i="2" s="1"/>
  <c r="M4304" i="2" s="1"/>
  <c r="L6732" i="2"/>
  <c r="K6732" i="2"/>
  <c r="E6732" i="2"/>
  <c r="F6731" i="2"/>
  <c r="G6731" i="2"/>
  <c r="C6733" i="2"/>
  <c r="A4304" i="2" l="1"/>
  <c r="N4304" i="2"/>
  <c r="D4305" i="2" s="1"/>
  <c r="L6733" i="2"/>
  <c r="K6733" i="2"/>
  <c r="E6733" i="2"/>
  <c r="G6732" i="2"/>
  <c r="F6732" i="2"/>
  <c r="C6734" i="2"/>
  <c r="H4305" i="2" l="1"/>
  <c r="A4305" i="2" s="1"/>
  <c r="I4305" i="2"/>
  <c r="M4305" i="2" s="1"/>
  <c r="L6734" i="2"/>
  <c r="K6734" i="2"/>
  <c r="E6734" i="2"/>
  <c r="F6733" i="2"/>
  <c r="G6733" i="2"/>
  <c r="C6735" i="2"/>
  <c r="N4305" i="2" l="1"/>
  <c r="D4306" i="2" s="1"/>
  <c r="L6735" i="2"/>
  <c r="K6735" i="2"/>
  <c r="E6735" i="2"/>
  <c r="F6734" i="2"/>
  <c r="G6734" i="2"/>
  <c r="C6736" i="2"/>
  <c r="H4306" i="2" l="1"/>
  <c r="I4306" i="2" s="1"/>
  <c r="M4306" i="2" s="1"/>
  <c r="L6736" i="2"/>
  <c r="K6736" i="2"/>
  <c r="E6736" i="2"/>
  <c r="F6735" i="2"/>
  <c r="G6735" i="2"/>
  <c r="C6737" i="2"/>
  <c r="N4306" i="2" l="1"/>
  <c r="D4307" i="2" s="1"/>
  <c r="A4306" i="2"/>
  <c r="H4307" i="2"/>
  <c r="N4307" i="2" s="1"/>
  <c r="D4308" i="2" s="1"/>
  <c r="L6737" i="2"/>
  <c r="E6737" i="2"/>
  <c r="K6737" i="2"/>
  <c r="F6736" i="2"/>
  <c r="G6736" i="2"/>
  <c r="C6738" i="2"/>
  <c r="A4307" i="2" l="1"/>
  <c r="I4307" i="2"/>
  <c r="M4307" i="2" s="1"/>
  <c r="H4308" i="2" s="1"/>
  <c r="I4308" i="2" s="1"/>
  <c r="M4308" i="2" s="1"/>
  <c r="L6738" i="2"/>
  <c r="E6738" i="2"/>
  <c r="K6738" i="2"/>
  <c r="F6737" i="2"/>
  <c r="G6737" i="2"/>
  <c r="C6739" i="2"/>
  <c r="A4308" i="2" l="1"/>
  <c r="N4308" i="2"/>
  <c r="D4309" i="2" s="1"/>
  <c r="L6739" i="2"/>
  <c r="E6739" i="2"/>
  <c r="K6739" i="2"/>
  <c r="F6738" i="2"/>
  <c r="G6738" i="2"/>
  <c r="C6740" i="2"/>
  <c r="H4309" i="2" l="1"/>
  <c r="I4309" i="2" s="1"/>
  <c r="M4309" i="2" s="1"/>
  <c r="L6740" i="2"/>
  <c r="E6740" i="2"/>
  <c r="K6740" i="2"/>
  <c r="F6739" i="2"/>
  <c r="G6739" i="2"/>
  <c r="C6741" i="2"/>
  <c r="A4309" i="2" l="1"/>
  <c r="N4309" i="2"/>
  <c r="D4310" i="2" s="1"/>
  <c r="L6741" i="2"/>
  <c r="E6741" i="2"/>
  <c r="K6741" i="2"/>
  <c r="F6740" i="2"/>
  <c r="G6740" i="2"/>
  <c r="C6742" i="2"/>
  <c r="H4310" i="2" l="1"/>
  <c r="A4310" i="2" s="1"/>
  <c r="I4310" i="2"/>
  <c r="M4310" i="2" s="1"/>
  <c r="N4310" i="2"/>
  <c r="D4311" i="2" s="1"/>
  <c r="L6742" i="2"/>
  <c r="E6742" i="2"/>
  <c r="K6742" i="2"/>
  <c r="F6741" i="2"/>
  <c r="G6741" i="2"/>
  <c r="C6743" i="2"/>
  <c r="H4311" i="2" l="1"/>
  <c r="L6743" i="2"/>
  <c r="K6743" i="2"/>
  <c r="E6743" i="2"/>
  <c r="F6742" i="2"/>
  <c r="G6742" i="2"/>
  <c r="C6744" i="2"/>
  <c r="I4311" i="2" l="1"/>
  <c r="M4311" i="2" s="1"/>
  <c r="N4311" i="2"/>
  <c r="D4312" i="2" s="1"/>
  <c r="A4311" i="2"/>
  <c r="L6744" i="2"/>
  <c r="K6744" i="2"/>
  <c r="E6744" i="2"/>
  <c r="F6743" i="2"/>
  <c r="G6743" i="2"/>
  <c r="C6745" i="2"/>
  <c r="H4312" i="2" l="1"/>
  <c r="L6745" i="2"/>
  <c r="K6745" i="2"/>
  <c r="E6745" i="2"/>
  <c r="G6744" i="2"/>
  <c r="F6744" i="2"/>
  <c r="C6746" i="2"/>
  <c r="I4312" i="2" l="1"/>
  <c r="M4312" i="2" s="1"/>
  <c r="N4312" i="2"/>
  <c r="D4313" i="2" s="1"/>
  <c r="A4312" i="2"/>
  <c r="L6746" i="2"/>
  <c r="K6746" i="2"/>
  <c r="E6746" i="2"/>
  <c r="F6745" i="2"/>
  <c r="G6745" i="2"/>
  <c r="C6747" i="2"/>
  <c r="H4313" i="2" l="1"/>
  <c r="L6747" i="2"/>
  <c r="K6747" i="2"/>
  <c r="E6747" i="2"/>
  <c r="F6746" i="2"/>
  <c r="G6746" i="2"/>
  <c r="C6748" i="2"/>
  <c r="I4313" i="2" l="1"/>
  <c r="M4313" i="2" s="1"/>
  <c r="N4313" i="2"/>
  <c r="D4314" i="2" s="1"/>
  <c r="A4313" i="2"/>
  <c r="L6748" i="2"/>
  <c r="K6748" i="2"/>
  <c r="E6748" i="2"/>
  <c r="F6747" i="2"/>
  <c r="G6747" i="2"/>
  <c r="C6749" i="2"/>
  <c r="H4314" i="2" l="1"/>
  <c r="L6749" i="2"/>
  <c r="E6749" i="2"/>
  <c r="K6749" i="2"/>
  <c r="F6748" i="2"/>
  <c r="G6748" i="2"/>
  <c r="C6750" i="2"/>
  <c r="I4314" i="2" l="1"/>
  <c r="M4314" i="2" s="1"/>
  <c r="N4314" i="2"/>
  <c r="D4315" i="2" s="1"/>
  <c r="A4314" i="2"/>
  <c r="L6750" i="2"/>
  <c r="K6750" i="2"/>
  <c r="E6750" i="2"/>
  <c r="F6749" i="2"/>
  <c r="G6749" i="2"/>
  <c r="C6751" i="2"/>
  <c r="H4315" i="2" l="1"/>
  <c r="L6751" i="2"/>
  <c r="E6751" i="2"/>
  <c r="K6751" i="2"/>
  <c r="F6750" i="2"/>
  <c r="G6750" i="2"/>
  <c r="C6752" i="2"/>
  <c r="I4315" i="2" l="1"/>
  <c r="M4315" i="2" s="1"/>
  <c r="N4315" i="2"/>
  <c r="D4316" i="2" s="1"/>
  <c r="A4315" i="2"/>
  <c r="L6752" i="2"/>
  <c r="E6752" i="2"/>
  <c r="K6752" i="2"/>
  <c r="G6751" i="2"/>
  <c r="F6751" i="2"/>
  <c r="C6753" i="2"/>
  <c r="H4316" i="2" l="1"/>
  <c r="L6753" i="2"/>
  <c r="K6753" i="2"/>
  <c r="E6753" i="2"/>
  <c r="F6752" i="2"/>
  <c r="G6752" i="2"/>
  <c r="C6754" i="2"/>
  <c r="I4316" i="2" l="1"/>
  <c r="M4316" i="2" s="1"/>
  <c r="N4316" i="2"/>
  <c r="D4317" i="2" s="1"/>
  <c r="A4316" i="2"/>
  <c r="E6754" i="2"/>
  <c r="K6754" i="2"/>
  <c r="F6753" i="2"/>
  <c r="G6753" i="2"/>
  <c r="C6755" i="2"/>
  <c r="H4317" i="2" l="1"/>
  <c r="K6755" i="2"/>
  <c r="E6755" i="2"/>
  <c r="F6754" i="2"/>
  <c r="G6754" i="2"/>
  <c r="C6756" i="2"/>
  <c r="N4317" i="2" l="1"/>
  <c r="D4318" i="2" s="1"/>
  <c r="I4317" i="2"/>
  <c r="M4317" i="2" s="1"/>
  <c r="H4318" i="2" s="1"/>
  <c r="A4317" i="2"/>
  <c r="K6756" i="2"/>
  <c r="E6756" i="2"/>
  <c r="F6755" i="2"/>
  <c r="G6755" i="2"/>
  <c r="C6757" i="2"/>
  <c r="I4318" i="2" l="1"/>
  <c r="M4318" i="2" s="1"/>
  <c r="N4318" i="2"/>
  <c r="D4319" i="2" s="1"/>
  <c r="A4318" i="2"/>
  <c r="K6757" i="2"/>
  <c r="G6756" i="2"/>
  <c r="F6756" i="2"/>
  <c r="C6758" i="2"/>
  <c r="H4319" i="2" l="1"/>
  <c r="A4319" i="2" s="1"/>
  <c r="L6758" i="2"/>
  <c r="K6758" i="2"/>
  <c r="C6759" i="2"/>
  <c r="I4319" i="2" l="1"/>
  <c r="M4319" i="2" s="1"/>
  <c r="N4319" i="2"/>
  <c r="D4320" i="2" s="1"/>
  <c r="L6759" i="2"/>
  <c r="L4471" i="2"/>
  <c r="K6759" i="2"/>
  <c r="C6760" i="2"/>
  <c r="H4320" i="2" l="1"/>
  <c r="L4320" i="2" s="1"/>
  <c r="L6760" i="2"/>
  <c r="E6760" i="2"/>
  <c r="K6760" i="2"/>
  <c r="C6761" i="2"/>
  <c r="N4320" i="2" l="1"/>
  <c r="D4321" i="2" s="1"/>
  <c r="I4320" i="2"/>
  <c r="M4320" i="2" s="1"/>
  <c r="A4320" i="2"/>
  <c r="L6761" i="2"/>
  <c r="K6761" i="2"/>
  <c r="F6760" i="2"/>
  <c r="G6760" i="2"/>
  <c r="C6762" i="2"/>
  <c r="H4321" i="2" l="1"/>
  <c r="L4321" i="2"/>
  <c r="I4321" i="2"/>
  <c r="M4321" i="2" s="1"/>
  <c r="N4321" i="2"/>
  <c r="D4322" i="2" s="1"/>
  <c r="A4321" i="2"/>
  <c r="L6762" i="2"/>
  <c r="K6762" i="2"/>
  <c r="E6762" i="2"/>
  <c r="C6763" i="2"/>
  <c r="H4322" i="2" l="1"/>
  <c r="A4322" i="2" s="1"/>
  <c r="L6763" i="2"/>
  <c r="E4474" i="2"/>
  <c r="K6763" i="2"/>
  <c r="E6763" i="2"/>
  <c r="F6762" i="2"/>
  <c r="G6762" i="2"/>
  <c r="C6764" i="2"/>
  <c r="I4322" i="2" l="1"/>
  <c r="M4322" i="2" s="1"/>
  <c r="N4322" i="2"/>
  <c r="D4323" i="2" s="1"/>
  <c r="L6764" i="2"/>
  <c r="F4474" i="2"/>
  <c r="G4474" i="2" s="1"/>
  <c r="K6764" i="2"/>
  <c r="E6764" i="2"/>
  <c r="G6763" i="2"/>
  <c r="F6763" i="2"/>
  <c r="C6765" i="2"/>
  <c r="H4323" i="2" l="1"/>
  <c r="N4323" i="2" s="1"/>
  <c r="D4324" i="2" s="1"/>
  <c r="E4324" i="2" s="1"/>
  <c r="L6765" i="2"/>
  <c r="K6765" i="2"/>
  <c r="E6765" i="2"/>
  <c r="F6764" i="2"/>
  <c r="G6764" i="2"/>
  <c r="C6766" i="2"/>
  <c r="A4323" i="2" l="1"/>
  <c r="I4323" i="2"/>
  <c r="M4323" i="2" s="1"/>
  <c r="H4324" i="2"/>
  <c r="F4324" i="2"/>
  <c r="G4324" i="2"/>
  <c r="L6766" i="2"/>
  <c r="K6766" i="2"/>
  <c r="E6766" i="2"/>
  <c r="F6765" i="2"/>
  <c r="G6765" i="2"/>
  <c r="C6767" i="2"/>
  <c r="I4324" i="2" l="1"/>
  <c r="M4324" i="2" s="1"/>
  <c r="A4324" i="2"/>
  <c r="N4324" i="2"/>
  <c r="D4325" i="2" s="1"/>
  <c r="L6767" i="2"/>
  <c r="K6767" i="2"/>
  <c r="E6767" i="2"/>
  <c r="F6766" i="2"/>
  <c r="G6766" i="2"/>
  <c r="C6768" i="2"/>
  <c r="H4325" i="2" l="1"/>
  <c r="I4325" i="2" s="1"/>
  <c r="M4325" i="2" s="1"/>
  <c r="L6768" i="2"/>
  <c r="E6768" i="2"/>
  <c r="K6768" i="2"/>
  <c r="F6767" i="2"/>
  <c r="G6767" i="2"/>
  <c r="C6769" i="2"/>
  <c r="N4325" i="2" l="1"/>
  <c r="D4326" i="2" s="1"/>
  <c r="A4325" i="2"/>
  <c r="L6769" i="2"/>
  <c r="E6769" i="2"/>
  <c r="K6769" i="2"/>
  <c r="F6768" i="2"/>
  <c r="G6768" i="2"/>
  <c r="C6770" i="2"/>
  <c r="H4326" i="2" l="1"/>
  <c r="L6770" i="2"/>
  <c r="E6770" i="2"/>
  <c r="K6770" i="2"/>
  <c r="F6769" i="2"/>
  <c r="G6769" i="2"/>
  <c r="C6771" i="2"/>
  <c r="N4326" i="2" l="1"/>
  <c r="D4327" i="2" s="1"/>
  <c r="A4326" i="2"/>
  <c r="I4326" i="2"/>
  <c r="M4326" i="2" s="1"/>
  <c r="H4327" i="2" s="1"/>
  <c r="L6771" i="2"/>
  <c r="E6771" i="2"/>
  <c r="K6771" i="2"/>
  <c r="F6770" i="2"/>
  <c r="G6770" i="2"/>
  <c r="C6772" i="2"/>
  <c r="N4327" i="2" l="1"/>
  <c r="D4328" i="2" s="1"/>
  <c r="I4327" i="2"/>
  <c r="M4327" i="2" s="1"/>
  <c r="A4327" i="2"/>
  <c r="L6772" i="2"/>
  <c r="E6772" i="2"/>
  <c r="K6772" i="2"/>
  <c r="F6771" i="2"/>
  <c r="G6771" i="2"/>
  <c r="C6773" i="2"/>
  <c r="H4328" i="2" l="1"/>
  <c r="A4328" i="2"/>
  <c r="N4328" i="2"/>
  <c r="D4329" i="2" s="1"/>
  <c r="I4328" i="2"/>
  <c r="M4328" i="2" s="1"/>
  <c r="L6773" i="2"/>
  <c r="E6773" i="2"/>
  <c r="K6773" i="2"/>
  <c r="F6772" i="2"/>
  <c r="G6772" i="2"/>
  <c r="C6774" i="2"/>
  <c r="H4329" i="2" l="1"/>
  <c r="L6774" i="2"/>
  <c r="K6774" i="2"/>
  <c r="E6774" i="2"/>
  <c r="F6773" i="2"/>
  <c r="G6773" i="2"/>
  <c r="C6775" i="2"/>
  <c r="A4329" i="2" l="1"/>
  <c r="I4329" i="2"/>
  <c r="M4329" i="2" s="1"/>
  <c r="N4329" i="2"/>
  <c r="D4330" i="2" s="1"/>
  <c r="L6775" i="2"/>
  <c r="K6775" i="2"/>
  <c r="E6775" i="2"/>
  <c r="F6774" i="2"/>
  <c r="G6774" i="2"/>
  <c r="C6776" i="2"/>
  <c r="H4330" i="2" l="1"/>
  <c r="L6776" i="2"/>
  <c r="K6776" i="2"/>
  <c r="E6776" i="2"/>
  <c r="G6775" i="2"/>
  <c r="F6775" i="2"/>
  <c r="C6777" i="2"/>
  <c r="N4330" i="2" l="1"/>
  <c r="D4331" i="2" s="1"/>
  <c r="I4330" i="2"/>
  <c r="M4330" i="2" s="1"/>
  <c r="A4330" i="2"/>
  <c r="L6777" i="2"/>
  <c r="K6777" i="2"/>
  <c r="E6777" i="2"/>
  <c r="F6776" i="2"/>
  <c r="G6776" i="2"/>
  <c r="C6778" i="2"/>
  <c r="H4331" i="2" l="1"/>
  <c r="I4331" i="2" s="1"/>
  <c r="M4331" i="2" s="1"/>
  <c r="L6778" i="2"/>
  <c r="E6778" i="2"/>
  <c r="K6778" i="2"/>
  <c r="F6777" i="2"/>
  <c r="G6777" i="2"/>
  <c r="C6779" i="2"/>
  <c r="A4331" i="2" l="1"/>
  <c r="N4331" i="2"/>
  <c r="D4332" i="2" s="1"/>
  <c r="L6779" i="2"/>
  <c r="K6779" i="2"/>
  <c r="E6779" i="2"/>
  <c r="F6778" i="2"/>
  <c r="G6778" i="2"/>
  <c r="C6780" i="2"/>
  <c r="H4332" i="2" l="1"/>
  <c r="A4332" i="2" s="1"/>
  <c r="L6780" i="2"/>
  <c r="E6780" i="2"/>
  <c r="K6780" i="2"/>
  <c r="F6779" i="2"/>
  <c r="G6779" i="2"/>
  <c r="C6781" i="2"/>
  <c r="N4332" i="2" l="1"/>
  <c r="D4333" i="2" s="1"/>
  <c r="I4332" i="2"/>
  <c r="M4332" i="2" s="1"/>
  <c r="H4333" i="2" s="1"/>
  <c r="L6781" i="2"/>
  <c r="E6781" i="2"/>
  <c r="K6781" i="2"/>
  <c r="F6780" i="2"/>
  <c r="G6780" i="2"/>
  <c r="C6782" i="2"/>
  <c r="I4333" i="2" l="1"/>
  <c r="M4333" i="2" s="1"/>
  <c r="N4333" i="2"/>
  <c r="D4334" i="2" s="1"/>
  <c r="A4333" i="2"/>
  <c r="L6782" i="2"/>
  <c r="E6782" i="2"/>
  <c r="K6782" i="2"/>
  <c r="F6781" i="2"/>
  <c r="G6781" i="2"/>
  <c r="C6783" i="2"/>
  <c r="H4334" i="2" l="1"/>
  <c r="A4334" i="2" s="1"/>
  <c r="L6783" i="2"/>
  <c r="E6783" i="2"/>
  <c r="K6783" i="2"/>
  <c r="F6782" i="2"/>
  <c r="G6782" i="2"/>
  <c r="C6784" i="2"/>
  <c r="I4334" i="2" l="1"/>
  <c r="M4334" i="2" s="1"/>
  <c r="N4334" i="2"/>
  <c r="D4335" i="2" s="1"/>
  <c r="E6784" i="2"/>
  <c r="K6784" i="2"/>
  <c r="F6783" i="2"/>
  <c r="G6783" i="2"/>
  <c r="C6785" i="2"/>
  <c r="H4335" i="2" l="1"/>
  <c r="E6785" i="2"/>
  <c r="K6785" i="2"/>
  <c r="F6784" i="2"/>
  <c r="G6784" i="2"/>
  <c r="C6786" i="2"/>
  <c r="I4335" i="2" l="1"/>
  <c r="M4335" i="2" s="1"/>
  <c r="N4335" i="2"/>
  <c r="D4336" i="2" s="1"/>
  <c r="A4335" i="2"/>
  <c r="K6786" i="2"/>
  <c r="E6786" i="2"/>
  <c r="F6785" i="2"/>
  <c r="G6785" i="2"/>
  <c r="C6787" i="2"/>
  <c r="H4336" i="2" l="1"/>
  <c r="I4336" i="2" s="1"/>
  <c r="M4336" i="2" s="1"/>
  <c r="N4336" i="2"/>
  <c r="D4337" i="2" s="1"/>
  <c r="A4336" i="2"/>
  <c r="L6787" i="2"/>
  <c r="K6787" i="2"/>
  <c r="E6787" i="2"/>
  <c r="F6786" i="2"/>
  <c r="G6786" i="2"/>
  <c r="C6788" i="2"/>
  <c r="H4337" i="2" l="1"/>
  <c r="K6788" i="2"/>
  <c r="G6787" i="2"/>
  <c r="F6787" i="2"/>
  <c r="C6789" i="2"/>
  <c r="I4337" i="2" l="1"/>
  <c r="M4337" i="2" s="1"/>
  <c r="A4337" i="2"/>
  <c r="N4337" i="2"/>
  <c r="D4338" i="2" s="1"/>
  <c r="L6789" i="2"/>
  <c r="K6789" i="2"/>
  <c r="C6790" i="2"/>
  <c r="H4338" i="2" l="1"/>
  <c r="L6790" i="2"/>
  <c r="K6790" i="2"/>
  <c r="C6791" i="2"/>
  <c r="I4338" i="2" l="1"/>
  <c r="M4338" i="2" s="1"/>
  <c r="N4338" i="2"/>
  <c r="D4339" i="2" s="1"/>
  <c r="A4338" i="2"/>
  <c r="L6791" i="2"/>
  <c r="K6791" i="2"/>
  <c r="C6792" i="2"/>
  <c r="H4339" i="2" l="1"/>
  <c r="A4339" i="2" s="1"/>
  <c r="L6792" i="2"/>
  <c r="K6792" i="2"/>
  <c r="C6793" i="2"/>
  <c r="I4339" i="2" l="1"/>
  <c r="M4339" i="2" s="1"/>
  <c r="N4339" i="2"/>
  <c r="D4340" i="2" s="1"/>
  <c r="L6793" i="2"/>
  <c r="K6793" i="2"/>
  <c r="E6793" i="2"/>
  <c r="C6794" i="2"/>
  <c r="H4340" i="2" l="1"/>
  <c r="L6794" i="2"/>
  <c r="K6794" i="2"/>
  <c r="E6794" i="2"/>
  <c r="F6793" i="2"/>
  <c r="G6793" i="2"/>
  <c r="C6795" i="2"/>
  <c r="A4340" i="2" l="1"/>
  <c r="I4340" i="2"/>
  <c r="M4340" i="2" s="1"/>
  <c r="N4340" i="2"/>
  <c r="D4341" i="2" s="1"/>
  <c r="L6795" i="2"/>
  <c r="K6795" i="2"/>
  <c r="E6795" i="2"/>
  <c r="G6794" i="2"/>
  <c r="F6794" i="2"/>
  <c r="C6796" i="2"/>
  <c r="H4341" i="2" l="1"/>
  <c r="A4341" i="2" s="1"/>
  <c r="L6796" i="2"/>
  <c r="K6796" i="2"/>
  <c r="E6796" i="2"/>
  <c r="F6795" i="2"/>
  <c r="G6795" i="2"/>
  <c r="C6797" i="2"/>
  <c r="N4341" i="2" l="1"/>
  <c r="D4342" i="2" s="1"/>
  <c r="I4341" i="2"/>
  <c r="M4341" i="2" s="1"/>
  <c r="L6797" i="2"/>
  <c r="K6797" i="2"/>
  <c r="E6797" i="2"/>
  <c r="F6796" i="2"/>
  <c r="G6796" i="2"/>
  <c r="C6798" i="2"/>
  <c r="H4342" i="2" l="1"/>
  <c r="A4342" i="2" s="1"/>
  <c r="I4342" i="2"/>
  <c r="M4342" i="2" s="1"/>
  <c r="N4342" i="2"/>
  <c r="D4343" i="2" s="1"/>
  <c r="L6798" i="2"/>
  <c r="L4501" i="2"/>
  <c r="K6798" i="2"/>
  <c r="E6798" i="2"/>
  <c r="F6797" i="2"/>
  <c r="G6797" i="2"/>
  <c r="C6799" i="2"/>
  <c r="H4343" i="2" l="1"/>
  <c r="L6799" i="2"/>
  <c r="E6799" i="2"/>
  <c r="K6799" i="2"/>
  <c r="F6798" i="2"/>
  <c r="G6798" i="2"/>
  <c r="C6800" i="2"/>
  <c r="I4343" i="2" l="1"/>
  <c r="M4343" i="2" s="1"/>
  <c r="N4343" i="2"/>
  <c r="D4344" i="2" s="1"/>
  <c r="A4343" i="2"/>
  <c r="L6800" i="2"/>
  <c r="E6800" i="2"/>
  <c r="K6800" i="2"/>
  <c r="F6799" i="2"/>
  <c r="G6799" i="2"/>
  <c r="C6801" i="2"/>
  <c r="H4344" i="2" l="1"/>
  <c r="L6801" i="2"/>
  <c r="E6801" i="2"/>
  <c r="K6801" i="2"/>
  <c r="F6800" i="2"/>
  <c r="G6800" i="2"/>
  <c r="C6802" i="2"/>
  <c r="N4344" i="2" l="1"/>
  <c r="D4345" i="2" s="1"/>
  <c r="I4344" i="2"/>
  <c r="M4344" i="2" s="1"/>
  <c r="H4345" i="2" s="1"/>
  <c r="A4344" i="2"/>
  <c r="L6802" i="2"/>
  <c r="E6802" i="2"/>
  <c r="K6802" i="2"/>
  <c r="F6801" i="2"/>
  <c r="G6801" i="2"/>
  <c r="C6803" i="2"/>
  <c r="I4345" i="2" l="1"/>
  <c r="M4345" i="2" s="1"/>
  <c r="N4345" i="2"/>
  <c r="D4346" i="2" s="1"/>
  <c r="A4345" i="2"/>
  <c r="L6803" i="2"/>
  <c r="E6803" i="2"/>
  <c r="K6803" i="2"/>
  <c r="F6802" i="2"/>
  <c r="G6802" i="2"/>
  <c r="C6804" i="2"/>
  <c r="H4346" i="2" l="1"/>
  <c r="L6804" i="2"/>
  <c r="E6804" i="2"/>
  <c r="K6804" i="2"/>
  <c r="F6803" i="2"/>
  <c r="G6803" i="2"/>
  <c r="C6805" i="2"/>
  <c r="I4346" i="2" l="1"/>
  <c r="M4346" i="2" s="1"/>
  <c r="N4346" i="2"/>
  <c r="D4347" i="2" s="1"/>
  <c r="A4346" i="2"/>
  <c r="L6805" i="2"/>
  <c r="K6805" i="2"/>
  <c r="E6805" i="2"/>
  <c r="F6804" i="2"/>
  <c r="G6804" i="2"/>
  <c r="C6806" i="2"/>
  <c r="H4347" i="2" l="1"/>
  <c r="A4347" i="2" s="1"/>
  <c r="L6806" i="2"/>
  <c r="K6806" i="2"/>
  <c r="E6806" i="2"/>
  <c r="F6805" i="2"/>
  <c r="G6805" i="2"/>
  <c r="C6807" i="2"/>
  <c r="I4347" i="2" l="1"/>
  <c r="M4347" i="2" s="1"/>
  <c r="N4347" i="2"/>
  <c r="D4348" i="2" s="1"/>
  <c r="L6807" i="2"/>
  <c r="K6807" i="2"/>
  <c r="E6807" i="2"/>
  <c r="G6806" i="2"/>
  <c r="F6806" i="2"/>
  <c r="C6808" i="2"/>
  <c r="H4348" i="2" l="1"/>
  <c r="L6808" i="2"/>
  <c r="K6808" i="2"/>
  <c r="E6808" i="2"/>
  <c r="F6807" i="2"/>
  <c r="G6807" i="2"/>
  <c r="C6809" i="2"/>
  <c r="A4348" i="2" l="1"/>
  <c r="I4348" i="2"/>
  <c r="M4348" i="2" s="1"/>
  <c r="N4348" i="2"/>
  <c r="D4349" i="2" s="1"/>
  <c r="L6809" i="2"/>
  <c r="K6809" i="2"/>
  <c r="E6809" i="2"/>
  <c r="F6808" i="2"/>
  <c r="G6808" i="2"/>
  <c r="C6810" i="2"/>
  <c r="H4349" i="2" l="1"/>
  <c r="L6810" i="2"/>
  <c r="K6810" i="2"/>
  <c r="E6810" i="2"/>
  <c r="F6809" i="2"/>
  <c r="G6809" i="2"/>
  <c r="C6811" i="2"/>
  <c r="I4349" i="2" l="1"/>
  <c r="M4349" i="2" s="1"/>
  <c r="N4349" i="2"/>
  <c r="D4350" i="2" s="1"/>
  <c r="A4349" i="2"/>
  <c r="L6811" i="2"/>
  <c r="E6811" i="2"/>
  <c r="K6811" i="2"/>
  <c r="F6810" i="2"/>
  <c r="G6810" i="2"/>
  <c r="C6812" i="2"/>
  <c r="H4350" i="2" l="1"/>
  <c r="L6812" i="2"/>
  <c r="E6812" i="2"/>
  <c r="K6812" i="2"/>
  <c r="F6811" i="2"/>
  <c r="G6811" i="2"/>
  <c r="C6813" i="2"/>
  <c r="I4350" i="2" l="1"/>
  <c r="M4350" i="2" s="1"/>
  <c r="N4350" i="2"/>
  <c r="D4351" i="2" s="1"/>
  <c r="A4350" i="2"/>
  <c r="L6813" i="2"/>
  <c r="E6813" i="2"/>
  <c r="K6813" i="2"/>
  <c r="F6812" i="2"/>
  <c r="G6812" i="2"/>
  <c r="C6814" i="2"/>
  <c r="H4351" i="2" l="1"/>
  <c r="A4351" i="2" s="1"/>
  <c r="L6814" i="2"/>
  <c r="K6814" i="2"/>
  <c r="E6814" i="2"/>
  <c r="F6813" i="2"/>
  <c r="G6813" i="2"/>
  <c r="C6815" i="2"/>
  <c r="N4351" i="2" l="1"/>
  <c r="D4352" i="2" s="1"/>
  <c r="I4351" i="2"/>
  <c r="M4351" i="2" s="1"/>
  <c r="L4351" i="2"/>
  <c r="E6815" i="2"/>
  <c r="K6815" i="2"/>
  <c r="F6814" i="2"/>
  <c r="G6814" i="2"/>
  <c r="C6816" i="2"/>
  <c r="H4352" i="2" l="1"/>
  <c r="N4352" i="2" s="1"/>
  <c r="D4353" i="2" s="1"/>
  <c r="E6816" i="2"/>
  <c r="K6816" i="2"/>
  <c r="G6815" i="2"/>
  <c r="F6815" i="2"/>
  <c r="C6817" i="2"/>
  <c r="I4352" i="2" l="1"/>
  <c r="M4352" i="2" s="1"/>
  <c r="H4353" i="2" s="1"/>
  <c r="A4352" i="2"/>
  <c r="A4353" i="2"/>
  <c r="I4353" i="2"/>
  <c r="M4353" i="2" s="1"/>
  <c r="N4353" i="2"/>
  <c r="D4354" i="2" s="1"/>
  <c r="E6817" i="2"/>
  <c r="K6817" i="2"/>
  <c r="F6816" i="2"/>
  <c r="G6816" i="2"/>
  <c r="C6818" i="2"/>
  <c r="H4354" i="2" l="1"/>
  <c r="E4354" i="2"/>
  <c r="F4354" i="2" s="1"/>
  <c r="G4354" i="2" s="1"/>
  <c r="A4354" i="2"/>
  <c r="K6818" i="2"/>
  <c r="F6817" i="2"/>
  <c r="G6817" i="2"/>
  <c r="C6819" i="2"/>
  <c r="I4354" i="2" l="1"/>
  <c r="M4354" i="2" s="1"/>
  <c r="N4354" i="2"/>
  <c r="D4355" i="2" s="1"/>
  <c r="E4355" i="2" s="1"/>
  <c r="K6819" i="2"/>
  <c r="C6820" i="2"/>
  <c r="F4355" i="2" l="1"/>
  <c r="G4355" i="2"/>
  <c r="H4355" i="2"/>
  <c r="A4355" i="2" s="1"/>
  <c r="L6820" i="2"/>
  <c r="K6820" i="2"/>
  <c r="C6821" i="2"/>
  <c r="N4355" i="2" l="1"/>
  <c r="D4356" i="2" s="1"/>
  <c r="I4355" i="2"/>
  <c r="M4355" i="2" s="1"/>
  <c r="H4356" i="2" s="1"/>
  <c r="L6821" i="2"/>
  <c r="K6821" i="2"/>
  <c r="C6822" i="2"/>
  <c r="N4356" i="2" l="1"/>
  <c r="D4357" i="2" s="1"/>
  <c r="I4356" i="2"/>
  <c r="M4356" i="2" s="1"/>
  <c r="H4357" i="2" s="1"/>
  <c r="I4357" i="2" s="1"/>
  <c r="M4357" i="2" s="1"/>
  <c r="A4356" i="2"/>
  <c r="L6822" i="2"/>
  <c r="K6822" i="2"/>
  <c r="C6823" i="2"/>
  <c r="N4357" i="2" l="1"/>
  <c r="H4358" i="2" s="1"/>
  <c r="A4357" i="2"/>
  <c r="L6823" i="2"/>
  <c r="E4414" i="2"/>
  <c r="K6823" i="2"/>
  <c r="E6823" i="2"/>
  <c r="C6824" i="2"/>
  <c r="D4358" i="2" l="1"/>
  <c r="N4358" i="2" s="1"/>
  <c r="D4359" i="2" s="1"/>
  <c r="I4358" i="2"/>
  <c r="M4358" i="2" s="1"/>
  <c r="L6824" i="2"/>
  <c r="F4414" i="2"/>
  <c r="G4414" i="2"/>
  <c r="K6824" i="2"/>
  <c r="E6824" i="2"/>
  <c r="F6823" i="2"/>
  <c r="G6823" i="2"/>
  <c r="C6825" i="2"/>
  <c r="H4359" i="2" l="1"/>
  <c r="I4359" i="2" s="1"/>
  <c r="M4359" i="2" s="1"/>
  <c r="A4358" i="2"/>
  <c r="N4359" i="2"/>
  <c r="D4360" i="2" s="1"/>
  <c r="A4359" i="2"/>
  <c r="L6825" i="2"/>
  <c r="K6825" i="2"/>
  <c r="E6825" i="2"/>
  <c r="G6824" i="2"/>
  <c r="F6824" i="2"/>
  <c r="C6826" i="2"/>
  <c r="H4360" i="2" l="1"/>
  <c r="L6826" i="2"/>
  <c r="K6826" i="2"/>
  <c r="E6826" i="2"/>
  <c r="F6825" i="2"/>
  <c r="G6825" i="2"/>
  <c r="C6827" i="2"/>
  <c r="N4360" i="2" l="1"/>
  <c r="D4361" i="2" s="1"/>
  <c r="I4360" i="2"/>
  <c r="M4360" i="2" s="1"/>
  <c r="A4360" i="2"/>
  <c r="L6827" i="2"/>
  <c r="K6827" i="2"/>
  <c r="E6827" i="2"/>
  <c r="F6826" i="2"/>
  <c r="G6826" i="2"/>
  <c r="C6828" i="2"/>
  <c r="H4361" i="2" l="1"/>
  <c r="I4361" i="2" s="1"/>
  <c r="M4361" i="2" s="1"/>
  <c r="L6828" i="2"/>
  <c r="K6828" i="2"/>
  <c r="E6828" i="2"/>
  <c r="F6827" i="2"/>
  <c r="G6827" i="2"/>
  <c r="C6829" i="2"/>
  <c r="A4361" i="2" l="1"/>
  <c r="N4361" i="2"/>
  <c r="D4362" i="2" s="1"/>
  <c r="H4362" i="2"/>
  <c r="A4362" i="2" s="1"/>
  <c r="L6829" i="2"/>
  <c r="E6829" i="2"/>
  <c r="K6829" i="2"/>
  <c r="F6828" i="2"/>
  <c r="G6828" i="2"/>
  <c r="C6830" i="2"/>
  <c r="I4362" i="2" l="1"/>
  <c r="M4362" i="2" s="1"/>
  <c r="N4362" i="2"/>
  <c r="D4363" i="2" s="1"/>
  <c r="L6830" i="2"/>
  <c r="E6830" i="2"/>
  <c r="K6830" i="2"/>
  <c r="F6829" i="2"/>
  <c r="G6829" i="2"/>
  <c r="C6831" i="2"/>
  <c r="H4363" i="2" l="1"/>
  <c r="L6831" i="2"/>
  <c r="E6831" i="2"/>
  <c r="K6831" i="2"/>
  <c r="F6830" i="2"/>
  <c r="G6830" i="2"/>
  <c r="C6832" i="2"/>
  <c r="N4363" i="2" l="1"/>
  <c r="D4364" i="2" s="1"/>
  <c r="I4363" i="2"/>
  <c r="M4363" i="2" s="1"/>
  <c r="A4363" i="2"/>
  <c r="L6832" i="2"/>
  <c r="E6832" i="2"/>
  <c r="K6832" i="2"/>
  <c r="F6831" i="2"/>
  <c r="G6831" i="2"/>
  <c r="C6833" i="2"/>
  <c r="H4364" i="2" l="1"/>
  <c r="N4364" i="2"/>
  <c r="D4365" i="2" s="1"/>
  <c r="I4364" i="2"/>
  <c r="M4364" i="2" s="1"/>
  <c r="A4364" i="2"/>
  <c r="L6833" i="2"/>
  <c r="E6833" i="2"/>
  <c r="K6833" i="2"/>
  <c r="F6832" i="2"/>
  <c r="G6832" i="2"/>
  <c r="C6834" i="2"/>
  <c r="H4365" i="2" l="1"/>
  <c r="I4365" i="2" s="1"/>
  <c r="M4365" i="2" s="1"/>
  <c r="L6834" i="2"/>
  <c r="E6834" i="2"/>
  <c r="K6834" i="2"/>
  <c r="F6833" i="2"/>
  <c r="G6833" i="2"/>
  <c r="C6835" i="2"/>
  <c r="N4365" i="2" l="1"/>
  <c r="A4365" i="2"/>
  <c r="L6835" i="2"/>
  <c r="K6835" i="2"/>
  <c r="E6835" i="2"/>
  <c r="F6834" i="2"/>
  <c r="G6834" i="2"/>
  <c r="C6836" i="2"/>
  <c r="D4366" i="2" l="1"/>
  <c r="H4366" i="2"/>
  <c r="L6836" i="2"/>
  <c r="K6836" i="2"/>
  <c r="E6836" i="2"/>
  <c r="F6835" i="2"/>
  <c r="G6835" i="2"/>
  <c r="C6837" i="2"/>
  <c r="I4366" i="2" l="1"/>
  <c r="M4366" i="2" s="1"/>
  <c r="N4366" i="2"/>
  <c r="D4367" i="2" s="1"/>
  <c r="A4366" i="2"/>
  <c r="L6837" i="2"/>
  <c r="K6837" i="2"/>
  <c r="E6837" i="2"/>
  <c r="G6836" i="2"/>
  <c r="F6836" i="2"/>
  <c r="C6838" i="2"/>
  <c r="H4367" i="2" l="1"/>
  <c r="L6838" i="2"/>
  <c r="K6838" i="2"/>
  <c r="E6838" i="2"/>
  <c r="F6837" i="2"/>
  <c r="G6837" i="2"/>
  <c r="C6839" i="2"/>
  <c r="I4367" i="2" l="1"/>
  <c r="M4367" i="2" s="1"/>
  <c r="A4367" i="2"/>
  <c r="N4367" i="2"/>
  <c r="D4368" i="2" s="1"/>
  <c r="H4368" i="2"/>
  <c r="L6839" i="2"/>
  <c r="K6839" i="2"/>
  <c r="E6839" i="2"/>
  <c r="F6838" i="2"/>
  <c r="G6838" i="2"/>
  <c r="C6840" i="2"/>
  <c r="A4368" i="2" l="1"/>
  <c r="N4368" i="2"/>
  <c r="D4369" i="2" s="1"/>
  <c r="I4368" i="2"/>
  <c r="M4368" i="2" s="1"/>
  <c r="H4369" i="2" s="1"/>
  <c r="L6840" i="2"/>
  <c r="K6840" i="2"/>
  <c r="E6840" i="2"/>
  <c r="F6839" i="2"/>
  <c r="G6839" i="2"/>
  <c r="C6841" i="2"/>
  <c r="A4369" i="2" l="1"/>
  <c r="I4369" i="2"/>
  <c r="M4369" i="2" s="1"/>
  <c r="N4369" i="2"/>
  <c r="D4370" i="2" s="1"/>
  <c r="L6841" i="2"/>
  <c r="K6841" i="2"/>
  <c r="E6841" i="2"/>
  <c r="F6840" i="2"/>
  <c r="G6840" i="2"/>
  <c r="C6842" i="2"/>
  <c r="H4370" i="2" l="1"/>
  <c r="A4370" i="2" s="1"/>
  <c r="N4370" i="2"/>
  <c r="D4371" i="2" s="1"/>
  <c r="I4370" i="2"/>
  <c r="M4370" i="2" s="1"/>
  <c r="L6842" i="2"/>
  <c r="E6842" i="2"/>
  <c r="K6842" i="2"/>
  <c r="F6841" i="2"/>
  <c r="G6841" i="2"/>
  <c r="C6843" i="2"/>
  <c r="H4371" i="2" l="1"/>
  <c r="N4371" i="2" s="1"/>
  <c r="D4372" i="2" s="1"/>
  <c r="A4371" i="2"/>
  <c r="I4371" i="2"/>
  <c r="M4371" i="2" s="1"/>
  <c r="H4372" i="2" s="1"/>
  <c r="L6843" i="2"/>
  <c r="E6843" i="2"/>
  <c r="K6843" i="2"/>
  <c r="F6842" i="2"/>
  <c r="G6842" i="2"/>
  <c r="C6844" i="2"/>
  <c r="I4372" i="2" l="1"/>
  <c r="M4372" i="2" s="1"/>
  <c r="A4372" i="2"/>
  <c r="N4372" i="2"/>
  <c r="D4373" i="2" s="1"/>
  <c r="L6844" i="2"/>
  <c r="E6844" i="2"/>
  <c r="K6844" i="2"/>
  <c r="F6843" i="2"/>
  <c r="G6843" i="2"/>
  <c r="C6845" i="2"/>
  <c r="H4373" i="2" l="1"/>
  <c r="A4373" i="2"/>
  <c r="N4373" i="2"/>
  <c r="D4374" i="2" s="1"/>
  <c r="I4373" i="2"/>
  <c r="M4373" i="2" s="1"/>
  <c r="E6845" i="2"/>
  <c r="K6845" i="2"/>
  <c r="F6844" i="2"/>
  <c r="G6844" i="2"/>
  <c r="C6846" i="2"/>
  <c r="H4374" i="2" l="1"/>
  <c r="A4374" i="2"/>
  <c r="N4374" i="2"/>
  <c r="D4375" i="2" s="1"/>
  <c r="I4374" i="2"/>
  <c r="M4374" i="2" s="1"/>
  <c r="E6846" i="2"/>
  <c r="K6846" i="2"/>
  <c r="F6845" i="2"/>
  <c r="G6845" i="2"/>
  <c r="C6847" i="2"/>
  <c r="H4375" i="2" l="1"/>
  <c r="I4375" i="2" s="1"/>
  <c r="M4375" i="2" s="1"/>
  <c r="E6847" i="2"/>
  <c r="K6847" i="2"/>
  <c r="F6846" i="2"/>
  <c r="G6846" i="2"/>
  <c r="C6848" i="2"/>
  <c r="N4375" i="2" l="1"/>
  <c r="D4376" i="2" s="1"/>
  <c r="A4375" i="2"/>
  <c r="H4376" i="2"/>
  <c r="I4376" i="2" s="1"/>
  <c r="M4376" i="2" s="1"/>
  <c r="K6848" i="2"/>
  <c r="E6848" i="2"/>
  <c r="F6847" i="2"/>
  <c r="G6847" i="2"/>
  <c r="C6849" i="2"/>
  <c r="A4376" i="2" l="1"/>
  <c r="N4376" i="2"/>
  <c r="D4377" i="2" s="1"/>
  <c r="K6849" i="2"/>
  <c r="G6848" i="2"/>
  <c r="F6848" i="2"/>
  <c r="C6850" i="2"/>
  <c r="H4377" i="2" l="1"/>
  <c r="I4377" i="2" s="1"/>
  <c r="M4377" i="2" s="1"/>
  <c r="L6850" i="2"/>
  <c r="K6850" i="2"/>
  <c r="C6851" i="2"/>
  <c r="A4377" i="2" l="1"/>
  <c r="N4377" i="2"/>
  <c r="D4378" i="2" s="1"/>
  <c r="L6851" i="2"/>
  <c r="K6851" i="2"/>
  <c r="C6852" i="2"/>
  <c r="H4378" i="2" l="1"/>
  <c r="N4378" i="2" s="1"/>
  <c r="D4379" i="2" s="1"/>
  <c r="I4378" i="2"/>
  <c r="M4378" i="2" s="1"/>
  <c r="A4378" i="2"/>
  <c r="L6852" i="2"/>
  <c r="K6852" i="2"/>
  <c r="C6853" i="2"/>
  <c r="H4379" i="2" l="1"/>
  <c r="N4379" i="2"/>
  <c r="D4380" i="2" s="1"/>
  <c r="I4379" i="2"/>
  <c r="M4379" i="2" s="1"/>
  <c r="A4379" i="2"/>
  <c r="L6853" i="2"/>
  <c r="K6853" i="2"/>
  <c r="C6854" i="2"/>
  <c r="H4380" i="2" l="1"/>
  <c r="N4380" i="2" s="1"/>
  <c r="D4381" i="2" s="1"/>
  <c r="L6854" i="2"/>
  <c r="K6854" i="2"/>
  <c r="E6854" i="2"/>
  <c r="C6855" i="2"/>
  <c r="A4380" i="2" l="1"/>
  <c r="I4380" i="2"/>
  <c r="M4380" i="2" s="1"/>
  <c r="H4381" i="2" s="1"/>
  <c r="N4381" i="2" s="1"/>
  <c r="D4382" i="2" s="1"/>
  <c r="L6855" i="2"/>
  <c r="K6855" i="2"/>
  <c r="E6855" i="2"/>
  <c r="F6854" i="2"/>
  <c r="G6854" i="2"/>
  <c r="C6856" i="2"/>
  <c r="A4381" i="2" l="1"/>
  <c r="I4381" i="2"/>
  <c r="M4381" i="2" s="1"/>
  <c r="L4381" i="2"/>
  <c r="H4382" i="2" s="1"/>
  <c r="L4382" i="2" s="1"/>
  <c r="L6856" i="2"/>
  <c r="K6856" i="2"/>
  <c r="E6856" i="2"/>
  <c r="G6855" i="2"/>
  <c r="F6855" i="2"/>
  <c r="C6857" i="2"/>
  <c r="A4382" i="2" l="1"/>
  <c r="I4382" i="2"/>
  <c r="M4382" i="2" s="1"/>
  <c r="N4382" i="2"/>
  <c r="D4383" i="2" s="1"/>
  <c r="L6857" i="2"/>
  <c r="K6857" i="2"/>
  <c r="E6857" i="2"/>
  <c r="G6856" i="2"/>
  <c r="F6856" i="2"/>
  <c r="C6858" i="2"/>
  <c r="H4383" i="2" l="1"/>
  <c r="I4383" i="2" s="1"/>
  <c r="M4383" i="2" s="1"/>
  <c r="L6858" i="2"/>
  <c r="K6858" i="2"/>
  <c r="E6858" i="2"/>
  <c r="F6857" i="2"/>
  <c r="G6857" i="2"/>
  <c r="C6859" i="2"/>
  <c r="N4383" i="2" l="1"/>
  <c r="D4384" i="2" s="1"/>
  <c r="A4383" i="2"/>
  <c r="H4384" i="2"/>
  <c r="N4384" i="2" s="1"/>
  <c r="D4385" i="2" s="1"/>
  <c r="L6859" i="2"/>
  <c r="K6859" i="2"/>
  <c r="E6859" i="2"/>
  <c r="F6858" i="2"/>
  <c r="G6858" i="2"/>
  <c r="C6860" i="2"/>
  <c r="A4384" i="2" l="1"/>
  <c r="I4384" i="2"/>
  <c r="M4384" i="2" s="1"/>
  <c r="H4385" i="2" s="1"/>
  <c r="E4385" i="2"/>
  <c r="F4385" i="2" s="1"/>
  <c r="G4385" i="2" s="1"/>
  <c r="L6860" i="2"/>
  <c r="K6860" i="2"/>
  <c r="E6860" i="2"/>
  <c r="F6859" i="2"/>
  <c r="G6859" i="2"/>
  <c r="C6861" i="2"/>
  <c r="I4385" i="2" l="1"/>
  <c r="M4385" i="2" s="1"/>
  <c r="A4385" i="2"/>
  <c r="N4385" i="2"/>
  <c r="D4386" i="2" s="1"/>
  <c r="L6861" i="2"/>
  <c r="E6861" i="2"/>
  <c r="K6861" i="2"/>
  <c r="F6860" i="2"/>
  <c r="G6860" i="2"/>
  <c r="C6862" i="2"/>
  <c r="H4386" i="2" l="1"/>
  <c r="N4386" i="2" s="1"/>
  <c r="D4387" i="2" s="1"/>
  <c r="A4386" i="2"/>
  <c r="L6862" i="2"/>
  <c r="L4441" i="2"/>
  <c r="E6862" i="2"/>
  <c r="K6862" i="2"/>
  <c r="F6861" i="2"/>
  <c r="G6861" i="2"/>
  <c r="C6863" i="2"/>
  <c r="I4386" i="2" l="1"/>
  <c r="M4386" i="2" s="1"/>
  <c r="H4387" i="2"/>
  <c r="I4387" i="2" s="1"/>
  <c r="M4387" i="2" s="1"/>
  <c r="A4387" i="2"/>
  <c r="L6863" i="2"/>
  <c r="E6863" i="2"/>
  <c r="K6863" i="2"/>
  <c r="F6862" i="2"/>
  <c r="G6862" i="2"/>
  <c r="C6864" i="2"/>
  <c r="N4387" i="2" l="1"/>
  <c r="D4388" i="2" s="1"/>
  <c r="H4388" i="2"/>
  <c r="L6864" i="2"/>
  <c r="E6864" i="2"/>
  <c r="K6864" i="2"/>
  <c r="F6863" i="2"/>
  <c r="G6863" i="2"/>
  <c r="C6865" i="2"/>
  <c r="I4388" i="2" l="1"/>
  <c r="M4388" i="2" s="1"/>
  <c r="N4388" i="2"/>
  <c r="D4389" i="2" s="1"/>
  <c r="A4388" i="2"/>
  <c r="L6865" i="2"/>
  <c r="E6865" i="2"/>
  <c r="K6865" i="2"/>
  <c r="F6864" i="2"/>
  <c r="G6864" i="2"/>
  <c r="C6866" i="2"/>
  <c r="H4389" i="2" l="1"/>
  <c r="A4389" i="2" s="1"/>
  <c r="L6866" i="2"/>
  <c r="K6866" i="2"/>
  <c r="E6866" i="2"/>
  <c r="F6865" i="2"/>
  <c r="G6865" i="2"/>
  <c r="C6867" i="2"/>
  <c r="N4389" i="2" l="1"/>
  <c r="D4390" i="2" s="1"/>
  <c r="I4389" i="2"/>
  <c r="M4389" i="2" s="1"/>
  <c r="L6867" i="2"/>
  <c r="K6867" i="2"/>
  <c r="E6867" i="2"/>
  <c r="F6866" i="2"/>
  <c r="G6866" i="2"/>
  <c r="C6868" i="2"/>
  <c r="H4390" i="2" l="1"/>
  <c r="I4390" i="2" s="1"/>
  <c r="M4390" i="2" s="1"/>
  <c r="N4390" i="2"/>
  <c r="D4391" i="2" s="1"/>
  <c r="L6868" i="2"/>
  <c r="E4445" i="2"/>
  <c r="K6868" i="2"/>
  <c r="E6868" i="2"/>
  <c r="G6867" i="2"/>
  <c r="F6867" i="2"/>
  <c r="C6869" i="2"/>
  <c r="A4390" i="2" l="1"/>
  <c r="H4391" i="2"/>
  <c r="N4391" i="2" s="1"/>
  <c r="D4392" i="2" s="1"/>
  <c r="L6869" i="2"/>
  <c r="F4445" i="2"/>
  <c r="G4445" i="2"/>
  <c r="K6869" i="2"/>
  <c r="E6869" i="2"/>
  <c r="G6868" i="2"/>
  <c r="F6868" i="2"/>
  <c r="C6870" i="2"/>
  <c r="A4391" i="2" l="1"/>
  <c r="I4391" i="2"/>
  <c r="M4391" i="2" s="1"/>
  <c r="H4392" i="2" s="1"/>
  <c r="N4392" i="2" s="1"/>
  <c r="D4393" i="2" s="1"/>
  <c r="L6870" i="2"/>
  <c r="E4444" i="2"/>
  <c r="F4444" i="2" s="1"/>
  <c r="G4444" i="2" s="1"/>
  <c r="K6870" i="2"/>
  <c r="E6870" i="2"/>
  <c r="F6869" i="2"/>
  <c r="G6869" i="2"/>
  <c r="C6871" i="2"/>
  <c r="A4392" i="2" l="1"/>
  <c r="I4392" i="2"/>
  <c r="M4392" i="2" s="1"/>
  <c r="H4393" i="2" s="1"/>
  <c r="L6871" i="2"/>
  <c r="K6871" i="2"/>
  <c r="E6871" i="2"/>
  <c r="F6870" i="2"/>
  <c r="G6870" i="2"/>
  <c r="C6872" i="2"/>
  <c r="I4393" i="2" l="1"/>
  <c r="M4393" i="2" s="1"/>
  <c r="A4393" i="2"/>
  <c r="N4393" i="2"/>
  <c r="D4394" i="2" s="1"/>
  <c r="L6872" i="2"/>
  <c r="E6872" i="2"/>
  <c r="K6872" i="2"/>
  <c r="F6871" i="2"/>
  <c r="G6871" i="2"/>
  <c r="C6873" i="2"/>
  <c r="H4394" i="2" l="1"/>
  <c r="N4394" i="2" s="1"/>
  <c r="D4395" i="2" s="1"/>
  <c r="L6873" i="2"/>
  <c r="E6873" i="2"/>
  <c r="K6873" i="2"/>
  <c r="F6872" i="2"/>
  <c r="G6872" i="2"/>
  <c r="C6874" i="2"/>
  <c r="A4394" i="2" l="1"/>
  <c r="I4394" i="2"/>
  <c r="M4394" i="2" s="1"/>
  <c r="H4395" i="2"/>
  <c r="I4395" i="2" s="1"/>
  <c r="M4395" i="2" s="1"/>
  <c r="L6874" i="2"/>
  <c r="E6874" i="2"/>
  <c r="K6874" i="2"/>
  <c r="F6873" i="2"/>
  <c r="G6873" i="2"/>
  <c r="C6875" i="2"/>
  <c r="A4395" i="2" l="1"/>
  <c r="N4395" i="2"/>
  <c r="D4396" i="2" s="1"/>
  <c r="L6875" i="2"/>
  <c r="E6875" i="2"/>
  <c r="K6875" i="2"/>
  <c r="G6874" i="2"/>
  <c r="F6874" i="2"/>
  <c r="C6876" i="2"/>
  <c r="H4396" i="2" l="1"/>
  <c r="N4396" i="2" s="1"/>
  <c r="D4397" i="2" s="1"/>
  <c r="K6876" i="2"/>
  <c r="E6876" i="2"/>
  <c r="F6875" i="2"/>
  <c r="G6875" i="2"/>
  <c r="C6877" i="2"/>
  <c r="A4396" i="2" l="1"/>
  <c r="I4396" i="2"/>
  <c r="M4396" i="2" s="1"/>
  <c r="H4397" i="2" s="1"/>
  <c r="E6877" i="2"/>
  <c r="K6877" i="2"/>
  <c r="F6876" i="2"/>
  <c r="G6876" i="2"/>
  <c r="C6878" i="2"/>
  <c r="I4397" i="2" l="1"/>
  <c r="M4397" i="2" s="1"/>
  <c r="N4397" i="2"/>
  <c r="D4398" i="2" s="1"/>
  <c r="A4397" i="2"/>
  <c r="K6878" i="2"/>
  <c r="E6878" i="2"/>
  <c r="F6877" i="2"/>
  <c r="G6877" i="2"/>
  <c r="C6879" i="2"/>
  <c r="H4398" i="2" l="1"/>
  <c r="N4398" i="2"/>
  <c r="D4399" i="2" s="1"/>
  <c r="A4398" i="2"/>
  <c r="I4398" i="2"/>
  <c r="M4398" i="2" s="1"/>
  <c r="H4399" i="2" s="1"/>
  <c r="K6879" i="2"/>
  <c r="F6878" i="2"/>
  <c r="G6878" i="2"/>
  <c r="C6880" i="2"/>
  <c r="N4399" i="2" l="1"/>
  <c r="D4400" i="2" s="1"/>
  <c r="I4399" i="2"/>
  <c r="M4399" i="2" s="1"/>
  <c r="A4399" i="2"/>
  <c r="H4400" i="2"/>
  <c r="I4400" i="2" s="1"/>
  <c r="M4400" i="2" s="1"/>
  <c r="K6880" i="2"/>
  <c r="C6881" i="2"/>
  <c r="A4400" i="2" l="1"/>
  <c r="N4400" i="2"/>
  <c r="D4401" i="2" s="1"/>
  <c r="L6881" i="2"/>
  <c r="K6881" i="2"/>
  <c r="C6882" i="2"/>
  <c r="H4401" i="2" l="1"/>
  <c r="I4401" i="2" s="1"/>
  <c r="M4401" i="2" s="1"/>
  <c r="L6882" i="2"/>
  <c r="E6882" i="2"/>
  <c r="K6882" i="2"/>
  <c r="C6883" i="2"/>
  <c r="A4401" i="2" l="1"/>
  <c r="N4401" i="2"/>
  <c r="D4402" i="2" s="1"/>
  <c r="L6883" i="2"/>
  <c r="K6883" i="2"/>
  <c r="F6882" i="2"/>
  <c r="G6882" i="2"/>
  <c r="C6884" i="2"/>
  <c r="H4402" i="2" l="1"/>
  <c r="I4402" i="2" s="1"/>
  <c r="M4402" i="2" s="1"/>
  <c r="L6884" i="2"/>
  <c r="K6884" i="2"/>
  <c r="E6884" i="2"/>
  <c r="C6885" i="2"/>
  <c r="A4402" i="2" l="1"/>
  <c r="N4402" i="2"/>
  <c r="D4403" i="2" s="1"/>
  <c r="L6885" i="2"/>
  <c r="K6885" i="2"/>
  <c r="E6885" i="2"/>
  <c r="F6884" i="2"/>
  <c r="G6884" i="2"/>
  <c r="C6886" i="2"/>
  <c r="H4403" i="2" l="1"/>
  <c r="I4403" i="2"/>
  <c r="M4403" i="2" s="1"/>
  <c r="N4403" i="2"/>
  <c r="D4404" i="2" s="1"/>
  <c r="A4403" i="2"/>
  <c r="L6886" i="2"/>
  <c r="K6886" i="2"/>
  <c r="E6886" i="2"/>
  <c r="G6885" i="2"/>
  <c r="F6885" i="2"/>
  <c r="C6887" i="2"/>
  <c r="H4404" i="2" l="1"/>
  <c r="L6887" i="2"/>
  <c r="K6887" i="2"/>
  <c r="E6887" i="2"/>
  <c r="G6886" i="2"/>
  <c r="F6886" i="2"/>
  <c r="C6888" i="2"/>
  <c r="N4404" i="2" l="1"/>
  <c r="D4405" i="2" s="1"/>
  <c r="I4404" i="2"/>
  <c r="M4404" i="2" s="1"/>
  <c r="A4404" i="2"/>
  <c r="L6888" i="2"/>
  <c r="K6888" i="2"/>
  <c r="E6888" i="2"/>
  <c r="F6887" i="2"/>
  <c r="G6887" i="2"/>
  <c r="C6889" i="2"/>
  <c r="H4405" i="2" l="1"/>
  <c r="N4405" i="2" s="1"/>
  <c r="D4406" i="2" s="1"/>
  <c r="L6889" i="2"/>
  <c r="K6889" i="2"/>
  <c r="E6889" i="2"/>
  <c r="F6888" i="2"/>
  <c r="G6888" i="2"/>
  <c r="C6890" i="2"/>
  <c r="A4405" i="2" l="1"/>
  <c r="I4405" i="2"/>
  <c r="M4405" i="2" s="1"/>
  <c r="H4406" i="2" s="1"/>
  <c r="I4406" i="2" s="1"/>
  <c r="M4406" i="2" s="1"/>
  <c r="L6890" i="2"/>
  <c r="E6890" i="2"/>
  <c r="K6890" i="2"/>
  <c r="F6889" i="2"/>
  <c r="G6889" i="2"/>
  <c r="C6891" i="2"/>
  <c r="A4406" i="2" l="1"/>
  <c r="N4406" i="2"/>
  <c r="D4407" i="2" s="1"/>
  <c r="L6891" i="2"/>
  <c r="E6891" i="2"/>
  <c r="K6891" i="2"/>
  <c r="F6890" i="2"/>
  <c r="G6890" i="2"/>
  <c r="C6892" i="2"/>
  <c r="H4407" i="2" l="1"/>
  <c r="I4407" i="2" s="1"/>
  <c r="M4407" i="2" s="1"/>
  <c r="L6892" i="2"/>
  <c r="E6892" i="2"/>
  <c r="K6892" i="2"/>
  <c r="F6891" i="2"/>
  <c r="G6891" i="2"/>
  <c r="C6893" i="2"/>
  <c r="A4407" i="2" l="1"/>
  <c r="N4407" i="2"/>
  <c r="D4408" i="2" s="1"/>
  <c r="L6893" i="2"/>
  <c r="E6893" i="2"/>
  <c r="K6893" i="2"/>
  <c r="F6892" i="2"/>
  <c r="G6892" i="2"/>
  <c r="C6894" i="2"/>
  <c r="H4408" i="2" l="1"/>
  <c r="I4408" i="2" s="1"/>
  <c r="M4408" i="2" s="1"/>
  <c r="L6894" i="2"/>
  <c r="E6894" i="2"/>
  <c r="K6894" i="2"/>
  <c r="F6893" i="2"/>
  <c r="G6893" i="2"/>
  <c r="C6895" i="2"/>
  <c r="A4408" i="2" l="1"/>
  <c r="N4408" i="2"/>
  <c r="D4409" i="2" s="1"/>
  <c r="L6895" i="2"/>
  <c r="E6895" i="2"/>
  <c r="K6895" i="2"/>
  <c r="F6894" i="2"/>
  <c r="G6894" i="2"/>
  <c r="C6896" i="2"/>
  <c r="H4409" i="2" l="1"/>
  <c r="I4409" i="2" s="1"/>
  <c r="M4409" i="2" s="1"/>
  <c r="N4409" i="2"/>
  <c r="D4410" i="2" s="1"/>
  <c r="A4409" i="2"/>
  <c r="L6896" i="2"/>
  <c r="E6896" i="2"/>
  <c r="K6896" i="2"/>
  <c r="F6895" i="2"/>
  <c r="G6895" i="2"/>
  <c r="C6897" i="2"/>
  <c r="H4410" i="2" l="1"/>
  <c r="L6897" i="2"/>
  <c r="K6897" i="2"/>
  <c r="E6897" i="2"/>
  <c r="F6896" i="2"/>
  <c r="G6896" i="2"/>
  <c r="C6898" i="2"/>
  <c r="I4410" i="2" l="1"/>
  <c r="M4410" i="2" s="1"/>
  <c r="N4410" i="2"/>
  <c r="D4411" i="2" s="1"/>
  <c r="A4410" i="2"/>
  <c r="L6898" i="2"/>
  <c r="K6898" i="2"/>
  <c r="E6898" i="2"/>
  <c r="G6897" i="2"/>
  <c r="F6897" i="2"/>
  <c r="C6899" i="2"/>
  <c r="H4411" i="2" l="1"/>
  <c r="L6899" i="2"/>
  <c r="K6899" i="2"/>
  <c r="E6899" i="2"/>
  <c r="G6898" i="2"/>
  <c r="F6898" i="2"/>
  <c r="C6900" i="2"/>
  <c r="N4411" i="2" l="1"/>
  <c r="D4412" i="2" s="1"/>
  <c r="I4411" i="2"/>
  <c r="M4411" i="2" s="1"/>
  <c r="A4411" i="2"/>
  <c r="L6900" i="2"/>
  <c r="K6900" i="2"/>
  <c r="E6900" i="2"/>
  <c r="G6899" i="2"/>
  <c r="F6899" i="2"/>
  <c r="C6901" i="2"/>
  <c r="H4412" i="2" l="1"/>
  <c r="L4412" i="2" s="1"/>
  <c r="L6901" i="2"/>
  <c r="K6901" i="2"/>
  <c r="E6901" i="2"/>
  <c r="F6900" i="2"/>
  <c r="G6900" i="2"/>
  <c r="C6902" i="2"/>
  <c r="A4412" i="2" l="1"/>
  <c r="I4412" i="2"/>
  <c r="M4412" i="2" s="1"/>
  <c r="N4412" i="2"/>
  <c r="D4413" i="2" s="1"/>
  <c r="L6902" i="2"/>
  <c r="K6902" i="2"/>
  <c r="E6902" i="2"/>
  <c r="F6901" i="2"/>
  <c r="G6901" i="2"/>
  <c r="C6903" i="2"/>
  <c r="H4413" i="2" l="1"/>
  <c r="I4413" i="2" s="1"/>
  <c r="M4413" i="2" s="1"/>
  <c r="N4413" i="2"/>
  <c r="D4414" i="2" s="1"/>
  <c r="A4413" i="2"/>
  <c r="L6903" i="2"/>
  <c r="E6903" i="2"/>
  <c r="K6903" i="2"/>
  <c r="F6902" i="2"/>
  <c r="G6902" i="2"/>
  <c r="C6904" i="2"/>
  <c r="H4414" i="2" l="1"/>
  <c r="L6904" i="2"/>
  <c r="E6904" i="2"/>
  <c r="K6904" i="2"/>
  <c r="G6903" i="2"/>
  <c r="F6903" i="2"/>
  <c r="C6905" i="2"/>
  <c r="I4414" i="2" l="1"/>
  <c r="M4414" i="2" s="1"/>
  <c r="N4414" i="2"/>
  <c r="D4415" i="2" s="1"/>
  <c r="E4415" i="2" s="1"/>
  <c r="A4414" i="2"/>
  <c r="L6905" i="2"/>
  <c r="E6905" i="2"/>
  <c r="K6905" i="2"/>
  <c r="F6904" i="2"/>
  <c r="G6904" i="2"/>
  <c r="C6906" i="2"/>
  <c r="F4415" i="2" l="1"/>
  <c r="G4415" i="2"/>
  <c r="H4415" i="2"/>
  <c r="E6906" i="2"/>
  <c r="K6906" i="2"/>
  <c r="G6905" i="2"/>
  <c r="F6905" i="2"/>
  <c r="C6907" i="2"/>
  <c r="I4415" i="2" l="1"/>
  <c r="M4415" i="2" s="1"/>
  <c r="N4415" i="2"/>
  <c r="D4416" i="2" s="1"/>
  <c r="A4415" i="2"/>
  <c r="E6907" i="2"/>
  <c r="K6907" i="2"/>
  <c r="G6906" i="2"/>
  <c r="F6906" i="2"/>
  <c r="C6908" i="2"/>
  <c r="E4416" i="2" l="1"/>
  <c r="F4416" i="2" s="1"/>
  <c r="G4416" i="2" s="1"/>
  <c r="H4416" i="2"/>
  <c r="L4472" i="2"/>
  <c r="K6908" i="2"/>
  <c r="E6908" i="2"/>
  <c r="F6907" i="2"/>
  <c r="G6907" i="2"/>
  <c r="C6909" i="2"/>
  <c r="I4416" i="2" l="1"/>
  <c r="M4416" i="2" s="1"/>
  <c r="N4416" i="2"/>
  <c r="D4417" i="2" s="1"/>
  <c r="A4416" i="2"/>
  <c r="L6909" i="2"/>
  <c r="K6909" i="2"/>
  <c r="E6909" i="2"/>
  <c r="F6908" i="2"/>
  <c r="G6908" i="2"/>
  <c r="C6910" i="2"/>
  <c r="H4417" i="2" l="1"/>
  <c r="K6910" i="2"/>
  <c r="G6909" i="2"/>
  <c r="F6909" i="2"/>
  <c r="C6911" i="2"/>
  <c r="I4417" i="2" l="1"/>
  <c r="M4417" i="2" s="1"/>
  <c r="N4417" i="2"/>
  <c r="D4418" i="2" s="1"/>
  <c r="A4417" i="2"/>
  <c r="L6911" i="2"/>
  <c r="K6911" i="2"/>
  <c r="C6912" i="2"/>
  <c r="H4418" i="2" l="1"/>
  <c r="L6912" i="2"/>
  <c r="K6912" i="2"/>
  <c r="C6913" i="2"/>
  <c r="I4418" i="2" l="1"/>
  <c r="M4418" i="2" s="1"/>
  <c r="N4418" i="2"/>
  <c r="D4419" i="2" s="1"/>
  <c r="A4418" i="2"/>
  <c r="L6913" i="2"/>
  <c r="E4475" i="2"/>
  <c r="E6913" i="2"/>
  <c r="K6913" i="2"/>
  <c r="C6914" i="2"/>
  <c r="H4419" i="2" l="1"/>
  <c r="L6914" i="2"/>
  <c r="F4475" i="2"/>
  <c r="G4475" i="2"/>
  <c r="L4562" i="2"/>
  <c r="K6914" i="2"/>
  <c r="F6913" i="2"/>
  <c r="G6913" i="2"/>
  <c r="C6915" i="2"/>
  <c r="I4419" i="2" l="1"/>
  <c r="M4419" i="2" s="1"/>
  <c r="N4419" i="2"/>
  <c r="D4420" i="2" s="1"/>
  <c r="A4419" i="2"/>
  <c r="L6915" i="2"/>
  <c r="E6915" i="2"/>
  <c r="K6915" i="2"/>
  <c r="C6916" i="2"/>
  <c r="H4420" i="2" l="1"/>
  <c r="A4420" i="2" s="1"/>
  <c r="L6916" i="2"/>
  <c r="E4476" i="2"/>
  <c r="K6916" i="2"/>
  <c r="E6916" i="2"/>
  <c r="F6915" i="2"/>
  <c r="G6915" i="2"/>
  <c r="C6917" i="2"/>
  <c r="I4420" i="2" l="1"/>
  <c r="M4420" i="2" s="1"/>
  <c r="N4420" i="2"/>
  <c r="D4421" i="2" s="1"/>
  <c r="L6917" i="2"/>
  <c r="F4476" i="2"/>
  <c r="G4476" i="2"/>
  <c r="K6917" i="2"/>
  <c r="E6917" i="2"/>
  <c r="G6916" i="2"/>
  <c r="F6916" i="2"/>
  <c r="C6918" i="2"/>
  <c r="H4421" i="2" l="1"/>
  <c r="L6918" i="2"/>
  <c r="K6918" i="2"/>
  <c r="E6918" i="2"/>
  <c r="G6917" i="2"/>
  <c r="F6917" i="2"/>
  <c r="C6919" i="2"/>
  <c r="N4421" i="2" l="1"/>
  <c r="D4422" i="2" s="1"/>
  <c r="I4421" i="2"/>
  <c r="M4421" i="2" s="1"/>
  <c r="A4421" i="2"/>
  <c r="L6919" i="2"/>
  <c r="K6919" i="2"/>
  <c r="E6919" i="2"/>
  <c r="F6918" i="2"/>
  <c r="G6918" i="2"/>
  <c r="C6920" i="2"/>
  <c r="H4422" i="2" l="1"/>
  <c r="I4422" i="2" s="1"/>
  <c r="M4422" i="2" s="1"/>
  <c r="L6920" i="2"/>
  <c r="K6920" i="2"/>
  <c r="E6920" i="2"/>
  <c r="F6919" i="2"/>
  <c r="G6919" i="2"/>
  <c r="C6921" i="2"/>
  <c r="A4422" i="2" l="1"/>
  <c r="N4422" i="2"/>
  <c r="D4423" i="2" s="1"/>
  <c r="L6921" i="2"/>
  <c r="E6921" i="2"/>
  <c r="K6921" i="2"/>
  <c r="F6920" i="2"/>
  <c r="G6920" i="2"/>
  <c r="C6922" i="2"/>
  <c r="H4423" i="2" l="1"/>
  <c r="N4423" i="2" s="1"/>
  <c r="D4424" i="2" s="1"/>
  <c r="L6922" i="2"/>
  <c r="E6922" i="2"/>
  <c r="K6922" i="2"/>
  <c r="F6921" i="2"/>
  <c r="G6921" i="2"/>
  <c r="C6923" i="2"/>
  <c r="A4423" i="2" l="1"/>
  <c r="I4423" i="2"/>
  <c r="M4423" i="2" s="1"/>
  <c r="H4424" i="2"/>
  <c r="I4424" i="2" s="1"/>
  <c r="M4424" i="2" s="1"/>
  <c r="L6923" i="2"/>
  <c r="E6923" i="2"/>
  <c r="K6923" i="2"/>
  <c r="F6922" i="2"/>
  <c r="G6922" i="2"/>
  <c r="C6924" i="2"/>
  <c r="A4424" i="2" l="1"/>
  <c r="N4424" i="2"/>
  <c r="D4425" i="2" s="1"/>
  <c r="L6924" i="2"/>
  <c r="E6924" i="2"/>
  <c r="K6924" i="2"/>
  <c r="F6923" i="2"/>
  <c r="G6923" i="2"/>
  <c r="C6925" i="2"/>
  <c r="H4425" i="2" l="1"/>
  <c r="I4425" i="2" s="1"/>
  <c r="M4425" i="2" s="1"/>
  <c r="L6925" i="2"/>
  <c r="E6925" i="2"/>
  <c r="K6925" i="2"/>
  <c r="F6924" i="2"/>
  <c r="G6924" i="2"/>
  <c r="C6926" i="2"/>
  <c r="A4425" i="2" l="1"/>
  <c r="N4425" i="2"/>
  <c r="D4426" i="2" s="1"/>
  <c r="L6926" i="2"/>
  <c r="E6926" i="2"/>
  <c r="K6926" i="2"/>
  <c r="F6925" i="2"/>
  <c r="G6925" i="2"/>
  <c r="C6927" i="2"/>
  <c r="H4426" i="2" l="1"/>
  <c r="I4426" i="2" s="1"/>
  <c r="M4426" i="2" s="1"/>
  <c r="N4426" i="2"/>
  <c r="D4427" i="2" s="1"/>
  <c r="A4426" i="2"/>
  <c r="L6927" i="2"/>
  <c r="K6927" i="2"/>
  <c r="E6927" i="2"/>
  <c r="F6926" i="2"/>
  <c r="G6926" i="2"/>
  <c r="C6928" i="2"/>
  <c r="H4427" i="2" l="1"/>
  <c r="L6928" i="2"/>
  <c r="K6928" i="2"/>
  <c r="E6928" i="2"/>
  <c r="F6927" i="2"/>
  <c r="G6927" i="2"/>
  <c r="C6929" i="2"/>
  <c r="I4427" i="2" l="1"/>
  <c r="M4427" i="2" s="1"/>
  <c r="N4427" i="2"/>
  <c r="D4428" i="2" s="1"/>
  <c r="A4427" i="2"/>
  <c r="L6929" i="2"/>
  <c r="K6929" i="2"/>
  <c r="E6929" i="2"/>
  <c r="G6928" i="2"/>
  <c r="F6928" i="2"/>
  <c r="C6930" i="2"/>
  <c r="H4428" i="2" l="1"/>
  <c r="L6930" i="2"/>
  <c r="K6930" i="2"/>
  <c r="E6930" i="2"/>
  <c r="G6929" i="2"/>
  <c r="F6929" i="2"/>
  <c r="C6931" i="2"/>
  <c r="N4428" i="2" l="1"/>
  <c r="D4429" i="2" s="1"/>
  <c r="I4428" i="2"/>
  <c r="M4428" i="2" s="1"/>
  <c r="A4428" i="2"/>
  <c r="L6931" i="2"/>
  <c r="K6931" i="2"/>
  <c r="E6931" i="2"/>
  <c r="G6930" i="2"/>
  <c r="F6930" i="2"/>
  <c r="C6932" i="2"/>
  <c r="H4429" i="2" l="1"/>
  <c r="N4429" i="2" s="1"/>
  <c r="D4430" i="2" s="1"/>
  <c r="L6932" i="2"/>
  <c r="K6932" i="2"/>
  <c r="E6932" i="2"/>
  <c r="F6931" i="2"/>
  <c r="G6931" i="2"/>
  <c r="C6933" i="2"/>
  <c r="I4429" i="2" l="1"/>
  <c r="M4429" i="2" s="1"/>
  <c r="A4429" i="2"/>
  <c r="H4430" i="2"/>
  <c r="I4430" i="2" s="1"/>
  <c r="M4430" i="2" s="1"/>
  <c r="L6933" i="2"/>
  <c r="E6933" i="2"/>
  <c r="K6933" i="2"/>
  <c r="G6932" i="2"/>
  <c r="F6932" i="2"/>
  <c r="C6934" i="2"/>
  <c r="A4430" i="2" l="1"/>
  <c r="N4430" i="2"/>
  <c r="D4431" i="2" s="1"/>
  <c r="L6934" i="2"/>
  <c r="E6934" i="2"/>
  <c r="K6934" i="2"/>
  <c r="F6933" i="2"/>
  <c r="G6933" i="2"/>
  <c r="C6935" i="2"/>
  <c r="H4431" i="2" l="1"/>
  <c r="I4431" i="2" s="1"/>
  <c r="M4431" i="2" s="1"/>
  <c r="N4431" i="2"/>
  <c r="D4432" i="2" s="1"/>
  <c r="A4431" i="2"/>
  <c r="L6935" i="2"/>
  <c r="E6935" i="2"/>
  <c r="K6935" i="2"/>
  <c r="F6934" i="2"/>
  <c r="G6934" i="2"/>
  <c r="C6936" i="2"/>
  <c r="H4432" i="2" l="1"/>
  <c r="L6936" i="2"/>
  <c r="K6936" i="2"/>
  <c r="E6936" i="2"/>
  <c r="G6935" i="2"/>
  <c r="F6935" i="2"/>
  <c r="C6937" i="2"/>
  <c r="N4432" i="2" l="1"/>
  <c r="D4433" i="2" s="1"/>
  <c r="I4432" i="2"/>
  <c r="M4432" i="2" s="1"/>
  <c r="A4432" i="2"/>
  <c r="E6937" i="2"/>
  <c r="K6937" i="2"/>
  <c r="F6936" i="2"/>
  <c r="G6936" i="2"/>
  <c r="C6938" i="2"/>
  <c r="H4433" i="2" l="1"/>
  <c r="I4433" i="2" s="1"/>
  <c r="M4433" i="2" s="1"/>
  <c r="E6938" i="2"/>
  <c r="K6938" i="2"/>
  <c r="F6937" i="2"/>
  <c r="G6937" i="2"/>
  <c r="C6939" i="2"/>
  <c r="A4433" i="2" l="1"/>
  <c r="N4433" i="2"/>
  <c r="D4434" i="2" s="1"/>
  <c r="E6939" i="2"/>
  <c r="K6939" i="2"/>
  <c r="F6938" i="2"/>
  <c r="G6938" i="2"/>
  <c r="C6940" i="2"/>
  <c r="H4434" i="2" l="1"/>
  <c r="N4434" i="2"/>
  <c r="D4435" i="2" s="1"/>
  <c r="I4434" i="2"/>
  <c r="M4434" i="2" s="1"/>
  <c r="A4434" i="2"/>
  <c r="L6940" i="2"/>
  <c r="K6940" i="2"/>
  <c r="E6940" i="2"/>
  <c r="F6939" i="2"/>
  <c r="G6939" i="2"/>
  <c r="C6941" i="2"/>
  <c r="H4435" i="2" l="1"/>
  <c r="I4435" i="2"/>
  <c r="M4435" i="2" s="1"/>
  <c r="N4435" i="2"/>
  <c r="D4436" i="2" s="1"/>
  <c r="A4435" i="2"/>
  <c r="K6941" i="2"/>
  <c r="G6940" i="2"/>
  <c r="F6940" i="2"/>
  <c r="C6942" i="2"/>
  <c r="H4436" i="2" l="1"/>
  <c r="L6942" i="2"/>
  <c r="K6942" i="2"/>
  <c r="C6943" i="2"/>
  <c r="I4436" i="2" l="1"/>
  <c r="M4436" i="2" s="1"/>
  <c r="N4436" i="2"/>
  <c r="D4437" i="2" s="1"/>
  <c r="A4436" i="2"/>
  <c r="L6943" i="2"/>
  <c r="E6943" i="2"/>
  <c r="K6943" i="2"/>
  <c r="C6944" i="2"/>
  <c r="H4437" i="2" l="1"/>
  <c r="L6944" i="2"/>
  <c r="E6944" i="2"/>
  <c r="K6944" i="2"/>
  <c r="F6943" i="2"/>
  <c r="G6943" i="2"/>
  <c r="C6945" i="2"/>
  <c r="I4437" i="2" l="1"/>
  <c r="M4437" i="2" s="1"/>
  <c r="N4437" i="2"/>
  <c r="D4438" i="2" s="1"/>
  <c r="A4437" i="2"/>
  <c r="L6945" i="2"/>
  <c r="E6945" i="2"/>
  <c r="K6945" i="2"/>
  <c r="F6944" i="2"/>
  <c r="G6944" i="2"/>
  <c r="C6946" i="2"/>
  <c r="H4438" i="2" l="1"/>
  <c r="L6946" i="2"/>
  <c r="K6946" i="2"/>
  <c r="E6946" i="2"/>
  <c r="F6945" i="2"/>
  <c r="G6945" i="2"/>
  <c r="C6947" i="2"/>
  <c r="I4438" i="2" l="1"/>
  <c r="M4438" i="2" s="1"/>
  <c r="N4438" i="2"/>
  <c r="D4439" i="2" s="1"/>
  <c r="A4438" i="2"/>
  <c r="L6947" i="2"/>
  <c r="K6947" i="2"/>
  <c r="E6947" i="2"/>
  <c r="F6946" i="2"/>
  <c r="G6946" i="2"/>
  <c r="C6948" i="2"/>
  <c r="H4439" i="2" l="1"/>
  <c r="L6948" i="2"/>
  <c r="K6948" i="2"/>
  <c r="E6948" i="2"/>
  <c r="G6947" i="2"/>
  <c r="F6947" i="2"/>
  <c r="C6949" i="2"/>
  <c r="N4439" i="2" l="1"/>
  <c r="D4440" i="2" s="1"/>
  <c r="I4439" i="2"/>
  <c r="M4439" i="2" s="1"/>
  <c r="A4439" i="2"/>
  <c r="L6949" i="2"/>
  <c r="K6949" i="2"/>
  <c r="E6949" i="2"/>
  <c r="G6948" i="2"/>
  <c r="F6948" i="2"/>
  <c r="C6950" i="2"/>
  <c r="H4440" i="2" l="1"/>
  <c r="N4440" i="2" s="1"/>
  <c r="D4441" i="2" s="1"/>
  <c r="L6950" i="2"/>
  <c r="K6950" i="2"/>
  <c r="E6950" i="2"/>
  <c r="F6949" i="2"/>
  <c r="G6949" i="2"/>
  <c r="C6951" i="2"/>
  <c r="A4440" i="2" l="1"/>
  <c r="I4440" i="2"/>
  <c r="M4440" i="2" s="1"/>
  <c r="H4441" i="2" s="1"/>
  <c r="L6951" i="2"/>
  <c r="K6951" i="2"/>
  <c r="E6951" i="2"/>
  <c r="F6950" i="2"/>
  <c r="G6950" i="2"/>
  <c r="C6952" i="2"/>
  <c r="I4441" i="2" l="1"/>
  <c r="M4441" i="2" s="1"/>
  <c r="N4441" i="2"/>
  <c r="D4442" i="2" s="1"/>
  <c r="A4441" i="2"/>
  <c r="L6952" i="2"/>
  <c r="K6952" i="2"/>
  <c r="E6952" i="2"/>
  <c r="F6951" i="2"/>
  <c r="G6951" i="2"/>
  <c r="C6953" i="2"/>
  <c r="H4442" i="2" l="1"/>
  <c r="N4442" i="2" s="1"/>
  <c r="D4443" i="2" s="1"/>
  <c r="L6953" i="2"/>
  <c r="E6953" i="2"/>
  <c r="K6953" i="2"/>
  <c r="F6952" i="2"/>
  <c r="G6952" i="2"/>
  <c r="C6954" i="2"/>
  <c r="A4442" i="2" l="1"/>
  <c r="I4442" i="2"/>
  <c r="M4442" i="2" s="1"/>
  <c r="L4442" i="2"/>
  <c r="H4443" i="2" s="1"/>
  <c r="L4443" i="2" s="1"/>
  <c r="L6954" i="2"/>
  <c r="E6954" i="2"/>
  <c r="K6954" i="2"/>
  <c r="F6953" i="2"/>
  <c r="G6953" i="2"/>
  <c r="C6955" i="2"/>
  <c r="I4443" i="2" l="1"/>
  <c r="M4443" i="2" s="1"/>
  <c r="N4443" i="2"/>
  <c r="D4444" i="2" s="1"/>
  <c r="A4443" i="2"/>
  <c r="L6955" i="2"/>
  <c r="L4502" i="2"/>
  <c r="E6955" i="2"/>
  <c r="K6955" i="2"/>
  <c r="F6954" i="2"/>
  <c r="G6954" i="2"/>
  <c r="C6956" i="2"/>
  <c r="H4444" i="2" l="1"/>
  <c r="N4444" i="2" s="1"/>
  <c r="D4445" i="2" s="1"/>
  <c r="L6956" i="2"/>
  <c r="E6956" i="2"/>
  <c r="K6956" i="2"/>
  <c r="F6955" i="2"/>
  <c r="G6955" i="2"/>
  <c r="C6957" i="2"/>
  <c r="A4444" i="2" l="1"/>
  <c r="I4444" i="2"/>
  <c r="M4444" i="2" s="1"/>
  <c r="H4445" i="2"/>
  <c r="N4445" i="2" s="1"/>
  <c r="D4446" i="2" s="1"/>
  <c r="E4446" i="2" s="1"/>
  <c r="F4446" i="2" s="1"/>
  <c r="G4446" i="2" s="1"/>
  <c r="A4445" i="2"/>
  <c r="L6957" i="2"/>
  <c r="E6957" i="2"/>
  <c r="K6957" i="2"/>
  <c r="F6956" i="2"/>
  <c r="G6956" i="2"/>
  <c r="C6958" i="2"/>
  <c r="I4445" i="2" l="1"/>
  <c r="M4445" i="2" s="1"/>
  <c r="H4446" i="2"/>
  <c r="I4446" i="2" s="1"/>
  <c r="M4446" i="2" s="1"/>
  <c r="N4446" i="2"/>
  <c r="D4447" i="2" s="1"/>
  <c r="A4446" i="2"/>
  <c r="L6958" i="2"/>
  <c r="K6958" i="2"/>
  <c r="E6958" i="2"/>
  <c r="F6957" i="2"/>
  <c r="G6957" i="2"/>
  <c r="C6959" i="2"/>
  <c r="E4447" i="2" l="1"/>
  <c r="H4447" i="2"/>
  <c r="L6959" i="2"/>
  <c r="E6959" i="2"/>
  <c r="K6959" i="2"/>
  <c r="F6958" i="2"/>
  <c r="G6958" i="2"/>
  <c r="C6960" i="2"/>
  <c r="I4447" i="2" l="1"/>
  <c r="M4447" i="2" s="1"/>
  <c r="N4447" i="2"/>
  <c r="A4447" i="2"/>
  <c r="G4447" i="2"/>
  <c r="F4447" i="2"/>
  <c r="L6960" i="2"/>
  <c r="E6960" i="2"/>
  <c r="K6960" i="2"/>
  <c r="G6959" i="2"/>
  <c r="F6959" i="2"/>
  <c r="C6961" i="2"/>
  <c r="H4448" i="2" l="1"/>
  <c r="D4448" i="2"/>
  <c r="A4448" i="2" s="1"/>
  <c r="I4448" i="2"/>
  <c r="M4448" i="2" s="1"/>
  <c r="L6961" i="2"/>
  <c r="E4506" i="2"/>
  <c r="G4506" i="2" s="1"/>
  <c r="K6961" i="2"/>
  <c r="E6961" i="2"/>
  <c r="F6960" i="2"/>
  <c r="G6960" i="2"/>
  <c r="C6962" i="2"/>
  <c r="N4448" i="2" l="1"/>
  <c r="H4449" i="2" s="1"/>
  <c r="I4449" i="2" s="1"/>
  <c r="M4449" i="2" s="1"/>
  <c r="F4506" i="2"/>
  <c r="L4503" i="2"/>
  <c r="L6962" i="2"/>
  <c r="K6962" i="2"/>
  <c r="E6962" i="2"/>
  <c r="F6961" i="2"/>
  <c r="G6961" i="2"/>
  <c r="C6963" i="2"/>
  <c r="D4449" i="2" l="1"/>
  <c r="N4449" i="2" s="1"/>
  <c r="H4450" i="2" s="1"/>
  <c r="I4450" i="2" s="1"/>
  <c r="M4450" i="2" s="1"/>
  <c r="L6963" i="2"/>
  <c r="K6963" i="2"/>
  <c r="E6963" i="2"/>
  <c r="G6962" i="2"/>
  <c r="F6962" i="2"/>
  <c r="C6964" i="2"/>
  <c r="D4450" i="2" l="1"/>
  <c r="A4450" i="2" s="1"/>
  <c r="A4449" i="2"/>
  <c r="L6964" i="2"/>
  <c r="K6964" i="2"/>
  <c r="E6964" i="2"/>
  <c r="F6963" i="2"/>
  <c r="G6963" i="2"/>
  <c r="C6965" i="2"/>
  <c r="N4450" i="2" l="1"/>
  <c r="D4451" i="2" s="1"/>
  <c r="H4451" i="2"/>
  <c r="L6965" i="2"/>
  <c r="E6965" i="2"/>
  <c r="K6965" i="2"/>
  <c r="F6964" i="2"/>
  <c r="G6964" i="2"/>
  <c r="C6966" i="2"/>
  <c r="I4451" i="2" l="1"/>
  <c r="M4451" i="2" s="1"/>
  <c r="N4451" i="2"/>
  <c r="D4452" i="2" s="1"/>
  <c r="A4451" i="2"/>
  <c r="L6966" i="2"/>
  <c r="E6966" i="2"/>
  <c r="K6966" i="2"/>
  <c r="F6965" i="2"/>
  <c r="G6965" i="2"/>
  <c r="C6967" i="2"/>
  <c r="H4452" i="2" l="1"/>
  <c r="L6967" i="2"/>
  <c r="E6967" i="2"/>
  <c r="K6967" i="2"/>
  <c r="F6966" i="2"/>
  <c r="G6966" i="2"/>
  <c r="C6968" i="2"/>
  <c r="N4452" i="2" l="1"/>
  <c r="D4453" i="2" s="1"/>
  <c r="I4452" i="2"/>
  <c r="M4452" i="2" s="1"/>
  <c r="A4452" i="2"/>
  <c r="E6968" i="2"/>
  <c r="K6968" i="2"/>
  <c r="F6967" i="2"/>
  <c r="G6967" i="2"/>
  <c r="C6969" i="2"/>
  <c r="H4453" i="2" l="1"/>
  <c r="N4453" i="2" s="1"/>
  <c r="D4454" i="2" s="1"/>
  <c r="E6969" i="2"/>
  <c r="K6969" i="2"/>
  <c r="G6968" i="2"/>
  <c r="F6968" i="2"/>
  <c r="C6970" i="2"/>
  <c r="A4453" i="2" l="1"/>
  <c r="I4453" i="2"/>
  <c r="M4453" i="2" s="1"/>
  <c r="H4454" i="2" s="1"/>
  <c r="N4454" i="2" s="1"/>
  <c r="D4455" i="2" s="1"/>
  <c r="L6970" i="2"/>
  <c r="K6970" i="2"/>
  <c r="G6969" i="2"/>
  <c r="F6969" i="2"/>
  <c r="C6971" i="2"/>
  <c r="A4454" i="2" l="1"/>
  <c r="I4454" i="2"/>
  <c r="M4454" i="2" s="1"/>
  <c r="H4455" i="2" s="1"/>
  <c r="N4455" i="2" s="1"/>
  <c r="D4456" i="2" s="1"/>
  <c r="L6971" i="2"/>
  <c r="K6971" i="2"/>
  <c r="C6972" i="2"/>
  <c r="I4455" i="2" l="1"/>
  <c r="M4455" i="2" s="1"/>
  <c r="A4455" i="2"/>
  <c r="H4456" i="2"/>
  <c r="I4456" i="2" s="1"/>
  <c r="M4456" i="2" s="1"/>
  <c r="L6972" i="2"/>
  <c r="K6972" i="2"/>
  <c r="C6973" i="2"/>
  <c r="A4456" i="2" l="1"/>
  <c r="N4456" i="2"/>
  <c r="D4457" i="2" s="1"/>
  <c r="L6973" i="2"/>
  <c r="K6973" i="2"/>
  <c r="C6974" i="2"/>
  <c r="H4457" i="2" l="1"/>
  <c r="N4457" i="2" s="1"/>
  <c r="D4458" i="2" s="1"/>
  <c r="L6974" i="2"/>
  <c r="K6974" i="2"/>
  <c r="E6974" i="2"/>
  <c r="C6975" i="2"/>
  <c r="A4457" i="2" l="1"/>
  <c r="I4457" i="2"/>
  <c r="M4457" i="2" s="1"/>
  <c r="H4458" i="2" s="1"/>
  <c r="N4458" i="2" s="1"/>
  <c r="D4459" i="2" s="1"/>
  <c r="L6975" i="2"/>
  <c r="K6975" i="2"/>
  <c r="E6975" i="2"/>
  <c r="F6974" i="2"/>
  <c r="G6974" i="2"/>
  <c r="C6976" i="2"/>
  <c r="A4458" i="2" l="1"/>
  <c r="I4458" i="2"/>
  <c r="M4458" i="2" s="1"/>
  <c r="H4459" i="2" s="1"/>
  <c r="N4459" i="2" s="1"/>
  <c r="D4460" i="2" s="1"/>
  <c r="L6976" i="2"/>
  <c r="K6976" i="2"/>
  <c r="E6976" i="2"/>
  <c r="G6975" i="2"/>
  <c r="F6975" i="2"/>
  <c r="C6977" i="2"/>
  <c r="A4459" i="2" l="1"/>
  <c r="I4459" i="2"/>
  <c r="M4459" i="2" s="1"/>
  <c r="H4460" i="2" s="1"/>
  <c r="I4460" i="2" s="1"/>
  <c r="M4460" i="2" s="1"/>
  <c r="L6977" i="2"/>
  <c r="K6977" i="2"/>
  <c r="E6977" i="2"/>
  <c r="F6976" i="2"/>
  <c r="G6976" i="2"/>
  <c r="C6978" i="2"/>
  <c r="A4460" i="2" l="1"/>
  <c r="N4460" i="2"/>
  <c r="D4461" i="2" s="1"/>
  <c r="L6978" i="2"/>
  <c r="K6978" i="2"/>
  <c r="E6978" i="2"/>
  <c r="F6977" i="2"/>
  <c r="G6977" i="2"/>
  <c r="C6979" i="2"/>
  <c r="H4461" i="2" l="1"/>
  <c r="I4461" i="2" s="1"/>
  <c r="M4461" i="2" s="1"/>
  <c r="L6979" i="2"/>
  <c r="K6979" i="2"/>
  <c r="E6979" i="2"/>
  <c r="F6978" i="2"/>
  <c r="G6978" i="2"/>
  <c r="C6980" i="2"/>
  <c r="A4461" i="2" l="1"/>
  <c r="N4461" i="2"/>
  <c r="D4462" i="2" s="1"/>
  <c r="L6980" i="2"/>
  <c r="E6980" i="2"/>
  <c r="K6980" i="2"/>
  <c r="F6979" i="2"/>
  <c r="G6979" i="2"/>
  <c r="C6981" i="2"/>
  <c r="H4462" i="2" l="1"/>
  <c r="A4462" i="2" s="1"/>
  <c r="L6981" i="2"/>
  <c r="E6981" i="2"/>
  <c r="K6981" i="2"/>
  <c r="F6980" i="2"/>
  <c r="G6980" i="2"/>
  <c r="C6982" i="2"/>
  <c r="I4462" i="2" l="1"/>
  <c r="M4462" i="2" s="1"/>
  <c r="N4462" i="2"/>
  <c r="D4463" i="2" s="1"/>
  <c r="L6982" i="2"/>
  <c r="E6982" i="2"/>
  <c r="K6982" i="2"/>
  <c r="F6981" i="2"/>
  <c r="G6981" i="2"/>
  <c r="C6983" i="2"/>
  <c r="H4463" i="2" l="1"/>
  <c r="L6983" i="2"/>
  <c r="E6983" i="2"/>
  <c r="K6983" i="2"/>
  <c r="F6982" i="2"/>
  <c r="G6982" i="2"/>
  <c r="C6984" i="2"/>
  <c r="I4463" i="2" l="1"/>
  <c r="M4463" i="2" s="1"/>
  <c r="N4463" i="2"/>
  <c r="D4464" i="2" s="1"/>
  <c r="A4463" i="2"/>
  <c r="L6984" i="2"/>
  <c r="E6984" i="2"/>
  <c r="K6984" i="2"/>
  <c r="F6983" i="2"/>
  <c r="G6983" i="2"/>
  <c r="C6985" i="2"/>
  <c r="H4464" i="2" l="1"/>
  <c r="L6985" i="2"/>
  <c r="E6985" i="2"/>
  <c r="K6985" i="2"/>
  <c r="F6984" i="2"/>
  <c r="G6984" i="2"/>
  <c r="C6986" i="2"/>
  <c r="I4464" i="2" l="1"/>
  <c r="M4464" i="2" s="1"/>
  <c r="N4464" i="2"/>
  <c r="D4465" i="2" s="1"/>
  <c r="A4464" i="2"/>
  <c r="L6986" i="2"/>
  <c r="K6986" i="2"/>
  <c r="E6986" i="2"/>
  <c r="F6985" i="2"/>
  <c r="G6985" i="2"/>
  <c r="C6987" i="2"/>
  <c r="H4465" i="2" l="1"/>
  <c r="A4465" i="2" s="1"/>
  <c r="L6987" i="2"/>
  <c r="K6987" i="2"/>
  <c r="E6987" i="2"/>
  <c r="F6986" i="2"/>
  <c r="G6986" i="2"/>
  <c r="C6988" i="2"/>
  <c r="N4465" i="2" l="1"/>
  <c r="D4466" i="2" s="1"/>
  <c r="I4465" i="2"/>
  <c r="M4465" i="2" s="1"/>
  <c r="L6988" i="2"/>
  <c r="K6988" i="2"/>
  <c r="E6988" i="2"/>
  <c r="G6987" i="2"/>
  <c r="F6987" i="2"/>
  <c r="C6989" i="2"/>
  <c r="H4466" i="2" l="1"/>
  <c r="I4466" i="2" s="1"/>
  <c r="M4466" i="2" s="1"/>
  <c r="L6989" i="2"/>
  <c r="K6989" i="2"/>
  <c r="E6989" i="2"/>
  <c r="F6988" i="2"/>
  <c r="G6988" i="2"/>
  <c r="C6990" i="2"/>
  <c r="N4466" i="2" l="1"/>
  <c r="D4467" i="2" s="1"/>
  <c r="A4466" i="2"/>
  <c r="H4467" i="2"/>
  <c r="L6990" i="2"/>
  <c r="E6990" i="2"/>
  <c r="K6990" i="2"/>
  <c r="F6989" i="2"/>
  <c r="G6989" i="2"/>
  <c r="C6991" i="2"/>
  <c r="I4467" i="2" l="1"/>
  <c r="M4467" i="2" s="1"/>
  <c r="A4467" i="2"/>
  <c r="N4467" i="2"/>
  <c r="D4468" i="2" s="1"/>
  <c r="L6991" i="2"/>
  <c r="K6991" i="2"/>
  <c r="E6991" i="2"/>
  <c r="F6990" i="2"/>
  <c r="G6990" i="2"/>
  <c r="C6992" i="2"/>
  <c r="H4468" i="2" l="1"/>
  <c r="L6992" i="2"/>
  <c r="E6992" i="2"/>
  <c r="K6992" i="2"/>
  <c r="F6991" i="2"/>
  <c r="G6991" i="2"/>
  <c r="C6993" i="2"/>
  <c r="N4468" i="2" l="1"/>
  <c r="D4469" i="2" s="1"/>
  <c r="I4468" i="2"/>
  <c r="M4468" i="2" s="1"/>
  <c r="A4468" i="2"/>
  <c r="L6993" i="2"/>
  <c r="E6993" i="2"/>
  <c r="K6993" i="2"/>
  <c r="F6992" i="2"/>
  <c r="G6992" i="2"/>
  <c r="C6994" i="2"/>
  <c r="H4469" i="2" l="1"/>
  <c r="I4469" i="2" s="1"/>
  <c r="M4469" i="2" s="1"/>
  <c r="L6994" i="2"/>
  <c r="E6994" i="2"/>
  <c r="K6994" i="2"/>
  <c r="G6993" i="2"/>
  <c r="F6993" i="2"/>
  <c r="C6995" i="2"/>
  <c r="A4469" i="2" l="1"/>
  <c r="N4469" i="2"/>
  <c r="D4470" i="2" s="1"/>
  <c r="L6995" i="2"/>
  <c r="K6995" i="2"/>
  <c r="E6995" i="2"/>
  <c r="F6994" i="2"/>
  <c r="G6994" i="2"/>
  <c r="C6996" i="2"/>
  <c r="H4470" i="2" l="1"/>
  <c r="I4470" i="2" s="1"/>
  <c r="M4470" i="2" s="1"/>
  <c r="L6996" i="2"/>
  <c r="E6996" i="2"/>
  <c r="K6996" i="2"/>
  <c r="F6995" i="2"/>
  <c r="G6995" i="2"/>
  <c r="C6997" i="2"/>
  <c r="A4470" i="2" l="1"/>
  <c r="N4470" i="2"/>
  <c r="D4471" i="2" s="1"/>
  <c r="E6997" i="2"/>
  <c r="K6997" i="2"/>
  <c r="F6996" i="2"/>
  <c r="G6996" i="2"/>
  <c r="C6998" i="2"/>
  <c r="H4471" i="2" l="1"/>
  <c r="A4471" i="2" s="1"/>
  <c r="N4471" i="2"/>
  <c r="D4472" i="2" s="1"/>
  <c r="K6998" i="2"/>
  <c r="E6998" i="2"/>
  <c r="F6997" i="2"/>
  <c r="G6997" i="2"/>
  <c r="C6999" i="2"/>
  <c r="I4471" i="2" l="1"/>
  <c r="M4471" i="2" s="1"/>
  <c r="H4472" i="2"/>
  <c r="E6999" i="2"/>
  <c r="K6999" i="2"/>
  <c r="F6998" i="2"/>
  <c r="G6998" i="2"/>
  <c r="C7000" i="2"/>
  <c r="I4472" i="2" l="1"/>
  <c r="M4472" i="2" s="1"/>
  <c r="N4472" i="2"/>
  <c r="D4473" i="2" s="1"/>
  <c r="A4472" i="2"/>
  <c r="E7000" i="2"/>
  <c r="K7000" i="2"/>
  <c r="G6999" i="2"/>
  <c r="F6999" i="2"/>
  <c r="C7001" i="2"/>
  <c r="H4473" i="2" l="1"/>
  <c r="L7001" i="2"/>
  <c r="K7001" i="2"/>
  <c r="G7000" i="2"/>
  <c r="F7000" i="2"/>
  <c r="C7002" i="2"/>
  <c r="A4473" i="2" l="1"/>
  <c r="L4473" i="2"/>
  <c r="I4473" i="2"/>
  <c r="M4473" i="2" s="1"/>
  <c r="N4473" i="2"/>
  <c r="D4474" i="2" s="1"/>
  <c r="L7002" i="2"/>
  <c r="K7002" i="2"/>
  <c r="C7003" i="2"/>
  <c r="H4474" i="2" l="1"/>
  <c r="L7003" i="2"/>
  <c r="K7003" i="2"/>
  <c r="C7004" i="2"/>
  <c r="L4474" i="2" l="1"/>
  <c r="I4474" i="2"/>
  <c r="M4474" i="2" s="1"/>
  <c r="N4474" i="2"/>
  <c r="D4475" i="2" s="1"/>
  <c r="A4474" i="2"/>
  <c r="L7004" i="2"/>
  <c r="L4533" i="2"/>
  <c r="K7004" i="2"/>
  <c r="C7005" i="2"/>
  <c r="H4475" i="2" l="1"/>
  <c r="L7005" i="2"/>
  <c r="K7005" i="2"/>
  <c r="E7005" i="2"/>
  <c r="C7006" i="2"/>
  <c r="A4475" i="2" l="1"/>
  <c r="N4475" i="2"/>
  <c r="D4476" i="2" s="1"/>
  <c r="I4475" i="2"/>
  <c r="M4475" i="2" s="1"/>
  <c r="L7006" i="2"/>
  <c r="K7006" i="2"/>
  <c r="E7006" i="2"/>
  <c r="F7005" i="2"/>
  <c r="G7005" i="2"/>
  <c r="C7007" i="2"/>
  <c r="H4476" i="2" l="1"/>
  <c r="A4476" i="2" s="1"/>
  <c r="L7007" i="2"/>
  <c r="E4535" i="2"/>
  <c r="F4535" i="2" s="1"/>
  <c r="G4535" i="2" s="1"/>
  <c r="K7007" i="2"/>
  <c r="E7007" i="2"/>
  <c r="G7006" i="2"/>
  <c r="F7006" i="2"/>
  <c r="C7008" i="2"/>
  <c r="N4476" i="2" l="1"/>
  <c r="D4477" i="2" s="1"/>
  <c r="E4477" i="2" s="1"/>
  <c r="I4476" i="2"/>
  <c r="M4476" i="2" s="1"/>
  <c r="L7008" i="2"/>
  <c r="K7008" i="2"/>
  <c r="E7008" i="2"/>
  <c r="F7007" i="2"/>
  <c r="G7007" i="2"/>
  <c r="C7009" i="2"/>
  <c r="H4477" i="2" l="1"/>
  <c r="I4477" i="2" s="1"/>
  <c r="M4477" i="2" s="1"/>
  <c r="F4477" i="2"/>
  <c r="G4477" i="2"/>
  <c r="L7009" i="2"/>
  <c r="K7009" i="2"/>
  <c r="E7009" i="2"/>
  <c r="F7008" i="2"/>
  <c r="G7008" i="2"/>
  <c r="C7010" i="2"/>
  <c r="N4477" i="2" l="1"/>
  <c r="H4478" i="2" s="1"/>
  <c r="I4478" i="2" s="1"/>
  <c r="M4478" i="2" s="1"/>
  <c r="A4477" i="2"/>
  <c r="D4478" i="2"/>
  <c r="A4478" i="2" s="1"/>
  <c r="L7010" i="2"/>
  <c r="K7010" i="2"/>
  <c r="E7010" i="2"/>
  <c r="F7009" i="2"/>
  <c r="G7009" i="2"/>
  <c r="C7011" i="2"/>
  <c r="N4478" i="2" l="1"/>
  <c r="H4479" i="2" s="1"/>
  <c r="I4479" i="2" s="1"/>
  <c r="M4479" i="2" s="1"/>
  <c r="L7011" i="2"/>
  <c r="E7011" i="2"/>
  <c r="K7011" i="2"/>
  <c r="F7010" i="2"/>
  <c r="G7010" i="2"/>
  <c r="C7012" i="2"/>
  <c r="D4479" i="2" l="1"/>
  <c r="N4479" i="2" s="1"/>
  <c r="H4480" i="2" s="1"/>
  <c r="I4480" i="2" s="1"/>
  <c r="M4480" i="2" s="1"/>
  <c r="L7012" i="2"/>
  <c r="E7012" i="2"/>
  <c r="K7012" i="2"/>
  <c r="F7011" i="2"/>
  <c r="G7011" i="2"/>
  <c r="C7013" i="2"/>
  <c r="D4480" i="2" l="1"/>
  <c r="A4479" i="2"/>
  <c r="A4480" i="2"/>
  <c r="N4480" i="2"/>
  <c r="H4481" i="2" s="1"/>
  <c r="L7013" i="2"/>
  <c r="E7013" i="2"/>
  <c r="K7013" i="2"/>
  <c r="F7012" i="2"/>
  <c r="G7012" i="2"/>
  <c r="C7014" i="2"/>
  <c r="I4481" i="2" l="1"/>
  <c r="M4481" i="2" s="1"/>
  <c r="D4481" i="2"/>
  <c r="L7014" i="2"/>
  <c r="E7014" i="2"/>
  <c r="K7014" i="2"/>
  <c r="F7013" i="2"/>
  <c r="G7013" i="2"/>
  <c r="C7015" i="2"/>
  <c r="A4481" i="2" l="1"/>
  <c r="N4481" i="2"/>
  <c r="H4482" i="2" s="1"/>
  <c r="L7015" i="2"/>
  <c r="E7015" i="2"/>
  <c r="K7015" i="2"/>
  <c r="F7014" i="2"/>
  <c r="G7014" i="2"/>
  <c r="C7016" i="2"/>
  <c r="I4482" i="2" l="1"/>
  <c r="M4482" i="2" s="1"/>
  <c r="D4482" i="2"/>
  <c r="A4482" i="2" s="1"/>
  <c r="L7016" i="2"/>
  <c r="E7016" i="2"/>
  <c r="K7016" i="2"/>
  <c r="F7015" i="2"/>
  <c r="G7015" i="2"/>
  <c r="C7017" i="2"/>
  <c r="N4482" i="2" l="1"/>
  <c r="L7017" i="2"/>
  <c r="K7017" i="2"/>
  <c r="E7017" i="2"/>
  <c r="F7016" i="2"/>
  <c r="G7016" i="2"/>
  <c r="C7018" i="2"/>
  <c r="D4483" i="2" l="1"/>
  <c r="H4483" i="2"/>
  <c r="L7018" i="2"/>
  <c r="K7018" i="2"/>
  <c r="E7018" i="2"/>
  <c r="F7017" i="2"/>
  <c r="G7017" i="2"/>
  <c r="C7019" i="2"/>
  <c r="A4483" i="2" l="1"/>
  <c r="I4483" i="2"/>
  <c r="M4483" i="2" s="1"/>
  <c r="N4483" i="2"/>
  <c r="D4484" i="2" s="1"/>
  <c r="L7019" i="2"/>
  <c r="K7019" i="2"/>
  <c r="E7019" i="2"/>
  <c r="G7018" i="2"/>
  <c r="F7018" i="2"/>
  <c r="C7020" i="2"/>
  <c r="H4484" i="2" l="1"/>
  <c r="L7020" i="2"/>
  <c r="K7020" i="2"/>
  <c r="E7020" i="2"/>
  <c r="F7019" i="2"/>
  <c r="G7019" i="2"/>
  <c r="C7021" i="2"/>
  <c r="A4484" i="2" l="1"/>
  <c r="I4484" i="2"/>
  <c r="M4484" i="2" s="1"/>
  <c r="N4484" i="2"/>
  <c r="D4485" i="2" s="1"/>
  <c r="L7021" i="2"/>
  <c r="K7021" i="2"/>
  <c r="E7021" i="2"/>
  <c r="F7020" i="2"/>
  <c r="G7020" i="2"/>
  <c r="C7022" i="2"/>
  <c r="H4485" i="2" l="1"/>
  <c r="L7022" i="2"/>
  <c r="K7022" i="2"/>
  <c r="E7022" i="2"/>
  <c r="F7021" i="2"/>
  <c r="G7021" i="2"/>
  <c r="C7023" i="2"/>
  <c r="A4485" i="2" l="1"/>
  <c r="I4485" i="2"/>
  <c r="M4485" i="2" s="1"/>
  <c r="N4485" i="2"/>
  <c r="D4486" i="2" s="1"/>
  <c r="L7023" i="2"/>
  <c r="E7023" i="2"/>
  <c r="K7023" i="2"/>
  <c r="F7022" i="2"/>
  <c r="G7022" i="2"/>
  <c r="C7024" i="2"/>
  <c r="H4486" i="2" l="1"/>
  <c r="A4486" i="2" s="1"/>
  <c r="L7024" i="2"/>
  <c r="E7024" i="2"/>
  <c r="K7024" i="2"/>
  <c r="F7023" i="2"/>
  <c r="G7023" i="2"/>
  <c r="C7025" i="2"/>
  <c r="N4486" i="2" l="1"/>
  <c r="D4487" i="2" s="1"/>
  <c r="I4486" i="2"/>
  <c r="M4486" i="2" s="1"/>
  <c r="L7025" i="2"/>
  <c r="E7025" i="2"/>
  <c r="K7025" i="2"/>
  <c r="G7024" i="2"/>
  <c r="F7024" i="2"/>
  <c r="C7026" i="2"/>
  <c r="H4487" i="2" l="1"/>
  <c r="N4487" i="2" s="1"/>
  <c r="D4488" i="2" s="1"/>
  <c r="L7026" i="2"/>
  <c r="E7026" i="2"/>
  <c r="K7026" i="2"/>
  <c r="F7025" i="2"/>
  <c r="G7025" i="2"/>
  <c r="C7027" i="2"/>
  <c r="A4487" i="2" l="1"/>
  <c r="I4487" i="2"/>
  <c r="M4487" i="2" s="1"/>
  <c r="H4488" i="2" s="1"/>
  <c r="I4488" i="2" s="1"/>
  <c r="M4488" i="2" s="1"/>
  <c r="L7027" i="2"/>
  <c r="E7027" i="2"/>
  <c r="K7027" i="2"/>
  <c r="F7026" i="2"/>
  <c r="G7026" i="2"/>
  <c r="C7028" i="2"/>
  <c r="A4488" i="2" l="1"/>
  <c r="N4488" i="2"/>
  <c r="D4489" i="2" s="1"/>
  <c r="E7028" i="2"/>
  <c r="K7028" i="2"/>
  <c r="F7027" i="2"/>
  <c r="G7027" i="2"/>
  <c r="C7029" i="2"/>
  <c r="H4489" i="2" l="1"/>
  <c r="A4489" i="2" s="1"/>
  <c r="N4489" i="2"/>
  <c r="D4490" i="2" s="1"/>
  <c r="E7029" i="2"/>
  <c r="K7029" i="2"/>
  <c r="F7028" i="2"/>
  <c r="G7028" i="2"/>
  <c r="C7030" i="2"/>
  <c r="I4489" i="2" l="1"/>
  <c r="M4489" i="2" s="1"/>
  <c r="H4490" i="2"/>
  <c r="N4490" i="2"/>
  <c r="D4491" i="2" s="1"/>
  <c r="I4490" i="2"/>
  <c r="M4490" i="2" s="1"/>
  <c r="A4490" i="2"/>
  <c r="K7030" i="2"/>
  <c r="E7030" i="2"/>
  <c r="F7029" i="2"/>
  <c r="G7029" i="2"/>
  <c r="C7031" i="2"/>
  <c r="H4491" i="2" l="1"/>
  <c r="K7031" i="2"/>
  <c r="G7030" i="2"/>
  <c r="F7030" i="2"/>
  <c r="C7032" i="2"/>
  <c r="I4491" i="2" l="1"/>
  <c r="M4491" i="2" s="1"/>
  <c r="A4491" i="2"/>
  <c r="N4491" i="2"/>
  <c r="D4492" i="2" s="1"/>
  <c r="L7032" i="2"/>
  <c r="K7032" i="2"/>
  <c r="C7033" i="2"/>
  <c r="H4492" i="2" l="1"/>
  <c r="L7033" i="2"/>
  <c r="K7033" i="2"/>
  <c r="C7034" i="2"/>
  <c r="A4492" i="2" l="1"/>
  <c r="I4492" i="2"/>
  <c r="M4492" i="2" s="1"/>
  <c r="N4492" i="2"/>
  <c r="D4493" i="2" s="1"/>
  <c r="L7034" i="2"/>
  <c r="K7034" i="2"/>
  <c r="C7035" i="2"/>
  <c r="H4493" i="2" l="1"/>
  <c r="I4493" i="2" s="1"/>
  <c r="M4493" i="2" s="1"/>
  <c r="L7035" i="2"/>
  <c r="K7035" i="2"/>
  <c r="E7035" i="2"/>
  <c r="C7036" i="2"/>
  <c r="N4493" i="2" l="1"/>
  <c r="D4494" i="2" s="1"/>
  <c r="A4493" i="2"/>
  <c r="L7036" i="2"/>
  <c r="K7036" i="2"/>
  <c r="E7036" i="2"/>
  <c r="F7035" i="2"/>
  <c r="G7035" i="2"/>
  <c r="C7037" i="2"/>
  <c r="H4494" i="2" l="1"/>
  <c r="I4494" i="2" s="1"/>
  <c r="M4494" i="2" s="1"/>
  <c r="A4494" i="2"/>
  <c r="N4494" i="2"/>
  <c r="D4495" i="2" s="1"/>
  <c r="L7037" i="2"/>
  <c r="K7037" i="2"/>
  <c r="E7037" i="2"/>
  <c r="G7036" i="2"/>
  <c r="F7036" i="2"/>
  <c r="C7038" i="2"/>
  <c r="H4495" i="2" l="1"/>
  <c r="A4495" i="2" s="1"/>
  <c r="L7038" i="2"/>
  <c r="K7038" i="2"/>
  <c r="E7038" i="2"/>
  <c r="F7037" i="2"/>
  <c r="G7037" i="2"/>
  <c r="C7039" i="2"/>
  <c r="N4495" i="2" l="1"/>
  <c r="D4496" i="2" s="1"/>
  <c r="I4495" i="2"/>
  <c r="M4495" i="2" s="1"/>
  <c r="L7039" i="2"/>
  <c r="K7039" i="2"/>
  <c r="E7039" i="2"/>
  <c r="F7038" i="2"/>
  <c r="G7038" i="2"/>
  <c r="C7040" i="2"/>
  <c r="H4496" i="2" l="1"/>
  <c r="A4496" i="2" s="1"/>
  <c r="L7040" i="2"/>
  <c r="K7040" i="2"/>
  <c r="E7040" i="2"/>
  <c r="F7039" i="2"/>
  <c r="G7039" i="2"/>
  <c r="C7041" i="2"/>
  <c r="N4496" i="2" l="1"/>
  <c r="D4497" i="2" s="1"/>
  <c r="I4496" i="2"/>
  <c r="M4496" i="2" s="1"/>
  <c r="H4497" i="2" s="1"/>
  <c r="L7041" i="2"/>
  <c r="E7041" i="2"/>
  <c r="K7041" i="2"/>
  <c r="F7040" i="2"/>
  <c r="G7040" i="2"/>
  <c r="C7042" i="2"/>
  <c r="N4497" i="2" l="1"/>
  <c r="D4498" i="2" s="1"/>
  <c r="I4497" i="2"/>
  <c r="M4497" i="2" s="1"/>
  <c r="A4497" i="2"/>
  <c r="L7042" i="2"/>
  <c r="E7042" i="2"/>
  <c r="K7042" i="2"/>
  <c r="F7041" i="2"/>
  <c r="G7041" i="2"/>
  <c r="C7043" i="2"/>
  <c r="H4498" i="2" l="1"/>
  <c r="I4498" i="2" s="1"/>
  <c r="M4498" i="2" s="1"/>
  <c r="A4498" i="2"/>
  <c r="L7043" i="2"/>
  <c r="E7043" i="2"/>
  <c r="K7043" i="2"/>
  <c r="F7042" i="2"/>
  <c r="G7042" i="2"/>
  <c r="C7044" i="2"/>
  <c r="N4498" i="2" l="1"/>
  <c r="D4499" i="2" s="1"/>
  <c r="L7044" i="2"/>
  <c r="E7044" i="2"/>
  <c r="K7044" i="2"/>
  <c r="F7043" i="2"/>
  <c r="G7043" i="2"/>
  <c r="C7045" i="2"/>
  <c r="H4499" i="2" l="1"/>
  <c r="N4499" i="2"/>
  <c r="D4500" i="2" s="1"/>
  <c r="I4499" i="2"/>
  <c r="M4499" i="2" s="1"/>
  <c r="A4499" i="2"/>
  <c r="L7045" i="2"/>
  <c r="E7045" i="2"/>
  <c r="K7045" i="2"/>
  <c r="F7044" i="2"/>
  <c r="G7044" i="2"/>
  <c r="C7046" i="2"/>
  <c r="H4500" i="2" l="1"/>
  <c r="A4500" i="2" s="1"/>
  <c r="L7046" i="2"/>
  <c r="E7046" i="2"/>
  <c r="K7046" i="2"/>
  <c r="F7045" i="2"/>
  <c r="G7045" i="2"/>
  <c r="C7047" i="2"/>
  <c r="N4500" i="2" l="1"/>
  <c r="D4501" i="2" s="1"/>
  <c r="I4500" i="2"/>
  <c r="M4500" i="2" s="1"/>
  <c r="L7047" i="2"/>
  <c r="K7047" i="2"/>
  <c r="E7047" i="2"/>
  <c r="F7046" i="2"/>
  <c r="G7046" i="2"/>
  <c r="C7048" i="2"/>
  <c r="H4501" i="2" l="1"/>
  <c r="A4501" i="2" s="1"/>
  <c r="N4501" i="2"/>
  <c r="D4502" i="2" s="1"/>
  <c r="I4501" i="2"/>
  <c r="M4501" i="2" s="1"/>
  <c r="L7048" i="2"/>
  <c r="K7048" i="2"/>
  <c r="E7048" i="2"/>
  <c r="F7047" i="2"/>
  <c r="G7047" i="2"/>
  <c r="C7049" i="2"/>
  <c r="H4502" i="2" l="1"/>
  <c r="N4502" i="2"/>
  <c r="D4503" i="2" s="1"/>
  <c r="I4502" i="2"/>
  <c r="M4502" i="2" s="1"/>
  <c r="A4502" i="2"/>
  <c r="L7049" i="2"/>
  <c r="K7049" i="2"/>
  <c r="E7049" i="2"/>
  <c r="G7048" i="2"/>
  <c r="F7048" i="2"/>
  <c r="C7050" i="2"/>
  <c r="H4503" i="2" l="1"/>
  <c r="A4503" i="2" s="1"/>
  <c r="L7050" i="2"/>
  <c r="K7050" i="2"/>
  <c r="E7050" i="2"/>
  <c r="F7049" i="2"/>
  <c r="G7049" i="2"/>
  <c r="C7051" i="2"/>
  <c r="I4503" i="2" l="1"/>
  <c r="M4503" i="2" s="1"/>
  <c r="N4503" i="2"/>
  <c r="D4504" i="2" s="1"/>
  <c r="L7051" i="2"/>
  <c r="E7051" i="2"/>
  <c r="K7051" i="2"/>
  <c r="F7050" i="2"/>
  <c r="G7050" i="2"/>
  <c r="C7052" i="2"/>
  <c r="H4504" i="2" l="1"/>
  <c r="N4504" i="2" s="1"/>
  <c r="D4505" i="2" s="1"/>
  <c r="E4505" i="2" s="1"/>
  <c r="F4505" i="2" s="1"/>
  <c r="L4504" i="2"/>
  <c r="A4504" i="2"/>
  <c r="I4504" i="2"/>
  <c r="M4504" i="2" s="1"/>
  <c r="H4505" i="2" s="1"/>
  <c r="N4505" i="2" s="1"/>
  <c r="L7052" i="2"/>
  <c r="K7052" i="2"/>
  <c r="E7052" i="2"/>
  <c r="G7051" i="2"/>
  <c r="F7051" i="2"/>
  <c r="C7053" i="2"/>
  <c r="G4505" i="2" l="1"/>
  <c r="D4506" i="2" s="1"/>
  <c r="A4505" i="2"/>
  <c r="I4505" i="2"/>
  <c r="M4505" i="2" s="1"/>
  <c r="H4506" i="2" s="1"/>
  <c r="L7053" i="2"/>
  <c r="E7053" i="2"/>
  <c r="K7053" i="2"/>
  <c r="F7052" i="2"/>
  <c r="G7052" i="2"/>
  <c r="C7054" i="2"/>
  <c r="I4506" i="2" l="1"/>
  <c r="M4506" i="2" s="1"/>
  <c r="N4506" i="2"/>
  <c r="D4507" i="2" s="1"/>
  <c r="E4507" i="2" s="1"/>
  <c r="F4507" i="2" s="1"/>
  <c r="G4507" i="2" s="1"/>
  <c r="A4506" i="2"/>
  <c r="H4507" i="2"/>
  <c r="L7054" i="2"/>
  <c r="K7054" i="2"/>
  <c r="E7054" i="2"/>
  <c r="G7053" i="2"/>
  <c r="F7053" i="2"/>
  <c r="C7055" i="2"/>
  <c r="I4507" i="2" l="1"/>
  <c r="M4507" i="2" s="1"/>
  <c r="N4507" i="2"/>
  <c r="D4508" i="2" s="1"/>
  <c r="A4507" i="2"/>
  <c r="L7055" i="2"/>
  <c r="E7055" i="2"/>
  <c r="K7055" i="2"/>
  <c r="F7054" i="2"/>
  <c r="G7054" i="2"/>
  <c r="C7056" i="2"/>
  <c r="E4508" i="2" l="1"/>
  <c r="H4508" i="2"/>
  <c r="L7056" i="2"/>
  <c r="E7056" i="2"/>
  <c r="K7056" i="2"/>
  <c r="F7055" i="2"/>
  <c r="G7055" i="2"/>
  <c r="C7057" i="2"/>
  <c r="N4508" i="2" l="1"/>
  <c r="I4508" i="2"/>
  <c r="M4508" i="2" s="1"/>
  <c r="A4508" i="2"/>
  <c r="F4508" i="2"/>
  <c r="G4508" i="2"/>
  <c r="D4509" i="2" s="1"/>
  <c r="L7057" i="2"/>
  <c r="E7057" i="2"/>
  <c r="K7057" i="2"/>
  <c r="F7056" i="2"/>
  <c r="G7056" i="2"/>
  <c r="C7058" i="2"/>
  <c r="H4509" i="2" l="1"/>
  <c r="E7058" i="2"/>
  <c r="K7058" i="2"/>
  <c r="G7057" i="2"/>
  <c r="F7057" i="2"/>
  <c r="C7059" i="2"/>
  <c r="I4509" i="2" l="1"/>
  <c r="M4509" i="2" s="1"/>
  <c r="N4509" i="2"/>
  <c r="D4510" i="2" s="1"/>
  <c r="A4509" i="2"/>
  <c r="K7059" i="2"/>
  <c r="E7059" i="2"/>
  <c r="F7058" i="2"/>
  <c r="G7058" i="2"/>
  <c r="C7060" i="2"/>
  <c r="H4510" i="2" l="1"/>
  <c r="K7060" i="2"/>
  <c r="E7060" i="2"/>
  <c r="F7059" i="2"/>
  <c r="G7059" i="2"/>
  <c r="C7061" i="2"/>
  <c r="N4510" i="2" l="1"/>
  <c r="D4511" i="2" s="1"/>
  <c r="I4510" i="2"/>
  <c r="M4510" i="2" s="1"/>
  <c r="A4510" i="2"/>
  <c r="K7061" i="2"/>
  <c r="E7061" i="2"/>
  <c r="G7060" i="2"/>
  <c r="F7060" i="2"/>
  <c r="C7062" i="2"/>
  <c r="H4511" i="2" l="1"/>
  <c r="N4511" i="2" s="1"/>
  <c r="D4512" i="2" s="1"/>
  <c r="L7062" i="2"/>
  <c r="K7062" i="2"/>
  <c r="F7061" i="2"/>
  <c r="G7061" i="2"/>
  <c r="C7063" i="2"/>
  <c r="A4511" i="2" l="1"/>
  <c r="I4511" i="2"/>
  <c r="M4511" i="2" s="1"/>
  <c r="H4512" i="2" s="1"/>
  <c r="L7063" i="2"/>
  <c r="K7063" i="2"/>
  <c r="C7064" i="2"/>
  <c r="N4512" i="2" l="1"/>
  <c r="D4513" i="2" s="1"/>
  <c r="A4512" i="2"/>
  <c r="I4512" i="2"/>
  <c r="M4512" i="2" s="1"/>
  <c r="H4513" i="2"/>
  <c r="I4513" i="2" s="1"/>
  <c r="M4513" i="2" s="1"/>
  <c r="A4513" i="2"/>
  <c r="L7064" i="2"/>
  <c r="K7064" i="2"/>
  <c r="C7065" i="2"/>
  <c r="N4513" i="2" l="1"/>
  <c r="D4514" i="2" s="1"/>
  <c r="H4514" i="2"/>
  <c r="L7065" i="2"/>
  <c r="K7065" i="2"/>
  <c r="C7066" i="2"/>
  <c r="I4514" i="2" l="1"/>
  <c r="M4514" i="2" s="1"/>
  <c r="N4514" i="2"/>
  <c r="D4515" i="2" s="1"/>
  <c r="A4514" i="2"/>
  <c r="L7066" i="2"/>
  <c r="K7066" i="2"/>
  <c r="E7066" i="2"/>
  <c r="C7067" i="2"/>
  <c r="H4515" i="2" l="1"/>
  <c r="L7067" i="2"/>
  <c r="K7067" i="2"/>
  <c r="E7067" i="2"/>
  <c r="F7066" i="2"/>
  <c r="G7066" i="2"/>
  <c r="C7068" i="2"/>
  <c r="N4515" i="2" l="1"/>
  <c r="D4516" i="2" s="1"/>
  <c r="I4515" i="2"/>
  <c r="M4515" i="2" s="1"/>
  <c r="A4515" i="2"/>
  <c r="L7068" i="2"/>
  <c r="K7068" i="2"/>
  <c r="E7068" i="2"/>
  <c r="G7067" i="2"/>
  <c r="F7067" i="2"/>
  <c r="C7069" i="2"/>
  <c r="H4516" i="2" l="1"/>
  <c r="I4516" i="2" s="1"/>
  <c r="M4516" i="2" s="1"/>
  <c r="L7069" i="2"/>
  <c r="K7069" i="2"/>
  <c r="E7069" i="2"/>
  <c r="F7068" i="2"/>
  <c r="G7068" i="2"/>
  <c r="C7070" i="2"/>
  <c r="A4516" i="2" l="1"/>
  <c r="N4516" i="2"/>
  <c r="D4517" i="2" s="1"/>
  <c r="L7070" i="2"/>
  <c r="K7070" i="2"/>
  <c r="E7070" i="2"/>
  <c r="F7069" i="2"/>
  <c r="G7069" i="2"/>
  <c r="C7071" i="2"/>
  <c r="H4517" i="2" l="1"/>
  <c r="I4517" i="2"/>
  <c r="M4517" i="2" s="1"/>
  <c r="N4517" i="2"/>
  <c r="D4518" i="2" s="1"/>
  <c r="A4517" i="2"/>
  <c r="L7071" i="2"/>
  <c r="K7071" i="2"/>
  <c r="E7071" i="2"/>
  <c r="F7070" i="2"/>
  <c r="G7070" i="2"/>
  <c r="C7072" i="2"/>
  <c r="H4518" i="2" l="1"/>
  <c r="L7072" i="2"/>
  <c r="E7072" i="2"/>
  <c r="K7072" i="2"/>
  <c r="F7071" i="2"/>
  <c r="G7071" i="2"/>
  <c r="C7073" i="2"/>
  <c r="I4518" i="2" l="1"/>
  <c r="M4518" i="2" s="1"/>
  <c r="N4518" i="2"/>
  <c r="D4519" i="2" s="1"/>
  <c r="A4518" i="2"/>
  <c r="L7073" i="2"/>
  <c r="E7073" i="2"/>
  <c r="K7073" i="2"/>
  <c r="F7072" i="2"/>
  <c r="G7072" i="2"/>
  <c r="C7074" i="2"/>
  <c r="H4519" i="2" l="1"/>
  <c r="L7074" i="2"/>
  <c r="E7074" i="2"/>
  <c r="K7074" i="2"/>
  <c r="F7073" i="2"/>
  <c r="G7073" i="2"/>
  <c r="C7075" i="2"/>
  <c r="I4519" i="2" l="1"/>
  <c r="M4519" i="2" s="1"/>
  <c r="N4519" i="2"/>
  <c r="D4520" i="2" s="1"/>
  <c r="A4519" i="2"/>
  <c r="L7075" i="2"/>
  <c r="E7075" i="2"/>
  <c r="K7075" i="2"/>
  <c r="F7074" i="2"/>
  <c r="G7074" i="2"/>
  <c r="C7076" i="2"/>
  <c r="H4520" i="2" l="1"/>
  <c r="L7076" i="2"/>
  <c r="E7076" i="2"/>
  <c r="K7076" i="2"/>
  <c r="F7075" i="2"/>
  <c r="G7075" i="2"/>
  <c r="C7077" i="2"/>
  <c r="I4520" i="2" l="1"/>
  <c r="M4520" i="2" s="1"/>
  <c r="N4520" i="2"/>
  <c r="D4521" i="2" s="1"/>
  <c r="A4520" i="2"/>
  <c r="L7077" i="2"/>
  <c r="E7077" i="2"/>
  <c r="K7077" i="2"/>
  <c r="F7076" i="2"/>
  <c r="G7076" i="2"/>
  <c r="C7078" i="2"/>
  <c r="H4521" i="2" l="1"/>
  <c r="L7078" i="2"/>
  <c r="K7078" i="2"/>
  <c r="E7078" i="2"/>
  <c r="F7077" i="2"/>
  <c r="G7077" i="2"/>
  <c r="C7079" i="2"/>
  <c r="I4521" i="2" l="1"/>
  <c r="M4521" i="2" s="1"/>
  <c r="N4521" i="2"/>
  <c r="D4522" i="2" s="1"/>
  <c r="A4521" i="2"/>
  <c r="L7079" i="2"/>
  <c r="K7079" i="2"/>
  <c r="E7079" i="2"/>
  <c r="F7078" i="2"/>
  <c r="G7078" i="2"/>
  <c r="C7080" i="2"/>
  <c r="H4522" i="2" l="1"/>
  <c r="N4522" i="2" s="1"/>
  <c r="D4523" i="2" s="1"/>
  <c r="L7080" i="2"/>
  <c r="K7080" i="2"/>
  <c r="E7080" i="2"/>
  <c r="G7079" i="2"/>
  <c r="F7079" i="2"/>
  <c r="C7081" i="2"/>
  <c r="A4522" i="2" l="1"/>
  <c r="I4522" i="2"/>
  <c r="M4522" i="2" s="1"/>
  <c r="H4523" i="2" s="1"/>
  <c r="L7081" i="2"/>
  <c r="K7081" i="2"/>
  <c r="E7081" i="2"/>
  <c r="F7080" i="2"/>
  <c r="G7080" i="2"/>
  <c r="C7082" i="2"/>
  <c r="I4523" i="2" l="1"/>
  <c r="M4523" i="2" s="1"/>
  <c r="A4523" i="2"/>
  <c r="N4523" i="2"/>
  <c r="D4524" i="2" s="1"/>
  <c r="L7082" i="2"/>
  <c r="K7082" i="2"/>
  <c r="E7082" i="2"/>
  <c r="F7081" i="2"/>
  <c r="G7081" i="2"/>
  <c r="C7083" i="2"/>
  <c r="H4524" i="2" l="1"/>
  <c r="N4524" i="2" s="1"/>
  <c r="D4525" i="2" s="1"/>
  <c r="L7083" i="2"/>
  <c r="K7083" i="2"/>
  <c r="E7083" i="2"/>
  <c r="G7082" i="2"/>
  <c r="F7082" i="2"/>
  <c r="C7084" i="2"/>
  <c r="A4524" i="2" l="1"/>
  <c r="I4524" i="2"/>
  <c r="M4524" i="2" s="1"/>
  <c r="H4525" i="2"/>
  <c r="I4525" i="2" s="1"/>
  <c r="M4525" i="2" s="1"/>
  <c r="N4525" i="2"/>
  <c r="D4526" i="2" s="1"/>
  <c r="A4525" i="2"/>
  <c r="L7084" i="2"/>
  <c r="E7084" i="2"/>
  <c r="K7084" i="2"/>
  <c r="F7083" i="2"/>
  <c r="G7083" i="2"/>
  <c r="C7085" i="2"/>
  <c r="H4526" i="2" l="1"/>
  <c r="L7085" i="2"/>
  <c r="K7085" i="2"/>
  <c r="E7085" i="2"/>
  <c r="F7084" i="2"/>
  <c r="G7084" i="2"/>
  <c r="C7086" i="2"/>
  <c r="I4526" i="2" l="1"/>
  <c r="M4526" i="2" s="1"/>
  <c r="N4526" i="2"/>
  <c r="D4527" i="2" s="1"/>
  <c r="A4526" i="2"/>
  <c r="L7086" i="2"/>
  <c r="E7086" i="2"/>
  <c r="K7086" i="2"/>
  <c r="G7085" i="2"/>
  <c r="F7085" i="2"/>
  <c r="C7087" i="2"/>
  <c r="H4527" i="2" l="1"/>
  <c r="L7087" i="2"/>
  <c r="E7087" i="2"/>
  <c r="K7087" i="2"/>
  <c r="F7086" i="2"/>
  <c r="G7086" i="2"/>
  <c r="C7088" i="2"/>
  <c r="I4527" i="2" l="1"/>
  <c r="M4527" i="2" s="1"/>
  <c r="N4527" i="2"/>
  <c r="D4528" i="2" s="1"/>
  <c r="A4527" i="2"/>
  <c r="L7088" i="2"/>
  <c r="E7088" i="2"/>
  <c r="K7088" i="2"/>
  <c r="F7087" i="2"/>
  <c r="G7087" i="2"/>
  <c r="C7089" i="2"/>
  <c r="H4528" i="2" l="1"/>
  <c r="E7089" i="2"/>
  <c r="K7089" i="2"/>
  <c r="G7088" i="2"/>
  <c r="F7088" i="2"/>
  <c r="C7090" i="2"/>
  <c r="N4528" i="2" l="1"/>
  <c r="D4529" i="2" s="1"/>
  <c r="I4528" i="2"/>
  <c r="M4528" i="2" s="1"/>
  <c r="A4528" i="2"/>
  <c r="K7090" i="2"/>
  <c r="E7090" i="2"/>
  <c r="F7089" i="2"/>
  <c r="G7089" i="2"/>
  <c r="C7091" i="2"/>
  <c r="H4529" i="2" l="1"/>
  <c r="N4529" i="2" s="1"/>
  <c r="D4530" i="2" s="1"/>
  <c r="K7091" i="2"/>
  <c r="E7091" i="2"/>
  <c r="F7090" i="2"/>
  <c r="G7090" i="2"/>
  <c r="C7092" i="2"/>
  <c r="A4529" i="2" l="1"/>
  <c r="I4529" i="2"/>
  <c r="M4529" i="2" s="1"/>
  <c r="H4530" i="2"/>
  <c r="I4530" i="2" s="1"/>
  <c r="M4530" i="2" s="1"/>
  <c r="E4661" i="2"/>
  <c r="F4661" i="2" s="1"/>
  <c r="G4661" i="2" s="1"/>
  <c r="K7092" i="2"/>
  <c r="G7091" i="2"/>
  <c r="F7091" i="2"/>
  <c r="C7093" i="2"/>
  <c r="A4530" i="2" l="1"/>
  <c r="N4530" i="2"/>
  <c r="D4531" i="2" s="1"/>
  <c r="L7093" i="2"/>
  <c r="K7093" i="2"/>
  <c r="C7094" i="2"/>
  <c r="H4531" i="2" l="1"/>
  <c r="N4531" i="2" s="1"/>
  <c r="D4532" i="2" s="1"/>
  <c r="A4531" i="2"/>
  <c r="L7094" i="2"/>
  <c r="K7094" i="2"/>
  <c r="C7095" i="2"/>
  <c r="I4531" i="2" l="1"/>
  <c r="M4531" i="2" s="1"/>
  <c r="H4532" i="2" s="1"/>
  <c r="L7095" i="2"/>
  <c r="K7095" i="2"/>
  <c r="C7096" i="2"/>
  <c r="L4532" i="2" l="1"/>
  <c r="A4532" i="2"/>
  <c r="N4532" i="2"/>
  <c r="D4533" i="2" s="1"/>
  <c r="I4532" i="2"/>
  <c r="M4532" i="2" s="1"/>
  <c r="L7096" i="2"/>
  <c r="K7096" i="2"/>
  <c r="E7096" i="2"/>
  <c r="C7097" i="2"/>
  <c r="H4533" i="2" l="1"/>
  <c r="I4533" i="2" s="1"/>
  <c r="M4533" i="2" s="1"/>
  <c r="L7097" i="2"/>
  <c r="K7097" i="2"/>
  <c r="E7097" i="2"/>
  <c r="F7096" i="2"/>
  <c r="G7096" i="2"/>
  <c r="C7098" i="2"/>
  <c r="A4533" i="2" l="1"/>
  <c r="N4533" i="2"/>
  <c r="D4534" i="2" s="1"/>
  <c r="L7098" i="2"/>
  <c r="K7098" i="2"/>
  <c r="E7098" i="2"/>
  <c r="G7097" i="2"/>
  <c r="F7097" i="2"/>
  <c r="C7099" i="2"/>
  <c r="H4534" i="2" l="1"/>
  <c r="L4534" i="2" s="1"/>
  <c r="N4534" i="2"/>
  <c r="D4535" i="2" s="1"/>
  <c r="I4534" i="2"/>
  <c r="M4534" i="2" s="1"/>
  <c r="A4534" i="2"/>
  <c r="L7099" i="2"/>
  <c r="E4660" i="2"/>
  <c r="K7099" i="2"/>
  <c r="E7099" i="2"/>
  <c r="F7098" i="2"/>
  <c r="G7098" i="2"/>
  <c r="C7100" i="2"/>
  <c r="H4535" i="2" l="1"/>
  <c r="N4535" i="2" s="1"/>
  <c r="D4536" i="2" s="1"/>
  <c r="E4536" i="2" s="1"/>
  <c r="L7100" i="2"/>
  <c r="F4660" i="2"/>
  <c r="G4660" i="2"/>
  <c r="K7100" i="2"/>
  <c r="E7100" i="2"/>
  <c r="F7099" i="2"/>
  <c r="G7099" i="2"/>
  <c r="C7101" i="2"/>
  <c r="L4535" i="2" l="1"/>
  <c r="A4535" i="2"/>
  <c r="I4535" i="2"/>
  <c r="M4535" i="2" s="1"/>
  <c r="H4536" i="2" s="1"/>
  <c r="F4536" i="2"/>
  <c r="G4536" i="2"/>
  <c r="L7101" i="2"/>
  <c r="K7101" i="2"/>
  <c r="E7101" i="2"/>
  <c r="F7100" i="2"/>
  <c r="G7100" i="2"/>
  <c r="C7102" i="2"/>
  <c r="N4536" i="2" l="1"/>
  <c r="D4537" i="2" s="1"/>
  <c r="A4536" i="2"/>
  <c r="I4536" i="2"/>
  <c r="M4536" i="2" s="1"/>
  <c r="H4537" i="2" s="1"/>
  <c r="E4598" i="2"/>
  <c r="F4598" i="2" s="1"/>
  <c r="L7102" i="2"/>
  <c r="E7102" i="2"/>
  <c r="K7102" i="2"/>
  <c r="F7101" i="2"/>
  <c r="G7101" i="2"/>
  <c r="C7103" i="2"/>
  <c r="I4537" i="2" l="1"/>
  <c r="M4537" i="2" s="1"/>
  <c r="N4537" i="2"/>
  <c r="A4537" i="2"/>
  <c r="G4598" i="2"/>
  <c r="L7103" i="2"/>
  <c r="E7103" i="2"/>
  <c r="K7103" i="2"/>
  <c r="F7102" i="2"/>
  <c r="G7102" i="2"/>
  <c r="C7104" i="2"/>
  <c r="H4538" i="2" l="1"/>
  <c r="D4538" i="2"/>
  <c r="L7104" i="2"/>
  <c r="E7104" i="2"/>
  <c r="K7104" i="2"/>
  <c r="F7103" i="2"/>
  <c r="G7103" i="2"/>
  <c r="C7105" i="2"/>
  <c r="A4538" i="2" l="1"/>
  <c r="E4538" i="2"/>
  <c r="I4538" i="2"/>
  <c r="M4538" i="2" s="1"/>
  <c r="N4538" i="2"/>
  <c r="H4539" i="2" s="1"/>
  <c r="L7105" i="2"/>
  <c r="E7105" i="2"/>
  <c r="K7105" i="2"/>
  <c r="F7104" i="2"/>
  <c r="G7104" i="2"/>
  <c r="C7106" i="2"/>
  <c r="I4539" i="2" l="1"/>
  <c r="M4539" i="2" s="1"/>
  <c r="G4538" i="2"/>
  <c r="D4539" i="2" s="1"/>
  <c r="N4539" i="2" s="1"/>
  <c r="H4540" i="2" s="1"/>
  <c r="F4538" i="2"/>
  <c r="L7106" i="2"/>
  <c r="E7106" i="2"/>
  <c r="K7106" i="2"/>
  <c r="F7105" i="2"/>
  <c r="G7105" i="2"/>
  <c r="C7107" i="2"/>
  <c r="I4540" i="2" l="1"/>
  <c r="M4540" i="2" s="1"/>
  <c r="A4539" i="2"/>
  <c r="D4540" i="2"/>
  <c r="L7107" i="2"/>
  <c r="E7107" i="2"/>
  <c r="K7107" i="2"/>
  <c r="F7106" i="2"/>
  <c r="G7106" i="2"/>
  <c r="C7108" i="2"/>
  <c r="A4540" i="2" l="1"/>
  <c r="N4540" i="2"/>
  <c r="H4541" i="2" s="1"/>
  <c r="L7108" i="2"/>
  <c r="K7108" i="2"/>
  <c r="E7108" i="2"/>
  <c r="F7107" i="2"/>
  <c r="G7107" i="2"/>
  <c r="C7109" i="2"/>
  <c r="I4541" i="2" l="1"/>
  <c r="M4541" i="2" s="1"/>
  <c r="D4541" i="2"/>
  <c r="A4541" i="2" s="1"/>
  <c r="L7109" i="2"/>
  <c r="K7109" i="2"/>
  <c r="E7109" i="2"/>
  <c r="F7108" i="2"/>
  <c r="G7108" i="2"/>
  <c r="C7110" i="2"/>
  <c r="N4541" i="2" l="1"/>
  <c r="L7110" i="2"/>
  <c r="K7110" i="2"/>
  <c r="E7110" i="2"/>
  <c r="G7109" i="2"/>
  <c r="F7109" i="2"/>
  <c r="C7111" i="2"/>
  <c r="D4542" i="2" l="1"/>
  <c r="H4542" i="2"/>
  <c r="L7111" i="2"/>
  <c r="K7111" i="2"/>
  <c r="E7111" i="2"/>
  <c r="F7110" i="2"/>
  <c r="G7110" i="2"/>
  <c r="C7112" i="2"/>
  <c r="I4542" i="2" l="1"/>
  <c r="M4542" i="2" s="1"/>
  <c r="N4542" i="2"/>
  <c r="D4543" i="2" s="1"/>
  <c r="A4542" i="2"/>
  <c r="L7112" i="2"/>
  <c r="K7112" i="2"/>
  <c r="E7112" i="2"/>
  <c r="F7111" i="2"/>
  <c r="G7111" i="2"/>
  <c r="C7113" i="2"/>
  <c r="H4543" i="2" l="1"/>
  <c r="L7113" i="2"/>
  <c r="K7113" i="2"/>
  <c r="E7113" i="2"/>
  <c r="F7112" i="2"/>
  <c r="G7112" i="2"/>
  <c r="C7114" i="2"/>
  <c r="N4543" i="2" l="1"/>
  <c r="D4544" i="2" s="1"/>
  <c r="I4543" i="2"/>
  <c r="M4543" i="2" s="1"/>
  <c r="A4543" i="2"/>
  <c r="L7114" i="2"/>
  <c r="E7114" i="2"/>
  <c r="K7114" i="2"/>
  <c r="F7113" i="2"/>
  <c r="G7113" i="2"/>
  <c r="C7115" i="2"/>
  <c r="H4544" i="2" l="1"/>
  <c r="I4544" i="2" s="1"/>
  <c r="M4544" i="2" s="1"/>
  <c r="L7115" i="2"/>
  <c r="L4687" i="2"/>
  <c r="K7115" i="2"/>
  <c r="E7115" i="2"/>
  <c r="G7114" i="2"/>
  <c r="F7114" i="2"/>
  <c r="C7116" i="2"/>
  <c r="A4544" i="2" l="1"/>
  <c r="N4544" i="2"/>
  <c r="D4545" i="2" s="1"/>
  <c r="L7116" i="2"/>
  <c r="E7116" i="2"/>
  <c r="K7116" i="2"/>
  <c r="G7115" i="2"/>
  <c r="F7115" i="2"/>
  <c r="C7117" i="2"/>
  <c r="H4545" i="2" l="1"/>
  <c r="N4545" i="2"/>
  <c r="D4546" i="2" s="1"/>
  <c r="I4545" i="2"/>
  <c r="M4545" i="2" s="1"/>
  <c r="A4545" i="2"/>
  <c r="L7117" i="2"/>
  <c r="E7117" i="2"/>
  <c r="K7117" i="2"/>
  <c r="F7116" i="2"/>
  <c r="G7116" i="2"/>
  <c r="C7118" i="2"/>
  <c r="H4546" i="2" l="1"/>
  <c r="I4546" i="2" s="1"/>
  <c r="M4546" i="2" s="1"/>
  <c r="L7118" i="2"/>
  <c r="L4688" i="2"/>
  <c r="E7118" i="2"/>
  <c r="K7118" i="2"/>
  <c r="F7117" i="2"/>
  <c r="G7117" i="2"/>
  <c r="C7119" i="2"/>
  <c r="A4546" i="2" l="1"/>
  <c r="N4546" i="2"/>
  <c r="D4547" i="2" s="1"/>
  <c r="E7119" i="2"/>
  <c r="K7119" i="2"/>
  <c r="F7118" i="2"/>
  <c r="G7118" i="2"/>
  <c r="C7120" i="2"/>
  <c r="H4547" i="2" l="1"/>
  <c r="A4547" i="2" s="1"/>
  <c r="I4547" i="2"/>
  <c r="M4547" i="2" s="1"/>
  <c r="E7120" i="2"/>
  <c r="K7120" i="2"/>
  <c r="F7119" i="2"/>
  <c r="G7119" i="2"/>
  <c r="C7121" i="2"/>
  <c r="N4547" i="2" l="1"/>
  <c r="D4548" i="2" s="1"/>
  <c r="H4548" i="2"/>
  <c r="A4548" i="2" s="1"/>
  <c r="E7121" i="2"/>
  <c r="K7121" i="2"/>
  <c r="F7120" i="2"/>
  <c r="G7120" i="2"/>
  <c r="C7122" i="2"/>
  <c r="I4548" i="2" l="1"/>
  <c r="M4548" i="2" s="1"/>
  <c r="N4548" i="2"/>
  <c r="D4549" i="2" s="1"/>
  <c r="H4549" i="2"/>
  <c r="I4549" i="2" s="1"/>
  <c r="M4549" i="2" s="1"/>
  <c r="K7122" i="2"/>
  <c r="E7122" i="2"/>
  <c r="G7121" i="2"/>
  <c r="F7121" i="2"/>
  <c r="C7123" i="2"/>
  <c r="A4549" i="2" l="1"/>
  <c r="N4549" i="2"/>
  <c r="D4550" i="2" s="1"/>
  <c r="L7123" i="2"/>
  <c r="K7123" i="2"/>
  <c r="F7122" i="2"/>
  <c r="G7122" i="2"/>
  <c r="C7124" i="2"/>
  <c r="H4550" i="2" l="1"/>
  <c r="I4550" i="2" s="1"/>
  <c r="M4550" i="2" s="1"/>
  <c r="L7124" i="2"/>
  <c r="K7124" i="2"/>
  <c r="C7125" i="2"/>
  <c r="A4550" i="2" l="1"/>
  <c r="N4550" i="2"/>
  <c r="D4551" i="2" s="1"/>
  <c r="L7125" i="2"/>
  <c r="K7125" i="2"/>
  <c r="C7126" i="2"/>
  <c r="H4551" i="2" l="1"/>
  <c r="N4551" i="2"/>
  <c r="D4552" i="2" s="1"/>
  <c r="I4551" i="2"/>
  <c r="M4551" i="2" s="1"/>
  <c r="A4551" i="2"/>
  <c r="L7126" i="2"/>
  <c r="K7126" i="2"/>
  <c r="C7127" i="2"/>
  <c r="H4552" i="2" l="1"/>
  <c r="N4552" i="2" s="1"/>
  <c r="D4553" i="2" s="1"/>
  <c r="L7127" i="2"/>
  <c r="K7127" i="2"/>
  <c r="E7127" i="2"/>
  <c r="C7128" i="2"/>
  <c r="A4552" i="2" l="1"/>
  <c r="I4552" i="2"/>
  <c r="M4552" i="2" s="1"/>
  <c r="H4553" i="2" s="1"/>
  <c r="A4553" i="2" s="1"/>
  <c r="L7128" i="2"/>
  <c r="K7128" i="2"/>
  <c r="E7128" i="2"/>
  <c r="F7127" i="2"/>
  <c r="G7127" i="2"/>
  <c r="C7129" i="2"/>
  <c r="I4553" i="2" l="1"/>
  <c r="M4553" i="2" s="1"/>
  <c r="N4553" i="2"/>
  <c r="D4554" i="2" s="1"/>
  <c r="L7129" i="2"/>
  <c r="K7129" i="2"/>
  <c r="E7129" i="2"/>
  <c r="G7128" i="2"/>
  <c r="F7128" i="2"/>
  <c r="C7130" i="2"/>
  <c r="H4554" i="2" l="1"/>
  <c r="N4554" i="2" s="1"/>
  <c r="D4555" i="2" s="1"/>
  <c r="L7130" i="2"/>
  <c r="K7130" i="2"/>
  <c r="E7130" i="2"/>
  <c r="F7129" i="2"/>
  <c r="G7129" i="2"/>
  <c r="C7131" i="2"/>
  <c r="I4554" i="2" l="1"/>
  <c r="M4554" i="2" s="1"/>
  <c r="H4555" i="2" s="1"/>
  <c r="A4555" i="2" s="1"/>
  <c r="A4554" i="2"/>
  <c r="N4555" i="2"/>
  <c r="D4556" i="2" s="1"/>
  <c r="I4555" i="2"/>
  <c r="M4555" i="2" s="1"/>
  <c r="L7131" i="2"/>
  <c r="K7131" i="2"/>
  <c r="E7131" i="2"/>
  <c r="F7130" i="2"/>
  <c r="G7130" i="2"/>
  <c r="C7132" i="2"/>
  <c r="H4556" i="2" l="1"/>
  <c r="A4556" i="2" s="1"/>
  <c r="N4556" i="2"/>
  <c r="D4557" i="2" s="1"/>
  <c r="I4556" i="2"/>
  <c r="M4556" i="2" s="1"/>
  <c r="L7132" i="2"/>
  <c r="K7132" i="2"/>
  <c r="E7132" i="2"/>
  <c r="F7131" i="2"/>
  <c r="G7131" i="2"/>
  <c r="C7133" i="2"/>
  <c r="H4557" i="2" l="1"/>
  <c r="N4557" i="2"/>
  <c r="D4558" i="2" s="1"/>
  <c r="I4557" i="2"/>
  <c r="M4557" i="2" s="1"/>
  <c r="A4557" i="2"/>
  <c r="L7133" i="2"/>
  <c r="E7133" i="2"/>
  <c r="K7133" i="2"/>
  <c r="F7132" i="2"/>
  <c r="G7132" i="2"/>
  <c r="C7134" i="2"/>
  <c r="H4558" i="2" l="1"/>
  <c r="N4558" i="2" s="1"/>
  <c r="D4559" i="2" s="1"/>
  <c r="L7134" i="2"/>
  <c r="E7134" i="2"/>
  <c r="K7134" i="2"/>
  <c r="F7133" i="2"/>
  <c r="G7133" i="2"/>
  <c r="C7135" i="2"/>
  <c r="A4558" i="2" l="1"/>
  <c r="I4558" i="2"/>
  <c r="M4558" i="2" s="1"/>
  <c r="H4559" i="2"/>
  <c r="N4559" i="2" s="1"/>
  <c r="D4560" i="2" s="1"/>
  <c r="L7135" i="2"/>
  <c r="E7135" i="2"/>
  <c r="K7135" i="2"/>
  <c r="F7134" i="2"/>
  <c r="G7134" i="2"/>
  <c r="C7136" i="2"/>
  <c r="I4559" i="2" l="1"/>
  <c r="M4559" i="2" s="1"/>
  <c r="A4559" i="2"/>
  <c r="H4560" i="2"/>
  <c r="A4560" i="2" s="1"/>
  <c r="L7136" i="2"/>
  <c r="E7136" i="2"/>
  <c r="K7136" i="2"/>
  <c r="F7135" i="2"/>
  <c r="G7135" i="2"/>
  <c r="C7137" i="2"/>
  <c r="I4560" i="2" l="1"/>
  <c r="M4560" i="2" s="1"/>
  <c r="N4560" i="2"/>
  <c r="D4561" i="2" s="1"/>
  <c r="L7137" i="2"/>
  <c r="E7137" i="2"/>
  <c r="K7137" i="2"/>
  <c r="F7136" i="2"/>
  <c r="G7136" i="2"/>
  <c r="C7138" i="2"/>
  <c r="H4561" i="2" l="1"/>
  <c r="A4561" i="2" s="1"/>
  <c r="L7138" i="2"/>
  <c r="E7138" i="2"/>
  <c r="K7138" i="2"/>
  <c r="F7137" i="2"/>
  <c r="G7137" i="2"/>
  <c r="C7139" i="2"/>
  <c r="N4561" i="2" l="1"/>
  <c r="D4562" i="2" s="1"/>
  <c r="I4561" i="2"/>
  <c r="M4561" i="2" s="1"/>
  <c r="H4562" i="2" s="1"/>
  <c r="L7139" i="2"/>
  <c r="K7139" i="2"/>
  <c r="E7139" i="2"/>
  <c r="F7138" i="2"/>
  <c r="G7138" i="2"/>
  <c r="C7140" i="2"/>
  <c r="I4562" i="2" l="1"/>
  <c r="M4562" i="2" s="1"/>
  <c r="N4562" i="2"/>
  <c r="D4563" i="2" s="1"/>
  <c r="A4562" i="2"/>
  <c r="L7140" i="2"/>
  <c r="K7140" i="2"/>
  <c r="E7140" i="2"/>
  <c r="F7139" i="2"/>
  <c r="G7139" i="2"/>
  <c r="C7141" i="2"/>
  <c r="H4563" i="2" l="1"/>
  <c r="L7141" i="2"/>
  <c r="K7141" i="2"/>
  <c r="E7141" i="2"/>
  <c r="G7140" i="2"/>
  <c r="F7140" i="2"/>
  <c r="C7142" i="2"/>
  <c r="A4563" i="2" l="1"/>
  <c r="L4563" i="2"/>
  <c r="N4563" i="2"/>
  <c r="D4564" i="2" s="1"/>
  <c r="I4563" i="2"/>
  <c r="M4563" i="2" s="1"/>
  <c r="L7142" i="2"/>
  <c r="K7142" i="2"/>
  <c r="E7142" i="2"/>
  <c r="F7141" i="2"/>
  <c r="G7141" i="2"/>
  <c r="C7143" i="2"/>
  <c r="H4564" i="2" l="1"/>
  <c r="I4564" i="2" s="1"/>
  <c r="M4564" i="2" s="1"/>
  <c r="L7143" i="2"/>
  <c r="E4691" i="2"/>
  <c r="K7143" i="2"/>
  <c r="E7143" i="2"/>
  <c r="F7142" i="2"/>
  <c r="G7142" i="2"/>
  <c r="C7144" i="2"/>
  <c r="A4564" i="2" l="1"/>
  <c r="N4564" i="2"/>
  <c r="D4565" i="2" s="1"/>
  <c r="L7144" i="2"/>
  <c r="E4690" i="2"/>
  <c r="F4690" i="2" s="1"/>
  <c r="G4690" i="2" s="1"/>
  <c r="G4691" i="2"/>
  <c r="F4691" i="2"/>
  <c r="K7144" i="2"/>
  <c r="E7144" i="2"/>
  <c r="G7143" i="2"/>
  <c r="F7143" i="2"/>
  <c r="C7145" i="2"/>
  <c r="H4565" i="2" l="1"/>
  <c r="A4565" i="2" s="1"/>
  <c r="L4565" i="2"/>
  <c r="L7145" i="2"/>
  <c r="L4625" i="2"/>
  <c r="E7145" i="2"/>
  <c r="K7145" i="2"/>
  <c r="F7144" i="2"/>
  <c r="G7144" i="2"/>
  <c r="C7146" i="2"/>
  <c r="I4565" i="2" l="1"/>
  <c r="M4565" i="2" s="1"/>
  <c r="N4565" i="2"/>
  <c r="D4566" i="2" s="1"/>
  <c r="E4566" i="2" s="1"/>
  <c r="F4566" i="2" s="1"/>
  <c r="G4566" i="2" s="1"/>
  <c r="H4566" i="2"/>
  <c r="A4566" i="2" s="1"/>
  <c r="L7146" i="2"/>
  <c r="E7146" i="2"/>
  <c r="K7146" i="2"/>
  <c r="G7145" i="2"/>
  <c r="F7145" i="2"/>
  <c r="C7147" i="2"/>
  <c r="I4566" i="2" l="1"/>
  <c r="M4566" i="2" s="1"/>
  <c r="N4566" i="2"/>
  <c r="D4567" i="2" s="1"/>
  <c r="E4567" i="2" s="1"/>
  <c r="L7147" i="2"/>
  <c r="K7147" i="2"/>
  <c r="E7147" i="2"/>
  <c r="G7146" i="2"/>
  <c r="F7146" i="2"/>
  <c r="C7148" i="2"/>
  <c r="F4567" i="2" l="1"/>
  <c r="G4567" i="2"/>
  <c r="H4567" i="2"/>
  <c r="L7148" i="2"/>
  <c r="E7148" i="2"/>
  <c r="K7148" i="2"/>
  <c r="F7147" i="2"/>
  <c r="G7147" i="2"/>
  <c r="C7149" i="2"/>
  <c r="N4567" i="2" l="1"/>
  <c r="D4568" i="2" s="1"/>
  <c r="E4568" i="2" s="1"/>
  <c r="I4567" i="2"/>
  <c r="M4567" i="2" s="1"/>
  <c r="H4568" i="2" s="1"/>
  <c r="A4567" i="2"/>
  <c r="L7149" i="2"/>
  <c r="E7149" i="2"/>
  <c r="K7149" i="2"/>
  <c r="F7148" i="2"/>
  <c r="G7148" i="2"/>
  <c r="C7150" i="2"/>
  <c r="F4568" i="2" l="1"/>
  <c r="G4568" i="2"/>
  <c r="I4568" i="2"/>
  <c r="M4568" i="2" s="1"/>
  <c r="N4568" i="2"/>
  <c r="H4569" i="2" s="1"/>
  <c r="A4568" i="2"/>
  <c r="E7150" i="2"/>
  <c r="K7150" i="2"/>
  <c r="F7149" i="2"/>
  <c r="G7149" i="2"/>
  <c r="C7151" i="2"/>
  <c r="D4569" i="2" l="1"/>
  <c r="N4569" i="2" s="1"/>
  <c r="I4569" i="2"/>
  <c r="M4569" i="2" s="1"/>
  <c r="K7151" i="2"/>
  <c r="E7151" i="2"/>
  <c r="F7150" i="2"/>
  <c r="G7150" i="2"/>
  <c r="C7152" i="2"/>
  <c r="E4569" i="2" l="1"/>
  <c r="A4569" i="2"/>
  <c r="K7152" i="2"/>
  <c r="E7152" i="2"/>
  <c r="F7151" i="2"/>
  <c r="G7151" i="2"/>
  <c r="C7153" i="2"/>
  <c r="F4569" i="2" l="1"/>
  <c r="G4569" i="2"/>
  <c r="D4570" i="2" s="1"/>
  <c r="H4570" i="2"/>
  <c r="E7153" i="2"/>
  <c r="K7153" i="2"/>
  <c r="G7152" i="2"/>
  <c r="F7152" i="2"/>
  <c r="C7154" i="2"/>
  <c r="A4570" i="2" l="1"/>
  <c r="I4570" i="2"/>
  <c r="M4570" i="2" s="1"/>
  <c r="N4570" i="2"/>
  <c r="H4571" i="2" s="1"/>
  <c r="L7154" i="2"/>
  <c r="K7154" i="2"/>
  <c r="G7153" i="2"/>
  <c r="F7153" i="2"/>
  <c r="C7155" i="2"/>
  <c r="I4571" i="2" l="1"/>
  <c r="M4571" i="2" s="1"/>
  <c r="D4571" i="2"/>
  <c r="L7155" i="2"/>
  <c r="E7155" i="2"/>
  <c r="K7155" i="2"/>
  <c r="C7156" i="2"/>
  <c r="A4571" i="2" l="1"/>
  <c r="N4571" i="2"/>
  <c r="H4572" i="2" s="1"/>
  <c r="L7156" i="2"/>
  <c r="K7156" i="2"/>
  <c r="F7155" i="2"/>
  <c r="G7155" i="2"/>
  <c r="C7157" i="2"/>
  <c r="I4572" i="2" l="1"/>
  <c r="M4572" i="2" s="1"/>
  <c r="D4572" i="2"/>
  <c r="L7157" i="2"/>
  <c r="K7157" i="2"/>
  <c r="C7158" i="2"/>
  <c r="A4572" i="2" l="1"/>
  <c r="N4572" i="2"/>
  <c r="H4573" i="2" s="1"/>
  <c r="L7158" i="2"/>
  <c r="K7158" i="2"/>
  <c r="E7158" i="2"/>
  <c r="C7159" i="2"/>
  <c r="I4573" i="2" l="1"/>
  <c r="M4573" i="2" s="1"/>
  <c r="D4573" i="2"/>
  <c r="A4573" i="2" s="1"/>
  <c r="L7159" i="2"/>
  <c r="K7159" i="2"/>
  <c r="E7159" i="2"/>
  <c r="F7158" i="2"/>
  <c r="G7158" i="2"/>
  <c r="C7160" i="2"/>
  <c r="N4573" i="2" l="1"/>
  <c r="L7160" i="2"/>
  <c r="L4718" i="2"/>
  <c r="K7160" i="2"/>
  <c r="E7160" i="2"/>
  <c r="G7159" i="2"/>
  <c r="F7159" i="2"/>
  <c r="C7161" i="2"/>
  <c r="D4574" i="2" l="1"/>
  <c r="H4574" i="2"/>
  <c r="L7161" i="2"/>
  <c r="K7161" i="2"/>
  <c r="E7161" i="2"/>
  <c r="F7160" i="2"/>
  <c r="G7160" i="2"/>
  <c r="C7162" i="2"/>
  <c r="I4574" i="2" l="1"/>
  <c r="M4574" i="2" s="1"/>
  <c r="N4574" i="2"/>
  <c r="D4575" i="2" s="1"/>
  <c r="A4574" i="2"/>
  <c r="L7162" i="2"/>
  <c r="K7162" i="2"/>
  <c r="E7162" i="2"/>
  <c r="F7161" i="2"/>
  <c r="G7161" i="2"/>
  <c r="C7163" i="2"/>
  <c r="H4575" i="2" l="1"/>
  <c r="L7163" i="2"/>
  <c r="K7163" i="2"/>
  <c r="E7163" i="2"/>
  <c r="F7162" i="2"/>
  <c r="G7162" i="2"/>
  <c r="C7164" i="2"/>
  <c r="N4575" i="2" l="1"/>
  <c r="D4576" i="2" s="1"/>
  <c r="I4575" i="2"/>
  <c r="M4575" i="2" s="1"/>
  <c r="A4575" i="2"/>
  <c r="L7164" i="2"/>
  <c r="E7164" i="2"/>
  <c r="K7164" i="2"/>
  <c r="F7163" i="2"/>
  <c r="G7163" i="2"/>
  <c r="C7165" i="2"/>
  <c r="H4576" i="2" l="1"/>
  <c r="N4576" i="2" s="1"/>
  <c r="D4577" i="2" s="1"/>
  <c r="A4576" i="2"/>
  <c r="L7165" i="2"/>
  <c r="E7165" i="2"/>
  <c r="K7165" i="2"/>
  <c r="F7164" i="2"/>
  <c r="G7164" i="2"/>
  <c r="C7166" i="2"/>
  <c r="I4576" i="2" l="1"/>
  <c r="M4576" i="2" s="1"/>
  <c r="H4577" i="2" s="1"/>
  <c r="N4577" i="2" s="1"/>
  <c r="D4578" i="2" s="1"/>
  <c r="L7166" i="2"/>
  <c r="E7166" i="2"/>
  <c r="K7166" i="2"/>
  <c r="F7165" i="2"/>
  <c r="G7165" i="2"/>
  <c r="C7167" i="2"/>
  <c r="A4577" i="2" l="1"/>
  <c r="I4577" i="2"/>
  <c r="M4577" i="2" s="1"/>
  <c r="H4578" i="2" s="1"/>
  <c r="I4578" i="2" s="1"/>
  <c r="M4578" i="2" s="1"/>
  <c r="L7167" i="2"/>
  <c r="E7167" i="2"/>
  <c r="K7167" i="2"/>
  <c r="F7166" i="2"/>
  <c r="G7166" i="2"/>
  <c r="C7168" i="2"/>
  <c r="A4578" i="2" l="1"/>
  <c r="N4578" i="2"/>
  <c r="D4579" i="2" s="1"/>
  <c r="L7168" i="2"/>
  <c r="E7168" i="2"/>
  <c r="K7168" i="2"/>
  <c r="F7167" i="2"/>
  <c r="G7167" i="2"/>
  <c r="C7169" i="2"/>
  <c r="H4579" i="2" l="1"/>
  <c r="A4579" i="2" s="1"/>
  <c r="L7169" i="2"/>
  <c r="E7169" i="2"/>
  <c r="K7169" i="2"/>
  <c r="F7168" i="2"/>
  <c r="G7168" i="2"/>
  <c r="C7170" i="2"/>
  <c r="I4579" i="2" l="1"/>
  <c r="M4579" i="2" s="1"/>
  <c r="N4579" i="2"/>
  <c r="D4580" i="2" s="1"/>
  <c r="L7170" i="2"/>
  <c r="K7170" i="2"/>
  <c r="E7170" i="2"/>
  <c r="F7169" i="2"/>
  <c r="G7169" i="2"/>
  <c r="C7171" i="2"/>
  <c r="H4580" i="2" l="1"/>
  <c r="L7171" i="2"/>
  <c r="L4717" i="2"/>
  <c r="K7171" i="2"/>
  <c r="E7171" i="2"/>
  <c r="F7170" i="2"/>
  <c r="G7170" i="2"/>
  <c r="C7172" i="2"/>
  <c r="N4580" i="2" l="1"/>
  <c r="D4581" i="2" s="1"/>
  <c r="I4580" i="2"/>
  <c r="M4580" i="2" s="1"/>
  <c r="A4580" i="2"/>
  <c r="L7172" i="2"/>
  <c r="K7172" i="2"/>
  <c r="E7172" i="2"/>
  <c r="G7171" i="2"/>
  <c r="F7171" i="2"/>
  <c r="C7173" i="2"/>
  <c r="H4581" i="2" l="1"/>
  <c r="N4581" i="2" s="1"/>
  <c r="D4582" i="2" s="1"/>
  <c r="I4581" i="2"/>
  <c r="M4581" i="2" s="1"/>
  <c r="A4581" i="2"/>
  <c r="L7173" i="2"/>
  <c r="K7173" i="2"/>
  <c r="E7173" i="2"/>
  <c r="F7172" i="2"/>
  <c r="G7172" i="2"/>
  <c r="C7174" i="2"/>
  <c r="H4582" i="2" l="1"/>
  <c r="I4582" i="2" s="1"/>
  <c r="M4582" i="2" s="1"/>
  <c r="N4582" i="2"/>
  <c r="D4583" i="2" s="1"/>
  <c r="A4582" i="2"/>
  <c r="L7174" i="2"/>
  <c r="K7174" i="2"/>
  <c r="E7174" i="2"/>
  <c r="F7173" i="2"/>
  <c r="G7173" i="2"/>
  <c r="C7175" i="2"/>
  <c r="H4583" i="2" l="1"/>
  <c r="A4583" i="2" s="1"/>
  <c r="L7175" i="2"/>
  <c r="K7175" i="2"/>
  <c r="E7175" i="2"/>
  <c r="G7174" i="2"/>
  <c r="F7174" i="2"/>
  <c r="C7176" i="2"/>
  <c r="I4583" i="2" l="1"/>
  <c r="M4583" i="2" s="1"/>
  <c r="N4583" i="2"/>
  <c r="D4584" i="2" s="1"/>
  <c r="L7176" i="2"/>
  <c r="E7176" i="2"/>
  <c r="K7176" i="2"/>
  <c r="F7175" i="2"/>
  <c r="G7175" i="2"/>
  <c r="C7177" i="2"/>
  <c r="H4584" i="2" l="1"/>
  <c r="L7177" i="2"/>
  <c r="E7177" i="2"/>
  <c r="K7177" i="2"/>
  <c r="G7176" i="2"/>
  <c r="F7176" i="2"/>
  <c r="C7178" i="2"/>
  <c r="I4584" i="2" l="1"/>
  <c r="M4584" i="2" s="1"/>
  <c r="N4584" i="2"/>
  <c r="D4585" i="2" s="1"/>
  <c r="A4584" i="2"/>
  <c r="L7178" i="2"/>
  <c r="E7178" i="2"/>
  <c r="K7178" i="2"/>
  <c r="G7177" i="2"/>
  <c r="F7177" i="2"/>
  <c r="C7179" i="2"/>
  <c r="H4585" i="2" l="1"/>
  <c r="L7179" i="2"/>
  <c r="E7179" i="2"/>
  <c r="K7179" i="2"/>
  <c r="F7178" i="2"/>
  <c r="G7178" i="2"/>
  <c r="C7180" i="2"/>
  <c r="N4585" i="2" l="1"/>
  <c r="D4586" i="2" s="1"/>
  <c r="I4585" i="2"/>
  <c r="M4585" i="2" s="1"/>
  <c r="A4585" i="2"/>
  <c r="L7180" i="2"/>
  <c r="E7180" i="2"/>
  <c r="K7180" i="2"/>
  <c r="F7179" i="2"/>
  <c r="G7179" i="2"/>
  <c r="C7181" i="2"/>
  <c r="H4586" i="2" l="1"/>
  <c r="E7181" i="2"/>
  <c r="K7181" i="2"/>
  <c r="F7180" i="2"/>
  <c r="G7180" i="2"/>
  <c r="C7182" i="2"/>
  <c r="I4586" i="2" l="1"/>
  <c r="M4586" i="2" s="1"/>
  <c r="N4586" i="2"/>
  <c r="D4587" i="2" s="1"/>
  <c r="A4586" i="2"/>
  <c r="L7182" i="2"/>
  <c r="K7182" i="2"/>
  <c r="E7182" i="2"/>
  <c r="F7181" i="2"/>
  <c r="G7181" i="2"/>
  <c r="C7183" i="2"/>
  <c r="H4587" i="2" l="1"/>
  <c r="I4587" i="2" s="1"/>
  <c r="M4587" i="2" s="1"/>
  <c r="K7183" i="2"/>
  <c r="E7183" i="2"/>
  <c r="F7182" i="2"/>
  <c r="G7182" i="2"/>
  <c r="C7184" i="2"/>
  <c r="A4587" i="2" l="1"/>
  <c r="N4587" i="2"/>
  <c r="D4588" i="2" s="1"/>
  <c r="K7184" i="2"/>
  <c r="G7183" i="2"/>
  <c r="F7183" i="2"/>
  <c r="C7185" i="2"/>
  <c r="H4588" i="2" l="1"/>
  <c r="L7185" i="2"/>
  <c r="E4721" i="2"/>
  <c r="K7185" i="2"/>
  <c r="C7186" i="2"/>
  <c r="I4588" i="2" l="1"/>
  <c r="M4588" i="2" s="1"/>
  <c r="N4588" i="2"/>
  <c r="D4589" i="2" s="1"/>
  <c r="A4588" i="2"/>
  <c r="L7186" i="2"/>
  <c r="F4721" i="2"/>
  <c r="G4721" i="2"/>
  <c r="E7186" i="2"/>
  <c r="K7186" i="2"/>
  <c r="C7187" i="2"/>
  <c r="H4589" i="2" l="1"/>
  <c r="L7187" i="2"/>
  <c r="K7187" i="2"/>
  <c r="F7186" i="2"/>
  <c r="G7186" i="2"/>
  <c r="C7188" i="2"/>
  <c r="N4589" i="2" l="1"/>
  <c r="D4590" i="2" s="1"/>
  <c r="I4589" i="2"/>
  <c r="M4589" i="2" s="1"/>
  <c r="A4589" i="2"/>
  <c r="L7188" i="2"/>
  <c r="K7188" i="2"/>
  <c r="E7188" i="2"/>
  <c r="C7189" i="2"/>
  <c r="H4590" i="2" l="1"/>
  <c r="N4590" i="2" s="1"/>
  <c r="D4591" i="2" s="1"/>
  <c r="I4590" i="2"/>
  <c r="M4590" i="2" s="1"/>
  <c r="A4590" i="2"/>
  <c r="L7189" i="2"/>
  <c r="K7189" i="2"/>
  <c r="E7189" i="2"/>
  <c r="F7188" i="2"/>
  <c r="G7188" i="2"/>
  <c r="C7190" i="2"/>
  <c r="H4591" i="2" l="1"/>
  <c r="N4591" i="2" s="1"/>
  <c r="D4592" i="2" s="1"/>
  <c r="L7190" i="2"/>
  <c r="K7190" i="2"/>
  <c r="E7190" i="2"/>
  <c r="G7189" i="2"/>
  <c r="F7189" i="2"/>
  <c r="C7191" i="2"/>
  <c r="A4591" i="2" l="1"/>
  <c r="I4591" i="2"/>
  <c r="M4591" i="2" s="1"/>
  <c r="H4592" i="2" s="1"/>
  <c r="A4592" i="2" s="1"/>
  <c r="L7191" i="2"/>
  <c r="K7191" i="2"/>
  <c r="E7191" i="2"/>
  <c r="F7190" i="2"/>
  <c r="G7190" i="2"/>
  <c r="C7192" i="2"/>
  <c r="I4592" i="2" l="1"/>
  <c r="M4592" i="2" s="1"/>
  <c r="N4592" i="2"/>
  <c r="D4593" i="2" s="1"/>
  <c r="L7192" i="2"/>
  <c r="K7192" i="2"/>
  <c r="E7192" i="2"/>
  <c r="F7191" i="2"/>
  <c r="G7191" i="2"/>
  <c r="C7193" i="2"/>
  <c r="H4593" i="2" l="1"/>
  <c r="A4593" i="2" s="1"/>
  <c r="L4593" i="2"/>
  <c r="L7193" i="2"/>
  <c r="K7193" i="2"/>
  <c r="E7193" i="2"/>
  <c r="F7192" i="2"/>
  <c r="G7192" i="2"/>
  <c r="C7194" i="2"/>
  <c r="I4593" i="2" l="1"/>
  <c r="M4593" i="2" s="1"/>
  <c r="N4593" i="2"/>
  <c r="D4594" i="2" s="1"/>
  <c r="L7194" i="2"/>
  <c r="E7194" i="2"/>
  <c r="K7194" i="2"/>
  <c r="F7193" i="2"/>
  <c r="G7193" i="2"/>
  <c r="C7195" i="2"/>
  <c r="H4594" i="2" l="1"/>
  <c r="L4594" i="2" s="1"/>
  <c r="A4594" i="2"/>
  <c r="L7195" i="2"/>
  <c r="E7195" i="2"/>
  <c r="K7195" i="2"/>
  <c r="F7194" i="2"/>
  <c r="G7194" i="2"/>
  <c r="C7196" i="2"/>
  <c r="I4594" i="2" l="1"/>
  <c r="M4594" i="2" s="1"/>
  <c r="N4594" i="2"/>
  <c r="D4595" i="2" s="1"/>
  <c r="H4595" i="2"/>
  <c r="N4595" i="2" s="1"/>
  <c r="D4596" i="2" s="1"/>
  <c r="L4595" i="2"/>
  <c r="L4596" i="2"/>
  <c r="L7196" i="2"/>
  <c r="E7196" i="2"/>
  <c r="K7196" i="2"/>
  <c r="F7195" i="2"/>
  <c r="G7195" i="2"/>
  <c r="C7197" i="2"/>
  <c r="A4595" i="2" l="1"/>
  <c r="I4595" i="2"/>
  <c r="M4595" i="2" s="1"/>
  <c r="H4596" i="2" s="1"/>
  <c r="N4596" i="2" s="1"/>
  <c r="D4597" i="2" s="1"/>
  <c r="E4597" i="2" s="1"/>
  <c r="F4597" i="2" s="1"/>
  <c r="G4597" i="2" s="1"/>
  <c r="L7197" i="2"/>
  <c r="E7197" i="2"/>
  <c r="K7197" i="2"/>
  <c r="F7196" i="2"/>
  <c r="G7196" i="2"/>
  <c r="C7198" i="2"/>
  <c r="I4596" i="2" l="1"/>
  <c r="M4596" i="2" s="1"/>
  <c r="H4597" i="2" s="1"/>
  <c r="A4596" i="2"/>
  <c r="N4597" i="2"/>
  <c r="D4598" i="2" s="1"/>
  <c r="L7198" i="2"/>
  <c r="E7198" i="2"/>
  <c r="K7198" i="2"/>
  <c r="F7197" i="2"/>
  <c r="G7197" i="2"/>
  <c r="C7199" i="2"/>
  <c r="I4597" i="2" l="1"/>
  <c r="M4597" i="2" s="1"/>
  <c r="H4598" i="2" s="1"/>
  <c r="A4597" i="2"/>
  <c r="L7199" i="2"/>
  <c r="E7199" i="2"/>
  <c r="K7199" i="2"/>
  <c r="F7198" i="2"/>
  <c r="G7198" i="2"/>
  <c r="C7200" i="2"/>
  <c r="I4598" i="2" l="1"/>
  <c r="M4598" i="2" s="1"/>
  <c r="A4598" i="2"/>
  <c r="N4598" i="2"/>
  <c r="D4599" i="2" s="1"/>
  <c r="E4599" i="2" s="1"/>
  <c r="F4599" i="2" s="1"/>
  <c r="G4599" i="2" s="1"/>
  <c r="L7200" i="2"/>
  <c r="K7200" i="2"/>
  <c r="E7200" i="2"/>
  <c r="F7199" i="2"/>
  <c r="G7199" i="2"/>
  <c r="C7201" i="2"/>
  <c r="H4599" i="2" l="1"/>
  <c r="I4599" i="2" s="1"/>
  <c r="M4599" i="2" s="1"/>
  <c r="A4599" i="2"/>
  <c r="L7201" i="2"/>
  <c r="K7201" i="2"/>
  <c r="E7201" i="2"/>
  <c r="F7200" i="2"/>
  <c r="G7200" i="2"/>
  <c r="C7202" i="2"/>
  <c r="N4599" i="2" l="1"/>
  <c r="D4600" i="2" s="1"/>
  <c r="E4600" i="2"/>
  <c r="H4600" i="2"/>
  <c r="A4600" i="2" s="1"/>
  <c r="L7202" i="2"/>
  <c r="K7202" i="2"/>
  <c r="E7202" i="2"/>
  <c r="G7201" i="2"/>
  <c r="F7201" i="2"/>
  <c r="C7203" i="2"/>
  <c r="I4600" i="2" l="1"/>
  <c r="M4600" i="2" s="1"/>
  <c r="N4600" i="2"/>
  <c r="G4600" i="2"/>
  <c r="F4600" i="2"/>
  <c r="L7203" i="2"/>
  <c r="L4749" i="2"/>
  <c r="K7203" i="2"/>
  <c r="E7203" i="2"/>
  <c r="F7202" i="2"/>
  <c r="G7202" i="2"/>
  <c r="C7204" i="2"/>
  <c r="H4601" i="2" l="1"/>
  <c r="I4601" i="2" s="1"/>
  <c r="M4601" i="2" s="1"/>
  <c r="D4601" i="2"/>
  <c r="L7204" i="2"/>
  <c r="K7204" i="2"/>
  <c r="E7204" i="2"/>
  <c r="F7203" i="2"/>
  <c r="G7203" i="2"/>
  <c r="C7205" i="2"/>
  <c r="N4601" i="2" l="1"/>
  <c r="H4602" i="2" s="1"/>
  <c r="A4601" i="2"/>
  <c r="L7205" i="2"/>
  <c r="K7205" i="2"/>
  <c r="E7205" i="2"/>
  <c r="F7204" i="2"/>
  <c r="G7204" i="2"/>
  <c r="C7206" i="2"/>
  <c r="D4602" i="2" l="1"/>
  <c r="A4602" i="2" s="1"/>
  <c r="I4602" i="2"/>
  <c r="M4602" i="2" s="1"/>
  <c r="N4602" i="2"/>
  <c r="D4603" i="2" s="1"/>
  <c r="L7206" i="2"/>
  <c r="E7206" i="2"/>
  <c r="K7206" i="2"/>
  <c r="G7205" i="2"/>
  <c r="F7205" i="2"/>
  <c r="C7207" i="2"/>
  <c r="H4603" i="2" l="1"/>
  <c r="L7207" i="2"/>
  <c r="E7207" i="2"/>
  <c r="K7207" i="2"/>
  <c r="G7206" i="2"/>
  <c r="F7206" i="2"/>
  <c r="C7208" i="2"/>
  <c r="N4603" i="2" l="1"/>
  <c r="D4604" i="2" s="1"/>
  <c r="I4603" i="2"/>
  <c r="M4603" i="2" s="1"/>
  <c r="H4604" i="2" s="1"/>
  <c r="A4603" i="2"/>
  <c r="L7208" i="2"/>
  <c r="E7208" i="2"/>
  <c r="K7208" i="2"/>
  <c r="G7207" i="2"/>
  <c r="F7207" i="2"/>
  <c r="C7209" i="2"/>
  <c r="I4604" i="2" l="1"/>
  <c r="M4604" i="2" s="1"/>
  <c r="N4604" i="2"/>
  <c r="D4605" i="2" s="1"/>
  <c r="A4604" i="2"/>
  <c r="L7209" i="2"/>
  <c r="E7209" i="2"/>
  <c r="K7209" i="2"/>
  <c r="F7208" i="2"/>
  <c r="G7208" i="2"/>
  <c r="C7210" i="2"/>
  <c r="H4605" i="2" l="1"/>
  <c r="L7210" i="2"/>
  <c r="E7210" i="2"/>
  <c r="K7210" i="2"/>
  <c r="F7209" i="2"/>
  <c r="G7209" i="2"/>
  <c r="C7211" i="2"/>
  <c r="I4605" i="2" l="1"/>
  <c r="M4605" i="2" s="1"/>
  <c r="N4605" i="2"/>
  <c r="D4606" i="2" s="1"/>
  <c r="A4605" i="2"/>
  <c r="E7211" i="2"/>
  <c r="K7211" i="2"/>
  <c r="F7210" i="2"/>
  <c r="G7210" i="2"/>
  <c r="C7212" i="2"/>
  <c r="H4606" i="2" l="1"/>
  <c r="L4748" i="2"/>
  <c r="K7212" i="2"/>
  <c r="E7212" i="2"/>
  <c r="F7211" i="2"/>
  <c r="G7211" i="2"/>
  <c r="C7213" i="2"/>
  <c r="I4606" i="2" l="1"/>
  <c r="M4606" i="2" s="1"/>
  <c r="N4606" i="2"/>
  <c r="D4607" i="2" s="1"/>
  <c r="A4606" i="2"/>
  <c r="L7213" i="2"/>
  <c r="E7213" i="2"/>
  <c r="K7213" i="2"/>
  <c r="F7212" i="2"/>
  <c r="G7212" i="2"/>
  <c r="C7214" i="2"/>
  <c r="H4607" i="2" l="1"/>
  <c r="E7214" i="2"/>
  <c r="K7214" i="2"/>
  <c r="G7213" i="2"/>
  <c r="F7213" i="2"/>
  <c r="C7215" i="2"/>
  <c r="I4607" i="2" l="1"/>
  <c r="M4607" i="2" s="1"/>
  <c r="N4607" i="2"/>
  <c r="D4608" i="2" s="1"/>
  <c r="A4607" i="2"/>
  <c r="L7215" i="2"/>
  <c r="K7215" i="2"/>
  <c r="G7214" i="2"/>
  <c r="F7214" i="2"/>
  <c r="C7216" i="2"/>
  <c r="H4608" i="2" l="1"/>
  <c r="A4608" i="2" s="1"/>
  <c r="L7216" i="2"/>
  <c r="K7216" i="2"/>
  <c r="C7217" i="2"/>
  <c r="I4608" i="2" l="1"/>
  <c r="M4608" i="2" s="1"/>
  <c r="N4608" i="2"/>
  <c r="D4609" i="2" s="1"/>
  <c r="L7217" i="2"/>
  <c r="K7217" i="2"/>
  <c r="C7218" i="2"/>
  <c r="H4609" i="2" l="1"/>
  <c r="L7218" i="2"/>
  <c r="K7218" i="2"/>
  <c r="C7219" i="2"/>
  <c r="N4609" i="2" l="1"/>
  <c r="D4610" i="2" s="1"/>
  <c r="I4609" i="2"/>
  <c r="M4609" i="2" s="1"/>
  <c r="A4609" i="2"/>
  <c r="L7219" i="2"/>
  <c r="K7219" i="2"/>
  <c r="E7219" i="2"/>
  <c r="C7220" i="2"/>
  <c r="H4610" i="2" l="1"/>
  <c r="I4610" i="2" s="1"/>
  <c r="M4610" i="2" s="1"/>
  <c r="L7220" i="2"/>
  <c r="K7220" i="2"/>
  <c r="E7220" i="2"/>
  <c r="F7219" i="2"/>
  <c r="G7219" i="2"/>
  <c r="C7221" i="2"/>
  <c r="A4610" i="2" l="1"/>
  <c r="N4610" i="2"/>
  <c r="D4611" i="2" s="1"/>
  <c r="L7221" i="2"/>
  <c r="K7221" i="2"/>
  <c r="E7221" i="2"/>
  <c r="G7220" i="2"/>
  <c r="F7220" i="2"/>
  <c r="C7222" i="2"/>
  <c r="H4611" i="2" l="1"/>
  <c r="I4611" i="2" s="1"/>
  <c r="M4611" i="2" s="1"/>
  <c r="L7222" i="2"/>
  <c r="K7222" i="2"/>
  <c r="E7222" i="2"/>
  <c r="F7221" i="2"/>
  <c r="G7221" i="2"/>
  <c r="C7223" i="2"/>
  <c r="A4611" i="2" l="1"/>
  <c r="N4611" i="2"/>
  <c r="D4612" i="2" s="1"/>
  <c r="L7223" i="2"/>
  <c r="K7223" i="2"/>
  <c r="E7223" i="2"/>
  <c r="F7222" i="2"/>
  <c r="G7222" i="2"/>
  <c r="C7224" i="2"/>
  <c r="H4612" i="2" l="1"/>
  <c r="I4612" i="2" s="1"/>
  <c r="M4612" i="2" s="1"/>
  <c r="L7224" i="2"/>
  <c r="K7224" i="2"/>
  <c r="E7224" i="2"/>
  <c r="F7223" i="2"/>
  <c r="G7223" i="2"/>
  <c r="C7225" i="2"/>
  <c r="A4612" i="2" l="1"/>
  <c r="N4612" i="2"/>
  <c r="D4613" i="2" s="1"/>
  <c r="L7225" i="2"/>
  <c r="E7225" i="2"/>
  <c r="K7225" i="2"/>
  <c r="F7224" i="2"/>
  <c r="G7224" i="2"/>
  <c r="C7226" i="2"/>
  <c r="H4613" i="2" l="1"/>
  <c r="N4613" i="2"/>
  <c r="D4614" i="2" s="1"/>
  <c r="I4613" i="2"/>
  <c r="M4613" i="2" s="1"/>
  <c r="A4613" i="2"/>
  <c r="L7226" i="2"/>
  <c r="E7226" i="2"/>
  <c r="K7226" i="2"/>
  <c r="F7225" i="2"/>
  <c r="G7225" i="2"/>
  <c r="C7227" i="2"/>
  <c r="H4614" i="2" l="1"/>
  <c r="I4614" i="2" s="1"/>
  <c r="M4614" i="2" s="1"/>
  <c r="L7227" i="2"/>
  <c r="E7227" i="2"/>
  <c r="K7227" i="2"/>
  <c r="F7226" i="2"/>
  <c r="G7226" i="2"/>
  <c r="C7228" i="2"/>
  <c r="A4614" i="2" l="1"/>
  <c r="N4614" i="2"/>
  <c r="D4615" i="2" s="1"/>
  <c r="L7228" i="2"/>
  <c r="E7228" i="2"/>
  <c r="K7228" i="2"/>
  <c r="F7227" i="2"/>
  <c r="G7227" i="2"/>
  <c r="C7229" i="2"/>
  <c r="H4615" i="2" l="1"/>
  <c r="I4615" i="2" s="1"/>
  <c r="M4615" i="2" s="1"/>
  <c r="N4615" i="2"/>
  <c r="D4616" i="2" s="1"/>
  <c r="A4615" i="2"/>
  <c r="L7229" i="2"/>
  <c r="E7229" i="2"/>
  <c r="K7229" i="2"/>
  <c r="F7228" i="2"/>
  <c r="G7228" i="2"/>
  <c r="C7230" i="2"/>
  <c r="H4616" i="2" l="1"/>
  <c r="L7230" i="2"/>
  <c r="E7230" i="2"/>
  <c r="K7230" i="2"/>
  <c r="F7229" i="2"/>
  <c r="G7229" i="2"/>
  <c r="C7231" i="2"/>
  <c r="I4616" i="2" l="1"/>
  <c r="M4616" i="2" s="1"/>
  <c r="N4616" i="2"/>
  <c r="D4617" i="2" s="1"/>
  <c r="A4616" i="2"/>
  <c r="L7231" i="2"/>
  <c r="K7231" i="2"/>
  <c r="E7231" i="2"/>
  <c r="F7230" i="2"/>
  <c r="G7230" i="2"/>
  <c r="C7232" i="2"/>
  <c r="H4617" i="2" l="1"/>
  <c r="L7232" i="2"/>
  <c r="K7232" i="2"/>
  <c r="E7232" i="2"/>
  <c r="F7231" i="2"/>
  <c r="G7231" i="2"/>
  <c r="C7233" i="2"/>
  <c r="I4617" i="2" l="1"/>
  <c r="M4617" i="2" s="1"/>
  <c r="N4617" i="2"/>
  <c r="D4618" i="2" s="1"/>
  <c r="A4617" i="2"/>
  <c r="L7233" i="2"/>
  <c r="K7233" i="2"/>
  <c r="E7233" i="2"/>
  <c r="G7232" i="2"/>
  <c r="F7232" i="2"/>
  <c r="C7234" i="2"/>
  <c r="H4618" i="2" l="1"/>
  <c r="A4618" i="2" s="1"/>
  <c r="L7234" i="2"/>
  <c r="K7234" i="2"/>
  <c r="E7234" i="2"/>
  <c r="F7233" i="2"/>
  <c r="G7233" i="2"/>
  <c r="C7235" i="2"/>
  <c r="I4618" i="2" l="1"/>
  <c r="M4618" i="2" s="1"/>
  <c r="N4618" i="2"/>
  <c r="D4619" i="2" s="1"/>
  <c r="L7235" i="2"/>
  <c r="K7235" i="2"/>
  <c r="E7235" i="2"/>
  <c r="F7234" i="2"/>
  <c r="G7234" i="2"/>
  <c r="C7236" i="2"/>
  <c r="H4619" i="2" l="1"/>
  <c r="A4619" i="2" s="1"/>
  <c r="L7236" i="2"/>
  <c r="K7236" i="2"/>
  <c r="E7236" i="2"/>
  <c r="G7235" i="2"/>
  <c r="F7235" i="2"/>
  <c r="C7237" i="2"/>
  <c r="I4619" i="2" l="1"/>
  <c r="M4619" i="2" s="1"/>
  <c r="N4619" i="2"/>
  <c r="D4620" i="2" s="1"/>
  <c r="L7237" i="2"/>
  <c r="E7237" i="2"/>
  <c r="K7237" i="2"/>
  <c r="G7236" i="2"/>
  <c r="F7236" i="2"/>
  <c r="C7238" i="2"/>
  <c r="H4620" i="2" l="1"/>
  <c r="L7238" i="2"/>
  <c r="K7238" i="2"/>
  <c r="E7238" i="2"/>
  <c r="G7237" i="2"/>
  <c r="F7237" i="2"/>
  <c r="C7239" i="2"/>
  <c r="I4620" i="2" l="1"/>
  <c r="M4620" i="2" s="1"/>
  <c r="N4620" i="2"/>
  <c r="D4621" i="2" s="1"/>
  <c r="A4620" i="2"/>
  <c r="L7239" i="2"/>
  <c r="E7239" i="2"/>
  <c r="K7239" i="2"/>
  <c r="F7238" i="2"/>
  <c r="G7238" i="2"/>
  <c r="C7240" i="2"/>
  <c r="H4621" i="2" l="1"/>
  <c r="I4621" i="2" s="1"/>
  <c r="M4621" i="2" s="1"/>
  <c r="L7240" i="2"/>
  <c r="E7240" i="2"/>
  <c r="K7240" i="2"/>
  <c r="F7239" i="2"/>
  <c r="G7239" i="2"/>
  <c r="C7241" i="2"/>
  <c r="A4621" i="2" l="1"/>
  <c r="N4621" i="2"/>
  <c r="D4622" i="2" s="1"/>
  <c r="L7241" i="2"/>
  <c r="E7241" i="2"/>
  <c r="K7241" i="2"/>
  <c r="F7240" i="2"/>
  <c r="G7240" i="2"/>
  <c r="C7242" i="2"/>
  <c r="H4622" i="2" l="1"/>
  <c r="A4622" i="2" s="1"/>
  <c r="E7242" i="2"/>
  <c r="K7242" i="2"/>
  <c r="G7241" i="2"/>
  <c r="F7241" i="2"/>
  <c r="C7243" i="2"/>
  <c r="N4622" i="2" l="1"/>
  <c r="D4623" i="2" s="1"/>
  <c r="I4622" i="2"/>
  <c r="M4622" i="2" s="1"/>
  <c r="H4623" i="2" s="1"/>
  <c r="K7243" i="2"/>
  <c r="E7243" i="2"/>
  <c r="F7242" i="2"/>
  <c r="G7242" i="2"/>
  <c r="C7244" i="2"/>
  <c r="N4623" i="2" l="1"/>
  <c r="D4624" i="2" s="1"/>
  <c r="I4623" i="2"/>
  <c r="M4623" i="2" s="1"/>
  <c r="A4623" i="2"/>
  <c r="K7244" i="2"/>
  <c r="E7244" i="2"/>
  <c r="F7243" i="2"/>
  <c r="G7243" i="2"/>
  <c r="C7245" i="2"/>
  <c r="H4624" i="2" l="1"/>
  <c r="L4624" i="2" s="1"/>
  <c r="K7245" i="2"/>
  <c r="G7244" i="2"/>
  <c r="F7244" i="2"/>
  <c r="C7246" i="2"/>
  <c r="A4624" i="2" l="1"/>
  <c r="N4624" i="2"/>
  <c r="D4625" i="2" s="1"/>
  <c r="I4624" i="2"/>
  <c r="M4624" i="2" s="1"/>
  <c r="H4625" i="2" s="1"/>
  <c r="L7246" i="2"/>
  <c r="K7246" i="2"/>
  <c r="C7247" i="2"/>
  <c r="N4625" i="2" l="1"/>
  <c r="D4626" i="2" s="1"/>
  <c r="A4625" i="2"/>
  <c r="I4625" i="2"/>
  <c r="M4625" i="2" s="1"/>
  <c r="H4626" i="2" s="1"/>
  <c r="L7247" i="2"/>
  <c r="E7247" i="2"/>
  <c r="K7247" i="2"/>
  <c r="C7248" i="2"/>
  <c r="A4626" i="2" l="1"/>
  <c r="L4626" i="2"/>
  <c r="I4626" i="2"/>
  <c r="M4626" i="2" s="1"/>
  <c r="N4626" i="2"/>
  <c r="D4627" i="2" s="1"/>
  <c r="E4627" i="2" s="1"/>
  <c r="L7248" i="2"/>
  <c r="K7248" i="2"/>
  <c r="F7247" i="2"/>
  <c r="G7247" i="2"/>
  <c r="C7249" i="2"/>
  <c r="F4627" i="2" l="1"/>
  <c r="G4627" i="2"/>
  <c r="H4627" i="2"/>
  <c r="I4627" i="2" s="1"/>
  <c r="M4627" i="2" s="1"/>
  <c r="L7249" i="2"/>
  <c r="K7249" i="2"/>
  <c r="E7249" i="2"/>
  <c r="C7250" i="2"/>
  <c r="A4627" i="2" l="1"/>
  <c r="N4627" i="2"/>
  <c r="D4628" i="2" s="1"/>
  <c r="L4627" i="2"/>
  <c r="H4628" i="2" s="1"/>
  <c r="A4628" i="2" s="1"/>
  <c r="E4628" i="2"/>
  <c r="L7250" i="2"/>
  <c r="K7250" i="2"/>
  <c r="E7250" i="2"/>
  <c r="F7249" i="2"/>
  <c r="G7249" i="2"/>
  <c r="C7251" i="2"/>
  <c r="G4628" i="2" l="1"/>
  <c r="F4628" i="2"/>
  <c r="N4628" i="2"/>
  <c r="I4628" i="2"/>
  <c r="M4628" i="2" s="1"/>
  <c r="L7251" i="2"/>
  <c r="K7251" i="2"/>
  <c r="E7251" i="2"/>
  <c r="G7250" i="2"/>
  <c r="F7250" i="2"/>
  <c r="C7252" i="2"/>
  <c r="H4629" i="2" l="1"/>
  <c r="D4629" i="2"/>
  <c r="I4629" i="2"/>
  <c r="M4629" i="2" s="1"/>
  <c r="N4629" i="2"/>
  <c r="H4630" i="2" s="1"/>
  <c r="A4629" i="2"/>
  <c r="L7252" i="2"/>
  <c r="K7252" i="2"/>
  <c r="E7252" i="2"/>
  <c r="F7251" i="2"/>
  <c r="G7251" i="2"/>
  <c r="C7253" i="2"/>
  <c r="D4630" i="2" l="1"/>
  <c r="E4630" i="2" s="1"/>
  <c r="I4630" i="2"/>
  <c r="M4630" i="2" s="1"/>
  <c r="N4630" i="2"/>
  <c r="A4630" i="2"/>
  <c r="L7253" i="2"/>
  <c r="K7253" i="2"/>
  <c r="E7253" i="2"/>
  <c r="F7252" i="2"/>
  <c r="G7252" i="2"/>
  <c r="C7254" i="2"/>
  <c r="F4630" i="2" l="1"/>
  <c r="G4630" i="2"/>
  <c r="H4631" i="2"/>
  <c r="I4631" i="2" s="1"/>
  <c r="M4631" i="2" s="1"/>
  <c r="D4631" i="2"/>
  <c r="L7254" i="2"/>
  <c r="K7254" i="2"/>
  <c r="E7254" i="2"/>
  <c r="F7253" i="2"/>
  <c r="G7253" i="2"/>
  <c r="C7255" i="2"/>
  <c r="N4631" i="2" l="1"/>
  <c r="H4632" i="2" s="1"/>
  <c r="A4631" i="2"/>
  <c r="L7255" i="2"/>
  <c r="E7255" i="2"/>
  <c r="K7255" i="2"/>
  <c r="F7254" i="2"/>
  <c r="G7254" i="2"/>
  <c r="C7256" i="2"/>
  <c r="D4632" i="2" l="1"/>
  <c r="A4632" i="2" s="1"/>
  <c r="I4632" i="2"/>
  <c r="M4632" i="2" s="1"/>
  <c r="N4632" i="2"/>
  <c r="H4633" i="2" s="1"/>
  <c r="I4633" i="2" s="1"/>
  <c r="M4633" i="2" s="1"/>
  <c r="L7256" i="2"/>
  <c r="E7256" i="2"/>
  <c r="K7256" i="2"/>
  <c r="F7255" i="2"/>
  <c r="G7255" i="2"/>
  <c r="C7257" i="2"/>
  <c r="D4633" i="2" l="1"/>
  <c r="L7257" i="2"/>
  <c r="E7257" i="2"/>
  <c r="K7257" i="2"/>
  <c r="F7256" i="2"/>
  <c r="G7256" i="2"/>
  <c r="C7258" i="2"/>
  <c r="N4633" i="2" l="1"/>
  <c r="H4634" i="2" s="1"/>
  <c r="A4633" i="2"/>
  <c r="L7258" i="2"/>
  <c r="E7258" i="2"/>
  <c r="K7258" i="2"/>
  <c r="F7257" i="2"/>
  <c r="G7257" i="2"/>
  <c r="C7259" i="2"/>
  <c r="D4634" i="2" l="1"/>
  <c r="N4634" i="2" s="1"/>
  <c r="I4634" i="2"/>
  <c r="M4634" i="2" s="1"/>
  <c r="L7259" i="2"/>
  <c r="E7259" i="2"/>
  <c r="K7259" i="2"/>
  <c r="F7258" i="2"/>
  <c r="G7258" i="2"/>
  <c r="C7260" i="2"/>
  <c r="H4635" i="2" l="1"/>
  <c r="I4635" i="2" s="1"/>
  <c r="M4635" i="2" s="1"/>
  <c r="A4634" i="2"/>
  <c r="D4635" i="2"/>
  <c r="A4635" i="2" s="1"/>
  <c r="L7260" i="2"/>
  <c r="E7260" i="2"/>
  <c r="K7260" i="2"/>
  <c r="F7259" i="2"/>
  <c r="G7259" i="2"/>
  <c r="C7261" i="2"/>
  <c r="N4635" i="2" l="1"/>
  <c r="D4636" i="2" s="1"/>
  <c r="L7261" i="2"/>
  <c r="K7261" i="2"/>
  <c r="E7261" i="2"/>
  <c r="F7260" i="2"/>
  <c r="G7260" i="2"/>
  <c r="C7262" i="2"/>
  <c r="H4636" i="2" l="1"/>
  <c r="L7262" i="2"/>
  <c r="K7262" i="2"/>
  <c r="E7262" i="2"/>
  <c r="F7261" i="2"/>
  <c r="G7261" i="2"/>
  <c r="C7263" i="2"/>
  <c r="N4636" i="2" l="1"/>
  <c r="D4637" i="2" s="1"/>
  <c r="I4636" i="2"/>
  <c r="M4636" i="2" s="1"/>
  <c r="A4636" i="2"/>
  <c r="L7263" i="2"/>
  <c r="K7263" i="2"/>
  <c r="E7263" i="2"/>
  <c r="G7262" i="2"/>
  <c r="F7262" i="2"/>
  <c r="C7264" i="2"/>
  <c r="H4637" i="2" l="1"/>
  <c r="N4637" i="2" s="1"/>
  <c r="D4638" i="2" s="1"/>
  <c r="L7264" i="2"/>
  <c r="K7264" i="2"/>
  <c r="E7264" i="2"/>
  <c r="F7263" i="2"/>
  <c r="G7263" i="2"/>
  <c r="C7265" i="2"/>
  <c r="A4637" i="2" l="1"/>
  <c r="I4637" i="2"/>
  <c r="M4637" i="2" s="1"/>
  <c r="H4638" i="2" s="1"/>
  <c r="L7265" i="2"/>
  <c r="K7265" i="2"/>
  <c r="E7265" i="2"/>
  <c r="F7264" i="2"/>
  <c r="G7264" i="2"/>
  <c r="C7266" i="2"/>
  <c r="N4638" i="2" l="1"/>
  <c r="D4639" i="2" s="1"/>
  <c r="I4638" i="2"/>
  <c r="M4638" i="2" s="1"/>
  <c r="A4638" i="2"/>
  <c r="H4639" i="2"/>
  <c r="N4639" i="2" s="1"/>
  <c r="D4640" i="2" s="1"/>
  <c r="L7266" i="2"/>
  <c r="K7266" i="2"/>
  <c r="E7266" i="2"/>
  <c r="G7265" i="2"/>
  <c r="F7265" i="2"/>
  <c r="C7267" i="2"/>
  <c r="A4639" i="2" l="1"/>
  <c r="I4639" i="2"/>
  <c r="M4639" i="2" s="1"/>
  <c r="H4640" i="2" s="1"/>
  <c r="I4640" i="2" s="1"/>
  <c r="M4640" i="2" s="1"/>
  <c r="L7267" i="2"/>
  <c r="E7267" i="2"/>
  <c r="K7267" i="2"/>
  <c r="F7266" i="2"/>
  <c r="G7266" i="2"/>
  <c r="C7268" i="2"/>
  <c r="N4640" i="2" l="1"/>
  <c r="D4641" i="2" s="1"/>
  <c r="A4640" i="2"/>
  <c r="L7268" i="2"/>
  <c r="E7268" i="2"/>
  <c r="K7268" i="2"/>
  <c r="F7267" i="2"/>
  <c r="G7267" i="2"/>
  <c r="C7269" i="2"/>
  <c r="H4641" i="2" l="1"/>
  <c r="I4641" i="2"/>
  <c r="M4641" i="2" s="1"/>
  <c r="N4641" i="2"/>
  <c r="D4642" i="2" s="1"/>
  <c r="A4641" i="2"/>
  <c r="L7269" i="2"/>
  <c r="K7269" i="2"/>
  <c r="E7269" i="2"/>
  <c r="F7268" i="2"/>
  <c r="G7268" i="2"/>
  <c r="C7270" i="2"/>
  <c r="H4642" i="2" l="1"/>
  <c r="L7270" i="2"/>
  <c r="E7270" i="2"/>
  <c r="K7270" i="2"/>
  <c r="F7269" i="2"/>
  <c r="G7269" i="2"/>
  <c r="C7271" i="2"/>
  <c r="I4642" i="2" l="1"/>
  <c r="M4642" i="2" s="1"/>
  <c r="N4642" i="2"/>
  <c r="D4643" i="2" s="1"/>
  <c r="A4642" i="2"/>
  <c r="L7271" i="2"/>
  <c r="E7271" i="2"/>
  <c r="K7271" i="2"/>
  <c r="F7270" i="2"/>
  <c r="G7270" i="2"/>
  <c r="C7272" i="2"/>
  <c r="H4643" i="2" l="1"/>
  <c r="E7272" i="2"/>
  <c r="K7272" i="2"/>
  <c r="F7271" i="2"/>
  <c r="G7271" i="2"/>
  <c r="C7273" i="2"/>
  <c r="N4643" i="2" l="1"/>
  <c r="D4644" i="2" s="1"/>
  <c r="I4643" i="2"/>
  <c r="M4643" i="2" s="1"/>
  <c r="A4643" i="2"/>
  <c r="K7273" i="2"/>
  <c r="E7273" i="2"/>
  <c r="F7272" i="2"/>
  <c r="G7272" i="2"/>
  <c r="C7274" i="2"/>
  <c r="H4644" i="2" l="1"/>
  <c r="N4644" i="2" s="1"/>
  <c r="D4645" i="2" s="1"/>
  <c r="L7274" i="2"/>
  <c r="E7274" i="2"/>
  <c r="K7274" i="2"/>
  <c r="F7273" i="2"/>
  <c r="G7273" i="2"/>
  <c r="C7275" i="2"/>
  <c r="A4644" i="2" l="1"/>
  <c r="I4644" i="2"/>
  <c r="M4644" i="2" s="1"/>
  <c r="H4645" i="2"/>
  <c r="I4645" i="2" s="1"/>
  <c r="M4645" i="2" s="1"/>
  <c r="E7275" i="2"/>
  <c r="K7275" i="2"/>
  <c r="G7274" i="2"/>
  <c r="F7274" i="2"/>
  <c r="C7276" i="2"/>
  <c r="A4645" i="2" l="1"/>
  <c r="N4645" i="2"/>
  <c r="D4646" i="2" s="1"/>
  <c r="L7276" i="2"/>
  <c r="K7276" i="2"/>
  <c r="F7275" i="2"/>
  <c r="G7275" i="2"/>
  <c r="C7277" i="2"/>
  <c r="H4646" i="2" l="1"/>
  <c r="I4646" i="2" s="1"/>
  <c r="M4646" i="2" s="1"/>
  <c r="A4646" i="2"/>
  <c r="L7277" i="2"/>
  <c r="K7277" i="2"/>
  <c r="C7278" i="2"/>
  <c r="N4646" i="2" l="1"/>
  <c r="D4647" i="2" s="1"/>
  <c r="H4647" i="2"/>
  <c r="L7278" i="2"/>
  <c r="E7278" i="2"/>
  <c r="K7278" i="2"/>
  <c r="C7279" i="2"/>
  <c r="N4647" i="2" l="1"/>
  <c r="D4648" i="2" s="1"/>
  <c r="I4647" i="2"/>
  <c r="M4647" i="2" s="1"/>
  <c r="A4647" i="2"/>
  <c r="L7279" i="2"/>
  <c r="K7279" i="2"/>
  <c r="F7278" i="2"/>
  <c r="G7278" i="2"/>
  <c r="C7280" i="2"/>
  <c r="H4648" i="2" l="1"/>
  <c r="I4648" i="2" s="1"/>
  <c r="M4648" i="2" s="1"/>
  <c r="L7280" i="2"/>
  <c r="K7280" i="2"/>
  <c r="E7280" i="2"/>
  <c r="C7281" i="2"/>
  <c r="A4648" i="2" l="1"/>
  <c r="N4648" i="2"/>
  <c r="D4649" i="2" s="1"/>
  <c r="L4715" i="2"/>
  <c r="L7281" i="2"/>
  <c r="K7281" i="2"/>
  <c r="E7281" i="2"/>
  <c r="F7280" i="2"/>
  <c r="G7280" i="2"/>
  <c r="C7282" i="2"/>
  <c r="H4649" i="2" l="1"/>
  <c r="N4649" i="2" s="1"/>
  <c r="D4650" i="2" s="1"/>
  <c r="L7282" i="2"/>
  <c r="K7282" i="2"/>
  <c r="E7282" i="2"/>
  <c r="G7281" i="2"/>
  <c r="F7281" i="2"/>
  <c r="C7283" i="2"/>
  <c r="I4649" i="2" l="1"/>
  <c r="M4649" i="2" s="1"/>
  <c r="H4650" i="2" s="1"/>
  <c r="I4650" i="2" s="1"/>
  <c r="M4650" i="2" s="1"/>
  <c r="A4649" i="2"/>
  <c r="E4688" i="2"/>
  <c r="L7283" i="2"/>
  <c r="K7283" i="2"/>
  <c r="E7283" i="2"/>
  <c r="F7282" i="2"/>
  <c r="G7282" i="2"/>
  <c r="C7284" i="2"/>
  <c r="A4650" i="2" l="1"/>
  <c r="N4650" i="2"/>
  <c r="D4651" i="2" s="1"/>
  <c r="H4651" i="2"/>
  <c r="A4651" i="2" s="1"/>
  <c r="F4688" i="2"/>
  <c r="G4688" i="2"/>
  <c r="L7284" i="2"/>
  <c r="K7284" i="2"/>
  <c r="E7284" i="2"/>
  <c r="F7283" i="2"/>
  <c r="G7283" i="2"/>
  <c r="C7285" i="2"/>
  <c r="I4651" i="2" l="1"/>
  <c r="M4651" i="2" s="1"/>
  <c r="N4651" i="2"/>
  <c r="D4652" i="2" s="1"/>
  <c r="L7285" i="2"/>
  <c r="K7285" i="2"/>
  <c r="E7285" i="2"/>
  <c r="F7284" i="2"/>
  <c r="G7284" i="2"/>
  <c r="C7286" i="2"/>
  <c r="H4652" i="2" l="1"/>
  <c r="A4652" i="2" s="1"/>
  <c r="N4652" i="2"/>
  <c r="D4653" i="2" s="1"/>
  <c r="L7286" i="2"/>
  <c r="E7286" i="2"/>
  <c r="K7286" i="2"/>
  <c r="F7285" i="2"/>
  <c r="G7285" i="2"/>
  <c r="C7287" i="2"/>
  <c r="I4652" i="2" l="1"/>
  <c r="M4652" i="2" s="1"/>
  <c r="H4653" i="2"/>
  <c r="L7287" i="2"/>
  <c r="E4722" i="2"/>
  <c r="F4722" i="2" s="1"/>
  <c r="G4722" i="2" s="1"/>
  <c r="E7287" i="2"/>
  <c r="K7287" i="2"/>
  <c r="F7286" i="2"/>
  <c r="G7286" i="2"/>
  <c r="C7288" i="2"/>
  <c r="N4653" i="2" l="1"/>
  <c r="D4654" i="2" s="1"/>
  <c r="I4653" i="2"/>
  <c r="M4653" i="2" s="1"/>
  <c r="H4654" i="2" s="1"/>
  <c r="L4654" i="2" s="1"/>
  <c r="A4653" i="2"/>
  <c r="L7288" i="2"/>
  <c r="E7288" i="2"/>
  <c r="K7288" i="2"/>
  <c r="F7287" i="2"/>
  <c r="G7287" i="2"/>
  <c r="C7289" i="2"/>
  <c r="I4654" i="2" l="1"/>
  <c r="M4654" i="2" s="1"/>
  <c r="N4654" i="2"/>
  <c r="D4655" i="2" s="1"/>
  <c r="A4654" i="2"/>
  <c r="L7289" i="2"/>
  <c r="L4809" i="2"/>
  <c r="E7289" i="2"/>
  <c r="K7289" i="2"/>
  <c r="F7288" i="2"/>
  <c r="G7288" i="2"/>
  <c r="C7290" i="2"/>
  <c r="H4655" i="2" l="1"/>
  <c r="L7290" i="2"/>
  <c r="E7290" i="2"/>
  <c r="K7290" i="2"/>
  <c r="F7289" i="2"/>
  <c r="G7289" i="2"/>
  <c r="C7291" i="2"/>
  <c r="L4655" i="2" l="1"/>
  <c r="I4655" i="2"/>
  <c r="M4655" i="2" s="1"/>
  <c r="N4655" i="2"/>
  <c r="D4656" i="2" s="1"/>
  <c r="A4655" i="2"/>
  <c r="L7291" i="2"/>
  <c r="E7291" i="2"/>
  <c r="K7291" i="2"/>
  <c r="F7290" i="2"/>
  <c r="G7290" i="2"/>
  <c r="C7292" i="2"/>
  <c r="H4656" i="2" l="1"/>
  <c r="L7292" i="2"/>
  <c r="K7292" i="2"/>
  <c r="E7292" i="2"/>
  <c r="F7291" i="2"/>
  <c r="G7291" i="2"/>
  <c r="C7293" i="2"/>
  <c r="N4656" i="2" l="1"/>
  <c r="D4657" i="2" s="1"/>
  <c r="I4656" i="2"/>
  <c r="M4656" i="2" s="1"/>
  <c r="A4656" i="2"/>
  <c r="L7293" i="2"/>
  <c r="K7293" i="2"/>
  <c r="E7293" i="2"/>
  <c r="F7292" i="2"/>
  <c r="G7292" i="2"/>
  <c r="C7294" i="2"/>
  <c r="H4657" i="2" l="1"/>
  <c r="N4657" i="2" s="1"/>
  <c r="D4658" i="2" s="1"/>
  <c r="E4658" i="2" s="1"/>
  <c r="F4658" i="2" s="1"/>
  <c r="G4658" i="2" s="1"/>
  <c r="A4657" i="2"/>
  <c r="L7294" i="2"/>
  <c r="K7294" i="2"/>
  <c r="E7294" i="2"/>
  <c r="G7293" i="2"/>
  <c r="F7293" i="2"/>
  <c r="C7295" i="2"/>
  <c r="I4657" i="2" l="1"/>
  <c r="M4657" i="2" s="1"/>
  <c r="L4657" i="2"/>
  <c r="L7295" i="2"/>
  <c r="K7295" i="2"/>
  <c r="E7295" i="2"/>
  <c r="F7294" i="2"/>
  <c r="G7294" i="2"/>
  <c r="C7296" i="2"/>
  <c r="H4658" i="2" l="1"/>
  <c r="A4658" i="2" s="1"/>
  <c r="L7296" i="2"/>
  <c r="K7296" i="2"/>
  <c r="E7296" i="2"/>
  <c r="F7295" i="2"/>
  <c r="G7295" i="2"/>
  <c r="C7297" i="2"/>
  <c r="I4658" i="2" l="1"/>
  <c r="M4658" i="2" s="1"/>
  <c r="N4658" i="2"/>
  <c r="D4659" i="2" s="1"/>
  <c r="E4659" i="2"/>
  <c r="L7297" i="2"/>
  <c r="K7297" i="2"/>
  <c r="E7297" i="2"/>
  <c r="G7296" i="2"/>
  <c r="F7296" i="2"/>
  <c r="C7298" i="2"/>
  <c r="H4659" i="2" l="1"/>
  <c r="G4659" i="2"/>
  <c r="F4659" i="2"/>
  <c r="L7298" i="2"/>
  <c r="E7298" i="2"/>
  <c r="K7298" i="2"/>
  <c r="G7297" i="2"/>
  <c r="F7297" i="2"/>
  <c r="C7299" i="2"/>
  <c r="I4659" i="2" l="1"/>
  <c r="M4659" i="2" s="1"/>
  <c r="N4659" i="2"/>
  <c r="D4660" i="2" s="1"/>
  <c r="A4659" i="2"/>
  <c r="H4660" i="2"/>
  <c r="I4660" i="2" s="1"/>
  <c r="M4660" i="2" s="1"/>
  <c r="L7299" i="2"/>
  <c r="K7299" i="2"/>
  <c r="E7299" i="2"/>
  <c r="G7298" i="2"/>
  <c r="F7298" i="2"/>
  <c r="C7300" i="2"/>
  <c r="A4660" i="2" l="1"/>
  <c r="N4660" i="2"/>
  <c r="D4661" i="2" s="1"/>
  <c r="L7300" i="2"/>
  <c r="E7300" i="2"/>
  <c r="K7300" i="2"/>
  <c r="F7299" i="2"/>
  <c r="G7299" i="2"/>
  <c r="C7301" i="2"/>
  <c r="H4661" i="2" l="1"/>
  <c r="A4661" i="2" s="1"/>
  <c r="L7301" i="2"/>
  <c r="K7301" i="2"/>
  <c r="E7301" i="2"/>
  <c r="G7300" i="2"/>
  <c r="F7300" i="2"/>
  <c r="C7302" i="2"/>
  <c r="I4661" i="2" l="1"/>
  <c r="M4661" i="2" s="1"/>
  <c r="N4661" i="2"/>
  <c r="D4662" i="2" s="1"/>
  <c r="L7302" i="2"/>
  <c r="K7302" i="2"/>
  <c r="E7302" i="2"/>
  <c r="F7301" i="2"/>
  <c r="G7301" i="2"/>
  <c r="C7303" i="2"/>
  <c r="H4662" i="2" l="1"/>
  <c r="E7303" i="2"/>
  <c r="K7303" i="2"/>
  <c r="G7302" i="2"/>
  <c r="F7302" i="2"/>
  <c r="C7304" i="2"/>
  <c r="N4662" i="2" l="1"/>
  <c r="D4663" i="2" s="1"/>
  <c r="I4662" i="2"/>
  <c r="M4662" i="2" s="1"/>
  <c r="A4662" i="2"/>
  <c r="K7304" i="2"/>
  <c r="E7304" i="2"/>
  <c r="F7303" i="2"/>
  <c r="G7303" i="2"/>
  <c r="C7305" i="2"/>
  <c r="H4663" i="2" l="1"/>
  <c r="N4663" i="2" s="1"/>
  <c r="D4664" i="2" s="1"/>
  <c r="L7305" i="2"/>
  <c r="K7305" i="2"/>
  <c r="E7305" i="2"/>
  <c r="F7304" i="2"/>
  <c r="G7304" i="2"/>
  <c r="C7306" i="2"/>
  <c r="I4663" i="2" l="1"/>
  <c r="M4663" i="2" s="1"/>
  <c r="H4664" i="2"/>
  <c r="A4663" i="2"/>
  <c r="A4664" i="2"/>
  <c r="I4664" i="2"/>
  <c r="M4664" i="2" s="1"/>
  <c r="N4664" i="2"/>
  <c r="D4665" i="2" s="1"/>
  <c r="K7306" i="2"/>
  <c r="E7306" i="2"/>
  <c r="G7305" i="2"/>
  <c r="F7305" i="2"/>
  <c r="C7307" i="2"/>
  <c r="H4665" i="2" l="1"/>
  <c r="L7307" i="2"/>
  <c r="K7307" i="2"/>
  <c r="G7306" i="2"/>
  <c r="F7306" i="2"/>
  <c r="C7308" i="2"/>
  <c r="I4665" i="2" l="1"/>
  <c r="M4665" i="2" s="1"/>
  <c r="N4665" i="2"/>
  <c r="A4665" i="2"/>
  <c r="L7308" i="2"/>
  <c r="E7308" i="2"/>
  <c r="K7308" i="2"/>
  <c r="C7309" i="2"/>
  <c r="H4666" i="2" l="1"/>
  <c r="D4666" i="2"/>
  <c r="A4666" i="2" s="1"/>
  <c r="L7309" i="2"/>
  <c r="E7309" i="2"/>
  <c r="K7309" i="2"/>
  <c r="F7308" i="2"/>
  <c r="G7308" i="2"/>
  <c r="C7310" i="2"/>
  <c r="I4666" i="2" l="1"/>
  <c r="M4666" i="2" s="1"/>
  <c r="N4666" i="2"/>
  <c r="D4667" i="2" s="1"/>
  <c r="L7310" i="2"/>
  <c r="E7310" i="2"/>
  <c r="K7310" i="2"/>
  <c r="F7309" i="2"/>
  <c r="G7309" i="2"/>
  <c r="C7311" i="2"/>
  <c r="H4667" i="2" l="1"/>
  <c r="A4667" i="2" s="1"/>
  <c r="L7311" i="2"/>
  <c r="K7311" i="2"/>
  <c r="E7311" i="2"/>
  <c r="F7310" i="2"/>
  <c r="G7310" i="2"/>
  <c r="C7312" i="2"/>
  <c r="N4667" i="2" l="1"/>
  <c r="D4668" i="2" s="1"/>
  <c r="I4667" i="2"/>
  <c r="M4667" i="2" s="1"/>
  <c r="L7312" i="2"/>
  <c r="K7312" i="2"/>
  <c r="E7312" i="2"/>
  <c r="F7311" i="2"/>
  <c r="G7311" i="2"/>
  <c r="C7313" i="2"/>
  <c r="H4668" i="2" l="1"/>
  <c r="I4668" i="2" s="1"/>
  <c r="M4668" i="2" s="1"/>
  <c r="L7313" i="2"/>
  <c r="K7313" i="2"/>
  <c r="E7313" i="2"/>
  <c r="G7312" i="2"/>
  <c r="F7312" i="2"/>
  <c r="C7314" i="2"/>
  <c r="A4668" i="2" l="1"/>
  <c r="N4668" i="2"/>
  <c r="D4669" i="2" s="1"/>
  <c r="L7314" i="2"/>
  <c r="K7314" i="2"/>
  <c r="E7314" i="2"/>
  <c r="F7313" i="2"/>
  <c r="G7313" i="2"/>
  <c r="C7315" i="2"/>
  <c r="H4669" i="2" l="1"/>
  <c r="I4669" i="2" s="1"/>
  <c r="M4669" i="2" s="1"/>
  <c r="A4669" i="2"/>
  <c r="L7315" i="2"/>
  <c r="K7315" i="2"/>
  <c r="E7315" i="2"/>
  <c r="F7314" i="2"/>
  <c r="G7314" i="2"/>
  <c r="C7316" i="2"/>
  <c r="N4669" i="2" l="1"/>
  <c r="D4670" i="2" s="1"/>
  <c r="L7316" i="2"/>
  <c r="K7316" i="2"/>
  <c r="E7316" i="2"/>
  <c r="F7315" i="2"/>
  <c r="G7315" i="2"/>
  <c r="C7317" i="2"/>
  <c r="H4670" i="2" l="1"/>
  <c r="N4670" i="2" s="1"/>
  <c r="D4671" i="2" s="1"/>
  <c r="L7317" i="2"/>
  <c r="E7317" i="2"/>
  <c r="K7317" i="2"/>
  <c r="F7316" i="2"/>
  <c r="G7316" i="2"/>
  <c r="C7318" i="2"/>
  <c r="A4670" i="2" l="1"/>
  <c r="I4670" i="2"/>
  <c r="M4670" i="2" s="1"/>
  <c r="H4671" i="2"/>
  <c r="N4671" i="2" s="1"/>
  <c r="D4672" i="2" s="1"/>
  <c r="L7318" i="2"/>
  <c r="E7318" i="2"/>
  <c r="K7318" i="2"/>
  <c r="F7317" i="2"/>
  <c r="G7317" i="2"/>
  <c r="C7319" i="2"/>
  <c r="A4671" i="2" l="1"/>
  <c r="I4671" i="2"/>
  <c r="M4671" i="2" s="1"/>
  <c r="H4672" i="2" s="1"/>
  <c r="L7319" i="2"/>
  <c r="E7319" i="2"/>
  <c r="K7319" i="2"/>
  <c r="F7318" i="2"/>
  <c r="G7318" i="2"/>
  <c r="C7320" i="2"/>
  <c r="N4672" i="2" l="1"/>
  <c r="D4673" i="2" s="1"/>
  <c r="A4672" i="2"/>
  <c r="I4672" i="2"/>
  <c r="M4672" i="2" s="1"/>
  <c r="H4673" i="2" s="1"/>
  <c r="I4673" i="2" s="1"/>
  <c r="M4673" i="2" s="1"/>
  <c r="L7320" i="2"/>
  <c r="E7320" i="2"/>
  <c r="K7320" i="2"/>
  <c r="F7319" i="2"/>
  <c r="G7319" i="2"/>
  <c r="C7321" i="2"/>
  <c r="A4673" i="2" l="1"/>
  <c r="N4673" i="2"/>
  <c r="D4674" i="2" s="1"/>
  <c r="L7321" i="2"/>
  <c r="E7321" i="2"/>
  <c r="K7321" i="2"/>
  <c r="F7320" i="2"/>
  <c r="G7320" i="2"/>
  <c r="C7322" i="2"/>
  <c r="H4674" i="2" l="1"/>
  <c r="I4674" i="2" s="1"/>
  <c r="M4674" i="2" s="1"/>
  <c r="N4674" i="2"/>
  <c r="D4675" i="2" s="1"/>
  <c r="A4674" i="2"/>
  <c r="L7322" i="2"/>
  <c r="E7322" i="2"/>
  <c r="K7322" i="2"/>
  <c r="F7321" i="2"/>
  <c r="G7321" i="2"/>
  <c r="C7323" i="2"/>
  <c r="H4675" i="2" l="1"/>
  <c r="L7323" i="2"/>
  <c r="K7323" i="2"/>
  <c r="E7323" i="2"/>
  <c r="F7322" i="2"/>
  <c r="G7322" i="2"/>
  <c r="C7324" i="2"/>
  <c r="N4675" i="2" l="1"/>
  <c r="D4676" i="2" s="1"/>
  <c r="I4675" i="2"/>
  <c r="M4675" i="2" s="1"/>
  <c r="A4675" i="2"/>
  <c r="L7324" i="2"/>
  <c r="K7324" i="2"/>
  <c r="E7324" i="2"/>
  <c r="F7323" i="2"/>
  <c r="G7323" i="2"/>
  <c r="C7325" i="2"/>
  <c r="H4676" i="2" l="1"/>
  <c r="I4676" i="2" s="1"/>
  <c r="M4676" i="2" s="1"/>
  <c r="L7325" i="2"/>
  <c r="K7325" i="2"/>
  <c r="E7325" i="2"/>
  <c r="G7324" i="2"/>
  <c r="F7324" i="2"/>
  <c r="C7326" i="2"/>
  <c r="A4676" i="2" l="1"/>
  <c r="N4676" i="2"/>
  <c r="D4677" i="2" s="1"/>
  <c r="L7326" i="2"/>
  <c r="K7326" i="2"/>
  <c r="E7326" i="2"/>
  <c r="F7325" i="2"/>
  <c r="G7325" i="2"/>
  <c r="C7327" i="2"/>
  <c r="H4677" i="2" l="1"/>
  <c r="I4677" i="2" s="1"/>
  <c r="M4677" i="2" s="1"/>
  <c r="L7327" i="2"/>
  <c r="K7327" i="2"/>
  <c r="E7327" i="2"/>
  <c r="G7326" i="2"/>
  <c r="F7326" i="2"/>
  <c r="C7328" i="2"/>
  <c r="N4677" i="2" l="1"/>
  <c r="D4678" i="2" s="1"/>
  <c r="A4677" i="2"/>
  <c r="L7328" i="2"/>
  <c r="K7328" i="2"/>
  <c r="E7328" i="2"/>
  <c r="G7327" i="2"/>
  <c r="F7327" i="2"/>
  <c r="C7329" i="2"/>
  <c r="H4678" i="2" l="1"/>
  <c r="I4678" i="2" s="1"/>
  <c r="M4678" i="2" s="1"/>
  <c r="L7329" i="2"/>
  <c r="K7329" i="2"/>
  <c r="E7329" i="2"/>
  <c r="G7328" i="2"/>
  <c r="F7328" i="2"/>
  <c r="C7330" i="2"/>
  <c r="A4678" i="2" l="1"/>
  <c r="N4678" i="2"/>
  <c r="D4679" i="2" s="1"/>
  <c r="L7330" i="2"/>
  <c r="E7330" i="2"/>
  <c r="K7330" i="2"/>
  <c r="F7329" i="2"/>
  <c r="G7329" i="2"/>
  <c r="C7331" i="2"/>
  <c r="H4679" i="2" l="1"/>
  <c r="N4679" i="2" s="1"/>
  <c r="D4680" i="2" s="1"/>
  <c r="A4679" i="2"/>
  <c r="L7331" i="2"/>
  <c r="E7331" i="2"/>
  <c r="K7331" i="2"/>
  <c r="F7330" i="2"/>
  <c r="G7330" i="2"/>
  <c r="C7332" i="2"/>
  <c r="I4679" i="2" l="1"/>
  <c r="M4679" i="2" s="1"/>
  <c r="H4680" i="2"/>
  <c r="I4680" i="2" s="1"/>
  <c r="M4680" i="2" s="1"/>
  <c r="L7332" i="2"/>
  <c r="E7332" i="2"/>
  <c r="K7332" i="2"/>
  <c r="F7331" i="2"/>
  <c r="G7331" i="2"/>
  <c r="C7333" i="2"/>
  <c r="A4680" i="2" l="1"/>
  <c r="N4680" i="2"/>
  <c r="D4681" i="2" s="1"/>
  <c r="L7333" i="2"/>
  <c r="E4751" i="2"/>
  <c r="E7333" i="2"/>
  <c r="K7333" i="2"/>
  <c r="F7332" i="2"/>
  <c r="G7332" i="2"/>
  <c r="C7334" i="2"/>
  <c r="H4681" i="2" l="1"/>
  <c r="N4681" i="2" s="1"/>
  <c r="D4682" i="2" s="1"/>
  <c r="I4681" i="2"/>
  <c r="M4681" i="2" s="1"/>
  <c r="A4681" i="2"/>
  <c r="F4751" i="2"/>
  <c r="G4751" i="2"/>
  <c r="E7334" i="2"/>
  <c r="K7334" i="2"/>
  <c r="F7333" i="2"/>
  <c r="G7333" i="2"/>
  <c r="C7335" i="2"/>
  <c r="H4682" i="2" l="1"/>
  <c r="N4682" i="2" s="1"/>
  <c r="D4683" i="2" s="1"/>
  <c r="L7335" i="2"/>
  <c r="K7335" i="2"/>
  <c r="F7334" i="2"/>
  <c r="G7334" i="2"/>
  <c r="C7336" i="2"/>
  <c r="A4682" i="2" l="1"/>
  <c r="I4682" i="2"/>
  <c r="M4682" i="2" s="1"/>
  <c r="H4683" i="2" s="1"/>
  <c r="L7336" i="2"/>
  <c r="K7336" i="2"/>
  <c r="C7337" i="2"/>
  <c r="N4683" i="2" l="1"/>
  <c r="D4684" i="2" s="1"/>
  <c r="A4683" i="2"/>
  <c r="I4683" i="2"/>
  <c r="M4683" i="2" s="1"/>
  <c r="L7337" i="2"/>
  <c r="K7337" i="2"/>
  <c r="C7338" i="2"/>
  <c r="H4684" i="2" l="1"/>
  <c r="I4684" i="2" s="1"/>
  <c r="M4684" i="2" s="1"/>
  <c r="A4684" i="2"/>
  <c r="N4684" i="2"/>
  <c r="D4685" i="2" s="1"/>
  <c r="L7338" i="2"/>
  <c r="K7338" i="2"/>
  <c r="C7339" i="2"/>
  <c r="H4685" i="2" l="1"/>
  <c r="N4685" i="2" s="1"/>
  <c r="D4686" i="2" s="1"/>
  <c r="L7339" i="2"/>
  <c r="K7339" i="2"/>
  <c r="E7339" i="2"/>
  <c r="C7340" i="2"/>
  <c r="A4685" i="2" l="1"/>
  <c r="I4685" i="2"/>
  <c r="M4685" i="2" s="1"/>
  <c r="L4685" i="2"/>
  <c r="L7340" i="2"/>
  <c r="E4782" i="2"/>
  <c r="E4843" i="2"/>
  <c r="F4843" i="2" s="1"/>
  <c r="G4843" i="2" s="1"/>
  <c r="K7340" i="2"/>
  <c r="E7340" i="2"/>
  <c r="F7339" i="2"/>
  <c r="G7339" i="2"/>
  <c r="C7341" i="2"/>
  <c r="H4686" i="2" l="1"/>
  <c r="I4686" i="2" s="1"/>
  <c r="M4686" i="2" s="1"/>
  <c r="L4686" i="2"/>
  <c r="L7341" i="2"/>
  <c r="G4782" i="2"/>
  <c r="F4782" i="2"/>
  <c r="K7341" i="2"/>
  <c r="E7341" i="2"/>
  <c r="G7340" i="2"/>
  <c r="F7340" i="2"/>
  <c r="C7342" i="2"/>
  <c r="A4686" i="2" l="1"/>
  <c r="N4686" i="2"/>
  <c r="D4687" i="2" s="1"/>
  <c r="H4687" i="2"/>
  <c r="L7342" i="2"/>
  <c r="K7342" i="2"/>
  <c r="E7342" i="2"/>
  <c r="F7341" i="2"/>
  <c r="G7341" i="2"/>
  <c r="C7343" i="2"/>
  <c r="I4687" i="2" l="1"/>
  <c r="M4687" i="2" s="1"/>
  <c r="N4687" i="2"/>
  <c r="D4688" i="2" s="1"/>
  <c r="A4687" i="2"/>
  <c r="L7343" i="2"/>
  <c r="K7343" i="2"/>
  <c r="E7343" i="2"/>
  <c r="F7342" i="2"/>
  <c r="G7342" i="2"/>
  <c r="C7344" i="2"/>
  <c r="H4688" i="2" l="1"/>
  <c r="L7344" i="2"/>
  <c r="K7344" i="2"/>
  <c r="E7344" i="2"/>
  <c r="F7343" i="2"/>
  <c r="G7343" i="2"/>
  <c r="C7345" i="2"/>
  <c r="I4688" i="2" l="1"/>
  <c r="M4688" i="2" s="1"/>
  <c r="N4688" i="2"/>
  <c r="D4689" i="2" s="1"/>
  <c r="A4688" i="2"/>
  <c r="L7345" i="2"/>
  <c r="E7345" i="2"/>
  <c r="K7345" i="2"/>
  <c r="F7344" i="2"/>
  <c r="G7344" i="2"/>
  <c r="C7346" i="2"/>
  <c r="E4689" i="2" l="1"/>
  <c r="H4689" i="2"/>
  <c r="L7346" i="2"/>
  <c r="E7346" i="2"/>
  <c r="K7346" i="2"/>
  <c r="F7345" i="2"/>
  <c r="G7345" i="2"/>
  <c r="C7347" i="2"/>
  <c r="I4689" i="2" l="1"/>
  <c r="M4689" i="2" s="1"/>
  <c r="N4689" i="2"/>
  <c r="A4689" i="2"/>
  <c r="G4689" i="2"/>
  <c r="D4690" i="2" s="1"/>
  <c r="F4689" i="2"/>
  <c r="L7347" i="2"/>
  <c r="E7347" i="2"/>
  <c r="K7347" i="2"/>
  <c r="F7346" i="2"/>
  <c r="G7346" i="2"/>
  <c r="C7348" i="2"/>
  <c r="H4690" i="2" l="1"/>
  <c r="I4690" i="2" s="1"/>
  <c r="M4690" i="2" s="1"/>
  <c r="L7348" i="2"/>
  <c r="E7348" i="2"/>
  <c r="K7348" i="2"/>
  <c r="F7347" i="2"/>
  <c r="G7347" i="2"/>
  <c r="C7349" i="2"/>
  <c r="A4690" i="2" l="1"/>
  <c r="N4690" i="2"/>
  <c r="H4691" i="2" s="1"/>
  <c r="I4691" i="2" s="1"/>
  <c r="M4691" i="2" s="1"/>
  <c r="L7349" i="2"/>
  <c r="E7349" i="2"/>
  <c r="K7349" i="2"/>
  <c r="F7348" i="2"/>
  <c r="G7348" i="2"/>
  <c r="C7350" i="2"/>
  <c r="D4691" i="2" l="1"/>
  <c r="N4691" i="2"/>
  <c r="H4692" i="2" s="1"/>
  <c r="A4691" i="2"/>
  <c r="L7350" i="2"/>
  <c r="E7350" i="2"/>
  <c r="K7350" i="2"/>
  <c r="F7349" i="2"/>
  <c r="G7349" i="2"/>
  <c r="C7351" i="2"/>
  <c r="D4692" i="2" l="1"/>
  <c r="A4692" i="2" s="1"/>
  <c r="I4692" i="2"/>
  <c r="M4692" i="2" s="1"/>
  <c r="L7351" i="2"/>
  <c r="K7351" i="2"/>
  <c r="E7351" i="2"/>
  <c r="F7350" i="2"/>
  <c r="G7350" i="2"/>
  <c r="C7352" i="2"/>
  <c r="N4692" i="2" l="1"/>
  <c r="D4693" i="2" s="1"/>
  <c r="L7352" i="2"/>
  <c r="K7352" i="2"/>
  <c r="E7352" i="2"/>
  <c r="F7351" i="2"/>
  <c r="G7351" i="2"/>
  <c r="C7353" i="2"/>
  <c r="H4693" i="2" l="1"/>
  <c r="A4693" i="2" s="1"/>
  <c r="L7353" i="2"/>
  <c r="K7353" i="2"/>
  <c r="E7353" i="2"/>
  <c r="G7352" i="2"/>
  <c r="F7352" i="2"/>
  <c r="C7354" i="2"/>
  <c r="N4693" i="2" l="1"/>
  <c r="D4694" i="2" s="1"/>
  <c r="I4693" i="2"/>
  <c r="M4693" i="2" s="1"/>
  <c r="L7354" i="2"/>
  <c r="K7354" i="2"/>
  <c r="E7354" i="2"/>
  <c r="F7353" i="2"/>
  <c r="G7353" i="2"/>
  <c r="C7355" i="2"/>
  <c r="H4694" i="2" l="1"/>
  <c r="I4694" i="2" s="1"/>
  <c r="M4694" i="2" s="1"/>
  <c r="L7355" i="2"/>
  <c r="K7355" i="2"/>
  <c r="E7355" i="2"/>
  <c r="F7354" i="2"/>
  <c r="G7354" i="2"/>
  <c r="C7356" i="2"/>
  <c r="A4694" i="2" l="1"/>
  <c r="N4694" i="2"/>
  <c r="D4695" i="2" s="1"/>
  <c r="L7356" i="2"/>
  <c r="K7356" i="2"/>
  <c r="E7356" i="2"/>
  <c r="F7355" i="2"/>
  <c r="G7355" i="2"/>
  <c r="C7357" i="2"/>
  <c r="H4695" i="2" l="1"/>
  <c r="I4695" i="2" s="1"/>
  <c r="M4695" i="2" s="1"/>
  <c r="N4695" i="2"/>
  <c r="D4696" i="2" s="1"/>
  <c r="A4695" i="2"/>
  <c r="L7357" i="2"/>
  <c r="E7357" i="2"/>
  <c r="K7357" i="2"/>
  <c r="F7356" i="2"/>
  <c r="G7356" i="2"/>
  <c r="C7358" i="2"/>
  <c r="H4696" i="2" l="1"/>
  <c r="A4696" i="2" s="1"/>
  <c r="L7358" i="2"/>
  <c r="E7358" i="2"/>
  <c r="K7358" i="2"/>
  <c r="F7357" i="2"/>
  <c r="G7357" i="2"/>
  <c r="C7359" i="2"/>
  <c r="N4696" i="2" l="1"/>
  <c r="D4697" i="2" s="1"/>
  <c r="I4696" i="2"/>
  <c r="M4696" i="2" s="1"/>
  <c r="H4697" i="2" s="1"/>
  <c r="L7359" i="2"/>
  <c r="E7359" i="2"/>
  <c r="K7359" i="2"/>
  <c r="F7358" i="2"/>
  <c r="G7358" i="2"/>
  <c r="C7360" i="2"/>
  <c r="N4697" i="2" l="1"/>
  <c r="D4698" i="2" s="1"/>
  <c r="I4697" i="2"/>
  <c r="M4697" i="2" s="1"/>
  <c r="A4697" i="2"/>
  <c r="L7360" i="2"/>
  <c r="E7360" i="2"/>
  <c r="K7360" i="2"/>
  <c r="F7359" i="2"/>
  <c r="G7359" i="2"/>
  <c r="C7361" i="2"/>
  <c r="H4698" i="2" l="1"/>
  <c r="I4698" i="2" s="1"/>
  <c r="M4698" i="2" s="1"/>
  <c r="A4698" i="2"/>
  <c r="L7361" i="2"/>
  <c r="E7361" i="2"/>
  <c r="K7361" i="2"/>
  <c r="F7360" i="2"/>
  <c r="G7360" i="2"/>
  <c r="C7362" i="2"/>
  <c r="N4698" i="2" l="1"/>
  <c r="D4699" i="2" s="1"/>
  <c r="E7362" i="2"/>
  <c r="K7362" i="2"/>
  <c r="F7361" i="2"/>
  <c r="G7361" i="2"/>
  <c r="C7363" i="2"/>
  <c r="H4699" i="2" l="1"/>
  <c r="A4699" i="2" s="1"/>
  <c r="N4699" i="2"/>
  <c r="D4700" i="2" s="1"/>
  <c r="E7363" i="2"/>
  <c r="K7363" i="2"/>
  <c r="F7362" i="2"/>
  <c r="G7362" i="2"/>
  <c r="C7364" i="2"/>
  <c r="I4699" i="2" l="1"/>
  <c r="M4699" i="2" s="1"/>
  <c r="H4700" i="2"/>
  <c r="E7364" i="2"/>
  <c r="K7364" i="2"/>
  <c r="F7363" i="2"/>
  <c r="G7363" i="2"/>
  <c r="C7365" i="2"/>
  <c r="I4700" i="2" l="1"/>
  <c r="M4700" i="2" s="1"/>
  <c r="N4700" i="2"/>
  <c r="D4701" i="2" s="1"/>
  <c r="A4700" i="2"/>
  <c r="K7365" i="2"/>
  <c r="E7365" i="2"/>
  <c r="G7364" i="2"/>
  <c r="F7364" i="2"/>
  <c r="C7366" i="2"/>
  <c r="H4701" i="2" l="1"/>
  <c r="L7366" i="2"/>
  <c r="K7366" i="2"/>
  <c r="F7365" i="2"/>
  <c r="G7365" i="2"/>
  <c r="C7367" i="2"/>
  <c r="I4701" i="2" l="1"/>
  <c r="M4701" i="2" s="1"/>
  <c r="N4701" i="2"/>
  <c r="D4702" i="2" s="1"/>
  <c r="A4701" i="2"/>
  <c r="L7367" i="2"/>
  <c r="L4778" i="2"/>
  <c r="K7367" i="2"/>
  <c r="C7368" i="2"/>
  <c r="H4702" i="2" l="1"/>
  <c r="A4702" i="2" s="1"/>
  <c r="L7368" i="2"/>
  <c r="K7368" i="2"/>
  <c r="C7369" i="2"/>
  <c r="I4702" i="2" l="1"/>
  <c r="M4702" i="2" s="1"/>
  <c r="N4702" i="2"/>
  <c r="D4703" i="2" s="1"/>
  <c r="L7369" i="2"/>
  <c r="K7369" i="2"/>
  <c r="C7370" i="2"/>
  <c r="H4703" i="2" l="1"/>
  <c r="L7370" i="2"/>
  <c r="K7370" i="2"/>
  <c r="E7370" i="2"/>
  <c r="C7371" i="2"/>
  <c r="I4703" i="2" l="1"/>
  <c r="M4703" i="2" s="1"/>
  <c r="N4703" i="2"/>
  <c r="D4704" i="2" s="1"/>
  <c r="A4703" i="2"/>
  <c r="L7371" i="2"/>
  <c r="K7371" i="2"/>
  <c r="E7371" i="2"/>
  <c r="F7370" i="2"/>
  <c r="G7370" i="2"/>
  <c r="C7372" i="2"/>
  <c r="H4704" i="2" l="1"/>
  <c r="A4704" i="2" s="1"/>
  <c r="L7372" i="2"/>
  <c r="E4779" i="2"/>
  <c r="F4779" i="2" s="1"/>
  <c r="G4779" i="2" s="1"/>
  <c r="K7372" i="2"/>
  <c r="E7372" i="2"/>
  <c r="G7371" i="2"/>
  <c r="F7371" i="2"/>
  <c r="C7373" i="2"/>
  <c r="I4704" i="2" l="1"/>
  <c r="M4704" i="2" s="1"/>
  <c r="N4704" i="2"/>
  <c r="D4705" i="2" s="1"/>
  <c r="L7373" i="2"/>
  <c r="K7373" i="2"/>
  <c r="E7373" i="2"/>
  <c r="F7372" i="2"/>
  <c r="G7372" i="2"/>
  <c r="C7374" i="2"/>
  <c r="H4705" i="2" l="1"/>
  <c r="L7374" i="2"/>
  <c r="K7374" i="2"/>
  <c r="E7374" i="2"/>
  <c r="F7373" i="2"/>
  <c r="G7373" i="2"/>
  <c r="C7375" i="2"/>
  <c r="N4705" i="2" l="1"/>
  <c r="D4706" i="2" s="1"/>
  <c r="I4705" i="2"/>
  <c r="M4705" i="2" s="1"/>
  <c r="A4705" i="2"/>
  <c r="L7375" i="2"/>
  <c r="K7375" i="2"/>
  <c r="E7375" i="2"/>
  <c r="F7374" i="2"/>
  <c r="G7374" i="2"/>
  <c r="C7376" i="2"/>
  <c r="H4706" i="2" l="1"/>
  <c r="A4706" i="2" s="1"/>
  <c r="L7376" i="2"/>
  <c r="E7376" i="2"/>
  <c r="K7376" i="2"/>
  <c r="F7375" i="2"/>
  <c r="G7375" i="2"/>
  <c r="C7377" i="2"/>
  <c r="I4706" i="2" l="1"/>
  <c r="M4706" i="2" s="1"/>
  <c r="N4706" i="2"/>
  <c r="D4707" i="2" s="1"/>
  <c r="L7377" i="2"/>
  <c r="L4870" i="2"/>
  <c r="E7377" i="2"/>
  <c r="K7377" i="2"/>
  <c r="F7376" i="2"/>
  <c r="G7376" i="2"/>
  <c r="C7378" i="2"/>
  <c r="H4707" i="2" l="1"/>
  <c r="L7378" i="2"/>
  <c r="E7378" i="2"/>
  <c r="K7378" i="2"/>
  <c r="F7377" i="2"/>
  <c r="G7377" i="2"/>
  <c r="C7379" i="2"/>
  <c r="I4707" i="2" l="1"/>
  <c r="M4707" i="2" s="1"/>
  <c r="N4707" i="2"/>
  <c r="D4708" i="2" s="1"/>
  <c r="A4707" i="2"/>
  <c r="L7379" i="2"/>
  <c r="E7379" i="2"/>
  <c r="K7379" i="2"/>
  <c r="F7378" i="2"/>
  <c r="G7378" i="2"/>
  <c r="C7380" i="2"/>
  <c r="H4708" i="2" l="1"/>
  <c r="A4708" i="2" s="1"/>
  <c r="L7380" i="2"/>
  <c r="E7380" i="2"/>
  <c r="K7380" i="2"/>
  <c r="F7379" i="2"/>
  <c r="G7379" i="2"/>
  <c r="C7381" i="2"/>
  <c r="I4708" i="2" l="1"/>
  <c r="M4708" i="2" s="1"/>
  <c r="N4708" i="2"/>
  <c r="D4709" i="2" s="1"/>
  <c r="L7381" i="2"/>
  <c r="E7381" i="2"/>
  <c r="K7381" i="2"/>
  <c r="F7380" i="2"/>
  <c r="G7380" i="2"/>
  <c r="C7382" i="2"/>
  <c r="H4709" i="2" l="1"/>
  <c r="A4709" i="2" s="1"/>
  <c r="L7382" i="2"/>
  <c r="K7382" i="2"/>
  <c r="E7382" i="2"/>
  <c r="F7381" i="2"/>
  <c r="G7381" i="2"/>
  <c r="C7383" i="2"/>
  <c r="I4709" i="2" l="1"/>
  <c r="M4709" i="2" s="1"/>
  <c r="N4709" i="2"/>
  <c r="D4710" i="2" s="1"/>
  <c r="L7383" i="2"/>
  <c r="K7383" i="2"/>
  <c r="E7383" i="2"/>
  <c r="F7382" i="2"/>
  <c r="G7382" i="2"/>
  <c r="C7384" i="2"/>
  <c r="H4710" i="2" l="1"/>
  <c r="A4710" i="2" s="1"/>
  <c r="L7384" i="2"/>
  <c r="K7384" i="2"/>
  <c r="E7384" i="2"/>
  <c r="G7383" i="2"/>
  <c r="F7383" i="2"/>
  <c r="C7385" i="2"/>
  <c r="N4710" i="2" l="1"/>
  <c r="D4711" i="2" s="1"/>
  <c r="I4710" i="2"/>
  <c r="M4710" i="2" s="1"/>
  <c r="H4711" i="2" s="1"/>
  <c r="L7385" i="2"/>
  <c r="K7385" i="2"/>
  <c r="E7385" i="2"/>
  <c r="F7384" i="2"/>
  <c r="G7384" i="2"/>
  <c r="C7386" i="2"/>
  <c r="I4711" i="2" l="1"/>
  <c r="M4711" i="2" s="1"/>
  <c r="N4711" i="2"/>
  <c r="D4712" i="2" s="1"/>
  <c r="A4711" i="2"/>
  <c r="L7386" i="2"/>
  <c r="K7386" i="2"/>
  <c r="E7386" i="2"/>
  <c r="F7385" i="2"/>
  <c r="G7385" i="2"/>
  <c r="C7387" i="2"/>
  <c r="H4712" i="2" l="1"/>
  <c r="A4712" i="2" s="1"/>
  <c r="L7387" i="2"/>
  <c r="K7387" i="2"/>
  <c r="E7387" i="2"/>
  <c r="F7386" i="2"/>
  <c r="G7386" i="2"/>
  <c r="C7388" i="2"/>
  <c r="I4712" i="2" l="1"/>
  <c r="M4712" i="2" s="1"/>
  <c r="N4712" i="2"/>
  <c r="D4713" i="2" s="1"/>
  <c r="L7388" i="2"/>
  <c r="E7388" i="2"/>
  <c r="K7388" i="2"/>
  <c r="F7387" i="2"/>
  <c r="G7387" i="2"/>
  <c r="C7389" i="2"/>
  <c r="H4713" i="2" l="1"/>
  <c r="L7389" i="2"/>
  <c r="K7389" i="2"/>
  <c r="E7389" i="2"/>
  <c r="F7388" i="2"/>
  <c r="G7388" i="2"/>
  <c r="C7390" i="2"/>
  <c r="N4713" i="2" l="1"/>
  <c r="D4714" i="2" s="1"/>
  <c r="I4713" i="2"/>
  <c r="M4713" i="2" s="1"/>
  <c r="A4713" i="2"/>
  <c r="L7390" i="2"/>
  <c r="E7390" i="2"/>
  <c r="K7390" i="2"/>
  <c r="F7389" i="2"/>
  <c r="G7389" i="2"/>
  <c r="C7391" i="2"/>
  <c r="H4714" i="2" l="1"/>
  <c r="I4714" i="2"/>
  <c r="M4714" i="2" s="1"/>
  <c r="N4714" i="2"/>
  <c r="D4715" i="2" s="1"/>
  <c r="A4714" i="2"/>
  <c r="L7391" i="2"/>
  <c r="K7391" i="2"/>
  <c r="E7391" i="2"/>
  <c r="F7390" i="2"/>
  <c r="G7390" i="2"/>
  <c r="C7392" i="2"/>
  <c r="H4715" i="2" l="1"/>
  <c r="A4715" i="2" s="1"/>
  <c r="L7392" i="2"/>
  <c r="E7392" i="2"/>
  <c r="K7392" i="2"/>
  <c r="F7391" i="2"/>
  <c r="G7391" i="2"/>
  <c r="C7393" i="2"/>
  <c r="I4715" i="2" l="1"/>
  <c r="M4715" i="2" s="1"/>
  <c r="N4715" i="2"/>
  <c r="D4716" i="2" s="1"/>
  <c r="E7393" i="2"/>
  <c r="K7393" i="2"/>
  <c r="F7392" i="2"/>
  <c r="G7392" i="2"/>
  <c r="C7394" i="2"/>
  <c r="H4716" i="2" l="1"/>
  <c r="A4716" i="2" s="1"/>
  <c r="K7394" i="2"/>
  <c r="E7394" i="2"/>
  <c r="F7393" i="2"/>
  <c r="G7393" i="2"/>
  <c r="C7395" i="2"/>
  <c r="L4716" i="2" l="1"/>
  <c r="N4716" i="2"/>
  <c r="D4717" i="2" s="1"/>
  <c r="I4716" i="2"/>
  <c r="M4716" i="2" s="1"/>
  <c r="K7395" i="2"/>
  <c r="E7395" i="2"/>
  <c r="F7394" i="2"/>
  <c r="G7394" i="2"/>
  <c r="C7396" i="2"/>
  <c r="H4717" i="2" l="1"/>
  <c r="K7396" i="2"/>
  <c r="G7395" i="2"/>
  <c r="F7395" i="2"/>
  <c r="C7397" i="2"/>
  <c r="I4717" i="2" l="1"/>
  <c r="M4717" i="2" s="1"/>
  <c r="N4717" i="2"/>
  <c r="D4718" i="2" s="1"/>
  <c r="A4717" i="2"/>
  <c r="L7397" i="2"/>
  <c r="K7397" i="2"/>
  <c r="C7398" i="2"/>
  <c r="H4718" i="2" l="1"/>
  <c r="A4718" i="2" s="1"/>
  <c r="L7398" i="2"/>
  <c r="K7398" i="2"/>
  <c r="C7399" i="2"/>
  <c r="I4718" i="2" l="1"/>
  <c r="M4718" i="2" s="1"/>
  <c r="N4718" i="2"/>
  <c r="D4719" i="2" s="1"/>
  <c r="L7399" i="2"/>
  <c r="K7399" i="2"/>
  <c r="C7400" i="2"/>
  <c r="H4719" i="2" l="1"/>
  <c r="A4719" i="2" s="1"/>
  <c r="E4719" i="2"/>
  <c r="F4719" i="2" s="1"/>
  <c r="G4719" i="2" s="1"/>
  <c r="L7400" i="2"/>
  <c r="K7400" i="2"/>
  <c r="E7400" i="2"/>
  <c r="C7401" i="2"/>
  <c r="N4719" i="2" l="1"/>
  <c r="D4720" i="2" s="1"/>
  <c r="E4720" i="2" s="1"/>
  <c r="I4719" i="2"/>
  <c r="M4719" i="2" s="1"/>
  <c r="L7401" i="2"/>
  <c r="K7401" i="2"/>
  <c r="E7401" i="2"/>
  <c r="F7400" i="2"/>
  <c r="G7400" i="2"/>
  <c r="C7402" i="2"/>
  <c r="H4720" i="2" l="1"/>
  <c r="G4720" i="2"/>
  <c r="F4720" i="2"/>
  <c r="I4720" i="2"/>
  <c r="M4720" i="2" s="1"/>
  <c r="N4720" i="2"/>
  <c r="H4721" i="2" s="1"/>
  <c r="A4720" i="2"/>
  <c r="D4721" i="2"/>
  <c r="L7402" i="2"/>
  <c r="K7402" i="2"/>
  <c r="E7402" i="2"/>
  <c r="G7401" i="2"/>
  <c r="F7401" i="2"/>
  <c r="C7403" i="2"/>
  <c r="N4721" i="2" l="1"/>
  <c r="D4722" i="2" s="1"/>
  <c r="A4721" i="2"/>
  <c r="I4721" i="2"/>
  <c r="M4721" i="2" s="1"/>
  <c r="H4722" i="2" s="1"/>
  <c r="L7403" i="2"/>
  <c r="K7403" i="2"/>
  <c r="E7403" i="2"/>
  <c r="F7402" i="2"/>
  <c r="G7402" i="2"/>
  <c r="C7404" i="2"/>
  <c r="I4722" i="2" l="1"/>
  <c r="M4722" i="2" s="1"/>
  <c r="N4722" i="2"/>
  <c r="D4723" i="2" s="1"/>
  <c r="A4722" i="2"/>
  <c r="L7404" i="2"/>
  <c r="K7404" i="2"/>
  <c r="E7404" i="2"/>
  <c r="F7403" i="2"/>
  <c r="G7403" i="2"/>
  <c r="C7405" i="2"/>
  <c r="H4723" i="2" l="1"/>
  <c r="L7405" i="2"/>
  <c r="K7405" i="2"/>
  <c r="E7405" i="2"/>
  <c r="F7404" i="2"/>
  <c r="G7404" i="2"/>
  <c r="C7406" i="2"/>
  <c r="I4723" i="2" l="1"/>
  <c r="M4723" i="2" s="1"/>
  <c r="N4723" i="2"/>
  <c r="D4724" i="2" s="1"/>
  <c r="A4723" i="2"/>
  <c r="L7406" i="2"/>
  <c r="E7406" i="2"/>
  <c r="K7406" i="2"/>
  <c r="F7405" i="2"/>
  <c r="G7405" i="2"/>
  <c r="C7407" i="2"/>
  <c r="H4724" i="2" l="1"/>
  <c r="L7407" i="2"/>
  <c r="E7407" i="2"/>
  <c r="K7407" i="2"/>
  <c r="F7406" i="2"/>
  <c r="G7406" i="2"/>
  <c r="C7408" i="2"/>
  <c r="N4724" i="2" l="1"/>
  <c r="D4725" i="2" s="1"/>
  <c r="I4724" i="2"/>
  <c r="M4724" i="2" s="1"/>
  <c r="A4724" i="2"/>
  <c r="L7408" i="2"/>
  <c r="E7408" i="2"/>
  <c r="K7408" i="2"/>
  <c r="F7407" i="2"/>
  <c r="G7407" i="2"/>
  <c r="C7409" i="2"/>
  <c r="H4725" i="2" l="1"/>
  <c r="I4725" i="2" s="1"/>
  <c r="M4725" i="2" s="1"/>
  <c r="L7409" i="2"/>
  <c r="L4806" i="2"/>
  <c r="E7409" i="2"/>
  <c r="K7409" i="2"/>
  <c r="F7408" i="2"/>
  <c r="G7408" i="2"/>
  <c r="C7410" i="2"/>
  <c r="A4725" i="2" l="1"/>
  <c r="N4725" i="2"/>
  <c r="D4726" i="2" s="1"/>
  <c r="L7410" i="2"/>
  <c r="E7410" i="2"/>
  <c r="K7410" i="2"/>
  <c r="F7409" i="2"/>
  <c r="G7409" i="2"/>
  <c r="C7411" i="2"/>
  <c r="H4726" i="2" l="1"/>
  <c r="A4726" i="2" s="1"/>
  <c r="L7411" i="2"/>
  <c r="E7411" i="2"/>
  <c r="K7411" i="2"/>
  <c r="F7410" i="2"/>
  <c r="G7410" i="2"/>
  <c r="C7412" i="2"/>
  <c r="N4726" i="2" l="1"/>
  <c r="D4727" i="2" s="1"/>
  <c r="I4726" i="2"/>
  <c r="M4726" i="2" s="1"/>
  <c r="H4727" i="2"/>
  <c r="I4727" i="2" s="1"/>
  <c r="M4727" i="2" s="1"/>
  <c r="L7412" i="2"/>
  <c r="K7412" i="2"/>
  <c r="E7412" i="2"/>
  <c r="F7411" i="2"/>
  <c r="G7411" i="2"/>
  <c r="C7413" i="2"/>
  <c r="A4727" i="2" l="1"/>
  <c r="N4727" i="2"/>
  <c r="D4728" i="2" s="1"/>
  <c r="L7413" i="2"/>
  <c r="K7413" i="2"/>
  <c r="E7413" i="2"/>
  <c r="F7412" i="2"/>
  <c r="G7412" i="2"/>
  <c r="C7414" i="2"/>
  <c r="H4728" i="2" l="1"/>
  <c r="A4728" i="2" s="1"/>
  <c r="L7414" i="2"/>
  <c r="K7414" i="2"/>
  <c r="E7414" i="2"/>
  <c r="G7413" i="2"/>
  <c r="F7413" i="2"/>
  <c r="C7415" i="2"/>
  <c r="N4728" i="2" l="1"/>
  <c r="D4729" i="2" s="1"/>
  <c r="I4728" i="2"/>
  <c r="M4728" i="2" s="1"/>
  <c r="H4729" i="2"/>
  <c r="A4729" i="2" s="1"/>
  <c r="L7415" i="2"/>
  <c r="K7415" i="2"/>
  <c r="E7415" i="2"/>
  <c r="F7414" i="2"/>
  <c r="G7414" i="2"/>
  <c r="C7416" i="2"/>
  <c r="I4729" i="2" l="1"/>
  <c r="M4729" i="2" s="1"/>
  <c r="N4729" i="2"/>
  <c r="D4730" i="2" s="1"/>
  <c r="L7416" i="2"/>
  <c r="K7416" i="2"/>
  <c r="E7416" i="2"/>
  <c r="F7415" i="2"/>
  <c r="G7415" i="2"/>
  <c r="C7417" i="2"/>
  <c r="H4730" i="2" l="1"/>
  <c r="L7417" i="2"/>
  <c r="K7417" i="2"/>
  <c r="E7417" i="2"/>
  <c r="G7416" i="2"/>
  <c r="F7416" i="2"/>
  <c r="C7418" i="2"/>
  <c r="I4730" i="2" l="1"/>
  <c r="M4730" i="2" s="1"/>
  <c r="N4730" i="2"/>
  <c r="D4731" i="2" s="1"/>
  <c r="A4730" i="2"/>
  <c r="L7418" i="2"/>
  <c r="E7418" i="2"/>
  <c r="K7418" i="2"/>
  <c r="F7417" i="2"/>
  <c r="G7417" i="2"/>
  <c r="C7419" i="2"/>
  <c r="H4731" i="2" l="1"/>
  <c r="A4731" i="2"/>
  <c r="L7419" i="2"/>
  <c r="E4810" i="2"/>
  <c r="E7419" i="2"/>
  <c r="K7419" i="2"/>
  <c r="F7418" i="2"/>
  <c r="G7418" i="2"/>
  <c r="C7420" i="2"/>
  <c r="N4731" i="2" l="1"/>
  <c r="D4732" i="2" s="1"/>
  <c r="I4731" i="2"/>
  <c r="M4731" i="2" s="1"/>
  <c r="L7420" i="2"/>
  <c r="G4810" i="2"/>
  <c r="F4810" i="2"/>
  <c r="K7420" i="2"/>
  <c r="E7420" i="2"/>
  <c r="F7419" i="2"/>
  <c r="G7419" i="2"/>
  <c r="C7421" i="2"/>
  <c r="H4732" i="2" l="1"/>
  <c r="I4732" i="2" s="1"/>
  <c r="M4732" i="2" s="1"/>
  <c r="A4732" i="2"/>
  <c r="L7421" i="2"/>
  <c r="E7421" i="2"/>
  <c r="K7421" i="2"/>
  <c r="F7420" i="2"/>
  <c r="G7420" i="2"/>
  <c r="C7422" i="2"/>
  <c r="N4732" i="2" l="1"/>
  <c r="D4733" i="2" s="1"/>
  <c r="L7422" i="2"/>
  <c r="K7422" i="2"/>
  <c r="E7422" i="2"/>
  <c r="F7421" i="2"/>
  <c r="G7421" i="2"/>
  <c r="C7423" i="2"/>
  <c r="H4733" i="2" l="1"/>
  <c r="A4733" i="2" s="1"/>
  <c r="L4901" i="2"/>
  <c r="E7423" i="2"/>
  <c r="K7423" i="2"/>
  <c r="F7422" i="2"/>
  <c r="G7422" i="2"/>
  <c r="C7424" i="2"/>
  <c r="N4733" i="2" l="1"/>
  <c r="D4734" i="2" s="1"/>
  <c r="I4733" i="2"/>
  <c r="M4733" i="2" s="1"/>
  <c r="K7424" i="2"/>
  <c r="E7424" i="2"/>
  <c r="F7423" i="2"/>
  <c r="G7423" i="2"/>
  <c r="C7425" i="2"/>
  <c r="H4734" i="2" l="1"/>
  <c r="A4734" i="2" s="1"/>
  <c r="K7425" i="2"/>
  <c r="E7425" i="2"/>
  <c r="F7424" i="2"/>
  <c r="G7424" i="2"/>
  <c r="C7426" i="2"/>
  <c r="I4734" i="2" l="1"/>
  <c r="M4734" i="2" s="1"/>
  <c r="N4734" i="2"/>
  <c r="D4735" i="2" s="1"/>
  <c r="K7426" i="2"/>
  <c r="E7426" i="2"/>
  <c r="G7425" i="2"/>
  <c r="F7425" i="2"/>
  <c r="C7427" i="2"/>
  <c r="H4735" i="2" l="1"/>
  <c r="L7427" i="2"/>
  <c r="K7427" i="2"/>
  <c r="F7426" i="2"/>
  <c r="G7426" i="2"/>
  <c r="C7428" i="2"/>
  <c r="N4735" i="2" l="1"/>
  <c r="D4736" i="2" s="1"/>
  <c r="I4735" i="2"/>
  <c r="M4735" i="2" s="1"/>
  <c r="A4735" i="2"/>
  <c r="L7428" i="2"/>
  <c r="K7428" i="2"/>
  <c r="C7429" i="2"/>
  <c r="H4736" i="2" l="1"/>
  <c r="A4736" i="2" s="1"/>
  <c r="I4736" i="2"/>
  <c r="M4736" i="2" s="1"/>
  <c r="L7429" i="2"/>
  <c r="K7429" i="2"/>
  <c r="C7430" i="2"/>
  <c r="N4736" i="2" l="1"/>
  <c r="D4737" i="2" s="1"/>
  <c r="H4737" i="2"/>
  <c r="L7430" i="2"/>
  <c r="K7430" i="2"/>
  <c r="C7431" i="2"/>
  <c r="I4737" i="2" l="1"/>
  <c r="M4737" i="2" s="1"/>
  <c r="N4737" i="2"/>
  <c r="D4738" i="2" s="1"/>
  <c r="A4737" i="2"/>
  <c r="L7431" i="2"/>
  <c r="K7431" i="2"/>
  <c r="E7431" i="2"/>
  <c r="C7432" i="2"/>
  <c r="H4738" i="2" l="1"/>
  <c r="L7432" i="2"/>
  <c r="K7432" i="2"/>
  <c r="E7432" i="2"/>
  <c r="F7431" i="2"/>
  <c r="G7431" i="2"/>
  <c r="C7433" i="2"/>
  <c r="N4738" i="2" l="1"/>
  <c r="D4739" i="2" s="1"/>
  <c r="I4738" i="2"/>
  <c r="M4738" i="2" s="1"/>
  <c r="H4739" i="2" s="1"/>
  <c r="A4738" i="2"/>
  <c r="L7433" i="2"/>
  <c r="K7433" i="2"/>
  <c r="E7433" i="2"/>
  <c r="G7432" i="2"/>
  <c r="F7432" i="2"/>
  <c r="C7434" i="2"/>
  <c r="N4739" i="2" l="1"/>
  <c r="D4740" i="2" s="1"/>
  <c r="I4739" i="2"/>
  <c r="M4739" i="2" s="1"/>
  <c r="H4740" i="2"/>
  <c r="A4739" i="2"/>
  <c r="L7434" i="2"/>
  <c r="K7434" i="2"/>
  <c r="E7434" i="2"/>
  <c r="F7433" i="2"/>
  <c r="G7433" i="2"/>
  <c r="C7435" i="2"/>
  <c r="A4740" i="2" l="1"/>
  <c r="I4740" i="2"/>
  <c r="M4740" i="2" s="1"/>
  <c r="N4740" i="2"/>
  <c r="D4741" i="2" s="1"/>
  <c r="L7435" i="2"/>
  <c r="K7435" i="2"/>
  <c r="E7435" i="2"/>
  <c r="F7434" i="2"/>
  <c r="G7434" i="2"/>
  <c r="C7436" i="2"/>
  <c r="H4741" i="2" l="1"/>
  <c r="I4741" i="2" s="1"/>
  <c r="M4741" i="2" s="1"/>
  <c r="A4741" i="2"/>
  <c r="L7436" i="2"/>
  <c r="K7436" i="2"/>
  <c r="E7436" i="2"/>
  <c r="F7435" i="2"/>
  <c r="G7435" i="2"/>
  <c r="C7437" i="2"/>
  <c r="N4741" i="2" l="1"/>
  <c r="D4742" i="2" s="1"/>
  <c r="H4742" i="2"/>
  <c r="A4742" i="2" s="1"/>
  <c r="I4742" i="2"/>
  <c r="M4742" i="2" s="1"/>
  <c r="N4742" i="2"/>
  <c r="D4743" i="2" s="1"/>
  <c r="L7437" i="2"/>
  <c r="E7437" i="2"/>
  <c r="K7437" i="2"/>
  <c r="F7436" i="2"/>
  <c r="G7436" i="2"/>
  <c r="C7438" i="2"/>
  <c r="H4743" i="2" l="1"/>
  <c r="L7438" i="2"/>
  <c r="E7438" i="2"/>
  <c r="K7438" i="2"/>
  <c r="F7437" i="2"/>
  <c r="G7437" i="2"/>
  <c r="C7439" i="2"/>
  <c r="A4743" i="2" l="1"/>
  <c r="I4743" i="2"/>
  <c r="M4743" i="2" s="1"/>
  <c r="N4743" i="2"/>
  <c r="D4744" i="2" s="1"/>
  <c r="L7439" i="2"/>
  <c r="E7439" i="2"/>
  <c r="K7439" i="2"/>
  <c r="F7438" i="2"/>
  <c r="G7438" i="2"/>
  <c r="C7440" i="2"/>
  <c r="H4744" i="2" l="1"/>
  <c r="L7440" i="2"/>
  <c r="E7440" i="2"/>
  <c r="K7440" i="2"/>
  <c r="F7439" i="2"/>
  <c r="G7439" i="2"/>
  <c r="C7441" i="2"/>
  <c r="A4744" i="2" l="1"/>
  <c r="N4744" i="2"/>
  <c r="D4745" i="2" s="1"/>
  <c r="I4744" i="2"/>
  <c r="M4744" i="2" s="1"/>
  <c r="H4745" i="2" s="1"/>
  <c r="L4746" i="2"/>
  <c r="L7441" i="2"/>
  <c r="E7441" i="2"/>
  <c r="K7441" i="2"/>
  <c r="F7440" i="2"/>
  <c r="G7440" i="2"/>
  <c r="C7442" i="2"/>
  <c r="I4745" i="2" l="1"/>
  <c r="M4745" i="2" s="1"/>
  <c r="N4745" i="2"/>
  <c r="D4746" i="2" s="1"/>
  <c r="A4745" i="2"/>
  <c r="L7442" i="2"/>
  <c r="E7442" i="2"/>
  <c r="K7442" i="2"/>
  <c r="F7441" i="2"/>
  <c r="G7441" i="2"/>
  <c r="C7443" i="2"/>
  <c r="H4746" i="2" l="1"/>
  <c r="I4746" i="2"/>
  <c r="M4746" i="2" s="1"/>
  <c r="N4746" i="2"/>
  <c r="D4747" i="2" s="1"/>
  <c r="A4746" i="2"/>
  <c r="L7443" i="2"/>
  <c r="K7443" i="2"/>
  <c r="E7443" i="2"/>
  <c r="F7442" i="2"/>
  <c r="G7442" i="2"/>
  <c r="C7444" i="2"/>
  <c r="H4747" i="2" l="1"/>
  <c r="L7444" i="2"/>
  <c r="K7444" i="2"/>
  <c r="E7444" i="2"/>
  <c r="F7443" i="2"/>
  <c r="G7443" i="2"/>
  <c r="C7445" i="2"/>
  <c r="N4747" i="2" l="1"/>
  <c r="D4748" i="2" s="1"/>
  <c r="A4747" i="2"/>
  <c r="L4747" i="2"/>
  <c r="I4747" i="2"/>
  <c r="M4747" i="2" s="1"/>
  <c r="L7445" i="2"/>
  <c r="K7445" i="2"/>
  <c r="E7445" i="2"/>
  <c r="G7444" i="2"/>
  <c r="F7444" i="2"/>
  <c r="C7446" i="2"/>
  <c r="H4748" i="2" l="1"/>
  <c r="A4748" i="2" s="1"/>
  <c r="L7446" i="2"/>
  <c r="K7446" i="2"/>
  <c r="E7446" i="2"/>
  <c r="F7445" i="2"/>
  <c r="G7445" i="2"/>
  <c r="C7447" i="2"/>
  <c r="I4748" i="2" l="1"/>
  <c r="M4748" i="2" s="1"/>
  <c r="N4748" i="2"/>
  <c r="D4749" i="2" s="1"/>
  <c r="L7447" i="2"/>
  <c r="K7447" i="2"/>
  <c r="E7447" i="2"/>
  <c r="F7446" i="2"/>
  <c r="G7446" i="2"/>
  <c r="C7448" i="2"/>
  <c r="H4749" i="2" l="1"/>
  <c r="L7448" i="2"/>
  <c r="K7448" i="2"/>
  <c r="E7448" i="2"/>
  <c r="F7447" i="2"/>
  <c r="G7447" i="2"/>
  <c r="C7449" i="2"/>
  <c r="I4749" i="2" l="1"/>
  <c r="M4749" i="2" s="1"/>
  <c r="N4749" i="2"/>
  <c r="D4750" i="2" s="1"/>
  <c r="H4750" i="2"/>
  <c r="A4749" i="2"/>
  <c r="L7449" i="2"/>
  <c r="K7449" i="2"/>
  <c r="E7449" i="2"/>
  <c r="G7448" i="2"/>
  <c r="F7448" i="2"/>
  <c r="C7450" i="2"/>
  <c r="I4750" i="2" l="1"/>
  <c r="M4750" i="2" s="1"/>
  <c r="N4750" i="2"/>
  <c r="E4750" i="2"/>
  <c r="F4750" i="2" s="1"/>
  <c r="G4750" i="2" s="1"/>
  <c r="D4751" i="2" s="1"/>
  <c r="A4750" i="2"/>
  <c r="L7450" i="2"/>
  <c r="E7450" i="2"/>
  <c r="K7450" i="2"/>
  <c r="G7449" i="2"/>
  <c r="F7449" i="2"/>
  <c r="C7451" i="2"/>
  <c r="H4751" i="2" l="1"/>
  <c r="A4751" i="2"/>
  <c r="N4751" i="2"/>
  <c r="D4752" i="2" s="1"/>
  <c r="I4751" i="2"/>
  <c r="M4751" i="2" s="1"/>
  <c r="H4752" i="2" s="1"/>
  <c r="L7451" i="2"/>
  <c r="E7451" i="2"/>
  <c r="K7451" i="2"/>
  <c r="G7450" i="2"/>
  <c r="F7450" i="2"/>
  <c r="C7452" i="2"/>
  <c r="A4752" i="2" l="1"/>
  <c r="I4752" i="2"/>
  <c r="M4752" i="2" s="1"/>
  <c r="N4752" i="2"/>
  <c r="D4753" i="2" s="1"/>
  <c r="L7452" i="2"/>
  <c r="K7452" i="2"/>
  <c r="E7452" i="2"/>
  <c r="F7451" i="2"/>
  <c r="G7451" i="2"/>
  <c r="C7453" i="2"/>
  <c r="H4753" i="2" l="1"/>
  <c r="A4753" i="2" s="1"/>
  <c r="N4753" i="2"/>
  <c r="D4754" i="2" s="1"/>
  <c r="I4753" i="2"/>
  <c r="M4753" i="2" s="1"/>
  <c r="L7453" i="2"/>
  <c r="E7453" i="2"/>
  <c r="K7453" i="2"/>
  <c r="F7452" i="2"/>
  <c r="G7452" i="2"/>
  <c r="C7454" i="2"/>
  <c r="H4754" i="2" l="1"/>
  <c r="A4754" i="2" s="1"/>
  <c r="N4754" i="2"/>
  <c r="D4755" i="2" s="1"/>
  <c r="E7454" i="2"/>
  <c r="K7454" i="2"/>
  <c r="F7453" i="2"/>
  <c r="G7453" i="2"/>
  <c r="C7455" i="2"/>
  <c r="I4754" i="2" l="1"/>
  <c r="M4754" i="2" s="1"/>
  <c r="H4755" i="2"/>
  <c r="A4755" i="2" s="1"/>
  <c r="K7455" i="2"/>
  <c r="E7455" i="2"/>
  <c r="F7454" i="2"/>
  <c r="G7454" i="2"/>
  <c r="C7456" i="2"/>
  <c r="N4755" i="2" l="1"/>
  <c r="D4756" i="2" s="1"/>
  <c r="I4755" i="2"/>
  <c r="M4755" i="2" s="1"/>
  <c r="K7456" i="2"/>
  <c r="E7456" i="2"/>
  <c r="F7455" i="2"/>
  <c r="G7455" i="2"/>
  <c r="C7457" i="2"/>
  <c r="H4756" i="2" l="1"/>
  <c r="A4756" i="2" s="1"/>
  <c r="K7457" i="2"/>
  <c r="G7456" i="2"/>
  <c r="F7456" i="2"/>
  <c r="C7458" i="2"/>
  <c r="N4756" i="2" l="1"/>
  <c r="D4757" i="2" s="1"/>
  <c r="I4756" i="2"/>
  <c r="M4756" i="2" s="1"/>
  <c r="H4757" i="2" s="1"/>
  <c r="L7458" i="2"/>
  <c r="K7458" i="2"/>
  <c r="C7459" i="2"/>
  <c r="N4757" i="2" l="1"/>
  <c r="D4758" i="2" s="1"/>
  <c r="I4757" i="2"/>
  <c r="M4757" i="2" s="1"/>
  <c r="A4757" i="2"/>
  <c r="L7459" i="2"/>
  <c r="E7459" i="2"/>
  <c r="K7459" i="2"/>
  <c r="C7460" i="2"/>
  <c r="H4758" i="2" l="1"/>
  <c r="N4758" i="2"/>
  <c r="D4759" i="2" s="1"/>
  <c r="I4758" i="2"/>
  <c r="M4758" i="2" s="1"/>
  <c r="A4758" i="2"/>
  <c r="L7460" i="2"/>
  <c r="L4837" i="2"/>
  <c r="K7460" i="2"/>
  <c r="F7459" i="2"/>
  <c r="G7459" i="2"/>
  <c r="C7461" i="2"/>
  <c r="H4759" i="2" l="1"/>
  <c r="I4759" i="2" s="1"/>
  <c r="M4759" i="2" s="1"/>
  <c r="N4759" i="2"/>
  <c r="D4760" i="2" s="1"/>
  <c r="A4759" i="2"/>
  <c r="L7461" i="2"/>
  <c r="K7461" i="2"/>
  <c r="E7461" i="2"/>
  <c r="C7462" i="2"/>
  <c r="H4760" i="2" l="1"/>
  <c r="A4760" i="2" s="1"/>
  <c r="L7462" i="2"/>
  <c r="K7462" i="2"/>
  <c r="E7462" i="2"/>
  <c r="F7461" i="2"/>
  <c r="G7461" i="2"/>
  <c r="C7463" i="2"/>
  <c r="I4760" i="2" l="1"/>
  <c r="M4760" i="2" s="1"/>
  <c r="N4760" i="2"/>
  <c r="D4761" i="2" s="1"/>
  <c r="L7463" i="2"/>
  <c r="K7463" i="2"/>
  <c r="E7463" i="2"/>
  <c r="G7462" i="2"/>
  <c r="F7462" i="2"/>
  <c r="C7464" i="2"/>
  <c r="H4761" i="2" l="1"/>
  <c r="L7464" i="2"/>
  <c r="K7464" i="2"/>
  <c r="E7464" i="2"/>
  <c r="F7463" i="2"/>
  <c r="G7463" i="2"/>
  <c r="C7465" i="2"/>
  <c r="N4761" i="2" l="1"/>
  <c r="D4762" i="2" s="1"/>
  <c r="I4761" i="2"/>
  <c r="M4761" i="2" s="1"/>
  <c r="A4761" i="2"/>
  <c r="L7465" i="2"/>
  <c r="E4840" i="2"/>
  <c r="F4840" i="2" s="1"/>
  <c r="G4840" i="2" s="1"/>
  <c r="K7465" i="2"/>
  <c r="E7465" i="2"/>
  <c r="F7464" i="2"/>
  <c r="G7464" i="2"/>
  <c r="C7466" i="2"/>
  <c r="H4762" i="2" l="1"/>
  <c r="I4762" i="2" s="1"/>
  <c r="M4762" i="2" s="1"/>
  <c r="N4762" i="2"/>
  <c r="D4763" i="2" s="1"/>
  <c r="A4762" i="2"/>
  <c r="L7466" i="2"/>
  <c r="K7466" i="2"/>
  <c r="E7466" i="2"/>
  <c r="F7465" i="2"/>
  <c r="G7465" i="2"/>
  <c r="C7467" i="2"/>
  <c r="H4763" i="2" l="1"/>
  <c r="A4763" i="2" s="1"/>
  <c r="L7467" i="2"/>
  <c r="E7467" i="2"/>
  <c r="K7467" i="2"/>
  <c r="F7466" i="2"/>
  <c r="G7466" i="2"/>
  <c r="C7468" i="2"/>
  <c r="I4763" i="2" l="1"/>
  <c r="M4763" i="2" s="1"/>
  <c r="N4763" i="2"/>
  <c r="D4764" i="2" s="1"/>
  <c r="L7468" i="2"/>
  <c r="L4931" i="2"/>
  <c r="E7468" i="2"/>
  <c r="K7468" i="2"/>
  <c r="F7467" i="2"/>
  <c r="G7467" i="2"/>
  <c r="C7469" i="2"/>
  <c r="H4764" i="2" l="1"/>
  <c r="I4764" i="2" s="1"/>
  <c r="M4764" i="2" s="1"/>
  <c r="L7469" i="2"/>
  <c r="E7469" i="2"/>
  <c r="K7469" i="2"/>
  <c r="F7468" i="2"/>
  <c r="G7468" i="2"/>
  <c r="C7470" i="2"/>
  <c r="N4764" i="2" l="1"/>
  <c r="D4765" i="2" s="1"/>
  <c r="A4764" i="2"/>
  <c r="L7470" i="2"/>
  <c r="E7470" i="2"/>
  <c r="K7470" i="2"/>
  <c r="F7469" i="2"/>
  <c r="G7469" i="2"/>
  <c r="C7471" i="2"/>
  <c r="H4765" i="2" l="1"/>
  <c r="L7471" i="2"/>
  <c r="E7471" i="2"/>
  <c r="K7471" i="2"/>
  <c r="F7470" i="2"/>
  <c r="G7470" i="2"/>
  <c r="C7472" i="2"/>
  <c r="A4765" i="2" l="1"/>
  <c r="I4765" i="2"/>
  <c r="M4765" i="2" s="1"/>
  <c r="N4765" i="2"/>
  <c r="D4766" i="2" s="1"/>
  <c r="L7472" i="2"/>
  <c r="E7472" i="2"/>
  <c r="K7472" i="2"/>
  <c r="F7471" i="2"/>
  <c r="G7471" i="2"/>
  <c r="C7473" i="2"/>
  <c r="H4766" i="2" l="1"/>
  <c r="I4766" i="2" s="1"/>
  <c r="M4766" i="2" s="1"/>
  <c r="E4841" i="2"/>
  <c r="L7473" i="2"/>
  <c r="K7473" i="2"/>
  <c r="E7473" i="2"/>
  <c r="F7472" i="2"/>
  <c r="G7472" i="2"/>
  <c r="C7474" i="2"/>
  <c r="A4766" i="2" l="1"/>
  <c r="N4766" i="2"/>
  <c r="D4767" i="2" s="1"/>
  <c r="F4841" i="2"/>
  <c r="G4841" i="2"/>
  <c r="L7474" i="2"/>
  <c r="K7474" i="2"/>
  <c r="E7474" i="2"/>
  <c r="F7473" i="2"/>
  <c r="G7473" i="2"/>
  <c r="C7475" i="2"/>
  <c r="H4767" i="2" l="1"/>
  <c r="L7475" i="2"/>
  <c r="K7475" i="2"/>
  <c r="E7475" i="2"/>
  <c r="G7474" i="2"/>
  <c r="F7474" i="2"/>
  <c r="C7476" i="2"/>
  <c r="I4767" i="2" l="1"/>
  <c r="M4767" i="2" s="1"/>
  <c r="N4767" i="2"/>
  <c r="D4768" i="2" s="1"/>
  <c r="A4767" i="2"/>
  <c r="L7476" i="2"/>
  <c r="K7476" i="2"/>
  <c r="E7476" i="2"/>
  <c r="F7475" i="2"/>
  <c r="G7475" i="2"/>
  <c r="C7477" i="2"/>
  <c r="H4768" i="2" l="1"/>
  <c r="N4768" i="2"/>
  <c r="D4769" i="2" s="1"/>
  <c r="I4768" i="2"/>
  <c r="M4768" i="2" s="1"/>
  <c r="A4768" i="2"/>
  <c r="H4769" i="2"/>
  <c r="L7477" i="2"/>
  <c r="K7477" i="2"/>
  <c r="E7477" i="2"/>
  <c r="F7476" i="2"/>
  <c r="G7476" i="2"/>
  <c r="C7478" i="2"/>
  <c r="I4769" i="2" l="1"/>
  <c r="M4769" i="2" s="1"/>
  <c r="N4769" i="2"/>
  <c r="D4770" i="2" s="1"/>
  <c r="A4769" i="2"/>
  <c r="L7478" i="2"/>
  <c r="K7478" i="2"/>
  <c r="E7478" i="2"/>
  <c r="F7477" i="2"/>
  <c r="G7477" i="2"/>
  <c r="C7479" i="2"/>
  <c r="H4770" i="2" l="1"/>
  <c r="A4770" i="2" s="1"/>
  <c r="L7479" i="2"/>
  <c r="E7479" i="2"/>
  <c r="K7479" i="2"/>
  <c r="F7478" i="2"/>
  <c r="G7478" i="2"/>
  <c r="C7480" i="2"/>
  <c r="N4770" i="2" l="1"/>
  <c r="D4771" i="2" s="1"/>
  <c r="I4770" i="2"/>
  <c r="M4770" i="2" s="1"/>
  <c r="L7480" i="2"/>
  <c r="E7480" i="2"/>
  <c r="K7480" i="2"/>
  <c r="F7479" i="2"/>
  <c r="G7479" i="2"/>
  <c r="C7481" i="2"/>
  <c r="H4771" i="2" l="1"/>
  <c r="N4771" i="2" s="1"/>
  <c r="D4772" i="2" s="1"/>
  <c r="L7481" i="2"/>
  <c r="E7481" i="2"/>
  <c r="K7481" i="2"/>
  <c r="F7480" i="2"/>
  <c r="G7480" i="2"/>
  <c r="C7482" i="2"/>
  <c r="A4771" i="2" l="1"/>
  <c r="I4771" i="2"/>
  <c r="M4771" i="2" s="1"/>
  <c r="H4772" i="2" s="1"/>
  <c r="I4772" i="2" s="1"/>
  <c r="M4772" i="2" s="1"/>
  <c r="A4772" i="2"/>
  <c r="L7482" i="2"/>
  <c r="E7482" i="2"/>
  <c r="K7482" i="2"/>
  <c r="F7481" i="2"/>
  <c r="G7481" i="2"/>
  <c r="C7483" i="2"/>
  <c r="N4772" i="2" l="1"/>
  <c r="D4773" i="2" s="1"/>
  <c r="H4773" i="2"/>
  <c r="L7483" i="2"/>
  <c r="E7483" i="2"/>
  <c r="K7483" i="2"/>
  <c r="F7482" i="2"/>
  <c r="G7482" i="2"/>
  <c r="C7484" i="2"/>
  <c r="A4773" i="2" l="1"/>
  <c r="N4773" i="2"/>
  <c r="D4774" i="2" s="1"/>
  <c r="I4773" i="2"/>
  <c r="M4773" i="2" s="1"/>
  <c r="E7484" i="2"/>
  <c r="K7484" i="2"/>
  <c r="F7483" i="2"/>
  <c r="G7483" i="2"/>
  <c r="C7485" i="2"/>
  <c r="H4774" i="2" l="1"/>
  <c r="K7485" i="2"/>
  <c r="E7485" i="2"/>
  <c r="F7484" i="2"/>
  <c r="G7484" i="2"/>
  <c r="C7486" i="2"/>
  <c r="I4774" i="2" l="1"/>
  <c r="M4774" i="2" s="1"/>
  <c r="N4774" i="2"/>
  <c r="D4775" i="2" s="1"/>
  <c r="A4774" i="2"/>
  <c r="L7486" i="2"/>
  <c r="K7486" i="2"/>
  <c r="E7486" i="2"/>
  <c r="F7485" i="2"/>
  <c r="G7485" i="2"/>
  <c r="C7487" i="2"/>
  <c r="H4775" i="2" l="1"/>
  <c r="I4775" i="2" s="1"/>
  <c r="M4775" i="2" s="1"/>
  <c r="A4775" i="2"/>
  <c r="K7487" i="2"/>
  <c r="E7487" i="2"/>
  <c r="G7486" i="2"/>
  <c r="F7486" i="2"/>
  <c r="C7488" i="2"/>
  <c r="N4775" i="2" l="1"/>
  <c r="D4776" i="2" s="1"/>
  <c r="L7488" i="2"/>
  <c r="K7488" i="2"/>
  <c r="G7487" i="2"/>
  <c r="F7487" i="2"/>
  <c r="C7489" i="2"/>
  <c r="H4776" i="2" l="1"/>
  <c r="I4776" i="2" s="1"/>
  <c r="M4776" i="2" s="1"/>
  <c r="L7489" i="2"/>
  <c r="K7489" i="2"/>
  <c r="C7490" i="2"/>
  <c r="A4776" i="2" l="1"/>
  <c r="N4776" i="2"/>
  <c r="D4777" i="2" s="1"/>
  <c r="H4777" i="2"/>
  <c r="A4777" i="2" s="1"/>
  <c r="L7490" i="2"/>
  <c r="K7490" i="2"/>
  <c r="C7491" i="2"/>
  <c r="L4777" i="2" l="1"/>
  <c r="N4777" i="2"/>
  <c r="D4778" i="2" s="1"/>
  <c r="I4777" i="2"/>
  <c r="M4777" i="2" s="1"/>
  <c r="L7491" i="2"/>
  <c r="K7491" i="2"/>
  <c r="C7492" i="2"/>
  <c r="H4778" i="2" l="1"/>
  <c r="A4778" i="2" s="1"/>
  <c r="L7492" i="2"/>
  <c r="K7492" i="2"/>
  <c r="E7492" i="2"/>
  <c r="C7493" i="2"/>
  <c r="N4778" i="2" l="1"/>
  <c r="D4779" i="2" s="1"/>
  <c r="I4778" i="2"/>
  <c r="M4778" i="2" s="1"/>
  <c r="L7493" i="2"/>
  <c r="K7493" i="2"/>
  <c r="E7493" i="2"/>
  <c r="F7492" i="2"/>
  <c r="G7492" i="2"/>
  <c r="C7494" i="2"/>
  <c r="H4779" i="2" l="1"/>
  <c r="A4779" i="2" s="1"/>
  <c r="I4779" i="2"/>
  <c r="M4779" i="2" s="1"/>
  <c r="N4779" i="2"/>
  <c r="D4780" i="2" s="1"/>
  <c r="L7494" i="2"/>
  <c r="K7494" i="2"/>
  <c r="E7494" i="2"/>
  <c r="G7493" i="2"/>
  <c r="F7493" i="2"/>
  <c r="C7495" i="2"/>
  <c r="H4780" i="2" l="1"/>
  <c r="A4780" i="2" s="1"/>
  <c r="E4780" i="2"/>
  <c r="L7495" i="2"/>
  <c r="K7495" i="2"/>
  <c r="E7495" i="2"/>
  <c r="F7494" i="2"/>
  <c r="G7494" i="2"/>
  <c r="C7496" i="2"/>
  <c r="F4780" i="2" l="1"/>
  <c r="G4780" i="2"/>
  <c r="I4780" i="2"/>
  <c r="M4780" i="2" s="1"/>
  <c r="N4780" i="2"/>
  <c r="D4781" i="2" s="1"/>
  <c r="E4781" i="2" s="1"/>
  <c r="L7496" i="2"/>
  <c r="K7496" i="2"/>
  <c r="E7496" i="2"/>
  <c r="F7495" i="2"/>
  <c r="G7495" i="2"/>
  <c r="C7497" i="2"/>
  <c r="F4781" i="2" l="1"/>
  <c r="G4781" i="2"/>
  <c r="H4781" i="2"/>
  <c r="L7497" i="2"/>
  <c r="K7497" i="2"/>
  <c r="E7497" i="2"/>
  <c r="F7496" i="2"/>
  <c r="G7496" i="2"/>
  <c r="C7498" i="2"/>
  <c r="I4781" i="2" l="1"/>
  <c r="M4781" i="2" s="1"/>
  <c r="N4781" i="2"/>
  <c r="A4781" i="2"/>
  <c r="L7498" i="2"/>
  <c r="E7498" i="2"/>
  <c r="K7498" i="2"/>
  <c r="F7497" i="2"/>
  <c r="G7497" i="2"/>
  <c r="C7499" i="2"/>
  <c r="H4782" i="2" l="1"/>
  <c r="D4782" i="2"/>
  <c r="L7499" i="2"/>
  <c r="E7499" i="2"/>
  <c r="K7499" i="2"/>
  <c r="F7498" i="2"/>
  <c r="G7498" i="2"/>
  <c r="C7500" i="2"/>
  <c r="A4782" i="2" l="1"/>
  <c r="I4782" i="2"/>
  <c r="M4782" i="2" s="1"/>
  <c r="N4782" i="2"/>
  <c r="H4783" i="2" s="1"/>
  <c r="L7500" i="2"/>
  <c r="E7500" i="2"/>
  <c r="K7500" i="2"/>
  <c r="F7499" i="2"/>
  <c r="G7499" i="2"/>
  <c r="C7501" i="2"/>
  <c r="I4783" i="2" l="1"/>
  <c r="M4783" i="2" s="1"/>
  <c r="D4783" i="2"/>
  <c r="L7501" i="2"/>
  <c r="E7501" i="2"/>
  <c r="K7501" i="2"/>
  <c r="F7500" i="2"/>
  <c r="G7500" i="2"/>
  <c r="C7502" i="2"/>
  <c r="A4783" i="2" l="1"/>
  <c r="N4783" i="2"/>
  <c r="H4784" i="2" s="1"/>
  <c r="L7502" i="2"/>
  <c r="E7502" i="2"/>
  <c r="K7502" i="2"/>
  <c r="F7501" i="2"/>
  <c r="G7501" i="2"/>
  <c r="C7503" i="2"/>
  <c r="D4784" i="2" l="1"/>
  <c r="A4784" i="2" s="1"/>
  <c r="I4784" i="2"/>
  <c r="M4784" i="2" s="1"/>
  <c r="N4784" i="2"/>
  <c r="D4785" i="2" s="1"/>
  <c r="L7503" i="2"/>
  <c r="L4867" i="2"/>
  <c r="E7503" i="2"/>
  <c r="K7503" i="2"/>
  <c r="F7502" i="2"/>
  <c r="G7502" i="2"/>
  <c r="C7504" i="2"/>
  <c r="H4785" i="2" l="1"/>
  <c r="L7504" i="2"/>
  <c r="K7504" i="2"/>
  <c r="E7504" i="2"/>
  <c r="F7503" i="2"/>
  <c r="G7503" i="2"/>
  <c r="C7505" i="2"/>
  <c r="N4785" i="2" l="1"/>
  <c r="D4786" i="2" s="1"/>
  <c r="I4785" i="2"/>
  <c r="M4785" i="2" s="1"/>
  <c r="A4785" i="2"/>
  <c r="L7505" i="2"/>
  <c r="K7505" i="2"/>
  <c r="E7505" i="2"/>
  <c r="F7504" i="2"/>
  <c r="G7504" i="2"/>
  <c r="C7506" i="2"/>
  <c r="H4786" i="2" l="1"/>
  <c r="I4786" i="2" s="1"/>
  <c r="M4786" i="2" s="1"/>
  <c r="L7506" i="2"/>
  <c r="K7506" i="2"/>
  <c r="E7506" i="2"/>
  <c r="G7505" i="2"/>
  <c r="F7505" i="2"/>
  <c r="C7507" i="2"/>
  <c r="A4786" i="2" l="1"/>
  <c r="N4786" i="2"/>
  <c r="D4787" i="2" s="1"/>
  <c r="L7507" i="2"/>
  <c r="K7507" i="2"/>
  <c r="E7507" i="2"/>
  <c r="F7506" i="2"/>
  <c r="G7506" i="2"/>
  <c r="C7508" i="2"/>
  <c r="H4787" i="2" l="1"/>
  <c r="I4787" i="2" s="1"/>
  <c r="M4787" i="2" s="1"/>
  <c r="N4787" i="2"/>
  <c r="D4788" i="2" s="1"/>
  <c r="A4787" i="2"/>
  <c r="L7508" i="2"/>
  <c r="L4962" i="2"/>
  <c r="K7508" i="2"/>
  <c r="E7508" i="2"/>
  <c r="F7507" i="2"/>
  <c r="G7507" i="2"/>
  <c r="C7509" i="2"/>
  <c r="H4788" i="2" l="1"/>
  <c r="L7509" i="2"/>
  <c r="E4871" i="2"/>
  <c r="F4871" i="2" s="1"/>
  <c r="G4871" i="2" s="1"/>
  <c r="K7509" i="2"/>
  <c r="E7509" i="2"/>
  <c r="F7508" i="2"/>
  <c r="G7508" i="2"/>
  <c r="C7510" i="2"/>
  <c r="I4788" i="2" l="1"/>
  <c r="M4788" i="2" s="1"/>
  <c r="N4788" i="2"/>
  <c r="D4789" i="2" s="1"/>
  <c r="A4788" i="2"/>
  <c r="L7510" i="2"/>
  <c r="E7510" i="2"/>
  <c r="K7510" i="2"/>
  <c r="G7509" i="2"/>
  <c r="F7509" i="2"/>
  <c r="C7511" i="2"/>
  <c r="H4789" i="2" l="1"/>
  <c r="L7511" i="2"/>
  <c r="E7511" i="2"/>
  <c r="K7511" i="2"/>
  <c r="F7510" i="2"/>
  <c r="G7510" i="2"/>
  <c r="C7512" i="2"/>
  <c r="I4789" i="2" l="1"/>
  <c r="M4789" i="2" s="1"/>
  <c r="N4789" i="2"/>
  <c r="D4790" i="2" s="1"/>
  <c r="A4789" i="2"/>
  <c r="L7512" i="2"/>
  <c r="E7512" i="2"/>
  <c r="K7512" i="2"/>
  <c r="G7511" i="2"/>
  <c r="F7511" i="2"/>
  <c r="C7513" i="2"/>
  <c r="H4790" i="2" l="1"/>
  <c r="A4790" i="2" s="1"/>
  <c r="L7513" i="2"/>
  <c r="E7513" i="2"/>
  <c r="K7513" i="2"/>
  <c r="F7512" i="2"/>
  <c r="G7512" i="2"/>
  <c r="C7514" i="2"/>
  <c r="N4790" i="2" l="1"/>
  <c r="D4791" i="2" s="1"/>
  <c r="I4790" i="2"/>
  <c r="M4790" i="2" s="1"/>
  <c r="L7514" i="2"/>
  <c r="E4874" i="2"/>
  <c r="E7514" i="2"/>
  <c r="K7514" i="2"/>
  <c r="F7513" i="2"/>
  <c r="G7513" i="2"/>
  <c r="C7515" i="2"/>
  <c r="H4791" i="2" l="1"/>
  <c r="N4791" i="2" s="1"/>
  <c r="D4792" i="2" s="1"/>
  <c r="L4868" i="2"/>
  <c r="G4874" i="2"/>
  <c r="F4874" i="2"/>
  <c r="E7515" i="2"/>
  <c r="K7515" i="2"/>
  <c r="F7514" i="2"/>
  <c r="G7514" i="2"/>
  <c r="C7516" i="2"/>
  <c r="A4791" i="2" l="1"/>
  <c r="I4791" i="2"/>
  <c r="M4791" i="2" s="1"/>
  <c r="H4792" i="2" s="1"/>
  <c r="E7516" i="2"/>
  <c r="K7516" i="2"/>
  <c r="F7515" i="2"/>
  <c r="G7515" i="2"/>
  <c r="C7517" i="2"/>
  <c r="I4792" i="2" l="1"/>
  <c r="M4792" i="2" s="1"/>
  <c r="A4792" i="2"/>
  <c r="N4792" i="2"/>
  <c r="D4793" i="2" s="1"/>
  <c r="K7517" i="2"/>
  <c r="E7517" i="2"/>
  <c r="F7516" i="2"/>
  <c r="G7516" i="2"/>
  <c r="C7518" i="2"/>
  <c r="H4793" i="2" l="1"/>
  <c r="A4793" i="2" s="1"/>
  <c r="E7518" i="2"/>
  <c r="K7518" i="2"/>
  <c r="G7517" i="2"/>
  <c r="F7517" i="2"/>
  <c r="C7519" i="2"/>
  <c r="I4793" i="2" l="1"/>
  <c r="M4793" i="2" s="1"/>
  <c r="N4793" i="2"/>
  <c r="D4794" i="2" s="1"/>
  <c r="H4794" i="2"/>
  <c r="L7519" i="2"/>
  <c r="K7519" i="2"/>
  <c r="G7518" i="2"/>
  <c r="F7518" i="2"/>
  <c r="C7520" i="2"/>
  <c r="A4794" i="2" l="1"/>
  <c r="I4794" i="2"/>
  <c r="M4794" i="2" s="1"/>
  <c r="N4794" i="2"/>
  <c r="D4795" i="2" s="1"/>
  <c r="L7520" i="2"/>
  <c r="K7520" i="2"/>
  <c r="C7521" i="2"/>
  <c r="H4795" i="2" l="1"/>
  <c r="A4795" i="2" s="1"/>
  <c r="L7521" i="2"/>
  <c r="K7521" i="2"/>
  <c r="C7522" i="2"/>
  <c r="I4795" i="2" l="1"/>
  <c r="M4795" i="2" s="1"/>
  <c r="N4795" i="2"/>
  <c r="D4796" i="2" s="1"/>
  <c r="L7522" i="2"/>
  <c r="K7522" i="2"/>
  <c r="C7523" i="2"/>
  <c r="H4796" i="2" l="1"/>
  <c r="L7523" i="2"/>
  <c r="K7523" i="2"/>
  <c r="E7523" i="2"/>
  <c r="C7524" i="2"/>
  <c r="N4796" i="2" l="1"/>
  <c r="D4797" i="2" s="1"/>
  <c r="I4796" i="2"/>
  <c r="M4796" i="2" s="1"/>
  <c r="A4796" i="2"/>
  <c r="L7524" i="2"/>
  <c r="K7524" i="2"/>
  <c r="E7524" i="2"/>
  <c r="F7523" i="2"/>
  <c r="G7523" i="2"/>
  <c r="C7525" i="2"/>
  <c r="H4797" i="2" l="1"/>
  <c r="N4797" i="2" s="1"/>
  <c r="D4798" i="2" s="1"/>
  <c r="L7525" i="2"/>
  <c r="K7525" i="2"/>
  <c r="E7525" i="2"/>
  <c r="G7524" i="2"/>
  <c r="F7524" i="2"/>
  <c r="C7526" i="2"/>
  <c r="A4797" i="2" l="1"/>
  <c r="I4797" i="2"/>
  <c r="M4797" i="2" s="1"/>
  <c r="H4798" i="2"/>
  <c r="N4798" i="2"/>
  <c r="D4799" i="2" s="1"/>
  <c r="I4798" i="2"/>
  <c r="M4798" i="2" s="1"/>
  <c r="A4798" i="2"/>
  <c r="L7526" i="2"/>
  <c r="K7526" i="2"/>
  <c r="E7526" i="2"/>
  <c r="F7525" i="2"/>
  <c r="G7525" i="2"/>
  <c r="C7527" i="2"/>
  <c r="H4799" i="2" l="1"/>
  <c r="I4799" i="2" s="1"/>
  <c r="M4799" i="2" s="1"/>
  <c r="N4799" i="2"/>
  <c r="D4800" i="2" s="1"/>
  <c r="A4799" i="2"/>
  <c r="L7527" i="2"/>
  <c r="K7527" i="2"/>
  <c r="E7527" i="2"/>
  <c r="F7526" i="2"/>
  <c r="G7526" i="2"/>
  <c r="C7528" i="2"/>
  <c r="H4800" i="2" l="1"/>
  <c r="L7528" i="2"/>
  <c r="K7528" i="2"/>
  <c r="E7528" i="2"/>
  <c r="F7527" i="2"/>
  <c r="G7527" i="2"/>
  <c r="C7529" i="2"/>
  <c r="I4800" i="2" l="1"/>
  <c r="M4800" i="2" s="1"/>
  <c r="A4800" i="2"/>
  <c r="N4800" i="2"/>
  <c r="D4801" i="2" s="1"/>
  <c r="L7529" i="2"/>
  <c r="E7529" i="2"/>
  <c r="K7529" i="2"/>
  <c r="F7528" i="2"/>
  <c r="G7528" i="2"/>
  <c r="C7530" i="2"/>
  <c r="H4801" i="2" l="1"/>
  <c r="L7530" i="2"/>
  <c r="E7530" i="2"/>
  <c r="K7530" i="2"/>
  <c r="F7529" i="2"/>
  <c r="G7529" i="2"/>
  <c r="C7531" i="2"/>
  <c r="I4801" i="2" l="1"/>
  <c r="M4801" i="2" s="1"/>
  <c r="N4801" i="2"/>
  <c r="D4802" i="2" s="1"/>
  <c r="A4801" i="2"/>
  <c r="L7531" i="2"/>
  <c r="E4904" i="2"/>
  <c r="E7531" i="2"/>
  <c r="K7531" i="2"/>
  <c r="F7530" i="2"/>
  <c r="G7530" i="2"/>
  <c r="C7532" i="2"/>
  <c r="H4802" i="2" l="1"/>
  <c r="L7532" i="2"/>
  <c r="G4904" i="2"/>
  <c r="F4904" i="2"/>
  <c r="E7532" i="2"/>
  <c r="K7532" i="2"/>
  <c r="F7531" i="2"/>
  <c r="G7531" i="2"/>
  <c r="C7533" i="2"/>
  <c r="N4802" i="2" l="1"/>
  <c r="D4803" i="2" s="1"/>
  <c r="I4802" i="2"/>
  <c r="M4802" i="2" s="1"/>
  <c r="H4803" i="2" s="1"/>
  <c r="A4802" i="2"/>
  <c r="L7533" i="2"/>
  <c r="E7533" i="2"/>
  <c r="K7533" i="2"/>
  <c r="F7532" i="2"/>
  <c r="G7532" i="2"/>
  <c r="C7534" i="2"/>
  <c r="I4803" i="2" l="1"/>
  <c r="M4803" i="2" s="1"/>
  <c r="N4803" i="2"/>
  <c r="D4804" i="2" s="1"/>
  <c r="A4803" i="2"/>
  <c r="L7534" i="2"/>
  <c r="E7534" i="2"/>
  <c r="K7534" i="2"/>
  <c r="F7533" i="2"/>
  <c r="G7533" i="2"/>
  <c r="C7535" i="2"/>
  <c r="H4804" i="2" l="1"/>
  <c r="L7535" i="2"/>
  <c r="K7535" i="2"/>
  <c r="E7535" i="2"/>
  <c r="F7534" i="2"/>
  <c r="G7534" i="2"/>
  <c r="C7536" i="2"/>
  <c r="I4804" i="2" l="1"/>
  <c r="M4804" i="2" s="1"/>
  <c r="N4804" i="2"/>
  <c r="D4805" i="2" s="1"/>
  <c r="A4804" i="2"/>
  <c r="L7536" i="2"/>
  <c r="K7536" i="2"/>
  <c r="E7536" i="2"/>
  <c r="F7535" i="2"/>
  <c r="G7535" i="2"/>
  <c r="C7537" i="2"/>
  <c r="H4805" i="2" l="1"/>
  <c r="I4805" i="2" s="1"/>
  <c r="M4805" i="2" s="1"/>
  <c r="L4807" i="2"/>
  <c r="L7537" i="2"/>
  <c r="K7537" i="2"/>
  <c r="E7537" i="2"/>
  <c r="G7536" i="2"/>
  <c r="F7536" i="2"/>
  <c r="C7538" i="2"/>
  <c r="A4805" i="2" l="1"/>
  <c r="N4805" i="2"/>
  <c r="D4806" i="2" s="1"/>
  <c r="L7538" i="2"/>
  <c r="K7538" i="2"/>
  <c r="E7538" i="2"/>
  <c r="F7537" i="2"/>
  <c r="G7537" i="2"/>
  <c r="C7539" i="2"/>
  <c r="H4806" i="2" l="1"/>
  <c r="I4806" i="2" s="1"/>
  <c r="M4806" i="2" s="1"/>
  <c r="L7539" i="2"/>
  <c r="K7539" i="2"/>
  <c r="E7539" i="2"/>
  <c r="F7538" i="2"/>
  <c r="G7538" i="2"/>
  <c r="C7540" i="2"/>
  <c r="A4806" i="2" l="1"/>
  <c r="N4806" i="2"/>
  <c r="D4807" i="2" s="1"/>
  <c r="L7540" i="2"/>
  <c r="K7540" i="2"/>
  <c r="E7540" i="2"/>
  <c r="F7539" i="2"/>
  <c r="G7539" i="2"/>
  <c r="C7541" i="2"/>
  <c r="H4807" i="2" l="1"/>
  <c r="N4807" i="2"/>
  <c r="D4808" i="2" s="1"/>
  <c r="E4812" i="2"/>
  <c r="F4812" i="2" s="1"/>
  <c r="G4812" i="2" s="1"/>
  <c r="L7541" i="2"/>
  <c r="E7541" i="2"/>
  <c r="K7541" i="2"/>
  <c r="F7540" i="2"/>
  <c r="G7540" i="2"/>
  <c r="C7542" i="2"/>
  <c r="I4807" i="2" l="1"/>
  <c r="M4807" i="2" s="1"/>
  <c r="H4808" i="2" s="1"/>
  <c r="A4807" i="2"/>
  <c r="L7542" i="2"/>
  <c r="E7542" i="2"/>
  <c r="K7542" i="2"/>
  <c r="F7541" i="2"/>
  <c r="G7541" i="2"/>
  <c r="C7543" i="2"/>
  <c r="L4808" i="2" l="1"/>
  <c r="I4808" i="2"/>
  <c r="M4808" i="2" s="1"/>
  <c r="N4808" i="2"/>
  <c r="D4809" i="2" s="1"/>
  <c r="A4808" i="2"/>
  <c r="L7543" i="2"/>
  <c r="E7543" i="2"/>
  <c r="K7543" i="2"/>
  <c r="G7542" i="2"/>
  <c r="F7542" i="2"/>
  <c r="C7544" i="2"/>
  <c r="H4809" i="2" l="1"/>
  <c r="L7544" i="2"/>
  <c r="E7544" i="2"/>
  <c r="K7544" i="2"/>
  <c r="G7543" i="2"/>
  <c r="F7543" i="2"/>
  <c r="C7545" i="2"/>
  <c r="A4809" i="2" l="1"/>
  <c r="I4809" i="2"/>
  <c r="M4809" i="2" s="1"/>
  <c r="N4809" i="2"/>
  <c r="D4810" i="2" s="1"/>
  <c r="L7545" i="2"/>
  <c r="K7545" i="2"/>
  <c r="E7545" i="2"/>
  <c r="F7544" i="2"/>
  <c r="G7544" i="2"/>
  <c r="C7546" i="2"/>
  <c r="H4810" i="2" l="1"/>
  <c r="E7546" i="2"/>
  <c r="K7546" i="2"/>
  <c r="F7545" i="2"/>
  <c r="G7545" i="2"/>
  <c r="C7547" i="2"/>
  <c r="N4810" i="2" l="1"/>
  <c r="D4811" i="2" s="1"/>
  <c r="I4810" i="2"/>
  <c r="M4810" i="2" s="1"/>
  <c r="H4811" i="2" s="1"/>
  <c r="A4810" i="2"/>
  <c r="K7547" i="2"/>
  <c r="E7547" i="2"/>
  <c r="F7546" i="2"/>
  <c r="G7546" i="2"/>
  <c r="C7548" i="2"/>
  <c r="I4811" i="2" l="1"/>
  <c r="M4811" i="2" s="1"/>
  <c r="N4811" i="2"/>
  <c r="E4811" i="2"/>
  <c r="A4811" i="2"/>
  <c r="K7548" i="2"/>
  <c r="E7548" i="2"/>
  <c r="F7547" i="2"/>
  <c r="G7547" i="2"/>
  <c r="C7549" i="2"/>
  <c r="F4811" i="2" l="1"/>
  <c r="G4811" i="2"/>
  <c r="H4812" i="2"/>
  <c r="D4812" i="2"/>
  <c r="A4812" i="2" s="1"/>
  <c r="K7549" i="2"/>
  <c r="G7548" i="2"/>
  <c r="F7548" i="2"/>
  <c r="C7550" i="2"/>
  <c r="I4812" i="2" l="1"/>
  <c r="M4812" i="2" s="1"/>
  <c r="N4812" i="2"/>
  <c r="D4813" i="2" s="1"/>
  <c r="L7550" i="2"/>
  <c r="K7550" i="2"/>
  <c r="C7551" i="2"/>
  <c r="H4813" i="2" l="1"/>
  <c r="L7551" i="2"/>
  <c r="E7551" i="2"/>
  <c r="K7551" i="2"/>
  <c r="C7552" i="2"/>
  <c r="A4813" i="2" l="1"/>
  <c r="N4813" i="2"/>
  <c r="D4814" i="2" s="1"/>
  <c r="I4813" i="2"/>
  <c r="M4813" i="2" s="1"/>
  <c r="H4814" i="2"/>
  <c r="L7552" i="2"/>
  <c r="L4898" i="2"/>
  <c r="K7552" i="2"/>
  <c r="F7551" i="2"/>
  <c r="G7551" i="2"/>
  <c r="C7553" i="2"/>
  <c r="A4814" i="2" l="1"/>
  <c r="N4814" i="2"/>
  <c r="D4815" i="2" s="1"/>
  <c r="I4814" i="2"/>
  <c r="M4814" i="2" s="1"/>
  <c r="H4815" i="2" s="1"/>
  <c r="L7553" i="2"/>
  <c r="K7553" i="2"/>
  <c r="E7553" i="2"/>
  <c r="C7554" i="2"/>
  <c r="N4815" i="2" l="1"/>
  <c r="D4816" i="2" s="1"/>
  <c r="I4815" i="2"/>
  <c r="M4815" i="2" s="1"/>
  <c r="H4816" i="2"/>
  <c r="A4815" i="2"/>
  <c r="L7554" i="2"/>
  <c r="K7554" i="2"/>
  <c r="E7554" i="2"/>
  <c r="F7553" i="2"/>
  <c r="G7553" i="2"/>
  <c r="C7555" i="2"/>
  <c r="I4816" i="2" l="1"/>
  <c r="M4816" i="2" s="1"/>
  <c r="N4816" i="2"/>
  <c r="D4817" i="2" s="1"/>
  <c r="A4816" i="2"/>
  <c r="L7555" i="2"/>
  <c r="K7555" i="2"/>
  <c r="E7555" i="2"/>
  <c r="G7554" i="2"/>
  <c r="F7554" i="2"/>
  <c r="C7556" i="2"/>
  <c r="H4817" i="2" l="1"/>
  <c r="L7556" i="2"/>
  <c r="K7556" i="2"/>
  <c r="E7556" i="2"/>
  <c r="F7555" i="2"/>
  <c r="G7555" i="2"/>
  <c r="C7557" i="2"/>
  <c r="A4817" i="2" l="1"/>
  <c r="N4817" i="2"/>
  <c r="D4818" i="2" s="1"/>
  <c r="I4817" i="2"/>
  <c r="M4817" i="2" s="1"/>
  <c r="H4818" i="2"/>
  <c r="L7557" i="2"/>
  <c r="K7557" i="2"/>
  <c r="E7557" i="2"/>
  <c r="F7556" i="2"/>
  <c r="G7556" i="2"/>
  <c r="C7558" i="2"/>
  <c r="N4818" i="2" l="1"/>
  <c r="D4819" i="2" s="1"/>
  <c r="I4818" i="2"/>
  <c r="M4818" i="2" s="1"/>
  <c r="H4819" i="2" s="1"/>
  <c r="A4818" i="2"/>
  <c r="L7558" i="2"/>
  <c r="K7558" i="2"/>
  <c r="E7558" i="2"/>
  <c r="F7557" i="2"/>
  <c r="G7557" i="2"/>
  <c r="C7559" i="2"/>
  <c r="I4819" i="2" l="1"/>
  <c r="M4819" i="2" s="1"/>
  <c r="N4819" i="2"/>
  <c r="D4820" i="2" s="1"/>
  <c r="H4820" i="2"/>
  <c r="A4819" i="2"/>
  <c r="L7559" i="2"/>
  <c r="E7559" i="2"/>
  <c r="K7559" i="2"/>
  <c r="F7558" i="2"/>
  <c r="G7558" i="2"/>
  <c r="C7560" i="2"/>
  <c r="N4820" i="2" l="1"/>
  <c r="D4821" i="2" s="1"/>
  <c r="I4820" i="2"/>
  <c r="M4820" i="2" s="1"/>
  <c r="H4821" i="2" s="1"/>
  <c r="A4820" i="2"/>
  <c r="L7560" i="2"/>
  <c r="E7560" i="2"/>
  <c r="K7560" i="2"/>
  <c r="F7559" i="2"/>
  <c r="G7559" i="2"/>
  <c r="C7561" i="2"/>
  <c r="I4821" i="2" l="1"/>
  <c r="M4821" i="2" s="1"/>
  <c r="N4821" i="2"/>
  <c r="D4822" i="2" s="1"/>
  <c r="H4822" i="2"/>
  <c r="A4821" i="2"/>
  <c r="L7561" i="2"/>
  <c r="E7561" i="2"/>
  <c r="K7561" i="2"/>
  <c r="F7560" i="2"/>
  <c r="G7560" i="2"/>
  <c r="C7562" i="2"/>
  <c r="A4822" i="2" l="1"/>
  <c r="I4822" i="2"/>
  <c r="M4822" i="2" s="1"/>
  <c r="N4822" i="2"/>
  <c r="D4823" i="2" s="1"/>
  <c r="H4823" i="2"/>
  <c r="L7562" i="2"/>
  <c r="E7562" i="2"/>
  <c r="K7562" i="2"/>
  <c r="F7561" i="2"/>
  <c r="G7561" i="2"/>
  <c r="C7563" i="2"/>
  <c r="I4823" i="2" l="1"/>
  <c r="M4823" i="2" s="1"/>
  <c r="N4823" i="2"/>
  <c r="D4824" i="2" s="1"/>
  <c r="H4824" i="2"/>
  <c r="A4823" i="2"/>
  <c r="L7563" i="2"/>
  <c r="E7563" i="2"/>
  <c r="K7563" i="2"/>
  <c r="F7562" i="2"/>
  <c r="G7562" i="2"/>
  <c r="C7564" i="2"/>
  <c r="I4824" i="2" l="1"/>
  <c r="M4824" i="2" s="1"/>
  <c r="N4824" i="2"/>
  <c r="D4825" i="2" s="1"/>
  <c r="A4824" i="2"/>
  <c r="L7564" i="2"/>
  <c r="E7564" i="2"/>
  <c r="K7564" i="2"/>
  <c r="F7563" i="2"/>
  <c r="G7563" i="2"/>
  <c r="C7565" i="2"/>
  <c r="H4825" i="2" l="1"/>
  <c r="L7565" i="2"/>
  <c r="K7565" i="2"/>
  <c r="E7565" i="2"/>
  <c r="F7564" i="2"/>
  <c r="G7564" i="2"/>
  <c r="C7566" i="2"/>
  <c r="I4825" i="2" l="1"/>
  <c r="M4825" i="2" s="1"/>
  <c r="N4825" i="2"/>
  <c r="D4826" i="2" s="1"/>
  <c r="A4825" i="2"/>
  <c r="L7566" i="2"/>
  <c r="K7566" i="2"/>
  <c r="E7566" i="2"/>
  <c r="F7565" i="2"/>
  <c r="G7565" i="2"/>
  <c r="C7567" i="2"/>
  <c r="H4826" i="2" l="1"/>
  <c r="L7567" i="2"/>
  <c r="K7567" i="2"/>
  <c r="E7567" i="2"/>
  <c r="G7566" i="2"/>
  <c r="F7566" i="2"/>
  <c r="C7568" i="2"/>
  <c r="I4826" i="2" l="1"/>
  <c r="M4826" i="2" s="1"/>
  <c r="N4826" i="2"/>
  <c r="D4827" i="2" s="1"/>
  <c r="A4826" i="2"/>
  <c r="L7568" i="2"/>
  <c r="K7568" i="2"/>
  <c r="E7568" i="2"/>
  <c r="F7567" i="2"/>
  <c r="G7567" i="2"/>
  <c r="C7569" i="2"/>
  <c r="H4827" i="2" l="1"/>
  <c r="L7569" i="2"/>
  <c r="K7569" i="2"/>
  <c r="E7569" i="2"/>
  <c r="F7568" i="2"/>
  <c r="G7568" i="2"/>
  <c r="C7570" i="2"/>
  <c r="I4827" i="2" l="1"/>
  <c r="M4827" i="2" s="1"/>
  <c r="A4827" i="2"/>
  <c r="N4827" i="2"/>
  <c r="D4828" i="2" s="1"/>
  <c r="L7570" i="2"/>
  <c r="K7570" i="2"/>
  <c r="E7570" i="2"/>
  <c r="F7569" i="2"/>
  <c r="G7569" i="2"/>
  <c r="C7571" i="2"/>
  <c r="H4828" i="2" l="1"/>
  <c r="L7571" i="2"/>
  <c r="E7571" i="2"/>
  <c r="K7571" i="2"/>
  <c r="F7570" i="2"/>
  <c r="G7570" i="2"/>
  <c r="C7572" i="2"/>
  <c r="I4828" i="2" l="1"/>
  <c r="M4828" i="2" s="1"/>
  <c r="N4828" i="2"/>
  <c r="D4829" i="2" s="1"/>
  <c r="A4828" i="2"/>
  <c r="L7572" i="2"/>
  <c r="E7572" i="2"/>
  <c r="K7572" i="2"/>
  <c r="G7571" i="2"/>
  <c r="F7571" i="2"/>
  <c r="C7573" i="2"/>
  <c r="H4829" i="2" l="1"/>
  <c r="L7573" i="2"/>
  <c r="E7573" i="2"/>
  <c r="K7573" i="2"/>
  <c r="G7572" i="2"/>
  <c r="F7572" i="2"/>
  <c r="C7574" i="2"/>
  <c r="N4829" i="2" l="1"/>
  <c r="D4830" i="2" s="1"/>
  <c r="A4829" i="2"/>
  <c r="I4829" i="2"/>
  <c r="M4829" i="2" s="1"/>
  <c r="H4830" i="2" s="1"/>
  <c r="I4830" i="2" s="1"/>
  <c r="M4830" i="2" s="1"/>
  <c r="L7574" i="2"/>
  <c r="K7574" i="2"/>
  <c r="E7574" i="2"/>
  <c r="F7573" i="2"/>
  <c r="G7573" i="2"/>
  <c r="C7575" i="2"/>
  <c r="N4830" i="2" l="1"/>
  <c r="D4831" i="2" s="1"/>
  <c r="A4830" i="2"/>
  <c r="H4831" i="2"/>
  <c r="A4831" i="2" s="1"/>
  <c r="L7575" i="2"/>
  <c r="E7575" i="2"/>
  <c r="K7575" i="2"/>
  <c r="F7574" i="2"/>
  <c r="G7574" i="2"/>
  <c r="C7576" i="2"/>
  <c r="N4831" i="2" l="1"/>
  <c r="D4832" i="2" s="1"/>
  <c r="I4831" i="2"/>
  <c r="M4831" i="2" s="1"/>
  <c r="E7576" i="2"/>
  <c r="K7576" i="2"/>
  <c r="F7575" i="2"/>
  <c r="G7575" i="2"/>
  <c r="C7577" i="2"/>
  <c r="H4832" i="2" l="1"/>
  <c r="A4832" i="2" s="1"/>
  <c r="N4832" i="2"/>
  <c r="D4833" i="2" s="1"/>
  <c r="I4832" i="2"/>
  <c r="M4832" i="2" s="1"/>
  <c r="K7577" i="2"/>
  <c r="E7577" i="2"/>
  <c r="F7576" i="2"/>
  <c r="G7576" i="2"/>
  <c r="C7578" i="2"/>
  <c r="H4833" i="2" l="1"/>
  <c r="I4833" i="2" s="1"/>
  <c r="M4833" i="2" s="1"/>
  <c r="N4833" i="2"/>
  <c r="D4834" i="2" s="1"/>
  <c r="A4833" i="2"/>
  <c r="L7578" i="2"/>
  <c r="K7578" i="2"/>
  <c r="E7578" i="2"/>
  <c r="F7577" i="2"/>
  <c r="G7577" i="2"/>
  <c r="C7579" i="2"/>
  <c r="H4834" i="2" l="1"/>
  <c r="E7579" i="2"/>
  <c r="K7579" i="2"/>
  <c r="G7578" i="2"/>
  <c r="F7578" i="2"/>
  <c r="C7580" i="2"/>
  <c r="N4834" i="2" l="1"/>
  <c r="D4835" i="2" s="1"/>
  <c r="I4834" i="2"/>
  <c r="M4834" i="2" s="1"/>
  <c r="H4835" i="2" s="1"/>
  <c r="A4834" i="2"/>
  <c r="L7580" i="2"/>
  <c r="K7580" i="2"/>
  <c r="G7579" i="2"/>
  <c r="F7579" i="2"/>
  <c r="C7581" i="2"/>
  <c r="I4835" i="2" l="1"/>
  <c r="M4835" i="2" s="1"/>
  <c r="N4835" i="2"/>
  <c r="D4836" i="2" s="1"/>
  <c r="A4835" i="2"/>
  <c r="L7581" i="2"/>
  <c r="K7581" i="2"/>
  <c r="C7582" i="2"/>
  <c r="H4836" i="2" l="1"/>
  <c r="A4836" i="2" s="1"/>
  <c r="L7582" i="2"/>
  <c r="K7582" i="2"/>
  <c r="C7583" i="2"/>
  <c r="N4836" i="2" l="1"/>
  <c r="D4837" i="2" s="1"/>
  <c r="I4836" i="2"/>
  <c r="M4836" i="2" s="1"/>
  <c r="H4837" i="2" s="1"/>
  <c r="L7583" i="2"/>
  <c r="K7583" i="2"/>
  <c r="C7584" i="2"/>
  <c r="I4837" i="2" l="1"/>
  <c r="M4837" i="2" s="1"/>
  <c r="N4837" i="2"/>
  <c r="D4838" i="2" s="1"/>
  <c r="A4837" i="2"/>
  <c r="L7584" i="2"/>
  <c r="K7584" i="2"/>
  <c r="E7584" i="2"/>
  <c r="C7585" i="2"/>
  <c r="H4838" i="2" l="1"/>
  <c r="L4838" i="2" s="1"/>
  <c r="L7585" i="2"/>
  <c r="K7585" i="2"/>
  <c r="E7585" i="2"/>
  <c r="F7584" i="2"/>
  <c r="G7584" i="2"/>
  <c r="C7586" i="2"/>
  <c r="I4838" i="2" l="1"/>
  <c r="M4838" i="2" s="1"/>
  <c r="N4838" i="2"/>
  <c r="D4839" i="2" s="1"/>
  <c r="A4838" i="2"/>
  <c r="L7586" i="2"/>
  <c r="K7586" i="2"/>
  <c r="E7586" i="2"/>
  <c r="G7585" i="2"/>
  <c r="F7585" i="2"/>
  <c r="C7587" i="2"/>
  <c r="H4839" i="2" l="1"/>
  <c r="L7587" i="2"/>
  <c r="K7587" i="2"/>
  <c r="E7587" i="2"/>
  <c r="F7586" i="2"/>
  <c r="G7586" i="2"/>
  <c r="C7588" i="2"/>
  <c r="L4839" i="2" l="1"/>
  <c r="N4839" i="2"/>
  <c r="D4840" i="2" s="1"/>
  <c r="I4839" i="2"/>
  <c r="M4839" i="2" s="1"/>
  <c r="A4839" i="2"/>
  <c r="L7588" i="2"/>
  <c r="K7588" i="2"/>
  <c r="E7588" i="2"/>
  <c r="F7587" i="2"/>
  <c r="G7587" i="2"/>
  <c r="C7589" i="2"/>
  <c r="H4840" i="2" l="1"/>
  <c r="N4840" i="2" s="1"/>
  <c r="D4841" i="2" s="1"/>
  <c r="L7589" i="2"/>
  <c r="K7589" i="2"/>
  <c r="E7589" i="2"/>
  <c r="F7588" i="2"/>
  <c r="G7588" i="2"/>
  <c r="C7590" i="2"/>
  <c r="A4840" i="2" l="1"/>
  <c r="I4840" i="2"/>
  <c r="M4840" i="2" s="1"/>
  <c r="H4841" i="2" s="1"/>
  <c r="I4841" i="2" s="1"/>
  <c r="M4841" i="2" s="1"/>
  <c r="L7590" i="2"/>
  <c r="E7590" i="2"/>
  <c r="K7590" i="2"/>
  <c r="F7589" i="2"/>
  <c r="G7589" i="2"/>
  <c r="C7591" i="2"/>
  <c r="A4841" i="2" l="1"/>
  <c r="N4841" i="2"/>
  <c r="D4842" i="2" s="1"/>
  <c r="E4842" i="2" s="1"/>
  <c r="L7591" i="2"/>
  <c r="E7591" i="2"/>
  <c r="K7591" i="2"/>
  <c r="F7590" i="2"/>
  <c r="G7590" i="2"/>
  <c r="C7592" i="2"/>
  <c r="H4842" i="2" l="1"/>
  <c r="A4842" i="2" s="1"/>
  <c r="G4842" i="2"/>
  <c r="F4842" i="2"/>
  <c r="L7592" i="2"/>
  <c r="E7592" i="2"/>
  <c r="K7592" i="2"/>
  <c r="F7591" i="2"/>
  <c r="G7591" i="2"/>
  <c r="C7593" i="2"/>
  <c r="I4842" i="2" l="1"/>
  <c r="M4842" i="2" s="1"/>
  <c r="N4842" i="2"/>
  <c r="D4843" i="2" s="1"/>
  <c r="L7593" i="2"/>
  <c r="E7593" i="2"/>
  <c r="K7593" i="2"/>
  <c r="F7592" i="2"/>
  <c r="G7592" i="2"/>
  <c r="C7594" i="2"/>
  <c r="H4843" i="2" l="1"/>
  <c r="N4843" i="2" s="1"/>
  <c r="L7594" i="2"/>
  <c r="E7594" i="2"/>
  <c r="K7594" i="2"/>
  <c r="F7593" i="2"/>
  <c r="G7593" i="2"/>
  <c r="C7595" i="2"/>
  <c r="A4843" i="2" l="1"/>
  <c r="I4843" i="2"/>
  <c r="M4843" i="2" s="1"/>
  <c r="H4844" i="2" s="1"/>
  <c r="D4844" i="2"/>
  <c r="L7595" i="2"/>
  <c r="L5023" i="2"/>
  <c r="E7595" i="2"/>
  <c r="K7595" i="2"/>
  <c r="F7594" i="2"/>
  <c r="G7594" i="2"/>
  <c r="C7596" i="2"/>
  <c r="A4844" i="2" l="1"/>
  <c r="N4844" i="2"/>
  <c r="I4844" i="2"/>
  <c r="M4844" i="2" s="1"/>
  <c r="L7596" i="2"/>
  <c r="K7596" i="2"/>
  <c r="E7596" i="2"/>
  <c r="F7595" i="2"/>
  <c r="G7595" i="2"/>
  <c r="C7597" i="2"/>
  <c r="H4845" i="2" l="1"/>
  <c r="I4845" i="2" s="1"/>
  <c r="M4845" i="2" s="1"/>
  <c r="D4845" i="2"/>
  <c r="L7597" i="2"/>
  <c r="K7597" i="2"/>
  <c r="E7597" i="2"/>
  <c r="F7596" i="2"/>
  <c r="G7596" i="2"/>
  <c r="C7598" i="2"/>
  <c r="A4845" i="2" l="1"/>
  <c r="N4845" i="2"/>
  <c r="D4846" i="2" s="1"/>
  <c r="L7598" i="2"/>
  <c r="K7598" i="2"/>
  <c r="E7598" i="2"/>
  <c r="G7597" i="2"/>
  <c r="F7597" i="2"/>
  <c r="C7599" i="2"/>
  <c r="H4846" i="2" l="1"/>
  <c r="I4846" i="2" s="1"/>
  <c r="M4846" i="2" s="1"/>
  <c r="L7599" i="2"/>
  <c r="K7599" i="2"/>
  <c r="E7599" i="2"/>
  <c r="F7598" i="2"/>
  <c r="G7598" i="2"/>
  <c r="C7600" i="2"/>
  <c r="A4846" i="2" l="1"/>
  <c r="N4846" i="2"/>
  <c r="D4847" i="2" s="1"/>
  <c r="L7600" i="2"/>
  <c r="K7600" i="2"/>
  <c r="E7600" i="2"/>
  <c r="F7599" i="2"/>
  <c r="G7599" i="2"/>
  <c r="C7601" i="2"/>
  <c r="H4847" i="2" l="1"/>
  <c r="I4847" i="2" s="1"/>
  <c r="M4847" i="2" s="1"/>
  <c r="L7601" i="2"/>
  <c r="K7601" i="2"/>
  <c r="E7601" i="2"/>
  <c r="F7600" i="2"/>
  <c r="G7600" i="2"/>
  <c r="C7602" i="2"/>
  <c r="N4847" i="2" l="1"/>
  <c r="D4848" i="2" s="1"/>
  <c r="A4847" i="2"/>
  <c r="H4848" i="2"/>
  <c r="I4848" i="2" s="1"/>
  <c r="M4848" i="2" s="1"/>
  <c r="L7602" i="2"/>
  <c r="E7602" i="2"/>
  <c r="K7602" i="2"/>
  <c r="F7601" i="2"/>
  <c r="G7601" i="2"/>
  <c r="C7603" i="2"/>
  <c r="N4848" i="2" l="1"/>
  <c r="D4849" i="2" s="1"/>
  <c r="A4848" i="2"/>
  <c r="L7603" i="2"/>
  <c r="E7603" i="2"/>
  <c r="K7603" i="2"/>
  <c r="F7602" i="2"/>
  <c r="G7602" i="2"/>
  <c r="C7604" i="2"/>
  <c r="H4849" i="2" l="1"/>
  <c r="N4849" i="2" s="1"/>
  <c r="D4850" i="2" s="1"/>
  <c r="L7604" i="2"/>
  <c r="E7604" i="2"/>
  <c r="K7604" i="2"/>
  <c r="F7603" i="2"/>
  <c r="G7603" i="2"/>
  <c r="C7605" i="2"/>
  <c r="I4849" i="2" l="1"/>
  <c r="M4849" i="2" s="1"/>
  <c r="H4850" i="2" s="1"/>
  <c r="A4850" i="2" s="1"/>
  <c r="A4849" i="2"/>
  <c r="L7605" i="2"/>
  <c r="E7605" i="2"/>
  <c r="K7605" i="2"/>
  <c r="F7604" i="2"/>
  <c r="G7604" i="2"/>
  <c r="C7606" i="2"/>
  <c r="I4850" i="2" l="1"/>
  <c r="M4850" i="2" s="1"/>
  <c r="N4850" i="2"/>
  <c r="D4851" i="2" s="1"/>
  <c r="H4851" i="2"/>
  <c r="L7606" i="2"/>
  <c r="E7606" i="2"/>
  <c r="K7606" i="2"/>
  <c r="F7605" i="2"/>
  <c r="G7605" i="2"/>
  <c r="C7607" i="2"/>
  <c r="N4851" i="2" l="1"/>
  <c r="D4852" i="2" s="1"/>
  <c r="I4851" i="2"/>
  <c r="M4851" i="2" s="1"/>
  <c r="A4851" i="2"/>
  <c r="E7607" i="2"/>
  <c r="K7607" i="2"/>
  <c r="G7606" i="2"/>
  <c r="F7606" i="2"/>
  <c r="C7608" i="2"/>
  <c r="H4852" i="2" l="1"/>
  <c r="N4852" i="2" s="1"/>
  <c r="D4853" i="2" s="1"/>
  <c r="K7608" i="2"/>
  <c r="E7608" i="2"/>
  <c r="F7607" i="2"/>
  <c r="G7607" i="2"/>
  <c r="C7609" i="2"/>
  <c r="A4852" i="2" l="1"/>
  <c r="I4852" i="2"/>
  <c r="M4852" i="2" s="1"/>
  <c r="H4853" i="2"/>
  <c r="N4853" i="2" s="1"/>
  <c r="D4854" i="2" s="1"/>
  <c r="K7609" i="2"/>
  <c r="E7609" i="2"/>
  <c r="F7608" i="2"/>
  <c r="G7608" i="2"/>
  <c r="C7610" i="2"/>
  <c r="A4853" i="2" l="1"/>
  <c r="I4853" i="2"/>
  <c r="M4853" i="2" s="1"/>
  <c r="H4854" i="2"/>
  <c r="I4854" i="2" s="1"/>
  <c r="M4854" i="2" s="1"/>
  <c r="N4854" i="2"/>
  <c r="D4855" i="2" s="1"/>
  <c r="A4854" i="2"/>
  <c r="E4935" i="2"/>
  <c r="K7610" i="2"/>
  <c r="G7609" i="2"/>
  <c r="F7609" i="2"/>
  <c r="C7611" i="2"/>
  <c r="H4855" i="2" l="1"/>
  <c r="L7611" i="2"/>
  <c r="F4935" i="2"/>
  <c r="G4935" i="2"/>
  <c r="K7611" i="2"/>
  <c r="C7612" i="2"/>
  <c r="I4855" i="2" l="1"/>
  <c r="M4855" i="2" s="1"/>
  <c r="N4855" i="2"/>
  <c r="D4856" i="2" s="1"/>
  <c r="A4855" i="2"/>
  <c r="L7612" i="2"/>
  <c r="K7612" i="2"/>
  <c r="C7613" i="2"/>
  <c r="H4856" i="2" l="1"/>
  <c r="L7613" i="2"/>
  <c r="K7613" i="2"/>
  <c r="C7614" i="2"/>
  <c r="I4856" i="2" l="1"/>
  <c r="M4856" i="2" s="1"/>
  <c r="N4856" i="2"/>
  <c r="D4857" i="2" s="1"/>
  <c r="A4856" i="2"/>
  <c r="L7614" i="2"/>
  <c r="K7614" i="2"/>
  <c r="E7614" i="2"/>
  <c r="C7615" i="2"/>
  <c r="H4857" i="2" l="1"/>
  <c r="L7615" i="2"/>
  <c r="K7615" i="2"/>
  <c r="E7615" i="2"/>
  <c r="F7614" i="2"/>
  <c r="G7614" i="2"/>
  <c r="C7616" i="2"/>
  <c r="I4857" i="2" l="1"/>
  <c r="M4857" i="2" s="1"/>
  <c r="N4857" i="2"/>
  <c r="D4858" i="2" s="1"/>
  <c r="A4857" i="2"/>
  <c r="L7616" i="2"/>
  <c r="K7616" i="2"/>
  <c r="E7616" i="2"/>
  <c r="G7615" i="2"/>
  <c r="F7615" i="2"/>
  <c r="C7617" i="2"/>
  <c r="H4858" i="2" l="1"/>
  <c r="L7617" i="2"/>
  <c r="K7617" i="2"/>
  <c r="E7617" i="2"/>
  <c r="F7616" i="2"/>
  <c r="G7616" i="2"/>
  <c r="C7618" i="2"/>
  <c r="N4858" i="2" l="1"/>
  <c r="D4859" i="2" s="1"/>
  <c r="I4858" i="2"/>
  <c r="M4858" i="2" s="1"/>
  <c r="A4858" i="2"/>
  <c r="L7618" i="2"/>
  <c r="K7618" i="2"/>
  <c r="E7618" i="2"/>
  <c r="F7617" i="2"/>
  <c r="G7617" i="2"/>
  <c r="C7619" i="2"/>
  <c r="H4859" i="2" l="1"/>
  <c r="I4859" i="2" s="1"/>
  <c r="M4859" i="2" s="1"/>
  <c r="L7619" i="2"/>
  <c r="K7619" i="2"/>
  <c r="E7619" i="2"/>
  <c r="F7618" i="2"/>
  <c r="G7618" i="2"/>
  <c r="C7620" i="2"/>
  <c r="A4859" i="2" l="1"/>
  <c r="N4859" i="2"/>
  <c r="D4860" i="2" s="1"/>
  <c r="L7620" i="2"/>
  <c r="E7620" i="2"/>
  <c r="K7620" i="2"/>
  <c r="F7619" i="2"/>
  <c r="G7619" i="2"/>
  <c r="C7621" i="2"/>
  <c r="H4860" i="2" l="1"/>
  <c r="N4860" i="2" s="1"/>
  <c r="D4861" i="2" s="1"/>
  <c r="L7621" i="2"/>
  <c r="E7621" i="2"/>
  <c r="K7621" i="2"/>
  <c r="F7620" i="2"/>
  <c r="G7620" i="2"/>
  <c r="C7622" i="2"/>
  <c r="A4860" i="2" l="1"/>
  <c r="I4860" i="2"/>
  <c r="M4860" i="2" s="1"/>
  <c r="H4861" i="2"/>
  <c r="A4861" i="2" s="1"/>
  <c r="N4861" i="2"/>
  <c r="D4862" i="2" s="1"/>
  <c r="L7622" i="2"/>
  <c r="E7622" i="2"/>
  <c r="K7622" i="2"/>
  <c r="F7621" i="2"/>
  <c r="G7621" i="2"/>
  <c r="C7623" i="2"/>
  <c r="I4861" i="2" l="1"/>
  <c r="M4861" i="2" s="1"/>
  <c r="H4862" i="2"/>
  <c r="A4862" i="2" s="1"/>
  <c r="L7623" i="2"/>
  <c r="E7623" i="2"/>
  <c r="K7623" i="2"/>
  <c r="F7622" i="2"/>
  <c r="G7622" i="2"/>
  <c r="C7624" i="2"/>
  <c r="I4862" i="2" l="1"/>
  <c r="M4862" i="2" s="1"/>
  <c r="N4862" i="2"/>
  <c r="D4863" i="2" s="1"/>
  <c r="L7624" i="2"/>
  <c r="E7624" i="2"/>
  <c r="K7624" i="2"/>
  <c r="F7623" i="2"/>
  <c r="G7623" i="2"/>
  <c r="C7625" i="2"/>
  <c r="H4863" i="2" l="1"/>
  <c r="N4863" i="2" s="1"/>
  <c r="D4864" i="2" s="1"/>
  <c r="L7625" i="2"/>
  <c r="E7625" i="2"/>
  <c r="K7625" i="2"/>
  <c r="F7624" i="2"/>
  <c r="G7624" i="2"/>
  <c r="C7626" i="2"/>
  <c r="I4863" i="2" l="1"/>
  <c r="M4863" i="2" s="1"/>
  <c r="H4864" i="2" s="1"/>
  <c r="A4864" i="2" s="1"/>
  <c r="A4863" i="2"/>
  <c r="L7626" i="2"/>
  <c r="K7626" i="2"/>
  <c r="E7626" i="2"/>
  <c r="F7625" i="2"/>
  <c r="G7625" i="2"/>
  <c r="C7627" i="2"/>
  <c r="N4864" i="2" l="1"/>
  <c r="D4865" i="2" s="1"/>
  <c r="I4864" i="2"/>
  <c r="M4864" i="2" s="1"/>
  <c r="L7627" i="2"/>
  <c r="K7627" i="2"/>
  <c r="E7627" i="2"/>
  <c r="F7626" i="2"/>
  <c r="G7626" i="2"/>
  <c r="C7628" i="2"/>
  <c r="H4865" i="2" l="1"/>
  <c r="I4865" i="2" s="1"/>
  <c r="M4865" i="2" s="1"/>
  <c r="L7628" i="2"/>
  <c r="K7628" i="2"/>
  <c r="E7628" i="2"/>
  <c r="G7627" i="2"/>
  <c r="F7627" i="2"/>
  <c r="C7629" i="2"/>
  <c r="A4865" i="2" l="1"/>
  <c r="N4865" i="2"/>
  <c r="D4866" i="2" s="1"/>
  <c r="L7629" i="2"/>
  <c r="K7629" i="2"/>
  <c r="E7629" i="2"/>
  <c r="F7628" i="2"/>
  <c r="G7628" i="2"/>
  <c r="C7630" i="2"/>
  <c r="H4866" i="2" l="1"/>
  <c r="L7630" i="2"/>
  <c r="K7630" i="2"/>
  <c r="E7630" i="2"/>
  <c r="F7629" i="2"/>
  <c r="G7629" i="2"/>
  <c r="C7631" i="2"/>
  <c r="I4866" i="2" l="1"/>
  <c r="M4866" i="2" s="1"/>
  <c r="N4866" i="2"/>
  <c r="D4867" i="2" s="1"/>
  <c r="A4866" i="2"/>
  <c r="L7631" i="2"/>
  <c r="K7631" i="2"/>
  <c r="E7631" i="2"/>
  <c r="G7630" i="2"/>
  <c r="F7630" i="2"/>
  <c r="C7632" i="2"/>
  <c r="H4867" i="2" l="1"/>
  <c r="L7632" i="2"/>
  <c r="E7632" i="2"/>
  <c r="K7632" i="2"/>
  <c r="F7631" i="2"/>
  <c r="G7631" i="2"/>
  <c r="C7633" i="2"/>
  <c r="A4867" i="2" l="1"/>
  <c r="I4867" i="2"/>
  <c r="M4867" i="2" s="1"/>
  <c r="N4867" i="2"/>
  <c r="D4868" i="2" s="1"/>
  <c r="L7633" i="2"/>
  <c r="E7633" i="2"/>
  <c r="K7633" i="2"/>
  <c r="F7632" i="2"/>
  <c r="G7632" i="2"/>
  <c r="C7634" i="2"/>
  <c r="H4868" i="2" l="1"/>
  <c r="L7634" i="2"/>
  <c r="E7634" i="2"/>
  <c r="K7634" i="2"/>
  <c r="F7633" i="2"/>
  <c r="G7633" i="2"/>
  <c r="C7635" i="2"/>
  <c r="A4868" i="2" l="1"/>
  <c r="N4868" i="2"/>
  <c r="D4869" i="2" s="1"/>
  <c r="I4868" i="2"/>
  <c r="M4868" i="2" s="1"/>
  <c r="H4869" i="2" s="1"/>
  <c r="L7635" i="2"/>
  <c r="E7635" i="2"/>
  <c r="K7635" i="2"/>
  <c r="F7634" i="2"/>
  <c r="G7634" i="2"/>
  <c r="C7636" i="2"/>
  <c r="I4869" i="2" l="1"/>
  <c r="M4869" i="2" s="1"/>
  <c r="L4869" i="2"/>
  <c r="N4869" i="2"/>
  <c r="D4870" i="2" s="1"/>
  <c r="E4870" i="2" s="1"/>
  <c r="A4869" i="2"/>
  <c r="L7636" i="2"/>
  <c r="E7636" i="2"/>
  <c r="K7636" i="2"/>
  <c r="F7635" i="2"/>
  <c r="G7635" i="2"/>
  <c r="C7637" i="2"/>
  <c r="H4870" i="2" l="1"/>
  <c r="A4870" i="2"/>
  <c r="N4870" i="2"/>
  <c r="I4870" i="2"/>
  <c r="M4870" i="2" s="1"/>
  <c r="H4871" i="2" s="1"/>
  <c r="I4871" i="2" s="1"/>
  <c r="M4871" i="2" s="1"/>
  <c r="F4870" i="2"/>
  <c r="G4870" i="2"/>
  <c r="E7637" i="2"/>
  <c r="K7637" i="2"/>
  <c r="F7636" i="2"/>
  <c r="G7636" i="2"/>
  <c r="C7638" i="2"/>
  <c r="D4871" i="2" l="1"/>
  <c r="K7638" i="2"/>
  <c r="E7638" i="2"/>
  <c r="F7637" i="2"/>
  <c r="G7637" i="2"/>
  <c r="C7639" i="2"/>
  <c r="N4871" i="2" l="1"/>
  <c r="A4871" i="2"/>
  <c r="E7639" i="2"/>
  <c r="K7639" i="2"/>
  <c r="F7638" i="2"/>
  <c r="G7638" i="2"/>
  <c r="C7640" i="2"/>
  <c r="D4872" i="2" l="1"/>
  <c r="E4872" i="2" s="1"/>
  <c r="H4872" i="2"/>
  <c r="K7640" i="2"/>
  <c r="E7640" i="2"/>
  <c r="G7639" i="2"/>
  <c r="F7639" i="2"/>
  <c r="C7641" i="2"/>
  <c r="A4872" i="2" l="1"/>
  <c r="I4872" i="2"/>
  <c r="M4872" i="2" s="1"/>
  <c r="N4872" i="2"/>
  <c r="G4872" i="2"/>
  <c r="F4872" i="2"/>
  <c r="L7641" i="2"/>
  <c r="K7641" i="2"/>
  <c r="F7640" i="2"/>
  <c r="G7640" i="2"/>
  <c r="C7642" i="2"/>
  <c r="D4873" i="2" l="1"/>
  <c r="E4873" i="2"/>
  <c r="F4873" i="2" s="1"/>
  <c r="G4873" i="2" s="1"/>
  <c r="H4873" i="2"/>
  <c r="L7642" i="2"/>
  <c r="K7642" i="2"/>
  <c r="C7643" i="2"/>
  <c r="I4873" i="2" l="1"/>
  <c r="M4873" i="2" s="1"/>
  <c r="N4873" i="2"/>
  <c r="D4874" i="2" s="1"/>
  <c r="A4873" i="2"/>
  <c r="L7643" i="2"/>
  <c r="K7643" i="2"/>
  <c r="C7644" i="2"/>
  <c r="H4874" i="2" l="1"/>
  <c r="L7644" i="2"/>
  <c r="K7644" i="2"/>
  <c r="C7645" i="2"/>
  <c r="N4874" i="2" l="1"/>
  <c r="D4875" i="2" s="1"/>
  <c r="I4874" i="2"/>
  <c r="M4874" i="2" s="1"/>
  <c r="H4875" i="2" s="1"/>
  <c r="A4874" i="2"/>
  <c r="L7645" i="2"/>
  <c r="L5053" i="2"/>
  <c r="K7645" i="2"/>
  <c r="E7645" i="2"/>
  <c r="C7646" i="2"/>
  <c r="A4875" i="2" l="1"/>
  <c r="N4875" i="2"/>
  <c r="D4876" i="2" s="1"/>
  <c r="I4875" i="2"/>
  <c r="M4875" i="2" s="1"/>
  <c r="H4876" i="2"/>
  <c r="L7646" i="2"/>
  <c r="K7646" i="2"/>
  <c r="E7646" i="2"/>
  <c r="F7645" i="2"/>
  <c r="G7645" i="2"/>
  <c r="C7647" i="2"/>
  <c r="N4876" i="2" l="1"/>
  <c r="D4877" i="2" s="1"/>
  <c r="I4876" i="2"/>
  <c r="M4876" i="2" s="1"/>
  <c r="H4877" i="2" s="1"/>
  <c r="A4876" i="2"/>
  <c r="L7647" i="2"/>
  <c r="K7647" i="2"/>
  <c r="E7647" i="2"/>
  <c r="G7646" i="2"/>
  <c r="F7646" i="2"/>
  <c r="C7648" i="2"/>
  <c r="I4877" i="2" l="1"/>
  <c r="M4877" i="2" s="1"/>
  <c r="N4877" i="2"/>
  <c r="D4878" i="2" s="1"/>
  <c r="A4877" i="2"/>
  <c r="L7648" i="2"/>
  <c r="K7648" i="2"/>
  <c r="E7648" i="2"/>
  <c r="F7647" i="2"/>
  <c r="G7647" i="2"/>
  <c r="C7649" i="2"/>
  <c r="H4878" i="2" l="1"/>
  <c r="L7649" i="2"/>
  <c r="L5054" i="2"/>
  <c r="K7649" i="2"/>
  <c r="E7649" i="2"/>
  <c r="F7648" i="2"/>
  <c r="G7648" i="2"/>
  <c r="C7650" i="2"/>
  <c r="N4878" i="2" l="1"/>
  <c r="D4879" i="2" s="1"/>
  <c r="I4878" i="2"/>
  <c r="M4878" i="2" s="1"/>
  <c r="H4879" i="2" s="1"/>
  <c r="A4878" i="2"/>
  <c r="E4963" i="2"/>
  <c r="F4963" i="2" s="1"/>
  <c r="L7650" i="2"/>
  <c r="K7650" i="2"/>
  <c r="E7650" i="2"/>
  <c r="F7649" i="2"/>
  <c r="G7649" i="2"/>
  <c r="C7651" i="2"/>
  <c r="N4879" i="2" l="1"/>
  <c r="D4880" i="2" s="1"/>
  <c r="I4879" i="2"/>
  <c r="M4879" i="2" s="1"/>
  <c r="A4879" i="2"/>
  <c r="G4963" i="2"/>
  <c r="L7651" i="2"/>
  <c r="E7651" i="2"/>
  <c r="K7651" i="2"/>
  <c r="F7650" i="2"/>
  <c r="G7650" i="2"/>
  <c r="C7652" i="2"/>
  <c r="H4880" i="2" l="1"/>
  <c r="N4880" i="2"/>
  <c r="D4881" i="2" s="1"/>
  <c r="L7652" i="2"/>
  <c r="E7652" i="2"/>
  <c r="K7652" i="2"/>
  <c r="F7651" i="2"/>
  <c r="G7651" i="2"/>
  <c r="C7653" i="2"/>
  <c r="I4880" i="2" l="1"/>
  <c r="M4880" i="2" s="1"/>
  <c r="H4881" i="2" s="1"/>
  <c r="A4880" i="2"/>
  <c r="I4881" i="2"/>
  <c r="M4881" i="2" s="1"/>
  <c r="N4881" i="2"/>
  <c r="D4882" i="2" s="1"/>
  <c r="A4881" i="2"/>
  <c r="L7653" i="2"/>
  <c r="E7653" i="2"/>
  <c r="K7653" i="2"/>
  <c r="F7652" i="2"/>
  <c r="G7652" i="2"/>
  <c r="C7654" i="2"/>
  <c r="H4882" i="2" l="1"/>
  <c r="L7654" i="2"/>
  <c r="E7654" i="2"/>
  <c r="K7654" i="2"/>
  <c r="F7653" i="2"/>
  <c r="G7653" i="2"/>
  <c r="C7655" i="2"/>
  <c r="N4882" i="2" l="1"/>
  <c r="D4883" i="2" s="1"/>
  <c r="I4882" i="2"/>
  <c r="M4882" i="2" s="1"/>
  <c r="A4882" i="2"/>
  <c r="L7655" i="2"/>
  <c r="E7655" i="2"/>
  <c r="K7655" i="2"/>
  <c r="F7654" i="2"/>
  <c r="G7654" i="2"/>
  <c r="C7656" i="2"/>
  <c r="H4883" i="2" l="1"/>
  <c r="I4883" i="2" s="1"/>
  <c r="M4883" i="2" s="1"/>
  <c r="L7656" i="2"/>
  <c r="E7656" i="2"/>
  <c r="K7656" i="2"/>
  <c r="F7655" i="2"/>
  <c r="G7655" i="2"/>
  <c r="C7657" i="2"/>
  <c r="N4883" i="2" l="1"/>
  <c r="D4884" i="2" s="1"/>
  <c r="A4883" i="2"/>
  <c r="L7657" i="2"/>
  <c r="K7657" i="2"/>
  <c r="E7657" i="2"/>
  <c r="F7656" i="2"/>
  <c r="G7656" i="2"/>
  <c r="C7658" i="2"/>
  <c r="H4884" i="2" l="1"/>
  <c r="I4884" i="2" s="1"/>
  <c r="M4884" i="2" s="1"/>
  <c r="N4884" i="2"/>
  <c r="D4885" i="2" s="1"/>
  <c r="A4884" i="2"/>
  <c r="L7658" i="2"/>
  <c r="K7658" i="2"/>
  <c r="E7658" i="2"/>
  <c r="F7657" i="2"/>
  <c r="G7657" i="2"/>
  <c r="C7659" i="2"/>
  <c r="H4885" i="2" l="1"/>
  <c r="L7659" i="2"/>
  <c r="K7659" i="2"/>
  <c r="E7659" i="2"/>
  <c r="G7658" i="2"/>
  <c r="F7658" i="2"/>
  <c r="C7660" i="2"/>
  <c r="N4885" i="2" l="1"/>
  <c r="D4886" i="2" s="1"/>
  <c r="I4885" i="2"/>
  <c r="M4885" i="2" s="1"/>
  <c r="A4885" i="2"/>
  <c r="L7660" i="2"/>
  <c r="K7660" i="2"/>
  <c r="E7660" i="2"/>
  <c r="F7659" i="2"/>
  <c r="G7659" i="2"/>
  <c r="C7661" i="2"/>
  <c r="H4886" i="2" l="1"/>
  <c r="A4886" i="2" s="1"/>
  <c r="L7661" i="2"/>
  <c r="K7661" i="2"/>
  <c r="E7661" i="2"/>
  <c r="F7660" i="2"/>
  <c r="G7660" i="2"/>
  <c r="C7662" i="2"/>
  <c r="I4886" i="2" l="1"/>
  <c r="M4886" i="2" s="1"/>
  <c r="N4886" i="2"/>
  <c r="D4887" i="2" s="1"/>
  <c r="L7662" i="2"/>
  <c r="K7662" i="2"/>
  <c r="E7662" i="2"/>
  <c r="F7661" i="2"/>
  <c r="G7661" i="2"/>
  <c r="C7663" i="2"/>
  <c r="H4887" i="2" l="1"/>
  <c r="A4887" i="2" s="1"/>
  <c r="N4887" i="2"/>
  <c r="D4888" i="2" s="1"/>
  <c r="I4887" i="2"/>
  <c r="M4887" i="2" s="1"/>
  <c r="L7663" i="2"/>
  <c r="E7663" i="2"/>
  <c r="K7663" i="2"/>
  <c r="F7662" i="2"/>
  <c r="G7662" i="2"/>
  <c r="C7664" i="2"/>
  <c r="H4888" i="2" l="1"/>
  <c r="N4888" i="2" s="1"/>
  <c r="D4889" i="2" s="1"/>
  <c r="L7664" i="2"/>
  <c r="E7664" i="2"/>
  <c r="K7664" i="2"/>
  <c r="F7663" i="2"/>
  <c r="G7663" i="2"/>
  <c r="C7665" i="2"/>
  <c r="A4888" i="2" l="1"/>
  <c r="I4888" i="2"/>
  <c r="M4888" i="2" s="1"/>
  <c r="H4889" i="2"/>
  <c r="I4889" i="2" s="1"/>
  <c r="M4889" i="2" s="1"/>
  <c r="L7665" i="2"/>
  <c r="E7665" i="2"/>
  <c r="K7665" i="2"/>
  <c r="F7664" i="2"/>
  <c r="G7664" i="2"/>
  <c r="C7666" i="2"/>
  <c r="A4889" i="2" l="1"/>
  <c r="N4889" i="2"/>
  <c r="D4890" i="2" s="1"/>
  <c r="L7666" i="2"/>
  <c r="E7666" i="2"/>
  <c r="K7666" i="2"/>
  <c r="F7665" i="2"/>
  <c r="G7665" i="2"/>
  <c r="C7667" i="2"/>
  <c r="H4890" i="2" l="1"/>
  <c r="I4890" i="2" s="1"/>
  <c r="M4890" i="2" s="1"/>
  <c r="L7667" i="2"/>
  <c r="E7667" i="2"/>
  <c r="K7667" i="2"/>
  <c r="G7666" i="2"/>
  <c r="F7666" i="2"/>
  <c r="C7668" i="2"/>
  <c r="A4890" i="2" l="1"/>
  <c r="N4890" i="2"/>
  <c r="D4891" i="2" s="1"/>
  <c r="E7668" i="2"/>
  <c r="K7668" i="2"/>
  <c r="F7667" i="2"/>
  <c r="G7667" i="2"/>
  <c r="C7669" i="2"/>
  <c r="H4891" i="2" l="1"/>
  <c r="I4891" i="2" s="1"/>
  <c r="M4891" i="2" s="1"/>
  <c r="K7669" i="2"/>
  <c r="E7669" i="2"/>
  <c r="F7668" i="2"/>
  <c r="G7668" i="2"/>
  <c r="C7670" i="2"/>
  <c r="A4891" i="2" l="1"/>
  <c r="N4891" i="2"/>
  <c r="D4892" i="2" s="1"/>
  <c r="K7670" i="2"/>
  <c r="E7670" i="2"/>
  <c r="F7669" i="2"/>
  <c r="G7669" i="2"/>
  <c r="C7671" i="2"/>
  <c r="H4892" i="2" l="1"/>
  <c r="I4892" i="2" s="1"/>
  <c r="M4892" i="2" s="1"/>
  <c r="E7671" i="2"/>
  <c r="K7671" i="2"/>
  <c r="G7670" i="2"/>
  <c r="F7670" i="2"/>
  <c r="C7672" i="2"/>
  <c r="A4892" i="2" l="1"/>
  <c r="N4892" i="2"/>
  <c r="D4893" i="2" s="1"/>
  <c r="H4893" i="2"/>
  <c r="L7672" i="2"/>
  <c r="K7672" i="2"/>
  <c r="G7671" i="2"/>
  <c r="F7671" i="2"/>
  <c r="C7673" i="2"/>
  <c r="A4893" i="2" l="1"/>
  <c r="I4893" i="2"/>
  <c r="M4893" i="2" s="1"/>
  <c r="N4893" i="2"/>
  <c r="D4894" i="2" s="1"/>
  <c r="L7673" i="2"/>
  <c r="K7673" i="2"/>
  <c r="C7674" i="2"/>
  <c r="H4894" i="2" l="1"/>
  <c r="A4894" i="2" s="1"/>
  <c r="L7674" i="2"/>
  <c r="E7674" i="2"/>
  <c r="K7674" i="2"/>
  <c r="C7675" i="2"/>
  <c r="I4894" i="2" l="1"/>
  <c r="M4894" i="2" s="1"/>
  <c r="N4894" i="2"/>
  <c r="D4895" i="2" s="1"/>
  <c r="L7675" i="2"/>
  <c r="E7675" i="2"/>
  <c r="K7675" i="2"/>
  <c r="F7674" i="2"/>
  <c r="G7674" i="2"/>
  <c r="C7676" i="2"/>
  <c r="H4895" i="2" l="1"/>
  <c r="L7676" i="2"/>
  <c r="K7676" i="2"/>
  <c r="E7676" i="2"/>
  <c r="F7675" i="2"/>
  <c r="G7675" i="2"/>
  <c r="C7677" i="2"/>
  <c r="N4895" i="2" l="1"/>
  <c r="D4896" i="2" s="1"/>
  <c r="I4895" i="2"/>
  <c r="M4895" i="2" s="1"/>
  <c r="A4895" i="2"/>
  <c r="L7677" i="2"/>
  <c r="K7677" i="2"/>
  <c r="E7677" i="2"/>
  <c r="F7676" i="2"/>
  <c r="G7676" i="2"/>
  <c r="C7678" i="2"/>
  <c r="H4896" i="2" l="1"/>
  <c r="I4896" i="2" s="1"/>
  <c r="M4896" i="2" s="1"/>
  <c r="L7678" i="2"/>
  <c r="K7678" i="2"/>
  <c r="E7678" i="2"/>
  <c r="G7677" i="2"/>
  <c r="F7677" i="2"/>
  <c r="C7679" i="2"/>
  <c r="A4896" i="2" l="1"/>
  <c r="N4896" i="2"/>
  <c r="D4897" i="2" s="1"/>
  <c r="L7679" i="2"/>
  <c r="K7679" i="2"/>
  <c r="E7679" i="2"/>
  <c r="F7678" i="2"/>
  <c r="G7678" i="2"/>
  <c r="C7680" i="2"/>
  <c r="H4897" i="2" l="1"/>
  <c r="L7680" i="2"/>
  <c r="K7680" i="2"/>
  <c r="E7680" i="2"/>
  <c r="F7679" i="2"/>
  <c r="G7679" i="2"/>
  <c r="C7681" i="2"/>
  <c r="A4897" i="2" l="1"/>
  <c r="L4897" i="2"/>
  <c r="N4897" i="2"/>
  <c r="D4898" i="2" s="1"/>
  <c r="I4897" i="2"/>
  <c r="M4897" i="2" s="1"/>
  <c r="L7681" i="2"/>
  <c r="K7681" i="2"/>
  <c r="E7681" i="2"/>
  <c r="F7680" i="2"/>
  <c r="G7680" i="2"/>
  <c r="C7682" i="2"/>
  <c r="H4898" i="2" l="1"/>
  <c r="N4898" i="2" s="1"/>
  <c r="D4899" i="2" s="1"/>
  <c r="L7682" i="2"/>
  <c r="E7682" i="2"/>
  <c r="K7682" i="2"/>
  <c r="F7681" i="2"/>
  <c r="G7681" i="2"/>
  <c r="C7683" i="2"/>
  <c r="I4898" i="2" l="1"/>
  <c r="M4898" i="2" s="1"/>
  <c r="H4899" i="2"/>
  <c r="I4899" i="2" s="1"/>
  <c r="M4899" i="2" s="1"/>
  <c r="A4898" i="2"/>
  <c r="L4899" i="2"/>
  <c r="L7683" i="2"/>
  <c r="E7683" i="2"/>
  <c r="K7683" i="2"/>
  <c r="F7682" i="2"/>
  <c r="G7682" i="2"/>
  <c r="C7684" i="2"/>
  <c r="A4899" i="2" l="1"/>
  <c r="N4899" i="2"/>
  <c r="D4900" i="2" s="1"/>
  <c r="L7684" i="2"/>
  <c r="E7684" i="2"/>
  <c r="K7684" i="2"/>
  <c r="F7683" i="2"/>
  <c r="G7683" i="2"/>
  <c r="C7685" i="2"/>
  <c r="H4900" i="2" l="1"/>
  <c r="L7685" i="2"/>
  <c r="E7685" i="2"/>
  <c r="K7685" i="2"/>
  <c r="F7684" i="2"/>
  <c r="G7684" i="2"/>
  <c r="C7686" i="2"/>
  <c r="N4900" i="2" l="1"/>
  <c r="D4901" i="2" s="1"/>
  <c r="E4901" i="2" s="1"/>
  <c r="F4901" i="2" s="1"/>
  <c r="G4901" i="2" s="1"/>
  <c r="L4900" i="2"/>
  <c r="A4900" i="2"/>
  <c r="I4900" i="2"/>
  <c r="M4900" i="2" s="1"/>
  <c r="H4901" i="2" s="1"/>
  <c r="L7686" i="2"/>
  <c r="E7686" i="2"/>
  <c r="K7686" i="2"/>
  <c r="F7685" i="2"/>
  <c r="G7685" i="2"/>
  <c r="C7687" i="2"/>
  <c r="A4901" i="2" l="1"/>
  <c r="N4901" i="2"/>
  <c r="D4902" i="2" s="1"/>
  <c r="I4901" i="2"/>
  <c r="M4901" i="2" s="1"/>
  <c r="E4903" i="2"/>
  <c r="L7687" i="2"/>
  <c r="E7687" i="2"/>
  <c r="K7687" i="2"/>
  <c r="F7686" i="2"/>
  <c r="G7686" i="2"/>
  <c r="C7688" i="2"/>
  <c r="H4902" i="2" l="1"/>
  <c r="N4902" i="2" s="1"/>
  <c r="D4903" i="2" s="1"/>
  <c r="A4902" i="2"/>
  <c r="G4903" i="2"/>
  <c r="F4903" i="2"/>
  <c r="L7688" i="2"/>
  <c r="K7688" i="2"/>
  <c r="E7688" i="2"/>
  <c r="F7687" i="2"/>
  <c r="G7687" i="2"/>
  <c r="C7689" i="2"/>
  <c r="I4902" i="2" l="1"/>
  <c r="M4902" i="2" s="1"/>
  <c r="H4903" i="2" s="1"/>
  <c r="I4903" i="2" s="1"/>
  <c r="M4903" i="2" s="1"/>
  <c r="L7689" i="2"/>
  <c r="K7689" i="2"/>
  <c r="E7689" i="2"/>
  <c r="F7688" i="2"/>
  <c r="G7688" i="2"/>
  <c r="C7690" i="2"/>
  <c r="A4903" i="2" l="1"/>
  <c r="N4903" i="2"/>
  <c r="H4904" i="2" s="1"/>
  <c r="I4904" i="2" s="1"/>
  <c r="M4904" i="2" s="1"/>
  <c r="L7690" i="2"/>
  <c r="K7690" i="2"/>
  <c r="E7690" i="2"/>
  <c r="G7689" i="2"/>
  <c r="F7689" i="2"/>
  <c r="C7691" i="2"/>
  <c r="D4904" i="2" l="1"/>
  <c r="A4904" i="2"/>
  <c r="N4904" i="2"/>
  <c r="L7691" i="2"/>
  <c r="K7691" i="2"/>
  <c r="E7691" i="2"/>
  <c r="F7690" i="2"/>
  <c r="G7690" i="2"/>
  <c r="C7692" i="2"/>
  <c r="H4905" i="2" l="1"/>
  <c r="D4905" i="2"/>
  <c r="A4905" i="2" s="1"/>
  <c r="L7692" i="2"/>
  <c r="E7692" i="2"/>
  <c r="K7692" i="2"/>
  <c r="F7691" i="2"/>
  <c r="G7691" i="2"/>
  <c r="C7693" i="2"/>
  <c r="I4905" i="2" l="1"/>
  <c r="M4905" i="2" s="1"/>
  <c r="N4905" i="2"/>
  <c r="D4906" i="2" s="1"/>
  <c r="L7693" i="2"/>
  <c r="K7693" i="2"/>
  <c r="E7693" i="2"/>
  <c r="F7692" i="2"/>
  <c r="G7692" i="2"/>
  <c r="C7694" i="2"/>
  <c r="H4906" i="2" l="1"/>
  <c r="L7694" i="2"/>
  <c r="L5084" i="2"/>
  <c r="E7694" i="2"/>
  <c r="K7694" i="2"/>
  <c r="G7693" i="2"/>
  <c r="F7693" i="2"/>
  <c r="C7695" i="2"/>
  <c r="N4906" i="2" l="1"/>
  <c r="D4907" i="2" s="1"/>
  <c r="I4906" i="2"/>
  <c r="M4906" i="2" s="1"/>
  <c r="H4907" i="2" s="1"/>
  <c r="N4907" i="2" s="1"/>
  <c r="D4908" i="2" s="1"/>
  <c r="A4906" i="2"/>
  <c r="A4907" i="2"/>
  <c r="L7695" i="2"/>
  <c r="L4990" i="2"/>
  <c r="E7695" i="2"/>
  <c r="K7695" i="2"/>
  <c r="F7694" i="2"/>
  <c r="G7694" i="2"/>
  <c r="C7696" i="2"/>
  <c r="I4907" i="2" l="1"/>
  <c r="M4907" i="2" s="1"/>
  <c r="H4908" i="2" s="1"/>
  <c r="L7696" i="2"/>
  <c r="K7696" i="2"/>
  <c r="E7696" i="2"/>
  <c r="G7695" i="2"/>
  <c r="F7695" i="2"/>
  <c r="C7697" i="2"/>
  <c r="I4908" i="2" l="1"/>
  <c r="M4908" i="2" s="1"/>
  <c r="N4908" i="2"/>
  <c r="D4909" i="2" s="1"/>
  <c r="A4908" i="2"/>
  <c r="L7697" i="2"/>
  <c r="E7697" i="2"/>
  <c r="K7697" i="2"/>
  <c r="F7696" i="2"/>
  <c r="G7696" i="2"/>
  <c r="C7698" i="2"/>
  <c r="H4909" i="2" l="1"/>
  <c r="L7698" i="2"/>
  <c r="E7698" i="2"/>
  <c r="K7698" i="2"/>
  <c r="F7697" i="2"/>
  <c r="G7697" i="2"/>
  <c r="C7699" i="2"/>
  <c r="I4909" i="2" l="1"/>
  <c r="M4909" i="2" s="1"/>
  <c r="N4909" i="2"/>
  <c r="D4910" i="2" s="1"/>
  <c r="A4909" i="2"/>
  <c r="E7699" i="2"/>
  <c r="K7699" i="2"/>
  <c r="F7698" i="2"/>
  <c r="G7698" i="2"/>
  <c r="C7700" i="2"/>
  <c r="H4910" i="2" l="1"/>
  <c r="K7700" i="2"/>
  <c r="E7700" i="2"/>
  <c r="F7699" i="2"/>
  <c r="G7699" i="2"/>
  <c r="C7701" i="2"/>
  <c r="I4910" i="2" l="1"/>
  <c r="M4910" i="2" s="1"/>
  <c r="N4910" i="2"/>
  <c r="D4911" i="2" s="1"/>
  <c r="A4910" i="2"/>
  <c r="L7701" i="2"/>
  <c r="K7701" i="2"/>
  <c r="F7700" i="2"/>
  <c r="G7700" i="2"/>
  <c r="C7702" i="2"/>
  <c r="H4911" i="2" l="1"/>
  <c r="A4911" i="2" s="1"/>
  <c r="L7702" i="2"/>
  <c r="K7702" i="2"/>
  <c r="C7703" i="2"/>
  <c r="I4911" i="2" l="1"/>
  <c r="M4911" i="2" s="1"/>
  <c r="N4911" i="2"/>
  <c r="D4912" i="2" s="1"/>
  <c r="L7703" i="2"/>
  <c r="K7703" i="2"/>
  <c r="C7704" i="2"/>
  <c r="H4912" i="2" l="1"/>
  <c r="L7704" i="2"/>
  <c r="E4996" i="2"/>
  <c r="F4996" i="2" s="1"/>
  <c r="G4996" i="2" s="1"/>
  <c r="K7704" i="2"/>
  <c r="C7705" i="2"/>
  <c r="I4912" i="2" l="1"/>
  <c r="M4912" i="2" s="1"/>
  <c r="N4912" i="2"/>
  <c r="D4913" i="2" s="1"/>
  <c r="A4912" i="2"/>
  <c r="L7705" i="2"/>
  <c r="K7705" i="2"/>
  <c r="E7705" i="2"/>
  <c r="C7706" i="2"/>
  <c r="H4913" i="2" l="1"/>
  <c r="L7706" i="2"/>
  <c r="K7706" i="2"/>
  <c r="E7706" i="2"/>
  <c r="F7705" i="2"/>
  <c r="G7705" i="2"/>
  <c r="C7707" i="2"/>
  <c r="N4913" i="2" l="1"/>
  <c r="D4914" i="2" s="1"/>
  <c r="I4913" i="2"/>
  <c r="M4913" i="2" s="1"/>
  <c r="A4913" i="2"/>
  <c r="L7707" i="2"/>
  <c r="K7707" i="2"/>
  <c r="E7707" i="2"/>
  <c r="G7706" i="2"/>
  <c r="F7706" i="2"/>
  <c r="C7708" i="2"/>
  <c r="H4914" i="2" l="1"/>
  <c r="N4914" i="2"/>
  <c r="D4915" i="2" s="1"/>
  <c r="I4914" i="2"/>
  <c r="M4914" i="2" s="1"/>
  <c r="A4914" i="2"/>
  <c r="L7708" i="2"/>
  <c r="K7708" i="2"/>
  <c r="E7708" i="2"/>
  <c r="F7707" i="2"/>
  <c r="G7707" i="2"/>
  <c r="C7709" i="2"/>
  <c r="H4915" i="2" l="1"/>
  <c r="I4915" i="2" s="1"/>
  <c r="M4915" i="2" s="1"/>
  <c r="L7709" i="2"/>
  <c r="K7709" i="2"/>
  <c r="E7709" i="2"/>
  <c r="F7708" i="2"/>
  <c r="G7708" i="2"/>
  <c r="C7710" i="2"/>
  <c r="A4915" i="2" l="1"/>
  <c r="N4915" i="2"/>
  <c r="D4916" i="2" s="1"/>
  <c r="L7710" i="2"/>
  <c r="K7710" i="2"/>
  <c r="E7710" i="2"/>
  <c r="F7709" i="2"/>
  <c r="G7709" i="2"/>
  <c r="C7711" i="2"/>
  <c r="H4916" i="2" l="1"/>
  <c r="I4916" i="2" s="1"/>
  <c r="M4916" i="2" s="1"/>
  <c r="L7711" i="2"/>
  <c r="E7711" i="2"/>
  <c r="K7711" i="2"/>
  <c r="F7710" i="2"/>
  <c r="G7710" i="2"/>
  <c r="C7712" i="2"/>
  <c r="N4916" i="2" l="1"/>
  <c r="A4916" i="2"/>
  <c r="L7712" i="2"/>
  <c r="E7712" i="2"/>
  <c r="K7712" i="2"/>
  <c r="F7711" i="2"/>
  <c r="G7711" i="2"/>
  <c r="C7713" i="2"/>
  <c r="D4917" i="2" l="1"/>
  <c r="H4917" i="2"/>
  <c r="L7713" i="2"/>
  <c r="E7713" i="2"/>
  <c r="K7713" i="2"/>
  <c r="F7712" i="2"/>
  <c r="G7712" i="2"/>
  <c r="C7714" i="2"/>
  <c r="I4917" i="2" l="1"/>
  <c r="M4917" i="2" s="1"/>
  <c r="N4917" i="2"/>
  <c r="D4918" i="2" s="1"/>
  <c r="A4917" i="2"/>
  <c r="L7714" i="2"/>
  <c r="E7714" i="2"/>
  <c r="K7714" i="2"/>
  <c r="F7713" i="2"/>
  <c r="G7713" i="2"/>
  <c r="C7715" i="2"/>
  <c r="H4918" i="2" l="1"/>
  <c r="L7715" i="2"/>
  <c r="E7715" i="2"/>
  <c r="K7715" i="2"/>
  <c r="F7714" i="2"/>
  <c r="G7714" i="2"/>
  <c r="C7716" i="2"/>
  <c r="N4918" i="2" l="1"/>
  <c r="D4919" i="2" s="1"/>
  <c r="I4918" i="2"/>
  <c r="M4918" i="2" s="1"/>
  <c r="H4919" i="2" s="1"/>
  <c r="A4918" i="2"/>
  <c r="L7716" i="2"/>
  <c r="E7716" i="2"/>
  <c r="K7716" i="2"/>
  <c r="F7715" i="2"/>
  <c r="G7715" i="2"/>
  <c r="C7717" i="2"/>
  <c r="N4919" i="2" l="1"/>
  <c r="D4920" i="2" s="1"/>
  <c r="I4919" i="2"/>
  <c r="M4919" i="2" s="1"/>
  <c r="A4919" i="2"/>
  <c r="L7717" i="2"/>
  <c r="K7717" i="2"/>
  <c r="E7717" i="2"/>
  <c r="F7716" i="2"/>
  <c r="G7716" i="2"/>
  <c r="C7718" i="2"/>
  <c r="H4920" i="2" l="1"/>
  <c r="L7718" i="2"/>
  <c r="K7718" i="2"/>
  <c r="E7718" i="2"/>
  <c r="F7717" i="2"/>
  <c r="G7717" i="2"/>
  <c r="C7719" i="2"/>
  <c r="I4920" i="2" l="1"/>
  <c r="M4920" i="2" s="1"/>
  <c r="N4920" i="2"/>
  <c r="D4921" i="2" s="1"/>
  <c r="A4920" i="2"/>
  <c r="L7719" i="2"/>
  <c r="K7719" i="2"/>
  <c r="E7719" i="2"/>
  <c r="G7718" i="2"/>
  <c r="F7718" i="2"/>
  <c r="C7720" i="2"/>
  <c r="H4921" i="2" l="1"/>
  <c r="I4921" i="2" s="1"/>
  <c r="M4921" i="2" s="1"/>
  <c r="L7720" i="2"/>
  <c r="K7720" i="2"/>
  <c r="E7720" i="2"/>
  <c r="F7719" i="2"/>
  <c r="G7719" i="2"/>
  <c r="C7721" i="2"/>
  <c r="N4921" i="2" l="1"/>
  <c r="D4922" i="2" s="1"/>
  <c r="A4921" i="2"/>
  <c r="H4922" i="2"/>
  <c r="I4922" i="2" s="1"/>
  <c r="M4922" i="2" s="1"/>
  <c r="L7721" i="2"/>
  <c r="K7721" i="2"/>
  <c r="E7721" i="2"/>
  <c r="F7720" i="2"/>
  <c r="G7720" i="2"/>
  <c r="C7722" i="2"/>
  <c r="A4922" i="2" l="1"/>
  <c r="N4922" i="2"/>
  <c r="D4923" i="2" s="1"/>
  <c r="L7722" i="2"/>
  <c r="K7722" i="2"/>
  <c r="E7722" i="2"/>
  <c r="F7721" i="2"/>
  <c r="G7721" i="2"/>
  <c r="C7723" i="2"/>
  <c r="H4923" i="2" l="1"/>
  <c r="N4923" i="2" s="1"/>
  <c r="D4924" i="2" s="1"/>
  <c r="I4923" i="2"/>
  <c r="M4923" i="2" s="1"/>
  <c r="A4923" i="2"/>
  <c r="L7723" i="2"/>
  <c r="K7723" i="2"/>
  <c r="E7723" i="2"/>
  <c r="F7722" i="2"/>
  <c r="G7722" i="2"/>
  <c r="C7724" i="2"/>
  <c r="H4924" i="2" l="1"/>
  <c r="A4924" i="2" s="1"/>
  <c r="N4924" i="2"/>
  <c r="D4925" i="2" s="1"/>
  <c r="I4924" i="2"/>
  <c r="M4924" i="2" s="1"/>
  <c r="L7724" i="2"/>
  <c r="K7724" i="2"/>
  <c r="E7724" i="2"/>
  <c r="G7723" i="2"/>
  <c r="F7723" i="2"/>
  <c r="C7725" i="2"/>
  <c r="H4925" i="2" l="1"/>
  <c r="I4925" i="2" s="1"/>
  <c r="M4925" i="2" s="1"/>
  <c r="L7725" i="2"/>
  <c r="K7725" i="2"/>
  <c r="E7725" i="2"/>
  <c r="F7724" i="2"/>
  <c r="G7724" i="2"/>
  <c r="C7726" i="2"/>
  <c r="N4925" i="2" l="1"/>
  <c r="A4925" i="2"/>
  <c r="L7726" i="2"/>
  <c r="E7726" i="2"/>
  <c r="K7726" i="2"/>
  <c r="F7725" i="2"/>
  <c r="G7725" i="2"/>
  <c r="C7727" i="2"/>
  <c r="D4926" i="2" l="1"/>
  <c r="H4926" i="2"/>
  <c r="L7727" i="2"/>
  <c r="E7727" i="2"/>
  <c r="K7727" i="2"/>
  <c r="F7726" i="2"/>
  <c r="G7726" i="2"/>
  <c r="C7728" i="2"/>
  <c r="I4926" i="2" l="1"/>
  <c r="M4926" i="2" s="1"/>
  <c r="N4926" i="2"/>
  <c r="D4927" i="2" s="1"/>
  <c r="A4926" i="2"/>
  <c r="E7728" i="2"/>
  <c r="K7728" i="2"/>
  <c r="F7727" i="2"/>
  <c r="G7727" i="2"/>
  <c r="C7729" i="2"/>
  <c r="H4927" i="2" l="1"/>
  <c r="K7729" i="2"/>
  <c r="E7729" i="2"/>
  <c r="F7728" i="2"/>
  <c r="G7728" i="2"/>
  <c r="C7730" i="2"/>
  <c r="N4927" i="2" l="1"/>
  <c r="D4928" i="2" s="1"/>
  <c r="I4927" i="2"/>
  <c r="M4927" i="2" s="1"/>
  <c r="H4928" i="2" s="1"/>
  <c r="N4928" i="2" s="1"/>
  <c r="D4929" i="2" s="1"/>
  <c r="A4927" i="2"/>
  <c r="K7730" i="2"/>
  <c r="E7730" i="2"/>
  <c r="F7729" i="2"/>
  <c r="G7729" i="2"/>
  <c r="C7731" i="2"/>
  <c r="L4928" i="2" l="1"/>
  <c r="I4928" i="2"/>
  <c r="M4928" i="2" s="1"/>
  <c r="A4928" i="2"/>
  <c r="E7731" i="2"/>
  <c r="K7731" i="2"/>
  <c r="G7730" i="2"/>
  <c r="F7730" i="2"/>
  <c r="C7732" i="2"/>
  <c r="H4929" i="2" l="1"/>
  <c r="A4929" i="2" s="1"/>
  <c r="I4929" i="2"/>
  <c r="M4929" i="2" s="1"/>
  <c r="L7732" i="2"/>
  <c r="K7732" i="2"/>
  <c r="F7731" i="2"/>
  <c r="G7731" i="2"/>
  <c r="C7733" i="2"/>
  <c r="N4929" i="2" l="1"/>
  <c r="D4930" i="2" s="1"/>
  <c r="L4930" i="2"/>
  <c r="L7733" i="2"/>
  <c r="K7733" i="2"/>
  <c r="C7734" i="2"/>
  <c r="H4930" i="2" l="1"/>
  <c r="L7734" i="2"/>
  <c r="K7734" i="2"/>
  <c r="C7735" i="2"/>
  <c r="A4930" i="2" l="1"/>
  <c r="N4930" i="2"/>
  <c r="D4931" i="2" s="1"/>
  <c r="I4930" i="2"/>
  <c r="M4930" i="2" s="1"/>
  <c r="H4931" i="2"/>
  <c r="L7735" i="2"/>
  <c r="L5115" i="2"/>
  <c r="E7735" i="2"/>
  <c r="K7735" i="2"/>
  <c r="C7736" i="2"/>
  <c r="I4931" i="2" l="1"/>
  <c r="M4931" i="2" s="1"/>
  <c r="N4931" i="2"/>
  <c r="E4931" i="2"/>
  <c r="A4931" i="2"/>
  <c r="L7736" i="2"/>
  <c r="K7736" i="2"/>
  <c r="E7736" i="2"/>
  <c r="F7735" i="2"/>
  <c r="G7735" i="2"/>
  <c r="C7737" i="2"/>
  <c r="F4931" i="2" l="1"/>
  <c r="G4931" i="2"/>
  <c r="D4932" i="2"/>
  <c r="E4932" i="2" s="1"/>
  <c r="H4932" i="2"/>
  <c r="E4934" i="2"/>
  <c r="L7737" i="2"/>
  <c r="K7737" i="2"/>
  <c r="E7737" i="2"/>
  <c r="F7736" i="2"/>
  <c r="G7736" i="2"/>
  <c r="C7738" i="2"/>
  <c r="A4932" i="2" l="1"/>
  <c r="N4932" i="2"/>
  <c r="I4932" i="2"/>
  <c r="M4932" i="2" s="1"/>
  <c r="H4933" i="2" s="1"/>
  <c r="G4932" i="2"/>
  <c r="F4932" i="2"/>
  <c r="F4934" i="2"/>
  <c r="G4934" i="2"/>
  <c r="L7738" i="2"/>
  <c r="K7738" i="2"/>
  <c r="E7738" i="2"/>
  <c r="G7737" i="2"/>
  <c r="F7737" i="2"/>
  <c r="C7739" i="2"/>
  <c r="I4933" i="2" l="1"/>
  <c r="M4933" i="2" s="1"/>
  <c r="D4933" i="2"/>
  <c r="L7739" i="2"/>
  <c r="K7739" i="2"/>
  <c r="E7739" i="2"/>
  <c r="F7738" i="2"/>
  <c r="G7738" i="2"/>
  <c r="C7740" i="2"/>
  <c r="E4933" i="2" l="1"/>
  <c r="A4933" i="2"/>
  <c r="N4933" i="2"/>
  <c r="L7740" i="2"/>
  <c r="K7740" i="2"/>
  <c r="E7740" i="2"/>
  <c r="F7739" i="2"/>
  <c r="G7739" i="2"/>
  <c r="C7741" i="2"/>
  <c r="H4934" i="2" l="1"/>
  <c r="F4933" i="2"/>
  <c r="G4933" i="2"/>
  <c r="D4934" i="2" s="1"/>
  <c r="A4934" i="2" s="1"/>
  <c r="L7741" i="2"/>
  <c r="K7741" i="2"/>
  <c r="E7741" i="2"/>
  <c r="F7740" i="2"/>
  <c r="G7740" i="2"/>
  <c r="C7742" i="2"/>
  <c r="N4934" i="2" l="1"/>
  <c r="D4935" i="2" s="1"/>
  <c r="I4934" i="2"/>
  <c r="M4934" i="2" s="1"/>
  <c r="H4935" i="2" s="1"/>
  <c r="N4935" i="2" s="1"/>
  <c r="D4936" i="2" s="1"/>
  <c r="A4935" i="2"/>
  <c r="L7742" i="2"/>
  <c r="E7742" i="2"/>
  <c r="K7742" i="2"/>
  <c r="F7741" i="2"/>
  <c r="G7741" i="2"/>
  <c r="C7743" i="2"/>
  <c r="I4935" i="2" l="1"/>
  <c r="M4935" i="2" s="1"/>
  <c r="H4936" i="2" s="1"/>
  <c r="N4936" i="2" s="1"/>
  <c r="D4937" i="2" s="1"/>
  <c r="L7743" i="2"/>
  <c r="E7743" i="2"/>
  <c r="K7743" i="2"/>
  <c r="F7742" i="2"/>
  <c r="G7742" i="2"/>
  <c r="C7744" i="2"/>
  <c r="I4936" i="2" l="1"/>
  <c r="M4936" i="2" s="1"/>
  <c r="H4937" i="2" s="1"/>
  <c r="A4936" i="2"/>
  <c r="L7744" i="2"/>
  <c r="E7744" i="2"/>
  <c r="K7744" i="2"/>
  <c r="F7743" i="2"/>
  <c r="G7743" i="2"/>
  <c r="C7745" i="2"/>
  <c r="N4937" i="2" l="1"/>
  <c r="D4938" i="2" s="1"/>
  <c r="I4937" i="2"/>
  <c r="M4937" i="2" s="1"/>
  <c r="A4937" i="2"/>
  <c r="H4938" i="2"/>
  <c r="I4938" i="2" s="1"/>
  <c r="M4938" i="2" s="1"/>
  <c r="A4938" i="2"/>
  <c r="L7745" i="2"/>
  <c r="E5024" i="2"/>
  <c r="E7745" i="2"/>
  <c r="K7745" i="2"/>
  <c r="F7744" i="2"/>
  <c r="G7744" i="2"/>
  <c r="C7746" i="2"/>
  <c r="N4938" i="2" l="1"/>
  <c r="D4939" i="2" s="1"/>
  <c r="L7746" i="2"/>
  <c r="G5024" i="2"/>
  <c r="F5024" i="2"/>
  <c r="E7746" i="2"/>
  <c r="K7746" i="2"/>
  <c r="F7745" i="2"/>
  <c r="G7745" i="2"/>
  <c r="C7747" i="2"/>
  <c r="H4939" i="2" l="1"/>
  <c r="A4939" i="2" s="1"/>
  <c r="L7747" i="2"/>
  <c r="E7747" i="2"/>
  <c r="K7747" i="2"/>
  <c r="F7746" i="2"/>
  <c r="G7746" i="2"/>
  <c r="C7748" i="2"/>
  <c r="I4939" i="2" l="1"/>
  <c r="M4939" i="2" s="1"/>
  <c r="N4939" i="2"/>
  <c r="D4940" i="2" s="1"/>
  <c r="L7748" i="2"/>
  <c r="K7748" i="2"/>
  <c r="E7748" i="2"/>
  <c r="F7747" i="2"/>
  <c r="G7747" i="2"/>
  <c r="C7749" i="2"/>
  <c r="H4940" i="2" l="1"/>
  <c r="I4940" i="2" s="1"/>
  <c r="M4940" i="2" s="1"/>
  <c r="L7749" i="2"/>
  <c r="E5026" i="2"/>
  <c r="F5026" i="2" s="1"/>
  <c r="G5026" i="2" s="1"/>
  <c r="K7749" i="2"/>
  <c r="E7749" i="2"/>
  <c r="F7748" i="2"/>
  <c r="G7748" i="2"/>
  <c r="C7750" i="2"/>
  <c r="N4940" i="2" l="1"/>
  <c r="D4941" i="2" s="1"/>
  <c r="A4940" i="2"/>
  <c r="H4941" i="2"/>
  <c r="I4941" i="2" s="1"/>
  <c r="M4941" i="2" s="1"/>
  <c r="L7750" i="2"/>
  <c r="E5027" i="2"/>
  <c r="K7750" i="2"/>
  <c r="E7750" i="2"/>
  <c r="G7749" i="2"/>
  <c r="F7749" i="2"/>
  <c r="C7751" i="2"/>
  <c r="N4941" i="2" l="1"/>
  <c r="D4942" i="2" s="1"/>
  <c r="A4941" i="2"/>
  <c r="H4942" i="2"/>
  <c r="L7751" i="2"/>
  <c r="G5027" i="2"/>
  <c r="F5027" i="2"/>
  <c r="K7751" i="2"/>
  <c r="E7751" i="2"/>
  <c r="F7750" i="2"/>
  <c r="G7750" i="2"/>
  <c r="C7752" i="2"/>
  <c r="N4942" i="2" l="1"/>
  <c r="D4943" i="2" s="1"/>
  <c r="I4942" i="2"/>
  <c r="M4942" i="2" s="1"/>
  <c r="H4943" i="2" s="1"/>
  <c r="A4942" i="2"/>
  <c r="L7752" i="2"/>
  <c r="K7752" i="2"/>
  <c r="E7752" i="2"/>
  <c r="F7751" i="2"/>
  <c r="G7751" i="2"/>
  <c r="C7753" i="2"/>
  <c r="N4943" i="2" l="1"/>
  <c r="D4944" i="2" s="1"/>
  <c r="I4943" i="2"/>
  <c r="M4943" i="2" s="1"/>
  <c r="A4943" i="2"/>
  <c r="L7753" i="2"/>
  <c r="K7753" i="2"/>
  <c r="E7753" i="2"/>
  <c r="G7752" i="2"/>
  <c r="F7752" i="2"/>
  <c r="C7754" i="2"/>
  <c r="H4944" i="2" l="1"/>
  <c r="N4944" i="2" s="1"/>
  <c r="D4945" i="2" s="1"/>
  <c r="L7754" i="2"/>
  <c r="K7754" i="2"/>
  <c r="E7754" i="2"/>
  <c r="F7753" i="2"/>
  <c r="G7753" i="2"/>
  <c r="C7755" i="2"/>
  <c r="A4944" i="2" l="1"/>
  <c r="I4944" i="2"/>
  <c r="M4944" i="2" s="1"/>
  <c r="H4945" i="2" s="1"/>
  <c r="I4945" i="2" s="1"/>
  <c r="M4945" i="2" s="1"/>
  <c r="L7755" i="2"/>
  <c r="E7755" i="2"/>
  <c r="K7755" i="2"/>
  <c r="F7754" i="2"/>
  <c r="G7754" i="2"/>
  <c r="C7756" i="2"/>
  <c r="N4945" i="2" l="1"/>
  <c r="D4946" i="2" s="1"/>
  <c r="A4945" i="2"/>
  <c r="H4946" i="2"/>
  <c r="L7756" i="2"/>
  <c r="E7756" i="2"/>
  <c r="K7756" i="2"/>
  <c r="G7755" i="2"/>
  <c r="F7755" i="2"/>
  <c r="C7757" i="2"/>
  <c r="N4946" i="2" l="1"/>
  <c r="D4947" i="2" s="1"/>
  <c r="I4946" i="2"/>
  <c r="M4946" i="2" s="1"/>
  <c r="A4946" i="2"/>
  <c r="L7757" i="2"/>
  <c r="E7757" i="2"/>
  <c r="K7757" i="2"/>
  <c r="F7756" i="2"/>
  <c r="G7756" i="2"/>
  <c r="C7758" i="2"/>
  <c r="H4947" i="2" l="1"/>
  <c r="I4947" i="2" s="1"/>
  <c r="M4947" i="2" s="1"/>
  <c r="A4947" i="2"/>
  <c r="L7758" i="2"/>
  <c r="K7758" i="2"/>
  <c r="E7758" i="2"/>
  <c r="F7757" i="2"/>
  <c r="G7757" i="2"/>
  <c r="C7759" i="2"/>
  <c r="N4947" i="2" l="1"/>
  <c r="D4948" i="2" s="1"/>
  <c r="E7759" i="2"/>
  <c r="K7759" i="2"/>
  <c r="G7758" i="2"/>
  <c r="F7758" i="2"/>
  <c r="C7760" i="2"/>
  <c r="H4948" i="2" l="1"/>
  <c r="N4948" i="2"/>
  <c r="D4949" i="2" s="1"/>
  <c r="I4948" i="2"/>
  <c r="M4948" i="2" s="1"/>
  <c r="A4948" i="2"/>
  <c r="K7760" i="2"/>
  <c r="E7760" i="2"/>
  <c r="F7759" i="2"/>
  <c r="G7759" i="2"/>
  <c r="C7761" i="2"/>
  <c r="H4949" i="2" l="1"/>
  <c r="N4949" i="2"/>
  <c r="D4950" i="2" s="1"/>
  <c r="I4949" i="2"/>
  <c r="M4949" i="2" s="1"/>
  <c r="A4949" i="2"/>
  <c r="K7761" i="2"/>
  <c r="E7761" i="2"/>
  <c r="F7760" i="2"/>
  <c r="G7760" i="2"/>
  <c r="C7762" i="2"/>
  <c r="H4950" i="2" l="1"/>
  <c r="I4950" i="2" s="1"/>
  <c r="M4950" i="2" s="1"/>
  <c r="L7762" i="2"/>
  <c r="K7762" i="2"/>
  <c r="G7761" i="2"/>
  <c r="F7761" i="2"/>
  <c r="C7763" i="2"/>
  <c r="A4950" i="2" l="1"/>
  <c r="N4950" i="2"/>
  <c r="D4951" i="2" s="1"/>
  <c r="L7763" i="2"/>
  <c r="K7763" i="2"/>
  <c r="C7764" i="2"/>
  <c r="H4951" i="2" l="1"/>
  <c r="L7764" i="2"/>
  <c r="E5057" i="2"/>
  <c r="K7764" i="2"/>
  <c r="C7765" i="2"/>
  <c r="I4951" i="2" l="1"/>
  <c r="M4951" i="2" s="1"/>
  <c r="N4951" i="2"/>
  <c r="D4952" i="2" s="1"/>
  <c r="A4951" i="2"/>
  <c r="L7765" i="2"/>
  <c r="F5057" i="2"/>
  <c r="G5057" i="2"/>
  <c r="K7765" i="2"/>
  <c r="C7766" i="2"/>
  <c r="H4952" i="2" l="1"/>
  <c r="L7766" i="2"/>
  <c r="K7766" i="2"/>
  <c r="E7766" i="2"/>
  <c r="C7767" i="2"/>
  <c r="I4952" i="2" l="1"/>
  <c r="M4952" i="2" s="1"/>
  <c r="N4952" i="2"/>
  <c r="D4953" i="2" s="1"/>
  <c r="A4952" i="2"/>
  <c r="L7767" i="2"/>
  <c r="K7767" i="2"/>
  <c r="E7767" i="2"/>
  <c r="F7766" i="2"/>
  <c r="G7766" i="2"/>
  <c r="C7768" i="2"/>
  <c r="H4953" i="2" l="1"/>
  <c r="L7768" i="2"/>
  <c r="K7768" i="2"/>
  <c r="E7768" i="2"/>
  <c r="G7767" i="2"/>
  <c r="F7767" i="2"/>
  <c r="C7769" i="2"/>
  <c r="I4953" i="2" l="1"/>
  <c r="M4953" i="2" s="1"/>
  <c r="N4953" i="2"/>
  <c r="D4954" i="2" s="1"/>
  <c r="A4953" i="2"/>
  <c r="L7769" i="2"/>
  <c r="K7769" i="2"/>
  <c r="E7769" i="2"/>
  <c r="F7768" i="2"/>
  <c r="G7768" i="2"/>
  <c r="C7770" i="2"/>
  <c r="H4954" i="2" l="1"/>
  <c r="A4954" i="2" s="1"/>
  <c r="L7770" i="2"/>
  <c r="K7770" i="2"/>
  <c r="E7770" i="2"/>
  <c r="F7769" i="2"/>
  <c r="G7769" i="2"/>
  <c r="C7771" i="2"/>
  <c r="N4954" i="2" l="1"/>
  <c r="D4955" i="2" s="1"/>
  <c r="I4954" i="2"/>
  <c r="M4954" i="2" s="1"/>
  <c r="L7771" i="2"/>
  <c r="K7771" i="2"/>
  <c r="E7771" i="2"/>
  <c r="F7770" i="2"/>
  <c r="G7770" i="2"/>
  <c r="C7772" i="2"/>
  <c r="H4955" i="2" l="1"/>
  <c r="N4955" i="2"/>
  <c r="D4956" i="2" s="1"/>
  <c r="I4955" i="2"/>
  <c r="M4955" i="2" s="1"/>
  <c r="A4955" i="2"/>
  <c r="L7772" i="2"/>
  <c r="E7772" i="2"/>
  <c r="K7772" i="2"/>
  <c r="F7771" i="2"/>
  <c r="G7771" i="2"/>
  <c r="C7773" i="2"/>
  <c r="H4956" i="2" l="1"/>
  <c r="N4956" i="2" s="1"/>
  <c r="D4957" i="2" s="1"/>
  <c r="A4956" i="2"/>
  <c r="L7773" i="2"/>
  <c r="E7773" i="2"/>
  <c r="K7773" i="2"/>
  <c r="F7772" i="2"/>
  <c r="G7772" i="2"/>
  <c r="C7774" i="2"/>
  <c r="I4956" i="2" l="1"/>
  <c r="M4956" i="2" s="1"/>
  <c r="H4957" i="2" s="1"/>
  <c r="I4957" i="2"/>
  <c r="M4957" i="2" s="1"/>
  <c r="N4957" i="2"/>
  <c r="D4958" i="2" s="1"/>
  <c r="A4957" i="2"/>
  <c r="L7774" i="2"/>
  <c r="E7774" i="2"/>
  <c r="K7774" i="2"/>
  <c r="F7773" i="2"/>
  <c r="G7773" i="2"/>
  <c r="C7775" i="2"/>
  <c r="H4958" i="2" l="1"/>
  <c r="L7775" i="2"/>
  <c r="E7775" i="2"/>
  <c r="K7775" i="2"/>
  <c r="F7774" i="2"/>
  <c r="G7774" i="2"/>
  <c r="C7776" i="2"/>
  <c r="L4958" i="2" l="1"/>
  <c r="N4958" i="2"/>
  <c r="D4959" i="2" s="1"/>
  <c r="I4958" i="2"/>
  <c r="M4958" i="2" s="1"/>
  <c r="A4958" i="2"/>
  <c r="L7776" i="2"/>
  <c r="E7776" i="2"/>
  <c r="K7776" i="2"/>
  <c r="F7775" i="2"/>
  <c r="G7775" i="2"/>
  <c r="C7777" i="2"/>
  <c r="H4959" i="2" l="1"/>
  <c r="L4959" i="2" s="1"/>
  <c r="L4961" i="2"/>
  <c r="L7777" i="2"/>
  <c r="E7777" i="2"/>
  <c r="K7777" i="2"/>
  <c r="F7776" i="2"/>
  <c r="G7776" i="2"/>
  <c r="C7778" i="2"/>
  <c r="I4959" i="2" l="1"/>
  <c r="M4959" i="2" s="1"/>
  <c r="N4959" i="2"/>
  <c r="D4960" i="2" s="1"/>
  <c r="A4959" i="2"/>
  <c r="L7778" i="2"/>
  <c r="K7778" i="2"/>
  <c r="E7778" i="2"/>
  <c r="F7777" i="2"/>
  <c r="G7777" i="2"/>
  <c r="C7779" i="2"/>
  <c r="H4960" i="2" l="1"/>
  <c r="L4960" i="2" s="1"/>
  <c r="L7779" i="2"/>
  <c r="K7779" i="2"/>
  <c r="E7779" i="2"/>
  <c r="F7778" i="2"/>
  <c r="G7778" i="2"/>
  <c r="C7780" i="2"/>
  <c r="A4960" i="2" l="1"/>
  <c r="I4960" i="2"/>
  <c r="M4960" i="2" s="1"/>
  <c r="N4960" i="2"/>
  <c r="D4961" i="2" s="1"/>
  <c r="L7780" i="2"/>
  <c r="K7780" i="2"/>
  <c r="E7780" i="2"/>
  <c r="G7779" i="2"/>
  <c r="F7779" i="2"/>
  <c r="C7781" i="2"/>
  <c r="H4961" i="2" l="1"/>
  <c r="A4961" i="2" s="1"/>
  <c r="L7781" i="2"/>
  <c r="K7781" i="2"/>
  <c r="E7781" i="2"/>
  <c r="F7780" i="2"/>
  <c r="G7780" i="2"/>
  <c r="C7782" i="2"/>
  <c r="I4961" i="2" l="1"/>
  <c r="M4961" i="2" s="1"/>
  <c r="N4961" i="2"/>
  <c r="D4962" i="2" s="1"/>
  <c r="L7782" i="2"/>
  <c r="K7782" i="2"/>
  <c r="E7782" i="2"/>
  <c r="F7781" i="2"/>
  <c r="G7781" i="2"/>
  <c r="C7783" i="2"/>
  <c r="H4962" i="2" l="1"/>
  <c r="E4962" i="2"/>
  <c r="A4962" i="2"/>
  <c r="I4962" i="2"/>
  <c r="M4962" i="2" s="1"/>
  <c r="N4962" i="2"/>
  <c r="H4963" i="2" s="1"/>
  <c r="L7783" i="2"/>
  <c r="K7783" i="2"/>
  <c r="E7783" i="2"/>
  <c r="F7782" i="2"/>
  <c r="G7782" i="2"/>
  <c r="C7784" i="2"/>
  <c r="I4963" i="2" l="1"/>
  <c r="M4963" i="2" s="1"/>
  <c r="G4962" i="2"/>
  <c r="D4963" i="2" s="1"/>
  <c r="A4963" i="2" s="1"/>
  <c r="F4962" i="2"/>
  <c r="L7784" i="2"/>
  <c r="E7784" i="2"/>
  <c r="K7784" i="2"/>
  <c r="F7783" i="2"/>
  <c r="G7783" i="2"/>
  <c r="C7785" i="2"/>
  <c r="N4963" i="2" l="1"/>
  <c r="D4964" i="2" s="1"/>
  <c r="L7785" i="2"/>
  <c r="E7785" i="2"/>
  <c r="K7785" i="2"/>
  <c r="G7784" i="2"/>
  <c r="F7784" i="2"/>
  <c r="C7786" i="2"/>
  <c r="E4964" i="2" l="1"/>
  <c r="H4964" i="2"/>
  <c r="L7786" i="2"/>
  <c r="E7786" i="2"/>
  <c r="K7786" i="2"/>
  <c r="G7785" i="2"/>
  <c r="F7785" i="2"/>
  <c r="C7787" i="2"/>
  <c r="I4964" i="2" l="1"/>
  <c r="M4964" i="2" s="1"/>
  <c r="N4964" i="2"/>
  <c r="A4964" i="2"/>
  <c r="G4964" i="2"/>
  <c r="F4964" i="2"/>
  <c r="L7787" i="2"/>
  <c r="E7787" i="2"/>
  <c r="K7787" i="2"/>
  <c r="F7786" i="2"/>
  <c r="G7786" i="2"/>
  <c r="C7788" i="2"/>
  <c r="D4965" i="2" l="1"/>
  <c r="H4965" i="2"/>
  <c r="L7788" i="2"/>
  <c r="K7788" i="2"/>
  <c r="E7788" i="2"/>
  <c r="F7787" i="2"/>
  <c r="G7787" i="2"/>
  <c r="C7789" i="2"/>
  <c r="I4965" i="2" l="1"/>
  <c r="M4965" i="2" s="1"/>
  <c r="N4965" i="2"/>
  <c r="E4965" i="2"/>
  <c r="F4965" i="2" s="1"/>
  <c r="G4965" i="2" s="1"/>
  <c r="A4965" i="2"/>
  <c r="E7789" i="2"/>
  <c r="K7789" i="2"/>
  <c r="F7788" i="2"/>
  <c r="G7788" i="2"/>
  <c r="C7790" i="2"/>
  <c r="D4966" i="2" l="1"/>
  <c r="H4966" i="2"/>
  <c r="L5051" i="2"/>
  <c r="K7790" i="2"/>
  <c r="E7790" i="2"/>
  <c r="F7789" i="2"/>
  <c r="G7789" i="2"/>
  <c r="C7791" i="2"/>
  <c r="I4966" i="2" l="1"/>
  <c r="M4966" i="2" s="1"/>
  <c r="N4966" i="2"/>
  <c r="D4967" i="2" s="1"/>
  <c r="A4966" i="2"/>
  <c r="K7791" i="2"/>
  <c r="E7791" i="2"/>
  <c r="F7790" i="2"/>
  <c r="G7790" i="2"/>
  <c r="C7792" i="2"/>
  <c r="H4967" i="2" l="1"/>
  <c r="E5053" i="2"/>
  <c r="G5053" i="2" s="1"/>
  <c r="K7792" i="2"/>
  <c r="G7791" i="2"/>
  <c r="F7791" i="2"/>
  <c r="C7793" i="2"/>
  <c r="I4967" i="2" l="1"/>
  <c r="M4967" i="2" s="1"/>
  <c r="N4967" i="2"/>
  <c r="D4968" i="2" s="1"/>
  <c r="A4967" i="2"/>
  <c r="F5053" i="2"/>
  <c r="L7793" i="2"/>
  <c r="K7793" i="2"/>
  <c r="C7794" i="2"/>
  <c r="H4968" i="2" l="1"/>
  <c r="I4968" i="2" s="1"/>
  <c r="M4968" i="2" s="1"/>
  <c r="N4968" i="2"/>
  <c r="D4969" i="2" s="1"/>
  <c r="A4968" i="2"/>
  <c r="L7794" i="2"/>
  <c r="K7794" i="2"/>
  <c r="C7795" i="2"/>
  <c r="H4969" i="2" l="1"/>
  <c r="A4969" i="2"/>
  <c r="N4969" i="2"/>
  <c r="D4970" i="2" s="1"/>
  <c r="I4969" i="2"/>
  <c r="M4969" i="2" s="1"/>
  <c r="L7795" i="2"/>
  <c r="K7795" i="2"/>
  <c r="C7796" i="2"/>
  <c r="H4970" i="2" l="1"/>
  <c r="N4970" i="2"/>
  <c r="D4971" i="2" s="1"/>
  <c r="I4970" i="2"/>
  <c r="M4970" i="2" s="1"/>
  <c r="A4970" i="2"/>
  <c r="L7796" i="2"/>
  <c r="K7796" i="2"/>
  <c r="C7797" i="2"/>
  <c r="H4971" i="2" l="1"/>
  <c r="L7797" i="2"/>
  <c r="K7797" i="2"/>
  <c r="E7797" i="2"/>
  <c r="C7798" i="2"/>
  <c r="I4971" i="2" l="1"/>
  <c r="M4971" i="2" s="1"/>
  <c r="N4971" i="2"/>
  <c r="D4972" i="2" s="1"/>
  <c r="A4971" i="2"/>
  <c r="L7798" i="2"/>
  <c r="K7798" i="2"/>
  <c r="E7798" i="2"/>
  <c r="F7797" i="2"/>
  <c r="G7797" i="2"/>
  <c r="C7799" i="2"/>
  <c r="H4972" i="2" l="1"/>
  <c r="I4972" i="2" s="1"/>
  <c r="M4972" i="2" s="1"/>
  <c r="L7799" i="2"/>
  <c r="K7799" i="2"/>
  <c r="E7799" i="2"/>
  <c r="G7798" i="2"/>
  <c r="F7798" i="2"/>
  <c r="C7800" i="2"/>
  <c r="A4972" i="2" l="1"/>
  <c r="N4972" i="2"/>
  <c r="D4973" i="2" s="1"/>
  <c r="L7800" i="2"/>
  <c r="K7800" i="2"/>
  <c r="E7800" i="2"/>
  <c r="F7799" i="2"/>
  <c r="G7799" i="2"/>
  <c r="C7801" i="2"/>
  <c r="H4973" i="2" l="1"/>
  <c r="I4973" i="2"/>
  <c r="M4973" i="2" s="1"/>
  <c r="L7801" i="2"/>
  <c r="K7801" i="2"/>
  <c r="E7801" i="2"/>
  <c r="F7800" i="2"/>
  <c r="G7800" i="2"/>
  <c r="C7802" i="2"/>
  <c r="A4973" i="2" l="1"/>
  <c r="N4973" i="2"/>
  <c r="D4974" i="2" s="1"/>
  <c r="L7802" i="2"/>
  <c r="K7802" i="2"/>
  <c r="E7802" i="2"/>
  <c r="F7801" i="2"/>
  <c r="G7801" i="2"/>
  <c r="C7803" i="2"/>
  <c r="H4974" i="2" l="1"/>
  <c r="L7803" i="2"/>
  <c r="E7803" i="2"/>
  <c r="K7803" i="2"/>
  <c r="F7802" i="2"/>
  <c r="G7802" i="2"/>
  <c r="C7804" i="2"/>
  <c r="A4974" i="2" l="1"/>
  <c r="N4974" i="2"/>
  <c r="D4975" i="2" s="1"/>
  <c r="I4974" i="2"/>
  <c r="M4974" i="2" s="1"/>
  <c r="H4975" i="2" s="1"/>
  <c r="L7804" i="2"/>
  <c r="E7804" i="2"/>
  <c r="K7804" i="2"/>
  <c r="F7803" i="2"/>
  <c r="G7803" i="2"/>
  <c r="C7805" i="2"/>
  <c r="I4975" i="2" l="1"/>
  <c r="M4975" i="2" s="1"/>
  <c r="N4975" i="2"/>
  <c r="D4976" i="2" s="1"/>
  <c r="A4975" i="2"/>
  <c r="L7805" i="2"/>
  <c r="E7805" i="2"/>
  <c r="K7805" i="2"/>
  <c r="F7804" i="2"/>
  <c r="G7804" i="2"/>
  <c r="C7806" i="2"/>
  <c r="H4976" i="2" l="1"/>
  <c r="L7806" i="2"/>
  <c r="E7806" i="2"/>
  <c r="K7806" i="2"/>
  <c r="F7805" i="2"/>
  <c r="G7805" i="2"/>
  <c r="C7807" i="2"/>
  <c r="I4976" i="2" l="1"/>
  <c r="M4976" i="2" s="1"/>
  <c r="N4976" i="2"/>
  <c r="D4977" i="2" s="1"/>
  <c r="A4976" i="2"/>
  <c r="L7807" i="2"/>
  <c r="E7807" i="2"/>
  <c r="K7807" i="2"/>
  <c r="F7806" i="2"/>
  <c r="G7806" i="2"/>
  <c r="C7808" i="2"/>
  <c r="H4977" i="2" l="1"/>
  <c r="L7808" i="2"/>
  <c r="E7808" i="2"/>
  <c r="K7808" i="2"/>
  <c r="F7807" i="2"/>
  <c r="G7807" i="2"/>
  <c r="C7809" i="2"/>
  <c r="N4977" i="2" l="1"/>
  <c r="D4978" i="2" s="1"/>
  <c r="A4977" i="2"/>
  <c r="I4977" i="2"/>
  <c r="M4977" i="2" s="1"/>
  <c r="H4978" i="2" s="1"/>
  <c r="L7809" i="2"/>
  <c r="K7809" i="2"/>
  <c r="E7809" i="2"/>
  <c r="F7808" i="2"/>
  <c r="G7808" i="2"/>
  <c r="C7810" i="2"/>
  <c r="I4978" i="2" l="1"/>
  <c r="M4978" i="2" s="1"/>
  <c r="H4979" i="2" s="1"/>
  <c r="N4978" i="2"/>
  <c r="D4979" i="2" s="1"/>
  <c r="A4978" i="2"/>
  <c r="L7810" i="2"/>
  <c r="K7810" i="2"/>
  <c r="E7810" i="2"/>
  <c r="F7809" i="2"/>
  <c r="G7809" i="2"/>
  <c r="C7811" i="2"/>
  <c r="A4979" i="2" l="1"/>
  <c r="N4979" i="2"/>
  <c r="D4980" i="2" s="1"/>
  <c r="I4979" i="2"/>
  <c r="M4979" i="2" s="1"/>
  <c r="H4980" i="2" s="1"/>
  <c r="A4980" i="2" s="1"/>
  <c r="L7811" i="2"/>
  <c r="K7811" i="2"/>
  <c r="E7811" i="2"/>
  <c r="G7810" i="2"/>
  <c r="F7810" i="2"/>
  <c r="C7812" i="2"/>
  <c r="N4980" i="2" l="1"/>
  <c r="D4981" i="2" s="1"/>
  <c r="I4980" i="2"/>
  <c r="M4980" i="2" s="1"/>
  <c r="H4981" i="2" s="1"/>
  <c r="N4981" i="2" s="1"/>
  <c r="D4982" i="2" s="1"/>
  <c r="L7812" i="2"/>
  <c r="K7812" i="2"/>
  <c r="E7812" i="2"/>
  <c r="F7811" i="2"/>
  <c r="G7811" i="2"/>
  <c r="C7813" i="2"/>
  <c r="A4981" i="2" l="1"/>
  <c r="I4981" i="2"/>
  <c r="M4981" i="2" s="1"/>
  <c r="H4982" i="2" s="1"/>
  <c r="L7813" i="2"/>
  <c r="K7813" i="2"/>
  <c r="E7813" i="2"/>
  <c r="F7812" i="2"/>
  <c r="G7812" i="2"/>
  <c r="C7814" i="2"/>
  <c r="I4982" i="2" l="1"/>
  <c r="M4982" i="2" s="1"/>
  <c r="N4982" i="2"/>
  <c r="D4983" i="2" s="1"/>
  <c r="A4982" i="2"/>
  <c r="H4983" i="2"/>
  <c r="A4983" i="2" s="1"/>
  <c r="L7814" i="2"/>
  <c r="K7814" i="2"/>
  <c r="E7814" i="2"/>
  <c r="G7813" i="2"/>
  <c r="F7813" i="2"/>
  <c r="C7815" i="2"/>
  <c r="I4983" i="2" l="1"/>
  <c r="M4983" i="2" s="1"/>
  <c r="N4983" i="2"/>
  <c r="D4984" i="2" s="1"/>
  <c r="L7815" i="2"/>
  <c r="E7815" i="2"/>
  <c r="K7815" i="2"/>
  <c r="F7814" i="2"/>
  <c r="G7814" i="2"/>
  <c r="C7816" i="2"/>
  <c r="H4984" i="2" l="1"/>
  <c r="L7816" i="2"/>
  <c r="K7816" i="2"/>
  <c r="E7816" i="2"/>
  <c r="G7815" i="2"/>
  <c r="F7815" i="2"/>
  <c r="C7817" i="2"/>
  <c r="N4984" i="2" l="1"/>
  <c r="D4985" i="2" s="1"/>
  <c r="A4984" i="2"/>
  <c r="I4984" i="2"/>
  <c r="M4984" i="2" s="1"/>
  <c r="H4985" i="2" s="1"/>
  <c r="I4985" i="2" s="1"/>
  <c r="M4985" i="2" s="1"/>
  <c r="L7817" i="2"/>
  <c r="E7817" i="2"/>
  <c r="K7817" i="2"/>
  <c r="F7816" i="2"/>
  <c r="G7816" i="2"/>
  <c r="C7818" i="2"/>
  <c r="N4985" i="2" l="1"/>
  <c r="D4986" i="2" s="1"/>
  <c r="H4986" i="2"/>
  <c r="A4986" i="2" s="1"/>
  <c r="A4985" i="2"/>
  <c r="N4986" i="2"/>
  <c r="D4987" i="2" s="1"/>
  <c r="I4986" i="2"/>
  <c r="M4986" i="2" s="1"/>
  <c r="L7818" i="2"/>
  <c r="E7818" i="2"/>
  <c r="K7818" i="2"/>
  <c r="F7817" i="2"/>
  <c r="G7817" i="2"/>
  <c r="C7819" i="2"/>
  <c r="H4987" i="2" l="1"/>
  <c r="I4987" i="2" s="1"/>
  <c r="M4987" i="2" s="1"/>
  <c r="A4987" i="2"/>
  <c r="K7819" i="2"/>
  <c r="E7819" i="2"/>
  <c r="F7818" i="2"/>
  <c r="G7818" i="2"/>
  <c r="C7820" i="2"/>
  <c r="N4987" i="2" l="1"/>
  <c r="D4988" i="2" s="1"/>
  <c r="E7820" i="2"/>
  <c r="K7820" i="2"/>
  <c r="F7819" i="2"/>
  <c r="G7819" i="2"/>
  <c r="C7821" i="2"/>
  <c r="H4988" i="2" l="1"/>
  <c r="I4988" i="2" s="1"/>
  <c r="M4988" i="2" s="1"/>
  <c r="N4988" i="2"/>
  <c r="D4989" i="2" s="1"/>
  <c r="A4988" i="2"/>
  <c r="K7821" i="2"/>
  <c r="E7821" i="2"/>
  <c r="F7820" i="2"/>
  <c r="G7820" i="2"/>
  <c r="C7822" i="2"/>
  <c r="H4989" i="2" l="1"/>
  <c r="L4989" i="2" s="1"/>
  <c r="K7822" i="2"/>
  <c r="E7822" i="2"/>
  <c r="F7821" i="2"/>
  <c r="G7821" i="2"/>
  <c r="C7823" i="2"/>
  <c r="I4989" i="2" l="1"/>
  <c r="M4989" i="2" s="1"/>
  <c r="N4989" i="2"/>
  <c r="D4990" i="2" s="1"/>
  <c r="A4989" i="2"/>
  <c r="K7823" i="2"/>
  <c r="G7822" i="2"/>
  <c r="F7822" i="2"/>
  <c r="C7824" i="2"/>
  <c r="H4990" i="2" l="1"/>
  <c r="L7824" i="2"/>
  <c r="E7824" i="2"/>
  <c r="K7824" i="2"/>
  <c r="C7825" i="2"/>
  <c r="I4990" i="2" l="1"/>
  <c r="M4990" i="2" s="1"/>
  <c r="N4990" i="2"/>
  <c r="D4991" i="2" s="1"/>
  <c r="A4990" i="2"/>
  <c r="L7825" i="2"/>
  <c r="K7825" i="2"/>
  <c r="F7824" i="2"/>
  <c r="G7824" i="2"/>
  <c r="C7826" i="2"/>
  <c r="H4991" i="2" l="1"/>
  <c r="L4991" i="2" s="1"/>
  <c r="L7826" i="2"/>
  <c r="K7826" i="2"/>
  <c r="C7827" i="2"/>
  <c r="N4991" i="2" l="1"/>
  <c r="D4992" i="2" s="1"/>
  <c r="E4992" i="2" s="1"/>
  <c r="I4991" i="2"/>
  <c r="M4991" i="2" s="1"/>
  <c r="A4991" i="2"/>
  <c r="L7827" i="2"/>
  <c r="K7827" i="2"/>
  <c r="E7827" i="2"/>
  <c r="C7828" i="2"/>
  <c r="F4992" i="2" l="1"/>
  <c r="G4992" i="2"/>
  <c r="H4992" i="2"/>
  <c r="I4992" i="2" s="1"/>
  <c r="M4992" i="2" s="1"/>
  <c r="L4992" i="2"/>
  <c r="A4992" i="2"/>
  <c r="L7828" i="2"/>
  <c r="K7828" i="2"/>
  <c r="E7828" i="2"/>
  <c r="F7827" i="2"/>
  <c r="G7827" i="2"/>
  <c r="C7829" i="2"/>
  <c r="N4992" i="2" l="1"/>
  <c r="D4993" i="2" s="1"/>
  <c r="E4993" i="2" s="1"/>
  <c r="F4993" i="2" s="1"/>
  <c r="G4993" i="2" s="1"/>
  <c r="H4993" i="2"/>
  <c r="I4993" i="2" s="1"/>
  <c r="M4993" i="2" s="1"/>
  <c r="A4993" i="2"/>
  <c r="L7829" i="2"/>
  <c r="K7829" i="2"/>
  <c r="E7829" i="2"/>
  <c r="G7828" i="2"/>
  <c r="F7828" i="2"/>
  <c r="C7830" i="2"/>
  <c r="N4993" i="2" l="1"/>
  <c r="D4994" i="2" s="1"/>
  <c r="E4994" i="2"/>
  <c r="L7830" i="2"/>
  <c r="K7830" i="2"/>
  <c r="E7830" i="2"/>
  <c r="F7829" i="2"/>
  <c r="G7829" i="2"/>
  <c r="C7831" i="2"/>
  <c r="H4994" i="2" l="1"/>
  <c r="A4994" i="2" s="1"/>
  <c r="I4994" i="2"/>
  <c r="M4994" i="2" s="1"/>
  <c r="N4994" i="2"/>
  <c r="H4995" i="2" s="1"/>
  <c r="G4994" i="2"/>
  <c r="F4994" i="2"/>
  <c r="L7831" i="2"/>
  <c r="K7831" i="2"/>
  <c r="E7831" i="2"/>
  <c r="F7830" i="2"/>
  <c r="G7830" i="2"/>
  <c r="C7832" i="2"/>
  <c r="I4995" i="2" l="1"/>
  <c r="M4995" i="2" s="1"/>
  <c r="D4995" i="2"/>
  <c r="E4995" i="2" s="1"/>
  <c r="L7832" i="2"/>
  <c r="K7832" i="2"/>
  <c r="E7832" i="2"/>
  <c r="F7831" i="2"/>
  <c r="G7831" i="2"/>
  <c r="C7833" i="2"/>
  <c r="G4995" i="2" l="1"/>
  <c r="F4995" i="2"/>
  <c r="A4995" i="2"/>
  <c r="N4995" i="2"/>
  <c r="H4996" i="2" s="1"/>
  <c r="L7833" i="2"/>
  <c r="E7833" i="2"/>
  <c r="K7833" i="2"/>
  <c r="F7832" i="2"/>
  <c r="G7832" i="2"/>
  <c r="C7834" i="2"/>
  <c r="I4996" i="2" l="1"/>
  <c r="M4996" i="2" s="1"/>
  <c r="D4996" i="2"/>
  <c r="A4996" i="2" s="1"/>
  <c r="L7834" i="2"/>
  <c r="E7834" i="2"/>
  <c r="K7834" i="2"/>
  <c r="F7833" i="2"/>
  <c r="G7833" i="2"/>
  <c r="C7835" i="2"/>
  <c r="N4996" i="2" l="1"/>
  <c r="L7835" i="2"/>
  <c r="E7835" i="2"/>
  <c r="K7835" i="2"/>
  <c r="F7834" i="2"/>
  <c r="G7834" i="2"/>
  <c r="C7836" i="2"/>
  <c r="D4997" i="2" l="1"/>
  <c r="H4997" i="2"/>
  <c r="L7836" i="2"/>
  <c r="E7836" i="2"/>
  <c r="K7836" i="2"/>
  <c r="F7835" i="2"/>
  <c r="G7835" i="2"/>
  <c r="C7837" i="2"/>
  <c r="I4997" i="2" l="1"/>
  <c r="M4997" i="2" s="1"/>
  <c r="N4997" i="2"/>
  <c r="D4998" i="2" s="1"/>
  <c r="A4997" i="2"/>
  <c r="L7837" i="2"/>
  <c r="E7837" i="2"/>
  <c r="K7837" i="2"/>
  <c r="F7836" i="2"/>
  <c r="G7836" i="2"/>
  <c r="C7838" i="2"/>
  <c r="H4998" i="2" l="1"/>
  <c r="L7838" i="2"/>
  <c r="E7838" i="2"/>
  <c r="K7838" i="2"/>
  <c r="F7837" i="2"/>
  <c r="G7837" i="2"/>
  <c r="C7839" i="2"/>
  <c r="I4998" i="2" l="1"/>
  <c r="M4998" i="2" s="1"/>
  <c r="N4998" i="2"/>
  <c r="D4999" i="2" s="1"/>
  <c r="A4998" i="2"/>
  <c r="L7839" i="2"/>
  <c r="K7839" i="2"/>
  <c r="E7839" i="2"/>
  <c r="F7838" i="2"/>
  <c r="G7838" i="2"/>
  <c r="C7840" i="2"/>
  <c r="H4999" i="2" l="1"/>
  <c r="L7840" i="2"/>
  <c r="K7840" i="2"/>
  <c r="E7840" i="2"/>
  <c r="F7839" i="2"/>
  <c r="G7839" i="2"/>
  <c r="C7841" i="2"/>
  <c r="A4999" i="2" l="1"/>
  <c r="N4999" i="2"/>
  <c r="D5000" i="2" s="1"/>
  <c r="I4999" i="2"/>
  <c r="M4999" i="2" s="1"/>
  <c r="L7841" i="2"/>
  <c r="K7841" i="2"/>
  <c r="E7841" i="2"/>
  <c r="G7840" i="2"/>
  <c r="F7840" i="2"/>
  <c r="C7842" i="2"/>
  <c r="H5000" i="2" l="1"/>
  <c r="A5000" i="2" s="1"/>
  <c r="L7842" i="2"/>
  <c r="K7842" i="2"/>
  <c r="E7842" i="2"/>
  <c r="F7841" i="2"/>
  <c r="G7841" i="2"/>
  <c r="C7843" i="2"/>
  <c r="I5000" i="2" l="1"/>
  <c r="M5000" i="2" s="1"/>
  <c r="N5000" i="2"/>
  <c r="D5001" i="2" s="1"/>
  <c r="L7843" i="2"/>
  <c r="K7843" i="2"/>
  <c r="E7843" i="2"/>
  <c r="F7842" i="2"/>
  <c r="G7842" i="2"/>
  <c r="C7844" i="2"/>
  <c r="H5001" i="2" l="1"/>
  <c r="I5001" i="2" s="1"/>
  <c r="M5001" i="2" s="1"/>
  <c r="L7844" i="2"/>
  <c r="E5088" i="2"/>
  <c r="F5088" i="2" s="1"/>
  <c r="G5088" i="2" s="1"/>
  <c r="K7844" i="2"/>
  <c r="E7844" i="2"/>
  <c r="F7843" i="2"/>
  <c r="G7843" i="2"/>
  <c r="C7845" i="2"/>
  <c r="A5001" i="2" l="1"/>
  <c r="N5001" i="2"/>
  <c r="D5002" i="2" s="1"/>
  <c r="L7845" i="2"/>
  <c r="E7845" i="2"/>
  <c r="K7845" i="2"/>
  <c r="F7844" i="2"/>
  <c r="G7844" i="2"/>
  <c r="C7846" i="2"/>
  <c r="H5002" i="2" l="1"/>
  <c r="I5002" i="2" s="1"/>
  <c r="M5002" i="2" s="1"/>
  <c r="N5002" i="2"/>
  <c r="D5003" i="2" s="1"/>
  <c r="A5002" i="2"/>
  <c r="L7846" i="2"/>
  <c r="K7846" i="2"/>
  <c r="E7846" i="2"/>
  <c r="F7845" i="2"/>
  <c r="G7845" i="2"/>
  <c r="C7847" i="2"/>
  <c r="H5003" i="2" l="1"/>
  <c r="I5003" i="2" s="1"/>
  <c r="M5003" i="2" s="1"/>
  <c r="A5003" i="2"/>
  <c r="L7847" i="2"/>
  <c r="E7847" i="2"/>
  <c r="K7847" i="2"/>
  <c r="G7846" i="2"/>
  <c r="F7846" i="2"/>
  <c r="C7848" i="2"/>
  <c r="N5003" i="2" l="1"/>
  <c r="D5004" i="2" s="1"/>
  <c r="H5004" i="2"/>
  <c r="L7848" i="2"/>
  <c r="E7848" i="2"/>
  <c r="K7848" i="2"/>
  <c r="F7847" i="2"/>
  <c r="G7847" i="2"/>
  <c r="C7849" i="2"/>
  <c r="I5004" i="2" l="1"/>
  <c r="M5004" i="2" s="1"/>
  <c r="N5004" i="2"/>
  <c r="D5005" i="2" s="1"/>
  <c r="A5004" i="2"/>
  <c r="L7849" i="2"/>
  <c r="E7849" i="2"/>
  <c r="K7849" i="2"/>
  <c r="F7848" i="2"/>
  <c r="G7848" i="2"/>
  <c r="C7850" i="2"/>
  <c r="H5005" i="2" l="1"/>
  <c r="E7850" i="2"/>
  <c r="K7850" i="2"/>
  <c r="F7849" i="2"/>
  <c r="G7849" i="2"/>
  <c r="C7851" i="2"/>
  <c r="I5005" i="2" l="1"/>
  <c r="M5005" i="2" s="1"/>
  <c r="N5005" i="2"/>
  <c r="D5006" i="2" s="1"/>
  <c r="A5005" i="2"/>
  <c r="L7851" i="2"/>
  <c r="K7851" i="2"/>
  <c r="E7851" i="2"/>
  <c r="F7850" i="2"/>
  <c r="G7850" i="2"/>
  <c r="C7852" i="2"/>
  <c r="H5006" i="2" l="1"/>
  <c r="K7852" i="2"/>
  <c r="E7852" i="2"/>
  <c r="F7851" i="2"/>
  <c r="G7851" i="2"/>
  <c r="C7853" i="2"/>
  <c r="N5006" i="2" l="1"/>
  <c r="D5007" i="2" s="1"/>
  <c r="I5006" i="2"/>
  <c r="M5006" i="2" s="1"/>
  <c r="A5006" i="2"/>
  <c r="K7853" i="2"/>
  <c r="G7852" i="2"/>
  <c r="F7852" i="2"/>
  <c r="C7854" i="2"/>
  <c r="H5007" i="2" l="1"/>
  <c r="N5007" i="2" s="1"/>
  <c r="D5008" i="2" s="1"/>
  <c r="L7854" i="2"/>
  <c r="K7854" i="2"/>
  <c r="C7855" i="2"/>
  <c r="A5007" i="2" l="1"/>
  <c r="I5007" i="2"/>
  <c r="M5007" i="2" s="1"/>
  <c r="H5008" i="2" s="1"/>
  <c r="I5008" i="2" s="1"/>
  <c r="M5008" i="2" s="1"/>
  <c r="L7855" i="2"/>
  <c r="K7855" i="2"/>
  <c r="C7856" i="2"/>
  <c r="A5008" i="2" l="1"/>
  <c r="N5008" i="2"/>
  <c r="D5009" i="2" s="1"/>
  <c r="L7856" i="2"/>
  <c r="K7856" i="2"/>
  <c r="C7857" i="2"/>
  <c r="H5009" i="2" l="1"/>
  <c r="N5009" i="2" s="1"/>
  <c r="D5010" i="2" s="1"/>
  <c r="L7857" i="2"/>
  <c r="K7857" i="2"/>
  <c r="C7858" i="2"/>
  <c r="A5009" i="2" l="1"/>
  <c r="I5009" i="2"/>
  <c r="M5009" i="2" s="1"/>
  <c r="H5010" i="2"/>
  <c r="I5010" i="2" s="1"/>
  <c r="M5010" i="2" s="1"/>
  <c r="L7858" i="2"/>
  <c r="K7858" i="2"/>
  <c r="E7858" i="2"/>
  <c r="C7859" i="2"/>
  <c r="A5010" i="2" l="1"/>
  <c r="N5010" i="2"/>
  <c r="D5011" i="2" s="1"/>
  <c r="L7859" i="2"/>
  <c r="K7859" i="2"/>
  <c r="E7859" i="2"/>
  <c r="F7858" i="2"/>
  <c r="G7858" i="2"/>
  <c r="C7860" i="2"/>
  <c r="H5011" i="2" l="1"/>
  <c r="A5011" i="2" s="1"/>
  <c r="L7860" i="2"/>
  <c r="K7860" i="2"/>
  <c r="E7860" i="2"/>
  <c r="G7859" i="2"/>
  <c r="F7859" i="2"/>
  <c r="C7861" i="2"/>
  <c r="N5011" i="2" l="1"/>
  <c r="D5012" i="2" s="1"/>
  <c r="I5011" i="2"/>
  <c r="M5011" i="2" s="1"/>
  <c r="L7861" i="2"/>
  <c r="K7861" i="2"/>
  <c r="E7861" i="2"/>
  <c r="F7860" i="2"/>
  <c r="G7860" i="2"/>
  <c r="C7862" i="2"/>
  <c r="H5012" i="2" l="1"/>
  <c r="N5012" i="2"/>
  <c r="D5013" i="2" s="1"/>
  <c r="I5012" i="2"/>
  <c r="M5012" i="2" s="1"/>
  <c r="A5012" i="2"/>
  <c r="L7862" i="2"/>
  <c r="K7862" i="2"/>
  <c r="E7862" i="2"/>
  <c r="F7861" i="2"/>
  <c r="G7861" i="2"/>
  <c r="C7863" i="2"/>
  <c r="H5013" i="2" l="1"/>
  <c r="I5013" i="2" s="1"/>
  <c r="M5013" i="2" s="1"/>
  <c r="A5013" i="2"/>
  <c r="L7863" i="2"/>
  <c r="L5204" i="2"/>
  <c r="K7863" i="2"/>
  <c r="E7863" i="2"/>
  <c r="F7862" i="2"/>
  <c r="G7862" i="2"/>
  <c r="C7864" i="2"/>
  <c r="N5013" i="2" l="1"/>
  <c r="D5014" i="2" s="1"/>
  <c r="L7864" i="2"/>
  <c r="E7864" i="2"/>
  <c r="K7864" i="2"/>
  <c r="F7863" i="2"/>
  <c r="G7863" i="2"/>
  <c r="C7865" i="2"/>
  <c r="H5014" i="2" l="1"/>
  <c r="I5014" i="2" s="1"/>
  <c r="M5014" i="2" s="1"/>
  <c r="A5014" i="2"/>
  <c r="L7865" i="2"/>
  <c r="E7865" i="2"/>
  <c r="K7865" i="2"/>
  <c r="F7864" i="2"/>
  <c r="G7864" i="2"/>
  <c r="C7866" i="2"/>
  <c r="N5014" i="2" l="1"/>
  <c r="D5015" i="2" s="1"/>
  <c r="L7866" i="2"/>
  <c r="E7866" i="2"/>
  <c r="K7866" i="2"/>
  <c r="F7865" i="2"/>
  <c r="G7865" i="2"/>
  <c r="C7867" i="2"/>
  <c r="H5015" i="2" l="1"/>
  <c r="I5015" i="2" s="1"/>
  <c r="M5015" i="2" s="1"/>
  <c r="N5015" i="2"/>
  <c r="D5016" i="2" s="1"/>
  <c r="L7867" i="2"/>
  <c r="E7867" i="2"/>
  <c r="K7867" i="2"/>
  <c r="F7866" i="2"/>
  <c r="G7866" i="2"/>
  <c r="C7868" i="2"/>
  <c r="A5015" i="2" l="1"/>
  <c r="H5016" i="2"/>
  <c r="I5016" i="2" s="1"/>
  <c r="M5016" i="2" s="1"/>
  <c r="L7868" i="2"/>
  <c r="E7868" i="2"/>
  <c r="K7868" i="2"/>
  <c r="F7867" i="2"/>
  <c r="G7867" i="2"/>
  <c r="C7869" i="2"/>
  <c r="A5016" i="2" l="1"/>
  <c r="N5016" i="2"/>
  <c r="D5017" i="2" s="1"/>
  <c r="L7869" i="2"/>
  <c r="E7869" i="2"/>
  <c r="K7869" i="2"/>
  <c r="F7868" i="2"/>
  <c r="G7868" i="2"/>
  <c r="C7870" i="2"/>
  <c r="H5017" i="2" l="1"/>
  <c r="I5017" i="2" s="1"/>
  <c r="M5017" i="2" s="1"/>
  <c r="L7870" i="2"/>
  <c r="K7870" i="2"/>
  <c r="E7870" i="2"/>
  <c r="F7869" i="2"/>
  <c r="G7869" i="2"/>
  <c r="C7871" i="2"/>
  <c r="A5017" i="2" l="1"/>
  <c r="N5017" i="2"/>
  <c r="D5018" i="2" s="1"/>
  <c r="L7871" i="2"/>
  <c r="K7871" i="2"/>
  <c r="E7871" i="2"/>
  <c r="F7870" i="2"/>
  <c r="G7870" i="2"/>
  <c r="C7872" i="2"/>
  <c r="H5018" i="2" l="1"/>
  <c r="I5018" i="2" s="1"/>
  <c r="M5018" i="2" s="1"/>
  <c r="L7872" i="2"/>
  <c r="K7872" i="2"/>
  <c r="E7872" i="2"/>
  <c r="G7871" i="2"/>
  <c r="F7871" i="2"/>
  <c r="C7873" i="2"/>
  <c r="A5018" i="2" l="1"/>
  <c r="N5018" i="2"/>
  <c r="D5019" i="2" s="1"/>
  <c r="L7873" i="2"/>
  <c r="K7873" i="2"/>
  <c r="E7873" i="2"/>
  <c r="F7872" i="2"/>
  <c r="G7872" i="2"/>
  <c r="C7874" i="2"/>
  <c r="H5019" i="2" l="1"/>
  <c r="L5019" i="2" s="1"/>
  <c r="N5019" i="2"/>
  <c r="D5020" i="2" s="1"/>
  <c r="A5019" i="2"/>
  <c r="L7874" i="2"/>
  <c r="K7874" i="2"/>
  <c r="E7874" i="2"/>
  <c r="F7873" i="2"/>
  <c r="G7873" i="2"/>
  <c r="C7875" i="2"/>
  <c r="I5019" i="2" l="1"/>
  <c r="M5019" i="2" s="1"/>
  <c r="H5020" i="2"/>
  <c r="L5020" i="2" s="1"/>
  <c r="L7875" i="2"/>
  <c r="K7875" i="2"/>
  <c r="E7875" i="2"/>
  <c r="F7874" i="2"/>
  <c r="G7874" i="2"/>
  <c r="C7876" i="2"/>
  <c r="A5020" i="2" l="1"/>
  <c r="N5020" i="2"/>
  <c r="D5021" i="2" s="1"/>
  <c r="I5020" i="2"/>
  <c r="M5020" i="2" s="1"/>
  <c r="L7876" i="2"/>
  <c r="E7876" i="2"/>
  <c r="K7876" i="2"/>
  <c r="F7875" i="2"/>
  <c r="G7875" i="2"/>
  <c r="C7877" i="2"/>
  <c r="H5021" i="2" l="1"/>
  <c r="A5021" i="2" s="1"/>
  <c r="L5021" i="2"/>
  <c r="L7877" i="2"/>
  <c r="E7877" i="2"/>
  <c r="K7877" i="2"/>
  <c r="F7876" i="2"/>
  <c r="G7876" i="2"/>
  <c r="C7878" i="2"/>
  <c r="I5021" i="2" l="1"/>
  <c r="M5021" i="2" s="1"/>
  <c r="N5021" i="2"/>
  <c r="D5022" i="2" s="1"/>
  <c r="L7878" i="2"/>
  <c r="E7878" i="2"/>
  <c r="K7878" i="2"/>
  <c r="G7877" i="2"/>
  <c r="F7877" i="2"/>
  <c r="C7879" i="2"/>
  <c r="H5022" i="2" l="1"/>
  <c r="I5022" i="2" s="1"/>
  <c r="M5022" i="2" s="1"/>
  <c r="L5022" i="2"/>
  <c r="N5022" i="2"/>
  <c r="D5023" i="2" s="1"/>
  <c r="E5023" i="2" s="1"/>
  <c r="F5023" i="2" s="1"/>
  <c r="L7879" i="2"/>
  <c r="E7879" i="2"/>
  <c r="K7879" i="2"/>
  <c r="F7878" i="2"/>
  <c r="G7878" i="2"/>
  <c r="C7880" i="2"/>
  <c r="A5022" i="2" l="1"/>
  <c r="H5023" i="2"/>
  <c r="A5023" i="2" s="1"/>
  <c r="G5023" i="2"/>
  <c r="I5023" i="2"/>
  <c r="M5023" i="2" s="1"/>
  <c r="E7880" i="2"/>
  <c r="K7880" i="2"/>
  <c r="F7879" i="2"/>
  <c r="G7879" i="2"/>
  <c r="C7881" i="2"/>
  <c r="N5023" i="2" l="1"/>
  <c r="D5024" i="2" s="1"/>
  <c r="H5024" i="2"/>
  <c r="A5024" i="2" s="1"/>
  <c r="E5025" i="2"/>
  <c r="E7881" i="2"/>
  <c r="K7881" i="2"/>
  <c r="F7880" i="2"/>
  <c r="G7880" i="2"/>
  <c r="C7882" i="2"/>
  <c r="I5024" i="2" l="1"/>
  <c r="M5024" i="2" s="1"/>
  <c r="N5024" i="2"/>
  <c r="D5025" i="2" s="1"/>
  <c r="F5025" i="2"/>
  <c r="G5025" i="2"/>
  <c r="K7882" i="2"/>
  <c r="E7882" i="2"/>
  <c r="F7881" i="2"/>
  <c r="G7881" i="2"/>
  <c r="C7883" i="2"/>
  <c r="H5025" i="2" l="1"/>
  <c r="I5025" i="2" s="1"/>
  <c r="M5025" i="2" s="1"/>
  <c r="N5025" i="2"/>
  <c r="H5026" i="2" s="1"/>
  <c r="I5026" i="2" s="1"/>
  <c r="M5026" i="2" s="1"/>
  <c r="A5025" i="2"/>
  <c r="D5026" i="2"/>
  <c r="N5026" i="2"/>
  <c r="H5027" i="2" s="1"/>
  <c r="I5027" i="2" s="1"/>
  <c r="M5027" i="2" s="1"/>
  <c r="A5026" i="2"/>
  <c r="E7883" i="2"/>
  <c r="K7883" i="2"/>
  <c r="F7882" i="2"/>
  <c r="G7882" i="2"/>
  <c r="C7884" i="2"/>
  <c r="D5027" i="2" l="1"/>
  <c r="A5027" i="2"/>
  <c r="N5027" i="2"/>
  <c r="K7884" i="2"/>
  <c r="G7883" i="2"/>
  <c r="F7883" i="2"/>
  <c r="C7885" i="2"/>
  <c r="D5028" i="2" l="1"/>
  <c r="H5028" i="2"/>
  <c r="L7885" i="2"/>
  <c r="K7885" i="2"/>
  <c r="C7886" i="2"/>
  <c r="N5028" i="2" l="1"/>
  <c r="D5029" i="2" s="1"/>
  <c r="I5028" i="2"/>
  <c r="M5028" i="2" s="1"/>
  <c r="A5028" i="2"/>
  <c r="L7886" i="2"/>
  <c r="K7886" i="2"/>
  <c r="C7887" i="2"/>
  <c r="H5029" i="2" l="1"/>
  <c r="I5029" i="2" s="1"/>
  <c r="M5029" i="2" s="1"/>
  <c r="L7887" i="2"/>
  <c r="K7887" i="2"/>
  <c r="C7888" i="2"/>
  <c r="A5029" i="2" l="1"/>
  <c r="N5029" i="2"/>
  <c r="D5030" i="2" s="1"/>
  <c r="L7888" i="2"/>
  <c r="E7888" i="2"/>
  <c r="K7888" i="2"/>
  <c r="C7889" i="2"/>
  <c r="H5030" i="2" l="1"/>
  <c r="I5030" i="2"/>
  <c r="M5030" i="2" s="1"/>
  <c r="N5030" i="2"/>
  <c r="D5031" i="2" s="1"/>
  <c r="A5030" i="2"/>
  <c r="L5080" i="2"/>
  <c r="L7889" i="2"/>
  <c r="K7889" i="2"/>
  <c r="E7889" i="2"/>
  <c r="F7888" i="2"/>
  <c r="G7888" i="2"/>
  <c r="C7890" i="2"/>
  <c r="H5031" i="2" l="1"/>
  <c r="L7890" i="2"/>
  <c r="K7890" i="2"/>
  <c r="E7890" i="2"/>
  <c r="F7889" i="2"/>
  <c r="G7889" i="2"/>
  <c r="C7891" i="2"/>
  <c r="I5031" i="2" l="1"/>
  <c r="M5031" i="2" s="1"/>
  <c r="N5031" i="2"/>
  <c r="D5032" i="2" s="1"/>
  <c r="A5031" i="2"/>
  <c r="L7891" i="2"/>
  <c r="K7891" i="2"/>
  <c r="E7891" i="2"/>
  <c r="G7890" i="2"/>
  <c r="F7890" i="2"/>
  <c r="C7892" i="2"/>
  <c r="H5032" i="2" l="1"/>
  <c r="L7892" i="2"/>
  <c r="K7892" i="2"/>
  <c r="E7892" i="2"/>
  <c r="F7891" i="2"/>
  <c r="G7891" i="2"/>
  <c r="C7893" i="2"/>
  <c r="N5032" i="2" l="1"/>
  <c r="D5033" i="2" s="1"/>
  <c r="I5032" i="2"/>
  <c r="M5032" i="2" s="1"/>
  <c r="A5032" i="2"/>
  <c r="L7893" i="2"/>
  <c r="K7893" i="2"/>
  <c r="E7893" i="2"/>
  <c r="F7892" i="2"/>
  <c r="G7892" i="2"/>
  <c r="C7894" i="2"/>
  <c r="H5033" i="2" l="1"/>
  <c r="N5033" i="2"/>
  <c r="D5034" i="2" s="1"/>
  <c r="I5033" i="2"/>
  <c r="M5033" i="2" s="1"/>
  <c r="A5033" i="2"/>
  <c r="L7894" i="2"/>
  <c r="K7894" i="2"/>
  <c r="E7894" i="2"/>
  <c r="F7893" i="2"/>
  <c r="G7893" i="2"/>
  <c r="C7895" i="2"/>
  <c r="H5034" i="2" l="1"/>
  <c r="I5034" i="2" s="1"/>
  <c r="M5034" i="2" s="1"/>
  <c r="L7895" i="2"/>
  <c r="E7895" i="2"/>
  <c r="K7895" i="2"/>
  <c r="F7894" i="2"/>
  <c r="G7894" i="2"/>
  <c r="C7896" i="2"/>
  <c r="A5034" i="2" l="1"/>
  <c r="N5034" i="2"/>
  <c r="D5035" i="2" s="1"/>
  <c r="L7896" i="2"/>
  <c r="E7896" i="2"/>
  <c r="K7896" i="2"/>
  <c r="F7895" i="2"/>
  <c r="G7895" i="2"/>
  <c r="C7897" i="2"/>
  <c r="H5035" i="2" l="1"/>
  <c r="N5035" i="2" s="1"/>
  <c r="D5036" i="2" s="1"/>
  <c r="L7897" i="2"/>
  <c r="E7897" i="2"/>
  <c r="K7897" i="2"/>
  <c r="F7896" i="2"/>
  <c r="G7896" i="2"/>
  <c r="C7898" i="2"/>
  <c r="A5035" i="2" l="1"/>
  <c r="I5035" i="2"/>
  <c r="M5035" i="2" s="1"/>
  <c r="H5036" i="2" s="1"/>
  <c r="I5036" i="2" s="1"/>
  <c r="M5036" i="2" s="1"/>
  <c r="L7898" i="2"/>
  <c r="E7898" i="2"/>
  <c r="K7898" i="2"/>
  <c r="F7897" i="2"/>
  <c r="G7897" i="2"/>
  <c r="C7899" i="2"/>
  <c r="A5036" i="2" l="1"/>
  <c r="N5036" i="2"/>
  <c r="D5037" i="2" s="1"/>
  <c r="L7899" i="2"/>
  <c r="E7899" i="2"/>
  <c r="K7899" i="2"/>
  <c r="F7898" i="2"/>
  <c r="G7898" i="2"/>
  <c r="C7900" i="2"/>
  <c r="H5037" i="2" l="1"/>
  <c r="I5037" i="2" s="1"/>
  <c r="M5037" i="2" s="1"/>
  <c r="L7900" i="2"/>
  <c r="E7900" i="2"/>
  <c r="K7900" i="2"/>
  <c r="F7899" i="2"/>
  <c r="G7899" i="2"/>
  <c r="C7901" i="2"/>
  <c r="A5037" i="2" l="1"/>
  <c r="N5037" i="2"/>
  <c r="D5038" i="2" s="1"/>
  <c r="L7901" i="2"/>
  <c r="K7901" i="2"/>
  <c r="E7901" i="2"/>
  <c r="F7900" i="2"/>
  <c r="G7900" i="2"/>
  <c r="C7902" i="2"/>
  <c r="H5038" i="2" l="1"/>
  <c r="I5038" i="2" s="1"/>
  <c r="M5038" i="2" s="1"/>
  <c r="N5038" i="2" s="1"/>
  <c r="D5039" i="2" s="1"/>
  <c r="L7902" i="2"/>
  <c r="K7902" i="2"/>
  <c r="E7902" i="2"/>
  <c r="F7901" i="2"/>
  <c r="G7901" i="2"/>
  <c r="C7903" i="2"/>
  <c r="A5038" i="2" l="1"/>
  <c r="H5039" i="2"/>
  <c r="I5039" i="2" s="1"/>
  <c r="M5039" i="2" s="1"/>
  <c r="A5039" i="2"/>
  <c r="L7903" i="2"/>
  <c r="K7903" i="2"/>
  <c r="E7903" i="2"/>
  <c r="G7902" i="2"/>
  <c r="F7902" i="2"/>
  <c r="C7904" i="2"/>
  <c r="N5039" i="2" l="1"/>
  <c r="D5040" i="2" s="1"/>
  <c r="L7904" i="2"/>
  <c r="K7904" i="2"/>
  <c r="E7904" i="2"/>
  <c r="F7903" i="2"/>
  <c r="G7903" i="2"/>
  <c r="C7905" i="2"/>
  <c r="H5040" i="2" l="1"/>
  <c r="I5040" i="2" s="1"/>
  <c r="M5040" i="2" s="1"/>
  <c r="N5040" i="2"/>
  <c r="D5041" i="2" s="1"/>
  <c r="A5040" i="2"/>
  <c r="L7905" i="2"/>
  <c r="K7905" i="2"/>
  <c r="E7905" i="2"/>
  <c r="F7904" i="2"/>
  <c r="G7904" i="2"/>
  <c r="C7906" i="2"/>
  <c r="H5041" i="2" l="1"/>
  <c r="L7906" i="2"/>
  <c r="K7906" i="2"/>
  <c r="E7906" i="2"/>
  <c r="F7905" i="2"/>
  <c r="G7905" i="2"/>
  <c r="C7907" i="2"/>
  <c r="N5041" i="2" l="1"/>
  <c r="D5042" i="2" s="1"/>
  <c r="I5041" i="2"/>
  <c r="M5041" i="2" s="1"/>
  <c r="A5041" i="2"/>
  <c r="L7907" i="2"/>
  <c r="E7907" i="2"/>
  <c r="K7907" i="2"/>
  <c r="F7906" i="2"/>
  <c r="G7906" i="2"/>
  <c r="C7908" i="2"/>
  <c r="H5042" i="2" l="1"/>
  <c r="I5042" i="2" s="1"/>
  <c r="M5042" i="2" s="1"/>
  <c r="L7908" i="2"/>
  <c r="E7908" i="2"/>
  <c r="K7908" i="2"/>
  <c r="F7907" i="2"/>
  <c r="G7907" i="2"/>
  <c r="C7909" i="2"/>
  <c r="A5042" i="2" l="1"/>
  <c r="N5042" i="2"/>
  <c r="D5043" i="2" s="1"/>
  <c r="L7909" i="2"/>
  <c r="E7909" i="2"/>
  <c r="K7909" i="2"/>
  <c r="G7908" i="2"/>
  <c r="F7908" i="2"/>
  <c r="C7910" i="2"/>
  <c r="H5043" i="2" l="1"/>
  <c r="I5043" i="2"/>
  <c r="M5043" i="2" s="1"/>
  <c r="N5043" i="2"/>
  <c r="D5044" i="2" s="1"/>
  <c r="A5043" i="2"/>
  <c r="L7910" i="2"/>
  <c r="E7910" i="2"/>
  <c r="K7910" i="2"/>
  <c r="F7909" i="2"/>
  <c r="G7909" i="2"/>
  <c r="C7911" i="2"/>
  <c r="H5044" i="2" l="1"/>
  <c r="A5044" i="2"/>
  <c r="K7911" i="2"/>
  <c r="E7911" i="2"/>
  <c r="F7910" i="2"/>
  <c r="G7910" i="2"/>
  <c r="C7912" i="2"/>
  <c r="N5044" i="2" l="1"/>
  <c r="D5045" i="2" s="1"/>
  <c r="I5044" i="2"/>
  <c r="M5044" i="2" s="1"/>
  <c r="E7912" i="2"/>
  <c r="K7912" i="2"/>
  <c r="F7911" i="2"/>
  <c r="G7911" i="2"/>
  <c r="C7913" i="2"/>
  <c r="H5045" i="2" l="1"/>
  <c r="I5045" i="2" s="1"/>
  <c r="M5045" i="2" s="1"/>
  <c r="A5045" i="2"/>
  <c r="E7913" i="2"/>
  <c r="K7913" i="2"/>
  <c r="F7912" i="2"/>
  <c r="G7912" i="2"/>
  <c r="C7914" i="2"/>
  <c r="N5045" i="2" l="1"/>
  <c r="D5046" i="2" s="1"/>
  <c r="H5046" i="2"/>
  <c r="K7914" i="2"/>
  <c r="F7913" i="2"/>
  <c r="G7913" i="2"/>
  <c r="C7915" i="2"/>
  <c r="I5046" i="2" l="1"/>
  <c r="M5046" i="2" s="1"/>
  <c r="N5046" i="2"/>
  <c r="D5047" i="2" s="1"/>
  <c r="A5046" i="2"/>
  <c r="L7915" i="2"/>
  <c r="K7915" i="2"/>
  <c r="C7916" i="2"/>
  <c r="H5047" i="2" l="1"/>
  <c r="L7916" i="2"/>
  <c r="K7916" i="2"/>
  <c r="C7917" i="2"/>
  <c r="I5047" i="2" l="1"/>
  <c r="M5047" i="2" s="1"/>
  <c r="N5047" i="2"/>
  <c r="D5048" i="2" s="1"/>
  <c r="A5047" i="2"/>
  <c r="L7917" i="2"/>
  <c r="K7917" i="2"/>
  <c r="C7918" i="2"/>
  <c r="H5048" i="2" l="1"/>
  <c r="L7918" i="2"/>
  <c r="K7918" i="2"/>
  <c r="C7919" i="2"/>
  <c r="I5048" i="2" l="1"/>
  <c r="M5048" i="2" s="1"/>
  <c r="N5048" i="2"/>
  <c r="D5049" i="2" s="1"/>
  <c r="A5048" i="2"/>
  <c r="L7919" i="2"/>
  <c r="K7919" i="2"/>
  <c r="E7919" i="2"/>
  <c r="C7920" i="2"/>
  <c r="H5049" i="2" l="1"/>
  <c r="L7920" i="2"/>
  <c r="K7920" i="2"/>
  <c r="E7920" i="2"/>
  <c r="F7919" i="2"/>
  <c r="G7919" i="2"/>
  <c r="C7921" i="2"/>
  <c r="N5049" i="2" l="1"/>
  <c r="D5050" i="2" s="1"/>
  <c r="I5049" i="2"/>
  <c r="M5049" i="2" s="1"/>
  <c r="H5050" i="2" s="1"/>
  <c r="L5050" i="2" s="1"/>
  <c r="A5049" i="2"/>
  <c r="L7921" i="2"/>
  <c r="K7921" i="2"/>
  <c r="E7921" i="2"/>
  <c r="G7920" i="2"/>
  <c r="F7920" i="2"/>
  <c r="C7922" i="2"/>
  <c r="N5050" i="2" l="1"/>
  <c r="D5051" i="2" s="1"/>
  <c r="I5050" i="2"/>
  <c r="M5050" i="2" s="1"/>
  <c r="A5050" i="2"/>
  <c r="L7922" i="2"/>
  <c r="K7922" i="2"/>
  <c r="E7922" i="2"/>
  <c r="F7921" i="2"/>
  <c r="G7921" i="2"/>
  <c r="C7923" i="2"/>
  <c r="H5051" i="2" l="1"/>
  <c r="I5051" i="2" s="1"/>
  <c r="M5051" i="2" s="1"/>
  <c r="L7923" i="2"/>
  <c r="K7923" i="2"/>
  <c r="E7923" i="2"/>
  <c r="F7922" i="2"/>
  <c r="G7922" i="2"/>
  <c r="C7924" i="2"/>
  <c r="A5051" i="2" l="1"/>
  <c r="N5051" i="2"/>
  <c r="D5052" i="2" s="1"/>
  <c r="L7924" i="2"/>
  <c r="K7924" i="2"/>
  <c r="E7924" i="2"/>
  <c r="F7923" i="2"/>
  <c r="G7923" i="2"/>
  <c r="C7925" i="2"/>
  <c r="H5052" i="2" l="1"/>
  <c r="I5052" i="2" s="1"/>
  <c r="M5052" i="2" s="1"/>
  <c r="N5052" i="2"/>
  <c r="D5053" i="2" s="1"/>
  <c r="L5052" i="2"/>
  <c r="A5052" i="2"/>
  <c r="L7925" i="2"/>
  <c r="E7925" i="2"/>
  <c r="K7925" i="2"/>
  <c r="F7924" i="2"/>
  <c r="G7924" i="2"/>
  <c r="C7926" i="2"/>
  <c r="H5053" i="2" l="1"/>
  <c r="N5053" i="2" s="1"/>
  <c r="D5054" i="2" s="1"/>
  <c r="E5054" i="2" s="1"/>
  <c r="F5054" i="2" s="1"/>
  <c r="G5054" i="2" s="1"/>
  <c r="A5053" i="2"/>
  <c r="L7926" i="2"/>
  <c r="E7926" i="2"/>
  <c r="K7926" i="2"/>
  <c r="F7925" i="2"/>
  <c r="G7925" i="2"/>
  <c r="C7927" i="2"/>
  <c r="I5053" i="2" l="1"/>
  <c r="M5053" i="2" s="1"/>
  <c r="H5054" i="2"/>
  <c r="N5054" i="2" s="1"/>
  <c r="D5055" i="2" s="1"/>
  <c r="L7927" i="2"/>
  <c r="E5144" i="2"/>
  <c r="F5144" i="2" s="1"/>
  <c r="G5144" i="2" s="1"/>
  <c r="E7927" i="2"/>
  <c r="K7927" i="2"/>
  <c r="F7926" i="2"/>
  <c r="G7926" i="2"/>
  <c r="C7928" i="2"/>
  <c r="A5054" i="2" l="1"/>
  <c r="I5054" i="2"/>
  <c r="M5054" i="2" s="1"/>
  <c r="H5055" i="2" s="1"/>
  <c r="I5055" i="2" s="1"/>
  <c r="M5055" i="2" s="1"/>
  <c r="E5055" i="2"/>
  <c r="L7928" i="2"/>
  <c r="E7928" i="2"/>
  <c r="K7928" i="2"/>
  <c r="F7927" i="2"/>
  <c r="G7927" i="2"/>
  <c r="C7929" i="2"/>
  <c r="A5055" i="2" l="1"/>
  <c r="N5055" i="2"/>
  <c r="H5056" i="2" s="1"/>
  <c r="I5056" i="2" s="1"/>
  <c r="M5056" i="2" s="1"/>
  <c r="F5055" i="2"/>
  <c r="G5055" i="2"/>
  <c r="L7929" i="2"/>
  <c r="E7929" i="2"/>
  <c r="K7929" i="2"/>
  <c r="F7928" i="2"/>
  <c r="G7928" i="2"/>
  <c r="C7930" i="2"/>
  <c r="D5056" i="2" l="1"/>
  <c r="N5056" i="2" s="1"/>
  <c r="H5057" i="2" s="1"/>
  <c r="I5057" i="2" s="1"/>
  <c r="M5057" i="2" s="1"/>
  <c r="L7930" i="2"/>
  <c r="E7930" i="2"/>
  <c r="K7930" i="2"/>
  <c r="F7929" i="2"/>
  <c r="G7929" i="2"/>
  <c r="C7931" i="2"/>
  <c r="A5056" i="2" l="1"/>
  <c r="D5057" i="2"/>
  <c r="A5057" i="2" s="1"/>
  <c r="L7931" i="2"/>
  <c r="K7931" i="2"/>
  <c r="E7931" i="2"/>
  <c r="F7930" i="2"/>
  <c r="G7930" i="2"/>
  <c r="C7932" i="2"/>
  <c r="N5057" i="2" l="1"/>
  <c r="H5058" i="2" s="1"/>
  <c r="I5058" i="2" s="1"/>
  <c r="M5058" i="2" s="1"/>
  <c r="L7932" i="2"/>
  <c r="K7932" i="2"/>
  <c r="E7932" i="2"/>
  <c r="F7931" i="2"/>
  <c r="G7931" i="2"/>
  <c r="C7933" i="2"/>
  <c r="D5058" i="2" l="1"/>
  <c r="N5058" i="2" s="1"/>
  <c r="H5059" i="2" s="1"/>
  <c r="I5059" i="2" s="1"/>
  <c r="M5059" i="2" s="1"/>
  <c r="L7933" i="2"/>
  <c r="K7933" i="2"/>
  <c r="E7933" i="2"/>
  <c r="G7932" i="2"/>
  <c r="F7932" i="2"/>
  <c r="C7934" i="2"/>
  <c r="D5059" i="2" l="1"/>
  <c r="A5058" i="2"/>
  <c r="A5059" i="2"/>
  <c r="N5059" i="2"/>
  <c r="L7934" i="2"/>
  <c r="K7934" i="2"/>
  <c r="E7934" i="2"/>
  <c r="F7933" i="2"/>
  <c r="G7933" i="2"/>
  <c r="C7935" i="2"/>
  <c r="D5060" i="2" l="1"/>
  <c r="H5060" i="2"/>
  <c r="L7935" i="2"/>
  <c r="K7935" i="2"/>
  <c r="E7935" i="2"/>
  <c r="F7934" i="2"/>
  <c r="G7934" i="2"/>
  <c r="C7936" i="2"/>
  <c r="I5060" i="2" l="1"/>
  <c r="M5060" i="2" s="1"/>
  <c r="N5060" i="2"/>
  <c r="D5061" i="2" s="1"/>
  <c r="A5060" i="2"/>
  <c r="L7936" i="2"/>
  <c r="K7936" i="2"/>
  <c r="E7936" i="2"/>
  <c r="F7935" i="2"/>
  <c r="G7935" i="2"/>
  <c r="C7937" i="2"/>
  <c r="H5061" i="2" l="1"/>
  <c r="L7937" i="2"/>
  <c r="E7937" i="2"/>
  <c r="K7937" i="2"/>
  <c r="F7936" i="2"/>
  <c r="G7936" i="2"/>
  <c r="C7938" i="2"/>
  <c r="I5061" i="2" l="1"/>
  <c r="M5061" i="2" s="1"/>
  <c r="N5061" i="2"/>
  <c r="D5062" i="2" s="1"/>
  <c r="A5061" i="2"/>
  <c r="L7938" i="2"/>
  <c r="E7938" i="2"/>
  <c r="K7938" i="2"/>
  <c r="F7937" i="2"/>
  <c r="G7937" i="2"/>
  <c r="C7939" i="2"/>
  <c r="H5062" i="2" l="1"/>
  <c r="L7939" i="2"/>
  <c r="E7939" i="2"/>
  <c r="K7939" i="2"/>
  <c r="G7938" i="2"/>
  <c r="F7938" i="2"/>
  <c r="C7940" i="2"/>
  <c r="N5062" i="2" l="1"/>
  <c r="D5063" i="2" s="1"/>
  <c r="I5062" i="2"/>
  <c r="M5062" i="2" s="1"/>
  <c r="H5063" i="2" s="1"/>
  <c r="A5062" i="2"/>
  <c r="L7940" i="2"/>
  <c r="E7940" i="2"/>
  <c r="K7940" i="2"/>
  <c r="F7939" i="2"/>
  <c r="G7939" i="2"/>
  <c r="C7941" i="2"/>
  <c r="I5063" i="2" l="1"/>
  <c r="M5063" i="2" s="1"/>
  <c r="N5063" i="2"/>
  <c r="D5064" i="2" s="1"/>
  <c r="A5063" i="2"/>
  <c r="E7941" i="2"/>
  <c r="K7941" i="2"/>
  <c r="F7940" i="2"/>
  <c r="G7940" i="2"/>
  <c r="C7942" i="2"/>
  <c r="H5064" i="2" l="1"/>
  <c r="E7942" i="2"/>
  <c r="K7942" i="2"/>
  <c r="F7941" i="2"/>
  <c r="G7941" i="2"/>
  <c r="C7943" i="2"/>
  <c r="A5064" i="2" l="1"/>
  <c r="I5064" i="2"/>
  <c r="M5064" i="2" s="1"/>
  <c r="N5064" i="2"/>
  <c r="D5065" i="2" s="1"/>
  <c r="K7943" i="2"/>
  <c r="E7943" i="2"/>
  <c r="F7942" i="2"/>
  <c r="G7942" i="2"/>
  <c r="C7944" i="2"/>
  <c r="H5065" i="2" l="1"/>
  <c r="K7944" i="2"/>
  <c r="E7944" i="2"/>
  <c r="F7943" i="2"/>
  <c r="G7943" i="2"/>
  <c r="C7945" i="2"/>
  <c r="I5065" i="2" l="1"/>
  <c r="M5065" i="2" s="1"/>
  <c r="N5065" i="2"/>
  <c r="D5066" i="2" s="1"/>
  <c r="A5065" i="2"/>
  <c r="K7945" i="2"/>
  <c r="G7944" i="2"/>
  <c r="F7944" i="2"/>
  <c r="C7946" i="2"/>
  <c r="H5066" i="2" l="1"/>
  <c r="L7946" i="2"/>
  <c r="K7946" i="2"/>
  <c r="C7947" i="2"/>
  <c r="N5066" i="2" l="1"/>
  <c r="D5067" i="2" s="1"/>
  <c r="I5066" i="2"/>
  <c r="M5066" i="2" s="1"/>
  <c r="H5067" i="2" s="1"/>
  <c r="A5066" i="2"/>
  <c r="L7947" i="2"/>
  <c r="K7947" i="2"/>
  <c r="C7948" i="2"/>
  <c r="N5067" i="2" l="1"/>
  <c r="D5068" i="2" s="1"/>
  <c r="I5067" i="2"/>
  <c r="M5067" i="2" s="1"/>
  <c r="A5067" i="2"/>
  <c r="L7948" i="2"/>
  <c r="K7948" i="2"/>
  <c r="C7949" i="2"/>
  <c r="H5068" i="2" l="1"/>
  <c r="I5068" i="2" s="1"/>
  <c r="M5068" i="2" s="1"/>
  <c r="L7949" i="2"/>
  <c r="K7949" i="2"/>
  <c r="C7950" i="2"/>
  <c r="N5068" i="2" l="1"/>
  <c r="D5069" i="2" s="1"/>
  <c r="A5068" i="2"/>
  <c r="L7950" i="2"/>
  <c r="K7950" i="2"/>
  <c r="E7950" i="2"/>
  <c r="C7951" i="2"/>
  <c r="H5069" i="2" l="1"/>
  <c r="I5069" i="2" s="1"/>
  <c r="M5069" i="2" s="1"/>
  <c r="L7951" i="2"/>
  <c r="K7951" i="2"/>
  <c r="E7951" i="2"/>
  <c r="F7950" i="2"/>
  <c r="G7950" i="2"/>
  <c r="C7952" i="2"/>
  <c r="A5069" i="2" l="1"/>
  <c r="N5069" i="2"/>
  <c r="D5070" i="2" s="1"/>
  <c r="L7952" i="2"/>
  <c r="K7952" i="2"/>
  <c r="E7952" i="2"/>
  <c r="G7951" i="2"/>
  <c r="F7951" i="2"/>
  <c r="C7953" i="2"/>
  <c r="H5070" i="2" l="1"/>
  <c r="I5070" i="2" s="1"/>
  <c r="M5070" i="2" s="1"/>
  <c r="L7953" i="2"/>
  <c r="K7953" i="2"/>
  <c r="E7953" i="2"/>
  <c r="F7952" i="2"/>
  <c r="G7952" i="2"/>
  <c r="C7954" i="2"/>
  <c r="N5070" i="2" l="1"/>
  <c r="D5071" i="2" s="1"/>
  <c r="A5070" i="2"/>
  <c r="H5071" i="2"/>
  <c r="L7954" i="2"/>
  <c r="K7954" i="2"/>
  <c r="E7954" i="2"/>
  <c r="F7953" i="2"/>
  <c r="G7953" i="2"/>
  <c r="C7955" i="2"/>
  <c r="N5071" i="2" l="1"/>
  <c r="D5072" i="2" s="1"/>
  <c r="I5071" i="2"/>
  <c r="M5071" i="2" s="1"/>
  <c r="A5071" i="2"/>
  <c r="L7955" i="2"/>
  <c r="K7955" i="2"/>
  <c r="E7955" i="2"/>
  <c r="F7954" i="2"/>
  <c r="G7954" i="2"/>
  <c r="C7956" i="2"/>
  <c r="H5072" i="2" l="1"/>
  <c r="I5072" i="2" s="1"/>
  <c r="M5072" i="2" s="1"/>
  <c r="L7956" i="2"/>
  <c r="E7956" i="2"/>
  <c r="K7956" i="2"/>
  <c r="F7955" i="2"/>
  <c r="G7955" i="2"/>
  <c r="C7957" i="2"/>
  <c r="A5072" i="2" l="1"/>
  <c r="N5072" i="2"/>
  <c r="D5073" i="2" s="1"/>
  <c r="L7957" i="2"/>
  <c r="E7957" i="2"/>
  <c r="K7957" i="2"/>
  <c r="F7956" i="2"/>
  <c r="G7956" i="2"/>
  <c r="C7958" i="2"/>
  <c r="H5073" i="2" l="1"/>
  <c r="I5073" i="2" s="1"/>
  <c r="M5073" i="2" s="1"/>
  <c r="L7958" i="2"/>
  <c r="E7958" i="2"/>
  <c r="K7958" i="2"/>
  <c r="F7957" i="2"/>
  <c r="G7957" i="2"/>
  <c r="C7959" i="2"/>
  <c r="N5073" i="2" l="1"/>
  <c r="D5074" i="2" s="1"/>
  <c r="A5073" i="2"/>
  <c r="H5074" i="2"/>
  <c r="A5074" i="2" s="1"/>
  <c r="L7959" i="2"/>
  <c r="E7959" i="2"/>
  <c r="K7959" i="2"/>
  <c r="F7958" i="2"/>
  <c r="G7958" i="2"/>
  <c r="C7960" i="2"/>
  <c r="I5074" i="2" l="1"/>
  <c r="M5074" i="2" s="1"/>
  <c r="N5074" i="2"/>
  <c r="D5075" i="2" s="1"/>
  <c r="L7960" i="2"/>
  <c r="E7960" i="2"/>
  <c r="K7960" i="2"/>
  <c r="F7959" i="2"/>
  <c r="G7959" i="2"/>
  <c r="C7961" i="2"/>
  <c r="H5075" i="2" l="1"/>
  <c r="L7961" i="2"/>
  <c r="E7961" i="2"/>
  <c r="K7961" i="2"/>
  <c r="F7960" i="2"/>
  <c r="G7960" i="2"/>
  <c r="C7962" i="2"/>
  <c r="N5075" i="2" l="1"/>
  <c r="D5076" i="2" s="1"/>
  <c r="I5075" i="2"/>
  <c r="M5075" i="2" s="1"/>
  <c r="H5076" i="2" s="1"/>
  <c r="A5075" i="2"/>
  <c r="L7962" i="2"/>
  <c r="K7962" i="2"/>
  <c r="E7962" i="2"/>
  <c r="F7961" i="2"/>
  <c r="G7961" i="2"/>
  <c r="C7963" i="2"/>
  <c r="A5076" i="2" l="1"/>
  <c r="I5076" i="2"/>
  <c r="M5076" i="2" s="1"/>
  <c r="N5076" i="2"/>
  <c r="D5077" i="2" s="1"/>
  <c r="L7963" i="2"/>
  <c r="K7963" i="2"/>
  <c r="E7963" i="2"/>
  <c r="F7962" i="2"/>
  <c r="G7962" i="2"/>
  <c r="C7964" i="2"/>
  <c r="H5077" i="2" l="1"/>
  <c r="L7964" i="2"/>
  <c r="K7964" i="2"/>
  <c r="E7964" i="2"/>
  <c r="G7963" i="2"/>
  <c r="F7963" i="2"/>
  <c r="C7965" i="2"/>
  <c r="I5077" i="2" l="1"/>
  <c r="M5077" i="2" s="1"/>
  <c r="A5077" i="2"/>
  <c r="N5077" i="2"/>
  <c r="D5078" i="2" s="1"/>
  <c r="L7965" i="2"/>
  <c r="L5171" i="2"/>
  <c r="K7965" i="2"/>
  <c r="E7965" i="2"/>
  <c r="F7964" i="2"/>
  <c r="G7964" i="2"/>
  <c r="C7966" i="2"/>
  <c r="H5078" i="2" l="1"/>
  <c r="L7966" i="2"/>
  <c r="K7966" i="2"/>
  <c r="E7966" i="2"/>
  <c r="F7965" i="2"/>
  <c r="G7965" i="2"/>
  <c r="C7967" i="2"/>
  <c r="A5078" i="2" l="1"/>
  <c r="N5078" i="2"/>
  <c r="D5079" i="2" s="1"/>
  <c r="I5078" i="2"/>
  <c r="M5078" i="2" s="1"/>
  <c r="L7967" i="2"/>
  <c r="K7967" i="2"/>
  <c r="E7967" i="2"/>
  <c r="G7966" i="2"/>
  <c r="F7966" i="2"/>
  <c r="C7968" i="2"/>
  <c r="H5079" i="2" l="1"/>
  <c r="N5079" i="2" s="1"/>
  <c r="D5080" i="2" s="1"/>
  <c r="L7968" i="2"/>
  <c r="E7968" i="2"/>
  <c r="K7968" i="2"/>
  <c r="F7967" i="2"/>
  <c r="G7967" i="2"/>
  <c r="C7969" i="2"/>
  <c r="A5079" i="2" l="1"/>
  <c r="I5079" i="2"/>
  <c r="M5079" i="2" s="1"/>
  <c r="H5080" i="2" s="1"/>
  <c r="I5080" i="2" s="1"/>
  <c r="M5080" i="2" s="1"/>
  <c r="L7969" i="2"/>
  <c r="E7969" i="2"/>
  <c r="K7969" i="2"/>
  <c r="F7968" i="2"/>
  <c r="G7968" i="2"/>
  <c r="C7970" i="2"/>
  <c r="A5080" i="2" l="1"/>
  <c r="N5080" i="2"/>
  <c r="D5081" i="2" s="1"/>
  <c r="L7970" i="2"/>
  <c r="E7970" i="2"/>
  <c r="K7970" i="2"/>
  <c r="G7969" i="2"/>
  <c r="F7969" i="2"/>
  <c r="C7971" i="2"/>
  <c r="H5081" i="2" l="1"/>
  <c r="L5082" i="2"/>
  <c r="L7971" i="2"/>
  <c r="E5175" i="2"/>
  <c r="F5175" i="2" s="1"/>
  <c r="E7971" i="2"/>
  <c r="K7971" i="2"/>
  <c r="F7970" i="2"/>
  <c r="G7970" i="2"/>
  <c r="C7972" i="2"/>
  <c r="L5081" i="2" l="1"/>
  <c r="N5081" i="2"/>
  <c r="D5082" i="2" s="1"/>
  <c r="I5081" i="2"/>
  <c r="M5081" i="2" s="1"/>
  <c r="A5081" i="2"/>
  <c r="G5175" i="2"/>
  <c r="K7972" i="2"/>
  <c r="E7972" i="2"/>
  <c r="F7971" i="2"/>
  <c r="G7971" i="2"/>
  <c r="C7973" i="2"/>
  <c r="H5082" i="2" l="1"/>
  <c r="E7973" i="2"/>
  <c r="K7973" i="2"/>
  <c r="F7972" i="2"/>
  <c r="G7972" i="2"/>
  <c r="C7974" i="2"/>
  <c r="I5082" i="2" l="1"/>
  <c r="M5082" i="2" s="1"/>
  <c r="N5082" i="2"/>
  <c r="D5083" i="2" s="1"/>
  <c r="H5083" i="2"/>
  <c r="A5082" i="2"/>
  <c r="E7974" i="2"/>
  <c r="K7974" i="2"/>
  <c r="F7973" i="2"/>
  <c r="G7973" i="2"/>
  <c r="C7975" i="2"/>
  <c r="A5083" i="2" l="1"/>
  <c r="N5083" i="2"/>
  <c r="D5084" i="2" s="1"/>
  <c r="E5084" i="2" s="1"/>
  <c r="I5083" i="2"/>
  <c r="M5083" i="2" s="1"/>
  <c r="H5084" i="2" s="1"/>
  <c r="I5084" i="2" s="1"/>
  <c r="M5084" i="2" s="1"/>
  <c r="E5177" i="2"/>
  <c r="F5177" i="2" s="1"/>
  <c r="K7975" i="2"/>
  <c r="F7974" i="2"/>
  <c r="G7974" i="2"/>
  <c r="C7976" i="2"/>
  <c r="N5084" i="2" l="1"/>
  <c r="A5084" i="2"/>
  <c r="F5084" i="2"/>
  <c r="G5084" i="2"/>
  <c r="D5085" i="2" s="1"/>
  <c r="E5085" i="2" s="1"/>
  <c r="F5085" i="2" s="1"/>
  <c r="G5085" i="2" s="1"/>
  <c r="H5085" i="2"/>
  <c r="G5177" i="2"/>
  <c r="K7976" i="2"/>
  <c r="C7977" i="2"/>
  <c r="N5085" i="2" l="1"/>
  <c r="D5086" i="2" s="1"/>
  <c r="I5085" i="2"/>
  <c r="M5085" i="2" s="1"/>
  <c r="A5085" i="2"/>
  <c r="L7977" i="2"/>
  <c r="K7977" i="2"/>
  <c r="C7978" i="2"/>
  <c r="H5086" i="2" l="1"/>
  <c r="I5086" i="2" s="1"/>
  <c r="M5086" i="2" s="1"/>
  <c r="E5086" i="2"/>
  <c r="L7978" i="2"/>
  <c r="E7978" i="2"/>
  <c r="K7978" i="2"/>
  <c r="C7979" i="2"/>
  <c r="A5086" i="2" l="1"/>
  <c r="N5086" i="2"/>
  <c r="H5087" i="2" s="1"/>
  <c r="I5087" i="2" s="1"/>
  <c r="M5087" i="2" s="1"/>
  <c r="F5086" i="2"/>
  <c r="G5086" i="2"/>
  <c r="L7979" i="2"/>
  <c r="K7979" i="2"/>
  <c r="F7978" i="2"/>
  <c r="G7978" i="2"/>
  <c r="C7980" i="2"/>
  <c r="D5087" i="2" l="1"/>
  <c r="N5087" i="2" s="1"/>
  <c r="H5088" i="2" s="1"/>
  <c r="I5088" i="2" s="1"/>
  <c r="M5088" i="2" s="1"/>
  <c r="A5087" i="2"/>
  <c r="L7980" i="2"/>
  <c r="K7980" i="2"/>
  <c r="E7980" i="2"/>
  <c r="C7981" i="2"/>
  <c r="D5088" i="2" l="1"/>
  <c r="A5088" i="2" s="1"/>
  <c r="N5088" i="2"/>
  <c r="D5089" i="2" s="1"/>
  <c r="L7981" i="2"/>
  <c r="K7981" i="2"/>
  <c r="E7981" i="2"/>
  <c r="F7980" i="2"/>
  <c r="G7980" i="2"/>
  <c r="C7982" i="2"/>
  <c r="H5089" i="2" l="1"/>
  <c r="L7982" i="2"/>
  <c r="K7982" i="2"/>
  <c r="E7982" i="2"/>
  <c r="G7981" i="2"/>
  <c r="F7981" i="2"/>
  <c r="C7983" i="2"/>
  <c r="N5089" i="2" l="1"/>
  <c r="D5090" i="2" s="1"/>
  <c r="I5089" i="2"/>
  <c r="M5089" i="2" s="1"/>
  <c r="A5089" i="2"/>
  <c r="L7983" i="2"/>
  <c r="K7983" i="2"/>
  <c r="E7983" i="2"/>
  <c r="F7982" i="2"/>
  <c r="G7982" i="2"/>
  <c r="C7984" i="2"/>
  <c r="H5090" i="2" l="1"/>
  <c r="I5090" i="2" s="1"/>
  <c r="M5090" i="2" s="1"/>
  <c r="L7984" i="2"/>
  <c r="K7984" i="2"/>
  <c r="E7984" i="2"/>
  <c r="F7983" i="2"/>
  <c r="G7983" i="2"/>
  <c r="C7985" i="2"/>
  <c r="A5090" i="2" l="1"/>
  <c r="N5090" i="2"/>
  <c r="D5091" i="2" s="1"/>
  <c r="L7985" i="2"/>
  <c r="K7985" i="2"/>
  <c r="E7985" i="2"/>
  <c r="F7984" i="2"/>
  <c r="G7984" i="2"/>
  <c r="C7986" i="2"/>
  <c r="H5091" i="2" l="1"/>
  <c r="N5091" i="2" s="1"/>
  <c r="D5092" i="2" s="1"/>
  <c r="A5091" i="2"/>
  <c r="L7986" i="2"/>
  <c r="E7986" i="2"/>
  <c r="K7986" i="2"/>
  <c r="F7985" i="2"/>
  <c r="G7985" i="2"/>
  <c r="C7987" i="2"/>
  <c r="I5091" i="2" l="1"/>
  <c r="M5091" i="2" s="1"/>
  <c r="H5092" i="2" s="1"/>
  <c r="L7987" i="2"/>
  <c r="E7987" i="2"/>
  <c r="K7987" i="2"/>
  <c r="F7986" i="2"/>
  <c r="G7986" i="2"/>
  <c r="C7988" i="2"/>
  <c r="I5092" i="2" l="1"/>
  <c r="M5092" i="2" s="1"/>
  <c r="N5092" i="2"/>
  <c r="D5093" i="2" s="1"/>
  <c r="A5092" i="2"/>
  <c r="L7988" i="2"/>
  <c r="E7988" i="2"/>
  <c r="K7988" i="2"/>
  <c r="F7987" i="2"/>
  <c r="G7987" i="2"/>
  <c r="C7989" i="2"/>
  <c r="H5093" i="2" l="1"/>
  <c r="I5093" i="2" s="1"/>
  <c r="M5093" i="2" s="1"/>
  <c r="N5093" i="2"/>
  <c r="D5094" i="2" s="1"/>
  <c r="A5093" i="2"/>
  <c r="L7989" i="2"/>
  <c r="E7989" i="2"/>
  <c r="K7989" i="2"/>
  <c r="F7988" i="2"/>
  <c r="G7988" i="2"/>
  <c r="C7990" i="2"/>
  <c r="H5094" i="2" l="1"/>
  <c r="L7990" i="2"/>
  <c r="E7990" i="2"/>
  <c r="K7990" i="2"/>
  <c r="F7989" i="2"/>
  <c r="G7989" i="2"/>
  <c r="C7991" i="2"/>
  <c r="N5094" i="2" l="1"/>
  <c r="D5095" i="2" s="1"/>
  <c r="I5094" i="2"/>
  <c r="M5094" i="2" s="1"/>
  <c r="A5094" i="2"/>
  <c r="L7991" i="2"/>
  <c r="E7991" i="2"/>
  <c r="K7991" i="2"/>
  <c r="F7990" i="2"/>
  <c r="G7990" i="2"/>
  <c r="C7992" i="2"/>
  <c r="H5095" i="2" l="1"/>
  <c r="N5095" i="2" s="1"/>
  <c r="D5096" i="2" s="1"/>
  <c r="L7992" i="2"/>
  <c r="K7992" i="2"/>
  <c r="E7992" i="2"/>
  <c r="F7991" i="2"/>
  <c r="G7991" i="2"/>
  <c r="C7993" i="2"/>
  <c r="A5095" i="2" l="1"/>
  <c r="I5095" i="2"/>
  <c r="M5095" i="2" s="1"/>
  <c r="H5096" i="2" s="1"/>
  <c r="I5096" i="2" s="1"/>
  <c r="M5096" i="2" s="1"/>
  <c r="L7993" i="2"/>
  <c r="K7993" i="2"/>
  <c r="E7993" i="2"/>
  <c r="F7992" i="2"/>
  <c r="G7992" i="2"/>
  <c r="C7994" i="2"/>
  <c r="A5096" i="2" l="1"/>
  <c r="N5096" i="2"/>
  <c r="D5097" i="2" s="1"/>
  <c r="L7994" i="2"/>
  <c r="K7994" i="2"/>
  <c r="E7994" i="2"/>
  <c r="G7993" i="2"/>
  <c r="F7993" i="2"/>
  <c r="C7995" i="2"/>
  <c r="H5097" i="2" l="1"/>
  <c r="I5097" i="2" s="1"/>
  <c r="M5097" i="2" s="1"/>
  <c r="L7995" i="2"/>
  <c r="K7995" i="2"/>
  <c r="E7995" i="2"/>
  <c r="F7994" i="2"/>
  <c r="G7994" i="2"/>
  <c r="C7996" i="2"/>
  <c r="A5097" i="2" l="1"/>
  <c r="N5097" i="2"/>
  <c r="D5098" i="2" s="1"/>
  <c r="L7996" i="2"/>
  <c r="K7996" i="2"/>
  <c r="E7996" i="2"/>
  <c r="F7995" i="2"/>
  <c r="G7995" i="2"/>
  <c r="C7997" i="2"/>
  <c r="H5098" i="2" l="1"/>
  <c r="N5098" i="2" s="1"/>
  <c r="D5099" i="2" s="1"/>
  <c r="L7997" i="2"/>
  <c r="K7997" i="2"/>
  <c r="E7997" i="2"/>
  <c r="F7996" i="2"/>
  <c r="G7996" i="2"/>
  <c r="C7998" i="2"/>
  <c r="I5098" i="2" l="1"/>
  <c r="M5098" i="2" s="1"/>
  <c r="H5099" i="2" s="1"/>
  <c r="N5099" i="2" s="1"/>
  <c r="D5100" i="2" s="1"/>
  <c r="A5098" i="2"/>
  <c r="L7998" i="2"/>
  <c r="E7998" i="2"/>
  <c r="K7998" i="2"/>
  <c r="F7997" i="2"/>
  <c r="G7997" i="2"/>
  <c r="C7999" i="2"/>
  <c r="A5099" i="2" l="1"/>
  <c r="I5099" i="2"/>
  <c r="M5099" i="2" s="1"/>
  <c r="H5100" i="2" s="1"/>
  <c r="L7999" i="2"/>
  <c r="E7999" i="2"/>
  <c r="K7999" i="2"/>
  <c r="G7998" i="2"/>
  <c r="F7998" i="2"/>
  <c r="C8000" i="2"/>
  <c r="I5100" i="2" l="1"/>
  <c r="M5100" i="2" s="1"/>
  <c r="N5100" i="2"/>
  <c r="D5101" i="2" s="1"/>
  <c r="A5100" i="2"/>
  <c r="H5101" i="2"/>
  <c r="L8000" i="2"/>
  <c r="E8000" i="2"/>
  <c r="K8000" i="2"/>
  <c r="F7999" i="2"/>
  <c r="G7999" i="2"/>
  <c r="C8001" i="2"/>
  <c r="I5101" i="2" l="1"/>
  <c r="M5101" i="2" s="1"/>
  <c r="N5101" i="2"/>
  <c r="D5102" i="2" s="1"/>
  <c r="A5101" i="2"/>
  <c r="L8001" i="2"/>
  <c r="E8001" i="2"/>
  <c r="K8001" i="2"/>
  <c r="F8000" i="2"/>
  <c r="G8000" i="2"/>
  <c r="C8002" i="2"/>
  <c r="H5102" i="2" l="1"/>
  <c r="E8002" i="2"/>
  <c r="K8002" i="2"/>
  <c r="F8001" i="2"/>
  <c r="G8001" i="2"/>
  <c r="C8003" i="2"/>
  <c r="N5102" i="2" l="1"/>
  <c r="D5103" i="2" s="1"/>
  <c r="I5102" i="2"/>
  <c r="M5102" i="2" s="1"/>
  <c r="A5102" i="2"/>
  <c r="E8003" i="2"/>
  <c r="K8003" i="2"/>
  <c r="F8002" i="2"/>
  <c r="G8002" i="2"/>
  <c r="C8004" i="2"/>
  <c r="H5103" i="2" l="1"/>
  <c r="A5103" i="2" s="1"/>
  <c r="E8004" i="2"/>
  <c r="K8004" i="2"/>
  <c r="F8003" i="2"/>
  <c r="G8003" i="2"/>
  <c r="C8005" i="2"/>
  <c r="I5103" i="2" l="1"/>
  <c r="M5103" i="2" s="1"/>
  <c r="N5103" i="2"/>
  <c r="D5104" i="2" s="1"/>
  <c r="L8005" i="2"/>
  <c r="K8005" i="2"/>
  <c r="E8005" i="2"/>
  <c r="F8004" i="2"/>
  <c r="G8004" i="2"/>
  <c r="C8006" i="2"/>
  <c r="H5104" i="2" l="1"/>
  <c r="A5104" i="2" s="1"/>
  <c r="N5104" i="2"/>
  <c r="D5105" i="2" s="1"/>
  <c r="K8006" i="2"/>
  <c r="G8005" i="2"/>
  <c r="F8005" i="2"/>
  <c r="C8007" i="2"/>
  <c r="I5104" i="2" l="1"/>
  <c r="M5104" i="2" s="1"/>
  <c r="H5105" i="2"/>
  <c r="N5105" i="2"/>
  <c r="D5106" i="2" s="1"/>
  <c r="L8007" i="2"/>
  <c r="K8007" i="2"/>
  <c r="C8008" i="2"/>
  <c r="I5105" i="2" l="1"/>
  <c r="M5105" i="2" s="1"/>
  <c r="A5105" i="2"/>
  <c r="H5106" i="2"/>
  <c r="I5106" i="2" s="1"/>
  <c r="M5106" i="2" s="1"/>
  <c r="L8008" i="2"/>
  <c r="K8008" i="2"/>
  <c r="C8009" i="2"/>
  <c r="A5106" i="2" l="1"/>
  <c r="N5106" i="2"/>
  <c r="D5107" i="2" s="1"/>
  <c r="L8009" i="2"/>
  <c r="E8009" i="2"/>
  <c r="K8009" i="2"/>
  <c r="C8010" i="2"/>
  <c r="H5107" i="2" l="1"/>
  <c r="A5107" i="2" s="1"/>
  <c r="I5107" i="2"/>
  <c r="M5107" i="2" s="1"/>
  <c r="N5107" i="2"/>
  <c r="D5108" i="2" s="1"/>
  <c r="L8010" i="2"/>
  <c r="K8010" i="2"/>
  <c r="F8009" i="2"/>
  <c r="G8009" i="2"/>
  <c r="C8011" i="2"/>
  <c r="H5108" i="2" l="1"/>
  <c r="A5108" i="2" s="1"/>
  <c r="L8011" i="2"/>
  <c r="K8011" i="2"/>
  <c r="E8011" i="2"/>
  <c r="C8012" i="2"/>
  <c r="N5108" i="2" l="1"/>
  <c r="D5109" i="2" s="1"/>
  <c r="I5108" i="2"/>
  <c r="M5108" i="2" s="1"/>
  <c r="L8012" i="2"/>
  <c r="K8012" i="2"/>
  <c r="E8012" i="2"/>
  <c r="F8011" i="2"/>
  <c r="G8011" i="2"/>
  <c r="C8013" i="2"/>
  <c r="H5109" i="2" l="1"/>
  <c r="I5109" i="2" s="1"/>
  <c r="M5109" i="2" s="1"/>
  <c r="A5109" i="2"/>
  <c r="L8013" i="2"/>
  <c r="K8013" i="2"/>
  <c r="E8013" i="2"/>
  <c r="G8012" i="2"/>
  <c r="F8012" i="2"/>
  <c r="C8014" i="2"/>
  <c r="N5109" i="2" l="1"/>
  <c r="D5110" i="2" s="1"/>
  <c r="L8014" i="2"/>
  <c r="L5202" i="2"/>
  <c r="K8014" i="2"/>
  <c r="E8014" i="2"/>
  <c r="F8013" i="2"/>
  <c r="G8013" i="2"/>
  <c r="C8015" i="2"/>
  <c r="H5110" i="2" l="1"/>
  <c r="I5110" i="2"/>
  <c r="M5110" i="2" s="1"/>
  <c r="N5110" i="2"/>
  <c r="D5111" i="2" s="1"/>
  <c r="A5110" i="2"/>
  <c r="L8015" i="2"/>
  <c r="K8015" i="2"/>
  <c r="E8015" i="2"/>
  <c r="F8014" i="2"/>
  <c r="G8014" i="2"/>
  <c r="C8016" i="2"/>
  <c r="H5111" i="2" l="1"/>
  <c r="L5111" i="2" s="1"/>
  <c r="L8016" i="2"/>
  <c r="K8016" i="2"/>
  <c r="E8016" i="2"/>
  <c r="F8015" i="2"/>
  <c r="G8015" i="2"/>
  <c r="C8017" i="2"/>
  <c r="N5111" i="2" l="1"/>
  <c r="D5112" i="2" s="1"/>
  <c r="I5111" i="2"/>
  <c r="M5111" i="2" s="1"/>
  <c r="A5111" i="2"/>
  <c r="L8017" i="2"/>
  <c r="E8017" i="2"/>
  <c r="K8017" i="2"/>
  <c r="F8016" i="2"/>
  <c r="G8016" i="2"/>
  <c r="C8018" i="2"/>
  <c r="H5112" i="2" l="1"/>
  <c r="L8018" i="2"/>
  <c r="E5205" i="2"/>
  <c r="E8018" i="2"/>
  <c r="K8018" i="2"/>
  <c r="F8017" i="2"/>
  <c r="G8017" i="2"/>
  <c r="C8019" i="2"/>
  <c r="I5112" i="2" l="1"/>
  <c r="M5112" i="2" s="1"/>
  <c r="L5112" i="2"/>
  <c r="A5112" i="2"/>
  <c r="N5112" i="2"/>
  <c r="D5113" i="2" s="1"/>
  <c r="L8019" i="2"/>
  <c r="F5205" i="2"/>
  <c r="G5205" i="2"/>
  <c r="E8019" i="2"/>
  <c r="K8019" i="2"/>
  <c r="F8018" i="2"/>
  <c r="G8018" i="2"/>
  <c r="C8020" i="2"/>
  <c r="H5113" i="2" l="1"/>
  <c r="I5113" i="2" s="1"/>
  <c r="M5113" i="2" s="1"/>
  <c r="L5113" i="2"/>
  <c r="A5113" i="2"/>
  <c r="L8020" i="2"/>
  <c r="E8020" i="2"/>
  <c r="K8020" i="2"/>
  <c r="F8019" i="2"/>
  <c r="G8019" i="2"/>
  <c r="C8021" i="2"/>
  <c r="N5113" i="2" l="1"/>
  <c r="D5114" i="2" s="1"/>
  <c r="L8021" i="2"/>
  <c r="E5206" i="2"/>
  <c r="G5206" i="2" s="1"/>
  <c r="E8021" i="2"/>
  <c r="K8021" i="2"/>
  <c r="F8020" i="2"/>
  <c r="G8020" i="2"/>
  <c r="C8022" i="2"/>
  <c r="H5114" i="2" l="1"/>
  <c r="I5114" i="2" s="1"/>
  <c r="M5114" i="2" s="1"/>
  <c r="A5114" i="2"/>
  <c r="N5114" i="2"/>
  <c r="D5115" i="2" s="1"/>
  <c r="E5115" i="2" s="1"/>
  <c r="F5115" i="2" s="1"/>
  <c r="F5206" i="2"/>
  <c r="L8022" i="2"/>
  <c r="E8022" i="2"/>
  <c r="K8022" i="2"/>
  <c r="F8021" i="2"/>
  <c r="G8021" i="2"/>
  <c r="C8023" i="2"/>
  <c r="H5115" i="2" l="1"/>
  <c r="N5115" i="2" s="1"/>
  <c r="G5115" i="2"/>
  <c r="I5115" i="2"/>
  <c r="M5115" i="2" s="1"/>
  <c r="A5115" i="2"/>
  <c r="L8023" i="2"/>
  <c r="K8023" i="2"/>
  <c r="E8023" i="2"/>
  <c r="F8022" i="2"/>
  <c r="G8022" i="2"/>
  <c r="C8024" i="2"/>
  <c r="D5116" i="2" l="1"/>
  <c r="H5116" i="2"/>
  <c r="N5116" i="2" s="1"/>
  <c r="E5116" i="2"/>
  <c r="F5116" i="2" s="1"/>
  <c r="G5116" i="2" s="1"/>
  <c r="L8024" i="2"/>
  <c r="K8024" i="2"/>
  <c r="E8024" i="2"/>
  <c r="F8023" i="2"/>
  <c r="G8023" i="2"/>
  <c r="C8025" i="2"/>
  <c r="A5116" i="2" l="1"/>
  <c r="I5116" i="2"/>
  <c r="M5116" i="2" s="1"/>
  <c r="H5117" i="2"/>
  <c r="D5117" i="2"/>
  <c r="L8025" i="2"/>
  <c r="K8025" i="2"/>
  <c r="E8025" i="2"/>
  <c r="G8024" i="2"/>
  <c r="F8024" i="2"/>
  <c r="C8026" i="2"/>
  <c r="A5117" i="2" l="1"/>
  <c r="I5117" i="2"/>
  <c r="M5117" i="2" s="1"/>
  <c r="N5117" i="2"/>
  <c r="D5118" i="2" s="1"/>
  <c r="L8026" i="2"/>
  <c r="K8026" i="2"/>
  <c r="E8026" i="2"/>
  <c r="F8025" i="2"/>
  <c r="G8025" i="2"/>
  <c r="C8027" i="2"/>
  <c r="H5118" i="2" l="1"/>
  <c r="I5118" i="2" s="1"/>
  <c r="M5118" i="2" s="1"/>
  <c r="L8027" i="2"/>
  <c r="K8027" i="2"/>
  <c r="E8027" i="2"/>
  <c r="F8026" i="2"/>
  <c r="G8026" i="2"/>
  <c r="C8028" i="2"/>
  <c r="A5118" i="2" l="1"/>
  <c r="N5118" i="2"/>
  <c r="D5119" i="2" s="1"/>
  <c r="L8028" i="2"/>
  <c r="K8028" i="2"/>
  <c r="E8028" i="2"/>
  <c r="G8027" i="2"/>
  <c r="F8027" i="2"/>
  <c r="C8029" i="2"/>
  <c r="H5119" i="2" l="1"/>
  <c r="N5119" i="2" s="1"/>
  <c r="D5120" i="2" s="1"/>
  <c r="L8029" i="2"/>
  <c r="E8029" i="2"/>
  <c r="K8029" i="2"/>
  <c r="G8028" i="2"/>
  <c r="F8028" i="2"/>
  <c r="C8030" i="2"/>
  <c r="A5119" i="2" l="1"/>
  <c r="I5119" i="2"/>
  <c r="M5119" i="2" s="1"/>
  <c r="H5120" i="2" s="1"/>
  <c r="I5120" i="2" s="1"/>
  <c r="M5120" i="2" s="1"/>
  <c r="L8030" i="2"/>
  <c r="E8030" i="2"/>
  <c r="K8030" i="2"/>
  <c r="F8029" i="2"/>
  <c r="G8029" i="2"/>
  <c r="C8031" i="2"/>
  <c r="A5120" i="2" l="1"/>
  <c r="N5120" i="2"/>
  <c r="D5121" i="2" s="1"/>
  <c r="L8031" i="2"/>
  <c r="E8031" i="2"/>
  <c r="K8031" i="2"/>
  <c r="F8030" i="2"/>
  <c r="G8030" i="2"/>
  <c r="C8032" i="2"/>
  <c r="H5121" i="2" l="1"/>
  <c r="I5121" i="2" s="1"/>
  <c r="M5121" i="2" s="1"/>
  <c r="A5121" i="2"/>
  <c r="L8032" i="2"/>
  <c r="E8032" i="2"/>
  <c r="K8032" i="2"/>
  <c r="F8031" i="2"/>
  <c r="G8031" i="2"/>
  <c r="C8033" i="2"/>
  <c r="N5121" i="2" l="1"/>
  <c r="D5122" i="2" s="1"/>
  <c r="H5122" i="2"/>
  <c r="E8033" i="2"/>
  <c r="K8033" i="2"/>
  <c r="F8032" i="2"/>
  <c r="G8032" i="2"/>
  <c r="C8034" i="2"/>
  <c r="I5122" i="2" l="1"/>
  <c r="M5122" i="2" s="1"/>
  <c r="N5122" i="2"/>
  <c r="D5123" i="2" s="1"/>
  <c r="A5122" i="2"/>
  <c r="E8034" i="2"/>
  <c r="K8034" i="2"/>
  <c r="F8033" i="2"/>
  <c r="G8033" i="2"/>
  <c r="C8035" i="2"/>
  <c r="H5123" i="2" l="1"/>
  <c r="A5123" i="2" s="1"/>
  <c r="E8035" i="2"/>
  <c r="K8035" i="2"/>
  <c r="F8034" i="2"/>
  <c r="G8034" i="2"/>
  <c r="C8036" i="2"/>
  <c r="I5123" i="2" l="1"/>
  <c r="M5123" i="2" s="1"/>
  <c r="N5123" i="2"/>
  <c r="D5124" i="2" s="1"/>
  <c r="L8036" i="2"/>
  <c r="K8036" i="2"/>
  <c r="E8036" i="2"/>
  <c r="F8035" i="2"/>
  <c r="G8035" i="2"/>
  <c r="C8037" i="2"/>
  <c r="H5124" i="2" l="1"/>
  <c r="A5124" i="2" s="1"/>
  <c r="K8037" i="2"/>
  <c r="G8036" i="2"/>
  <c r="F8036" i="2"/>
  <c r="C8038" i="2"/>
  <c r="I5124" i="2" l="1"/>
  <c r="M5124" i="2" s="1"/>
  <c r="N5124" i="2"/>
  <c r="D5125" i="2" s="1"/>
  <c r="L8038" i="2"/>
  <c r="K8038" i="2"/>
  <c r="C8039" i="2"/>
  <c r="H5125" i="2" l="1"/>
  <c r="A5125" i="2" s="1"/>
  <c r="L8039" i="2"/>
  <c r="E8039" i="2"/>
  <c r="K8039" i="2"/>
  <c r="C8040" i="2"/>
  <c r="N5125" i="2" l="1"/>
  <c r="D5126" i="2" s="1"/>
  <c r="I5125" i="2"/>
  <c r="M5125" i="2" s="1"/>
  <c r="L8040" i="2"/>
  <c r="E8040" i="2"/>
  <c r="K8040" i="2"/>
  <c r="F8039" i="2"/>
  <c r="G8039" i="2"/>
  <c r="C8041" i="2"/>
  <c r="H5126" i="2" l="1"/>
  <c r="I5126" i="2" s="1"/>
  <c r="M5126" i="2" s="1"/>
  <c r="L8041" i="2"/>
  <c r="E8041" i="2"/>
  <c r="K8041" i="2"/>
  <c r="F8040" i="2"/>
  <c r="G8040" i="2"/>
  <c r="C8042" i="2"/>
  <c r="A5126" i="2" l="1"/>
  <c r="N5126" i="2"/>
  <c r="D5127" i="2" s="1"/>
  <c r="L8042" i="2"/>
  <c r="K8042" i="2"/>
  <c r="E8042" i="2"/>
  <c r="F8041" i="2"/>
  <c r="G8041" i="2"/>
  <c r="C8043" i="2"/>
  <c r="H5127" i="2" l="1"/>
  <c r="I5127" i="2" s="1"/>
  <c r="M5127" i="2" s="1"/>
  <c r="L8043" i="2"/>
  <c r="K8043" i="2"/>
  <c r="E8043" i="2"/>
  <c r="F8042" i="2"/>
  <c r="G8042" i="2"/>
  <c r="C8044" i="2"/>
  <c r="N5127" i="2" l="1"/>
  <c r="D5128" i="2" s="1"/>
  <c r="A5127" i="2"/>
  <c r="L8044" i="2"/>
  <c r="K8044" i="2"/>
  <c r="E8044" i="2"/>
  <c r="G8043" i="2"/>
  <c r="F8043" i="2"/>
  <c r="C8045" i="2"/>
  <c r="H5128" i="2" l="1"/>
  <c r="N5128" i="2" s="1"/>
  <c r="D5129" i="2" s="1"/>
  <c r="L8045" i="2"/>
  <c r="K8045" i="2"/>
  <c r="E8045" i="2"/>
  <c r="F8044" i="2"/>
  <c r="G8044" i="2"/>
  <c r="C8046" i="2"/>
  <c r="I5128" i="2" l="1"/>
  <c r="M5128" i="2" s="1"/>
  <c r="H5129" i="2" s="1"/>
  <c r="A5128" i="2"/>
  <c r="L8046" i="2"/>
  <c r="K8046" i="2"/>
  <c r="E8046" i="2"/>
  <c r="F8045" i="2"/>
  <c r="G8045" i="2"/>
  <c r="C8047" i="2"/>
  <c r="I5129" i="2" l="1"/>
  <c r="M5129" i="2" s="1"/>
  <c r="A5129" i="2"/>
  <c r="N5129" i="2"/>
  <c r="D5130" i="2" s="1"/>
  <c r="L8047" i="2"/>
  <c r="K8047" i="2"/>
  <c r="E8047" i="2"/>
  <c r="F8046" i="2"/>
  <c r="G8046" i="2"/>
  <c r="C8048" i="2"/>
  <c r="H5130" i="2" l="1"/>
  <c r="I5130" i="2" s="1"/>
  <c r="M5130" i="2" s="1"/>
  <c r="N5130" i="2"/>
  <c r="D5131" i="2" s="1"/>
  <c r="L8048" i="2"/>
  <c r="E8048" i="2"/>
  <c r="K8048" i="2"/>
  <c r="F8047" i="2"/>
  <c r="G8047" i="2"/>
  <c r="C8049" i="2"/>
  <c r="A5130" i="2" l="1"/>
  <c r="H5131" i="2"/>
  <c r="N5131" i="2" s="1"/>
  <c r="D5132" i="2" s="1"/>
  <c r="I5131" i="2"/>
  <c r="M5131" i="2" s="1"/>
  <c r="L8049" i="2"/>
  <c r="E8049" i="2"/>
  <c r="K8049" i="2"/>
  <c r="F8048" i="2"/>
  <c r="G8048" i="2"/>
  <c r="C8050" i="2"/>
  <c r="H5132" i="2" l="1"/>
  <c r="I5132" i="2" s="1"/>
  <c r="M5132" i="2" s="1"/>
  <c r="A5131" i="2"/>
  <c r="L8050" i="2"/>
  <c r="E8050" i="2"/>
  <c r="K8050" i="2"/>
  <c r="F8049" i="2"/>
  <c r="G8049" i="2"/>
  <c r="C8051" i="2"/>
  <c r="N5132" i="2" l="1"/>
  <c r="D5133" i="2" s="1"/>
  <c r="A5132" i="2"/>
  <c r="H5133" i="2"/>
  <c r="L8051" i="2"/>
  <c r="E8051" i="2"/>
  <c r="K8051" i="2"/>
  <c r="F8050" i="2"/>
  <c r="G8050" i="2"/>
  <c r="C8052" i="2"/>
  <c r="I5133" i="2" l="1"/>
  <c r="M5133" i="2" s="1"/>
  <c r="N5133" i="2"/>
  <c r="D5134" i="2" s="1"/>
  <c r="A5133" i="2"/>
  <c r="L8052" i="2"/>
  <c r="E8052" i="2"/>
  <c r="K8052" i="2"/>
  <c r="F8051" i="2"/>
  <c r="G8051" i="2"/>
  <c r="C8053" i="2"/>
  <c r="H5134" i="2" l="1"/>
  <c r="A5134" i="2" s="1"/>
  <c r="L8053" i="2"/>
  <c r="E8053" i="2"/>
  <c r="K8053" i="2"/>
  <c r="F8052" i="2"/>
  <c r="G8052" i="2"/>
  <c r="C8054" i="2"/>
  <c r="I5134" i="2" l="1"/>
  <c r="M5134" i="2" s="1"/>
  <c r="N5134" i="2"/>
  <c r="D5135" i="2" s="1"/>
  <c r="L8054" i="2"/>
  <c r="K8054" i="2"/>
  <c r="E8054" i="2"/>
  <c r="F8053" i="2"/>
  <c r="G8053" i="2"/>
  <c r="C8055" i="2"/>
  <c r="H5135" i="2" l="1"/>
  <c r="L8055" i="2"/>
  <c r="K8055" i="2"/>
  <c r="E8055" i="2"/>
  <c r="F8054" i="2"/>
  <c r="G8054" i="2"/>
  <c r="C8056" i="2"/>
  <c r="I5135" i="2" l="1"/>
  <c r="M5135" i="2" s="1"/>
  <c r="N5135" i="2"/>
  <c r="D5136" i="2" s="1"/>
  <c r="A5135" i="2"/>
  <c r="L8056" i="2"/>
  <c r="K8056" i="2"/>
  <c r="E8056" i="2"/>
  <c r="G8055" i="2"/>
  <c r="F8055" i="2"/>
  <c r="C8057" i="2"/>
  <c r="H5136" i="2" l="1"/>
  <c r="A5136" i="2" s="1"/>
  <c r="L8057" i="2"/>
  <c r="L5232" i="2"/>
  <c r="K8057" i="2"/>
  <c r="E8057" i="2"/>
  <c r="F8056" i="2"/>
  <c r="G8056" i="2"/>
  <c r="C8058" i="2"/>
  <c r="I5136" i="2" l="1"/>
  <c r="M5136" i="2" s="1"/>
  <c r="N5136" i="2"/>
  <c r="D5137" i="2" s="1"/>
  <c r="L8058" i="2"/>
  <c r="K8058" i="2"/>
  <c r="E8058" i="2"/>
  <c r="G8057" i="2"/>
  <c r="F8057" i="2"/>
  <c r="C8059" i="2"/>
  <c r="H5137" i="2" l="1"/>
  <c r="L8059" i="2"/>
  <c r="K8059" i="2"/>
  <c r="E8059" i="2"/>
  <c r="F8058" i="2"/>
  <c r="G8058" i="2"/>
  <c r="C8060" i="2"/>
  <c r="A5137" i="2" l="1"/>
  <c r="N5137" i="2"/>
  <c r="D5138" i="2" s="1"/>
  <c r="I5137" i="2"/>
  <c r="M5137" i="2" s="1"/>
  <c r="L5233" i="2"/>
  <c r="L8060" i="2"/>
  <c r="E8060" i="2"/>
  <c r="K8060" i="2"/>
  <c r="G8059" i="2"/>
  <c r="F8059" i="2"/>
  <c r="C8061" i="2"/>
  <c r="H5138" i="2" l="1"/>
  <c r="I5138" i="2" s="1"/>
  <c r="M5138" i="2" s="1"/>
  <c r="L8061" i="2"/>
  <c r="E8061" i="2"/>
  <c r="K8061" i="2"/>
  <c r="F8060" i="2"/>
  <c r="G8060" i="2"/>
  <c r="C8062" i="2"/>
  <c r="A5138" i="2" l="1"/>
  <c r="N5138" i="2"/>
  <c r="D5139" i="2" s="1"/>
  <c r="L8062" i="2"/>
  <c r="E5236" i="2"/>
  <c r="F5236" i="2" s="1"/>
  <c r="E8062" i="2"/>
  <c r="K8062" i="2"/>
  <c r="G8061" i="2"/>
  <c r="F8061" i="2"/>
  <c r="C8063" i="2"/>
  <c r="H5139" i="2" l="1"/>
  <c r="I5139" i="2" s="1"/>
  <c r="M5139" i="2" s="1"/>
  <c r="G5236" i="2"/>
  <c r="L8063" i="2"/>
  <c r="E8063" i="2"/>
  <c r="K8063" i="2"/>
  <c r="F8062" i="2"/>
  <c r="G8062" i="2"/>
  <c r="C8064" i="2"/>
  <c r="A5139" i="2" l="1"/>
  <c r="N5139" i="2"/>
  <c r="D5140" i="2" s="1"/>
  <c r="H5140" i="2"/>
  <c r="E8064" i="2"/>
  <c r="K8064" i="2"/>
  <c r="F8063" i="2"/>
  <c r="G8063" i="2"/>
  <c r="C8065" i="2"/>
  <c r="I5140" i="2" l="1"/>
  <c r="M5140" i="2" s="1"/>
  <c r="N5140" i="2"/>
  <c r="D5141" i="2" s="1"/>
  <c r="A5140" i="2"/>
  <c r="E8065" i="2"/>
  <c r="K8065" i="2"/>
  <c r="F8064" i="2"/>
  <c r="G8064" i="2"/>
  <c r="C8066" i="2"/>
  <c r="H5141" i="2" l="1"/>
  <c r="L8066" i="2"/>
  <c r="K8066" i="2"/>
  <c r="F8065" i="2"/>
  <c r="G8065" i="2"/>
  <c r="C8067" i="2"/>
  <c r="I5141" i="2" l="1"/>
  <c r="M5141" i="2" s="1"/>
  <c r="N5141" i="2"/>
  <c r="D5142" i="2" s="1"/>
  <c r="A5141" i="2"/>
  <c r="L8067" i="2"/>
  <c r="K8067" i="2"/>
  <c r="C8068" i="2"/>
  <c r="H5142" i="2" l="1"/>
  <c r="L5142" i="2" s="1"/>
  <c r="L8068" i="2"/>
  <c r="K8068" i="2"/>
  <c r="C8069" i="2"/>
  <c r="A5142" i="2" l="1"/>
  <c r="I5142" i="2"/>
  <c r="M5142" i="2" s="1"/>
  <c r="N5142" i="2"/>
  <c r="D5143" i="2" s="1"/>
  <c r="L8069" i="2"/>
  <c r="K8069" i="2"/>
  <c r="C8070" i="2"/>
  <c r="H5143" i="2" l="1"/>
  <c r="A5143" i="2" s="1"/>
  <c r="L8070" i="2"/>
  <c r="K8070" i="2"/>
  <c r="E8070" i="2"/>
  <c r="C8071" i="2"/>
  <c r="I5143" i="2" l="1"/>
  <c r="M5143" i="2" s="1"/>
  <c r="N5143" i="2"/>
  <c r="D5144" i="2" s="1"/>
  <c r="L5143" i="2"/>
  <c r="L8071" i="2"/>
  <c r="K8071" i="2"/>
  <c r="E8071" i="2"/>
  <c r="F8070" i="2"/>
  <c r="G8070" i="2"/>
  <c r="C8072" i="2"/>
  <c r="H5144" i="2" l="1"/>
  <c r="L8072" i="2"/>
  <c r="K8072" i="2"/>
  <c r="E8072" i="2"/>
  <c r="G8071" i="2"/>
  <c r="F8071" i="2"/>
  <c r="C8073" i="2"/>
  <c r="N5144" i="2" l="1"/>
  <c r="D5145" i="2" s="1"/>
  <c r="E5145" i="2" s="1"/>
  <c r="I5144" i="2"/>
  <c r="M5144" i="2" s="1"/>
  <c r="A5144" i="2"/>
  <c r="L8073" i="2"/>
  <c r="K8073" i="2"/>
  <c r="E8073" i="2"/>
  <c r="F8072" i="2"/>
  <c r="G8072" i="2"/>
  <c r="C8074" i="2"/>
  <c r="H5145" i="2" l="1"/>
  <c r="I5145" i="2" s="1"/>
  <c r="M5145" i="2" s="1"/>
  <c r="F5145" i="2"/>
  <c r="G5145" i="2"/>
  <c r="L8074" i="2"/>
  <c r="K8074" i="2"/>
  <c r="E8074" i="2"/>
  <c r="F8073" i="2"/>
  <c r="G8073" i="2"/>
  <c r="C8075" i="2"/>
  <c r="A5145" i="2" l="1"/>
  <c r="N5145" i="2"/>
  <c r="D5146" i="2" s="1"/>
  <c r="E5146" i="2" s="1"/>
  <c r="L8075" i="2"/>
  <c r="K8075" i="2"/>
  <c r="E8075" i="2"/>
  <c r="F8074" i="2"/>
  <c r="G8074" i="2"/>
  <c r="C8076" i="2"/>
  <c r="F5146" i="2" l="1"/>
  <c r="G5146" i="2"/>
  <c r="H5146" i="2"/>
  <c r="I5146" i="2" s="1"/>
  <c r="M5146" i="2" s="1"/>
  <c r="L8076" i="2"/>
  <c r="E8076" i="2"/>
  <c r="K8076" i="2"/>
  <c r="F8075" i="2"/>
  <c r="G8075" i="2"/>
  <c r="C8077" i="2"/>
  <c r="A5146" i="2" l="1"/>
  <c r="N5146" i="2"/>
  <c r="D5147" i="2" s="1"/>
  <c r="E5147" i="2"/>
  <c r="L8077" i="2"/>
  <c r="E8077" i="2"/>
  <c r="K8077" i="2"/>
  <c r="F8076" i="2"/>
  <c r="G8076" i="2"/>
  <c r="C8078" i="2"/>
  <c r="H5147" i="2" l="1"/>
  <c r="A5147" i="2" s="1"/>
  <c r="N5147" i="2"/>
  <c r="F5147" i="2"/>
  <c r="G5147" i="2"/>
  <c r="L8078" i="2"/>
  <c r="E8078" i="2"/>
  <c r="K8078" i="2"/>
  <c r="F8077" i="2"/>
  <c r="G8077" i="2"/>
  <c r="C8079" i="2"/>
  <c r="I5147" i="2" l="1"/>
  <c r="M5147" i="2" s="1"/>
  <c r="H5148" i="2" s="1"/>
  <c r="D5148" i="2"/>
  <c r="L8079" i="2"/>
  <c r="E8079" i="2"/>
  <c r="K8079" i="2"/>
  <c r="F8078" i="2"/>
  <c r="G8078" i="2"/>
  <c r="C8080" i="2"/>
  <c r="A5148" i="2" l="1"/>
  <c r="I5148" i="2"/>
  <c r="M5148" i="2" s="1"/>
  <c r="N5148" i="2"/>
  <c r="H5149" i="2" s="1"/>
  <c r="I5149" i="2" s="1"/>
  <c r="M5149" i="2" s="1"/>
  <c r="L8080" i="2"/>
  <c r="E8080" i="2"/>
  <c r="K8080" i="2"/>
  <c r="F8079" i="2"/>
  <c r="G8079" i="2"/>
  <c r="C8081" i="2"/>
  <c r="D5149" i="2" l="1"/>
  <c r="N5149" i="2" s="1"/>
  <c r="A5149" i="2"/>
  <c r="L8081" i="2"/>
  <c r="E8081" i="2"/>
  <c r="K8081" i="2"/>
  <c r="F8080" i="2"/>
  <c r="G8080" i="2"/>
  <c r="C8082" i="2"/>
  <c r="H5150" i="2" l="1"/>
  <c r="I5150" i="2" s="1"/>
  <c r="M5150" i="2" s="1"/>
  <c r="D5150" i="2"/>
  <c r="N5150" i="2"/>
  <c r="L8082" i="2"/>
  <c r="K8082" i="2"/>
  <c r="E8082" i="2"/>
  <c r="F8081" i="2"/>
  <c r="G8081" i="2"/>
  <c r="C8083" i="2"/>
  <c r="A5150" i="2" l="1"/>
  <c r="D5151" i="2"/>
  <c r="H5151" i="2"/>
  <c r="L8083" i="2"/>
  <c r="L5357" i="2"/>
  <c r="K8083" i="2"/>
  <c r="E8083" i="2"/>
  <c r="F8082" i="2"/>
  <c r="G8082" i="2"/>
  <c r="C8084" i="2"/>
  <c r="N5151" i="2" l="1"/>
  <c r="D5152" i="2" s="1"/>
  <c r="I5151" i="2"/>
  <c r="M5151" i="2" s="1"/>
  <c r="A5151" i="2"/>
  <c r="L8084" i="2"/>
  <c r="K8084" i="2"/>
  <c r="E8084" i="2"/>
  <c r="G8083" i="2"/>
  <c r="F8083" i="2"/>
  <c r="C8085" i="2"/>
  <c r="H5152" i="2" l="1"/>
  <c r="N5152" i="2" s="1"/>
  <c r="D5153" i="2" s="1"/>
  <c r="L8085" i="2"/>
  <c r="K8085" i="2"/>
  <c r="E8085" i="2"/>
  <c r="F8084" i="2"/>
  <c r="G8084" i="2"/>
  <c r="C8086" i="2"/>
  <c r="A5152" i="2" l="1"/>
  <c r="I5152" i="2"/>
  <c r="M5152" i="2" s="1"/>
  <c r="H5153" i="2" s="1"/>
  <c r="L8086" i="2"/>
  <c r="K8086" i="2"/>
  <c r="E8086" i="2"/>
  <c r="F8085" i="2"/>
  <c r="G8085" i="2"/>
  <c r="C8087" i="2"/>
  <c r="N5153" i="2" l="1"/>
  <c r="D5154" i="2" s="1"/>
  <c r="A5153" i="2"/>
  <c r="I5153" i="2"/>
  <c r="M5153" i="2" s="1"/>
  <c r="H5154" i="2" s="1"/>
  <c r="L8087" i="2"/>
  <c r="K8087" i="2"/>
  <c r="E8087" i="2"/>
  <c r="G8086" i="2"/>
  <c r="F8086" i="2"/>
  <c r="C8088" i="2"/>
  <c r="N5154" i="2" l="1"/>
  <c r="D5155" i="2" s="1"/>
  <c r="I5154" i="2"/>
  <c r="M5154" i="2" s="1"/>
  <c r="A5154" i="2"/>
  <c r="L8088" i="2"/>
  <c r="E8088" i="2"/>
  <c r="K8088" i="2"/>
  <c r="F8087" i="2"/>
  <c r="G8087" i="2"/>
  <c r="C8089" i="2"/>
  <c r="H5155" i="2" l="1"/>
  <c r="N5155" i="2" s="1"/>
  <c r="D5156" i="2" s="1"/>
  <c r="L8089" i="2"/>
  <c r="K8089" i="2"/>
  <c r="E8089" i="2"/>
  <c r="F8088" i="2"/>
  <c r="G8088" i="2"/>
  <c r="C8090" i="2"/>
  <c r="A5155" i="2" l="1"/>
  <c r="I5155" i="2"/>
  <c r="M5155" i="2" s="1"/>
  <c r="H5156" i="2"/>
  <c r="I5156" i="2" s="1"/>
  <c r="M5156" i="2" s="1"/>
  <c r="L8090" i="2"/>
  <c r="K8090" i="2"/>
  <c r="E8090" i="2"/>
  <c r="G8089" i="2"/>
  <c r="F8089" i="2"/>
  <c r="C8091" i="2"/>
  <c r="A5156" i="2" l="1"/>
  <c r="N5156" i="2"/>
  <c r="D5157" i="2" s="1"/>
  <c r="L8091" i="2"/>
  <c r="E8091" i="2"/>
  <c r="K8091" i="2"/>
  <c r="F8090" i="2"/>
  <c r="G8090" i="2"/>
  <c r="C8092" i="2"/>
  <c r="H5157" i="2" l="1"/>
  <c r="I5157" i="2" s="1"/>
  <c r="M5157" i="2" s="1"/>
  <c r="L8092" i="2"/>
  <c r="E8092" i="2"/>
  <c r="K8092" i="2"/>
  <c r="F8091" i="2"/>
  <c r="G8091" i="2"/>
  <c r="C8093" i="2"/>
  <c r="A5157" i="2" l="1"/>
  <c r="N5157" i="2"/>
  <c r="D5158" i="2" s="1"/>
  <c r="H5158" i="2"/>
  <c r="E8093" i="2"/>
  <c r="K8093" i="2"/>
  <c r="F8092" i="2"/>
  <c r="G8092" i="2"/>
  <c r="C8094" i="2"/>
  <c r="I5158" i="2" l="1"/>
  <c r="M5158" i="2" s="1"/>
  <c r="N5158" i="2"/>
  <c r="D5159" i="2" s="1"/>
  <c r="A5158" i="2"/>
  <c r="E8094" i="2"/>
  <c r="K8094" i="2"/>
  <c r="F8093" i="2"/>
  <c r="G8093" i="2"/>
  <c r="C8095" i="2"/>
  <c r="H5159" i="2" l="1"/>
  <c r="K8095" i="2"/>
  <c r="E8095" i="2"/>
  <c r="F8094" i="2"/>
  <c r="G8094" i="2"/>
  <c r="C8096" i="2"/>
  <c r="N5159" i="2" l="1"/>
  <c r="D5160" i="2" s="1"/>
  <c r="I5159" i="2"/>
  <c r="M5159" i="2" s="1"/>
  <c r="A5159" i="2"/>
  <c r="K8096" i="2"/>
  <c r="E8096" i="2"/>
  <c r="G8095" i="2"/>
  <c r="F8095" i="2"/>
  <c r="C8097" i="2"/>
  <c r="H5160" i="2" l="1"/>
  <c r="N5160" i="2" s="1"/>
  <c r="D5161" i="2" s="1"/>
  <c r="L8097" i="2"/>
  <c r="L5263" i="2"/>
  <c r="K8097" i="2"/>
  <c r="F8096" i="2"/>
  <c r="G8096" i="2"/>
  <c r="C8098" i="2"/>
  <c r="A5160" i="2" l="1"/>
  <c r="I5160" i="2"/>
  <c r="M5160" i="2" s="1"/>
  <c r="H5161" i="2" s="1"/>
  <c r="L8098" i="2"/>
  <c r="K8098" i="2"/>
  <c r="C8099" i="2"/>
  <c r="N5161" i="2" l="1"/>
  <c r="D5162" i="2" s="1"/>
  <c r="A5161" i="2"/>
  <c r="I5161" i="2"/>
  <c r="M5161" i="2" s="1"/>
  <c r="H5162" i="2" s="1"/>
  <c r="I5162" i="2" s="1"/>
  <c r="M5162" i="2" s="1"/>
  <c r="L8099" i="2"/>
  <c r="K8099" i="2"/>
  <c r="C8100" i="2"/>
  <c r="A5162" i="2" l="1"/>
  <c r="N5162" i="2"/>
  <c r="D5163" i="2" s="1"/>
  <c r="L8100" i="2"/>
  <c r="K8100" i="2"/>
  <c r="C8101" i="2"/>
  <c r="H5163" i="2" l="1"/>
  <c r="A5163" i="2" s="1"/>
  <c r="L8101" i="2"/>
  <c r="K8101" i="2"/>
  <c r="E8101" i="2"/>
  <c r="C8102" i="2"/>
  <c r="N5163" i="2" l="1"/>
  <c r="D5164" i="2" s="1"/>
  <c r="I5163" i="2"/>
  <c r="M5163" i="2" s="1"/>
  <c r="L8102" i="2"/>
  <c r="K8102" i="2"/>
  <c r="E8102" i="2"/>
  <c r="F8101" i="2"/>
  <c r="G8101" i="2"/>
  <c r="C8103" i="2"/>
  <c r="H5164" i="2" l="1"/>
  <c r="A5164" i="2" s="1"/>
  <c r="I5164" i="2"/>
  <c r="M5164" i="2" s="1"/>
  <c r="N5164" i="2"/>
  <c r="D5165" i="2" s="1"/>
  <c r="L8103" i="2"/>
  <c r="K8103" i="2"/>
  <c r="E8103" i="2"/>
  <c r="G8102" i="2"/>
  <c r="F8102" i="2"/>
  <c r="C8104" i="2"/>
  <c r="H5165" i="2" l="1"/>
  <c r="L8104" i="2"/>
  <c r="K8104" i="2"/>
  <c r="E8104" i="2"/>
  <c r="F8103" i="2"/>
  <c r="G8103" i="2"/>
  <c r="C8105" i="2"/>
  <c r="I5165" i="2" l="1"/>
  <c r="M5165" i="2" s="1"/>
  <c r="N5165" i="2"/>
  <c r="D5166" i="2" s="1"/>
  <c r="A5165" i="2"/>
  <c r="L8105" i="2"/>
  <c r="K8105" i="2"/>
  <c r="E8105" i="2"/>
  <c r="F8104" i="2"/>
  <c r="G8104" i="2"/>
  <c r="C8106" i="2"/>
  <c r="H5166" i="2" l="1"/>
  <c r="A5166" i="2" s="1"/>
  <c r="L8106" i="2"/>
  <c r="K8106" i="2"/>
  <c r="E8106" i="2"/>
  <c r="F8105" i="2"/>
  <c r="G8105" i="2"/>
  <c r="C8107" i="2"/>
  <c r="I5166" i="2" l="1"/>
  <c r="M5166" i="2" s="1"/>
  <c r="N5166" i="2"/>
  <c r="D5167" i="2" s="1"/>
  <c r="L8107" i="2"/>
  <c r="E8107" i="2"/>
  <c r="K8107" i="2"/>
  <c r="F8106" i="2"/>
  <c r="G8106" i="2"/>
  <c r="C8108" i="2"/>
  <c r="H5167" i="2" l="1"/>
  <c r="L8108" i="2"/>
  <c r="E8108" i="2"/>
  <c r="K8108" i="2"/>
  <c r="F8107" i="2"/>
  <c r="G8107" i="2"/>
  <c r="C8109" i="2"/>
  <c r="I5167" i="2" l="1"/>
  <c r="M5167" i="2" s="1"/>
  <c r="N5167" i="2"/>
  <c r="D5168" i="2" s="1"/>
  <c r="A5167" i="2"/>
  <c r="L8109" i="2"/>
  <c r="E8109" i="2"/>
  <c r="K8109" i="2"/>
  <c r="F8108" i="2"/>
  <c r="G8108" i="2"/>
  <c r="C8110" i="2"/>
  <c r="H5168" i="2" l="1"/>
  <c r="L8110" i="2"/>
  <c r="E8110" i="2"/>
  <c r="K8110" i="2"/>
  <c r="F8109" i="2"/>
  <c r="G8109" i="2"/>
  <c r="C8111" i="2"/>
  <c r="I5168" i="2" l="1"/>
  <c r="M5168" i="2" s="1"/>
  <c r="N5168" i="2"/>
  <c r="D5169" i="2" s="1"/>
  <c r="A5168" i="2"/>
  <c r="L8111" i="2"/>
  <c r="E8111" i="2"/>
  <c r="K8111" i="2"/>
  <c r="F8110" i="2"/>
  <c r="G8110" i="2"/>
  <c r="C8112" i="2"/>
  <c r="H5169" i="2" l="1"/>
  <c r="L8112" i="2"/>
  <c r="E8112" i="2"/>
  <c r="K8112" i="2"/>
  <c r="F8111" i="2"/>
  <c r="G8111" i="2"/>
  <c r="C8113" i="2"/>
  <c r="N5169" i="2" l="1"/>
  <c r="D5170" i="2" s="1"/>
  <c r="I5169" i="2"/>
  <c r="M5169" i="2" s="1"/>
  <c r="A5169" i="2"/>
  <c r="L8113" i="2"/>
  <c r="K8113" i="2"/>
  <c r="E8113" i="2"/>
  <c r="F8112" i="2"/>
  <c r="G8112" i="2"/>
  <c r="C8114" i="2"/>
  <c r="H5170" i="2" l="1"/>
  <c r="I5170" i="2" s="1"/>
  <c r="M5170" i="2" s="1"/>
  <c r="N5170" i="2"/>
  <c r="D5171" i="2" s="1"/>
  <c r="A5170" i="2"/>
  <c r="L8114" i="2"/>
  <c r="K8114" i="2"/>
  <c r="E8114" i="2"/>
  <c r="F8113" i="2"/>
  <c r="G8113" i="2"/>
  <c r="C8115" i="2"/>
  <c r="H5171" i="2" l="1"/>
  <c r="L8115" i="2"/>
  <c r="K8115" i="2"/>
  <c r="E8115" i="2"/>
  <c r="G8114" i="2"/>
  <c r="F8114" i="2"/>
  <c r="C8116" i="2"/>
  <c r="I5171" i="2" l="1"/>
  <c r="M5171" i="2" s="1"/>
  <c r="N5171" i="2"/>
  <c r="D5172" i="2" s="1"/>
  <c r="A5171" i="2"/>
  <c r="L8116" i="2"/>
  <c r="K8116" i="2"/>
  <c r="E8116" i="2"/>
  <c r="F8115" i="2"/>
  <c r="G8115" i="2"/>
  <c r="C8117" i="2"/>
  <c r="H5172" i="2" l="1"/>
  <c r="L8117" i="2"/>
  <c r="K8117" i="2"/>
  <c r="E8117" i="2"/>
  <c r="F8116" i="2"/>
  <c r="G8116" i="2"/>
  <c r="C8118" i="2"/>
  <c r="A5172" i="2" l="1"/>
  <c r="L5172" i="2"/>
  <c r="I5172" i="2"/>
  <c r="M5172" i="2" s="1"/>
  <c r="N5172" i="2"/>
  <c r="D5173" i="2" s="1"/>
  <c r="L8118" i="2"/>
  <c r="K8118" i="2"/>
  <c r="E8118" i="2"/>
  <c r="G8117" i="2"/>
  <c r="F8117" i="2"/>
  <c r="C8119" i="2"/>
  <c r="H5173" i="2" l="1"/>
  <c r="L5173" i="2" s="1"/>
  <c r="L8119" i="2"/>
  <c r="E8119" i="2"/>
  <c r="K8119" i="2"/>
  <c r="F8118" i="2"/>
  <c r="G8118" i="2"/>
  <c r="C8120" i="2"/>
  <c r="I5173" i="2" l="1"/>
  <c r="M5173" i="2" s="1"/>
  <c r="N5173" i="2"/>
  <c r="D5174" i="2" s="1"/>
  <c r="A5173" i="2"/>
  <c r="L8120" i="2"/>
  <c r="E8120" i="2"/>
  <c r="K8120" i="2"/>
  <c r="F8119" i="2"/>
  <c r="G8119" i="2"/>
  <c r="C8121" i="2"/>
  <c r="H5174" i="2" l="1"/>
  <c r="A5174" i="2" s="1"/>
  <c r="L8121" i="2"/>
  <c r="L5388" i="2"/>
  <c r="E8121" i="2"/>
  <c r="K8121" i="2"/>
  <c r="F8120" i="2"/>
  <c r="G8120" i="2"/>
  <c r="C8122" i="2"/>
  <c r="I5174" i="2" l="1"/>
  <c r="M5174" i="2" s="1"/>
  <c r="L5174" i="2"/>
  <c r="N5174" i="2"/>
  <c r="D5175" i="2" s="1"/>
  <c r="L8122" i="2"/>
  <c r="K8122" i="2"/>
  <c r="E8122" i="2"/>
  <c r="F8121" i="2"/>
  <c r="G8121" i="2"/>
  <c r="C8123" i="2"/>
  <c r="H5175" i="2" l="1"/>
  <c r="I5175" i="2" s="1"/>
  <c r="M5175" i="2" s="1"/>
  <c r="L8123" i="2"/>
  <c r="K8123" i="2"/>
  <c r="E8123" i="2"/>
  <c r="F8122" i="2"/>
  <c r="G8122" i="2"/>
  <c r="C8124" i="2"/>
  <c r="A5175" i="2" l="1"/>
  <c r="N5175" i="2"/>
  <c r="D5176" i="2" s="1"/>
  <c r="E5176" i="2" s="1"/>
  <c r="E8124" i="2"/>
  <c r="K8124" i="2"/>
  <c r="G8123" i="2"/>
  <c r="F8123" i="2"/>
  <c r="C8125" i="2"/>
  <c r="H5176" i="2" l="1"/>
  <c r="F5176" i="2"/>
  <c r="G5176" i="2"/>
  <c r="E8125" i="2"/>
  <c r="K8125" i="2"/>
  <c r="F8124" i="2"/>
  <c r="G8124" i="2"/>
  <c r="C8126" i="2"/>
  <c r="I5176" i="2" l="1"/>
  <c r="M5176" i="2" s="1"/>
  <c r="N5176" i="2"/>
  <c r="D5177" i="2" s="1"/>
  <c r="A5176" i="2"/>
  <c r="K8126" i="2"/>
  <c r="E8126" i="2"/>
  <c r="F8125" i="2"/>
  <c r="G8125" i="2"/>
  <c r="C8127" i="2"/>
  <c r="H5177" i="2" l="1"/>
  <c r="E5178" i="2"/>
  <c r="K8127" i="2"/>
  <c r="G8126" i="2"/>
  <c r="F8126" i="2"/>
  <c r="C8128" i="2"/>
  <c r="I5177" i="2" l="1"/>
  <c r="M5177" i="2" s="1"/>
  <c r="N5177" i="2"/>
  <c r="D5178" i="2" s="1"/>
  <c r="A5177" i="2"/>
  <c r="F5178" i="2"/>
  <c r="G5178" i="2"/>
  <c r="L8128" i="2"/>
  <c r="K8128" i="2"/>
  <c r="C8129" i="2"/>
  <c r="H5178" i="2" l="1"/>
  <c r="A5178" i="2" s="1"/>
  <c r="L8129" i="2"/>
  <c r="K8129" i="2"/>
  <c r="C8130" i="2"/>
  <c r="I5178" i="2" l="1"/>
  <c r="M5178" i="2" s="1"/>
  <c r="N5178" i="2"/>
  <c r="D5179" i="2" s="1"/>
  <c r="L8130" i="2"/>
  <c r="K8130" i="2"/>
  <c r="C8131" i="2"/>
  <c r="H5179" i="2" l="1"/>
  <c r="L8131" i="2"/>
  <c r="K8131" i="2"/>
  <c r="E8131" i="2"/>
  <c r="C8132" i="2"/>
  <c r="I5179" i="2" l="1"/>
  <c r="M5179" i="2" s="1"/>
  <c r="N5179" i="2"/>
  <c r="A5179" i="2"/>
  <c r="L8132" i="2"/>
  <c r="E5392" i="2"/>
  <c r="K8132" i="2"/>
  <c r="E8132" i="2"/>
  <c r="F8131" i="2"/>
  <c r="G8131" i="2"/>
  <c r="C8133" i="2"/>
  <c r="H5180" i="2" l="1"/>
  <c r="D5180" i="2"/>
  <c r="L8133" i="2"/>
  <c r="G5392" i="2"/>
  <c r="F5392" i="2"/>
  <c r="K8133" i="2"/>
  <c r="E8133" i="2"/>
  <c r="G8132" i="2"/>
  <c r="F8132" i="2"/>
  <c r="C8134" i="2"/>
  <c r="A5180" i="2" l="1"/>
  <c r="I5180" i="2"/>
  <c r="M5180" i="2" s="1"/>
  <c r="N5180" i="2"/>
  <c r="D5181" i="2" s="1"/>
  <c r="L8134" i="2"/>
  <c r="K8134" i="2"/>
  <c r="E8134" i="2"/>
  <c r="F8133" i="2"/>
  <c r="G8133" i="2"/>
  <c r="C8135" i="2"/>
  <c r="H5181" i="2" l="1"/>
  <c r="A5181" i="2" s="1"/>
  <c r="L8135" i="2"/>
  <c r="K8135" i="2"/>
  <c r="E8135" i="2"/>
  <c r="F8134" i="2"/>
  <c r="G8134" i="2"/>
  <c r="C8136" i="2"/>
  <c r="N5181" i="2" l="1"/>
  <c r="I5181" i="2"/>
  <c r="M5181" i="2" s="1"/>
  <c r="H5182" i="2" s="1"/>
  <c r="D5182" i="2"/>
  <c r="L8136" i="2"/>
  <c r="K8136" i="2"/>
  <c r="E8136" i="2"/>
  <c r="F8135" i="2"/>
  <c r="G8135" i="2"/>
  <c r="C8137" i="2"/>
  <c r="I5182" i="2" l="1"/>
  <c r="M5182" i="2" s="1"/>
  <c r="N5182" i="2"/>
  <c r="A5182" i="2"/>
  <c r="D5183" i="2"/>
  <c r="L8137" i="2"/>
  <c r="E5297" i="2"/>
  <c r="E8137" i="2"/>
  <c r="K8137" i="2"/>
  <c r="F8136" i="2"/>
  <c r="G8136" i="2"/>
  <c r="C8138" i="2"/>
  <c r="H5183" i="2" l="1"/>
  <c r="I5183" i="2" s="1"/>
  <c r="M5183" i="2" s="1"/>
  <c r="N5183" i="2"/>
  <c r="L8138" i="2"/>
  <c r="G5297" i="2"/>
  <c r="F5297" i="2"/>
  <c r="E8138" i="2"/>
  <c r="K8138" i="2"/>
  <c r="F8137" i="2"/>
  <c r="G8137" i="2"/>
  <c r="C8139" i="2"/>
  <c r="A5183" i="2" l="1"/>
  <c r="D5184" i="2"/>
  <c r="H5184" i="2"/>
  <c r="L8139" i="2"/>
  <c r="E8139" i="2"/>
  <c r="K8139" i="2"/>
  <c r="F8138" i="2"/>
  <c r="G8138" i="2"/>
  <c r="C8140" i="2"/>
  <c r="N5184" i="2" l="1"/>
  <c r="D5185" i="2" s="1"/>
  <c r="I5184" i="2"/>
  <c r="M5184" i="2" s="1"/>
  <c r="H5185" i="2" s="1"/>
  <c r="A5184" i="2"/>
  <c r="L8140" i="2"/>
  <c r="E8140" i="2"/>
  <c r="K8140" i="2"/>
  <c r="F8139" i="2"/>
  <c r="G8139" i="2"/>
  <c r="C8141" i="2"/>
  <c r="A5185" i="2" l="1"/>
  <c r="N5185" i="2"/>
  <c r="D5186" i="2" s="1"/>
  <c r="I5185" i="2"/>
  <c r="M5185" i="2" s="1"/>
  <c r="L8141" i="2"/>
  <c r="E8141" i="2"/>
  <c r="K8141" i="2"/>
  <c r="F8140" i="2"/>
  <c r="G8140" i="2"/>
  <c r="C8142" i="2"/>
  <c r="H5186" i="2" l="1"/>
  <c r="A5186" i="2" s="1"/>
  <c r="L8142" i="2"/>
  <c r="E8142" i="2"/>
  <c r="K8142" i="2"/>
  <c r="F8141" i="2"/>
  <c r="G8141" i="2"/>
  <c r="C8143" i="2"/>
  <c r="I5186" i="2" l="1"/>
  <c r="M5186" i="2" s="1"/>
  <c r="N5186" i="2"/>
  <c r="D5187" i="2" s="1"/>
  <c r="L8143" i="2"/>
  <c r="K8143" i="2"/>
  <c r="E8143" i="2"/>
  <c r="F8142" i="2"/>
  <c r="G8142" i="2"/>
  <c r="C8144" i="2"/>
  <c r="H5187" i="2" l="1"/>
  <c r="N5187" i="2" s="1"/>
  <c r="D5188" i="2" s="1"/>
  <c r="I5187" i="2"/>
  <c r="M5187" i="2" s="1"/>
  <c r="L8144" i="2"/>
  <c r="K8144" i="2"/>
  <c r="E8144" i="2"/>
  <c r="F8143" i="2"/>
  <c r="G8143" i="2"/>
  <c r="C8145" i="2"/>
  <c r="H5188" i="2" l="1"/>
  <c r="N5188" i="2" s="1"/>
  <c r="D5189" i="2" s="1"/>
  <c r="A5187" i="2"/>
  <c r="A5188" i="2"/>
  <c r="I5188" i="2"/>
  <c r="M5188" i="2" s="1"/>
  <c r="H5189" i="2" s="1"/>
  <c r="N5189" i="2" s="1"/>
  <c r="D5190" i="2" s="1"/>
  <c r="L8145" i="2"/>
  <c r="K8145" i="2"/>
  <c r="E8145" i="2"/>
  <c r="G8144" i="2"/>
  <c r="F8144" i="2"/>
  <c r="C8146" i="2"/>
  <c r="A5189" i="2" l="1"/>
  <c r="I5189" i="2"/>
  <c r="M5189" i="2" s="1"/>
  <c r="H5190" i="2" s="1"/>
  <c r="A5190" i="2" s="1"/>
  <c r="L8146" i="2"/>
  <c r="K8146" i="2"/>
  <c r="E8146" i="2"/>
  <c r="F8145" i="2"/>
  <c r="G8145" i="2"/>
  <c r="C8147" i="2"/>
  <c r="N5190" i="2" l="1"/>
  <c r="D5191" i="2" s="1"/>
  <c r="I5190" i="2"/>
  <c r="M5190" i="2" s="1"/>
  <c r="L8147" i="2"/>
  <c r="K8147" i="2"/>
  <c r="E8147" i="2"/>
  <c r="F8146" i="2"/>
  <c r="G8146" i="2"/>
  <c r="C8148" i="2"/>
  <c r="H5191" i="2" l="1"/>
  <c r="I5191" i="2" s="1"/>
  <c r="M5191" i="2" s="1"/>
  <c r="A5191" i="2"/>
  <c r="L8148" i="2"/>
  <c r="K8148" i="2"/>
  <c r="E8148" i="2"/>
  <c r="G8147" i="2"/>
  <c r="F8147" i="2"/>
  <c r="C8149" i="2"/>
  <c r="N5191" i="2" l="1"/>
  <c r="D5192" i="2" s="1"/>
  <c r="L8149" i="2"/>
  <c r="E8149" i="2"/>
  <c r="K8149" i="2"/>
  <c r="F8148" i="2"/>
  <c r="G8148" i="2"/>
  <c r="C8150" i="2"/>
  <c r="H5192" i="2" l="1"/>
  <c r="I5192" i="2" s="1"/>
  <c r="M5192" i="2" s="1"/>
  <c r="A5192" i="2"/>
  <c r="L8150" i="2"/>
  <c r="E8150" i="2"/>
  <c r="K8150" i="2"/>
  <c r="F8149" i="2"/>
  <c r="G8149" i="2"/>
  <c r="C8151" i="2"/>
  <c r="N5192" i="2" l="1"/>
  <c r="D5193" i="2" s="1"/>
  <c r="H5193" i="2"/>
  <c r="L8151" i="2"/>
  <c r="E8151" i="2"/>
  <c r="K8151" i="2"/>
  <c r="F8150" i="2"/>
  <c r="G8150" i="2"/>
  <c r="C8152" i="2"/>
  <c r="N5193" i="2" l="1"/>
  <c r="D5194" i="2" s="1"/>
  <c r="I5193" i="2"/>
  <c r="M5193" i="2" s="1"/>
  <c r="A5193" i="2"/>
  <c r="L8152" i="2"/>
  <c r="E8152" i="2"/>
  <c r="K8152" i="2"/>
  <c r="F8151" i="2"/>
  <c r="G8151" i="2"/>
  <c r="C8153" i="2"/>
  <c r="H5194" i="2" l="1"/>
  <c r="I5194" i="2" s="1"/>
  <c r="M5194" i="2" s="1"/>
  <c r="L8153" i="2"/>
  <c r="E8153" i="2"/>
  <c r="K8153" i="2"/>
  <c r="F8152" i="2"/>
  <c r="G8152" i="2"/>
  <c r="C8154" i="2"/>
  <c r="A5194" i="2" l="1"/>
  <c r="N5194" i="2"/>
  <c r="D5195" i="2" s="1"/>
  <c r="E8154" i="2"/>
  <c r="K8154" i="2"/>
  <c r="F8153" i="2"/>
  <c r="G8153" i="2"/>
  <c r="C8155" i="2"/>
  <c r="H5195" i="2" l="1"/>
  <c r="I5195" i="2" s="1"/>
  <c r="M5195" i="2" s="1"/>
  <c r="N5195" i="2"/>
  <c r="D5196" i="2" s="1"/>
  <c r="A5195" i="2"/>
  <c r="K8155" i="2"/>
  <c r="E8155" i="2"/>
  <c r="F8154" i="2"/>
  <c r="G8154" i="2"/>
  <c r="C8156" i="2"/>
  <c r="H5196" i="2" l="1"/>
  <c r="K8156" i="2"/>
  <c r="E8156" i="2"/>
  <c r="F8155" i="2"/>
  <c r="G8155" i="2"/>
  <c r="C8157" i="2"/>
  <c r="N5196" i="2" l="1"/>
  <c r="D5197" i="2" s="1"/>
  <c r="I5196" i="2"/>
  <c r="M5196" i="2" s="1"/>
  <c r="A5196" i="2"/>
  <c r="K8157" i="2"/>
  <c r="G8156" i="2"/>
  <c r="F8156" i="2"/>
  <c r="C8158" i="2"/>
  <c r="H5197" i="2" l="1"/>
  <c r="I5197" i="2" s="1"/>
  <c r="M5197" i="2" s="1"/>
  <c r="L8158" i="2"/>
  <c r="K8158" i="2"/>
  <c r="C8159" i="2"/>
  <c r="A5197" i="2" l="1"/>
  <c r="N5197" i="2"/>
  <c r="D5198" i="2" s="1"/>
  <c r="L8159" i="2"/>
  <c r="K8159" i="2"/>
  <c r="C8160" i="2"/>
  <c r="H5198" i="2" l="1"/>
  <c r="N5198" i="2" s="1"/>
  <c r="D5199" i="2" s="1"/>
  <c r="A5198" i="2"/>
  <c r="L8160" i="2"/>
  <c r="L5418" i="2"/>
  <c r="K8160" i="2"/>
  <c r="C8161" i="2"/>
  <c r="I5198" i="2" l="1"/>
  <c r="M5198" i="2" s="1"/>
  <c r="H5199" i="2"/>
  <c r="I5199" i="2" s="1"/>
  <c r="M5199" i="2" s="1"/>
  <c r="L8161" i="2"/>
  <c r="K8161" i="2"/>
  <c r="C8162" i="2"/>
  <c r="A5199" i="2" l="1"/>
  <c r="N5199" i="2"/>
  <c r="D5200" i="2" s="1"/>
  <c r="L8162" i="2"/>
  <c r="K8162" i="2"/>
  <c r="E8162" i="2"/>
  <c r="C8163" i="2"/>
  <c r="H5200" i="2" l="1"/>
  <c r="I5200" i="2" s="1"/>
  <c r="M5200" i="2" s="1"/>
  <c r="N5200" i="2"/>
  <c r="D5201" i="2" s="1"/>
  <c r="A5200" i="2"/>
  <c r="L8163" i="2"/>
  <c r="K8163" i="2"/>
  <c r="E8163" i="2"/>
  <c r="F8162" i="2"/>
  <c r="G8162" i="2"/>
  <c r="C8164" i="2"/>
  <c r="H5201" i="2" l="1"/>
  <c r="L8164" i="2"/>
  <c r="E5422" i="2"/>
  <c r="K8164" i="2"/>
  <c r="E8164" i="2"/>
  <c r="G8163" i="2"/>
  <c r="F8163" i="2"/>
  <c r="C8165" i="2"/>
  <c r="I5201" i="2" l="1"/>
  <c r="M5201" i="2" s="1"/>
  <c r="N5201" i="2"/>
  <c r="D5202" i="2" s="1"/>
  <c r="A5201" i="2"/>
  <c r="L8165" i="2"/>
  <c r="L5419" i="2"/>
  <c r="G5422" i="2"/>
  <c r="F5422" i="2"/>
  <c r="K8165" i="2"/>
  <c r="E8165" i="2"/>
  <c r="F8164" i="2"/>
  <c r="G8164" i="2"/>
  <c r="C8166" i="2"/>
  <c r="H5202" i="2" l="1"/>
  <c r="L8166" i="2"/>
  <c r="K8166" i="2"/>
  <c r="E8166" i="2"/>
  <c r="F8165" i="2"/>
  <c r="G8165" i="2"/>
  <c r="C8167" i="2"/>
  <c r="N5202" i="2" l="1"/>
  <c r="D5203" i="2" s="1"/>
  <c r="I5202" i="2"/>
  <c r="M5202" i="2" s="1"/>
  <c r="A5202" i="2"/>
  <c r="L8167" i="2"/>
  <c r="K8167" i="2"/>
  <c r="E8167" i="2"/>
  <c r="F8166" i="2"/>
  <c r="G8166" i="2"/>
  <c r="C8168" i="2"/>
  <c r="H5203" i="2" l="1"/>
  <c r="L5203" i="2" s="1"/>
  <c r="L8168" i="2"/>
  <c r="E8168" i="2"/>
  <c r="K8168" i="2"/>
  <c r="F8167" i="2"/>
  <c r="G8167" i="2"/>
  <c r="C8169" i="2"/>
  <c r="I5203" i="2" l="1"/>
  <c r="M5203" i="2" s="1"/>
  <c r="A5203" i="2"/>
  <c r="N5203" i="2"/>
  <c r="D5204" i="2" s="1"/>
  <c r="L8169" i="2"/>
  <c r="E8169" i="2"/>
  <c r="K8169" i="2"/>
  <c r="F8168" i="2"/>
  <c r="G8168" i="2"/>
  <c r="C8170" i="2"/>
  <c r="H5204" i="2" l="1"/>
  <c r="I5204" i="2" s="1"/>
  <c r="M5204" i="2" s="1"/>
  <c r="L8170" i="2"/>
  <c r="E8170" i="2"/>
  <c r="K8170" i="2"/>
  <c r="F8169" i="2"/>
  <c r="G8169" i="2"/>
  <c r="C8171" i="2"/>
  <c r="N5204" i="2" l="1"/>
  <c r="D5205" i="2" s="1"/>
  <c r="A5204" i="2"/>
  <c r="H5205" i="2"/>
  <c r="I5205" i="2" s="1"/>
  <c r="M5205" i="2" s="1"/>
  <c r="L5205" i="2"/>
  <c r="A5205" i="2"/>
  <c r="L8171" i="2"/>
  <c r="E8171" i="2"/>
  <c r="K8171" i="2"/>
  <c r="F8170" i="2"/>
  <c r="G8170" i="2"/>
  <c r="C8172" i="2"/>
  <c r="N5205" i="2" l="1"/>
  <c r="D5206" i="2" s="1"/>
  <c r="H5206" i="2"/>
  <c r="N5206" i="2" s="1"/>
  <c r="D5207" i="2" s="1"/>
  <c r="E5207" i="2" s="1"/>
  <c r="A5206" i="2"/>
  <c r="L8172" i="2"/>
  <c r="L5324" i="2"/>
  <c r="E8172" i="2"/>
  <c r="K8172" i="2"/>
  <c r="G8171" i="2"/>
  <c r="F8171" i="2"/>
  <c r="C8173" i="2"/>
  <c r="I5206" i="2" l="1"/>
  <c r="M5206" i="2" s="1"/>
  <c r="F5207" i="2"/>
  <c r="G5207" i="2"/>
  <c r="H5207" i="2"/>
  <c r="I5207" i="2" s="1"/>
  <c r="M5207" i="2" s="1"/>
  <c r="L8173" i="2"/>
  <c r="E8173" i="2"/>
  <c r="K8173" i="2"/>
  <c r="F8172" i="2"/>
  <c r="G8172" i="2"/>
  <c r="C8174" i="2"/>
  <c r="A5207" i="2" l="1"/>
  <c r="N5207" i="2"/>
  <c r="D5208" i="2" s="1"/>
  <c r="E5208" i="2"/>
  <c r="L8174" i="2"/>
  <c r="K8174" i="2"/>
  <c r="E8174" i="2"/>
  <c r="F8173" i="2"/>
  <c r="G8173" i="2"/>
  <c r="C8175" i="2"/>
  <c r="H5208" i="2" l="1"/>
  <c r="I5208" i="2"/>
  <c r="M5208" i="2" s="1"/>
  <c r="N5208" i="2"/>
  <c r="A5208" i="2"/>
  <c r="G5208" i="2"/>
  <c r="F5208" i="2"/>
  <c r="L8175" i="2"/>
  <c r="K8175" i="2"/>
  <c r="E8175" i="2"/>
  <c r="F8174" i="2"/>
  <c r="G8174" i="2"/>
  <c r="C8176" i="2"/>
  <c r="H5209" i="2" l="1"/>
  <c r="N5209" i="2" s="1"/>
  <c r="D5210" i="2" s="1"/>
  <c r="D5209" i="2"/>
  <c r="A5209" i="2"/>
  <c r="L8176" i="2"/>
  <c r="K8176" i="2"/>
  <c r="E8176" i="2"/>
  <c r="G8175" i="2"/>
  <c r="F8175" i="2"/>
  <c r="C8177" i="2"/>
  <c r="I5209" i="2" l="1"/>
  <c r="M5209" i="2" s="1"/>
  <c r="H5210" i="2"/>
  <c r="I5210" i="2" s="1"/>
  <c r="M5210" i="2" s="1"/>
  <c r="L8177" i="2"/>
  <c r="K8177" i="2"/>
  <c r="E8177" i="2"/>
  <c r="F8176" i="2"/>
  <c r="G8176" i="2"/>
  <c r="C8178" i="2"/>
  <c r="A5210" i="2" l="1"/>
  <c r="N5210" i="2"/>
  <c r="D5211" i="2" s="1"/>
  <c r="L8178" i="2"/>
  <c r="K8178" i="2"/>
  <c r="E8178" i="2"/>
  <c r="F8177" i="2"/>
  <c r="G8177" i="2"/>
  <c r="C8179" i="2"/>
  <c r="H5211" i="2" l="1"/>
  <c r="I5211" i="2" s="1"/>
  <c r="M5211" i="2" s="1"/>
  <c r="L8179" i="2"/>
  <c r="K8179" i="2"/>
  <c r="E8179" i="2"/>
  <c r="F8178" i="2"/>
  <c r="G8178" i="2"/>
  <c r="C8180" i="2"/>
  <c r="A5211" i="2" l="1"/>
  <c r="N5211" i="2"/>
  <c r="D5212" i="2" s="1"/>
  <c r="H5212" i="2"/>
  <c r="L8180" i="2"/>
  <c r="E8180" i="2"/>
  <c r="K8180" i="2"/>
  <c r="F8179" i="2"/>
  <c r="G8179" i="2"/>
  <c r="C8181" i="2"/>
  <c r="N5212" i="2" l="1"/>
  <c r="D5213" i="2" s="1"/>
  <c r="I5212" i="2"/>
  <c r="M5212" i="2" s="1"/>
  <c r="A5212" i="2"/>
  <c r="L8181" i="2"/>
  <c r="E8181" i="2"/>
  <c r="K8181" i="2"/>
  <c r="F8180" i="2"/>
  <c r="G8180" i="2"/>
  <c r="C8182" i="2"/>
  <c r="H5213" i="2" l="1"/>
  <c r="I5213" i="2" s="1"/>
  <c r="M5213" i="2" s="1"/>
  <c r="L8182" i="2"/>
  <c r="E8182" i="2"/>
  <c r="K8182" i="2"/>
  <c r="F8181" i="2"/>
  <c r="G8181" i="2"/>
  <c r="C8183" i="2"/>
  <c r="A5213" i="2" l="1"/>
  <c r="N5213" i="2"/>
  <c r="D5214" i="2" s="1"/>
  <c r="L8183" i="2"/>
  <c r="E8183" i="2"/>
  <c r="K8183" i="2"/>
  <c r="F8182" i="2"/>
  <c r="G8182" i="2"/>
  <c r="C8184" i="2"/>
  <c r="H5214" i="2" l="1"/>
  <c r="N5214" i="2" s="1"/>
  <c r="D5215" i="2" s="1"/>
  <c r="E8184" i="2"/>
  <c r="K8184" i="2"/>
  <c r="F8183" i="2"/>
  <c r="G8183" i="2"/>
  <c r="C8185" i="2"/>
  <c r="A5214" i="2" l="1"/>
  <c r="I5214" i="2"/>
  <c r="M5214" i="2" s="1"/>
  <c r="H5215" i="2"/>
  <c r="I5215" i="2" s="1"/>
  <c r="M5215" i="2" s="1"/>
  <c r="E8185" i="2"/>
  <c r="K8185" i="2"/>
  <c r="F8184" i="2"/>
  <c r="G8184" i="2"/>
  <c r="C8186" i="2"/>
  <c r="A5215" i="2" l="1"/>
  <c r="N5215" i="2"/>
  <c r="D5216" i="2" s="1"/>
  <c r="K8186" i="2"/>
  <c r="E8186" i="2"/>
  <c r="F8185" i="2"/>
  <c r="G8185" i="2"/>
  <c r="C8187" i="2"/>
  <c r="H5216" i="2" l="1"/>
  <c r="I5216" i="2" s="1"/>
  <c r="M5216" i="2" s="1"/>
  <c r="K8187" i="2"/>
  <c r="E8187" i="2"/>
  <c r="F8186" i="2"/>
  <c r="G8186" i="2"/>
  <c r="C8188" i="2"/>
  <c r="A5216" i="2" l="1"/>
  <c r="N5216" i="2"/>
  <c r="K8188" i="2"/>
  <c r="G8187" i="2"/>
  <c r="F8187" i="2"/>
  <c r="C8189" i="2"/>
  <c r="D5217" i="2" l="1"/>
  <c r="H5217" i="2"/>
  <c r="L8189" i="2"/>
  <c r="K8189" i="2"/>
  <c r="C8190" i="2"/>
  <c r="I5217" i="2" l="1"/>
  <c r="M5217" i="2" s="1"/>
  <c r="N5217" i="2"/>
  <c r="D5218" i="2" s="1"/>
  <c r="A5217" i="2"/>
  <c r="L8190" i="2"/>
  <c r="K8190" i="2"/>
  <c r="C8191" i="2"/>
  <c r="H5218" i="2" l="1"/>
  <c r="L8191" i="2"/>
  <c r="K8191" i="2"/>
  <c r="C8192" i="2"/>
  <c r="I5218" i="2" l="1"/>
  <c r="M5218" i="2" s="1"/>
  <c r="N5218" i="2"/>
  <c r="D5219" i="2" s="1"/>
  <c r="A5218" i="2"/>
  <c r="L8192" i="2"/>
  <c r="K8192" i="2"/>
  <c r="E8192" i="2"/>
  <c r="C8193" i="2"/>
  <c r="H5219" i="2" l="1"/>
  <c r="L8193" i="2"/>
  <c r="K8193" i="2"/>
  <c r="E8193" i="2"/>
  <c r="F8192" i="2"/>
  <c r="G8192" i="2"/>
  <c r="C8194" i="2"/>
  <c r="I5219" i="2" l="1"/>
  <c r="M5219" i="2" s="1"/>
  <c r="N5219" i="2"/>
  <c r="D5220" i="2" s="1"/>
  <c r="A5219" i="2"/>
  <c r="L8194" i="2"/>
  <c r="K8194" i="2"/>
  <c r="E8194" i="2"/>
  <c r="G8193" i="2"/>
  <c r="F8193" i="2"/>
  <c r="C8195" i="2"/>
  <c r="H5220" i="2" l="1"/>
  <c r="E5330" i="2"/>
  <c r="F5330" i="2" s="1"/>
  <c r="G5330" i="2" s="1"/>
  <c r="L8195" i="2"/>
  <c r="K8195" i="2"/>
  <c r="E8195" i="2"/>
  <c r="F8194" i="2"/>
  <c r="G8194" i="2"/>
  <c r="C8196" i="2"/>
  <c r="N5220" i="2" l="1"/>
  <c r="D5221" i="2" s="1"/>
  <c r="I5220" i="2"/>
  <c r="M5220" i="2" s="1"/>
  <c r="H5221" i="2" s="1"/>
  <c r="A5220" i="2"/>
  <c r="L8196" i="2"/>
  <c r="K8196" i="2"/>
  <c r="E8196" i="2"/>
  <c r="F8195" i="2"/>
  <c r="G8195" i="2"/>
  <c r="C8197" i="2"/>
  <c r="I5221" i="2" l="1"/>
  <c r="M5221" i="2" s="1"/>
  <c r="N5221" i="2"/>
  <c r="D5222" i="2" s="1"/>
  <c r="A5221" i="2"/>
  <c r="L8197" i="2"/>
  <c r="K8197" i="2"/>
  <c r="E8197" i="2"/>
  <c r="F8196" i="2"/>
  <c r="G8196" i="2"/>
  <c r="C8198" i="2"/>
  <c r="H5222" i="2" l="1"/>
  <c r="L8198" i="2"/>
  <c r="E8198" i="2"/>
  <c r="K8198" i="2"/>
  <c r="F8197" i="2"/>
  <c r="G8197" i="2"/>
  <c r="C8199" i="2"/>
  <c r="I5222" i="2" l="1"/>
  <c r="M5222" i="2" s="1"/>
  <c r="A5222" i="2"/>
  <c r="N5222" i="2"/>
  <c r="D5223" i="2" s="1"/>
  <c r="L8199" i="2"/>
  <c r="E8199" i="2"/>
  <c r="K8199" i="2"/>
  <c r="F8198" i="2"/>
  <c r="G8198" i="2"/>
  <c r="C8200" i="2"/>
  <c r="H5223" i="2" l="1"/>
  <c r="L8200" i="2"/>
  <c r="E8200" i="2"/>
  <c r="K8200" i="2"/>
  <c r="F8199" i="2"/>
  <c r="G8199" i="2"/>
  <c r="C8201" i="2"/>
  <c r="N5223" i="2" l="1"/>
  <c r="D5224" i="2" s="1"/>
  <c r="A5223" i="2"/>
  <c r="I5223" i="2"/>
  <c r="M5223" i="2" s="1"/>
  <c r="H5224" i="2" s="1"/>
  <c r="L8201" i="2"/>
  <c r="E8201" i="2"/>
  <c r="K8201" i="2"/>
  <c r="F8200" i="2"/>
  <c r="G8200" i="2"/>
  <c r="C8202" i="2"/>
  <c r="A5224" i="2" l="1"/>
  <c r="I5224" i="2"/>
  <c r="M5224" i="2" s="1"/>
  <c r="N5224" i="2"/>
  <c r="D5225" i="2" s="1"/>
  <c r="L8202" i="2"/>
  <c r="E8202" i="2"/>
  <c r="K8202" i="2"/>
  <c r="F8201" i="2"/>
  <c r="G8201" i="2"/>
  <c r="C8203" i="2"/>
  <c r="H5225" i="2" l="1"/>
  <c r="A5225" i="2" s="1"/>
  <c r="L8203" i="2"/>
  <c r="L5449" i="2"/>
  <c r="E8203" i="2"/>
  <c r="K8203" i="2"/>
  <c r="F8202" i="2"/>
  <c r="G8202" i="2"/>
  <c r="C8204" i="2"/>
  <c r="N5225" i="2" l="1"/>
  <c r="D5226" i="2" s="1"/>
  <c r="I5225" i="2"/>
  <c r="M5225" i="2" s="1"/>
  <c r="H5226" i="2"/>
  <c r="L8204" i="2"/>
  <c r="K8204" i="2"/>
  <c r="E8204" i="2"/>
  <c r="F8203" i="2"/>
  <c r="G8203" i="2"/>
  <c r="C8205" i="2"/>
  <c r="I5226" i="2" l="1"/>
  <c r="M5226" i="2" s="1"/>
  <c r="N5226" i="2"/>
  <c r="D5227" i="2" s="1"/>
  <c r="A5226" i="2"/>
  <c r="L8205" i="2"/>
  <c r="K8205" i="2"/>
  <c r="E8205" i="2"/>
  <c r="F8204" i="2"/>
  <c r="G8204" i="2"/>
  <c r="C8206" i="2"/>
  <c r="H5227" i="2" l="1"/>
  <c r="L8206" i="2"/>
  <c r="K8206" i="2"/>
  <c r="E8206" i="2"/>
  <c r="G8205" i="2"/>
  <c r="F8205" i="2"/>
  <c r="C8207" i="2"/>
  <c r="I5227" i="2" l="1"/>
  <c r="M5227" i="2" s="1"/>
  <c r="N5227" i="2"/>
  <c r="D5228" i="2" s="1"/>
  <c r="A5227" i="2"/>
  <c r="L8207" i="2"/>
  <c r="K8207" i="2"/>
  <c r="E8207" i="2"/>
  <c r="F8206" i="2"/>
  <c r="G8206" i="2"/>
  <c r="C8208" i="2"/>
  <c r="H5228" i="2" l="1"/>
  <c r="L8208" i="2"/>
  <c r="E5453" i="2"/>
  <c r="K8208" i="2"/>
  <c r="E8208" i="2"/>
  <c r="F8207" i="2"/>
  <c r="G8207" i="2"/>
  <c r="C8209" i="2"/>
  <c r="N5228" i="2" l="1"/>
  <c r="D5229" i="2" s="1"/>
  <c r="I5228" i="2"/>
  <c r="M5228" i="2" s="1"/>
  <c r="A5228" i="2"/>
  <c r="L8209" i="2"/>
  <c r="G5453" i="2"/>
  <c r="F5453" i="2"/>
  <c r="K8209" i="2"/>
  <c r="E8209" i="2"/>
  <c r="F8208" i="2"/>
  <c r="G8208" i="2"/>
  <c r="C8210" i="2"/>
  <c r="H5229" i="2" l="1"/>
  <c r="I5229" i="2" s="1"/>
  <c r="M5229" i="2" s="1"/>
  <c r="L8210" i="2"/>
  <c r="E8210" i="2"/>
  <c r="K8210" i="2"/>
  <c r="G8209" i="2"/>
  <c r="F8209" i="2"/>
  <c r="C8211" i="2"/>
  <c r="A5229" i="2" l="1"/>
  <c r="N5229" i="2"/>
  <c r="D5230" i="2" s="1"/>
  <c r="L8211" i="2"/>
  <c r="E8211" i="2"/>
  <c r="K8211" i="2"/>
  <c r="G8210" i="2"/>
  <c r="F8210" i="2"/>
  <c r="C8212" i="2"/>
  <c r="H5230" i="2" l="1"/>
  <c r="N5230" i="2" s="1"/>
  <c r="D5231" i="2" s="1"/>
  <c r="A5230" i="2"/>
  <c r="L8212" i="2"/>
  <c r="E8212" i="2"/>
  <c r="K8212" i="2"/>
  <c r="G8211" i="2"/>
  <c r="F8211" i="2"/>
  <c r="C8213" i="2"/>
  <c r="I5230" i="2" l="1"/>
  <c r="M5230" i="2" s="1"/>
  <c r="H5231" i="2"/>
  <c r="I5231" i="2" s="1"/>
  <c r="M5231" i="2" s="1"/>
  <c r="L8213" i="2"/>
  <c r="E8213" i="2"/>
  <c r="K8213" i="2"/>
  <c r="F8212" i="2"/>
  <c r="G8212" i="2"/>
  <c r="C8214" i="2"/>
  <c r="A5231" i="2" l="1"/>
  <c r="N5231" i="2"/>
  <c r="D5232" i="2" s="1"/>
  <c r="L8214" i="2"/>
  <c r="E8214" i="2"/>
  <c r="K8214" i="2"/>
  <c r="F8213" i="2"/>
  <c r="G8213" i="2"/>
  <c r="C8215" i="2"/>
  <c r="H5232" i="2" l="1"/>
  <c r="I5232" i="2" s="1"/>
  <c r="M5232" i="2" s="1"/>
  <c r="E8215" i="2"/>
  <c r="K8215" i="2"/>
  <c r="F8214" i="2"/>
  <c r="G8214" i="2"/>
  <c r="C8216" i="2"/>
  <c r="A5232" i="2" l="1"/>
  <c r="N5232" i="2"/>
  <c r="D5233" i="2" s="1"/>
  <c r="E8216" i="2"/>
  <c r="K8216" i="2"/>
  <c r="F8215" i="2"/>
  <c r="G8215" i="2"/>
  <c r="C8217" i="2"/>
  <c r="H5233" i="2" l="1"/>
  <c r="N5233" i="2"/>
  <c r="D5234" i="2" s="1"/>
  <c r="I5233" i="2"/>
  <c r="M5233" i="2" s="1"/>
  <c r="A5233" i="2"/>
  <c r="E8217" i="2"/>
  <c r="K8217" i="2"/>
  <c r="F8216" i="2"/>
  <c r="G8216" i="2"/>
  <c r="C8218" i="2"/>
  <c r="H5234" i="2" l="1"/>
  <c r="L5234" i="2" s="1"/>
  <c r="K8218" i="2"/>
  <c r="G8217" i="2"/>
  <c r="F8217" i="2"/>
  <c r="C8219" i="2"/>
  <c r="A5234" i="2" l="1"/>
  <c r="I5234" i="2"/>
  <c r="M5234" i="2" s="1"/>
  <c r="N5234" i="2"/>
  <c r="D5235" i="2" s="1"/>
  <c r="E5235" i="2" s="1"/>
  <c r="G5235" i="2" s="1"/>
  <c r="L5235" i="2"/>
  <c r="L8219" i="2"/>
  <c r="K8219" i="2"/>
  <c r="C8220" i="2"/>
  <c r="H5235" i="2" l="1"/>
  <c r="F5235" i="2"/>
  <c r="L8220" i="2"/>
  <c r="K8220" i="2"/>
  <c r="C8221" i="2"/>
  <c r="N5235" i="2" l="1"/>
  <c r="D5236" i="2" s="1"/>
  <c r="A5235" i="2"/>
  <c r="I5235" i="2"/>
  <c r="M5235" i="2" s="1"/>
  <c r="H5236" i="2"/>
  <c r="N5236" i="2" s="1"/>
  <c r="D5237" i="2" s="1"/>
  <c r="E5237" i="2" s="1"/>
  <c r="A5236" i="2"/>
  <c r="L8221" i="2"/>
  <c r="E8221" i="2"/>
  <c r="K8221" i="2"/>
  <c r="C8222" i="2"/>
  <c r="I5236" i="2" l="1"/>
  <c r="M5236" i="2" s="1"/>
  <c r="F5237" i="2"/>
  <c r="G5237" i="2"/>
  <c r="H5237" i="2"/>
  <c r="N5237" i="2" s="1"/>
  <c r="D5238" i="2" s="1"/>
  <c r="E5238" i="2" s="1"/>
  <c r="L8222" i="2"/>
  <c r="K8222" i="2"/>
  <c r="F8221" i="2"/>
  <c r="G8221" i="2"/>
  <c r="C8223" i="2"/>
  <c r="A5237" i="2" l="1"/>
  <c r="G5238" i="2"/>
  <c r="F5238" i="2"/>
  <c r="I5237" i="2"/>
  <c r="M5237" i="2" s="1"/>
  <c r="H5238" i="2" s="1"/>
  <c r="N5238" i="2" s="1"/>
  <c r="D5239" i="2" s="1"/>
  <c r="L8223" i="2"/>
  <c r="K8223" i="2"/>
  <c r="E8223" i="2"/>
  <c r="C8224" i="2"/>
  <c r="A5238" i="2" l="1"/>
  <c r="I5238" i="2"/>
  <c r="M5238" i="2" s="1"/>
  <c r="H5239" i="2" s="1"/>
  <c r="E5239" i="2"/>
  <c r="L8224" i="2"/>
  <c r="K8224" i="2"/>
  <c r="E8224" i="2"/>
  <c r="F8223" i="2"/>
  <c r="G8223" i="2"/>
  <c r="C8225" i="2"/>
  <c r="I5239" i="2" l="1"/>
  <c r="M5239" i="2" s="1"/>
  <c r="A5239" i="2"/>
  <c r="N5239" i="2"/>
  <c r="H5240" i="2" s="1"/>
  <c r="G5239" i="2"/>
  <c r="F5239" i="2"/>
  <c r="L8225" i="2"/>
  <c r="K8225" i="2"/>
  <c r="E8225" i="2"/>
  <c r="G8224" i="2"/>
  <c r="F8224" i="2"/>
  <c r="C8226" i="2"/>
  <c r="D5240" i="2" l="1"/>
  <c r="I5240" i="2"/>
  <c r="M5240" i="2" s="1"/>
  <c r="N5240" i="2"/>
  <c r="H5241" i="2" s="1"/>
  <c r="A5240" i="2"/>
  <c r="L8226" i="2"/>
  <c r="K8226" i="2"/>
  <c r="E8226" i="2"/>
  <c r="F8225" i="2"/>
  <c r="G8225" i="2"/>
  <c r="C8227" i="2"/>
  <c r="D5241" i="2" l="1"/>
  <c r="A5241" i="2" s="1"/>
  <c r="I5241" i="2"/>
  <c r="M5241" i="2" s="1"/>
  <c r="L8227" i="2"/>
  <c r="K8227" i="2"/>
  <c r="E8227" i="2"/>
  <c r="F8226" i="2"/>
  <c r="G8226" i="2"/>
  <c r="C8228" i="2"/>
  <c r="N5241" i="2" l="1"/>
  <c r="H5242" i="2" s="1"/>
  <c r="I5242" i="2" s="1"/>
  <c r="M5242" i="2" s="1"/>
  <c r="L8228" i="2"/>
  <c r="K8228" i="2"/>
  <c r="E8228" i="2"/>
  <c r="F8227" i="2"/>
  <c r="G8227" i="2"/>
  <c r="C8229" i="2"/>
  <c r="D5242" i="2" l="1"/>
  <c r="N5242" i="2"/>
  <c r="H5243" i="2" s="1"/>
  <c r="I5243" i="2" s="1"/>
  <c r="M5243" i="2" s="1"/>
  <c r="A5242" i="2"/>
  <c r="D5243" i="2"/>
  <c r="L8229" i="2"/>
  <c r="E8229" i="2"/>
  <c r="K8229" i="2"/>
  <c r="F8228" i="2"/>
  <c r="G8228" i="2"/>
  <c r="C8230" i="2"/>
  <c r="A5243" i="2" l="1"/>
  <c r="N5243" i="2"/>
  <c r="H5244" i="2" s="1"/>
  <c r="I5244" i="2" s="1"/>
  <c r="M5244" i="2" s="1"/>
  <c r="L8230" i="2"/>
  <c r="E8230" i="2"/>
  <c r="K8230" i="2"/>
  <c r="F8229" i="2"/>
  <c r="G8229" i="2"/>
  <c r="C8231" i="2"/>
  <c r="D5244" i="2" l="1"/>
  <c r="L8231" i="2"/>
  <c r="E8231" i="2"/>
  <c r="K8231" i="2"/>
  <c r="F8230" i="2"/>
  <c r="G8230" i="2"/>
  <c r="C8232" i="2"/>
  <c r="N5244" i="2" l="1"/>
  <c r="H5245" i="2" s="1"/>
  <c r="A5244" i="2"/>
  <c r="L8232" i="2"/>
  <c r="E8232" i="2"/>
  <c r="K8232" i="2"/>
  <c r="F8231" i="2"/>
  <c r="G8231" i="2"/>
  <c r="C8233" i="2"/>
  <c r="D5245" i="2" l="1"/>
  <c r="N5245" i="2" s="1"/>
  <c r="I5245" i="2"/>
  <c r="M5245" i="2" s="1"/>
  <c r="L8233" i="2"/>
  <c r="E8233" i="2"/>
  <c r="K8233" i="2"/>
  <c r="F8232" i="2"/>
  <c r="G8232" i="2"/>
  <c r="C8234" i="2"/>
  <c r="H5246" i="2" l="1"/>
  <c r="I5246" i="2" s="1"/>
  <c r="M5246" i="2" s="1"/>
  <c r="A5245" i="2"/>
  <c r="D5246" i="2"/>
  <c r="L8234" i="2"/>
  <c r="E8234" i="2"/>
  <c r="K8234" i="2"/>
  <c r="F8233" i="2"/>
  <c r="G8233" i="2"/>
  <c r="C8235" i="2"/>
  <c r="A5246" i="2" l="1"/>
  <c r="N5246" i="2"/>
  <c r="D5247" i="2" s="1"/>
  <c r="L8235" i="2"/>
  <c r="E5358" i="2"/>
  <c r="K8235" i="2"/>
  <c r="E8235" i="2"/>
  <c r="F8234" i="2"/>
  <c r="G8234" i="2"/>
  <c r="C8236" i="2"/>
  <c r="H5247" i="2" l="1"/>
  <c r="L8236" i="2"/>
  <c r="G5358" i="2"/>
  <c r="F5358" i="2"/>
  <c r="K8236" i="2"/>
  <c r="E8236" i="2"/>
  <c r="F8235" i="2"/>
  <c r="G8235" i="2"/>
  <c r="C8237" i="2"/>
  <c r="I5247" i="2" l="1"/>
  <c r="M5247" i="2" s="1"/>
  <c r="N5247" i="2"/>
  <c r="D5248" i="2" s="1"/>
  <c r="A5247" i="2"/>
  <c r="L8237" i="2"/>
  <c r="K8237" i="2"/>
  <c r="E8237" i="2"/>
  <c r="G8236" i="2"/>
  <c r="F8236" i="2"/>
  <c r="C8238" i="2"/>
  <c r="H5248" i="2" l="1"/>
  <c r="L8238" i="2"/>
  <c r="K8238" i="2"/>
  <c r="E8238" i="2"/>
  <c r="F8237" i="2"/>
  <c r="G8237" i="2"/>
  <c r="C8239" i="2"/>
  <c r="I5248" i="2" l="1"/>
  <c r="M5248" i="2" s="1"/>
  <c r="N5248" i="2"/>
  <c r="D5249" i="2" s="1"/>
  <c r="A5248" i="2"/>
  <c r="L8239" i="2"/>
  <c r="K8239" i="2"/>
  <c r="E8239" i="2"/>
  <c r="F8238" i="2"/>
  <c r="G8238" i="2"/>
  <c r="C8240" i="2"/>
  <c r="H5249" i="2" l="1"/>
  <c r="L8240" i="2"/>
  <c r="K8240" i="2"/>
  <c r="E8240" i="2"/>
  <c r="G8239" i="2"/>
  <c r="F8239" i="2"/>
  <c r="C8241" i="2"/>
  <c r="I5249" i="2" l="1"/>
  <c r="M5249" i="2" s="1"/>
  <c r="N5249" i="2"/>
  <c r="D5250" i="2" s="1"/>
  <c r="A5249" i="2"/>
  <c r="L8241" i="2"/>
  <c r="E8241" i="2"/>
  <c r="K8241" i="2"/>
  <c r="F8240" i="2"/>
  <c r="G8240" i="2"/>
  <c r="C8242" i="2"/>
  <c r="H5250" i="2" l="1"/>
  <c r="L8242" i="2"/>
  <c r="E5361" i="2"/>
  <c r="F5361" i="2" s="1"/>
  <c r="G5361" i="2" s="1"/>
  <c r="E8242" i="2"/>
  <c r="K8242" i="2"/>
  <c r="F8241" i="2"/>
  <c r="G8241" i="2"/>
  <c r="C8243" i="2"/>
  <c r="N5250" i="2" l="1"/>
  <c r="D5251" i="2" s="1"/>
  <c r="I5250" i="2"/>
  <c r="M5250" i="2" s="1"/>
  <c r="A5250" i="2"/>
  <c r="L8243" i="2"/>
  <c r="E8243" i="2"/>
  <c r="K8243" i="2"/>
  <c r="F8242" i="2"/>
  <c r="G8242" i="2"/>
  <c r="C8244" i="2"/>
  <c r="H5251" i="2" l="1"/>
  <c r="N5251" i="2" s="1"/>
  <c r="D5252" i="2" s="1"/>
  <c r="I5251" i="2"/>
  <c r="M5251" i="2" s="1"/>
  <c r="A5251" i="2"/>
  <c r="L8244" i="2"/>
  <c r="E8244" i="2"/>
  <c r="K8244" i="2"/>
  <c r="F8243" i="2"/>
  <c r="G8243" i="2"/>
  <c r="C8245" i="2"/>
  <c r="H5252" i="2" l="1"/>
  <c r="I5252" i="2" s="1"/>
  <c r="M5252" i="2" s="1"/>
  <c r="E8245" i="2"/>
  <c r="K8245" i="2"/>
  <c r="F8244" i="2"/>
  <c r="G8244" i="2"/>
  <c r="C8246" i="2"/>
  <c r="A5252" i="2" l="1"/>
  <c r="N5252" i="2"/>
  <c r="D5253" i="2" s="1"/>
  <c r="E8246" i="2"/>
  <c r="K8246" i="2"/>
  <c r="F8245" i="2"/>
  <c r="G8245" i="2"/>
  <c r="C8247" i="2"/>
  <c r="H5253" i="2" l="1"/>
  <c r="N5253" i="2" s="1"/>
  <c r="D5254" i="2" s="1"/>
  <c r="E8247" i="2"/>
  <c r="K8247" i="2"/>
  <c r="F8246" i="2"/>
  <c r="G8246" i="2"/>
  <c r="C8248" i="2"/>
  <c r="A5253" i="2" l="1"/>
  <c r="I5253" i="2"/>
  <c r="M5253" i="2" s="1"/>
  <c r="H5254" i="2" s="1"/>
  <c r="L8248" i="2"/>
  <c r="E8248" i="2"/>
  <c r="K8248" i="2"/>
  <c r="F8247" i="2"/>
  <c r="G8247" i="2"/>
  <c r="C8249" i="2"/>
  <c r="N5254" i="2" l="1"/>
  <c r="D5255" i="2" s="1"/>
  <c r="A5254" i="2"/>
  <c r="I5254" i="2"/>
  <c r="M5254" i="2" s="1"/>
  <c r="H5255" i="2" s="1"/>
  <c r="N5255" i="2" s="1"/>
  <c r="D5256" i="2" s="1"/>
  <c r="K8249" i="2"/>
  <c r="G8248" i="2"/>
  <c r="F8248" i="2"/>
  <c r="C8250" i="2"/>
  <c r="A5255" i="2" l="1"/>
  <c r="I5255" i="2"/>
  <c r="M5255" i="2" s="1"/>
  <c r="H5256" i="2"/>
  <c r="N5256" i="2" s="1"/>
  <c r="D5257" i="2" s="1"/>
  <c r="L8250" i="2"/>
  <c r="L5480" i="2"/>
  <c r="K8250" i="2"/>
  <c r="C8251" i="2"/>
  <c r="A5256" i="2" l="1"/>
  <c r="I5256" i="2"/>
  <c r="M5256" i="2" s="1"/>
  <c r="H5257" i="2"/>
  <c r="I5257" i="2" s="1"/>
  <c r="M5257" i="2" s="1"/>
  <c r="L8251" i="2"/>
  <c r="K8251" i="2"/>
  <c r="C8252" i="2"/>
  <c r="A5257" i="2" l="1"/>
  <c r="N5257" i="2"/>
  <c r="D5258" i="2" s="1"/>
  <c r="L8252" i="2"/>
  <c r="K8252" i="2"/>
  <c r="C8253" i="2"/>
  <c r="H5258" i="2" l="1"/>
  <c r="I5258" i="2" s="1"/>
  <c r="M5258" i="2" s="1"/>
  <c r="L8253" i="2"/>
  <c r="K8253" i="2"/>
  <c r="C8254" i="2"/>
  <c r="A5258" i="2" l="1"/>
  <c r="N5258" i="2"/>
  <c r="D5259" i="2" s="1"/>
  <c r="L8254" i="2"/>
  <c r="K8254" i="2"/>
  <c r="E8254" i="2"/>
  <c r="C8255" i="2"/>
  <c r="H5259" i="2" l="1"/>
  <c r="I5259" i="2" s="1"/>
  <c r="M5259" i="2" s="1"/>
  <c r="A5259" i="2"/>
  <c r="L8255" i="2"/>
  <c r="K8255" i="2"/>
  <c r="E8255" i="2"/>
  <c r="F8254" i="2"/>
  <c r="G8254" i="2"/>
  <c r="C8256" i="2"/>
  <c r="N5259" i="2" l="1"/>
  <c r="D5260" i="2" s="1"/>
  <c r="L8256" i="2"/>
  <c r="K8256" i="2"/>
  <c r="E8256" i="2"/>
  <c r="G8255" i="2"/>
  <c r="F8255" i="2"/>
  <c r="C8257" i="2"/>
  <c r="H5260" i="2" l="1"/>
  <c r="N5260" i="2"/>
  <c r="D5261" i="2" s="1"/>
  <c r="I5260" i="2"/>
  <c r="M5260" i="2" s="1"/>
  <c r="A5260" i="2"/>
  <c r="L8257" i="2"/>
  <c r="K8257" i="2"/>
  <c r="E8257" i="2"/>
  <c r="F8256" i="2"/>
  <c r="G8256" i="2"/>
  <c r="C8258" i="2"/>
  <c r="H5261" i="2" l="1"/>
  <c r="I5261" i="2" s="1"/>
  <c r="M5261" i="2" s="1"/>
  <c r="L8258" i="2"/>
  <c r="L5385" i="2"/>
  <c r="K8258" i="2"/>
  <c r="E8258" i="2"/>
  <c r="F8257" i="2"/>
  <c r="G8257" i="2"/>
  <c r="C8259" i="2"/>
  <c r="A5261" i="2" l="1"/>
  <c r="N5261" i="2"/>
  <c r="D5262" i="2" s="1"/>
  <c r="L8259" i="2"/>
  <c r="K8259" i="2"/>
  <c r="E8259" i="2"/>
  <c r="F8258" i="2"/>
  <c r="G8258" i="2"/>
  <c r="C8260" i="2"/>
  <c r="H5262" i="2" l="1"/>
  <c r="N5262" i="2" s="1"/>
  <c r="D5263" i="2" s="1"/>
  <c r="L5262" i="2"/>
  <c r="L8260" i="2"/>
  <c r="E8260" i="2"/>
  <c r="K8260" i="2"/>
  <c r="F8259" i="2"/>
  <c r="G8259" i="2"/>
  <c r="C8261" i="2"/>
  <c r="I5262" i="2" l="1"/>
  <c r="M5262" i="2" s="1"/>
  <c r="H5263" i="2" s="1"/>
  <c r="A5262" i="2"/>
  <c r="L8261" i="2"/>
  <c r="E8261" i="2"/>
  <c r="K8261" i="2"/>
  <c r="F8260" i="2"/>
  <c r="G8260" i="2"/>
  <c r="C8262" i="2"/>
  <c r="I5263" i="2" l="1"/>
  <c r="M5263" i="2" s="1"/>
  <c r="A5263" i="2"/>
  <c r="N5263" i="2"/>
  <c r="D5264" i="2" s="1"/>
  <c r="L8262" i="2"/>
  <c r="E8262" i="2"/>
  <c r="K8262" i="2"/>
  <c r="F8261" i="2"/>
  <c r="G8261" i="2"/>
  <c r="C8263" i="2"/>
  <c r="H5264" i="2" l="1"/>
  <c r="L5264" i="2" s="1"/>
  <c r="N5264" i="2"/>
  <c r="D5265" i="2" s="1"/>
  <c r="A5264" i="2"/>
  <c r="L8263" i="2"/>
  <c r="E8263" i="2"/>
  <c r="K8263" i="2"/>
  <c r="F8262" i="2"/>
  <c r="G8262" i="2"/>
  <c r="C8264" i="2"/>
  <c r="I5264" i="2" l="1"/>
  <c r="M5264" i="2" s="1"/>
  <c r="H5265" i="2" s="1"/>
  <c r="L5265" i="2" s="1"/>
  <c r="L8264" i="2"/>
  <c r="E8264" i="2"/>
  <c r="K8264" i="2"/>
  <c r="F8263" i="2"/>
  <c r="G8263" i="2"/>
  <c r="C8265" i="2"/>
  <c r="I5265" i="2" l="1"/>
  <c r="M5265" i="2" s="1"/>
  <c r="N5265" i="2"/>
  <c r="D5266" i="2" s="1"/>
  <c r="E5266" i="2" s="1"/>
  <c r="A5265" i="2"/>
  <c r="L8265" i="2"/>
  <c r="E8265" i="2"/>
  <c r="K8265" i="2"/>
  <c r="F8264" i="2"/>
  <c r="G8264" i="2"/>
  <c r="C8266" i="2"/>
  <c r="F5266" i="2" l="1"/>
  <c r="G5266" i="2"/>
  <c r="H5266" i="2"/>
  <c r="L8266" i="2"/>
  <c r="K8266" i="2"/>
  <c r="E8266" i="2"/>
  <c r="F8265" i="2"/>
  <c r="G8265" i="2"/>
  <c r="C8267" i="2"/>
  <c r="I5266" i="2" l="1"/>
  <c r="M5266" i="2" s="1"/>
  <c r="N5266" i="2"/>
  <c r="D5267" i="2" s="1"/>
  <c r="E5267" i="2" s="1"/>
  <c r="L5266" i="2"/>
  <c r="A5266" i="2"/>
  <c r="L8267" i="2"/>
  <c r="E5391" i="2"/>
  <c r="K8267" i="2"/>
  <c r="E8267" i="2"/>
  <c r="F8266" i="2"/>
  <c r="G8266" i="2"/>
  <c r="C8268" i="2"/>
  <c r="G5267" i="2" l="1"/>
  <c r="F5267" i="2"/>
  <c r="H5267" i="2"/>
  <c r="A5267" i="2" s="1"/>
  <c r="L8268" i="2"/>
  <c r="G5391" i="2"/>
  <c r="F5391" i="2"/>
  <c r="K8268" i="2"/>
  <c r="E8268" i="2"/>
  <c r="G8267" i="2"/>
  <c r="F8267" i="2"/>
  <c r="C8269" i="2"/>
  <c r="I5267" i="2" l="1"/>
  <c r="M5267" i="2" s="1"/>
  <c r="N5267" i="2"/>
  <c r="D5268" i="2" s="1"/>
  <c r="E5268" i="2" s="1"/>
  <c r="L8269" i="2"/>
  <c r="K8269" i="2"/>
  <c r="E8269" i="2"/>
  <c r="F8268" i="2"/>
  <c r="G8268" i="2"/>
  <c r="C8270" i="2"/>
  <c r="F5268" i="2" l="1"/>
  <c r="G5268" i="2"/>
  <c r="H5268" i="2"/>
  <c r="L8270" i="2"/>
  <c r="K8270" i="2"/>
  <c r="E8270" i="2"/>
  <c r="F8269" i="2"/>
  <c r="G8269" i="2"/>
  <c r="C8271" i="2"/>
  <c r="I5268" i="2" l="1"/>
  <c r="M5268" i="2" s="1"/>
  <c r="N5268" i="2"/>
  <c r="D5269" i="2" s="1"/>
  <c r="E5269" i="2" s="1"/>
  <c r="F5269" i="2" s="1"/>
  <c r="A5268" i="2"/>
  <c r="L8271" i="2"/>
  <c r="K8271" i="2"/>
  <c r="E8271" i="2"/>
  <c r="F8270" i="2"/>
  <c r="G8270" i="2"/>
  <c r="C8272" i="2"/>
  <c r="H5269" i="2" l="1"/>
  <c r="A5269" i="2" s="1"/>
  <c r="G5269" i="2"/>
  <c r="L8272" i="2"/>
  <c r="K8272" i="2"/>
  <c r="E8272" i="2"/>
  <c r="F8271" i="2"/>
  <c r="G8271" i="2"/>
  <c r="C8273" i="2"/>
  <c r="N5269" i="2" l="1"/>
  <c r="I5269" i="2"/>
  <c r="M5269" i="2" s="1"/>
  <c r="H5270" i="2" s="1"/>
  <c r="I5270" i="2" s="1"/>
  <c r="M5270" i="2" s="1"/>
  <c r="D5270" i="2"/>
  <c r="L8273" i="2"/>
  <c r="E8273" i="2"/>
  <c r="K8273" i="2"/>
  <c r="G8272" i="2"/>
  <c r="F8272" i="2"/>
  <c r="C8274" i="2"/>
  <c r="A5270" i="2" l="1"/>
  <c r="N5270" i="2"/>
  <c r="H5271" i="2" s="1"/>
  <c r="L8274" i="2"/>
  <c r="K8274" i="2"/>
  <c r="E8274" i="2"/>
  <c r="G8273" i="2"/>
  <c r="F8273" i="2"/>
  <c r="C8275" i="2"/>
  <c r="I5271" i="2" l="1"/>
  <c r="M5271" i="2" s="1"/>
  <c r="D5271" i="2"/>
  <c r="L8275" i="2"/>
  <c r="E8275" i="2"/>
  <c r="K8275" i="2"/>
  <c r="F8274" i="2"/>
  <c r="G8274" i="2"/>
  <c r="C8276" i="2"/>
  <c r="A5271" i="2" l="1"/>
  <c r="N5271" i="2"/>
  <c r="H5272" i="2" s="1"/>
  <c r="E8276" i="2"/>
  <c r="K8276" i="2"/>
  <c r="F8275" i="2"/>
  <c r="G8275" i="2"/>
  <c r="C8277" i="2"/>
  <c r="I5272" i="2" l="1"/>
  <c r="M5272" i="2" s="1"/>
  <c r="D5272" i="2"/>
  <c r="A5272" i="2" s="1"/>
  <c r="E8277" i="2"/>
  <c r="K8277" i="2"/>
  <c r="F8276" i="2"/>
  <c r="G8276" i="2"/>
  <c r="C8278" i="2"/>
  <c r="N5272" i="2" l="1"/>
  <c r="K8278" i="2"/>
  <c r="E8278" i="2"/>
  <c r="F8277" i="2"/>
  <c r="G8277" i="2"/>
  <c r="C8279" i="2"/>
  <c r="D5273" i="2" l="1"/>
  <c r="H5273" i="2"/>
  <c r="K8279" i="2"/>
  <c r="F8278" i="2"/>
  <c r="G8278" i="2"/>
  <c r="C8280" i="2"/>
  <c r="N5273" i="2" l="1"/>
  <c r="D5274" i="2" s="1"/>
  <c r="I5273" i="2"/>
  <c r="M5273" i="2" s="1"/>
  <c r="A5273" i="2"/>
  <c r="K8280" i="2"/>
  <c r="C8281" i="2"/>
  <c r="H5274" i="2" l="1"/>
  <c r="A5274" i="2" s="1"/>
  <c r="L8281" i="2"/>
  <c r="K8281" i="2"/>
  <c r="C8282" i="2"/>
  <c r="N5274" i="2" l="1"/>
  <c r="D5275" i="2" s="1"/>
  <c r="I5274" i="2"/>
  <c r="M5274" i="2" s="1"/>
  <c r="L8282" i="2"/>
  <c r="K8282" i="2"/>
  <c r="C8283" i="2"/>
  <c r="H5275" i="2" l="1"/>
  <c r="A5275" i="2" s="1"/>
  <c r="L8283" i="2"/>
  <c r="K8283" i="2"/>
  <c r="C8284" i="2"/>
  <c r="N5275" i="2" l="1"/>
  <c r="D5276" i="2" s="1"/>
  <c r="I5275" i="2"/>
  <c r="M5275" i="2" s="1"/>
  <c r="H5276" i="2" s="1"/>
  <c r="L8284" i="2"/>
  <c r="K8284" i="2"/>
  <c r="E8284" i="2"/>
  <c r="C8285" i="2"/>
  <c r="I5276" i="2" l="1"/>
  <c r="M5276" i="2" s="1"/>
  <c r="N5276" i="2"/>
  <c r="D5277" i="2" s="1"/>
  <c r="A5276" i="2"/>
  <c r="L8285" i="2"/>
  <c r="K8285" i="2"/>
  <c r="E8285" i="2"/>
  <c r="F8284" i="2"/>
  <c r="G8284" i="2"/>
  <c r="C8286" i="2"/>
  <c r="H5277" i="2" l="1"/>
  <c r="L8286" i="2"/>
  <c r="K8286" i="2"/>
  <c r="E8286" i="2"/>
  <c r="G8285" i="2"/>
  <c r="F8285" i="2"/>
  <c r="C8287" i="2"/>
  <c r="I5277" i="2" l="1"/>
  <c r="M5277" i="2" s="1"/>
  <c r="N5277" i="2"/>
  <c r="D5278" i="2" s="1"/>
  <c r="A5277" i="2"/>
  <c r="L8287" i="2"/>
  <c r="K8287" i="2"/>
  <c r="E8287" i="2"/>
  <c r="F8286" i="2"/>
  <c r="G8286" i="2"/>
  <c r="C8288" i="2"/>
  <c r="H5278" i="2" l="1"/>
  <c r="L8288" i="2"/>
  <c r="K8288" i="2"/>
  <c r="E8288" i="2"/>
  <c r="F8287" i="2"/>
  <c r="G8287" i="2"/>
  <c r="C8289" i="2"/>
  <c r="N5278" i="2" l="1"/>
  <c r="D5279" i="2" s="1"/>
  <c r="I5278" i="2"/>
  <c r="M5278" i="2" s="1"/>
  <c r="A5278" i="2"/>
  <c r="L8289" i="2"/>
  <c r="K8289" i="2"/>
  <c r="E8289" i="2"/>
  <c r="F8288" i="2"/>
  <c r="G8288" i="2"/>
  <c r="C8290" i="2"/>
  <c r="H5279" i="2" l="1"/>
  <c r="N5279" i="2" s="1"/>
  <c r="D5280" i="2" s="1"/>
  <c r="L8290" i="2"/>
  <c r="E8290" i="2"/>
  <c r="K8290" i="2"/>
  <c r="F8289" i="2"/>
  <c r="G8289" i="2"/>
  <c r="C8291" i="2"/>
  <c r="A5279" i="2" l="1"/>
  <c r="I5279" i="2"/>
  <c r="M5279" i="2" s="1"/>
  <c r="H5280" i="2" s="1"/>
  <c r="I5280" i="2" s="1"/>
  <c r="M5280" i="2" s="1"/>
  <c r="L8291" i="2"/>
  <c r="E8291" i="2"/>
  <c r="K8291" i="2"/>
  <c r="F8290" i="2"/>
  <c r="G8290" i="2"/>
  <c r="C8292" i="2"/>
  <c r="A5280" i="2" l="1"/>
  <c r="N5280" i="2"/>
  <c r="D5281" i="2" s="1"/>
  <c r="L8292" i="2"/>
  <c r="E8292" i="2"/>
  <c r="K8292" i="2"/>
  <c r="F8291" i="2"/>
  <c r="G8291" i="2"/>
  <c r="C8293" i="2"/>
  <c r="H5281" i="2" l="1"/>
  <c r="I5281" i="2" s="1"/>
  <c r="M5281" i="2" s="1"/>
  <c r="A5281" i="2"/>
  <c r="N5281" i="2"/>
  <c r="D5282" i="2" s="1"/>
  <c r="L8293" i="2"/>
  <c r="E8293" i="2"/>
  <c r="K8293" i="2"/>
  <c r="F8292" i="2"/>
  <c r="G8292" i="2"/>
  <c r="C8294" i="2"/>
  <c r="H5282" i="2" l="1"/>
  <c r="I5282" i="2" s="1"/>
  <c r="M5282" i="2" s="1"/>
  <c r="N5282" i="2"/>
  <c r="D5283" i="2" s="1"/>
  <c r="L8294" i="2"/>
  <c r="E8294" i="2"/>
  <c r="K8294" i="2"/>
  <c r="F8293" i="2"/>
  <c r="G8293" i="2"/>
  <c r="C8295" i="2"/>
  <c r="A5282" i="2" l="1"/>
  <c r="H5283" i="2"/>
  <c r="A5283" i="2" s="1"/>
  <c r="L8295" i="2"/>
  <c r="E8295" i="2"/>
  <c r="K8295" i="2"/>
  <c r="F8294" i="2"/>
  <c r="G8294" i="2"/>
  <c r="C8296" i="2"/>
  <c r="N5283" i="2" l="1"/>
  <c r="D5284" i="2" s="1"/>
  <c r="I5283" i="2"/>
  <c r="M5283" i="2" s="1"/>
  <c r="L8296" i="2"/>
  <c r="K8296" i="2"/>
  <c r="E8296" i="2"/>
  <c r="F8295" i="2"/>
  <c r="G8295" i="2"/>
  <c r="C8297" i="2"/>
  <c r="H5284" i="2" l="1"/>
  <c r="I5284" i="2" s="1"/>
  <c r="M5284" i="2" s="1"/>
  <c r="N5284" i="2"/>
  <c r="D5285" i="2" s="1"/>
  <c r="A5284" i="2"/>
  <c r="H5285" i="2"/>
  <c r="L8297" i="2"/>
  <c r="K8297" i="2"/>
  <c r="E8297" i="2"/>
  <c r="F8296" i="2"/>
  <c r="G8296" i="2"/>
  <c r="C8298" i="2"/>
  <c r="N5285" i="2" l="1"/>
  <c r="D5286" i="2" s="1"/>
  <c r="A5285" i="2"/>
  <c r="I5285" i="2"/>
  <c r="M5285" i="2" s="1"/>
  <c r="H5286" i="2" s="1"/>
  <c r="N5286" i="2" s="1"/>
  <c r="D5287" i="2" s="1"/>
  <c r="L8298" i="2"/>
  <c r="K8298" i="2"/>
  <c r="E8298" i="2"/>
  <c r="G8297" i="2"/>
  <c r="F8297" i="2"/>
  <c r="C8299" i="2"/>
  <c r="A5286" i="2" l="1"/>
  <c r="I5286" i="2"/>
  <c r="M5286" i="2" s="1"/>
  <c r="H5287" i="2" s="1"/>
  <c r="I5287" i="2" s="1"/>
  <c r="M5287" i="2" s="1"/>
  <c r="L8299" i="2"/>
  <c r="K8299" i="2"/>
  <c r="E8299" i="2"/>
  <c r="F8298" i="2"/>
  <c r="G8298" i="2"/>
  <c r="C8300" i="2"/>
  <c r="A5287" i="2" l="1"/>
  <c r="N5287" i="2"/>
  <c r="D5288" i="2" s="1"/>
  <c r="L8300" i="2"/>
  <c r="K8300" i="2"/>
  <c r="E8300" i="2"/>
  <c r="F8299" i="2"/>
  <c r="G8299" i="2"/>
  <c r="C8301" i="2"/>
  <c r="H5288" i="2" l="1"/>
  <c r="N5288" i="2" s="1"/>
  <c r="D5289" i="2" s="1"/>
  <c r="L8301" i="2"/>
  <c r="K8301" i="2"/>
  <c r="E8301" i="2"/>
  <c r="F8300" i="2"/>
  <c r="G8300" i="2"/>
  <c r="C8302" i="2"/>
  <c r="A5288" i="2" l="1"/>
  <c r="I5288" i="2"/>
  <c r="M5288" i="2" s="1"/>
  <c r="H5289" i="2" s="1"/>
  <c r="I5289" i="2" s="1"/>
  <c r="M5289" i="2" s="1"/>
  <c r="L8302" i="2"/>
  <c r="E8302" i="2"/>
  <c r="K8302" i="2"/>
  <c r="F8301" i="2"/>
  <c r="G8301" i="2"/>
  <c r="C8303" i="2"/>
  <c r="A5289" i="2" l="1"/>
  <c r="N5289" i="2"/>
  <c r="D5290" i="2" s="1"/>
  <c r="L8303" i="2"/>
  <c r="E8303" i="2"/>
  <c r="K8303" i="2"/>
  <c r="G8302" i="2"/>
  <c r="F8302" i="2"/>
  <c r="C8304" i="2"/>
  <c r="H5290" i="2" l="1"/>
  <c r="I5290" i="2"/>
  <c r="M5290" i="2" s="1"/>
  <c r="N5290" i="2"/>
  <c r="D5291" i="2" s="1"/>
  <c r="A5290" i="2"/>
  <c r="L8304" i="2"/>
  <c r="K8304" i="2"/>
  <c r="E8304" i="2"/>
  <c r="G8303" i="2"/>
  <c r="F8303" i="2"/>
  <c r="C8305" i="2"/>
  <c r="H5291" i="2" l="1"/>
  <c r="L8305" i="2"/>
  <c r="E8305" i="2"/>
  <c r="K8305" i="2"/>
  <c r="F8304" i="2"/>
  <c r="G8304" i="2"/>
  <c r="C8306" i="2"/>
  <c r="N5291" i="2" l="1"/>
  <c r="D5292" i="2" s="1"/>
  <c r="I5291" i="2"/>
  <c r="M5291" i="2" s="1"/>
  <c r="A5291" i="2"/>
  <c r="E8306" i="2"/>
  <c r="K8306" i="2"/>
  <c r="F8305" i="2"/>
  <c r="G8305" i="2"/>
  <c r="C8307" i="2"/>
  <c r="H5292" i="2" l="1"/>
  <c r="N5292" i="2" s="1"/>
  <c r="D5293" i="2" s="1"/>
  <c r="E8307" i="2"/>
  <c r="K8307" i="2"/>
  <c r="F8306" i="2"/>
  <c r="G8306" i="2"/>
  <c r="C8308" i="2"/>
  <c r="A5292" i="2" l="1"/>
  <c r="I5292" i="2"/>
  <c r="M5292" i="2" s="1"/>
  <c r="H5293" i="2"/>
  <c r="L5293" i="2" s="1"/>
  <c r="E8308" i="2"/>
  <c r="K8308" i="2"/>
  <c r="F8307" i="2"/>
  <c r="G8307" i="2"/>
  <c r="C8309" i="2"/>
  <c r="I5293" i="2" l="1"/>
  <c r="M5293" i="2" s="1"/>
  <c r="N5293" i="2"/>
  <c r="D5294" i="2" s="1"/>
  <c r="A5293" i="2"/>
  <c r="K8309" i="2"/>
  <c r="E8309" i="2"/>
  <c r="F8308" i="2"/>
  <c r="G8308" i="2"/>
  <c r="C8310" i="2"/>
  <c r="H5294" i="2" l="1"/>
  <c r="L5294" i="2"/>
  <c r="A5294" i="2"/>
  <c r="N5294" i="2"/>
  <c r="D5295" i="2" s="1"/>
  <c r="I5294" i="2"/>
  <c r="M5294" i="2" s="1"/>
  <c r="H5295" i="2"/>
  <c r="L5295" i="2" s="1"/>
  <c r="K8310" i="2"/>
  <c r="G8309" i="2"/>
  <c r="F8309" i="2"/>
  <c r="C8311" i="2"/>
  <c r="N5295" i="2" l="1"/>
  <c r="D5296" i="2" s="1"/>
  <c r="E5296" i="2" s="1"/>
  <c r="I5295" i="2"/>
  <c r="M5295" i="2" s="1"/>
  <c r="A5295" i="2"/>
  <c r="L8311" i="2"/>
  <c r="K8311" i="2"/>
  <c r="C8312" i="2"/>
  <c r="H5296" i="2" l="1"/>
  <c r="F5296" i="2"/>
  <c r="G5296" i="2"/>
  <c r="I5296" i="2"/>
  <c r="M5296" i="2" s="1"/>
  <c r="N5296" i="2"/>
  <c r="D5297" i="2" s="1"/>
  <c r="L5296" i="2"/>
  <c r="A5296" i="2"/>
  <c r="L8312" i="2"/>
  <c r="K8312" i="2"/>
  <c r="C8313" i="2"/>
  <c r="H5297" i="2" l="1"/>
  <c r="I5297" i="2" s="1"/>
  <c r="M5297" i="2" s="1"/>
  <c r="L8313" i="2"/>
  <c r="K8313" i="2"/>
  <c r="C8314" i="2"/>
  <c r="A5297" i="2" l="1"/>
  <c r="N5297" i="2"/>
  <c r="D5298" i="2" s="1"/>
  <c r="E5298" i="2" s="1"/>
  <c r="G5298" i="2" s="1"/>
  <c r="L8314" i="2"/>
  <c r="K8314" i="2"/>
  <c r="C8315" i="2"/>
  <c r="H5298" i="2" l="1"/>
  <c r="F5298" i="2"/>
  <c r="N5298" i="2"/>
  <c r="D5299" i="2" s="1"/>
  <c r="I5298" i="2"/>
  <c r="M5298" i="2" s="1"/>
  <c r="A5298" i="2"/>
  <c r="L8315" i="2"/>
  <c r="K8315" i="2"/>
  <c r="E8315" i="2"/>
  <c r="C8316" i="2"/>
  <c r="H5299" i="2" l="1"/>
  <c r="I5299" i="2"/>
  <c r="M5299" i="2" s="1"/>
  <c r="N5299" i="2"/>
  <c r="D5300" i="2" s="1"/>
  <c r="A5299" i="2"/>
  <c r="L8316" i="2"/>
  <c r="E5418" i="2"/>
  <c r="F5418" i="2" s="1"/>
  <c r="K8316" i="2"/>
  <c r="E8316" i="2"/>
  <c r="F8315" i="2"/>
  <c r="G8315" i="2"/>
  <c r="C8317" i="2"/>
  <c r="E5300" i="2" l="1"/>
  <c r="H5300" i="2"/>
  <c r="G5418" i="2"/>
  <c r="L8317" i="2"/>
  <c r="E8317" i="2"/>
  <c r="K8317" i="2"/>
  <c r="G8316" i="2"/>
  <c r="F8316" i="2"/>
  <c r="C8318" i="2"/>
  <c r="I5300" i="2" l="1"/>
  <c r="M5300" i="2" s="1"/>
  <c r="N5300" i="2"/>
  <c r="A5300" i="2"/>
  <c r="G5300" i="2"/>
  <c r="D5301" i="2" s="1"/>
  <c r="F5300" i="2"/>
  <c r="L8318" i="2"/>
  <c r="K8318" i="2"/>
  <c r="E8318" i="2"/>
  <c r="F8317" i="2"/>
  <c r="G8317" i="2"/>
  <c r="C8319" i="2"/>
  <c r="H5301" i="2" l="1"/>
  <c r="L8319" i="2"/>
  <c r="K8319" i="2"/>
  <c r="E8319" i="2"/>
  <c r="F8318" i="2"/>
  <c r="G8318" i="2"/>
  <c r="C8320" i="2"/>
  <c r="I5301" i="2" l="1"/>
  <c r="M5301" i="2" s="1"/>
  <c r="N5301" i="2"/>
  <c r="A5301" i="2"/>
  <c r="L8320" i="2"/>
  <c r="K8320" i="2"/>
  <c r="E8320" i="2"/>
  <c r="G8319" i="2"/>
  <c r="F8319" i="2"/>
  <c r="C8321" i="2"/>
  <c r="H5302" i="2" l="1"/>
  <c r="D5302" i="2"/>
  <c r="L8321" i="2"/>
  <c r="E8321" i="2"/>
  <c r="K8321" i="2"/>
  <c r="F8320" i="2"/>
  <c r="G8320" i="2"/>
  <c r="C8322" i="2"/>
  <c r="A5302" i="2" l="1"/>
  <c r="I5302" i="2"/>
  <c r="M5302" i="2" s="1"/>
  <c r="N5302" i="2"/>
  <c r="H5303" i="2" s="1"/>
  <c r="L8322" i="2"/>
  <c r="E8322" i="2"/>
  <c r="K8322" i="2"/>
  <c r="F8321" i="2"/>
  <c r="G8321" i="2"/>
  <c r="C8323" i="2"/>
  <c r="I5303" i="2" l="1"/>
  <c r="M5303" i="2" s="1"/>
  <c r="D5303" i="2"/>
  <c r="N5303" i="2" s="1"/>
  <c r="H5304" i="2" s="1"/>
  <c r="L8323" i="2"/>
  <c r="E8323" i="2"/>
  <c r="K8323" i="2"/>
  <c r="F8322" i="2"/>
  <c r="G8322" i="2"/>
  <c r="C8324" i="2"/>
  <c r="I5304" i="2" l="1"/>
  <c r="M5304" i="2" s="1"/>
  <c r="A5303" i="2"/>
  <c r="D5304" i="2"/>
  <c r="L8324" i="2"/>
  <c r="E8324" i="2"/>
  <c r="K8324" i="2"/>
  <c r="F8323" i="2"/>
  <c r="G8323" i="2"/>
  <c r="C8325" i="2"/>
  <c r="A5304" i="2" l="1"/>
  <c r="N5304" i="2"/>
  <c r="H5305" i="2" s="1"/>
  <c r="L8325" i="2"/>
  <c r="E8325" i="2"/>
  <c r="K8325" i="2"/>
  <c r="F8324" i="2"/>
  <c r="G8324" i="2"/>
  <c r="C8326" i="2"/>
  <c r="I5305" i="2" l="1"/>
  <c r="M5305" i="2" s="1"/>
  <c r="D5305" i="2"/>
  <c r="A5305" i="2" s="1"/>
  <c r="L8326" i="2"/>
  <c r="E8326" i="2"/>
  <c r="K8326" i="2"/>
  <c r="F8325" i="2"/>
  <c r="G8325" i="2"/>
  <c r="C8327" i="2"/>
  <c r="N5305" i="2" l="1"/>
  <c r="L8327" i="2"/>
  <c r="K8327" i="2"/>
  <c r="E8327" i="2"/>
  <c r="F8326" i="2"/>
  <c r="G8326" i="2"/>
  <c r="C8328" i="2"/>
  <c r="D5306" i="2" l="1"/>
  <c r="H5306" i="2"/>
  <c r="L8328" i="2"/>
  <c r="K8328" i="2"/>
  <c r="E8328" i="2"/>
  <c r="F8327" i="2"/>
  <c r="G8327" i="2"/>
  <c r="C8329" i="2"/>
  <c r="N5306" i="2" l="1"/>
  <c r="D5307" i="2" s="1"/>
  <c r="I5306" i="2"/>
  <c r="M5306" i="2" s="1"/>
  <c r="A5306" i="2"/>
  <c r="L8329" i="2"/>
  <c r="K8329" i="2"/>
  <c r="E8329" i="2"/>
  <c r="G8328" i="2"/>
  <c r="F8328" i="2"/>
  <c r="C8330" i="2"/>
  <c r="H5307" i="2" l="1"/>
  <c r="N5307" i="2" s="1"/>
  <c r="D5308" i="2" s="1"/>
  <c r="L8330" i="2"/>
  <c r="K8330" i="2"/>
  <c r="E8330" i="2"/>
  <c r="F8329" i="2"/>
  <c r="G8329" i="2"/>
  <c r="C8331" i="2"/>
  <c r="A5307" i="2" l="1"/>
  <c r="I5307" i="2"/>
  <c r="M5307" i="2" s="1"/>
  <c r="H5308" i="2"/>
  <c r="I5308" i="2" s="1"/>
  <c r="M5308" i="2" s="1"/>
  <c r="L8331" i="2"/>
  <c r="K8331" i="2"/>
  <c r="E8331" i="2"/>
  <c r="F8330" i="2"/>
  <c r="G8330" i="2"/>
  <c r="C8332" i="2"/>
  <c r="A5308" i="2" l="1"/>
  <c r="N5308" i="2"/>
  <c r="D5309" i="2" s="1"/>
  <c r="L8332" i="2"/>
  <c r="K8332" i="2"/>
  <c r="E8332" i="2"/>
  <c r="F8331" i="2"/>
  <c r="G8331" i="2"/>
  <c r="C8333" i="2"/>
  <c r="H5309" i="2" l="1"/>
  <c r="A5309" i="2" s="1"/>
  <c r="L8333" i="2"/>
  <c r="E8333" i="2"/>
  <c r="K8333" i="2"/>
  <c r="F8332" i="2"/>
  <c r="G8332" i="2"/>
  <c r="C8334" i="2"/>
  <c r="I5309" i="2" l="1"/>
  <c r="M5309" i="2" s="1"/>
  <c r="N5309" i="2"/>
  <c r="D5310" i="2" s="1"/>
  <c r="H5310" i="2"/>
  <c r="N5310" i="2" s="1"/>
  <c r="D5311" i="2" s="1"/>
  <c r="A5310" i="2"/>
  <c r="L8334" i="2"/>
  <c r="E8334" i="2"/>
  <c r="K8334" i="2"/>
  <c r="F8333" i="2"/>
  <c r="G8333" i="2"/>
  <c r="C8335" i="2"/>
  <c r="I5310" i="2" l="1"/>
  <c r="M5310" i="2" s="1"/>
  <c r="H5311" i="2"/>
  <c r="A5311" i="2" s="1"/>
  <c r="L8335" i="2"/>
  <c r="K8335" i="2"/>
  <c r="E8335" i="2"/>
  <c r="F8334" i="2"/>
  <c r="G8334" i="2"/>
  <c r="C8336" i="2"/>
  <c r="N5311" i="2" l="1"/>
  <c r="D5312" i="2" s="1"/>
  <c r="I5311" i="2"/>
  <c r="M5311" i="2" s="1"/>
  <c r="L8336" i="2"/>
  <c r="E8336" i="2"/>
  <c r="K8336" i="2"/>
  <c r="G8335" i="2"/>
  <c r="F8335" i="2"/>
  <c r="C8337" i="2"/>
  <c r="H5312" i="2" l="1"/>
  <c r="I5312" i="2" s="1"/>
  <c r="M5312" i="2" s="1"/>
  <c r="E8337" i="2"/>
  <c r="K8337" i="2"/>
  <c r="G8336" i="2"/>
  <c r="F8336" i="2"/>
  <c r="C8338" i="2"/>
  <c r="A5312" i="2" l="1"/>
  <c r="N5312" i="2"/>
  <c r="D5313" i="2" s="1"/>
  <c r="H5313" i="2"/>
  <c r="A5313" i="2" s="1"/>
  <c r="E8338" i="2"/>
  <c r="K8338" i="2"/>
  <c r="F8337" i="2"/>
  <c r="G8337" i="2"/>
  <c r="C8339" i="2"/>
  <c r="N5313" i="2" l="1"/>
  <c r="D5314" i="2" s="1"/>
  <c r="I5313" i="2"/>
  <c r="M5313" i="2" s="1"/>
  <c r="E8339" i="2"/>
  <c r="K8339" i="2"/>
  <c r="F8338" i="2"/>
  <c r="G8338" i="2"/>
  <c r="C8340" i="2"/>
  <c r="H5314" i="2" l="1"/>
  <c r="I5314" i="2" s="1"/>
  <c r="M5314" i="2" s="1"/>
  <c r="K8340" i="2"/>
  <c r="F8339" i="2"/>
  <c r="G8339" i="2"/>
  <c r="C8341" i="2"/>
  <c r="A5314" i="2" l="1"/>
  <c r="N5314" i="2"/>
  <c r="D5315" i="2" s="1"/>
  <c r="K8341" i="2"/>
  <c r="C8342" i="2"/>
  <c r="H5315" i="2" l="1"/>
  <c r="N5315" i="2"/>
  <c r="D5316" i="2" s="1"/>
  <c r="I5315" i="2"/>
  <c r="M5315" i="2" s="1"/>
  <c r="A5315" i="2"/>
  <c r="L8342" i="2"/>
  <c r="K8342" i="2"/>
  <c r="C8343" i="2"/>
  <c r="H5316" i="2" l="1"/>
  <c r="I5316" i="2" s="1"/>
  <c r="M5316" i="2" s="1"/>
  <c r="A5316" i="2"/>
  <c r="L8343" i="2"/>
  <c r="E8343" i="2"/>
  <c r="K8343" i="2"/>
  <c r="C8344" i="2"/>
  <c r="N5316" i="2" l="1"/>
  <c r="D5317" i="2" s="1"/>
  <c r="H5317" i="2"/>
  <c r="L8344" i="2"/>
  <c r="K8344" i="2"/>
  <c r="F8343" i="2"/>
  <c r="G8343" i="2"/>
  <c r="C8345" i="2"/>
  <c r="I5317" i="2" l="1"/>
  <c r="M5317" i="2" s="1"/>
  <c r="N5317" i="2"/>
  <c r="D5318" i="2" s="1"/>
  <c r="A5317" i="2"/>
  <c r="L8345" i="2"/>
  <c r="K8345" i="2"/>
  <c r="E8345" i="2"/>
  <c r="C8346" i="2"/>
  <c r="H5318" i="2" l="1"/>
  <c r="L8346" i="2"/>
  <c r="K8346" i="2"/>
  <c r="E8346" i="2"/>
  <c r="F8345" i="2"/>
  <c r="G8345" i="2"/>
  <c r="C8347" i="2"/>
  <c r="N5318" i="2" l="1"/>
  <c r="D5319" i="2" s="1"/>
  <c r="I5318" i="2"/>
  <c r="M5318" i="2" s="1"/>
  <c r="A5318" i="2"/>
  <c r="L8347" i="2"/>
  <c r="K8347" i="2"/>
  <c r="E8347" i="2"/>
  <c r="G8346" i="2"/>
  <c r="F8346" i="2"/>
  <c r="C8348" i="2"/>
  <c r="H5319" i="2" l="1"/>
  <c r="N5319" i="2" s="1"/>
  <c r="D5320" i="2" s="1"/>
  <c r="L8348" i="2"/>
  <c r="K8348" i="2"/>
  <c r="E8348" i="2"/>
  <c r="F8347" i="2"/>
  <c r="G8347" i="2"/>
  <c r="C8349" i="2"/>
  <c r="A5319" i="2" l="1"/>
  <c r="I5319" i="2"/>
  <c r="M5319" i="2" s="1"/>
  <c r="H5320" i="2" s="1"/>
  <c r="N5320" i="2" s="1"/>
  <c r="D5321" i="2" s="1"/>
  <c r="L8349" i="2"/>
  <c r="K8349" i="2"/>
  <c r="E8349" i="2"/>
  <c r="F8348" i="2"/>
  <c r="G8348" i="2"/>
  <c r="C8350" i="2"/>
  <c r="A5320" i="2" l="1"/>
  <c r="I5320" i="2"/>
  <c r="M5320" i="2" s="1"/>
  <c r="H5321" i="2" s="1"/>
  <c r="A5321" i="2" s="1"/>
  <c r="L8350" i="2"/>
  <c r="K8350" i="2"/>
  <c r="E8350" i="2"/>
  <c r="F8349" i="2"/>
  <c r="G8349" i="2"/>
  <c r="C8351" i="2"/>
  <c r="N5321" i="2" l="1"/>
  <c r="D5322" i="2" s="1"/>
  <c r="I5321" i="2"/>
  <c r="M5321" i="2" s="1"/>
  <c r="H5322" i="2" s="1"/>
  <c r="N5322" i="2" s="1"/>
  <c r="D5323" i="2" s="1"/>
  <c r="L8351" i="2"/>
  <c r="E8351" i="2"/>
  <c r="K8351" i="2"/>
  <c r="F8350" i="2"/>
  <c r="G8350" i="2"/>
  <c r="C8352" i="2"/>
  <c r="A5322" i="2" l="1"/>
  <c r="I5322" i="2"/>
  <c r="M5322" i="2" s="1"/>
  <c r="H5323" i="2" s="1"/>
  <c r="L5323" i="2" s="1"/>
  <c r="L8352" i="2"/>
  <c r="E8352" i="2"/>
  <c r="K8352" i="2"/>
  <c r="F8351" i="2"/>
  <c r="G8351" i="2"/>
  <c r="C8353" i="2"/>
  <c r="A5323" i="2" l="1"/>
  <c r="N5323" i="2"/>
  <c r="D5324" i="2" s="1"/>
  <c r="I5323" i="2"/>
  <c r="M5323" i="2" s="1"/>
  <c r="L8353" i="2"/>
  <c r="L5445" i="2"/>
  <c r="E8353" i="2"/>
  <c r="K8353" i="2"/>
  <c r="F8352" i="2"/>
  <c r="G8352" i="2"/>
  <c r="C8354" i="2"/>
  <c r="H5324" i="2" l="1"/>
  <c r="A5324" i="2" s="1"/>
  <c r="N5324" i="2"/>
  <c r="D5325" i="2" s="1"/>
  <c r="L8354" i="2"/>
  <c r="E8354" i="2"/>
  <c r="K8354" i="2"/>
  <c r="F8353" i="2"/>
  <c r="G8353" i="2"/>
  <c r="C8355" i="2"/>
  <c r="I5324" i="2" l="1"/>
  <c r="M5324" i="2" s="1"/>
  <c r="H5325" i="2"/>
  <c r="L5325" i="2" s="1"/>
  <c r="L8355" i="2"/>
  <c r="E8355" i="2"/>
  <c r="K8355" i="2"/>
  <c r="F8354" i="2"/>
  <c r="G8354" i="2"/>
  <c r="C8356" i="2"/>
  <c r="I5325" i="2" l="1"/>
  <c r="M5325" i="2" s="1"/>
  <c r="N5325" i="2"/>
  <c r="D5326" i="2" s="1"/>
  <c r="A5325" i="2"/>
  <c r="L8356" i="2"/>
  <c r="E8356" i="2"/>
  <c r="K8356" i="2"/>
  <c r="F8355" i="2"/>
  <c r="G8355" i="2"/>
  <c r="C8357" i="2"/>
  <c r="H5326" i="2" l="1"/>
  <c r="L8357" i="2"/>
  <c r="K8357" i="2"/>
  <c r="E8357" i="2"/>
  <c r="F8356" i="2"/>
  <c r="G8356" i="2"/>
  <c r="C8358" i="2"/>
  <c r="I5326" i="2" l="1"/>
  <c r="M5326" i="2" s="1"/>
  <c r="N5326" i="2"/>
  <c r="D5327" i="2" s="1"/>
  <c r="E5327" i="2" s="1"/>
  <c r="A5326" i="2"/>
  <c r="L8358" i="2"/>
  <c r="K8358" i="2"/>
  <c r="E8358" i="2"/>
  <c r="F8357" i="2"/>
  <c r="G8357" i="2"/>
  <c r="C8359" i="2"/>
  <c r="G5327" i="2" l="1"/>
  <c r="F5327" i="2"/>
  <c r="H5327" i="2"/>
  <c r="L8359" i="2"/>
  <c r="K8359" i="2"/>
  <c r="E8359" i="2"/>
  <c r="G8358" i="2"/>
  <c r="F8358" i="2"/>
  <c r="C8360" i="2"/>
  <c r="N5327" i="2" l="1"/>
  <c r="D5328" i="2" s="1"/>
  <c r="E5328" i="2" s="1"/>
  <c r="F5328" i="2" s="1"/>
  <c r="G5328" i="2" s="1"/>
  <c r="L5327" i="2"/>
  <c r="I5327" i="2"/>
  <c r="M5327" i="2" s="1"/>
  <c r="A5327" i="2"/>
  <c r="L8360" i="2"/>
  <c r="K8360" i="2"/>
  <c r="E8360" i="2"/>
  <c r="F8359" i="2"/>
  <c r="G8359" i="2"/>
  <c r="C8361" i="2"/>
  <c r="H5328" i="2" l="1"/>
  <c r="N5328" i="2" s="1"/>
  <c r="D5329" i="2" s="1"/>
  <c r="E5329" i="2" s="1"/>
  <c r="L8361" i="2"/>
  <c r="K8361" i="2"/>
  <c r="E8361" i="2"/>
  <c r="F8360" i="2"/>
  <c r="G8360" i="2"/>
  <c r="C8362" i="2"/>
  <c r="A5328" i="2" l="1"/>
  <c r="I5328" i="2"/>
  <c r="M5328" i="2" s="1"/>
  <c r="F5329" i="2"/>
  <c r="G5329" i="2"/>
  <c r="H5329" i="2"/>
  <c r="I5329" i="2" s="1"/>
  <c r="M5329" i="2" s="1"/>
  <c r="L8362" i="2"/>
  <c r="K8362" i="2"/>
  <c r="E8362" i="2"/>
  <c r="F8361" i="2"/>
  <c r="G8361" i="2"/>
  <c r="C8363" i="2"/>
  <c r="A5329" i="2" l="1"/>
  <c r="N5329" i="2"/>
  <c r="D5330" i="2" s="1"/>
  <c r="L8363" i="2"/>
  <c r="E8363" i="2"/>
  <c r="K8363" i="2"/>
  <c r="F8362" i="2"/>
  <c r="G8362" i="2"/>
  <c r="C8364" i="2"/>
  <c r="H5330" i="2" l="1"/>
  <c r="I5330" i="2" s="1"/>
  <c r="M5330" i="2" s="1"/>
  <c r="L8364" i="2"/>
  <c r="E8364" i="2"/>
  <c r="K8364" i="2"/>
  <c r="F8363" i="2"/>
  <c r="G8363" i="2"/>
  <c r="C8365" i="2"/>
  <c r="A5330" i="2" l="1"/>
  <c r="N5330" i="2"/>
  <c r="D5331" i="2" s="1"/>
  <c r="E5331" i="2"/>
  <c r="L8365" i="2"/>
  <c r="E8365" i="2"/>
  <c r="K8365" i="2"/>
  <c r="F8364" i="2"/>
  <c r="G8364" i="2"/>
  <c r="C8366" i="2"/>
  <c r="H5331" i="2" l="1"/>
  <c r="G5331" i="2"/>
  <c r="F5331" i="2"/>
  <c r="N5331" i="2"/>
  <c r="I5331" i="2"/>
  <c r="M5331" i="2" s="1"/>
  <c r="A5331" i="2"/>
  <c r="L8366" i="2"/>
  <c r="E8366" i="2"/>
  <c r="K8366" i="2"/>
  <c r="F8365" i="2"/>
  <c r="G8365" i="2"/>
  <c r="C8367" i="2"/>
  <c r="H5332" i="2" l="1"/>
  <c r="I5332" i="2" s="1"/>
  <c r="M5332" i="2" s="1"/>
  <c r="D5332" i="2"/>
  <c r="E8367" i="2"/>
  <c r="K8367" i="2"/>
  <c r="F8366" i="2"/>
  <c r="G8366" i="2"/>
  <c r="C8368" i="2"/>
  <c r="A5332" i="2" l="1"/>
  <c r="N5332" i="2"/>
  <c r="E8368" i="2"/>
  <c r="K8368" i="2"/>
  <c r="F8367" i="2"/>
  <c r="G8367" i="2"/>
  <c r="C8369" i="2"/>
  <c r="D5333" i="2" l="1"/>
  <c r="H5333" i="2"/>
  <c r="K8369" i="2"/>
  <c r="E8369" i="2"/>
  <c r="F8368" i="2"/>
  <c r="G8368" i="2"/>
  <c r="C8370" i="2"/>
  <c r="N5333" i="2" l="1"/>
  <c r="D5334" i="2" s="1"/>
  <c r="I5333" i="2"/>
  <c r="M5333" i="2" s="1"/>
  <c r="A5333" i="2"/>
  <c r="L8370" i="2"/>
  <c r="K8370" i="2"/>
  <c r="E8370" i="2"/>
  <c r="F8369" i="2"/>
  <c r="G8369" i="2"/>
  <c r="C8371" i="2"/>
  <c r="H5334" i="2" l="1"/>
  <c r="I5334" i="2" s="1"/>
  <c r="M5334" i="2" s="1"/>
  <c r="N5334" i="2"/>
  <c r="D5335" i="2" s="1"/>
  <c r="A5334" i="2"/>
  <c r="K8371" i="2"/>
  <c r="G8370" i="2"/>
  <c r="F8370" i="2"/>
  <c r="C8372" i="2"/>
  <c r="H5335" i="2" l="1"/>
  <c r="L8372" i="2"/>
  <c r="K8372" i="2"/>
  <c r="C8373" i="2"/>
  <c r="A5335" i="2" l="1"/>
  <c r="I5335" i="2"/>
  <c r="M5335" i="2" s="1"/>
  <c r="N5335" i="2"/>
  <c r="D5336" i="2" s="1"/>
  <c r="L8373" i="2"/>
  <c r="K8373" i="2"/>
  <c r="C8374" i="2"/>
  <c r="H5336" i="2" l="1"/>
  <c r="L8374" i="2"/>
  <c r="E8374" i="2"/>
  <c r="K8374" i="2"/>
  <c r="C8375" i="2"/>
  <c r="N5336" i="2" l="1"/>
  <c r="D5337" i="2" s="1"/>
  <c r="I5336" i="2"/>
  <c r="M5336" i="2" s="1"/>
  <c r="A5336" i="2"/>
  <c r="L8375" i="2"/>
  <c r="K8375" i="2"/>
  <c r="F8374" i="2"/>
  <c r="G8374" i="2"/>
  <c r="C8376" i="2"/>
  <c r="H5337" i="2" l="1"/>
  <c r="I5337" i="2" s="1"/>
  <c r="M5337" i="2" s="1"/>
  <c r="L8376" i="2"/>
  <c r="K8376" i="2"/>
  <c r="E8376" i="2"/>
  <c r="C8377" i="2"/>
  <c r="A5337" i="2" l="1"/>
  <c r="N5337" i="2"/>
  <c r="D5338" i="2" s="1"/>
  <c r="L8377" i="2"/>
  <c r="K8377" i="2"/>
  <c r="E8377" i="2"/>
  <c r="F8376" i="2"/>
  <c r="G8376" i="2"/>
  <c r="C8378" i="2"/>
  <c r="H5338" i="2" l="1"/>
  <c r="I5338" i="2" s="1"/>
  <c r="M5338" i="2" s="1"/>
  <c r="A5338" i="2"/>
  <c r="L8378" i="2"/>
  <c r="K8378" i="2"/>
  <c r="E8378" i="2"/>
  <c r="G8377" i="2"/>
  <c r="F8377" i="2"/>
  <c r="C8379" i="2"/>
  <c r="N5338" i="2" l="1"/>
  <c r="D5339" i="2" s="1"/>
  <c r="H5339" i="2"/>
  <c r="L8379" i="2"/>
  <c r="K8379" i="2"/>
  <c r="E8379" i="2"/>
  <c r="F8378" i="2"/>
  <c r="G8378" i="2"/>
  <c r="C8380" i="2"/>
  <c r="I5339" i="2" l="1"/>
  <c r="M5339" i="2" s="1"/>
  <c r="N5339" i="2"/>
  <c r="D5340" i="2" s="1"/>
  <c r="A5339" i="2"/>
  <c r="L8380" i="2"/>
  <c r="K8380" i="2"/>
  <c r="E8380" i="2"/>
  <c r="F8379" i="2"/>
  <c r="G8379" i="2"/>
  <c r="C8381" i="2"/>
  <c r="H5340" i="2" l="1"/>
  <c r="A5340" i="2" s="1"/>
  <c r="L8381" i="2"/>
  <c r="K8381" i="2"/>
  <c r="E8381" i="2"/>
  <c r="F8380" i="2"/>
  <c r="G8380" i="2"/>
  <c r="C8382" i="2"/>
  <c r="I5340" i="2" l="1"/>
  <c r="M5340" i="2" s="1"/>
  <c r="N5340" i="2"/>
  <c r="D5341" i="2" s="1"/>
  <c r="L8382" i="2"/>
  <c r="E8382" i="2"/>
  <c r="K8382" i="2"/>
  <c r="F8381" i="2"/>
  <c r="G8381" i="2"/>
  <c r="C8383" i="2"/>
  <c r="H5341" i="2" l="1"/>
  <c r="A5341" i="2" s="1"/>
  <c r="L8383" i="2"/>
  <c r="E8383" i="2"/>
  <c r="K8383" i="2"/>
  <c r="F8382" i="2"/>
  <c r="G8382" i="2"/>
  <c r="C8384" i="2"/>
  <c r="N5341" i="2" l="1"/>
  <c r="D5342" i="2" s="1"/>
  <c r="I5341" i="2"/>
  <c r="M5341" i="2" s="1"/>
  <c r="L8384" i="2"/>
  <c r="E8384" i="2"/>
  <c r="K8384" i="2"/>
  <c r="F8383" i="2"/>
  <c r="G8383" i="2"/>
  <c r="C8385" i="2"/>
  <c r="H5342" i="2" l="1"/>
  <c r="I5342" i="2" s="1"/>
  <c r="M5342" i="2" s="1"/>
  <c r="L8385" i="2"/>
  <c r="E8385" i="2"/>
  <c r="K8385" i="2"/>
  <c r="F8384" i="2"/>
  <c r="G8384" i="2"/>
  <c r="C8386" i="2"/>
  <c r="A5342" i="2" l="1"/>
  <c r="N5342" i="2"/>
  <c r="D5343" i="2" s="1"/>
  <c r="H5343" i="2"/>
  <c r="L8386" i="2"/>
  <c r="E8386" i="2"/>
  <c r="K8386" i="2"/>
  <c r="F8385" i="2"/>
  <c r="G8385" i="2"/>
  <c r="C8387" i="2"/>
  <c r="I5343" i="2" l="1"/>
  <c r="M5343" i="2" s="1"/>
  <c r="N5343" i="2"/>
  <c r="D5344" i="2" s="1"/>
  <c r="A5343" i="2"/>
  <c r="L8387" i="2"/>
  <c r="E8387" i="2"/>
  <c r="K8387" i="2"/>
  <c r="F8386" i="2"/>
  <c r="G8386" i="2"/>
  <c r="C8388" i="2"/>
  <c r="H5344" i="2" l="1"/>
  <c r="A5344" i="2" s="1"/>
  <c r="L8388" i="2"/>
  <c r="K8388" i="2"/>
  <c r="E8388" i="2"/>
  <c r="F8387" i="2"/>
  <c r="G8387" i="2"/>
  <c r="C8389" i="2"/>
  <c r="I5344" i="2" l="1"/>
  <c r="M5344" i="2" s="1"/>
  <c r="N5344" i="2"/>
  <c r="D5345" i="2" s="1"/>
  <c r="L8389" i="2"/>
  <c r="K8389" i="2"/>
  <c r="E8389" i="2"/>
  <c r="F8388" i="2"/>
  <c r="G8388" i="2"/>
  <c r="C8390" i="2"/>
  <c r="H5345" i="2" l="1"/>
  <c r="L8390" i="2"/>
  <c r="K8390" i="2"/>
  <c r="E8390" i="2"/>
  <c r="G8389" i="2"/>
  <c r="F8389" i="2"/>
  <c r="C8391" i="2"/>
  <c r="I5345" i="2" l="1"/>
  <c r="M5345" i="2" s="1"/>
  <c r="N5345" i="2"/>
  <c r="D5346" i="2" s="1"/>
  <c r="A5345" i="2"/>
  <c r="L8391" i="2"/>
  <c r="K8391" i="2"/>
  <c r="E8391" i="2"/>
  <c r="F8390" i="2"/>
  <c r="G8390" i="2"/>
  <c r="C8392" i="2"/>
  <c r="H5346" i="2" l="1"/>
  <c r="L8392" i="2"/>
  <c r="K8392" i="2"/>
  <c r="E8392" i="2"/>
  <c r="F8391" i="2"/>
  <c r="G8391" i="2"/>
  <c r="C8393" i="2"/>
  <c r="I5346" i="2" l="1"/>
  <c r="M5346" i="2" s="1"/>
  <c r="N5346" i="2"/>
  <c r="D5347" i="2" s="1"/>
  <c r="A5346" i="2"/>
  <c r="L8393" i="2"/>
  <c r="K8393" i="2"/>
  <c r="E8393" i="2"/>
  <c r="G8392" i="2"/>
  <c r="F8392" i="2"/>
  <c r="C8394" i="2"/>
  <c r="H5347" i="2" l="1"/>
  <c r="L8394" i="2"/>
  <c r="E8394" i="2"/>
  <c r="K8394" i="2"/>
  <c r="F8393" i="2"/>
  <c r="G8393" i="2"/>
  <c r="C8395" i="2"/>
  <c r="N5347" i="2" l="1"/>
  <c r="D5348" i="2" s="1"/>
  <c r="I5347" i="2"/>
  <c r="M5347" i="2" s="1"/>
  <c r="A5347" i="2"/>
  <c r="L8395" i="2"/>
  <c r="E8395" i="2"/>
  <c r="K8395" i="2"/>
  <c r="F8394" i="2"/>
  <c r="G8394" i="2"/>
  <c r="C8396" i="2"/>
  <c r="H5348" i="2" l="1"/>
  <c r="N5348" i="2" s="1"/>
  <c r="D5349" i="2" s="1"/>
  <c r="L8396" i="2"/>
  <c r="K8396" i="2"/>
  <c r="E8396" i="2"/>
  <c r="G8395" i="2"/>
  <c r="F8395" i="2"/>
  <c r="C8397" i="2"/>
  <c r="A5348" i="2" l="1"/>
  <c r="I5348" i="2"/>
  <c r="M5348" i="2" s="1"/>
  <c r="H5349" i="2" s="1"/>
  <c r="L8397" i="2"/>
  <c r="E8397" i="2"/>
  <c r="K8397" i="2"/>
  <c r="F8396" i="2"/>
  <c r="G8396" i="2"/>
  <c r="C8398" i="2"/>
  <c r="N5349" i="2" l="1"/>
  <c r="D5350" i="2" s="1"/>
  <c r="A5349" i="2"/>
  <c r="I5349" i="2"/>
  <c r="M5349" i="2" s="1"/>
  <c r="H5350" i="2" s="1"/>
  <c r="E8398" i="2"/>
  <c r="K8398" i="2"/>
  <c r="F8397" i="2"/>
  <c r="G8397" i="2"/>
  <c r="C8399" i="2"/>
  <c r="I5350" i="2" l="1"/>
  <c r="M5350" i="2" s="1"/>
  <c r="A5350" i="2"/>
  <c r="N5350" i="2"/>
  <c r="D5351" i="2" s="1"/>
  <c r="E8399" i="2"/>
  <c r="K8399" i="2"/>
  <c r="F8398" i="2"/>
  <c r="G8398" i="2"/>
  <c r="C8400" i="2"/>
  <c r="H5351" i="2" l="1"/>
  <c r="N5351" i="2"/>
  <c r="D5352" i="2" s="1"/>
  <c r="I5351" i="2"/>
  <c r="M5351" i="2" s="1"/>
  <c r="A5351" i="2"/>
  <c r="K8400" i="2"/>
  <c r="E8400" i="2"/>
  <c r="F8399" i="2"/>
  <c r="G8399" i="2"/>
  <c r="C8401" i="2"/>
  <c r="H5352" i="2" l="1"/>
  <c r="N5352" i="2" s="1"/>
  <c r="D5353" i="2" s="1"/>
  <c r="A5352" i="2"/>
  <c r="L8401" i="2"/>
  <c r="E8401" i="2"/>
  <c r="K8401" i="2"/>
  <c r="F8400" i="2"/>
  <c r="G8400" i="2"/>
  <c r="C8402" i="2"/>
  <c r="I5352" i="2" l="1"/>
  <c r="M5352" i="2" s="1"/>
  <c r="H5353" i="2"/>
  <c r="I5353" i="2" s="1"/>
  <c r="M5353" i="2" s="1"/>
  <c r="K8402" i="2"/>
  <c r="G8401" i="2"/>
  <c r="F8401" i="2"/>
  <c r="C8403" i="2"/>
  <c r="A5353" i="2" l="1"/>
  <c r="N5353" i="2"/>
  <c r="D5354" i="2" s="1"/>
  <c r="L8403" i="2"/>
  <c r="K8403" i="2"/>
  <c r="C8404" i="2"/>
  <c r="H5354" i="2" l="1"/>
  <c r="L5354" i="2" s="1"/>
  <c r="L8404" i="2"/>
  <c r="E8404" i="2"/>
  <c r="K8404" i="2"/>
  <c r="C8405" i="2"/>
  <c r="A5354" i="2" l="1"/>
  <c r="I5354" i="2"/>
  <c r="M5354" i="2" s="1"/>
  <c r="N5354" i="2"/>
  <c r="D5355" i="2" s="1"/>
  <c r="L8405" i="2"/>
  <c r="E8405" i="2"/>
  <c r="K8405" i="2"/>
  <c r="F8404" i="2"/>
  <c r="G8404" i="2"/>
  <c r="C8406" i="2"/>
  <c r="H5355" i="2" l="1"/>
  <c r="L5355" i="2" s="1"/>
  <c r="A5355" i="2"/>
  <c r="I5355" i="2"/>
  <c r="M5355" i="2" s="1"/>
  <c r="N5355" i="2"/>
  <c r="D5356" i="2" s="1"/>
  <c r="L8406" i="2"/>
  <c r="E8406" i="2"/>
  <c r="K8406" i="2"/>
  <c r="F8405" i="2"/>
  <c r="G8405" i="2"/>
  <c r="C8407" i="2"/>
  <c r="H5356" i="2" l="1"/>
  <c r="L5356" i="2" s="1"/>
  <c r="N5356" i="2"/>
  <c r="D5357" i="2" s="1"/>
  <c r="E5357" i="2" s="1"/>
  <c r="F5357" i="2" s="1"/>
  <c r="L8407" i="2"/>
  <c r="K8407" i="2"/>
  <c r="E8407" i="2"/>
  <c r="F8406" i="2"/>
  <c r="G8406" i="2"/>
  <c r="C8408" i="2"/>
  <c r="I5356" i="2" l="1"/>
  <c r="M5356" i="2" s="1"/>
  <c r="A5356" i="2"/>
  <c r="G5357" i="2"/>
  <c r="H5357" i="2"/>
  <c r="L8408" i="2"/>
  <c r="K8408" i="2"/>
  <c r="E8408" i="2"/>
  <c r="F8407" i="2"/>
  <c r="G8407" i="2"/>
  <c r="C8409" i="2"/>
  <c r="I5357" i="2" l="1"/>
  <c r="M5357" i="2" s="1"/>
  <c r="N5357" i="2"/>
  <c r="D5358" i="2" s="1"/>
  <c r="A5357" i="2"/>
  <c r="L5358" i="2"/>
  <c r="L8409" i="2"/>
  <c r="K8409" i="2"/>
  <c r="E8409" i="2"/>
  <c r="G8408" i="2"/>
  <c r="F8408" i="2"/>
  <c r="C8410" i="2"/>
  <c r="H5358" i="2" l="1"/>
  <c r="N5358" i="2" s="1"/>
  <c r="D5359" i="2" s="1"/>
  <c r="I5358" i="2"/>
  <c r="M5358" i="2" s="1"/>
  <c r="A5358" i="2"/>
  <c r="H5359" i="2"/>
  <c r="A5359" i="2" s="1"/>
  <c r="E5359" i="2"/>
  <c r="L8410" i="2"/>
  <c r="K8410" i="2"/>
  <c r="E8410" i="2"/>
  <c r="F8409" i="2"/>
  <c r="G8409" i="2"/>
  <c r="C8411" i="2"/>
  <c r="F5359" i="2" l="1"/>
  <c r="G5359" i="2"/>
  <c r="I5359" i="2"/>
  <c r="M5359" i="2" s="1"/>
  <c r="N5359" i="2"/>
  <c r="H5360" i="2" s="1"/>
  <c r="L8411" i="2"/>
  <c r="K8411" i="2"/>
  <c r="E8411" i="2"/>
  <c r="F8410" i="2"/>
  <c r="G8410" i="2"/>
  <c r="C8412" i="2"/>
  <c r="I5360" i="2" l="1"/>
  <c r="M5360" i="2" s="1"/>
  <c r="D5360" i="2"/>
  <c r="L8412" i="2"/>
  <c r="K8412" i="2"/>
  <c r="E8412" i="2"/>
  <c r="F8411" i="2"/>
  <c r="G8411" i="2"/>
  <c r="C8413" i="2"/>
  <c r="N5360" i="2" l="1"/>
  <c r="E5360" i="2"/>
  <c r="A5360" i="2"/>
  <c r="L8413" i="2"/>
  <c r="E8413" i="2"/>
  <c r="K8413" i="2"/>
  <c r="F8412" i="2"/>
  <c r="G8412" i="2"/>
  <c r="C8414" i="2"/>
  <c r="F5360" i="2" l="1"/>
  <c r="G5360" i="2"/>
  <c r="D5361" i="2" s="1"/>
  <c r="H5361" i="2"/>
  <c r="I5361" i="2" s="1"/>
  <c r="M5361" i="2" s="1"/>
  <c r="L8414" i="2"/>
  <c r="E8414" i="2"/>
  <c r="K8414" i="2"/>
  <c r="F8413" i="2"/>
  <c r="G8413" i="2"/>
  <c r="C8415" i="2"/>
  <c r="N5361" i="2" l="1"/>
  <c r="H5362" i="2" s="1"/>
  <c r="I5362" i="2" s="1"/>
  <c r="M5362" i="2" s="1"/>
  <c r="A5361" i="2"/>
  <c r="D5362" i="2"/>
  <c r="L8415" i="2"/>
  <c r="E8415" i="2"/>
  <c r="K8415" i="2"/>
  <c r="F8414" i="2"/>
  <c r="G8414" i="2"/>
  <c r="C8416" i="2"/>
  <c r="N5362" i="2" l="1"/>
  <c r="H5363" i="2" s="1"/>
  <c r="I5363" i="2" s="1"/>
  <c r="M5363" i="2" s="1"/>
  <c r="A5362" i="2"/>
  <c r="L8416" i="2"/>
  <c r="E8416" i="2"/>
  <c r="K8416" i="2"/>
  <c r="F8415" i="2"/>
  <c r="G8415" i="2"/>
  <c r="C8417" i="2"/>
  <c r="D5363" i="2" l="1"/>
  <c r="N5363" i="2"/>
  <c r="H5364" i="2" s="1"/>
  <c r="A5363" i="2"/>
  <c r="L8417" i="2"/>
  <c r="E8417" i="2"/>
  <c r="K8417" i="2"/>
  <c r="F8416" i="2"/>
  <c r="G8416" i="2"/>
  <c r="C8418" i="2"/>
  <c r="D5364" i="2" l="1"/>
  <c r="I5364" i="2"/>
  <c r="M5364" i="2" s="1"/>
  <c r="N5364" i="2"/>
  <c r="H5365" i="2" s="1"/>
  <c r="L8418" i="2"/>
  <c r="E8418" i="2"/>
  <c r="K8418" i="2"/>
  <c r="F8417" i="2"/>
  <c r="G8417" i="2"/>
  <c r="C8419" i="2"/>
  <c r="I5365" i="2" l="1"/>
  <c r="M5365" i="2" s="1"/>
  <c r="A5364" i="2"/>
  <c r="D5365" i="2"/>
  <c r="A5365" i="2" s="1"/>
  <c r="L8419" i="2"/>
  <c r="K8419" i="2"/>
  <c r="E8419" i="2"/>
  <c r="F8418" i="2"/>
  <c r="G8418" i="2"/>
  <c r="C8420" i="2"/>
  <c r="N5365" i="2" l="1"/>
  <c r="L8420" i="2"/>
  <c r="K8420" i="2"/>
  <c r="E8420" i="2"/>
  <c r="F8419" i="2"/>
  <c r="G8419" i="2"/>
  <c r="C8421" i="2"/>
  <c r="D5366" i="2" l="1"/>
  <c r="H5366" i="2"/>
  <c r="L8421" i="2"/>
  <c r="K8421" i="2"/>
  <c r="E8421" i="2"/>
  <c r="G8420" i="2"/>
  <c r="F8420" i="2"/>
  <c r="C8422" i="2"/>
  <c r="I5366" i="2" l="1"/>
  <c r="M5366" i="2" s="1"/>
  <c r="N5366" i="2"/>
  <c r="D5367" i="2" s="1"/>
  <c r="A5366" i="2"/>
  <c r="L8422" i="2"/>
  <c r="E8422" i="2"/>
  <c r="K8422" i="2"/>
  <c r="F8421" i="2"/>
  <c r="G8421" i="2"/>
  <c r="C8423" i="2"/>
  <c r="H5367" i="2" l="1"/>
  <c r="A5367" i="2" s="1"/>
  <c r="L8423" i="2"/>
  <c r="K8423" i="2"/>
  <c r="E8423" i="2"/>
  <c r="F8422" i="2"/>
  <c r="G8422" i="2"/>
  <c r="C8424" i="2"/>
  <c r="N5367" i="2" l="1"/>
  <c r="D5368" i="2" s="1"/>
  <c r="I5367" i="2"/>
  <c r="M5367" i="2" s="1"/>
  <c r="L8424" i="2"/>
  <c r="K8424" i="2"/>
  <c r="E8424" i="2"/>
  <c r="F8423" i="2"/>
  <c r="G8423" i="2"/>
  <c r="C8425" i="2"/>
  <c r="H5368" i="2" l="1"/>
  <c r="N5368" i="2" s="1"/>
  <c r="D5369" i="2" s="1"/>
  <c r="L8425" i="2"/>
  <c r="E8425" i="2"/>
  <c r="K8425" i="2"/>
  <c r="F8424" i="2"/>
  <c r="G8424" i="2"/>
  <c r="C8426" i="2"/>
  <c r="A5368" i="2" l="1"/>
  <c r="I5368" i="2"/>
  <c r="M5368" i="2" s="1"/>
  <c r="H5369" i="2" s="1"/>
  <c r="I5369" i="2" s="1"/>
  <c r="M5369" i="2" s="1"/>
  <c r="L8426" i="2"/>
  <c r="E8426" i="2"/>
  <c r="K8426" i="2"/>
  <c r="F8425" i="2"/>
  <c r="G8425" i="2"/>
  <c r="C8427" i="2"/>
  <c r="A5369" i="2" l="1"/>
  <c r="N5369" i="2"/>
  <c r="D5370" i="2" s="1"/>
  <c r="L8427" i="2"/>
  <c r="E8427" i="2"/>
  <c r="K8427" i="2"/>
  <c r="G8426" i="2"/>
  <c r="F8426" i="2"/>
  <c r="C8428" i="2"/>
  <c r="H5370" i="2" l="1"/>
  <c r="I5370" i="2" s="1"/>
  <c r="M5370" i="2" s="1"/>
  <c r="A5370" i="2"/>
  <c r="L8428" i="2"/>
  <c r="E8428" i="2"/>
  <c r="K8428" i="2"/>
  <c r="F8427" i="2"/>
  <c r="G8427" i="2"/>
  <c r="C8429" i="2"/>
  <c r="N5370" i="2" l="1"/>
  <c r="D5371" i="2" s="1"/>
  <c r="E8429" i="2"/>
  <c r="K8429" i="2"/>
  <c r="F8428" i="2"/>
  <c r="G8428" i="2"/>
  <c r="C8430" i="2"/>
  <c r="H5371" i="2" l="1"/>
  <c r="I5371" i="2"/>
  <c r="M5371" i="2" s="1"/>
  <c r="N5371" i="2"/>
  <c r="D5372" i="2" s="1"/>
  <c r="A5371" i="2"/>
  <c r="E8430" i="2"/>
  <c r="K8430" i="2"/>
  <c r="F8429" i="2"/>
  <c r="G8429" i="2"/>
  <c r="C8431" i="2"/>
  <c r="H5372" i="2" l="1"/>
  <c r="L8431" i="2"/>
  <c r="K8431" i="2"/>
  <c r="F8430" i="2"/>
  <c r="G8430" i="2"/>
  <c r="C8432" i="2"/>
  <c r="I5372" i="2" l="1"/>
  <c r="M5372" i="2" s="1"/>
  <c r="N5372" i="2"/>
  <c r="D5373" i="2" s="1"/>
  <c r="A5372" i="2"/>
  <c r="L8432" i="2"/>
  <c r="K8432" i="2"/>
  <c r="C8433" i="2"/>
  <c r="H5373" i="2" l="1"/>
  <c r="L8433" i="2"/>
  <c r="K8433" i="2"/>
  <c r="C8434" i="2"/>
  <c r="I5373" i="2" l="1"/>
  <c r="M5373" i="2" s="1"/>
  <c r="N5373" i="2"/>
  <c r="D5374" i="2" s="1"/>
  <c r="A5373" i="2"/>
  <c r="L8434" i="2"/>
  <c r="K8434" i="2"/>
  <c r="C8435" i="2"/>
  <c r="H5374" i="2" l="1"/>
  <c r="A5374" i="2" s="1"/>
  <c r="L8435" i="2"/>
  <c r="K8435" i="2"/>
  <c r="E8435" i="2"/>
  <c r="C8436" i="2"/>
  <c r="I5374" i="2" l="1"/>
  <c r="M5374" i="2" s="1"/>
  <c r="N5374" i="2"/>
  <c r="D5375" i="2" s="1"/>
  <c r="L8436" i="2"/>
  <c r="K8436" i="2"/>
  <c r="E8436" i="2"/>
  <c r="F8435" i="2"/>
  <c r="G8435" i="2"/>
  <c r="C8437" i="2"/>
  <c r="H5375" i="2" l="1"/>
  <c r="A5375" i="2" s="1"/>
  <c r="I5375" i="2"/>
  <c r="M5375" i="2" s="1"/>
  <c r="L8437" i="2"/>
  <c r="K8437" i="2"/>
  <c r="E8437" i="2"/>
  <c r="G8436" i="2"/>
  <c r="F8436" i="2"/>
  <c r="C8438" i="2"/>
  <c r="N5375" i="2" l="1"/>
  <c r="D5376" i="2" s="1"/>
  <c r="H5376" i="2"/>
  <c r="A5376" i="2" s="1"/>
  <c r="L8438" i="2"/>
  <c r="K8438" i="2"/>
  <c r="E8438" i="2"/>
  <c r="F8437" i="2"/>
  <c r="G8437" i="2"/>
  <c r="C8439" i="2"/>
  <c r="I5376" i="2" l="1"/>
  <c r="M5376" i="2" s="1"/>
  <c r="N5376" i="2"/>
  <c r="D5377" i="2" s="1"/>
  <c r="L8439" i="2"/>
  <c r="K8439" i="2"/>
  <c r="E8439" i="2"/>
  <c r="F8438" i="2"/>
  <c r="G8438" i="2"/>
  <c r="C8440" i="2"/>
  <c r="H5377" i="2" l="1"/>
  <c r="L8440" i="2"/>
  <c r="K8440" i="2"/>
  <c r="E8440" i="2"/>
  <c r="F8439" i="2"/>
  <c r="G8439" i="2"/>
  <c r="C8441" i="2"/>
  <c r="I5377" i="2" l="1"/>
  <c r="M5377" i="2" s="1"/>
  <c r="N5377" i="2"/>
  <c r="D5378" i="2" s="1"/>
  <c r="A5377" i="2"/>
  <c r="L8441" i="2"/>
  <c r="E8441" i="2"/>
  <c r="K8441" i="2"/>
  <c r="F8440" i="2"/>
  <c r="G8440" i="2"/>
  <c r="C8442" i="2"/>
  <c r="H5378" i="2" l="1"/>
  <c r="L8442" i="2"/>
  <c r="E8442" i="2"/>
  <c r="K8442" i="2"/>
  <c r="F8441" i="2"/>
  <c r="G8441" i="2"/>
  <c r="C8443" i="2"/>
  <c r="I5378" i="2" l="1"/>
  <c r="M5378" i="2" s="1"/>
  <c r="N5378" i="2"/>
  <c r="D5379" i="2" s="1"/>
  <c r="A5378" i="2"/>
  <c r="L8443" i="2"/>
  <c r="E8443" i="2"/>
  <c r="K8443" i="2"/>
  <c r="F8442" i="2"/>
  <c r="G8442" i="2"/>
  <c r="C8444" i="2"/>
  <c r="H5379" i="2" l="1"/>
  <c r="L8444" i="2"/>
  <c r="E8444" i="2"/>
  <c r="K8444" i="2"/>
  <c r="F8443" i="2"/>
  <c r="G8443" i="2"/>
  <c r="C8445" i="2"/>
  <c r="I5379" i="2" l="1"/>
  <c r="M5379" i="2" s="1"/>
  <c r="N5379" i="2"/>
  <c r="D5380" i="2" s="1"/>
  <c r="A5379" i="2"/>
  <c r="L8445" i="2"/>
  <c r="E8445" i="2"/>
  <c r="K8445" i="2"/>
  <c r="F8444" i="2"/>
  <c r="G8444" i="2"/>
  <c r="C8446" i="2"/>
  <c r="H5380" i="2" l="1"/>
  <c r="L8446" i="2"/>
  <c r="E8446" i="2"/>
  <c r="K8446" i="2"/>
  <c r="F8445" i="2"/>
  <c r="G8445" i="2"/>
  <c r="C8447" i="2"/>
  <c r="I5380" i="2" l="1"/>
  <c r="M5380" i="2" s="1"/>
  <c r="N5380" i="2"/>
  <c r="D5381" i="2" s="1"/>
  <c r="A5380" i="2"/>
  <c r="L8447" i="2"/>
  <c r="K8447" i="2"/>
  <c r="E8447" i="2"/>
  <c r="F8446" i="2"/>
  <c r="G8446" i="2"/>
  <c r="C8448" i="2"/>
  <c r="H5381" i="2" l="1"/>
  <c r="L8448" i="2"/>
  <c r="E5509" i="2"/>
  <c r="G5509" i="2" s="1"/>
  <c r="K8448" i="2"/>
  <c r="E8448" i="2"/>
  <c r="F8447" i="2"/>
  <c r="G8447" i="2"/>
  <c r="C8449" i="2"/>
  <c r="N5381" i="2" l="1"/>
  <c r="D5382" i="2" s="1"/>
  <c r="I5381" i="2"/>
  <c r="M5381" i="2" s="1"/>
  <c r="A5381" i="2"/>
  <c r="F5509" i="2"/>
  <c r="L8449" i="2"/>
  <c r="K8449" i="2"/>
  <c r="E8449" i="2"/>
  <c r="G8448" i="2"/>
  <c r="F8448" i="2"/>
  <c r="C8450" i="2"/>
  <c r="H5382" i="2" l="1"/>
  <c r="I5382" i="2" s="1"/>
  <c r="M5382" i="2" s="1"/>
  <c r="L8450" i="2"/>
  <c r="K8450" i="2"/>
  <c r="E8450" i="2"/>
  <c r="F8449" i="2"/>
  <c r="G8449" i="2"/>
  <c r="C8451" i="2"/>
  <c r="A5382" i="2" l="1"/>
  <c r="N5382" i="2"/>
  <c r="D5383" i="2" s="1"/>
  <c r="L8451" i="2"/>
  <c r="K8451" i="2"/>
  <c r="E8451" i="2"/>
  <c r="F8450" i="2"/>
  <c r="G8450" i="2"/>
  <c r="C8452" i="2"/>
  <c r="H5383" i="2" l="1"/>
  <c r="I5383" i="2" s="1"/>
  <c r="M5383" i="2" s="1"/>
  <c r="A5383" i="2"/>
  <c r="L8452" i="2"/>
  <c r="K8452" i="2"/>
  <c r="E8452" i="2"/>
  <c r="G8451" i="2"/>
  <c r="F8451" i="2"/>
  <c r="C8453" i="2"/>
  <c r="N5383" i="2" l="1"/>
  <c r="D5384" i="2" s="1"/>
  <c r="H5384" i="2"/>
  <c r="L5384" i="2" s="1"/>
  <c r="L8453" i="2"/>
  <c r="E8453" i="2"/>
  <c r="K8453" i="2"/>
  <c r="F8452" i="2"/>
  <c r="G8452" i="2"/>
  <c r="C8454" i="2"/>
  <c r="I5384" i="2" l="1"/>
  <c r="M5384" i="2" s="1"/>
  <c r="N5384" i="2"/>
  <c r="D5385" i="2" s="1"/>
  <c r="A5384" i="2"/>
  <c r="L8454" i="2"/>
  <c r="E8454" i="2"/>
  <c r="K8454" i="2"/>
  <c r="G8453" i="2"/>
  <c r="F8453" i="2"/>
  <c r="C8455" i="2"/>
  <c r="H5385" i="2" l="1"/>
  <c r="A5385" i="2" s="1"/>
  <c r="L8455" i="2"/>
  <c r="E8455" i="2"/>
  <c r="K8455" i="2"/>
  <c r="F8454" i="2"/>
  <c r="G8454" i="2"/>
  <c r="C8456" i="2"/>
  <c r="I5385" i="2" l="1"/>
  <c r="M5385" i="2" s="1"/>
  <c r="N5385" i="2"/>
  <c r="D5386" i="2" s="1"/>
  <c r="L8456" i="2"/>
  <c r="K8456" i="2"/>
  <c r="E8456" i="2"/>
  <c r="F8455" i="2"/>
  <c r="G8455" i="2"/>
  <c r="C8457" i="2"/>
  <c r="H5386" i="2" l="1"/>
  <c r="L8457" i="2"/>
  <c r="E8457" i="2"/>
  <c r="K8457" i="2"/>
  <c r="F8456" i="2"/>
  <c r="G8456" i="2"/>
  <c r="C8458" i="2"/>
  <c r="N5386" i="2" l="1"/>
  <c r="D5387" i="2" s="1"/>
  <c r="I5386" i="2"/>
  <c r="M5386" i="2" s="1"/>
  <c r="L5386" i="2"/>
  <c r="A5386" i="2"/>
  <c r="E8458" i="2"/>
  <c r="K8458" i="2"/>
  <c r="G8457" i="2"/>
  <c r="F8457" i="2"/>
  <c r="C8459" i="2"/>
  <c r="H5387" i="2" l="1"/>
  <c r="K8459" i="2"/>
  <c r="E8459" i="2"/>
  <c r="F8458" i="2"/>
  <c r="G8458" i="2"/>
  <c r="C8460" i="2"/>
  <c r="A5387" i="2" l="1"/>
  <c r="L5387" i="2"/>
  <c r="I5387" i="2"/>
  <c r="M5387" i="2" s="1"/>
  <c r="N5387" i="2"/>
  <c r="D5388" i="2" s="1"/>
  <c r="E5388" i="2" s="1"/>
  <c r="K8460" i="2"/>
  <c r="E8460" i="2"/>
  <c r="F8459" i="2"/>
  <c r="G8459" i="2"/>
  <c r="C8461" i="2"/>
  <c r="G5388" i="2" l="1"/>
  <c r="F5388" i="2"/>
  <c r="H5388" i="2"/>
  <c r="K8461" i="2"/>
  <c r="E8461" i="2"/>
  <c r="G8460" i="2"/>
  <c r="F8460" i="2"/>
  <c r="C8462" i="2"/>
  <c r="I5388" i="2" l="1"/>
  <c r="M5388" i="2" s="1"/>
  <c r="N5388" i="2"/>
  <c r="D5389" i="2" s="1"/>
  <c r="E5389" i="2" s="1"/>
  <c r="F5389" i="2" s="1"/>
  <c r="G5389" i="2" s="1"/>
  <c r="A5388" i="2"/>
  <c r="L8462" i="2"/>
  <c r="K8462" i="2"/>
  <c r="F8461" i="2"/>
  <c r="G8461" i="2"/>
  <c r="C8463" i="2"/>
  <c r="H5389" i="2" l="1"/>
  <c r="L8463" i="2"/>
  <c r="K8463" i="2"/>
  <c r="C8464" i="2"/>
  <c r="N5389" i="2" l="1"/>
  <c r="D5390" i="2" s="1"/>
  <c r="I5389" i="2"/>
  <c r="M5389" i="2" s="1"/>
  <c r="A5389" i="2"/>
  <c r="L8464" i="2"/>
  <c r="K8464" i="2"/>
  <c r="C8465" i="2"/>
  <c r="H5390" i="2" l="1"/>
  <c r="I5390" i="2"/>
  <c r="M5390" i="2" s="1"/>
  <c r="N5390" i="2"/>
  <c r="E5390" i="2"/>
  <c r="A5390" i="2"/>
  <c r="L8465" i="2"/>
  <c r="K8465" i="2"/>
  <c r="C8466" i="2"/>
  <c r="H5391" i="2" l="1"/>
  <c r="I5391" i="2" s="1"/>
  <c r="M5391" i="2" s="1"/>
  <c r="G5390" i="2"/>
  <c r="D5391" i="2" s="1"/>
  <c r="F5390" i="2"/>
  <c r="L8466" i="2"/>
  <c r="K8466" i="2"/>
  <c r="E8466" i="2"/>
  <c r="C8467" i="2"/>
  <c r="A5391" i="2" l="1"/>
  <c r="N5391" i="2"/>
  <c r="H5392" i="2" s="1"/>
  <c r="I5392" i="2" s="1"/>
  <c r="M5392" i="2" s="1"/>
  <c r="L8467" i="2"/>
  <c r="K8467" i="2"/>
  <c r="E8467" i="2"/>
  <c r="F8466" i="2"/>
  <c r="G8466" i="2"/>
  <c r="C8468" i="2"/>
  <c r="D5392" i="2" l="1"/>
  <c r="L8468" i="2"/>
  <c r="K8468" i="2"/>
  <c r="E8468" i="2"/>
  <c r="G8467" i="2"/>
  <c r="F8467" i="2"/>
  <c r="C8469" i="2"/>
  <c r="N5392" i="2" l="1"/>
  <c r="H5393" i="2" s="1"/>
  <c r="A5392" i="2"/>
  <c r="L8469" i="2"/>
  <c r="K8469" i="2"/>
  <c r="E8469" i="2"/>
  <c r="F8468" i="2"/>
  <c r="G8468" i="2"/>
  <c r="C8470" i="2"/>
  <c r="D5393" i="2" l="1"/>
  <c r="A5393" i="2" s="1"/>
  <c r="I5393" i="2"/>
  <c r="M5393" i="2" s="1"/>
  <c r="N5393" i="2"/>
  <c r="H5394" i="2" s="1"/>
  <c r="I5394" i="2" s="1"/>
  <c r="M5394" i="2" s="1"/>
  <c r="L8470" i="2"/>
  <c r="K8470" i="2"/>
  <c r="E8470" i="2"/>
  <c r="F8469" i="2"/>
  <c r="G8469" i="2"/>
  <c r="C8471" i="2"/>
  <c r="D5394" i="2" l="1"/>
  <c r="L8471" i="2"/>
  <c r="K8471" i="2"/>
  <c r="E8471" i="2"/>
  <c r="F8470" i="2"/>
  <c r="G8470" i="2"/>
  <c r="C8472" i="2"/>
  <c r="N5394" i="2" l="1"/>
  <c r="H5395" i="2" s="1"/>
  <c r="A5394" i="2"/>
  <c r="D5395" i="2"/>
  <c r="L8472" i="2"/>
  <c r="E8472" i="2"/>
  <c r="K8472" i="2"/>
  <c r="F8471" i="2"/>
  <c r="G8471" i="2"/>
  <c r="C8473" i="2"/>
  <c r="A5395" i="2" l="1"/>
  <c r="I5395" i="2"/>
  <c r="M5395" i="2" s="1"/>
  <c r="N5395" i="2"/>
  <c r="H5396" i="2" s="1"/>
  <c r="L8473" i="2"/>
  <c r="E8473" i="2"/>
  <c r="K8473" i="2"/>
  <c r="F8472" i="2"/>
  <c r="G8472" i="2"/>
  <c r="C8474" i="2"/>
  <c r="I5396" i="2" l="1"/>
  <c r="M5396" i="2" s="1"/>
  <c r="D5396" i="2"/>
  <c r="L8474" i="2"/>
  <c r="E8474" i="2"/>
  <c r="K8474" i="2"/>
  <c r="F8473" i="2"/>
  <c r="G8473" i="2"/>
  <c r="C8475" i="2"/>
  <c r="N5396" i="2" l="1"/>
  <c r="H5397" i="2" s="1"/>
  <c r="A5396" i="2"/>
  <c r="L8475" i="2"/>
  <c r="E8475" i="2"/>
  <c r="K8475" i="2"/>
  <c r="F8474" i="2"/>
  <c r="G8474" i="2"/>
  <c r="C8476" i="2"/>
  <c r="D5397" i="2" l="1"/>
  <c r="N5397" i="2" s="1"/>
  <c r="I5397" i="2"/>
  <c r="M5397" i="2" s="1"/>
  <c r="L8476" i="2"/>
  <c r="E8476" i="2"/>
  <c r="K8476" i="2"/>
  <c r="F8475" i="2"/>
  <c r="G8475" i="2"/>
  <c r="C8477" i="2"/>
  <c r="H5398" i="2" l="1"/>
  <c r="I5398" i="2"/>
  <c r="M5398" i="2" s="1"/>
  <c r="A5397" i="2"/>
  <c r="D5398" i="2"/>
  <c r="L8477" i="2"/>
  <c r="E8477" i="2"/>
  <c r="K8477" i="2"/>
  <c r="F8476" i="2"/>
  <c r="G8476" i="2"/>
  <c r="C8478" i="2"/>
  <c r="A5398" i="2" l="1"/>
  <c r="N5398" i="2"/>
  <c r="H5399" i="2" s="1"/>
  <c r="L8478" i="2"/>
  <c r="K8478" i="2"/>
  <c r="E8478" i="2"/>
  <c r="F8477" i="2"/>
  <c r="G8477" i="2"/>
  <c r="C8479" i="2"/>
  <c r="I5399" i="2" l="1"/>
  <c r="M5399" i="2" s="1"/>
  <c r="D5399" i="2"/>
  <c r="A5399" i="2" s="1"/>
  <c r="L8479" i="2"/>
  <c r="K8479" i="2"/>
  <c r="E8479" i="2"/>
  <c r="F8478" i="2"/>
  <c r="G8478" i="2"/>
  <c r="C8480" i="2"/>
  <c r="N5399" i="2" l="1"/>
  <c r="L8480" i="2"/>
  <c r="K8480" i="2"/>
  <c r="E8480" i="2"/>
  <c r="G8479" i="2"/>
  <c r="F8479" i="2"/>
  <c r="C8481" i="2"/>
  <c r="D5400" i="2" l="1"/>
  <c r="H5400" i="2"/>
  <c r="L8481" i="2"/>
  <c r="K8481" i="2"/>
  <c r="E8481" i="2"/>
  <c r="F8480" i="2"/>
  <c r="G8480" i="2"/>
  <c r="C8482" i="2"/>
  <c r="N5400" i="2" l="1"/>
  <c r="D5401" i="2" s="1"/>
  <c r="I5400" i="2"/>
  <c r="M5400" i="2" s="1"/>
  <c r="A5400" i="2"/>
  <c r="L8482" i="2"/>
  <c r="K8482" i="2"/>
  <c r="E8482" i="2"/>
  <c r="F8481" i="2"/>
  <c r="G8481" i="2"/>
  <c r="C8483" i="2"/>
  <c r="H5401" i="2" l="1"/>
  <c r="N5401" i="2" s="1"/>
  <c r="D5402" i="2" s="1"/>
  <c r="I5401" i="2"/>
  <c r="M5401" i="2" s="1"/>
  <c r="A5401" i="2"/>
  <c r="L8483" i="2"/>
  <c r="K8483" i="2"/>
  <c r="E8483" i="2"/>
  <c r="G8482" i="2"/>
  <c r="F8482" i="2"/>
  <c r="C8484" i="2"/>
  <c r="H5402" i="2" l="1"/>
  <c r="N5402" i="2" s="1"/>
  <c r="D5403" i="2" s="1"/>
  <c r="L8484" i="2"/>
  <c r="E8484" i="2"/>
  <c r="K8484" i="2"/>
  <c r="F8483" i="2"/>
  <c r="G8483" i="2"/>
  <c r="C8485" i="2"/>
  <c r="A5402" i="2" l="1"/>
  <c r="I5402" i="2"/>
  <c r="M5402" i="2" s="1"/>
  <c r="H5403" i="2" s="1"/>
  <c r="N5403" i="2" s="1"/>
  <c r="D5404" i="2" s="1"/>
  <c r="L8485" i="2"/>
  <c r="K8485" i="2"/>
  <c r="E8485" i="2"/>
  <c r="F8484" i="2"/>
  <c r="G8484" i="2"/>
  <c r="C8486" i="2"/>
  <c r="A5403" i="2" l="1"/>
  <c r="I5403" i="2"/>
  <c r="M5403" i="2" s="1"/>
  <c r="H5404" i="2"/>
  <c r="I5404" i="2" s="1"/>
  <c r="M5404" i="2" s="1"/>
  <c r="L8486" i="2"/>
  <c r="K8486" i="2"/>
  <c r="E8486" i="2"/>
  <c r="F8485" i="2"/>
  <c r="G8485" i="2"/>
  <c r="C8487" i="2"/>
  <c r="A5404" i="2" l="1"/>
  <c r="N5404" i="2"/>
  <c r="D5405" i="2" s="1"/>
  <c r="L8487" i="2"/>
  <c r="K8487" i="2"/>
  <c r="E8487" i="2"/>
  <c r="F8486" i="2"/>
  <c r="G8486" i="2"/>
  <c r="C8488" i="2"/>
  <c r="H5405" i="2" l="1"/>
  <c r="I5405" i="2" s="1"/>
  <c r="M5405" i="2" s="1"/>
  <c r="N5405" i="2"/>
  <c r="D5406" i="2" s="1"/>
  <c r="A5405" i="2"/>
  <c r="L8488" i="2"/>
  <c r="E8488" i="2"/>
  <c r="K8488" i="2"/>
  <c r="F8487" i="2"/>
  <c r="G8487" i="2"/>
  <c r="C8489" i="2"/>
  <c r="H5406" i="2" l="1"/>
  <c r="E8489" i="2"/>
  <c r="K8489" i="2"/>
  <c r="F8488" i="2"/>
  <c r="G8488" i="2"/>
  <c r="C8490" i="2"/>
  <c r="N5406" i="2" l="1"/>
  <c r="D5407" i="2" s="1"/>
  <c r="I5406" i="2"/>
  <c r="M5406" i="2" s="1"/>
  <c r="A5406" i="2"/>
  <c r="E8490" i="2"/>
  <c r="K8490" i="2"/>
  <c r="F8489" i="2"/>
  <c r="G8489" i="2"/>
  <c r="C8491" i="2"/>
  <c r="H5407" i="2" l="1"/>
  <c r="N5407" i="2" s="1"/>
  <c r="D5408" i="2" s="1"/>
  <c r="A5407" i="2"/>
  <c r="K8491" i="2"/>
  <c r="E8491" i="2"/>
  <c r="F8490" i="2"/>
  <c r="G8490" i="2"/>
  <c r="C8492" i="2"/>
  <c r="I5407" i="2" l="1"/>
  <c r="M5407" i="2" s="1"/>
  <c r="H5408" i="2"/>
  <c r="I5408" i="2" s="1"/>
  <c r="M5408" i="2" s="1"/>
  <c r="L5536" i="2"/>
  <c r="K8492" i="2"/>
  <c r="G8491" i="2"/>
  <c r="F8491" i="2"/>
  <c r="C8493" i="2"/>
  <c r="A5408" i="2" l="1"/>
  <c r="N5408" i="2"/>
  <c r="D5409" i="2" s="1"/>
  <c r="L8493" i="2"/>
  <c r="K8493" i="2"/>
  <c r="C8494" i="2"/>
  <c r="H5409" i="2" l="1"/>
  <c r="I5409" i="2" s="1"/>
  <c r="M5409" i="2" s="1"/>
  <c r="L8494" i="2"/>
  <c r="K8494" i="2"/>
  <c r="C8495" i="2"/>
  <c r="A5409" i="2" l="1"/>
  <c r="N5409" i="2"/>
  <c r="D5410" i="2" s="1"/>
  <c r="L8495" i="2"/>
  <c r="K8495" i="2"/>
  <c r="C8496" i="2"/>
  <c r="H5410" i="2" l="1"/>
  <c r="I5410" i="2" s="1"/>
  <c r="M5410" i="2" s="1"/>
  <c r="N5410" i="2"/>
  <c r="D5411" i="2" s="1"/>
  <c r="A5410" i="2"/>
  <c r="L8496" i="2"/>
  <c r="K8496" i="2"/>
  <c r="E8496" i="2"/>
  <c r="C8497" i="2"/>
  <c r="H5411" i="2" l="1"/>
  <c r="L8497" i="2"/>
  <c r="E5540" i="2"/>
  <c r="K8497" i="2"/>
  <c r="E8497" i="2"/>
  <c r="F8496" i="2"/>
  <c r="G8496" i="2"/>
  <c r="C8498" i="2"/>
  <c r="I5411" i="2" l="1"/>
  <c r="M5411" i="2" s="1"/>
  <c r="N5411" i="2"/>
  <c r="D5412" i="2" s="1"/>
  <c r="A5411" i="2"/>
  <c r="L8498" i="2"/>
  <c r="G5540" i="2"/>
  <c r="F5540" i="2"/>
  <c r="K8498" i="2"/>
  <c r="E8498" i="2"/>
  <c r="G8497" i="2"/>
  <c r="F8497" i="2"/>
  <c r="C8499" i="2"/>
  <c r="H5412" i="2" l="1"/>
  <c r="L8499" i="2"/>
  <c r="K8499" i="2"/>
  <c r="E8499" i="2"/>
  <c r="F8498" i="2"/>
  <c r="G8498" i="2"/>
  <c r="C8500" i="2"/>
  <c r="I5412" i="2" l="1"/>
  <c r="M5412" i="2" s="1"/>
  <c r="N5412" i="2"/>
  <c r="D5413" i="2" s="1"/>
  <c r="A5412" i="2"/>
  <c r="L8500" i="2"/>
  <c r="K8500" i="2"/>
  <c r="E8500" i="2"/>
  <c r="F8499" i="2"/>
  <c r="G8499" i="2"/>
  <c r="C8501" i="2"/>
  <c r="H5413" i="2" l="1"/>
  <c r="L8501" i="2"/>
  <c r="K8501" i="2"/>
  <c r="E8501" i="2"/>
  <c r="F8500" i="2"/>
  <c r="G8500" i="2"/>
  <c r="C8502" i="2"/>
  <c r="I5413" i="2" l="1"/>
  <c r="M5413" i="2" s="1"/>
  <c r="N5413" i="2"/>
  <c r="D5414" i="2" s="1"/>
  <c r="A5413" i="2"/>
  <c r="L8502" i="2"/>
  <c r="E8502" i="2"/>
  <c r="K8502" i="2"/>
  <c r="F8501" i="2"/>
  <c r="G8501" i="2"/>
  <c r="C8503" i="2"/>
  <c r="H5414" i="2" l="1"/>
  <c r="L8503" i="2"/>
  <c r="E8503" i="2"/>
  <c r="K8503" i="2"/>
  <c r="F8502" i="2"/>
  <c r="G8502" i="2"/>
  <c r="C8504" i="2"/>
  <c r="N5414" i="2" l="1"/>
  <c r="D5415" i="2" s="1"/>
  <c r="I5414" i="2"/>
  <c r="M5414" i="2" s="1"/>
  <c r="A5414" i="2"/>
  <c r="L8504" i="2"/>
  <c r="E8504" i="2"/>
  <c r="K8504" i="2"/>
  <c r="F8503" i="2"/>
  <c r="G8503" i="2"/>
  <c r="C8505" i="2"/>
  <c r="H5415" i="2" l="1"/>
  <c r="N5415" i="2" s="1"/>
  <c r="D5416" i="2" s="1"/>
  <c r="L8505" i="2"/>
  <c r="E8505" i="2"/>
  <c r="K8505" i="2"/>
  <c r="F8504" i="2"/>
  <c r="G8504" i="2"/>
  <c r="C8506" i="2"/>
  <c r="A5415" i="2" l="1"/>
  <c r="I5415" i="2"/>
  <c r="M5415" i="2" s="1"/>
  <c r="L5415" i="2"/>
  <c r="H5416" i="2" s="1"/>
  <c r="L8506" i="2"/>
  <c r="E8506" i="2"/>
  <c r="K8506" i="2"/>
  <c r="F8505" i="2"/>
  <c r="G8505" i="2"/>
  <c r="C8507" i="2"/>
  <c r="A5416" i="2" l="1"/>
  <c r="L5416" i="2"/>
  <c r="I5416" i="2"/>
  <c r="M5416" i="2" s="1"/>
  <c r="N5416" i="2"/>
  <c r="D5417" i="2" s="1"/>
  <c r="L8507" i="2"/>
  <c r="E8507" i="2"/>
  <c r="K8507" i="2"/>
  <c r="F8506" i="2"/>
  <c r="G8506" i="2"/>
  <c r="C8508" i="2"/>
  <c r="H5417" i="2" l="1"/>
  <c r="L8508" i="2"/>
  <c r="K8508" i="2"/>
  <c r="E8508" i="2"/>
  <c r="F8507" i="2"/>
  <c r="G8507" i="2"/>
  <c r="C8509" i="2"/>
  <c r="L5417" i="2" l="1"/>
  <c r="I5417" i="2"/>
  <c r="M5417" i="2" s="1"/>
  <c r="N5417" i="2"/>
  <c r="D5418" i="2" s="1"/>
  <c r="A5417" i="2"/>
  <c r="L8509" i="2"/>
  <c r="K8509" i="2"/>
  <c r="E8509" i="2"/>
  <c r="F8508" i="2"/>
  <c r="G8508" i="2"/>
  <c r="C8510" i="2"/>
  <c r="H5418" i="2" l="1"/>
  <c r="A5418" i="2" s="1"/>
  <c r="L8510" i="2"/>
  <c r="K8510" i="2"/>
  <c r="E8510" i="2"/>
  <c r="G8509" i="2"/>
  <c r="F8509" i="2"/>
  <c r="C8511" i="2"/>
  <c r="I5418" i="2" l="1"/>
  <c r="M5418" i="2" s="1"/>
  <c r="N5418" i="2"/>
  <c r="D5419" i="2" s="1"/>
  <c r="E5419" i="2" s="1"/>
  <c r="L8511" i="2"/>
  <c r="K8511" i="2"/>
  <c r="E8511" i="2"/>
  <c r="F8510" i="2"/>
  <c r="G8510" i="2"/>
  <c r="C8512" i="2"/>
  <c r="G5419" i="2" l="1"/>
  <c r="F5419" i="2"/>
  <c r="H5419" i="2"/>
  <c r="A5419" i="2" s="1"/>
  <c r="L8512" i="2"/>
  <c r="K8512" i="2"/>
  <c r="E8512" i="2"/>
  <c r="F8511" i="2"/>
  <c r="G8511" i="2"/>
  <c r="C8513" i="2"/>
  <c r="I5419" i="2" l="1"/>
  <c r="M5419" i="2" s="1"/>
  <c r="N5419" i="2"/>
  <c r="D5420" i="2" s="1"/>
  <c r="L8513" i="2"/>
  <c r="K8513" i="2"/>
  <c r="E8513" i="2"/>
  <c r="F8512" i="2"/>
  <c r="G8512" i="2"/>
  <c r="C8514" i="2"/>
  <c r="H5420" i="2" l="1"/>
  <c r="A5420" i="2" s="1"/>
  <c r="E5420" i="2"/>
  <c r="L8514" i="2"/>
  <c r="E8514" i="2"/>
  <c r="K8514" i="2"/>
  <c r="G8513" i="2"/>
  <c r="F8513" i="2"/>
  <c r="C8515" i="2"/>
  <c r="G5420" i="2" l="1"/>
  <c r="F5420" i="2"/>
  <c r="I5420" i="2"/>
  <c r="M5420" i="2" s="1"/>
  <c r="N5420" i="2"/>
  <c r="H5421" i="2" s="1"/>
  <c r="L8515" i="2"/>
  <c r="E8515" i="2"/>
  <c r="K8515" i="2"/>
  <c r="F8514" i="2"/>
  <c r="G8514" i="2"/>
  <c r="C8516" i="2"/>
  <c r="I5421" i="2" l="1"/>
  <c r="M5421" i="2" s="1"/>
  <c r="D5421" i="2"/>
  <c r="L8516" i="2"/>
  <c r="E8516" i="2"/>
  <c r="K8516" i="2"/>
  <c r="F8515" i="2"/>
  <c r="G8515" i="2"/>
  <c r="C8517" i="2"/>
  <c r="A5421" i="2" l="1"/>
  <c r="N5421" i="2"/>
  <c r="H5422" i="2" s="1"/>
  <c r="L8517" i="2"/>
  <c r="E8517" i="2"/>
  <c r="K8517" i="2"/>
  <c r="F8516" i="2"/>
  <c r="G8516" i="2"/>
  <c r="C8518" i="2"/>
  <c r="I5422" i="2" l="1"/>
  <c r="M5422" i="2" s="1"/>
  <c r="D5422" i="2"/>
  <c r="A5422" i="2" s="1"/>
  <c r="L8518" i="2"/>
  <c r="E8518" i="2"/>
  <c r="K8518" i="2"/>
  <c r="F8517" i="2"/>
  <c r="G8517" i="2"/>
  <c r="C8519" i="2"/>
  <c r="N5422" i="2" l="1"/>
  <c r="E8519" i="2"/>
  <c r="K8519" i="2"/>
  <c r="F8518" i="2"/>
  <c r="G8518" i="2"/>
  <c r="C8520" i="2"/>
  <c r="D5423" i="2" l="1"/>
  <c r="H5423" i="2"/>
  <c r="K8520" i="2"/>
  <c r="E8520" i="2"/>
  <c r="F8519" i="2"/>
  <c r="G8519" i="2"/>
  <c r="C8521" i="2"/>
  <c r="I5423" i="2" l="1"/>
  <c r="M5423" i="2" s="1"/>
  <c r="N5423" i="2"/>
  <c r="D5424" i="2" s="1"/>
  <c r="A5423" i="2"/>
  <c r="K8521" i="2"/>
  <c r="E8521" i="2"/>
  <c r="F8520" i="2"/>
  <c r="G8520" i="2"/>
  <c r="C8522" i="2"/>
  <c r="H5424" i="2" l="1"/>
  <c r="K8522" i="2"/>
  <c r="E8522" i="2"/>
  <c r="G8521" i="2"/>
  <c r="F8521" i="2"/>
  <c r="C8523" i="2"/>
  <c r="I5424" i="2" l="1"/>
  <c r="M5424" i="2" s="1"/>
  <c r="N5424" i="2"/>
  <c r="D5425" i="2" s="1"/>
  <c r="A5424" i="2"/>
  <c r="L8523" i="2"/>
  <c r="K8523" i="2"/>
  <c r="F8522" i="2"/>
  <c r="G8522" i="2"/>
  <c r="C8524" i="2"/>
  <c r="H5425" i="2" l="1"/>
  <c r="L8524" i="2"/>
  <c r="K8524" i="2"/>
  <c r="C8525" i="2"/>
  <c r="N5425" i="2" l="1"/>
  <c r="D5426" i="2" s="1"/>
  <c r="I5425" i="2"/>
  <c r="M5425" i="2" s="1"/>
  <c r="A5425" i="2"/>
  <c r="L8525" i="2"/>
  <c r="K8525" i="2"/>
  <c r="C8526" i="2"/>
  <c r="H5426" i="2" l="1"/>
  <c r="N5426" i="2"/>
  <c r="D5427" i="2" s="1"/>
  <c r="I5426" i="2"/>
  <c r="M5426" i="2" s="1"/>
  <c r="A5426" i="2"/>
  <c r="L8526" i="2"/>
  <c r="K8526" i="2"/>
  <c r="C8527" i="2"/>
  <c r="H5427" i="2" l="1"/>
  <c r="I5427" i="2" s="1"/>
  <c r="M5427" i="2" s="1"/>
  <c r="L8527" i="2"/>
  <c r="K8527" i="2"/>
  <c r="E8527" i="2"/>
  <c r="C8528" i="2"/>
  <c r="A5427" i="2" l="1"/>
  <c r="N5427" i="2"/>
  <c r="D5428" i="2" s="1"/>
  <c r="L8528" i="2"/>
  <c r="K8528" i="2"/>
  <c r="E8528" i="2"/>
  <c r="F8527" i="2"/>
  <c r="G8527" i="2"/>
  <c r="C8529" i="2"/>
  <c r="H5428" i="2" l="1"/>
  <c r="I5428" i="2" s="1"/>
  <c r="M5428" i="2" s="1"/>
  <c r="L8529" i="2"/>
  <c r="K8529" i="2"/>
  <c r="E8529" i="2"/>
  <c r="G8528" i="2"/>
  <c r="F8528" i="2"/>
  <c r="C8530" i="2"/>
  <c r="A5428" i="2" l="1"/>
  <c r="N5428" i="2"/>
  <c r="D5429" i="2" s="1"/>
  <c r="L8530" i="2"/>
  <c r="K8530" i="2"/>
  <c r="E8530" i="2"/>
  <c r="F8529" i="2"/>
  <c r="G8529" i="2"/>
  <c r="C8531" i="2"/>
  <c r="H5429" i="2" l="1"/>
  <c r="N5429" i="2"/>
  <c r="D5430" i="2" s="1"/>
  <c r="I5429" i="2"/>
  <c r="M5429" i="2" s="1"/>
  <c r="A5429" i="2"/>
  <c r="L8531" i="2"/>
  <c r="K8531" i="2"/>
  <c r="E8531" i="2"/>
  <c r="F8530" i="2"/>
  <c r="G8530" i="2"/>
  <c r="C8532" i="2"/>
  <c r="H5430" i="2" l="1"/>
  <c r="I5430" i="2" s="1"/>
  <c r="M5430" i="2" s="1"/>
  <c r="N5430" i="2"/>
  <c r="D5431" i="2" s="1"/>
  <c r="A5430" i="2"/>
  <c r="L8532" i="2"/>
  <c r="K8532" i="2"/>
  <c r="E8532" i="2"/>
  <c r="F8531" i="2"/>
  <c r="G8531" i="2"/>
  <c r="C8533" i="2"/>
  <c r="H5431" i="2" l="1"/>
  <c r="L8533" i="2"/>
  <c r="E8533" i="2"/>
  <c r="K8533" i="2"/>
  <c r="F8532" i="2"/>
  <c r="G8532" i="2"/>
  <c r="C8534" i="2"/>
  <c r="I5431" i="2" l="1"/>
  <c r="M5431" i="2" s="1"/>
  <c r="N5431" i="2"/>
  <c r="D5432" i="2" s="1"/>
  <c r="A5431" i="2"/>
  <c r="L8534" i="2"/>
  <c r="E8534" i="2"/>
  <c r="K8534" i="2"/>
  <c r="F8533" i="2"/>
  <c r="G8533" i="2"/>
  <c r="C8535" i="2"/>
  <c r="H5432" i="2" l="1"/>
  <c r="L8535" i="2"/>
  <c r="E8535" i="2"/>
  <c r="K8535" i="2"/>
  <c r="F8534" i="2"/>
  <c r="G8534" i="2"/>
  <c r="C8536" i="2"/>
  <c r="I5432" i="2" l="1"/>
  <c r="M5432" i="2" s="1"/>
  <c r="N5432" i="2"/>
  <c r="D5433" i="2" s="1"/>
  <c r="A5432" i="2"/>
  <c r="L8536" i="2"/>
  <c r="E8536" i="2"/>
  <c r="K8536" i="2"/>
  <c r="F8535" i="2"/>
  <c r="G8535" i="2"/>
  <c r="C8537" i="2"/>
  <c r="H5433" i="2" l="1"/>
  <c r="L8537" i="2"/>
  <c r="E8537" i="2"/>
  <c r="K8537" i="2"/>
  <c r="F8536" i="2"/>
  <c r="G8536" i="2"/>
  <c r="C8538" i="2"/>
  <c r="N5433" i="2" l="1"/>
  <c r="D5434" i="2" s="1"/>
  <c r="I5433" i="2"/>
  <c r="M5433" i="2" s="1"/>
  <c r="H5434" i="2" s="1"/>
  <c r="A5433" i="2"/>
  <c r="L8538" i="2"/>
  <c r="L5567" i="2"/>
  <c r="E8538" i="2"/>
  <c r="K8538" i="2"/>
  <c r="F8537" i="2"/>
  <c r="G8537" i="2"/>
  <c r="C8539" i="2"/>
  <c r="I5434" i="2" l="1"/>
  <c r="M5434" i="2" s="1"/>
  <c r="N5434" i="2"/>
  <c r="D5435" i="2" s="1"/>
  <c r="A5434" i="2"/>
  <c r="L8539" i="2"/>
  <c r="K8539" i="2"/>
  <c r="E8539" i="2"/>
  <c r="F8538" i="2"/>
  <c r="G8538" i="2"/>
  <c r="C8540" i="2"/>
  <c r="H5435" i="2" l="1"/>
  <c r="L8540" i="2"/>
  <c r="K8540" i="2"/>
  <c r="E8540" i="2"/>
  <c r="F8539" i="2"/>
  <c r="G8539" i="2"/>
  <c r="C8541" i="2"/>
  <c r="N5435" i="2" l="1"/>
  <c r="D5436" i="2" s="1"/>
  <c r="I5435" i="2"/>
  <c r="M5435" i="2" s="1"/>
  <c r="A5435" i="2"/>
  <c r="L8541" i="2"/>
  <c r="E5570" i="2"/>
  <c r="K8541" i="2"/>
  <c r="E8541" i="2"/>
  <c r="G8540" i="2"/>
  <c r="F8540" i="2"/>
  <c r="C8542" i="2"/>
  <c r="H5436" i="2" l="1"/>
  <c r="I5436" i="2" s="1"/>
  <c r="M5436" i="2" s="1"/>
  <c r="A5436" i="2"/>
  <c r="L8542" i="2"/>
  <c r="G5570" i="2"/>
  <c r="F5570" i="2"/>
  <c r="K8542" i="2"/>
  <c r="E8542" i="2"/>
  <c r="F8541" i="2"/>
  <c r="G8541" i="2"/>
  <c r="C8543" i="2"/>
  <c r="N5436" i="2" l="1"/>
  <c r="D5437" i="2" s="1"/>
  <c r="L8543" i="2"/>
  <c r="K8543" i="2"/>
  <c r="E8543" i="2"/>
  <c r="F8542" i="2"/>
  <c r="G8542" i="2"/>
  <c r="C8544" i="2"/>
  <c r="H5437" i="2" l="1"/>
  <c r="N5437" i="2"/>
  <c r="D5438" i="2" s="1"/>
  <c r="I5437" i="2"/>
  <c r="M5437" i="2" s="1"/>
  <c r="A5437" i="2"/>
  <c r="L8544" i="2"/>
  <c r="E5571" i="2"/>
  <c r="K8544" i="2"/>
  <c r="E8544" i="2"/>
  <c r="F8543" i="2"/>
  <c r="G8543" i="2"/>
  <c r="C8545" i="2"/>
  <c r="H5438" i="2" l="1"/>
  <c r="I5438" i="2" s="1"/>
  <c r="M5438" i="2" s="1"/>
  <c r="L8545" i="2"/>
  <c r="G5571" i="2"/>
  <c r="F5571" i="2"/>
  <c r="E8545" i="2"/>
  <c r="K8545" i="2"/>
  <c r="F8544" i="2"/>
  <c r="G8544" i="2"/>
  <c r="C8546" i="2"/>
  <c r="A5438" i="2" l="1"/>
  <c r="N5438" i="2"/>
  <c r="D5439" i="2" s="1"/>
  <c r="H5439" i="2"/>
  <c r="L8546" i="2"/>
  <c r="E8546" i="2"/>
  <c r="K8546" i="2"/>
  <c r="G8545" i="2"/>
  <c r="F8545" i="2"/>
  <c r="C8547" i="2"/>
  <c r="I5439" i="2" l="1"/>
  <c r="M5439" i="2" s="1"/>
  <c r="N5439" i="2"/>
  <c r="D5440" i="2" s="1"/>
  <c r="A5439" i="2"/>
  <c r="L8547" i="2"/>
  <c r="E8547" i="2"/>
  <c r="K8547" i="2"/>
  <c r="F8546" i="2"/>
  <c r="G8546" i="2"/>
  <c r="C8548" i="2"/>
  <c r="H5440" i="2" l="1"/>
  <c r="L8548" i="2"/>
  <c r="K8548" i="2"/>
  <c r="E8548" i="2"/>
  <c r="F8547" i="2"/>
  <c r="G8547" i="2"/>
  <c r="C8549" i="2"/>
  <c r="I5440" i="2" l="1"/>
  <c r="M5440" i="2" s="1"/>
  <c r="N5440" i="2"/>
  <c r="D5441" i="2" s="1"/>
  <c r="A5440" i="2"/>
  <c r="L8549" i="2"/>
  <c r="E8549" i="2"/>
  <c r="K8549" i="2"/>
  <c r="F8548" i="2"/>
  <c r="G8548" i="2"/>
  <c r="C8550" i="2"/>
  <c r="H5441" i="2" l="1"/>
  <c r="E8550" i="2"/>
  <c r="K8550" i="2"/>
  <c r="F8549" i="2"/>
  <c r="G8549" i="2"/>
  <c r="C8551" i="2"/>
  <c r="I5441" i="2" l="1"/>
  <c r="M5441" i="2" s="1"/>
  <c r="N5441" i="2"/>
  <c r="D5442" i="2" s="1"/>
  <c r="A5441" i="2"/>
  <c r="K8551" i="2"/>
  <c r="E8551" i="2"/>
  <c r="F8550" i="2"/>
  <c r="G8550" i="2"/>
  <c r="C8552" i="2"/>
  <c r="H5442" i="2" l="1"/>
  <c r="A5442" i="2" s="1"/>
  <c r="E8552" i="2"/>
  <c r="K8552" i="2"/>
  <c r="F8551" i="2"/>
  <c r="G8551" i="2"/>
  <c r="C8553" i="2"/>
  <c r="I5442" i="2" l="1"/>
  <c r="M5442" i="2" s="1"/>
  <c r="N5442" i="2"/>
  <c r="D5443" i="2" s="1"/>
  <c r="K8553" i="2"/>
  <c r="G8552" i="2"/>
  <c r="F8552" i="2"/>
  <c r="C8554" i="2"/>
  <c r="H5443" i="2" l="1"/>
  <c r="A5443" i="2"/>
  <c r="L8554" i="2"/>
  <c r="K8554" i="2"/>
  <c r="C8555" i="2"/>
  <c r="I5443" i="2" l="1"/>
  <c r="M5443" i="2" s="1"/>
  <c r="N5443" i="2"/>
  <c r="D5444" i="2" s="1"/>
  <c r="L8555" i="2"/>
  <c r="K8555" i="2"/>
  <c r="C8556" i="2"/>
  <c r="H5444" i="2" l="1"/>
  <c r="L8556" i="2"/>
  <c r="K8556" i="2"/>
  <c r="C8557" i="2"/>
  <c r="N5444" i="2" l="1"/>
  <c r="D5445" i="2" s="1"/>
  <c r="I5444" i="2"/>
  <c r="M5444" i="2" s="1"/>
  <c r="A5444" i="2"/>
  <c r="L8557" i="2"/>
  <c r="K8557" i="2"/>
  <c r="E8557" i="2"/>
  <c r="C8558" i="2"/>
  <c r="H5445" i="2" l="1"/>
  <c r="N5445" i="2" s="1"/>
  <c r="D5446" i="2" s="1"/>
  <c r="L8558" i="2"/>
  <c r="K8558" i="2"/>
  <c r="E8558" i="2"/>
  <c r="F8557" i="2"/>
  <c r="G8557" i="2"/>
  <c r="C8559" i="2"/>
  <c r="A5445" i="2" l="1"/>
  <c r="I5445" i="2"/>
  <c r="M5445" i="2" s="1"/>
  <c r="H5446" i="2" s="1"/>
  <c r="L8559" i="2"/>
  <c r="K8559" i="2"/>
  <c r="E8559" i="2"/>
  <c r="G8558" i="2"/>
  <c r="F8558" i="2"/>
  <c r="C8560" i="2"/>
  <c r="L5446" i="2" l="1"/>
  <c r="A5446" i="2"/>
  <c r="N5446" i="2"/>
  <c r="D5447" i="2" s="1"/>
  <c r="I5446" i="2"/>
  <c r="M5446" i="2" s="1"/>
  <c r="L8560" i="2"/>
  <c r="K8560" i="2"/>
  <c r="E8560" i="2"/>
  <c r="F8559" i="2"/>
  <c r="G8559" i="2"/>
  <c r="C8561" i="2"/>
  <c r="H5447" i="2" l="1"/>
  <c r="L5447" i="2"/>
  <c r="N5447" i="2"/>
  <c r="D5448" i="2" s="1"/>
  <c r="I5447" i="2"/>
  <c r="M5447" i="2" s="1"/>
  <c r="A5447" i="2"/>
  <c r="L8561" i="2"/>
  <c r="K8561" i="2"/>
  <c r="E8561" i="2"/>
  <c r="F8560" i="2"/>
  <c r="G8560" i="2"/>
  <c r="C8562" i="2"/>
  <c r="H5448" i="2" l="1"/>
  <c r="I5448" i="2" s="1"/>
  <c r="M5448" i="2" s="1"/>
  <c r="L8562" i="2"/>
  <c r="K8562" i="2"/>
  <c r="E8562" i="2"/>
  <c r="F8561" i="2"/>
  <c r="G8561" i="2"/>
  <c r="C8563" i="2"/>
  <c r="A5448" i="2" l="1"/>
  <c r="N5448" i="2"/>
  <c r="D5449" i="2" s="1"/>
  <c r="E5449" i="2" s="1"/>
  <c r="F5449" i="2" s="1"/>
  <c r="L8563" i="2"/>
  <c r="E8563" i="2"/>
  <c r="K8563" i="2"/>
  <c r="F8562" i="2"/>
  <c r="G8562" i="2"/>
  <c r="C8564" i="2"/>
  <c r="H5449" i="2" l="1"/>
  <c r="G5449" i="2"/>
  <c r="N5449" i="2"/>
  <c r="D5450" i="2" s="1"/>
  <c r="E5450" i="2" s="1"/>
  <c r="I5449" i="2"/>
  <c r="M5449" i="2" s="1"/>
  <c r="A5449" i="2"/>
  <c r="L8564" i="2"/>
  <c r="E8564" i="2"/>
  <c r="K8564" i="2"/>
  <c r="F8563" i="2"/>
  <c r="G8563" i="2"/>
  <c r="C8565" i="2"/>
  <c r="G5450" i="2" l="1"/>
  <c r="F5450" i="2"/>
  <c r="H5450" i="2"/>
  <c r="I5450" i="2" s="1"/>
  <c r="M5450" i="2" s="1"/>
  <c r="L8565" i="2"/>
  <c r="E8565" i="2"/>
  <c r="K8565" i="2"/>
  <c r="F8564" i="2"/>
  <c r="G8564" i="2"/>
  <c r="C8566" i="2"/>
  <c r="A5450" i="2" l="1"/>
  <c r="N5450" i="2"/>
  <c r="D5451" i="2" s="1"/>
  <c r="E5451" i="2" s="1"/>
  <c r="L8566" i="2"/>
  <c r="E8566" i="2"/>
  <c r="K8566" i="2"/>
  <c r="F8565" i="2"/>
  <c r="G8565" i="2"/>
  <c r="C8567" i="2"/>
  <c r="H5451" i="2" l="1"/>
  <c r="A5451" i="2" s="1"/>
  <c r="N5451" i="2"/>
  <c r="I5451" i="2"/>
  <c r="M5451" i="2" s="1"/>
  <c r="G5451" i="2"/>
  <c r="F5451" i="2"/>
  <c r="L8567" i="2"/>
  <c r="E8567" i="2"/>
  <c r="K8567" i="2"/>
  <c r="F8566" i="2"/>
  <c r="G8566" i="2"/>
  <c r="C8568" i="2"/>
  <c r="D5452" i="2" l="1"/>
  <c r="H5452" i="2"/>
  <c r="L8568" i="2"/>
  <c r="E8568" i="2"/>
  <c r="K8568" i="2"/>
  <c r="F8567" i="2"/>
  <c r="G8567" i="2"/>
  <c r="C8569" i="2"/>
  <c r="I5452" i="2" l="1"/>
  <c r="M5452" i="2" s="1"/>
  <c r="N5452" i="2"/>
  <c r="A5452" i="2"/>
  <c r="L8569" i="2"/>
  <c r="K8569" i="2"/>
  <c r="E8569" i="2"/>
  <c r="F8568" i="2"/>
  <c r="G8568" i="2"/>
  <c r="C8570" i="2"/>
  <c r="H5453" i="2" l="1"/>
  <c r="D5453" i="2"/>
  <c r="L8570" i="2"/>
  <c r="K8570" i="2"/>
  <c r="E8570" i="2"/>
  <c r="F8569" i="2"/>
  <c r="G8569" i="2"/>
  <c r="C8571" i="2"/>
  <c r="A5453" i="2" l="1"/>
  <c r="N5453" i="2"/>
  <c r="I5453" i="2"/>
  <c r="M5453" i="2" s="1"/>
  <c r="L8571" i="2"/>
  <c r="K8571" i="2"/>
  <c r="E8571" i="2"/>
  <c r="G8570" i="2"/>
  <c r="F8570" i="2"/>
  <c r="C8572" i="2"/>
  <c r="H5454" i="2" l="1"/>
  <c r="I5454" i="2" s="1"/>
  <c r="M5454" i="2" s="1"/>
  <c r="D5454" i="2"/>
  <c r="L8572" i="2"/>
  <c r="K8572" i="2"/>
  <c r="E8572" i="2"/>
  <c r="F8571" i="2"/>
  <c r="G8571" i="2"/>
  <c r="C8573" i="2"/>
  <c r="A5454" i="2" l="1"/>
  <c r="N5454" i="2"/>
  <c r="H5455" i="2" s="1"/>
  <c r="L8573" i="2"/>
  <c r="K8573" i="2"/>
  <c r="E8573" i="2"/>
  <c r="F8572" i="2"/>
  <c r="G8572" i="2"/>
  <c r="C8574" i="2"/>
  <c r="I5455" i="2" l="1"/>
  <c r="M5455" i="2" s="1"/>
  <c r="D5455" i="2"/>
  <c r="A5455" i="2" s="1"/>
  <c r="L8574" i="2"/>
  <c r="K8574" i="2"/>
  <c r="E8574" i="2"/>
  <c r="F8573" i="2"/>
  <c r="G8573" i="2"/>
  <c r="C8575" i="2"/>
  <c r="N5455" i="2" l="1"/>
  <c r="L8575" i="2"/>
  <c r="E8575" i="2"/>
  <c r="K8575" i="2"/>
  <c r="F8574" i="2"/>
  <c r="G8574" i="2"/>
  <c r="C8576" i="2"/>
  <c r="D5456" i="2" l="1"/>
  <c r="H5456" i="2"/>
  <c r="L8576" i="2"/>
  <c r="K8576" i="2"/>
  <c r="E8576" i="2"/>
  <c r="G8575" i="2"/>
  <c r="F8575" i="2"/>
  <c r="C8577" i="2"/>
  <c r="I5456" i="2" l="1"/>
  <c r="M5456" i="2" s="1"/>
  <c r="N5456" i="2"/>
  <c r="D5457" i="2" s="1"/>
  <c r="A5456" i="2"/>
  <c r="L8577" i="2"/>
  <c r="K8577" i="2"/>
  <c r="E8577" i="2"/>
  <c r="F8576" i="2"/>
  <c r="G8576" i="2"/>
  <c r="C8578" i="2"/>
  <c r="H5457" i="2" l="1"/>
  <c r="N5457" i="2" s="1"/>
  <c r="D5458" i="2" s="1"/>
  <c r="L8578" i="2"/>
  <c r="E8578" i="2"/>
  <c r="K8578" i="2"/>
  <c r="F8577" i="2"/>
  <c r="G8577" i="2"/>
  <c r="C8579" i="2"/>
  <c r="A5457" i="2" l="1"/>
  <c r="I5457" i="2"/>
  <c r="M5457" i="2" s="1"/>
  <c r="H5458" i="2" s="1"/>
  <c r="L8579" i="2"/>
  <c r="E8579" i="2"/>
  <c r="K8579" i="2"/>
  <c r="F8578" i="2"/>
  <c r="G8578" i="2"/>
  <c r="C8580" i="2"/>
  <c r="I5458" i="2" l="1"/>
  <c r="M5458" i="2" s="1"/>
  <c r="A5458" i="2"/>
  <c r="N5458" i="2"/>
  <c r="D5459" i="2" s="1"/>
  <c r="E8580" i="2"/>
  <c r="K8580" i="2"/>
  <c r="G8579" i="2"/>
  <c r="F8579" i="2"/>
  <c r="C8581" i="2"/>
  <c r="H5459" i="2" l="1"/>
  <c r="K8581" i="2"/>
  <c r="E8581" i="2"/>
  <c r="F8580" i="2"/>
  <c r="G8580" i="2"/>
  <c r="C8582" i="2"/>
  <c r="I5459" i="2" l="1"/>
  <c r="M5459" i="2" s="1"/>
  <c r="N5459" i="2"/>
  <c r="D5460" i="2" s="1"/>
  <c r="A5459" i="2"/>
  <c r="K8582" i="2"/>
  <c r="E8582" i="2"/>
  <c r="F8581" i="2"/>
  <c r="G8581" i="2"/>
  <c r="C8583" i="2"/>
  <c r="H5460" i="2" l="1"/>
  <c r="I5460" i="2" s="1"/>
  <c r="M5460" i="2" s="1"/>
  <c r="A5460" i="2"/>
  <c r="K8583" i="2"/>
  <c r="E8583" i="2"/>
  <c r="G8582" i="2"/>
  <c r="F8582" i="2"/>
  <c r="C8584" i="2"/>
  <c r="N5460" i="2" l="1"/>
  <c r="D5461" i="2" s="1"/>
  <c r="L8584" i="2"/>
  <c r="L5597" i="2"/>
  <c r="K8584" i="2"/>
  <c r="G8583" i="2"/>
  <c r="F8583" i="2"/>
  <c r="C8585" i="2"/>
  <c r="H5461" i="2" l="1"/>
  <c r="L8585" i="2"/>
  <c r="K8585" i="2"/>
  <c r="C8586" i="2"/>
  <c r="A5461" i="2" l="1"/>
  <c r="I5461" i="2"/>
  <c r="M5461" i="2" s="1"/>
  <c r="N5461" i="2"/>
  <c r="D5462" i="2" s="1"/>
  <c r="L8586" i="2"/>
  <c r="K8586" i="2"/>
  <c r="C8587" i="2"/>
  <c r="H5462" i="2" l="1"/>
  <c r="I5462" i="2" s="1"/>
  <c r="M5462" i="2" s="1"/>
  <c r="N5462" i="2"/>
  <c r="D5463" i="2" s="1"/>
  <c r="A5462" i="2"/>
  <c r="L8587" i="2"/>
  <c r="K8587" i="2"/>
  <c r="C8588" i="2"/>
  <c r="H5463" i="2" l="1"/>
  <c r="L5598" i="2"/>
  <c r="L8588" i="2"/>
  <c r="K8588" i="2"/>
  <c r="E8588" i="2"/>
  <c r="C8589" i="2"/>
  <c r="I5463" i="2" l="1"/>
  <c r="M5463" i="2" s="1"/>
  <c r="N5463" i="2"/>
  <c r="D5464" i="2" s="1"/>
  <c r="A5463" i="2"/>
  <c r="L8589" i="2"/>
  <c r="K8589" i="2"/>
  <c r="E8589" i="2"/>
  <c r="F8588" i="2"/>
  <c r="G8588" i="2"/>
  <c r="C8590" i="2"/>
  <c r="H5464" i="2" l="1"/>
  <c r="I5464" i="2" s="1"/>
  <c r="M5464" i="2" s="1"/>
  <c r="N5464" i="2"/>
  <c r="D5465" i="2" s="1"/>
  <c r="L8590" i="2"/>
  <c r="K8590" i="2"/>
  <c r="E8590" i="2"/>
  <c r="G8589" i="2"/>
  <c r="F8589" i="2"/>
  <c r="C8591" i="2"/>
  <c r="A5464" i="2" l="1"/>
  <c r="H5465" i="2"/>
  <c r="I5465" i="2" s="1"/>
  <c r="M5465" i="2" s="1"/>
  <c r="E5602" i="2"/>
  <c r="G5602" i="2" s="1"/>
  <c r="L8591" i="2"/>
  <c r="K8591" i="2"/>
  <c r="E8591" i="2"/>
  <c r="F8590" i="2"/>
  <c r="G8590" i="2"/>
  <c r="C8592" i="2"/>
  <c r="N5465" i="2" l="1"/>
  <c r="D5466" i="2" s="1"/>
  <c r="A5465" i="2"/>
  <c r="H5466" i="2"/>
  <c r="I5466" i="2" s="1"/>
  <c r="M5466" i="2" s="1"/>
  <c r="F5602" i="2"/>
  <c r="L8592" i="2"/>
  <c r="K8592" i="2"/>
  <c r="E8592" i="2"/>
  <c r="F8591" i="2"/>
  <c r="G8591" i="2"/>
  <c r="C8593" i="2"/>
  <c r="A5466" i="2" l="1"/>
  <c r="N5466" i="2"/>
  <c r="D5467" i="2" s="1"/>
  <c r="L8593" i="2"/>
  <c r="K8593" i="2"/>
  <c r="E8593" i="2"/>
  <c r="F8592" i="2"/>
  <c r="G8592" i="2"/>
  <c r="C8594" i="2"/>
  <c r="H5467" i="2" l="1"/>
  <c r="L8594" i="2"/>
  <c r="E8594" i="2"/>
  <c r="K8594" i="2"/>
  <c r="F8593" i="2"/>
  <c r="G8593" i="2"/>
  <c r="C8595" i="2"/>
  <c r="N5467" i="2" l="1"/>
  <c r="D5468" i="2" s="1"/>
  <c r="I5467" i="2"/>
  <c r="M5467" i="2" s="1"/>
  <c r="A5467" i="2"/>
  <c r="L8595" i="2"/>
  <c r="E8595" i="2"/>
  <c r="K8595" i="2"/>
  <c r="F8594" i="2"/>
  <c r="G8594" i="2"/>
  <c r="C8596" i="2"/>
  <c r="H5468" i="2" l="1"/>
  <c r="L8596" i="2"/>
  <c r="E8596" i="2"/>
  <c r="K8596" i="2"/>
  <c r="F8595" i="2"/>
  <c r="G8595" i="2"/>
  <c r="C8597" i="2"/>
  <c r="A5468" i="2" l="1"/>
  <c r="I5468" i="2"/>
  <c r="M5468" i="2" s="1"/>
  <c r="N5468" i="2"/>
  <c r="D5469" i="2" s="1"/>
  <c r="L8597" i="2"/>
  <c r="E8597" i="2"/>
  <c r="K8597" i="2"/>
  <c r="F8596" i="2"/>
  <c r="G8596" i="2"/>
  <c r="C8598" i="2"/>
  <c r="H5469" i="2" l="1"/>
  <c r="L8598" i="2"/>
  <c r="E8598" i="2"/>
  <c r="K8598" i="2"/>
  <c r="F8597" i="2"/>
  <c r="G8597" i="2"/>
  <c r="C8599" i="2"/>
  <c r="I5469" i="2" l="1"/>
  <c r="M5469" i="2" s="1"/>
  <c r="N5469" i="2"/>
  <c r="D5470" i="2" s="1"/>
  <c r="A5469" i="2"/>
  <c r="L8599" i="2"/>
  <c r="E8599" i="2"/>
  <c r="K8599" i="2"/>
  <c r="F8598" i="2"/>
  <c r="G8598" i="2"/>
  <c r="C8600" i="2"/>
  <c r="H5470" i="2" l="1"/>
  <c r="L8600" i="2"/>
  <c r="K8600" i="2"/>
  <c r="E8600" i="2"/>
  <c r="F8599" i="2"/>
  <c r="G8599" i="2"/>
  <c r="C8601" i="2"/>
  <c r="A5470" i="2" l="1"/>
  <c r="I5470" i="2"/>
  <c r="M5470" i="2" s="1"/>
  <c r="N5470" i="2"/>
  <c r="D5471" i="2" s="1"/>
  <c r="L8601" i="2"/>
  <c r="K8601" i="2"/>
  <c r="E8601" i="2"/>
  <c r="F8600" i="2"/>
  <c r="G8600" i="2"/>
  <c r="C8602" i="2"/>
  <c r="H5471" i="2" l="1"/>
  <c r="N5471" i="2"/>
  <c r="D5472" i="2" s="1"/>
  <c r="I5471" i="2"/>
  <c r="M5471" i="2" s="1"/>
  <c r="H5472" i="2" s="1"/>
  <c r="A5471" i="2"/>
  <c r="L8602" i="2"/>
  <c r="K8602" i="2"/>
  <c r="E8602" i="2"/>
  <c r="G8601" i="2"/>
  <c r="F8601" i="2"/>
  <c r="C8603" i="2"/>
  <c r="A5472" i="2" l="1"/>
  <c r="I5472" i="2"/>
  <c r="M5472" i="2" s="1"/>
  <c r="N5472" i="2"/>
  <c r="D5473" i="2" s="1"/>
  <c r="L8603" i="2"/>
  <c r="K8603" i="2"/>
  <c r="E8603" i="2"/>
  <c r="F8602" i="2"/>
  <c r="G8602" i="2"/>
  <c r="C8604" i="2"/>
  <c r="H5473" i="2" l="1"/>
  <c r="A5473" i="2" s="1"/>
  <c r="I5473" i="2"/>
  <c r="M5473" i="2" s="1"/>
  <c r="N5473" i="2"/>
  <c r="D5474" i="2" s="1"/>
  <c r="L8604" i="2"/>
  <c r="K8604" i="2"/>
  <c r="E8604" i="2"/>
  <c r="F8603" i="2"/>
  <c r="G8603" i="2"/>
  <c r="C8605" i="2"/>
  <c r="H5474" i="2" l="1"/>
  <c r="L8605" i="2"/>
  <c r="K8605" i="2"/>
  <c r="E8605" i="2"/>
  <c r="F8604" i="2"/>
  <c r="G8604" i="2"/>
  <c r="C8606" i="2"/>
  <c r="I5474" i="2" l="1"/>
  <c r="M5474" i="2" s="1"/>
  <c r="N5474" i="2"/>
  <c r="D5475" i="2" s="1"/>
  <c r="A5474" i="2"/>
  <c r="L8606" i="2"/>
  <c r="E8606" i="2"/>
  <c r="K8606" i="2"/>
  <c r="F8605" i="2"/>
  <c r="G8605" i="2"/>
  <c r="C8607" i="2"/>
  <c r="H5475" i="2" l="1"/>
  <c r="L8607" i="2"/>
  <c r="E8607" i="2"/>
  <c r="K8607" i="2"/>
  <c r="F8606" i="2"/>
  <c r="G8606" i="2"/>
  <c r="C8608" i="2"/>
  <c r="N5475" i="2" l="1"/>
  <c r="D5476" i="2" s="1"/>
  <c r="A5475" i="2"/>
  <c r="I5475" i="2"/>
  <c r="M5475" i="2" s="1"/>
  <c r="H5476" i="2" s="1"/>
  <c r="L5477" i="2"/>
  <c r="L8608" i="2"/>
  <c r="E8608" i="2"/>
  <c r="K8608" i="2"/>
  <c r="G8607" i="2"/>
  <c r="F8607" i="2"/>
  <c r="C8609" i="2"/>
  <c r="A5476" i="2" l="1"/>
  <c r="L5476" i="2"/>
  <c r="N5476" i="2"/>
  <c r="D5477" i="2" s="1"/>
  <c r="I5476" i="2"/>
  <c r="M5476" i="2" s="1"/>
  <c r="L8609" i="2"/>
  <c r="E8609" i="2"/>
  <c r="K8609" i="2"/>
  <c r="G8608" i="2"/>
  <c r="F8608" i="2"/>
  <c r="C8610" i="2"/>
  <c r="H5477" i="2" l="1"/>
  <c r="A5477" i="2" s="1"/>
  <c r="I5477" i="2"/>
  <c r="M5477" i="2" s="1"/>
  <c r="N5477" i="2"/>
  <c r="D5478" i="2" s="1"/>
  <c r="L8610" i="2"/>
  <c r="E8610" i="2"/>
  <c r="K8610" i="2"/>
  <c r="F8609" i="2"/>
  <c r="G8609" i="2"/>
  <c r="C8611" i="2"/>
  <c r="H5478" i="2" l="1"/>
  <c r="L5478" i="2"/>
  <c r="I5478" i="2"/>
  <c r="M5478" i="2" s="1"/>
  <c r="N5478" i="2"/>
  <c r="D5479" i="2" s="1"/>
  <c r="A5478" i="2"/>
  <c r="E8611" i="2"/>
  <c r="K8611" i="2"/>
  <c r="G8610" i="2"/>
  <c r="F8610" i="2"/>
  <c r="C8612" i="2"/>
  <c r="H5479" i="2" l="1"/>
  <c r="E5480" i="2"/>
  <c r="K8612" i="2"/>
  <c r="E8612" i="2"/>
  <c r="F8611" i="2"/>
  <c r="G8611" i="2"/>
  <c r="C8613" i="2"/>
  <c r="I5479" i="2" l="1"/>
  <c r="M5479" i="2" s="1"/>
  <c r="N5479" i="2"/>
  <c r="D5480" i="2" s="1"/>
  <c r="A5479" i="2"/>
  <c r="G5480" i="2"/>
  <c r="F5480" i="2"/>
  <c r="K8613" i="2"/>
  <c r="E8613" i="2"/>
  <c r="F8612" i="2"/>
  <c r="G8612" i="2"/>
  <c r="C8614" i="2"/>
  <c r="H5480" i="2" l="1"/>
  <c r="K8614" i="2"/>
  <c r="E8614" i="2"/>
  <c r="G8613" i="2"/>
  <c r="F8613" i="2"/>
  <c r="C8615" i="2"/>
  <c r="A5480" i="2" l="1"/>
  <c r="I5480" i="2"/>
  <c r="M5480" i="2" s="1"/>
  <c r="N5480" i="2"/>
  <c r="D5481" i="2" s="1"/>
  <c r="E5481" i="2" s="1"/>
  <c r="L8615" i="2"/>
  <c r="K8615" i="2"/>
  <c r="G8614" i="2"/>
  <c r="F8614" i="2"/>
  <c r="C8616" i="2"/>
  <c r="H5481" i="2" l="1"/>
  <c r="G5481" i="2"/>
  <c r="F5481" i="2"/>
  <c r="L8616" i="2"/>
  <c r="E8616" i="2"/>
  <c r="K8616" i="2"/>
  <c r="C8617" i="2"/>
  <c r="I5481" i="2" l="1"/>
  <c r="M5481" i="2" s="1"/>
  <c r="A5481" i="2"/>
  <c r="N5481" i="2"/>
  <c r="D5482" i="2" s="1"/>
  <c r="L8617" i="2"/>
  <c r="K8617" i="2"/>
  <c r="F8616" i="2"/>
  <c r="G8616" i="2"/>
  <c r="C8618" i="2"/>
  <c r="H5482" i="2" l="1"/>
  <c r="L8618" i="2"/>
  <c r="K8618" i="2"/>
  <c r="C8619" i="2"/>
  <c r="I5482" i="2" l="1"/>
  <c r="M5482" i="2" s="1"/>
  <c r="N5482" i="2"/>
  <c r="D5483" i="2" s="1"/>
  <c r="A5482" i="2"/>
  <c r="L8619" i="2"/>
  <c r="K8619" i="2"/>
  <c r="E8619" i="2"/>
  <c r="C8620" i="2"/>
  <c r="H5483" i="2" l="1"/>
  <c r="L8620" i="2"/>
  <c r="K8620" i="2"/>
  <c r="E8620" i="2"/>
  <c r="F8619" i="2"/>
  <c r="G8619" i="2"/>
  <c r="C8621" i="2"/>
  <c r="N5483" i="2" l="1"/>
  <c r="I5483" i="2"/>
  <c r="M5483" i="2" s="1"/>
  <c r="A5483" i="2"/>
  <c r="L8621" i="2"/>
  <c r="K8621" i="2"/>
  <c r="E8621" i="2"/>
  <c r="G8620" i="2"/>
  <c r="F8620" i="2"/>
  <c r="C8622" i="2"/>
  <c r="H5484" i="2" l="1"/>
  <c r="D5484" i="2"/>
  <c r="A5484" i="2" s="1"/>
  <c r="L8622" i="2"/>
  <c r="K8622" i="2"/>
  <c r="E8622" i="2"/>
  <c r="F8621" i="2"/>
  <c r="G8621" i="2"/>
  <c r="C8623" i="2"/>
  <c r="I5484" i="2" l="1"/>
  <c r="M5484" i="2" s="1"/>
  <c r="N5484" i="2"/>
  <c r="D5485" i="2" s="1"/>
  <c r="L8623" i="2"/>
  <c r="K8623" i="2"/>
  <c r="E8623" i="2"/>
  <c r="F8622" i="2"/>
  <c r="G8622" i="2"/>
  <c r="C8624" i="2"/>
  <c r="H5485" i="2" l="1"/>
  <c r="L8624" i="2"/>
  <c r="K8624" i="2"/>
  <c r="E8624" i="2"/>
  <c r="F8623" i="2"/>
  <c r="G8623" i="2"/>
  <c r="C8625" i="2"/>
  <c r="A5485" i="2" l="1"/>
  <c r="N5485" i="2"/>
  <c r="D5486" i="2" s="1"/>
  <c r="I5485" i="2"/>
  <c r="M5485" i="2" s="1"/>
  <c r="H5486" i="2" s="1"/>
  <c r="I5486" i="2" s="1"/>
  <c r="M5486" i="2" s="1"/>
  <c r="L8625" i="2"/>
  <c r="E8625" i="2"/>
  <c r="K8625" i="2"/>
  <c r="F8624" i="2"/>
  <c r="G8624" i="2"/>
  <c r="C8626" i="2"/>
  <c r="N5486" i="2" l="1"/>
  <c r="D5487" i="2" s="1"/>
  <c r="A5486" i="2"/>
  <c r="H5487" i="2"/>
  <c r="L8626" i="2"/>
  <c r="E8626" i="2"/>
  <c r="K8626" i="2"/>
  <c r="F8625" i="2"/>
  <c r="G8625" i="2"/>
  <c r="C8627" i="2"/>
  <c r="N5487" i="2" l="1"/>
  <c r="D5488" i="2" s="1"/>
  <c r="I5487" i="2"/>
  <c r="M5487" i="2" s="1"/>
  <c r="H5488" i="2" s="1"/>
  <c r="A5487" i="2"/>
  <c r="L8627" i="2"/>
  <c r="E8627" i="2"/>
  <c r="K8627" i="2"/>
  <c r="F8626" i="2"/>
  <c r="G8626" i="2"/>
  <c r="C8628" i="2"/>
  <c r="N5488" i="2" l="1"/>
  <c r="D5489" i="2" s="1"/>
  <c r="I5488" i="2"/>
  <c r="M5488" i="2" s="1"/>
  <c r="H5489" i="2" s="1"/>
  <c r="A5488" i="2"/>
  <c r="L8628" i="2"/>
  <c r="E8628" i="2"/>
  <c r="K8628" i="2"/>
  <c r="F8627" i="2"/>
  <c r="G8627" i="2"/>
  <c r="C8629" i="2"/>
  <c r="I5489" i="2" l="1"/>
  <c r="M5489" i="2" s="1"/>
  <c r="N5489" i="2"/>
  <c r="D5490" i="2" s="1"/>
  <c r="A5489" i="2"/>
  <c r="L8629" i="2"/>
  <c r="E8629" i="2"/>
  <c r="K8629" i="2"/>
  <c r="F8628" i="2"/>
  <c r="G8628" i="2"/>
  <c r="C8630" i="2"/>
  <c r="H5490" i="2" l="1"/>
  <c r="A5490" i="2" s="1"/>
  <c r="L8630" i="2"/>
  <c r="E8630" i="2"/>
  <c r="K8630" i="2"/>
  <c r="F8629" i="2"/>
  <c r="G8629" i="2"/>
  <c r="C8631" i="2"/>
  <c r="N5490" i="2" l="1"/>
  <c r="D5491" i="2" s="1"/>
  <c r="I5490" i="2"/>
  <c r="M5490" i="2" s="1"/>
  <c r="L8631" i="2"/>
  <c r="K8631" i="2"/>
  <c r="E8631" i="2"/>
  <c r="F8630" i="2"/>
  <c r="G8630" i="2"/>
  <c r="C8632" i="2"/>
  <c r="H5491" i="2" l="1"/>
  <c r="I5491" i="2"/>
  <c r="M5491" i="2" s="1"/>
  <c r="N5491" i="2"/>
  <c r="D5492" i="2" s="1"/>
  <c r="A5491" i="2"/>
  <c r="L8632" i="2"/>
  <c r="K8632" i="2"/>
  <c r="E8632" i="2"/>
  <c r="F8631" i="2"/>
  <c r="G8631" i="2"/>
  <c r="C8633" i="2"/>
  <c r="H5492" i="2" l="1"/>
  <c r="L8633" i="2"/>
  <c r="K8633" i="2"/>
  <c r="E8633" i="2"/>
  <c r="G8632" i="2"/>
  <c r="F8632" i="2"/>
  <c r="C8634" i="2"/>
  <c r="I5492" i="2" l="1"/>
  <c r="M5492" i="2" s="1"/>
  <c r="N5492" i="2"/>
  <c r="D5493" i="2" s="1"/>
  <c r="A5492" i="2"/>
  <c r="L8634" i="2"/>
  <c r="E5631" i="2"/>
  <c r="F5631" i="2" s="1"/>
  <c r="K8634" i="2"/>
  <c r="E8634" i="2"/>
  <c r="F8633" i="2"/>
  <c r="G8633" i="2"/>
  <c r="C8635" i="2"/>
  <c r="H5493" i="2" l="1"/>
  <c r="A5493" i="2" s="1"/>
  <c r="G5631" i="2"/>
  <c r="L5629" i="2"/>
  <c r="L8635" i="2"/>
  <c r="K8635" i="2"/>
  <c r="E8635" i="2"/>
  <c r="F8634" i="2"/>
  <c r="G8634" i="2"/>
  <c r="C8636" i="2"/>
  <c r="N5493" i="2" l="1"/>
  <c r="D5494" i="2" s="1"/>
  <c r="I5493" i="2"/>
  <c r="M5493" i="2" s="1"/>
  <c r="L8636" i="2"/>
  <c r="K8636" i="2"/>
  <c r="E8636" i="2"/>
  <c r="F8635" i="2"/>
  <c r="G8635" i="2"/>
  <c r="C8637" i="2"/>
  <c r="H5494" i="2" l="1"/>
  <c r="I5494" i="2" s="1"/>
  <c r="M5494" i="2" s="1"/>
  <c r="N5494" i="2"/>
  <c r="D5495" i="2" s="1"/>
  <c r="A5494" i="2"/>
  <c r="L8637" i="2"/>
  <c r="E8637" i="2"/>
  <c r="K8637" i="2"/>
  <c r="F8636" i="2"/>
  <c r="G8636" i="2"/>
  <c r="C8638" i="2"/>
  <c r="H5495" i="2" l="1"/>
  <c r="A5495" i="2"/>
  <c r="L8638" i="2"/>
  <c r="E8638" i="2"/>
  <c r="K8638" i="2"/>
  <c r="G8637" i="2"/>
  <c r="F8637" i="2"/>
  <c r="C8639" i="2"/>
  <c r="I5495" i="2" l="1"/>
  <c r="M5495" i="2" s="1"/>
  <c r="N5495" i="2"/>
  <c r="D5496" i="2" s="1"/>
  <c r="L8639" i="2"/>
  <c r="E8639" i="2"/>
  <c r="K8639" i="2"/>
  <c r="F8638" i="2"/>
  <c r="G8638" i="2"/>
  <c r="C8640" i="2"/>
  <c r="H5496" i="2" l="1"/>
  <c r="A5496" i="2" s="1"/>
  <c r="L8640" i="2"/>
  <c r="E8640" i="2"/>
  <c r="K8640" i="2"/>
  <c r="F8639" i="2"/>
  <c r="G8639" i="2"/>
  <c r="C8641" i="2"/>
  <c r="N5496" i="2" l="1"/>
  <c r="D5497" i="2" s="1"/>
  <c r="I5496" i="2"/>
  <c r="M5496" i="2" s="1"/>
  <c r="H5497" i="2" s="1"/>
  <c r="L8641" i="2"/>
  <c r="E8641" i="2"/>
  <c r="K8641" i="2"/>
  <c r="F8640" i="2"/>
  <c r="G8640" i="2"/>
  <c r="C8642" i="2"/>
  <c r="I5497" i="2" l="1"/>
  <c r="M5497" i="2" s="1"/>
  <c r="N5497" i="2"/>
  <c r="D5498" i="2" s="1"/>
  <c r="A5497" i="2"/>
  <c r="E8642" i="2"/>
  <c r="K8642" i="2"/>
  <c r="F8641" i="2"/>
  <c r="G8641" i="2"/>
  <c r="C8643" i="2"/>
  <c r="H5498" i="2" l="1"/>
  <c r="A5498" i="2" s="1"/>
  <c r="N5498" i="2"/>
  <c r="D5499" i="2" s="1"/>
  <c r="L8643" i="2"/>
  <c r="E5757" i="2"/>
  <c r="E8643" i="2"/>
  <c r="K8643" i="2"/>
  <c r="F8642" i="2"/>
  <c r="G8642" i="2"/>
  <c r="C8644" i="2"/>
  <c r="I5498" i="2" l="1"/>
  <c r="M5498" i="2" s="1"/>
  <c r="H5499" i="2"/>
  <c r="F5757" i="2"/>
  <c r="G5757" i="2"/>
  <c r="K8644" i="2"/>
  <c r="E8644" i="2"/>
  <c r="F8643" i="2"/>
  <c r="G8643" i="2"/>
  <c r="C8645" i="2"/>
  <c r="I5499" i="2" l="1"/>
  <c r="M5499" i="2" s="1"/>
  <c r="N5499" i="2"/>
  <c r="D5500" i="2" s="1"/>
  <c r="A5499" i="2"/>
  <c r="K8645" i="2"/>
  <c r="G8644" i="2"/>
  <c r="F8644" i="2"/>
  <c r="C8646" i="2"/>
  <c r="H5500" i="2" l="1"/>
  <c r="L8646" i="2"/>
  <c r="K8646" i="2"/>
  <c r="C8647" i="2"/>
  <c r="A5500" i="2" l="1"/>
  <c r="N5500" i="2"/>
  <c r="D5501" i="2" s="1"/>
  <c r="I5500" i="2"/>
  <c r="M5500" i="2" s="1"/>
  <c r="L8647" i="2"/>
  <c r="E8647" i="2"/>
  <c r="K8647" i="2"/>
  <c r="C8648" i="2"/>
  <c r="H5501" i="2" l="1"/>
  <c r="A5501" i="2" s="1"/>
  <c r="N5501" i="2"/>
  <c r="D5502" i="2" s="1"/>
  <c r="L8648" i="2"/>
  <c r="K8648" i="2"/>
  <c r="F8647" i="2"/>
  <c r="G8647" i="2"/>
  <c r="C8649" i="2"/>
  <c r="I5501" i="2" l="1"/>
  <c r="M5501" i="2" s="1"/>
  <c r="H5502" i="2" s="1"/>
  <c r="A5502" i="2" s="1"/>
  <c r="I5502" i="2"/>
  <c r="M5502" i="2" s="1"/>
  <c r="L8649" i="2"/>
  <c r="E5756" i="2"/>
  <c r="K8649" i="2"/>
  <c r="E8649" i="2"/>
  <c r="C8650" i="2"/>
  <c r="N5502" i="2" l="1"/>
  <c r="D5503" i="2" s="1"/>
  <c r="L8650" i="2"/>
  <c r="F5756" i="2"/>
  <c r="G5756" i="2"/>
  <c r="K8650" i="2"/>
  <c r="E8650" i="2"/>
  <c r="F8649" i="2"/>
  <c r="G8649" i="2"/>
  <c r="C8651" i="2"/>
  <c r="H5503" i="2" l="1"/>
  <c r="L8651" i="2"/>
  <c r="K8651" i="2"/>
  <c r="E8651" i="2"/>
  <c r="G8650" i="2"/>
  <c r="F8650" i="2"/>
  <c r="C8652" i="2"/>
  <c r="I5503" i="2" l="1"/>
  <c r="M5503" i="2" s="1"/>
  <c r="N5503" i="2"/>
  <c r="D5504" i="2" s="1"/>
  <c r="H5504" i="2"/>
  <c r="I5504" i="2" s="1"/>
  <c r="M5504" i="2" s="1"/>
  <c r="A5503" i="2"/>
  <c r="N5504" i="2"/>
  <c r="D5505" i="2" s="1"/>
  <c r="A5504" i="2"/>
  <c r="L8652" i="2"/>
  <c r="E5874" i="2"/>
  <c r="K8652" i="2"/>
  <c r="E8652" i="2"/>
  <c r="F8651" i="2"/>
  <c r="G8651" i="2"/>
  <c r="C8653" i="2"/>
  <c r="H5505" i="2" l="1"/>
  <c r="L8653" i="2"/>
  <c r="F5874" i="2"/>
  <c r="G5874" i="2"/>
  <c r="K8653" i="2"/>
  <c r="E8653" i="2"/>
  <c r="F8652" i="2"/>
  <c r="G8652" i="2"/>
  <c r="C8654" i="2"/>
  <c r="I5505" i="2" l="1"/>
  <c r="M5505" i="2" s="1"/>
  <c r="N5505" i="2"/>
  <c r="D5506" i="2" s="1"/>
  <c r="A5505" i="2"/>
  <c r="L8654" i="2"/>
  <c r="K8654" i="2"/>
  <c r="E8654" i="2"/>
  <c r="F8653" i="2"/>
  <c r="G8653" i="2"/>
  <c r="C8655" i="2"/>
  <c r="H5506" i="2" l="1"/>
  <c r="L8655" i="2"/>
  <c r="E8655" i="2"/>
  <c r="K8655" i="2"/>
  <c r="F8654" i="2"/>
  <c r="G8654" i="2"/>
  <c r="C8656" i="2"/>
  <c r="I5506" i="2" l="1"/>
  <c r="M5506" i="2" s="1"/>
  <c r="N5506" i="2"/>
  <c r="D5507" i="2" s="1"/>
  <c r="A5506" i="2"/>
  <c r="L8656" i="2"/>
  <c r="E8656" i="2"/>
  <c r="K8656" i="2"/>
  <c r="F8655" i="2"/>
  <c r="G8655" i="2"/>
  <c r="C8657" i="2"/>
  <c r="H5507" i="2" l="1"/>
  <c r="L5507" i="2" s="1"/>
  <c r="L8657" i="2"/>
  <c r="E8657" i="2"/>
  <c r="K8657" i="2"/>
  <c r="F8656" i="2"/>
  <c r="G8656" i="2"/>
  <c r="C8658" i="2"/>
  <c r="I5507" i="2" l="1"/>
  <c r="M5507" i="2" s="1"/>
  <c r="N5507" i="2"/>
  <c r="D5508" i="2" s="1"/>
  <c r="A5507" i="2"/>
  <c r="L8658" i="2"/>
  <c r="E8658" i="2"/>
  <c r="K8658" i="2"/>
  <c r="F8657" i="2"/>
  <c r="G8657" i="2"/>
  <c r="C8659" i="2"/>
  <c r="H5508" i="2" l="1"/>
  <c r="L8659" i="2"/>
  <c r="E8659" i="2"/>
  <c r="K8659" i="2"/>
  <c r="F8658" i="2"/>
  <c r="G8658" i="2"/>
  <c r="C8660" i="2"/>
  <c r="I5508" i="2" l="1"/>
  <c r="M5508" i="2" s="1"/>
  <c r="N5508" i="2"/>
  <c r="D5509" i="2" s="1"/>
  <c r="L5508" i="2"/>
  <c r="A5508" i="2"/>
  <c r="L8660" i="2"/>
  <c r="E8660" i="2"/>
  <c r="K8660" i="2"/>
  <c r="F8659" i="2"/>
  <c r="G8659" i="2"/>
  <c r="C8661" i="2"/>
  <c r="H5509" i="2" l="1"/>
  <c r="N5509" i="2" s="1"/>
  <c r="D5510" i="2" s="1"/>
  <c r="E5510" i="2" s="1"/>
  <c r="L8661" i="2"/>
  <c r="K8661" i="2"/>
  <c r="E8661" i="2"/>
  <c r="F8660" i="2"/>
  <c r="G8660" i="2"/>
  <c r="C8662" i="2"/>
  <c r="A5509" i="2" l="1"/>
  <c r="I5509" i="2"/>
  <c r="M5509" i="2" s="1"/>
  <c r="G5510" i="2"/>
  <c r="F5510" i="2"/>
  <c r="H5510" i="2"/>
  <c r="I5510" i="2" s="1"/>
  <c r="M5510" i="2" s="1"/>
  <c r="L8662" i="2"/>
  <c r="K8662" i="2"/>
  <c r="E8662" i="2"/>
  <c r="F8661" i="2"/>
  <c r="G8661" i="2"/>
  <c r="C8663" i="2"/>
  <c r="A5510" i="2" l="1"/>
  <c r="N5510" i="2"/>
  <c r="D5511" i="2" s="1"/>
  <c r="E5511" i="2" s="1"/>
  <c r="L8663" i="2"/>
  <c r="K8663" i="2"/>
  <c r="E8663" i="2"/>
  <c r="G8662" i="2"/>
  <c r="F8662" i="2"/>
  <c r="C8664" i="2"/>
  <c r="F5511" i="2" l="1"/>
  <c r="G5511" i="2"/>
  <c r="H5511" i="2"/>
  <c r="A5511" i="2" s="1"/>
  <c r="N5511" i="2"/>
  <c r="D5512" i="2" s="1"/>
  <c r="L8664" i="2"/>
  <c r="K8664" i="2"/>
  <c r="E8664" i="2"/>
  <c r="F8663" i="2"/>
  <c r="G8663" i="2"/>
  <c r="C8665" i="2"/>
  <c r="I5511" i="2" l="1"/>
  <c r="M5511" i="2" s="1"/>
  <c r="E5512" i="2"/>
  <c r="F5512" i="2" s="1"/>
  <c r="G5512" i="2" s="1"/>
  <c r="H5512" i="2"/>
  <c r="L8665" i="2"/>
  <c r="K8665" i="2"/>
  <c r="E8665" i="2"/>
  <c r="F8664" i="2"/>
  <c r="G8664" i="2"/>
  <c r="C8666" i="2"/>
  <c r="I5512" i="2" l="1"/>
  <c r="M5512" i="2" s="1"/>
  <c r="N5512" i="2"/>
  <c r="D5513" i="2" s="1"/>
  <c r="A5512" i="2"/>
  <c r="L8666" i="2"/>
  <c r="K8666" i="2"/>
  <c r="E8666" i="2"/>
  <c r="G8665" i="2"/>
  <c r="F8665" i="2"/>
  <c r="C8667" i="2"/>
  <c r="H5513" i="2" l="1"/>
  <c r="L8667" i="2"/>
  <c r="E8667" i="2"/>
  <c r="K8667" i="2"/>
  <c r="F8666" i="2"/>
  <c r="G8666" i="2"/>
  <c r="C8668" i="2"/>
  <c r="N5513" i="2" l="1"/>
  <c r="D5514" i="2" s="1"/>
  <c r="I5513" i="2"/>
  <c r="M5513" i="2" s="1"/>
  <c r="A5513" i="2"/>
  <c r="L8668" i="2"/>
  <c r="E8668" i="2"/>
  <c r="K8668" i="2"/>
  <c r="G8667" i="2"/>
  <c r="F8667" i="2"/>
  <c r="C8669" i="2"/>
  <c r="H5514" i="2" l="1"/>
  <c r="N5514" i="2" s="1"/>
  <c r="D5515" i="2" s="1"/>
  <c r="I5514" i="2"/>
  <c r="M5514" i="2" s="1"/>
  <c r="A5514" i="2"/>
  <c r="L8669" i="2"/>
  <c r="K8669" i="2"/>
  <c r="E8669" i="2"/>
  <c r="F8668" i="2"/>
  <c r="G8668" i="2"/>
  <c r="C8670" i="2"/>
  <c r="H5515" i="2" l="1"/>
  <c r="N5515" i="2" s="1"/>
  <c r="D5516" i="2" s="1"/>
  <c r="I5515" i="2"/>
  <c r="M5515" i="2" s="1"/>
  <c r="A5515" i="2"/>
  <c r="L8670" i="2"/>
  <c r="E8670" i="2"/>
  <c r="K8670" i="2"/>
  <c r="F8669" i="2"/>
  <c r="G8669" i="2"/>
  <c r="C8671" i="2"/>
  <c r="H5516" i="2" l="1"/>
  <c r="I5516" i="2" s="1"/>
  <c r="M5516" i="2" s="1"/>
  <c r="N5516" i="2"/>
  <c r="D5517" i="2" s="1"/>
  <c r="A5516" i="2"/>
  <c r="L8671" i="2"/>
  <c r="E8671" i="2"/>
  <c r="K8671" i="2"/>
  <c r="F8670" i="2"/>
  <c r="G8670" i="2"/>
  <c r="C8672" i="2"/>
  <c r="H5517" i="2" l="1"/>
  <c r="A5517" i="2" s="1"/>
  <c r="E8672" i="2"/>
  <c r="K8672" i="2"/>
  <c r="F8671" i="2"/>
  <c r="G8671" i="2"/>
  <c r="C8673" i="2"/>
  <c r="I5517" i="2" l="1"/>
  <c r="M5517" i="2" s="1"/>
  <c r="N5517" i="2"/>
  <c r="D5518" i="2" s="1"/>
  <c r="K8673" i="2"/>
  <c r="E8673" i="2"/>
  <c r="F8672" i="2"/>
  <c r="G8672" i="2"/>
  <c r="C8674" i="2"/>
  <c r="H5518" i="2" l="1"/>
  <c r="L8674" i="2"/>
  <c r="L5783" i="2"/>
  <c r="K8674" i="2"/>
  <c r="E8674" i="2"/>
  <c r="F8673" i="2"/>
  <c r="G8673" i="2"/>
  <c r="C8675" i="2"/>
  <c r="I5518" i="2" l="1"/>
  <c r="M5518" i="2" s="1"/>
  <c r="N5518" i="2"/>
  <c r="D5519" i="2" s="1"/>
  <c r="A5518" i="2"/>
  <c r="L5658" i="2"/>
  <c r="K8675" i="2"/>
  <c r="E8675" i="2"/>
  <c r="G8674" i="2"/>
  <c r="F8674" i="2"/>
  <c r="C8676" i="2"/>
  <c r="H5519" i="2" l="1"/>
  <c r="L8676" i="2"/>
  <c r="K8676" i="2"/>
  <c r="F8675" i="2"/>
  <c r="G8675" i="2"/>
  <c r="C8677" i="2"/>
  <c r="N5519" i="2" l="1"/>
  <c r="D5520" i="2" s="1"/>
  <c r="I5519" i="2"/>
  <c r="M5519" i="2" s="1"/>
  <c r="A5519" i="2"/>
  <c r="L8677" i="2"/>
  <c r="L5784" i="2"/>
  <c r="K8677" i="2"/>
  <c r="C8678" i="2"/>
  <c r="H5520" i="2" l="1"/>
  <c r="I5520" i="2" s="1"/>
  <c r="M5520" i="2" s="1"/>
  <c r="A5520" i="2"/>
  <c r="L8678" i="2"/>
  <c r="E5787" i="2"/>
  <c r="K8678" i="2"/>
  <c r="C8679" i="2"/>
  <c r="N5520" i="2" l="1"/>
  <c r="D5521" i="2" s="1"/>
  <c r="H5521" i="2"/>
  <c r="L8679" i="2"/>
  <c r="G5787" i="2"/>
  <c r="F5787" i="2"/>
  <c r="K8679" i="2"/>
  <c r="C8680" i="2"/>
  <c r="N5521" i="2" l="1"/>
  <c r="D5522" i="2" s="1"/>
  <c r="I5521" i="2"/>
  <c r="M5521" i="2" s="1"/>
  <c r="H5522" i="2" s="1"/>
  <c r="A5521" i="2"/>
  <c r="L8680" i="2"/>
  <c r="K8680" i="2"/>
  <c r="E8680" i="2"/>
  <c r="C8681" i="2"/>
  <c r="I5522" i="2" l="1"/>
  <c r="M5522" i="2" s="1"/>
  <c r="N5522" i="2"/>
  <c r="D5523" i="2" s="1"/>
  <c r="A5522" i="2"/>
  <c r="L8681" i="2"/>
  <c r="K8681" i="2"/>
  <c r="E8681" i="2"/>
  <c r="F8680" i="2"/>
  <c r="G8680" i="2"/>
  <c r="C8682" i="2"/>
  <c r="H5523" i="2" l="1"/>
  <c r="L5660" i="2"/>
  <c r="L8682" i="2"/>
  <c r="K8682" i="2"/>
  <c r="E8682" i="2"/>
  <c r="G8681" i="2"/>
  <c r="F8681" i="2"/>
  <c r="C8683" i="2"/>
  <c r="N5523" i="2" l="1"/>
  <c r="D5524" i="2" s="1"/>
  <c r="I5523" i="2"/>
  <c r="M5523" i="2" s="1"/>
  <c r="A5523" i="2"/>
  <c r="L8683" i="2"/>
  <c r="K8683" i="2"/>
  <c r="E8683" i="2"/>
  <c r="F8682" i="2"/>
  <c r="G8682" i="2"/>
  <c r="C8684" i="2"/>
  <c r="H5524" i="2" l="1"/>
  <c r="I5524" i="2" s="1"/>
  <c r="M5524" i="2" s="1"/>
  <c r="L8684" i="2"/>
  <c r="L5901" i="2"/>
  <c r="K8684" i="2"/>
  <c r="E8684" i="2"/>
  <c r="F8683" i="2"/>
  <c r="G8683" i="2"/>
  <c r="C8685" i="2"/>
  <c r="A5524" i="2" l="1"/>
  <c r="N5524" i="2"/>
  <c r="D5525" i="2" s="1"/>
  <c r="L8685" i="2"/>
  <c r="K8685" i="2"/>
  <c r="E8685" i="2"/>
  <c r="F8684" i="2"/>
  <c r="G8684" i="2"/>
  <c r="C8686" i="2"/>
  <c r="H5525" i="2" l="1"/>
  <c r="I5525" i="2" s="1"/>
  <c r="M5525" i="2" s="1"/>
  <c r="N5525" i="2"/>
  <c r="D5526" i="2" s="1"/>
  <c r="A5525" i="2"/>
  <c r="L8686" i="2"/>
  <c r="E8686" i="2"/>
  <c r="K8686" i="2"/>
  <c r="F8685" i="2"/>
  <c r="G8685" i="2"/>
  <c r="C8687" i="2"/>
  <c r="H5526" i="2" l="1"/>
  <c r="L8687" i="2"/>
  <c r="E8687" i="2"/>
  <c r="K8687" i="2"/>
  <c r="F8686" i="2"/>
  <c r="G8686" i="2"/>
  <c r="C8688" i="2"/>
  <c r="I5526" i="2" l="1"/>
  <c r="M5526" i="2" s="1"/>
  <c r="N5526" i="2"/>
  <c r="D5527" i="2" s="1"/>
  <c r="A5526" i="2"/>
  <c r="L8688" i="2"/>
  <c r="E8688" i="2"/>
  <c r="K8688" i="2"/>
  <c r="F8687" i="2"/>
  <c r="G8687" i="2"/>
  <c r="C8689" i="2"/>
  <c r="H5527" i="2" l="1"/>
  <c r="L8689" i="2"/>
  <c r="E5905" i="2"/>
  <c r="E8689" i="2"/>
  <c r="K8689" i="2"/>
  <c r="F8688" i="2"/>
  <c r="G8688" i="2"/>
  <c r="C8690" i="2"/>
  <c r="I5527" i="2" l="1"/>
  <c r="M5527" i="2" s="1"/>
  <c r="N5527" i="2"/>
  <c r="D5528" i="2" s="1"/>
  <c r="A5527" i="2"/>
  <c r="L8690" i="2"/>
  <c r="F5905" i="2"/>
  <c r="G5905" i="2"/>
  <c r="E8690" i="2"/>
  <c r="K8690" i="2"/>
  <c r="F8689" i="2"/>
  <c r="G8689" i="2"/>
  <c r="C8691" i="2"/>
  <c r="H5528" i="2" l="1"/>
  <c r="L8691" i="2"/>
  <c r="E8691" i="2"/>
  <c r="K8691" i="2"/>
  <c r="F8690" i="2"/>
  <c r="G8690" i="2"/>
  <c r="C8692" i="2"/>
  <c r="I5528" i="2" l="1"/>
  <c r="M5528" i="2" s="1"/>
  <c r="N5528" i="2"/>
  <c r="D5529" i="2" s="1"/>
  <c r="A5528" i="2"/>
  <c r="L8692" i="2"/>
  <c r="K8692" i="2"/>
  <c r="E8692" i="2"/>
  <c r="F8691" i="2"/>
  <c r="G8691" i="2"/>
  <c r="C8693" i="2"/>
  <c r="H5529" i="2" l="1"/>
  <c r="A5529" i="2" s="1"/>
  <c r="L8693" i="2"/>
  <c r="K8693" i="2"/>
  <c r="E8693" i="2"/>
  <c r="F8692" i="2"/>
  <c r="G8692" i="2"/>
  <c r="C8694" i="2"/>
  <c r="I5529" i="2" l="1"/>
  <c r="M5529" i="2" s="1"/>
  <c r="N5529" i="2"/>
  <c r="D5530" i="2" s="1"/>
  <c r="L8694" i="2"/>
  <c r="E8694" i="2"/>
  <c r="K8694" i="2"/>
  <c r="G8693" i="2"/>
  <c r="F8693" i="2"/>
  <c r="C8695" i="2"/>
  <c r="H5530" i="2" l="1"/>
  <c r="L8695" i="2"/>
  <c r="K8695" i="2"/>
  <c r="E8695" i="2"/>
  <c r="F8694" i="2"/>
  <c r="G8694" i="2"/>
  <c r="C8696" i="2"/>
  <c r="A5530" i="2" l="1"/>
  <c r="I5530" i="2"/>
  <c r="M5530" i="2" s="1"/>
  <c r="N5530" i="2"/>
  <c r="D5531" i="2" s="1"/>
  <c r="L8696" i="2"/>
  <c r="K8696" i="2"/>
  <c r="E8696" i="2"/>
  <c r="F8695" i="2"/>
  <c r="G8695" i="2"/>
  <c r="C8697" i="2"/>
  <c r="H5531" i="2" l="1"/>
  <c r="L8697" i="2"/>
  <c r="K8697" i="2"/>
  <c r="E8697" i="2"/>
  <c r="G8696" i="2"/>
  <c r="F8696" i="2"/>
  <c r="C8698" i="2"/>
  <c r="I5531" i="2" l="1"/>
  <c r="M5531" i="2" s="1"/>
  <c r="N5531" i="2"/>
  <c r="D5532" i="2" s="1"/>
  <c r="A5531" i="2"/>
  <c r="L8698" i="2"/>
  <c r="K8698" i="2"/>
  <c r="E8698" i="2"/>
  <c r="F8697" i="2"/>
  <c r="G8697" i="2"/>
  <c r="C8699" i="2"/>
  <c r="H5532" i="2" l="1"/>
  <c r="L8699" i="2"/>
  <c r="E8699" i="2"/>
  <c r="K8699" i="2"/>
  <c r="F8698" i="2"/>
  <c r="G8698" i="2"/>
  <c r="C8700" i="2"/>
  <c r="I5532" i="2" l="1"/>
  <c r="M5532" i="2" s="1"/>
  <c r="N5532" i="2"/>
  <c r="D5533" i="2" s="1"/>
  <c r="A5532" i="2"/>
  <c r="L8700" i="2"/>
  <c r="E8700" i="2"/>
  <c r="K8700" i="2"/>
  <c r="G8699" i="2"/>
  <c r="F8699" i="2"/>
  <c r="C8701" i="2"/>
  <c r="H5533" i="2" l="1"/>
  <c r="E5633" i="2"/>
  <c r="L8701" i="2"/>
  <c r="E8701" i="2"/>
  <c r="K8701" i="2"/>
  <c r="G8700" i="2"/>
  <c r="F8700" i="2"/>
  <c r="C8702" i="2"/>
  <c r="I5533" i="2" l="1"/>
  <c r="M5533" i="2" s="1"/>
  <c r="N5533" i="2"/>
  <c r="D5534" i="2" s="1"/>
  <c r="A5533" i="2"/>
  <c r="G5633" i="2"/>
  <c r="F5633" i="2"/>
  <c r="L8702" i="2"/>
  <c r="E8702" i="2"/>
  <c r="K8702" i="2"/>
  <c r="F8701" i="2"/>
  <c r="G8701" i="2"/>
  <c r="C8703" i="2"/>
  <c r="H5534" i="2" l="1"/>
  <c r="E8703" i="2"/>
  <c r="K8703" i="2"/>
  <c r="G8702" i="2"/>
  <c r="F8702" i="2"/>
  <c r="C8704" i="2"/>
  <c r="I5534" i="2" l="1"/>
  <c r="M5534" i="2" s="1"/>
  <c r="N5534" i="2"/>
  <c r="D5535" i="2" s="1"/>
  <c r="A5534" i="2"/>
  <c r="K8704" i="2"/>
  <c r="E8704" i="2"/>
  <c r="F8703" i="2"/>
  <c r="G8703" i="2"/>
  <c r="C8705" i="2"/>
  <c r="H5535" i="2" l="1"/>
  <c r="E8705" i="2"/>
  <c r="K8705" i="2"/>
  <c r="F8704" i="2"/>
  <c r="G8704" i="2"/>
  <c r="C8706" i="2"/>
  <c r="N5535" i="2" l="1"/>
  <c r="D5536" i="2" s="1"/>
  <c r="I5535" i="2"/>
  <c r="M5535" i="2" s="1"/>
  <c r="A5535" i="2"/>
  <c r="K8706" i="2"/>
  <c r="G8705" i="2"/>
  <c r="F8705" i="2"/>
  <c r="C8707" i="2"/>
  <c r="H5536" i="2" l="1"/>
  <c r="N5536" i="2"/>
  <c r="D5537" i="2" s="1"/>
  <c r="I5536" i="2"/>
  <c r="M5536" i="2" s="1"/>
  <c r="A5536" i="2"/>
  <c r="L8707" i="2"/>
  <c r="K8707" i="2"/>
  <c r="C8708" i="2"/>
  <c r="H5537" i="2" l="1"/>
  <c r="L5537" i="2" s="1"/>
  <c r="N5537" i="2"/>
  <c r="D5538" i="2" s="1"/>
  <c r="A5537" i="2"/>
  <c r="L8708" i="2"/>
  <c r="E8708" i="2"/>
  <c r="K8708" i="2"/>
  <c r="C8709" i="2"/>
  <c r="I5537" i="2" l="1"/>
  <c r="M5537" i="2" s="1"/>
  <c r="H5538" i="2" s="1"/>
  <c r="L5538" i="2" s="1"/>
  <c r="L8709" i="2"/>
  <c r="L5814" i="2"/>
  <c r="K8709" i="2"/>
  <c r="F8708" i="2"/>
  <c r="G8708" i="2"/>
  <c r="C8710" i="2"/>
  <c r="I5538" i="2" l="1"/>
  <c r="M5538" i="2" s="1"/>
  <c r="N5538" i="2"/>
  <c r="D5539" i="2" s="1"/>
  <c r="A5538" i="2"/>
  <c r="L8710" i="2"/>
  <c r="K8710" i="2"/>
  <c r="E8710" i="2"/>
  <c r="C8711" i="2"/>
  <c r="H5539" i="2" l="1"/>
  <c r="L5539" i="2" s="1"/>
  <c r="A5539" i="2"/>
  <c r="L8711" i="2"/>
  <c r="K8711" i="2"/>
  <c r="E8711" i="2"/>
  <c r="F8710" i="2"/>
  <c r="G8710" i="2"/>
  <c r="C8712" i="2"/>
  <c r="I5539" i="2" l="1"/>
  <c r="M5539" i="2" s="1"/>
  <c r="N5539" i="2"/>
  <c r="D5540" i="2" s="1"/>
  <c r="H5540" i="2"/>
  <c r="I5540" i="2" s="1"/>
  <c r="M5540" i="2" s="1"/>
  <c r="L8712" i="2"/>
  <c r="K8712" i="2"/>
  <c r="E8712" i="2"/>
  <c r="G8711" i="2"/>
  <c r="F8711" i="2"/>
  <c r="C8713" i="2"/>
  <c r="N5540" i="2" l="1"/>
  <c r="D5541" i="2" s="1"/>
  <c r="E5541" i="2" s="1"/>
  <c r="G5541" i="2" s="1"/>
  <c r="A5540" i="2"/>
  <c r="H5541" i="2"/>
  <c r="I5541" i="2" s="1"/>
  <c r="M5541" i="2" s="1"/>
  <c r="L8713" i="2"/>
  <c r="K8713" i="2"/>
  <c r="E8713" i="2"/>
  <c r="F8712" i="2"/>
  <c r="G8712" i="2"/>
  <c r="C8714" i="2"/>
  <c r="F5541" i="2" l="1"/>
  <c r="A5541" i="2"/>
  <c r="N5541" i="2"/>
  <c r="D5542" i="2" s="1"/>
  <c r="E5542" i="2" s="1"/>
  <c r="F5542" i="2" s="1"/>
  <c r="G5542" i="2" s="1"/>
  <c r="L8714" i="2"/>
  <c r="K8714" i="2"/>
  <c r="E8714" i="2"/>
  <c r="F8713" i="2"/>
  <c r="G8713" i="2"/>
  <c r="C8715" i="2"/>
  <c r="H5542" i="2" l="1"/>
  <c r="N5542" i="2" s="1"/>
  <c r="D5543" i="2" s="1"/>
  <c r="E5543" i="2"/>
  <c r="L8715" i="2"/>
  <c r="K8715" i="2"/>
  <c r="E8715" i="2"/>
  <c r="F8714" i="2"/>
  <c r="G8714" i="2"/>
  <c r="C8716" i="2"/>
  <c r="I5542" i="2" l="1"/>
  <c r="M5542" i="2" s="1"/>
  <c r="H5543" i="2" s="1"/>
  <c r="A5542" i="2"/>
  <c r="F5543" i="2"/>
  <c r="G5543" i="2"/>
  <c r="L8716" i="2"/>
  <c r="E8716" i="2"/>
  <c r="K8716" i="2"/>
  <c r="F8715" i="2"/>
  <c r="G8715" i="2"/>
  <c r="C8717" i="2"/>
  <c r="I5543" i="2" l="1"/>
  <c r="M5543" i="2" s="1"/>
  <c r="N5543" i="2"/>
  <c r="D5544" i="2" s="1"/>
  <c r="A5543" i="2"/>
  <c r="L8717" i="2"/>
  <c r="E8717" i="2"/>
  <c r="K8717" i="2"/>
  <c r="F8716" i="2"/>
  <c r="G8716" i="2"/>
  <c r="C8718" i="2"/>
  <c r="H5544" i="2" l="1"/>
  <c r="I5544" i="2" s="1"/>
  <c r="M5544" i="2" s="1"/>
  <c r="A5544" i="2"/>
  <c r="N5544" i="2"/>
  <c r="D5545" i="2" s="1"/>
  <c r="L8718" i="2"/>
  <c r="E8718" i="2"/>
  <c r="K8718" i="2"/>
  <c r="F8717" i="2"/>
  <c r="G8717" i="2"/>
  <c r="C8719" i="2"/>
  <c r="H5545" i="2" l="1"/>
  <c r="I5545" i="2" s="1"/>
  <c r="M5545" i="2" s="1"/>
  <c r="L8719" i="2"/>
  <c r="E8719" i="2"/>
  <c r="K8719" i="2"/>
  <c r="F8718" i="2"/>
  <c r="G8718" i="2"/>
  <c r="C8720" i="2"/>
  <c r="A5545" i="2" l="1"/>
  <c r="N5545" i="2"/>
  <c r="D5546" i="2" s="1"/>
  <c r="L8720" i="2"/>
  <c r="E8720" i="2"/>
  <c r="K8720" i="2"/>
  <c r="F8719" i="2"/>
  <c r="G8719" i="2"/>
  <c r="C8721" i="2"/>
  <c r="H5546" i="2" l="1"/>
  <c r="A5546" i="2" s="1"/>
  <c r="N5546" i="2"/>
  <c r="D5547" i="2" s="1"/>
  <c r="I5546" i="2"/>
  <c r="M5546" i="2" s="1"/>
  <c r="L8721" i="2"/>
  <c r="E8721" i="2"/>
  <c r="K8721" i="2"/>
  <c r="F8720" i="2"/>
  <c r="G8720" i="2"/>
  <c r="C8722" i="2"/>
  <c r="H5547" i="2" l="1"/>
  <c r="I5547" i="2"/>
  <c r="M5547" i="2" s="1"/>
  <c r="N5547" i="2"/>
  <c r="D5548" i="2" s="1"/>
  <c r="A5547" i="2"/>
  <c r="L8722" i="2"/>
  <c r="K8722" i="2"/>
  <c r="E8722" i="2"/>
  <c r="F8721" i="2"/>
  <c r="G8721" i="2"/>
  <c r="C8723" i="2"/>
  <c r="H5548" i="2" l="1"/>
  <c r="L8723" i="2"/>
  <c r="K8723" i="2"/>
  <c r="E8723" i="2"/>
  <c r="F8722" i="2"/>
  <c r="G8722" i="2"/>
  <c r="C8724" i="2"/>
  <c r="I5548" i="2" l="1"/>
  <c r="M5548" i="2" s="1"/>
  <c r="N5548" i="2"/>
  <c r="D5549" i="2" s="1"/>
  <c r="A5548" i="2"/>
  <c r="L8724" i="2"/>
  <c r="K8724" i="2"/>
  <c r="E8724" i="2"/>
  <c r="G8723" i="2"/>
  <c r="F8723" i="2"/>
  <c r="C8725" i="2"/>
  <c r="H5549" i="2" l="1"/>
  <c r="A5549" i="2" s="1"/>
  <c r="L8725" i="2"/>
  <c r="K8725" i="2"/>
  <c r="E8725" i="2"/>
  <c r="F8724" i="2"/>
  <c r="G8724" i="2"/>
  <c r="C8726" i="2"/>
  <c r="I5549" i="2" l="1"/>
  <c r="M5549" i="2" s="1"/>
  <c r="N5549" i="2"/>
  <c r="D5550" i="2" s="1"/>
  <c r="L8726" i="2"/>
  <c r="L5932" i="2"/>
  <c r="E8726" i="2"/>
  <c r="K8726" i="2"/>
  <c r="F8725" i="2"/>
  <c r="G8725" i="2"/>
  <c r="C8727" i="2"/>
  <c r="H5550" i="2" l="1"/>
  <c r="I5550" i="2" s="1"/>
  <c r="M5550" i="2" s="1"/>
  <c r="L8727" i="2"/>
  <c r="K8727" i="2"/>
  <c r="E8727" i="2"/>
  <c r="G8726" i="2"/>
  <c r="F8726" i="2"/>
  <c r="C8728" i="2"/>
  <c r="N5550" i="2" l="1"/>
  <c r="D5551" i="2" s="1"/>
  <c r="A5550" i="2"/>
  <c r="L8728" i="2"/>
  <c r="E8728" i="2"/>
  <c r="K8728" i="2"/>
  <c r="F8727" i="2"/>
  <c r="G8727" i="2"/>
  <c r="C8729" i="2"/>
  <c r="H5551" i="2" l="1"/>
  <c r="L8729" i="2"/>
  <c r="E5935" i="2"/>
  <c r="E8729" i="2"/>
  <c r="K8729" i="2"/>
  <c r="G8728" i="2"/>
  <c r="F8728" i="2"/>
  <c r="C8730" i="2"/>
  <c r="I5551" i="2" l="1"/>
  <c r="M5551" i="2" s="1"/>
  <c r="A5551" i="2"/>
  <c r="N5551" i="2"/>
  <c r="D5552" i="2" s="1"/>
  <c r="L8730" i="2"/>
  <c r="F5935" i="2"/>
  <c r="G5935" i="2"/>
  <c r="E8730" i="2"/>
  <c r="K8730" i="2"/>
  <c r="G8729" i="2"/>
  <c r="F8729" i="2"/>
  <c r="C8731" i="2"/>
  <c r="H5552" i="2" l="1"/>
  <c r="L8731" i="2"/>
  <c r="E8731" i="2"/>
  <c r="K8731" i="2"/>
  <c r="F8730" i="2"/>
  <c r="G8730" i="2"/>
  <c r="C8732" i="2"/>
  <c r="N5552" i="2" l="1"/>
  <c r="D5553" i="2" s="1"/>
  <c r="I5552" i="2"/>
  <c r="M5552" i="2" s="1"/>
  <c r="A5552" i="2"/>
  <c r="L8732" i="2"/>
  <c r="E8732" i="2"/>
  <c r="K8732" i="2"/>
  <c r="F8731" i="2"/>
  <c r="G8731" i="2"/>
  <c r="C8733" i="2"/>
  <c r="H5553" i="2" l="1"/>
  <c r="N5553" i="2" s="1"/>
  <c r="D5554" i="2" s="1"/>
  <c r="E8733" i="2"/>
  <c r="K8733" i="2"/>
  <c r="F8732" i="2"/>
  <c r="G8732" i="2"/>
  <c r="C8734" i="2"/>
  <c r="A5553" i="2" l="1"/>
  <c r="I5553" i="2"/>
  <c r="M5553" i="2" s="1"/>
  <c r="H5554" i="2" s="1"/>
  <c r="N5554" i="2" s="1"/>
  <c r="D5555" i="2" s="1"/>
  <c r="K8734" i="2"/>
  <c r="E8734" i="2"/>
  <c r="F8733" i="2"/>
  <c r="G8733" i="2"/>
  <c r="C8735" i="2"/>
  <c r="A5554" i="2" l="1"/>
  <c r="I5554" i="2"/>
  <c r="M5554" i="2" s="1"/>
  <c r="H5555" i="2" s="1"/>
  <c r="L8735" i="2"/>
  <c r="K8735" i="2"/>
  <c r="E8735" i="2"/>
  <c r="F8734" i="2"/>
  <c r="G8734" i="2"/>
  <c r="C8736" i="2"/>
  <c r="N5555" i="2" l="1"/>
  <c r="D5556" i="2" s="1"/>
  <c r="A5555" i="2"/>
  <c r="I5555" i="2"/>
  <c r="M5555" i="2" s="1"/>
  <c r="K8736" i="2"/>
  <c r="E8736" i="2"/>
  <c r="G8735" i="2"/>
  <c r="F8735" i="2"/>
  <c r="C8737" i="2"/>
  <c r="H5556" i="2" l="1"/>
  <c r="A5556" i="2" s="1"/>
  <c r="L8737" i="2"/>
  <c r="K8737" i="2"/>
  <c r="F8736" i="2"/>
  <c r="G8736" i="2"/>
  <c r="C8738" i="2"/>
  <c r="I5556" i="2" l="1"/>
  <c r="M5556" i="2" s="1"/>
  <c r="N5556" i="2"/>
  <c r="D5557" i="2" s="1"/>
  <c r="L8738" i="2"/>
  <c r="K8738" i="2"/>
  <c r="C8739" i="2"/>
  <c r="H5557" i="2" l="1"/>
  <c r="L8739" i="2"/>
  <c r="E8739" i="2"/>
  <c r="K8739" i="2"/>
  <c r="C8740" i="2"/>
  <c r="I5557" i="2" l="1"/>
  <c r="M5557" i="2" s="1"/>
  <c r="N5557" i="2"/>
  <c r="D5558" i="2" s="1"/>
  <c r="A5557" i="2"/>
  <c r="L8740" i="2"/>
  <c r="K8740" i="2"/>
  <c r="F8739" i="2"/>
  <c r="G8739" i="2"/>
  <c r="C8741" i="2"/>
  <c r="H5558" i="2" l="1"/>
  <c r="A5558" i="2"/>
  <c r="I5558" i="2"/>
  <c r="M5558" i="2" s="1"/>
  <c r="N5558" i="2"/>
  <c r="D5559" i="2" s="1"/>
  <c r="L8741" i="2"/>
  <c r="K8741" i="2"/>
  <c r="E8741" i="2"/>
  <c r="C8742" i="2"/>
  <c r="H5559" i="2" l="1"/>
  <c r="N5559" i="2"/>
  <c r="D5560" i="2" s="1"/>
  <c r="I5559" i="2"/>
  <c r="M5559" i="2" s="1"/>
  <c r="A5559" i="2"/>
  <c r="L8742" i="2"/>
  <c r="K8742" i="2"/>
  <c r="E8742" i="2"/>
  <c r="F8741" i="2"/>
  <c r="G8741" i="2"/>
  <c r="C8743" i="2"/>
  <c r="H5560" i="2" l="1"/>
  <c r="A5560" i="2"/>
  <c r="I5560" i="2"/>
  <c r="M5560" i="2" s="1"/>
  <c r="N5560" i="2"/>
  <c r="D5561" i="2" s="1"/>
  <c r="L8743" i="2"/>
  <c r="K8743" i="2"/>
  <c r="E8743" i="2"/>
  <c r="G8742" i="2"/>
  <c r="F8742" i="2"/>
  <c r="C8744" i="2"/>
  <c r="H5561" i="2" l="1"/>
  <c r="A5561" i="2"/>
  <c r="L8744" i="2"/>
  <c r="K8744" i="2"/>
  <c r="E8744" i="2"/>
  <c r="F8743" i="2"/>
  <c r="G8743" i="2"/>
  <c r="C8745" i="2"/>
  <c r="N5561" i="2" l="1"/>
  <c r="D5562" i="2" s="1"/>
  <c r="I5561" i="2"/>
  <c r="M5561" i="2" s="1"/>
  <c r="H5562" i="2" s="1"/>
  <c r="L8745" i="2"/>
  <c r="K8745" i="2"/>
  <c r="E8745" i="2"/>
  <c r="F8744" i="2"/>
  <c r="G8744" i="2"/>
  <c r="C8746" i="2"/>
  <c r="I5562" i="2" l="1"/>
  <c r="M5562" i="2" s="1"/>
  <c r="N5562" i="2"/>
  <c r="D5563" i="2" s="1"/>
  <c r="A5562" i="2"/>
  <c r="L8746" i="2"/>
  <c r="K8746" i="2"/>
  <c r="E8746" i="2"/>
  <c r="F8745" i="2"/>
  <c r="G8745" i="2"/>
  <c r="C8747" i="2"/>
  <c r="H5563" i="2" l="1"/>
  <c r="I5563" i="2" s="1"/>
  <c r="M5563" i="2" s="1"/>
  <c r="N5563" i="2"/>
  <c r="D5564" i="2" s="1"/>
  <c r="A5563" i="2"/>
  <c r="L8747" i="2"/>
  <c r="E8747" i="2"/>
  <c r="K8747" i="2"/>
  <c r="F8746" i="2"/>
  <c r="G8746" i="2"/>
  <c r="C8748" i="2"/>
  <c r="H5564" i="2" l="1"/>
  <c r="L8748" i="2"/>
  <c r="E8748" i="2"/>
  <c r="K8748" i="2"/>
  <c r="F8747" i="2"/>
  <c r="G8747" i="2"/>
  <c r="C8749" i="2"/>
  <c r="A5564" i="2" l="1"/>
  <c r="N5564" i="2"/>
  <c r="D5565" i="2" s="1"/>
  <c r="I5564" i="2"/>
  <c r="M5564" i="2" s="1"/>
  <c r="L8749" i="2"/>
  <c r="E8749" i="2"/>
  <c r="K8749" i="2"/>
  <c r="F8748" i="2"/>
  <c r="G8748" i="2"/>
  <c r="C8750" i="2"/>
  <c r="H5565" i="2" l="1"/>
  <c r="A5565" i="2" s="1"/>
  <c r="N5565" i="2"/>
  <c r="D5566" i="2" s="1"/>
  <c r="L8750" i="2"/>
  <c r="E8750" i="2"/>
  <c r="K8750" i="2"/>
  <c r="F8749" i="2"/>
  <c r="G8749" i="2"/>
  <c r="C8751" i="2"/>
  <c r="I5565" i="2" l="1"/>
  <c r="M5565" i="2" s="1"/>
  <c r="H5566" i="2" s="1"/>
  <c r="I5566" i="2" s="1"/>
  <c r="M5566" i="2" s="1"/>
  <c r="A5566" i="2"/>
  <c r="N5566" i="2"/>
  <c r="D5567" i="2" s="1"/>
  <c r="L8751" i="2"/>
  <c r="L5845" i="2"/>
  <c r="E8751" i="2"/>
  <c r="K8751" i="2"/>
  <c r="F8750" i="2"/>
  <c r="G8750" i="2"/>
  <c r="C8752" i="2"/>
  <c r="H5567" i="2" l="1"/>
  <c r="I5567" i="2" s="1"/>
  <c r="M5567" i="2" s="1"/>
  <c r="N5567" i="2"/>
  <c r="D5568" i="2" s="1"/>
  <c r="A5567" i="2"/>
  <c r="L8752" i="2"/>
  <c r="E8752" i="2"/>
  <c r="K8752" i="2"/>
  <c r="F8751" i="2"/>
  <c r="G8751" i="2"/>
  <c r="C8753" i="2"/>
  <c r="H5568" i="2" l="1"/>
  <c r="L5568" i="2" s="1"/>
  <c r="L8753" i="2"/>
  <c r="K8753" i="2"/>
  <c r="E8753" i="2"/>
  <c r="F8752" i="2"/>
  <c r="G8752" i="2"/>
  <c r="C8754" i="2"/>
  <c r="A5568" i="2" l="1"/>
  <c r="N5568" i="2"/>
  <c r="D5569" i="2" s="1"/>
  <c r="I5568" i="2"/>
  <c r="M5568" i="2" s="1"/>
  <c r="L8754" i="2"/>
  <c r="K8754" i="2"/>
  <c r="E8754" i="2"/>
  <c r="F8753" i="2"/>
  <c r="G8753" i="2"/>
  <c r="C8755" i="2"/>
  <c r="H5569" i="2" l="1"/>
  <c r="I5569" i="2" s="1"/>
  <c r="M5569" i="2" s="1"/>
  <c r="L8755" i="2"/>
  <c r="K8755" i="2"/>
  <c r="E8755" i="2"/>
  <c r="G8754" i="2"/>
  <c r="F8754" i="2"/>
  <c r="C8756" i="2"/>
  <c r="A5569" i="2" l="1"/>
  <c r="N5569" i="2"/>
  <c r="D5570" i="2" s="1"/>
  <c r="L5569" i="2"/>
  <c r="H5570" i="2" s="1"/>
  <c r="L5570" i="2"/>
  <c r="L8756" i="2"/>
  <c r="K8756" i="2"/>
  <c r="E8756" i="2"/>
  <c r="F8755" i="2"/>
  <c r="G8755" i="2"/>
  <c r="C8757" i="2"/>
  <c r="N5570" i="2" l="1"/>
  <c r="D5571" i="2" s="1"/>
  <c r="I5570" i="2"/>
  <c r="M5570" i="2" s="1"/>
  <c r="A5570" i="2"/>
  <c r="H5571" i="2"/>
  <c r="I5571" i="2" s="1"/>
  <c r="M5571" i="2" s="1"/>
  <c r="L8757" i="2"/>
  <c r="K8757" i="2"/>
  <c r="E8757" i="2"/>
  <c r="F8756" i="2"/>
  <c r="G8756" i="2"/>
  <c r="C8758" i="2"/>
  <c r="A5571" i="2" l="1"/>
  <c r="N5571" i="2"/>
  <c r="D5572" i="2" s="1"/>
  <c r="E5572" i="2" s="1"/>
  <c r="F5572" i="2" s="1"/>
  <c r="L8758" i="2"/>
  <c r="K8758" i="2"/>
  <c r="E8758" i="2"/>
  <c r="G8757" i="2"/>
  <c r="F8757" i="2"/>
  <c r="C8759" i="2"/>
  <c r="H5572" i="2" l="1"/>
  <c r="I5572" i="2" s="1"/>
  <c r="M5572" i="2" s="1"/>
  <c r="G5572" i="2"/>
  <c r="L8759" i="2"/>
  <c r="E8759" i="2"/>
  <c r="K8759" i="2"/>
  <c r="F8758" i="2"/>
  <c r="G8758" i="2"/>
  <c r="C8760" i="2"/>
  <c r="N5572" i="2" l="1"/>
  <c r="D5573" i="2" s="1"/>
  <c r="E5573" i="2" s="1"/>
  <c r="A5572" i="2"/>
  <c r="H5573" i="2"/>
  <c r="I5573" i="2" s="1"/>
  <c r="M5573" i="2" s="1"/>
  <c r="G5573" i="2"/>
  <c r="F5573" i="2"/>
  <c r="A5573" i="2"/>
  <c r="L8760" i="2"/>
  <c r="E8760" i="2"/>
  <c r="K8760" i="2"/>
  <c r="F8759" i="2"/>
  <c r="G8759" i="2"/>
  <c r="C8761" i="2"/>
  <c r="N5573" i="2" l="1"/>
  <c r="H5574" i="2" s="1"/>
  <c r="L8761" i="2"/>
  <c r="E8761" i="2"/>
  <c r="K8761" i="2"/>
  <c r="G8760" i="2"/>
  <c r="F8760" i="2"/>
  <c r="C8762" i="2"/>
  <c r="D5574" i="2" l="1"/>
  <c r="I5574" i="2"/>
  <c r="M5574" i="2" s="1"/>
  <c r="N5574" i="2"/>
  <c r="H5575" i="2" s="1"/>
  <c r="A5574" i="2"/>
  <c r="D5575" i="2"/>
  <c r="N5575" i="2" s="1"/>
  <c r="D5576" i="2" s="1"/>
  <c r="I5575" i="2"/>
  <c r="M5575" i="2" s="1"/>
  <c r="L8762" i="2"/>
  <c r="E8762" i="2"/>
  <c r="K8762" i="2"/>
  <c r="F8761" i="2"/>
  <c r="G8761" i="2"/>
  <c r="C8763" i="2"/>
  <c r="A5575" i="2" l="1"/>
  <c r="H5576" i="2"/>
  <c r="A5576" i="2" s="1"/>
  <c r="L8763" i="2"/>
  <c r="E8763" i="2"/>
  <c r="K8763" i="2"/>
  <c r="F8762" i="2"/>
  <c r="G8762" i="2"/>
  <c r="C8764" i="2"/>
  <c r="N5576" i="2" l="1"/>
  <c r="D5577" i="2" s="1"/>
  <c r="I5576" i="2"/>
  <c r="M5576" i="2" s="1"/>
  <c r="E8764" i="2"/>
  <c r="K8764" i="2"/>
  <c r="F8763" i="2"/>
  <c r="G8763" i="2"/>
  <c r="C8765" i="2"/>
  <c r="H5577" i="2" l="1"/>
  <c r="I5577" i="2" s="1"/>
  <c r="M5577" i="2" s="1"/>
  <c r="L5962" i="2"/>
  <c r="K8765" i="2"/>
  <c r="E8765" i="2"/>
  <c r="F8764" i="2"/>
  <c r="G8764" i="2"/>
  <c r="C8766" i="2"/>
  <c r="A5577" i="2" l="1"/>
  <c r="N5577" i="2"/>
  <c r="D5578" i="2" s="1"/>
  <c r="L8766" i="2"/>
  <c r="K8766" i="2"/>
  <c r="E8766" i="2"/>
  <c r="F8765" i="2"/>
  <c r="G8765" i="2"/>
  <c r="C8767" i="2"/>
  <c r="H5578" i="2" l="1"/>
  <c r="A5578" i="2" s="1"/>
  <c r="N5578" i="2"/>
  <c r="D5579" i="2" s="1"/>
  <c r="K8767" i="2"/>
  <c r="E8767" i="2"/>
  <c r="G8766" i="2"/>
  <c r="F8766" i="2"/>
  <c r="C8768" i="2"/>
  <c r="I5578" i="2" l="1"/>
  <c r="M5578" i="2" s="1"/>
  <c r="H5579" i="2" s="1"/>
  <c r="A5579" i="2" s="1"/>
  <c r="L8768" i="2"/>
  <c r="K8768" i="2"/>
  <c r="G8767" i="2"/>
  <c r="F8767" i="2"/>
  <c r="C8769" i="2"/>
  <c r="I5579" i="2" l="1"/>
  <c r="M5579" i="2" s="1"/>
  <c r="N5579" i="2"/>
  <c r="D5580" i="2" s="1"/>
  <c r="L8769" i="2"/>
  <c r="E8769" i="2"/>
  <c r="K8769" i="2"/>
  <c r="C8770" i="2"/>
  <c r="H5580" i="2" l="1"/>
  <c r="L8770" i="2"/>
  <c r="E8770" i="2"/>
  <c r="K8770" i="2"/>
  <c r="F8769" i="2"/>
  <c r="G8769" i="2"/>
  <c r="C8771" i="2"/>
  <c r="N5580" i="2" l="1"/>
  <c r="D5581" i="2" s="1"/>
  <c r="I5580" i="2"/>
  <c r="M5580" i="2" s="1"/>
  <c r="A5580" i="2"/>
  <c r="L8771" i="2"/>
  <c r="E8771" i="2"/>
  <c r="K8771" i="2"/>
  <c r="F8770" i="2"/>
  <c r="G8770" i="2"/>
  <c r="C8772" i="2"/>
  <c r="H5581" i="2" l="1"/>
  <c r="I5581" i="2" s="1"/>
  <c r="M5581" i="2" s="1"/>
  <c r="L8772" i="2"/>
  <c r="K8772" i="2"/>
  <c r="E8772" i="2"/>
  <c r="F8771" i="2"/>
  <c r="G8771" i="2"/>
  <c r="C8773" i="2"/>
  <c r="A5581" i="2" l="1"/>
  <c r="N5581" i="2"/>
  <c r="D5582" i="2" s="1"/>
  <c r="L8773" i="2"/>
  <c r="K8773" i="2"/>
  <c r="E8773" i="2"/>
  <c r="F8772" i="2"/>
  <c r="G8772" i="2"/>
  <c r="C8774" i="2"/>
  <c r="H5582" i="2" l="1"/>
  <c r="I5582" i="2" s="1"/>
  <c r="M5582" i="2" s="1"/>
  <c r="L8774" i="2"/>
  <c r="K8774" i="2"/>
  <c r="E8774" i="2"/>
  <c r="G8773" i="2"/>
  <c r="F8773" i="2"/>
  <c r="C8775" i="2"/>
  <c r="A5582" i="2" l="1"/>
  <c r="N5582" i="2"/>
  <c r="D5583" i="2" s="1"/>
  <c r="H5583" i="2"/>
  <c r="L8775" i="2"/>
  <c r="K8775" i="2"/>
  <c r="E8775" i="2"/>
  <c r="F8774" i="2"/>
  <c r="G8774" i="2"/>
  <c r="C8776" i="2"/>
  <c r="N5583" i="2" l="1"/>
  <c r="D5584" i="2" s="1"/>
  <c r="I5583" i="2"/>
  <c r="M5583" i="2" s="1"/>
  <c r="A5583" i="2"/>
  <c r="L8776" i="2"/>
  <c r="K8776" i="2"/>
  <c r="E8776" i="2"/>
  <c r="F8775" i="2"/>
  <c r="G8775" i="2"/>
  <c r="C8777" i="2"/>
  <c r="H5584" i="2" l="1"/>
  <c r="I5584" i="2" s="1"/>
  <c r="M5584" i="2" s="1"/>
  <c r="L8777" i="2"/>
  <c r="K8777" i="2"/>
  <c r="E8777" i="2"/>
  <c r="F8776" i="2"/>
  <c r="G8776" i="2"/>
  <c r="C8778" i="2"/>
  <c r="A5584" i="2" l="1"/>
  <c r="N5584" i="2"/>
  <c r="D5585" i="2" s="1"/>
  <c r="L8778" i="2"/>
  <c r="E8778" i="2"/>
  <c r="K8778" i="2"/>
  <c r="F8777" i="2"/>
  <c r="G8777" i="2"/>
  <c r="C8779" i="2"/>
  <c r="H5585" i="2" l="1"/>
  <c r="A5585" i="2" s="1"/>
  <c r="I5585" i="2"/>
  <c r="M5585" i="2" s="1"/>
  <c r="N5585" i="2"/>
  <c r="D5586" i="2" s="1"/>
  <c r="L8779" i="2"/>
  <c r="E8779" i="2"/>
  <c r="K8779" i="2"/>
  <c r="F8778" i="2"/>
  <c r="G8778" i="2"/>
  <c r="C8780" i="2"/>
  <c r="H5586" i="2" l="1"/>
  <c r="A5586" i="2" s="1"/>
  <c r="L8780" i="2"/>
  <c r="E8780" i="2"/>
  <c r="K8780" i="2"/>
  <c r="F8779" i="2"/>
  <c r="G8779" i="2"/>
  <c r="C8781" i="2"/>
  <c r="I5586" i="2" l="1"/>
  <c r="M5586" i="2" s="1"/>
  <c r="N5586" i="2"/>
  <c r="D5587" i="2" s="1"/>
  <c r="L8781" i="2"/>
  <c r="E8781" i="2"/>
  <c r="K8781" i="2"/>
  <c r="F8780" i="2"/>
  <c r="G8780" i="2"/>
  <c r="C8782" i="2"/>
  <c r="H5587" i="2" l="1"/>
  <c r="A5587" i="2" s="1"/>
  <c r="L8782" i="2"/>
  <c r="E8782" i="2"/>
  <c r="K8782" i="2"/>
  <c r="F8781" i="2"/>
  <c r="G8781" i="2"/>
  <c r="C8783" i="2"/>
  <c r="N5587" i="2" l="1"/>
  <c r="D5588" i="2" s="1"/>
  <c r="I5587" i="2"/>
  <c r="M5587" i="2" s="1"/>
  <c r="L8783" i="2"/>
  <c r="E8783" i="2"/>
  <c r="K8783" i="2"/>
  <c r="F8782" i="2"/>
  <c r="G8782" i="2"/>
  <c r="C8784" i="2"/>
  <c r="H5588" i="2" l="1"/>
  <c r="N5588" i="2" s="1"/>
  <c r="D5589" i="2" s="1"/>
  <c r="L8784" i="2"/>
  <c r="K8784" i="2"/>
  <c r="E8784" i="2"/>
  <c r="F8783" i="2"/>
  <c r="G8783" i="2"/>
  <c r="C8785" i="2"/>
  <c r="A5588" i="2" l="1"/>
  <c r="I5588" i="2"/>
  <c r="M5588" i="2" s="1"/>
  <c r="H5589" i="2" s="1"/>
  <c r="I5589" i="2" s="1"/>
  <c r="M5589" i="2" s="1"/>
  <c r="L8785" i="2"/>
  <c r="K8785" i="2"/>
  <c r="E8785" i="2"/>
  <c r="F8784" i="2"/>
  <c r="G8784" i="2"/>
  <c r="C8786" i="2"/>
  <c r="N5589" i="2" l="1"/>
  <c r="D5590" i="2" s="1"/>
  <c r="A5589" i="2"/>
  <c r="L8786" i="2"/>
  <c r="K8786" i="2"/>
  <c r="E8786" i="2"/>
  <c r="G8785" i="2"/>
  <c r="F8785" i="2"/>
  <c r="C8787" i="2"/>
  <c r="H5590" i="2" l="1"/>
  <c r="L8787" i="2"/>
  <c r="K8787" i="2"/>
  <c r="E8787" i="2"/>
  <c r="F8786" i="2"/>
  <c r="G8786" i="2"/>
  <c r="C8788" i="2"/>
  <c r="A5590" i="2" l="1"/>
  <c r="I5590" i="2"/>
  <c r="M5590" i="2" s="1"/>
  <c r="N5590" i="2"/>
  <c r="D5591" i="2" s="1"/>
  <c r="L8788" i="2"/>
  <c r="K8788" i="2"/>
  <c r="E8788" i="2"/>
  <c r="F8787" i="2"/>
  <c r="G8787" i="2"/>
  <c r="C8789" i="2"/>
  <c r="H5591" i="2" l="1"/>
  <c r="L8789" i="2"/>
  <c r="K8789" i="2"/>
  <c r="E8789" i="2"/>
  <c r="G8788" i="2"/>
  <c r="F8788" i="2"/>
  <c r="C8790" i="2"/>
  <c r="N5591" i="2" l="1"/>
  <c r="D5592" i="2" s="1"/>
  <c r="I5591" i="2"/>
  <c r="M5591" i="2" s="1"/>
  <c r="H5592" i="2"/>
  <c r="A5591" i="2"/>
  <c r="L8790" i="2"/>
  <c r="E8790" i="2"/>
  <c r="K8790" i="2"/>
  <c r="G8789" i="2"/>
  <c r="F8789" i="2"/>
  <c r="C8791" i="2"/>
  <c r="N5592" i="2" l="1"/>
  <c r="D5593" i="2" s="1"/>
  <c r="I5592" i="2"/>
  <c r="M5592" i="2" s="1"/>
  <c r="A5592" i="2"/>
  <c r="L8791" i="2"/>
  <c r="E8791" i="2"/>
  <c r="K8791" i="2"/>
  <c r="F8790" i="2"/>
  <c r="G8790" i="2"/>
  <c r="C8792" i="2"/>
  <c r="H5593" i="2" l="1"/>
  <c r="N5593" i="2"/>
  <c r="D5594" i="2" s="1"/>
  <c r="I5593" i="2"/>
  <c r="M5593" i="2" s="1"/>
  <c r="H5594" i="2" s="1"/>
  <c r="A5593" i="2"/>
  <c r="L8792" i="2"/>
  <c r="K8792" i="2"/>
  <c r="E8792" i="2"/>
  <c r="G8791" i="2"/>
  <c r="F8791" i="2"/>
  <c r="C8793" i="2"/>
  <c r="N5594" i="2" l="1"/>
  <c r="D5595" i="2" s="1"/>
  <c r="I5594" i="2"/>
  <c r="M5594" i="2" s="1"/>
  <c r="H5595" i="2" s="1"/>
  <c r="A5594" i="2"/>
  <c r="L8793" i="2"/>
  <c r="K8793" i="2"/>
  <c r="E8793" i="2"/>
  <c r="F8792" i="2"/>
  <c r="G8792" i="2"/>
  <c r="C8794" i="2"/>
  <c r="I5595" i="2" l="1"/>
  <c r="M5595" i="2" s="1"/>
  <c r="N5595" i="2"/>
  <c r="D5596" i="2" s="1"/>
  <c r="A5595" i="2"/>
  <c r="L8794" i="2"/>
  <c r="E8794" i="2"/>
  <c r="K8794" i="2"/>
  <c r="F8793" i="2"/>
  <c r="G8793" i="2"/>
  <c r="C8795" i="2"/>
  <c r="H5596" i="2" l="1"/>
  <c r="E8795" i="2"/>
  <c r="K8795" i="2"/>
  <c r="F8794" i="2"/>
  <c r="G8794" i="2"/>
  <c r="C8796" i="2"/>
  <c r="A5596" i="2" l="1"/>
  <c r="I5596" i="2"/>
  <c r="M5596" i="2" s="1"/>
  <c r="N5596" i="2"/>
  <c r="D5597" i="2" s="1"/>
  <c r="L8796" i="2"/>
  <c r="K8796" i="2"/>
  <c r="F8795" i="2"/>
  <c r="G8795" i="2"/>
  <c r="C8797" i="2"/>
  <c r="H5597" i="2" l="1"/>
  <c r="L8797" i="2"/>
  <c r="K8797" i="2"/>
  <c r="C8798" i="2"/>
  <c r="N5597" i="2" l="1"/>
  <c r="D5598" i="2" s="1"/>
  <c r="A5597" i="2"/>
  <c r="I5597" i="2"/>
  <c r="M5597" i="2" s="1"/>
  <c r="H5598" i="2" s="1"/>
  <c r="L8798" i="2"/>
  <c r="K8798" i="2"/>
  <c r="C8799" i="2"/>
  <c r="I5598" i="2" l="1"/>
  <c r="M5598" i="2" s="1"/>
  <c r="N5598" i="2"/>
  <c r="D5599" i="2" s="1"/>
  <c r="A5598" i="2"/>
  <c r="L8799" i="2"/>
  <c r="K8799" i="2"/>
  <c r="C8800" i="2"/>
  <c r="H5599" i="2" l="1"/>
  <c r="L8800" i="2"/>
  <c r="K8800" i="2"/>
  <c r="E8800" i="2"/>
  <c r="C8801" i="2"/>
  <c r="L5599" i="2" l="1"/>
  <c r="N5599" i="2"/>
  <c r="D5600" i="2" s="1"/>
  <c r="I5599" i="2"/>
  <c r="M5599" i="2" s="1"/>
  <c r="A5599" i="2"/>
  <c r="L8801" i="2"/>
  <c r="K8801" i="2"/>
  <c r="E8801" i="2"/>
  <c r="F8800" i="2"/>
  <c r="G8800" i="2"/>
  <c r="C8802" i="2"/>
  <c r="H5600" i="2" l="1"/>
  <c r="L5600" i="2"/>
  <c r="N5600" i="2"/>
  <c r="D5601" i="2" s="1"/>
  <c r="I5600" i="2"/>
  <c r="M5600" i="2" s="1"/>
  <c r="A5600" i="2"/>
  <c r="L8802" i="2"/>
  <c r="K8802" i="2"/>
  <c r="E8802" i="2"/>
  <c r="G8801" i="2"/>
  <c r="F8801" i="2"/>
  <c r="C8803" i="2"/>
  <c r="H5601" i="2" l="1"/>
  <c r="I5601" i="2" s="1"/>
  <c r="M5601" i="2" s="1"/>
  <c r="N5601" i="2"/>
  <c r="E5601" i="2"/>
  <c r="A5601" i="2"/>
  <c r="L8803" i="2"/>
  <c r="K8803" i="2"/>
  <c r="E8803" i="2"/>
  <c r="F8802" i="2"/>
  <c r="G8802" i="2"/>
  <c r="C8804" i="2"/>
  <c r="G5601" i="2" l="1"/>
  <c r="F5601" i="2"/>
  <c r="H5602" i="2"/>
  <c r="D5602" i="2"/>
  <c r="A5602" i="2" s="1"/>
  <c r="L8804" i="2"/>
  <c r="K8804" i="2"/>
  <c r="E8804" i="2"/>
  <c r="F8803" i="2"/>
  <c r="G8803" i="2"/>
  <c r="C8805" i="2"/>
  <c r="I5602" i="2" l="1"/>
  <c r="M5602" i="2" s="1"/>
  <c r="N5602" i="2"/>
  <c r="D5603" i="2" s="1"/>
  <c r="L8805" i="2"/>
  <c r="K8805" i="2"/>
  <c r="E8805" i="2"/>
  <c r="F8804" i="2"/>
  <c r="G8804" i="2"/>
  <c r="C8806" i="2"/>
  <c r="H5603" i="2" l="1"/>
  <c r="N5603" i="2"/>
  <c r="I5603" i="2"/>
  <c r="M5603" i="2" s="1"/>
  <c r="E5603" i="2"/>
  <c r="A5603" i="2"/>
  <c r="L8806" i="2"/>
  <c r="E8806" i="2"/>
  <c r="K8806" i="2"/>
  <c r="F8805" i="2"/>
  <c r="G8805" i="2"/>
  <c r="C8807" i="2"/>
  <c r="F5603" i="2" l="1"/>
  <c r="G5603" i="2"/>
  <c r="H5604" i="2"/>
  <c r="D5604" i="2"/>
  <c r="L8807" i="2"/>
  <c r="E8807" i="2"/>
  <c r="K8807" i="2"/>
  <c r="F8806" i="2"/>
  <c r="G8806" i="2"/>
  <c r="C8808" i="2"/>
  <c r="E5604" i="2" l="1"/>
  <c r="A5604" i="2"/>
  <c r="N5604" i="2"/>
  <c r="I5604" i="2"/>
  <c r="M5604" i="2" s="1"/>
  <c r="H5605" i="2" s="1"/>
  <c r="L8808" i="2"/>
  <c r="E8808" i="2"/>
  <c r="K8808" i="2"/>
  <c r="F8807" i="2"/>
  <c r="G8807" i="2"/>
  <c r="C8809" i="2"/>
  <c r="I5605" i="2" l="1"/>
  <c r="M5605" i="2" s="1"/>
  <c r="F5604" i="2"/>
  <c r="G5604" i="2"/>
  <c r="D5605" i="2" s="1"/>
  <c r="A5605" i="2" s="1"/>
  <c r="L8809" i="2"/>
  <c r="E8809" i="2"/>
  <c r="K8809" i="2"/>
  <c r="F8808" i="2"/>
  <c r="G8808" i="2"/>
  <c r="C8810" i="2"/>
  <c r="N5605" i="2" l="1"/>
  <c r="L8810" i="2"/>
  <c r="E8810" i="2"/>
  <c r="K8810" i="2"/>
  <c r="F8809" i="2"/>
  <c r="G8809" i="2"/>
  <c r="C8811" i="2"/>
  <c r="D5606" i="2" l="1"/>
  <c r="H5606" i="2"/>
  <c r="L8811" i="2"/>
  <c r="E8811" i="2"/>
  <c r="K8811" i="2"/>
  <c r="F8810" i="2"/>
  <c r="G8810" i="2"/>
  <c r="C8812" i="2"/>
  <c r="A5606" i="2" l="1"/>
  <c r="N5606" i="2"/>
  <c r="D5607" i="2" s="1"/>
  <c r="I5606" i="2"/>
  <c r="M5606" i="2" s="1"/>
  <c r="L8812" i="2"/>
  <c r="K8812" i="2"/>
  <c r="E8812" i="2"/>
  <c r="F8811" i="2"/>
  <c r="G8811" i="2"/>
  <c r="C8813" i="2"/>
  <c r="H5607" i="2" l="1"/>
  <c r="I5607" i="2"/>
  <c r="M5607" i="2" s="1"/>
  <c r="N5607" i="2"/>
  <c r="D5608" i="2" s="1"/>
  <c r="A5607" i="2"/>
  <c r="L8813" i="2"/>
  <c r="K8813" i="2"/>
  <c r="E8813" i="2"/>
  <c r="F8812" i="2"/>
  <c r="G8812" i="2"/>
  <c r="C8814" i="2"/>
  <c r="H5608" i="2" l="1"/>
  <c r="L8814" i="2"/>
  <c r="K8814" i="2"/>
  <c r="E8814" i="2"/>
  <c r="G8813" i="2"/>
  <c r="F8813" i="2"/>
  <c r="C8815" i="2"/>
  <c r="A5608" i="2" l="1"/>
  <c r="N5608" i="2"/>
  <c r="D5609" i="2" s="1"/>
  <c r="I5608" i="2"/>
  <c r="M5608" i="2" s="1"/>
  <c r="L8815" i="2"/>
  <c r="K8815" i="2"/>
  <c r="E8815" i="2"/>
  <c r="F8814" i="2"/>
  <c r="G8814" i="2"/>
  <c r="C8816" i="2"/>
  <c r="H5609" i="2" l="1"/>
  <c r="A5609" i="2" s="1"/>
  <c r="N5609" i="2"/>
  <c r="D5610" i="2" s="1"/>
  <c r="I5609" i="2"/>
  <c r="M5609" i="2" s="1"/>
  <c r="L8816" i="2"/>
  <c r="K8816" i="2"/>
  <c r="E8816" i="2"/>
  <c r="F8815" i="2"/>
  <c r="G8815" i="2"/>
  <c r="C8817" i="2"/>
  <c r="H5610" i="2" l="1"/>
  <c r="A5610" i="2" s="1"/>
  <c r="L8817" i="2"/>
  <c r="E5996" i="2"/>
  <c r="K8817" i="2"/>
  <c r="E8817" i="2"/>
  <c r="F8816" i="2"/>
  <c r="G8816" i="2"/>
  <c r="C8818" i="2"/>
  <c r="N5610" i="2" l="1"/>
  <c r="D5611" i="2" s="1"/>
  <c r="I5610" i="2"/>
  <c r="M5610" i="2" s="1"/>
  <c r="L8818" i="2"/>
  <c r="F5996" i="2"/>
  <c r="G5996" i="2"/>
  <c r="E8818" i="2"/>
  <c r="K8818" i="2"/>
  <c r="F8817" i="2"/>
  <c r="G8817" i="2"/>
  <c r="C8819" i="2"/>
  <c r="H5611" i="2" l="1"/>
  <c r="L8819" i="2"/>
  <c r="E8819" i="2"/>
  <c r="K8819" i="2"/>
  <c r="G8818" i="2"/>
  <c r="F8818" i="2"/>
  <c r="C8820" i="2"/>
  <c r="A5611" i="2" l="1"/>
  <c r="N5611" i="2"/>
  <c r="D5612" i="2" s="1"/>
  <c r="I5611" i="2"/>
  <c r="M5611" i="2" s="1"/>
  <c r="L8820" i="2"/>
  <c r="E8820" i="2"/>
  <c r="K8820" i="2"/>
  <c r="G8819" i="2"/>
  <c r="F8819" i="2"/>
  <c r="C8821" i="2"/>
  <c r="H5612" i="2" l="1"/>
  <c r="I5612" i="2" s="1"/>
  <c r="M5612" i="2" s="1"/>
  <c r="N5612" i="2"/>
  <c r="D5613" i="2" s="1"/>
  <c r="A5612" i="2"/>
  <c r="L8821" i="2"/>
  <c r="E8821" i="2"/>
  <c r="K8821" i="2"/>
  <c r="F8820" i="2"/>
  <c r="G8820" i="2"/>
  <c r="C8822" i="2"/>
  <c r="H5613" i="2" l="1"/>
  <c r="A5613" i="2"/>
  <c r="N5613" i="2"/>
  <c r="D5614" i="2" s="1"/>
  <c r="I5613" i="2"/>
  <c r="M5613" i="2" s="1"/>
  <c r="L8822" i="2"/>
  <c r="E8822" i="2"/>
  <c r="K8822" i="2"/>
  <c r="F8821" i="2"/>
  <c r="G8821" i="2"/>
  <c r="C8823" i="2"/>
  <c r="H5614" i="2" l="1"/>
  <c r="N5614" i="2" s="1"/>
  <c r="D5615" i="2" s="1"/>
  <c r="E8823" i="2"/>
  <c r="K8823" i="2"/>
  <c r="F8822" i="2"/>
  <c r="G8822" i="2"/>
  <c r="C8824" i="2"/>
  <c r="A5614" i="2" l="1"/>
  <c r="I5614" i="2"/>
  <c r="M5614" i="2" s="1"/>
  <c r="H5615" i="2"/>
  <c r="A5615" i="2"/>
  <c r="N5615" i="2"/>
  <c r="D5616" i="2" s="1"/>
  <c r="I5615" i="2"/>
  <c r="M5615" i="2" s="1"/>
  <c r="E8824" i="2"/>
  <c r="K8824" i="2"/>
  <c r="F8823" i="2"/>
  <c r="G8823" i="2"/>
  <c r="C8825" i="2"/>
  <c r="H5616" i="2" l="1"/>
  <c r="A5616" i="2"/>
  <c r="N5616" i="2"/>
  <c r="D5617" i="2" s="1"/>
  <c r="I5616" i="2"/>
  <c r="M5616" i="2" s="1"/>
  <c r="E8825" i="2"/>
  <c r="K8825" i="2"/>
  <c r="F8824" i="2"/>
  <c r="G8824" i="2"/>
  <c r="C8826" i="2"/>
  <c r="H5617" i="2" l="1"/>
  <c r="K8826" i="2"/>
  <c r="E8826" i="2"/>
  <c r="G8825" i="2"/>
  <c r="F8825" i="2"/>
  <c r="C8827" i="2"/>
  <c r="N5617" i="2" l="1"/>
  <c r="D5618" i="2" s="1"/>
  <c r="I5617" i="2"/>
  <c r="M5617" i="2" s="1"/>
  <c r="A5617" i="2"/>
  <c r="L8827" i="2"/>
  <c r="K8827" i="2"/>
  <c r="G8826" i="2"/>
  <c r="F8826" i="2"/>
  <c r="C8828" i="2"/>
  <c r="H5618" i="2" l="1"/>
  <c r="N5618" i="2"/>
  <c r="D5619" i="2" s="1"/>
  <c r="I5618" i="2"/>
  <c r="M5618" i="2" s="1"/>
  <c r="A5618" i="2"/>
  <c r="L8828" i="2"/>
  <c r="K8828" i="2"/>
  <c r="C8829" i="2"/>
  <c r="H5619" i="2" l="1"/>
  <c r="N5619" i="2"/>
  <c r="D5620" i="2" s="1"/>
  <c r="I5619" i="2"/>
  <c r="M5619" i="2" s="1"/>
  <c r="A5619" i="2"/>
  <c r="L8829" i="2"/>
  <c r="K8829" i="2"/>
  <c r="C8830" i="2"/>
  <c r="H5620" i="2" l="1"/>
  <c r="L8830" i="2"/>
  <c r="K8830" i="2"/>
  <c r="C8831" i="2"/>
  <c r="N5620" i="2" l="1"/>
  <c r="D5621" i="2" s="1"/>
  <c r="I5620" i="2"/>
  <c r="M5620" i="2" s="1"/>
  <c r="H5621" i="2" s="1"/>
  <c r="A5620" i="2"/>
  <c r="L8831" i="2"/>
  <c r="K8831" i="2"/>
  <c r="E8831" i="2"/>
  <c r="C8832" i="2"/>
  <c r="A5621" i="2" l="1"/>
  <c r="I5621" i="2"/>
  <c r="M5621" i="2" s="1"/>
  <c r="N5621" i="2"/>
  <c r="D5622" i="2" s="1"/>
  <c r="L8832" i="2"/>
  <c r="K8832" i="2"/>
  <c r="E8832" i="2"/>
  <c r="F8831" i="2"/>
  <c r="G8831" i="2"/>
  <c r="C8833" i="2"/>
  <c r="H5622" i="2" l="1"/>
  <c r="L8833" i="2"/>
  <c r="K8833" i="2"/>
  <c r="E8833" i="2"/>
  <c r="G8832" i="2"/>
  <c r="F8832" i="2"/>
  <c r="C8834" i="2"/>
  <c r="I5622" i="2" l="1"/>
  <c r="M5622" i="2" s="1"/>
  <c r="N5622" i="2"/>
  <c r="D5623" i="2" s="1"/>
  <c r="H5623" i="2"/>
  <c r="A5622" i="2"/>
  <c r="L8834" i="2"/>
  <c r="K8834" i="2"/>
  <c r="E8834" i="2"/>
  <c r="F8833" i="2"/>
  <c r="G8833" i="2"/>
  <c r="C8835" i="2"/>
  <c r="A5623" i="2" l="1"/>
  <c r="I5623" i="2"/>
  <c r="M5623" i="2" s="1"/>
  <c r="N5623" i="2"/>
  <c r="D5624" i="2" s="1"/>
  <c r="L8835" i="2"/>
  <c r="K8835" i="2"/>
  <c r="E8835" i="2"/>
  <c r="F8834" i="2"/>
  <c r="G8834" i="2"/>
  <c r="C8836" i="2"/>
  <c r="H5624" i="2" l="1"/>
  <c r="L8836" i="2"/>
  <c r="K8836" i="2"/>
  <c r="E8836" i="2"/>
  <c r="F8835" i="2"/>
  <c r="G8835" i="2"/>
  <c r="C8837" i="2"/>
  <c r="A5624" i="2" l="1"/>
  <c r="N5624" i="2"/>
  <c r="D5625" i="2" s="1"/>
  <c r="I5624" i="2"/>
  <c r="M5624" i="2" s="1"/>
  <c r="L8837" i="2"/>
  <c r="E8837" i="2"/>
  <c r="K8837" i="2"/>
  <c r="F8836" i="2"/>
  <c r="G8836" i="2"/>
  <c r="C8838" i="2"/>
  <c r="H5625" i="2" l="1"/>
  <c r="I5625" i="2" s="1"/>
  <c r="M5625" i="2" s="1"/>
  <c r="N5625" i="2"/>
  <c r="D5626" i="2" s="1"/>
  <c r="A5625" i="2"/>
  <c r="H5626" i="2"/>
  <c r="I5626" i="2" s="1"/>
  <c r="M5626" i="2" s="1"/>
  <c r="L8838" i="2"/>
  <c r="E8838" i="2"/>
  <c r="K8838" i="2"/>
  <c r="F8837" i="2"/>
  <c r="G8837" i="2"/>
  <c r="C8839" i="2"/>
  <c r="A5626" i="2" l="1"/>
  <c r="N5626" i="2"/>
  <c r="D5627" i="2" s="1"/>
  <c r="H5627" i="2"/>
  <c r="L8839" i="2"/>
  <c r="E8839" i="2"/>
  <c r="K8839" i="2"/>
  <c r="F8838" i="2"/>
  <c r="G8838" i="2"/>
  <c r="C8840" i="2"/>
  <c r="I5627" i="2" l="1"/>
  <c r="M5627" i="2" s="1"/>
  <c r="N5627" i="2"/>
  <c r="D5628" i="2" s="1"/>
  <c r="A5627" i="2"/>
  <c r="L8840" i="2"/>
  <c r="E8840" i="2"/>
  <c r="K8840" i="2"/>
  <c r="F8839" i="2"/>
  <c r="G8839" i="2"/>
  <c r="C8841" i="2"/>
  <c r="H5628" i="2" l="1"/>
  <c r="A5628" i="2" s="1"/>
  <c r="L8841" i="2"/>
  <c r="E8841" i="2"/>
  <c r="K8841" i="2"/>
  <c r="F8840" i="2"/>
  <c r="G8840" i="2"/>
  <c r="C8842" i="2"/>
  <c r="N5628" i="2" l="1"/>
  <c r="D5629" i="2" s="1"/>
  <c r="I5628" i="2"/>
  <c r="M5628" i="2" s="1"/>
  <c r="L5628" i="2"/>
  <c r="L8842" i="2"/>
  <c r="E8842" i="2"/>
  <c r="K8842" i="2"/>
  <c r="F8841" i="2"/>
  <c r="G8841" i="2"/>
  <c r="C8843" i="2"/>
  <c r="H5629" i="2" l="1"/>
  <c r="A5629" i="2" s="1"/>
  <c r="L8843" i="2"/>
  <c r="K8843" i="2"/>
  <c r="E8843" i="2"/>
  <c r="F8842" i="2"/>
  <c r="G8842" i="2"/>
  <c r="C8844" i="2"/>
  <c r="I5629" i="2" l="1"/>
  <c r="M5629" i="2" s="1"/>
  <c r="N5629" i="2"/>
  <c r="D5630" i="2" s="1"/>
  <c r="L5630" i="2"/>
  <c r="L8844" i="2"/>
  <c r="K8844" i="2"/>
  <c r="E8844" i="2"/>
  <c r="F8843" i="2"/>
  <c r="G8843" i="2"/>
  <c r="C8845" i="2"/>
  <c r="H5630" i="2" l="1"/>
  <c r="L8845" i="2"/>
  <c r="K8845" i="2"/>
  <c r="E8845" i="2"/>
  <c r="G8844" i="2"/>
  <c r="F8844" i="2"/>
  <c r="C8846" i="2"/>
  <c r="A5630" i="2" l="1"/>
  <c r="I5630" i="2"/>
  <c r="M5630" i="2" s="1"/>
  <c r="N5630" i="2"/>
  <c r="D5631" i="2" s="1"/>
  <c r="L8846" i="2"/>
  <c r="K8846" i="2"/>
  <c r="E8846" i="2"/>
  <c r="F8845" i="2"/>
  <c r="G8845" i="2"/>
  <c r="C8847" i="2"/>
  <c r="H5631" i="2" l="1"/>
  <c r="I5631" i="2" s="1"/>
  <c r="M5631" i="2" s="1"/>
  <c r="A5631" i="2"/>
  <c r="L5631" i="2"/>
  <c r="N5631" i="2"/>
  <c r="D5632" i="2" s="1"/>
  <c r="E5632" i="2" s="1"/>
  <c r="G5632" i="2" s="1"/>
  <c r="L8847" i="2"/>
  <c r="K8847" i="2"/>
  <c r="E8847" i="2"/>
  <c r="F8846" i="2"/>
  <c r="G8846" i="2"/>
  <c r="C8848" i="2"/>
  <c r="H5632" i="2" l="1"/>
  <c r="A5632" i="2"/>
  <c r="I5632" i="2"/>
  <c r="M5632" i="2" s="1"/>
  <c r="N5632" i="2"/>
  <c r="D5633" i="2" s="1"/>
  <c r="F5632" i="2"/>
  <c r="L8848" i="2"/>
  <c r="L6023" i="2"/>
  <c r="K8848" i="2"/>
  <c r="E8848" i="2"/>
  <c r="F8847" i="2"/>
  <c r="G8847" i="2"/>
  <c r="C8849" i="2"/>
  <c r="H5633" i="2" l="1"/>
  <c r="L8849" i="2"/>
  <c r="E8849" i="2"/>
  <c r="K8849" i="2"/>
  <c r="F8848" i="2"/>
  <c r="G8848" i="2"/>
  <c r="C8850" i="2"/>
  <c r="N5633" i="2" l="1"/>
  <c r="D5634" i="2" s="1"/>
  <c r="A5633" i="2"/>
  <c r="I5633" i="2"/>
  <c r="M5633" i="2" s="1"/>
  <c r="L8850" i="2"/>
  <c r="K8850" i="2"/>
  <c r="E8850" i="2"/>
  <c r="F8849" i="2"/>
  <c r="G8849" i="2"/>
  <c r="C8851" i="2"/>
  <c r="H5634" i="2" l="1"/>
  <c r="I5634" i="2" s="1"/>
  <c r="M5634" i="2" s="1"/>
  <c r="E5634" i="2"/>
  <c r="A5634" i="2"/>
  <c r="L8851" i="2"/>
  <c r="E8851" i="2"/>
  <c r="K8851" i="2"/>
  <c r="G8850" i="2"/>
  <c r="F8850" i="2"/>
  <c r="C8852" i="2"/>
  <c r="N5634" i="2" l="1"/>
  <c r="H5635" i="2" s="1"/>
  <c r="I5635" i="2" s="1"/>
  <c r="M5635" i="2" s="1"/>
  <c r="F5634" i="2"/>
  <c r="G5634" i="2"/>
  <c r="L8852" i="2"/>
  <c r="K8852" i="2"/>
  <c r="E8852" i="2"/>
  <c r="F8851" i="2"/>
  <c r="G8851" i="2"/>
  <c r="C8853" i="2"/>
  <c r="D5635" i="2" l="1"/>
  <c r="A5635" i="2" s="1"/>
  <c r="L8853" i="2"/>
  <c r="E8853" i="2"/>
  <c r="K8853" i="2"/>
  <c r="F8852" i="2"/>
  <c r="G8852" i="2"/>
  <c r="C8854" i="2"/>
  <c r="N5635" i="2" l="1"/>
  <c r="H5636" i="2" s="1"/>
  <c r="I5636" i="2" s="1"/>
  <c r="M5636" i="2" s="1"/>
  <c r="D5636" i="2"/>
  <c r="A5636" i="2" s="1"/>
  <c r="E8854" i="2"/>
  <c r="K8854" i="2"/>
  <c r="F8853" i="2"/>
  <c r="G8853" i="2"/>
  <c r="C8855" i="2"/>
  <c r="N5636" i="2" l="1"/>
  <c r="E8855" i="2"/>
  <c r="K8855" i="2"/>
  <c r="F8854" i="2"/>
  <c r="G8854" i="2"/>
  <c r="C8856" i="2"/>
  <c r="D5637" i="2" l="1"/>
  <c r="H5637" i="2"/>
  <c r="K8856" i="2"/>
  <c r="E8856" i="2"/>
  <c r="F8855" i="2"/>
  <c r="G8855" i="2"/>
  <c r="C8857" i="2"/>
  <c r="A5637" i="2" l="1"/>
  <c r="N5637" i="2"/>
  <c r="D5638" i="2" s="1"/>
  <c r="I5637" i="2"/>
  <c r="M5637" i="2" s="1"/>
  <c r="K8857" i="2"/>
  <c r="G8856" i="2"/>
  <c r="F8856" i="2"/>
  <c r="C8858" i="2"/>
  <c r="H5638" i="2" l="1"/>
  <c r="I5638" i="2"/>
  <c r="M5638" i="2" s="1"/>
  <c r="N5638" i="2"/>
  <c r="D5639" i="2" s="1"/>
  <c r="A5638" i="2"/>
  <c r="L8858" i="2"/>
  <c r="K8858" i="2"/>
  <c r="C8859" i="2"/>
  <c r="H5639" i="2" l="1"/>
  <c r="N5639" i="2"/>
  <c r="D5640" i="2" s="1"/>
  <c r="I5639" i="2"/>
  <c r="M5639" i="2" s="1"/>
  <c r="A5639" i="2"/>
  <c r="L8859" i="2"/>
  <c r="K8859" i="2"/>
  <c r="C8860" i="2"/>
  <c r="H5640" i="2" l="1"/>
  <c r="N5640" i="2"/>
  <c r="D5641" i="2" s="1"/>
  <c r="I5640" i="2"/>
  <c r="M5640" i="2" s="1"/>
  <c r="A5640" i="2"/>
  <c r="L8860" i="2"/>
  <c r="K8860" i="2"/>
  <c r="C8861" i="2"/>
  <c r="H5641" i="2" l="1"/>
  <c r="N5641" i="2"/>
  <c r="D5642" i="2" s="1"/>
  <c r="I5641" i="2"/>
  <c r="M5641" i="2" s="1"/>
  <c r="H5642" i="2" s="1"/>
  <c r="A5641" i="2"/>
  <c r="L8861" i="2"/>
  <c r="K8861" i="2"/>
  <c r="E8861" i="2"/>
  <c r="C8862" i="2"/>
  <c r="I5642" i="2" l="1"/>
  <c r="M5642" i="2" s="1"/>
  <c r="N5642" i="2"/>
  <c r="D5643" i="2" s="1"/>
  <c r="A5642" i="2"/>
  <c r="L8862" i="2"/>
  <c r="K8862" i="2"/>
  <c r="E8862" i="2"/>
  <c r="F8861" i="2"/>
  <c r="G8861" i="2"/>
  <c r="C8863" i="2"/>
  <c r="H5643" i="2" l="1"/>
  <c r="L8863" i="2"/>
  <c r="K8863" i="2"/>
  <c r="E8863" i="2"/>
  <c r="G8862" i="2"/>
  <c r="F8862" i="2"/>
  <c r="C8864" i="2"/>
  <c r="A5643" i="2" l="1"/>
  <c r="N5643" i="2"/>
  <c r="D5644" i="2" s="1"/>
  <c r="I5643" i="2"/>
  <c r="M5643" i="2" s="1"/>
  <c r="H5644" i="2" s="1"/>
  <c r="L8864" i="2"/>
  <c r="K8864" i="2"/>
  <c r="E8864" i="2"/>
  <c r="F8863" i="2"/>
  <c r="G8863" i="2"/>
  <c r="C8865" i="2"/>
  <c r="I5644" i="2" l="1"/>
  <c r="M5644" i="2" s="1"/>
  <c r="N5644" i="2"/>
  <c r="D5645" i="2" s="1"/>
  <c r="A5644" i="2"/>
  <c r="L8865" i="2"/>
  <c r="K8865" i="2"/>
  <c r="E8865" i="2"/>
  <c r="F8864" i="2"/>
  <c r="G8864" i="2"/>
  <c r="C8866" i="2"/>
  <c r="H5645" i="2" l="1"/>
  <c r="A5645" i="2" s="1"/>
  <c r="N5645" i="2"/>
  <c r="D5646" i="2" s="1"/>
  <c r="I5645" i="2"/>
  <c r="M5645" i="2" s="1"/>
  <c r="L8866" i="2"/>
  <c r="K8866" i="2"/>
  <c r="E8866" i="2"/>
  <c r="F8865" i="2"/>
  <c r="G8865" i="2"/>
  <c r="C8867" i="2"/>
  <c r="H5646" i="2" l="1"/>
  <c r="A5646" i="2" s="1"/>
  <c r="I5646" i="2"/>
  <c r="M5646" i="2" s="1"/>
  <c r="N5646" i="2"/>
  <c r="D5647" i="2" s="1"/>
  <c r="L8867" i="2"/>
  <c r="E8867" i="2"/>
  <c r="K8867" i="2"/>
  <c r="F8866" i="2"/>
  <c r="G8866" i="2"/>
  <c r="C8868" i="2"/>
  <c r="H5647" i="2" l="1"/>
  <c r="L8868" i="2"/>
  <c r="E5784" i="2"/>
  <c r="E8868" i="2"/>
  <c r="K8868" i="2"/>
  <c r="F8867" i="2"/>
  <c r="G8867" i="2"/>
  <c r="C8869" i="2"/>
  <c r="I5647" i="2" l="1"/>
  <c r="M5647" i="2" s="1"/>
  <c r="N5647" i="2"/>
  <c r="D5648" i="2" s="1"/>
  <c r="A5647" i="2"/>
  <c r="L8869" i="2"/>
  <c r="F5784" i="2"/>
  <c r="G5784" i="2"/>
  <c r="E8869" i="2"/>
  <c r="K8869" i="2"/>
  <c r="F8868" i="2"/>
  <c r="G8868" i="2"/>
  <c r="C8870" i="2"/>
  <c r="H5648" i="2" l="1"/>
  <c r="L8870" i="2"/>
  <c r="E8870" i="2"/>
  <c r="K8870" i="2"/>
  <c r="F8869" i="2"/>
  <c r="G8869" i="2"/>
  <c r="C8871" i="2"/>
  <c r="N5648" i="2" l="1"/>
  <c r="D5649" i="2" s="1"/>
  <c r="I5648" i="2"/>
  <c r="M5648" i="2" s="1"/>
  <c r="H5649" i="2" s="1"/>
  <c r="A5648" i="2"/>
  <c r="L8871" i="2"/>
  <c r="E8871" i="2"/>
  <c r="K8871" i="2"/>
  <c r="F8870" i="2"/>
  <c r="G8870" i="2"/>
  <c r="C8872" i="2"/>
  <c r="I5649" i="2" l="1"/>
  <c r="M5649" i="2" s="1"/>
  <c r="N5649" i="2"/>
  <c r="D5650" i="2" s="1"/>
  <c r="A5649" i="2"/>
  <c r="L8872" i="2"/>
  <c r="E8872" i="2"/>
  <c r="K8872" i="2"/>
  <c r="F8871" i="2"/>
  <c r="G8871" i="2"/>
  <c r="C8873" i="2"/>
  <c r="H5650" i="2" l="1"/>
  <c r="L8873" i="2"/>
  <c r="K8873" i="2"/>
  <c r="E8873" i="2"/>
  <c r="F8872" i="2"/>
  <c r="G8872" i="2"/>
  <c r="C8874" i="2"/>
  <c r="I5650" i="2" l="1"/>
  <c r="M5650" i="2" s="1"/>
  <c r="N5650" i="2"/>
  <c r="D5651" i="2" s="1"/>
  <c r="A5650" i="2"/>
  <c r="L8874" i="2"/>
  <c r="K8874" i="2"/>
  <c r="E8874" i="2"/>
  <c r="F8873" i="2"/>
  <c r="G8873" i="2"/>
  <c r="C8875" i="2"/>
  <c r="H5651" i="2" l="1"/>
  <c r="A5651" i="2" s="1"/>
  <c r="L8875" i="2"/>
  <c r="K8875" i="2"/>
  <c r="E8875" i="2"/>
  <c r="G8874" i="2"/>
  <c r="F8874" i="2"/>
  <c r="C8876" i="2"/>
  <c r="N5651" i="2" l="1"/>
  <c r="D5652" i="2" s="1"/>
  <c r="I5651" i="2"/>
  <c r="M5651" i="2" s="1"/>
  <c r="H5652" i="2" s="1"/>
  <c r="L8876" i="2"/>
  <c r="K8876" i="2"/>
  <c r="E8876" i="2"/>
  <c r="F8875" i="2"/>
  <c r="G8875" i="2"/>
  <c r="C8877" i="2"/>
  <c r="I5652" i="2" l="1"/>
  <c r="M5652" i="2" s="1"/>
  <c r="N5652" i="2"/>
  <c r="D5653" i="2" s="1"/>
  <c r="A5652" i="2"/>
  <c r="L8877" i="2"/>
  <c r="K8877" i="2"/>
  <c r="E8877" i="2"/>
  <c r="F8876" i="2"/>
  <c r="G8876" i="2"/>
  <c r="C8878" i="2"/>
  <c r="H5653" i="2" l="1"/>
  <c r="L8878" i="2"/>
  <c r="K8878" i="2"/>
  <c r="E8878" i="2"/>
  <c r="G8877" i="2"/>
  <c r="F8877" i="2"/>
  <c r="C8879" i="2"/>
  <c r="I5653" i="2" l="1"/>
  <c r="M5653" i="2" s="1"/>
  <c r="N5653" i="2"/>
  <c r="D5654" i="2" s="1"/>
  <c r="A5653" i="2"/>
  <c r="L8879" i="2"/>
  <c r="E8879" i="2"/>
  <c r="K8879" i="2"/>
  <c r="F8878" i="2"/>
  <c r="G8878" i="2"/>
  <c r="C8880" i="2"/>
  <c r="H5654" i="2" l="1"/>
  <c r="A5654" i="2" s="1"/>
  <c r="L8880" i="2"/>
  <c r="E8880" i="2"/>
  <c r="K8880" i="2"/>
  <c r="G8879" i="2"/>
  <c r="F8879" i="2"/>
  <c r="C8881" i="2"/>
  <c r="I5654" i="2" l="1"/>
  <c r="M5654" i="2" s="1"/>
  <c r="N5654" i="2"/>
  <c r="D5655" i="2" s="1"/>
  <c r="L8881" i="2"/>
  <c r="E8881" i="2"/>
  <c r="K8881" i="2"/>
  <c r="F8880" i="2"/>
  <c r="G8880" i="2"/>
  <c r="C8882" i="2"/>
  <c r="H5655" i="2" l="1"/>
  <c r="A5655" i="2" s="1"/>
  <c r="N5655" i="2"/>
  <c r="D5656" i="2" s="1"/>
  <c r="I5655" i="2"/>
  <c r="M5655" i="2" s="1"/>
  <c r="L8882" i="2"/>
  <c r="E8882" i="2"/>
  <c r="K8882" i="2"/>
  <c r="F8881" i="2"/>
  <c r="G8881" i="2"/>
  <c r="C8883" i="2"/>
  <c r="H5656" i="2" l="1"/>
  <c r="I5656" i="2" s="1"/>
  <c r="M5656" i="2" s="1"/>
  <c r="L8883" i="2"/>
  <c r="E8883" i="2"/>
  <c r="K8883" i="2"/>
  <c r="F8882" i="2"/>
  <c r="G8882" i="2"/>
  <c r="C8884" i="2"/>
  <c r="A5656" i="2" l="1"/>
  <c r="N5656" i="2"/>
  <c r="D5657" i="2" s="1"/>
  <c r="E8884" i="2"/>
  <c r="K8884" i="2"/>
  <c r="F8883" i="2"/>
  <c r="G8883" i="2"/>
  <c r="C8885" i="2"/>
  <c r="H5657" i="2" l="1"/>
  <c r="A5657" i="2" s="1"/>
  <c r="I5657" i="2"/>
  <c r="M5657" i="2" s="1"/>
  <c r="K8885" i="2"/>
  <c r="E8885" i="2"/>
  <c r="F8884" i="2"/>
  <c r="G8884" i="2"/>
  <c r="C8886" i="2"/>
  <c r="N5657" i="2" l="1"/>
  <c r="K8886" i="2"/>
  <c r="E8886" i="2"/>
  <c r="F8885" i="2"/>
  <c r="G8885" i="2"/>
  <c r="C8887" i="2"/>
  <c r="D5658" i="2" l="1"/>
  <c r="H5658" i="2"/>
  <c r="K8887" i="2"/>
  <c r="E8887" i="2"/>
  <c r="G8886" i="2"/>
  <c r="F8886" i="2"/>
  <c r="C8888" i="2"/>
  <c r="I5658" i="2" l="1"/>
  <c r="M5658" i="2" s="1"/>
  <c r="N5658" i="2"/>
  <c r="D5659" i="2" s="1"/>
  <c r="A5658" i="2"/>
  <c r="E5665" i="2"/>
  <c r="F5665" i="2" s="1"/>
  <c r="G5665" i="2" s="1"/>
  <c r="L8888" i="2"/>
  <c r="K8888" i="2"/>
  <c r="F8887" i="2"/>
  <c r="G8887" i="2"/>
  <c r="C8889" i="2"/>
  <c r="H5659" i="2" l="1"/>
  <c r="A5659" i="2" s="1"/>
  <c r="N5659" i="2"/>
  <c r="D5660" i="2" s="1"/>
  <c r="I5659" i="2"/>
  <c r="M5659" i="2" s="1"/>
  <c r="L5659" i="2"/>
  <c r="H5660" i="2" s="1"/>
  <c r="L8889" i="2"/>
  <c r="K8889" i="2"/>
  <c r="C8890" i="2"/>
  <c r="A5660" i="2" l="1"/>
  <c r="N5660" i="2"/>
  <c r="D5661" i="2" s="1"/>
  <c r="I5660" i="2"/>
  <c r="M5660" i="2" s="1"/>
  <c r="L8890" i="2"/>
  <c r="K8890" i="2"/>
  <c r="C8891" i="2"/>
  <c r="H5661" i="2" l="1"/>
  <c r="L5661" i="2" s="1"/>
  <c r="L8891" i="2"/>
  <c r="K8891" i="2"/>
  <c r="C8892" i="2"/>
  <c r="I5661" i="2" l="1"/>
  <c r="M5661" i="2" s="1"/>
  <c r="N5661" i="2"/>
  <c r="D5662" i="2" s="1"/>
  <c r="A5661" i="2"/>
  <c r="E5662" i="2"/>
  <c r="F5662" i="2" s="1"/>
  <c r="G5662" i="2" s="1"/>
  <c r="L8892" i="2"/>
  <c r="K8892" i="2"/>
  <c r="E8892" i="2"/>
  <c r="C8893" i="2"/>
  <c r="H5662" i="2" l="1"/>
  <c r="L8893" i="2"/>
  <c r="K8893" i="2"/>
  <c r="E8893" i="2"/>
  <c r="F8892" i="2"/>
  <c r="G8892" i="2"/>
  <c r="C8894" i="2"/>
  <c r="A5662" i="2" l="1"/>
  <c r="N5662" i="2"/>
  <c r="D5663" i="2" s="1"/>
  <c r="E5663" i="2" s="1"/>
  <c r="F5663" i="2" s="1"/>
  <c r="I5662" i="2"/>
  <c r="M5662" i="2" s="1"/>
  <c r="L8894" i="2"/>
  <c r="K8894" i="2"/>
  <c r="E8894" i="2"/>
  <c r="G8893" i="2"/>
  <c r="F8893" i="2"/>
  <c r="C8895" i="2"/>
  <c r="H5663" i="2" l="1"/>
  <c r="A5663" i="2"/>
  <c r="I5663" i="2"/>
  <c r="M5663" i="2" s="1"/>
  <c r="N5663" i="2"/>
  <c r="G5663" i="2"/>
  <c r="H5664" i="2"/>
  <c r="L8895" i="2"/>
  <c r="K8895" i="2"/>
  <c r="E8895" i="2"/>
  <c r="F8894" i="2"/>
  <c r="G8894" i="2"/>
  <c r="C8896" i="2"/>
  <c r="D5664" i="2" l="1"/>
  <c r="E5664" i="2" s="1"/>
  <c r="F5664" i="2"/>
  <c r="G5664" i="2"/>
  <c r="I5664" i="2"/>
  <c r="M5664" i="2" s="1"/>
  <c r="N5664" i="2"/>
  <c r="D5665" i="2" s="1"/>
  <c r="A5664" i="2"/>
  <c r="L8896" i="2"/>
  <c r="K8896" i="2"/>
  <c r="E8896" i="2"/>
  <c r="F8895" i="2"/>
  <c r="G8895" i="2"/>
  <c r="C8897" i="2"/>
  <c r="H5665" i="2" l="1"/>
  <c r="L8897" i="2"/>
  <c r="K8897" i="2"/>
  <c r="E8897" i="2"/>
  <c r="F8896" i="2"/>
  <c r="G8896" i="2"/>
  <c r="C8898" i="2"/>
  <c r="N5665" i="2" l="1"/>
  <c r="D5666" i="2" s="1"/>
  <c r="I5665" i="2"/>
  <c r="M5665" i="2" s="1"/>
  <c r="A5665" i="2"/>
  <c r="L8898" i="2"/>
  <c r="E8898" i="2"/>
  <c r="K8898" i="2"/>
  <c r="F8897" i="2"/>
  <c r="G8897" i="2"/>
  <c r="C8899" i="2"/>
  <c r="H5666" i="2" l="1"/>
  <c r="I5666" i="2" s="1"/>
  <c r="M5666" i="2" s="1"/>
  <c r="N5666" i="2"/>
  <c r="A5666" i="2"/>
  <c r="D5667" i="2"/>
  <c r="L8899" i="2"/>
  <c r="E8899" i="2"/>
  <c r="K8899" i="2"/>
  <c r="F8898" i="2"/>
  <c r="G8898" i="2"/>
  <c r="C8900" i="2"/>
  <c r="H5667" i="2" l="1"/>
  <c r="A5667" i="2" s="1"/>
  <c r="L8900" i="2"/>
  <c r="E8900" i="2"/>
  <c r="K8900" i="2"/>
  <c r="F8899" i="2"/>
  <c r="G8899" i="2"/>
  <c r="C8901" i="2"/>
  <c r="I5667" i="2" l="1"/>
  <c r="M5667" i="2" s="1"/>
  <c r="N5667" i="2"/>
  <c r="D5668" i="2" s="1"/>
  <c r="L8901" i="2"/>
  <c r="E8901" i="2"/>
  <c r="K8901" i="2"/>
  <c r="F8900" i="2"/>
  <c r="G8900" i="2"/>
  <c r="C8902" i="2"/>
  <c r="H5668" i="2" l="1"/>
  <c r="I5668" i="2" s="1"/>
  <c r="M5668" i="2" s="1"/>
  <c r="L8902" i="2"/>
  <c r="E8902" i="2"/>
  <c r="K8902" i="2"/>
  <c r="F8901" i="2"/>
  <c r="G8901" i="2"/>
  <c r="C8903" i="2"/>
  <c r="N5668" i="2" l="1"/>
  <c r="D5669" i="2" s="1"/>
  <c r="A5668" i="2"/>
  <c r="L8903" i="2"/>
  <c r="E8903" i="2"/>
  <c r="K8903" i="2"/>
  <c r="F8902" i="2"/>
  <c r="G8902" i="2"/>
  <c r="C8904" i="2"/>
  <c r="H5669" i="2" l="1"/>
  <c r="L8904" i="2"/>
  <c r="K8904" i="2"/>
  <c r="E8904" i="2"/>
  <c r="F8903" i="2"/>
  <c r="G8903" i="2"/>
  <c r="C8905" i="2"/>
  <c r="N5669" i="2" l="1"/>
  <c r="D5670" i="2" s="1"/>
  <c r="I5669" i="2"/>
  <c r="M5669" i="2" s="1"/>
  <c r="H5670" i="2" s="1"/>
  <c r="A5669" i="2"/>
  <c r="L8905" i="2"/>
  <c r="K8905" i="2"/>
  <c r="E8905" i="2"/>
  <c r="F8904" i="2"/>
  <c r="G8904" i="2"/>
  <c r="C8906" i="2"/>
  <c r="N5670" i="2" l="1"/>
  <c r="D5671" i="2" s="1"/>
  <c r="I5670" i="2"/>
  <c r="M5670" i="2" s="1"/>
  <c r="H5671" i="2" s="1"/>
  <c r="A5670" i="2"/>
  <c r="L8906" i="2"/>
  <c r="K8906" i="2"/>
  <c r="E8906" i="2"/>
  <c r="G8905" i="2"/>
  <c r="F8905" i="2"/>
  <c r="C8907" i="2"/>
  <c r="I5671" i="2" l="1"/>
  <c r="M5671" i="2" s="1"/>
  <c r="N5671" i="2"/>
  <c r="D5672" i="2" s="1"/>
  <c r="A5671" i="2"/>
  <c r="L8907" i="2"/>
  <c r="K8907" i="2"/>
  <c r="E8907" i="2"/>
  <c r="F8906" i="2"/>
  <c r="G8906" i="2"/>
  <c r="C8908" i="2"/>
  <c r="H5672" i="2" l="1"/>
  <c r="L8908" i="2"/>
  <c r="K8908" i="2"/>
  <c r="E8908" i="2"/>
  <c r="F8907" i="2"/>
  <c r="G8907" i="2"/>
  <c r="C8909" i="2"/>
  <c r="I5672" i="2" l="1"/>
  <c r="M5672" i="2" s="1"/>
  <c r="N5672" i="2"/>
  <c r="D5673" i="2" s="1"/>
  <c r="A5672" i="2"/>
  <c r="L8909" i="2"/>
  <c r="L5811" i="2"/>
  <c r="K8909" i="2"/>
  <c r="E8909" i="2"/>
  <c r="F8908" i="2"/>
  <c r="G8908" i="2"/>
  <c r="C8910" i="2"/>
  <c r="H5673" i="2" l="1"/>
  <c r="L8910" i="2"/>
  <c r="E8910" i="2"/>
  <c r="K8910" i="2"/>
  <c r="F8909" i="2"/>
  <c r="G8909" i="2"/>
  <c r="C8911" i="2"/>
  <c r="I5673" i="2" l="1"/>
  <c r="M5673" i="2" s="1"/>
  <c r="A5673" i="2"/>
  <c r="N5673" i="2"/>
  <c r="D5674" i="2" s="1"/>
  <c r="L8911" i="2"/>
  <c r="E8911" i="2"/>
  <c r="K8911" i="2"/>
  <c r="G8910" i="2"/>
  <c r="F8910" i="2"/>
  <c r="C8912" i="2"/>
  <c r="H5674" i="2" l="1"/>
  <c r="N5674" i="2"/>
  <c r="D5675" i="2" s="1"/>
  <c r="I5674" i="2"/>
  <c r="M5674" i="2" s="1"/>
  <c r="H5675" i="2" s="1"/>
  <c r="A5674" i="2"/>
  <c r="L8912" i="2"/>
  <c r="E8912" i="2"/>
  <c r="K8912" i="2"/>
  <c r="G8911" i="2"/>
  <c r="F8911" i="2"/>
  <c r="C8913" i="2"/>
  <c r="N5675" i="2" l="1"/>
  <c r="D5676" i="2" s="1"/>
  <c r="I5675" i="2"/>
  <c r="M5675" i="2" s="1"/>
  <c r="A5675" i="2"/>
  <c r="L8913" i="2"/>
  <c r="E8913" i="2"/>
  <c r="K8913" i="2"/>
  <c r="F8912" i="2"/>
  <c r="G8912" i="2"/>
  <c r="C8914" i="2"/>
  <c r="H5676" i="2" l="1"/>
  <c r="L8914" i="2"/>
  <c r="E8914" i="2"/>
  <c r="K8914" i="2"/>
  <c r="F8913" i="2"/>
  <c r="G8913" i="2"/>
  <c r="C8915" i="2"/>
  <c r="A5676" i="2" l="1"/>
  <c r="N5676" i="2"/>
  <c r="D5677" i="2" s="1"/>
  <c r="I5676" i="2"/>
  <c r="M5676" i="2" s="1"/>
  <c r="H5677" i="2"/>
  <c r="E8915" i="2"/>
  <c r="K8915" i="2"/>
  <c r="F8914" i="2"/>
  <c r="G8914" i="2"/>
  <c r="C8916" i="2"/>
  <c r="I5677" i="2" l="1"/>
  <c r="M5677" i="2" s="1"/>
  <c r="N5677" i="2"/>
  <c r="D5678" i="2" s="1"/>
  <c r="A5677" i="2"/>
  <c r="K8916" i="2"/>
  <c r="E8916" i="2"/>
  <c r="F8915" i="2"/>
  <c r="G8915" i="2"/>
  <c r="C8917" i="2"/>
  <c r="H5678" i="2" l="1"/>
  <c r="A5678" i="2"/>
  <c r="N5678" i="2"/>
  <c r="D5679" i="2" s="1"/>
  <c r="I5678" i="2"/>
  <c r="M5678" i="2" s="1"/>
  <c r="K8917" i="2"/>
  <c r="E8917" i="2"/>
  <c r="F8916" i="2"/>
  <c r="G8916" i="2"/>
  <c r="C8918" i="2"/>
  <c r="H5679" i="2" l="1"/>
  <c r="K8918" i="2"/>
  <c r="G8917" i="2"/>
  <c r="F8917" i="2"/>
  <c r="C8919" i="2"/>
  <c r="I5679" i="2" l="1"/>
  <c r="M5679" i="2" s="1"/>
  <c r="N5679" i="2"/>
  <c r="D5680" i="2" s="1"/>
  <c r="A5679" i="2"/>
  <c r="L8919" i="2"/>
  <c r="K8919" i="2"/>
  <c r="C8920" i="2"/>
  <c r="H5680" i="2" l="1"/>
  <c r="I5680" i="2"/>
  <c r="M5680" i="2" s="1"/>
  <c r="A5680" i="2"/>
  <c r="N5680" i="2"/>
  <c r="D5681" i="2" s="1"/>
  <c r="L8920" i="2"/>
  <c r="E5818" i="2"/>
  <c r="F5818" i="2" s="1"/>
  <c r="G5818" i="2" s="1"/>
  <c r="E8920" i="2"/>
  <c r="K8920" i="2"/>
  <c r="C8921" i="2"/>
  <c r="H5681" i="2" l="1"/>
  <c r="L8921" i="2"/>
  <c r="K8921" i="2"/>
  <c r="F8920" i="2"/>
  <c r="G8920" i="2"/>
  <c r="C8922" i="2"/>
  <c r="I5681" i="2" l="1"/>
  <c r="M5681" i="2" s="1"/>
  <c r="A5681" i="2"/>
  <c r="N5681" i="2"/>
  <c r="D5682" i="2" s="1"/>
  <c r="L8922" i="2"/>
  <c r="K8922" i="2"/>
  <c r="E8922" i="2"/>
  <c r="C8923" i="2"/>
  <c r="H5682" i="2" l="1"/>
  <c r="A5682" i="2"/>
  <c r="N5682" i="2"/>
  <c r="D5683" i="2" s="1"/>
  <c r="I5682" i="2"/>
  <c r="M5682" i="2" s="1"/>
  <c r="L8923" i="2"/>
  <c r="K8923" i="2"/>
  <c r="E8923" i="2"/>
  <c r="F8922" i="2"/>
  <c r="G8922" i="2"/>
  <c r="C8924" i="2"/>
  <c r="H5683" i="2" l="1"/>
  <c r="I5683" i="2"/>
  <c r="M5683" i="2" s="1"/>
  <c r="N5683" i="2"/>
  <c r="D5684" i="2" s="1"/>
  <c r="A5683" i="2"/>
  <c r="H5684" i="2"/>
  <c r="A5684" i="2" s="1"/>
  <c r="L8924" i="2"/>
  <c r="K8924" i="2"/>
  <c r="E8924" i="2"/>
  <c r="G8923" i="2"/>
  <c r="F8923" i="2"/>
  <c r="C8925" i="2"/>
  <c r="N5684" i="2" l="1"/>
  <c r="D5685" i="2" s="1"/>
  <c r="I5684" i="2"/>
  <c r="M5684" i="2" s="1"/>
  <c r="H5685" i="2" s="1"/>
  <c r="N5685" i="2" s="1"/>
  <c r="D5686" i="2" s="1"/>
  <c r="L8925" i="2"/>
  <c r="K8925" i="2"/>
  <c r="E8925" i="2"/>
  <c r="F8924" i="2"/>
  <c r="G8924" i="2"/>
  <c r="C8926" i="2"/>
  <c r="I5685" i="2" l="1"/>
  <c r="M5685" i="2" s="1"/>
  <c r="H5686" i="2" s="1"/>
  <c r="A5685" i="2"/>
  <c r="L8926" i="2"/>
  <c r="K8926" i="2"/>
  <c r="E8926" i="2"/>
  <c r="F8925" i="2"/>
  <c r="G8925" i="2"/>
  <c r="C8927" i="2"/>
  <c r="I5686" i="2" l="1"/>
  <c r="M5686" i="2" s="1"/>
  <c r="A5686" i="2"/>
  <c r="N5686" i="2"/>
  <c r="D5687" i="2" s="1"/>
  <c r="H5687" i="2"/>
  <c r="I5687" i="2" s="1"/>
  <c r="M5687" i="2" s="1"/>
  <c r="N5687" i="2"/>
  <c r="D5688" i="2" s="1"/>
  <c r="A5687" i="2"/>
  <c r="L8927" i="2"/>
  <c r="K8927" i="2"/>
  <c r="E8927" i="2"/>
  <c r="F8926" i="2"/>
  <c r="G8926" i="2"/>
  <c r="C8928" i="2"/>
  <c r="H5688" i="2" l="1"/>
  <c r="L8928" i="2"/>
  <c r="E8928" i="2"/>
  <c r="K8928" i="2"/>
  <c r="F8927" i="2"/>
  <c r="G8927" i="2"/>
  <c r="C8929" i="2"/>
  <c r="I5688" i="2" l="1"/>
  <c r="M5688" i="2" s="1"/>
  <c r="N5688" i="2"/>
  <c r="D5689" i="2" s="1"/>
  <c r="A5688" i="2"/>
  <c r="L8929" i="2"/>
  <c r="E8929" i="2"/>
  <c r="K8929" i="2"/>
  <c r="F8928" i="2"/>
  <c r="G8928" i="2"/>
  <c r="C8930" i="2"/>
  <c r="H5689" i="2" l="1"/>
  <c r="L8930" i="2"/>
  <c r="E8930" i="2"/>
  <c r="K8930" i="2"/>
  <c r="F8929" i="2"/>
  <c r="G8929" i="2"/>
  <c r="C8931" i="2"/>
  <c r="L5689" i="2" l="1"/>
  <c r="I5689" i="2"/>
  <c r="M5689" i="2" s="1"/>
  <c r="N5689" i="2"/>
  <c r="D5690" i="2" s="1"/>
  <c r="A5689" i="2"/>
  <c r="L8931" i="2"/>
  <c r="E8931" i="2"/>
  <c r="K8931" i="2"/>
  <c r="F8930" i="2"/>
  <c r="G8930" i="2"/>
  <c r="C8932" i="2"/>
  <c r="H5690" i="2" l="1"/>
  <c r="L5690" i="2" s="1"/>
  <c r="L8932" i="2"/>
  <c r="E8932" i="2"/>
  <c r="K8932" i="2"/>
  <c r="F8931" i="2"/>
  <c r="G8931" i="2"/>
  <c r="C8933" i="2"/>
  <c r="A5690" i="2" l="1"/>
  <c r="N5690" i="2"/>
  <c r="D5691" i="2" s="1"/>
  <c r="I5690" i="2"/>
  <c r="M5690" i="2" s="1"/>
  <c r="L5692" i="2"/>
  <c r="L8933" i="2"/>
  <c r="E8933" i="2"/>
  <c r="K8933" i="2"/>
  <c r="F8932" i="2"/>
  <c r="G8932" i="2"/>
  <c r="C8934" i="2"/>
  <c r="H5691" i="2" l="1"/>
  <c r="I5691" i="2" s="1"/>
  <c r="M5691" i="2" s="1"/>
  <c r="L8934" i="2"/>
  <c r="K8934" i="2"/>
  <c r="E8934" i="2"/>
  <c r="F8933" i="2"/>
  <c r="G8933" i="2"/>
  <c r="C8935" i="2"/>
  <c r="A5691" i="2" l="1"/>
  <c r="N5691" i="2"/>
  <c r="D5692" i="2" s="1"/>
  <c r="L5691" i="2"/>
  <c r="H5692" i="2" s="1"/>
  <c r="L8935" i="2"/>
  <c r="K8935" i="2"/>
  <c r="E8935" i="2"/>
  <c r="F8934" i="2"/>
  <c r="G8934" i="2"/>
  <c r="C8936" i="2"/>
  <c r="I5692" i="2" l="1"/>
  <c r="M5692" i="2" s="1"/>
  <c r="A5692" i="2"/>
  <c r="N5692" i="2"/>
  <c r="D5693" i="2" s="1"/>
  <c r="E5693" i="2" s="1"/>
  <c r="F5693" i="2" s="1"/>
  <c r="L8936" i="2"/>
  <c r="K8936" i="2"/>
  <c r="E8936" i="2"/>
  <c r="G8935" i="2"/>
  <c r="F8935" i="2"/>
  <c r="C8937" i="2"/>
  <c r="H5693" i="2" l="1"/>
  <c r="N5693" i="2" s="1"/>
  <c r="G5693" i="2"/>
  <c r="I5693" i="2"/>
  <c r="M5693" i="2" s="1"/>
  <c r="E5696" i="2"/>
  <c r="L8937" i="2"/>
  <c r="K8937" i="2"/>
  <c r="E8937" i="2"/>
  <c r="F8936" i="2"/>
  <c r="G8936" i="2"/>
  <c r="C8938" i="2"/>
  <c r="A5693" i="2" l="1"/>
  <c r="D5694" i="2"/>
  <c r="H5694" i="2"/>
  <c r="I5694" i="2" s="1"/>
  <c r="M5694" i="2" s="1"/>
  <c r="A5694" i="2"/>
  <c r="G5696" i="2"/>
  <c r="F5696" i="2"/>
  <c r="L8938" i="2"/>
  <c r="K8938" i="2"/>
  <c r="E8938" i="2"/>
  <c r="F8937" i="2"/>
  <c r="G8937" i="2"/>
  <c r="C8939" i="2"/>
  <c r="N5694" i="2" l="1"/>
  <c r="D5695" i="2" s="1"/>
  <c r="E5695" i="2" s="1"/>
  <c r="F5695" i="2" s="1"/>
  <c r="G5695" i="2" s="1"/>
  <c r="L8939" i="2"/>
  <c r="K8939" i="2"/>
  <c r="E8939" i="2"/>
  <c r="F8938" i="2"/>
  <c r="G8938" i="2"/>
  <c r="C8940" i="2"/>
  <c r="H5695" i="2" l="1"/>
  <c r="N5695" i="2" s="1"/>
  <c r="D5696" i="2" s="1"/>
  <c r="A5695" i="2"/>
  <c r="L8940" i="2"/>
  <c r="E8940" i="2"/>
  <c r="K8940" i="2"/>
  <c r="F8939" i="2"/>
  <c r="G8939" i="2"/>
  <c r="C8941" i="2"/>
  <c r="I5695" i="2" l="1"/>
  <c r="M5695" i="2" s="1"/>
  <c r="H5696" i="2"/>
  <c r="I5696" i="2" s="1"/>
  <c r="M5696" i="2" s="1"/>
  <c r="L8941" i="2"/>
  <c r="E8941" i="2"/>
  <c r="K8941" i="2"/>
  <c r="F8940" i="2"/>
  <c r="G8940" i="2"/>
  <c r="C8942" i="2"/>
  <c r="A5696" i="2" l="1"/>
  <c r="N5696" i="2"/>
  <c r="L8942" i="2"/>
  <c r="E8942" i="2"/>
  <c r="K8942" i="2"/>
  <c r="F8941" i="2"/>
  <c r="G8941" i="2"/>
  <c r="C8943" i="2"/>
  <c r="H5697" i="2" l="1"/>
  <c r="D5697" i="2"/>
  <c r="L8943" i="2"/>
  <c r="K8943" i="2"/>
  <c r="E8943" i="2"/>
  <c r="F8942" i="2"/>
  <c r="G8942" i="2"/>
  <c r="C8944" i="2"/>
  <c r="I5697" i="2" l="1"/>
  <c r="M5697" i="2" s="1"/>
  <c r="N5697" i="2"/>
  <c r="D5698" i="2" s="1"/>
  <c r="A5697" i="2"/>
  <c r="L8944" i="2"/>
  <c r="E8944" i="2"/>
  <c r="K8944" i="2"/>
  <c r="F8943" i="2"/>
  <c r="G8943" i="2"/>
  <c r="C8945" i="2"/>
  <c r="H5698" i="2" l="1"/>
  <c r="E8945" i="2"/>
  <c r="K8945" i="2"/>
  <c r="F8944" i="2"/>
  <c r="G8944" i="2"/>
  <c r="C8946" i="2"/>
  <c r="N5698" i="2" l="1"/>
  <c r="D5699" i="2" s="1"/>
  <c r="I5698" i="2"/>
  <c r="M5698" i="2" s="1"/>
  <c r="A5698" i="2"/>
  <c r="K8946" i="2"/>
  <c r="E8946" i="2"/>
  <c r="F8945" i="2"/>
  <c r="G8945" i="2"/>
  <c r="C8947" i="2"/>
  <c r="H5699" i="2" l="1"/>
  <c r="I5699" i="2"/>
  <c r="M5699" i="2" s="1"/>
  <c r="N5699" i="2"/>
  <c r="D5700" i="2" s="1"/>
  <c r="A5699" i="2"/>
  <c r="L8947" i="2"/>
  <c r="E8947" i="2"/>
  <c r="K8947" i="2"/>
  <c r="F8946" i="2"/>
  <c r="G8946" i="2"/>
  <c r="C8948" i="2"/>
  <c r="H5700" i="2" l="1"/>
  <c r="K8948" i="2"/>
  <c r="E8948" i="2"/>
  <c r="G8947" i="2"/>
  <c r="F8947" i="2"/>
  <c r="C8949" i="2"/>
  <c r="A5700" i="2" l="1"/>
  <c r="N5700" i="2"/>
  <c r="D5701" i="2" s="1"/>
  <c r="I5700" i="2"/>
  <c r="M5700" i="2" s="1"/>
  <c r="H5701" i="2" s="1"/>
  <c r="L8949" i="2"/>
  <c r="K8949" i="2"/>
  <c r="G8948" i="2"/>
  <c r="F8948" i="2"/>
  <c r="C8950" i="2"/>
  <c r="A5701" i="2" l="1"/>
  <c r="I5701" i="2"/>
  <c r="M5701" i="2" s="1"/>
  <c r="N5701" i="2"/>
  <c r="D5702" i="2" s="1"/>
  <c r="L8950" i="2"/>
  <c r="K8950" i="2"/>
  <c r="C8951" i="2"/>
  <c r="H5702" i="2" l="1"/>
  <c r="N5702" i="2"/>
  <c r="D5703" i="2" s="1"/>
  <c r="I5702" i="2"/>
  <c r="M5702" i="2" s="1"/>
  <c r="H5703" i="2" s="1"/>
  <c r="A5702" i="2"/>
  <c r="L8951" i="2"/>
  <c r="K8951" i="2"/>
  <c r="C8952" i="2"/>
  <c r="I5703" i="2" l="1"/>
  <c r="M5703" i="2" s="1"/>
  <c r="N5703" i="2"/>
  <c r="D5704" i="2" s="1"/>
  <c r="A5703" i="2"/>
  <c r="L8952" i="2"/>
  <c r="K8952" i="2"/>
  <c r="C8953" i="2"/>
  <c r="H5704" i="2" l="1"/>
  <c r="A5704" i="2" s="1"/>
  <c r="L8953" i="2"/>
  <c r="K8953" i="2"/>
  <c r="E8953" i="2"/>
  <c r="C8954" i="2"/>
  <c r="N5704" i="2" l="1"/>
  <c r="D5705" i="2" s="1"/>
  <c r="I5704" i="2"/>
  <c r="M5704" i="2" s="1"/>
  <c r="L8954" i="2"/>
  <c r="K8954" i="2"/>
  <c r="E8954" i="2"/>
  <c r="F8953" i="2"/>
  <c r="G8953" i="2"/>
  <c r="C8955" i="2"/>
  <c r="H5705" i="2" l="1"/>
  <c r="I5705" i="2"/>
  <c r="M5705" i="2" s="1"/>
  <c r="N5705" i="2"/>
  <c r="D5706" i="2" s="1"/>
  <c r="A5705" i="2"/>
  <c r="L8955" i="2"/>
  <c r="K8955" i="2"/>
  <c r="E8955" i="2"/>
  <c r="G8954" i="2"/>
  <c r="F8954" i="2"/>
  <c r="C8956" i="2"/>
  <c r="H5706" i="2" l="1"/>
  <c r="L8956" i="2"/>
  <c r="K8956" i="2"/>
  <c r="E8956" i="2"/>
  <c r="F8955" i="2"/>
  <c r="G8955" i="2"/>
  <c r="C8957" i="2"/>
  <c r="N5706" i="2" l="1"/>
  <c r="D5707" i="2" s="1"/>
  <c r="I5706" i="2"/>
  <c r="M5706" i="2" s="1"/>
  <c r="A5706" i="2"/>
  <c r="L8957" i="2"/>
  <c r="K8957" i="2"/>
  <c r="E8957" i="2"/>
  <c r="F8956" i="2"/>
  <c r="G8956" i="2"/>
  <c r="C8958" i="2"/>
  <c r="H5707" i="2" l="1"/>
  <c r="N5707" i="2" s="1"/>
  <c r="D5708" i="2" s="1"/>
  <c r="L8958" i="2"/>
  <c r="K8958" i="2"/>
  <c r="E8958" i="2"/>
  <c r="F8957" i="2"/>
  <c r="G8957" i="2"/>
  <c r="C8959" i="2"/>
  <c r="A5707" i="2" l="1"/>
  <c r="I5707" i="2"/>
  <c r="M5707" i="2" s="1"/>
  <c r="H5708" i="2" s="1"/>
  <c r="L8959" i="2"/>
  <c r="E8959" i="2"/>
  <c r="K8959" i="2"/>
  <c r="F8958" i="2"/>
  <c r="G8958" i="2"/>
  <c r="C8960" i="2"/>
  <c r="I5708" i="2" l="1"/>
  <c r="M5708" i="2" s="1"/>
  <c r="N5708" i="2"/>
  <c r="D5709" i="2" s="1"/>
  <c r="A5708" i="2"/>
  <c r="H5709" i="2"/>
  <c r="A5709" i="2" s="1"/>
  <c r="L8960" i="2"/>
  <c r="E8960" i="2"/>
  <c r="K8960" i="2"/>
  <c r="F8959" i="2"/>
  <c r="G8959" i="2"/>
  <c r="C8961" i="2"/>
  <c r="N5709" i="2" l="1"/>
  <c r="D5710" i="2" s="1"/>
  <c r="I5709" i="2"/>
  <c r="M5709" i="2" s="1"/>
  <c r="L8961" i="2"/>
  <c r="E8961" i="2"/>
  <c r="K8961" i="2"/>
  <c r="F8960" i="2"/>
  <c r="G8960" i="2"/>
  <c r="C8962" i="2"/>
  <c r="H5710" i="2" l="1"/>
  <c r="N5710" i="2" s="1"/>
  <c r="D5711" i="2" s="1"/>
  <c r="L8962" i="2"/>
  <c r="E8962" i="2"/>
  <c r="K8962" i="2"/>
  <c r="F8961" i="2"/>
  <c r="G8961" i="2"/>
  <c r="C8963" i="2"/>
  <c r="A5710" i="2" l="1"/>
  <c r="I5710" i="2"/>
  <c r="M5710" i="2" s="1"/>
  <c r="H5711" i="2"/>
  <c r="N5711" i="2" s="1"/>
  <c r="D5712" i="2" s="1"/>
  <c r="L8963" i="2"/>
  <c r="E8963" i="2"/>
  <c r="K8963" i="2"/>
  <c r="F8962" i="2"/>
  <c r="G8962" i="2"/>
  <c r="C8964" i="2"/>
  <c r="A5711" i="2" l="1"/>
  <c r="I5711" i="2"/>
  <c r="M5711" i="2" s="1"/>
  <c r="H5712" i="2"/>
  <c r="I5712" i="2" s="1"/>
  <c r="M5712" i="2" s="1"/>
  <c r="L8964" i="2"/>
  <c r="E8964" i="2"/>
  <c r="K8964" i="2"/>
  <c r="F8963" i="2"/>
  <c r="G8963" i="2"/>
  <c r="C8965" i="2"/>
  <c r="A5712" i="2" l="1"/>
  <c r="N5712" i="2"/>
  <c r="D5713" i="2" s="1"/>
  <c r="L8965" i="2"/>
  <c r="K8965" i="2"/>
  <c r="E8965" i="2"/>
  <c r="F8964" i="2"/>
  <c r="G8964" i="2"/>
  <c r="C8966" i="2"/>
  <c r="H5713" i="2" l="1"/>
  <c r="N5713" i="2" s="1"/>
  <c r="D5714" i="2" s="1"/>
  <c r="A5713" i="2"/>
  <c r="L8966" i="2"/>
  <c r="K8966" i="2"/>
  <c r="E8966" i="2"/>
  <c r="F8965" i="2"/>
  <c r="G8965" i="2"/>
  <c r="C8967" i="2"/>
  <c r="I5713" i="2" l="1"/>
  <c r="M5713" i="2" s="1"/>
  <c r="H5714" i="2"/>
  <c r="N5714" i="2" s="1"/>
  <c r="D5715" i="2" s="1"/>
  <c r="A5714" i="2"/>
  <c r="L8967" i="2"/>
  <c r="K8967" i="2"/>
  <c r="E8967" i="2"/>
  <c r="G8966" i="2"/>
  <c r="F8966" i="2"/>
  <c r="C8968" i="2"/>
  <c r="I5714" i="2" l="1"/>
  <c r="M5714" i="2" s="1"/>
  <c r="H5715" i="2" s="1"/>
  <c r="N5715" i="2" s="1"/>
  <c r="D5716" i="2" s="1"/>
  <c r="L8968" i="2"/>
  <c r="K8968" i="2"/>
  <c r="E8968" i="2"/>
  <c r="F8967" i="2"/>
  <c r="G8967" i="2"/>
  <c r="C8969" i="2"/>
  <c r="A5715" i="2" l="1"/>
  <c r="I5715" i="2"/>
  <c r="M5715" i="2" s="1"/>
  <c r="H5716" i="2"/>
  <c r="I5716" i="2" s="1"/>
  <c r="M5716" i="2" s="1"/>
  <c r="L8969" i="2"/>
  <c r="K8969" i="2"/>
  <c r="E8969" i="2"/>
  <c r="F8968" i="2"/>
  <c r="G8968" i="2"/>
  <c r="C8970" i="2"/>
  <c r="A5716" i="2" l="1"/>
  <c r="N5716" i="2"/>
  <c r="D5717" i="2" s="1"/>
  <c r="L8970" i="2"/>
  <c r="K8970" i="2"/>
  <c r="E8970" i="2"/>
  <c r="G8969" i="2"/>
  <c r="F8969" i="2"/>
  <c r="C8971" i="2"/>
  <c r="H5717" i="2" l="1"/>
  <c r="I5717" i="2" s="1"/>
  <c r="M5717" i="2" s="1"/>
  <c r="N5717" i="2"/>
  <c r="D5718" i="2" s="1"/>
  <c r="A5717" i="2"/>
  <c r="L8971" i="2"/>
  <c r="E8971" i="2"/>
  <c r="K8971" i="2"/>
  <c r="F8970" i="2"/>
  <c r="G8970" i="2"/>
  <c r="C8972" i="2"/>
  <c r="H5718" i="2" l="1"/>
  <c r="L8972" i="2"/>
  <c r="E8972" i="2"/>
  <c r="K8972" i="2"/>
  <c r="F8971" i="2"/>
  <c r="G8971" i="2"/>
  <c r="C8973" i="2"/>
  <c r="N5718" i="2" l="1"/>
  <c r="D5719" i="2" s="1"/>
  <c r="I5718" i="2"/>
  <c r="M5718" i="2" s="1"/>
  <c r="A5718" i="2"/>
  <c r="L8973" i="2"/>
  <c r="K8973" i="2"/>
  <c r="E8973" i="2"/>
  <c r="G8972" i="2"/>
  <c r="F8972" i="2"/>
  <c r="C8974" i="2"/>
  <c r="H5719" i="2" l="1"/>
  <c r="I5719" i="2" s="1"/>
  <c r="M5719" i="2" s="1"/>
  <c r="A5719" i="2"/>
  <c r="L8974" i="2"/>
  <c r="E8974" i="2"/>
  <c r="K8974" i="2"/>
  <c r="F8973" i="2"/>
  <c r="G8973" i="2"/>
  <c r="C8975" i="2"/>
  <c r="N5719" i="2" l="1"/>
  <c r="D5720" i="2" s="1"/>
  <c r="L8975" i="2"/>
  <c r="E8975" i="2"/>
  <c r="K8975" i="2"/>
  <c r="F8974" i="2"/>
  <c r="G8974" i="2"/>
  <c r="C8976" i="2"/>
  <c r="H5720" i="2" l="1"/>
  <c r="A5720" i="2" s="1"/>
  <c r="N5720" i="2"/>
  <c r="D5721" i="2" s="1"/>
  <c r="E8976" i="2"/>
  <c r="K8976" i="2"/>
  <c r="F8975" i="2"/>
  <c r="G8975" i="2"/>
  <c r="C8977" i="2"/>
  <c r="I5720" i="2" l="1"/>
  <c r="M5720" i="2" s="1"/>
  <c r="L5720" i="2"/>
  <c r="H5721" i="2" s="1"/>
  <c r="A5721" i="2" s="1"/>
  <c r="K8977" i="2"/>
  <c r="E8977" i="2"/>
  <c r="F8976" i="2"/>
  <c r="G8976" i="2"/>
  <c r="C8978" i="2"/>
  <c r="I5721" i="2" l="1"/>
  <c r="M5721" i="2" s="1"/>
  <c r="N5721" i="2"/>
  <c r="D5722" i="2" s="1"/>
  <c r="L5723" i="2"/>
  <c r="E8978" i="2"/>
  <c r="K8978" i="2"/>
  <c r="F8977" i="2"/>
  <c r="G8977" i="2"/>
  <c r="C8979" i="2"/>
  <c r="H5722" i="2" l="1"/>
  <c r="L5722" i="2" s="1"/>
  <c r="K8979" i="2"/>
  <c r="E8979" i="2"/>
  <c r="G8978" i="2"/>
  <c r="F8978" i="2"/>
  <c r="C8980" i="2"/>
  <c r="I5722" i="2" l="1"/>
  <c r="M5722" i="2" s="1"/>
  <c r="N5722" i="2"/>
  <c r="D5723" i="2" s="1"/>
  <c r="A5722" i="2"/>
  <c r="L8980" i="2"/>
  <c r="K8980" i="2"/>
  <c r="G8979" i="2"/>
  <c r="F8979" i="2"/>
  <c r="C8981" i="2"/>
  <c r="H5723" i="2" l="1"/>
  <c r="E5723" i="2"/>
  <c r="A5723" i="2"/>
  <c r="L8981" i="2"/>
  <c r="K8981" i="2"/>
  <c r="C8982" i="2"/>
  <c r="F5723" i="2" l="1"/>
  <c r="G5723" i="2"/>
  <c r="N5723" i="2"/>
  <c r="D5724" i="2" s="1"/>
  <c r="E5724" i="2" s="1"/>
  <c r="I5723" i="2"/>
  <c r="M5723" i="2" s="1"/>
  <c r="L8982" i="2"/>
  <c r="K8982" i="2"/>
  <c r="C8983" i="2"/>
  <c r="G5724" i="2" l="1"/>
  <c r="F5724" i="2"/>
  <c r="H5724" i="2"/>
  <c r="I5724" i="2" s="1"/>
  <c r="M5724" i="2" s="1"/>
  <c r="L8983" i="2"/>
  <c r="K8983" i="2"/>
  <c r="C8984" i="2"/>
  <c r="A5724" i="2" l="1"/>
  <c r="N5724" i="2"/>
  <c r="H5725" i="2" s="1"/>
  <c r="L8984" i="2"/>
  <c r="K8984" i="2"/>
  <c r="E8984" i="2"/>
  <c r="C8985" i="2"/>
  <c r="D5725" i="2" l="1"/>
  <c r="I5725" i="2"/>
  <c r="M5725" i="2" s="1"/>
  <c r="A5725" i="2"/>
  <c r="N5725" i="2"/>
  <c r="H5726" i="2" s="1"/>
  <c r="I5726" i="2" s="1"/>
  <c r="M5726" i="2" s="1"/>
  <c r="L8985" i="2"/>
  <c r="K8985" i="2"/>
  <c r="E8985" i="2"/>
  <c r="F8984" i="2"/>
  <c r="G8984" i="2"/>
  <c r="C8986" i="2"/>
  <c r="D5726" i="2" l="1"/>
  <c r="E5726" i="2" s="1"/>
  <c r="F5726" i="2" s="1"/>
  <c r="A5726" i="2"/>
  <c r="N5726" i="2"/>
  <c r="H5727" i="2" s="1"/>
  <c r="I5727" i="2" s="1"/>
  <c r="M5727" i="2" s="1"/>
  <c r="L8986" i="2"/>
  <c r="K8986" i="2"/>
  <c r="E8986" i="2"/>
  <c r="G8985" i="2"/>
  <c r="F8985" i="2"/>
  <c r="C8987" i="2"/>
  <c r="G5726" i="2" l="1"/>
  <c r="D5727" i="2"/>
  <c r="L8987" i="2"/>
  <c r="K8987" i="2"/>
  <c r="E8987" i="2"/>
  <c r="F8986" i="2"/>
  <c r="G8986" i="2"/>
  <c r="C8988" i="2"/>
  <c r="N5727" i="2" l="1"/>
  <c r="H5728" i="2" s="1"/>
  <c r="A5727" i="2"/>
  <c r="L8988" i="2"/>
  <c r="K8988" i="2"/>
  <c r="E8988" i="2"/>
  <c r="F8987" i="2"/>
  <c r="G8987" i="2"/>
  <c r="C8989" i="2"/>
  <c r="D5728" i="2" l="1"/>
  <c r="A5728" i="2" s="1"/>
  <c r="I5728" i="2"/>
  <c r="M5728" i="2" s="1"/>
  <c r="L8989" i="2"/>
  <c r="K8989" i="2"/>
  <c r="E8989" i="2"/>
  <c r="F8988" i="2"/>
  <c r="G8988" i="2"/>
  <c r="C8990" i="2"/>
  <c r="N5728" i="2" l="1"/>
  <c r="H5729" i="2" s="1"/>
  <c r="I5729" i="2" s="1"/>
  <c r="M5729" i="2" s="1"/>
  <c r="L8990" i="2"/>
  <c r="E8990" i="2"/>
  <c r="K8990" i="2"/>
  <c r="F8989" i="2"/>
  <c r="G8989" i="2"/>
  <c r="C8991" i="2"/>
  <c r="D5729" i="2" l="1"/>
  <c r="N5729" i="2"/>
  <c r="H5730" i="2" s="1"/>
  <c r="A5729" i="2"/>
  <c r="L8991" i="2"/>
  <c r="E8991" i="2"/>
  <c r="K8991" i="2"/>
  <c r="F8990" i="2"/>
  <c r="G8990" i="2"/>
  <c r="C8992" i="2"/>
  <c r="D5730" i="2" l="1"/>
  <c r="A5730" i="2" s="1"/>
  <c r="I5730" i="2"/>
  <c r="M5730" i="2" s="1"/>
  <c r="N5730" i="2"/>
  <c r="H5731" i="2" s="1"/>
  <c r="L8992" i="2"/>
  <c r="E8992" i="2"/>
  <c r="K8992" i="2"/>
  <c r="F8991" i="2"/>
  <c r="G8991" i="2"/>
  <c r="C8993" i="2"/>
  <c r="I5731" i="2" l="1"/>
  <c r="M5731" i="2" s="1"/>
  <c r="D5731" i="2"/>
  <c r="N5731" i="2" s="1"/>
  <c r="H5732" i="2" s="1"/>
  <c r="L8993" i="2"/>
  <c r="E8993" i="2"/>
  <c r="K8993" i="2"/>
  <c r="F8992" i="2"/>
  <c r="G8992" i="2"/>
  <c r="C8994" i="2"/>
  <c r="I5732" i="2" l="1"/>
  <c r="M5732" i="2" s="1"/>
  <c r="A5731" i="2"/>
  <c r="D5732" i="2"/>
  <c r="A5732" i="2" s="1"/>
  <c r="L8994" i="2"/>
  <c r="E8994" i="2"/>
  <c r="K8994" i="2"/>
  <c r="F8993" i="2"/>
  <c r="G8993" i="2"/>
  <c r="C8995" i="2"/>
  <c r="N5732" i="2" l="1"/>
  <c r="D5733" i="2" s="1"/>
  <c r="L8995" i="2"/>
  <c r="E8995" i="2"/>
  <c r="K8995" i="2"/>
  <c r="F8994" i="2"/>
  <c r="G8994" i="2"/>
  <c r="C8996" i="2"/>
  <c r="H5733" i="2" l="1"/>
  <c r="L8996" i="2"/>
  <c r="K8996" i="2"/>
  <c r="E8996" i="2"/>
  <c r="F8995" i="2"/>
  <c r="G8995" i="2"/>
  <c r="C8997" i="2"/>
  <c r="I5733" i="2" l="1"/>
  <c r="M5733" i="2" s="1"/>
  <c r="N5733" i="2"/>
  <c r="D5734" i="2" s="1"/>
  <c r="A5733" i="2"/>
  <c r="L8997" i="2"/>
  <c r="K8997" i="2"/>
  <c r="E8997" i="2"/>
  <c r="F8996" i="2"/>
  <c r="G8996" i="2"/>
  <c r="C8998" i="2"/>
  <c r="H5734" i="2" l="1"/>
  <c r="L8998" i="2"/>
  <c r="K8998" i="2"/>
  <c r="E8998" i="2"/>
  <c r="G8997" i="2"/>
  <c r="F8997" i="2"/>
  <c r="C8999" i="2"/>
  <c r="N5734" i="2" l="1"/>
  <c r="D5735" i="2" s="1"/>
  <c r="I5734" i="2"/>
  <c r="M5734" i="2" s="1"/>
  <c r="A5734" i="2"/>
  <c r="L8999" i="2"/>
  <c r="K8999" i="2"/>
  <c r="E8999" i="2"/>
  <c r="F8998" i="2"/>
  <c r="G8998" i="2"/>
  <c r="C9000" i="2"/>
  <c r="H5735" i="2" l="1"/>
  <c r="I5735" i="2" s="1"/>
  <c r="M5735" i="2" s="1"/>
  <c r="L9000" i="2"/>
  <c r="K9000" i="2"/>
  <c r="E9000" i="2"/>
  <c r="F8999" i="2"/>
  <c r="G8999" i="2"/>
  <c r="C9001" i="2"/>
  <c r="A5735" i="2" l="1"/>
  <c r="N5735" i="2"/>
  <c r="D5736" i="2" s="1"/>
  <c r="L9001" i="2"/>
  <c r="K9001" i="2"/>
  <c r="E9001" i="2"/>
  <c r="F9000" i="2"/>
  <c r="G9000" i="2"/>
  <c r="C9002" i="2"/>
  <c r="H5736" i="2" l="1"/>
  <c r="L9002" i="2"/>
  <c r="K9002" i="2"/>
  <c r="E9002" i="2"/>
  <c r="G9001" i="2"/>
  <c r="F9001" i="2"/>
  <c r="C9003" i="2"/>
  <c r="I5736" i="2" l="1"/>
  <c r="M5736" i="2" s="1"/>
  <c r="A5736" i="2"/>
  <c r="N5736" i="2"/>
  <c r="D5737" i="2" s="1"/>
  <c r="L9003" i="2"/>
  <c r="E5875" i="2"/>
  <c r="E9003" i="2"/>
  <c r="K9003" i="2"/>
  <c r="F9002" i="2"/>
  <c r="G9002" i="2"/>
  <c r="C9004" i="2"/>
  <c r="H5737" i="2" l="1"/>
  <c r="L9004" i="2"/>
  <c r="F5875" i="2"/>
  <c r="G5875" i="2"/>
  <c r="E9004" i="2"/>
  <c r="K9004" i="2"/>
  <c r="F9003" i="2"/>
  <c r="G9003" i="2"/>
  <c r="C9005" i="2"/>
  <c r="I5737" i="2" l="1"/>
  <c r="M5737" i="2" s="1"/>
  <c r="N5737" i="2"/>
  <c r="D5738" i="2" s="1"/>
  <c r="A5737" i="2"/>
  <c r="L9005" i="2"/>
  <c r="E9005" i="2"/>
  <c r="K9005" i="2"/>
  <c r="F9004" i="2"/>
  <c r="G9004" i="2"/>
  <c r="C9006" i="2"/>
  <c r="H5738" i="2" l="1"/>
  <c r="L9006" i="2"/>
  <c r="E9006" i="2"/>
  <c r="K9006" i="2"/>
  <c r="F9005" i="2"/>
  <c r="G9005" i="2"/>
  <c r="C9007" i="2"/>
  <c r="A5738" i="2" l="1"/>
  <c r="N5738" i="2"/>
  <c r="D5739" i="2" s="1"/>
  <c r="I5738" i="2"/>
  <c r="M5738" i="2" s="1"/>
  <c r="H5739" i="2" s="1"/>
  <c r="E9007" i="2"/>
  <c r="K9007" i="2"/>
  <c r="F9006" i="2"/>
  <c r="G9006" i="2"/>
  <c r="C9008" i="2"/>
  <c r="N5739" i="2" l="1"/>
  <c r="D5740" i="2" s="1"/>
  <c r="I5739" i="2"/>
  <c r="M5739" i="2" s="1"/>
  <c r="H5740" i="2" s="1"/>
  <c r="A5739" i="2"/>
  <c r="K9008" i="2"/>
  <c r="E9008" i="2"/>
  <c r="F9007" i="2"/>
  <c r="G9007" i="2"/>
  <c r="C9009" i="2"/>
  <c r="I5740" i="2" l="1"/>
  <c r="M5740" i="2" s="1"/>
  <c r="N5740" i="2"/>
  <c r="D5741" i="2" s="1"/>
  <c r="A5740" i="2"/>
  <c r="K9009" i="2"/>
  <c r="E9009" i="2"/>
  <c r="F9008" i="2"/>
  <c r="G9008" i="2"/>
  <c r="C9010" i="2"/>
  <c r="H5741" i="2" l="1"/>
  <c r="K9010" i="2"/>
  <c r="G9009" i="2"/>
  <c r="F9009" i="2"/>
  <c r="C9011" i="2"/>
  <c r="I5741" i="2" l="1"/>
  <c r="M5741" i="2" s="1"/>
  <c r="N5741" i="2"/>
  <c r="D5742" i="2" s="1"/>
  <c r="A5741" i="2"/>
  <c r="L9011" i="2"/>
  <c r="K9011" i="2"/>
  <c r="C9012" i="2"/>
  <c r="H5742" i="2" l="1"/>
  <c r="A5742" i="2"/>
  <c r="I5742" i="2"/>
  <c r="M5742" i="2" s="1"/>
  <c r="N5742" i="2"/>
  <c r="D5743" i="2" s="1"/>
  <c r="L9012" i="2"/>
  <c r="E9012" i="2"/>
  <c r="K9012" i="2"/>
  <c r="C9013" i="2"/>
  <c r="H5743" i="2" l="1"/>
  <c r="L9013" i="2"/>
  <c r="K9013" i="2"/>
  <c r="F9012" i="2"/>
  <c r="G9012" i="2"/>
  <c r="C9014" i="2"/>
  <c r="A5743" i="2" l="1"/>
  <c r="N5743" i="2"/>
  <c r="D5744" i="2" s="1"/>
  <c r="I5743" i="2"/>
  <c r="M5743" i="2" s="1"/>
  <c r="L9014" i="2"/>
  <c r="K9014" i="2"/>
  <c r="E9014" i="2"/>
  <c r="C9015" i="2"/>
  <c r="H5744" i="2" l="1"/>
  <c r="N5744" i="2"/>
  <c r="D5745" i="2" s="1"/>
  <c r="I5744" i="2"/>
  <c r="M5744" i="2" s="1"/>
  <c r="A5744" i="2"/>
  <c r="L9015" i="2"/>
  <c r="K9015" i="2"/>
  <c r="E9015" i="2"/>
  <c r="F9014" i="2"/>
  <c r="G9014" i="2"/>
  <c r="C9016" i="2"/>
  <c r="H5745" i="2" l="1"/>
  <c r="L9016" i="2"/>
  <c r="K9016" i="2"/>
  <c r="E9016" i="2"/>
  <c r="G9015" i="2"/>
  <c r="F9015" i="2"/>
  <c r="C9017" i="2"/>
  <c r="N5745" i="2" l="1"/>
  <c r="D5746" i="2" s="1"/>
  <c r="I5745" i="2"/>
  <c r="M5745" i="2" s="1"/>
  <c r="H5746" i="2" s="1"/>
  <c r="A5745" i="2"/>
  <c r="L9017" i="2"/>
  <c r="K9017" i="2"/>
  <c r="E9017" i="2"/>
  <c r="F9016" i="2"/>
  <c r="G9016" i="2"/>
  <c r="C9018" i="2"/>
  <c r="N5746" i="2" l="1"/>
  <c r="D5747" i="2" s="1"/>
  <c r="I5746" i="2"/>
  <c r="M5746" i="2" s="1"/>
  <c r="H5747" i="2" s="1"/>
  <c r="A5746" i="2"/>
  <c r="L9018" i="2"/>
  <c r="K9018" i="2"/>
  <c r="E9018" i="2"/>
  <c r="F9017" i="2"/>
  <c r="G9017" i="2"/>
  <c r="C9019" i="2"/>
  <c r="N5747" i="2" l="1"/>
  <c r="D5748" i="2" s="1"/>
  <c r="I5747" i="2"/>
  <c r="M5747" i="2" s="1"/>
  <c r="H5748" i="2" s="1"/>
  <c r="A5747" i="2"/>
  <c r="L9019" i="2"/>
  <c r="K9019" i="2"/>
  <c r="E9019" i="2"/>
  <c r="F9018" i="2"/>
  <c r="G9018" i="2"/>
  <c r="C9020" i="2"/>
  <c r="I5748" i="2" l="1"/>
  <c r="M5748" i="2" s="1"/>
  <c r="N5748" i="2"/>
  <c r="D5749" i="2" s="1"/>
  <c r="A5748" i="2"/>
  <c r="L9020" i="2"/>
  <c r="E9020" i="2"/>
  <c r="K9020" i="2"/>
  <c r="F9019" i="2"/>
  <c r="G9019" i="2"/>
  <c r="C9021" i="2"/>
  <c r="H5749" i="2" l="1"/>
  <c r="L5750" i="2"/>
  <c r="L9021" i="2"/>
  <c r="E9021" i="2"/>
  <c r="K9021" i="2"/>
  <c r="F9020" i="2"/>
  <c r="G9020" i="2"/>
  <c r="C9022" i="2"/>
  <c r="A5749" i="2" l="1"/>
  <c r="I5749" i="2"/>
  <c r="M5749" i="2" s="1"/>
  <c r="N5749" i="2"/>
  <c r="D5750" i="2" s="1"/>
  <c r="L9022" i="2"/>
  <c r="E9022" i="2"/>
  <c r="K9022" i="2"/>
  <c r="F9021" i="2"/>
  <c r="G9021" i="2"/>
  <c r="C9023" i="2"/>
  <c r="H5750" i="2" l="1"/>
  <c r="A5750" i="2" s="1"/>
  <c r="L9023" i="2"/>
  <c r="E9023" i="2"/>
  <c r="K9023" i="2"/>
  <c r="F9022" i="2"/>
  <c r="G9022" i="2"/>
  <c r="C9024" i="2"/>
  <c r="N5750" i="2" l="1"/>
  <c r="D5751" i="2" s="1"/>
  <c r="I5750" i="2"/>
  <c r="M5750" i="2" s="1"/>
  <c r="L9024" i="2"/>
  <c r="E9024" i="2"/>
  <c r="K9024" i="2"/>
  <c r="F9023" i="2"/>
  <c r="G9023" i="2"/>
  <c r="C9025" i="2"/>
  <c r="H5751" i="2" l="1"/>
  <c r="L9025" i="2"/>
  <c r="E9025" i="2"/>
  <c r="K9025" i="2"/>
  <c r="F9024" i="2"/>
  <c r="G9024" i="2"/>
  <c r="C9026" i="2"/>
  <c r="L5751" i="2" l="1"/>
  <c r="N5751" i="2"/>
  <c r="D5752" i="2" s="1"/>
  <c r="I5751" i="2"/>
  <c r="M5751" i="2" s="1"/>
  <c r="A5751" i="2"/>
  <c r="L9026" i="2"/>
  <c r="K9026" i="2"/>
  <c r="E9026" i="2"/>
  <c r="F9025" i="2"/>
  <c r="G9025" i="2"/>
  <c r="C9027" i="2"/>
  <c r="H5752" i="2" l="1"/>
  <c r="I5752" i="2" s="1"/>
  <c r="M5752" i="2" s="1"/>
  <c r="E5755" i="2"/>
  <c r="L9027" i="2"/>
  <c r="K9027" i="2"/>
  <c r="E9027" i="2"/>
  <c r="F9026" i="2"/>
  <c r="G9026" i="2"/>
  <c r="C9028" i="2"/>
  <c r="A5752" i="2" l="1"/>
  <c r="N5752" i="2"/>
  <c r="D5753" i="2" s="1"/>
  <c r="L5753" i="2"/>
  <c r="F5755" i="2"/>
  <c r="G5755" i="2"/>
  <c r="L9028" i="2"/>
  <c r="K9028" i="2"/>
  <c r="E9028" i="2"/>
  <c r="G9027" i="2"/>
  <c r="F9027" i="2"/>
  <c r="C9029" i="2"/>
  <c r="H5753" i="2" l="1"/>
  <c r="L9029" i="2"/>
  <c r="K9029" i="2"/>
  <c r="E9029" i="2"/>
  <c r="F9028" i="2"/>
  <c r="G9028" i="2"/>
  <c r="C9030" i="2"/>
  <c r="I5753" i="2" l="1"/>
  <c r="M5753" i="2" s="1"/>
  <c r="A5753" i="2"/>
  <c r="N5753" i="2"/>
  <c r="D5754" i="2" s="1"/>
  <c r="E5754" i="2" s="1"/>
  <c r="F5754" i="2" s="1"/>
  <c r="G5754" i="2" s="1"/>
  <c r="L9030" i="2"/>
  <c r="K9030" i="2"/>
  <c r="E9030" i="2"/>
  <c r="F9029" i="2"/>
  <c r="G9029" i="2"/>
  <c r="C9031" i="2"/>
  <c r="H5754" i="2" l="1"/>
  <c r="L9031" i="2"/>
  <c r="K9031" i="2"/>
  <c r="E9031" i="2"/>
  <c r="F9030" i="2"/>
  <c r="G9030" i="2"/>
  <c r="C9032" i="2"/>
  <c r="N5754" i="2" l="1"/>
  <c r="D5755" i="2" s="1"/>
  <c r="I5754" i="2"/>
  <c r="M5754" i="2" s="1"/>
  <c r="H5755" i="2" s="1"/>
  <c r="A5755" i="2" s="1"/>
  <c r="A5754" i="2"/>
  <c r="L9032" i="2"/>
  <c r="E9032" i="2"/>
  <c r="K9032" i="2"/>
  <c r="F9031" i="2"/>
  <c r="G9031" i="2"/>
  <c r="C9033" i="2"/>
  <c r="I5755" i="2" l="1"/>
  <c r="M5755" i="2" s="1"/>
  <c r="N5755" i="2"/>
  <c r="D5756" i="2" s="1"/>
  <c r="H5756" i="2"/>
  <c r="I5756" i="2" s="1"/>
  <c r="M5756" i="2" s="1"/>
  <c r="L9033" i="2"/>
  <c r="E9033" i="2"/>
  <c r="K9033" i="2"/>
  <c r="F9032" i="2"/>
  <c r="G9032" i="2"/>
  <c r="C9034" i="2"/>
  <c r="A5756" i="2" l="1"/>
  <c r="N5756" i="2"/>
  <c r="D5757" i="2" s="1"/>
  <c r="L9034" i="2"/>
  <c r="E9034" i="2"/>
  <c r="K9034" i="2"/>
  <c r="G9033" i="2"/>
  <c r="F9033" i="2"/>
  <c r="C9035" i="2"/>
  <c r="H5757" i="2" l="1"/>
  <c r="L9035" i="2"/>
  <c r="K9035" i="2"/>
  <c r="E9035" i="2"/>
  <c r="F9034" i="2"/>
  <c r="G9034" i="2"/>
  <c r="C9036" i="2"/>
  <c r="I5757" i="2" l="1"/>
  <c r="M5757" i="2" s="1"/>
  <c r="H5758" i="2" s="1"/>
  <c r="A5757" i="2"/>
  <c r="N5757" i="2"/>
  <c r="D5758" i="2" s="1"/>
  <c r="L9036" i="2"/>
  <c r="E9036" i="2"/>
  <c r="K9036" i="2"/>
  <c r="F9035" i="2"/>
  <c r="G9035" i="2"/>
  <c r="C9037" i="2"/>
  <c r="I5758" i="2" l="1"/>
  <c r="M5758" i="2" s="1"/>
  <c r="N5758" i="2"/>
  <c r="D5759" i="2" s="1"/>
  <c r="A5758" i="2"/>
  <c r="H5759" i="2"/>
  <c r="N5759" i="2" s="1"/>
  <c r="D5760" i="2" s="1"/>
  <c r="E9037" i="2"/>
  <c r="K9037" i="2"/>
  <c r="F9036" i="2"/>
  <c r="G9036" i="2"/>
  <c r="C9038" i="2"/>
  <c r="A5759" i="2" l="1"/>
  <c r="I5759" i="2"/>
  <c r="M5759" i="2" s="1"/>
  <c r="H5760" i="2" s="1"/>
  <c r="A5760" i="2" s="1"/>
  <c r="E9038" i="2"/>
  <c r="K9038" i="2"/>
  <c r="F9037" i="2"/>
  <c r="G9037" i="2"/>
  <c r="C9039" i="2"/>
  <c r="I5760" i="2" l="1"/>
  <c r="M5760" i="2" s="1"/>
  <c r="N5760" i="2"/>
  <c r="D5761" i="2" s="1"/>
  <c r="L9039" i="2"/>
  <c r="K9039" i="2"/>
  <c r="E9039" i="2"/>
  <c r="F9038" i="2"/>
  <c r="G9038" i="2"/>
  <c r="C9040" i="2"/>
  <c r="H5761" i="2" l="1"/>
  <c r="K9040" i="2"/>
  <c r="E9040" i="2"/>
  <c r="G9039" i="2"/>
  <c r="F9039" i="2"/>
  <c r="C9041" i="2"/>
  <c r="N5761" i="2" l="1"/>
  <c r="D5762" i="2" s="1"/>
  <c r="I5761" i="2"/>
  <c r="M5761" i="2" s="1"/>
  <c r="A5761" i="2"/>
  <c r="L9041" i="2"/>
  <c r="L5902" i="2"/>
  <c r="K9041" i="2"/>
  <c r="F9040" i="2"/>
  <c r="G9040" i="2"/>
  <c r="C9042" i="2"/>
  <c r="H5762" i="2" l="1"/>
  <c r="A5762" i="2" s="1"/>
  <c r="L9042" i="2"/>
  <c r="K9042" i="2"/>
  <c r="C9043" i="2"/>
  <c r="N5762" i="2" l="1"/>
  <c r="D5763" i="2" s="1"/>
  <c r="I5762" i="2"/>
  <c r="M5762" i="2" s="1"/>
  <c r="L9043" i="2"/>
  <c r="K9043" i="2"/>
  <c r="C9044" i="2"/>
  <c r="H5763" i="2" l="1"/>
  <c r="L9044" i="2"/>
  <c r="K9044" i="2"/>
  <c r="C9045" i="2"/>
  <c r="N5763" i="2" l="1"/>
  <c r="D5764" i="2" s="1"/>
  <c r="I5763" i="2"/>
  <c r="M5763" i="2" s="1"/>
  <c r="H5764" i="2" s="1"/>
  <c r="A5763" i="2"/>
  <c r="L9045" i="2"/>
  <c r="K9045" i="2"/>
  <c r="E9045" i="2"/>
  <c r="C9046" i="2"/>
  <c r="I5764" i="2" l="1"/>
  <c r="M5764" i="2" s="1"/>
  <c r="N5764" i="2"/>
  <c r="D5765" i="2" s="1"/>
  <c r="A5764" i="2"/>
  <c r="L9046" i="2"/>
  <c r="K9046" i="2"/>
  <c r="E9046" i="2"/>
  <c r="F9045" i="2"/>
  <c r="G9045" i="2"/>
  <c r="C9047" i="2"/>
  <c r="H5765" i="2" l="1"/>
  <c r="A5765" i="2"/>
  <c r="N5765" i="2"/>
  <c r="D5766" i="2" s="1"/>
  <c r="I5765" i="2"/>
  <c r="M5765" i="2" s="1"/>
  <c r="L9047" i="2"/>
  <c r="E5906" i="2"/>
  <c r="K9047" i="2"/>
  <c r="E9047" i="2"/>
  <c r="G9046" i="2"/>
  <c r="F9046" i="2"/>
  <c r="C9048" i="2"/>
  <c r="H5766" i="2" l="1"/>
  <c r="N5766" i="2"/>
  <c r="D5767" i="2" s="1"/>
  <c r="A5766" i="2"/>
  <c r="I5766" i="2"/>
  <c r="M5766" i="2" s="1"/>
  <c r="H5767" i="2" s="1"/>
  <c r="L9048" i="2"/>
  <c r="F5906" i="2"/>
  <c r="G5906" i="2"/>
  <c r="K9048" i="2"/>
  <c r="E9048" i="2"/>
  <c r="F9047" i="2"/>
  <c r="G9047" i="2"/>
  <c r="C9049" i="2"/>
  <c r="I5767" i="2" l="1"/>
  <c r="M5767" i="2" s="1"/>
  <c r="N5767" i="2"/>
  <c r="D5768" i="2" s="1"/>
  <c r="A5767" i="2"/>
  <c r="L9049" i="2"/>
  <c r="K9049" i="2"/>
  <c r="E9049" i="2"/>
  <c r="F9048" i="2"/>
  <c r="G9048" i="2"/>
  <c r="C9050" i="2"/>
  <c r="H5768" i="2" l="1"/>
  <c r="L9050" i="2"/>
  <c r="K9050" i="2"/>
  <c r="E9050" i="2"/>
  <c r="F9049" i="2"/>
  <c r="G9049" i="2"/>
  <c r="C9051" i="2"/>
  <c r="I5768" i="2" l="1"/>
  <c r="M5768" i="2" s="1"/>
  <c r="N5768" i="2"/>
  <c r="D5769" i="2" s="1"/>
  <c r="A5768" i="2"/>
  <c r="L9051" i="2"/>
  <c r="E9051" i="2"/>
  <c r="K9051" i="2"/>
  <c r="F9050" i="2"/>
  <c r="G9050" i="2"/>
  <c r="C9052" i="2"/>
  <c r="H5769" i="2" l="1"/>
  <c r="L9052" i="2"/>
  <c r="E9052" i="2"/>
  <c r="K9052" i="2"/>
  <c r="F9051" i="2"/>
  <c r="G9051" i="2"/>
  <c r="C9053" i="2"/>
  <c r="N5769" i="2" l="1"/>
  <c r="D5770" i="2" s="1"/>
  <c r="I5769" i="2"/>
  <c r="M5769" i="2" s="1"/>
  <c r="A5769" i="2"/>
  <c r="L9053" i="2"/>
  <c r="E9053" i="2"/>
  <c r="K9053" i="2"/>
  <c r="F9052" i="2"/>
  <c r="G9052" i="2"/>
  <c r="C9054" i="2"/>
  <c r="H5770" i="2" l="1"/>
  <c r="I5770" i="2" s="1"/>
  <c r="M5770" i="2" s="1"/>
  <c r="A5770" i="2"/>
  <c r="L9054" i="2"/>
  <c r="E9054" i="2"/>
  <c r="K9054" i="2"/>
  <c r="F9053" i="2"/>
  <c r="G9053" i="2"/>
  <c r="C9055" i="2"/>
  <c r="N5770" i="2" l="1"/>
  <c r="D5771" i="2" s="1"/>
  <c r="H5771" i="2"/>
  <c r="L9055" i="2"/>
  <c r="E9055" i="2"/>
  <c r="K9055" i="2"/>
  <c r="F9054" i="2"/>
  <c r="G9054" i="2"/>
  <c r="C9056" i="2"/>
  <c r="A5771" i="2" l="1"/>
  <c r="N5771" i="2"/>
  <c r="D5772" i="2" s="1"/>
  <c r="I5771" i="2"/>
  <c r="M5771" i="2" s="1"/>
  <c r="L9056" i="2"/>
  <c r="E9056" i="2"/>
  <c r="K9056" i="2"/>
  <c r="F9055" i="2"/>
  <c r="G9055" i="2"/>
  <c r="C9057" i="2"/>
  <c r="H5772" i="2" l="1"/>
  <c r="A5772" i="2" s="1"/>
  <c r="L9057" i="2"/>
  <c r="K9057" i="2"/>
  <c r="E9057" i="2"/>
  <c r="F9056" i="2"/>
  <c r="G9056" i="2"/>
  <c r="C9058" i="2"/>
  <c r="N5772" i="2" l="1"/>
  <c r="D5773" i="2" s="1"/>
  <c r="I5772" i="2"/>
  <c r="M5772" i="2" s="1"/>
  <c r="L9058" i="2"/>
  <c r="K9058" i="2"/>
  <c r="E9058" i="2"/>
  <c r="F9057" i="2"/>
  <c r="G9057" i="2"/>
  <c r="C9059" i="2"/>
  <c r="H5773" i="2" l="1"/>
  <c r="I5773" i="2" s="1"/>
  <c r="M5773" i="2" s="1"/>
  <c r="L9059" i="2"/>
  <c r="K9059" i="2"/>
  <c r="E9059" i="2"/>
  <c r="G9058" i="2"/>
  <c r="F9058" i="2"/>
  <c r="C9060" i="2"/>
  <c r="N5773" i="2" l="1"/>
  <c r="D5774" i="2" s="1"/>
  <c r="A5773" i="2"/>
  <c r="L9060" i="2"/>
  <c r="K9060" i="2"/>
  <c r="E9060" i="2"/>
  <c r="F9059" i="2"/>
  <c r="G9059" i="2"/>
  <c r="C9061" i="2"/>
  <c r="H5774" i="2" l="1"/>
  <c r="A5774" i="2" s="1"/>
  <c r="L9061" i="2"/>
  <c r="K9061" i="2"/>
  <c r="E9061" i="2"/>
  <c r="F9060" i="2"/>
  <c r="G9060" i="2"/>
  <c r="C9062" i="2"/>
  <c r="N5774" i="2" l="1"/>
  <c r="D5775" i="2" s="1"/>
  <c r="I5774" i="2"/>
  <c r="M5774" i="2" s="1"/>
  <c r="L9062" i="2"/>
  <c r="K9062" i="2"/>
  <c r="E9062" i="2"/>
  <c r="G9061" i="2"/>
  <c r="F9061" i="2"/>
  <c r="C9063" i="2"/>
  <c r="H5775" i="2" l="1"/>
  <c r="A5775" i="2"/>
  <c r="N5775" i="2"/>
  <c r="D5776" i="2" s="1"/>
  <c r="I5775" i="2"/>
  <c r="M5775" i="2" s="1"/>
  <c r="H5776" i="2" s="1"/>
  <c r="L9063" i="2"/>
  <c r="E9063" i="2"/>
  <c r="K9063" i="2"/>
  <c r="F9062" i="2"/>
  <c r="G9062" i="2"/>
  <c r="C9064" i="2"/>
  <c r="I5776" i="2" l="1"/>
  <c r="M5776" i="2" s="1"/>
  <c r="N5776" i="2"/>
  <c r="D5777" i="2" s="1"/>
  <c r="A5776" i="2"/>
  <c r="L9064" i="2"/>
  <c r="E9064" i="2"/>
  <c r="K9064" i="2"/>
  <c r="G9063" i="2"/>
  <c r="F9063" i="2"/>
  <c r="C9065" i="2"/>
  <c r="H5777" i="2" l="1"/>
  <c r="L9065" i="2"/>
  <c r="E9065" i="2"/>
  <c r="K9065" i="2"/>
  <c r="G9064" i="2"/>
  <c r="F9064" i="2"/>
  <c r="C9066" i="2"/>
  <c r="I5777" i="2" l="1"/>
  <c r="M5777" i="2" s="1"/>
  <c r="N5777" i="2"/>
  <c r="D5778" i="2" s="1"/>
  <c r="A5777" i="2"/>
  <c r="L9066" i="2"/>
  <c r="E9066" i="2"/>
  <c r="K9066" i="2"/>
  <c r="F9065" i="2"/>
  <c r="G9065" i="2"/>
  <c r="C9067" i="2"/>
  <c r="H5778" i="2" l="1"/>
  <c r="I5778" i="2" s="1"/>
  <c r="M5778" i="2" s="1"/>
  <c r="L9067" i="2"/>
  <c r="E9067" i="2"/>
  <c r="K9067" i="2"/>
  <c r="F9066" i="2"/>
  <c r="G9066" i="2"/>
  <c r="C9068" i="2"/>
  <c r="A5778" i="2" l="1"/>
  <c r="N5778" i="2"/>
  <c r="D5779" i="2" s="1"/>
  <c r="E9068" i="2"/>
  <c r="K9068" i="2"/>
  <c r="F9067" i="2"/>
  <c r="G9067" i="2"/>
  <c r="C9069" i="2"/>
  <c r="H5779" i="2" l="1"/>
  <c r="N5779" i="2"/>
  <c r="D5780" i="2" s="1"/>
  <c r="A5779" i="2"/>
  <c r="I5779" i="2"/>
  <c r="M5779" i="2" s="1"/>
  <c r="E9069" i="2"/>
  <c r="K9069" i="2"/>
  <c r="F9068" i="2"/>
  <c r="G9068" i="2"/>
  <c r="C9070" i="2"/>
  <c r="H5780" i="2" l="1"/>
  <c r="I5780" i="2" s="1"/>
  <c r="M5780" i="2" s="1"/>
  <c r="K9070" i="2"/>
  <c r="E9070" i="2"/>
  <c r="F9069" i="2"/>
  <c r="G9069" i="2"/>
  <c r="C9071" i="2"/>
  <c r="N5780" i="2" l="1"/>
  <c r="D5781" i="2" s="1"/>
  <c r="A5780" i="2"/>
  <c r="H5781" i="2"/>
  <c r="L5781" i="2" s="1"/>
  <c r="K9071" i="2"/>
  <c r="G9070" i="2"/>
  <c r="F9070" i="2"/>
  <c r="C9072" i="2"/>
  <c r="A5781" i="2" l="1"/>
  <c r="N5781" i="2"/>
  <c r="D5782" i="2" s="1"/>
  <c r="I5781" i="2"/>
  <c r="M5781" i="2" s="1"/>
  <c r="H5782" i="2" s="1"/>
  <c r="L9072" i="2"/>
  <c r="K9072" i="2"/>
  <c r="C9073" i="2"/>
  <c r="I5782" i="2" l="1"/>
  <c r="M5782" i="2" s="1"/>
  <c r="N5782" i="2"/>
  <c r="D5783" i="2" s="1"/>
  <c r="L5782" i="2"/>
  <c r="A5782" i="2"/>
  <c r="L9073" i="2"/>
  <c r="K9073" i="2"/>
  <c r="C9074" i="2"/>
  <c r="H5783" i="2" l="1"/>
  <c r="L9074" i="2"/>
  <c r="K9074" i="2"/>
  <c r="C9075" i="2"/>
  <c r="I5783" i="2" l="1"/>
  <c r="M5783" i="2" s="1"/>
  <c r="N5783" i="2"/>
  <c r="D5784" i="2" s="1"/>
  <c r="A5783" i="2"/>
  <c r="L9075" i="2"/>
  <c r="K9075" i="2"/>
  <c r="E9075" i="2"/>
  <c r="C9076" i="2"/>
  <c r="H5784" i="2" l="1"/>
  <c r="L9076" i="2"/>
  <c r="K9076" i="2"/>
  <c r="E9076" i="2"/>
  <c r="F9075" i="2"/>
  <c r="G9075" i="2"/>
  <c r="C9077" i="2"/>
  <c r="I5784" i="2" l="1"/>
  <c r="M5784" i="2" s="1"/>
  <c r="N5784" i="2"/>
  <c r="D5785" i="2" s="1"/>
  <c r="A5784" i="2"/>
  <c r="L9077" i="2"/>
  <c r="K9077" i="2"/>
  <c r="E9077" i="2"/>
  <c r="G9076" i="2"/>
  <c r="F9076" i="2"/>
  <c r="C9078" i="2"/>
  <c r="E5785" i="2" l="1"/>
  <c r="H5785" i="2"/>
  <c r="L9078" i="2"/>
  <c r="K9078" i="2"/>
  <c r="E9078" i="2"/>
  <c r="F9077" i="2"/>
  <c r="G9077" i="2"/>
  <c r="C9079" i="2"/>
  <c r="I5785" i="2" l="1"/>
  <c r="M5785" i="2" s="1"/>
  <c r="N5785" i="2"/>
  <c r="H5786" i="2" s="1"/>
  <c r="A5785" i="2"/>
  <c r="G5785" i="2"/>
  <c r="F5785" i="2"/>
  <c r="L9079" i="2"/>
  <c r="K9079" i="2"/>
  <c r="E9079" i="2"/>
  <c r="F9078" i="2"/>
  <c r="G9078" i="2"/>
  <c r="C9080" i="2"/>
  <c r="D5786" i="2" l="1"/>
  <c r="A5786" i="2" s="1"/>
  <c r="I5786" i="2"/>
  <c r="M5786" i="2" s="1"/>
  <c r="N5786" i="2"/>
  <c r="H5787" i="2" s="1"/>
  <c r="I5787" i="2" s="1"/>
  <c r="M5787" i="2" s="1"/>
  <c r="L9080" i="2"/>
  <c r="K9080" i="2"/>
  <c r="E9080" i="2"/>
  <c r="F9079" i="2"/>
  <c r="G9079" i="2"/>
  <c r="C9081" i="2"/>
  <c r="D5787" i="2" l="1"/>
  <c r="L9081" i="2"/>
  <c r="E9081" i="2"/>
  <c r="K9081" i="2"/>
  <c r="F9080" i="2"/>
  <c r="G9080" i="2"/>
  <c r="C9082" i="2"/>
  <c r="N5787" i="2" l="1"/>
  <c r="H5788" i="2" s="1"/>
  <c r="A5787" i="2"/>
  <c r="D5788" i="2"/>
  <c r="L9082" i="2"/>
  <c r="E9082" i="2"/>
  <c r="K9082" i="2"/>
  <c r="F9081" i="2"/>
  <c r="G9081" i="2"/>
  <c r="C9083" i="2"/>
  <c r="A5788" i="2" l="1"/>
  <c r="I5788" i="2"/>
  <c r="M5788" i="2" s="1"/>
  <c r="N5788" i="2"/>
  <c r="H5789" i="2" s="1"/>
  <c r="L9083" i="2"/>
  <c r="E9083" i="2"/>
  <c r="K9083" i="2"/>
  <c r="F9082" i="2"/>
  <c r="G9082" i="2"/>
  <c r="C9084" i="2"/>
  <c r="I5789" i="2" l="1"/>
  <c r="M5789" i="2" s="1"/>
  <c r="D5789" i="2"/>
  <c r="A5789" i="2" s="1"/>
  <c r="L9084" i="2"/>
  <c r="E9084" i="2"/>
  <c r="K9084" i="2"/>
  <c r="F9083" i="2"/>
  <c r="G9083" i="2"/>
  <c r="C9085" i="2"/>
  <c r="N5789" i="2" l="1"/>
  <c r="L9085" i="2"/>
  <c r="E9085" i="2"/>
  <c r="K9085" i="2"/>
  <c r="F9084" i="2"/>
  <c r="G9084" i="2"/>
  <c r="C9086" i="2"/>
  <c r="D5790" i="2" l="1"/>
  <c r="H5790" i="2"/>
  <c r="L9086" i="2"/>
  <c r="E9086" i="2"/>
  <c r="K9086" i="2"/>
  <c r="F9085" i="2"/>
  <c r="G9085" i="2"/>
  <c r="C9087" i="2"/>
  <c r="I5790" i="2" l="1"/>
  <c r="M5790" i="2" s="1"/>
  <c r="N5790" i="2"/>
  <c r="D5791" i="2" s="1"/>
  <c r="A5790" i="2"/>
  <c r="L9087" i="2"/>
  <c r="K9087" i="2"/>
  <c r="E9087" i="2"/>
  <c r="F9086" i="2"/>
  <c r="G9086" i="2"/>
  <c r="C9088" i="2"/>
  <c r="H5791" i="2" l="1"/>
  <c r="L9088" i="2"/>
  <c r="K9088" i="2"/>
  <c r="E9088" i="2"/>
  <c r="F9087" i="2"/>
  <c r="G9087" i="2"/>
  <c r="C9089" i="2"/>
  <c r="N5791" i="2" l="1"/>
  <c r="D5792" i="2" s="1"/>
  <c r="I5791" i="2"/>
  <c r="M5791" i="2" s="1"/>
  <c r="A5791" i="2"/>
  <c r="L9089" i="2"/>
  <c r="K9089" i="2"/>
  <c r="E9089" i="2"/>
  <c r="G9088" i="2"/>
  <c r="F9088" i="2"/>
  <c r="C9090" i="2"/>
  <c r="H5792" i="2" l="1"/>
  <c r="N5792" i="2" s="1"/>
  <c r="D5793" i="2" s="1"/>
  <c r="L9090" i="2"/>
  <c r="L5933" i="2"/>
  <c r="K9090" i="2"/>
  <c r="E9090" i="2"/>
  <c r="G9089" i="2"/>
  <c r="F9089" i="2"/>
  <c r="C9091" i="2"/>
  <c r="A5792" i="2" l="1"/>
  <c r="I5792" i="2"/>
  <c r="M5792" i="2" s="1"/>
  <c r="H5793" i="2"/>
  <c r="I5793" i="2" s="1"/>
  <c r="M5793" i="2" s="1"/>
  <c r="L9091" i="2"/>
  <c r="K9091" i="2"/>
  <c r="E9091" i="2"/>
  <c r="F9090" i="2"/>
  <c r="G9090" i="2"/>
  <c r="C9092" i="2"/>
  <c r="A5793" i="2" l="1"/>
  <c r="N5793" i="2"/>
  <c r="D5794" i="2" s="1"/>
  <c r="L9092" i="2"/>
  <c r="K9092" i="2"/>
  <c r="E9092" i="2"/>
  <c r="F9091" i="2"/>
  <c r="G9091" i="2"/>
  <c r="C9093" i="2"/>
  <c r="H5794" i="2" l="1"/>
  <c r="N5794" i="2" s="1"/>
  <c r="D5795" i="2" s="1"/>
  <c r="L9093" i="2"/>
  <c r="K9093" i="2"/>
  <c r="E9093" i="2"/>
  <c r="F9092" i="2"/>
  <c r="G9092" i="2"/>
  <c r="C9094" i="2"/>
  <c r="A5794" i="2" l="1"/>
  <c r="I5794" i="2"/>
  <c r="M5794" i="2" s="1"/>
  <c r="H5795" i="2"/>
  <c r="I5795" i="2" s="1"/>
  <c r="M5795" i="2" s="1"/>
  <c r="E5936" i="2"/>
  <c r="G5936" i="2" s="1"/>
  <c r="L9094" i="2"/>
  <c r="K9094" i="2"/>
  <c r="E9094" i="2"/>
  <c r="F9093" i="2"/>
  <c r="G9093" i="2"/>
  <c r="C9095" i="2"/>
  <c r="A5795" i="2" l="1"/>
  <c r="N5795" i="2"/>
  <c r="D5796" i="2" s="1"/>
  <c r="F5936" i="2"/>
  <c r="L9095" i="2"/>
  <c r="E9095" i="2"/>
  <c r="K9095" i="2"/>
  <c r="G9094" i="2"/>
  <c r="F9094" i="2"/>
  <c r="C9096" i="2"/>
  <c r="H5796" i="2" l="1"/>
  <c r="N5796" i="2" s="1"/>
  <c r="D5797" i="2" s="1"/>
  <c r="L9096" i="2"/>
  <c r="E5937" i="2"/>
  <c r="F5937" i="2" s="1"/>
  <c r="E9096" i="2"/>
  <c r="K9096" i="2"/>
  <c r="G9095" i="2"/>
  <c r="F9095" i="2"/>
  <c r="C9097" i="2"/>
  <c r="A5796" i="2" l="1"/>
  <c r="I5796" i="2"/>
  <c r="M5796" i="2" s="1"/>
  <c r="H5797" i="2" s="1"/>
  <c r="G5937" i="2"/>
  <c r="L9097" i="2"/>
  <c r="E9097" i="2"/>
  <c r="K9097" i="2"/>
  <c r="F9096" i="2"/>
  <c r="G9096" i="2"/>
  <c r="C9098" i="2"/>
  <c r="A5797" i="2" l="1"/>
  <c r="N5797" i="2"/>
  <c r="D5798" i="2" s="1"/>
  <c r="I5797" i="2"/>
  <c r="M5797" i="2" s="1"/>
  <c r="E9098" i="2"/>
  <c r="K9098" i="2"/>
  <c r="F9097" i="2"/>
  <c r="G9097" i="2"/>
  <c r="C9099" i="2"/>
  <c r="H5798" i="2" l="1"/>
  <c r="N5798" i="2" s="1"/>
  <c r="D5799" i="2" s="1"/>
  <c r="K9099" i="2"/>
  <c r="E9099" i="2"/>
  <c r="F9098" i="2"/>
  <c r="G9098" i="2"/>
  <c r="C9100" i="2"/>
  <c r="A5798" i="2" l="1"/>
  <c r="I5798" i="2"/>
  <c r="M5798" i="2" s="1"/>
  <c r="H5799" i="2" s="1"/>
  <c r="E9100" i="2"/>
  <c r="K9100" i="2"/>
  <c r="F9099" i="2"/>
  <c r="G9099" i="2"/>
  <c r="C9101" i="2"/>
  <c r="I5799" i="2" l="1"/>
  <c r="M5799" i="2" s="1"/>
  <c r="A5799" i="2"/>
  <c r="N5799" i="2"/>
  <c r="D5800" i="2" s="1"/>
  <c r="K9101" i="2"/>
  <c r="E9101" i="2"/>
  <c r="G9100" i="2"/>
  <c r="F9100" i="2"/>
  <c r="C9102" i="2"/>
  <c r="H5800" i="2" l="1"/>
  <c r="L9102" i="2"/>
  <c r="K9102" i="2"/>
  <c r="G9101" i="2"/>
  <c r="F9101" i="2"/>
  <c r="C9103" i="2"/>
  <c r="I5800" i="2" l="1"/>
  <c r="M5800" i="2" s="1"/>
  <c r="A5800" i="2"/>
  <c r="N5800" i="2"/>
  <c r="D5801" i="2" s="1"/>
  <c r="L9103" i="2"/>
  <c r="K9103" i="2"/>
  <c r="C9104" i="2"/>
  <c r="H5801" i="2" l="1"/>
  <c r="L9104" i="2"/>
  <c r="K9104" i="2"/>
  <c r="C9105" i="2"/>
  <c r="I5801" i="2" l="1"/>
  <c r="M5801" i="2" s="1"/>
  <c r="N5801" i="2"/>
  <c r="D5802" i="2" s="1"/>
  <c r="A5801" i="2"/>
  <c r="L9105" i="2"/>
  <c r="K9105" i="2"/>
  <c r="C9106" i="2"/>
  <c r="H5802" i="2" l="1"/>
  <c r="L9106" i="2"/>
  <c r="K9106" i="2"/>
  <c r="E9106" i="2"/>
  <c r="C9107" i="2"/>
  <c r="A5802" i="2" l="1"/>
  <c r="N5802" i="2"/>
  <c r="D5803" i="2" s="1"/>
  <c r="I5802" i="2"/>
  <c r="M5802" i="2" s="1"/>
  <c r="H5803" i="2" s="1"/>
  <c r="I5803" i="2" s="1"/>
  <c r="M5803" i="2" s="1"/>
  <c r="N5803" i="2"/>
  <c r="D5804" i="2" s="1"/>
  <c r="L9107" i="2"/>
  <c r="K9107" i="2"/>
  <c r="E9107" i="2"/>
  <c r="F9106" i="2"/>
  <c r="G9106" i="2"/>
  <c r="C9108" i="2"/>
  <c r="H5804" i="2" l="1"/>
  <c r="A5803" i="2"/>
  <c r="I5804" i="2"/>
  <c r="M5804" i="2" s="1"/>
  <c r="N5804" i="2"/>
  <c r="D5805" i="2" s="1"/>
  <c r="A5804" i="2"/>
  <c r="L9108" i="2"/>
  <c r="K9108" i="2"/>
  <c r="E9108" i="2"/>
  <c r="G9107" i="2"/>
  <c r="F9107" i="2"/>
  <c r="C9109" i="2"/>
  <c r="H5805" i="2" l="1"/>
  <c r="L9109" i="2"/>
  <c r="K9109" i="2"/>
  <c r="E9109" i="2"/>
  <c r="F9108" i="2"/>
  <c r="G9108" i="2"/>
  <c r="C9110" i="2"/>
  <c r="I5805" i="2" l="1"/>
  <c r="M5805" i="2" s="1"/>
  <c r="N5805" i="2"/>
  <c r="D5806" i="2" s="1"/>
  <c r="A5805" i="2"/>
  <c r="L9110" i="2"/>
  <c r="K9110" i="2"/>
  <c r="E9110" i="2"/>
  <c r="F9109" i="2"/>
  <c r="G9109" i="2"/>
  <c r="C9111" i="2"/>
  <c r="H5806" i="2" l="1"/>
  <c r="L9111" i="2"/>
  <c r="K9111" i="2"/>
  <c r="E9111" i="2"/>
  <c r="F9110" i="2"/>
  <c r="G9110" i="2"/>
  <c r="C9112" i="2"/>
  <c r="I5806" i="2" l="1"/>
  <c r="M5806" i="2" s="1"/>
  <c r="N5806" i="2"/>
  <c r="D5807" i="2" s="1"/>
  <c r="A5806" i="2"/>
  <c r="L9112" i="2"/>
  <c r="E9112" i="2"/>
  <c r="K9112" i="2"/>
  <c r="F9111" i="2"/>
  <c r="G9111" i="2"/>
  <c r="C9113" i="2"/>
  <c r="H5807" i="2" l="1"/>
  <c r="L9113" i="2"/>
  <c r="E9113" i="2"/>
  <c r="K9113" i="2"/>
  <c r="F9112" i="2"/>
  <c r="G9112" i="2"/>
  <c r="C9114" i="2"/>
  <c r="I5807" i="2" l="1"/>
  <c r="M5807" i="2" s="1"/>
  <c r="N5807" i="2"/>
  <c r="D5808" i="2" s="1"/>
  <c r="A5807" i="2"/>
  <c r="L9114" i="2"/>
  <c r="E9114" i="2"/>
  <c r="K9114" i="2"/>
  <c r="F9113" i="2"/>
  <c r="G9113" i="2"/>
  <c r="C9115" i="2"/>
  <c r="H5808" i="2" l="1"/>
  <c r="L9115" i="2"/>
  <c r="E9115" i="2"/>
  <c r="K9115" i="2"/>
  <c r="F9114" i="2"/>
  <c r="G9114" i="2"/>
  <c r="C9116" i="2"/>
  <c r="I5808" i="2" l="1"/>
  <c r="M5808" i="2" s="1"/>
  <c r="N5808" i="2"/>
  <c r="D5809" i="2" s="1"/>
  <c r="A5808" i="2"/>
  <c r="L9116" i="2"/>
  <c r="E9116" i="2"/>
  <c r="K9116" i="2"/>
  <c r="F9115" i="2"/>
  <c r="G9115" i="2"/>
  <c r="C9117" i="2"/>
  <c r="H5809" i="2" l="1"/>
  <c r="L9117" i="2"/>
  <c r="E9117" i="2"/>
  <c r="K9117" i="2"/>
  <c r="F9116" i="2"/>
  <c r="G9116" i="2"/>
  <c r="C9118" i="2"/>
  <c r="I5809" i="2" l="1"/>
  <c r="M5809" i="2" s="1"/>
  <c r="N5809" i="2"/>
  <c r="D5810" i="2" s="1"/>
  <c r="A5809" i="2"/>
  <c r="L9118" i="2"/>
  <c r="K9118" i="2"/>
  <c r="E9118" i="2"/>
  <c r="F9117" i="2"/>
  <c r="G9117" i="2"/>
  <c r="C9119" i="2"/>
  <c r="H5810" i="2" l="1"/>
  <c r="L9119" i="2"/>
  <c r="K9119" i="2"/>
  <c r="E9119" i="2"/>
  <c r="F9118" i="2"/>
  <c r="G9118" i="2"/>
  <c r="C9120" i="2"/>
  <c r="N5810" i="2" l="1"/>
  <c r="D5811" i="2" s="1"/>
  <c r="I5810" i="2"/>
  <c r="M5810" i="2" s="1"/>
  <c r="A5810" i="2"/>
  <c r="L9120" i="2"/>
  <c r="K9120" i="2"/>
  <c r="E9120" i="2"/>
  <c r="G9119" i="2"/>
  <c r="F9119" i="2"/>
  <c r="C9121" i="2"/>
  <c r="H5811" i="2" l="1"/>
  <c r="N5811" i="2" s="1"/>
  <c r="D5812" i="2" s="1"/>
  <c r="L9121" i="2"/>
  <c r="K9121" i="2"/>
  <c r="E9121" i="2"/>
  <c r="F9120" i="2"/>
  <c r="G9120" i="2"/>
  <c r="C9122" i="2"/>
  <c r="A5811" i="2" l="1"/>
  <c r="I5811" i="2"/>
  <c r="M5811" i="2" s="1"/>
  <c r="H5812" i="2" s="1"/>
  <c r="N5812" i="2" s="1"/>
  <c r="D5813" i="2" s="1"/>
  <c r="L9122" i="2"/>
  <c r="K9122" i="2"/>
  <c r="E9122" i="2"/>
  <c r="F9121" i="2"/>
  <c r="G9121" i="2"/>
  <c r="C9123" i="2"/>
  <c r="A5812" i="2" l="1"/>
  <c r="I5812" i="2"/>
  <c r="M5812" i="2" s="1"/>
  <c r="L5812" i="2"/>
  <c r="H5813" i="2" s="1"/>
  <c r="L9123" i="2"/>
  <c r="K9123" i="2"/>
  <c r="E9123" i="2"/>
  <c r="F9122" i="2"/>
  <c r="G9122" i="2"/>
  <c r="C9124" i="2"/>
  <c r="A5813" i="2" l="1"/>
  <c r="N5813" i="2"/>
  <c r="D5814" i="2" s="1"/>
  <c r="I5813" i="2"/>
  <c r="M5813" i="2" s="1"/>
  <c r="L9124" i="2"/>
  <c r="K9124" i="2"/>
  <c r="E9124" i="2"/>
  <c r="F9123" i="2"/>
  <c r="G9123" i="2"/>
  <c r="C9125" i="2"/>
  <c r="H5814" i="2" l="1"/>
  <c r="A5814" i="2" s="1"/>
  <c r="I5814" i="2"/>
  <c r="M5814" i="2" s="1"/>
  <c r="L9125" i="2"/>
  <c r="E9125" i="2"/>
  <c r="K9125" i="2"/>
  <c r="F9124" i="2"/>
  <c r="G9124" i="2"/>
  <c r="C9126" i="2"/>
  <c r="N5814" i="2" l="1"/>
  <c r="D5815" i="2" s="1"/>
  <c r="E5815" i="2" s="1"/>
  <c r="F5815" i="2" s="1"/>
  <c r="L9126" i="2"/>
  <c r="E9126" i="2"/>
  <c r="K9126" i="2"/>
  <c r="G9125" i="2"/>
  <c r="F9125" i="2"/>
  <c r="C9127" i="2"/>
  <c r="G5815" i="2" l="1"/>
  <c r="H5815" i="2"/>
  <c r="L9127" i="2"/>
  <c r="E9127" i="2"/>
  <c r="K9127" i="2"/>
  <c r="F9126" i="2"/>
  <c r="G9126" i="2"/>
  <c r="C9128" i="2"/>
  <c r="I5815" i="2" l="1"/>
  <c r="M5815" i="2" s="1"/>
  <c r="A5815" i="2"/>
  <c r="N5815" i="2"/>
  <c r="D5816" i="2" s="1"/>
  <c r="E5816" i="2" s="1"/>
  <c r="F5816" i="2" s="1"/>
  <c r="G5816" i="2" s="1"/>
  <c r="H5816" i="2"/>
  <c r="I5816" i="2"/>
  <c r="M5816" i="2" s="1"/>
  <c r="N5816" i="2"/>
  <c r="D5817" i="2" s="1"/>
  <c r="A5816" i="2"/>
  <c r="L9128" i="2"/>
  <c r="E9128" i="2"/>
  <c r="K9128" i="2"/>
  <c r="F9127" i="2"/>
  <c r="G9127" i="2"/>
  <c r="C9129" i="2"/>
  <c r="H5817" i="2" l="1"/>
  <c r="E9129" i="2"/>
  <c r="K9129" i="2"/>
  <c r="F9128" i="2"/>
  <c r="G9128" i="2"/>
  <c r="C9130" i="2"/>
  <c r="I5817" i="2" l="1"/>
  <c r="M5817" i="2" s="1"/>
  <c r="N5817" i="2"/>
  <c r="D5818" i="2" s="1"/>
  <c r="A5817" i="2"/>
  <c r="K9130" i="2"/>
  <c r="E9130" i="2"/>
  <c r="F9129" i="2"/>
  <c r="G9129" i="2"/>
  <c r="C9131" i="2"/>
  <c r="H5818" i="2" l="1"/>
  <c r="I5818" i="2" s="1"/>
  <c r="M5818" i="2" s="1"/>
  <c r="K9131" i="2"/>
  <c r="E9131" i="2"/>
  <c r="F9130" i="2"/>
  <c r="G9130" i="2"/>
  <c r="C9132" i="2"/>
  <c r="N5818" i="2" l="1"/>
  <c r="D5819" i="2" s="1"/>
  <c r="A5818" i="2"/>
  <c r="H5819" i="2"/>
  <c r="I5819" i="2" s="1"/>
  <c r="M5819" i="2" s="1"/>
  <c r="K9132" i="2"/>
  <c r="E9132" i="2"/>
  <c r="G9131" i="2"/>
  <c r="F9131" i="2"/>
  <c r="C9133" i="2"/>
  <c r="N5819" i="2" l="1"/>
  <c r="D5820" i="2" s="1"/>
  <c r="A5819" i="2"/>
  <c r="H5820" i="2"/>
  <c r="I5820" i="2" s="1"/>
  <c r="M5820" i="2" s="1"/>
  <c r="L9133" i="2"/>
  <c r="K9133" i="2"/>
  <c r="G9132" i="2"/>
  <c r="F9132" i="2"/>
  <c r="C9134" i="2"/>
  <c r="A5820" i="2" l="1"/>
  <c r="N5820" i="2"/>
  <c r="D5821" i="2" s="1"/>
  <c r="L9134" i="2"/>
  <c r="K9134" i="2"/>
  <c r="C9135" i="2"/>
  <c r="H5821" i="2" l="1"/>
  <c r="I5821" i="2" s="1"/>
  <c r="M5821" i="2" s="1"/>
  <c r="A5821" i="2"/>
  <c r="L9135" i="2"/>
  <c r="E9135" i="2"/>
  <c r="K9135" i="2"/>
  <c r="C9136" i="2"/>
  <c r="N5821" i="2" l="1"/>
  <c r="D5822" i="2" s="1"/>
  <c r="H5822" i="2"/>
  <c r="L9136" i="2"/>
  <c r="E9136" i="2"/>
  <c r="K9136" i="2"/>
  <c r="F9135" i="2"/>
  <c r="G9135" i="2"/>
  <c r="C9137" i="2"/>
  <c r="I5822" i="2" l="1"/>
  <c r="M5822" i="2" s="1"/>
  <c r="N5822" i="2"/>
  <c r="D5823" i="2" s="1"/>
  <c r="A5822" i="2"/>
  <c r="L9137" i="2"/>
  <c r="K9137" i="2"/>
  <c r="E9137" i="2"/>
  <c r="F9136" i="2"/>
  <c r="G9136" i="2"/>
  <c r="C9138" i="2"/>
  <c r="H5823" i="2" l="1"/>
  <c r="L9138" i="2"/>
  <c r="K9138" i="2"/>
  <c r="E9138" i="2"/>
  <c r="F9137" i="2"/>
  <c r="G9137" i="2"/>
  <c r="C9139" i="2"/>
  <c r="N5823" i="2" l="1"/>
  <c r="D5824" i="2" s="1"/>
  <c r="I5823" i="2"/>
  <c r="M5823" i="2" s="1"/>
  <c r="A5823" i="2"/>
  <c r="L9139" i="2"/>
  <c r="K9139" i="2"/>
  <c r="E9139" i="2"/>
  <c r="G9138" i="2"/>
  <c r="F9138" i="2"/>
  <c r="C9140" i="2"/>
  <c r="H5824" i="2" l="1"/>
  <c r="I5824" i="2" s="1"/>
  <c r="M5824" i="2" s="1"/>
  <c r="L9140" i="2"/>
  <c r="L5963" i="2"/>
  <c r="K9140" i="2"/>
  <c r="E9140" i="2"/>
  <c r="F9139" i="2"/>
  <c r="G9139" i="2"/>
  <c r="C9141" i="2"/>
  <c r="A5824" i="2" l="1"/>
  <c r="N5824" i="2"/>
  <c r="D5825" i="2" s="1"/>
  <c r="L9141" i="2"/>
  <c r="K9141" i="2"/>
  <c r="E9141" i="2"/>
  <c r="F9140" i="2"/>
  <c r="G9140" i="2"/>
  <c r="C9142" i="2"/>
  <c r="H5825" i="2" l="1"/>
  <c r="I5825" i="2" s="1"/>
  <c r="M5825" i="2" s="1"/>
  <c r="A5825" i="2"/>
  <c r="L9142" i="2"/>
  <c r="K9142" i="2"/>
  <c r="E9142" i="2"/>
  <c r="F9141" i="2"/>
  <c r="G9141" i="2"/>
  <c r="C9143" i="2"/>
  <c r="N5825" i="2" l="1"/>
  <c r="D5826" i="2" s="1"/>
  <c r="H5826" i="2"/>
  <c r="L9143" i="2"/>
  <c r="E9143" i="2"/>
  <c r="K9143" i="2"/>
  <c r="F9142" i="2"/>
  <c r="G9142" i="2"/>
  <c r="C9144" i="2"/>
  <c r="N5826" i="2" l="1"/>
  <c r="D5827" i="2" s="1"/>
  <c r="I5826" i="2"/>
  <c r="M5826" i="2" s="1"/>
  <c r="A5826" i="2"/>
  <c r="L9144" i="2"/>
  <c r="E9144" i="2"/>
  <c r="K9144" i="2"/>
  <c r="F9143" i="2"/>
  <c r="G9143" i="2"/>
  <c r="C9145" i="2"/>
  <c r="H5827" i="2" l="1"/>
  <c r="N5827" i="2" s="1"/>
  <c r="D5828" i="2" s="1"/>
  <c r="L9145" i="2"/>
  <c r="E9145" i="2"/>
  <c r="K9145" i="2"/>
  <c r="F9144" i="2"/>
  <c r="G9144" i="2"/>
  <c r="C9146" i="2"/>
  <c r="A5827" i="2" l="1"/>
  <c r="I5827" i="2"/>
  <c r="M5827" i="2" s="1"/>
  <c r="H5828" i="2" s="1"/>
  <c r="I5828" i="2" s="1"/>
  <c r="M5828" i="2" s="1"/>
  <c r="L9146" i="2"/>
  <c r="E9146" i="2"/>
  <c r="K9146" i="2"/>
  <c r="F9145" i="2"/>
  <c r="G9145" i="2"/>
  <c r="C9147" i="2"/>
  <c r="A5828" i="2" l="1"/>
  <c r="N5828" i="2"/>
  <c r="D5829" i="2" s="1"/>
  <c r="L9147" i="2"/>
  <c r="E5967" i="2"/>
  <c r="F5967" i="2" s="1"/>
  <c r="E9147" i="2"/>
  <c r="K9147" i="2"/>
  <c r="F9146" i="2"/>
  <c r="G9146" i="2"/>
  <c r="C9148" i="2"/>
  <c r="H5829" i="2" l="1"/>
  <c r="I5829" i="2" s="1"/>
  <c r="M5829" i="2" s="1"/>
  <c r="G5967" i="2"/>
  <c r="L9148" i="2"/>
  <c r="E9148" i="2"/>
  <c r="K9148" i="2"/>
  <c r="F9147" i="2"/>
  <c r="G9147" i="2"/>
  <c r="C9149" i="2"/>
  <c r="A5829" i="2" l="1"/>
  <c r="N5829" i="2"/>
  <c r="D5830" i="2" s="1"/>
  <c r="L9149" i="2"/>
  <c r="K9149" i="2"/>
  <c r="E9149" i="2"/>
  <c r="F9148" i="2"/>
  <c r="G9148" i="2"/>
  <c r="C9150" i="2"/>
  <c r="H5830" i="2" l="1"/>
  <c r="I5830" i="2"/>
  <c r="M5830" i="2" s="1"/>
  <c r="N5830" i="2"/>
  <c r="D5831" i="2" s="1"/>
  <c r="A5830" i="2"/>
  <c r="L9150" i="2"/>
  <c r="K9150" i="2"/>
  <c r="E9150" i="2"/>
  <c r="F9149" i="2"/>
  <c r="G9149" i="2"/>
  <c r="C9151" i="2"/>
  <c r="H5831" i="2" l="1"/>
  <c r="L9151" i="2"/>
  <c r="K9151" i="2"/>
  <c r="E9151" i="2"/>
  <c r="G9150" i="2"/>
  <c r="F9150" i="2"/>
  <c r="C9152" i="2"/>
  <c r="I5831" i="2" l="1"/>
  <c r="M5831" i="2" s="1"/>
  <c r="N5831" i="2"/>
  <c r="D5832" i="2" s="1"/>
  <c r="A5831" i="2"/>
  <c r="L9152" i="2"/>
  <c r="K9152" i="2"/>
  <c r="E9152" i="2"/>
  <c r="F9151" i="2"/>
  <c r="G9151" i="2"/>
  <c r="C9153" i="2"/>
  <c r="H5832" i="2" l="1"/>
  <c r="L9153" i="2"/>
  <c r="K9153" i="2"/>
  <c r="E9153" i="2"/>
  <c r="F9152" i="2"/>
  <c r="G9152" i="2"/>
  <c r="C9154" i="2"/>
  <c r="N5832" i="2" l="1"/>
  <c r="D5833" i="2" s="1"/>
  <c r="I5832" i="2"/>
  <c r="M5832" i="2" s="1"/>
  <c r="A5832" i="2"/>
  <c r="L9154" i="2"/>
  <c r="K9154" i="2"/>
  <c r="E9154" i="2"/>
  <c r="G9153" i="2"/>
  <c r="F9153" i="2"/>
  <c r="C9155" i="2"/>
  <c r="H5833" i="2" l="1"/>
  <c r="I5833" i="2" s="1"/>
  <c r="M5833" i="2" s="1"/>
  <c r="L9155" i="2"/>
  <c r="E9155" i="2"/>
  <c r="K9155" i="2"/>
  <c r="F9154" i="2"/>
  <c r="G9154" i="2"/>
  <c r="C9156" i="2"/>
  <c r="A5833" i="2" l="1"/>
  <c r="N5833" i="2"/>
  <c r="D5834" i="2" s="1"/>
  <c r="L9156" i="2"/>
  <c r="K9156" i="2"/>
  <c r="E9156" i="2"/>
  <c r="G9155" i="2"/>
  <c r="F9155" i="2"/>
  <c r="C9157" i="2"/>
  <c r="H5834" i="2" l="1"/>
  <c r="I5834" i="2" s="1"/>
  <c r="M5834" i="2" s="1"/>
  <c r="A5834" i="2"/>
  <c r="L9157" i="2"/>
  <c r="K9157" i="2"/>
  <c r="E9157" i="2"/>
  <c r="G9156" i="2"/>
  <c r="F9156" i="2"/>
  <c r="C9158" i="2"/>
  <c r="N5834" i="2" l="1"/>
  <c r="D5835" i="2" s="1"/>
  <c r="L9158" i="2"/>
  <c r="E9158" i="2"/>
  <c r="K9158" i="2"/>
  <c r="G9157" i="2"/>
  <c r="F9157" i="2"/>
  <c r="C9159" i="2"/>
  <c r="H5835" i="2" l="1"/>
  <c r="I5835" i="2"/>
  <c r="M5835" i="2" s="1"/>
  <c r="N5835" i="2"/>
  <c r="D5836" i="2" s="1"/>
  <c r="A5835" i="2"/>
  <c r="L9159" i="2"/>
  <c r="E9159" i="2"/>
  <c r="K9159" i="2"/>
  <c r="F9158" i="2"/>
  <c r="G9158" i="2"/>
  <c r="C9160" i="2"/>
  <c r="H5836" i="2" l="1"/>
  <c r="E9160" i="2"/>
  <c r="K9160" i="2"/>
  <c r="F9159" i="2"/>
  <c r="G9159" i="2"/>
  <c r="C9161" i="2"/>
  <c r="I5836" i="2" l="1"/>
  <c r="M5836" i="2" s="1"/>
  <c r="N5836" i="2"/>
  <c r="D5837" i="2" s="1"/>
  <c r="A5836" i="2"/>
  <c r="L6148" i="2"/>
  <c r="E9161" i="2"/>
  <c r="K9161" i="2"/>
  <c r="F9160" i="2"/>
  <c r="G9160" i="2"/>
  <c r="C9162" i="2"/>
  <c r="H5837" i="2" l="1"/>
  <c r="L9162" i="2"/>
  <c r="K9162" i="2"/>
  <c r="F9161" i="2"/>
  <c r="G9161" i="2"/>
  <c r="C9163" i="2"/>
  <c r="N5837" i="2" l="1"/>
  <c r="D5838" i="2" s="1"/>
  <c r="I5837" i="2"/>
  <c r="M5837" i="2" s="1"/>
  <c r="A5837" i="2"/>
  <c r="L9163" i="2"/>
  <c r="K9163" i="2"/>
  <c r="C9164" i="2"/>
  <c r="H5838" i="2" l="1"/>
  <c r="I5838" i="2" s="1"/>
  <c r="M5838" i="2" s="1"/>
  <c r="L9164" i="2"/>
  <c r="K9164" i="2"/>
  <c r="C9165" i="2"/>
  <c r="A5838" i="2" l="1"/>
  <c r="N5838" i="2"/>
  <c r="D5839" i="2" s="1"/>
  <c r="L9165" i="2"/>
  <c r="K9165" i="2"/>
  <c r="C9166" i="2"/>
  <c r="H5839" i="2" l="1"/>
  <c r="I5839" i="2" s="1"/>
  <c r="M5839" i="2" s="1"/>
  <c r="L9166" i="2"/>
  <c r="K9166" i="2"/>
  <c r="E9166" i="2"/>
  <c r="C9167" i="2"/>
  <c r="A5839" i="2" l="1"/>
  <c r="N5839" i="2"/>
  <c r="D5840" i="2" s="1"/>
  <c r="L9167" i="2"/>
  <c r="K9167" i="2"/>
  <c r="E9167" i="2"/>
  <c r="F9166" i="2"/>
  <c r="G9166" i="2"/>
  <c r="C9168" i="2"/>
  <c r="H5840" i="2" l="1"/>
  <c r="A5840" i="2" s="1"/>
  <c r="I5840" i="2"/>
  <c r="M5840" i="2" s="1"/>
  <c r="N5840" i="2"/>
  <c r="D5841" i="2" s="1"/>
  <c r="L9168" i="2"/>
  <c r="K9168" i="2"/>
  <c r="E9168" i="2"/>
  <c r="G9167" i="2"/>
  <c r="F9167" i="2"/>
  <c r="C9169" i="2"/>
  <c r="H5841" i="2" l="1"/>
  <c r="L9169" i="2"/>
  <c r="K9169" i="2"/>
  <c r="E9169" i="2"/>
  <c r="F9168" i="2"/>
  <c r="G9168" i="2"/>
  <c r="C9170" i="2"/>
  <c r="I5841" i="2" l="1"/>
  <c r="M5841" i="2" s="1"/>
  <c r="N5841" i="2"/>
  <c r="D5842" i="2" s="1"/>
  <c r="A5841" i="2"/>
  <c r="L9170" i="2"/>
  <c r="K9170" i="2"/>
  <c r="E9170" i="2"/>
  <c r="F9169" i="2"/>
  <c r="G9169" i="2"/>
  <c r="C9171" i="2"/>
  <c r="H5842" i="2" l="1"/>
  <c r="L5842" i="2" s="1"/>
  <c r="L9171" i="2"/>
  <c r="K9171" i="2"/>
  <c r="E9171" i="2"/>
  <c r="F9170" i="2"/>
  <c r="G9170" i="2"/>
  <c r="C9172" i="2"/>
  <c r="I5842" i="2" l="1"/>
  <c r="M5842" i="2" s="1"/>
  <c r="N5842" i="2"/>
  <c r="D5843" i="2" s="1"/>
  <c r="A5842" i="2"/>
  <c r="L9172" i="2"/>
  <c r="E9172" i="2"/>
  <c r="K9172" i="2"/>
  <c r="F9171" i="2"/>
  <c r="G9171" i="2"/>
  <c r="C9173" i="2"/>
  <c r="H5843" i="2" l="1"/>
  <c r="L9173" i="2"/>
  <c r="E9173" i="2"/>
  <c r="K9173" i="2"/>
  <c r="F9172" i="2"/>
  <c r="G9172" i="2"/>
  <c r="C9174" i="2"/>
  <c r="N5843" i="2" l="1"/>
  <c r="D5844" i="2" s="1"/>
  <c r="I5843" i="2"/>
  <c r="M5843" i="2" s="1"/>
  <c r="L5843" i="2"/>
  <c r="A5843" i="2"/>
  <c r="L9174" i="2"/>
  <c r="E9174" i="2"/>
  <c r="K9174" i="2"/>
  <c r="F9173" i="2"/>
  <c r="G9173" i="2"/>
  <c r="C9175" i="2"/>
  <c r="H5844" i="2" l="1"/>
  <c r="I5844" i="2" s="1"/>
  <c r="M5844" i="2" s="1"/>
  <c r="L9175" i="2"/>
  <c r="L6149" i="2"/>
  <c r="E9175" i="2"/>
  <c r="K9175" i="2"/>
  <c r="F9174" i="2"/>
  <c r="G9174" i="2"/>
  <c r="C9176" i="2"/>
  <c r="A5844" i="2" l="1"/>
  <c r="N5844" i="2"/>
  <c r="D5845" i="2" s="1"/>
  <c r="L9176" i="2"/>
  <c r="E9176" i="2"/>
  <c r="K9176" i="2"/>
  <c r="F9175" i="2"/>
  <c r="G9175" i="2"/>
  <c r="C9177" i="2"/>
  <c r="H5845" i="2" l="1"/>
  <c r="A5845" i="2" s="1"/>
  <c r="L9177" i="2"/>
  <c r="E9177" i="2"/>
  <c r="K9177" i="2"/>
  <c r="F9176" i="2"/>
  <c r="G9176" i="2"/>
  <c r="C9178" i="2"/>
  <c r="I5845" i="2" l="1"/>
  <c r="M5845" i="2" s="1"/>
  <c r="N5845" i="2"/>
  <c r="D5846" i="2" s="1"/>
  <c r="H5846" i="2"/>
  <c r="I5846" i="2" s="1"/>
  <c r="M5846" i="2" s="1"/>
  <c r="E5846" i="2"/>
  <c r="L9178" i="2"/>
  <c r="K9178" i="2"/>
  <c r="E9178" i="2"/>
  <c r="F9177" i="2"/>
  <c r="G9177" i="2"/>
  <c r="C9179" i="2"/>
  <c r="A5846" i="2" l="1"/>
  <c r="N5846" i="2"/>
  <c r="H5847" i="2" s="1"/>
  <c r="I5847" i="2" s="1"/>
  <c r="M5847" i="2" s="1"/>
  <c r="G5846" i="2"/>
  <c r="F5846" i="2"/>
  <c r="L9179" i="2"/>
  <c r="K9179" i="2"/>
  <c r="E9179" i="2"/>
  <c r="F9178" i="2"/>
  <c r="G9178" i="2"/>
  <c r="C9180" i="2"/>
  <c r="D5847" i="2" l="1"/>
  <c r="N5847" i="2"/>
  <c r="H5848" i="2" s="1"/>
  <c r="A5847" i="2"/>
  <c r="L9180" i="2"/>
  <c r="K9180" i="2"/>
  <c r="E9180" i="2"/>
  <c r="G9179" i="2"/>
  <c r="F9179" i="2"/>
  <c r="C9181" i="2"/>
  <c r="D5848" i="2" l="1"/>
  <c r="I5848" i="2"/>
  <c r="M5848" i="2" s="1"/>
  <c r="N5848" i="2"/>
  <c r="L9181" i="2"/>
  <c r="K9181" i="2"/>
  <c r="E9181" i="2"/>
  <c r="F9180" i="2"/>
  <c r="G9180" i="2"/>
  <c r="C9182" i="2"/>
  <c r="H5849" i="2" l="1"/>
  <c r="I5849" i="2"/>
  <c r="M5849" i="2" s="1"/>
  <c r="A5848" i="2"/>
  <c r="D5849" i="2"/>
  <c r="L9182" i="2"/>
  <c r="K9182" i="2"/>
  <c r="E9182" i="2"/>
  <c r="F9181" i="2"/>
  <c r="G9181" i="2"/>
  <c r="C9183" i="2"/>
  <c r="A5849" i="2" l="1"/>
  <c r="N5849" i="2"/>
  <c r="H5850" i="2" s="1"/>
  <c r="L9183" i="2"/>
  <c r="K9183" i="2"/>
  <c r="E9183" i="2"/>
  <c r="F9182" i="2"/>
  <c r="G9182" i="2"/>
  <c r="C9184" i="2"/>
  <c r="I5850" i="2" l="1"/>
  <c r="M5850" i="2" s="1"/>
  <c r="D5850" i="2"/>
  <c r="A5850" i="2" s="1"/>
  <c r="L9184" i="2"/>
  <c r="E9184" i="2"/>
  <c r="K9184" i="2"/>
  <c r="F9183" i="2"/>
  <c r="G9183" i="2"/>
  <c r="C9185" i="2"/>
  <c r="N5850" i="2" l="1"/>
  <c r="L9185" i="2"/>
  <c r="E9185" i="2"/>
  <c r="K9185" i="2"/>
  <c r="G9184" i="2"/>
  <c r="F9184" i="2"/>
  <c r="C9186" i="2"/>
  <c r="D5851" i="2" l="1"/>
  <c r="H5851" i="2"/>
  <c r="L9186" i="2"/>
  <c r="L5994" i="2"/>
  <c r="E9186" i="2"/>
  <c r="K9186" i="2"/>
  <c r="F9185" i="2"/>
  <c r="G9185" i="2"/>
  <c r="C9187" i="2"/>
  <c r="N5851" i="2" l="1"/>
  <c r="D5852" i="2" s="1"/>
  <c r="I5851" i="2"/>
  <c r="M5851" i="2" s="1"/>
  <c r="A5851" i="2"/>
  <c r="L9187" i="2"/>
  <c r="E9187" i="2"/>
  <c r="K9187" i="2"/>
  <c r="F9186" i="2"/>
  <c r="G9186" i="2"/>
  <c r="C9188" i="2"/>
  <c r="H5852" i="2" l="1"/>
  <c r="I5852" i="2" s="1"/>
  <c r="M5852" i="2" s="1"/>
  <c r="L9188" i="2"/>
  <c r="E9188" i="2"/>
  <c r="K9188" i="2"/>
  <c r="F9187" i="2"/>
  <c r="G9187" i="2"/>
  <c r="C9189" i="2"/>
  <c r="A5852" i="2" l="1"/>
  <c r="N5852" i="2"/>
  <c r="D5853" i="2" s="1"/>
  <c r="E9189" i="2"/>
  <c r="K9189" i="2"/>
  <c r="F9188" i="2"/>
  <c r="G9188" i="2"/>
  <c r="C9190" i="2"/>
  <c r="H5853" i="2" l="1"/>
  <c r="A5853" i="2" s="1"/>
  <c r="I5853" i="2"/>
  <c r="M5853" i="2" s="1"/>
  <c r="N5853" i="2"/>
  <c r="D5854" i="2" s="1"/>
  <c r="K9190" i="2"/>
  <c r="E9190" i="2"/>
  <c r="F9189" i="2"/>
  <c r="G9189" i="2"/>
  <c r="C9191" i="2"/>
  <c r="H5854" i="2" l="1"/>
  <c r="K9191" i="2"/>
  <c r="E9191" i="2"/>
  <c r="F9190" i="2"/>
  <c r="G9190" i="2"/>
  <c r="C9192" i="2"/>
  <c r="N5854" i="2" l="1"/>
  <c r="D5855" i="2" s="1"/>
  <c r="I5854" i="2"/>
  <c r="M5854" i="2" s="1"/>
  <c r="H5855" i="2" s="1"/>
  <c r="A5854" i="2"/>
  <c r="K9192" i="2"/>
  <c r="E9192" i="2"/>
  <c r="G9191" i="2"/>
  <c r="F9191" i="2"/>
  <c r="C9193" i="2"/>
  <c r="I5855" i="2" l="1"/>
  <c r="M5855" i="2" s="1"/>
  <c r="N5855" i="2"/>
  <c r="D5856" i="2" s="1"/>
  <c r="A5855" i="2"/>
  <c r="L9193" i="2"/>
  <c r="K9193" i="2"/>
  <c r="F9192" i="2"/>
  <c r="G9192" i="2"/>
  <c r="C9194" i="2"/>
  <c r="H5856" i="2" l="1"/>
  <c r="L9194" i="2"/>
  <c r="K9194" i="2"/>
  <c r="C9195" i="2"/>
  <c r="I5856" i="2" l="1"/>
  <c r="M5856" i="2" s="1"/>
  <c r="N5856" i="2"/>
  <c r="D5857" i="2" s="1"/>
  <c r="A5856" i="2"/>
  <c r="L9195" i="2"/>
  <c r="K9195" i="2"/>
  <c r="C9196" i="2"/>
  <c r="H5857" i="2" l="1"/>
  <c r="L9196" i="2"/>
  <c r="E9196" i="2"/>
  <c r="K9196" i="2"/>
  <c r="C9197" i="2"/>
  <c r="I5857" i="2" l="1"/>
  <c r="M5857" i="2" s="1"/>
  <c r="N5857" i="2"/>
  <c r="D5858" i="2" s="1"/>
  <c r="A5857" i="2"/>
  <c r="L9197" i="2"/>
  <c r="K9197" i="2"/>
  <c r="E9197" i="2"/>
  <c r="F9196" i="2"/>
  <c r="G9196" i="2"/>
  <c r="C9198" i="2"/>
  <c r="H5858" i="2" l="1"/>
  <c r="L9198" i="2"/>
  <c r="K9198" i="2"/>
  <c r="E9198" i="2"/>
  <c r="F9197" i="2"/>
  <c r="G9197" i="2"/>
  <c r="C9199" i="2"/>
  <c r="I5858" i="2" l="1"/>
  <c r="M5858" i="2" s="1"/>
  <c r="N5858" i="2"/>
  <c r="D5859" i="2" s="1"/>
  <c r="A5858" i="2"/>
  <c r="L9199" i="2"/>
  <c r="K9199" i="2"/>
  <c r="E9199" i="2"/>
  <c r="G9198" i="2"/>
  <c r="F9198" i="2"/>
  <c r="C9200" i="2"/>
  <c r="H5859" i="2" l="1"/>
  <c r="L9200" i="2"/>
  <c r="K9200" i="2"/>
  <c r="E9200" i="2"/>
  <c r="F9199" i="2"/>
  <c r="G9199" i="2"/>
  <c r="C9201" i="2"/>
  <c r="N5859" i="2" l="1"/>
  <c r="D5860" i="2" s="1"/>
  <c r="I5859" i="2"/>
  <c r="M5859" i="2" s="1"/>
  <c r="A5859" i="2"/>
  <c r="L9201" i="2"/>
  <c r="K9201" i="2"/>
  <c r="E9201" i="2"/>
  <c r="F9200" i="2"/>
  <c r="G9200" i="2"/>
  <c r="C9202" i="2"/>
  <c r="H5860" i="2" l="1"/>
  <c r="I5860" i="2" s="1"/>
  <c r="M5860" i="2" s="1"/>
  <c r="L9202" i="2"/>
  <c r="K9202" i="2"/>
  <c r="E9202" i="2"/>
  <c r="F9201" i="2"/>
  <c r="G9201" i="2"/>
  <c r="C9203" i="2"/>
  <c r="A5860" i="2" l="1"/>
  <c r="N5860" i="2"/>
  <c r="D5861" i="2" s="1"/>
  <c r="L9203" i="2"/>
  <c r="E9203" i="2"/>
  <c r="K9203" i="2"/>
  <c r="F9202" i="2"/>
  <c r="G9202" i="2"/>
  <c r="C9204" i="2"/>
  <c r="H5861" i="2" l="1"/>
  <c r="I5861" i="2" s="1"/>
  <c r="M5861" i="2" s="1"/>
  <c r="N5861" i="2"/>
  <c r="D5862" i="2" s="1"/>
  <c r="A5861" i="2"/>
  <c r="L9204" i="2"/>
  <c r="E9204" i="2"/>
  <c r="K9204" i="2"/>
  <c r="F9203" i="2"/>
  <c r="G9203" i="2"/>
  <c r="C9205" i="2"/>
  <c r="H5862" i="2" l="1"/>
  <c r="A5862" i="2" s="1"/>
  <c r="L9205" i="2"/>
  <c r="E9205" i="2"/>
  <c r="K9205" i="2"/>
  <c r="F9204" i="2"/>
  <c r="G9204" i="2"/>
  <c r="C9206" i="2"/>
  <c r="N5862" i="2" l="1"/>
  <c r="D5863" i="2" s="1"/>
  <c r="I5862" i="2"/>
  <c r="M5862" i="2" s="1"/>
  <c r="H5863" i="2" s="1"/>
  <c r="L9206" i="2"/>
  <c r="L6178" i="2"/>
  <c r="L6179" i="2"/>
  <c r="E9206" i="2"/>
  <c r="K9206" i="2"/>
  <c r="F9205" i="2"/>
  <c r="G9205" i="2"/>
  <c r="C9207" i="2"/>
  <c r="N5863" i="2" l="1"/>
  <c r="D5864" i="2" s="1"/>
  <c r="I5863" i="2"/>
  <c r="M5863" i="2" s="1"/>
  <c r="A5863" i="2"/>
  <c r="L9207" i="2"/>
  <c r="E9207" i="2"/>
  <c r="K9207" i="2"/>
  <c r="F9206" i="2"/>
  <c r="G9206" i="2"/>
  <c r="C9208" i="2"/>
  <c r="H5864" i="2" l="1"/>
  <c r="I5864" i="2" s="1"/>
  <c r="M5864" i="2" s="1"/>
  <c r="A5864" i="2"/>
  <c r="L9208" i="2"/>
  <c r="E9208" i="2"/>
  <c r="K9208" i="2"/>
  <c r="F9207" i="2"/>
  <c r="G9207" i="2"/>
  <c r="C9209" i="2"/>
  <c r="N5864" i="2" l="1"/>
  <c r="D5865" i="2" s="1"/>
  <c r="L9209" i="2"/>
  <c r="K9209" i="2"/>
  <c r="E9209" i="2"/>
  <c r="F9208" i="2"/>
  <c r="G9208" i="2"/>
  <c r="C9210" i="2"/>
  <c r="H5865" i="2" l="1"/>
  <c r="I5865" i="2" s="1"/>
  <c r="M5865" i="2" s="1"/>
  <c r="N5865" i="2"/>
  <c r="D5866" i="2" s="1"/>
  <c r="A5865" i="2"/>
  <c r="L9210" i="2"/>
  <c r="K9210" i="2"/>
  <c r="E9210" i="2"/>
  <c r="F9209" i="2"/>
  <c r="G9209" i="2"/>
  <c r="C9211" i="2"/>
  <c r="H5866" i="2" l="1"/>
  <c r="L9211" i="2"/>
  <c r="K9211" i="2"/>
  <c r="E9211" i="2"/>
  <c r="G9210" i="2"/>
  <c r="F9210" i="2"/>
  <c r="C9212" i="2"/>
  <c r="A5866" i="2" l="1"/>
  <c r="N5866" i="2"/>
  <c r="D5867" i="2" s="1"/>
  <c r="I5866" i="2"/>
  <c r="M5866" i="2" s="1"/>
  <c r="L9212" i="2"/>
  <c r="K9212" i="2"/>
  <c r="E9212" i="2"/>
  <c r="F9211" i="2"/>
  <c r="G9211" i="2"/>
  <c r="C9213" i="2"/>
  <c r="H5867" i="2" l="1"/>
  <c r="I5867" i="2" s="1"/>
  <c r="M5867" i="2" s="1"/>
  <c r="A5867" i="2"/>
  <c r="L9213" i="2"/>
  <c r="K9213" i="2"/>
  <c r="E9213" i="2"/>
  <c r="F9212" i="2"/>
  <c r="G9212" i="2"/>
  <c r="C9214" i="2"/>
  <c r="N5867" i="2" l="1"/>
  <c r="D5868" i="2" s="1"/>
  <c r="H5868" i="2"/>
  <c r="L9214" i="2"/>
  <c r="K9214" i="2"/>
  <c r="E9214" i="2"/>
  <c r="G9213" i="2"/>
  <c r="F9213" i="2"/>
  <c r="C9215" i="2"/>
  <c r="I5868" i="2" l="1"/>
  <c r="M5868" i="2" s="1"/>
  <c r="N5868" i="2"/>
  <c r="D5869" i="2" s="1"/>
  <c r="A5868" i="2"/>
  <c r="L9215" i="2"/>
  <c r="E9215" i="2"/>
  <c r="K9215" i="2"/>
  <c r="F9214" i="2"/>
  <c r="G9214" i="2"/>
  <c r="C9216" i="2"/>
  <c r="H5869" i="2" l="1"/>
  <c r="L9216" i="2"/>
  <c r="E9216" i="2"/>
  <c r="K9216" i="2"/>
  <c r="G9215" i="2"/>
  <c r="F9215" i="2"/>
  <c r="C9217" i="2"/>
  <c r="I5869" i="2" l="1"/>
  <c r="M5869" i="2" s="1"/>
  <c r="N5869" i="2"/>
  <c r="D5870" i="2" s="1"/>
  <c r="A5869" i="2"/>
  <c r="L9217" i="2"/>
  <c r="E9217" i="2"/>
  <c r="K9217" i="2"/>
  <c r="F9216" i="2"/>
  <c r="G9216" i="2"/>
  <c r="C9218" i="2"/>
  <c r="H5870" i="2" l="1"/>
  <c r="A5870" i="2" s="1"/>
  <c r="L9218" i="2"/>
  <c r="E9218" i="2"/>
  <c r="K9218" i="2"/>
  <c r="F9217" i="2"/>
  <c r="G9217" i="2"/>
  <c r="C9219" i="2"/>
  <c r="I5870" i="2" l="1"/>
  <c r="M5870" i="2" s="1"/>
  <c r="N5870" i="2"/>
  <c r="D5871" i="2" s="1"/>
  <c r="L9219" i="2"/>
  <c r="E9219" i="2"/>
  <c r="K9219" i="2"/>
  <c r="F9218" i="2"/>
  <c r="G9218" i="2"/>
  <c r="C9220" i="2"/>
  <c r="H5871" i="2" l="1"/>
  <c r="E9220" i="2"/>
  <c r="K9220" i="2"/>
  <c r="F9219" i="2"/>
  <c r="G9219" i="2"/>
  <c r="C9221" i="2"/>
  <c r="I5871" i="2" l="1"/>
  <c r="M5871" i="2" s="1"/>
  <c r="N5871" i="2"/>
  <c r="D5872" i="2" s="1"/>
  <c r="A5871" i="2"/>
  <c r="L5964" i="2"/>
  <c r="K9221" i="2"/>
  <c r="E9221" i="2"/>
  <c r="F9220" i="2"/>
  <c r="G9220" i="2"/>
  <c r="C9222" i="2"/>
  <c r="H5872" i="2" l="1"/>
  <c r="K9222" i="2"/>
  <c r="E9222" i="2"/>
  <c r="F9221" i="2"/>
  <c r="G9221" i="2"/>
  <c r="C9223" i="2"/>
  <c r="N5872" i="2" l="1"/>
  <c r="D5873" i="2" s="1"/>
  <c r="I5872" i="2"/>
  <c r="M5872" i="2" s="1"/>
  <c r="A5872" i="2"/>
  <c r="L9223" i="2"/>
  <c r="K9223" i="2"/>
  <c r="G9222" i="2"/>
  <c r="F9222" i="2"/>
  <c r="C9224" i="2"/>
  <c r="H5873" i="2" l="1"/>
  <c r="I5873" i="2" s="1"/>
  <c r="M5873" i="2" s="1"/>
  <c r="N5873" i="2"/>
  <c r="D5874" i="2" s="1"/>
  <c r="L5873" i="2"/>
  <c r="A5873" i="2"/>
  <c r="L9224" i="2"/>
  <c r="K9224" i="2"/>
  <c r="C9225" i="2"/>
  <c r="H5874" i="2" l="1"/>
  <c r="I5874" i="2" s="1"/>
  <c r="M5874" i="2" s="1"/>
  <c r="N5874" i="2"/>
  <c r="D5875" i="2" s="1"/>
  <c r="A5874" i="2"/>
  <c r="L9225" i="2"/>
  <c r="K9225" i="2"/>
  <c r="C9226" i="2"/>
  <c r="H5875" i="2" l="1"/>
  <c r="A5875" i="2" s="1"/>
  <c r="L9226" i="2"/>
  <c r="K9226" i="2"/>
  <c r="C9227" i="2"/>
  <c r="N5875" i="2" l="1"/>
  <c r="D5876" i="2" s="1"/>
  <c r="E5876" i="2" s="1"/>
  <c r="I5875" i="2"/>
  <c r="M5875" i="2" s="1"/>
  <c r="H5876" i="2" s="1"/>
  <c r="L9227" i="2"/>
  <c r="K9227" i="2"/>
  <c r="E9227" i="2"/>
  <c r="C9228" i="2"/>
  <c r="G5876" i="2" l="1"/>
  <c r="F5876" i="2"/>
  <c r="N5876" i="2"/>
  <c r="D5877" i="2" s="1"/>
  <c r="I5876" i="2"/>
  <c r="M5876" i="2" s="1"/>
  <c r="A5876" i="2"/>
  <c r="L9228" i="2"/>
  <c r="K9228" i="2"/>
  <c r="E9228" i="2"/>
  <c r="F9227" i="2"/>
  <c r="G9227" i="2"/>
  <c r="C9229" i="2"/>
  <c r="H5877" i="2" l="1"/>
  <c r="I5877" i="2" s="1"/>
  <c r="M5877" i="2" s="1"/>
  <c r="N5877" i="2"/>
  <c r="E5877" i="2"/>
  <c r="F5877" i="2" s="1"/>
  <c r="G5877" i="2" s="1"/>
  <c r="A5877" i="2"/>
  <c r="L9229" i="2"/>
  <c r="K9229" i="2"/>
  <c r="E9229" i="2"/>
  <c r="G9228" i="2"/>
  <c r="F9228" i="2"/>
  <c r="C9230" i="2"/>
  <c r="D5878" i="2" l="1"/>
  <c r="H5878" i="2"/>
  <c r="L9230" i="2"/>
  <c r="K9230" i="2"/>
  <c r="E9230" i="2"/>
  <c r="F9229" i="2"/>
  <c r="G9229" i="2"/>
  <c r="C9231" i="2"/>
  <c r="N5878" i="2" l="1"/>
  <c r="D5879" i="2" s="1"/>
  <c r="I5878" i="2"/>
  <c r="M5878" i="2" s="1"/>
  <c r="A5878" i="2"/>
  <c r="L9231" i="2"/>
  <c r="K9231" i="2"/>
  <c r="E9231" i="2"/>
  <c r="F9230" i="2"/>
  <c r="G9230" i="2"/>
  <c r="C9232" i="2"/>
  <c r="H5879" i="2" l="1"/>
  <c r="I5879" i="2" s="1"/>
  <c r="M5879" i="2" s="1"/>
  <c r="L9232" i="2"/>
  <c r="K9232" i="2"/>
  <c r="E9232" i="2"/>
  <c r="F9231" i="2"/>
  <c r="G9231" i="2"/>
  <c r="C9233" i="2"/>
  <c r="A5879" i="2" l="1"/>
  <c r="N5879" i="2"/>
  <c r="D5880" i="2" s="1"/>
  <c r="L9233" i="2"/>
  <c r="E9233" i="2"/>
  <c r="K9233" i="2"/>
  <c r="F9232" i="2"/>
  <c r="G9232" i="2"/>
  <c r="C9234" i="2"/>
  <c r="H5880" i="2" l="1"/>
  <c r="I5880" i="2" s="1"/>
  <c r="M5880" i="2" s="1"/>
  <c r="L9234" i="2"/>
  <c r="E9234" i="2"/>
  <c r="K9234" i="2"/>
  <c r="F9233" i="2"/>
  <c r="G9233" i="2"/>
  <c r="C9235" i="2"/>
  <c r="A5880" i="2" l="1"/>
  <c r="N5880" i="2"/>
  <c r="D5881" i="2" s="1"/>
  <c r="L9235" i="2"/>
  <c r="E9235" i="2"/>
  <c r="K9235" i="2"/>
  <c r="F9234" i="2"/>
  <c r="G9234" i="2"/>
  <c r="C9236" i="2"/>
  <c r="H5881" i="2" l="1"/>
  <c r="I5881" i="2"/>
  <c r="M5881" i="2" s="1"/>
  <c r="N5881" i="2"/>
  <c r="D5882" i="2" s="1"/>
  <c r="A5881" i="2"/>
  <c r="L9236" i="2"/>
  <c r="E9236" i="2"/>
  <c r="K9236" i="2"/>
  <c r="F9235" i="2"/>
  <c r="G9235" i="2"/>
  <c r="C9237" i="2"/>
  <c r="H5882" i="2" l="1"/>
  <c r="L9237" i="2"/>
  <c r="E9237" i="2"/>
  <c r="K9237" i="2"/>
  <c r="F9236" i="2"/>
  <c r="G9236" i="2"/>
  <c r="C9238" i="2"/>
  <c r="N5882" i="2" l="1"/>
  <c r="D5883" i="2" s="1"/>
  <c r="I5882" i="2"/>
  <c r="M5882" i="2" s="1"/>
  <c r="A5882" i="2"/>
  <c r="L9238" i="2"/>
  <c r="E9238" i="2"/>
  <c r="K9238" i="2"/>
  <c r="F9237" i="2"/>
  <c r="G9237" i="2"/>
  <c r="C9239" i="2"/>
  <c r="H5883" i="2" l="1"/>
  <c r="I5883" i="2" s="1"/>
  <c r="M5883" i="2" s="1"/>
  <c r="L9239" i="2"/>
  <c r="K9239" i="2"/>
  <c r="E9239" i="2"/>
  <c r="F9238" i="2"/>
  <c r="G9238" i="2"/>
  <c r="C9240" i="2"/>
  <c r="A5883" i="2" l="1"/>
  <c r="N5883" i="2"/>
  <c r="D5884" i="2" s="1"/>
  <c r="L9240" i="2"/>
  <c r="K9240" i="2"/>
  <c r="E9240" i="2"/>
  <c r="F9239" i="2"/>
  <c r="G9239" i="2"/>
  <c r="C9241" i="2"/>
  <c r="H5884" i="2" l="1"/>
  <c r="I5884" i="2" s="1"/>
  <c r="M5884" i="2" s="1"/>
  <c r="L9241" i="2"/>
  <c r="K9241" i="2"/>
  <c r="E9241" i="2"/>
  <c r="G9240" i="2"/>
  <c r="F9240" i="2"/>
  <c r="C9242" i="2"/>
  <c r="A5884" i="2" l="1"/>
  <c r="N5884" i="2"/>
  <c r="D5885" i="2" s="1"/>
  <c r="L9242" i="2"/>
  <c r="K9242" i="2"/>
  <c r="E9242" i="2"/>
  <c r="F9241" i="2"/>
  <c r="G9241" i="2"/>
  <c r="C9243" i="2"/>
  <c r="H5885" i="2" l="1"/>
  <c r="N5885" i="2" s="1"/>
  <c r="D5886" i="2" s="1"/>
  <c r="A5885" i="2"/>
  <c r="L9243" i="2"/>
  <c r="K9243" i="2"/>
  <c r="E9243" i="2"/>
  <c r="F9242" i="2"/>
  <c r="G9242" i="2"/>
  <c r="C9244" i="2"/>
  <c r="I5885" i="2" l="1"/>
  <c r="M5885" i="2" s="1"/>
  <c r="H5886" i="2" s="1"/>
  <c r="N5886" i="2" s="1"/>
  <c r="D5887" i="2" s="1"/>
  <c r="L9244" i="2"/>
  <c r="K9244" i="2"/>
  <c r="E9244" i="2"/>
  <c r="F9243" i="2"/>
  <c r="G9243" i="2"/>
  <c r="C9245" i="2"/>
  <c r="A5886" i="2" l="1"/>
  <c r="I5886" i="2"/>
  <c r="M5886" i="2" s="1"/>
  <c r="H5887" i="2" s="1"/>
  <c r="L9245" i="2"/>
  <c r="E9245" i="2"/>
  <c r="K9245" i="2"/>
  <c r="F9244" i="2"/>
  <c r="G9244" i="2"/>
  <c r="C9246" i="2"/>
  <c r="N5887" i="2" l="1"/>
  <c r="D5888" i="2" s="1"/>
  <c r="I5887" i="2"/>
  <c r="M5887" i="2" s="1"/>
  <c r="A5887" i="2"/>
  <c r="L9246" i="2"/>
  <c r="L6210" i="2"/>
  <c r="E9246" i="2"/>
  <c r="K9246" i="2"/>
  <c r="G9245" i="2"/>
  <c r="F9245" i="2"/>
  <c r="C9247" i="2"/>
  <c r="H5888" i="2" l="1"/>
  <c r="I5888" i="2" s="1"/>
  <c r="M5888" i="2" s="1"/>
  <c r="L9247" i="2"/>
  <c r="K9247" i="2"/>
  <c r="E9247" i="2"/>
  <c r="F9246" i="2"/>
  <c r="G9246" i="2"/>
  <c r="C9248" i="2"/>
  <c r="A5888" i="2" l="1"/>
  <c r="N5888" i="2"/>
  <c r="D5889" i="2" s="1"/>
  <c r="H5889" i="2"/>
  <c r="L9248" i="2"/>
  <c r="K9248" i="2"/>
  <c r="E9248" i="2"/>
  <c r="F9247" i="2"/>
  <c r="G9247" i="2"/>
  <c r="C9249" i="2"/>
  <c r="N5889" i="2" l="1"/>
  <c r="D5890" i="2" s="1"/>
  <c r="I5889" i="2"/>
  <c r="M5889" i="2" s="1"/>
  <c r="A5889" i="2"/>
  <c r="L9249" i="2"/>
  <c r="E9249" i="2"/>
  <c r="K9249" i="2"/>
  <c r="F9248" i="2"/>
  <c r="G9248" i="2"/>
  <c r="C9250" i="2"/>
  <c r="H5890" i="2" l="1"/>
  <c r="I5890" i="2" s="1"/>
  <c r="M5890" i="2" s="1"/>
  <c r="E9250" i="2"/>
  <c r="K9250" i="2"/>
  <c r="F9249" i="2"/>
  <c r="G9249" i="2"/>
  <c r="C9251" i="2"/>
  <c r="A5890" i="2" l="1"/>
  <c r="N5890" i="2"/>
  <c r="D5891" i="2" s="1"/>
  <c r="K9251" i="2"/>
  <c r="E9251" i="2"/>
  <c r="F9250" i="2"/>
  <c r="G9250" i="2"/>
  <c r="C9252" i="2"/>
  <c r="H5891" i="2" l="1"/>
  <c r="N5891" i="2" s="1"/>
  <c r="D5892" i="2" s="1"/>
  <c r="A5891" i="2"/>
  <c r="L6209" i="2"/>
  <c r="K9252" i="2"/>
  <c r="E9252" i="2"/>
  <c r="F9251" i="2"/>
  <c r="G9251" i="2"/>
  <c r="C9253" i="2"/>
  <c r="I5891" i="2" l="1"/>
  <c r="M5891" i="2" s="1"/>
  <c r="H5892" i="2"/>
  <c r="I5892" i="2" s="1"/>
  <c r="M5892" i="2" s="1"/>
  <c r="K9253" i="2"/>
  <c r="G9252" i="2"/>
  <c r="F9252" i="2"/>
  <c r="C9254" i="2"/>
  <c r="A5892" i="2" l="1"/>
  <c r="N5892" i="2"/>
  <c r="D5893" i="2" s="1"/>
  <c r="L9254" i="2"/>
  <c r="K9254" i="2"/>
  <c r="C9255" i="2"/>
  <c r="H5893" i="2" l="1"/>
  <c r="N5893" i="2"/>
  <c r="D5894" i="2" s="1"/>
  <c r="I5893" i="2"/>
  <c r="M5893" i="2" s="1"/>
  <c r="A5893" i="2"/>
  <c r="L9255" i="2"/>
  <c r="K9255" i="2"/>
  <c r="C9256" i="2"/>
  <c r="H5894" i="2" l="1"/>
  <c r="N5894" i="2" s="1"/>
  <c r="D5895" i="2" s="1"/>
  <c r="L9256" i="2"/>
  <c r="K9256" i="2"/>
  <c r="C9257" i="2"/>
  <c r="A5894" i="2" l="1"/>
  <c r="I5894" i="2"/>
  <c r="M5894" i="2" s="1"/>
  <c r="H5895" i="2" s="1"/>
  <c r="I5895" i="2" s="1"/>
  <c r="M5895" i="2" s="1"/>
  <c r="L9257" i="2"/>
  <c r="K9257" i="2"/>
  <c r="C9258" i="2"/>
  <c r="A5895" i="2" l="1"/>
  <c r="N5895" i="2"/>
  <c r="D5896" i="2" s="1"/>
  <c r="L9258" i="2"/>
  <c r="K9258" i="2"/>
  <c r="E9258" i="2"/>
  <c r="C9259" i="2"/>
  <c r="H5896" i="2" l="1"/>
  <c r="N5896" i="2" s="1"/>
  <c r="D5897" i="2" s="1"/>
  <c r="A5896" i="2"/>
  <c r="L9259" i="2"/>
  <c r="K9259" i="2"/>
  <c r="E9259" i="2"/>
  <c r="F9258" i="2"/>
  <c r="G9258" i="2"/>
  <c r="C9260" i="2"/>
  <c r="I5896" i="2" l="1"/>
  <c r="M5896" i="2" s="1"/>
  <c r="H5897" i="2" s="1"/>
  <c r="L9260" i="2"/>
  <c r="K9260" i="2"/>
  <c r="E9260" i="2"/>
  <c r="G9259" i="2"/>
  <c r="F9259" i="2"/>
  <c r="C9261" i="2"/>
  <c r="I5897" i="2" l="1"/>
  <c r="M5897" i="2" s="1"/>
  <c r="A5897" i="2"/>
  <c r="N5897" i="2"/>
  <c r="D5898" i="2" s="1"/>
  <c r="L9261" i="2"/>
  <c r="K9261" i="2"/>
  <c r="E9261" i="2"/>
  <c r="F9260" i="2"/>
  <c r="G9260" i="2"/>
  <c r="C9262" i="2"/>
  <c r="H5898" i="2" l="1"/>
  <c r="I5898" i="2" s="1"/>
  <c r="M5898" i="2" s="1"/>
  <c r="A5898" i="2"/>
  <c r="L9262" i="2"/>
  <c r="K9262" i="2"/>
  <c r="E9262" i="2"/>
  <c r="F9261" i="2"/>
  <c r="G9261" i="2"/>
  <c r="C9263" i="2"/>
  <c r="N5898" i="2" l="1"/>
  <c r="D5899" i="2" s="1"/>
  <c r="H5899" i="2"/>
  <c r="L9263" i="2"/>
  <c r="K9263" i="2"/>
  <c r="E9263" i="2"/>
  <c r="F9262" i="2"/>
  <c r="G9262" i="2"/>
  <c r="C9264" i="2"/>
  <c r="N5899" i="2" l="1"/>
  <c r="D5900" i="2" s="1"/>
  <c r="I5899" i="2"/>
  <c r="M5899" i="2" s="1"/>
  <c r="A5899" i="2"/>
  <c r="L9264" i="2"/>
  <c r="E9264" i="2"/>
  <c r="K9264" i="2"/>
  <c r="F9263" i="2"/>
  <c r="G9263" i="2"/>
  <c r="C9265" i="2"/>
  <c r="H5900" i="2" l="1"/>
  <c r="N5900" i="2" s="1"/>
  <c r="D5901" i="2" s="1"/>
  <c r="L9265" i="2"/>
  <c r="E9265" i="2"/>
  <c r="K9265" i="2"/>
  <c r="F9264" i="2"/>
  <c r="G9264" i="2"/>
  <c r="C9266" i="2"/>
  <c r="A5900" i="2" l="1"/>
  <c r="I5900" i="2"/>
  <c r="M5900" i="2" s="1"/>
  <c r="H5901" i="2" s="1"/>
  <c r="N5901" i="2" s="1"/>
  <c r="D5902" i="2" s="1"/>
  <c r="L9266" i="2"/>
  <c r="E9266" i="2"/>
  <c r="K9266" i="2"/>
  <c r="F9265" i="2"/>
  <c r="G9265" i="2"/>
  <c r="C9267" i="2"/>
  <c r="A5901" i="2" l="1"/>
  <c r="I5901" i="2"/>
  <c r="M5901" i="2" s="1"/>
  <c r="H5902" i="2" s="1"/>
  <c r="L9267" i="2"/>
  <c r="E9267" i="2"/>
  <c r="K9267" i="2"/>
  <c r="F9266" i="2"/>
  <c r="G9266" i="2"/>
  <c r="C9268" i="2"/>
  <c r="N5902" i="2" l="1"/>
  <c r="D5903" i="2" s="1"/>
  <c r="A5902" i="2"/>
  <c r="I5902" i="2"/>
  <c r="M5902" i="2" s="1"/>
  <c r="H5903" i="2" s="1"/>
  <c r="N5903" i="2" s="1"/>
  <c r="D5904" i="2" s="1"/>
  <c r="L9268" i="2"/>
  <c r="E9268" i="2"/>
  <c r="K9268" i="2"/>
  <c r="F9267" i="2"/>
  <c r="G9267" i="2"/>
  <c r="C9269" i="2"/>
  <c r="A5903" i="2" l="1"/>
  <c r="I5903" i="2"/>
  <c r="M5903" i="2" s="1"/>
  <c r="L5903" i="2"/>
  <c r="H5904" i="2" s="1"/>
  <c r="L9269" i="2"/>
  <c r="E9269" i="2"/>
  <c r="K9269" i="2"/>
  <c r="F9268" i="2"/>
  <c r="G9268" i="2"/>
  <c r="C9270" i="2"/>
  <c r="I5904" i="2" l="1"/>
  <c r="M5904" i="2" s="1"/>
  <c r="N5904" i="2"/>
  <c r="D5905" i="2" s="1"/>
  <c r="L5904" i="2"/>
  <c r="A5904" i="2"/>
  <c r="L9270" i="2"/>
  <c r="K9270" i="2"/>
  <c r="E9270" i="2"/>
  <c r="F9269" i="2"/>
  <c r="G9269" i="2"/>
  <c r="C9271" i="2"/>
  <c r="H5905" i="2" l="1"/>
  <c r="I5905" i="2" s="1"/>
  <c r="M5905" i="2" s="1"/>
  <c r="L9271" i="2"/>
  <c r="K9271" i="2"/>
  <c r="E9271" i="2"/>
  <c r="F9270" i="2"/>
  <c r="G9270" i="2"/>
  <c r="C9272" i="2"/>
  <c r="A5905" i="2" l="1"/>
  <c r="N5905" i="2"/>
  <c r="D5906" i="2" s="1"/>
  <c r="L9272" i="2"/>
  <c r="K9272" i="2"/>
  <c r="E9272" i="2"/>
  <c r="G9271" i="2"/>
  <c r="F9271" i="2"/>
  <c r="C9273" i="2"/>
  <c r="H5906" i="2" l="1"/>
  <c r="N5906" i="2"/>
  <c r="D5907" i="2" s="1"/>
  <c r="E5907" i="2" s="1"/>
  <c r="I5906" i="2"/>
  <c r="M5906" i="2" s="1"/>
  <c r="A5906" i="2"/>
  <c r="L9273" i="2"/>
  <c r="K9273" i="2"/>
  <c r="E9273" i="2"/>
  <c r="F9272" i="2"/>
  <c r="G9272" i="2"/>
  <c r="C9274" i="2"/>
  <c r="F5907" i="2" l="1"/>
  <c r="G5907" i="2"/>
  <c r="H5907" i="2"/>
  <c r="N5907" i="2" s="1"/>
  <c r="D5908" i="2" s="1"/>
  <c r="L9274" i="2"/>
  <c r="K9274" i="2"/>
  <c r="E9274" i="2"/>
  <c r="F9273" i="2"/>
  <c r="G9273" i="2"/>
  <c r="C9275" i="2"/>
  <c r="I5907" i="2" l="1"/>
  <c r="M5907" i="2" s="1"/>
  <c r="H5908" i="2" s="1"/>
  <c r="I5908" i="2" s="1"/>
  <c r="M5908" i="2" s="1"/>
  <c r="A5907" i="2"/>
  <c r="E5908" i="2"/>
  <c r="L9275" i="2"/>
  <c r="K9275" i="2"/>
  <c r="E9275" i="2"/>
  <c r="F9274" i="2"/>
  <c r="G9274" i="2"/>
  <c r="C9276" i="2"/>
  <c r="A5908" i="2" l="1"/>
  <c r="N5908" i="2"/>
  <c r="H5909" i="2" s="1"/>
  <c r="I5909" i="2" s="1"/>
  <c r="M5909" i="2" s="1"/>
  <c r="G5908" i="2"/>
  <c r="F5908" i="2"/>
  <c r="L9276" i="2"/>
  <c r="E9276" i="2"/>
  <c r="K9276" i="2"/>
  <c r="F9275" i="2"/>
  <c r="G9275" i="2"/>
  <c r="C9277" i="2"/>
  <c r="D5909" i="2" l="1"/>
  <c r="N5909" i="2"/>
  <c r="H5910" i="2" s="1"/>
  <c r="A5909" i="2"/>
  <c r="L9277" i="2"/>
  <c r="K9277" i="2"/>
  <c r="E9277" i="2"/>
  <c r="F9276" i="2"/>
  <c r="G9276" i="2"/>
  <c r="C9278" i="2"/>
  <c r="D5910" i="2" l="1"/>
  <c r="A5910" i="2" s="1"/>
  <c r="I5910" i="2"/>
  <c r="M5910" i="2" s="1"/>
  <c r="L9278" i="2"/>
  <c r="K9278" i="2"/>
  <c r="E9278" i="2"/>
  <c r="F9277" i="2"/>
  <c r="G9277" i="2"/>
  <c r="C9279" i="2"/>
  <c r="N5910" i="2" l="1"/>
  <c r="D5911" i="2" s="1"/>
  <c r="L9279" i="2"/>
  <c r="E9279" i="2"/>
  <c r="K9279" i="2"/>
  <c r="F9278" i="2"/>
  <c r="G9278" i="2"/>
  <c r="C9280" i="2"/>
  <c r="H5911" i="2" l="1"/>
  <c r="N5911" i="2" s="1"/>
  <c r="D5912" i="2" s="1"/>
  <c r="E9280" i="2"/>
  <c r="K9280" i="2"/>
  <c r="F9279" i="2"/>
  <c r="G9279" i="2"/>
  <c r="C9281" i="2"/>
  <c r="I5911" i="2" l="1"/>
  <c r="M5911" i="2" s="1"/>
  <c r="H5912" i="2" s="1"/>
  <c r="A5912" i="2" s="1"/>
  <c r="A5911" i="2"/>
  <c r="E9281" i="2"/>
  <c r="K9281" i="2"/>
  <c r="G9280" i="2"/>
  <c r="F9280" i="2"/>
  <c r="C9282" i="2"/>
  <c r="N5912" i="2" l="1"/>
  <c r="D5913" i="2" s="1"/>
  <c r="I5912" i="2"/>
  <c r="M5912" i="2" s="1"/>
  <c r="K9282" i="2"/>
  <c r="E9282" i="2"/>
  <c r="F9281" i="2"/>
  <c r="G9281" i="2"/>
  <c r="C9283" i="2"/>
  <c r="H5913" i="2" l="1"/>
  <c r="I5913" i="2" s="1"/>
  <c r="M5913" i="2" s="1"/>
  <c r="N5913" i="2"/>
  <c r="D5914" i="2" s="1"/>
  <c r="A5913" i="2"/>
  <c r="K9283" i="2"/>
  <c r="E9283" i="2"/>
  <c r="F9282" i="2"/>
  <c r="G9282" i="2"/>
  <c r="C9284" i="2"/>
  <c r="H5914" i="2" l="1"/>
  <c r="K9284" i="2"/>
  <c r="G9283" i="2"/>
  <c r="F9283" i="2"/>
  <c r="C9285" i="2"/>
  <c r="I5914" i="2" l="1"/>
  <c r="M5914" i="2" s="1"/>
  <c r="N5914" i="2"/>
  <c r="D5915" i="2" s="1"/>
  <c r="A5914" i="2"/>
  <c r="L9285" i="2"/>
  <c r="E9285" i="2"/>
  <c r="K9285" i="2"/>
  <c r="C9286" i="2"/>
  <c r="H5915" i="2" l="1"/>
  <c r="L9286" i="2"/>
  <c r="K9286" i="2"/>
  <c r="F9285" i="2"/>
  <c r="G9285" i="2"/>
  <c r="C9287" i="2"/>
  <c r="I5915" i="2" l="1"/>
  <c r="M5915" i="2" s="1"/>
  <c r="N5915" i="2"/>
  <c r="D5916" i="2" s="1"/>
  <c r="A5915" i="2"/>
  <c r="L9287" i="2"/>
  <c r="K9287" i="2"/>
  <c r="C9288" i="2"/>
  <c r="H5916" i="2" l="1"/>
  <c r="L9288" i="2"/>
  <c r="K9288" i="2"/>
  <c r="E9288" i="2"/>
  <c r="C9289" i="2"/>
  <c r="N5916" i="2" l="1"/>
  <c r="D5917" i="2" s="1"/>
  <c r="I5916" i="2"/>
  <c r="M5916" i="2" s="1"/>
  <c r="A5916" i="2"/>
  <c r="L9289" i="2"/>
  <c r="K9289" i="2"/>
  <c r="E9289" i="2"/>
  <c r="F9288" i="2"/>
  <c r="G9288" i="2"/>
  <c r="C9290" i="2"/>
  <c r="H5917" i="2" l="1"/>
  <c r="I5917" i="2"/>
  <c r="M5917" i="2" s="1"/>
  <c r="N5917" i="2"/>
  <c r="D5918" i="2" s="1"/>
  <c r="A5917" i="2"/>
  <c r="L9290" i="2"/>
  <c r="K9290" i="2"/>
  <c r="E9290" i="2"/>
  <c r="G9289" i="2"/>
  <c r="F9289" i="2"/>
  <c r="C9291" i="2"/>
  <c r="H5918" i="2" l="1"/>
  <c r="L9291" i="2"/>
  <c r="K9291" i="2"/>
  <c r="E9291" i="2"/>
  <c r="F9290" i="2"/>
  <c r="G9290" i="2"/>
  <c r="C9292" i="2"/>
  <c r="I5918" i="2" l="1"/>
  <c r="M5918" i="2" s="1"/>
  <c r="N5918" i="2"/>
  <c r="D5919" i="2" s="1"/>
  <c r="A5918" i="2"/>
  <c r="L9292" i="2"/>
  <c r="K9292" i="2"/>
  <c r="E9292" i="2"/>
  <c r="F9291" i="2"/>
  <c r="G9291" i="2"/>
  <c r="C9293" i="2"/>
  <c r="H5919" i="2" l="1"/>
  <c r="E6059" i="2"/>
  <c r="F6059" i="2" s="1"/>
  <c r="L9293" i="2"/>
  <c r="E6243" i="2"/>
  <c r="K9293" i="2"/>
  <c r="E9293" i="2"/>
  <c r="F9292" i="2"/>
  <c r="G9292" i="2"/>
  <c r="C9294" i="2"/>
  <c r="I5919" i="2" l="1"/>
  <c r="M5919" i="2" s="1"/>
  <c r="N5919" i="2"/>
  <c r="D5920" i="2" s="1"/>
  <c r="A5919" i="2"/>
  <c r="G6059" i="2"/>
  <c r="L9294" i="2"/>
  <c r="F6243" i="2"/>
  <c r="G6243" i="2" s="1"/>
  <c r="E9294" i="2"/>
  <c r="K9294" i="2"/>
  <c r="F9293" i="2"/>
  <c r="G9293" i="2"/>
  <c r="C9295" i="2"/>
  <c r="H5920" i="2" l="1"/>
  <c r="L9295" i="2"/>
  <c r="E9295" i="2"/>
  <c r="K9295" i="2"/>
  <c r="F9294" i="2"/>
  <c r="G9294" i="2"/>
  <c r="C9296" i="2"/>
  <c r="I5920" i="2" l="1"/>
  <c r="M5920" i="2" s="1"/>
  <c r="N5920" i="2"/>
  <c r="D5921" i="2" s="1"/>
  <c r="A5920" i="2"/>
  <c r="L9296" i="2"/>
  <c r="E9296" i="2"/>
  <c r="K9296" i="2"/>
  <c r="F9295" i="2"/>
  <c r="G9295" i="2"/>
  <c r="C9297" i="2"/>
  <c r="H5921" i="2" l="1"/>
  <c r="A5921" i="2" s="1"/>
  <c r="L9297" i="2"/>
  <c r="E9297" i="2"/>
  <c r="K9297" i="2"/>
  <c r="F9296" i="2"/>
  <c r="G9296" i="2"/>
  <c r="C9298" i="2"/>
  <c r="N5921" i="2" l="1"/>
  <c r="D5922" i="2" s="1"/>
  <c r="I5921" i="2"/>
  <c r="M5921" i="2" s="1"/>
  <c r="L9298" i="2"/>
  <c r="E9298" i="2"/>
  <c r="K9298" i="2"/>
  <c r="F9297" i="2"/>
  <c r="G9297" i="2"/>
  <c r="C9299" i="2"/>
  <c r="H5922" i="2" l="1"/>
  <c r="I5922" i="2" s="1"/>
  <c r="M5922" i="2" s="1"/>
  <c r="L9299" i="2"/>
  <c r="E9299" i="2"/>
  <c r="K9299" i="2"/>
  <c r="F9298" i="2"/>
  <c r="G9298" i="2"/>
  <c r="C9300" i="2"/>
  <c r="A5922" i="2" l="1"/>
  <c r="N5922" i="2"/>
  <c r="D5923" i="2" s="1"/>
  <c r="L9300" i="2"/>
  <c r="K9300" i="2"/>
  <c r="E9300" i="2"/>
  <c r="F9299" i="2"/>
  <c r="G9299" i="2"/>
  <c r="C9301" i="2"/>
  <c r="H5923" i="2" l="1"/>
  <c r="N5923" i="2" s="1"/>
  <c r="D5924" i="2" s="1"/>
  <c r="L9301" i="2"/>
  <c r="K9301" i="2"/>
  <c r="E9301" i="2"/>
  <c r="F9300" i="2"/>
  <c r="G9300" i="2"/>
  <c r="C9302" i="2"/>
  <c r="I5923" i="2" l="1"/>
  <c r="M5923" i="2" s="1"/>
  <c r="H5924" i="2"/>
  <c r="I5924" i="2" s="1"/>
  <c r="M5924" i="2" s="1"/>
  <c r="A5923" i="2"/>
  <c r="N5924" i="2"/>
  <c r="D5925" i="2" s="1"/>
  <c r="L9302" i="2"/>
  <c r="K9302" i="2"/>
  <c r="E9302" i="2"/>
  <c r="G9301" i="2"/>
  <c r="F9301" i="2"/>
  <c r="C9303" i="2"/>
  <c r="A5924" i="2" l="1"/>
  <c r="H5925" i="2"/>
  <c r="L9303" i="2"/>
  <c r="K9303" i="2"/>
  <c r="E9303" i="2"/>
  <c r="F9302" i="2"/>
  <c r="G9302" i="2"/>
  <c r="C9304" i="2"/>
  <c r="I5925" i="2" l="1"/>
  <c r="M5925" i="2" s="1"/>
  <c r="A5925" i="2"/>
  <c r="N5925" i="2"/>
  <c r="D5926" i="2" s="1"/>
  <c r="L9304" i="2"/>
  <c r="K9304" i="2"/>
  <c r="E9304" i="2"/>
  <c r="F9303" i="2"/>
  <c r="G9303" i="2"/>
  <c r="C9305" i="2"/>
  <c r="H5926" i="2" l="1"/>
  <c r="L9305" i="2"/>
  <c r="K9305" i="2"/>
  <c r="E9305" i="2"/>
  <c r="F9304" i="2"/>
  <c r="G9304" i="2"/>
  <c r="C9306" i="2"/>
  <c r="N5926" i="2" l="1"/>
  <c r="D5927" i="2" s="1"/>
  <c r="I5926" i="2"/>
  <c r="M5926" i="2" s="1"/>
  <c r="A5926" i="2"/>
  <c r="L9306" i="2"/>
  <c r="E9306" i="2"/>
  <c r="K9306" i="2"/>
  <c r="F9305" i="2"/>
  <c r="G9305" i="2"/>
  <c r="C9307" i="2"/>
  <c r="H5927" i="2" l="1"/>
  <c r="I5927" i="2" s="1"/>
  <c r="M5927" i="2" s="1"/>
  <c r="A5927" i="2"/>
  <c r="L9307" i="2"/>
  <c r="E9307" i="2"/>
  <c r="K9307" i="2"/>
  <c r="F9306" i="2"/>
  <c r="G9306" i="2"/>
  <c r="C9308" i="2"/>
  <c r="N5927" i="2" l="1"/>
  <c r="D5928" i="2" s="1"/>
  <c r="L9308" i="2"/>
  <c r="E9308" i="2"/>
  <c r="K9308" i="2"/>
  <c r="F9307" i="2"/>
  <c r="G9307" i="2"/>
  <c r="C9309" i="2"/>
  <c r="H5928" i="2" l="1"/>
  <c r="A5928" i="2" s="1"/>
  <c r="L9309" i="2"/>
  <c r="E9309" i="2"/>
  <c r="K9309" i="2"/>
  <c r="F9308" i="2"/>
  <c r="G9308" i="2"/>
  <c r="C9310" i="2"/>
  <c r="I5928" i="2" l="1"/>
  <c r="M5928" i="2" s="1"/>
  <c r="N5928" i="2"/>
  <c r="D5929" i="2" s="1"/>
  <c r="A5929" i="2" s="1"/>
  <c r="H5929" i="2"/>
  <c r="I5929" i="2" s="1"/>
  <c r="M5929" i="2" s="1"/>
  <c r="L9310" i="2"/>
  <c r="E9310" i="2"/>
  <c r="K9310" i="2"/>
  <c r="F9309" i="2"/>
  <c r="G9309" i="2"/>
  <c r="C9311" i="2"/>
  <c r="N5929" i="2" l="1"/>
  <c r="D5930" i="2" s="1"/>
  <c r="H5930" i="2"/>
  <c r="E9311" i="2"/>
  <c r="K9311" i="2"/>
  <c r="G9310" i="2"/>
  <c r="F9310" i="2"/>
  <c r="C9312" i="2"/>
  <c r="N5930" i="2" l="1"/>
  <c r="D5931" i="2" s="1"/>
  <c r="I5930" i="2"/>
  <c r="M5930" i="2" s="1"/>
  <c r="A5930" i="2"/>
  <c r="L9312" i="2"/>
  <c r="K9312" i="2"/>
  <c r="E9312" i="2"/>
  <c r="F9311" i="2"/>
  <c r="G9311" i="2"/>
  <c r="C9313" i="2"/>
  <c r="H5931" i="2" l="1"/>
  <c r="A5931" i="2" s="1"/>
  <c r="K9313" i="2"/>
  <c r="E9313" i="2"/>
  <c r="F9312" i="2"/>
  <c r="G9312" i="2"/>
  <c r="C9314" i="2"/>
  <c r="I5931" i="2" l="1"/>
  <c r="M5931" i="2" s="1"/>
  <c r="N5931" i="2"/>
  <c r="D5932" i="2" s="1"/>
  <c r="K9314" i="2"/>
  <c r="G9313" i="2"/>
  <c r="F9313" i="2"/>
  <c r="C9315" i="2"/>
  <c r="H5932" i="2" l="1"/>
  <c r="L9315" i="2"/>
  <c r="K9315" i="2"/>
  <c r="C9316" i="2"/>
  <c r="I5932" i="2" l="1"/>
  <c r="M5932" i="2" s="1"/>
  <c r="A5932" i="2"/>
  <c r="N5932" i="2"/>
  <c r="D5933" i="2" s="1"/>
  <c r="L9316" i="2"/>
  <c r="K9316" i="2"/>
  <c r="C9317" i="2"/>
  <c r="H5933" i="2" l="1"/>
  <c r="A5933" i="2" s="1"/>
  <c r="L9317" i="2"/>
  <c r="K9317" i="2"/>
  <c r="C9318" i="2"/>
  <c r="N5933" i="2" l="1"/>
  <c r="D5934" i="2" s="1"/>
  <c r="I5933" i="2"/>
  <c r="M5933" i="2" s="1"/>
  <c r="H5934" i="2"/>
  <c r="L9318" i="2"/>
  <c r="K9318" i="2"/>
  <c r="C9319" i="2"/>
  <c r="L5934" i="2" l="1"/>
  <c r="A5934" i="2"/>
  <c r="I5934" i="2"/>
  <c r="M5934" i="2" s="1"/>
  <c r="N5934" i="2"/>
  <c r="D5935" i="2" s="1"/>
  <c r="L5935" i="2"/>
  <c r="L9319" i="2"/>
  <c r="K9319" i="2"/>
  <c r="E9319" i="2"/>
  <c r="C9320" i="2"/>
  <c r="H5935" i="2" l="1"/>
  <c r="A5935" i="2" s="1"/>
  <c r="N5935" i="2"/>
  <c r="D5936" i="2" s="1"/>
  <c r="L9320" i="2"/>
  <c r="K9320" i="2"/>
  <c r="E9320" i="2"/>
  <c r="F9319" i="2"/>
  <c r="G9319" i="2"/>
  <c r="C9321" i="2"/>
  <c r="I5935" i="2" l="1"/>
  <c r="M5935" i="2" s="1"/>
  <c r="H5936" i="2"/>
  <c r="L9321" i="2"/>
  <c r="K9321" i="2"/>
  <c r="E9321" i="2"/>
  <c r="G9320" i="2"/>
  <c r="F9320" i="2"/>
  <c r="C9322" i="2"/>
  <c r="A5936" i="2" l="1"/>
  <c r="N5936" i="2"/>
  <c r="D5937" i="2" s="1"/>
  <c r="I5936" i="2"/>
  <c r="M5936" i="2" s="1"/>
  <c r="L9322" i="2"/>
  <c r="K9322" i="2"/>
  <c r="E9322" i="2"/>
  <c r="F9321" i="2"/>
  <c r="G9321" i="2"/>
  <c r="C9323" i="2"/>
  <c r="H5937" i="2" l="1"/>
  <c r="A5937" i="2" s="1"/>
  <c r="N5937" i="2"/>
  <c r="D5938" i="2" s="1"/>
  <c r="E5938" i="2" s="1"/>
  <c r="G5938" i="2" s="1"/>
  <c r="L9323" i="2"/>
  <c r="K9323" i="2"/>
  <c r="E9323" i="2"/>
  <c r="F9322" i="2"/>
  <c r="G9322" i="2"/>
  <c r="C9324" i="2"/>
  <c r="I5937" i="2" l="1"/>
  <c r="M5937" i="2" s="1"/>
  <c r="H5938" i="2" s="1"/>
  <c r="F5938" i="2"/>
  <c r="L9324" i="2"/>
  <c r="K9324" i="2"/>
  <c r="E9324" i="2"/>
  <c r="F9323" i="2"/>
  <c r="G9323" i="2"/>
  <c r="C9325" i="2"/>
  <c r="N5938" i="2" l="1"/>
  <c r="D5939" i="2" s="1"/>
  <c r="I5938" i="2"/>
  <c r="M5938" i="2" s="1"/>
  <c r="A5938" i="2"/>
  <c r="L9325" i="2"/>
  <c r="E9325" i="2"/>
  <c r="K9325" i="2"/>
  <c r="F9324" i="2"/>
  <c r="G9324" i="2"/>
  <c r="C9326" i="2"/>
  <c r="H5939" i="2" l="1"/>
  <c r="N5939" i="2"/>
  <c r="D5940" i="2" s="1"/>
  <c r="I5939" i="2"/>
  <c r="M5939" i="2" s="1"/>
  <c r="A5939" i="2"/>
  <c r="L9326" i="2"/>
  <c r="E9326" i="2"/>
  <c r="K9326" i="2"/>
  <c r="F9325" i="2"/>
  <c r="G9325" i="2"/>
  <c r="C9327" i="2"/>
  <c r="H5940" i="2" l="1"/>
  <c r="A5940" i="2" s="1"/>
  <c r="L9327" i="2"/>
  <c r="E9327" i="2"/>
  <c r="K9327" i="2"/>
  <c r="F9326" i="2"/>
  <c r="G9326" i="2"/>
  <c r="C9328" i="2"/>
  <c r="I5940" i="2" l="1"/>
  <c r="M5940" i="2" s="1"/>
  <c r="N5940" i="2"/>
  <c r="D5941" i="2" s="1"/>
  <c r="L9328" i="2"/>
  <c r="E9328" i="2"/>
  <c r="K9328" i="2"/>
  <c r="F9327" i="2"/>
  <c r="G9327" i="2"/>
  <c r="C9329" i="2"/>
  <c r="H5941" i="2" l="1"/>
  <c r="L9329" i="2"/>
  <c r="E9329" i="2"/>
  <c r="K9329" i="2"/>
  <c r="F9328" i="2"/>
  <c r="G9328" i="2"/>
  <c r="C9330" i="2"/>
  <c r="I5941" i="2" l="1"/>
  <c r="M5941" i="2" s="1"/>
  <c r="N5941" i="2"/>
  <c r="A5941" i="2"/>
  <c r="L9330" i="2"/>
  <c r="E9330" i="2"/>
  <c r="K9330" i="2"/>
  <c r="F9329" i="2"/>
  <c r="G9329" i="2"/>
  <c r="C9331" i="2"/>
  <c r="H5942" i="2" l="1"/>
  <c r="D5942" i="2"/>
  <c r="L9331" i="2"/>
  <c r="L6270" i="2"/>
  <c r="K9331" i="2"/>
  <c r="E9331" i="2"/>
  <c r="F9330" i="2"/>
  <c r="G9330" i="2"/>
  <c r="C9332" i="2"/>
  <c r="A5942" i="2" l="1"/>
  <c r="I5942" i="2"/>
  <c r="M5942" i="2" s="1"/>
  <c r="N5942" i="2"/>
  <c r="H5943" i="2" s="1"/>
  <c r="L9332" i="2"/>
  <c r="K9332" i="2"/>
  <c r="E9332" i="2"/>
  <c r="F9331" i="2"/>
  <c r="G9331" i="2"/>
  <c r="C9333" i="2"/>
  <c r="D5943" i="2" l="1"/>
  <c r="I5943" i="2"/>
  <c r="M5943" i="2" s="1"/>
  <c r="L9333" i="2"/>
  <c r="L6086" i="2"/>
  <c r="K9333" i="2"/>
  <c r="E9333" i="2"/>
  <c r="G9332" i="2"/>
  <c r="F9332" i="2"/>
  <c r="C9334" i="2"/>
  <c r="N5943" i="2" l="1"/>
  <c r="H5944" i="2" s="1"/>
  <c r="A5943" i="2"/>
  <c r="D5944" i="2"/>
  <c r="L9334" i="2"/>
  <c r="K9334" i="2"/>
  <c r="E9334" i="2"/>
  <c r="F9333" i="2"/>
  <c r="G9333" i="2"/>
  <c r="C9335" i="2"/>
  <c r="A5944" i="2" l="1"/>
  <c r="I5944" i="2"/>
  <c r="M5944" i="2" s="1"/>
  <c r="N5944" i="2"/>
  <c r="H5945" i="2" s="1"/>
  <c r="I5945" i="2" s="1"/>
  <c r="M5945" i="2" s="1"/>
  <c r="L9335" i="2"/>
  <c r="K9335" i="2"/>
  <c r="E9335" i="2"/>
  <c r="F9334" i="2"/>
  <c r="G9334" i="2"/>
  <c r="C9336" i="2"/>
  <c r="D5945" i="2" l="1"/>
  <c r="L9336" i="2"/>
  <c r="K9336" i="2"/>
  <c r="E9336" i="2"/>
  <c r="F9335" i="2"/>
  <c r="G9335" i="2"/>
  <c r="C9337" i="2"/>
  <c r="N5945" i="2" l="1"/>
  <c r="H5946" i="2" s="1"/>
  <c r="A5945" i="2"/>
  <c r="L9337" i="2"/>
  <c r="E9337" i="2"/>
  <c r="K9337" i="2"/>
  <c r="F9336" i="2"/>
  <c r="G9336" i="2"/>
  <c r="C9338" i="2"/>
  <c r="D5946" i="2" l="1"/>
  <c r="A5946" i="2" s="1"/>
  <c r="I5946" i="2"/>
  <c r="M5946" i="2" s="1"/>
  <c r="L9338" i="2"/>
  <c r="E9338" i="2"/>
  <c r="K9338" i="2"/>
  <c r="F9337" i="2"/>
  <c r="G9337" i="2"/>
  <c r="C9339" i="2"/>
  <c r="N5946" i="2" l="1"/>
  <c r="D5947" i="2" s="1"/>
  <c r="L9339" i="2"/>
  <c r="E9339" i="2"/>
  <c r="K9339" i="2"/>
  <c r="G9338" i="2"/>
  <c r="F9338" i="2"/>
  <c r="C9340" i="2"/>
  <c r="H5947" i="2" l="1"/>
  <c r="L9340" i="2"/>
  <c r="K9340" i="2"/>
  <c r="E9340" i="2"/>
  <c r="F9339" i="2"/>
  <c r="G9339" i="2"/>
  <c r="C9341" i="2"/>
  <c r="A5947" i="2" l="1"/>
  <c r="I5947" i="2"/>
  <c r="M5947" i="2" s="1"/>
  <c r="N5947" i="2"/>
  <c r="D5948" i="2" s="1"/>
  <c r="E9341" i="2"/>
  <c r="K9341" i="2"/>
  <c r="F9340" i="2"/>
  <c r="G9340" i="2"/>
  <c r="C9342" i="2"/>
  <c r="H5948" i="2" l="1"/>
  <c r="A5948" i="2" s="1"/>
  <c r="I5948" i="2"/>
  <c r="M5948" i="2" s="1"/>
  <c r="N5948" i="2"/>
  <c r="D5949" i="2" s="1"/>
  <c r="E9342" i="2"/>
  <c r="K9342" i="2"/>
  <c r="F9341" i="2"/>
  <c r="G9341" i="2"/>
  <c r="C9343" i="2"/>
  <c r="H5949" i="2" l="1"/>
  <c r="K9343" i="2"/>
  <c r="E9343" i="2"/>
  <c r="F9342" i="2"/>
  <c r="G9342" i="2"/>
  <c r="C9344" i="2"/>
  <c r="N5949" i="2" l="1"/>
  <c r="D5950" i="2" s="1"/>
  <c r="I5949" i="2"/>
  <c r="M5949" i="2" s="1"/>
  <c r="H5950" i="2" s="1"/>
  <c r="A5949" i="2"/>
  <c r="K9344" i="2"/>
  <c r="E9344" i="2"/>
  <c r="F9343" i="2"/>
  <c r="G9343" i="2"/>
  <c r="C9345" i="2"/>
  <c r="N5950" i="2" l="1"/>
  <c r="D5951" i="2" s="1"/>
  <c r="I5950" i="2"/>
  <c r="M5950" i="2" s="1"/>
  <c r="A5950" i="2"/>
  <c r="K9345" i="2"/>
  <c r="G9344" i="2"/>
  <c r="F9344" i="2"/>
  <c r="C9346" i="2"/>
  <c r="H5951" i="2" l="1"/>
  <c r="A5951" i="2"/>
  <c r="N5951" i="2"/>
  <c r="D5952" i="2" s="1"/>
  <c r="I5951" i="2"/>
  <c r="M5951" i="2" s="1"/>
  <c r="L9346" i="2"/>
  <c r="K9346" i="2"/>
  <c r="C9347" i="2"/>
  <c r="H5952" i="2" l="1"/>
  <c r="I5952" i="2" s="1"/>
  <c r="M5952" i="2" s="1"/>
  <c r="A5952" i="2"/>
  <c r="N5952" i="2"/>
  <c r="D5953" i="2" s="1"/>
  <c r="L9347" i="2"/>
  <c r="K9347" i="2"/>
  <c r="C9348" i="2"/>
  <c r="H5953" i="2" l="1"/>
  <c r="N5953" i="2" s="1"/>
  <c r="D5954" i="2" s="1"/>
  <c r="L9348" i="2"/>
  <c r="K9348" i="2"/>
  <c r="C9349" i="2"/>
  <c r="I5953" i="2" l="1"/>
  <c r="M5953" i="2" s="1"/>
  <c r="H5954" i="2" s="1"/>
  <c r="N5954" i="2" s="1"/>
  <c r="D5955" i="2" s="1"/>
  <c r="A5953" i="2"/>
  <c r="L9349" i="2"/>
  <c r="E9349" i="2"/>
  <c r="K9349" i="2"/>
  <c r="C9350" i="2"/>
  <c r="I5954" i="2" l="1"/>
  <c r="M5954" i="2" s="1"/>
  <c r="H5955" i="2" s="1"/>
  <c r="A5954" i="2"/>
  <c r="L9350" i="2"/>
  <c r="K9350" i="2"/>
  <c r="E9350" i="2"/>
  <c r="F9349" i="2"/>
  <c r="G9349" i="2"/>
  <c r="C9351" i="2"/>
  <c r="A5955" i="2" l="1"/>
  <c r="N5955" i="2"/>
  <c r="D5956" i="2" s="1"/>
  <c r="I5955" i="2"/>
  <c r="M5955" i="2" s="1"/>
  <c r="H5956" i="2" s="1"/>
  <c r="L9351" i="2"/>
  <c r="K9351" i="2"/>
  <c r="E9351" i="2"/>
  <c r="F9350" i="2"/>
  <c r="G9350" i="2"/>
  <c r="C9352" i="2"/>
  <c r="N5956" i="2" l="1"/>
  <c r="D5957" i="2" s="1"/>
  <c r="I5956" i="2"/>
  <c r="M5956" i="2" s="1"/>
  <c r="A5956" i="2"/>
  <c r="H5957" i="2"/>
  <c r="L9352" i="2"/>
  <c r="K9352" i="2"/>
  <c r="E9352" i="2"/>
  <c r="G9351" i="2"/>
  <c r="F9351" i="2"/>
  <c r="C9353" i="2"/>
  <c r="I5957" i="2" l="1"/>
  <c r="M5957" i="2" s="1"/>
  <c r="N5957" i="2"/>
  <c r="D5958" i="2" s="1"/>
  <c r="A5957" i="2"/>
  <c r="L9353" i="2"/>
  <c r="K9353" i="2"/>
  <c r="E9353" i="2"/>
  <c r="F9352" i="2"/>
  <c r="G9352" i="2"/>
  <c r="C9354" i="2"/>
  <c r="H5958" i="2" l="1"/>
  <c r="L9354" i="2"/>
  <c r="K9354" i="2"/>
  <c r="E9354" i="2"/>
  <c r="F9353" i="2"/>
  <c r="G9353" i="2"/>
  <c r="C9355" i="2"/>
  <c r="N5958" i="2" l="1"/>
  <c r="D5959" i="2" s="1"/>
  <c r="I5958" i="2"/>
  <c r="M5958" i="2" s="1"/>
  <c r="H5959" i="2" s="1"/>
  <c r="A5958" i="2"/>
  <c r="L9355" i="2"/>
  <c r="K9355" i="2"/>
  <c r="E9355" i="2"/>
  <c r="F9354" i="2"/>
  <c r="G9354" i="2"/>
  <c r="C9356" i="2"/>
  <c r="N5959" i="2" l="1"/>
  <c r="I5959" i="2"/>
  <c r="M5959" i="2" s="1"/>
  <c r="A5959" i="2"/>
  <c r="D5960" i="2"/>
  <c r="L9356" i="2"/>
  <c r="E9356" i="2"/>
  <c r="K9356" i="2"/>
  <c r="F9355" i="2"/>
  <c r="G9355" i="2"/>
  <c r="C9357" i="2"/>
  <c r="H5960" i="2" l="1"/>
  <c r="A5960" i="2" s="1"/>
  <c r="N5960" i="2"/>
  <c r="D5961" i="2" s="1"/>
  <c r="I5960" i="2"/>
  <c r="M5960" i="2" s="1"/>
  <c r="L9357" i="2"/>
  <c r="E9357" i="2"/>
  <c r="K9357" i="2"/>
  <c r="F9356" i="2"/>
  <c r="G9356" i="2"/>
  <c r="C9358" i="2"/>
  <c r="H5961" i="2" l="1"/>
  <c r="N5961" i="2" s="1"/>
  <c r="D5962" i="2" s="1"/>
  <c r="L9358" i="2"/>
  <c r="E9358" i="2"/>
  <c r="K9358" i="2"/>
  <c r="F9357" i="2"/>
  <c r="G9357" i="2"/>
  <c r="C9359" i="2"/>
  <c r="A5961" i="2" l="1"/>
  <c r="I5961" i="2"/>
  <c r="M5961" i="2" s="1"/>
  <c r="H5962" i="2"/>
  <c r="I5962" i="2" s="1"/>
  <c r="M5962" i="2" s="1"/>
  <c r="L9359" i="2"/>
  <c r="E9359" i="2"/>
  <c r="K9359" i="2"/>
  <c r="F9358" i="2"/>
  <c r="G9358" i="2"/>
  <c r="C9360" i="2"/>
  <c r="A5962" i="2" l="1"/>
  <c r="N5962" i="2"/>
  <c r="D5963" i="2" s="1"/>
  <c r="L9360" i="2"/>
  <c r="E9360" i="2"/>
  <c r="K9360" i="2"/>
  <c r="F9359" i="2"/>
  <c r="G9359" i="2"/>
  <c r="C9361" i="2"/>
  <c r="H5963" i="2" l="1"/>
  <c r="I5963" i="2"/>
  <c r="M5963" i="2" s="1"/>
  <c r="N5963" i="2"/>
  <c r="D5964" i="2" s="1"/>
  <c r="A5963" i="2"/>
  <c r="L9361" i="2"/>
  <c r="E9361" i="2"/>
  <c r="K9361" i="2"/>
  <c r="F9360" i="2"/>
  <c r="G9360" i="2"/>
  <c r="C9362" i="2"/>
  <c r="H5964" i="2" l="1"/>
  <c r="L9362" i="2"/>
  <c r="K9362" i="2"/>
  <c r="E9362" i="2"/>
  <c r="F9361" i="2"/>
  <c r="G9361" i="2"/>
  <c r="C9363" i="2"/>
  <c r="N5964" i="2" l="1"/>
  <c r="D5965" i="2" s="1"/>
  <c r="I5964" i="2"/>
  <c r="M5964" i="2" s="1"/>
  <c r="A5964" i="2"/>
  <c r="L9363" i="2"/>
  <c r="K9363" i="2"/>
  <c r="E9363" i="2"/>
  <c r="F9362" i="2"/>
  <c r="G9362" i="2"/>
  <c r="C9364" i="2"/>
  <c r="H5965" i="2" l="1"/>
  <c r="N5965" i="2" s="1"/>
  <c r="D5966" i="2" s="1"/>
  <c r="I5965" i="2"/>
  <c r="M5965" i="2" s="1"/>
  <c r="L5965" i="2"/>
  <c r="A5965" i="2"/>
  <c r="L9364" i="2"/>
  <c r="K9364" i="2"/>
  <c r="E9364" i="2"/>
  <c r="G9363" i="2"/>
  <c r="F9363" i="2"/>
  <c r="C9365" i="2"/>
  <c r="H5966" i="2" l="1"/>
  <c r="I5966" i="2" s="1"/>
  <c r="M5966" i="2" s="1"/>
  <c r="E5966" i="2"/>
  <c r="A5966" i="2"/>
  <c r="L9365" i="2"/>
  <c r="K9365" i="2"/>
  <c r="E9365" i="2"/>
  <c r="F9364" i="2"/>
  <c r="G9364" i="2"/>
  <c r="C9366" i="2"/>
  <c r="N5966" i="2" l="1"/>
  <c r="H5967" i="2"/>
  <c r="I5967" i="2" s="1"/>
  <c r="M5967" i="2" s="1"/>
  <c r="G5966" i="2"/>
  <c r="D5967" i="2" s="1"/>
  <c r="F5966" i="2"/>
  <c r="L9366" i="2"/>
  <c r="K9366" i="2"/>
  <c r="E9366" i="2"/>
  <c r="F9365" i="2"/>
  <c r="G9365" i="2"/>
  <c r="C9367" i="2"/>
  <c r="A5967" i="2" l="1"/>
  <c r="N5967" i="2"/>
  <c r="L9367" i="2"/>
  <c r="K9367" i="2"/>
  <c r="E9367" i="2"/>
  <c r="G9366" i="2"/>
  <c r="F9366" i="2"/>
  <c r="C9368" i="2"/>
  <c r="D5968" i="2" l="1"/>
  <c r="H5968" i="2"/>
  <c r="L9368" i="2"/>
  <c r="E9368" i="2"/>
  <c r="K9368" i="2"/>
  <c r="F9367" i="2"/>
  <c r="G9367" i="2"/>
  <c r="C9369" i="2"/>
  <c r="I5968" i="2" l="1"/>
  <c r="M5968" i="2" s="1"/>
  <c r="N5968" i="2"/>
  <c r="E5968" i="2"/>
  <c r="A5968" i="2"/>
  <c r="L9369" i="2"/>
  <c r="K9369" i="2"/>
  <c r="E9369" i="2"/>
  <c r="F9368" i="2"/>
  <c r="G9368" i="2"/>
  <c r="C9370" i="2"/>
  <c r="F5968" i="2" l="1"/>
  <c r="G5968" i="2"/>
  <c r="D5969" i="2" s="1"/>
  <c r="H5969" i="2"/>
  <c r="L9370" i="2"/>
  <c r="E9370" i="2"/>
  <c r="K9370" i="2"/>
  <c r="G9369" i="2"/>
  <c r="F9369" i="2"/>
  <c r="C9371" i="2"/>
  <c r="E5969" i="2" l="1"/>
  <c r="F5969" i="2" s="1"/>
  <c r="G5969" i="2" s="1"/>
  <c r="A5969" i="2"/>
  <c r="I5969" i="2"/>
  <c r="M5969" i="2" s="1"/>
  <c r="N5969" i="2"/>
  <c r="L9371" i="2"/>
  <c r="K9371" i="2"/>
  <c r="E9371" i="2"/>
  <c r="F9370" i="2"/>
  <c r="G9370" i="2"/>
  <c r="C9372" i="2"/>
  <c r="D5970" i="2" l="1"/>
  <c r="H5970" i="2"/>
  <c r="E9372" i="2"/>
  <c r="K9372" i="2"/>
  <c r="F9371" i="2"/>
  <c r="G9371" i="2"/>
  <c r="C9373" i="2"/>
  <c r="I5970" i="2" l="1"/>
  <c r="M5970" i="2" s="1"/>
  <c r="N5970" i="2"/>
  <c r="D5971" i="2" s="1"/>
  <c r="A5970" i="2"/>
  <c r="E9373" i="2"/>
  <c r="K9373" i="2"/>
  <c r="F9372" i="2"/>
  <c r="G9372" i="2"/>
  <c r="C9374" i="2"/>
  <c r="H5971" i="2" l="1"/>
  <c r="A5971" i="2" s="1"/>
  <c r="N5971" i="2"/>
  <c r="D5972" i="2" s="1"/>
  <c r="K9374" i="2"/>
  <c r="E9374" i="2"/>
  <c r="F9373" i="2"/>
  <c r="G9373" i="2"/>
  <c r="C9375" i="2"/>
  <c r="I5971" i="2" l="1"/>
  <c r="M5971" i="2" s="1"/>
  <c r="H5972" i="2"/>
  <c r="K9375" i="2"/>
  <c r="F9374" i="2"/>
  <c r="G9374" i="2"/>
  <c r="C9376" i="2"/>
  <c r="I5972" i="2" l="1"/>
  <c r="M5972" i="2" s="1"/>
  <c r="N5972" i="2"/>
  <c r="D5973" i="2" s="1"/>
  <c r="A5972" i="2"/>
  <c r="L9376" i="2"/>
  <c r="K9376" i="2"/>
  <c r="C9377" i="2"/>
  <c r="H5973" i="2" l="1"/>
  <c r="L9377" i="2"/>
  <c r="K9377" i="2"/>
  <c r="C9378" i="2"/>
  <c r="N5973" i="2" l="1"/>
  <c r="D5974" i="2" s="1"/>
  <c r="A5973" i="2"/>
  <c r="I5973" i="2"/>
  <c r="M5973" i="2" s="1"/>
  <c r="H5974" i="2" s="1"/>
  <c r="L9378" i="2"/>
  <c r="E6304" i="2"/>
  <c r="K9378" i="2"/>
  <c r="C9379" i="2"/>
  <c r="I5974" i="2" l="1"/>
  <c r="M5974" i="2" s="1"/>
  <c r="N5974" i="2"/>
  <c r="D5975" i="2" s="1"/>
  <c r="A5974" i="2"/>
  <c r="L9379" i="2"/>
  <c r="F6304" i="2"/>
  <c r="G6304" i="2" s="1"/>
  <c r="K9379" i="2"/>
  <c r="C9380" i="2"/>
  <c r="H5975" i="2" l="1"/>
  <c r="L9380" i="2"/>
  <c r="K9380" i="2"/>
  <c r="E9380" i="2"/>
  <c r="C9381" i="2"/>
  <c r="I5975" i="2" l="1"/>
  <c r="M5975" i="2" s="1"/>
  <c r="N5975" i="2"/>
  <c r="D5976" i="2" s="1"/>
  <c r="A5975" i="2"/>
  <c r="L9381" i="2"/>
  <c r="K9381" i="2"/>
  <c r="E9381" i="2"/>
  <c r="F9380" i="2"/>
  <c r="G9380" i="2"/>
  <c r="C9382" i="2"/>
  <c r="H5976" i="2" l="1"/>
  <c r="A5976" i="2" s="1"/>
  <c r="L9382" i="2"/>
  <c r="K9382" i="2"/>
  <c r="E9382" i="2"/>
  <c r="G9381" i="2"/>
  <c r="F9381" i="2"/>
  <c r="C9383" i="2"/>
  <c r="I5976" i="2" l="1"/>
  <c r="M5976" i="2" s="1"/>
  <c r="N5976" i="2"/>
  <c r="D5977" i="2" s="1"/>
  <c r="L9383" i="2"/>
  <c r="K9383" i="2"/>
  <c r="E9383" i="2"/>
  <c r="F9382" i="2"/>
  <c r="G9382" i="2"/>
  <c r="C9384" i="2"/>
  <c r="H5977" i="2" l="1"/>
  <c r="I5977" i="2" s="1"/>
  <c r="M5977" i="2" s="1"/>
  <c r="A5977" i="2"/>
  <c r="N5977" i="2"/>
  <c r="D5978" i="2" s="1"/>
  <c r="L9384" i="2"/>
  <c r="K9384" i="2"/>
  <c r="E9384" i="2"/>
  <c r="F9383" i="2"/>
  <c r="G9383" i="2"/>
  <c r="C9385" i="2"/>
  <c r="H5978" i="2" l="1"/>
  <c r="N5978" i="2" s="1"/>
  <c r="D5979" i="2" s="1"/>
  <c r="I5978" i="2"/>
  <c r="M5978" i="2" s="1"/>
  <c r="A5978" i="2"/>
  <c r="L9385" i="2"/>
  <c r="K9385" i="2"/>
  <c r="E9385" i="2"/>
  <c r="F9384" i="2"/>
  <c r="G9384" i="2"/>
  <c r="C9386" i="2"/>
  <c r="H5979" i="2" l="1"/>
  <c r="N5979" i="2" s="1"/>
  <c r="D5980" i="2" s="1"/>
  <c r="A5979" i="2"/>
  <c r="L9386" i="2"/>
  <c r="E9386" i="2"/>
  <c r="K9386" i="2"/>
  <c r="F9385" i="2"/>
  <c r="G9385" i="2"/>
  <c r="C9387" i="2"/>
  <c r="I5979" i="2" l="1"/>
  <c r="M5979" i="2" s="1"/>
  <c r="H5980" i="2"/>
  <c r="N5980" i="2" s="1"/>
  <c r="D5981" i="2" s="1"/>
  <c r="I5980" i="2"/>
  <c r="M5980" i="2" s="1"/>
  <c r="A5980" i="2"/>
  <c r="L9387" i="2"/>
  <c r="E9387" i="2"/>
  <c r="K9387" i="2"/>
  <c r="F9386" i="2"/>
  <c r="G9386" i="2"/>
  <c r="C9388" i="2"/>
  <c r="H5981" i="2" l="1"/>
  <c r="N5981" i="2" s="1"/>
  <c r="D5982" i="2" s="1"/>
  <c r="L9388" i="2"/>
  <c r="E9388" i="2"/>
  <c r="K9388" i="2"/>
  <c r="F9387" i="2"/>
  <c r="G9387" i="2"/>
  <c r="C9389" i="2"/>
  <c r="I5981" i="2" l="1"/>
  <c r="M5981" i="2" s="1"/>
  <c r="H5982" i="2" s="1"/>
  <c r="N5982" i="2" s="1"/>
  <c r="D5983" i="2" s="1"/>
  <c r="A5981" i="2"/>
  <c r="L9389" i="2"/>
  <c r="E9389" i="2"/>
  <c r="K9389" i="2"/>
  <c r="F9388" i="2"/>
  <c r="G9388" i="2"/>
  <c r="C9390" i="2"/>
  <c r="A5982" i="2" l="1"/>
  <c r="I5982" i="2"/>
  <c r="M5982" i="2" s="1"/>
  <c r="H5983" i="2" s="1"/>
  <c r="L9390" i="2"/>
  <c r="E9390" i="2"/>
  <c r="K9390" i="2"/>
  <c r="F9389" i="2"/>
  <c r="G9389" i="2"/>
  <c r="C9391" i="2"/>
  <c r="N5983" i="2" l="1"/>
  <c r="D5984" i="2" s="1"/>
  <c r="A5983" i="2"/>
  <c r="I5983" i="2"/>
  <c r="M5983" i="2" s="1"/>
  <c r="H5984" i="2"/>
  <c r="N5984" i="2" s="1"/>
  <c r="D5985" i="2" s="1"/>
  <c r="L9391" i="2"/>
  <c r="E6121" i="2"/>
  <c r="E9391" i="2"/>
  <c r="K9391" i="2"/>
  <c r="F9390" i="2"/>
  <c r="G9390" i="2"/>
  <c r="C9392" i="2"/>
  <c r="A5984" i="2" l="1"/>
  <c r="I5984" i="2"/>
  <c r="M5984" i="2" s="1"/>
  <c r="H5985" i="2"/>
  <c r="I5985" i="2" s="1"/>
  <c r="M5985" i="2" s="1"/>
  <c r="L9392" i="2"/>
  <c r="G6121" i="2"/>
  <c r="F6121" i="2"/>
  <c r="K9392" i="2"/>
  <c r="E9392" i="2"/>
  <c r="F9391" i="2"/>
  <c r="G9391" i="2"/>
  <c r="C9393" i="2"/>
  <c r="A5985" i="2" l="1"/>
  <c r="N5985" i="2"/>
  <c r="D5986" i="2" s="1"/>
  <c r="L9393" i="2"/>
  <c r="E6122" i="2"/>
  <c r="K9393" i="2"/>
  <c r="E9393" i="2"/>
  <c r="F9392" i="2"/>
  <c r="G9392" i="2"/>
  <c r="C9394" i="2"/>
  <c r="H5986" i="2" l="1"/>
  <c r="I5986" i="2" s="1"/>
  <c r="M5986" i="2" s="1"/>
  <c r="A5986" i="2"/>
  <c r="L9394" i="2"/>
  <c r="F6122" i="2"/>
  <c r="G6122" i="2"/>
  <c r="K9394" i="2"/>
  <c r="E9394" i="2"/>
  <c r="G9393" i="2"/>
  <c r="F9393" i="2"/>
  <c r="C9395" i="2"/>
  <c r="N5986" i="2" l="1"/>
  <c r="D5987" i="2" s="1"/>
  <c r="L9395" i="2"/>
  <c r="K9395" i="2"/>
  <c r="E9395" i="2"/>
  <c r="F9394" i="2"/>
  <c r="G9394" i="2"/>
  <c r="C9396" i="2"/>
  <c r="H5987" i="2" l="1"/>
  <c r="N5987" i="2" s="1"/>
  <c r="D5988" i="2" s="1"/>
  <c r="L9396" i="2"/>
  <c r="K9396" i="2"/>
  <c r="E9396" i="2"/>
  <c r="F9395" i="2"/>
  <c r="G9395" i="2"/>
  <c r="C9397" i="2"/>
  <c r="A5987" i="2" l="1"/>
  <c r="I5987" i="2"/>
  <c r="M5987" i="2" s="1"/>
  <c r="H5988" i="2"/>
  <c r="I5988" i="2" s="1"/>
  <c r="M5988" i="2" s="1"/>
  <c r="L9397" i="2"/>
  <c r="K9397" i="2"/>
  <c r="E9397" i="2"/>
  <c r="F9396" i="2"/>
  <c r="G9396" i="2"/>
  <c r="C9398" i="2"/>
  <c r="A5988" i="2" l="1"/>
  <c r="N5988" i="2"/>
  <c r="D5989" i="2" s="1"/>
  <c r="L9398" i="2"/>
  <c r="E9398" i="2"/>
  <c r="K9398" i="2"/>
  <c r="F9397" i="2"/>
  <c r="G9397" i="2"/>
  <c r="C9399" i="2"/>
  <c r="H5989" i="2" l="1"/>
  <c r="I5989" i="2" s="1"/>
  <c r="M5989" i="2" s="1"/>
  <c r="A5989" i="2"/>
  <c r="L9399" i="2"/>
  <c r="E9399" i="2"/>
  <c r="K9399" i="2"/>
  <c r="G9398" i="2"/>
  <c r="F9398" i="2"/>
  <c r="C9400" i="2"/>
  <c r="N5989" i="2" l="1"/>
  <c r="D5990" i="2" s="1"/>
  <c r="H5990" i="2"/>
  <c r="L9400" i="2"/>
  <c r="K9400" i="2"/>
  <c r="E9400" i="2"/>
  <c r="F9399" i="2"/>
  <c r="G9399" i="2"/>
  <c r="C9401" i="2"/>
  <c r="I5990" i="2" l="1"/>
  <c r="M5990" i="2" s="1"/>
  <c r="N5990" i="2"/>
  <c r="D5991" i="2" s="1"/>
  <c r="A5990" i="2"/>
  <c r="L9401" i="2"/>
  <c r="E9401" i="2"/>
  <c r="K9401" i="2"/>
  <c r="G9400" i="2"/>
  <c r="F9400" i="2"/>
  <c r="C9402" i="2"/>
  <c r="H5991" i="2" l="1"/>
  <c r="E9402" i="2"/>
  <c r="K9402" i="2"/>
  <c r="F9401" i="2"/>
  <c r="G9401" i="2"/>
  <c r="C9403" i="2"/>
  <c r="I5991" i="2" l="1"/>
  <c r="M5991" i="2" s="1"/>
  <c r="N5991" i="2"/>
  <c r="D5992" i="2" s="1"/>
  <c r="A5991" i="2"/>
  <c r="E9403" i="2"/>
  <c r="K9403" i="2"/>
  <c r="F9402" i="2"/>
  <c r="G9402" i="2"/>
  <c r="C9404" i="2"/>
  <c r="H5992" i="2" l="1"/>
  <c r="K9404" i="2"/>
  <c r="E9404" i="2"/>
  <c r="F9403" i="2"/>
  <c r="G9403" i="2"/>
  <c r="C9405" i="2"/>
  <c r="I5992" i="2" l="1"/>
  <c r="M5992" i="2" s="1"/>
  <c r="N5992" i="2"/>
  <c r="D5993" i="2" s="1"/>
  <c r="A5992" i="2"/>
  <c r="K9405" i="2"/>
  <c r="E9405" i="2"/>
  <c r="F9404" i="2"/>
  <c r="G9404" i="2"/>
  <c r="C9406" i="2"/>
  <c r="H5993" i="2" l="1"/>
  <c r="L5993" i="2" s="1"/>
  <c r="K9406" i="2"/>
  <c r="G9405" i="2"/>
  <c r="F9405" i="2"/>
  <c r="C9407" i="2"/>
  <c r="N5993" i="2" l="1"/>
  <c r="D5994" i="2" s="1"/>
  <c r="I5993" i="2"/>
  <c r="M5993" i="2" s="1"/>
  <c r="H5994" i="2" s="1"/>
  <c r="A5993" i="2"/>
  <c r="L9407" i="2"/>
  <c r="K9407" i="2"/>
  <c r="C9408" i="2"/>
  <c r="I5994" i="2" l="1"/>
  <c r="M5994" i="2" s="1"/>
  <c r="N5994" i="2"/>
  <c r="D5995" i="2" s="1"/>
  <c r="A5994" i="2"/>
  <c r="L9408" i="2"/>
  <c r="K9408" i="2"/>
  <c r="C9409" i="2"/>
  <c r="H5995" i="2" l="1"/>
  <c r="L5995" i="2" s="1"/>
  <c r="L9409" i="2"/>
  <c r="K9409" i="2"/>
  <c r="C9410" i="2"/>
  <c r="I5995" i="2" l="1"/>
  <c r="M5995" i="2" s="1"/>
  <c r="N5995" i="2"/>
  <c r="D5996" i="2" s="1"/>
  <c r="A5995" i="2"/>
  <c r="L9410" i="2"/>
  <c r="K9410" i="2"/>
  <c r="C9411" i="2"/>
  <c r="H5996" i="2" l="1"/>
  <c r="L9411" i="2"/>
  <c r="K9411" i="2"/>
  <c r="E9411" i="2"/>
  <c r="C9412" i="2"/>
  <c r="I5996" i="2" l="1"/>
  <c r="M5996" i="2" s="1"/>
  <c r="L5996" i="2"/>
  <c r="N5996" i="2"/>
  <c r="D5997" i="2" s="1"/>
  <c r="E5997" i="2" s="1"/>
  <c r="A5996" i="2"/>
  <c r="L9412" i="2"/>
  <c r="K9412" i="2"/>
  <c r="E9412" i="2"/>
  <c r="F9411" i="2"/>
  <c r="G9411" i="2"/>
  <c r="C9413" i="2"/>
  <c r="F5997" i="2" l="1"/>
  <c r="G5997" i="2"/>
  <c r="H5997" i="2"/>
  <c r="I5997" i="2" s="1"/>
  <c r="M5997" i="2" s="1"/>
  <c r="L9413" i="2"/>
  <c r="K9413" i="2"/>
  <c r="E9413" i="2"/>
  <c r="G9412" i="2"/>
  <c r="F9412" i="2"/>
  <c r="C9414" i="2"/>
  <c r="A5997" i="2" l="1"/>
  <c r="N5997" i="2"/>
  <c r="D5998" i="2" s="1"/>
  <c r="L9414" i="2"/>
  <c r="K9414" i="2"/>
  <c r="E9414" i="2"/>
  <c r="F9413" i="2"/>
  <c r="G9413" i="2"/>
  <c r="C9415" i="2"/>
  <c r="H5998" i="2" l="1"/>
  <c r="N5998" i="2" s="1"/>
  <c r="D5999" i="2" s="1"/>
  <c r="E5999" i="2"/>
  <c r="F5999" i="2" s="1"/>
  <c r="G5999" i="2" s="1"/>
  <c r="L9415" i="2"/>
  <c r="L6331" i="2"/>
  <c r="K9415" i="2"/>
  <c r="E9415" i="2"/>
  <c r="F9414" i="2"/>
  <c r="G9414" i="2"/>
  <c r="C9416" i="2"/>
  <c r="I5998" i="2" l="1"/>
  <c r="M5998" i="2" s="1"/>
  <c r="H5999" i="2" s="1"/>
  <c r="I5999" i="2" s="1"/>
  <c r="M5999" i="2" s="1"/>
  <c r="A5998" i="2"/>
  <c r="L9416" i="2"/>
  <c r="K9416" i="2"/>
  <c r="E9416" i="2"/>
  <c r="F9415" i="2"/>
  <c r="G9415" i="2"/>
  <c r="C9417" i="2"/>
  <c r="N5999" i="2" l="1"/>
  <c r="D6000" i="2" s="1"/>
  <c r="A5999" i="2"/>
  <c r="L9417" i="2"/>
  <c r="E9417" i="2"/>
  <c r="K9417" i="2"/>
  <c r="F9416" i="2"/>
  <c r="G9416" i="2"/>
  <c r="C9418" i="2"/>
  <c r="H6000" i="2" l="1"/>
  <c r="A6000" i="2" s="1"/>
  <c r="L9418" i="2"/>
  <c r="E9418" i="2"/>
  <c r="K9418" i="2"/>
  <c r="F9417" i="2"/>
  <c r="G9417" i="2"/>
  <c r="C9419" i="2"/>
  <c r="I6000" i="2" l="1"/>
  <c r="M6000" i="2" s="1"/>
  <c r="N6000" i="2"/>
  <c r="D6001" i="2" s="1"/>
  <c r="L9419" i="2"/>
  <c r="E9419" i="2"/>
  <c r="K9419" i="2"/>
  <c r="F9418" i="2"/>
  <c r="G9418" i="2"/>
  <c r="C9420" i="2"/>
  <c r="H6001" i="2" l="1"/>
  <c r="N6001" i="2" s="1"/>
  <c r="D6002" i="2" s="1"/>
  <c r="L9420" i="2"/>
  <c r="E9420" i="2"/>
  <c r="K9420" i="2"/>
  <c r="F9419" i="2"/>
  <c r="G9419" i="2"/>
  <c r="C9421" i="2"/>
  <c r="A6001" i="2" l="1"/>
  <c r="I6001" i="2"/>
  <c r="M6001" i="2" s="1"/>
  <c r="H6002" i="2" s="1"/>
  <c r="I6002" i="2" s="1"/>
  <c r="M6002" i="2" s="1"/>
  <c r="L9421" i="2"/>
  <c r="E9421" i="2"/>
  <c r="K9421" i="2"/>
  <c r="F9420" i="2"/>
  <c r="G9420" i="2"/>
  <c r="C9422" i="2"/>
  <c r="A6002" i="2" l="1"/>
  <c r="N6002" i="2"/>
  <c r="D6003" i="2" s="1"/>
  <c r="L9422" i="2"/>
  <c r="E9422" i="2"/>
  <c r="K9422" i="2"/>
  <c r="F9421" i="2"/>
  <c r="G9421" i="2"/>
  <c r="C9423" i="2"/>
  <c r="H6003" i="2" l="1"/>
  <c r="I6003" i="2" s="1"/>
  <c r="M6003" i="2" s="1"/>
  <c r="L9423" i="2"/>
  <c r="K9423" i="2"/>
  <c r="E9423" i="2"/>
  <c r="F9422" i="2"/>
  <c r="G9422" i="2"/>
  <c r="C9424" i="2"/>
  <c r="N6003" i="2" l="1"/>
  <c r="A6003" i="2"/>
  <c r="L9424" i="2"/>
  <c r="K9424" i="2"/>
  <c r="E9424" i="2"/>
  <c r="F9423" i="2"/>
  <c r="G9423" i="2"/>
  <c r="C9425" i="2"/>
  <c r="D6004" i="2" l="1"/>
  <c r="H6004" i="2"/>
  <c r="L9425" i="2"/>
  <c r="K9425" i="2"/>
  <c r="E9425" i="2"/>
  <c r="G9424" i="2"/>
  <c r="F9424" i="2"/>
  <c r="C9426" i="2"/>
  <c r="N6004" i="2" l="1"/>
  <c r="D6005" i="2" s="1"/>
  <c r="I6004" i="2"/>
  <c r="M6004" i="2" s="1"/>
  <c r="A6004" i="2"/>
  <c r="L9426" i="2"/>
  <c r="K9426" i="2"/>
  <c r="E9426" i="2"/>
  <c r="F9425" i="2"/>
  <c r="G9425" i="2"/>
  <c r="C9427" i="2"/>
  <c r="H6005" i="2" l="1"/>
  <c r="N6005" i="2" s="1"/>
  <c r="D6006" i="2" s="1"/>
  <c r="L9427" i="2"/>
  <c r="E9427" i="2"/>
  <c r="K9427" i="2"/>
  <c r="F9426" i="2"/>
  <c r="G9426" i="2"/>
  <c r="C9428" i="2"/>
  <c r="I6005" i="2" l="1"/>
  <c r="M6005" i="2" s="1"/>
  <c r="H6006" i="2" s="1"/>
  <c r="A6006" i="2" s="1"/>
  <c r="A6005" i="2"/>
  <c r="L9428" i="2"/>
  <c r="K9428" i="2"/>
  <c r="E9428" i="2"/>
  <c r="F9427" i="2"/>
  <c r="G9427" i="2"/>
  <c r="C9429" i="2"/>
  <c r="N6006" i="2" l="1"/>
  <c r="D6007" i="2" s="1"/>
  <c r="I6006" i="2"/>
  <c r="M6006" i="2" s="1"/>
  <c r="H6007" i="2" s="1"/>
  <c r="I6007" i="2" s="1"/>
  <c r="M6007" i="2" s="1"/>
  <c r="L9429" i="2"/>
  <c r="E9429" i="2"/>
  <c r="K9429" i="2"/>
  <c r="G9428" i="2"/>
  <c r="F9428" i="2"/>
  <c r="C9430" i="2"/>
  <c r="N6007" i="2" l="1"/>
  <c r="D6008" i="2" s="1"/>
  <c r="A6007" i="2"/>
  <c r="L9430" i="2"/>
  <c r="E9430" i="2"/>
  <c r="K9430" i="2"/>
  <c r="F9429" i="2"/>
  <c r="G9429" i="2"/>
  <c r="C9431" i="2"/>
  <c r="H6008" i="2" l="1"/>
  <c r="L9431" i="2"/>
  <c r="E9431" i="2"/>
  <c r="K9431" i="2"/>
  <c r="G9430" i="2"/>
  <c r="F9430" i="2"/>
  <c r="C9432" i="2"/>
  <c r="I6008" i="2" l="1"/>
  <c r="M6008" i="2" s="1"/>
  <c r="N6008" i="2"/>
  <c r="D6009" i="2" s="1"/>
  <c r="A6008" i="2"/>
  <c r="L9432" i="2"/>
  <c r="E9432" i="2"/>
  <c r="K9432" i="2"/>
  <c r="F9431" i="2"/>
  <c r="G9431" i="2"/>
  <c r="C9433" i="2"/>
  <c r="H6009" i="2" l="1"/>
  <c r="A6009" i="2"/>
  <c r="I6009" i="2"/>
  <c r="M6009" i="2" s="1"/>
  <c r="N6009" i="2"/>
  <c r="D6010" i="2" s="1"/>
  <c r="E6149" i="2"/>
  <c r="G6149" i="2" s="1"/>
  <c r="E9433" i="2"/>
  <c r="K9433" i="2"/>
  <c r="F9432" i="2"/>
  <c r="G9432" i="2"/>
  <c r="C9434" i="2"/>
  <c r="H6010" i="2" l="1"/>
  <c r="N6010" i="2"/>
  <c r="D6011" i="2" s="1"/>
  <c r="I6010" i="2"/>
  <c r="M6010" i="2" s="1"/>
  <c r="A6010" i="2"/>
  <c r="F6149" i="2"/>
  <c r="E9434" i="2"/>
  <c r="K9434" i="2"/>
  <c r="F9433" i="2"/>
  <c r="G9433" i="2"/>
  <c r="C9435" i="2"/>
  <c r="H6011" i="2" l="1"/>
  <c r="N6011" i="2" s="1"/>
  <c r="D6012" i="2" s="1"/>
  <c r="K9435" i="2"/>
  <c r="E9435" i="2"/>
  <c r="F9434" i="2"/>
  <c r="G9434" i="2"/>
  <c r="C9436" i="2"/>
  <c r="A6011" i="2" l="1"/>
  <c r="I6011" i="2"/>
  <c r="M6011" i="2" s="1"/>
  <c r="H6012" i="2" s="1"/>
  <c r="I6012" i="2" s="1"/>
  <c r="M6012" i="2" s="1"/>
  <c r="K9436" i="2"/>
  <c r="F9435" i="2"/>
  <c r="G9435" i="2"/>
  <c r="C9437" i="2"/>
  <c r="A6012" i="2" l="1"/>
  <c r="N6012" i="2"/>
  <c r="D6013" i="2" s="1"/>
  <c r="E6151" i="2"/>
  <c r="F6151" i="2" s="1"/>
  <c r="G6151" i="2" s="1"/>
  <c r="K9437" i="2"/>
  <c r="C9438" i="2"/>
  <c r="H6013" i="2" l="1"/>
  <c r="N6013" i="2" s="1"/>
  <c r="D6014" i="2" s="1"/>
  <c r="E6152" i="2"/>
  <c r="F6152" i="2" s="1"/>
  <c r="G6152" i="2" s="1"/>
  <c r="L9438" i="2"/>
  <c r="K9438" i="2"/>
  <c r="C9439" i="2"/>
  <c r="A6013" i="2" l="1"/>
  <c r="I6013" i="2"/>
  <c r="M6013" i="2" s="1"/>
  <c r="H6014" i="2" s="1"/>
  <c r="I6014" i="2" s="1"/>
  <c r="M6014" i="2" s="1"/>
  <c r="L9439" i="2"/>
  <c r="E9439" i="2"/>
  <c r="K9439" i="2"/>
  <c r="C9440" i="2"/>
  <c r="A6014" i="2" l="1"/>
  <c r="N6014" i="2"/>
  <c r="D6015" i="2" s="1"/>
  <c r="L9440" i="2"/>
  <c r="K9440" i="2"/>
  <c r="F9439" i="2"/>
  <c r="G9439" i="2"/>
  <c r="C9441" i="2"/>
  <c r="H6015" i="2" l="1"/>
  <c r="I6015" i="2"/>
  <c r="M6015" i="2" s="1"/>
  <c r="N6015" i="2"/>
  <c r="D6016" i="2" s="1"/>
  <c r="A6015" i="2"/>
  <c r="L9441" i="2"/>
  <c r="K9441" i="2"/>
  <c r="E9441" i="2"/>
  <c r="C9442" i="2"/>
  <c r="H6016" i="2" l="1"/>
  <c r="L9442" i="2"/>
  <c r="K9442" i="2"/>
  <c r="E9442" i="2"/>
  <c r="F9441" i="2"/>
  <c r="G9441" i="2"/>
  <c r="C9443" i="2"/>
  <c r="I6016" i="2" l="1"/>
  <c r="M6016" i="2" s="1"/>
  <c r="N6016" i="2"/>
  <c r="D6017" i="2" s="1"/>
  <c r="A6016" i="2"/>
  <c r="L9443" i="2"/>
  <c r="K9443" i="2"/>
  <c r="E9443" i="2"/>
  <c r="G9442" i="2"/>
  <c r="F9442" i="2"/>
  <c r="C9444" i="2"/>
  <c r="H6017" i="2" l="1"/>
  <c r="A6017" i="2" s="1"/>
  <c r="L9444" i="2"/>
  <c r="K9444" i="2"/>
  <c r="E9444" i="2"/>
  <c r="F9443" i="2"/>
  <c r="G9443" i="2"/>
  <c r="C9445" i="2"/>
  <c r="I6017" i="2" l="1"/>
  <c r="M6017" i="2" s="1"/>
  <c r="N6017" i="2"/>
  <c r="D6018" i="2" s="1"/>
  <c r="L9445" i="2"/>
  <c r="K9445" i="2"/>
  <c r="E9445" i="2"/>
  <c r="F9444" i="2"/>
  <c r="G9444" i="2"/>
  <c r="C9446" i="2"/>
  <c r="H6018" i="2" l="1"/>
  <c r="I6018" i="2" s="1"/>
  <c r="M6018" i="2" s="1"/>
  <c r="L9446" i="2"/>
  <c r="K9446" i="2"/>
  <c r="E9446" i="2"/>
  <c r="F9445" i="2"/>
  <c r="G9445" i="2"/>
  <c r="C9447" i="2"/>
  <c r="A6018" i="2" l="1"/>
  <c r="N6018" i="2"/>
  <c r="D6019" i="2" s="1"/>
  <c r="L9447" i="2"/>
  <c r="E9447" i="2"/>
  <c r="K9447" i="2"/>
  <c r="F9446" i="2"/>
  <c r="G9446" i="2"/>
  <c r="C9448" i="2"/>
  <c r="H6019" i="2" l="1"/>
  <c r="I6019" i="2" s="1"/>
  <c r="M6019" i="2" s="1"/>
  <c r="L9448" i="2"/>
  <c r="E9448" i="2"/>
  <c r="K9448" i="2"/>
  <c r="F9447" i="2"/>
  <c r="G9447" i="2"/>
  <c r="C9449" i="2"/>
  <c r="N6019" i="2" l="1"/>
  <c r="D6020" i="2" s="1"/>
  <c r="A6019" i="2"/>
  <c r="L9449" i="2"/>
  <c r="E9449" i="2"/>
  <c r="K9449" i="2"/>
  <c r="F9448" i="2"/>
  <c r="G9448" i="2"/>
  <c r="C9450" i="2"/>
  <c r="H6020" i="2" l="1"/>
  <c r="L9450" i="2"/>
  <c r="E9450" i="2"/>
  <c r="K9450" i="2"/>
  <c r="F9449" i="2"/>
  <c r="G9449" i="2"/>
  <c r="C9451" i="2"/>
  <c r="I6020" i="2" l="1"/>
  <c r="M6020" i="2" s="1"/>
  <c r="N6020" i="2"/>
  <c r="D6021" i="2" s="1"/>
  <c r="A6020" i="2"/>
  <c r="L9451" i="2"/>
  <c r="E9451" i="2"/>
  <c r="K9451" i="2"/>
  <c r="F9450" i="2"/>
  <c r="G9450" i="2"/>
  <c r="C9452" i="2"/>
  <c r="H6021" i="2" l="1"/>
  <c r="I6021" i="2"/>
  <c r="M6021" i="2" s="1"/>
  <c r="N6021" i="2"/>
  <c r="D6022" i="2" s="1"/>
  <c r="A6021" i="2"/>
  <c r="L9452" i="2"/>
  <c r="E9452" i="2"/>
  <c r="K9452" i="2"/>
  <c r="F9451" i="2"/>
  <c r="G9451" i="2"/>
  <c r="C9453" i="2"/>
  <c r="H6022" i="2" l="1"/>
  <c r="I6022" i="2" s="1"/>
  <c r="M6022" i="2" s="1"/>
  <c r="L9453" i="2"/>
  <c r="K9453" i="2"/>
  <c r="E9453" i="2"/>
  <c r="F9452" i="2"/>
  <c r="G9452" i="2"/>
  <c r="C9454" i="2"/>
  <c r="A6022" i="2" l="1"/>
  <c r="N6022" i="2"/>
  <c r="D6023" i="2" s="1"/>
  <c r="H6023" i="2"/>
  <c r="L9454" i="2"/>
  <c r="K9454" i="2"/>
  <c r="E9454" i="2"/>
  <c r="F9453" i="2"/>
  <c r="G9453" i="2"/>
  <c r="C9455" i="2"/>
  <c r="I6023" i="2" l="1"/>
  <c r="M6023" i="2" s="1"/>
  <c r="N6023" i="2"/>
  <c r="D6024" i="2" s="1"/>
  <c r="A6023" i="2"/>
  <c r="L9455" i="2"/>
  <c r="K9455" i="2"/>
  <c r="E9455" i="2"/>
  <c r="G9454" i="2"/>
  <c r="F9454" i="2"/>
  <c r="C9456" i="2"/>
  <c r="H6024" i="2" l="1"/>
  <c r="L6024" i="2" s="1"/>
  <c r="L9456" i="2"/>
  <c r="K9456" i="2"/>
  <c r="E9456" i="2"/>
  <c r="F9455" i="2"/>
  <c r="G9455" i="2"/>
  <c r="C9457" i="2"/>
  <c r="A6024" i="2" l="1"/>
  <c r="N6024" i="2"/>
  <c r="D6025" i="2" s="1"/>
  <c r="I6024" i="2"/>
  <c r="M6024" i="2" s="1"/>
  <c r="L9457" i="2"/>
  <c r="K9457" i="2"/>
  <c r="E9457" i="2"/>
  <c r="F9456" i="2"/>
  <c r="G9456" i="2"/>
  <c r="C9458" i="2"/>
  <c r="H6025" i="2" l="1"/>
  <c r="I6025" i="2" s="1"/>
  <c r="M6025" i="2" s="1"/>
  <c r="L9458" i="2"/>
  <c r="K9458" i="2"/>
  <c r="E9458" i="2"/>
  <c r="F9457" i="2"/>
  <c r="G9457" i="2"/>
  <c r="C9459" i="2"/>
  <c r="A6025" i="2" l="1"/>
  <c r="N6025" i="2"/>
  <c r="D6026" i="2" s="1"/>
  <c r="L9459" i="2"/>
  <c r="E9459" i="2"/>
  <c r="K9459" i="2"/>
  <c r="F9458" i="2"/>
  <c r="G9458" i="2"/>
  <c r="C9460" i="2"/>
  <c r="H6026" i="2" l="1"/>
  <c r="L6026" i="2"/>
  <c r="N6026" i="2"/>
  <c r="D6027" i="2" s="1"/>
  <c r="E6027" i="2" s="1"/>
  <c r="I6026" i="2"/>
  <c r="M6026" i="2" s="1"/>
  <c r="A6026" i="2"/>
  <c r="L9460" i="2"/>
  <c r="E9460" i="2"/>
  <c r="K9460" i="2"/>
  <c r="G9459" i="2"/>
  <c r="F9459" i="2"/>
  <c r="C9461" i="2"/>
  <c r="F6027" i="2" l="1"/>
  <c r="G6027" i="2"/>
  <c r="H6027" i="2"/>
  <c r="N6027" i="2" s="1"/>
  <c r="D6028" i="2" s="1"/>
  <c r="E6028" i="2" s="1"/>
  <c r="L9461" i="2"/>
  <c r="L6362" i="2"/>
  <c r="E9461" i="2"/>
  <c r="K9461" i="2"/>
  <c r="G9460" i="2"/>
  <c r="F9460" i="2"/>
  <c r="C9462" i="2"/>
  <c r="F6028" i="2" l="1"/>
  <c r="G6028" i="2"/>
  <c r="A6027" i="2"/>
  <c r="I6027" i="2"/>
  <c r="M6027" i="2" s="1"/>
  <c r="H6028" i="2" s="1"/>
  <c r="I6028" i="2" s="1"/>
  <c r="M6028" i="2" s="1"/>
  <c r="L9462" i="2"/>
  <c r="E9462" i="2"/>
  <c r="K9462" i="2"/>
  <c r="G9461" i="2"/>
  <c r="F9461" i="2"/>
  <c r="C9463" i="2"/>
  <c r="A6028" i="2" l="1"/>
  <c r="N6028" i="2"/>
  <c r="D6029" i="2" s="1"/>
  <c r="E6029" i="2" s="1"/>
  <c r="E9463" i="2"/>
  <c r="K9463" i="2"/>
  <c r="F9462" i="2"/>
  <c r="G9462" i="2"/>
  <c r="C9464" i="2"/>
  <c r="F6029" i="2" l="1"/>
  <c r="G6029" i="2"/>
  <c r="H6029" i="2"/>
  <c r="N6029" i="2" s="1"/>
  <c r="D6030" i="2" s="1"/>
  <c r="E9464" i="2"/>
  <c r="K9464" i="2"/>
  <c r="F9463" i="2"/>
  <c r="G9463" i="2"/>
  <c r="C9465" i="2"/>
  <c r="A6029" i="2" l="1"/>
  <c r="I6029" i="2"/>
  <c r="M6029" i="2" s="1"/>
  <c r="H6030" i="2" s="1"/>
  <c r="N6030" i="2" s="1"/>
  <c r="E6030" i="2"/>
  <c r="F6030" i="2" s="1"/>
  <c r="G6030" i="2" s="1"/>
  <c r="E9465" i="2"/>
  <c r="K9465" i="2"/>
  <c r="F9464" i="2"/>
  <c r="G9464" i="2"/>
  <c r="C9466" i="2"/>
  <c r="A6030" i="2" l="1"/>
  <c r="I6030" i="2"/>
  <c r="M6030" i="2" s="1"/>
  <c r="H6031" i="2" s="1"/>
  <c r="I6031" i="2" s="1"/>
  <c r="M6031" i="2" s="1"/>
  <c r="D6031" i="2"/>
  <c r="L9466" i="2"/>
  <c r="K9466" i="2"/>
  <c r="E9466" i="2"/>
  <c r="F9465" i="2"/>
  <c r="G9465" i="2"/>
  <c r="C9467" i="2"/>
  <c r="A6031" i="2" l="1"/>
  <c r="N6031" i="2"/>
  <c r="K9467" i="2"/>
  <c r="G9466" i="2"/>
  <c r="F9466" i="2"/>
  <c r="C9468" i="2"/>
  <c r="D6032" i="2" l="1"/>
  <c r="H6032" i="2"/>
  <c r="L9468" i="2"/>
  <c r="K9468" i="2"/>
  <c r="C9469" i="2"/>
  <c r="N6032" i="2" l="1"/>
  <c r="D6033" i="2" s="1"/>
  <c r="I6032" i="2"/>
  <c r="M6032" i="2" s="1"/>
  <c r="A6032" i="2"/>
  <c r="L9469" i="2"/>
  <c r="K9469" i="2"/>
  <c r="C9470" i="2"/>
  <c r="H6033" i="2" l="1"/>
  <c r="A6033" i="2" s="1"/>
  <c r="N6033" i="2"/>
  <c r="D6034" i="2" s="1"/>
  <c r="L9470" i="2"/>
  <c r="E9470" i="2"/>
  <c r="K9470" i="2"/>
  <c r="C9471" i="2"/>
  <c r="I6033" i="2" l="1"/>
  <c r="M6033" i="2" s="1"/>
  <c r="H6034" i="2" s="1"/>
  <c r="L9471" i="2"/>
  <c r="K9471" i="2"/>
  <c r="F9470" i="2"/>
  <c r="G9470" i="2"/>
  <c r="C9472" i="2"/>
  <c r="I6034" i="2" l="1"/>
  <c r="M6034" i="2" s="1"/>
  <c r="N6034" i="2"/>
  <c r="D6035" i="2" s="1"/>
  <c r="A6034" i="2"/>
  <c r="L9472" i="2"/>
  <c r="K9472" i="2"/>
  <c r="E9472" i="2"/>
  <c r="C9473" i="2"/>
  <c r="H6035" i="2" l="1"/>
  <c r="L9473" i="2"/>
  <c r="K9473" i="2"/>
  <c r="E9473" i="2"/>
  <c r="F9472" i="2"/>
  <c r="G9472" i="2"/>
  <c r="C9474" i="2"/>
  <c r="I6035" i="2" l="1"/>
  <c r="M6035" i="2" s="1"/>
  <c r="N6035" i="2"/>
  <c r="D6036" i="2" s="1"/>
  <c r="A6035" i="2"/>
  <c r="L9474" i="2"/>
  <c r="K9474" i="2"/>
  <c r="E9474" i="2"/>
  <c r="G9473" i="2"/>
  <c r="F9473" i="2"/>
  <c r="C9475" i="2"/>
  <c r="H6036" i="2" l="1"/>
  <c r="L9475" i="2"/>
  <c r="K9475" i="2"/>
  <c r="E9475" i="2"/>
  <c r="F9474" i="2"/>
  <c r="G9474" i="2"/>
  <c r="C9476" i="2"/>
  <c r="I6036" i="2" l="1"/>
  <c r="M6036" i="2" s="1"/>
  <c r="N6036" i="2"/>
  <c r="D6037" i="2" s="1"/>
  <c r="A6036" i="2"/>
  <c r="L9476" i="2"/>
  <c r="E6183" i="2"/>
  <c r="K9476" i="2"/>
  <c r="E9476" i="2"/>
  <c r="F9475" i="2"/>
  <c r="G9475" i="2"/>
  <c r="C9477" i="2"/>
  <c r="H6037" i="2" l="1"/>
  <c r="I6037" i="2" s="1"/>
  <c r="M6037" i="2" s="1"/>
  <c r="L9477" i="2"/>
  <c r="F6183" i="2"/>
  <c r="G6183" i="2"/>
  <c r="K9477" i="2"/>
  <c r="E9477" i="2"/>
  <c r="F9476" i="2"/>
  <c r="G9476" i="2"/>
  <c r="C9478" i="2"/>
  <c r="A6037" i="2" l="1"/>
  <c r="N6037" i="2"/>
  <c r="D6038" i="2" s="1"/>
  <c r="L9478" i="2"/>
  <c r="E9478" i="2"/>
  <c r="K9478" i="2"/>
  <c r="F9477" i="2"/>
  <c r="G9477" i="2"/>
  <c r="C9479" i="2"/>
  <c r="H6038" i="2" l="1"/>
  <c r="A6038" i="2" s="1"/>
  <c r="L9479" i="2"/>
  <c r="E9479" i="2"/>
  <c r="K9479" i="2"/>
  <c r="F9478" i="2"/>
  <c r="G9478" i="2"/>
  <c r="C9480" i="2"/>
  <c r="I6038" i="2" l="1"/>
  <c r="M6038" i="2" s="1"/>
  <c r="N6038" i="2"/>
  <c r="D6039" i="2" s="1"/>
  <c r="L9480" i="2"/>
  <c r="E9480" i="2"/>
  <c r="K9480" i="2"/>
  <c r="F9479" i="2"/>
  <c r="G9479" i="2"/>
  <c r="C9481" i="2"/>
  <c r="H6039" i="2" l="1"/>
  <c r="L9481" i="2"/>
  <c r="E9481" i="2"/>
  <c r="K9481" i="2"/>
  <c r="F9480" i="2"/>
  <c r="G9480" i="2"/>
  <c r="C9482" i="2"/>
  <c r="I6039" i="2" l="1"/>
  <c r="M6039" i="2" s="1"/>
  <c r="N6039" i="2"/>
  <c r="D6040" i="2" s="1"/>
  <c r="A6039" i="2"/>
  <c r="L9482" i="2"/>
  <c r="E9482" i="2"/>
  <c r="K9482" i="2"/>
  <c r="F9481" i="2"/>
  <c r="G9481" i="2"/>
  <c r="C9483" i="2"/>
  <c r="H6040" i="2" l="1"/>
  <c r="L9483" i="2"/>
  <c r="E6182" i="2"/>
  <c r="E9483" i="2"/>
  <c r="K9483" i="2"/>
  <c r="F9482" i="2"/>
  <c r="G9482" i="2"/>
  <c r="C9484" i="2"/>
  <c r="A6040" i="2" l="1"/>
  <c r="I6040" i="2"/>
  <c r="M6040" i="2" s="1"/>
  <c r="N6040" i="2"/>
  <c r="D6041" i="2" s="1"/>
  <c r="L9484" i="2"/>
  <c r="G6182" i="2"/>
  <c r="F6182" i="2"/>
  <c r="K9484" i="2"/>
  <c r="E9484" i="2"/>
  <c r="F9483" i="2"/>
  <c r="G9483" i="2"/>
  <c r="C9485" i="2"/>
  <c r="H6041" i="2" l="1"/>
  <c r="L9485" i="2"/>
  <c r="K9485" i="2"/>
  <c r="E9485" i="2"/>
  <c r="F9484" i="2"/>
  <c r="G9484" i="2"/>
  <c r="C9486" i="2"/>
  <c r="I6041" i="2" l="1"/>
  <c r="M6041" i="2" s="1"/>
  <c r="N6041" i="2"/>
  <c r="D6042" i="2" s="1"/>
  <c r="A6041" i="2"/>
  <c r="L9486" i="2"/>
  <c r="K9486" i="2"/>
  <c r="E9486" i="2"/>
  <c r="G9485" i="2"/>
  <c r="F9485" i="2"/>
  <c r="C9487" i="2"/>
  <c r="H6042" i="2" l="1"/>
  <c r="L9487" i="2"/>
  <c r="K9487" i="2"/>
  <c r="E9487" i="2"/>
  <c r="F9486" i="2"/>
  <c r="G9486" i="2"/>
  <c r="C9488" i="2"/>
  <c r="A6042" i="2" l="1"/>
  <c r="I6042" i="2"/>
  <c r="M6042" i="2" s="1"/>
  <c r="N6042" i="2"/>
  <c r="D6043" i="2" s="1"/>
  <c r="L9488" i="2"/>
  <c r="K9488" i="2"/>
  <c r="E9488" i="2"/>
  <c r="F9487" i="2"/>
  <c r="G9487" i="2"/>
  <c r="C9489" i="2"/>
  <c r="H6043" i="2" l="1"/>
  <c r="I6043" i="2" s="1"/>
  <c r="M6043" i="2" s="1"/>
  <c r="L9489" i="2"/>
  <c r="K9489" i="2"/>
  <c r="E9489" i="2"/>
  <c r="F9488" i="2"/>
  <c r="G9488" i="2"/>
  <c r="C9490" i="2"/>
  <c r="A6043" i="2" l="1"/>
  <c r="N6043" i="2"/>
  <c r="D6044" i="2" s="1"/>
  <c r="L9490" i="2"/>
  <c r="E9490" i="2"/>
  <c r="K9490" i="2"/>
  <c r="F9489" i="2"/>
  <c r="G9489" i="2"/>
  <c r="C9491" i="2"/>
  <c r="H6044" i="2" l="1"/>
  <c r="A6044" i="2" s="1"/>
  <c r="L9491" i="2"/>
  <c r="K9491" i="2"/>
  <c r="E9491" i="2"/>
  <c r="F9490" i="2"/>
  <c r="G9490" i="2"/>
  <c r="C9492" i="2"/>
  <c r="N6044" i="2" l="1"/>
  <c r="D6045" i="2" s="1"/>
  <c r="I6044" i="2"/>
  <c r="M6044" i="2" s="1"/>
  <c r="H6045" i="2" s="1"/>
  <c r="N6045" i="2" s="1"/>
  <c r="D6046" i="2" s="1"/>
  <c r="L9492" i="2"/>
  <c r="E9492" i="2"/>
  <c r="K9492" i="2"/>
  <c r="F9491" i="2"/>
  <c r="G9491" i="2"/>
  <c r="C9493" i="2"/>
  <c r="I6045" i="2" l="1"/>
  <c r="M6045" i="2" s="1"/>
  <c r="H6046" i="2" s="1"/>
  <c r="I6046" i="2" s="1"/>
  <c r="M6046" i="2" s="1"/>
  <c r="A6045" i="2"/>
  <c r="L9493" i="2"/>
  <c r="E9493" i="2"/>
  <c r="K9493" i="2"/>
  <c r="F9492" i="2"/>
  <c r="G9492" i="2"/>
  <c r="C9494" i="2"/>
  <c r="N6046" i="2" l="1"/>
  <c r="D6047" i="2" s="1"/>
  <c r="A6046" i="2"/>
  <c r="E9494" i="2"/>
  <c r="K9494" i="2"/>
  <c r="F9493" i="2"/>
  <c r="G9493" i="2"/>
  <c r="C9495" i="2"/>
  <c r="H6047" i="2" l="1"/>
  <c r="L6392" i="2"/>
  <c r="E9495" i="2"/>
  <c r="K9495" i="2"/>
  <c r="G9494" i="2"/>
  <c r="F9494" i="2"/>
  <c r="C9496" i="2"/>
  <c r="I6047" i="2" l="1"/>
  <c r="M6047" i="2" s="1"/>
  <c r="A6047" i="2"/>
  <c r="N6047" i="2"/>
  <c r="D6048" i="2" s="1"/>
  <c r="K9496" i="2"/>
  <c r="E9496" i="2"/>
  <c r="F9495" i="2"/>
  <c r="G9495" i="2"/>
  <c r="C9497" i="2"/>
  <c r="H6048" i="2" l="1"/>
  <c r="L9497" i="2"/>
  <c r="K9497" i="2"/>
  <c r="E9497" i="2"/>
  <c r="F9496" i="2"/>
  <c r="G9496" i="2"/>
  <c r="C9498" i="2"/>
  <c r="I6048" i="2" l="1"/>
  <c r="M6048" i="2" s="1"/>
  <c r="N6048" i="2"/>
  <c r="D6049" i="2" s="1"/>
  <c r="A6048" i="2"/>
  <c r="K9498" i="2"/>
  <c r="G9497" i="2"/>
  <c r="F9497" i="2"/>
  <c r="C9499" i="2"/>
  <c r="H6049" i="2" l="1"/>
  <c r="A6049" i="2"/>
  <c r="N6049" i="2"/>
  <c r="D6050" i="2" s="1"/>
  <c r="I6049" i="2"/>
  <c r="M6049" i="2" s="1"/>
  <c r="L9499" i="2"/>
  <c r="K9499" i="2"/>
  <c r="C9500" i="2"/>
  <c r="H6050" i="2" l="1"/>
  <c r="N6050" i="2"/>
  <c r="D6051" i="2" s="1"/>
  <c r="I6050" i="2"/>
  <c r="M6050" i="2" s="1"/>
  <c r="A6050" i="2"/>
  <c r="L9500" i="2"/>
  <c r="E9500" i="2"/>
  <c r="K9500" i="2"/>
  <c r="C9501" i="2"/>
  <c r="H6051" i="2" l="1"/>
  <c r="L9501" i="2"/>
  <c r="E9501" i="2"/>
  <c r="K9501" i="2"/>
  <c r="F9500" i="2"/>
  <c r="G9500" i="2"/>
  <c r="C9502" i="2"/>
  <c r="I6051" i="2" l="1"/>
  <c r="M6051" i="2" s="1"/>
  <c r="N6051" i="2"/>
  <c r="D6052" i="2" s="1"/>
  <c r="A6051" i="2"/>
  <c r="L9502" i="2"/>
  <c r="E9502" i="2"/>
  <c r="K9502" i="2"/>
  <c r="F9501" i="2"/>
  <c r="G9501" i="2"/>
  <c r="C9503" i="2"/>
  <c r="H6052" i="2" l="1"/>
  <c r="L9503" i="2"/>
  <c r="K9503" i="2"/>
  <c r="E9503" i="2"/>
  <c r="F9502" i="2"/>
  <c r="G9502" i="2"/>
  <c r="C9504" i="2"/>
  <c r="N6052" i="2" l="1"/>
  <c r="D6053" i="2" s="1"/>
  <c r="I6052" i="2"/>
  <c r="M6052" i="2" s="1"/>
  <c r="H6053" i="2"/>
  <c r="A6052" i="2"/>
  <c r="L9504" i="2"/>
  <c r="K9504" i="2"/>
  <c r="E9504" i="2"/>
  <c r="F9503" i="2"/>
  <c r="G9503" i="2"/>
  <c r="C9505" i="2"/>
  <c r="I6053" i="2" l="1"/>
  <c r="M6053" i="2" s="1"/>
  <c r="N6053" i="2"/>
  <c r="D6054" i="2" s="1"/>
  <c r="A6053" i="2"/>
  <c r="L9505" i="2"/>
  <c r="K9505" i="2"/>
  <c r="E9505" i="2"/>
  <c r="G9504" i="2"/>
  <c r="F9504" i="2"/>
  <c r="C9506" i="2"/>
  <c r="H6054" i="2" l="1"/>
  <c r="L9506" i="2"/>
  <c r="E6396" i="2"/>
  <c r="K9506" i="2"/>
  <c r="E9506" i="2"/>
  <c r="F9505" i="2"/>
  <c r="G9505" i="2"/>
  <c r="C9507" i="2"/>
  <c r="L6054" i="2" l="1"/>
  <c r="N6054" i="2"/>
  <c r="D6055" i="2" s="1"/>
  <c r="I6054" i="2"/>
  <c r="M6054" i="2" s="1"/>
  <c r="H6055" i="2" s="1"/>
  <c r="A6054" i="2"/>
  <c r="L9507" i="2"/>
  <c r="F6396" i="2"/>
  <c r="G6396" i="2"/>
  <c r="K9507" i="2"/>
  <c r="E9507" i="2"/>
  <c r="F9506" i="2"/>
  <c r="G9506" i="2"/>
  <c r="C9508" i="2"/>
  <c r="L6055" i="2" l="1"/>
  <c r="N6055" i="2"/>
  <c r="D6056" i="2" s="1"/>
  <c r="I6055" i="2"/>
  <c r="M6055" i="2" s="1"/>
  <c r="A6055" i="2"/>
  <c r="L6056" i="2"/>
  <c r="L9508" i="2"/>
  <c r="K9508" i="2"/>
  <c r="E9508" i="2"/>
  <c r="F9507" i="2"/>
  <c r="G9507" i="2"/>
  <c r="C9509" i="2"/>
  <c r="H6056" i="2" l="1"/>
  <c r="L6057" i="2"/>
  <c r="L9509" i="2"/>
  <c r="E9509" i="2"/>
  <c r="K9509" i="2"/>
  <c r="F9508" i="2"/>
  <c r="G9508" i="2"/>
  <c r="C9510" i="2"/>
  <c r="N6056" i="2" l="1"/>
  <c r="D6057" i="2" s="1"/>
  <c r="I6056" i="2"/>
  <c r="M6056" i="2" s="1"/>
  <c r="H6057" i="2" s="1"/>
  <c r="A6056" i="2"/>
  <c r="L9510" i="2"/>
  <c r="E9510" i="2"/>
  <c r="K9510" i="2"/>
  <c r="F9509" i="2"/>
  <c r="G9509" i="2"/>
  <c r="C9511" i="2"/>
  <c r="I6057" i="2" l="1"/>
  <c r="M6057" i="2" s="1"/>
  <c r="N6057" i="2"/>
  <c r="D6058" i="2" s="1"/>
  <c r="E6058" i="2" s="1"/>
  <c r="A6057" i="2"/>
  <c r="L9511" i="2"/>
  <c r="E9511" i="2"/>
  <c r="K9511" i="2"/>
  <c r="F9510" i="2"/>
  <c r="G9510" i="2"/>
  <c r="C9512" i="2"/>
  <c r="H6058" i="2" l="1"/>
  <c r="G6058" i="2"/>
  <c r="F6058" i="2"/>
  <c r="L9512" i="2"/>
  <c r="E9512" i="2"/>
  <c r="K9512" i="2"/>
  <c r="F9511" i="2"/>
  <c r="G9511" i="2"/>
  <c r="C9513" i="2"/>
  <c r="A6058" i="2" l="1"/>
  <c r="I6058" i="2"/>
  <c r="M6058" i="2" s="1"/>
  <c r="N6058" i="2"/>
  <c r="D6059" i="2" s="1"/>
  <c r="L9513" i="2"/>
  <c r="E9513" i="2"/>
  <c r="K9513" i="2"/>
  <c r="F9512" i="2"/>
  <c r="G9512" i="2"/>
  <c r="C9514" i="2"/>
  <c r="H6059" i="2" l="1"/>
  <c r="L9514" i="2"/>
  <c r="E9514" i="2"/>
  <c r="K9514" i="2"/>
  <c r="F9513" i="2"/>
  <c r="G9513" i="2"/>
  <c r="C9515" i="2"/>
  <c r="I6059" i="2" l="1"/>
  <c r="M6059" i="2" s="1"/>
  <c r="N6059" i="2"/>
  <c r="D6060" i="2" s="1"/>
  <c r="E6060" i="2" s="1"/>
  <c r="A6059" i="2"/>
  <c r="E6061" i="2"/>
  <c r="L9515" i="2"/>
  <c r="K9515" i="2"/>
  <c r="E9515" i="2"/>
  <c r="F9514" i="2"/>
  <c r="G9514" i="2"/>
  <c r="C9516" i="2"/>
  <c r="F6060" i="2" l="1"/>
  <c r="G6060" i="2"/>
  <c r="H6060" i="2"/>
  <c r="G6061" i="2"/>
  <c r="F6061" i="2"/>
  <c r="L9516" i="2"/>
  <c r="K9516" i="2"/>
  <c r="E9516" i="2"/>
  <c r="F9515" i="2"/>
  <c r="G9515" i="2"/>
  <c r="C9517" i="2"/>
  <c r="A6060" i="2" l="1"/>
  <c r="I6060" i="2"/>
  <c r="M6060" i="2" s="1"/>
  <c r="N6060" i="2"/>
  <c r="D6061" i="2" s="1"/>
  <c r="L9517" i="2"/>
  <c r="K9517" i="2"/>
  <c r="E9517" i="2"/>
  <c r="G9516" i="2"/>
  <c r="F9516" i="2"/>
  <c r="C9518" i="2"/>
  <c r="H6061" i="2" l="1"/>
  <c r="L9518" i="2"/>
  <c r="K9518" i="2"/>
  <c r="E9518" i="2"/>
  <c r="F9517" i="2"/>
  <c r="G9517" i="2"/>
  <c r="C9519" i="2"/>
  <c r="N6061" i="2" l="1"/>
  <c r="D6062" i="2" s="1"/>
  <c r="A6061" i="2"/>
  <c r="I6061" i="2"/>
  <c r="M6061" i="2" s="1"/>
  <c r="H6062" i="2" s="1"/>
  <c r="L9519" i="2"/>
  <c r="K9519" i="2"/>
  <c r="E9519" i="2"/>
  <c r="F9518" i="2"/>
  <c r="G9518" i="2"/>
  <c r="C9520" i="2"/>
  <c r="N6062" i="2" l="1"/>
  <c r="I6062" i="2"/>
  <c r="M6062" i="2" s="1"/>
  <c r="A6062" i="2"/>
  <c r="D6063" i="2"/>
  <c r="L9520" i="2"/>
  <c r="K9520" i="2"/>
  <c r="E9520" i="2"/>
  <c r="G9519" i="2"/>
  <c r="F9519" i="2"/>
  <c r="C9521" i="2"/>
  <c r="H6063" i="2" l="1"/>
  <c r="L9521" i="2"/>
  <c r="E9521" i="2"/>
  <c r="K9521" i="2"/>
  <c r="F9520" i="2"/>
  <c r="G9520" i="2"/>
  <c r="C9522" i="2"/>
  <c r="I6063" i="2" l="1"/>
  <c r="M6063" i="2" s="1"/>
  <c r="A6063" i="2"/>
  <c r="N6063" i="2"/>
  <c r="D6064" i="2" s="1"/>
  <c r="L9522" i="2"/>
  <c r="K9522" i="2"/>
  <c r="E9522" i="2"/>
  <c r="F9521" i="2"/>
  <c r="G9521" i="2"/>
  <c r="C9523" i="2"/>
  <c r="H6064" i="2" l="1"/>
  <c r="L9523" i="2"/>
  <c r="E9523" i="2"/>
  <c r="K9523" i="2"/>
  <c r="F9522" i="2"/>
  <c r="G9522" i="2"/>
  <c r="C9524" i="2"/>
  <c r="I6064" i="2" l="1"/>
  <c r="M6064" i="2" s="1"/>
  <c r="N6064" i="2"/>
  <c r="A6064" i="2"/>
  <c r="L9524" i="2"/>
  <c r="E9524" i="2"/>
  <c r="K9524" i="2"/>
  <c r="G9523" i="2"/>
  <c r="F9523" i="2"/>
  <c r="C9525" i="2"/>
  <c r="H6065" i="2" l="1"/>
  <c r="D6065" i="2"/>
  <c r="K9525" i="2"/>
  <c r="E9525" i="2"/>
  <c r="F9524" i="2"/>
  <c r="G9524" i="2"/>
  <c r="C9526" i="2"/>
  <c r="A6065" i="2" l="1"/>
  <c r="I6065" i="2"/>
  <c r="M6065" i="2" s="1"/>
  <c r="N6065" i="2"/>
  <c r="H6066" i="2" s="1"/>
  <c r="E9526" i="2"/>
  <c r="K9526" i="2"/>
  <c r="F9525" i="2"/>
  <c r="G9525" i="2"/>
  <c r="C9527" i="2"/>
  <c r="I6066" i="2" l="1"/>
  <c r="M6066" i="2" s="1"/>
  <c r="D6066" i="2"/>
  <c r="L9527" i="2"/>
  <c r="E6212" i="2"/>
  <c r="K9527" i="2"/>
  <c r="F9526" i="2"/>
  <c r="G9526" i="2"/>
  <c r="C9528" i="2"/>
  <c r="A6066" i="2" l="1"/>
  <c r="N6066" i="2"/>
  <c r="H6067" i="2" s="1"/>
  <c r="L9528" i="2"/>
  <c r="G6212" i="2"/>
  <c r="F6212" i="2"/>
  <c r="K9528" i="2"/>
  <c r="C9529" i="2"/>
  <c r="D6067" i="2" l="1"/>
  <c r="A6067" i="2" s="1"/>
  <c r="N6067" i="2"/>
  <c r="D6068" i="2" s="1"/>
  <c r="I6067" i="2"/>
  <c r="M6067" i="2" s="1"/>
  <c r="H6068" i="2"/>
  <c r="L9529" i="2"/>
  <c r="K9529" i="2"/>
  <c r="C9530" i="2"/>
  <c r="A6068" i="2" l="1"/>
  <c r="I6068" i="2"/>
  <c r="M6068" i="2" s="1"/>
  <c r="N6068" i="2"/>
  <c r="D6069" i="2" s="1"/>
  <c r="A6069" i="2" s="1"/>
  <c r="H6069" i="2"/>
  <c r="L9530" i="2"/>
  <c r="K9530" i="2"/>
  <c r="C9531" i="2"/>
  <c r="N6069" i="2" l="1"/>
  <c r="D6070" i="2" s="1"/>
  <c r="I6069" i="2"/>
  <c r="M6069" i="2" s="1"/>
  <c r="H6070" i="2"/>
  <c r="L9531" i="2"/>
  <c r="K9531" i="2"/>
  <c r="E9531" i="2"/>
  <c r="C9532" i="2"/>
  <c r="I6070" i="2" l="1"/>
  <c r="M6070" i="2" s="1"/>
  <c r="N6070" i="2"/>
  <c r="D6071" i="2" s="1"/>
  <c r="H6071" i="2"/>
  <c r="A6070" i="2"/>
  <c r="L9532" i="2"/>
  <c r="K9532" i="2"/>
  <c r="E9532" i="2"/>
  <c r="F9531" i="2"/>
  <c r="G9531" i="2"/>
  <c r="C9533" i="2"/>
  <c r="I6071" i="2" l="1"/>
  <c r="M6071" i="2" s="1"/>
  <c r="N6071" i="2"/>
  <c r="D6072" i="2" s="1"/>
  <c r="A6071" i="2"/>
  <c r="L9533" i="2"/>
  <c r="K9533" i="2"/>
  <c r="E9533" i="2"/>
  <c r="G9532" i="2"/>
  <c r="F9532" i="2"/>
  <c r="C9534" i="2"/>
  <c r="H6072" i="2" l="1"/>
  <c r="L9534" i="2"/>
  <c r="K9534" i="2"/>
  <c r="E9534" i="2"/>
  <c r="F9533" i="2"/>
  <c r="G9533" i="2"/>
  <c r="C9535" i="2"/>
  <c r="A6072" i="2" l="1"/>
  <c r="I6072" i="2"/>
  <c r="M6072" i="2" s="1"/>
  <c r="N6072" i="2"/>
  <c r="D6073" i="2" s="1"/>
  <c r="L9535" i="2"/>
  <c r="K9535" i="2"/>
  <c r="E9535" i="2"/>
  <c r="F9534" i="2"/>
  <c r="G9534" i="2"/>
  <c r="C9536" i="2"/>
  <c r="H6073" i="2" l="1"/>
  <c r="L9536" i="2"/>
  <c r="K9536" i="2"/>
  <c r="E9536" i="2"/>
  <c r="F9535" i="2"/>
  <c r="G9535" i="2"/>
  <c r="C9537" i="2"/>
  <c r="I6073" i="2" l="1"/>
  <c r="M6073" i="2" s="1"/>
  <c r="N6073" i="2"/>
  <c r="D6074" i="2" s="1"/>
  <c r="A6073" i="2"/>
  <c r="L9537" i="2"/>
  <c r="E9537" i="2"/>
  <c r="K9537" i="2"/>
  <c r="F9536" i="2"/>
  <c r="G9536" i="2"/>
  <c r="C9538" i="2"/>
  <c r="H6074" i="2" l="1"/>
  <c r="L9538" i="2"/>
  <c r="E9538" i="2"/>
  <c r="K9538" i="2"/>
  <c r="F9537" i="2"/>
  <c r="G9537" i="2"/>
  <c r="C9539" i="2"/>
  <c r="I6074" i="2" l="1"/>
  <c r="M6074" i="2" s="1"/>
  <c r="A6074" i="2"/>
  <c r="N6074" i="2"/>
  <c r="D6075" i="2" s="1"/>
  <c r="L9539" i="2"/>
  <c r="L6423" i="2"/>
  <c r="E9539" i="2"/>
  <c r="K9539" i="2"/>
  <c r="F9538" i="2"/>
  <c r="G9538" i="2"/>
  <c r="C9540" i="2"/>
  <c r="H6075" i="2" l="1"/>
  <c r="L9540" i="2"/>
  <c r="E9540" i="2"/>
  <c r="K9540" i="2"/>
  <c r="F9539" i="2"/>
  <c r="G9539" i="2"/>
  <c r="C9541" i="2"/>
  <c r="N6075" i="2" l="1"/>
  <c r="D6076" i="2" s="1"/>
  <c r="I6075" i="2"/>
  <c r="M6075" i="2" s="1"/>
  <c r="H6076" i="2" s="1"/>
  <c r="A6075" i="2"/>
  <c r="L9541" i="2"/>
  <c r="E9541" i="2"/>
  <c r="K9541" i="2"/>
  <c r="F9540" i="2"/>
  <c r="G9540" i="2"/>
  <c r="C9542" i="2"/>
  <c r="A6076" i="2" l="1"/>
  <c r="I6076" i="2"/>
  <c r="M6076" i="2" s="1"/>
  <c r="N6076" i="2"/>
  <c r="D6077" i="2" s="1"/>
  <c r="L9542" i="2"/>
  <c r="E9542" i="2"/>
  <c r="K9542" i="2"/>
  <c r="F9541" i="2"/>
  <c r="G9541" i="2"/>
  <c r="C9543" i="2"/>
  <c r="H6077" i="2" l="1"/>
  <c r="I6077" i="2"/>
  <c r="M6077" i="2" s="1"/>
  <c r="N6077" i="2"/>
  <c r="D6078" i="2" s="1"/>
  <c r="A6077" i="2"/>
  <c r="L9543" i="2"/>
  <c r="K9543" i="2"/>
  <c r="E9543" i="2"/>
  <c r="F9542" i="2"/>
  <c r="G9542" i="2"/>
  <c r="C9544" i="2"/>
  <c r="H6078" i="2" l="1"/>
  <c r="L9544" i="2"/>
  <c r="K9544" i="2"/>
  <c r="E9544" i="2"/>
  <c r="F9543" i="2"/>
  <c r="G9543" i="2"/>
  <c r="C9545" i="2"/>
  <c r="N6078" i="2" l="1"/>
  <c r="D6079" i="2" s="1"/>
  <c r="I6078" i="2"/>
  <c r="M6078" i="2" s="1"/>
  <c r="A6078" i="2"/>
  <c r="L9545" i="2"/>
  <c r="K9545" i="2"/>
  <c r="E9545" i="2"/>
  <c r="G9544" i="2"/>
  <c r="F9544" i="2"/>
  <c r="C9546" i="2"/>
  <c r="H6079" i="2" l="1"/>
  <c r="A6079" i="2" s="1"/>
  <c r="L9546" i="2"/>
  <c r="K9546" i="2"/>
  <c r="E9546" i="2"/>
  <c r="F9545" i="2"/>
  <c r="G9545" i="2"/>
  <c r="C9547" i="2"/>
  <c r="I6079" i="2" l="1"/>
  <c r="M6079" i="2" s="1"/>
  <c r="N6079" i="2"/>
  <c r="D6080" i="2" s="1"/>
  <c r="L9547" i="2"/>
  <c r="E9547" i="2"/>
  <c r="K9547" i="2"/>
  <c r="F9546" i="2"/>
  <c r="G9546" i="2"/>
  <c r="C9548" i="2"/>
  <c r="H6080" i="2" l="1"/>
  <c r="A6080" i="2" s="1"/>
  <c r="L9548" i="2"/>
  <c r="K9548" i="2"/>
  <c r="E9548" i="2"/>
  <c r="G9547" i="2"/>
  <c r="F9547" i="2"/>
  <c r="C9549" i="2"/>
  <c r="N6080" i="2" l="1"/>
  <c r="D6081" i="2" s="1"/>
  <c r="I6080" i="2"/>
  <c r="M6080" i="2" s="1"/>
  <c r="H6081" i="2" s="1"/>
  <c r="L9549" i="2"/>
  <c r="E9549" i="2"/>
  <c r="K9549" i="2"/>
  <c r="G9548" i="2"/>
  <c r="F9548" i="2"/>
  <c r="C9550" i="2"/>
  <c r="A6081" i="2" l="1"/>
  <c r="N6081" i="2"/>
  <c r="D6082" i="2" s="1"/>
  <c r="I6081" i="2"/>
  <c r="M6081" i="2" s="1"/>
  <c r="L6176" i="2"/>
  <c r="L9550" i="2"/>
  <c r="E9550" i="2"/>
  <c r="K9550" i="2"/>
  <c r="G9549" i="2"/>
  <c r="F9549" i="2"/>
  <c r="C9551" i="2"/>
  <c r="H6082" i="2" l="1"/>
  <c r="I6082" i="2" s="1"/>
  <c r="M6082" i="2" s="1"/>
  <c r="N6082" i="2"/>
  <c r="D6083" i="2" s="1"/>
  <c r="A6082" i="2"/>
  <c r="L9551" i="2"/>
  <c r="K9551" i="2"/>
  <c r="E9551" i="2"/>
  <c r="G9550" i="2"/>
  <c r="F9550" i="2"/>
  <c r="C9552" i="2"/>
  <c r="H6083" i="2" l="1"/>
  <c r="N6083" i="2" s="1"/>
  <c r="D6084" i="2" s="1"/>
  <c r="I6083" i="2"/>
  <c r="M6083" i="2" s="1"/>
  <c r="H6084" i="2" s="1"/>
  <c r="N6084" i="2" s="1"/>
  <c r="D6085" i="2" s="1"/>
  <c r="L9552" i="2"/>
  <c r="E9552" i="2"/>
  <c r="K9552" i="2"/>
  <c r="F9551" i="2"/>
  <c r="G9551" i="2"/>
  <c r="C9553" i="2"/>
  <c r="A6083" i="2" l="1"/>
  <c r="A6084" i="2"/>
  <c r="I6084" i="2"/>
  <c r="M6084" i="2" s="1"/>
  <c r="H6085" i="2" s="1"/>
  <c r="L6085" i="2" s="1"/>
  <c r="L9553" i="2"/>
  <c r="E9553" i="2"/>
  <c r="K9553" i="2"/>
  <c r="F9552" i="2"/>
  <c r="G9552" i="2"/>
  <c r="C9554" i="2"/>
  <c r="A6085" i="2" l="1"/>
  <c r="N6085" i="2"/>
  <c r="D6086" i="2" s="1"/>
  <c r="I6085" i="2"/>
  <c r="M6085" i="2" s="1"/>
  <c r="E9554" i="2"/>
  <c r="K9554" i="2"/>
  <c r="G9553" i="2"/>
  <c r="F9553" i="2"/>
  <c r="C9555" i="2"/>
  <c r="H6086" i="2" l="1"/>
  <c r="I6086" i="2" s="1"/>
  <c r="M6086" i="2" s="1"/>
  <c r="K9555" i="2"/>
  <c r="E9555" i="2"/>
  <c r="F9554" i="2"/>
  <c r="G9554" i="2"/>
  <c r="C9556" i="2"/>
  <c r="A6086" i="2" l="1"/>
  <c r="N6086" i="2"/>
  <c r="D6087" i="2" s="1"/>
  <c r="K9556" i="2"/>
  <c r="E9556" i="2"/>
  <c r="F9555" i="2"/>
  <c r="G9555" i="2"/>
  <c r="C9557" i="2"/>
  <c r="H6087" i="2" l="1"/>
  <c r="L6087" i="2" s="1"/>
  <c r="E9557" i="2"/>
  <c r="K9557" i="2"/>
  <c r="G9556" i="2"/>
  <c r="F9556" i="2"/>
  <c r="C9558" i="2"/>
  <c r="N6087" i="2" l="1"/>
  <c r="D6088" i="2" s="1"/>
  <c r="E6088" i="2" s="1"/>
  <c r="F6088" i="2" s="1"/>
  <c r="I6087" i="2"/>
  <c r="M6087" i="2" s="1"/>
  <c r="A6087" i="2"/>
  <c r="H6088" i="2"/>
  <c r="A6088" i="2" s="1"/>
  <c r="L9558" i="2"/>
  <c r="K9558" i="2"/>
  <c r="F9557" i="2"/>
  <c r="G9557" i="2"/>
  <c r="C9559" i="2"/>
  <c r="G6088" i="2" l="1"/>
  <c r="N6088" i="2"/>
  <c r="I6088" i="2"/>
  <c r="M6088" i="2" s="1"/>
  <c r="L6088" i="2"/>
  <c r="L9559" i="2"/>
  <c r="K9559" i="2"/>
  <c r="C9560" i="2"/>
  <c r="D6089" i="2" l="1"/>
  <c r="H6089" i="2"/>
  <c r="A6089" i="2" s="1"/>
  <c r="I6089" i="2"/>
  <c r="M6089" i="2" s="1"/>
  <c r="N6089" i="2"/>
  <c r="E6089" i="2"/>
  <c r="L9560" i="2"/>
  <c r="K9560" i="2"/>
  <c r="C9561" i="2"/>
  <c r="H6090" i="2" l="1"/>
  <c r="I6090" i="2" s="1"/>
  <c r="M6090" i="2" s="1"/>
  <c r="F6089" i="2"/>
  <c r="G6089" i="2"/>
  <c r="D6090" i="2" s="1"/>
  <c r="N6090" i="2"/>
  <c r="L9561" i="2"/>
  <c r="K9561" i="2"/>
  <c r="C9562" i="2"/>
  <c r="H6091" i="2" l="1"/>
  <c r="I6091" i="2" s="1"/>
  <c r="M6091" i="2" s="1"/>
  <c r="A6090" i="2"/>
  <c r="D6091" i="2"/>
  <c r="E6091" i="2" s="1"/>
  <c r="L9562" i="2"/>
  <c r="K9562" i="2"/>
  <c r="E9562" i="2"/>
  <c r="C9563" i="2"/>
  <c r="F6091" i="2" l="1"/>
  <c r="G6091" i="2"/>
  <c r="A6091" i="2"/>
  <c r="N6091" i="2"/>
  <c r="H6092" i="2" s="1"/>
  <c r="L9563" i="2"/>
  <c r="K9563" i="2"/>
  <c r="E9563" i="2"/>
  <c r="F9562" i="2"/>
  <c r="G9562" i="2"/>
  <c r="C9564" i="2"/>
  <c r="I6092" i="2" l="1"/>
  <c r="M6092" i="2" s="1"/>
  <c r="D6092" i="2"/>
  <c r="A6092" i="2" s="1"/>
  <c r="L9564" i="2"/>
  <c r="K9564" i="2"/>
  <c r="E9564" i="2"/>
  <c r="G9563" i="2"/>
  <c r="F9563" i="2"/>
  <c r="C9565" i="2"/>
  <c r="N6092" i="2" l="1"/>
  <c r="L9565" i="2"/>
  <c r="K9565" i="2"/>
  <c r="E9565" i="2"/>
  <c r="F9564" i="2"/>
  <c r="G9564" i="2"/>
  <c r="C9566" i="2"/>
  <c r="D6093" i="2" l="1"/>
  <c r="H6093" i="2"/>
  <c r="L9566" i="2"/>
  <c r="K9566" i="2"/>
  <c r="E9566" i="2"/>
  <c r="F9565" i="2"/>
  <c r="G9565" i="2"/>
  <c r="C9567" i="2"/>
  <c r="I6093" i="2" l="1"/>
  <c r="M6093" i="2" s="1"/>
  <c r="N6093" i="2"/>
  <c r="D6094" i="2" s="1"/>
  <c r="A6093" i="2"/>
  <c r="L9567" i="2"/>
  <c r="K9567" i="2"/>
  <c r="E9567" i="2"/>
  <c r="F9566" i="2"/>
  <c r="G9566" i="2"/>
  <c r="C9568" i="2"/>
  <c r="H6094" i="2" l="1"/>
  <c r="L9568" i="2"/>
  <c r="L6239" i="2"/>
  <c r="E9568" i="2"/>
  <c r="K9568" i="2"/>
  <c r="F9567" i="2"/>
  <c r="G9567" i="2"/>
  <c r="C9569" i="2"/>
  <c r="A6094" i="2" l="1"/>
  <c r="I6094" i="2"/>
  <c r="M6094" i="2" s="1"/>
  <c r="N6094" i="2"/>
  <c r="D6095" i="2" s="1"/>
  <c r="L9569" i="2"/>
  <c r="E9569" i="2"/>
  <c r="K9569" i="2"/>
  <c r="F9568" i="2"/>
  <c r="G9568" i="2"/>
  <c r="C9570" i="2"/>
  <c r="H6095" i="2" l="1"/>
  <c r="I6095" i="2" s="1"/>
  <c r="M6095" i="2" s="1"/>
  <c r="L9570" i="2"/>
  <c r="E6240" i="2"/>
  <c r="E9570" i="2"/>
  <c r="K9570" i="2"/>
  <c r="F9569" i="2"/>
  <c r="G9569" i="2"/>
  <c r="C9571" i="2"/>
  <c r="A6095" i="2" l="1"/>
  <c r="N6095" i="2"/>
  <c r="D6096" i="2" s="1"/>
  <c r="H6096" i="2"/>
  <c r="L9571" i="2"/>
  <c r="F6240" i="2"/>
  <c r="G6240" i="2"/>
  <c r="E9571" i="2"/>
  <c r="K9571" i="2"/>
  <c r="F9570" i="2"/>
  <c r="G9570" i="2"/>
  <c r="C9572" i="2"/>
  <c r="I6096" i="2" l="1"/>
  <c r="M6096" i="2" s="1"/>
  <c r="N6096" i="2"/>
  <c r="D6097" i="2" s="1"/>
  <c r="A6096" i="2"/>
  <c r="L9572" i="2"/>
  <c r="E9572" i="2"/>
  <c r="K9572" i="2"/>
  <c r="F9571" i="2"/>
  <c r="G9571" i="2"/>
  <c r="C9573" i="2"/>
  <c r="H6097" i="2" l="1"/>
  <c r="L9573" i="2"/>
  <c r="E9573" i="2"/>
  <c r="K9573" i="2"/>
  <c r="F9572" i="2"/>
  <c r="G9572" i="2"/>
  <c r="C9574" i="2"/>
  <c r="I6097" i="2" l="1"/>
  <c r="M6097" i="2" s="1"/>
  <c r="N6097" i="2"/>
  <c r="D6098" i="2" s="1"/>
  <c r="A6097" i="2"/>
  <c r="L9574" i="2"/>
  <c r="K9574" i="2"/>
  <c r="E9574" i="2"/>
  <c r="F9573" i="2"/>
  <c r="G9573" i="2"/>
  <c r="C9575" i="2"/>
  <c r="H6098" i="2" l="1"/>
  <c r="L9575" i="2"/>
  <c r="K9575" i="2"/>
  <c r="E9575" i="2"/>
  <c r="F9574" i="2"/>
  <c r="G9574" i="2"/>
  <c r="C9576" i="2"/>
  <c r="I6098" i="2" l="1"/>
  <c r="M6098" i="2" s="1"/>
  <c r="N6098" i="2"/>
  <c r="D6099" i="2" s="1"/>
  <c r="A6098" i="2"/>
  <c r="L9576" i="2"/>
  <c r="K9576" i="2"/>
  <c r="E9576" i="2"/>
  <c r="G9575" i="2"/>
  <c r="F9575" i="2"/>
  <c r="C9577" i="2"/>
  <c r="H6099" i="2" l="1"/>
  <c r="A6099" i="2" s="1"/>
  <c r="L9577" i="2"/>
  <c r="K9577" i="2"/>
  <c r="E9577" i="2"/>
  <c r="F9576" i="2"/>
  <c r="G9576" i="2"/>
  <c r="C9578" i="2"/>
  <c r="I6099" i="2" l="1"/>
  <c r="M6099" i="2" s="1"/>
  <c r="N6099" i="2"/>
  <c r="D6100" i="2" s="1"/>
  <c r="L9578" i="2"/>
  <c r="K9578" i="2"/>
  <c r="E9578" i="2"/>
  <c r="F9577" i="2"/>
  <c r="G9577" i="2"/>
  <c r="C9579" i="2"/>
  <c r="H6100" i="2" l="1"/>
  <c r="L9579" i="2"/>
  <c r="K9579" i="2"/>
  <c r="E9579" i="2"/>
  <c r="G9578" i="2"/>
  <c r="F9578" i="2"/>
  <c r="C9580" i="2"/>
  <c r="N6100" i="2" l="1"/>
  <c r="D6101" i="2" s="1"/>
  <c r="I6100" i="2"/>
  <c r="M6100" i="2" s="1"/>
  <c r="A6100" i="2"/>
  <c r="L9580" i="2"/>
  <c r="E9580" i="2"/>
  <c r="K9580" i="2"/>
  <c r="G9579" i="2"/>
  <c r="F9579" i="2"/>
  <c r="C9581" i="2"/>
  <c r="H6101" i="2" l="1"/>
  <c r="I6101" i="2" s="1"/>
  <c r="M6101" i="2" s="1"/>
  <c r="L9581" i="2"/>
  <c r="E9581" i="2"/>
  <c r="K9581" i="2"/>
  <c r="F9580" i="2"/>
  <c r="G9580" i="2"/>
  <c r="C9582" i="2"/>
  <c r="A6101" i="2" l="1"/>
  <c r="N6101" i="2"/>
  <c r="D6102" i="2" s="1"/>
  <c r="L9582" i="2"/>
  <c r="E9582" i="2"/>
  <c r="K9582" i="2"/>
  <c r="G9581" i="2"/>
  <c r="F9581" i="2"/>
  <c r="C9583" i="2"/>
  <c r="H6102" i="2" l="1"/>
  <c r="I6102" i="2" s="1"/>
  <c r="M6102" i="2" s="1"/>
  <c r="L9583" i="2"/>
  <c r="E9583" i="2"/>
  <c r="K9583" i="2"/>
  <c r="F9582" i="2"/>
  <c r="G9582" i="2"/>
  <c r="C9584" i="2"/>
  <c r="A6102" i="2" l="1"/>
  <c r="N6102" i="2"/>
  <c r="D6103" i="2" s="1"/>
  <c r="L9584" i="2"/>
  <c r="E9584" i="2"/>
  <c r="K9584" i="2"/>
  <c r="F9583" i="2"/>
  <c r="G9583" i="2"/>
  <c r="C9585" i="2"/>
  <c r="H6103" i="2" l="1"/>
  <c r="I6103" i="2"/>
  <c r="M6103" i="2" s="1"/>
  <c r="N6103" i="2"/>
  <c r="D6104" i="2" s="1"/>
  <c r="A6103" i="2"/>
  <c r="E9585" i="2"/>
  <c r="K9585" i="2"/>
  <c r="F9584" i="2"/>
  <c r="G9584" i="2"/>
  <c r="C9586" i="2"/>
  <c r="H6104" i="2" l="1"/>
  <c r="K9586" i="2"/>
  <c r="E9586" i="2"/>
  <c r="F9585" i="2"/>
  <c r="G9585" i="2"/>
  <c r="C9587" i="2"/>
  <c r="A6104" i="2" l="1"/>
  <c r="N6104" i="2"/>
  <c r="D6105" i="2" s="1"/>
  <c r="I6104" i="2"/>
  <c r="M6104" i="2" s="1"/>
  <c r="E9587" i="2"/>
  <c r="K9587" i="2"/>
  <c r="F9586" i="2"/>
  <c r="G9586" i="2"/>
  <c r="C9588" i="2"/>
  <c r="H6105" i="2" l="1"/>
  <c r="I6105" i="2" s="1"/>
  <c r="M6105" i="2" s="1"/>
  <c r="E6457" i="2"/>
  <c r="F6457" i="2" s="1"/>
  <c r="G6457" i="2" s="1"/>
  <c r="K9588" i="2"/>
  <c r="G9587" i="2"/>
  <c r="F9587" i="2"/>
  <c r="C9589" i="2"/>
  <c r="A6105" i="2" l="1"/>
  <c r="N6105" i="2"/>
  <c r="D6106" i="2" s="1"/>
  <c r="L9589" i="2"/>
  <c r="K9589" i="2"/>
  <c r="C9590" i="2"/>
  <c r="H6106" i="2" l="1"/>
  <c r="L9590" i="2"/>
  <c r="K9590" i="2"/>
  <c r="C9591" i="2"/>
  <c r="I6106" i="2" l="1"/>
  <c r="M6106" i="2" s="1"/>
  <c r="A6106" i="2"/>
  <c r="N6106" i="2"/>
  <c r="D6107" i="2" s="1"/>
  <c r="L9591" i="2"/>
  <c r="K9591" i="2"/>
  <c r="C9592" i="2"/>
  <c r="H6107" i="2" l="1"/>
  <c r="N6107" i="2" s="1"/>
  <c r="D6108" i="2" s="1"/>
  <c r="L9592" i="2"/>
  <c r="K9592" i="2"/>
  <c r="E9592" i="2"/>
  <c r="C9593" i="2"/>
  <c r="A6107" i="2" l="1"/>
  <c r="I6107" i="2"/>
  <c r="M6107" i="2" s="1"/>
  <c r="H6108" i="2" s="1"/>
  <c r="L9593" i="2"/>
  <c r="K9593" i="2"/>
  <c r="E9593" i="2"/>
  <c r="F9592" i="2"/>
  <c r="G9592" i="2"/>
  <c r="C9594" i="2"/>
  <c r="I6108" i="2" l="1"/>
  <c r="M6108" i="2" s="1"/>
  <c r="A6108" i="2"/>
  <c r="N6108" i="2"/>
  <c r="D6109" i="2" s="1"/>
  <c r="L9594" i="2"/>
  <c r="K9594" i="2"/>
  <c r="E9594" i="2"/>
  <c r="G9593" i="2"/>
  <c r="F9593" i="2"/>
  <c r="C9595" i="2"/>
  <c r="H6109" i="2" l="1"/>
  <c r="L9595" i="2"/>
  <c r="K9595" i="2"/>
  <c r="E9595" i="2"/>
  <c r="F9594" i="2"/>
  <c r="G9594" i="2"/>
  <c r="C9596" i="2"/>
  <c r="I6109" i="2" l="1"/>
  <c r="M6109" i="2" s="1"/>
  <c r="N6109" i="2"/>
  <c r="D6110" i="2" s="1"/>
  <c r="A6109" i="2"/>
  <c r="L9596" i="2"/>
  <c r="K9596" i="2"/>
  <c r="E9596" i="2"/>
  <c r="F9595" i="2"/>
  <c r="G9595" i="2"/>
  <c r="C9597" i="2"/>
  <c r="H6110" i="2" l="1"/>
  <c r="L9597" i="2"/>
  <c r="K9597" i="2"/>
  <c r="E9597" i="2"/>
  <c r="F9596" i="2"/>
  <c r="G9596" i="2"/>
  <c r="C9598" i="2"/>
  <c r="I6110" i="2" l="1"/>
  <c r="M6110" i="2" s="1"/>
  <c r="N6110" i="2"/>
  <c r="D6111" i="2" s="1"/>
  <c r="A6110" i="2"/>
  <c r="L9598" i="2"/>
  <c r="E9598" i="2"/>
  <c r="K9598" i="2"/>
  <c r="F9597" i="2"/>
  <c r="G9597" i="2"/>
  <c r="C9599" i="2"/>
  <c r="H6111" i="2" l="1"/>
  <c r="L9599" i="2"/>
  <c r="E9599" i="2"/>
  <c r="K9599" i="2"/>
  <c r="F9598" i="2"/>
  <c r="G9598" i="2"/>
  <c r="C9600" i="2"/>
  <c r="I6111" i="2" l="1"/>
  <c r="M6111" i="2" s="1"/>
  <c r="N6111" i="2"/>
  <c r="D6112" i="2" s="1"/>
  <c r="A6111" i="2"/>
  <c r="L9600" i="2"/>
  <c r="E9600" i="2"/>
  <c r="K9600" i="2"/>
  <c r="F9599" i="2"/>
  <c r="G9599" i="2"/>
  <c r="C9601" i="2"/>
  <c r="H6112" i="2" l="1"/>
  <c r="L9601" i="2"/>
  <c r="E9601" i="2"/>
  <c r="K9601" i="2"/>
  <c r="F9600" i="2"/>
  <c r="G9600" i="2"/>
  <c r="C9602" i="2"/>
  <c r="I6112" i="2" l="1"/>
  <c r="M6112" i="2" s="1"/>
  <c r="N6112" i="2"/>
  <c r="D6113" i="2" s="1"/>
  <c r="A6112" i="2"/>
  <c r="L9602" i="2"/>
  <c r="E9602" i="2"/>
  <c r="K9602" i="2"/>
  <c r="F9601" i="2"/>
  <c r="G9601" i="2"/>
  <c r="C9603" i="2"/>
  <c r="H6113" i="2" l="1"/>
  <c r="L9603" i="2"/>
  <c r="E9603" i="2"/>
  <c r="K9603" i="2"/>
  <c r="F9602" i="2"/>
  <c r="G9602" i="2"/>
  <c r="C9604" i="2"/>
  <c r="I6113" i="2" l="1"/>
  <c r="M6113" i="2" s="1"/>
  <c r="N6113" i="2"/>
  <c r="D6114" i="2" s="1"/>
  <c r="A6113" i="2"/>
  <c r="L9604" i="2"/>
  <c r="K9604" i="2"/>
  <c r="E9604" i="2"/>
  <c r="F9603" i="2"/>
  <c r="G9603" i="2"/>
  <c r="C9605" i="2"/>
  <c r="H6114" i="2" l="1"/>
  <c r="L9605" i="2"/>
  <c r="K9605" i="2"/>
  <c r="E9605" i="2"/>
  <c r="F9604" i="2"/>
  <c r="G9604" i="2"/>
  <c r="C9606" i="2"/>
  <c r="N6114" i="2" l="1"/>
  <c r="D6115" i="2" s="1"/>
  <c r="I6114" i="2"/>
  <c r="M6114" i="2" s="1"/>
  <c r="A6114" i="2"/>
  <c r="L9606" i="2"/>
  <c r="K9606" i="2"/>
  <c r="E9606" i="2"/>
  <c r="G9605" i="2"/>
  <c r="F9605" i="2"/>
  <c r="C9607" i="2"/>
  <c r="H6115" i="2" l="1"/>
  <c r="L6115" i="2" s="1"/>
  <c r="N6115" i="2"/>
  <c r="D6116" i="2" s="1"/>
  <c r="A6115" i="2"/>
  <c r="L9607" i="2"/>
  <c r="K9607" i="2"/>
  <c r="E9607" i="2"/>
  <c r="F9606" i="2"/>
  <c r="G9606" i="2"/>
  <c r="C9608" i="2"/>
  <c r="I6115" i="2" l="1"/>
  <c r="M6115" i="2" s="1"/>
  <c r="H6116" i="2" s="1"/>
  <c r="L9608" i="2"/>
  <c r="K9608" i="2"/>
  <c r="E9608" i="2"/>
  <c r="F9607" i="2"/>
  <c r="G9607" i="2"/>
  <c r="C9609" i="2"/>
  <c r="A6116" i="2" l="1"/>
  <c r="L6116" i="2"/>
  <c r="I6116" i="2"/>
  <c r="M6116" i="2" s="1"/>
  <c r="N6116" i="2"/>
  <c r="D6117" i="2" s="1"/>
  <c r="L9609" i="2"/>
  <c r="K9609" i="2"/>
  <c r="E9609" i="2"/>
  <c r="F9608" i="2"/>
  <c r="G9608" i="2"/>
  <c r="C9610" i="2"/>
  <c r="H6117" i="2" l="1"/>
  <c r="L9610" i="2"/>
  <c r="L6267" i="2"/>
  <c r="E9610" i="2"/>
  <c r="K9610" i="2"/>
  <c r="F9609" i="2"/>
  <c r="G9609" i="2"/>
  <c r="C9611" i="2"/>
  <c r="N6117" i="2" l="1"/>
  <c r="D6118" i="2" s="1"/>
  <c r="I6117" i="2"/>
  <c r="M6117" i="2" s="1"/>
  <c r="A6117" i="2"/>
  <c r="L9611" i="2"/>
  <c r="E9611" i="2"/>
  <c r="K9611" i="2"/>
  <c r="F9610" i="2"/>
  <c r="G9610" i="2"/>
  <c r="C9612" i="2"/>
  <c r="H6118" i="2" l="1"/>
  <c r="L6118" i="2" s="1"/>
  <c r="E6120" i="2"/>
  <c r="L9612" i="2"/>
  <c r="E9612" i="2"/>
  <c r="K9612" i="2"/>
  <c r="F9611" i="2"/>
  <c r="G9611" i="2"/>
  <c r="C9613" i="2"/>
  <c r="A6118" i="2" l="1"/>
  <c r="I6118" i="2"/>
  <c r="M6118" i="2" s="1"/>
  <c r="N6118" i="2"/>
  <c r="D6119" i="2" s="1"/>
  <c r="E6119" i="2" s="1"/>
  <c r="G6120" i="2"/>
  <c r="F6120" i="2"/>
  <c r="L9613" i="2"/>
  <c r="E9613" i="2"/>
  <c r="K9613" i="2"/>
  <c r="F9612" i="2"/>
  <c r="G9612" i="2"/>
  <c r="C9614" i="2"/>
  <c r="H6119" i="2" l="1"/>
  <c r="F6119" i="2"/>
  <c r="G6119" i="2"/>
  <c r="L9614" i="2"/>
  <c r="E6271" i="2"/>
  <c r="G6271" i="2" s="1"/>
  <c r="E9614" i="2"/>
  <c r="K9614" i="2"/>
  <c r="F9613" i="2"/>
  <c r="G9613" i="2"/>
  <c r="C9615" i="2"/>
  <c r="I6119" i="2" l="1"/>
  <c r="M6119" i="2" s="1"/>
  <c r="N6119" i="2"/>
  <c r="D6120" i="2" s="1"/>
  <c r="A6119" i="2"/>
  <c r="H6120" i="2"/>
  <c r="I6120" i="2" s="1"/>
  <c r="M6120" i="2" s="1"/>
  <c r="F6271" i="2"/>
  <c r="E9615" i="2"/>
  <c r="K9615" i="2"/>
  <c r="F9614" i="2"/>
  <c r="G9614" i="2"/>
  <c r="C9616" i="2"/>
  <c r="A6120" i="2" l="1"/>
  <c r="N6120" i="2"/>
  <c r="H6121" i="2" s="1"/>
  <c r="I6121" i="2" s="1"/>
  <c r="M6121" i="2" s="1"/>
  <c r="E9616" i="2"/>
  <c r="K9616" i="2"/>
  <c r="F9615" i="2"/>
  <c r="G9615" i="2"/>
  <c r="C9617" i="2"/>
  <c r="D6121" i="2" l="1"/>
  <c r="A6121" i="2" s="1"/>
  <c r="E9617" i="2"/>
  <c r="K9617" i="2"/>
  <c r="F9616" i="2"/>
  <c r="G9616" i="2"/>
  <c r="C9618" i="2"/>
  <c r="N6121" i="2" l="1"/>
  <c r="D6122" i="2" s="1"/>
  <c r="K9618" i="2"/>
  <c r="G9617" i="2"/>
  <c r="F9617" i="2"/>
  <c r="C9619" i="2"/>
  <c r="H6122" i="2" l="1"/>
  <c r="N6122" i="2"/>
  <c r="D6123" i="2" s="1"/>
  <c r="I6122" i="2"/>
  <c r="M6122" i="2" s="1"/>
  <c r="A6122" i="2"/>
  <c r="L9619" i="2"/>
  <c r="K9619" i="2"/>
  <c r="C9620" i="2"/>
  <c r="H6123" i="2" l="1"/>
  <c r="N6123" i="2"/>
  <c r="D6124" i="2" s="1"/>
  <c r="I6123" i="2"/>
  <c r="M6123" i="2" s="1"/>
  <c r="A6123" i="2"/>
  <c r="L9620" i="2"/>
  <c r="K9620" i="2"/>
  <c r="C9621" i="2"/>
  <c r="H6124" i="2" l="1"/>
  <c r="A6124" i="2" s="1"/>
  <c r="L9621" i="2"/>
  <c r="K9621" i="2"/>
  <c r="C9622" i="2"/>
  <c r="N6124" i="2" l="1"/>
  <c r="I6124" i="2"/>
  <c r="M6124" i="2" s="1"/>
  <c r="D6125" i="2"/>
  <c r="L9622" i="2"/>
  <c r="K9622" i="2"/>
  <c r="C9623" i="2"/>
  <c r="H6125" i="2" l="1"/>
  <c r="I6125" i="2" s="1"/>
  <c r="M6125" i="2" s="1"/>
  <c r="A6125" i="2"/>
  <c r="N6125" i="2"/>
  <c r="H6126" i="2" s="1"/>
  <c r="L9623" i="2"/>
  <c r="K9623" i="2"/>
  <c r="E9623" i="2"/>
  <c r="C9624" i="2"/>
  <c r="D6126" i="2" l="1"/>
  <c r="I6126" i="2"/>
  <c r="M6126" i="2" s="1"/>
  <c r="N6126" i="2"/>
  <c r="H6127" i="2" s="1"/>
  <c r="L9624" i="2"/>
  <c r="K9624" i="2"/>
  <c r="E9624" i="2"/>
  <c r="F9623" i="2"/>
  <c r="G9623" i="2"/>
  <c r="C9625" i="2"/>
  <c r="I6127" i="2" l="1"/>
  <c r="M6127" i="2" s="1"/>
  <c r="A6126" i="2"/>
  <c r="D6127" i="2"/>
  <c r="L9625" i="2"/>
  <c r="K9625" i="2"/>
  <c r="E9625" i="2"/>
  <c r="G9624" i="2"/>
  <c r="F9624" i="2"/>
  <c r="C9626" i="2"/>
  <c r="A6127" i="2" l="1"/>
  <c r="N6127" i="2"/>
  <c r="H6128" i="2" s="1"/>
  <c r="L9626" i="2"/>
  <c r="K9626" i="2"/>
  <c r="E9626" i="2"/>
  <c r="F9625" i="2"/>
  <c r="G9625" i="2"/>
  <c r="C9627" i="2"/>
  <c r="D6128" i="2" l="1"/>
  <c r="N6128" i="2" s="1"/>
  <c r="I6128" i="2"/>
  <c r="M6128" i="2" s="1"/>
  <c r="L9627" i="2"/>
  <c r="K9627" i="2"/>
  <c r="E9627" i="2"/>
  <c r="F9626" i="2"/>
  <c r="G9626" i="2"/>
  <c r="C9628" i="2"/>
  <c r="H6129" i="2" l="1"/>
  <c r="I6129" i="2"/>
  <c r="M6129" i="2" s="1"/>
  <c r="A6128" i="2"/>
  <c r="D6129" i="2"/>
  <c r="A6129" i="2" s="1"/>
  <c r="L9628" i="2"/>
  <c r="L6484" i="2"/>
  <c r="K9628" i="2"/>
  <c r="E9628" i="2"/>
  <c r="F9627" i="2"/>
  <c r="G9627" i="2"/>
  <c r="C9629" i="2"/>
  <c r="N6129" i="2" l="1"/>
  <c r="L9629" i="2"/>
  <c r="E9629" i="2"/>
  <c r="K9629" i="2"/>
  <c r="F9628" i="2"/>
  <c r="G9628" i="2"/>
  <c r="C9630" i="2"/>
  <c r="D6130" i="2" l="1"/>
  <c r="H6130" i="2"/>
  <c r="L9630" i="2"/>
  <c r="E9630" i="2"/>
  <c r="K9630" i="2"/>
  <c r="F9629" i="2"/>
  <c r="G9629" i="2"/>
  <c r="C9631" i="2"/>
  <c r="N6130" i="2" l="1"/>
  <c r="D6131" i="2" s="1"/>
  <c r="I6130" i="2"/>
  <c r="M6130" i="2" s="1"/>
  <c r="H6131" i="2" s="1"/>
  <c r="A6130" i="2"/>
  <c r="L9631" i="2"/>
  <c r="E9631" i="2"/>
  <c r="K9631" i="2"/>
  <c r="F9630" i="2"/>
  <c r="G9630" i="2"/>
  <c r="C9632" i="2"/>
  <c r="N6131" i="2" l="1"/>
  <c r="D6132" i="2" s="1"/>
  <c r="I6131" i="2"/>
  <c r="M6131" i="2" s="1"/>
  <c r="A6131" i="2"/>
  <c r="L9632" i="2"/>
  <c r="E9632" i="2"/>
  <c r="K9632" i="2"/>
  <c r="F9631" i="2"/>
  <c r="G9631" i="2"/>
  <c r="C9633" i="2"/>
  <c r="H6132" i="2" l="1"/>
  <c r="I6132" i="2" s="1"/>
  <c r="M6132" i="2" s="1"/>
  <c r="N6132" i="2"/>
  <c r="D6133" i="2" s="1"/>
  <c r="L9633" i="2"/>
  <c r="E9633" i="2"/>
  <c r="K9633" i="2"/>
  <c r="F9632" i="2"/>
  <c r="G9632" i="2"/>
  <c r="C9634" i="2"/>
  <c r="A6132" i="2" l="1"/>
  <c r="H6133" i="2"/>
  <c r="A6133" i="2" s="1"/>
  <c r="L9634" i="2"/>
  <c r="E6488" i="2"/>
  <c r="E9634" i="2"/>
  <c r="K9634" i="2"/>
  <c r="F9633" i="2"/>
  <c r="G9633" i="2"/>
  <c r="C9635" i="2"/>
  <c r="N6133" i="2" l="1"/>
  <c r="D6134" i="2" s="1"/>
  <c r="I6133" i="2"/>
  <c r="M6133" i="2" s="1"/>
  <c r="L9635" i="2"/>
  <c r="F6488" i="2"/>
  <c r="G6488" i="2" s="1"/>
  <c r="K9635" i="2"/>
  <c r="E9635" i="2"/>
  <c r="F9634" i="2"/>
  <c r="G9634" i="2"/>
  <c r="C9636" i="2"/>
  <c r="H6134" i="2" l="1"/>
  <c r="N6134" i="2" s="1"/>
  <c r="D6135" i="2" s="1"/>
  <c r="I6134" i="2"/>
  <c r="M6134" i="2" s="1"/>
  <c r="A6134" i="2"/>
  <c r="L9636" i="2"/>
  <c r="E6487" i="2"/>
  <c r="K9636" i="2"/>
  <c r="E9636" i="2"/>
  <c r="F9635" i="2"/>
  <c r="G9635" i="2"/>
  <c r="C9637" i="2"/>
  <c r="H6135" i="2" l="1"/>
  <c r="I6135" i="2" s="1"/>
  <c r="M6135" i="2" s="1"/>
  <c r="L9637" i="2"/>
  <c r="G6487" i="2"/>
  <c r="F6487" i="2"/>
  <c r="K9637" i="2"/>
  <c r="E9637" i="2"/>
  <c r="G9636" i="2"/>
  <c r="F9636" i="2"/>
  <c r="C9638" i="2"/>
  <c r="A6135" i="2" l="1"/>
  <c r="N6135" i="2"/>
  <c r="D6136" i="2" s="1"/>
  <c r="L9638" i="2"/>
  <c r="K9638" i="2"/>
  <c r="E9638" i="2"/>
  <c r="F9637" i="2"/>
  <c r="G9637" i="2"/>
  <c r="C9639" i="2"/>
  <c r="H6136" i="2" l="1"/>
  <c r="N6136" i="2" s="1"/>
  <c r="D6137" i="2" s="1"/>
  <c r="L9639" i="2"/>
  <c r="K9639" i="2"/>
  <c r="E9639" i="2"/>
  <c r="F9638" i="2"/>
  <c r="G9638" i="2"/>
  <c r="C9640" i="2"/>
  <c r="A6136" i="2" l="1"/>
  <c r="I6136" i="2"/>
  <c r="M6136" i="2" s="1"/>
  <c r="H6137" i="2"/>
  <c r="N6137" i="2"/>
  <c r="D6138" i="2" s="1"/>
  <c r="I6137" i="2"/>
  <c r="M6137" i="2" s="1"/>
  <c r="A6137" i="2"/>
  <c r="L9640" i="2"/>
  <c r="K9640" i="2"/>
  <c r="E9640" i="2"/>
  <c r="G9639" i="2"/>
  <c r="F9639" i="2"/>
  <c r="C9641" i="2"/>
  <c r="H6138" i="2" l="1"/>
  <c r="I6138" i="2" s="1"/>
  <c r="M6138" i="2" s="1"/>
  <c r="A6138" i="2"/>
  <c r="L9641" i="2"/>
  <c r="K9641" i="2"/>
  <c r="E9641" i="2"/>
  <c r="G9640" i="2"/>
  <c r="F9640" i="2"/>
  <c r="C9642" i="2"/>
  <c r="N6138" i="2" l="1"/>
  <c r="D6139" i="2" s="1"/>
  <c r="H6139" i="2"/>
  <c r="A6139" i="2"/>
  <c r="L9642" i="2"/>
  <c r="E9642" i="2"/>
  <c r="K9642" i="2"/>
  <c r="G9641" i="2"/>
  <c r="F9641" i="2"/>
  <c r="C9643" i="2"/>
  <c r="I6139" i="2" l="1"/>
  <c r="M6139" i="2" s="1"/>
  <c r="N6139" i="2"/>
  <c r="D6140" i="2" s="1"/>
  <c r="L9643" i="2"/>
  <c r="K9643" i="2"/>
  <c r="E9643" i="2"/>
  <c r="G9642" i="2"/>
  <c r="F9642" i="2"/>
  <c r="C9644" i="2"/>
  <c r="H6140" i="2" l="1"/>
  <c r="A6140" i="2" s="1"/>
  <c r="L9644" i="2"/>
  <c r="E9644" i="2"/>
  <c r="K9644" i="2"/>
  <c r="F9643" i="2"/>
  <c r="G9643" i="2"/>
  <c r="C9645" i="2"/>
  <c r="N6140" i="2" l="1"/>
  <c r="D6141" i="2" s="1"/>
  <c r="I6140" i="2"/>
  <c r="M6140" i="2" s="1"/>
  <c r="H6141" i="2" s="1"/>
  <c r="K9645" i="2"/>
  <c r="E9645" i="2"/>
  <c r="F9644" i="2"/>
  <c r="G9644" i="2"/>
  <c r="C9646" i="2"/>
  <c r="A6141" i="2" l="1"/>
  <c r="N6141" i="2"/>
  <c r="D6142" i="2" s="1"/>
  <c r="I6141" i="2"/>
  <c r="M6141" i="2" s="1"/>
  <c r="E9646" i="2"/>
  <c r="K9646" i="2"/>
  <c r="F9645" i="2"/>
  <c r="G9645" i="2"/>
  <c r="C9647" i="2"/>
  <c r="H6142" i="2" l="1"/>
  <c r="A6142" i="2" s="1"/>
  <c r="K9647" i="2"/>
  <c r="E9647" i="2"/>
  <c r="F9646" i="2"/>
  <c r="G9646" i="2"/>
  <c r="C9648" i="2"/>
  <c r="I6142" i="2" l="1"/>
  <c r="M6142" i="2" s="1"/>
  <c r="N6142" i="2"/>
  <c r="D6143" i="2" s="1"/>
  <c r="K9648" i="2"/>
  <c r="E9648" i="2"/>
  <c r="F9647" i="2"/>
  <c r="G9647" i="2"/>
  <c r="C9649" i="2"/>
  <c r="H6143" i="2" l="1"/>
  <c r="I6143" i="2"/>
  <c r="M6143" i="2" s="1"/>
  <c r="K9649" i="2"/>
  <c r="G9648" i="2"/>
  <c r="F9648" i="2"/>
  <c r="C9650" i="2"/>
  <c r="A6143" i="2" l="1"/>
  <c r="N6143" i="2"/>
  <c r="L9650" i="2"/>
  <c r="K9650" i="2"/>
  <c r="C9651" i="2"/>
  <c r="D6144" i="2" l="1"/>
  <c r="H6144" i="2"/>
  <c r="L9651" i="2"/>
  <c r="K9651" i="2"/>
  <c r="C9652" i="2"/>
  <c r="A6144" i="2" l="1"/>
  <c r="I6144" i="2"/>
  <c r="M6144" i="2" s="1"/>
  <c r="N6144" i="2"/>
  <c r="D6145" i="2" s="1"/>
  <c r="L6147" i="2"/>
  <c r="L9652" i="2"/>
  <c r="L6298" i="2"/>
  <c r="K9652" i="2"/>
  <c r="C9653" i="2"/>
  <c r="H6145" i="2" l="1"/>
  <c r="L9653" i="2"/>
  <c r="K9653" i="2"/>
  <c r="E9653" i="2"/>
  <c r="C9654" i="2"/>
  <c r="A6145" i="2" l="1"/>
  <c r="I6145" i="2"/>
  <c r="M6145" i="2" s="1"/>
  <c r="N6145" i="2"/>
  <c r="D6146" i="2" s="1"/>
  <c r="L9654" i="2"/>
  <c r="K9654" i="2"/>
  <c r="E9654" i="2"/>
  <c r="F9653" i="2"/>
  <c r="G9653" i="2"/>
  <c r="C9655" i="2"/>
  <c r="H6146" i="2" l="1"/>
  <c r="L6146" i="2" s="1"/>
  <c r="A6146" i="2"/>
  <c r="I6146" i="2"/>
  <c r="M6146" i="2" s="1"/>
  <c r="N6146" i="2"/>
  <c r="D6147" i="2" s="1"/>
  <c r="L9655" i="2"/>
  <c r="K9655" i="2"/>
  <c r="E9655" i="2"/>
  <c r="G9654" i="2"/>
  <c r="F9654" i="2"/>
  <c r="C9656" i="2"/>
  <c r="H6147" i="2" l="1"/>
  <c r="A6147" i="2" s="1"/>
  <c r="L9656" i="2"/>
  <c r="K9656" i="2"/>
  <c r="E9656" i="2"/>
  <c r="F9655" i="2"/>
  <c r="G9655" i="2"/>
  <c r="C9657" i="2"/>
  <c r="N6147" i="2" l="1"/>
  <c r="D6148" i="2" s="1"/>
  <c r="I6147" i="2"/>
  <c r="M6147" i="2" s="1"/>
  <c r="L9657" i="2"/>
  <c r="K9657" i="2"/>
  <c r="E9657" i="2"/>
  <c r="F9656" i="2"/>
  <c r="G9656" i="2"/>
  <c r="C9658" i="2"/>
  <c r="H6148" i="2" l="1"/>
  <c r="A6148" i="2"/>
  <c r="N6148" i="2"/>
  <c r="D6149" i="2" s="1"/>
  <c r="I6148" i="2"/>
  <c r="M6148" i="2" s="1"/>
  <c r="L9658" i="2"/>
  <c r="K9658" i="2"/>
  <c r="E9658" i="2"/>
  <c r="F9657" i="2"/>
  <c r="G9657" i="2"/>
  <c r="C9659" i="2"/>
  <c r="H6149" i="2" l="1"/>
  <c r="A6149" i="2" s="1"/>
  <c r="L9659" i="2"/>
  <c r="E9659" i="2"/>
  <c r="K9659" i="2"/>
  <c r="F9658" i="2"/>
  <c r="G9658" i="2"/>
  <c r="C9660" i="2"/>
  <c r="I6149" i="2" l="1"/>
  <c r="M6149" i="2" s="1"/>
  <c r="N6149" i="2"/>
  <c r="D6150" i="2" s="1"/>
  <c r="E6150" i="2"/>
  <c r="L9660" i="2"/>
  <c r="E6301" i="2"/>
  <c r="G6301" i="2" s="1"/>
  <c r="E9660" i="2"/>
  <c r="K9660" i="2"/>
  <c r="F9659" i="2"/>
  <c r="G9659" i="2"/>
  <c r="C9661" i="2"/>
  <c r="H6150" i="2" l="1"/>
  <c r="N6150" i="2" s="1"/>
  <c r="H6151" i="2" s="1"/>
  <c r="I6150" i="2"/>
  <c r="M6150" i="2" s="1"/>
  <c r="A6150" i="2"/>
  <c r="G6150" i="2"/>
  <c r="F6150" i="2"/>
  <c r="F6301" i="2"/>
  <c r="L9661" i="2"/>
  <c r="E9661" i="2"/>
  <c r="K9661" i="2"/>
  <c r="F9660" i="2"/>
  <c r="G9660" i="2"/>
  <c r="C9662" i="2"/>
  <c r="D6151" i="2" l="1"/>
  <c r="I6151" i="2"/>
  <c r="M6151" i="2" s="1"/>
  <c r="N6151" i="2"/>
  <c r="D6152" i="2" s="1"/>
  <c r="A6151" i="2"/>
  <c r="L9662" i="2"/>
  <c r="E9662" i="2"/>
  <c r="K9662" i="2"/>
  <c r="F9661" i="2"/>
  <c r="G9661" i="2"/>
  <c r="C9663" i="2"/>
  <c r="H6152" i="2" l="1"/>
  <c r="A6152" i="2"/>
  <c r="I6152" i="2"/>
  <c r="M6152" i="2" s="1"/>
  <c r="N6152" i="2"/>
  <c r="D6153" i="2" s="1"/>
  <c r="E6302" i="2"/>
  <c r="F6302" i="2" s="1"/>
  <c r="L9663" i="2"/>
  <c r="E9663" i="2"/>
  <c r="K9663" i="2"/>
  <c r="F9662" i="2"/>
  <c r="G9662" i="2"/>
  <c r="C9664" i="2"/>
  <c r="H6153" i="2" l="1"/>
  <c r="G6302" i="2"/>
  <c r="L9664" i="2"/>
  <c r="E9664" i="2"/>
  <c r="K9664" i="2"/>
  <c r="F9663" i="2"/>
  <c r="G9663" i="2"/>
  <c r="C9665" i="2"/>
  <c r="I6153" i="2" l="1"/>
  <c r="M6153" i="2" s="1"/>
  <c r="N6153" i="2"/>
  <c r="D6154" i="2" s="1"/>
  <c r="A6153" i="2"/>
  <c r="L9665" i="2"/>
  <c r="K9665" i="2"/>
  <c r="E9665" i="2"/>
  <c r="F9664" i="2"/>
  <c r="G9664" i="2"/>
  <c r="C9666" i="2"/>
  <c r="H6154" i="2" l="1"/>
  <c r="L9666" i="2"/>
  <c r="K9666" i="2"/>
  <c r="E9666" i="2"/>
  <c r="F9665" i="2"/>
  <c r="G9665" i="2"/>
  <c r="C9667" i="2"/>
  <c r="A6154" i="2" l="1"/>
  <c r="I6154" i="2"/>
  <c r="M6154" i="2" s="1"/>
  <c r="N6154" i="2"/>
  <c r="D6155" i="2" s="1"/>
  <c r="L9667" i="2"/>
  <c r="K9667" i="2"/>
  <c r="E9667" i="2"/>
  <c r="G9666" i="2"/>
  <c r="F9666" i="2"/>
  <c r="C9668" i="2"/>
  <c r="H6155" i="2" l="1"/>
  <c r="L9668" i="2"/>
  <c r="K9668" i="2"/>
  <c r="E9668" i="2"/>
  <c r="F9667" i="2"/>
  <c r="G9667" i="2"/>
  <c r="C9669" i="2"/>
  <c r="N6155" i="2" l="1"/>
  <c r="D6156" i="2" s="1"/>
  <c r="I6155" i="2"/>
  <c r="M6155" i="2" s="1"/>
  <c r="A6155" i="2"/>
  <c r="L9669" i="2"/>
  <c r="L6514" i="2"/>
  <c r="K9669" i="2"/>
  <c r="E9669" i="2"/>
  <c r="F9668" i="2"/>
  <c r="G9668" i="2"/>
  <c r="C9670" i="2"/>
  <c r="H6156" i="2" l="1"/>
  <c r="I6156" i="2"/>
  <c r="M6156" i="2" s="1"/>
  <c r="N6156" i="2"/>
  <c r="D6157" i="2" s="1"/>
  <c r="A6156" i="2"/>
  <c r="L9670" i="2"/>
  <c r="K9670" i="2"/>
  <c r="E9670" i="2"/>
  <c r="F9669" i="2"/>
  <c r="G9669" i="2"/>
  <c r="C9671" i="2"/>
  <c r="H6157" i="2" l="1"/>
  <c r="A6157" i="2"/>
  <c r="L9671" i="2"/>
  <c r="E9671" i="2"/>
  <c r="K9671" i="2"/>
  <c r="F9670" i="2"/>
  <c r="G9670" i="2"/>
  <c r="C9672" i="2"/>
  <c r="I6157" i="2" l="1"/>
  <c r="M6157" i="2" s="1"/>
  <c r="N6157" i="2"/>
  <c r="D6158" i="2" s="1"/>
  <c r="L9672" i="2"/>
  <c r="K9672" i="2"/>
  <c r="E9672" i="2"/>
  <c r="F9671" i="2"/>
  <c r="G9671" i="2"/>
  <c r="C9673" i="2"/>
  <c r="H6158" i="2" l="1"/>
  <c r="L9673" i="2"/>
  <c r="K9673" i="2"/>
  <c r="E9673" i="2"/>
  <c r="G9672" i="2"/>
  <c r="F9672" i="2"/>
  <c r="C9674" i="2"/>
  <c r="A6158" i="2" l="1"/>
  <c r="N6158" i="2"/>
  <c r="D6159" i="2" s="1"/>
  <c r="I6158" i="2"/>
  <c r="M6158" i="2" s="1"/>
  <c r="L9674" i="2"/>
  <c r="E9674" i="2"/>
  <c r="K9674" i="2"/>
  <c r="F9673" i="2"/>
  <c r="G9673" i="2"/>
  <c r="C9675" i="2"/>
  <c r="H6159" i="2" l="1"/>
  <c r="A6159" i="2"/>
  <c r="I6159" i="2"/>
  <c r="M6159" i="2" s="1"/>
  <c r="N6159" i="2"/>
  <c r="D6160" i="2" s="1"/>
  <c r="L9675" i="2"/>
  <c r="E9675" i="2"/>
  <c r="K9675" i="2"/>
  <c r="F9674" i="2"/>
  <c r="G9674" i="2"/>
  <c r="C9676" i="2"/>
  <c r="H6160" i="2" l="1"/>
  <c r="A6160" i="2"/>
  <c r="E9676" i="2"/>
  <c r="K9676" i="2"/>
  <c r="F9675" i="2"/>
  <c r="G9675" i="2"/>
  <c r="C9677" i="2"/>
  <c r="N6160" i="2" l="1"/>
  <c r="D6161" i="2" s="1"/>
  <c r="I6160" i="2"/>
  <c r="M6160" i="2" s="1"/>
  <c r="H6161" i="2" s="1"/>
  <c r="K9677" i="2"/>
  <c r="E9677" i="2"/>
  <c r="F9676" i="2"/>
  <c r="G9676" i="2"/>
  <c r="C9678" i="2"/>
  <c r="I6161" i="2" l="1"/>
  <c r="M6161" i="2" s="1"/>
  <c r="N6161" i="2"/>
  <c r="D6162" i="2" s="1"/>
  <c r="A6161" i="2"/>
  <c r="E9678" i="2"/>
  <c r="K9678" i="2"/>
  <c r="F9677" i="2"/>
  <c r="G9677" i="2"/>
  <c r="C9679" i="2"/>
  <c r="H6162" i="2" l="1"/>
  <c r="A6162" i="2" s="1"/>
  <c r="K9679" i="2"/>
  <c r="G9678" i="2"/>
  <c r="F9678" i="2"/>
  <c r="C9680" i="2"/>
  <c r="N6162" i="2" l="1"/>
  <c r="D6163" i="2" s="1"/>
  <c r="I6162" i="2"/>
  <c r="M6162" i="2" s="1"/>
  <c r="L9680" i="2"/>
  <c r="K9680" i="2"/>
  <c r="C9681" i="2"/>
  <c r="H6163" i="2" l="1"/>
  <c r="I6163" i="2"/>
  <c r="M6163" i="2" s="1"/>
  <c r="N6163" i="2"/>
  <c r="D6164" i="2" s="1"/>
  <c r="A6163" i="2"/>
  <c r="L9681" i="2"/>
  <c r="K9681" i="2"/>
  <c r="C9682" i="2"/>
  <c r="H6164" i="2" l="1"/>
  <c r="A6164" i="2" s="1"/>
  <c r="L9682" i="2"/>
  <c r="L6515" i="2"/>
  <c r="E9682" i="2"/>
  <c r="K9682" i="2"/>
  <c r="C9683" i="2"/>
  <c r="N6164" i="2" l="1"/>
  <c r="D6165" i="2" s="1"/>
  <c r="I6164" i="2"/>
  <c r="M6164" i="2" s="1"/>
  <c r="H6165" i="2" s="1"/>
  <c r="L9683" i="2"/>
  <c r="K9683" i="2"/>
  <c r="F9682" i="2"/>
  <c r="G9682" i="2"/>
  <c r="C9684" i="2"/>
  <c r="I6165" i="2" l="1"/>
  <c r="M6165" i="2" s="1"/>
  <c r="N6165" i="2"/>
  <c r="D6166" i="2" s="1"/>
  <c r="A6165" i="2"/>
  <c r="L9684" i="2"/>
  <c r="K9684" i="2"/>
  <c r="E9684" i="2"/>
  <c r="C9685" i="2"/>
  <c r="H6166" i="2" l="1"/>
  <c r="A6166" i="2"/>
  <c r="L9685" i="2"/>
  <c r="K9685" i="2"/>
  <c r="E9685" i="2"/>
  <c r="F9684" i="2"/>
  <c r="G9684" i="2"/>
  <c r="C9686" i="2"/>
  <c r="I6166" i="2" l="1"/>
  <c r="M6166" i="2" s="1"/>
  <c r="N6166" i="2"/>
  <c r="D6167" i="2" s="1"/>
  <c r="L9686" i="2"/>
  <c r="E6518" i="2"/>
  <c r="K9686" i="2"/>
  <c r="E9686" i="2"/>
  <c r="G9685" i="2"/>
  <c r="F9685" i="2"/>
  <c r="C9687" i="2"/>
  <c r="H6167" i="2" l="1"/>
  <c r="L9687" i="2"/>
  <c r="F6518" i="2"/>
  <c r="G6518" i="2"/>
  <c r="K9687" i="2"/>
  <c r="E9687" i="2"/>
  <c r="F9686" i="2"/>
  <c r="G9686" i="2"/>
  <c r="C9688" i="2"/>
  <c r="I6167" i="2" l="1"/>
  <c r="M6167" i="2" s="1"/>
  <c r="N6167" i="2"/>
  <c r="D6168" i="2" s="1"/>
  <c r="A6167" i="2"/>
  <c r="L9688" i="2"/>
  <c r="K9688" i="2"/>
  <c r="E9688" i="2"/>
  <c r="F9687" i="2"/>
  <c r="G9687" i="2"/>
  <c r="C9689" i="2"/>
  <c r="H6168" i="2" l="1"/>
  <c r="L9689" i="2"/>
  <c r="K9689" i="2"/>
  <c r="E9689" i="2"/>
  <c r="F9688" i="2"/>
  <c r="G9688" i="2"/>
  <c r="C9690" i="2"/>
  <c r="A6168" i="2" l="1"/>
  <c r="N6168" i="2"/>
  <c r="D6169" i="2" s="1"/>
  <c r="I6168" i="2"/>
  <c r="M6168" i="2" s="1"/>
  <c r="L9690" i="2"/>
  <c r="E9690" i="2"/>
  <c r="K9690" i="2"/>
  <c r="F9689" i="2"/>
  <c r="G9689" i="2"/>
  <c r="C9691" i="2"/>
  <c r="H6169" i="2" l="1"/>
  <c r="A6169" i="2"/>
  <c r="I6169" i="2"/>
  <c r="M6169" i="2" s="1"/>
  <c r="N6169" i="2"/>
  <c r="D6170" i="2" s="1"/>
  <c r="L9691" i="2"/>
  <c r="E9691" i="2"/>
  <c r="K9691" i="2"/>
  <c r="F9690" i="2"/>
  <c r="G9690" i="2"/>
  <c r="C9692" i="2"/>
  <c r="H6170" i="2" l="1"/>
  <c r="L9692" i="2"/>
  <c r="E9692" i="2"/>
  <c r="K9692" i="2"/>
  <c r="F9691" i="2"/>
  <c r="G9691" i="2"/>
  <c r="C9693" i="2"/>
  <c r="A6170" i="2" l="1"/>
  <c r="N6170" i="2"/>
  <c r="D6171" i="2" s="1"/>
  <c r="I6170" i="2"/>
  <c r="M6170" i="2" s="1"/>
  <c r="L9693" i="2"/>
  <c r="E9693" i="2"/>
  <c r="K9693" i="2"/>
  <c r="F9692" i="2"/>
  <c r="G9692" i="2"/>
  <c r="C9694" i="2"/>
  <c r="H6171" i="2" l="1"/>
  <c r="A6171" i="2" s="1"/>
  <c r="N6171" i="2"/>
  <c r="D6172" i="2" s="1"/>
  <c r="L9694" i="2"/>
  <c r="E9694" i="2"/>
  <c r="K9694" i="2"/>
  <c r="F9693" i="2"/>
  <c r="G9693" i="2"/>
  <c r="C9695" i="2"/>
  <c r="I6171" i="2" l="1"/>
  <c r="M6171" i="2" s="1"/>
  <c r="H6172" i="2"/>
  <c r="A6172" i="2" s="1"/>
  <c r="L9695" i="2"/>
  <c r="L6328" i="2"/>
  <c r="E9695" i="2"/>
  <c r="K9695" i="2"/>
  <c r="F9694" i="2"/>
  <c r="G9694" i="2"/>
  <c r="C9696" i="2"/>
  <c r="N6172" i="2" l="1"/>
  <c r="D6173" i="2" s="1"/>
  <c r="I6172" i="2"/>
  <c r="M6172" i="2" s="1"/>
  <c r="H6173" i="2" s="1"/>
  <c r="L9696" i="2"/>
  <c r="K9696" i="2"/>
  <c r="E9696" i="2"/>
  <c r="F9695" i="2"/>
  <c r="G9695" i="2"/>
  <c r="C9697" i="2"/>
  <c r="N6173" i="2" l="1"/>
  <c r="D6174" i="2" s="1"/>
  <c r="I6173" i="2"/>
  <c r="M6173" i="2" s="1"/>
  <c r="A6173" i="2"/>
  <c r="L9697" i="2"/>
  <c r="K9697" i="2"/>
  <c r="E9697" i="2"/>
  <c r="F9696" i="2"/>
  <c r="G9696" i="2"/>
  <c r="C9698" i="2"/>
  <c r="H6174" i="2" l="1"/>
  <c r="A6174" i="2" s="1"/>
  <c r="N6174" i="2"/>
  <c r="D6175" i="2" s="1"/>
  <c r="I6174" i="2"/>
  <c r="M6174" i="2" s="1"/>
  <c r="L9698" i="2"/>
  <c r="K9698" i="2"/>
  <c r="E9698" i="2"/>
  <c r="G9697" i="2"/>
  <c r="F9697" i="2"/>
  <c r="C9699" i="2"/>
  <c r="H6175" i="2" l="1"/>
  <c r="L9699" i="2"/>
  <c r="K9699" i="2"/>
  <c r="E9699" i="2"/>
  <c r="F9698" i="2"/>
  <c r="G9698" i="2"/>
  <c r="C9700" i="2"/>
  <c r="I6175" i="2" l="1"/>
  <c r="M6175" i="2" s="1"/>
  <c r="N6175" i="2"/>
  <c r="D6176" i="2" s="1"/>
  <c r="A6175" i="2"/>
  <c r="L9700" i="2"/>
  <c r="K9700" i="2"/>
  <c r="E9700" i="2"/>
  <c r="F9699" i="2"/>
  <c r="G9699" i="2"/>
  <c r="C9701" i="2"/>
  <c r="H6176" i="2" l="1"/>
  <c r="L9701" i="2"/>
  <c r="K9701" i="2"/>
  <c r="E9701" i="2"/>
  <c r="F9700" i="2"/>
  <c r="G9700" i="2"/>
  <c r="C9702" i="2"/>
  <c r="I6176" i="2" l="1"/>
  <c r="M6176" i="2" s="1"/>
  <c r="N6176" i="2"/>
  <c r="D6177" i="2" s="1"/>
  <c r="A6176" i="2"/>
  <c r="L9702" i="2"/>
  <c r="L6329" i="2"/>
  <c r="E6332" i="2"/>
  <c r="E9702" i="2"/>
  <c r="K9702" i="2"/>
  <c r="F9701" i="2"/>
  <c r="G9701" i="2"/>
  <c r="C9703" i="2"/>
  <c r="H6177" i="2" l="1"/>
  <c r="L9703" i="2"/>
  <c r="G6332" i="2"/>
  <c r="F6332" i="2"/>
  <c r="E9703" i="2"/>
  <c r="K9703" i="2"/>
  <c r="F9702" i="2"/>
  <c r="G9702" i="2"/>
  <c r="C9704" i="2"/>
  <c r="L6177" i="2" l="1"/>
  <c r="N6177" i="2"/>
  <c r="D6178" i="2" s="1"/>
  <c r="I6177" i="2"/>
  <c r="M6177" i="2" s="1"/>
  <c r="A6177" i="2"/>
  <c r="L9704" i="2"/>
  <c r="E9704" i="2"/>
  <c r="K9704" i="2"/>
  <c r="G9703" i="2"/>
  <c r="F9703" i="2"/>
  <c r="C9705" i="2"/>
  <c r="H6178" i="2" l="1"/>
  <c r="A6178" i="2" s="1"/>
  <c r="L9705" i="2"/>
  <c r="E9705" i="2"/>
  <c r="K9705" i="2"/>
  <c r="F9704" i="2"/>
  <c r="G9704" i="2"/>
  <c r="C9706" i="2"/>
  <c r="I6178" i="2" l="1"/>
  <c r="M6178" i="2" s="1"/>
  <c r="N6178" i="2"/>
  <c r="D6179" i="2" s="1"/>
  <c r="E9706" i="2"/>
  <c r="K9706" i="2"/>
  <c r="F9705" i="2"/>
  <c r="G9705" i="2"/>
  <c r="C9707" i="2"/>
  <c r="H6179" i="2" l="1"/>
  <c r="E6180" i="2"/>
  <c r="E9707" i="2"/>
  <c r="K9707" i="2"/>
  <c r="F9706" i="2"/>
  <c r="G9706" i="2"/>
  <c r="C9708" i="2"/>
  <c r="N6179" i="2" l="1"/>
  <c r="D6180" i="2" s="1"/>
  <c r="I6179" i="2"/>
  <c r="M6179" i="2" s="1"/>
  <c r="A6179" i="2"/>
  <c r="F6180" i="2"/>
  <c r="G6180" i="2"/>
  <c r="K9708" i="2"/>
  <c r="E9708" i="2"/>
  <c r="F9707" i="2"/>
  <c r="G9707" i="2"/>
  <c r="C9709" i="2"/>
  <c r="H6180" i="2" l="1"/>
  <c r="A6180" i="2" s="1"/>
  <c r="L9709" i="2"/>
  <c r="E9709" i="2"/>
  <c r="K9709" i="2"/>
  <c r="F9708" i="2"/>
  <c r="G9708" i="2"/>
  <c r="C9710" i="2"/>
  <c r="N6180" i="2" l="1"/>
  <c r="D6181" i="2" s="1"/>
  <c r="E6181" i="2" s="1"/>
  <c r="I6180" i="2"/>
  <c r="M6180" i="2" s="1"/>
  <c r="H6181" i="2" s="1"/>
  <c r="F6181" i="2"/>
  <c r="G6181" i="2"/>
  <c r="I6181" i="2"/>
  <c r="M6181" i="2" s="1"/>
  <c r="N6181" i="2"/>
  <c r="D6182" i="2" s="1"/>
  <c r="A6181" i="2"/>
  <c r="K9710" i="2"/>
  <c r="G9709" i="2"/>
  <c r="F9709" i="2"/>
  <c r="C9711" i="2"/>
  <c r="H6182" i="2" l="1"/>
  <c r="A6182" i="2" s="1"/>
  <c r="L9711" i="2"/>
  <c r="E6335" i="2"/>
  <c r="F6335" i="2" s="1"/>
  <c r="G6335" i="2" s="1"/>
  <c r="K9711" i="2"/>
  <c r="C9712" i="2"/>
  <c r="I6182" i="2" l="1"/>
  <c r="M6182" i="2" s="1"/>
  <c r="N6182" i="2"/>
  <c r="D6183" i="2" s="1"/>
  <c r="L9712" i="2"/>
  <c r="L6545" i="2"/>
  <c r="K9712" i="2"/>
  <c r="C9713" i="2"/>
  <c r="H6183" i="2" l="1"/>
  <c r="I6183" i="2" s="1"/>
  <c r="M6183" i="2" s="1"/>
  <c r="L9713" i="2"/>
  <c r="K9713" i="2"/>
  <c r="C9714" i="2"/>
  <c r="A6183" i="2" l="1"/>
  <c r="N6183" i="2"/>
  <c r="H6184" i="2"/>
  <c r="I6184" i="2" s="1"/>
  <c r="M6184" i="2" s="1"/>
  <c r="D6184" i="2"/>
  <c r="L9714" i="2"/>
  <c r="K9714" i="2"/>
  <c r="C9715" i="2"/>
  <c r="A6184" i="2" l="1"/>
  <c r="N6184" i="2"/>
  <c r="H6185" i="2" s="1"/>
  <c r="I6185" i="2" s="1"/>
  <c r="M6185" i="2" s="1"/>
  <c r="L9715" i="2"/>
  <c r="K9715" i="2"/>
  <c r="E9715" i="2"/>
  <c r="C9716" i="2"/>
  <c r="D6185" i="2" l="1"/>
  <c r="A6185" i="2" s="1"/>
  <c r="L9716" i="2"/>
  <c r="K9716" i="2"/>
  <c r="E9716" i="2"/>
  <c r="F9715" i="2"/>
  <c r="G9715" i="2"/>
  <c r="C9717" i="2"/>
  <c r="N6185" i="2" l="1"/>
  <c r="L9717" i="2"/>
  <c r="K9717" i="2"/>
  <c r="E9717" i="2"/>
  <c r="G9716" i="2"/>
  <c r="F9716" i="2"/>
  <c r="C9718" i="2"/>
  <c r="H6186" i="2" l="1"/>
  <c r="D6186" i="2"/>
  <c r="L9718" i="2"/>
  <c r="K9718" i="2"/>
  <c r="E9718" i="2"/>
  <c r="F9717" i="2"/>
  <c r="G9717" i="2"/>
  <c r="C9719" i="2"/>
  <c r="A6186" i="2" l="1"/>
  <c r="I6186" i="2"/>
  <c r="M6186" i="2" s="1"/>
  <c r="N6186" i="2"/>
  <c r="D6187" i="2" s="1"/>
  <c r="L9719" i="2"/>
  <c r="K9719" i="2"/>
  <c r="E9719" i="2"/>
  <c r="F9718" i="2"/>
  <c r="G9718" i="2"/>
  <c r="C9720" i="2"/>
  <c r="H6187" i="2" l="1"/>
  <c r="N6187" i="2" s="1"/>
  <c r="D6188" i="2" s="1"/>
  <c r="A6187" i="2"/>
  <c r="I6187" i="2"/>
  <c r="M6187" i="2" s="1"/>
  <c r="L9720" i="2"/>
  <c r="K9720" i="2"/>
  <c r="E9720" i="2"/>
  <c r="F9719" i="2"/>
  <c r="G9719" i="2"/>
  <c r="C9721" i="2"/>
  <c r="H6188" i="2" l="1"/>
  <c r="L9721" i="2"/>
  <c r="E9721" i="2"/>
  <c r="K9721" i="2"/>
  <c r="F9720" i="2"/>
  <c r="G9720" i="2"/>
  <c r="C9722" i="2"/>
  <c r="I6188" i="2" l="1"/>
  <c r="M6188" i="2" s="1"/>
  <c r="N6188" i="2"/>
  <c r="D6189" i="2" s="1"/>
  <c r="A6188" i="2"/>
  <c r="L9722" i="2"/>
  <c r="E9722" i="2"/>
  <c r="K9722" i="2"/>
  <c r="F9721" i="2"/>
  <c r="G9721" i="2"/>
  <c r="C9723" i="2"/>
  <c r="H6189" i="2" l="1"/>
  <c r="L9723" i="2"/>
  <c r="E9723" i="2"/>
  <c r="K9723" i="2"/>
  <c r="F9722" i="2"/>
  <c r="G9722" i="2"/>
  <c r="C9724" i="2"/>
  <c r="I6189" i="2" l="1"/>
  <c r="M6189" i="2" s="1"/>
  <c r="N6189" i="2"/>
  <c r="D6190" i="2" s="1"/>
  <c r="A6189" i="2"/>
  <c r="L9724" i="2"/>
  <c r="E9724" i="2"/>
  <c r="K9724" i="2"/>
  <c r="F9723" i="2"/>
  <c r="G9723" i="2"/>
  <c r="C9725" i="2"/>
  <c r="H6190" i="2" l="1"/>
  <c r="A6190" i="2"/>
  <c r="L9725" i="2"/>
  <c r="E9725" i="2"/>
  <c r="K9725" i="2"/>
  <c r="F9724" i="2"/>
  <c r="G9724" i="2"/>
  <c r="C9726" i="2"/>
  <c r="I6190" i="2" l="1"/>
  <c r="M6190" i="2" s="1"/>
  <c r="N6190" i="2"/>
  <c r="D6191" i="2" s="1"/>
  <c r="L9726" i="2"/>
  <c r="E9726" i="2"/>
  <c r="K9726" i="2"/>
  <c r="F9725" i="2"/>
  <c r="G9725" i="2"/>
  <c r="C9727" i="2"/>
  <c r="H6191" i="2" l="1"/>
  <c r="L9727" i="2"/>
  <c r="K9727" i="2"/>
  <c r="E9727" i="2"/>
  <c r="F9726" i="2"/>
  <c r="G9726" i="2"/>
  <c r="C9728" i="2"/>
  <c r="I6191" i="2" l="1"/>
  <c r="M6191" i="2" s="1"/>
  <c r="N6191" i="2"/>
  <c r="D6192" i="2" s="1"/>
  <c r="A6191" i="2"/>
  <c r="L9728" i="2"/>
  <c r="K9728" i="2"/>
  <c r="E9728" i="2"/>
  <c r="F9727" i="2"/>
  <c r="G9727" i="2"/>
  <c r="C9729" i="2"/>
  <c r="H6192" i="2" l="1"/>
  <c r="A6192" i="2" s="1"/>
  <c r="L9729" i="2"/>
  <c r="K9729" i="2"/>
  <c r="E9729" i="2"/>
  <c r="G9728" i="2"/>
  <c r="F9728" i="2"/>
  <c r="C9730" i="2"/>
  <c r="I6192" i="2" l="1"/>
  <c r="M6192" i="2" s="1"/>
  <c r="N6192" i="2"/>
  <c r="D6193" i="2" s="1"/>
  <c r="H6193" i="2"/>
  <c r="L9730" i="2"/>
  <c r="K9730" i="2"/>
  <c r="E9730" i="2"/>
  <c r="F9729" i="2"/>
  <c r="G9729" i="2"/>
  <c r="C9731" i="2"/>
  <c r="I6193" i="2" l="1"/>
  <c r="M6193" i="2" s="1"/>
  <c r="N6193" i="2"/>
  <c r="D6194" i="2" s="1"/>
  <c r="H6194" i="2"/>
  <c r="A6193" i="2"/>
  <c r="L9731" i="2"/>
  <c r="E9731" i="2"/>
  <c r="K9731" i="2"/>
  <c r="F9730" i="2"/>
  <c r="G9730" i="2"/>
  <c r="C9732" i="2"/>
  <c r="N6194" i="2" l="1"/>
  <c r="D6195" i="2" s="1"/>
  <c r="I6194" i="2"/>
  <c r="M6194" i="2" s="1"/>
  <c r="H6195" i="2" s="1"/>
  <c r="A6194" i="2"/>
  <c r="N6195" i="2"/>
  <c r="D6196" i="2" s="1"/>
  <c r="I6195" i="2"/>
  <c r="M6195" i="2" s="1"/>
  <c r="A6195" i="2"/>
  <c r="L9732" i="2"/>
  <c r="K9732" i="2"/>
  <c r="E9732" i="2"/>
  <c r="G9731" i="2"/>
  <c r="F9731" i="2"/>
  <c r="C9733" i="2"/>
  <c r="H6196" i="2" l="1"/>
  <c r="I6196" i="2"/>
  <c r="M6196" i="2" s="1"/>
  <c r="N6196" i="2"/>
  <c r="D6197" i="2" s="1"/>
  <c r="A6196" i="2"/>
  <c r="L9733" i="2"/>
  <c r="E6549" i="2"/>
  <c r="E9733" i="2"/>
  <c r="K9733" i="2"/>
  <c r="G9732" i="2"/>
  <c r="F9732" i="2"/>
  <c r="C9734" i="2"/>
  <c r="H6197" i="2" l="1"/>
  <c r="L9734" i="2"/>
  <c r="G6549" i="2"/>
  <c r="F6549" i="2"/>
  <c r="K9734" i="2"/>
  <c r="E9734" i="2"/>
  <c r="F9733" i="2"/>
  <c r="G9733" i="2"/>
  <c r="C9735" i="2"/>
  <c r="N6197" i="2" l="1"/>
  <c r="D6198" i="2" s="1"/>
  <c r="I6197" i="2"/>
  <c r="M6197" i="2" s="1"/>
  <c r="A6197" i="2"/>
  <c r="L9735" i="2"/>
  <c r="E9735" i="2"/>
  <c r="K9735" i="2"/>
  <c r="G9734" i="2"/>
  <c r="F9734" i="2"/>
  <c r="C9736" i="2"/>
  <c r="H6198" i="2" l="1"/>
  <c r="I6198" i="2" s="1"/>
  <c r="M6198" i="2" s="1"/>
  <c r="N6198" i="2"/>
  <c r="D6199" i="2" s="1"/>
  <c r="A6198" i="2"/>
  <c r="L9736" i="2"/>
  <c r="K9736" i="2"/>
  <c r="E9736" i="2"/>
  <c r="F9735" i="2"/>
  <c r="G9735" i="2"/>
  <c r="C9737" i="2"/>
  <c r="H6199" i="2" l="1"/>
  <c r="E9737" i="2"/>
  <c r="K9737" i="2"/>
  <c r="F9736" i="2"/>
  <c r="G9736" i="2"/>
  <c r="C9738" i="2"/>
  <c r="I6199" i="2" l="1"/>
  <c r="M6199" i="2" s="1"/>
  <c r="N6199" i="2"/>
  <c r="D6200" i="2" s="1"/>
  <c r="A6199" i="2"/>
  <c r="E9738" i="2"/>
  <c r="K9738" i="2"/>
  <c r="F9737" i="2"/>
  <c r="G9737" i="2"/>
  <c r="C9739" i="2"/>
  <c r="H6200" i="2" l="1"/>
  <c r="K9739" i="2"/>
  <c r="E9739" i="2"/>
  <c r="F9738" i="2"/>
  <c r="G9738" i="2"/>
  <c r="C9740" i="2"/>
  <c r="I6200" i="2" l="1"/>
  <c r="M6200" i="2" s="1"/>
  <c r="N6200" i="2"/>
  <c r="D6201" i="2" s="1"/>
  <c r="A6200" i="2"/>
  <c r="K9740" i="2"/>
  <c r="F9739" i="2"/>
  <c r="G9739" i="2"/>
  <c r="C9741" i="2"/>
  <c r="H6201" i="2" l="1"/>
  <c r="K9741" i="2"/>
  <c r="C9742" i="2"/>
  <c r="I6201" i="2" l="1"/>
  <c r="M6201" i="2" s="1"/>
  <c r="N6201" i="2"/>
  <c r="D6202" i="2" s="1"/>
  <c r="A6201" i="2"/>
  <c r="L9742" i="2"/>
  <c r="K9742" i="2"/>
  <c r="C9743" i="2"/>
  <c r="H6202" i="2" l="1"/>
  <c r="L9743" i="2"/>
  <c r="K9743" i="2"/>
  <c r="C9744" i="2"/>
  <c r="I6202" i="2" l="1"/>
  <c r="M6202" i="2" s="1"/>
  <c r="N6202" i="2"/>
  <c r="D6203" i="2" s="1"/>
  <c r="A6202" i="2"/>
  <c r="L9744" i="2"/>
  <c r="K9744" i="2"/>
  <c r="C9745" i="2"/>
  <c r="H6203" i="2" l="1"/>
  <c r="A6203" i="2" s="1"/>
  <c r="L9745" i="2"/>
  <c r="K9745" i="2"/>
  <c r="E9745" i="2"/>
  <c r="C9746" i="2"/>
  <c r="N6203" i="2" l="1"/>
  <c r="D6204" i="2" s="1"/>
  <c r="I6203" i="2"/>
  <c r="M6203" i="2" s="1"/>
  <c r="H6204" i="2"/>
  <c r="A6204" i="2" s="1"/>
  <c r="L9746" i="2"/>
  <c r="K9746" i="2"/>
  <c r="E9746" i="2"/>
  <c r="F9745" i="2"/>
  <c r="G9745" i="2"/>
  <c r="C9747" i="2"/>
  <c r="I6204" i="2" l="1"/>
  <c r="M6204" i="2" s="1"/>
  <c r="N6204" i="2"/>
  <c r="D6205" i="2" s="1"/>
  <c r="L9747" i="2"/>
  <c r="K9747" i="2"/>
  <c r="E9747" i="2"/>
  <c r="G9746" i="2"/>
  <c r="F9746" i="2"/>
  <c r="C9748" i="2"/>
  <c r="H6205" i="2" l="1"/>
  <c r="L9748" i="2"/>
  <c r="K9748" i="2"/>
  <c r="E9748" i="2"/>
  <c r="F9747" i="2"/>
  <c r="G9747" i="2"/>
  <c r="C9749" i="2"/>
  <c r="I6205" i="2" l="1"/>
  <c r="M6205" i="2" s="1"/>
  <c r="N6205" i="2"/>
  <c r="D6206" i="2" s="1"/>
  <c r="A6205" i="2"/>
  <c r="L9749" i="2"/>
  <c r="K9749" i="2"/>
  <c r="E9749" i="2"/>
  <c r="F9748" i="2"/>
  <c r="G9748" i="2"/>
  <c r="C9750" i="2"/>
  <c r="H6206" i="2" l="1"/>
  <c r="L9750" i="2"/>
  <c r="L6359" i="2"/>
  <c r="K9750" i="2"/>
  <c r="E9750" i="2"/>
  <c r="F9749" i="2"/>
  <c r="G9749" i="2"/>
  <c r="C9751" i="2"/>
  <c r="N6206" i="2" l="1"/>
  <c r="D6207" i="2" s="1"/>
  <c r="I6206" i="2"/>
  <c r="M6206" i="2" s="1"/>
  <c r="H6207" i="2" s="1"/>
  <c r="A6206" i="2"/>
  <c r="L9751" i="2"/>
  <c r="E9751" i="2"/>
  <c r="K9751" i="2"/>
  <c r="F9750" i="2"/>
  <c r="G9750" i="2"/>
  <c r="C9752" i="2"/>
  <c r="I6207" i="2" l="1"/>
  <c r="M6207" i="2" s="1"/>
  <c r="L6207" i="2"/>
  <c r="N6207" i="2"/>
  <c r="D6208" i="2" s="1"/>
  <c r="A6207" i="2"/>
  <c r="L9752" i="2"/>
  <c r="E9752" i="2"/>
  <c r="K9752" i="2"/>
  <c r="F9751" i="2"/>
  <c r="G9751" i="2"/>
  <c r="C9753" i="2"/>
  <c r="H6208" i="2" l="1"/>
  <c r="L6208" i="2" s="1"/>
  <c r="N6208" i="2"/>
  <c r="D6209" i="2" s="1"/>
  <c r="L9753" i="2"/>
  <c r="E9753" i="2"/>
  <c r="K9753" i="2"/>
  <c r="F9752" i="2"/>
  <c r="G9752" i="2"/>
  <c r="C9754" i="2"/>
  <c r="I6208" i="2" l="1"/>
  <c r="M6208" i="2" s="1"/>
  <c r="A6208" i="2"/>
  <c r="H6209" i="2"/>
  <c r="L9754" i="2"/>
  <c r="E9754" i="2"/>
  <c r="K9754" i="2"/>
  <c r="F9753" i="2"/>
  <c r="G9753" i="2"/>
  <c r="C9755" i="2"/>
  <c r="A6209" i="2" l="1"/>
  <c r="I6209" i="2"/>
  <c r="M6209" i="2" s="1"/>
  <c r="N6209" i="2"/>
  <c r="D6210" i="2" s="1"/>
  <c r="L9755" i="2"/>
  <c r="E9755" i="2"/>
  <c r="K9755" i="2"/>
  <c r="F9754" i="2"/>
  <c r="G9754" i="2"/>
  <c r="C9756" i="2"/>
  <c r="H6210" i="2" l="1"/>
  <c r="A6210" i="2" s="1"/>
  <c r="L9756" i="2"/>
  <c r="E9756" i="2"/>
  <c r="K9756" i="2"/>
  <c r="F9755" i="2"/>
  <c r="G9755" i="2"/>
  <c r="C9757" i="2"/>
  <c r="N6210" i="2" l="1"/>
  <c r="D6211" i="2" s="1"/>
  <c r="I6210" i="2"/>
  <c r="M6210" i="2" s="1"/>
  <c r="L9757" i="2"/>
  <c r="L6576" i="2"/>
  <c r="K9757" i="2"/>
  <c r="E9757" i="2"/>
  <c r="F9756" i="2"/>
  <c r="G9756" i="2"/>
  <c r="C9758" i="2"/>
  <c r="H6211" i="2" l="1"/>
  <c r="I6211" i="2" s="1"/>
  <c r="M6211" i="2" s="1"/>
  <c r="N6211" i="2"/>
  <c r="E6211" i="2"/>
  <c r="A6211" i="2"/>
  <c r="L9758" i="2"/>
  <c r="K9758" i="2"/>
  <c r="E9758" i="2"/>
  <c r="F9757" i="2"/>
  <c r="G9757" i="2"/>
  <c r="C9759" i="2"/>
  <c r="F6211" i="2" l="1"/>
  <c r="G6211" i="2"/>
  <c r="D6212" i="2" s="1"/>
  <c r="H6212" i="2"/>
  <c r="L9759" i="2"/>
  <c r="K9759" i="2"/>
  <c r="E9759" i="2"/>
  <c r="G9758" i="2"/>
  <c r="F9758" i="2"/>
  <c r="C9760" i="2"/>
  <c r="A6212" i="2" l="1"/>
  <c r="N6212" i="2"/>
  <c r="D6213" i="2" s="1"/>
  <c r="I6212" i="2"/>
  <c r="M6212" i="2" s="1"/>
  <c r="E6365" i="2"/>
  <c r="F6365" i="2" s="1"/>
  <c r="G6365" i="2" s="1"/>
  <c r="L9760" i="2"/>
  <c r="K9760" i="2"/>
  <c r="E9760" i="2"/>
  <c r="F9759" i="2"/>
  <c r="G9759" i="2"/>
  <c r="C9761" i="2"/>
  <c r="H6213" i="2" l="1"/>
  <c r="I6213" i="2" s="1"/>
  <c r="M6213" i="2" s="1"/>
  <c r="N6213" i="2"/>
  <c r="D6214" i="2" s="1"/>
  <c r="A6213" i="2"/>
  <c r="L9761" i="2"/>
  <c r="K9761" i="2"/>
  <c r="E9761" i="2"/>
  <c r="F9760" i="2"/>
  <c r="G9760" i="2"/>
  <c r="C9762" i="2"/>
  <c r="H6214" i="2" l="1"/>
  <c r="A6214" i="2"/>
  <c r="I6214" i="2"/>
  <c r="M6214" i="2" s="1"/>
  <c r="N6214" i="2"/>
  <c r="H6215" i="2" s="1"/>
  <c r="I6215" i="2" s="1"/>
  <c r="M6215" i="2" s="1"/>
  <c r="L9762" i="2"/>
  <c r="K9762" i="2"/>
  <c r="E9762" i="2"/>
  <c r="F9761" i="2"/>
  <c r="G9761" i="2"/>
  <c r="C9763" i="2"/>
  <c r="D6215" i="2" l="1"/>
  <c r="A6215" i="2" s="1"/>
  <c r="L9763" i="2"/>
  <c r="E9763" i="2"/>
  <c r="K9763" i="2"/>
  <c r="F9762" i="2"/>
  <c r="G9762" i="2"/>
  <c r="C9764" i="2"/>
  <c r="N6215" i="2" l="1"/>
  <c r="H6216" i="2" s="1"/>
  <c r="L9764" i="2"/>
  <c r="K9764" i="2"/>
  <c r="E9764" i="2"/>
  <c r="F9763" i="2"/>
  <c r="G9763" i="2"/>
  <c r="C9765" i="2"/>
  <c r="I6216" i="2" l="1"/>
  <c r="M6216" i="2" s="1"/>
  <c r="D6216" i="2"/>
  <c r="N6216" i="2" s="1"/>
  <c r="H6217" i="2" s="1"/>
  <c r="I6217" i="2" s="1"/>
  <c r="M6217" i="2" s="1"/>
  <c r="L9765" i="2"/>
  <c r="E9765" i="2"/>
  <c r="K9765" i="2"/>
  <c r="G9764" i="2"/>
  <c r="F9764" i="2"/>
  <c r="C9766" i="2"/>
  <c r="A6216" i="2" l="1"/>
  <c r="D6217" i="2"/>
  <c r="A6217" i="2" s="1"/>
  <c r="L9766" i="2"/>
  <c r="E9766" i="2"/>
  <c r="K9766" i="2"/>
  <c r="F9765" i="2"/>
  <c r="G9765" i="2"/>
  <c r="C9767" i="2"/>
  <c r="N6217" i="2" l="1"/>
  <c r="K9767" i="2"/>
  <c r="E9767" i="2"/>
  <c r="F9766" i="2"/>
  <c r="G9766" i="2"/>
  <c r="C9768" i="2"/>
  <c r="D6218" i="2" l="1"/>
  <c r="H6218" i="2"/>
  <c r="E9768" i="2"/>
  <c r="K9768" i="2"/>
  <c r="F9767" i="2"/>
  <c r="G9767" i="2"/>
  <c r="C9769" i="2"/>
  <c r="N6218" i="2" l="1"/>
  <c r="D6219" i="2" s="1"/>
  <c r="I6218" i="2"/>
  <c r="M6218" i="2" s="1"/>
  <c r="A6218" i="2"/>
  <c r="K9769" i="2"/>
  <c r="E9769" i="2"/>
  <c r="F9768" i="2"/>
  <c r="G9768" i="2"/>
  <c r="C9770" i="2"/>
  <c r="H6219" i="2" l="1"/>
  <c r="N6219" i="2" s="1"/>
  <c r="D6220" i="2" s="1"/>
  <c r="E9770" i="2"/>
  <c r="K9770" i="2"/>
  <c r="F9769" i="2"/>
  <c r="G9769" i="2"/>
  <c r="C9771" i="2"/>
  <c r="I6219" i="2" l="1"/>
  <c r="M6219" i="2" s="1"/>
  <c r="H6220" i="2" s="1"/>
  <c r="N6220" i="2" s="1"/>
  <c r="D6221" i="2" s="1"/>
  <c r="A6219" i="2"/>
  <c r="I6220" i="2"/>
  <c r="M6220" i="2" s="1"/>
  <c r="K9771" i="2"/>
  <c r="G9770" i="2"/>
  <c r="F9770" i="2"/>
  <c r="C9772" i="2"/>
  <c r="H6221" i="2" l="1"/>
  <c r="I6221" i="2" s="1"/>
  <c r="M6221" i="2" s="1"/>
  <c r="A6220" i="2"/>
  <c r="A6221" i="2"/>
  <c r="L9772" i="2"/>
  <c r="K9772" i="2"/>
  <c r="C9773" i="2"/>
  <c r="N6221" i="2" l="1"/>
  <c r="D6222" i="2" s="1"/>
  <c r="H6222" i="2"/>
  <c r="A6222" i="2" s="1"/>
  <c r="L9773" i="2"/>
  <c r="K9773" i="2"/>
  <c r="C9774" i="2"/>
  <c r="I6222" i="2" l="1"/>
  <c r="M6222" i="2" s="1"/>
  <c r="N6222" i="2"/>
  <c r="D6223" i="2" s="1"/>
  <c r="L9774" i="2"/>
  <c r="K9774" i="2"/>
  <c r="C9775" i="2"/>
  <c r="H6223" i="2" l="1"/>
  <c r="L9775" i="2"/>
  <c r="K9775" i="2"/>
  <c r="C9776" i="2"/>
  <c r="I6223" i="2" l="1"/>
  <c r="M6223" i="2" s="1"/>
  <c r="N6223" i="2"/>
  <c r="D6224" i="2" s="1"/>
  <c r="A6223" i="2"/>
  <c r="L9776" i="2"/>
  <c r="K9776" i="2"/>
  <c r="E9776" i="2"/>
  <c r="C9777" i="2"/>
  <c r="H6224" i="2" l="1"/>
  <c r="L9777" i="2"/>
  <c r="K9777" i="2"/>
  <c r="E9777" i="2"/>
  <c r="F9776" i="2"/>
  <c r="G9776" i="2"/>
  <c r="C9778" i="2"/>
  <c r="I6224" i="2" l="1"/>
  <c r="M6224" i="2" s="1"/>
  <c r="N6224" i="2"/>
  <c r="D6225" i="2" s="1"/>
  <c r="A6224" i="2"/>
  <c r="L9778" i="2"/>
  <c r="K9778" i="2"/>
  <c r="E9778" i="2"/>
  <c r="G9777" i="2"/>
  <c r="F9777" i="2"/>
  <c r="C9779" i="2"/>
  <c r="H6225" i="2" l="1"/>
  <c r="I6225" i="2" s="1"/>
  <c r="M6225" i="2" s="1"/>
  <c r="L9779" i="2"/>
  <c r="K9779" i="2"/>
  <c r="E9779" i="2"/>
  <c r="F9778" i="2"/>
  <c r="G9778" i="2"/>
  <c r="C9780" i="2"/>
  <c r="A6225" i="2" l="1"/>
  <c r="N6225" i="2"/>
  <c r="D6226" i="2" s="1"/>
  <c r="L9780" i="2"/>
  <c r="K9780" i="2"/>
  <c r="E9780" i="2"/>
  <c r="F9779" i="2"/>
  <c r="G9779" i="2"/>
  <c r="C9781" i="2"/>
  <c r="H6226" i="2" l="1"/>
  <c r="I6226" i="2"/>
  <c r="M6226" i="2" s="1"/>
  <c r="N6226" i="2"/>
  <c r="D6227" i="2" s="1"/>
  <c r="A6226" i="2"/>
  <c r="L9781" i="2"/>
  <c r="K9781" i="2"/>
  <c r="E9781" i="2"/>
  <c r="F9780" i="2"/>
  <c r="G9780" i="2"/>
  <c r="C9782" i="2"/>
  <c r="H6227" i="2" l="1"/>
  <c r="L9782" i="2"/>
  <c r="E9782" i="2"/>
  <c r="K9782" i="2"/>
  <c r="F9781" i="2"/>
  <c r="G9781" i="2"/>
  <c r="C9783" i="2"/>
  <c r="N6227" i="2" l="1"/>
  <c r="D6228" i="2" s="1"/>
  <c r="I6227" i="2"/>
  <c r="M6227" i="2" s="1"/>
  <c r="A6227" i="2"/>
  <c r="L9783" i="2"/>
  <c r="E9783" i="2"/>
  <c r="K9783" i="2"/>
  <c r="F9782" i="2"/>
  <c r="G9782" i="2"/>
  <c r="C9784" i="2"/>
  <c r="H6228" i="2" l="1"/>
  <c r="A6228" i="2" s="1"/>
  <c r="I6228" i="2"/>
  <c r="M6228" i="2" s="1"/>
  <c r="N6228" i="2"/>
  <c r="D6229" i="2" s="1"/>
  <c r="L9784" i="2"/>
  <c r="E9784" i="2"/>
  <c r="K9784" i="2"/>
  <c r="F9783" i="2"/>
  <c r="G9783" i="2"/>
  <c r="C9785" i="2"/>
  <c r="H6229" i="2" l="1"/>
  <c r="L9785" i="2"/>
  <c r="E9785" i="2"/>
  <c r="K9785" i="2"/>
  <c r="F9784" i="2"/>
  <c r="G9784" i="2"/>
  <c r="C9786" i="2"/>
  <c r="A6229" i="2" l="1"/>
  <c r="N6229" i="2"/>
  <c r="D6230" i="2" s="1"/>
  <c r="I6229" i="2"/>
  <c r="M6229" i="2" s="1"/>
  <c r="L9786" i="2"/>
  <c r="E9786" i="2"/>
  <c r="K9786" i="2"/>
  <c r="F9785" i="2"/>
  <c r="G9785" i="2"/>
  <c r="C9787" i="2"/>
  <c r="H6230" i="2" l="1"/>
  <c r="A6230" i="2" s="1"/>
  <c r="I6230" i="2"/>
  <c r="M6230" i="2" s="1"/>
  <c r="N6230" i="2"/>
  <c r="D6231" i="2" s="1"/>
  <c r="L9787" i="2"/>
  <c r="E9787" i="2"/>
  <c r="K9787" i="2"/>
  <c r="F9786" i="2"/>
  <c r="G9786" i="2"/>
  <c r="C9788" i="2"/>
  <c r="H6231" i="2" l="1"/>
  <c r="A6231" i="2" s="1"/>
  <c r="L9788" i="2"/>
  <c r="K9788" i="2"/>
  <c r="E9788" i="2"/>
  <c r="F9787" i="2"/>
  <c r="G9787" i="2"/>
  <c r="C9789" i="2"/>
  <c r="I6231" i="2" l="1"/>
  <c r="M6231" i="2" s="1"/>
  <c r="N6231" i="2"/>
  <c r="D6232" i="2" s="1"/>
  <c r="L9789" i="2"/>
  <c r="K9789" i="2"/>
  <c r="E9789" i="2"/>
  <c r="F9788" i="2"/>
  <c r="G9788" i="2"/>
  <c r="C9790" i="2"/>
  <c r="H6232" i="2" l="1"/>
  <c r="L9790" i="2"/>
  <c r="K9790" i="2"/>
  <c r="E9790" i="2"/>
  <c r="G9789" i="2"/>
  <c r="F9789" i="2"/>
  <c r="C9791" i="2"/>
  <c r="I6232" i="2" l="1"/>
  <c r="M6232" i="2" s="1"/>
  <c r="N6232" i="2"/>
  <c r="D6233" i="2" s="1"/>
  <c r="A6232" i="2"/>
  <c r="L9791" i="2"/>
  <c r="K9791" i="2"/>
  <c r="E9791" i="2"/>
  <c r="F9790" i="2"/>
  <c r="G9790" i="2"/>
  <c r="C9792" i="2"/>
  <c r="H6233" i="2" l="1"/>
  <c r="A6233" i="2" s="1"/>
  <c r="L9792" i="2"/>
  <c r="K9792" i="2"/>
  <c r="E9792" i="2"/>
  <c r="F9791" i="2"/>
  <c r="G9791" i="2"/>
  <c r="C9793" i="2"/>
  <c r="N6233" i="2" l="1"/>
  <c r="D6234" i="2" s="1"/>
  <c r="I6233" i="2"/>
  <c r="M6233" i="2" s="1"/>
  <c r="L9793" i="2"/>
  <c r="K9793" i="2"/>
  <c r="E9793" i="2"/>
  <c r="G9792" i="2"/>
  <c r="F9792" i="2"/>
  <c r="C9794" i="2"/>
  <c r="H6234" i="2" l="1"/>
  <c r="I6234" i="2" s="1"/>
  <c r="M6234" i="2" s="1"/>
  <c r="A6234" i="2"/>
  <c r="L9794" i="2"/>
  <c r="E9794" i="2"/>
  <c r="K9794" i="2"/>
  <c r="G9793" i="2"/>
  <c r="F9793" i="2"/>
  <c r="C9795" i="2"/>
  <c r="N6234" i="2" l="1"/>
  <c r="D6235" i="2" s="1"/>
  <c r="H6235" i="2"/>
  <c r="I6235" i="2" s="1"/>
  <c r="M6235" i="2" s="1"/>
  <c r="L9795" i="2"/>
  <c r="E9795" i="2"/>
  <c r="K9795" i="2"/>
  <c r="F9794" i="2"/>
  <c r="G9794" i="2"/>
  <c r="C9796" i="2"/>
  <c r="A6235" i="2" l="1"/>
  <c r="N6235" i="2"/>
  <c r="D6236" i="2" s="1"/>
  <c r="L9796" i="2"/>
  <c r="E9796" i="2"/>
  <c r="K9796" i="2"/>
  <c r="G9795" i="2"/>
  <c r="F9795" i="2"/>
  <c r="C9797" i="2"/>
  <c r="H6236" i="2" l="1"/>
  <c r="A6236" i="2" s="1"/>
  <c r="N6236" i="2"/>
  <c r="D6237" i="2" s="1"/>
  <c r="L9797" i="2"/>
  <c r="E9797" i="2"/>
  <c r="K9797" i="2"/>
  <c r="F9796" i="2"/>
  <c r="G9796" i="2"/>
  <c r="C9798" i="2"/>
  <c r="I6236" i="2" l="1"/>
  <c r="M6236" i="2" s="1"/>
  <c r="H6237" i="2"/>
  <c r="A6237" i="2"/>
  <c r="E9798" i="2"/>
  <c r="K9798" i="2"/>
  <c r="F9797" i="2"/>
  <c r="G9797" i="2"/>
  <c r="C9799" i="2"/>
  <c r="N6237" i="2" l="1"/>
  <c r="D6238" i="2" s="1"/>
  <c r="I6237" i="2"/>
  <c r="M6237" i="2" s="1"/>
  <c r="E9799" i="2"/>
  <c r="K9799" i="2"/>
  <c r="F9798" i="2"/>
  <c r="G9798" i="2"/>
  <c r="C9800" i="2"/>
  <c r="H6238" i="2" l="1"/>
  <c r="A6238" i="2" s="1"/>
  <c r="L6238" i="2"/>
  <c r="N6238" i="2"/>
  <c r="D6239" i="2" s="1"/>
  <c r="K9800" i="2"/>
  <c r="E9800" i="2"/>
  <c r="F9799" i="2"/>
  <c r="G9799" i="2"/>
  <c r="C9801" i="2"/>
  <c r="I6238" i="2" l="1"/>
  <c r="M6238" i="2" s="1"/>
  <c r="H6239" i="2"/>
  <c r="A6239" i="2" s="1"/>
  <c r="K9801" i="2"/>
  <c r="F9800" i="2"/>
  <c r="G9800" i="2"/>
  <c r="C9802" i="2"/>
  <c r="N6239" i="2" l="1"/>
  <c r="D6240" i="2" s="1"/>
  <c r="I6239" i="2"/>
  <c r="M6239" i="2" s="1"/>
  <c r="K9802" i="2"/>
  <c r="C9803" i="2"/>
  <c r="H6240" i="2" l="1"/>
  <c r="I6240" i="2" s="1"/>
  <c r="M6240" i="2" s="1"/>
  <c r="N6240" i="2"/>
  <c r="D6241" i="2" s="1"/>
  <c r="A6240" i="2"/>
  <c r="L9803" i="2"/>
  <c r="K9803" i="2"/>
  <c r="C9804" i="2"/>
  <c r="E6241" i="2" l="1"/>
  <c r="H6241" i="2"/>
  <c r="A6241" i="2" s="1"/>
  <c r="L9804" i="2"/>
  <c r="E9804" i="2"/>
  <c r="K9804" i="2"/>
  <c r="C9805" i="2"/>
  <c r="I6241" i="2" l="1"/>
  <c r="M6241" i="2" s="1"/>
  <c r="N6241" i="2"/>
  <c r="H6242" i="2" s="1"/>
  <c r="G6241" i="2"/>
  <c r="F6241" i="2"/>
  <c r="L9805" i="2"/>
  <c r="K9805" i="2"/>
  <c r="F9804" i="2"/>
  <c r="G9804" i="2"/>
  <c r="C9806" i="2"/>
  <c r="I6242" i="2" l="1"/>
  <c r="M6242" i="2" s="1"/>
  <c r="D6242" i="2"/>
  <c r="L9806" i="2"/>
  <c r="K9806" i="2"/>
  <c r="E9806" i="2"/>
  <c r="C9807" i="2"/>
  <c r="N6242" i="2" l="1"/>
  <c r="E6242" i="2"/>
  <c r="A6242" i="2"/>
  <c r="L9807" i="2"/>
  <c r="K9807" i="2"/>
  <c r="E9807" i="2"/>
  <c r="F9806" i="2"/>
  <c r="G9806" i="2"/>
  <c r="C9808" i="2"/>
  <c r="G6242" i="2" l="1"/>
  <c r="D6243" i="2" s="1"/>
  <c r="F6242" i="2"/>
  <c r="H6243" i="2"/>
  <c r="I6243" i="2" s="1"/>
  <c r="M6243" i="2" s="1"/>
  <c r="L9808" i="2"/>
  <c r="K9808" i="2"/>
  <c r="E9808" i="2"/>
  <c r="G9807" i="2"/>
  <c r="F9807" i="2"/>
  <c r="C9809" i="2"/>
  <c r="N6243" i="2" l="1"/>
  <c r="H6244" i="2" s="1"/>
  <c r="A6243" i="2"/>
  <c r="D6244" i="2"/>
  <c r="A6244" i="2" s="1"/>
  <c r="I6244" i="2"/>
  <c r="M6244" i="2" s="1"/>
  <c r="L9809" i="2"/>
  <c r="K9809" i="2"/>
  <c r="E9809" i="2"/>
  <c r="F9808" i="2"/>
  <c r="G9808" i="2"/>
  <c r="C9810" i="2"/>
  <c r="N6244" i="2" l="1"/>
  <c r="D6245" i="2" s="1"/>
  <c r="L9810" i="2"/>
  <c r="K9810" i="2"/>
  <c r="E9810" i="2"/>
  <c r="F9809" i="2"/>
  <c r="G9809" i="2"/>
  <c r="C9811" i="2"/>
  <c r="H6245" i="2" l="1"/>
  <c r="I6245" i="2"/>
  <c r="M6245" i="2" s="1"/>
  <c r="N6245" i="2"/>
  <c r="D6246" i="2" s="1"/>
  <c r="A6245" i="2"/>
  <c r="L9811" i="2"/>
  <c r="K9811" i="2"/>
  <c r="E9811" i="2"/>
  <c r="F9810" i="2"/>
  <c r="G9810" i="2"/>
  <c r="C9812" i="2"/>
  <c r="H6246" i="2" l="1"/>
  <c r="L9812" i="2"/>
  <c r="E9812" i="2"/>
  <c r="K9812" i="2"/>
  <c r="F9811" i="2"/>
  <c r="G9811" i="2"/>
  <c r="C9813" i="2"/>
  <c r="N6246" i="2" l="1"/>
  <c r="D6247" i="2" s="1"/>
  <c r="I6246" i="2"/>
  <c r="M6246" i="2" s="1"/>
  <c r="A6246" i="2"/>
  <c r="L9813" i="2"/>
  <c r="E9813" i="2"/>
  <c r="K9813" i="2"/>
  <c r="F9812" i="2"/>
  <c r="G9812" i="2"/>
  <c r="C9814" i="2"/>
  <c r="H6247" i="2" l="1"/>
  <c r="I6247" i="2" s="1"/>
  <c r="M6247" i="2" s="1"/>
  <c r="N6247" i="2"/>
  <c r="D6248" i="2" s="1"/>
  <c r="A6247" i="2"/>
  <c r="L9814" i="2"/>
  <c r="E9814" i="2"/>
  <c r="K9814" i="2"/>
  <c r="F9813" i="2"/>
  <c r="G9813" i="2"/>
  <c r="C9815" i="2"/>
  <c r="H6248" i="2" l="1"/>
  <c r="A6248" i="2" s="1"/>
  <c r="L9815" i="2"/>
  <c r="E9815" i="2"/>
  <c r="K9815" i="2"/>
  <c r="F9814" i="2"/>
  <c r="G9814" i="2"/>
  <c r="C9816" i="2"/>
  <c r="I6248" i="2" l="1"/>
  <c r="M6248" i="2" s="1"/>
  <c r="N6248" i="2"/>
  <c r="D6249" i="2" s="1"/>
  <c r="L9816" i="2"/>
  <c r="E9816" i="2"/>
  <c r="K9816" i="2"/>
  <c r="F9815" i="2"/>
  <c r="G9815" i="2"/>
  <c r="C9817" i="2"/>
  <c r="H6249" i="2" l="1"/>
  <c r="L9817" i="2"/>
  <c r="E9817" i="2"/>
  <c r="K9817" i="2"/>
  <c r="F9816" i="2"/>
  <c r="G9816" i="2"/>
  <c r="C9818" i="2"/>
  <c r="I6249" i="2" l="1"/>
  <c r="M6249" i="2" s="1"/>
  <c r="N6249" i="2"/>
  <c r="D6250" i="2" s="1"/>
  <c r="A6249" i="2"/>
  <c r="L9818" i="2"/>
  <c r="K9818" i="2"/>
  <c r="E9818" i="2"/>
  <c r="F9817" i="2"/>
  <c r="G9817" i="2"/>
  <c r="C9819" i="2"/>
  <c r="H6250" i="2" l="1"/>
  <c r="L9819" i="2"/>
  <c r="K9819" i="2"/>
  <c r="E9819" i="2"/>
  <c r="F9818" i="2"/>
  <c r="G9818" i="2"/>
  <c r="C9820" i="2"/>
  <c r="I6250" i="2" l="1"/>
  <c r="M6250" i="2" s="1"/>
  <c r="N6250" i="2"/>
  <c r="D6251" i="2" s="1"/>
  <c r="A6250" i="2"/>
  <c r="L9820" i="2"/>
  <c r="K9820" i="2"/>
  <c r="E9820" i="2"/>
  <c r="G9819" i="2"/>
  <c r="F9819" i="2"/>
  <c r="C9821" i="2"/>
  <c r="H6251" i="2" l="1"/>
  <c r="A6251" i="2" s="1"/>
  <c r="L9821" i="2"/>
  <c r="K9821" i="2"/>
  <c r="E9821" i="2"/>
  <c r="F9820" i="2"/>
  <c r="G9820" i="2"/>
  <c r="C9822" i="2"/>
  <c r="I6251" i="2" l="1"/>
  <c r="M6251" i="2" s="1"/>
  <c r="N6251" i="2"/>
  <c r="D6252" i="2" s="1"/>
  <c r="L9822" i="2"/>
  <c r="K9822" i="2"/>
  <c r="E9822" i="2"/>
  <c r="F9821" i="2"/>
  <c r="G9821" i="2"/>
  <c r="C9823" i="2"/>
  <c r="H6252" i="2" l="1"/>
  <c r="I6252" i="2" s="1"/>
  <c r="M6252" i="2" s="1"/>
  <c r="N6252" i="2"/>
  <c r="D6253" i="2" s="1"/>
  <c r="L9823" i="2"/>
  <c r="K9823" i="2"/>
  <c r="E9823" i="2"/>
  <c r="F9822" i="2"/>
  <c r="G9822" i="2"/>
  <c r="C9824" i="2"/>
  <c r="A6252" i="2" l="1"/>
  <c r="H6253" i="2"/>
  <c r="I6253" i="2" s="1"/>
  <c r="M6253" i="2" s="1"/>
  <c r="L9824" i="2"/>
  <c r="E9824" i="2"/>
  <c r="K9824" i="2"/>
  <c r="F9823" i="2"/>
  <c r="G9823" i="2"/>
  <c r="C9825" i="2"/>
  <c r="A6253" i="2" l="1"/>
  <c r="N6253" i="2"/>
  <c r="D6254" i="2" s="1"/>
  <c r="L9825" i="2"/>
  <c r="E9825" i="2"/>
  <c r="K9825" i="2"/>
  <c r="F9824" i="2"/>
  <c r="G9824" i="2"/>
  <c r="C9826" i="2"/>
  <c r="H6254" i="2" l="1"/>
  <c r="A6254" i="2" s="1"/>
  <c r="L9826" i="2"/>
  <c r="K9826" i="2"/>
  <c r="E9826" i="2"/>
  <c r="G9825" i="2"/>
  <c r="F9825" i="2"/>
  <c r="C9827" i="2"/>
  <c r="I6254" i="2" l="1"/>
  <c r="M6254" i="2" s="1"/>
  <c r="N6254" i="2"/>
  <c r="D6255" i="2" s="1"/>
  <c r="L9827" i="2"/>
  <c r="E9827" i="2"/>
  <c r="K9827" i="2"/>
  <c r="F9826" i="2"/>
  <c r="G9826" i="2"/>
  <c r="C9828" i="2"/>
  <c r="H6255" i="2" l="1"/>
  <c r="E9828" i="2"/>
  <c r="K9828" i="2"/>
  <c r="F9827" i="2"/>
  <c r="G9827" i="2"/>
  <c r="C9829" i="2"/>
  <c r="I6255" i="2" l="1"/>
  <c r="M6255" i="2" s="1"/>
  <c r="N6255" i="2"/>
  <c r="D6256" i="2" s="1"/>
  <c r="A6255" i="2"/>
  <c r="E9829" i="2"/>
  <c r="K9829" i="2"/>
  <c r="F9828" i="2"/>
  <c r="G9828" i="2"/>
  <c r="C9830" i="2"/>
  <c r="H6256" i="2" l="1"/>
  <c r="K9830" i="2"/>
  <c r="E9830" i="2"/>
  <c r="F9829" i="2"/>
  <c r="G9829" i="2"/>
  <c r="C9831" i="2"/>
  <c r="N6256" i="2" l="1"/>
  <c r="D6257" i="2" s="1"/>
  <c r="I6256" i="2"/>
  <c r="M6256" i="2" s="1"/>
  <c r="H6257" i="2" s="1"/>
  <c r="A6256" i="2"/>
  <c r="L9831" i="2"/>
  <c r="K9831" i="2"/>
  <c r="E9831" i="2"/>
  <c r="F9830" i="2"/>
  <c r="G9830" i="2"/>
  <c r="C9832" i="2"/>
  <c r="A6257" i="2" l="1"/>
  <c r="I6257" i="2"/>
  <c r="M6257" i="2" s="1"/>
  <c r="N6257" i="2"/>
  <c r="D6258" i="2" s="1"/>
  <c r="K9832" i="2"/>
  <c r="G9831" i="2"/>
  <c r="F9831" i="2"/>
  <c r="C9833" i="2"/>
  <c r="H6258" i="2" l="1"/>
  <c r="A6258" i="2"/>
  <c r="N6258" i="2"/>
  <c r="D6259" i="2" s="1"/>
  <c r="I6258" i="2"/>
  <c r="M6258" i="2" s="1"/>
  <c r="L9833" i="2"/>
  <c r="K9833" i="2"/>
  <c r="C9834" i="2"/>
  <c r="H6259" i="2" l="1"/>
  <c r="N6259" i="2" s="1"/>
  <c r="D6260" i="2" s="1"/>
  <c r="A6259" i="2"/>
  <c r="L9834" i="2"/>
  <c r="K9834" i="2"/>
  <c r="C9835" i="2"/>
  <c r="I6259" i="2" l="1"/>
  <c r="M6259" i="2" s="1"/>
  <c r="H6260" i="2" s="1"/>
  <c r="L9835" i="2"/>
  <c r="E9835" i="2"/>
  <c r="K9835" i="2"/>
  <c r="C9836" i="2"/>
  <c r="I6260" i="2" l="1"/>
  <c r="M6260" i="2" s="1"/>
  <c r="A6260" i="2"/>
  <c r="N6260" i="2"/>
  <c r="D6261" i="2" s="1"/>
  <c r="H6261" i="2"/>
  <c r="A6261" i="2" s="1"/>
  <c r="L9836" i="2"/>
  <c r="K9836" i="2"/>
  <c r="F9835" i="2"/>
  <c r="G9835" i="2"/>
  <c r="C9837" i="2"/>
  <c r="I6261" i="2" l="1"/>
  <c r="M6261" i="2" s="1"/>
  <c r="N6261" i="2"/>
  <c r="D6262" i="2" s="1"/>
  <c r="L9837" i="2"/>
  <c r="K9837" i="2"/>
  <c r="E9837" i="2"/>
  <c r="C9838" i="2"/>
  <c r="H6262" i="2" l="1"/>
  <c r="A6262" i="2" s="1"/>
  <c r="L9838" i="2"/>
  <c r="K9838" i="2"/>
  <c r="E9838" i="2"/>
  <c r="F9837" i="2"/>
  <c r="G9837" i="2"/>
  <c r="C9839" i="2"/>
  <c r="N6262" i="2" l="1"/>
  <c r="D6263" i="2" s="1"/>
  <c r="I6262" i="2"/>
  <c r="M6262" i="2" s="1"/>
  <c r="L9839" i="2"/>
  <c r="K9839" i="2"/>
  <c r="E9839" i="2"/>
  <c r="G9838" i="2"/>
  <c r="F9838" i="2"/>
  <c r="C9840" i="2"/>
  <c r="H6263" i="2" l="1"/>
  <c r="I6263" i="2" s="1"/>
  <c r="M6263" i="2" s="1"/>
  <c r="L9840" i="2"/>
  <c r="K9840" i="2"/>
  <c r="E9840" i="2"/>
  <c r="F9839" i="2"/>
  <c r="G9839" i="2"/>
  <c r="C9841" i="2"/>
  <c r="A6263" i="2" l="1"/>
  <c r="N6263" i="2"/>
  <c r="D6264" i="2" s="1"/>
  <c r="H6264" i="2"/>
  <c r="L9841" i="2"/>
  <c r="K9841" i="2"/>
  <c r="E9841" i="2"/>
  <c r="F9840" i="2"/>
  <c r="G9840" i="2"/>
  <c r="C9842" i="2"/>
  <c r="N6264" i="2" l="1"/>
  <c r="D6265" i="2" s="1"/>
  <c r="I6264" i="2"/>
  <c r="M6264" i="2" s="1"/>
  <c r="A6264" i="2"/>
  <c r="L9842" i="2"/>
  <c r="K9842" i="2"/>
  <c r="E9842" i="2"/>
  <c r="F9841" i="2"/>
  <c r="G9841" i="2"/>
  <c r="C9843" i="2"/>
  <c r="H6265" i="2" l="1"/>
  <c r="N6265" i="2" s="1"/>
  <c r="D6266" i="2" s="1"/>
  <c r="L9843" i="2"/>
  <c r="E9843" i="2"/>
  <c r="K9843" i="2"/>
  <c r="F9842" i="2"/>
  <c r="G9842" i="2"/>
  <c r="C9844" i="2"/>
  <c r="I6265" i="2" l="1"/>
  <c r="M6265" i="2" s="1"/>
  <c r="H6266" i="2" s="1"/>
  <c r="I6266" i="2" s="1"/>
  <c r="M6266" i="2" s="1"/>
  <c r="A6265" i="2"/>
  <c r="A6266" i="2"/>
  <c r="N6266" i="2"/>
  <c r="D6267" i="2" s="1"/>
  <c r="L9844" i="2"/>
  <c r="E9844" i="2"/>
  <c r="K9844" i="2"/>
  <c r="F9843" i="2"/>
  <c r="G9843" i="2"/>
  <c r="C9845" i="2"/>
  <c r="H6267" i="2" l="1"/>
  <c r="I6267" i="2" s="1"/>
  <c r="M6267" i="2" s="1"/>
  <c r="N6267" i="2"/>
  <c r="D6268" i="2" s="1"/>
  <c r="A6267" i="2"/>
  <c r="L9845" i="2"/>
  <c r="E9845" i="2"/>
  <c r="K9845" i="2"/>
  <c r="F9844" i="2"/>
  <c r="G9844" i="2"/>
  <c r="C9846" i="2"/>
  <c r="H6268" i="2" l="1"/>
  <c r="L6268" i="2" s="1"/>
  <c r="L9846" i="2"/>
  <c r="E6424" i="2"/>
  <c r="E9846" i="2"/>
  <c r="K9846" i="2"/>
  <c r="F9845" i="2"/>
  <c r="G9845" i="2"/>
  <c r="C9847" i="2"/>
  <c r="I6268" i="2" l="1"/>
  <c r="M6268" i="2" s="1"/>
  <c r="N6268" i="2"/>
  <c r="D6269" i="2" s="1"/>
  <c r="A6268" i="2"/>
  <c r="L9847" i="2"/>
  <c r="G6424" i="2"/>
  <c r="F6424" i="2"/>
  <c r="E9847" i="2"/>
  <c r="K9847" i="2"/>
  <c r="F9846" i="2"/>
  <c r="G9846" i="2"/>
  <c r="C9848" i="2"/>
  <c r="H6269" i="2" l="1"/>
  <c r="N6269" i="2" s="1"/>
  <c r="D6270" i="2" s="1"/>
  <c r="L6269" i="2"/>
  <c r="A6269" i="2"/>
  <c r="L9848" i="2"/>
  <c r="E9848" i="2"/>
  <c r="K9848" i="2"/>
  <c r="F9847" i="2"/>
  <c r="G9847" i="2"/>
  <c r="C9849" i="2"/>
  <c r="I6269" i="2" l="1"/>
  <c r="M6269" i="2" s="1"/>
  <c r="H6270" i="2"/>
  <c r="N6270" i="2" s="1"/>
  <c r="D6271" i="2" s="1"/>
  <c r="L9849" i="2"/>
  <c r="E6638" i="2"/>
  <c r="E9849" i="2"/>
  <c r="K9849" i="2"/>
  <c r="F9848" i="2"/>
  <c r="G9848" i="2"/>
  <c r="C9850" i="2"/>
  <c r="A6270" i="2" l="1"/>
  <c r="I6270" i="2"/>
  <c r="M6270" i="2" s="1"/>
  <c r="H6271" i="2" s="1"/>
  <c r="L9850" i="2"/>
  <c r="F6638" i="2"/>
  <c r="G6638" i="2"/>
  <c r="K9850" i="2"/>
  <c r="E9850" i="2"/>
  <c r="F9849" i="2"/>
  <c r="G9849" i="2"/>
  <c r="C9851" i="2"/>
  <c r="N6271" i="2" l="1"/>
  <c r="D6272" i="2" s="1"/>
  <c r="E6272" i="2" s="1"/>
  <c r="G6272" i="2" s="1"/>
  <c r="A6271" i="2"/>
  <c r="I6271" i="2"/>
  <c r="M6271" i="2" s="1"/>
  <c r="H6272" i="2" s="1"/>
  <c r="I6272" i="2" s="1"/>
  <c r="M6272" i="2" s="1"/>
  <c r="L9851" i="2"/>
  <c r="K9851" i="2"/>
  <c r="E9851" i="2"/>
  <c r="G9850" i="2"/>
  <c r="F9850" i="2"/>
  <c r="C9852" i="2"/>
  <c r="F6272" i="2" l="1"/>
  <c r="A6272" i="2"/>
  <c r="N6272" i="2"/>
  <c r="D6273" i="2" s="1"/>
  <c r="E6273" i="2"/>
  <c r="F6273" i="2" s="1"/>
  <c r="G6273" i="2" s="1"/>
  <c r="L9852" i="2"/>
  <c r="K9852" i="2"/>
  <c r="E9852" i="2"/>
  <c r="G9851" i="2"/>
  <c r="F9851" i="2"/>
  <c r="C9853" i="2"/>
  <c r="H6273" i="2" l="1"/>
  <c r="N6273" i="2" s="1"/>
  <c r="D6274" i="2" s="1"/>
  <c r="L9853" i="2"/>
  <c r="K9853" i="2"/>
  <c r="E9853" i="2"/>
  <c r="F9852" i="2"/>
  <c r="G9852" i="2"/>
  <c r="C9854" i="2"/>
  <c r="A6273" i="2" l="1"/>
  <c r="I6273" i="2"/>
  <c r="M6273" i="2" s="1"/>
  <c r="H6274" i="2" s="1"/>
  <c r="L9854" i="2"/>
  <c r="K9854" i="2"/>
  <c r="E9854" i="2"/>
  <c r="F9853" i="2"/>
  <c r="G9853" i="2"/>
  <c r="C9855" i="2"/>
  <c r="A6274" i="2" l="1"/>
  <c r="N6274" i="2"/>
  <c r="D6275" i="2" s="1"/>
  <c r="I6274" i="2"/>
  <c r="M6274" i="2" s="1"/>
  <c r="H6275" i="2" s="1"/>
  <c r="A6275" i="2" s="1"/>
  <c r="L9855" i="2"/>
  <c r="K9855" i="2"/>
  <c r="E9855" i="2"/>
  <c r="F9854" i="2"/>
  <c r="G9854" i="2"/>
  <c r="C9856" i="2"/>
  <c r="N6275" i="2" l="1"/>
  <c r="D6276" i="2" s="1"/>
  <c r="I6275" i="2"/>
  <c r="M6275" i="2" s="1"/>
  <c r="L9856" i="2"/>
  <c r="E9856" i="2"/>
  <c r="K9856" i="2"/>
  <c r="F9855" i="2"/>
  <c r="G9855" i="2"/>
  <c r="C9857" i="2"/>
  <c r="H6276" i="2" l="1"/>
  <c r="I6276" i="2" s="1"/>
  <c r="M6276" i="2" s="1"/>
  <c r="N6276" i="2"/>
  <c r="D6277" i="2" s="1"/>
  <c r="A6276" i="2"/>
  <c r="L9857" i="2"/>
  <c r="E9857" i="2"/>
  <c r="K9857" i="2"/>
  <c r="G9856" i="2"/>
  <c r="F9856" i="2"/>
  <c r="C9858" i="2"/>
  <c r="H6277" i="2" l="1"/>
  <c r="L9858" i="2"/>
  <c r="E9858" i="2"/>
  <c r="K9858" i="2"/>
  <c r="F9857" i="2"/>
  <c r="G9857" i="2"/>
  <c r="C9859" i="2"/>
  <c r="N6277" i="2" l="1"/>
  <c r="D6278" i="2" s="1"/>
  <c r="I6277" i="2"/>
  <c r="M6277" i="2" s="1"/>
  <c r="A6277" i="2"/>
  <c r="E9859" i="2"/>
  <c r="K9859" i="2"/>
  <c r="F9858" i="2"/>
  <c r="G9858" i="2"/>
  <c r="C9860" i="2"/>
  <c r="H6278" i="2" l="1"/>
  <c r="I6278" i="2" s="1"/>
  <c r="M6278" i="2" s="1"/>
  <c r="A6278" i="2"/>
  <c r="E9860" i="2"/>
  <c r="K9860" i="2"/>
  <c r="G9859" i="2"/>
  <c r="F9859" i="2"/>
  <c r="C9861" i="2"/>
  <c r="N6278" i="2" l="1"/>
  <c r="D6279" i="2" s="1"/>
  <c r="H6279" i="2"/>
  <c r="K9861" i="2"/>
  <c r="E9861" i="2"/>
  <c r="F9860" i="2"/>
  <c r="G9860" i="2"/>
  <c r="C9862" i="2"/>
  <c r="N6279" i="2" l="1"/>
  <c r="D6280" i="2" s="1"/>
  <c r="I6279" i="2"/>
  <c r="M6279" i="2" s="1"/>
  <c r="A6279" i="2"/>
  <c r="L9862" i="2"/>
  <c r="E9862" i="2"/>
  <c r="K9862" i="2"/>
  <c r="F9861" i="2"/>
  <c r="G9861" i="2"/>
  <c r="C9863" i="2"/>
  <c r="H6280" i="2" l="1"/>
  <c r="N6280" i="2"/>
  <c r="D6281" i="2" s="1"/>
  <c r="I6280" i="2"/>
  <c r="M6280" i="2" s="1"/>
  <c r="A6280" i="2"/>
  <c r="K9863" i="2"/>
  <c r="G9862" i="2"/>
  <c r="F9862" i="2"/>
  <c r="C9864" i="2"/>
  <c r="H6281" i="2" l="1"/>
  <c r="N6281" i="2"/>
  <c r="D6282" i="2" s="1"/>
  <c r="I6281" i="2"/>
  <c r="M6281" i="2" s="1"/>
  <c r="A6281" i="2"/>
  <c r="L9864" i="2"/>
  <c r="K9864" i="2"/>
  <c r="C9865" i="2"/>
  <c r="H6282" i="2" l="1"/>
  <c r="I6282" i="2" s="1"/>
  <c r="M6282" i="2" s="1"/>
  <c r="N6282" i="2"/>
  <c r="D6283" i="2" s="1"/>
  <c r="A6282" i="2"/>
  <c r="L9865" i="2"/>
  <c r="E9865" i="2"/>
  <c r="K9865" i="2"/>
  <c r="C9866" i="2"/>
  <c r="H6283" i="2" l="1"/>
  <c r="A6283" i="2" s="1"/>
  <c r="L9866" i="2"/>
  <c r="E9866" i="2"/>
  <c r="K9866" i="2"/>
  <c r="F9865" i="2"/>
  <c r="G9865" i="2"/>
  <c r="C9867" i="2"/>
  <c r="I6283" i="2" l="1"/>
  <c r="M6283" i="2" s="1"/>
  <c r="N6283" i="2"/>
  <c r="D6284" i="2" s="1"/>
  <c r="L9867" i="2"/>
  <c r="E9867" i="2"/>
  <c r="K9867" i="2"/>
  <c r="F9866" i="2"/>
  <c r="G9866" i="2"/>
  <c r="C9868" i="2"/>
  <c r="H6284" i="2" l="1"/>
  <c r="L9868" i="2"/>
  <c r="K9868" i="2"/>
  <c r="E9868" i="2"/>
  <c r="F9867" i="2"/>
  <c r="G9867" i="2"/>
  <c r="C9869" i="2"/>
  <c r="I6284" i="2" l="1"/>
  <c r="M6284" i="2" s="1"/>
  <c r="N6284" i="2"/>
  <c r="D6285" i="2" s="1"/>
  <c r="A6284" i="2"/>
  <c r="L9869" i="2"/>
  <c r="K9869" i="2"/>
  <c r="E9869" i="2"/>
  <c r="F9868" i="2"/>
  <c r="G9868" i="2"/>
  <c r="C9870" i="2"/>
  <c r="H6285" i="2" l="1"/>
  <c r="L9870" i="2"/>
  <c r="K9870" i="2"/>
  <c r="E9870" i="2"/>
  <c r="G9869" i="2"/>
  <c r="F9869" i="2"/>
  <c r="C9871" i="2"/>
  <c r="I6285" i="2" l="1"/>
  <c r="M6285" i="2" s="1"/>
  <c r="N6285" i="2"/>
  <c r="D6286" i="2" s="1"/>
  <c r="A6285" i="2"/>
  <c r="L9871" i="2"/>
  <c r="K9871" i="2"/>
  <c r="E9871" i="2"/>
  <c r="F9870" i="2"/>
  <c r="G9870" i="2"/>
  <c r="C9872" i="2"/>
  <c r="H6286" i="2" l="1"/>
  <c r="I6286" i="2" s="1"/>
  <c r="M6286" i="2" s="1"/>
  <c r="L9872" i="2"/>
  <c r="K9872" i="2"/>
  <c r="E9872" i="2"/>
  <c r="F9871" i="2"/>
  <c r="G9871" i="2"/>
  <c r="C9873" i="2"/>
  <c r="A6286" i="2" l="1"/>
  <c r="N6286" i="2"/>
  <c r="D6287" i="2" s="1"/>
  <c r="L9873" i="2"/>
  <c r="K9873" i="2"/>
  <c r="E9873" i="2"/>
  <c r="F9872" i="2"/>
  <c r="G9872" i="2"/>
  <c r="C9874" i="2"/>
  <c r="H6287" i="2" l="1"/>
  <c r="I6287" i="2" s="1"/>
  <c r="M6287" i="2" s="1"/>
  <c r="L9874" i="2"/>
  <c r="E9874" i="2"/>
  <c r="K9874" i="2"/>
  <c r="F9873" i="2"/>
  <c r="G9873" i="2"/>
  <c r="C9875" i="2"/>
  <c r="A6287" i="2" l="1"/>
  <c r="N6287" i="2"/>
  <c r="D6288" i="2" s="1"/>
  <c r="L9875" i="2"/>
  <c r="E9875" i="2"/>
  <c r="K9875" i="2"/>
  <c r="F9874" i="2"/>
  <c r="G9874" i="2"/>
  <c r="C9876" i="2"/>
  <c r="H6288" i="2" l="1"/>
  <c r="N6288" i="2" s="1"/>
  <c r="D6289" i="2" s="1"/>
  <c r="L9876" i="2"/>
  <c r="E9876" i="2"/>
  <c r="K9876" i="2"/>
  <c r="F9875" i="2"/>
  <c r="G9875" i="2"/>
  <c r="C9877" i="2"/>
  <c r="A6288" i="2" l="1"/>
  <c r="I6288" i="2"/>
  <c r="M6288" i="2" s="1"/>
  <c r="H6289" i="2"/>
  <c r="N6289" i="2" s="1"/>
  <c r="D6290" i="2" s="1"/>
  <c r="L9877" i="2"/>
  <c r="E9877" i="2"/>
  <c r="K9877" i="2"/>
  <c r="F9876" i="2"/>
  <c r="G9876" i="2"/>
  <c r="C9878" i="2"/>
  <c r="A6289" i="2" l="1"/>
  <c r="I6289" i="2"/>
  <c r="M6289" i="2" s="1"/>
  <c r="H6290" i="2"/>
  <c r="I6290" i="2" s="1"/>
  <c r="M6290" i="2" s="1"/>
  <c r="L9878" i="2"/>
  <c r="E9878" i="2"/>
  <c r="K9878" i="2"/>
  <c r="F9877" i="2"/>
  <c r="G9877" i="2"/>
  <c r="C9879" i="2"/>
  <c r="A6290" i="2" l="1"/>
  <c r="N6290" i="2"/>
  <c r="D6291" i="2" s="1"/>
  <c r="L9879" i="2"/>
  <c r="E9879" i="2"/>
  <c r="K9879" i="2"/>
  <c r="F9878" i="2"/>
  <c r="G9878" i="2"/>
  <c r="C9880" i="2"/>
  <c r="H6291" i="2" l="1"/>
  <c r="I6291" i="2" s="1"/>
  <c r="M6291" i="2" s="1"/>
  <c r="N6291" i="2"/>
  <c r="D6292" i="2" s="1"/>
  <c r="A6291" i="2"/>
  <c r="L9880" i="2"/>
  <c r="L6665" i="2"/>
  <c r="K9880" i="2"/>
  <c r="E9880" i="2"/>
  <c r="F9879" i="2"/>
  <c r="G9879" i="2"/>
  <c r="C9881" i="2"/>
  <c r="H6292" i="2" l="1"/>
  <c r="L9881" i="2"/>
  <c r="K9881" i="2"/>
  <c r="E9881" i="2"/>
  <c r="F9880" i="2"/>
  <c r="G9880" i="2"/>
  <c r="C9882" i="2"/>
  <c r="I6292" i="2" l="1"/>
  <c r="M6292" i="2" s="1"/>
  <c r="N6292" i="2"/>
  <c r="D6293" i="2" s="1"/>
  <c r="A6292" i="2"/>
  <c r="L9882" i="2"/>
  <c r="E9882" i="2"/>
  <c r="K9882" i="2"/>
  <c r="G9881" i="2"/>
  <c r="F9881" i="2"/>
  <c r="C9883" i="2"/>
  <c r="H6293" i="2" l="1"/>
  <c r="L9883" i="2"/>
  <c r="K9883" i="2"/>
  <c r="E9883" i="2"/>
  <c r="F9882" i="2"/>
  <c r="G9882" i="2"/>
  <c r="C9884" i="2"/>
  <c r="N6293" i="2" l="1"/>
  <c r="D6294" i="2" s="1"/>
  <c r="I6293" i="2"/>
  <c r="M6293" i="2" s="1"/>
  <c r="A6293" i="2"/>
  <c r="L9884" i="2"/>
  <c r="K9884" i="2"/>
  <c r="E9884" i="2"/>
  <c r="F9883" i="2"/>
  <c r="G9883" i="2"/>
  <c r="C9885" i="2"/>
  <c r="H6294" i="2" l="1"/>
  <c r="N6294" i="2"/>
  <c r="D6295" i="2" s="1"/>
  <c r="I6294" i="2"/>
  <c r="M6294" i="2" s="1"/>
  <c r="A6294" i="2"/>
  <c r="L9885" i="2"/>
  <c r="K9885" i="2"/>
  <c r="E9885" i="2"/>
  <c r="F9884" i="2"/>
  <c r="G9884" i="2"/>
  <c r="C9886" i="2"/>
  <c r="H6295" i="2" l="1"/>
  <c r="I6295" i="2" s="1"/>
  <c r="M6295" i="2" s="1"/>
  <c r="A6295" i="2"/>
  <c r="L9886" i="2"/>
  <c r="K9886" i="2"/>
  <c r="E9886" i="2"/>
  <c r="F9885" i="2"/>
  <c r="G9885" i="2"/>
  <c r="C9887" i="2"/>
  <c r="N6295" i="2" l="1"/>
  <c r="D6296" i="2" s="1"/>
  <c r="H6296" i="2"/>
  <c r="L9887" i="2"/>
  <c r="K9887" i="2"/>
  <c r="E9887" i="2"/>
  <c r="F9886" i="2"/>
  <c r="G9886" i="2"/>
  <c r="C9888" i="2"/>
  <c r="N6296" i="2" l="1"/>
  <c r="D6297" i="2" s="1"/>
  <c r="I6296" i="2"/>
  <c r="M6296" i="2" s="1"/>
  <c r="A6296" i="2"/>
  <c r="L9888" i="2"/>
  <c r="K9888" i="2"/>
  <c r="E9888" i="2"/>
  <c r="G9887" i="2"/>
  <c r="F9887" i="2"/>
  <c r="C9889" i="2"/>
  <c r="H6297" i="2" l="1"/>
  <c r="I6297" i="2" s="1"/>
  <c r="M6297" i="2" s="1"/>
  <c r="L9889" i="2"/>
  <c r="E9889" i="2"/>
  <c r="K9889" i="2"/>
  <c r="G9888" i="2"/>
  <c r="F9888" i="2"/>
  <c r="C9890" i="2"/>
  <c r="N6297" i="2" l="1"/>
  <c r="D6298" i="2" s="1"/>
  <c r="A6297" i="2"/>
  <c r="E9890" i="2"/>
  <c r="K9890" i="2"/>
  <c r="F9889" i="2"/>
  <c r="G9889" i="2"/>
  <c r="C9891" i="2"/>
  <c r="H6298" i="2" l="1"/>
  <c r="I6298" i="2" s="1"/>
  <c r="M6298" i="2" s="1"/>
  <c r="N6298" i="2"/>
  <c r="D6299" i="2" s="1"/>
  <c r="A6298" i="2"/>
  <c r="E9891" i="2"/>
  <c r="K9891" i="2"/>
  <c r="G9890" i="2"/>
  <c r="F9890" i="2"/>
  <c r="C9892" i="2"/>
  <c r="H6299" i="2" l="1"/>
  <c r="L6299" i="2" s="1"/>
  <c r="L9892" i="2"/>
  <c r="K9892" i="2"/>
  <c r="F9891" i="2"/>
  <c r="G9891" i="2"/>
  <c r="C9893" i="2"/>
  <c r="I6299" i="2" l="1"/>
  <c r="M6299" i="2" s="1"/>
  <c r="N6299" i="2"/>
  <c r="D6300" i="2" s="1"/>
  <c r="A6299" i="2"/>
  <c r="L9893" i="2"/>
  <c r="L6451" i="2"/>
  <c r="K9893" i="2"/>
  <c r="C9894" i="2"/>
  <c r="H6300" i="2" l="1"/>
  <c r="L9894" i="2"/>
  <c r="K9894" i="2"/>
  <c r="C9895" i="2"/>
  <c r="L6300" i="2" l="1"/>
  <c r="I6300" i="2"/>
  <c r="M6300" i="2" s="1"/>
  <c r="N6300" i="2"/>
  <c r="D6301" i="2" s="1"/>
  <c r="A6300" i="2"/>
  <c r="L9895" i="2"/>
  <c r="K9895" i="2"/>
  <c r="C9896" i="2"/>
  <c r="H6301" i="2" l="1"/>
  <c r="A6301" i="2" s="1"/>
  <c r="L9896" i="2"/>
  <c r="K9896" i="2"/>
  <c r="E9896" i="2"/>
  <c r="C9897" i="2"/>
  <c r="N6301" i="2" l="1"/>
  <c r="D6302" i="2" s="1"/>
  <c r="I6301" i="2"/>
  <c r="M6301" i="2" s="1"/>
  <c r="H6302" i="2" s="1"/>
  <c r="L9897" i="2"/>
  <c r="K9897" i="2"/>
  <c r="E9897" i="2"/>
  <c r="F9896" i="2"/>
  <c r="G9896" i="2"/>
  <c r="C9898" i="2"/>
  <c r="I6302" i="2" l="1"/>
  <c r="M6302" i="2" s="1"/>
  <c r="N6302" i="2"/>
  <c r="D6303" i="2" s="1"/>
  <c r="A6302" i="2"/>
  <c r="L9898" i="2"/>
  <c r="K9898" i="2"/>
  <c r="E9898" i="2"/>
  <c r="G9897" i="2"/>
  <c r="F9897" i="2"/>
  <c r="C9899" i="2"/>
  <c r="E6303" i="2" l="1"/>
  <c r="H6303" i="2"/>
  <c r="L9899" i="2"/>
  <c r="K9899" i="2"/>
  <c r="E9899" i="2"/>
  <c r="F9898" i="2"/>
  <c r="G9898" i="2"/>
  <c r="C9900" i="2"/>
  <c r="I6303" i="2" l="1"/>
  <c r="M6303" i="2" s="1"/>
  <c r="N6303" i="2"/>
  <c r="H6304" i="2" s="1"/>
  <c r="A6303" i="2"/>
  <c r="F6303" i="2"/>
  <c r="G6303" i="2"/>
  <c r="D6304" i="2" s="1"/>
  <c r="L9900" i="2"/>
  <c r="K9900" i="2"/>
  <c r="E9900" i="2"/>
  <c r="F9899" i="2"/>
  <c r="G9899" i="2"/>
  <c r="C9901" i="2"/>
  <c r="I6304" i="2" l="1"/>
  <c r="M6304" i="2" s="1"/>
  <c r="N6304" i="2"/>
  <c r="H6305" i="2" s="1"/>
  <c r="A6304" i="2"/>
  <c r="L9901" i="2"/>
  <c r="K9901" i="2"/>
  <c r="E9901" i="2"/>
  <c r="F9900" i="2"/>
  <c r="G9900" i="2"/>
  <c r="C9902" i="2"/>
  <c r="D6305" i="2" l="1"/>
  <c r="I6305" i="2"/>
  <c r="M6305" i="2" s="1"/>
  <c r="N6305" i="2"/>
  <c r="H6306" i="2" s="1"/>
  <c r="L9902" i="2"/>
  <c r="E9902" i="2"/>
  <c r="K9902" i="2"/>
  <c r="F9901" i="2"/>
  <c r="G9901" i="2"/>
  <c r="C9903" i="2"/>
  <c r="I6306" i="2" l="1"/>
  <c r="M6306" i="2" s="1"/>
  <c r="A6305" i="2"/>
  <c r="D6306" i="2"/>
  <c r="L9903" i="2"/>
  <c r="E9903" i="2"/>
  <c r="K9903" i="2"/>
  <c r="F9902" i="2"/>
  <c r="G9902" i="2"/>
  <c r="C9904" i="2"/>
  <c r="N6306" i="2" l="1"/>
  <c r="H6307" i="2" s="1"/>
  <c r="A6306" i="2"/>
  <c r="L9904" i="2"/>
  <c r="E9904" i="2"/>
  <c r="K9904" i="2"/>
  <c r="F9903" i="2"/>
  <c r="G9903" i="2"/>
  <c r="C9905" i="2"/>
  <c r="D6307" i="2" l="1"/>
  <c r="A6307" i="2" s="1"/>
  <c r="I6307" i="2"/>
  <c r="M6307" i="2" s="1"/>
  <c r="N6307" i="2"/>
  <c r="D6308" i="2" s="1"/>
  <c r="L9905" i="2"/>
  <c r="E9905" i="2"/>
  <c r="K9905" i="2"/>
  <c r="F9904" i="2"/>
  <c r="G9904" i="2"/>
  <c r="C9906" i="2"/>
  <c r="H6308" i="2" l="1"/>
  <c r="L9906" i="2"/>
  <c r="E9906" i="2"/>
  <c r="K9906" i="2"/>
  <c r="F9905" i="2"/>
  <c r="G9905" i="2"/>
  <c r="C9907" i="2"/>
  <c r="I6308" i="2" l="1"/>
  <c r="M6308" i="2" s="1"/>
  <c r="N6308" i="2"/>
  <c r="D6309" i="2" s="1"/>
  <c r="A6308" i="2"/>
  <c r="L9907" i="2"/>
  <c r="E9907" i="2"/>
  <c r="K9907" i="2"/>
  <c r="F9906" i="2"/>
  <c r="G9906" i="2"/>
  <c r="C9908" i="2"/>
  <c r="H6309" i="2" l="1"/>
  <c r="L9908" i="2"/>
  <c r="K9908" i="2"/>
  <c r="E9908" i="2"/>
  <c r="F9907" i="2"/>
  <c r="G9907" i="2"/>
  <c r="C9909" i="2"/>
  <c r="I6309" i="2" l="1"/>
  <c r="M6309" i="2" s="1"/>
  <c r="N6309" i="2"/>
  <c r="D6310" i="2" s="1"/>
  <c r="A6309" i="2"/>
  <c r="L9909" i="2"/>
  <c r="K9909" i="2"/>
  <c r="E9909" i="2"/>
  <c r="F9908" i="2"/>
  <c r="G9908" i="2"/>
  <c r="C9910" i="2"/>
  <c r="H6310" i="2" l="1"/>
  <c r="L9910" i="2"/>
  <c r="K9910" i="2"/>
  <c r="E9910" i="2"/>
  <c r="G9909" i="2"/>
  <c r="F9909" i="2"/>
  <c r="C9911" i="2"/>
  <c r="N6310" i="2" l="1"/>
  <c r="D6311" i="2" s="1"/>
  <c r="I6310" i="2"/>
  <c r="M6310" i="2" s="1"/>
  <c r="H6311" i="2" s="1"/>
  <c r="A6310" i="2"/>
  <c r="L9911" i="2"/>
  <c r="K9911" i="2"/>
  <c r="E9911" i="2"/>
  <c r="F9910" i="2"/>
  <c r="G9910" i="2"/>
  <c r="C9912" i="2"/>
  <c r="A6311" i="2" l="1"/>
  <c r="I6311" i="2"/>
  <c r="M6311" i="2" s="1"/>
  <c r="N6311" i="2"/>
  <c r="D6312" i="2" s="1"/>
  <c r="L9912" i="2"/>
  <c r="K9912" i="2"/>
  <c r="E9912" i="2"/>
  <c r="F9911" i="2"/>
  <c r="G9911" i="2"/>
  <c r="C9913" i="2"/>
  <c r="H6312" i="2" l="1"/>
  <c r="L9913" i="2"/>
  <c r="K9913" i="2"/>
  <c r="E9913" i="2"/>
  <c r="F9912" i="2"/>
  <c r="G9912" i="2"/>
  <c r="C9914" i="2"/>
  <c r="N6312" i="2" l="1"/>
  <c r="D6313" i="2" s="1"/>
  <c r="I6312" i="2"/>
  <c r="M6312" i="2" s="1"/>
  <c r="A6312" i="2"/>
  <c r="L9914" i="2"/>
  <c r="E9914" i="2"/>
  <c r="K9914" i="2"/>
  <c r="F9913" i="2"/>
  <c r="G9913" i="2"/>
  <c r="C9915" i="2"/>
  <c r="H6313" i="2" l="1"/>
  <c r="N6313" i="2" s="1"/>
  <c r="D6314" i="2" s="1"/>
  <c r="A6313" i="2"/>
  <c r="L9915" i="2"/>
  <c r="K9915" i="2"/>
  <c r="E9915" i="2"/>
  <c r="G9914" i="2"/>
  <c r="F9914" i="2"/>
  <c r="C9916" i="2"/>
  <c r="I6313" i="2" l="1"/>
  <c r="M6313" i="2" s="1"/>
  <c r="H6314" i="2"/>
  <c r="N6314" i="2" s="1"/>
  <c r="D6315" i="2" s="1"/>
  <c r="L9916" i="2"/>
  <c r="K9916" i="2"/>
  <c r="E9916" i="2"/>
  <c r="G9915" i="2"/>
  <c r="F9915" i="2"/>
  <c r="C9917" i="2"/>
  <c r="A6314" i="2" l="1"/>
  <c r="I6314" i="2"/>
  <c r="M6314" i="2" s="1"/>
  <c r="H6315" i="2" s="1"/>
  <c r="I6315" i="2" s="1"/>
  <c r="M6315" i="2" s="1"/>
  <c r="L9917" i="2"/>
  <c r="E9917" i="2"/>
  <c r="K9917" i="2"/>
  <c r="F9916" i="2"/>
  <c r="G9916" i="2"/>
  <c r="C9918" i="2"/>
  <c r="A6315" i="2" l="1"/>
  <c r="N6315" i="2"/>
  <c r="D6316" i="2" s="1"/>
  <c r="L9918" i="2"/>
  <c r="E9918" i="2"/>
  <c r="K9918" i="2"/>
  <c r="F9917" i="2"/>
  <c r="G9917" i="2"/>
  <c r="C9919" i="2"/>
  <c r="H6316" i="2" l="1"/>
  <c r="I6316" i="2" s="1"/>
  <c r="M6316" i="2" s="1"/>
  <c r="E9919" i="2"/>
  <c r="K9919" i="2"/>
  <c r="F9918" i="2"/>
  <c r="G9918" i="2"/>
  <c r="C9920" i="2"/>
  <c r="A6316" i="2" l="1"/>
  <c r="N6316" i="2"/>
  <c r="D6317" i="2" s="1"/>
  <c r="H6317" i="2"/>
  <c r="N6317" i="2" s="1"/>
  <c r="D6318" i="2" s="1"/>
  <c r="E9920" i="2"/>
  <c r="K9920" i="2"/>
  <c r="F9919" i="2"/>
  <c r="G9919" i="2"/>
  <c r="C9921" i="2"/>
  <c r="A6317" i="2" l="1"/>
  <c r="I6317" i="2"/>
  <c r="M6317" i="2" s="1"/>
  <c r="H6318" i="2"/>
  <c r="I6318" i="2" s="1"/>
  <c r="M6318" i="2" s="1"/>
  <c r="E9921" i="2"/>
  <c r="K9921" i="2"/>
  <c r="F9920" i="2"/>
  <c r="G9920" i="2"/>
  <c r="C9922" i="2"/>
  <c r="A6318" i="2" l="1"/>
  <c r="N6318" i="2"/>
  <c r="D6319" i="2" s="1"/>
  <c r="K9922" i="2"/>
  <c r="E9922" i="2"/>
  <c r="G9921" i="2"/>
  <c r="F9921" i="2"/>
  <c r="C9923" i="2"/>
  <c r="H6319" i="2" l="1"/>
  <c r="I6319" i="2" s="1"/>
  <c r="M6319" i="2" s="1"/>
  <c r="A6319" i="2"/>
  <c r="L9923" i="2"/>
  <c r="K9923" i="2"/>
  <c r="G9922" i="2"/>
  <c r="F9922" i="2"/>
  <c r="C9924" i="2"/>
  <c r="N6319" i="2" l="1"/>
  <c r="L9924" i="2"/>
  <c r="K9924" i="2"/>
  <c r="C9925" i="2"/>
  <c r="D6320" i="2" l="1"/>
  <c r="H6320" i="2"/>
  <c r="L9925" i="2"/>
  <c r="K9925" i="2"/>
  <c r="C9926" i="2"/>
  <c r="A6320" i="2" l="1"/>
  <c r="I6320" i="2"/>
  <c r="M6320" i="2" s="1"/>
  <c r="N6320" i="2"/>
  <c r="D6321" i="2" s="1"/>
  <c r="L9926" i="2"/>
  <c r="K9926" i="2"/>
  <c r="C9927" i="2"/>
  <c r="H6321" i="2" l="1"/>
  <c r="L9927" i="2"/>
  <c r="K9927" i="2"/>
  <c r="E9927" i="2"/>
  <c r="C9928" i="2"/>
  <c r="I6321" i="2" l="1"/>
  <c r="M6321" i="2" s="1"/>
  <c r="A6321" i="2"/>
  <c r="N6321" i="2"/>
  <c r="D6322" i="2" s="1"/>
  <c r="L9928" i="2"/>
  <c r="K9928" i="2"/>
  <c r="E9928" i="2"/>
  <c r="F9927" i="2"/>
  <c r="G9927" i="2"/>
  <c r="C9929" i="2"/>
  <c r="H6322" i="2" l="1"/>
  <c r="A6322" i="2"/>
  <c r="N6322" i="2"/>
  <c r="D6323" i="2" s="1"/>
  <c r="I6322" i="2"/>
  <c r="M6322" i="2" s="1"/>
  <c r="L9929" i="2"/>
  <c r="K9929" i="2"/>
  <c r="E9929" i="2"/>
  <c r="G9928" i="2"/>
  <c r="F9928" i="2"/>
  <c r="C9930" i="2"/>
  <c r="H6323" i="2" l="1"/>
  <c r="I6323" i="2"/>
  <c r="M6323" i="2" s="1"/>
  <c r="N6323" i="2"/>
  <c r="D6324" i="2" s="1"/>
  <c r="A6323" i="2"/>
  <c r="H6324" i="2"/>
  <c r="N6324" i="2" s="1"/>
  <c r="D6325" i="2" s="1"/>
  <c r="L9930" i="2"/>
  <c r="K9930" i="2"/>
  <c r="E9930" i="2"/>
  <c r="F9929" i="2"/>
  <c r="G9929" i="2"/>
  <c r="C9931" i="2"/>
  <c r="A6324" i="2" l="1"/>
  <c r="I6324" i="2"/>
  <c r="M6324" i="2" s="1"/>
  <c r="H6325" i="2" s="1"/>
  <c r="L9931" i="2"/>
  <c r="K9931" i="2"/>
  <c r="E9931" i="2"/>
  <c r="F9930" i="2"/>
  <c r="G9930" i="2"/>
  <c r="C9932" i="2"/>
  <c r="N6325" i="2" l="1"/>
  <c r="D6326" i="2" s="1"/>
  <c r="I6325" i="2"/>
  <c r="M6325" i="2" s="1"/>
  <c r="H6326" i="2" s="1"/>
  <c r="N6326" i="2" s="1"/>
  <c r="D6327" i="2" s="1"/>
  <c r="A6325" i="2"/>
  <c r="L9932" i="2"/>
  <c r="K9932" i="2"/>
  <c r="E9932" i="2"/>
  <c r="F9931" i="2"/>
  <c r="G9931" i="2"/>
  <c r="C9933" i="2"/>
  <c r="I6326" i="2" l="1"/>
  <c r="M6326" i="2" s="1"/>
  <c r="H6327" i="2" s="1"/>
  <c r="I6327" i="2" s="1"/>
  <c r="M6327" i="2" s="1"/>
  <c r="H6328" i="2" s="1"/>
  <c r="A6326" i="2"/>
  <c r="N6327" i="2"/>
  <c r="D6328" i="2" s="1"/>
  <c r="A6327" i="2"/>
  <c r="L9933" i="2"/>
  <c r="E9933" i="2"/>
  <c r="K9933" i="2"/>
  <c r="F9932" i="2"/>
  <c r="G9932" i="2"/>
  <c r="C9934" i="2"/>
  <c r="N6328" i="2" l="1"/>
  <c r="D6329" i="2" s="1"/>
  <c r="I6328" i="2"/>
  <c r="M6328" i="2" s="1"/>
  <c r="H6329" i="2" s="1"/>
  <c r="A6328" i="2"/>
  <c r="L9934" i="2"/>
  <c r="E9934" i="2"/>
  <c r="K9934" i="2"/>
  <c r="F9933" i="2"/>
  <c r="G9933" i="2"/>
  <c r="C9935" i="2"/>
  <c r="I6329" i="2" l="1"/>
  <c r="M6329" i="2" s="1"/>
  <c r="N6329" i="2"/>
  <c r="D6330" i="2" s="1"/>
  <c r="A6329" i="2"/>
  <c r="L9935" i="2"/>
  <c r="E9935" i="2"/>
  <c r="K9935" i="2"/>
  <c r="F9934" i="2"/>
  <c r="G9934" i="2"/>
  <c r="C9936" i="2"/>
  <c r="H6330" i="2" l="1"/>
  <c r="L9936" i="2"/>
  <c r="E9936" i="2"/>
  <c r="K9936" i="2"/>
  <c r="F9935" i="2"/>
  <c r="G9935" i="2"/>
  <c r="C9937" i="2"/>
  <c r="L6330" i="2" l="1"/>
  <c r="N6330" i="2"/>
  <c r="D6331" i="2" s="1"/>
  <c r="E6331" i="2" s="1"/>
  <c r="I6330" i="2"/>
  <c r="M6330" i="2" s="1"/>
  <c r="A6330" i="2"/>
  <c r="L9937" i="2"/>
  <c r="E9937" i="2"/>
  <c r="K9937" i="2"/>
  <c r="F9936" i="2"/>
  <c r="G9936" i="2"/>
  <c r="C9938" i="2"/>
  <c r="G6331" i="2" l="1"/>
  <c r="F6331" i="2"/>
  <c r="H6331" i="2"/>
  <c r="A6331" i="2" s="1"/>
  <c r="L9938" i="2"/>
  <c r="E9938" i="2"/>
  <c r="K9938" i="2"/>
  <c r="F9937" i="2"/>
  <c r="G9937" i="2"/>
  <c r="C9939" i="2"/>
  <c r="I6331" i="2" l="1"/>
  <c r="M6331" i="2" s="1"/>
  <c r="N6331" i="2"/>
  <c r="D6332" i="2" s="1"/>
  <c r="L9939" i="2"/>
  <c r="K9939" i="2"/>
  <c r="E9939" i="2"/>
  <c r="F9938" i="2"/>
  <c r="G9938" i="2"/>
  <c r="C9940" i="2"/>
  <c r="H6332" i="2" l="1"/>
  <c r="I6332" i="2" s="1"/>
  <c r="M6332" i="2" s="1"/>
  <c r="L9940" i="2"/>
  <c r="K9940" i="2"/>
  <c r="E9940" i="2"/>
  <c r="F9939" i="2"/>
  <c r="G9939" i="2"/>
  <c r="C9941" i="2"/>
  <c r="A6332" i="2" l="1"/>
  <c r="N6332" i="2"/>
  <c r="D6333" i="2" s="1"/>
  <c r="E6333" i="2" s="1"/>
  <c r="L9941" i="2"/>
  <c r="K9941" i="2"/>
  <c r="E9941" i="2"/>
  <c r="G9940" i="2"/>
  <c r="F9940" i="2"/>
  <c r="C9942" i="2"/>
  <c r="H6333" i="2" l="1"/>
  <c r="I6333" i="2" s="1"/>
  <c r="M6333" i="2" s="1"/>
  <c r="F6333" i="2"/>
  <c r="G6333" i="2"/>
  <c r="L9942" i="2"/>
  <c r="K9942" i="2"/>
  <c r="E9942" i="2"/>
  <c r="F9941" i="2"/>
  <c r="G9941" i="2"/>
  <c r="C9943" i="2"/>
  <c r="A6333" i="2" l="1"/>
  <c r="N6333" i="2"/>
  <c r="D6334" i="2" s="1"/>
  <c r="E6334" i="2" s="1"/>
  <c r="H6334" i="2"/>
  <c r="L9943" i="2"/>
  <c r="K9943" i="2"/>
  <c r="E9943" i="2"/>
  <c r="F9942" i="2"/>
  <c r="G9942" i="2"/>
  <c r="C9944" i="2"/>
  <c r="N6334" i="2" l="1"/>
  <c r="I6334" i="2"/>
  <c r="M6334" i="2" s="1"/>
  <c r="A6334" i="2"/>
  <c r="G6334" i="2"/>
  <c r="F6334" i="2"/>
  <c r="L9944" i="2"/>
  <c r="K9944" i="2"/>
  <c r="E9944" i="2"/>
  <c r="G9943" i="2"/>
  <c r="F9943" i="2"/>
  <c r="C9945" i="2"/>
  <c r="D6335" i="2" l="1"/>
  <c r="H6335" i="2"/>
  <c r="L9945" i="2"/>
  <c r="E9945" i="2"/>
  <c r="K9945" i="2"/>
  <c r="F9944" i="2"/>
  <c r="G9944" i="2"/>
  <c r="C9946" i="2"/>
  <c r="I6335" i="2" l="1"/>
  <c r="M6335" i="2" s="1"/>
  <c r="N6335" i="2"/>
  <c r="A6335" i="2"/>
  <c r="L9946" i="2"/>
  <c r="K9946" i="2"/>
  <c r="E9946" i="2"/>
  <c r="G9945" i="2"/>
  <c r="F9945" i="2"/>
  <c r="C9947" i="2"/>
  <c r="H6336" i="2" l="1"/>
  <c r="I6336" i="2" s="1"/>
  <c r="M6336" i="2" s="1"/>
  <c r="D6336" i="2"/>
  <c r="L9947" i="2"/>
  <c r="K9947" i="2"/>
  <c r="E9947" i="2"/>
  <c r="G9946" i="2"/>
  <c r="F9946" i="2"/>
  <c r="C9948" i="2"/>
  <c r="N6336" i="2" l="1"/>
  <c r="H6337" i="2" s="1"/>
  <c r="I6337" i="2" s="1"/>
  <c r="M6337" i="2" s="1"/>
  <c r="A6336" i="2"/>
  <c r="L9948" i="2"/>
  <c r="E9948" i="2"/>
  <c r="K9948" i="2"/>
  <c r="F9947" i="2"/>
  <c r="G9947" i="2"/>
  <c r="C9949" i="2"/>
  <c r="D6337" i="2" l="1"/>
  <c r="A6337" i="2"/>
  <c r="N6337" i="2"/>
  <c r="H6338" i="2" s="1"/>
  <c r="E6485" i="2"/>
  <c r="F6485" i="2" s="1"/>
  <c r="L9949" i="2"/>
  <c r="E9949" i="2"/>
  <c r="K9949" i="2"/>
  <c r="F9948" i="2"/>
  <c r="G9948" i="2"/>
  <c r="C9950" i="2"/>
  <c r="I6338" i="2" l="1"/>
  <c r="M6338" i="2" s="1"/>
  <c r="D6338" i="2"/>
  <c r="N6338" i="2" s="1"/>
  <c r="G6485" i="2"/>
  <c r="E9950" i="2"/>
  <c r="K9950" i="2"/>
  <c r="F9949" i="2"/>
  <c r="G9949" i="2"/>
  <c r="C9951" i="2"/>
  <c r="H6339" i="2" l="1"/>
  <c r="I6339" i="2" s="1"/>
  <c r="M6339" i="2" s="1"/>
  <c r="A6338" i="2"/>
  <c r="D6339" i="2"/>
  <c r="K9951" i="2"/>
  <c r="E9951" i="2"/>
  <c r="F9950" i="2"/>
  <c r="G9950" i="2"/>
  <c r="C9952" i="2"/>
  <c r="A6339" i="2" l="1"/>
  <c r="N6339" i="2"/>
  <c r="H6340" i="2" s="1"/>
  <c r="K9952" i="2"/>
  <c r="E9952" i="2"/>
  <c r="F9951" i="2"/>
  <c r="G9951" i="2"/>
  <c r="C9953" i="2"/>
  <c r="I6340" i="2" l="1"/>
  <c r="M6340" i="2" s="1"/>
  <c r="D6340" i="2"/>
  <c r="A6340" i="2" s="1"/>
  <c r="K9953" i="2"/>
  <c r="G9952" i="2"/>
  <c r="F9952" i="2"/>
  <c r="C9954" i="2"/>
  <c r="N6340" i="2" l="1"/>
  <c r="L9954" i="2"/>
  <c r="K9954" i="2"/>
  <c r="C9955" i="2"/>
  <c r="D6341" i="2" l="1"/>
  <c r="H6341" i="2"/>
  <c r="L9955" i="2"/>
  <c r="K9955" i="2"/>
  <c r="C9956" i="2"/>
  <c r="N6341" i="2" l="1"/>
  <c r="D6342" i="2" s="1"/>
  <c r="I6341" i="2"/>
  <c r="M6341" i="2" s="1"/>
  <c r="A6341" i="2"/>
  <c r="L9956" i="2"/>
  <c r="K9956" i="2"/>
  <c r="C9957" i="2"/>
  <c r="H6342" i="2" l="1"/>
  <c r="I6342" i="2" s="1"/>
  <c r="M6342" i="2" s="1"/>
  <c r="L9957" i="2"/>
  <c r="K9957" i="2"/>
  <c r="E9957" i="2"/>
  <c r="C9958" i="2"/>
  <c r="A6342" i="2" l="1"/>
  <c r="N6342" i="2"/>
  <c r="D6343" i="2" s="1"/>
  <c r="L9958" i="2"/>
  <c r="K9958" i="2"/>
  <c r="E9958" i="2"/>
  <c r="F9957" i="2"/>
  <c r="G9957" i="2"/>
  <c r="C9959" i="2"/>
  <c r="H6343" i="2" l="1"/>
  <c r="I6343" i="2" s="1"/>
  <c r="M6343" i="2" s="1"/>
  <c r="A6343" i="2"/>
  <c r="L9959" i="2"/>
  <c r="K9959" i="2"/>
  <c r="E9959" i="2"/>
  <c r="G9958" i="2"/>
  <c r="F9958" i="2"/>
  <c r="C9960" i="2"/>
  <c r="N6343" i="2" l="1"/>
  <c r="D6344" i="2" s="1"/>
  <c r="L9960" i="2"/>
  <c r="K9960" i="2"/>
  <c r="E9960" i="2"/>
  <c r="F9959" i="2"/>
  <c r="G9959" i="2"/>
  <c r="C9961" i="2"/>
  <c r="H6344" i="2" l="1"/>
  <c r="I6344" i="2" s="1"/>
  <c r="M6344" i="2" s="1"/>
  <c r="N6344" i="2"/>
  <c r="D6345" i="2" s="1"/>
  <c r="A6344" i="2"/>
  <c r="L9961" i="2"/>
  <c r="K9961" i="2"/>
  <c r="E9961" i="2"/>
  <c r="F9960" i="2"/>
  <c r="G9960" i="2"/>
  <c r="C9962" i="2"/>
  <c r="H6345" i="2" l="1"/>
  <c r="L9962" i="2"/>
  <c r="K9962" i="2"/>
  <c r="E9962" i="2"/>
  <c r="F9961" i="2"/>
  <c r="G9961" i="2"/>
  <c r="C9963" i="2"/>
  <c r="I6345" i="2" l="1"/>
  <c r="M6345" i="2" s="1"/>
  <c r="N6345" i="2"/>
  <c r="D6346" i="2" s="1"/>
  <c r="A6345" i="2"/>
  <c r="L9963" i="2"/>
  <c r="E9963" i="2"/>
  <c r="K9963" i="2"/>
  <c r="F9962" i="2"/>
  <c r="G9962" i="2"/>
  <c r="C9964" i="2"/>
  <c r="H6346" i="2" l="1"/>
  <c r="L9964" i="2"/>
  <c r="E9964" i="2"/>
  <c r="K9964" i="2"/>
  <c r="F9963" i="2"/>
  <c r="G9963" i="2"/>
  <c r="C9965" i="2"/>
  <c r="I6346" i="2" l="1"/>
  <c r="M6346" i="2" s="1"/>
  <c r="N6346" i="2"/>
  <c r="D6347" i="2" s="1"/>
  <c r="A6346" i="2"/>
  <c r="L9965" i="2"/>
  <c r="E9965" i="2"/>
  <c r="K9965" i="2"/>
  <c r="F9964" i="2"/>
  <c r="G9964" i="2"/>
  <c r="C9966" i="2"/>
  <c r="H6347" i="2" l="1"/>
  <c r="L9966" i="2"/>
  <c r="E9966" i="2"/>
  <c r="K9966" i="2"/>
  <c r="F9965" i="2"/>
  <c r="G9965" i="2"/>
  <c r="C9967" i="2"/>
  <c r="I6347" i="2" l="1"/>
  <c r="M6347" i="2" s="1"/>
  <c r="N6347" i="2"/>
  <c r="D6348" i="2" s="1"/>
  <c r="A6347" i="2"/>
  <c r="L9967" i="2"/>
  <c r="E9967" i="2"/>
  <c r="K9967" i="2"/>
  <c r="F9966" i="2"/>
  <c r="G9966" i="2"/>
  <c r="C9968" i="2"/>
  <c r="H6348" i="2" l="1"/>
  <c r="L9968" i="2"/>
  <c r="E9968" i="2"/>
  <c r="K9968" i="2"/>
  <c r="F9967" i="2"/>
  <c r="G9967" i="2"/>
  <c r="C9969" i="2"/>
  <c r="I6348" i="2" l="1"/>
  <c r="M6348" i="2" s="1"/>
  <c r="N6348" i="2"/>
  <c r="D6349" i="2" s="1"/>
  <c r="A6348" i="2"/>
  <c r="L9969" i="2"/>
  <c r="K9969" i="2"/>
  <c r="E9969" i="2"/>
  <c r="F9968" i="2"/>
  <c r="G9968" i="2"/>
  <c r="C9970" i="2"/>
  <c r="H6349" i="2" l="1"/>
  <c r="L9970" i="2"/>
  <c r="K9970" i="2"/>
  <c r="E9970" i="2"/>
  <c r="F9969" i="2"/>
  <c r="G9969" i="2"/>
  <c r="C9971" i="2"/>
  <c r="I6349" i="2" l="1"/>
  <c r="M6349" i="2" s="1"/>
  <c r="N6349" i="2"/>
  <c r="D6350" i="2" s="1"/>
  <c r="A6349" i="2"/>
  <c r="L9971" i="2"/>
  <c r="K9971" i="2"/>
  <c r="E9971" i="2"/>
  <c r="G9970" i="2"/>
  <c r="F9970" i="2"/>
  <c r="C9972" i="2"/>
  <c r="H6350" i="2" l="1"/>
  <c r="L9972" i="2"/>
  <c r="K9972" i="2"/>
  <c r="E9972" i="2"/>
  <c r="F9971" i="2"/>
  <c r="G9971" i="2"/>
  <c r="C9973" i="2"/>
  <c r="I6350" i="2" l="1"/>
  <c r="M6350" i="2" s="1"/>
  <c r="N6350" i="2"/>
  <c r="D6351" i="2" s="1"/>
  <c r="A6350" i="2"/>
  <c r="L9973" i="2"/>
  <c r="K9973" i="2"/>
  <c r="E9973" i="2"/>
  <c r="F9972" i="2"/>
  <c r="G9972" i="2"/>
  <c r="C9974" i="2"/>
  <c r="H6351" i="2" l="1"/>
  <c r="L9974" i="2"/>
  <c r="K9974" i="2"/>
  <c r="E9974" i="2"/>
  <c r="F9973" i="2"/>
  <c r="G9973" i="2"/>
  <c r="C9975" i="2"/>
  <c r="I6351" i="2" l="1"/>
  <c r="M6351" i="2" s="1"/>
  <c r="N6351" i="2"/>
  <c r="D6352" i="2" s="1"/>
  <c r="A6351" i="2"/>
  <c r="L9975" i="2"/>
  <c r="E9975" i="2"/>
  <c r="K9975" i="2"/>
  <c r="F9974" i="2"/>
  <c r="G9974" i="2"/>
  <c r="C9976" i="2"/>
  <c r="H6352" i="2" l="1"/>
  <c r="L9976" i="2"/>
  <c r="E9976" i="2"/>
  <c r="K9976" i="2"/>
  <c r="F9975" i="2"/>
  <c r="G9975" i="2"/>
  <c r="C9977" i="2"/>
  <c r="N6352" i="2" l="1"/>
  <c r="D6353" i="2" s="1"/>
  <c r="I6352" i="2"/>
  <c r="M6352" i="2" s="1"/>
  <c r="A6352" i="2"/>
  <c r="L9977" i="2"/>
  <c r="K9977" i="2"/>
  <c r="E9977" i="2"/>
  <c r="G9976" i="2"/>
  <c r="F9976" i="2"/>
  <c r="C9978" i="2"/>
  <c r="H6353" i="2" l="1"/>
  <c r="A6353" i="2" s="1"/>
  <c r="L9978" i="2"/>
  <c r="E9978" i="2"/>
  <c r="K9978" i="2"/>
  <c r="G9977" i="2"/>
  <c r="F9977" i="2"/>
  <c r="C9979" i="2"/>
  <c r="I6353" i="2" l="1"/>
  <c r="M6353" i="2" s="1"/>
  <c r="N6353" i="2"/>
  <c r="D6354" i="2" s="1"/>
  <c r="L9979" i="2"/>
  <c r="E9979" i="2"/>
  <c r="K9979" i="2"/>
  <c r="F9978" i="2"/>
  <c r="G9978" i="2"/>
  <c r="C9980" i="2"/>
  <c r="H6354" i="2" l="1"/>
  <c r="E9980" i="2"/>
  <c r="K9980" i="2"/>
  <c r="F9979" i="2"/>
  <c r="G9979" i="2"/>
  <c r="C9981" i="2"/>
  <c r="N6354" i="2" l="1"/>
  <c r="D6355" i="2" s="1"/>
  <c r="I6354" i="2"/>
  <c r="M6354" i="2" s="1"/>
  <c r="A6354" i="2"/>
  <c r="K9981" i="2"/>
  <c r="E9981" i="2"/>
  <c r="F9980" i="2"/>
  <c r="G9980" i="2"/>
  <c r="C9982" i="2"/>
  <c r="H6355" i="2" l="1"/>
  <c r="N6355" i="2" s="1"/>
  <c r="D6356" i="2" s="1"/>
  <c r="E9982" i="2"/>
  <c r="K9982" i="2"/>
  <c r="F9981" i="2"/>
  <c r="G9981" i="2"/>
  <c r="C9983" i="2"/>
  <c r="I6355" i="2" l="1"/>
  <c r="M6355" i="2" s="1"/>
  <c r="A6355" i="2"/>
  <c r="H6356" i="2"/>
  <c r="I6356" i="2" s="1"/>
  <c r="M6356" i="2" s="1"/>
  <c r="K9983" i="2"/>
  <c r="E9983" i="2"/>
  <c r="G9982" i="2"/>
  <c r="F9982" i="2"/>
  <c r="C9984" i="2"/>
  <c r="N6356" i="2" l="1"/>
  <c r="D6357" i="2" s="1"/>
  <c r="A6356" i="2"/>
  <c r="L9984" i="2"/>
  <c r="K9984" i="2"/>
  <c r="G9983" i="2"/>
  <c r="F9983" i="2"/>
  <c r="C9985" i="2"/>
  <c r="H6357" i="2" l="1"/>
  <c r="A6357" i="2" s="1"/>
  <c r="L9985" i="2"/>
  <c r="K9985" i="2"/>
  <c r="C9986" i="2"/>
  <c r="N6357" i="2" l="1"/>
  <c r="D6358" i="2" s="1"/>
  <c r="I6357" i="2"/>
  <c r="M6357" i="2" s="1"/>
  <c r="H6358" i="2" s="1"/>
  <c r="L6358" i="2" s="1"/>
  <c r="L9986" i="2"/>
  <c r="K9986" i="2"/>
  <c r="C9987" i="2"/>
  <c r="N6358" i="2" l="1"/>
  <c r="D6359" i="2" s="1"/>
  <c r="I6358" i="2"/>
  <c r="M6358" i="2" s="1"/>
  <c r="A6358" i="2"/>
  <c r="L9987" i="2"/>
  <c r="K9987" i="2"/>
  <c r="C9988" i="2"/>
  <c r="H6359" i="2" l="1"/>
  <c r="I6359" i="2" s="1"/>
  <c r="M6359" i="2" s="1"/>
  <c r="L9988" i="2"/>
  <c r="K9988" i="2"/>
  <c r="E9988" i="2"/>
  <c r="C9989" i="2"/>
  <c r="A6359" i="2" l="1"/>
  <c r="N6359" i="2"/>
  <c r="D6360" i="2" s="1"/>
  <c r="L9989" i="2"/>
  <c r="K9989" i="2"/>
  <c r="E9989" i="2"/>
  <c r="F9988" i="2"/>
  <c r="G9988" i="2"/>
  <c r="C9990" i="2"/>
  <c r="H6360" i="2" l="1"/>
  <c r="L6360" i="2" s="1"/>
  <c r="L9990" i="2"/>
  <c r="K9990" i="2"/>
  <c r="E9990" i="2"/>
  <c r="G9989" i="2"/>
  <c r="F9989" i="2"/>
  <c r="C9991" i="2"/>
  <c r="A6360" i="2" l="1"/>
  <c r="N6360" i="2"/>
  <c r="D6361" i="2" s="1"/>
  <c r="I6360" i="2"/>
  <c r="M6360" i="2" s="1"/>
  <c r="H6361" i="2" s="1"/>
  <c r="L9991" i="2"/>
  <c r="L6512" i="2"/>
  <c r="K9991" i="2"/>
  <c r="E9991" i="2"/>
  <c r="F9990" i="2"/>
  <c r="G9990" i="2"/>
  <c r="C9992" i="2"/>
  <c r="I6361" i="2" l="1"/>
  <c r="M6361" i="2" s="1"/>
  <c r="N6361" i="2"/>
  <c r="D6362" i="2" s="1"/>
  <c r="E6362" i="2" s="1"/>
  <c r="L6361" i="2"/>
  <c r="A6361" i="2"/>
  <c r="L9992" i="2"/>
  <c r="K9992" i="2"/>
  <c r="E9992" i="2"/>
  <c r="F9991" i="2"/>
  <c r="G9991" i="2"/>
  <c r="C9993" i="2"/>
  <c r="F6362" i="2" l="1"/>
  <c r="G6362" i="2"/>
  <c r="H6362" i="2"/>
  <c r="I6362" i="2" s="1"/>
  <c r="M6362" i="2" s="1"/>
  <c r="E6514" i="2"/>
  <c r="G6514" i="2" s="1"/>
  <c r="L9993" i="2"/>
  <c r="K9993" i="2"/>
  <c r="E9993" i="2"/>
  <c r="F9992" i="2"/>
  <c r="G9992" i="2"/>
  <c r="C9994" i="2"/>
  <c r="A6362" i="2" l="1"/>
  <c r="N6362" i="2"/>
  <c r="D6363" i="2" s="1"/>
  <c r="F6514" i="2"/>
  <c r="L9994" i="2"/>
  <c r="E9994" i="2"/>
  <c r="K9994" i="2"/>
  <c r="F9993" i="2"/>
  <c r="G9993" i="2"/>
  <c r="C9995" i="2"/>
  <c r="H6363" i="2" l="1"/>
  <c r="I6363" i="2" s="1"/>
  <c r="M6363" i="2" s="1"/>
  <c r="L9995" i="2"/>
  <c r="E9995" i="2"/>
  <c r="K9995" i="2"/>
  <c r="F9994" i="2"/>
  <c r="G9994" i="2"/>
  <c r="C9996" i="2"/>
  <c r="A6363" i="2" l="1"/>
  <c r="N6363" i="2"/>
  <c r="D6364" i="2" s="1"/>
  <c r="E6364" i="2"/>
  <c r="L9996" i="2"/>
  <c r="E9996" i="2"/>
  <c r="K9996" i="2"/>
  <c r="F9995" i="2"/>
  <c r="G9995" i="2"/>
  <c r="C9997" i="2"/>
  <c r="H6364" i="2" l="1"/>
  <c r="A6364" i="2" s="1"/>
  <c r="G6364" i="2"/>
  <c r="F6364" i="2"/>
  <c r="I6364" i="2"/>
  <c r="M6364" i="2" s="1"/>
  <c r="N6364" i="2"/>
  <c r="L9997" i="2"/>
  <c r="E9997" i="2"/>
  <c r="K9997" i="2"/>
  <c r="F9996" i="2"/>
  <c r="G9996" i="2"/>
  <c r="C9998" i="2"/>
  <c r="H6365" i="2" l="1"/>
  <c r="I6365" i="2" s="1"/>
  <c r="M6365" i="2" s="1"/>
  <c r="D6365" i="2"/>
  <c r="L9998" i="2"/>
  <c r="E9998" i="2"/>
  <c r="K9998" i="2"/>
  <c r="F9997" i="2"/>
  <c r="G9997" i="2"/>
  <c r="C9999" i="2"/>
  <c r="N6365" i="2" l="1"/>
  <c r="H6366" i="2"/>
  <c r="I6366" i="2" s="1"/>
  <c r="M6366" i="2" s="1"/>
  <c r="A6365" i="2"/>
  <c r="D6366" i="2"/>
  <c r="L9999" i="2"/>
  <c r="E9999" i="2"/>
  <c r="K9999" i="2"/>
  <c r="F9998" i="2"/>
  <c r="G9998" i="2"/>
  <c r="C10000" i="2"/>
  <c r="A6366" i="2" l="1"/>
  <c r="N6366" i="2"/>
  <c r="H6367" i="2" s="1"/>
  <c r="I6367" i="2" s="1"/>
  <c r="M6367" i="2" s="1"/>
  <c r="L10000" i="2"/>
  <c r="K10000" i="2"/>
  <c r="E10000" i="2"/>
  <c r="F9999" i="2"/>
  <c r="G9999" i="2"/>
  <c r="C10001" i="2"/>
  <c r="D6367" i="2" l="1"/>
  <c r="L10001" i="2"/>
  <c r="K10001" i="2"/>
  <c r="E10001" i="2"/>
  <c r="F10000" i="2"/>
  <c r="G10000" i="2"/>
  <c r="C10002" i="2"/>
  <c r="N6367" i="2" l="1"/>
  <c r="H6368" i="2" s="1"/>
  <c r="A6367" i="2"/>
  <c r="D6368" i="2"/>
  <c r="L10002" i="2"/>
  <c r="K10002" i="2"/>
  <c r="E10002" i="2"/>
  <c r="G10001" i="2"/>
  <c r="F10001" i="2"/>
  <c r="C10003" i="2"/>
  <c r="A6368" i="2" l="1"/>
  <c r="I6368" i="2"/>
  <c r="M6368" i="2" s="1"/>
  <c r="N6368" i="2"/>
  <c r="D6369" i="2" s="1"/>
  <c r="L10003" i="2"/>
  <c r="K10003" i="2"/>
  <c r="E10003" i="2"/>
  <c r="F10002" i="2"/>
  <c r="G10002" i="2"/>
  <c r="C10004" i="2"/>
  <c r="H6369" i="2" l="1"/>
  <c r="A6369" i="2" s="1"/>
  <c r="L10004" i="2"/>
  <c r="K10004" i="2"/>
  <c r="E10004" i="2"/>
  <c r="F10003" i="2"/>
  <c r="G10003" i="2"/>
  <c r="C10005" i="2"/>
  <c r="N6369" i="2" l="1"/>
  <c r="D6370" i="2" s="1"/>
  <c r="I6369" i="2"/>
  <c r="M6369" i="2" s="1"/>
  <c r="L10005" i="2"/>
  <c r="K10005" i="2"/>
  <c r="E10005" i="2"/>
  <c r="G10004" i="2"/>
  <c r="F10004" i="2"/>
  <c r="C10006" i="2"/>
  <c r="H6370" i="2" l="1"/>
  <c r="I6370" i="2" s="1"/>
  <c r="M6370" i="2" s="1"/>
  <c r="L10006" i="2"/>
  <c r="E10006" i="2"/>
  <c r="K10006" i="2"/>
  <c r="F10005" i="2"/>
  <c r="G10005" i="2"/>
  <c r="C10007" i="2"/>
  <c r="A6370" i="2" l="1"/>
  <c r="N6370" i="2"/>
  <c r="D6371" i="2" s="1"/>
  <c r="L10007" i="2"/>
  <c r="K10007" i="2"/>
  <c r="E10007" i="2"/>
  <c r="F10006" i="2"/>
  <c r="G10006" i="2"/>
  <c r="C10008" i="2"/>
  <c r="H6371" i="2" l="1"/>
  <c r="N6371" i="2" s="1"/>
  <c r="D6372" i="2" s="1"/>
  <c r="L10008" i="2"/>
  <c r="K10008" i="2"/>
  <c r="E10008" i="2"/>
  <c r="F10007" i="2"/>
  <c r="G10007" i="2"/>
  <c r="C10009" i="2"/>
  <c r="A6371" i="2" l="1"/>
  <c r="I6371" i="2"/>
  <c r="M6371" i="2" s="1"/>
  <c r="H6372" i="2" s="1"/>
  <c r="L10009" i="2"/>
  <c r="E10009" i="2"/>
  <c r="K10009" i="2"/>
  <c r="F10008" i="2"/>
  <c r="G10008" i="2"/>
  <c r="C10010" i="2"/>
  <c r="I6372" i="2" l="1"/>
  <c r="M6372" i="2" s="1"/>
  <c r="A6372" i="2"/>
  <c r="N6372" i="2"/>
  <c r="D6373" i="2" s="1"/>
  <c r="L10010" i="2"/>
  <c r="E10010" i="2"/>
  <c r="K10010" i="2"/>
  <c r="F10009" i="2"/>
  <c r="G10009" i="2"/>
  <c r="C10011" i="2"/>
  <c r="H6373" i="2" l="1"/>
  <c r="I6373" i="2" s="1"/>
  <c r="M6373" i="2" s="1"/>
  <c r="A6373" i="2"/>
  <c r="E10011" i="2"/>
  <c r="K10011" i="2"/>
  <c r="F10010" i="2"/>
  <c r="G10010" i="2"/>
  <c r="C10012" i="2"/>
  <c r="N6373" i="2" l="1"/>
  <c r="D6374" i="2" s="1"/>
  <c r="E10012" i="2"/>
  <c r="K10012" i="2"/>
  <c r="F10011" i="2"/>
  <c r="G10011" i="2"/>
  <c r="C10013" i="2"/>
  <c r="H6374" i="2" l="1"/>
  <c r="A6374" i="2" s="1"/>
  <c r="I6374" i="2"/>
  <c r="M6374" i="2" s="1"/>
  <c r="N6374" i="2"/>
  <c r="D6375" i="2" s="1"/>
  <c r="E10013" i="2"/>
  <c r="K10013" i="2"/>
  <c r="F10012" i="2"/>
  <c r="G10012" i="2"/>
  <c r="C10014" i="2"/>
  <c r="H6375" i="2" l="1"/>
  <c r="K10014" i="2"/>
  <c r="G10013" i="2"/>
  <c r="F10013" i="2"/>
  <c r="C10015" i="2"/>
  <c r="I6375" i="2" l="1"/>
  <c r="M6375" i="2" s="1"/>
  <c r="N6375" i="2"/>
  <c r="D6376" i="2" s="1"/>
  <c r="A6375" i="2"/>
  <c r="L10015" i="2"/>
  <c r="K10015" i="2"/>
  <c r="C10016" i="2"/>
  <c r="H6376" i="2" l="1"/>
  <c r="L10016" i="2"/>
  <c r="K10016" i="2"/>
  <c r="C10017" i="2"/>
  <c r="N6376" i="2" l="1"/>
  <c r="D6377" i="2" s="1"/>
  <c r="I6376" i="2"/>
  <c r="M6376" i="2" s="1"/>
  <c r="A6376" i="2"/>
  <c r="L10017" i="2"/>
  <c r="K10017" i="2"/>
  <c r="C10018" i="2"/>
  <c r="H6377" i="2" l="1"/>
  <c r="I6377" i="2" s="1"/>
  <c r="M6377" i="2" s="1"/>
  <c r="L10018" i="2"/>
  <c r="K10018" i="2"/>
  <c r="E10018" i="2"/>
  <c r="C10019" i="2"/>
  <c r="N6377" i="2" l="1"/>
  <c r="D6378" i="2" s="1"/>
  <c r="A6377" i="2"/>
  <c r="L10019" i="2"/>
  <c r="K10019" i="2"/>
  <c r="E10019" i="2"/>
  <c r="F10018" i="2"/>
  <c r="G10018" i="2"/>
  <c r="C10020" i="2"/>
  <c r="H6378" i="2" l="1"/>
  <c r="I6378" i="2" s="1"/>
  <c r="M6378" i="2" s="1"/>
  <c r="N6378" i="2"/>
  <c r="D6379" i="2" s="1"/>
  <c r="A6378" i="2"/>
  <c r="L10020" i="2"/>
  <c r="K10020" i="2"/>
  <c r="E10020" i="2"/>
  <c r="G10019" i="2"/>
  <c r="F10019" i="2"/>
  <c r="C10021" i="2"/>
  <c r="H6379" i="2" l="1"/>
  <c r="L10021" i="2"/>
  <c r="K10021" i="2"/>
  <c r="E10021" i="2"/>
  <c r="F10020" i="2"/>
  <c r="G10020" i="2"/>
  <c r="C10022" i="2"/>
  <c r="I6379" i="2" l="1"/>
  <c r="M6379" i="2" s="1"/>
  <c r="N6379" i="2"/>
  <c r="D6380" i="2" s="1"/>
  <c r="A6379" i="2"/>
  <c r="L10022" i="2"/>
  <c r="K10022" i="2"/>
  <c r="E10022" i="2"/>
  <c r="F10021" i="2"/>
  <c r="G10021" i="2"/>
  <c r="C10023" i="2"/>
  <c r="H6380" i="2" l="1"/>
  <c r="L10023" i="2"/>
  <c r="K10023" i="2"/>
  <c r="E10023" i="2"/>
  <c r="F10022" i="2"/>
  <c r="G10022" i="2"/>
  <c r="C10024" i="2"/>
  <c r="I6380" i="2" l="1"/>
  <c r="M6380" i="2" s="1"/>
  <c r="N6380" i="2"/>
  <c r="D6381" i="2" s="1"/>
  <c r="A6380" i="2"/>
  <c r="L10024" i="2"/>
  <c r="E10024" i="2"/>
  <c r="K10024" i="2"/>
  <c r="F10023" i="2"/>
  <c r="G10023" i="2"/>
  <c r="C10025" i="2"/>
  <c r="H6381" i="2" l="1"/>
  <c r="L10025" i="2"/>
  <c r="E10025" i="2"/>
  <c r="K10025" i="2"/>
  <c r="F10024" i="2"/>
  <c r="G10024" i="2"/>
  <c r="C10026" i="2"/>
  <c r="I6381" i="2" l="1"/>
  <c r="M6381" i="2" s="1"/>
  <c r="N6381" i="2"/>
  <c r="D6382" i="2" s="1"/>
  <c r="A6381" i="2"/>
  <c r="L10026" i="2"/>
  <c r="E10026" i="2"/>
  <c r="K10026" i="2"/>
  <c r="F10025" i="2"/>
  <c r="G10025" i="2"/>
  <c r="C10027" i="2"/>
  <c r="H6382" i="2" l="1"/>
  <c r="A6382" i="2" s="1"/>
  <c r="L10027" i="2"/>
  <c r="E10027" i="2"/>
  <c r="K10027" i="2"/>
  <c r="F10026" i="2"/>
  <c r="G10026" i="2"/>
  <c r="C10028" i="2"/>
  <c r="I6382" i="2" l="1"/>
  <c r="M6382" i="2" s="1"/>
  <c r="N6382" i="2"/>
  <c r="D6383" i="2" s="1"/>
  <c r="L10028" i="2"/>
  <c r="E10028" i="2"/>
  <c r="K10028" i="2"/>
  <c r="F10027" i="2"/>
  <c r="G10027" i="2"/>
  <c r="C10029" i="2"/>
  <c r="H6383" i="2" l="1"/>
  <c r="L10029" i="2"/>
  <c r="E10029" i="2"/>
  <c r="K10029" i="2"/>
  <c r="F10028" i="2"/>
  <c r="G10028" i="2"/>
  <c r="C10030" i="2"/>
  <c r="I6383" i="2" l="1"/>
  <c r="M6383" i="2" s="1"/>
  <c r="N6383" i="2"/>
  <c r="D6384" i="2" s="1"/>
  <c r="A6383" i="2"/>
  <c r="L10030" i="2"/>
  <c r="K10030" i="2"/>
  <c r="E10030" i="2"/>
  <c r="F10029" i="2"/>
  <c r="G10029" i="2"/>
  <c r="C10031" i="2"/>
  <c r="H6384" i="2" l="1"/>
  <c r="A6384" i="2" s="1"/>
  <c r="L10031" i="2"/>
  <c r="K10031" i="2"/>
  <c r="E10031" i="2"/>
  <c r="F10030" i="2"/>
  <c r="G10030" i="2"/>
  <c r="C10032" i="2"/>
  <c r="N6384" i="2" l="1"/>
  <c r="D6385" i="2" s="1"/>
  <c r="I6384" i="2"/>
  <c r="M6384" i="2" s="1"/>
  <c r="L10032" i="2"/>
  <c r="K10032" i="2"/>
  <c r="E10032" i="2"/>
  <c r="G10031" i="2"/>
  <c r="F10031" i="2"/>
  <c r="C10033" i="2"/>
  <c r="H6385" i="2" l="1"/>
  <c r="L10033" i="2"/>
  <c r="K10033" i="2"/>
  <c r="E10033" i="2"/>
  <c r="F10032" i="2"/>
  <c r="G10032" i="2"/>
  <c r="C10034" i="2"/>
  <c r="I6385" i="2" l="1"/>
  <c r="M6385" i="2" s="1"/>
  <c r="N6385" i="2"/>
  <c r="D6386" i="2" s="1"/>
  <c r="A6385" i="2"/>
  <c r="L10034" i="2"/>
  <c r="K10034" i="2"/>
  <c r="E10034" i="2"/>
  <c r="F10033" i="2"/>
  <c r="G10033" i="2"/>
  <c r="C10035" i="2"/>
  <c r="H6386" i="2" l="1"/>
  <c r="L10035" i="2"/>
  <c r="K10035" i="2"/>
  <c r="E10035" i="2"/>
  <c r="F10034" i="2"/>
  <c r="G10034" i="2"/>
  <c r="C10036" i="2"/>
  <c r="I6386" i="2" l="1"/>
  <c r="M6386" i="2" s="1"/>
  <c r="N6386" i="2"/>
  <c r="D6387" i="2" s="1"/>
  <c r="A6386" i="2"/>
  <c r="L10036" i="2"/>
  <c r="E10036" i="2"/>
  <c r="K10036" i="2"/>
  <c r="F10035" i="2"/>
  <c r="G10035" i="2"/>
  <c r="C10037" i="2"/>
  <c r="H6387" i="2" l="1"/>
  <c r="N6387" i="2" s="1"/>
  <c r="D6388" i="2" s="1"/>
  <c r="L10037" i="2"/>
  <c r="E10037" i="2"/>
  <c r="K10037" i="2"/>
  <c r="F10036" i="2"/>
  <c r="G10036" i="2"/>
  <c r="C10038" i="2"/>
  <c r="A6387" i="2" l="1"/>
  <c r="I6387" i="2"/>
  <c r="M6387" i="2" s="1"/>
  <c r="H6388" i="2" s="1"/>
  <c r="A6388" i="2" s="1"/>
  <c r="L10038" i="2"/>
  <c r="K10038" i="2"/>
  <c r="E10038" i="2"/>
  <c r="F10037" i="2"/>
  <c r="G10037" i="2"/>
  <c r="C10039" i="2"/>
  <c r="N6388" i="2" l="1"/>
  <c r="D6389" i="2" s="1"/>
  <c r="I6388" i="2"/>
  <c r="M6388" i="2" s="1"/>
  <c r="L10039" i="2"/>
  <c r="E10039" i="2"/>
  <c r="K10039" i="2"/>
  <c r="F10038" i="2"/>
  <c r="G10038" i="2"/>
  <c r="C10040" i="2"/>
  <c r="H6389" i="2" l="1"/>
  <c r="L6389" i="2" s="1"/>
  <c r="L10040" i="2"/>
  <c r="E10040" i="2"/>
  <c r="K10040" i="2"/>
  <c r="F10039" i="2"/>
  <c r="G10039" i="2"/>
  <c r="C10041" i="2"/>
  <c r="A6389" i="2" l="1"/>
  <c r="N6389" i="2"/>
  <c r="D6390" i="2" s="1"/>
  <c r="I6389" i="2"/>
  <c r="M6389" i="2" s="1"/>
  <c r="E10041" i="2"/>
  <c r="K10041" i="2"/>
  <c r="F10040" i="2"/>
  <c r="G10040" i="2"/>
  <c r="C10042" i="2"/>
  <c r="H6390" i="2" l="1"/>
  <c r="I6390" i="2" s="1"/>
  <c r="M6390" i="2" s="1"/>
  <c r="E10042" i="2"/>
  <c r="K10042" i="2"/>
  <c r="F10041" i="2"/>
  <c r="G10041" i="2"/>
  <c r="C10043" i="2"/>
  <c r="N6390" i="2" l="1"/>
  <c r="D6391" i="2" s="1"/>
  <c r="A6390" i="2"/>
  <c r="H6391" i="2"/>
  <c r="A6391" i="2" s="1"/>
  <c r="L6391" i="2"/>
  <c r="E10043" i="2"/>
  <c r="K10043" i="2"/>
  <c r="F10042" i="2"/>
  <c r="G10042" i="2"/>
  <c r="C10044" i="2"/>
  <c r="I6391" i="2" l="1"/>
  <c r="M6391" i="2" s="1"/>
  <c r="N6391" i="2"/>
  <c r="D6392" i="2" s="1"/>
  <c r="E6392" i="2" s="1"/>
  <c r="E10044" i="2"/>
  <c r="K10044" i="2"/>
  <c r="G10043" i="2"/>
  <c r="F10043" i="2"/>
  <c r="C10045" i="2"/>
  <c r="G6392" i="2" l="1"/>
  <c r="F6392" i="2"/>
  <c r="H6392" i="2"/>
  <c r="L10045" i="2"/>
  <c r="K10045" i="2"/>
  <c r="F10044" i="2"/>
  <c r="G10044" i="2"/>
  <c r="C10046" i="2"/>
  <c r="N6392" i="2" l="1"/>
  <c r="D6393" i="2" s="1"/>
  <c r="E6393" i="2" s="1"/>
  <c r="I6392" i="2"/>
  <c r="M6392" i="2" s="1"/>
  <c r="A6392" i="2"/>
  <c r="L10046" i="2"/>
  <c r="K10046" i="2"/>
  <c r="C10047" i="2"/>
  <c r="F6393" i="2" l="1"/>
  <c r="G6393" i="2"/>
  <c r="H6393" i="2"/>
  <c r="I6393" i="2" s="1"/>
  <c r="M6393" i="2" s="1"/>
  <c r="L10047" i="2"/>
  <c r="K10047" i="2"/>
  <c r="C10048" i="2"/>
  <c r="N6393" i="2" l="1"/>
  <c r="D6394" i="2" s="1"/>
  <c r="E6394" i="2" s="1"/>
  <c r="G6394" i="2" s="1"/>
  <c r="A6393" i="2"/>
  <c r="H6394" i="2"/>
  <c r="I6394" i="2" s="1"/>
  <c r="M6394" i="2" s="1"/>
  <c r="L10048" i="2"/>
  <c r="K10048" i="2"/>
  <c r="C10049" i="2"/>
  <c r="F6394" i="2" l="1"/>
  <c r="A6394" i="2"/>
  <c r="N6394" i="2"/>
  <c r="D6395" i="2" s="1"/>
  <c r="E6395" i="2"/>
  <c r="L10049" i="2"/>
  <c r="K10049" i="2"/>
  <c r="E10049" i="2"/>
  <c r="C10050" i="2"/>
  <c r="H6395" i="2" l="1"/>
  <c r="A6395" i="2" s="1"/>
  <c r="G6395" i="2"/>
  <c r="F6395" i="2"/>
  <c r="N6395" i="2"/>
  <c r="L10050" i="2"/>
  <c r="K10050" i="2"/>
  <c r="E10050" i="2"/>
  <c r="F10049" i="2"/>
  <c r="G10049" i="2"/>
  <c r="C10051" i="2"/>
  <c r="I6395" i="2" l="1"/>
  <c r="M6395" i="2" s="1"/>
  <c r="H6396" i="2" s="1"/>
  <c r="I6396" i="2" s="1"/>
  <c r="M6396" i="2" s="1"/>
  <c r="D6396" i="2"/>
  <c r="L10051" i="2"/>
  <c r="K10051" i="2"/>
  <c r="E10051" i="2"/>
  <c r="G10050" i="2"/>
  <c r="F10050" i="2"/>
  <c r="C10052" i="2"/>
  <c r="N6396" i="2" l="1"/>
  <c r="H6397" i="2" s="1"/>
  <c r="I6397" i="2" s="1"/>
  <c r="M6397" i="2" s="1"/>
  <c r="A6396" i="2"/>
  <c r="D6397" i="2"/>
  <c r="L10052" i="2"/>
  <c r="K10052" i="2"/>
  <c r="E10052" i="2"/>
  <c r="F10051" i="2"/>
  <c r="G10051" i="2"/>
  <c r="C10053" i="2"/>
  <c r="N6397" i="2" l="1"/>
  <c r="H6398" i="2" s="1"/>
  <c r="A6397" i="2"/>
  <c r="L10053" i="2"/>
  <c r="K10053" i="2"/>
  <c r="E10053" i="2"/>
  <c r="F10052" i="2"/>
  <c r="G10052" i="2"/>
  <c r="C10054" i="2"/>
  <c r="D6398" i="2" l="1"/>
  <c r="I6398" i="2"/>
  <c r="M6398" i="2" s="1"/>
  <c r="N6398" i="2"/>
  <c r="H6399" i="2" s="1"/>
  <c r="L10054" i="2"/>
  <c r="K10054" i="2"/>
  <c r="E10054" i="2"/>
  <c r="F10053" i="2"/>
  <c r="G10053" i="2"/>
  <c r="C10055" i="2"/>
  <c r="I6399" i="2" l="1"/>
  <c r="M6399" i="2" s="1"/>
  <c r="A6398" i="2"/>
  <c r="D6399" i="2"/>
  <c r="A6399" i="2" s="1"/>
  <c r="L10055" i="2"/>
  <c r="E10055" i="2"/>
  <c r="K10055" i="2"/>
  <c r="F10054" i="2"/>
  <c r="G10054" i="2"/>
  <c r="C10056" i="2"/>
  <c r="N6399" i="2" l="1"/>
  <c r="L10056" i="2"/>
  <c r="E10056" i="2"/>
  <c r="K10056" i="2"/>
  <c r="F10055" i="2"/>
  <c r="G10055" i="2"/>
  <c r="C10057" i="2"/>
  <c r="D6400" i="2" l="1"/>
  <c r="H6400" i="2"/>
  <c r="L10057" i="2"/>
  <c r="E10057" i="2"/>
  <c r="K10057" i="2"/>
  <c r="F10056" i="2"/>
  <c r="G10056" i="2"/>
  <c r="C10058" i="2"/>
  <c r="N6400" i="2" l="1"/>
  <c r="D6401" i="2" s="1"/>
  <c r="I6400" i="2"/>
  <c r="M6400" i="2" s="1"/>
  <c r="A6400" i="2"/>
  <c r="L10058" i="2"/>
  <c r="E10058" i="2"/>
  <c r="K10058" i="2"/>
  <c r="F10057" i="2"/>
  <c r="G10057" i="2"/>
  <c r="C10059" i="2"/>
  <c r="H6401" i="2" l="1"/>
  <c r="I6401" i="2" s="1"/>
  <c r="M6401" i="2" s="1"/>
  <c r="L10059" i="2"/>
  <c r="E10059" i="2"/>
  <c r="K10059" i="2"/>
  <c r="F10058" i="2"/>
  <c r="G10058" i="2"/>
  <c r="C10060" i="2"/>
  <c r="A6401" i="2" l="1"/>
  <c r="N6401" i="2"/>
  <c r="D6402" i="2" s="1"/>
  <c r="L10060" i="2"/>
  <c r="E10060" i="2"/>
  <c r="K10060" i="2"/>
  <c r="F10059" i="2"/>
  <c r="G10059" i="2"/>
  <c r="C10061" i="2"/>
  <c r="H6402" i="2" l="1"/>
  <c r="N6402" i="2" s="1"/>
  <c r="D6403" i="2" s="1"/>
  <c r="I6402" i="2"/>
  <c r="M6402" i="2" s="1"/>
  <c r="A6402" i="2"/>
  <c r="L10061" i="2"/>
  <c r="K10061" i="2"/>
  <c r="E10061" i="2"/>
  <c r="F10060" i="2"/>
  <c r="G10060" i="2"/>
  <c r="C10062" i="2"/>
  <c r="H6403" i="2" l="1"/>
  <c r="I6403" i="2" s="1"/>
  <c r="M6403" i="2" s="1"/>
  <c r="N6403" i="2"/>
  <c r="D6404" i="2" s="1"/>
  <c r="A6403" i="2"/>
  <c r="L10062" i="2"/>
  <c r="K10062" i="2"/>
  <c r="E10062" i="2"/>
  <c r="F10061" i="2"/>
  <c r="G10061" i="2"/>
  <c r="C10063" i="2"/>
  <c r="H6404" i="2" l="1"/>
  <c r="L10063" i="2"/>
  <c r="K10063" i="2"/>
  <c r="E10063" i="2"/>
  <c r="G10062" i="2"/>
  <c r="F10062" i="2"/>
  <c r="C10064" i="2"/>
  <c r="N6404" i="2" l="1"/>
  <c r="D6405" i="2" s="1"/>
  <c r="I6404" i="2"/>
  <c r="M6404" i="2" s="1"/>
  <c r="H6405" i="2" s="1"/>
  <c r="A6404" i="2"/>
  <c r="L10064" i="2"/>
  <c r="K10064" i="2"/>
  <c r="E10064" i="2"/>
  <c r="F10063" i="2"/>
  <c r="G10063" i="2"/>
  <c r="C10065" i="2"/>
  <c r="N6405" i="2" l="1"/>
  <c r="D6406" i="2" s="1"/>
  <c r="I6405" i="2"/>
  <c r="M6405" i="2" s="1"/>
  <c r="A6405" i="2"/>
  <c r="L10065" i="2"/>
  <c r="K10065" i="2"/>
  <c r="E10065" i="2"/>
  <c r="F10064" i="2"/>
  <c r="G10064" i="2"/>
  <c r="C10066" i="2"/>
  <c r="H6406" i="2" l="1"/>
  <c r="I6406" i="2" s="1"/>
  <c r="M6406" i="2" s="1"/>
  <c r="N6406" i="2"/>
  <c r="D6407" i="2" s="1"/>
  <c r="A6406" i="2"/>
  <c r="L10066" i="2"/>
  <c r="K10066" i="2"/>
  <c r="E10066" i="2"/>
  <c r="G10065" i="2"/>
  <c r="F10065" i="2"/>
  <c r="C10067" i="2"/>
  <c r="H6407" i="2" l="1"/>
  <c r="I6407" i="2" s="1"/>
  <c r="M6407" i="2" s="1"/>
  <c r="L10067" i="2"/>
  <c r="E10067" i="2"/>
  <c r="K10067" i="2"/>
  <c r="F10066" i="2"/>
  <c r="G10066" i="2"/>
  <c r="C10068" i="2"/>
  <c r="A6407" i="2" l="1"/>
  <c r="N6407" i="2"/>
  <c r="D6408" i="2" s="1"/>
  <c r="L10068" i="2"/>
  <c r="K10068" i="2"/>
  <c r="E10068" i="2"/>
  <c r="F10067" i="2"/>
  <c r="G10067" i="2"/>
  <c r="C10069" i="2"/>
  <c r="H6408" i="2" l="1"/>
  <c r="I6408" i="2" s="1"/>
  <c r="M6408" i="2" s="1"/>
  <c r="A6408" i="2"/>
  <c r="L10069" i="2"/>
  <c r="E6791" i="2"/>
  <c r="E10069" i="2"/>
  <c r="K10069" i="2"/>
  <c r="G10068" i="2"/>
  <c r="F10068" i="2"/>
  <c r="C10070" i="2"/>
  <c r="N6408" i="2" l="1"/>
  <c r="D6409" i="2" s="1"/>
  <c r="L10070" i="2"/>
  <c r="G6791" i="2"/>
  <c r="F6791" i="2"/>
  <c r="E10070" i="2"/>
  <c r="K10070" i="2"/>
  <c r="F10069" i="2"/>
  <c r="G10069" i="2"/>
  <c r="C10071" i="2"/>
  <c r="H6409" i="2" l="1"/>
  <c r="I6409" i="2" s="1"/>
  <c r="M6409" i="2" s="1"/>
  <c r="L10071" i="2"/>
  <c r="E10071" i="2"/>
  <c r="K10071" i="2"/>
  <c r="F10070" i="2"/>
  <c r="G10070" i="2"/>
  <c r="C10072" i="2"/>
  <c r="A6409" i="2" l="1"/>
  <c r="N6409" i="2"/>
  <c r="D6410" i="2" s="1"/>
  <c r="E10072" i="2"/>
  <c r="K10072" i="2"/>
  <c r="F10071" i="2"/>
  <c r="G10071" i="2"/>
  <c r="C10073" i="2"/>
  <c r="H6410" i="2" l="1"/>
  <c r="N6410" i="2" s="1"/>
  <c r="D6411" i="2" s="1"/>
  <c r="A6410" i="2"/>
  <c r="I6410" i="2"/>
  <c r="M6410" i="2" s="1"/>
  <c r="H6411" i="2" s="1"/>
  <c r="I6411" i="2" s="1"/>
  <c r="M6411" i="2" s="1"/>
  <c r="K10073" i="2"/>
  <c r="E10073" i="2"/>
  <c r="F10072" i="2"/>
  <c r="G10072" i="2"/>
  <c r="C10074" i="2"/>
  <c r="A6411" i="2" l="1"/>
  <c r="N6411" i="2"/>
  <c r="D6412" i="2" s="1"/>
  <c r="K10074" i="2"/>
  <c r="E10074" i="2"/>
  <c r="F10073" i="2"/>
  <c r="G10073" i="2"/>
  <c r="C10075" i="2"/>
  <c r="H6412" i="2" l="1"/>
  <c r="N6412" i="2" s="1"/>
  <c r="D6413" i="2" s="1"/>
  <c r="I6412" i="2"/>
  <c r="M6412" i="2" s="1"/>
  <c r="A6412" i="2"/>
  <c r="K10075" i="2"/>
  <c r="E10075" i="2"/>
  <c r="G10074" i="2"/>
  <c r="F10074" i="2"/>
  <c r="C10076" i="2"/>
  <c r="H6413" i="2" l="1"/>
  <c r="I6413" i="2" s="1"/>
  <c r="M6413" i="2" s="1"/>
  <c r="A6413" i="2"/>
  <c r="L10076" i="2"/>
  <c r="K10076" i="2"/>
  <c r="G10075" i="2"/>
  <c r="F10075" i="2"/>
  <c r="C10077" i="2"/>
  <c r="N6413" i="2" l="1"/>
  <c r="D6414" i="2" s="1"/>
  <c r="H6414" i="2"/>
  <c r="L10077" i="2"/>
  <c r="E10077" i="2"/>
  <c r="K10077" i="2"/>
  <c r="C10078" i="2"/>
  <c r="N6414" i="2" l="1"/>
  <c r="D6415" i="2" s="1"/>
  <c r="I6414" i="2"/>
  <c r="M6414" i="2" s="1"/>
  <c r="H6415" i="2" s="1"/>
  <c r="A6414" i="2"/>
  <c r="L10078" i="2"/>
  <c r="K10078" i="2"/>
  <c r="F10077" i="2"/>
  <c r="G10077" i="2"/>
  <c r="C10079" i="2"/>
  <c r="I6415" i="2" l="1"/>
  <c r="M6415" i="2" s="1"/>
  <c r="N6415" i="2"/>
  <c r="D6416" i="2" s="1"/>
  <c r="A6415" i="2"/>
  <c r="L10079" i="2"/>
  <c r="K10079" i="2"/>
  <c r="C10080" i="2"/>
  <c r="H6416" i="2" l="1"/>
  <c r="L10080" i="2"/>
  <c r="K10080" i="2"/>
  <c r="E10080" i="2"/>
  <c r="C10081" i="2"/>
  <c r="N6416" i="2" l="1"/>
  <c r="D6417" i="2" s="1"/>
  <c r="I6416" i="2"/>
  <c r="M6416" i="2" s="1"/>
  <c r="A6416" i="2"/>
  <c r="L10081" i="2"/>
  <c r="K10081" i="2"/>
  <c r="E10081" i="2"/>
  <c r="F10080" i="2"/>
  <c r="G10080" i="2"/>
  <c r="C10082" i="2"/>
  <c r="H6417" i="2" l="1"/>
  <c r="I6417" i="2" s="1"/>
  <c r="M6417" i="2" s="1"/>
  <c r="L10082" i="2"/>
  <c r="K10082" i="2"/>
  <c r="E10082" i="2"/>
  <c r="G10081" i="2"/>
  <c r="F10081" i="2"/>
  <c r="C10083" i="2"/>
  <c r="A6417" i="2" l="1"/>
  <c r="N6417" i="2"/>
  <c r="D6418" i="2" s="1"/>
  <c r="L10083" i="2"/>
  <c r="K10083" i="2"/>
  <c r="E10083" i="2"/>
  <c r="F10082" i="2"/>
  <c r="G10082" i="2"/>
  <c r="C10084" i="2"/>
  <c r="H6418" i="2" l="1"/>
  <c r="I6418" i="2" s="1"/>
  <c r="M6418" i="2" s="1"/>
  <c r="A6418" i="2"/>
  <c r="L10084" i="2"/>
  <c r="K10084" i="2"/>
  <c r="E10084" i="2"/>
  <c r="F10083" i="2"/>
  <c r="G10083" i="2"/>
  <c r="C10085" i="2"/>
  <c r="N6418" i="2" l="1"/>
  <c r="D6419" i="2" s="1"/>
  <c r="L10085" i="2"/>
  <c r="K10085" i="2"/>
  <c r="E10085" i="2"/>
  <c r="F10084" i="2"/>
  <c r="G10084" i="2"/>
  <c r="C10086" i="2"/>
  <c r="H6419" i="2" l="1"/>
  <c r="L6419" i="2" s="1"/>
  <c r="L10086" i="2"/>
  <c r="E10086" i="2"/>
  <c r="K10086" i="2"/>
  <c r="F10085" i="2"/>
  <c r="G10085" i="2"/>
  <c r="C10087" i="2"/>
  <c r="N6419" i="2" l="1"/>
  <c r="D6420" i="2" s="1"/>
  <c r="I6419" i="2"/>
  <c r="M6419" i="2" s="1"/>
  <c r="A6419" i="2"/>
  <c r="H6420" i="2"/>
  <c r="L6420" i="2" s="1"/>
  <c r="L10087" i="2"/>
  <c r="E10087" i="2"/>
  <c r="K10087" i="2"/>
  <c r="F10086" i="2"/>
  <c r="G10086" i="2"/>
  <c r="C10088" i="2"/>
  <c r="A6420" i="2" l="1"/>
  <c r="N6420" i="2"/>
  <c r="D6421" i="2" s="1"/>
  <c r="I6420" i="2"/>
  <c r="M6420" i="2" s="1"/>
  <c r="L10088" i="2"/>
  <c r="E10088" i="2"/>
  <c r="K10088" i="2"/>
  <c r="F10087" i="2"/>
  <c r="G10087" i="2"/>
  <c r="C10089" i="2"/>
  <c r="H6421" i="2" l="1"/>
  <c r="N6421" i="2" s="1"/>
  <c r="D6422" i="2" s="1"/>
  <c r="L10089" i="2"/>
  <c r="E10089" i="2"/>
  <c r="K10089" i="2"/>
  <c r="F10088" i="2"/>
  <c r="G10088" i="2"/>
  <c r="C10090" i="2"/>
  <c r="A6421" i="2" l="1"/>
  <c r="I6421" i="2"/>
  <c r="M6421" i="2" s="1"/>
  <c r="L6421" i="2"/>
  <c r="H6422" i="2" s="1"/>
  <c r="L10090" i="2"/>
  <c r="E10090" i="2"/>
  <c r="K10090" i="2"/>
  <c r="F10089" i="2"/>
  <c r="G10089" i="2"/>
  <c r="C10091" i="2"/>
  <c r="I6422" i="2" l="1"/>
  <c r="M6422" i="2" s="1"/>
  <c r="L6422" i="2"/>
  <c r="N6422" i="2"/>
  <c r="D6423" i="2" s="1"/>
  <c r="E6423" i="2" s="1"/>
  <c r="A6422" i="2"/>
  <c r="L10091" i="2"/>
  <c r="E10091" i="2"/>
  <c r="K10091" i="2"/>
  <c r="F10090" i="2"/>
  <c r="G10090" i="2"/>
  <c r="C10092" i="2"/>
  <c r="F6423" i="2" l="1"/>
  <c r="G6423" i="2"/>
  <c r="H6423" i="2"/>
  <c r="N6423" i="2" s="1"/>
  <c r="D6424" i="2" s="1"/>
  <c r="L10092" i="2"/>
  <c r="K10092" i="2"/>
  <c r="E10092" i="2"/>
  <c r="F10091" i="2"/>
  <c r="G10091" i="2"/>
  <c r="C10093" i="2"/>
  <c r="I6423" i="2" l="1"/>
  <c r="M6423" i="2" s="1"/>
  <c r="A6423" i="2"/>
  <c r="H6424" i="2"/>
  <c r="I6424" i="2" s="1"/>
  <c r="M6424" i="2" s="1"/>
  <c r="L10093" i="2"/>
  <c r="K10093" i="2"/>
  <c r="E10093" i="2"/>
  <c r="F10092" i="2"/>
  <c r="G10092" i="2"/>
  <c r="C10094" i="2"/>
  <c r="A6424" i="2" l="1"/>
  <c r="N6424" i="2"/>
  <c r="D6425" i="2" s="1"/>
  <c r="E6425" i="2" s="1"/>
  <c r="L10094" i="2"/>
  <c r="K10094" i="2"/>
  <c r="E10094" i="2"/>
  <c r="G10093" i="2"/>
  <c r="F10093" i="2"/>
  <c r="C10095" i="2"/>
  <c r="F6425" i="2" l="1"/>
  <c r="G6425" i="2"/>
  <c r="H6425" i="2"/>
  <c r="I6425" i="2" s="1"/>
  <c r="M6425" i="2" s="1"/>
  <c r="L10095" i="2"/>
  <c r="K10095" i="2"/>
  <c r="E10095" i="2"/>
  <c r="F10094" i="2"/>
  <c r="G10094" i="2"/>
  <c r="C10096" i="2"/>
  <c r="A6425" i="2" l="1"/>
  <c r="N6425" i="2"/>
  <c r="D6426" i="2" s="1"/>
  <c r="E6426" i="2"/>
  <c r="L10096" i="2"/>
  <c r="K10096" i="2"/>
  <c r="E10096" i="2"/>
  <c r="F10095" i="2"/>
  <c r="G10095" i="2"/>
  <c r="C10097" i="2"/>
  <c r="H6426" i="2" l="1"/>
  <c r="N6426" i="2" s="1"/>
  <c r="G6426" i="2"/>
  <c r="F6426" i="2"/>
  <c r="A6426" i="2"/>
  <c r="L10097" i="2"/>
  <c r="K10097" i="2"/>
  <c r="E10097" i="2"/>
  <c r="G10096" i="2"/>
  <c r="F10096" i="2"/>
  <c r="C10098" i="2"/>
  <c r="I6426" i="2" l="1"/>
  <c r="M6426" i="2" s="1"/>
  <c r="H6427" i="2"/>
  <c r="I6427" i="2" s="1"/>
  <c r="M6427" i="2" s="1"/>
  <c r="D6427" i="2"/>
  <c r="L10098" i="2"/>
  <c r="E10098" i="2"/>
  <c r="K10098" i="2"/>
  <c r="F10097" i="2"/>
  <c r="G10097" i="2"/>
  <c r="C10099" i="2"/>
  <c r="N6427" i="2" l="1"/>
  <c r="H6428" i="2" s="1"/>
  <c r="A6427" i="2"/>
  <c r="D6428" i="2"/>
  <c r="L10099" i="2"/>
  <c r="K10099" i="2"/>
  <c r="E10099" i="2"/>
  <c r="G10098" i="2"/>
  <c r="F10098" i="2"/>
  <c r="C10100" i="2"/>
  <c r="A6428" i="2" l="1"/>
  <c r="I6428" i="2"/>
  <c r="M6428" i="2" s="1"/>
  <c r="N6428" i="2"/>
  <c r="H6429" i="2" s="1"/>
  <c r="L10100" i="2"/>
  <c r="K10100" i="2"/>
  <c r="E10100" i="2"/>
  <c r="G10099" i="2"/>
  <c r="F10099" i="2"/>
  <c r="C10101" i="2"/>
  <c r="I6429" i="2" l="1"/>
  <c r="M6429" i="2" s="1"/>
  <c r="D6429" i="2"/>
  <c r="A6429" i="2" s="1"/>
  <c r="L10101" i="2"/>
  <c r="K10101" i="2"/>
  <c r="E10101" i="2"/>
  <c r="F10100" i="2"/>
  <c r="G10100" i="2"/>
  <c r="C10102" i="2"/>
  <c r="N6429" i="2" l="1"/>
  <c r="L10102" i="2"/>
  <c r="E10102" i="2"/>
  <c r="K10102" i="2"/>
  <c r="F10101" i="2"/>
  <c r="G10101" i="2"/>
  <c r="C10103" i="2"/>
  <c r="D6430" i="2" l="1"/>
  <c r="H6430" i="2"/>
  <c r="E10103" i="2"/>
  <c r="K10103" i="2"/>
  <c r="G10102" i="2"/>
  <c r="F10102" i="2"/>
  <c r="C10104" i="2"/>
  <c r="N6430" i="2" l="1"/>
  <c r="D6431" i="2" s="1"/>
  <c r="I6430" i="2"/>
  <c r="M6430" i="2" s="1"/>
  <c r="A6430" i="2"/>
  <c r="L10104" i="2"/>
  <c r="K10104" i="2"/>
  <c r="E10104" i="2"/>
  <c r="F10103" i="2"/>
  <c r="G10103" i="2"/>
  <c r="C10105" i="2"/>
  <c r="H6431" i="2" l="1"/>
  <c r="N6431" i="2"/>
  <c r="D6432" i="2" s="1"/>
  <c r="I6431" i="2"/>
  <c r="M6431" i="2" s="1"/>
  <c r="A6431" i="2"/>
  <c r="L6541" i="2"/>
  <c r="K10105" i="2"/>
  <c r="E10105" i="2"/>
  <c r="F10104" i="2"/>
  <c r="G10104" i="2"/>
  <c r="C10106" i="2"/>
  <c r="H6432" i="2" l="1"/>
  <c r="A6432" i="2" s="1"/>
  <c r="K10106" i="2"/>
  <c r="G10105" i="2"/>
  <c r="F10105" i="2"/>
  <c r="C10107" i="2"/>
  <c r="N6432" i="2" l="1"/>
  <c r="D6433" i="2" s="1"/>
  <c r="I6432" i="2"/>
  <c r="M6432" i="2" s="1"/>
  <c r="H6433" i="2" s="1"/>
  <c r="L10107" i="2"/>
  <c r="K10107" i="2"/>
  <c r="C10108" i="2"/>
  <c r="I6433" i="2" l="1"/>
  <c r="M6433" i="2" s="1"/>
  <c r="N6433" i="2"/>
  <c r="D6434" i="2" s="1"/>
  <c r="A6433" i="2"/>
  <c r="L10108" i="2"/>
  <c r="E10108" i="2"/>
  <c r="K10108" i="2"/>
  <c r="C10109" i="2"/>
  <c r="H6434" i="2" l="1"/>
  <c r="A6434" i="2" s="1"/>
  <c r="L10109" i="2"/>
  <c r="K10109" i="2"/>
  <c r="F10108" i="2"/>
  <c r="G10108" i="2"/>
  <c r="C10110" i="2"/>
  <c r="I6434" i="2" l="1"/>
  <c r="M6434" i="2" s="1"/>
  <c r="N6434" i="2"/>
  <c r="D6435" i="2" s="1"/>
  <c r="L10110" i="2"/>
  <c r="K10110" i="2"/>
  <c r="E10110" i="2"/>
  <c r="C10111" i="2"/>
  <c r="H6435" i="2" l="1"/>
  <c r="I6435" i="2" s="1"/>
  <c r="M6435" i="2" s="1"/>
  <c r="L10111" i="2"/>
  <c r="K10111" i="2"/>
  <c r="E10111" i="2"/>
  <c r="F10110" i="2"/>
  <c r="G10110" i="2"/>
  <c r="C10112" i="2"/>
  <c r="A6435" i="2" l="1"/>
  <c r="N6435" i="2"/>
  <c r="D6436" i="2" s="1"/>
  <c r="L10112" i="2"/>
  <c r="K10112" i="2"/>
  <c r="E10112" i="2"/>
  <c r="G10111" i="2"/>
  <c r="F10111" i="2"/>
  <c r="C10113" i="2"/>
  <c r="H6436" i="2" l="1"/>
  <c r="I6436" i="2" s="1"/>
  <c r="M6436" i="2" s="1"/>
  <c r="A6436" i="2"/>
  <c r="L10113" i="2"/>
  <c r="K10113" i="2"/>
  <c r="E10113" i="2"/>
  <c r="F10112" i="2"/>
  <c r="G10112" i="2"/>
  <c r="C10114" i="2"/>
  <c r="N6436" i="2" l="1"/>
  <c r="D6437" i="2" s="1"/>
  <c r="L10114" i="2"/>
  <c r="K10114" i="2"/>
  <c r="E10114" i="2"/>
  <c r="F10113" i="2"/>
  <c r="G10113" i="2"/>
  <c r="C10115" i="2"/>
  <c r="H6437" i="2" l="1"/>
  <c r="I6437" i="2" s="1"/>
  <c r="M6437" i="2" s="1"/>
  <c r="N6437" i="2"/>
  <c r="D6438" i="2" s="1"/>
  <c r="A6437" i="2"/>
  <c r="L10115" i="2"/>
  <c r="L6818" i="2"/>
  <c r="K10115" i="2"/>
  <c r="E10115" i="2"/>
  <c r="F10114" i="2"/>
  <c r="G10114" i="2"/>
  <c r="C10116" i="2"/>
  <c r="H6438" i="2" l="1"/>
  <c r="L10116" i="2"/>
  <c r="E10116" i="2"/>
  <c r="K10116" i="2"/>
  <c r="F10115" i="2"/>
  <c r="G10115" i="2"/>
  <c r="C10117" i="2"/>
  <c r="N6438" i="2" l="1"/>
  <c r="D6439" i="2" s="1"/>
  <c r="I6438" i="2"/>
  <c r="M6438" i="2" s="1"/>
  <c r="A6438" i="2"/>
  <c r="L10117" i="2"/>
  <c r="E10117" i="2"/>
  <c r="K10117" i="2"/>
  <c r="F10116" i="2"/>
  <c r="G10116" i="2"/>
  <c r="C10118" i="2"/>
  <c r="H6439" i="2" l="1"/>
  <c r="I6439" i="2" s="1"/>
  <c r="M6439" i="2" s="1"/>
  <c r="N6439" i="2"/>
  <c r="D6440" i="2" s="1"/>
  <c r="A6439" i="2"/>
  <c r="L10118" i="2"/>
  <c r="E10118" i="2"/>
  <c r="K10118" i="2"/>
  <c r="F10117" i="2"/>
  <c r="G10117" i="2"/>
  <c r="C10119" i="2"/>
  <c r="H6440" i="2" l="1"/>
  <c r="A6440" i="2" s="1"/>
  <c r="L10119" i="2"/>
  <c r="E10119" i="2"/>
  <c r="K10119" i="2"/>
  <c r="F10118" i="2"/>
  <c r="G10118" i="2"/>
  <c r="C10120" i="2"/>
  <c r="N6440" i="2" l="1"/>
  <c r="D6441" i="2" s="1"/>
  <c r="I6440" i="2"/>
  <c r="M6440" i="2" s="1"/>
  <c r="L10120" i="2"/>
  <c r="E10120" i="2"/>
  <c r="K10120" i="2"/>
  <c r="F10119" i="2"/>
  <c r="G10119" i="2"/>
  <c r="C10121" i="2"/>
  <c r="H6441" i="2" l="1"/>
  <c r="I6441" i="2" s="1"/>
  <c r="M6441" i="2" s="1"/>
  <c r="L10121" i="2"/>
  <c r="E10121" i="2"/>
  <c r="K10121" i="2"/>
  <c r="F10120" i="2"/>
  <c r="G10120" i="2"/>
  <c r="C10122" i="2"/>
  <c r="A6441" i="2" l="1"/>
  <c r="N6441" i="2"/>
  <c r="D6442" i="2" s="1"/>
  <c r="L10122" i="2"/>
  <c r="K10122" i="2"/>
  <c r="E10122" i="2"/>
  <c r="F10121" i="2"/>
  <c r="G10121" i="2"/>
  <c r="C10123" i="2"/>
  <c r="H6442" i="2" l="1"/>
  <c r="I6442" i="2" s="1"/>
  <c r="M6442" i="2" s="1"/>
  <c r="A6442" i="2"/>
  <c r="L10123" i="2"/>
  <c r="K10123" i="2"/>
  <c r="E10123" i="2"/>
  <c r="F10122" i="2"/>
  <c r="G10122" i="2"/>
  <c r="C10124" i="2"/>
  <c r="N6442" i="2" l="1"/>
  <c r="D6443" i="2" s="1"/>
  <c r="H6443" i="2"/>
  <c r="I6443" i="2" s="1"/>
  <c r="M6443" i="2" s="1"/>
  <c r="L10124" i="2"/>
  <c r="K10124" i="2"/>
  <c r="E10124" i="2"/>
  <c r="G10123" i="2"/>
  <c r="F10123" i="2"/>
  <c r="C10125" i="2"/>
  <c r="A6443" i="2" l="1"/>
  <c r="N6443" i="2"/>
  <c r="D6444" i="2" s="1"/>
  <c r="L10125" i="2"/>
  <c r="K10125" i="2"/>
  <c r="E10125" i="2"/>
  <c r="F10124" i="2"/>
  <c r="G10124" i="2"/>
  <c r="C10126" i="2"/>
  <c r="H6444" i="2" l="1"/>
  <c r="I6444" i="2" s="1"/>
  <c r="M6444" i="2" s="1"/>
  <c r="N6444" i="2"/>
  <c r="D6445" i="2" s="1"/>
  <c r="A6444" i="2"/>
  <c r="L10126" i="2"/>
  <c r="K10126" i="2"/>
  <c r="E10126" i="2"/>
  <c r="F10125" i="2"/>
  <c r="G10125" i="2"/>
  <c r="C10127" i="2"/>
  <c r="H6445" i="2" l="1"/>
  <c r="A6445" i="2" s="1"/>
  <c r="L10127" i="2"/>
  <c r="K10127" i="2"/>
  <c r="E10127" i="2"/>
  <c r="G10126" i="2"/>
  <c r="F10126" i="2"/>
  <c r="C10128" i="2"/>
  <c r="I6445" i="2" l="1"/>
  <c r="M6445" i="2" s="1"/>
  <c r="N6445" i="2"/>
  <c r="D6446" i="2" s="1"/>
  <c r="L10128" i="2"/>
  <c r="E10128" i="2"/>
  <c r="K10128" i="2"/>
  <c r="F10127" i="2"/>
  <c r="G10127" i="2"/>
  <c r="C10129" i="2"/>
  <c r="H6446" i="2" l="1"/>
  <c r="L10129" i="2"/>
  <c r="E10129" i="2"/>
  <c r="K10129" i="2"/>
  <c r="F10128" i="2"/>
  <c r="G10128" i="2"/>
  <c r="C10130" i="2"/>
  <c r="I6446" i="2" l="1"/>
  <c r="M6446" i="2" s="1"/>
  <c r="N6446" i="2"/>
  <c r="D6447" i="2" s="1"/>
  <c r="A6446" i="2"/>
  <c r="L10130" i="2"/>
  <c r="K10130" i="2"/>
  <c r="E10130" i="2"/>
  <c r="G10129" i="2"/>
  <c r="F10129" i="2"/>
  <c r="C10131" i="2"/>
  <c r="H6447" i="2" l="1"/>
  <c r="A6447" i="2" s="1"/>
  <c r="L10131" i="2"/>
  <c r="E10131" i="2"/>
  <c r="K10131" i="2"/>
  <c r="F10130" i="2"/>
  <c r="G10130" i="2"/>
  <c r="C10132" i="2"/>
  <c r="N6447" i="2" l="1"/>
  <c r="D6448" i="2" s="1"/>
  <c r="I6447" i="2"/>
  <c r="M6447" i="2" s="1"/>
  <c r="L10132" i="2"/>
  <c r="E10132" i="2"/>
  <c r="K10132" i="2"/>
  <c r="F10131" i="2"/>
  <c r="G10131" i="2"/>
  <c r="C10133" i="2"/>
  <c r="H6448" i="2" l="1"/>
  <c r="I6448" i="2" s="1"/>
  <c r="M6448" i="2" s="1"/>
  <c r="A6448" i="2"/>
  <c r="E10133" i="2"/>
  <c r="K10133" i="2"/>
  <c r="F10132" i="2"/>
  <c r="G10132" i="2"/>
  <c r="C10134" i="2"/>
  <c r="N6448" i="2" l="1"/>
  <c r="D6449" i="2" s="1"/>
  <c r="H6449" i="2"/>
  <c r="E6605" i="2"/>
  <c r="F6605" i="2" s="1"/>
  <c r="G6605" i="2" s="1"/>
  <c r="E10134" i="2"/>
  <c r="K10134" i="2"/>
  <c r="F10133" i="2"/>
  <c r="G10133" i="2"/>
  <c r="C10135" i="2"/>
  <c r="N6449" i="2" l="1"/>
  <c r="D6450" i="2" s="1"/>
  <c r="I6449" i="2"/>
  <c r="M6449" i="2" s="1"/>
  <c r="A6449" i="2"/>
  <c r="L10135" i="2"/>
  <c r="K10135" i="2"/>
  <c r="E10135" i="2"/>
  <c r="F10134" i="2"/>
  <c r="G10134" i="2"/>
  <c r="C10136" i="2"/>
  <c r="H6450" i="2" l="1"/>
  <c r="L6450" i="2" s="1"/>
  <c r="K10136" i="2"/>
  <c r="E10136" i="2"/>
  <c r="G10135" i="2"/>
  <c r="F10135" i="2"/>
  <c r="C10137" i="2"/>
  <c r="A6450" i="2" l="1"/>
  <c r="N6450" i="2"/>
  <c r="D6451" i="2" s="1"/>
  <c r="I6450" i="2"/>
  <c r="M6450" i="2" s="1"/>
  <c r="L10137" i="2"/>
  <c r="K10137" i="2"/>
  <c r="F10136" i="2"/>
  <c r="G10136" i="2"/>
  <c r="C10138" i="2"/>
  <c r="H6451" i="2" l="1"/>
  <c r="N6451" i="2" s="1"/>
  <c r="D6452" i="2" s="1"/>
  <c r="I6451" i="2"/>
  <c r="M6451" i="2" s="1"/>
  <c r="A6451" i="2"/>
  <c r="L10138" i="2"/>
  <c r="K10138" i="2"/>
  <c r="C10139" i="2"/>
  <c r="H6452" i="2" l="1"/>
  <c r="N6452" i="2" s="1"/>
  <c r="D6453" i="2" s="1"/>
  <c r="E6453" i="2" s="1"/>
  <c r="A6452" i="2"/>
  <c r="L10139" i="2"/>
  <c r="K10139" i="2"/>
  <c r="C10140" i="2"/>
  <c r="I6452" i="2" l="1"/>
  <c r="M6452" i="2" s="1"/>
  <c r="L6452" i="2"/>
  <c r="H6453" i="2" s="1"/>
  <c r="G6453" i="2"/>
  <c r="F6453" i="2"/>
  <c r="L10140" i="2"/>
  <c r="K10140" i="2"/>
  <c r="C10141" i="2"/>
  <c r="I6453" i="2" l="1"/>
  <c r="M6453" i="2" s="1"/>
  <c r="L6453" i="2"/>
  <c r="N6453" i="2"/>
  <c r="D6454" i="2" s="1"/>
  <c r="E6454" i="2" s="1"/>
  <c r="A6453" i="2"/>
  <c r="L10141" i="2"/>
  <c r="K10141" i="2"/>
  <c r="E10141" i="2"/>
  <c r="C10142" i="2"/>
  <c r="F6454" i="2" l="1"/>
  <c r="G6454" i="2"/>
  <c r="H6454" i="2"/>
  <c r="A6454" i="2" s="1"/>
  <c r="I6454" i="2"/>
  <c r="M6454" i="2" s="1"/>
  <c r="L10142" i="2"/>
  <c r="K10142" i="2"/>
  <c r="E10142" i="2"/>
  <c r="F10141" i="2"/>
  <c r="G10141" i="2"/>
  <c r="C10143" i="2"/>
  <c r="N6454" i="2" l="1"/>
  <c r="D6455" i="2" s="1"/>
  <c r="H6455" i="2"/>
  <c r="I6455" i="2" s="1"/>
  <c r="M6455" i="2" s="1"/>
  <c r="E6455" i="2"/>
  <c r="A6455" i="2"/>
  <c r="L10143" i="2"/>
  <c r="K10143" i="2"/>
  <c r="E10143" i="2"/>
  <c r="G10142" i="2"/>
  <c r="F10142" i="2"/>
  <c r="C10144" i="2"/>
  <c r="N6455" i="2" l="1"/>
  <c r="H6456" i="2" s="1"/>
  <c r="I6456" i="2" s="1"/>
  <c r="M6456" i="2" s="1"/>
  <c r="F6455" i="2"/>
  <c r="G6455" i="2"/>
  <c r="L10144" i="2"/>
  <c r="K10144" i="2"/>
  <c r="E10144" i="2"/>
  <c r="F10143" i="2"/>
  <c r="G10143" i="2"/>
  <c r="C10145" i="2"/>
  <c r="D6456" i="2" l="1"/>
  <c r="N6456" i="2"/>
  <c r="E6456" i="2"/>
  <c r="A6456" i="2"/>
  <c r="L10145" i="2"/>
  <c r="K10145" i="2"/>
  <c r="E10145" i="2"/>
  <c r="F10144" i="2"/>
  <c r="G10144" i="2"/>
  <c r="C10146" i="2"/>
  <c r="G6456" i="2" l="1"/>
  <c r="D6457" i="2" s="1"/>
  <c r="F6456" i="2"/>
  <c r="H6457" i="2"/>
  <c r="I6457" i="2" s="1"/>
  <c r="M6457" i="2" s="1"/>
  <c r="L10146" i="2"/>
  <c r="K10146" i="2"/>
  <c r="E10146" i="2"/>
  <c r="F10145" i="2"/>
  <c r="G10145" i="2"/>
  <c r="C10147" i="2"/>
  <c r="N6457" i="2" l="1"/>
  <c r="D6458" i="2" s="1"/>
  <c r="A6457" i="2"/>
  <c r="H6458" i="2"/>
  <c r="L10147" i="2"/>
  <c r="E10147" i="2"/>
  <c r="K10147" i="2"/>
  <c r="F10146" i="2"/>
  <c r="G10146" i="2"/>
  <c r="C10148" i="2"/>
  <c r="A6458" i="2" l="1"/>
  <c r="N6458" i="2"/>
  <c r="D6459" i="2" s="1"/>
  <c r="I6458" i="2"/>
  <c r="M6458" i="2" s="1"/>
  <c r="L10148" i="2"/>
  <c r="E10148" i="2"/>
  <c r="K10148" i="2"/>
  <c r="F10147" i="2"/>
  <c r="G10147" i="2"/>
  <c r="C10149" i="2"/>
  <c r="H6459" i="2" l="1"/>
  <c r="I6459" i="2" s="1"/>
  <c r="M6459" i="2" s="1"/>
  <c r="L10149" i="2"/>
  <c r="E10149" i="2"/>
  <c r="K10149" i="2"/>
  <c r="F10148" i="2"/>
  <c r="G10148" i="2"/>
  <c r="C10150" i="2"/>
  <c r="A6459" i="2" l="1"/>
  <c r="N6459" i="2"/>
  <c r="D6460" i="2" s="1"/>
  <c r="L10150" i="2"/>
  <c r="E10150" i="2"/>
  <c r="K10150" i="2"/>
  <c r="F10149" i="2"/>
  <c r="G10149" i="2"/>
  <c r="C10151" i="2"/>
  <c r="H6460" i="2" l="1"/>
  <c r="I6460" i="2" s="1"/>
  <c r="M6460" i="2" s="1"/>
  <c r="N6460" i="2"/>
  <c r="D6461" i="2" s="1"/>
  <c r="A6460" i="2"/>
  <c r="H6461" i="2"/>
  <c r="L10151" i="2"/>
  <c r="E10151" i="2"/>
  <c r="K10151" i="2"/>
  <c r="F10150" i="2"/>
  <c r="G10150" i="2"/>
  <c r="C10152" i="2"/>
  <c r="A6461" i="2" l="1"/>
  <c r="N6461" i="2"/>
  <c r="D6462" i="2" s="1"/>
  <c r="I6461" i="2"/>
  <c r="M6461" i="2" s="1"/>
  <c r="L10152" i="2"/>
  <c r="E10152" i="2"/>
  <c r="K10152" i="2"/>
  <c r="F10151" i="2"/>
  <c r="G10151" i="2"/>
  <c r="C10153" i="2"/>
  <c r="H6462" i="2" l="1"/>
  <c r="N6462" i="2" s="1"/>
  <c r="D6463" i="2" s="1"/>
  <c r="L10153" i="2"/>
  <c r="K10153" i="2"/>
  <c r="E10153" i="2"/>
  <c r="F10152" i="2"/>
  <c r="G10152" i="2"/>
  <c r="C10154" i="2"/>
  <c r="A6462" i="2" l="1"/>
  <c r="I6462" i="2"/>
  <c r="M6462" i="2" s="1"/>
  <c r="H6463" i="2" s="1"/>
  <c r="I6463" i="2" s="1"/>
  <c r="M6463" i="2" s="1"/>
  <c r="L10154" i="2"/>
  <c r="K10154" i="2"/>
  <c r="E10154" i="2"/>
  <c r="F10153" i="2"/>
  <c r="G10153" i="2"/>
  <c r="C10155" i="2"/>
  <c r="A6463" i="2" l="1"/>
  <c r="N6463" i="2"/>
  <c r="D6464" i="2" s="1"/>
  <c r="L10155" i="2"/>
  <c r="K10155" i="2"/>
  <c r="E10155" i="2"/>
  <c r="G10154" i="2"/>
  <c r="F10154" i="2"/>
  <c r="C10156" i="2"/>
  <c r="H6464" i="2" l="1"/>
  <c r="N6464" i="2" s="1"/>
  <c r="D6465" i="2" s="1"/>
  <c r="L10156" i="2"/>
  <c r="E6852" i="2"/>
  <c r="K10156" i="2"/>
  <c r="E10156" i="2"/>
  <c r="F10155" i="2"/>
  <c r="G10155" i="2"/>
  <c r="C10157" i="2"/>
  <c r="I6464" i="2" l="1"/>
  <c r="M6464" i="2" s="1"/>
  <c r="H6465" i="2" s="1"/>
  <c r="A6464" i="2"/>
  <c r="L10157" i="2"/>
  <c r="F6852" i="2"/>
  <c r="G6852" i="2"/>
  <c r="K10157" i="2"/>
  <c r="E10157" i="2"/>
  <c r="F10156" i="2"/>
  <c r="G10156" i="2"/>
  <c r="C10158" i="2"/>
  <c r="I6465" i="2" l="1"/>
  <c r="M6465" i="2" s="1"/>
  <c r="N6465" i="2"/>
  <c r="D6466" i="2" s="1"/>
  <c r="A6465" i="2"/>
  <c r="L10158" i="2"/>
  <c r="K10158" i="2"/>
  <c r="E10158" i="2"/>
  <c r="G10157" i="2"/>
  <c r="F10157" i="2"/>
  <c r="C10159" i="2"/>
  <c r="H6466" i="2" l="1"/>
  <c r="L10159" i="2"/>
  <c r="E10159" i="2"/>
  <c r="K10159" i="2"/>
  <c r="F10158" i="2"/>
  <c r="G10158" i="2"/>
  <c r="C10160" i="2"/>
  <c r="I6466" i="2" l="1"/>
  <c r="M6466" i="2" s="1"/>
  <c r="N6466" i="2"/>
  <c r="D6467" i="2" s="1"/>
  <c r="A6466" i="2"/>
  <c r="L10160" i="2"/>
  <c r="L6849" i="2"/>
  <c r="E10160" i="2"/>
  <c r="K10160" i="2"/>
  <c r="F10159" i="2"/>
  <c r="G10159" i="2"/>
  <c r="C10161" i="2"/>
  <c r="H6467" i="2" l="1"/>
  <c r="A6467" i="2" s="1"/>
  <c r="N6467" i="2"/>
  <c r="D6468" i="2" s="1"/>
  <c r="I6467" i="2"/>
  <c r="M6467" i="2" s="1"/>
  <c r="L10161" i="2"/>
  <c r="E10161" i="2"/>
  <c r="K10161" i="2"/>
  <c r="G10160" i="2"/>
  <c r="F10160" i="2"/>
  <c r="C10162" i="2"/>
  <c r="H6468" i="2" l="1"/>
  <c r="N6468" i="2" s="1"/>
  <c r="D6469" i="2" s="1"/>
  <c r="L10162" i="2"/>
  <c r="E10162" i="2"/>
  <c r="K10162" i="2"/>
  <c r="F10161" i="2"/>
  <c r="G10161" i="2"/>
  <c r="C10163" i="2"/>
  <c r="I6468" i="2" l="1"/>
  <c r="M6468" i="2" s="1"/>
  <c r="H6469" i="2" s="1"/>
  <c r="N6469" i="2" s="1"/>
  <c r="D6470" i="2" s="1"/>
  <c r="A6468" i="2"/>
  <c r="I6469" i="2"/>
  <c r="M6469" i="2" s="1"/>
  <c r="H6470" i="2" s="1"/>
  <c r="I6470" i="2" s="1"/>
  <c r="M6470" i="2" s="1"/>
  <c r="A6469" i="2"/>
  <c r="L10163" i="2"/>
  <c r="E10163" i="2"/>
  <c r="K10163" i="2"/>
  <c r="F10162" i="2"/>
  <c r="G10162" i="2"/>
  <c r="C10164" i="2"/>
  <c r="A6470" i="2" l="1"/>
  <c r="N6470" i="2"/>
  <c r="D6471" i="2" s="1"/>
  <c r="E10164" i="2"/>
  <c r="K10164" i="2"/>
  <c r="G10163" i="2"/>
  <c r="F10163" i="2"/>
  <c r="C10165" i="2"/>
  <c r="H6471" i="2" l="1"/>
  <c r="I6471" i="2" s="1"/>
  <c r="M6471" i="2" s="1"/>
  <c r="E10165" i="2"/>
  <c r="K10165" i="2"/>
  <c r="F10164" i="2"/>
  <c r="G10164" i="2"/>
  <c r="C10166" i="2"/>
  <c r="N6471" i="2" l="1"/>
  <c r="A6471" i="2"/>
  <c r="K10166" i="2"/>
  <c r="E10166" i="2"/>
  <c r="F10165" i="2"/>
  <c r="G10165" i="2"/>
  <c r="C10167" i="2"/>
  <c r="D6472" i="2" l="1"/>
  <c r="H6472" i="2"/>
  <c r="K10167" i="2"/>
  <c r="G10166" i="2"/>
  <c r="F10166" i="2"/>
  <c r="C10168" i="2"/>
  <c r="I6472" i="2" l="1"/>
  <c r="M6472" i="2" s="1"/>
  <c r="N6472" i="2"/>
  <c r="D6473" i="2" s="1"/>
  <c r="A6472" i="2"/>
  <c r="L10168" i="2"/>
  <c r="K10168" i="2"/>
  <c r="C10169" i="2"/>
  <c r="H6473" i="2" l="1"/>
  <c r="L10169" i="2"/>
  <c r="E10169" i="2"/>
  <c r="K10169" i="2"/>
  <c r="C10170" i="2"/>
  <c r="A6473" i="2" l="1"/>
  <c r="I6473" i="2"/>
  <c r="M6473" i="2" s="1"/>
  <c r="N6473" i="2"/>
  <c r="D6474" i="2" s="1"/>
  <c r="L10170" i="2"/>
  <c r="E6853" i="2"/>
  <c r="K10170" i="2"/>
  <c r="F10169" i="2"/>
  <c r="G10169" i="2"/>
  <c r="C10171" i="2"/>
  <c r="H6474" i="2" l="1"/>
  <c r="L10171" i="2"/>
  <c r="F6853" i="2"/>
  <c r="G6853" i="2"/>
  <c r="K10171" i="2"/>
  <c r="E10171" i="2"/>
  <c r="C10172" i="2"/>
  <c r="A6474" i="2" l="1"/>
  <c r="N6474" i="2"/>
  <c r="D6475" i="2" s="1"/>
  <c r="I6474" i="2"/>
  <c r="M6474" i="2" s="1"/>
  <c r="L10172" i="2"/>
  <c r="K10172" i="2"/>
  <c r="E10172" i="2"/>
  <c r="F10171" i="2"/>
  <c r="G10171" i="2"/>
  <c r="C10173" i="2"/>
  <c r="H6475" i="2" l="1"/>
  <c r="I6475" i="2" s="1"/>
  <c r="M6475" i="2" s="1"/>
  <c r="N6475" i="2"/>
  <c r="D6476" i="2" s="1"/>
  <c r="A6475" i="2"/>
  <c r="L10173" i="2"/>
  <c r="K10173" i="2"/>
  <c r="E10173" i="2"/>
  <c r="G10172" i="2"/>
  <c r="F10172" i="2"/>
  <c r="C10174" i="2"/>
  <c r="H6476" i="2" l="1"/>
  <c r="L10174" i="2"/>
  <c r="K10174" i="2"/>
  <c r="E10174" i="2"/>
  <c r="F10173" i="2"/>
  <c r="G10173" i="2"/>
  <c r="C10175" i="2"/>
  <c r="N6476" i="2" l="1"/>
  <c r="D6477" i="2" s="1"/>
  <c r="I6476" i="2"/>
  <c r="M6476" i="2" s="1"/>
  <c r="A6476" i="2"/>
  <c r="L10175" i="2"/>
  <c r="L6632" i="2"/>
  <c r="K10175" i="2"/>
  <c r="E10175" i="2"/>
  <c r="F10174" i="2"/>
  <c r="G10174" i="2"/>
  <c r="C10176" i="2"/>
  <c r="H6477" i="2" l="1"/>
  <c r="N6477" i="2" s="1"/>
  <c r="D6478" i="2" s="1"/>
  <c r="A6477" i="2"/>
  <c r="L10176" i="2"/>
  <c r="K10176" i="2"/>
  <c r="E10176" i="2"/>
  <c r="F10175" i="2"/>
  <c r="G10175" i="2"/>
  <c r="C10177" i="2"/>
  <c r="I6477" i="2" l="1"/>
  <c r="M6477" i="2" s="1"/>
  <c r="H6478" i="2" s="1"/>
  <c r="L10177" i="2"/>
  <c r="E10177" i="2"/>
  <c r="K10177" i="2"/>
  <c r="F10176" i="2"/>
  <c r="G10176" i="2"/>
  <c r="C10178" i="2"/>
  <c r="I6478" i="2" l="1"/>
  <c r="M6478" i="2" s="1"/>
  <c r="N6478" i="2"/>
  <c r="D6479" i="2" s="1"/>
  <c r="H6479" i="2"/>
  <c r="N6479" i="2" s="1"/>
  <c r="D6480" i="2" s="1"/>
  <c r="A6478" i="2"/>
  <c r="L10178" i="2"/>
  <c r="E10178" i="2"/>
  <c r="K10178" i="2"/>
  <c r="F10177" i="2"/>
  <c r="G10177" i="2"/>
  <c r="C10179" i="2"/>
  <c r="I6479" i="2" l="1"/>
  <c r="M6479" i="2" s="1"/>
  <c r="H6480" i="2" s="1"/>
  <c r="A6479" i="2"/>
  <c r="L10179" i="2"/>
  <c r="E10179" i="2"/>
  <c r="K10179" i="2"/>
  <c r="F10178" i="2"/>
  <c r="G10178" i="2"/>
  <c r="C10180" i="2"/>
  <c r="L6480" i="2" l="1"/>
  <c r="A6480" i="2"/>
  <c r="N6480" i="2"/>
  <c r="D6481" i="2" s="1"/>
  <c r="I6480" i="2"/>
  <c r="M6480" i="2" s="1"/>
  <c r="L10180" i="2"/>
  <c r="E10180" i="2"/>
  <c r="K10180" i="2"/>
  <c r="F10179" i="2"/>
  <c r="G10179" i="2"/>
  <c r="C10181" i="2"/>
  <c r="H6481" i="2" l="1"/>
  <c r="L6481" i="2" s="1"/>
  <c r="I6481" i="2"/>
  <c r="M6481" i="2" s="1"/>
  <c r="N6481" i="2"/>
  <c r="D6482" i="2" s="1"/>
  <c r="A6481" i="2"/>
  <c r="L6482" i="2"/>
  <c r="L10181" i="2"/>
  <c r="E10181" i="2"/>
  <c r="K10181" i="2"/>
  <c r="F10180" i="2"/>
  <c r="G10180" i="2"/>
  <c r="C10182" i="2"/>
  <c r="H6482" i="2" l="1"/>
  <c r="A6482" i="2" s="1"/>
  <c r="L10182" i="2"/>
  <c r="E10182" i="2"/>
  <c r="K10182" i="2"/>
  <c r="F10181" i="2"/>
  <c r="G10181" i="2"/>
  <c r="C10183" i="2"/>
  <c r="N6482" i="2" l="1"/>
  <c r="D6483" i="2" s="1"/>
  <c r="I6482" i="2"/>
  <c r="M6482" i="2" s="1"/>
  <c r="H6483" i="2" s="1"/>
  <c r="L10183" i="2"/>
  <c r="K10183" i="2"/>
  <c r="E10183" i="2"/>
  <c r="F10182" i="2"/>
  <c r="G10182" i="2"/>
  <c r="C10184" i="2"/>
  <c r="A6483" i="2" l="1"/>
  <c r="L6483" i="2"/>
  <c r="N6483" i="2"/>
  <c r="D6484" i="2" s="1"/>
  <c r="E6484" i="2" s="1"/>
  <c r="F6484" i="2" s="1"/>
  <c r="I6483" i="2"/>
  <c r="M6483" i="2" s="1"/>
  <c r="L10184" i="2"/>
  <c r="E6636" i="2"/>
  <c r="K10184" i="2"/>
  <c r="E10184" i="2"/>
  <c r="F10183" i="2"/>
  <c r="G10183" i="2"/>
  <c r="C10185" i="2"/>
  <c r="H6484" i="2" l="1"/>
  <c r="N6484" i="2" s="1"/>
  <c r="G6484" i="2"/>
  <c r="L10185" i="2"/>
  <c r="F6636" i="2"/>
  <c r="G6636" i="2"/>
  <c r="K10185" i="2"/>
  <c r="E10185" i="2"/>
  <c r="G10184" i="2"/>
  <c r="F10184" i="2"/>
  <c r="C10186" i="2"/>
  <c r="A6484" i="2" l="1"/>
  <c r="I6484" i="2"/>
  <c r="M6484" i="2" s="1"/>
  <c r="D6485" i="2"/>
  <c r="H6485" i="2"/>
  <c r="I6485" i="2" s="1"/>
  <c r="M6485" i="2" s="1"/>
  <c r="L10186" i="2"/>
  <c r="K10186" i="2"/>
  <c r="E10186" i="2"/>
  <c r="F10185" i="2"/>
  <c r="G10185" i="2"/>
  <c r="C10187" i="2"/>
  <c r="A6485" i="2" l="1"/>
  <c r="N6485" i="2"/>
  <c r="D6486" i="2" s="1"/>
  <c r="E6486" i="2"/>
  <c r="H6486" i="2"/>
  <c r="L10187" i="2"/>
  <c r="K10187" i="2"/>
  <c r="E10187" i="2"/>
  <c r="F10186" i="2"/>
  <c r="G10186" i="2"/>
  <c r="C10188" i="2"/>
  <c r="A6486" i="2" l="1"/>
  <c r="N6486" i="2"/>
  <c r="I6486" i="2"/>
  <c r="M6486" i="2" s="1"/>
  <c r="F6486" i="2"/>
  <c r="G6486" i="2"/>
  <c r="L10188" i="2"/>
  <c r="K10188" i="2"/>
  <c r="E10188" i="2"/>
  <c r="G10187" i="2"/>
  <c r="F10187" i="2"/>
  <c r="C10189" i="2"/>
  <c r="H6487" i="2" l="1"/>
  <c r="I6487" i="2" s="1"/>
  <c r="M6487" i="2" s="1"/>
  <c r="D6487" i="2"/>
  <c r="L10189" i="2"/>
  <c r="E10189" i="2"/>
  <c r="K10189" i="2"/>
  <c r="F10188" i="2"/>
  <c r="G10188" i="2"/>
  <c r="C10190" i="2"/>
  <c r="N6487" i="2" l="1"/>
  <c r="H6488" i="2" s="1"/>
  <c r="A6487" i="2"/>
  <c r="D6488" i="2"/>
  <c r="A6488" i="2" s="1"/>
  <c r="I6488" i="2"/>
  <c r="M6488" i="2" s="1"/>
  <c r="N6488" i="2"/>
  <c r="D6489" i="2" s="1"/>
  <c r="L10190" i="2"/>
  <c r="E10190" i="2"/>
  <c r="K10190" i="2"/>
  <c r="F10189" i="2"/>
  <c r="G10189" i="2"/>
  <c r="C10191" i="2"/>
  <c r="H6489" i="2" l="1"/>
  <c r="A6489" i="2" s="1"/>
  <c r="N6489" i="2"/>
  <c r="D6490" i="2" s="1"/>
  <c r="L10191" i="2"/>
  <c r="E10191" i="2"/>
  <c r="K10191" i="2"/>
  <c r="G10190" i="2"/>
  <c r="F10190" i="2"/>
  <c r="C10192" i="2"/>
  <c r="I6489" i="2" l="1"/>
  <c r="M6489" i="2" s="1"/>
  <c r="H6490" i="2" s="1"/>
  <c r="L10192" i="2"/>
  <c r="E10192" i="2"/>
  <c r="K10192" i="2"/>
  <c r="F10191" i="2"/>
  <c r="G10191" i="2"/>
  <c r="C10193" i="2"/>
  <c r="N6490" i="2" l="1"/>
  <c r="D6491" i="2" s="1"/>
  <c r="I6490" i="2"/>
  <c r="M6490" i="2" s="1"/>
  <c r="A6490" i="2"/>
  <c r="L10193" i="2"/>
  <c r="K10193" i="2"/>
  <c r="E10193" i="2"/>
  <c r="F10192" i="2"/>
  <c r="G10192" i="2"/>
  <c r="C10194" i="2"/>
  <c r="H6491" i="2" l="1"/>
  <c r="I6491" i="2" s="1"/>
  <c r="M6491" i="2" s="1"/>
  <c r="E10194" i="2"/>
  <c r="K10194" i="2"/>
  <c r="F10193" i="2"/>
  <c r="G10193" i="2"/>
  <c r="C10195" i="2"/>
  <c r="A6491" i="2" l="1"/>
  <c r="N6491" i="2"/>
  <c r="D6492" i="2" s="1"/>
  <c r="K10195" i="2"/>
  <c r="E10195" i="2"/>
  <c r="F10194" i="2"/>
  <c r="G10194" i="2"/>
  <c r="C10196" i="2"/>
  <c r="H6492" i="2" l="1"/>
  <c r="I6492" i="2" s="1"/>
  <c r="M6492" i="2" s="1"/>
  <c r="A6492" i="2"/>
  <c r="N6492" i="2"/>
  <c r="D6493" i="2" s="1"/>
  <c r="L10196" i="2"/>
  <c r="L6879" i="2"/>
  <c r="E10196" i="2"/>
  <c r="K10196" i="2"/>
  <c r="F10195" i="2"/>
  <c r="G10195" i="2"/>
  <c r="C10197" i="2"/>
  <c r="H6493" i="2" l="1"/>
  <c r="I6493" i="2" s="1"/>
  <c r="M6493" i="2" s="1"/>
  <c r="N6493" i="2"/>
  <c r="D6494" i="2" s="1"/>
  <c r="A6493" i="2"/>
  <c r="K10197" i="2"/>
  <c r="E10197" i="2"/>
  <c r="G10196" i="2"/>
  <c r="F10196" i="2"/>
  <c r="C10198" i="2"/>
  <c r="H6494" i="2" l="1"/>
  <c r="L10198" i="2"/>
  <c r="K10198" i="2"/>
  <c r="F10197" i="2"/>
  <c r="G10197" i="2"/>
  <c r="C10199" i="2"/>
  <c r="I6494" i="2" l="1"/>
  <c r="M6494" i="2" s="1"/>
  <c r="N6494" i="2"/>
  <c r="D6495" i="2" s="1"/>
  <c r="A6494" i="2"/>
  <c r="L10199" i="2"/>
  <c r="K10199" i="2"/>
  <c r="C10200" i="2"/>
  <c r="H6495" i="2" l="1"/>
  <c r="A6495" i="2" s="1"/>
  <c r="L10200" i="2"/>
  <c r="E10200" i="2"/>
  <c r="K10200" i="2"/>
  <c r="C10201" i="2"/>
  <c r="N6495" i="2" l="1"/>
  <c r="D6496" i="2" s="1"/>
  <c r="I6495" i="2"/>
  <c r="M6495" i="2" s="1"/>
  <c r="L10201" i="2"/>
  <c r="K10201" i="2"/>
  <c r="F10200" i="2"/>
  <c r="G10200" i="2"/>
  <c r="C10202" i="2"/>
  <c r="H6496" i="2" l="1"/>
  <c r="N6496" i="2"/>
  <c r="D6497" i="2" s="1"/>
  <c r="I6496" i="2"/>
  <c r="M6496" i="2" s="1"/>
  <c r="A6496" i="2"/>
  <c r="L10202" i="2"/>
  <c r="E6883" i="2"/>
  <c r="K10202" i="2"/>
  <c r="E10202" i="2"/>
  <c r="C10203" i="2"/>
  <c r="H6497" i="2" l="1"/>
  <c r="N6497" i="2" s="1"/>
  <c r="D6498" i="2" s="1"/>
  <c r="L10203" i="2"/>
  <c r="G6883" i="2"/>
  <c r="F6883" i="2"/>
  <c r="K10203" i="2"/>
  <c r="E10203" i="2"/>
  <c r="F10202" i="2"/>
  <c r="G10202" i="2"/>
  <c r="C10204" i="2"/>
  <c r="A6497" i="2" l="1"/>
  <c r="I6497" i="2"/>
  <c r="M6497" i="2" s="1"/>
  <c r="H6498" i="2" s="1"/>
  <c r="N6498" i="2" s="1"/>
  <c r="D6499" i="2" s="1"/>
  <c r="L10204" i="2"/>
  <c r="K10204" i="2"/>
  <c r="E10204" i="2"/>
  <c r="G10203" i="2"/>
  <c r="F10203" i="2"/>
  <c r="C10205" i="2"/>
  <c r="A6498" i="2" l="1"/>
  <c r="I6498" i="2"/>
  <c r="M6498" i="2" s="1"/>
  <c r="H6499" i="2" s="1"/>
  <c r="L10205" i="2"/>
  <c r="K10205" i="2"/>
  <c r="E10205" i="2"/>
  <c r="F10204" i="2"/>
  <c r="G10204" i="2"/>
  <c r="C10206" i="2"/>
  <c r="N6499" i="2" l="1"/>
  <c r="D6500" i="2" s="1"/>
  <c r="I6499" i="2"/>
  <c r="M6499" i="2" s="1"/>
  <c r="A6499" i="2"/>
  <c r="L10206" i="2"/>
  <c r="K10206" i="2"/>
  <c r="E10206" i="2"/>
  <c r="F10205" i="2"/>
  <c r="G10205" i="2"/>
  <c r="C10207" i="2"/>
  <c r="H6500" i="2" l="1"/>
  <c r="N6500" i="2" s="1"/>
  <c r="D6501" i="2" s="1"/>
  <c r="L10207" i="2"/>
  <c r="K10207" i="2"/>
  <c r="E10207" i="2"/>
  <c r="F10206" i="2"/>
  <c r="G10206" i="2"/>
  <c r="C10208" i="2"/>
  <c r="A6500" i="2" l="1"/>
  <c r="I6500" i="2"/>
  <c r="M6500" i="2" s="1"/>
  <c r="H6501" i="2" s="1"/>
  <c r="N6501" i="2" s="1"/>
  <c r="D6502" i="2" s="1"/>
  <c r="L10208" i="2"/>
  <c r="E10208" i="2"/>
  <c r="K10208" i="2"/>
  <c r="F10207" i="2"/>
  <c r="G10207" i="2"/>
  <c r="C10209" i="2"/>
  <c r="A6501" i="2" l="1"/>
  <c r="I6501" i="2"/>
  <c r="M6501" i="2" s="1"/>
  <c r="H6502" i="2" s="1"/>
  <c r="I6502" i="2" s="1"/>
  <c r="M6502" i="2" s="1"/>
  <c r="L10209" i="2"/>
  <c r="L6880" i="2"/>
  <c r="E10209" i="2"/>
  <c r="K10209" i="2"/>
  <c r="F10208" i="2"/>
  <c r="G10208" i="2"/>
  <c r="C10210" i="2"/>
  <c r="A6502" i="2" l="1"/>
  <c r="N6502" i="2"/>
  <c r="D6503" i="2" s="1"/>
  <c r="L10210" i="2"/>
  <c r="E10210" i="2"/>
  <c r="K10210" i="2"/>
  <c r="F10209" i="2"/>
  <c r="G10209" i="2"/>
  <c r="C10211" i="2"/>
  <c r="H6503" i="2" l="1"/>
  <c r="N6503" i="2" s="1"/>
  <c r="D6504" i="2" s="1"/>
  <c r="L10211" i="2"/>
  <c r="E10211" i="2"/>
  <c r="K10211" i="2"/>
  <c r="F10210" i="2"/>
  <c r="G10210" i="2"/>
  <c r="C10212" i="2"/>
  <c r="I6503" i="2" l="1"/>
  <c r="M6503" i="2" s="1"/>
  <c r="H6504" i="2" s="1"/>
  <c r="A6503" i="2"/>
  <c r="L10212" i="2"/>
  <c r="E10212" i="2"/>
  <c r="K10212" i="2"/>
  <c r="F10211" i="2"/>
  <c r="G10211" i="2"/>
  <c r="C10213" i="2"/>
  <c r="A6504" i="2" l="1"/>
  <c r="N6504" i="2"/>
  <c r="D6505" i="2" s="1"/>
  <c r="I6504" i="2"/>
  <c r="M6504" i="2" s="1"/>
  <c r="H6505" i="2" s="1"/>
  <c r="N6505" i="2" s="1"/>
  <c r="D6506" i="2" s="1"/>
  <c r="L10213" i="2"/>
  <c r="E10213" i="2"/>
  <c r="K10213" i="2"/>
  <c r="F10212" i="2"/>
  <c r="G10212" i="2"/>
  <c r="C10214" i="2"/>
  <c r="I6505" i="2" l="1"/>
  <c r="M6505" i="2" s="1"/>
  <c r="H6506" i="2" s="1"/>
  <c r="A6505" i="2"/>
  <c r="A6506" i="2"/>
  <c r="N6506" i="2"/>
  <c r="D6507" i="2" s="1"/>
  <c r="I6506" i="2"/>
  <c r="M6506" i="2" s="1"/>
  <c r="L10214" i="2"/>
  <c r="L6663" i="2"/>
  <c r="K10214" i="2"/>
  <c r="E10214" i="2"/>
  <c r="F10213" i="2"/>
  <c r="G10213" i="2"/>
  <c r="C10215" i="2"/>
  <c r="H6507" i="2" l="1"/>
  <c r="A6507" i="2" s="1"/>
  <c r="L10215" i="2"/>
  <c r="K10215" i="2"/>
  <c r="E10215" i="2"/>
  <c r="F10214" i="2"/>
  <c r="G10214" i="2"/>
  <c r="C10216" i="2"/>
  <c r="N6507" i="2" l="1"/>
  <c r="D6508" i="2" s="1"/>
  <c r="I6507" i="2"/>
  <c r="M6507" i="2" s="1"/>
  <c r="L10216" i="2"/>
  <c r="K10216" i="2"/>
  <c r="E10216" i="2"/>
  <c r="G10215" i="2"/>
  <c r="F10215" i="2"/>
  <c r="C10217" i="2"/>
  <c r="H6508" i="2" l="1"/>
  <c r="I6508" i="2" s="1"/>
  <c r="M6508" i="2" s="1"/>
  <c r="N6508" i="2"/>
  <c r="D6509" i="2" s="1"/>
  <c r="A6508" i="2"/>
  <c r="H6509" i="2"/>
  <c r="I6509" i="2" s="1"/>
  <c r="M6509" i="2" s="1"/>
  <c r="L10217" i="2"/>
  <c r="K10217" i="2"/>
  <c r="E10217" i="2"/>
  <c r="F10216" i="2"/>
  <c r="G10216" i="2"/>
  <c r="C10218" i="2"/>
  <c r="A6509" i="2" l="1"/>
  <c r="N6509" i="2"/>
  <c r="D6510" i="2" s="1"/>
  <c r="L10218" i="2"/>
  <c r="K10218" i="2"/>
  <c r="E10218" i="2"/>
  <c r="F10217" i="2"/>
  <c r="G10217" i="2"/>
  <c r="C10219" i="2"/>
  <c r="H6510" i="2" l="1"/>
  <c r="A6510" i="2" s="1"/>
  <c r="L10219" i="2"/>
  <c r="K10219" i="2"/>
  <c r="E10219" i="2"/>
  <c r="F10218" i="2"/>
  <c r="G10218" i="2"/>
  <c r="C10220" i="2"/>
  <c r="I6510" i="2" l="1"/>
  <c r="M6510" i="2" s="1"/>
  <c r="N6510" i="2"/>
  <c r="D6511" i="2" s="1"/>
  <c r="L10220" i="2"/>
  <c r="E10220" i="2"/>
  <c r="K10220" i="2"/>
  <c r="F10219" i="2"/>
  <c r="G10219" i="2"/>
  <c r="C10221" i="2"/>
  <c r="H6511" i="2" l="1"/>
  <c r="L6511" i="2" s="1"/>
  <c r="L10221" i="2"/>
  <c r="E6666" i="2"/>
  <c r="E10221" i="2"/>
  <c r="K10221" i="2"/>
  <c r="F10220" i="2"/>
  <c r="G10220" i="2"/>
  <c r="C10222" i="2"/>
  <c r="I6511" i="2" l="1"/>
  <c r="M6511" i="2" s="1"/>
  <c r="N6511" i="2"/>
  <c r="D6512" i="2" s="1"/>
  <c r="A6511" i="2"/>
  <c r="L10222" i="2"/>
  <c r="F6666" i="2"/>
  <c r="G6666" i="2"/>
  <c r="E10222" i="2"/>
  <c r="K10222" i="2"/>
  <c r="F10221" i="2"/>
  <c r="G10221" i="2"/>
  <c r="C10223" i="2"/>
  <c r="H6512" i="2" l="1"/>
  <c r="L10223" i="2"/>
  <c r="E10223" i="2"/>
  <c r="K10223" i="2"/>
  <c r="F10222" i="2"/>
  <c r="G10222" i="2"/>
  <c r="C10224" i="2"/>
  <c r="I6512" i="2" l="1"/>
  <c r="M6512" i="2" s="1"/>
  <c r="N6512" i="2"/>
  <c r="D6513" i="2" s="1"/>
  <c r="A6512" i="2"/>
  <c r="L10224" i="2"/>
  <c r="E10224" i="2"/>
  <c r="K10224" i="2"/>
  <c r="F10223" i="2"/>
  <c r="G10223" i="2"/>
  <c r="C10225" i="2"/>
  <c r="H6513" i="2" l="1"/>
  <c r="E10225" i="2"/>
  <c r="K10225" i="2"/>
  <c r="F10224" i="2"/>
  <c r="G10224" i="2"/>
  <c r="C10226" i="2"/>
  <c r="L6513" i="2" l="1"/>
  <c r="N6513" i="2"/>
  <c r="D6514" i="2" s="1"/>
  <c r="I6513" i="2"/>
  <c r="M6513" i="2" s="1"/>
  <c r="A6513" i="2"/>
  <c r="K10226" i="2"/>
  <c r="E10226" i="2"/>
  <c r="F10225" i="2"/>
  <c r="G10225" i="2"/>
  <c r="C10227" i="2"/>
  <c r="H6514" i="2" l="1"/>
  <c r="N6514" i="2" s="1"/>
  <c r="D6515" i="2" s="1"/>
  <c r="E6515" i="2" s="1"/>
  <c r="A6514" i="2"/>
  <c r="L10227" i="2"/>
  <c r="K10227" i="2"/>
  <c r="E10227" i="2"/>
  <c r="F10226" i="2"/>
  <c r="G10226" i="2"/>
  <c r="C10228" i="2"/>
  <c r="I6514" i="2" l="1"/>
  <c r="M6514" i="2" s="1"/>
  <c r="H6515" i="2" s="1"/>
  <c r="I6515" i="2" s="1"/>
  <c r="M6515" i="2" s="1"/>
  <c r="G6515" i="2"/>
  <c r="F6515" i="2"/>
  <c r="K10228" i="2"/>
  <c r="E10228" i="2"/>
  <c r="G10227" i="2"/>
  <c r="F10227" i="2"/>
  <c r="C10229" i="2"/>
  <c r="A6515" i="2" l="1"/>
  <c r="N6515" i="2"/>
  <c r="D6516" i="2" s="1"/>
  <c r="E6516" i="2"/>
  <c r="L10229" i="2"/>
  <c r="E6667" i="2"/>
  <c r="F6667" i="2" s="1"/>
  <c r="K10229" i="2"/>
  <c r="G10228" i="2"/>
  <c r="F10228" i="2"/>
  <c r="C10230" i="2"/>
  <c r="H6516" i="2" l="1"/>
  <c r="I6516" i="2" s="1"/>
  <c r="M6516" i="2" s="1"/>
  <c r="G6516" i="2"/>
  <c r="F6516" i="2"/>
  <c r="L10230" i="2"/>
  <c r="G6667" i="2"/>
  <c r="E10230" i="2"/>
  <c r="K10230" i="2"/>
  <c r="C10231" i="2"/>
  <c r="A6516" i="2" l="1"/>
  <c r="N6516" i="2"/>
  <c r="D6517" i="2" s="1"/>
  <c r="H6517" i="2"/>
  <c r="L10231" i="2"/>
  <c r="E10231" i="2"/>
  <c r="K10231" i="2"/>
  <c r="F10230" i="2"/>
  <c r="G10230" i="2"/>
  <c r="C10232" i="2"/>
  <c r="A6517" i="2" l="1"/>
  <c r="N6517" i="2"/>
  <c r="D6518" i="2" s="1"/>
  <c r="I6517" i="2"/>
  <c r="M6517" i="2" s="1"/>
  <c r="L10232" i="2"/>
  <c r="E10232" i="2"/>
  <c r="K10232" i="2"/>
  <c r="F10231" i="2"/>
  <c r="G10231" i="2"/>
  <c r="C10233" i="2"/>
  <c r="H6518" i="2" l="1"/>
  <c r="N6518" i="2" s="1"/>
  <c r="D6519" i="2" s="1"/>
  <c r="L10233" i="2"/>
  <c r="K10233" i="2"/>
  <c r="E10233" i="2"/>
  <c r="F10232" i="2"/>
  <c r="G10232" i="2"/>
  <c r="C10234" i="2"/>
  <c r="A6518" i="2" l="1"/>
  <c r="I6518" i="2"/>
  <c r="M6518" i="2" s="1"/>
  <c r="H6519" i="2" s="1"/>
  <c r="I6519" i="2" s="1"/>
  <c r="M6519" i="2" s="1"/>
  <c r="L10234" i="2"/>
  <c r="K10234" i="2"/>
  <c r="E10234" i="2"/>
  <c r="F10233" i="2"/>
  <c r="G10233" i="2"/>
  <c r="C10235" i="2"/>
  <c r="N6519" i="2" l="1"/>
  <c r="D6520" i="2" s="1"/>
  <c r="A6519" i="2"/>
  <c r="L10235" i="2"/>
  <c r="K10235" i="2"/>
  <c r="E10235" i="2"/>
  <c r="G10234" i="2"/>
  <c r="F10234" i="2"/>
  <c r="C10236" i="2"/>
  <c r="H6520" i="2" l="1"/>
  <c r="A6520" i="2" s="1"/>
  <c r="L10236" i="2"/>
  <c r="K10236" i="2"/>
  <c r="E10236" i="2"/>
  <c r="F10235" i="2"/>
  <c r="G10235" i="2"/>
  <c r="C10237" i="2"/>
  <c r="I6520" i="2" l="1"/>
  <c r="M6520" i="2" s="1"/>
  <c r="N6520" i="2"/>
  <c r="D6521" i="2" s="1"/>
  <c r="L10237" i="2"/>
  <c r="K10237" i="2"/>
  <c r="E10237" i="2"/>
  <c r="F10236" i="2"/>
  <c r="G10236" i="2"/>
  <c r="C10238" i="2"/>
  <c r="H6521" i="2" l="1"/>
  <c r="A6521" i="2" s="1"/>
  <c r="L10238" i="2"/>
  <c r="K10238" i="2"/>
  <c r="E10238" i="2"/>
  <c r="F10237" i="2"/>
  <c r="G10237" i="2"/>
  <c r="C10239" i="2"/>
  <c r="I6521" i="2" l="1"/>
  <c r="M6521" i="2" s="1"/>
  <c r="N6521" i="2"/>
  <c r="D6522" i="2" s="1"/>
  <c r="L10239" i="2"/>
  <c r="E10239" i="2"/>
  <c r="K10239" i="2"/>
  <c r="F10238" i="2"/>
  <c r="G10238" i="2"/>
  <c r="C10240" i="2"/>
  <c r="H6522" i="2" l="1"/>
  <c r="A6522" i="2" s="1"/>
  <c r="L10240" i="2"/>
  <c r="E10240" i="2"/>
  <c r="K10240" i="2"/>
  <c r="F10239" i="2"/>
  <c r="G10239" i="2"/>
  <c r="C10241" i="2"/>
  <c r="N6522" i="2" l="1"/>
  <c r="D6523" i="2" s="1"/>
  <c r="I6522" i="2"/>
  <c r="M6522" i="2" s="1"/>
  <c r="L10241" i="2"/>
  <c r="E10241" i="2"/>
  <c r="K10241" i="2"/>
  <c r="F10240" i="2"/>
  <c r="G10240" i="2"/>
  <c r="C10242" i="2"/>
  <c r="H6523" i="2" l="1"/>
  <c r="L10242" i="2"/>
  <c r="E10242" i="2"/>
  <c r="K10242" i="2"/>
  <c r="F10241" i="2"/>
  <c r="G10241" i="2"/>
  <c r="C10243" i="2"/>
  <c r="I6523" i="2" l="1"/>
  <c r="M6523" i="2" s="1"/>
  <c r="N6523" i="2"/>
  <c r="D6524" i="2" s="1"/>
  <c r="A6523" i="2"/>
  <c r="L10243" i="2"/>
  <c r="E10243" i="2"/>
  <c r="K10243" i="2"/>
  <c r="F10242" i="2"/>
  <c r="G10242" i="2"/>
  <c r="C10244" i="2"/>
  <c r="H6524" i="2" l="1"/>
  <c r="L10244" i="2"/>
  <c r="L6910" i="2"/>
  <c r="E10244" i="2"/>
  <c r="K10244" i="2"/>
  <c r="F10243" i="2"/>
  <c r="G10243" i="2"/>
  <c r="C10245" i="2"/>
  <c r="N6524" i="2" l="1"/>
  <c r="D6525" i="2" s="1"/>
  <c r="A6524" i="2"/>
  <c r="I6524" i="2"/>
  <c r="M6524" i="2" s="1"/>
  <c r="H6525" i="2" s="1"/>
  <c r="A6525" i="2" s="1"/>
  <c r="L10245" i="2"/>
  <c r="K10245" i="2"/>
  <c r="E10245" i="2"/>
  <c r="F10244" i="2"/>
  <c r="G10244" i="2"/>
  <c r="C10246" i="2"/>
  <c r="I6525" i="2" l="1"/>
  <c r="M6525" i="2" s="1"/>
  <c r="N6525" i="2"/>
  <c r="D6526" i="2" s="1"/>
  <c r="L10246" i="2"/>
  <c r="K10246" i="2"/>
  <c r="E10246" i="2"/>
  <c r="F10245" i="2"/>
  <c r="G10245" i="2"/>
  <c r="C10247" i="2"/>
  <c r="H6526" i="2" l="1"/>
  <c r="L10247" i="2"/>
  <c r="E10247" i="2"/>
  <c r="K10247" i="2"/>
  <c r="G10246" i="2"/>
  <c r="F10246" i="2"/>
  <c r="C10248" i="2"/>
  <c r="N6526" i="2" l="1"/>
  <c r="D6527" i="2" s="1"/>
  <c r="A6526" i="2"/>
  <c r="I6526" i="2"/>
  <c r="M6526" i="2" s="1"/>
  <c r="H6527" i="2" s="1"/>
  <c r="L10248" i="2"/>
  <c r="K10248" i="2"/>
  <c r="E10248" i="2"/>
  <c r="F10247" i="2"/>
  <c r="G10247" i="2"/>
  <c r="C10249" i="2"/>
  <c r="I6527" i="2" l="1"/>
  <c r="M6527" i="2" s="1"/>
  <c r="N6527" i="2"/>
  <c r="D6528" i="2" s="1"/>
  <c r="A6527" i="2"/>
  <c r="L10249" i="2"/>
  <c r="K10249" i="2"/>
  <c r="E10249" i="2"/>
  <c r="F10248" i="2"/>
  <c r="G10248" i="2"/>
  <c r="C10250" i="2"/>
  <c r="H6528" i="2" l="1"/>
  <c r="L10250" i="2"/>
  <c r="E6914" i="2"/>
  <c r="K10250" i="2"/>
  <c r="E10250" i="2"/>
  <c r="F10249" i="2"/>
  <c r="G10249" i="2"/>
  <c r="C10251" i="2"/>
  <c r="I6528" i="2" l="1"/>
  <c r="M6528" i="2" s="1"/>
  <c r="N6528" i="2"/>
  <c r="D6529" i="2" s="1"/>
  <c r="A6528" i="2"/>
  <c r="H6529" i="2"/>
  <c r="L10251" i="2"/>
  <c r="G6914" i="2"/>
  <c r="F6914" i="2"/>
  <c r="E10251" i="2"/>
  <c r="K10251" i="2"/>
  <c r="F10250" i="2"/>
  <c r="G10250" i="2"/>
  <c r="C10252" i="2"/>
  <c r="I6529" i="2" l="1"/>
  <c r="M6529" i="2" s="1"/>
  <c r="N6529" i="2"/>
  <c r="D6530" i="2" s="1"/>
  <c r="H6530" i="2"/>
  <c r="A6529" i="2"/>
  <c r="L10252" i="2"/>
  <c r="E10252" i="2"/>
  <c r="K10252" i="2"/>
  <c r="F10251" i="2"/>
  <c r="G10251" i="2"/>
  <c r="C10253" i="2"/>
  <c r="I6530" i="2" l="1"/>
  <c r="M6530" i="2" s="1"/>
  <c r="N6530" i="2"/>
  <c r="D6531" i="2" s="1"/>
  <c r="A6530" i="2"/>
  <c r="L10253" i="2"/>
  <c r="E10253" i="2"/>
  <c r="K10253" i="2"/>
  <c r="F10252" i="2"/>
  <c r="G10252" i="2"/>
  <c r="C10254" i="2"/>
  <c r="H6531" i="2" l="1"/>
  <c r="L10254" i="2"/>
  <c r="E10254" i="2"/>
  <c r="K10254" i="2"/>
  <c r="F10253" i="2"/>
  <c r="G10253" i="2"/>
  <c r="C10255" i="2"/>
  <c r="N6531" i="2" l="1"/>
  <c r="D6532" i="2" s="1"/>
  <c r="A6531" i="2"/>
  <c r="I6531" i="2"/>
  <c r="M6531" i="2" s="1"/>
  <c r="H6532" i="2" s="1"/>
  <c r="I6532" i="2" s="1"/>
  <c r="M6532" i="2" s="1"/>
  <c r="L10255" i="2"/>
  <c r="E10255" i="2"/>
  <c r="K10255" i="2"/>
  <c r="F10254" i="2"/>
  <c r="G10254" i="2"/>
  <c r="C10256" i="2"/>
  <c r="N6532" i="2" l="1"/>
  <c r="D6533" i="2" s="1"/>
  <c r="A6532" i="2"/>
  <c r="H6533" i="2"/>
  <c r="E10256" i="2"/>
  <c r="K10256" i="2"/>
  <c r="F10255" i="2"/>
  <c r="G10255" i="2"/>
  <c r="C10257" i="2"/>
  <c r="N6533" i="2" l="1"/>
  <c r="D6534" i="2" s="1"/>
  <c r="I6533" i="2"/>
  <c r="M6533" i="2" s="1"/>
  <c r="A6533" i="2"/>
  <c r="L10257" i="2"/>
  <c r="K10257" i="2"/>
  <c r="F10256" i="2"/>
  <c r="G10256" i="2"/>
  <c r="C10258" i="2"/>
  <c r="H6534" i="2" l="1"/>
  <c r="I6534" i="2" s="1"/>
  <c r="M6534" i="2" s="1"/>
  <c r="L10258" i="2"/>
  <c r="K10258" i="2"/>
  <c r="C10259" i="2"/>
  <c r="A6534" i="2" l="1"/>
  <c r="N6534" i="2"/>
  <c r="D6535" i="2" s="1"/>
  <c r="L10259" i="2"/>
  <c r="K10259" i="2"/>
  <c r="C10260" i="2"/>
  <c r="H6535" i="2" l="1"/>
  <c r="I6535" i="2" s="1"/>
  <c r="M6535" i="2" s="1"/>
  <c r="N6535" i="2"/>
  <c r="D6536" i="2" s="1"/>
  <c r="A6535" i="2"/>
  <c r="L10260" i="2"/>
  <c r="K10260" i="2"/>
  <c r="C10261" i="2"/>
  <c r="H6536" i="2" l="1"/>
  <c r="L10261" i="2"/>
  <c r="K10261" i="2"/>
  <c r="E10261" i="2"/>
  <c r="C10262" i="2"/>
  <c r="I6536" i="2" l="1"/>
  <c r="M6536" i="2" s="1"/>
  <c r="N6536" i="2"/>
  <c r="D6537" i="2" s="1"/>
  <c r="A6536" i="2"/>
  <c r="L10262" i="2"/>
  <c r="K10262" i="2"/>
  <c r="E10262" i="2"/>
  <c r="F10261" i="2"/>
  <c r="G10261" i="2"/>
  <c r="C10263" i="2"/>
  <c r="H6537" i="2" l="1"/>
  <c r="L10263" i="2"/>
  <c r="L6693" i="2"/>
  <c r="K10263" i="2"/>
  <c r="E10263" i="2"/>
  <c r="G10262" i="2"/>
  <c r="F10262" i="2"/>
  <c r="C10264" i="2"/>
  <c r="N6537" i="2" l="1"/>
  <c r="D6538" i="2" s="1"/>
  <c r="I6537" i="2"/>
  <c r="M6537" i="2" s="1"/>
  <c r="A6537" i="2"/>
  <c r="L10264" i="2"/>
  <c r="K10264" i="2"/>
  <c r="E10264" i="2"/>
  <c r="G10263" i="2"/>
  <c r="F10263" i="2"/>
  <c r="C10265" i="2"/>
  <c r="H6538" i="2" l="1"/>
  <c r="N6538" i="2" s="1"/>
  <c r="D6539" i="2" s="1"/>
  <c r="A6538" i="2"/>
  <c r="L10265" i="2"/>
  <c r="K10265" i="2"/>
  <c r="E10265" i="2"/>
  <c r="F10264" i="2"/>
  <c r="G10264" i="2"/>
  <c r="C10266" i="2"/>
  <c r="I6538" i="2" l="1"/>
  <c r="M6538" i="2" s="1"/>
  <c r="H6539" i="2" s="1"/>
  <c r="N6539" i="2" s="1"/>
  <c r="D6540" i="2" s="1"/>
  <c r="L10266" i="2"/>
  <c r="K10266" i="2"/>
  <c r="E10266" i="2"/>
  <c r="F10265" i="2"/>
  <c r="G10265" i="2"/>
  <c r="C10267" i="2"/>
  <c r="I6539" i="2" l="1"/>
  <c r="M6539" i="2" s="1"/>
  <c r="H6540" i="2" s="1"/>
  <c r="I6540" i="2" s="1"/>
  <c r="M6540" i="2" s="1"/>
  <c r="A6539" i="2"/>
  <c r="L10267" i="2"/>
  <c r="K10267" i="2"/>
  <c r="E10267" i="2"/>
  <c r="F10266" i="2"/>
  <c r="G10266" i="2"/>
  <c r="C10268" i="2"/>
  <c r="A6540" i="2" l="1"/>
  <c r="N6540" i="2"/>
  <c r="D6541" i="2" s="1"/>
  <c r="L6694" i="2"/>
  <c r="L10268" i="2"/>
  <c r="E6697" i="2"/>
  <c r="F6697" i="2" s="1"/>
  <c r="G6697" i="2" s="1"/>
  <c r="E10268" i="2"/>
  <c r="K10268" i="2"/>
  <c r="F10267" i="2"/>
  <c r="G10267" i="2"/>
  <c r="C10269" i="2"/>
  <c r="H6541" i="2" l="1"/>
  <c r="N6541" i="2" s="1"/>
  <c r="D6542" i="2" s="1"/>
  <c r="L10269" i="2"/>
  <c r="E10269" i="2"/>
  <c r="K10269" i="2"/>
  <c r="F10268" i="2"/>
  <c r="G10268" i="2"/>
  <c r="C10270" i="2"/>
  <c r="A6541" i="2" l="1"/>
  <c r="I6541" i="2"/>
  <c r="M6541" i="2" s="1"/>
  <c r="H6542" i="2"/>
  <c r="L6542" i="2" s="1"/>
  <c r="L10270" i="2"/>
  <c r="E10270" i="2"/>
  <c r="K10270" i="2"/>
  <c r="F10269" i="2"/>
  <c r="G10269" i="2"/>
  <c r="C10271" i="2"/>
  <c r="N6542" i="2" l="1"/>
  <c r="D6543" i="2" s="1"/>
  <c r="A6542" i="2"/>
  <c r="I6542" i="2"/>
  <c r="M6542" i="2" s="1"/>
  <c r="H6543" i="2" s="1"/>
  <c r="L10271" i="2"/>
  <c r="E10271" i="2"/>
  <c r="K10271" i="2"/>
  <c r="F10270" i="2"/>
  <c r="G10270" i="2"/>
  <c r="C10272" i="2"/>
  <c r="L6543" i="2" l="1"/>
  <c r="N6543" i="2"/>
  <c r="D6544" i="2" s="1"/>
  <c r="I6543" i="2"/>
  <c r="M6543" i="2" s="1"/>
  <c r="A6543" i="2"/>
  <c r="L10272" i="2"/>
  <c r="E10272" i="2"/>
  <c r="K10272" i="2"/>
  <c r="F10271" i="2"/>
  <c r="G10271" i="2"/>
  <c r="C10273" i="2"/>
  <c r="H6544" i="2" l="1"/>
  <c r="I6544" i="2" s="1"/>
  <c r="M6544" i="2" s="1"/>
  <c r="L10273" i="2"/>
  <c r="K10273" i="2"/>
  <c r="E10273" i="2"/>
  <c r="F10272" i="2"/>
  <c r="G10272" i="2"/>
  <c r="C10274" i="2"/>
  <c r="A6544" i="2" l="1"/>
  <c r="N6544" i="2"/>
  <c r="D6545" i="2" s="1"/>
  <c r="E6545" i="2" s="1"/>
  <c r="F6545" i="2" s="1"/>
  <c r="L10274" i="2"/>
  <c r="K10274" i="2"/>
  <c r="E10274" i="2"/>
  <c r="F10273" i="2"/>
  <c r="G10273" i="2"/>
  <c r="C10275" i="2"/>
  <c r="H6545" i="2" l="1"/>
  <c r="G6545" i="2"/>
  <c r="N6545" i="2"/>
  <c r="D6546" i="2" s="1"/>
  <c r="E6546" i="2" s="1"/>
  <c r="F6546" i="2" s="1"/>
  <c r="G6546" i="2" s="1"/>
  <c r="I6545" i="2"/>
  <c r="M6545" i="2" s="1"/>
  <c r="A6545" i="2"/>
  <c r="L10275" i="2"/>
  <c r="K10275" i="2"/>
  <c r="E10275" i="2"/>
  <c r="G10274" i="2"/>
  <c r="F10274" i="2"/>
  <c r="C10276" i="2"/>
  <c r="H6546" i="2" l="1"/>
  <c r="I6546" i="2" s="1"/>
  <c r="M6546" i="2" s="1"/>
  <c r="A6546" i="2"/>
  <c r="L10276" i="2"/>
  <c r="K10276" i="2"/>
  <c r="E10276" i="2"/>
  <c r="G10275" i="2"/>
  <c r="F10275" i="2"/>
  <c r="C10277" i="2"/>
  <c r="N6546" i="2" l="1"/>
  <c r="D6547" i="2" s="1"/>
  <c r="E6547" i="2"/>
  <c r="L10277" i="2"/>
  <c r="K10277" i="2"/>
  <c r="E10277" i="2"/>
  <c r="F10276" i="2"/>
  <c r="G10276" i="2"/>
  <c r="C10278" i="2"/>
  <c r="H6547" i="2" l="1"/>
  <c r="I6547" i="2" s="1"/>
  <c r="M6547" i="2" s="1"/>
  <c r="N6547" i="2"/>
  <c r="A6547" i="2"/>
  <c r="F6547" i="2"/>
  <c r="G6547" i="2"/>
  <c r="L10278" i="2"/>
  <c r="K10278" i="2"/>
  <c r="E10278" i="2"/>
  <c r="F10277" i="2"/>
  <c r="G10277" i="2"/>
  <c r="C10279" i="2"/>
  <c r="D6548" i="2" l="1"/>
  <c r="H6548" i="2"/>
  <c r="L10279" i="2"/>
  <c r="E10279" i="2"/>
  <c r="K10279" i="2"/>
  <c r="F10278" i="2"/>
  <c r="G10278" i="2"/>
  <c r="C10280" i="2"/>
  <c r="N6548" i="2" l="1"/>
  <c r="D6549" i="2" s="1"/>
  <c r="I6548" i="2"/>
  <c r="M6548" i="2" s="1"/>
  <c r="A6548" i="2"/>
  <c r="L10280" i="2"/>
  <c r="E10280" i="2"/>
  <c r="K10280" i="2"/>
  <c r="F10279" i="2"/>
  <c r="G10279" i="2"/>
  <c r="C10281" i="2"/>
  <c r="H6549" i="2" l="1"/>
  <c r="I6549" i="2" s="1"/>
  <c r="M6549" i="2" s="1"/>
  <c r="N6549" i="2"/>
  <c r="A6549" i="2"/>
  <c r="L10281" i="2"/>
  <c r="E10281" i="2"/>
  <c r="K10281" i="2"/>
  <c r="F10280" i="2"/>
  <c r="G10280" i="2"/>
  <c r="C10282" i="2"/>
  <c r="H6550" i="2" l="1"/>
  <c r="I6550" i="2" s="1"/>
  <c r="M6550" i="2" s="1"/>
  <c r="D6550" i="2"/>
  <c r="L10282" i="2"/>
  <c r="E10282" i="2"/>
  <c r="K10282" i="2"/>
  <c r="F10281" i="2"/>
  <c r="G10281" i="2"/>
  <c r="C10283" i="2"/>
  <c r="N6550" i="2" l="1"/>
  <c r="H6551" i="2" s="1"/>
  <c r="I6551" i="2" s="1"/>
  <c r="M6551" i="2" s="1"/>
  <c r="A6550" i="2"/>
  <c r="D6551" i="2"/>
  <c r="L10283" i="2"/>
  <c r="E10283" i="2"/>
  <c r="K10283" i="2"/>
  <c r="F10282" i="2"/>
  <c r="G10282" i="2"/>
  <c r="C10284" i="2"/>
  <c r="N6551" i="2" l="1"/>
  <c r="H6552" i="2" s="1"/>
  <c r="A6551" i="2"/>
  <c r="E10284" i="2"/>
  <c r="K10284" i="2"/>
  <c r="F10283" i="2"/>
  <c r="G10283" i="2"/>
  <c r="C10285" i="2"/>
  <c r="D6552" i="2" l="1"/>
  <c r="N6552" i="2" s="1"/>
  <c r="I6552" i="2"/>
  <c r="M6552" i="2" s="1"/>
  <c r="K10285" i="2"/>
  <c r="E10285" i="2"/>
  <c r="F10284" i="2"/>
  <c r="G10284" i="2"/>
  <c r="C10286" i="2"/>
  <c r="H6553" i="2" l="1"/>
  <c r="I6553" i="2" s="1"/>
  <c r="M6553" i="2" s="1"/>
  <c r="A6552" i="2"/>
  <c r="D6553" i="2"/>
  <c r="E10286" i="2"/>
  <c r="K10286" i="2"/>
  <c r="F10285" i="2"/>
  <c r="G10285" i="2"/>
  <c r="C10287" i="2"/>
  <c r="N6553" i="2" l="1"/>
  <c r="H6554" i="2" s="1"/>
  <c r="A6553" i="2"/>
  <c r="E10287" i="2"/>
  <c r="K10287" i="2"/>
  <c r="G10286" i="2"/>
  <c r="F10286" i="2"/>
  <c r="C10288" i="2"/>
  <c r="D6554" i="2" l="1"/>
  <c r="A6554" i="2" s="1"/>
  <c r="I6554" i="2"/>
  <c r="M6554" i="2" s="1"/>
  <c r="L10288" i="2"/>
  <c r="K10288" i="2"/>
  <c r="G10287" i="2"/>
  <c r="F10287" i="2"/>
  <c r="C10289" i="2"/>
  <c r="N6554" i="2" l="1"/>
  <c r="H6555" i="2" s="1"/>
  <c r="I6555" i="2" s="1"/>
  <c r="M6555" i="2" s="1"/>
  <c r="D6555" i="2"/>
  <c r="N6555" i="2" s="1"/>
  <c r="L10289" i="2"/>
  <c r="K10289" i="2"/>
  <c r="C10290" i="2"/>
  <c r="H6556" i="2" l="1"/>
  <c r="I6556" i="2" s="1"/>
  <c r="M6556" i="2" s="1"/>
  <c r="A6555" i="2"/>
  <c r="D6556" i="2"/>
  <c r="A6556" i="2" s="1"/>
  <c r="L10290" i="2"/>
  <c r="K10290" i="2"/>
  <c r="C10291" i="2"/>
  <c r="N6556" i="2" l="1"/>
  <c r="L10291" i="2"/>
  <c r="K10291" i="2"/>
  <c r="C10292" i="2"/>
  <c r="D6557" i="2" l="1"/>
  <c r="H6557" i="2"/>
  <c r="L10292" i="2"/>
  <c r="K10292" i="2"/>
  <c r="E10292" i="2"/>
  <c r="C10293" i="2"/>
  <c r="N6557" i="2" l="1"/>
  <c r="D6558" i="2" s="1"/>
  <c r="I6557" i="2"/>
  <c r="M6557" i="2" s="1"/>
  <c r="A6557" i="2"/>
  <c r="L10293" i="2"/>
  <c r="K10293" i="2"/>
  <c r="E10293" i="2"/>
  <c r="F10292" i="2"/>
  <c r="G10292" i="2"/>
  <c r="C10294" i="2"/>
  <c r="H6558" i="2" l="1"/>
  <c r="N6558" i="2" s="1"/>
  <c r="D6559" i="2" s="1"/>
  <c r="A6558" i="2"/>
  <c r="L10294" i="2"/>
  <c r="L6941" i="2"/>
  <c r="K10294" i="2"/>
  <c r="E10294" i="2"/>
  <c r="G10293" i="2"/>
  <c r="F10293" i="2"/>
  <c r="C10295" i="2"/>
  <c r="I6558" i="2" l="1"/>
  <c r="M6558" i="2" s="1"/>
  <c r="H6559" i="2"/>
  <c r="N6559" i="2" s="1"/>
  <c r="D6560" i="2" s="1"/>
  <c r="L10295" i="2"/>
  <c r="K10295" i="2"/>
  <c r="E10295" i="2"/>
  <c r="G10294" i="2"/>
  <c r="F10294" i="2"/>
  <c r="C10296" i="2"/>
  <c r="A6559" i="2" l="1"/>
  <c r="I6559" i="2"/>
  <c r="M6559" i="2" s="1"/>
  <c r="H6560" i="2" s="1"/>
  <c r="L10296" i="2"/>
  <c r="K10296" i="2"/>
  <c r="E10296" i="2"/>
  <c r="F10295" i="2"/>
  <c r="G10295" i="2"/>
  <c r="C10297" i="2"/>
  <c r="A6560" i="2" l="1"/>
  <c r="N6560" i="2"/>
  <c r="D6561" i="2" s="1"/>
  <c r="I6560" i="2"/>
  <c r="M6560" i="2" s="1"/>
  <c r="L10297" i="2"/>
  <c r="K10297" i="2"/>
  <c r="E10297" i="2"/>
  <c r="F10296" i="2"/>
  <c r="G10296" i="2"/>
  <c r="C10298" i="2"/>
  <c r="H6561" i="2" l="1"/>
  <c r="I6561" i="2" s="1"/>
  <c r="M6561" i="2" s="1"/>
  <c r="A6561" i="2"/>
  <c r="N6561" i="2"/>
  <c r="D6562" i="2" s="1"/>
  <c r="L10298" i="2"/>
  <c r="K10298" i="2"/>
  <c r="E10298" i="2"/>
  <c r="F10297" i="2"/>
  <c r="G10297" i="2"/>
  <c r="C10299" i="2"/>
  <c r="H6562" i="2" l="1"/>
  <c r="N6562" i="2" s="1"/>
  <c r="D6563" i="2" s="1"/>
  <c r="L10299" i="2"/>
  <c r="E10299" i="2"/>
  <c r="K10299" i="2"/>
  <c r="F10298" i="2"/>
  <c r="G10298" i="2"/>
  <c r="C10300" i="2"/>
  <c r="A6562" i="2" l="1"/>
  <c r="I6562" i="2"/>
  <c r="M6562" i="2" s="1"/>
  <c r="H6563" i="2" s="1"/>
  <c r="L10300" i="2"/>
  <c r="E10300" i="2"/>
  <c r="K10300" i="2"/>
  <c r="F10299" i="2"/>
  <c r="G10299" i="2"/>
  <c r="C10301" i="2"/>
  <c r="I6563" i="2" l="1"/>
  <c r="M6563" i="2" s="1"/>
  <c r="A6563" i="2"/>
  <c r="N6563" i="2"/>
  <c r="D6564" i="2" s="1"/>
  <c r="L10301" i="2"/>
  <c r="E10301" i="2"/>
  <c r="K10301" i="2"/>
  <c r="F10300" i="2"/>
  <c r="G10300" i="2"/>
  <c r="C10302" i="2"/>
  <c r="H6564" i="2" l="1"/>
  <c r="I6564" i="2" s="1"/>
  <c r="M6564" i="2" s="1"/>
  <c r="A6564" i="2"/>
  <c r="L10302" i="2"/>
  <c r="L6724" i="2"/>
  <c r="E10302" i="2"/>
  <c r="K10302" i="2"/>
  <c r="F10301" i="2"/>
  <c r="G10301" i="2"/>
  <c r="C10303" i="2"/>
  <c r="N6564" i="2" l="1"/>
  <c r="D6565" i="2" s="1"/>
  <c r="H6565" i="2"/>
  <c r="L10303" i="2"/>
  <c r="E10303" i="2"/>
  <c r="K10303" i="2"/>
  <c r="F10302" i="2"/>
  <c r="G10302" i="2"/>
  <c r="C10304" i="2"/>
  <c r="N6565" i="2" l="1"/>
  <c r="D6566" i="2" s="1"/>
  <c r="I6565" i="2"/>
  <c r="M6565" i="2" s="1"/>
  <c r="H6566" i="2" s="1"/>
  <c r="A6565" i="2"/>
  <c r="L10304" i="2"/>
  <c r="K10304" i="2"/>
  <c r="E10304" i="2"/>
  <c r="F10303" i="2"/>
  <c r="G10303" i="2"/>
  <c r="C10305" i="2"/>
  <c r="N6566" i="2" l="1"/>
  <c r="D6567" i="2" s="1"/>
  <c r="I6566" i="2"/>
  <c r="M6566" i="2" s="1"/>
  <c r="H6567" i="2" s="1"/>
  <c r="A6566" i="2"/>
  <c r="L10305" i="2"/>
  <c r="K10305" i="2"/>
  <c r="E10305" i="2"/>
  <c r="F10304" i="2"/>
  <c r="G10304" i="2"/>
  <c r="C10306" i="2"/>
  <c r="I6567" i="2" l="1"/>
  <c r="M6567" i="2" s="1"/>
  <c r="N6567" i="2"/>
  <c r="D6568" i="2" s="1"/>
  <c r="A6567" i="2"/>
  <c r="L10306" i="2"/>
  <c r="K10306" i="2"/>
  <c r="E10306" i="2"/>
  <c r="G10305" i="2"/>
  <c r="F10305" i="2"/>
  <c r="C10307" i="2"/>
  <c r="H6568" i="2" l="1"/>
  <c r="L10307" i="2"/>
  <c r="K10307" i="2"/>
  <c r="E10307" i="2"/>
  <c r="G10306" i="2"/>
  <c r="F10306" i="2"/>
  <c r="C10308" i="2"/>
  <c r="N6568" i="2" l="1"/>
  <c r="D6569" i="2" s="1"/>
  <c r="I6568" i="2"/>
  <c r="M6568" i="2" s="1"/>
  <c r="A6568" i="2"/>
  <c r="L10308" i="2"/>
  <c r="K10308" i="2"/>
  <c r="E10308" i="2"/>
  <c r="F10307" i="2"/>
  <c r="G10307" i="2"/>
  <c r="C10309" i="2"/>
  <c r="H6569" i="2" l="1"/>
  <c r="N6569" i="2" s="1"/>
  <c r="D6570" i="2" s="1"/>
  <c r="L10309" i="2"/>
  <c r="K10309" i="2"/>
  <c r="E10309" i="2"/>
  <c r="F10308" i="2"/>
  <c r="G10308" i="2"/>
  <c r="C10310" i="2"/>
  <c r="A6569" i="2" l="1"/>
  <c r="I6569" i="2"/>
  <c r="M6569" i="2" s="1"/>
  <c r="H6570" i="2" s="1"/>
  <c r="I6570" i="2" s="1"/>
  <c r="M6570" i="2" s="1"/>
  <c r="L10310" i="2"/>
  <c r="E10310" i="2"/>
  <c r="K10310" i="2"/>
  <c r="G10309" i="2"/>
  <c r="F10309" i="2"/>
  <c r="C10311" i="2"/>
  <c r="A6570" i="2" l="1"/>
  <c r="N6570" i="2"/>
  <c r="D6571" i="2" s="1"/>
  <c r="L10311" i="2"/>
  <c r="E10311" i="2"/>
  <c r="K10311" i="2"/>
  <c r="F10310" i="2"/>
  <c r="G10310" i="2"/>
  <c r="C10312" i="2"/>
  <c r="H6571" i="2" l="1"/>
  <c r="I6571" i="2" s="1"/>
  <c r="M6571" i="2" s="1"/>
  <c r="L10312" i="2"/>
  <c r="E10312" i="2"/>
  <c r="K10312" i="2"/>
  <c r="G10311" i="2"/>
  <c r="F10311" i="2"/>
  <c r="C10313" i="2"/>
  <c r="A6571" i="2" l="1"/>
  <c r="N6571" i="2"/>
  <c r="D6572" i="2" s="1"/>
  <c r="L10313" i="2"/>
  <c r="E10313" i="2"/>
  <c r="K10313" i="2"/>
  <c r="G10312" i="2"/>
  <c r="F10312" i="2"/>
  <c r="C10314" i="2"/>
  <c r="H6572" i="2" l="1"/>
  <c r="L6572" i="2" s="1"/>
  <c r="L10314" i="2"/>
  <c r="E10314" i="2"/>
  <c r="K10314" i="2"/>
  <c r="F10313" i="2"/>
  <c r="G10313" i="2"/>
  <c r="C10315" i="2"/>
  <c r="I6572" i="2" l="1"/>
  <c r="M6572" i="2" s="1"/>
  <c r="A6572" i="2"/>
  <c r="N6572" i="2"/>
  <c r="D6573" i="2" s="1"/>
  <c r="E10315" i="2"/>
  <c r="K10315" i="2"/>
  <c r="F10314" i="2"/>
  <c r="G10314" i="2"/>
  <c r="C10316" i="2"/>
  <c r="H6573" i="2" l="1"/>
  <c r="A6573" i="2" s="1"/>
  <c r="I6573" i="2"/>
  <c r="M6573" i="2" s="1"/>
  <c r="L6573" i="2"/>
  <c r="N6573" i="2"/>
  <c r="D6574" i="2" s="1"/>
  <c r="E10316" i="2"/>
  <c r="K10316" i="2"/>
  <c r="F10315" i="2"/>
  <c r="G10315" i="2"/>
  <c r="C10317" i="2"/>
  <c r="H6574" i="2" l="1"/>
  <c r="I6574" i="2" s="1"/>
  <c r="M6574" i="2" s="1"/>
  <c r="L6574" i="2"/>
  <c r="N6574" i="2"/>
  <c r="D6575" i="2" s="1"/>
  <c r="A6574" i="2"/>
  <c r="E10317" i="2"/>
  <c r="K10317" i="2"/>
  <c r="F10316" i="2"/>
  <c r="G10316" i="2"/>
  <c r="C10318" i="2"/>
  <c r="H6575" i="2" l="1"/>
  <c r="A6575" i="2" s="1"/>
  <c r="K10318" i="2"/>
  <c r="G10317" i="2"/>
  <c r="F10317" i="2"/>
  <c r="C10319" i="2"/>
  <c r="I6575" i="2" l="1"/>
  <c r="M6575" i="2" s="1"/>
  <c r="N6575" i="2"/>
  <c r="D6576" i="2" s="1"/>
  <c r="E6576" i="2" s="1"/>
  <c r="L10319" i="2"/>
  <c r="K10319" i="2"/>
  <c r="C10320" i="2"/>
  <c r="F6576" i="2" l="1"/>
  <c r="G6576" i="2"/>
  <c r="H6576" i="2"/>
  <c r="A6576" i="2" s="1"/>
  <c r="L10320" i="2"/>
  <c r="K10320" i="2"/>
  <c r="C10321" i="2"/>
  <c r="I6576" i="2" l="1"/>
  <c r="M6576" i="2" s="1"/>
  <c r="N6576" i="2"/>
  <c r="D6577" i="2" s="1"/>
  <c r="E6577" i="2"/>
  <c r="F6577" i="2" s="1"/>
  <c r="G6577" i="2" s="1"/>
  <c r="L10321" i="2"/>
  <c r="K10321" i="2"/>
  <c r="C10322" i="2"/>
  <c r="H6577" i="2" l="1"/>
  <c r="L10322" i="2"/>
  <c r="K10322" i="2"/>
  <c r="E10322" i="2"/>
  <c r="C10323" i="2"/>
  <c r="N6577" i="2" l="1"/>
  <c r="D6578" i="2" s="1"/>
  <c r="A6577" i="2"/>
  <c r="I6577" i="2"/>
  <c r="M6577" i="2" s="1"/>
  <c r="H6578" i="2" s="1"/>
  <c r="A6578" i="2" s="1"/>
  <c r="L10323" i="2"/>
  <c r="K10323" i="2"/>
  <c r="E10323" i="2"/>
  <c r="F10322" i="2"/>
  <c r="G10322" i="2"/>
  <c r="C10324" i="2"/>
  <c r="I6578" i="2" l="1"/>
  <c r="M6578" i="2" s="1"/>
  <c r="N6578" i="2"/>
  <c r="D6579" i="2" s="1"/>
  <c r="L10324" i="2"/>
  <c r="K10324" i="2"/>
  <c r="E10324" i="2"/>
  <c r="G10323" i="2"/>
  <c r="F10323" i="2"/>
  <c r="C10325" i="2"/>
  <c r="H6579" i="2" l="1"/>
  <c r="I6579" i="2" s="1"/>
  <c r="M6579" i="2" s="1"/>
  <c r="L10325" i="2"/>
  <c r="K10325" i="2"/>
  <c r="E10325" i="2"/>
  <c r="G10324" i="2"/>
  <c r="F10324" i="2"/>
  <c r="C10326" i="2"/>
  <c r="A6579" i="2" l="1"/>
  <c r="N6579" i="2"/>
  <c r="D6580" i="2" s="1"/>
  <c r="L10326" i="2"/>
  <c r="K10326" i="2"/>
  <c r="E10326" i="2"/>
  <c r="F10325" i="2"/>
  <c r="G10325" i="2"/>
  <c r="C10327" i="2"/>
  <c r="H6580" i="2" l="1"/>
  <c r="L10327" i="2"/>
  <c r="K10327" i="2"/>
  <c r="E10327" i="2"/>
  <c r="F10326" i="2"/>
  <c r="G10326" i="2"/>
  <c r="C10328" i="2"/>
  <c r="I6580" i="2" l="1"/>
  <c r="M6580" i="2" s="1"/>
  <c r="A6580" i="2"/>
  <c r="N6580" i="2"/>
  <c r="D6581" i="2" s="1"/>
  <c r="L10328" i="2"/>
  <c r="K10328" i="2"/>
  <c r="E10328" i="2"/>
  <c r="F10327" i="2"/>
  <c r="G10327" i="2"/>
  <c r="C10329" i="2"/>
  <c r="H6581" i="2" l="1"/>
  <c r="N6581" i="2" s="1"/>
  <c r="L10329" i="2"/>
  <c r="E10329" i="2"/>
  <c r="K10329" i="2"/>
  <c r="F10328" i="2"/>
  <c r="G10328" i="2"/>
  <c r="C10330" i="2"/>
  <c r="A6581" i="2" l="1"/>
  <c r="I6581" i="2"/>
  <c r="M6581" i="2" s="1"/>
  <c r="D6582" i="2"/>
  <c r="H6582" i="2"/>
  <c r="L10330" i="2"/>
  <c r="E10330" i="2"/>
  <c r="K10330" i="2"/>
  <c r="F10329" i="2"/>
  <c r="G10329" i="2"/>
  <c r="C10331" i="2"/>
  <c r="I6582" i="2" l="1"/>
  <c r="M6582" i="2" s="1"/>
  <c r="N6582" i="2"/>
  <c r="D6583" i="2" s="1"/>
  <c r="A6582" i="2"/>
  <c r="L10331" i="2"/>
  <c r="E10331" i="2"/>
  <c r="K10331" i="2"/>
  <c r="F10330" i="2"/>
  <c r="G10330" i="2"/>
  <c r="C10332" i="2"/>
  <c r="H6583" i="2" l="1"/>
  <c r="A6583" i="2" s="1"/>
  <c r="L10332" i="2"/>
  <c r="E10332" i="2"/>
  <c r="K10332" i="2"/>
  <c r="F10331" i="2"/>
  <c r="G10331" i="2"/>
  <c r="C10333" i="2"/>
  <c r="I6583" i="2" l="1"/>
  <c r="M6583" i="2" s="1"/>
  <c r="N6583" i="2"/>
  <c r="D6584" i="2" s="1"/>
  <c r="L10333" i="2"/>
  <c r="E10333" i="2"/>
  <c r="K10333" i="2"/>
  <c r="F10332" i="2"/>
  <c r="G10332" i="2"/>
  <c r="C10334" i="2"/>
  <c r="H6584" i="2" l="1"/>
  <c r="A6584" i="2" s="1"/>
  <c r="I6584" i="2"/>
  <c r="M6584" i="2" s="1"/>
  <c r="L10334" i="2"/>
  <c r="K10334" i="2"/>
  <c r="E10334" i="2"/>
  <c r="F10333" i="2"/>
  <c r="G10333" i="2"/>
  <c r="C10335" i="2"/>
  <c r="N6584" i="2" l="1"/>
  <c r="D6585" i="2" s="1"/>
  <c r="H6585" i="2"/>
  <c r="N6585" i="2" s="1"/>
  <c r="D6586" i="2" s="1"/>
  <c r="L10335" i="2"/>
  <c r="K10335" i="2"/>
  <c r="E10335" i="2"/>
  <c r="F10334" i="2"/>
  <c r="G10334" i="2"/>
  <c r="C10336" i="2"/>
  <c r="A6585" i="2" l="1"/>
  <c r="I6585" i="2"/>
  <c r="M6585" i="2" s="1"/>
  <c r="H6586" i="2" s="1"/>
  <c r="L10336" i="2"/>
  <c r="K10336" i="2"/>
  <c r="E10336" i="2"/>
  <c r="G10335" i="2"/>
  <c r="F10335" i="2"/>
  <c r="C10337" i="2"/>
  <c r="I6586" i="2" l="1"/>
  <c r="M6586" i="2" s="1"/>
  <c r="A6586" i="2"/>
  <c r="N6586" i="2"/>
  <c r="D6587" i="2" s="1"/>
  <c r="L10337" i="2"/>
  <c r="K10337" i="2"/>
  <c r="E10337" i="2"/>
  <c r="G10336" i="2"/>
  <c r="F10336" i="2"/>
  <c r="C10338" i="2"/>
  <c r="H6587" i="2" l="1"/>
  <c r="A6587" i="2" s="1"/>
  <c r="L10338" i="2"/>
  <c r="K10338" i="2"/>
  <c r="E10338" i="2"/>
  <c r="F10337" i="2"/>
  <c r="G10337" i="2"/>
  <c r="C10339" i="2"/>
  <c r="N6587" i="2" l="1"/>
  <c r="D6588" i="2" s="1"/>
  <c r="I6587" i="2"/>
  <c r="M6587" i="2" s="1"/>
  <c r="L10339" i="2"/>
  <c r="K10339" i="2"/>
  <c r="E10339" i="2"/>
  <c r="G10338" i="2"/>
  <c r="F10338" i="2"/>
  <c r="C10340" i="2"/>
  <c r="H6588" i="2" l="1"/>
  <c r="I6588" i="2"/>
  <c r="M6588" i="2" s="1"/>
  <c r="N6588" i="2"/>
  <c r="D6589" i="2" s="1"/>
  <c r="A6588" i="2"/>
  <c r="L10340" i="2"/>
  <c r="K10340" i="2"/>
  <c r="E10340" i="2"/>
  <c r="F10339" i="2"/>
  <c r="G10339" i="2"/>
  <c r="C10341" i="2"/>
  <c r="H6589" i="2" l="1"/>
  <c r="A6589" i="2" s="1"/>
  <c r="L10341" i="2"/>
  <c r="E10341" i="2"/>
  <c r="K10341" i="2"/>
  <c r="F10340" i="2"/>
  <c r="G10340" i="2"/>
  <c r="C10342" i="2"/>
  <c r="N6589" i="2" l="1"/>
  <c r="D6590" i="2" s="1"/>
  <c r="I6589" i="2"/>
  <c r="M6589" i="2" s="1"/>
  <c r="L10342" i="2"/>
  <c r="E10342" i="2"/>
  <c r="K10342" i="2"/>
  <c r="F10341" i="2"/>
  <c r="G10341" i="2"/>
  <c r="C10343" i="2"/>
  <c r="H6590" i="2" l="1"/>
  <c r="A6590" i="2"/>
  <c r="N6590" i="2"/>
  <c r="D6591" i="2" s="1"/>
  <c r="I6590" i="2"/>
  <c r="M6590" i="2" s="1"/>
  <c r="L10343" i="2"/>
  <c r="E10343" i="2"/>
  <c r="K10343" i="2"/>
  <c r="F10342" i="2"/>
  <c r="G10342" i="2"/>
  <c r="C10344" i="2"/>
  <c r="H6591" i="2" l="1"/>
  <c r="A6591" i="2" s="1"/>
  <c r="L10344" i="2"/>
  <c r="E10344" i="2"/>
  <c r="K10344" i="2"/>
  <c r="F10343" i="2"/>
  <c r="G10343" i="2"/>
  <c r="C10345" i="2"/>
  <c r="I6591" i="2" l="1"/>
  <c r="M6591" i="2" s="1"/>
  <c r="N6591" i="2"/>
  <c r="D6592" i="2" s="1"/>
  <c r="E10345" i="2"/>
  <c r="K10345" i="2"/>
  <c r="F10344" i="2"/>
  <c r="G10344" i="2"/>
  <c r="C10346" i="2"/>
  <c r="H6592" i="2" l="1"/>
  <c r="K10346" i="2"/>
  <c r="E10346" i="2"/>
  <c r="F10345" i="2"/>
  <c r="G10345" i="2"/>
  <c r="C10347" i="2"/>
  <c r="A6592" i="2" l="1"/>
  <c r="I6592" i="2"/>
  <c r="M6592" i="2" s="1"/>
  <c r="N6592" i="2"/>
  <c r="D6593" i="2" s="1"/>
  <c r="K10347" i="2"/>
  <c r="E10347" i="2"/>
  <c r="F10346" i="2"/>
  <c r="G10346" i="2"/>
  <c r="C10348" i="2"/>
  <c r="H6593" i="2" l="1"/>
  <c r="K10348" i="2"/>
  <c r="E10348" i="2"/>
  <c r="G10347" i="2"/>
  <c r="F10347" i="2"/>
  <c r="C10349" i="2"/>
  <c r="I6593" i="2" l="1"/>
  <c r="M6593" i="2" s="1"/>
  <c r="N6593" i="2"/>
  <c r="D6594" i="2" s="1"/>
  <c r="A6593" i="2"/>
  <c r="L10349" i="2"/>
  <c r="K10349" i="2"/>
  <c r="F10348" i="2"/>
  <c r="G10348" i="2"/>
  <c r="C10350" i="2"/>
  <c r="H6594" i="2" l="1"/>
  <c r="L10350" i="2"/>
  <c r="K10350" i="2"/>
  <c r="C10351" i="2"/>
  <c r="I6594" i="2" l="1"/>
  <c r="M6594" i="2" s="1"/>
  <c r="N6594" i="2"/>
  <c r="D6595" i="2" s="1"/>
  <c r="A6594" i="2"/>
  <c r="L10351" i="2"/>
  <c r="K10351" i="2"/>
  <c r="C10352" i="2"/>
  <c r="H6595" i="2" l="1"/>
  <c r="A6595" i="2"/>
  <c r="I6595" i="2"/>
  <c r="M6595" i="2" s="1"/>
  <c r="N6595" i="2"/>
  <c r="D6596" i="2" s="1"/>
  <c r="L10352" i="2"/>
  <c r="K10352" i="2"/>
  <c r="C10353" i="2"/>
  <c r="H6596" i="2" l="1"/>
  <c r="L10353" i="2"/>
  <c r="K10353" i="2"/>
  <c r="E10353" i="2"/>
  <c r="C10354" i="2"/>
  <c r="I6596" i="2" l="1"/>
  <c r="M6596" i="2" s="1"/>
  <c r="N6596" i="2"/>
  <c r="D6597" i="2" s="1"/>
  <c r="A6596" i="2"/>
  <c r="L10354" i="2"/>
  <c r="E6758" i="2"/>
  <c r="K10354" i="2"/>
  <c r="E10354" i="2"/>
  <c r="F10353" i="2"/>
  <c r="G10353" i="2"/>
  <c r="C10355" i="2"/>
  <c r="H6597" i="2" l="1"/>
  <c r="L10355" i="2"/>
  <c r="F6758" i="2"/>
  <c r="G6758" i="2"/>
  <c r="K10355" i="2"/>
  <c r="E10355" i="2"/>
  <c r="G10354" i="2"/>
  <c r="F10354" i="2"/>
  <c r="C10356" i="2"/>
  <c r="N6597" i="2" l="1"/>
  <c r="D6598" i="2" s="1"/>
  <c r="I6597" i="2"/>
  <c r="M6597" i="2" s="1"/>
  <c r="A6597" i="2"/>
  <c r="L10356" i="2"/>
  <c r="K10356" i="2"/>
  <c r="E10356" i="2"/>
  <c r="G10355" i="2"/>
  <c r="F10355" i="2"/>
  <c r="C10357" i="2"/>
  <c r="H6598" i="2" l="1"/>
  <c r="I6598" i="2" s="1"/>
  <c r="M6598" i="2" s="1"/>
  <c r="A6598" i="2"/>
  <c r="L10357" i="2"/>
  <c r="K10357" i="2"/>
  <c r="E10357" i="2"/>
  <c r="F10356" i="2"/>
  <c r="G10356" i="2"/>
  <c r="C10358" i="2"/>
  <c r="N6598" i="2" l="1"/>
  <c r="D6599" i="2" s="1"/>
  <c r="L10358" i="2"/>
  <c r="K10358" i="2"/>
  <c r="E10358" i="2"/>
  <c r="F10357" i="2"/>
  <c r="G10357" i="2"/>
  <c r="C10359" i="2"/>
  <c r="H6599" i="2" l="1"/>
  <c r="I6599" i="2"/>
  <c r="M6599" i="2" s="1"/>
  <c r="N6599" i="2"/>
  <c r="D6600" i="2" s="1"/>
  <c r="A6599" i="2"/>
  <c r="L10359" i="2"/>
  <c r="K10359" i="2"/>
  <c r="E10359" i="2"/>
  <c r="F10358" i="2"/>
  <c r="G10358" i="2"/>
  <c r="C10360" i="2"/>
  <c r="H6600" i="2" l="1"/>
  <c r="A6600" i="2" s="1"/>
  <c r="L10360" i="2"/>
  <c r="E10360" i="2"/>
  <c r="K10360" i="2"/>
  <c r="F10359" i="2"/>
  <c r="G10359" i="2"/>
  <c r="C10361" i="2"/>
  <c r="I6600" i="2" l="1"/>
  <c r="M6600" i="2" s="1"/>
  <c r="N6600" i="2"/>
  <c r="D6601" i="2" s="1"/>
  <c r="L10361" i="2"/>
  <c r="E10361" i="2"/>
  <c r="K10361" i="2"/>
  <c r="F10360" i="2"/>
  <c r="G10360" i="2"/>
  <c r="C10362" i="2"/>
  <c r="H6601" i="2" l="1"/>
  <c r="A6601" i="2" s="1"/>
  <c r="L10362" i="2"/>
  <c r="E10362" i="2"/>
  <c r="K10362" i="2"/>
  <c r="F10361" i="2"/>
  <c r="G10361" i="2"/>
  <c r="C10363" i="2"/>
  <c r="I6601" i="2" l="1"/>
  <c r="M6601" i="2" s="1"/>
  <c r="N6601" i="2"/>
  <c r="D6602" i="2" s="1"/>
  <c r="L10363" i="2"/>
  <c r="E10363" i="2"/>
  <c r="K10363" i="2"/>
  <c r="F10362" i="2"/>
  <c r="G10362" i="2"/>
  <c r="C10364" i="2"/>
  <c r="H6602" i="2" l="1"/>
  <c r="L10364" i="2"/>
  <c r="E10364" i="2"/>
  <c r="K10364" i="2"/>
  <c r="F10363" i="2"/>
  <c r="G10363" i="2"/>
  <c r="C10365" i="2"/>
  <c r="N6602" i="2" l="1"/>
  <c r="D6603" i="2" s="1"/>
  <c r="I6602" i="2"/>
  <c r="M6602" i="2" s="1"/>
  <c r="A6602" i="2"/>
  <c r="L6604" i="2"/>
  <c r="L10365" i="2"/>
  <c r="K10365" i="2"/>
  <c r="E10365" i="2"/>
  <c r="F10364" i="2"/>
  <c r="G10364" i="2"/>
  <c r="C10366" i="2"/>
  <c r="H6603" i="2" l="1"/>
  <c r="L6603" i="2" s="1"/>
  <c r="L10366" i="2"/>
  <c r="K10366" i="2"/>
  <c r="E10366" i="2"/>
  <c r="F10365" i="2"/>
  <c r="G10365" i="2"/>
  <c r="C10367" i="2"/>
  <c r="A6603" i="2" l="1"/>
  <c r="I6603" i="2"/>
  <c r="M6603" i="2" s="1"/>
  <c r="N6603" i="2"/>
  <c r="D6604" i="2" s="1"/>
  <c r="A6604" i="2" s="1"/>
  <c r="H6604" i="2"/>
  <c r="I6604" i="2" s="1"/>
  <c r="M6604" i="2" s="1"/>
  <c r="L10367" i="2"/>
  <c r="K10367" i="2"/>
  <c r="E10367" i="2"/>
  <c r="G10366" i="2"/>
  <c r="F10366" i="2"/>
  <c r="C10368" i="2"/>
  <c r="N6604" i="2" l="1"/>
  <c r="D6605" i="2" s="1"/>
  <c r="H6605" i="2"/>
  <c r="N6605" i="2"/>
  <c r="D6606" i="2" s="1"/>
  <c r="E6606" i="2" s="1"/>
  <c r="G6606" i="2" s="1"/>
  <c r="A6605" i="2"/>
  <c r="I6605" i="2"/>
  <c r="M6605" i="2" s="1"/>
  <c r="H6606" i="2" s="1"/>
  <c r="L10368" i="2"/>
  <c r="K10368" i="2"/>
  <c r="E10368" i="2"/>
  <c r="G10367" i="2"/>
  <c r="F10367" i="2"/>
  <c r="C10369" i="2"/>
  <c r="F6606" i="2" l="1"/>
  <c r="N6606" i="2"/>
  <c r="D6607" i="2" s="1"/>
  <c r="E6607" i="2" s="1"/>
  <c r="I6606" i="2"/>
  <c r="M6606" i="2" s="1"/>
  <c r="A6606" i="2"/>
  <c r="L10369" i="2"/>
  <c r="K10369" i="2"/>
  <c r="E10369" i="2"/>
  <c r="F10368" i="2"/>
  <c r="G10368" i="2"/>
  <c r="C10370" i="2"/>
  <c r="H6607" i="2" l="1"/>
  <c r="F6607" i="2"/>
  <c r="G6607" i="2"/>
  <c r="I6607" i="2"/>
  <c r="M6607" i="2" s="1"/>
  <c r="N6607" i="2"/>
  <c r="D6608" i="2" s="1"/>
  <c r="A6607" i="2"/>
  <c r="L10370" i="2"/>
  <c r="K10370" i="2"/>
  <c r="E10370" i="2"/>
  <c r="G10369" i="2"/>
  <c r="F10369" i="2"/>
  <c r="C10371" i="2"/>
  <c r="E6608" i="2" l="1"/>
  <c r="H6608" i="2"/>
  <c r="L10371" i="2"/>
  <c r="E10371" i="2"/>
  <c r="K10371" i="2"/>
  <c r="F10370" i="2"/>
  <c r="G10370" i="2"/>
  <c r="C10372" i="2"/>
  <c r="I6608" i="2" l="1"/>
  <c r="M6608" i="2" s="1"/>
  <c r="N6608" i="2"/>
  <c r="A6608" i="2"/>
  <c r="F6608" i="2"/>
  <c r="G6608" i="2"/>
  <c r="L10372" i="2"/>
  <c r="E10372" i="2"/>
  <c r="K10372" i="2"/>
  <c r="F10371" i="2"/>
  <c r="G10371" i="2"/>
  <c r="C10373" i="2"/>
  <c r="H6609" i="2" l="1"/>
  <c r="D6609" i="2"/>
  <c r="I6609" i="2"/>
  <c r="M6609" i="2" s="1"/>
  <c r="N6609" i="2"/>
  <c r="A6609" i="2"/>
  <c r="L10373" i="2"/>
  <c r="E10373" i="2"/>
  <c r="K10373" i="2"/>
  <c r="G10372" i="2"/>
  <c r="F10372" i="2"/>
  <c r="C10374" i="2"/>
  <c r="H6610" i="2" l="1"/>
  <c r="D6610" i="2"/>
  <c r="I6610" i="2"/>
  <c r="M6610" i="2" s="1"/>
  <c r="N6610" i="2"/>
  <c r="H6611" i="2" s="1"/>
  <c r="L10374" i="2"/>
  <c r="E10374" i="2"/>
  <c r="K10374" i="2"/>
  <c r="G10373" i="2"/>
  <c r="F10373" i="2"/>
  <c r="C10375" i="2"/>
  <c r="I6611" i="2" l="1"/>
  <c r="M6611" i="2" s="1"/>
  <c r="A6610" i="2"/>
  <c r="D6611" i="2"/>
  <c r="L10375" i="2"/>
  <c r="K10375" i="2"/>
  <c r="E10375" i="2"/>
  <c r="F10374" i="2"/>
  <c r="G10374" i="2"/>
  <c r="C10376" i="2"/>
  <c r="A6611" i="2" l="1"/>
  <c r="N6611" i="2"/>
  <c r="H6612" i="2" s="1"/>
  <c r="E10376" i="2"/>
  <c r="K10376" i="2"/>
  <c r="F10375" i="2"/>
  <c r="G10375" i="2"/>
  <c r="C10377" i="2"/>
  <c r="D6612" i="2" l="1"/>
  <c r="I6612" i="2"/>
  <c r="M6612" i="2" s="1"/>
  <c r="N6612" i="2"/>
  <c r="H6613" i="2" s="1"/>
  <c r="K10377" i="2"/>
  <c r="E10377" i="2"/>
  <c r="F10376" i="2"/>
  <c r="G10376" i="2"/>
  <c r="C10378" i="2"/>
  <c r="I6613" i="2" l="1"/>
  <c r="M6613" i="2" s="1"/>
  <c r="A6612" i="2"/>
  <c r="D6613" i="2"/>
  <c r="K10378" i="2"/>
  <c r="E10378" i="2"/>
  <c r="F10377" i="2"/>
  <c r="G10377" i="2"/>
  <c r="C10379" i="2"/>
  <c r="A6613" i="2" l="1"/>
  <c r="N6613" i="2"/>
  <c r="H6614" i="2" s="1"/>
  <c r="K10379" i="2"/>
  <c r="G10378" i="2"/>
  <c r="F10378" i="2"/>
  <c r="C10380" i="2"/>
  <c r="D6614" i="2" l="1"/>
  <c r="A6614" i="2" s="1"/>
  <c r="I6614" i="2"/>
  <c r="M6614" i="2" s="1"/>
  <c r="N6614" i="2"/>
  <c r="D6615" i="2" s="1"/>
  <c r="L10380" i="2"/>
  <c r="K10380" i="2"/>
  <c r="C10381" i="2"/>
  <c r="H6615" i="2" l="1"/>
  <c r="L10381" i="2"/>
  <c r="E10381" i="2"/>
  <c r="K10381" i="2"/>
  <c r="C10382" i="2"/>
  <c r="N6615" i="2" l="1"/>
  <c r="D6616" i="2" s="1"/>
  <c r="I6615" i="2"/>
  <c r="M6615" i="2" s="1"/>
  <c r="A6615" i="2"/>
  <c r="L10382" i="2"/>
  <c r="K10382" i="2"/>
  <c r="F10381" i="2"/>
  <c r="G10381" i="2"/>
  <c r="C10383" i="2"/>
  <c r="H6616" i="2" l="1"/>
  <c r="N6616" i="2" s="1"/>
  <c r="D6617" i="2" s="1"/>
  <c r="L10383" i="2"/>
  <c r="E10383" i="2"/>
  <c r="K10383" i="2"/>
  <c r="C10384" i="2"/>
  <c r="A6616" i="2" l="1"/>
  <c r="I6616" i="2"/>
  <c r="M6616" i="2" s="1"/>
  <c r="H6617" i="2" s="1"/>
  <c r="L10384" i="2"/>
  <c r="K10384" i="2"/>
  <c r="E10384" i="2"/>
  <c r="F10383" i="2"/>
  <c r="G10383" i="2"/>
  <c r="C10385" i="2"/>
  <c r="I6617" i="2" l="1"/>
  <c r="M6617" i="2" s="1"/>
  <c r="N6617" i="2"/>
  <c r="D6618" i="2" s="1"/>
  <c r="A6617" i="2"/>
  <c r="H6618" i="2"/>
  <c r="A6618" i="2" s="1"/>
  <c r="L10385" i="2"/>
  <c r="K10385" i="2"/>
  <c r="E10385" i="2"/>
  <c r="G10384" i="2"/>
  <c r="F10384" i="2"/>
  <c r="C10386" i="2"/>
  <c r="N6618" i="2" l="1"/>
  <c r="D6619" i="2" s="1"/>
  <c r="I6618" i="2"/>
  <c r="M6618" i="2" s="1"/>
  <c r="L10386" i="2"/>
  <c r="K10386" i="2"/>
  <c r="E10386" i="2"/>
  <c r="G10385" i="2"/>
  <c r="F10385" i="2"/>
  <c r="C10387" i="2"/>
  <c r="H6619" i="2" l="1"/>
  <c r="I6619" i="2" s="1"/>
  <c r="M6619" i="2" s="1"/>
  <c r="N6619" i="2"/>
  <c r="D6620" i="2" s="1"/>
  <c r="A6619" i="2"/>
  <c r="L10387" i="2"/>
  <c r="K10387" i="2"/>
  <c r="E10387" i="2"/>
  <c r="F10386" i="2"/>
  <c r="G10386" i="2"/>
  <c r="C10388" i="2"/>
  <c r="H6620" i="2" l="1"/>
  <c r="I6620" i="2" s="1"/>
  <c r="M6620" i="2" s="1"/>
  <c r="L10388" i="2"/>
  <c r="K10388" i="2"/>
  <c r="E10388" i="2"/>
  <c r="F10387" i="2"/>
  <c r="G10387" i="2"/>
  <c r="C10389" i="2"/>
  <c r="A6620" i="2" l="1"/>
  <c r="N6620" i="2"/>
  <c r="D6621" i="2" s="1"/>
  <c r="L10389" i="2"/>
  <c r="E10389" i="2"/>
  <c r="K10389" i="2"/>
  <c r="F10388" i="2"/>
  <c r="G10388" i="2"/>
  <c r="C10390" i="2"/>
  <c r="H6621" i="2" l="1"/>
  <c r="A6621" i="2" s="1"/>
  <c r="L10390" i="2"/>
  <c r="E10390" i="2"/>
  <c r="K10390" i="2"/>
  <c r="F10389" i="2"/>
  <c r="G10389" i="2"/>
  <c r="C10391" i="2"/>
  <c r="N6621" i="2" l="1"/>
  <c r="D6622" i="2" s="1"/>
  <c r="I6621" i="2"/>
  <c r="M6621" i="2" s="1"/>
  <c r="L10391" i="2"/>
  <c r="E10391" i="2"/>
  <c r="K10391" i="2"/>
  <c r="F10390" i="2"/>
  <c r="G10390" i="2"/>
  <c r="C10392" i="2"/>
  <c r="H6622" i="2" l="1"/>
  <c r="I6622" i="2" s="1"/>
  <c r="M6622" i="2" s="1"/>
  <c r="L10392" i="2"/>
  <c r="E10392" i="2"/>
  <c r="K10392" i="2"/>
  <c r="F10391" i="2"/>
  <c r="G10391" i="2"/>
  <c r="C10393" i="2"/>
  <c r="N6622" i="2" l="1"/>
  <c r="D6623" i="2" s="1"/>
  <c r="A6622" i="2"/>
  <c r="H6623" i="2"/>
  <c r="I6623" i="2" s="1"/>
  <c r="M6623" i="2" s="1"/>
  <c r="A6623" i="2"/>
  <c r="N6623" i="2"/>
  <c r="D6624" i="2" s="1"/>
  <c r="L10393" i="2"/>
  <c r="E10393" i="2"/>
  <c r="K10393" i="2"/>
  <c r="F10392" i="2"/>
  <c r="G10392" i="2"/>
  <c r="C10394" i="2"/>
  <c r="H6624" i="2" l="1"/>
  <c r="I6624" i="2" s="1"/>
  <c r="M6624" i="2" s="1"/>
  <c r="N6624" i="2"/>
  <c r="D6625" i="2" s="1"/>
  <c r="A6624" i="2"/>
  <c r="L10394" i="2"/>
  <c r="E10394" i="2"/>
  <c r="K10394" i="2"/>
  <c r="F10393" i="2"/>
  <c r="G10393" i="2"/>
  <c r="C10395" i="2"/>
  <c r="H6625" i="2" l="1"/>
  <c r="L10395" i="2"/>
  <c r="L6785" i="2"/>
  <c r="E10395" i="2"/>
  <c r="K10395" i="2"/>
  <c r="F10394" i="2"/>
  <c r="G10394" i="2"/>
  <c r="C10396" i="2"/>
  <c r="N6625" i="2" l="1"/>
  <c r="D6626" i="2" s="1"/>
  <c r="I6625" i="2"/>
  <c r="M6625" i="2" s="1"/>
  <c r="A6625" i="2"/>
  <c r="L10396" i="2"/>
  <c r="K10396" i="2"/>
  <c r="E10396" i="2"/>
  <c r="F10395" i="2"/>
  <c r="G10395" i="2"/>
  <c r="C10397" i="2"/>
  <c r="H6626" i="2" l="1"/>
  <c r="N6626" i="2" s="1"/>
  <c r="D6627" i="2" s="1"/>
  <c r="I6626" i="2"/>
  <c r="M6626" i="2" s="1"/>
  <c r="A6626" i="2"/>
  <c r="L10397" i="2"/>
  <c r="K10397" i="2"/>
  <c r="E10397" i="2"/>
  <c r="G10396" i="2"/>
  <c r="F10396" i="2"/>
  <c r="C10398" i="2"/>
  <c r="H6627" i="2" l="1"/>
  <c r="I6627" i="2" s="1"/>
  <c r="M6627" i="2" s="1"/>
  <c r="L10398" i="2"/>
  <c r="K10398" i="2"/>
  <c r="E10398" i="2"/>
  <c r="G10397" i="2"/>
  <c r="F10397" i="2"/>
  <c r="C10399" i="2"/>
  <c r="A6627" i="2" l="1"/>
  <c r="N6627" i="2"/>
  <c r="D6628" i="2" s="1"/>
  <c r="H6628" i="2"/>
  <c r="L10399" i="2"/>
  <c r="K10399" i="2"/>
  <c r="E10399" i="2"/>
  <c r="F10398" i="2"/>
  <c r="G10398" i="2"/>
  <c r="C10400" i="2"/>
  <c r="N6628" i="2" l="1"/>
  <c r="D6629" i="2" s="1"/>
  <c r="I6628" i="2"/>
  <c r="M6628" i="2" s="1"/>
  <c r="A6628" i="2"/>
  <c r="L10400" i="2"/>
  <c r="K10400" i="2"/>
  <c r="E10400" i="2"/>
  <c r="F10399" i="2"/>
  <c r="G10399" i="2"/>
  <c r="C10401" i="2"/>
  <c r="H6629" i="2" l="1"/>
  <c r="I6629" i="2" s="1"/>
  <c r="M6629" i="2" s="1"/>
  <c r="A6629" i="2"/>
  <c r="L10401" i="2"/>
  <c r="E10401" i="2"/>
  <c r="K10401" i="2"/>
  <c r="F10400" i="2"/>
  <c r="G10400" i="2"/>
  <c r="C10402" i="2"/>
  <c r="N6629" i="2" l="1"/>
  <c r="D6630" i="2" s="1"/>
  <c r="L10402" i="2"/>
  <c r="E10402" i="2"/>
  <c r="K10402" i="2"/>
  <c r="F10401" i="2"/>
  <c r="G10401" i="2"/>
  <c r="C10403" i="2"/>
  <c r="H6630" i="2" l="1"/>
  <c r="I6630" i="2" s="1"/>
  <c r="M6630" i="2" s="1"/>
  <c r="L10403" i="2"/>
  <c r="K10403" i="2"/>
  <c r="E10403" i="2"/>
  <c r="G10402" i="2"/>
  <c r="F10402" i="2"/>
  <c r="C10404" i="2"/>
  <c r="A6630" i="2" l="1"/>
  <c r="N6630" i="2"/>
  <c r="D6631" i="2" s="1"/>
  <c r="L10404" i="2"/>
  <c r="K10404" i="2"/>
  <c r="E10404" i="2"/>
  <c r="F10403" i="2"/>
  <c r="G10403" i="2"/>
  <c r="C10405" i="2"/>
  <c r="H6631" i="2" l="1"/>
  <c r="I6631" i="2"/>
  <c r="M6631" i="2" s="1"/>
  <c r="N6631" i="2"/>
  <c r="D6632" i="2" s="1"/>
  <c r="A6631" i="2"/>
  <c r="L10405" i="2"/>
  <c r="E10405" i="2"/>
  <c r="K10405" i="2"/>
  <c r="F10404" i="2"/>
  <c r="G10404" i="2"/>
  <c r="C10406" i="2"/>
  <c r="H6632" i="2" l="1"/>
  <c r="E10406" i="2"/>
  <c r="K10406" i="2"/>
  <c r="F10405" i="2"/>
  <c r="G10405" i="2"/>
  <c r="C10407" i="2"/>
  <c r="I6632" i="2" l="1"/>
  <c r="M6632" i="2" s="1"/>
  <c r="N6632" i="2"/>
  <c r="D6633" i="2" s="1"/>
  <c r="A6632" i="2"/>
  <c r="K10407" i="2"/>
  <c r="E10407" i="2"/>
  <c r="F10406" i="2"/>
  <c r="G10406" i="2"/>
  <c r="C10408" i="2"/>
  <c r="H6633" i="2" l="1"/>
  <c r="L6633" i="2" s="1"/>
  <c r="L10408" i="2"/>
  <c r="E10408" i="2"/>
  <c r="K10408" i="2"/>
  <c r="F10407" i="2"/>
  <c r="G10407" i="2"/>
  <c r="C10409" i="2"/>
  <c r="N6633" i="2" l="1"/>
  <c r="D6634" i="2" s="1"/>
  <c r="I6633" i="2"/>
  <c r="M6633" i="2" s="1"/>
  <c r="A6633" i="2"/>
  <c r="K10409" i="2"/>
  <c r="E10409" i="2"/>
  <c r="G10408" i="2"/>
  <c r="F10408" i="2"/>
  <c r="C10410" i="2"/>
  <c r="H6634" i="2" l="1"/>
  <c r="N6634" i="2" s="1"/>
  <c r="D6635" i="2" s="1"/>
  <c r="L10410" i="2"/>
  <c r="K10410" i="2"/>
  <c r="F10409" i="2"/>
  <c r="G10409" i="2"/>
  <c r="C10411" i="2"/>
  <c r="A6634" i="2" l="1"/>
  <c r="I6634" i="2"/>
  <c r="M6634" i="2" s="1"/>
  <c r="L6634" i="2"/>
  <c r="H6635" i="2" s="1"/>
  <c r="L10411" i="2"/>
  <c r="K10411" i="2"/>
  <c r="C10412" i="2"/>
  <c r="I6635" i="2" l="1"/>
  <c r="M6635" i="2" s="1"/>
  <c r="N6635" i="2"/>
  <c r="D6636" i="2" s="1"/>
  <c r="L6635" i="2"/>
  <c r="A6635" i="2"/>
  <c r="L10412" i="2"/>
  <c r="K10412" i="2"/>
  <c r="C10413" i="2"/>
  <c r="H6636" i="2" l="1"/>
  <c r="A6636" i="2" s="1"/>
  <c r="L10413" i="2"/>
  <c r="K10413" i="2"/>
  <c r="C10414" i="2"/>
  <c r="N6636" i="2" l="1"/>
  <c r="D6637" i="2" s="1"/>
  <c r="E6637" i="2" s="1"/>
  <c r="F6637" i="2" s="1"/>
  <c r="I6636" i="2"/>
  <c r="M6636" i="2" s="1"/>
  <c r="H6637" i="2"/>
  <c r="L10414" i="2"/>
  <c r="E10414" i="2"/>
  <c r="K10414" i="2"/>
  <c r="C10415" i="2"/>
  <c r="G6637" i="2" l="1"/>
  <c r="N6637" i="2"/>
  <c r="D6638" i="2" s="1"/>
  <c r="I6637" i="2"/>
  <c r="M6637" i="2" s="1"/>
  <c r="A6637" i="2"/>
  <c r="L10415" i="2"/>
  <c r="K10415" i="2"/>
  <c r="E10415" i="2"/>
  <c r="F10414" i="2"/>
  <c r="G10414" i="2"/>
  <c r="C10416" i="2"/>
  <c r="H6638" i="2" l="1"/>
  <c r="I6638" i="2" s="1"/>
  <c r="M6638" i="2" s="1"/>
  <c r="A6638" i="2"/>
  <c r="L10416" i="2"/>
  <c r="K10416" i="2"/>
  <c r="E10416" i="2"/>
  <c r="G10415" i="2"/>
  <c r="F10415" i="2"/>
  <c r="C10417" i="2"/>
  <c r="N6638" i="2" l="1"/>
  <c r="D6639" i="2" s="1"/>
  <c r="E6639" i="2"/>
  <c r="H6639" i="2"/>
  <c r="L10417" i="2"/>
  <c r="K10417" i="2"/>
  <c r="E10417" i="2"/>
  <c r="G10416" i="2"/>
  <c r="F10416" i="2"/>
  <c r="C10418" i="2"/>
  <c r="N6639" i="2" l="1"/>
  <c r="I6639" i="2"/>
  <c r="M6639" i="2" s="1"/>
  <c r="A6639" i="2"/>
  <c r="F6639" i="2"/>
  <c r="G6639" i="2"/>
  <c r="D6640" i="2" s="1"/>
  <c r="L10418" i="2"/>
  <c r="K10418" i="2"/>
  <c r="E10418" i="2"/>
  <c r="F10417" i="2"/>
  <c r="G10417" i="2"/>
  <c r="C10419" i="2"/>
  <c r="H6640" i="2" l="1"/>
  <c r="A6640" i="2" s="1"/>
  <c r="L10419" i="2"/>
  <c r="K10419" i="2"/>
  <c r="E10419" i="2"/>
  <c r="F10418" i="2"/>
  <c r="G10418" i="2"/>
  <c r="C10420" i="2"/>
  <c r="N6640" i="2" l="1"/>
  <c r="I6640" i="2"/>
  <c r="M6640" i="2" s="1"/>
  <c r="D6641" i="2"/>
  <c r="L10420" i="2"/>
  <c r="E10420" i="2"/>
  <c r="K10420" i="2"/>
  <c r="F10419" i="2"/>
  <c r="G10419" i="2"/>
  <c r="C10421" i="2"/>
  <c r="H6641" i="2" l="1"/>
  <c r="L10421" i="2"/>
  <c r="E10421" i="2"/>
  <c r="K10421" i="2"/>
  <c r="F10420" i="2"/>
  <c r="G10420" i="2"/>
  <c r="C10422" i="2"/>
  <c r="I6641" i="2" l="1"/>
  <c r="M6641" i="2" s="1"/>
  <c r="N6641" i="2"/>
  <c r="D6642" i="2" s="1"/>
  <c r="A6641" i="2"/>
  <c r="L10422" i="2"/>
  <c r="E10422" i="2"/>
  <c r="K10422" i="2"/>
  <c r="F10421" i="2"/>
  <c r="G10421" i="2"/>
  <c r="C10423" i="2"/>
  <c r="H6642" i="2" l="1"/>
  <c r="A6642" i="2"/>
  <c r="L10423" i="2"/>
  <c r="E10423" i="2"/>
  <c r="K10423" i="2"/>
  <c r="F10422" i="2"/>
  <c r="G10422" i="2"/>
  <c r="C10424" i="2"/>
  <c r="I6642" i="2" l="1"/>
  <c r="M6642" i="2" s="1"/>
  <c r="N6642" i="2"/>
  <c r="D6643" i="2" s="1"/>
  <c r="L10424" i="2"/>
  <c r="E10424" i="2"/>
  <c r="K10424" i="2"/>
  <c r="F10423" i="2"/>
  <c r="G10423" i="2"/>
  <c r="C10425" i="2"/>
  <c r="H6643" i="2" l="1"/>
  <c r="L10425" i="2"/>
  <c r="E10425" i="2"/>
  <c r="K10425" i="2"/>
  <c r="F10424" i="2"/>
  <c r="G10424" i="2"/>
  <c r="C10426" i="2"/>
  <c r="N6643" i="2" l="1"/>
  <c r="D6644" i="2" s="1"/>
  <c r="I6643" i="2"/>
  <c r="M6643" i="2" s="1"/>
  <c r="A6643" i="2"/>
  <c r="L10426" i="2"/>
  <c r="K10426" i="2"/>
  <c r="E10426" i="2"/>
  <c r="F10425" i="2"/>
  <c r="G10425" i="2"/>
  <c r="C10427" i="2"/>
  <c r="H6644" i="2" l="1"/>
  <c r="I6644" i="2" s="1"/>
  <c r="M6644" i="2" s="1"/>
  <c r="L10427" i="2"/>
  <c r="K10427" i="2"/>
  <c r="E10427" i="2"/>
  <c r="F10426" i="2"/>
  <c r="G10426" i="2"/>
  <c r="C10428" i="2"/>
  <c r="A6644" i="2" l="1"/>
  <c r="N6644" i="2"/>
  <c r="D6645" i="2" s="1"/>
  <c r="L10428" i="2"/>
  <c r="E10428" i="2"/>
  <c r="K10428" i="2"/>
  <c r="G10427" i="2"/>
  <c r="F10427" i="2"/>
  <c r="C10429" i="2"/>
  <c r="H6645" i="2" l="1"/>
  <c r="I6645" i="2" s="1"/>
  <c r="M6645" i="2" s="1"/>
  <c r="L10429" i="2"/>
  <c r="K10429" i="2"/>
  <c r="E10429" i="2"/>
  <c r="G10428" i="2"/>
  <c r="F10428" i="2"/>
  <c r="C10430" i="2"/>
  <c r="A6645" i="2" l="1"/>
  <c r="N6645" i="2"/>
  <c r="H6646" i="2" s="1"/>
  <c r="D6646" i="2"/>
  <c r="L10430" i="2"/>
  <c r="K10430" i="2"/>
  <c r="E10430" i="2"/>
  <c r="F10429" i="2"/>
  <c r="G10429" i="2"/>
  <c r="C10431" i="2"/>
  <c r="A6646" i="2" l="1"/>
  <c r="I6646" i="2"/>
  <c r="M6646" i="2" s="1"/>
  <c r="N6646" i="2"/>
  <c r="H6647" i="2" s="1"/>
  <c r="L10431" i="2"/>
  <c r="K10431" i="2"/>
  <c r="E10431" i="2"/>
  <c r="G10430" i="2"/>
  <c r="F10430" i="2"/>
  <c r="C10432" i="2"/>
  <c r="I6647" i="2" l="1"/>
  <c r="M6647" i="2" s="1"/>
  <c r="D6647" i="2"/>
  <c r="L10432" i="2"/>
  <c r="E10432" i="2"/>
  <c r="K10432" i="2"/>
  <c r="F10431" i="2"/>
  <c r="G10431" i="2"/>
  <c r="C10433" i="2"/>
  <c r="A6647" i="2" l="1"/>
  <c r="N6647" i="2"/>
  <c r="H6648" i="2" s="1"/>
  <c r="L10433" i="2"/>
  <c r="E10433" i="2"/>
  <c r="K10433" i="2"/>
  <c r="F10432" i="2"/>
  <c r="G10432" i="2"/>
  <c r="C10434" i="2"/>
  <c r="D6648" i="2" l="1"/>
  <c r="A6648" i="2" s="1"/>
  <c r="I6648" i="2"/>
  <c r="M6648" i="2" s="1"/>
  <c r="N6648" i="2"/>
  <c r="D6649" i="2" s="1"/>
  <c r="L10434" i="2"/>
  <c r="E10434" i="2"/>
  <c r="K10434" i="2"/>
  <c r="G10433" i="2"/>
  <c r="F10433" i="2"/>
  <c r="C10435" i="2"/>
  <c r="H6649" i="2" l="1"/>
  <c r="L10435" i="2"/>
  <c r="E10435" i="2"/>
  <c r="K10435" i="2"/>
  <c r="F10434" i="2"/>
  <c r="G10434" i="2"/>
  <c r="C10436" i="2"/>
  <c r="I6649" i="2" l="1"/>
  <c r="M6649" i="2" s="1"/>
  <c r="N6649" i="2"/>
  <c r="D6650" i="2" s="1"/>
  <c r="A6649" i="2"/>
  <c r="L10436" i="2"/>
  <c r="E10436" i="2"/>
  <c r="K10436" i="2"/>
  <c r="F10435" i="2"/>
  <c r="G10435" i="2"/>
  <c r="C10437" i="2"/>
  <c r="H6650" i="2" l="1"/>
  <c r="E10437" i="2"/>
  <c r="K10437" i="2"/>
  <c r="F10436" i="2"/>
  <c r="G10436" i="2"/>
  <c r="C10438" i="2"/>
  <c r="I6650" i="2" l="1"/>
  <c r="M6650" i="2" s="1"/>
  <c r="N6650" i="2"/>
  <c r="D6651" i="2" s="1"/>
  <c r="A6650" i="2"/>
  <c r="K10438" i="2"/>
  <c r="E10438" i="2"/>
  <c r="F10437" i="2"/>
  <c r="G10437" i="2"/>
  <c r="C10439" i="2"/>
  <c r="H6651" i="2" l="1"/>
  <c r="K10439" i="2"/>
  <c r="E10439" i="2"/>
  <c r="F10438" i="2"/>
  <c r="G10438" i="2"/>
  <c r="C10440" i="2"/>
  <c r="N6651" i="2" l="1"/>
  <c r="D6652" i="2" s="1"/>
  <c r="I6651" i="2"/>
  <c r="M6651" i="2" s="1"/>
  <c r="H6652" i="2" s="1"/>
  <c r="A6651" i="2"/>
  <c r="K10440" i="2"/>
  <c r="E10440" i="2"/>
  <c r="G10439" i="2"/>
  <c r="F10439" i="2"/>
  <c r="C10441" i="2"/>
  <c r="N6652" i="2" l="1"/>
  <c r="D6653" i="2" s="1"/>
  <c r="I6652" i="2"/>
  <c r="M6652" i="2" s="1"/>
  <c r="A6652" i="2"/>
  <c r="L10441" i="2"/>
  <c r="K10441" i="2"/>
  <c r="F10440" i="2"/>
  <c r="G10440" i="2"/>
  <c r="C10442" i="2"/>
  <c r="H6653" i="2" l="1"/>
  <c r="I6653" i="2" s="1"/>
  <c r="M6653" i="2" s="1"/>
  <c r="N6653" i="2"/>
  <c r="D6654" i="2" s="1"/>
  <c r="A6653" i="2"/>
  <c r="L10442" i="2"/>
  <c r="K10442" i="2"/>
  <c r="C10443" i="2"/>
  <c r="H6654" i="2" l="1"/>
  <c r="A6654" i="2" s="1"/>
  <c r="L10443" i="2"/>
  <c r="K10443" i="2"/>
  <c r="C10444" i="2"/>
  <c r="I6654" i="2" l="1"/>
  <c r="M6654" i="2" s="1"/>
  <c r="N6654" i="2"/>
  <c r="D6655" i="2" s="1"/>
  <c r="L10444" i="2"/>
  <c r="K10444" i="2"/>
  <c r="C10445" i="2"/>
  <c r="H6655" i="2" l="1"/>
  <c r="L10445" i="2"/>
  <c r="K10445" i="2"/>
  <c r="E10445" i="2"/>
  <c r="C10446" i="2"/>
  <c r="N6655" i="2" l="1"/>
  <c r="D6656" i="2" s="1"/>
  <c r="I6655" i="2"/>
  <c r="M6655" i="2" s="1"/>
  <c r="A6655" i="2"/>
  <c r="L10446" i="2"/>
  <c r="K10446" i="2"/>
  <c r="E10446" i="2"/>
  <c r="F10445" i="2"/>
  <c r="G10445" i="2"/>
  <c r="C10447" i="2"/>
  <c r="H6656" i="2" l="1"/>
  <c r="I6656" i="2" s="1"/>
  <c r="M6656" i="2" s="1"/>
  <c r="L10447" i="2"/>
  <c r="K10447" i="2"/>
  <c r="E10447" i="2"/>
  <c r="G10446" i="2"/>
  <c r="F10446" i="2"/>
  <c r="C10448" i="2"/>
  <c r="A6656" i="2" l="1"/>
  <c r="N6656" i="2"/>
  <c r="D6657" i="2" s="1"/>
  <c r="H6657" i="2"/>
  <c r="A6657" i="2" s="1"/>
  <c r="L10448" i="2"/>
  <c r="K10448" i="2"/>
  <c r="E10448" i="2"/>
  <c r="G10447" i="2"/>
  <c r="F10447" i="2"/>
  <c r="C10449" i="2"/>
  <c r="I6657" i="2" l="1"/>
  <c r="M6657" i="2" s="1"/>
  <c r="N6657" i="2"/>
  <c r="D6658" i="2" s="1"/>
  <c r="L10449" i="2"/>
  <c r="K10449" i="2"/>
  <c r="E10449" i="2"/>
  <c r="F10448" i="2"/>
  <c r="G10448" i="2"/>
  <c r="C10450" i="2"/>
  <c r="H6658" i="2" l="1"/>
  <c r="N6658" i="2" s="1"/>
  <c r="D6659" i="2" s="1"/>
  <c r="A6658" i="2"/>
  <c r="I6658" i="2"/>
  <c r="M6658" i="2" s="1"/>
  <c r="L10450" i="2"/>
  <c r="K10450" i="2"/>
  <c r="E10450" i="2"/>
  <c r="F10449" i="2"/>
  <c r="G10449" i="2"/>
  <c r="C10451" i="2"/>
  <c r="H6659" i="2" l="1"/>
  <c r="I6659" i="2" s="1"/>
  <c r="M6659" i="2" s="1"/>
  <c r="A6659" i="2"/>
  <c r="N6659" i="2"/>
  <c r="D6660" i="2" s="1"/>
  <c r="L10451" i="2"/>
  <c r="K10451" i="2"/>
  <c r="E10451" i="2"/>
  <c r="F10450" i="2"/>
  <c r="G10450" i="2"/>
  <c r="C10452" i="2"/>
  <c r="H6660" i="2" l="1"/>
  <c r="I6660" i="2" s="1"/>
  <c r="M6660" i="2" s="1"/>
  <c r="L10452" i="2"/>
  <c r="E6819" i="2"/>
  <c r="E10452" i="2"/>
  <c r="K10452" i="2"/>
  <c r="F10451" i="2"/>
  <c r="G10451" i="2"/>
  <c r="C10453" i="2"/>
  <c r="N6660" i="2" l="1"/>
  <c r="D6661" i="2" s="1"/>
  <c r="A6660" i="2"/>
  <c r="L10453" i="2"/>
  <c r="G6819" i="2"/>
  <c r="F6819" i="2"/>
  <c r="E10453" i="2"/>
  <c r="K10453" i="2"/>
  <c r="F10452" i="2"/>
  <c r="G10452" i="2"/>
  <c r="C10454" i="2"/>
  <c r="H6661" i="2" l="1"/>
  <c r="I6661" i="2" s="1"/>
  <c r="M6661" i="2" s="1"/>
  <c r="L10454" i="2"/>
  <c r="E10454" i="2"/>
  <c r="K10454" i="2"/>
  <c r="F10453" i="2"/>
  <c r="G10453" i="2"/>
  <c r="C10455" i="2"/>
  <c r="N6661" i="2" l="1"/>
  <c r="D6662" i="2" s="1"/>
  <c r="A6661" i="2"/>
  <c r="H6662" i="2"/>
  <c r="L10455" i="2"/>
  <c r="E10455" i="2"/>
  <c r="K10455" i="2"/>
  <c r="F10454" i="2"/>
  <c r="G10454" i="2"/>
  <c r="C10456" i="2"/>
  <c r="A6662" i="2" l="1"/>
  <c r="I6662" i="2"/>
  <c r="M6662" i="2" s="1"/>
  <c r="N6662" i="2"/>
  <c r="D6663" i="2" s="1"/>
  <c r="L10456" i="2"/>
  <c r="E10456" i="2"/>
  <c r="K10456" i="2"/>
  <c r="F10455" i="2"/>
  <c r="G10455" i="2"/>
  <c r="C10457" i="2"/>
  <c r="H6663" i="2" l="1"/>
  <c r="L10457" i="2"/>
  <c r="K10457" i="2"/>
  <c r="E10457" i="2"/>
  <c r="F10456" i="2"/>
  <c r="G10456" i="2"/>
  <c r="C10458" i="2"/>
  <c r="I6663" i="2" l="1"/>
  <c r="M6663" i="2" s="1"/>
  <c r="N6663" i="2"/>
  <c r="D6664" i="2" s="1"/>
  <c r="A6663" i="2"/>
  <c r="L10458" i="2"/>
  <c r="E6822" i="2"/>
  <c r="K10458" i="2"/>
  <c r="E10458" i="2"/>
  <c r="F10457" i="2"/>
  <c r="G10457" i="2"/>
  <c r="C10459" i="2"/>
  <c r="H6664" i="2" l="1"/>
  <c r="L6666" i="2"/>
  <c r="L10459" i="2"/>
  <c r="F6822" i="2"/>
  <c r="G6822" i="2"/>
  <c r="K10459" i="2"/>
  <c r="E10459" i="2"/>
  <c r="G10458" i="2"/>
  <c r="F10458" i="2"/>
  <c r="C10460" i="2"/>
  <c r="N6664" i="2" l="1"/>
  <c r="D6665" i="2" s="1"/>
  <c r="I6664" i="2"/>
  <c r="M6664" i="2" s="1"/>
  <c r="L6664" i="2"/>
  <c r="A6664" i="2"/>
  <c r="L10460" i="2"/>
  <c r="K10460" i="2"/>
  <c r="E10460" i="2"/>
  <c r="F10459" i="2"/>
  <c r="G10459" i="2"/>
  <c r="C10461" i="2"/>
  <c r="H6665" i="2" l="1"/>
  <c r="I6665" i="2" s="1"/>
  <c r="M6665" i="2" s="1"/>
  <c r="N6665" i="2"/>
  <c r="D6666" i="2" s="1"/>
  <c r="A6665" i="2"/>
  <c r="L10461" i="2"/>
  <c r="K10461" i="2"/>
  <c r="E10461" i="2"/>
  <c r="F10460" i="2"/>
  <c r="G10460" i="2"/>
  <c r="C10462" i="2"/>
  <c r="H6666" i="2" l="1"/>
  <c r="L10462" i="2"/>
  <c r="K10462" i="2"/>
  <c r="E10462" i="2"/>
  <c r="F10461" i="2"/>
  <c r="G10461" i="2"/>
  <c r="C10463" i="2"/>
  <c r="A6666" i="2" l="1"/>
  <c r="I6666" i="2"/>
  <c r="M6666" i="2" s="1"/>
  <c r="N6666" i="2"/>
  <c r="D6667" i="2" s="1"/>
  <c r="E6669" i="2"/>
  <c r="F6669" i="2" s="1"/>
  <c r="G6669" i="2" s="1"/>
  <c r="L10463" i="2"/>
  <c r="K10463" i="2"/>
  <c r="E10463" i="2"/>
  <c r="F10462" i="2"/>
  <c r="G10462" i="2"/>
  <c r="C10464" i="2"/>
  <c r="H6667" i="2" l="1"/>
  <c r="L10464" i="2"/>
  <c r="E10464" i="2"/>
  <c r="K10464" i="2"/>
  <c r="F10463" i="2"/>
  <c r="G10463" i="2"/>
  <c r="C10465" i="2"/>
  <c r="A6667" i="2" l="1"/>
  <c r="I6667" i="2"/>
  <c r="M6667" i="2" s="1"/>
  <c r="N6667" i="2"/>
  <c r="D6668" i="2" s="1"/>
  <c r="E6668" i="2" s="1"/>
  <c r="L10465" i="2"/>
  <c r="E10465" i="2"/>
  <c r="K10465" i="2"/>
  <c r="F10464" i="2"/>
  <c r="G10464" i="2"/>
  <c r="C10466" i="2"/>
  <c r="H6668" i="2" l="1"/>
  <c r="G6668" i="2"/>
  <c r="F6668" i="2"/>
  <c r="L10466" i="2"/>
  <c r="E10466" i="2"/>
  <c r="K10466" i="2"/>
  <c r="G10465" i="2"/>
  <c r="F10465" i="2"/>
  <c r="C10467" i="2"/>
  <c r="I6668" i="2" l="1"/>
  <c r="M6668" i="2" s="1"/>
  <c r="N6668" i="2"/>
  <c r="D6669" i="2" s="1"/>
  <c r="A6668" i="2"/>
  <c r="L10467" i="2"/>
  <c r="E10467" i="2"/>
  <c r="K10467" i="2"/>
  <c r="F10466" i="2"/>
  <c r="G10466" i="2"/>
  <c r="C10468" i="2"/>
  <c r="H6669" i="2" l="1"/>
  <c r="A6669" i="2" s="1"/>
  <c r="E10468" i="2"/>
  <c r="K10468" i="2"/>
  <c r="F10467" i="2"/>
  <c r="G10467" i="2"/>
  <c r="C10469" i="2"/>
  <c r="N6669" i="2" l="1"/>
  <c r="D6670" i="2" s="1"/>
  <c r="I6669" i="2"/>
  <c r="M6669" i="2" s="1"/>
  <c r="H6670" i="2" s="1"/>
  <c r="K10469" i="2"/>
  <c r="E10469" i="2"/>
  <c r="F10468" i="2"/>
  <c r="G10468" i="2"/>
  <c r="C10470" i="2"/>
  <c r="N6670" i="2" l="1"/>
  <c r="D6671" i="2" s="1"/>
  <c r="I6670" i="2"/>
  <c r="M6670" i="2" s="1"/>
  <c r="A6670" i="2"/>
  <c r="K10470" i="2"/>
  <c r="E10470" i="2"/>
  <c r="F10469" i="2"/>
  <c r="G10469" i="2"/>
  <c r="C10471" i="2"/>
  <c r="H6671" i="2" l="1"/>
  <c r="N6671" i="2" s="1"/>
  <c r="K10471" i="2"/>
  <c r="G10470" i="2"/>
  <c r="F10470" i="2"/>
  <c r="C10472" i="2"/>
  <c r="I6671" i="2" l="1"/>
  <c r="M6671" i="2" s="1"/>
  <c r="A6671" i="2"/>
  <c r="D6672" i="2"/>
  <c r="H6672" i="2"/>
  <c r="L10472" i="2"/>
  <c r="K10472" i="2"/>
  <c r="C10473" i="2"/>
  <c r="N6672" i="2" l="1"/>
  <c r="D6673" i="2" s="1"/>
  <c r="I6672" i="2"/>
  <c r="M6672" i="2" s="1"/>
  <c r="A6672" i="2"/>
  <c r="L10473" i="2"/>
  <c r="E10473" i="2"/>
  <c r="K10473" i="2"/>
  <c r="C10474" i="2"/>
  <c r="H6673" i="2" l="1"/>
  <c r="I6673" i="2" s="1"/>
  <c r="M6673" i="2" s="1"/>
  <c r="L10474" i="2"/>
  <c r="K10474" i="2"/>
  <c r="F10473" i="2"/>
  <c r="G10473" i="2"/>
  <c r="C10475" i="2"/>
  <c r="A6673" i="2" l="1"/>
  <c r="N6673" i="2"/>
  <c r="D6674" i="2" s="1"/>
  <c r="H6674" i="2"/>
  <c r="L10475" i="2"/>
  <c r="K10475" i="2"/>
  <c r="E10475" i="2"/>
  <c r="C10476" i="2"/>
  <c r="A6674" i="2" l="1"/>
  <c r="I6674" i="2"/>
  <c r="M6674" i="2" s="1"/>
  <c r="N6674" i="2"/>
  <c r="D6675" i="2" s="1"/>
  <c r="L10476" i="2"/>
  <c r="K10476" i="2"/>
  <c r="E10476" i="2"/>
  <c r="F10475" i="2"/>
  <c r="G10475" i="2"/>
  <c r="C10477" i="2"/>
  <c r="H6675" i="2" l="1"/>
  <c r="A6675" i="2" s="1"/>
  <c r="L10477" i="2"/>
  <c r="K10477" i="2"/>
  <c r="E10477" i="2"/>
  <c r="G10476" i="2"/>
  <c r="F10476" i="2"/>
  <c r="C10478" i="2"/>
  <c r="I6675" i="2" l="1"/>
  <c r="M6675" i="2" s="1"/>
  <c r="N6675" i="2"/>
  <c r="D6676" i="2" s="1"/>
  <c r="L10478" i="2"/>
  <c r="K10478" i="2"/>
  <c r="E10478" i="2"/>
  <c r="G10477" i="2"/>
  <c r="F10477" i="2"/>
  <c r="C10479" i="2"/>
  <c r="H6676" i="2" l="1"/>
  <c r="L10479" i="2"/>
  <c r="K10479" i="2"/>
  <c r="E10479" i="2"/>
  <c r="F10478" i="2"/>
  <c r="G10478" i="2"/>
  <c r="C10480" i="2"/>
  <c r="I6676" i="2" l="1"/>
  <c r="M6676" i="2" s="1"/>
  <c r="N6676" i="2"/>
  <c r="D6677" i="2" s="1"/>
  <c r="A6676" i="2"/>
  <c r="L10480" i="2"/>
  <c r="K10480" i="2"/>
  <c r="E10480" i="2"/>
  <c r="F10479" i="2"/>
  <c r="G10479" i="2"/>
  <c r="C10481" i="2"/>
  <c r="H6677" i="2" l="1"/>
  <c r="A6677" i="2" s="1"/>
  <c r="N6677" i="2"/>
  <c r="D6678" i="2" s="1"/>
  <c r="I6677" i="2"/>
  <c r="M6677" i="2" s="1"/>
  <c r="L10481" i="2"/>
  <c r="E10481" i="2"/>
  <c r="K10481" i="2"/>
  <c r="F10480" i="2"/>
  <c r="G10480" i="2"/>
  <c r="C10482" i="2"/>
  <c r="H6678" i="2" l="1"/>
  <c r="N6678" i="2" s="1"/>
  <c r="D6679" i="2" s="1"/>
  <c r="I6678" i="2"/>
  <c r="M6678" i="2" s="1"/>
  <c r="A6678" i="2"/>
  <c r="L10482" i="2"/>
  <c r="E10482" i="2"/>
  <c r="K10482" i="2"/>
  <c r="F10481" i="2"/>
  <c r="G10481" i="2"/>
  <c r="C10483" i="2"/>
  <c r="H6679" i="2" l="1"/>
  <c r="N6679" i="2"/>
  <c r="D6680" i="2" s="1"/>
  <c r="I6679" i="2"/>
  <c r="M6679" i="2" s="1"/>
  <c r="A6679" i="2"/>
  <c r="L10483" i="2"/>
  <c r="E10483" i="2"/>
  <c r="K10483" i="2"/>
  <c r="F10482" i="2"/>
  <c r="G10482" i="2"/>
  <c r="C10484" i="2"/>
  <c r="H6680" i="2" l="1"/>
  <c r="N6680" i="2" s="1"/>
  <c r="D6681" i="2" s="1"/>
  <c r="I6680" i="2"/>
  <c r="M6680" i="2" s="1"/>
  <c r="A6680" i="2"/>
  <c r="L10484" i="2"/>
  <c r="E10484" i="2"/>
  <c r="K10484" i="2"/>
  <c r="F10483" i="2"/>
  <c r="G10483" i="2"/>
  <c r="C10485" i="2"/>
  <c r="H6681" i="2" l="1"/>
  <c r="L10485" i="2"/>
  <c r="E10485" i="2"/>
  <c r="K10485" i="2"/>
  <c r="F10484" i="2"/>
  <c r="G10484" i="2"/>
  <c r="C10486" i="2"/>
  <c r="N6681" i="2" l="1"/>
  <c r="D6682" i="2" s="1"/>
  <c r="I6681" i="2"/>
  <c r="M6681" i="2" s="1"/>
  <c r="H6682" i="2"/>
  <c r="A6681" i="2"/>
  <c r="I6682" i="2"/>
  <c r="M6682" i="2" s="1"/>
  <c r="N6682" i="2"/>
  <c r="D6683" i="2" s="1"/>
  <c r="A6682" i="2"/>
  <c r="L10486" i="2"/>
  <c r="E10486" i="2"/>
  <c r="K10486" i="2"/>
  <c r="F10485" i="2"/>
  <c r="G10485" i="2"/>
  <c r="C10487" i="2"/>
  <c r="H6683" i="2" l="1"/>
  <c r="L10487" i="2"/>
  <c r="E10487" i="2"/>
  <c r="K10487" i="2"/>
  <c r="F10486" i="2"/>
  <c r="G10486" i="2"/>
  <c r="C10488" i="2"/>
  <c r="I6683" i="2" l="1"/>
  <c r="M6683" i="2" s="1"/>
  <c r="N6683" i="2"/>
  <c r="D6684" i="2" s="1"/>
  <c r="A6683" i="2"/>
  <c r="L10488" i="2"/>
  <c r="K10488" i="2"/>
  <c r="E10488" i="2"/>
  <c r="F10487" i="2"/>
  <c r="G10487" i="2"/>
  <c r="C10489" i="2"/>
  <c r="H6684" i="2" l="1"/>
  <c r="L10489" i="2"/>
  <c r="K10489" i="2"/>
  <c r="E10489" i="2"/>
  <c r="G10488" i="2"/>
  <c r="F10488" i="2"/>
  <c r="C10490" i="2"/>
  <c r="I6684" i="2" l="1"/>
  <c r="M6684" i="2" s="1"/>
  <c r="N6684" i="2"/>
  <c r="D6685" i="2" s="1"/>
  <c r="A6684" i="2"/>
  <c r="L10490" i="2"/>
  <c r="K10490" i="2"/>
  <c r="E10490" i="2"/>
  <c r="G10489" i="2"/>
  <c r="F10489" i="2"/>
  <c r="C10491" i="2"/>
  <c r="H6685" i="2" l="1"/>
  <c r="L10491" i="2"/>
  <c r="K10491" i="2"/>
  <c r="E10491" i="2"/>
  <c r="F10490" i="2"/>
  <c r="G10490" i="2"/>
  <c r="C10492" i="2"/>
  <c r="I6685" i="2" l="1"/>
  <c r="M6685" i="2" s="1"/>
  <c r="N6685" i="2"/>
  <c r="D6686" i="2" s="1"/>
  <c r="A6685" i="2"/>
  <c r="L10492" i="2"/>
  <c r="K10492" i="2"/>
  <c r="E10492" i="2"/>
  <c r="F10491" i="2"/>
  <c r="G10491" i="2"/>
  <c r="C10493" i="2"/>
  <c r="H6686" i="2" l="1"/>
  <c r="L10493" i="2"/>
  <c r="E10493" i="2"/>
  <c r="K10493" i="2"/>
  <c r="F10492" i="2"/>
  <c r="G10492" i="2"/>
  <c r="C10494" i="2"/>
  <c r="I6686" i="2" l="1"/>
  <c r="M6686" i="2" s="1"/>
  <c r="N6686" i="2"/>
  <c r="D6687" i="2" s="1"/>
  <c r="A6686" i="2"/>
  <c r="L10494" i="2"/>
  <c r="L6846" i="2"/>
  <c r="E10494" i="2"/>
  <c r="K10494" i="2"/>
  <c r="G10493" i="2"/>
  <c r="F10493" i="2"/>
  <c r="C10495" i="2"/>
  <c r="H6687" i="2" l="1"/>
  <c r="A6687" i="2" s="1"/>
  <c r="L10495" i="2"/>
  <c r="E10495" i="2"/>
  <c r="K10495" i="2"/>
  <c r="F10494" i="2"/>
  <c r="G10494" i="2"/>
  <c r="C10496" i="2"/>
  <c r="I6687" i="2" l="1"/>
  <c r="M6687" i="2" s="1"/>
  <c r="N6687" i="2"/>
  <c r="D6688" i="2" s="1"/>
  <c r="L10496" i="2"/>
  <c r="K10496" i="2"/>
  <c r="E10496" i="2"/>
  <c r="G10495" i="2"/>
  <c r="F10495" i="2"/>
  <c r="C10497" i="2"/>
  <c r="H6688" i="2" l="1"/>
  <c r="I6688" i="2" s="1"/>
  <c r="M6688" i="2" s="1"/>
  <c r="N6688" i="2"/>
  <c r="D6689" i="2" s="1"/>
  <c r="A6688" i="2"/>
  <c r="L10497" i="2"/>
  <c r="E10497" i="2"/>
  <c r="K10497" i="2"/>
  <c r="F10496" i="2"/>
  <c r="G10496" i="2"/>
  <c r="C10498" i="2"/>
  <c r="H6689" i="2" l="1"/>
  <c r="E10498" i="2"/>
  <c r="K10498" i="2"/>
  <c r="F10497" i="2"/>
  <c r="G10497" i="2"/>
  <c r="C10499" i="2"/>
  <c r="N6689" i="2" l="1"/>
  <c r="D6690" i="2" s="1"/>
  <c r="I6689" i="2"/>
  <c r="M6689" i="2" s="1"/>
  <c r="A6689" i="2"/>
  <c r="K10499" i="2"/>
  <c r="E10499" i="2"/>
  <c r="F10498" i="2"/>
  <c r="G10498" i="2"/>
  <c r="C10500" i="2"/>
  <c r="H6690" i="2" l="1"/>
  <c r="I6690" i="2" s="1"/>
  <c r="M6690" i="2" s="1"/>
  <c r="A6690" i="2"/>
  <c r="L10500" i="2"/>
  <c r="K10500" i="2"/>
  <c r="E10500" i="2"/>
  <c r="F10499" i="2"/>
  <c r="G10499" i="2"/>
  <c r="C10501" i="2"/>
  <c r="N6690" i="2" l="1"/>
  <c r="D6691" i="2" s="1"/>
  <c r="H6691" i="2"/>
  <c r="E10501" i="2"/>
  <c r="K10501" i="2"/>
  <c r="G10500" i="2"/>
  <c r="F10500" i="2"/>
  <c r="C10502" i="2"/>
  <c r="N6691" i="2" l="1"/>
  <c r="D6692" i="2" s="1"/>
  <c r="I6691" i="2"/>
  <c r="M6691" i="2" s="1"/>
  <c r="A6691" i="2"/>
  <c r="L10502" i="2"/>
  <c r="K10502" i="2"/>
  <c r="F10501" i="2"/>
  <c r="G10501" i="2"/>
  <c r="C10503" i="2"/>
  <c r="H6692" i="2" l="1"/>
  <c r="N6692" i="2"/>
  <c r="D6693" i="2" s="1"/>
  <c r="I6692" i="2"/>
  <c r="M6692" i="2" s="1"/>
  <c r="A6692" i="2"/>
  <c r="L10503" i="2"/>
  <c r="K10503" i="2"/>
  <c r="C10504" i="2"/>
  <c r="H6693" i="2" l="1"/>
  <c r="I6693" i="2" s="1"/>
  <c r="M6693" i="2" s="1"/>
  <c r="N6693" i="2"/>
  <c r="D6694" i="2" s="1"/>
  <c r="A6693" i="2"/>
  <c r="L10504" i="2"/>
  <c r="K10504" i="2"/>
  <c r="C10505" i="2"/>
  <c r="H6694" i="2" l="1"/>
  <c r="L10505" i="2"/>
  <c r="K10505" i="2"/>
  <c r="C10506" i="2"/>
  <c r="I6694" i="2" l="1"/>
  <c r="M6694" i="2" s="1"/>
  <c r="N6694" i="2"/>
  <c r="D6695" i="2" s="1"/>
  <c r="A6694" i="2"/>
  <c r="L10506" i="2"/>
  <c r="K10506" i="2"/>
  <c r="E10506" i="2"/>
  <c r="C10507" i="2"/>
  <c r="H6695" i="2" l="1"/>
  <c r="L10507" i="2"/>
  <c r="K10507" i="2"/>
  <c r="E10507" i="2"/>
  <c r="F10506" i="2"/>
  <c r="G10506" i="2"/>
  <c r="C10508" i="2"/>
  <c r="L6695" i="2" l="1"/>
  <c r="N6695" i="2"/>
  <c r="D6696" i="2" s="1"/>
  <c r="I6695" i="2"/>
  <c r="M6695" i="2" s="1"/>
  <c r="A6695" i="2"/>
  <c r="L10508" i="2"/>
  <c r="K10508" i="2"/>
  <c r="E10508" i="2"/>
  <c r="G10507" i="2"/>
  <c r="F10507" i="2"/>
  <c r="C10509" i="2"/>
  <c r="E6696" i="2" l="1"/>
  <c r="H6696" i="2"/>
  <c r="A6696" i="2" s="1"/>
  <c r="L10509" i="2"/>
  <c r="E10509" i="2"/>
  <c r="K10509" i="2"/>
  <c r="F10508" i="2"/>
  <c r="G10508" i="2"/>
  <c r="C10510" i="2"/>
  <c r="L6696" i="2" l="1"/>
  <c r="I6696" i="2"/>
  <c r="M6696" i="2" s="1"/>
  <c r="N6696" i="2"/>
  <c r="H6697" i="2" s="1"/>
  <c r="G6696" i="2"/>
  <c r="F6696" i="2"/>
  <c r="L10510" i="2"/>
  <c r="K10510" i="2"/>
  <c r="E10510" i="2"/>
  <c r="F10509" i="2"/>
  <c r="G10509" i="2"/>
  <c r="C10511" i="2"/>
  <c r="I6697" i="2" l="1"/>
  <c r="M6697" i="2" s="1"/>
  <c r="D6697" i="2"/>
  <c r="A6697" i="2" s="1"/>
  <c r="E6700" i="2"/>
  <c r="L10511" i="2"/>
  <c r="K10511" i="2"/>
  <c r="E10511" i="2"/>
  <c r="G10510" i="2"/>
  <c r="F10510" i="2"/>
  <c r="C10512" i="2"/>
  <c r="N6697" i="2" l="1"/>
  <c r="F6700" i="2"/>
  <c r="G6700" i="2"/>
  <c r="L10512" i="2"/>
  <c r="E10512" i="2"/>
  <c r="K10512" i="2"/>
  <c r="F10511" i="2"/>
  <c r="G10511" i="2"/>
  <c r="C10513" i="2"/>
  <c r="D6698" i="2" l="1"/>
  <c r="E6698" i="2" s="1"/>
  <c r="H6698" i="2"/>
  <c r="L10513" i="2"/>
  <c r="E10513" i="2"/>
  <c r="K10513" i="2"/>
  <c r="F10512" i="2"/>
  <c r="G10512" i="2"/>
  <c r="C10514" i="2"/>
  <c r="F6698" i="2" l="1"/>
  <c r="G6698" i="2"/>
  <c r="A6698" i="2"/>
  <c r="I6698" i="2"/>
  <c r="M6698" i="2" s="1"/>
  <c r="N6698" i="2"/>
  <c r="D6699" i="2" s="1"/>
  <c r="E6699" i="2" s="1"/>
  <c r="L10514" i="2"/>
  <c r="E10514" i="2"/>
  <c r="K10514" i="2"/>
  <c r="F10513" i="2"/>
  <c r="G10513" i="2"/>
  <c r="C10515" i="2"/>
  <c r="F6699" i="2" l="1"/>
  <c r="G6699" i="2"/>
  <c r="H6699" i="2"/>
  <c r="L10515" i="2"/>
  <c r="E10515" i="2"/>
  <c r="K10515" i="2"/>
  <c r="F10514" i="2"/>
  <c r="G10514" i="2"/>
  <c r="C10516" i="2"/>
  <c r="N6699" i="2" l="1"/>
  <c r="D6700" i="2" s="1"/>
  <c r="I6699" i="2"/>
  <c r="M6699" i="2" s="1"/>
  <c r="H6700" i="2" s="1"/>
  <c r="A6699" i="2"/>
  <c r="L10516" i="2"/>
  <c r="E10516" i="2"/>
  <c r="K10516" i="2"/>
  <c r="F10515" i="2"/>
  <c r="G10515" i="2"/>
  <c r="C10517" i="2"/>
  <c r="N6700" i="2" l="1"/>
  <c r="I6700" i="2"/>
  <c r="M6700" i="2" s="1"/>
  <c r="A6700" i="2"/>
  <c r="D6701" i="2"/>
  <c r="L10517" i="2"/>
  <c r="E10517" i="2"/>
  <c r="K10517" i="2"/>
  <c r="F10516" i="2"/>
  <c r="G10516" i="2"/>
  <c r="C10518" i="2"/>
  <c r="H6701" i="2" l="1"/>
  <c r="I6701" i="2" s="1"/>
  <c r="M6701" i="2" s="1"/>
  <c r="L10518" i="2"/>
  <c r="E10518" i="2"/>
  <c r="K10518" i="2"/>
  <c r="F10517" i="2"/>
  <c r="G10517" i="2"/>
  <c r="C10519" i="2"/>
  <c r="A6701" i="2" l="1"/>
  <c r="N6701" i="2"/>
  <c r="H6702" i="2" s="1"/>
  <c r="I6702" i="2" s="1"/>
  <c r="M6702" i="2" s="1"/>
  <c r="L10519" i="2"/>
  <c r="K10519" i="2"/>
  <c r="E10519" i="2"/>
  <c r="F10518" i="2"/>
  <c r="G10518" i="2"/>
  <c r="C10520" i="2"/>
  <c r="D6702" i="2" l="1"/>
  <c r="L10520" i="2"/>
  <c r="K10520" i="2"/>
  <c r="E10520" i="2"/>
  <c r="G10519" i="2"/>
  <c r="F10519" i="2"/>
  <c r="C10521" i="2"/>
  <c r="A6702" i="2" l="1"/>
  <c r="N6702" i="2"/>
  <c r="L10521" i="2"/>
  <c r="K10521" i="2"/>
  <c r="E10521" i="2"/>
  <c r="G10520" i="2"/>
  <c r="F10520" i="2"/>
  <c r="C10522" i="2"/>
  <c r="H6703" i="2" l="1"/>
  <c r="D6703" i="2"/>
  <c r="L10522" i="2"/>
  <c r="K10522" i="2"/>
  <c r="E10522" i="2"/>
  <c r="F10521" i="2"/>
  <c r="G10521" i="2"/>
  <c r="C10523" i="2"/>
  <c r="A6703" i="2" l="1"/>
  <c r="I6703" i="2"/>
  <c r="M6703" i="2" s="1"/>
  <c r="N6703" i="2"/>
  <c r="L10523" i="2"/>
  <c r="K10523" i="2"/>
  <c r="E10523" i="2"/>
  <c r="F10522" i="2"/>
  <c r="G10522" i="2"/>
  <c r="C10524" i="2"/>
  <c r="H6704" i="2" l="1"/>
  <c r="D6704" i="2"/>
  <c r="L10524" i="2"/>
  <c r="K10524" i="2"/>
  <c r="E10524" i="2"/>
  <c r="G10523" i="2"/>
  <c r="F10523" i="2"/>
  <c r="C10525" i="2"/>
  <c r="A6704" i="2" l="1"/>
  <c r="I6704" i="2"/>
  <c r="M6704" i="2" s="1"/>
  <c r="N6704" i="2"/>
  <c r="H6705" i="2" s="1"/>
  <c r="L10525" i="2"/>
  <c r="E10525" i="2"/>
  <c r="K10525" i="2"/>
  <c r="G10524" i="2"/>
  <c r="F10524" i="2"/>
  <c r="C10526" i="2"/>
  <c r="I6705" i="2" l="1"/>
  <c r="M6705" i="2" s="1"/>
  <c r="D6705" i="2"/>
  <c r="N6705" i="2" s="1"/>
  <c r="L10526" i="2"/>
  <c r="K10526" i="2"/>
  <c r="E10526" i="2"/>
  <c r="F10525" i="2"/>
  <c r="G10525" i="2"/>
  <c r="C10527" i="2"/>
  <c r="A6705" i="2" l="1"/>
  <c r="D6706" i="2"/>
  <c r="H6706" i="2"/>
  <c r="L10527" i="2"/>
  <c r="E10527" i="2"/>
  <c r="K10527" i="2"/>
  <c r="G10526" i="2"/>
  <c r="F10526" i="2"/>
  <c r="C10528" i="2"/>
  <c r="A6706" i="2" l="1"/>
  <c r="N6706" i="2"/>
  <c r="D6707" i="2" s="1"/>
  <c r="I6706" i="2"/>
  <c r="M6706" i="2" s="1"/>
  <c r="L10528" i="2"/>
  <c r="E10528" i="2"/>
  <c r="K10528" i="2"/>
  <c r="F10527" i="2"/>
  <c r="G10527" i="2"/>
  <c r="C10529" i="2"/>
  <c r="H6707" i="2" l="1"/>
  <c r="A6707" i="2" s="1"/>
  <c r="E10529" i="2"/>
  <c r="K10529" i="2"/>
  <c r="F10528" i="2"/>
  <c r="G10528" i="2"/>
  <c r="C10530" i="2"/>
  <c r="I6707" i="2" l="1"/>
  <c r="M6707" i="2" s="1"/>
  <c r="N6707" i="2"/>
  <c r="D6708" i="2" s="1"/>
  <c r="K10530" i="2"/>
  <c r="E10530" i="2"/>
  <c r="F10529" i="2"/>
  <c r="G10529" i="2"/>
  <c r="C10531" i="2"/>
  <c r="H6708" i="2" l="1"/>
  <c r="K10531" i="2"/>
  <c r="E10531" i="2"/>
  <c r="F10530" i="2"/>
  <c r="G10530" i="2"/>
  <c r="C10532" i="2"/>
  <c r="N6708" i="2" l="1"/>
  <c r="D6709" i="2" s="1"/>
  <c r="I6708" i="2"/>
  <c r="M6708" i="2" s="1"/>
  <c r="A6708" i="2"/>
  <c r="K10532" i="2"/>
  <c r="G10531" i="2"/>
  <c r="F10531" i="2"/>
  <c r="C10533" i="2"/>
  <c r="H6709" i="2" l="1"/>
  <c r="I6709" i="2" s="1"/>
  <c r="M6709" i="2" s="1"/>
  <c r="A6709" i="2"/>
  <c r="L10533" i="2"/>
  <c r="K10533" i="2"/>
  <c r="C10534" i="2"/>
  <c r="N6709" i="2" l="1"/>
  <c r="D6710" i="2" s="1"/>
  <c r="L10534" i="2"/>
  <c r="K10534" i="2"/>
  <c r="C10535" i="2"/>
  <c r="H6710" i="2" l="1"/>
  <c r="A6710" i="2" s="1"/>
  <c r="N6710" i="2"/>
  <c r="D6711" i="2" s="1"/>
  <c r="I6710" i="2"/>
  <c r="M6710" i="2" s="1"/>
  <c r="L10535" i="2"/>
  <c r="K10535" i="2"/>
  <c r="C10536" i="2"/>
  <c r="H6711" i="2" l="1"/>
  <c r="I6711" i="2" s="1"/>
  <c r="M6711" i="2" s="1"/>
  <c r="N6711" i="2"/>
  <c r="D6712" i="2" s="1"/>
  <c r="L10536" i="2"/>
  <c r="K10536" i="2"/>
  <c r="E10536" i="2"/>
  <c r="C10537" i="2"/>
  <c r="A6711" i="2" l="1"/>
  <c r="H6712" i="2"/>
  <c r="A6712" i="2" s="1"/>
  <c r="L10537" i="2"/>
  <c r="K10537" i="2"/>
  <c r="E10537" i="2"/>
  <c r="F10536" i="2"/>
  <c r="G10536" i="2"/>
  <c r="C10538" i="2"/>
  <c r="N6712" i="2" l="1"/>
  <c r="D6713" i="2" s="1"/>
  <c r="I6712" i="2"/>
  <c r="M6712" i="2" s="1"/>
  <c r="L10538" i="2"/>
  <c r="E10538" i="2"/>
  <c r="K10538" i="2"/>
  <c r="G10537" i="2"/>
  <c r="F10537" i="2"/>
  <c r="C10539" i="2"/>
  <c r="H6713" i="2" l="1"/>
  <c r="I6713" i="2" s="1"/>
  <c r="M6713" i="2" s="1"/>
  <c r="L10539" i="2"/>
  <c r="K10539" i="2"/>
  <c r="E10539" i="2"/>
  <c r="F10538" i="2"/>
  <c r="G10538" i="2"/>
  <c r="C10540" i="2"/>
  <c r="A6713" i="2" l="1"/>
  <c r="N6713" i="2"/>
  <c r="D6714" i="2" s="1"/>
  <c r="L10540" i="2"/>
  <c r="K10540" i="2"/>
  <c r="E10540" i="2"/>
  <c r="F10539" i="2"/>
  <c r="G10539" i="2"/>
  <c r="C10541" i="2"/>
  <c r="H6714" i="2" l="1"/>
  <c r="N6714" i="2"/>
  <c r="D6715" i="2" s="1"/>
  <c r="I6714" i="2"/>
  <c r="M6714" i="2" s="1"/>
  <c r="A6714" i="2"/>
  <c r="L10541" i="2"/>
  <c r="K10541" i="2"/>
  <c r="E10541" i="2"/>
  <c r="G10540" i="2"/>
  <c r="F10540" i="2"/>
  <c r="C10542" i="2"/>
  <c r="H6715" i="2" l="1"/>
  <c r="N6715" i="2" s="1"/>
  <c r="A6715" i="2"/>
  <c r="L10542" i="2"/>
  <c r="K10542" i="2"/>
  <c r="E10542" i="2"/>
  <c r="F10541" i="2"/>
  <c r="G10541" i="2"/>
  <c r="C10543" i="2"/>
  <c r="I6715" i="2" l="1"/>
  <c r="M6715" i="2" s="1"/>
  <c r="D6716" i="2"/>
  <c r="H6716" i="2"/>
  <c r="I6716" i="2" s="1"/>
  <c r="M6716" i="2" s="1"/>
  <c r="N6716" i="2"/>
  <c r="D6717" i="2" s="1"/>
  <c r="A6716" i="2"/>
  <c r="L10543" i="2"/>
  <c r="E10543" i="2"/>
  <c r="K10543" i="2"/>
  <c r="F10542" i="2"/>
  <c r="G10542" i="2"/>
  <c r="C10544" i="2"/>
  <c r="H6717" i="2" l="1"/>
  <c r="N6717" i="2" s="1"/>
  <c r="D6718" i="2" s="1"/>
  <c r="L10544" i="2"/>
  <c r="E10544" i="2"/>
  <c r="K10544" i="2"/>
  <c r="F10543" i="2"/>
  <c r="G10543" i="2"/>
  <c r="C10545" i="2"/>
  <c r="A6717" i="2" l="1"/>
  <c r="I6717" i="2"/>
  <c r="M6717" i="2" s="1"/>
  <c r="H6718" i="2" s="1"/>
  <c r="I6718" i="2" s="1"/>
  <c r="M6718" i="2" s="1"/>
  <c r="A6718" i="2"/>
  <c r="L10545" i="2"/>
  <c r="E10545" i="2"/>
  <c r="K10545" i="2"/>
  <c r="F10544" i="2"/>
  <c r="G10544" i="2"/>
  <c r="C10546" i="2"/>
  <c r="N6718" i="2" l="1"/>
  <c r="D6719" i="2" s="1"/>
  <c r="L10546" i="2"/>
  <c r="E10546" i="2"/>
  <c r="K10546" i="2"/>
  <c r="F10545" i="2"/>
  <c r="G10545" i="2"/>
  <c r="C10547" i="2"/>
  <c r="H6719" i="2" l="1"/>
  <c r="A6719" i="2" s="1"/>
  <c r="L10547" i="2"/>
  <c r="E10547" i="2"/>
  <c r="K10547" i="2"/>
  <c r="G10546" i="2"/>
  <c r="F10546" i="2"/>
  <c r="C10548" i="2"/>
  <c r="N6719" i="2" l="1"/>
  <c r="D6720" i="2" s="1"/>
  <c r="I6719" i="2"/>
  <c r="M6719" i="2" s="1"/>
  <c r="H6720" i="2"/>
  <c r="A6720" i="2" s="1"/>
  <c r="L10548" i="2"/>
  <c r="E6879" i="2"/>
  <c r="F6879" i="2" s="1"/>
  <c r="E10548" i="2"/>
  <c r="K10548" i="2"/>
  <c r="F10547" i="2"/>
  <c r="G10547" i="2"/>
  <c r="C10549" i="2"/>
  <c r="I6720" i="2" l="1"/>
  <c r="M6720" i="2" s="1"/>
  <c r="N6720" i="2"/>
  <c r="D6721" i="2" s="1"/>
  <c r="L10549" i="2"/>
  <c r="G6879" i="2"/>
  <c r="K10549" i="2"/>
  <c r="E10549" i="2"/>
  <c r="F10548" i="2"/>
  <c r="G10548" i="2"/>
  <c r="C10550" i="2"/>
  <c r="H6721" i="2" l="1"/>
  <c r="A6721" i="2"/>
  <c r="N6721" i="2"/>
  <c r="D6722" i="2" s="1"/>
  <c r="I6721" i="2"/>
  <c r="M6721" i="2" s="1"/>
  <c r="L10550" i="2"/>
  <c r="K10550" i="2"/>
  <c r="E10550" i="2"/>
  <c r="G10549" i="2"/>
  <c r="F10549" i="2"/>
  <c r="C10551" i="2"/>
  <c r="H6722" i="2" l="1"/>
  <c r="I6722" i="2" s="1"/>
  <c r="M6722" i="2" s="1"/>
  <c r="L6727" i="2"/>
  <c r="L10551" i="2"/>
  <c r="K10551" i="2"/>
  <c r="E10551" i="2"/>
  <c r="G10550" i="2"/>
  <c r="F10550" i="2"/>
  <c r="C10552" i="2"/>
  <c r="A6722" i="2" l="1"/>
  <c r="N6722" i="2"/>
  <c r="D6723" i="2" s="1"/>
  <c r="L10552" i="2"/>
  <c r="K10552" i="2"/>
  <c r="E10552" i="2"/>
  <c r="F10551" i="2"/>
  <c r="G10551" i="2"/>
  <c r="C10553" i="2"/>
  <c r="H6723" i="2" l="1"/>
  <c r="N6723" i="2"/>
  <c r="D6724" i="2" s="1"/>
  <c r="L6723" i="2"/>
  <c r="I6723" i="2"/>
  <c r="M6723" i="2" s="1"/>
  <c r="A6723" i="2"/>
  <c r="L10553" i="2"/>
  <c r="K10553" i="2"/>
  <c r="E10553" i="2"/>
  <c r="G10552" i="2"/>
  <c r="F10552" i="2"/>
  <c r="C10554" i="2"/>
  <c r="H6724" i="2" l="1"/>
  <c r="N6724" i="2" s="1"/>
  <c r="D6725" i="2" s="1"/>
  <c r="I6724" i="2"/>
  <c r="M6724" i="2" s="1"/>
  <c r="A6724" i="2"/>
  <c r="L10554" i="2"/>
  <c r="E10554" i="2"/>
  <c r="K10554" i="2"/>
  <c r="G10553" i="2"/>
  <c r="F10553" i="2"/>
  <c r="C10555" i="2"/>
  <c r="H6725" i="2" l="1"/>
  <c r="L6725" i="2" s="1"/>
  <c r="N6725" i="2"/>
  <c r="D6726" i="2" s="1"/>
  <c r="I6725" i="2"/>
  <c r="M6725" i="2" s="1"/>
  <c r="A6725" i="2"/>
  <c r="E6730" i="2"/>
  <c r="L10555" i="2"/>
  <c r="E10555" i="2"/>
  <c r="K10555" i="2"/>
  <c r="F10554" i="2"/>
  <c r="G10554" i="2"/>
  <c r="C10556" i="2"/>
  <c r="H6726" i="2" l="1"/>
  <c r="L6726" i="2" s="1"/>
  <c r="F6730" i="2"/>
  <c r="G6730" i="2"/>
  <c r="L10556" i="2"/>
  <c r="E10556" i="2"/>
  <c r="K10556" i="2"/>
  <c r="G10555" i="2"/>
  <c r="F10555" i="2"/>
  <c r="C10557" i="2"/>
  <c r="I6726" i="2" l="1"/>
  <c r="M6726" i="2" s="1"/>
  <c r="A6726" i="2"/>
  <c r="N6726" i="2"/>
  <c r="D6727" i="2" s="1"/>
  <c r="E6727" i="2"/>
  <c r="L10557" i="2"/>
  <c r="E10557" i="2"/>
  <c r="K10557" i="2"/>
  <c r="F10556" i="2"/>
  <c r="G10556" i="2"/>
  <c r="C10558" i="2"/>
  <c r="H6727" i="2" l="1"/>
  <c r="G6727" i="2"/>
  <c r="F6727" i="2"/>
  <c r="L10558" i="2"/>
  <c r="E10558" i="2"/>
  <c r="K10558" i="2"/>
  <c r="F10557" i="2"/>
  <c r="G10557" i="2"/>
  <c r="C10559" i="2"/>
  <c r="A6727" i="2" l="1"/>
  <c r="I6727" i="2"/>
  <c r="M6727" i="2" s="1"/>
  <c r="N6727" i="2"/>
  <c r="D6728" i="2" s="1"/>
  <c r="E10559" i="2"/>
  <c r="K10559" i="2"/>
  <c r="G10558" i="2"/>
  <c r="F10558" i="2"/>
  <c r="C10560" i="2"/>
  <c r="H6728" i="2" l="1"/>
  <c r="A6728" i="2" s="1"/>
  <c r="E6728" i="2"/>
  <c r="G6728" i="2" s="1"/>
  <c r="I6728" i="2"/>
  <c r="M6728" i="2" s="1"/>
  <c r="N6728" i="2"/>
  <c r="K10560" i="2"/>
  <c r="E10560" i="2"/>
  <c r="F10559" i="2"/>
  <c r="G10559" i="2"/>
  <c r="C10561" i="2"/>
  <c r="D6729" i="2" l="1"/>
  <c r="E6729" i="2" s="1"/>
  <c r="F6729" i="2" s="1"/>
  <c r="H6729" i="2"/>
  <c r="I6729" i="2" s="1"/>
  <c r="M6729" i="2" s="1"/>
  <c r="F6728" i="2"/>
  <c r="N6729" i="2"/>
  <c r="A6729" i="2"/>
  <c r="K10561" i="2"/>
  <c r="E10561" i="2"/>
  <c r="F10560" i="2"/>
  <c r="G10560" i="2"/>
  <c r="C10562" i="2"/>
  <c r="G6729" i="2" l="1"/>
  <c r="D6730" i="2"/>
  <c r="H6730" i="2"/>
  <c r="K10562" i="2"/>
  <c r="E10562" i="2"/>
  <c r="G10561" i="2"/>
  <c r="F10561" i="2"/>
  <c r="C10563" i="2"/>
  <c r="I6730" i="2" l="1"/>
  <c r="M6730" i="2" s="1"/>
  <c r="N6730" i="2"/>
  <c r="D6731" i="2" s="1"/>
  <c r="A6730" i="2"/>
  <c r="L10563" i="2"/>
  <c r="K10563" i="2"/>
  <c r="G10562" i="2"/>
  <c r="F10562" i="2"/>
  <c r="C10564" i="2"/>
  <c r="H6731" i="2" l="1"/>
  <c r="A6731" i="2" s="1"/>
  <c r="L10564" i="2"/>
  <c r="K10564" i="2"/>
  <c r="C10565" i="2"/>
  <c r="N6731" i="2" l="1"/>
  <c r="D6732" i="2" s="1"/>
  <c r="I6731" i="2"/>
  <c r="M6731" i="2" s="1"/>
  <c r="L10565" i="2"/>
  <c r="K10565" i="2"/>
  <c r="C10566" i="2"/>
  <c r="H6732" i="2" l="1"/>
  <c r="I6732" i="2" s="1"/>
  <c r="M6732" i="2" s="1"/>
  <c r="N6732" i="2"/>
  <c r="D6733" i="2" s="1"/>
  <c r="A6732" i="2"/>
  <c r="L10566" i="2"/>
  <c r="K10566" i="2"/>
  <c r="C10567" i="2"/>
  <c r="H6733" i="2" l="1"/>
  <c r="I6733" i="2" s="1"/>
  <c r="M6733" i="2" s="1"/>
  <c r="N6733" i="2"/>
  <c r="H6734" i="2" s="1"/>
  <c r="A6733" i="2"/>
  <c r="L10567" i="2"/>
  <c r="E10567" i="2"/>
  <c r="K10567" i="2"/>
  <c r="C10568" i="2"/>
  <c r="D6734" i="2" l="1"/>
  <c r="N6734" i="2" s="1"/>
  <c r="I6734" i="2"/>
  <c r="M6734" i="2" s="1"/>
  <c r="L10568" i="2"/>
  <c r="K10568" i="2"/>
  <c r="E10568" i="2"/>
  <c r="F10567" i="2"/>
  <c r="G10567" i="2"/>
  <c r="C10569" i="2"/>
  <c r="A6734" i="2" l="1"/>
  <c r="H6735" i="2"/>
  <c r="I6735" i="2" s="1"/>
  <c r="M6735" i="2" s="1"/>
  <c r="D6735" i="2"/>
  <c r="L10569" i="2"/>
  <c r="K10569" i="2"/>
  <c r="E10569" i="2"/>
  <c r="G10568" i="2"/>
  <c r="F10568" i="2"/>
  <c r="C10570" i="2"/>
  <c r="A6735" i="2" l="1"/>
  <c r="N6735" i="2"/>
  <c r="H6736" i="2" s="1"/>
  <c r="L10570" i="2"/>
  <c r="K10570" i="2"/>
  <c r="E10570" i="2"/>
  <c r="F10569" i="2"/>
  <c r="G10569" i="2"/>
  <c r="C10571" i="2"/>
  <c r="D6736" i="2" l="1"/>
  <c r="N6736" i="2" s="1"/>
  <c r="I6736" i="2"/>
  <c r="M6736" i="2" s="1"/>
  <c r="L10571" i="2"/>
  <c r="K10571" i="2"/>
  <c r="E10571" i="2"/>
  <c r="F10570" i="2"/>
  <c r="G10570" i="2"/>
  <c r="C10572" i="2"/>
  <c r="H6737" i="2" l="1"/>
  <c r="I6737" i="2" s="1"/>
  <c r="M6737" i="2" s="1"/>
  <c r="A6736" i="2"/>
  <c r="D6737" i="2"/>
  <c r="A6737" i="2" s="1"/>
  <c r="L10572" i="2"/>
  <c r="K10572" i="2"/>
  <c r="E10572" i="2"/>
  <c r="F10571" i="2"/>
  <c r="G10571" i="2"/>
  <c r="C10573" i="2"/>
  <c r="N6737" i="2" l="1"/>
  <c r="D6738" i="2" s="1"/>
  <c r="L10573" i="2"/>
  <c r="K10573" i="2"/>
  <c r="E10573" i="2"/>
  <c r="F10572" i="2"/>
  <c r="G10572" i="2"/>
  <c r="C10574" i="2"/>
  <c r="H6738" i="2" l="1"/>
  <c r="A6738" i="2" s="1"/>
  <c r="N6738" i="2"/>
  <c r="D6739" i="2" s="1"/>
  <c r="I6738" i="2"/>
  <c r="M6738" i="2" s="1"/>
  <c r="L10574" i="2"/>
  <c r="E10574" i="2"/>
  <c r="K10574" i="2"/>
  <c r="F10573" i="2"/>
  <c r="G10573" i="2"/>
  <c r="C10575" i="2"/>
  <c r="H6739" i="2" l="1"/>
  <c r="I6739" i="2" s="1"/>
  <c r="M6739" i="2" s="1"/>
  <c r="L10575" i="2"/>
  <c r="E10575" i="2"/>
  <c r="K10575" i="2"/>
  <c r="F10574" i="2"/>
  <c r="G10574" i="2"/>
  <c r="C10576" i="2"/>
  <c r="A6739" i="2" l="1"/>
  <c r="N6739" i="2"/>
  <c r="D6740" i="2" s="1"/>
  <c r="L10576" i="2"/>
  <c r="E10576" i="2"/>
  <c r="K10576" i="2"/>
  <c r="F10575" i="2"/>
  <c r="G10575" i="2"/>
  <c r="C10577" i="2"/>
  <c r="H6740" i="2" l="1"/>
  <c r="I6740" i="2" s="1"/>
  <c r="M6740" i="2" s="1"/>
  <c r="N6740" i="2"/>
  <c r="D6741" i="2" s="1"/>
  <c r="A6740" i="2"/>
  <c r="L10577" i="2"/>
  <c r="E10577" i="2"/>
  <c r="K10577" i="2"/>
  <c r="F10576" i="2"/>
  <c r="G10576" i="2"/>
  <c r="C10578" i="2"/>
  <c r="H6741" i="2" l="1"/>
  <c r="L10578" i="2"/>
  <c r="E10578" i="2"/>
  <c r="K10578" i="2"/>
  <c r="F10577" i="2"/>
  <c r="G10577" i="2"/>
  <c r="C10579" i="2"/>
  <c r="N6741" i="2" l="1"/>
  <c r="D6742" i="2" s="1"/>
  <c r="I6741" i="2"/>
  <c r="M6741" i="2" s="1"/>
  <c r="H6742" i="2" s="1"/>
  <c r="A6741" i="2"/>
  <c r="L10579" i="2"/>
  <c r="E10579" i="2"/>
  <c r="K10579" i="2"/>
  <c r="F10578" i="2"/>
  <c r="G10578" i="2"/>
  <c r="C10580" i="2"/>
  <c r="N6742" i="2" l="1"/>
  <c r="D6743" i="2" s="1"/>
  <c r="I6742" i="2"/>
  <c r="M6742" i="2" s="1"/>
  <c r="A6742" i="2"/>
  <c r="L10580" i="2"/>
  <c r="K10580" i="2"/>
  <c r="E10580" i="2"/>
  <c r="F10579" i="2"/>
  <c r="G10579" i="2"/>
  <c r="C10581" i="2"/>
  <c r="H6743" i="2" l="1"/>
  <c r="I6743" i="2" s="1"/>
  <c r="M6743" i="2" s="1"/>
  <c r="L10581" i="2"/>
  <c r="K10581" i="2"/>
  <c r="E10581" i="2"/>
  <c r="G10580" i="2"/>
  <c r="F10580" i="2"/>
  <c r="C10582" i="2"/>
  <c r="A6743" i="2" l="1"/>
  <c r="N6743" i="2"/>
  <c r="D6744" i="2" s="1"/>
  <c r="L10582" i="2"/>
  <c r="K10582" i="2"/>
  <c r="E10582" i="2"/>
  <c r="F10581" i="2"/>
  <c r="G10581" i="2"/>
  <c r="C10583" i="2"/>
  <c r="H6744" i="2" l="1"/>
  <c r="A6744" i="2" s="1"/>
  <c r="N6744" i="2"/>
  <c r="D6745" i="2" s="1"/>
  <c r="L10583" i="2"/>
  <c r="K10583" i="2"/>
  <c r="E10583" i="2"/>
  <c r="F10582" i="2"/>
  <c r="G10582" i="2"/>
  <c r="C10584" i="2"/>
  <c r="I6744" i="2" l="1"/>
  <c r="M6744" i="2" s="1"/>
  <c r="H6745" i="2"/>
  <c r="L10584" i="2"/>
  <c r="K10584" i="2"/>
  <c r="E10584" i="2"/>
  <c r="G10583" i="2"/>
  <c r="F10583" i="2"/>
  <c r="C10585" i="2"/>
  <c r="N6745" i="2" l="1"/>
  <c r="D6746" i="2" s="1"/>
  <c r="I6745" i="2"/>
  <c r="M6745" i="2" s="1"/>
  <c r="H6746" i="2" s="1"/>
  <c r="A6745" i="2"/>
  <c r="L10585" i="2"/>
  <c r="E10585" i="2"/>
  <c r="K10585" i="2"/>
  <c r="G10584" i="2"/>
  <c r="F10584" i="2"/>
  <c r="C10586" i="2"/>
  <c r="I6746" i="2" l="1"/>
  <c r="M6746" i="2" s="1"/>
  <c r="N6746" i="2"/>
  <c r="D6747" i="2" s="1"/>
  <c r="A6746" i="2"/>
  <c r="L10586" i="2"/>
  <c r="K10586" i="2"/>
  <c r="E10586" i="2"/>
  <c r="F10585" i="2"/>
  <c r="G10585" i="2"/>
  <c r="C10587" i="2"/>
  <c r="H6747" i="2" l="1"/>
  <c r="A6747" i="2" s="1"/>
  <c r="L10587" i="2"/>
  <c r="E10587" i="2"/>
  <c r="K10587" i="2"/>
  <c r="F10586" i="2"/>
  <c r="G10586" i="2"/>
  <c r="C10588" i="2"/>
  <c r="N6747" i="2" l="1"/>
  <c r="D6748" i="2" s="1"/>
  <c r="I6747" i="2"/>
  <c r="M6747" i="2" s="1"/>
  <c r="H6748" i="2" s="1"/>
  <c r="L10588" i="2"/>
  <c r="K10588" i="2"/>
  <c r="E10588" i="2"/>
  <c r="F10587" i="2"/>
  <c r="G10587" i="2"/>
  <c r="C10589" i="2"/>
  <c r="I6748" i="2" l="1"/>
  <c r="M6748" i="2" s="1"/>
  <c r="N6748" i="2"/>
  <c r="D6749" i="2" s="1"/>
  <c r="A6748" i="2"/>
  <c r="L10589" i="2"/>
  <c r="E10589" i="2"/>
  <c r="K10589" i="2"/>
  <c r="F10588" i="2"/>
  <c r="G10588" i="2"/>
  <c r="C10590" i="2"/>
  <c r="H6749" i="2" l="1"/>
  <c r="A6749" i="2" s="1"/>
  <c r="E10590" i="2"/>
  <c r="K10590" i="2"/>
  <c r="F10589" i="2"/>
  <c r="G10589" i="2"/>
  <c r="C10591" i="2"/>
  <c r="I6749" i="2" l="1"/>
  <c r="M6749" i="2" s="1"/>
  <c r="N6749" i="2"/>
  <c r="D6750" i="2" s="1"/>
  <c r="E10591" i="2"/>
  <c r="K10591" i="2"/>
  <c r="F10590" i="2"/>
  <c r="G10590" i="2"/>
  <c r="C10592" i="2"/>
  <c r="H6750" i="2" l="1"/>
  <c r="A6750" i="2" s="1"/>
  <c r="K10592" i="2"/>
  <c r="E10592" i="2"/>
  <c r="F10591" i="2"/>
  <c r="G10591" i="2"/>
  <c r="C10593" i="2"/>
  <c r="I6750" i="2" l="1"/>
  <c r="M6750" i="2" s="1"/>
  <c r="N6750" i="2"/>
  <c r="D6751" i="2" s="1"/>
  <c r="K10593" i="2"/>
  <c r="E10593" i="2"/>
  <c r="G10592" i="2"/>
  <c r="F10592" i="2"/>
  <c r="C10594" i="2"/>
  <c r="H6751" i="2" l="1"/>
  <c r="A6751" i="2" s="1"/>
  <c r="L10594" i="2"/>
  <c r="K10594" i="2"/>
  <c r="G10593" i="2"/>
  <c r="F10593" i="2"/>
  <c r="C10595" i="2"/>
  <c r="I6751" i="2" l="1"/>
  <c r="M6751" i="2" s="1"/>
  <c r="N6751" i="2"/>
  <c r="D6752" i="2" s="1"/>
  <c r="L6906" i="2"/>
  <c r="L10595" i="2"/>
  <c r="K10595" i="2"/>
  <c r="C10596" i="2"/>
  <c r="H6752" i="2" l="1"/>
  <c r="A6752" i="2" s="1"/>
  <c r="L10596" i="2"/>
  <c r="E10596" i="2"/>
  <c r="K10596" i="2"/>
  <c r="C10597" i="2"/>
  <c r="N6752" i="2" l="1"/>
  <c r="D6753" i="2" s="1"/>
  <c r="I6752" i="2"/>
  <c r="M6752" i="2" s="1"/>
  <c r="L10597" i="2"/>
  <c r="E10597" i="2"/>
  <c r="K10597" i="2"/>
  <c r="F10596" i="2"/>
  <c r="G10596" i="2"/>
  <c r="C10598" i="2"/>
  <c r="H6753" i="2" l="1"/>
  <c r="I6753" i="2" s="1"/>
  <c r="M6753" i="2" s="1"/>
  <c r="L10598" i="2"/>
  <c r="K10598" i="2"/>
  <c r="E10598" i="2"/>
  <c r="F10597" i="2"/>
  <c r="G10597" i="2"/>
  <c r="C10599" i="2"/>
  <c r="A6753" i="2" l="1"/>
  <c r="N6753" i="2"/>
  <c r="D6754" i="2" s="1"/>
  <c r="H6754" i="2"/>
  <c r="L6757" i="2"/>
  <c r="L10599" i="2"/>
  <c r="K10599" i="2"/>
  <c r="E10599" i="2"/>
  <c r="F10598" i="2"/>
  <c r="G10598" i="2"/>
  <c r="C10600" i="2"/>
  <c r="L6754" i="2" l="1"/>
  <c r="N6754" i="2"/>
  <c r="D6755" i="2" s="1"/>
  <c r="I6754" i="2"/>
  <c r="M6754" i="2" s="1"/>
  <c r="A6754" i="2"/>
  <c r="L10600" i="2"/>
  <c r="K10600" i="2"/>
  <c r="E10600" i="2"/>
  <c r="G10599" i="2"/>
  <c r="F10599" i="2"/>
  <c r="C10601" i="2"/>
  <c r="H6755" i="2" l="1"/>
  <c r="L6755" i="2" s="1"/>
  <c r="L10601" i="2"/>
  <c r="K10601" i="2"/>
  <c r="E10601" i="2"/>
  <c r="G10600" i="2"/>
  <c r="F10600" i="2"/>
  <c r="C10602" i="2"/>
  <c r="I6755" i="2" l="1"/>
  <c r="M6755" i="2" s="1"/>
  <c r="N6755" i="2"/>
  <c r="D6756" i="2" s="1"/>
  <c r="A6755" i="2"/>
  <c r="L10602" i="2"/>
  <c r="K10602" i="2"/>
  <c r="E10602" i="2"/>
  <c r="F10601" i="2"/>
  <c r="G10601" i="2"/>
  <c r="C10603" i="2"/>
  <c r="H6756" i="2" l="1"/>
  <c r="L6756" i="2" s="1"/>
  <c r="L10603" i="2"/>
  <c r="K10603" i="2"/>
  <c r="E10603" i="2"/>
  <c r="G10602" i="2"/>
  <c r="F10602" i="2"/>
  <c r="C10604" i="2"/>
  <c r="A6756" i="2" l="1"/>
  <c r="I6756" i="2"/>
  <c r="M6756" i="2" s="1"/>
  <c r="N6756" i="2"/>
  <c r="D6757" i="2" s="1"/>
  <c r="L10604" i="2"/>
  <c r="E10604" i="2"/>
  <c r="K10604" i="2"/>
  <c r="F10603" i="2"/>
  <c r="G10603" i="2"/>
  <c r="C10605" i="2"/>
  <c r="H6757" i="2" l="1"/>
  <c r="A6757" i="2" s="1"/>
  <c r="E6757" i="2"/>
  <c r="E6761" i="2"/>
  <c r="L10605" i="2"/>
  <c r="E10605" i="2"/>
  <c r="K10605" i="2"/>
  <c r="F10604" i="2"/>
  <c r="G10604" i="2"/>
  <c r="C10606" i="2"/>
  <c r="G6757" i="2" l="1"/>
  <c r="F6757" i="2"/>
  <c r="I6757" i="2"/>
  <c r="M6757" i="2" s="1"/>
  <c r="N6757" i="2"/>
  <c r="D6758" i="2" s="1"/>
  <c r="G6761" i="2"/>
  <c r="F6761" i="2"/>
  <c r="L10606" i="2"/>
  <c r="E10606" i="2"/>
  <c r="K10606" i="2"/>
  <c r="F10605" i="2"/>
  <c r="G10605" i="2"/>
  <c r="C10607" i="2"/>
  <c r="H6758" i="2" l="1"/>
  <c r="L10607" i="2"/>
  <c r="E10607" i="2"/>
  <c r="K10607" i="2"/>
  <c r="F10606" i="2"/>
  <c r="G10606" i="2"/>
  <c r="C10608" i="2"/>
  <c r="I6758" i="2" l="1"/>
  <c r="M6758" i="2" s="1"/>
  <c r="N6758" i="2"/>
  <c r="D6759" i="2" s="1"/>
  <c r="E6759" i="2" s="1"/>
  <c r="A6758" i="2"/>
  <c r="L10608" i="2"/>
  <c r="E10608" i="2"/>
  <c r="K10608" i="2"/>
  <c r="F10607" i="2"/>
  <c r="G10607" i="2"/>
  <c r="C10609" i="2"/>
  <c r="F6759" i="2" l="1"/>
  <c r="G6759" i="2"/>
  <c r="H6759" i="2"/>
  <c r="L10609" i="2"/>
  <c r="E10609" i="2"/>
  <c r="K10609" i="2"/>
  <c r="F10608" i="2"/>
  <c r="G10608" i="2"/>
  <c r="C10610" i="2"/>
  <c r="I6759" i="2" l="1"/>
  <c r="M6759" i="2" s="1"/>
  <c r="N6759" i="2"/>
  <c r="D6760" i="2" s="1"/>
  <c r="A6759" i="2"/>
  <c r="L10610" i="2"/>
  <c r="K10610" i="2"/>
  <c r="E10610" i="2"/>
  <c r="F10609" i="2"/>
  <c r="G10609" i="2"/>
  <c r="C10611" i="2"/>
  <c r="H6760" i="2" l="1"/>
  <c r="A6760" i="2" s="1"/>
  <c r="L10611" i="2"/>
  <c r="K10611" i="2"/>
  <c r="E10611" i="2"/>
  <c r="F10610" i="2"/>
  <c r="G10610" i="2"/>
  <c r="C10612" i="2"/>
  <c r="I6760" i="2" l="1"/>
  <c r="M6760" i="2" s="1"/>
  <c r="N6760" i="2"/>
  <c r="D6761" i="2" s="1"/>
  <c r="L10612" i="2"/>
  <c r="E10612" i="2"/>
  <c r="K10612" i="2"/>
  <c r="G10611" i="2"/>
  <c r="F10611" i="2"/>
  <c r="C10613" i="2"/>
  <c r="H6761" i="2" l="1"/>
  <c r="L10613" i="2"/>
  <c r="K10613" i="2"/>
  <c r="E10613" i="2"/>
  <c r="G10612" i="2"/>
  <c r="F10612" i="2"/>
  <c r="C10614" i="2"/>
  <c r="I6761" i="2" l="1"/>
  <c r="M6761" i="2" s="1"/>
  <c r="N6761" i="2"/>
  <c r="A6761" i="2"/>
  <c r="L10614" i="2"/>
  <c r="K10614" i="2"/>
  <c r="E10614" i="2"/>
  <c r="F10613" i="2"/>
  <c r="G10613" i="2"/>
  <c r="C10615" i="2"/>
  <c r="H6762" i="2" l="1"/>
  <c r="D6762" i="2"/>
  <c r="L10615" i="2"/>
  <c r="K10615" i="2"/>
  <c r="E10615" i="2"/>
  <c r="F10614" i="2"/>
  <c r="G10614" i="2"/>
  <c r="C10616" i="2"/>
  <c r="A6762" i="2" l="1"/>
  <c r="I6762" i="2"/>
  <c r="M6762" i="2" s="1"/>
  <c r="N6762" i="2"/>
  <c r="L10616" i="2"/>
  <c r="E10616" i="2"/>
  <c r="K10616" i="2"/>
  <c r="G10615" i="2"/>
  <c r="F10615" i="2"/>
  <c r="C10617" i="2"/>
  <c r="H6763" i="2" l="1"/>
  <c r="I6763" i="2" s="1"/>
  <c r="M6763" i="2" s="1"/>
  <c r="D6763" i="2"/>
  <c r="N6763" i="2" s="1"/>
  <c r="L10617" i="2"/>
  <c r="E10617" i="2"/>
  <c r="K10617" i="2"/>
  <c r="G10616" i="2"/>
  <c r="F10616" i="2"/>
  <c r="C10618" i="2"/>
  <c r="H6764" i="2" l="1"/>
  <c r="I6764" i="2" s="1"/>
  <c r="M6764" i="2" s="1"/>
  <c r="A6763" i="2"/>
  <c r="D6764" i="2"/>
  <c r="L10618" i="2"/>
  <c r="E10618" i="2"/>
  <c r="K10618" i="2"/>
  <c r="F10617" i="2"/>
  <c r="G10617" i="2"/>
  <c r="C10619" i="2"/>
  <c r="A6764" i="2" l="1"/>
  <c r="N6764" i="2"/>
  <c r="H6765" i="2" s="1"/>
  <c r="L10619" i="2"/>
  <c r="E10619" i="2"/>
  <c r="K10619" i="2"/>
  <c r="F10618" i="2"/>
  <c r="G10618" i="2"/>
  <c r="C10620" i="2"/>
  <c r="I6765" i="2" l="1"/>
  <c r="M6765" i="2" s="1"/>
  <c r="D6765" i="2"/>
  <c r="N6765" i="2" s="1"/>
  <c r="H6766" i="2" s="1"/>
  <c r="L10620" i="2"/>
  <c r="E10620" i="2"/>
  <c r="K10620" i="2"/>
  <c r="F10619" i="2"/>
  <c r="G10619" i="2"/>
  <c r="C10621" i="2"/>
  <c r="I6766" i="2" l="1"/>
  <c r="M6766" i="2" s="1"/>
  <c r="A6765" i="2"/>
  <c r="D6766" i="2"/>
  <c r="E10621" i="2"/>
  <c r="K10621" i="2"/>
  <c r="F10620" i="2"/>
  <c r="G10620" i="2"/>
  <c r="C10622" i="2"/>
  <c r="A6766" i="2" l="1"/>
  <c r="N6766" i="2"/>
  <c r="H6767" i="2" s="1"/>
  <c r="I6767" i="2" s="1"/>
  <c r="M6767" i="2" s="1"/>
  <c r="K10622" i="2"/>
  <c r="E10622" i="2"/>
  <c r="F10621" i="2"/>
  <c r="G10621" i="2"/>
  <c r="C10623" i="2"/>
  <c r="D6767" i="2" l="1"/>
  <c r="L10623" i="2"/>
  <c r="K10623" i="2"/>
  <c r="F10622" i="2"/>
  <c r="G10622" i="2"/>
  <c r="C10624" i="2"/>
  <c r="N6767" i="2" l="1"/>
  <c r="H6768" i="2" s="1"/>
  <c r="A6767" i="2"/>
  <c r="L10624" i="2"/>
  <c r="K10624" i="2"/>
  <c r="C10625" i="2"/>
  <c r="D6768" i="2" l="1"/>
  <c r="A6768" i="2" s="1"/>
  <c r="I6768" i="2"/>
  <c r="M6768" i="2" s="1"/>
  <c r="L10625" i="2"/>
  <c r="K10625" i="2"/>
  <c r="C10626" i="2"/>
  <c r="N6768" i="2" l="1"/>
  <c r="H6769" i="2" s="1"/>
  <c r="I6769" i="2" s="1"/>
  <c r="M6769" i="2" s="1"/>
  <c r="D6769" i="2"/>
  <c r="L10626" i="2"/>
  <c r="K10626" i="2"/>
  <c r="C10627" i="2"/>
  <c r="A6769" i="2" l="1"/>
  <c r="N6769" i="2"/>
  <c r="H6770" i="2" s="1"/>
  <c r="L10627" i="2"/>
  <c r="K10627" i="2"/>
  <c r="E10627" i="2"/>
  <c r="C10628" i="2"/>
  <c r="D6770" i="2" l="1"/>
  <c r="I6770" i="2"/>
  <c r="M6770" i="2" s="1"/>
  <c r="N6770" i="2"/>
  <c r="H6771" i="2" s="1"/>
  <c r="L10628" i="2"/>
  <c r="K10628" i="2"/>
  <c r="E10628" i="2"/>
  <c r="F10627" i="2"/>
  <c r="G10627" i="2"/>
  <c r="C10629" i="2"/>
  <c r="I6771" i="2" l="1"/>
  <c r="M6771" i="2" s="1"/>
  <c r="A6770" i="2"/>
  <c r="D6771" i="2"/>
  <c r="N6771" i="2" s="1"/>
  <c r="H6772" i="2" s="1"/>
  <c r="L10629" i="2"/>
  <c r="K10629" i="2"/>
  <c r="E10629" i="2"/>
  <c r="G10628" i="2"/>
  <c r="F10628" i="2"/>
  <c r="C10630" i="2"/>
  <c r="I6772" i="2" l="1"/>
  <c r="M6772" i="2" s="1"/>
  <c r="A6771" i="2"/>
  <c r="D6772" i="2"/>
  <c r="L10630" i="2"/>
  <c r="K10630" i="2"/>
  <c r="E10630" i="2"/>
  <c r="G10629" i="2"/>
  <c r="F10629" i="2"/>
  <c r="C10631" i="2"/>
  <c r="A6772" i="2" l="1"/>
  <c r="N6772" i="2"/>
  <c r="H6773" i="2" s="1"/>
  <c r="L10631" i="2"/>
  <c r="K10631" i="2"/>
  <c r="E10631" i="2"/>
  <c r="F10630" i="2"/>
  <c r="G10630" i="2"/>
  <c r="C10632" i="2"/>
  <c r="D6773" i="2" l="1"/>
  <c r="A6773" i="2" s="1"/>
  <c r="I6773" i="2"/>
  <c r="M6773" i="2" s="1"/>
  <c r="N6773" i="2"/>
  <c r="D6774" i="2" s="1"/>
  <c r="L10632" i="2"/>
  <c r="K10632" i="2"/>
  <c r="E10632" i="2"/>
  <c r="F10631" i="2"/>
  <c r="G10631" i="2"/>
  <c r="C10633" i="2"/>
  <c r="H6774" i="2" l="1"/>
  <c r="L10633" i="2"/>
  <c r="K10633" i="2"/>
  <c r="E10633" i="2"/>
  <c r="F10632" i="2"/>
  <c r="G10632" i="2"/>
  <c r="C10634" i="2"/>
  <c r="I6774" i="2" l="1"/>
  <c r="M6774" i="2" s="1"/>
  <c r="N6774" i="2"/>
  <c r="D6775" i="2" s="1"/>
  <c r="A6774" i="2"/>
  <c r="L10634" i="2"/>
  <c r="E10634" i="2"/>
  <c r="K10634" i="2"/>
  <c r="F10633" i="2"/>
  <c r="G10633" i="2"/>
  <c r="C10635" i="2"/>
  <c r="H6775" i="2" l="1"/>
  <c r="A6775" i="2" s="1"/>
  <c r="L10635" i="2"/>
  <c r="E10635" i="2"/>
  <c r="K10635" i="2"/>
  <c r="F10634" i="2"/>
  <c r="G10634" i="2"/>
  <c r="C10636" i="2"/>
  <c r="I6775" i="2" l="1"/>
  <c r="M6775" i="2" s="1"/>
  <c r="N6775" i="2"/>
  <c r="D6776" i="2" s="1"/>
  <c r="L10636" i="2"/>
  <c r="E10636" i="2"/>
  <c r="K10636" i="2"/>
  <c r="F10635" i="2"/>
  <c r="G10635" i="2"/>
  <c r="C10637" i="2"/>
  <c r="H6776" i="2" l="1"/>
  <c r="L10637" i="2"/>
  <c r="E10637" i="2"/>
  <c r="K10637" i="2"/>
  <c r="F10636" i="2"/>
  <c r="G10636" i="2"/>
  <c r="C10638" i="2"/>
  <c r="I6776" i="2" l="1"/>
  <c r="M6776" i="2" s="1"/>
  <c r="N6776" i="2"/>
  <c r="D6777" i="2" s="1"/>
  <c r="A6776" i="2"/>
  <c r="L10638" i="2"/>
  <c r="E10638" i="2"/>
  <c r="K10638" i="2"/>
  <c r="F10637" i="2"/>
  <c r="G10637" i="2"/>
  <c r="C10639" i="2"/>
  <c r="H6777" i="2" l="1"/>
  <c r="L10639" i="2"/>
  <c r="K10639" i="2"/>
  <c r="E10639" i="2"/>
  <c r="F10638" i="2"/>
  <c r="G10638" i="2"/>
  <c r="C10640" i="2"/>
  <c r="I6777" i="2" l="1"/>
  <c r="M6777" i="2" s="1"/>
  <c r="N6777" i="2"/>
  <c r="D6778" i="2" s="1"/>
  <c r="A6777" i="2"/>
  <c r="L10640" i="2"/>
  <c r="K10640" i="2"/>
  <c r="E10640" i="2"/>
  <c r="F10639" i="2"/>
  <c r="G10639" i="2"/>
  <c r="C10641" i="2"/>
  <c r="H6778" i="2" l="1"/>
  <c r="A6778" i="2" s="1"/>
  <c r="L10641" i="2"/>
  <c r="K10641" i="2"/>
  <c r="E10641" i="2"/>
  <c r="G10640" i="2"/>
  <c r="F10640" i="2"/>
  <c r="C10642" i="2"/>
  <c r="N6778" i="2" l="1"/>
  <c r="D6779" i="2" s="1"/>
  <c r="I6778" i="2"/>
  <c r="M6778" i="2" s="1"/>
  <c r="L10642" i="2"/>
  <c r="K10642" i="2"/>
  <c r="E10642" i="2"/>
  <c r="F10641" i="2"/>
  <c r="G10641" i="2"/>
  <c r="C10643" i="2"/>
  <c r="H6779" i="2" l="1"/>
  <c r="I6779" i="2" s="1"/>
  <c r="M6779" i="2" s="1"/>
  <c r="N6779" i="2"/>
  <c r="D6780" i="2" s="1"/>
  <c r="A6779" i="2"/>
  <c r="L10643" i="2"/>
  <c r="K10643" i="2"/>
  <c r="E10643" i="2"/>
  <c r="F10642" i="2"/>
  <c r="G10642" i="2"/>
  <c r="C10644" i="2"/>
  <c r="H6780" i="2" l="1"/>
  <c r="I6780" i="2" s="1"/>
  <c r="M6780" i="2" s="1"/>
  <c r="L10644" i="2"/>
  <c r="K10644" i="2"/>
  <c r="E10644" i="2"/>
  <c r="F10643" i="2"/>
  <c r="G10643" i="2"/>
  <c r="C10645" i="2"/>
  <c r="A6780" i="2" l="1"/>
  <c r="N6780" i="2"/>
  <c r="H6781" i="2" s="1"/>
  <c r="I6781" i="2" s="1"/>
  <c r="M6781" i="2" s="1"/>
  <c r="L10645" i="2"/>
  <c r="E10645" i="2"/>
  <c r="K10645" i="2"/>
  <c r="F10644" i="2"/>
  <c r="G10644" i="2"/>
  <c r="C10646" i="2"/>
  <c r="D6781" i="2" l="1"/>
  <c r="N6781" i="2"/>
  <c r="H6782" i="2" s="1"/>
  <c r="A6781" i="2"/>
  <c r="L10646" i="2"/>
  <c r="E10646" i="2"/>
  <c r="K10646" i="2"/>
  <c r="F10645" i="2"/>
  <c r="G10645" i="2"/>
  <c r="C10647" i="2"/>
  <c r="D6782" i="2" l="1"/>
  <c r="A6782" i="2" s="1"/>
  <c r="I6782" i="2"/>
  <c r="M6782" i="2" s="1"/>
  <c r="N6782" i="2"/>
  <c r="H6783" i="2" s="1"/>
  <c r="L10647" i="2"/>
  <c r="E10647" i="2"/>
  <c r="K10647" i="2"/>
  <c r="G10646" i="2"/>
  <c r="F10646" i="2"/>
  <c r="C10648" i="2"/>
  <c r="D6783" i="2" l="1"/>
  <c r="I6783" i="2"/>
  <c r="M6783" i="2" s="1"/>
  <c r="N6783" i="2"/>
  <c r="H6784" i="2" s="1"/>
  <c r="L10648" i="2"/>
  <c r="E10648" i="2"/>
  <c r="K10648" i="2"/>
  <c r="G10647" i="2"/>
  <c r="F10647" i="2"/>
  <c r="C10649" i="2"/>
  <c r="I6784" i="2" l="1"/>
  <c r="M6784" i="2" s="1"/>
  <c r="L6784" i="2"/>
  <c r="A6783" i="2"/>
  <c r="D6784" i="2"/>
  <c r="L6788" i="2"/>
  <c r="L10649" i="2"/>
  <c r="E10649" i="2"/>
  <c r="K10649" i="2"/>
  <c r="F10648" i="2"/>
  <c r="G10648" i="2"/>
  <c r="C10650" i="2"/>
  <c r="A6784" i="2" l="1"/>
  <c r="N6784" i="2"/>
  <c r="H6785" i="2" s="1"/>
  <c r="E10650" i="2"/>
  <c r="K10650" i="2"/>
  <c r="F10649" i="2"/>
  <c r="G10649" i="2"/>
  <c r="C10651" i="2"/>
  <c r="I6785" i="2" l="1"/>
  <c r="M6785" i="2" s="1"/>
  <c r="D6785" i="2"/>
  <c r="E10651" i="2"/>
  <c r="K10651" i="2"/>
  <c r="F10650" i="2"/>
  <c r="G10650" i="2"/>
  <c r="C10652" i="2"/>
  <c r="A6785" i="2" l="1"/>
  <c r="N6785" i="2"/>
  <c r="H6786" i="2" s="1"/>
  <c r="L6786" i="2" s="1"/>
  <c r="K10652" i="2"/>
  <c r="E10652" i="2"/>
  <c r="F10651" i="2"/>
  <c r="G10651" i="2"/>
  <c r="C10653" i="2"/>
  <c r="D6786" i="2" l="1"/>
  <c r="N6786" i="2" s="1"/>
  <c r="I6786" i="2"/>
  <c r="M6786" i="2" s="1"/>
  <c r="K10653" i="2"/>
  <c r="E10653" i="2"/>
  <c r="G10652" i="2"/>
  <c r="F10652" i="2"/>
  <c r="C10654" i="2"/>
  <c r="H6787" i="2" l="1"/>
  <c r="I6787" i="2"/>
  <c r="M6787" i="2" s="1"/>
  <c r="A6786" i="2"/>
  <c r="D6787" i="2"/>
  <c r="A6787" i="2" s="1"/>
  <c r="L10654" i="2"/>
  <c r="K10654" i="2"/>
  <c r="F10653" i="2"/>
  <c r="G10653" i="2"/>
  <c r="C10655" i="2"/>
  <c r="N6787" i="2" l="1"/>
  <c r="E6792" i="2"/>
  <c r="L10655" i="2"/>
  <c r="K10655" i="2"/>
  <c r="C10656" i="2"/>
  <c r="D6788" i="2" l="1"/>
  <c r="E6788" i="2" s="1"/>
  <c r="H6788" i="2"/>
  <c r="F6792" i="2"/>
  <c r="G6792" i="2"/>
  <c r="L10656" i="2"/>
  <c r="K10656" i="2"/>
  <c r="C10657" i="2"/>
  <c r="A6788" i="2" l="1"/>
  <c r="N6788" i="2"/>
  <c r="I6788" i="2"/>
  <c r="M6788" i="2" s="1"/>
  <c r="G6788" i="2"/>
  <c r="F6788" i="2"/>
  <c r="L10657" i="2"/>
  <c r="E10657" i="2"/>
  <c r="K10657" i="2"/>
  <c r="C10658" i="2"/>
  <c r="H6789" i="2" l="1"/>
  <c r="I6789" i="2" s="1"/>
  <c r="M6789" i="2" s="1"/>
  <c r="D6789" i="2"/>
  <c r="L10658" i="2"/>
  <c r="K10658" i="2"/>
  <c r="E10658" i="2"/>
  <c r="F10657" i="2"/>
  <c r="G10657" i="2"/>
  <c r="C10659" i="2"/>
  <c r="A6789" i="2" l="1"/>
  <c r="E6789" i="2"/>
  <c r="N6789" i="2"/>
  <c r="L10659" i="2"/>
  <c r="K10659" i="2"/>
  <c r="E10659" i="2"/>
  <c r="F10658" i="2"/>
  <c r="G10658" i="2"/>
  <c r="C10660" i="2"/>
  <c r="H6790" i="2" l="1"/>
  <c r="G6789" i="2"/>
  <c r="D6790" i="2" s="1"/>
  <c r="F6789" i="2"/>
  <c r="I6790" i="2"/>
  <c r="M6790" i="2" s="1"/>
  <c r="L10660" i="2"/>
  <c r="E10660" i="2"/>
  <c r="K10660" i="2"/>
  <c r="G10659" i="2"/>
  <c r="F10659" i="2"/>
  <c r="C10661" i="2"/>
  <c r="E6790" i="2" l="1"/>
  <c r="A6790" i="2"/>
  <c r="N6790" i="2"/>
  <c r="L10661" i="2"/>
  <c r="E10661" i="2"/>
  <c r="K10661" i="2"/>
  <c r="F10660" i="2"/>
  <c r="G10660" i="2"/>
  <c r="C10662" i="2"/>
  <c r="H6791" i="2" l="1"/>
  <c r="F6790" i="2"/>
  <c r="G6790" i="2"/>
  <c r="D6791" i="2" s="1"/>
  <c r="I6791" i="2"/>
  <c r="M6791" i="2" s="1"/>
  <c r="L10662" i="2"/>
  <c r="K10662" i="2"/>
  <c r="E10662" i="2"/>
  <c r="F10661" i="2"/>
  <c r="G10661" i="2"/>
  <c r="C10663" i="2"/>
  <c r="N6791" i="2" l="1"/>
  <c r="D6792" i="2" s="1"/>
  <c r="A6791" i="2"/>
  <c r="H6792" i="2"/>
  <c r="A6792" i="2" s="1"/>
  <c r="L10663" i="2"/>
  <c r="K10663" i="2"/>
  <c r="E10663" i="2"/>
  <c r="G10662" i="2"/>
  <c r="F10662" i="2"/>
  <c r="C10664" i="2"/>
  <c r="I6792" i="2" l="1"/>
  <c r="M6792" i="2" s="1"/>
  <c r="N6792" i="2"/>
  <c r="D6793" i="2" s="1"/>
  <c r="L10664" i="2"/>
  <c r="K10664" i="2"/>
  <c r="E10664" i="2"/>
  <c r="F10663" i="2"/>
  <c r="G10663" i="2"/>
  <c r="C10665" i="2"/>
  <c r="H6793" i="2" l="1"/>
  <c r="A6793" i="2" s="1"/>
  <c r="L10665" i="2"/>
  <c r="E10665" i="2"/>
  <c r="K10665" i="2"/>
  <c r="F10664" i="2"/>
  <c r="G10664" i="2"/>
  <c r="C10666" i="2"/>
  <c r="I6793" i="2" l="1"/>
  <c r="M6793" i="2" s="1"/>
  <c r="N6793" i="2"/>
  <c r="D6794" i="2" s="1"/>
  <c r="L10666" i="2"/>
  <c r="E10666" i="2"/>
  <c r="K10666" i="2"/>
  <c r="F10665" i="2"/>
  <c r="G10665" i="2"/>
  <c r="C10667" i="2"/>
  <c r="H6794" i="2" l="1"/>
  <c r="L10667" i="2"/>
  <c r="E10667" i="2"/>
  <c r="K10667" i="2"/>
  <c r="F10666" i="2"/>
  <c r="G10666" i="2"/>
  <c r="C10668" i="2"/>
  <c r="I6794" i="2" l="1"/>
  <c r="M6794" i="2" s="1"/>
  <c r="N6794" i="2"/>
  <c r="A6794" i="2"/>
  <c r="L10668" i="2"/>
  <c r="E10668" i="2"/>
  <c r="K10668" i="2"/>
  <c r="F10667" i="2"/>
  <c r="G10667" i="2"/>
  <c r="C10669" i="2"/>
  <c r="H6795" i="2" l="1"/>
  <c r="D6795" i="2"/>
  <c r="L10669" i="2"/>
  <c r="E10669" i="2"/>
  <c r="K10669" i="2"/>
  <c r="F10668" i="2"/>
  <c r="G10668" i="2"/>
  <c r="C10670" i="2"/>
  <c r="A6795" i="2" l="1"/>
  <c r="I6795" i="2"/>
  <c r="M6795" i="2" s="1"/>
  <c r="N6795" i="2"/>
  <c r="H6796" i="2" s="1"/>
  <c r="L10670" i="2"/>
  <c r="E10670" i="2"/>
  <c r="K10670" i="2"/>
  <c r="F10669" i="2"/>
  <c r="G10669" i="2"/>
  <c r="C10671" i="2"/>
  <c r="I6796" i="2" l="1"/>
  <c r="M6796" i="2" s="1"/>
  <c r="D6796" i="2"/>
  <c r="N6796" i="2" s="1"/>
  <c r="H6797" i="2" s="1"/>
  <c r="L10671" i="2"/>
  <c r="K10671" i="2"/>
  <c r="E10671" i="2"/>
  <c r="F10670" i="2"/>
  <c r="G10670" i="2"/>
  <c r="C10672" i="2"/>
  <c r="I6797" i="2" l="1"/>
  <c r="M6797" i="2" s="1"/>
  <c r="A6796" i="2"/>
  <c r="D6797" i="2"/>
  <c r="L10672" i="2"/>
  <c r="K10672" i="2"/>
  <c r="E10672" i="2"/>
  <c r="G10671" i="2"/>
  <c r="F10671" i="2"/>
  <c r="C10673" i="2"/>
  <c r="A6797" i="2" l="1"/>
  <c r="N6797" i="2"/>
  <c r="H6798" i="2" s="1"/>
  <c r="I6798" i="2" s="1"/>
  <c r="M6798" i="2" s="1"/>
  <c r="L10673" i="2"/>
  <c r="E10673" i="2"/>
  <c r="K10673" i="2"/>
  <c r="G10672" i="2"/>
  <c r="F10672" i="2"/>
  <c r="C10674" i="2"/>
  <c r="D6798" i="2" l="1"/>
  <c r="L10674" i="2"/>
  <c r="K10674" i="2"/>
  <c r="E10674" i="2"/>
  <c r="F10673" i="2"/>
  <c r="G10673" i="2"/>
  <c r="C10675" i="2"/>
  <c r="N6798" i="2" l="1"/>
  <c r="H6799" i="2" s="1"/>
  <c r="A6798" i="2"/>
  <c r="D6799" i="2"/>
  <c r="L10675" i="2"/>
  <c r="K10675" i="2"/>
  <c r="E10675" i="2"/>
  <c r="G10674" i="2"/>
  <c r="F10674" i="2"/>
  <c r="C10676" i="2"/>
  <c r="A6799" i="2" l="1"/>
  <c r="I6799" i="2"/>
  <c r="M6799" i="2" s="1"/>
  <c r="N6799" i="2"/>
  <c r="H6800" i="2" s="1"/>
  <c r="L10676" i="2"/>
  <c r="E10676" i="2"/>
  <c r="K10676" i="2"/>
  <c r="G10675" i="2"/>
  <c r="F10675" i="2"/>
  <c r="C10677" i="2"/>
  <c r="I6800" i="2" l="1"/>
  <c r="M6800" i="2" s="1"/>
  <c r="D6800" i="2"/>
  <c r="N6800" i="2" s="1"/>
  <c r="H6801" i="2" s="1"/>
  <c r="I6801" i="2" s="1"/>
  <c r="M6801" i="2" s="1"/>
  <c r="L10677" i="2"/>
  <c r="E10677" i="2"/>
  <c r="K10677" i="2"/>
  <c r="G10676" i="2"/>
  <c r="F10676" i="2"/>
  <c r="C10678" i="2"/>
  <c r="A6800" i="2" l="1"/>
  <c r="D6801" i="2"/>
  <c r="L10678" i="2"/>
  <c r="E10678" i="2"/>
  <c r="K10678" i="2"/>
  <c r="G10677" i="2"/>
  <c r="F10677" i="2"/>
  <c r="C10679" i="2"/>
  <c r="N6801" i="2" l="1"/>
  <c r="H6802" i="2" s="1"/>
  <c r="A6801" i="2"/>
  <c r="D6802" i="2"/>
  <c r="L10679" i="2"/>
  <c r="E10679" i="2"/>
  <c r="K10679" i="2"/>
  <c r="F10678" i="2"/>
  <c r="G10678" i="2"/>
  <c r="C10680" i="2"/>
  <c r="A6802" i="2" l="1"/>
  <c r="I6802" i="2"/>
  <c r="M6802" i="2" s="1"/>
  <c r="N6802" i="2"/>
  <c r="H6803" i="2" s="1"/>
  <c r="L10680" i="2"/>
  <c r="E10680" i="2"/>
  <c r="K10680" i="2"/>
  <c r="F10679" i="2"/>
  <c r="G10679" i="2"/>
  <c r="C10681" i="2"/>
  <c r="I6803" i="2" l="1"/>
  <c r="M6803" i="2" s="1"/>
  <c r="D6803" i="2"/>
  <c r="E10681" i="2"/>
  <c r="K10681" i="2"/>
  <c r="F10680" i="2"/>
  <c r="G10680" i="2"/>
  <c r="C10682" i="2"/>
  <c r="A6803" i="2" l="1"/>
  <c r="N6803" i="2"/>
  <c r="H6804" i="2" s="1"/>
  <c r="K10682" i="2"/>
  <c r="E10682" i="2"/>
  <c r="F10681" i="2"/>
  <c r="G10681" i="2"/>
  <c r="C10683" i="2"/>
  <c r="I6804" i="2" l="1"/>
  <c r="M6804" i="2" s="1"/>
  <c r="D6804" i="2"/>
  <c r="K10683" i="2"/>
  <c r="E10683" i="2"/>
  <c r="F10682" i="2"/>
  <c r="G10682" i="2"/>
  <c r="C10684" i="2"/>
  <c r="A6804" i="2" l="1"/>
  <c r="N6804" i="2"/>
  <c r="H6805" i="2" s="1"/>
  <c r="L10684" i="2"/>
  <c r="K10684" i="2"/>
  <c r="G10683" i="2"/>
  <c r="F10683" i="2"/>
  <c r="C10685" i="2"/>
  <c r="I6805" i="2" l="1"/>
  <c r="M6805" i="2" s="1"/>
  <c r="D6805" i="2"/>
  <c r="L10685" i="2"/>
  <c r="K10685" i="2"/>
  <c r="C10686" i="2"/>
  <c r="A6805" i="2" l="1"/>
  <c r="N6805" i="2"/>
  <c r="H6806" i="2" s="1"/>
  <c r="L10686" i="2"/>
  <c r="K10686" i="2"/>
  <c r="C10687" i="2"/>
  <c r="I6806" i="2" l="1"/>
  <c r="M6806" i="2" s="1"/>
  <c r="D6806" i="2"/>
  <c r="L10687" i="2"/>
  <c r="K10687" i="2"/>
  <c r="C10688" i="2"/>
  <c r="A6806" i="2" l="1"/>
  <c r="N6806" i="2"/>
  <c r="H6807" i="2" s="1"/>
  <c r="L10688" i="2"/>
  <c r="K10688" i="2"/>
  <c r="E10688" i="2"/>
  <c r="C10689" i="2"/>
  <c r="I6807" i="2" l="1"/>
  <c r="M6807" i="2" s="1"/>
  <c r="D6807" i="2"/>
  <c r="L10689" i="2"/>
  <c r="K10689" i="2"/>
  <c r="E10689" i="2"/>
  <c r="F10688" i="2"/>
  <c r="G10688" i="2"/>
  <c r="C10690" i="2"/>
  <c r="A6807" i="2" l="1"/>
  <c r="N6807" i="2"/>
  <c r="H6808" i="2" s="1"/>
  <c r="L10690" i="2"/>
  <c r="K10690" i="2"/>
  <c r="E10690" i="2"/>
  <c r="G10689" i="2"/>
  <c r="F10689" i="2"/>
  <c r="C10691" i="2"/>
  <c r="D6808" i="2" l="1"/>
  <c r="N6808" i="2"/>
  <c r="I6808" i="2"/>
  <c r="M6808" i="2" s="1"/>
  <c r="L10691" i="2"/>
  <c r="K10691" i="2"/>
  <c r="E10691" i="2"/>
  <c r="G10690" i="2"/>
  <c r="F10690" i="2"/>
  <c r="C10692" i="2"/>
  <c r="H6809" i="2" l="1"/>
  <c r="I6809" i="2" s="1"/>
  <c r="M6809" i="2" s="1"/>
  <c r="A6808" i="2"/>
  <c r="D6809" i="2"/>
  <c r="N6809" i="2" s="1"/>
  <c r="L10692" i="2"/>
  <c r="K10692" i="2"/>
  <c r="E10692" i="2"/>
  <c r="F10691" i="2"/>
  <c r="G10691" i="2"/>
  <c r="C10693" i="2"/>
  <c r="H6810" i="2" l="1"/>
  <c r="I6810" i="2" s="1"/>
  <c r="M6810" i="2" s="1"/>
  <c r="A6809" i="2"/>
  <c r="D6810" i="2"/>
  <c r="L10693" i="2"/>
  <c r="E6970" i="2"/>
  <c r="K10693" i="2"/>
  <c r="E10693" i="2"/>
  <c r="F10692" i="2"/>
  <c r="G10692" i="2"/>
  <c r="C10694" i="2"/>
  <c r="A6810" i="2" l="1"/>
  <c r="N6810" i="2"/>
  <c r="H6811" i="2" s="1"/>
  <c r="L10694" i="2"/>
  <c r="G6970" i="2"/>
  <c r="F6970" i="2"/>
  <c r="E10694" i="2"/>
  <c r="K10694" i="2"/>
  <c r="F10693" i="2"/>
  <c r="G10693" i="2"/>
  <c r="C10695" i="2"/>
  <c r="D6811" i="2" l="1"/>
  <c r="I6811" i="2"/>
  <c r="M6811" i="2" s="1"/>
  <c r="N6811" i="2"/>
  <c r="H6812" i="2" s="1"/>
  <c r="L10695" i="2"/>
  <c r="E10695" i="2"/>
  <c r="K10695" i="2"/>
  <c r="F10694" i="2"/>
  <c r="G10694" i="2"/>
  <c r="C10696" i="2"/>
  <c r="I6812" i="2" l="1"/>
  <c r="M6812" i="2" s="1"/>
  <c r="D6812" i="2"/>
  <c r="N6812" i="2" s="1"/>
  <c r="H6813" i="2" s="1"/>
  <c r="A6811" i="2"/>
  <c r="L10696" i="2"/>
  <c r="E10696" i="2"/>
  <c r="K10696" i="2"/>
  <c r="F10695" i="2"/>
  <c r="G10695" i="2"/>
  <c r="C10697" i="2"/>
  <c r="I6813" i="2" l="1"/>
  <c r="M6813" i="2" s="1"/>
  <c r="A6812" i="2"/>
  <c r="D6813" i="2"/>
  <c r="N6813" i="2" s="1"/>
  <c r="H6814" i="2" s="1"/>
  <c r="L6815" i="2"/>
  <c r="L10697" i="2"/>
  <c r="E10697" i="2"/>
  <c r="K10697" i="2"/>
  <c r="F10696" i="2"/>
  <c r="G10696" i="2"/>
  <c r="C10698" i="2"/>
  <c r="I6814" i="2" l="1"/>
  <c r="M6814" i="2" s="1"/>
  <c r="D6814" i="2"/>
  <c r="N6814" i="2" s="1"/>
  <c r="A6813" i="2"/>
  <c r="L10698" i="2"/>
  <c r="E10698" i="2"/>
  <c r="K10698" i="2"/>
  <c r="F10697" i="2"/>
  <c r="G10697" i="2"/>
  <c r="C10699" i="2"/>
  <c r="H6815" i="2" l="1"/>
  <c r="I6815" i="2" s="1"/>
  <c r="M6815" i="2" s="1"/>
  <c r="A6814" i="2"/>
  <c r="D6815" i="2"/>
  <c r="L10699" i="2"/>
  <c r="E10699" i="2"/>
  <c r="K10699" i="2"/>
  <c r="F10698" i="2"/>
  <c r="G10698" i="2"/>
  <c r="C10700" i="2"/>
  <c r="A6815" i="2" l="1"/>
  <c r="N6815" i="2"/>
  <c r="H6816" i="2" s="1"/>
  <c r="L10700" i="2"/>
  <c r="E10700" i="2"/>
  <c r="K10700" i="2"/>
  <c r="F10699" i="2"/>
  <c r="G10699" i="2"/>
  <c r="C10701" i="2"/>
  <c r="L6816" i="2" l="1"/>
  <c r="I6816" i="2"/>
  <c r="M6816" i="2" s="1"/>
  <c r="D6816" i="2"/>
  <c r="N6816" i="2" s="1"/>
  <c r="L6819" i="2"/>
  <c r="L10701" i="2"/>
  <c r="K10701" i="2"/>
  <c r="E10701" i="2"/>
  <c r="F10700" i="2"/>
  <c r="G10700" i="2"/>
  <c r="C10702" i="2"/>
  <c r="A6816" i="2" l="1"/>
  <c r="D6817" i="2"/>
  <c r="H6817" i="2"/>
  <c r="E6818" i="2"/>
  <c r="L10702" i="2"/>
  <c r="K10702" i="2"/>
  <c r="E10702" i="2"/>
  <c r="G10701" i="2"/>
  <c r="F10701" i="2"/>
  <c r="C10703" i="2"/>
  <c r="A6817" i="2" l="1"/>
  <c r="L6817" i="2"/>
  <c r="I6817" i="2"/>
  <c r="M6817" i="2" s="1"/>
  <c r="N6817" i="2"/>
  <c r="D6818" i="2" s="1"/>
  <c r="G6818" i="2"/>
  <c r="F6818" i="2"/>
  <c r="L10703" i="2"/>
  <c r="K10703" i="2"/>
  <c r="E10703" i="2"/>
  <c r="F10702" i="2"/>
  <c r="G10702" i="2"/>
  <c r="C10704" i="2"/>
  <c r="H6818" i="2" l="1"/>
  <c r="L10704" i="2"/>
  <c r="K10704" i="2"/>
  <c r="E10704" i="2"/>
  <c r="G10703" i="2"/>
  <c r="F10703" i="2"/>
  <c r="C10705" i="2"/>
  <c r="N6818" i="2" l="1"/>
  <c r="D6819" i="2" s="1"/>
  <c r="I6818" i="2"/>
  <c r="M6818" i="2" s="1"/>
  <c r="A6818" i="2"/>
  <c r="L10705" i="2"/>
  <c r="K10705" i="2"/>
  <c r="E10705" i="2"/>
  <c r="G10704" i="2"/>
  <c r="F10704" i="2"/>
  <c r="C10706" i="2"/>
  <c r="H6819" i="2" l="1"/>
  <c r="I6819" i="2" s="1"/>
  <c r="M6819" i="2" s="1"/>
  <c r="N6819" i="2"/>
  <c r="D6820" i="2" s="1"/>
  <c r="E6820" i="2" s="1"/>
  <c r="A6819" i="2"/>
  <c r="L10706" i="2"/>
  <c r="E10706" i="2"/>
  <c r="K10706" i="2"/>
  <c r="F10705" i="2"/>
  <c r="G10705" i="2"/>
  <c r="C10707" i="2"/>
  <c r="H6820" i="2" l="1"/>
  <c r="I6820" i="2" s="1"/>
  <c r="M6820" i="2" s="1"/>
  <c r="A6820" i="2"/>
  <c r="F6820" i="2"/>
  <c r="G6820" i="2"/>
  <c r="L10707" i="2"/>
  <c r="K10707" i="2"/>
  <c r="E10707" i="2"/>
  <c r="F10706" i="2"/>
  <c r="G10706" i="2"/>
  <c r="C10708" i="2"/>
  <c r="N6820" i="2" l="1"/>
  <c r="H6821" i="2"/>
  <c r="I6821" i="2" s="1"/>
  <c r="M6821" i="2" s="1"/>
  <c r="D6821" i="2"/>
  <c r="E6821" i="2" s="1"/>
  <c r="N6821" i="2"/>
  <c r="A6821" i="2"/>
  <c r="L10708" i="2"/>
  <c r="E10708" i="2"/>
  <c r="K10708" i="2"/>
  <c r="F10707" i="2"/>
  <c r="G10707" i="2"/>
  <c r="C10709" i="2"/>
  <c r="G6821" i="2" l="1"/>
  <c r="F6821" i="2"/>
  <c r="H6822" i="2"/>
  <c r="D6822" i="2"/>
  <c r="L10709" i="2"/>
  <c r="E10709" i="2"/>
  <c r="K10709" i="2"/>
  <c r="G10708" i="2"/>
  <c r="F10708" i="2"/>
  <c r="C10710" i="2"/>
  <c r="A6822" i="2" l="1"/>
  <c r="I6822" i="2"/>
  <c r="M6822" i="2" s="1"/>
  <c r="N6822" i="2"/>
  <c r="H6823" i="2" s="1"/>
  <c r="L10710" i="2"/>
  <c r="E10710" i="2"/>
  <c r="K10710" i="2"/>
  <c r="F10709" i="2"/>
  <c r="G10709" i="2"/>
  <c r="C10711" i="2"/>
  <c r="D6823" i="2" l="1"/>
  <c r="I6823" i="2"/>
  <c r="M6823" i="2" s="1"/>
  <c r="N6823" i="2"/>
  <c r="H6824" i="2" s="1"/>
  <c r="E10711" i="2"/>
  <c r="K10711" i="2"/>
  <c r="F10710" i="2"/>
  <c r="G10710" i="2"/>
  <c r="C10712" i="2"/>
  <c r="I6824" i="2" l="1"/>
  <c r="M6824" i="2" s="1"/>
  <c r="A6823" i="2"/>
  <c r="D6824" i="2"/>
  <c r="K10712" i="2"/>
  <c r="E10712" i="2"/>
  <c r="F10711" i="2"/>
  <c r="G10711" i="2"/>
  <c r="C10713" i="2"/>
  <c r="A6824" i="2" l="1"/>
  <c r="N6824" i="2"/>
  <c r="H6825" i="2" s="1"/>
  <c r="K10713" i="2"/>
  <c r="E10713" i="2"/>
  <c r="F10712" i="2"/>
  <c r="G10712" i="2"/>
  <c r="C10714" i="2"/>
  <c r="I6825" i="2" l="1"/>
  <c r="M6825" i="2" s="1"/>
  <c r="D6825" i="2"/>
  <c r="K10714" i="2"/>
  <c r="G10713" i="2"/>
  <c r="F10713" i="2"/>
  <c r="C10715" i="2"/>
  <c r="A6825" i="2" l="1"/>
  <c r="N6825" i="2"/>
  <c r="H6826" i="2" s="1"/>
  <c r="I6826" i="2" s="1"/>
  <c r="M6826" i="2" s="1"/>
  <c r="L10715" i="2"/>
  <c r="K10715" i="2"/>
  <c r="C10716" i="2"/>
  <c r="D6826" i="2" l="1"/>
  <c r="L10716" i="2"/>
  <c r="K10716" i="2"/>
  <c r="C10717" i="2"/>
  <c r="N6826" i="2" l="1"/>
  <c r="H6827" i="2" s="1"/>
  <c r="A6826" i="2"/>
  <c r="D6827" i="2"/>
  <c r="A6827" i="2" s="1"/>
  <c r="L10717" i="2"/>
  <c r="K10717" i="2"/>
  <c r="C10718" i="2"/>
  <c r="I6827" i="2" l="1"/>
  <c r="M6827" i="2" s="1"/>
  <c r="N6827" i="2"/>
  <c r="D6828" i="2" s="1"/>
  <c r="L10718" i="2"/>
  <c r="K10718" i="2"/>
  <c r="C10719" i="2"/>
  <c r="H6828" i="2" l="1"/>
  <c r="A6828" i="2" s="1"/>
  <c r="L10719" i="2"/>
  <c r="E10719" i="2"/>
  <c r="K10719" i="2"/>
  <c r="C10720" i="2"/>
  <c r="I6828" i="2" l="1"/>
  <c r="M6828" i="2" s="1"/>
  <c r="N6828" i="2"/>
  <c r="D6829" i="2" s="1"/>
  <c r="L10720" i="2"/>
  <c r="K10720" i="2"/>
  <c r="E10720" i="2"/>
  <c r="F10719" i="2"/>
  <c r="G10719" i="2"/>
  <c r="C10721" i="2"/>
  <c r="H6829" i="2" l="1"/>
  <c r="N6829" i="2" s="1"/>
  <c r="D6830" i="2" s="1"/>
  <c r="L10721" i="2"/>
  <c r="K10721" i="2"/>
  <c r="E10721" i="2"/>
  <c r="G10720" i="2"/>
  <c r="F10720" i="2"/>
  <c r="C10722" i="2"/>
  <c r="I6829" i="2" l="1"/>
  <c r="M6829" i="2" s="1"/>
  <c r="H6830" i="2" s="1"/>
  <c r="A6829" i="2"/>
  <c r="L10722" i="2"/>
  <c r="K10722" i="2"/>
  <c r="E10722" i="2"/>
  <c r="F10721" i="2"/>
  <c r="G10721" i="2"/>
  <c r="C10723" i="2"/>
  <c r="N6830" i="2" l="1"/>
  <c r="D6831" i="2" s="1"/>
  <c r="A6830" i="2"/>
  <c r="I6830" i="2"/>
  <c r="M6830" i="2" s="1"/>
  <c r="H6831" i="2"/>
  <c r="I6831" i="2" s="1"/>
  <c r="M6831" i="2" s="1"/>
  <c r="L10723" i="2"/>
  <c r="K10723" i="2"/>
  <c r="E10723" i="2"/>
  <c r="G10722" i="2"/>
  <c r="F10722" i="2"/>
  <c r="C10724" i="2"/>
  <c r="N6831" i="2" l="1"/>
  <c r="D6832" i="2" s="1"/>
  <c r="A6831" i="2"/>
  <c r="H6832" i="2"/>
  <c r="I6832" i="2" s="1"/>
  <c r="M6832" i="2" s="1"/>
  <c r="L10724" i="2"/>
  <c r="K10724" i="2"/>
  <c r="E10724" i="2"/>
  <c r="F10723" i="2"/>
  <c r="G10723" i="2"/>
  <c r="C10725" i="2"/>
  <c r="A6832" i="2" l="1"/>
  <c r="N6832" i="2"/>
  <c r="D6833" i="2" s="1"/>
  <c r="H6833" i="2"/>
  <c r="L10725" i="2"/>
  <c r="E10725" i="2"/>
  <c r="K10725" i="2"/>
  <c r="F10724" i="2"/>
  <c r="G10724" i="2"/>
  <c r="C10726" i="2"/>
  <c r="N6833" i="2" l="1"/>
  <c r="D6834" i="2" s="1"/>
  <c r="I6833" i="2"/>
  <c r="M6833" i="2" s="1"/>
  <c r="A6833" i="2"/>
  <c r="L10726" i="2"/>
  <c r="K10726" i="2"/>
  <c r="E10726" i="2"/>
  <c r="F10725" i="2"/>
  <c r="G10725" i="2"/>
  <c r="C10727" i="2"/>
  <c r="H6834" i="2" l="1"/>
  <c r="I6834" i="2" s="1"/>
  <c r="M6834" i="2" s="1"/>
  <c r="L10727" i="2"/>
  <c r="E10727" i="2"/>
  <c r="K10727" i="2"/>
  <c r="F10726" i="2"/>
  <c r="G10726" i="2"/>
  <c r="C10728" i="2"/>
  <c r="A6834" i="2" l="1"/>
  <c r="N6834" i="2"/>
  <c r="D6835" i="2" s="1"/>
  <c r="L10728" i="2"/>
  <c r="E10728" i="2"/>
  <c r="K10728" i="2"/>
  <c r="F10727" i="2"/>
  <c r="G10727" i="2"/>
  <c r="C10729" i="2"/>
  <c r="H6835" i="2" l="1"/>
  <c r="I6835" i="2"/>
  <c r="M6835" i="2" s="1"/>
  <c r="N6835" i="2"/>
  <c r="D6836" i="2" s="1"/>
  <c r="A6835" i="2"/>
  <c r="L10729" i="2"/>
  <c r="E10729" i="2"/>
  <c r="K10729" i="2"/>
  <c r="F10728" i="2"/>
  <c r="G10728" i="2"/>
  <c r="C10730" i="2"/>
  <c r="H6836" i="2" l="1"/>
  <c r="L10730" i="2"/>
  <c r="E10730" i="2"/>
  <c r="K10730" i="2"/>
  <c r="F10729" i="2"/>
  <c r="G10729" i="2"/>
  <c r="C10731" i="2"/>
  <c r="I6836" i="2" l="1"/>
  <c r="M6836" i="2" s="1"/>
  <c r="N6836" i="2"/>
  <c r="A6836" i="2"/>
  <c r="L10731" i="2"/>
  <c r="L6997" i="2"/>
  <c r="E10731" i="2"/>
  <c r="K10731" i="2"/>
  <c r="F10730" i="2"/>
  <c r="G10730" i="2"/>
  <c r="C10732" i="2"/>
  <c r="H6837" i="2" l="1"/>
  <c r="D6837" i="2"/>
  <c r="L10732" i="2"/>
  <c r="K10732" i="2"/>
  <c r="E10732" i="2"/>
  <c r="F10731" i="2"/>
  <c r="G10731" i="2"/>
  <c r="C10733" i="2"/>
  <c r="A6837" i="2" l="1"/>
  <c r="I6837" i="2"/>
  <c r="M6837" i="2" s="1"/>
  <c r="N6837" i="2"/>
  <c r="D6838" i="2" s="1"/>
  <c r="L10733" i="2"/>
  <c r="K10733" i="2"/>
  <c r="E10733" i="2"/>
  <c r="G10732" i="2"/>
  <c r="F10732" i="2"/>
  <c r="C10734" i="2"/>
  <c r="H6838" i="2" l="1"/>
  <c r="L10734" i="2"/>
  <c r="K10734" i="2"/>
  <c r="E10734" i="2"/>
  <c r="F10733" i="2"/>
  <c r="G10733" i="2"/>
  <c r="C10735" i="2"/>
  <c r="N6838" i="2" l="1"/>
  <c r="D6839" i="2" s="1"/>
  <c r="I6838" i="2"/>
  <c r="M6838" i="2" s="1"/>
  <c r="A6838" i="2"/>
  <c r="L10735" i="2"/>
  <c r="K10735" i="2"/>
  <c r="E10735" i="2"/>
  <c r="G10734" i="2"/>
  <c r="F10734" i="2"/>
  <c r="C10736" i="2"/>
  <c r="H6839" i="2" l="1"/>
  <c r="I6839" i="2" s="1"/>
  <c r="M6839" i="2" s="1"/>
  <c r="A6839" i="2"/>
  <c r="L10736" i="2"/>
  <c r="K10736" i="2"/>
  <c r="E10736" i="2"/>
  <c r="F10735" i="2"/>
  <c r="G10735" i="2"/>
  <c r="C10737" i="2"/>
  <c r="N6839" i="2" l="1"/>
  <c r="D6840" i="2" s="1"/>
  <c r="L10737" i="2"/>
  <c r="K10737" i="2"/>
  <c r="E10737" i="2"/>
  <c r="F10736" i="2"/>
  <c r="G10736" i="2"/>
  <c r="C10738" i="2"/>
  <c r="H6840" i="2" l="1"/>
  <c r="L10738" i="2"/>
  <c r="K10738" i="2"/>
  <c r="E10738" i="2"/>
  <c r="F10737" i="2"/>
  <c r="G10737" i="2"/>
  <c r="C10739" i="2"/>
  <c r="I6840" i="2" l="1"/>
  <c r="M6840" i="2" s="1"/>
  <c r="N6840" i="2"/>
  <c r="D6841" i="2" s="1"/>
  <c r="A6840" i="2"/>
  <c r="L10739" i="2"/>
  <c r="E10739" i="2"/>
  <c r="K10739" i="2"/>
  <c r="F10738" i="2"/>
  <c r="G10738" i="2"/>
  <c r="C10740" i="2"/>
  <c r="H6841" i="2" l="1"/>
  <c r="A6841" i="2"/>
  <c r="I6841" i="2"/>
  <c r="M6841" i="2" s="1"/>
  <c r="N6841" i="2"/>
  <c r="D6842" i="2" s="1"/>
  <c r="L10740" i="2"/>
  <c r="E10740" i="2"/>
  <c r="K10740" i="2"/>
  <c r="F10739" i="2"/>
  <c r="G10739" i="2"/>
  <c r="C10741" i="2"/>
  <c r="H6842" i="2" l="1"/>
  <c r="A6842" i="2" s="1"/>
  <c r="N6842" i="2"/>
  <c r="D6843" i="2" s="1"/>
  <c r="E7001" i="2"/>
  <c r="E10741" i="2"/>
  <c r="K10741" i="2"/>
  <c r="F10740" i="2"/>
  <c r="G10740" i="2"/>
  <c r="C10742" i="2"/>
  <c r="I6842" i="2" l="1"/>
  <c r="M6842" i="2" s="1"/>
  <c r="H6843" i="2"/>
  <c r="G7001" i="2"/>
  <c r="F7001" i="2"/>
  <c r="E10742" i="2"/>
  <c r="K10742" i="2"/>
  <c r="F10741" i="2"/>
  <c r="G10741" i="2"/>
  <c r="C10743" i="2"/>
  <c r="N6843" i="2" l="1"/>
  <c r="D6844" i="2" s="1"/>
  <c r="I6843" i="2"/>
  <c r="M6843" i="2" s="1"/>
  <c r="A6843" i="2"/>
  <c r="K10743" i="2"/>
  <c r="E10743" i="2"/>
  <c r="G10742" i="2"/>
  <c r="F10742" i="2"/>
  <c r="C10744" i="2"/>
  <c r="H6844" i="2" l="1"/>
  <c r="I6844" i="2" s="1"/>
  <c r="M6844" i="2" s="1"/>
  <c r="K10744" i="2"/>
  <c r="E10744" i="2"/>
  <c r="F10743" i="2"/>
  <c r="G10743" i="2"/>
  <c r="C10745" i="2"/>
  <c r="A6844" i="2" l="1"/>
  <c r="N6844" i="2"/>
  <c r="D6845" i="2" s="1"/>
  <c r="L6845" i="2"/>
  <c r="K10745" i="2"/>
  <c r="G10744" i="2"/>
  <c r="F10744" i="2"/>
  <c r="C10746" i="2"/>
  <c r="H6845" i="2" l="1"/>
  <c r="L10746" i="2"/>
  <c r="E10746" i="2"/>
  <c r="K10746" i="2"/>
  <c r="C10747" i="2"/>
  <c r="A6845" i="2" l="1"/>
  <c r="N6845" i="2"/>
  <c r="D6846" i="2" s="1"/>
  <c r="I6845" i="2"/>
  <c r="M6845" i="2" s="1"/>
  <c r="L10747" i="2"/>
  <c r="K10747" i="2"/>
  <c r="F10746" i="2"/>
  <c r="G10746" i="2"/>
  <c r="C10748" i="2"/>
  <c r="H6846" i="2" l="1"/>
  <c r="I6846" i="2" s="1"/>
  <c r="M6846" i="2" s="1"/>
  <c r="L10748" i="2"/>
  <c r="K10748" i="2"/>
  <c r="C10749" i="2"/>
  <c r="N6846" i="2" l="1"/>
  <c r="D6847" i="2" s="1"/>
  <c r="A6846" i="2"/>
  <c r="H6847" i="2"/>
  <c r="E6851" i="2"/>
  <c r="L10749" i="2"/>
  <c r="E10749" i="2"/>
  <c r="K10749" i="2"/>
  <c r="C10750" i="2"/>
  <c r="L6847" i="2" l="1"/>
  <c r="I6847" i="2"/>
  <c r="M6847" i="2" s="1"/>
  <c r="N6847" i="2"/>
  <c r="D6848" i="2" s="1"/>
  <c r="A6847" i="2"/>
  <c r="G6851" i="2"/>
  <c r="F6851" i="2"/>
  <c r="L10750" i="2"/>
  <c r="K10750" i="2"/>
  <c r="E10750" i="2"/>
  <c r="F10749" i="2"/>
  <c r="G10749" i="2"/>
  <c r="C10751" i="2"/>
  <c r="H6848" i="2" l="1"/>
  <c r="A6848" i="2"/>
  <c r="L6848" i="2"/>
  <c r="N6848" i="2"/>
  <c r="D6849" i="2" s="1"/>
  <c r="I6848" i="2"/>
  <c r="M6848" i="2" s="1"/>
  <c r="L10751" i="2"/>
  <c r="K10751" i="2"/>
  <c r="E10751" i="2"/>
  <c r="G10750" i="2"/>
  <c r="F10750" i="2"/>
  <c r="C10752" i="2"/>
  <c r="H6849" i="2" l="1"/>
  <c r="I6849" i="2" s="1"/>
  <c r="M6849" i="2" s="1"/>
  <c r="N6849" i="2"/>
  <c r="E6849" i="2"/>
  <c r="A6849" i="2"/>
  <c r="L10752" i="2"/>
  <c r="K10752" i="2"/>
  <c r="E10752" i="2"/>
  <c r="G10751" i="2"/>
  <c r="F10751" i="2"/>
  <c r="C10753" i="2"/>
  <c r="F6849" i="2" l="1"/>
  <c r="G6849" i="2"/>
  <c r="D6850" i="2" s="1"/>
  <c r="H6850" i="2"/>
  <c r="I6850" i="2" s="1"/>
  <c r="M6850" i="2" s="1"/>
  <c r="L10753" i="2"/>
  <c r="K10753" i="2"/>
  <c r="E10753" i="2"/>
  <c r="F10752" i="2"/>
  <c r="G10752" i="2"/>
  <c r="C10754" i="2"/>
  <c r="N6850" i="2" l="1"/>
  <c r="E6850" i="2"/>
  <c r="A6850" i="2"/>
  <c r="L10754" i="2"/>
  <c r="K10754" i="2"/>
  <c r="E10754" i="2"/>
  <c r="F10753" i="2"/>
  <c r="G10753" i="2"/>
  <c r="C10755" i="2"/>
  <c r="F6850" i="2" l="1"/>
  <c r="G6850" i="2"/>
  <c r="D6851" i="2" s="1"/>
  <c r="H6851" i="2"/>
  <c r="L10755" i="2"/>
  <c r="K10755" i="2"/>
  <c r="E10755" i="2"/>
  <c r="F10754" i="2"/>
  <c r="G10754" i="2"/>
  <c r="C10756" i="2"/>
  <c r="A6851" i="2" l="1"/>
  <c r="I6851" i="2"/>
  <c r="M6851" i="2" s="1"/>
  <c r="N6851" i="2"/>
  <c r="D6852" i="2" s="1"/>
  <c r="L10756" i="2"/>
  <c r="E10756" i="2"/>
  <c r="K10756" i="2"/>
  <c r="F10755" i="2"/>
  <c r="G10755" i="2"/>
  <c r="C10757" i="2"/>
  <c r="H6852" i="2" l="1"/>
  <c r="L10757" i="2"/>
  <c r="E10757" i="2"/>
  <c r="K10757" i="2"/>
  <c r="F10756" i="2"/>
  <c r="G10756" i="2"/>
  <c r="C10758" i="2"/>
  <c r="N6852" i="2" l="1"/>
  <c r="D6853" i="2" s="1"/>
  <c r="I6852" i="2"/>
  <c r="M6852" i="2" s="1"/>
  <c r="H6853" i="2"/>
  <c r="A6853" i="2" s="1"/>
  <c r="A6852" i="2"/>
  <c r="L10758" i="2"/>
  <c r="E10758" i="2"/>
  <c r="K10758" i="2"/>
  <c r="F10757" i="2"/>
  <c r="G10757" i="2"/>
  <c r="C10759" i="2"/>
  <c r="I6853" i="2" l="1"/>
  <c r="M6853" i="2" s="1"/>
  <c r="N6853" i="2"/>
  <c r="L10759" i="2"/>
  <c r="E10759" i="2"/>
  <c r="K10759" i="2"/>
  <c r="F10758" i="2"/>
  <c r="G10758" i="2"/>
  <c r="C10760" i="2"/>
  <c r="H6854" i="2" l="1"/>
  <c r="I6854" i="2" s="1"/>
  <c r="M6854" i="2" s="1"/>
  <c r="D6854" i="2"/>
  <c r="L10760" i="2"/>
  <c r="E10760" i="2"/>
  <c r="K10760" i="2"/>
  <c r="F10759" i="2"/>
  <c r="G10759" i="2"/>
  <c r="C10761" i="2"/>
  <c r="N6854" i="2" l="1"/>
  <c r="H6855" i="2" s="1"/>
  <c r="I6855" i="2" s="1"/>
  <c r="M6855" i="2" s="1"/>
  <c r="A6854" i="2"/>
  <c r="L10761" i="2"/>
  <c r="E10761" i="2"/>
  <c r="K10761" i="2"/>
  <c r="F10760" i="2"/>
  <c r="G10760" i="2"/>
  <c r="C10762" i="2"/>
  <c r="D6855" i="2" l="1"/>
  <c r="N6855" i="2"/>
  <c r="H6856" i="2" s="1"/>
  <c r="A6855" i="2"/>
  <c r="L10762" i="2"/>
  <c r="K10762" i="2"/>
  <c r="E10762" i="2"/>
  <c r="F10761" i="2"/>
  <c r="G10761" i="2"/>
  <c r="C10763" i="2"/>
  <c r="D6856" i="2" l="1"/>
  <c r="A6856" i="2" s="1"/>
  <c r="I6856" i="2"/>
  <c r="M6856" i="2" s="1"/>
  <c r="N6856" i="2"/>
  <c r="D6857" i="2" s="1"/>
  <c r="L10763" i="2"/>
  <c r="E10763" i="2"/>
  <c r="K10763" i="2"/>
  <c r="G10762" i="2"/>
  <c r="F10762" i="2"/>
  <c r="C10764" i="2"/>
  <c r="H6857" i="2" l="1"/>
  <c r="L10764" i="2"/>
  <c r="K10764" i="2"/>
  <c r="E10764" i="2"/>
  <c r="G10763" i="2"/>
  <c r="F10763" i="2"/>
  <c r="C10765" i="2"/>
  <c r="N6857" i="2" l="1"/>
  <c r="D6858" i="2" s="1"/>
  <c r="I6857" i="2"/>
  <c r="M6857" i="2" s="1"/>
  <c r="A6857" i="2"/>
  <c r="L10765" i="2"/>
  <c r="K10765" i="2"/>
  <c r="E10765" i="2"/>
  <c r="F10764" i="2"/>
  <c r="G10764" i="2"/>
  <c r="C10766" i="2"/>
  <c r="H6858" i="2" l="1"/>
  <c r="I6858" i="2"/>
  <c r="M6858" i="2" s="1"/>
  <c r="N6858" i="2"/>
  <c r="D6859" i="2" s="1"/>
  <c r="A6858" i="2"/>
  <c r="L10766" i="2"/>
  <c r="K10766" i="2"/>
  <c r="E10766" i="2"/>
  <c r="G10765" i="2"/>
  <c r="F10765" i="2"/>
  <c r="C10767" i="2"/>
  <c r="H6859" i="2" l="1"/>
  <c r="L10767" i="2"/>
  <c r="E10767" i="2"/>
  <c r="K10767" i="2"/>
  <c r="F10766" i="2"/>
  <c r="G10766" i="2"/>
  <c r="C10768" i="2"/>
  <c r="A6859" i="2" l="1"/>
  <c r="N6859" i="2"/>
  <c r="D6860" i="2" s="1"/>
  <c r="I6859" i="2"/>
  <c r="M6859" i="2" s="1"/>
  <c r="H6860" i="2" s="1"/>
  <c r="L10768" i="2"/>
  <c r="E10768" i="2"/>
  <c r="K10768" i="2"/>
  <c r="F10767" i="2"/>
  <c r="G10767" i="2"/>
  <c r="C10769" i="2"/>
  <c r="A6860" i="2" l="1"/>
  <c r="I6860" i="2"/>
  <c r="M6860" i="2" s="1"/>
  <c r="N6860" i="2"/>
  <c r="D6861" i="2" s="1"/>
  <c r="L10769" i="2"/>
  <c r="E10769" i="2"/>
  <c r="K10769" i="2"/>
  <c r="G10768" i="2"/>
  <c r="F10768" i="2"/>
  <c r="C10770" i="2"/>
  <c r="H6861" i="2" l="1"/>
  <c r="L10770" i="2"/>
  <c r="K10770" i="2"/>
  <c r="E10770" i="2"/>
  <c r="F10769" i="2"/>
  <c r="G10769" i="2"/>
  <c r="C10771" i="2"/>
  <c r="A6861" i="2" l="1"/>
  <c r="N6861" i="2"/>
  <c r="D6862" i="2" s="1"/>
  <c r="I6861" i="2"/>
  <c r="M6861" i="2" s="1"/>
  <c r="L10771" i="2"/>
  <c r="E10771" i="2"/>
  <c r="K10771" i="2"/>
  <c r="F10770" i="2"/>
  <c r="G10770" i="2"/>
  <c r="C10772" i="2"/>
  <c r="H6862" i="2" l="1"/>
  <c r="A6862" i="2"/>
  <c r="N6862" i="2"/>
  <c r="D6863" i="2" s="1"/>
  <c r="I6862" i="2"/>
  <c r="M6862" i="2" s="1"/>
  <c r="L7244" i="2"/>
  <c r="E10772" i="2"/>
  <c r="K10772" i="2"/>
  <c r="F10771" i="2"/>
  <c r="G10771" i="2"/>
  <c r="C10773" i="2"/>
  <c r="H6863" i="2" l="1"/>
  <c r="I6863" i="2" s="1"/>
  <c r="M6863" i="2" s="1"/>
  <c r="N6863" i="2"/>
  <c r="D6864" i="2" s="1"/>
  <c r="A6863" i="2"/>
  <c r="L10773" i="2"/>
  <c r="K10773" i="2"/>
  <c r="E10773" i="2"/>
  <c r="F10772" i="2"/>
  <c r="G10772" i="2"/>
  <c r="C10774" i="2"/>
  <c r="H6864" i="2" l="1"/>
  <c r="K10774" i="2"/>
  <c r="E10774" i="2"/>
  <c r="F10773" i="2"/>
  <c r="G10773" i="2"/>
  <c r="C10775" i="2"/>
  <c r="N6864" i="2" l="1"/>
  <c r="D6865" i="2" s="1"/>
  <c r="I6864" i="2"/>
  <c r="M6864" i="2" s="1"/>
  <c r="A6864" i="2"/>
  <c r="K10775" i="2"/>
  <c r="G10774" i="2"/>
  <c r="F10774" i="2"/>
  <c r="C10776" i="2"/>
  <c r="H6865" i="2" l="1"/>
  <c r="A6865" i="2" s="1"/>
  <c r="L10776" i="2"/>
  <c r="K10776" i="2"/>
  <c r="C10777" i="2"/>
  <c r="I6865" i="2" l="1"/>
  <c r="M6865" i="2" s="1"/>
  <c r="N6865" i="2"/>
  <c r="D6866" i="2" s="1"/>
  <c r="L10777" i="2"/>
  <c r="K10777" i="2"/>
  <c r="C10778" i="2"/>
  <c r="H6866" i="2" l="1"/>
  <c r="L10778" i="2"/>
  <c r="K10778" i="2"/>
  <c r="C10779" i="2"/>
  <c r="I6866" i="2" l="1"/>
  <c r="M6866" i="2" s="1"/>
  <c r="N6866" i="2"/>
  <c r="D6867" i="2" s="1"/>
  <c r="A6866" i="2"/>
  <c r="L10779" i="2"/>
  <c r="E7248" i="2"/>
  <c r="K10779" i="2"/>
  <c r="C10780" i="2"/>
  <c r="H6867" i="2" l="1"/>
  <c r="A6867" i="2"/>
  <c r="L10780" i="2"/>
  <c r="F7248" i="2"/>
  <c r="G7248" i="2"/>
  <c r="E10780" i="2"/>
  <c r="K10780" i="2"/>
  <c r="C10781" i="2"/>
  <c r="I6867" i="2" l="1"/>
  <c r="M6867" i="2" s="1"/>
  <c r="N6867" i="2"/>
  <c r="D6868" i="2" s="1"/>
  <c r="L10781" i="2"/>
  <c r="K10781" i="2"/>
  <c r="E10781" i="2"/>
  <c r="F10780" i="2"/>
  <c r="G10780" i="2"/>
  <c r="C10782" i="2"/>
  <c r="H6868" i="2" l="1"/>
  <c r="A6868" i="2" s="1"/>
  <c r="L10782" i="2"/>
  <c r="K10782" i="2"/>
  <c r="E10782" i="2"/>
  <c r="G10781" i="2"/>
  <c r="F10781" i="2"/>
  <c r="C10783" i="2"/>
  <c r="N6868" i="2" l="1"/>
  <c r="D6869" i="2" s="1"/>
  <c r="I6868" i="2"/>
  <c r="M6868" i="2" s="1"/>
  <c r="H6869" i="2" s="1"/>
  <c r="L10783" i="2"/>
  <c r="K10783" i="2"/>
  <c r="E10783" i="2"/>
  <c r="G10782" i="2"/>
  <c r="F10782" i="2"/>
  <c r="C10784" i="2"/>
  <c r="I6869" i="2" l="1"/>
  <c r="M6869" i="2" s="1"/>
  <c r="N6869" i="2"/>
  <c r="D6870" i="2" s="1"/>
  <c r="A6869" i="2"/>
  <c r="H6870" i="2"/>
  <c r="I6870" i="2" s="1"/>
  <c r="M6870" i="2" s="1"/>
  <c r="N6870" i="2"/>
  <c r="D6871" i="2" s="1"/>
  <c r="A6870" i="2"/>
  <c r="L10784" i="2"/>
  <c r="K10784" i="2"/>
  <c r="E10784" i="2"/>
  <c r="F10783" i="2"/>
  <c r="G10783" i="2"/>
  <c r="C10785" i="2"/>
  <c r="H6871" i="2" l="1"/>
  <c r="I6871" i="2" s="1"/>
  <c r="M6871" i="2" s="1"/>
  <c r="L10785" i="2"/>
  <c r="L7028" i="2"/>
  <c r="K10785" i="2"/>
  <c r="E10785" i="2"/>
  <c r="G10784" i="2"/>
  <c r="F10784" i="2"/>
  <c r="C10786" i="2"/>
  <c r="A6871" i="2" l="1"/>
  <c r="N6871" i="2"/>
  <c r="D6872" i="2" s="1"/>
  <c r="L10786" i="2"/>
  <c r="K10786" i="2"/>
  <c r="E10786" i="2"/>
  <c r="F10785" i="2"/>
  <c r="G10785" i="2"/>
  <c r="C10787" i="2"/>
  <c r="H6872" i="2" l="1"/>
  <c r="N6872" i="2" s="1"/>
  <c r="D6873" i="2" s="1"/>
  <c r="L10787" i="2"/>
  <c r="E10787" i="2"/>
  <c r="K10787" i="2"/>
  <c r="F10786" i="2"/>
  <c r="G10786" i="2"/>
  <c r="C10788" i="2"/>
  <c r="I6872" i="2" l="1"/>
  <c r="M6872" i="2" s="1"/>
  <c r="H6873" i="2" s="1"/>
  <c r="A6872" i="2"/>
  <c r="A6873" i="2"/>
  <c r="N6873" i="2"/>
  <c r="D6874" i="2" s="1"/>
  <c r="I6873" i="2"/>
  <c r="M6873" i="2" s="1"/>
  <c r="L10788" i="2"/>
  <c r="E10788" i="2"/>
  <c r="K10788" i="2"/>
  <c r="F10787" i="2"/>
  <c r="G10787" i="2"/>
  <c r="C10789" i="2"/>
  <c r="H6874" i="2" l="1"/>
  <c r="A6874" i="2" s="1"/>
  <c r="L6878" i="2"/>
  <c r="L10789" i="2"/>
  <c r="E10789" i="2"/>
  <c r="K10789" i="2"/>
  <c r="F10788" i="2"/>
  <c r="G10788" i="2"/>
  <c r="C10790" i="2"/>
  <c r="I6874" i="2" l="1"/>
  <c r="M6874" i="2" s="1"/>
  <c r="N6874" i="2"/>
  <c r="D6875" i="2" s="1"/>
  <c r="L10790" i="2"/>
  <c r="E10790" i="2"/>
  <c r="K10790" i="2"/>
  <c r="F10789" i="2"/>
  <c r="G10789" i="2"/>
  <c r="C10791" i="2"/>
  <c r="H6875" i="2" l="1"/>
  <c r="N6875" i="2" s="1"/>
  <c r="D6876" i="2" s="1"/>
  <c r="L6876" i="2"/>
  <c r="L10791" i="2"/>
  <c r="E7031" i="2"/>
  <c r="E10791" i="2"/>
  <c r="K10791" i="2"/>
  <c r="F10790" i="2"/>
  <c r="G10790" i="2"/>
  <c r="C10792" i="2"/>
  <c r="I6875" i="2" l="1"/>
  <c r="M6875" i="2" s="1"/>
  <c r="H6876" i="2"/>
  <c r="A6875" i="2"/>
  <c r="A6876" i="2"/>
  <c r="I6876" i="2"/>
  <c r="M6876" i="2" s="1"/>
  <c r="N6876" i="2"/>
  <c r="D6877" i="2" s="1"/>
  <c r="L10792" i="2"/>
  <c r="G7031" i="2"/>
  <c r="F7031" i="2"/>
  <c r="E10792" i="2"/>
  <c r="K10792" i="2"/>
  <c r="F10791" i="2"/>
  <c r="G10791" i="2"/>
  <c r="C10793" i="2"/>
  <c r="H6877" i="2" l="1"/>
  <c r="A6877" i="2" s="1"/>
  <c r="L10793" i="2"/>
  <c r="K10793" i="2"/>
  <c r="E10793" i="2"/>
  <c r="F10792" i="2"/>
  <c r="G10792" i="2"/>
  <c r="C10794" i="2"/>
  <c r="I6877" i="2" l="1"/>
  <c r="M6877" i="2" s="1"/>
  <c r="L6877" i="2"/>
  <c r="N6877" i="2"/>
  <c r="D6878" i="2" s="1"/>
  <c r="L10794" i="2"/>
  <c r="E10794" i="2"/>
  <c r="K10794" i="2"/>
  <c r="G10793" i="2"/>
  <c r="F10793" i="2"/>
  <c r="C10795" i="2"/>
  <c r="H6878" i="2" l="1"/>
  <c r="A6878" i="2" s="1"/>
  <c r="I6878" i="2"/>
  <c r="M6878" i="2" s="1"/>
  <c r="N6878" i="2"/>
  <c r="H6879" i="2" s="1"/>
  <c r="I6879" i="2" s="1"/>
  <c r="M6879" i="2" s="1"/>
  <c r="E7032" i="2"/>
  <c r="L10795" i="2"/>
  <c r="K10795" i="2"/>
  <c r="E10795" i="2"/>
  <c r="G10794" i="2"/>
  <c r="F10794" i="2"/>
  <c r="C10796" i="2"/>
  <c r="D6879" i="2" l="1"/>
  <c r="N6879" i="2" s="1"/>
  <c r="H6880" i="2" s="1"/>
  <c r="I6880" i="2" s="1"/>
  <c r="M6880" i="2" s="1"/>
  <c r="A6879" i="2"/>
  <c r="D6880" i="2"/>
  <c r="G7032" i="2"/>
  <c r="F7032" i="2"/>
  <c r="L10796" i="2"/>
  <c r="K10796" i="2"/>
  <c r="E10796" i="2"/>
  <c r="F10795" i="2"/>
  <c r="G10795" i="2"/>
  <c r="C10797" i="2"/>
  <c r="E6880" i="2" l="1"/>
  <c r="A6880" i="2"/>
  <c r="N6880" i="2"/>
  <c r="L10797" i="2"/>
  <c r="K10797" i="2"/>
  <c r="E10797" i="2"/>
  <c r="G10796" i="2"/>
  <c r="F10796" i="2"/>
  <c r="C10798" i="2"/>
  <c r="H6881" i="2" l="1"/>
  <c r="I6881" i="2" s="1"/>
  <c r="M6881" i="2" s="1"/>
  <c r="F6880" i="2"/>
  <c r="G6880" i="2"/>
  <c r="D6881" i="2" s="1"/>
  <c r="E6881" i="2" s="1"/>
  <c r="L10798" i="2"/>
  <c r="K10798" i="2"/>
  <c r="E10798" i="2"/>
  <c r="F10797" i="2"/>
  <c r="G10797" i="2"/>
  <c r="C10799" i="2"/>
  <c r="G6881" i="2" l="1"/>
  <c r="F6881" i="2"/>
  <c r="N6881" i="2"/>
  <c r="H6882" i="2" s="1"/>
  <c r="A6881" i="2"/>
  <c r="D6882" i="2"/>
  <c r="L10799" i="2"/>
  <c r="E10799" i="2"/>
  <c r="K10799" i="2"/>
  <c r="F10798" i="2"/>
  <c r="G10798" i="2"/>
  <c r="C10800" i="2"/>
  <c r="A6882" i="2" l="1"/>
  <c r="I6882" i="2"/>
  <c r="M6882" i="2" s="1"/>
  <c r="N6882" i="2"/>
  <c r="L10800" i="2"/>
  <c r="E10800" i="2"/>
  <c r="K10800" i="2"/>
  <c r="F10799" i="2"/>
  <c r="G10799" i="2"/>
  <c r="C10801" i="2"/>
  <c r="H6883" i="2" l="1"/>
  <c r="D6883" i="2"/>
  <c r="L10801" i="2"/>
  <c r="E10801" i="2"/>
  <c r="K10801" i="2"/>
  <c r="G10800" i="2"/>
  <c r="F10800" i="2"/>
  <c r="C10802" i="2"/>
  <c r="N6883" i="2" l="1"/>
  <c r="D6884" i="2" s="1"/>
  <c r="I6883" i="2"/>
  <c r="M6883" i="2" s="1"/>
  <c r="A6883" i="2"/>
  <c r="H6884" i="2"/>
  <c r="I6884" i="2" s="1"/>
  <c r="M6884" i="2" s="1"/>
  <c r="A6884" i="2"/>
  <c r="N6884" i="2"/>
  <c r="E10802" i="2"/>
  <c r="K10802" i="2"/>
  <c r="F10801" i="2"/>
  <c r="G10801" i="2"/>
  <c r="C10803" i="2"/>
  <c r="H6885" i="2" l="1"/>
  <c r="I6885" i="2"/>
  <c r="M6885" i="2" s="1"/>
  <c r="D6885" i="2"/>
  <c r="N6885" i="2" s="1"/>
  <c r="H6886" i="2" s="1"/>
  <c r="E10803" i="2"/>
  <c r="K10803" i="2"/>
  <c r="G10802" i="2"/>
  <c r="F10802" i="2"/>
  <c r="C10804" i="2"/>
  <c r="I6886" i="2" l="1"/>
  <c r="M6886" i="2" s="1"/>
  <c r="A6885" i="2"/>
  <c r="D6886" i="2"/>
  <c r="K10804" i="2"/>
  <c r="E10804" i="2"/>
  <c r="F10803" i="2"/>
  <c r="G10803" i="2"/>
  <c r="C10805" i="2"/>
  <c r="A6886" i="2" l="1"/>
  <c r="N6886" i="2"/>
  <c r="H6887" i="2" s="1"/>
  <c r="I6887" i="2" s="1"/>
  <c r="M6887" i="2" s="1"/>
  <c r="K10805" i="2"/>
  <c r="E10805" i="2"/>
  <c r="F10804" i="2"/>
  <c r="G10804" i="2"/>
  <c r="C10806" i="2"/>
  <c r="D6887" i="2" l="1"/>
  <c r="K10806" i="2"/>
  <c r="G10805" i="2"/>
  <c r="F10805" i="2"/>
  <c r="C10807" i="2"/>
  <c r="N6887" i="2" l="1"/>
  <c r="H6888" i="2" s="1"/>
  <c r="A6887" i="2"/>
  <c r="L10807" i="2"/>
  <c r="K10807" i="2"/>
  <c r="C10808" i="2"/>
  <c r="D6888" i="2" l="1"/>
  <c r="A6888" i="2"/>
  <c r="I6888" i="2"/>
  <c r="M6888" i="2" s="1"/>
  <c r="N6888" i="2"/>
  <c r="H6889" i="2" s="1"/>
  <c r="L10808" i="2"/>
  <c r="K10808" i="2"/>
  <c r="C10809" i="2"/>
  <c r="I6889" i="2" l="1"/>
  <c r="M6889" i="2" s="1"/>
  <c r="D6889" i="2"/>
  <c r="N6889" i="2" s="1"/>
  <c r="H6890" i="2" s="1"/>
  <c r="L10809" i="2"/>
  <c r="K10809" i="2"/>
  <c r="C10810" i="2"/>
  <c r="I6890" i="2" l="1"/>
  <c r="M6890" i="2" s="1"/>
  <c r="D6890" i="2"/>
  <c r="A6889" i="2"/>
  <c r="L10810" i="2"/>
  <c r="E10810" i="2"/>
  <c r="K10810" i="2"/>
  <c r="C10811" i="2"/>
  <c r="A6890" i="2" l="1"/>
  <c r="N6890" i="2"/>
  <c r="H6891" i="2" s="1"/>
  <c r="L10811" i="2"/>
  <c r="E10811" i="2"/>
  <c r="K10811" i="2"/>
  <c r="F10810" i="2"/>
  <c r="G10810" i="2"/>
  <c r="C10812" i="2"/>
  <c r="D6891" i="2" l="1"/>
  <c r="N6891" i="2" s="1"/>
  <c r="I6891" i="2"/>
  <c r="M6891" i="2" s="1"/>
  <c r="L10812" i="2"/>
  <c r="K10812" i="2"/>
  <c r="E10812" i="2"/>
  <c r="F10811" i="2"/>
  <c r="G10811" i="2"/>
  <c r="C10813" i="2"/>
  <c r="H6892" i="2" l="1"/>
  <c r="I6892" i="2" s="1"/>
  <c r="M6892" i="2" s="1"/>
  <c r="A6891" i="2"/>
  <c r="D6892" i="2"/>
  <c r="L10813" i="2"/>
  <c r="K10813" i="2"/>
  <c r="E10813" i="2"/>
  <c r="G10812" i="2"/>
  <c r="F10812" i="2"/>
  <c r="C10814" i="2"/>
  <c r="N6892" i="2" l="1"/>
  <c r="H6893" i="2" s="1"/>
  <c r="A6892" i="2"/>
  <c r="L10814" i="2"/>
  <c r="K10814" i="2"/>
  <c r="E10814" i="2"/>
  <c r="G10813" i="2"/>
  <c r="F10813" i="2"/>
  <c r="C10815" i="2"/>
  <c r="D6893" i="2" l="1"/>
  <c r="A6893" i="2"/>
  <c r="I6893" i="2"/>
  <c r="M6893" i="2" s="1"/>
  <c r="N6893" i="2"/>
  <c r="H6894" i="2" s="1"/>
  <c r="L10815" i="2"/>
  <c r="K10815" i="2"/>
  <c r="E10815" i="2"/>
  <c r="F10814" i="2"/>
  <c r="G10814" i="2"/>
  <c r="C10816" i="2"/>
  <c r="I6894" i="2" l="1"/>
  <c r="M6894" i="2" s="1"/>
  <c r="D6894" i="2"/>
  <c r="L10816" i="2"/>
  <c r="K10816" i="2"/>
  <c r="E10816" i="2"/>
  <c r="F10815" i="2"/>
  <c r="G10815" i="2"/>
  <c r="C10817" i="2"/>
  <c r="A6894" i="2" l="1"/>
  <c r="N6894" i="2"/>
  <c r="H6895" i="2" s="1"/>
  <c r="L10817" i="2"/>
  <c r="K10817" i="2"/>
  <c r="E10817" i="2"/>
  <c r="F10816" i="2"/>
  <c r="G10816" i="2"/>
  <c r="C10818" i="2"/>
  <c r="D6895" i="2" l="1"/>
  <c r="N6895" i="2" s="1"/>
  <c r="I6895" i="2"/>
  <c r="M6895" i="2" s="1"/>
  <c r="L10818" i="2"/>
  <c r="E10818" i="2"/>
  <c r="K10818" i="2"/>
  <c r="F10817" i="2"/>
  <c r="G10817" i="2"/>
  <c r="C10819" i="2"/>
  <c r="H6896" i="2" l="1"/>
  <c r="I6896" i="2" s="1"/>
  <c r="M6896" i="2" s="1"/>
  <c r="A6895" i="2"/>
  <c r="D6896" i="2"/>
  <c r="L10819" i="2"/>
  <c r="E10819" i="2"/>
  <c r="K10819" i="2"/>
  <c r="F10818" i="2"/>
  <c r="G10818" i="2"/>
  <c r="C10820" i="2"/>
  <c r="N6896" i="2" l="1"/>
  <c r="H6897" i="2" s="1"/>
  <c r="A6896" i="2"/>
  <c r="D6897" i="2"/>
  <c r="L10820" i="2"/>
  <c r="L7275" i="2"/>
  <c r="E10820" i="2"/>
  <c r="K10820" i="2"/>
  <c r="F10819" i="2"/>
  <c r="G10819" i="2"/>
  <c r="C10821" i="2"/>
  <c r="A6897" i="2" l="1"/>
  <c r="I6897" i="2"/>
  <c r="M6897" i="2" s="1"/>
  <c r="N6897" i="2"/>
  <c r="H6898" i="2" s="1"/>
  <c r="L10821" i="2"/>
  <c r="E10821" i="2"/>
  <c r="K10821" i="2"/>
  <c r="F10820" i="2"/>
  <c r="G10820" i="2"/>
  <c r="C10822" i="2"/>
  <c r="I6898" i="2" l="1"/>
  <c r="M6898" i="2" s="1"/>
  <c r="D6898" i="2"/>
  <c r="A6898" i="2" s="1"/>
  <c r="L10822" i="2"/>
  <c r="E10822" i="2"/>
  <c r="K10822" i="2"/>
  <c r="G10821" i="2"/>
  <c r="F10821" i="2"/>
  <c r="C10823" i="2"/>
  <c r="N6898" i="2" l="1"/>
  <c r="L10823" i="2"/>
  <c r="K10823" i="2"/>
  <c r="E10823" i="2"/>
  <c r="F10822" i="2"/>
  <c r="G10822" i="2"/>
  <c r="C10824" i="2"/>
  <c r="D6899" i="2" l="1"/>
  <c r="H6899" i="2"/>
  <c r="L10824" i="2"/>
  <c r="K10824" i="2"/>
  <c r="E10824" i="2"/>
  <c r="F10823" i="2"/>
  <c r="G10823" i="2"/>
  <c r="C10825" i="2"/>
  <c r="I6899" i="2" l="1"/>
  <c r="M6899" i="2" s="1"/>
  <c r="N6899" i="2"/>
  <c r="D6900" i="2" s="1"/>
  <c r="A6899" i="2"/>
  <c r="L10825" i="2"/>
  <c r="K10825" i="2"/>
  <c r="E10825" i="2"/>
  <c r="G10824" i="2"/>
  <c r="F10824" i="2"/>
  <c r="C10826" i="2"/>
  <c r="H6900" i="2" l="1"/>
  <c r="A6900" i="2" s="1"/>
  <c r="N6900" i="2"/>
  <c r="D6901" i="2" s="1"/>
  <c r="I6900" i="2"/>
  <c r="M6900" i="2" s="1"/>
  <c r="L10826" i="2"/>
  <c r="K10826" i="2"/>
  <c r="E10826" i="2"/>
  <c r="G10825" i="2"/>
  <c r="F10825" i="2"/>
  <c r="C10827" i="2"/>
  <c r="H6901" i="2" l="1"/>
  <c r="I6901" i="2" s="1"/>
  <c r="M6901" i="2" s="1"/>
  <c r="L10827" i="2"/>
  <c r="K10827" i="2"/>
  <c r="E10827" i="2"/>
  <c r="F10826" i="2"/>
  <c r="G10826" i="2"/>
  <c r="C10828" i="2"/>
  <c r="A6901" i="2" l="1"/>
  <c r="N6901" i="2"/>
  <c r="D6902" i="2" s="1"/>
  <c r="L10828" i="2"/>
  <c r="K10828" i="2"/>
  <c r="E10828" i="2"/>
  <c r="F10827" i="2"/>
  <c r="G10827" i="2"/>
  <c r="C10829" i="2"/>
  <c r="H6902" i="2" l="1"/>
  <c r="L10829" i="2"/>
  <c r="E10829" i="2"/>
  <c r="K10829" i="2"/>
  <c r="F10828" i="2"/>
  <c r="G10828" i="2"/>
  <c r="C10830" i="2"/>
  <c r="N6902" i="2" l="1"/>
  <c r="D6903" i="2" s="1"/>
  <c r="A6902" i="2"/>
  <c r="I6902" i="2"/>
  <c r="M6902" i="2" s="1"/>
  <c r="H6903" i="2" s="1"/>
  <c r="L10830" i="2"/>
  <c r="E10830" i="2"/>
  <c r="K10830" i="2"/>
  <c r="F10829" i="2"/>
  <c r="G10829" i="2"/>
  <c r="C10831" i="2"/>
  <c r="A6903" i="2" l="1"/>
  <c r="N6903" i="2"/>
  <c r="D6904" i="2" s="1"/>
  <c r="I6903" i="2"/>
  <c r="M6903" i="2" s="1"/>
  <c r="L10831" i="2"/>
  <c r="E10831" i="2"/>
  <c r="K10831" i="2"/>
  <c r="F10830" i="2"/>
  <c r="G10830" i="2"/>
  <c r="C10832" i="2"/>
  <c r="H6904" i="2" l="1"/>
  <c r="I6904" i="2" s="1"/>
  <c r="M6904" i="2" s="1"/>
  <c r="N6904" i="2"/>
  <c r="H6905" i="2" s="1"/>
  <c r="L10832" i="2"/>
  <c r="E10832" i="2"/>
  <c r="K10832" i="2"/>
  <c r="F10831" i="2"/>
  <c r="G10831" i="2"/>
  <c r="C10833" i="2"/>
  <c r="A6904" i="2" l="1"/>
  <c r="I6905" i="2"/>
  <c r="M6905" i="2" s="1"/>
  <c r="D6905" i="2"/>
  <c r="E10833" i="2"/>
  <c r="K10833" i="2"/>
  <c r="F10832" i="2"/>
  <c r="G10832" i="2"/>
  <c r="C10834" i="2"/>
  <c r="A6905" i="2" l="1"/>
  <c r="N6905" i="2"/>
  <c r="H6906" i="2" s="1"/>
  <c r="E10834" i="2"/>
  <c r="K10834" i="2"/>
  <c r="G10833" i="2"/>
  <c r="F10833" i="2"/>
  <c r="C10835" i="2"/>
  <c r="I6906" i="2" l="1"/>
  <c r="M6906" i="2" s="1"/>
  <c r="D6906" i="2"/>
  <c r="A6906" i="2" s="1"/>
  <c r="K10835" i="2"/>
  <c r="E10835" i="2"/>
  <c r="F10834" i="2"/>
  <c r="G10834" i="2"/>
  <c r="C10836" i="2"/>
  <c r="N6906" i="2" l="1"/>
  <c r="L7058" i="2"/>
  <c r="K10836" i="2"/>
  <c r="F10835" i="2"/>
  <c r="G10835" i="2"/>
  <c r="C10837" i="2"/>
  <c r="D6907" i="2" l="1"/>
  <c r="H6907" i="2"/>
  <c r="L6907" i="2" s="1"/>
  <c r="L10837" i="2"/>
  <c r="K10837" i="2"/>
  <c r="C10838" i="2"/>
  <c r="I6907" i="2" l="1"/>
  <c r="M6907" i="2" s="1"/>
  <c r="N6907" i="2"/>
  <c r="D6908" i="2" s="1"/>
  <c r="A6907" i="2"/>
  <c r="L10838" i="2"/>
  <c r="K10838" i="2"/>
  <c r="C10839" i="2"/>
  <c r="H6908" i="2" l="1"/>
  <c r="L10839" i="2"/>
  <c r="K10839" i="2"/>
  <c r="C10840" i="2"/>
  <c r="I6908" i="2" l="1"/>
  <c r="M6908" i="2" s="1"/>
  <c r="L6908" i="2"/>
  <c r="N6908" i="2"/>
  <c r="D6909" i="2" s="1"/>
  <c r="A6908" i="2"/>
  <c r="L10840" i="2"/>
  <c r="K10840" i="2"/>
  <c r="C10841" i="2"/>
  <c r="H6909" i="2" l="1"/>
  <c r="I6909" i="2" s="1"/>
  <c r="M6909" i="2" s="1"/>
  <c r="L10841" i="2"/>
  <c r="E10841" i="2"/>
  <c r="K10841" i="2"/>
  <c r="C10842" i="2"/>
  <c r="A6909" i="2" l="1"/>
  <c r="N6909" i="2"/>
  <c r="D6910" i="2" s="1"/>
  <c r="E6910" i="2" s="1"/>
  <c r="G6910" i="2" s="1"/>
  <c r="L7059" i="2"/>
  <c r="L10842" i="2"/>
  <c r="K10842" i="2"/>
  <c r="E10842" i="2"/>
  <c r="F10841" i="2"/>
  <c r="G10841" i="2"/>
  <c r="C10843" i="2"/>
  <c r="H6910" i="2" l="1"/>
  <c r="N6910" i="2" s="1"/>
  <c r="D6911" i="2" s="1"/>
  <c r="E6911" i="2" s="1"/>
  <c r="F6910" i="2"/>
  <c r="A6910" i="2"/>
  <c r="L10843" i="2"/>
  <c r="K10843" i="2"/>
  <c r="E10843" i="2"/>
  <c r="G10842" i="2"/>
  <c r="F10842" i="2"/>
  <c r="C10844" i="2"/>
  <c r="I6910" i="2" l="1"/>
  <c r="M6910" i="2" s="1"/>
  <c r="G6911" i="2"/>
  <c r="F6911" i="2"/>
  <c r="H6911" i="2"/>
  <c r="I6911" i="2" s="1"/>
  <c r="M6911" i="2" s="1"/>
  <c r="A6911" i="2"/>
  <c r="L10844" i="2"/>
  <c r="E7063" i="2"/>
  <c r="F7063" i="2" s="1"/>
  <c r="E7335" i="2"/>
  <c r="K10844" i="2"/>
  <c r="E10844" i="2"/>
  <c r="F10843" i="2"/>
  <c r="G10843" i="2"/>
  <c r="C10845" i="2"/>
  <c r="N6911" i="2" l="1"/>
  <c r="D6912" i="2" s="1"/>
  <c r="E6912" i="2" s="1"/>
  <c r="H6912" i="2"/>
  <c r="G7063" i="2"/>
  <c r="L10845" i="2"/>
  <c r="G7335" i="2"/>
  <c r="F7335" i="2"/>
  <c r="K10845" i="2"/>
  <c r="E10845" i="2"/>
  <c r="G10844" i="2"/>
  <c r="F10844" i="2"/>
  <c r="C10846" i="2"/>
  <c r="N6912" i="2" l="1"/>
  <c r="I6912" i="2"/>
  <c r="M6912" i="2" s="1"/>
  <c r="A6912" i="2"/>
  <c r="G6912" i="2"/>
  <c r="F6912" i="2"/>
  <c r="L10846" i="2"/>
  <c r="K10846" i="2"/>
  <c r="E10846" i="2"/>
  <c r="F10845" i="2"/>
  <c r="G10845" i="2"/>
  <c r="C10847" i="2"/>
  <c r="D6913" i="2" l="1"/>
  <c r="H6913" i="2"/>
  <c r="I6913" i="2" s="1"/>
  <c r="M6913" i="2" s="1"/>
  <c r="A6913" i="2"/>
  <c r="L10847" i="2"/>
  <c r="E10847" i="2"/>
  <c r="K10847" i="2"/>
  <c r="F10846" i="2"/>
  <c r="G10846" i="2"/>
  <c r="C10848" i="2"/>
  <c r="N6913" i="2" l="1"/>
  <c r="H6914" i="2" s="1"/>
  <c r="D6914" i="2"/>
  <c r="L10848" i="2"/>
  <c r="E10848" i="2"/>
  <c r="K10848" i="2"/>
  <c r="F10847" i="2"/>
  <c r="G10847" i="2"/>
  <c r="C10849" i="2"/>
  <c r="I6914" i="2" l="1"/>
  <c r="M6914" i="2" s="1"/>
  <c r="N6914" i="2"/>
  <c r="A6914" i="2"/>
  <c r="H6915" i="2"/>
  <c r="D6915" i="2"/>
  <c r="I6915" i="2"/>
  <c r="M6915" i="2" s="1"/>
  <c r="N6915" i="2"/>
  <c r="H6916" i="2" s="1"/>
  <c r="L10849" i="2"/>
  <c r="E10849" i="2"/>
  <c r="K10849" i="2"/>
  <c r="F10848" i="2"/>
  <c r="G10848" i="2"/>
  <c r="C10850" i="2"/>
  <c r="I6916" i="2" l="1"/>
  <c r="M6916" i="2" s="1"/>
  <c r="A6915" i="2"/>
  <c r="D6916" i="2"/>
  <c r="L10850" i="2"/>
  <c r="E10850" i="2"/>
  <c r="K10850" i="2"/>
  <c r="F10849" i="2"/>
  <c r="G10849" i="2"/>
  <c r="C10851" i="2"/>
  <c r="A6916" i="2" l="1"/>
  <c r="N6916" i="2"/>
  <c r="H6917" i="2" s="1"/>
  <c r="I6917" i="2" s="1"/>
  <c r="M6917" i="2" s="1"/>
  <c r="L10851" i="2"/>
  <c r="E10851" i="2"/>
  <c r="K10851" i="2"/>
  <c r="F10850" i="2"/>
  <c r="G10850" i="2"/>
  <c r="C10852" i="2"/>
  <c r="D6917" i="2" l="1"/>
  <c r="L10852" i="2"/>
  <c r="E10852" i="2"/>
  <c r="K10852" i="2"/>
  <c r="F10851" i="2"/>
  <c r="G10851" i="2"/>
  <c r="C10853" i="2"/>
  <c r="N6917" i="2" l="1"/>
  <c r="H6918" i="2" s="1"/>
  <c r="A6917" i="2"/>
  <c r="L10853" i="2"/>
  <c r="E10853" i="2"/>
  <c r="K10853" i="2"/>
  <c r="F10852" i="2"/>
  <c r="G10852" i="2"/>
  <c r="C10854" i="2"/>
  <c r="D6918" i="2" l="1"/>
  <c r="I6918" i="2"/>
  <c r="M6918" i="2" s="1"/>
  <c r="N6918" i="2"/>
  <c r="H6919" i="2" s="1"/>
  <c r="L10854" i="2"/>
  <c r="K10854" i="2"/>
  <c r="E10854" i="2"/>
  <c r="F10853" i="2"/>
  <c r="G10853" i="2"/>
  <c r="C10855" i="2"/>
  <c r="I6919" i="2" l="1"/>
  <c r="M6919" i="2" s="1"/>
  <c r="A6918" i="2"/>
  <c r="D6919" i="2"/>
  <c r="A6919" i="2" s="1"/>
  <c r="L10855" i="2"/>
  <c r="K10855" i="2"/>
  <c r="E10855" i="2"/>
  <c r="G10854" i="2"/>
  <c r="F10854" i="2"/>
  <c r="C10856" i="2"/>
  <c r="N6919" i="2" l="1"/>
  <c r="L10856" i="2"/>
  <c r="K10856" i="2"/>
  <c r="E10856" i="2"/>
  <c r="F10855" i="2"/>
  <c r="G10855" i="2"/>
  <c r="C10857" i="2"/>
  <c r="D6920" i="2" l="1"/>
  <c r="H6920" i="2"/>
  <c r="L10857" i="2"/>
  <c r="K10857" i="2"/>
  <c r="E10857" i="2"/>
  <c r="F10856" i="2"/>
  <c r="G10856" i="2"/>
  <c r="C10858" i="2"/>
  <c r="N6920" i="2" l="1"/>
  <c r="D6921" i="2" s="1"/>
  <c r="I6920" i="2"/>
  <c r="M6920" i="2" s="1"/>
  <c r="A6920" i="2"/>
  <c r="L10858" i="2"/>
  <c r="K10858" i="2"/>
  <c r="E10858" i="2"/>
  <c r="G10857" i="2"/>
  <c r="F10857" i="2"/>
  <c r="C10859" i="2"/>
  <c r="H6921" i="2" l="1"/>
  <c r="I6921" i="2" s="1"/>
  <c r="M6921" i="2" s="1"/>
  <c r="A6921" i="2"/>
  <c r="L10859" i="2"/>
  <c r="K10859" i="2"/>
  <c r="E10859" i="2"/>
  <c r="F10858" i="2"/>
  <c r="G10858" i="2"/>
  <c r="C10860" i="2"/>
  <c r="N6921" i="2" l="1"/>
  <c r="D6922" i="2" s="1"/>
  <c r="L10860" i="2"/>
  <c r="E10860" i="2"/>
  <c r="K10860" i="2"/>
  <c r="F10859" i="2"/>
  <c r="G10859" i="2"/>
  <c r="C10861" i="2"/>
  <c r="H6922" i="2" l="1"/>
  <c r="I6922" i="2" s="1"/>
  <c r="M6922" i="2" s="1"/>
  <c r="A6922" i="2"/>
  <c r="L10861" i="2"/>
  <c r="E10861" i="2"/>
  <c r="K10861" i="2"/>
  <c r="F10860" i="2"/>
  <c r="G10860" i="2"/>
  <c r="C10862" i="2"/>
  <c r="N6922" i="2" l="1"/>
  <c r="D6923" i="2" s="1"/>
  <c r="H6923" i="2"/>
  <c r="L10862" i="2"/>
  <c r="E10862" i="2"/>
  <c r="K10862" i="2"/>
  <c r="F10861" i="2"/>
  <c r="G10861" i="2"/>
  <c r="C10863" i="2"/>
  <c r="I6923" i="2" l="1"/>
  <c r="M6923" i="2" s="1"/>
  <c r="N6923" i="2"/>
  <c r="D6924" i="2" s="1"/>
  <c r="A6923" i="2"/>
  <c r="K10863" i="2"/>
  <c r="E10863" i="2"/>
  <c r="G10862" i="2"/>
  <c r="F10862" i="2"/>
  <c r="C10864" i="2"/>
  <c r="H6924" i="2" l="1"/>
  <c r="A6924" i="2" s="1"/>
  <c r="E10864" i="2"/>
  <c r="K10864" i="2"/>
  <c r="G10863" i="2"/>
  <c r="F10863" i="2"/>
  <c r="C10865" i="2"/>
  <c r="I6924" i="2" l="1"/>
  <c r="M6924" i="2" s="1"/>
  <c r="N6924" i="2"/>
  <c r="D6925" i="2" s="1"/>
  <c r="K10865" i="2"/>
  <c r="E10865" i="2"/>
  <c r="F10864" i="2"/>
  <c r="G10864" i="2"/>
  <c r="C10866" i="2"/>
  <c r="H6925" i="2" l="1"/>
  <c r="K10866" i="2"/>
  <c r="E10866" i="2"/>
  <c r="F10865" i="2"/>
  <c r="G10865" i="2"/>
  <c r="C10867" i="2"/>
  <c r="I6925" i="2" l="1"/>
  <c r="M6925" i="2" s="1"/>
  <c r="N6925" i="2"/>
  <c r="D6926" i="2" s="1"/>
  <c r="A6925" i="2"/>
  <c r="K10867" i="2"/>
  <c r="G10866" i="2"/>
  <c r="F10866" i="2"/>
  <c r="C10868" i="2"/>
  <c r="H6926" i="2" l="1"/>
  <c r="L10868" i="2"/>
  <c r="K10868" i="2"/>
  <c r="C10869" i="2"/>
  <c r="I6926" i="2" l="1"/>
  <c r="M6926" i="2" s="1"/>
  <c r="N6926" i="2"/>
  <c r="D6927" i="2" s="1"/>
  <c r="A6926" i="2"/>
  <c r="L10869" i="2"/>
  <c r="K10869" i="2"/>
  <c r="C10870" i="2"/>
  <c r="H6927" i="2" l="1"/>
  <c r="L10870" i="2"/>
  <c r="K10870" i="2"/>
  <c r="C10871" i="2"/>
  <c r="N6927" i="2" l="1"/>
  <c r="I6927" i="2"/>
  <c r="M6927" i="2" s="1"/>
  <c r="A6927" i="2"/>
  <c r="L10871" i="2"/>
  <c r="L7306" i="2"/>
  <c r="K10871" i="2"/>
  <c r="C10872" i="2"/>
  <c r="H6928" i="2" l="1"/>
  <c r="D6928" i="2"/>
  <c r="L10872" i="2"/>
  <c r="K10872" i="2"/>
  <c r="E10872" i="2"/>
  <c r="C10873" i="2"/>
  <c r="A6928" i="2" l="1"/>
  <c r="I6928" i="2"/>
  <c r="M6928" i="2" s="1"/>
  <c r="N6928" i="2"/>
  <c r="H6929" i="2" s="1"/>
  <c r="L10873" i="2"/>
  <c r="K10873" i="2"/>
  <c r="E10873" i="2"/>
  <c r="F10872" i="2"/>
  <c r="G10872" i="2"/>
  <c r="C10874" i="2"/>
  <c r="D6929" i="2" l="1"/>
  <c r="I6929" i="2"/>
  <c r="M6929" i="2" s="1"/>
  <c r="N6929" i="2"/>
  <c r="H6930" i="2" s="1"/>
  <c r="L10874" i="2"/>
  <c r="K10874" i="2"/>
  <c r="E10874" i="2"/>
  <c r="G10873" i="2"/>
  <c r="F10873" i="2"/>
  <c r="C10875" i="2"/>
  <c r="I6930" i="2" l="1"/>
  <c r="M6930" i="2" s="1"/>
  <c r="A6929" i="2"/>
  <c r="D6930" i="2"/>
  <c r="L10875" i="2"/>
  <c r="K10875" i="2"/>
  <c r="E10875" i="2"/>
  <c r="G10874" i="2"/>
  <c r="F10874" i="2"/>
  <c r="C10876" i="2"/>
  <c r="A6930" i="2" l="1"/>
  <c r="N6930" i="2"/>
  <c r="H6931" i="2" s="1"/>
  <c r="L10876" i="2"/>
  <c r="K10876" i="2"/>
  <c r="E10876" i="2"/>
  <c r="F10875" i="2"/>
  <c r="G10875" i="2"/>
  <c r="C10877" i="2"/>
  <c r="I6931" i="2" l="1"/>
  <c r="M6931" i="2" s="1"/>
  <c r="D6931" i="2"/>
  <c r="L10877" i="2"/>
  <c r="K10877" i="2"/>
  <c r="E10877" i="2"/>
  <c r="F10876" i="2"/>
  <c r="G10876" i="2"/>
  <c r="C10878" i="2"/>
  <c r="A6931" i="2" l="1"/>
  <c r="N6931" i="2"/>
  <c r="H6932" i="2" s="1"/>
  <c r="L10878" i="2"/>
  <c r="K10878" i="2"/>
  <c r="E10878" i="2"/>
  <c r="F10877" i="2"/>
  <c r="G10877" i="2"/>
  <c r="C10879" i="2"/>
  <c r="D6932" i="2" l="1"/>
  <c r="N6932" i="2"/>
  <c r="I6932" i="2"/>
  <c r="M6932" i="2" s="1"/>
  <c r="L10879" i="2"/>
  <c r="E10879" i="2"/>
  <c r="K10879" i="2"/>
  <c r="F10878" i="2"/>
  <c r="G10878" i="2"/>
  <c r="C10880" i="2"/>
  <c r="H6933" i="2" l="1"/>
  <c r="I6933" i="2" s="1"/>
  <c r="M6933" i="2" s="1"/>
  <c r="A6932" i="2"/>
  <c r="D6933" i="2"/>
  <c r="L10880" i="2"/>
  <c r="E10880" i="2"/>
  <c r="K10880" i="2"/>
  <c r="F10879" i="2"/>
  <c r="G10879" i="2"/>
  <c r="C10881" i="2"/>
  <c r="A6933" i="2" l="1"/>
  <c r="N6933" i="2"/>
  <c r="H6934" i="2" s="1"/>
  <c r="L10881" i="2"/>
  <c r="E10881" i="2"/>
  <c r="K10881" i="2"/>
  <c r="F10880" i="2"/>
  <c r="G10880" i="2"/>
  <c r="C10882" i="2"/>
  <c r="I6934" i="2" l="1"/>
  <c r="M6934" i="2" s="1"/>
  <c r="D6934" i="2"/>
  <c r="N6934" i="2" s="1"/>
  <c r="H6935" i="2" s="1"/>
  <c r="L10882" i="2"/>
  <c r="E10882" i="2"/>
  <c r="K10882" i="2"/>
  <c r="F10881" i="2"/>
  <c r="G10881" i="2"/>
  <c r="C10883" i="2"/>
  <c r="I6935" i="2" l="1"/>
  <c r="M6935" i="2" s="1"/>
  <c r="D6935" i="2"/>
  <c r="N6935" i="2" s="1"/>
  <c r="H6936" i="2" s="1"/>
  <c r="A6934" i="2"/>
  <c r="L10883" i="2"/>
  <c r="E10883" i="2"/>
  <c r="K10883" i="2"/>
  <c r="F10882" i="2"/>
  <c r="G10882" i="2"/>
  <c r="C10884" i="2"/>
  <c r="I6936" i="2" l="1"/>
  <c r="M6936" i="2" s="1"/>
  <c r="A6935" i="2"/>
  <c r="D6936" i="2"/>
  <c r="L10884" i="2"/>
  <c r="E10884" i="2"/>
  <c r="K10884" i="2"/>
  <c r="F10883" i="2"/>
  <c r="G10883" i="2"/>
  <c r="C10885" i="2"/>
  <c r="A6936" i="2" l="1"/>
  <c r="N6936" i="2"/>
  <c r="H6937" i="2" s="1"/>
  <c r="L6937" i="2" s="1"/>
  <c r="L10885" i="2"/>
  <c r="K10885" i="2"/>
  <c r="E10885" i="2"/>
  <c r="F10884" i="2"/>
  <c r="G10884" i="2"/>
  <c r="C10886" i="2"/>
  <c r="I6937" i="2" l="1"/>
  <c r="M6937" i="2" s="1"/>
  <c r="D6937" i="2"/>
  <c r="A6937" i="2" s="1"/>
  <c r="L10886" i="2"/>
  <c r="K10886" i="2"/>
  <c r="E10886" i="2"/>
  <c r="G10885" i="2"/>
  <c r="F10885" i="2"/>
  <c r="C10887" i="2"/>
  <c r="N6937" i="2" l="1"/>
  <c r="L10887" i="2"/>
  <c r="K10887" i="2"/>
  <c r="E10887" i="2"/>
  <c r="G10886" i="2"/>
  <c r="F10886" i="2"/>
  <c r="C10888" i="2"/>
  <c r="D6938" i="2" l="1"/>
  <c r="H6938" i="2"/>
  <c r="L6938" i="2" s="1"/>
  <c r="L10888" i="2"/>
  <c r="L7362" i="2"/>
  <c r="K10888" i="2"/>
  <c r="E10888" i="2"/>
  <c r="F10887" i="2"/>
  <c r="G10887" i="2"/>
  <c r="C10889" i="2"/>
  <c r="N6938" i="2" l="1"/>
  <c r="D6939" i="2" s="1"/>
  <c r="I6938" i="2"/>
  <c r="M6938" i="2" s="1"/>
  <c r="H6939" i="2" s="1"/>
  <c r="A6938" i="2"/>
  <c r="L10889" i="2"/>
  <c r="K10889" i="2"/>
  <c r="E10889" i="2"/>
  <c r="G10888" i="2"/>
  <c r="F10888" i="2"/>
  <c r="C10890" i="2"/>
  <c r="L6939" i="2" l="1"/>
  <c r="I6939" i="2"/>
  <c r="M6939" i="2" s="1"/>
  <c r="N6939" i="2"/>
  <c r="A6939" i="2"/>
  <c r="L10890" i="2"/>
  <c r="K10890" i="2"/>
  <c r="E10890" i="2"/>
  <c r="F10889" i="2"/>
  <c r="G10889" i="2"/>
  <c r="C10891" i="2"/>
  <c r="H6940" i="2" l="1"/>
  <c r="D6940" i="2"/>
  <c r="I6940" i="2"/>
  <c r="M6940" i="2" s="1"/>
  <c r="N6940" i="2"/>
  <c r="H6941" i="2" s="1"/>
  <c r="A6940" i="2"/>
  <c r="L10891" i="2"/>
  <c r="K10891" i="2"/>
  <c r="E10891" i="2"/>
  <c r="F10890" i="2"/>
  <c r="G10890" i="2"/>
  <c r="C10892" i="2"/>
  <c r="D6941" i="2" l="1"/>
  <c r="E6941" i="2" s="1"/>
  <c r="A6941" i="2"/>
  <c r="N6941" i="2"/>
  <c r="I6941" i="2"/>
  <c r="M6941" i="2" s="1"/>
  <c r="L10892" i="2"/>
  <c r="K10892" i="2"/>
  <c r="E10892" i="2"/>
  <c r="F10891" i="2"/>
  <c r="G10891" i="2"/>
  <c r="C10893" i="2"/>
  <c r="F6941" i="2" l="1"/>
  <c r="G6941" i="2"/>
  <c r="H6942" i="2"/>
  <c r="I6942" i="2" s="1"/>
  <c r="M6942" i="2" s="1"/>
  <c r="D6942" i="2"/>
  <c r="N6942" i="2" s="1"/>
  <c r="L7090" i="2"/>
  <c r="L10893" i="2"/>
  <c r="E10893" i="2"/>
  <c r="K10893" i="2"/>
  <c r="G10892" i="2"/>
  <c r="F10892" i="2"/>
  <c r="C10894" i="2"/>
  <c r="A6942" i="2" l="1"/>
  <c r="E6942" i="2"/>
  <c r="E7092" i="2"/>
  <c r="F7092" i="2" s="1"/>
  <c r="K10894" i="2"/>
  <c r="E10894" i="2"/>
  <c r="F10893" i="2"/>
  <c r="G10893" i="2"/>
  <c r="C10895" i="2"/>
  <c r="G6942" i="2" l="1"/>
  <c r="D6943" i="2" s="1"/>
  <c r="F6942" i="2"/>
  <c r="H6943" i="2"/>
  <c r="G7092" i="2"/>
  <c r="E10895" i="2"/>
  <c r="K10895" i="2"/>
  <c r="F10894" i="2"/>
  <c r="G10894" i="2"/>
  <c r="C10896" i="2"/>
  <c r="I6943" i="2" l="1"/>
  <c r="M6943" i="2" s="1"/>
  <c r="N6943" i="2"/>
  <c r="H6944" i="2" s="1"/>
  <c r="A6943" i="2"/>
  <c r="K10896" i="2"/>
  <c r="E10896" i="2"/>
  <c r="F10895" i="2"/>
  <c r="G10895" i="2"/>
  <c r="C10897" i="2"/>
  <c r="D6944" i="2" l="1"/>
  <c r="A6944" i="2" s="1"/>
  <c r="I6944" i="2"/>
  <c r="M6944" i="2" s="1"/>
  <c r="E7218" i="2"/>
  <c r="K10897" i="2"/>
  <c r="F10896" i="2"/>
  <c r="G10896" i="2"/>
  <c r="C10898" i="2"/>
  <c r="N6944" i="2" l="1"/>
  <c r="D6945" i="2" s="1"/>
  <c r="E7094" i="2"/>
  <c r="G7094" i="2" s="1"/>
  <c r="G7218" i="2"/>
  <c r="F7218" i="2"/>
  <c r="K10898" i="2"/>
  <c r="C10899" i="2"/>
  <c r="H6945" i="2" l="1"/>
  <c r="N6945" i="2" s="1"/>
  <c r="D6946" i="2" s="1"/>
  <c r="F7094" i="2"/>
  <c r="L10899" i="2"/>
  <c r="K10899" i="2"/>
  <c r="C10900" i="2"/>
  <c r="A6945" i="2" l="1"/>
  <c r="I6945" i="2"/>
  <c r="M6945" i="2" s="1"/>
  <c r="H6946" i="2"/>
  <c r="I6946" i="2" s="1"/>
  <c r="M6946" i="2" s="1"/>
  <c r="L10900" i="2"/>
  <c r="E10900" i="2"/>
  <c r="K10900" i="2"/>
  <c r="C10901" i="2"/>
  <c r="A6946" i="2" l="1"/>
  <c r="N6946" i="2"/>
  <c r="D6947" i="2" s="1"/>
  <c r="L10901" i="2"/>
  <c r="K10901" i="2"/>
  <c r="F10900" i="2"/>
  <c r="G10900" i="2"/>
  <c r="C10902" i="2"/>
  <c r="H6947" i="2" l="1"/>
  <c r="I6947" i="2" s="1"/>
  <c r="M6947" i="2" s="1"/>
  <c r="N6947" i="2"/>
  <c r="D6948" i="2" s="1"/>
  <c r="A6947" i="2"/>
  <c r="L10902" i="2"/>
  <c r="E10902" i="2"/>
  <c r="K10902" i="2"/>
  <c r="C10903" i="2"/>
  <c r="H6948" i="2" l="1"/>
  <c r="I6948" i="2" s="1"/>
  <c r="M6948" i="2" s="1"/>
  <c r="A6948" i="2"/>
  <c r="L10903" i="2"/>
  <c r="K10903" i="2"/>
  <c r="E10903" i="2"/>
  <c r="F10902" i="2"/>
  <c r="G10902" i="2"/>
  <c r="C10904" i="2"/>
  <c r="N6948" i="2" l="1"/>
  <c r="D6949" i="2" s="1"/>
  <c r="L10904" i="2"/>
  <c r="K10904" i="2"/>
  <c r="E10904" i="2"/>
  <c r="G10903" i="2"/>
  <c r="F10903" i="2"/>
  <c r="C10905" i="2"/>
  <c r="H6949" i="2" l="1"/>
  <c r="A6949" i="2" s="1"/>
  <c r="L10905" i="2"/>
  <c r="K10905" i="2"/>
  <c r="E10905" i="2"/>
  <c r="G10904" i="2"/>
  <c r="F10904" i="2"/>
  <c r="C10906" i="2"/>
  <c r="N6949" i="2" l="1"/>
  <c r="D6950" i="2" s="1"/>
  <c r="I6949" i="2"/>
  <c r="M6949" i="2" s="1"/>
  <c r="H6950" i="2"/>
  <c r="L10906" i="2"/>
  <c r="K10906" i="2"/>
  <c r="E10906" i="2"/>
  <c r="F10905" i="2"/>
  <c r="G10905" i="2"/>
  <c r="C10907" i="2"/>
  <c r="N6950" i="2" l="1"/>
  <c r="D6951" i="2" s="1"/>
  <c r="I6950" i="2"/>
  <c r="M6950" i="2" s="1"/>
  <c r="A6950" i="2"/>
  <c r="L10907" i="2"/>
  <c r="K10907" i="2"/>
  <c r="E10907" i="2"/>
  <c r="F10906" i="2"/>
  <c r="G10906" i="2"/>
  <c r="C10908" i="2"/>
  <c r="H6951" i="2" l="1"/>
  <c r="N6951" i="2" s="1"/>
  <c r="D6952" i="2" s="1"/>
  <c r="L10908" i="2"/>
  <c r="E10908" i="2"/>
  <c r="K10908" i="2"/>
  <c r="F10907" i="2"/>
  <c r="G10907" i="2"/>
  <c r="C10909" i="2"/>
  <c r="A6951" i="2" l="1"/>
  <c r="I6951" i="2"/>
  <c r="M6951" i="2" s="1"/>
  <c r="H6952" i="2" s="1"/>
  <c r="N6952" i="2" s="1"/>
  <c r="D6953" i="2" s="1"/>
  <c r="L10909" i="2"/>
  <c r="E10909" i="2"/>
  <c r="K10909" i="2"/>
  <c r="F10908" i="2"/>
  <c r="G10908" i="2"/>
  <c r="C10910" i="2"/>
  <c r="A6952" i="2" l="1"/>
  <c r="I6952" i="2"/>
  <c r="M6952" i="2" s="1"/>
  <c r="H6953" i="2" s="1"/>
  <c r="I6953" i="2" s="1"/>
  <c r="M6953" i="2" s="1"/>
  <c r="L10910" i="2"/>
  <c r="E10910" i="2"/>
  <c r="K10910" i="2"/>
  <c r="F10909" i="2"/>
  <c r="G10909" i="2"/>
  <c r="C10911" i="2"/>
  <c r="A6953" i="2" l="1"/>
  <c r="N6953" i="2"/>
  <c r="D6954" i="2" s="1"/>
  <c r="L10911" i="2"/>
  <c r="E10911" i="2"/>
  <c r="K10911" i="2"/>
  <c r="F10910" i="2"/>
  <c r="G10910" i="2"/>
  <c r="C10912" i="2"/>
  <c r="H6954" i="2" l="1"/>
  <c r="N6954" i="2" s="1"/>
  <c r="D6955" i="2" s="1"/>
  <c r="L10912" i="2"/>
  <c r="E10912" i="2"/>
  <c r="K10912" i="2"/>
  <c r="G10911" i="2"/>
  <c r="F10911" i="2"/>
  <c r="C10913" i="2"/>
  <c r="A6954" i="2" l="1"/>
  <c r="I6954" i="2"/>
  <c r="M6954" i="2" s="1"/>
  <c r="H6955" i="2" s="1"/>
  <c r="I6955" i="2" s="1"/>
  <c r="M6955" i="2" s="1"/>
  <c r="L10913" i="2"/>
  <c r="E10913" i="2"/>
  <c r="K10913" i="2"/>
  <c r="F10912" i="2"/>
  <c r="G10912" i="2"/>
  <c r="C10914" i="2"/>
  <c r="A6955" i="2" l="1"/>
  <c r="N6955" i="2"/>
  <c r="H6956" i="2" s="1"/>
  <c r="L10914" i="2"/>
  <c r="E10914" i="2"/>
  <c r="K10914" i="2"/>
  <c r="F10913" i="2"/>
  <c r="G10913" i="2"/>
  <c r="C10915" i="2"/>
  <c r="D6956" i="2" l="1"/>
  <c r="I6956" i="2"/>
  <c r="M6956" i="2" s="1"/>
  <c r="N6956" i="2"/>
  <c r="H6957" i="2" s="1"/>
  <c r="I6957" i="2" s="1"/>
  <c r="M6957" i="2" s="1"/>
  <c r="A6956" i="2"/>
  <c r="D6957" i="2"/>
  <c r="L10915" i="2"/>
  <c r="K10915" i="2"/>
  <c r="E10915" i="2"/>
  <c r="F10914" i="2"/>
  <c r="G10914" i="2"/>
  <c r="C10916" i="2"/>
  <c r="A6957" i="2" l="1"/>
  <c r="N6957" i="2"/>
  <c r="H6958" i="2" s="1"/>
  <c r="I6958" i="2" s="1"/>
  <c r="M6958" i="2" s="1"/>
  <c r="L10916" i="2"/>
  <c r="K10916" i="2"/>
  <c r="E10916" i="2"/>
  <c r="G10915" i="2"/>
  <c r="F10915" i="2"/>
  <c r="C10917" i="2"/>
  <c r="D6958" i="2" l="1"/>
  <c r="L10917" i="2"/>
  <c r="K10917" i="2"/>
  <c r="E10917" i="2"/>
  <c r="G10916" i="2"/>
  <c r="F10916" i="2"/>
  <c r="C10918" i="2"/>
  <c r="N6958" i="2" l="1"/>
  <c r="H6959" i="2" s="1"/>
  <c r="A6958" i="2"/>
  <c r="L10918" i="2"/>
  <c r="K10918" i="2"/>
  <c r="E10918" i="2"/>
  <c r="F10917" i="2"/>
  <c r="G10917" i="2"/>
  <c r="C10919" i="2"/>
  <c r="D6959" i="2" l="1"/>
  <c r="A6959" i="2" s="1"/>
  <c r="I6959" i="2"/>
  <c r="M6959" i="2" s="1"/>
  <c r="L10919" i="2"/>
  <c r="K10919" i="2"/>
  <c r="E10919" i="2"/>
  <c r="F10918" i="2"/>
  <c r="G10918" i="2"/>
  <c r="C10920" i="2"/>
  <c r="N6959" i="2" l="1"/>
  <c r="H6960" i="2" s="1"/>
  <c r="I6960" i="2" s="1"/>
  <c r="M6960" i="2" s="1"/>
  <c r="L10920" i="2"/>
  <c r="E10920" i="2"/>
  <c r="K10920" i="2"/>
  <c r="F10919" i="2"/>
  <c r="G10919" i="2"/>
  <c r="C10921" i="2"/>
  <c r="D6960" i="2" l="1"/>
  <c r="N6960" i="2" s="1"/>
  <c r="H6961" i="2" s="1"/>
  <c r="I6961" i="2" s="1"/>
  <c r="M6961" i="2" s="1"/>
  <c r="A6960" i="2"/>
  <c r="L10921" i="2"/>
  <c r="E10921" i="2"/>
  <c r="K10921" i="2"/>
  <c r="F10920" i="2"/>
  <c r="G10920" i="2"/>
  <c r="C10922" i="2"/>
  <c r="D6961" i="2" l="1"/>
  <c r="N6961" i="2" s="1"/>
  <c r="H6962" i="2" s="1"/>
  <c r="I6962" i="2" s="1"/>
  <c r="M6962" i="2" s="1"/>
  <c r="A6961" i="2"/>
  <c r="L10922" i="2"/>
  <c r="E10922" i="2"/>
  <c r="K10922" i="2"/>
  <c r="F10921" i="2"/>
  <c r="G10921" i="2"/>
  <c r="C10923" i="2"/>
  <c r="D6962" i="2" l="1"/>
  <c r="A6962" i="2"/>
  <c r="N6962" i="2"/>
  <c r="H6963" i="2" s="1"/>
  <c r="L10923" i="2"/>
  <c r="E10923" i="2"/>
  <c r="K10923" i="2"/>
  <c r="F10922" i="2"/>
  <c r="G10922" i="2"/>
  <c r="C10924" i="2"/>
  <c r="D6963" i="2" l="1"/>
  <c r="I6963" i="2"/>
  <c r="M6963" i="2" s="1"/>
  <c r="N6963" i="2"/>
  <c r="H6964" i="2" s="1"/>
  <c r="I6964" i="2" s="1"/>
  <c r="M6964" i="2" s="1"/>
  <c r="E10924" i="2"/>
  <c r="K10924" i="2"/>
  <c r="G10923" i="2"/>
  <c r="F10923" i="2"/>
  <c r="C10925" i="2"/>
  <c r="A6963" i="2" l="1"/>
  <c r="D6964" i="2"/>
  <c r="E10925" i="2"/>
  <c r="K10925" i="2"/>
  <c r="G10924" i="2"/>
  <c r="F10924" i="2"/>
  <c r="C10926" i="2"/>
  <c r="N6964" i="2" l="1"/>
  <c r="H6965" i="2" s="1"/>
  <c r="A6964" i="2"/>
  <c r="K10926" i="2"/>
  <c r="E10926" i="2"/>
  <c r="F10925" i="2"/>
  <c r="G10925" i="2"/>
  <c r="C10927" i="2"/>
  <c r="D6965" i="2" l="1"/>
  <c r="A6965" i="2" s="1"/>
  <c r="I6965" i="2"/>
  <c r="M6965" i="2" s="1"/>
  <c r="N6965" i="2"/>
  <c r="H6966" i="2" s="1"/>
  <c r="L10927" i="2"/>
  <c r="K10927" i="2"/>
  <c r="E10927" i="2"/>
  <c r="F10926" i="2"/>
  <c r="G10926" i="2"/>
  <c r="C10928" i="2"/>
  <c r="I6966" i="2" l="1"/>
  <c r="M6966" i="2" s="1"/>
  <c r="D6966" i="2"/>
  <c r="K10928" i="2"/>
  <c r="G10927" i="2"/>
  <c r="F10927" i="2"/>
  <c r="C10929" i="2"/>
  <c r="A6966" i="2" l="1"/>
  <c r="N6966" i="2"/>
  <c r="H6967" i="2" s="1"/>
  <c r="L10929" i="2"/>
  <c r="K10929" i="2"/>
  <c r="C10930" i="2"/>
  <c r="D6967" i="2" l="1"/>
  <c r="I6967" i="2"/>
  <c r="M6967" i="2" s="1"/>
  <c r="N6967" i="2"/>
  <c r="H6968" i="2" s="1"/>
  <c r="L6968" i="2" s="1"/>
  <c r="L10930" i="2"/>
  <c r="K10930" i="2"/>
  <c r="C10931" i="2"/>
  <c r="I6968" i="2" l="1"/>
  <c r="M6968" i="2" s="1"/>
  <c r="D6968" i="2"/>
  <c r="A6967" i="2"/>
  <c r="L10931" i="2"/>
  <c r="E10931" i="2"/>
  <c r="K10931" i="2"/>
  <c r="C10932" i="2"/>
  <c r="A6968" i="2" l="1"/>
  <c r="N6968" i="2"/>
  <c r="H6969" i="2" s="1"/>
  <c r="L10932" i="2"/>
  <c r="K10932" i="2"/>
  <c r="F10931" i="2"/>
  <c r="G10931" i="2"/>
  <c r="C10933" i="2"/>
  <c r="D6969" i="2" l="1"/>
  <c r="I6969" i="2"/>
  <c r="M6969" i="2" s="1"/>
  <c r="L6969" i="2"/>
  <c r="N6969" i="2"/>
  <c r="L10933" i="2"/>
  <c r="K10933" i="2"/>
  <c r="E10933" i="2"/>
  <c r="C10934" i="2"/>
  <c r="H6970" i="2" l="1"/>
  <c r="I6970" i="2"/>
  <c r="M6970" i="2" s="1"/>
  <c r="D6970" i="2"/>
  <c r="N6970" i="2" s="1"/>
  <c r="H6971" i="2" s="1"/>
  <c r="A6969" i="2"/>
  <c r="L10934" i="2"/>
  <c r="L7119" i="2"/>
  <c r="K10934" i="2"/>
  <c r="E10934" i="2"/>
  <c r="F10933" i="2"/>
  <c r="G10933" i="2"/>
  <c r="C10935" i="2"/>
  <c r="I6971" i="2" l="1"/>
  <c r="M6971" i="2" s="1"/>
  <c r="A6970" i="2"/>
  <c r="D6971" i="2"/>
  <c r="E6971" i="2" s="1"/>
  <c r="L10935" i="2"/>
  <c r="K10935" i="2"/>
  <c r="E10935" i="2"/>
  <c r="G10934" i="2"/>
  <c r="F10934" i="2"/>
  <c r="C10936" i="2"/>
  <c r="F6971" i="2" l="1"/>
  <c r="G6971" i="2"/>
  <c r="A6971" i="2"/>
  <c r="N6971" i="2"/>
  <c r="H6972" i="2" s="1"/>
  <c r="L10936" i="2"/>
  <c r="K10936" i="2"/>
  <c r="E10936" i="2"/>
  <c r="F10935" i="2"/>
  <c r="G10935" i="2"/>
  <c r="C10937" i="2"/>
  <c r="I6972" i="2" l="1"/>
  <c r="M6972" i="2" s="1"/>
  <c r="D6972" i="2"/>
  <c r="E6972" i="2" s="1"/>
  <c r="L10937" i="2"/>
  <c r="K10937" i="2"/>
  <c r="E10937" i="2"/>
  <c r="F10936" i="2"/>
  <c r="G10936" i="2"/>
  <c r="C10938" i="2"/>
  <c r="F6972" i="2" l="1"/>
  <c r="G6972" i="2"/>
  <c r="A6972" i="2"/>
  <c r="N6972" i="2"/>
  <c r="H6973" i="2" s="1"/>
  <c r="L10938" i="2"/>
  <c r="K10938" i="2"/>
  <c r="E10938" i="2"/>
  <c r="F10937" i="2"/>
  <c r="G10937" i="2"/>
  <c r="C10939" i="2"/>
  <c r="D6973" i="2" l="1"/>
  <c r="I6973" i="2"/>
  <c r="M6973" i="2" s="1"/>
  <c r="N6973" i="2"/>
  <c r="L10939" i="2"/>
  <c r="E10939" i="2"/>
  <c r="K10939" i="2"/>
  <c r="F10938" i="2"/>
  <c r="G10938" i="2"/>
  <c r="C10940" i="2"/>
  <c r="E6973" i="2" l="1"/>
  <c r="A6973" i="2"/>
  <c r="L10940" i="2"/>
  <c r="E10940" i="2"/>
  <c r="K10940" i="2"/>
  <c r="F10939" i="2"/>
  <c r="G10939" i="2"/>
  <c r="C10941" i="2"/>
  <c r="G6973" i="2" l="1"/>
  <c r="D6974" i="2" s="1"/>
  <c r="F6973" i="2"/>
  <c r="H6974" i="2"/>
  <c r="I6974" i="2" s="1"/>
  <c r="M6974" i="2" s="1"/>
  <c r="L10941" i="2"/>
  <c r="L7245" i="2"/>
  <c r="E10941" i="2"/>
  <c r="K10941" i="2"/>
  <c r="F10940" i="2"/>
  <c r="G10940" i="2"/>
  <c r="C10942" i="2"/>
  <c r="N6974" i="2" l="1"/>
  <c r="H6975" i="2" s="1"/>
  <c r="A6974" i="2"/>
  <c r="L7121" i="2"/>
  <c r="L10942" i="2"/>
  <c r="E10942" i="2"/>
  <c r="K10942" i="2"/>
  <c r="F10941" i="2"/>
  <c r="G10941" i="2"/>
  <c r="C10943" i="2"/>
  <c r="D6975" i="2" l="1"/>
  <c r="A6975" i="2" s="1"/>
  <c r="I6975" i="2"/>
  <c r="M6975" i="2" s="1"/>
  <c r="L10943" i="2"/>
  <c r="L7393" i="2"/>
  <c r="E10943" i="2"/>
  <c r="K10943" i="2"/>
  <c r="F10942" i="2"/>
  <c r="G10942" i="2"/>
  <c r="C10944" i="2"/>
  <c r="N6975" i="2" l="1"/>
  <c r="H6976" i="2" s="1"/>
  <c r="I6976" i="2" s="1"/>
  <c r="M6976" i="2" s="1"/>
  <c r="L10944" i="2"/>
  <c r="E10944" i="2"/>
  <c r="K10944" i="2"/>
  <c r="F10943" i="2"/>
  <c r="G10943" i="2"/>
  <c r="C10945" i="2"/>
  <c r="D6976" i="2" l="1"/>
  <c r="N6976" i="2"/>
  <c r="H6977" i="2" s="1"/>
  <c r="I6977" i="2" s="1"/>
  <c r="M6977" i="2" s="1"/>
  <c r="A6976" i="2"/>
  <c r="D6977" i="2"/>
  <c r="L10945" i="2"/>
  <c r="K10945" i="2"/>
  <c r="E10945" i="2"/>
  <c r="F10944" i="2"/>
  <c r="G10944" i="2"/>
  <c r="C10946" i="2"/>
  <c r="A6977" i="2" l="1"/>
  <c r="N6977" i="2"/>
  <c r="H6978" i="2" s="1"/>
  <c r="L10946" i="2"/>
  <c r="K10946" i="2"/>
  <c r="E10946" i="2"/>
  <c r="F10945" i="2"/>
  <c r="G10945" i="2"/>
  <c r="C10947" i="2"/>
  <c r="I6978" i="2" l="1"/>
  <c r="M6978" i="2" s="1"/>
  <c r="D6978" i="2"/>
  <c r="N6978" i="2" s="1"/>
  <c r="L10947" i="2"/>
  <c r="K10947" i="2"/>
  <c r="E10947" i="2"/>
  <c r="G10946" i="2"/>
  <c r="F10946" i="2"/>
  <c r="C10948" i="2"/>
  <c r="H6979" i="2" l="1"/>
  <c r="I6979" i="2" s="1"/>
  <c r="M6979" i="2" s="1"/>
  <c r="A6978" i="2"/>
  <c r="D6979" i="2"/>
  <c r="A6979" i="2" s="1"/>
  <c r="L10948" i="2"/>
  <c r="K10948" i="2"/>
  <c r="E10948" i="2"/>
  <c r="F10947" i="2"/>
  <c r="G10947" i="2"/>
  <c r="C10949" i="2"/>
  <c r="N6979" i="2" l="1"/>
  <c r="L10949" i="2"/>
  <c r="K10949" i="2"/>
  <c r="E10949" i="2"/>
  <c r="F10948" i="2"/>
  <c r="G10948" i="2"/>
  <c r="C10950" i="2"/>
  <c r="D6980" i="2" l="1"/>
  <c r="H6980" i="2"/>
  <c r="L10950" i="2"/>
  <c r="K10950" i="2"/>
  <c r="E10950" i="2"/>
  <c r="G10949" i="2"/>
  <c r="F10949" i="2"/>
  <c r="C10951" i="2"/>
  <c r="I6980" i="2" l="1"/>
  <c r="M6980" i="2" s="1"/>
  <c r="N6980" i="2"/>
  <c r="D6981" i="2" s="1"/>
  <c r="A6980" i="2"/>
  <c r="L10951" i="2"/>
  <c r="E10951" i="2"/>
  <c r="K10951" i="2"/>
  <c r="F10950" i="2"/>
  <c r="G10950" i="2"/>
  <c r="C10952" i="2"/>
  <c r="H6981" i="2" l="1"/>
  <c r="L10952" i="2"/>
  <c r="E10952" i="2"/>
  <c r="K10952" i="2"/>
  <c r="G10951" i="2"/>
  <c r="F10951" i="2"/>
  <c r="C10953" i="2"/>
  <c r="N6981" i="2" l="1"/>
  <c r="D6982" i="2" s="1"/>
  <c r="I6981" i="2"/>
  <c r="M6981" i="2" s="1"/>
  <c r="H6982" i="2" s="1"/>
  <c r="A6981" i="2"/>
  <c r="L10953" i="2"/>
  <c r="E10953" i="2"/>
  <c r="K10953" i="2"/>
  <c r="G10952" i="2"/>
  <c r="F10952" i="2"/>
  <c r="C10954" i="2"/>
  <c r="I6982" i="2" l="1"/>
  <c r="M6982" i="2" s="1"/>
  <c r="N6982" i="2"/>
  <c r="D6983" i="2" s="1"/>
  <c r="A6982" i="2"/>
  <c r="L10954" i="2"/>
  <c r="E10954" i="2"/>
  <c r="K10954" i="2"/>
  <c r="F10953" i="2"/>
  <c r="G10953" i="2"/>
  <c r="C10955" i="2"/>
  <c r="H6983" i="2" l="1"/>
  <c r="A6983" i="2" s="1"/>
  <c r="E10955" i="2"/>
  <c r="K10955" i="2"/>
  <c r="F10954" i="2"/>
  <c r="G10954" i="2"/>
  <c r="C10956" i="2"/>
  <c r="N6983" i="2" l="1"/>
  <c r="D6984" i="2" s="1"/>
  <c r="I6983" i="2"/>
  <c r="M6983" i="2" s="1"/>
  <c r="H6984" i="2" s="1"/>
  <c r="E10956" i="2"/>
  <c r="K10956" i="2"/>
  <c r="F10955" i="2"/>
  <c r="G10955" i="2"/>
  <c r="C10957" i="2"/>
  <c r="I6984" i="2" l="1"/>
  <c r="M6984" i="2" s="1"/>
  <c r="N6984" i="2"/>
  <c r="D6985" i="2" s="1"/>
  <c r="A6984" i="2"/>
  <c r="K10957" i="2"/>
  <c r="E10957" i="2"/>
  <c r="F10956" i="2"/>
  <c r="G10956" i="2"/>
  <c r="C10958" i="2"/>
  <c r="H6985" i="2" l="1"/>
  <c r="A6985" i="2" s="1"/>
  <c r="L10958" i="2"/>
  <c r="E7366" i="2"/>
  <c r="K10958" i="2"/>
  <c r="E10958" i="2"/>
  <c r="F10957" i="2"/>
  <c r="G10957" i="2"/>
  <c r="C10959" i="2"/>
  <c r="I6985" i="2" l="1"/>
  <c r="M6985" i="2" s="1"/>
  <c r="N6985" i="2"/>
  <c r="D6986" i="2" s="1"/>
  <c r="F7366" i="2"/>
  <c r="G7366" i="2"/>
  <c r="K10959" i="2"/>
  <c r="G10958" i="2"/>
  <c r="F10958" i="2"/>
  <c r="C10960" i="2"/>
  <c r="H6986" i="2" l="1"/>
  <c r="I6986" i="2" s="1"/>
  <c r="M6986" i="2" s="1"/>
  <c r="L10960" i="2"/>
  <c r="K10960" i="2"/>
  <c r="C10961" i="2"/>
  <c r="A6986" i="2" l="1"/>
  <c r="N6986" i="2"/>
  <c r="D6987" i="2" s="1"/>
  <c r="L10961" i="2"/>
  <c r="E10961" i="2"/>
  <c r="K10961" i="2"/>
  <c r="C10962" i="2"/>
  <c r="H6987" i="2" l="1"/>
  <c r="A6987" i="2" s="1"/>
  <c r="L10962" i="2"/>
  <c r="E10962" i="2"/>
  <c r="K10962" i="2"/>
  <c r="F10961" i="2"/>
  <c r="G10961" i="2"/>
  <c r="C10963" i="2"/>
  <c r="N6987" i="2" l="1"/>
  <c r="D6988" i="2" s="1"/>
  <c r="I6987" i="2"/>
  <c r="M6987" i="2" s="1"/>
  <c r="L10963" i="2"/>
  <c r="E10963" i="2"/>
  <c r="K10963" i="2"/>
  <c r="F10962" i="2"/>
  <c r="G10962" i="2"/>
  <c r="C10964" i="2"/>
  <c r="H6988" i="2" l="1"/>
  <c r="A6988" i="2" s="1"/>
  <c r="N6988" i="2"/>
  <c r="D6989" i="2" s="1"/>
  <c r="I6988" i="2"/>
  <c r="M6988" i="2" s="1"/>
  <c r="L10964" i="2"/>
  <c r="K10964" i="2"/>
  <c r="E10964" i="2"/>
  <c r="F10963" i="2"/>
  <c r="G10963" i="2"/>
  <c r="C10965" i="2"/>
  <c r="H6989" i="2" l="1"/>
  <c r="N6989" i="2"/>
  <c r="D6990" i="2" s="1"/>
  <c r="I6989" i="2"/>
  <c r="M6989" i="2" s="1"/>
  <c r="A6989" i="2"/>
  <c r="L10965" i="2"/>
  <c r="K10965" i="2"/>
  <c r="E10965" i="2"/>
  <c r="F10964" i="2"/>
  <c r="G10964" i="2"/>
  <c r="C10966" i="2"/>
  <c r="H6990" i="2" l="1"/>
  <c r="N6990" i="2"/>
  <c r="D6991" i="2" s="1"/>
  <c r="I6990" i="2"/>
  <c r="M6990" i="2" s="1"/>
  <c r="A6990" i="2"/>
  <c r="L10966" i="2"/>
  <c r="K10966" i="2"/>
  <c r="E10966" i="2"/>
  <c r="G10965" i="2"/>
  <c r="F10965" i="2"/>
  <c r="C10967" i="2"/>
  <c r="H6991" i="2" l="1"/>
  <c r="L10967" i="2"/>
  <c r="K10967" i="2"/>
  <c r="E10967" i="2"/>
  <c r="F10966" i="2"/>
  <c r="G10966" i="2"/>
  <c r="C10968" i="2"/>
  <c r="I6991" i="2" l="1"/>
  <c r="M6991" i="2" s="1"/>
  <c r="N6991" i="2"/>
  <c r="D6992" i="2" s="1"/>
  <c r="A6991" i="2"/>
  <c r="L10968" i="2"/>
  <c r="K10968" i="2"/>
  <c r="E10968" i="2"/>
  <c r="F10967" i="2"/>
  <c r="G10967" i="2"/>
  <c r="C10969" i="2"/>
  <c r="H6992" i="2" l="1"/>
  <c r="L10969" i="2"/>
  <c r="K10969" i="2"/>
  <c r="E10969" i="2"/>
  <c r="F10968" i="2"/>
  <c r="G10968" i="2"/>
  <c r="I6992" i="2" l="1"/>
  <c r="M6992" i="2" s="1"/>
  <c r="N6992" i="2"/>
  <c r="D6993" i="2" s="1"/>
  <c r="A6992" i="2"/>
  <c r="F10969" i="2"/>
  <c r="G10969" i="2"/>
  <c r="H6993" i="2" l="1"/>
  <c r="I6993" i="2" s="1"/>
  <c r="M6993" i="2" s="1"/>
  <c r="A6993" i="2" l="1"/>
  <c r="N6993" i="2"/>
  <c r="D6994" i="2" s="1"/>
  <c r="H6994" i="2" l="1"/>
  <c r="A6994" i="2" s="1"/>
  <c r="N6994" i="2" l="1"/>
  <c r="D6995" i="2" s="1"/>
  <c r="I6994" i="2"/>
  <c r="M6994" i="2" s="1"/>
  <c r="H6995" i="2"/>
  <c r="A6995" i="2" s="1"/>
  <c r="N6995" i="2" l="1"/>
  <c r="D6996" i="2" s="1"/>
  <c r="I6995" i="2"/>
  <c r="M6995" i="2" s="1"/>
  <c r="H6996" i="2" s="1"/>
  <c r="I6996" i="2" l="1"/>
  <c r="M6996" i="2" s="1"/>
  <c r="N6996" i="2"/>
  <c r="D6997" i="2" s="1"/>
  <c r="A6996" i="2"/>
  <c r="H6997" i="2" l="1"/>
  <c r="I6997" i="2" s="1"/>
  <c r="M6997" i="2" s="1"/>
  <c r="A6997" i="2" l="1"/>
  <c r="N6997" i="2"/>
  <c r="H6998" i="2" s="1"/>
  <c r="D6998" i="2" l="1"/>
  <c r="L6998" i="2"/>
  <c r="N6998" i="2"/>
  <c r="I6998" i="2"/>
  <c r="M6998" i="2" s="1"/>
  <c r="A6998" i="2"/>
  <c r="H6999" i="2"/>
  <c r="L6999" i="2" s="1"/>
  <c r="D6999" i="2"/>
  <c r="A6999" i="2" l="1"/>
  <c r="I6999" i="2"/>
  <c r="M6999" i="2" s="1"/>
  <c r="N6999" i="2"/>
  <c r="H7000" i="2" s="1"/>
  <c r="D7000" i="2" l="1"/>
  <c r="A7000" i="2" s="1"/>
  <c r="I7000" i="2"/>
  <c r="M7000" i="2" s="1"/>
  <c r="L7000" i="2"/>
  <c r="N7000" i="2"/>
  <c r="D7001" i="2" s="1"/>
  <c r="H7001" i="2" l="1"/>
  <c r="A7001" i="2"/>
  <c r="I7001" i="2"/>
  <c r="M7001" i="2" s="1"/>
  <c r="N7001" i="2"/>
  <c r="D7002" i="2" s="1"/>
  <c r="E7002" i="2" s="1"/>
  <c r="G7002" i="2" l="1"/>
  <c r="F7002" i="2"/>
  <c r="H7002" i="2"/>
  <c r="N7002" i="2" s="1"/>
  <c r="D7003" i="2" s="1"/>
  <c r="E7003" i="2" s="1"/>
  <c r="I7002" i="2" l="1"/>
  <c r="M7002" i="2" s="1"/>
  <c r="H7003" i="2" s="1"/>
  <c r="A7002" i="2"/>
  <c r="G7003" i="2"/>
  <c r="F7003" i="2"/>
  <c r="I7003" i="2"/>
  <c r="M7003" i="2" s="1"/>
  <c r="N7003" i="2"/>
  <c r="A7003" i="2"/>
  <c r="H7004" i="2" l="1"/>
  <c r="D7004" i="2"/>
  <c r="A7004" i="2" l="1"/>
  <c r="E7004" i="2"/>
  <c r="I7004" i="2"/>
  <c r="M7004" i="2" s="1"/>
  <c r="N7004" i="2"/>
  <c r="H7005" i="2" l="1"/>
  <c r="I7005" i="2" s="1"/>
  <c r="M7005" i="2" s="1"/>
  <c r="G7004" i="2"/>
  <c r="D7005" i="2" s="1"/>
  <c r="N7005" i="2" s="1"/>
  <c r="F7004" i="2"/>
  <c r="H7006" i="2" l="1"/>
  <c r="I7006" i="2" s="1"/>
  <c r="M7006" i="2" s="1"/>
  <c r="A7005" i="2"/>
  <c r="D7006" i="2"/>
  <c r="N7006" i="2" l="1"/>
  <c r="H7007" i="2" s="1"/>
  <c r="I7007" i="2" s="1"/>
  <c r="M7007" i="2" s="1"/>
  <c r="A7006" i="2"/>
  <c r="D7007" i="2"/>
  <c r="N7007" i="2" l="1"/>
  <c r="H7008" i="2" s="1"/>
  <c r="A7007" i="2"/>
  <c r="D7008" i="2"/>
  <c r="A7008" i="2" l="1"/>
  <c r="I7008" i="2"/>
  <c r="M7008" i="2" s="1"/>
  <c r="N7008" i="2"/>
  <c r="H7009" i="2" s="1"/>
  <c r="I7009" i="2" l="1"/>
  <c r="M7009" i="2" s="1"/>
  <c r="D7009" i="2"/>
  <c r="N7009" i="2" s="1"/>
  <c r="H7010" i="2" s="1"/>
  <c r="I7010" i="2" s="1"/>
  <c r="M7010" i="2" s="1"/>
  <c r="A7009" i="2" l="1"/>
  <c r="D7010" i="2"/>
  <c r="N7010" i="2" l="1"/>
  <c r="H7011" i="2" s="1"/>
  <c r="A7010" i="2"/>
  <c r="L7423" i="2"/>
  <c r="D7011" i="2" l="1"/>
  <c r="A7011" i="2" s="1"/>
  <c r="I7011" i="2"/>
  <c r="M7011" i="2" s="1"/>
  <c r="N7011" i="2"/>
  <c r="D7012" i="2" s="1"/>
  <c r="H7012" i="2" l="1"/>
  <c r="I7012" i="2" l="1"/>
  <c r="M7012" i="2" s="1"/>
  <c r="N7012" i="2"/>
  <c r="D7013" i="2" s="1"/>
  <c r="A7012" i="2"/>
  <c r="H7013" i="2" l="1"/>
  <c r="E7279" i="2"/>
  <c r="N7013" i="2" l="1"/>
  <c r="D7014" i="2" s="1"/>
  <c r="I7013" i="2"/>
  <c r="M7013" i="2" s="1"/>
  <c r="A7013" i="2"/>
  <c r="F7279" i="2"/>
  <c r="G7279" i="2"/>
  <c r="H7014" i="2" l="1"/>
  <c r="I7014" i="2" s="1"/>
  <c r="M7014" i="2" s="1"/>
  <c r="N7014" i="2"/>
  <c r="D7015" i="2" s="1"/>
  <c r="A7014" i="2"/>
  <c r="H7015" i="2" l="1"/>
  <c r="A7015" i="2" s="1"/>
  <c r="I7015" i="2" l="1"/>
  <c r="M7015" i="2" s="1"/>
  <c r="N7015" i="2"/>
  <c r="D7016" i="2" s="1"/>
  <c r="H7016" i="2" l="1"/>
  <c r="I7016" i="2" l="1"/>
  <c r="M7016" i="2" s="1"/>
  <c r="N7016" i="2"/>
  <c r="D7017" i="2" s="1"/>
  <c r="A7016" i="2"/>
  <c r="H7017" i="2" l="1"/>
  <c r="A7017" i="2" s="1"/>
  <c r="N7017" i="2" l="1"/>
  <c r="D7018" i="2" s="1"/>
  <c r="I7017" i="2"/>
  <c r="M7017" i="2" s="1"/>
  <c r="H7018" i="2" l="1"/>
  <c r="I7018" i="2" s="1"/>
  <c r="M7018" i="2" s="1"/>
  <c r="A7018" i="2" l="1"/>
  <c r="N7018" i="2"/>
  <c r="H7019" i="2" s="1"/>
  <c r="I7019" i="2" s="1"/>
  <c r="M7019" i="2" s="1"/>
  <c r="E7396" i="2"/>
  <c r="D7019" i="2" l="1"/>
  <c r="A7019" i="2" s="1"/>
  <c r="G7396" i="2"/>
  <c r="F7396" i="2"/>
  <c r="N7019" i="2" l="1"/>
  <c r="H7020" i="2" l="1"/>
  <c r="D7020" i="2"/>
  <c r="A7020" i="2" s="1"/>
  <c r="I7020" i="2" l="1"/>
  <c r="M7020" i="2" s="1"/>
  <c r="N7020" i="2"/>
  <c r="D7021" i="2" s="1"/>
  <c r="H7021" i="2" l="1"/>
  <c r="I7021" i="2" l="1"/>
  <c r="M7021" i="2" s="1"/>
  <c r="N7021" i="2"/>
  <c r="D7022" i="2" s="1"/>
  <c r="A7021" i="2"/>
  <c r="H7022" i="2" l="1"/>
  <c r="N7022" i="2" s="1"/>
  <c r="D7023" i="2" s="1"/>
  <c r="A7022" i="2" l="1"/>
  <c r="I7022" i="2"/>
  <c r="M7022" i="2" s="1"/>
  <c r="H7023" i="2"/>
  <c r="I7023" i="2" s="1"/>
  <c r="M7023" i="2" s="1"/>
  <c r="A7023" i="2" l="1"/>
  <c r="N7023" i="2"/>
  <c r="D7024" i="2" s="1"/>
  <c r="H7024" i="2" l="1"/>
  <c r="I7024" i="2" s="1"/>
  <c r="M7024" i="2" s="1"/>
  <c r="N7024" i="2"/>
  <c r="D7025" i="2" s="1"/>
  <c r="A7024" i="2"/>
  <c r="H7025" i="2" l="1"/>
  <c r="A7025" i="2" l="1"/>
  <c r="I7025" i="2"/>
  <c r="M7025" i="2" s="1"/>
  <c r="N7025" i="2"/>
  <c r="D7026" i="2" s="1"/>
  <c r="H7026" i="2" l="1"/>
  <c r="N7026" i="2" l="1"/>
  <c r="D7027" i="2" s="1"/>
  <c r="I7026" i="2"/>
  <c r="M7026" i="2" s="1"/>
  <c r="A7026" i="2"/>
  <c r="H7027" i="2" l="1"/>
  <c r="A7027" i="2" s="1"/>
  <c r="N7027" i="2"/>
  <c r="D7028" i="2" s="1"/>
  <c r="I7027" i="2"/>
  <c r="M7027" i="2" s="1"/>
  <c r="H7028" i="2" l="1"/>
  <c r="I7028" i="2" l="1"/>
  <c r="M7028" i="2" s="1"/>
  <c r="A7028" i="2"/>
  <c r="N7028" i="2"/>
  <c r="H7029" i="2" l="1"/>
  <c r="D7029" i="2"/>
  <c r="L7031" i="2"/>
  <c r="N7029" i="2" l="1"/>
  <c r="D7030" i="2" s="1"/>
  <c r="A7029" i="2"/>
  <c r="L7029" i="2"/>
  <c r="I7029" i="2"/>
  <c r="M7029" i="2" s="1"/>
  <c r="H7030" i="2" l="1"/>
  <c r="L7030" i="2" s="1"/>
  <c r="A7030" i="2" l="1"/>
  <c r="N7030" i="2"/>
  <c r="D7031" i="2" s="1"/>
  <c r="I7030" i="2"/>
  <c r="M7030" i="2" s="1"/>
  <c r="H7031" i="2" l="1"/>
  <c r="I7031" i="2"/>
  <c r="M7031" i="2" s="1"/>
  <c r="N7031" i="2"/>
  <c r="H7032" i="2" s="1"/>
  <c r="I7032" i="2" s="1"/>
  <c r="M7032" i="2" s="1"/>
  <c r="A7031" i="2"/>
  <c r="D7032" i="2" l="1"/>
  <c r="A7032" i="2"/>
  <c r="N7032" i="2"/>
  <c r="H7033" i="2" s="1"/>
  <c r="D7033" i="2" l="1"/>
  <c r="N7033" i="2" s="1"/>
  <c r="I7033" i="2"/>
  <c r="M7033" i="2" s="1"/>
  <c r="E7033" i="2" l="1"/>
  <c r="A7033" i="2"/>
  <c r="F7033" i="2" l="1"/>
  <c r="G7033" i="2"/>
  <c r="D7034" i="2" s="1"/>
  <c r="E7034" i="2" s="1"/>
  <c r="H7034" i="2"/>
  <c r="F7034" i="2" l="1"/>
  <c r="G7034" i="2"/>
  <c r="N7034" i="2"/>
  <c r="A7034" i="2"/>
  <c r="I7034" i="2"/>
  <c r="M7034" i="2" s="1"/>
  <c r="H7035" i="2" s="1"/>
  <c r="D7035" i="2"/>
  <c r="A7035" i="2" l="1"/>
  <c r="I7035" i="2"/>
  <c r="M7035" i="2" s="1"/>
  <c r="N7035" i="2"/>
  <c r="D7036" i="2" s="1"/>
  <c r="H7036" i="2" l="1"/>
  <c r="A7036" i="2" l="1"/>
  <c r="N7036" i="2"/>
  <c r="D7037" i="2" s="1"/>
  <c r="I7036" i="2"/>
  <c r="M7036" i="2" s="1"/>
  <c r="H7037" i="2" l="1"/>
  <c r="A7037" i="2" s="1"/>
  <c r="N7037" i="2"/>
  <c r="D7038" i="2" s="1"/>
  <c r="I7037" i="2" l="1"/>
  <c r="M7037" i="2" s="1"/>
  <c r="H7038" i="2"/>
  <c r="I7038" i="2" l="1"/>
  <c r="M7038" i="2" s="1"/>
  <c r="N7038" i="2"/>
  <c r="D7039" i="2" s="1"/>
  <c r="A7038" i="2"/>
  <c r="H7039" i="2" l="1"/>
  <c r="A7039" i="2" s="1"/>
  <c r="I7039" i="2" l="1"/>
  <c r="M7039" i="2" s="1"/>
  <c r="N7039" i="2"/>
  <c r="D7040" i="2" s="1"/>
  <c r="H7040" i="2" l="1"/>
  <c r="A7040" i="2" l="1"/>
  <c r="I7040" i="2"/>
  <c r="M7040" i="2" s="1"/>
  <c r="N7040" i="2"/>
  <c r="D7041" i="2" s="1"/>
  <c r="H7041" i="2" l="1"/>
  <c r="A7041" i="2" s="1"/>
  <c r="I7041" i="2" l="1"/>
  <c r="M7041" i="2" s="1"/>
  <c r="N7041" i="2"/>
  <c r="D7042" i="2" s="1"/>
  <c r="E7457" i="2"/>
  <c r="H7042" i="2" l="1"/>
  <c r="F7457" i="2"/>
  <c r="G7457" i="2"/>
  <c r="I7042" i="2" l="1"/>
  <c r="M7042" i="2" s="1"/>
  <c r="N7042" i="2"/>
  <c r="A7042" i="2"/>
  <c r="H7043" i="2" l="1"/>
  <c r="D7043" i="2"/>
  <c r="A7043" i="2" l="1"/>
  <c r="I7043" i="2"/>
  <c r="M7043" i="2" s="1"/>
  <c r="N7043" i="2"/>
  <c r="H7044" i="2" s="1"/>
  <c r="I7044" i="2" l="1"/>
  <c r="M7044" i="2" s="1"/>
  <c r="D7044" i="2"/>
  <c r="A7044" i="2" l="1"/>
  <c r="N7044" i="2"/>
  <c r="H7045" i="2" s="1"/>
  <c r="D7045" i="2" l="1"/>
  <c r="A7045" i="2" s="1"/>
  <c r="I7045" i="2"/>
  <c r="M7045" i="2" s="1"/>
  <c r="N7045" i="2" l="1"/>
  <c r="D7046" i="2" s="1"/>
  <c r="H7046" i="2"/>
  <c r="A7046" i="2" s="1"/>
  <c r="I7046" i="2" l="1"/>
  <c r="M7046" i="2" s="1"/>
  <c r="N7046" i="2"/>
  <c r="D7047" i="2" s="1"/>
  <c r="H7047" i="2" l="1"/>
  <c r="A7047" i="2" s="1"/>
  <c r="N7047" i="2" l="1"/>
  <c r="D7048" i="2" s="1"/>
  <c r="I7047" i="2"/>
  <c r="M7047" i="2" s="1"/>
  <c r="H7048" i="2" l="1"/>
  <c r="I7048" i="2" s="1"/>
  <c r="M7048" i="2" s="1"/>
  <c r="N7048" i="2"/>
  <c r="D7049" i="2" s="1"/>
  <c r="A7048" i="2"/>
  <c r="H7049" i="2" l="1"/>
  <c r="A7049" i="2" s="1"/>
  <c r="N7049" i="2" l="1"/>
  <c r="D7050" i="2" s="1"/>
  <c r="I7049" i="2"/>
  <c r="M7049" i="2" s="1"/>
  <c r="H7050" i="2" l="1"/>
  <c r="I7050" i="2" s="1"/>
  <c r="M7050" i="2" s="1"/>
  <c r="A7050" i="2" l="1"/>
  <c r="N7050" i="2"/>
  <c r="H7051" i="2" l="1"/>
  <c r="D7051" i="2"/>
  <c r="A7051" i="2" s="1"/>
  <c r="N7051" i="2" l="1"/>
  <c r="D7052" i="2" s="1"/>
  <c r="I7051" i="2"/>
  <c r="M7051" i="2" s="1"/>
  <c r="H7052" i="2" l="1"/>
  <c r="I7052" i="2" l="1"/>
  <c r="M7052" i="2" s="1"/>
  <c r="N7052" i="2"/>
  <c r="A7052" i="2"/>
  <c r="H7053" i="2" l="1"/>
  <c r="D7053" i="2"/>
  <c r="A7053" i="2" s="1"/>
  <c r="I7053" i="2" l="1"/>
  <c r="M7053" i="2" s="1"/>
  <c r="N7053" i="2"/>
  <c r="H7054" i="2" l="1"/>
  <c r="D7054" i="2"/>
  <c r="A7054" i="2" l="1"/>
  <c r="I7054" i="2"/>
  <c r="M7054" i="2" s="1"/>
  <c r="N7054" i="2"/>
  <c r="H7055" i="2" l="1"/>
  <c r="I7055" i="2" s="1"/>
  <c r="M7055" i="2" s="1"/>
  <c r="D7055" i="2"/>
  <c r="A7055" i="2" l="1"/>
  <c r="N7055" i="2"/>
  <c r="H7056" i="2" s="1"/>
  <c r="D7056" i="2" l="1"/>
  <c r="N7056" i="2" s="1"/>
  <c r="I7056" i="2"/>
  <c r="M7056" i="2" s="1"/>
  <c r="H7057" i="2" l="1"/>
  <c r="I7057" i="2" s="1"/>
  <c r="M7057" i="2" s="1"/>
  <c r="A7056" i="2"/>
  <c r="D7057" i="2"/>
  <c r="A7057" i="2" l="1"/>
  <c r="N7057" i="2"/>
  <c r="H7058" i="2" s="1"/>
  <c r="I7058" i="2" l="1"/>
  <c r="M7058" i="2" s="1"/>
  <c r="D7058" i="2"/>
  <c r="L7060" i="2"/>
  <c r="A7058" i="2" l="1"/>
  <c r="N7058" i="2"/>
  <c r="H7059" i="2" s="1"/>
  <c r="I7059" i="2" l="1"/>
  <c r="M7059" i="2" s="1"/>
  <c r="D7059" i="2"/>
  <c r="N7059" i="2" l="1"/>
  <c r="H7060" i="2" s="1"/>
  <c r="A7059" i="2"/>
  <c r="D7060" i="2" l="1"/>
  <c r="I7060" i="2"/>
  <c r="M7060" i="2" s="1"/>
  <c r="N7060" i="2"/>
  <c r="H7061" i="2" s="1"/>
  <c r="E7062" i="2"/>
  <c r="L7061" i="2" l="1"/>
  <c r="I7061" i="2"/>
  <c r="M7061" i="2" s="1"/>
  <c r="A7060" i="2"/>
  <c r="D7061" i="2"/>
  <c r="A7061" i="2" s="1"/>
  <c r="G7062" i="2"/>
  <c r="F7062" i="2"/>
  <c r="N7061" i="2" l="1"/>
  <c r="D7062" i="2" s="1"/>
  <c r="H7062" i="2"/>
  <c r="A7062" i="2" l="1"/>
  <c r="I7062" i="2"/>
  <c r="M7062" i="2" s="1"/>
  <c r="N7062" i="2"/>
  <c r="D7063" i="2" s="1"/>
  <c r="H7063" i="2" l="1"/>
  <c r="I7063" i="2" l="1"/>
  <c r="M7063" i="2" s="1"/>
  <c r="N7063" i="2"/>
  <c r="D7064" i="2" s="1"/>
  <c r="E7064" i="2" s="1"/>
  <c r="A7063" i="2"/>
  <c r="H7064" i="2" l="1"/>
  <c r="F7064" i="2"/>
  <c r="G7064" i="2"/>
  <c r="I7064" i="2" l="1"/>
  <c r="M7064" i="2" s="1"/>
  <c r="A7064" i="2"/>
  <c r="N7064" i="2"/>
  <c r="D7065" i="2" s="1"/>
  <c r="E7065" i="2" l="1"/>
  <c r="H7065" i="2"/>
  <c r="I7065" i="2" l="1"/>
  <c r="M7065" i="2" s="1"/>
  <c r="N7065" i="2"/>
  <c r="A7065" i="2"/>
  <c r="F7065" i="2"/>
  <c r="G7065" i="2"/>
  <c r="H7066" i="2" l="1"/>
  <c r="I7066" i="2"/>
  <c r="M7066" i="2" s="1"/>
  <c r="D7066" i="2"/>
  <c r="A7066" i="2" s="1"/>
  <c r="N7066" i="2" l="1"/>
  <c r="D7067" i="2" l="1"/>
  <c r="H7067" i="2"/>
  <c r="L7484" i="2"/>
  <c r="A7067" i="2" l="1"/>
  <c r="I7067" i="2"/>
  <c r="M7067" i="2" s="1"/>
  <c r="N7067" i="2"/>
  <c r="D7068" i="2" s="1"/>
  <c r="H7068" i="2" l="1"/>
  <c r="N7068" i="2"/>
  <c r="D7069" i="2" s="1"/>
  <c r="I7068" i="2"/>
  <c r="M7068" i="2" s="1"/>
  <c r="H7069" i="2" s="1"/>
  <c r="A7068" i="2"/>
  <c r="I7069" i="2" l="1"/>
  <c r="M7069" i="2" s="1"/>
  <c r="N7069" i="2"/>
  <c r="D7070" i="2" s="1"/>
  <c r="H7070" i="2"/>
  <c r="I7070" i="2" s="1"/>
  <c r="M7070" i="2" s="1"/>
  <c r="A7069" i="2"/>
  <c r="N7070" i="2"/>
  <c r="A7070" i="2" l="1"/>
  <c r="H7071" i="2"/>
  <c r="D7071" i="2"/>
  <c r="A7071" i="2" l="1"/>
  <c r="I7071" i="2"/>
  <c r="M7071" i="2" s="1"/>
  <c r="N7071" i="2"/>
  <c r="H7072" i="2" s="1"/>
  <c r="I7072" i="2" l="1"/>
  <c r="M7072" i="2" s="1"/>
  <c r="D7072" i="2"/>
  <c r="A7072" i="2" l="1"/>
  <c r="N7072" i="2"/>
  <c r="H7073" i="2" s="1"/>
  <c r="I7073" i="2" l="1"/>
  <c r="M7073" i="2" s="1"/>
  <c r="D7073" i="2"/>
  <c r="E7217" i="2"/>
  <c r="A7073" i="2" l="1"/>
  <c r="N7073" i="2"/>
  <c r="H7074" i="2" s="1"/>
  <c r="G7217" i="2"/>
  <c r="F7217" i="2"/>
  <c r="I7074" i="2" l="1"/>
  <c r="M7074" i="2" s="1"/>
  <c r="D7074" i="2"/>
  <c r="A7074" i="2" l="1"/>
  <c r="N7074" i="2"/>
  <c r="H7075" i="2" s="1"/>
  <c r="I7075" i="2" l="1"/>
  <c r="M7075" i="2" s="1"/>
  <c r="D7075" i="2"/>
  <c r="A7075" i="2" l="1"/>
  <c r="N7075" i="2"/>
  <c r="H7076" i="2" s="1"/>
  <c r="I7076" i="2" l="1"/>
  <c r="M7076" i="2" s="1"/>
  <c r="D7076" i="2"/>
  <c r="A7076" i="2" l="1"/>
  <c r="N7076" i="2"/>
  <c r="H7077" i="2" s="1"/>
  <c r="I7077" i="2" l="1"/>
  <c r="M7077" i="2" s="1"/>
  <c r="D7077" i="2"/>
  <c r="A7077" i="2" l="1"/>
  <c r="N7077" i="2"/>
  <c r="H7078" i="2" s="1"/>
  <c r="I7078" i="2" l="1"/>
  <c r="M7078" i="2" s="1"/>
  <c r="D7078" i="2"/>
  <c r="N7078" i="2" s="1"/>
  <c r="H7079" i="2" s="1"/>
  <c r="I7079" i="2" l="1"/>
  <c r="M7079" i="2" s="1"/>
  <c r="A7078" i="2"/>
  <c r="D7079" i="2"/>
  <c r="N7079" i="2" s="1"/>
  <c r="H7080" i="2" s="1"/>
  <c r="I7080" i="2" l="1"/>
  <c r="M7080" i="2" s="1"/>
  <c r="A7079" i="2"/>
  <c r="D7080" i="2"/>
  <c r="A7080" i="2" l="1"/>
  <c r="N7080" i="2"/>
  <c r="H7081" i="2" s="1"/>
  <c r="I7081" i="2" l="1"/>
  <c r="M7081" i="2" s="1"/>
  <c r="D7081" i="2"/>
  <c r="A7081" i="2" l="1"/>
  <c r="N7081" i="2"/>
  <c r="H7082" i="2" s="1"/>
  <c r="D7082" i="2" l="1"/>
  <c r="A7082" i="2"/>
  <c r="I7082" i="2"/>
  <c r="M7082" i="2" s="1"/>
  <c r="N7082" i="2"/>
  <c r="H7083" i="2" s="1"/>
  <c r="I7083" i="2" l="1"/>
  <c r="M7083" i="2" s="1"/>
  <c r="D7083" i="2"/>
  <c r="N7083" i="2" s="1"/>
  <c r="H7084" i="2" s="1"/>
  <c r="I7084" i="2" l="1"/>
  <c r="M7084" i="2" s="1"/>
  <c r="D7084" i="2"/>
  <c r="A7083" i="2"/>
  <c r="A7084" i="2" l="1"/>
  <c r="N7084" i="2"/>
  <c r="H7085" i="2" s="1"/>
  <c r="D7085" i="2" l="1"/>
  <c r="I7085" i="2"/>
  <c r="M7085" i="2" s="1"/>
  <c r="N7085" i="2"/>
  <c r="H7086" i="2" s="1"/>
  <c r="I7086" i="2" l="1"/>
  <c r="M7086" i="2" s="1"/>
  <c r="D7086" i="2"/>
  <c r="A7085" i="2"/>
  <c r="L7089" i="2"/>
  <c r="A7086" i="2" l="1"/>
  <c r="N7086" i="2"/>
  <c r="H7087" i="2" s="1"/>
  <c r="I7087" i="2" l="1"/>
  <c r="M7087" i="2" s="1"/>
  <c r="D7087" i="2"/>
  <c r="A7087" i="2" l="1"/>
  <c r="N7087" i="2"/>
  <c r="H7088" i="2" s="1"/>
  <c r="I7088" i="2" l="1"/>
  <c r="M7088" i="2" s="1"/>
  <c r="D7088" i="2"/>
  <c r="A7088" i="2" l="1"/>
  <c r="N7088" i="2"/>
  <c r="H7089" i="2" s="1"/>
  <c r="I7089" i="2" l="1"/>
  <c r="M7089" i="2" s="1"/>
  <c r="D7089" i="2"/>
  <c r="A7089" i="2" l="1"/>
  <c r="N7089" i="2"/>
  <c r="H7090" i="2" s="1"/>
  <c r="I7090" i="2" l="1"/>
  <c r="M7090" i="2" s="1"/>
  <c r="D7090" i="2"/>
  <c r="A7090" i="2" l="1"/>
  <c r="N7090" i="2"/>
  <c r="H7091" i="2" s="1"/>
  <c r="L7091" i="2" l="1"/>
  <c r="I7091" i="2"/>
  <c r="M7091" i="2" s="1"/>
  <c r="D7091" i="2"/>
  <c r="A7091" i="2" l="1"/>
  <c r="N7091" i="2"/>
  <c r="H7092" i="2" s="1"/>
  <c r="L7092" i="2" l="1"/>
  <c r="I7092" i="2"/>
  <c r="M7092" i="2" s="1"/>
  <c r="D7092" i="2"/>
  <c r="A7092" i="2" l="1"/>
  <c r="N7092" i="2"/>
  <c r="H7093" i="2" s="1"/>
  <c r="I7093" i="2" l="1"/>
  <c r="M7093" i="2" s="1"/>
  <c r="D7093" i="2"/>
  <c r="N7093" i="2" l="1"/>
  <c r="E7093" i="2"/>
  <c r="A7093" i="2"/>
  <c r="F7093" i="2" l="1"/>
  <c r="G7093" i="2"/>
  <c r="D7094" i="2" s="1"/>
  <c r="H7094" i="2"/>
  <c r="A7094" i="2" l="1"/>
  <c r="N7094" i="2"/>
  <c r="D7095" i="2" s="1"/>
  <c r="I7094" i="2"/>
  <c r="M7094" i="2" s="1"/>
  <c r="H7095" i="2" s="1"/>
  <c r="E7095" i="2" l="1"/>
  <c r="A7095" i="2"/>
  <c r="N7095" i="2"/>
  <c r="I7095" i="2"/>
  <c r="M7095" i="2" s="1"/>
  <c r="H7096" i="2" l="1"/>
  <c r="I7096" i="2" s="1"/>
  <c r="M7096" i="2" s="1"/>
  <c r="G7095" i="2"/>
  <c r="D7096" i="2" s="1"/>
  <c r="F7095" i="2"/>
  <c r="A7096" i="2" l="1"/>
  <c r="N7096" i="2"/>
  <c r="H7097" i="2" s="1"/>
  <c r="I7097" i="2" l="1"/>
  <c r="M7097" i="2" s="1"/>
  <c r="D7097" i="2"/>
  <c r="A7097" i="2" l="1"/>
  <c r="N7097" i="2"/>
  <c r="H7098" i="2" s="1"/>
  <c r="I7098" i="2" l="1"/>
  <c r="M7098" i="2" s="1"/>
  <c r="D7098" i="2"/>
  <c r="A7098" i="2" s="1"/>
  <c r="N7098" i="2" l="1"/>
  <c r="D7099" i="2" l="1"/>
  <c r="H7099" i="2"/>
  <c r="A7099" i="2" l="1"/>
  <c r="N7099" i="2"/>
  <c r="D7100" i="2" s="1"/>
  <c r="I7099" i="2"/>
  <c r="M7099" i="2" s="1"/>
  <c r="H7100" i="2" s="1"/>
  <c r="I7100" i="2" l="1"/>
  <c r="M7100" i="2" s="1"/>
  <c r="N7100" i="2"/>
  <c r="D7101" i="2" s="1"/>
  <c r="A7100" i="2"/>
  <c r="H7101" i="2" l="1"/>
  <c r="N7101" i="2"/>
  <c r="D7102" i="2" s="1"/>
  <c r="I7101" i="2"/>
  <c r="M7101" i="2" s="1"/>
  <c r="A7101" i="2"/>
  <c r="H7102" i="2" l="1"/>
  <c r="I7102" i="2" s="1"/>
  <c r="M7102" i="2" s="1"/>
  <c r="H7103" i="2" s="1"/>
  <c r="N7102" i="2"/>
  <c r="D7103" i="2" s="1"/>
  <c r="A7102" i="2"/>
  <c r="A7103" i="2" l="1"/>
  <c r="I7103" i="2"/>
  <c r="M7103" i="2" s="1"/>
  <c r="N7103" i="2"/>
  <c r="D7104" i="2" s="1"/>
  <c r="H7104" i="2"/>
  <c r="I7104" i="2" l="1"/>
  <c r="M7104" i="2" s="1"/>
  <c r="N7104" i="2"/>
  <c r="D7105" i="2" s="1"/>
  <c r="H7105" i="2"/>
  <c r="A7104" i="2"/>
  <c r="A7105" i="2" l="1"/>
  <c r="I7105" i="2"/>
  <c r="M7105" i="2" s="1"/>
  <c r="N7105" i="2"/>
  <c r="D7106" i="2" s="1"/>
  <c r="H7106" i="2" l="1"/>
  <c r="A7106" i="2"/>
  <c r="N7106" i="2"/>
  <c r="D7107" i="2" s="1"/>
  <c r="I7106" i="2"/>
  <c r="M7106" i="2" s="1"/>
  <c r="H7107" i="2" l="1"/>
  <c r="N7107" i="2" s="1"/>
  <c r="D7108" i="2" s="1"/>
  <c r="I7107" i="2"/>
  <c r="M7107" i="2" s="1"/>
  <c r="A7107" i="2"/>
  <c r="E7245" i="2"/>
  <c r="F7245" i="2" s="1"/>
  <c r="H7108" i="2" l="1"/>
  <c r="I7108" i="2" s="1"/>
  <c r="M7108" i="2" s="1"/>
  <c r="A7108" i="2"/>
  <c r="N7108" i="2"/>
  <c r="D7109" i="2" s="1"/>
  <c r="G7245" i="2"/>
  <c r="H7109" i="2" l="1"/>
  <c r="A7109" i="2" l="1"/>
  <c r="N7109" i="2"/>
  <c r="D7110" i="2" s="1"/>
  <c r="I7109" i="2"/>
  <c r="M7109" i="2" s="1"/>
  <c r="H7110" i="2" l="1"/>
  <c r="A7110" i="2"/>
  <c r="I7110" i="2"/>
  <c r="M7110" i="2" s="1"/>
  <c r="N7110" i="2"/>
  <c r="D7111" i="2" s="1"/>
  <c r="H7111" i="2" l="1"/>
  <c r="A7111" i="2"/>
  <c r="N7111" i="2"/>
  <c r="D7112" i="2" s="1"/>
  <c r="I7111" i="2"/>
  <c r="M7111" i="2" s="1"/>
  <c r="H7112" i="2" l="1"/>
  <c r="N7112" i="2"/>
  <c r="D7113" i="2" s="1"/>
  <c r="I7112" i="2"/>
  <c r="M7112" i="2" s="1"/>
  <c r="A7112" i="2"/>
  <c r="H7113" i="2" l="1"/>
  <c r="A7113" i="2"/>
  <c r="N7113" i="2"/>
  <c r="D7114" i="2" s="1"/>
  <c r="I7113" i="2"/>
  <c r="M7113" i="2" s="1"/>
  <c r="H7114" i="2" s="1"/>
  <c r="A7114" i="2" l="1"/>
  <c r="N7114" i="2"/>
  <c r="D7115" i="2" s="1"/>
  <c r="I7114" i="2"/>
  <c r="M7114" i="2" s="1"/>
  <c r="H7115" i="2" s="1"/>
  <c r="A7115" i="2" l="1"/>
  <c r="I7115" i="2"/>
  <c r="M7115" i="2" s="1"/>
  <c r="N7115" i="2"/>
  <c r="D7116" i="2" s="1"/>
  <c r="H7116" i="2" l="1"/>
  <c r="A7116" i="2" s="1"/>
  <c r="N7116" i="2"/>
  <c r="I7116" i="2" l="1"/>
  <c r="M7116" i="2" s="1"/>
  <c r="H7117" i="2" s="1"/>
  <c r="D7117" i="2"/>
  <c r="I7117" i="2" l="1"/>
  <c r="M7117" i="2" s="1"/>
  <c r="N7117" i="2"/>
  <c r="H7118" i="2" s="1"/>
  <c r="A7117" i="2"/>
  <c r="I7118" i="2"/>
  <c r="M7118" i="2" s="1"/>
  <c r="D7118" i="2"/>
  <c r="A7118" i="2" s="1"/>
  <c r="E7126" i="2"/>
  <c r="N7118" i="2" l="1"/>
  <c r="D7119" i="2" s="1"/>
  <c r="F7126" i="2"/>
  <c r="G7126" i="2"/>
  <c r="H7119" i="2" l="1"/>
  <c r="N7119" i="2" l="1"/>
  <c r="D7120" i="2" s="1"/>
  <c r="I7119" i="2"/>
  <c r="M7119" i="2" s="1"/>
  <c r="H7120" i="2" s="1"/>
  <c r="A7119" i="2"/>
  <c r="N7120" i="2" l="1"/>
  <c r="D7121" i="2" s="1"/>
  <c r="I7120" i="2"/>
  <c r="M7120" i="2" s="1"/>
  <c r="L7120" i="2"/>
  <c r="H7121" i="2" s="1"/>
  <c r="A7120" i="2"/>
  <c r="E7123" i="2"/>
  <c r="I7121" i="2" l="1"/>
  <c r="M7121" i="2" s="1"/>
  <c r="N7121" i="2"/>
  <c r="D7122" i="2" s="1"/>
  <c r="A7121" i="2"/>
  <c r="G7123" i="2"/>
  <c r="F7123" i="2"/>
  <c r="H7122" i="2" l="1"/>
  <c r="A7122" i="2" s="1"/>
  <c r="L7122" i="2" l="1"/>
  <c r="I7122" i="2"/>
  <c r="M7122" i="2" s="1"/>
  <c r="N7122" i="2"/>
  <c r="D7123" i="2" s="1"/>
  <c r="H7123" i="2" l="1"/>
  <c r="N7123" i="2"/>
  <c r="D7124" i="2" s="1"/>
  <c r="I7123" i="2"/>
  <c r="M7123" i="2" s="1"/>
  <c r="A7123" i="2"/>
  <c r="H7124" i="2" l="1"/>
  <c r="I7124" i="2" s="1"/>
  <c r="M7124" i="2" s="1"/>
  <c r="N7124" i="2"/>
  <c r="A7124" i="2"/>
  <c r="E7124" i="2"/>
  <c r="E7125" i="2"/>
  <c r="H7125" i="2" l="1"/>
  <c r="G7124" i="2"/>
  <c r="D7125" i="2" s="1"/>
  <c r="A7125" i="2" s="1"/>
  <c r="F7124" i="2"/>
  <c r="G7125" i="2"/>
  <c r="F7125" i="2"/>
  <c r="I7125" i="2" l="1"/>
  <c r="M7125" i="2" s="1"/>
  <c r="N7125" i="2"/>
  <c r="D7126" i="2" s="1"/>
  <c r="H7126" i="2" l="1"/>
  <c r="I7126" i="2" l="1"/>
  <c r="M7126" i="2" s="1"/>
  <c r="N7126" i="2"/>
  <c r="D7127" i="2" s="1"/>
  <c r="A7126" i="2"/>
  <c r="H7127" i="2" l="1"/>
  <c r="I7127" i="2" l="1"/>
  <c r="M7127" i="2" s="1"/>
  <c r="N7127" i="2"/>
  <c r="D7128" i="2" s="1"/>
  <c r="A7127" i="2"/>
  <c r="H7128" i="2" l="1"/>
  <c r="I7128" i="2"/>
  <c r="M7128" i="2" s="1"/>
  <c r="N7128" i="2"/>
  <c r="H7129" i="2" s="1"/>
  <c r="A7128" i="2"/>
  <c r="D7129" i="2"/>
  <c r="A7129" i="2" l="1"/>
  <c r="N7129" i="2"/>
  <c r="D7130" i="2" s="1"/>
  <c r="I7129" i="2"/>
  <c r="M7129" i="2" s="1"/>
  <c r="H7130" i="2" l="1"/>
  <c r="I7130" i="2" s="1"/>
  <c r="M7130" i="2" s="1"/>
  <c r="A7130" i="2"/>
  <c r="N7130" i="2" l="1"/>
  <c r="H7131" i="2" l="1"/>
  <c r="D7131" i="2"/>
  <c r="A7131" i="2" s="1"/>
  <c r="I7131" i="2" l="1"/>
  <c r="M7131" i="2" s="1"/>
  <c r="N7131" i="2"/>
  <c r="H7132" i="2" l="1"/>
  <c r="D7132" i="2"/>
  <c r="A7132" i="2" s="1"/>
  <c r="I7132" i="2" l="1"/>
  <c r="M7132" i="2" s="1"/>
  <c r="N7132" i="2"/>
  <c r="H7133" i="2" l="1"/>
  <c r="D7133" i="2"/>
  <c r="A7133" i="2" l="1"/>
  <c r="N7133" i="2"/>
  <c r="H7134" i="2" s="1"/>
  <c r="I7133" i="2"/>
  <c r="M7133" i="2" s="1"/>
  <c r="D7134" i="2" l="1"/>
  <c r="N7134" i="2" s="1"/>
  <c r="H7135" i="2" s="1"/>
  <c r="I7134" i="2"/>
  <c r="M7134" i="2" s="1"/>
  <c r="I7135" i="2" l="1"/>
  <c r="M7135" i="2" s="1"/>
  <c r="A7134" i="2"/>
  <c r="D7135" i="2"/>
  <c r="N7135" i="2" s="1"/>
  <c r="H7136" i="2" s="1"/>
  <c r="I7136" i="2" l="1"/>
  <c r="M7136" i="2" s="1"/>
  <c r="A7135" i="2"/>
  <c r="D7136" i="2"/>
  <c r="A7136" i="2" s="1"/>
  <c r="N7136" i="2" l="1"/>
  <c r="H7137" i="2" l="1"/>
  <c r="D7137" i="2"/>
  <c r="A7137" i="2" s="1"/>
  <c r="I7137" i="2" l="1"/>
  <c r="M7137" i="2" s="1"/>
  <c r="N7137" i="2"/>
  <c r="H7138" i="2" l="1"/>
  <c r="D7138" i="2"/>
  <c r="A7138" i="2" s="1"/>
  <c r="I7138" i="2" l="1"/>
  <c r="M7138" i="2" s="1"/>
  <c r="N7138" i="2"/>
  <c r="H7139" i="2" s="1"/>
  <c r="I7139" i="2" s="1"/>
  <c r="M7139" i="2" s="1"/>
  <c r="D7139" i="2" l="1"/>
  <c r="L7272" i="2"/>
  <c r="N7139" i="2" l="1"/>
  <c r="H7140" i="2" s="1"/>
  <c r="A7139" i="2"/>
  <c r="D7140" i="2"/>
  <c r="A7140" i="2" s="1"/>
  <c r="I7140" i="2" l="1"/>
  <c r="M7140" i="2" s="1"/>
  <c r="N7140" i="2"/>
  <c r="H7141" i="2" l="1"/>
  <c r="D7141" i="2"/>
  <c r="A7141" i="2" l="1"/>
  <c r="N7141" i="2"/>
  <c r="D7142" i="2" s="1"/>
  <c r="I7141" i="2"/>
  <c r="M7141" i="2" s="1"/>
  <c r="H7142" i="2" l="1"/>
  <c r="I7142" i="2" l="1"/>
  <c r="M7142" i="2" s="1"/>
  <c r="N7142" i="2"/>
  <c r="A7142" i="2"/>
  <c r="H7143" i="2" l="1"/>
  <c r="D7143" i="2"/>
  <c r="N7143" i="2" l="1"/>
  <c r="A7143" i="2"/>
  <c r="D7144" i="2"/>
  <c r="I7143" i="2"/>
  <c r="M7143" i="2" s="1"/>
  <c r="H7144" i="2"/>
  <c r="I7144" i="2" l="1"/>
  <c r="M7144" i="2" s="1"/>
  <c r="N7144" i="2"/>
  <c r="H7145" i="2"/>
  <c r="A7144" i="2"/>
  <c r="D7145" i="2"/>
  <c r="I7145" i="2" l="1"/>
  <c r="M7145" i="2" s="1"/>
  <c r="N7145" i="2"/>
  <c r="D7146" i="2" s="1"/>
  <c r="A7145" i="2"/>
  <c r="H7146" i="2" l="1"/>
  <c r="L7153" i="2"/>
  <c r="A7146" i="2" l="1"/>
  <c r="I7146" i="2"/>
  <c r="M7146" i="2" s="1"/>
  <c r="N7146" i="2"/>
  <c r="D7147" i="2" s="1"/>
  <c r="H7147" i="2" l="1"/>
  <c r="A7147" i="2" l="1"/>
  <c r="I7147" i="2"/>
  <c r="M7147" i="2" s="1"/>
  <c r="H7148" i="2" s="1"/>
  <c r="N7147" i="2"/>
  <c r="D7148" i="2" s="1"/>
  <c r="N7148" i="2" l="1"/>
  <c r="D7149" i="2" s="1"/>
  <c r="I7148" i="2"/>
  <c r="M7148" i="2" s="1"/>
  <c r="H7149" i="2"/>
  <c r="A7148" i="2"/>
  <c r="L7150" i="2"/>
  <c r="I7149" i="2" l="1"/>
  <c r="M7149" i="2" s="1"/>
  <c r="N7149" i="2"/>
  <c r="A7149" i="2"/>
  <c r="H7150" i="2" l="1"/>
  <c r="D7150" i="2"/>
  <c r="A7150" i="2" l="1"/>
  <c r="N7150" i="2"/>
  <c r="D7151" i="2" s="1"/>
  <c r="I7150" i="2"/>
  <c r="M7150" i="2" s="1"/>
  <c r="H7151" i="2"/>
  <c r="E7157" i="2"/>
  <c r="A7151" i="2" l="1"/>
  <c r="L7151" i="2"/>
  <c r="I7151" i="2"/>
  <c r="M7151" i="2" s="1"/>
  <c r="N7151" i="2"/>
  <c r="H7152" i="2" s="1"/>
  <c r="G7157" i="2"/>
  <c r="F7157" i="2"/>
  <c r="L7152" i="2" l="1"/>
  <c r="I7152" i="2"/>
  <c r="M7152" i="2" s="1"/>
  <c r="D7152" i="2"/>
  <c r="A7152" i="2" s="1"/>
  <c r="N7152" i="2" l="1"/>
  <c r="H7153" i="2" l="1"/>
  <c r="D7153" i="2"/>
  <c r="A7153" i="2" l="1"/>
  <c r="N7153" i="2"/>
  <c r="D7154" i="2" s="1"/>
  <c r="I7153" i="2"/>
  <c r="M7153" i="2" s="1"/>
  <c r="H7154" i="2"/>
  <c r="E7154" i="2" l="1"/>
  <c r="A7154" i="2"/>
  <c r="I7154" i="2"/>
  <c r="M7154" i="2" s="1"/>
  <c r="N7154" i="2"/>
  <c r="H7155" i="2" l="1"/>
  <c r="G7154" i="2"/>
  <c r="D7155" i="2" s="1"/>
  <c r="A7155" i="2" s="1"/>
  <c r="F7154" i="2"/>
  <c r="I7155" i="2" l="1"/>
  <c r="M7155" i="2" s="1"/>
  <c r="N7155" i="2"/>
  <c r="H7156" i="2" l="1"/>
  <c r="D7156" i="2"/>
  <c r="E7156" i="2" l="1"/>
  <c r="F7156" i="2" s="1"/>
  <c r="G7156" i="2" s="1"/>
  <c r="A7156" i="2"/>
  <c r="I7156" i="2"/>
  <c r="M7156" i="2" s="1"/>
  <c r="N7156" i="2"/>
  <c r="H7157" i="2" s="1"/>
  <c r="I7157" i="2" l="1"/>
  <c r="M7157" i="2" s="1"/>
  <c r="D7157" i="2"/>
  <c r="A7157" i="2" l="1"/>
  <c r="N7157" i="2"/>
  <c r="H7158" i="2" s="1"/>
  <c r="I7158" i="2" l="1"/>
  <c r="M7158" i="2" s="1"/>
  <c r="D7158" i="2"/>
  <c r="N7158" i="2" s="1"/>
  <c r="H7159" i="2" s="1"/>
  <c r="I7159" i="2" l="1"/>
  <c r="M7159" i="2" s="1"/>
  <c r="A7158" i="2"/>
  <c r="D7159" i="2"/>
  <c r="A7159" i="2" s="1"/>
  <c r="N7159" i="2" l="1"/>
  <c r="D7160" i="2" l="1"/>
  <c r="H7160" i="2"/>
  <c r="I7160" i="2" l="1"/>
  <c r="M7160" i="2" s="1"/>
  <c r="N7160" i="2"/>
  <c r="D7161" i="2" s="1"/>
  <c r="A7160" i="2"/>
  <c r="H7161" i="2" l="1"/>
  <c r="N7161" i="2" l="1"/>
  <c r="D7162" i="2" s="1"/>
  <c r="I7161" i="2"/>
  <c r="M7161" i="2" s="1"/>
  <c r="H7162" i="2"/>
  <c r="A7161" i="2"/>
  <c r="N7162" i="2" l="1"/>
  <c r="D7163" i="2" s="1"/>
  <c r="I7162" i="2"/>
  <c r="M7162" i="2" s="1"/>
  <c r="H7163" i="2"/>
  <c r="A7162" i="2"/>
  <c r="I7163" i="2" l="1"/>
  <c r="M7163" i="2" s="1"/>
  <c r="N7163" i="2"/>
  <c r="D7164" i="2" s="1"/>
  <c r="A7163" i="2"/>
  <c r="H7164" i="2" l="1"/>
  <c r="N7164" i="2" l="1"/>
  <c r="D7165" i="2" s="1"/>
  <c r="I7164" i="2"/>
  <c r="M7164" i="2" s="1"/>
  <c r="H7165" i="2" s="1"/>
  <c r="I7165" i="2" s="1"/>
  <c r="M7165" i="2" s="1"/>
  <c r="A7164" i="2"/>
  <c r="A7165" i="2"/>
  <c r="N7165" i="2"/>
  <c r="D7166" i="2" s="1"/>
  <c r="H7166" i="2"/>
  <c r="A7166" i="2" s="1"/>
  <c r="N7166" i="2" l="1"/>
  <c r="D7167" i="2" s="1"/>
  <c r="I7166" i="2"/>
  <c r="M7166" i="2" s="1"/>
  <c r="H7167" i="2" l="1"/>
  <c r="I7167" i="2" s="1"/>
  <c r="M7167" i="2" s="1"/>
  <c r="N7167" i="2" l="1"/>
  <c r="D7168" i="2" s="1"/>
  <c r="A7167" i="2"/>
  <c r="H7168" i="2"/>
  <c r="A7168" i="2" s="1"/>
  <c r="I7168" i="2" l="1"/>
  <c r="M7168" i="2" s="1"/>
  <c r="N7168" i="2"/>
  <c r="D7169" i="2" s="1"/>
  <c r="H7169" i="2" l="1"/>
  <c r="I7169" i="2" l="1"/>
  <c r="M7169" i="2" s="1"/>
  <c r="A7169" i="2"/>
  <c r="N7169" i="2"/>
  <c r="H7170" i="2" l="1"/>
  <c r="D7170" i="2"/>
  <c r="A7170" i="2" l="1"/>
  <c r="I7170" i="2"/>
  <c r="M7170" i="2" s="1"/>
  <c r="N7170" i="2"/>
  <c r="H7171" i="2" s="1"/>
  <c r="I7171" i="2" l="1"/>
  <c r="M7171" i="2" s="1"/>
  <c r="D7171" i="2"/>
  <c r="A7171" i="2" l="1"/>
  <c r="N7171" i="2"/>
  <c r="H7172" i="2" s="1"/>
  <c r="I7172" i="2" l="1"/>
  <c r="M7172" i="2" s="1"/>
  <c r="D7172" i="2"/>
  <c r="A7172" i="2" l="1"/>
  <c r="N7172" i="2"/>
  <c r="H7173" i="2" s="1"/>
  <c r="I7173" i="2" l="1"/>
  <c r="M7173" i="2" s="1"/>
  <c r="D7173" i="2"/>
  <c r="A7173" i="2" l="1"/>
  <c r="N7173" i="2"/>
  <c r="H7174" i="2" s="1"/>
  <c r="I7174" i="2" l="1"/>
  <c r="M7174" i="2" s="1"/>
  <c r="D7174" i="2"/>
  <c r="A7174" i="2" l="1"/>
  <c r="N7174" i="2"/>
  <c r="H7175" i="2" s="1"/>
  <c r="I7175" i="2" l="1"/>
  <c r="M7175" i="2" s="1"/>
  <c r="D7175" i="2"/>
  <c r="A7175" i="2" s="1"/>
  <c r="N7175" i="2" l="1"/>
  <c r="D7176" i="2" l="1"/>
  <c r="H7176" i="2"/>
  <c r="L7184" i="2"/>
  <c r="I7176" i="2" l="1"/>
  <c r="M7176" i="2" s="1"/>
  <c r="N7176" i="2"/>
  <c r="A7176" i="2"/>
  <c r="D7177" i="2"/>
  <c r="H7177" i="2" l="1"/>
  <c r="A7177" i="2"/>
  <c r="N7177" i="2"/>
  <c r="D7178" i="2" s="1"/>
  <c r="I7177" i="2"/>
  <c r="M7177" i="2" s="1"/>
  <c r="H7178" i="2" l="1"/>
  <c r="N7178" i="2" l="1"/>
  <c r="D7179" i="2" s="1"/>
  <c r="I7178" i="2"/>
  <c r="M7178" i="2" s="1"/>
  <c r="A7178" i="2"/>
  <c r="H7179" i="2" l="1"/>
  <c r="N7179" i="2" s="1"/>
  <c r="D7180" i="2" s="1"/>
  <c r="A7179" i="2" l="1"/>
  <c r="I7179" i="2"/>
  <c r="M7179" i="2" s="1"/>
  <c r="H7180" i="2"/>
  <c r="I7180" i="2" l="1"/>
  <c r="M7180" i="2" s="1"/>
  <c r="N7180" i="2"/>
  <c r="A7180" i="2"/>
  <c r="H7181" i="2" l="1"/>
  <c r="D7181" i="2"/>
  <c r="E7184" i="2"/>
  <c r="A7181" i="2" l="1"/>
  <c r="I7181" i="2"/>
  <c r="M7181" i="2" s="1"/>
  <c r="L7181" i="2"/>
  <c r="N7181" i="2"/>
  <c r="H7182" i="2" s="1"/>
  <c r="F7184" i="2"/>
  <c r="G7184" i="2"/>
  <c r="I7182" i="2" l="1"/>
  <c r="M7182" i="2" s="1"/>
  <c r="D7182" i="2"/>
  <c r="A7182" i="2" l="1"/>
  <c r="N7182" i="2"/>
  <c r="H7183" i="2" s="1"/>
  <c r="L7183" i="2" l="1"/>
  <c r="I7183" i="2"/>
  <c r="M7183" i="2" s="1"/>
  <c r="D7183" i="2"/>
  <c r="N7183" i="2" s="1"/>
  <c r="H7184" i="2" l="1"/>
  <c r="A7183" i="2"/>
  <c r="D7184" i="2"/>
  <c r="A7184" i="2" l="1"/>
  <c r="I7184" i="2"/>
  <c r="M7184" i="2" s="1"/>
  <c r="N7184" i="2"/>
  <c r="D7185" i="2" s="1"/>
  <c r="H7185" i="2" l="1"/>
  <c r="E7185" i="2"/>
  <c r="A7185" i="2"/>
  <c r="N7185" i="2"/>
  <c r="I7185" i="2"/>
  <c r="M7185" i="2" s="1"/>
  <c r="H7186" i="2" l="1"/>
  <c r="I7186" i="2" s="1"/>
  <c r="M7186" i="2" s="1"/>
  <c r="G7185" i="2"/>
  <c r="D7186" i="2" s="1"/>
  <c r="F7185" i="2"/>
  <c r="A7186" i="2" l="1"/>
  <c r="N7186" i="2"/>
  <c r="H7187" i="2" s="1"/>
  <c r="I7187" i="2" l="1"/>
  <c r="M7187" i="2" s="1"/>
  <c r="D7187" i="2"/>
  <c r="E7187" i="2" l="1"/>
  <c r="A7187" i="2"/>
  <c r="N7187" i="2"/>
  <c r="H7188" i="2" l="1"/>
  <c r="I7188" i="2" s="1"/>
  <c r="M7188" i="2" s="1"/>
  <c r="G7187" i="2"/>
  <c r="D7188" i="2" s="1"/>
  <c r="F7187" i="2"/>
  <c r="A7188" i="2" l="1"/>
  <c r="N7188" i="2"/>
  <c r="H7189" i="2" s="1"/>
  <c r="I7189" i="2" l="1"/>
  <c r="M7189" i="2" s="1"/>
  <c r="D7189" i="2"/>
  <c r="A7189" i="2" l="1"/>
  <c r="N7189" i="2"/>
  <c r="H7190" i="2" s="1"/>
  <c r="I7190" i="2" l="1"/>
  <c r="M7190" i="2" s="1"/>
  <c r="D7190" i="2"/>
  <c r="N7190" i="2" s="1"/>
  <c r="H7191" i="2" s="1"/>
  <c r="I7191" i="2" l="1"/>
  <c r="M7191" i="2" s="1"/>
  <c r="A7190" i="2"/>
  <c r="D7191" i="2"/>
  <c r="A7191" i="2" l="1"/>
  <c r="N7191" i="2"/>
  <c r="H7192" i="2" s="1"/>
  <c r="I7192" i="2" l="1"/>
  <c r="M7192" i="2" s="1"/>
  <c r="D7192" i="2"/>
  <c r="A7192" i="2" l="1"/>
  <c r="N7192" i="2"/>
  <c r="H7193" i="2" s="1"/>
  <c r="I7193" i="2" l="1"/>
  <c r="M7193" i="2" s="1"/>
  <c r="D7193" i="2"/>
  <c r="A7193" i="2" s="1"/>
  <c r="N7193" i="2" l="1"/>
  <c r="D7194" i="2" l="1"/>
  <c r="H7194" i="2"/>
  <c r="A7194" i="2" l="1"/>
  <c r="I7194" i="2"/>
  <c r="M7194" i="2" s="1"/>
  <c r="N7194" i="2"/>
  <c r="D7195" i="2" s="1"/>
  <c r="H7195" i="2" l="1"/>
  <c r="I7195" i="2" l="1"/>
  <c r="M7195" i="2" s="1"/>
  <c r="N7195" i="2"/>
  <c r="D7196" i="2" s="1"/>
  <c r="A7195" i="2"/>
  <c r="H7196" i="2" l="1"/>
  <c r="A7196" i="2"/>
  <c r="N7196" i="2"/>
  <c r="D7197" i="2" s="1"/>
  <c r="I7196" i="2"/>
  <c r="M7196" i="2" s="1"/>
  <c r="H7197" i="2" l="1"/>
  <c r="I7197" i="2" s="1"/>
  <c r="M7197" i="2" s="1"/>
  <c r="N7197" i="2"/>
  <c r="D7198" i="2" s="1"/>
  <c r="A7197" i="2"/>
  <c r="E7336" i="2"/>
  <c r="H7198" i="2" l="1"/>
  <c r="A7198" i="2"/>
  <c r="I7198" i="2"/>
  <c r="M7198" i="2" s="1"/>
  <c r="N7198" i="2"/>
  <c r="D7199" i="2" s="1"/>
  <c r="F7336" i="2"/>
  <c r="G7336" i="2"/>
  <c r="H7199" i="2" l="1"/>
  <c r="I7199" i="2" l="1"/>
  <c r="M7199" i="2" s="1"/>
  <c r="N7199" i="2"/>
  <c r="D7200" i="2" s="1"/>
  <c r="A7199" i="2"/>
  <c r="H7200" i="2" l="1"/>
  <c r="I7200" i="2" l="1"/>
  <c r="M7200" i="2" s="1"/>
  <c r="N7200" i="2"/>
  <c r="D7201" i="2" s="1"/>
  <c r="A7200" i="2"/>
  <c r="H7201" i="2" l="1"/>
  <c r="I7201" i="2" s="1"/>
  <c r="M7201" i="2" s="1"/>
  <c r="N7201" i="2"/>
  <c r="D7202" i="2" s="1"/>
  <c r="A7201" i="2"/>
  <c r="H7202" i="2" l="1"/>
  <c r="A7202" i="2"/>
  <c r="N7202" i="2"/>
  <c r="D7203" i="2" s="1"/>
  <c r="I7202" i="2"/>
  <c r="M7202" i="2" s="1"/>
  <c r="H7203" i="2" l="1"/>
  <c r="N7203" i="2"/>
  <c r="D7204" i="2" s="1"/>
  <c r="I7203" i="2"/>
  <c r="M7203" i="2" s="1"/>
  <c r="A7203" i="2"/>
  <c r="H7204" i="2" l="1"/>
  <c r="I7204" i="2" s="1"/>
  <c r="M7204" i="2" s="1"/>
  <c r="N7204" i="2"/>
  <c r="A7204" i="2"/>
  <c r="D7205" i="2"/>
  <c r="H7205" i="2" l="1"/>
  <c r="A7205" i="2" s="1"/>
  <c r="N7205" i="2" l="1"/>
  <c r="D7206" i="2" s="1"/>
  <c r="A7206" i="2" s="1"/>
  <c r="I7205" i="2"/>
  <c r="M7205" i="2" s="1"/>
  <c r="H7206" i="2"/>
  <c r="I7206" i="2"/>
  <c r="M7206" i="2" s="1"/>
  <c r="N7206" i="2"/>
  <c r="D7207" i="2" s="1"/>
  <c r="L7211" i="2"/>
  <c r="H7207" i="2" l="1"/>
  <c r="A7207" i="2"/>
  <c r="I7207" i="2"/>
  <c r="M7207" i="2" s="1"/>
  <c r="N7207" i="2"/>
  <c r="H7208" i="2" s="1"/>
  <c r="D7208" i="2" l="1"/>
  <c r="I7208" i="2"/>
  <c r="M7208" i="2" s="1"/>
  <c r="N7208" i="2"/>
  <c r="H7209" i="2" s="1"/>
  <c r="I7209" i="2" l="1"/>
  <c r="M7209" i="2" s="1"/>
  <c r="A7208" i="2"/>
  <c r="D7209" i="2"/>
  <c r="A7209" i="2" s="1"/>
  <c r="N7209" i="2" l="1"/>
  <c r="D7210" i="2" l="1"/>
  <c r="H7210" i="2"/>
  <c r="N7210" i="2" l="1"/>
  <c r="D7211" i="2" s="1"/>
  <c r="I7210" i="2"/>
  <c r="M7210" i="2" s="1"/>
  <c r="A7210" i="2"/>
  <c r="E7216" i="2"/>
  <c r="H7211" i="2" l="1"/>
  <c r="A7211" i="2"/>
  <c r="G7216" i="2"/>
  <c r="F7216" i="2"/>
  <c r="I7211" i="2" l="1"/>
  <c r="M7211" i="2" s="1"/>
  <c r="N7211" i="2"/>
  <c r="D7212" i="2" s="1"/>
  <c r="H7212" i="2" l="1"/>
  <c r="A7212" i="2" l="1"/>
  <c r="N7212" i="2"/>
  <c r="D7213" i="2" s="1"/>
  <c r="I7212" i="2"/>
  <c r="M7212" i="2" s="1"/>
  <c r="L7212" i="2"/>
  <c r="H7213" i="2" s="1"/>
  <c r="L7609" i="2"/>
  <c r="A7213" i="2" l="1"/>
  <c r="I7213" i="2"/>
  <c r="M7213" i="2" s="1"/>
  <c r="N7213" i="2"/>
  <c r="D7214" i="2" s="1"/>
  <c r="H7214" i="2" l="1"/>
  <c r="A7214" i="2"/>
  <c r="L7214" i="2" l="1"/>
  <c r="N7214" i="2"/>
  <c r="D7215" i="2" s="1"/>
  <c r="I7214" i="2"/>
  <c r="M7214" i="2" s="1"/>
  <c r="L7610" i="2"/>
  <c r="H7215" i="2" l="1"/>
  <c r="A7215" i="2" s="1"/>
  <c r="E7215" i="2"/>
  <c r="N7215" i="2" l="1"/>
  <c r="I7215" i="2"/>
  <c r="M7215" i="2" s="1"/>
  <c r="H7216" i="2"/>
  <c r="F7215" i="2"/>
  <c r="G7215" i="2"/>
  <c r="D7216" i="2" s="1"/>
  <c r="A7216" i="2" l="1"/>
  <c r="I7216" i="2"/>
  <c r="M7216" i="2" s="1"/>
  <c r="N7216" i="2"/>
  <c r="H7217" i="2" s="1"/>
  <c r="E7613" i="2"/>
  <c r="I7217" i="2" l="1"/>
  <c r="M7217" i="2" s="1"/>
  <c r="D7217" i="2"/>
  <c r="N7217" i="2" s="1"/>
  <c r="H7218" i="2" s="1"/>
  <c r="F7613" i="2"/>
  <c r="G7613" i="2"/>
  <c r="I7218" i="2" l="1"/>
  <c r="M7218" i="2" s="1"/>
  <c r="A7217" i="2"/>
  <c r="D7218" i="2"/>
  <c r="A7218" i="2" s="1"/>
  <c r="N7218" i="2" l="1"/>
  <c r="D7219" i="2" l="1"/>
  <c r="H7219" i="2"/>
  <c r="N7219" i="2" l="1"/>
  <c r="D7220" i="2" s="1"/>
  <c r="I7219" i="2"/>
  <c r="M7219" i="2" s="1"/>
  <c r="A7219" i="2"/>
  <c r="H7220" i="2" l="1"/>
  <c r="I7220" i="2" s="1"/>
  <c r="M7220" i="2" s="1"/>
  <c r="A7220" i="2" l="1"/>
  <c r="N7220" i="2"/>
  <c r="D7221" i="2" s="1"/>
  <c r="H7221" i="2"/>
  <c r="A7221" i="2" s="1"/>
  <c r="N7221" i="2" l="1"/>
  <c r="D7222" i="2" s="1"/>
  <c r="I7221" i="2"/>
  <c r="M7221" i="2" s="1"/>
  <c r="H7222" i="2" s="1"/>
  <c r="A7222" i="2" l="1"/>
  <c r="N7222" i="2"/>
  <c r="D7223" i="2" s="1"/>
  <c r="I7222" i="2"/>
  <c r="M7222" i="2" s="1"/>
  <c r="H7223" i="2"/>
  <c r="A7223" i="2" l="1"/>
  <c r="I7223" i="2"/>
  <c r="M7223" i="2" s="1"/>
  <c r="N7223" i="2"/>
  <c r="D7224" i="2" s="1"/>
  <c r="H7224" i="2" l="1"/>
  <c r="L7363" i="2"/>
  <c r="N7224" i="2" l="1"/>
  <c r="D7225" i="2" s="1"/>
  <c r="I7224" i="2"/>
  <c r="M7224" i="2" s="1"/>
  <c r="H7225" i="2" s="1"/>
  <c r="A7224" i="2"/>
  <c r="N7225" i="2" l="1"/>
  <c r="I7225" i="2"/>
  <c r="M7225" i="2" s="1"/>
  <c r="H7226" i="2" s="1"/>
  <c r="A7225" i="2"/>
  <c r="D7226" i="2"/>
  <c r="A7226" i="2" l="1"/>
  <c r="I7226" i="2"/>
  <c r="M7226" i="2" s="1"/>
  <c r="N7226" i="2"/>
  <c r="H7227" i="2" s="1"/>
  <c r="I7227" i="2" l="1"/>
  <c r="M7227" i="2" s="1"/>
  <c r="D7227" i="2"/>
  <c r="A7227" i="2" l="1"/>
  <c r="N7227" i="2"/>
  <c r="H7228" i="2" s="1"/>
  <c r="I7228" i="2" l="1"/>
  <c r="M7228" i="2" s="1"/>
  <c r="D7228" i="2"/>
  <c r="A7228" i="2" l="1"/>
  <c r="N7228" i="2"/>
  <c r="H7229" i="2" s="1"/>
  <c r="E7367" i="2"/>
  <c r="I7229" i="2" l="1"/>
  <c r="M7229" i="2" s="1"/>
  <c r="D7229" i="2"/>
  <c r="G7367" i="2"/>
  <c r="F7367" i="2"/>
  <c r="A7229" i="2" l="1"/>
  <c r="N7229" i="2"/>
  <c r="H7230" i="2" s="1"/>
  <c r="I7230" i="2" l="1"/>
  <c r="M7230" i="2" s="1"/>
  <c r="D7230" i="2"/>
  <c r="A7230" i="2" l="1"/>
  <c r="N7230" i="2"/>
  <c r="H7231" i="2" s="1"/>
  <c r="I7231" i="2" l="1"/>
  <c r="M7231" i="2" s="1"/>
  <c r="D7231" i="2"/>
  <c r="A7231" i="2" l="1"/>
  <c r="N7231" i="2"/>
  <c r="H7232" i="2" s="1"/>
  <c r="I7232" i="2" l="1"/>
  <c r="M7232" i="2" s="1"/>
  <c r="D7232" i="2"/>
  <c r="A7232" i="2" l="1"/>
  <c r="N7232" i="2"/>
  <c r="H7233" i="2" s="1"/>
  <c r="I7233" i="2" l="1"/>
  <c r="M7233" i="2" s="1"/>
  <c r="D7233" i="2"/>
  <c r="A7233" i="2" s="1"/>
  <c r="N7233" i="2" l="1"/>
  <c r="D7234" i="2" l="1"/>
  <c r="H7234" i="2"/>
  <c r="A7234" i="2" l="1"/>
  <c r="I7234" i="2"/>
  <c r="M7234" i="2" s="1"/>
  <c r="N7234" i="2"/>
  <c r="H7235" i="2" s="1"/>
  <c r="D7235" i="2" l="1"/>
  <c r="A7235" i="2"/>
  <c r="N7235" i="2"/>
  <c r="D7236" i="2" s="1"/>
  <c r="I7235" i="2"/>
  <c r="M7235" i="2" s="1"/>
  <c r="L7243" i="2"/>
  <c r="H7236" i="2" l="1"/>
  <c r="I7236" i="2" s="1"/>
  <c r="M7236" i="2" s="1"/>
  <c r="N7236" i="2"/>
  <c r="D7237" i="2" s="1"/>
  <c r="A7236" i="2"/>
  <c r="H7237" i="2" l="1"/>
  <c r="I7237" i="2" s="1"/>
  <c r="M7237" i="2" s="1"/>
  <c r="A7237" i="2"/>
  <c r="N7237" i="2" l="1"/>
  <c r="D7238" i="2" s="1"/>
  <c r="H7238" i="2" l="1"/>
  <c r="I7238" i="2" l="1"/>
  <c r="M7238" i="2" s="1"/>
  <c r="N7238" i="2"/>
  <c r="D7239" i="2" s="1"/>
  <c r="A7238" i="2"/>
  <c r="L7640" i="2"/>
  <c r="H7239" i="2" l="1"/>
  <c r="A7239" i="2" l="1"/>
  <c r="I7239" i="2"/>
  <c r="M7239" i="2" s="1"/>
  <c r="N7239" i="2"/>
  <c r="D7240" i="2" s="1"/>
  <c r="H7240" i="2" l="1"/>
  <c r="N7240" i="2" l="1"/>
  <c r="D7241" i="2" s="1"/>
  <c r="A7240" i="2"/>
  <c r="I7240" i="2"/>
  <c r="M7240" i="2" s="1"/>
  <c r="H7241" i="2" s="1"/>
  <c r="N7241" i="2" l="1"/>
  <c r="D7242" i="2" s="1"/>
  <c r="I7241" i="2"/>
  <c r="M7241" i="2" s="1"/>
  <c r="H7242" i="2" s="1"/>
  <c r="A7241" i="2"/>
  <c r="N7242" i="2" l="1"/>
  <c r="D7243" i="2" s="1"/>
  <c r="A7242" i="2"/>
  <c r="L7242" i="2"/>
  <c r="I7242" i="2"/>
  <c r="M7242" i="2" s="1"/>
  <c r="H7243" i="2" l="1"/>
  <c r="I7243" i="2" s="1"/>
  <c r="M7243" i="2" s="1"/>
  <c r="N7243" i="2"/>
  <c r="D7244" i="2" s="1"/>
  <c r="A7243" i="2"/>
  <c r="H7244" i="2"/>
  <c r="I7244" i="2" l="1"/>
  <c r="M7244" i="2" s="1"/>
  <c r="N7244" i="2"/>
  <c r="D7245" i="2" s="1"/>
  <c r="A7244" i="2"/>
  <c r="E7644" i="2"/>
  <c r="H7245" i="2" l="1"/>
  <c r="I7245" i="2"/>
  <c r="M7245" i="2" s="1"/>
  <c r="N7245" i="2"/>
  <c r="H7246" i="2" s="1"/>
  <c r="A7245" i="2"/>
  <c r="D7246" i="2"/>
  <c r="L7639" i="2"/>
  <c r="G7644" i="2"/>
  <c r="F7644" i="2"/>
  <c r="A7246" i="2" l="1"/>
  <c r="E7246" i="2"/>
  <c r="I7246" i="2"/>
  <c r="M7246" i="2" s="1"/>
  <c r="N7246" i="2"/>
  <c r="H7247" i="2" s="1"/>
  <c r="I7247" i="2" l="1"/>
  <c r="M7247" i="2" s="1"/>
  <c r="F7246" i="2"/>
  <c r="G7246" i="2"/>
  <c r="D7247" i="2" s="1"/>
  <c r="A7247" i="2" l="1"/>
  <c r="N7247" i="2"/>
  <c r="H7248" i="2" s="1"/>
  <c r="I7248" i="2" l="1"/>
  <c r="M7248" i="2" s="1"/>
  <c r="D7248" i="2"/>
  <c r="A7248" i="2" s="1"/>
  <c r="E7643" i="2"/>
  <c r="N7248" i="2" l="1"/>
  <c r="F7643" i="2"/>
  <c r="G7643" i="2"/>
  <c r="D7249" i="2" l="1"/>
  <c r="H7249" i="2"/>
  <c r="I7249" i="2" l="1"/>
  <c r="M7249" i="2" s="1"/>
  <c r="N7249" i="2"/>
  <c r="D7250" i="2" s="1"/>
  <c r="A7249" i="2"/>
  <c r="H7250" i="2" l="1"/>
  <c r="I7250" i="2"/>
  <c r="M7250" i="2" s="1"/>
  <c r="N7250" i="2"/>
  <c r="D7251" i="2" s="1"/>
  <c r="A7250" i="2"/>
  <c r="H7251" i="2" l="1"/>
  <c r="I7251" i="2" s="1"/>
  <c r="M7251" i="2" s="1"/>
  <c r="A7251" i="2"/>
  <c r="N7251" i="2" l="1"/>
  <c r="D7252" i="2" s="1"/>
  <c r="H7252" i="2" l="1"/>
  <c r="I7252" i="2" s="1"/>
  <c r="M7252" i="2" s="1"/>
  <c r="A7252" i="2"/>
  <c r="N7252" i="2"/>
  <c r="D7253" i="2" s="1"/>
  <c r="H7253" i="2" l="1"/>
  <c r="I7253" i="2" l="1"/>
  <c r="M7253" i="2" s="1"/>
  <c r="N7253" i="2"/>
  <c r="D7254" i="2" s="1"/>
  <c r="A7253" i="2"/>
  <c r="H7254" i="2" l="1"/>
  <c r="I7254" i="2" l="1"/>
  <c r="M7254" i="2" s="1"/>
  <c r="N7254" i="2"/>
  <c r="D7255" i="2" s="1"/>
  <c r="A7254" i="2"/>
  <c r="H7255" i="2" l="1"/>
  <c r="N7255" i="2"/>
  <c r="I7255" i="2"/>
  <c r="M7255" i="2" s="1"/>
  <c r="A7255" i="2"/>
  <c r="D7256" i="2"/>
  <c r="H7256" i="2" l="1"/>
  <c r="A7256" i="2" s="1"/>
  <c r="I7256" i="2"/>
  <c r="M7256" i="2" s="1"/>
  <c r="N7256" i="2"/>
  <c r="H7257" i="2" l="1"/>
  <c r="D7257" i="2"/>
  <c r="A7257" i="2" s="1"/>
  <c r="I7257" i="2" l="1"/>
  <c r="M7257" i="2" s="1"/>
  <c r="N7257" i="2"/>
  <c r="H7258" i="2" l="1"/>
  <c r="D7258" i="2"/>
  <c r="A7258" i="2" l="1"/>
  <c r="I7258" i="2"/>
  <c r="M7258" i="2" s="1"/>
  <c r="N7258" i="2"/>
  <c r="H7259" i="2" s="1"/>
  <c r="I7259" i="2" l="1"/>
  <c r="M7259" i="2" s="1"/>
  <c r="D7259" i="2"/>
  <c r="N7259" i="2" s="1"/>
  <c r="H7260" i="2" s="1"/>
  <c r="L7394" i="2"/>
  <c r="I7260" i="2" l="1"/>
  <c r="M7260" i="2" s="1"/>
  <c r="A7259" i="2"/>
  <c r="D7260" i="2"/>
  <c r="A7260" i="2" s="1"/>
  <c r="N7260" i="2" l="1"/>
  <c r="H7261" i="2" s="1"/>
  <c r="I7261" i="2" l="1"/>
  <c r="M7261" i="2" s="1"/>
  <c r="D7261" i="2"/>
  <c r="A7261" i="2" l="1"/>
  <c r="N7261" i="2"/>
  <c r="H7262" i="2" s="1"/>
  <c r="I7262" i="2" l="1"/>
  <c r="M7262" i="2" s="1"/>
  <c r="D7262" i="2"/>
  <c r="E7397" i="2"/>
  <c r="A7262" i="2" l="1"/>
  <c r="N7262" i="2"/>
  <c r="H7263" i="2" s="1"/>
  <c r="F7397" i="2"/>
  <c r="G7397" i="2"/>
  <c r="I7263" i="2" l="1"/>
  <c r="M7263" i="2" s="1"/>
  <c r="D7263" i="2"/>
  <c r="N7263" i="2" s="1"/>
  <c r="H7264" i="2" s="1"/>
  <c r="I7264" i="2" l="1"/>
  <c r="M7264" i="2" s="1"/>
  <c r="A7263" i="2"/>
  <c r="D7264" i="2"/>
  <c r="A7264" i="2" s="1"/>
  <c r="E7398" i="2"/>
  <c r="N7264" i="2" l="1"/>
  <c r="F7398" i="2"/>
  <c r="G7398" i="2"/>
  <c r="D7265" i="2" l="1"/>
  <c r="H7265" i="2"/>
  <c r="N7265" i="2" l="1"/>
  <c r="D7266" i="2" s="1"/>
  <c r="I7265" i="2"/>
  <c r="M7265" i="2" s="1"/>
  <c r="H7266" i="2" s="1"/>
  <c r="A7265" i="2"/>
  <c r="N7266" i="2" l="1"/>
  <c r="D7267" i="2" s="1"/>
  <c r="I7266" i="2"/>
  <c r="M7266" i="2" s="1"/>
  <c r="H7267" i="2" s="1"/>
  <c r="A7266" i="2"/>
  <c r="I7267" i="2" l="1"/>
  <c r="M7267" i="2" s="1"/>
  <c r="N7267" i="2"/>
  <c r="D7268" i="2" s="1"/>
  <c r="A7267" i="2"/>
  <c r="H7268" i="2" l="1"/>
  <c r="A7268" i="2"/>
  <c r="N7268" i="2" l="1"/>
  <c r="D7269" i="2" s="1"/>
  <c r="I7268" i="2"/>
  <c r="M7268" i="2" s="1"/>
  <c r="H7269" i="2" s="1"/>
  <c r="N7269" i="2" l="1"/>
  <c r="D7270" i="2" s="1"/>
  <c r="I7269" i="2"/>
  <c r="M7269" i="2" s="1"/>
  <c r="H7270" i="2" s="1"/>
  <c r="A7269" i="2"/>
  <c r="I7270" i="2" l="1"/>
  <c r="M7270" i="2" s="1"/>
  <c r="N7270" i="2"/>
  <c r="D7271" i="2" s="1"/>
  <c r="A7270" i="2"/>
  <c r="E7276" i="2"/>
  <c r="L7671" i="2"/>
  <c r="H7271" i="2" l="1"/>
  <c r="F7276" i="2"/>
  <c r="G7276" i="2"/>
  <c r="I7271" i="2" l="1"/>
  <c r="M7271" i="2" s="1"/>
  <c r="N7271" i="2"/>
  <c r="D7272" i="2" s="1"/>
  <c r="H7272" i="2"/>
  <c r="A7271" i="2"/>
  <c r="N7272" i="2" l="1"/>
  <c r="D7273" i="2" s="1"/>
  <c r="I7272" i="2"/>
  <c r="M7272" i="2" s="1"/>
  <c r="H7273" i="2" s="1"/>
  <c r="A7272" i="2"/>
  <c r="A7273" i="2" l="1"/>
  <c r="I7273" i="2"/>
  <c r="M7273" i="2" s="1"/>
  <c r="L7273" i="2"/>
  <c r="N7273" i="2"/>
  <c r="D7274" i="2" s="1"/>
  <c r="L7670" i="2"/>
  <c r="H7274" i="2" l="1"/>
  <c r="N7274" i="2" l="1"/>
  <c r="D7275" i="2" s="1"/>
  <c r="I7274" i="2"/>
  <c r="M7274" i="2" s="1"/>
  <c r="A7274" i="2"/>
  <c r="H7275" i="2" l="1"/>
  <c r="N7275" i="2" s="1"/>
  <c r="D7276" i="2" s="1"/>
  <c r="I7275" i="2"/>
  <c r="M7275" i="2" s="1"/>
  <c r="A7275" i="2"/>
  <c r="H7276" i="2" l="1"/>
  <c r="N7276" i="2"/>
  <c r="I7276" i="2"/>
  <c r="M7276" i="2" s="1"/>
  <c r="H7277" i="2" s="1"/>
  <c r="D7277" i="2"/>
  <c r="A7276" i="2"/>
  <c r="E7277" i="2" l="1"/>
  <c r="A7277" i="2"/>
  <c r="I7277" i="2"/>
  <c r="M7277" i="2" s="1"/>
  <c r="N7277" i="2"/>
  <c r="H7278" i="2" s="1"/>
  <c r="I7278" i="2" l="1"/>
  <c r="M7278" i="2" s="1"/>
  <c r="F7277" i="2"/>
  <c r="G7277" i="2"/>
  <c r="D7278" i="2" s="1"/>
  <c r="A7278" i="2" s="1"/>
  <c r="N7278" i="2" l="1"/>
  <c r="D7279" i="2" s="1"/>
  <c r="H7279" i="2" l="1"/>
  <c r="A7279" i="2" s="1"/>
  <c r="N7279" i="2" l="1"/>
  <c r="D7280" i="2" s="1"/>
  <c r="I7279" i="2"/>
  <c r="M7279" i="2" s="1"/>
  <c r="H7280" i="2" l="1"/>
  <c r="A7280" i="2" s="1"/>
  <c r="N7280" i="2" l="1"/>
  <c r="I7280" i="2"/>
  <c r="M7280" i="2" s="1"/>
  <c r="H7281" i="2" l="1"/>
  <c r="D7281" i="2"/>
  <c r="A7281" i="2" s="1"/>
  <c r="I7281" i="2" l="1"/>
  <c r="M7281" i="2" s="1"/>
  <c r="N7281" i="2"/>
  <c r="D7282" i="2" s="1"/>
  <c r="H7282" i="2"/>
  <c r="I7282" i="2" l="1"/>
  <c r="M7282" i="2" s="1"/>
  <c r="N7282" i="2"/>
  <c r="H7283" i="2"/>
  <c r="A7282" i="2"/>
  <c r="D7283" i="2"/>
  <c r="A7283" i="2" l="1"/>
  <c r="I7283" i="2"/>
  <c r="M7283" i="2" s="1"/>
  <c r="N7283" i="2"/>
  <c r="D7284" i="2" s="1"/>
  <c r="H7284" i="2" l="1"/>
  <c r="A7284" i="2"/>
  <c r="N7284" i="2"/>
  <c r="I7284" i="2"/>
  <c r="M7284" i="2" s="1"/>
  <c r="H7285" i="2" l="1"/>
  <c r="I7285" i="2" s="1"/>
  <c r="M7285" i="2" s="1"/>
  <c r="D7285" i="2"/>
  <c r="N7285" i="2" l="1"/>
  <c r="H7286" i="2" s="1"/>
  <c r="I7286" i="2" s="1"/>
  <c r="M7286" i="2" s="1"/>
  <c r="A7285" i="2"/>
  <c r="D7286" i="2"/>
  <c r="A7286" i="2" l="1"/>
  <c r="N7286" i="2"/>
  <c r="H7287" i="2" s="1"/>
  <c r="I7287" i="2" s="1"/>
  <c r="M7287" i="2" s="1"/>
  <c r="D7287" i="2" l="1"/>
  <c r="N7287" i="2" l="1"/>
  <c r="H7288" i="2" s="1"/>
  <c r="A7287" i="2"/>
  <c r="D7288" i="2" l="1"/>
  <c r="A7288" i="2"/>
  <c r="I7288" i="2"/>
  <c r="M7288" i="2" s="1"/>
  <c r="N7288" i="2"/>
  <c r="H7289" i="2" s="1"/>
  <c r="I7289" i="2" s="1"/>
  <c r="M7289" i="2" s="1"/>
  <c r="D7289" i="2" l="1"/>
  <c r="N7289" i="2" l="1"/>
  <c r="H7290" i="2" s="1"/>
  <c r="A7289" i="2"/>
  <c r="D7290" i="2"/>
  <c r="A7290" i="2" l="1"/>
  <c r="I7290" i="2"/>
  <c r="M7290" i="2" s="1"/>
  <c r="N7290" i="2"/>
  <c r="H7291" i="2" s="1"/>
  <c r="I7291" i="2" l="1"/>
  <c r="M7291" i="2" s="1"/>
  <c r="D7291" i="2"/>
  <c r="A7291" i="2" l="1"/>
  <c r="N7291" i="2"/>
  <c r="H7292" i="2" s="1"/>
  <c r="D7292" i="2" l="1"/>
  <c r="A7292" i="2" s="1"/>
  <c r="I7292" i="2"/>
  <c r="M7292" i="2" s="1"/>
  <c r="N7292" i="2"/>
  <c r="D7293" i="2" s="1"/>
  <c r="H7293" i="2" l="1"/>
  <c r="A7293" i="2" l="1"/>
  <c r="I7293" i="2"/>
  <c r="M7293" i="2" s="1"/>
  <c r="N7293" i="2"/>
  <c r="D7294" i="2" s="1"/>
  <c r="H7294" i="2" l="1"/>
  <c r="N7294" i="2"/>
  <c r="D7295" i="2" s="1"/>
  <c r="I7294" i="2"/>
  <c r="M7294" i="2" s="1"/>
  <c r="H7295" i="2" s="1"/>
  <c r="A7294" i="2"/>
  <c r="I7295" i="2" l="1"/>
  <c r="M7295" i="2" s="1"/>
  <c r="N7295" i="2"/>
  <c r="D7296" i="2" s="1"/>
  <c r="A7295" i="2"/>
  <c r="H7296" i="2" l="1"/>
  <c r="I7296" i="2" l="1"/>
  <c r="M7296" i="2" s="1"/>
  <c r="N7296" i="2"/>
  <c r="D7297" i="2" s="1"/>
  <c r="A7296" i="2"/>
  <c r="L7303" i="2"/>
  <c r="H7297" i="2" l="1"/>
  <c r="I7297" i="2"/>
  <c r="M7297" i="2" s="1"/>
  <c r="N7297" i="2"/>
  <c r="D7298" i="2" s="1"/>
  <c r="A7297" i="2"/>
  <c r="H7298" i="2" l="1"/>
  <c r="I7298" i="2" s="1"/>
  <c r="M7298" i="2" s="1"/>
  <c r="N7298" i="2"/>
  <c r="D7299" i="2" s="1"/>
  <c r="A7298" i="2"/>
  <c r="H7299" i="2" l="1"/>
  <c r="N7299" i="2" s="1"/>
  <c r="D7300" i="2" s="1"/>
  <c r="I7299" i="2"/>
  <c r="M7299" i="2" s="1"/>
  <c r="A7299" i="2"/>
  <c r="L7424" i="2"/>
  <c r="H7300" i="2" l="1"/>
  <c r="N7300" i="2"/>
  <c r="D7301" i="2" s="1"/>
  <c r="I7300" i="2"/>
  <c r="M7300" i="2" s="1"/>
  <c r="H7301" i="2" s="1"/>
  <c r="A7300" i="2"/>
  <c r="N7301" i="2" l="1"/>
  <c r="D7302" i="2" s="1"/>
  <c r="I7301" i="2"/>
  <c r="M7301" i="2" s="1"/>
  <c r="H7302" i="2" s="1"/>
  <c r="A7301" i="2"/>
  <c r="I7302" i="2" l="1"/>
  <c r="M7302" i="2" s="1"/>
  <c r="A7302" i="2"/>
  <c r="N7302" i="2"/>
  <c r="D7303" i="2" s="1"/>
  <c r="H7303" i="2" l="1"/>
  <c r="I7303" i="2" l="1"/>
  <c r="M7303" i="2" s="1"/>
  <c r="N7303" i="2"/>
  <c r="D7304" i="2" s="1"/>
  <c r="A7303" i="2"/>
  <c r="H7304" i="2" l="1"/>
  <c r="I7304" i="2" l="1"/>
  <c r="M7304" i="2" s="1"/>
  <c r="L7304" i="2"/>
  <c r="N7304" i="2"/>
  <c r="D7305" i="2" s="1"/>
  <c r="A7304" i="2"/>
  <c r="H7305" i="2" l="1"/>
  <c r="I7305" i="2"/>
  <c r="M7305" i="2" s="1"/>
  <c r="N7305" i="2"/>
  <c r="D7306" i="2" s="1"/>
  <c r="H7306" i="2"/>
  <c r="A7305" i="2"/>
  <c r="E7428" i="2"/>
  <c r="N7306" i="2" l="1"/>
  <c r="D7307" i="2" s="1"/>
  <c r="I7306" i="2"/>
  <c r="M7306" i="2" s="1"/>
  <c r="H7307" i="2" s="1"/>
  <c r="A7306" i="2"/>
  <c r="F7428" i="2"/>
  <c r="G7428" i="2"/>
  <c r="N7307" i="2" l="1"/>
  <c r="I7307" i="2"/>
  <c r="M7307" i="2" s="1"/>
  <c r="E7307" i="2"/>
  <c r="F7307" i="2" s="1"/>
  <c r="G7307" i="2" s="1"/>
  <c r="D7308" i="2" s="1"/>
  <c r="A7307" i="2"/>
  <c r="H7308" i="2" l="1"/>
  <c r="I7308" i="2" l="1"/>
  <c r="M7308" i="2" s="1"/>
  <c r="N7308" i="2"/>
  <c r="D7309" i="2" s="1"/>
  <c r="A7308" i="2"/>
  <c r="H7309" i="2" l="1"/>
  <c r="N7309" i="2"/>
  <c r="D7310" i="2" s="1"/>
  <c r="I7309" i="2"/>
  <c r="M7309" i="2" s="1"/>
  <c r="A7309" i="2"/>
  <c r="H7310" i="2" l="1"/>
  <c r="I7310" i="2"/>
  <c r="M7310" i="2" s="1"/>
  <c r="N7310" i="2"/>
  <c r="D7311" i="2" s="1"/>
  <c r="A7310" i="2"/>
  <c r="E7704" i="2"/>
  <c r="F7704" i="2" s="1"/>
  <c r="G7704" i="2" s="1"/>
  <c r="H7311" i="2" l="1"/>
  <c r="A7311" i="2" s="1"/>
  <c r="I7311" i="2" l="1"/>
  <c r="M7311" i="2" s="1"/>
  <c r="N7311" i="2"/>
  <c r="D7312" i="2" s="1"/>
  <c r="H7312" i="2"/>
  <c r="N7312" i="2" l="1"/>
  <c r="D7313" i="2" s="1"/>
  <c r="I7312" i="2"/>
  <c r="M7312" i="2" s="1"/>
  <c r="H7313" i="2" s="1"/>
  <c r="A7312" i="2"/>
  <c r="I7313" i="2" l="1"/>
  <c r="M7313" i="2" s="1"/>
  <c r="N7313" i="2"/>
  <c r="D7314" i="2" s="1"/>
  <c r="A7313" i="2"/>
  <c r="H7314" i="2" l="1"/>
  <c r="N7314" i="2"/>
  <c r="D7315" i="2" s="1"/>
  <c r="I7314" i="2"/>
  <c r="M7314" i="2" s="1"/>
  <c r="A7314" i="2"/>
  <c r="H7315" i="2" l="1"/>
  <c r="I7315" i="2" s="1"/>
  <c r="M7315" i="2" s="1"/>
  <c r="N7315" i="2"/>
  <c r="D7316" i="2" s="1"/>
  <c r="A7315" i="2"/>
  <c r="H7316" i="2" l="1"/>
  <c r="A7316" i="2" l="1"/>
  <c r="I7316" i="2"/>
  <c r="M7316" i="2" s="1"/>
  <c r="N7316" i="2"/>
  <c r="D7317" i="2" s="1"/>
  <c r="H7317" i="2" l="1"/>
  <c r="A7317" i="2" s="1"/>
  <c r="I7317" i="2"/>
  <c r="M7317" i="2" s="1"/>
  <c r="N7317" i="2"/>
  <c r="D7318" i="2" s="1"/>
  <c r="H7318" i="2" l="1"/>
  <c r="N7318" i="2" l="1"/>
  <c r="D7319" i="2" s="1"/>
  <c r="I7318" i="2"/>
  <c r="M7318" i="2" s="1"/>
  <c r="A7318" i="2"/>
  <c r="H7319" i="2" l="1"/>
  <c r="I7319" i="2" l="1"/>
  <c r="M7319" i="2" s="1"/>
  <c r="A7319" i="2"/>
  <c r="N7319" i="2"/>
  <c r="D7320" i="2" s="1"/>
  <c r="L7425" i="2"/>
  <c r="H7320" i="2" l="1"/>
  <c r="A7320" i="2" s="1"/>
  <c r="N7320" i="2" l="1"/>
  <c r="D7321" i="2" s="1"/>
  <c r="I7320" i="2"/>
  <c r="M7320" i="2" s="1"/>
  <c r="H7321" i="2"/>
  <c r="N7321" i="2" s="1"/>
  <c r="D7322" i="2" s="1"/>
  <c r="A7321" i="2"/>
  <c r="I7321" i="2" l="1"/>
  <c r="M7321" i="2" s="1"/>
  <c r="H7322" i="2" s="1"/>
  <c r="I7322" i="2" s="1"/>
  <c r="M7322" i="2" s="1"/>
  <c r="N7322" i="2"/>
  <c r="A7322" i="2"/>
  <c r="H7323" i="2" l="1"/>
  <c r="D7323" i="2"/>
  <c r="A7323" i="2" l="1"/>
  <c r="I7323" i="2"/>
  <c r="M7323" i="2" s="1"/>
  <c r="N7323" i="2"/>
  <c r="H7324" i="2" s="1"/>
  <c r="I7324" i="2" l="1"/>
  <c r="M7324" i="2" s="1"/>
  <c r="D7324" i="2"/>
  <c r="A7324" i="2" l="1"/>
  <c r="N7324" i="2"/>
  <c r="H7325" i="2" s="1"/>
  <c r="I7325" i="2" l="1"/>
  <c r="M7325" i="2" s="1"/>
  <c r="D7325" i="2"/>
  <c r="A7325" i="2" l="1"/>
  <c r="N7325" i="2"/>
  <c r="H7326" i="2" s="1"/>
  <c r="I7326" i="2" l="1"/>
  <c r="M7326" i="2" s="1"/>
  <c r="D7326" i="2"/>
  <c r="N7326" i="2" s="1"/>
  <c r="H7327" i="2" l="1"/>
  <c r="I7327" i="2" s="1"/>
  <c r="M7327" i="2" s="1"/>
  <c r="A7326" i="2"/>
  <c r="D7327" i="2"/>
  <c r="A7327" i="2" l="1"/>
  <c r="N7327" i="2"/>
  <c r="H7328" i="2" s="1"/>
  <c r="I7328" i="2" l="1"/>
  <c r="M7328" i="2" s="1"/>
  <c r="D7328" i="2"/>
  <c r="A7328" i="2" l="1"/>
  <c r="N7328" i="2"/>
  <c r="H7329" i="2" s="1"/>
  <c r="I7329" i="2" l="1"/>
  <c r="M7329" i="2" s="1"/>
  <c r="D7329" i="2"/>
  <c r="A7329" i="2" l="1"/>
  <c r="N7329" i="2"/>
  <c r="H7330" i="2" s="1"/>
  <c r="I7330" i="2" l="1"/>
  <c r="M7330" i="2" s="1"/>
  <c r="D7330" i="2"/>
  <c r="A7330" i="2" l="1"/>
  <c r="N7330" i="2"/>
  <c r="H7331" i="2" s="1"/>
  <c r="I7331" i="2" l="1"/>
  <c r="M7331" i="2" s="1"/>
  <c r="D7331" i="2"/>
  <c r="A7331" i="2" l="1"/>
  <c r="N7331" i="2"/>
  <c r="H7332" i="2" s="1"/>
  <c r="I7332" i="2" l="1"/>
  <c r="M7332" i="2" s="1"/>
  <c r="D7332" i="2"/>
  <c r="A7332" i="2" l="1"/>
  <c r="N7332" i="2"/>
  <c r="H7333" i="2" s="1"/>
  <c r="I7333" i="2" l="1"/>
  <c r="M7333" i="2" s="1"/>
  <c r="D7333" i="2"/>
  <c r="L7731" i="2"/>
  <c r="A7333" i="2" l="1"/>
  <c r="N7333" i="2"/>
  <c r="H7334" i="2" s="1"/>
  <c r="I7334" i="2" l="1"/>
  <c r="M7334" i="2" s="1"/>
  <c r="L7334" i="2"/>
  <c r="D7334" i="2"/>
  <c r="A7334" i="2" l="1"/>
  <c r="N7334" i="2"/>
  <c r="H7335" i="2" s="1"/>
  <c r="I7335" i="2" l="1"/>
  <c r="M7335" i="2" s="1"/>
  <c r="D7335" i="2"/>
  <c r="N7335" i="2" s="1"/>
  <c r="H7336" i="2" l="1"/>
  <c r="I7336" i="2" s="1"/>
  <c r="M7336" i="2" s="1"/>
  <c r="A7335" i="2"/>
  <c r="D7336" i="2"/>
  <c r="A7336" i="2" l="1"/>
  <c r="N7336" i="2"/>
  <c r="H7337" i="2" s="1"/>
  <c r="L7455" i="2"/>
  <c r="I7337" i="2" l="1"/>
  <c r="M7337" i="2" s="1"/>
  <c r="D7337" i="2"/>
  <c r="E7337" i="2" l="1"/>
  <c r="A7337" i="2"/>
  <c r="N7337" i="2"/>
  <c r="H7338" i="2" l="1"/>
  <c r="I7338" i="2" s="1"/>
  <c r="M7338" i="2" s="1"/>
  <c r="G7337" i="2"/>
  <c r="D7338" i="2" s="1"/>
  <c r="F7337" i="2"/>
  <c r="A7338" i="2" l="1"/>
  <c r="E7338" i="2"/>
  <c r="N7338" i="2"/>
  <c r="H7339" i="2" l="1"/>
  <c r="I7339" i="2" s="1"/>
  <c r="M7339" i="2" s="1"/>
  <c r="G7338" i="2"/>
  <c r="D7339" i="2" s="1"/>
  <c r="F7338" i="2"/>
  <c r="N7339" i="2" l="1"/>
  <c r="H7340" i="2" s="1"/>
  <c r="A7339" i="2"/>
  <c r="D7340" i="2"/>
  <c r="N7340" i="2" l="1"/>
  <c r="D7341" i="2" s="1"/>
  <c r="A7340" i="2"/>
  <c r="I7340" i="2"/>
  <c r="M7340" i="2" s="1"/>
  <c r="H7341" i="2" s="1"/>
  <c r="I7341" i="2" l="1"/>
  <c r="M7341" i="2" s="1"/>
  <c r="N7341" i="2"/>
  <c r="D7342" i="2" s="1"/>
  <c r="A7341" i="2"/>
  <c r="H7342" i="2" l="1"/>
  <c r="I7342" i="2"/>
  <c r="M7342" i="2" s="1"/>
  <c r="N7342" i="2"/>
  <c r="D7343" i="2" s="1"/>
  <c r="A7342" i="2"/>
  <c r="H7343" i="2" l="1"/>
  <c r="N7343" i="2" l="1"/>
  <c r="D7344" i="2" s="1"/>
  <c r="I7343" i="2"/>
  <c r="M7343" i="2" s="1"/>
  <c r="H7344" i="2" s="1"/>
  <c r="A7343" i="2"/>
  <c r="A7344" i="2" l="1"/>
  <c r="N7344" i="2"/>
  <c r="D7345" i="2" s="1"/>
  <c r="I7344" i="2"/>
  <c r="M7344" i="2" s="1"/>
  <c r="H7345" i="2" l="1"/>
  <c r="A7345" i="2" s="1"/>
  <c r="I7345" i="2" l="1"/>
  <c r="M7345" i="2" s="1"/>
  <c r="N7345" i="2"/>
  <c r="D7346" i="2" s="1"/>
  <c r="H7346" i="2" l="1"/>
  <c r="A7346" i="2"/>
  <c r="N7346" i="2"/>
  <c r="D7347" i="2" s="1"/>
  <c r="I7346" i="2"/>
  <c r="M7346" i="2" s="1"/>
  <c r="H7347" i="2" l="1"/>
  <c r="A7347" i="2" s="1"/>
  <c r="N7347" i="2"/>
  <c r="D7348" i="2" s="1"/>
  <c r="I7347" i="2"/>
  <c r="M7347" i="2" s="1"/>
  <c r="H7348" i="2" l="1"/>
  <c r="N7348" i="2" s="1"/>
  <c r="D7349" i="2" s="1"/>
  <c r="I7348" i="2"/>
  <c r="M7348" i="2" s="1"/>
  <c r="A7348" i="2"/>
  <c r="H7349" i="2" l="1"/>
  <c r="A7349" i="2" s="1"/>
  <c r="I7349" i="2" l="1"/>
  <c r="M7349" i="2" s="1"/>
  <c r="N7349" i="2"/>
  <c r="D7350" i="2" s="1"/>
  <c r="H7350" i="2" l="1"/>
  <c r="N7350" i="2" l="1"/>
  <c r="D7351" i="2" s="1"/>
  <c r="A7350" i="2"/>
  <c r="I7350" i="2"/>
  <c r="M7350" i="2" s="1"/>
  <c r="H7351" i="2" l="1"/>
  <c r="N7351" i="2"/>
  <c r="D7352" i="2" s="1"/>
  <c r="I7351" i="2"/>
  <c r="M7351" i="2" s="1"/>
  <c r="A7351" i="2"/>
  <c r="H7352" i="2" l="1"/>
  <c r="A7352" i="2"/>
  <c r="I7352" i="2" l="1"/>
  <c r="M7352" i="2" s="1"/>
  <c r="N7352" i="2"/>
  <c r="D7353" i="2" s="1"/>
  <c r="H7353" i="2" l="1"/>
  <c r="A7353" i="2" s="1"/>
  <c r="I7353" i="2" l="1"/>
  <c r="M7353" i="2" s="1"/>
  <c r="N7353" i="2"/>
  <c r="D7354" i="2" s="1"/>
  <c r="H7354" i="2" l="1"/>
  <c r="I7354" i="2" s="1"/>
  <c r="M7354" i="2" s="1"/>
  <c r="A7354" i="2" l="1"/>
  <c r="N7354" i="2"/>
  <c r="D7355" i="2" s="1"/>
  <c r="H7355" i="2"/>
  <c r="A7355" i="2" s="1"/>
  <c r="N7355" i="2" l="1"/>
  <c r="D7356" i="2" s="1"/>
  <c r="I7355" i="2"/>
  <c r="M7355" i="2" s="1"/>
  <c r="H7356" i="2" s="1"/>
  <c r="I7356" i="2" l="1"/>
  <c r="M7356" i="2" s="1"/>
  <c r="N7356" i="2"/>
  <c r="D7357" i="2" s="1"/>
  <c r="A7356" i="2"/>
  <c r="H7357" i="2" l="1"/>
  <c r="I7357" i="2" l="1"/>
  <c r="M7357" i="2" s="1"/>
  <c r="N7357" i="2"/>
  <c r="D7358" i="2" s="1"/>
  <c r="A7357" i="2"/>
  <c r="H7358" i="2" l="1"/>
  <c r="I7358" i="2" l="1"/>
  <c r="M7358" i="2" s="1"/>
  <c r="N7358" i="2"/>
  <c r="D7359" i="2" s="1"/>
  <c r="A7358" i="2"/>
  <c r="H7359" i="2" l="1"/>
  <c r="A7359" i="2" s="1"/>
  <c r="N7359" i="2"/>
  <c r="D7360" i="2" s="1"/>
  <c r="I7359" i="2"/>
  <c r="M7359" i="2" s="1"/>
  <c r="H7360" i="2" l="1"/>
  <c r="N7360" i="2" s="1"/>
  <c r="D7361" i="2" s="1"/>
  <c r="A7360" i="2" l="1"/>
  <c r="I7360" i="2"/>
  <c r="M7360" i="2" s="1"/>
  <c r="H7361" i="2" s="1"/>
  <c r="L7364" i="2"/>
  <c r="A7361" i="2" l="1"/>
  <c r="I7361" i="2"/>
  <c r="M7361" i="2" s="1"/>
  <c r="N7361" i="2"/>
  <c r="D7362" i="2" s="1"/>
  <c r="E7612" i="2"/>
  <c r="H7362" i="2" l="1"/>
  <c r="A7362" i="2"/>
  <c r="I7362" i="2"/>
  <c r="M7362" i="2" s="1"/>
  <c r="N7362" i="2"/>
  <c r="D7363" i="2" s="1"/>
  <c r="F7612" i="2"/>
  <c r="G7612" i="2"/>
  <c r="H7363" i="2" l="1"/>
  <c r="N7363" i="2" s="1"/>
  <c r="D7364" i="2" s="1"/>
  <c r="A7363" i="2" l="1"/>
  <c r="I7363" i="2"/>
  <c r="M7363" i="2" s="1"/>
  <c r="H7364" i="2" s="1"/>
  <c r="N7364" i="2" l="1"/>
  <c r="D7365" i="2" s="1"/>
  <c r="A7364" i="2"/>
  <c r="I7364" i="2"/>
  <c r="M7364" i="2" s="1"/>
  <c r="H7365" i="2" s="1"/>
  <c r="I7365" i="2" l="1"/>
  <c r="M7365" i="2" s="1"/>
  <c r="L7365" i="2"/>
  <c r="N7365" i="2"/>
  <c r="D7366" i="2" s="1"/>
  <c r="A7365" i="2"/>
  <c r="E7369" i="2"/>
  <c r="H7366" i="2" l="1"/>
  <c r="I7366" i="2" s="1"/>
  <c r="M7366" i="2" s="1"/>
  <c r="A7366" i="2"/>
  <c r="N7366" i="2"/>
  <c r="D7367" i="2" s="1"/>
  <c r="F7369" i="2"/>
  <c r="G7369" i="2"/>
  <c r="H7367" i="2" l="1"/>
  <c r="A7367" i="2" s="1"/>
  <c r="N7367" i="2" l="1"/>
  <c r="D7368" i="2" s="1"/>
  <c r="I7367" i="2"/>
  <c r="M7367" i="2" s="1"/>
  <c r="H7368" i="2" l="1"/>
  <c r="E7368" i="2"/>
  <c r="A7368" i="2"/>
  <c r="G7368" i="2" l="1"/>
  <c r="F7368" i="2"/>
  <c r="I7368" i="2"/>
  <c r="M7368" i="2" s="1"/>
  <c r="N7368" i="2"/>
  <c r="H7369" i="2" s="1"/>
  <c r="D7369" i="2" l="1"/>
  <c r="A7369" i="2" s="1"/>
  <c r="I7369" i="2"/>
  <c r="M7369" i="2" s="1"/>
  <c r="N7369" i="2"/>
  <c r="H7370" i="2" s="1"/>
  <c r="I7370" i="2" l="1"/>
  <c r="M7370" i="2" s="1"/>
  <c r="D7370" i="2"/>
  <c r="A7370" i="2" l="1"/>
  <c r="N7370" i="2"/>
  <c r="H7371" i="2" s="1"/>
  <c r="I7371" i="2" l="1"/>
  <c r="M7371" i="2" s="1"/>
  <c r="D7371" i="2"/>
  <c r="A7371" i="2" l="1"/>
  <c r="N7371" i="2"/>
  <c r="H7372" i="2" s="1"/>
  <c r="I7372" i="2" l="1"/>
  <c r="M7372" i="2" s="1"/>
  <c r="D7372" i="2"/>
  <c r="A7372" i="2" l="1"/>
  <c r="N7372" i="2"/>
  <c r="H7373" i="2" s="1"/>
  <c r="I7373" i="2" s="1"/>
  <c r="M7373" i="2" s="1"/>
  <c r="D7373" i="2" l="1"/>
  <c r="N7373" i="2" l="1"/>
  <c r="H7374" i="2" s="1"/>
  <c r="A7373" i="2"/>
  <c r="D7374" i="2"/>
  <c r="A7374" i="2" l="1"/>
  <c r="I7374" i="2"/>
  <c r="M7374" i="2" s="1"/>
  <c r="N7374" i="2"/>
  <c r="H7375" i="2" s="1"/>
  <c r="D7375" i="2" l="1"/>
  <c r="I7375" i="2"/>
  <c r="M7375" i="2" s="1"/>
  <c r="A7375" i="2" l="1"/>
  <c r="N7375" i="2"/>
  <c r="H7376" i="2" s="1"/>
  <c r="I7376" i="2" l="1"/>
  <c r="M7376" i="2" s="1"/>
  <c r="D7376" i="2"/>
  <c r="N7376" i="2" s="1"/>
  <c r="H7377" i="2" s="1"/>
  <c r="I7377" i="2" l="1"/>
  <c r="M7377" i="2" s="1"/>
  <c r="A7376" i="2"/>
  <c r="D7377" i="2"/>
  <c r="A7377" i="2" l="1"/>
  <c r="N7377" i="2"/>
  <c r="H7378" i="2" s="1"/>
  <c r="I7378" i="2" l="1"/>
  <c r="M7378" i="2" s="1"/>
  <c r="D7378" i="2"/>
  <c r="A7378" i="2" l="1"/>
  <c r="N7378" i="2"/>
  <c r="H7379" i="2" s="1"/>
  <c r="I7379" i="2" l="1"/>
  <c r="M7379" i="2" s="1"/>
  <c r="D7379" i="2"/>
  <c r="N7379" i="2" s="1"/>
  <c r="H7380" i="2" s="1"/>
  <c r="I7380" i="2" l="1"/>
  <c r="M7380" i="2" s="1"/>
  <c r="A7379" i="2"/>
  <c r="D7380" i="2"/>
  <c r="N7380" i="2" s="1"/>
  <c r="H7381" i="2" s="1"/>
  <c r="A7380" i="2" l="1"/>
  <c r="D7381" i="2"/>
  <c r="I7381" i="2"/>
  <c r="M7381" i="2" s="1"/>
  <c r="N7381" i="2"/>
  <c r="H7382" i="2" s="1"/>
  <c r="A7381" i="2" l="1"/>
  <c r="D7382" i="2"/>
  <c r="I7382" i="2"/>
  <c r="M7382" i="2" s="1"/>
  <c r="N7382" i="2"/>
  <c r="H7383" i="2" l="1"/>
  <c r="I7383" i="2"/>
  <c r="M7383" i="2" s="1"/>
  <c r="A7382" i="2"/>
  <c r="D7383" i="2"/>
  <c r="A7383" i="2" s="1"/>
  <c r="N7383" i="2" l="1"/>
  <c r="D7384" i="2" l="1"/>
  <c r="H7384" i="2"/>
  <c r="A7384" i="2" l="1"/>
  <c r="I7384" i="2"/>
  <c r="M7384" i="2" s="1"/>
  <c r="N7384" i="2"/>
  <c r="D7385" i="2" s="1"/>
  <c r="H7385" i="2" l="1"/>
  <c r="I7385" i="2" l="1"/>
  <c r="M7385" i="2" s="1"/>
  <c r="N7385" i="2"/>
  <c r="D7386" i="2" s="1"/>
  <c r="A7385" i="2"/>
  <c r="H7386" i="2" l="1"/>
  <c r="A7386" i="2" s="1"/>
  <c r="N7386" i="2" l="1"/>
  <c r="D7387" i="2" s="1"/>
  <c r="I7386" i="2"/>
  <c r="M7386" i="2" s="1"/>
  <c r="H7387" i="2"/>
  <c r="L7792" i="2"/>
  <c r="A7387" i="2" l="1"/>
  <c r="I7387" i="2"/>
  <c r="M7387" i="2" s="1"/>
  <c r="N7387" i="2"/>
  <c r="D7388" i="2" s="1"/>
  <c r="H7388" i="2" l="1"/>
  <c r="N7388" i="2"/>
  <c r="D7389" i="2" s="1"/>
  <c r="I7388" i="2"/>
  <c r="M7388" i="2" s="1"/>
  <c r="H7389" i="2" s="1"/>
  <c r="A7388" i="2"/>
  <c r="A7389" i="2" l="1"/>
  <c r="I7389" i="2"/>
  <c r="M7389" i="2" s="1"/>
  <c r="N7389" i="2"/>
  <c r="D7390" i="2" s="1"/>
  <c r="H7390" i="2" l="1"/>
  <c r="A7390" i="2" l="1"/>
  <c r="I7390" i="2"/>
  <c r="M7390" i="2" s="1"/>
  <c r="N7390" i="2"/>
  <c r="D7391" i="2" s="1"/>
  <c r="H7391" i="2" l="1"/>
  <c r="A7391" i="2"/>
  <c r="N7391" i="2" l="1"/>
  <c r="D7392" i="2" s="1"/>
  <c r="I7391" i="2"/>
  <c r="M7391" i="2" s="1"/>
  <c r="H7392" i="2" s="1"/>
  <c r="L7396" i="2"/>
  <c r="I7392" i="2" l="1"/>
  <c r="M7392" i="2" s="1"/>
  <c r="N7392" i="2"/>
  <c r="A7392" i="2"/>
  <c r="H7393" i="2" l="1"/>
  <c r="D7393" i="2"/>
  <c r="A7393" i="2" s="1"/>
  <c r="I7393" i="2" l="1"/>
  <c r="M7393" i="2" s="1"/>
  <c r="N7393" i="2"/>
  <c r="D7394" i="2" s="1"/>
  <c r="H7394" i="2" l="1"/>
  <c r="I7394" i="2" l="1"/>
  <c r="M7394" i="2" s="1"/>
  <c r="N7394" i="2"/>
  <c r="D7395" i="2" s="1"/>
  <c r="A7394" i="2"/>
  <c r="H7395" i="2" l="1"/>
  <c r="L7395" i="2"/>
  <c r="A7395" i="2"/>
  <c r="I7395" i="2"/>
  <c r="M7395" i="2" s="1"/>
  <c r="N7395" i="2"/>
  <c r="D7396" i="2" s="1"/>
  <c r="H7396" i="2" l="1"/>
  <c r="A7396" i="2" s="1"/>
  <c r="N7396" i="2"/>
  <c r="D7397" i="2" s="1"/>
  <c r="I7396" i="2"/>
  <c r="M7396" i="2" s="1"/>
  <c r="H7397" i="2" l="1"/>
  <c r="N7397" i="2" s="1"/>
  <c r="D7398" i="2" s="1"/>
  <c r="A7397" i="2"/>
  <c r="I7397" i="2"/>
  <c r="M7397" i="2" s="1"/>
  <c r="H7398" i="2"/>
  <c r="A7398" i="2" s="1"/>
  <c r="N7398" i="2" l="1"/>
  <c r="D7399" i="2" s="1"/>
  <c r="I7398" i="2"/>
  <c r="M7398" i="2" s="1"/>
  <c r="E7399" i="2"/>
  <c r="H7399" i="2" l="1"/>
  <c r="F7399" i="2"/>
  <c r="G7399" i="2"/>
  <c r="A7399" i="2" l="1"/>
  <c r="N7399" i="2"/>
  <c r="D7400" i="2" s="1"/>
  <c r="I7399" i="2"/>
  <c r="M7399" i="2" s="1"/>
  <c r="H7400" i="2" s="1"/>
  <c r="N7400" i="2" s="1"/>
  <c r="D7401" i="2" l="1"/>
  <c r="A7400" i="2"/>
  <c r="I7400" i="2"/>
  <c r="M7400" i="2" s="1"/>
  <c r="H7401" i="2" s="1"/>
  <c r="I7401" i="2" l="1"/>
  <c r="M7401" i="2" s="1"/>
  <c r="N7401" i="2"/>
  <c r="A7401" i="2"/>
  <c r="H7402" i="2" l="1"/>
  <c r="D7402" i="2"/>
  <c r="A7402" i="2" l="1"/>
  <c r="I7402" i="2"/>
  <c r="M7402" i="2" s="1"/>
  <c r="N7402" i="2"/>
  <c r="H7403" i="2" s="1"/>
  <c r="I7403" i="2" l="1"/>
  <c r="M7403" i="2" s="1"/>
  <c r="D7403" i="2"/>
  <c r="A7403" i="2" l="1"/>
  <c r="N7403" i="2"/>
  <c r="H7404" i="2" s="1"/>
  <c r="D7404" i="2" l="1"/>
  <c r="I7404" i="2"/>
  <c r="M7404" i="2" s="1"/>
  <c r="N7404" i="2"/>
  <c r="H7405" i="2" s="1"/>
  <c r="E7520" i="2"/>
  <c r="I7405" i="2" l="1"/>
  <c r="M7405" i="2" s="1"/>
  <c r="A7404" i="2"/>
  <c r="D7405" i="2"/>
  <c r="F7520" i="2"/>
  <c r="G7520" i="2"/>
  <c r="A7405" i="2" l="1"/>
  <c r="N7405" i="2"/>
  <c r="H7406" i="2" s="1"/>
  <c r="I7406" i="2" l="1"/>
  <c r="M7406" i="2" s="1"/>
  <c r="D7406" i="2"/>
  <c r="N7406" i="2" s="1"/>
  <c r="H7407" i="2" s="1"/>
  <c r="A7406" i="2" l="1"/>
  <c r="D7407" i="2"/>
  <c r="I7407" i="2"/>
  <c r="M7407" i="2" s="1"/>
  <c r="N7407" i="2"/>
  <c r="H7408" i="2" s="1"/>
  <c r="I7408" i="2" l="1"/>
  <c r="M7408" i="2" s="1"/>
  <c r="A7407" i="2"/>
  <c r="D7408" i="2"/>
  <c r="E7583" i="2"/>
  <c r="A7408" i="2" l="1"/>
  <c r="N7408" i="2"/>
  <c r="H7409" i="2" s="1"/>
  <c r="G7583" i="2"/>
  <c r="F7583" i="2"/>
  <c r="I7409" i="2" l="1"/>
  <c r="M7409" i="2" s="1"/>
  <c r="D7409" i="2"/>
  <c r="A7409" i="2" l="1"/>
  <c r="N7409" i="2"/>
  <c r="H7410" i="2" s="1"/>
  <c r="I7410" i="2" l="1"/>
  <c r="M7410" i="2" s="1"/>
  <c r="D7410" i="2"/>
  <c r="A7410" i="2" l="1"/>
  <c r="N7410" i="2"/>
  <c r="H7411" i="2" s="1"/>
  <c r="D7411" i="2" l="1"/>
  <c r="I7411" i="2"/>
  <c r="M7411" i="2" s="1"/>
  <c r="N7411" i="2"/>
  <c r="H7412" i="2" s="1"/>
  <c r="I7412" i="2" l="1"/>
  <c r="M7412" i="2" s="1"/>
  <c r="A7411" i="2"/>
  <c r="D7412" i="2"/>
  <c r="A7412" i="2" l="1"/>
  <c r="N7412" i="2"/>
  <c r="H7413" i="2" s="1"/>
  <c r="I7413" i="2" l="1"/>
  <c r="M7413" i="2" s="1"/>
  <c r="D7413" i="2"/>
  <c r="A7413" i="2" s="1"/>
  <c r="N7413" i="2" l="1"/>
  <c r="D7414" i="2" l="1"/>
  <c r="H7414" i="2"/>
  <c r="N7414" i="2" l="1"/>
  <c r="I7414" i="2"/>
  <c r="M7414" i="2" s="1"/>
  <c r="A7414" i="2"/>
  <c r="D7415" i="2"/>
  <c r="H7415" i="2" l="1"/>
  <c r="N7415" i="2"/>
  <c r="I7415" i="2"/>
  <c r="M7415" i="2" s="1"/>
  <c r="A7415" i="2"/>
  <c r="D7416" i="2"/>
  <c r="H7416" i="2" l="1"/>
  <c r="A7416" i="2" s="1"/>
  <c r="N7416" i="2"/>
  <c r="I7416" i="2" l="1"/>
  <c r="M7416" i="2" s="1"/>
  <c r="H7417" i="2"/>
  <c r="D7417" i="2"/>
  <c r="I7417" i="2" l="1"/>
  <c r="M7417" i="2" s="1"/>
  <c r="N7417" i="2"/>
  <c r="H7418" i="2" s="1"/>
  <c r="A7417" i="2"/>
  <c r="D7418" i="2"/>
  <c r="A7418" i="2" s="1"/>
  <c r="I7418" i="2" l="1"/>
  <c r="M7418" i="2" s="1"/>
  <c r="N7418" i="2"/>
  <c r="H7419" i="2" l="1"/>
  <c r="D7419" i="2"/>
  <c r="A7419" i="2" l="1"/>
  <c r="I7419" i="2"/>
  <c r="M7419" i="2" s="1"/>
  <c r="N7419" i="2"/>
  <c r="H7420" i="2" s="1"/>
  <c r="I7420" i="2" l="1"/>
  <c r="M7420" i="2" s="1"/>
  <c r="D7420" i="2"/>
  <c r="N7420" i="2" s="1"/>
  <c r="H7421" i="2" l="1"/>
  <c r="I7421" i="2" s="1"/>
  <c r="M7421" i="2" s="1"/>
  <c r="A7420" i="2"/>
  <c r="D7421" i="2"/>
  <c r="N7421" i="2" l="1"/>
  <c r="H7422" i="2" s="1"/>
  <c r="A7421" i="2"/>
  <c r="D7422" i="2"/>
  <c r="A7422" i="2" s="1"/>
  <c r="I7422" i="2" l="1"/>
  <c r="M7422" i="2" s="1"/>
  <c r="N7422" i="2"/>
  <c r="H7423" i="2" s="1"/>
  <c r="I7423" i="2" l="1"/>
  <c r="M7423" i="2" s="1"/>
  <c r="D7423" i="2"/>
  <c r="N7423" i="2" s="1"/>
  <c r="H7424" i="2" s="1"/>
  <c r="I7424" i="2" l="1"/>
  <c r="M7424" i="2" s="1"/>
  <c r="A7423" i="2"/>
  <c r="D7424" i="2"/>
  <c r="A7424" i="2" s="1"/>
  <c r="N7424" i="2" l="1"/>
  <c r="H7425" i="2" s="1"/>
  <c r="I7425" i="2" l="1"/>
  <c r="M7425" i="2" s="1"/>
  <c r="D7425" i="2"/>
  <c r="N7425" i="2" s="1"/>
  <c r="H7426" i="2" s="1"/>
  <c r="L7426" i="2" l="1"/>
  <c r="I7426" i="2"/>
  <c r="M7426" i="2" s="1"/>
  <c r="A7425" i="2"/>
  <c r="D7426" i="2"/>
  <c r="E7427" i="2"/>
  <c r="A7426" i="2" l="1"/>
  <c r="N7426" i="2"/>
  <c r="H7427" i="2" s="1"/>
  <c r="F7427" i="2"/>
  <c r="G7427" i="2"/>
  <c r="I7427" i="2" l="1"/>
  <c r="M7427" i="2" s="1"/>
  <c r="D7427" i="2"/>
  <c r="A7427" i="2" s="1"/>
  <c r="N7427" i="2" l="1"/>
  <c r="H7428" i="2" s="1"/>
  <c r="I7428" i="2" l="1"/>
  <c r="M7428" i="2" s="1"/>
  <c r="D7428" i="2"/>
  <c r="A7428" i="2" l="1"/>
  <c r="N7428" i="2"/>
  <c r="D7429" i="2" s="1"/>
  <c r="E7429" i="2" l="1"/>
  <c r="H7429" i="2"/>
  <c r="N7429" i="2" l="1"/>
  <c r="I7429" i="2"/>
  <c r="M7429" i="2" s="1"/>
  <c r="A7429" i="2"/>
  <c r="G7429" i="2"/>
  <c r="F7429" i="2"/>
  <c r="H7430" i="2" l="1"/>
  <c r="I7430" i="2"/>
  <c r="M7430" i="2" s="1"/>
  <c r="D7430" i="2"/>
  <c r="N7430" i="2" s="1"/>
  <c r="L7547" i="2"/>
  <c r="E7430" i="2" l="1"/>
  <c r="A7430" i="2"/>
  <c r="G7430" i="2" l="1"/>
  <c r="D7431" i="2" s="1"/>
  <c r="F7430" i="2"/>
  <c r="H7431" i="2"/>
  <c r="A7431" i="2" l="1"/>
  <c r="I7431" i="2"/>
  <c r="M7431" i="2" s="1"/>
  <c r="N7431" i="2"/>
  <c r="H7432" i="2" s="1"/>
  <c r="I7432" i="2" l="1"/>
  <c r="M7432" i="2" s="1"/>
  <c r="D7432" i="2"/>
  <c r="A7432" i="2" l="1"/>
  <c r="N7432" i="2"/>
  <c r="H7433" i="2" s="1"/>
  <c r="I7433" i="2" l="1"/>
  <c r="M7433" i="2" s="1"/>
  <c r="D7433" i="2"/>
  <c r="A7433" i="2" l="1"/>
  <c r="N7433" i="2"/>
  <c r="H7434" i="2" s="1"/>
  <c r="I7434" i="2" l="1"/>
  <c r="M7434" i="2" s="1"/>
  <c r="D7434" i="2"/>
  <c r="A7434" i="2" l="1"/>
  <c r="N7434" i="2"/>
  <c r="H7435" i="2" s="1"/>
  <c r="I7435" i="2" l="1"/>
  <c r="M7435" i="2" s="1"/>
  <c r="D7435" i="2"/>
  <c r="A7435" i="2" l="1"/>
  <c r="N7435" i="2"/>
  <c r="H7436" i="2" s="1"/>
  <c r="I7436" i="2" l="1"/>
  <c r="M7436" i="2" s="1"/>
  <c r="D7436" i="2"/>
  <c r="A7436" i="2" l="1"/>
  <c r="N7436" i="2"/>
  <c r="H7437" i="2" s="1"/>
  <c r="I7437" i="2" l="1"/>
  <c r="M7437" i="2" s="1"/>
  <c r="D7437" i="2"/>
  <c r="A7437" i="2" l="1"/>
  <c r="N7437" i="2"/>
  <c r="H7438" i="2" s="1"/>
  <c r="I7438" i="2" l="1"/>
  <c r="M7438" i="2" s="1"/>
  <c r="D7438" i="2"/>
  <c r="A7438" i="2" l="1"/>
  <c r="N7438" i="2"/>
  <c r="H7439" i="2" s="1"/>
  <c r="I7439" i="2" l="1"/>
  <c r="M7439" i="2" s="1"/>
  <c r="D7439" i="2"/>
  <c r="A7439" i="2" l="1"/>
  <c r="N7439" i="2"/>
  <c r="H7440" i="2" s="1"/>
  <c r="I7440" i="2" l="1"/>
  <c r="M7440" i="2" s="1"/>
  <c r="D7440" i="2"/>
  <c r="L7823" i="2"/>
  <c r="A7440" i="2" l="1"/>
  <c r="N7440" i="2"/>
  <c r="H7441" i="2" s="1"/>
  <c r="D7441" i="2" l="1"/>
  <c r="I7441" i="2"/>
  <c r="M7441" i="2" s="1"/>
  <c r="N7441" i="2"/>
  <c r="H7442" i="2" s="1"/>
  <c r="I7442" i="2" l="1"/>
  <c r="M7442" i="2" s="1"/>
  <c r="A7441" i="2"/>
  <c r="D7442" i="2"/>
  <c r="A7442" i="2" l="1"/>
  <c r="N7442" i="2"/>
  <c r="H7443" i="2" s="1"/>
  <c r="L7853" i="2"/>
  <c r="I7443" i="2" l="1"/>
  <c r="M7443" i="2" s="1"/>
  <c r="D7443" i="2"/>
  <c r="A7443" i="2" l="1"/>
  <c r="N7443" i="2"/>
  <c r="H7444" i="2" s="1"/>
  <c r="I7444" i="2" l="1"/>
  <c r="M7444" i="2" s="1"/>
  <c r="D7444" i="2"/>
  <c r="N7444" i="2" s="1"/>
  <c r="H7445" i="2" s="1"/>
  <c r="A7444" i="2" l="1"/>
  <c r="D7445" i="2"/>
  <c r="I7445" i="2"/>
  <c r="M7445" i="2" s="1"/>
  <c r="N7445" i="2"/>
  <c r="H7446" i="2" s="1"/>
  <c r="I7446" i="2" s="1"/>
  <c r="M7446" i="2" s="1"/>
  <c r="A7445" i="2" l="1"/>
  <c r="D7446" i="2"/>
  <c r="N7446" i="2" l="1"/>
  <c r="H7447" i="2" s="1"/>
  <c r="A7446" i="2"/>
  <c r="D7447" i="2"/>
  <c r="A7447" i="2" l="1"/>
  <c r="I7447" i="2"/>
  <c r="M7447" i="2" s="1"/>
  <c r="N7447" i="2"/>
  <c r="H7448" i="2" s="1"/>
  <c r="I7448" i="2" l="1"/>
  <c r="M7448" i="2" s="1"/>
  <c r="D7448" i="2"/>
  <c r="A7448" i="2" l="1"/>
  <c r="N7448" i="2"/>
  <c r="H7449" i="2" s="1"/>
  <c r="I7449" i="2" l="1"/>
  <c r="M7449" i="2" s="1"/>
  <c r="D7449" i="2"/>
  <c r="A7449" i="2" l="1"/>
  <c r="N7449" i="2"/>
  <c r="H7450" i="2" s="1"/>
  <c r="D7450" i="2" l="1"/>
  <c r="I7450" i="2"/>
  <c r="M7450" i="2" s="1"/>
  <c r="N7450" i="2"/>
  <c r="H7451" i="2" s="1"/>
  <c r="I7451" i="2" l="1"/>
  <c r="M7451" i="2" s="1"/>
  <c r="A7450" i="2"/>
  <c r="D7451" i="2"/>
  <c r="L7454" i="2"/>
  <c r="A7451" i="2" l="1"/>
  <c r="N7451" i="2"/>
  <c r="H7452" i="2" s="1"/>
  <c r="D7452" i="2" l="1"/>
  <c r="I7452" i="2"/>
  <c r="M7452" i="2" s="1"/>
  <c r="N7452" i="2"/>
  <c r="H7453" i="2" s="1"/>
  <c r="I7453" i="2" l="1"/>
  <c r="M7453" i="2" s="1"/>
  <c r="A7452" i="2"/>
  <c r="D7453" i="2"/>
  <c r="A7453" i="2" l="1"/>
  <c r="N7453" i="2"/>
  <c r="H7454" i="2" s="1"/>
  <c r="I7454" i="2" l="1"/>
  <c r="M7454" i="2" s="1"/>
  <c r="D7454" i="2"/>
  <c r="A7454" i="2" l="1"/>
  <c r="N7454" i="2"/>
  <c r="H7455" i="2" s="1"/>
  <c r="I7455" i="2" l="1"/>
  <c r="M7455" i="2" s="1"/>
  <c r="D7455" i="2"/>
  <c r="A7455" i="2" l="1"/>
  <c r="N7455" i="2"/>
  <c r="H7456" i="2" s="1"/>
  <c r="L7456" i="2" l="1"/>
  <c r="I7456" i="2"/>
  <c r="M7456" i="2" s="1"/>
  <c r="D7456" i="2"/>
  <c r="A7456" i="2" s="1"/>
  <c r="N7456" i="2" l="1"/>
  <c r="D7457" i="2" l="1"/>
  <c r="H7457" i="2"/>
  <c r="L7457" i="2" l="1"/>
  <c r="N7457" i="2"/>
  <c r="D7458" i="2" s="1"/>
  <c r="E7458" i="2" s="1"/>
  <c r="I7457" i="2"/>
  <c r="M7457" i="2" s="1"/>
  <c r="A7457" i="2"/>
  <c r="H7458" i="2" l="1"/>
  <c r="A7458" i="2" s="1"/>
  <c r="N7458" i="2"/>
  <c r="F7458" i="2"/>
  <c r="G7458" i="2"/>
  <c r="H7459" i="2" l="1"/>
  <c r="I7458" i="2"/>
  <c r="M7458" i="2" s="1"/>
  <c r="D7459" i="2"/>
  <c r="I7459" i="2"/>
  <c r="M7459" i="2" s="1"/>
  <c r="N7459" i="2"/>
  <c r="H7460" i="2" s="1"/>
  <c r="A7459" i="2"/>
  <c r="E7582" i="2"/>
  <c r="F7582" i="2" s="1"/>
  <c r="G7582" i="2" s="1"/>
  <c r="D7460" i="2" l="1"/>
  <c r="E7460" i="2"/>
  <c r="A7460" i="2"/>
  <c r="N7460" i="2"/>
  <c r="I7460" i="2"/>
  <c r="M7460" i="2" s="1"/>
  <c r="H7461" i="2" l="1"/>
  <c r="I7461" i="2" s="1"/>
  <c r="M7461" i="2" s="1"/>
  <c r="F7460" i="2"/>
  <c r="G7460" i="2"/>
  <c r="D7461" i="2" s="1"/>
  <c r="A7461" i="2" l="1"/>
  <c r="N7461" i="2"/>
  <c r="H7462" i="2" s="1"/>
  <c r="I7462" i="2" l="1"/>
  <c r="M7462" i="2" s="1"/>
  <c r="D7462" i="2"/>
  <c r="A7462" i="2" l="1"/>
  <c r="N7462" i="2"/>
  <c r="H7463" i="2" s="1"/>
  <c r="I7463" i="2" s="1"/>
  <c r="M7463" i="2" s="1"/>
  <c r="D7463" i="2" l="1"/>
  <c r="N7463" i="2" l="1"/>
  <c r="H7464" i="2" s="1"/>
  <c r="A7463" i="2"/>
  <c r="D7464" i="2" l="1"/>
  <c r="A7464" i="2"/>
  <c r="I7464" i="2"/>
  <c r="M7464" i="2" s="1"/>
  <c r="N7464" i="2"/>
  <c r="H7465" i="2" s="1"/>
  <c r="I7465" i="2" l="1"/>
  <c r="M7465" i="2" s="1"/>
  <c r="D7465" i="2"/>
  <c r="A7465" i="2" l="1"/>
  <c r="N7465" i="2"/>
  <c r="H7466" i="2" s="1"/>
  <c r="I7466" i="2" l="1"/>
  <c r="M7466" i="2" s="1"/>
  <c r="D7466" i="2"/>
  <c r="A7466" i="2" l="1"/>
  <c r="N7466" i="2"/>
  <c r="H7467" i="2" s="1"/>
  <c r="I7467" i="2" l="1"/>
  <c r="M7467" i="2" s="1"/>
  <c r="D7467" i="2"/>
  <c r="A7467" i="2" l="1"/>
  <c r="N7467" i="2"/>
  <c r="H7468" i="2" s="1"/>
  <c r="D7468" i="2" l="1"/>
  <c r="I7468" i="2"/>
  <c r="M7468" i="2" s="1"/>
  <c r="N7468" i="2"/>
  <c r="H7469" i="2" s="1"/>
  <c r="I7469" i="2" l="1"/>
  <c r="M7469" i="2" s="1"/>
  <c r="A7468" i="2"/>
  <c r="D7469" i="2"/>
  <c r="N7469" i="2" s="1"/>
  <c r="H7470" i="2" s="1"/>
  <c r="I7470" i="2" l="1"/>
  <c r="M7470" i="2" s="1"/>
  <c r="A7469" i="2"/>
  <c r="D7470" i="2"/>
  <c r="A7470" i="2" s="1"/>
  <c r="N7470" i="2" l="1"/>
  <c r="D7471" i="2" l="1"/>
  <c r="H7471" i="2"/>
  <c r="I7471" i="2" l="1"/>
  <c r="M7471" i="2" s="1"/>
  <c r="N7471" i="2"/>
  <c r="D7472" i="2" s="1"/>
  <c r="A7471" i="2"/>
  <c r="H7472" i="2" l="1"/>
  <c r="I7472" i="2" s="1"/>
  <c r="M7472" i="2" s="1"/>
  <c r="N7472" i="2"/>
  <c r="D7473" i="2" s="1"/>
  <c r="A7472" i="2"/>
  <c r="L7884" i="2"/>
  <c r="H7473" i="2" l="1"/>
  <c r="A7473" i="2" s="1"/>
  <c r="N7473" i="2"/>
  <c r="E7765" i="2"/>
  <c r="I7473" i="2" l="1"/>
  <c r="M7473" i="2" s="1"/>
  <c r="H7474" i="2" s="1"/>
  <c r="I7474" i="2" s="1"/>
  <c r="M7474" i="2" s="1"/>
  <c r="D7474" i="2"/>
  <c r="G7765" i="2"/>
  <c r="F7765" i="2"/>
  <c r="N7474" i="2" l="1"/>
  <c r="H7475" i="2" s="1"/>
  <c r="I7475" i="2" s="1"/>
  <c r="M7475" i="2" s="1"/>
  <c r="A7474" i="2"/>
  <c r="D7475" i="2"/>
  <c r="A7475" i="2" l="1"/>
  <c r="N7475" i="2"/>
  <c r="H7476" i="2" s="1"/>
  <c r="I7476" i="2" l="1"/>
  <c r="M7476" i="2" s="1"/>
  <c r="D7476" i="2"/>
  <c r="N7476" i="2" s="1"/>
  <c r="H7477" i="2" s="1"/>
  <c r="I7477" i="2" l="1"/>
  <c r="M7477" i="2" s="1"/>
  <c r="A7476" i="2"/>
  <c r="D7477" i="2"/>
  <c r="A7477" i="2" s="1"/>
  <c r="N7477" i="2" l="1"/>
  <c r="D7478" i="2" l="1"/>
  <c r="H7478" i="2"/>
  <c r="I7478" i="2" l="1"/>
  <c r="M7478" i="2" s="1"/>
  <c r="N7478" i="2"/>
  <c r="D7479" i="2" s="1"/>
  <c r="A7478" i="2"/>
  <c r="H7479" i="2" l="1"/>
  <c r="A7479" i="2" s="1"/>
  <c r="I7479" i="2" l="1"/>
  <c r="M7479" i="2" s="1"/>
  <c r="N7479" i="2"/>
  <c r="D7480" i="2" s="1"/>
  <c r="H7480" i="2" l="1"/>
  <c r="I7480" i="2" s="1"/>
  <c r="M7480" i="2" s="1"/>
  <c r="N7480" i="2" l="1"/>
  <c r="D7481" i="2" s="1"/>
  <c r="A7480" i="2"/>
  <c r="H7481" i="2" l="1"/>
  <c r="N7481" i="2"/>
  <c r="D7482" i="2" s="1"/>
  <c r="I7481" i="2"/>
  <c r="M7481" i="2" s="1"/>
  <c r="A7481" i="2"/>
  <c r="H7482" i="2" l="1"/>
  <c r="A7482" i="2" s="1"/>
  <c r="I7482" i="2" l="1"/>
  <c r="M7482" i="2" s="1"/>
  <c r="N7482" i="2"/>
  <c r="D7483" i="2" s="1"/>
  <c r="H7483" i="2" l="1"/>
  <c r="I7483" i="2" l="1"/>
  <c r="M7483" i="2" s="1"/>
  <c r="N7483" i="2"/>
  <c r="D7484" i="2" s="1"/>
  <c r="H7484" i="2"/>
  <c r="A7483" i="2"/>
  <c r="E7491" i="2"/>
  <c r="A7484" i="2" l="1"/>
  <c r="N7484" i="2"/>
  <c r="D7485" i="2" s="1"/>
  <c r="I7484" i="2"/>
  <c r="M7484" i="2" s="1"/>
  <c r="H7485" i="2"/>
  <c r="G7491" i="2"/>
  <c r="F7491" i="2"/>
  <c r="A7485" i="2" l="1"/>
  <c r="L7485" i="2"/>
  <c r="I7485" i="2"/>
  <c r="M7485" i="2" s="1"/>
  <c r="N7485" i="2"/>
  <c r="D7486" i="2" s="1"/>
  <c r="L7487" i="2"/>
  <c r="E7610" i="2"/>
  <c r="H7486" i="2" l="1"/>
  <c r="E7488" i="2"/>
  <c r="G7610" i="2"/>
  <c r="F7610" i="2"/>
  <c r="I7486" i="2" l="1"/>
  <c r="M7486" i="2" s="1"/>
  <c r="N7486" i="2"/>
  <c r="D7487" i="2" s="1"/>
  <c r="A7486" i="2"/>
  <c r="F7488" i="2"/>
  <c r="G7488" i="2"/>
  <c r="H7487" i="2" l="1"/>
  <c r="N7487" i="2" l="1"/>
  <c r="D7488" i="2" s="1"/>
  <c r="I7487" i="2"/>
  <c r="M7487" i="2" s="1"/>
  <c r="H7488" i="2"/>
  <c r="A7487" i="2"/>
  <c r="N7488" i="2" l="1"/>
  <c r="I7488" i="2"/>
  <c r="M7488" i="2" s="1"/>
  <c r="H7489" i="2"/>
  <c r="A7488" i="2"/>
  <c r="D7489" i="2"/>
  <c r="E7490" i="2"/>
  <c r="E7489" i="2" l="1"/>
  <c r="A7489" i="2"/>
  <c r="I7489" i="2"/>
  <c r="M7489" i="2" s="1"/>
  <c r="N7489" i="2"/>
  <c r="H7490" i="2" s="1"/>
  <c r="G7490" i="2"/>
  <c r="F7490" i="2"/>
  <c r="I7490" i="2" l="1"/>
  <c r="M7490" i="2" s="1"/>
  <c r="F7489" i="2"/>
  <c r="G7489" i="2"/>
  <c r="D7490" i="2" s="1"/>
  <c r="A7490" i="2" s="1"/>
  <c r="N7490" i="2" l="1"/>
  <c r="H7491" i="2" s="1"/>
  <c r="D7491" i="2"/>
  <c r="A7491" i="2" s="1"/>
  <c r="I7491" i="2" l="1"/>
  <c r="M7491" i="2" s="1"/>
  <c r="N7491" i="2"/>
  <c r="H7492" i="2" l="1"/>
  <c r="D7492" i="2"/>
  <c r="A7492" i="2" l="1"/>
  <c r="N7492" i="2"/>
  <c r="I7492" i="2"/>
  <c r="M7492" i="2" s="1"/>
  <c r="H7493" i="2" l="1"/>
  <c r="D7493" i="2"/>
  <c r="A7493" i="2" l="1"/>
  <c r="N7493" i="2"/>
  <c r="D7494" i="2" s="1"/>
  <c r="I7493" i="2"/>
  <c r="M7493" i="2" s="1"/>
  <c r="H7494" i="2" s="1"/>
  <c r="A7494" i="2" l="1"/>
  <c r="I7494" i="2"/>
  <c r="M7494" i="2" s="1"/>
  <c r="N7494" i="2"/>
  <c r="H7495" i="2" s="1"/>
  <c r="I7495" i="2" l="1"/>
  <c r="M7495" i="2" s="1"/>
  <c r="D7495" i="2"/>
  <c r="A7495" i="2" l="1"/>
  <c r="N7495" i="2"/>
  <c r="H7496" i="2" s="1"/>
  <c r="I7496" i="2" l="1"/>
  <c r="M7496" i="2" s="1"/>
  <c r="D7496" i="2"/>
  <c r="A7496" i="2" s="1"/>
  <c r="N7496" i="2" l="1"/>
  <c r="E7796" i="2"/>
  <c r="D7497" i="2" l="1"/>
  <c r="H7497" i="2"/>
  <c r="G7796" i="2"/>
  <c r="F7796" i="2"/>
  <c r="I7497" i="2" l="1"/>
  <c r="M7497" i="2" s="1"/>
  <c r="N7497" i="2"/>
  <c r="D7498" i="2" s="1"/>
  <c r="H7498" i="2"/>
  <c r="A7497" i="2"/>
  <c r="I7498" i="2" l="1"/>
  <c r="M7498" i="2" s="1"/>
  <c r="N7498" i="2"/>
  <c r="D7499" i="2" s="1"/>
  <c r="A7498" i="2"/>
  <c r="H7499" i="2" l="1"/>
  <c r="N7499" i="2" l="1"/>
  <c r="D7500" i="2" s="1"/>
  <c r="I7499" i="2"/>
  <c r="M7499" i="2" s="1"/>
  <c r="H7500" i="2" s="1"/>
  <c r="A7499" i="2"/>
  <c r="N7500" i="2" l="1"/>
  <c r="I7500" i="2"/>
  <c r="M7500" i="2" s="1"/>
  <c r="H7501" i="2" s="1"/>
  <c r="D7501" i="2"/>
  <c r="A7500" i="2"/>
  <c r="A7501" i="2" l="1"/>
  <c r="N7501" i="2"/>
  <c r="D7502" i="2" s="1"/>
  <c r="I7501" i="2"/>
  <c r="M7501" i="2" s="1"/>
  <c r="H7502" i="2"/>
  <c r="I7502" i="2" l="1"/>
  <c r="M7502" i="2" s="1"/>
  <c r="N7502" i="2"/>
  <c r="D7503" i="2" s="1"/>
  <c r="H7503" i="2"/>
  <c r="A7502" i="2"/>
  <c r="N7503" i="2" l="1"/>
  <c r="D7504" i="2" s="1"/>
  <c r="I7503" i="2"/>
  <c r="M7503" i="2" s="1"/>
  <c r="H7504" i="2"/>
  <c r="A7503" i="2"/>
  <c r="I7504" i="2" l="1"/>
  <c r="M7504" i="2" s="1"/>
  <c r="N7504" i="2"/>
  <c r="D7505" i="2" s="1"/>
  <c r="A7504" i="2"/>
  <c r="H7505" i="2" l="1"/>
  <c r="I7505" i="2" l="1"/>
  <c r="M7505" i="2" s="1"/>
  <c r="N7505" i="2"/>
  <c r="D7506" i="2" s="1"/>
  <c r="H7506" i="2"/>
  <c r="A7505" i="2"/>
  <c r="N7506" i="2" l="1"/>
  <c r="D7507" i="2" s="1"/>
  <c r="I7506" i="2"/>
  <c r="M7506" i="2" s="1"/>
  <c r="H7507" i="2" s="1"/>
  <c r="A7506" i="2"/>
  <c r="I7507" i="2" l="1"/>
  <c r="M7507" i="2" s="1"/>
  <c r="N7507" i="2"/>
  <c r="D7508" i="2" s="1"/>
  <c r="H7508" i="2"/>
  <c r="A7507" i="2"/>
  <c r="I7508" i="2" l="1"/>
  <c r="M7508" i="2" s="1"/>
  <c r="N7508" i="2"/>
  <c r="D7509" i="2" s="1"/>
  <c r="A7508" i="2"/>
  <c r="H7509" i="2" l="1"/>
  <c r="N7509" i="2"/>
  <c r="D7510" i="2" s="1"/>
  <c r="I7509" i="2"/>
  <c r="M7509" i="2" s="1"/>
  <c r="H7510" i="2" s="1"/>
  <c r="A7509" i="2"/>
  <c r="N7510" i="2" l="1"/>
  <c r="D7511" i="2" s="1"/>
  <c r="I7510" i="2"/>
  <c r="M7510" i="2" s="1"/>
  <c r="H7511" i="2" s="1"/>
  <c r="A7510" i="2"/>
  <c r="N7511" i="2" l="1"/>
  <c r="D7512" i="2" s="1"/>
  <c r="I7511" i="2"/>
  <c r="M7511" i="2" s="1"/>
  <c r="H7512" i="2" s="1"/>
  <c r="A7511" i="2"/>
  <c r="N7512" i="2" l="1"/>
  <c r="D7513" i="2" s="1"/>
  <c r="I7512" i="2"/>
  <c r="M7512" i="2" s="1"/>
  <c r="H7513" i="2" s="1"/>
  <c r="A7512" i="2"/>
  <c r="I7513" i="2" l="1"/>
  <c r="M7513" i="2" s="1"/>
  <c r="N7513" i="2"/>
  <c r="D7514" i="2" s="1"/>
  <c r="A7513" i="2"/>
  <c r="H7514" i="2" l="1"/>
  <c r="I7514" i="2"/>
  <c r="M7514" i="2" s="1"/>
  <c r="N7514" i="2"/>
  <c r="D7515" i="2" s="1"/>
  <c r="A7514" i="2"/>
  <c r="H7515" i="2" l="1"/>
  <c r="L7515" i="2"/>
  <c r="I7515" i="2"/>
  <c r="M7515" i="2" s="1"/>
  <c r="N7515" i="2"/>
  <c r="D7516" i="2" s="1"/>
  <c r="A7515" i="2"/>
  <c r="H7516" i="2" l="1"/>
  <c r="A7516" i="2"/>
  <c r="L7516" i="2"/>
  <c r="N7516" i="2"/>
  <c r="D7517" i="2" s="1"/>
  <c r="I7516" i="2"/>
  <c r="M7516" i="2" s="1"/>
  <c r="H7517" i="2" l="1"/>
  <c r="L7517" i="2" l="1"/>
  <c r="I7517" i="2"/>
  <c r="M7517" i="2" s="1"/>
  <c r="N7517" i="2"/>
  <c r="D7518" i="2" s="1"/>
  <c r="A7517" i="2"/>
  <c r="L7518" i="2"/>
  <c r="L7637" i="2"/>
  <c r="H7518" i="2" l="1"/>
  <c r="I7518" i="2"/>
  <c r="M7518" i="2" s="1"/>
  <c r="N7518" i="2"/>
  <c r="D7519" i="2" s="1"/>
  <c r="E7519" i="2" s="1"/>
  <c r="F7519" i="2" s="1"/>
  <c r="A7518" i="2"/>
  <c r="H7519" i="2"/>
  <c r="A7519" i="2" s="1"/>
  <c r="G7519" i="2" l="1"/>
  <c r="N7519" i="2"/>
  <c r="D7520" i="2" s="1"/>
  <c r="I7519" i="2"/>
  <c r="M7519" i="2" s="1"/>
  <c r="H7520" i="2" l="1"/>
  <c r="N7520" i="2"/>
  <c r="D7521" i="2" s="1"/>
  <c r="E7521" i="2" s="1"/>
  <c r="I7520" i="2"/>
  <c r="M7520" i="2" s="1"/>
  <c r="A7520" i="2"/>
  <c r="G7521" i="2" l="1"/>
  <c r="F7521" i="2"/>
  <c r="H7521" i="2"/>
  <c r="I7521" i="2" s="1"/>
  <c r="M7521" i="2" s="1"/>
  <c r="A7521" i="2" l="1"/>
  <c r="N7521" i="2"/>
  <c r="D7522" i="2" s="1"/>
  <c r="E7522" i="2" s="1"/>
  <c r="F7522" i="2" s="1"/>
  <c r="H7522" i="2" l="1"/>
  <c r="G7522" i="2"/>
  <c r="A7522" i="2"/>
  <c r="N7522" i="2"/>
  <c r="D7523" i="2" s="1"/>
  <c r="I7522" i="2"/>
  <c r="M7522" i="2" s="1"/>
  <c r="H7523" i="2" l="1"/>
  <c r="N7523" i="2" s="1"/>
  <c r="D7524" i="2" s="1"/>
  <c r="A7523" i="2" l="1"/>
  <c r="I7523" i="2"/>
  <c r="M7523" i="2" s="1"/>
  <c r="H7524" i="2" s="1"/>
  <c r="I7524" i="2" l="1"/>
  <c r="M7524" i="2" s="1"/>
  <c r="N7524" i="2"/>
  <c r="A7524" i="2"/>
  <c r="H7525" i="2" l="1"/>
  <c r="D7525" i="2"/>
  <c r="E7857" i="2"/>
  <c r="A7525" i="2" l="1"/>
  <c r="I7525" i="2"/>
  <c r="M7525" i="2" s="1"/>
  <c r="N7525" i="2"/>
  <c r="H7526" i="2" s="1"/>
  <c r="F7857" i="2"/>
  <c r="G7857" i="2"/>
  <c r="D7526" i="2" l="1"/>
  <c r="A7526" i="2" s="1"/>
  <c r="N7526" i="2"/>
  <c r="D7527" i="2" s="1"/>
  <c r="I7526" i="2"/>
  <c r="M7526" i="2" s="1"/>
  <c r="H7527" i="2" l="1"/>
  <c r="A7527" i="2" s="1"/>
  <c r="I7527" i="2" l="1"/>
  <c r="M7527" i="2" s="1"/>
  <c r="N7527" i="2"/>
  <c r="D7528" i="2" s="1"/>
  <c r="H7528" i="2" l="1"/>
  <c r="N7528" i="2" s="1"/>
  <c r="D7529" i="2" s="1"/>
  <c r="I7528" i="2" l="1"/>
  <c r="M7528" i="2" s="1"/>
  <c r="H7529" i="2" s="1"/>
  <c r="A7529" i="2" s="1"/>
  <c r="A7528" i="2"/>
  <c r="N7529" i="2"/>
  <c r="D7530" i="2" s="1"/>
  <c r="I7529" i="2"/>
  <c r="M7529" i="2" s="1"/>
  <c r="H7530" i="2" l="1"/>
  <c r="I7530" i="2" s="1"/>
  <c r="M7530" i="2" s="1"/>
  <c r="N7530" i="2"/>
  <c r="D7531" i="2" s="1"/>
  <c r="A7530" i="2"/>
  <c r="H7531" i="2" l="1"/>
  <c r="N7531" i="2" l="1"/>
  <c r="D7532" i="2" s="1"/>
  <c r="I7531" i="2"/>
  <c r="M7531" i="2" s="1"/>
  <c r="H7532" i="2" s="1"/>
  <c r="A7531" i="2"/>
  <c r="I7532" i="2" l="1"/>
  <c r="M7532" i="2" s="1"/>
  <c r="N7532" i="2"/>
  <c r="D7533" i="2" s="1"/>
  <c r="A7532" i="2"/>
  <c r="H7533" i="2" l="1"/>
  <c r="I7533" i="2" l="1"/>
  <c r="M7533" i="2" s="1"/>
  <c r="N7533" i="2"/>
  <c r="D7534" i="2" s="1"/>
  <c r="A7533" i="2"/>
  <c r="H7534" i="2" l="1"/>
  <c r="A7534" i="2" s="1"/>
  <c r="N7534" i="2" l="1"/>
  <c r="D7535" i="2" s="1"/>
  <c r="I7534" i="2"/>
  <c r="M7534" i="2" s="1"/>
  <c r="H7535" i="2" l="1"/>
  <c r="I7535" i="2" s="1"/>
  <c r="M7535" i="2" s="1"/>
  <c r="N7535" i="2"/>
  <c r="D7536" i="2" s="1"/>
  <c r="A7535" i="2"/>
  <c r="H7536" i="2" l="1"/>
  <c r="A7536" i="2" s="1"/>
  <c r="I7536" i="2" l="1"/>
  <c r="M7536" i="2" s="1"/>
  <c r="N7536" i="2"/>
  <c r="D7537" i="2" s="1"/>
  <c r="H7537" i="2" l="1"/>
  <c r="A7537" i="2" s="1"/>
  <c r="N7537" i="2" l="1"/>
  <c r="D7538" i="2" s="1"/>
  <c r="I7537" i="2"/>
  <c r="M7537" i="2" s="1"/>
  <c r="H7538" i="2" s="1"/>
  <c r="L7945" i="2"/>
  <c r="I7538" i="2" l="1"/>
  <c r="M7538" i="2" s="1"/>
  <c r="N7538" i="2"/>
  <c r="D7539" i="2" s="1"/>
  <c r="A7538" i="2"/>
  <c r="H7539" i="2" l="1"/>
  <c r="I7539" i="2" l="1"/>
  <c r="M7539" i="2" s="1"/>
  <c r="N7539" i="2"/>
  <c r="D7540" i="2" s="1"/>
  <c r="A7539" i="2"/>
  <c r="H7540" i="2" l="1"/>
  <c r="N7540" i="2" l="1"/>
  <c r="D7541" i="2" s="1"/>
  <c r="I7540" i="2"/>
  <c r="M7540" i="2" s="1"/>
  <c r="A7540" i="2"/>
  <c r="H7541" i="2" l="1"/>
  <c r="I7541" i="2" s="1"/>
  <c r="M7541" i="2" s="1"/>
  <c r="A7541" i="2" l="1"/>
  <c r="N7541" i="2"/>
  <c r="D7542" i="2" s="1"/>
  <c r="H7542" i="2" l="1"/>
  <c r="A7542" i="2" s="1"/>
  <c r="N7542" i="2" l="1"/>
  <c r="D7543" i="2" s="1"/>
  <c r="I7542" i="2"/>
  <c r="M7542" i="2" s="1"/>
  <c r="H7543" i="2" s="1"/>
  <c r="A7543" i="2" s="1"/>
  <c r="N7543" i="2" l="1"/>
  <c r="D7544" i="2" s="1"/>
  <c r="I7543" i="2"/>
  <c r="M7543" i="2" s="1"/>
  <c r="H7544" i="2" l="1"/>
  <c r="I7544" i="2" s="1"/>
  <c r="M7544" i="2" s="1"/>
  <c r="A7544" i="2" l="1"/>
  <c r="N7544" i="2"/>
  <c r="D7545" i="2" s="1"/>
  <c r="H7545" i="2" l="1"/>
  <c r="A7545" i="2" s="1"/>
  <c r="N7545" i="2" l="1"/>
  <c r="D7546" i="2" s="1"/>
  <c r="I7545" i="2"/>
  <c r="M7545" i="2" s="1"/>
  <c r="H7546" i="2" l="1"/>
  <c r="L7546" i="2" s="1"/>
  <c r="A7546" i="2"/>
  <c r="N7546" i="2" l="1"/>
  <c r="D7547" i="2" s="1"/>
  <c r="I7546" i="2"/>
  <c r="M7546" i="2" s="1"/>
  <c r="H7547" i="2"/>
  <c r="A7547" i="2" l="1"/>
  <c r="I7547" i="2"/>
  <c r="M7547" i="2" s="1"/>
  <c r="N7547" i="2"/>
  <c r="D7548" i="2" s="1"/>
  <c r="H7548" i="2" l="1"/>
  <c r="N7548" i="2" l="1"/>
  <c r="D7549" i="2" s="1"/>
  <c r="E7549" i="2" s="1"/>
  <c r="G7549" i="2" s="1"/>
  <c r="L7548" i="2"/>
  <c r="I7548" i="2"/>
  <c r="M7548" i="2" s="1"/>
  <c r="A7548" i="2"/>
  <c r="H7549" i="2" l="1"/>
  <c r="N7549" i="2" s="1"/>
  <c r="D7550" i="2" s="1"/>
  <c r="E7550" i="2" s="1"/>
  <c r="F7549" i="2"/>
  <c r="L7549" i="2"/>
  <c r="A7549" i="2" l="1"/>
  <c r="I7549" i="2"/>
  <c r="M7549" i="2" s="1"/>
  <c r="H7550" i="2" s="1"/>
  <c r="G7550" i="2"/>
  <c r="F7550" i="2"/>
  <c r="E7673" i="2"/>
  <c r="I7550" i="2" l="1"/>
  <c r="M7550" i="2" s="1"/>
  <c r="N7550" i="2"/>
  <c r="H7551" i="2" s="1"/>
  <c r="A7550" i="2"/>
  <c r="F7673" i="2"/>
  <c r="G7673" i="2"/>
  <c r="D7551" i="2" l="1"/>
  <c r="I7551" i="2"/>
  <c r="M7551" i="2" s="1"/>
  <c r="A7551" i="2"/>
  <c r="N7551" i="2"/>
  <c r="H7552" i="2" s="1"/>
  <c r="I7552" i="2" s="1"/>
  <c r="M7552" i="2" s="1"/>
  <c r="D7552" i="2" l="1"/>
  <c r="E7552" i="2" s="1"/>
  <c r="G7552" i="2" s="1"/>
  <c r="A7552" i="2" l="1"/>
  <c r="F7552" i="2"/>
  <c r="N7552" i="2"/>
  <c r="H7553" i="2" s="1"/>
  <c r="I7553" i="2" s="1"/>
  <c r="M7553" i="2" s="1"/>
  <c r="D7553" i="2" l="1"/>
  <c r="A7553" i="2" s="1"/>
  <c r="N7553" i="2" l="1"/>
  <c r="D7554" i="2" l="1"/>
  <c r="H7554" i="2"/>
  <c r="A7554" i="2" l="1"/>
  <c r="I7554" i="2"/>
  <c r="M7554" i="2" s="1"/>
  <c r="N7554" i="2"/>
  <c r="D7555" i="2" s="1"/>
  <c r="H7555" i="2" l="1"/>
  <c r="A7555" i="2" l="1"/>
  <c r="I7555" i="2"/>
  <c r="M7555" i="2" s="1"/>
  <c r="N7555" i="2"/>
  <c r="D7556" i="2" s="1"/>
  <c r="H7556" i="2" l="1"/>
  <c r="A7556" i="2" s="1"/>
  <c r="I7556" i="2" l="1"/>
  <c r="M7556" i="2" s="1"/>
  <c r="N7556" i="2"/>
  <c r="D7557" i="2" s="1"/>
  <c r="H7557" i="2" l="1"/>
  <c r="A7557" i="2" l="1"/>
  <c r="N7557" i="2"/>
  <c r="D7558" i="2" s="1"/>
  <c r="I7557" i="2"/>
  <c r="M7557" i="2" s="1"/>
  <c r="H7558" i="2" l="1"/>
  <c r="A7558" i="2" s="1"/>
  <c r="N7558" i="2" l="1"/>
  <c r="D7559" i="2" s="1"/>
  <c r="I7558" i="2"/>
  <c r="M7558" i="2" s="1"/>
  <c r="H7559" i="2" s="1"/>
  <c r="N7559" i="2" l="1"/>
  <c r="D7560" i="2" s="1"/>
  <c r="I7559" i="2"/>
  <c r="M7559" i="2" s="1"/>
  <c r="H7560" i="2" s="1"/>
  <c r="I7560" i="2" s="1"/>
  <c r="M7560" i="2" s="1"/>
  <c r="A7559" i="2"/>
  <c r="A7560" i="2"/>
  <c r="N7560" i="2"/>
  <c r="D7561" i="2" s="1"/>
  <c r="H7561" i="2" l="1"/>
  <c r="I7561" i="2" s="1"/>
  <c r="M7561" i="2" s="1"/>
  <c r="A7561" i="2" l="1"/>
  <c r="N7561" i="2"/>
  <c r="D7562" i="2" s="1"/>
  <c r="H7562" i="2" l="1"/>
  <c r="N7562" i="2"/>
  <c r="D7563" i="2" s="1"/>
  <c r="I7562" i="2"/>
  <c r="M7562" i="2" s="1"/>
  <c r="A7562" i="2"/>
  <c r="L7975" i="2"/>
  <c r="H7563" i="2" l="1"/>
  <c r="I7563" i="2" s="1"/>
  <c r="M7563" i="2" s="1"/>
  <c r="N7563" i="2"/>
  <c r="D7564" i="2" s="1"/>
  <c r="A7563" i="2"/>
  <c r="H7564" i="2" l="1"/>
  <c r="A7564" i="2" s="1"/>
  <c r="I7564" i="2" l="1"/>
  <c r="M7564" i="2" s="1"/>
  <c r="N7564" i="2"/>
  <c r="D7565" i="2" s="1"/>
  <c r="H7565" i="2" l="1"/>
  <c r="N7565" i="2" l="1"/>
  <c r="D7566" i="2" s="1"/>
  <c r="I7565" i="2"/>
  <c r="M7565" i="2" s="1"/>
  <c r="A7565" i="2"/>
  <c r="H7566" i="2" l="1"/>
  <c r="N7566" i="2"/>
  <c r="D7567" i="2" s="1"/>
  <c r="I7566" i="2"/>
  <c r="M7566" i="2" s="1"/>
  <c r="A7566" i="2"/>
  <c r="L7700" i="2"/>
  <c r="H7567" i="2" l="1"/>
  <c r="N7567" i="2" s="1"/>
  <c r="D7568" i="2" s="1"/>
  <c r="A7567" i="2"/>
  <c r="E7949" i="2"/>
  <c r="I7567" i="2" l="1"/>
  <c r="M7567" i="2" s="1"/>
  <c r="H7568" i="2"/>
  <c r="I7568" i="2" s="1"/>
  <c r="M7568" i="2" s="1"/>
  <c r="A7568" i="2"/>
  <c r="F7949" i="2"/>
  <c r="G7949" i="2"/>
  <c r="N7568" i="2" l="1"/>
  <c r="D7569" i="2" s="1"/>
  <c r="H7569" i="2"/>
  <c r="N7569" i="2" l="1"/>
  <c r="D7570" i="2" s="1"/>
  <c r="I7569" i="2"/>
  <c r="M7569" i="2" s="1"/>
  <c r="H7570" i="2" s="1"/>
  <c r="A7569" i="2"/>
  <c r="I7570" i="2" l="1"/>
  <c r="M7570" i="2" s="1"/>
  <c r="N7570" i="2"/>
  <c r="D7571" i="2" s="1"/>
  <c r="A7570" i="2"/>
  <c r="H7571" i="2" l="1"/>
  <c r="I7571" i="2" l="1"/>
  <c r="M7571" i="2" s="1"/>
  <c r="N7571" i="2"/>
  <c r="D7572" i="2" s="1"/>
  <c r="A7571" i="2"/>
  <c r="E7701" i="2"/>
  <c r="H7572" i="2" l="1"/>
  <c r="G7701" i="2"/>
  <c r="F7701" i="2"/>
  <c r="I7572" i="2" l="1"/>
  <c r="M7572" i="2" s="1"/>
  <c r="N7572" i="2"/>
  <c r="D7573" i="2" s="1"/>
  <c r="A7572" i="2"/>
  <c r="E7918" i="2"/>
  <c r="H7573" i="2" l="1"/>
  <c r="F7918" i="2"/>
  <c r="G7918" i="2"/>
  <c r="N7573" i="2" l="1"/>
  <c r="D7574" i="2" s="1"/>
  <c r="I7573" i="2"/>
  <c r="M7573" i="2" s="1"/>
  <c r="A7573" i="2"/>
  <c r="H7574" i="2" l="1"/>
  <c r="I7574" i="2" s="1"/>
  <c r="M7574" i="2" s="1"/>
  <c r="A7574" i="2"/>
  <c r="N7574" i="2" l="1"/>
  <c r="D7575" i="2" s="1"/>
  <c r="H7575" i="2"/>
  <c r="I7575" i="2" l="1"/>
  <c r="M7575" i="2" s="1"/>
  <c r="N7575" i="2"/>
  <c r="D7576" i="2" s="1"/>
  <c r="A7575" i="2"/>
  <c r="H7576" i="2" l="1"/>
  <c r="A7576" i="2" l="1"/>
  <c r="L7576" i="2"/>
  <c r="I7576" i="2"/>
  <c r="M7576" i="2" s="1"/>
  <c r="N7576" i="2"/>
  <c r="D7577" i="2" s="1"/>
  <c r="H7577" i="2" l="1"/>
  <c r="I7577" i="2" l="1"/>
  <c r="M7577" i="2" s="1"/>
  <c r="L7577" i="2"/>
  <c r="N7577" i="2"/>
  <c r="D7578" i="2" s="1"/>
  <c r="A7577" i="2"/>
  <c r="H7578" i="2" l="1"/>
  <c r="I7578" i="2" l="1"/>
  <c r="M7578" i="2" s="1"/>
  <c r="N7578" i="2"/>
  <c r="D7579" i="2" s="1"/>
  <c r="A7578" i="2"/>
  <c r="H7579" i="2" l="1"/>
  <c r="L7579" i="2" s="1"/>
  <c r="I7579" i="2" l="1"/>
  <c r="M7579" i="2" s="1"/>
  <c r="N7579" i="2"/>
  <c r="D7580" i="2" s="1"/>
  <c r="E7580" i="2" s="1"/>
  <c r="A7579" i="2"/>
  <c r="G7580" i="2" l="1"/>
  <c r="F7580" i="2"/>
  <c r="H7580" i="2"/>
  <c r="A7580" i="2" l="1"/>
  <c r="I7580" i="2"/>
  <c r="M7580" i="2" s="1"/>
  <c r="N7580" i="2"/>
  <c r="D7581" i="2" s="1"/>
  <c r="H7581" i="2" l="1"/>
  <c r="E7581" i="2"/>
  <c r="A7581" i="2"/>
  <c r="F7581" i="2" l="1"/>
  <c r="G7581" i="2"/>
  <c r="N7581" i="2"/>
  <c r="I7581" i="2"/>
  <c r="M7581" i="2" s="1"/>
  <c r="H7582" i="2" l="1"/>
  <c r="I7582" i="2" s="1"/>
  <c r="M7582" i="2" s="1"/>
  <c r="D7582" i="2"/>
  <c r="A7582" i="2" l="1"/>
  <c r="N7582" i="2"/>
  <c r="D7583" i="2" l="1"/>
  <c r="H7583" i="2"/>
  <c r="N7583" i="2" l="1"/>
  <c r="D7584" i="2" s="1"/>
  <c r="I7583" i="2"/>
  <c r="M7583" i="2" s="1"/>
  <c r="A7583" i="2"/>
  <c r="H7584" i="2" l="1"/>
  <c r="N7584" i="2" s="1"/>
  <c r="D7585" i="2" s="1"/>
  <c r="A7584" i="2" l="1"/>
  <c r="I7584" i="2"/>
  <c r="M7584" i="2" s="1"/>
  <c r="H7585" i="2"/>
  <c r="A7585" i="2" s="1"/>
  <c r="I7585" i="2" l="1"/>
  <c r="M7585" i="2" s="1"/>
  <c r="N7585" i="2"/>
  <c r="D7586" i="2" s="1"/>
  <c r="H7586" i="2" l="1"/>
  <c r="A7586" i="2" s="1"/>
  <c r="I7586" i="2" l="1"/>
  <c r="M7586" i="2" s="1"/>
  <c r="N7586" i="2"/>
  <c r="D7587" i="2" s="1"/>
  <c r="H7587" i="2" l="1"/>
  <c r="A7587" i="2" s="1"/>
  <c r="I7587" i="2" l="1"/>
  <c r="M7587" i="2" s="1"/>
  <c r="N7587" i="2"/>
  <c r="D7588" i="2" s="1"/>
  <c r="H7588" i="2" l="1"/>
  <c r="A7588" i="2" s="1"/>
  <c r="N7588" i="2" l="1"/>
  <c r="D7589" i="2" s="1"/>
  <c r="I7588" i="2"/>
  <c r="M7588" i="2" s="1"/>
  <c r="H7589" i="2" l="1"/>
  <c r="I7589" i="2" s="1"/>
  <c r="M7589" i="2" s="1"/>
  <c r="A7589" i="2"/>
  <c r="L7976" i="2"/>
  <c r="N7589" i="2" l="1"/>
  <c r="D7590" i="2" s="1"/>
  <c r="H7590" i="2"/>
  <c r="L8006" i="2"/>
  <c r="N7590" i="2" l="1"/>
  <c r="D7591" i="2" s="1"/>
  <c r="I7590" i="2"/>
  <c r="M7590" i="2" s="1"/>
  <c r="A7590" i="2"/>
  <c r="H7591" i="2" l="1"/>
  <c r="N7591" i="2"/>
  <c r="D7592" i="2" s="1"/>
  <c r="I7591" i="2"/>
  <c r="M7591" i="2" s="1"/>
  <c r="A7591" i="2"/>
  <c r="L7728" i="2"/>
  <c r="H7592" i="2" l="1"/>
  <c r="N7592" i="2"/>
  <c r="D7593" i="2" s="1"/>
  <c r="I7592" i="2"/>
  <c r="M7592" i="2" s="1"/>
  <c r="A7592" i="2"/>
  <c r="H7593" i="2" l="1"/>
  <c r="I7593" i="2" s="1"/>
  <c r="M7593" i="2" s="1"/>
  <c r="N7593" i="2"/>
  <c r="D7594" i="2" s="1"/>
  <c r="A7593" i="2"/>
  <c r="E7979" i="2"/>
  <c r="H7594" i="2" l="1"/>
  <c r="G7979" i="2"/>
  <c r="F7979" i="2"/>
  <c r="N7594" i="2" l="1"/>
  <c r="D7595" i="2" s="1"/>
  <c r="I7594" i="2"/>
  <c r="M7594" i="2" s="1"/>
  <c r="A7594" i="2"/>
  <c r="H7595" i="2" l="1"/>
  <c r="N7595" i="2"/>
  <c r="D7596" i="2" s="1"/>
  <c r="I7595" i="2"/>
  <c r="M7595" i="2" s="1"/>
  <c r="A7595" i="2"/>
  <c r="H7596" i="2" l="1"/>
  <c r="I7596" i="2" s="1"/>
  <c r="M7596" i="2" s="1"/>
  <c r="A7596" i="2"/>
  <c r="E7732" i="2"/>
  <c r="G7732" i="2" s="1"/>
  <c r="N7596" i="2" l="1"/>
  <c r="D7597" i="2" s="1"/>
  <c r="F7732" i="2"/>
  <c r="H7597" i="2" l="1"/>
  <c r="I7597" i="2"/>
  <c r="M7597" i="2" s="1"/>
  <c r="N7597" i="2"/>
  <c r="D7598" i="2" s="1"/>
  <c r="A7597" i="2"/>
  <c r="H7598" i="2" l="1"/>
  <c r="A7598" i="2"/>
  <c r="I7598" i="2" l="1"/>
  <c r="M7598" i="2" s="1"/>
  <c r="N7598" i="2"/>
  <c r="D7599" i="2" s="1"/>
  <c r="H7599" i="2" l="1"/>
  <c r="A7599" i="2" s="1"/>
  <c r="I7599" i="2" l="1"/>
  <c r="M7599" i="2" s="1"/>
  <c r="N7599" i="2"/>
  <c r="D7600" i="2" s="1"/>
  <c r="H7600" i="2" l="1"/>
  <c r="A7600" i="2" s="1"/>
  <c r="N7600" i="2" l="1"/>
  <c r="D7601" i="2" s="1"/>
  <c r="I7600" i="2"/>
  <c r="M7600" i="2" s="1"/>
  <c r="H7601" i="2" l="1"/>
  <c r="N7601" i="2"/>
  <c r="D7602" i="2" s="1"/>
  <c r="I7601" i="2"/>
  <c r="M7601" i="2" s="1"/>
  <c r="A7601" i="2"/>
  <c r="H7602" i="2" l="1"/>
  <c r="N7602" i="2" s="1"/>
  <c r="D7603" i="2" s="1"/>
  <c r="A7602" i="2" l="1"/>
  <c r="I7602" i="2"/>
  <c r="M7602" i="2" s="1"/>
  <c r="H7603" i="2"/>
  <c r="N7603" i="2" s="1"/>
  <c r="D7604" i="2" s="1"/>
  <c r="I7603" i="2" l="1"/>
  <c r="M7603" i="2" s="1"/>
  <c r="A7603" i="2"/>
  <c r="H7604" i="2"/>
  <c r="I7604" i="2" s="1"/>
  <c r="M7604" i="2" s="1"/>
  <c r="A7604" i="2" l="1"/>
  <c r="N7604" i="2"/>
  <c r="D7605" i="2" s="1"/>
  <c r="H7605" i="2" l="1"/>
  <c r="A7605" i="2" s="1"/>
  <c r="N7605" i="2"/>
  <c r="D7606" i="2" s="1"/>
  <c r="I7605" i="2" l="1"/>
  <c r="M7605" i="2" s="1"/>
  <c r="H7606" i="2"/>
  <c r="I7606" i="2" l="1"/>
  <c r="M7606" i="2" s="1"/>
  <c r="N7606" i="2"/>
  <c r="D7607" i="2" s="1"/>
  <c r="A7606" i="2"/>
  <c r="H7607" i="2" l="1"/>
  <c r="L7607" i="2" s="1"/>
  <c r="I7607" i="2" l="1"/>
  <c r="M7607" i="2" s="1"/>
  <c r="N7607" i="2"/>
  <c r="D7608" i="2" s="1"/>
  <c r="A7607" i="2"/>
  <c r="H7608" i="2" l="1"/>
  <c r="A7608" i="2"/>
  <c r="N7608" i="2"/>
  <c r="D7609" i="2" s="1"/>
  <c r="I7608" i="2"/>
  <c r="M7608" i="2" s="1"/>
  <c r="L7608" i="2"/>
  <c r="H7609" i="2" l="1"/>
  <c r="I7609" i="2" s="1"/>
  <c r="M7609" i="2" s="1"/>
  <c r="A7609" i="2" l="1"/>
  <c r="N7609" i="2"/>
  <c r="D7610" i="2" s="1"/>
  <c r="H7610" i="2" l="1"/>
  <c r="I7610" i="2" s="1"/>
  <c r="M7610" i="2" s="1"/>
  <c r="A7610" i="2" l="1"/>
  <c r="N7610" i="2"/>
  <c r="D7611" i="2" s="1"/>
  <c r="E7611" i="2" s="1"/>
  <c r="H7611" i="2" l="1"/>
  <c r="I7611" i="2" s="1"/>
  <c r="M7611" i="2" s="1"/>
  <c r="G7611" i="2"/>
  <c r="F7611" i="2"/>
  <c r="A7611" i="2" l="1"/>
  <c r="N7611" i="2"/>
  <c r="D7612" i="2" s="1"/>
  <c r="H7612" i="2" l="1"/>
  <c r="I7612" i="2" s="1"/>
  <c r="M7612" i="2" s="1"/>
  <c r="A7612" i="2" l="1"/>
  <c r="N7612" i="2"/>
  <c r="D7613" i="2" s="1"/>
  <c r="H7613" i="2" l="1"/>
  <c r="I7613" i="2" l="1"/>
  <c r="M7613" i="2" s="1"/>
  <c r="N7613" i="2"/>
  <c r="D7614" i="2" s="1"/>
  <c r="A7613" i="2"/>
  <c r="H7614" i="2" l="1"/>
  <c r="I7614" i="2" l="1"/>
  <c r="M7614" i="2" s="1"/>
  <c r="N7614" i="2"/>
  <c r="D7615" i="2" s="1"/>
  <c r="A7614" i="2"/>
  <c r="H7615" i="2" l="1"/>
  <c r="N7615" i="2" l="1"/>
  <c r="D7616" i="2" s="1"/>
  <c r="I7615" i="2"/>
  <c r="M7615" i="2" s="1"/>
  <c r="A7615" i="2"/>
  <c r="H7616" i="2" l="1"/>
  <c r="N7616" i="2" s="1"/>
  <c r="D7617" i="2" s="1"/>
  <c r="A7616" i="2"/>
  <c r="I7616" i="2" l="1"/>
  <c r="M7616" i="2" s="1"/>
  <c r="H7617" i="2"/>
  <c r="N7617" i="2"/>
  <c r="D7618" i="2" s="1"/>
  <c r="I7617" i="2"/>
  <c r="M7617" i="2" s="1"/>
  <c r="A7617" i="2"/>
  <c r="H7618" i="2" l="1"/>
  <c r="I7618" i="2" s="1"/>
  <c r="M7618" i="2" s="1"/>
  <c r="A7618" i="2"/>
  <c r="N7618" i="2"/>
  <c r="D7619" i="2" s="1"/>
  <c r="H7619" i="2" l="1"/>
  <c r="I7619" i="2" s="1"/>
  <c r="M7619" i="2" s="1"/>
  <c r="L8037" i="2"/>
  <c r="A7619" i="2" l="1"/>
  <c r="N7619" i="2"/>
  <c r="D7620" i="2" s="1"/>
  <c r="H7620" i="2" l="1"/>
  <c r="A7620" i="2"/>
  <c r="N7620" i="2"/>
  <c r="D7621" i="2" s="1"/>
  <c r="I7620" i="2"/>
  <c r="M7620" i="2" s="1"/>
  <c r="L7759" i="2"/>
  <c r="H7621" i="2" l="1"/>
  <c r="N7621" i="2"/>
  <c r="D7622" i="2" s="1"/>
  <c r="I7621" i="2"/>
  <c r="M7621" i="2" s="1"/>
  <c r="A7621" i="2"/>
  <c r="H7622" i="2" l="1"/>
  <c r="I7622" i="2" s="1"/>
  <c r="M7622" i="2" s="1"/>
  <c r="A7622" i="2" l="1"/>
  <c r="N7622" i="2"/>
  <c r="D7623" i="2" s="1"/>
  <c r="H7623" i="2" l="1"/>
  <c r="I7623" i="2" s="1"/>
  <c r="M7623" i="2" s="1"/>
  <c r="A7623" i="2" l="1"/>
  <c r="N7623" i="2"/>
  <c r="D7624" i="2" s="1"/>
  <c r="E7762" i="2"/>
  <c r="H7624" i="2" l="1"/>
  <c r="A7624" i="2" s="1"/>
  <c r="N7624" i="2"/>
  <c r="D7625" i="2" s="1"/>
  <c r="F7762" i="2"/>
  <c r="G7762" i="2"/>
  <c r="I7624" i="2" l="1"/>
  <c r="M7624" i="2" s="1"/>
  <c r="H7625" i="2" s="1"/>
  <c r="E7763" i="2"/>
  <c r="F7763" i="2" s="1"/>
  <c r="E8010" i="2"/>
  <c r="N7625" i="2" l="1"/>
  <c r="D7626" i="2" s="1"/>
  <c r="I7625" i="2"/>
  <c r="M7625" i="2" s="1"/>
  <c r="A7625" i="2"/>
  <c r="G7763" i="2"/>
  <c r="F8010" i="2"/>
  <c r="G8010" i="2"/>
  <c r="H7626" i="2" l="1"/>
  <c r="I7626" i="2" s="1"/>
  <c r="M7626" i="2" s="1"/>
  <c r="A7626" i="2" l="1"/>
  <c r="N7626" i="2"/>
  <c r="D7627" i="2" s="1"/>
  <c r="H7627" i="2" l="1"/>
  <c r="N7627" i="2" s="1"/>
  <c r="D7628" i="2" s="1"/>
  <c r="I7627" i="2" l="1"/>
  <c r="M7627" i="2" s="1"/>
  <c r="A7627" i="2"/>
  <c r="H7628" i="2"/>
  <c r="I7628" i="2" s="1"/>
  <c r="M7628" i="2" s="1"/>
  <c r="A7628" i="2" l="1"/>
  <c r="N7628" i="2"/>
  <c r="D7629" i="2" s="1"/>
  <c r="H7629" i="2" l="1"/>
  <c r="N7629" i="2"/>
  <c r="D7630" i="2" s="1"/>
  <c r="I7629" i="2"/>
  <c r="M7629" i="2" s="1"/>
  <c r="A7629" i="2"/>
  <c r="H7630" i="2" l="1"/>
  <c r="I7630" i="2" s="1"/>
  <c r="M7630" i="2" s="1"/>
  <c r="A7630" i="2" l="1"/>
  <c r="N7630" i="2"/>
  <c r="D7631" i="2" s="1"/>
  <c r="H7631" i="2" l="1"/>
  <c r="I7631" i="2" s="1"/>
  <c r="M7631" i="2" s="1"/>
  <c r="A7631" i="2"/>
  <c r="N7631" i="2" l="1"/>
  <c r="D7632" i="2" s="1"/>
  <c r="H7632" i="2"/>
  <c r="A7632" i="2" s="1"/>
  <c r="I7632" i="2" l="1"/>
  <c r="M7632" i="2" s="1"/>
  <c r="N7632" i="2"/>
  <c r="D7633" i="2" s="1"/>
  <c r="H7633" i="2" l="1"/>
  <c r="A7633" i="2" s="1"/>
  <c r="N7633" i="2" l="1"/>
  <c r="D7634" i="2" s="1"/>
  <c r="I7633" i="2"/>
  <c r="M7633" i="2" s="1"/>
  <c r="H7634" i="2" l="1"/>
  <c r="I7634" i="2" s="1"/>
  <c r="M7634" i="2" s="1"/>
  <c r="A7634" i="2"/>
  <c r="N7634" i="2" l="1"/>
  <c r="D7635" i="2" s="1"/>
  <c r="H7635" i="2" l="1"/>
  <c r="N7635" i="2"/>
  <c r="D7636" i="2" s="1"/>
  <c r="I7635" i="2"/>
  <c r="M7635" i="2" s="1"/>
  <c r="A7635" i="2"/>
  <c r="H7636" i="2" l="1"/>
  <c r="N7636" i="2" s="1"/>
  <c r="D7637" i="2" s="1"/>
  <c r="A7636" i="2" l="1"/>
  <c r="I7636" i="2"/>
  <c r="M7636" i="2" s="1"/>
  <c r="H7637" i="2"/>
  <c r="I7637" i="2" s="1"/>
  <c r="M7637" i="2" s="1"/>
  <c r="A7637" i="2" l="1"/>
  <c r="N7637" i="2"/>
  <c r="D7638" i="2" s="1"/>
  <c r="H7638" i="2" l="1"/>
  <c r="I7638" i="2" s="1"/>
  <c r="M7638" i="2" s="1"/>
  <c r="N7638" i="2"/>
  <c r="D7639" i="2" s="1"/>
  <c r="L7638" i="2"/>
  <c r="A7638" i="2"/>
  <c r="H7639" i="2" l="1"/>
  <c r="N7639" i="2" s="1"/>
  <c r="D7640" i="2" s="1"/>
  <c r="A7639" i="2"/>
  <c r="I7639" i="2" l="1"/>
  <c r="M7639" i="2" s="1"/>
  <c r="H7640" i="2"/>
  <c r="I7640" i="2" s="1"/>
  <c r="M7640" i="2" s="1"/>
  <c r="A7640" i="2" l="1"/>
  <c r="N7640" i="2"/>
  <c r="D7641" i="2" s="1"/>
  <c r="E7641" i="2" s="1"/>
  <c r="F7641" i="2" s="1"/>
  <c r="H7641" i="2" l="1"/>
  <c r="N7641" i="2" s="1"/>
  <c r="G7641" i="2"/>
  <c r="I7641" i="2"/>
  <c r="M7641" i="2" s="1"/>
  <c r="A7641" i="2"/>
  <c r="D7642" i="2" l="1"/>
  <c r="H7642" i="2"/>
  <c r="I7642" i="2" s="1"/>
  <c r="M7642" i="2" s="1"/>
  <c r="E7642" i="2"/>
  <c r="A7642" i="2" l="1"/>
  <c r="N7642" i="2"/>
  <c r="H7643" i="2" s="1"/>
  <c r="I7643" i="2" s="1"/>
  <c r="M7643" i="2" s="1"/>
  <c r="F7642" i="2"/>
  <c r="G7642" i="2"/>
  <c r="D7643" i="2" s="1"/>
  <c r="N7643" i="2" l="1"/>
  <c r="H7644" i="2" s="1"/>
  <c r="I7644" i="2" s="1"/>
  <c r="M7644" i="2" s="1"/>
  <c r="A7643" i="2"/>
  <c r="D7644" i="2"/>
  <c r="A7644" i="2" l="1"/>
  <c r="N7644" i="2"/>
  <c r="H7645" i="2" s="1"/>
  <c r="I7645" i="2" l="1"/>
  <c r="M7645" i="2" s="1"/>
  <c r="D7645" i="2"/>
  <c r="N7645" i="2" s="1"/>
  <c r="H7646" i="2" s="1"/>
  <c r="I7646" i="2" l="1"/>
  <c r="M7646" i="2" s="1"/>
  <c r="A7645" i="2"/>
  <c r="D7646" i="2"/>
  <c r="N7646" i="2" s="1"/>
  <c r="H7647" i="2" s="1"/>
  <c r="I7647" i="2" l="1"/>
  <c r="M7647" i="2" s="1"/>
  <c r="D7647" i="2"/>
  <c r="A7646" i="2"/>
  <c r="A7647" i="2" l="1"/>
  <c r="N7647" i="2"/>
  <c r="H7648" i="2" s="1"/>
  <c r="I7648" i="2" l="1"/>
  <c r="M7648" i="2" s="1"/>
  <c r="D7648" i="2"/>
  <c r="N7648" i="2" s="1"/>
  <c r="H7649" i="2" s="1"/>
  <c r="I7649" i="2" l="1"/>
  <c r="M7649" i="2" s="1"/>
  <c r="A7648" i="2"/>
  <c r="D7649" i="2"/>
  <c r="A7649" i="2" s="1"/>
  <c r="N7649" i="2" l="1"/>
  <c r="D7650" i="2" s="1"/>
  <c r="H7650" i="2" l="1"/>
  <c r="I7650" i="2" l="1"/>
  <c r="M7650" i="2" s="1"/>
  <c r="N7650" i="2"/>
  <c r="D7651" i="2" s="1"/>
  <c r="A7650" i="2"/>
  <c r="H7651" i="2" l="1"/>
  <c r="I7651" i="2" l="1"/>
  <c r="M7651" i="2" s="1"/>
  <c r="N7651" i="2"/>
  <c r="D7652" i="2" s="1"/>
  <c r="A7651" i="2"/>
  <c r="H7652" i="2" l="1"/>
  <c r="L7789" i="2"/>
  <c r="I7652" i="2" l="1"/>
  <c r="M7652" i="2" s="1"/>
  <c r="N7652" i="2"/>
  <c r="D7653" i="2" s="1"/>
  <c r="A7652" i="2"/>
  <c r="H7653" i="2" l="1"/>
  <c r="A7653" i="2" s="1"/>
  <c r="I7653" i="2" l="1"/>
  <c r="M7653" i="2" s="1"/>
  <c r="N7653" i="2"/>
  <c r="D7654" i="2" s="1"/>
  <c r="L7790" i="2"/>
  <c r="H7654" i="2" l="1"/>
  <c r="N7654" i="2" l="1"/>
  <c r="D7655" i="2" s="1"/>
  <c r="I7654" i="2"/>
  <c r="M7654" i="2" s="1"/>
  <c r="A7654" i="2"/>
  <c r="E7793" i="2"/>
  <c r="G7793" i="2" s="1"/>
  <c r="H7655" i="2" l="1"/>
  <c r="I7655" i="2" s="1"/>
  <c r="M7655" i="2" s="1"/>
  <c r="A7655" i="2"/>
  <c r="F7793" i="2"/>
  <c r="N7655" i="2" l="1"/>
  <c r="D7656" i="2" s="1"/>
  <c r="H7656" i="2" l="1"/>
  <c r="I7656" i="2" s="1"/>
  <c r="M7656" i="2" s="1"/>
  <c r="N7656" i="2"/>
  <c r="D7657" i="2" s="1"/>
  <c r="A7656" i="2"/>
  <c r="H7657" i="2" l="1"/>
  <c r="I7657" i="2" l="1"/>
  <c r="M7657" i="2" s="1"/>
  <c r="N7657" i="2"/>
  <c r="D7658" i="2" s="1"/>
  <c r="A7657" i="2"/>
  <c r="H7658" i="2" l="1"/>
  <c r="N7658" i="2" l="1"/>
  <c r="D7659" i="2" s="1"/>
  <c r="I7658" i="2"/>
  <c r="M7658" i="2" s="1"/>
  <c r="A7658" i="2"/>
  <c r="H7659" i="2" l="1"/>
  <c r="N7659" i="2" s="1"/>
  <c r="D7660" i="2" s="1"/>
  <c r="A7659" i="2" l="1"/>
  <c r="I7659" i="2"/>
  <c r="M7659" i="2" s="1"/>
  <c r="H7660" i="2" s="1"/>
  <c r="N7660" i="2" l="1"/>
  <c r="D7661" i="2" s="1"/>
  <c r="A7660" i="2"/>
  <c r="I7660" i="2"/>
  <c r="M7660" i="2" s="1"/>
  <c r="H7661" i="2" l="1"/>
  <c r="I7661" i="2" l="1"/>
  <c r="M7661" i="2" s="1"/>
  <c r="N7661" i="2"/>
  <c r="D7662" i="2" s="1"/>
  <c r="A7661" i="2"/>
  <c r="H7662" i="2" l="1"/>
  <c r="N7662" i="2" s="1"/>
  <c r="D7663" i="2" s="1"/>
  <c r="I7662" i="2"/>
  <c r="M7662" i="2" s="1"/>
  <c r="A7662" i="2"/>
  <c r="H7663" i="2" l="1"/>
  <c r="I7663" i="2" s="1"/>
  <c r="M7663" i="2" s="1"/>
  <c r="A7663" i="2" l="1"/>
  <c r="N7663" i="2"/>
  <c r="D7664" i="2" l="1"/>
  <c r="H7664" i="2"/>
  <c r="A7664" i="2" l="1"/>
  <c r="I7664" i="2"/>
  <c r="M7664" i="2" s="1"/>
  <c r="N7664" i="2"/>
  <c r="D7665" i="2" s="1"/>
  <c r="H7665" i="2" l="1"/>
  <c r="A7665" i="2" l="1"/>
  <c r="N7665" i="2"/>
  <c r="D7666" i="2" s="1"/>
  <c r="I7665" i="2"/>
  <c r="M7665" i="2" s="1"/>
  <c r="H7666" i="2"/>
  <c r="A7666" i="2" l="1"/>
  <c r="I7666" i="2"/>
  <c r="M7666" i="2" s="1"/>
  <c r="N7666" i="2"/>
  <c r="D7667" i="2" s="1"/>
  <c r="H7667" i="2" l="1"/>
  <c r="A7667" i="2"/>
  <c r="N7667" i="2"/>
  <c r="D7668" i="2" s="1"/>
  <c r="I7667" i="2"/>
  <c r="M7667" i="2" s="1"/>
  <c r="H7668" i="2" l="1"/>
  <c r="L7668" i="2"/>
  <c r="I7668" i="2"/>
  <c r="M7668" i="2" s="1"/>
  <c r="N7668" i="2"/>
  <c r="D7669" i="2" s="1"/>
  <c r="A7668" i="2"/>
  <c r="H7669" i="2" l="1"/>
  <c r="I7669" i="2"/>
  <c r="M7669" i="2" s="1"/>
  <c r="A7669" i="2"/>
  <c r="N7669" i="2"/>
  <c r="D7670" i="2" s="1"/>
  <c r="L7669" i="2"/>
  <c r="H7670" i="2" s="1"/>
  <c r="N7670" i="2" s="1"/>
  <c r="D7671" i="2" s="1"/>
  <c r="A7670" i="2" l="1"/>
  <c r="I7670" i="2"/>
  <c r="M7670" i="2" s="1"/>
  <c r="H7671" i="2"/>
  <c r="N7671" i="2" l="1"/>
  <c r="D7672" i="2" s="1"/>
  <c r="I7671" i="2"/>
  <c r="M7671" i="2" s="1"/>
  <c r="A7671" i="2"/>
  <c r="H7672" i="2" l="1"/>
  <c r="E7672" i="2"/>
  <c r="A7672" i="2"/>
  <c r="F7672" i="2" l="1"/>
  <c r="G7672" i="2"/>
  <c r="N7672" i="2"/>
  <c r="I7672" i="2"/>
  <c r="M7672" i="2" s="1"/>
  <c r="H7673" i="2" l="1"/>
  <c r="I7673" i="2"/>
  <c r="M7673" i="2" s="1"/>
  <c r="D7673" i="2"/>
  <c r="A7673" i="2" s="1"/>
  <c r="N7673" i="2" l="1"/>
  <c r="D7674" i="2" l="1"/>
  <c r="H7674" i="2"/>
  <c r="N7674" i="2" l="1"/>
  <c r="I7674" i="2"/>
  <c r="M7674" i="2" s="1"/>
  <c r="H7675" i="2"/>
  <c r="A7674" i="2"/>
  <c r="D7675" i="2"/>
  <c r="A7675" i="2" l="1"/>
  <c r="I7675" i="2"/>
  <c r="M7675" i="2" s="1"/>
  <c r="N7675" i="2"/>
  <c r="D7676" i="2" s="1"/>
  <c r="H7676" i="2" l="1"/>
  <c r="I7676" i="2" s="1"/>
  <c r="M7676" i="2" s="1"/>
  <c r="N7676" i="2"/>
  <c r="H7677" i="2" s="1"/>
  <c r="A7676" i="2"/>
  <c r="D7677" i="2"/>
  <c r="A7677" i="2" s="1"/>
  <c r="I7677" i="2" l="1"/>
  <c r="M7677" i="2" s="1"/>
  <c r="N7677" i="2"/>
  <c r="D7678" i="2" s="1"/>
  <c r="H7678" i="2" l="1"/>
  <c r="I7678" i="2" l="1"/>
  <c r="M7678" i="2" s="1"/>
  <c r="A7678" i="2"/>
  <c r="N7678" i="2"/>
  <c r="D7679" i="2" s="1"/>
  <c r="H7679" i="2" l="1"/>
  <c r="I7679" i="2" l="1"/>
  <c r="M7679" i="2" s="1"/>
  <c r="N7679" i="2"/>
  <c r="D7680" i="2" s="1"/>
  <c r="H7680" i="2"/>
  <c r="A7679" i="2"/>
  <c r="A7680" i="2" l="1"/>
  <c r="I7680" i="2"/>
  <c r="M7680" i="2" s="1"/>
  <c r="N7680" i="2"/>
  <c r="D7681" i="2" s="1"/>
  <c r="L7820" i="2"/>
  <c r="H7681" i="2" l="1"/>
  <c r="A7681" i="2"/>
  <c r="I7681" i="2"/>
  <c r="M7681" i="2" s="1"/>
  <c r="N7681" i="2"/>
  <c r="D7682" i="2" s="1"/>
  <c r="H7682" i="2" l="1"/>
  <c r="N7682" i="2" l="1"/>
  <c r="D7683" i="2" s="1"/>
  <c r="A7682" i="2"/>
  <c r="I7682" i="2"/>
  <c r="M7682" i="2" s="1"/>
  <c r="H7683" i="2" s="1"/>
  <c r="A7683" i="2" s="1"/>
  <c r="I7683" i="2" l="1"/>
  <c r="M7683" i="2" s="1"/>
  <c r="N7683" i="2"/>
  <c r="D7684" i="2" s="1"/>
  <c r="H7684" i="2" l="1"/>
  <c r="N7684" i="2" l="1"/>
  <c r="D7685" i="2" s="1"/>
  <c r="I7684" i="2"/>
  <c r="M7684" i="2" s="1"/>
  <c r="H7685" i="2" s="1"/>
  <c r="N7685" i="2" s="1"/>
  <c r="D7686" i="2" s="1"/>
  <c r="A7684" i="2"/>
  <c r="A7685" i="2"/>
  <c r="I7685" i="2" l="1"/>
  <c r="M7685" i="2" s="1"/>
  <c r="H7686" i="2"/>
  <c r="I7686" i="2" s="1"/>
  <c r="M7686" i="2" s="1"/>
  <c r="N7686" i="2"/>
  <c r="D7687" i="2" s="1"/>
  <c r="A7686" i="2"/>
  <c r="H7687" i="2" l="1"/>
  <c r="A7687" i="2" s="1"/>
  <c r="I7687" i="2" l="1"/>
  <c r="M7687" i="2" s="1"/>
  <c r="N7687" i="2"/>
  <c r="D7688" i="2" s="1"/>
  <c r="H7688" i="2" l="1"/>
  <c r="A7688" i="2" s="1"/>
  <c r="E7826" i="2"/>
  <c r="F7826" i="2" s="1"/>
  <c r="G7826" i="2" s="1"/>
  <c r="I7688" i="2" l="1"/>
  <c r="M7688" i="2" s="1"/>
  <c r="N7688" i="2"/>
  <c r="D7689" i="2" s="1"/>
  <c r="H7689" i="2" l="1"/>
  <c r="I7689" i="2" l="1"/>
  <c r="M7689" i="2" s="1"/>
  <c r="N7689" i="2"/>
  <c r="D7690" i="2" s="1"/>
  <c r="A7689" i="2"/>
  <c r="H7690" i="2" l="1"/>
  <c r="A7690" i="2" s="1"/>
  <c r="I7690" i="2" l="1"/>
  <c r="M7690" i="2" s="1"/>
  <c r="N7690" i="2"/>
  <c r="D7691" i="2" s="1"/>
  <c r="H7691" i="2" l="1"/>
  <c r="A7691" i="2" s="1"/>
  <c r="I7691" i="2" l="1"/>
  <c r="M7691" i="2" s="1"/>
  <c r="N7691" i="2"/>
  <c r="D7692" i="2" s="1"/>
  <c r="H7692" i="2" l="1"/>
  <c r="N7692" i="2" l="1"/>
  <c r="D7693" i="2" s="1"/>
  <c r="I7692" i="2"/>
  <c r="M7692" i="2" s="1"/>
  <c r="H7693" i="2" s="1"/>
  <c r="A7692" i="2"/>
  <c r="N7693" i="2" l="1"/>
  <c r="D7694" i="2" s="1"/>
  <c r="I7693" i="2"/>
  <c r="M7693" i="2" s="1"/>
  <c r="H7694" i="2" s="1"/>
  <c r="A7693" i="2"/>
  <c r="I7694" i="2" l="1"/>
  <c r="M7694" i="2" s="1"/>
  <c r="N7694" i="2"/>
  <c r="D7695" i="2" s="1"/>
  <c r="A7694" i="2"/>
  <c r="H7695" i="2" l="1"/>
  <c r="A7695" i="2" s="1"/>
  <c r="I7695" i="2" l="1"/>
  <c r="M7695" i="2" s="1"/>
  <c r="N7695" i="2"/>
  <c r="D7696" i="2" s="1"/>
  <c r="H7696" i="2" l="1"/>
  <c r="A7696" i="2" s="1"/>
  <c r="I7696" i="2" l="1"/>
  <c r="M7696" i="2" s="1"/>
  <c r="N7696" i="2"/>
  <c r="D7697" i="2" s="1"/>
  <c r="H7697" i="2" l="1"/>
  <c r="A7697" i="2" s="1"/>
  <c r="N7697" i="2" l="1"/>
  <c r="D7698" i="2" s="1"/>
  <c r="I7697" i="2"/>
  <c r="M7697" i="2" s="1"/>
  <c r="H7698" i="2" l="1"/>
  <c r="I7698" i="2" s="1"/>
  <c r="M7698" i="2" s="1"/>
  <c r="A7698" i="2"/>
  <c r="N7698" i="2" l="1"/>
  <c r="D7699" i="2" s="1"/>
  <c r="H7699" i="2"/>
  <c r="A7699" i="2" s="1"/>
  <c r="N7699" i="2" l="1"/>
  <c r="D7700" i="2" s="1"/>
  <c r="L7699" i="2"/>
  <c r="I7699" i="2"/>
  <c r="M7699" i="2" s="1"/>
  <c r="H7700" i="2" l="1"/>
  <c r="A7700" i="2" s="1"/>
  <c r="N7700" i="2" l="1"/>
  <c r="D7701" i="2" s="1"/>
  <c r="I7700" i="2"/>
  <c r="M7700" i="2" s="1"/>
  <c r="L8126" i="2"/>
  <c r="H7701" i="2" l="1"/>
  <c r="I7701" i="2" s="1"/>
  <c r="M7701" i="2" s="1"/>
  <c r="A7701" i="2" l="1"/>
  <c r="N7701" i="2"/>
  <c r="D7702" i="2" s="1"/>
  <c r="E7702" i="2" s="1"/>
  <c r="H7702" i="2" l="1"/>
  <c r="A7702" i="2" s="1"/>
  <c r="G7702" i="2"/>
  <c r="F7702" i="2"/>
  <c r="N7702" i="2" l="1"/>
  <c r="D7703" i="2" s="1"/>
  <c r="I7702" i="2"/>
  <c r="M7702" i="2" s="1"/>
  <c r="E7703" i="2" l="1"/>
  <c r="F7703" i="2" s="1"/>
  <c r="H7703" i="2"/>
  <c r="A7703" i="2" s="1"/>
  <c r="I7703" i="2" l="1"/>
  <c r="M7703" i="2" s="1"/>
  <c r="N7703" i="2"/>
  <c r="H7704" i="2" s="1"/>
  <c r="I7704" i="2" s="1"/>
  <c r="M7704" i="2" s="1"/>
  <c r="G7703" i="2"/>
  <c r="D7704" i="2" l="1"/>
  <c r="A7704" i="2"/>
  <c r="N7704" i="2"/>
  <c r="H7705" i="2" s="1"/>
  <c r="D7705" i="2" l="1"/>
  <c r="A7705" i="2" s="1"/>
  <c r="N7705" i="2"/>
  <c r="D7706" i="2" s="1"/>
  <c r="I7705" i="2"/>
  <c r="M7705" i="2" s="1"/>
  <c r="H7706" i="2" l="1"/>
  <c r="I7706" i="2" s="1"/>
  <c r="M7706" i="2" s="1"/>
  <c r="N7706" i="2"/>
  <c r="D7707" i="2" s="1"/>
  <c r="A7706" i="2"/>
  <c r="H7707" i="2" l="1"/>
  <c r="N7707" i="2" l="1"/>
  <c r="D7708" i="2" s="1"/>
  <c r="I7707" i="2"/>
  <c r="M7707" i="2" s="1"/>
  <c r="A7707" i="2"/>
  <c r="H7708" i="2" l="1"/>
  <c r="N7708" i="2" s="1"/>
  <c r="D7709" i="2" s="1"/>
  <c r="A7708" i="2" l="1"/>
  <c r="I7708" i="2"/>
  <c r="M7708" i="2" s="1"/>
  <c r="H7709" i="2" s="1"/>
  <c r="N7709" i="2" s="1"/>
  <c r="D7710" i="2" s="1"/>
  <c r="A7709" i="2" l="1"/>
  <c r="I7709" i="2"/>
  <c r="M7709" i="2" s="1"/>
  <c r="H7710" i="2" s="1"/>
  <c r="I7710" i="2" s="1"/>
  <c r="M7710" i="2" s="1"/>
  <c r="A7710" i="2" l="1"/>
  <c r="N7710" i="2"/>
  <c r="D7711" i="2" s="1"/>
  <c r="H7711" i="2" l="1"/>
  <c r="A7711" i="2" s="1"/>
  <c r="N7711" i="2" l="1"/>
  <c r="D7712" i="2" s="1"/>
  <c r="I7711" i="2"/>
  <c r="M7711" i="2" s="1"/>
  <c r="H7712" i="2" s="1"/>
  <c r="I7712" i="2" l="1"/>
  <c r="M7712" i="2" s="1"/>
  <c r="N7712" i="2"/>
  <c r="D7713" i="2" s="1"/>
  <c r="A7712" i="2"/>
  <c r="H7713" i="2" l="1"/>
  <c r="A7713" i="2" s="1"/>
  <c r="I7713" i="2" l="1"/>
  <c r="M7713" i="2" s="1"/>
  <c r="N7713" i="2"/>
  <c r="D7714" i="2" s="1"/>
  <c r="H7714" i="2" l="1"/>
  <c r="N7714" i="2" l="1"/>
  <c r="D7715" i="2" s="1"/>
  <c r="I7714" i="2"/>
  <c r="M7714" i="2" s="1"/>
  <c r="A7714" i="2"/>
  <c r="H7715" i="2" l="1"/>
  <c r="I7715" i="2" s="1"/>
  <c r="M7715" i="2" s="1"/>
  <c r="A7715" i="2" l="1"/>
  <c r="N7715" i="2"/>
  <c r="D7716" i="2" s="1"/>
  <c r="H7716" i="2"/>
  <c r="I7716" i="2" l="1"/>
  <c r="M7716" i="2" s="1"/>
  <c r="N7716" i="2"/>
  <c r="D7717" i="2" s="1"/>
  <c r="A7716" i="2"/>
  <c r="H7717" i="2" l="1"/>
  <c r="A7717" i="2" l="1"/>
  <c r="N7717" i="2"/>
  <c r="D7718" i="2" s="1"/>
  <c r="I7717" i="2"/>
  <c r="M7717" i="2" s="1"/>
  <c r="H7718" i="2" l="1"/>
  <c r="A7718" i="2" s="1"/>
  <c r="N7718" i="2" l="1"/>
  <c r="D7719" i="2" s="1"/>
  <c r="I7718" i="2"/>
  <c r="M7718" i="2" s="1"/>
  <c r="H7719" i="2" l="1"/>
  <c r="I7719" i="2" s="1"/>
  <c r="M7719" i="2" s="1"/>
  <c r="A7719" i="2"/>
  <c r="N7719" i="2" l="1"/>
  <c r="D7720" i="2" s="1"/>
  <c r="H7720" i="2" l="1"/>
  <c r="I7720" i="2" s="1"/>
  <c r="M7720" i="2" s="1"/>
  <c r="A7720" i="2"/>
  <c r="N7720" i="2"/>
  <c r="D7721" i="2" s="1"/>
  <c r="H7721" i="2" l="1"/>
  <c r="I7721" i="2"/>
  <c r="M7721" i="2" s="1"/>
  <c r="N7721" i="2"/>
  <c r="D7722" i="2" s="1"/>
  <c r="A7721" i="2"/>
  <c r="H7722" i="2" l="1"/>
  <c r="A7722" i="2" l="1"/>
  <c r="N7722" i="2"/>
  <c r="D7723" i="2" s="1"/>
  <c r="I7722" i="2"/>
  <c r="M7722" i="2" s="1"/>
  <c r="H7723" i="2" l="1"/>
  <c r="A7723" i="2" s="1"/>
  <c r="N7723" i="2" l="1"/>
  <c r="D7724" i="2" s="1"/>
  <c r="I7723" i="2"/>
  <c r="M7723" i="2" s="1"/>
  <c r="H7724" i="2" l="1"/>
  <c r="A7724" i="2" s="1"/>
  <c r="N7724" i="2"/>
  <c r="D7725" i="2" s="1"/>
  <c r="I7724" i="2"/>
  <c r="M7724" i="2" s="1"/>
  <c r="H7725" i="2" l="1"/>
  <c r="I7725" i="2" s="1"/>
  <c r="M7725" i="2" s="1"/>
  <c r="N7725" i="2" l="1"/>
  <c r="D7726" i="2" s="1"/>
  <c r="A7725" i="2"/>
  <c r="H7726" i="2" l="1"/>
  <c r="N7726" i="2"/>
  <c r="D7727" i="2" s="1"/>
  <c r="I7726" i="2"/>
  <c r="M7726" i="2" s="1"/>
  <c r="A7726" i="2"/>
  <c r="H7727" i="2" l="1"/>
  <c r="N7727" i="2"/>
  <c r="D7728" i="2" s="1"/>
  <c r="I7727" i="2"/>
  <c r="M7727" i="2" s="1"/>
  <c r="A7727" i="2"/>
  <c r="H7728" i="2" l="1"/>
  <c r="I7728" i="2" s="1"/>
  <c r="M7728" i="2" s="1"/>
  <c r="A7728" i="2" l="1"/>
  <c r="N7728" i="2"/>
  <c r="D7729" i="2" s="1"/>
  <c r="H7729" i="2" l="1"/>
  <c r="L7729" i="2" s="1"/>
  <c r="I7729" i="2"/>
  <c r="M7729" i="2" s="1"/>
  <c r="A7729" i="2"/>
  <c r="N7729" i="2" l="1"/>
  <c r="D7730" i="2" s="1"/>
  <c r="H7730" i="2"/>
  <c r="I7730" i="2" s="1"/>
  <c r="M7730" i="2" s="1"/>
  <c r="N7730" i="2"/>
  <c r="D7731" i="2" s="1"/>
  <c r="L7730" i="2"/>
  <c r="A7730" i="2"/>
  <c r="H7731" i="2" l="1"/>
  <c r="A7731" i="2" s="1"/>
  <c r="N7731" i="2" l="1"/>
  <c r="D7732" i="2" s="1"/>
  <c r="I7731" i="2"/>
  <c r="M7731" i="2" s="1"/>
  <c r="H7732" i="2" s="1"/>
  <c r="I7732" i="2" l="1"/>
  <c r="M7732" i="2" s="1"/>
  <c r="N7732" i="2"/>
  <c r="D7733" i="2" s="1"/>
  <c r="E7733" i="2" s="1"/>
  <c r="A7732" i="2"/>
  <c r="G7733" i="2" l="1"/>
  <c r="F7733" i="2"/>
  <c r="H7733" i="2"/>
  <c r="A7733" i="2" l="1"/>
  <c r="I7733" i="2"/>
  <c r="M7733" i="2" s="1"/>
  <c r="N7733" i="2"/>
  <c r="D7734" i="2" s="1"/>
  <c r="H7734" i="2" l="1"/>
  <c r="A7734" i="2" s="1"/>
  <c r="E7734" i="2"/>
  <c r="G7734" i="2" l="1"/>
  <c r="F7734" i="2"/>
  <c r="N7734" i="2"/>
  <c r="I7734" i="2"/>
  <c r="M7734" i="2" s="1"/>
  <c r="H7735" i="2" l="1"/>
  <c r="I7735" i="2" s="1"/>
  <c r="M7735" i="2" s="1"/>
  <c r="D7735" i="2"/>
  <c r="A7735" i="2" l="1"/>
  <c r="N7735" i="2"/>
  <c r="H7736" i="2" s="1"/>
  <c r="D7736" i="2" l="1"/>
  <c r="N7736" i="2" s="1"/>
  <c r="I7736" i="2"/>
  <c r="M7736" i="2" s="1"/>
  <c r="H7737" i="2" l="1"/>
  <c r="I7737" i="2" s="1"/>
  <c r="M7737" i="2" s="1"/>
  <c r="A7736" i="2"/>
  <c r="D7737" i="2"/>
  <c r="N7737" i="2" l="1"/>
  <c r="H7738" i="2" s="1"/>
  <c r="A7737" i="2"/>
  <c r="D7738" i="2" l="1"/>
  <c r="A7738" i="2"/>
  <c r="I7738" i="2"/>
  <c r="M7738" i="2" s="1"/>
  <c r="N7738" i="2"/>
  <c r="H7739" i="2" s="1"/>
  <c r="D7739" i="2" l="1"/>
  <c r="N7739" i="2" s="1"/>
  <c r="I7739" i="2"/>
  <c r="M7739" i="2" s="1"/>
  <c r="H7740" i="2" l="1"/>
  <c r="I7740" i="2" s="1"/>
  <c r="M7740" i="2" s="1"/>
  <c r="A7739" i="2"/>
  <c r="D7740" i="2"/>
  <c r="A7740" i="2" s="1"/>
  <c r="N7740" i="2" l="1"/>
  <c r="E7885" i="2"/>
  <c r="D7741" i="2" l="1"/>
  <c r="H7741" i="2"/>
  <c r="F7885" i="2"/>
  <c r="G7885" i="2"/>
  <c r="N7741" i="2" l="1"/>
  <c r="D7742" i="2" s="1"/>
  <c r="I7741" i="2"/>
  <c r="M7741" i="2" s="1"/>
  <c r="A7741" i="2"/>
  <c r="H7742" i="2" l="1"/>
  <c r="I7742" i="2" s="1"/>
  <c r="M7742" i="2" s="1"/>
  <c r="A7742" i="2"/>
  <c r="N7742" i="2" l="1"/>
  <c r="D7743" i="2" s="1"/>
  <c r="H7743" i="2" l="1"/>
  <c r="N7743" i="2"/>
  <c r="D7744" i="2" s="1"/>
  <c r="I7743" i="2"/>
  <c r="M7743" i="2" s="1"/>
  <c r="A7743" i="2"/>
  <c r="H7744" i="2" l="1"/>
  <c r="I7744" i="2" s="1"/>
  <c r="M7744" i="2" s="1"/>
  <c r="A7744" i="2" l="1"/>
  <c r="N7744" i="2"/>
  <c r="D7745" i="2" s="1"/>
  <c r="H7745" i="2" l="1"/>
  <c r="I7745" i="2"/>
  <c r="M7745" i="2" s="1"/>
  <c r="N7745" i="2"/>
  <c r="D7746" i="2" s="1"/>
  <c r="A7745" i="2"/>
  <c r="H7746" i="2" l="1"/>
  <c r="A7746" i="2" s="1"/>
  <c r="N7746" i="2" l="1"/>
  <c r="D7747" i="2" s="1"/>
  <c r="I7746" i="2"/>
  <c r="M7746" i="2" s="1"/>
  <c r="H7747" i="2" l="1"/>
  <c r="I7747" i="2" s="1"/>
  <c r="M7747" i="2" s="1"/>
  <c r="A7747" i="2" l="1"/>
  <c r="N7747" i="2"/>
  <c r="D7748" i="2" s="1"/>
  <c r="H7748" i="2" l="1"/>
  <c r="I7748" i="2" s="1"/>
  <c r="M7748" i="2" s="1"/>
  <c r="N7748" i="2"/>
  <c r="D7749" i="2" s="1"/>
  <c r="A7748" i="2"/>
  <c r="H7749" i="2" l="1"/>
  <c r="A7749" i="2" s="1"/>
  <c r="I7749" i="2" l="1"/>
  <c r="M7749" i="2" s="1"/>
  <c r="N7749" i="2"/>
  <c r="D7750" i="2" s="1"/>
  <c r="H7750" i="2" l="1"/>
  <c r="N7750" i="2" l="1"/>
  <c r="D7751" i="2" s="1"/>
  <c r="I7750" i="2"/>
  <c r="M7750" i="2" s="1"/>
  <c r="A7750" i="2"/>
  <c r="H7751" i="2" l="1"/>
  <c r="N7751" i="2" s="1"/>
  <c r="D7752" i="2" s="1"/>
  <c r="I7751" i="2"/>
  <c r="M7751" i="2" s="1"/>
  <c r="A7751" i="2"/>
  <c r="H7752" i="2" l="1"/>
  <c r="I7752" i="2" s="1"/>
  <c r="M7752" i="2" s="1"/>
  <c r="A7752" i="2" l="1"/>
  <c r="N7752" i="2"/>
  <c r="D7753" i="2" s="1"/>
  <c r="H7753" i="2" l="1"/>
  <c r="I7753" i="2" l="1"/>
  <c r="M7753" i="2" s="1"/>
  <c r="N7753" i="2"/>
  <c r="D7754" i="2" s="1"/>
  <c r="A7753" i="2"/>
  <c r="H7754" i="2" l="1"/>
  <c r="A7754" i="2" s="1"/>
  <c r="N7754" i="2"/>
  <c r="D7755" i="2" s="1"/>
  <c r="I7754" i="2"/>
  <c r="M7754" i="2" s="1"/>
  <c r="H7755" i="2" l="1"/>
  <c r="I7755" i="2" s="1"/>
  <c r="M7755" i="2" s="1"/>
  <c r="N7755" i="2" l="1"/>
  <c r="D7756" i="2" s="1"/>
  <c r="A7755" i="2"/>
  <c r="H7756" i="2" l="1"/>
  <c r="N7756" i="2" s="1"/>
  <c r="D7757" i="2" s="1"/>
  <c r="A7756" i="2" l="1"/>
  <c r="I7756" i="2"/>
  <c r="M7756" i="2" s="1"/>
  <c r="H7757" i="2" s="1"/>
  <c r="I7757" i="2" s="1"/>
  <c r="M7757" i="2" s="1"/>
  <c r="N7757" i="2" l="1"/>
  <c r="D7758" i="2" s="1"/>
  <c r="A7757" i="2"/>
  <c r="H7758" i="2"/>
  <c r="I7758" i="2" s="1"/>
  <c r="M7758" i="2" s="1"/>
  <c r="A7758" i="2" l="1"/>
  <c r="N7758" i="2"/>
  <c r="D7759" i="2" s="1"/>
  <c r="H7759" i="2" l="1"/>
  <c r="A7759" i="2" s="1"/>
  <c r="N7759" i="2"/>
  <c r="D7760" i="2" s="1"/>
  <c r="I7759" i="2"/>
  <c r="M7759" i="2" s="1"/>
  <c r="H7760" i="2" l="1"/>
  <c r="L7760" i="2" s="1"/>
  <c r="A7760" i="2" l="1"/>
  <c r="N7760" i="2"/>
  <c r="D7761" i="2" s="1"/>
  <c r="I7760" i="2"/>
  <c r="M7760" i="2" s="1"/>
  <c r="H7761" i="2" l="1"/>
  <c r="A7761" i="2" s="1"/>
  <c r="L7761" i="2"/>
  <c r="N7761" i="2"/>
  <c r="D7762" i="2" s="1"/>
  <c r="I7761" i="2" l="1"/>
  <c r="M7761" i="2" s="1"/>
  <c r="H7762" i="2"/>
  <c r="A7762" i="2" s="1"/>
  <c r="I7762" i="2" l="1"/>
  <c r="M7762" i="2" s="1"/>
  <c r="N7762" i="2"/>
  <c r="D7763" i="2" s="1"/>
  <c r="L7912" i="2"/>
  <c r="H7763" i="2" l="1"/>
  <c r="A7763" i="2" s="1"/>
  <c r="N7763" i="2" l="1"/>
  <c r="D7764" i="2" s="1"/>
  <c r="I7763" i="2"/>
  <c r="M7763" i="2" s="1"/>
  <c r="H7764" i="2" s="1"/>
  <c r="N7764" i="2" l="1"/>
  <c r="I7764" i="2"/>
  <c r="M7764" i="2" s="1"/>
  <c r="E7764" i="2"/>
  <c r="A7764" i="2"/>
  <c r="F7764" i="2" l="1"/>
  <c r="G7764" i="2"/>
  <c r="D7765" i="2" s="1"/>
  <c r="H7765" i="2"/>
  <c r="I7765" i="2" l="1"/>
  <c r="M7765" i="2" s="1"/>
  <c r="N7765" i="2"/>
  <c r="D7766" i="2" s="1"/>
  <c r="A7765" i="2"/>
  <c r="H7766" i="2" l="1"/>
  <c r="A7766" i="2" l="1"/>
  <c r="N7766" i="2"/>
  <c r="D7767" i="2" s="1"/>
  <c r="I7766" i="2"/>
  <c r="M7766" i="2" s="1"/>
  <c r="H7767" i="2" l="1"/>
  <c r="A7767" i="2" l="1"/>
  <c r="I7767" i="2"/>
  <c r="M7767" i="2" s="1"/>
  <c r="N7767" i="2"/>
  <c r="D7768" i="2" s="1"/>
  <c r="H7768" i="2" l="1"/>
  <c r="A7768" i="2" s="1"/>
  <c r="I7768" i="2" l="1"/>
  <c r="M7768" i="2" s="1"/>
  <c r="N7768" i="2"/>
  <c r="D7769" i="2" s="1"/>
  <c r="H7769" i="2" l="1"/>
  <c r="N7769" i="2" l="1"/>
  <c r="D7770" i="2" s="1"/>
  <c r="I7769" i="2"/>
  <c r="M7769" i="2" s="1"/>
  <c r="A7769" i="2"/>
  <c r="H7770" i="2" l="1"/>
  <c r="I7770" i="2" s="1"/>
  <c r="M7770" i="2" s="1"/>
  <c r="A7770" i="2" l="1"/>
  <c r="N7770" i="2"/>
  <c r="D7771" i="2" s="1"/>
  <c r="H7771" i="2" l="1"/>
  <c r="A7771" i="2" s="1"/>
  <c r="N7771" i="2" l="1"/>
  <c r="D7772" i="2" s="1"/>
  <c r="I7771" i="2"/>
  <c r="M7771" i="2" s="1"/>
  <c r="H7772" i="2" s="1"/>
  <c r="I7772" i="2" l="1"/>
  <c r="M7772" i="2" s="1"/>
  <c r="N7772" i="2"/>
  <c r="D7773" i="2" s="1"/>
  <c r="A7772" i="2"/>
  <c r="H7773" i="2" l="1"/>
  <c r="A7773" i="2" l="1"/>
  <c r="N7773" i="2"/>
  <c r="D7774" i="2" s="1"/>
  <c r="I7773" i="2"/>
  <c r="M7773" i="2" s="1"/>
  <c r="H7774" i="2" l="1"/>
  <c r="I7774" i="2" s="1"/>
  <c r="M7774" i="2" s="1"/>
  <c r="A7774" i="2" l="1"/>
  <c r="N7774" i="2"/>
  <c r="D7775" i="2" s="1"/>
  <c r="H7775" i="2" l="1"/>
  <c r="A7775" i="2" s="1"/>
  <c r="N7775" i="2"/>
  <c r="D7776" i="2" s="1"/>
  <c r="I7775" i="2"/>
  <c r="M7775" i="2" s="1"/>
  <c r="H7776" i="2" l="1"/>
  <c r="I7776" i="2" s="1"/>
  <c r="M7776" i="2" s="1"/>
  <c r="N7776" i="2"/>
  <c r="D7777" i="2" s="1"/>
  <c r="A7776" i="2"/>
  <c r="H7777" i="2" l="1"/>
  <c r="I7777" i="2" l="1"/>
  <c r="M7777" i="2" s="1"/>
  <c r="N7777" i="2"/>
  <c r="D7778" i="2" s="1"/>
  <c r="A7777" i="2"/>
  <c r="H7778" i="2" l="1"/>
  <c r="I7778" i="2" l="1"/>
  <c r="M7778" i="2" s="1"/>
  <c r="N7778" i="2"/>
  <c r="D7779" i="2" s="1"/>
  <c r="A7778" i="2"/>
  <c r="H7779" i="2" l="1"/>
  <c r="I7779" i="2" l="1"/>
  <c r="M7779" i="2" s="1"/>
  <c r="N7779" i="2"/>
  <c r="D7780" i="2" s="1"/>
  <c r="A7779" i="2"/>
  <c r="H7780" i="2" l="1"/>
  <c r="A7780" i="2" s="1"/>
  <c r="N7780" i="2" l="1"/>
  <c r="D7781" i="2" s="1"/>
  <c r="I7780" i="2"/>
  <c r="M7780" i="2" s="1"/>
  <c r="H7781" i="2" s="1"/>
  <c r="I7781" i="2" l="1"/>
  <c r="M7781" i="2" s="1"/>
  <c r="N7781" i="2"/>
  <c r="D7782" i="2" s="1"/>
  <c r="A7781" i="2"/>
  <c r="H7782" i="2" l="1"/>
  <c r="A7782" i="2" s="1"/>
  <c r="I7782" i="2" l="1"/>
  <c r="M7782" i="2" s="1"/>
  <c r="N7782" i="2"/>
  <c r="D7783" i="2" s="1"/>
  <c r="H7783" i="2" l="1"/>
  <c r="A7783" i="2"/>
  <c r="N7783" i="2" l="1"/>
  <c r="D7784" i="2" s="1"/>
  <c r="I7783" i="2"/>
  <c r="M7783" i="2" s="1"/>
  <c r="H7784" i="2" l="1"/>
  <c r="I7784" i="2" s="1"/>
  <c r="M7784" i="2" s="1"/>
  <c r="A7784" i="2"/>
  <c r="N7784" i="2" l="1"/>
  <c r="D7785" i="2" s="1"/>
  <c r="H7785" i="2" l="1"/>
  <c r="N7785" i="2" s="1"/>
  <c r="D7786" i="2" s="1"/>
  <c r="A7785" i="2"/>
  <c r="I7785" i="2"/>
  <c r="M7785" i="2" s="1"/>
  <c r="H7786" i="2" s="1"/>
  <c r="I7786" i="2" s="1"/>
  <c r="M7786" i="2" s="1"/>
  <c r="A7786" i="2" l="1"/>
  <c r="N7786" i="2"/>
  <c r="D7787" i="2" s="1"/>
  <c r="H7787" i="2" l="1"/>
  <c r="I7787" i="2" s="1"/>
  <c r="M7787" i="2" s="1"/>
  <c r="A7787" i="2"/>
  <c r="N7787" i="2" l="1"/>
  <c r="D7788" i="2" s="1"/>
  <c r="H7788" i="2"/>
  <c r="I7788" i="2" l="1"/>
  <c r="M7788" i="2" s="1"/>
  <c r="N7788" i="2"/>
  <c r="D7789" i="2" s="1"/>
  <c r="A7788" i="2"/>
  <c r="H7789" i="2" l="1"/>
  <c r="A7789" i="2" l="1"/>
  <c r="I7789" i="2"/>
  <c r="M7789" i="2" s="1"/>
  <c r="N7789" i="2"/>
  <c r="D7790" i="2" s="1"/>
  <c r="E7946" i="2"/>
  <c r="G7946" i="2" s="1"/>
  <c r="H7790" i="2" l="1"/>
  <c r="F7946" i="2"/>
  <c r="N7790" i="2" l="1"/>
  <c r="D7791" i="2" s="1"/>
  <c r="I7790" i="2"/>
  <c r="M7790" i="2" s="1"/>
  <c r="A7790" i="2"/>
  <c r="H7791" i="2" l="1"/>
  <c r="L7791" i="2"/>
  <c r="I7791" i="2"/>
  <c r="M7791" i="2" s="1"/>
  <c r="N7791" i="2"/>
  <c r="D7792" i="2" s="1"/>
  <c r="E7792" i="2" s="1"/>
  <c r="A7791" i="2"/>
  <c r="E7948" i="2"/>
  <c r="F7948" i="2" s="1"/>
  <c r="G7948" i="2" s="1"/>
  <c r="G7792" i="2" l="1"/>
  <c r="F7792" i="2"/>
  <c r="H7792" i="2"/>
  <c r="A7792" i="2" s="1"/>
  <c r="I7792" i="2" l="1"/>
  <c r="M7792" i="2" s="1"/>
  <c r="N7792" i="2"/>
  <c r="D7793" i="2" s="1"/>
  <c r="H7793" i="2" l="1"/>
  <c r="A7793" i="2" s="1"/>
  <c r="I7793" i="2" l="1"/>
  <c r="M7793" i="2" s="1"/>
  <c r="N7793" i="2"/>
  <c r="D7794" i="2" s="1"/>
  <c r="E7794" i="2" s="1"/>
  <c r="F7794" i="2" l="1"/>
  <c r="G7794" i="2"/>
  <c r="H7794" i="2"/>
  <c r="I7794" i="2" l="1"/>
  <c r="M7794" i="2" s="1"/>
  <c r="N7794" i="2"/>
  <c r="D7795" i="2" s="1"/>
  <c r="A7794" i="2"/>
  <c r="H7795" i="2" l="1"/>
  <c r="E7795" i="2"/>
  <c r="A7795" i="2"/>
  <c r="F7795" i="2" l="1"/>
  <c r="G7795" i="2"/>
  <c r="I7795" i="2"/>
  <c r="M7795" i="2" s="1"/>
  <c r="N7795" i="2"/>
  <c r="H7796" i="2" s="1"/>
  <c r="I7796" i="2" l="1"/>
  <c r="M7796" i="2" s="1"/>
  <c r="D7796" i="2"/>
  <c r="A7796" i="2" l="1"/>
  <c r="N7796" i="2"/>
  <c r="H7797" i="2" s="1"/>
  <c r="D7797" i="2" l="1"/>
  <c r="N7797" i="2" s="1"/>
  <c r="I7797" i="2"/>
  <c r="M7797" i="2" s="1"/>
  <c r="H7798" i="2" l="1"/>
  <c r="I7798" i="2" s="1"/>
  <c r="M7798" i="2" s="1"/>
  <c r="A7797" i="2"/>
  <c r="D7798" i="2"/>
  <c r="A7798" i="2" s="1"/>
  <c r="N7798" i="2" l="1"/>
  <c r="D7799" i="2" l="1"/>
  <c r="H7799" i="2"/>
  <c r="I7799" i="2" l="1"/>
  <c r="M7799" i="2" s="1"/>
  <c r="N7799" i="2"/>
  <c r="D7800" i="2" s="1"/>
  <c r="A7799" i="2"/>
  <c r="H7800" i="2" l="1"/>
  <c r="N7800" i="2" l="1"/>
  <c r="D7801" i="2" s="1"/>
  <c r="I7800" i="2"/>
  <c r="M7800" i="2" s="1"/>
  <c r="A7800" i="2"/>
  <c r="H7801" i="2" l="1"/>
  <c r="I7801" i="2" s="1"/>
  <c r="M7801" i="2" s="1"/>
  <c r="A7801" i="2" l="1"/>
  <c r="N7801" i="2"/>
  <c r="D7802" i="2" s="1"/>
  <c r="H7802" i="2" l="1"/>
  <c r="N7802" i="2" s="1"/>
  <c r="D7803" i="2" s="1"/>
  <c r="I7802" i="2" l="1"/>
  <c r="M7802" i="2" s="1"/>
  <c r="H7803" i="2" s="1"/>
  <c r="A7802" i="2"/>
  <c r="I7803" i="2" l="1"/>
  <c r="M7803" i="2" s="1"/>
  <c r="A7803" i="2"/>
  <c r="N7803" i="2"/>
  <c r="D7804" i="2" s="1"/>
  <c r="H7804" i="2" l="1"/>
  <c r="A7804" i="2" s="1"/>
  <c r="N7804" i="2"/>
  <c r="D7805" i="2" s="1"/>
  <c r="I7804" i="2"/>
  <c r="M7804" i="2" s="1"/>
  <c r="H7805" i="2" l="1"/>
  <c r="A7805" i="2" s="1"/>
  <c r="N7805" i="2"/>
  <c r="D7806" i="2" s="1"/>
  <c r="I7805" i="2"/>
  <c r="M7805" i="2" s="1"/>
  <c r="H7806" i="2" l="1"/>
  <c r="A7806" i="2" s="1"/>
  <c r="I7806" i="2" l="1"/>
  <c r="M7806" i="2" s="1"/>
  <c r="N7806" i="2"/>
  <c r="D7807" i="2" s="1"/>
  <c r="H7807" i="2" l="1"/>
  <c r="I7807" i="2" l="1"/>
  <c r="M7807" i="2" s="1"/>
  <c r="A7807" i="2"/>
  <c r="N7807" i="2"/>
  <c r="D7808" i="2" s="1"/>
  <c r="H7808" i="2" l="1"/>
  <c r="N7808" i="2" l="1"/>
  <c r="D7809" i="2" s="1"/>
  <c r="I7808" i="2"/>
  <c r="M7808" i="2" s="1"/>
  <c r="A7808" i="2"/>
  <c r="H7809" i="2" l="1"/>
  <c r="N7809" i="2" s="1"/>
  <c r="D7810" i="2" s="1"/>
  <c r="A7809" i="2" l="1"/>
  <c r="I7809" i="2"/>
  <c r="M7809" i="2" s="1"/>
  <c r="H7810" i="2" s="1"/>
  <c r="A7810" i="2" s="1"/>
  <c r="I7810" i="2" l="1"/>
  <c r="M7810" i="2" s="1"/>
  <c r="N7810" i="2"/>
  <c r="D7811" i="2" s="1"/>
  <c r="L7973" i="2"/>
  <c r="H7811" i="2" l="1"/>
  <c r="N7811" i="2" s="1"/>
  <c r="D7812" i="2" s="1"/>
  <c r="A7811" i="2"/>
  <c r="I7811" i="2" l="1"/>
  <c r="M7811" i="2" s="1"/>
  <c r="H7812" i="2" s="1"/>
  <c r="I7812" i="2" l="1"/>
  <c r="M7812" i="2" s="1"/>
  <c r="A7812" i="2"/>
  <c r="N7812" i="2"/>
  <c r="D7813" i="2" s="1"/>
  <c r="H7813" i="2"/>
  <c r="I7813" i="2" l="1"/>
  <c r="M7813" i="2" s="1"/>
  <c r="N7813" i="2"/>
  <c r="D7814" i="2" s="1"/>
  <c r="A7813" i="2"/>
  <c r="H7814" i="2" l="1"/>
  <c r="A7814" i="2" l="1"/>
  <c r="N7814" i="2"/>
  <c r="D7815" i="2" s="1"/>
  <c r="I7814" i="2"/>
  <c r="M7814" i="2" s="1"/>
  <c r="E8252" i="2"/>
  <c r="H7815" i="2" l="1"/>
  <c r="I7815" i="2"/>
  <c r="M7815" i="2" s="1"/>
  <c r="N7815" i="2"/>
  <c r="D7816" i="2" s="1"/>
  <c r="A7815" i="2"/>
  <c r="F8252" i="2"/>
  <c r="G8252" i="2"/>
  <c r="H7816" i="2" l="1"/>
  <c r="A7816" i="2"/>
  <c r="I7816" i="2" l="1"/>
  <c r="M7816" i="2" s="1"/>
  <c r="N7816" i="2"/>
  <c r="D7817" i="2" s="1"/>
  <c r="H7817" i="2"/>
  <c r="N7817" i="2" l="1"/>
  <c r="D7818" i="2" s="1"/>
  <c r="I7817" i="2"/>
  <c r="M7817" i="2" s="1"/>
  <c r="A7817" i="2"/>
  <c r="H7818" i="2"/>
  <c r="N7818" i="2" s="1"/>
  <c r="D7819" i="2" s="1"/>
  <c r="A7818" i="2" l="1"/>
  <c r="I7818" i="2"/>
  <c r="M7818" i="2" s="1"/>
  <c r="H7819" i="2" s="1"/>
  <c r="L7819" i="2" s="1"/>
  <c r="I7819" i="2" l="1"/>
  <c r="M7819" i="2" s="1"/>
  <c r="N7819" i="2"/>
  <c r="D7820" i="2" s="1"/>
  <c r="A7819" i="2"/>
  <c r="H7820" i="2"/>
  <c r="I7820" i="2" s="1"/>
  <c r="M7820" i="2" s="1"/>
  <c r="A7820" i="2" l="1"/>
  <c r="N7820" i="2"/>
  <c r="D7821" i="2" s="1"/>
  <c r="H7821" i="2" l="1"/>
  <c r="L7821" i="2" s="1"/>
  <c r="A7821" i="2"/>
  <c r="N7821" i="2"/>
  <c r="D7822" i="2" s="1"/>
  <c r="I7821" i="2"/>
  <c r="M7821" i="2" s="1"/>
  <c r="H7822" i="2" l="1"/>
  <c r="I7822" i="2" s="1"/>
  <c r="M7822" i="2" s="1"/>
  <c r="L7822" i="2"/>
  <c r="N7822" i="2"/>
  <c r="D7823" i="2" s="1"/>
  <c r="E7823" i="2" s="1"/>
  <c r="A7822" i="2"/>
  <c r="G7823" i="2" l="1"/>
  <c r="F7823" i="2"/>
  <c r="H7823" i="2"/>
  <c r="I7823" i="2" s="1"/>
  <c r="M7823" i="2" s="1"/>
  <c r="A7823" i="2" l="1"/>
  <c r="N7823" i="2"/>
  <c r="D7824" i="2" s="1"/>
  <c r="H7824" i="2" l="1"/>
  <c r="I7824" i="2" s="1"/>
  <c r="M7824" i="2" s="1"/>
  <c r="A7824" i="2" l="1"/>
  <c r="N7824" i="2"/>
  <c r="D7825" i="2" s="1"/>
  <c r="E7825" i="2"/>
  <c r="H7825" i="2" l="1"/>
  <c r="A7825" i="2" s="1"/>
  <c r="G7825" i="2"/>
  <c r="F7825" i="2"/>
  <c r="I7825" i="2" l="1"/>
  <c r="M7825" i="2" s="1"/>
  <c r="N7825" i="2"/>
  <c r="H7826" i="2" s="1"/>
  <c r="I7826" i="2" s="1"/>
  <c r="M7826" i="2" s="1"/>
  <c r="D7826" i="2"/>
  <c r="N7826" i="2" l="1"/>
  <c r="H7827" i="2" s="1"/>
  <c r="A7826" i="2"/>
  <c r="D7827" i="2"/>
  <c r="A7827" i="2" s="1"/>
  <c r="I7827" i="2"/>
  <c r="M7827" i="2" s="1"/>
  <c r="N7827" i="2"/>
  <c r="D7828" i="2" s="1"/>
  <c r="H7828" i="2" l="1"/>
  <c r="N7828" i="2" l="1"/>
  <c r="D7829" i="2" s="1"/>
  <c r="I7828" i="2"/>
  <c r="M7828" i="2" s="1"/>
  <c r="A7828" i="2"/>
  <c r="H7829" i="2" l="1"/>
  <c r="I7829" i="2" s="1"/>
  <c r="M7829" i="2" s="1"/>
  <c r="A7829" i="2" l="1"/>
  <c r="N7829" i="2"/>
  <c r="D7830" i="2" s="1"/>
  <c r="H7830" i="2" l="1"/>
  <c r="A7830" i="2" s="1"/>
  <c r="N7830" i="2" l="1"/>
  <c r="D7831" i="2" s="1"/>
  <c r="I7830" i="2"/>
  <c r="M7830" i="2" s="1"/>
  <c r="H7831" i="2" l="1"/>
  <c r="A7831" i="2" s="1"/>
  <c r="N7831" i="2"/>
  <c r="D7832" i="2" s="1"/>
  <c r="I7831" i="2" l="1"/>
  <c r="M7831" i="2" s="1"/>
  <c r="H7832" i="2"/>
  <c r="N7832" i="2" l="1"/>
  <c r="D7833" i="2" s="1"/>
  <c r="I7832" i="2"/>
  <c r="M7832" i="2" s="1"/>
  <c r="A7832" i="2"/>
  <c r="H7833" i="2" l="1"/>
  <c r="N7833" i="2" s="1"/>
  <c r="D7834" i="2" s="1"/>
  <c r="A7833" i="2" l="1"/>
  <c r="I7833" i="2"/>
  <c r="M7833" i="2" s="1"/>
  <c r="H7834" i="2"/>
  <c r="I7834" i="2" s="1"/>
  <c r="M7834" i="2" s="1"/>
  <c r="A7834" i="2" l="1"/>
  <c r="N7834" i="2"/>
  <c r="D7835" i="2" s="1"/>
  <c r="H7835" i="2" l="1"/>
  <c r="I7835" i="2" s="1"/>
  <c r="M7835" i="2" s="1"/>
  <c r="A7835" i="2" l="1"/>
  <c r="N7835" i="2"/>
  <c r="D7836" i="2" s="1"/>
  <c r="H7836" i="2" l="1"/>
  <c r="A7836" i="2" s="1"/>
  <c r="N7836" i="2"/>
  <c r="D7837" i="2" s="1"/>
  <c r="I7836" i="2" l="1"/>
  <c r="M7836" i="2" s="1"/>
  <c r="H7837" i="2"/>
  <c r="A7837" i="2" s="1"/>
  <c r="N7837" i="2" l="1"/>
  <c r="D7838" i="2" s="1"/>
  <c r="I7837" i="2"/>
  <c r="M7837" i="2" s="1"/>
  <c r="H7838" i="2" l="1"/>
  <c r="I7838" i="2" s="1"/>
  <c r="M7838" i="2" s="1"/>
  <c r="A7838" i="2" l="1"/>
  <c r="N7838" i="2"/>
  <c r="D7839" i="2" s="1"/>
  <c r="H7839" i="2" l="1"/>
  <c r="I7839" i="2" s="1"/>
  <c r="M7839" i="2" s="1"/>
  <c r="N7839" i="2" l="1"/>
  <c r="D7840" i="2" s="1"/>
  <c r="A7839" i="2"/>
  <c r="H7840" i="2"/>
  <c r="I7840" i="2" l="1"/>
  <c r="M7840" i="2" s="1"/>
  <c r="N7840" i="2"/>
  <c r="D7841" i="2" s="1"/>
  <c r="A7840" i="2"/>
  <c r="L8279" i="2"/>
  <c r="H7841" i="2" l="1"/>
  <c r="N7841" i="2" l="1"/>
  <c r="D7842" i="2" s="1"/>
  <c r="I7841" i="2"/>
  <c r="M7841" i="2" s="1"/>
  <c r="H7842" i="2" s="1"/>
  <c r="A7841" i="2"/>
  <c r="I7842" i="2" l="1"/>
  <c r="M7842" i="2" s="1"/>
  <c r="N7842" i="2"/>
  <c r="D7843" i="2" s="1"/>
  <c r="A7842" i="2"/>
  <c r="H7843" i="2" l="1"/>
  <c r="I7843" i="2" l="1"/>
  <c r="M7843" i="2" s="1"/>
  <c r="N7843" i="2"/>
  <c r="D7844" i="2" s="1"/>
  <c r="A7843" i="2"/>
  <c r="H7844" i="2" l="1"/>
  <c r="A7844" i="2" l="1"/>
  <c r="N7844" i="2"/>
  <c r="D7845" i="2" s="1"/>
  <c r="I7844" i="2"/>
  <c r="M7844" i="2" s="1"/>
  <c r="E8283" i="2"/>
  <c r="H7845" i="2" l="1"/>
  <c r="N7845" i="2" s="1"/>
  <c r="D7846" i="2" s="1"/>
  <c r="G8283" i="2"/>
  <c r="F8283" i="2"/>
  <c r="A7845" i="2" l="1"/>
  <c r="I7845" i="2"/>
  <c r="M7845" i="2" s="1"/>
  <c r="H7846" i="2" s="1"/>
  <c r="I7846" i="2" l="1"/>
  <c r="M7846" i="2" s="1"/>
  <c r="A7846" i="2"/>
  <c r="N7846" i="2"/>
  <c r="D7847" i="2" s="1"/>
  <c r="H7847" i="2" l="1"/>
  <c r="A7847" i="2" s="1"/>
  <c r="N7847" i="2"/>
  <c r="D7848" i="2" s="1"/>
  <c r="I7847" i="2"/>
  <c r="M7847" i="2" s="1"/>
  <c r="H7848" i="2" l="1"/>
  <c r="N7848" i="2" s="1"/>
  <c r="D7849" i="2" s="1"/>
  <c r="A7848" i="2"/>
  <c r="I7848" i="2" l="1"/>
  <c r="M7848" i="2" s="1"/>
  <c r="H7849" i="2"/>
  <c r="I7849" i="2" s="1"/>
  <c r="M7849" i="2" s="1"/>
  <c r="N7849" i="2"/>
  <c r="D7850" i="2" s="1"/>
  <c r="A7849" i="2"/>
  <c r="H7850" i="2" l="1"/>
  <c r="L7850" i="2" s="1"/>
  <c r="I7850" i="2" l="1"/>
  <c r="M7850" i="2" s="1"/>
  <c r="N7850" i="2"/>
  <c r="D7851" i="2" s="1"/>
  <c r="A7850" i="2"/>
  <c r="L8002" i="2"/>
  <c r="H7851" i="2" l="1"/>
  <c r="A7851" i="2" l="1"/>
  <c r="I7851" i="2"/>
  <c r="M7851" i="2" s="1"/>
  <c r="N7851" i="2"/>
  <c r="D7852" i="2" s="1"/>
  <c r="H7852" i="2" l="1"/>
  <c r="A7852" i="2" s="1"/>
  <c r="L7852" i="2" l="1"/>
  <c r="N7852" i="2"/>
  <c r="D7853" i="2" s="1"/>
  <c r="E7853" i="2" s="1"/>
  <c r="I7852" i="2"/>
  <c r="M7852" i="2" s="1"/>
  <c r="F7853" i="2" l="1"/>
  <c r="G7853" i="2"/>
  <c r="H7853" i="2"/>
  <c r="I7853" i="2" l="1"/>
  <c r="M7853" i="2" s="1"/>
  <c r="N7853" i="2"/>
  <c r="D7854" i="2" s="1"/>
  <c r="E7854" i="2" s="1"/>
  <c r="A7853" i="2"/>
  <c r="F7854" i="2" l="1"/>
  <c r="G7854" i="2"/>
  <c r="H7854" i="2"/>
  <c r="N7854" i="2" l="1"/>
  <c r="D7855" i="2" s="1"/>
  <c r="E7855" i="2" s="1"/>
  <c r="I7854" i="2"/>
  <c r="M7854" i="2" s="1"/>
  <c r="A7854" i="2"/>
  <c r="F7855" i="2" l="1"/>
  <c r="G7855" i="2"/>
  <c r="H7855" i="2"/>
  <c r="I7855" i="2" s="1"/>
  <c r="M7855" i="2" s="1"/>
  <c r="N7855" i="2"/>
  <c r="D7856" i="2" s="1"/>
  <c r="E7856" i="2" s="1"/>
  <c r="A7855" i="2"/>
  <c r="F7856" i="2" l="1"/>
  <c r="G7856" i="2"/>
  <c r="H7856" i="2"/>
  <c r="A7856" i="2" l="1"/>
  <c r="N7856" i="2"/>
  <c r="D7857" i="2" s="1"/>
  <c r="I7856" i="2"/>
  <c r="M7856" i="2" s="1"/>
  <c r="H7857" i="2" l="1"/>
  <c r="I7857" i="2" s="1"/>
  <c r="M7857" i="2" s="1"/>
  <c r="A7857" i="2" l="1"/>
  <c r="N7857" i="2"/>
  <c r="H7858" i="2" s="1"/>
  <c r="D7858" i="2" l="1"/>
  <c r="I7858" i="2"/>
  <c r="M7858" i="2" s="1"/>
  <c r="N7858" i="2"/>
  <c r="H7859" i="2" s="1"/>
  <c r="I7859" i="2" s="1"/>
  <c r="M7859" i="2" s="1"/>
  <c r="A7858" i="2"/>
  <c r="D7859" i="2" l="1"/>
  <c r="N7859" i="2" s="1"/>
  <c r="A7859" i="2"/>
  <c r="E7975" i="2"/>
  <c r="H7860" i="2" l="1"/>
  <c r="I7860" i="2" s="1"/>
  <c r="M7860" i="2" s="1"/>
  <c r="D7860" i="2"/>
  <c r="N7860" i="2"/>
  <c r="F7975" i="2"/>
  <c r="G7975" i="2"/>
  <c r="A7860" i="2" l="1"/>
  <c r="D7861" i="2"/>
  <c r="H7861" i="2"/>
  <c r="I7861" i="2" l="1"/>
  <c r="M7861" i="2" s="1"/>
  <c r="N7861" i="2"/>
  <c r="D7862" i="2" s="1"/>
  <c r="A7861" i="2"/>
  <c r="H7862" i="2" l="1"/>
  <c r="A7862" i="2" s="1"/>
  <c r="I7862" i="2" l="1"/>
  <c r="M7862" i="2" s="1"/>
  <c r="N7862" i="2"/>
  <c r="D7863" i="2" s="1"/>
  <c r="H7863" i="2" l="1"/>
  <c r="I7863" i="2" l="1"/>
  <c r="M7863" i="2" s="1"/>
  <c r="N7863" i="2"/>
  <c r="D7864" i="2" s="1"/>
  <c r="A7863" i="2"/>
  <c r="H7864" i="2" l="1"/>
  <c r="I7864" i="2" l="1"/>
  <c r="M7864" i="2" s="1"/>
  <c r="N7864" i="2"/>
  <c r="D7865" i="2" s="1"/>
  <c r="A7864" i="2"/>
  <c r="L8310" i="2"/>
  <c r="E8313" i="2"/>
  <c r="H7865" i="2" l="1"/>
  <c r="F8313" i="2"/>
  <c r="G8313" i="2"/>
  <c r="N7865" i="2" l="1"/>
  <c r="D7866" i="2" s="1"/>
  <c r="I7865" i="2"/>
  <c r="M7865" i="2" s="1"/>
  <c r="A7865" i="2"/>
  <c r="H7866" i="2" l="1"/>
  <c r="N7866" i="2" s="1"/>
  <c r="D7867" i="2" s="1"/>
  <c r="I7866" i="2"/>
  <c r="M7866" i="2" s="1"/>
  <c r="A7866" i="2"/>
  <c r="H7867" i="2" l="1"/>
  <c r="I7867" i="2"/>
  <c r="M7867" i="2" s="1"/>
  <c r="N7867" i="2"/>
  <c r="D7868" i="2" s="1"/>
  <c r="A7867" i="2"/>
  <c r="H7868" i="2" l="1"/>
  <c r="I7868" i="2" l="1"/>
  <c r="M7868" i="2" s="1"/>
  <c r="N7868" i="2"/>
  <c r="D7869" i="2" s="1"/>
  <c r="A7868" i="2"/>
  <c r="H7869" i="2" l="1"/>
  <c r="N7869" i="2" l="1"/>
  <c r="D7870" i="2" s="1"/>
  <c r="I7869" i="2"/>
  <c r="M7869" i="2" s="1"/>
  <c r="A7869" i="2"/>
  <c r="H7870" i="2" l="1"/>
  <c r="I7870" i="2" s="1"/>
  <c r="M7870" i="2" s="1"/>
  <c r="A7870" i="2" l="1"/>
  <c r="N7870" i="2"/>
  <c r="D7871" i="2" s="1"/>
  <c r="H7871" i="2" l="1"/>
  <c r="A7871" i="2" s="1"/>
  <c r="N7871" i="2" l="1"/>
  <c r="D7872" i="2" s="1"/>
  <c r="I7871" i="2"/>
  <c r="M7871" i="2" s="1"/>
  <c r="H7872" i="2" l="1"/>
  <c r="A7872" i="2" s="1"/>
  <c r="N7872" i="2" l="1"/>
  <c r="D7873" i="2" s="1"/>
  <c r="I7872" i="2"/>
  <c r="M7872" i="2" s="1"/>
  <c r="H7873" i="2" l="1"/>
  <c r="A7873" i="2" s="1"/>
  <c r="I7873" i="2" l="1"/>
  <c r="M7873" i="2" s="1"/>
  <c r="N7873" i="2"/>
  <c r="D7874" i="2" s="1"/>
  <c r="H7874" i="2" l="1"/>
  <c r="I7874" i="2" s="1"/>
  <c r="M7874" i="2" s="1"/>
  <c r="A7874" i="2"/>
  <c r="N7874" i="2"/>
  <c r="D7875" i="2" s="1"/>
  <c r="H7875" i="2" l="1"/>
  <c r="A7875" i="2" s="1"/>
  <c r="I7875" i="2" l="1"/>
  <c r="M7875" i="2" s="1"/>
  <c r="N7875" i="2"/>
  <c r="D7876" i="2" s="1"/>
  <c r="H7876" i="2" l="1"/>
  <c r="N7876" i="2" l="1"/>
  <c r="D7877" i="2" s="1"/>
  <c r="I7876" i="2"/>
  <c r="M7876" i="2" s="1"/>
  <c r="H7877" i="2" s="1"/>
  <c r="N7877" i="2" s="1"/>
  <c r="D7878" i="2" s="1"/>
  <c r="A7876" i="2"/>
  <c r="A7877" i="2" l="1"/>
  <c r="I7877" i="2"/>
  <c r="M7877" i="2" s="1"/>
  <c r="H7878" i="2" s="1"/>
  <c r="A7878" i="2" s="1"/>
  <c r="I7878" i="2" l="1"/>
  <c r="M7878" i="2" s="1"/>
  <c r="N7878" i="2"/>
  <c r="D7879" i="2" s="1"/>
  <c r="H7879" i="2"/>
  <c r="A7879" i="2" s="1"/>
  <c r="E8066" i="2"/>
  <c r="N7879" i="2" l="1"/>
  <c r="D7880" i="2" s="1"/>
  <c r="I7879" i="2"/>
  <c r="M7879" i="2" s="1"/>
  <c r="H7880" i="2"/>
  <c r="L7880" i="2" s="1"/>
  <c r="F8066" i="2"/>
  <c r="G8066" i="2"/>
  <c r="I7880" i="2" l="1"/>
  <c r="M7880" i="2" s="1"/>
  <c r="N7880" i="2"/>
  <c r="D7881" i="2" s="1"/>
  <c r="A7880" i="2"/>
  <c r="H7881" i="2" l="1"/>
  <c r="A7881" i="2" l="1"/>
  <c r="L7881" i="2"/>
  <c r="I7881" i="2"/>
  <c r="M7881" i="2" s="1"/>
  <c r="N7881" i="2"/>
  <c r="D7882" i="2" s="1"/>
  <c r="H7882" i="2" l="1"/>
  <c r="A7882" i="2" s="1"/>
  <c r="N7882" i="2" l="1"/>
  <c r="D7883" i="2" s="1"/>
  <c r="L7882" i="2"/>
  <c r="I7882" i="2"/>
  <c r="M7882" i="2" s="1"/>
  <c r="L7883" i="2"/>
  <c r="H7883" i="2" l="1"/>
  <c r="N7883" i="2" s="1"/>
  <c r="A7883" i="2"/>
  <c r="I7883" i="2" l="1"/>
  <c r="M7883" i="2" s="1"/>
  <c r="H7884" i="2" s="1"/>
  <c r="I7884" i="2" s="1"/>
  <c r="M7884" i="2" s="1"/>
  <c r="D7884" i="2"/>
  <c r="E7884" i="2" s="1"/>
  <c r="F7884" i="2" s="1"/>
  <c r="A7884" i="2" l="1"/>
  <c r="N7884" i="2"/>
  <c r="G7884" i="2"/>
  <c r="H7885" i="2"/>
  <c r="I7885" i="2" s="1"/>
  <c r="M7885" i="2" s="1"/>
  <c r="D7885" i="2" l="1"/>
  <c r="A7885" i="2"/>
  <c r="N7885" i="2"/>
  <c r="D7886" i="2" s="1"/>
  <c r="E7886" i="2" s="1"/>
  <c r="G7886" i="2" s="1"/>
  <c r="H7886" i="2" l="1"/>
  <c r="A7886" i="2" s="1"/>
  <c r="F7886" i="2"/>
  <c r="N7886" i="2" l="1"/>
  <c r="D7887" i="2" s="1"/>
  <c r="I7886" i="2"/>
  <c r="M7886" i="2" s="1"/>
  <c r="E7887" i="2"/>
  <c r="H7887" i="2"/>
  <c r="F7887" i="2" l="1"/>
  <c r="G7887" i="2"/>
  <c r="I7887" i="2"/>
  <c r="M7887" i="2" s="1"/>
  <c r="N7887" i="2"/>
  <c r="H7888" i="2" s="1"/>
  <c r="A7887" i="2"/>
  <c r="I7888" i="2" l="1"/>
  <c r="M7888" i="2" s="1"/>
  <c r="D7888" i="2"/>
  <c r="N7888" i="2" s="1"/>
  <c r="H7889" i="2" l="1"/>
  <c r="I7889" i="2" s="1"/>
  <c r="M7889" i="2" s="1"/>
  <c r="A7888" i="2"/>
  <c r="D7889" i="2"/>
  <c r="A7889" i="2" l="1"/>
  <c r="N7889" i="2"/>
  <c r="H7890" i="2" s="1"/>
  <c r="L8340" i="2"/>
  <c r="D7890" i="2" l="1"/>
  <c r="A7890" i="2" s="1"/>
  <c r="I7890" i="2"/>
  <c r="M7890" i="2" s="1"/>
  <c r="N7890" i="2" l="1"/>
  <c r="D7891" i="2" s="1"/>
  <c r="H7891" i="2" l="1"/>
  <c r="A7891" i="2" s="1"/>
  <c r="I7891" i="2" l="1"/>
  <c r="M7891" i="2" s="1"/>
  <c r="N7891" i="2"/>
  <c r="D7892" i="2" s="1"/>
  <c r="H7892" i="2" l="1"/>
  <c r="A7892" i="2" s="1"/>
  <c r="N7892" i="2"/>
  <c r="D7893" i="2" s="1"/>
  <c r="I7892" i="2" l="1"/>
  <c r="M7892" i="2" s="1"/>
  <c r="H7893" i="2"/>
  <c r="A7893" i="2" s="1"/>
  <c r="N7893" i="2"/>
  <c r="D7894" i="2" s="1"/>
  <c r="I7893" i="2"/>
  <c r="M7893" i="2" s="1"/>
  <c r="H7894" i="2" l="1"/>
  <c r="N7894" i="2" s="1"/>
  <c r="D7895" i="2" s="1"/>
  <c r="A7894" i="2" l="1"/>
  <c r="I7894" i="2"/>
  <c r="M7894" i="2" s="1"/>
  <c r="H7895" i="2" s="1"/>
  <c r="A7895" i="2" s="1"/>
  <c r="N7895" i="2" l="1"/>
  <c r="D7896" i="2" s="1"/>
  <c r="I7895" i="2"/>
  <c r="M7895" i="2" s="1"/>
  <c r="H7896" i="2" l="1"/>
  <c r="A7896" i="2" s="1"/>
  <c r="N7896" i="2" l="1"/>
  <c r="D7897" i="2" s="1"/>
  <c r="I7896" i="2"/>
  <c r="M7896" i="2" s="1"/>
  <c r="H7897" i="2" s="1"/>
  <c r="I7897" i="2" l="1"/>
  <c r="M7897" i="2" s="1"/>
  <c r="N7897" i="2"/>
  <c r="D7898" i="2" s="1"/>
  <c r="A7897" i="2"/>
  <c r="H7898" i="2" l="1"/>
  <c r="L8093" i="2"/>
  <c r="I7898" i="2" l="1"/>
  <c r="M7898" i="2" s="1"/>
  <c r="N7898" i="2"/>
  <c r="D7899" i="2" s="1"/>
  <c r="A7898" i="2"/>
  <c r="H7899" i="2" l="1"/>
  <c r="N7899" i="2" l="1"/>
  <c r="D7900" i="2" s="1"/>
  <c r="I7899" i="2"/>
  <c r="M7899" i="2" s="1"/>
  <c r="A7899" i="2"/>
  <c r="H7900" i="2" l="1"/>
  <c r="A7900" i="2" s="1"/>
  <c r="N7900" i="2"/>
  <c r="D7901" i="2" s="1"/>
  <c r="I7900" i="2" l="1"/>
  <c r="M7900" i="2" s="1"/>
  <c r="H7901" i="2"/>
  <c r="A7901" i="2" s="1"/>
  <c r="I7901" i="2" l="1"/>
  <c r="M7901" i="2" s="1"/>
  <c r="N7901" i="2"/>
  <c r="D7902" i="2" s="1"/>
  <c r="H7902" i="2" l="1"/>
  <c r="N7902" i="2" l="1"/>
  <c r="D7903" i="2" s="1"/>
  <c r="I7902" i="2"/>
  <c r="M7902" i="2" s="1"/>
  <c r="A7902" i="2"/>
  <c r="H7903" i="2" l="1"/>
  <c r="N7903" i="2" s="1"/>
  <c r="D7904" i="2" s="1"/>
  <c r="A7903" i="2"/>
  <c r="I7903" i="2" l="1"/>
  <c r="M7903" i="2" s="1"/>
  <c r="H7904" i="2"/>
  <c r="I7904" i="2" s="1"/>
  <c r="M7904" i="2" s="1"/>
  <c r="A7904" i="2"/>
  <c r="N7904" i="2" l="1"/>
  <c r="D7905" i="2" s="1"/>
  <c r="H7905" i="2" l="1"/>
  <c r="A7905" i="2" s="1"/>
  <c r="N7905" i="2"/>
  <c r="D7906" i="2" s="1"/>
  <c r="I7905" i="2"/>
  <c r="M7905" i="2" s="1"/>
  <c r="H7906" i="2" l="1"/>
  <c r="I7906" i="2" s="1"/>
  <c r="M7906" i="2" s="1"/>
  <c r="N7906" i="2"/>
  <c r="D7907" i="2" s="1"/>
  <c r="A7906" i="2"/>
  <c r="H7907" i="2" l="1"/>
  <c r="I7907" i="2" l="1"/>
  <c r="M7907" i="2" s="1"/>
  <c r="N7907" i="2"/>
  <c r="D7908" i="2" s="1"/>
  <c r="A7907" i="2"/>
  <c r="H7908" i="2" l="1"/>
  <c r="A7908" i="2" s="1"/>
  <c r="N7908" i="2" l="1"/>
  <c r="D7909" i="2" s="1"/>
  <c r="I7908" i="2"/>
  <c r="M7908" i="2" s="1"/>
  <c r="H7909" i="2" l="1"/>
  <c r="I7909" i="2" s="1"/>
  <c r="M7909" i="2" s="1"/>
  <c r="A7909" i="2" l="1"/>
  <c r="N7909" i="2"/>
  <c r="D7910" i="2" s="1"/>
  <c r="H7910" i="2" l="1"/>
  <c r="A7910" i="2" s="1"/>
  <c r="N7910" i="2" l="1"/>
  <c r="D7911" i="2" s="1"/>
  <c r="I7910" i="2"/>
  <c r="M7910" i="2" s="1"/>
  <c r="H7911" i="2" l="1"/>
  <c r="L7911" i="2" s="1"/>
  <c r="A7911" i="2" l="1"/>
  <c r="N7911" i="2"/>
  <c r="D7912" i="2" s="1"/>
  <c r="I7911" i="2"/>
  <c r="M7911" i="2" s="1"/>
  <c r="H7912" i="2"/>
  <c r="A7912" i="2" l="1"/>
  <c r="N7912" i="2"/>
  <c r="D7913" i="2" s="1"/>
  <c r="I7912" i="2"/>
  <c r="M7912" i="2" s="1"/>
  <c r="H7913" i="2" l="1"/>
  <c r="A7913" i="2"/>
  <c r="N7913" i="2" l="1"/>
  <c r="D7914" i="2" s="1"/>
  <c r="E7914" i="2" s="1"/>
  <c r="G7914" i="2" s="1"/>
  <c r="L7913" i="2"/>
  <c r="I7913" i="2"/>
  <c r="M7913" i="2" s="1"/>
  <c r="L7914" i="2"/>
  <c r="H7914" i="2" l="1"/>
  <c r="I7914" i="2" s="1"/>
  <c r="M7914" i="2" s="1"/>
  <c r="F7914" i="2"/>
  <c r="N7914" i="2"/>
  <c r="D7915" i="2" s="1"/>
  <c r="E7915" i="2" s="1"/>
  <c r="A7914" i="2" l="1"/>
  <c r="F7915" i="2"/>
  <c r="G7915" i="2"/>
  <c r="H7915" i="2"/>
  <c r="A7915" i="2" s="1"/>
  <c r="I7915" i="2" l="1"/>
  <c r="M7915" i="2" s="1"/>
  <c r="N7915" i="2"/>
  <c r="D7916" i="2" s="1"/>
  <c r="E7916" i="2"/>
  <c r="H7916" i="2" l="1"/>
  <c r="F7916" i="2"/>
  <c r="G7916" i="2"/>
  <c r="I7916" i="2" l="1"/>
  <c r="M7916" i="2" s="1"/>
  <c r="A7916" i="2"/>
  <c r="N7916" i="2"/>
  <c r="D7917" i="2" s="1"/>
  <c r="E7917" i="2" l="1"/>
  <c r="H7917" i="2"/>
  <c r="I7917" i="2" l="1"/>
  <c r="M7917" i="2" s="1"/>
  <c r="N7917" i="2"/>
  <c r="A7917" i="2"/>
  <c r="F7917" i="2"/>
  <c r="G7917" i="2"/>
  <c r="D7918" i="2" s="1"/>
  <c r="L8124" i="2"/>
  <c r="H7918" i="2" l="1"/>
  <c r="I7918" i="2" s="1"/>
  <c r="M7918" i="2" s="1"/>
  <c r="N7918" i="2" l="1"/>
  <c r="D7919" i="2" s="1"/>
  <c r="A7918" i="2"/>
  <c r="H7919" i="2" l="1"/>
  <c r="N7919" i="2" s="1"/>
  <c r="D7920" i="2" s="1"/>
  <c r="E8127" i="2"/>
  <c r="L8371" i="2"/>
  <c r="A7919" i="2" l="1"/>
  <c r="I7919" i="2"/>
  <c r="M7919" i="2" s="1"/>
  <c r="H7920" i="2" s="1"/>
  <c r="F8127" i="2"/>
  <c r="G8127" i="2"/>
  <c r="N7920" i="2" l="1"/>
  <c r="D7921" i="2" s="1"/>
  <c r="I7920" i="2"/>
  <c r="M7920" i="2" s="1"/>
  <c r="A7920" i="2"/>
  <c r="H7921" i="2" l="1"/>
  <c r="N7921" i="2" l="1"/>
  <c r="D7922" i="2" s="1"/>
  <c r="I7921" i="2"/>
  <c r="M7921" i="2" s="1"/>
  <c r="H7922" i="2" s="1"/>
  <c r="A7921" i="2"/>
  <c r="N7922" i="2" l="1"/>
  <c r="D7923" i="2" s="1"/>
  <c r="I7922" i="2"/>
  <c r="M7922" i="2" s="1"/>
  <c r="A7922" i="2"/>
  <c r="H7923" i="2" l="1"/>
  <c r="A7923" i="2" s="1"/>
  <c r="I7923" i="2"/>
  <c r="M7923" i="2" s="1"/>
  <c r="N7923" i="2"/>
  <c r="D7924" i="2" s="1"/>
  <c r="E8375" i="2"/>
  <c r="H7924" i="2" l="1"/>
  <c r="A7924" i="2" s="1"/>
  <c r="F8375" i="2"/>
  <c r="G8375" i="2"/>
  <c r="I7924" i="2" l="1"/>
  <c r="M7924" i="2" s="1"/>
  <c r="N7924" i="2"/>
  <c r="D7925" i="2" s="1"/>
  <c r="H7925" i="2" l="1"/>
  <c r="I7925" i="2" l="1"/>
  <c r="M7925" i="2" s="1"/>
  <c r="N7925" i="2"/>
  <c r="D7926" i="2" s="1"/>
  <c r="H7926" i="2"/>
  <c r="A7925" i="2"/>
  <c r="I7926" i="2" l="1"/>
  <c r="M7926" i="2" s="1"/>
  <c r="N7926" i="2"/>
  <c r="D7927" i="2" s="1"/>
  <c r="A7926" i="2"/>
  <c r="H7927" i="2" l="1"/>
  <c r="I7927" i="2"/>
  <c r="M7927" i="2" s="1"/>
  <c r="N7927" i="2"/>
  <c r="D7928" i="2" s="1"/>
  <c r="A7927" i="2"/>
  <c r="H7928" i="2" l="1"/>
  <c r="N7928" i="2" l="1"/>
  <c r="D7929" i="2" s="1"/>
  <c r="I7928" i="2"/>
  <c r="M7928" i="2" s="1"/>
  <c r="A7928" i="2"/>
  <c r="H7929" i="2" l="1"/>
  <c r="N7929" i="2"/>
  <c r="D7930" i="2" s="1"/>
  <c r="I7929" i="2"/>
  <c r="M7929" i="2" s="1"/>
  <c r="H7930" i="2" s="1"/>
  <c r="A7929" i="2"/>
  <c r="N7930" i="2" l="1"/>
  <c r="D7931" i="2" s="1"/>
  <c r="I7930" i="2"/>
  <c r="M7930" i="2" s="1"/>
  <c r="A7930" i="2"/>
  <c r="H7931" i="2" l="1"/>
  <c r="I7931" i="2" l="1"/>
  <c r="M7931" i="2" s="1"/>
  <c r="A7931" i="2"/>
  <c r="N7931" i="2"/>
  <c r="D7932" i="2" s="1"/>
  <c r="H7932" i="2" l="1"/>
  <c r="A7932" i="2" s="1"/>
  <c r="I7932" i="2" l="1"/>
  <c r="M7932" i="2" s="1"/>
  <c r="N7932" i="2"/>
  <c r="D7933" i="2" s="1"/>
  <c r="E8097" i="2"/>
  <c r="G8097" i="2" s="1"/>
  <c r="H7933" i="2" l="1"/>
  <c r="F8097" i="2"/>
  <c r="I7933" i="2" l="1"/>
  <c r="M7933" i="2" s="1"/>
  <c r="N7933" i="2"/>
  <c r="D7934" i="2" s="1"/>
  <c r="A7933" i="2"/>
  <c r="H7934" i="2" l="1"/>
  <c r="I7934" i="2" l="1"/>
  <c r="M7934" i="2" s="1"/>
  <c r="N7934" i="2"/>
  <c r="D7935" i="2" s="1"/>
  <c r="A7934" i="2"/>
  <c r="E8099" i="2"/>
  <c r="F8099" i="2" s="1"/>
  <c r="G8099" i="2" s="1"/>
  <c r="H7935" i="2" l="1"/>
  <c r="I7935" i="2"/>
  <c r="M7935" i="2" s="1"/>
  <c r="N7935" i="2"/>
  <c r="D7936" i="2" s="1"/>
  <c r="A7935" i="2"/>
  <c r="H7936" i="2" l="1"/>
  <c r="N7936" i="2"/>
  <c r="D7937" i="2" s="1"/>
  <c r="I7936" i="2"/>
  <c r="M7936" i="2" s="1"/>
  <c r="H7937" i="2" s="1"/>
  <c r="A7936" i="2"/>
  <c r="N7937" i="2" l="1"/>
  <c r="D7938" i="2" s="1"/>
  <c r="I7937" i="2"/>
  <c r="M7937" i="2" s="1"/>
  <c r="A7937" i="2"/>
  <c r="H7938" i="2" l="1"/>
  <c r="I7938" i="2" s="1"/>
  <c r="M7938" i="2" s="1"/>
  <c r="N7938" i="2"/>
  <c r="D7939" i="2" s="1"/>
  <c r="A7938" i="2"/>
  <c r="H7939" i="2" l="1"/>
  <c r="I7939" i="2" l="1"/>
  <c r="M7939" i="2" s="1"/>
  <c r="N7939" i="2"/>
  <c r="D7940" i="2" s="1"/>
  <c r="A7939" i="2"/>
  <c r="H7940" i="2" l="1"/>
  <c r="A7940" i="2"/>
  <c r="N7940" i="2"/>
  <c r="D7941" i="2" s="1"/>
  <c r="I7940" i="2"/>
  <c r="M7940" i="2" s="1"/>
  <c r="H7941" i="2" l="1"/>
  <c r="L7941" i="2" s="1"/>
  <c r="A7941" i="2"/>
  <c r="I7941" i="2"/>
  <c r="M7941" i="2" s="1"/>
  <c r="N7941" i="2"/>
  <c r="D7942" i="2" s="1"/>
  <c r="H7942" i="2" l="1"/>
  <c r="A7942" i="2" l="1"/>
  <c r="L7942" i="2"/>
  <c r="N7942" i="2"/>
  <c r="D7943" i="2" s="1"/>
  <c r="I7942" i="2"/>
  <c r="M7942" i="2" s="1"/>
  <c r="H7943" i="2" l="1"/>
  <c r="I7943" i="2" s="1"/>
  <c r="M7943" i="2" s="1"/>
  <c r="L7943" i="2"/>
  <c r="A7943" i="2" l="1"/>
  <c r="N7943" i="2"/>
  <c r="D7944" i="2" s="1"/>
  <c r="L8154" i="2"/>
  <c r="H7944" i="2" l="1"/>
  <c r="L7944" i="2" s="1"/>
  <c r="A7944" i="2"/>
  <c r="I7944" i="2"/>
  <c r="M7944" i="2" s="1"/>
  <c r="N7944" i="2"/>
  <c r="D7945" i="2" s="1"/>
  <c r="E7945" i="2" s="1"/>
  <c r="F7945" i="2" s="1"/>
  <c r="H7945" i="2" l="1"/>
  <c r="I7945" i="2" s="1"/>
  <c r="M7945" i="2" s="1"/>
  <c r="G7945" i="2"/>
  <c r="N7945" i="2"/>
  <c r="D7946" i="2" s="1"/>
  <c r="A7945" i="2" l="1"/>
  <c r="H7946" i="2"/>
  <c r="A7946" i="2" s="1"/>
  <c r="N7946" i="2" l="1"/>
  <c r="D7947" i="2" s="1"/>
  <c r="I7946" i="2"/>
  <c r="M7946" i="2" s="1"/>
  <c r="E7947" i="2"/>
  <c r="H7947" i="2"/>
  <c r="E8158" i="2"/>
  <c r="G7947" i="2" l="1"/>
  <c r="F7947" i="2"/>
  <c r="I7947" i="2"/>
  <c r="M7947" i="2" s="1"/>
  <c r="N7947" i="2"/>
  <c r="H7948" i="2" s="1"/>
  <c r="I7948" i="2" s="1"/>
  <c r="M7948" i="2" s="1"/>
  <c r="A7947" i="2"/>
  <c r="G8158" i="2"/>
  <c r="F8158" i="2"/>
  <c r="D7948" i="2" l="1"/>
  <c r="N7948" i="2" l="1"/>
  <c r="H7949" i="2" s="1"/>
  <c r="A7948" i="2"/>
  <c r="D7949" i="2" l="1"/>
  <c r="A7949" i="2" s="1"/>
  <c r="I7949" i="2"/>
  <c r="M7949" i="2" s="1"/>
  <c r="N7949" i="2" l="1"/>
  <c r="D7950" i="2" s="1"/>
  <c r="H7950" i="2"/>
  <c r="I7950" i="2" l="1"/>
  <c r="M7950" i="2" s="1"/>
  <c r="N7950" i="2"/>
  <c r="D7951" i="2" s="1"/>
  <c r="A7950" i="2"/>
  <c r="H7951" i="2" l="1"/>
  <c r="A7951" i="2" s="1"/>
  <c r="I7951" i="2" l="1"/>
  <c r="M7951" i="2" s="1"/>
  <c r="N7951" i="2"/>
  <c r="D7952" i="2" s="1"/>
  <c r="H7952" i="2" l="1"/>
  <c r="L8402" i="2"/>
  <c r="A7952" i="2" l="1"/>
  <c r="I7952" i="2"/>
  <c r="M7952" i="2" s="1"/>
  <c r="N7952" i="2"/>
  <c r="D7953" i="2" s="1"/>
  <c r="H7953" i="2" l="1"/>
  <c r="N7953" i="2" s="1"/>
  <c r="D7954" i="2" s="1"/>
  <c r="A7953" i="2" l="1"/>
  <c r="I7953" i="2"/>
  <c r="M7953" i="2" s="1"/>
  <c r="H7954" i="2" s="1"/>
  <c r="I7954" i="2" s="1"/>
  <c r="M7954" i="2" s="1"/>
  <c r="L8341" i="2"/>
  <c r="A7954" i="2" l="1"/>
  <c r="N7954" i="2"/>
  <c r="D7955" i="2" s="1"/>
  <c r="H7955" i="2" l="1"/>
  <c r="A7955" i="2" s="1"/>
  <c r="N7955" i="2" l="1"/>
  <c r="D7956" i="2" s="1"/>
  <c r="I7955" i="2"/>
  <c r="M7955" i="2" s="1"/>
  <c r="H7956" i="2" s="1"/>
  <c r="A7956" i="2" s="1"/>
  <c r="N7956" i="2" l="1"/>
  <c r="D7957" i="2" s="1"/>
  <c r="I7956" i="2"/>
  <c r="M7956" i="2" s="1"/>
  <c r="E8344" i="2"/>
  <c r="H7957" i="2" l="1"/>
  <c r="I7957" i="2" s="1"/>
  <c r="M7957" i="2" s="1"/>
  <c r="G8344" i="2"/>
  <c r="F8344" i="2"/>
  <c r="A7957" i="2" l="1"/>
  <c r="N7957" i="2"/>
  <c r="D7958" i="2" s="1"/>
  <c r="H7958" i="2"/>
  <c r="I7958" i="2" s="1"/>
  <c r="M7958" i="2" s="1"/>
  <c r="A7958" i="2" l="1"/>
  <c r="N7958" i="2"/>
  <c r="D7959" i="2" s="1"/>
  <c r="H7959" i="2" l="1"/>
  <c r="A7959" i="2"/>
  <c r="I7959" i="2"/>
  <c r="M7959" i="2" s="1"/>
  <c r="N7959" i="2"/>
  <c r="D7960" i="2" s="1"/>
  <c r="E8128" i="2"/>
  <c r="F8128" i="2" s="1"/>
  <c r="H7960" i="2" l="1"/>
  <c r="A7960" i="2" s="1"/>
  <c r="G8128" i="2"/>
  <c r="N7960" i="2" l="1"/>
  <c r="D7961" i="2" s="1"/>
  <c r="I7960" i="2"/>
  <c r="M7960" i="2" s="1"/>
  <c r="H7961" i="2" l="1"/>
  <c r="A7961" i="2" s="1"/>
  <c r="N7961" i="2" l="1"/>
  <c r="D7962" i="2" s="1"/>
  <c r="I7961" i="2"/>
  <c r="M7961" i="2" s="1"/>
  <c r="H7962" i="2" l="1"/>
  <c r="I7962" i="2" s="1"/>
  <c r="M7962" i="2" s="1"/>
  <c r="A7962" i="2" l="1"/>
  <c r="N7962" i="2"/>
  <c r="D7963" i="2" s="1"/>
  <c r="H7963" i="2" l="1"/>
  <c r="A7963" i="2" s="1"/>
  <c r="I7963" i="2"/>
  <c r="M7963" i="2" s="1"/>
  <c r="N7963" i="2"/>
  <c r="D7964" i="2" s="1"/>
  <c r="H7964" i="2" l="1"/>
  <c r="I7964" i="2" l="1"/>
  <c r="M7964" i="2" s="1"/>
  <c r="N7964" i="2"/>
  <c r="D7965" i="2" s="1"/>
  <c r="A7964" i="2"/>
  <c r="H7965" i="2" l="1"/>
  <c r="A7965" i="2" s="1"/>
  <c r="N7965" i="2" l="1"/>
  <c r="D7966" i="2" s="1"/>
  <c r="I7965" i="2"/>
  <c r="M7965" i="2" s="1"/>
  <c r="H7966" i="2" l="1"/>
  <c r="N7966" i="2" s="1"/>
  <c r="D7967" i="2" s="1"/>
  <c r="A7966" i="2" l="1"/>
  <c r="I7966" i="2"/>
  <c r="M7966" i="2" s="1"/>
  <c r="H7967" i="2"/>
  <c r="I7967" i="2" s="1"/>
  <c r="M7967" i="2" s="1"/>
  <c r="N7967" i="2"/>
  <c r="D7968" i="2" s="1"/>
  <c r="A7967" i="2"/>
  <c r="H7968" i="2" l="1"/>
  <c r="N7968" i="2" l="1"/>
  <c r="D7969" i="2" s="1"/>
  <c r="I7968" i="2"/>
  <c r="M7968" i="2" s="1"/>
  <c r="A7968" i="2"/>
  <c r="L8185" i="2"/>
  <c r="H7969" i="2" l="1"/>
  <c r="I7969" i="2" s="1"/>
  <c r="M7969" i="2" s="1"/>
  <c r="A7969" i="2"/>
  <c r="N7969" i="2" l="1"/>
  <c r="D7970" i="2" s="1"/>
  <c r="H7970" i="2"/>
  <c r="E8314" i="2"/>
  <c r="I7970" i="2" l="1"/>
  <c r="M7970" i="2" s="1"/>
  <c r="N7970" i="2"/>
  <c r="D7971" i="2" s="1"/>
  <c r="A7970" i="2"/>
  <c r="F8314" i="2"/>
  <c r="G8314" i="2"/>
  <c r="H7971" i="2" l="1"/>
  <c r="A7971" i="2" l="1"/>
  <c r="I7971" i="2"/>
  <c r="M7971" i="2" s="1"/>
  <c r="N7971" i="2"/>
  <c r="D7972" i="2" s="1"/>
  <c r="H7972" i="2" l="1"/>
  <c r="L7972" i="2" s="1"/>
  <c r="A7972" i="2" l="1"/>
  <c r="I7972" i="2"/>
  <c r="M7972" i="2" s="1"/>
  <c r="N7972" i="2"/>
  <c r="D7973" i="2" s="1"/>
  <c r="H7973" i="2" l="1"/>
  <c r="A7973" i="2" s="1"/>
  <c r="N7973" i="2" l="1"/>
  <c r="D7974" i="2" s="1"/>
  <c r="I7973" i="2"/>
  <c r="M7973" i="2" s="1"/>
  <c r="H7974" i="2" l="1"/>
  <c r="I7974" i="2" s="1"/>
  <c r="M7974" i="2" s="1"/>
  <c r="L7974" i="2"/>
  <c r="A7974" i="2" l="1"/>
  <c r="N7974" i="2"/>
  <c r="D7975" i="2" s="1"/>
  <c r="H7975" i="2" l="1"/>
  <c r="I7975" i="2" s="1"/>
  <c r="M7975" i="2" s="1"/>
  <c r="N7975" i="2" l="1"/>
  <c r="A7975" i="2"/>
  <c r="E7977" i="2"/>
  <c r="D7976" i="2" l="1"/>
  <c r="E7976" i="2" s="1"/>
  <c r="H7976" i="2"/>
  <c r="G7977" i="2"/>
  <c r="F7977" i="2"/>
  <c r="A7976" i="2" l="1"/>
  <c r="N7976" i="2"/>
  <c r="I7976" i="2"/>
  <c r="M7976" i="2" s="1"/>
  <c r="F7976" i="2"/>
  <c r="G7976" i="2"/>
  <c r="D7977" i="2" l="1"/>
  <c r="H7977" i="2"/>
  <c r="I7977" i="2" l="1"/>
  <c r="M7977" i="2" s="1"/>
  <c r="N7977" i="2"/>
  <c r="D7978" i="2" s="1"/>
  <c r="A7977" i="2"/>
  <c r="H7978" i="2" l="1"/>
  <c r="I7978" i="2" l="1"/>
  <c r="M7978" i="2" s="1"/>
  <c r="N7978" i="2"/>
  <c r="D7979" i="2" s="1"/>
  <c r="A7978" i="2"/>
  <c r="L8155" i="2"/>
  <c r="H7979" i="2" l="1"/>
  <c r="I7979" i="2" l="1"/>
  <c r="M7979" i="2" s="1"/>
  <c r="N7979" i="2"/>
  <c r="D7980" i="2" s="1"/>
  <c r="A7979" i="2"/>
  <c r="H7980" i="2" l="1"/>
  <c r="N7980" i="2" l="1"/>
  <c r="D7981" i="2" s="1"/>
  <c r="I7980" i="2"/>
  <c r="M7980" i="2" s="1"/>
  <c r="A7980" i="2"/>
  <c r="H7981" i="2" l="1"/>
  <c r="N7981" i="2" s="1"/>
  <c r="D7982" i="2" s="1"/>
  <c r="A7981" i="2" l="1"/>
  <c r="I7981" i="2"/>
  <c r="M7981" i="2" s="1"/>
  <c r="H7982" i="2" s="1"/>
  <c r="I7982" i="2" s="1"/>
  <c r="M7982" i="2" s="1"/>
  <c r="A7982" i="2" l="1"/>
  <c r="N7982" i="2"/>
  <c r="D7983" i="2" s="1"/>
  <c r="H7983" i="2" l="1"/>
  <c r="A7983" i="2" s="1"/>
  <c r="N7983" i="2" l="1"/>
  <c r="D7984" i="2" s="1"/>
  <c r="I7983" i="2"/>
  <c r="M7983" i="2" s="1"/>
  <c r="H7984" i="2" s="1"/>
  <c r="N7984" i="2" s="1"/>
  <c r="D7985" i="2" s="1"/>
  <c r="A7984" i="2"/>
  <c r="I7984" i="2" l="1"/>
  <c r="M7984" i="2" s="1"/>
  <c r="H7985" i="2"/>
  <c r="A7985" i="2" s="1"/>
  <c r="N7985" i="2"/>
  <c r="D7986" i="2" s="1"/>
  <c r="I7985" i="2"/>
  <c r="M7985" i="2" s="1"/>
  <c r="H7986" i="2" l="1"/>
  <c r="I7986" i="2" s="1"/>
  <c r="M7986" i="2" s="1"/>
  <c r="N7986" i="2"/>
  <c r="D7987" i="2" s="1"/>
  <c r="A7986" i="2"/>
  <c r="H7987" i="2" l="1"/>
  <c r="A7987" i="2"/>
  <c r="I7987" i="2"/>
  <c r="M7987" i="2" s="1"/>
  <c r="N7987" i="2"/>
  <c r="D7988" i="2" s="1"/>
  <c r="H7988" i="2" l="1"/>
  <c r="A7988" i="2" l="1"/>
  <c r="I7988" i="2"/>
  <c r="M7988" i="2" s="1"/>
  <c r="N7988" i="2"/>
  <c r="D7989" i="2" s="1"/>
  <c r="H7989" i="2" l="1"/>
  <c r="I7989" i="2" l="1"/>
  <c r="M7989" i="2" s="1"/>
  <c r="N7989" i="2"/>
  <c r="D7990" i="2" s="1"/>
  <c r="A7989" i="2"/>
  <c r="H7990" i="2" l="1"/>
  <c r="N7990" i="2" s="1"/>
  <c r="D7991" i="2" s="1"/>
  <c r="A7990" i="2"/>
  <c r="I7990" i="2"/>
  <c r="M7990" i="2" s="1"/>
  <c r="H7991" i="2" l="1"/>
  <c r="A7991" i="2" s="1"/>
  <c r="N7991" i="2" l="1"/>
  <c r="D7992" i="2" s="1"/>
  <c r="I7991" i="2"/>
  <c r="M7991" i="2" s="1"/>
  <c r="H7992" i="2" l="1"/>
  <c r="I7992" i="2"/>
  <c r="M7992" i="2" s="1"/>
  <c r="N7992" i="2"/>
  <c r="D7993" i="2" s="1"/>
  <c r="A7992" i="2"/>
  <c r="H7993" i="2" l="1"/>
  <c r="A7993" i="2" l="1"/>
  <c r="N7993" i="2"/>
  <c r="D7994" i="2" s="1"/>
  <c r="I7993" i="2"/>
  <c r="M7993" i="2" s="1"/>
  <c r="H7994" i="2" l="1"/>
  <c r="I7994" i="2" s="1"/>
  <c r="M7994" i="2" s="1"/>
  <c r="A7994" i="2" l="1"/>
  <c r="N7994" i="2"/>
  <c r="D7995" i="2" s="1"/>
  <c r="H7995" i="2" l="1"/>
  <c r="I7995" i="2" s="1"/>
  <c r="M7995" i="2" s="1"/>
  <c r="N7995" i="2"/>
  <c r="D7996" i="2" s="1"/>
  <c r="A7995" i="2" l="1"/>
  <c r="H7996" i="2"/>
  <c r="A7996" i="2" s="1"/>
  <c r="I7996" i="2" l="1"/>
  <c r="M7996" i="2" s="1"/>
  <c r="N7996" i="2"/>
  <c r="D7997" i="2" s="1"/>
  <c r="H7997" i="2" l="1"/>
  <c r="A7997" i="2" s="1"/>
  <c r="I7997" i="2" l="1"/>
  <c r="M7997" i="2" s="1"/>
  <c r="N7997" i="2"/>
  <c r="D7998" i="2" s="1"/>
  <c r="H7998" i="2" l="1"/>
  <c r="A7998" i="2" l="1"/>
  <c r="N7998" i="2"/>
  <c r="D7999" i="2" s="1"/>
  <c r="I7998" i="2"/>
  <c r="M7998" i="2" s="1"/>
  <c r="H7999" i="2" l="1"/>
  <c r="I7999" i="2" s="1"/>
  <c r="M7999" i="2" s="1"/>
  <c r="A7999" i="2" l="1"/>
  <c r="N7999" i="2"/>
  <c r="D8000" i="2" s="1"/>
  <c r="H8000" i="2" l="1"/>
  <c r="A8000" i="2" s="1"/>
  <c r="I8000" i="2" l="1"/>
  <c r="M8000" i="2" s="1"/>
  <c r="N8000" i="2"/>
  <c r="D8001" i="2" s="1"/>
  <c r="H8001" i="2" l="1"/>
  <c r="A8001" i="2" s="1"/>
  <c r="I8001" i="2"/>
  <c r="M8001" i="2" s="1"/>
  <c r="N8001" i="2" l="1"/>
  <c r="D8002" i="2" s="1"/>
  <c r="H8002" i="2"/>
  <c r="A8002" i="2" s="1"/>
  <c r="N8002" i="2"/>
  <c r="D8003" i="2" s="1"/>
  <c r="I8002" i="2" l="1"/>
  <c r="M8002" i="2" s="1"/>
  <c r="H8003" i="2"/>
  <c r="L8003" i="2" s="1"/>
  <c r="I8003" i="2" l="1"/>
  <c r="M8003" i="2" s="1"/>
  <c r="N8003" i="2"/>
  <c r="D8004" i="2" s="1"/>
  <c r="A8003" i="2"/>
  <c r="H8004" i="2" l="1"/>
  <c r="A8004" i="2" l="1"/>
  <c r="I8004" i="2"/>
  <c r="M8004" i="2" s="1"/>
  <c r="N8004" i="2"/>
  <c r="D8005" i="2" s="1"/>
  <c r="L8004" i="2"/>
  <c r="H8005" i="2" l="1"/>
  <c r="I8005" i="2" s="1"/>
  <c r="M8005" i="2" s="1"/>
  <c r="A8005" i="2" l="1"/>
  <c r="N8005" i="2"/>
  <c r="D8006" i="2" s="1"/>
  <c r="E8006" i="2" s="1"/>
  <c r="F8006" i="2" s="1"/>
  <c r="H8006" i="2" l="1"/>
  <c r="I8006" i="2" s="1"/>
  <c r="M8006" i="2" s="1"/>
  <c r="G8006" i="2"/>
  <c r="N8006" i="2"/>
  <c r="D8007" i="2" s="1"/>
  <c r="E8007" i="2" s="1"/>
  <c r="A8006" i="2"/>
  <c r="F8007" i="2" l="1"/>
  <c r="G8007" i="2"/>
  <c r="H8007" i="2"/>
  <c r="A8007" i="2" l="1"/>
  <c r="N8007" i="2"/>
  <c r="D8008" i="2" s="1"/>
  <c r="I8007" i="2"/>
  <c r="M8007" i="2" s="1"/>
  <c r="H8008" i="2" l="1"/>
  <c r="A8008" i="2" s="1"/>
  <c r="E8008" i="2"/>
  <c r="I8008" i="2" l="1"/>
  <c r="M8008" i="2" s="1"/>
  <c r="N8008" i="2"/>
  <c r="G8008" i="2"/>
  <c r="F8008" i="2"/>
  <c r="D8009" i="2" l="1"/>
  <c r="H8009" i="2"/>
  <c r="I8009" i="2" s="1"/>
  <c r="M8009" i="2" s="1"/>
  <c r="A8009" i="2" l="1"/>
  <c r="N8009" i="2"/>
  <c r="H8010" i="2" l="1"/>
  <c r="D8010" i="2"/>
  <c r="A8010" i="2" s="1"/>
  <c r="I8010" i="2" l="1"/>
  <c r="M8010" i="2" s="1"/>
  <c r="N8010" i="2"/>
  <c r="H8011" i="2" l="1"/>
  <c r="D8011" i="2"/>
  <c r="A8011" i="2" s="1"/>
  <c r="I8011" i="2" l="1"/>
  <c r="M8011" i="2" s="1"/>
  <c r="N8011" i="2"/>
  <c r="H8012" i="2" l="1"/>
  <c r="D8012" i="2"/>
  <c r="A8012" i="2" s="1"/>
  <c r="I8012" i="2" l="1"/>
  <c r="M8012" i="2" s="1"/>
  <c r="N8012" i="2"/>
  <c r="D8013" i="2" s="1"/>
  <c r="H8013" i="2" l="1"/>
  <c r="I8013" i="2"/>
  <c r="M8013" i="2" s="1"/>
  <c r="N8013" i="2"/>
  <c r="D8014" i="2" s="1"/>
  <c r="A8013" i="2"/>
  <c r="H8014" i="2" l="1"/>
  <c r="A8014" i="2" l="1"/>
  <c r="I8014" i="2"/>
  <c r="M8014" i="2" s="1"/>
  <c r="N8014" i="2"/>
  <c r="D8015" i="2" s="1"/>
  <c r="H8015" i="2" l="1"/>
  <c r="A8015" i="2" l="1"/>
  <c r="I8015" i="2"/>
  <c r="M8015" i="2" s="1"/>
  <c r="N8015" i="2"/>
  <c r="D8016" i="2" s="1"/>
  <c r="H8016" i="2" l="1"/>
  <c r="I8016" i="2" s="1"/>
  <c r="M8016" i="2" s="1"/>
  <c r="N8016" i="2" l="1"/>
  <c r="A8016" i="2"/>
  <c r="D8017" i="2" l="1"/>
  <c r="H8017" i="2"/>
  <c r="N8017" i="2" l="1"/>
  <c r="D8018" i="2" s="1"/>
  <c r="I8017" i="2"/>
  <c r="M8017" i="2" s="1"/>
  <c r="A8017" i="2"/>
  <c r="H8018" i="2" l="1"/>
  <c r="I8018" i="2" s="1"/>
  <c r="M8018" i="2" s="1"/>
  <c r="A8018" i="2" l="1"/>
  <c r="N8018" i="2"/>
  <c r="D8019" i="2" s="1"/>
  <c r="H8019" i="2" l="1"/>
  <c r="A8019" i="2"/>
  <c r="I8019" i="2"/>
  <c r="M8019" i="2" s="1"/>
  <c r="N8019" i="2"/>
  <c r="D8020" i="2" s="1"/>
  <c r="L8246" i="2"/>
  <c r="H8020" i="2" l="1"/>
  <c r="N8020" i="2" s="1"/>
  <c r="D8021" i="2" s="1"/>
  <c r="A8020" i="2" l="1"/>
  <c r="I8020" i="2"/>
  <c r="M8020" i="2" s="1"/>
  <c r="H8021" i="2" s="1"/>
  <c r="A8021" i="2" s="1"/>
  <c r="I8021" i="2" l="1"/>
  <c r="M8021" i="2" s="1"/>
  <c r="N8021" i="2"/>
  <c r="D8022" i="2" s="1"/>
  <c r="H8022" i="2" l="1"/>
  <c r="I8022" i="2" l="1"/>
  <c r="M8022" i="2" s="1"/>
  <c r="A8022" i="2"/>
  <c r="N8022" i="2"/>
  <c r="D8023" i="2" s="1"/>
  <c r="H8023" i="2" l="1"/>
  <c r="I8023" i="2" l="1"/>
  <c r="M8023" i="2" s="1"/>
  <c r="N8023" i="2"/>
  <c r="D8024" i="2" s="1"/>
  <c r="A8023" i="2"/>
  <c r="H8024" i="2" l="1"/>
  <c r="A8024" i="2" l="1"/>
  <c r="I8024" i="2"/>
  <c r="M8024" i="2" s="1"/>
  <c r="N8024" i="2"/>
  <c r="D8025" i="2" s="1"/>
  <c r="H8025" i="2" l="1"/>
  <c r="N8025" i="2" l="1"/>
  <c r="D8026" i="2" s="1"/>
  <c r="I8025" i="2"/>
  <c r="M8025" i="2" s="1"/>
  <c r="H8026" i="2" s="1"/>
  <c r="A8026" i="2" s="1"/>
  <c r="A8025" i="2"/>
  <c r="I8026" i="2" l="1"/>
  <c r="M8026" i="2" s="1"/>
  <c r="N8026" i="2"/>
  <c r="D8027" i="2" s="1"/>
  <c r="H8027" i="2"/>
  <c r="I8027" i="2" l="1"/>
  <c r="M8027" i="2" s="1"/>
  <c r="N8027" i="2"/>
  <c r="D8028" i="2" s="1"/>
  <c r="A8027" i="2"/>
  <c r="H8028" i="2" l="1"/>
  <c r="A8028" i="2" l="1"/>
  <c r="N8028" i="2"/>
  <c r="D8029" i="2" s="1"/>
  <c r="I8028" i="2"/>
  <c r="M8028" i="2" s="1"/>
  <c r="H8029" i="2" l="1"/>
  <c r="A8029" i="2" l="1"/>
  <c r="I8029" i="2"/>
  <c r="M8029" i="2" s="1"/>
  <c r="N8029" i="2"/>
  <c r="D8030" i="2" s="1"/>
  <c r="H8030" i="2" l="1"/>
  <c r="I8030" i="2" l="1"/>
  <c r="M8030" i="2" s="1"/>
  <c r="N8030" i="2"/>
  <c r="D8031" i="2" s="1"/>
  <c r="A8030" i="2"/>
  <c r="H8031" i="2" l="1"/>
  <c r="A8031" i="2" s="1"/>
  <c r="L8035" i="2"/>
  <c r="I8031" i="2" l="1"/>
  <c r="M8031" i="2" s="1"/>
  <c r="N8031" i="2"/>
  <c r="D8032" i="2" s="1"/>
  <c r="L8033" i="2"/>
  <c r="H8032" i="2" l="1"/>
  <c r="A8032" i="2" s="1"/>
  <c r="I8032" i="2"/>
  <c r="M8032" i="2" s="1"/>
  <c r="N8032" i="2"/>
  <c r="D8033" i="2" l="1"/>
  <c r="H8033" i="2"/>
  <c r="E8219" i="2"/>
  <c r="F8219" i="2" s="1"/>
  <c r="I8033" i="2" l="1"/>
  <c r="M8033" i="2" s="1"/>
  <c r="N8033" i="2"/>
  <c r="D8034" i="2" s="1"/>
  <c r="A8033" i="2"/>
  <c r="E8038" i="2"/>
  <c r="G8219" i="2"/>
  <c r="H8034" i="2" l="1"/>
  <c r="L8034" i="2" s="1"/>
  <c r="G8038" i="2"/>
  <c r="F8038" i="2"/>
  <c r="N8034" i="2" l="1"/>
  <c r="D8035" i="2" s="1"/>
  <c r="I8034" i="2"/>
  <c r="M8034" i="2" s="1"/>
  <c r="A8034" i="2"/>
  <c r="H8035" i="2"/>
  <c r="I8035" i="2" l="1"/>
  <c r="M8035" i="2" s="1"/>
  <c r="A8035" i="2"/>
  <c r="N8035" i="2"/>
  <c r="D8036" i="2" s="1"/>
  <c r="H8036" i="2" l="1"/>
  <c r="I8036" i="2" l="1"/>
  <c r="M8036" i="2" s="1"/>
  <c r="A8036" i="2"/>
  <c r="N8036" i="2"/>
  <c r="D8037" i="2" s="1"/>
  <c r="E8037" i="2" l="1"/>
  <c r="H8037" i="2"/>
  <c r="N8037" i="2" l="1"/>
  <c r="I8037" i="2"/>
  <c r="M8037" i="2" s="1"/>
  <c r="F8037" i="2"/>
  <c r="G8037" i="2"/>
  <c r="D8038" i="2" s="1"/>
  <c r="A8037" i="2"/>
  <c r="H8038" i="2" l="1"/>
  <c r="A8038" i="2"/>
  <c r="N8038" i="2"/>
  <c r="D8039" i="2" s="1"/>
  <c r="I8038" i="2"/>
  <c r="M8038" i="2" s="1"/>
  <c r="H8039" i="2" s="1"/>
  <c r="A8039" i="2" s="1"/>
  <c r="N8039" i="2" l="1"/>
  <c r="I8039" i="2"/>
  <c r="M8039" i="2" s="1"/>
  <c r="H8040" i="2" s="1"/>
  <c r="I8040" i="2" s="1"/>
  <c r="M8040" i="2" s="1"/>
  <c r="D8040" i="2"/>
  <c r="A8040" i="2" l="1"/>
  <c r="N8040" i="2"/>
  <c r="H8041" i="2" s="1"/>
  <c r="I8041" i="2" l="1"/>
  <c r="M8041" i="2" s="1"/>
  <c r="D8041" i="2"/>
  <c r="A8041" i="2" l="1"/>
  <c r="N8041" i="2"/>
  <c r="H8042" i="2" s="1"/>
  <c r="I8042" i="2" l="1"/>
  <c r="M8042" i="2" s="1"/>
  <c r="D8042" i="2"/>
  <c r="A8042" i="2" l="1"/>
  <c r="N8042" i="2"/>
  <c r="H8043" i="2" s="1"/>
  <c r="I8043" i="2" l="1"/>
  <c r="M8043" i="2" s="1"/>
  <c r="D8043" i="2"/>
  <c r="A8043" i="2" l="1"/>
  <c r="N8043" i="2"/>
  <c r="H8044" i="2" s="1"/>
  <c r="I8044" i="2" l="1"/>
  <c r="M8044" i="2" s="1"/>
  <c r="D8044" i="2"/>
  <c r="A8044" i="2" s="1"/>
  <c r="N8044" i="2" l="1"/>
  <c r="D8045" i="2" l="1"/>
  <c r="H8045" i="2"/>
  <c r="N8045" i="2" l="1"/>
  <c r="D8046" i="2" s="1"/>
  <c r="I8045" i="2"/>
  <c r="M8045" i="2" s="1"/>
  <c r="H8046" i="2" s="1"/>
  <c r="A8045" i="2"/>
  <c r="I8046" i="2" l="1"/>
  <c r="M8046" i="2" s="1"/>
  <c r="N8046" i="2"/>
  <c r="D8047" i="2" s="1"/>
  <c r="A8046" i="2"/>
  <c r="H8047" i="2" l="1"/>
  <c r="I8047" i="2" s="1"/>
  <c r="M8047" i="2" s="1"/>
  <c r="E8280" i="2"/>
  <c r="A8047" i="2" l="1"/>
  <c r="N8047" i="2"/>
  <c r="D8048" i="2" s="1"/>
  <c r="F8280" i="2"/>
  <c r="G8280" i="2"/>
  <c r="H8048" i="2" l="1"/>
  <c r="I8048" i="2" l="1"/>
  <c r="M8048" i="2" s="1"/>
  <c r="A8048" i="2"/>
  <c r="N8048" i="2"/>
  <c r="D8049" i="2" s="1"/>
  <c r="H8049" i="2" l="1"/>
  <c r="I8049" i="2"/>
  <c r="M8049" i="2" s="1"/>
  <c r="N8049" i="2"/>
  <c r="D8050" i="2" s="1"/>
  <c r="A8049" i="2"/>
  <c r="H8050" i="2" l="1"/>
  <c r="A8050" i="2" l="1"/>
  <c r="N8050" i="2"/>
  <c r="D8051" i="2" s="1"/>
  <c r="I8050" i="2"/>
  <c r="M8050" i="2" s="1"/>
  <c r="H8051" i="2" s="1"/>
  <c r="I8051" i="2" l="1"/>
  <c r="M8051" i="2" s="1"/>
  <c r="N8051" i="2"/>
  <c r="D8052" i="2" s="1"/>
  <c r="A8051" i="2"/>
  <c r="H8052" i="2" l="1"/>
  <c r="I8052" i="2" l="1"/>
  <c r="M8052" i="2" s="1"/>
  <c r="N8052" i="2"/>
  <c r="D8053" i="2" s="1"/>
  <c r="A8052" i="2"/>
  <c r="H8053" i="2" l="1"/>
  <c r="I8053" i="2" l="1"/>
  <c r="M8053" i="2" s="1"/>
  <c r="N8053" i="2"/>
  <c r="D8054" i="2" s="1"/>
  <c r="A8053" i="2"/>
  <c r="H8054" i="2" l="1"/>
  <c r="I8054" i="2" l="1"/>
  <c r="M8054" i="2" s="1"/>
  <c r="N8054" i="2"/>
  <c r="D8055" i="2" s="1"/>
  <c r="A8054" i="2"/>
  <c r="H8055" i="2" l="1"/>
  <c r="I8055" i="2"/>
  <c r="M8055" i="2" s="1"/>
  <c r="N8055" i="2"/>
  <c r="D8056" i="2" s="1"/>
  <c r="A8055" i="2"/>
  <c r="H8056" i="2" l="1"/>
  <c r="I8056" i="2"/>
  <c r="M8056" i="2" s="1"/>
  <c r="N8056" i="2"/>
  <c r="D8057" i="2" s="1"/>
  <c r="A8056" i="2"/>
  <c r="H8057" i="2" l="1"/>
  <c r="I8057" i="2"/>
  <c r="M8057" i="2" s="1"/>
  <c r="N8057" i="2"/>
  <c r="D8058" i="2" s="1"/>
  <c r="A8057" i="2"/>
  <c r="H8058" i="2" l="1"/>
  <c r="N8058" i="2" l="1"/>
  <c r="D8059" i="2" s="1"/>
  <c r="A8058" i="2"/>
  <c r="I8058" i="2"/>
  <c r="M8058" i="2" s="1"/>
  <c r="H8059" i="2" s="1"/>
  <c r="A8059" i="2" s="1"/>
  <c r="N8059" i="2" l="1"/>
  <c r="D8060" i="2" s="1"/>
  <c r="I8059" i="2"/>
  <c r="M8059" i="2" s="1"/>
  <c r="H8060" i="2"/>
  <c r="I8060" i="2" l="1"/>
  <c r="M8060" i="2" s="1"/>
  <c r="N8060" i="2"/>
  <c r="D8061" i="2" s="1"/>
  <c r="A8060" i="2"/>
  <c r="H8061" i="2" l="1"/>
  <c r="I8061" i="2" s="1"/>
  <c r="M8061" i="2" s="1"/>
  <c r="N8061" i="2" l="1"/>
  <c r="D8062" i="2" s="1"/>
  <c r="H8062" i="2"/>
  <c r="I8062" i="2" s="1"/>
  <c r="M8062" i="2" s="1"/>
  <c r="A8061" i="2"/>
  <c r="N8062" i="2"/>
  <c r="D8063" i="2" s="1"/>
  <c r="A8062" i="2"/>
  <c r="L8065" i="2"/>
  <c r="H8063" i="2" l="1"/>
  <c r="A8063" i="2" s="1"/>
  <c r="N8063" i="2"/>
  <c r="D8064" i="2" s="1"/>
  <c r="I8063" i="2"/>
  <c r="M8063" i="2" s="1"/>
  <c r="H8064" i="2" l="1"/>
  <c r="A8064" i="2"/>
  <c r="L8064" i="2"/>
  <c r="N8064" i="2"/>
  <c r="D8065" i="2" s="1"/>
  <c r="I8064" i="2"/>
  <c r="M8064" i="2" s="1"/>
  <c r="H8065" i="2" l="1"/>
  <c r="I8065" i="2" l="1"/>
  <c r="M8065" i="2" s="1"/>
  <c r="N8065" i="2"/>
  <c r="D8066" i="2" s="1"/>
  <c r="A8065" i="2"/>
  <c r="E8067" i="2"/>
  <c r="H8066" i="2" l="1"/>
  <c r="G8067" i="2"/>
  <c r="F8067" i="2"/>
  <c r="E8069" i="2"/>
  <c r="I8066" i="2" l="1"/>
  <c r="M8066" i="2" s="1"/>
  <c r="N8066" i="2"/>
  <c r="D8067" i="2" s="1"/>
  <c r="A8066" i="2"/>
  <c r="G8069" i="2"/>
  <c r="F8069" i="2"/>
  <c r="H8067" i="2" l="1"/>
  <c r="I8067" i="2" l="1"/>
  <c r="M8067" i="2" s="1"/>
  <c r="N8067" i="2"/>
  <c r="A8067" i="2"/>
  <c r="H8068" i="2" l="1"/>
  <c r="D8068" i="2"/>
  <c r="E8068" i="2" l="1"/>
  <c r="A8068" i="2"/>
  <c r="I8068" i="2"/>
  <c r="M8068" i="2" s="1"/>
  <c r="N8068" i="2"/>
  <c r="H8069" i="2" l="1"/>
  <c r="I8069" i="2" s="1"/>
  <c r="M8069" i="2" s="1"/>
  <c r="G8068" i="2"/>
  <c r="D8069" i="2" s="1"/>
  <c r="F8068" i="2"/>
  <c r="A8069" i="2" l="1"/>
  <c r="N8069" i="2"/>
  <c r="D8070" i="2" s="1"/>
  <c r="H8070" i="2" l="1"/>
  <c r="A8070" i="2"/>
  <c r="I8070" i="2"/>
  <c r="M8070" i="2" s="1"/>
  <c r="N8070" i="2"/>
  <c r="H8071" i="2" s="1"/>
  <c r="I8071" i="2" l="1"/>
  <c r="M8071" i="2" s="1"/>
  <c r="D8071" i="2"/>
  <c r="A8071" i="2" l="1"/>
  <c r="N8071" i="2"/>
  <c r="H8072" i="2" s="1"/>
  <c r="I8072" i="2" l="1"/>
  <c r="M8072" i="2" s="1"/>
  <c r="D8072" i="2"/>
  <c r="A8072" i="2" s="1"/>
  <c r="N8072" i="2" l="1"/>
  <c r="D8073" i="2" l="1"/>
  <c r="H8073" i="2"/>
  <c r="L8307" i="2"/>
  <c r="I8073" i="2" l="1"/>
  <c r="M8073" i="2" s="1"/>
  <c r="N8073" i="2"/>
  <c r="D8074" i="2" s="1"/>
  <c r="A8073" i="2"/>
  <c r="H8074" i="2" l="1"/>
  <c r="I8074" i="2" s="1"/>
  <c r="M8074" i="2" s="1"/>
  <c r="A8074" i="2" l="1"/>
  <c r="N8074" i="2"/>
  <c r="D8075" i="2" s="1"/>
  <c r="H8075" i="2" l="1"/>
  <c r="I8075" i="2" l="1"/>
  <c r="M8075" i="2" s="1"/>
  <c r="N8075" i="2"/>
  <c r="D8076" i="2" s="1"/>
  <c r="A8075" i="2"/>
  <c r="H8076" i="2" l="1"/>
  <c r="I8076" i="2" l="1"/>
  <c r="M8076" i="2" s="1"/>
  <c r="N8076" i="2"/>
  <c r="D8077" i="2" s="1"/>
  <c r="A8076" i="2"/>
  <c r="H8077" i="2" l="1"/>
  <c r="A8077" i="2" s="1"/>
  <c r="N8077" i="2" l="1"/>
  <c r="D8078" i="2" s="1"/>
  <c r="I8077" i="2"/>
  <c r="M8077" i="2" s="1"/>
  <c r="H8078" i="2" s="1"/>
  <c r="N8078" i="2" l="1"/>
  <c r="D8079" i="2" s="1"/>
  <c r="I8078" i="2"/>
  <c r="M8078" i="2" s="1"/>
  <c r="H8079" i="2"/>
  <c r="A8078" i="2"/>
  <c r="N8079" i="2" l="1"/>
  <c r="D8080" i="2" s="1"/>
  <c r="I8079" i="2"/>
  <c r="M8079" i="2" s="1"/>
  <c r="H8080" i="2"/>
  <c r="A8079" i="2"/>
  <c r="N8080" i="2" l="1"/>
  <c r="D8081" i="2" s="1"/>
  <c r="I8080" i="2"/>
  <c r="M8080" i="2" s="1"/>
  <c r="H8081" i="2" s="1"/>
  <c r="A8080" i="2"/>
  <c r="N8081" i="2" l="1"/>
  <c r="D8082" i="2" s="1"/>
  <c r="I8081" i="2"/>
  <c r="M8081" i="2" s="1"/>
  <c r="H8082" i="2"/>
  <c r="A8081" i="2"/>
  <c r="N8082" i="2" l="1"/>
  <c r="D8083" i="2" s="1"/>
  <c r="I8082" i="2"/>
  <c r="M8082" i="2" s="1"/>
  <c r="H8083" i="2"/>
  <c r="A8082" i="2"/>
  <c r="N8083" i="2" l="1"/>
  <c r="D8084" i="2" s="1"/>
  <c r="I8083" i="2"/>
  <c r="M8083" i="2" s="1"/>
  <c r="H8084" i="2"/>
  <c r="A8083" i="2"/>
  <c r="I8084" i="2" l="1"/>
  <c r="M8084" i="2" s="1"/>
  <c r="N8084" i="2"/>
  <c r="D8085" i="2" s="1"/>
  <c r="A8084" i="2"/>
  <c r="H8085" i="2" l="1"/>
  <c r="I8085" i="2" l="1"/>
  <c r="M8085" i="2" s="1"/>
  <c r="N8085" i="2"/>
  <c r="D8086" i="2" s="1"/>
  <c r="A8085" i="2"/>
  <c r="H8086" i="2" l="1"/>
  <c r="I8086" i="2" s="1"/>
  <c r="M8086" i="2" s="1"/>
  <c r="N8086" i="2"/>
  <c r="D8087" i="2" s="1"/>
  <c r="A8086" i="2"/>
  <c r="H8087" i="2" l="1"/>
  <c r="I8087" i="2" s="1"/>
  <c r="M8087" i="2" s="1"/>
  <c r="N8087" i="2"/>
  <c r="D8088" i="2" s="1"/>
  <c r="A8087" i="2"/>
  <c r="H8088" i="2" l="1"/>
  <c r="N8088" i="2" l="1"/>
  <c r="D8089" i="2" s="1"/>
  <c r="I8088" i="2"/>
  <c r="M8088" i="2" s="1"/>
  <c r="H8089" i="2" s="1"/>
  <c r="A8088" i="2"/>
  <c r="I8089" i="2" l="1"/>
  <c r="M8089" i="2" s="1"/>
  <c r="N8089" i="2"/>
  <c r="D8090" i="2" s="1"/>
  <c r="A8089" i="2"/>
  <c r="H8090" i="2" l="1"/>
  <c r="A8090" i="2" l="1"/>
  <c r="I8090" i="2"/>
  <c r="M8090" i="2" s="1"/>
  <c r="N8090" i="2"/>
  <c r="D8091" i="2" s="1"/>
  <c r="L8096" i="2"/>
  <c r="H8091" i="2" l="1"/>
  <c r="A8091" i="2" s="1"/>
  <c r="N8091" i="2"/>
  <c r="D8092" i="2" s="1"/>
  <c r="I8091" i="2" l="1"/>
  <c r="M8091" i="2" s="1"/>
  <c r="H8092" i="2"/>
  <c r="L8094" i="2"/>
  <c r="N8092" i="2" l="1"/>
  <c r="D8093" i="2" s="1"/>
  <c r="I8092" i="2"/>
  <c r="M8092" i="2" s="1"/>
  <c r="H8093" i="2" s="1"/>
  <c r="A8092" i="2"/>
  <c r="I8093" i="2" l="1"/>
  <c r="M8093" i="2" s="1"/>
  <c r="N8093" i="2"/>
  <c r="D8094" i="2" s="1"/>
  <c r="A8093" i="2"/>
  <c r="H8094" i="2" l="1"/>
  <c r="I8094" i="2" l="1"/>
  <c r="M8094" i="2" s="1"/>
  <c r="N8094" i="2"/>
  <c r="D8095" i="2" s="1"/>
  <c r="A8094" i="2"/>
  <c r="H8095" i="2" l="1"/>
  <c r="E8100" i="2"/>
  <c r="I8095" i="2" l="1"/>
  <c r="M8095" i="2" s="1"/>
  <c r="A8095" i="2"/>
  <c r="N8095" i="2"/>
  <c r="D8096" i="2" s="1"/>
  <c r="L8095" i="2"/>
  <c r="H8096" i="2" s="1"/>
  <c r="F8100" i="2"/>
  <c r="G8100" i="2"/>
  <c r="N8096" i="2" l="1"/>
  <c r="D8097" i="2" s="1"/>
  <c r="I8096" i="2"/>
  <c r="M8096" i="2" s="1"/>
  <c r="H8097" i="2" s="1"/>
  <c r="A8096" i="2"/>
  <c r="I8097" i="2" l="1"/>
  <c r="M8097" i="2" s="1"/>
  <c r="N8097" i="2"/>
  <c r="D8098" i="2" s="1"/>
  <c r="A8097" i="2"/>
  <c r="E8098" i="2"/>
  <c r="H8098" i="2" l="1"/>
  <c r="G8098" i="2"/>
  <c r="F8098" i="2"/>
  <c r="N8098" i="2" l="1"/>
  <c r="D8099" i="2" s="1"/>
  <c r="I8098" i="2"/>
  <c r="M8098" i="2" s="1"/>
  <c r="A8098" i="2"/>
  <c r="H8099" i="2"/>
  <c r="A8099" i="2" l="1"/>
  <c r="I8099" i="2"/>
  <c r="M8099" i="2" s="1"/>
  <c r="N8099" i="2"/>
  <c r="D8100" i="2" s="1"/>
  <c r="H8100" i="2" l="1"/>
  <c r="I8100" i="2" l="1"/>
  <c r="M8100" i="2" s="1"/>
  <c r="N8100" i="2"/>
  <c r="D8101" i="2" s="1"/>
  <c r="A8100" i="2"/>
  <c r="H8101" i="2" l="1"/>
  <c r="I8101" i="2" l="1"/>
  <c r="M8101" i="2" s="1"/>
  <c r="N8101" i="2"/>
  <c r="D8102" i="2" s="1"/>
  <c r="A8101" i="2"/>
  <c r="H8102" i="2" l="1"/>
  <c r="I8102" i="2" l="1"/>
  <c r="M8102" i="2" s="1"/>
  <c r="N8102" i="2"/>
  <c r="D8103" i="2" s="1"/>
  <c r="H8103" i="2"/>
  <c r="A8102" i="2"/>
  <c r="N8103" i="2" l="1"/>
  <c r="D8104" i="2" s="1"/>
  <c r="I8103" i="2"/>
  <c r="M8103" i="2" s="1"/>
  <c r="H8104" i="2"/>
  <c r="A8103" i="2"/>
  <c r="N8104" i="2" l="1"/>
  <c r="D8105" i="2" s="1"/>
  <c r="I8104" i="2"/>
  <c r="M8104" i="2" s="1"/>
  <c r="A8104" i="2"/>
  <c r="H8105" i="2" l="1"/>
  <c r="N8105" i="2"/>
  <c r="D8106" i="2" s="1"/>
  <c r="I8105" i="2"/>
  <c r="M8105" i="2" s="1"/>
  <c r="A8105" i="2"/>
  <c r="H8106" i="2" l="1"/>
  <c r="I8106" i="2" l="1"/>
  <c r="M8106" i="2" s="1"/>
  <c r="A8106" i="2"/>
  <c r="N8106" i="2"/>
  <c r="D8107" i="2" s="1"/>
  <c r="H8107" i="2" l="1"/>
  <c r="N8107" i="2" l="1"/>
  <c r="D8108" i="2" s="1"/>
  <c r="I8107" i="2"/>
  <c r="M8107" i="2" s="1"/>
  <c r="H8108" i="2"/>
  <c r="A8107" i="2"/>
  <c r="I8108" i="2" l="1"/>
  <c r="M8108" i="2" s="1"/>
  <c r="N8108" i="2"/>
  <c r="D8109" i="2" s="1"/>
  <c r="H8109" i="2"/>
  <c r="A8108" i="2"/>
  <c r="A8109" i="2" l="1"/>
  <c r="N8109" i="2"/>
  <c r="D8110" i="2" s="1"/>
  <c r="I8109" i="2"/>
  <c r="M8109" i="2" s="1"/>
  <c r="H8110" i="2" s="1"/>
  <c r="I8110" i="2" l="1"/>
  <c r="M8110" i="2" s="1"/>
  <c r="N8110" i="2"/>
  <c r="D8111" i="2" s="1"/>
  <c r="A8110" i="2"/>
  <c r="H8111" i="2" l="1"/>
  <c r="A8111" i="2"/>
  <c r="I8111" i="2" l="1"/>
  <c r="M8111" i="2" s="1"/>
  <c r="N8111" i="2"/>
  <c r="D8112" i="2" s="1"/>
  <c r="H8112" i="2" l="1"/>
  <c r="A8112" i="2" l="1"/>
  <c r="I8112" i="2"/>
  <c r="M8112" i="2" s="1"/>
  <c r="N8112" i="2"/>
  <c r="D8113" i="2" s="1"/>
  <c r="H8113" i="2" l="1"/>
  <c r="I8113" i="2" l="1"/>
  <c r="M8113" i="2" s="1"/>
  <c r="N8113" i="2"/>
  <c r="D8114" i="2" s="1"/>
  <c r="H8114" i="2"/>
  <c r="A8113" i="2"/>
  <c r="A8114" i="2" l="1"/>
  <c r="N8114" i="2"/>
  <c r="D8115" i="2" s="1"/>
  <c r="A8115" i="2" s="1"/>
  <c r="I8114" i="2"/>
  <c r="M8114" i="2" s="1"/>
  <c r="H8115" i="2"/>
  <c r="N8115" i="2" l="1"/>
  <c r="D8116" i="2" s="1"/>
  <c r="I8115" i="2"/>
  <c r="M8115" i="2" s="1"/>
  <c r="H8116" i="2" s="1"/>
  <c r="N8116" i="2" l="1"/>
  <c r="D8117" i="2" s="1"/>
  <c r="I8116" i="2"/>
  <c r="M8116" i="2" s="1"/>
  <c r="H8117" i="2"/>
  <c r="A8116" i="2"/>
  <c r="A8117" i="2"/>
  <c r="N8117" i="2"/>
  <c r="D8118" i="2" s="1"/>
  <c r="I8117" i="2"/>
  <c r="M8117" i="2" s="1"/>
  <c r="H8118" i="2" l="1"/>
  <c r="I8118" i="2" s="1"/>
  <c r="M8118" i="2" s="1"/>
  <c r="A8118" i="2"/>
  <c r="N8118" i="2"/>
  <c r="D8119" i="2" s="1"/>
  <c r="H8119" i="2" l="1"/>
  <c r="N8119" i="2" s="1"/>
  <c r="D8120" i="2" s="1"/>
  <c r="I8119" i="2"/>
  <c r="M8119" i="2" s="1"/>
  <c r="A8119" i="2"/>
  <c r="H8120" i="2" l="1"/>
  <c r="I8120" i="2" l="1"/>
  <c r="M8120" i="2" s="1"/>
  <c r="N8120" i="2"/>
  <c r="D8121" i="2" s="1"/>
  <c r="A8120" i="2"/>
  <c r="H8121" i="2" l="1"/>
  <c r="I8121" i="2" l="1"/>
  <c r="M8121" i="2" s="1"/>
  <c r="A8121" i="2"/>
  <c r="N8121" i="2"/>
  <c r="D8122" i="2" s="1"/>
  <c r="H8122" i="2" l="1"/>
  <c r="N8122" i="2"/>
  <c r="D8123" i="2" s="1"/>
  <c r="I8122" i="2"/>
  <c r="M8122" i="2" s="1"/>
  <c r="H8123" i="2" s="1"/>
  <c r="A8122" i="2"/>
  <c r="N8123" i="2" l="1"/>
  <c r="D8124" i="2" s="1"/>
  <c r="I8123" i="2"/>
  <c r="M8123" i="2" s="1"/>
  <c r="A8123" i="2"/>
  <c r="H8124" i="2"/>
  <c r="N8124" i="2" s="1"/>
  <c r="D8125" i="2" s="1"/>
  <c r="A8124" i="2" l="1"/>
  <c r="I8124" i="2"/>
  <c r="M8124" i="2" s="1"/>
  <c r="H8125" i="2" s="1"/>
  <c r="I8125" i="2" l="1"/>
  <c r="M8125" i="2" s="1"/>
  <c r="A8125" i="2"/>
  <c r="N8125" i="2"/>
  <c r="D8126" i="2" s="1"/>
  <c r="L8125" i="2"/>
  <c r="H8126" i="2" s="1"/>
  <c r="L8127" i="2"/>
  <c r="A8126" i="2" l="1"/>
  <c r="I8126" i="2"/>
  <c r="M8126" i="2" s="1"/>
  <c r="N8126" i="2"/>
  <c r="D8127" i="2" s="1"/>
  <c r="H8127" i="2" l="1"/>
  <c r="I8127" i="2" l="1"/>
  <c r="M8127" i="2" s="1"/>
  <c r="N8127" i="2"/>
  <c r="D8128" i="2" s="1"/>
  <c r="A8127" i="2"/>
  <c r="H8128" i="2" l="1"/>
  <c r="E8130" i="2"/>
  <c r="I8128" i="2" l="1"/>
  <c r="M8128" i="2" s="1"/>
  <c r="N8128" i="2"/>
  <c r="D8129" i="2" s="1"/>
  <c r="E8129" i="2" s="1"/>
  <c r="A8128" i="2"/>
  <c r="F8130" i="2"/>
  <c r="G8130" i="2"/>
  <c r="G8129" i="2" l="1"/>
  <c r="F8129" i="2"/>
  <c r="H8129" i="2"/>
  <c r="N8129" i="2" l="1"/>
  <c r="D8130" i="2" s="1"/>
  <c r="A8129" i="2"/>
  <c r="I8129" i="2"/>
  <c r="M8129" i="2" s="1"/>
  <c r="H8130" i="2" s="1"/>
  <c r="I8130" i="2" s="1"/>
  <c r="M8130" i="2" s="1"/>
  <c r="A8130" i="2" l="1"/>
  <c r="N8130" i="2"/>
  <c r="H8131" i="2" s="1"/>
  <c r="D8131" i="2" l="1"/>
  <c r="A8131" i="2" s="1"/>
  <c r="I8131" i="2"/>
  <c r="M8131" i="2" s="1"/>
  <c r="N8131" i="2"/>
  <c r="H8132" i="2" l="1"/>
  <c r="D8132" i="2"/>
  <c r="A8132" i="2" s="1"/>
  <c r="N8132" i="2" l="1"/>
  <c r="D8133" i="2" s="1"/>
  <c r="I8132" i="2"/>
  <c r="M8132" i="2" s="1"/>
  <c r="H8133" i="2" l="1"/>
  <c r="I8133" i="2" s="1"/>
  <c r="M8133" i="2" s="1"/>
  <c r="A8133" i="2"/>
  <c r="N8133" i="2" l="1"/>
  <c r="D8134" i="2" s="1"/>
  <c r="H8134" i="2" l="1"/>
  <c r="A8134" i="2"/>
  <c r="N8134" i="2"/>
  <c r="D8135" i="2" s="1"/>
  <c r="I8134" i="2"/>
  <c r="M8134" i="2" s="1"/>
  <c r="H8135" i="2" l="1"/>
  <c r="A8135" i="2" s="1"/>
  <c r="I8135" i="2" l="1"/>
  <c r="M8135" i="2" s="1"/>
  <c r="N8135" i="2"/>
  <c r="D8136" i="2" s="1"/>
  <c r="H8136" i="2" l="1"/>
  <c r="I8136" i="2" s="1"/>
  <c r="M8136" i="2" s="1"/>
  <c r="N8136" i="2" l="1"/>
  <c r="D8137" i="2" s="1"/>
  <c r="A8136" i="2"/>
  <c r="H8137" i="2" l="1"/>
  <c r="I8137" i="2" l="1"/>
  <c r="M8137" i="2" s="1"/>
  <c r="N8137" i="2"/>
  <c r="D8138" i="2" s="1"/>
  <c r="A8137" i="2"/>
  <c r="H8138" i="2" l="1"/>
  <c r="A8138" i="2"/>
  <c r="N8138" i="2" l="1"/>
  <c r="D8139" i="2" s="1"/>
  <c r="A8139" i="2" s="1"/>
  <c r="I8138" i="2"/>
  <c r="M8138" i="2" s="1"/>
  <c r="H8139" i="2" s="1"/>
  <c r="N8139" i="2" l="1"/>
  <c r="D8140" i="2" s="1"/>
  <c r="I8139" i="2"/>
  <c r="M8139" i="2" s="1"/>
  <c r="H8140" i="2"/>
  <c r="I8140" i="2" l="1"/>
  <c r="M8140" i="2" s="1"/>
  <c r="N8140" i="2"/>
  <c r="D8141" i="2" s="1"/>
  <c r="A8140" i="2"/>
  <c r="H8141" i="2" l="1"/>
  <c r="N8141" i="2" l="1"/>
  <c r="D8142" i="2" s="1"/>
  <c r="I8141" i="2"/>
  <c r="M8141" i="2" s="1"/>
  <c r="H8142" i="2" s="1"/>
  <c r="A8141" i="2"/>
  <c r="I8142" i="2" l="1"/>
  <c r="M8142" i="2" s="1"/>
  <c r="N8142" i="2"/>
  <c r="D8143" i="2" s="1"/>
  <c r="A8142" i="2"/>
  <c r="H8143" i="2" l="1"/>
  <c r="N8143" i="2" l="1"/>
  <c r="D8144" i="2" s="1"/>
  <c r="I8143" i="2"/>
  <c r="M8143" i="2" s="1"/>
  <c r="H8144" i="2" s="1"/>
  <c r="A8143" i="2"/>
  <c r="N8144" i="2" l="1"/>
  <c r="D8145" i="2" s="1"/>
  <c r="I8144" i="2"/>
  <c r="M8144" i="2" s="1"/>
  <c r="H8145" i="2" s="1"/>
  <c r="A8144" i="2"/>
  <c r="I8145" i="2" l="1"/>
  <c r="M8145" i="2" s="1"/>
  <c r="N8145" i="2"/>
  <c r="H8146" i="2"/>
  <c r="A8145" i="2"/>
  <c r="D8146" i="2"/>
  <c r="A8146" i="2" s="1"/>
  <c r="I8146" i="2" l="1"/>
  <c r="M8146" i="2" s="1"/>
  <c r="N8146" i="2"/>
  <c r="D8147" i="2" s="1"/>
  <c r="H8147" i="2"/>
  <c r="I8147" i="2" l="1"/>
  <c r="M8147" i="2" s="1"/>
  <c r="H8148" i="2" s="1"/>
  <c r="N8147" i="2"/>
  <c r="D8148" i="2" s="1"/>
  <c r="A8147" i="2"/>
  <c r="I8148" i="2" l="1"/>
  <c r="M8148" i="2" s="1"/>
  <c r="N8148" i="2"/>
  <c r="D8149" i="2" s="1"/>
  <c r="A8148" i="2"/>
  <c r="H8149" i="2"/>
  <c r="I8149" i="2" s="1"/>
  <c r="M8149" i="2" s="1"/>
  <c r="A8149" i="2" l="1"/>
  <c r="N8149" i="2"/>
  <c r="D8150" i="2" s="1"/>
  <c r="H8150" i="2"/>
  <c r="N8150" i="2" s="1"/>
  <c r="D8151" i="2" s="1"/>
  <c r="I8150" i="2" l="1"/>
  <c r="M8150" i="2" s="1"/>
  <c r="H8151" i="2" s="1"/>
  <c r="I8151" i="2" s="1"/>
  <c r="M8151" i="2" s="1"/>
  <c r="A8150" i="2"/>
  <c r="A8151" i="2"/>
  <c r="N8151" i="2"/>
  <c r="D8152" i="2" s="1"/>
  <c r="H8152" i="2" l="1"/>
  <c r="I8152" i="2" s="1"/>
  <c r="M8152" i="2" s="1"/>
  <c r="N8152" i="2"/>
  <c r="D8153" i="2" s="1"/>
  <c r="A8152" i="2"/>
  <c r="E8340" i="2"/>
  <c r="H8153" i="2" l="1"/>
  <c r="F8340" i="2"/>
  <c r="G8340" i="2"/>
  <c r="A8153" i="2" l="1"/>
  <c r="I8153" i="2"/>
  <c r="M8153" i="2" s="1"/>
  <c r="N8153" i="2"/>
  <c r="D8154" i="2" s="1"/>
  <c r="H8154" i="2" l="1"/>
  <c r="A8154" i="2" s="1"/>
  <c r="N8154" i="2" l="1"/>
  <c r="D8155" i="2" s="1"/>
  <c r="I8154" i="2"/>
  <c r="M8154" i="2" s="1"/>
  <c r="H8155" i="2" l="1"/>
  <c r="I8155" i="2" s="1"/>
  <c r="M8155" i="2" s="1"/>
  <c r="A8155" i="2" l="1"/>
  <c r="N8155" i="2"/>
  <c r="D8156" i="2" s="1"/>
  <c r="H8156" i="2" l="1"/>
  <c r="L8156" i="2" s="1"/>
  <c r="A8156" i="2"/>
  <c r="I8156" i="2"/>
  <c r="M8156" i="2" s="1"/>
  <c r="N8156" i="2"/>
  <c r="D8157" i="2" s="1"/>
  <c r="E8157" i="2" s="1"/>
  <c r="F8157" i="2" l="1"/>
  <c r="G8157" i="2"/>
  <c r="H8157" i="2"/>
  <c r="L8157" i="2"/>
  <c r="N8157" i="2"/>
  <c r="D8158" i="2" s="1"/>
  <c r="I8157" i="2"/>
  <c r="M8157" i="2" s="1"/>
  <c r="A8157" i="2"/>
  <c r="H8158" i="2" l="1"/>
  <c r="A8158" i="2" l="1"/>
  <c r="N8158" i="2"/>
  <c r="D8159" i="2" s="1"/>
  <c r="E8159" i="2" s="1"/>
  <c r="I8158" i="2"/>
  <c r="M8158" i="2" s="1"/>
  <c r="F8159" i="2" l="1"/>
  <c r="G8159" i="2"/>
  <c r="H8159" i="2"/>
  <c r="I8159" i="2" s="1"/>
  <c r="M8159" i="2" s="1"/>
  <c r="A8159" i="2" l="1"/>
  <c r="N8159" i="2"/>
  <c r="D8160" i="2" s="1"/>
  <c r="E8160" i="2" s="1"/>
  <c r="G8160" i="2" l="1"/>
  <c r="F8160" i="2"/>
  <c r="H8160" i="2"/>
  <c r="I8160" i="2" s="1"/>
  <c r="M8160" i="2" s="1"/>
  <c r="A8160" i="2" l="1"/>
  <c r="N8160" i="2"/>
  <c r="D8161" i="2" s="1"/>
  <c r="E8161" i="2"/>
  <c r="H8161" i="2" l="1"/>
  <c r="A8161" i="2" s="1"/>
  <c r="G8161" i="2"/>
  <c r="F8161" i="2"/>
  <c r="I8161" i="2"/>
  <c r="M8161" i="2" s="1"/>
  <c r="N8161" i="2" l="1"/>
  <c r="H8162" i="2"/>
  <c r="I8162" i="2" s="1"/>
  <c r="M8162" i="2" s="1"/>
  <c r="D8162" i="2"/>
  <c r="N8162" i="2" l="1"/>
  <c r="H8163" i="2" s="1"/>
  <c r="I8163" i="2" s="1"/>
  <c r="M8163" i="2" s="1"/>
  <c r="A8162" i="2"/>
  <c r="D8163" i="2"/>
  <c r="A8163" i="2" l="1"/>
  <c r="N8163" i="2"/>
  <c r="H8164" i="2" s="1"/>
  <c r="D8164" i="2" l="1"/>
  <c r="A8164" i="2" s="1"/>
  <c r="I8164" i="2"/>
  <c r="M8164" i="2" s="1"/>
  <c r="N8164" i="2" l="1"/>
  <c r="D8165" i="2" s="1"/>
  <c r="H8165" i="2"/>
  <c r="I8165" i="2" s="1"/>
  <c r="M8165" i="2" s="1"/>
  <c r="A8165" i="2" l="1"/>
  <c r="N8165" i="2"/>
  <c r="D8166" i="2" s="1"/>
  <c r="H8166" i="2" l="1"/>
  <c r="N8166" i="2"/>
  <c r="D8167" i="2" s="1"/>
  <c r="I8166" i="2"/>
  <c r="M8166" i="2" s="1"/>
  <c r="A8166" i="2"/>
  <c r="H8167" i="2" l="1"/>
  <c r="A8167" i="2" s="1"/>
  <c r="I8167" i="2"/>
  <c r="M8167" i="2" s="1"/>
  <c r="N8167" i="2" l="1"/>
  <c r="D8168" i="2" s="1"/>
  <c r="H8168" i="2" l="1"/>
  <c r="N8168" i="2" l="1"/>
  <c r="D8169" i="2" s="1"/>
  <c r="I8168" i="2"/>
  <c r="M8168" i="2" s="1"/>
  <c r="A8168" i="2"/>
  <c r="H8169" i="2" l="1"/>
  <c r="I8169" i="2" l="1"/>
  <c r="M8169" i="2" s="1"/>
  <c r="N8169" i="2"/>
  <c r="D8170" i="2" s="1"/>
  <c r="A8169" i="2"/>
  <c r="H8170" i="2" l="1"/>
  <c r="N8170" i="2" l="1"/>
  <c r="D8171" i="2" s="1"/>
  <c r="I8170" i="2"/>
  <c r="M8170" i="2" s="1"/>
  <c r="H8171" i="2" s="1"/>
  <c r="A8170" i="2"/>
  <c r="N8171" i="2" l="1"/>
  <c r="D8172" i="2" s="1"/>
  <c r="I8171" i="2"/>
  <c r="M8171" i="2" s="1"/>
  <c r="A8171" i="2"/>
  <c r="H8172" i="2" l="1"/>
  <c r="I8172" i="2"/>
  <c r="M8172" i="2" s="1"/>
  <c r="N8172" i="2"/>
  <c r="D8173" i="2" s="1"/>
  <c r="A8172" i="2"/>
  <c r="H8173" i="2" l="1"/>
  <c r="A8173" i="2" l="1"/>
  <c r="I8173" i="2"/>
  <c r="M8173" i="2" s="1"/>
  <c r="N8173" i="2"/>
  <c r="D8174" i="2" s="1"/>
  <c r="H8174" i="2" l="1"/>
  <c r="A8174" i="2" l="1"/>
  <c r="N8174" i="2"/>
  <c r="D8175" i="2" s="1"/>
  <c r="I8174" i="2"/>
  <c r="M8174" i="2" s="1"/>
  <c r="H8175" i="2" l="1"/>
  <c r="A8175" i="2" l="1"/>
  <c r="N8175" i="2"/>
  <c r="D8176" i="2" s="1"/>
  <c r="I8175" i="2"/>
  <c r="M8175" i="2" s="1"/>
  <c r="H8176" i="2" s="1"/>
  <c r="N8176" i="2" l="1"/>
  <c r="D8177" i="2" s="1"/>
  <c r="I8176" i="2"/>
  <c r="M8176" i="2" s="1"/>
  <c r="A8176" i="2"/>
  <c r="H8177" i="2" l="1"/>
  <c r="L8367" i="2"/>
  <c r="I8177" i="2" l="1"/>
  <c r="M8177" i="2" s="1"/>
  <c r="N8177" i="2"/>
  <c r="D8178" i="2" s="1"/>
  <c r="A8177" i="2"/>
  <c r="H8178" i="2" l="1"/>
  <c r="I8178" i="2" l="1"/>
  <c r="M8178" i="2" s="1"/>
  <c r="N8178" i="2"/>
  <c r="D8179" i="2" s="1"/>
  <c r="H8179" i="2"/>
  <c r="A8178" i="2"/>
  <c r="N8179" i="2" l="1"/>
  <c r="D8180" i="2" s="1"/>
  <c r="I8179" i="2"/>
  <c r="M8179" i="2" s="1"/>
  <c r="H8180" i="2" s="1"/>
  <c r="I8180" i="2" s="1"/>
  <c r="M8180" i="2" s="1"/>
  <c r="A8179" i="2"/>
  <c r="A8180" i="2"/>
  <c r="N8180" i="2"/>
  <c r="D8181" i="2" s="1"/>
  <c r="H8181" i="2" l="1"/>
  <c r="A8181" i="2" s="1"/>
  <c r="N8181" i="2"/>
  <c r="D8182" i="2" s="1"/>
  <c r="I8181" i="2" l="1"/>
  <c r="M8181" i="2" s="1"/>
  <c r="H8182" i="2" s="1"/>
  <c r="N8182" i="2" l="1"/>
  <c r="D8183" i="2" s="1"/>
  <c r="I8182" i="2"/>
  <c r="M8182" i="2" s="1"/>
  <c r="A8182" i="2"/>
  <c r="H8183" i="2" l="1"/>
  <c r="I8183" i="2" s="1"/>
  <c r="M8183" i="2" s="1"/>
  <c r="A8183" i="2" l="1"/>
  <c r="N8183" i="2"/>
  <c r="D8184" i="2" s="1"/>
  <c r="H8184" i="2" l="1"/>
  <c r="L8184" i="2" s="1"/>
  <c r="A8184" i="2" l="1"/>
  <c r="N8184" i="2"/>
  <c r="D8185" i="2" s="1"/>
  <c r="I8184" i="2"/>
  <c r="M8184" i="2" s="1"/>
  <c r="H8185" i="2" l="1"/>
  <c r="A8185" i="2"/>
  <c r="I8185" i="2"/>
  <c r="M8185" i="2" s="1"/>
  <c r="N8185" i="2"/>
  <c r="D8186" i="2" s="1"/>
  <c r="H8186" i="2" l="1"/>
  <c r="L8186" i="2" s="1"/>
  <c r="I8186" i="2" l="1"/>
  <c r="M8186" i="2" s="1"/>
  <c r="N8186" i="2"/>
  <c r="D8187" i="2" s="1"/>
  <c r="A8186" i="2"/>
  <c r="H8187" i="2" l="1"/>
  <c r="L8187" i="2" s="1"/>
  <c r="I8187" i="2" l="1"/>
  <c r="M8187" i="2" s="1"/>
  <c r="N8187" i="2"/>
  <c r="D8188" i="2" s="1"/>
  <c r="E8188" i="2" s="1"/>
  <c r="A8187" i="2"/>
  <c r="G8188" i="2" l="1"/>
  <c r="F8188" i="2"/>
  <c r="H8188" i="2"/>
  <c r="N8188" i="2" l="1"/>
  <c r="D8189" i="2" s="1"/>
  <c r="E8189" i="2" s="1"/>
  <c r="L8188" i="2"/>
  <c r="I8188" i="2"/>
  <c r="M8188" i="2" s="1"/>
  <c r="A8188" i="2"/>
  <c r="F8189" i="2" l="1"/>
  <c r="G8189" i="2"/>
  <c r="H8189" i="2"/>
  <c r="N8189" i="2" s="1"/>
  <c r="D8190" i="2" s="1"/>
  <c r="E8190" i="2" s="1"/>
  <c r="F8190" i="2" l="1"/>
  <c r="G8190" i="2"/>
  <c r="A8189" i="2"/>
  <c r="I8189" i="2"/>
  <c r="M8189" i="2" s="1"/>
  <c r="H8190" i="2" s="1"/>
  <c r="I8190" i="2" s="1"/>
  <c r="M8190" i="2" s="1"/>
  <c r="A8190" i="2" l="1"/>
  <c r="N8190" i="2"/>
  <c r="D8191" i="2" s="1"/>
  <c r="E8191" i="2" s="1"/>
  <c r="H8191" i="2" l="1"/>
  <c r="A8191" i="2" s="1"/>
  <c r="G8191" i="2"/>
  <c r="F8191" i="2"/>
  <c r="N8191" i="2" l="1"/>
  <c r="D8192" i="2" s="1"/>
  <c r="I8191" i="2"/>
  <c r="M8191" i="2" s="1"/>
  <c r="H8192" i="2" l="1"/>
  <c r="I8192" i="2" s="1"/>
  <c r="M8192" i="2" s="1"/>
  <c r="N8192" i="2"/>
  <c r="H8193" i="2" s="1"/>
  <c r="A8192" i="2" l="1"/>
  <c r="D8193" i="2"/>
  <c r="N8193" i="2" s="1"/>
  <c r="I8193" i="2"/>
  <c r="M8193" i="2" s="1"/>
  <c r="H8194" i="2" l="1"/>
  <c r="I8194" i="2" s="1"/>
  <c r="M8194" i="2" s="1"/>
  <c r="A8193" i="2"/>
  <c r="D8194" i="2"/>
  <c r="N8194" i="2" l="1"/>
  <c r="H8195" i="2" s="1"/>
  <c r="A8194" i="2"/>
  <c r="D8195" i="2" l="1"/>
  <c r="A8195" i="2" s="1"/>
  <c r="I8195" i="2"/>
  <c r="M8195" i="2" s="1"/>
  <c r="N8195" i="2" l="1"/>
  <c r="D8196" i="2" s="1"/>
  <c r="H8196" i="2" l="1"/>
  <c r="A8196" i="2" s="1"/>
  <c r="N8196" i="2"/>
  <c r="D8197" i="2" s="1"/>
  <c r="I8196" i="2" l="1"/>
  <c r="M8196" i="2" s="1"/>
  <c r="H8197" i="2" s="1"/>
  <c r="I8197" i="2" l="1"/>
  <c r="M8197" i="2" s="1"/>
  <c r="A8197" i="2"/>
  <c r="N8197" i="2"/>
  <c r="D8198" i="2" s="1"/>
  <c r="H8198" i="2" l="1"/>
  <c r="A8198" i="2" l="1"/>
  <c r="N8198" i="2"/>
  <c r="D8199" i="2" s="1"/>
  <c r="I8198" i="2"/>
  <c r="M8198" i="2" s="1"/>
  <c r="H8199" i="2" l="1"/>
  <c r="A8199" i="2" s="1"/>
  <c r="E8431" i="2"/>
  <c r="I8199" i="2" l="1"/>
  <c r="M8199" i="2" s="1"/>
  <c r="N8199" i="2"/>
  <c r="D8200" i="2" s="1"/>
  <c r="G8431" i="2"/>
  <c r="F8431" i="2"/>
  <c r="H8200" i="2" l="1"/>
  <c r="N8200" i="2" s="1"/>
  <c r="D8201" i="2" s="1"/>
  <c r="I8200" i="2" l="1"/>
  <c r="M8200" i="2" s="1"/>
  <c r="H8201" i="2" s="1"/>
  <c r="A8200" i="2"/>
  <c r="A8201" i="2" l="1"/>
  <c r="I8201" i="2"/>
  <c r="M8201" i="2" s="1"/>
  <c r="N8201" i="2"/>
  <c r="D8202" i="2" s="1"/>
  <c r="H8202" i="2" l="1"/>
  <c r="N8202" i="2"/>
  <c r="D8203" i="2" s="1"/>
  <c r="I8202" i="2"/>
  <c r="M8202" i="2" s="1"/>
  <c r="A8202" i="2"/>
  <c r="H8203" i="2" l="1"/>
  <c r="I8203" i="2" s="1"/>
  <c r="M8203" i="2" s="1"/>
  <c r="A8203" i="2" l="1"/>
  <c r="N8203" i="2"/>
  <c r="D8204" i="2" s="1"/>
  <c r="H8204" i="2" l="1"/>
  <c r="N8204" i="2"/>
  <c r="D8205" i="2" s="1"/>
  <c r="I8204" i="2"/>
  <c r="M8204" i="2" s="1"/>
  <c r="A8204" i="2"/>
  <c r="H8205" i="2" l="1"/>
  <c r="I8205" i="2" s="1"/>
  <c r="M8205" i="2" s="1"/>
  <c r="A8205" i="2" l="1"/>
  <c r="N8205" i="2"/>
  <c r="D8206" i="2" s="1"/>
  <c r="H8206" i="2" l="1"/>
  <c r="A8206" i="2" s="1"/>
  <c r="N8206" i="2"/>
  <c r="D8207" i="2" s="1"/>
  <c r="I8206" i="2"/>
  <c r="M8206" i="2" s="1"/>
  <c r="H8207" i="2" l="1"/>
  <c r="I8207" i="2" s="1"/>
  <c r="M8207" i="2" s="1"/>
  <c r="A8207" i="2" l="1"/>
  <c r="N8207" i="2"/>
  <c r="D8208" i="2" s="1"/>
  <c r="H8208" i="2" l="1"/>
  <c r="A8208" i="2" s="1"/>
  <c r="I8208" i="2" l="1"/>
  <c r="M8208" i="2" s="1"/>
  <c r="N8208" i="2"/>
  <c r="D8209" i="2" s="1"/>
  <c r="H8209" i="2" l="1"/>
  <c r="N8209" i="2" s="1"/>
  <c r="D8210" i="2" s="1"/>
  <c r="I8209" i="2" l="1"/>
  <c r="M8209" i="2" s="1"/>
  <c r="H8210" i="2" s="1"/>
  <c r="A8209" i="2"/>
  <c r="A8210" i="2" l="1"/>
  <c r="I8210" i="2"/>
  <c r="M8210" i="2" s="1"/>
  <c r="N8210" i="2"/>
  <c r="D8211" i="2" s="1"/>
  <c r="H8211" i="2" l="1"/>
  <c r="I8211" i="2" s="1"/>
  <c r="M8211" i="2" s="1"/>
  <c r="A8211" i="2"/>
  <c r="N8211" i="2" l="1"/>
  <c r="D8212" i="2" s="1"/>
  <c r="H8212" i="2" l="1"/>
  <c r="I8212" i="2" s="1"/>
  <c r="M8212" i="2" s="1"/>
  <c r="N8212" i="2"/>
  <c r="D8213" i="2" s="1"/>
  <c r="A8212" i="2"/>
  <c r="H8213" i="2" l="1"/>
  <c r="I8213" i="2" l="1"/>
  <c r="M8213" i="2" s="1"/>
  <c r="N8213" i="2"/>
  <c r="D8214" i="2" s="1"/>
  <c r="A8213" i="2"/>
  <c r="H8214" i="2" l="1"/>
  <c r="A8214" i="2"/>
  <c r="L8458" i="2"/>
  <c r="N8214" i="2" l="1"/>
  <c r="D8215" i="2" s="1"/>
  <c r="I8214" i="2"/>
  <c r="M8214" i="2" s="1"/>
  <c r="H8215" i="2" s="1"/>
  <c r="N8215" i="2" l="1"/>
  <c r="D8216" i="2" s="1"/>
  <c r="I8215" i="2"/>
  <c r="M8215" i="2" s="1"/>
  <c r="L8215" i="2"/>
  <c r="A8215" i="2"/>
  <c r="H8216" i="2" l="1"/>
  <c r="N8216" i="2" s="1"/>
  <c r="D8217" i="2" s="1"/>
  <c r="A8216" i="2"/>
  <c r="I8216" i="2" l="1"/>
  <c r="M8216" i="2" s="1"/>
  <c r="L8216" i="2"/>
  <c r="H8217" i="2" s="1"/>
  <c r="L8218" i="2"/>
  <c r="L8217" i="2" l="1"/>
  <c r="A8217" i="2"/>
  <c r="I8217" i="2"/>
  <c r="M8217" i="2" s="1"/>
  <c r="N8217" i="2"/>
  <c r="D8218" i="2" s="1"/>
  <c r="E8218" i="2" s="1"/>
  <c r="G8218" i="2" s="1"/>
  <c r="H8218" i="2" l="1"/>
  <c r="N8218" i="2" s="1"/>
  <c r="D8219" i="2" s="1"/>
  <c r="F8218" i="2"/>
  <c r="A8218" i="2" l="1"/>
  <c r="I8218" i="2"/>
  <c r="M8218" i="2" s="1"/>
  <c r="H8219" i="2" s="1"/>
  <c r="I8219" i="2" s="1"/>
  <c r="M8219" i="2" s="1"/>
  <c r="A8219" i="2"/>
  <c r="N8219" i="2" l="1"/>
  <c r="D8220" i="2" s="1"/>
  <c r="E8220" i="2" s="1"/>
  <c r="G8220" i="2" s="1"/>
  <c r="H8220" i="2"/>
  <c r="F8220" i="2" l="1"/>
  <c r="I8220" i="2"/>
  <c r="M8220" i="2" s="1"/>
  <c r="N8220" i="2"/>
  <c r="D8221" i="2" s="1"/>
  <c r="A8220" i="2"/>
  <c r="H8221" i="2" l="1"/>
  <c r="E8222" i="2"/>
  <c r="A8221" i="2" l="1"/>
  <c r="N8221" i="2"/>
  <c r="D8222" i="2" s="1"/>
  <c r="I8221" i="2"/>
  <c r="M8221" i="2" s="1"/>
  <c r="F8222" i="2"/>
  <c r="G8222" i="2"/>
  <c r="H8222" i="2" l="1"/>
  <c r="I8222" i="2" s="1"/>
  <c r="M8222" i="2" s="1"/>
  <c r="A8222" i="2" l="1"/>
  <c r="N8222" i="2"/>
  <c r="H8223" i="2" s="1"/>
  <c r="I8223" i="2" s="1"/>
  <c r="M8223" i="2" s="1"/>
  <c r="D8223" i="2" l="1"/>
  <c r="N8223" i="2"/>
  <c r="A8223" i="2"/>
  <c r="H8224" i="2" l="1"/>
  <c r="I8224" i="2" s="1"/>
  <c r="M8224" i="2" s="1"/>
  <c r="D8224" i="2"/>
  <c r="N8224" i="2" l="1"/>
  <c r="H8225" i="2" s="1"/>
  <c r="A8224" i="2"/>
  <c r="D8225" i="2" l="1"/>
  <c r="A8225" i="2" s="1"/>
  <c r="I8225" i="2"/>
  <c r="M8225" i="2" s="1"/>
  <c r="N8225" i="2"/>
  <c r="D8226" i="2" s="1"/>
  <c r="H8226" i="2" l="1"/>
  <c r="I8226" i="2" l="1"/>
  <c r="M8226" i="2" s="1"/>
  <c r="N8226" i="2"/>
  <c r="D8227" i="2" s="1"/>
  <c r="A8226" i="2"/>
  <c r="H8227" i="2" l="1"/>
  <c r="A8227" i="2" l="1"/>
  <c r="I8227" i="2"/>
  <c r="M8227" i="2" s="1"/>
  <c r="N8227" i="2"/>
  <c r="D8228" i="2" s="1"/>
  <c r="H8228" i="2" l="1"/>
  <c r="I8228" i="2" s="1"/>
  <c r="M8228" i="2" s="1"/>
  <c r="A8228" i="2"/>
  <c r="N8228" i="2" l="1"/>
  <c r="D8229" i="2" s="1"/>
  <c r="H8229" i="2" l="1"/>
  <c r="I8229" i="2" s="1"/>
  <c r="M8229" i="2" s="1"/>
  <c r="N8229" i="2"/>
  <c r="D8230" i="2" s="1"/>
  <c r="A8229" i="2"/>
  <c r="H8230" i="2" l="1"/>
  <c r="I8230" i="2" l="1"/>
  <c r="M8230" i="2" s="1"/>
  <c r="N8230" i="2"/>
  <c r="D8231" i="2" s="1"/>
  <c r="A8230" i="2"/>
  <c r="H8231" i="2" l="1"/>
  <c r="N8231" i="2" l="1"/>
  <c r="D8232" i="2" s="1"/>
  <c r="I8231" i="2"/>
  <c r="M8231" i="2" s="1"/>
  <c r="A8231" i="2"/>
  <c r="H8232" i="2" l="1"/>
  <c r="I8232" i="2" s="1"/>
  <c r="M8232" i="2" s="1"/>
  <c r="A8232" i="2" l="1"/>
  <c r="N8232" i="2"/>
  <c r="D8233" i="2" s="1"/>
  <c r="H8233" i="2" l="1"/>
  <c r="I8233" i="2" s="1"/>
  <c r="M8233" i="2" s="1"/>
  <c r="N8233" i="2"/>
  <c r="D8234" i="2" s="1"/>
  <c r="A8233" i="2"/>
  <c r="H8234" i="2" l="1"/>
  <c r="A8234" i="2" s="1"/>
  <c r="I8234" i="2" l="1"/>
  <c r="M8234" i="2" s="1"/>
  <c r="N8234" i="2"/>
  <c r="D8235" i="2" s="1"/>
  <c r="H8235" i="2" l="1"/>
  <c r="I8235" i="2" s="1"/>
  <c r="M8235" i="2" s="1"/>
  <c r="A8235" i="2"/>
  <c r="N8235" i="2"/>
  <c r="D8236" i="2" s="1"/>
  <c r="H8236" i="2" l="1"/>
  <c r="I8236" i="2" l="1"/>
  <c r="M8236" i="2" s="1"/>
  <c r="A8236" i="2"/>
  <c r="N8236" i="2"/>
  <c r="D8237" i="2" s="1"/>
  <c r="H8237" i="2" l="1"/>
  <c r="A8237" i="2" l="1"/>
  <c r="I8237" i="2"/>
  <c r="M8237" i="2" s="1"/>
  <c r="N8237" i="2"/>
  <c r="D8238" i="2" s="1"/>
  <c r="H8238" i="2" l="1"/>
  <c r="I8238" i="2" l="1"/>
  <c r="M8238" i="2" s="1"/>
  <c r="N8238" i="2"/>
  <c r="D8239" i="2" s="1"/>
  <c r="A8238" i="2"/>
  <c r="L8705" i="2"/>
  <c r="H8239" i="2" l="1"/>
  <c r="I8239" i="2"/>
  <c r="M8239" i="2" s="1"/>
  <c r="N8239" i="2"/>
  <c r="D8240" i="2" s="1"/>
  <c r="A8239" i="2"/>
  <c r="H8240" i="2" l="1"/>
  <c r="I8240" i="2"/>
  <c r="M8240" i="2" s="1"/>
  <c r="N8240" i="2"/>
  <c r="D8241" i="2" s="1"/>
  <c r="A8240" i="2"/>
  <c r="H8241" i="2" l="1"/>
  <c r="A8241" i="2" l="1"/>
  <c r="N8241" i="2"/>
  <c r="D8242" i="2" s="1"/>
  <c r="I8241" i="2"/>
  <c r="M8241" i="2" s="1"/>
  <c r="H8242" i="2" s="1"/>
  <c r="I8242" i="2" l="1"/>
  <c r="M8242" i="2" s="1"/>
  <c r="N8242" i="2"/>
  <c r="D8243" i="2" s="1"/>
  <c r="A8242" i="2"/>
  <c r="H8243" i="2"/>
  <c r="A8243" i="2" s="1"/>
  <c r="N8243" i="2" l="1"/>
  <c r="D8244" i="2" s="1"/>
  <c r="I8243" i="2"/>
  <c r="M8243" i="2" s="1"/>
  <c r="L8489" i="2"/>
  <c r="H8244" i="2" l="1"/>
  <c r="A8244" i="2"/>
  <c r="N8244" i="2"/>
  <c r="D8245" i="2" s="1"/>
  <c r="I8244" i="2"/>
  <c r="M8244" i="2" s="1"/>
  <c r="H8245" i="2" l="1"/>
  <c r="N8245" i="2" s="1"/>
  <c r="D8246" i="2" s="1"/>
  <c r="A8245" i="2"/>
  <c r="I8245" i="2" l="1"/>
  <c r="M8245" i="2" s="1"/>
  <c r="L8245" i="2"/>
  <c r="H8246" i="2" s="1"/>
  <c r="A8246" i="2" s="1"/>
  <c r="E8492" i="2"/>
  <c r="N8246" i="2" l="1"/>
  <c r="D8247" i="2" s="1"/>
  <c r="I8246" i="2"/>
  <c r="M8246" i="2" s="1"/>
  <c r="F8492" i="2"/>
  <c r="G8492" i="2"/>
  <c r="H8247" i="2" l="1"/>
  <c r="N8247" i="2" s="1"/>
  <c r="D8248" i="2" s="1"/>
  <c r="A8247" i="2" l="1"/>
  <c r="I8247" i="2"/>
  <c r="M8247" i="2" s="1"/>
  <c r="L8247" i="2"/>
  <c r="H8248" i="2" l="1"/>
  <c r="A8248" i="2" s="1"/>
  <c r="N8248" i="2"/>
  <c r="D8249" i="2" s="1"/>
  <c r="E8249" i="2" s="1"/>
  <c r="I8248" i="2" l="1"/>
  <c r="M8248" i="2" s="1"/>
  <c r="F8249" i="2"/>
  <c r="G8249" i="2"/>
  <c r="H8249" i="2"/>
  <c r="I8249" i="2" l="1"/>
  <c r="M8249" i="2" s="1"/>
  <c r="L8249" i="2"/>
  <c r="N8249" i="2"/>
  <c r="D8250" i="2" s="1"/>
  <c r="E8250" i="2" s="1"/>
  <c r="A8249" i="2"/>
  <c r="G8250" i="2" l="1"/>
  <c r="F8250" i="2"/>
  <c r="H8250" i="2"/>
  <c r="I8250" i="2" s="1"/>
  <c r="M8250" i="2" s="1"/>
  <c r="A8250" i="2"/>
  <c r="N8250" i="2" l="1"/>
  <c r="D8251" i="2"/>
  <c r="E8251" i="2" s="1"/>
  <c r="F8251" i="2" s="1"/>
  <c r="H8251" i="2"/>
  <c r="G8251" i="2" l="1"/>
  <c r="I8251" i="2"/>
  <c r="M8251" i="2" s="1"/>
  <c r="N8251" i="2"/>
  <c r="D8252" i="2" s="1"/>
  <c r="A8251" i="2"/>
  <c r="H8252" i="2" l="1"/>
  <c r="A8252" i="2" l="1"/>
  <c r="I8252" i="2"/>
  <c r="M8252" i="2" s="1"/>
  <c r="N8252" i="2"/>
  <c r="D8253" i="2" s="1"/>
  <c r="E8253" i="2" l="1"/>
  <c r="H8253" i="2"/>
  <c r="I8253" i="2" l="1"/>
  <c r="M8253" i="2" s="1"/>
  <c r="N8253" i="2"/>
  <c r="A8253" i="2"/>
  <c r="G8253" i="2"/>
  <c r="F8253" i="2"/>
  <c r="D8254" i="2" l="1"/>
  <c r="H8254" i="2"/>
  <c r="I8254" i="2" l="1"/>
  <c r="M8254" i="2" s="1"/>
  <c r="N8254" i="2"/>
  <c r="D8255" i="2" s="1"/>
  <c r="A8254" i="2"/>
  <c r="H8255" i="2" l="1"/>
  <c r="I8255" i="2" l="1"/>
  <c r="M8255" i="2" s="1"/>
  <c r="N8255" i="2"/>
  <c r="D8256" i="2" s="1"/>
  <c r="A8255" i="2"/>
  <c r="H8256" i="2" l="1"/>
  <c r="A8256" i="2" l="1"/>
  <c r="N8256" i="2"/>
  <c r="D8257" i="2" s="1"/>
  <c r="I8256" i="2"/>
  <c r="M8256" i="2" s="1"/>
  <c r="H8257" i="2" l="1"/>
  <c r="A8257" i="2" s="1"/>
  <c r="N8257" i="2" l="1"/>
  <c r="D8258" i="2" s="1"/>
  <c r="I8257" i="2"/>
  <c r="M8257" i="2" s="1"/>
  <c r="H8258" i="2" l="1"/>
  <c r="N8258" i="2"/>
  <c r="D8259" i="2" s="1"/>
  <c r="I8258" i="2"/>
  <c r="M8258" i="2" s="1"/>
  <c r="A8258" i="2"/>
  <c r="H8259" i="2" l="1"/>
  <c r="I8259" i="2" s="1"/>
  <c r="M8259" i="2" s="1"/>
  <c r="A8259" i="2" l="1"/>
  <c r="N8259" i="2"/>
  <c r="D8260" i="2" s="1"/>
  <c r="H8260" i="2" l="1"/>
  <c r="A8260" i="2" s="1"/>
  <c r="N8260" i="2" l="1"/>
  <c r="D8261" i="2" s="1"/>
  <c r="I8260" i="2"/>
  <c r="M8260" i="2" s="1"/>
  <c r="H8261" i="2" l="1"/>
  <c r="N8261" i="2" s="1"/>
  <c r="D8262" i="2" s="1"/>
  <c r="E8462" i="2"/>
  <c r="A8261" i="2" l="1"/>
  <c r="I8261" i="2"/>
  <c r="M8261" i="2" s="1"/>
  <c r="H8262" i="2" s="1"/>
  <c r="G8462" i="2"/>
  <c r="F8462" i="2"/>
  <c r="I8262" i="2" l="1"/>
  <c r="M8262" i="2" s="1"/>
  <c r="A8262" i="2"/>
  <c r="N8262" i="2"/>
  <c r="D8263" i="2" s="1"/>
  <c r="H8263" i="2" l="1"/>
  <c r="A8263" i="2" s="1"/>
  <c r="I8263" i="2"/>
  <c r="M8263" i="2" s="1"/>
  <c r="N8263" i="2"/>
  <c r="D8264" i="2" s="1"/>
  <c r="H8264" i="2" l="1"/>
  <c r="A8264" i="2" s="1"/>
  <c r="N8264" i="2" l="1"/>
  <c r="D8265" i="2" s="1"/>
  <c r="I8264" i="2"/>
  <c r="M8264" i="2" s="1"/>
  <c r="H8265" i="2" l="1"/>
  <c r="I8265" i="2" s="1"/>
  <c r="M8265" i="2" s="1"/>
  <c r="A8265" i="2" l="1"/>
  <c r="N8265" i="2"/>
  <c r="D8266" i="2" s="1"/>
  <c r="L8519" i="2"/>
  <c r="H8266" i="2" l="1"/>
  <c r="N8266" i="2" s="1"/>
  <c r="D8267" i="2" s="1"/>
  <c r="I8266" i="2"/>
  <c r="M8266" i="2" s="1"/>
  <c r="A8266" i="2"/>
  <c r="H8267" i="2" l="1"/>
  <c r="I8267" i="2" s="1"/>
  <c r="M8267" i="2" s="1"/>
  <c r="A8267" i="2" l="1"/>
  <c r="N8267" i="2"/>
  <c r="D8268" i="2" s="1"/>
  <c r="L8736" i="2"/>
  <c r="H8268" i="2" l="1"/>
  <c r="I8268" i="2" s="1"/>
  <c r="M8268" i="2" s="1"/>
  <c r="N8268" i="2"/>
  <c r="D8269" i="2" s="1"/>
  <c r="A8268" i="2"/>
  <c r="H8269" i="2" l="1"/>
  <c r="A8269" i="2" l="1"/>
  <c r="I8269" i="2"/>
  <c r="M8269" i="2" s="1"/>
  <c r="N8269" i="2"/>
  <c r="D8270" i="2" s="1"/>
  <c r="H8270" i="2" l="1"/>
  <c r="A8270" i="2" l="1"/>
  <c r="I8270" i="2"/>
  <c r="M8270" i="2" s="1"/>
  <c r="N8270" i="2"/>
  <c r="D8271" i="2" s="1"/>
  <c r="E8740" i="2"/>
  <c r="H8271" i="2" l="1"/>
  <c r="G8740" i="2"/>
  <c r="F8740" i="2"/>
  <c r="I8271" i="2" l="1"/>
  <c r="M8271" i="2" s="1"/>
  <c r="N8271" i="2"/>
  <c r="D8272" i="2" s="1"/>
  <c r="A8271" i="2"/>
  <c r="H8272" i="2" l="1"/>
  <c r="A8272" i="2"/>
  <c r="N8272" i="2" l="1"/>
  <c r="D8273" i="2" s="1"/>
  <c r="I8272" i="2"/>
  <c r="M8272" i="2" s="1"/>
  <c r="H8273" i="2" l="1"/>
  <c r="A8273" i="2" s="1"/>
  <c r="I8273" i="2" l="1"/>
  <c r="M8273" i="2" s="1"/>
  <c r="N8273" i="2"/>
  <c r="D8274" i="2" s="1"/>
  <c r="H8274" i="2" l="1"/>
  <c r="A8274" i="2" s="1"/>
  <c r="I8274" i="2"/>
  <c r="M8274" i="2" s="1"/>
  <c r="N8274" i="2"/>
  <c r="D8275" i="2" s="1"/>
  <c r="H8275" i="2" l="1"/>
  <c r="I8275" i="2" l="1"/>
  <c r="M8275" i="2" s="1"/>
  <c r="N8275" i="2"/>
  <c r="D8276" i="2" s="1"/>
  <c r="A8275" i="2"/>
  <c r="H8276" i="2" l="1"/>
  <c r="L8276" i="2" s="1"/>
  <c r="I8276" i="2" l="1"/>
  <c r="M8276" i="2" s="1"/>
  <c r="N8276" i="2"/>
  <c r="D8277" i="2" s="1"/>
  <c r="A8276" i="2"/>
  <c r="H8277" i="2" l="1"/>
  <c r="L8277" i="2" s="1"/>
  <c r="I8277" i="2" l="1"/>
  <c r="M8277" i="2" s="1"/>
  <c r="N8277" i="2"/>
  <c r="D8278" i="2" s="1"/>
  <c r="A8277" i="2"/>
  <c r="H8278" i="2" l="1"/>
  <c r="L8278" i="2" s="1"/>
  <c r="N8278" i="2" l="1"/>
  <c r="D8279" i="2" s="1"/>
  <c r="E8279" i="2" s="1"/>
  <c r="I8278" i="2"/>
  <c r="M8278" i="2" s="1"/>
  <c r="A8278" i="2"/>
  <c r="G8279" i="2" l="1"/>
  <c r="F8279" i="2"/>
  <c r="H8279" i="2"/>
  <c r="A8279" i="2" s="1"/>
  <c r="N8279" i="2" l="1"/>
  <c r="D8280" i="2" s="1"/>
  <c r="I8279" i="2"/>
  <c r="M8279" i="2" s="1"/>
  <c r="H8280" i="2" s="1"/>
  <c r="L8280" i="2"/>
  <c r="A8280" i="2" l="1"/>
  <c r="N8280" i="2"/>
  <c r="D8281" i="2" s="1"/>
  <c r="E8281" i="2" s="1"/>
  <c r="I8280" i="2"/>
  <c r="M8280" i="2" s="1"/>
  <c r="H8281" i="2"/>
  <c r="I8281" i="2" l="1"/>
  <c r="M8281" i="2" s="1"/>
  <c r="N8281" i="2"/>
  <c r="H8282" i="2" s="1"/>
  <c r="G8281" i="2"/>
  <c r="F8281" i="2"/>
  <c r="A8281" i="2"/>
  <c r="I8282" i="2" l="1"/>
  <c r="M8282" i="2" s="1"/>
  <c r="D8282" i="2"/>
  <c r="E8282" i="2" s="1"/>
  <c r="G8282" i="2" l="1"/>
  <c r="F8282" i="2"/>
  <c r="A8282" i="2"/>
  <c r="N8282" i="2"/>
  <c r="H8283" i="2" s="1"/>
  <c r="I8283" i="2" l="1"/>
  <c r="M8283" i="2" s="1"/>
  <c r="D8283" i="2"/>
  <c r="N8283" i="2" l="1"/>
  <c r="H8284" i="2" s="1"/>
  <c r="A8283" i="2"/>
  <c r="D8284" i="2"/>
  <c r="A8284" i="2" l="1"/>
  <c r="I8284" i="2"/>
  <c r="M8284" i="2" s="1"/>
  <c r="N8284" i="2"/>
  <c r="H8285" i="2" s="1"/>
  <c r="I8285" i="2" l="1"/>
  <c r="M8285" i="2" s="1"/>
  <c r="D8285" i="2"/>
  <c r="A8285" i="2" l="1"/>
  <c r="N8285" i="2"/>
  <c r="H8286" i="2" s="1"/>
  <c r="D8286" i="2" l="1"/>
  <c r="A8286" i="2" s="1"/>
  <c r="I8286" i="2"/>
  <c r="M8286" i="2" s="1"/>
  <c r="N8286" i="2"/>
  <c r="D8287" i="2" s="1"/>
  <c r="H8287" i="2" l="1"/>
  <c r="A8287" i="2" l="1"/>
  <c r="N8287" i="2"/>
  <c r="D8288" i="2" s="1"/>
  <c r="I8287" i="2"/>
  <c r="M8287" i="2" s="1"/>
  <c r="H8288" i="2" l="1"/>
  <c r="A8288" i="2" s="1"/>
  <c r="N8288" i="2"/>
  <c r="D8289" i="2" s="1"/>
  <c r="I8288" i="2"/>
  <c r="M8288" i="2" s="1"/>
  <c r="H8289" i="2" l="1"/>
  <c r="I8289" i="2" s="1"/>
  <c r="M8289" i="2" s="1"/>
  <c r="E8678" i="2"/>
  <c r="A8289" i="2" l="1"/>
  <c r="N8289" i="2"/>
  <c r="D8290" i="2" s="1"/>
  <c r="E8493" i="2"/>
  <c r="F8678" i="2"/>
  <c r="G8678" i="2"/>
  <c r="H8290" i="2" l="1"/>
  <c r="A8290" i="2" s="1"/>
  <c r="G8493" i="2"/>
  <c r="F8493" i="2"/>
  <c r="I8290" i="2" l="1"/>
  <c r="M8290" i="2" s="1"/>
  <c r="N8290" i="2"/>
  <c r="D8291" i="2" s="1"/>
  <c r="H8291" i="2"/>
  <c r="I8291" i="2" s="1"/>
  <c r="M8291" i="2" s="1"/>
  <c r="A8291" i="2" l="1"/>
  <c r="N8291" i="2"/>
  <c r="D8292" i="2" s="1"/>
  <c r="H8292" i="2"/>
  <c r="I8292" i="2" l="1"/>
  <c r="M8292" i="2" s="1"/>
  <c r="N8292" i="2"/>
  <c r="D8293" i="2" s="1"/>
  <c r="A8292" i="2"/>
  <c r="H8293" i="2" l="1"/>
  <c r="A8293" i="2" s="1"/>
  <c r="N8293" i="2" l="1"/>
  <c r="D8294" i="2" s="1"/>
  <c r="I8293" i="2"/>
  <c r="M8293" i="2" s="1"/>
  <c r="H8294" i="2" l="1"/>
  <c r="I8294" i="2" s="1"/>
  <c r="M8294" i="2" s="1"/>
  <c r="A8294" i="2" l="1"/>
  <c r="N8294" i="2"/>
  <c r="D8295" i="2" s="1"/>
  <c r="H8295" i="2" l="1"/>
  <c r="A8295" i="2" s="1"/>
  <c r="I8295" i="2" l="1"/>
  <c r="M8295" i="2" s="1"/>
  <c r="N8295" i="2"/>
  <c r="D8296" i="2" s="1"/>
  <c r="L8767" i="2"/>
  <c r="H8296" i="2" l="1"/>
  <c r="N8296" i="2" l="1"/>
  <c r="D8297" i="2" s="1"/>
  <c r="I8296" i="2"/>
  <c r="M8296" i="2" s="1"/>
  <c r="A8296" i="2"/>
  <c r="H8297" i="2" l="1"/>
  <c r="A8297" i="2" s="1"/>
  <c r="N8297" i="2" l="1"/>
  <c r="D8298" i="2" s="1"/>
  <c r="I8297" i="2"/>
  <c r="M8297" i="2" s="1"/>
  <c r="H8298" i="2" l="1"/>
  <c r="N8298" i="2" s="1"/>
  <c r="D8299" i="2" s="1"/>
  <c r="I8298" i="2" l="1"/>
  <c r="M8298" i="2" s="1"/>
  <c r="H8299" i="2" s="1"/>
  <c r="I8299" i="2" s="1"/>
  <c r="M8299" i="2" s="1"/>
  <c r="A8298" i="2"/>
  <c r="A8299" i="2" l="1"/>
  <c r="N8299" i="2"/>
  <c r="D8300" i="2" s="1"/>
  <c r="H8300" i="2" l="1"/>
  <c r="A8300" i="2" s="1"/>
  <c r="N8300" i="2"/>
  <c r="D8301" i="2" s="1"/>
  <c r="I8300" i="2" l="1"/>
  <c r="M8300" i="2" s="1"/>
  <c r="H8301" i="2"/>
  <c r="I8301" i="2" s="1"/>
  <c r="M8301" i="2" s="1"/>
  <c r="A8301" i="2"/>
  <c r="N8301" i="2"/>
  <c r="D8302" i="2" s="1"/>
  <c r="H8302" i="2" l="1"/>
  <c r="A8302" i="2" s="1"/>
  <c r="I8302" i="2" l="1"/>
  <c r="M8302" i="2" s="1"/>
  <c r="N8302" i="2"/>
  <c r="D8303" i="2" s="1"/>
  <c r="H8303" i="2" l="1"/>
  <c r="N8303" i="2" s="1"/>
  <c r="D8304" i="2" s="1"/>
  <c r="A8303" i="2"/>
  <c r="I8303" i="2"/>
  <c r="M8303" i="2" s="1"/>
  <c r="H8304" i="2" s="1"/>
  <c r="I8304" i="2" s="1"/>
  <c r="M8304" i="2" s="1"/>
  <c r="A8304" i="2" l="1"/>
  <c r="N8304" i="2"/>
  <c r="D8305" i="2" s="1"/>
  <c r="H8305" i="2" l="1"/>
  <c r="A8305" i="2" s="1"/>
  <c r="N8305" i="2" l="1"/>
  <c r="D8306" i="2" s="1"/>
  <c r="I8305" i="2"/>
  <c r="M8305" i="2" s="1"/>
  <c r="H8306" i="2" s="1"/>
  <c r="L8306" i="2" s="1"/>
  <c r="A8306" i="2" l="1"/>
  <c r="I8306" i="2"/>
  <c r="M8306" i="2" s="1"/>
  <c r="N8306" i="2"/>
  <c r="D8307" i="2" s="1"/>
  <c r="H8307" i="2" l="1"/>
  <c r="A8307" i="2" s="1"/>
  <c r="I8307" i="2" l="1"/>
  <c r="M8307" i="2" s="1"/>
  <c r="N8307" i="2"/>
  <c r="D8308" i="2" s="1"/>
  <c r="H8308" i="2" l="1"/>
  <c r="N8308" i="2" s="1"/>
  <c r="D8309" i="2" s="1"/>
  <c r="L8308" i="2"/>
  <c r="A8308" i="2" l="1"/>
  <c r="I8308" i="2"/>
  <c r="M8308" i="2" s="1"/>
  <c r="H8309" i="2" s="1"/>
  <c r="L8309" i="2" s="1"/>
  <c r="A8309" i="2" l="1"/>
  <c r="N8309" i="2"/>
  <c r="D8310" i="2" s="1"/>
  <c r="E8310" i="2" s="1"/>
  <c r="I8309" i="2"/>
  <c r="M8309" i="2" s="1"/>
  <c r="F8310" i="2" l="1"/>
  <c r="G8310" i="2"/>
  <c r="H8310" i="2"/>
  <c r="I8310" i="2" s="1"/>
  <c r="M8310" i="2" s="1"/>
  <c r="A8310" i="2" l="1"/>
  <c r="N8310" i="2"/>
  <c r="D8311" i="2" s="1"/>
  <c r="E8311" i="2" s="1"/>
  <c r="H8311" i="2" l="1"/>
  <c r="A8311" i="2" s="1"/>
  <c r="G8311" i="2"/>
  <c r="F8311" i="2"/>
  <c r="N8311" i="2" l="1"/>
  <c r="D8312" i="2" s="1"/>
  <c r="I8311" i="2"/>
  <c r="M8311" i="2" s="1"/>
  <c r="H8312" i="2" s="1"/>
  <c r="A8312" i="2" s="1"/>
  <c r="E8312" i="2"/>
  <c r="F8312" i="2" l="1"/>
  <c r="G8312" i="2"/>
  <c r="N8312" i="2"/>
  <c r="D8313" i="2" s="1"/>
  <c r="I8312" i="2"/>
  <c r="M8312" i="2" s="1"/>
  <c r="H8313" i="2" l="1"/>
  <c r="I8313" i="2" s="1"/>
  <c r="M8313" i="2" s="1"/>
  <c r="L8520" i="2"/>
  <c r="A8313" i="2" l="1"/>
  <c r="N8313" i="2"/>
  <c r="H8314" i="2" s="1"/>
  <c r="I8314" i="2" s="1"/>
  <c r="M8314" i="2" s="1"/>
  <c r="L8580" i="2"/>
  <c r="D8314" i="2" l="1"/>
  <c r="A8314" i="2" l="1"/>
  <c r="N8314" i="2"/>
  <c r="H8315" i="2" l="1"/>
  <c r="D8315" i="2"/>
  <c r="A8315" i="2" l="1"/>
  <c r="N8315" i="2"/>
  <c r="I8315" i="2"/>
  <c r="M8315" i="2" s="1"/>
  <c r="E8524" i="2"/>
  <c r="H8316" i="2" l="1"/>
  <c r="I8316" i="2" s="1"/>
  <c r="M8316" i="2" s="1"/>
  <c r="D8316" i="2"/>
  <c r="F8524" i="2"/>
  <c r="G8524" i="2"/>
  <c r="N8316" i="2" l="1"/>
  <c r="H8317" i="2" s="1"/>
  <c r="I8317" i="2" s="1"/>
  <c r="M8317" i="2" s="1"/>
  <c r="A8316" i="2"/>
  <c r="D8317" i="2"/>
  <c r="A8317" i="2" l="1"/>
  <c r="N8317" i="2"/>
  <c r="H8318" i="2" s="1"/>
  <c r="L8706" i="2"/>
  <c r="D8318" i="2" l="1"/>
  <c r="N8318" i="2" s="1"/>
  <c r="I8318" i="2"/>
  <c r="M8318" i="2" s="1"/>
  <c r="H8319" i="2" l="1"/>
  <c r="I8319" i="2" s="1"/>
  <c r="M8319" i="2" s="1"/>
  <c r="A8318" i="2"/>
  <c r="D8319" i="2"/>
  <c r="A8319" i="2" s="1"/>
  <c r="N8319" i="2" l="1"/>
  <c r="D8320" i="2" l="1"/>
  <c r="H8320" i="2"/>
  <c r="N8320" i="2" l="1"/>
  <c r="D8321" i="2" s="1"/>
  <c r="I8320" i="2"/>
  <c r="M8320" i="2" s="1"/>
  <c r="A8320" i="2"/>
  <c r="H8321" i="2" l="1"/>
  <c r="A8321" i="2" s="1"/>
  <c r="I8321" i="2" l="1"/>
  <c r="M8321" i="2" s="1"/>
  <c r="N8321" i="2"/>
  <c r="D8322" i="2" s="1"/>
  <c r="H8322" i="2" l="1"/>
  <c r="A8322" i="2" s="1"/>
  <c r="I8322" i="2"/>
  <c r="M8322" i="2" s="1"/>
  <c r="N8322" i="2"/>
  <c r="D8323" i="2" s="1"/>
  <c r="H8323" i="2" l="1"/>
  <c r="I8323" i="2" l="1"/>
  <c r="M8323" i="2" s="1"/>
  <c r="A8323" i="2"/>
  <c r="N8323" i="2"/>
  <c r="D8324" i="2" s="1"/>
  <c r="H8324" i="2" l="1"/>
  <c r="A8324" i="2" s="1"/>
  <c r="N8324" i="2"/>
  <c r="D8325" i="2" s="1"/>
  <c r="I8324" i="2" l="1"/>
  <c r="M8324" i="2" s="1"/>
  <c r="H8325" i="2" s="1"/>
  <c r="A8325" i="2" s="1"/>
  <c r="N8325" i="2" l="1"/>
  <c r="D8326" i="2" s="1"/>
  <c r="I8325" i="2"/>
  <c r="M8325" i="2" s="1"/>
  <c r="E8796" i="2"/>
  <c r="H8326" i="2" l="1"/>
  <c r="A8326" i="2" s="1"/>
  <c r="G8796" i="2"/>
  <c r="F8796" i="2"/>
  <c r="I8326" i="2" l="1"/>
  <c r="M8326" i="2" s="1"/>
  <c r="N8326" i="2"/>
  <c r="D8327" i="2" s="1"/>
  <c r="H8327" i="2" l="1"/>
  <c r="I8327" i="2" s="1"/>
  <c r="M8327" i="2" s="1"/>
  <c r="A8327" i="2"/>
  <c r="N8327" i="2"/>
  <c r="D8328" i="2" s="1"/>
  <c r="H8328" i="2" l="1"/>
  <c r="I8328" i="2" s="1"/>
  <c r="M8328" i="2" s="1"/>
  <c r="A8328" i="2" l="1"/>
  <c r="N8328" i="2"/>
  <c r="D8329" i="2" s="1"/>
  <c r="E8679" i="2"/>
  <c r="H8329" i="2" l="1"/>
  <c r="I8329" i="2" s="1"/>
  <c r="M8329" i="2" s="1"/>
  <c r="A8329" i="2"/>
  <c r="G8679" i="2"/>
  <c r="F8679" i="2"/>
  <c r="N8329" i="2" l="1"/>
  <c r="D8330" i="2" s="1"/>
  <c r="H8330" i="2"/>
  <c r="A8330" i="2" l="1"/>
  <c r="N8330" i="2"/>
  <c r="D8331" i="2" s="1"/>
  <c r="I8330" i="2"/>
  <c r="M8330" i="2" s="1"/>
  <c r="H8331" i="2" l="1"/>
  <c r="N8331" i="2" l="1"/>
  <c r="D8332" i="2" s="1"/>
  <c r="I8331" i="2"/>
  <c r="M8331" i="2" s="1"/>
  <c r="A8331" i="2"/>
  <c r="H8332" i="2" l="1"/>
  <c r="I8332" i="2" s="1"/>
  <c r="M8332" i="2" s="1"/>
  <c r="A8332" i="2" l="1"/>
  <c r="N8332" i="2"/>
  <c r="D8333" i="2" s="1"/>
  <c r="H8333" i="2" l="1"/>
  <c r="I8333" i="2" s="1"/>
  <c r="M8333" i="2" s="1"/>
  <c r="A8333" i="2" l="1"/>
  <c r="N8333" i="2"/>
  <c r="D8334" i="2" s="1"/>
  <c r="H8334" i="2" l="1"/>
  <c r="I8334" i="2"/>
  <c r="M8334" i="2" s="1"/>
  <c r="N8334" i="2"/>
  <c r="D8335" i="2" s="1"/>
  <c r="A8334" i="2"/>
  <c r="H8335" i="2" l="1"/>
  <c r="I8335" i="2" l="1"/>
  <c r="M8335" i="2" s="1"/>
  <c r="N8335" i="2"/>
  <c r="D8336" i="2" s="1"/>
  <c r="A8335" i="2"/>
  <c r="H8336" i="2" l="1"/>
  <c r="N8336" i="2" l="1"/>
  <c r="D8337" i="2" s="1"/>
  <c r="I8336" i="2"/>
  <c r="M8336" i="2" s="1"/>
  <c r="A8336" i="2"/>
  <c r="H8337" i="2" l="1"/>
  <c r="L8337" i="2" s="1"/>
  <c r="N8337" i="2"/>
  <c r="D8338" i="2" s="1"/>
  <c r="I8337" i="2"/>
  <c r="M8337" i="2" s="1"/>
  <c r="A8337" i="2"/>
  <c r="L8823" i="2"/>
  <c r="H8338" i="2" l="1"/>
  <c r="L8338" i="2" s="1"/>
  <c r="E8553" i="2"/>
  <c r="A8338" i="2" l="1"/>
  <c r="I8338" i="2"/>
  <c r="M8338" i="2" s="1"/>
  <c r="N8338" i="2"/>
  <c r="D8339" i="2" s="1"/>
  <c r="L8339" i="2"/>
  <c r="F8553" i="2"/>
  <c r="G8553" i="2"/>
  <c r="H8339" i="2" l="1"/>
  <c r="E8827" i="2"/>
  <c r="N8339" i="2" l="1"/>
  <c r="D8340" i="2" s="1"/>
  <c r="I8339" i="2"/>
  <c r="M8339" i="2" s="1"/>
  <c r="A8339" i="2"/>
  <c r="G8827" i="2"/>
  <c r="F8827" i="2"/>
  <c r="H8340" i="2" l="1"/>
  <c r="I8340" i="2" s="1"/>
  <c r="M8340" i="2" s="1"/>
  <c r="N8340" i="2"/>
  <c r="D8341" i="2" s="1"/>
  <c r="E8341" i="2" s="1"/>
  <c r="G8341" i="2" s="1"/>
  <c r="L8551" i="2"/>
  <c r="A8340" i="2" l="1"/>
  <c r="F8341" i="2"/>
  <c r="H8341" i="2"/>
  <c r="I8341" i="2" s="1"/>
  <c r="M8341" i="2" s="1"/>
  <c r="N8341" i="2" l="1"/>
  <c r="D8342" i="2" s="1"/>
  <c r="E8342" i="2" s="1"/>
  <c r="A8341" i="2"/>
  <c r="H8342" i="2"/>
  <c r="A8342" i="2" s="1"/>
  <c r="F8342" i="2"/>
  <c r="G8342" i="2"/>
  <c r="N8342" i="2"/>
  <c r="I8342" i="2" l="1"/>
  <c r="M8342" i="2" s="1"/>
  <c r="H8343" i="2" s="1"/>
  <c r="I8343" i="2" s="1"/>
  <c r="M8343" i="2" s="1"/>
  <c r="D8343" i="2"/>
  <c r="N8343" i="2" l="1"/>
  <c r="H8344" i="2" s="1"/>
  <c r="I8344" i="2" s="1"/>
  <c r="M8344" i="2" s="1"/>
  <c r="A8343" i="2"/>
  <c r="D8344" i="2"/>
  <c r="E8555" i="2"/>
  <c r="A8344" i="2" l="1"/>
  <c r="N8344" i="2"/>
  <c r="H8345" i="2" s="1"/>
  <c r="F8555" i="2"/>
  <c r="G8555" i="2"/>
  <c r="D8345" i="2" l="1"/>
  <c r="N8345" i="2" s="1"/>
  <c r="I8345" i="2"/>
  <c r="M8345" i="2" s="1"/>
  <c r="H8346" i="2" l="1"/>
  <c r="I8346" i="2" s="1"/>
  <c r="M8346" i="2" s="1"/>
  <c r="A8345" i="2"/>
  <c r="D8346" i="2"/>
  <c r="A8346" i="2" l="1"/>
  <c r="N8346" i="2"/>
  <c r="H8347" i="2" s="1"/>
  <c r="D8347" i="2" l="1"/>
  <c r="I8347" i="2"/>
  <c r="M8347" i="2" s="1"/>
  <c r="N8347" i="2"/>
  <c r="H8348" i="2" s="1"/>
  <c r="I8348" i="2" s="1"/>
  <c r="M8348" i="2" s="1"/>
  <c r="A8347" i="2" l="1"/>
  <c r="D8348" i="2"/>
  <c r="N8348" i="2" l="1"/>
  <c r="H8349" i="2" s="1"/>
  <c r="A8348" i="2"/>
  <c r="D8349" i="2"/>
  <c r="A8349" i="2" l="1"/>
  <c r="I8349" i="2"/>
  <c r="M8349" i="2" s="1"/>
  <c r="N8349" i="2"/>
  <c r="H8350" i="2" s="1"/>
  <c r="D8350" i="2" l="1"/>
  <c r="I8350" i="2"/>
  <c r="M8350" i="2" s="1"/>
  <c r="N8350" i="2"/>
  <c r="H8351" i="2" s="1"/>
  <c r="I8351" i="2" s="1"/>
  <c r="M8351" i="2" s="1"/>
  <c r="A8350" i="2" l="1"/>
  <c r="D8351" i="2"/>
  <c r="N8351" i="2" l="1"/>
  <c r="H8352" i="2" s="1"/>
  <c r="A8351" i="2"/>
  <c r="D8352" i="2" l="1"/>
  <c r="A8352" i="2" s="1"/>
  <c r="I8352" i="2"/>
  <c r="M8352" i="2" s="1"/>
  <c r="N8352" i="2" l="1"/>
  <c r="H8353" i="2" s="1"/>
  <c r="I8353" i="2" s="1"/>
  <c r="M8353" i="2" s="1"/>
  <c r="D8353" i="2" l="1"/>
  <c r="N8353" i="2" s="1"/>
  <c r="H8354" i="2" s="1"/>
  <c r="I8354" i="2" s="1"/>
  <c r="M8354" i="2" s="1"/>
  <c r="D8354" i="2" l="1"/>
  <c r="A8354" i="2" s="1"/>
  <c r="A8353" i="2"/>
  <c r="N8354" i="2" l="1"/>
  <c r="H8355" i="2" s="1"/>
  <c r="I8355" i="2" s="1"/>
  <c r="M8355" i="2" s="1"/>
  <c r="D8355" i="2" l="1"/>
  <c r="N8355" i="2"/>
  <c r="H8356" i="2" s="1"/>
  <c r="A8355" i="2"/>
  <c r="D8356" i="2" l="1"/>
  <c r="A8356" i="2"/>
  <c r="I8356" i="2"/>
  <c r="M8356" i="2" s="1"/>
  <c r="N8356" i="2"/>
  <c r="H8357" i="2" s="1"/>
  <c r="I8357" i="2" l="1"/>
  <c r="M8357" i="2" s="1"/>
  <c r="D8357" i="2"/>
  <c r="A8357" i="2" l="1"/>
  <c r="N8357" i="2"/>
  <c r="H8358" i="2" s="1"/>
  <c r="D8358" i="2" l="1"/>
  <c r="N8358" i="2" s="1"/>
  <c r="H8359" i="2" s="1"/>
  <c r="I8358" i="2"/>
  <c r="M8358" i="2" s="1"/>
  <c r="I8359" i="2" l="1"/>
  <c r="M8359" i="2" s="1"/>
  <c r="A8358" i="2"/>
  <c r="D8359" i="2"/>
  <c r="A8359" i="2" l="1"/>
  <c r="N8359" i="2"/>
  <c r="H8360" i="2" s="1"/>
  <c r="D8360" i="2" l="1"/>
  <c r="N8360" i="2" s="1"/>
  <c r="I8360" i="2"/>
  <c r="M8360" i="2" s="1"/>
  <c r="H8361" i="2" l="1"/>
  <c r="I8361" i="2" s="1"/>
  <c r="M8361" i="2" s="1"/>
  <c r="A8360" i="2"/>
  <c r="D8361" i="2"/>
  <c r="A8361" i="2" l="1"/>
  <c r="N8361" i="2"/>
  <c r="H8362" i="2" s="1"/>
  <c r="D8362" i="2" l="1"/>
  <c r="A8362" i="2" s="1"/>
  <c r="I8362" i="2"/>
  <c r="M8362" i="2" s="1"/>
  <c r="N8362" i="2"/>
  <c r="D8363" i="2" s="1"/>
  <c r="H8363" i="2" l="1"/>
  <c r="A8363" i="2" s="1"/>
  <c r="N8363" i="2" l="1"/>
  <c r="D8364" i="2" s="1"/>
  <c r="I8363" i="2"/>
  <c r="M8363" i="2" s="1"/>
  <c r="H8364" i="2" l="1"/>
  <c r="I8364" i="2"/>
  <c r="M8364" i="2" s="1"/>
  <c r="N8364" i="2"/>
  <c r="D8365" i="2" s="1"/>
  <c r="A8364" i="2"/>
  <c r="H8365" i="2" l="1"/>
  <c r="A8365" i="2" s="1"/>
  <c r="N8365" i="2" l="1"/>
  <c r="D8366" i="2" s="1"/>
  <c r="I8365" i="2"/>
  <c r="M8365" i="2" s="1"/>
  <c r="H8366" i="2" s="1"/>
  <c r="I8366" i="2" l="1"/>
  <c r="M8366" i="2" s="1"/>
  <c r="N8366" i="2"/>
  <c r="D8367" i="2" s="1"/>
  <c r="A8366" i="2"/>
  <c r="L8854" i="2"/>
  <c r="H8367" i="2" l="1"/>
  <c r="N8367" i="2" l="1"/>
  <c r="D8368" i="2" s="1"/>
  <c r="I8367" i="2"/>
  <c r="M8367" i="2" s="1"/>
  <c r="A8367" i="2"/>
  <c r="H8368" i="2" l="1"/>
  <c r="L8368" i="2" s="1"/>
  <c r="A8368" i="2" l="1"/>
  <c r="I8368" i="2"/>
  <c r="M8368" i="2" s="1"/>
  <c r="N8368" i="2"/>
  <c r="D8369" i="2" s="1"/>
  <c r="H8369" i="2" l="1"/>
  <c r="L8369" i="2" s="1"/>
  <c r="N8369" i="2" l="1"/>
  <c r="D8370" i="2" s="1"/>
  <c r="I8369" i="2"/>
  <c r="M8369" i="2" s="1"/>
  <c r="H8370" i="2" s="1"/>
  <c r="A8369" i="2"/>
  <c r="L8582" i="2"/>
  <c r="I8370" i="2" l="1"/>
  <c r="M8370" i="2" s="1"/>
  <c r="N8370" i="2"/>
  <c r="D8371" i="2" s="1"/>
  <c r="E8371" i="2" s="1"/>
  <c r="F8371" i="2" s="1"/>
  <c r="A8370" i="2"/>
  <c r="H8371" i="2"/>
  <c r="A8371" i="2" s="1"/>
  <c r="G8371" i="2" l="1"/>
  <c r="I8371" i="2"/>
  <c r="M8371" i="2" s="1"/>
  <c r="N8371" i="2"/>
  <c r="D8372" i="2" s="1"/>
  <c r="E8372" i="2" s="1"/>
  <c r="F8372" i="2" l="1"/>
  <c r="G8372" i="2"/>
  <c r="H8372" i="2"/>
  <c r="A8372" i="2" s="1"/>
  <c r="E8857" i="2"/>
  <c r="I8372" i="2" l="1"/>
  <c r="M8372" i="2" s="1"/>
  <c r="N8372" i="2"/>
  <c r="D8373" i="2" s="1"/>
  <c r="G8857" i="2"/>
  <c r="F8857" i="2"/>
  <c r="H8373" i="2" l="1"/>
  <c r="A8373" i="2" s="1"/>
  <c r="E8373" i="2"/>
  <c r="G8373" i="2" l="1"/>
  <c r="F8373" i="2"/>
  <c r="I8373" i="2"/>
  <c r="M8373" i="2" s="1"/>
  <c r="N8373" i="2"/>
  <c r="H8374" i="2" s="1"/>
  <c r="I8374" i="2" l="1"/>
  <c r="M8374" i="2" s="1"/>
  <c r="D8374" i="2"/>
  <c r="A8374" i="2" l="1"/>
  <c r="N8374" i="2"/>
  <c r="H8375" i="2" s="1"/>
  <c r="D8375" i="2" l="1"/>
  <c r="A8375" i="2" s="1"/>
  <c r="I8375" i="2"/>
  <c r="M8375" i="2" s="1"/>
  <c r="N8375" i="2" l="1"/>
  <c r="D8376" i="2" s="1"/>
  <c r="H8376" i="2" l="1"/>
  <c r="I8376" i="2" s="1"/>
  <c r="M8376" i="2" s="1"/>
  <c r="N8376" i="2" l="1"/>
  <c r="H8377" i="2" s="1"/>
  <c r="I8377" i="2" s="1"/>
  <c r="M8377" i="2" s="1"/>
  <c r="A8376" i="2"/>
  <c r="D8377" i="2"/>
  <c r="N8377" i="2" s="1"/>
  <c r="A8377" i="2" l="1"/>
  <c r="D8378" i="2"/>
  <c r="H8378" i="2"/>
  <c r="I8378" i="2" s="1"/>
  <c r="M8378" i="2" s="1"/>
  <c r="N8378" i="2" l="1"/>
  <c r="H8379" i="2" s="1"/>
  <c r="A8378" i="2"/>
  <c r="D8379" i="2"/>
  <c r="N8379" i="2" s="1"/>
  <c r="I8379" i="2"/>
  <c r="M8379" i="2" s="1"/>
  <c r="H8380" i="2" l="1"/>
  <c r="I8380" i="2" s="1"/>
  <c r="M8380" i="2" s="1"/>
  <c r="A8379" i="2"/>
  <c r="D8380" i="2"/>
  <c r="A8380" i="2" l="1"/>
  <c r="N8380" i="2"/>
  <c r="H8381" i="2" s="1"/>
  <c r="D8381" i="2" l="1"/>
  <c r="N8381" i="2" s="1"/>
  <c r="I8381" i="2"/>
  <c r="M8381" i="2" s="1"/>
  <c r="H8382" i="2" l="1"/>
  <c r="I8382" i="2" s="1"/>
  <c r="M8382" i="2" s="1"/>
  <c r="A8381" i="2"/>
  <c r="D8382" i="2"/>
  <c r="A8382" i="2" l="1"/>
  <c r="N8382" i="2"/>
  <c r="H8383" i="2" s="1"/>
  <c r="I8383" i="2" l="1"/>
  <c r="M8383" i="2" s="1"/>
  <c r="D8383" i="2"/>
  <c r="N8383" i="2" s="1"/>
  <c r="H8384" i="2" s="1"/>
  <c r="I8384" i="2" l="1"/>
  <c r="M8384" i="2" s="1"/>
  <c r="A8383" i="2"/>
  <c r="D8384" i="2"/>
  <c r="A8384" i="2" l="1"/>
  <c r="N8384" i="2"/>
  <c r="H8385" i="2" s="1"/>
  <c r="I8385" i="2" l="1"/>
  <c r="M8385" i="2" s="1"/>
  <c r="D8385" i="2"/>
  <c r="N8385" i="2" s="1"/>
  <c r="H8386" i="2" l="1"/>
  <c r="I8386" i="2" s="1"/>
  <c r="M8386" i="2" s="1"/>
  <c r="A8385" i="2"/>
  <c r="D8386" i="2"/>
  <c r="A8386" i="2" l="1"/>
  <c r="N8386" i="2"/>
  <c r="H8387" i="2" s="1"/>
  <c r="I8387" i="2" l="1"/>
  <c r="M8387" i="2" s="1"/>
  <c r="D8387" i="2"/>
  <c r="A8387" i="2" l="1"/>
  <c r="N8387" i="2"/>
  <c r="H8388" i="2" s="1"/>
  <c r="D8388" i="2" l="1"/>
  <c r="N8388" i="2" s="1"/>
  <c r="I8388" i="2"/>
  <c r="M8388" i="2" s="1"/>
  <c r="H8389" i="2" l="1"/>
  <c r="I8389" i="2" s="1"/>
  <c r="M8389" i="2" s="1"/>
  <c r="A8388" i="2"/>
  <c r="D8389" i="2"/>
  <c r="A8389" i="2" l="1"/>
  <c r="N8389" i="2"/>
  <c r="H8390" i="2" s="1"/>
  <c r="D8390" i="2" l="1"/>
  <c r="N8390" i="2" s="1"/>
  <c r="I8390" i="2"/>
  <c r="M8390" i="2" s="1"/>
  <c r="H8391" i="2" l="1"/>
  <c r="I8391" i="2" s="1"/>
  <c r="M8391" i="2" s="1"/>
  <c r="A8390" i="2"/>
  <c r="D8391" i="2"/>
  <c r="N8391" i="2" l="1"/>
  <c r="H8392" i="2" s="1"/>
  <c r="A8391" i="2"/>
  <c r="D8392" i="2" l="1"/>
  <c r="A8392" i="2" s="1"/>
  <c r="I8392" i="2"/>
  <c r="M8392" i="2" s="1"/>
  <c r="N8392" i="2" l="1"/>
  <c r="D8393" i="2" s="1"/>
  <c r="H8393" i="2" l="1"/>
  <c r="A8393" i="2" s="1"/>
  <c r="N8393" i="2" l="1"/>
  <c r="D8394" i="2" s="1"/>
  <c r="I8393" i="2"/>
  <c r="M8393" i="2" s="1"/>
  <c r="H8394" i="2" s="1"/>
  <c r="A8394" i="2" l="1"/>
  <c r="I8394" i="2"/>
  <c r="M8394" i="2" s="1"/>
  <c r="N8394" i="2"/>
  <c r="D8395" i="2" s="1"/>
  <c r="H8395" i="2" l="1"/>
  <c r="A8395" i="2" l="1"/>
  <c r="N8395" i="2"/>
  <c r="D8396" i="2" s="1"/>
  <c r="I8395" i="2"/>
  <c r="M8395" i="2" s="1"/>
  <c r="H8396" i="2" l="1"/>
  <c r="I8396" i="2" s="1"/>
  <c r="M8396" i="2" s="1"/>
  <c r="L8884" i="2"/>
  <c r="A8396" i="2" l="1"/>
  <c r="N8396" i="2"/>
  <c r="D8397" i="2" s="1"/>
  <c r="H8397" i="2" l="1"/>
  <c r="A8397" i="2" s="1"/>
  <c r="N8397" i="2" l="1"/>
  <c r="D8398" i="2" s="1"/>
  <c r="I8397" i="2"/>
  <c r="M8397" i="2" s="1"/>
  <c r="H8398" i="2" l="1"/>
  <c r="A8398" i="2" s="1"/>
  <c r="L8398" i="2"/>
  <c r="N8398" i="2"/>
  <c r="D8399" i="2" s="1"/>
  <c r="I8398" i="2" l="1"/>
  <c r="M8398" i="2" s="1"/>
  <c r="H8399" i="2" s="1"/>
  <c r="L8399" i="2" l="1"/>
  <c r="A8399" i="2"/>
  <c r="I8399" i="2"/>
  <c r="M8399" i="2" s="1"/>
  <c r="N8399" i="2"/>
  <c r="D8400" i="2" s="1"/>
  <c r="H8400" i="2" l="1"/>
  <c r="N8400" i="2" s="1"/>
  <c r="D8401" i="2" s="1"/>
  <c r="I8400" i="2" l="1"/>
  <c r="M8400" i="2" s="1"/>
  <c r="A8400" i="2"/>
  <c r="L8400" i="2"/>
  <c r="H8401" i="2" l="1"/>
  <c r="N8401" i="2" s="1"/>
  <c r="D8402" i="2" s="1"/>
  <c r="E8402" i="2" s="1"/>
  <c r="G8402" i="2" s="1"/>
  <c r="F8402" i="2" l="1"/>
  <c r="A8401" i="2"/>
  <c r="I8401" i="2"/>
  <c r="M8401" i="2" s="1"/>
  <c r="H8402" i="2" s="1"/>
  <c r="N8402" i="2" s="1"/>
  <c r="D8403" i="2" s="1"/>
  <c r="E8403" i="2" s="1"/>
  <c r="F8403" i="2" s="1"/>
  <c r="I8402" i="2" l="1"/>
  <c r="M8402" i="2" s="1"/>
  <c r="A8402" i="2"/>
  <c r="H8403" i="2"/>
  <c r="A8403" i="2" s="1"/>
  <c r="G8403" i="2"/>
  <c r="I8403" i="2" l="1"/>
  <c r="M8403" i="2" s="1"/>
  <c r="N8403" i="2"/>
  <c r="D8404" i="2" s="1"/>
  <c r="H8404" i="2" l="1"/>
  <c r="I8404" i="2" s="1"/>
  <c r="M8404" i="2" s="1"/>
  <c r="N8404" i="2" l="1"/>
  <c r="H8405" i="2" s="1"/>
  <c r="I8405" i="2" s="1"/>
  <c r="M8405" i="2" s="1"/>
  <c r="A8404" i="2"/>
  <c r="D8405" i="2" l="1"/>
  <c r="A8405" i="2" l="1"/>
  <c r="N8405" i="2"/>
  <c r="H8406" i="2" l="1"/>
  <c r="D8406" i="2"/>
  <c r="A8406" i="2" s="1"/>
  <c r="I8406" i="2" l="1"/>
  <c r="M8406" i="2" s="1"/>
  <c r="N8406" i="2"/>
  <c r="H8407" i="2" l="1"/>
  <c r="D8407" i="2"/>
  <c r="A8407" i="2" l="1"/>
  <c r="I8407" i="2"/>
  <c r="M8407" i="2" s="1"/>
  <c r="N8407" i="2"/>
  <c r="H8408" i="2" l="1"/>
  <c r="D8408" i="2"/>
  <c r="A8408" i="2" l="1"/>
  <c r="I8408" i="2"/>
  <c r="M8408" i="2" s="1"/>
  <c r="N8408" i="2"/>
  <c r="D8409" i="2" s="1"/>
  <c r="H8409" i="2" l="1"/>
  <c r="I8409" i="2" l="1"/>
  <c r="M8409" i="2" s="1"/>
  <c r="N8409" i="2"/>
  <c r="D8410" i="2" s="1"/>
  <c r="A8409" i="2"/>
  <c r="H8410" i="2" l="1"/>
  <c r="A8410" i="2"/>
  <c r="I8410" i="2" l="1"/>
  <c r="M8410" i="2" s="1"/>
  <c r="N8410" i="2"/>
  <c r="D8411" i="2" s="1"/>
  <c r="H8411" i="2" l="1"/>
  <c r="I8411" i="2" l="1"/>
  <c r="M8411" i="2" s="1"/>
  <c r="N8411" i="2"/>
  <c r="D8412" i="2" s="1"/>
  <c r="A8411" i="2"/>
  <c r="H8412" i="2" l="1"/>
  <c r="A8412" i="2" l="1"/>
  <c r="N8412" i="2"/>
  <c r="D8413" i="2" s="1"/>
  <c r="I8412" i="2"/>
  <c r="M8412" i="2" s="1"/>
  <c r="H8413" i="2"/>
  <c r="A8413" i="2" l="1"/>
  <c r="N8413" i="2"/>
  <c r="D8414" i="2" s="1"/>
  <c r="A8414" i="2" s="1"/>
  <c r="I8413" i="2"/>
  <c r="M8413" i="2" s="1"/>
  <c r="H8414" i="2" s="1"/>
  <c r="N8414" i="2" l="1"/>
  <c r="D8415" i="2" s="1"/>
  <c r="I8414" i="2"/>
  <c r="M8414" i="2" s="1"/>
  <c r="H8415" i="2" l="1"/>
  <c r="A8415" i="2"/>
  <c r="N8415" i="2" l="1"/>
  <c r="D8416" i="2" s="1"/>
  <c r="I8415" i="2"/>
  <c r="M8415" i="2" s="1"/>
  <c r="H8416" i="2"/>
  <c r="N8416" i="2" l="1"/>
  <c r="D8417" i="2" s="1"/>
  <c r="A8417" i="2" s="1"/>
  <c r="I8416" i="2"/>
  <c r="M8416" i="2" s="1"/>
  <c r="H8417" i="2"/>
  <c r="A8416" i="2"/>
  <c r="N8417" i="2" l="1"/>
  <c r="D8418" i="2" s="1"/>
  <c r="I8417" i="2"/>
  <c r="M8417" i="2" s="1"/>
  <c r="H8418" i="2" s="1"/>
  <c r="N8418" i="2" l="1"/>
  <c r="D8419" i="2" s="1"/>
  <c r="I8418" i="2"/>
  <c r="M8418" i="2" s="1"/>
  <c r="H8419" i="2"/>
  <c r="A8418" i="2"/>
  <c r="I8419" i="2" l="1"/>
  <c r="M8419" i="2" s="1"/>
  <c r="N8419" i="2"/>
  <c r="H8420" i="2"/>
  <c r="A8419" i="2"/>
  <c r="D8420" i="2"/>
  <c r="A8420" i="2" l="1"/>
  <c r="I8420" i="2"/>
  <c r="M8420" i="2" s="1"/>
  <c r="N8420" i="2"/>
  <c r="H8421" i="2" s="1"/>
  <c r="I8421" i="2" l="1"/>
  <c r="M8421" i="2" s="1"/>
  <c r="D8421" i="2"/>
  <c r="N8421" i="2" l="1"/>
  <c r="H8422" i="2" s="1"/>
  <c r="A8421" i="2"/>
  <c r="D8422" i="2"/>
  <c r="A8422" i="2" l="1"/>
  <c r="I8422" i="2"/>
  <c r="M8422" i="2" s="1"/>
  <c r="N8422" i="2"/>
  <c r="H8423" i="2" s="1"/>
  <c r="D8423" i="2" l="1"/>
  <c r="I8423" i="2"/>
  <c r="M8423" i="2" s="1"/>
  <c r="N8423" i="2"/>
  <c r="H8424" i="2" s="1"/>
  <c r="I8424" i="2" l="1"/>
  <c r="M8424" i="2" s="1"/>
  <c r="A8423" i="2"/>
  <c r="D8424" i="2"/>
  <c r="N8424" i="2" s="1"/>
  <c r="H8425" i="2" s="1"/>
  <c r="I8425" i="2" l="1"/>
  <c r="M8425" i="2" s="1"/>
  <c r="A8424" i="2"/>
  <c r="D8425" i="2"/>
  <c r="A8425" i="2" s="1"/>
  <c r="N8425" i="2" l="1"/>
  <c r="D8426" i="2" s="1"/>
  <c r="H8426" i="2" l="1"/>
  <c r="N8426" i="2" l="1"/>
  <c r="D8427" i="2" s="1"/>
  <c r="A8427" i="2" s="1"/>
  <c r="I8426" i="2"/>
  <c r="M8426" i="2" s="1"/>
  <c r="H8427" i="2"/>
  <c r="A8426" i="2"/>
  <c r="N8427" i="2" l="1"/>
  <c r="D8428" i="2" s="1"/>
  <c r="A8428" i="2" s="1"/>
  <c r="I8427" i="2"/>
  <c r="M8427" i="2" s="1"/>
  <c r="H8428" i="2"/>
  <c r="I8428" i="2" l="1"/>
  <c r="M8428" i="2" s="1"/>
  <c r="N8428" i="2"/>
  <c r="D8429" i="2" s="1"/>
  <c r="H8429" i="2" l="1"/>
  <c r="A8429" i="2" s="1"/>
  <c r="L8429" i="2" l="1"/>
  <c r="I8429" i="2"/>
  <c r="M8429" i="2" s="1"/>
  <c r="N8429" i="2"/>
  <c r="D8430" i="2" s="1"/>
  <c r="H8430" i="2" l="1"/>
  <c r="L8430" i="2" l="1"/>
  <c r="I8430" i="2"/>
  <c r="M8430" i="2" s="1"/>
  <c r="N8430" i="2"/>
  <c r="D8431" i="2" s="1"/>
  <c r="H8431" i="2"/>
  <c r="A8430" i="2"/>
  <c r="I8431" i="2" l="1"/>
  <c r="M8431" i="2" s="1"/>
  <c r="N8431" i="2"/>
  <c r="D8432" i="2" s="1"/>
  <c r="A8431" i="2"/>
  <c r="E8432" i="2" l="1"/>
  <c r="H8432" i="2"/>
  <c r="I8432" i="2" l="1"/>
  <c r="M8432" i="2" s="1"/>
  <c r="N8432" i="2"/>
  <c r="A8432" i="2"/>
  <c r="G8432" i="2"/>
  <c r="F8432" i="2"/>
  <c r="D8433" i="2" l="1"/>
  <c r="H8433" i="2"/>
  <c r="N8433" i="2" l="1"/>
  <c r="I8433" i="2"/>
  <c r="M8433" i="2" s="1"/>
  <c r="E8433" i="2"/>
  <c r="A8433" i="2"/>
  <c r="E8918" i="2"/>
  <c r="F8433" i="2" l="1"/>
  <c r="G8433" i="2"/>
  <c r="H8434" i="2"/>
  <c r="D8434" i="2"/>
  <c r="G8918" i="2"/>
  <c r="F8918" i="2"/>
  <c r="E8434" i="2" l="1"/>
  <c r="F8434" i="2" s="1"/>
  <c r="G8434" i="2" s="1"/>
  <c r="A8434" i="2"/>
  <c r="N8434" i="2"/>
  <c r="I8434" i="2"/>
  <c r="M8434" i="2" s="1"/>
  <c r="H8435" i="2"/>
  <c r="I8435" i="2" l="1"/>
  <c r="M8435" i="2" s="1"/>
  <c r="D8435" i="2"/>
  <c r="A8435" i="2" s="1"/>
  <c r="N8435" i="2" l="1"/>
  <c r="D8436" i="2" l="1"/>
  <c r="H8436" i="2"/>
  <c r="A8436" i="2" l="1"/>
  <c r="N8436" i="2"/>
  <c r="D8437" i="2" s="1"/>
  <c r="I8436" i="2"/>
  <c r="M8436" i="2" s="1"/>
  <c r="H8437" i="2"/>
  <c r="I8437" i="2" l="1"/>
  <c r="M8437" i="2" s="1"/>
  <c r="N8437" i="2"/>
  <c r="D8438" i="2" s="1"/>
  <c r="A8437" i="2"/>
  <c r="H8438" i="2" l="1"/>
  <c r="A8438" i="2" l="1"/>
  <c r="N8438" i="2"/>
  <c r="D8439" i="2" s="1"/>
  <c r="A8439" i="2" s="1"/>
  <c r="I8438" i="2"/>
  <c r="M8438" i="2" s="1"/>
  <c r="H8439" i="2"/>
  <c r="N8439" i="2" l="1"/>
  <c r="D8440" i="2" s="1"/>
  <c r="A8440" i="2" s="1"/>
  <c r="I8439" i="2"/>
  <c r="M8439" i="2" s="1"/>
  <c r="H8440" i="2"/>
  <c r="I8440" i="2" l="1"/>
  <c r="M8440" i="2" s="1"/>
  <c r="N8440" i="2"/>
  <c r="D8441" i="2" s="1"/>
  <c r="H8441" i="2" l="1"/>
  <c r="I8441" i="2" l="1"/>
  <c r="M8441" i="2" s="1"/>
  <c r="N8441" i="2"/>
  <c r="D8442" i="2" s="1"/>
  <c r="A8441" i="2"/>
  <c r="H8442" i="2" l="1"/>
  <c r="A8442" i="2"/>
  <c r="I8442" i="2" l="1"/>
  <c r="M8442" i="2" s="1"/>
  <c r="N8442" i="2"/>
  <c r="D8443" i="2" s="1"/>
  <c r="H8443" i="2" l="1"/>
  <c r="A8443" i="2" l="1"/>
  <c r="N8443" i="2"/>
  <c r="D8444" i="2" s="1"/>
  <c r="I8443" i="2"/>
  <c r="M8443" i="2" s="1"/>
  <c r="H8444" i="2" l="1"/>
  <c r="A8444" i="2"/>
  <c r="N8444" i="2" l="1"/>
  <c r="D8445" i="2" s="1"/>
  <c r="I8444" i="2"/>
  <c r="M8444" i="2" s="1"/>
  <c r="H8445" i="2"/>
  <c r="A8445" i="2" l="1"/>
  <c r="N8445" i="2"/>
  <c r="D8446" i="2" s="1"/>
  <c r="I8445" i="2"/>
  <c r="M8445" i="2" s="1"/>
  <c r="H8446" i="2"/>
  <c r="I8446" i="2" l="1"/>
  <c r="M8446" i="2" s="1"/>
  <c r="N8446" i="2"/>
  <c r="D8447" i="2" s="1"/>
  <c r="H8447" i="2"/>
  <c r="A8446" i="2"/>
  <c r="A8447" i="2" l="1"/>
  <c r="N8447" i="2"/>
  <c r="D8448" i="2" s="1"/>
  <c r="I8447" i="2"/>
  <c r="M8447" i="2" s="1"/>
  <c r="H8448" i="2" s="1"/>
  <c r="N8448" i="2" l="1"/>
  <c r="D8449" i="2" s="1"/>
  <c r="I8448" i="2"/>
  <c r="M8448" i="2" s="1"/>
  <c r="H8449" i="2"/>
  <c r="A8448" i="2"/>
  <c r="A8449" i="2" l="1"/>
  <c r="N8449" i="2"/>
  <c r="D8450" i="2" s="1"/>
  <c r="I8449" i="2"/>
  <c r="M8449" i="2" s="1"/>
  <c r="H8450" i="2"/>
  <c r="I8450" i="2" l="1"/>
  <c r="M8450" i="2" s="1"/>
  <c r="N8450" i="2"/>
  <c r="D8451" i="2" s="1"/>
  <c r="H8451" i="2"/>
  <c r="A8450" i="2"/>
  <c r="L8945" i="2"/>
  <c r="A8451" i="2" l="1"/>
  <c r="N8451" i="2"/>
  <c r="D8452" i="2" s="1"/>
  <c r="I8451" i="2"/>
  <c r="M8451" i="2" s="1"/>
  <c r="H8452" i="2"/>
  <c r="N8452" i="2" l="1"/>
  <c r="D8453" i="2" s="1"/>
  <c r="I8452" i="2"/>
  <c r="M8452" i="2" s="1"/>
  <c r="H8453" i="2" s="1"/>
  <c r="A8452" i="2"/>
  <c r="I8453" i="2" l="1"/>
  <c r="M8453" i="2" s="1"/>
  <c r="N8453" i="2"/>
  <c r="D8454" i="2" s="1"/>
  <c r="A8453" i="2"/>
  <c r="H8454" i="2" l="1"/>
  <c r="N8454" i="2" l="1"/>
  <c r="D8455" i="2" s="1"/>
  <c r="A8454" i="2"/>
  <c r="I8454" i="2"/>
  <c r="M8454" i="2" s="1"/>
  <c r="H8455" i="2" s="1"/>
  <c r="I8455" i="2" s="1"/>
  <c r="M8455" i="2" s="1"/>
  <c r="N8455" i="2"/>
  <c r="D8456" i="2" s="1"/>
  <c r="A8455" i="2" l="1"/>
  <c r="H8456" i="2"/>
  <c r="N8456" i="2" s="1"/>
  <c r="D8457" i="2" s="1"/>
  <c r="I8456" i="2" l="1"/>
  <c r="M8456" i="2" s="1"/>
  <c r="H8457" i="2" s="1"/>
  <c r="A8456" i="2"/>
  <c r="N8457" i="2"/>
  <c r="D8458" i="2" s="1"/>
  <c r="I8457" i="2" l="1"/>
  <c r="M8457" i="2" s="1"/>
  <c r="H8458" i="2" s="1"/>
  <c r="A8457" i="2"/>
  <c r="I8458" i="2"/>
  <c r="M8458" i="2" s="1"/>
  <c r="N8458" i="2"/>
  <c r="D8459" i="2" s="1"/>
  <c r="A8458" i="2"/>
  <c r="H8459" i="2" l="1"/>
  <c r="L8459" i="2" l="1"/>
  <c r="N8459" i="2"/>
  <c r="D8460" i="2" s="1"/>
  <c r="A8459" i="2"/>
  <c r="I8459" i="2"/>
  <c r="M8459" i="2" s="1"/>
  <c r="H8460" i="2" l="1"/>
  <c r="L8460" i="2" s="1"/>
  <c r="N8460" i="2"/>
  <c r="D8461" i="2" s="1"/>
  <c r="I8460" i="2"/>
  <c r="M8460" i="2" s="1"/>
  <c r="A8460" i="2" l="1"/>
  <c r="H8461" i="2"/>
  <c r="L8461" i="2" s="1"/>
  <c r="N8461" i="2" l="1"/>
  <c r="D8462" i="2" s="1"/>
  <c r="I8461" i="2"/>
  <c r="M8461" i="2" s="1"/>
  <c r="A8461" i="2"/>
  <c r="H8462" i="2"/>
  <c r="I8462" i="2" l="1"/>
  <c r="M8462" i="2" s="1"/>
  <c r="N8462" i="2"/>
  <c r="D8463" i="2" s="1"/>
  <c r="E8463" i="2" s="1"/>
  <c r="A8462" i="2"/>
  <c r="G8463" i="2" l="1"/>
  <c r="F8463" i="2"/>
  <c r="H8463" i="2"/>
  <c r="E8465" i="2"/>
  <c r="N8463" i="2" l="1"/>
  <c r="D8464" i="2" s="1"/>
  <c r="E8464" i="2" s="1"/>
  <c r="A8463" i="2"/>
  <c r="I8463" i="2"/>
  <c r="M8463" i="2" s="1"/>
  <c r="G8465" i="2"/>
  <c r="F8465" i="2"/>
  <c r="H8464" i="2" l="1"/>
  <c r="I8464" i="2" s="1"/>
  <c r="M8464" i="2" s="1"/>
  <c r="G8464" i="2"/>
  <c r="F8464" i="2"/>
  <c r="N8464" i="2"/>
  <c r="A8464" i="2"/>
  <c r="D8465" i="2" l="1"/>
  <c r="H8465" i="2"/>
  <c r="A8465" i="2" s="1"/>
  <c r="N8465" i="2"/>
  <c r="I8465" i="2" l="1"/>
  <c r="M8465" i="2" s="1"/>
  <c r="H8466" i="2"/>
  <c r="D8466" i="2"/>
  <c r="A8466" i="2" l="1"/>
  <c r="I8466" i="2"/>
  <c r="M8466" i="2" s="1"/>
  <c r="N8466" i="2"/>
  <c r="H8467" i="2" s="1"/>
  <c r="I8467" i="2" l="1"/>
  <c r="M8467" i="2" s="1"/>
  <c r="D8467" i="2"/>
  <c r="A8467" i="2" l="1"/>
  <c r="N8467" i="2"/>
  <c r="H8468" i="2" s="1"/>
  <c r="I8468" i="2" l="1"/>
  <c r="M8468" i="2" s="1"/>
  <c r="D8468" i="2"/>
  <c r="A8468" i="2" s="1"/>
  <c r="N8468" i="2" l="1"/>
  <c r="D8469" i="2" l="1"/>
  <c r="H8469" i="2"/>
  <c r="I8469" i="2" l="1"/>
  <c r="M8469" i="2" s="1"/>
  <c r="N8469" i="2"/>
  <c r="D8470" i="2" s="1"/>
  <c r="A8469" i="2"/>
  <c r="H8470" i="2" l="1"/>
  <c r="I8470" i="2" l="1"/>
  <c r="M8470" i="2" s="1"/>
  <c r="N8470" i="2"/>
  <c r="D8471" i="2" s="1"/>
  <c r="A8470" i="2"/>
  <c r="H8471" i="2" l="1"/>
  <c r="A8471" i="2" s="1"/>
  <c r="N8471" i="2" l="1"/>
  <c r="D8472" i="2" s="1"/>
  <c r="I8471" i="2"/>
  <c r="M8471" i="2" s="1"/>
  <c r="H8472" i="2" s="1"/>
  <c r="I8472" i="2" l="1"/>
  <c r="M8472" i="2" s="1"/>
  <c r="N8472" i="2"/>
  <c r="D8473" i="2" s="1"/>
  <c r="A8472" i="2"/>
  <c r="H8473" i="2" l="1"/>
  <c r="A8473" i="2" s="1"/>
  <c r="N8473" i="2" l="1"/>
  <c r="D8474" i="2" s="1"/>
  <c r="I8473" i="2"/>
  <c r="M8473" i="2" s="1"/>
  <c r="H8474" i="2" l="1"/>
  <c r="A8474" i="2" s="1"/>
  <c r="N8474" i="2" l="1"/>
  <c r="D8475" i="2" s="1"/>
  <c r="I8474" i="2"/>
  <c r="M8474" i="2" s="1"/>
  <c r="H8475" i="2" s="1"/>
  <c r="A8475" i="2" s="1"/>
  <c r="I8475" i="2" l="1"/>
  <c r="M8475" i="2" s="1"/>
  <c r="N8475" i="2"/>
  <c r="D8476" i="2" s="1"/>
  <c r="H8476" i="2" l="1"/>
  <c r="A8476" i="2" s="1"/>
  <c r="N8476" i="2" l="1"/>
  <c r="D8477" i="2" s="1"/>
  <c r="I8476" i="2"/>
  <c r="M8476" i="2" s="1"/>
  <c r="H8477" i="2" s="1"/>
  <c r="I8477" i="2" s="1"/>
  <c r="M8477" i="2" s="1"/>
  <c r="A8477" i="2" l="1"/>
  <c r="N8477" i="2"/>
  <c r="D8478" i="2" s="1"/>
  <c r="H8478" i="2" l="1"/>
  <c r="A8478" i="2" s="1"/>
  <c r="N8478" i="2"/>
  <c r="D8479" i="2" s="1"/>
  <c r="I8478" i="2"/>
  <c r="M8478" i="2" s="1"/>
  <c r="H8479" i="2" l="1"/>
  <c r="I8479" i="2"/>
  <c r="M8479" i="2" s="1"/>
  <c r="N8479" i="2"/>
  <c r="D8480" i="2" s="1"/>
  <c r="A8479" i="2"/>
  <c r="H8480" i="2" l="1"/>
  <c r="A8480" i="2" s="1"/>
  <c r="N8480" i="2" l="1"/>
  <c r="D8481" i="2" s="1"/>
  <c r="I8480" i="2"/>
  <c r="M8480" i="2" s="1"/>
  <c r="H8481" i="2" l="1"/>
  <c r="I8481" i="2" s="1"/>
  <c r="M8481" i="2" s="1"/>
  <c r="N8481" i="2"/>
  <c r="D8482" i="2" s="1"/>
  <c r="A8481" i="2"/>
  <c r="H8482" i="2" l="1"/>
  <c r="A8482" i="2" s="1"/>
  <c r="N8482" i="2" l="1"/>
  <c r="D8483" i="2" s="1"/>
  <c r="I8482" i="2"/>
  <c r="M8482" i="2" s="1"/>
  <c r="H8483" i="2" l="1"/>
  <c r="A8483" i="2"/>
  <c r="N8483" i="2"/>
  <c r="D8484" i="2" s="1"/>
  <c r="I8483" i="2"/>
  <c r="M8483" i="2" s="1"/>
  <c r="H8484" i="2" l="1"/>
  <c r="A8484" i="2" s="1"/>
  <c r="I8484" i="2" l="1"/>
  <c r="M8484" i="2" s="1"/>
  <c r="N8484" i="2"/>
  <c r="D8485" i="2" s="1"/>
  <c r="H8485" i="2" l="1"/>
  <c r="A8485" i="2" s="1"/>
  <c r="N8485" i="2"/>
  <c r="D8486" i="2" s="1"/>
  <c r="I8485" i="2"/>
  <c r="M8485" i="2" s="1"/>
  <c r="H8486" i="2" s="1"/>
  <c r="N8486" i="2" l="1"/>
  <c r="D8487" i="2" s="1"/>
  <c r="I8486" i="2"/>
  <c r="M8486" i="2" s="1"/>
  <c r="A8486" i="2"/>
  <c r="H8487" i="2" l="1"/>
  <c r="N8487" i="2"/>
  <c r="D8488" i="2" s="1"/>
  <c r="I8487" i="2"/>
  <c r="M8487" i="2" s="1"/>
  <c r="A8487" i="2"/>
  <c r="H8488" i="2" l="1"/>
  <c r="I8488" i="2" s="1"/>
  <c r="M8488" i="2" s="1"/>
  <c r="A8488" i="2" l="1"/>
  <c r="N8488" i="2"/>
  <c r="D8489" i="2" s="1"/>
  <c r="H8489" i="2" l="1"/>
  <c r="A8489" i="2"/>
  <c r="I8489" i="2"/>
  <c r="M8489" i="2" s="1"/>
  <c r="N8489" i="2"/>
  <c r="D8490" i="2" s="1"/>
  <c r="H8490" i="2" l="1"/>
  <c r="A8490" i="2"/>
  <c r="N8490" i="2" l="1"/>
  <c r="D8491" i="2" s="1"/>
  <c r="I8490" i="2"/>
  <c r="M8490" i="2" s="1"/>
  <c r="L8490" i="2"/>
  <c r="H8491" i="2" s="1"/>
  <c r="L8491" i="2" s="1"/>
  <c r="I8491" i="2" l="1"/>
  <c r="M8491" i="2" s="1"/>
  <c r="N8491" i="2"/>
  <c r="D8492" i="2" s="1"/>
  <c r="A8491" i="2"/>
  <c r="L8492" i="2"/>
  <c r="H8492" i="2" l="1"/>
  <c r="A8492" i="2" l="1"/>
  <c r="I8492" i="2"/>
  <c r="M8492" i="2" s="1"/>
  <c r="N8492" i="2"/>
  <c r="D8493" i="2" s="1"/>
  <c r="H8493" i="2" l="1"/>
  <c r="A8493" i="2" s="1"/>
  <c r="I8493" i="2" l="1"/>
  <c r="M8493" i="2" s="1"/>
  <c r="N8493" i="2"/>
  <c r="D8494" i="2" s="1"/>
  <c r="E8709" i="2"/>
  <c r="F8709" i="2" s="1"/>
  <c r="G8709" i="2" s="1"/>
  <c r="H8494" i="2" l="1"/>
  <c r="E8494" i="2"/>
  <c r="A8494" i="2"/>
  <c r="G8494" i="2" l="1"/>
  <c r="F8494" i="2"/>
  <c r="I8494" i="2"/>
  <c r="M8494" i="2" s="1"/>
  <c r="N8494" i="2"/>
  <c r="D8495" i="2" s="1"/>
  <c r="E8495" i="2" s="1"/>
  <c r="F8495" i="2" l="1"/>
  <c r="G8495" i="2"/>
  <c r="H8495" i="2"/>
  <c r="N8495" i="2" l="1"/>
  <c r="I8495" i="2"/>
  <c r="M8495" i="2" s="1"/>
  <c r="A8495" i="2"/>
  <c r="H8496" i="2" l="1"/>
  <c r="I8496" i="2" s="1"/>
  <c r="M8496" i="2" s="1"/>
  <c r="D8496" i="2"/>
  <c r="N8496" i="2" l="1"/>
  <c r="H8497" i="2" s="1"/>
  <c r="A8496" i="2"/>
  <c r="D8497" i="2" l="1"/>
  <c r="A8497" i="2"/>
  <c r="I8497" i="2"/>
  <c r="M8497" i="2" s="1"/>
  <c r="N8497" i="2"/>
  <c r="H8498" i="2" s="1"/>
  <c r="I8498" i="2" l="1"/>
  <c r="M8498" i="2" s="1"/>
  <c r="D8498" i="2"/>
  <c r="A8498" i="2" s="1"/>
  <c r="N8498" i="2" l="1"/>
  <c r="D8499" i="2" l="1"/>
  <c r="H8499" i="2"/>
  <c r="N8499" i="2" l="1"/>
  <c r="D8500" i="2" s="1"/>
  <c r="I8499" i="2"/>
  <c r="M8499" i="2" s="1"/>
  <c r="H8500" i="2" s="1"/>
  <c r="A8499" i="2"/>
  <c r="I8500" i="2" l="1"/>
  <c r="M8500" i="2" s="1"/>
  <c r="N8500" i="2"/>
  <c r="D8501" i="2" s="1"/>
  <c r="A8500" i="2"/>
  <c r="H8501" i="2" l="1"/>
  <c r="A8501" i="2" s="1"/>
  <c r="I8501" i="2" l="1"/>
  <c r="M8501" i="2" s="1"/>
  <c r="N8501" i="2"/>
  <c r="D8502" i="2" s="1"/>
  <c r="H8502" i="2" l="1"/>
  <c r="A8502" i="2" l="1"/>
  <c r="I8502" i="2"/>
  <c r="M8502" i="2" s="1"/>
  <c r="N8502" i="2"/>
  <c r="D8503" i="2" s="1"/>
  <c r="H8503" i="2" l="1"/>
  <c r="A8503" i="2" s="1"/>
  <c r="I8503" i="2" l="1"/>
  <c r="M8503" i="2" s="1"/>
  <c r="N8503" i="2"/>
  <c r="D8504" i="2" s="1"/>
  <c r="H8504" i="2" l="1"/>
  <c r="N8504" i="2" l="1"/>
  <c r="D8505" i="2" s="1"/>
  <c r="I8504" i="2"/>
  <c r="M8504" i="2" s="1"/>
  <c r="H8505" i="2" s="1"/>
  <c r="A8504" i="2"/>
  <c r="N8505" i="2" l="1"/>
  <c r="D8506" i="2" s="1"/>
  <c r="I8505" i="2"/>
  <c r="M8505" i="2" s="1"/>
  <c r="H8506" i="2" s="1"/>
  <c r="A8505" i="2"/>
  <c r="I8506" i="2" l="1"/>
  <c r="M8506" i="2" s="1"/>
  <c r="N8506" i="2"/>
  <c r="D8507" i="2" s="1"/>
  <c r="A8506" i="2"/>
  <c r="H8507" i="2" l="1"/>
  <c r="I8507" i="2" s="1"/>
  <c r="M8507" i="2" s="1"/>
  <c r="A8507" i="2"/>
  <c r="N8507" i="2" l="1"/>
  <c r="D8508" i="2" s="1"/>
  <c r="H8508" i="2"/>
  <c r="N8508" i="2" s="1"/>
  <c r="D8509" i="2" s="1"/>
  <c r="A8508" i="2" l="1"/>
  <c r="I8508" i="2"/>
  <c r="M8508" i="2" s="1"/>
  <c r="H8509" i="2"/>
  <c r="N8509" i="2" l="1"/>
  <c r="D8510" i="2" s="1"/>
  <c r="A8509" i="2"/>
  <c r="I8509" i="2"/>
  <c r="M8509" i="2" s="1"/>
  <c r="H8510" i="2" s="1"/>
  <c r="I8510" i="2" l="1"/>
  <c r="M8510" i="2" s="1"/>
  <c r="N8510" i="2"/>
  <c r="D8511" i="2" s="1"/>
  <c r="A8510" i="2"/>
  <c r="H8511" i="2" l="1"/>
  <c r="A8511" i="2" s="1"/>
  <c r="I8511" i="2" l="1"/>
  <c r="M8511" i="2" s="1"/>
  <c r="N8511" i="2"/>
  <c r="D8512" i="2" s="1"/>
  <c r="H8512" i="2" l="1"/>
  <c r="I8512" i="2" l="1"/>
  <c r="M8512" i="2" s="1"/>
  <c r="N8512" i="2"/>
  <c r="D8513" i="2" s="1"/>
  <c r="A8512" i="2"/>
  <c r="H8513" i="2" l="1"/>
  <c r="N8513" i="2" l="1"/>
  <c r="D8514" i="2" s="1"/>
  <c r="I8513" i="2"/>
  <c r="M8513" i="2" s="1"/>
  <c r="A8513" i="2"/>
  <c r="H8514" i="2" l="1"/>
  <c r="I8514" i="2" s="1"/>
  <c r="M8514" i="2" s="1"/>
  <c r="N8514" i="2"/>
  <c r="D8515" i="2" s="1"/>
  <c r="A8514" i="2"/>
  <c r="H8515" i="2" l="1"/>
  <c r="I8515" i="2" l="1"/>
  <c r="M8515" i="2" s="1"/>
  <c r="N8515" i="2"/>
  <c r="D8516" i="2" s="1"/>
  <c r="A8515" i="2"/>
  <c r="L8733" i="2"/>
  <c r="H8516" i="2" l="1"/>
  <c r="I8516" i="2" l="1"/>
  <c r="M8516" i="2" s="1"/>
  <c r="N8516" i="2"/>
  <c r="D8517" i="2" s="1"/>
  <c r="A8516" i="2"/>
  <c r="H8517" i="2" l="1"/>
  <c r="A8517" i="2" s="1"/>
  <c r="N8517" i="2" l="1"/>
  <c r="D8518" i="2" s="1"/>
  <c r="I8517" i="2"/>
  <c r="M8517" i="2" s="1"/>
  <c r="H8518" i="2" s="1"/>
  <c r="I8518" i="2" l="1"/>
  <c r="M8518" i="2" s="1"/>
  <c r="N8518" i="2"/>
  <c r="D8519" i="2" s="1"/>
  <c r="A8518" i="2"/>
  <c r="H8519" i="2" l="1"/>
  <c r="A8519" i="2" s="1"/>
  <c r="N8519" i="2" l="1"/>
  <c r="D8520" i="2" s="1"/>
  <c r="I8519" i="2"/>
  <c r="M8519" i="2" s="1"/>
  <c r="H8520" i="2" s="1"/>
  <c r="N8520" i="2" s="1"/>
  <c r="D8521" i="2" s="1"/>
  <c r="A8520" i="2" l="1"/>
  <c r="I8520" i="2"/>
  <c r="M8520" i="2" s="1"/>
  <c r="H8521" i="2"/>
  <c r="L8521" i="2" s="1"/>
  <c r="E8797" i="2"/>
  <c r="I8521" i="2" l="1"/>
  <c r="M8521" i="2" s="1"/>
  <c r="N8521" i="2"/>
  <c r="D8522" i="2" s="1"/>
  <c r="A8521" i="2"/>
  <c r="F8797" i="2"/>
  <c r="G8797" i="2"/>
  <c r="H8522" i="2" l="1"/>
  <c r="N8522" i="2"/>
  <c r="D8523" i="2" s="1"/>
  <c r="L8522" i="2"/>
  <c r="A8522" i="2"/>
  <c r="I8522" i="2"/>
  <c r="M8522" i="2" s="1"/>
  <c r="H8523" i="2" l="1"/>
  <c r="E8523" i="2"/>
  <c r="A8523" i="2"/>
  <c r="F8523" i="2" l="1"/>
  <c r="G8523" i="2"/>
  <c r="I8523" i="2"/>
  <c r="M8523" i="2" s="1"/>
  <c r="N8523" i="2"/>
  <c r="D8524" i="2" s="1"/>
  <c r="H8524" i="2" l="1"/>
  <c r="I8524" i="2"/>
  <c r="M8524" i="2" s="1"/>
  <c r="N8524" i="2"/>
  <c r="D8525" i="2" s="1"/>
  <c r="A8524" i="2"/>
  <c r="H8525" i="2" l="1"/>
  <c r="A8525" i="2" s="1"/>
  <c r="E8525" i="2"/>
  <c r="F8525" i="2" s="1"/>
  <c r="G8525" i="2" s="1"/>
  <c r="N8525" i="2" l="1"/>
  <c r="D8526" i="2" s="1"/>
  <c r="I8525" i="2"/>
  <c r="M8525" i="2" s="1"/>
  <c r="H8526" i="2" s="1"/>
  <c r="I8526" i="2" s="1"/>
  <c r="M8526" i="2" s="1"/>
  <c r="A8526" i="2" l="1"/>
  <c r="E8526" i="2"/>
  <c r="F8526" i="2" s="1"/>
  <c r="N8526" i="2"/>
  <c r="G8526" i="2" l="1"/>
  <c r="D8527" i="2"/>
  <c r="H8527" i="2"/>
  <c r="I8527" i="2" l="1"/>
  <c r="M8527" i="2" s="1"/>
  <c r="N8527" i="2"/>
  <c r="A8527" i="2"/>
  <c r="H8528" i="2" l="1"/>
  <c r="D8528" i="2"/>
  <c r="I8528" i="2" l="1"/>
  <c r="M8528" i="2" s="1"/>
  <c r="N8528" i="2"/>
  <c r="D8529" i="2" s="1"/>
  <c r="A8528" i="2"/>
  <c r="H8529" i="2" l="1"/>
  <c r="N8529" i="2"/>
  <c r="D8530" i="2" s="1"/>
  <c r="A8529" i="2"/>
  <c r="I8529" i="2"/>
  <c r="M8529" i="2" s="1"/>
  <c r="H8530" i="2"/>
  <c r="N8530" i="2" s="1"/>
  <c r="D8531" i="2" s="1"/>
  <c r="I8530" i="2" l="1"/>
  <c r="M8530" i="2" s="1"/>
  <c r="A8530" i="2"/>
  <c r="H8531" i="2"/>
  <c r="A8531" i="2" s="1"/>
  <c r="I8531" i="2" l="1"/>
  <c r="M8531" i="2" s="1"/>
  <c r="N8531" i="2"/>
  <c r="D8532" i="2" s="1"/>
  <c r="H8532" i="2"/>
  <c r="A8532" i="2" s="1"/>
  <c r="N8532" i="2" l="1"/>
  <c r="D8533" i="2" s="1"/>
  <c r="I8532" i="2"/>
  <c r="M8532" i="2" s="1"/>
  <c r="H8533" i="2" l="1"/>
  <c r="A8533" i="2" s="1"/>
  <c r="N8533" i="2"/>
  <c r="D8534" i="2" s="1"/>
  <c r="I8533" i="2"/>
  <c r="M8533" i="2" s="1"/>
  <c r="H8534" i="2" l="1"/>
  <c r="A8534" i="2" s="1"/>
  <c r="I8534" i="2" l="1"/>
  <c r="M8534" i="2" s="1"/>
  <c r="N8534" i="2"/>
  <c r="D8535" i="2" s="1"/>
  <c r="H8535" i="2" l="1"/>
  <c r="N8535" i="2" l="1"/>
  <c r="D8536" i="2" s="1"/>
  <c r="I8535" i="2"/>
  <c r="M8535" i="2" s="1"/>
  <c r="H8536" i="2" s="1"/>
  <c r="A8535" i="2"/>
  <c r="N8536" i="2" l="1"/>
  <c r="D8537" i="2" s="1"/>
  <c r="I8536" i="2"/>
  <c r="M8536" i="2" s="1"/>
  <c r="A8536" i="2"/>
  <c r="H8537" i="2" l="1"/>
  <c r="I8537" i="2" s="1"/>
  <c r="M8537" i="2" s="1"/>
  <c r="A8537" i="2"/>
  <c r="N8537" i="2"/>
  <c r="D8538" i="2" s="1"/>
  <c r="H8538" i="2" l="1"/>
  <c r="A8538" i="2" s="1"/>
  <c r="N8538" i="2" l="1"/>
  <c r="D8539" i="2" s="1"/>
  <c r="I8538" i="2"/>
  <c r="M8538" i="2" s="1"/>
  <c r="H8539" i="2" l="1"/>
  <c r="A8539" i="2" s="1"/>
  <c r="N8539" i="2"/>
  <c r="D8540" i="2" s="1"/>
  <c r="I8539" i="2"/>
  <c r="M8539" i="2" s="1"/>
  <c r="H8540" i="2" l="1"/>
  <c r="I8540" i="2" s="1"/>
  <c r="M8540" i="2" s="1"/>
  <c r="N8540" i="2" l="1"/>
  <c r="D8541" i="2" s="1"/>
  <c r="A8540" i="2"/>
  <c r="H8541" i="2" l="1"/>
  <c r="I8541" i="2" l="1"/>
  <c r="M8541" i="2" s="1"/>
  <c r="N8541" i="2"/>
  <c r="D8542" i="2" s="1"/>
  <c r="A8541" i="2"/>
  <c r="H8542" i="2" l="1"/>
  <c r="A8542" i="2" l="1"/>
  <c r="I8542" i="2"/>
  <c r="M8542" i="2" s="1"/>
  <c r="N8542" i="2"/>
  <c r="D8543" i="2" s="1"/>
  <c r="H8543" i="2" l="1"/>
  <c r="I8543" i="2" s="1"/>
  <c r="M8543" i="2" s="1"/>
  <c r="N8543" i="2"/>
  <c r="D8544" i="2" s="1"/>
  <c r="A8543" i="2"/>
  <c r="H8544" i="2"/>
  <c r="N8544" i="2" l="1"/>
  <c r="D8545" i="2" s="1"/>
  <c r="I8544" i="2"/>
  <c r="M8544" i="2" s="1"/>
  <c r="A8544" i="2"/>
  <c r="H8545" i="2" l="1"/>
  <c r="I8545" i="2" s="1"/>
  <c r="M8545" i="2" s="1"/>
  <c r="A8545" i="2"/>
  <c r="N8545" i="2" l="1"/>
  <c r="D8546" i="2" s="1"/>
  <c r="H8546" i="2" l="1"/>
  <c r="I8546" i="2" s="1"/>
  <c r="M8546" i="2" s="1"/>
  <c r="N8546" i="2"/>
  <c r="D8547" i="2" s="1"/>
  <c r="H8547" i="2" l="1"/>
  <c r="I8547" i="2" s="1"/>
  <c r="M8547" i="2" s="1"/>
  <c r="A8546" i="2"/>
  <c r="N8547" i="2" l="1"/>
  <c r="D8548" i="2" s="1"/>
  <c r="A8547" i="2"/>
  <c r="H8548" i="2"/>
  <c r="A8548" i="2" l="1"/>
  <c r="N8548" i="2"/>
  <c r="D8549" i="2" s="1"/>
  <c r="I8548" i="2"/>
  <c r="M8548" i="2" s="1"/>
  <c r="L8824" i="2"/>
  <c r="H8549" i="2" l="1"/>
  <c r="N8549" i="2" s="1"/>
  <c r="D8550" i="2" s="1"/>
  <c r="A8549" i="2"/>
  <c r="I8549" i="2"/>
  <c r="M8549" i="2" s="1"/>
  <c r="H8550" i="2" s="1"/>
  <c r="L8550" i="2" l="1"/>
  <c r="N8550" i="2"/>
  <c r="D8551" i="2" s="1"/>
  <c r="I8550" i="2"/>
  <c r="M8550" i="2" s="1"/>
  <c r="A8550" i="2"/>
  <c r="H8551" i="2" l="1"/>
  <c r="I8551" i="2" s="1"/>
  <c r="M8551" i="2" s="1"/>
  <c r="N8551" i="2"/>
  <c r="D8552" i="2" s="1"/>
  <c r="A8551" i="2"/>
  <c r="L8552" i="2"/>
  <c r="H8552" i="2" l="1"/>
  <c r="N8552" i="2" l="1"/>
  <c r="D8553" i="2" s="1"/>
  <c r="I8552" i="2"/>
  <c r="M8552" i="2" s="1"/>
  <c r="A8552" i="2"/>
  <c r="H8553" i="2" l="1"/>
  <c r="A8553" i="2"/>
  <c r="L8553" i="2"/>
  <c r="I8553" i="2"/>
  <c r="M8553" i="2" s="1"/>
  <c r="N8553" i="2"/>
  <c r="D8554" i="2" s="1"/>
  <c r="E8554" i="2" s="1"/>
  <c r="E8828" i="2"/>
  <c r="H8554" i="2" l="1"/>
  <c r="F8554" i="2"/>
  <c r="G8554" i="2"/>
  <c r="F8828" i="2"/>
  <c r="G8828" i="2"/>
  <c r="A8554" i="2" l="1"/>
  <c r="I8554" i="2"/>
  <c r="M8554" i="2" s="1"/>
  <c r="N8554" i="2"/>
  <c r="D8555" i="2" s="1"/>
  <c r="E8556" i="2"/>
  <c r="H8555" i="2" l="1"/>
  <c r="G8556" i="2"/>
  <c r="F8556" i="2"/>
  <c r="N8555" i="2" l="1"/>
  <c r="D8556" i="2" s="1"/>
  <c r="I8555" i="2"/>
  <c r="M8555" i="2" s="1"/>
  <c r="A8555" i="2"/>
  <c r="H8556" i="2" l="1"/>
  <c r="I8556" i="2" s="1"/>
  <c r="M8556" i="2" s="1"/>
  <c r="N8556" i="2"/>
  <c r="A8556" i="2"/>
  <c r="H8557" i="2" l="1"/>
  <c r="D8557" i="2"/>
  <c r="A8557" i="2" l="1"/>
  <c r="I8557" i="2"/>
  <c r="M8557" i="2" s="1"/>
  <c r="N8557" i="2"/>
  <c r="H8558" i="2" s="1"/>
  <c r="D8558" i="2" l="1"/>
  <c r="I8558" i="2"/>
  <c r="M8558" i="2" s="1"/>
  <c r="N8558" i="2"/>
  <c r="H8559" i="2" s="1"/>
  <c r="I8559" i="2" s="1"/>
  <c r="M8559" i="2" s="1"/>
  <c r="A8558" i="2" l="1"/>
  <c r="D8559" i="2"/>
  <c r="A8559" i="2" l="1"/>
  <c r="N8559" i="2"/>
  <c r="D8560" i="2" l="1"/>
  <c r="H8560" i="2"/>
  <c r="I8560" i="2" l="1"/>
  <c r="M8560" i="2" s="1"/>
  <c r="N8560" i="2"/>
  <c r="D8561" i="2" s="1"/>
  <c r="A8560" i="2"/>
  <c r="H8561" i="2" l="1"/>
  <c r="A8561" i="2" l="1"/>
  <c r="I8561" i="2"/>
  <c r="M8561" i="2" s="1"/>
  <c r="N8561" i="2"/>
  <c r="D8562" i="2" s="1"/>
  <c r="H8562" i="2" l="1"/>
  <c r="A8562" i="2"/>
  <c r="I8562" i="2"/>
  <c r="M8562" i="2" s="1"/>
  <c r="N8562" i="2"/>
  <c r="D8563" i="2" s="1"/>
  <c r="H8563" i="2" l="1"/>
  <c r="I8563" i="2"/>
  <c r="M8563" i="2" s="1"/>
  <c r="N8563" i="2" l="1"/>
  <c r="A8563" i="2"/>
  <c r="D8564" i="2" l="1"/>
  <c r="H8564" i="2"/>
  <c r="A8564" i="2" l="1"/>
  <c r="I8564" i="2"/>
  <c r="M8564" i="2" s="1"/>
  <c r="N8564" i="2"/>
  <c r="D8565" i="2" s="1"/>
  <c r="H8565" i="2" l="1"/>
  <c r="I8565" i="2" l="1"/>
  <c r="M8565" i="2" s="1"/>
  <c r="N8565" i="2"/>
  <c r="D8566" i="2" s="1"/>
  <c r="A8565" i="2"/>
  <c r="H8566" i="2" l="1"/>
  <c r="I8566" i="2" s="1"/>
  <c r="M8566" i="2" s="1"/>
  <c r="N8566" i="2"/>
  <c r="D8567" i="2" s="1"/>
  <c r="A8566" i="2"/>
  <c r="H8567" i="2" l="1"/>
  <c r="I8567" i="2"/>
  <c r="M8567" i="2" s="1"/>
  <c r="N8567" i="2"/>
  <c r="D8568" i="2" s="1"/>
  <c r="A8567" i="2"/>
  <c r="H8568" i="2" l="1"/>
  <c r="A8568" i="2"/>
  <c r="N8568" i="2"/>
  <c r="D8569" i="2" s="1"/>
  <c r="I8568" i="2"/>
  <c r="M8568" i="2" s="1"/>
  <c r="H8569" i="2" l="1"/>
  <c r="I8569" i="2"/>
  <c r="M8569" i="2" s="1"/>
  <c r="N8569" i="2"/>
  <c r="D8570" i="2" s="1"/>
  <c r="A8569" i="2"/>
  <c r="H8570" i="2" l="1"/>
  <c r="A8570" i="2" s="1"/>
  <c r="I8570" i="2" l="1"/>
  <c r="M8570" i="2" s="1"/>
  <c r="N8570" i="2"/>
  <c r="D8571" i="2" s="1"/>
  <c r="H8571" i="2" l="1"/>
  <c r="I8571" i="2" l="1"/>
  <c r="M8571" i="2" s="1"/>
  <c r="N8571" i="2"/>
  <c r="D8572" i="2" s="1"/>
  <c r="A8571" i="2"/>
  <c r="H8572" i="2" l="1"/>
  <c r="A8572" i="2"/>
  <c r="I8572" i="2"/>
  <c r="M8572" i="2" s="1"/>
  <c r="N8572" i="2"/>
  <c r="D8573" i="2" s="1"/>
  <c r="E9043" i="2"/>
  <c r="H8573" i="2" l="1"/>
  <c r="A8573" i="2"/>
  <c r="I8573" i="2"/>
  <c r="M8573" i="2" s="1"/>
  <c r="N8573" i="2"/>
  <c r="D8574" i="2" s="1"/>
  <c r="F9043" i="2"/>
  <c r="G9043" i="2"/>
  <c r="H8574" i="2" l="1"/>
  <c r="A8574" i="2" s="1"/>
  <c r="I8574" i="2" l="1"/>
  <c r="M8574" i="2" s="1"/>
  <c r="N8574" i="2"/>
  <c r="D8575" i="2" s="1"/>
  <c r="E9044" i="2"/>
  <c r="H8575" i="2" l="1"/>
  <c r="F9044" i="2"/>
  <c r="G9044" i="2"/>
  <c r="I8575" i="2" l="1"/>
  <c r="M8575" i="2" s="1"/>
  <c r="N8575" i="2"/>
  <c r="D8576" i="2" s="1"/>
  <c r="A8575" i="2"/>
  <c r="H8576" i="2" l="1"/>
  <c r="A8576" i="2"/>
  <c r="I8576" i="2"/>
  <c r="M8576" i="2" s="1"/>
  <c r="N8576" i="2"/>
  <c r="D8577" i="2" s="1"/>
  <c r="H8577" i="2" l="1"/>
  <c r="A8577" i="2" s="1"/>
  <c r="I8577" i="2"/>
  <c r="M8577" i="2" s="1"/>
  <c r="N8577" i="2"/>
  <c r="D8578" i="2" s="1"/>
  <c r="H8578" i="2" l="1"/>
  <c r="I8578" i="2" s="1"/>
  <c r="M8578" i="2" s="1"/>
  <c r="N8578" i="2"/>
  <c r="D8579" i="2" s="1"/>
  <c r="A8578" i="2"/>
  <c r="H8579" i="2" l="1"/>
  <c r="I8579" i="2" s="1"/>
  <c r="M8579" i="2" s="1"/>
  <c r="N8579" i="2"/>
  <c r="D8580" i="2" s="1"/>
  <c r="A8579" i="2"/>
  <c r="H8580" i="2" l="1"/>
  <c r="A8580" i="2" s="1"/>
  <c r="N8580" i="2" l="1"/>
  <c r="D8581" i="2" s="1"/>
  <c r="I8580" i="2"/>
  <c r="M8580" i="2" s="1"/>
  <c r="H8581" i="2"/>
  <c r="L8581" i="2" s="1"/>
  <c r="N8581" i="2" l="1"/>
  <c r="D8582" i="2" s="1"/>
  <c r="I8581" i="2"/>
  <c r="M8581" i="2" s="1"/>
  <c r="A8581" i="2"/>
  <c r="L8855" i="2"/>
  <c r="L9070" i="2"/>
  <c r="H8582" i="2" l="1"/>
  <c r="I8582" i="2" s="1"/>
  <c r="M8582" i="2" s="1"/>
  <c r="A8582" i="2" l="1"/>
  <c r="N8582" i="2"/>
  <c r="D8583" i="2" s="1"/>
  <c r="H8583" i="2" l="1"/>
  <c r="A8583" i="2" s="1"/>
  <c r="L8583" i="2"/>
  <c r="N8583" i="2"/>
  <c r="D8584" i="2" s="1"/>
  <c r="E8584" i="2" s="1"/>
  <c r="I8583" i="2" l="1"/>
  <c r="M8583" i="2" s="1"/>
  <c r="G8584" i="2"/>
  <c r="F8584" i="2"/>
  <c r="H8584" i="2"/>
  <c r="E8858" i="2"/>
  <c r="N8584" i="2" l="1"/>
  <c r="D8585" i="2" s="1"/>
  <c r="E8585" i="2" s="1"/>
  <c r="I8584" i="2"/>
  <c r="M8584" i="2" s="1"/>
  <c r="A8584" i="2"/>
  <c r="E8706" i="2"/>
  <c r="G8858" i="2"/>
  <c r="F8858" i="2"/>
  <c r="F8585" i="2" l="1"/>
  <c r="G8585" i="2"/>
  <c r="H8585" i="2"/>
  <c r="I8585" i="2" s="1"/>
  <c r="M8585" i="2" s="1"/>
  <c r="F8706" i="2"/>
  <c r="G8706" i="2"/>
  <c r="E9074" i="2"/>
  <c r="A8585" i="2" l="1"/>
  <c r="N8585" i="2"/>
  <c r="H8586" i="2" s="1"/>
  <c r="F9074" i="2"/>
  <c r="G9074" i="2"/>
  <c r="D8586" i="2" l="1"/>
  <c r="N8586" i="2" s="1"/>
  <c r="I8586" i="2"/>
  <c r="M8586" i="2" s="1"/>
  <c r="E8586" i="2"/>
  <c r="E8587" i="2"/>
  <c r="A8586" i="2" l="1"/>
  <c r="G8586" i="2"/>
  <c r="D8587" i="2" s="1"/>
  <c r="F8586" i="2"/>
  <c r="H8587" i="2"/>
  <c r="F8587" i="2"/>
  <c r="G8587" i="2"/>
  <c r="N8587" i="2"/>
  <c r="I8587" i="2"/>
  <c r="M8587" i="2" s="1"/>
  <c r="A8587" i="2" l="1"/>
  <c r="H8588" i="2"/>
  <c r="I8588" i="2" s="1"/>
  <c r="M8588" i="2" s="1"/>
  <c r="D8588" i="2"/>
  <c r="A8588" i="2" l="1"/>
  <c r="N8588" i="2"/>
  <c r="D8589" i="2" l="1"/>
  <c r="H8589" i="2"/>
  <c r="I8589" i="2" l="1"/>
  <c r="M8589" i="2" s="1"/>
  <c r="N8589" i="2"/>
  <c r="D8590" i="2" s="1"/>
  <c r="A8589" i="2"/>
  <c r="H8590" i="2" l="1"/>
  <c r="N8590" i="2" s="1"/>
  <c r="D8591" i="2" s="1"/>
  <c r="A8590" i="2" l="1"/>
  <c r="I8590" i="2"/>
  <c r="M8590" i="2" s="1"/>
  <c r="H8591" i="2"/>
  <c r="N8591" i="2" s="1"/>
  <c r="D8592" i="2" s="1"/>
  <c r="A8591" i="2"/>
  <c r="I8591" i="2" l="1"/>
  <c r="M8591" i="2" s="1"/>
  <c r="H8592" i="2"/>
  <c r="I8592" i="2" s="1"/>
  <c r="M8592" i="2" s="1"/>
  <c r="N8592" i="2"/>
  <c r="D8593" i="2" s="1"/>
  <c r="A8592" i="2"/>
  <c r="H8593" i="2" l="1"/>
  <c r="N8593" i="2" s="1"/>
  <c r="D8594" i="2" s="1"/>
  <c r="A8593" i="2" l="1"/>
  <c r="I8593" i="2"/>
  <c r="M8593" i="2" s="1"/>
  <c r="H8594" i="2" s="1"/>
  <c r="N8594" i="2" l="1"/>
  <c r="D8595" i="2" s="1"/>
  <c r="A8594" i="2"/>
  <c r="I8594" i="2"/>
  <c r="M8594" i="2" s="1"/>
  <c r="H8595" i="2" s="1"/>
  <c r="I8595" i="2" s="1"/>
  <c r="M8595" i="2" s="1"/>
  <c r="N8595" i="2" l="1"/>
  <c r="D8596" i="2" s="1"/>
  <c r="A8595" i="2"/>
  <c r="H8596" i="2" l="1"/>
  <c r="N8596" i="2" s="1"/>
  <c r="D8597" i="2" s="1"/>
  <c r="A8596" i="2" l="1"/>
  <c r="I8596" i="2"/>
  <c r="M8596" i="2" s="1"/>
  <c r="H8597" i="2"/>
  <c r="I8597" i="2" s="1"/>
  <c r="M8597" i="2" s="1"/>
  <c r="A8597" i="2" l="1"/>
  <c r="N8597" i="2"/>
  <c r="D8598" i="2" s="1"/>
  <c r="H8598" i="2" l="1"/>
  <c r="N8598" i="2"/>
  <c r="D8599" i="2" s="1"/>
  <c r="I8598" i="2"/>
  <c r="M8598" i="2" s="1"/>
  <c r="H8599" i="2" s="1"/>
  <c r="A8598" i="2"/>
  <c r="I8599" i="2" l="1"/>
  <c r="M8599" i="2" s="1"/>
  <c r="N8599" i="2"/>
  <c r="D8600" i="2" s="1"/>
  <c r="A8599" i="2"/>
  <c r="H8600" i="2" l="1"/>
  <c r="A8600" i="2" s="1"/>
  <c r="N8600" i="2" l="1"/>
  <c r="D8601" i="2" s="1"/>
  <c r="I8600" i="2"/>
  <c r="M8600" i="2" s="1"/>
  <c r="H8601" i="2" l="1"/>
  <c r="I8601" i="2"/>
  <c r="M8601" i="2" s="1"/>
  <c r="N8601" i="2"/>
  <c r="D8602" i="2" s="1"/>
  <c r="A8601" i="2"/>
  <c r="H8602" i="2" l="1"/>
  <c r="I8602" i="2" l="1"/>
  <c r="M8602" i="2" s="1"/>
  <c r="N8602" i="2"/>
  <c r="D8603" i="2" s="1"/>
  <c r="A8602" i="2"/>
  <c r="H8603" i="2" l="1"/>
  <c r="L9071" i="2"/>
  <c r="I8603" i="2" l="1"/>
  <c r="M8603" i="2" s="1"/>
  <c r="N8603" i="2"/>
  <c r="D8604" i="2" s="1"/>
  <c r="A8603" i="2"/>
  <c r="H8604" i="2" l="1"/>
  <c r="I8604" i="2" l="1"/>
  <c r="M8604" i="2" s="1"/>
  <c r="N8604" i="2"/>
  <c r="D8605" i="2" s="1"/>
  <c r="A8604" i="2"/>
  <c r="H8605" i="2" l="1"/>
  <c r="A8605" i="2" s="1"/>
  <c r="N8605" i="2" l="1"/>
  <c r="D8606" i="2" s="1"/>
  <c r="I8605" i="2"/>
  <c r="M8605" i="2" s="1"/>
  <c r="H8606" i="2" l="1"/>
  <c r="I8606" i="2" s="1"/>
  <c r="M8606" i="2" s="1"/>
  <c r="A8606" i="2" l="1"/>
  <c r="N8606" i="2"/>
  <c r="D8607" i="2" s="1"/>
  <c r="H8607" i="2" l="1"/>
  <c r="N8607" i="2"/>
  <c r="D8608" i="2" s="1"/>
  <c r="I8607" i="2"/>
  <c r="M8607" i="2" s="1"/>
  <c r="H8608" i="2" s="1"/>
  <c r="A8607" i="2"/>
  <c r="I8608" i="2" l="1"/>
  <c r="M8608" i="2" s="1"/>
  <c r="N8608" i="2"/>
  <c r="D8609" i="2" s="1"/>
  <c r="A8608" i="2"/>
  <c r="H8609" i="2" l="1"/>
  <c r="A8609" i="2" s="1"/>
  <c r="I8609" i="2" l="1"/>
  <c r="M8609" i="2" s="1"/>
  <c r="N8609" i="2"/>
  <c r="D8610" i="2" s="1"/>
  <c r="H8610" i="2" l="1"/>
  <c r="I8610" i="2" l="1"/>
  <c r="M8610" i="2" s="1"/>
  <c r="N8610" i="2"/>
  <c r="D8611" i="2" s="1"/>
  <c r="A8610" i="2"/>
  <c r="L8885" i="2"/>
  <c r="H8611" i="2" l="1"/>
  <c r="L8611" i="2" s="1"/>
  <c r="I8611" i="2" l="1"/>
  <c r="M8611" i="2" s="1"/>
  <c r="N8611" i="2"/>
  <c r="D8612" i="2" s="1"/>
  <c r="A8611" i="2"/>
  <c r="H8612" i="2" l="1"/>
  <c r="A8612" i="2" l="1"/>
  <c r="L8612" i="2"/>
  <c r="N8612" i="2"/>
  <c r="D8613" i="2" s="1"/>
  <c r="I8612" i="2"/>
  <c r="M8612" i="2" s="1"/>
  <c r="H8613" i="2" l="1"/>
  <c r="L8613" i="2" s="1"/>
  <c r="N8613" i="2"/>
  <c r="D8614" i="2" s="1"/>
  <c r="I8613" i="2"/>
  <c r="M8613" i="2" s="1"/>
  <c r="A8613" i="2"/>
  <c r="E8889" i="2"/>
  <c r="H8614" i="2" l="1"/>
  <c r="L8614" i="2"/>
  <c r="N8614" i="2"/>
  <c r="D8615" i="2" s="1"/>
  <c r="E8615" i="2" s="1"/>
  <c r="I8614" i="2"/>
  <c r="M8614" i="2" s="1"/>
  <c r="A8614" i="2"/>
  <c r="G8889" i="2"/>
  <c r="F8889" i="2"/>
  <c r="L9101" i="2"/>
  <c r="F8615" i="2" l="1"/>
  <c r="G8615" i="2"/>
  <c r="H8615" i="2"/>
  <c r="I8615" i="2" l="1"/>
  <c r="M8615" i="2" s="1"/>
  <c r="N8615" i="2"/>
  <c r="D8616" i="2" s="1"/>
  <c r="A8615" i="2"/>
  <c r="H8616" i="2" l="1"/>
  <c r="A8616" i="2" s="1"/>
  <c r="I8616" i="2" l="1"/>
  <c r="M8616" i="2" s="1"/>
  <c r="N8616" i="2"/>
  <c r="D8617" i="2" s="1"/>
  <c r="E8617" i="2" s="1"/>
  <c r="G8617" i="2" l="1"/>
  <c r="F8617" i="2"/>
  <c r="H8617" i="2"/>
  <c r="I8617" i="2" l="1"/>
  <c r="M8617" i="2" s="1"/>
  <c r="N8617" i="2"/>
  <c r="D8618" i="2" s="1"/>
  <c r="A8617" i="2"/>
  <c r="E8618" i="2" l="1"/>
  <c r="H8618" i="2"/>
  <c r="E9105" i="2"/>
  <c r="F9105" i="2" s="1"/>
  <c r="G9105" i="2" s="1"/>
  <c r="N8618" i="2" l="1"/>
  <c r="I8618" i="2"/>
  <c r="M8618" i="2" s="1"/>
  <c r="G8618" i="2"/>
  <c r="D8619" i="2" s="1"/>
  <c r="F8618" i="2"/>
  <c r="A8618" i="2"/>
  <c r="H8619" i="2" l="1"/>
  <c r="A8619" i="2"/>
  <c r="I8619" i="2"/>
  <c r="M8619" i="2" s="1"/>
  <c r="N8619" i="2"/>
  <c r="D8620" i="2" s="1"/>
  <c r="H8620" i="2" l="1"/>
  <c r="A8620" i="2" s="1"/>
  <c r="N8620" i="2"/>
  <c r="D8621" i="2" s="1"/>
  <c r="I8620" i="2" l="1"/>
  <c r="M8620" i="2" s="1"/>
  <c r="H8621" i="2" s="1"/>
  <c r="I8621" i="2" l="1"/>
  <c r="M8621" i="2" s="1"/>
  <c r="N8621" i="2"/>
  <c r="D8622" i="2" s="1"/>
  <c r="A8621" i="2"/>
  <c r="H8622" i="2" l="1"/>
  <c r="I8622" i="2" l="1"/>
  <c r="M8622" i="2" s="1"/>
  <c r="N8622" i="2"/>
  <c r="D8623" i="2" s="1"/>
  <c r="A8622" i="2"/>
  <c r="H8623" i="2" l="1"/>
  <c r="N8623" i="2" l="1"/>
  <c r="D8624" i="2" s="1"/>
  <c r="I8623" i="2"/>
  <c r="M8623" i="2" s="1"/>
  <c r="A8623" i="2"/>
  <c r="H8624" i="2" l="1"/>
  <c r="I8624" i="2" s="1"/>
  <c r="M8624" i="2" s="1"/>
  <c r="A8624" i="2"/>
  <c r="N8624" i="2" l="1"/>
  <c r="D8625" i="2" s="1"/>
  <c r="H8625" i="2"/>
  <c r="I8625" i="2" l="1"/>
  <c r="M8625" i="2" s="1"/>
  <c r="N8625" i="2"/>
  <c r="D8626" i="2" s="1"/>
  <c r="A8625" i="2"/>
  <c r="H8626" i="2" l="1"/>
  <c r="A8626" i="2" s="1"/>
  <c r="I8626" i="2" l="1"/>
  <c r="M8626" i="2" s="1"/>
  <c r="N8626" i="2"/>
  <c r="D8627" i="2" s="1"/>
  <c r="H8627" i="2" l="1"/>
  <c r="A8627" i="2" s="1"/>
  <c r="I8627" i="2" l="1"/>
  <c r="M8627" i="2" s="1"/>
  <c r="N8627" i="2"/>
  <c r="D8628" i="2" s="1"/>
  <c r="H8628" i="2" l="1"/>
  <c r="A8628" i="2" s="1"/>
  <c r="N8628" i="2" l="1"/>
  <c r="D8629" i="2" s="1"/>
  <c r="I8628" i="2"/>
  <c r="M8628" i="2" s="1"/>
  <c r="H8629" i="2" l="1"/>
  <c r="I8629" i="2" s="1"/>
  <c r="M8629" i="2" s="1"/>
  <c r="N8629" i="2"/>
  <c r="D8630" i="2" s="1"/>
  <c r="A8629" i="2"/>
  <c r="L9100" i="2"/>
  <c r="H8630" i="2" l="1"/>
  <c r="I8630" i="2" l="1"/>
  <c r="M8630" i="2" s="1"/>
  <c r="N8630" i="2"/>
  <c r="D8631" i="2" s="1"/>
  <c r="A8630" i="2"/>
  <c r="H8631" i="2" l="1"/>
  <c r="N8631" i="2" l="1"/>
  <c r="D8632" i="2" s="1"/>
  <c r="I8631" i="2"/>
  <c r="M8631" i="2" s="1"/>
  <c r="A8631" i="2"/>
  <c r="H8632" i="2" l="1"/>
  <c r="I8632" i="2" s="1"/>
  <c r="M8632" i="2" s="1"/>
  <c r="A8632" i="2" l="1"/>
  <c r="N8632" i="2"/>
  <c r="D8633" i="2" s="1"/>
  <c r="H8633" i="2"/>
  <c r="A8633" i="2" s="1"/>
  <c r="I8633" i="2" l="1"/>
  <c r="M8633" i="2" s="1"/>
  <c r="N8633" i="2"/>
  <c r="D8634" i="2" s="1"/>
  <c r="H8634" i="2" l="1"/>
  <c r="A8634" i="2" s="1"/>
  <c r="I8634" i="2" l="1"/>
  <c r="M8634" i="2" s="1"/>
  <c r="N8634" i="2"/>
  <c r="D8635" i="2" s="1"/>
  <c r="H8635" i="2" l="1"/>
  <c r="I8635" i="2" l="1"/>
  <c r="M8635" i="2" s="1"/>
  <c r="N8635" i="2"/>
  <c r="D8636" i="2" s="1"/>
  <c r="A8635" i="2"/>
  <c r="H8636" i="2" l="1"/>
  <c r="L8916" i="2"/>
  <c r="N8636" i="2" l="1"/>
  <c r="D8637" i="2" s="1"/>
  <c r="I8636" i="2"/>
  <c r="M8636" i="2" s="1"/>
  <c r="A8636" i="2"/>
  <c r="H8637" i="2" l="1"/>
  <c r="I8637" i="2" s="1"/>
  <c r="M8637" i="2" s="1"/>
  <c r="A8637" i="2" l="1"/>
  <c r="N8637" i="2"/>
  <c r="D8638" i="2" s="1"/>
  <c r="H8638" i="2" l="1"/>
  <c r="I8638" i="2" s="1"/>
  <c r="M8638" i="2" s="1"/>
  <c r="N8638" i="2"/>
  <c r="D8639" i="2" s="1"/>
  <c r="A8638" i="2"/>
  <c r="H8639" i="2" l="1"/>
  <c r="A8639" i="2" s="1"/>
  <c r="I8639" i="2" l="1"/>
  <c r="M8639" i="2" s="1"/>
  <c r="N8639" i="2"/>
  <c r="D8640" i="2" s="1"/>
  <c r="H8640" i="2" l="1"/>
  <c r="E8859" i="2"/>
  <c r="I8640" i="2" l="1"/>
  <c r="M8640" i="2" s="1"/>
  <c r="N8640" i="2"/>
  <c r="D8641" i="2" s="1"/>
  <c r="A8640" i="2"/>
  <c r="G8859" i="2"/>
  <c r="F8859" i="2"/>
  <c r="H8641" i="2" l="1"/>
  <c r="N8641" i="2" s="1"/>
  <c r="D8642" i="2" s="1"/>
  <c r="A8641" i="2" l="1"/>
  <c r="I8641" i="2"/>
  <c r="M8641" i="2" s="1"/>
  <c r="H8642" i="2" s="1"/>
  <c r="N8642" i="2" l="1"/>
  <c r="D8643" i="2" s="1"/>
  <c r="L8642" i="2"/>
  <c r="A8642" i="2"/>
  <c r="I8642" i="2"/>
  <c r="M8642" i="2" s="1"/>
  <c r="H8643" i="2" s="1"/>
  <c r="I8643" i="2" s="1"/>
  <c r="M8643" i="2" s="1"/>
  <c r="L9132" i="2"/>
  <c r="A8643" i="2" l="1"/>
  <c r="N8643" i="2"/>
  <c r="D8644" i="2" s="1"/>
  <c r="H8644" i="2" l="1"/>
  <c r="I8644" i="2" l="1"/>
  <c r="M8644" i="2" s="1"/>
  <c r="L8644" i="2"/>
  <c r="N8644" i="2"/>
  <c r="D8645" i="2" s="1"/>
  <c r="E8645" i="2" s="1"/>
  <c r="A8644" i="2"/>
  <c r="H8645" i="2" l="1"/>
  <c r="A8645" i="2" s="1"/>
  <c r="G8645" i="2"/>
  <c r="F8645" i="2"/>
  <c r="N8645" i="2"/>
  <c r="I8645" i="2"/>
  <c r="M8645" i="2" s="1"/>
  <c r="L8645" i="2"/>
  <c r="H8646" i="2" s="1"/>
  <c r="D8646" i="2" l="1"/>
  <c r="E8646" i="2" s="1"/>
  <c r="G8646" i="2" s="1"/>
  <c r="I8646" i="2"/>
  <c r="M8646" i="2" s="1"/>
  <c r="A8646" i="2"/>
  <c r="N8646" i="2"/>
  <c r="D8647" i="2" s="1"/>
  <c r="F8646" i="2" l="1"/>
  <c r="H8647" i="2"/>
  <c r="I8647" i="2" l="1"/>
  <c r="M8647" i="2" s="1"/>
  <c r="N8647" i="2"/>
  <c r="A8647" i="2"/>
  <c r="H8648" i="2" l="1"/>
  <c r="D8648" i="2"/>
  <c r="A8648" i="2" l="1"/>
  <c r="E8648" i="2"/>
  <c r="I8648" i="2"/>
  <c r="M8648" i="2" s="1"/>
  <c r="N8648" i="2"/>
  <c r="G8648" i="2" l="1"/>
  <c r="D8649" i="2" s="1"/>
  <c r="F8648" i="2"/>
  <c r="H8649" i="2"/>
  <c r="I8649" i="2" l="1"/>
  <c r="M8649" i="2" s="1"/>
  <c r="N8649" i="2"/>
  <c r="D8650" i="2" s="1"/>
  <c r="A8649" i="2"/>
  <c r="H8650" i="2" l="1"/>
  <c r="A8650" i="2" s="1"/>
  <c r="N8650" i="2" l="1"/>
  <c r="D8651" i="2" s="1"/>
  <c r="I8650" i="2"/>
  <c r="M8650" i="2" s="1"/>
  <c r="H8651" i="2" l="1"/>
  <c r="N8651" i="2"/>
  <c r="D8652" i="2" s="1"/>
  <c r="I8651" i="2"/>
  <c r="M8651" i="2" s="1"/>
  <c r="A8651" i="2"/>
  <c r="H8652" i="2" l="1"/>
  <c r="I8652" i="2" s="1"/>
  <c r="M8652" i="2" s="1"/>
  <c r="A8652" i="2"/>
  <c r="N8652" i="2" l="1"/>
  <c r="D8653" i="2" s="1"/>
  <c r="H8653" i="2"/>
  <c r="A8653" i="2" s="1"/>
  <c r="I8653" i="2" l="1"/>
  <c r="M8653" i="2" s="1"/>
  <c r="N8653" i="2"/>
  <c r="D8654" i="2" s="1"/>
  <c r="H8654" i="2" l="1"/>
  <c r="I8654" i="2" l="1"/>
  <c r="M8654" i="2" s="1"/>
  <c r="N8654" i="2"/>
  <c r="D8655" i="2" s="1"/>
  <c r="A8654" i="2"/>
  <c r="H8655" i="2" l="1"/>
  <c r="A8655" i="2" s="1"/>
  <c r="I8655" i="2" l="1"/>
  <c r="M8655" i="2" s="1"/>
  <c r="N8655" i="2"/>
  <c r="D8656" i="2" s="1"/>
  <c r="H8656" i="2" l="1"/>
  <c r="I8656" i="2" l="1"/>
  <c r="M8656" i="2" s="1"/>
  <c r="N8656" i="2"/>
  <c r="D8657" i="2" s="1"/>
  <c r="A8656" i="2"/>
  <c r="H8657" i="2" l="1"/>
  <c r="I8657" i="2" l="1"/>
  <c r="M8657" i="2" s="1"/>
  <c r="N8657" i="2"/>
  <c r="D8658" i="2" s="1"/>
  <c r="A8657" i="2"/>
  <c r="H8658" i="2" l="1"/>
  <c r="A8658" i="2" s="1"/>
  <c r="L9131" i="2"/>
  <c r="N8658" i="2" l="1"/>
  <c r="D8659" i="2" s="1"/>
  <c r="I8658" i="2"/>
  <c r="M8658" i="2" s="1"/>
  <c r="H8659" i="2" l="1"/>
  <c r="I8659" i="2" s="1"/>
  <c r="M8659" i="2" s="1"/>
  <c r="N8659" i="2"/>
  <c r="D8660" i="2" s="1"/>
  <c r="A8659" i="2"/>
  <c r="H8660" i="2" l="1"/>
  <c r="I8660" i="2" l="1"/>
  <c r="M8660" i="2" s="1"/>
  <c r="N8660" i="2"/>
  <c r="D8661" i="2" s="1"/>
  <c r="A8660" i="2"/>
  <c r="H8661" i="2" l="1"/>
  <c r="I8661" i="2" l="1"/>
  <c r="M8661" i="2" s="1"/>
  <c r="N8661" i="2"/>
  <c r="D8662" i="2" s="1"/>
  <c r="A8661" i="2"/>
  <c r="H8662" i="2" l="1"/>
  <c r="I8662" i="2" l="1"/>
  <c r="M8662" i="2" s="1"/>
  <c r="N8662" i="2"/>
  <c r="D8663" i="2" s="1"/>
  <c r="A8662" i="2"/>
  <c r="H8663" i="2" l="1"/>
  <c r="N8663" i="2" l="1"/>
  <c r="D8664" i="2" s="1"/>
  <c r="I8663" i="2"/>
  <c r="M8663" i="2" s="1"/>
  <c r="A8663" i="2"/>
  <c r="H8664" i="2" l="1"/>
  <c r="I8664" i="2" s="1"/>
  <c r="M8664" i="2" s="1"/>
  <c r="A8664" i="2" l="1"/>
  <c r="N8664" i="2"/>
  <c r="D8665" i="2" s="1"/>
  <c r="H8665" i="2" l="1"/>
  <c r="A8665" i="2" s="1"/>
  <c r="I8665" i="2"/>
  <c r="M8665" i="2" s="1"/>
  <c r="N8665" i="2"/>
  <c r="D8666" i="2" s="1"/>
  <c r="L8886" i="2"/>
  <c r="H8666" i="2" l="1"/>
  <c r="A8666" i="2" s="1"/>
  <c r="N8666" i="2" l="1"/>
  <c r="D8667" i="2" s="1"/>
  <c r="I8666" i="2"/>
  <c r="M8666" i="2" s="1"/>
  <c r="H8667" i="2" l="1"/>
  <c r="N8667" i="2" s="1"/>
  <c r="D8668" i="2" s="1"/>
  <c r="A8667" i="2" l="1"/>
  <c r="I8667" i="2"/>
  <c r="M8667" i="2" s="1"/>
  <c r="H8668" i="2" s="1"/>
  <c r="I8668" i="2" s="1"/>
  <c r="M8668" i="2" s="1"/>
  <c r="A8668" i="2" l="1"/>
  <c r="N8668" i="2"/>
  <c r="D8669" i="2" s="1"/>
  <c r="H8669" i="2" l="1"/>
  <c r="A8669" i="2" s="1"/>
  <c r="I8669" i="2"/>
  <c r="M8669" i="2" s="1"/>
  <c r="N8669" i="2" l="1"/>
  <c r="D8670" i="2" s="1"/>
  <c r="H8670" i="2" l="1"/>
  <c r="A8670" i="2" s="1"/>
  <c r="N8670" i="2"/>
  <c r="D8671" i="2" s="1"/>
  <c r="I8670" i="2"/>
  <c r="M8670" i="2" s="1"/>
  <c r="H8671" i="2" l="1"/>
  <c r="A8671" i="2" s="1"/>
  <c r="N8671" i="2"/>
  <c r="D8672" i="2" s="1"/>
  <c r="I8671" i="2"/>
  <c r="M8671" i="2" s="1"/>
  <c r="H8672" i="2" l="1"/>
  <c r="N8672" i="2" s="1"/>
  <c r="D8673" i="2" s="1"/>
  <c r="A8672" i="2" l="1"/>
  <c r="I8672" i="2"/>
  <c r="M8672" i="2" s="1"/>
  <c r="L8672" i="2"/>
  <c r="H8673" i="2" l="1"/>
  <c r="L8673" i="2"/>
  <c r="N8673" i="2"/>
  <c r="D8674" i="2" s="1"/>
  <c r="I8673" i="2"/>
  <c r="M8673" i="2" s="1"/>
  <c r="A8673" i="2"/>
  <c r="H8674" i="2" l="1"/>
  <c r="I8674" i="2" s="1"/>
  <c r="M8674" i="2" s="1"/>
  <c r="A8674" i="2" l="1"/>
  <c r="N8674" i="2"/>
  <c r="D8675" i="2" s="1"/>
  <c r="H8675" i="2" l="1"/>
  <c r="N8675" i="2"/>
  <c r="D8676" i="2" s="1"/>
  <c r="E8676" i="2" s="1"/>
  <c r="I8675" i="2"/>
  <c r="M8675" i="2" s="1"/>
  <c r="A8675" i="2" l="1"/>
  <c r="L8675" i="2"/>
  <c r="H8676" i="2" s="1"/>
  <c r="F8676" i="2"/>
  <c r="G8676" i="2"/>
  <c r="I8676" i="2" l="1"/>
  <c r="M8676" i="2" s="1"/>
  <c r="A8676" i="2"/>
  <c r="N8676" i="2"/>
  <c r="D8677" i="2" s="1"/>
  <c r="E8677" i="2"/>
  <c r="H8677" i="2" l="1"/>
  <c r="F8677" i="2"/>
  <c r="G8677" i="2"/>
  <c r="N8677" i="2" l="1"/>
  <c r="D8678" i="2" s="1"/>
  <c r="I8677" i="2"/>
  <c r="M8677" i="2" s="1"/>
  <c r="A8677" i="2"/>
  <c r="H8678" i="2" l="1"/>
  <c r="I8678" i="2" s="1"/>
  <c r="M8678" i="2" s="1"/>
  <c r="A8678" i="2" l="1"/>
  <c r="N8678" i="2"/>
  <c r="E9073" i="2"/>
  <c r="H8679" i="2" l="1"/>
  <c r="D8679" i="2"/>
  <c r="G9073" i="2"/>
  <c r="F9073" i="2"/>
  <c r="A8679" i="2" l="1"/>
  <c r="I8679" i="2"/>
  <c r="M8679" i="2" s="1"/>
  <c r="N8679" i="2"/>
  <c r="H8680" i="2" s="1"/>
  <c r="I8680" i="2" l="1"/>
  <c r="M8680" i="2" s="1"/>
  <c r="D8680" i="2"/>
  <c r="A8680" i="2" l="1"/>
  <c r="N8680" i="2"/>
  <c r="H8681" i="2" s="1"/>
  <c r="I8681" i="2" l="1"/>
  <c r="M8681" i="2" s="1"/>
  <c r="D8681" i="2"/>
  <c r="A8681" i="2" s="1"/>
  <c r="N8681" i="2" l="1"/>
  <c r="D8682" i="2" l="1"/>
  <c r="H8682" i="2"/>
  <c r="A8682" i="2" l="1"/>
  <c r="I8682" i="2"/>
  <c r="M8682" i="2" s="1"/>
  <c r="N8682" i="2"/>
  <c r="D8683" i="2" s="1"/>
  <c r="H8683" i="2" l="1"/>
  <c r="A8683" i="2" s="1"/>
  <c r="N8683" i="2"/>
  <c r="D8684" i="2" s="1"/>
  <c r="I8683" i="2" l="1"/>
  <c r="M8683" i="2" s="1"/>
  <c r="H8684" i="2" s="1"/>
  <c r="A8684" i="2" s="1"/>
  <c r="N8684" i="2" l="1"/>
  <c r="D8685" i="2" s="1"/>
  <c r="I8684" i="2"/>
  <c r="M8684" i="2" s="1"/>
  <c r="H8685" i="2" s="1"/>
  <c r="A8685" i="2" l="1"/>
  <c r="I8685" i="2"/>
  <c r="M8685" i="2" s="1"/>
  <c r="N8685" i="2"/>
  <c r="D8686" i="2" s="1"/>
  <c r="H8686" i="2" l="1"/>
  <c r="A8686" i="2" s="1"/>
  <c r="I8686" i="2" l="1"/>
  <c r="M8686" i="2" s="1"/>
  <c r="N8686" i="2"/>
  <c r="D8687" i="2" s="1"/>
  <c r="H8687" i="2"/>
  <c r="I8687" i="2" l="1"/>
  <c r="M8687" i="2" s="1"/>
  <c r="N8687" i="2"/>
  <c r="D8688" i="2" s="1"/>
  <c r="A8687" i="2"/>
  <c r="H8688" i="2" l="1"/>
  <c r="I8688" i="2" l="1"/>
  <c r="M8688" i="2" s="1"/>
  <c r="N8688" i="2"/>
  <c r="D8689" i="2" s="1"/>
  <c r="A8688" i="2"/>
  <c r="H8689" i="2" l="1"/>
  <c r="A8689" i="2" s="1"/>
  <c r="I8689" i="2"/>
  <c r="M8689" i="2" s="1"/>
  <c r="N8689" i="2" l="1"/>
  <c r="D8690" i="2" s="1"/>
  <c r="H8690" i="2"/>
  <c r="A8690" i="2" s="1"/>
  <c r="N8690" i="2"/>
  <c r="D8691" i="2" s="1"/>
  <c r="I8690" i="2"/>
  <c r="M8690" i="2" s="1"/>
  <c r="H8691" i="2" l="1"/>
  <c r="N8691" i="2" s="1"/>
  <c r="D8692" i="2" s="1"/>
  <c r="I8691" i="2"/>
  <c r="M8691" i="2" s="1"/>
  <c r="A8691" i="2"/>
  <c r="H8692" i="2" l="1"/>
  <c r="A8692" i="2"/>
  <c r="N8692" i="2" l="1"/>
  <c r="D8693" i="2" s="1"/>
  <c r="I8692" i="2"/>
  <c r="M8692" i="2" s="1"/>
  <c r="H8693" i="2" l="1"/>
  <c r="I8693" i="2" s="1"/>
  <c r="M8693" i="2" s="1"/>
  <c r="A8693" i="2" l="1"/>
  <c r="N8693" i="2"/>
  <c r="D8694" i="2" s="1"/>
  <c r="H8694" i="2"/>
  <c r="N8694" i="2" l="1"/>
  <c r="D8695" i="2" s="1"/>
  <c r="A8694" i="2"/>
  <c r="I8694" i="2"/>
  <c r="M8694" i="2" s="1"/>
  <c r="H8695" i="2" s="1"/>
  <c r="N8695" i="2" l="1"/>
  <c r="D8696" i="2" s="1"/>
  <c r="I8695" i="2"/>
  <c r="M8695" i="2" s="1"/>
  <c r="H8696" i="2" s="1"/>
  <c r="A8695" i="2"/>
  <c r="N8696" i="2" l="1"/>
  <c r="D8697" i="2" s="1"/>
  <c r="I8696" i="2"/>
  <c r="M8696" i="2" s="1"/>
  <c r="H8697" i="2" s="1"/>
  <c r="A8696" i="2"/>
  <c r="N8697" i="2" l="1"/>
  <c r="D8698" i="2" s="1"/>
  <c r="I8697" i="2"/>
  <c r="M8697" i="2" s="1"/>
  <c r="A8697" i="2"/>
  <c r="H8698" i="2" l="1"/>
  <c r="A8698" i="2"/>
  <c r="I8698" i="2"/>
  <c r="M8698" i="2" s="1"/>
  <c r="N8698" i="2"/>
  <c r="D8699" i="2" s="1"/>
  <c r="H8699" i="2" l="1"/>
  <c r="N8699" i="2" s="1"/>
  <c r="D8700" i="2" s="1"/>
  <c r="A8699" i="2"/>
  <c r="I8699" i="2"/>
  <c r="M8699" i="2" s="1"/>
  <c r="H8700" i="2" s="1"/>
  <c r="I8700" i="2" l="1"/>
  <c r="M8700" i="2" s="1"/>
  <c r="N8700" i="2"/>
  <c r="D8701" i="2" s="1"/>
  <c r="A8700" i="2"/>
  <c r="H8701" i="2" l="1"/>
  <c r="A8701" i="2" s="1"/>
  <c r="N8701" i="2" l="1"/>
  <c r="D8702" i="2" s="1"/>
  <c r="I8701" i="2"/>
  <c r="M8701" i="2" s="1"/>
  <c r="H8702" i="2" l="1"/>
  <c r="I8702" i="2" l="1"/>
  <c r="M8702" i="2" s="1"/>
  <c r="N8702" i="2"/>
  <c r="D8703" i="2" s="1"/>
  <c r="A8702" i="2"/>
  <c r="H8703" i="2" l="1"/>
  <c r="L8704" i="2"/>
  <c r="L8703" i="2" l="1"/>
  <c r="N8703" i="2"/>
  <c r="D8704" i="2" s="1"/>
  <c r="I8703" i="2"/>
  <c r="M8703" i="2" s="1"/>
  <c r="A8703" i="2"/>
  <c r="H8704" i="2" l="1"/>
  <c r="A8704" i="2"/>
  <c r="N8704" i="2"/>
  <c r="D8705" i="2" s="1"/>
  <c r="I8704" i="2"/>
  <c r="M8704" i="2" s="1"/>
  <c r="H8705" i="2" l="1"/>
  <c r="A8705" i="2" s="1"/>
  <c r="N8705" i="2"/>
  <c r="D8706" i="2" s="1"/>
  <c r="I8705" i="2" l="1"/>
  <c r="M8705" i="2" s="1"/>
  <c r="H8706" i="2"/>
  <c r="A8706" i="2"/>
  <c r="I8706" i="2"/>
  <c r="M8706" i="2" s="1"/>
  <c r="N8706" i="2"/>
  <c r="D8707" i="2" s="1"/>
  <c r="H8707" i="2" l="1"/>
  <c r="E8707" i="2"/>
  <c r="G8707" i="2" l="1"/>
  <c r="F8707" i="2"/>
  <c r="A8707" i="2"/>
  <c r="I8707" i="2"/>
  <c r="M8707" i="2" s="1"/>
  <c r="N8707" i="2"/>
  <c r="H8708" i="2" s="1"/>
  <c r="I8708" i="2" s="1"/>
  <c r="M8708" i="2" s="1"/>
  <c r="D8708" i="2" l="1"/>
  <c r="N8708" i="2" l="1"/>
  <c r="H8709" i="2" s="1"/>
  <c r="A8708" i="2"/>
  <c r="D8709" i="2" l="1"/>
  <c r="A8709" i="2"/>
  <c r="I8709" i="2"/>
  <c r="M8709" i="2" s="1"/>
  <c r="N8709" i="2"/>
  <c r="H8710" i="2" s="1"/>
  <c r="I8710" i="2" l="1"/>
  <c r="M8710" i="2" s="1"/>
  <c r="D8710" i="2"/>
  <c r="A8710" i="2" s="1"/>
  <c r="N8710" i="2" l="1"/>
  <c r="D8711" i="2" s="1"/>
  <c r="H8711" i="2" l="1"/>
  <c r="I8711" i="2" l="1"/>
  <c r="M8711" i="2" s="1"/>
  <c r="N8711" i="2"/>
  <c r="D8712" i="2" s="1"/>
  <c r="A8711" i="2"/>
  <c r="H8712" i="2" l="1"/>
  <c r="A8712" i="2" s="1"/>
  <c r="L9192" i="2"/>
  <c r="N8712" i="2" l="1"/>
  <c r="D8713" i="2" s="1"/>
  <c r="I8712" i="2"/>
  <c r="M8712" i="2" s="1"/>
  <c r="H8713" i="2" l="1"/>
  <c r="I8713" i="2" s="1"/>
  <c r="M8713" i="2" s="1"/>
  <c r="N8713" i="2"/>
  <c r="D8714" i="2" s="1"/>
  <c r="A8713" i="2"/>
  <c r="H8714" i="2" l="1"/>
  <c r="N8714" i="2" l="1"/>
  <c r="D8715" i="2" s="1"/>
  <c r="I8714" i="2"/>
  <c r="M8714" i="2" s="1"/>
  <c r="A8714" i="2"/>
  <c r="H8715" i="2" l="1"/>
  <c r="I8715" i="2" s="1"/>
  <c r="M8715" i="2" s="1"/>
  <c r="N8715" i="2"/>
  <c r="D8716" i="2" s="1"/>
  <c r="A8715" i="2"/>
  <c r="H8716" i="2" l="1"/>
  <c r="A8716" i="2" l="1"/>
  <c r="N8716" i="2"/>
  <c r="D8717" i="2" s="1"/>
  <c r="I8716" i="2"/>
  <c r="M8716" i="2" s="1"/>
  <c r="H8717" i="2" l="1"/>
  <c r="A8717" i="2" s="1"/>
  <c r="E9104" i="2"/>
  <c r="I8717" i="2" l="1"/>
  <c r="M8717" i="2" s="1"/>
  <c r="N8717" i="2"/>
  <c r="D8718" i="2" s="1"/>
  <c r="F9104" i="2"/>
  <c r="G9104" i="2"/>
  <c r="H8718" i="2" l="1"/>
  <c r="A8718" i="2" s="1"/>
  <c r="N8718" i="2" l="1"/>
  <c r="D8719" i="2" s="1"/>
  <c r="I8718" i="2"/>
  <c r="M8718" i="2" s="1"/>
  <c r="H8719" i="2" l="1"/>
  <c r="I8719" i="2" s="1"/>
  <c r="M8719" i="2" s="1"/>
  <c r="A8719" i="2"/>
  <c r="N8719" i="2" l="1"/>
  <c r="D8720" i="2" s="1"/>
  <c r="H8720" i="2" l="1"/>
  <c r="N8720" i="2" s="1"/>
  <c r="D8721" i="2" s="1"/>
  <c r="I8720" i="2" l="1"/>
  <c r="M8720" i="2" s="1"/>
  <c r="H8721" i="2" s="1"/>
  <c r="A8720" i="2"/>
  <c r="I8721" i="2"/>
  <c r="M8721" i="2" s="1"/>
  <c r="A8721" i="2"/>
  <c r="N8721" i="2"/>
  <c r="D8722" i="2" s="1"/>
  <c r="H8722" i="2" l="1"/>
  <c r="N8722" i="2"/>
  <c r="D8723" i="2" s="1"/>
  <c r="I8722" i="2"/>
  <c r="M8722" i="2" s="1"/>
  <c r="A8722" i="2"/>
  <c r="H8723" i="2" l="1"/>
  <c r="I8723" i="2" s="1"/>
  <c r="M8723" i="2" s="1"/>
  <c r="A8723" i="2"/>
  <c r="N8723" i="2" l="1"/>
  <c r="D8724" i="2" s="1"/>
  <c r="H8724" i="2"/>
  <c r="I8724" i="2" l="1"/>
  <c r="M8724" i="2" s="1"/>
  <c r="N8724" i="2"/>
  <c r="D8725" i="2" s="1"/>
  <c r="A8724" i="2"/>
  <c r="H8725" i="2" l="1"/>
  <c r="A8725" i="2" s="1"/>
  <c r="N8725" i="2" l="1"/>
  <c r="D8726" i="2" s="1"/>
  <c r="I8725" i="2"/>
  <c r="M8725" i="2" s="1"/>
  <c r="L9008" i="2"/>
  <c r="H8726" i="2" l="1"/>
  <c r="I8726" i="2" s="1"/>
  <c r="M8726" i="2" s="1"/>
  <c r="A8726" i="2" l="1"/>
  <c r="N8726" i="2"/>
  <c r="D8727" i="2" s="1"/>
  <c r="H8727" i="2" l="1"/>
  <c r="A8727" i="2" s="1"/>
  <c r="N8727" i="2" l="1"/>
  <c r="D8728" i="2" s="1"/>
  <c r="I8727" i="2"/>
  <c r="M8727" i="2" s="1"/>
  <c r="H8728" i="2" l="1"/>
  <c r="A8728" i="2" s="1"/>
  <c r="N8728" i="2"/>
  <c r="D8729" i="2" s="1"/>
  <c r="I8728" i="2" l="1"/>
  <c r="M8728" i="2" s="1"/>
  <c r="H8729" i="2"/>
  <c r="A8729" i="2" s="1"/>
  <c r="N8729" i="2" l="1"/>
  <c r="D8730" i="2" s="1"/>
  <c r="I8729" i="2"/>
  <c r="M8729" i="2" s="1"/>
  <c r="H8730" i="2" l="1"/>
  <c r="I8730" i="2" s="1"/>
  <c r="M8730" i="2" s="1"/>
  <c r="N8730" i="2"/>
  <c r="D8731" i="2" s="1"/>
  <c r="A8730" i="2"/>
  <c r="H8731" i="2" l="1"/>
  <c r="I8731" i="2" l="1"/>
  <c r="M8731" i="2" s="1"/>
  <c r="N8731" i="2"/>
  <c r="D8732" i="2" s="1"/>
  <c r="A8731" i="2"/>
  <c r="H8732" i="2" l="1"/>
  <c r="I8732" i="2" l="1"/>
  <c r="M8732" i="2" s="1"/>
  <c r="N8732" i="2"/>
  <c r="D8733" i="2" s="1"/>
  <c r="A8732" i="2"/>
  <c r="H8733" i="2" l="1"/>
  <c r="A8733" i="2" s="1"/>
  <c r="I8733" i="2" l="1"/>
  <c r="M8733" i="2" s="1"/>
  <c r="N8733" i="2"/>
  <c r="D8734" i="2" s="1"/>
  <c r="H8734" i="2" l="1"/>
  <c r="A8734" i="2" s="1"/>
  <c r="L8734" i="2" l="1"/>
  <c r="I8734" i="2"/>
  <c r="M8734" i="2" s="1"/>
  <c r="N8734" i="2"/>
  <c r="D8735" i="2" s="1"/>
  <c r="H8735" i="2" l="1"/>
  <c r="I8735" i="2" s="1"/>
  <c r="M8735" i="2" s="1"/>
  <c r="A8735" i="2" l="1"/>
  <c r="N8735" i="2"/>
  <c r="E8981" i="2"/>
  <c r="D8736" i="2" l="1"/>
  <c r="H8736" i="2"/>
  <c r="F8981" i="2"/>
  <c r="G8981" i="2"/>
  <c r="I8736" i="2" l="1"/>
  <c r="M8736" i="2" s="1"/>
  <c r="N8736" i="2"/>
  <c r="D8737" i="2" s="1"/>
  <c r="E8737" i="2" s="1"/>
  <c r="A8736" i="2"/>
  <c r="F8737" i="2" l="1"/>
  <c r="G8737" i="2"/>
  <c r="H8737" i="2"/>
  <c r="I8737" i="2" l="1"/>
  <c r="M8737" i="2" s="1"/>
  <c r="N8737" i="2"/>
  <c r="D8738" i="2" s="1"/>
  <c r="E8738" i="2" s="1"/>
  <c r="F8738" i="2" s="1"/>
  <c r="A8737" i="2"/>
  <c r="E9226" i="2"/>
  <c r="G8738" i="2" l="1"/>
  <c r="H8738" i="2"/>
  <c r="G9226" i="2"/>
  <c r="F9226" i="2"/>
  <c r="I8738" i="2" l="1"/>
  <c r="M8738" i="2" s="1"/>
  <c r="A8738" i="2"/>
  <c r="N8738" i="2"/>
  <c r="H8739" i="2" l="1"/>
  <c r="D8739" i="2"/>
  <c r="A8739" i="2" l="1"/>
  <c r="I8739" i="2"/>
  <c r="M8739" i="2" s="1"/>
  <c r="N8739" i="2"/>
  <c r="D8740" i="2" s="1"/>
  <c r="H8740" i="2" l="1"/>
  <c r="I8740" i="2" l="1"/>
  <c r="M8740" i="2" s="1"/>
  <c r="N8740" i="2"/>
  <c r="D8741" i="2" s="1"/>
  <c r="A8740" i="2"/>
  <c r="H8741" i="2" l="1"/>
  <c r="I8741" i="2" l="1"/>
  <c r="M8741" i="2" s="1"/>
  <c r="N8741" i="2"/>
  <c r="D8742" i="2" s="1"/>
  <c r="A8741" i="2"/>
  <c r="H8742" i="2" l="1"/>
  <c r="I8742" i="2" l="1"/>
  <c r="M8742" i="2" s="1"/>
  <c r="N8742" i="2"/>
  <c r="A8742" i="2"/>
  <c r="H8743" i="2" l="1"/>
  <c r="D8743" i="2"/>
  <c r="A8743" i="2" s="1"/>
  <c r="N8743" i="2" l="1"/>
  <c r="D8744" i="2" s="1"/>
  <c r="I8743" i="2"/>
  <c r="M8743" i="2" s="1"/>
  <c r="H8744" i="2" s="1"/>
  <c r="I8744" i="2" l="1"/>
  <c r="M8744" i="2" s="1"/>
  <c r="N8744" i="2"/>
  <c r="D8745" i="2" s="1"/>
  <c r="A8744" i="2"/>
  <c r="H8745" i="2" l="1"/>
  <c r="A8745" i="2" s="1"/>
  <c r="I8745" i="2" l="1"/>
  <c r="M8745" i="2" s="1"/>
  <c r="N8745" i="2"/>
  <c r="D8746" i="2" s="1"/>
  <c r="H8746" i="2" l="1"/>
  <c r="A8746" i="2" s="1"/>
  <c r="N8746" i="2" l="1"/>
  <c r="D8747" i="2" s="1"/>
  <c r="I8746" i="2"/>
  <c r="M8746" i="2" s="1"/>
  <c r="H8747" i="2" l="1"/>
  <c r="I8747" i="2" s="1"/>
  <c r="M8747" i="2" s="1"/>
  <c r="N8747" i="2"/>
  <c r="D8748" i="2" s="1"/>
  <c r="A8747" i="2"/>
  <c r="H8748" i="2" l="1"/>
  <c r="A8748" i="2" s="1"/>
  <c r="I8748" i="2" l="1"/>
  <c r="M8748" i="2" s="1"/>
  <c r="N8748" i="2"/>
  <c r="D8749" i="2" s="1"/>
  <c r="H8749" i="2" l="1"/>
  <c r="A8749" i="2" s="1"/>
  <c r="N8749" i="2" l="1"/>
  <c r="D8750" i="2" s="1"/>
  <c r="I8749" i="2"/>
  <c r="M8749" i="2" s="1"/>
  <c r="H8750" i="2" l="1"/>
  <c r="I8750" i="2" s="1"/>
  <c r="M8750" i="2" s="1"/>
  <c r="A8750" i="2"/>
  <c r="N8750" i="2" l="1"/>
  <c r="D8751" i="2" s="1"/>
  <c r="H8751" i="2" l="1"/>
  <c r="N8751" i="2"/>
  <c r="D8752" i="2" s="1"/>
  <c r="A8751" i="2" l="1"/>
  <c r="I8751" i="2"/>
  <c r="M8751" i="2" s="1"/>
  <c r="H8752" i="2" s="1"/>
  <c r="I8752" i="2" l="1"/>
  <c r="M8752" i="2" s="1"/>
  <c r="N8752" i="2"/>
  <c r="D8753" i="2" s="1"/>
  <c r="A8752" i="2"/>
  <c r="H8753" i="2" l="1"/>
  <c r="A8753" i="2" l="1"/>
  <c r="N8753" i="2"/>
  <c r="D8754" i="2" s="1"/>
  <c r="I8753" i="2"/>
  <c r="M8753" i="2" s="1"/>
  <c r="H8754" i="2" l="1"/>
  <c r="I8754" i="2" s="1"/>
  <c r="M8754" i="2" s="1"/>
  <c r="A8754" i="2" l="1"/>
  <c r="N8754" i="2"/>
  <c r="D8755" i="2" s="1"/>
  <c r="H8755" i="2" l="1"/>
  <c r="A8755" i="2" s="1"/>
  <c r="N8755" i="2"/>
  <c r="D8756" i="2" s="1"/>
  <c r="I8755" i="2"/>
  <c r="M8755" i="2" s="1"/>
  <c r="H8756" i="2" s="1"/>
  <c r="N8756" i="2" l="1"/>
  <c r="D8757" i="2" s="1"/>
  <c r="I8756" i="2"/>
  <c r="M8756" i="2" s="1"/>
  <c r="A8756" i="2"/>
  <c r="H8757" i="2" l="1"/>
  <c r="I8757" i="2" s="1"/>
  <c r="M8757" i="2" s="1"/>
  <c r="A8757" i="2" l="1"/>
  <c r="N8757" i="2"/>
  <c r="D8758" i="2" s="1"/>
  <c r="L9253" i="2"/>
  <c r="H8758" i="2" l="1"/>
  <c r="N8758" i="2" s="1"/>
  <c r="D8759" i="2" s="1"/>
  <c r="A8758" i="2"/>
  <c r="I8758" i="2"/>
  <c r="M8758" i="2" s="1"/>
  <c r="H8759" i="2" l="1"/>
  <c r="I8759" i="2"/>
  <c r="M8759" i="2" s="1"/>
  <c r="N8759" i="2"/>
  <c r="D8760" i="2" s="1"/>
  <c r="A8759" i="2"/>
  <c r="H8760" i="2" l="1"/>
  <c r="I8760" i="2" s="1"/>
  <c r="M8760" i="2" s="1"/>
  <c r="A8760" i="2"/>
  <c r="N8760" i="2" l="1"/>
  <c r="D8761" i="2" s="1"/>
  <c r="H8761" i="2" l="1"/>
  <c r="N8761" i="2"/>
  <c r="D8762" i="2" s="1"/>
  <c r="I8761" i="2"/>
  <c r="M8761" i="2" s="1"/>
  <c r="H8762" i="2" s="1"/>
  <c r="A8761" i="2"/>
  <c r="N8762" i="2" l="1"/>
  <c r="D8763" i="2" s="1"/>
  <c r="I8762" i="2"/>
  <c r="M8762" i="2" s="1"/>
  <c r="H8763" i="2" s="1"/>
  <c r="I8763" i="2" s="1"/>
  <c r="M8763" i="2" s="1"/>
  <c r="A8762" i="2"/>
  <c r="N8763" i="2"/>
  <c r="D8764" i="2" s="1"/>
  <c r="A8763" i="2" l="1"/>
  <c r="H8764" i="2"/>
  <c r="I8764" i="2" s="1"/>
  <c r="M8764" i="2" s="1"/>
  <c r="N8764" i="2" l="1"/>
  <c r="D8765" i="2" s="1"/>
  <c r="L8764" i="2"/>
  <c r="H8765" i="2" s="1"/>
  <c r="A8765" i="2" s="1"/>
  <c r="A8764" i="2"/>
  <c r="L8765" i="2" l="1"/>
  <c r="I8765" i="2"/>
  <c r="M8765" i="2" s="1"/>
  <c r="N8765" i="2"/>
  <c r="D8766" i="2" s="1"/>
  <c r="H8766" i="2" l="1"/>
  <c r="I8766" i="2" s="1"/>
  <c r="M8766" i="2" s="1"/>
  <c r="N8766" i="2"/>
  <c r="D8767" i="2" s="1"/>
  <c r="A8766" i="2"/>
  <c r="H8767" i="2" l="1"/>
  <c r="I8767" i="2" l="1"/>
  <c r="M8767" i="2" s="1"/>
  <c r="N8767" i="2"/>
  <c r="D8768" i="2" s="1"/>
  <c r="A8767" i="2"/>
  <c r="H8768" i="2" l="1"/>
  <c r="A8768" i="2" s="1"/>
  <c r="E8768" i="2"/>
  <c r="F8768" i="2" l="1"/>
  <c r="G8768" i="2"/>
  <c r="I8768" i="2"/>
  <c r="M8768" i="2" s="1"/>
  <c r="N8768" i="2"/>
  <c r="H8769" i="2" s="1"/>
  <c r="I8769" i="2" s="1"/>
  <c r="M8769" i="2" s="1"/>
  <c r="D8769" i="2" l="1"/>
  <c r="N8769" i="2" l="1"/>
  <c r="H8770" i="2" s="1"/>
  <c r="A8769" i="2"/>
  <c r="D8770" i="2" l="1"/>
  <c r="A8770" i="2" s="1"/>
  <c r="I8770" i="2"/>
  <c r="M8770" i="2" s="1"/>
  <c r="N8770" i="2"/>
  <c r="H8771" i="2" s="1"/>
  <c r="I8771" i="2" s="1"/>
  <c r="M8771" i="2" s="1"/>
  <c r="D8771" i="2" l="1"/>
  <c r="N8771" i="2" l="1"/>
  <c r="H8772" i="2" s="1"/>
  <c r="A8771" i="2"/>
  <c r="D8772" i="2" l="1"/>
  <c r="A8772" i="2" s="1"/>
  <c r="I8772" i="2"/>
  <c r="M8772" i="2" s="1"/>
  <c r="N8772" i="2"/>
  <c r="H8773" i="2" s="1"/>
  <c r="I8773" i="2" l="1"/>
  <c r="M8773" i="2" s="1"/>
  <c r="D8773" i="2"/>
  <c r="A8773" i="2" s="1"/>
  <c r="N8773" i="2" l="1"/>
  <c r="D8774" i="2" l="1"/>
  <c r="H8774" i="2"/>
  <c r="I8774" i="2" l="1"/>
  <c r="M8774" i="2" s="1"/>
  <c r="N8774" i="2"/>
  <c r="D8775" i="2" s="1"/>
  <c r="A8774" i="2"/>
  <c r="H8775" i="2" l="1"/>
  <c r="A8775" i="2" s="1"/>
  <c r="N8775" i="2" l="1"/>
  <c r="D8776" i="2" s="1"/>
  <c r="I8775" i="2"/>
  <c r="M8775" i="2" s="1"/>
  <c r="H8776" i="2" l="1"/>
  <c r="N8776" i="2" s="1"/>
  <c r="D8777" i="2" s="1"/>
  <c r="A8776" i="2"/>
  <c r="I8776" i="2" l="1"/>
  <c r="M8776" i="2" s="1"/>
  <c r="H8777" i="2" s="1"/>
  <c r="I8777" i="2" l="1"/>
  <c r="M8777" i="2" s="1"/>
  <c r="A8777" i="2"/>
  <c r="N8777" i="2"/>
  <c r="D8778" i="2" s="1"/>
  <c r="H8778" i="2" l="1"/>
  <c r="A8778" i="2" s="1"/>
  <c r="N8778" i="2"/>
  <c r="D8779" i="2" s="1"/>
  <c r="I8778" i="2" l="1"/>
  <c r="M8778" i="2" s="1"/>
  <c r="H8779" i="2"/>
  <c r="I8779" i="2" l="1"/>
  <c r="M8779" i="2" s="1"/>
  <c r="N8779" i="2"/>
  <c r="D8780" i="2" s="1"/>
  <c r="A8779" i="2"/>
  <c r="H8780" i="2" l="1"/>
  <c r="I8780" i="2" l="1"/>
  <c r="M8780" i="2" s="1"/>
  <c r="N8780" i="2"/>
  <c r="D8781" i="2" s="1"/>
  <c r="A8780" i="2"/>
  <c r="H8781" i="2" l="1"/>
  <c r="N8781" i="2" l="1"/>
  <c r="D8782" i="2" s="1"/>
  <c r="I8781" i="2"/>
  <c r="M8781" i="2" s="1"/>
  <c r="A8781" i="2"/>
  <c r="H8782" i="2" l="1"/>
  <c r="N8782" i="2" s="1"/>
  <c r="D8783" i="2" s="1"/>
  <c r="A8782" i="2" l="1"/>
  <c r="I8782" i="2"/>
  <c r="M8782" i="2" s="1"/>
  <c r="H8783" i="2" s="1"/>
  <c r="I8783" i="2" l="1"/>
  <c r="M8783" i="2" s="1"/>
  <c r="A8783" i="2"/>
  <c r="N8783" i="2"/>
  <c r="D8784" i="2" s="1"/>
  <c r="H8784" i="2" l="1"/>
  <c r="N8784" i="2" s="1"/>
  <c r="D8785" i="2" s="1"/>
  <c r="A8784" i="2"/>
  <c r="I8784" i="2" l="1"/>
  <c r="M8784" i="2" s="1"/>
  <c r="H8785" i="2"/>
  <c r="I8785" i="2" s="1"/>
  <c r="M8785" i="2" s="1"/>
  <c r="A8785" i="2" l="1"/>
  <c r="N8785" i="2"/>
  <c r="D8786" i="2" s="1"/>
  <c r="H8786" i="2" l="1"/>
  <c r="A8786" i="2" s="1"/>
  <c r="N8786" i="2"/>
  <c r="D8787" i="2" s="1"/>
  <c r="I8786" i="2" l="1"/>
  <c r="M8786" i="2" s="1"/>
  <c r="H8787" i="2"/>
  <c r="I8787" i="2" l="1"/>
  <c r="M8787" i="2" s="1"/>
  <c r="N8787" i="2"/>
  <c r="D8788" i="2" s="1"/>
  <c r="A8787" i="2"/>
  <c r="H8788" i="2" l="1"/>
  <c r="A8788" i="2" s="1"/>
  <c r="I8788" i="2" l="1"/>
  <c r="M8788" i="2" s="1"/>
  <c r="N8788" i="2"/>
  <c r="D8789" i="2" s="1"/>
  <c r="L9284" i="2"/>
  <c r="H8789" i="2" l="1"/>
  <c r="N8789" i="2" l="1"/>
  <c r="D8790" i="2" s="1"/>
  <c r="I8789" i="2"/>
  <c r="M8789" i="2" s="1"/>
  <c r="A8789" i="2"/>
  <c r="H8790" i="2" l="1"/>
  <c r="A8790" i="2" s="1"/>
  <c r="N8790" i="2" l="1"/>
  <c r="D8791" i="2" s="1"/>
  <c r="I8790" i="2"/>
  <c r="M8790" i="2" s="1"/>
  <c r="H8791" i="2" l="1"/>
  <c r="I8791" i="2" s="1"/>
  <c r="M8791" i="2" s="1"/>
  <c r="N8791" i="2"/>
  <c r="D8792" i="2" s="1"/>
  <c r="A8791" i="2"/>
  <c r="H8792" i="2" l="1"/>
  <c r="A8792" i="2" s="1"/>
  <c r="I8792" i="2" l="1"/>
  <c r="M8792" i="2" s="1"/>
  <c r="N8792" i="2"/>
  <c r="D8793" i="2" s="1"/>
  <c r="H8793" i="2" l="1"/>
  <c r="A8793" i="2" s="1"/>
  <c r="N8793" i="2" l="1"/>
  <c r="D8794" i="2" s="1"/>
  <c r="I8793" i="2"/>
  <c r="M8793" i="2" s="1"/>
  <c r="H8794" i="2" l="1"/>
  <c r="I8794" i="2" s="1"/>
  <c r="M8794" i="2" s="1"/>
  <c r="N8794" i="2"/>
  <c r="D8795" i="2" s="1"/>
  <c r="A8794" i="2"/>
  <c r="H8795" i="2" l="1"/>
  <c r="I8795" i="2" l="1"/>
  <c r="M8795" i="2" s="1"/>
  <c r="L8795" i="2"/>
  <c r="N8795" i="2"/>
  <c r="D8796" i="2" s="1"/>
  <c r="A8795" i="2"/>
  <c r="H8796" i="2" l="1"/>
  <c r="I8796" i="2" l="1"/>
  <c r="M8796" i="2" s="1"/>
  <c r="N8796" i="2"/>
  <c r="D8797" i="2" s="1"/>
  <c r="A8796" i="2"/>
  <c r="H8797" i="2" l="1"/>
  <c r="A8797" i="2" s="1"/>
  <c r="I8797" i="2" l="1"/>
  <c r="M8797" i="2" s="1"/>
  <c r="N8797" i="2"/>
  <c r="D8798" i="2" s="1"/>
  <c r="E8798" i="2" s="1"/>
  <c r="F8798" i="2" l="1"/>
  <c r="G8798" i="2"/>
  <c r="H8798" i="2"/>
  <c r="A8798" i="2" s="1"/>
  <c r="I8798" i="2" l="1"/>
  <c r="M8798" i="2" s="1"/>
  <c r="N8798" i="2"/>
  <c r="D8799" i="2" s="1"/>
  <c r="E8799" i="2" l="1"/>
  <c r="H8799" i="2"/>
  <c r="I8799" i="2" l="1"/>
  <c r="M8799" i="2" s="1"/>
  <c r="N8799" i="2"/>
  <c r="H8800" i="2" s="1"/>
  <c r="A8799" i="2"/>
  <c r="G8799" i="2"/>
  <c r="F8799" i="2"/>
  <c r="D8800" i="2" l="1"/>
  <c r="N8800" i="2" s="1"/>
  <c r="I8800" i="2"/>
  <c r="M8800" i="2" s="1"/>
  <c r="H8801" i="2" l="1"/>
  <c r="A8800" i="2"/>
  <c r="D8801" i="2"/>
  <c r="A8801" i="2" s="1"/>
  <c r="I8801" i="2"/>
  <c r="M8801" i="2" s="1"/>
  <c r="N8801" i="2"/>
  <c r="D8802" i="2" s="1"/>
  <c r="H8802" i="2" l="1"/>
  <c r="A8802" i="2" s="1"/>
  <c r="N8802" i="2"/>
  <c r="I8802" i="2" l="1"/>
  <c r="M8802" i="2" s="1"/>
  <c r="H8803" i="2" s="1"/>
  <c r="I8803" i="2" s="1"/>
  <c r="M8803" i="2" s="1"/>
  <c r="D8803" i="2"/>
  <c r="A8803" i="2" l="1"/>
  <c r="N8803" i="2"/>
  <c r="H8804" i="2" s="1"/>
  <c r="I8804" i="2" l="1"/>
  <c r="M8804" i="2" s="1"/>
  <c r="D8804" i="2"/>
  <c r="A8804" i="2" s="1"/>
  <c r="N8804" i="2" l="1"/>
  <c r="D8805" i="2" l="1"/>
  <c r="H8805" i="2"/>
  <c r="N8805" i="2" l="1"/>
  <c r="D8806" i="2" s="1"/>
  <c r="I8805" i="2"/>
  <c r="M8805" i="2" s="1"/>
  <c r="A8805" i="2"/>
  <c r="H8806" i="2" l="1"/>
  <c r="N8806" i="2" s="1"/>
  <c r="D8807" i="2" s="1"/>
  <c r="A8806" i="2" l="1"/>
  <c r="I8806" i="2"/>
  <c r="M8806" i="2" s="1"/>
  <c r="H8807" i="2" s="1"/>
  <c r="I8807" i="2" l="1"/>
  <c r="M8807" i="2" s="1"/>
  <c r="N8807" i="2"/>
  <c r="D8808" i="2" s="1"/>
  <c r="A8807" i="2"/>
  <c r="H8808" i="2" l="1"/>
  <c r="A8808" i="2" s="1"/>
  <c r="I8808" i="2" l="1"/>
  <c r="M8808" i="2" s="1"/>
  <c r="N8808" i="2"/>
  <c r="D8809" i="2" s="1"/>
  <c r="H8809" i="2" l="1"/>
  <c r="A8809" i="2" s="1"/>
  <c r="N8809" i="2"/>
  <c r="D8810" i="2" s="1"/>
  <c r="I8809" i="2"/>
  <c r="M8809" i="2" s="1"/>
  <c r="H8810" i="2" l="1"/>
  <c r="N8810" i="2" s="1"/>
  <c r="D8811" i="2" s="1"/>
  <c r="A8810" i="2" l="1"/>
  <c r="I8810" i="2"/>
  <c r="M8810" i="2" s="1"/>
  <c r="H8811" i="2" s="1"/>
  <c r="N8811" i="2" s="1"/>
  <c r="D8812" i="2" s="1"/>
  <c r="I8811" i="2" l="1"/>
  <c r="M8811" i="2" s="1"/>
  <c r="A8811" i="2"/>
  <c r="H8812" i="2"/>
  <c r="N8812" i="2" s="1"/>
  <c r="D8813" i="2" s="1"/>
  <c r="I8812" i="2" l="1"/>
  <c r="M8812" i="2" s="1"/>
  <c r="A8812" i="2"/>
  <c r="H8813" i="2"/>
  <c r="I8813" i="2" s="1"/>
  <c r="M8813" i="2" s="1"/>
  <c r="A8813" i="2" l="1"/>
  <c r="N8813" i="2"/>
  <c r="D8814" i="2" s="1"/>
  <c r="H8814" i="2" l="1"/>
  <c r="I8814" i="2"/>
  <c r="M8814" i="2" s="1"/>
  <c r="N8814" i="2"/>
  <c r="D8815" i="2" s="1"/>
  <c r="A8814" i="2"/>
  <c r="H8815" i="2" l="1"/>
  <c r="I8815" i="2" l="1"/>
  <c r="M8815" i="2" s="1"/>
  <c r="N8815" i="2"/>
  <c r="D8816" i="2" s="1"/>
  <c r="A8815" i="2"/>
  <c r="H8816" i="2" l="1"/>
  <c r="A8816" i="2" s="1"/>
  <c r="I8816" i="2" l="1"/>
  <c r="M8816" i="2" s="1"/>
  <c r="N8816" i="2"/>
  <c r="D8817" i="2" s="1"/>
  <c r="H8817" i="2" l="1"/>
  <c r="A8817" i="2" s="1"/>
  <c r="L9314" i="2"/>
  <c r="N8817" i="2" l="1"/>
  <c r="D8818" i="2" s="1"/>
  <c r="I8817" i="2"/>
  <c r="M8817" i="2" s="1"/>
  <c r="H8818" i="2" l="1"/>
  <c r="I8818" i="2" s="1"/>
  <c r="M8818" i="2" s="1"/>
  <c r="N8818" i="2"/>
  <c r="D8819" i="2" s="1"/>
  <c r="A8818" i="2"/>
  <c r="H8819" i="2" l="1"/>
  <c r="A8819" i="2" s="1"/>
  <c r="N8819" i="2" l="1"/>
  <c r="D8820" i="2" s="1"/>
  <c r="I8819" i="2"/>
  <c r="M8819" i="2" s="1"/>
  <c r="H8820" i="2" s="1"/>
  <c r="N8820" i="2" l="1"/>
  <c r="D8821" i="2" s="1"/>
  <c r="I8820" i="2"/>
  <c r="M8820" i="2" s="1"/>
  <c r="A8820" i="2"/>
  <c r="H8821" i="2" l="1"/>
  <c r="N8821" i="2" s="1"/>
  <c r="D8822" i="2" s="1"/>
  <c r="A8821" i="2"/>
  <c r="I8821" i="2" l="1"/>
  <c r="M8821" i="2" s="1"/>
  <c r="H8822" i="2"/>
  <c r="I8822" i="2" s="1"/>
  <c r="M8822" i="2" s="1"/>
  <c r="A8822" i="2" l="1"/>
  <c r="N8822" i="2"/>
  <c r="D8823" i="2" s="1"/>
  <c r="H8823" i="2" l="1"/>
  <c r="A8823" i="2" s="1"/>
  <c r="N8823" i="2"/>
  <c r="D8824" i="2" s="1"/>
  <c r="I8823" i="2" l="1"/>
  <c r="M8823" i="2" s="1"/>
  <c r="H8824" i="2"/>
  <c r="A8824" i="2" s="1"/>
  <c r="N8824" i="2" l="1"/>
  <c r="D8825" i="2" s="1"/>
  <c r="I8824" i="2"/>
  <c r="M8824" i="2" s="1"/>
  <c r="H8825" i="2" l="1"/>
  <c r="N8825" i="2" l="1"/>
  <c r="D8826" i="2" s="1"/>
  <c r="L8825" i="2"/>
  <c r="A8825" i="2"/>
  <c r="I8825" i="2"/>
  <c r="M8825" i="2" s="1"/>
  <c r="H8826" i="2" l="1"/>
  <c r="I8826" i="2" s="1"/>
  <c r="M8826" i="2" s="1"/>
  <c r="A8826" i="2"/>
  <c r="N8826" i="2"/>
  <c r="D8827" i="2" s="1"/>
  <c r="L8826" i="2"/>
  <c r="H8827" i="2" s="1"/>
  <c r="I8827" i="2" l="1"/>
  <c r="M8827" i="2" s="1"/>
  <c r="N8827" i="2"/>
  <c r="D8828" i="2" s="1"/>
  <c r="A8827" i="2"/>
  <c r="H8828" i="2" l="1"/>
  <c r="A8828" i="2" s="1"/>
  <c r="N8828" i="2" l="1"/>
  <c r="D8829" i="2" s="1"/>
  <c r="E8829" i="2" s="1"/>
  <c r="I8828" i="2"/>
  <c r="M8828" i="2" s="1"/>
  <c r="G8829" i="2" l="1"/>
  <c r="F8829" i="2"/>
  <c r="H8829" i="2"/>
  <c r="I8829" i="2" s="1"/>
  <c r="M8829" i="2" s="1"/>
  <c r="A8829" i="2" l="1"/>
  <c r="N8829" i="2"/>
  <c r="D8830" i="2" s="1"/>
  <c r="E8830" i="2" s="1"/>
  <c r="H8830" i="2" l="1"/>
  <c r="N8830" i="2" s="1"/>
  <c r="F8830" i="2"/>
  <c r="G8830" i="2"/>
  <c r="A8830" i="2" l="1"/>
  <c r="I8830" i="2"/>
  <c r="M8830" i="2" s="1"/>
  <c r="H8831" i="2" s="1"/>
  <c r="D8831" i="2"/>
  <c r="A8831" i="2" l="1"/>
  <c r="N8831" i="2"/>
  <c r="D8832" i="2" s="1"/>
  <c r="I8831" i="2"/>
  <c r="M8831" i="2" s="1"/>
  <c r="H8832" i="2" l="1"/>
  <c r="I8832" i="2" s="1"/>
  <c r="M8832" i="2" s="1"/>
  <c r="N8832" i="2"/>
  <c r="D8833" i="2" s="1"/>
  <c r="A8832" i="2"/>
  <c r="H8833" i="2" l="1"/>
  <c r="A8833" i="2" s="1"/>
  <c r="N8833" i="2" l="1"/>
  <c r="D8834" i="2" s="1"/>
  <c r="I8833" i="2"/>
  <c r="M8833" i="2" s="1"/>
  <c r="H8834" i="2" s="1"/>
  <c r="A8834" i="2" l="1"/>
  <c r="I8834" i="2"/>
  <c r="M8834" i="2" s="1"/>
  <c r="N8834" i="2"/>
  <c r="D8835" i="2" s="1"/>
  <c r="H8835" i="2" l="1"/>
  <c r="A8835" i="2" s="1"/>
  <c r="I8835" i="2" l="1"/>
  <c r="M8835" i="2" s="1"/>
  <c r="N8835" i="2"/>
  <c r="D8836" i="2" s="1"/>
  <c r="H8836" i="2" l="1"/>
  <c r="E9071" i="2"/>
  <c r="A8836" i="2" l="1"/>
  <c r="N8836" i="2"/>
  <c r="D8837" i="2" s="1"/>
  <c r="I8836" i="2"/>
  <c r="M8836" i="2" s="1"/>
  <c r="G9071" i="2"/>
  <c r="F9071" i="2"/>
  <c r="H8837" i="2" l="1"/>
  <c r="I8837" i="2" s="1"/>
  <c r="M8837" i="2" s="1"/>
  <c r="A8837" i="2" l="1"/>
  <c r="N8837" i="2"/>
  <c r="D8838" i="2" s="1"/>
  <c r="H8838" i="2" l="1"/>
  <c r="I8838" i="2" s="1"/>
  <c r="M8838" i="2" s="1"/>
  <c r="N8838" i="2"/>
  <c r="D8839" i="2" s="1"/>
  <c r="A8838" i="2"/>
  <c r="H8839" i="2" l="1"/>
  <c r="A8839" i="2" s="1"/>
  <c r="N8839" i="2" l="1"/>
  <c r="D8840" i="2" s="1"/>
  <c r="I8839" i="2"/>
  <c r="M8839" i="2" s="1"/>
  <c r="H8840" i="2" l="1"/>
  <c r="I8840" i="2" s="1"/>
  <c r="M8840" i="2" s="1"/>
  <c r="A8840" i="2" l="1"/>
  <c r="N8840" i="2"/>
  <c r="D8841" i="2" s="1"/>
  <c r="H8841" i="2" l="1"/>
  <c r="A8841" i="2" s="1"/>
  <c r="N8841" i="2"/>
  <c r="D8842" i="2" s="1"/>
  <c r="I8841" i="2"/>
  <c r="M8841" i="2" s="1"/>
  <c r="E9134" i="2"/>
  <c r="H8842" i="2" l="1"/>
  <c r="N8842" i="2" s="1"/>
  <c r="D8843" i="2" s="1"/>
  <c r="G9134" i="2"/>
  <c r="F9134" i="2"/>
  <c r="A8842" i="2" l="1"/>
  <c r="I8842" i="2"/>
  <c r="M8842" i="2" s="1"/>
  <c r="H8843" i="2"/>
  <c r="I8843" i="2" s="1"/>
  <c r="M8843" i="2" s="1"/>
  <c r="A8843" i="2" l="1"/>
  <c r="N8843" i="2"/>
  <c r="D8844" i="2" s="1"/>
  <c r="H8844" i="2" l="1"/>
  <c r="N8844" i="2" s="1"/>
  <c r="D8845" i="2" s="1"/>
  <c r="I8844" i="2" l="1"/>
  <c r="M8844" i="2" s="1"/>
  <c r="A8844" i="2"/>
  <c r="H8845" i="2"/>
  <c r="I8845" i="2" s="1"/>
  <c r="M8845" i="2" s="1"/>
  <c r="A8845" i="2" l="1"/>
  <c r="N8845" i="2"/>
  <c r="D8846" i="2" s="1"/>
  <c r="H8846" i="2" l="1"/>
  <c r="A8846" i="2" s="1"/>
  <c r="N8846" i="2" l="1"/>
  <c r="D8847" i="2" s="1"/>
  <c r="I8846" i="2"/>
  <c r="M8846" i="2" s="1"/>
  <c r="H8847" i="2"/>
  <c r="A8847" i="2" s="1"/>
  <c r="I8847" i="2" l="1"/>
  <c r="M8847" i="2" s="1"/>
  <c r="N8847" i="2"/>
  <c r="D8848" i="2" s="1"/>
  <c r="H8848" i="2" l="1"/>
  <c r="A8848" i="2" l="1"/>
  <c r="N8848" i="2"/>
  <c r="D8849" i="2" s="1"/>
  <c r="I8848" i="2"/>
  <c r="M8848" i="2" s="1"/>
  <c r="H8849" i="2" l="1"/>
  <c r="I8849" i="2" s="1"/>
  <c r="M8849" i="2" s="1"/>
  <c r="A8849" i="2" l="1"/>
  <c r="N8849" i="2"/>
  <c r="D8850" i="2" s="1"/>
  <c r="H8850" i="2" l="1"/>
  <c r="A8850" i="2" s="1"/>
  <c r="L9345" i="2"/>
  <c r="I8850" i="2" l="1"/>
  <c r="M8850" i="2" s="1"/>
  <c r="N8850" i="2"/>
  <c r="D8851" i="2" s="1"/>
  <c r="H8851" i="2" l="1"/>
  <c r="A8851" i="2" s="1"/>
  <c r="N8851" i="2" l="1"/>
  <c r="D8852" i="2" s="1"/>
  <c r="I8851" i="2"/>
  <c r="M8851" i="2" s="1"/>
  <c r="H8852" i="2" l="1"/>
  <c r="A8852" i="2" s="1"/>
  <c r="N8852" i="2"/>
  <c r="D8853" i="2" s="1"/>
  <c r="I8852" i="2"/>
  <c r="M8852" i="2" s="1"/>
  <c r="H8853" i="2" l="1"/>
  <c r="A8853" i="2" s="1"/>
  <c r="N8853" i="2"/>
  <c r="D8854" i="2" s="1"/>
  <c r="I8853" i="2"/>
  <c r="M8853" i="2" s="1"/>
  <c r="H8854" i="2" l="1"/>
  <c r="I8854" i="2" s="1"/>
  <c r="M8854" i="2" s="1"/>
  <c r="A8854" i="2"/>
  <c r="N8854" i="2" l="1"/>
  <c r="D8855" i="2" s="1"/>
  <c r="E9257" i="2"/>
  <c r="H8855" i="2" l="1"/>
  <c r="I8855" i="2" s="1"/>
  <c r="M8855" i="2" s="1"/>
  <c r="N8855" i="2"/>
  <c r="D8856" i="2" s="1"/>
  <c r="A8855" i="2"/>
  <c r="F9257" i="2"/>
  <c r="G9257" i="2"/>
  <c r="H8856" i="2" l="1"/>
  <c r="A8856" i="2" s="1"/>
  <c r="I8856" i="2" l="1"/>
  <c r="M8856" i="2" s="1"/>
  <c r="L8856" i="2"/>
  <c r="N8856" i="2"/>
  <c r="D8857" i="2" s="1"/>
  <c r="H8857" i="2" l="1"/>
  <c r="A8857" i="2" s="1"/>
  <c r="L8857" i="2"/>
  <c r="I8857" i="2"/>
  <c r="M8857" i="2" s="1"/>
  <c r="N8857" i="2" l="1"/>
  <c r="D8858" i="2" s="1"/>
  <c r="H8858" i="2" l="1"/>
  <c r="I8858" i="2" l="1"/>
  <c r="M8858" i="2" s="1"/>
  <c r="N8858" i="2"/>
  <c r="D8859" i="2" s="1"/>
  <c r="A8858" i="2"/>
  <c r="H8859" i="2" l="1"/>
  <c r="N8859" i="2" l="1"/>
  <c r="D8860" i="2" s="1"/>
  <c r="E8860" i="2" s="1"/>
  <c r="G8860" i="2" s="1"/>
  <c r="I8859" i="2"/>
  <c r="M8859" i="2" s="1"/>
  <c r="H8860" i="2" s="1"/>
  <c r="N8860" i="2" s="1"/>
  <c r="A8859" i="2"/>
  <c r="F8860" i="2" l="1"/>
  <c r="I8860" i="2"/>
  <c r="M8860" i="2" s="1"/>
  <c r="A8860" i="2"/>
  <c r="H8861" i="2"/>
  <c r="I8861" i="2" s="1"/>
  <c r="M8861" i="2" s="1"/>
  <c r="D8861" i="2"/>
  <c r="A8861" i="2" l="1"/>
  <c r="N8861" i="2"/>
  <c r="D8862" i="2" s="1"/>
  <c r="H8862" i="2" l="1"/>
  <c r="N8862" i="2" s="1"/>
  <c r="D8863" i="2" s="1"/>
  <c r="A8862" i="2" l="1"/>
  <c r="I8862" i="2"/>
  <c r="M8862" i="2" s="1"/>
  <c r="H8863" i="2" s="1"/>
  <c r="I8863" i="2" s="1"/>
  <c r="M8863" i="2" s="1"/>
  <c r="A8863" i="2" l="1"/>
  <c r="N8863" i="2"/>
  <c r="D8864" i="2" s="1"/>
  <c r="H8864" i="2" l="1"/>
  <c r="A8864" i="2"/>
  <c r="I8864" i="2"/>
  <c r="M8864" i="2" s="1"/>
  <c r="N8864" i="2"/>
  <c r="D8865" i="2" s="1"/>
  <c r="L9161" i="2"/>
  <c r="H8865" i="2" l="1"/>
  <c r="A8865" i="2" s="1"/>
  <c r="L9098" i="2"/>
  <c r="I8865" i="2" l="1"/>
  <c r="M8865" i="2" s="1"/>
  <c r="N8865" i="2"/>
  <c r="D8866" i="2" s="1"/>
  <c r="H8866" i="2" l="1"/>
  <c r="A8866" i="2" s="1"/>
  <c r="N8866" i="2" l="1"/>
  <c r="D8867" i="2" s="1"/>
  <c r="I8866" i="2"/>
  <c r="M8866" i="2" s="1"/>
  <c r="H8867" i="2" l="1"/>
  <c r="I8867" i="2" s="1"/>
  <c r="M8867" i="2" s="1"/>
  <c r="A8867" i="2" l="1"/>
  <c r="N8867" i="2"/>
  <c r="D8868" i="2" s="1"/>
  <c r="H8868" i="2" l="1"/>
  <c r="A8868" i="2" s="1"/>
  <c r="N8868" i="2" l="1"/>
  <c r="D8869" i="2" s="1"/>
  <c r="I8868" i="2"/>
  <c r="M8868" i="2" s="1"/>
  <c r="H8869" i="2" s="1"/>
  <c r="N8869" i="2" l="1"/>
  <c r="D8870" i="2" s="1"/>
  <c r="I8869" i="2"/>
  <c r="M8869" i="2" s="1"/>
  <c r="A8869" i="2"/>
  <c r="H8870" i="2" l="1"/>
  <c r="I8870" i="2" s="1"/>
  <c r="M8870" i="2" s="1"/>
  <c r="A8870" i="2" l="1"/>
  <c r="N8870" i="2"/>
  <c r="D8871" i="2" s="1"/>
  <c r="H8871" i="2" l="1"/>
  <c r="N8871" i="2" s="1"/>
  <c r="D8872" i="2" s="1"/>
  <c r="A8871" i="2" l="1"/>
  <c r="I8871" i="2"/>
  <c r="M8871" i="2" s="1"/>
  <c r="H8872" i="2"/>
  <c r="N8872" i="2" s="1"/>
  <c r="D8873" i="2" s="1"/>
  <c r="A8872" i="2" l="1"/>
  <c r="I8872" i="2"/>
  <c r="M8872" i="2" s="1"/>
  <c r="H8873" i="2" s="1"/>
  <c r="I8873" i="2" s="1"/>
  <c r="M8873" i="2" s="1"/>
  <c r="A8873" i="2" l="1"/>
  <c r="N8873" i="2"/>
  <c r="D8874" i="2" s="1"/>
  <c r="H8874" i="2" l="1"/>
  <c r="N8874" i="2" s="1"/>
  <c r="D8875" i="2" s="1"/>
  <c r="I8874" i="2"/>
  <c r="M8874" i="2" s="1"/>
  <c r="A8874" i="2"/>
  <c r="H8875" i="2" l="1"/>
  <c r="I8875" i="2" s="1"/>
  <c r="M8875" i="2" s="1"/>
  <c r="A8875" i="2"/>
  <c r="N8875" i="2" l="1"/>
  <c r="D8876" i="2" s="1"/>
  <c r="H8876" i="2" l="1"/>
  <c r="I8876" i="2" s="1"/>
  <c r="M8876" i="2" s="1"/>
  <c r="A8876" i="2" l="1"/>
  <c r="N8876" i="2"/>
  <c r="D8877" i="2" s="1"/>
  <c r="H8877" i="2" l="1"/>
  <c r="I8877" i="2" s="1"/>
  <c r="M8877" i="2" s="1"/>
  <c r="N8877" i="2"/>
  <c r="D8878" i="2" s="1"/>
  <c r="A8877" i="2"/>
  <c r="H8878" i="2" l="1"/>
  <c r="A8878" i="2" s="1"/>
  <c r="I8878" i="2" l="1"/>
  <c r="M8878" i="2" s="1"/>
  <c r="N8878" i="2"/>
  <c r="D8879" i="2" s="1"/>
  <c r="H8879" i="2" l="1"/>
  <c r="A8879" i="2" s="1"/>
  <c r="I8879" i="2" l="1"/>
  <c r="M8879" i="2" s="1"/>
  <c r="N8879" i="2"/>
  <c r="D8880" i="2" s="1"/>
  <c r="H8880" i="2" l="1"/>
  <c r="A8880" i="2" s="1"/>
  <c r="N8880" i="2" l="1"/>
  <c r="D8881" i="2" s="1"/>
  <c r="I8880" i="2"/>
  <c r="M8880" i="2" s="1"/>
  <c r="H8881" i="2" l="1"/>
  <c r="I8881" i="2" s="1"/>
  <c r="M8881" i="2" s="1"/>
  <c r="A8881" i="2"/>
  <c r="N8881" i="2" l="1"/>
  <c r="D8882" i="2" s="1"/>
  <c r="H8882" i="2" l="1"/>
  <c r="I8882" i="2" s="1"/>
  <c r="M8882" i="2" s="1"/>
  <c r="N8882" i="2"/>
  <c r="D8883" i="2" s="1"/>
  <c r="A8882" i="2"/>
  <c r="H8883" i="2" l="1"/>
  <c r="A8883" i="2" s="1"/>
  <c r="I8883" i="2" l="1"/>
  <c r="M8883" i="2" s="1"/>
  <c r="N8883" i="2"/>
  <c r="D8884" i="2" s="1"/>
  <c r="H8884" i="2" l="1"/>
  <c r="A8884" i="2" l="1"/>
  <c r="I8884" i="2"/>
  <c r="M8884" i="2" s="1"/>
  <c r="N8884" i="2"/>
  <c r="D8885" i="2" s="1"/>
  <c r="H8885" i="2" l="1"/>
  <c r="I8885" i="2" l="1"/>
  <c r="M8885" i="2" s="1"/>
  <c r="N8885" i="2"/>
  <c r="D8886" i="2" s="1"/>
  <c r="A8885" i="2"/>
  <c r="E9287" i="2"/>
  <c r="H8886" i="2" l="1"/>
  <c r="A8886" i="2"/>
  <c r="G9287" i="2"/>
  <c r="F9287" i="2"/>
  <c r="I8886" i="2" l="1"/>
  <c r="M8886" i="2" s="1"/>
  <c r="N8886" i="2"/>
  <c r="D8887" i="2" s="1"/>
  <c r="H8887" i="2" l="1"/>
  <c r="A8887" i="2" l="1"/>
  <c r="I8887" i="2"/>
  <c r="M8887" i="2" s="1"/>
  <c r="N8887" i="2"/>
  <c r="D8888" i="2" s="1"/>
  <c r="E8888" i="2" s="1"/>
  <c r="L8887" i="2"/>
  <c r="L9189" i="2"/>
  <c r="G8888" i="2" l="1"/>
  <c r="F8888" i="2"/>
  <c r="H8888" i="2"/>
  <c r="I8888" i="2" s="1"/>
  <c r="M8888" i="2" s="1"/>
  <c r="A8888" i="2" l="1"/>
  <c r="N8888" i="2"/>
  <c r="D8889" i="2" s="1"/>
  <c r="H8889" i="2" l="1"/>
  <c r="N8889" i="2" s="1"/>
  <c r="D8890" i="2" s="1"/>
  <c r="E8890" i="2" s="1"/>
  <c r="A8889" i="2" l="1"/>
  <c r="I8889" i="2"/>
  <c r="M8889" i="2" s="1"/>
  <c r="H8890" i="2" s="1"/>
  <c r="G8890" i="2"/>
  <c r="F8890" i="2"/>
  <c r="I8890" i="2" l="1"/>
  <c r="M8890" i="2" s="1"/>
  <c r="A8890" i="2"/>
  <c r="N8890" i="2"/>
  <c r="H8891" i="2" s="1"/>
  <c r="I8891" i="2" s="1"/>
  <c r="M8891" i="2" s="1"/>
  <c r="D8891" i="2" l="1"/>
  <c r="E8891" i="2" s="1"/>
  <c r="N8891" i="2" l="1"/>
  <c r="H8892" i="2" s="1"/>
  <c r="I8892" i="2" s="1"/>
  <c r="M8892" i="2" s="1"/>
  <c r="A8891" i="2"/>
  <c r="G8891" i="2"/>
  <c r="D8892" i="2" s="1"/>
  <c r="N8892" i="2" s="1"/>
  <c r="F8891" i="2"/>
  <c r="H8893" i="2" l="1"/>
  <c r="I8893" i="2" s="1"/>
  <c r="M8893" i="2" s="1"/>
  <c r="A8892" i="2"/>
  <c r="D8893" i="2"/>
  <c r="A8893" i="2" s="1"/>
  <c r="N8893" i="2" l="1"/>
  <c r="D8894" i="2" l="1"/>
  <c r="H8894" i="2"/>
  <c r="I8894" i="2" l="1"/>
  <c r="M8894" i="2" s="1"/>
  <c r="N8894" i="2"/>
  <c r="D8895" i="2" s="1"/>
  <c r="A8894" i="2"/>
  <c r="H8895" i="2" l="1"/>
  <c r="I8895" i="2" l="1"/>
  <c r="M8895" i="2" s="1"/>
  <c r="N8895" i="2"/>
  <c r="D8896" i="2" s="1"/>
  <c r="A8895" i="2"/>
  <c r="H8896" i="2" l="1"/>
  <c r="A8896" i="2"/>
  <c r="I8896" i="2" l="1"/>
  <c r="M8896" i="2" s="1"/>
  <c r="N8896" i="2"/>
  <c r="D8897" i="2" s="1"/>
  <c r="H8897" i="2" l="1"/>
  <c r="A8897" i="2" l="1"/>
  <c r="I8897" i="2"/>
  <c r="M8897" i="2" s="1"/>
  <c r="N8897" i="2"/>
  <c r="D8898" i="2" s="1"/>
  <c r="H8898" i="2" l="1"/>
  <c r="I8898" i="2" l="1"/>
  <c r="M8898" i="2" s="1"/>
  <c r="N8898" i="2"/>
  <c r="D8899" i="2" s="1"/>
  <c r="A8898" i="2"/>
  <c r="H8899" i="2" l="1"/>
  <c r="A8899" i="2" s="1"/>
  <c r="N8899" i="2" l="1"/>
  <c r="D8900" i="2" s="1"/>
  <c r="I8899" i="2"/>
  <c r="M8899" i="2" s="1"/>
  <c r="E9162" i="2"/>
  <c r="H8900" i="2" l="1"/>
  <c r="N8900" i="2" s="1"/>
  <c r="D8901" i="2" s="1"/>
  <c r="F9162" i="2"/>
  <c r="G9162" i="2"/>
  <c r="A8900" i="2" l="1"/>
  <c r="I8900" i="2"/>
  <c r="M8900" i="2" s="1"/>
  <c r="H8901" i="2" s="1"/>
  <c r="I8901" i="2" l="1"/>
  <c r="M8901" i="2" s="1"/>
  <c r="A8901" i="2"/>
  <c r="N8901" i="2"/>
  <c r="D8902" i="2" s="1"/>
  <c r="H8902" i="2" l="1"/>
  <c r="I8902" i="2" s="1"/>
  <c r="M8902" i="2" s="1"/>
  <c r="N8902" i="2"/>
  <c r="D8903" i="2" s="1"/>
  <c r="A8902" i="2"/>
  <c r="H8903" i="2" l="1"/>
  <c r="A8903" i="2" s="1"/>
  <c r="N8903" i="2" l="1"/>
  <c r="D8904" i="2" s="1"/>
  <c r="I8903" i="2"/>
  <c r="M8903" i="2" s="1"/>
  <c r="H8904" i="2" l="1"/>
  <c r="I8904" i="2" s="1"/>
  <c r="M8904" i="2" s="1"/>
  <c r="A8904" i="2" l="1"/>
  <c r="N8904" i="2"/>
  <c r="D8905" i="2" s="1"/>
  <c r="H8905" i="2" l="1"/>
  <c r="A8905" i="2"/>
  <c r="N8905" i="2"/>
  <c r="D8906" i="2" s="1"/>
  <c r="I8905" i="2"/>
  <c r="M8905" i="2" s="1"/>
  <c r="H8906" i="2" l="1"/>
  <c r="A8906" i="2" s="1"/>
  <c r="N8906" i="2"/>
  <c r="D8907" i="2" s="1"/>
  <c r="I8906" i="2"/>
  <c r="M8906" i="2" s="1"/>
  <c r="H8907" i="2" l="1"/>
  <c r="I8907" i="2" s="1"/>
  <c r="M8907" i="2" s="1"/>
  <c r="A8907" i="2"/>
  <c r="N8907" i="2" l="1"/>
  <c r="D8908" i="2" s="1"/>
  <c r="H8908" i="2" l="1"/>
  <c r="A8908" i="2" s="1"/>
  <c r="N8908" i="2"/>
  <c r="D8909" i="2" s="1"/>
  <c r="I8908" i="2" l="1"/>
  <c r="M8908" i="2" s="1"/>
  <c r="H8909" i="2" s="1"/>
  <c r="N8909" i="2" l="1"/>
  <c r="D8910" i="2" s="1"/>
  <c r="I8909" i="2"/>
  <c r="M8909" i="2" s="1"/>
  <c r="A8909" i="2"/>
  <c r="H8910" i="2" l="1"/>
  <c r="I8910" i="2" s="1"/>
  <c r="M8910" i="2" s="1"/>
  <c r="L9220" i="2"/>
  <c r="A8910" i="2" l="1"/>
  <c r="N8910" i="2"/>
  <c r="D8911" i="2" s="1"/>
  <c r="H8911" i="2" l="1"/>
  <c r="N8911" i="2" s="1"/>
  <c r="D8912" i="2" s="1"/>
  <c r="A8911" i="2" l="1"/>
  <c r="I8911" i="2"/>
  <c r="M8911" i="2" s="1"/>
  <c r="H8912" i="2" s="1"/>
  <c r="I8912" i="2" s="1"/>
  <c r="M8912" i="2" s="1"/>
  <c r="E9223" i="2"/>
  <c r="A8912" i="2" l="1"/>
  <c r="N8912" i="2"/>
  <c r="D8913" i="2" s="1"/>
  <c r="G9223" i="2"/>
  <c r="F9223" i="2"/>
  <c r="L9406" i="2"/>
  <c r="H8913" i="2" l="1"/>
  <c r="N8913" i="2" s="1"/>
  <c r="D8914" i="2" s="1"/>
  <c r="I8913" i="2"/>
  <c r="M8913" i="2" s="1"/>
  <c r="A8913" i="2"/>
  <c r="H8914" i="2" l="1"/>
  <c r="N8914" i="2" s="1"/>
  <c r="D8915" i="2" s="1"/>
  <c r="A8914" i="2" l="1"/>
  <c r="I8914" i="2"/>
  <c r="M8914" i="2" s="1"/>
  <c r="H8915" i="2" s="1"/>
  <c r="N8915" i="2" s="1"/>
  <c r="D8916" i="2" s="1"/>
  <c r="A8915" i="2" l="1"/>
  <c r="I8915" i="2"/>
  <c r="M8915" i="2" s="1"/>
  <c r="L8915" i="2"/>
  <c r="H8916" i="2" s="1"/>
  <c r="E9165" i="2"/>
  <c r="F9165" i="2" s="1"/>
  <c r="G9165" i="2" s="1"/>
  <c r="I8916" i="2" l="1"/>
  <c r="M8916" i="2" s="1"/>
  <c r="N8916" i="2"/>
  <c r="D8917" i="2" s="1"/>
  <c r="A8916" i="2"/>
  <c r="H8917" i="2" l="1"/>
  <c r="L8917" i="2" s="1"/>
  <c r="I8917" i="2" l="1"/>
  <c r="M8917" i="2" s="1"/>
  <c r="N8917" i="2"/>
  <c r="D8918" i="2" s="1"/>
  <c r="A8917" i="2"/>
  <c r="H8918" i="2" l="1"/>
  <c r="A8918" i="2" s="1"/>
  <c r="L8918" i="2" l="1"/>
  <c r="I8918" i="2"/>
  <c r="M8918" i="2" s="1"/>
  <c r="N8918" i="2"/>
  <c r="D8919" i="2" s="1"/>
  <c r="E8919" i="2" s="1"/>
  <c r="F8919" i="2" l="1"/>
  <c r="G8919" i="2"/>
  <c r="H8919" i="2"/>
  <c r="A8919" i="2" s="1"/>
  <c r="N8919" i="2" l="1"/>
  <c r="D8920" i="2" s="1"/>
  <c r="I8919" i="2"/>
  <c r="M8919" i="2" s="1"/>
  <c r="H8920" i="2" l="1"/>
  <c r="N8920" i="2" s="1"/>
  <c r="D8921" i="2" s="1"/>
  <c r="A8920" i="2"/>
  <c r="I8920" i="2" l="1"/>
  <c r="M8920" i="2" s="1"/>
  <c r="H8921" i="2"/>
  <c r="N8921" i="2" s="1"/>
  <c r="E8921" i="2"/>
  <c r="A8921" i="2"/>
  <c r="I8921" i="2" l="1"/>
  <c r="M8921" i="2" s="1"/>
  <c r="H8922" i="2" s="1"/>
  <c r="I8922" i="2" s="1"/>
  <c r="M8922" i="2" s="1"/>
  <c r="G8921" i="2"/>
  <c r="D8922" i="2" s="1"/>
  <c r="F8921" i="2"/>
  <c r="A8922" i="2" l="1"/>
  <c r="N8922" i="2"/>
  <c r="H8923" i="2" s="1"/>
  <c r="I8923" i="2" l="1"/>
  <c r="M8923" i="2" s="1"/>
  <c r="D8923" i="2"/>
  <c r="A8923" i="2" l="1"/>
  <c r="N8923" i="2"/>
  <c r="H8924" i="2" s="1"/>
  <c r="I8924" i="2" l="1"/>
  <c r="M8924" i="2" s="1"/>
  <c r="D8924" i="2"/>
  <c r="A8924" i="2" l="1"/>
  <c r="N8924" i="2"/>
  <c r="H8925" i="2" s="1"/>
  <c r="I8925" i="2" l="1"/>
  <c r="M8925" i="2" s="1"/>
  <c r="D8925" i="2"/>
  <c r="A8925" i="2" l="1"/>
  <c r="N8925" i="2"/>
  <c r="H8926" i="2" s="1"/>
  <c r="D8926" i="2" l="1"/>
  <c r="A8926" i="2" s="1"/>
  <c r="I8926" i="2"/>
  <c r="M8926" i="2" s="1"/>
  <c r="N8926" i="2"/>
  <c r="D8927" i="2" s="1"/>
  <c r="H8927" i="2" l="1"/>
  <c r="E9193" i="2"/>
  <c r="A8927" i="2" l="1"/>
  <c r="N8927" i="2"/>
  <c r="D8928" i="2" s="1"/>
  <c r="I8927" i="2"/>
  <c r="M8927" i="2" s="1"/>
  <c r="G9193" i="2"/>
  <c r="F9193" i="2"/>
  <c r="H8928" i="2" l="1"/>
  <c r="A8928" i="2" s="1"/>
  <c r="N8928" i="2" l="1"/>
  <c r="D8929" i="2" s="1"/>
  <c r="I8928" i="2"/>
  <c r="M8928" i="2" s="1"/>
  <c r="H8929" i="2" l="1"/>
  <c r="I8929" i="2" s="1"/>
  <c r="M8929" i="2" s="1"/>
  <c r="N8929" i="2"/>
  <c r="D8930" i="2" s="1"/>
  <c r="A8929" i="2"/>
  <c r="H8930" i="2" l="1"/>
  <c r="A8930" i="2" l="1"/>
  <c r="I8930" i="2"/>
  <c r="M8930" i="2" s="1"/>
  <c r="N8930" i="2"/>
  <c r="D8931" i="2" s="1"/>
  <c r="H8931" i="2" l="1"/>
  <c r="A8931" i="2" l="1"/>
  <c r="N8931" i="2"/>
  <c r="D8932" i="2" s="1"/>
  <c r="I8931" i="2"/>
  <c r="M8931" i="2" s="1"/>
  <c r="H8932" i="2" l="1"/>
  <c r="N8932" i="2" s="1"/>
  <c r="D8933" i="2" s="1"/>
  <c r="L9250" i="2"/>
  <c r="A8932" i="2" l="1"/>
  <c r="I8932" i="2"/>
  <c r="M8932" i="2" s="1"/>
  <c r="H8933" i="2" s="1"/>
  <c r="A8933" i="2" l="1"/>
  <c r="I8933" i="2"/>
  <c r="M8933" i="2" s="1"/>
  <c r="N8933" i="2"/>
  <c r="D8934" i="2" s="1"/>
  <c r="H8934" i="2" l="1"/>
  <c r="I8934" i="2" l="1"/>
  <c r="M8934" i="2" s="1"/>
  <c r="N8934" i="2"/>
  <c r="D8935" i="2" s="1"/>
  <c r="A8934" i="2"/>
  <c r="H8935" i="2" l="1"/>
  <c r="I8935" i="2" s="1"/>
  <c r="M8935" i="2" s="1"/>
  <c r="A8935" i="2" l="1"/>
  <c r="N8935" i="2"/>
  <c r="D8936" i="2" s="1"/>
  <c r="H8936" i="2" l="1"/>
  <c r="N8936" i="2"/>
  <c r="D8937" i="2" s="1"/>
  <c r="I8936" i="2"/>
  <c r="M8936" i="2" s="1"/>
  <c r="A8936" i="2"/>
  <c r="H8937" i="2" l="1"/>
  <c r="A8937" i="2" s="1"/>
  <c r="N8937" i="2" l="1"/>
  <c r="D8938" i="2" s="1"/>
  <c r="I8937" i="2"/>
  <c r="M8937" i="2" s="1"/>
  <c r="H8938" i="2" s="1"/>
  <c r="N8938" i="2" l="1"/>
  <c r="D8939" i="2" s="1"/>
  <c r="I8938" i="2"/>
  <c r="M8938" i="2" s="1"/>
  <c r="A8938" i="2"/>
  <c r="H8939" i="2" l="1"/>
  <c r="N8939" i="2"/>
  <c r="D8940" i="2" s="1"/>
  <c r="I8939" i="2"/>
  <c r="M8939" i="2" s="1"/>
  <c r="A8939" i="2"/>
  <c r="H8940" i="2" l="1"/>
  <c r="I8940" i="2" s="1"/>
  <c r="M8940" i="2" s="1"/>
  <c r="A8940" i="2" l="1"/>
  <c r="N8940" i="2"/>
  <c r="D8941" i="2" s="1"/>
  <c r="H8941" i="2" l="1"/>
  <c r="I8941" i="2" s="1"/>
  <c r="M8941" i="2" s="1"/>
  <c r="A8941" i="2"/>
  <c r="N8941" i="2" l="1"/>
  <c r="D8942" i="2" s="1"/>
  <c r="L9436" i="2"/>
  <c r="H8942" i="2" l="1"/>
  <c r="A8942" i="2" s="1"/>
  <c r="N8942" i="2" l="1"/>
  <c r="D8943" i="2" s="1"/>
  <c r="I8942" i="2"/>
  <c r="M8942" i="2" s="1"/>
  <c r="H8943" i="2" s="1"/>
  <c r="A8943" i="2" s="1"/>
  <c r="N8943" i="2" l="1"/>
  <c r="D8944" i="2" s="1"/>
  <c r="I8943" i="2"/>
  <c r="M8943" i="2" s="1"/>
  <c r="H8944" i="2" s="1"/>
  <c r="I8944" i="2" l="1"/>
  <c r="M8944" i="2" s="1"/>
  <c r="N8944" i="2"/>
  <c r="D8945" i="2" s="1"/>
  <c r="A8944" i="2"/>
  <c r="H8945" i="2" l="1"/>
  <c r="N8945" i="2" l="1"/>
  <c r="D8946" i="2" s="1"/>
  <c r="I8945" i="2"/>
  <c r="M8945" i="2" s="1"/>
  <c r="H8946" i="2" s="1"/>
  <c r="L8946" i="2" s="1"/>
  <c r="A8945" i="2"/>
  <c r="I8946" i="2" l="1"/>
  <c r="M8946" i="2" s="1"/>
  <c r="N8946" i="2"/>
  <c r="D8947" i="2" s="1"/>
  <c r="A8946" i="2"/>
  <c r="H8947" i="2" l="1"/>
  <c r="A8947" i="2" s="1"/>
  <c r="I8947" i="2" l="1"/>
  <c r="M8947" i="2" s="1"/>
  <c r="N8947" i="2"/>
  <c r="D8948" i="2" s="1"/>
  <c r="E9318" i="2"/>
  <c r="H8948" i="2" l="1"/>
  <c r="G9318" i="2"/>
  <c r="F9318" i="2"/>
  <c r="N8948" i="2" l="1"/>
  <c r="D8949" i="2" s="1"/>
  <c r="E8949" i="2" s="1"/>
  <c r="I8948" i="2"/>
  <c r="M8948" i="2" s="1"/>
  <c r="L8948" i="2"/>
  <c r="A8948" i="2"/>
  <c r="H8949" i="2" l="1"/>
  <c r="N8949" i="2" s="1"/>
  <c r="F8949" i="2"/>
  <c r="G8949" i="2"/>
  <c r="D8950" i="2" l="1"/>
  <c r="E8950" i="2" s="1"/>
  <c r="I8949" i="2"/>
  <c r="M8949" i="2" s="1"/>
  <c r="A8949" i="2"/>
  <c r="F8950" i="2"/>
  <c r="G8950" i="2"/>
  <c r="H8950" i="2"/>
  <c r="I8950" i="2" s="1"/>
  <c r="M8950" i="2" s="1"/>
  <c r="A8950" i="2" l="1"/>
  <c r="N8950" i="2"/>
  <c r="D8951" i="2" s="1"/>
  <c r="E8951" i="2" s="1"/>
  <c r="G8951" i="2" l="1"/>
  <c r="F8951" i="2"/>
  <c r="H8951" i="2"/>
  <c r="I8951" i="2" s="1"/>
  <c r="M8951" i="2" s="1"/>
  <c r="A8951" i="2" l="1"/>
  <c r="N8951" i="2"/>
  <c r="D8952" i="2" s="1"/>
  <c r="E8952" i="2"/>
  <c r="H8952" i="2" l="1"/>
  <c r="A8952" i="2" s="1"/>
  <c r="G8952" i="2"/>
  <c r="F8952" i="2"/>
  <c r="I8952" i="2" l="1"/>
  <c r="M8952" i="2" s="1"/>
  <c r="N8952" i="2"/>
  <c r="H8953" i="2"/>
  <c r="I8953" i="2" s="1"/>
  <c r="M8953" i="2" s="1"/>
  <c r="D8953" i="2"/>
  <c r="A8953" i="2" l="1"/>
  <c r="N8953" i="2"/>
  <c r="H8954" i="2" s="1"/>
  <c r="I8954" i="2" l="1"/>
  <c r="M8954" i="2" s="1"/>
  <c r="D8954" i="2"/>
  <c r="L9281" i="2"/>
  <c r="A8954" i="2" l="1"/>
  <c r="N8954" i="2"/>
  <c r="H8955" i="2" s="1"/>
  <c r="D8955" i="2" l="1"/>
  <c r="N8955" i="2" s="1"/>
  <c r="I8955" i="2"/>
  <c r="M8955" i="2" s="1"/>
  <c r="H8956" i="2" l="1"/>
  <c r="I8956" i="2" s="1"/>
  <c r="M8956" i="2" s="1"/>
  <c r="A8955" i="2"/>
  <c r="D8956" i="2"/>
  <c r="A8956" i="2" s="1"/>
  <c r="N8956" i="2" l="1"/>
  <c r="D8957" i="2" s="1"/>
  <c r="H8957" i="2" l="1"/>
  <c r="I8957" i="2" l="1"/>
  <c r="M8957" i="2" s="1"/>
  <c r="N8957" i="2"/>
  <c r="D8958" i="2" s="1"/>
  <c r="A8957" i="2"/>
  <c r="H8958" i="2" l="1"/>
  <c r="N8958" i="2" l="1"/>
  <c r="D8959" i="2" s="1"/>
  <c r="I8958" i="2"/>
  <c r="M8958" i="2" s="1"/>
  <c r="A8958" i="2"/>
  <c r="H8959" i="2" l="1"/>
  <c r="A8959" i="2" s="1"/>
  <c r="I8959" i="2" l="1"/>
  <c r="M8959" i="2" s="1"/>
  <c r="N8959" i="2"/>
  <c r="D8960" i="2" s="1"/>
  <c r="H8960" i="2" l="1"/>
  <c r="I8960" i="2" s="1"/>
  <c r="M8960" i="2" s="1"/>
  <c r="N8960" i="2"/>
  <c r="D8961" i="2" s="1"/>
  <c r="A8960" i="2"/>
  <c r="H8961" i="2" l="1"/>
  <c r="I8961" i="2" l="1"/>
  <c r="M8961" i="2" s="1"/>
  <c r="N8961" i="2"/>
  <c r="D8962" i="2" s="1"/>
  <c r="A8961" i="2"/>
  <c r="H8962" i="2" l="1"/>
  <c r="I8962" i="2" l="1"/>
  <c r="M8962" i="2" s="1"/>
  <c r="N8962" i="2"/>
  <c r="D8963" i="2" s="1"/>
  <c r="A8962" i="2"/>
  <c r="H8963" i="2" l="1"/>
  <c r="A8963" i="2" s="1"/>
  <c r="I8963" i="2" l="1"/>
  <c r="M8963" i="2" s="1"/>
  <c r="N8963" i="2"/>
  <c r="D8964" i="2" s="1"/>
  <c r="H8964" i="2" l="1"/>
  <c r="A8964" i="2" s="1"/>
  <c r="I8964" i="2" l="1"/>
  <c r="M8964" i="2" s="1"/>
  <c r="N8964" i="2"/>
  <c r="D8965" i="2" s="1"/>
  <c r="H8965" i="2" l="1"/>
  <c r="A8965" i="2" s="1"/>
  <c r="N8965" i="2"/>
  <c r="D8966" i="2" s="1"/>
  <c r="I8965" i="2" l="1"/>
  <c r="M8965" i="2" s="1"/>
  <c r="H8966" i="2" s="1"/>
  <c r="A8966" i="2" l="1"/>
  <c r="N8966" i="2"/>
  <c r="D8967" i="2" s="1"/>
  <c r="I8966" i="2"/>
  <c r="M8966" i="2" s="1"/>
  <c r="H8967" i="2" l="1"/>
  <c r="I8967" i="2" l="1"/>
  <c r="M8967" i="2" s="1"/>
  <c r="A8967" i="2"/>
  <c r="N8967" i="2"/>
  <c r="D8968" i="2" s="1"/>
  <c r="H8968" i="2" l="1"/>
  <c r="A8968" i="2" l="1"/>
  <c r="I8968" i="2"/>
  <c r="M8968" i="2" s="1"/>
  <c r="N8968" i="2"/>
  <c r="D8969" i="2" s="1"/>
  <c r="H8969" i="2" l="1"/>
  <c r="I8969" i="2" l="1"/>
  <c r="M8969" i="2" s="1"/>
  <c r="N8969" i="2"/>
  <c r="D8970" i="2" s="1"/>
  <c r="A8969" i="2"/>
  <c r="L9467" i="2"/>
  <c r="H8970" i="2" l="1"/>
  <c r="A8970" i="2"/>
  <c r="I8970" i="2"/>
  <c r="M8970" i="2" s="1"/>
  <c r="N8970" i="2"/>
  <c r="D8971" i="2" s="1"/>
  <c r="H8971" i="2" l="1"/>
  <c r="N8971" i="2" s="1"/>
  <c r="D8972" i="2" s="1"/>
  <c r="A8971" i="2"/>
  <c r="I8971" i="2" l="1"/>
  <c r="M8971" i="2" s="1"/>
  <c r="H8972" i="2"/>
  <c r="I8972" i="2" s="1"/>
  <c r="M8972" i="2" s="1"/>
  <c r="A8972" i="2"/>
  <c r="N8972" i="2" l="1"/>
  <c r="D8973" i="2" s="1"/>
  <c r="H8973" i="2" l="1"/>
  <c r="I8973" i="2" s="1"/>
  <c r="M8973" i="2" s="1"/>
  <c r="A8973" i="2"/>
  <c r="N8973" i="2" l="1"/>
  <c r="D8974" i="2" s="1"/>
  <c r="H8974" i="2"/>
  <c r="A8974" i="2" s="1"/>
  <c r="E9471" i="2"/>
  <c r="I8974" i="2" l="1"/>
  <c r="M8974" i="2" s="1"/>
  <c r="N8974" i="2"/>
  <c r="D8975" i="2" s="1"/>
  <c r="G9471" i="2"/>
  <c r="F9471" i="2"/>
  <c r="H8975" i="2" l="1"/>
  <c r="A8975" i="2" s="1"/>
  <c r="I8975" i="2" l="1"/>
  <c r="M8975" i="2" s="1"/>
  <c r="N8975" i="2"/>
  <c r="D8976" i="2" s="1"/>
  <c r="H8976" i="2" l="1"/>
  <c r="L8976" i="2" s="1"/>
  <c r="A8976" i="2" l="1"/>
  <c r="I8976" i="2"/>
  <c r="M8976" i="2" s="1"/>
  <c r="N8976" i="2"/>
  <c r="D8977" i="2" s="1"/>
  <c r="H8977" i="2" l="1"/>
  <c r="E9224" i="2"/>
  <c r="A8977" i="2" l="1"/>
  <c r="L8977" i="2"/>
  <c r="N8977" i="2"/>
  <c r="D8978" i="2" s="1"/>
  <c r="I8977" i="2"/>
  <c r="M8977" i="2" s="1"/>
  <c r="F9224" i="2"/>
  <c r="G9224" i="2"/>
  <c r="H8978" i="2" l="1"/>
  <c r="I8978" i="2" l="1"/>
  <c r="M8978" i="2" s="1"/>
  <c r="L8978" i="2"/>
  <c r="A8978" i="2"/>
  <c r="N8978" i="2"/>
  <c r="D8979" i="2" s="1"/>
  <c r="H8979" i="2" l="1"/>
  <c r="A8979" i="2" s="1"/>
  <c r="L8979" i="2"/>
  <c r="N8979" i="2"/>
  <c r="D8980" i="2" s="1"/>
  <c r="E8980" i="2" s="1"/>
  <c r="I8979" i="2" l="1"/>
  <c r="M8979" i="2" s="1"/>
  <c r="H8980" i="2" s="1"/>
  <c r="I8980" i="2" s="1"/>
  <c r="M8980" i="2" s="1"/>
  <c r="F8980" i="2"/>
  <c r="G8980" i="2"/>
  <c r="A8980" i="2" l="1"/>
  <c r="N8980" i="2"/>
  <c r="D8981" i="2" s="1"/>
  <c r="E9254" i="2"/>
  <c r="H8981" i="2" l="1"/>
  <c r="A8981" i="2" s="1"/>
  <c r="F9254" i="2"/>
  <c r="G9254" i="2"/>
  <c r="N8981" i="2" l="1"/>
  <c r="D8982" i="2" s="1"/>
  <c r="E8982" i="2" s="1"/>
  <c r="I8981" i="2"/>
  <c r="M8981" i="2" s="1"/>
  <c r="H8982" i="2" l="1"/>
  <c r="I8982" i="2" s="1"/>
  <c r="M8982" i="2" s="1"/>
  <c r="F8982" i="2"/>
  <c r="G8982" i="2"/>
  <c r="A8982" i="2"/>
  <c r="N8982" i="2"/>
  <c r="D8983" i="2" s="1"/>
  <c r="E8983" i="2" s="1"/>
  <c r="H8983" i="2" l="1"/>
  <c r="I8983" i="2" s="1"/>
  <c r="M8983" i="2" s="1"/>
  <c r="G8983" i="2"/>
  <c r="F8983" i="2"/>
  <c r="N8983" i="2" l="1"/>
  <c r="D8984" i="2" s="1"/>
  <c r="A8983" i="2"/>
  <c r="H8984" i="2" l="1"/>
  <c r="I8984" i="2" l="1"/>
  <c r="M8984" i="2" s="1"/>
  <c r="N8984" i="2"/>
  <c r="A8984" i="2"/>
  <c r="H8985" i="2" l="1"/>
  <c r="D8985" i="2"/>
  <c r="A8985" i="2" s="1"/>
  <c r="I8985" i="2" l="1"/>
  <c r="M8985" i="2" s="1"/>
  <c r="N8985" i="2"/>
  <c r="H8986" i="2" s="1"/>
  <c r="I8986" i="2" l="1"/>
  <c r="M8986" i="2" s="1"/>
  <c r="D8986" i="2"/>
  <c r="A8986" i="2" l="1"/>
  <c r="N8986" i="2"/>
  <c r="H8987" i="2" s="1"/>
  <c r="D8987" i="2" l="1"/>
  <c r="N8987" i="2" s="1"/>
  <c r="I8987" i="2"/>
  <c r="M8987" i="2" s="1"/>
  <c r="H8988" i="2" l="1"/>
  <c r="I8988" i="2" s="1"/>
  <c r="M8988" i="2" s="1"/>
  <c r="A8987" i="2"/>
  <c r="D8988" i="2"/>
  <c r="A8988" i="2" s="1"/>
  <c r="N8988" i="2" l="1"/>
  <c r="H8989" i="2" l="1"/>
  <c r="D8989" i="2"/>
  <c r="A8989" i="2" l="1"/>
  <c r="I8989" i="2"/>
  <c r="M8989" i="2" s="1"/>
  <c r="N8989" i="2"/>
  <c r="H8990" i="2" s="1"/>
  <c r="I8990" i="2" l="1"/>
  <c r="M8990" i="2" s="1"/>
  <c r="D8990" i="2"/>
  <c r="A8990" i="2" l="1"/>
  <c r="N8990" i="2"/>
  <c r="H8991" i="2" s="1"/>
  <c r="D8991" i="2" l="1"/>
  <c r="N8991" i="2" s="1"/>
  <c r="I8991" i="2"/>
  <c r="M8991" i="2" s="1"/>
  <c r="H8992" i="2" l="1"/>
  <c r="I8992" i="2" s="1"/>
  <c r="M8992" i="2" s="1"/>
  <c r="A8991" i="2"/>
  <c r="D8992" i="2"/>
  <c r="A8992" i="2" l="1"/>
  <c r="N8992" i="2"/>
  <c r="H8993" i="2" s="1"/>
  <c r="I8993" i="2" l="1"/>
  <c r="M8993" i="2" s="1"/>
  <c r="D8993" i="2"/>
  <c r="A8993" i="2" s="1"/>
  <c r="N8993" i="2" l="1"/>
  <c r="D8994" i="2" s="1"/>
  <c r="H8994" i="2" l="1"/>
  <c r="E9409" i="2"/>
  <c r="I8994" i="2" l="1"/>
  <c r="M8994" i="2" s="1"/>
  <c r="N8994" i="2"/>
  <c r="D8995" i="2" s="1"/>
  <c r="A8994" i="2"/>
  <c r="G9409" i="2"/>
  <c r="F9409" i="2"/>
  <c r="H8995" i="2" l="1"/>
  <c r="I8995" i="2" s="1"/>
  <c r="M8995" i="2" s="1"/>
  <c r="E9410" i="2"/>
  <c r="N8995" i="2" l="1"/>
  <c r="D8996" i="2" s="1"/>
  <c r="A8995" i="2"/>
  <c r="H8996" i="2"/>
  <c r="F9410" i="2"/>
  <c r="G9410" i="2"/>
  <c r="A8996" i="2" l="1"/>
  <c r="I8996" i="2"/>
  <c r="M8996" i="2" s="1"/>
  <c r="N8996" i="2"/>
  <c r="D8997" i="2" s="1"/>
  <c r="H8997" i="2" l="1"/>
  <c r="A8997" i="2" s="1"/>
  <c r="N8997" i="2" l="1"/>
  <c r="D8998" i="2" s="1"/>
  <c r="I8997" i="2"/>
  <c r="M8997" i="2" s="1"/>
  <c r="H8998" i="2" l="1"/>
  <c r="N8998" i="2" s="1"/>
  <c r="D8999" i="2" s="1"/>
  <c r="A8998" i="2"/>
  <c r="I8998" i="2" l="1"/>
  <c r="M8998" i="2" s="1"/>
  <c r="H8999" i="2"/>
  <c r="N8999" i="2" s="1"/>
  <c r="D9000" i="2" s="1"/>
  <c r="A8999" i="2"/>
  <c r="I8999" i="2" l="1"/>
  <c r="M8999" i="2" s="1"/>
  <c r="H9000" i="2"/>
  <c r="N9000" i="2"/>
  <c r="D9001" i="2" s="1"/>
  <c r="I9000" i="2"/>
  <c r="M9000" i="2" s="1"/>
  <c r="A9000" i="2"/>
  <c r="L9251" i="2"/>
  <c r="H9001" i="2" l="1"/>
  <c r="I9001" i="2" s="1"/>
  <c r="M9001" i="2" s="1"/>
  <c r="E9346" i="2"/>
  <c r="A9001" i="2" l="1"/>
  <c r="N9001" i="2"/>
  <c r="D9002" i="2" s="1"/>
  <c r="G9346" i="2"/>
  <c r="F9346" i="2"/>
  <c r="H9002" i="2" l="1"/>
  <c r="A9002" i="2" s="1"/>
  <c r="L9498" i="2"/>
  <c r="N9002" i="2" l="1"/>
  <c r="D9003" i="2" s="1"/>
  <c r="I9002" i="2"/>
  <c r="M9002" i="2" s="1"/>
  <c r="H9003" i="2" l="1"/>
  <c r="A9003" i="2" s="1"/>
  <c r="I9003" i="2" l="1"/>
  <c r="M9003" i="2" s="1"/>
  <c r="N9003" i="2"/>
  <c r="D9004" i="2" s="1"/>
  <c r="H9004" i="2" l="1"/>
  <c r="I9004" i="2" s="1"/>
  <c r="M9004" i="2" s="1"/>
  <c r="A9004" i="2"/>
  <c r="N9004" i="2"/>
  <c r="D9005" i="2" s="1"/>
  <c r="H9005" i="2" l="1"/>
  <c r="A9005" i="2" s="1"/>
  <c r="N9005" i="2" l="1"/>
  <c r="D9006" i="2" s="1"/>
  <c r="I9005" i="2"/>
  <c r="M9005" i="2" s="1"/>
  <c r="H9006" i="2" l="1"/>
  <c r="I9006" i="2" s="1"/>
  <c r="M9006" i="2" s="1"/>
  <c r="N9006" i="2"/>
  <c r="D9007" i="2" s="1"/>
  <c r="A9006" i="2" l="1"/>
  <c r="H9007" i="2"/>
  <c r="L9007" i="2" l="1"/>
  <c r="N9007" i="2"/>
  <c r="D9008" i="2" s="1"/>
  <c r="I9007" i="2"/>
  <c r="M9007" i="2" s="1"/>
  <c r="A9007" i="2"/>
  <c r="H9008" i="2" l="1"/>
  <c r="N9008" i="2" s="1"/>
  <c r="D9009" i="2" s="1"/>
  <c r="A9008" i="2" l="1"/>
  <c r="I9008" i="2"/>
  <c r="M9008" i="2" s="1"/>
  <c r="H9009" i="2"/>
  <c r="L9009" i="2" s="1"/>
  <c r="A9009" i="2" l="1"/>
  <c r="I9009" i="2"/>
  <c r="M9009" i="2" s="1"/>
  <c r="N9009" i="2"/>
  <c r="D9010" i="2" s="1"/>
  <c r="E9010" i="2" s="1"/>
  <c r="F9010" i="2" s="1"/>
  <c r="L9010" i="2"/>
  <c r="H9010" i="2" l="1"/>
  <c r="A9010" i="2"/>
  <c r="I9010" i="2"/>
  <c r="M9010" i="2" s="1"/>
  <c r="N9010" i="2"/>
  <c r="H9011" i="2" s="1"/>
  <c r="I9011" i="2" s="1"/>
  <c r="M9011" i="2" s="1"/>
  <c r="G9010" i="2"/>
  <c r="D9011" i="2" l="1"/>
  <c r="E9011" i="2" l="1"/>
  <c r="N9011" i="2"/>
  <c r="A9011" i="2"/>
  <c r="H9012" i="2" l="1"/>
  <c r="I9012" i="2" s="1"/>
  <c r="M9012" i="2" s="1"/>
  <c r="F9011" i="2"/>
  <c r="G9011" i="2"/>
  <c r="D9012" i="2" s="1"/>
  <c r="N9012" i="2" l="1"/>
  <c r="A9012" i="2"/>
  <c r="D9013" i="2" l="1"/>
  <c r="H9013" i="2"/>
  <c r="I9013" i="2" l="1"/>
  <c r="M9013" i="2" s="1"/>
  <c r="N9013" i="2"/>
  <c r="E9013" i="2"/>
  <c r="A9013" i="2"/>
  <c r="F9013" i="2" l="1"/>
  <c r="G9013" i="2"/>
  <c r="D9014" i="2" s="1"/>
  <c r="H9014" i="2"/>
  <c r="A9014" i="2" l="1"/>
  <c r="I9014" i="2"/>
  <c r="M9014" i="2" s="1"/>
  <c r="N9014" i="2"/>
  <c r="D9015" i="2" s="1"/>
  <c r="H9015" i="2" l="1"/>
  <c r="N9015" i="2" s="1"/>
  <c r="D9016" i="2" s="1"/>
  <c r="A9015" i="2"/>
  <c r="I9015" i="2" l="1"/>
  <c r="M9015" i="2" s="1"/>
  <c r="H9016" i="2"/>
  <c r="N9016" i="2"/>
  <c r="D9017" i="2" s="1"/>
  <c r="I9016" i="2"/>
  <c r="M9016" i="2" s="1"/>
  <c r="H9017" i="2" s="1"/>
  <c r="A9016" i="2"/>
  <c r="I9017" i="2" l="1"/>
  <c r="M9017" i="2" s="1"/>
  <c r="N9017" i="2"/>
  <c r="D9018" i="2" s="1"/>
  <c r="A9017" i="2"/>
  <c r="H9018" i="2" l="1"/>
  <c r="A9018" i="2"/>
  <c r="N9018" i="2"/>
  <c r="D9019" i="2" s="1"/>
  <c r="I9018" i="2"/>
  <c r="M9018" i="2" s="1"/>
  <c r="H9019" i="2" l="1"/>
  <c r="A9019" i="2"/>
  <c r="N9019" i="2"/>
  <c r="D9020" i="2" s="1"/>
  <c r="I9019" i="2"/>
  <c r="M9019" i="2" s="1"/>
  <c r="H9020" i="2" l="1"/>
  <c r="I9020" i="2" s="1"/>
  <c r="M9020" i="2" s="1"/>
  <c r="A9020" i="2" l="1"/>
  <c r="N9020" i="2"/>
  <c r="D9021" i="2" s="1"/>
  <c r="H9021" i="2" l="1"/>
  <c r="I9021" i="2" l="1"/>
  <c r="M9021" i="2" s="1"/>
  <c r="A9021" i="2"/>
  <c r="N9021" i="2"/>
  <c r="D9022" i="2" s="1"/>
  <c r="H9022" i="2" l="1"/>
  <c r="I9022" i="2"/>
  <c r="M9022" i="2" s="1"/>
  <c r="N9022" i="2"/>
  <c r="D9023" i="2" s="1"/>
  <c r="H9023" i="2"/>
  <c r="A9023" i="2" s="1"/>
  <c r="A9022" i="2"/>
  <c r="N9023" i="2"/>
  <c r="D9024" i="2" s="1"/>
  <c r="I9023" i="2" l="1"/>
  <c r="M9023" i="2" s="1"/>
  <c r="H9024" i="2"/>
  <c r="N9024" i="2" s="1"/>
  <c r="D9025" i="2" s="1"/>
  <c r="A9024" i="2"/>
  <c r="L9373" i="2"/>
  <c r="I9024" i="2" l="1"/>
  <c r="M9024" i="2" s="1"/>
  <c r="H9025" i="2"/>
  <c r="I9025" i="2" s="1"/>
  <c r="M9025" i="2" s="1"/>
  <c r="A9025" i="2" l="1"/>
  <c r="N9025" i="2"/>
  <c r="D9026" i="2" s="1"/>
  <c r="H9026" i="2" l="1"/>
  <c r="A9026" i="2" s="1"/>
  <c r="N9026" i="2"/>
  <c r="D9027" i="2" s="1"/>
  <c r="L9437" i="2"/>
  <c r="I9026" i="2" l="1"/>
  <c r="M9026" i="2" s="1"/>
  <c r="H9027" i="2"/>
  <c r="I9027" i="2" s="1"/>
  <c r="M9027" i="2" s="1"/>
  <c r="A9027" i="2" l="1"/>
  <c r="N9027" i="2"/>
  <c r="D9028" i="2" s="1"/>
  <c r="H9028" i="2" l="1"/>
  <c r="A9028" i="2" s="1"/>
  <c r="N9028" i="2" l="1"/>
  <c r="D9029" i="2" s="1"/>
  <c r="I9028" i="2"/>
  <c r="M9028" i="2" s="1"/>
  <c r="E9379" i="2"/>
  <c r="H9029" i="2" l="1"/>
  <c r="A9029" i="2" s="1"/>
  <c r="F9379" i="2"/>
  <c r="G9379" i="2"/>
  <c r="I9029" i="2" l="1"/>
  <c r="M9029" i="2" s="1"/>
  <c r="N9029" i="2"/>
  <c r="D9030" i="2" s="1"/>
  <c r="H9030" i="2" l="1"/>
  <c r="I9030" i="2" s="1"/>
  <c r="M9030" i="2" s="1"/>
  <c r="N9030" i="2" l="1"/>
  <c r="D9031" i="2" s="1"/>
  <c r="A9030" i="2"/>
  <c r="H9031" i="2"/>
  <c r="I9031" i="2" s="1"/>
  <c r="M9031" i="2" s="1"/>
  <c r="N9031" i="2" l="1"/>
  <c r="D9032" i="2" s="1"/>
  <c r="A9031" i="2"/>
  <c r="H9032" i="2"/>
  <c r="N9032" i="2" s="1"/>
  <c r="D9033" i="2" s="1"/>
  <c r="I9032" i="2" l="1"/>
  <c r="M9032" i="2" s="1"/>
  <c r="A9032" i="2"/>
  <c r="H9033" i="2"/>
  <c r="A9033" i="2" l="1"/>
  <c r="I9033" i="2"/>
  <c r="M9033" i="2" s="1"/>
  <c r="N9033" i="2"/>
  <c r="D9034" i="2" s="1"/>
  <c r="H9034" i="2" l="1"/>
  <c r="I9034" i="2" l="1"/>
  <c r="M9034" i="2" s="1"/>
  <c r="N9034" i="2"/>
  <c r="D9035" i="2" s="1"/>
  <c r="A9034" i="2"/>
  <c r="H9035" i="2" l="1"/>
  <c r="I9035" i="2" l="1"/>
  <c r="M9035" i="2" s="1"/>
  <c r="N9035" i="2"/>
  <c r="D9036" i="2" s="1"/>
  <c r="A9035" i="2"/>
  <c r="H9036" i="2" l="1"/>
  <c r="N9036" i="2" l="1"/>
  <c r="D9037" i="2" s="1"/>
  <c r="I9036" i="2"/>
  <c r="M9036" i="2" s="1"/>
  <c r="A9036" i="2"/>
  <c r="H9037" i="2" l="1"/>
  <c r="L9037" i="2" s="1"/>
  <c r="A9037" i="2" l="1"/>
  <c r="I9037" i="2"/>
  <c r="M9037" i="2" s="1"/>
  <c r="N9037" i="2"/>
  <c r="D9038" i="2" s="1"/>
  <c r="H9038" i="2" l="1"/>
  <c r="L9038" i="2" l="1"/>
  <c r="N9038" i="2"/>
  <c r="D9039" i="2" s="1"/>
  <c r="I9038" i="2"/>
  <c r="M9038" i="2" s="1"/>
  <c r="A9038" i="2"/>
  <c r="H9039" i="2"/>
  <c r="I9039" i="2" s="1"/>
  <c r="M9039" i="2" s="1"/>
  <c r="A9039" i="2" l="1"/>
  <c r="N9039" i="2"/>
  <c r="D9040" i="2" s="1"/>
  <c r="H9040" i="2"/>
  <c r="L9040" i="2" s="1"/>
  <c r="A9040" i="2" l="1"/>
  <c r="I9040" i="2"/>
  <c r="M9040" i="2" s="1"/>
  <c r="N9040" i="2"/>
  <c r="D9041" i="2" s="1"/>
  <c r="E9041" i="2" s="1"/>
  <c r="F9041" i="2" l="1"/>
  <c r="G9041" i="2"/>
  <c r="H9041" i="2"/>
  <c r="A9041" i="2" s="1"/>
  <c r="N9041" i="2" l="1"/>
  <c r="D9042" i="2" s="1"/>
  <c r="I9041" i="2"/>
  <c r="M9041" i="2" s="1"/>
  <c r="E9042" i="2"/>
  <c r="H9042" i="2" l="1"/>
  <c r="I9042" i="2" s="1"/>
  <c r="M9042" i="2" s="1"/>
  <c r="F9042" i="2"/>
  <c r="G9042" i="2"/>
  <c r="N9042" i="2" l="1"/>
  <c r="H9043" i="2" s="1"/>
  <c r="A9042" i="2"/>
  <c r="D9043" i="2"/>
  <c r="N9043" i="2" s="1"/>
  <c r="H9044" i="2" s="1"/>
  <c r="I9043" i="2"/>
  <c r="M9043" i="2" s="1"/>
  <c r="A9043" i="2"/>
  <c r="D9044" i="2" l="1"/>
  <c r="A9044" i="2"/>
  <c r="I9044" i="2"/>
  <c r="M9044" i="2" s="1"/>
  <c r="N9044" i="2"/>
  <c r="H9045" i="2" s="1"/>
  <c r="I9045" i="2" l="1"/>
  <c r="M9045" i="2" s="1"/>
  <c r="D9045" i="2"/>
  <c r="A9045" i="2" l="1"/>
  <c r="N9045" i="2"/>
  <c r="H9046" i="2" s="1"/>
  <c r="D9046" i="2" l="1"/>
  <c r="N9046" i="2"/>
  <c r="I9046" i="2"/>
  <c r="M9046" i="2" s="1"/>
  <c r="H9047" i="2" l="1"/>
  <c r="I9047" i="2" s="1"/>
  <c r="M9047" i="2" s="1"/>
  <c r="A9046" i="2"/>
  <c r="D9047" i="2"/>
  <c r="A9047" i="2" l="1"/>
  <c r="N9047" i="2"/>
  <c r="H9048" i="2" s="1"/>
  <c r="I9048" i="2" l="1"/>
  <c r="M9048" i="2" s="1"/>
  <c r="D9048" i="2"/>
  <c r="A9048" i="2" l="1"/>
  <c r="N9048" i="2"/>
  <c r="H9049" i="2" s="1"/>
  <c r="D9049" i="2" l="1"/>
  <c r="A9049" i="2" s="1"/>
  <c r="I9049" i="2"/>
  <c r="M9049" i="2" s="1"/>
  <c r="N9049" i="2"/>
  <c r="D9050" i="2" s="1"/>
  <c r="H9050" i="2" l="1"/>
  <c r="I9050" i="2" l="1"/>
  <c r="M9050" i="2" s="1"/>
  <c r="N9050" i="2"/>
  <c r="D9051" i="2" s="1"/>
  <c r="A9050" i="2"/>
  <c r="H9051" i="2" l="1"/>
  <c r="N9051" i="2" s="1"/>
  <c r="D9052" i="2" s="1"/>
  <c r="A9051" i="2" l="1"/>
  <c r="I9051" i="2"/>
  <c r="M9051" i="2" s="1"/>
  <c r="H9052" i="2" s="1"/>
  <c r="I9052" i="2" l="1"/>
  <c r="M9052" i="2" s="1"/>
  <c r="N9052" i="2"/>
  <c r="D9053" i="2" s="1"/>
  <c r="A9052" i="2"/>
  <c r="H9053" i="2"/>
  <c r="I9053" i="2" s="1"/>
  <c r="M9053" i="2" s="1"/>
  <c r="A9053" i="2" l="1"/>
  <c r="N9053" i="2"/>
  <c r="D9054" i="2" s="1"/>
  <c r="H9054" i="2" l="1"/>
  <c r="N9054" i="2"/>
  <c r="D9055" i="2" s="1"/>
  <c r="A9054" i="2" l="1"/>
  <c r="I9054" i="2"/>
  <c r="M9054" i="2" s="1"/>
  <c r="H9055" i="2" s="1"/>
  <c r="N9055" i="2" l="1"/>
  <c r="D9056" i="2" s="1"/>
  <c r="I9055" i="2"/>
  <c r="M9055" i="2" s="1"/>
  <c r="A9055" i="2"/>
  <c r="H9056" i="2"/>
  <c r="N9056" i="2" l="1"/>
  <c r="D9057" i="2" s="1"/>
  <c r="I9056" i="2"/>
  <c r="M9056" i="2" s="1"/>
  <c r="A9056" i="2"/>
  <c r="H9057" i="2" l="1"/>
  <c r="A9057" i="2"/>
  <c r="N9057" i="2"/>
  <c r="D9058" i="2" s="1"/>
  <c r="I9057" i="2"/>
  <c r="M9057" i="2" s="1"/>
  <c r="H9058" i="2" s="1"/>
  <c r="A9058" i="2" l="1"/>
  <c r="I9058" i="2"/>
  <c r="M9058" i="2" s="1"/>
  <c r="N9058" i="2"/>
  <c r="D9059" i="2" s="1"/>
  <c r="H9059" i="2" l="1"/>
  <c r="A9059" i="2" s="1"/>
  <c r="I9059" i="2"/>
  <c r="M9059" i="2" s="1"/>
  <c r="N9059" i="2"/>
  <c r="D9060" i="2" s="1"/>
  <c r="H9060" i="2" l="1"/>
  <c r="I9060" i="2" s="1"/>
  <c r="M9060" i="2" s="1"/>
  <c r="A9060" i="2"/>
  <c r="N9060" i="2" l="1"/>
  <c r="D9061" i="2" s="1"/>
  <c r="H9061" i="2" l="1"/>
  <c r="N9061" i="2" s="1"/>
  <c r="D9062" i="2" s="1"/>
  <c r="A9061" i="2" l="1"/>
  <c r="I9061" i="2"/>
  <c r="M9061" i="2" s="1"/>
  <c r="H9062" i="2" s="1"/>
  <c r="I9062" i="2" l="1"/>
  <c r="M9062" i="2" s="1"/>
  <c r="N9062" i="2"/>
  <c r="D9063" i="2" s="1"/>
  <c r="A9062" i="2"/>
  <c r="H9063" i="2" l="1"/>
  <c r="I9063" i="2" l="1"/>
  <c r="M9063" i="2" s="1"/>
  <c r="N9063" i="2"/>
  <c r="D9064" i="2" s="1"/>
  <c r="A9063" i="2"/>
  <c r="H9064" i="2" l="1"/>
  <c r="N9064" i="2" l="1"/>
  <c r="D9065" i="2" s="1"/>
  <c r="I9064" i="2"/>
  <c r="M9064" i="2" s="1"/>
  <c r="A9064" i="2"/>
  <c r="H9065" i="2" l="1"/>
  <c r="A9065" i="2" s="1"/>
  <c r="I9065" i="2" l="1"/>
  <c r="M9065" i="2" s="1"/>
  <c r="N9065" i="2"/>
  <c r="D9066" i="2" s="1"/>
  <c r="H9066" i="2" l="1"/>
  <c r="N9066" i="2" s="1"/>
  <c r="D9067" i="2" s="1"/>
  <c r="I9066" i="2"/>
  <c r="M9066" i="2" s="1"/>
  <c r="A9066" i="2"/>
  <c r="H9067" i="2" l="1"/>
  <c r="A9067" i="2"/>
  <c r="N9067" i="2"/>
  <c r="D9068" i="2" s="1"/>
  <c r="I9067" i="2"/>
  <c r="M9067" i="2" s="1"/>
  <c r="H9068" i="2" l="1"/>
  <c r="L9068" i="2"/>
  <c r="I9068" i="2"/>
  <c r="M9068" i="2" s="1"/>
  <c r="N9068" i="2"/>
  <c r="D9069" i="2" s="1"/>
  <c r="A9068" i="2"/>
  <c r="L9069" i="2"/>
  <c r="H9069" i="2" l="1"/>
  <c r="A9069" i="2" s="1"/>
  <c r="N9069" i="2"/>
  <c r="D9070" i="2" s="1"/>
  <c r="I9069" i="2"/>
  <c r="M9069" i="2" s="1"/>
  <c r="H9070" i="2" l="1"/>
  <c r="A9070" i="2" s="1"/>
  <c r="N9070" i="2"/>
  <c r="D9071" i="2" s="1"/>
  <c r="I9070" i="2" l="1"/>
  <c r="M9070" i="2" s="1"/>
  <c r="H9071" i="2"/>
  <c r="I9071" i="2" s="1"/>
  <c r="M9071" i="2" s="1"/>
  <c r="A9071" i="2" l="1"/>
  <c r="N9071" i="2"/>
  <c r="D9072" i="2" s="1"/>
  <c r="E9072" i="2" s="1"/>
  <c r="H9072" i="2" l="1"/>
  <c r="F9072" i="2"/>
  <c r="G9072" i="2"/>
  <c r="N9072" i="2" l="1"/>
  <c r="D9073" i="2" s="1"/>
  <c r="A9072" i="2"/>
  <c r="I9072" i="2"/>
  <c r="M9072" i="2" s="1"/>
  <c r="H9073" i="2" s="1"/>
  <c r="I9073" i="2" s="1"/>
  <c r="M9073" i="2" s="1"/>
  <c r="A9073" i="2" l="1"/>
  <c r="N9073" i="2"/>
  <c r="D9074" i="2" s="1"/>
  <c r="H9074" i="2" l="1"/>
  <c r="N9074" i="2" s="1"/>
  <c r="D9075" i="2" s="1"/>
  <c r="A9074" i="2" l="1"/>
  <c r="I9074" i="2"/>
  <c r="M9074" i="2" s="1"/>
  <c r="H9075" i="2"/>
  <c r="I9075" i="2" s="1"/>
  <c r="M9075" i="2" s="1"/>
  <c r="A9075" i="2" l="1"/>
  <c r="N9075" i="2"/>
  <c r="D9076" i="2" s="1"/>
  <c r="H9076" i="2"/>
  <c r="N9076" i="2" l="1"/>
  <c r="D9077" i="2" s="1"/>
  <c r="I9076" i="2"/>
  <c r="M9076" i="2" s="1"/>
  <c r="A9076" i="2"/>
  <c r="H9077" i="2" l="1"/>
  <c r="N9077" i="2" s="1"/>
  <c r="D9078" i="2" s="1"/>
  <c r="A9077" i="2"/>
  <c r="I9077" i="2" l="1"/>
  <c r="M9077" i="2" s="1"/>
  <c r="H9078" i="2"/>
  <c r="A9078" i="2" s="1"/>
  <c r="N9078" i="2" l="1"/>
  <c r="D9079" i="2" s="1"/>
  <c r="I9078" i="2"/>
  <c r="M9078" i="2" s="1"/>
  <c r="H9079" i="2" s="1"/>
  <c r="N9079" i="2" l="1"/>
  <c r="D9080" i="2" s="1"/>
  <c r="I9079" i="2"/>
  <c r="M9079" i="2" s="1"/>
  <c r="A9079" i="2"/>
  <c r="H9080" i="2" l="1"/>
  <c r="A9080" i="2" s="1"/>
  <c r="N9080" i="2" l="1"/>
  <c r="D9081" i="2" s="1"/>
  <c r="I9080" i="2"/>
  <c r="M9080" i="2" s="1"/>
  <c r="H9081" i="2" s="1"/>
  <c r="I9081" i="2" l="1"/>
  <c r="M9081" i="2" s="1"/>
  <c r="A9081" i="2"/>
  <c r="N9081" i="2"/>
  <c r="D9082" i="2" s="1"/>
  <c r="H9082" i="2" l="1"/>
  <c r="A9082" i="2" s="1"/>
  <c r="N9082" i="2" l="1"/>
  <c r="D9083" i="2" s="1"/>
  <c r="I9082" i="2"/>
  <c r="M9082" i="2" s="1"/>
  <c r="L9434" i="2"/>
  <c r="H9083" i="2" l="1"/>
  <c r="A9083" i="2" s="1"/>
  <c r="N9083" i="2" l="1"/>
  <c r="D9084" i="2" s="1"/>
  <c r="I9083" i="2"/>
  <c r="M9083" i="2" s="1"/>
  <c r="H9084" i="2" s="1"/>
  <c r="A9084" i="2" s="1"/>
  <c r="I9084" i="2" l="1"/>
  <c r="M9084" i="2" s="1"/>
  <c r="N9084" i="2"/>
  <c r="D9085" i="2" s="1"/>
  <c r="H9085" i="2" l="1"/>
  <c r="A9085" i="2" s="1"/>
  <c r="N9085" i="2" l="1"/>
  <c r="D9086" i="2" s="1"/>
  <c r="I9085" i="2"/>
  <c r="M9085" i="2" s="1"/>
  <c r="H9086" i="2" l="1"/>
  <c r="I9086" i="2" s="1"/>
  <c r="M9086" i="2" s="1"/>
  <c r="N9086" i="2"/>
  <c r="D9087" i="2" s="1"/>
  <c r="A9086" i="2"/>
  <c r="H9087" i="2" l="1"/>
  <c r="N9087" i="2" l="1"/>
  <c r="D9088" i="2" s="1"/>
  <c r="I9087" i="2"/>
  <c r="M9087" i="2" s="1"/>
  <c r="A9087" i="2"/>
  <c r="H9088" i="2" l="1"/>
  <c r="N9088" i="2" s="1"/>
  <c r="D9089" i="2" s="1"/>
  <c r="A9088" i="2" l="1"/>
  <c r="I9088" i="2"/>
  <c r="M9088" i="2" s="1"/>
  <c r="H9089" i="2"/>
  <c r="N9089" i="2" s="1"/>
  <c r="D9090" i="2" s="1"/>
  <c r="E9440" i="2"/>
  <c r="A9089" i="2" l="1"/>
  <c r="I9089" i="2"/>
  <c r="M9089" i="2" s="1"/>
  <c r="H9090" i="2" s="1"/>
  <c r="N9090" i="2" s="1"/>
  <c r="D9091" i="2" s="1"/>
  <c r="F9440" i="2"/>
  <c r="G9440" i="2"/>
  <c r="A9090" i="2" l="1"/>
  <c r="I9090" i="2"/>
  <c r="M9090" i="2" s="1"/>
  <c r="H9091" i="2" s="1"/>
  <c r="A9091" i="2" l="1"/>
  <c r="I9091" i="2"/>
  <c r="M9091" i="2" s="1"/>
  <c r="N9091" i="2"/>
  <c r="D9092" i="2" s="1"/>
  <c r="H9092" i="2" l="1"/>
  <c r="I9092" i="2" s="1"/>
  <c r="M9092" i="2" s="1"/>
  <c r="A9092" i="2" l="1"/>
  <c r="N9092" i="2"/>
  <c r="D9093" i="2" s="1"/>
  <c r="H9093" i="2"/>
  <c r="I9093" i="2" l="1"/>
  <c r="M9093" i="2" s="1"/>
  <c r="N9093" i="2"/>
  <c r="D9094" i="2" s="1"/>
  <c r="A9093" i="2"/>
  <c r="H9094" i="2" l="1"/>
  <c r="A9094" i="2" s="1"/>
  <c r="N9094" i="2" l="1"/>
  <c r="D9095" i="2" s="1"/>
  <c r="I9094" i="2"/>
  <c r="M9094" i="2" s="1"/>
  <c r="H9095" i="2" l="1"/>
  <c r="I9095" i="2" s="1"/>
  <c r="M9095" i="2" s="1"/>
  <c r="A9095" i="2"/>
  <c r="N9095" i="2" l="1"/>
  <c r="D9096" i="2" s="1"/>
  <c r="H9096" i="2" l="1"/>
  <c r="A9096" i="2" s="1"/>
  <c r="I9096" i="2"/>
  <c r="M9096" i="2" s="1"/>
  <c r="N9096" i="2" l="1"/>
  <c r="D9097" i="2" s="1"/>
  <c r="H9097" i="2"/>
  <c r="I9097" i="2" s="1"/>
  <c r="M9097" i="2" s="1"/>
  <c r="N9097" i="2" l="1"/>
  <c r="D9098" i="2" s="1"/>
  <c r="A9097" i="2"/>
  <c r="H9098" i="2"/>
  <c r="I9098" i="2" s="1"/>
  <c r="M9098" i="2" s="1"/>
  <c r="A9098" i="2" l="1"/>
  <c r="N9098" i="2"/>
  <c r="D9099" i="2" s="1"/>
  <c r="H9099" i="2" l="1"/>
  <c r="A9099" i="2" s="1"/>
  <c r="L9099" i="2"/>
  <c r="N9099" i="2"/>
  <c r="D9100" i="2" s="1"/>
  <c r="I9099" i="2" l="1"/>
  <c r="M9099" i="2" s="1"/>
  <c r="H9100" i="2" s="1"/>
  <c r="I9100" i="2" s="1"/>
  <c r="M9100" i="2" s="1"/>
  <c r="A9100" i="2" l="1"/>
  <c r="N9100" i="2"/>
  <c r="D9101" i="2" s="1"/>
  <c r="L9587" i="2"/>
  <c r="H9101" i="2" l="1"/>
  <c r="A9101" i="2" s="1"/>
  <c r="N9101" i="2" l="1"/>
  <c r="D9102" i="2" s="1"/>
  <c r="E9102" i="2" s="1"/>
  <c r="F9102" i="2" s="1"/>
  <c r="I9101" i="2"/>
  <c r="M9101" i="2" s="1"/>
  <c r="H9102" i="2" l="1"/>
  <c r="A9102" i="2" s="1"/>
  <c r="G9102" i="2"/>
  <c r="N9102" i="2"/>
  <c r="D9103" i="2" s="1"/>
  <c r="I9102" i="2"/>
  <c r="M9102" i="2" s="1"/>
  <c r="H9103" i="2" l="1"/>
  <c r="I9103" i="2" s="1"/>
  <c r="M9103" i="2" s="1"/>
  <c r="A9103" i="2"/>
  <c r="E9103" i="2"/>
  <c r="N9103" i="2" l="1"/>
  <c r="H9104" i="2" s="1"/>
  <c r="I9104" i="2" s="1"/>
  <c r="M9104" i="2" s="1"/>
  <c r="G9103" i="2"/>
  <c r="F9103" i="2"/>
  <c r="D9104" i="2" l="1"/>
  <c r="A9104" i="2" s="1"/>
  <c r="N9104" i="2" l="1"/>
  <c r="H9105" i="2" s="1"/>
  <c r="I9105" i="2" s="1"/>
  <c r="M9105" i="2" s="1"/>
  <c r="D9105" i="2" l="1"/>
  <c r="A9105" i="2" s="1"/>
  <c r="N9105" i="2" l="1"/>
  <c r="H9106" i="2" s="1"/>
  <c r="I9106" i="2" s="1"/>
  <c r="M9106" i="2" s="1"/>
  <c r="D9106" i="2" l="1"/>
  <c r="N9106" i="2" s="1"/>
  <c r="H9107" i="2" s="1"/>
  <c r="I9107" i="2" s="1"/>
  <c r="M9107" i="2" s="1"/>
  <c r="D9107" i="2" l="1"/>
  <c r="A9106" i="2"/>
  <c r="A9107" i="2"/>
  <c r="N9107" i="2"/>
  <c r="H9108" i="2" s="1"/>
  <c r="I9108" i="2" l="1"/>
  <c r="M9108" i="2" s="1"/>
  <c r="D9108" i="2"/>
  <c r="A9108" i="2" l="1"/>
  <c r="N9108" i="2"/>
  <c r="H9109" i="2" s="1"/>
  <c r="D9109" i="2" l="1"/>
  <c r="I9109" i="2"/>
  <c r="M9109" i="2" s="1"/>
  <c r="N9109" i="2"/>
  <c r="H9110" i="2" s="1"/>
  <c r="I9110" i="2" l="1"/>
  <c r="M9110" i="2" s="1"/>
  <c r="A9109" i="2"/>
  <c r="D9110" i="2"/>
  <c r="A9110" i="2" l="1"/>
  <c r="N9110" i="2"/>
  <c r="H9111" i="2" s="1"/>
  <c r="I9111" i="2" l="1"/>
  <c r="M9111" i="2" s="1"/>
  <c r="D9111" i="2"/>
  <c r="A9111" i="2" s="1"/>
  <c r="N9111" i="2" l="1"/>
  <c r="D9112" i="2" l="1"/>
  <c r="H9112" i="2"/>
  <c r="I9112" i="2" l="1"/>
  <c r="M9112" i="2" s="1"/>
  <c r="N9112" i="2"/>
  <c r="D9113" i="2" s="1"/>
  <c r="A9112" i="2"/>
  <c r="H9113" i="2" l="1"/>
  <c r="A9113" i="2"/>
  <c r="I9113" i="2" l="1"/>
  <c r="M9113" i="2" s="1"/>
  <c r="N9113" i="2"/>
  <c r="D9114" i="2" s="1"/>
  <c r="H9114" i="2" l="1"/>
  <c r="N9114" i="2" l="1"/>
  <c r="D9115" i="2" s="1"/>
  <c r="I9114" i="2"/>
  <c r="M9114" i="2" s="1"/>
  <c r="H9115" i="2" s="1"/>
  <c r="A9114" i="2"/>
  <c r="I9115" i="2" l="1"/>
  <c r="M9115" i="2" s="1"/>
  <c r="N9115" i="2"/>
  <c r="D9116" i="2" s="1"/>
  <c r="A9115" i="2"/>
  <c r="H9116" i="2" l="1"/>
  <c r="N9116" i="2" l="1"/>
  <c r="D9117" i="2" s="1"/>
  <c r="I9116" i="2"/>
  <c r="M9116" i="2" s="1"/>
  <c r="A9116" i="2"/>
  <c r="H9117" i="2" l="1"/>
  <c r="N9117" i="2"/>
  <c r="D9118" i="2" s="1"/>
  <c r="I9117" i="2"/>
  <c r="M9117" i="2" s="1"/>
  <c r="A9117" i="2"/>
  <c r="H9118" i="2" l="1"/>
  <c r="I9118" i="2" s="1"/>
  <c r="M9118" i="2" s="1"/>
  <c r="A9118" i="2" l="1"/>
  <c r="N9118" i="2"/>
  <c r="D9119" i="2" s="1"/>
  <c r="H9119" i="2" l="1"/>
  <c r="A9119" i="2" s="1"/>
  <c r="N9119" i="2"/>
  <c r="D9120" i="2" s="1"/>
  <c r="I9119" i="2" l="1"/>
  <c r="M9119" i="2" s="1"/>
  <c r="H9120" i="2" s="1"/>
  <c r="A9120" i="2" s="1"/>
  <c r="I9120" i="2" l="1"/>
  <c r="M9120" i="2" s="1"/>
  <c r="N9120" i="2"/>
  <c r="D9121" i="2" s="1"/>
  <c r="H9121" i="2" l="1"/>
  <c r="I9121" i="2" s="1"/>
  <c r="M9121" i="2" s="1"/>
  <c r="A9121" i="2"/>
  <c r="N9121" i="2" l="1"/>
  <c r="D9122" i="2" s="1"/>
  <c r="H9122" i="2" l="1"/>
  <c r="I9122" i="2" s="1"/>
  <c r="M9122" i="2" s="1"/>
  <c r="N9122" i="2"/>
  <c r="D9123" i="2" s="1"/>
  <c r="A9122" i="2"/>
  <c r="H9123" i="2" l="1"/>
  <c r="A9123" i="2" s="1"/>
  <c r="I9123" i="2" l="1"/>
  <c r="M9123" i="2" s="1"/>
  <c r="N9123" i="2"/>
  <c r="D9124" i="2" s="1"/>
  <c r="H9124" i="2" l="1"/>
  <c r="A9124" i="2" s="1"/>
  <c r="N9124" i="2" l="1"/>
  <c r="D9125" i="2" s="1"/>
  <c r="I9124" i="2"/>
  <c r="M9124" i="2" s="1"/>
  <c r="H9125" i="2" l="1"/>
  <c r="N9125" i="2" s="1"/>
  <c r="D9126" i="2" s="1"/>
  <c r="A9125" i="2" l="1"/>
  <c r="I9125" i="2"/>
  <c r="M9125" i="2" s="1"/>
  <c r="H9126" i="2" s="1"/>
  <c r="N9126" i="2" l="1"/>
  <c r="D9127" i="2" s="1"/>
  <c r="A9126" i="2"/>
  <c r="I9126" i="2"/>
  <c r="M9126" i="2" s="1"/>
  <c r="H9127" i="2" s="1"/>
  <c r="I9127" i="2" l="1"/>
  <c r="M9127" i="2" s="1"/>
  <c r="A9127" i="2"/>
  <c r="N9127" i="2"/>
  <c r="D9128" i="2" s="1"/>
  <c r="H9128" i="2" l="1"/>
  <c r="A9128" i="2" s="1"/>
  <c r="N9128" i="2"/>
  <c r="D9129" i="2" s="1"/>
  <c r="I9128" i="2" l="1"/>
  <c r="M9128" i="2" s="1"/>
  <c r="H9129" i="2" s="1"/>
  <c r="L9129" i="2" s="1"/>
  <c r="N9129" i="2" l="1"/>
  <c r="D9130" i="2" s="1"/>
  <c r="I9129" i="2"/>
  <c r="M9129" i="2" s="1"/>
  <c r="A9129" i="2"/>
  <c r="H9130" i="2" l="1"/>
  <c r="I9130" i="2" s="1"/>
  <c r="M9130" i="2" s="1"/>
  <c r="A9130" i="2" l="1"/>
  <c r="N9130" i="2"/>
  <c r="D9131" i="2" s="1"/>
  <c r="L9130" i="2"/>
  <c r="H9131" i="2" s="1"/>
  <c r="N9131" i="2" l="1"/>
  <c r="D9132" i="2" s="1"/>
  <c r="I9131" i="2"/>
  <c r="M9131" i="2" s="1"/>
  <c r="A9131" i="2"/>
  <c r="H9132" i="2" l="1"/>
  <c r="I9132" i="2" s="1"/>
  <c r="M9132" i="2" s="1"/>
  <c r="A9132" i="2" l="1"/>
  <c r="N9132" i="2"/>
  <c r="D9133" i="2" s="1"/>
  <c r="E9133" i="2" s="1"/>
  <c r="H9133" i="2"/>
  <c r="G9133" i="2" l="1"/>
  <c r="F9133" i="2"/>
  <c r="I9133" i="2"/>
  <c r="M9133" i="2" s="1"/>
  <c r="N9133" i="2"/>
  <c r="H9134" i="2" s="1"/>
  <c r="A9133" i="2"/>
  <c r="I9134" i="2" l="1"/>
  <c r="M9134" i="2" s="1"/>
  <c r="D9134" i="2"/>
  <c r="N9134" i="2" s="1"/>
  <c r="H9135" i="2" s="1"/>
  <c r="I9135" i="2" l="1"/>
  <c r="M9135" i="2" s="1"/>
  <c r="A9134" i="2"/>
  <c r="D9135" i="2"/>
  <c r="A9135" i="2" l="1"/>
  <c r="N9135" i="2"/>
  <c r="H9136" i="2" s="1"/>
  <c r="I9136" i="2" l="1"/>
  <c r="M9136" i="2" s="1"/>
  <c r="D9136" i="2"/>
  <c r="A9136" i="2" l="1"/>
  <c r="N9136" i="2"/>
  <c r="H9137" i="2" s="1"/>
  <c r="I9137" i="2" l="1"/>
  <c r="M9137" i="2" s="1"/>
  <c r="D9137" i="2"/>
  <c r="A9137" i="2" l="1"/>
  <c r="N9137" i="2"/>
  <c r="H9138" i="2" s="1"/>
  <c r="I9138" i="2" l="1"/>
  <c r="M9138" i="2" s="1"/>
  <c r="D9138" i="2"/>
  <c r="A9138" i="2" s="1"/>
  <c r="N9138" i="2" l="1"/>
  <c r="E9407" i="2"/>
  <c r="D9139" i="2" l="1"/>
  <c r="H9139" i="2"/>
  <c r="G9407" i="2"/>
  <c r="F9407" i="2"/>
  <c r="I9139" i="2" l="1"/>
  <c r="M9139" i="2" s="1"/>
  <c r="N9139" i="2"/>
  <c r="D9140" i="2" s="1"/>
  <c r="A9139" i="2"/>
  <c r="H9140" i="2" l="1"/>
  <c r="A9140" i="2" s="1"/>
  <c r="N9140" i="2" l="1"/>
  <c r="D9141" i="2" s="1"/>
  <c r="I9140" i="2"/>
  <c r="M9140" i="2" s="1"/>
  <c r="H9141" i="2" s="1"/>
  <c r="N9141" i="2" l="1"/>
  <c r="D9142" i="2" s="1"/>
  <c r="I9141" i="2"/>
  <c r="M9141" i="2" s="1"/>
  <c r="H9142" i="2" s="1"/>
  <c r="A9141" i="2"/>
  <c r="N9142" i="2" l="1"/>
  <c r="D9143" i="2" s="1"/>
  <c r="I9142" i="2"/>
  <c r="M9142" i="2" s="1"/>
  <c r="A9142" i="2"/>
  <c r="H9143" i="2" l="1"/>
  <c r="I9143" i="2" s="1"/>
  <c r="M9143" i="2" s="1"/>
  <c r="N9143" i="2"/>
  <c r="D9144" i="2" s="1"/>
  <c r="A9143" i="2"/>
  <c r="H9144" i="2" l="1"/>
  <c r="N9144" i="2" l="1"/>
  <c r="D9145" i="2" s="1"/>
  <c r="I9144" i="2"/>
  <c r="M9144" i="2" s="1"/>
  <c r="A9144" i="2"/>
  <c r="H9145" i="2" l="1"/>
  <c r="A9145" i="2" s="1"/>
  <c r="I9145" i="2" l="1"/>
  <c r="M9145" i="2" s="1"/>
  <c r="N9145" i="2"/>
  <c r="D9146" i="2" s="1"/>
  <c r="H9146" i="2" l="1"/>
  <c r="N9146" i="2"/>
  <c r="D9147" i="2" s="1"/>
  <c r="I9146" i="2" l="1"/>
  <c r="M9146" i="2" s="1"/>
  <c r="H9147" i="2" s="1"/>
  <c r="A9147" i="2" s="1"/>
  <c r="A9146" i="2"/>
  <c r="I9147" i="2" l="1"/>
  <c r="M9147" i="2" s="1"/>
  <c r="N9147" i="2"/>
  <c r="D9148" i="2" s="1"/>
  <c r="H9148" i="2" l="1"/>
  <c r="A9148" i="2" s="1"/>
  <c r="I9148" i="2" l="1"/>
  <c r="M9148" i="2" s="1"/>
  <c r="N9148" i="2"/>
  <c r="D9149" i="2" s="1"/>
  <c r="H9149" i="2" l="1"/>
  <c r="A9149" i="2" l="1"/>
  <c r="I9149" i="2"/>
  <c r="M9149" i="2" s="1"/>
  <c r="N9149" i="2"/>
  <c r="D9150" i="2" s="1"/>
  <c r="H9150" i="2"/>
  <c r="N9150" i="2" s="1"/>
  <c r="D9151" i="2" s="1"/>
  <c r="A9150" i="2" l="1"/>
  <c r="I9150" i="2"/>
  <c r="M9150" i="2" s="1"/>
  <c r="H9151" i="2"/>
  <c r="A9151" i="2"/>
  <c r="I9151" i="2" l="1"/>
  <c r="M9151" i="2" s="1"/>
  <c r="N9151" i="2"/>
  <c r="D9152" i="2" s="1"/>
  <c r="H9152" i="2" l="1"/>
  <c r="A9152" i="2" s="1"/>
  <c r="I9152" i="2" l="1"/>
  <c r="M9152" i="2" s="1"/>
  <c r="N9152" i="2"/>
  <c r="D9153" i="2" s="1"/>
  <c r="H9153" i="2" l="1"/>
  <c r="A9153" i="2"/>
  <c r="I9153" i="2"/>
  <c r="M9153" i="2" s="1"/>
  <c r="N9153" i="2"/>
  <c r="D9154" i="2" s="1"/>
  <c r="H9154" i="2" l="1"/>
  <c r="N9154" i="2" l="1"/>
  <c r="D9155" i="2" s="1"/>
  <c r="I9154" i="2"/>
  <c r="M9154" i="2" s="1"/>
  <c r="A9154" i="2"/>
  <c r="H9155" i="2" l="1"/>
  <c r="I9155" i="2" s="1"/>
  <c r="M9155" i="2" s="1"/>
  <c r="N9155" i="2"/>
  <c r="D9156" i="2" s="1"/>
  <c r="A9155" i="2"/>
  <c r="H9156" i="2" l="1"/>
  <c r="N9156" i="2" l="1"/>
  <c r="D9157" i="2" s="1"/>
  <c r="I9156" i="2"/>
  <c r="M9156" i="2" s="1"/>
  <c r="A9156" i="2"/>
  <c r="H9157" i="2" l="1"/>
  <c r="I9157" i="2" s="1"/>
  <c r="M9157" i="2" s="1"/>
  <c r="A9157" i="2"/>
  <c r="N9157" i="2" l="1"/>
  <c r="D9158" i="2" s="1"/>
  <c r="H9158" i="2" l="1"/>
  <c r="A9158" i="2" s="1"/>
  <c r="N9158" i="2" l="1"/>
  <c r="D9159" i="2" s="1"/>
  <c r="I9158" i="2"/>
  <c r="M9158" i="2" s="1"/>
  <c r="H9159" i="2"/>
  <c r="A9159" i="2" s="1"/>
  <c r="I9159" i="2" l="1"/>
  <c r="M9159" i="2" s="1"/>
  <c r="N9159" i="2"/>
  <c r="D9160" i="2" s="1"/>
  <c r="H9160" i="2" l="1"/>
  <c r="A9160" i="2" l="1"/>
  <c r="L9160" i="2"/>
  <c r="I9160" i="2"/>
  <c r="M9160" i="2" s="1"/>
  <c r="N9160" i="2"/>
  <c r="D9161" i="2" s="1"/>
  <c r="H9161" i="2" l="1"/>
  <c r="I9161" i="2" l="1"/>
  <c r="M9161" i="2" s="1"/>
  <c r="N9161" i="2"/>
  <c r="A9161" i="2"/>
  <c r="E9436" i="2"/>
  <c r="H9162" i="2" l="1"/>
  <c r="D9162" i="2"/>
  <c r="F9436" i="2"/>
  <c r="G9436" i="2"/>
  <c r="A9162" i="2" l="1"/>
  <c r="I9162" i="2"/>
  <c r="M9162" i="2" s="1"/>
  <c r="N9162" i="2"/>
  <c r="H9163" i="2" s="1"/>
  <c r="I9163" i="2" l="1"/>
  <c r="M9163" i="2" s="1"/>
  <c r="D9163" i="2"/>
  <c r="E9163" i="2" s="1"/>
  <c r="G9163" i="2" l="1"/>
  <c r="F9163" i="2"/>
  <c r="A9163" i="2"/>
  <c r="N9163" i="2"/>
  <c r="H9164" i="2" s="1"/>
  <c r="I9164" i="2" l="1"/>
  <c r="M9164" i="2" s="1"/>
  <c r="D9164" i="2"/>
  <c r="N9164" i="2" l="1"/>
  <c r="A9164" i="2"/>
  <c r="E9164" i="2"/>
  <c r="G9164" i="2" l="1"/>
  <c r="D9165" i="2" s="1"/>
  <c r="F9164" i="2"/>
  <c r="H9165" i="2"/>
  <c r="I9165" i="2" l="1"/>
  <c r="M9165" i="2" s="1"/>
  <c r="N9165" i="2"/>
  <c r="H9166" i="2" s="1"/>
  <c r="A9165" i="2"/>
  <c r="D9166" i="2" l="1"/>
  <c r="A9166" i="2" s="1"/>
  <c r="I9166" i="2"/>
  <c r="M9166" i="2" s="1"/>
  <c r="N9166" i="2" l="1"/>
  <c r="D9167" i="2" s="1"/>
  <c r="H9167" i="2" l="1"/>
  <c r="E9527" i="2"/>
  <c r="I9167" i="2" l="1"/>
  <c r="M9167" i="2" s="1"/>
  <c r="N9167" i="2"/>
  <c r="D9168" i="2" s="1"/>
  <c r="A9167" i="2"/>
  <c r="G9527" i="2"/>
  <c r="F9527" i="2"/>
  <c r="H9168" i="2" l="1"/>
  <c r="N9168" i="2" l="1"/>
  <c r="D9169" i="2" s="1"/>
  <c r="I9168" i="2"/>
  <c r="M9168" i="2" s="1"/>
  <c r="H9169" i="2" s="1"/>
  <c r="A9168" i="2"/>
  <c r="I9169" i="2" l="1"/>
  <c r="M9169" i="2" s="1"/>
  <c r="N9169" i="2"/>
  <c r="D9170" i="2" s="1"/>
  <c r="A9169" i="2"/>
  <c r="H9170" i="2" l="1"/>
  <c r="A9170" i="2" s="1"/>
  <c r="I9170" i="2" l="1"/>
  <c r="M9170" i="2" s="1"/>
  <c r="N9170" i="2"/>
  <c r="D9171" i="2" s="1"/>
  <c r="H9171" i="2" l="1"/>
  <c r="N9171" i="2" l="1"/>
  <c r="D9172" i="2" s="1"/>
  <c r="I9171" i="2"/>
  <c r="M9171" i="2" s="1"/>
  <c r="A9171" i="2"/>
  <c r="H9172" i="2" l="1"/>
  <c r="I9172" i="2" s="1"/>
  <c r="M9172" i="2" s="1"/>
  <c r="A9172" i="2"/>
  <c r="N9172" i="2" l="1"/>
  <c r="D9173" i="2" s="1"/>
  <c r="H9173" i="2"/>
  <c r="I9173" i="2" l="1"/>
  <c r="M9173" i="2" s="1"/>
  <c r="N9173" i="2"/>
  <c r="D9174" i="2" s="1"/>
  <c r="A9173" i="2"/>
  <c r="H9174" i="2" l="1"/>
  <c r="I9174" i="2" l="1"/>
  <c r="M9174" i="2" s="1"/>
  <c r="A9174" i="2"/>
  <c r="N9174" i="2"/>
  <c r="D9175" i="2" s="1"/>
  <c r="H9175" i="2" l="1"/>
  <c r="N9175" i="2" l="1"/>
  <c r="D9176" i="2" s="1"/>
  <c r="I9175" i="2"/>
  <c r="M9175" i="2" s="1"/>
  <c r="A9175" i="2"/>
  <c r="H9176" i="2" l="1"/>
  <c r="I9176" i="2" s="1"/>
  <c r="M9176" i="2" s="1"/>
  <c r="A9176" i="2" l="1"/>
  <c r="N9176" i="2"/>
  <c r="D9177" i="2" s="1"/>
  <c r="H9177" i="2" l="1"/>
  <c r="I9177" i="2" s="1"/>
  <c r="M9177" i="2" s="1"/>
  <c r="N9177" i="2"/>
  <c r="D9178" i="2" s="1"/>
  <c r="A9177" i="2" l="1"/>
  <c r="H9178" i="2"/>
  <c r="A9178" i="2" s="1"/>
  <c r="N9178" i="2" l="1"/>
  <c r="D9179" i="2" s="1"/>
  <c r="I9178" i="2"/>
  <c r="M9178" i="2" s="1"/>
  <c r="H9179" i="2" s="1"/>
  <c r="I9179" i="2" l="1"/>
  <c r="M9179" i="2" s="1"/>
  <c r="N9179" i="2"/>
  <c r="D9180" i="2" s="1"/>
  <c r="A9179" i="2"/>
  <c r="H9180" i="2" l="1"/>
  <c r="A9180" i="2" s="1"/>
  <c r="I9180" i="2" l="1"/>
  <c r="M9180" i="2" s="1"/>
  <c r="N9180" i="2"/>
  <c r="D9181" i="2" s="1"/>
  <c r="H9181" i="2" l="1"/>
  <c r="I9181" i="2" l="1"/>
  <c r="M9181" i="2" s="1"/>
  <c r="N9181" i="2"/>
  <c r="D9182" i="2" s="1"/>
  <c r="A9181" i="2"/>
  <c r="L9463" i="2"/>
  <c r="H9182" i="2" l="1"/>
  <c r="A9182" i="2" s="1"/>
  <c r="I9182" i="2" l="1"/>
  <c r="M9182" i="2" s="1"/>
  <c r="N9182" i="2"/>
  <c r="D9183" i="2" s="1"/>
  <c r="H9183" i="2" l="1"/>
  <c r="I9183" i="2" l="1"/>
  <c r="M9183" i="2" s="1"/>
  <c r="N9183" i="2"/>
  <c r="D9184" i="2" s="1"/>
  <c r="A9183" i="2"/>
  <c r="H9184" i="2" l="1"/>
  <c r="A9184" i="2" s="1"/>
  <c r="I9184" i="2" l="1"/>
  <c r="M9184" i="2" s="1"/>
  <c r="N9184" i="2"/>
  <c r="D9185" i="2" s="1"/>
  <c r="H9185" i="2" l="1"/>
  <c r="A9185" i="2"/>
  <c r="I9185" i="2" l="1"/>
  <c r="M9185" i="2" s="1"/>
  <c r="N9185" i="2"/>
  <c r="D9186" i="2" s="1"/>
  <c r="H9186" i="2" l="1"/>
  <c r="I9186" i="2" l="1"/>
  <c r="M9186" i="2" s="1"/>
  <c r="N9186" i="2"/>
  <c r="D9187" i="2" s="1"/>
  <c r="A9186" i="2"/>
  <c r="H9187" i="2" l="1"/>
  <c r="I9187" i="2" l="1"/>
  <c r="M9187" i="2" s="1"/>
  <c r="N9187" i="2"/>
  <c r="D9188" i="2" s="1"/>
  <c r="A9187" i="2"/>
  <c r="H9188" i="2" l="1"/>
  <c r="I9188" i="2" l="1"/>
  <c r="M9188" i="2" s="1"/>
  <c r="N9188" i="2"/>
  <c r="D9189" i="2" s="1"/>
  <c r="A9188" i="2"/>
  <c r="L9554" i="2"/>
  <c r="H9189" i="2" l="1"/>
  <c r="I9189" i="2" l="1"/>
  <c r="M9189" i="2" s="1"/>
  <c r="N9189" i="2"/>
  <c r="D9190" i="2" s="1"/>
  <c r="A9189" i="2"/>
  <c r="H9190" i="2" l="1"/>
  <c r="L9190" i="2" s="1"/>
  <c r="A9190" i="2" l="1"/>
  <c r="I9190" i="2"/>
  <c r="M9190" i="2" s="1"/>
  <c r="N9190" i="2"/>
  <c r="D9191" i="2" s="1"/>
  <c r="H9191" i="2" l="1"/>
  <c r="E9558" i="2"/>
  <c r="I9191" i="2" l="1"/>
  <c r="M9191" i="2" s="1"/>
  <c r="L9191" i="2"/>
  <c r="N9191" i="2"/>
  <c r="A9191" i="2"/>
  <c r="F9558" i="2"/>
  <c r="G9558" i="2"/>
  <c r="H9192" i="2" l="1"/>
  <c r="D9192" i="2"/>
  <c r="A9192" i="2" l="1"/>
  <c r="I9192" i="2"/>
  <c r="M9192" i="2" s="1"/>
  <c r="N9192" i="2"/>
  <c r="H9193" i="2" s="1"/>
  <c r="I9193" i="2" l="1"/>
  <c r="M9193" i="2" s="1"/>
  <c r="D9193" i="2"/>
  <c r="A9193" i="2" l="1"/>
  <c r="N9193" i="2"/>
  <c r="H9194" i="2" s="1"/>
  <c r="D9194" i="2" l="1"/>
  <c r="N9194" i="2"/>
  <c r="I9194" i="2"/>
  <c r="M9194" i="2" s="1"/>
  <c r="A9194" i="2" l="1"/>
  <c r="E9194" i="2"/>
  <c r="H9195" i="2" s="1"/>
  <c r="I9195" i="2" s="1"/>
  <c r="M9195" i="2" s="1"/>
  <c r="E9195" i="2"/>
  <c r="F9194" i="2" l="1"/>
  <c r="G9194" i="2"/>
  <c r="D9195" i="2" s="1"/>
  <c r="A9195" i="2" s="1"/>
  <c r="N9195" i="2"/>
  <c r="H9196" i="2" s="1"/>
  <c r="F9195" i="2"/>
  <c r="G9195" i="2"/>
  <c r="D9196" i="2" l="1"/>
  <c r="I9196" i="2"/>
  <c r="M9196" i="2" s="1"/>
  <c r="N9196" i="2"/>
  <c r="H9197" i="2" s="1"/>
  <c r="I9197" i="2" s="1"/>
  <c r="M9197" i="2" s="1"/>
  <c r="A9196" i="2"/>
  <c r="D9197" i="2" l="1"/>
  <c r="N9197" i="2" s="1"/>
  <c r="H9198" i="2" s="1"/>
  <c r="A9197" i="2" l="1"/>
  <c r="D9198" i="2"/>
  <c r="A9198" i="2" s="1"/>
  <c r="I9198" i="2"/>
  <c r="M9198" i="2" s="1"/>
  <c r="N9198" i="2"/>
  <c r="H9199" i="2" l="1"/>
  <c r="I9199" i="2" s="1"/>
  <c r="M9199" i="2" s="1"/>
  <c r="D9199" i="2"/>
  <c r="A9199" i="2" l="1"/>
  <c r="N9199" i="2"/>
  <c r="D9200" i="2" s="1"/>
  <c r="H9200" i="2" l="1"/>
  <c r="N9200" i="2" l="1"/>
  <c r="D9201" i="2" s="1"/>
  <c r="I9200" i="2"/>
  <c r="M9200" i="2" s="1"/>
  <c r="A9200" i="2"/>
  <c r="H9201" i="2" l="1"/>
  <c r="A9201" i="2" s="1"/>
  <c r="N9201" i="2"/>
  <c r="D9202" i="2" s="1"/>
  <c r="I9201" i="2" l="1"/>
  <c r="M9201" i="2" s="1"/>
  <c r="H9202" i="2" s="1"/>
  <c r="N9202" i="2" l="1"/>
  <c r="D9203" i="2" s="1"/>
  <c r="I9202" i="2"/>
  <c r="M9202" i="2" s="1"/>
  <c r="H9203" i="2" s="1"/>
  <c r="A9202" i="2"/>
  <c r="I9203" i="2" l="1"/>
  <c r="M9203" i="2" s="1"/>
  <c r="N9203" i="2"/>
  <c r="H9204" i="2" s="1"/>
  <c r="A9203" i="2"/>
  <c r="I9204" i="2" l="1"/>
  <c r="M9204" i="2" s="1"/>
  <c r="D9204" i="2"/>
  <c r="A9204" i="2" l="1"/>
  <c r="N9204" i="2"/>
  <c r="H9205" i="2" s="1"/>
  <c r="I9205" i="2" s="1"/>
  <c r="M9205" i="2" s="1"/>
  <c r="D9205" i="2" l="1"/>
  <c r="N9205" i="2" l="1"/>
  <c r="H9206" i="2" s="1"/>
  <c r="A9205" i="2"/>
  <c r="D9206" i="2" l="1"/>
  <c r="A9206" i="2" s="1"/>
  <c r="I9206" i="2"/>
  <c r="M9206" i="2" s="1"/>
  <c r="N9206" i="2"/>
  <c r="H9207" i="2" s="1"/>
  <c r="I9207" i="2" s="1"/>
  <c r="M9207" i="2" s="1"/>
  <c r="D9207" i="2" l="1"/>
  <c r="N9207" i="2" l="1"/>
  <c r="H9208" i="2" s="1"/>
  <c r="A9207" i="2"/>
  <c r="D9208" i="2" l="1"/>
  <c r="A9208" i="2" s="1"/>
  <c r="I9208" i="2"/>
  <c r="M9208" i="2" s="1"/>
  <c r="N9208" i="2"/>
  <c r="D9209" i="2" s="1"/>
  <c r="H9209" i="2" l="1"/>
  <c r="A9209" i="2" s="1"/>
  <c r="N9209" i="2" l="1"/>
  <c r="D9210" i="2" s="1"/>
  <c r="I9209" i="2"/>
  <c r="M9209" i="2" s="1"/>
  <c r="H9210" i="2" l="1"/>
  <c r="A9210" i="2" s="1"/>
  <c r="N9210" i="2"/>
  <c r="D9211" i="2" s="1"/>
  <c r="I9210" i="2"/>
  <c r="M9210" i="2" s="1"/>
  <c r="H9211" i="2" l="1"/>
  <c r="A9211" i="2"/>
  <c r="N9211" i="2"/>
  <c r="D9212" i="2" s="1"/>
  <c r="I9211" i="2"/>
  <c r="M9211" i="2" s="1"/>
  <c r="H9212" i="2" l="1"/>
  <c r="I9212" i="2" s="1"/>
  <c r="M9212" i="2" s="1"/>
  <c r="A9212" i="2"/>
  <c r="N9212" i="2" l="1"/>
  <c r="D9213" i="2" s="1"/>
  <c r="H9213" i="2"/>
  <c r="N9213" i="2" l="1"/>
  <c r="D9214" i="2" s="1"/>
  <c r="I9213" i="2"/>
  <c r="M9213" i="2" s="1"/>
  <c r="H9214" i="2" s="1"/>
  <c r="A9213" i="2"/>
  <c r="A9214" i="2" l="1"/>
  <c r="I9214" i="2"/>
  <c r="M9214" i="2" s="1"/>
  <c r="N9214" i="2"/>
  <c r="D9215" i="2" s="1"/>
  <c r="H9215" i="2" l="1"/>
  <c r="I9215" i="2" l="1"/>
  <c r="M9215" i="2" s="1"/>
  <c r="N9215" i="2"/>
  <c r="D9216" i="2" s="1"/>
  <c r="A9215" i="2"/>
  <c r="H9216" i="2" l="1"/>
  <c r="A9216" i="2" s="1"/>
  <c r="I9216" i="2" l="1"/>
  <c r="M9216" i="2" s="1"/>
  <c r="N9216" i="2"/>
  <c r="D9217" i="2" s="1"/>
  <c r="H9217" i="2" l="1"/>
  <c r="A9217" i="2" s="1"/>
  <c r="N9217" i="2" l="1"/>
  <c r="D9218" i="2" s="1"/>
  <c r="I9217" i="2"/>
  <c r="M9217" i="2" s="1"/>
  <c r="H9218" i="2" l="1"/>
  <c r="N9218" i="2" s="1"/>
  <c r="D9219" i="2" s="1"/>
  <c r="L9585" i="2"/>
  <c r="A9218" i="2" l="1"/>
  <c r="I9218" i="2"/>
  <c r="M9218" i="2" s="1"/>
  <c r="H9219" i="2" s="1"/>
  <c r="N9219" i="2" l="1"/>
  <c r="D9220" i="2" s="1"/>
  <c r="A9219" i="2"/>
  <c r="I9219" i="2"/>
  <c r="M9219" i="2" s="1"/>
  <c r="H9220" i="2" l="1"/>
  <c r="I9220" i="2" s="1"/>
  <c r="M9220" i="2" s="1"/>
  <c r="N9220" i="2" l="1"/>
  <c r="D9221" i="2" s="1"/>
  <c r="A9220" i="2"/>
  <c r="E9588" i="2"/>
  <c r="H9221" i="2" l="1"/>
  <c r="A9221" i="2" s="1"/>
  <c r="L9222" i="2"/>
  <c r="G9588" i="2"/>
  <c r="F9588" i="2"/>
  <c r="L9221" i="2" l="1"/>
  <c r="N9221" i="2"/>
  <c r="D9222" i="2" s="1"/>
  <c r="I9221" i="2"/>
  <c r="M9221" i="2" s="1"/>
  <c r="H9222" i="2" l="1"/>
  <c r="N9222" i="2" s="1"/>
  <c r="D9223" i="2" s="1"/>
  <c r="I9222" i="2"/>
  <c r="M9222" i="2" s="1"/>
  <c r="H9223" i="2" s="1"/>
  <c r="I9223" i="2" s="1"/>
  <c r="M9223" i="2" s="1"/>
  <c r="A9222" i="2"/>
  <c r="N9223" i="2" l="1"/>
  <c r="D9224" i="2" s="1"/>
  <c r="A9223" i="2"/>
  <c r="H9224" i="2" l="1"/>
  <c r="A9224" i="2" s="1"/>
  <c r="N9224" i="2" l="1"/>
  <c r="D9225" i="2" s="1"/>
  <c r="E9225" i="2" s="1"/>
  <c r="G9225" i="2" s="1"/>
  <c r="I9224" i="2"/>
  <c r="M9224" i="2" s="1"/>
  <c r="F9225" i="2" l="1"/>
  <c r="H9225" i="2"/>
  <c r="I9225" i="2" l="1"/>
  <c r="M9225" i="2" s="1"/>
  <c r="N9225" i="2"/>
  <c r="A9225" i="2"/>
  <c r="E9713" i="2"/>
  <c r="H9226" i="2" l="1"/>
  <c r="I9226" i="2" s="1"/>
  <c r="M9226" i="2" s="1"/>
  <c r="D9226" i="2"/>
  <c r="F9713" i="2"/>
  <c r="G9713" i="2"/>
  <c r="N9226" i="2" l="1"/>
  <c r="H9227" i="2" s="1"/>
  <c r="A9226" i="2"/>
  <c r="D9227" i="2"/>
  <c r="A9227" i="2" l="1"/>
  <c r="I9227" i="2"/>
  <c r="M9227" i="2" s="1"/>
  <c r="N9227" i="2"/>
  <c r="H9228" i="2" s="1"/>
  <c r="I9228" i="2" l="1"/>
  <c r="M9228" i="2" s="1"/>
  <c r="D9228" i="2"/>
  <c r="A9228" i="2" s="1"/>
  <c r="N9228" i="2" l="1"/>
  <c r="D9229" i="2" l="1"/>
  <c r="H9229" i="2"/>
  <c r="I9229" i="2" l="1"/>
  <c r="M9229" i="2" s="1"/>
  <c r="N9229" i="2"/>
  <c r="D9230" i="2" s="1"/>
  <c r="H9230" i="2"/>
  <c r="A9229" i="2"/>
  <c r="A9230" i="2" l="1"/>
  <c r="I9230" i="2"/>
  <c r="M9230" i="2" s="1"/>
  <c r="N9230" i="2"/>
  <c r="D9231" i="2" s="1"/>
  <c r="H9231" i="2" l="1"/>
  <c r="A9231" i="2"/>
  <c r="I9231" i="2"/>
  <c r="M9231" i="2" s="1"/>
  <c r="N9231" i="2"/>
  <c r="D9232" i="2" s="1"/>
  <c r="H9232" i="2" l="1"/>
  <c r="I9232" i="2" s="1"/>
  <c r="M9232" i="2" s="1"/>
  <c r="N9232" i="2"/>
  <c r="D9233" i="2" s="1"/>
  <c r="A9232" i="2"/>
  <c r="H9233" i="2" l="1"/>
  <c r="N9233" i="2" l="1"/>
  <c r="D9234" i="2" s="1"/>
  <c r="I9233" i="2"/>
  <c r="M9233" i="2" s="1"/>
  <c r="A9233" i="2"/>
  <c r="H9234" i="2" l="1"/>
  <c r="N9234" i="2" s="1"/>
  <c r="D9235" i="2" s="1"/>
  <c r="A9234" i="2" l="1"/>
  <c r="I9234" i="2"/>
  <c r="M9234" i="2" s="1"/>
  <c r="H9235" i="2" s="1"/>
  <c r="N9235" i="2" l="1"/>
  <c r="D9236" i="2" s="1"/>
  <c r="A9235" i="2"/>
  <c r="I9235" i="2"/>
  <c r="M9235" i="2" s="1"/>
  <c r="H9236" i="2"/>
  <c r="N9236" i="2" s="1"/>
  <c r="D9237" i="2" s="1"/>
  <c r="A9236" i="2" l="1"/>
  <c r="I9236" i="2"/>
  <c r="M9236" i="2" s="1"/>
  <c r="H9237" i="2" s="1"/>
  <c r="I9237" i="2" l="1"/>
  <c r="M9237" i="2" s="1"/>
  <c r="N9237" i="2"/>
  <c r="D9238" i="2" s="1"/>
  <c r="A9237" i="2"/>
  <c r="H9238" i="2" l="1"/>
  <c r="I9238" i="2" s="1"/>
  <c r="M9238" i="2" s="1"/>
  <c r="A9238" i="2"/>
  <c r="N9238" i="2"/>
  <c r="D9239" i="2" s="1"/>
  <c r="H9239" i="2" l="1"/>
  <c r="I9239" i="2" s="1"/>
  <c r="M9239" i="2" s="1"/>
  <c r="A9239" i="2" l="1"/>
  <c r="N9239" i="2"/>
  <c r="D9240" i="2" s="1"/>
  <c r="H9240" i="2" l="1"/>
  <c r="A9240" i="2" s="1"/>
  <c r="N9240" i="2"/>
  <c r="D9241" i="2" s="1"/>
  <c r="I9240" i="2"/>
  <c r="M9240" i="2" s="1"/>
  <c r="H9241" i="2" l="1"/>
  <c r="I9241" i="2" s="1"/>
  <c r="M9241" i="2" s="1"/>
  <c r="A9241" i="2"/>
  <c r="N9241" i="2" l="1"/>
  <c r="D9242" i="2" s="1"/>
  <c r="H9242" i="2" l="1"/>
  <c r="A9242" i="2" s="1"/>
  <c r="N9242" i="2"/>
  <c r="D9243" i="2" s="1"/>
  <c r="I9242" i="2" l="1"/>
  <c r="M9242" i="2" s="1"/>
  <c r="H9243" i="2"/>
  <c r="A9243" i="2" s="1"/>
  <c r="N9243" i="2" l="1"/>
  <c r="D9244" i="2" s="1"/>
  <c r="I9243" i="2"/>
  <c r="M9243" i="2" s="1"/>
  <c r="H9244" i="2" l="1"/>
  <c r="I9244" i="2" s="1"/>
  <c r="M9244" i="2" s="1"/>
  <c r="N9244" i="2"/>
  <c r="D9245" i="2" s="1"/>
  <c r="A9244" i="2"/>
  <c r="H9245" i="2" l="1"/>
  <c r="I9245" i="2" s="1"/>
  <c r="M9245" i="2" s="1"/>
  <c r="N9245" i="2"/>
  <c r="D9246" i="2" s="1"/>
  <c r="A9245" i="2"/>
  <c r="H9246" i="2" l="1"/>
  <c r="A9246" i="2" s="1"/>
  <c r="N9246" i="2" l="1"/>
  <c r="D9247" i="2" s="1"/>
  <c r="I9246" i="2"/>
  <c r="M9246" i="2" s="1"/>
  <c r="H9247" i="2"/>
  <c r="A9247" i="2" s="1"/>
  <c r="I9247" i="2" l="1"/>
  <c r="M9247" i="2" s="1"/>
  <c r="N9247" i="2"/>
  <c r="D9248" i="2" s="1"/>
  <c r="H9248" i="2" l="1"/>
  <c r="N9248" i="2" l="1"/>
  <c r="D9249" i="2" s="1"/>
  <c r="I9248" i="2"/>
  <c r="M9248" i="2" s="1"/>
  <c r="A9248" i="2"/>
  <c r="L9615" i="2"/>
  <c r="H9249" i="2" l="1"/>
  <c r="N9249" i="2" s="1"/>
  <c r="D9250" i="2" s="1"/>
  <c r="A9249" i="2"/>
  <c r="I9249" i="2" l="1"/>
  <c r="M9249" i="2" s="1"/>
  <c r="H9250" i="2" s="1"/>
  <c r="I9250" i="2" s="1"/>
  <c r="M9250" i="2" s="1"/>
  <c r="A9250" i="2" l="1"/>
  <c r="N9250" i="2"/>
  <c r="D9251" i="2" s="1"/>
  <c r="H9251" i="2" l="1"/>
  <c r="A9251" i="2" s="1"/>
  <c r="E9619" i="2"/>
  <c r="N9251" i="2" l="1"/>
  <c r="D9252" i="2" s="1"/>
  <c r="I9251" i="2"/>
  <c r="M9251" i="2" s="1"/>
  <c r="G9619" i="2"/>
  <c r="F9619" i="2"/>
  <c r="H9252" i="2" l="1"/>
  <c r="L9252" i="2" s="1"/>
  <c r="A9252" i="2"/>
  <c r="I9252" i="2"/>
  <c r="M9252" i="2" s="1"/>
  <c r="N9252" i="2"/>
  <c r="D9253" i="2" s="1"/>
  <c r="E9253" i="2" s="1"/>
  <c r="F9253" i="2" s="1"/>
  <c r="H9253" i="2" l="1"/>
  <c r="I9253" i="2" s="1"/>
  <c r="M9253" i="2" s="1"/>
  <c r="G9253" i="2"/>
  <c r="N9253" i="2" l="1"/>
  <c r="D9254" i="2" s="1"/>
  <c r="A9253" i="2"/>
  <c r="H9254" i="2" l="1"/>
  <c r="N9254" i="2" s="1"/>
  <c r="D9255" i="2" s="1"/>
  <c r="E9255" i="2" s="1"/>
  <c r="F9255" i="2" s="1"/>
  <c r="A9254" i="2"/>
  <c r="I9254" i="2"/>
  <c r="M9254" i="2" s="1"/>
  <c r="H9255" i="2" s="1"/>
  <c r="N9255" i="2" s="1"/>
  <c r="G9255" i="2" l="1"/>
  <c r="D9256" i="2" s="1"/>
  <c r="E9256" i="2" s="1"/>
  <c r="A9255" i="2"/>
  <c r="I9255" i="2"/>
  <c r="M9255" i="2" s="1"/>
  <c r="H9256" i="2" s="1"/>
  <c r="L9740" i="2"/>
  <c r="G9256" i="2" l="1"/>
  <c r="F9256" i="2"/>
  <c r="A9256" i="2"/>
  <c r="I9256" i="2"/>
  <c r="M9256" i="2" s="1"/>
  <c r="N9256" i="2"/>
  <c r="D9257" i="2" s="1"/>
  <c r="H9257" i="2" l="1"/>
  <c r="I9257" i="2" s="1"/>
  <c r="M9257" i="2" s="1"/>
  <c r="N9257" i="2" l="1"/>
  <c r="H9258" i="2" s="1"/>
  <c r="I9258" i="2" s="1"/>
  <c r="M9258" i="2" s="1"/>
  <c r="A9257" i="2"/>
  <c r="D9258" i="2" l="1"/>
  <c r="N9258" i="2"/>
  <c r="A9258" i="2"/>
  <c r="H9259" i="2" l="1"/>
  <c r="D9259" i="2"/>
  <c r="N9259" i="2" l="1"/>
  <c r="D9260" i="2" s="1"/>
  <c r="A9259" i="2"/>
  <c r="I9259" i="2"/>
  <c r="M9259" i="2" s="1"/>
  <c r="H9260" i="2" s="1"/>
  <c r="E9560" i="2"/>
  <c r="A9260" i="2" l="1"/>
  <c r="N9260" i="2"/>
  <c r="D9261" i="2" s="1"/>
  <c r="I9260" i="2"/>
  <c r="M9260" i="2" s="1"/>
  <c r="F9560" i="2"/>
  <c r="G9560" i="2"/>
  <c r="H9261" i="2" l="1"/>
  <c r="A9261" i="2" s="1"/>
  <c r="I9261" i="2"/>
  <c r="M9261" i="2" s="1"/>
  <c r="N9261" i="2"/>
  <c r="D9262" i="2" s="1"/>
  <c r="H9262" i="2" l="1"/>
  <c r="A9262" i="2" l="1"/>
  <c r="I9262" i="2"/>
  <c r="M9262" i="2" s="1"/>
  <c r="N9262" i="2"/>
  <c r="D9263" i="2" s="1"/>
  <c r="H9263" i="2" l="1"/>
  <c r="A9263" i="2" s="1"/>
  <c r="I9263" i="2" l="1"/>
  <c r="M9263" i="2" s="1"/>
  <c r="N9263" i="2"/>
  <c r="D9264" i="2" s="1"/>
  <c r="H9264" i="2" l="1"/>
  <c r="N9264" i="2" s="1"/>
  <c r="D9265" i="2" s="1"/>
  <c r="A9264" i="2"/>
  <c r="I9264" i="2"/>
  <c r="M9264" i="2" s="1"/>
  <c r="H9265" i="2" s="1"/>
  <c r="A9265" i="2" s="1"/>
  <c r="I9265" i="2"/>
  <c r="M9265" i="2" s="1"/>
  <c r="N9265" i="2"/>
  <c r="D9266" i="2" s="1"/>
  <c r="H9266" i="2" l="1"/>
  <c r="A9266" i="2" l="1"/>
  <c r="I9266" i="2"/>
  <c r="M9266" i="2" s="1"/>
  <c r="N9266" i="2"/>
  <c r="D9267" i="2" s="1"/>
  <c r="H9267" i="2" l="1"/>
  <c r="I9267" i="2" l="1"/>
  <c r="M9267" i="2" s="1"/>
  <c r="N9267" i="2"/>
  <c r="D9268" i="2" s="1"/>
  <c r="A9267" i="2"/>
  <c r="H9268" i="2" l="1"/>
  <c r="N9268" i="2"/>
  <c r="D9269" i="2" s="1"/>
  <c r="I9268" i="2"/>
  <c r="M9268" i="2" s="1"/>
  <c r="A9268" i="2"/>
  <c r="H9269" i="2" l="1"/>
  <c r="A9269" i="2" s="1"/>
  <c r="N9269" i="2" l="1"/>
  <c r="D9270" i="2" s="1"/>
  <c r="I9269" i="2"/>
  <c r="M9269" i="2" s="1"/>
  <c r="H9270" i="2" l="1"/>
  <c r="A9270" i="2" s="1"/>
  <c r="I9270" i="2" l="1"/>
  <c r="M9270" i="2" s="1"/>
  <c r="N9270" i="2"/>
  <c r="D9271" i="2" s="1"/>
  <c r="H9271" i="2" l="1"/>
  <c r="N9271" i="2" s="1"/>
  <c r="D9272" i="2" s="1"/>
  <c r="A9271" i="2"/>
  <c r="I9271" i="2"/>
  <c r="M9271" i="2" s="1"/>
  <c r="H9272" i="2" s="1"/>
  <c r="I9272" i="2" s="1"/>
  <c r="M9272" i="2" s="1"/>
  <c r="N9272" i="2" l="1"/>
  <c r="D9273" i="2" s="1"/>
  <c r="A9272" i="2"/>
  <c r="H9273" i="2"/>
  <c r="A9273" i="2"/>
  <c r="I9273" i="2"/>
  <c r="M9273" i="2" s="1"/>
  <c r="N9273" i="2"/>
  <c r="D9274" i="2" s="1"/>
  <c r="H9274" i="2" l="1"/>
  <c r="I9274" i="2" s="1"/>
  <c r="M9274" i="2" s="1"/>
  <c r="N9274" i="2"/>
  <c r="D9275" i="2" s="1"/>
  <c r="A9274" i="2"/>
  <c r="H9275" i="2" l="1"/>
  <c r="N9275" i="2" l="1"/>
  <c r="D9276" i="2" s="1"/>
  <c r="I9275" i="2"/>
  <c r="M9275" i="2" s="1"/>
  <c r="A9275" i="2"/>
  <c r="H9276" i="2" l="1"/>
  <c r="N9276" i="2" s="1"/>
  <c r="D9277" i="2" s="1"/>
  <c r="A9276" i="2" l="1"/>
  <c r="I9276" i="2"/>
  <c r="M9276" i="2" s="1"/>
  <c r="H9277" i="2" s="1"/>
  <c r="I9277" i="2" l="1"/>
  <c r="M9277" i="2" s="1"/>
  <c r="A9277" i="2"/>
  <c r="N9277" i="2"/>
  <c r="D9278" i="2" s="1"/>
  <c r="H9278" i="2" l="1"/>
  <c r="I9278" i="2" l="1"/>
  <c r="M9278" i="2" s="1"/>
  <c r="N9278" i="2"/>
  <c r="D9279" i="2" s="1"/>
  <c r="A9278" i="2"/>
  <c r="L9646" i="2"/>
  <c r="H9279" i="2" l="1"/>
  <c r="I9279" i="2" s="1"/>
  <c r="M9279" i="2" s="1"/>
  <c r="A9279" i="2" l="1"/>
  <c r="N9279" i="2"/>
  <c r="D9280" i="2" s="1"/>
  <c r="H9280" i="2" l="1"/>
  <c r="L9280" i="2" s="1"/>
  <c r="N9280" i="2" l="1"/>
  <c r="D9281" i="2" s="1"/>
  <c r="I9280" i="2"/>
  <c r="M9280" i="2" s="1"/>
  <c r="A9280" i="2"/>
  <c r="H9281" i="2"/>
  <c r="I9281" i="2" l="1"/>
  <c r="M9281" i="2" s="1"/>
  <c r="A9281" i="2"/>
  <c r="N9281" i="2"/>
  <c r="D9282" i="2" s="1"/>
  <c r="H9282" i="2" l="1"/>
  <c r="L9282" i="2" s="1"/>
  <c r="I9282" i="2" l="1"/>
  <c r="M9282" i="2" s="1"/>
  <c r="N9282" i="2"/>
  <c r="D9283" i="2" s="1"/>
  <c r="A9282" i="2"/>
  <c r="H9283" i="2" l="1"/>
  <c r="L9771" i="2"/>
  <c r="I9283" i="2" l="1"/>
  <c r="M9283" i="2" s="1"/>
  <c r="L9283" i="2"/>
  <c r="N9283" i="2"/>
  <c r="D9284" i="2" s="1"/>
  <c r="E9284" i="2" s="1"/>
  <c r="A9283" i="2"/>
  <c r="G9284" i="2" l="1"/>
  <c r="F9284" i="2"/>
  <c r="H9284" i="2"/>
  <c r="I9284" i="2" l="1"/>
  <c r="M9284" i="2" s="1"/>
  <c r="N9284" i="2"/>
  <c r="D9285" i="2" s="1"/>
  <c r="A9284" i="2"/>
  <c r="H9285" i="2" l="1"/>
  <c r="I9285" i="2" s="1"/>
  <c r="M9285" i="2" s="1"/>
  <c r="A9285" i="2"/>
  <c r="N9285" i="2" l="1"/>
  <c r="D9286" i="2" s="1"/>
  <c r="E9286" i="2" s="1"/>
  <c r="H9286" i="2" l="1"/>
  <c r="I9286" i="2" s="1"/>
  <c r="M9286" i="2" s="1"/>
  <c r="F9286" i="2"/>
  <c r="G9286" i="2"/>
  <c r="A9286" i="2" l="1"/>
  <c r="N9286" i="2"/>
  <c r="H9287" i="2" s="1"/>
  <c r="I9287" i="2" s="1"/>
  <c r="M9287" i="2" s="1"/>
  <c r="D9287" i="2" l="1"/>
  <c r="N9287" i="2" s="1"/>
  <c r="H9288" i="2" s="1"/>
  <c r="I9288" i="2" l="1"/>
  <c r="M9288" i="2" s="1"/>
  <c r="A9287" i="2"/>
  <c r="D9288" i="2"/>
  <c r="A9288" i="2" s="1"/>
  <c r="N9288" i="2" l="1"/>
  <c r="D9289" i="2" s="1"/>
  <c r="H9289" i="2" l="1"/>
  <c r="A9289" i="2" s="1"/>
  <c r="I9289" i="2" l="1"/>
  <c r="M9289" i="2" s="1"/>
  <c r="N9289" i="2"/>
  <c r="D9290" i="2" s="1"/>
  <c r="H9290" i="2" l="1"/>
  <c r="A9290" i="2" s="1"/>
  <c r="N9290" i="2" l="1"/>
  <c r="D9291" i="2" s="1"/>
  <c r="I9290" i="2"/>
  <c r="M9290" i="2" s="1"/>
  <c r="H9291" i="2" l="1"/>
  <c r="N9291" i="2" s="1"/>
  <c r="D9292" i="2" s="1"/>
  <c r="I9291" i="2"/>
  <c r="M9291" i="2" s="1"/>
  <c r="H9292" i="2" s="1"/>
  <c r="A9291" i="2" l="1"/>
  <c r="I9292" i="2"/>
  <c r="M9292" i="2" s="1"/>
  <c r="N9292" i="2"/>
  <c r="D9293" i="2" s="1"/>
  <c r="A9292" i="2"/>
  <c r="H9293" i="2" l="1"/>
  <c r="N9293" i="2" l="1"/>
  <c r="D9294" i="2" s="1"/>
  <c r="I9293" i="2"/>
  <c r="M9293" i="2" s="1"/>
  <c r="A9293" i="2"/>
  <c r="H9294" i="2" l="1"/>
  <c r="N9294" i="2" s="1"/>
  <c r="D9295" i="2" s="1"/>
  <c r="A9294" i="2" l="1"/>
  <c r="I9294" i="2"/>
  <c r="M9294" i="2" s="1"/>
  <c r="H9295" i="2" s="1"/>
  <c r="I9295" i="2" l="1"/>
  <c r="M9295" i="2" s="1"/>
  <c r="A9295" i="2"/>
  <c r="N9295" i="2"/>
  <c r="D9296" i="2" s="1"/>
  <c r="H9296" i="2" l="1"/>
  <c r="I9296" i="2"/>
  <c r="M9296" i="2" s="1"/>
  <c r="N9296" i="2"/>
  <c r="D9297" i="2" s="1"/>
  <c r="A9296" i="2"/>
  <c r="H9297" i="2" l="1"/>
  <c r="A9297" i="2" s="1"/>
  <c r="I9297" i="2" l="1"/>
  <c r="M9297" i="2" s="1"/>
  <c r="N9297" i="2"/>
  <c r="D9298" i="2" s="1"/>
  <c r="H9298" i="2" l="1"/>
  <c r="A9298" i="2" s="1"/>
  <c r="N9298" i="2" l="1"/>
  <c r="D9299" i="2" s="1"/>
  <c r="I9298" i="2"/>
  <c r="M9298" i="2" s="1"/>
  <c r="H9299" i="2" s="1"/>
  <c r="A9299" i="2" s="1"/>
  <c r="L9801" i="2"/>
  <c r="I9299" i="2" l="1"/>
  <c r="M9299" i="2" s="1"/>
  <c r="N9299" i="2"/>
  <c r="D9300" i="2" s="1"/>
  <c r="E9589" i="2"/>
  <c r="H9300" i="2" l="1"/>
  <c r="G9589" i="2"/>
  <c r="F9589" i="2"/>
  <c r="N9300" i="2" l="1"/>
  <c r="D9301" i="2" s="1"/>
  <c r="I9300" i="2"/>
  <c r="M9300" i="2" s="1"/>
  <c r="A9300" i="2"/>
  <c r="H9301" i="2" l="1"/>
  <c r="A9301" i="2" s="1"/>
  <c r="I9301" i="2" l="1"/>
  <c r="M9301" i="2" s="1"/>
  <c r="N9301" i="2"/>
  <c r="D9302" i="2" s="1"/>
  <c r="E9805" i="2"/>
  <c r="H9302" i="2" l="1"/>
  <c r="F9805" i="2"/>
  <c r="G9805" i="2"/>
  <c r="I9302" i="2" l="1"/>
  <c r="M9302" i="2" s="1"/>
  <c r="N9302" i="2"/>
  <c r="D9303" i="2" s="1"/>
  <c r="A9302" i="2"/>
  <c r="H9303" i="2" l="1"/>
  <c r="N9303" i="2" l="1"/>
  <c r="D9304" i="2" s="1"/>
  <c r="I9303" i="2"/>
  <c r="M9303" i="2" s="1"/>
  <c r="A9303" i="2"/>
  <c r="H9304" i="2" l="1"/>
  <c r="I9304" i="2" s="1"/>
  <c r="M9304" i="2" s="1"/>
  <c r="A9304" i="2" l="1"/>
  <c r="N9304" i="2"/>
  <c r="D9305" i="2" s="1"/>
  <c r="H9305" i="2" l="1"/>
  <c r="N9305" i="2" s="1"/>
  <c r="D9306" i="2" s="1"/>
  <c r="A9305" i="2"/>
  <c r="I9305" i="2" l="1"/>
  <c r="M9305" i="2" s="1"/>
  <c r="H9306" i="2"/>
  <c r="N9306" i="2" s="1"/>
  <c r="D9307" i="2" s="1"/>
  <c r="I9306" i="2" l="1"/>
  <c r="M9306" i="2" s="1"/>
  <c r="H9307" i="2" s="1"/>
  <c r="A9306" i="2"/>
  <c r="I9307" i="2" l="1"/>
  <c r="M9307" i="2" s="1"/>
  <c r="A9307" i="2"/>
  <c r="N9307" i="2"/>
  <c r="D9308" i="2" s="1"/>
  <c r="H9308" i="2" l="1"/>
  <c r="I9308" i="2"/>
  <c r="M9308" i="2" s="1"/>
  <c r="N9308" i="2"/>
  <c r="D9309" i="2" s="1"/>
  <c r="A9308" i="2"/>
  <c r="H9309" i="2" l="1"/>
  <c r="N9309" i="2" l="1"/>
  <c r="D9310" i="2" s="1"/>
  <c r="I9309" i="2"/>
  <c r="M9309" i="2" s="1"/>
  <c r="A9309" i="2"/>
  <c r="H9310" i="2" l="1"/>
  <c r="N9310" i="2" s="1"/>
  <c r="D9311" i="2" s="1"/>
  <c r="I9310" i="2"/>
  <c r="M9310" i="2" s="1"/>
  <c r="A9310" i="2"/>
  <c r="H9311" i="2" l="1"/>
  <c r="L9311" i="2" s="1"/>
  <c r="A9311" i="2"/>
  <c r="I9311" i="2"/>
  <c r="M9311" i="2" s="1"/>
  <c r="N9311" i="2"/>
  <c r="D9312" i="2" s="1"/>
  <c r="L9802" i="2"/>
  <c r="H9312" i="2" l="1"/>
  <c r="A9312" i="2" s="1"/>
  <c r="N9312" i="2" l="1"/>
  <c r="D9313" i="2" s="1"/>
  <c r="I9312" i="2"/>
  <c r="M9312" i="2" s="1"/>
  <c r="H9313" i="2" l="1"/>
  <c r="A9313" i="2" s="1"/>
  <c r="L9313" i="2" l="1"/>
  <c r="I9313" i="2"/>
  <c r="M9313" i="2" s="1"/>
  <c r="N9313" i="2"/>
  <c r="D9314" i="2" s="1"/>
  <c r="E9314" i="2" s="1"/>
  <c r="G9314" i="2" l="1"/>
  <c r="F9314" i="2"/>
  <c r="H9314" i="2"/>
  <c r="A9314" i="2" s="1"/>
  <c r="I9314" i="2" l="1"/>
  <c r="M9314" i="2" s="1"/>
  <c r="N9314" i="2"/>
  <c r="D9315" i="2" s="1"/>
  <c r="E9315" i="2" s="1"/>
  <c r="G9315" i="2" l="1"/>
  <c r="F9315" i="2"/>
  <c r="H9315" i="2"/>
  <c r="I9315" i="2" l="1"/>
  <c r="M9315" i="2" s="1"/>
  <c r="N9315" i="2"/>
  <c r="D9316" i="2" s="1"/>
  <c r="E9316" i="2" s="1"/>
  <c r="A9315" i="2"/>
  <c r="F9316" i="2" l="1"/>
  <c r="G9316" i="2"/>
  <c r="H9316" i="2"/>
  <c r="I9316" i="2" l="1"/>
  <c r="M9316" i="2" s="1"/>
  <c r="N9316" i="2"/>
  <c r="D9317" i="2" s="1"/>
  <c r="A9316" i="2"/>
  <c r="E9317" i="2" l="1"/>
  <c r="H9317" i="2"/>
  <c r="N9317" i="2" l="1"/>
  <c r="I9317" i="2"/>
  <c r="M9317" i="2" s="1"/>
  <c r="A9317" i="2"/>
  <c r="F9317" i="2"/>
  <c r="G9317" i="2"/>
  <c r="D9318" i="2" l="1"/>
  <c r="H9318" i="2"/>
  <c r="A9318" i="2" l="1"/>
  <c r="I9318" i="2"/>
  <c r="M9318" i="2" s="1"/>
  <c r="N9318" i="2"/>
  <c r="H9319" i="2" l="1"/>
  <c r="D9319" i="2"/>
  <c r="A9319" i="2" l="1"/>
  <c r="I9319" i="2"/>
  <c r="M9319" i="2" s="1"/>
  <c r="N9319" i="2"/>
  <c r="D9320" i="2" s="1"/>
  <c r="H9320" i="2" l="1"/>
  <c r="N9320" i="2" l="1"/>
  <c r="D9321" i="2" s="1"/>
  <c r="I9320" i="2"/>
  <c r="M9320" i="2" s="1"/>
  <c r="A9320" i="2"/>
  <c r="H9321" i="2" l="1"/>
  <c r="A9321" i="2" s="1"/>
  <c r="N9321" i="2" l="1"/>
  <c r="D9322" i="2" s="1"/>
  <c r="I9321" i="2"/>
  <c r="M9321" i="2" s="1"/>
  <c r="H9322" i="2" s="1"/>
  <c r="L9616" i="2"/>
  <c r="I9322" i="2" l="1"/>
  <c r="M9322" i="2" s="1"/>
  <c r="N9322" i="2"/>
  <c r="D9323" i="2" s="1"/>
  <c r="A9322" i="2"/>
  <c r="H9323" i="2" l="1"/>
  <c r="A9323" i="2" s="1"/>
  <c r="N9323" i="2" l="1"/>
  <c r="D9324" i="2" s="1"/>
  <c r="I9323" i="2"/>
  <c r="M9323" i="2" s="1"/>
  <c r="H9324" i="2" l="1"/>
  <c r="N9324" i="2" s="1"/>
  <c r="D9325" i="2" s="1"/>
  <c r="I9324" i="2"/>
  <c r="M9324" i="2" s="1"/>
  <c r="H9325" i="2" s="1"/>
  <c r="A9324" i="2" l="1"/>
  <c r="A9325" i="2"/>
  <c r="N9325" i="2"/>
  <c r="D9326" i="2" s="1"/>
  <c r="I9325" i="2"/>
  <c r="M9325" i="2" s="1"/>
  <c r="H9326" i="2" l="1"/>
  <c r="I9326" i="2" s="1"/>
  <c r="M9326" i="2" s="1"/>
  <c r="A9326" i="2" l="1"/>
  <c r="N9326" i="2"/>
  <c r="D9327" i="2" s="1"/>
  <c r="H9327" i="2" l="1"/>
  <c r="A9327" i="2" s="1"/>
  <c r="L9832" i="2"/>
  <c r="N9327" i="2" l="1"/>
  <c r="D9328" i="2" s="1"/>
  <c r="I9327" i="2"/>
  <c r="M9327" i="2" s="1"/>
  <c r="H9328" i="2" l="1"/>
  <c r="A9328" i="2" s="1"/>
  <c r="I9328" i="2"/>
  <c r="M9328" i="2" s="1"/>
  <c r="N9328" i="2" l="1"/>
  <c r="D9329" i="2" s="1"/>
  <c r="H9329" i="2"/>
  <c r="I9329" i="2" s="1"/>
  <c r="M9329" i="2" s="1"/>
  <c r="A9329" i="2" l="1"/>
  <c r="N9329" i="2"/>
  <c r="D9330" i="2" s="1"/>
  <c r="H9330" i="2" l="1"/>
  <c r="I9330" i="2" s="1"/>
  <c r="M9330" i="2" s="1"/>
  <c r="N9330" i="2"/>
  <c r="D9331" i="2" s="1"/>
  <c r="A9330" i="2"/>
  <c r="H9331" i="2"/>
  <c r="I9331" i="2" s="1"/>
  <c r="M9331" i="2" s="1"/>
  <c r="A9331" i="2" l="1"/>
  <c r="N9331" i="2"/>
  <c r="D9332" i="2" s="1"/>
  <c r="H9332" i="2" l="1"/>
  <c r="N9332" i="2" s="1"/>
  <c r="D9333" i="2" s="1"/>
  <c r="A9332" i="2"/>
  <c r="I9332" i="2" l="1"/>
  <c r="M9332" i="2" s="1"/>
  <c r="H9333" i="2"/>
  <c r="A9333" i="2" s="1"/>
  <c r="N9333" i="2"/>
  <c r="D9334" i="2" s="1"/>
  <c r="I9333" i="2" l="1"/>
  <c r="M9333" i="2" s="1"/>
  <c r="H9334" i="2"/>
  <c r="E9744" i="2"/>
  <c r="I9334" i="2" l="1"/>
  <c r="M9334" i="2" s="1"/>
  <c r="N9334" i="2"/>
  <c r="D9335" i="2" s="1"/>
  <c r="A9334" i="2"/>
  <c r="F9744" i="2"/>
  <c r="G9744" i="2"/>
  <c r="H9335" i="2" l="1"/>
  <c r="I9335" i="2" l="1"/>
  <c r="M9335" i="2" s="1"/>
  <c r="N9335" i="2"/>
  <c r="D9336" i="2" s="1"/>
  <c r="A9335" i="2"/>
  <c r="H9336" i="2" l="1"/>
  <c r="L9707" i="2"/>
  <c r="I9336" i="2" l="1"/>
  <c r="M9336" i="2" s="1"/>
  <c r="N9336" i="2"/>
  <c r="D9337" i="2" s="1"/>
  <c r="A9336" i="2"/>
  <c r="H9337" i="2" l="1"/>
  <c r="I9337" i="2" l="1"/>
  <c r="M9337" i="2" s="1"/>
  <c r="N9337" i="2"/>
  <c r="D9338" i="2" s="1"/>
  <c r="A9337" i="2"/>
  <c r="H9338" i="2" l="1"/>
  <c r="I9338" i="2" l="1"/>
  <c r="M9338" i="2" s="1"/>
  <c r="N9338" i="2"/>
  <c r="D9339" i="2" s="1"/>
  <c r="A9338" i="2"/>
  <c r="H9339" i="2" l="1"/>
  <c r="I9339" i="2" s="1"/>
  <c r="M9339" i="2" s="1"/>
  <c r="A9339" i="2" l="1"/>
  <c r="N9339" i="2"/>
  <c r="D9340" i="2" s="1"/>
  <c r="H9340" i="2" l="1"/>
  <c r="A9340" i="2" s="1"/>
  <c r="N9340" i="2"/>
  <c r="D9341" i="2" s="1"/>
  <c r="I9340" i="2"/>
  <c r="M9340" i="2" s="1"/>
  <c r="H9341" i="2" l="1"/>
  <c r="L9341" i="2" s="1"/>
  <c r="A9341" i="2" l="1"/>
  <c r="N9341" i="2"/>
  <c r="D9342" i="2" s="1"/>
  <c r="I9341" i="2"/>
  <c r="M9341" i="2" s="1"/>
  <c r="H9342" i="2" l="1"/>
  <c r="N9342" i="2"/>
  <c r="D9343" i="2" s="1"/>
  <c r="A9342" i="2"/>
  <c r="I9342" i="2" l="1"/>
  <c r="M9342" i="2" s="1"/>
  <c r="L9342" i="2"/>
  <c r="H9343" i="2" s="1"/>
  <c r="L9343" i="2" s="1"/>
  <c r="A9343" i="2" l="1"/>
  <c r="N9343" i="2"/>
  <c r="D9344" i="2" s="1"/>
  <c r="I9343" i="2"/>
  <c r="M9343" i="2" s="1"/>
  <c r="H9344" i="2" l="1"/>
  <c r="A9344" i="2" s="1"/>
  <c r="L9344" i="2"/>
  <c r="N9344" i="2" l="1"/>
  <c r="D9345" i="2" s="1"/>
  <c r="E9345" i="2" s="1"/>
  <c r="F9345" i="2" s="1"/>
  <c r="I9344" i="2"/>
  <c r="M9344" i="2" s="1"/>
  <c r="H9345" i="2"/>
  <c r="N9345" i="2" s="1"/>
  <c r="G9345" i="2" l="1"/>
  <c r="D9346" i="2" s="1"/>
  <c r="A9345" i="2"/>
  <c r="I9345" i="2"/>
  <c r="M9345" i="2" s="1"/>
  <c r="H9346" i="2" s="1"/>
  <c r="A9346" i="2" l="1"/>
  <c r="I9346" i="2"/>
  <c r="M9346" i="2" s="1"/>
  <c r="N9346" i="2"/>
  <c r="D9347" i="2" s="1"/>
  <c r="E9347" i="2" s="1"/>
  <c r="G9347" i="2" l="1"/>
  <c r="F9347" i="2"/>
  <c r="H9347" i="2"/>
  <c r="A9347" i="2" s="1"/>
  <c r="I9347" i="2"/>
  <c r="M9347" i="2" s="1"/>
  <c r="N9347" i="2"/>
  <c r="D9348" i="2" s="1"/>
  <c r="E9348" i="2" l="1"/>
  <c r="H9348" i="2"/>
  <c r="I9348" i="2" l="1"/>
  <c r="M9348" i="2" s="1"/>
  <c r="N9348" i="2"/>
  <c r="A9348" i="2"/>
  <c r="G9348" i="2"/>
  <c r="F9348" i="2"/>
  <c r="H9349" i="2" l="1"/>
  <c r="D9349" i="2"/>
  <c r="I9349" i="2"/>
  <c r="M9349" i="2" s="1"/>
  <c r="N9349" i="2"/>
  <c r="H9350" i="2" s="1"/>
  <c r="A9349" i="2"/>
  <c r="I9350" i="2" l="1"/>
  <c r="M9350" i="2" s="1"/>
  <c r="D9350" i="2"/>
  <c r="N9350" i="2" s="1"/>
  <c r="H9351" i="2" l="1"/>
  <c r="I9351" i="2" s="1"/>
  <c r="M9351" i="2" s="1"/>
  <c r="A9350" i="2"/>
  <c r="D9351" i="2"/>
  <c r="A9351" i="2" l="1"/>
  <c r="N9351" i="2"/>
  <c r="H9352" i="2" s="1"/>
  <c r="I9352" i="2" l="1"/>
  <c r="M9352" i="2" s="1"/>
  <c r="D9352" i="2"/>
  <c r="N9352" i="2" s="1"/>
  <c r="H9353" i="2" s="1"/>
  <c r="I9353" i="2" l="1"/>
  <c r="M9353" i="2" s="1"/>
  <c r="A9352" i="2"/>
  <c r="D9353" i="2"/>
  <c r="A9353" i="2" l="1"/>
  <c r="N9353" i="2"/>
  <c r="H9354" i="2" s="1"/>
  <c r="I9354" i="2" l="1"/>
  <c r="M9354" i="2" s="1"/>
  <c r="D9354" i="2"/>
  <c r="A9354" i="2" s="1"/>
  <c r="N9354" i="2" l="1"/>
  <c r="D9355" i="2" s="1"/>
  <c r="H9355" i="2" l="1"/>
  <c r="A9355" i="2" s="1"/>
  <c r="I9355" i="2" l="1"/>
  <c r="M9355" i="2" s="1"/>
  <c r="N9355" i="2"/>
  <c r="D9356" i="2" s="1"/>
  <c r="H9356" i="2" l="1"/>
  <c r="A9356" i="2" s="1"/>
  <c r="L9863" i="2"/>
  <c r="I9356" i="2" l="1"/>
  <c r="M9356" i="2" s="1"/>
  <c r="N9356" i="2"/>
  <c r="D9357" i="2" s="1"/>
  <c r="H9357" i="2" l="1"/>
  <c r="A9357" i="2" s="1"/>
  <c r="N9357" i="2" l="1"/>
  <c r="D9358" i="2" s="1"/>
  <c r="I9357" i="2"/>
  <c r="M9357" i="2" s="1"/>
  <c r="H9358" i="2" s="1"/>
  <c r="I9358" i="2" l="1"/>
  <c r="M9358" i="2" s="1"/>
  <c r="A9358" i="2"/>
  <c r="N9358" i="2"/>
  <c r="D9359" i="2" s="1"/>
  <c r="H9359" i="2" l="1"/>
  <c r="N9359" i="2" s="1"/>
  <c r="D9360" i="2" s="1"/>
  <c r="I9359" i="2" l="1"/>
  <c r="M9359" i="2" s="1"/>
  <c r="H9360" i="2" s="1"/>
  <c r="A9360" i="2" s="1"/>
  <c r="A9359" i="2"/>
  <c r="I9360" i="2"/>
  <c r="M9360" i="2" s="1"/>
  <c r="N9360" i="2"/>
  <c r="D9361" i="2" s="1"/>
  <c r="H9361" i="2" l="1"/>
  <c r="I9361" i="2" l="1"/>
  <c r="M9361" i="2" s="1"/>
  <c r="N9361" i="2"/>
  <c r="D9362" i="2" s="1"/>
  <c r="A9361" i="2"/>
  <c r="H9362" i="2" l="1"/>
  <c r="N9362" i="2" s="1"/>
  <c r="D9363" i="2" s="1"/>
  <c r="A9362" i="2" l="1"/>
  <c r="I9362" i="2"/>
  <c r="M9362" i="2" s="1"/>
  <c r="H9363" i="2" s="1"/>
  <c r="I9363" i="2" s="1"/>
  <c r="M9363" i="2" s="1"/>
  <c r="A9363" i="2" l="1"/>
  <c r="N9363" i="2"/>
  <c r="D9364" i="2" s="1"/>
  <c r="H9364" i="2" l="1"/>
  <c r="E9774" i="2"/>
  <c r="A9364" i="2" l="1"/>
  <c r="N9364" i="2"/>
  <c r="D9365" i="2" s="1"/>
  <c r="I9364" i="2"/>
  <c r="M9364" i="2" s="1"/>
  <c r="G9774" i="2"/>
  <c r="F9774" i="2"/>
  <c r="H9365" i="2" l="1"/>
  <c r="A9365" i="2" s="1"/>
  <c r="N9365" i="2" l="1"/>
  <c r="D9366" i="2" s="1"/>
  <c r="I9365" i="2"/>
  <c r="M9365" i="2" s="1"/>
  <c r="H9366" i="2" l="1"/>
  <c r="N9366" i="2" s="1"/>
  <c r="D9367" i="2" s="1"/>
  <c r="I9366" i="2" l="1"/>
  <c r="M9366" i="2" s="1"/>
  <c r="H9367" i="2" s="1"/>
  <c r="A9366" i="2"/>
  <c r="N9367" i="2"/>
  <c r="D9368" i="2" s="1"/>
  <c r="I9367" i="2"/>
  <c r="M9367" i="2" s="1"/>
  <c r="A9367" i="2"/>
  <c r="H9368" i="2" l="1"/>
  <c r="I9368" i="2" s="1"/>
  <c r="M9368" i="2" s="1"/>
  <c r="N9368" i="2"/>
  <c r="D9369" i="2" s="1"/>
  <c r="A9368" i="2"/>
  <c r="H9369" i="2" l="1"/>
  <c r="I9369" i="2" l="1"/>
  <c r="M9369" i="2" s="1"/>
  <c r="N9369" i="2"/>
  <c r="D9370" i="2" s="1"/>
  <c r="A9369" i="2"/>
  <c r="H9370" i="2" l="1"/>
  <c r="A9370" i="2" s="1"/>
  <c r="N9370" i="2" l="1"/>
  <c r="D9371" i="2" s="1"/>
  <c r="I9370" i="2"/>
  <c r="M9370" i="2" s="1"/>
  <c r="H9371" i="2" s="1"/>
  <c r="N9371" i="2" l="1"/>
  <c r="D9372" i="2" s="1"/>
  <c r="I9371" i="2"/>
  <c r="M9371" i="2" s="1"/>
  <c r="H9372" i="2" s="1"/>
  <c r="A9371" i="2"/>
  <c r="L9372" i="2" l="1"/>
  <c r="I9372" i="2"/>
  <c r="M9372" i="2" s="1"/>
  <c r="N9372" i="2"/>
  <c r="D9373" i="2" s="1"/>
  <c r="A9372" i="2"/>
  <c r="H9373" i="2" l="1"/>
  <c r="L9375" i="2"/>
  <c r="N9373" i="2" l="1"/>
  <c r="D9374" i="2" s="1"/>
  <c r="I9373" i="2"/>
  <c r="M9373" i="2" s="1"/>
  <c r="A9373" i="2"/>
  <c r="H9374" i="2" l="1"/>
  <c r="E9377" i="2"/>
  <c r="A9374" i="2" l="1"/>
  <c r="L9374" i="2"/>
  <c r="I9374" i="2"/>
  <c r="M9374" i="2" s="1"/>
  <c r="N9374" i="2"/>
  <c r="D9375" i="2" s="1"/>
  <c r="F9377" i="2"/>
  <c r="G9377" i="2"/>
  <c r="E9375" i="2" l="1"/>
  <c r="H9375" i="2"/>
  <c r="A9375" i="2" s="1"/>
  <c r="I9375" i="2" l="1"/>
  <c r="M9375" i="2" s="1"/>
  <c r="N9375" i="2"/>
  <c r="F9375" i="2"/>
  <c r="G9375" i="2"/>
  <c r="D9376" i="2" l="1"/>
  <c r="E9376" i="2" s="1"/>
  <c r="H9376" i="2"/>
  <c r="F9376" i="2" l="1"/>
  <c r="G9376" i="2"/>
  <c r="N9376" i="2"/>
  <c r="D9377" i="2" s="1"/>
  <c r="I9376" i="2"/>
  <c r="M9376" i="2" s="1"/>
  <c r="H9377" i="2" s="1"/>
  <c r="A9376" i="2"/>
  <c r="A9377" i="2" l="1"/>
  <c r="I9377" i="2"/>
  <c r="M9377" i="2" s="1"/>
  <c r="N9377" i="2"/>
  <c r="H9378" i="2" s="1"/>
  <c r="E9680" i="2"/>
  <c r="D9378" i="2" l="1"/>
  <c r="E9378" i="2" s="1"/>
  <c r="I9378" i="2"/>
  <c r="M9378" i="2" s="1"/>
  <c r="N9378" i="2"/>
  <c r="G9680" i="2"/>
  <c r="F9680" i="2"/>
  <c r="H9379" i="2" l="1"/>
  <c r="I9379" i="2" s="1"/>
  <c r="M9379" i="2" s="1"/>
  <c r="F9378" i="2"/>
  <c r="G9378" i="2"/>
  <c r="A9378" i="2"/>
  <c r="D9379" i="2"/>
  <c r="A9379" i="2" l="1"/>
  <c r="N9379" i="2"/>
  <c r="H9380" i="2" s="1"/>
  <c r="D9380" i="2" l="1"/>
  <c r="I9380" i="2"/>
  <c r="M9380" i="2" s="1"/>
  <c r="N9380" i="2"/>
  <c r="H9381" i="2" s="1"/>
  <c r="I9381" i="2" l="1"/>
  <c r="M9381" i="2" s="1"/>
  <c r="A9380" i="2"/>
  <c r="D9381" i="2"/>
  <c r="A9381" i="2" l="1"/>
  <c r="N9381" i="2"/>
  <c r="H9382" i="2" s="1"/>
  <c r="D9382" i="2" l="1"/>
  <c r="A9382" i="2" s="1"/>
  <c r="I9382" i="2"/>
  <c r="M9382" i="2" s="1"/>
  <c r="N9382" i="2" l="1"/>
  <c r="D9383" i="2" s="1"/>
  <c r="H9383" i="2" l="1"/>
  <c r="I9383" i="2" s="1"/>
  <c r="M9383" i="2" s="1"/>
  <c r="N9383" i="2" l="1"/>
  <c r="D9384" i="2" s="1"/>
  <c r="A9383" i="2"/>
  <c r="H9384" i="2"/>
  <c r="A9384" i="2" s="1"/>
  <c r="I9384" i="2" l="1"/>
  <c r="M9384" i="2" s="1"/>
  <c r="N9384" i="2"/>
  <c r="D9385" i="2" s="1"/>
  <c r="H9385" i="2" l="1"/>
  <c r="A9385" i="2"/>
  <c r="I9385" i="2" l="1"/>
  <c r="M9385" i="2" s="1"/>
  <c r="N9385" i="2"/>
  <c r="D9386" i="2" s="1"/>
  <c r="H9386" i="2" l="1"/>
  <c r="A9386" i="2" s="1"/>
  <c r="I9386" i="2" l="1"/>
  <c r="M9386" i="2" s="1"/>
  <c r="N9386" i="2"/>
  <c r="D9387" i="2" s="1"/>
  <c r="H9387" i="2" l="1"/>
  <c r="I9387" i="2" l="1"/>
  <c r="M9387" i="2" s="1"/>
  <c r="N9387" i="2"/>
  <c r="D9388" i="2" s="1"/>
  <c r="A9387" i="2"/>
  <c r="H9388" i="2" l="1"/>
  <c r="N9388" i="2" l="1"/>
  <c r="D9389" i="2" s="1"/>
  <c r="I9388" i="2"/>
  <c r="M9388" i="2" s="1"/>
  <c r="A9388" i="2"/>
  <c r="H9389" i="2" l="1"/>
  <c r="N9389" i="2" s="1"/>
  <c r="D9390" i="2" s="1"/>
  <c r="A9389" i="2"/>
  <c r="I9389" i="2" l="1"/>
  <c r="M9389" i="2" s="1"/>
  <c r="H9390" i="2"/>
  <c r="I9390" i="2" s="1"/>
  <c r="M9390" i="2" s="1"/>
  <c r="A9390" i="2" l="1"/>
  <c r="N9390" i="2"/>
  <c r="D9391" i="2" s="1"/>
  <c r="H9391" i="2" l="1"/>
  <c r="N9391" i="2"/>
  <c r="D9392" i="2" s="1"/>
  <c r="I9391" i="2"/>
  <c r="M9391" i="2" s="1"/>
  <c r="A9391" i="2"/>
  <c r="H9392" i="2" l="1"/>
  <c r="I9392" i="2" s="1"/>
  <c r="M9392" i="2" s="1"/>
  <c r="N9392" i="2"/>
  <c r="D9393" i="2" s="1"/>
  <c r="A9392" i="2"/>
  <c r="H9393" i="2" l="1"/>
  <c r="A9393" i="2"/>
  <c r="I9393" i="2" l="1"/>
  <c r="M9393" i="2" s="1"/>
  <c r="N9393" i="2"/>
  <c r="D9394" i="2" s="1"/>
  <c r="H9394" i="2" l="1"/>
  <c r="A9394" i="2" l="1"/>
  <c r="N9394" i="2"/>
  <c r="D9395" i="2" s="1"/>
  <c r="I9394" i="2"/>
  <c r="M9394" i="2" s="1"/>
  <c r="H9395" i="2" l="1"/>
  <c r="N9395" i="2" l="1"/>
  <c r="D9396" i="2" s="1"/>
  <c r="I9395" i="2"/>
  <c r="M9395" i="2" s="1"/>
  <c r="A9395" i="2"/>
  <c r="L9768" i="2"/>
  <c r="H9396" i="2" l="1"/>
  <c r="I9396" i="2" s="1"/>
  <c r="M9396" i="2" s="1"/>
  <c r="A9396" i="2" l="1"/>
  <c r="N9396" i="2"/>
  <c r="D9397" i="2" s="1"/>
  <c r="L9404" i="2"/>
  <c r="H9397" i="2" l="1"/>
  <c r="A9397" i="2" s="1"/>
  <c r="I9397" i="2" l="1"/>
  <c r="M9397" i="2" s="1"/>
  <c r="N9397" i="2"/>
  <c r="D9398" i="2" s="1"/>
  <c r="H9398" i="2" l="1"/>
  <c r="A9398" i="2" s="1"/>
  <c r="I9398" i="2"/>
  <c r="M9398" i="2" s="1"/>
  <c r="N9398" i="2"/>
  <c r="D9399" i="2" s="1"/>
  <c r="H9399" i="2" l="1"/>
  <c r="E9408" i="2"/>
  <c r="N9399" i="2" l="1"/>
  <c r="D9400" i="2" s="1"/>
  <c r="I9399" i="2"/>
  <c r="M9399" i="2" s="1"/>
  <c r="H9400" i="2" s="1"/>
  <c r="A9399" i="2"/>
  <c r="G9408" i="2"/>
  <c r="F9408" i="2"/>
  <c r="I9400" i="2" l="1"/>
  <c r="M9400" i="2" s="1"/>
  <c r="N9400" i="2"/>
  <c r="D9401" i="2" s="1"/>
  <c r="A9400" i="2"/>
  <c r="H9401" i="2" l="1"/>
  <c r="L9402" i="2"/>
  <c r="E9741" i="2"/>
  <c r="I9401" i="2" l="1"/>
  <c r="M9401" i="2" s="1"/>
  <c r="N9401" i="2"/>
  <c r="D9402" i="2" s="1"/>
  <c r="A9401" i="2"/>
  <c r="G9741" i="2"/>
  <c r="F9741" i="2"/>
  <c r="H9402" i="2" l="1"/>
  <c r="I9402" i="2" l="1"/>
  <c r="M9402" i="2" s="1"/>
  <c r="N9402" i="2"/>
  <c r="D9403" i="2" s="1"/>
  <c r="A9402" i="2"/>
  <c r="E9775" i="2"/>
  <c r="H9403" i="2" l="1"/>
  <c r="A9403" i="2" s="1"/>
  <c r="G9775" i="2"/>
  <c r="F9775" i="2"/>
  <c r="L9403" i="2" l="1"/>
  <c r="I9403" i="2"/>
  <c r="M9403" i="2" s="1"/>
  <c r="N9403" i="2"/>
  <c r="D9404" i="2" s="1"/>
  <c r="H9404" i="2" l="1"/>
  <c r="A9404" i="2" s="1"/>
  <c r="L9405" i="2"/>
  <c r="N9404" i="2" l="1"/>
  <c r="D9405" i="2" s="1"/>
  <c r="I9404" i="2"/>
  <c r="M9404" i="2" s="1"/>
  <c r="H9405" i="2"/>
  <c r="N9405" i="2" l="1"/>
  <c r="D9406" i="2" s="1"/>
  <c r="I9405" i="2"/>
  <c r="M9405" i="2" s="1"/>
  <c r="H9406" i="2" s="1"/>
  <c r="N9406" i="2" s="1"/>
  <c r="A9405" i="2"/>
  <c r="I9406" i="2" l="1"/>
  <c r="M9406" i="2" s="1"/>
  <c r="A9406" i="2"/>
  <c r="E9406" i="2"/>
  <c r="F9406" i="2" l="1"/>
  <c r="G9406" i="2"/>
  <c r="D9407" i="2" s="1"/>
  <c r="H9407" i="2"/>
  <c r="I9407" i="2" l="1"/>
  <c r="M9407" i="2" s="1"/>
  <c r="N9407" i="2"/>
  <c r="D9408" i="2" s="1"/>
  <c r="A9407" i="2"/>
  <c r="H9408" i="2" l="1"/>
  <c r="I9408" i="2" l="1"/>
  <c r="M9408" i="2" s="1"/>
  <c r="N9408" i="2"/>
  <c r="A9408" i="2"/>
  <c r="H9409" i="2" l="1"/>
  <c r="D9409" i="2"/>
  <c r="A9409" i="2" l="1"/>
  <c r="I9409" i="2"/>
  <c r="M9409" i="2" s="1"/>
  <c r="N9409" i="2"/>
  <c r="H9410" i="2" s="1"/>
  <c r="I9410" i="2" l="1"/>
  <c r="M9410" i="2" s="1"/>
  <c r="D9410" i="2"/>
  <c r="A9410" i="2" l="1"/>
  <c r="N9410" i="2"/>
  <c r="H9411" i="2" s="1"/>
  <c r="I9411" i="2" l="1"/>
  <c r="M9411" i="2" s="1"/>
  <c r="D9411" i="2"/>
  <c r="N9411" i="2" s="1"/>
  <c r="H9412" i="2" s="1"/>
  <c r="I9412" i="2" l="1"/>
  <c r="M9412" i="2" s="1"/>
  <c r="D9412" i="2"/>
  <c r="A9411" i="2"/>
  <c r="A9412" i="2" l="1"/>
  <c r="N9412" i="2"/>
  <c r="H9413" i="2" s="1"/>
  <c r="I9413" i="2" l="1"/>
  <c r="M9413" i="2" s="1"/>
  <c r="D9413" i="2"/>
  <c r="A9413" i="2" l="1"/>
  <c r="N9413" i="2"/>
  <c r="H9414" i="2" s="1"/>
  <c r="D9414" i="2" l="1"/>
  <c r="A9414" i="2" s="1"/>
  <c r="I9414" i="2"/>
  <c r="M9414" i="2" s="1"/>
  <c r="N9414" i="2"/>
  <c r="D9415" i="2" s="1"/>
  <c r="H9415" i="2" l="1"/>
  <c r="A9415" i="2" l="1"/>
  <c r="I9415" i="2"/>
  <c r="M9415" i="2" s="1"/>
  <c r="N9415" i="2"/>
  <c r="D9416" i="2" s="1"/>
  <c r="H9416" i="2" l="1"/>
  <c r="A9416" i="2" l="1"/>
  <c r="I9416" i="2"/>
  <c r="M9416" i="2" s="1"/>
  <c r="N9416" i="2"/>
  <c r="D9417" i="2" s="1"/>
  <c r="H9417" i="2" l="1"/>
  <c r="A9417" i="2" l="1"/>
  <c r="N9417" i="2"/>
  <c r="D9418" i="2" s="1"/>
  <c r="I9417" i="2"/>
  <c r="M9417" i="2" s="1"/>
  <c r="H9418" i="2" l="1"/>
  <c r="I9418" i="2" s="1"/>
  <c r="M9418" i="2" s="1"/>
  <c r="N9418" i="2"/>
  <c r="D9419" i="2" s="1"/>
  <c r="A9418" i="2"/>
  <c r="H9419" i="2" l="1"/>
  <c r="I9419" i="2"/>
  <c r="M9419" i="2" s="1"/>
  <c r="N9419" i="2"/>
  <c r="D9420" i="2" s="1"/>
  <c r="A9419" i="2"/>
  <c r="H9420" i="2" l="1"/>
  <c r="N9420" i="2" s="1"/>
  <c r="D9421" i="2" s="1"/>
  <c r="A9420" i="2"/>
  <c r="I9420" i="2" l="1"/>
  <c r="M9420" i="2" s="1"/>
  <c r="H9421" i="2" s="1"/>
  <c r="N9421" i="2" s="1"/>
  <c r="D9422" i="2" s="1"/>
  <c r="I9421" i="2"/>
  <c r="M9421" i="2" s="1"/>
  <c r="A9421" i="2"/>
  <c r="H9422" i="2" l="1"/>
  <c r="A9422" i="2" s="1"/>
  <c r="I9422" i="2"/>
  <c r="M9422" i="2" s="1"/>
  <c r="N9422" i="2"/>
  <c r="D9423" i="2" s="1"/>
  <c r="H9423" i="2" l="1"/>
  <c r="I9423" i="2"/>
  <c r="M9423" i="2" s="1"/>
  <c r="N9423" i="2"/>
  <c r="D9424" i="2" s="1"/>
  <c r="A9423" i="2"/>
  <c r="H9424" i="2" l="1"/>
  <c r="A9424" i="2"/>
  <c r="I9424" i="2" l="1"/>
  <c r="M9424" i="2" s="1"/>
  <c r="N9424" i="2"/>
  <c r="D9425" i="2" s="1"/>
  <c r="H9425" i="2"/>
  <c r="L9435" i="2"/>
  <c r="A9425" i="2" l="1"/>
  <c r="N9425" i="2"/>
  <c r="D9426" i="2" s="1"/>
  <c r="I9425" i="2"/>
  <c r="M9425" i="2" s="1"/>
  <c r="H9426" i="2" l="1"/>
  <c r="A9426" i="2" s="1"/>
  <c r="N9426" i="2" l="1"/>
  <c r="D9427" i="2" s="1"/>
  <c r="I9426" i="2"/>
  <c r="M9426" i="2" s="1"/>
  <c r="H9427" i="2" l="1"/>
  <c r="A9427" i="2"/>
  <c r="I9427" i="2" l="1"/>
  <c r="M9427" i="2" s="1"/>
  <c r="N9427" i="2"/>
  <c r="D9428" i="2" s="1"/>
  <c r="H9428" i="2" l="1"/>
  <c r="A9428" i="2" s="1"/>
  <c r="N9428" i="2" l="1"/>
  <c r="D9429" i="2" s="1"/>
  <c r="I9428" i="2"/>
  <c r="M9428" i="2" s="1"/>
  <c r="H9429" i="2" s="1"/>
  <c r="I9429" i="2" l="1"/>
  <c r="M9429" i="2" s="1"/>
  <c r="N9429" i="2"/>
  <c r="D9430" i="2" s="1"/>
  <c r="A9429" i="2"/>
  <c r="H9430" i="2" l="1"/>
  <c r="A9430" i="2" s="1"/>
  <c r="N9430" i="2"/>
  <c r="D9431" i="2" s="1"/>
  <c r="I9430" i="2"/>
  <c r="M9430" i="2" s="1"/>
  <c r="H9431" i="2" l="1"/>
  <c r="N9431" i="2" s="1"/>
  <c r="D9432" i="2" s="1"/>
  <c r="I9431" i="2"/>
  <c r="M9431" i="2" s="1"/>
  <c r="A9431" i="2"/>
  <c r="H9432" i="2" l="1"/>
  <c r="I9432" i="2" s="1"/>
  <c r="M9432" i="2" s="1"/>
  <c r="N9432" i="2"/>
  <c r="D9433" i="2" s="1"/>
  <c r="A9432" i="2"/>
  <c r="H9433" i="2" l="1"/>
  <c r="A9433" i="2" l="1"/>
  <c r="N9433" i="2"/>
  <c r="D9434" i="2" s="1"/>
  <c r="L9433" i="2"/>
  <c r="I9433" i="2"/>
  <c r="M9433" i="2" s="1"/>
  <c r="H9434" i="2" l="1"/>
  <c r="I9434" i="2"/>
  <c r="M9434" i="2" s="1"/>
  <c r="N9434" i="2"/>
  <c r="D9435" i="2" s="1"/>
  <c r="H9435" i="2"/>
  <c r="A9434" i="2"/>
  <c r="E9438" i="2"/>
  <c r="I9435" i="2" l="1"/>
  <c r="M9435" i="2" s="1"/>
  <c r="N9435" i="2"/>
  <c r="D9436" i="2" s="1"/>
  <c r="A9435" i="2"/>
  <c r="F9438" i="2"/>
  <c r="G9438" i="2"/>
  <c r="H9436" i="2" l="1"/>
  <c r="A9436" i="2"/>
  <c r="N9436" i="2" l="1"/>
  <c r="D9437" i="2" s="1"/>
  <c r="I9436" i="2"/>
  <c r="M9436" i="2" s="1"/>
  <c r="H9437" i="2" s="1"/>
  <c r="N9437" i="2" l="1"/>
  <c r="I9437" i="2"/>
  <c r="M9437" i="2" s="1"/>
  <c r="E9437" i="2"/>
  <c r="A9437" i="2"/>
  <c r="F9437" i="2" l="1"/>
  <c r="G9437" i="2"/>
  <c r="D9438" i="2" s="1"/>
  <c r="H9438" i="2"/>
  <c r="I9438" i="2" l="1"/>
  <c r="M9438" i="2" s="1"/>
  <c r="N9438" i="2"/>
  <c r="H9439" i="2" s="1"/>
  <c r="A9438" i="2"/>
  <c r="D9439" i="2"/>
  <c r="A9439" i="2" l="1"/>
  <c r="I9439" i="2"/>
  <c r="M9439" i="2" s="1"/>
  <c r="N9439" i="2"/>
  <c r="H9440" i="2" s="1"/>
  <c r="I9440" i="2" l="1"/>
  <c r="M9440" i="2" s="1"/>
  <c r="D9440" i="2"/>
  <c r="A9440" i="2" l="1"/>
  <c r="N9440" i="2"/>
  <c r="H9441" i="2" s="1"/>
  <c r="I9441" i="2" l="1"/>
  <c r="M9441" i="2" s="1"/>
  <c r="D9441" i="2"/>
  <c r="A9441" i="2" l="1"/>
  <c r="N9441" i="2"/>
  <c r="H9442" i="2" s="1"/>
  <c r="I9442" i="2" l="1"/>
  <c r="M9442" i="2" s="1"/>
  <c r="D9442" i="2"/>
  <c r="A9442" i="2" l="1"/>
  <c r="N9442" i="2"/>
  <c r="H9443" i="2" s="1"/>
  <c r="I9443" i="2" l="1"/>
  <c r="M9443" i="2" s="1"/>
  <c r="D9443" i="2"/>
  <c r="A9443" i="2" l="1"/>
  <c r="N9443" i="2"/>
  <c r="H9444" i="2" s="1"/>
  <c r="I9444" i="2" l="1"/>
  <c r="M9444" i="2" s="1"/>
  <c r="D9444" i="2"/>
  <c r="A9444" i="2" l="1"/>
  <c r="N9444" i="2"/>
  <c r="H9445" i="2" s="1"/>
  <c r="I9445" i="2" l="1"/>
  <c r="M9445" i="2" s="1"/>
  <c r="D9445" i="2"/>
  <c r="A9445" i="2" l="1"/>
  <c r="N9445" i="2"/>
  <c r="H9446" i="2" s="1"/>
  <c r="I9446" i="2" l="1"/>
  <c r="M9446" i="2" s="1"/>
  <c r="D9446" i="2"/>
  <c r="N9446" i="2" s="1"/>
  <c r="H9447" i="2" s="1"/>
  <c r="I9447" i="2" l="1"/>
  <c r="M9447" i="2" s="1"/>
  <c r="A9446" i="2"/>
  <c r="D9447" i="2"/>
  <c r="A9447" i="2" l="1"/>
  <c r="N9447" i="2"/>
  <c r="H9448" i="2" s="1"/>
  <c r="I9448" i="2" l="1"/>
  <c r="M9448" i="2" s="1"/>
  <c r="D9448" i="2"/>
  <c r="A9448" i="2" l="1"/>
  <c r="N9448" i="2"/>
  <c r="H9449" i="2" s="1"/>
  <c r="I9449" i="2" l="1"/>
  <c r="M9449" i="2" s="1"/>
  <c r="D9449" i="2"/>
  <c r="A9449" i="2" s="1"/>
  <c r="N9449" i="2" l="1"/>
  <c r="D9450" i="2" l="1"/>
  <c r="H9450" i="2"/>
  <c r="A9450" i="2" l="1"/>
  <c r="N9450" i="2"/>
  <c r="D9451" i="2" s="1"/>
  <c r="I9450" i="2"/>
  <c r="M9450" i="2" s="1"/>
  <c r="H9451" i="2" s="1"/>
  <c r="I9451" i="2" l="1"/>
  <c r="M9451" i="2" s="1"/>
  <c r="N9451" i="2"/>
  <c r="D9452" i="2" s="1"/>
  <c r="A9451" i="2"/>
  <c r="H9452" i="2" l="1"/>
  <c r="N9452" i="2"/>
  <c r="D9453" i="2" s="1"/>
  <c r="I9452" i="2"/>
  <c r="M9452" i="2" s="1"/>
  <c r="H9453" i="2" s="1"/>
  <c r="A9452" i="2"/>
  <c r="L9465" i="2"/>
  <c r="N9453" i="2" l="1"/>
  <c r="D9454" i="2" s="1"/>
  <c r="I9453" i="2"/>
  <c r="M9453" i="2" s="1"/>
  <c r="A9453" i="2"/>
  <c r="H9454" i="2" l="1"/>
  <c r="I9454" i="2" s="1"/>
  <c r="M9454" i="2" s="1"/>
  <c r="H9455" i="2" s="1"/>
  <c r="N9454" i="2"/>
  <c r="D9455" i="2" s="1"/>
  <c r="A9454" i="2"/>
  <c r="I9455" i="2" l="1"/>
  <c r="M9455" i="2" s="1"/>
  <c r="N9455" i="2"/>
  <c r="D9456" i="2" s="1"/>
  <c r="A9455" i="2"/>
  <c r="H9456" i="2" l="1"/>
  <c r="I9456" i="2" l="1"/>
  <c r="M9456" i="2" s="1"/>
  <c r="A9456" i="2"/>
  <c r="N9456" i="2"/>
  <c r="D9457" i="2" s="1"/>
  <c r="H9457" i="2" l="1"/>
  <c r="E9469" i="2"/>
  <c r="I9457" i="2" l="1"/>
  <c r="M9457" i="2" s="1"/>
  <c r="N9457" i="2"/>
  <c r="D9458" i="2" s="1"/>
  <c r="A9457" i="2"/>
  <c r="F9469" i="2"/>
  <c r="G9469" i="2"/>
  <c r="H9458" i="2" l="1"/>
  <c r="I9458" i="2" l="1"/>
  <c r="M9458" i="2" s="1"/>
  <c r="N9458" i="2"/>
  <c r="D9459" i="2" s="1"/>
  <c r="A9458" i="2"/>
  <c r="H9459" i="2" l="1"/>
  <c r="A9459" i="2"/>
  <c r="N9459" i="2" l="1"/>
  <c r="D9460" i="2" s="1"/>
  <c r="I9459" i="2"/>
  <c r="M9459" i="2" s="1"/>
  <c r="H9460" i="2" s="1"/>
  <c r="N9460" i="2" l="1"/>
  <c r="D9461" i="2" s="1"/>
  <c r="I9460" i="2"/>
  <c r="M9460" i="2" s="1"/>
  <c r="H9461" i="2" s="1"/>
  <c r="A9460" i="2"/>
  <c r="N9461" i="2" l="1"/>
  <c r="D9462" i="2" s="1"/>
  <c r="I9461" i="2"/>
  <c r="M9461" i="2" s="1"/>
  <c r="A9461" i="2"/>
  <c r="H9462" i="2" l="1"/>
  <c r="A9462" i="2" s="1"/>
  <c r="E9467" i="2"/>
  <c r="N9462" i="2" l="1"/>
  <c r="D9463" i="2" s="1"/>
  <c r="I9462" i="2"/>
  <c r="M9462" i="2" s="1"/>
  <c r="H9463" i="2"/>
  <c r="F9467" i="2"/>
  <c r="G9467" i="2"/>
  <c r="N9463" i="2" l="1"/>
  <c r="D9464" i="2" s="1"/>
  <c r="I9463" i="2"/>
  <c r="M9463" i="2" s="1"/>
  <c r="H9464" i="2" s="1"/>
  <c r="A9463" i="2"/>
  <c r="L9464" i="2" l="1"/>
  <c r="I9464" i="2"/>
  <c r="M9464" i="2" s="1"/>
  <c r="N9464" i="2"/>
  <c r="D9465" i="2" s="1"/>
  <c r="A9464" i="2"/>
  <c r="H9465" i="2" l="1"/>
  <c r="N9465" i="2" l="1"/>
  <c r="D9466" i="2" s="1"/>
  <c r="I9465" i="2"/>
  <c r="M9465" i="2" s="1"/>
  <c r="A9465" i="2"/>
  <c r="H9466" i="2" l="1"/>
  <c r="A9466" i="2"/>
  <c r="I9466" i="2" l="1"/>
  <c r="M9466" i="2" s="1"/>
  <c r="N9466" i="2"/>
  <c r="D9467" i="2" s="1"/>
  <c r="H9467" i="2" l="1"/>
  <c r="A9467" i="2" s="1"/>
  <c r="I9467" i="2"/>
  <c r="M9467" i="2" s="1"/>
  <c r="N9467" i="2"/>
  <c r="D9468" i="2" s="1"/>
  <c r="E9468" i="2" l="1"/>
  <c r="H9468" i="2"/>
  <c r="I9468" i="2" l="1"/>
  <c r="M9468" i="2" s="1"/>
  <c r="N9468" i="2"/>
  <c r="H9469" i="2" s="1"/>
  <c r="A9468" i="2"/>
  <c r="G9468" i="2"/>
  <c r="D9469" i="2" s="1"/>
  <c r="F9468" i="2"/>
  <c r="A9469" i="2" l="1"/>
  <c r="I9469" i="2"/>
  <c r="M9469" i="2" s="1"/>
  <c r="N9469" i="2"/>
  <c r="H9470" i="2" s="1"/>
  <c r="I9470" i="2" l="1"/>
  <c r="M9470" i="2" s="1"/>
  <c r="D9470" i="2"/>
  <c r="A9470" i="2" s="1"/>
  <c r="N9470" i="2" l="1"/>
  <c r="D9471" i="2" l="1"/>
  <c r="H9471" i="2"/>
  <c r="N9471" i="2" l="1"/>
  <c r="D9472" i="2" s="1"/>
  <c r="I9471" i="2"/>
  <c r="M9471" i="2" s="1"/>
  <c r="H9472" i="2" s="1"/>
  <c r="A9471" i="2"/>
  <c r="N9472" i="2" l="1"/>
  <c r="D9473" i="2" s="1"/>
  <c r="I9472" i="2"/>
  <c r="M9472" i="2" s="1"/>
  <c r="H9473" i="2" s="1"/>
  <c r="A9472" i="2"/>
  <c r="I9473" i="2" l="1"/>
  <c r="M9473" i="2" s="1"/>
  <c r="N9473" i="2"/>
  <c r="D9474" i="2" s="1"/>
  <c r="A9473" i="2"/>
  <c r="H9474" i="2" l="1"/>
  <c r="A9474" i="2"/>
  <c r="N9474" i="2"/>
  <c r="D9475" i="2" s="1"/>
  <c r="I9474" i="2"/>
  <c r="M9474" i="2" s="1"/>
  <c r="H9475" i="2" s="1"/>
  <c r="N9475" i="2" l="1"/>
  <c r="D9476" i="2" s="1"/>
  <c r="I9475" i="2"/>
  <c r="M9475" i="2" s="1"/>
  <c r="H9476" i="2" s="1"/>
  <c r="A9475" i="2"/>
  <c r="N9476" i="2" l="1"/>
  <c r="D9477" i="2" s="1"/>
  <c r="I9476" i="2"/>
  <c r="M9476" i="2" s="1"/>
  <c r="H9477" i="2" s="1"/>
  <c r="A9476" i="2"/>
  <c r="A9477" i="2" l="1"/>
  <c r="I9477" i="2"/>
  <c r="M9477" i="2" s="1"/>
  <c r="N9477" i="2"/>
  <c r="D9478" i="2" s="1"/>
  <c r="H9478" i="2" l="1"/>
  <c r="A9478" i="2" l="1"/>
  <c r="N9478" i="2"/>
  <c r="D9479" i="2" s="1"/>
  <c r="I9478" i="2"/>
  <c r="M9478" i="2" s="1"/>
  <c r="H9479" i="2"/>
  <c r="N9479" i="2" l="1"/>
  <c r="D9480" i="2" s="1"/>
  <c r="I9479" i="2"/>
  <c r="M9479" i="2" s="1"/>
  <c r="H9480" i="2" s="1"/>
  <c r="A9479" i="2"/>
  <c r="A9480" i="2" l="1"/>
  <c r="N9480" i="2"/>
  <c r="D9481" i="2" s="1"/>
  <c r="I9480" i="2"/>
  <c r="M9480" i="2" s="1"/>
  <c r="H9481" i="2" s="1"/>
  <c r="A9481" i="2" l="1"/>
  <c r="N9481" i="2"/>
  <c r="D9482" i="2" s="1"/>
  <c r="I9481" i="2"/>
  <c r="M9481" i="2" s="1"/>
  <c r="H9482" i="2"/>
  <c r="A9482" i="2" l="1"/>
  <c r="N9482" i="2"/>
  <c r="D9483" i="2" s="1"/>
  <c r="I9482" i="2"/>
  <c r="M9482" i="2" s="1"/>
  <c r="H9483" i="2"/>
  <c r="A9483" i="2" l="1"/>
  <c r="N9483" i="2"/>
  <c r="D9484" i="2" s="1"/>
  <c r="I9483" i="2"/>
  <c r="M9483" i="2" s="1"/>
  <c r="H9484" i="2" l="1"/>
  <c r="A9484" i="2" l="1"/>
  <c r="I9484" i="2"/>
  <c r="M9484" i="2" s="1"/>
  <c r="N9484" i="2"/>
  <c r="D9485" i="2" s="1"/>
  <c r="H9485" i="2" l="1"/>
  <c r="A9485" i="2"/>
  <c r="E9836" i="2"/>
  <c r="I9485" i="2" l="1"/>
  <c r="M9485" i="2" s="1"/>
  <c r="N9485" i="2"/>
  <c r="D9486" i="2" s="1"/>
  <c r="H9486" i="2"/>
  <c r="G9836" i="2"/>
  <c r="F9836" i="2"/>
  <c r="I9486" i="2" l="1"/>
  <c r="M9486" i="2" s="1"/>
  <c r="N9486" i="2"/>
  <c r="D9487" i="2" s="1"/>
  <c r="H9487" i="2"/>
  <c r="A9486" i="2"/>
  <c r="A9487" i="2" l="1"/>
  <c r="I9487" i="2"/>
  <c r="M9487" i="2" s="1"/>
  <c r="N9487" i="2"/>
  <c r="D9488" i="2" s="1"/>
  <c r="H9488" i="2" l="1"/>
  <c r="A9488" i="2" s="1"/>
  <c r="N9488" i="2"/>
  <c r="D9489" i="2" s="1"/>
  <c r="I9488" i="2" l="1"/>
  <c r="M9488" i="2" s="1"/>
  <c r="H9489" i="2"/>
  <c r="A9489" i="2"/>
  <c r="I9489" i="2"/>
  <c r="M9489" i="2" s="1"/>
  <c r="N9489" i="2"/>
  <c r="D9490" i="2" s="1"/>
  <c r="H9490" i="2" l="1"/>
  <c r="A9490" i="2"/>
  <c r="I9490" i="2"/>
  <c r="M9490" i="2" s="1"/>
  <c r="N9490" i="2"/>
  <c r="D9491" i="2" s="1"/>
  <c r="L9496" i="2"/>
  <c r="H9491" i="2" l="1"/>
  <c r="A9491" i="2"/>
  <c r="I9491" i="2"/>
  <c r="M9491" i="2" s="1"/>
  <c r="N9491" i="2"/>
  <c r="D9492" i="2" s="1"/>
  <c r="H9492" i="2" l="1"/>
  <c r="N9492" i="2" l="1"/>
  <c r="D9493" i="2" s="1"/>
  <c r="I9492" i="2"/>
  <c r="M9492" i="2" s="1"/>
  <c r="H9493" i="2" s="1"/>
  <c r="A9492" i="2"/>
  <c r="L9494" i="2"/>
  <c r="I9493" i="2" l="1"/>
  <c r="M9493" i="2" s="1"/>
  <c r="N9493" i="2"/>
  <c r="D9494" i="2" s="1"/>
  <c r="A9493" i="2"/>
  <c r="H9494" i="2"/>
  <c r="A9494" i="2" s="1"/>
  <c r="I9494" i="2" l="1"/>
  <c r="M9494" i="2" s="1"/>
  <c r="N9494" i="2"/>
  <c r="D9495" i="2" s="1"/>
  <c r="H9495" i="2"/>
  <c r="L9495" i="2" s="1"/>
  <c r="E9499" i="2"/>
  <c r="A9495" i="2" l="1"/>
  <c r="I9495" i="2"/>
  <c r="M9495" i="2" s="1"/>
  <c r="N9495" i="2"/>
  <c r="D9496" i="2" s="1"/>
  <c r="H9496" i="2"/>
  <c r="I9496" i="2" s="1"/>
  <c r="M9496" i="2" s="1"/>
  <c r="N9496" i="2"/>
  <c r="D9497" i="2" s="1"/>
  <c r="A9496" i="2"/>
  <c r="G9499" i="2"/>
  <c r="F9499" i="2"/>
  <c r="H9497" i="2" l="1"/>
  <c r="A9497" i="2" l="1"/>
  <c r="I9497" i="2"/>
  <c r="M9497" i="2" s="1"/>
  <c r="N9497" i="2"/>
  <c r="D9498" i="2" s="1"/>
  <c r="H9498" i="2" l="1"/>
  <c r="A9498" i="2" s="1"/>
  <c r="E9498" i="2"/>
  <c r="F9498" i="2" l="1"/>
  <c r="G9498" i="2"/>
  <c r="I9498" i="2"/>
  <c r="M9498" i="2" s="1"/>
  <c r="N9498" i="2"/>
  <c r="D9499" i="2" s="1"/>
  <c r="E9801" i="2"/>
  <c r="H9499" i="2" l="1"/>
  <c r="F9801" i="2"/>
  <c r="G9801" i="2"/>
  <c r="A9499" i="2" l="1"/>
  <c r="I9499" i="2"/>
  <c r="M9499" i="2" s="1"/>
  <c r="N9499" i="2"/>
  <c r="H9500" i="2" l="1"/>
  <c r="D9500" i="2"/>
  <c r="A9500" i="2" l="1"/>
  <c r="I9500" i="2"/>
  <c r="M9500" i="2" s="1"/>
  <c r="N9500" i="2"/>
  <c r="H9501" i="2" s="1"/>
  <c r="I9501" i="2" l="1"/>
  <c r="M9501" i="2" s="1"/>
  <c r="D9501" i="2"/>
  <c r="A9501" i="2" l="1"/>
  <c r="N9501" i="2"/>
  <c r="H9502" i="2" s="1"/>
  <c r="D9502" i="2" l="1"/>
  <c r="N9502" i="2" s="1"/>
  <c r="I9502" i="2"/>
  <c r="M9502" i="2" s="1"/>
  <c r="H9503" i="2" l="1"/>
  <c r="I9503" i="2"/>
  <c r="M9503" i="2" s="1"/>
  <c r="A9502" i="2"/>
  <c r="D9503" i="2"/>
  <c r="A9503" i="2" s="1"/>
  <c r="N9503" i="2" l="1"/>
  <c r="D9504" i="2" s="1"/>
  <c r="H9504" i="2" l="1"/>
  <c r="N9504" i="2" l="1"/>
  <c r="D9505" i="2" s="1"/>
  <c r="I9504" i="2"/>
  <c r="M9504" i="2" s="1"/>
  <c r="A9504" i="2"/>
  <c r="H9505" i="2" l="1"/>
  <c r="N9505" i="2" s="1"/>
  <c r="D9506" i="2" s="1"/>
  <c r="A9505" i="2" l="1"/>
  <c r="I9505" i="2"/>
  <c r="M9505" i="2" s="1"/>
  <c r="H9506" i="2"/>
  <c r="I9506" i="2" s="1"/>
  <c r="M9506" i="2" s="1"/>
  <c r="A9506" i="2" l="1"/>
  <c r="N9506" i="2"/>
  <c r="D9507" i="2" s="1"/>
  <c r="H9507" i="2" l="1"/>
  <c r="A9507" i="2" s="1"/>
  <c r="I9507" i="2" l="1"/>
  <c r="M9507" i="2" s="1"/>
  <c r="N9507" i="2"/>
  <c r="D9508" i="2" s="1"/>
  <c r="H9508" i="2" l="1"/>
  <c r="I9508" i="2" l="1"/>
  <c r="M9508" i="2" s="1"/>
  <c r="N9508" i="2"/>
  <c r="D9509" i="2" s="1"/>
  <c r="A9508" i="2"/>
  <c r="H9509" i="2" l="1"/>
  <c r="A9509" i="2" s="1"/>
  <c r="N9509" i="2" l="1"/>
  <c r="D9510" i="2" s="1"/>
  <c r="I9509" i="2"/>
  <c r="M9509" i="2" s="1"/>
  <c r="H9510" i="2" l="1"/>
  <c r="A9510" i="2"/>
  <c r="I9510" i="2" l="1"/>
  <c r="M9510" i="2" s="1"/>
  <c r="N9510" i="2"/>
  <c r="D9511" i="2" s="1"/>
  <c r="H9511" i="2" l="1"/>
  <c r="I9511" i="2" l="1"/>
  <c r="M9511" i="2" s="1"/>
  <c r="N9511" i="2"/>
  <c r="D9512" i="2" s="1"/>
  <c r="H9512" i="2"/>
  <c r="A9511" i="2"/>
  <c r="N9512" i="2" l="1"/>
  <c r="D9513" i="2" s="1"/>
  <c r="I9512" i="2"/>
  <c r="M9512" i="2" s="1"/>
  <c r="A9512" i="2"/>
  <c r="H9513" i="2" l="1"/>
  <c r="I9513" i="2" s="1"/>
  <c r="M9513" i="2" s="1"/>
  <c r="A9513" i="2" l="1"/>
  <c r="N9513" i="2"/>
  <c r="D9514" i="2" s="1"/>
  <c r="H9514" i="2" l="1"/>
  <c r="A9514" i="2" s="1"/>
  <c r="I9514" i="2"/>
  <c r="M9514" i="2" s="1"/>
  <c r="N9514" i="2"/>
  <c r="D9515" i="2" s="1"/>
  <c r="H9515" i="2"/>
  <c r="N9515" i="2" l="1"/>
  <c r="D9516" i="2" s="1"/>
  <c r="I9515" i="2"/>
  <c r="M9515" i="2" s="1"/>
  <c r="H9516" i="2" s="1"/>
  <c r="A9515" i="2"/>
  <c r="N9516" i="2" l="1"/>
  <c r="D9517" i="2" s="1"/>
  <c r="I9516" i="2"/>
  <c r="M9516" i="2" s="1"/>
  <c r="A9516" i="2"/>
  <c r="H9517" i="2"/>
  <c r="A9517" i="2" l="1"/>
  <c r="N9517" i="2"/>
  <c r="D9518" i="2" s="1"/>
  <c r="I9517" i="2"/>
  <c r="M9517" i="2" s="1"/>
  <c r="H9518" i="2" l="1"/>
  <c r="A9518" i="2" s="1"/>
  <c r="N9518" i="2"/>
  <c r="D9519" i="2" s="1"/>
  <c r="I9518" i="2" l="1"/>
  <c r="M9518" i="2" s="1"/>
  <c r="H9519" i="2"/>
  <c r="A9519" i="2" l="1"/>
  <c r="N9519" i="2"/>
  <c r="D9520" i="2" s="1"/>
  <c r="I9519" i="2"/>
  <c r="M9519" i="2" s="1"/>
  <c r="H9520" i="2" l="1"/>
  <c r="A9520" i="2" s="1"/>
  <c r="I9520" i="2" l="1"/>
  <c r="M9520" i="2" s="1"/>
  <c r="N9520" i="2"/>
  <c r="D9521" i="2" s="1"/>
  <c r="H9521" i="2" l="1"/>
  <c r="N9521" i="2"/>
  <c r="D9522" i="2" s="1"/>
  <c r="I9521" i="2" l="1"/>
  <c r="M9521" i="2" s="1"/>
  <c r="A9521" i="2"/>
  <c r="H9522" i="2"/>
  <c r="A9522" i="2" s="1"/>
  <c r="N9522" i="2"/>
  <c r="D9523" i="2" s="1"/>
  <c r="I9522" i="2"/>
  <c r="M9522" i="2" s="1"/>
  <c r="H9523" i="2" l="1"/>
  <c r="I9523" i="2" s="1"/>
  <c r="M9523" i="2" s="1"/>
  <c r="A9523" i="2"/>
  <c r="N9523" i="2" l="1"/>
  <c r="D9524" i="2" s="1"/>
  <c r="H9524" i="2"/>
  <c r="L9828" i="2"/>
  <c r="N9524" i="2" l="1"/>
  <c r="D9525" i="2" s="1"/>
  <c r="I9524" i="2"/>
  <c r="M9524" i="2" s="1"/>
  <c r="A9524" i="2"/>
  <c r="H9525" i="2" l="1"/>
  <c r="L9525" i="2" s="1"/>
  <c r="A9525" i="2"/>
  <c r="I9525" i="2" l="1"/>
  <c r="M9525" i="2" s="1"/>
  <c r="N9525" i="2"/>
  <c r="D9526" i="2" s="1"/>
  <c r="L9526" i="2"/>
  <c r="H9526" i="2" l="1"/>
  <c r="I9526" i="2" s="1"/>
  <c r="M9526" i="2" s="1"/>
  <c r="A9526" i="2"/>
  <c r="N9526" i="2"/>
  <c r="D9527" i="2" s="1"/>
  <c r="H9527" i="2" l="1"/>
  <c r="N9527" i="2"/>
  <c r="D9528" i="2" s="1"/>
  <c r="E9528" i="2" s="1"/>
  <c r="I9527" i="2"/>
  <c r="M9527" i="2" s="1"/>
  <c r="A9527" i="2"/>
  <c r="F9528" i="2" l="1"/>
  <c r="G9528" i="2"/>
  <c r="H9528" i="2"/>
  <c r="I9528" i="2" s="1"/>
  <c r="M9528" i="2" s="1"/>
  <c r="A9528" i="2" l="1"/>
  <c r="N9528" i="2"/>
  <c r="D9529" i="2" s="1"/>
  <c r="E9529" i="2" s="1"/>
  <c r="F9529" i="2" l="1"/>
  <c r="G9529" i="2"/>
  <c r="H9529" i="2"/>
  <c r="N9529" i="2" s="1"/>
  <c r="D9530" i="2" s="1"/>
  <c r="A9529" i="2" l="1"/>
  <c r="I9529" i="2"/>
  <c r="M9529" i="2" s="1"/>
  <c r="H9530" i="2" s="1"/>
  <c r="N9530" i="2" s="1"/>
  <c r="E9530" i="2"/>
  <c r="A9530" i="2" l="1"/>
  <c r="I9530" i="2"/>
  <c r="M9530" i="2" s="1"/>
  <c r="H9531" i="2" s="1"/>
  <c r="F9530" i="2"/>
  <c r="G9530" i="2"/>
  <c r="D9531" i="2" s="1"/>
  <c r="A9531" i="2" l="1"/>
  <c r="I9531" i="2"/>
  <c r="M9531" i="2" s="1"/>
  <c r="N9531" i="2"/>
  <c r="D9532" i="2" s="1"/>
  <c r="H9532" i="2" l="1"/>
  <c r="A9532" i="2" s="1"/>
  <c r="E9892" i="2"/>
  <c r="N9532" i="2" l="1"/>
  <c r="D9533" i="2" s="1"/>
  <c r="I9532" i="2"/>
  <c r="M9532" i="2" s="1"/>
  <c r="H9533" i="2" s="1"/>
  <c r="F9892" i="2"/>
  <c r="G9892" i="2"/>
  <c r="I9533" i="2" l="1"/>
  <c r="M9533" i="2" s="1"/>
  <c r="N9533" i="2"/>
  <c r="D9534" i="2" s="1"/>
  <c r="A9533" i="2"/>
  <c r="H9534" i="2" l="1"/>
  <c r="I9534" i="2" l="1"/>
  <c r="M9534" i="2" s="1"/>
  <c r="N9534" i="2"/>
  <c r="D9535" i="2" s="1"/>
  <c r="A9534" i="2"/>
  <c r="H9535" i="2" l="1"/>
  <c r="A9535" i="2" s="1"/>
  <c r="N9535" i="2" l="1"/>
  <c r="I9535" i="2"/>
  <c r="M9535" i="2" s="1"/>
  <c r="H9536" i="2" l="1"/>
  <c r="D9536" i="2"/>
  <c r="A9536" i="2" l="1"/>
  <c r="N9536" i="2"/>
  <c r="I9536" i="2"/>
  <c r="M9536" i="2" s="1"/>
  <c r="H9537" i="2" l="1"/>
  <c r="D9537" i="2"/>
  <c r="I9537" i="2"/>
  <c r="M9537" i="2" s="1"/>
  <c r="N9537" i="2"/>
  <c r="H9538" i="2" l="1"/>
  <c r="I9538" i="2" s="1"/>
  <c r="M9538" i="2" s="1"/>
  <c r="A9537" i="2"/>
  <c r="D9538" i="2"/>
  <c r="A9538" i="2" s="1"/>
  <c r="N9538" i="2" l="1"/>
  <c r="D9539" i="2" l="1"/>
  <c r="H9539" i="2"/>
  <c r="N9539" i="2" l="1"/>
  <c r="D9540" i="2" s="1"/>
  <c r="I9539" i="2"/>
  <c r="M9539" i="2" s="1"/>
  <c r="A9539" i="2"/>
  <c r="H9540" i="2" l="1"/>
  <c r="N9540" i="2" s="1"/>
  <c r="D9541" i="2" s="1"/>
  <c r="A9540" i="2" l="1"/>
  <c r="I9540" i="2"/>
  <c r="M9540" i="2" s="1"/>
  <c r="H9541" i="2" s="1"/>
  <c r="I9541" i="2" l="1"/>
  <c r="M9541" i="2" s="1"/>
  <c r="A9541" i="2"/>
  <c r="N9541" i="2"/>
  <c r="D9542" i="2" s="1"/>
  <c r="H9542" i="2" l="1"/>
  <c r="N9542" i="2" s="1"/>
  <c r="D9543" i="2" s="1"/>
  <c r="A9542" i="2" l="1"/>
  <c r="I9542" i="2"/>
  <c r="M9542" i="2" s="1"/>
  <c r="H9543" i="2" s="1"/>
  <c r="I9543" i="2" l="1"/>
  <c r="M9543" i="2" s="1"/>
  <c r="N9543" i="2"/>
  <c r="D9544" i="2" s="1"/>
  <c r="A9543" i="2"/>
  <c r="H9544" i="2"/>
  <c r="A9544" i="2" s="1"/>
  <c r="I9544" i="2" l="1"/>
  <c r="M9544" i="2" s="1"/>
  <c r="N9544" i="2"/>
  <c r="D9545" i="2" s="1"/>
  <c r="H9545" i="2" l="1"/>
  <c r="I9545" i="2" l="1"/>
  <c r="M9545" i="2" s="1"/>
  <c r="N9545" i="2"/>
  <c r="D9546" i="2" s="1"/>
  <c r="A9545" i="2"/>
  <c r="H9546" i="2" l="1"/>
  <c r="A9546" i="2" s="1"/>
  <c r="N9546" i="2" l="1"/>
  <c r="D9547" i="2" s="1"/>
  <c r="I9546" i="2"/>
  <c r="M9546" i="2" s="1"/>
  <c r="H9547" i="2" l="1"/>
  <c r="N9547" i="2" s="1"/>
  <c r="D9548" i="2" s="1"/>
  <c r="A9547" i="2" l="1"/>
  <c r="I9547" i="2"/>
  <c r="M9547" i="2" s="1"/>
  <c r="H9548" i="2" s="1"/>
  <c r="N9548" i="2" l="1"/>
  <c r="D9549" i="2" s="1"/>
  <c r="A9548" i="2"/>
  <c r="I9548" i="2"/>
  <c r="M9548" i="2" s="1"/>
  <c r="H9549" i="2" s="1"/>
  <c r="N9549" i="2" l="1"/>
  <c r="D9550" i="2" s="1"/>
  <c r="A9549" i="2"/>
  <c r="I9549" i="2"/>
  <c r="M9549" i="2" s="1"/>
  <c r="H9550" i="2" s="1"/>
  <c r="A9550" i="2" s="1"/>
  <c r="I9550" i="2" l="1"/>
  <c r="M9550" i="2" s="1"/>
  <c r="N9550" i="2"/>
  <c r="D9551" i="2" s="1"/>
  <c r="H9551" i="2" l="1"/>
  <c r="N9551" i="2"/>
  <c r="D9552" i="2" s="1"/>
  <c r="L9919" i="2"/>
  <c r="I9551" i="2" l="1"/>
  <c r="M9551" i="2" s="1"/>
  <c r="H9552" i="2" s="1"/>
  <c r="I9552" i="2" s="1"/>
  <c r="M9552" i="2" s="1"/>
  <c r="A9551" i="2"/>
  <c r="A9552" i="2"/>
  <c r="N9552" i="2" l="1"/>
  <c r="D9553" i="2" s="1"/>
  <c r="H9553" i="2"/>
  <c r="N9553" i="2" l="1"/>
  <c r="D9554" i="2" s="1"/>
  <c r="I9553" i="2"/>
  <c r="M9553" i="2" s="1"/>
  <c r="A9553" i="2"/>
  <c r="H9554" i="2" l="1"/>
  <c r="I9554" i="2" s="1"/>
  <c r="M9554" i="2" s="1"/>
  <c r="A9554" i="2"/>
  <c r="N9554" i="2" l="1"/>
  <c r="D9555" i="2" s="1"/>
  <c r="H9555" i="2" l="1"/>
  <c r="L9555" i="2" s="1"/>
  <c r="I9555" i="2" l="1"/>
  <c r="M9555" i="2" s="1"/>
  <c r="A9555" i="2"/>
  <c r="N9555" i="2"/>
  <c r="D9556" i="2" s="1"/>
  <c r="H9556" i="2" l="1"/>
  <c r="N9556" i="2" s="1"/>
  <c r="D9557" i="2" s="1"/>
  <c r="I9556" i="2"/>
  <c r="M9556" i="2" s="1"/>
  <c r="A9556" i="2"/>
  <c r="L9556" i="2"/>
  <c r="H9557" i="2" s="1"/>
  <c r="I9557" i="2" s="1"/>
  <c r="M9557" i="2" s="1"/>
  <c r="L9557" i="2"/>
  <c r="A9557" i="2" l="1"/>
  <c r="N9557" i="2"/>
  <c r="D9558" i="2" s="1"/>
  <c r="H9558" i="2" l="1"/>
  <c r="A9558" i="2" s="1"/>
  <c r="I9558" i="2" l="1"/>
  <c r="M9558" i="2" s="1"/>
  <c r="N9558" i="2"/>
  <c r="D9559" i="2" s="1"/>
  <c r="E9559" i="2" s="1"/>
  <c r="F9559" i="2" l="1"/>
  <c r="G9559" i="2"/>
  <c r="H9559" i="2"/>
  <c r="I9559" i="2" l="1"/>
  <c r="M9559" i="2" s="1"/>
  <c r="N9559" i="2"/>
  <c r="D9560" i="2" s="1"/>
  <c r="A9559" i="2"/>
  <c r="H9560" i="2" l="1"/>
  <c r="A9560" i="2" s="1"/>
  <c r="N9560" i="2"/>
  <c r="D9561" i="2" s="1"/>
  <c r="I9560" i="2"/>
  <c r="M9560" i="2" s="1"/>
  <c r="E9561" i="2"/>
  <c r="H9561" i="2" l="1"/>
  <c r="A9561" i="2" s="1"/>
  <c r="G9561" i="2"/>
  <c r="F9561" i="2"/>
  <c r="N9561" i="2"/>
  <c r="I9561" i="2" l="1"/>
  <c r="M9561" i="2" s="1"/>
  <c r="H9562" i="2" s="1"/>
  <c r="I9562" i="2" s="1"/>
  <c r="M9562" i="2" s="1"/>
  <c r="D9562" i="2"/>
  <c r="N9562" i="2" l="1"/>
  <c r="H9563" i="2" s="1"/>
  <c r="I9563" i="2" s="1"/>
  <c r="M9563" i="2" s="1"/>
  <c r="A9562" i="2"/>
  <c r="D9563" i="2"/>
  <c r="A9563" i="2" l="1"/>
  <c r="N9563" i="2"/>
  <c r="D9564" i="2" l="1"/>
  <c r="H9564" i="2"/>
  <c r="I9564" i="2" l="1"/>
  <c r="M9564" i="2" s="1"/>
  <c r="N9564" i="2"/>
  <c r="D9565" i="2" s="1"/>
  <c r="A9564" i="2"/>
  <c r="H9565" i="2" l="1"/>
  <c r="A9565" i="2" s="1"/>
  <c r="I9565" i="2" l="1"/>
  <c r="M9565" i="2" s="1"/>
  <c r="N9565" i="2"/>
  <c r="D9566" i="2" s="1"/>
  <c r="H9566" i="2" l="1"/>
  <c r="A9566" i="2" s="1"/>
  <c r="I9566" i="2" l="1"/>
  <c r="M9566" i="2" s="1"/>
  <c r="N9566" i="2"/>
  <c r="D9567" i="2" s="1"/>
  <c r="H9567" i="2" l="1"/>
  <c r="A9567" i="2" s="1"/>
  <c r="I9567" i="2" l="1"/>
  <c r="M9567" i="2" s="1"/>
  <c r="N9567" i="2"/>
  <c r="D9568" i="2" s="1"/>
  <c r="H9568" i="2" l="1"/>
  <c r="A9568" i="2" s="1"/>
  <c r="N9568" i="2" l="1"/>
  <c r="D9569" i="2" s="1"/>
  <c r="I9568" i="2"/>
  <c r="M9568" i="2" s="1"/>
  <c r="H9569" i="2" l="1"/>
  <c r="I9569" i="2" s="1"/>
  <c r="M9569" i="2" s="1"/>
  <c r="A9569" i="2"/>
  <c r="N9569" i="2" l="1"/>
  <c r="D9570" i="2" s="1"/>
  <c r="H9570" i="2" l="1"/>
  <c r="A9570" i="2" s="1"/>
  <c r="N9570" i="2" l="1"/>
  <c r="D9571" i="2" s="1"/>
  <c r="I9570" i="2"/>
  <c r="M9570" i="2" s="1"/>
  <c r="H9571" i="2"/>
  <c r="N9571" i="2" l="1"/>
  <c r="D9572" i="2" s="1"/>
  <c r="I9571" i="2"/>
  <c r="M9571" i="2" s="1"/>
  <c r="A9571" i="2"/>
  <c r="H9572" i="2" l="1"/>
  <c r="N9572" i="2" s="1"/>
  <c r="D9573" i="2" s="1"/>
  <c r="A9572" i="2" l="1"/>
  <c r="I9572" i="2"/>
  <c r="M9572" i="2" s="1"/>
  <c r="H9573" i="2" s="1"/>
  <c r="A9573" i="2" s="1"/>
  <c r="I9573" i="2" l="1"/>
  <c r="M9573" i="2" s="1"/>
  <c r="N9573" i="2"/>
  <c r="D9574" i="2" s="1"/>
  <c r="H9574" i="2" l="1"/>
  <c r="N9574" i="2" s="1"/>
  <c r="D9575" i="2" s="1"/>
  <c r="I9574" i="2" l="1"/>
  <c r="M9574" i="2" s="1"/>
  <c r="H9575" i="2" s="1"/>
  <c r="N9575" i="2" s="1"/>
  <c r="D9576" i="2" s="1"/>
  <c r="A9574" i="2"/>
  <c r="A9575" i="2" l="1"/>
  <c r="I9575" i="2"/>
  <c r="M9575" i="2" s="1"/>
  <c r="H9576" i="2" s="1"/>
  <c r="I9576" i="2" s="1"/>
  <c r="M9576" i="2" s="1"/>
  <c r="A9576" i="2" l="1"/>
  <c r="N9576" i="2"/>
  <c r="D9577" i="2" s="1"/>
  <c r="H9577" i="2" l="1"/>
  <c r="A9577" i="2" s="1"/>
  <c r="N9577" i="2"/>
  <c r="D9578" i="2" s="1"/>
  <c r="I9577" i="2" l="1"/>
  <c r="M9577" i="2" s="1"/>
  <c r="H9578" i="2"/>
  <c r="A9578" i="2" s="1"/>
  <c r="I9578" i="2" l="1"/>
  <c r="M9578" i="2" s="1"/>
  <c r="N9578" i="2"/>
  <c r="D9579" i="2" s="1"/>
  <c r="H9579" i="2" l="1"/>
  <c r="A9579" i="2" s="1"/>
  <c r="N9579" i="2" l="1"/>
  <c r="D9580" i="2" s="1"/>
  <c r="I9579" i="2"/>
  <c r="M9579" i="2" s="1"/>
  <c r="H9580" i="2" l="1"/>
  <c r="I9580" i="2" s="1"/>
  <c r="M9580" i="2" s="1"/>
  <c r="A9580" i="2" l="1"/>
  <c r="N9580" i="2"/>
  <c r="D9581" i="2" s="1"/>
  <c r="H9581" i="2" l="1"/>
  <c r="A9581" i="2" s="1"/>
  <c r="N9581" i="2" l="1"/>
  <c r="D9582" i="2" s="1"/>
  <c r="I9581" i="2"/>
  <c r="M9581" i="2" s="1"/>
  <c r="H9582" i="2"/>
  <c r="I9582" i="2" l="1"/>
  <c r="M9582" i="2" s="1"/>
  <c r="N9582" i="2"/>
  <c r="D9583" i="2" s="1"/>
  <c r="A9582" i="2"/>
  <c r="H9583" i="2" l="1"/>
  <c r="L9950" i="2"/>
  <c r="N9583" i="2" l="1"/>
  <c r="D9584" i="2" s="1"/>
  <c r="I9583" i="2"/>
  <c r="M9583" i="2" s="1"/>
  <c r="A9583" i="2"/>
  <c r="H9584" i="2" l="1"/>
  <c r="I9584" i="2" s="1"/>
  <c r="M9584" i="2" s="1"/>
  <c r="A9584" i="2"/>
  <c r="N9584" i="2" l="1"/>
  <c r="D9585" i="2" s="1"/>
  <c r="H9585" i="2"/>
  <c r="I9585" i="2" l="1"/>
  <c r="M9585" i="2" s="1"/>
  <c r="N9585" i="2"/>
  <c r="D9586" i="2" s="1"/>
  <c r="A9585" i="2"/>
  <c r="H9586" i="2" l="1"/>
  <c r="L9586" i="2" s="1"/>
  <c r="N9586" i="2" l="1"/>
  <c r="D9587" i="2" s="1"/>
  <c r="I9586" i="2"/>
  <c r="M9586" i="2" s="1"/>
  <c r="A9586" i="2"/>
  <c r="H9587" i="2"/>
  <c r="A9587" i="2" s="1"/>
  <c r="N9587" i="2" l="1"/>
  <c r="D9588" i="2" s="1"/>
  <c r="I9587" i="2"/>
  <c r="M9587" i="2" s="1"/>
  <c r="H9588" i="2" s="1"/>
  <c r="L9588" i="2" l="1"/>
  <c r="N9588" i="2"/>
  <c r="D9589" i="2" s="1"/>
  <c r="I9588" i="2"/>
  <c r="M9588" i="2" s="1"/>
  <c r="A9588" i="2"/>
  <c r="H9589" i="2" l="1"/>
  <c r="I9589" i="2" l="1"/>
  <c r="M9589" i="2" s="1"/>
  <c r="N9589" i="2"/>
  <c r="D9590" i="2" s="1"/>
  <c r="E9590" i="2" s="1"/>
  <c r="A9589" i="2"/>
  <c r="G9590" i="2" l="1"/>
  <c r="F9590" i="2"/>
  <c r="H9590" i="2"/>
  <c r="I9590" i="2" l="1"/>
  <c r="M9590" i="2" s="1"/>
  <c r="N9590" i="2"/>
  <c r="A9590" i="2"/>
  <c r="H9591" i="2" l="1"/>
  <c r="D9591" i="2"/>
  <c r="E9591" i="2" l="1"/>
  <c r="A9591" i="2"/>
  <c r="I9591" i="2"/>
  <c r="M9591" i="2" s="1"/>
  <c r="N9591" i="2"/>
  <c r="H9592" i="2" l="1"/>
  <c r="I9592" i="2" s="1"/>
  <c r="M9592" i="2" s="1"/>
  <c r="F9591" i="2"/>
  <c r="G9591" i="2"/>
  <c r="D9592" i="2" s="1"/>
  <c r="A9592" i="2" s="1"/>
  <c r="N9592" i="2" l="1"/>
  <c r="D9593" i="2" l="1"/>
  <c r="H9593" i="2"/>
  <c r="I9593" i="2" l="1"/>
  <c r="M9593" i="2" s="1"/>
  <c r="N9593" i="2"/>
  <c r="A9593" i="2"/>
  <c r="H9594" i="2" l="1"/>
  <c r="I9594" i="2" s="1"/>
  <c r="M9594" i="2" s="1"/>
  <c r="D9594" i="2"/>
  <c r="A9594" i="2" s="1"/>
  <c r="N9594" i="2" l="1"/>
  <c r="D9595" i="2" s="1"/>
  <c r="H9595" i="2" l="1"/>
  <c r="A9595" i="2" s="1"/>
  <c r="N9595" i="2" l="1"/>
  <c r="D9596" i="2" s="1"/>
  <c r="I9595" i="2"/>
  <c r="M9595" i="2" s="1"/>
  <c r="H9596" i="2" s="1"/>
  <c r="A9596" i="2" s="1"/>
  <c r="I9596" i="2" l="1"/>
  <c r="M9596" i="2" s="1"/>
  <c r="N9596" i="2"/>
  <c r="D9597" i="2" s="1"/>
  <c r="H9597" i="2" l="1"/>
  <c r="A9597" i="2" s="1"/>
  <c r="N9597" i="2" l="1"/>
  <c r="D9598" i="2" s="1"/>
  <c r="I9597" i="2"/>
  <c r="M9597" i="2" s="1"/>
  <c r="H9598" i="2" l="1"/>
  <c r="N9598" i="2"/>
  <c r="D9599" i="2" s="1"/>
  <c r="I9598" i="2"/>
  <c r="M9598" i="2" s="1"/>
  <c r="A9598" i="2"/>
  <c r="H9599" i="2" l="1"/>
  <c r="N9599" i="2"/>
  <c r="D9600" i="2" s="1"/>
  <c r="I9599" i="2"/>
  <c r="M9599" i="2" s="1"/>
  <c r="A9599" i="2"/>
  <c r="H9600" i="2" l="1"/>
  <c r="I9600" i="2" s="1"/>
  <c r="M9600" i="2" s="1"/>
  <c r="N9600" i="2"/>
  <c r="D9601" i="2" s="1"/>
  <c r="A9600" i="2"/>
  <c r="H9601" i="2" l="1"/>
  <c r="I9601" i="2" l="1"/>
  <c r="M9601" i="2" s="1"/>
  <c r="N9601" i="2"/>
  <c r="D9602" i="2" s="1"/>
  <c r="A9601" i="2"/>
  <c r="H9602" i="2" l="1"/>
  <c r="A9602" i="2" s="1"/>
  <c r="I9602" i="2" l="1"/>
  <c r="M9602" i="2" s="1"/>
  <c r="N9602" i="2"/>
  <c r="D9603" i="2" s="1"/>
  <c r="H9603" i="2" l="1"/>
  <c r="A9603" i="2" s="1"/>
  <c r="N9603" i="2" l="1"/>
  <c r="D9604" i="2" s="1"/>
  <c r="I9603" i="2"/>
  <c r="M9603" i="2" s="1"/>
  <c r="H9604" i="2" s="1"/>
  <c r="I9604" i="2" l="1"/>
  <c r="M9604" i="2" s="1"/>
  <c r="N9604" i="2"/>
  <c r="D9605" i="2" s="1"/>
  <c r="A9604" i="2"/>
  <c r="H9605" i="2" l="1"/>
  <c r="A9605" i="2" s="1"/>
  <c r="E9923" i="2"/>
  <c r="N9605" i="2" l="1"/>
  <c r="D9606" i="2" s="1"/>
  <c r="I9605" i="2"/>
  <c r="M9605" i="2" s="1"/>
  <c r="F9923" i="2"/>
  <c r="G9923" i="2"/>
  <c r="H9606" i="2" l="1"/>
  <c r="I9606" i="2" s="1"/>
  <c r="M9606" i="2" s="1"/>
  <c r="A9606" i="2" l="1"/>
  <c r="N9606" i="2"/>
  <c r="D9607" i="2" s="1"/>
  <c r="H9607" i="2" l="1"/>
  <c r="N9607" i="2" s="1"/>
  <c r="D9608" i="2" s="1"/>
  <c r="A9607" i="2"/>
  <c r="I9607" i="2" l="1"/>
  <c r="M9607" i="2" s="1"/>
  <c r="H9608" i="2"/>
  <c r="I9608" i="2" s="1"/>
  <c r="M9608" i="2" s="1"/>
  <c r="N9608" i="2"/>
  <c r="D9609" i="2" s="1"/>
  <c r="A9608" i="2"/>
  <c r="H9609" i="2" l="1"/>
  <c r="N9609" i="2" l="1"/>
  <c r="D9610" i="2" s="1"/>
  <c r="I9609" i="2"/>
  <c r="M9609" i="2" s="1"/>
  <c r="A9609" i="2"/>
  <c r="H9610" i="2" l="1"/>
  <c r="I9610" i="2" s="1"/>
  <c r="M9610" i="2" s="1"/>
  <c r="A9610" i="2"/>
  <c r="N9610" i="2" l="1"/>
  <c r="D9611" i="2" s="1"/>
  <c r="H9611" i="2" l="1"/>
  <c r="A9611" i="2" s="1"/>
  <c r="I9611" i="2" l="1"/>
  <c r="M9611" i="2" s="1"/>
  <c r="N9611" i="2"/>
  <c r="D9612" i="2" s="1"/>
  <c r="H9612" i="2" l="1"/>
  <c r="L9980" i="2"/>
  <c r="N9612" i="2" l="1"/>
  <c r="D9613" i="2" s="1"/>
  <c r="A9612" i="2"/>
  <c r="I9612" i="2"/>
  <c r="M9612" i="2" s="1"/>
  <c r="H9613" i="2" s="1"/>
  <c r="N9613" i="2" s="1"/>
  <c r="D9614" i="2" s="1"/>
  <c r="I9613" i="2" l="1"/>
  <c r="M9613" i="2" s="1"/>
  <c r="H9614" i="2"/>
  <c r="I9614" i="2" s="1"/>
  <c r="M9614" i="2" s="1"/>
  <c r="A9613" i="2"/>
  <c r="N9614" i="2"/>
  <c r="D9615" i="2" s="1"/>
  <c r="A9614" i="2"/>
  <c r="H9615" i="2" l="1"/>
  <c r="A9615" i="2" s="1"/>
  <c r="I9615" i="2" l="1"/>
  <c r="M9615" i="2" s="1"/>
  <c r="N9615" i="2"/>
  <c r="D9616" i="2" s="1"/>
  <c r="H9616" i="2" l="1"/>
  <c r="A9616" i="2" s="1"/>
  <c r="N9616" i="2" l="1"/>
  <c r="D9617" i="2" s="1"/>
  <c r="I9616" i="2"/>
  <c r="M9616" i="2" s="1"/>
  <c r="H9617" i="2" l="1"/>
  <c r="A9617" i="2" s="1"/>
  <c r="N9617" i="2" l="1"/>
  <c r="D9618" i="2" s="1"/>
  <c r="E9618" i="2" s="1"/>
  <c r="L9617" i="2"/>
  <c r="I9617" i="2"/>
  <c r="M9617" i="2" s="1"/>
  <c r="H9618" i="2" l="1"/>
  <c r="N9618" i="2" s="1"/>
  <c r="F9618" i="2"/>
  <c r="G9618" i="2"/>
  <c r="L9618" i="2"/>
  <c r="I9618" i="2" l="1"/>
  <c r="M9618" i="2" s="1"/>
  <c r="H9619" i="2" s="1"/>
  <c r="A9618" i="2"/>
  <c r="D9619" i="2"/>
  <c r="A9619" i="2" l="1"/>
  <c r="N9619" i="2"/>
  <c r="D9620" i="2" s="1"/>
  <c r="E9620" i="2" s="1"/>
  <c r="F9620" i="2" s="1"/>
  <c r="I9619" i="2"/>
  <c r="M9619" i="2" s="1"/>
  <c r="H9620" i="2" l="1"/>
  <c r="N9620" i="2" s="1"/>
  <c r="G9620" i="2"/>
  <c r="D9621" i="2" l="1"/>
  <c r="E9621" i="2" s="1"/>
  <c r="G9621" i="2" s="1"/>
  <c r="A9620" i="2"/>
  <c r="I9620" i="2"/>
  <c r="M9620" i="2" s="1"/>
  <c r="H9621" i="2" s="1"/>
  <c r="I9621" i="2" s="1"/>
  <c r="M9621" i="2" s="1"/>
  <c r="A9621" i="2" l="1"/>
  <c r="N9621" i="2"/>
  <c r="F9621" i="2"/>
  <c r="E9622" i="2"/>
  <c r="D9622" i="2" l="1"/>
  <c r="H9622" i="2"/>
  <c r="G9622" i="2"/>
  <c r="F9622" i="2"/>
  <c r="N9622" i="2" l="1"/>
  <c r="D9623" i="2" s="1"/>
  <c r="I9622" i="2"/>
  <c r="M9622" i="2" s="1"/>
  <c r="A9622" i="2"/>
  <c r="H9623" i="2" l="1"/>
  <c r="N9623" i="2" s="1"/>
  <c r="D9624" i="2" s="1"/>
  <c r="A9623" i="2"/>
  <c r="I9623" i="2"/>
  <c r="M9623" i="2" s="1"/>
  <c r="H9624" i="2" l="1"/>
  <c r="N9624" i="2" s="1"/>
  <c r="D9625" i="2" s="1"/>
  <c r="A9624" i="2"/>
  <c r="I9624" i="2" l="1"/>
  <c r="M9624" i="2" s="1"/>
  <c r="H9625" i="2"/>
  <c r="N9625" i="2" s="1"/>
  <c r="D9626" i="2" s="1"/>
  <c r="A9625" i="2"/>
  <c r="I9625" i="2" l="1"/>
  <c r="M9625" i="2" s="1"/>
  <c r="H9626" i="2"/>
  <c r="I9626" i="2" s="1"/>
  <c r="M9626" i="2" s="1"/>
  <c r="A9626" i="2" l="1"/>
  <c r="N9626" i="2"/>
  <c r="D9627" i="2" s="1"/>
  <c r="H9627" i="2" l="1"/>
  <c r="A9627" i="2" s="1"/>
  <c r="N9627" i="2" l="1"/>
  <c r="D9628" i="2" s="1"/>
  <c r="I9627" i="2"/>
  <c r="M9627" i="2" s="1"/>
  <c r="H9628" i="2" s="1"/>
  <c r="A9628" i="2" s="1"/>
  <c r="N9628" i="2" l="1"/>
  <c r="D9629" i="2" s="1"/>
  <c r="I9628" i="2"/>
  <c r="M9628" i="2" s="1"/>
  <c r="H9629" i="2" l="1"/>
  <c r="N9629" i="2" s="1"/>
  <c r="D9630" i="2" s="1"/>
  <c r="I9629" i="2" l="1"/>
  <c r="M9629" i="2" s="1"/>
  <c r="A9629" i="2"/>
  <c r="H9630" i="2"/>
  <c r="I9630" i="2" s="1"/>
  <c r="M9630" i="2" s="1"/>
  <c r="A9630" i="2" l="1"/>
  <c r="N9630" i="2"/>
  <c r="D9631" i="2" s="1"/>
  <c r="H9631" i="2" l="1"/>
  <c r="A9631" i="2" s="1"/>
  <c r="N9631" i="2"/>
  <c r="D9632" i="2" s="1"/>
  <c r="I9631" i="2"/>
  <c r="M9631" i="2" s="1"/>
  <c r="H9632" i="2" l="1"/>
  <c r="I9632" i="2" s="1"/>
  <c r="M9632" i="2" s="1"/>
  <c r="N9632" i="2"/>
  <c r="D9633" i="2" s="1"/>
  <c r="A9632" i="2"/>
  <c r="H9633" i="2" l="1"/>
  <c r="A9633" i="2" s="1"/>
  <c r="N9633" i="2" l="1"/>
  <c r="D9634" i="2" s="1"/>
  <c r="I9633" i="2"/>
  <c r="M9633" i="2" s="1"/>
  <c r="H9634" i="2" l="1"/>
  <c r="A9634" i="2" s="1"/>
  <c r="N9634" i="2"/>
  <c r="D9635" i="2" s="1"/>
  <c r="I9634" i="2" l="1"/>
  <c r="M9634" i="2" s="1"/>
  <c r="H9635" i="2" s="1"/>
  <c r="N9635" i="2" s="1"/>
  <c r="D9636" i="2" s="1"/>
  <c r="A9635" i="2" l="1"/>
  <c r="I9635" i="2"/>
  <c r="M9635" i="2" s="1"/>
  <c r="H9636" i="2" s="1"/>
  <c r="N9636" i="2" s="1"/>
  <c r="D9637" i="2" s="1"/>
  <c r="A9636" i="2" l="1"/>
  <c r="I9636" i="2"/>
  <c r="M9636" i="2" s="1"/>
  <c r="H9637" i="2" s="1"/>
  <c r="I9637" i="2" s="1"/>
  <c r="M9637" i="2" s="1"/>
  <c r="A9637" i="2" l="1"/>
  <c r="N9637" i="2"/>
  <c r="D9638" i="2" s="1"/>
  <c r="E9953" i="2"/>
  <c r="H9638" i="2" l="1"/>
  <c r="A9638" i="2" s="1"/>
  <c r="F9953" i="2"/>
  <c r="G9953" i="2"/>
  <c r="N9638" i="2" l="1"/>
  <c r="D9639" i="2" s="1"/>
  <c r="I9638" i="2"/>
  <c r="M9638" i="2" s="1"/>
  <c r="H9639" i="2" l="1"/>
  <c r="A9639" i="2" s="1"/>
  <c r="I9639" i="2"/>
  <c r="M9639" i="2" s="1"/>
  <c r="N9639" i="2"/>
  <c r="D9640" i="2" s="1"/>
  <c r="H9640" i="2" l="1"/>
  <c r="I9640" i="2" l="1"/>
  <c r="M9640" i="2" s="1"/>
  <c r="N9640" i="2"/>
  <c r="D9641" i="2" s="1"/>
  <c r="A9640" i="2"/>
  <c r="E9954" i="2"/>
  <c r="H9641" i="2" l="1"/>
  <c r="N9641" i="2" s="1"/>
  <c r="D9642" i="2" s="1"/>
  <c r="G9954" i="2"/>
  <c r="F9954" i="2"/>
  <c r="A9641" i="2" l="1"/>
  <c r="I9641" i="2"/>
  <c r="M9641" i="2" s="1"/>
  <c r="H9642" i="2" s="1"/>
  <c r="N9642" i="2" s="1"/>
  <c r="D9643" i="2" s="1"/>
  <c r="A9642" i="2" l="1"/>
  <c r="I9642" i="2"/>
  <c r="M9642" i="2" s="1"/>
  <c r="H9643" i="2" s="1"/>
  <c r="I9643" i="2" s="1"/>
  <c r="M9643" i="2" s="1"/>
  <c r="L10166" i="2"/>
  <c r="A9643" i="2" l="1"/>
  <c r="N9643" i="2"/>
  <c r="D9644" i="2" s="1"/>
  <c r="H9644" i="2" l="1"/>
  <c r="I9644" i="2" s="1"/>
  <c r="M9644" i="2" s="1"/>
  <c r="A9644" i="2" l="1"/>
  <c r="N9644" i="2"/>
  <c r="D9645" i="2" s="1"/>
  <c r="H9645" i="2" l="1"/>
  <c r="N9645" i="2" s="1"/>
  <c r="D9646" i="2" s="1"/>
  <c r="A9645" i="2" l="1"/>
  <c r="I9645" i="2"/>
  <c r="M9645" i="2" s="1"/>
  <c r="L9645" i="2"/>
  <c r="H9646" i="2" s="1"/>
  <c r="A9646" i="2" s="1"/>
  <c r="N9646" i="2" l="1"/>
  <c r="D9647" i="2" s="1"/>
  <c r="I9646" i="2"/>
  <c r="M9646" i="2" s="1"/>
  <c r="H9647" i="2" l="1"/>
  <c r="L9647" i="2" s="1"/>
  <c r="A9647" i="2" l="1"/>
  <c r="N9647" i="2"/>
  <c r="D9648" i="2" s="1"/>
  <c r="I9647" i="2"/>
  <c r="M9647" i="2" s="1"/>
  <c r="H9648" i="2" l="1"/>
  <c r="A9648" i="2" s="1"/>
  <c r="L9648" i="2"/>
  <c r="I9648" i="2"/>
  <c r="M9648" i="2" s="1"/>
  <c r="N9648" i="2"/>
  <c r="D9649" i="2" s="1"/>
  <c r="E9649" i="2" s="1"/>
  <c r="G9649" i="2" l="1"/>
  <c r="F9649" i="2"/>
  <c r="H9649" i="2"/>
  <c r="A9649" i="2" s="1"/>
  <c r="I9649" i="2" l="1"/>
  <c r="M9649" i="2" s="1"/>
  <c r="L9649" i="2"/>
  <c r="N9649" i="2"/>
  <c r="D9650" i="2" s="1"/>
  <c r="E9650" i="2" s="1"/>
  <c r="F9650" i="2" l="1"/>
  <c r="G9650" i="2"/>
  <c r="H9650" i="2"/>
  <c r="N9650" i="2" s="1"/>
  <c r="D9651" i="2" s="1"/>
  <c r="E9651" i="2" s="1"/>
  <c r="I9650" i="2"/>
  <c r="M9650" i="2" s="1"/>
  <c r="A9650" i="2"/>
  <c r="G9651" i="2" l="1"/>
  <c r="F9651" i="2"/>
  <c r="H9651" i="2"/>
  <c r="A9651" i="2" s="1"/>
  <c r="N9651" i="2" l="1"/>
  <c r="D9652" i="2" s="1"/>
  <c r="I9651" i="2"/>
  <c r="M9651" i="2" s="1"/>
  <c r="E9652" i="2"/>
  <c r="F9652" i="2" s="1"/>
  <c r="G9652" i="2" s="1"/>
  <c r="H9652" i="2"/>
  <c r="N9652" i="2" l="1"/>
  <c r="D9653" i="2" s="1"/>
  <c r="I9652" i="2"/>
  <c r="M9652" i="2" s="1"/>
  <c r="A9652" i="2"/>
  <c r="H9653" i="2" l="1"/>
  <c r="I9653" i="2" s="1"/>
  <c r="M9653" i="2" s="1"/>
  <c r="N9653" i="2"/>
  <c r="D9654" i="2" s="1"/>
  <c r="A9653" i="2"/>
  <c r="H9654" i="2" l="1"/>
  <c r="A9654" i="2" s="1"/>
  <c r="I9654" i="2" l="1"/>
  <c r="M9654" i="2" s="1"/>
  <c r="N9654" i="2"/>
  <c r="D9655" i="2" s="1"/>
  <c r="H9655" i="2" l="1"/>
  <c r="A9655" i="2" s="1"/>
  <c r="N9655" i="2" l="1"/>
  <c r="D9656" i="2" s="1"/>
  <c r="I9655" i="2"/>
  <c r="M9655" i="2" s="1"/>
  <c r="H9656" i="2" l="1"/>
  <c r="I9656" i="2" s="1"/>
  <c r="M9656" i="2" s="1"/>
  <c r="A9656" i="2" l="1"/>
  <c r="N9656" i="2"/>
  <c r="D9657" i="2" s="1"/>
  <c r="H9657" i="2" l="1"/>
  <c r="A9657" i="2" s="1"/>
  <c r="N9657" i="2"/>
  <c r="D9658" i="2" s="1"/>
  <c r="I9657" i="2" l="1"/>
  <c r="M9657" i="2" s="1"/>
  <c r="H9658" i="2"/>
  <c r="I9658" i="2" l="1"/>
  <c r="M9658" i="2" s="1"/>
  <c r="N9658" i="2"/>
  <c r="D9659" i="2" s="1"/>
  <c r="A9658" i="2"/>
  <c r="H9659" i="2" l="1"/>
  <c r="I9659" i="2" l="1"/>
  <c r="M9659" i="2" s="1"/>
  <c r="N9659" i="2"/>
  <c r="D9660" i="2" s="1"/>
  <c r="A9659" i="2"/>
  <c r="H9660" i="2" l="1"/>
  <c r="A9660" i="2" s="1"/>
  <c r="I9660" i="2" l="1"/>
  <c r="M9660" i="2" s="1"/>
  <c r="N9660" i="2"/>
  <c r="D9661" i="2" s="1"/>
  <c r="H9661" i="2" l="1"/>
  <c r="A9661" i="2" s="1"/>
  <c r="I9661" i="2" l="1"/>
  <c r="M9661" i="2" s="1"/>
  <c r="N9661" i="2"/>
  <c r="D9662" i="2" s="1"/>
  <c r="H9662" i="2" l="1"/>
  <c r="I9662" i="2" l="1"/>
  <c r="M9662" i="2" s="1"/>
  <c r="N9662" i="2"/>
  <c r="D9663" i="2" s="1"/>
  <c r="A9662" i="2"/>
  <c r="H9663" i="2" l="1"/>
  <c r="A9663" i="2" s="1"/>
  <c r="I9663" i="2" l="1"/>
  <c r="M9663" i="2" s="1"/>
  <c r="N9663" i="2"/>
  <c r="D9664" i="2" s="1"/>
  <c r="H9664" i="2" l="1"/>
  <c r="L9981" i="2"/>
  <c r="I9664" i="2" l="1"/>
  <c r="M9664" i="2" s="1"/>
  <c r="N9664" i="2"/>
  <c r="D9665" i="2" s="1"/>
  <c r="A9664" i="2"/>
  <c r="H9665" i="2" l="1"/>
  <c r="I9665" i="2" l="1"/>
  <c r="M9665" i="2" s="1"/>
  <c r="N9665" i="2"/>
  <c r="D9666" i="2" s="1"/>
  <c r="A9665" i="2"/>
  <c r="H9666" i="2" l="1"/>
  <c r="A9666" i="2" s="1"/>
  <c r="I9666" i="2" l="1"/>
  <c r="M9666" i="2" s="1"/>
  <c r="N9666" i="2"/>
  <c r="D9667" i="2" s="1"/>
  <c r="E9985" i="2"/>
  <c r="L10197" i="2"/>
  <c r="H9667" i="2" l="1"/>
  <c r="F9985" i="2"/>
  <c r="G9985" i="2"/>
  <c r="E10257" i="2"/>
  <c r="I9667" i="2" l="1"/>
  <c r="M9667" i="2" s="1"/>
  <c r="N9667" i="2"/>
  <c r="D9668" i="2" s="1"/>
  <c r="A9667" i="2"/>
  <c r="G10257" i="2"/>
  <c r="F10257" i="2"/>
  <c r="H9668" i="2" l="1"/>
  <c r="A9668" i="2" s="1"/>
  <c r="I9668" i="2" l="1"/>
  <c r="M9668" i="2" s="1"/>
  <c r="N9668" i="2"/>
  <c r="D9669" i="2" s="1"/>
  <c r="H9669" i="2" l="1"/>
  <c r="A9669" i="2"/>
  <c r="I9669" i="2" l="1"/>
  <c r="M9669" i="2" s="1"/>
  <c r="N9669" i="2"/>
  <c r="D9670" i="2" s="1"/>
  <c r="H9670" i="2" l="1"/>
  <c r="I9670" i="2" l="1"/>
  <c r="M9670" i="2" s="1"/>
  <c r="N9670" i="2"/>
  <c r="D9671" i="2" s="1"/>
  <c r="A9670" i="2"/>
  <c r="H9671" i="2" l="1"/>
  <c r="A9671" i="2" s="1"/>
  <c r="N9671" i="2" l="1"/>
  <c r="D9672" i="2" s="1"/>
  <c r="I9671" i="2"/>
  <c r="M9671" i="2" s="1"/>
  <c r="H9672" i="2" l="1"/>
  <c r="I9672" i="2" s="1"/>
  <c r="M9672" i="2" s="1"/>
  <c r="A9672" i="2" l="1"/>
  <c r="N9672" i="2"/>
  <c r="D9673" i="2" s="1"/>
  <c r="H9673" i="2" l="1"/>
  <c r="I9673" i="2" s="1"/>
  <c r="M9673" i="2" s="1"/>
  <c r="A9673" i="2"/>
  <c r="L10041" i="2"/>
  <c r="N9673" i="2" l="1"/>
  <c r="D9674" i="2" s="1"/>
  <c r="H9674" i="2"/>
  <c r="I9674" i="2" l="1"/>
  <c r="M9674" i="2" s="1"/>
  <c r="N9674" i="2"/>
  <c r="D9675" i="2" s="1"/>
  <c r="A9674" i="2"/>
  <c r="H9675" i="2" l="1"/>
  <c r="A9675" i="2" s="1"/>
  <c r="I9675" i="2" l="1"/>
  <c r="M9675" i="2" s="1"/>
  <c r="N9675" i="2"/>
  <c r="D9676" i="2" s="1"/>
  <c r="H9676" i="2" l="1"/>
  <c r="L9676" i="2" s="1"/>
  <c r="I9676" i="2" l="1"/>
  <c r="M9676" i="2" s="1"/>
  <c r="N9676" i="2"/>
  <c r="D9677" i="2" s="1"/>
  <c r="A9676" i="2"/>
  <c r="H9677" i="2" l="1"/>
  <c r="A9677" i="2" l="1"/>
  <c r="L9677" i="2"/>
  <c r="N9677" i="2"/>
  <c r="D9678" i="2" s="1"/>
  <c r="I9677" i="2"/>
  <c r="M9677" i="2" s="1"/>
  <c r="H9678" i="2" l="1"/>
  <c r="A9678" i="2" s="1"/>
  <c r="N9678" i="2" l="1"/>
  <c r="D9679" i="2" s="1"/>
  <c r="E9679" i="2" s="1"/>
  <c r="G9679" i="2" s="1"/>
  <c r="L9678" i="2"/>
  <c r="I9678" i="2"/>
  <c r="M9678" i="2" s="1"/>
  <c r="L9679" i="2"/>
  <c r="H9679" i="2" l="1"/>
  <c r="N9679" i="2" s="1"/>
  <c r="D9680" i="2" s="1"/>
  <c r="F9679" i="2"/>
  <c r="A9679" i="2" l="1"/>
  <c r="I9679" i="2"/>
  <c r="M9679" i="2" s="1"/>
  <c r="H9680" i="2" s="1"/>
  <c r="I9680" i="2" s="1"/>
  <c r="M9680" i="2" s="1"/>
  <c r="N9680" i="2" l="1"/>
  <c r="D9681" i="2" s="1"/>
  <c r="E9681" i="2" s="1"/>
  <c r="G9681" i="2" s="1"/>
  <c r="A9680" i="2"/>
  <c r="H9681" i="2" l="1"/>
  <c r="F9681" i="2"/>
  <c r="I9681" i="2" l="1"/>
  <c r="M9681" i="2" s="1"/>
  <c r="N9681" i="2"/>
  <c r="D9682" i="2" s="1"/>
  <c r="A9681" i="2"/>
  <c r="H9682" i="2" l="1"/>
  <c r="A9682" i="2" l="1"/>
  <c r="I9682" i="2"/>
  <c r="M9682" i="2" s="1"/>
  <c r="N9682" i="2"/>
  <c r="D9683" i="2" s="1"/>
  <c r="E9683" i="2" s="1"/>
  <c r="H9683" i="2" l="1"/>
  <c r="N9683" i="2"/>
  <c r="I9683" i="2"/>
  <c r="M9683" i="2" s="1"/>
  <c r="A9683" i="2"/>
  <c r="F9683" i="2"/>
  <c r="G9683" i="2"/>
  <c r="H9684" i="2"/>
  <c r="I9684" i="2" s="1"/>
  <c r="M9684" i="2" s="1"/>
  <c r="D9684" i="2" l="1"/>
  <c r="A9684" i="2" s="1"/>
  <c r="N9684" i="2"/>
  <c r="H9685" i="2" s="1"/>
  <c r="I9685" i="2" s="1"/>
  <c r="M9685" i="2" s="1"/>
  <c r="D9685" i="2" l="1"/>
  <c r="A9685" i="2"/>
  <c r="N9685" i="2"/>
  <c r="D9686" i="2" s="1"/>
  <c r="H9686" i="2" l="1"/>
  <c r="I9686" i="2" l="1"/>
  <c r="M9686" i="2" s="1"/>
  <c r="N9686" i="2"/>
  <c r="D9687" i="2" s="1"/>
  <c r="A9686" i="2"/>
  <c r="H9687" i="2" l="1"/>
  <c r="I9687" i="2" s="1"/>
  <c r="M9687" i="2" s="1"/>
  <c r="A9687" i="2" l="1"/>
  <c r="N9687" i="2"/>
  <c r="D9688" i="2" s="1"/>
  <c r="H9688" i="2" l="1"/>
  <c r="I9688" i="2" s="1"/>
  <c r="M9688" i="2" s="1"/>
  <c r="N9688" i="2" l="1"/>
  <c r="D9689" i="2" s="1"/>
  <c r="A9688" i="2"/>
  <c r="L10284" i="2"/>
  <c r="H9689" i="2" l="1"/>
  <c r="I9689" i="2" s="1"/>
  <c r="M9689" i="2" s="1"/>
  <c r="A9689" i="2"/>
  <c r="N9689" i="2" l="1"/>
  <c r="D9690" i="2" l="1"/>
  <c r="H9690" i="2"/>
  <c r="L10012" i="2"/>
  <c r="L10228" i="2"/>
  <c r="A9690" i="2" l="1"/>
  <c r="N9690" i="2"/>
  <c r="D9691" i="2" s="1"/>
  <c r="I9690" i="2"/>
  <c r="M9690" i="2" s="1"/>
  <c r="H9691" i="2"/>
  <c r="E10288" i="2"/>
  <c r="A9691" i="2" l="1"/>
  <c r="I9691" i="2"/>
  <c r="M9691" i="2" s="1"/>
  <c r="N9691" i="2"/>
  <c r="D9692" i="2" s="1"/>
  <c r="E10014" i="2"/>
  <c r="G10288" i="2"/>
  <c r="F10288" i="2"/>
  <c r="H9692" i="2" l="1"/>
  <c r="A9692" i="2" s="1"/>
  <c r="F10014" i="2"/>
  <c r="G10014" i="2"/>
  <c r="I9692" i="2" l="1"/>
  <c r="M9692" i="2" s="1"/>
  <c r="N9692" i="2"/>
  <c r="D9693" i="2" s="1"/>
  <c r="H9693" i="2" l="1"/>
  <c r="N9693" i="2" s="1"/>
  <c r="D9694" i="2" s="1"/>
  <c r="A9693" i="2" l="1"/>
  <c r="I9693" i="2"/>
  <c r="M9693" i="2" s="1"/>
  <c r="H9694" i="2" s="1"/>
  <c r="E10016" i="2"/>
  <c r="N9694" i="2" l="1"/>
  <c r="D9695" i="2" s="1"/>
  <c r="I9694" i="2"/>
  <c r="M9694" i="2" s="1"/>
  <c r="A9694" i="2"/>
  <c r="G10016" i="2"/>
  <c r="F10016" i="2"/>
  <c r="H9695" i="2" l="1"/>
  <c r="A9695" i="2"/>
  <c r="N9695" i="2" l="1"/>
  <c r="D9696" i="2" s="1"/>
  <c r="I9695" i="2"/>
  <c r="M9695" i="2" s="1"/>
  <c r="H9696" i="2" s="1"/>
  <c r="I9696" i="2" l="1"/>
  <c r="M9696" i="2" s="1"/>
  <c r="N9696" i="2"/>
  <c r="D9697" i="2" s="1"/>
  <c r="A9696" i="2"/>
  <c r="H9697" i="2" l="1"/>
  <c r="A9697" i="2"/>
  <c r="N9697" i="2"/>
  <c r="D9698" i="2" s="1"/>
  <c r="I9697" i="2"/>
  <c r="M9697" i="2" s="1"/>
  <c r="H9698" i="2" s="1"/>
  <c r="I9698" i="2" l="1"/>
  <c r="M9698" i="2" s="1"/>
  <c r="A9698" i="2"/>
  <c r="N9698" i="2"/>
  <c r="D9699" i="2" s="1"/>
  <c r="H9699" i="2" l="1"/>
  <c r="A9699" i="2"/>
  <c r="I9699" i="2"/>
  <c r="M9699" i="2" s="1"/>
  <c r="N9699" i="2"/>
  <c r="D9700" i="2" s="1"/>
  <c r="H9700" i="2" l="1"/>
  <c r="A9700" i="2" s="1"/>
  <c r="I9700" i="2"/>
  <c r="M9700" i="2" s="1"/>
  <c r="N9700" i="2"/>
  <c r="D9701" i="2" s="1"/>
  <c r="H9701" i="2" l="1"/>
  <c r="A9701" i="2" s="1"/>
  <c r="I9701" i="2" l="1"/>
  <c r="M9701" i="2" s="1"/>
  <c r="N9701" i="2"/>
  <c r="D9702" i="2" s="1"/>
  <c r="H9702" i="2" l="1"/>
  <c r="I9702" i="2" l="1"/>
  <c r="M9702" i="2" s="1"/>
  <c r="N9702" i="2"/>
  <c r="D9703" i="2" s="1"/>
  <c r="A9702" i="2"/>
  <c r="H9703" i="2" l="1"/>
  <c r="N9703" i="2" l="1"/>
  <c r="D9704" i="2" s="1"/>
  <c r="I9703" i="2"/>
  <c r="M9703" i="2" s="1"/>
  <c r="A9703" i="2"/>
  <c r="H9704" i="2" l="1"/>
  <c r="I9704" i="2" s="1"/>
  <c r="M9704" i="2" s="1"/>
  <c r="A9704" i="2" l="1"/>
  <c r="N9704" i="2"/>
  <c r="D9705" i="2" s="1"/>
  <c r="H9705" i="2"/>
  <c r="I9705" i="2" l="1"/>
  <c r="M9705" i="2" s="1"/>
  <c r="N9705" i="2"/>
  <c r="D9706" i="2" s="1"/>
  <c r="A9705" i="2"/>
  <c r="H9706" i="2" l="1"/>
  <c r="A9706" i="2" l="1"/>
  <c r="L9706" i="2"/>
  <c r="I9706" i="2"/>
  <c r="M9706" i="2" s="1"/>
  <c r="N9706" i="2"/>
  <c r="D9707" i="2" s="1"/>
  <c r="H9707" i="2" l="1"/>
  <c r="A9707" i="2" s="1"/>
  <c r="I9707" i="2" l="1"/>
  <c r="M9707" i="2" s="1"/>
  <c r="N9707" i="2"/>
  <c r="D9708" i="2" s="1"/>
  <c r="H9708" i="2" l="1"/>
  <c r="A9708" i="2" l="1"/>
  <c r="L9708" i="2"/>
  <c r="N9708" i="2"/>
  <c r="D9709" i="2" s="1"/>
  <c r="I9708" i="2"/>
  <c r="M9708" i="2" s="1"/>
  <c r="H9709" i="2" l="1"/>
  <c r="N9709" i="2" s="1"/>
  <c r="D9710" i="2" s="1"/>
  <c r="E9710" i="2" s="1"/>
  <c r="A9709" i="2" l="1"/>
  <c r="I9709" i="2"/>
  <c r="M9709" i="2" s="1"/>
  <c r="H9710" i="2"/>
  <c r="I9710" i="2" s="1"/>
  <c r="M9710" i="2" s="1"/>
  <c r="F9710" i="2"/>
  <c r="G9710" i="2"/>
  <c r="L9710" i="2"/>
  <c r="N9710" i="2"/>
  <c r="D9711" i="2" s="1"/>
  <c r="E9711" i="2" s="1"/>
  <c r="A9710" i="2"/>
  <c r="F9711" i="2" l="1"/>
  <c r="G9711" i="2"/>
  <c r="H9711" i="2"/>
  <c r="N9711" i="2" s="1"/>
  <c r="D9712" i="2" s="1"/>
  <c r="E9712" i="2" s="1"/>
  <c r="A9711" i="2" l="1"/>
  <c r="F9712" i="2"/>
  <c r="G9712" i="2"/>
  <c r="I9711" i="2"/>
  <c r="M9711" i="2" s="1"/>
  <c r="H9712" i="2"/>
  <c r="N9712" i="2" s="1"/>
  <c r="D9713" i="2" s="1"/>
  <c r="A9712" i="2" l="1"/>
  <c r="I9712" i="2"/>
  <c r="M9712" i="2" s="1"/>
  <c r="H9713" i="2" s="1"/>
  <c r="N9713" i="2" l="1"/>
  <c r="D9714" i="2" s="1"/>
  <c r="I9713" i="2"/>
  <c r="M9713" i="2" s="1"/>
  <c r="A9713" i="2"/>
  <c r="E9714" i="2"/>
  <c r="H9714" i="2" l="1"/>
  <c r="I9714" i="2" s="1"/>
  <c r="M9714" i="2" s="1"/>
  <c r="G9714" i="2"/>
  <c r="F9714" i="2"/>
  <c r="L10315" i="2"/>
  <c r="N9714" i="2" l="1"/>
  <c r="H9715" i="2" s="1"/>
  <c r="I9715" i="2" s="1"/>
  <c r="M9715" i="2" s="1"/>
  <c r="A9714" i="2"/>
  <c r="D9715" i="2" l="1"/>
  <c r="A9715" i="2" s="1"/>
  <c r="N9715" i="2" l="1"/>
  <c r="H9716" i="2" s="1"/>
  <c r="I9716" i="2" s="1"/>
  <c r="M9716" i="2" s="1"/>
  <c r="D9716" i="2" l="1"/>
  <c r="A9716" i="2" l="1"/>
  <c r="N9716" i="2"/>
  <c r="H9717" i="2" s="1"/>
  <c r="I9717" i="2" l="1"/>
  <c r="M9717" i="2" s="1"/>
  <c r="D9717" i="2"/>
  <c r="A9717" i="2" s="1"/>
  <c r="N9717" i="2" l="1"/>
  <c r="D9718" i="2" s="1"/>
  <c r="H9718" i="2" l="1"/>
  <c r="I9718" i="2" l="1"/>
  <c r="M9718" i="2" s="1"/>
  <c r="N9718" i="2"/>
  <c r="D9719" i="2" s="1"/>
  <c r="A9718" i="2"/>
  <c r="H9719" i="2" l="1"/>
  <c r="A9719" i="2"/>
  <c r="I9719" i="2"/>
  <c r="M9719" i="2" s="1"/>
  <c r="N9719" i="2"/>
  <c r="D9720" i="2" s="1"/>
  <c r="H9720" i="2"/>
  <c r="I9720" i="2" s="1"/>
  <c r="M9720" i="2" s="1"/>
  <c r="N9720" i="2" l="1"/>
  <c r="D9721" i="2" s="1"/>
  <c r="A9720" i="2"/>
  <c r="H9721" i="2"/>
  <c r="A9721" i="2" s="1"/>
  <c r="N9721" i="2"/>
  <c r="D9722" i="2" s="1"/>
  <c r="E10140" i="2"/>
  <c r="I9721" i="2" l="1"/>
  <c r="M9721" i="2" s="1"/>
  <c r="H9722" i="2"/>
  <c r="A9722" i="2" s="1"/>
  <c r="G10140" i="2"/>
  <c r="F10140" i="2"/>
  <c r="N9722" i="2" l="1"/>
  <c r="D9723" i="2" s="1"/>
  <c r="I9722" i="2"/>
  <c r="M9722" i="2" s="1"/>
  <c r="L10043" i="2"/>
  <c r="H9723" i="2" l="1"/>
  <c r="I9723" i="2" s="1"/>
  <c r="M9723" i="2" s="1"/>
  <c r="A9723" i="2"/>
  <c r="N9723" i="2" l="1"/>
  <c r="D9724" i="2" s="1"/>
  <c r="H9724" i="2" l="1"/>
  <c r="N9724" i="2"/>
  <c r="D9725" i="2" s="1"/>
  <c r="I9724" i="2"/>
  <c r="M9724" i="2" s="1"/>
  <c r="A9724" i="2"/>
  <c r="H9725" i="2" l="1"/>
  <c r="N9725" i="2" s="1"/>
  <c r="D9726" i="2" s="1"/>
  <c r="I9725" i="2"/>
  <c r="M9725" i="2" s="1"/>
  <c r="A9725" i="2"/>
  <c r="H9726" i="2" l="1"/>
  <c r="N9726" i="2"/>
  <c r="D9727" i="2" s="1"/>
  <c r="I9726" i="2"/>
  <c r="M9726" i="2" s="1"/>
  <c r="A9726" i="2"/>
  <c r="H9727" i="2" l="1"/>
  <c r="I9727" i="2" s="1"/>
  <c r="M9727" i="2" s="1"/>
  <c r="A9727" i="2"/>
  <c r="N9727" i="2" l="1"/>
  <c r="D9728" i="2" s="1"/>
  <c r="H9728" i="2"/>
  <c r="N9728" i="2" l="1"/>
  <c r="D9729" i="2" s="1"/>
  <c r="I9728" i="2"/>
  <c r="M9728" i="2" s="1"/>
  <c r="A9728" i="2"/>
  <c r="H9729" i="2" l="1"/>
  <c r="I9729" i="2"/>
  <c r="M9729" i="2" s="1"/>
  <c r="N9729" i="2"/>
  <c r="D9730" i="2" s="1"/>
  <c r="A9729" i="2"/>
  <c r="H9730" i="2" l="1"/>
  <c r="A9730" i="2" s="1"/>
  <c r="N9730" i="2" l="1"/>
  <c r="D9731" i="2" s="1"/>
  <c r="I9730" i="2"/>
  <c r="M9730" i="2" s="1"/>
  <c r="H9731" i="2" l="1"/>
  <c r="N9731" i="2" s="1"/>
  <c r="D9732" i="2" s="1"/>
  <c r="A9731" i="2" l="1"/>
  <c r="I9731" i="2"/>
  <c r="M9731" i="2" s="1"/>
  <c r="H9732" i="2" s="1"/>
  <c r="N9732" i="2" s="1"/>
  <c r="D9733" i="2" s="1"/>
  <c r="A9732" i="2" l="1"/>
  <c r="I9732" i="2"/>
  <c r="M9732" i="2" s="1"/>
  <c r="H9733" i="2" s="1"/>
  <c r="N9733" i="2" s="1"/>
  <c r="D9734" i="2" s="1"/>
  <c r="I9733" i="2" l="1"/>
  <c r="M9733" i="2" s="1"/>
  <c r="A9733" i="2"/>
  <c r="H9734" i="2"/>
  <c r="I9734" i="2" s="1"/>
  <c r="M9734" i="2" s="1"/>
  <c r="N9734" i="2" l="1"/>
  <c r="D9735" i="2" s="1"/>
  <c r="A9734" i="2"/>
  <c r="H9735" i="2"/>
  <c r="A9735" i="2" s="1"/>
  <c r="I9735" i="2" l="1"/>
  <c r="M9735" i="2" s="1"/>
  <c r="N9735" i="2"/>
  <c r="D9736" i="2" s="1"/>
  <c r="H9736" i="2" l="1"/>
  <c r="A9736" i="2" s="1"/>
  <c r="N9736" i="2" l="1"/>
  <c r="D9737" i="2" s="1"/>
  <c r="I9736" i="2"/>
  <c r="M9736" i="2" s="1"/>
  <c r="H9737" i="2" l="1"/>
  <c r="L9737" i="2" s="1"/>
  <c r="A9737" i="2" l="1"/>
  <c r="I9737" i="2"/>
  <c r="M9737" i="2" s="1"/>
  <c r="N9737" i="2"/>
  <c r="D9738" i="2" s="1"/>
  <c r="H9738" i="2" l="1"/>
  <c r="I9738" i="2" s="1"/>
  <c r="M9738" i="2" s="1"/>
  <c r="N9738" i="2" l="1"/>
  <c r="D9739" i="2" s="1"/>
  <c r="A9738" i="2"/>
  <c r="L9738" i="2"/>
  <c r="H9739" i="2" l="1"/>
  <c r="L9739" i="2"/>
  <c r="N9739" i="2"/>
  <c r="D9740" i="2" s="1"/>
  <c r="E9740" i="2" s="1"/>
  <c r="G9740" i="2" s="1"/>
  <c r="I9739" i="2"/>
  <c r="M9739" i="2" s="1"/>
  <c r="A9739" i="2"/>
  <c r="H9740" i="2" l="1"/>
  <c r="I9740" i="2" s="1"/>
  <c r="M9740" i="2" s="1"/>
  <c r="A9740" i="2"/>
  <c r="N9740" i="2"/>
  <c r="D9741" i="2" s="1"/>
  <c r="F9740" i="2"/>
  <c r="H9741" i="2" l="1"/>
  <c r="A9741" i="2"/>
  <c r="I9741" i="2"/>
  <c r="M9741" i="2" s="1"/>
  <c r="N9741" i="2"/>
  <c r="D9742" i="2" s="1"/>
  <c r="E9742" i="2" s="1"/>
  <c r="L9741" i="2"/>
  <c r="H9742" i="2" l="1"/>
  <c r="A9742" i="2" s="1"/>
  <c r="G9742" i="2"/>
  <c r="F9742" i="2"/>
  <c r="N9742" i="2" l="1"/>
  <c r="I9742" i="2"/>
  <c r="M9742" i="2" s="1"/>
  <c r="H9743" i="2" s="1"/>
  <c r="I9743" i="2" s="1"/>
  <c r="M9743" i="2" s="1"/>
  <c r="D9743" i="2"/>
  <c r="A9743" i="2" l="1"/>
  <c r="E9743" i="2"/>
  <c r="N9743" i="2"/>
  <c r="L10345" i="2"/>
  <c r="F9743" i="2" l="1"/>
  <c r="G9743" i="2"/>
  <c r="D9744" i="2" s="1"/>
  <c r="H9744" i="2"/>
  <c r="I9744" i="2" l="1"/>
  <c r="M9744" i="2" s="1"/>
  <c r="N9744" i="2"/>
  <c r="D9745" i="2" s="1"/>
  <c r="A9744" i="2"/>
  <c r="H9745" i="2" l="1"/>
  <c r="I9745" i="2" l="1"/>
  <c r="M9745" i="2" s="1"/>
  <c r="N9745" i="2"/>
  <c r="D9746" i="2" s="1"/>
  <c r="A9745" i="2"/>
  <c r="H9746" i="2" l="1"/>
  <c r="I9746" i="2" l="1"/>
  <c r="M9746" i="2" s="1"/>
  <c r="N9746" i="2"/>
  <c r="D9747" i="2" s="1"/>
  <c r="A9746" i="2"/>
  <c r="H9747" i="2" l="1"/>
  <c r="A9747" i="2" s="1"/>
  <c r="N9747" i="2" l="1"/>
  <c r="D9748" i="2" s="1"/>
  <c r="I9747" i="2"/>
  <c r="M9747" i="2" s="1"/>
  <c r="H9748" i="2" l="1"/>
  <c r="N9748" i="2" s="1"/>
  <c r="D9749" i="2" s="1"/>
  <c r="A9748" i="2" l="1"/>
  <c r="I9748" i="2"/>
  <c r="M9748" i="2" s="1"/>
  <c r="H9749" i="2"/>
  <c r="N9749" i="2"/>
  <c r="D9750" i="2" s="1"/>
  <c r="I9749" i="2"/>
  <c r="M9749" i="2" s="1"/>
  <c r="A9749" i="2"/>
  <c r="H9750" i="2" l="1"/>
  <c r="N9750" i="2" s="1"/>
  <c r="D9751" i="2" s="1"/>
  <c r="L10167" i="2"/>
  <c r="A9750" i="2" l="1"/>
  <c r="I9750" i="2"/>
  <c r="M9750" i="2" s="1"/>
  <c r="H9751" i="2" s="1"/>
  <c r="N9751" i="2" l="1"/>
  <c r="D9752" i="2" s="1"/>
  <c r="A9751" i="2"/>
  <c r="I9751" i="2"/>
  <c r="M9751" i="2" s="1"/>
  <c r="H9752" i="2" l="1"/>
  <c r="N9752" i="2"/>
  <c r="D9753" i="2" s="1"/>
  <c r="I9752" i="2"/>
  <c r="M9752" i="2" s="1"/>
  <c r="A9752" i="2"/>
  <c r="H9753" i="2" l="1"/>
  <c r="I9753" i="2" s="1"/>
  <c r="M9753" i="2" s="1"/>
  <c r="A9753" i="2"/>
  <c r="N9753" i="2"/>
  <c r="D9754" i="2" s="1"/>
  <c r="H9754" i="2" l="1"/>
  <c r="A9754" i="2" s="1"/>
  <c r="N9754" i="2"/>
  <c r="D9755" i="2" s="1"/>
  <c r="I9754" i="2"/>
  <c r="M9754" i="2" s="1"/>
  <c r="H9755" i="2" l="1"/>
  <c r="I9755" i="2" s="1"/>
  <c r="M9755" i="2" s="1"/>
  <c r="N9755" i="2"/>
  <c r="D9756" i="2" s="1"/>
  <c r="A9755" i="2"/>
  <c r="H9756" i="2" l="1"/>
  <c r="A9756" i="2"/>
  <c r="N9756" i="2" l="1"/>
  <c r="D9757" i="2" s="1"/>
  <c r="I9756" i="2"/>
  <c r="M9756" i="2" s="1"/>
  <c r="H9757" i="2" l="1"/>
  <c r="I9757" i="2" s="1"/>
  <c r="M9757" i="2" s="1"/>
  <c r="N9757" i="2"/>
  <c r="D9758" i="2" s="1"/>
  <c r="A9757" i="2"/>
  <c r="H9758" i="2" l="1"/>
  <c r="A9758" i="2" s="1"/>
  <c r="I9758" i="2" l="1"/>
  <c r="M9758" i="2" s="1"/>
  <c r="N9758" i="2"/>
  <c r="D9759" i="2" s="1"/>
  <c r="H9759" i="2" l="1"/>
  <c r="N9759" i="2" l="1"/>
  <c r="D9760" i="2" s="1"/>
  <c r="I9759" i="2"/>
  <c r="M9759" i="2" s="1"/>
  <c r="A9759" i="2"/>
  <c r="H9760" i="2" l="1"/>
  <c r="I9760" i="2" s="1"/>
  <c r="M9760" i="2" s="1"/>
  <c r="A9760" i="2" l="1"/>
  <c r="N9760" i="2"/>
  <c r="D9761" i="2" s="1"/>
  <c r="H9761" i="2" l="1"/>
  <c r="A9761" i="2" s="1"/>
  <c r="N9761" i="2" l="1"/>
  <c r="D9762" i="2" s="1"/>
  <c r="I9761" i="2"/>
  <c r="M9761" i="2" s="1"/>
  <c r="H9762" i="2" l="1"/>
  <c r="A9762" i="2" s="1"/>
  <c r="N9762" i="2" l="1"/>
  <c r="D9763" i="2" s="1"/>
  <c r="I9762" i="2"/>
  <c r="M9762" i="2" s="1"/>
  <c r="H9763" i="2"/>
  <c r="A9763" i="2" s="1"/>
  <c r="I9763" i="2" l="1"/>
  <c r="M9763" i="2" s="1"/>
  <c r="N9763" i="2"/>
  <c r="D9764" i="2" s="1"/>
  <c r="H9764" i="2" l="1"/>
  <c r="A9764" i="2" s="1"/>
  <c r="N9764" i="2" l="1"/>
  <c r="D9765" i="2" s="1"/>
  <c r="I9764" i="2"/>
  <c r="M9764" i="2" s="1"/>
  <c r="H9765" i="2" l="1"/>
  <c r="I9765" i="2" s="1"/>
  <c r="M9765" i="2" s="1"/>
  <c r="N9765" i="2"/>
  <c r="D9766" i="2" s="1"/>
  <c r="A9765" i="2"/>
  <c r="H9766" i="2" l="1"/>
  <c r="A9766" i="2" s="1"/>
  <c r="N9766" i="2" l="1"/>
  <c r="D9767" i="2" s="1"/>
  <c r="I9766" i="2"/>
  <c r="M9766" i="2" s="1"/>
  <c r="H9767" i="2" l="1"/>
  <c r="L9767" i="2" s="1"/>
  <c r="N9767" i="2" l="1"/>
  <c r="D9768" i="2" s="1"/>
  <c r="I9767" i="2"/>
  <c r="M9767" i="2" s="1"/>
  <c r="A9767" i="2"/>
  <c r="H9768" i="2" l="1"/>
  <c r="I9768" i="2" s="1"/>
  <c r="M9768" i="2" s="1"/>
  <c r="A9768" i="2" l="1"/>
  <c r="N9768" i="2"/>
  <c r="D9769" i="2" s="1"/>
  <c r="H9769" i="2"/>
  <c r="N9769" i="2" s="1"/>
  <c r="D9770" i="2" s="1"/>
  <c r="A9769" i="2" l="1"/>
  <c r="L9769" i="2"/>
  <c r="I9769" i="2"/>
  <c r="M9769" i="2" s="1"/>
  <c r="H9770" i="2"/>
  <c r="A9770" i="2" s="1"/>
  <c r="I9770" i="2" l="1"/>
  <c r="M9770" i="2" s="1"/>
  <c r="L9770" i="2"/>
  <c r="N9770" i="2"/>
  <c r="D9771" i="2" s="1"/>
  <c r="E9771" i="2" s="1"/>
  <c r="F9771" i="2" l="1"/>
  <c r="G9771" i="2"/>
  <c r="H9771" i="2"/>
  <c r="N9771" i="2" s="1"/>
  <c r="A9771" i="2" l="1"/>
  <c r="I9771" i="2"/>
  <c r="M9771" i="2" s="1"/>
  <c r="H9772" i="2" s="1"/>
  <c r="D9772" i="2"/>
  <c r="E9772" i="2" s="1"/>
  <c r="G9772" i="2" l="1"/>
  <c r="F9772" i="2"/>
  <c r="A9772" i="2"/>
  <c r="N9772" i="2"/>
  <c r="I9772" i="2"/>
  <c r="M9772" i="2" s="1"/>
  <c r="H9773" i="2" l="1"/>
  <c r="I9773" i="2" s="1"/>
  <c r="M9773" i="2" s="1"/>
  <c r="D9773" i="2"/>
  <c r="E9773" i="2" l="1"/>
  <c r="A9773" i="2"/>
  <c r="N9773" i="2"/>
  <c r="H9774" i="2" s="1"/>
  <c r="I9774" i="2" l="1"/>
  <c r="M9774" i="2" s="1"/>
  <c r="F9773" i="2"/>
  <c r="G9773" i="2"/>
  <c r="D9774" i="2" s="1"/>
  <c r="N9774" i="2" s="1"/>
  <c r="H9775" i="2" s="1"/>
  <c r="E10379" i="2"/>
  <c r="I9775" i="2" l="1"/>
  <c r="M9775" i="2" s="1"/>
  <c r="A9774" i="2"/>
  <c r="D9775" i="2"/>
  <c r="G10379" i="2"/>
  <c r="F10379" i="2"/>
  <c r="A9775" i="2" l="1"/>
  <c r="N9775" i="2"/>
  <c r="H9776" i="2" s="1"/>
  <c r="I9776" i="2" l="1"/>
  <c r="M9776" i="2" s="1"/>
  <c r="D9776" i="2"/>
  <c r="E10318" i="2"/>
  <c r="A9776" i="2" l="1"/>
  <c r="N9776" i="2"/>
  <c r="H9777" i="2" s="1"/>
  <c r="I9777" i="2" s="1"/>
  <c r="M9777" i="2" s="1"/>
  <c r="E10139" i="2"/>
  <c r="F10318" i="2"/>
  <c r="G10318" i="2"/>
  <c r="D9777" i="2" l="1"/>
  <c r="G10139" i="2"/>
  <c r="F10139" i="2"/>
  <c r="N9777" i="2" l="1"/>
  <c r="H9778" i="2" s="1"/>
  <c r="A9777" i="2"/>
  <c r="D9778" i="2" l="1"/>
  <c r="I9778" i="2"/>
  <c r="M9778" i="2" s="1"/>
  <c r="N9778" i="2"/>
  <c r="H9779" i="2" l="1"/>
  <c r="A9778" i="2"/>
  <c r="D9779" i="2"/>
  <c r="A9779" i="2" s="1"/>
  <c r="I9779" i="2" l="1"/>
  <c r="M9779" i="2" s="1"/>
  <c r="N9779" i="2"/>
  <c r="D9780" i="2" s="1"/>
  <c r="H9780" i="2" l="1"/>
  <c r="I9780" i="2" l="1"/>
  <c r="M9780" i="2" s="1"/>
  <c r="N9780" i="2"/>
  <c r="D9781" i="2" s="1"/>
  <c r="A9780" i="2"/>
  <c r="H9781" i="2" l="1"/>
  <c r="N9781" i="2" l="1"/>
  <c r="D9782" i="2" s="1"/>
  <c r="I9781" i="2"/>
  <c r="M9781" i="2" s="1"/>
  <c r="A9781" i="2"/>
  <c r="H9782" i="2" l="1"/>
  <c r="I9782" i="2" s="1"/>
  <c r="M9782" i="2" s="1"/>
  <c r="A9782" i="2" l="1"/>
  <c r="N9782" i="2"/>
  <c r="D9783" i="2" s="1"/>
  <c r="H9783" i="2" l="1"/>
  <c r="A9783" i="2" s="1"/>
  <c r="I9783" i="2" l="1"/>
  <c r="M9783" i="2" s="1"/>
  <c r="N9783" i="2"/>
  <c r="D9784" i="2" s="1"/>
  <c r="H9784" i="2" l="1"/>
  <c r="I9784" i="2" s="1"/>
  <c r="M9784" i="2" s="1"/>
  <c r="A9784" i="2"/>
  <c r="N9784" i="2"/>
  <c r="D9785" i="2" s="1"/>
  <c r="H9785" i="2" l="1"/>
  <c r="I9785" i="2" s="1"/>
  <c r="M9785" i="2" s="1"/>
  <c r="N9785" i="2"/>
  <c r="D9786" i="2" s="1"/>
  <c r="A9785" i="2"/>
  <c r="E10201" i="2"/>
  <c r="H9786" i="2" l="1"/>
  <c r="A9786" i="2" s="1"/>
  <c r="G10201" i="2"/>
  <c r="F10201" i="2"/>
  <c r="N9786" i="2" l="1"/>
  <c r="D9787" i="2" s="1"/>
  <c r="I9786" i="2"/>
  <c r="M9786" i="2" s="1"/>
  <c r="H9787" i="2" l="1"/>
  <c r="I9787" i="2" s="1"/>
  <c r="M9787" i="2" s="1"/>
  <c r="A9787" i="2" l="1"/>
  <c r="N9787" i="2"/>
  <c r="D9788" i="2" s="1"/>
  <c r="H9788" i="2" l="1"/>
  <c r="A9788" i="2" s="1"/>
  <c r="I9788" i="2" l="1"/>
  <c r="M9788" i="2" s="1"/>
  <c r="N9788" i="2"/>
  <c r="D9789" i="2" s="1"/>
  <c r="H9789" i="2" l="1"/>
  <c r="N9789" i="2"/>
  <c r="D9790" i="2" s="1"/>
  <c r="I9789" i="2" l="1"/>
  <c r="M9789" i="2" s="1"/>
  <c r="H9790" i="2" s="1"/>
  <c r="N9790" i="2" s="1"/>
  <c r="D9791" i="2" s="1"/>
  <c r="A9789" i="2"/>
  <c r="A9790" i="2"/>
  <c r="I9790" i="2"/>
  <c r="M9790" i="2" s="1"/>
  <c r="H9791" i="2" s="1"/>
  <c r="I9791" i="2" s="1"/>
  <c r="M9791" i="2" s="1"/>
  <c r="A9791" i="2" l="1"/>
  <c r="N9791" i="2"/>
  <c r="D9792" i="2" s="1"/>
  <c r="H9792" i="2" l="1"/>
  <c r="I9792" i="2" s="1"/>
  <c r="M9792" i="2" s="1"/>
  <c r="A9792" i="2" l="1"/>
  <c r="N9792" i="2"/>
  <c r="D9793" i="2" s="1"/>
  <c r="H9793" i="2" l="1"/>
  <c r="A9793" i="2" s="1"/>
  <c r="N9793" i="2" l="1"/>
  <c r="D9794" i="2" s="1"/>
  <c r="I9793" i="2"/>
  <c r="M9793" i="2" s="1"/>
  <c r="H9794" i="2" l="1"/>
  <c r="A9794" i="2" s="1"/>
  <c r="I9794" i="2" l="1"/>
  <c r="M9794" i="2" s="1"/>
  <c r="N9794" i="2"/>
  <c r="D9795" i="2" s="1"/>
  <c r="H9795" i="2" l="1"/>
  <c r="I9795" i="2" l="1"/>
  <c r="M9795" i="2" s="1"/>
  <c r="A9795" i="2"/>
  <c r="N9795" i="2"/>
  <c r="D9796" i="2" s="1"/>
  <c r="H9796" i="2" l="1"/>
  <c r="A9796" i="2" l="1"/>
  <c r="I9796" i="2"/>
  <c r="M9796" i="2" s="1"/>
  <c r="N9796" i="2"/>
  <c r="D9797" i="2" s="1"/>
  <c r="H9797" i="2" l="1"/>
  <c r="I9797" i="2" l="1"/>
  <c r="M9797" i="2" s="1"/>
  <c r="N9797" i="2"/>
  <c r="D9798" i="2" s="1"/>
  <c r="A9797" i="2"/>
  <c r="H9798" i="2" l="1"/>
  <c r="L9798" i="2"/>
  <c r="I9798" i="2"/>
  <c r="M9798" i="2" s="1"/>
  <c r="N9798" i="2"/>
  <c r="D9799" i="2" s="1"/>
  <c r="A9798" i="2"/>
  <c r="L9800" i="2"/>
  <c r="L10406" i="2"/>
  <c r="H9799" i="2" l="1"/>
  <c r="L9799" i="2" s="1"/>
  <c r="N9799" i="2"/>
  <c r="D9800" i="2" s="1"/>
  <c r="A9799" i="2"/>
  <c r="I9799" i="2" l="1"/>
  <c r="M9799" i="2" s="1"/>
  <c r="H9800" i="2"/>
  <c r="N9800" i="2" s="1"/>
  <c r="D9801" i="2" s="1"/>
  <c r="A9800" i="2" l="1"/>
  <c r="I9800" i="2"/>
  <c r="M9800" i="2" s="1"/>
  <c r="H9801" i="2" s="1"/>
  <c r="I9801" i="2" s="1"/>
  <c r="M9801" i="2" s="1"/>
  <c r="N9801" i="2" l="1"/>
  <c r="D9802" i="2" s="1"/>
  <c r="E9802" i="2" s="1"/>
  <c r="F9802" i="2" s="1"/>
  <c r="A9801" i="2"/>
  <c r="H9802" i="2"/>
  <c r="A9802" i="2" l="1"/>
  <c r="N9802" i="2"/>
  <c r="I9802" i="2"/>
  <c r="M9802" i="2" s="1"/>
  <c r="H9803" i="2" s="1"/>
  <c r="A9803" i="2" s="1"/>
  <c r="G9802" i="2"/>
  <c r="D9803" i="2" s="1"/>
  <c r="E9803" i="2"/>
  <c r="F9803" i="2" s="1"/>
  <c r="I9803" i="2"/>
  <c r="M9803" i="2" s="1"/>
  <c r="N9803" i="2"/>
  <c r="H9804" i="2" l="1"/>
  <c r="G9803" i="2"/>
  <c r="I9804" i="2"/>
  <c r="M9804" i="2" s="1"/>
  <c r="D9804" i="2"/>
  <c r="A9804" i="2" l="1"/>
  <c r="N9804" i="2"/>
  <c r="H9805" i="2" s="1"/>
  <c r="D9805" i="2" l="1"/>
  <c r="I9805" i="2"/>
  <c r="M9805" i="2" s="1"/>
  <c r="N9805" i="2"/>
  <c r="H9806" i="2" l="1"/>
  <c r="I9806" i="2" s="1"/>
  <c r="M9806" i="2" s="1"/>
  <c r="A9805" i="2"/>
  <c r="D9806" i="2"/>
  <c r="A9806" i="2" l="1"/>
  <c r="N9806" i="2"/>
  <c r="H9807" i="2" s="1"/>
  <c r="I9807" i="2" s="1"/>
  <c r="M9807" i="2" s="1"/>
  <c r="D9807" i="2" l="1"/>
  <c r="N9807" i="2" l="1"/>
  <c r="H9808" i="2" s="1"/>
  <c r="A9807" i="2"/>
  <c r="D9808" i="2" l="1"/>
  <c r="A9808" i="2"/>
  <c r="I9808" i="2"/>
  <c r="M9808" i="2" s="1"/>
  <c r="N9808" i="2"/>
  <c r="D9809" i="2" s="1"/>
  <c r="H9809" i="2" l="1"/>
  <c r="A9809" i="2" s="1"/>
  <c r="N9809" i="2" l="1"/>
  <c r="D9810" i="2" s="1"/>
  <c r="I9809" i="2"/>
  <c r="M9809" i="2" s="1"/>
  <c r="H9810" i="2" l="1"/>
  <c r="I9810" i="2" s="1"/>
  <c r="M9810" i="2" s="1"/>
  <c r="A9810" i="2"/>
  <c r="N9810" i="2" l="1"/>
  <c r="D9811" i="2" s="1"/>
  <c r="H9811" i="2" l="1"/>
  <c r="A9811" i="2" s="1"/>
  <c r="I9811" i="2" l="1"/>
  <c r="M9811" i="2" s="1"/>
  <c r="N9811" i="2"/>
  <c r="D9812" i="2" s="1"/>
  <c r="H9812" i="2" l="1"/>
  <c r="I9812" i="2" l="1"/>
  <c r="M9812" i="2" s="1"/>
  <c r="N9812" i="2"/>
  <c r="D9813" i="2" s="1"/>
  <c r="A9812" i="2"/>
  <c r="H9813" i="2" l="1"/>
  <c r="A9813" i="2"/>
  <c r="N9813" i="2"/>
  <c r="D9814" i="2" s="1"/>
  <c r="I9813" i="2"/>
  <c r="M9813" i="2" s="1"/>
  <c r="H9814" i="2" l="1"/>
  <c r="A9814" i="2" s="1"/>
  <c r="I9814" i="2"/>
  <c r="M9814" i="2" s="1"/>
  <c r="N9814" i="2"/>
  <c r="D9815" i="2" s="1"/>
  <c r="H9815" i="2" l="1"/>
  <c r="A9815" i="2" s="1"/>
  <c r="I9815" i="2" l="1"/>
  <c r="M9815" i="2" s="1"/>
  <c r="N9815" i="2"/>
  <c r="D9816" i="2" s="1"/>
  <c r="H9816" i="2" l="1"/>
  <c r="A9816" i="2" s="1"/>
  <c r="N9816" i="2" l="1"/>
  <c r="D9817" i="2" s="1"/>
  <c r="I9816" i="2"/>
  <c r="M9816" i="2" s="1"/>
  <c r="H9817" i="2" l="1"/>
  <c r="I9817" i="2" s="1"/>
  <c r="M9817" i="2" s="1"/>
  <c r="A9817" i="2" l="1"/>
  <c r="N9817" i="2"/>
  <c r="D9818" i="2" s="1"/>
  <c r="H9818" i="2" l="1"/>
  <c r="A9818" i="2"/>
  <c r="I9818" i="2"/>
  <c r="M9818" i="2" s="1"/>
  <c r="N9818" i="2"/>
  <c r="D9819" i="2" s="1"/>
  <c r="H9819" i="2" l="1"/>
  <c r="N9819" i="2" l="1"/>
  <c r="D9820" i="2" s="1"/>
  <c r="I9819" i="2"/>
  <c r="M9819" i="2" s="1"/>
  <c r="A9819" i="2"/>
  <c r="H9820" i="2" l="1"/>
  <c r="I9820" i="2" s="1"/>
  <c r="M9820" i="2" s="1"/>
  <c r="N9820" i="2"/>
  <c r="D9821" i="2" s="1"/>
  <c r="A9820" i="2"/>
  <c r="H9821" i="2" l="1"/>
  <c r="I9821" i="2" l="1"/>
  <c r="M9821" i="2" s="1"/>
  <c r="N9821" i="2"/>
  <c r="D9822" i="2" s="1"/>
  <c r="A9821" i="2"/>
  <c r="H9822" i="2" l="1"/>
  <c r="A9822" i="2" s="1"/>
  <c r="I9822" i="2" l="1"/>
  <c r="M9822" i="2" s="1"/>
  <c r="N9822" i="2"/>
  <c r="D9823" i="2" s="1"/>
  <c r="H9823" i="2" l="1"/>
  <c r="A9823" i="2" s="1"/>
  <c r="I9823" i="2" l="1"/>
  <c r="M9823" i="2" s="1"/>
  <c r="N9823" i="2"/>
  <c r="D9824" i="2" s="1"/>
  <c r="H9824" i="2" l="1"/>
  <c r="A9824" i="2" s="1"/>
  <c r="I9824" i="2" l="1"/>
  <c r="M9824" i="2" s="1"/>
  <c r="N9824" i="2"/>
  <c r="D9825" i="2" s="1"/>
  <c r="H9825" i="2" l="1"/>
  <c r="E10167" i="2"/>
  <c r="A9825" i="2" l="1"/>
  <c r="I9825" i="2"/>
  <c r="M9825" i="2" s="1"/>
  <c r="N9825" i="2"/>
  <c r="D9826" i="2" s="1"/>
  <c r="F10167" i="2"/>
  <c r="G10167" i="2"/>
  <c r="H9826" i="2" l="1"/>
  <c r="I9826" i="2" l="1"/>
  <c r="M9826" i="2" s="1"/>
  <c r="N9826" i="2"/>
  <c r="D9827" i="2" s="1"/>
  <c r="A9826" i="2"/>
  <c r="H9827" i="2" l="1"/>
  <c r="A9827" i="2" s="1"/>
  <c r="N9827" i="2"/>
  <c r="D9828" i="2" s="1"/>
  <c r="I9827" i="2"/>
  <c r="M9827" i="2" s="1"/>
  <c r="H9828" i="2" l="1"/>
  <c r="I9828" i="2" s="1"/>
  <c r="M9828" i="2" s="1"/>
  <c r="E10170" i="2"/>
  <c r="A9828" i="2" l="1"/>
  <c r="N9828" i="2"/>
  <c r="D9829" i="2" s="1"/>
  <c r="F10170" i="2"/>
  <c r="G10170" i="2"/>
  <c r="H9829" i="2" l="1"/>
  <c r="L9829" i="2" s="1"/>
  <c r="I9829" i="2" l="1"/>
  <c r="M9829" i="2" s="1"/>
  <c r="N9829" i="2"/>
  <c r="D9830" i="2" s="1"/>
  <c r="A9829" i="2"/>
  <c r="H9830" i="2"/>
  <c r="L9830" i="2" s="1"/>
  <c r="A9830" i="2"/>
  <c r="N9830" i="2" l="1"/>
  <c r="D9831" i="2" s="1"/>
  <c r="I9830" i="2"/>
  <c r="M9830" i="2" s="1"/>
  <c r="H9831" i="2"/>
  <c r="I9831" i="2" l="1"/>
  <c r="M9831" i="2" s="1"/>
  <c r="N9831" i="2"/>
  <c r="D9832" i="2" s="1"/>
  <c r="E9832" i="2" s="1"/>
  <c r="A9831" i="2"/>
  <c r="G9832" i="2" l="1"/>
  <c r="F9832" i="2"/>
  <c r="H9832" i="2"/>
  <c r="A9832" i="2" s="1"/>
  <c r="I9832" i="2" l="1"/>
  <c r="M9832" i="2" s="1"/>
  <c r="N9832" i="2"/>
  <c r="D9833" i="2" s="1"/>
  <c r="E9833" i="2" s="1"/>
  <c r="F9833" i="2" l="1"/>
  <c r="G9833" i="2"/>
  <c r="H9833" i="2"/>
  <c r="A9833" i="2" s="1"/>
  <c r="I9833" i="2" l="1"/>
  <c r="M9833" i="2" s="1"/>
  <c r="N9833" i="2"/>
  <c r="D9834" i="2" s="1"/>
  <c r="H9834" i="2" l="1"/>
  <c r="A9834" i="2" s="1"/>
  <c r="E9834" i="2"/>
  <c r="F9834" i="2" l="1"/>
  <c r="G9834" i="2"/>
  <c r="N9834" i="2"/>
  <c r="I9834" i="2"/>
  <c r="M9834" i="2" s="1"/>
  <c r="H9835" i="2" l="1"/>
  <c r="I9835" i="2" s="1"/>
  <c r="M9835" i="2" s="1"/>
  <c r="D9835" i="2"/>
  <c r="N9835" i="2" l="1"/>
  <c r="H9836" i="2"/>
  <c r="I9836" i="2" s="1"/>
  <c r="M9836" i="2" s="1"/>
  <c r="A9835" i="2"/>
  <c r="D9836" i="2"/>
  <c r="A9836" i="2" s="1"/>
  <c r="N9836" i="2" l="1"/>
  <c r="D9837" i="2" l="1"/>
  <c r="H9837" i="2"/>
  <c r="I9837" i="2" l="1"/>
  <c r="M9837" i="2" s="1"/>
  <c r="N9837" i="2"/>
  <c r="D9838" i="2" s="1"/>
  <c r="A9837" i="2"/>
  <c r="H9838" i="2" l="1"/>
  <c r="I9838" i="2" l="1"/>
  <c r="M9838" i="2" s="1"/>
  <c r="N9838" i="2"/>
  <c r="D9839" i="2" s="1"/>
  <c r="A9838" i="2"/>
  <c r="H9839" i="2" l="1"/>
  <c r="A9839" i="2" s="1"/>
  <c r="I9839" i="2" l="1"/>
  <c r="M9839" i="2" s="1"/>
  <c r="N9839" i="2"/>
  <c r="D9840" i="2" s="1"/>
  <c r="H9840" i="2" l="1"/>
  <c r="A9840" i="2" l="1"/>
  <c r="I9840" i="2"/>
  <c r="M9840" i="2" s="1"/>
  <c r="N9840" i="2"/>
  <c r="D9841" i="2" s="1"/>
  <c r="H9841" i="2" l="1"/>
  <c r="N9841" i="2" l="1"/>
  <c r="D9842" i="2" s="1"/>
  <c r="I9841" i="2"/>
  <c r="M9841" i="2" s="1"/>
  <c r="A9841" i="2"/>
  <c r="H9842" i="2" l="1"/>
  <c r="I9842" i="2" s="1"/>
  <c r="M9842" i="2" s="1"/>
  <c r="A9842" i="2"/>
  <c r="N9842" i="2" l="1"/>
  <c r="D9843" i="2" s="1"/>
  <c r="H9843" i="2"/>
  <c r="A9843" i="2" s="1"/>
  <c r="I9843" i="2" l="1"/>
  <c r="M9843" i="2" s="1"/>
  <c r="N9843" i="2"/>
  <c r="D9844" i="2" s="1"/>
  <c r="H9844" i="2" l="1"/>
  <c r="L10194" i="2"/>
  <c r="N9844" i="2" l="1"/>
  <c r="D9845" i="2" s="1"/>
  <c r="I9844" i="2"/>
  <c r="M9844" i="2" s="1"/>
  <c r="H9845" i="2" s="1"/>
  <c r="A9844" i="2"/>
  <c r="N9845" i="2" l="1"/>
  <c r="D9846" i="2" s="1"/>
  <c r="I9845" i="2"/>
  <c r="M9845" i="2" s="1"/>
  <c r="A9845" i="2"/>
  <c r="H9846" i="2" l="1"/>
  <c r="N9846" i="2" s="1"/>
  <c r="D9847" i="2" s="1"/>
  <c r="A9846" i="2" l="1"/>
  <c r="I9846" i="2"/>
  <c r="M9846" i="2" s="1"/>
  <c r="H9847" i="2"/>
  <c r="I9847" i="2" s="1"/>
  <c r="M9847" i="2" s="1"/>
  <c r="A9847" i="2" l="1"/>
  <c r="N9847" i="2"/>
  <c r="D9848" i="2" s="1"/>
  <c r="H9848" i="2" l="1"/>
  <c r="N9848" i="2" s="1"/>
  <c r="D9849" i="2" s="1"/>
  <c r="I9848" i="2"/>
  <c r="M9848" i="2" s="1"/>
  <c r="A9848" i="2"/>
  <c r="H9849" i="2" l="1"/>
  <c r="N9849" i="2"/>
  <c r="D9850" i="2" s="1"/>
  <c r="I9849" i="2"/>
  <c r="M9849" i="2" s="1"/>
  <c r="A9849" i="2"/>
  <c r="H9850" i="2" l="1"/>
  <c r="I9850" i="2" s="1"/>
  <c r="M9850" i="2" s="1"/>
  <c r="A9850" i="2" l="1"/>
  <c r="N9850" i="2"/>
  <c r="D9851" i="2" s="1"/>
  <c r="H9851" i="2" l="1"/>
  <c r="A9851" i="2" s="1"/>
  <c r="N9851" i="2"/>
  <c r="D9852" i="2" s="1"/>
  <c r="I9851" i="2"/>
  <c r="M9851" i="2" s="1"/>
  <c r="H9852" i="2" l="1"/>
  <c r="I9852" i="2" s="1"/>
  <c r="M9852" i="2" s="1"/>
  <c r="N9852" i="2" l="1"/>
  <c r="D9853" i="2" s="1"/>
  <c r="H9853" i="2"/>
  <c r="N9853" i="2" s="1"/>
  <c r="D9854" i="2" s="1"/>
  <c r="A9852" i="2"/>
  <c r="A9853" i="2"/>
  <c r="I9853" i="2" l="1"/>
  <c r="M9853" i="2" s="1"/>
  <c r="H9854" i="2"/>
  <c r="I9854" i="2" s="1"/>
  <c r="M9854" i="2" s="1"/>
  <c r="A9854" i="2" l="1"/>
  <c r="N9854" i="2"/>
  <c r="D9855" i="2" s="1"/>
  <c r="H9855" i="2" l="1"/>
  <c r="I9855" i="2" s="1"/>
  <c r="M9855" i="2" s="1"/>
  <c r="A9855" i="2"/>
  <c r="N9855" i="2" l="1"/>
  <c r="D9856" i="2" s="1"/>
  <c r="H9856" i="2"/>
  <c r="I9856" i="2" l="1"/>
  <c r="M9856" i="2" s="1"/>
  <c r="N9856" i="2"/>
  <c r="D9857" i="2" s="1"/>
  <c r="A9856" i="2"/>
  <c r="H9857" i="2" l="1"/>
  <c r="I9857" i="2" l="1"/>
  <c r="M9857" i="2" s="1"/>
  <c r="N9857" i="2"/>
  <c r="D9858" i="2" s="1"/>
  <c r="A9857" i="2"/>
  <c r="H9858" i="2" l="1"/>
  <c r="I9858" i="2" l="1"/>
  <c r="M9858" i="2" s="1"/>
  <c r="N9858" i="2"/>
  <c r="D9859" i="2" s="1"/>
  <c r="A9858" i="2"/>
  <c r="H9859" i="2" l="1"/>
  <c r="L9859" i="2" s="1"/>
  <c r="I9859" i="2" l="1"/>
  <c r="M9859" i="2" s="1"/>
  <c r="N9859" i="2"/>
  <c r="D9860" i="2" s="1"/>
  <c r="A9859" i="2"/>
  <c r="H9860" i="2" l="1"/>
  <c r="A9860" i="2" l="1"/>
  <c r="L9860" i="2"/>
  <c r="I9860" i="2"/>
  <c r="M9860" i="2" s="1"/>
  <c r="N9860" i="2"/>
  <c r="D9861" i="2" s="1"/>
  <c r="H9861" i="2" l="1"/>
  <c r="N9861" i="2" l="1"/>
  <c r="D9862" i="2" s="1"/>
  <c r="L9861" i="2"/>
  <c r="I9861" i="2"/>
  <c r="M9861" i="2" s="1"/>
  <c r="A9861" i="2"/>
  <c r="H9862" i="2" l="1"/>
  <c r="N9862" i="2" s="1"/>
  <c r="D9863" i="2" s="1"/>
  <c r="E9863" i="2" s="1"/>
  <c r="A9862" i="2" l="1"/>
  <c r="I9862" i="2"/>
  <c r="M9862" i="2" s="1"/>
  <c r="G9863" i="2"/>
  <c r="F9863" i="2"/>
  <c r="H9863" i="2"/>
  <c r="I9863" i="2" s="1"/>
  <c r="M9863" i="2" s="1"/>
  <c r="A9863" i="2" l="1"/>
  <c r="N9863" i="2"/>
  <c r="D9864" i="2" s="1"/>
  <c r="E9864" i="2" s="1"/>
  <c r="H9864" i="2" l="1"/>
  <c r="F9864" i="2"/>
  <c r="G9864" i="2"/>
  <c r="I9864" i="2"/>
  <c r="M9864" i="2" s="1"/>
  <c r="N9864" i="2"/>
  <c r="H9865" i="2" s="1"/>
  <c r="A9864" i="2"/>
  <c r="I9865" i="2" l="1"/>
  <c r="M9865" i="2" s="1"/>
  <c r="D9865" i="2"/>
  <c r="A9865" i="2" l="1"/>
  <c r="N9865" i="2"/>
  <c r="H9866" i="2" s="1"/>
  <c r="D9866" i="2" l="1"/>
  <c r="N9866" i="2" s="1"/>
  <c r="I9866" i="2"/>
  <c r="M9866" i="2" s="1"/>
  <c r="H9867" i="2" l="1"/>
  <c r="I9867" i="2" s="1"/>
  <c r="M9867" i="2" s="1"/>
  <c r="A9866" i="2"/>
  <c r="D9867" i="2"/>
  <c r="A9867" i="2" l="1"/>
  <c r="N9867" i="2"/>
  <c r="H9868" i="2" s="1"/>
  <c r="I9868" i="2" l="1"/>
  <c r="M9868" i="2" s="1"/>
  <c r="D9868" i="2"/>
  <c r="A9868" i="2" s="1"/>
  <c r="N9868" i="2" l="1"/>
  <c r="D9869" i="2" s="1"/>
  <c r="H9869" i="2" l="1"/>
  <c r="N9869" i="2" l="1"/>
  <c r="D9870" i="2" s="1"/>
  <c r="I9869" i="2"/>
  <c r="M9869" i="2" s="1"/>
  <c r="A9869" i="2"/>
  <c r="H9870" i="2" l="1"/>
  <c r="N9870" i="2" s="1"/>
  <c r="D9871" i="2" s="1"/>
  <c r="A9870" i="2"/>
  <c r="I9870" i="2" l="1"/>
  <c r="M9870" i="2" s="1"/>
  <c r="H9871" i="2"/>
  <c r="I9871" i="2" s="1"/>
  <c r="M9871" i="2" s="1"/>
  <c r="A9871" i="2"/>
  <c r="N9871" i="2" l="1"/>
  <c r="D9872" i="2" s="1"/>
  <c r="H9872" i="2" l="1"/>
  <c r="A9872" i="2" s="1"/>
  <c r="I9872" i="2" l="1"/>
  <c r="M9872" i="2" s="1"/>
  <c r="N9872" i="2"/>
  <c r="D9873" i="2" s="1"/>
  <c r="H9873" i="2" l="1"/>
  <c r="I9873" i="2" l="1"/>
  <c r="M9873" i="2" s="1"/>
  <c r="N9873" i="2"/>
  <c r="D9874" i="2" s="1"/>
  <c r="A9873" i="2"/>
  <c r="H9874" i="2" l="1"/>
  <c r="A9874" i="2" l="1"/>
  <c r="I9874" i="2"/>
  <c r="M9874" i="2" s="1"/>
  <c r="N9874" i="2"/>
  <c r="D9875" i="2" s="1"/>
  <c r="H9875" i="2" l="1"/>
  <c r="N9875" i="2" l="1"/>
  <c r="D9876" i="2" s="1"/>
  <c r="I9875" i="2"/>
  <c r="M9875" i="2" s="1"/>
  <c r="A9875" i="2"/>
  <c r="H9876" i="2" l="1"/>
  <c r="I9876" i="2" s="1"/>
  <c r="M9876" i="2" s="1"/>
  <c r="N9876" i="2"/>
  <c r="D9877" i="2" s="1"/>
  <c r="A9876" i="2"/>
  <c r="H9877" i="2" l="1"/>
  <c r="I9877" i="2" l="1"/>
  <c r="M9877" i="2" s="1"/>
  <c r="N9877" i="2"/>
  <c r="D9878" i="2" s="1"/>
  <c r="A9877" i="2"/>
  <c r="H9878" i="2" l="1"/>
  <c r="I9878" i="2" s="1"/>
  <c r="M9878" i="2" s="1"/>
  <c r="A9878" i="2" l="1"/>
  <c r="N9878" i="2"/>
  <c r="D9879" i="2" s="1"/>
  <c r="H9879" i="2" l="1"/>
  <c r="N9879" i="2" l="1"/>
  <c r="D9880" i="2" s="1"/>
  <c r="I9879" i="2"/>
  <c r="M9879" i="2" s="1"/>
  <c r="H9880" i="2" s="1"/>
  <c r="A9879" i="2"/>
  <c r="I9880" i="2" l="1"/>
  <c r="M9880" i="2" s="1"/>
  <c r="N9880" i="2"/>
  <c r="D9881" i="2" s="1"/>
  <c r="A9880" i="2"/>
  <c r="H9881" i="2" l="1"/>
  <c r="A9881" i="2" l="1"/>
  <c r="N9881" i="2"/>
  <c r="D9882" i="2" s="1"/>
  <c r="I9881" i="2"/>
  <c r="M9881" i="2" s="1"/>
  <c r="H9882" i="2" s="1"/>
  <c r="I9882" i="2" s="1"/>
  <c r="M9882" i="2" s="1"/>
  <c r="N9882" i="2" l="1"/>
  <c r="D9883" i="2" s="1"/>
  <c r="A9882" i="2"/>
  <c r="H9883" i="2"/>
  <c r="A9883" i="2" s="1"/>
  <c r="N9883" i="2" l="1"/>
  <c r="D9884" i="2" s="1"/>
  <c r="I9883" i="2"/>
  <c r="M9883" i="2" s="1"/>
  <c r="H9884" i="2" s="1"/>
  <c r="I9884" i="2" l="1"/>
  <c r="M9884" i="2" s="1"/>
  <c r="N9884" i="2"/>
  <c r="D9885" i="2" s="1"/>
  <c r="A9884" i="2"/>
  <c r="H9885" i="2" l="1"/>
  <c r="A9885" i="2" s="1"/>
  <c r="N9885" i="2" l="1"/>
  <c r="D9886" i="2" s="1"/>
  <c r="I9885" i="2"/>
  <c r="M9885" i="2" s="1"/>
  <c r="H9886" i="2" l="1"/>
  <c r="I9886" i="2" s="1"/>
  <c r="M9886" i="2" s="1"/>
  <c r="N9886" i="2"/>
  <c r="D9887" i="2" s="1"/>
  <c r="A9886" i="2"/>
  <c r="H9887" i="2" l="1"/>
  <c r="A9887" i="2" s="1"/>
  <c r="I9887" i="2" l="1"/>
  <c r="M9887" i="2" s="1"/>
  <c r="N9887" i="2"/>
  <c r="D9888" i="2" s="1"/>
  <c r="H9888" i="2" l="1"/>
  <c r="A9888" i="2" s="1"/>
  <c r="N9888" i="2" l="1"/>
  <c r="D9889" i="2" s="1"/>
  <c r="I9888" i="2"/>
  <c r="M9888" i="2" s="1"/>
  <c r="H9889" i="2" l="1"/>
  <c r="I9889" i="2" s="1"/>
  <c r="M9889" i="2" s="1"/>
  <c r="A9889" i="2" l="1"/>
  <c r="N9889" i="2"/>
  <c r="D9890" i="2" s="1"/>
  <c r="H9890" i="2" l="1"/>
  <c r="A9890" i="2" s="1"/>
  <c r="I9890" i="2" l="1"/>
  <c r="M9890" i="2" s="1"/>
  <c r="L9890" i="2"/>
  <c r="N9890" i="2"/>
  <c r="D9891" i="2" s="1"/>
  <c r="H9891" i="2" l="1"/>
  <c r="I9891" i="2" s="1"/>
  <c r="M9891" i="2" s="1"/>
  <c r="N9891" i="2" l="1"/>
  <c r="D9892" i="2" s="1"/>
  <c r="A9891" i="2"/>
  <c r="L9891" i="2"/>
  <c r="H9892" i="2" s="1"/>
  <c r="I9892" i="2" s="1"/>
  <c r="M9892" i="2" s="1"/>
  <c r="N9892" i="2" l="1"/>
  <c r="D9893" i="2" s="1"/>
  <c r="E9893" i="2" s="1"/>
  <c r="A9892" i="2"/>
  <c r="G9893" i="2" l="1"/>
  <c r="F9893" i="2"/>
  <c r="H9893" i="2"/>
  <c r="A9893" i="2" l="1"/>
  <c r="I9893" i="2"/>
  <c r="M9893" i="2" s="1"/>
  <c r="N9893" i="2"/>
  <c r="D9894" i="2" s="1"/>
  <c r="E9894" i="2" s="1"/>
  <c r="F9894" i="2" l="1"/>
  <c r="G9894" i="2"/>
  <c r="H9894" i="2"/>
  <c r="E10258" i="2"/>
  <c r="F10258" i="2" s="1"/>
  <c r="I9894" i="2" l="1"/>
  <c r="M9894" i="2" s="1"/>
  <c r="N9894" i="2"/>
  <c r="D9895" i="2" s="1"/>
  <c r="A9894" i="2"/>
  <c r="G10258" i="2"/>
  <c r="E9895" i="2" l="1"/>
  <c r="H9895" i="2"/>
  <c r="A9895" i="2" s="1"/>
  <c r="N9895" i="2" l="1"/>
  <c r="I9895" i="2"/>
  <c r="M9895" i="2" s="1"/>
  <c r="F9895" i="2"/>
  <c r="G9895" i="2"/>
  <c r="D9896" i="2" l="1"/>
  <c r="H9896" i="2"/>
  <c r="A9896" i="2" l="1"/>
  <c r="N9896" i="2"/>
  <c r="D9897" i="2" s="1"/>
  <c r="I9896" i="2"/>
  <c r="M9896" i="2" s="1"/>
  <c r="H9897" i="2" l="1"/>
  <c r="I9897" i="2" s="1"/>
  <c r="M9897" i="2" s="1"/>
  <c r="N9897" i="2" l="1"/>
  <c r="D9898" i="2" s="1"/>
  <c r="A9897" i="2"/>
  <c r="H9898" i="2" l="1"/>
  <c r="I9898" i="2" l="1"/>
  <c r="M9898" i="2" s="1"/>
  <c r="N9898" i="2"/>
  <c r="D9899" i="2" s="1"/>
  <c r="A9898" i="2"/>
  <c r="H9899" i="2" l="1"/>
  <c r="N9899" i="2"/>
  <c r="D9900" i="2" s="1"/>
  <c r="I9899" i="2"/>
  <c r="M9899" i="2" s="1"/>
  <c r="A9899" i="2"/>
  <c r="H9900" i="2" l="1"/>
  <c r="I9900" i="2" l="1"/>
  <c r="M9900" i="2" s="1"/>
  <c r="N9900" i="2"/>
  <c r="D9901" i="2" s="1"/>
  <c r="H9901" i="2"/>
  <c r="A9900" i="2"/>
  <c r="N9901" i="2" l="1"/>
  <c r="D9902" i="2" s="1"/>
  <c r="I9901" i="2"/>
  <c r="M9901" i="2" s="1"/>
  <c r="H9902" i="2" s="1"/>
  <c r="A9901" i="2"/>
  <c r="I9902" i="2" l="1"/>
  <c r="M9902" i="2" s="1"/>
  <c r="N9902" i="2"/>
  <c r="D9903" i="2" s="1"/>
  <c r="A9902" i="2"/>
  <c r="H9903" i="2" l="1"/>
  <c r="I9903" i="2" l="1"/>
  <c r="M9903" i="2" s="1"/>
  <c r="A9903" i="2"/>
  <c r="N9903" i="2"/>
  <c r="D9904" i="2" s="1"/>
  <c r="H9904" i="2" l="1"/>
  <c r="A9904" i="2" l="1"/>
  <c r="N9904" i="2"/>
  <c r="D9905" i="2" s="1"/>
  <c r="I9904" i="2"/>
  <c r="M9904" i="2" s="1"/>
  <c r="H9905" i="2" l="1"/>
  <c r="I9905" i="2" s="1"/>
  <c r="M9905" i="2" s="1"/>
  <c r="N9905" i="2"/>
  <c r="D9906" i="2" s="1"/>
  <c r="A9905" i="2"/>
  <c r="H9906" i="2"/>
  <c r="A9906" i="2" s="1"/>
  <c r="N9906" i="2" l="1"/>
  <c r="D9907" i="2" s="1"/>
  <c r="I9906" i="2"/>
  <c r="M9906" i="2" s="1"/>
  <c r="H9907" i="2" s="1"/>
  <c r="A9907" i="2" s="1"/>
  <c r="N9907" i="2" l="1"/>
  <c r="D9908" i="2" s="1"/>
  <c r="I9907" i="2"/>
  <c r="M9907" i="2" s="1"/>
  <c r="H9908" i="2" l="1"/>
  <c r="A9908" i="2" s="1"/>
  <c r="N9908" i="2"/>
  <c r="D9909" i="2" s="1"/>
  <c r="I9908" i="2"/>
  <c r="M9908" i="2" s="1"/>
  <c r="H9909" i="2" s="1"/>
  <c r="A9909" i="2" l="1"/>
  <c r="I9909" i="2"/>
  <c r="M9909" i="2" s="1"/>
  <c r="N9909" i="2"/>
  <c r="D9910" i="2" s="1"/>
  <c r="H9910" i="2" l="1"/>
  <c r="A9910" i="2" s="1"/>
  <c r="I9910" i="2" l="1"/>
  <c r="M9910" i="2" s="1"/>
  <c r="N9910" i="2"/>
  <c r="D9911" i="2" s="1"/>
  <c r="H9911" i="2" l="1"/>
  <c r="N9911" i="2" s="1"/>
  <c r="D9912" i="2" s="1"/>
  <c r="I9911" i="2" l="1"/>
  <c r="M9911" i="2" s="1"/>
  <c r="H9912" i="2" s="1"/>
  <c r="I9912" i="2" s="1"/>
  <c r="M9912" i="2" s="1"/>
  <c r="A9911" i="2"/>
  <c r="N9912" i="2"/>
  <c r="D9913" i="2" s="1"/>
  <c r="A9912" i="2"/>
  <c r="H9913" i="2" l="1"/>
  <c r="I9913" i="2" s="1"/>
  <c r="M9913" i="2" s="1"/>
  <c r="N9913" i="2"/>
  <c r="D9914" i="2" s="1"/>
  <c r="A9913" i="2"/>
  <c r="H9914" i="2" l="1"/>
  <c r="I9914" i="2" s="1"/>
  <c r="M9914" i="2" s="1"/>
  <c r="A9914" i="2"/>
  <c r="N9914" i="2"/>
  <c r="D9915" i="2" s="1"/>
  <c r="H9915" i="2" l="1"/>
  <c r="A9915" i="2" s="1"/>
  <c r="I9915" i="2" l="1"/>
  <c r="M9915" i="2" s="1"/>
  <c r="N9915" i="2"/>
  <c r="D9916" i="2" s="1"/>
  <c r="H9916" i="2" l="1"/>
  <c r="N9916" i="2"/>
  <c r="D9917" i="2" s="1"/>
  <c r="L10285" i="2"/>
  <c r="I9916" i="2" l="1"/>
  <c r="M9916" i="2" s="1"/>
  <c r="H9917" i="2" s="1"/>
  <c r="A9916" i="2"/>
  <c r="I9917" i="2"/>
  <c r="M9917" i="2" s="1"/>
  <c r="N9917" i="2"/>
  <c r="D9918" i="2" s="1"/>
  <c r="A9917" i="2"/>
  <c r="H9918" i="2" l="1"/>
  <c r="A9918" i="2" s="1"/>
  <c r="N9918" i="2" l="1"/>
  <c r="D9919" i="2" s="1"/>
  <c r="I9918" i="2"/>
  <c r="M9918" i="2" s="1"/>
  <c r="H9919" i="2" l="1"/>
  <c r="I9919" i="2"/>
  <c r="M9919" i="2" s="1"/>
  <c r="N9919" i="2"/>
  <c r="D9920" i="2" s="1"/>
  <c r="A9919" i="2"/>
  <c r="H9920" i="2" l="1"/>
  <c r="L9920" i="2" s="1"/>
  <c r="N9920" i="2" l="1"/>
  <c r="D9921" i="2" s="1"/>
  <c r="I9920" i="2"/>
  <c r="M9920" i="2" s="1"/>
  <c r="A9920" i="2"/>
  <c r="E10289" i="2"/>
  <c r="G10289" i="2" s="1"/>
  <c r="H9921" i="2" l="1"/>
  <c r="L9921" i="2" s="1"/>
  <c r="F10289" i="2"/>
  <c r="A9921" i="2" l="1"/>
  <c r="N9921" i="2"/>
  <c r="D9922" i="2" s="1"/>
  <c r="I9921" i="2"/>
  <c r="M9921" i="2" s="1"/>
  <c r="H9922" i="2" l="1"/>
  <c r="A9922" i="2" s="1"/>
  <c r="L9922" i="2"/>
  <c r="I9922" i="2"/>
  <c r="M9922" i="2" s="1"/>
  <c r="N9922" i="2" l="1"/>
  <c r="D9923" i="2" s="1"/>
  <c r="H9923" i="2"/>
  <c r="N9923" i="2" s="1"/>
  <c r="D9924" i="2" s="1"/>
  <c r="E9924" i="2" s="1"/>
  <c r="A9923" i="2" l="1"/>
  <c r="F9924" i="2"/>
  <c r="G9924" i="2"/>
  <c r="I9923" i="2"/>
  <c r="M9923" i="2" s="1"/>
  <c r="H9924" i="2" s="1"/>
  <c r="I9924" i="2" s="1"/>
  <c r="M9924" i="2" s="1"/>
  <c r="A9924" i="2" l="1"/>
  <c r="N9924" i="2"/>
  <c r="H9925" i="2" s="1"/>
  <c r="I9925" i="2" s="1"/>
  <c r="M9925" i="2" s="1"/>
  <c r="D9925" i="2" l="1"/>
  <c r="E9925" i="2" s="1"/>
  <c r="E9926" i="2"/>
  <c r="A9925" i="2" l="1"/>
  <c r="N9925" i="2"/>
  <c r="H9926" i="2" s="1"/>
  <c r="I9926" i="2" s="1"/>
  <c r="M9926" i="2" s="1"/>
  <c r="F9925" i="2"/>
  <c r="G9925" i="2"/>
  <c r="F9926" i="2"/>
  <c r="G9926" i="2"/>
  <c r="D9926" i="2" l="1"/>
  <c r="N9926" i="2"/>
  <c r="H9927" i="2" s="1"/>
  <c r="I9927" i="2" s="1"/>
  <c r="M9927" i="2" s="1"/>
  <c r="A9926" i="2"/>
  <c r="D9927" i="2" l="1"/>
  <c r="N9927" i="2" s="1"/>
  <c r="H9928" i="2" s="1"/>
  <c r="I9928" i="2" s="1"/>
  <c r="M9928" i="2" s="1"/>
  <c r="A9927" i="2" l="1"/>
  <c r="D9928" i="2"/>
  <c r="N9928" i="2" l="1"/>
  <c r="A9928" i="2"/>
  <c r="H9929" i="2" l="1"/>
  <c r="D9929" i="2"/>
  <c r="A9929" i="2" l="1"/>
  <c r="N9929" i="2"/>
  <c r="D9930" i="2" s="1"/>
  <c r="I9929" i="2"/>
  <c r="M9929" i="2" s="1"/>
  <c r="H9930" i="2" s="1"/>
  <c r="I9930" i="2" s="1"/>
  <c r="M9930" i="2" s="1"/>
  <c r="N9930" i="2" l="1"/>
  <c r="D9931" i="2" s="1"/>
  <c r="A9930" i="2"/>
  <c r="H9931" i="2" l="1"/>
  <c r="N9931" i="2" l="1"/>
  <c r="D9932" i="2" s="1"/>
  <c r="A9931" i="2"/>
  <c r="I9931" i="2"/>
  <c r="M9931" i="2" s="1"/>
  <c r="H9932" i="2" s="1"/>
  <c r="A9932" i="2" s="1"/>
  <c r="I9932" i="2" l="1"/>
  <c r="M9932" i="2" s="1"/>
  <c r="N9932" i="2"/>
  <c r="D9933" i="2" s="1"/>
  <c r="H9933" i="2" l="1"/>
  <c r="A9933" i="2" s="1"/>
  <c r="N9933" i="2"/>
  <c r="D9934" i="2" s="1"/>
  <c r="I9933" i="2"/>
  <c r="M9933" i="2" s="1"/>
  <c r="H9934" i="2" l="1"/>
  <c r="A9934" i="2" s="1"/>
  <c r="I9934" i="2" l="1"/>
  <c r="M9934" i="2" s="1"/>
  <c r="N9934" i="2"/>
  <c r="D9935" i="2" s="1"/>
  <c r="H9935" i="2"/>
  <c r="A9935" i="2" s="1"/>
  <c r="N9935" i="2" l="1"/>
  <c r="D9936" i="2" s="1"/>
  <c r="I9935" i="2"/>
  <c r="M9935" i="2" s="1"/>
  <c r="H9936" i="2" l="1"/>
  <c r="I9936" i="2" s="1"/>
  <c r="M9936" i="2" s="1"/>
  <c r="A9936" i="2"/>
  <c r="N9936" i="2" l="1"/>
  <c r="D9937" i="2" s="1"/>
  <c r="H9937" i="2" l="1"/>
  <c r="A9937" i="2" s="1"/>
  <c r="N9937" i="2"/>
  <c r="D9938" i="2" s="1"/>
  <c r="I9937" i="2" l="1"/>
  <c r="M9937" i="2" s="1"/>
  <c r="H9938" i="2" s="1"/>
  <c r="A9938" i="2" s="1"/>
  <c r="I9938" i="2" l="1"/>
  <c r="M9938" i="2" s="1"/>
  <c r="N9938" i="2"/>
  <c r="D9939" i="2" s="1"/>
  <c r="H9939" i="2" l="1"/>
  <c r="A9939" i="2" s="1"/>
  <c r="N9939" i="2" l="1"/>
  <c r="D9940" i="2" s="1"/>
  <c r="I9939" i="2"/>
  <c r="M9939" i="2" s="1"/>
  <c r="H9940" i="2" s="1"/>
  <c r="I9940" i="2" l="1"/>
  <c r="M9940" i="2" s="1"/>
  <c r="N9940" i="2"/>
  <c r="D9941" i="2" s="1"/>
  <c r="A9940" i="2"/>
  <c r="H9941" i="2" l="1"/>
  <c r="A9941" i="2" l="1"/>
  <c r="I9941" i="2"/>
  <c r="M9941" i="2" s="1"/>
  <c r="N9941" i="2"/>
  <c r="D9942" i="2" s="1"/>
  <c r="H9942" i="2" l="1"/>
  <c r="A9942" i="2" l="1"/>
  <c r="N9942" i="2"/>
  <c r="D9943" i="2" s="1"/>
  <c r="I9942" i="2"/>
  <c r="M9942" i="2" s="1"/>
  <c r="H9943" i="2" l="1"/>
  <c r="A9943" i="2"/>
  <c r="N9943" i="2"/>
  <c r="D9944" i="2" s="1"/>
  <c r="I9943" i="2"/>
  <c r="M9943" i="2" s="1"/>
  <c r="H9944" i="2" l="1"/>
  <c r="I9944" i="2" s="1"/>
  <c r="M9944" i="2" s="1"/>
  <c r="A9944" i="2" l="1"/>
  <c r="N9944" i="2"/>
  <c r="D9945" i="2" s="1"/>
  <c r="H9945" i="2" l="1"/>
  <c r="A9945" i="2" s="1"/>
  <c r="L10316" i="2"/>
  <c r="N9945" i="2" l="1"/>
  <c r="D9946" i="2" s="1"/>
  <c r="I9945" i="2"/>
  <c r="M9945" i="2" s="1"/>
  <c r="H9946" i="2"/>
  <c r="I9946" i="2" l="1"/>
  <c r="M9946" i="2" s="1"/>
  <c r="N9946" i="2"/>
  <c r="D9947" i="2" s="1"/>
  <c r="A9946" i="2"/>
  <c r="H9947" i="2" l="1"/>
  <c r="A9947" i="2" s="1"/>
  <c r="I9947" i="2" l="1"/>
  <c r="M9947" i="2" s="1"/>
  <c r="N9947" i="2"/>
  <c r="D9948" i="2" s="1"/>
  <c r="E10319" i="2"/>
  <c r="G10319" i="2" s="1"/>
  <c r="H9948" i="2" l="1"/>
  <c r="F10319" i="2"/>
  <c r="I9948" i="2" l="1"/>
  <c r="M9948" i="2" s="1"/>
  <c r="N9948" i="2"/>
  <c r="D9949" i="2" s="1"/>
  <c r="A9948" i="2"/>
  <c r="H9949" i="2" l="1"/>
  <c r="N9949" i="2" l="1"/>
  <c r="D9950" i="2" s="1"/>
  <c r="I9949" i="2"/>
  <c r="M9949" i="2" s="1"/>
  <c r="A9949" i="2"/>
  <c r="H9950" i="2" l="1"/>
  <c r="I9950" i="2" s="1"/>
  <c r="M9950" i="2" s="1"/>
  <c r="A9950" i="2" l="1"/>
  <c r="N9950" i="2"/>
  <c r="D9951" i="2" s="1"/>
  <c r="H9951" i="2" l="1"/>
  <c r="L9951" i="2" s="1"/>
  <c r="A9951" i="2" l="1"/>
  <c r="I9951" i="2"/>
  <c r="M9951" i="2" s="1"/>
  <c r="N9951" i="2"/>
  <c r="D9952" i="2" s="1"/>
  <c r="H9952" i="2" l="1"/>
  <c r="L9952" i="2" s="1"/>
  <c r="I9952" i="2" l="1"/>
  <c r="M9952" i="2" s="1"/>
  <c r="N9952" i="2"/>
  <c r="D9953" i="2" s="1"/>
  <c r="A9952" i="2"/>
  <c r="L9953" i="2"/>
  <c r="H9953" i="2" l="1"/>
  <c r="N9953" i="2" l="1"/>
  <c r="D9954" i="2" s="1"/>
  <c r="I9953" i="2"/>
  <c r="M9953" i="2" s="1"/>
  <c r="H9954" i="2" s="1"/>
  <c r="A9953" i="2"/>
  <c r="I9954" i="2" l="1"/>
  <c r="M9954" i="2" s="1"/>
  <c r="A9954" i="2"/>
  <c r="N9954" i="2"/>
  <c r="D9955" i="2" s="1"/>
  <c r="E9955" i="2" s="1"/>
  <c r="F9955" i="2" s="1"/>
  <c r="H9955" i="2" l="1"/>
  <c r="N9955" i="2" s="1"/>
  <c r="G9955" i="2"/>
  <c r="D9956" i="2" l="1"/>
  <c r="A9955" i="2"/>
  <c r="I9955" i="2"/>
  <c r="M9955" i="2" s="1"/>
  <c r="H9956" i="2"/>
  <c r="I9956" i="2" s="1"/>
  <c r="M9956" i="2" s="1"/>
  <c r="E9956" i="2"/>
  <c r="A9956" i="2"/>
  <c r="N9956" i="2" l="1"/>
  <c r="H9957" i="2"/>
  <c r="I9957" i="2" s="1"/>
  <c r="M9957" i="2" s="1"/>
  <c r="G9956" i="2"/>
  <c r="D9957" i="2" s="1"/>
  <c r="F9956" i="2"/>
  <c r="N9957" i="2" l="1"/>
  <c r="H9958" i="2" s="1"/>
  <c r="A9957" i="2"/>
  <c r="D9958" i="2" l="1"/>
  <c r="A9958" i="2" s="1"/>
  <c r="I9958" i="2"/>
  <c r="M9958" i="2" s="1"/>
  <c r="N9958" i="2" l="1"/>
  <c r="D9959" i="2" s="1"/>
  <c r="E10320" i="2"/>
  <c r="H9959" i="2" l="1"/>
  <c r="G10320" i="2"/>
  <c r="F10320" i="2"/>
  <c r="I9959" i="2" l="1"/>
  <c r="M9959" i="2" s="1"/>
  <c r="N9959" i="2"/>
  <c r="D9960" i="2" s="1"/>
  <c r="A9959" i="2"/>
  <c r="H9960" i="2" l="1"/>
  <c r="A9960" i="2" s="1"/>
  <c r="I9960" i="2" l="1"/>
  <c r="M9960" i="2" s="1"/>
  <c r="N9960" i="2"/>
  <c r="D9961" i="2" s="1"/>
  <c r="H9961" i="2" l="1"/>
  <c r="I9961" i="2" s="1"/>
  <c r="M9961" i="2" s="1"/>
  <c r="A9961" i="2"/>
  <c r="N9961" i="2" l="1"/>
  <c r="D9962" i="2" s="1"/>
  <c r="H9962" i="2" l="1"/>
  <c r="N9962" i="2"/>
  <c r="D9963" i="2" s="1"/>
  <c r="A9962" i="2"/>
  <c r="I9962" i="2"/>
  <c r="M9962" i="2" s="1"/>
  <c r="H9963" i="2" s="1"/>
  <c r="I9963" i="2" l="1"/>
  <c r="M9963" i="2" s="1"/>
  <c r="N9963" i="2"/>
  <c r="D9964" i="2" s="1"/>
  <c r="A9963" i="2"/>
  <c r="H9964" i="2" l="1"/>
  <c r="A9964" i="2" s="1"/>
  <c r="N9964" i="2"/>
  <c r="D9965" i="2" s="1"/>
  <c r="I9964" i="2" l="1"/>
  <c r="M9964" i="2" s="1"/>
  <c r="H9965" i="2"/>
  <c r="N9965" i="2" s="1"/>
  <c r="D9966" i="2" s="1"/>
  <c r="I9965" i="2"/>
  <c r="M9965" i="2" s="1"/>
  <c r="A9965" i="2"/>
  <c r="H9966" i="2" l="1"/>
  <c r="I9966" i="2" s="1"/>
  <c r="M9966" i="2" s="1"/>
  <c r="A9966" i="2" l="1"/>
  <c r="N9966" i="2"/>
  <c r="D9967" i="2" s="1"/>
  <c r="H9967" i="2" l="1"/>
  <c r="N9967" i="2" s="1"/>
  <c r="D9968" i="2" s="1"/>
  <c r="A9967" i="2" l="1"/>
  <c r="I9967" i="2"/>
  <c r="M9967" i="2" s="1"/>
  <c r="H9968" i="2"/>
  <c r="I9968" i="2" s="1"/>
  <c r="M9968" i="2" s="1"/>
  <c r="N9968" i="2"/>
  <c r="D9969" i="2" s="1"/>
  <c r="A9968" i="2"/>
  <c r="H9969" i="2" l="1"/>
  <c r="N9969" i="2" s="1"/>
  <c r="D9970" i="2" s="1"/>
  <c r="I9969" i="2" l="1"/>
  <c r="M9969" i="2" s="1"/>
  <c r="A9969" i="2"/>
  <c r="H9970" i="2"/>
  <c r="N9970" i="2"/>
  <c r="D9971" i="2" s="1"/>
  <c r="I9970" i="2"/>
  <c r="M9970" i="2" s="1"/>
  <c r="A9970" i="2"/>
  <c r="H9971" i="2" l="1"/>
  <c r="N9971" i="2" s="1"/>
  <c r="D9972" i="2" s="1"/>
  <c r="A9971" i="2" l="1"/>
  <c r="I9971" i="2"/>
  <c r="M9971" i="2" s="1"/>
  <c r="H9972" i="2" s="1"/>
  <c r="I9972" i="2" s="1"/>
  <c r="M9972" i="2" s="1"/>
  <c r="A9972" i="2" l="1"/>
  <c r="N9972" i="2"/>
  <c r="D9973" i="2" s="1"/>
  <c r="H9973" i="2" l="1"/>
  <c r="A9973" i="2" s="1"/>
  <c r="I9973" i="2" l="1"/>
  <c r="M9973" i="2" s="1"/>
  <c r="N9973" i="2"/>
  <c r="D9974" i="2" s="1"/>
  <c r="H9974" i="2" l="1"/>
  <c r="L10346" i="2"/>
  <c r="I9974" i="2" l="1"/>
  <c r="M9974" i="2" s="1"/>
  <c r="N9974" i="2"/>
  <c r="D9975" i="2" s="1"/>
  <c r="A9974" i="2"/>
  <c r="H9975" i="2" l="1"/>
  <c r="N9975" i="2"/>
  <c r="D9976" i="2" s="1"/>
  <c r="I9975" i="2"/>
  <c r="M9975" i="2" s="1"/>
  <c r="A9975" i="2"/>
  <c r="H9976" i="2"/>
  <c r="N9976" i="2" s="1"/>
  <c r="D9977" i="2" s="1"/>
  <c r="A9976" i="2" l="1"/>
  <c r="I9976" i="2"/>
  <c r="M9976" i="2" s="1"/>
  <c r="H9977" i="2" s="1"/>
  <c r="I9977" i="2" l="1"/>
  <c r="M9977" i="2" s="1"/>
  <c r="A9977" i="2"/>
  <c r="N9977" i="2"/>
  <c r="D9978" i="2" s="1"/>
  <c r="H9978" i="2" l="1"/>
  <c r="N9978" i="2" s="1"/>
  <c r="D9979" i="2" s="1"/>
  <c r="A9978" i="2"/>
  <c r="I9978" i="2" l="1"/>
  <c r="M9978" i="2" s="1"/>
  <c r="H9979" i="2"/>
  <c r="N9979" i="2" s="1"/>
  <c r="D9980" i="2" s="1"/>
  <c r="E10350" i="2"/>
  <c r="G10350" i="2" s="1"/>
  <c r="L10531" i="2"/>
  <c r="A9979" i="2" l="1"/>
  <c r="I9979" i="2"/>
  <c r="M9979" i="2" s="1"/>
  <c r="H9980" i="2" s="1"/>
  <c r="I9980" i="2" s="1"/>
  <c r="M9980" i="2" s="1"/>
  <c r="F10350" i="2"/>
  <c r="A9980" i="2" l="1"/>
  <c r="N9980" i="2"/>
  <c r="D9981" i="2" s="1"/>
  <c r="H9981" i="2" l="1"/>
  <c r="A9981" i="2" s="1"/>
  <c r="N9981" i="2" l="1"/>
  <c r="D9982" i="2" s="1"/>
  <c r="I9981" i="2"/>
  <c r="M9981" i="2" s="1"/>
  <c r="H9982" i="2" s="1"/>
  <c r="L9982" i="2" l="1"/>
  <c r="A9982" i="2"/>
  <c r="N9982" i="2"/>
  <c r="D9983" i="2" s="1"/>
  <c r="I9982" i="2"/>
  <c r="M9982" i="2" s="1"/>
  <c r="H9983" i="2" l="1"/>
  <c r="N9983" i="2" s="1"/>
  <c r="D9984" i="2" s="1"/>
  <c r="E9984" i="2" s="1"/>
  <c r="L9983" i="2"/>
  <c r="I9983" i="2"/>
  <c r="M9983" i="2" s="1"/>
  <c r="A9983" i="2"/>
  <c r="G9984" i="2" l="1"/>
  <c r="F9984" i="2"/>
  <c r="H9984" i="2"/>
  <c r="I9984" i="2" s="1"/>
  <c r="M9984" i="2" s="1"/>
  <c r="A9984" i="2" l="1"/>
  <c r="N9984" i="2"/>
  <c r="D9985" i="2" s="1"/>
  <c r="H9985" i="2" l="1"/>
  <c r="A9985" i="2" s="1"/>
  <c r="N9985" i="2" l="1"/>
  <c r="D9986" i="2" s="1"/>
  <c r="E9986" i="2" s="1"/>
  <c r="F9986" i="2" s="1"/>
  <c r="G9986" i="2" s="1"/>
  <c r="I9985" i="2"/>
  <c r="M9985" i="2" s="1"/>
  <c r="H9986" i="2"/>
  <c r="A9986" i="2" s="1"/>
  <c r="N9986" i="2" l="1"/>
  <c r="D9987" i="2" s="1"/>
  <c r="I9986" i="2"/>
  <c r="M9986" i="2" s="1"/>
  <c r="H9987" i="2" l="1"/>
  <c r="N9987" i="2" s="1"/>
  <c r="E9987" i="2"/>
  <c r="L10347" i="2"/>
  <c r="A9987" i="2" l="1"/>
  <c r="I9987" i="2"/>
  <c r="M9987" i="2" s="1"/>
  <c r="H9988" i="2" s="1"/>
  <c r="G9987" i="2"/>
  <c r="D9988" i="2" s="1"/>
  <c r="F9987" i="2"/>
  <c r="I9988" i="2" l="1"/>
  <c r="M9988" i="2" s="1"/>
  <c r="N9988" i="2"/>
  <c r="A9988" i="2"/>
  <c r="H9989" i="2" l="1"/>
  <c r="I9989" i="2" s="1"/>
  <c r="M9989" i="2" s="1"/>
  <c r="D9989" i="2"/>
  <c r="N9989" i="2" l="1"/>
  <c r="D9990" i="2" s="1"/>
  <c r="A9989" i="2"/>
  <c r="H9990" i="2" l="1"/>
  <c r="I9990" i="2" s="1"/>
  <c r="M9990" i="2" s="1"/>
  <c r="A9990" i="2" l="1"/>
  <c r="N9990" i="2"/>
  <c r="D9991" i="2" s="1"/>
  <c r="H9991" i="2" l="1"/>
  <c r="A9991" i="2" s="1"/>
  <c r="N9991" i="2"/>
  <c r="D9992" i="2" s="1"/>
  <c r="I9991" i="2"/>
  <c r="M9991" i="2" s="1"/>
  <c r="H9992" i="2" l="1"/>
  <c r="I9992" i="2"/>
  <c r="M9992" i="2" s="1"/>
  <c r="N9992" i="2"/>
  <c r="D9993" i="2" s="1"/>
  <c r="A9992" i="2"/>
  <c r="H9993" i="2" l="1"/>
  <c r="A9993" i="2" s="1"/>
  <c r="I9993" i="2" l="1"/>
  <c r="M9993" i="2" s="1"/>
  <c r="N9993" i="2"/>
  <c r="D9994" i="2" s="1"/>
  <c r="H9994" i="2" l="1"/>
  <c r="A9994" i="2" l="1"/>
  <c r="I9994" i="2"/>
  <c r="M9994" i="2" s="1"/>
  <c r="N9994" i="2"/>
  <c r="D9995" i="2" s="1"/>
  <c r="H9995" i="2" l="1"/>
  <c r="I9995" i="2" l="1"/>
  <c r="M9995" i="2" s="1"/>
  <c r="N9995" i="2"/>
  <c r="D9996" i="2" s="1"/>
  <c r="A9995" i="2"/>
  <c r="H9996" i="2" l="1"/>
  <c r="A9996" i="2" l="1"/>
  <c r="I9996" i="2"/>
  <c r="M9996" i="2" s="1"/>
  <c r="N9996" i="2"/>
  <c r="D9997" i="2" s="1"/>
  <c r="H9997" i="2" l="1"/>
  <c r="A9997" i="2" s="1"/>
  <c r="N9997" i="2"/>
  <c r="D9998" i="2" s="1"/>
  <c r="I9997" i="2"/>
  <c r="M9997" i="2" s="1"/>
  <c r="H9998" i="2" l="1"/>
  <c r="N9998" i="2" s="1"/>
  <c r="D9999" i="2" s="1"/>
  <c r="A9998" i="2"/>
  <c r="I9998" i="2" l="1"/>
  <c r="M9998" i="2" s="1"/>
  <c r="H9999" i="2"/>
  <c r="I9999" i="2" s="1"/>
  <c r="M9999" i="2" s="1"/>
  <c r="A9999" i="2" l="1"/>
  <c r="N9999" i="2"/>
  <c r="D10000" i="2" s="1"/>
  <c r="H10000" i="2" l="1"/>
  <c r="N10000" i="2" s="1"/>
  <c r="D10001" i="2" s="1"/>
  <c r="I10000" i="2" l="1"/>
  <c r="M10000" i="2" s="1"/>
  <c r="A10000" i="2"/>
  <c r="H10001" i="2"/>
  <c r="I10001" i="2" s="1"/>
  <c r="M10001" i="2" s="1"/>
  <c r="A10001" i="2"/>
  <c r="N10001" i="2" l="1"/>
  <c r="D10002" i="2" s="1"/>
  <c r="H10002" i="2" l="1"/>
  <c r="N10002" i="2"/>
  <c r="D10003" i="2" s="1"/>
  <c r="I10002" i="2"/>
  <c r="M10002" i="2" s="1"/>
  <c r="A10002" i="2"/>
  <c r="H10003" i="2" l="1"/>
  <c r="I10003" i="2" s="1"/>
  <c r="M10003" i="2" s="1"/>
  <c r="N10003" i="2"/>
  <c r="D10004" i="2" s="1"/>
  <c r="A10003" i="2"/>
  <c r="H10004" i="2" l="1"/>
  <c r="I10004" i="2" s="1"/>
  <c r="M10004" i="2" s="1"/>
  <c r="A10004" i="2" l="1"/>
  <c r="N10004" i="2"/>
  <c r="D10005" i="2" s="1"/>
  <c r="H10005" i="2" l="1"/>
  <c r="A10005" i="2" s="1"/>
  <c r="L10377" i="2"/>
  <c r="I10005" i="2" l="1"/>
  <c r="M10005" i="2" s="1"/>
  <c r="N10005" i="2"/>
  <c r="D10006" i="2" s="1"/>
  <c r="H10006" i="2" l="1"/>
  <c r="N10006" i="2" s="1"/>
  <c r="D10007" i="2" s="1"/>
  <c r="I10006" i="2" l="1"/>
  <c r="M10006" i="2" s="1"/>
  <c r="H10007" i="2"/>
  <c r="N10007" i="2" s="1"/>
  <c r="D10008" i="2" s="1"/>
  <c r="A10006" i="2"/>
  <c r="A10007" i="2"/>
  <c r="I10007" i="2"/>
  <c r="M10007" i="2" s="1"/>
  <c r="H10008" i="2" s="1"/>
  <c r="I10008" i="2" s="1"/>
  <c r="M10008" i="2" s="1"/>
  <c r="A10008" i="2" l="1"/>
  <c r="N10008" i="2"/>
  <c r="D10009" i="2" s="1"/>
  <c r="H10009" i="2" l="1"/>
  <c r="A10009" i="2" s="1"/>
  <c r="N10009" i="2" l="1"/>
  <c r="D10010" i="2" s="1"/>
  <c r="I10009" i="2"/>
  <c r="M10009" i="2" s="1"/>
  <c r="H10010" i="2" l="1"/>
  <c r="A10010" i="2" s="1"/>
  <c r="N10010" i="2"/>
  <c r="D10011" i="2" s="1"/>
  <c r="I10010" i="2" l="1"/>
  <c r="M10010" i="2" s="1"/>
  <c r="H10011" i="2"/>
  <c r="L10011" i="2" s="1"/>
  <c r="L10562" i="2"/>
  <c r="A10011" i="2" l="1"/>
  <c r="N10011" i="2"/>
  <c r="D10012" i="2" s="1"/>
  <c r="I10011" i="2"/>
  <c r="M10011" i="2" s="1"/>
  <c r="H10012" i="2" l="1"/>
  <c r="I10012" i="2" s="1"/>
  <c r="M10012" i="2" s="1"/>
  <c r="N10012" i="2"/>
  <c r="D10013" i="2" s="1"/>
  <c r="A10012" i="2"/>
  <c r="H10013" i="2" l="1"/>
  <c r="L10013" i="2" s="1"/>
  <c r="A10013" i="2" l="1"/>
  <c r="N10013" i="2"/>
  <c r="D10014" i="2" s="1"/>
  <c r="I10013" i="2"/>
  <c r="M10013" i="2" s="1"/>
  <c r="H10014" i="2" l="1"/>
  <c r="I10014" i="2" s="1"/>
  <c r="M10014" i="2" s="1"/>
  <c r="L10014" i="2"/>
  <c r="A10014" i="2" l="1"/>
  <c r="N10014" i="2"/>
  <c r="D10015" i="2" s="1"/>
  <c r="E10015" i="2" s="1"/>
  <c r="G10015" i="2" s="1"/>
  <c r="E10566" i="2"/>
  <c r="F10015" i="2" l="1"/>
  <c r="H10015" i="2"/>
  <c r="N10015" i="2" s="1"/>
  <c r="D10016" i="2" s="1"/>
  <c r="G10566" i="2"/>
  <c r="F10566" i="2"/>
  <c r="I10015" i="2" l="1"/>
  <c r="M10015" i="2" s="1"/>
  <c r="H10016" i="2" s="1"/>
  <c r="A10015" i="2"/>
  <c r="I10016" i="2" l="1"/>
  <c r="M10016" i="2" s="1"/>
  <c r="A10016" i="2"/>
  <c r="N10016" i="2"/>
  <c r="D10017" i="2" s="1"/>
  <c r="E10017" i="2" s="1"/>
  <c r="G10017" i="2" s="1"/>
  <c r="F10017" i="2" l="1"/>
  <c r="H10017" i="2"/>
  <c r="A10017" i="2" l="1"/>
  <c r="I10017" i="2"/>
  <c r="M10017" i="2" s="1"/>
  <c r="N10017" i="2"/>
  <c r="D10018" i="2" s="1"/>
  <c r="H10018" i="2" l="1"/>
  <c r="I10018" i="2" l="1"/>
  <c r="M10018" i="2" s="1"/>
  <c r="N10018" i="2"/>
  <c r="A10018" i="2"/>
  <c r="H10019" i="2" l="1"/>
  <c r="D10019" i="2"/>
  <c r="A10019" i="2" l="1"/>
  <c r="I10019" i="2"/>
  <c r="M10019" i="2" s="1"/>
  <c r="N10019" i="2"/>
  <c r="H10020" i="2" s="1"/>
  <c r="I10020" i="2" s="1"/>
  <c r="M10020" i="2" s="1"/>
  <c r="D10020" i="2" l="1"/>
  <c r="N10020" i="2" l="1"/>
  <c r="H10021" i="2" s="1"/>
  <c r="A10020" i="2"/>
  <c r="D10021" i="2"/>
  <c r="A10021" i="2" l="1"/>
  <c r="I10021" i="2"/>
  <c r="M10021" i="2" s="1"/>
  <c r="N10021" i="2"/>
  <c r="H10022" i="2" s="1"/>
  <c r="I10022" i="2" l="1"/>
  <c r="M10022" i="2" s="1"/>
  <c r="D10022" i="2"/>
  <c r="A10022" i="2" s="1"/>
  <c r="N10022" i="2" l="1"/>
  <c r="D10023" i="2" s="1"/>
  <c r="H10023" i="2" l="1"/>
  <c r="I10023" i="2" s="1"/>
  <c r="M10023" i="2" s="1"/>
  <c r="A10023" i="2" l="1"/>
  <c r="N10023" i="2"/>
  <c r="D10024" i="2" s="1"/>
  <c r="H10024" i="2" l="1"/>
  <c r="A10024" i="2" s="1"/>
  <c r="N10024" i="2" l="1"/>
  <c r="D10025" i="2" s="1"/>
  <c r="I10024" i="2"/>
  <c r="M10024" i="2" s="1"/>
  <c r="H10025" i="2" s="1"/>
  <c r="A10025" i="2" l="1"/>
  <c r="N10025" i="2"/>
  <c r="D10026" i="2" s="1"/>
  <c r="I10025" i="2"/>
  <c r="M10025" i="2" s="1"/>
  <c r="H10026" i="2" l="1"/>
  <c r="A10026" i="2" s="1"/>
  <c r="I10026" i="2"/>
  <c r="M10026" i="2" s="1"/>
  <c r="N10026" i="2" l="1"/>
  <c r="D10027" i="2" s="1"/>
  <c r="H10027" i="2" l="1"/>
  <c r="N10027" i="2" l="1"/>
  <c r="D10028" i="2" s="1"/>
  <c r="I10027" i="2"/>
  <c r="M10027" i="2" s="1"/>
  <c r="H10028" i="2"/>
  <c r="A10027" i="2"/>
  <c r="I10028" i="2" l="1"/>
  <c r="M10028" i="2" s="1"/>
  <c r="N10028" i="2"/>
  <c r="D10029" i="2" s="1"/>
  <c r="A10028" i="2"/>
  <c r="H10029" i="2" l="1"/>
  <c r="N10029" i="2" l="1"/>
  <c r="D10030" i="2" s="1"/>
  <c r="I10029" i="2"/>
  <c r="M10029" i="2" s="1"/>
  <c r="H10030" i="2" s="1"/>
  <c r="A10029" i="2"/>
  <c r="I10030" i="2" l="1"/>
  <c r="M10030" i="2" s="1"/>
  <c r="N10030" i="2"/>
  <c r="D10031" i="2" s="1"/>
  <c r="A10030" i="2"/>
  <c r="H10031" i="2"/>
  <c r="N10031" i="2"/>
  <c r="D10032" i="2" s="1"/>
  <c r="I10031" i="2"/>
  <c r="M10031" i="2" s="1"/>
  <c r="A10031" i="2"/>
  <c r="H10032" i="2" l="1"/>
  <c r="I10032" i="2" s="1"/>
  <c r="M10032" i="2" s="1"/>
  <c r="A10032" i="2"/>
  <c r="N10032" i="2" l="1"/>
  <c r="D10033" i="2" s="1"/>
  <c r="H10033" i="2" l="1"/>
  <c r="A10033" i="2"/>
  <c r="I10033" i="2"/>
  <c r="M10033" i="2" s="1"/>
  <c r="N10033" i="2"/>
  <c r="D10034" i="2" s="1"/>
  <c r="H10034" i="2" l="1"/>
  <c r="N10034" i="2" l="1"/>
  <c r="D10035" i="2" s="1"/>
  <c r="I10034" i="2"/>
  <c r="M10034" i="2" s="1"/>
  <c r="A10034" i="2"/>
  <c r="H10035" i="2" l="1"/>
  <c r="N10035" i="2" s="1"/>
  <c r="D10036" i="2" s="1"/>
  <c r="I10035" i="2"/>
  <c r="M10035" i="2" s="1"/>
  <c r="A10035" i="2"/>
  <c r="H10036" i="2" l="1"/>
  <c r="A10036" i="2" s="1"/>
  <c r="N10036" i="2" l="1"/>
  <c r="D10037" i="2" s="1"/>
  <c r="I10036" i="2"/>
  <c r="M10036" i="2" s="1"/>
  <c r="H10037" i="2" s="1"/>
  <c r="N10037" i="2" l="1"/>
  <c r="D10038" i="2" s="1"/>
  <c r="I10037" i="2"/>
  <c r="M10037" i="2" s="1"/>
  <c r="A10037" i="2"/>
  <c r="H10038" i="2" l="1"/>
  <c r="A10038" i="2"/>
  <c r="I10038" i="2"/>
  <c r="M10038" i="2" s="1"/>
  <c r="N10038" i="2"/>
  <c r="D10039" i="2" s="1"/>
  <c r="H10039" i="2" l="1"/>
  <c r="A10039" i="2" l="1"/>
  <c r="N10039" i="2"/>
  <c r="D10040" i="2" s="1"/>
  <c r="I10039" i="2"/>
  <c r="M10039" i="2" s="1"/>
  <c r="H10040" i="2" l="1"/>
  <c r="N10040" i="2"/>
  <c r="D10041" i="2" s="1"/>
  <c r="I10040" i="2"/>
  <c r="M10040" i="2" s="1"/>
  <c r="A10040" i="2"/>
  <c r="H10041" i="2" l="1"/>
  <c r="I10041" i="2" s="1"/>
  <c r="M10041" i="2" s="1"/>
  <c r="L10592" i="2"/>
  <c r="L10593" i="2"/>
  <c r="A10041" i="2" l="1"/>
  <c r="N10041" i="2"/>
  <c r="D10042" i="2" s="1"/>
  <c r="H10042" i="2" l="1"/>
  <c r="L10042" i="2" s="1"/>
  <c r="N10042" i="2"/>
  <c r="D10043" i="2" s="1"/>
  <c r="A10042" i="2"/>
  <c r="I10042" i="2" l="1"/>
  <c r="M10042" i="2" s="1"/>
  <c r="H10043" i="2"/>
  <c r="I10043" i="2" l="1"/>
  <c r="M10043" i="2" s="1"/>
  <c r="N10043" i="2"/>
  <c r="D10044" i="2" s="1"/>
  <c r="A10043" i="2"/>
  <c r="H10044" i="2" l="1"/>
  <c r="L10044" i="2" l="1"/>
  <c r="N10044" i="2"/>
  <c r="D10045" i="2" s="1"/>
  <c r="E10045" i="2" s="1"/>
  <c r="I10044" i="2"/>
  <c r="M10044" i="2" s="1"/>
  <c r="A10044" i="2"/>
  <c r="F10045" i="2" l="1"/>
  <c r="G10045" i="2"/>
  <c r="H10045" i="2"/>
  <c r="A10045" i="2" s="1"/>
  <c r="N10045" i="2"/>
  <c r="D10046" i="2" s="1"/>
  <c r="E10046" i="2" s="1"/>
  <c r="F10046" i="2" l="1"/>
  <c r="G10046" i="2"/>
  <c r="I10045" i="2"/>
  <c r="M10045" i="2" s="1"/>
  <c r="H10046" i="2"/>
  <c r="I10046" i="2" l="1"/>
  <c r="M10046" i="2" s="1"/>
  <c r="N10046" i="2"/>
  <c r="D10047" i="2" s="1"/>
  <c r="E10047" i="2" s="1"/>
  <c r="A10046" i="2"/>
  <c r="G10047" i="2" l="1"/>
  <c r="F10047" i="2"/>
  <c r="H10047" i="2"/>
  <c r="I10047" i="2" l="1"/>
  <c r="M10047" i="2" s="1"/>
  <c r="N10047" i="2"/>
  <c r="D10048" i="2" s="1"/>
  <c r="A10047" i="2"/>
  <c r="H10048" i="2" l="1"/>
  <c r="A10048" i="2" s="1"/>
  <c r="E10048" i="2"/>
  <c r="G10048" i="2" l="1"/>
  <c r="F10048" i="2"/>
  <c r="I10048" i="2"/>
  <c r="M10048" i="2" s="1"/>
  <c r="N10048" i="2"/>
  <c r="H10049" i="2" s="1"/>
  <c r="I10049" i="2" l="1"/>
  <c r="M10049" i="2" s="1"/>
  <c r="D10049" i="2"/>
  <c r="N10049" i="2" s="1"/>
  <c r="H10050" i="2" s="1"/>
  <c r="I10050" i="2" l="1"/>
  <c r="M10050" i="2" s="1"/>
  <c r="A10049" i="2"/>
  <c r="D10050" i="2"/>
  <c r="A10050" i="2" l="1"/>
  <c r="N10050" i="2"/>
  <c r="H10051" i="2" s="1"/>
  <c r="D10051" i="2" l="1"/>
  <c r="I10051" i="2"/>
  <c r="M10051" i="2" s="1"/>
  <c r="N10051" i="2"/>
  <c r="H10052" i="2" s="1"/>
  <c r="I10052" i="2" l="1"/>
  <c r="M10052" i="2" s="1"/>
  <c r="A10051" i="2"/>
  <c r="D10052" i="2"/>
  <c r="A10052" i="2" s="1"/>
  <c r="N10052" i="2" l="1"/>
  <c r="D10053" i="2" l="1"/>
  <c r="H10053" i="2"/>
  <c r="I10053" i="2" l="1"/>
  <c r="M10053" i="2" s="1"/>
  <c r="N10053" i="2"/>
  <c r="D10054" i="2" s="1"/>
  <c r="A10053" i="2"/>
  <c r="H10054" i="2" l="1"/>
  <c r="A10054" i="2" s="1"/>
  <c r="I10054" i="2" l="1"/>
  <c r="M10054" i="2" s="1"/>
  <c r="N10054" i="2"/>
  <c r="D10055" i="2" s="1"/>
  <c r="H10055" i="2" l="1"/>
  <c r="I10055" i="2" l="1"/>
  <c r="M10055" i="2" s="1"/>
  <c r="N10055" i="2"/>
  <c r="D10056" i="2" s="1"/>
  <c r="A10055" i="2"/>
  <c r="H10056" i="2" l="1"/>
  <c r="I10056" i="2" l="1"/>
  <c r="M10056" i="2" s="1"/>
  <c r="N10056" i="2"/>
  <c r="D10057" i="2" s="1"/>
  <c r="A10056" i="2"/>
  <c r="H10057" i="2" l="1"/>
  <c r="A10057" i="2" s="1"/>
  <c r="I10057" i="2" l="1"/>
  <c r="M10057" i="2" s="1"/>
  <c r="N10057" i="2"/>
  <c r="D10058" i="2" s="1"/>
  <c r="H10058" i="2" l="1"/>
  <c r="I10058" i="2" l="1"/>
  <c r="M10058" i="2" s="1"/>
  <c r="N10058" i="2"/>
  <c r="D10059" i="2" s="1"/>
  <c r="A10058" i="2"/>
  <c r="H10059" i="2" l="1"/>
  <c r="N10059" i="2" l="1"/>
  <c r="D10060" i="2" s="1"/>
  <c r="I10059" i="2"/>
  <c r="M10059" i="2" s="1"/>
  <c r="H10060" i="2" s="1"/>
  <c r="A10059" i="2"/>
  <c r="I10060" i="2" l="1"/>
  <c r="M10060" i="2" s="1"/>
  <c r="N10060" i="2"/>
  <c r="D10061" i="2" s="1"/>
  <c r="A10060" i="2"/>
  <c r="H10061" i="2" l="1"/>
  <c r="N10061" i="2" l="1"/>
  <c r="D10062" i="2" s="1"/>
  <c r="I10061" i="2"/>
  <c r="M10061" i="2" s="1"/>
  <c r="A10061" i="2"/>
  <c r="H10062" i="2" l="1"/>
  <c r="I10062" i="2" s="1"/>
  <c r="M10062" i="2" s="1"/>
  <c r="A10062" i="2" l="1"/>
  <c r="N10062" i="2"/>
  <c r="D10063" i="2" s="1"/>
  <c r="H10063" i="2" l="1"/>
  <c r="I10063" i="2" s="1"/>
  <c r="M10063" i="2" s="1"/>
  <c r="A10063" i="2" l="1"/>
  <c r="N10063" i="2"/>
  <c r="D10064" i="2" s="1"/>
  <c r="H10064" i="2" l="1"/>
  <c r="A10064" i="2"/>
  <c r="I10064" i="2"/>
  <c r="M10064" i="2" s="1"/>
  <c r="N10064" i="2"/>
  <c r="D10065" i="2" s="1"/>
  <c r="H10065" i="2" l="1"/>
  <c r="A10065" i="2" s="1"/>
  <c r="N10065" i="2" l="1"/>
  <c r="D10066" i="2" s="1"/>
  <c r="I10065" i="2"/>
  <c r="M10065" i="2" s="1"/>
  <c r="H10066" i="2" l="1"/>
  <c r="N10066" i="2" s="1"/>
  <c r="D10067" i="2" s="1"/>
  <c r="A10066" i="2" l="1"/>
  <c r="I10066" i="2"/>
  <c r="M10066" i="2" s="1"/>
  <c r="H10067" i="2" s="1"/>
  <c r="A10067" i="2" s="1"/>
  <c r="I10067" i="2" l="1"/>
  <c r="M10067" i="2" s="1"/>
  <c r="N10067" i="2"/>
  <c r="D10068" i="2" s="1"/>
  <c r="H10068" i="2" l="1"/>
  <c r="I10068" i="2" s="1"/>
  <c r="M10068" i="2" s="1"/>
  <c r="A10068" i="2" l="1"/>
  <c r="N10068" i="2"/>
  <c r="D10069" i="2" s="1"/>
  <c r="H10069" i="2" l="1"/>
  <c r="N10069" i="2"/>
  <c r="D10070" i="2" s="1"/>
  <c r="I10069" i="2" l="1"/>
  <c r="M10069" i="2" s="1"/>
  <c r="H10070" i="2" s="1"/>
  <c r="I10070" i="2" s="1"/>
  <c r="M10070" i="2" s="1"/>
  <c r="A10069" i="2"/>
  <c r="N10070" i="2"/>
  <c r="D10071" i="2" s="1"/>
  <c r="A10070" i="2"/>
  <c r="H10071" i="2" l="1"/>
  <c r="E10442" i="2"/>
  <c r="G10442" i="2" s="1"/>
  <c r="N10071" i="2" l="1"/>
  <c r="D10072" i="2" s="1"/>
  <c r="I10071" i="2"/>
  <c r="M10071" i="2" s="1"/>
  <c r="A10071" i="2"/>
  <c r="F10442" i="2"/>
  <c r="H10072" i="2" l="1"/>
  <c r="L10072" i="2" s="1"/>
  <c r="A10072" i="2" l="1"/>
  <c r="I10072" i="2"/>
  <c r="M10072" i="2" s="1"/>
  <c r="N10072" i="2"/>
  <c r="D10073" i="2" s="1"/>
  <c r="H10073" i="2" l="1"/>
  <c r="L10073" i="2" s="1"/>
  <c r="I10073" i="2" l="1"/>
  <c r="M10073" i="2" s="1"/>
  <c r="N10073" i="2"/>
  <c r="D10074" i="2" s="1"/>
  <c r="A10073" i="2"/>
  <c r="H10074" i="2" l="1"/>
  <c r="L10074" i="2" s="1"/>
  <c r="L10075" i="2"/>
  <c r="N10074" i="2" l="1"/>
  <c r="D10075" i="2" s="1"/>
  <c r="I10074" i="2"/>
  <c r="M10074" i="2" s="1"/>
  <c r="A10074" i="2"/>
  <c r="H10075" i="2" l="1"/>
  <c r="N10075" i="2"/>
  <c r="D10076" i="2" s="1"/>
  <c r="I10075" i="2"/>
  <c r="M10075" i="2" s="1"/>
  <c r="A10075" i="2"/>
  <c r="H10076" i="2" l="1"/>
  <c r="I10076" i="2" s="1"/>
  <c r="M10076" i="2" s="1"/>
  <c r="E10076" i="2"/>
  <c r="A10076" i="2"/>
  <c r="N10076" i="2" l="1"/>
  <c r="G10076" i="2"/>
  <c r="F10076" i="2"/>
  <c r="H10077" i="2"/>
  <c r="E10079" i="2"/>
  <c r="E10504" i="2"/>
  <c r="D10077" i="2" l="1"/>
  <c r="N10077" i="2"/>
  <c r="D10078" i="2" s="1"/>
  <c r="E10078" i="2" s="1"/>
  <c r="F10078" i="2" s="1"/>
  <c r="G10078" i="2" s="1"/>
  <c r="I10077" i="2"/>
  <c r="M10077" i="2" s="1"/>
  <c r="A10077" i="2"/>
  <c r="G10079" i="2"/>
  <c r="F10079" i="2"/>
  <c r="G10504" i="2"/>
  <c r="F10504" i="2"/>
  <c r="H10078" i="2" l="1"/>
  <c r="I10078" i="2"/>
  <c r="M10078" i="2" s="1"/>
  <c r="N10078" i="2"/>
  <c r="D10079" i="2" s="1"/>
  <c r="A10078" i="2"/>
  <c r="H10079" i="2" l="1"/>
  <c r="N10079" i="2" s="1"/>
  <c r="A10079" i="2" l="1"/>
  <c r="I10079" i="2"/>
  <c r="M10079" i="2" s="1"/>
  <c r="H10080" i="2"/>
  <c r="D10080" i="2"/>
  <c r="A10080" i="2" l="1"/>
  <c r="I10080" i="2"/>
  <c r="M10080" i="2" s="1"/>
  <c r="N10080" i="2"/>
  <c r="H10081" i="2" l="1"/>
  <c r="I10081" i="2" s="1"/>
  <c r="M10081" i="2" s="1"/>
  <c r="D10081" i="2"/>
  <c r="N10081" i="2" l="1"/>
  <c r="H10082" i="2" s="1"/>
  <c r="A10081" i="2"/>
  <c r="D10082" i="2" l="1"/>
  <c r="A10082" i="2" s="1"/>
  <c r="I10082" i="2"/>
  <c r="M10082" i="2" s="1"/>
  <c r="N10082" i="2" l="1"/>
  <c r="H10083" i="2"/>
  <c r="D10083" i="2"/>
  <c r="A10083" i="2" s="1"/>
  <c r="I10083" i="2" l="1"/>
  <c r="M10083" i="2" s="1"/>
  <c r="N10083" i="2"/>
  <c r="H10084" i="2" l="1"/>
  <c r="D10084" i="2"/>
  <c r="A10084" i="2" s="1"/>
  <c r="I10084" i="2" l="1"/>
  <c r="M10084" i="2" s="1"/>
  <c r="N10084" i="2"/>
  <c r="D10085" i="2" s="1"/>
  <c r="H10085" i="2" l="1"/>
  <c r="N10085" i="2" l="1"/>
  <c r="D10086" i="2" s="1"/>
  <c r="I10085" i="2"/>
  <c r="M10085" i="2" s="1"/>
  <c r="A10085" i="2"/>
  <c r="H10086" i="2" l="1"/>
  <c r="N10086" i="2"/>
  <c r="D10087" i="2" s="1"/>
  <c r="I10086" i="2"/>
  <c r="M10086" i="2" s="1"/>
  <c r="A10086" i="2"/>
  <c r="H10087" i="2" l="1"/>
  <c r="I10087" i="2"/>
  <c r="M10087" i="2" s="1"/>
  <c r="N10087" i="2"/>
  <c r="D10088" i="2" s="1"/>
  <c r="A10087" i="2"/>
  <c r="H10088" i="2" l="1"/>
  <c r="I10088" i="2" s="1"/>
  <c r="M10088" i="2" s="1"/>
  <c r="A10088" i="2" l="1"/>
  <c r="N10088" i="2"/>
  <c r="D10089" i="2" s="1"/>
  <c r="H10089" i="2" l="1"/>
  <c r="I10089" i="2"/>
  <c r="M10089" i="2" s="1"/>
  <c r="A10089" i="2" l="1"/>
  <c r="N10089" i="2"/>
  <c r="D10090" i="2" l="1"/>
  <c r="H10090" i="2"/>
  <c r="I10090" i="2" l="1"/>
  <c r="M10090" i="2" s="1"/>
  <c r="N10090" i="2"/>
  <c r="D10091" i="2" s="1"/>
  <c r="A10090" i="2"/>
  <c r="H10091" i="2" l="1"/>
  <c r="I10091" i="2" l="1"/>
  <c r="M10091" i="2" s="1"/>
  <c r="A10091" i="2"/>
  <c r="N10091" i="2"/>
  <c r="D10092" i="2" s="1"/>
  <c r="H10092" i="2" l="1"/>
  <c r="A10092" i="2" l="1"/>
  <c r="I10092" i="2"/>
  <c r="M10092" i="2" s="1"/>
  <c r="N10092" i="2"/>
  <c r="D10093" i="2" s="1"/>
  <c r="H10093" i="2" l="1"/>
  <c r="A10093" i="2" s="1"/>
  <c r="N10093" i="2" l="1"/>
  <c r="D10094" i="2" s="1"/>
  <c r="I10093" i="2"/>
  <c r="M10093" i="2" s="1"/>
  <c r="H10094" i="2" l="1"/>
  <c r="A10094" i="2" l="1"/>
  <c r="N10094" i="2"/>
  <c r="D10095" i="2" s="1"/>
  <c r="I10094" i="2"/>
  <c r="M10094" i="2" s="1"/>
  <c r="H10095" i="2" s="1"/>
  <c r="I10095" i="2" l="1"/>
  <c r="M10095" i="2" s="1"/>
  <c r="N10095" i="2"/>
  <c r="D10096" i="2" s="1"/>
  <c r="A10095" i="2"/>
  <c r="H10096" i="2"/>
  <c r="N10096" i="2" l="1"/>
  <c r="D10097" i="2" s="1"/>
  <c r="I10096" i="2"/>
  <c r="M10096" i="2" s="1"/>
  <c r="A10096" i="2"/>
  <c r="L10469" i="2"/>
  <c r="H10097" i="2" l="1"/>
  <c r="I10097" i="2"/>
  <c r="M10097" i="2" s="1"/>
  <c r="N10097" i="2"/>
  <c r="D10098" i="2" s="1"/>
  <c r="A10097" i="2"/>
  <c r="L10653" i="2"/>
  <c r="H10098" i="2" l="1"/>
  <c r="N10098" i="2" l="1"/>
  <c r="D10099" i="2" s="1"/>
  <c r="I10098" i="2"/>
  <c r="M10098" i="2" s="1"/>
  <c r="A10098" i="2"/>
  <c r="H10099" i="2" l="1"/>
  <c r="N10099" i="2" s="1"/>
  <c r="D10100" i="2" s="1"/>
  <c r="I10099" i="2" l="1"/>
  <c r="M10099" i="2" s="1"/>
  <c r="A10099" i="2"/>
  <c r="H10100" i="2"/>
  <c r="I10100" i="2" s="1"/>
  <c r="M10100" i="2" s="1"/>
  <c r="N10100" i="2"/>
  <c r="D10101" i="2" s="1"/>
  <c r="A10100" i="2"/>
  <c r="H10101" i="2" l="1"/>
  <c r="I10101" i="2" l="1"/>
  <c r="M10101" i="2" s="1"/>
  <c r="N10101" i="2"/>
  <c r="D10102" i="2" s="1"/>
  <c r="A10101" i="2"/>
  <c r="H10102" i="2" l="1"/>
  <c r="N10102" i="2" l="1"/>
  <c r="D10103" i="2" s="1"/>
  <c r="I10102" i="2"/>
  <c r="M10102" i="2" s="1"/>
  <c r="A10102" i="2"/>
  <c r="H10103" i="2" l="1"/>
  <c r="L10103" i="2" s="1"/>
  <c r="A10103" i="2" l="1"/>
  <c r="I10103" i="2"/>
  <c r="M10103" i="2" s="1"/>
  <c r="N10103" i="2"/>
  <c r="D10104" i="2" s="1"/>
  <c r="L10532" i="2"/>
  <c r="H10104" i="2" l="1"/>
  <c r="I10104" i="2" l="1"/>
  <c r="M10104" i="2" s="1"/>
  <c r="N10104" i="2"/>
  <c r="D10105" i="2" s="1"/>
  <c r="A10104" i="2"/>
  <c r="H10105" i="2" l="1"/>
  <c r="L10105" i="2" s="1"/>
  <c r="L10106" i="2"/>
  <c r="A10105" i="2" l="1"/>
  <c r="I10105" i="2"/>
  <c r="M10105" i="2" s="1"/>
  <c r="N10105" i="2"/>
  <c r="D10106" i="2" s="1"/>
  <c r="E10106" i="2" s="1"/>
  <c r="G10106" i="2" s="1"/>
  <c r="E10535" i="2"/>
  <c r="F10106" i="2" l="1"/>
  <c r="H10106" i="2"/>
  <c r="I10106" i="2" s="1"/>
  <c r="M10106" i="2" s="1"/>
  <c r="N10106" i="2"/>
  <c r="D10107" i="2" s="1"/>
  <c r="E10107" i="2" s="1"/>
  <c r="F10107" i="2" s="1"/>
  <c r="F10535" i="2"/>
  <c r="G10535" i="2"/>
  <c r="A10106" i="2" l="1"/>
  <c r="G10107" i="2"/>
  <c r="H10107" i="2"/>
  <c r="I10107" i="2" l="1"/>
  <c r="M10107" i="2" s="1"/>
  <c r="N10107" i="2"/>
  <c r="D10108" i="2" s="1"/>
  <c r="A10107" i="2"/>
  <c r="H10108" i="2" l="1"/>
  <c r="I10108" i="2" l="1"/>
  <c r="M10108" i="2" s="1"/>
  <c r="A10108" i="2"/>
  <c r="N10108" i="2"/>
  <c r="D10109" i="2" s="1"/>
  <c r="E10109" i="2" s="1"/>
  <c r="F10109" i="2" s="1"/>
  <c r="G10109" i="2" s="1"/>
  <c r="H10109" i="2" l="1"/>
  <c r="I10109" i="2" l="1"/>
  <c r="M10109" i="2" s="1"/>
  <c r="N10109" i="2"/>
  <c r="A10109" i="2"/>
  <c r="H10110" i="2" l="1"/>
  <c r="I10110" i="2" s="1"/>
  <c r="M10110" i="2" s="1"/>
  <c r="D10110" i="2"/>
  <c r="N10110" i="2" l="1"/>
  <c r="H10111" i="2" s="1"/>
  <c r="A10110" i="2"/>
  <c r="D10111" i="2" l="1"/>
  <c r="A10111" i="2"/>
  <c r="I10111" i="2"/>
  <c r="M10111" i="2" s="1"/>
  <c r="N10111" i="2"/>
  <c r="H10112" i="2" s="1"/>
  <c r="I10112" i="2" l="1"/>
  <c r="M10112" i="2" s="1"/>
  <c r="D10112" i="2"/>
  <c r="N10112" i="2" s="1"/>
  <c r="H10113" i="2" l="1"/>
  <c r="I10113" i="2" s="1"/>
  <c r="M10113" i="2" s="1"/>
  <c r="A10112" i="2"/>
  <c r="D10113" i="2"/>
  <c r="A10113" i="2" l="1"/>
  <c r="N10113" i="2"/>
  <c r="H10114" i="2" s="1"/>
  <c r="I10114" i="2" l="1"/>
  <c r="M10114" i="2" s="1"/>
  <c r="D10114" i="2"/>
  <c r="A10114" i="2" s="1"/>
  <c r="N10114" i="2" l="1"/>
  <c r="D10115" i="2" s="1"/>
  <c r="H10115" i="2" l="1"/>
  <c r="N10115" i="2" l="1"/>
  <c r="D10116" i="2" s="1"/>
  <c r="I10115" i="2"/>
  <c r="M10115" i="2" s="1"/>
  <c r="H10116" i="2" s="1"/>
  <c r="A10115" i="2"/>
  <c r="N10116" i="2" l="1"/>
  <c r="D10117" i="2" s="1"/>
  <c r="I10116" i="2"/>
  <c r="M10116" i="2" s="1"/>
  <c r="H10117" i="2" s="1"/>
  <c r="A10116" i="2"/>
  <c r="A10117" i="2" l="1"/>
  <c r="I10117" i="2"/>
  <c r="M10117" i="2" s="1"/>
  <c r="N10117" i="2"/>
  <c r="D10118" i="2" s="1"/>
  <c r="H10118" i="2" l="1"/>
  <c r="I10118" i="2" l="1"/>
  <c r="M10118" i="2" s="1"/>
  <c r="N10118" i="2"/>
  <c r="D10119" i="2" s="1"/>
  <c r="A10118" i="2"/>
  <c r="H10119" i="2" l="1"/>
  <c r="I10119" i="2" s="1"/>
  <c r="M10119" i="2" s="1"/>
  <c r="A10119" i="2" l="1"/>
  <c r="N10119" i="2"/>
  <c r="D10120" i="2" s="1"/>
  <c r="H10120" i="2" l="1"/>
  <c r="I10120" i="2" s="1"/>
  <c r="M10120" i="2" s="1"/>
  <c r="N10120" i="2"/>
  <c r="D10121" i="2" s="1"/>
  <c r="H10121" i="2"/>
  <c r="A10121" i="2" s="1"/>
  <c r="A10120" i="2" l="1"/>
  <c r="N10121" i="2"/>
  <c r="D10122" i="2" s="1"/>
  <c r="I10121" i="2"/>
  <c r="M10121" i="2" s="1"/>
  <c r="H10122" i="2" l="1"/>
  <c r="N10122" i="2" s="1"/>
  <c r="D10123" i="2" s="1"/>
  <c r="A10122" i="2" l="1"/>
  <c r="I10122" i="2"/>
  <c r="M10122" i="2" s="1"/>
  <c r="H10123" i="2" s="1"/>
  <c r="N10123" i="2" s="1"/>
  <c r="D10124" i="2" s="1"/>
  <c r="A10123" i="2" l="1"/>
  <c r="I10123" i="2"/>
  <c r="M10123" i="2" s="1"/>
  <c r="H10124" i="2" s="1"/>
  <c r="N10124" i="2" l="1"/>
  <c r="D10125" i="2" s="1"/>
  <c r="A10124" i="2"/>
  <c r="I10124" i="2"/>
  <c r="M10124" i="2" s="1"/>
  <c r="H10125" i="2" s="1"/>
  <c r="I10125" i="2" s="1"/>
  <c r="M10125" i="2" s="1"/>
  <c r="A10125" i="2" l="1"/>
  <c r="N10125" i="2"/>
  <c r="D10126" i="2" s="1"/>
  <c r="H10126" i="2" l="1"/>
  <c r="I10126" i="2" s="1"/>
  <c r="M10126" i="2" s="1"/>
  <c r="A10126" i="2" l="1"/>
  <c r="N10126" i="2"/>
  <c r="D10127" i="2" s="1"/>
  <c r="H10127" i="2" l="1"/>
  <c r="I10127" i="2" s="1"/>
  <c r="M10127" i="2" s="1"/>
  <c r="N10127" i="2"/>
  <c r="D10128" i="2" s="1"/>
  <c r="A10127" i="2"/>
  <c r="E10505" i="2"/>
  <c r="H10128" i="2" l="1"/>
  <c r="G10505" i="2"/>
  <c r="F10505" i="2"/>
  <c r="N10128" i="2" l="1"/>
  <c r="D10129" i="2" s="1"/>
  <c r="I10128" i="2"/>
  <c r="M10128" i="2" s="1"/>
  <c r="H10129" i="2" s="1"/>
  <c r="A10128" i="2"/>
  <c r="I10129" i="2" l="1"/>
  <c r="M10129" i="2" s="1"/>
  <c r="N10129" i="2"/>
  <c r="D10130" i="2" s="1"/>
  <c r="A10129" i="2"/>
  <c r="L10561" i="2"/>
  <c r="H10130" i="2" l="1"/>
  <c r="I10130" i="2" l="1"/>
  <c r="M10130" i="2" s="1"/>
  <c r="N10130" i="2"/>
  <c r="D10131" i="2" s="1"/>
  <c r="A10130" i="2"/>
  <c r="H10131" i="2" l="1"/>
  <c r="N10131" i="2" l="1"/>
  <c r="D10132" i="2" s="1"/>
  <c r="I10131" i="2"/>
  <c r="M10131" i="2" s="1"/>
  <c r="A10131" i="2"/>
  <c r="E10687" i="2"/>
  <c r="H10132" i="2" l="1"/>
  <c r="I10132" i="2"/>
  <c r="M10132" i="2" s="1"/>
  <c r="N10132" i="2"/>
  <c r="D10133" i="2" s="1"/>
  <c r="A10132" i="2"/>
  <c r="F10687" i="2"/>
  <c r="G10687" i="2"/>
  <c r="H10133" i="2" l="1"/>
  <c r="L10133" i="2" s="1"/>
  <c r="I10133" i="2" l="1"/>
  <c r="M10133" i="2" s="1"/>
  <c r="N10133" i="2"/>
  <c r="D10134" i="2" s="1"/>
  <c r="A10133" i="2"/>
  <c r="H10134" i="2" l="1"/>
  <c r="I10134" i="2" l="1"/>
  <c r="M10134" i="2" s="1"/>
  <c r="L10134" i="2"/>
  <c r="N10134" i="2"/>
  <c r="D10135" i="2" s="1"/>
  <c r="A10134" i="2"/>
  <c r="H10135" i="2" l="1"/>
  <c r="I10135" i="2" s="1"/>
  <c r="M10135" i="2" s="1"/>
  <c r="A10135" i="2" l="1"/>
  <c r="N10135" i="2"/>
  <c r="D10136" i="2" s="1"/>
  <c r="H10136" i="2" l="1"/>
  <c r="A10136" i="2"/>
  <c r="N10136" i="2" l="1"/>
  <c r="D10137" i="2" s="1"/>
  <c r="E10137" i="2" s="1"/>
  <c r="G10137" i="2" s="1"/>
  <c r="L10136" i="2"/>
  <c r="I10136" i="2"/>
  <c r="M10136" i="2" s="1"/>
  <c r="F10137" i="2" l="1"/>
  <c r="H10137" i="2"/>
  <c r="N10137" i="2" s="1"/>
  <c r="D10138" i="2" s="1"/>
  <c r="A10137" i="2"/>
  <c r="I10137" i="2"/>
  <c r="M10137" i="2" s="1"/>
  <c r="H10138" i="2"/>
  <c r="E10138" i="2"/>
  <c r="A10138" i="2" l="1"/>
  <c r="N10138" i="2"/>
  <c r="I10138" i="2"/>
  <c r="M10138" i="2" s="1"/>
  <c r="F10138" i="2"/>
  <c r="G10138" i="2"/>
  <c r="D10139" i="2" s="1"/>
  <c r="H10139" i="2"/>
  <c r="I10139" i="2" l="1"/>
  <c r="M10139" i="2" s="1"/>
  <c r="N10139" i="2"/>
  <c r="A10139" i="2"/>
  <c r="H10140" i="2" l="1"/>
  <c r="I10140" i="2" s="1"/>
  <c r="M10140" i="2" s="1"/>
  <c r="D10140" i="2"/>
  <c r="N10140" i="2" l="1"/>
  <c r="H10141" i="2" s="1"/>
  <c r="I10141" i="2" s="1"/>
  <c r="M10141" i="2" s="1"/>
  <c r="A10140" i="2"/>
  <c r="D10141" i="2" l="1"/>
  <c r="N10141" i="2"/>
  <c r="H10142" i="2" s="1"/>
  <c r="I10142" i="2" s="1"/>
  <c r="M10142" i="2" s="1"/>
  <c r="A10141" i="2"/>
  <c r="D10142" i="2"/>
  <c r="N10142" i="2" l="1"/>
  <c r="H10143" i="2" s="1"/>
  <c r="A10142" i="2"/>
  <c r="D10143" i="2" l="1"/>
  <c r="N10143" i="2" s="1"/>
  <c r="I10143" i="2"/>
  <c r="M10143" i="2" s="1"/>
  <c r="H10144" i="2" l="1"/>
  <c r="I10144" i="2" s="1"/>
  <c r="M10144" i="2" s="1"/>
  <c r="A10143" i="2"/>
  <c r="D10144" i="2"/>
  <c r="A10144" i="2" l="1"/>
  <c r="N10144" i="2"/>
  <c r="H10145" i="2" s="1"/>
  <c r="D10145" i="2" l="1"/>
  <c r="A10145" i="2" s="1"/>
  <c r="N10145" i="2"/>
  <c r="D10146" i="2" s="1"/>
  <c r="I10145" i="2"/>
  <c r="M10145" i="2" s="1"/>
  <c r="H10146" i="2" l="1"/>
  <c r="I10146" i="2" s="1"/>
  <c r="M10146" i="2" s="1"/>
  <c r="A10146" i="2" l="1"/>
  <c r="N10146" i="2"/>
  <c r="D10147" i="2" s="1"/>
  <c r="H10147" i="2" l="1"/>
  <c r="A10147" i="2" s="1"/>
  <c r="N10147" i="2"/>
  <c r="D10148" i="2" s="1"/>
  <c r="I10147" i="2"/>
  <c r="M10147" i="2" s="1"/>
  <c r="H10148" i="2" l="1"/>
  <c r="I10148" i="2" s="1"/>
  <c r="M10148" i="2" s="1"/>
  <c r="A10148" i="2"/>
  <c r="N10148" i="2" l="1"/>
  <c r="D10149" i="2" s="1"/>
  <c r="H10149" i="2" l="1"/>
  <c r="A10149" i="2" s="1"/>
  <c r="N10149" i="2" l="1"/>
  <c r="D10150" i="2" s="1"/>
  <c r="I10149" i="2"/>
  <c r="M10149" i="2" s="1"/>
  <c r="H10150" i="2"/>
  <c r="I10150" i="2" l="1"/>
  <c r="M10150" i="2" s="1"/>
  <c r="N10150" i="2"/>
  <c r="D10151" i="2" s="1"/>
  <c r="A10150" i="2"/>
  <c r="H10151" i="2" l="1"/>
  <c r="A10151" i="2" s="1"/>
  <c r="N10151" i="2" l="1"/>
  <c r="D10152" i="2" s="1"/>
  <c r="I10151" i="2"/>
  <c r="M10151" i="2" s="1"/>
  <c r="H10152" i="2" l="1"/>
  <c r="I10152" i="2" s="1"/>
  <c r="M10152" i="2" s="1"/>
  <c r="A10152" i="2" l="1"/>
  <c r="N10152" i="2"/>
  <c r="D10153" i="2" s="1"/>
  <c r="H10153" i="2" l="1"/>
  <c r="I10153" i="2" s="1"/>
  <c r="M10153" i="2" s="1"/>
  <c r="N10153" i="2"/>
  <c r="D10154" i="2" s="1"/>
  <c r="A10153" i="2"/>
  <c r="H10154" i="2" l="1"/>
  <c r="I10154" i="2" l="1"/>
  <c r="M10154" i="2" s="1"/>
  <c r="N10154" i="2"/>
  <c r="D10155" i="2" s="1"/>
  <c r="A10154" i="2"/>
  <c r="H10155" i="2" l="1"/>
  <c r="E10532" i="2"/>
  <c r="A10155" i="2" l="1"/>
  <c r="I10155" i="2"/>
  <c r="M10155" i="2" s="1"/>
  <c r="N10155" i="2"/>
  <c r="D10156" i="2" s="1"/>
  <c r="G10532" i="2"/>
  <c r="F10532" i="2"/>
  <c r="H10156" i="2" l="1"/>
  <c r="L10714" i="2"/>
  <c r="I10156" i="2" l="1"/>
  <c r="M10156" i="2" s="1"/>
  <c r="N10156" i="2"/>
  <c r="D10157" i="2" s="1"/>
  <c r="A10156" i="2"/>
  <c r="H10157" i="2" l="1"/>
  <c r="I10157" i="2" l="1"/>
  <c r="M10157" i="2" s="1"/>
  <c r="N10157" i="2"/>
  <c r="D10158" i="2" s="1"/>
  <c r="A10157" i="2"/>
  <c r="E10534" i="2"/>
  <c r="H10158" i="2" l="1"/>
  <c r="G10534" i="2"/>
  <c r="F10534" i="2"/>
  <c r="I10158" i="2" l="1"/>
  <c r="M10158" i="2" s="1"/>
  <c r="N10158" i="2"/>
  <c r="D10159" i="2" s="1"/>
  <c r="A10158" i="2"/>
  <c r="H10159" i="2" l="1"/>
  <c r="A10159" i="2" l="1"/>
  <c r="I10159" i="2"/>
  <c r="M10159" i="2" s="1"/>
  <c r="N10159" i="2"/>
  <c r="D10160" i="2" s="1"/>
  <c r="H10160" i="2" l="1"/>
  <c r="A10160" i="2" l="1"/>
  <c r="N10160" i="2"/>
  <c r="D10161" i="2" s="1"/>
  <c r="I10160" i="2"/>
  <c r="M10160" i="2" s="1"/>
  <c r="H10161" i="2" l="1"/>
  <c r="I10161" i="2" s="1"/>
  <c r="M10161" i="2" s="1"/>
  <c r="A10161" i="2" l="1"/>
  <c r="N10161" i="2"/>
  <c r="D10162" i="2" s="1"/>
  <c r="H10162" i="2" l="1"/>
  <c r="N10162" i="2" s="1"/>
  <c r="D10163" i="2" s="1"/>
  <c r="A10162" i="2"/>
  <c r="I10162" i="2" l="1"/>
  <c r="M10162" i="2" s="1"/>
  <c r="H10163" i="2"/>
  <c r="I10163" i="2" s="1"/>
  <c r="M10163" i="2" s="1"/>
  <c r="A10163" i="2" l="1"/>
  <c r="N10163" i="2"/>
  <c r="D10164" i="2" s="1"/>
  <c r="H10164" i="2" l="1"/>
  <c r="N10164" i="2" s="1"/>
  <c r="D10165" i="2" s="1"/>
  <c r="I10164" i="2" l="1"/>
  <c r="M10164" i="2" s="1"/>
  <c r="L10164" i="2"/>
  <c r="H10165" i="2" s="1"/>
  <c r="A10164" i="2"/>
  <c r="L10165" i="2"/>
  <c r="N10165" i="2" l="1"/>
  <c r="D10166" i="2" s="1"/>
  <c r="I10165" i="2"/>
  <c r="M10165" i="2" s="1"/>
  <c r="A10165" i="2"/>
  <c r="H10166" i="2"/>
  <c r="A10166" i="2" s="1"/>
  <c r="N10166" i="2" l="1"/>
  <c r="D10167" i="2" s="1"/>
  <c r="I10166" i="2"/>
  <c r="M10166" i="2" s="1"/>
  <c r="H10167" i="2" s="1"/>
  <c r="N10167" i="2" l="1"/>
  <c r="D10168" i="2" s="1"/>
  <c r="I10167" i="2"/>
  <c r="M10167" i="2" s="1"/>
  <c r="A10167" i="2"/>
  <c r="H10168" i="2" l="1"/>
  <c r="N10168" i="2"/>
  <c r="I10168" i="2"/>
  <c r="M10168" i="2" s="1"/>
  <c r="A10168" i="2"/>
  <c r="E10168" i="2"/>
  <c r="F10168" i="2" l="1"/>
  <c r="G10168" i="2"/>
  <c r="D10169" i="2" s="1"/>
  <c r="H10169" i="2"/>
  <c r="I10169" i="2" l="1"/>
  <c r="M10169" i="2" s="1"/>
  <c r="N10169" i="2"/>
  <c r="H10170" i="2" s="1"/>
  <c r="A10169" i="2"/>
  <c r="D10170" i="2" l="1"/>
  <c r="N10170" i="2"/>
  <c r="D10171" i="2" s="1"/>
  <c r="A10170" i="2"/>
  <c r="I10170" i="2"/>
  <c r="M10170" i="2" s="1"/>
  <c r="H10171" i="2" s="1"/>
  <c r="A10171" i="2" l="1"/>
  <c r="I10171" i="2"/>
  <c r="M10171" i="2" s="1"/>
  <c r="N10171" i="2"/>
  <c r="H10172" i="2" l="1"/>
  <c r="I10172" i="2" s="1"/>
  <c r="M10172" i="2" s="1"/>
  <c r="D10172" i="2"/>
  <c r="N10172" i="2" l="1"/>
  <c r="H10173" i="2" s="1"/>
  <c r="A10172" i="2"/>
  <c r="D10173" i="2" l="1"/>
  <c r="A10173" i="2"/>
  <c r="I10173" i="2"/>
  <c r="M10173" i="2" s="1"/>
  <c r="N10173" i="2"/>
  <c r="H10174" i="2" l="1"/>
  <c r="D10174" i="2"/>
  <c r="N10174" i="2" l="1"/>
  <c r="D10175" i="2" s="1"/>
  <c r="I10174" i="2"/>
  <c r="M10174" i="2" s="1"/>
  <c r="A10174" i="2"/>
  <c r="H10175" i="2" l="1"/>
  <c r="I10175" i="2" s="1"/>
  <c r="M10175" i="2" s="1"/>
  <c r="A10175" i="2"/>
  <c r="N10175" i="2"/>
  <c r="H10176" i="2" s="1"/>
  <c r="I10176" i="2" l="1"/>
  <c r="M10176" i="2" s="1"/>
  <c r="D10176" i="2"/>
  <c r="A10176" i="2" s="1"/>
  <c r="N10176" i="2" l="1"/>
  <c r="D10177" i="2" l="1"/>
  <c r="H10177" i="2"/>
  <c r="I10177" i="2" l="1"/>
  <c r="M10177" i="2" s="1"/>
  <c r="N10177" i="2"/>
  <c r="D10178" i="2" s="1"/>
  <c r="A10177" i="2"/>
  <c r="H10178" i="2" l="1"/>
  <c r="A10178" i="2" s="1"/>
  <c r="N10178" i="2" l="1"/>
  <c r="D10179" i="2" s="1"/>
  <c r="I10178" i="2"/>
  <c r="M10178" i="2" s="1"/>
  <c r="H10179" i="2" l="1"/>
  <c r="I10179" i="2" s="1"/>
  <c r="M10179" i="2" s="1"/>
  <c r="A10179" i="2"/>
  <c r="N10179" i="2" l="1"/>
  <c r="D10180" i="2" s="1"/>
  <c r="H10180" i="2" l="1"/>
  <c r="A10180" i="2" s="1"/>
  <c r="N10180" i="2"/>
  <c r="D10181" i="2" s="1"/>
  <c r="I10180" i="2"/>
  <c r="M10180" i="2" s="1"/>
  <c r="H10181" i="2" l="1"/>
  <c r="A10181" i="2" s="1"/>
  <c r="I10181" i="2" l="1"/>
  <c r="M10181" i="2" s="1"/>
  <c r="N10181" i="2"/>
  <c r="D10182" i="2" s="1"/>
  <c r="H10182" i="2" l="1"/>
  <c r="A10182" i="2" s="1"/>
  <c r="L10559" i="2"/>
  <c r="E10565" i="2"/>
  <c r="N10182" i="2" l="1"/>
  <c r="D10183" i="2" s="1"/>
  <c r="I10182" i="2"/>
  <c r="M10182" i="2" s="1"/>
  <c r="F10565" i="2"/>
  <c r="G10565" i="2"/>
  <c r="H10183" i="2" l="1"/>
  <c r="A10183" i="2" s="1"/>
  <c r="N10183" i="2"/>
  <c r="D10184" i="2" s="1"/>
  <c r="I10183" i="2"/>
  <c r="M10183" i="2" s="1"/>
  <c r="H10184" i="2" l="1"/>
  <c r="N10184" i="2"/>
  <c r="D10185" i="2" s="1"/>
  <c r="I10184" i="2"/>
  <c r="M10184" i="2" s="1"/>
  <c r="A10184" i="2"/>
  <c r="H10185" i="2" l="1"/>
  <c r="A10185" i="2"/>
  <c r="N10185" i="2"/>
  <c r="D10186" i="2" s="1"/>
  <c r="I10185" i="2"/>
  <c r="M10185" i="2" s="1"/>
  <c r="H10186" i="2" l="1"/>
  <c r="I10186" i="2" s="1"/>
  <c r="M10186" i="2" s="1"/>
  <c r="A10186" i="2"/>
  <c r="N10186" i="2" l="1"/>
  <c r="D10187" i="2" s="1"/>
  <c r="H10187" i="2" l="1"/>
  <c r="N10187" i="2" s="1"/>
  <c r="D10188" i="2" s="1"/>
  <c r="A10187" i="2" l="1"/>
  <c r="I10187" i="2"/>
  <c r="M10187" i="2" s="1"/>
  <c r="H10188" i="2" s="1"/>
  <c r="N10188" i="2" s="1"/>
  <c r="D10189" i="2" s="1"/>
  <c r="A10188" i="2" l="1"/>
  <c r="I10188" i="2"/>
  <c r="M10188" i="2" s="1"/>
  <c r="H10189" i="2" s="1"/>
  <c r="I10189" i="2" s="1"/>
  <c r="M10189" i="2" s="1"/>
  <c r="A10189" i="2" l="1"/>
  <c r="N10189" i="2"/>
  <c r="D10190" i="2" s="1"/>
  <c r="H10190" i="2" l="1"/>
  <c r="N10190" i="2" s="1"/>
  <c r="D10191" i="2" s="1"/>
  <c r="I10190" i="2"/>
  <c r="M10190" i="2" s="1"/>
  <c r="A10190" i="2"/>
  <c r="H10191" i="2" l="1"/>
  <c r="N10191" i="2" s="1"/>
  <c r="D10192" i="2" s="1"/>
  <c r="I10191" i="2"/>
  <c r="M10191" i="2" s="1"/>
  <c r="A10191" i="2"/>
  <c r="H10192" i="2" l="1"/>
  <c r="N10192" i="2" s="1"/>
  <c r="D10193" i="2" s="1"/>
  <c r="I10192" i="2" l="1"/>
  <c r="M10192" i="2" s="1"/>
  <c r="A10192" i="2"/>
  <c r="H10193" i="2"/>
  <c r="N10193" i="2"/>
  <c r="D10194" i="2" s="1"/>
  <c r="I10193" i="2"/>
  <c r="M10193" i="2" s="1"/>
  <c r="A10193" i="2"/>
  <c r="H10194" i="2" l="1"/>
  <c r="I10194" i="2" s="1"/>
  <c r="M10194" i="2" s="1"/>
  <c r="E10626" i="2"/>
  <c r="A10194" i="2" l="1"/>
  <c r="N10194" i="2"/>
  <c r="D10195" i="2" s="1"/>
  <c r="G10626" i="2"/>
  <c r="F10626" i="2"/>
  <c r="H10195" i="2" l="1"/>
  <c r="L10195" i="2"/>
  <c r="N10195" i="2"/>
  <c r="D10196" i="2" s="1"/>
  <c r="I10195" i="2"/>
  <c r="M10195" i="2" s="1"/>
  <c r="A10195" i="2"/>
  <c r="H10196" i="2" l="1"/>
  <c r="A10196" i="2" s="1"/>
  <c r="N10196" i="2" l="1"/>
  <c r="D10197" i="2" s="1"/>
  <c r="I10196" i="2"/>
  <c r="M10196" i="2" s="1"/>
  <c r="H10197" i="2"/>
  <c r="A10197" i="2" l="1"/>
  <c r="I10197" i="2"/>
  <c r="M10197" i="2" s="1"/>
  <c r="N10197" i="2"/>
  <c r="D10198" i="2" s="1"/>
  <c r="E10198" i="2" s="1"/>
  <c r="F10198" i="2" l="1"/>
  <c r="G10198" i="2"/>
  <c r="H10198" i="2"/>
  <c r="A10198" i="2" s="1"/>
  <c r="N10198" i="2" l="1"/>
  <c r="D10199" i="2" s="1"/>
  <c r="I10198" i="2"/>
  <c r="M10198" i="2" s="1"/>
  <c r="H10199" i="2" l="1"/>
  <c r="I10199" i="2" s="1"/>
  <c r="M10199" i="2" s="1"/>
  <c r="E10199" i="2"/>
  <c r="A10199" i="2" l="1"/>
  <c r="N10199" i="2"/>
  <c r="H10200" i="2" s="1"/>
  <c r="I10200" i="2" s="1"/>
  <c r="M10200" i="2" s="1"/>
  <c r="G10199" i="2"/>
  <c r="D10200" i="2" s="1"/>
  <c r="F10199" i="2"/>
  <c r="A10200" i="2" l="1"/>
  <c r="N10200" i="2"/>
  <c r="H10201" i="2" s="1"/>
  <c r="I10201" i="2" l="1"/>
  <c r="M10201" i="2" s="1"/>
  <c r="D10201" i="2"/>
  <c r="A10201" i="2" l="1"/>
  <c r="N10201" i="2"/>
  <c r="H10202" i="2" s="1"/>
  <c r="I10202" i="2" l="1"/>
  <c r="M10202" i="2" s="1"/>
  <c r="D10202" i="2"/>
  <c r="A10202" i="2" s="1"/>
  <c r="N10202" i="2" l="1"/>
  <c r="D10203" i="2" l="1"/>
  <c r="H10203" i="2"/>
  <c r="I10203" i="2" l="1"/>
  <c r="M10203" i="2" s="1"/>
  <c r="N10203" i="2"/>
  <c r="D10204" i="2" s="1"/>
  <c r="A10203" i="2"/>
  <c r="H10204" i="2" l="1"/>
  <c r="A10204" i="2" s="1"/>
  <c r="I10204" i="2" l="1"/>
  <c r="M10204" i="2" s="1"/>
  <c r="N10204" i="2"/>
  <c r="D10205" i="2" s="1"/>
  <c r="H10205" i="2" l="1"/>
  <c r="A10205" i="2" s="1"/>
  <c r="I10205" i="2" l="1"/>
  <c r="M10205" i="2" s="1"/>
  <c r="N10205" i="2"/>
  <c r="D10206" i="2" s="1"/>
  <c r="H10206" i="2" l="1"/>
  <c r="A10206" i="2" l="1"/>
  <c r="N10206" i="2"/>
  <c r="D10207" i="2" s="1"/>
  <c r="I10206" i="2"/>
  <c r="M10206" i="2" s="1"/>
  <c r="H10207" i="2" l="1"/>
  <c r="I10207" i="2" s="1"/>
  <c r="M10207" i="2" s="1"/>
  <c r="A10207" i="2" l="1"/>
  <c r="N10207" i="2"/>
  <c r="D10208" i="2" s="1"/>
  <c r="H10208" i="2" l="1"/>
  <c r="I10208" i="2" s="1"/>
  <c r="M10208" i="2" s="1"/>
  <c r="A10208" i="2"/>
  <c r="N10208" i="2" l="1"/>
  <c r="D10209" i="2" s="1"/>
  <c r="H10209" i="2" l="1"/>
  <c r="A10209" i="2" s="1"/>
  <c r="N10209" i="2"/>
  <c r="D10210" i="2" s="1"/>
  <c r="I10209" i="2" l="1"/>
  <c r="M10209" i="2" s="1"/>
  <c r="H10210" i="2"/>
  <c r="A10210" i="2" s="1"/>
  <c r="E10595" i="2"/>
  <c r="I10210" i="2" l="1"/>
  <c r="M10210" i="2" s="1"/>
  <c r="N10210" i="2"/>
  <c r="D10211" i="2" s="1"/>
  <c r="F10595" i="2"/>
  <c r="G10595" i="2"/>
  <c r="H10211" i="2" l="1"/>
  <c r="A10211" i="2" l="1"/>
  <c r="N10211" i="2"/>
  <c r="D10212" i="2" s="1"/>
  <c r="I10211" i="2"/>
  <c r="M10211" i="2" s="1"/>
  <c r="H10212" i="2" l="1"/>
  <c r="I10212" i="2" s="1"/>
  <c r="M10212" i="2" s="1"/>
  <c r="L10775" i="2"/>
  <c r="A10212" i="2" l="1"/>
  <c r="N10212" i="2"/>
  <c r="D10213" i="2" s="1"/>
  <c r="H10213" i="2" l="1"/>
  <c r="A10213" i="2" s="1"/>
  <c r="I10213" i="2" l="1"/>
  <c r="M10213" i="2" s="1"/>
  <c r="N10213" i="2"/>
  <c r="D10214" i="2" s="1"/>
  <c r="H10214" i="2" l="1"/>
  <c r="I10214" i="2" s="1"/>
  <c r="M10214" i="2" s="1"/>
  <c r="A10214" i="2"/>
  <c r="N10214" i="2"/>
  <c r="D10215" i="2" s="1"/>
  <c r="E10779" i="2"/>
  <c r="H10215" i="2" l="1"/>
  <c r="I10215" i="2" s="1"/>
  <c r="M10215" i="2" s="1"/>
  <c r="G10779" i="2"/>
  <c r="F10779" i="2"/>
  <c r="A10215" i="2" l="1"/>
  <c r="N10215" i="2"/>
  <c r="D10216" i="2" s="1"/>
  <c r="H10216" i="2" l="1"/>
  <c r="A10216" i="2" s="1"/>
  <c r="N10216" i="2" l="1"/>
  <c r="D10217" i="2" s="1"/>
  <c r="I10216" i="2"/>
  <c r="M10216" i="2" s="1"/>
  <c r="H10217" i="2" l="1"/>
  <c r="I10217" i="2"/>
  <c r="M10217" i="2" s="1"/>
  <c r="N10217" i="2"/>
  <c r="D10218" i="2" s="1"/>
  <c r="A10217" i="2"/>
  <c r="H10218" i="2" l="1"/>
  <c r="A10218" i="2" s="1"/>
  <c r="N10218" i="2" l="1"/>
  <c r="D10219" i="2" s="1"/>
  <c r="I10218" i="2"/>
  <c r="M10218" i="2" s="1"/>
  <c r="H10219" i="2" l="1"/>
  <c r="N10219" i="2" s="1"/>
  <c r="D10220" i="2" s="1"/>
  <c r="I10219" i="2" l="1"/>
  <c r="M10219" i="2" s="1"/>
  <c r="A10219" i="2"/>
  <c r="H10220" i="2"/>
  <c r="I10220" i="2" s="1"/>
  <c r="M10220" i="2" s="1"/>
  <c r="A10220" i="2"/>
  <c r="N10220" i="2" l="1"/>
  <c r="D10221" i="2" s="1"/>
  <c r="H10221" i="2"/>
  <c r="I10221" i="2" l="1"/>
  <c r="M10221" i="2" s="1"/>
  <c r="N10221" i="2"/>
  <c r="D10222" i="2" s="1"/>
  <c r="A10221" i="2"/>
  <c r="H10222" i="2" l="1"/>
  <c r="I10222" i="2" l="1"/>
  <c r="M10222" i="2" s="1"/>
  <c r="N10222" i="2"/>
  <c r="D10223" i="2" s="1"/>
  <c r="A10222" i="2"/>
  <c r="H10223" i="2" l="1"/>
  <c r="I10223" i="2" l="1"/>
  <c r="M10223" i="2" s="1"/>
  <c r="N10223" i="2"/>
  <c r="D10224" i="2" s="1"/>
  <c r="A10223" i="2"/>
  <c r="H10224" i="2" l="1"/>
  <c r="N10224" i="2" l="1"/>
  <c r="D10225" i="2" s="1"/>
  <c r="I10224" i="2"/>
  <c r="M10224" i="2" s="1"/>
  <c r="A10224" i="2"/>
  <c r="H10225" i="2" l="1"/>
  <c r="N10225" i="2" s="1"/>
  <c r="D10226" i="2" s="1"/>
  <c r="A10225" i="2"/>
  <c r="I10225" i="2" l="1"/>
  <c r="M10225" i="2" s="1"/>
  <c r="L10225" i="2"/>
  <c r="H10226" i="2" l="1"/>
  <c r="N10226" i="2" s="1"/>
  <c r="D10227" i="2" s="1"/>
  <c r="A10226" i="2"/>
  <c r="L10226" i="2" l="1"/>
  <c r="I10226" i="2"/>
  <c r="M10226" i="2" s="1"/>
  <c r="H10227" i="2" l="1"/>
  <c r="N10227" i="2"/>
  <c r="D10228" i="2" s="1"/>
  <c r="I10227" i="2"/>
  <c r="M10227" i="2" s="1"/>
  <c r="A10227" i="2"/>
  <c r="H10228" i="2"/>
  <c r="N10228" i="2" s="1"/>
  <c r="D10229" i="2" s="1"/>
  <c r="A10228" i="2" l="1"/>
  <c r="I10228" i="2"/>
  <c r="M10228" i="2" s="1"/>
  <c r="H10229" i="2"/>
  <c r="N10229" i="2" s="1"/>
  <c r="E10229" i="2"/>
  <c r="A10229" i="2" l="1"/>
  <c r="I10229" i="2"/>
  <c r="M10229" i="2" s="1"/>
  <c r="F10229" i="2"/>
  <c r="G10229" i="2"/>
  <c r="D10230" i="2" s="1"/>
  <c r="H10230" i="2"/>
  <c r="I10230" i="2" l="1"/>
  <c r="M10230" i="2" s="1"/>
  <c r="N10230" i="2"/>
  <c r="H10231" i="2" s="1"/>
  <c r="A10230" i="2"/>
  <c r="D10231" i="2" l="1"/>
  <c r="A10231" i="2" s="1"/>
  <c r="I10231" i="2"/>
  <c r="M10231" i="2" s="1"/>
  <c r="N10231" i="2" l="1"/>
  <c r="D10232" i="2" s="1"/>
  <c r="H10232" i="2" l="1"/>
  <c r="N10232" i="2"/>
  <c r="D10233" i="2" s="1"/>
  <c r="A10232" i="2" l="1"/>
  <c r="I10232" i="2"/>
  <c r="M10232" i="2" s="1"/>
  <c r="H10233" i="2"/>
  <c r="N10233" i="2" s="1"/>
  <c r="D10234" i="2" s="1"/>
  <c r="A10233" i="2"/>
  <c r="I10233" i="2"/>
  <c r="M10233" i="2" s="1"/>
  <c r="H10234" i="2" s="1"/>
  <c r="I10234" i="2" l="1"/>
  <c r="M10234" i="2" s="1"/>
  <c r="N10234" i="2"/>
  <c r="D10235" i="2" s="1"/>
  <c r="A10234" i="2"/>
  <c r="H10235" i="2" l="1"/>
  <c r="I10235" i="2"/>
  <c r="M10235" i="2" s="1"/>
  <c r="N10235" i="2"/>
  <c r="D10236" i="2" s="1"/>
  <c r="A10235" i="2"/>
  <c r="H10236" i="2" l="1"/>
  <c r="I10236" i="2" l="1"/>
  <c r="M10236" i="2" s="1"/>
  <c r="N10236" i="2"/>
  <c r="D10237" i="2" s="1"/>
  <c r="A10236" i="2"/>
  <c r="H10237" i="2" l="1"/>
  <c r="I10237" i="2" s="1"/>
  <c r="M10237" i="2" s="1"/>
  <c r="L10622" i="2"/>
  <c r="A10237" i="2" l="1"/>
  <c r="N10237" i="2"/>
  <c r="D10238" i="2" s="1"/>
  <c r="E10623" i="2"/>
  <c r="H10238" i="2" l="1"/>
  <c r="A10238" i="2" s="1"/>
  <c r="N10238" i="2"/>
  <c r="D10239" i="2" s="1"/>
  <c r="G10623" i="2"/>
  <c r="F10623" i="2"/>
  <c r="I10238" i="2" l="1"/>
  <c r="M10238" i="2" s="1"/>
  <c r="H10239" i="2" s="1"/>
  <c r="I10239" i="2" l="1"/>
  <c r="M10239" i="2" s="1"/>
  <c r="N10239" i="2"/>
  <c r="D10240" i="2" s="1"/>
  <c r="A10239" i="2"/>
  <c r="H10240" i="2" l="1"/>
  <c r="A10240" i="2" s="1"/>
  <c r="I10240" i="2" l="1"/>
  <c r="M10240" i="2" s="1"/>
  <c r="N10240" i="2"/>
  <c r="D10241" i="2" s="1"/>
  <c r="L10806" i="2"/>
  <c r="H10241" i="2" l="1"/>
  <c r="A10241" i="2" s="1"/>
  <c r="I10241" i="2" l="1"/>
  <c r="M10241" i="2" s="1"/>
  <c r="N10241" i="2"/>
  <c r="D10242" i="2" s="1"/>
  <c r="H10242" i="2" l="1"/>
  <c r="I10242" i="2" l="1"/>
  <c r="M10242" i="2" s="1"/>
  <c r="N10242" i="2"/>
  <c r="D10243" i="2" s="1"/>
  <c r="A10242" i="2"/>
  <c r="H10243" i="2" l="1"/>
  <c r="A10243" i="2" s="1"/>
  <c r="N10243" i="2" l="1"/>
  <c r="D10244" i="2" s="1"/>
  <c r="I10243" i="2"/>
  <c r="M10243" i="2" s="1"/>
  <c r="H10244" i="2" s="1"/>
  <c r="I10244" i="2" l="1"/>
  <c r="M10244" i="2" s="1"/>
  <c r="N10244" i="2"/>
  <c r="D10245" i="2" s="1"/>
  <c r="A10244" i="2"/>
  <c r="H10245" i="2" l="1"/>
  <c r="I10245" i="2" s="1"/>
  <c r="M10245" i="2" s="1"/>
  <c r="A10245" i="2" l="1"/>
  <c r="N10245" i="2"/>
  <c r="D10246" i="2" s="1"/>
  <c r="H10246" i="2" l="1"/>
  <c r="I10246" i="2" s="1"/>
  <c r="M10246" i="2" s="1"/>
  <c r="A10246" i="2" l="1"/>
  <c r="N10246" i="2"/>
  <c r="D10247" i="2" s="1"/>
  <c r="H10247" i="2" l="1"/>
  <c r="I10247" i="2" s="1"/>
  <c r="M10247" i="2" s="1"/>
  <c r="N10247" i="2" l="1"/>
  <c r="D10248" i="2" s="1"/>
  <c r="A10247" i="2"/>
  <c r="H10248" i="2"/>
  <c r="A10248" i="2" s="1"/>
  <c r="N10248" i="2" l="1"/>
  <c r="D10249" i="2" s="1"/>
  <c r="I10248" i="2"/>
  <c r="M10248" i="2" s="1"/>
  <c r="H10249" i="2" s="1"/>
  <c r="A10249" i="2" s="1"/>
  <c r="I10249" i="2" l="1"/>
  <c r="M10249" i="2" s="1"/>
  <c r="N10249" i="2"/>
  <c r="D10250" i="2" s="1"/>
  <c r="H10250" i="2" l="1"/>
  <c r="A10250" i="2"/>
  <c r="N10250" i="2" l="1"/>
  <c r="D10251" i="2" s="1"/>
  <c r="I10250" i="2"/>
  <c r="M10250" i="2" s="1"/>
  <c r="H10251" i="2" l="1"/>
  <c r="I10251" i="2" s="1"/>
  <c r="M10251" i="2" s="1"/>
  <c r="A10251" i="2"/>
  <c r="N10251" i="2" l="1"/>
  <c r="D10252" i="2" s="1"/>
  <c r="H10252" i="2" l="1"/>
  <c r="I10252" i="2" s="1"/>
  <c r="M10252" i="2" s="1"/>
  <c r="A10252" i="2"/>
  <c r="N10252" i="2"/>
  <c r="D10253" i="2" s="1"/>
  <c r="H10253" i="2" l="1"/>
  <c r="A10253" i="2" s="1"/>
  <c r="I10253" i="2" l="1"/>
  <c r="M10253" i="2" s="1"/>
  <c r="N10253" i="2"/>
  <c r="D10254" i="2" s="1"/>
  <c r="H10254" i="2" l="1"/>
  <c r="N10254" i="2" l="1"/>
  <c r="D10255" i="2" s="1"/>
  <c r="A10254" i="2"/>
  <c r="I10254" i="2"/>
  <c r="M10254" i="2" s="1"/>
  <c r="H10255" i="2" s="1"/>
  <c r="A10255" i="2" s="1"/>
  <c r="N10255" i="2" l="1"/>
  <c r="D10256" i="2" s="1"/>
  <c r="I10255" i="2"/>
  <c r="M10255" i="2" s="1"/>
  <c r="H10256" i="2"/>
  <c r="A10256" i="2" l="1"/>
  <c r="I10256" i="2"/>
  <c r="M10256" i="2" s="1"/>
  <c r="L10256" i="2"/>
  <c r="N10256" i="2"/>
  <c r="D10257" i="2" s="1"/>
  <c r="H10257" i="2" l="1"/>
  <c r="A10257" i="2" s="1"/>
  <c r="I10257" i="2" l="1"/>
  <c r="M10257" i="2" s="1"/>
  <c r="N10257" i="2"/>
  <c r="D10258" i="2" s="1"/>
  <c r="H10258" i="2" l="1"/>
  <c r="I10258" i="2" l="1"/>
  <c r="M10258" i="2" s="1"/>
  <c r="A10258" i="2"/>
  <c r="N10258" i="2"/>
  <c r="D10259" i="2" s="1"/>
  <c r="E10259" i="2" s="1"/>
  <c r="F10259" i="2" l="1"/>
  <c r="G10259" i="2"/>
  <c r="H10259" i="2"/>
  <c r="I10259" i="2" l="1"/>
  <c r="M10259" i="2" s="1"/>
  <c r="N10259" i="2"/>
  <c r="D10260" i="2" s="1"/>
  <c r="E10260" i="2" s="1"/>
  <c r="F10260" i="2" s="1"/>
  <c r="A10259" i="2"/>
  <c r="G10260" i="2" l="1"/>
  <c r="H10260" i="2"/>
  <c r="I10260" i="2" s="1"/>
  <c r="M10260" i="2" s="1"/>
  <c r="A10260" i="2"/>
  <c r="N10260" i="2" l="1"/>
  <c r="D10261" i="2" s="1"/>
  <c r="H10261" i="2" l="1"/>
  <c r="I10261" i="2" s="1"/>
  <c r="M10261" i="2" s="1"/>
  <c r="N10261" i="2" l="1"/>
  <c r="A10261" i="2"/>
  <c r="H10262" i="2"/>
  <c r="D10262" i="2"/>
  <c r="A10262" i="2" l="1"/>
  <c r="I10262" i="2"/>
  <c r="M10262" i="2" s="1"/>
  <c r="N10262" i="2"/>
  <c r="D10263" i="2" s="1"/>
  <c r="H10263" i="2" l="1"/>
  <c r="N10263" i="2" l="1"/>
  <c r="D10264" i="2" s="1"/>
  <c r="I10263" i="2"/>
  <c r="M10263" i="2" s="1"/>
  <c r="H10264" i="2" s="1"/>
  <c r="A10263" i="2"/>
  <c r="I10264" i="2" l="1"/>
  <c r="M10264" i="2" s="1"/>
  <c r="A10264" i="2"/>
  <c r="N10264" i="2"/>
  <c r="D10265" i="2" s="1"/>
  <c r="L10650" i="2"/>
  <c r="E10840" i="2"/>
  <c r="H10265" i="2" l="1"/>
  <c r="F10840" i="2"/>
  <c r="G10840" i="2"/>
  <c r="A10265" i="2" l="1"/>
  <c r="I10265" i="2"/>
  <c r="M10265" i="2" s="1"/>
  <c r="N10265" i="2"/>
  <c r="D10266" i="2" s="1"/>
  <c r="H10266" i="2" l="1"/>
  <c r="I10266" i="2"/>
  <c r="M10266" i="2" s="1"/>
  <c r="N10266" i="2"/>
  <c r="D10267" i="2" s="1"/>
  <c r="A10266" i="2"/>
  <c r="H10267" i="2" l="1"/>
  <c r="I10267" i="2" l="1"/>
  <c r="M10267" i="2" s="1"/>
  <c r="N10267" i="2"/>
  <c r="D10268" i="2" s="1"/>
  <c r="A10267" i="2"/>
  <c r="H10268" i="2" l="1"/>
  <c r="E10654" i="2"/>
  <c r="F10654" i="2" s="1"/>
  <c r="I10268" i="2" l="1"/>
  <c r="M10268" i="2" s="1"/>
  <c r="N10268" i="2"/>
  <c r="D10269" i="2" s="1"/>
  <c r="A10268" i="2"/>
  <c r="G10654" i="2"/>
  <c r="H10269" i="2" l="1"/>
  <c r="A10269" i="2" l="1"/>
  <c r="I10269" i="2"/>
  <c r="M10269" i="2" s="1"/>
  <c r="N10269" i="2"/>
  <c r="D10270" i="2" s="1"/>
  <c r="H10270" i="2" l="1"/>
  <c r="A10270" i="2" s="1"/>
  <c r="N10270" i="2" l="1"/>
  <c r="D10271" i="2" s="1"/>
  <c r="I10270" i="2"/>
  <c r="M10270" i="2" s="1"/>
  <c r="H10271" i="2" l="1"/>
  <c r="A10271" i="2"/>
  <c r="I10271" i="2" l="1"/>
  <c r="M10271" i="2" s="1"/>
  <c r="N10271" i="2"/>
  <c r="D10272" i="2" s="1"/>
  <c r="H10272" i="2" l="1"/>
  <c r="N10272" i="2"/>
  <c r="D10273" i="2" s="1"/>
  <c r="I10272" i="2"/>
  <c r="M10272" i="2" s="1"/>
  <c r="H10273" i="2"/>
  <c r="A10272" i="2"/>
  <c r="N10273" i="2" l="1"/>
  <c r="D10274" i="2" s="1"/>
  <c r="I10273" i="2"/>
  <c r="M10273" i="2" s="1"/>
  <c r="H10274" i="2" s="1"/>
  <c r="A10273" i="2"/>
  <c r="A10274" i="2" l="1"/>
  <c r="I10274" i="2"/>
  <c r="M10274" i="2" s="1"/>
  <c r="N10274" i="2"/>
  <c r="D10275" i="2" s="1"/>
  <c r="H10275" i="2" l="1"/>
  <c r="A10275" i="2"/>
  <c r="I10275" i="2"/>
  <c r="M10275" i="2" s="1"/>
  <c r="N10275" i="2"/>
  <c r="D10276" i="2" s="1"/>
  <c r="H10276" i="2" l="1"/>
  <c r="I10276" i="2" l="1"/>
  <c r="M10276" i="2" s="1"/>
  <c r="N10276" i="2"/>
  <c r="D10277" i="2" s="1"/>
  <c r="A10276" i="2"/>
  <c r="H10277" i="2" l="1"/>
  <c r="N10277" i="2" l="1"/>
  <c r="D10278" i="2" s="1"/>
  <c r="I10277" i="2"/>
  <c r="M10277" i="2" s="1"/>
  <c r="H10278" i="2"/>
  <c r="A10277" i="2"/>
  <c r="I10278" i="2" l="1"/>
  <c r="M10278" i="2" s="1"/>
  <c r="N10278" i="2"/>
  <c r="D10279" i="2" s="1"/>
  <c r="A10278" i="2"/>
  <c r="H10279" i="2" l="1"/>
  <c r="A10279" i="2" l="1"/>
  <c r="N10279" i="2"/>
  <c r="D10280" i="2" s="1"/>
  <c r="I10279" i="2"/>
  <c r="M10279" i="2" s="1"/>
  <c r="H10280" i="2"/>
  <c r="I10280" i="2" l="1"/>
  <c r="M10280" i="2" s="1"/>
  <c r="N10280" i="2"/>
  <c r="D10281" i="2" s="1"/>
  <c r="A10280" i="2"/>
  <c r="H10281" i="2" l="1"/>
  <c r="A10281" i="2"/>
  <c r="N10281" i="2"/>
  <c r="D10282" i="2" s="1"/>
  <c r="I10281" i="2"/>
  <c r="M10281" i="2" s="1"/>
  <c r="H10282" i="2" s="1"/>
  <c r="A10282" i="2" l="1"/>
  <c r="N10282" i="2"/>
  <c r="D10283" i="2" s="1"/>
  <c r="I10282" i="2"/>
  <c r="M10282" i="2" s="1"/>
  <c r="H10283" i="2"/>
  <c r="I10283" i="2" s="1"/>
  <c r="M10283" i="2" s="1"/>
  <c r="N10283" i="2" l="1"/>
  <c r="D10284" i="2" s="1"/>
  <c r="A10283" i="2"/>
  <c r="H10284" i="2"/>
  <c r="A10284" i="2" s="1"/>
  <c r="I10284" i="2" l="1"/>
  <c r="M10284" i="2" s="1"/>
  <c r="N10284" i="2"/>
  <c r="D10285" i="2" s="1"/>
  <c r="H10285" i="2"/>
  <c r="N10285" i="2" s="1"/>
  <c r="D10286" i="2" s="1"/>
  <c r="A10285" i="2" l="1"/>
  <c r="I10285" i="2"/>
  <c r="M10285" i="2" s="1"/>
  <c r="H10286" i="2" s="1"/>
  <c r="N10286" i="2" s="1"/>
  <c r="D10287" i="2" s="1"/>
  <c r="A10286" i="2" l="1"/>
  <c r="I10286" i="2"/>
  <c r="M10286" i="2" s="1"/>
  <c r="L10286" i="2"/>
  <c r="H10287" i="2" s="1"/>
  <c r="A10287" i="2" s="1"/>
  <c r="I10287" i="2" l="1"/>
  <c r="M10287" i="2" s="1"/>
  <c r="N10287" i="2"/>
  <c r="D10288" i="2" s="1"/>
  <c r="L10287" i="2"/>
  <c r="H10288" i="2" s="1"/>
  <c r="N10288" i="2" l="1"/>
  <c r="D10289" i="2" s="1"/>
  <c r="I10288" i="2"/>
  <c r="M10288" i="2" s="1"/>
  <c r="A10288" i="2"/>
  <c r="H10289" i="2" l="1"/>
  <c r="I10289" i="2" s="1"/>
  <c r="M10289" i="2" s="1"/>
  <c r="N10289" i="2"/>
  <c r="D10290" i="2" s="1"/>
  <c r="E10290" i="2" s="1"/>
  <c r="A10289" i="2"/>
  <c r="F10290" i="2" l="1"/>
  <c r="G10290" i="2"/>
  <c r="H10290" i="2"/>
  <c r="N10290" i="2" l="1"/>
  <c r="D10291" i="2" s="1"/>
  <c r="I10290" i="2"/>
  <c r="M10290" i="2" s="1"/>
  <c r="A10290" i="2"/>
  <c r="H10291" i="2" l="1"/>
  <c r="I10291" i="2" s="1"/>
  <c r="M10291" i="2" s="1"/>
  <c r="N10291" i="2"/>
  <c r="E10291" i="2"/>
  <c r="A10291" i="2"/>
  <c r="H10292" i="2" l="1"/>
  <c r="I10292" i="2" s="1"/>
  <c r="M10292" i="2" s="1"/>
  <c r="F10291" i="2"/>
  <c r="G10291" i="2"/>
  <c r="D10292" i="2" s="1"/>
  <c r="A10292" i="2" s="1"/>
  <c r="N10292" i="2" l="1"/>
  <c r="D10293" i="2" s="1"/>
  <c r="H10293" i="2" l="1"/>
  <c r="N10293" i="2"/>
  <c r="D10294" i="2" s="1"/>
  <c r="I10293" i="2"/>
  <c r="M10293" i="2" s="1"/>
  <c r="A10293" i="2"/>
  <c r="H10294" i="2" l="1"/>
  <c r="I10294" i="2" s="1"/>
  <c r="M10294" i="2" s="1"/>
  <c r="N10294" i="2"/>
  <c r="D10295" i="2" s="1"/>
  <c r="A10294" i="2"/>
  <c r="H10295" i="2" l="1"/>
  <c r="I10295" i="2" l="1"/>
  <c r="M10295" i="2" s="1"/>
  <c r="N10295" i="2"/>
  <c r="D10296" i="2" s="1"/>
  <c r="A10295" i="2"/>
  <c r="H10296" i="2" l="1"/>
  <c r="I10296" i="2" l="1"/>
  <c r="M10296" i="2" s="1"/>
  <c r="N10296" i="2"/>
  <c r="D10297" i="2" s="1"/>
  <c r="A10296" i="2"/>
  <c r="H10297" i="2" l="1"/>
  <c r="A10297" i="2" s="1"/>
  <c r="I10297" i="2" l="1"/>
  <c r="M10297" i="2" s="1"/>
  <c r="N10297" i="2"/>
  <c r="D10298" i="2" s="1"/>
  <c r="L10867" i="2"/>
  <c r="H10298" i="2" l="1"/>
  <c r="A10298" i="2" s="1"/>
  <c r="N10298" i="2" l="1"/>
  <c r="D10299" i="2" s="1"/>
  <c r="I10298" i="2"/>
  <c r="M10298" i="2" s="1"/>
  <c r="L10681" i="2"/>
  <c r="H10299" i="2" l="1"/>
  <c r="I10299" i="2" s="1"/>
  <c r="M10299" i="2" s="1"/>
  <c r="A10299" i="2" l="1"/>
  <c r="N10299" i="2"/>
  <c r="D10300" i="2" s="1"/>
  <c r="H10300" i="2" l="1"/>
  <c r="N10300" i="2" s="1"/>
  <c r="D10301" i="2" s="1"/>
  <c r="E10870" i="2"/>
  <c r="A10300" i="2" l="1"/>
  <c r="I10300" i="2"/>
  <c r="M10300" i="2" s="1"/>
  <c r="H10301" i="2" s="1"/>
  <c r="I10301" i="2" s="1"/>
  <c r="M10301" i="2" s="1"/>
  <c r="F10870" i="2"/>
  <c r="G10870" i="2"/>
  <c r="A10301" i="2" l="1"/>
  <c r="N10301" i="2"/>
  <c r="D10302" i="2" s="1"/>
  <c r="E10684" i="2"/>
  <c r="H10302" i="2" l="1"/>
  <c r="I10302" i="2" s="1"/>
  <c r="M10302" i="2" s="1"/>
  <c r="F10684" i="2"/>
  <c r="G10684" i="2"/>
  <c r="A10302" i="2" l="1"/>
  <c r="N10302" i="2"/>
  <c r="D10303" i="2" s="1"/>
  <c r="H10303" i="2"/>
  <c r="A10303" i="2" s="1"/>
  <c r="E10685" i="2"/>
  <c r="N10303" i="2" l="1"/>
  <c r="D10304" i="2" s="1"/>
  <c r="I10303" i="2"/>
  <c r="M10303" i="2" s="1"/>
  <c r="G10685" i="2"/>
  <c r="F10685" i="2"/>
  <c r="H10304" i="2" l="1"/>
  <c r="I10304" i="2" s="1"/>
  <c r="M10304" i="2" s="1"/>
  <c r="N10304" i="2"/>
  <c r="D10305" i="2" s="1"/>
  <c r="A10304" i="2"/>
  <c r="H10305" i="2" l="1"/>
  <c r="A10305" i="2" s="1"/>
  <c r="I10305" i="2" l="1"/>
  <c r="M10305" i="2" s="1"/>
  <c r="N10305" i="2"/>
  <c r="D10306" i="2" s="1"/>
  <c r="H10306" i="2" l="1"/>
  <c r="A10306" i="2" s="1"/>
  <c r="N10306" i="2" l="1"/>
  <c r="D10307" i="2" s="1"/>
  <c r="I10306" i="2"/>
  <c r="M10306" i="2" s="1"/>
  <c r="H10307" i="2" l="1"/>
  <c r="I10307" i="2" s="1"/>
  <c r="M10307" i="2" s="1"/>
  <c r="A10307" i="2" l="1"/>
  <c r="N10307" i="2"/>
  <c r="D10308" i="2" s="1"/>
  <c r="H10308" i="2" l="1"/>
  <c r="A10308" i="2" s="1"/>
  <c r="N10308" i="2" l="1"/>
  <c r="D10309" i="2" s="1"/>
  <c r="I10308" i="2"/>
  <c r="M10308" i="2" s="1"/>
  <c r="H10309" i="2" l="1"/>
  <c r="A10309" i="2" s="1"/>
  <c r="N10309" i="2"/>
  <c r="D10310" i="2" s="1"/>
  <c r="I10309" i="2" l="1"/>
  <c r="M10309" i="2" s="1"/>
  <c r="H10310" i="2"/>
  <c r="A10310" i="2" s="1"/>
  <c r="L10745" i="2"/>
  <c r="I10310" i="2" l="1"/>
  <c r="M10310" i="2" s="1"/>
  <c r="N10310" i="2"/>
  <c r="D10311" i="2" s="1"/>
  <c r="H10311" i="2" l="1"/>
  <c r="A10311" i="2" s="1"/>
  <c r="N10311" i="2" l="1"/>
  <c r="D10312" i="2" s="1"/>
  <c r="I10311" i="2"/>
  <c r="M10311" i="2" s="1"/>
  <c r="H10312" i="2" l="1"/>
  <c r="N10312" i="2" s="1"/>
  <c r="D10313" i="2" s="1"/>
  <c r="A10312" i="2" l="1"/>
  <c r="I10312" i="2"/>
  <c r="M10312" i="2" s="1"/>
  <c r="H10313" i="2" s="1"/>
  <c r="I10313" i="2" s="1"/>
  <c r="M10313" i="2" s="1"/>
  <c r="A10313" i="2" l="1"/>
  <c r="N10313" i="2"/>
  <c r="D10314" i="2" s="1"/>
  <c r="H10314" i="2" l="1"/>
  <c r="A10314" i="2" s="1"/>
  <c r="N10314" i="2"/>
  <c r="D10315" i="2" s="1"/>
  <c r="L10897" i="2"/>
  <c r="I10314" i="2" l="1"/>
  <c r="M10314" i="2" s="1"/>
  <c r="H10315" i="2"/>
  <c r="A10315" i="2" s="1"/>
  <c r="I10315" i="2" l="1"/>
  <c r="M10315" i="2" s="1"/>
  <c r="N10315" i="2"/>
  <c r="D10316" i="2" s="1"/>
  <c r="H10316" i="2" l="1"/>
  <c r="I10316" i="2" l="1"/>
  <c r="M10316" i="2" s="1"/>
  <c r="N10316" i="2"/>
  <c r="D10317" i="2" s="1"/>
  <c r="A10316" i="2"/>
  <c r="H10317" i="2" l="1"/>
  <c r="L10317" i="2" s="1"/>
  <c r="A10317" i="2"/>
  <c r="I10317" i="2" l="1"/>
  <c r="M10317" i="2" s="1"/>
  <c r="N10317" i="2"/>
  <c r="D10318" i="2" s="1"/>
  <c r="H10318" i="2" l="1"/>
  <c r="A10318" i="2"/>
  <c r="I10318" i="2" l="1"/>
  <c r="M10318" i="2" s="1"/>
  <c r="L10318" i="2"/>
  <c r="N10318" i="2"/>
  <c r="D10319" i="2" s="1"/>
  <c r="H10319" i="2" l="1"/>
  <c r="I10319" i="2" l="1"/>
  <c r="M10319" i="2" s="1"/>
  <c r="N10319" i="2"/>
  <c r="D10320" i="2" s="1"/>
  <c r="A10319" i="2"/>
  <c r="H10320" i="2" l="1"/>
  <c r="A10320" i="2" s="1"/>
  <c r="I10320" i="2" l="1"/>
  <c r="M10320" i="2" s="1"/>
  <c r="N10320" i="2"/>
  <c r="D10321" i="2" s="1"/>
  <c r="H10321" i="2" l="1"/>
  <c r="A10321" i="2" s="1"/>
  <c r="E10321" i="2"/>
  <c r="E10901" i="2"/>
  <c r="F10321" i="2" l="1"/>
  <c r="G10321" i="2"/>
  <c r="I10321" i="2"/>
  <c r="M10321" i="2" s="1"/>
  <c r="N10321" i="2"/>
  <c r="H10322" i="2" s="1"/>
  <c r="G10901" i="2"/>
  <c r="F10901" i="2"/>
  <c r="I10322" i="2" l="1"/>
  <c r="M10322" i="2" s="1"/>
  <c r="D10322" i="2"/>
  <c r="N10322" i="2" s="1"/>
  <c r="H10323" i="2" s="1"/>
  <c r="I10323" i="2" l="1"/>
  <c r="M10323" i="2" s="1"/>
  <c r="A10322" i="2"/>
  <c r="D10323" i="2"/>
  <c r="A10323" i="2" l="1"/>
  <c r="N10323" i="2"/>
  <c r="H10324" i="2" s="1"/>
  <c r="I10324" i="2" l="1"/>
  <c r="M10324" i="2" s="1"/>
  <c r="D10324" i="2"/>
  <c r="A10324" i="2" s="1"/>
  <c r="N10324" i="2" l="1"/>
  <c r="D10325" i="2" l="1"/>
  <c r="H10325" i="2"/>
  <c r="L10711" i="2"/>
  <c r="N10325" i="2" l="1"/>
  <c r="D10326" i="2" s="1"/>
  <c r="I10325" i="2"/>
  <c r="M10325" i="2" s="1"/>
  <c r="A10325" i="2"/>
  <c r="H10326" i="2" l="1"/>
  <c r="N10326" i="2" s="1"/>
  <c r="D10327" i="2" s="1"/>
  <c r="A10326" i="2" l="1"/>
  <c r="I10326" i="2"/>
  <c r="M10326" i="2" s="1"/>
  <c r="H10327" i="2" s="1"/>
  <c r="I10327" i="2" s="1"/>
  <c r="M10327" i="2" s="1"/>
  <c r="N10327" i="2" l="1"/>
  <c r="D10328" i="2" s="1"/>
  <c r="A10327" i="2"/>
  <c r="H10328" i="2" l="1"/>
  <c r="A10328" i="2" s="1"/>
  <c r="I10328" i="2" l="1"/>
  <c r="M10328" i="2" s="1"/>
  <c r="N10328" i="2"/>
  <c r="D10329" i="2" s="1"/>
  <c r="L10898" i="2"/>
  <c r="H10329" i="2" l="1"/>
  <c r="N10329" i="2" s="1"/>
  <c r="D10330" i="2" s="1"/>
  <c r="A10329" i="2"/>
  <c r="I10329" i="2"/>
  <c r="M10329" i="2" s="1"/>
  <c r="H10330" i="2" s="1"/>
  <c r="I10330" i="2" s="1"/>
  <c r="M10330" i="2" s="1"/>
  <c r="E10715" i="2"/>
  <c r="F10715" i="2" s="1"/>
  <c r="A10330" i="2" l="1"/>
  <c r="N10330" i="2"/>
  <c r="D10331" i="2" s="1"/>
  <c r="G10715" i="2"/>
  <c r="H10331" i="2" l="1"/>
  <c r="A10331" i="2" s="1"/>
  <c r="I10331" i="2" l="1"/>
  <c r="M10331" i="2" s="1"/>
  <c r="N10331" i="2"/>
  <c r="D10332" i="2" s="1"/>
  <c r="H10332" i="2" l="1"/>
  <c r="I10332" i="2"/>
  <c r="M10332" i="2" s="1"/>
  <c r="N10332" i="2" l="1"/>
  <c r="D10333" i="2" s="1"/>
  <c r="A10332" i="2"/>
  <c r="H10333" i="2" l="1"/>
  <c r="E10718" i="2"/>
  <c r="N10333" i="2" l="1"/>
  <c r="D10334" i="2" s="1"/>
  <c r="I10333" i="2"/>
  <c r="M10333" i="2" s="1"/>
  <c r="H10334" i="2"/>
  <c r="A10333" i="2"/>
  <c r="G10718" i="2"/>
  <c r="F10718" i="2"/>
  <c r="A10334" i="2" l="1"/>
  <c r="N10334" i="2"/>
  <c r="D10335" i="2" s="1"/>
  <c r="I10334" i="2"/>
  <c r="M10334" i="2" s="1"/>
  <c r="H10335" i="2" l="1"/>
  <c r="A10335" i="2" s="1"/>
  <c r="I10335" i="2" l="1"/>
  <c r="M10335" i="2" s="1"/>
  <c r="N10335" i="2"/>
  <c r="D10336" i="2" s="1"/>
  <c r="H10336" i="2" l="1"/>
  <c r="N10336" i="2"/>
  <c r="D10337" i="2" s="1"/>
  <c r="I10336" i="2"/>
  <c r="M10336" i="2" s="1"/>
  <c r="A10336" i="2"/>
  <c r="H10337" i="2"/>
  <c r="A10337" i="2" s="1"/>
  <c r="N10337" i="2" l="1"/>
  <c r="D10338" i="2" s="1"/>
  <c r="I10337" i="2"/>
  <c r="M10337" i="2" s="1"/>
  <c r="H10338" i="2" l="1"/>
  <c r="I10338" i="2" s="1"/>
  <c r="M10338" i="2" s="1"/>
  <c r="N10338" i="2"/>
  <c r="D10339" i="2" s="1"/>
  <c r="A10338" i="2"/>
  <c r="H10339" i="2" l="1"/>
  <c r="A10339" i="2" s="1"/>
  <c r="N10339" i="2" l="1"/>
  <c r="D10340" i="2" s="1"/>
  <c r="I10339" i="2"/>
  <c r="M10339" i="2" s="1"/>
  <c r="H10340" i="2" s="1"/>
  <c r="I10340" i="2" l="1"/>
  <c r="M10340" i="2" s="1"/>
  <c r="N10340" i="2"/>
  <c r="D10341" i="2" s="1"/>
  <c r="A10340" i="2"/>
  <c r="H10341" i="2" l="1"/>
  <c r="N10341" i="2" l="1"/>
  <c r="D10342" i="2" s="1"/>
  <c r="I10341" i="2"/>
  <c r="M10341" i="2" s="1"/>
  <c r="A10341" i="2"/>
  <c r="H10342" i="2" l="1"/>
  <c r="N10342" i="2" s="1"/>
  <c r="D10343" i="2" s="1"/>
  <c r="A10342" i="2" l="1"/>
  <c r="I10342" i="2"/>
  <c r="M10342" i="2" s="1"/>
  <c r="H10343" i="2" s="1"/>
  <c r="I10343" i="2" s="1"/>
  <c r="M10343" i="2" s="1"/>
  <c r="A10343" i="2"/>
  <c r="N10343" i="2" l="1"/>
  <c r="D10344" i="2" s="1"/>
  <c r="H10344" i="2"/>
  <c r="L10928" i="2"/>
  <c r="I10344" i="2" l="1"/>
  <c r="M10344" i="2" s="1"/>
  <c r="N10344" i="2"/>
  <c r="D10345" i="2" s="1"/>
  <c r="A10344" i="2"/>
  <c r="H10345" i="2" l="1"/>
  <c r="A10345" i="2" s="1"/>
  <c r="I10345" i="2" l="1"/>
  <c r="M10345" i="2" s="1"/>
  <c r="N10345" i="2"/>
  <c r="D10346" i="2" s="1"/>
  <c r="H10346" i="2" l="1"/>
  <c r="A10346" i="2" s="1"/>
  <c r="N10346" i="2" l="1"/>
  <c r="D10347" i="2" s="1"/>
  <c r="I10346" i="2"/>
  <c r="M10346" i="2" s="1"/>
  <c r="H10347" i="2" l="1"/>
  <c r="I10347" i="2" s="1"/>
  <c r="M10347" i="2" s="1"/>
  <c r="N10347" i="2"/>
  <c r="D10348" i="2" s="1"/>
  <c r="A10347" i="2"/>
  <c r="H10348" i="2" l="1"/>
  <c r="A10348" i="2"/>
  <c r="I10348" i="2" l="1"/>
  <c r="M10348" i="2" s="1"/>
  <c r="N10348" i="2"/>
  <c r="D10349" i="2" s="1"/>
  <c r="E10349" i="2" s="1"/>
  <c r="L10348" i="2"/>
  <c r="F10349" i="2" l="1"/>
  <c r="G10349" i="2"/>
  <c r="H10349" i="2"/>
  <c r="N10349" i="2" s="1"/>
  <c r="D10350" i="2" s="1"/>
  <c r="A10349" i="2" l="1"/>
  <c r="I10349" i="2"/>
  <c r="M10349" i="2" s="1"/>
  <c r="H10350" i="2" s="1"/>
  <c r="I10350" i="2" l="1"/>
  <c r="M10350" i="2" s="1"/>
  <c r="A10350" i="2"/>
  <c r="N10350" i="2"/>
  <c r="D10351" i="2" s="1"/>
  <c r="E10351" i="2" s="1"/>
  <c r="H10351" i="2" l="1"/>
  <c r="N10351" i="2" s="1"/>
  <c r="G10351" i="2"/>
  <c r="F10351" i="2"/>
  <c r="D10352" i="2" l="1"/>
  <c r="I10351" i="2"/>
  <c r="M10351" i="2" s="1"/>
  <c r="H10352" i="2" s="1"/>
  <c r="I10352" i="2" s="1"/>
  <c r="M10352" i="2" s="1"/>
  <c r="A10351" i="2"/>
  <c r="E10352" i="2"/>
  <c r="G10352" i="2" s="1"/>
  <c r="A10352" i="2"/>
  <c r="N10352" i="2"/>
  <c r="F10352" i="2" l="1"/>
  <c r="H10353" i="2"/>
  <c r="I10353" i="2" s="1"/>
  <c r="M10353" i="2" s="1"/>
  <c r="D10353" i="2"/>
  <c r="N10353" i="2"/>
  <c r="H10354" i="2" s="1"/>
  <c r="I10354" i="2" s="1"/>
  <c r="M10354" i="2" s="1"/>
  <c r="A10353" i="2"/>
  <c r="D10354" i="2" l="1"/>
  <c r="A10354" i="2" s="1"/>
  <c r="N10354" i="2"/>
  <c r="D10355" i="2" l="1"/>
  <c r="H10355" i="2"/>
  <c r="A10355" i="2" l="1"/>
  <c r="N10355" i="2"/>
  <c r="D10356" i="2" s="1"/>
  <c r="I10355" i="2"/>
  <c r="M10355" i="2" s="1"/>
  <c r="H10356" i="2" l="1"/>
  <c r="N10356" i="2" s="1"/>
  <c r="D10357" i="2" s="1"/>
  <c r="A10356" i="2" l="1"/>
  <c r="I10356" i="2"/>
  <c r="M10356" i="2" s="1"/>
  <c r="H10357" i="2"/>
  <c r="I10357" i="2" s="1"/>
  <c r="M10357" i="2" s="1"/>
  <c r="A10357" i="2" l="1"/>
  <c r="N10357" i="2"/>
  <c r="D10358" i="2" s="1"/>
  <c r="H10358" i="2" l="1"/>
  <c r="I10358" i="2" s="1"/>
  <c r="M10358" i="2" s="1"/>
  <c r="A10358" i="2"/>
  <c r="L10742" i="2"/>
  <c r="N10358" i="2" l="1"/>
  <c r="D10359" i="2" s="1"/>
  <c r="H10359" i="2" l="1"/>
  <c r="A10359" i="2" s="1"/>
  <c r="I10359" i="2"/>
  <c r="M10359" i="2" s="1"/>
  <c r="N10359" i="2"/>
  <c r="D10360" i="2" s="1"/>
  <c r="E10932" i="2"/>
  <c r="H10360" i="2" l="1"/>
  <c r="G10932" i="2"/>
  <c r="F10932" i="2"/>
  <c r="N10360" i="2" l="1"/>
  <c r="D10361" i="2" s="1"/>
  <c r="I10360" i="2"/>
  <c r="M10360" i="2" s="1"/>
  <c r="A10360" i="2"/>
  <c r="H10361" i="2" l="1"/>
  <c r="I10361" i="2" s="1"/>
  <c r="M10361" i="2" s="1"/>
  <c r="A10361" i="2"/>
  <c r="N10361" i="2" l="1"/>
  <c r="D10362" i="2" s="1"/>
  <c r="H10362" i="2" l="1"/>
  <c r="I10362" i="2" s="1"/>
  <c r="M10362" i="2" s="1"/>
  <c r="N10362" i="2"/>
  <c r="D10363" i="2" s="1"/>
  <c r="A10362" i="2"/>
  <c r="H10363" i="2" l="1"/>
  <c r="A10363" i="2" s="1"/>
  <c r="N10363" i="2" l="1"/>
  <c r="D10364" i="2" s="1"/>
  <c r="I10363" i="2"/>
  <c r="M10363" i="2" s="1"/>
  <c r="H10364" i="2" l="1"/>
  <c r="N10364" i="2" s="1"/>
  <c r="D10365" i="2" s="1"/>
  <c r="E10748" i="2"/>
  <c r="G10748" i="2" s="1"/>
  <c r="A10364" i="2" l="1"/>
  <c r="I10364" i="2"/>
  <c r="M10364" i="2" s="1"/>
  <c r="H10365" i="2"/>
  <c r="I10365" i="2" s="1"/>
  <c r="M10365" i="2" s="1"/>
  <c r="F10748" i="2"/>
  <c r="A10365" i="2" l="1"/>
  <c r="N10365" i="2"/>
  <c r="D10366" i="2" s="1"/>
  <c r="H10366" i="2" l="1"/>
  <c r="I10366" i="2"/>
  <c r="M10366" i="2" s="1"/>
  <c r="N10366" i="2"/>
  <c r="D10367" i="2" s="1"/>
  <c r="A10366" i="2"/>
  <c r="H10367" i="2" l="1"/>
  <c r="A10367" i="2" s="1"/>
  <c r="I10367" i="2" l="1"/>
  <c r="M10367" i="2" s="1"/>
  <c r="N10367" i="2"/>
  <c r="D10368" i="2" s="1"/>
  <c r="H10368" i="2" l="1"/>
  <c r="I10368" i="2" l="1"/>
  <c r="M10368" i="2" s="1"/>
  <c r="N10368" i="2"/>
  <c r="D10369" i="2" s="1"/>
  <c r="A10368" i="2"/>
  <c r="H10369" i="2" l="1"/>
  <c r="N10369" i="2" l="1"/>
  <c r="D10370" i="2" s="1"/>
  <c r="I10369" i="2"/>
  <c r="M10369" i="2" s="1"/>
  <c r="A10369" i="2"/>
  <c r="H10370" i="2" l="1"/>
  <c r="N10370" i="2" s="1"/>
  <c r="D10371" i="2" s="1"/>
  <c r="A10370" i="2" l="1"/>
  <c r="I10370" i="2"/>
  <c r="M10370" i="2" s="1"/>
  <c r="H10371" i="2" s="1"/>
  <c r="N10371" i="2" l="1"/>
  <c r="D10372" i="2" s="1"/>
  <c r="A10371" i="2"/>
  <c r="I10371" i="2"/>
  <c r="M10371" i="2" s="1"/>
  <c r="H10372" i="2" s="1"/>
  <c r="N10372" i="2" s="1"/>
  <c r="D10373" i="2" s="1"/>
  <c r="A10372" i="2" l="1"/>
  <c r="I10372" i="2"/>
  <c r="M10372" i="2" s="1"/>
  <c r="H10373" i="2" s="1"/>
  <c r="I10373" i="2" s="1"/>
  <c r="M10373" i="2" s="1"/>
  <c r="A10373" i="2" l="1"/>
  <c r="N10373" i="2"/>
  <c r="D10374" i="2" s="1"/>
  <c r="H10374" i="2" l="1"/>
  <c r="A10374" i="2" s="1"/>
  <c r="N10374" i="2"/>
  <c r="D10375" i="2" s="1"/>
  <c r="I10374" i="2"/>
  <c r="M10374" i="2" s="1"/>
  <c r="H10375" i="2" l="1"/>
  <c r="I10375" i="2" s="1"/>
  <c r="M10375" i="2" s="1"/>
  <c r="A10375" i="2" l="1"/>
  <c r="N10375" i="2"/>
  <c r="D10376" i="2" s="1"/>
  <c r="L10959" i="2"/>
  <c r="H10376" i="2" l="1"/>
  <c r="L10376" i="2" s="1"/>
  <c r="A10376" i="2" l="1"/>
  <c r="N10376" i="2"/>
  <c r="D10377" i="2" s="1"/>
  <c r="I10376" i="2"/>
  <c r="M10376" i="2" s="1"/>
  <c r="H10377" i="2" l="1"/>
  <c r="A10377" i="2" s="1"/>
  <c r="I10377" i="2" l="1"/>
  <c r="M10377" i="2" s="1"/>
  <c r="N10377" i="2"/>
  <c r="D10378" i="2" s="1"/>
  <c r="H10378" i="2" l="1"/>
  <c r="N10378" i="2" s="1"/>
  <c r="D10379" i="2" s="1"/>
  <c r="A10378" i="2"/>
  <c r="I10378" i="2"/>
  <c r="M10378" i="2" s="1"/>
  <c r="L10378" i="2"/>
  <c r="H10379" i="2" s="1"/>
  <c r="L10379" i="2" l="1"/>
  <c r="N10379" i="2"/>
  <c r="D10380" i="2" s="1"/>
  <c r="E10380" i="2" s="1"/>
  <c r="I10379" i="2"/>
  <c r="M10379" i="2" s="1"/>
  <c r="A10379" i="2"/>
  <c r="F10380" i="2" l="1"/>
  <c r="G10380" i="2"/>
  <c r="H10380" i="2"/>
  <c r="N10380" i="2" l="1"/>
  <c r="I10380" i="2"/>
  <c r="M10380" i="2" s="1"/>
  <c r="A10380" i="2"/>
  <c r="H10381" i="2" l="1"/>
  <c r="D10381" i="2"/>
  <c r="A10381" i="2" s="1"/>
  <c r="I10381" i="2" l="1"/>
  <c r="M10381" i="2" s="1"/>
  <c r="N10381" i="2"/>
  <c r="D10382" i="2" s="1"/>
  <c r="H10382" i="2" l="1"/>
  <c r="E10382" i="2"/>
  <c r="A10382" i="2"/>
  <c r="G10382" i="2" l="1"/>
  <c r="F10382" i="2"/>
  <c r="N10382" i="2"/>
  <c r="I10382" i="2"/>
  <c r="M10382" i="2" s="1"/>
  <c r="H10383" i="2" l="1"/>
  <c r="I10383" i="2" s="1"/>
  <c r="M10383" i="2" s="1"/>
  <c r="D10383" i="2"/>
  <c r="A10383" i="2" l="1"/>
  <c r="N10383" i="2"/>
  <c r="H10384" i="2" s="1"/>
  <c r="I10384" i="2" l="1"/>
  <c r="M10384" i="2" s="1"/>
  <c r="D10384" i="2"/>
  <c r="A10384" i="2" l="1"/>
  <c r="N10384" i="2"/>
  <c r="H10385" i="2" s="1"/>
  <c r="I10385" i="2" l="1"/>
  <c r="M10385" i="2" s="1"/>
  <c r="D10385" i="2"/>
  <c r="N10385" i="2" s="1"/>
  <c r="H10386" i="2" s="1"/>
  <c r="I10386" i="2" l="1"/>
  <c r="M10386" i="2" s="1"/>
  <c r="A10385" i="2"/>
  <c r="D10386" i="2"/>
  <c r="A10386" i="2" s="1"/>
  <c r="N10386" i="2" l="1"/>
  <c r="D10387" i="2" l="1"/>
  <c r="H10387" i="2"/>
  <c r="I10387" i="2" l="1"/>
  <c r="M10387" i="2" s="1"/>
  <c r="N10387" i="2"/>
  <c r="D10388" i="2" s="1"/>
  <c r="A10387" i="2"/>
  <c r="H10388" i="2" l="1"/>
  <c r="A10388" i="2" s="1"/>
  <c r="I10388" i="2" l="1"/>
  <c r="M10388" i="2" s="1"/>
  <c r="N10388" i="2"/>
  <c r="D10389" i="2" s="1"/>
  <c r="H10389" i="2" l="1"/>
  <c r="A10389" i="2" l="1"/>
  <c r="N10389" i="2"/>
  <c r="D10390" i="2" s="1"/>
  <c r="I10389" i="2"/>
  <c r="M10389" i="2" s="1"/>
  <c r="H10390" i="2" l="1"/>
  <c r="A10390" i="2" s="1"/>
  <c r="N10390" i="2" l="1"/>
  <c r="D10391" i="2" s="1"/>
  <c r="I10390" i="2"/>
  <c r="M10390" i="2" s="1"/>
  <c r="H10391" i="2" l="1"/>
  <c r="A10391" i="2"/>
  <c r="I10391" i="2"/>
  <c r="M10391" i="2" s="1"/>
  <c r="N10391" i="2"/>
  <c r="D10392" i="2" s="1"/>
  <c r="H10392" i="2" l="1"/>
  <c r="A10392" i="2" l="1"/>
  <c r="I10392" i="2"/>
  <c r="M10392" i="2" s="1"/>
  <c r="N10392" i="2"/>
  <c r="D10393" i="2" s="1"/>
  <c r="H10393" i="2" l="1"/>
  <c r="A10393" i="2" s="1"/>
  <c r="I10393" i="2" l="1"/>
  <c r="M10393" i="2" s="1"/>
  <c r="N10393" i="2"/>
  <c r="D10394" i="2" s="1"/>
  <c r="H10394" i="2" l="1"/>
  <c r="N10394" i="2" s="1"/>
  <c r="D10395" i="2" s="1"/>
  <c r="A10394" i="2"/>
  <c r="I10394" i="2" l="1"/>
  <c r="M10394" i="2" s="1"/>
  <c r="H10395" i="2"/>
  <c r="I10395" i="2" s="1"/>
  <c r="M10395" i="2" s="1"/>
  <c r="A10395" i="2" l="1"/>
  <c r="N10395" i="2"/>
  <c r="D10396" i="2" s="1"/>
  <c r="H10396" i="2" l="1"/>
  <c r="A10396" i="2" s="1"/>
  <c r="I10396" i="2" l="1"/>
  <c r="M10396" i="2" s="1"/>
  <c r="N10396" i="2"/>
  <c r="D10397" i="2" s="1"/>
  <c r="H10397" i="2" l="1"/>
  <c r="A10397" i="2" s="1"/>
  <c r="N10397" i="2"/>
  <c r="D10398" i="2" s="1"/>
  <c r="I10397" i="2" l="1"/>
  <c r="M10397" i="2" s="1"/>
  <c r="H10398" i="2"/>
  <c r="I10398" i="2" l="1"/>
  <c r="M10398" i="2" s="1"/>
  <c r="N10398" i="2"/>
  <c r="D10399" i="2" s="1"/>
  <c r="A10398" i="2"/>
  <c r="H10399" i="2" l="1"/>
  <c r="N10399" i="2" l="1"/>
  <c r="D10400" i="2" s="1"/>
  <c r="I10399" i="2"/>
  <c r="M10399" i="2" s="1"/>
  <c r="A10399" i="2"/>
  <c r="H10400" i="2" l="1"/>
  <c r="I10400" i="2" s="1"/>
  <c r="M10400" i="2" s="1"/>
  <c r="A10400" i="2" l="1"/>
  <c r="N10400" i="2"/>
  <c r="D10401" i="2" s="1"/>
  <c r="H10401" i="2" l="1"/>
  <c r="I10401" i="2" s="1"/>
  <c r="M10401" i="2" s="1"/>
  <c r="A10401" i="2" l="1"/>
  <c r="N10401" i="2"/>
  <c r="D10402" i="2" s="1"/>
  <c r="H10402" i="2" l="1"/>
  <c r="N10402" i="2" s="1"/>
  <c r="D10403" i="2" s="1"/>
  <c r="A10402" i="2" l="1"/>
  <c r="I10402" i="2"/>
  <c r="M10402" i="2" s="1"/>
  <c r="H10403" i="2"/>
  <c r="I10403" i="2" s="1"/>
  <c r="M10403" i="2" s="1"/>
  <c r="A10403" i="2"/>
  <c r="N10403" i="2" l="1"/>
  <c r="D10404" i="2" s="1"/>
  <c r="H10404" i="2"/>
  <c r="I10404" i="2" l="1"/>
  <c r="M10404" i="2" s="1"/>
  <c r="N10404" i="2"/>
  <c r="D10405" i="2" s="1"/>
  <c r="A10404" i="2"/>
  <c r="H10405" i="2" l="1"/>
  <c r="I10405" i="2" l="1"/>
  <c r="M10405" i="2" s="1"/>
  <c r="N10405" i="2"/>
  <c r="D10406" i="2" s="1"/>
  <c r="A10405" i="2"/>
  <c r="H10406" i="2" l="1"/>
  <c r="N10406" i="2" s="1"/>
  <c r="D10407" i="2" s="1"/>
  <c r="A10406" i="2" l="1"/>
  <c r="I10406" i="2"/>
  <c r="M10406" i="2" s="1"/>
  <c r="H10407" i="2" s="1"/>
  <c r="N10407" i="2" s="1"/>
  <c r="D10408" i="2" s="1"/>
  <c r="A10407" i="2" l="1"/>
  <c r="I10407" i="2"/>
  <c r="M10407" i="2" s="1"/>
  <c r="L10407" i="2"/>
  <c r="H10408" i="2" s="1"/>
  <c r="I10408" i="2" l="1"/>
  <c r="M10408" i="2" s="1"/>
  <c r="N10408" i="2"/>
  <c r="D10409" i="2" s="1"/>
  <c r="A10408" i="2"/>
  <c r="H10409" i="2" l="1"/>
  <c r="N10409" i="2" l="1"/>
  <c r="D10410" i="2" s="1"/>
  <c r="E10410" i="2" s="1"/>
  <c r="I10409" i="2"/>
  <c r="M10409" i="2" s="1"/>
  <c r="L10409" i="2"/>
  <c r="H10410" i="2" s="1"/>
  <c r="A10409" i="2"/>
  <c r="F10410" i="2" l="1"/>
  <c r="G10410" i="2"/>
  <c r="N10410" i="2"/>
  <c r="D10411" i="2" s="1"/>
  <c r="E10411" i="2" s="1"/>
  <c r="I10410" i="2"/>
  <c r="M10410" i="2" s="1"/>
  <c r="A10410" i="2"/>
  <c r="F10411" i="2" l="1"/>
  <c r="G10411" i="2"/>
  <c r="H10411" i="2"/>
  <c r="A10411" i="2" s="1"/>
  <c r="N10411" i="2" l="1"/>
  <c r="D10412" i="2" s="1"/>
  <c r="E10412" i="2" s="1"/>
  <c r="I10411" i="2"/>
  <c r="M10411" i="2" s="1"/>
  <c r="G10412" i="2" l="1"/>
  <c r="F10412" i="2"/>
  <c r="H10412" i="2"/>
  <c r="I10412" i="2" s="1"/>
  <c r="M10412" i="2" s="1"/>
  <c r="N10412" i="2"/>
  <c r="D10413" i="2" s="1"/>
  <c r="E10413" i="2" s="1"/>
  <c r="A10412" i="2" l="1"/>
  <c r="H10413" i="2"/>
  <c r="I10413" i="2" s="1"/>
  <c r="M10413" i="2" s="1"/>
  <c r="F10413" i="2"/>
  <c r="G10413" i="2"/>
  <c r="A10413" i="2"/>
  <c r="N10413" i="2" l="1"/>
  <c r="H10414" i="2" s="1"/>
  <c r="I10414" i="2" s="1"/>
  <c r="M10414" i="2" s="1"/>
  <c r="D10414" i="2" l="1"/>
  <c r="A10414" i="2"/>
  <c r="N10414" i="2"/>
  <c r="H10415" i="2" s="1"/>
  <c r="I10415" i="2" l="1"/>
  <c r="M10415" i="2" s="1"/>
  <c r="D10415" i="2"/>
  <c r="N10415" i="2" s="1"/>
  <c r="H10416" i="2" s="1"/>
  <c r="I10416" i="2" l="1"/>
  <c r="M10416" i="2" s="1"/>
  <c r="A10415" i="2"/>
  <c r="D10416" i="2"/>
  <c r="A10416" i="2" l="1"/>
  <c r="N10416" i="2"/>
  <c r="H10417" i="2" s="1"/>
  <c r="I10417" i="2" l="1"/>
  <c r="M10417" i="2" s="1"/>
  <c r="D10417" i="2"/>
  <c r="N10417" i="2" s="1"/>
  <c r="H10418" i="2" s="1"/>
  <c r="I10418" i="2" l="1"/>
  <c r="M10418" i="2" s="1"/>
  <c r="A10417" i="2"/>
  <c r="D10418" i="2"/>
  <c r="A10418" i="2" l="1"/>
  <c r="N10418" i="2"/>
  <c r="H10419" i="2" s="1"/>
  <c r="D10419" i="2" l="1"/>
  <c r="I10419" i="2"/>
  <c r="M10419" i="2" s="1"/>
  <c r="N10419" i="2"/>
  <c r="H10420" i="2" l="1"/>
  <c r="I10420" i="2" s="1"/>
  <c r="M10420" i="2" s="1"/>
  <c r="A10419" i="2"/>
  <c r="D10420" i="2"/>
  <c r="A10420" i="2" s="1"/>
  <c r="N10420" i="2" l="1"/>
  <c r="D10421" i="2" l="1"/>
  <c r="H10421" i="2"/>
  <c r="A10421" i="2" l="1"/>
  <c r="I10421" i="2"/>
  <c r="M10421" i="2" s="1"/>
  <c r="N10421" i="2"/>
  <c r="D10422" i="2" s="1"/>
  <c r="H10422" i="2" l="1"/>
  <c r="A10422" i="2" s="1"/>
  <c r="N10422" i="2" l="1"/>
  <c r="D10423" i="2" s="1"/>
  <c r="I10422" i="2"/>
  <c r="M10422" i="2" s="1"/>
  <c r="H10423" i="2" l="1"/>
  <c r="I10423" i="2" s="1"/>
  <c r="M10423" i="2" s="1"/>
  <c r="A10423" i="2"/>
  <c r="N10423" i="2" l="1"/>
  <c r="D10424" i="2" s="1"/>
  <c r="H10424" i="2"/>
  <c r="A10424" i="2" l="1"/>
  <c r="N10424" i="2"/>
  <c r="D10425" i="2" s="1"/>
  <c r="I10424" i="2"/>
  <c r="M10424" i="2" s="1"/>
  <c r="H10425" i="2" l="1"/>
  <c r="I10425" i="2" s="1"/>
  <c r="M10425" i="2" s="1"/>
  <c r="E10807" i="2"/>
  <c r="G10807" i="2" s="1"/>
  <c r="A10425" i="2" l="1"/>
  <c r="N10425" i="2"/>
  <c r="D10426" i="2" s="1"/>
  <c r="F10807" i="2"/>
  <c r="H10426" i="2" l="1"/>
  <c r="N10426" i="2" s="1"/>
  <c r="D10427" i="2" s="1"/>
  <c r="I10426" i="2" l="1"/>
  <c r="M10426" i="2" s="1"/>
  <c r="A10426" i="2"/>
  <c r="H10427" i="2"/>
  <c r="N10427" i="2" s="1"/>
  <c r="D10428" i="2" s="1"/>
  <c r="A10427" i="2" l="1"/>
  <c r="I10427" i="2"/>
  <c r="M10427" i="2" s="1"/>
  <c r="H10428" i="2" s="1"/>
  <c r="I10428" i="2" s="1"/>
  <c r="M10428" i="2" s="1"/>
  <c r="A10428" i="2" l="1"/>
  <c r="N10428" i="2"/>
  <c r="D10429" i="2" s="1"/>
  <c r="H10429" i="2" l="1"/>
  <c r="A10429" i="2" s="1"/>
  <c r="I10429" i="2" l="1"/>
  <c r="M10429" i="2" s="1"/>
  <c r="N10429" i="2"/>
  <c r="D10430" i="2" s="1"/>
  <c r="H10430" i="2" l="1"/>
  <c r="I10430" i="2" l="1"/>
  <c r="M10430" i="2" s="1"/>
  <c r="N10430" i="2"/>
  <c r="D10431" i="2" s="1"/>
  <c r="A10430" i="2"/>
  <c r="H10431" i="2" l="1"/>
  <c r="I10431" i="2" l="1"/>
  <c r="M10431" i="2" s="1"/>
  <c r="A10431" i="2"/>
  <c r="N10431" i="2"/>
  <c r="D10432" i="2" s="1"/>
  <c r="H10432" i="2" l="1"/>
  <c r="A10432" i="2" l="1"/>
  <c r="I10432" i="2"/>
  <c r="M10432" i="2" s="1"/>
  <c r="N10432" i="2"/>
  <c r="D10433" i="2" s="1"/>
  <c r="H10433" i="2" l="1"/>
  <c r="A10433" i="2" l="1"/>
  <c r="N10433" i="2"/>
  <c r="D10434" i="2" s="1"/>
  <c r="I10433" i="2"/>
  <c r="M10433" i="2" s="1"/>
  <c r="H10434" i="2" l="1"/>
  <c r="A10434" i="2" s="1"/>
  <c r="N10434" i="2"/>
  <c r="D10435" i="2" s="1"/>
  <c r="I10434" i="2" l="1"/>
  <c r="M10434" i="2" s="1"/>
  <c r="H10435" i="2"/>
  <c r="N10435" i="2" s="1"/>
  <c r="D10436" i="2" s="1"/>
  <c r="A10435" i="2"/>
  <c r="I10435" i="2"/>
  <c r="M10435" i="2" s="1"/>
  <c r="H10436" i="2" s="1"/>
  <c r="A10436" i="2" s="1"/>
  <c r="I10436" i="2" l="1"/>
  <c r="M10436" i="2" s="1"/>
  <c r="N10436" i="2"/>
  <c r="D10437" i="2" s="1"/>
  <c r="H10437" i="2" l="1"/>
  <c r="L10437" i="2" s="1"/>
  <c r="I10437" i="2" l="1"/>
  <c r="M10437" i="2" s="1"/>
  <c r="A10437" i="2"/>
  <c r="N10437" i="2"/>
  <c r="D10438" i="2" s="1"/>
  <c r="H10438" i="2" l="1"/>
  <c r="N10438" i="2" s="1"/>
  <c r="D10439" i="2" s="1"/>
  <c r="A10438" i="2" l="1"/>
  <c r="I10438" i="2"/>
  <c r="M10438" i="2" s="1"/>
  <c r="L10438" i="2"/>
  <c r="H10439" i="2" s="1"/>
  <c r="L10439" i="2" l="1"/>
  <c r="I10439" i="2"/>
  <c r="M10439" i="2" s="1"/>
  <c r="N10439" i="2"/>
  <c r="D10440" i="2" s="1"/>
  <c r="A10439" i="2"/>
  <c r="H10440" i="2" l="1"/>
  <c r="A10440" i="2" s="1"/>
  <c r="L10440" i="2"/>
  <c r="I10440" i="2" l="1"/>
  <c r="M10440" i="2" s="1"/>
  <c r="N10440" i="2"/>
  <c r="D10441" i="2" s="1"/>
  <c r="E10441" i="2" s="1"/>
  <c r="F10441" i="2" s="1"/>
  <c r="G10441" i="2" l="1"/>
  <c r="H10441" i="2"/>
  <c r="N10441" i="2" s="1"/>
  <c r="D10442" i="2" l="1"/>
  <c r="I10441" i="2"/>
  <c r="M10441" i="2" s="1"/>
  <c r="H10442" i="2" s="1"/>
  <c r="A10441" i="2"/>
  <c r="I10442" i="2"/>
  <c r="M10442" i="2" s="1"/>
  <c r="N10442" i="2" l="1"/>
  <c r="D10443" i="2" s="1"/>
  <c r="E10443" i="2" s="1"/>
  <c r="F10443" i="2" s="1"/>
  <c r="A10442" i="2"/>
  <c r="H10443" i="2"/>
  <c r="I10443" i="2" s="1"/>
  <c r="M10443" i="2" s="1"/>
  <c r="G10443" i="2" l="1"/>
  <c r="N10443" i="2"/>
  <c r="D10444" i="2" s="1"/>
  <c r="E10444" i="2" s="1"/>
  <c r="F10444" i="2" s="1"/>
  <c r="A10443" i="2"/>
  <c r="H10444" i="2"/>
  <c r="N10444" i="2" s="1"/>
  <c r="G10444" i="2" l="1"/>
  <c r="A10444" i="2"/>
  <c r="D10445" i="2"/>
  <c r="I10444" i="2"/>
  <c r="M10444" i="2" s="1"/>
  <c r="H10445" i="2" s="1"/>
  <c r="A10445" i="2" s="1"/>
  <c r="N10445" i="2" l="1"/>
  <c r="D10446" i="2" s="1"/>
  <c r="I10445" i="2"/>
  <c r="M10445" i="2" s="1"/>
  <c r="H10446" i="2" s="1"/>
  <c r="I10446" i="2" l="1"/>
  <c r="M10446" i="2" s="1"/>
  <c r="N10446" i="2"/>
  <c r="D10447" i="2" s="1"/>
  <c r="A10446" i="2"/>
  <c r="H10447" i="2" l="1"/>
  <c r="A10447" i="2" s="1"/>
  <c r="N10447" i="2" l="1"/>
  <c r="D10448" i="2" s="1"/>
  <c r="I10447" i="2"/>
  <c r="M10447" i="2" s="1"/>
  <c r="H10448" i="2" l="1"/>
  <c r="I10448" i="2" s="1"/>
  <c r="M10448" i="2" s="1"/>
  <c r="A10448" i="2" l="1"/>
  <c r="N10448" i="2"/>
  <c r="D10449" i="2" s="1"/>
  <c r="H10449" i="2" l="1"/>
  <c r="A10449" i="2" s="1"/>
  <c r="N10449" i="2"/>
  <c r="D10450" i="2" s="1"/>
  <c r="I10449" i="2"/>
  <c r="M10449" i="2" s="1"/>
  <c r="H10450" i="2" l="1"/>
  <c r="I10450" i="2" s="1"/>
  <c r="M10450" i="2" s="1"/>
  <c r="A10450" i="2" l="1"/>
  <c r="N10450" i="2"/>
  <c r="D10451" i="2" s="1"/>
  <c r="H10451" i="2" l="1"/>
  <c r="I10451" i="2"/>
  <c r="M10451" i="2" s="1"/>
  <c r="N10451" i="2"/>
  <c r="D10452" i="2" s="1"/>
  <c r="A10451" i="2"/>
  <c r="H10452" i="2" l="1"/>
  <c r="I10452" i="2" l="1"/>
  <c r="M10452" i="2" s="1"/>
  <c r="N10452" i="2"/>
  <c r="D10453" i="2" s="1"/>
  <c r="A10452" i="2"/>
  <c r="H10453" i="2" l="1"/>
  <c r="I10453" i="2" l="1"/>
  <c r="M10453" i="2" s="1"/>
  <c r="N10453" i="2"/>
  <c r="D10454" i="2" s="1"/>
  <c r="A10453" i="2"/>
  <c r="L10834" i="2"/>
  <c r="H10454" i="2" l="1"/>
  <c r="I10454" i="2" l="1"/>
  <c r="M10454" i="2" s="1"/>
  <c r="N10454" i="2"/>
  <c r="D10455" i="2" s="1"/>
  <c r="A10454" i="2"/>
  <c r="H10455" i="2" l="1"/>
  <c r="A10455" i="2" s="1"/>
  <c r="N10455" i="2" l="1"/>
  <c r="D10456" i="2" s="1"/>
  <c r="I10455" i="2"/>
  <c r="M10455" i="2" s="1"/>
  <c r="H10456" i="2" l="1"/>
  <c r="N10456" i="2" s="1"/>
  <c r="D10457" i="2" s="1"/>
  <c r="A10456" i="2" l="1"/>
  <c r="I10456" i="2"/>
  <c r="M10456" i="2" s="1"/>
  <c r="H10457" i="2" s="1"/>
  <c r="N10457" i="2" s="1"/>
  <c r="D10458" i="2" s="1"/>
  <c r="A10457" i="2" l="1"/>
  <c r="I10457" i="2"/>
  <c r="M10457" i="2" s="1"/>
  <c r="H10458" i="2"/>
  <c r="I10458" i="2" s="1"/>
  <c r="M10458" i="2" s="1"/>
  <c r="A10458" i="2" l="1"/>
  <c r="N10458" i="2"/>
  <c r="D10459" i="2" s="1"/>
  <c r="H10459" i="2" l="1"/>
  <c r="A10459" i="2" s="1"/>
  <c r="N10459" i="2" l="1"/>
  <c r="D10460" i="2" s="1"/>
  <c r="I10459" i="2"/>
  <c r="M10459" i="2" s="1"/>
  <c r="H10460" i="2" l="1"/>
  <c r="A10460" i="2" s="1"/>
  <c r="N10460" i="2"/>
  <c r="D10461" i="2" s="1"/>
  <c r="I10460" i="2" l="1"/>
  <c r="M10460" i="2" s="1"/>
  <c r="H10461" i="2"/>
  <c r="N10461" i="2" l="1"/>
  <c r="D10462" i="2" s="1"/>
  <c r="I10461" i="2"/>
  <c r="M10461" i="2" s="1"/>
  <c r="A10461" i="2"/>
  <c r="H10462" i="2" l="1"/>
  <c r="I10462" i="2" s="1"/>
  <c r="M10462" i="2" s="1"/>
  <c r="N10462" i="2"/>
  <c r="D10463" i="2" s="1"/>
  <c r="A10462" i="2" l="1"/>
  <c r="H10463" i="2"/>
  <c r="A10463" i="2" l="1"/>
  <c r="I10463" i="2"/>
  <c r="M10463" i="2" s="1"/>
  <c r="N10463" i="2"/>
  <c r="D10464" i="2" s="1"/>
  <c r="H10464" i="2" l="1"/>
  <c r="N10464" i="2" l="1"/>
  <c r="D10465" i="2" s="1"/>
  <c r="I10464" i="2"/>
  <c r="M10464" i="2" s="1"/>
  <c r="A10464" i="2"/>
  <c r="H10465" i="2" l="1"/>
  <c r="N10465" i="2" s="1"/>
  <c r="D10466" i="2" s="1"/>
  <c r="A10465" i="2" l="1"/>
  <c r="I10465" i="2"/>
  <c r="M10465" i="2" s="1"/>
  <c r="H10466" i="2" s="1"/>
  <c r="N10466" i="2" s="1"/>
  <c r="D10467" i="2" s="1"/>
  <c r="A10466" i="2" l="1"/>
  <c r="I10466" i="2"/>
  <c r="M10466" i="2" s="1"/>
  <c r="H10467" i="2" s="1"/>
  <c r="I10467" i="2" l="1"/>
  <c r="M10467" i="2" s="1"/>
  <c r="A10467" i="2"/>
  <c r="N10467" i="2"/>
  <c r="D10468" i="2" s="1"/>
  <c r="H10468" i="2" l="1"/>
  <c r="I10468" i="2" s="1"/>
  <c r="M10468" i="2" s="1"/>
  <c r="N10468" i="2"/>
  <c r="D10469" i="2" s="1"/>
  <c r="L10468" i="2" l="1"/>
  <c r="A10468" i="2"/>
  <c r="H10469" i="2"/>
  <c r="A10469" i="2" s="1"/>
  <c r="N10469" i="2" l="1"/>
  <c r="D10470" i="2" s="1"/>
  <c r="I10469" i="2"/>
  <c r="M10469" i="2" s="1"/>
  <c r="H10470" i="2" l="1"/>
  <c r="I10470" i="2" l="1"/>
  <c r="M10470" i="2" s="1"/>
  <c r="L10470" i="2"/>
  <c r="A10470" i="2"/>
  <c r="N10470" i="2"/>
  <c r="D10471" i="2" s="1"/>
  <c r="E10471" i="2" s="1"/>
  <c r="G10471" i="2" l="1"/>
  <c r="F10471" i="2"/>
  <c r="H10471" i="2"/>
  <c r="N10471" i="2" s="1"/>
  <c r="D10472" i="2" s="1"/>
  <c r="L10471" i="2"/>
  <c r="A10471" i="2"/>
  <c r="I10471" i="2" l="1"/>
  <c r="M10471" i="2" s="1"/>
  <c r="H10472" i="2"/>
  <c r="N10472" i="2" s="1"/>
  <c r="E10472" i="2"/>
  <c r="A10472" i="2"/>
  <c r="I10472" i="2" l="1"/>
  <c r="M10472" i="2" s="1"/>
  <c r="H10473" i="2"/>
  <c r="I10473" i="2" s="1"/>
  <c r="M10473" i="2" s="1"/>
  <c r="G10472" i="2"/>
  <c r="D10473" i="2" s="1"/>
  <c r="F10472" i="2"/>
  <c r="A10473" i="2" l="1"/>
  <c r="N10473" i="2"/>
  <c r="H10474" i="2" s="1"/>
  <c r="I10474" i="2" l="1"/>
  <c r="M10474" i="2" s="1"/>
  <c r="D10474" i="2"/>
  <c r="E10474" i="2" s="1"/>
  <c r="G10474" i="2" l="1"/>
  <c r="F10474" i="2"/>
  <c r="A10474" i="2"/>
  <c r="N10474" i="2"/>
  <c r="H10475" i="2" s="1"/>
  <c r="I10475" i="2" l="1"/>
  <c r="M10475" i="2" s="1"/>
  <c r="D10475" i="2"/>
  <c r="A10475" i="2" l="1"/>
  <c r="N10475" i="2"/>
  <c r="H10476" i="2" s="1"/>
  <c r="I10476" i="2" l="1"/>
  <c r="M10476" i="2" s="1"/>
  <c r="D10476" i="2"/>
  <c r="A10476" i="2" s="1"/>
  <c r="N10476" i="2" l="1"/>
  <c r="D10477" i="2" l="1"/>
  <c r="H10477" i="2"/>
  <c r="A10477" i="2" l="1"/>
  <c r="I10477" i="2"/>
  <c r="M10477" i="2" s="1"/>
  <c r="N10477" i="2"/>
  <c r="D10478" i="2" s="1"/>
  <c r="H10478" i="2" l="1"/>
  <c r="A10478" i="2" s="1"/>
  <c r="I10478" i="2" l="1"/>
  <c r="M10478" i="2" s="1"/>
  <c r="N10478" i="2"/>
  <c r="D10479" i="2" s="1"/>
  <c r="H10479" i="2" l="1"/>
  <c r="A10479" i="2" s="1"/>
  <c r="N10479" i="2" l="1"/>
  <c r="D10480" i="2" s="1"/>
  <c r="I10479" i="2"/>
  <c r="M10479" i="2" s="1"/>
  <c r="H10480" i="2" s="1"/>
  <c r="N10480" i="2" l="1"/>
  <c r="D10481" i="2" s="1"/>
  <c r="I10480" i="2"/>
  <c r="M10480" i="2" s="1"/>
  <c r="H10481" i="2" s="1"/>
  <c r="A10480" i="2"/>
  <c r="A10481" i="2" l="1"/>
  <c r="I10481" i="2"/>
  <c r="M10481" i="2" s="1"/>
  <c r="N10481" i="2"/>
  <c r="D10482" i="2" s="1"/>
  <c r="H10482" i="2" l="1"/>
  <c r="I10482" i="2" s="1"/>
  <c r="M10482" i="2" s="1"/>
  <c r="N10482" i="2"/>
  <c r="D10483" i="2" s="1"/>
  <c r="A10482" i="2"/>
  <c r="H10483" i="2" l="1"/>
  <c r="A10483" i="2" s="1"/>
  <c r="I10483" i="2" l="1"/>
  <c r="M10483" i="2" s="1"/>
  <c r="N10483" i="2"/>
  <c r="D10484" i="2" s="1"/>
  <c r="E10868" i="2"/>
  <c r="H10484" i="2" l="1"/>
  <c r="G10868" i="2"/>
  <c r="F10868" i="2"/>
  <c r="A10484" i="2" l="1"/>
  <c r="N10484" i="2"/>
  <c r="D10485" i="2" s="1"/>
  <c r="I10484" i="2"/>
  <c r="M10484" i="2" s="1"/>
  <c r="H10485" i="2" l="1"/>
  <c r="N10485" i="2" s="1"/>
  <c r="D10486" i="2" s="1"/>
  <c r="A10485" i="2" l="1"/>
  <c r="I10485" i="2"/>
  <c r="M10485" i="2" s="1"/>
  <c r="H10486" i="2"/>
  <c r="N10486" i="2" s="1"/>
  <c r="D10487" i="2" s="1"/>
  <c r="A10486" i="2" l="1"/>
  <c r="I10486" i="2"/>
  <c r="M10486" i="2" s="1"/>
  <c r="H10487" i="2"/>
  <c r="I10487" i="2" s="1"/>
  <c r="M10487" i="2" s="1"/>
  <c r="E10871" i="2"/>
  <c r="A10487" i="2" l="1"/>
  <c r="N10487" i="2"/>
  <c r="D10488" i="2" s="1"/>
  <c r="F10871" i="2"/>
  <c r="G10871" i="2"/>
  <c r="H10488" i="2" l="1"/>
  <c r="I10488" i="2" s="1"/>
  <c r="M10488" i="2" s="1"/>
  <c r="N10488" i="2"/>
  <c r="D10489" i="2" s="1"/>
  <c r="A10488" i="2"/>
  <c r="H10489" i="2" l="1"/>
  <c r="I10489" i="2" l="1"/>
  <c r="M10489" i="2" s="1"/>
  <c r="N10489" i="2"/>
  <c r="D10490" i="2" s="1"/>
  <c r="A10489" i="2"/>
  <c r="H10490" i="2" l="1"/>
  <c r="I10490" i="2" l="1"/>
  <c r="M10490" i="2" s="1"/>
  <c r="N10490" i="2"/>
  <c r="D10491" i="2" s="1"/>
  <c r="A10490" i="2"/>
  <c r="H10491" i="2" l="1"/>
  <c r="A10491" i="2" s="1"/>
  <c r="I10491" i="2" l="1"/>
  <c r="M10491" i="2" s="1"/>
  <c r="N10491" i="2"/>
  <c r="D10492" i="2" s="1"/>
  <c r="H10492" i="2" l="1"/>
  <c r="I10492" i="2" l="1"/>
  <c r="M10492" i="2" s="1"/>
  <c r="N10492" i="2"/>
  <c r="D10493" i="2" s="1"/>
  <c r="A10492" i="2"/>
  <c r="H10493" i="2" l="1"/>
  <c r="I10493" i="2" l="1"/>
  <c r="M10493" i="2" s="1"/>
  <c r="N10493" i="2"/>
  <c r="D10494" i="2" s="1"/>
  <c r="A10493" i="2"/>
  <c r="H10494" i="2" l="1"/>
  <c r="A10494" i="2" s="1"/>
  <c r="I10494" i="2" l="1"/>
  <c r="M10494" i="2" s="1"/>
  <c r="N10494" i="2"/>
  <c r="D10495" i="2" s="1"/>
  <c r="H10495" i="2" l="1"/>
  <c r="A10495" i="2" s="1"/>
  <c r="I10495" i="2" l="1"/>
  <c r="M10495" i="2" s="1"/>
  <c r="N10495" i="2"/>
  <c r="D10496" i="2" s="1"/>
  <c r="H10496" i="2" l="1"/>
  <c r="A10496" i="2" s="1"/>
  <c r="N10496" i="2" l="1"/>
  <c r="D10497" i="2" s="1"/>
  <c r="I10496" i="2"/>
  <c r="M10496" i="2" s="1"/>
  <c r="H10497" i="2" l="1"/>
  <c r="I10497" i="2" s="1"/>
  <c r="M10497" i="2" s="1"/>
  <c r="N10497" i="2" l="1"/>
  <c r="D10498" i="2" s="1"/>
  <c r="A10497" i="2"/>
  <c r="H10498" i="2"/>
  <c r="A10498" i="2" l="1"/>
  <c r="L10498" i="2"/>
  <c r="I10498" i="2"/>
  <c r="M10498" i="2" s="1"/>
  <c r="N10498" i="2"/>
  <c r="D10499" i="2" s="1"/>
  <c r="H10499" i="2" l="1"/>
  <c r="N10499" i="2" l="1"/>
  <c r="D10500" i="2" s="1"/>
  <c r="L10499" i="2"/>
  <c r="I10499" i="2"/>
  <c r="M10499" i="2" s="1"/>
  <c r="A10499" i="2"/>
  <c r="H10500" i="2" l="1"/>
  <c r="N10500" i="2" s="1"/>
  <c r="D10501" i="2" s="1"/>
  <c r="A10500" i="2" l="1"/>
  <c r="I10500" i="2"/>
  <c r="M10500" i="2" s="1"/>
  <c r="H10501" i="2" s="1"/>
  <c r="A10501" i="2" s="1"/>
  <c r="I10501" i="2" l="1"/>
  <c r="M10501" i="2" s="1"/>
  <c r="L10501" i="2"/>
  <c r="N10501" i="2"/>
  <c r="D10502" i="2" s="1"/>
  <c r="E10502" i="2" s="1"/>
  <c r="G10502" i="2" l="1"/>
  <c r="F10502" i="2"/>
  <c r="H10502" i="2"/>
  <c r="I10502" i="2" s="1"/>
  <c r="M10502" i="2" s="1"/>
  <c r="A10502" i="2" l="1"/>
  <c r="N10502" i="2"/>
  <c r="D10503" i="2" s="1"/>
  <c r="E10503" i="2" s="1"/>
  <c r="H10503" i="2" l="1"/>
  <c r="A10503" i="2" s="1"/>
  <c r="F10503" i="2"/>
  <c r="G10503" i="2"/>
  <c r="N10503" i="2"/>
  <c r="I10503" i="2"/>
  <c r="M10503" i="2" s="1"/>
  <c r="H10504" i="2" l="1"/>
  <c r="I10504" i="2" s="1"/>
  <c r="M10504" i="2" s="1"/>
  <c r="D10504" i="2"/>
  <c r="A10504" i="2" l="1"/>
  <c r="N10504" i="2"/>
  <c r="H10505" i="2" s="1"/>
  <c r="I10505" i="2" l="1"/>
  <c r="M10505" i="2" s="1"/>
  <c r="D10505" i="2"/>
  <c r="A10505" i="2" l="1"/>
  <c r="N10505" i="2"/>
  <c r="H10506" i="2" s="1"/>
  <c r="D10506" i="2" l="1"/>
  <c r="N10506" i="2" s="1"/>
  <c r="I10506" i="2"/>
  <c r="M10506" i="2" s="1"/>
  <c r="H10507" i="2" l="1"/>
  <c r="I10507" i="2" s="1"/>
  <c r="M10507" i="2" s="1"/>
  <c r="A10506" i="2"/>
  <c r="D10507" i="2"/>
  <c r="A10507" i="2" l="1"/>
  <c r="N10507" i="2"/>
  <c r="H10508" i="2" s="1"/>
  <c r="I10508" i="2" l="1"/>
  <c r="M10508" i="2" s="1"/>
  <c r="D10508" i="2"/>
  <c r="A10508" i="2" s="1"/>
  <c r="N10508" i="2" l="1"/>
  <c r="D10509" i="2" l="1"/>
  <c r="H10509" i="2"/>
  <c r="A10509" i="2" l="1"/>
  <c r="I10509" i="2"/>
  <c r="M10509" i="2" s="1"/>
  <c r="N10509" i="2"/>
  <c r="D10510" i="2" s="1"/>
  <c r="H10510" i="2" l="1"/>
  <c r="L10895" i="2"/>
  <c r="N10510" i="2" l="1"/>
  <c r="D10511" i="2" s="1"/>
  <c r="I10510" i="2"/>
  <c r="M10510" i="2" s="1"/>
  <c r="A10510" i="2"/>
  <c r="H10511" i="2" l="1"/>
  <c r="N10511" i="2" s="1"/>
  <c r="D10512" i="2" s="1"/>
  <c r="A10511" i="2" l="1"/>
  <c r="I10511" i="2"/>
  <c r="M10511" i="2" s="1"/>
  <c r="H10512" i="2"/>
  <c r="A10512" i="2" s="1"/>
  <c r="N10512" i="2"/>
  <c r="D10513" i="2" s="1"/>
  <c r="E10897" i="2"/>
  <c r="G10897" i="2" s="1"/>
  <c r="I10512" i="2" l="1"/>
  <c r="M10512" i="2" s="1"/>
  <c r="H10513" i="2"/>
  <c r="A10513" i="2" s="1"/>
  <c r="F10897" i="2"/>
  <c r="I10513" i="2" l="1"/>
  <c r="M10513" i="2" s="1"/>
  <c r="N10513" i="2"/>
  <c r="D10514" i="2" s="1"/>
  <c r="H10514" i="2" l="1"/>
  <c r="N10514" i="2" s="1"/>
  <c r="D10515" i="2" s="1"/>
  <c r="A10514" i="2" l="1"/>
  <c r="I10514" i="2"/>
  <c r="M10514" i="2" s="1"/>
  <c r="H10515" i="2" s="1"/>
  <c r="I10515" i="2" s="1"/>
  <c r="M10515" i="2" s="1"/>
  <c r="N10515" i="2" l="1"/>
  <c r="D10516" i="2" s="1"/>
  <c r="A10515" i="2"/>
  <c r="H10516" i="2" l="1"/>
  <c r="I10516" i="2" s="1"/>
  <c r="M10516" i="2" s="1"/>
  <c r="A10516" i="2" l="1"/>
  <c r="N10516" i="2"/>
  <c r="D10517" i="2" s="1"/>
  <c r="H10517" i="2"/>
  <c r="N10517" i="2" l="1"/>
  <c r="D10518" i="2" s="1"/>
  <c r="I10517" i="2"/>
  <c r="M10517" i="2" s="1"/>
  <c r="A10517" i="2"/>
  <c r="H10518" i="2" l="1"/>
  <c r="I10518" i="2" s="1"/>
  <c r="M10518" i="2" s="1"/>
  <c r="A10518" i="2" l="1"/>
  <c r="N10518" i="2"/>
  <c r="D10519" i="2" s="1"/>
  <c r="H10519" i="2" l="1"/>
  <c r="N10519" i="2" s="1"/>
  <c r="D10520" i="2" s="1"/>
  <c r="A10519" i="2"/>
  <c r="I10519" i="2" l="1"/>
  <c r="M10519" i="2" s="1"/>
  <c r="H10520" i="2"/>
  <c r="I10520" i="2" s="1"/>
  <c r="M10520" i="2" s="1"/>
  <c r="A10520" i="2" l="1"/>
  <c r="N10520" i="2"/>
  <c r="D10521" i="2" s="1"/>
  <c r="H10521" i="2" l="1"/>
  <c r="A10521" i="2" s="1"/>
  <c r="N10521" i="2" l="1"/>
  <c r="D10522" i="2" s="1"/>
  <c r="I10521" i="2"/>
  <c r="M10521" i="2" s="1"/>
  <c r="H10522" i="2" s="1"/>
  <c r="A10522" i="2" s="1"/>
  <c r="I10522" i="2" l="1"/>
  <c r="M10522" i="2" s="1"/>
  <c r="N10522" i="2"/>
  <c r="D10523" i="2" s="1"/>
  <c r="H10523" i="2" l="1"/>
  <c r="A10523" i="2" s="1"/>
  <c r="N10523" i="2" l="1"/>
  <c r="D10524" i="2" s="1"/>
  <c r="I10523" i="2"/>
  <c r="M10523" i="2" s="1"/>
  <c r="H10524" i="2" l="1"/>
  <c r="N10524" i="2" s="1"/>
  <c r="D10525" i="2" s="1"/>
  <c r="I10524" i="2" l="1"/>
  <c r="M10524" i="2" s="1"/>
  <c r="A10524" i="2"/>
  <c r="H10525" i="2"/>
  <c r="I10525" i="2" s="1"/>
  <c r="M10525" i="2" s="1"/>
  <c r="N10525" i="2" l="1"/>
  <c r="D10526" i="2" s="1"/>
  <c r="A10525" i="2"/>
  <c r="H10526" i="2"/>
  <c r="A10526" i="2" s="1"/>
  <c r="I10526" i="2" l="1"/>
  <c r="M10526" i="2" s="1"/>
  <c r="N10526" i="2"/>
  <c r="D10527" i="2" s="1"/>
  <c r="H10527" i="2" l="1"/>
  <c r="A10527" i="2" s="1"/>
  <c r="I10527" i="2" l="1"/>
  <c r="M10527" i="2" s="1"/>
  <c r="N10527" i="2"/>
  <c r="D10528" i="2" s="1"/>
  <c r="H10528" i="2" l="1"/>
  <c r="A10528" i="2" s="1"/>
  <c r="I10528" i="2" l="1"/>
  <c r="M10528" i="2" s="1"/>
  <c r="N10528" i="2"/>
  <c r="D10529" i="2" s="1"/>
  <c r="H10529" i="2" l="1"/>
  <c r="L10529" i="2" s="1"/>
  <c r="N10529" i="2" l="1"/>
  <c r="D10530" i="2" s="1"/>
  <c r="I10529" i="2"/>
  <c r="M10529" i="2" s="1"/>
  <c r="A10529" i="2"/>
  <c r="H10530" i="2" l="1"/>
  <c r="I10530" i="2" s="1"/>
  <c r="M10530" i="2" s="1"/>
  <c r="L10530" i="2"/>
  <c r="A10530" i="2" l="1"/>
  <c r="N10530" i="2"/>
  <c r="D10531" i="2" s="1"/>
  <c r="H10531" i="2" l="1"/>
  <c r="N10531" i="2" s="1"/>
  <c r="D10532" i="2" s="1"/>
  <c r="I10531" i="2" l="1"/>
  <c r="M10531" i="2" s="1"/>
  <c r="H10532" i="2" s="1"/>
  <c r="A10532" i="2" s="1"/>
  <c r="A10531" i="2"/>
  <c r="I10532" i="2"/>
  <c r="M10532" i="2" s="1"/>
  <c r="N10532" i="2"/>
  <c r="D10533" i="2" s="1"/>
  <c r="H10533" i="2" l="1"/>
  <c r="E10533" i="2"/>
  <c r="A10533" i="2"/>
  <c r="G10533" i="2" l="1"/>
  <c r="F10533" i="2"/>
  <c r="N10533" i="2"/>
  <c r="I10533" i="2"/>
  <c r="M10533" i="2" s="1"/>
  <c r="H10534" i="2" l="1"/>
  <c r="I10534" i="2" s="1"/>
  <c r="M10534" i="2" s="1"/>
  <c r="D10534" i="2"/>
  <c r="A10534" i="2" l="1"/>
  <c r="N10534" i="2"/>
  <c r="H10535" i="2" s="1"/>
  <c r="I10535" i="2" l="1"/>
  <c r="M10535" i="2" s="1"/>
  <c r="D10535" i="2"/>
  <c r="A10535" i="2" l="1"/>
  <c r="N10535" i="2"/>
  <c r="H10536" i="2" s="1"/>
  <c r="D10536" i="2" l="1"/>
  <c r="N10536" i="2" s="1"/>
  <c r="I10536" i="2"/>
  <c r="M10536" i="2" s="1"/>
  <c r="L10712" i="2"/>
  <c r="H10537" i="2" l="1"/>
  <c r="I10537" i="2"/>
  <c r="M10537" i="2" s="1"/>
  <c r="A10536" i="2"/>
  <c r="D10537" i="2"/>
  <c r="A10537" i="2" s="1"/>
  <c r="N10537" i="2" l="1"/>
  <c r="D10538" i="2" l="1"/>
  <c r="H10538" i="2"/>
  <c r="L10924" i="2"/>
  <c r="I10538" i="2" l="1"/>
  <c r="M10538" i="2" s="1"/>
  <c r="N10538" i="2"/>
  <c r="D10539" i="2" s="1"/>
  <c r="A10538" i="2"/>
  <c r="H10539" i="2" l="1"/>
  <c r="I10539" i="2" l="1"/>
  <c r="M10539" i="2" s="1"/>
  <c r="N10539" i="2"/>
  <c r="D10540" i="2" s="1"/>
  <c r="A10539" i="2"/>
  <c r="H10540" i="2" l="1"/>
  <c r="A10540" i="2" s="1"/>
  <c r="I10540" i="2" l="1"/>
  <c r="M10540" i="2" s="1"/>
  <c r="N10540" i="2"/>
  <c r="D10541" i="2" s="1"/>
  <c r="H10541" i="2" l="1"/>
  <c r="A10541" i="2" s="1"/>
  <c r="N10541" i="2" l="1"/>
  <c r="D10542" i="2" s="1"/>
  <c r="I10541" i="2"/>
  <c r="M10541" i="2" s="1"/>
  <c r="H10542" i="2" s="1"/>
  <c r="N10542" i="2" l="1"/>
  <c r="D10543" i="2" s="1"/>
  <c r="I10542" i="2"/>
  <c r="M10542" i="2" s="1"/>
  <c r="H10543" i="2" s="1"/>
  <c r="A10542" i="2"/>
  <c r="N10543" i="2" l="1"/>
  <c r="D10544" i="2" s="1"/>
  <c r="I10543" i="2"/>
  <c r="M10543" i="2" s="1"/>
  <c r="A10543" i="2"/>
  <c r="H10544" i="2" l="1"/>
  <c r="I10544" i="2" s="1"/>
  <c r="M10544" i="2" s="1"/>
  <c r="A10544" i="2" l="1"/>
  <c r="N10544" i="2"/>
  <c r="D10545" i="2" s="1"/>
  <c r="H10545" i="2" l="1"/>
  <c r="A10545" i="2" s="1"/>
  <c r="N10545" i="2"/>
  <c r="D10546" i="2" s="1"/>
  <c r="I10545" i="2" l="1"/>
  <c r="M10545" i="2" s="1"/>
  <c r="H10546" i="2" s="1"/>
  <c r="I10546" i="2" l="1"/>
  <c r="M10546" i="2" s="1"/>
  <c r="A10546" i="2"/>
  <c r="N10546" i="2"/>
  <c r="D10547" i="2" s="1"/>
  <c r="H10547" i="2" l="1"/>
  <c r="A10547" i="2" s="1"/>
  <c r="N10547" i="2"/>
  <c r="D10548" i="2" s="1"/>
  <c r="I10547" i="2" l="1"/>
  <c r="M10547" i="2" s="1"/>
  <c r="H10548" i="2"/>
  <c r="A10548" i="2" s="1"/>
  <c r="I10548" i="2" l="1"/>
  <c r="M10548" i="2" s="1"/>
  <c r="N10548" i="2"/>
  <c r="D10549" i="2" s="1"/>
  <c r="H10549" i="2" l="1"/>
  <c r="A10549" i="2" s="1"/>
  <c r="I10549" i="2" l="1"/>
  <c r="M10549" i="2" s="1"/>
  <c r="N10549" i="2"/>
  <c r="D10550" i="2" s="1"/>
  <c r="H10550" i="2" l="1"/>
  <c r="A10550" i="2" s="1"/>
  <c r="I10550" i="2" l="1"/>
  <c r="M10550" i="2" s="1"/>
  <c r="N10550" i="2"/>
  <c r="D10551" i="2" s="1"/>
  <c r="H10551" i="2" l="1"/>
  <c r="A10551" i="2" s="1"/>
  <c r="N10551" i="2" l="1"/>
  <c r="D10552" i="2" s="1"/>
  <c r="I10551" i="2"/>
  <c r="M10551" i="2" s="1"/>
  <c r="H10552" i="2" s="1"/>
  <c r="N10552" i="2" l="1"/>
  <c r="D10553" i="2" s="1"/>
  <c r="I10552" i="2"/>
  <c r="M10552" i="2" s="1"/>
  <c r="A10552" i="2"/>
  <c r="H10553" i="2" l="1"/>
  <c r="I10553" i="2" s="1"/>
  <c r="M10553" i="2" s="1"/>
  <c r="N10553" i="2"/>
  <c r="D10554" i="2" s="1"/>
  <c r="A10553" i="2"/>
  <c r="H10554" i="2" l="1"/>
  <c r="A10554" i="2" s="1"/>
  <c r="N10554" i="2" l="1"/>
  <c r="D10555" i="2" s="1"/>
  <c r="I10554" i="2"/>
  <c r="M10554" i="2" s="1"/>
  <c r="H10555" i="2" l="1"/>
  <c r="N10555" i="2" s="1"/>
  <c r="D10556" i="2" s="1"/>
  <c r="I10555" i="2"/>
  <c r="M10555" i="2" s="1"/>
  <c r="A10555" i="2"/>
  <c r="H10556" i="2" l="1"/>
  <c r="I10556" i="2" s="1"/>
  <c r="M10556" i="2" s="1"/>
  <c r="N10556" i="2"/>
  <c r="D10557" i="2" s="1"/>
  <c r="A10556" i="2"/>
  <c r="H10557" i="2" l="1"/>
  <c r="I10557" i="2" l="1"/>
  <c r="M10557" i="2" s="1"/>
  <c r="N10557" i="2"/>
  <c r="D10558" i="2" s="1"/>
  <c r="A10557" i="2"/>
  <c r="H10558" i="2" l="1"/>
  <c r="A10558" i="2" s="1"/>
  <c r="N10558" i="2" l="1"/>
  <c r="D10559" i="2" s="1"/>
  <c r="I10558" i="2"/>
  <c r="M10558" i="2" s="1"/>
  <c r="H10559" i="2" l="1"/>
  <c r="I10559" i="2" s="1"/>
  <c r="M10559" i="2" s="1"/>
  <c r="N10559" i="2"/>
  <c r="D10560" i="2" s="1"/>
  <c r="A10559" i="2"/>
  <c r="H10560" i="2" l="1"/>
  <c r="L10560" i="2" l="1"/>
  <c r="I10560" i="2"/>
  <c r="M10560" i="2" s="1"/>
  <c r="N10560" i="2"/>
  <c r="D10561" i="2" s="1"/>
  <c r="A10560" i="2"/>
  <c r="H10561" i="2" l="1"/>
  <c r="I10561" i="2" l="1"/>
  <c r="M10561" i="2" s="1"/>
  <c r="N10561" i="2"/>
  <c r="D10562" i="2" s="1"/>
  <c r="A10561" i="2"/>
  <c r="H10562" i="2" l="1"/>
  <c r="I10562" i="2" l="1"/>
  <c r="M10562" i="2" s="1"/>
  <c r="N10562" i="2"/>
  <c r="D10563" i="2" s="1"/>
  <c r="E10563" i="2" s="1"/>
  <c r="A10562" i="2"/>
  <c r="F10563" i="2" l="1"/>
  <c r="G10563" i="2"/>
  <c r="H10563" i="2"/>
  <c r="A10563" i="2" s="1"/>
  <c r="N10563" i="2" l="1"/>
  <c r="D10564" i="2" s="1"/>
  <c r="I10563" i="2"/>
  <c r="M10563" i="2" s="1"/>
  <c r="H10564" i="2" l="1"/>
  <c r="I10564" i="2" s="1"/>
  <c r="M10564" i="2" s="1"/>
  <c r="E10564" i="2"/>
  <c r="A10564" i="2" l="1"/>
  <c r="N10564" i="2"/>
  <c r="H10565" i="2" s="1"/>
  <c r="I10565" i="2" s="1"/>
  <c r="M10565" i="2" s="1"/>
  <c r="G10564" i="2"/>
  <c r="F10564" i="2"/>
  <c r="D10565" i="2" l="1"/>
  <c r="A10565" i="2"/>
  <c r="N10565" i="2"/>
  <c r="D10566" i="2" l="1"/>
  <c r="H10566" i="2"/>
  <c r="I10566" i="2" l="1"/>
  <c r="M10566" i="2" s="1"/>
  <c r="N10566" i="2"/>
  <c r="D10567" i="2" s="1"/>
  <c r="A10566" i="2"/>
  <c r="H10567" i="2" l="1"/>
  <c r="A10567" i="2" s="1"/>
  <c r="I10567" i="2" l="1"/>
  <c r="M10567" i="2" s="1"/>
  <c r="N10567" i="2"/>
  <c r="D10568" i="2" s="1"/>
  <c r="H10568" i="2" l="1"/>
  <c r="A10568" i="2" s="1"/>
  <c r="I10568" i="2" l="1"/>
  <c r="M10568" i="2" s="1"/>
  <c r="N10568" i="2"/>
  <c r="D10569" i="2" s="1"/>
  <c r="H10569" i="2" l="1"/>
  <c r="A10569" i="2" s="1"/>
  <c r="I10569" i="2" l="1"/>
  <c r="M10569" i="2" s="1"/>
  <c r="N10569" i="2"/>
  <c r="D10570" i="2" s="1"/>
  <c r="H10570" i="2" l="1"/>
  <c r="N10570" i="2" l="1"/>
  <c r="D10571" i="2" s="1"/>
  <c r="I10570" i="2"/>
  <c r="M10570" i="2" s="1"/>
  <c r="H10571" i="2" s="1"/>
  <c r="A10570" i="2"/>
  <c r="I10571" i="2" l="1"/>
  <c r="M10571" i="2" s="1"/>
  <c r="N10571" i="2"/>
  <c r="D10572" i="2" s="1"/>
  <c r="A10571" i="2"/>
  <c r="H10572" i="2" l="1"/>
  <c r="A10572" i="2" s="1"/>
  <c r="N10572" i="2" l="1"/>
  <c r="D10573" i="2" s="1"/>
  <c r="I10572" i="2"/>
  <c r="M10572" i="2" s="1"/>
  <c r="H10573" i="2" s="1"/>
  <c r="I10573" i="2" l="1"/>
  <c r="M10573" i="2" s="1"/>
  <c r="N10573" i="2"/>
  <c r="D10574" i="2" s="1"/>
  <c r="A10573" i="2"/>
  <c r="H10574" i="2" l="1"/>
  <c r="A10574" i="2" s="1"/>
  <c r="I10574" i="2" l="1"/>
  <c r="M10574" i="2" s="1"/>
  <c r="N10574" i="2"/>
  <c r="D10575" i="2" s="1"/>
  <c r="H10575" i="2" l="1"/>
  <c r="I10575" i="2" l="1"/>
  <c r="M10575" i="2" s="1"/>
  <c r="N10575" i="2"/>
  <c r="D10576" i="2" s="1"/>
  <c r="A10575" i="2"/>
  <c r="H10576" i="2" l="1"/>
  <c r="A10576" i="2" s="1"/>
  <c r="N10576" i="2" l="1"/>
  <c r="D10577" i="2" s="1"/>
  <c r="I10576" i="2"/>
  <c r="M10576" i="2" s="1"/>
  <c r="H10577" i="2" l="1"/>
  <c r="I10577" i="2" s="1"/>
  <c r="M10577" i="2" s="1"/>
  <c r="A10577" i="2" l="1"/>
  <c r="N10577" i="2"/>
  <c r="D10578" i="2" s="1"/>
  <c r="H10578" i="2" l="1"/>
  <c r="A10578" i="2" s="1"/>
  <c r="I10578" i="2"/>
  <c r="M10578" i="2" s="1"/>
  <c r="N10578" i="2"/>
  <c r="D10579" i="2" s="1"/>
  <c r="H10579" i="2" l="1"/>
  <c r="A10579" i="2" s="1"/>
  <c r="I10579" i="2" l="1"/>
  <c r="M10579" i="2" s="1"/>
  <c r="N10579" i="2"/>
  <c r="D10580" i="2" s="1"/>
  <c r="H10580" i="2" l="1"/>
  <c r="A10580" i="2"/>
  <c r="N10580" i="2" l="1"/>
  <c r="D10581" i="2" s="1"/>
  <c r="I10580" i="2"/>
  <c r="M10580" i="2" s="1"/>
  <c r="H10581" i="2" l="1"/>
  <c r="I10581" i="2" s="1"/>
  <c r="M10581" i="2" s="1"/>
  <c r="A10581" i="2" l="1"/>
  <c r="N10581" i="2"/>
  <c r="D10582" i="2" s="1"/>
  <c r="H10582" i="2" l="1"/>
  <c r="A10582" i="2" s="1"/>
  <c r="N10582" i="2" l="1"/>
  <c r="D10583" i="2" s="1"/>
  <c r="I10582" i="2"/>
  <c r="M10582" i="2" s="1"/>
  <c r="H10583" i="2" l="1"/>
  <c r="A10583" i="2" s="1"/>
  <c r="N10583" i="2" l="1"/>
  <c r="D10584" i="2" s="1"/>
  <c r="I10583" i="2"/>
  <c r="M10583" i="2" s="1"/>
  <c r="H10584" i="2" s="1"/>
  <c r="A10584" i="2" s="1"/>
  <c r="N10584" i="2" l="1"/>
  <c r="D10585" i="2" s="1"/>
  <c r="I10584" i="2"/>
  <c r="M10584" i="2" s="1"/>
  <c r="H10585" i="2" s="1"/>
  <c r="N10585" i="2" l="1"/>
  <c r="D10586" i="2" s="1"/>
  <c r="I10585" i="2"/>
  <c r="M10585" i="2" s="1"/>
  <c r="A10585" i="2"/>
  <c r="H10586" i="2" l="1"/>
  <c r="N10586" i="2" s="1"/>
  <c r="D10587" i="2" s="1"/>
  <c r="I10586" i="2"/>
  <c r="M10586" i="2" s="1"/>
  <c r="A10586" i="2"/>
  <c r="H10587" i="2" l="1"/>
  <c r="I10587" i="2" s="1"/>
  <c r="M10587" i="2" s="1"/>
  <c r="A10587" i="2" l="1"/>
  <c r="N10587" i="2"/>
  <c r="D10588" i="2" s="1"/>
  <c r="H10588" i="2" l="1"/>
  <c r="A10588" i="2" s="1"/>
  <c r="N10588" i="2" l="1"/>
  <c r="D10589" i="2" s="1"/>
  <c r="I10588" i="2"/>
  <c r="M10588" i="2" s="1"/>
  <c r="H10589" i="2" s="1"/>
  <c r="A10589" i="2" s="1"/>
  <c r="I10589" i="2" l="1"/>
  <c r="M10589" i="2" s="1"/>
  <c r="N10589" i="2"/>
  <c r="D10590" i="2" s="1"/>
  <c r="H10590" i="2" l="1"/>
  <c r="L10590" i="2" s="1"/>
  <c r="A10590" i="2" l="1"/>
  <c r="N10590" i="2"/>
  <c r="D10591" i="2" s="1"/>
  <c r="I10590" i="2"/>
  <c r="M10590" i="2" s="1"/>
  <c r="H10591" i="2" l="1"/>
  <c r="N10591" i="2"/>
  <c r="D10592" i="2" s="1"/>
  <c r="L10591" i="2"/>
  <c r="I10591" i="2"/>
  <c r="M10591" i="2" s="1"/>
  <c r="A10591" i="2"/>
  <c r="H10592" i="2" l="1"/>
  <c r="I10592" i="2" s="1"/>
  <c r="M10592" i="2" s="1"/>
  <c r="A10592" i="2" l="1"/>
  <c r="N10592" i="2"/>
  <c r="D10593" i="2" s="1"/>
  <c r="H10593" i="2" l="1"/>
  <c r="A10593" i="2" s="1"/>
  <c r="I10593" i="2" l="1"/>
  <c r="M10593" i="2" s="1"/>
  <c r="N10593" i="2"/>
  <c r="D10594" i="2" s="1"/>
  <c r="E10594" i="2"/>
  <c r="H10594" i="2" l="1"/>
  <c r="F10594" i="2"/>
  <c r="G10594" i="2"/>
  <c r="I10594" i="2" l="1"/>
  <c r="M10594" i="2" s="1"/>
  <c r="A10594" i="2"/>
  <c r="N10594" i="2"/>
  <c r="D10595" i="2" s="1"/>
  <c r="H10595" i="2" l="1"/>
  <c r="I10595" i="2" l="1"/>
  <c r="M10595" i="2" s="1"/>
  <c r="N10595" i="2"/>
  <c r="A10595" i="2"/>
  <c r="H10596" i="2" l="1"/>
  <c r="D10596" i="2"/>
  <c r="A10596" i="2" l="1"/>
  <c r="I10596" i="2"/>
  <c r="M10596" i="2" s="1"/>
  <c r="N10596" i="2"/>
  <c r="H10597" i="2" l="1"/>
  <c r="D10597" i="2"/>
  <c r="A10597" i="2" s="1"/>
  <c r="I10597" i="2" l="1"/>
  <c r="M10597" i="2" s="1"/>
  <c r="N10597" i="2"/>
  <c r="H10598" i="2" l="1"/>
  <c r="D10598" i="2"/>
  <c r="A10598" i="2" l="1"/>
  <c r="I10598" i="2"/>
  <c r="M10598" i="2" s="1"/>
  <c r="N10598" i="2"/>
  <c r="H10599" i="2" s="1"/>
  <c r="I10599" i="2" l="1"/>
  <c r="M10599" i="2" s="1"/>
  <c r="D10599" i="2"/>
  <c r="N10599" i="2" s="1"/>
  <c r="H10600" i="2" l="1"/>
  <c r="A10599" i="2"/>
  <c r="D10600" i="2"/>
  <c r="A10600" i="2" s="1"/>
  <c r="I10600" i="2" l="1"/>
  <c r="M10600" i="2" s="1"/>
  <c r="N10600" i="2"/>
  <c r="D10601" i="2" s="1"/>
  <c r="H10601" i="2" l="1"/>
  <c r="N10601" i="2" l="1"/>
  <c r="D10602" i="2" s="1"/>
  <c r="I10601" i="2"/>
  <c r="M10601" i="2" s="1"/>
  <c r="H10602" i="2" s="1"/>
  <c r="A10601" i="2"/>
  <c r="N10602" i="2" l="1"/>
  <c r="D10603" i="2" s="1"/>
  <c r="I10602" i="2"/>
  <c r="M10602" i="2" s="1"/>
  <c r="H10603" i="2" s="1"/>
  <c r="A10602" i="2"/>
  <c r="I10603" i="2" l="1"/>
  <c r="M10603" i="2" s="1"/>
  <c r="A10603" i="2"/>
  <c r="N10603" i="2"/>
  <c r="D10604" i="2" s="1"/>
  <c r="H10604" i="2" l="1"/>
  <c r="I10604" i="2" s="1"/>
  <c r="M10604" i="2" s="1"/>
  <c r="A10604" i="2" l="1"/>
  <c r="N10604" i="2"/>
  <c r="D10605" i="2" s="1"/>
  <c r="H10605" i="2" l="1"/>
  <c r="A10605" i="2" l="1"/>
  <c r="I10605" i="2"/>
  <c r="M10605" i="2" s="1"/>
  <c r="N10605" i="2"/>
  <c r="D10606" i="2" s="1"/>
  <c r="H10606" i="2" l="1"/>
  <c r="I10606" i="2" l="1"/>
  <c r="M10606" i="2" s="1"/>
  <c r="N10606" i="2"/>
  <c r="D10607" i="2" s="1"/>
  <c r="A10606" i="2"/>
  <c r="H10607" i="2" l="1"/>
  <c r="I10607" i="2" s="1"/>
  <c r="M10607" i="2" s="1"/>
  <c r="A10607" i="2"/>
  <c r="N10607" i="2"/>
  <c r="D10608" i="2" s="1"/>
  <c r="H10608" i="2" l="1"/>
  <c r="A10608" i="2" s="1"/>
  <c r="N10608" i="2" l="1"/>
  <c r="D10609" i="2" s="1"/>
  <c r="I10608" i="2"/>
  <c r="M10608" i="2" s="1"/>
  <c r="H10609" i="2" s="1"/>
  <c r="A10609" i="2" s="1"/>
  <c r="I10609" i="2" l="1"/>
  <c r="M10609" i="2" s="1"/>
  <c r="N10609" i="2"/>
  <c r="D10610" i="2" s="1"/>
  <c r="H10610" i="2" l="1"/>
  <c r="I10610" i="2" s="1"/>
  <c r="M10610" i="2" s="1"/>
  <c r="A10610" i="2" l="1"/>
  <c r="N10610" i="2"/>
  <c r="D10611" i="2" s="1"/>
  <c r="H10611" i="2" l="1"/>
  <c r="A10611" i="2" s="1"/>
  <c r="I10611" i="2" l="1"/>
  <c r="M10611" i="2" s="1"/>
  <c r="N10611" i="2"/>
  <c r="D10612" i="2" s="1"/>
  <c r="H10612" i="2"/>
  <c r="I10612" i="2" s="1"/>
  <c r="M10612" i="2" s="1"/>
  <c r="N10612" i="2" l="1"/>
  <c r="D10613" i="2" s="1"/>
  <c r="A10612" i="2"/>
  <c r="H10613" i="2"/>
  <c r="N10613" i="2" l="1"/>
  <c r="D10614" i="2" s="1"/>
  <c r="I10613" i="2"/>
  <c r="M10613" i="2" s="1"/>
  <c r="A10613" i="2"/>
  <c r="H10614" i="2" l="1"/>
  <c r="N10614" i="2" s="1"/>
  <c r="D10615" i="2" s="1"/>
  <c r="A10614" i="2" l="1"/>
  <c r="I10614" i="2"/>
  <c r="M10614" i="2" s="1"/>
  <c r="H10615" i="2" s="1"/>
  <c r="I10615" i="2" l="1"/>
  <c r="M10615" i="2" s="1"/>
  <c r="A10615" i="2"/>
  <c r="N10615" i="2"/>
  <c r="D10616" i="2" s="1"/>
  <c r="H10616" i="2" l="1"/>
  <c r="A10616" i="2" s="1"/>
  <c r="N10616" i="2"/>
  <c r="D10617" i="2" s="1"/>
  <c r="I10616" i="2"/>
  <c r="M10616" i="2" s="1"/>
  <c r="H10617" i="2" l="1"/>
  <c r="A10617" i="2" s="1"/>
  <c r="N10617" i="2"/>
  <c r="D10618" i="2" s="1"/>
  <c r="I10617" i="2"/>
  <c r="M10617" i="2" s="1"/>
  <c r="H10618" i="2" l="1"/>
  <c r="N10618" i="2"/>
  <c r="D10619" i="2" s="1"/>
  <c r="I10618" i="2"/>
  <c r="M10618" i="2" s="1"/>
  <c r="A10618" i="2"/>
  <c r="H10619" i="2" l="1"/>
  <c r="N10619" i="2" s="1"/>
  <c r="D10620" i="2" s="1"/>
  <c r="A10619" i="2" l="1"/>
  <c r="I10619" i="2"/>
  <c r="M10619" i="2" s="1"/>
  <c r="H10620" i="2" s="1"/>
  <c r="A10620" i="2" l="1"/>
  <c r="I10620" i="2"/>
  <c r="M10620" i="2" s="1"/>
  <c r="N10620" i="2"/>
  <c r="D10621" i="2" s="1"/>
  <c r="H10621" i="2" l="1"/>
  <c r="A10621" i="2" s="1"/>
  <c r="N10621" i="2"/>
  <c r="D10622" i="2" s="1"/>
  <c r="I10621" i="2"/>
  <c r="M10621" i="2" s="1"/>
  <c r="L10621" i="2"/>
  <c r="H10622" i="2" s="1"/>
  <c r="N10622" i="2" l="1"/>
  <c r="D10623" i="2" s="1"/>
  <c r="I10622" i="2"/>
  <c r="M10622" i="2" s="1"/>
  <c r="A10622" i="2"/>
  <c r="H10623" i="2" l="1"/>
  <c r="N10623" i="2" s="1"/>
  <c r="D10624" i="2" s="1"/>
  <c r="E10624" i="2" s="1"/>
  <c r="A10623" i="2"/>
  <c r="I10623" i="2" l="1"/>
  <c r="M10623" i="2" s="1"/>
  <c r="H10624" i="2" s="1"/>
  <c r="I10624" i="2" s="1"/>
  <c r="M10624" i="2" s="1"/>
  <c r="F10624" i="2"/>
  <c r="G10624" i="2"/>
  <c r="A10624" i="2" l="1"/>
  <c r="N10624" i="2"/>
  <c r="D10625" i="2" s="1"/>
  <c r="E10625" i="2" s="1"/>
  <c r="H10625" i="2" l="1"/>
  <c r="A10625" i="2" s="1"/>
  <c r="F10625" i="2"/>
  <c r="G10625" i="2"/>
  <c r="I10625" i="2"/>
  <c r="M10625" i="2" s="1"/>
  <c r="N10625" i="2"/>
  <c r="H10626" i="2" s="1"/>
  <c r="I10626" i="2" l="1"/>
  <c r="M10626" i="2" s="1"/>
  <c r="D10626" i="2"/>
  <c r="N10626" i="2" s="1"/>
  <c r="H10627" i="2" s="1"/>
  <c r="I10627" i="2" l="1"/>
  <c r="M10627" i="2" s="1"/>
  <c r="D10627" i="2"/>
  <c r="A10626" i="2"/>
  <c r="A10627" i="2" l="1"/>
  <c r="N10627" i="2"/>
  <c r="H10628" i="2" s="1"/>
  <c r="I10628" i="2" l="1"/>
  <c r="M10628" i="2" s="1"/>
  <c r="D10628" i="2"/>
  <c r="A10628" i="2" l="1"/>
  <c r="N10628" i="2"/>
  <c r="H10629" i="2" s="1"/>
  <c r="I10629" i="2" l="1"/>
  <c r="M10629" i="2" s="1"/>
  <c r="D10629" i="2"/>
  <c r="A10629" i="2" l="1"/>
  <c r="N10629" i="2"/>
  <c r="H10630" i="2" s="1"/>
  <c r="I10630" i="2" l="1"/>
  <c r="M10630" i="2" s="1"/>
  <c r="D10630" i="2"/>
  <c r="A10630" i="2" s="1"/>
  <c r="N10630" i="2" l="1"/>
  <c r="D10631" i="2" s="1"/>
  <c r="H10631" i="2" l="1"/>
  <c r="I10631" i="2" l="1"/>
  <c r="M10631" i="2" s="1"/>
  <c r="N10631" i="2"/>
  <c r="D10632" i="2" s="1"/>
  <c r="A10631" i="2"/>
  <c r="H10632" i="2" l="1"/>
  <c r="A10632" i="2"/>
  <c r="N10632" i="2" l="1"/>
  <c r="D10633" i="2" s="1"/>
  <c r="I10632" i="2"/>
  <c r="M10632" i="2" s="1"/>
  <c r="H10633" i="2" l="1"/>
  <c r="N10633" i="2"/>
  <c r="D10634" i="2" s="1"/>
  <c r="I10633" i="2"/>
  <c r="M10633" i="2" s="1"/>
  <c r="H10634" i="2" s="1"/>
  <c r="A10633" i="2"/>
  <c r="N10634" i="2" l="1"/>
  <c r="D10635" i="2" s="1"/>
  <c r="I10634" i="2"/>
  <c r="M10634" i="2" s="1"/>
  <c r="A10634" i="2"/>
  <c r="H10635" i="2" l="1"/>
  <c r="I10635" i="2" s="1"/>
  <c r="M10635" i="2" s="1"/>
  <c r="N10635" i="2"/>
  <c r="D10636" i="2" s="1"/>
  <c r="A10635" i="2"/>
  <c r="H10636" i="2" l="1"/>
  <c r="I10636" i="2" l="1"/>
  <c r="M10636" i="2" s="1"/>
  <c r="N10636" i="2"/>
  <c r="D10637" i="2" s="1"/>
  <c r="A10636" i="2"/>
  <c r="H10637" i="2" l="1"/>
  <c r="N10637" i="2"/>
  <c r="D10638" i="2" s="1"/>
  <c r="I10637" i="2"/>
  <c r="M10637" i="2" s="1"/>
  <c r="A10637" i="2"/>
  <c r="H10638" i="2" l="1"/>
  <c r="A10638" i="2" s="1"/>
  <c r="I10638" i="2" l="1"/>
  <c r="M10638" i="2" s="1"/>
  <c r="N10638" i="2"/>
  <c r="D10639" i="2" s="1"/>
  <c r="H10639" i="2" l="1"/>
  <c r="I10639" i="2" l="1"/>
  <c r="M10639" i="2" s="1"/>
  <c r="N10639" i="2"/>
  <c r="D10640" i="2" s="1"/>
  <c r="A10639" i="2"/>
  <c r="H10640" i="2" l="1"/>
  <c r="I10640" i="2" l="1"/>
  <c r="M10640" i="2" s="1"/>
  <c r="N10640" i="2"/>
  <c r="D10641" i="2" s="1"/>
  <c r="A10640" i="2"/>
  <c r="H10641" i="2" l="1"/>
  <c r="A10641" i="2" s="1"/>
  <c r="N10641" i="2" l="1"/>
  <c r="D10642" i="2" s="1"/>
  <c r="I10641" i="2"/>
  <c r="M10641" i="2" s="1"/>
  <c r="H10642" i="2" l="1"/>
  <c r="N10642" i="2" s="1"/>
  <c r="D10643" i="2" s="1"/>
  <c r="A10642" i="2" l="1"/>
  <c r="I10642" i="2"/>
  <c r="M10642" i="2" s="1"/>
  <c r="H10643" i="2"/>
  <c r="N10643" i="2" l="1"/>
  <c r="D10644" i="2" s="1"/>
  <c r="I10643" i="2"/>
  <c r="M10643" i="2" s="1"/>
  <c r="A10643" i="2"/>
  <c r="H10644" i="2" l="1"/>
  <c r="I10644" i="2" s="1"/>
  <c r="M10644" i="2" s="1"/>
  <c r="A10644" i="2" l="1"/>
  <c r="N10644" i="2"/>
  <c r="D10645" i="2" s="1"/>
  <c r="H10645" i="2" l="1"/>
  <c r="I10645" i="2" l="1"/>
  <c r="M10645" i="2" s="1"/>
  <c r="N10645" i="2"/>
  <c r="D10646" i="2" s="1"/>
  <c r="A10645" i="2"/>
  <c r="H10646" i="2" l="1"/>
  <c r="A10646" i="2" s="1"/>
  <c r="N10646" i="2"/>
  <c r="D10647" i="2" s="1"/>
  <c r="I10646" i="2" l="1"/>
  <c r="M10646" i="2" s="1"/>
  <c r="H10647" i="2"/>
  <c r="I10647" i="2" s="1"/>
  <c r="M10647" i="2" s="1"/>
  <c r="N10647" i="2"/>
  <c r="D10648" i="2" s="1"/>
  <c r="A10647" i="2"/>
  <c r="H10648" i="2" l="1"/>
  <c r="I10648" i="2" l="1"/>
  <c r="M10648" i="2" s="1"/>
  <c r="N10648" i="2"/>
  <c r="D10649" i="2" s="1"/>
  <c r="A10648" i="2"/>
  <c r="H10649" i="2" l="1"/>
  <c r="A10649" i="2" s="1"/>
  <c r="N10649" i="2" l="1"/>
  <c r="D10650" i="2" s="1"/>
  <c r="I10649" i="2"/>
  <c r="M10649" i="2" s="1"/>
  <c r="H10650" i="2" l="1"/>
  <c r="A10650" i="2" s="1"/>
  <c r="I10650" i="2" l="1"/>
  <c r="M10650" i="2" s="1"/>
  <c r="N10650" i="2"/>
  <c r="D10651" i="2" s="1"/>
  <c r="H10651" i="2" l="1"/>
  <c r="A10651" i="2"/>
  <c r="L10651" i="2"/>
  <c r="N10651" i="2"/>
  <c r="D10652" i="2" s="1"/>
  <c r="I10651" i="2"/>
  <c r="M10651" i="2" s="1"/>
  <c r="H10652" i="2" l="1"/>
  <c r="A10652" i="2"/>
  <c r="L10652" i="2"/>
  <c r="N10652" i="2"/>
  <c r="D10653" i="2" s="1"/>
  <c r="I10652" i="2"/>
  <c r="M10652" i="2" s="1"/>
  <c r="H10653" i="2" l="1"/>
  <c r="N10653" i="2" s="1"/>
  <c r="D10654" i="2" s="1"/>
  <c r="A10653" i="2" l="1"/>
  <c r="I10653" i="2"/>
  <c r="M10653" i="2" s="1"/>
  <c r="H10654" i="2" s="1"/>
  <c r="I10654" i="2" l="1"/>
  <c r="M10654" i="2" s="1"/>
  <c r="N10654" i="2"/>
  <c r="D10655" i="2" s="1"/>
  <c r="E10655" i="2" s="1"/>
  <c r="F10655" i="2" s="1"/>
  <c r="A10654" i="2"/>
  <c r="H10655" i="2"/>
  <c r="G10655" i="2" l="1"/>
  <c r="I10655" i="2"/>
  <c r="M10655" i="2" s="1"/>
  <c r="N10655" i="2"/>
  <c r="D10656" i="2" s="1"/>
  <c r="A10655" i="2"/>
  <c r="H10656" i="2" l="1"/>
  <c r="E10656" i="2"/>
  <c r="A10656" i="2"/>
  <c r="G10656" i="2" l="1"/>
  <c r="F10656" i="2"/>
  <c r="I10656" i="2"/>
  <c r="M10656" i="2" s="1"/>
  <c r="N10656" i="2"/>
  <c r="H10657" i="2" s="1"/>
  <c r="I10657" i="2" l="1"/>
  <c r="M10657" i="2" s="1"/>
  <c r="D10657" i="2"/>
  <c r="A10657" i="2" l="1"/>
  <c r="N10657" i="2"/>
  <c r="H10658" i="2" s="1"/>
  <c r="I10658" i="2" l="1"/>
  <c r="M10658" i="2" s="1"/>
  <c r="D10658" i="2"/>
  <c r="A10658" i="2" l="1"/>
  <c r="N10658" i="2"/>
  <c r="H10659" i="2" s="1"/>
  <c r="I10659" i="2" l="1"/>
  <c r="M10659" i="2" s="1"/>
  <c r="D10659" i="2"/>
  <c r="A10659" i="2" s="1"/>
  <c r="N10659" i="2" l="1"/>
  <c r="D10660" i="2" l="1"/>
  <c r="H10660" i="2"/>
  <c r="I10660" i="2" l="1"/>
  <c r="M10660" i="2" s="1"/>
  <c r="N10660" i="2"/>
  <c r="D10661" i="2" s="1"/>
  <c r="A10660" i="2"/>
  <c r="H10661" i="2" l="1"/>
  <c r="I10661" i="2" l="1"/>
  <c r="M10661" i="2" s="1"/>
  <c r="N10661" i="2"/>
  <c r="D10662" i="2" s="1"/>
  <c r="A10661" i="2"/>
  <c r="H10662" i="2" l="1"/>
  <c r="N10662" i="2" l="1"/>
  <c r="D10663" i="2" s="1"/>
  <c r="I10662" i="2"/>
  <c r="M10662" i="2" s="1"/>
  <c r="H10663" i="2" s="1"/>
  <c r="A10662" i="2"/>
  <c r="N10663" i="2" l="1"/>
  <c r="D10664" i="2" s="1"/>
  <c r="I10663" i="2"/>
  <c r="M10663" i="2" s="1"/>
  <c r="A10663" i="2"/>
  <c r="H10664" i="2" l="1"/>
  <c r="I10664" i="2" s="1"/>
  <c r="M10664" i="2" s="1"/>
  <c r="A10664" i="2"/>
  <c r="N10664" i="2" l="1"/>
  <c r="D10665" i="2" s="1"/>
  <c r="H10665" i="2" l="1"/>
  <c r="N10665" i="2" s="1"/>
  <c r="D10666" i="2" s="1"/>
  <c r="A10665" i="2"/>
  <c r="I10665" i="2" l="1"/>
  <c r="M10665" i="2" s="1"/>
  <c r="H10666" i="2" s="1"/>
  <c r="N10666" i="2" s="1"/>
  <c r="D10667" i="2" s="1"/>
  <c r="A10666" i="2" l="1"/>
  <c r="I10666" i="2"/>
  <c r="M10666" i="2" s="1"/>
  <c r="H10667" i="2" s="1"/>
  <c r="I10667" i="2" l="1"/>
  <c r="M10667" i="2" s="1"/>
  <c r="A10667" i="2"/>
  <c r="N10667" i="2"/>
  <c r="D10668" i="2" s="1"/>
  <c r="H10668" i="2" l="1"/>
  <c r="I10668" i="2" s="1"/>
  <c r="M10668" i="2" s="1"/>
  <c r="N10668" i="2" l="1"/>
  <c r="D10669" i="2" s="1"/>
  <c r="A10668" i="2"/>
  <c r="H10669" i="2" l="1"/>
  <c r="I10669" i="2" s="1"/>
  <c r="M10669" i="2" s="1"/>
  <c r="N10669" i="2" l="1"/>
  <c r="D10670" i="2" s="1"/>
  <c r="A10669" i="2"/>
  <c r="H10670" i="2"/>
  <c r="I10670" i="2" s="1"/>
  <c r="M10670" i="2" s="1"/>
  <c r="N10670" i="2"/>
  <c r="D10671" i="2" s="1"/>
  <c r="A10670" i="2"/>
  <c r="H10671" i="2" l="1"/>
  <c r="N10671" i="2" l="1"/>
  <c r="D10672" i="2" s="1"/>
  <c r="I10671" i="2"/>
  <c r="M10671" i="2" s="1"/>
  <c r="A10671" i="2"/>
  <c r="H10672" i="2" l="1"/>
  <c r="N10672" i="2" s="1"/>
  <c r="D10673" i="2" s="1"/>
  <c r="A10672" i="2" l="1"/>
  <c r="I10672" i="2"/>
  <c r="M10672" i="2" s="1"/>
  <c r="H10673" i="2" s="1"/>
  <c r="A10673" i="2" l="1"/>
  <c r="N10673" i="2"/>
  <c r="D10674" i="2" s="1"/>
  <c r="I10673" i="2"/>
  <c r="M10673" i="2" s="1"/>
  <c r="H10674" i="2" l="1"/>
  <c r="I10674" i="2" l="1"/>
  <c r="M10674" i="2" s="1"/>
  <c r="N10674" i="2"/>
  <c r="D10675" i="2" s="1"/>
  <c r="A10674" i="2"/>
  <c r="H10675" i="2" l="1"/>
  <c r="I10675" i="2" l="1"/>
  <c r="M10675" i="2" s="1"/>
  <c r="N10675" i="2"/>
  <c r="D10676" i="2" s="1"/>
  <c r="A10675" i="2"/>
  <c r="H10676" i="2" l="1"/>
  <c r="I10676" i="2" l="1"/>
  <c r="M10676" i="2" s="1"/>
  <c r="A10676" i="2"/>
  <c r="N10676" i="2"/>
  <c r="D10677" i="2" s="1"/>
  <c r="H10677" i="2" l="1"/>
  <c r="N10677" i="2" l="1"/>
  <c r="D10678" i="2" s="1"/>
  <c r="A10677" i="2"/>
  <c r="I10677" i="2"/>
  <c r="M10677" i="2" s="1"/>
  <c r="H10678" i="2" s="1"/>
  <c r="A10678" i="2" s="1"/>
  <c r="N10678" i="2" l="1"/>
  <c r="D10679" i="2" s="1"/>
  <c r="I10678" i="2"/>
  <c r="M10678" i="2" s="1"/>
  <c r="H10679" i="2"/>
  <c r="A10679" i="2" s="1"/>
  <c r="N10679" i="2" l="1"/>
  <c r="D10680" i="2" s="1"/>
  <c r="I10679" i="2"/>
  <c r="M10679" i="2" s="1"/>
  <c r="H10680" i="2" l="1"/>
  <c r="N10680" i="2" s="1"/>
  <c r="D10681" i="2" s="1"/>
  <c r="A10680" i="2" l="1"/>
  <c r="I10680" i="2"/>
  <c r="M10680" i="2" s="1"/>
  <c r="H10681" i="2" s="1"/>
  <c r="I10681" i="2" s="1"/>
  <c r="M10681" i="2" s="1"/>
  <c r="A10681" i="2" l="1"/>
  <c r="N10681" i="2"/>
  <c r="D10682" i="2" s="1"/>
  <c r="H10682" i="2" l="1"/>
  <c r="N10682" i="2" l="1"/>
  <c r="D10683" i="2" s="1"/>
  <c r="L10682" i="2"/>
  <c r="A10682" i="2"/>
  <c r="I10682" i="2"/>
  <c r="M10682" i="2" s="1"/>
  <c r="H10683" i="2" l="1"/>
  <c r="I10683" i="2" s="1"/>
  <c r="M10683" i="2" s="1"/>
  <c r="N10683" i="2"/>
  <c r="D10684" i="2" s="1"/>
  <c r="A10683" i="2"/>
  <c r="L10683" i="2"/>
  <c r="H10684" i="2" s="1"/>
  <c r="I10684" i="2" l="1"/>
  <c r="M10684" i="2" s="1"/>
  <c r="N10684" i="2"/>
  <c r="D10685" i="2" s="1"/>
  <c r="A10684" i="2"/>
  <c r="H10685" i="2" l="1"/>
  <c r="A10685" i="2" s="1"/>
  <c r="I10685" i="2" l="1"/>
  <c r="M10685" i="2" s="1"/>
  <c r="N10685" i="2"/>
  <c r="D10686" i="2" s="1"/>
  <c r="H10686" i="2" l="1"/>
  <c r="A10686" i="2" s="1"/>
  <c r="E10686" i="2"/>
  <c r="F10686" i="2" l="1"/>
  <c r="G10686" i="2"/>
  <c r="I10686" i="2"/>
  <c r="M10686" i="2" s="1"/>
  <c r="N10686" i="2"/>
  <c r="H10687" i="2" s="1"/>
  <c r="I10687" i="2" l="1"/>
  <c r="M10687" i="2" s="1"/>
  <c r="D10687" i="2"/>
  <c r="A10687" i="2" l="1"/>
  <c r="N10687" i="2"/>
  <c r="H10688" i="2" s="1"/>
  <c r="D10688" i="2" l="1"/>
  <c r="N10688" i="2" s="1"/>
  <c r="I10688" i="2"/>
  <c r="M10688" i="2" s="1"/>
  <c r="H10689" i="2" l="1"/>
  <c r="I10689" i="2"/>
  <c r="M10689" i="2" s="1"/>
  <c r="A10688" i="2"/>
  <c r="D10689" i="2"/>
  <c r="A10689" i="2" s="1"/>
  <c r="N10689" i="2" l="1"/>
  <c r="D10690" i="2" s="1"/>
  <c r="H10690" i="2" l="1"/>
  <c r="I10690" i="2" l="1"/>
  <c r="M10690" i="2" s="1"/>
  <c r="N10690" i="2"/>
  <c r="D10691" i="2" s="1"/>
  <c r="A10690" i="2"/>
  <c r="H10691" i="2" l="1"/>
  <c r="A10691" i="2" s="1"/>
  <c r="I10691" i="2" l="1"/>
  <c r="M10691" i="2" s="1"/>
  <c r="N10691" i="2"/>
  <c r="D10692" i="2" s="1"/>
  <c r="H10692" i="2" l="1"/>
  <c r="N10692" i="2" s="1"/>
  <c r="D10693" i="2" s="1"/>
  <c r="A10692" i="2" l="1"/>
  <c r="I10692" i="2"/>
  <c r="M10692" i="2" s="1"/>
  <c r="H10693" i="2"/>
  <c r="I10693" i="2" s="1"/>
  <c r="M10693" i="2" s="1"/>
  <c r="A10693" i="2" l="1"/>
  <c r="N10693" i="2"/>
  <c r="D10694" i="2" s="1"/>
  <c r="H10694" i="2" l="1"/>
  <c r="I10694" i="2" s="1"/>
  <c r="M10694" i="2" s="1"/>
  <c r="A10694" i="2"/>
  <c r="N10694" i="2"/>
  <c r="D10695" i="2" s="1"/>
  <c r="H10695" i="2" l="1"/>
  <c r="I10695" i="2" l="1"/>
  <c r="M10695" i="2" s="1"/>
  <c r="N10695" i="2"/>
  <c r="D10696" i="2" s="1"/>
  <c r="A10695" i="2"/>
  <c r="H10696" i="2" l="1"/>
  <c r="I10696" i="2" l="1"/>
  <c r="M10696" i="2" s="1"/>
  <c r="N10696" i="2"/>
  <c r="D10697" i="2" s="1"/>
  <c r="A10696" i="2"/>
  <c r="H10697" i="2" l="1"/>
  <c r="A10697" i="2" s="1"/>
  <c r="N10697" i="2" l="1"/>
  <c r="D10698" i="2" s="1"/>
  <c r="I10697" i="2"/>
  <c r="M10697" i="2" s="1"/>
  <c r="H10698" i="2" l="1"/>
  <c r="I10698" i="2" s="1"/>
  <c r="M10698" i="2" s="1"/>
  <c r="A10698" i="2" l="1"/>
  <c r="N10698" i="2"/>
  <c r="D10699" i="2" s="1"/>
  <c r="H10699" i="2" l="1"/>
  <c r="A10699" i="2" s="1"/>
  <c r="I10699" i="2" l="1"/>
  <c r="M10699" i="2" s="1"/>
  <c r="N10699" i="2"/>
  <c r="D10700" i="2" s="1"/>
  <c r="H10700" i="2" l="1"/>
  <c r="I10700" i="2" s="1"/>
  <c r="M10700" i="2" s="1"/>
  <c r="N10700" i="2"/>
  <c r="D10701" i="2" s="1"/>
  <c r="H10701" i="2" l="1"/>
  <c r="A10700" i="2"/>
  <c r="I10701" i="2" l="1"/>
  <c r="M10701" i="2" s="1"/>
  <c r="A10701" i="2"/>
  <c r="N10701" i="2"/>
  <c r="D10702" i="2" s="1"/>
  <c r="H10702" i="2" l="1"/>
  <c r="I10702" i="2" l="1"/>
  <c r="M10702" i="2" s="1"/>
  <c r="N10702" i="2"/>
  <c r="D10703" i="2" s="1"/>
  <c r="A10702" i="2"/>
  <c r="H10703" i="2" l="1"/>
  <c r="A10703" i="2" l="1"/>
  <c r="N10703" i="2"/>
  <c r="D10704" i="2" s="1"/>
  <c r="I10703" i="2"/>
  <c r="M10703" i="2" s="1"/>
  <c r="H10704" i="2" s="1"/>
  <c r="A10704" i="2" l="1"/>
  <c r="I10704" i="2"/>
  <c r="M10704" i="2" s="1"/>
  <c r="N10704" i="2"/>
  <c r="D10705" i="2" s="1"/>
  <c r="H10705" i="2" l="1"/>
  <c r="A10705" i="2" l="1"/>
  <c r="I10705" i="2"/>
  <c r="M10705" i="2" s="1"/>
  <c r="N10705" i="2"/>
  <c r="D10706" i="2" s="1"/>
  <c r="H10706" i="2" l="1"/>
  <c r="A10706" i="2" l="1"/>
  <c r="I10706" i="2"/>
  <c r="M10706" i="2" s="1"/>
  <c r="N10706" i="2"/>
  <c r="D10707" i="2" s="1"/>
  <c r="H10707" i="2" l="1"/>
  <c r="A10707" i="2"/>
  <c r="I10707" i="2"/>
  <c r="M10707" i="2" s="1"/>
  <c r="N10707" i="2"/>
  <c r="D10708" i="2" s="1"/>
  <c r="H10708" i="2" l="1"/>
  <c r="A10708" i="2" s="1"/>
  <c r="I10708" i="2"/>
  <c r="M10708" i="2" s="1"/>
  <c r="N10708" i="2"/>
  <c r="D10709" i="2" s="1"/>
  <c r="H10709" i="2" l="1"/>
  <c r="A10709" i="2" s="1"/>
  <c r="I10709" i="2" l="1"/>
  <c r="M10709" i="2" s="1"/>
  <c r="N10709" i="2"/>
  <c r="D10710" i="2" s="1"/>
  <c r="H10710" i="2" l="1"/>
  <c r="A10710" i="2" s="1"/>
  <c r="I10710" i="2" l="1"/>
  <c r="M10710" i="2" s="1"/>
  <c r="N10710" i="2"/>
  <c r="D10711" i="2" s="1"/>
  <c r="H10711" i="2" l="1"/>
  <c r="A10711" i="2" s="1"/>
  <c r="I10711" i="2" l="1"/>
  <c r="M10711" i="2" s="1"/>
  <c r="N10711" i="2"/>
  <c r="D10712" i="2" s="1"/>
  <c r="H10712" i="2" l="1"/>
  <c r="A10712" i="2" l="1"/>
  <c r="I10712" i="2"/>
  <c r="M10712" i="2" s="1"/>
  <c r="N10712" i="2"/>
  <c r="D10713" i="2" s="1"/>
  <c r="H10713" i="2" l="1"/>
  <c r="A10713" i="2" s="1"/>
  <c r="N10713" i="2" l="1"/>
  <c r="D10714" i="2" s="1"/>
  <c r="E10714" i="2" s="1"/>
  <c r="I10713" i="2"/>
  <c r="M10713" i="2" s="1"/>
  <c r="L10713" i="2"/>
  <c r="H10714" i="2" s="1"/>
  <c r="F10714" i="2" l="1"/>
  <c r="G10714" i="2"/>
  <c r="I10714" i="2"/>
  <c r="M10714" i="2" s="1"/>
  <c r="N10714" i="2"/>
  <c r="D10715" i="2" s="1"/>
  <c r="A10714" i="2"/>
  <c r="H10715" i="2" l="1"/>
  <c r="A10715" i="2" s="1"/>
  <c r="I10715" i="2" l="1"/>
  <c r="M10715" i="2" s="1"/>
  <c r="N10715" i="2"/>
  <c r="D10716" i="2" s="1"/>
  <c r="E10716" i="2" s="1"/>
  <c r="G10716" i="2" l="1"/>
  <c r="F10716" i="2"/>
  <c r="H10716" i="2"/>
  <c r="A10716" i="2" s="1"/>
  <c r="I10716" i="2" l="1"/>
  <c r="M10716" i="2" s="1"/>
  <c r="N10716" i="2"/>
  <c r="D10717" i="2" s="1"/>
  <c r="H10717" i="2" l="1"/>
  <c r="A10717" i="2" s="1"/>
  <c r="E10717" i="2"/>
  <c r="G10717" i="2" l="1"/>
  <c r="F10717" i="2"/>
  <c r="I10717" i="2"/>
  <c r="M10717" i="2" s="1"/>
  <c r="N10717" i="2"/>
  <c r="H10718" i="2" s="1"/>
  <c r="I10718" i="2" l="1"/>
  <c r="M10718" i="2" s="1"/>
  <c r="D10718" i="2"/>
  <c r="A10718" i="2" l="1"/>
  <c r="N10718" i="2"/>
  <c r="H10719" i="2" s="1"/>
  <c r="D10719" i="2" l="1"/>
  <c r="N10719" i="2" s="1"/>
  <c r="I10719" i="2"/>
  <c r="M10719" i="2" s="1"/>
  <c r="H10720" i="2" l="1"/>
  <c r="I10720" i="2" s="1"/>
  <c r="M10720" i="2" s="1"/>
  <c r="A10719" i="2"/>
  <c r="D10720" i="2"/>
  <c r="A10720" i="2" l="1"/>
  <c r="N10720" i="2"/>
  <c r="H10721" i="2" s="1"/>
  <c r="D10721" i="2" l="1"/>
  <c r="A10721" i="2" s="1"/>
  <c r="I10721" i="2"/>
  <c r="M10721" i="2" s="1"/>
  <c r="N10721" i="2" l="1"/>
  <c r="D10722" i="2" s="1"/>
  <c r="H10722" i="2" l="1"/>
  <c r="I10722" i="2"/>
  <c r="M10722" i="2" s="1"/>
  <c r="N10722" i="2"/>
  <c r="D10723" i="2" s="1"/>
  <c r="A10722" i="2"/>
  <c r="H10723" i="2" l="1"/>
  <c r="A10723" i="2" s="1"/>
  <c r="N10723" i="2" l="1"/>
  <c r="D10724" i="2" s="1"/>
  <c r="I10723" i="2"/>
  <c r="M10723" i="2" s="1"/>
  <c r="H10724" i="2" s="1"/>
  <c r="I10724" i="2" l="1"/>
  <c r="M10724" i="2" s="1"/>
  <c r="N10724" i="2"/>
  <c r="D10725" i="2" s="1"/>
  <c r="A10724" i="2"/>
  <c r="H10725" i="2" l="1"/>
  <c r="A10725" i="2" s="1"/>
  <c r="I10725" i="2" l="1"/>
  <c r="M10725" i="2" s="1"/>
  <c r="N10725" i="2"/>
  <c r="D10726" i="2" s="1"/>
  <c r="H10726" i="2" l="1"/>
  <c r="A10726" i="2" s="1"/>
  <c r="I10726" i="2" l="1"/>
  <c r="M10726" i="2" s="1"/>
  <c r="N10726" i="2"/>
  <c r="D10727" i="2" s="1"/>
  <c r="H10727" i="2" l="1"/>
  <c r="A10727" i="2" s="1"/>
  <c r="I10727" i="2" l="1"/>
  <c r="M10727" i="2" s="1"/>
  <c r="N10727" i="2"/>
  <c r="D10728" i="2" s="1"/>
  <c r="H10728" i="2" l="1"/>
  <c r="A10728" i="2" s="1"/>
  <c r="N10728" i="2" l="1"/>
  <c r="D10729" i="2" s="1"/>
  <c r="I10728" i="2"/>
  <c r="M10728" i="2" s="1"/>
  <c r="H10729" i="2" l="1"/>
  <c r="I10729" i="2" s="1"/>
  <c r="M10729" i="2" s="1"/>
  <c r="N10729" i="2"/>
  <c r="D10730" i="2" s="1"/>
  <c r="A10729" i="2"/>
  <c r="H10730" i="2" l="1"/>
  <c r="A10730" i="2" s="1"/>
  <c r="I10730" i="2" l="1"/>
  <c r="M10730" i="2" s="1"/>
  <c r="N10730" i="2"/>
  <c r="D10731" i="2" s="1"/>
  <c r="H10731" i="2" l="1"/>
  <c r="I10731" i="2" l="1"/>
  <c r="M10731" i="2" s="1"/>
  <c r="N10731" i="2"/>
  <c r="D10732" i="2" s="1"/>
  <c r="A10731" i="2"/>
  <c r="H10732" i="2" l="1"/>
  <c r="A10732" i="2" s="1"/>
  <c r="I10732" i="2" l="1"/>
  <c r="M10732" i="2" s="1"/>
  <c r="N10732" i="2"/>
  <c r="D10733" i="2" s="1"/>
  <c r="H10733" i="2" l="1"/>
  <c r="A10733" i="2" s="1"/>
  <c r="I10733" i="2" l="1"/>
  <c r="M10733" i="2" s="1"/>
  <c r="N10733" i="2"/>
  <c r="D10734" i="2" s="1"/>
  <c r="H10734" i="2" l="1"/>
  <c r="A10734" i="2" s="1"/>
  <c r="I10734" i="2" l="1"/>
  <c r="M10734" i="2" s="1"/>
  <c r="N10734" i="2"/>
  <c r="D10735" i="2" s="1"/>
  <c r="H10735" i="2" l="1"/>
  <c r="I10735" i="2" l="1"/>
  <c r="M10735" i="2" s="1"/>
  <c r="N10735" i="2"/>
  <c r="D10736" i="2" s="1"/>
  <c r="A10735" i="2"/>
  <c r="H10736" i="2" l="1"/>
  <c r="A10736" i="2" s="1"/>
  <c r="I10736" i="2" l="1"/>
  <c r="M10736" i="2" s="1"/>
  <c r="N10736" i="2"/>
  <c r="D10737" i="2" s="1"/>
  <c r="H10737" i="2" l="1"/>
  <c r="A10737" i="2" s="1"/>
  <c r="I10737" i="2" l="1"/>
  <c r="M10737" i="2" s="1"/>
  <c r="N10737" i="2"/>
  <c r="D10738" i="2" s="1"/>
  <c r="H10738" i="2" l="1"/>
  <c r="A10738" i="2" s="1"/>
  <c r="N10738" i="2" l="1"/>
  <c r="D10739" i="2" s="1"/>
  <c r="I10738" i="2"/>
  <c r="M10738" i="2" s="1"/>
  <c r="H10739" i="2" l="1"/>
  <c r="I10739" i="2" s="1"/>
  <c r="M10739" i="2" s="1"/>
  <c r="A10739" i="2" l="1"/>
  <c r="N10739" i="2"/>
  <c r="D10740" i="2" s="1"/>
  <c r="H10740" i="2" l="1"/>
  <c r="A10740" i="2" s="1"/>
  <c r="I10740" i="2" l="1"/>
  <c r="M10740" i="2" s="1"/>
  <c r="N10740" i="2"/>
  <c r="D10741" i="2" s="1"/>
  <c r="H10741" i="2" l="1"/>
  <c r="I10741" i="2" s="1"/>
  <c r="M10741" i="2" s="1"/>
  <c r="L10741" i="2" l="1"/>
  <c r="A10741" i="2"/>
  <c r="N10741" i="2"/>
  <c r="D10742" i="2" s="1"/>
  <c r="H10742" i="2" l="1"/>
  <c r="A10742" i="2" s="1"/>
  <c r="N10742" i="2"/>
  <c r="D10743" i="2" s="1"/>
  <c r="I10742" i="2"/>
  <c r="M10742" i="2" s="1"/>
  <c r="H10743" i="2" l="1"/>
  <c r="A10743" i="2"/>
  <c r="L10743" i="2"/>
  <c r="I10743" i="2"/>
  <c r="M10743" i="2" s="1"/>
  <c r="N10743" i="2"/>
  <c r="D10744" i="2" s="1"/>
  <c r="H10744" i="2" l="1"/>
  <c r="A10744" i="2"/>
  <c r="L10744" i="2" l="1"/>
  <c r="I10744" i="2"/>
  <c r="M10744" i="2" s="1"/>
  <c r="N10744" i="2"/>
  <c r="D10745" i="2" s="1"/>
  <c r="E10745" i="2" s="1"/>
  <c r="G10745" i="2" l="1"/>
  <c r="F10745" i="2"/>
  <c r="H10745" i="2"/>
  <c r="A10745" i="2" s="1"/>
  <c r="N10745" i="2" l="1"/>
  <c r="D10746" i="2" s="1"/>
  <c r="I10745" i="2"/>
  <c r="M10745" i="2" s="1"/>
  <c r="H10746" i="2" l="1"/>
  <c r="N10746" i="2" s="1"/>
  <c r="D10747" i="2" s="1"/>
  <c r="A10746" i="2" l="1"/>
  <c r="I10746" i="2"/>
  <c r="M10746" i="2" s="1"/>
  <c r="H10747" i="2" s="1"/>
  <c r="N10747" i="2" s="1"/>
  <c r="E10747" i="2"/>
  <c r="I10747" i="2" l="1"/>
  <c r="M10747" i="2" s="1"/>
  <c r="A10747" i="2"/>
  <c r="G10747" i="2"/>
  <c r="D10748" i="2" s="1"/>
  <c r="F10747" i="2"/>
  <c r="H10748" i="2"/>
  <c r="I10748" i="2" l="1"/>
  <c r="M10748" i="2" s="1"/>
  <c r="N10748" i="2"/>
  <c r="H10749" i="2" s="1"/>
  <c r="A10748" i="2"/>
  <c r="D10749" i="2" l="1"/>
  <c r="A10749" i="2"/>
  <c r="I10749" i="2"/>
  <c r="M10749" i="2" s="1"/>
  <c r="N10749" i="2"/>
  <c r="H10750" i="2" l="1"/>
  <c r="I10750" i="2"/>
  <c r="M10750" i="2" s="1"/>
  <c r="D10750" i="2"/>
  <c r="A10750" i="2" l="1"/>
  <c r="N10750" i="2"/>
  <c r="H10751" i="2" s="1"/>
  <c r="D10751" i="2" l="1"/>
  <c r="I10751" i="2"/>
  <c r="M10751" i="2" s="1"/>
  <c r="N10751" i="2"/>
  <c r="H10752" i="2" s="1"/>
  <c r="I10752" i="2" l="1"/>
  <c r="M10752" i="2" s="1"/>
  <c r="A10751" i="2"/>
  <c r="D10752" i="2"/>
  <c r="A10752" i="2" l="1"/>
  <c r="N10752" i="2"/>
  <c r="H10753" i="2" s="1"/>
  <c r="I10753" i="2" l="1"/>
  <c r="M10753" i="2" s="1"/>
  <c r="D10753" i="2"/>
  <c r="A10753" i="2" s="1"/>
  <c r="N10753" i="2" l="1"/>
  <c r="D10754" i="2" l="1"/>
  <c r="H10754" i="2"/>
  <c r="I10754" i="2" l="1"/>
  <c r="M10754" i="2" s="1"/>
  <c r="N10754" i="2"/>
  <c r="D10755" i="2" s="1"/>
  <c r="A10754" i="2"/>
  <c r="H10755" i="2" l="1"/>
  <c r="A10755" i="2" s="1"/>
  <c r="I10755" i="2" l="1"/>
  <c r="M10755" i="2" s="1"/>
  <c r="N10755" i="2"/>
  <c r="D10756" i="2" s="1"/>
  <c r="H10756" i="2" l="1"/>
  <c r="A10756" i="2" l="1"/>
  <c r="N10756" i="2"/>
  <c r="D10757" i="2" s="1"/>
  <c r="I10756" i="2"/>
  <c r="M10756" i="2" s="1"/>
  <c r="H10757" i="2" l="1"/>
  <c r="I10757" i="2" l="1"/>
  <c r="M10757" i="2" s="1"/>
  <c r="N10757" i="2"/>
  <c r="D10758" i="2" s="1"/>
  <c r="A10757" i="2"/>
  <c r="H10758" i="2" l="1"/>
  <c r="I10758" i="2" l="1"/>
  <c r="M10758" i="2" s="1"/>
  <c r="N10758" i="2"/>
  <c r="D10759" i="2" s="1"/>
  <c r="A10758" i="2"/>
  <c r="H10759" i="2" l="1"/>
  <c r="N10759" i="2" l="1"/>
  <c r="D10760" i="2" s="1"/>
  <c r="I10759" i="2"/>
  <c r="M10759" i="2" s="1"/>
  <c r="A10759" i="2"/>
  <c r="H10760" i="2" l="1"/>
  <c r="A10760" i="2"/>
  <c r="I10760" i="2"/>
  <c r="M10760" i="2" s="1"/>
  <c r="N10760" i="2"/>
  <c r="D10761" i="2" s="1"/>
  <c r="H10761" i="2" l="1"/>
  <c r="N10761" i="2" l="1"/>
  <c r="D10762" i="2" s="1"/>
  <c r="I10761" i="2"/>
  <c r="M10761" i="2" s="1"/>
  <c r="A10761" i="2"/>
  <c r="H10762" i="2" l="1"/>
  <c r="I10762" i="2" s="1"/>
  <c r="M10762" i="2" s="1"/>
  <c r="A10762" i="2" l="1"/>
  <c r="N10762" i="2"/>
  <c r="D10763" i="2" s="1"/>
  <c r="H10763" i="2" l="1"/>
  <c r="A10763" i="2" s="1"/>
  <c r="N10763" i="2" l="1"/>
  <c r="D10764" i="2" s="1"/>
  <c r="I10763" i="2"/>
  <c r="M10763" i="2" s="1"/>
  <c r="H10764" i="2" l="1"/>
  <c r="A10764" i="2" s="1"/>
  <c r="I10764" i="2" l="1"/>
  <c r="M10764" i="2" s="1"/>
  <c r="N10764" i="2"/>
  <c r="D10765" i="2" s="1"/>
  <c r="H10765" i="2" l="1"/>
  <c r="N10765" i="2"/>
  <c r="D10766" i="2" s="1"/>
  <c r="I10765" i="2" l="1"/>
  <c r="M10765" i="2" s="1"/>
  <c r="H10766" i="2" s="1"/>
  <c r="A10765" i="2"/>
  <c r="A10766" i="2"/>
  <c r="I10766" i="2"/>
  <c r="M10766" i="2" s="1"/>
  <c r="N10766" i="2"/>
  <c r="D10767" i="2" s="1"/>
  <c r="H10767" i="2" l="1"/>
  <c r="A10767" i="2" l="1"/>
  <c r="I10767" i="2"/>
  <c r="M10767" i="2" s="1"/>
  <c r="N10767" i="2"/>
  <c r="D10768" i="2" s="1"/>
  <c r="H10768" i="2" l="1"/>
  <c r="A10768" i="2" s="1"/>
  <c r="N10768" i="2" l="1"/>
  <c r="D10769" i="2" s="1"/>
  <c r="I10768" i="2"/>
  <c r="M10768" i="2" s="1"/>
  <c r="H10769" i="2" l="1"/>
  <c r="N10769" i="2" s="1"/>
  <c r="D10770" i="2" s="1"/>
  <c r="A10769" i="2" l="1"/>
  <c r="I10769" i="2"/>
  <c r="M10769" i="2" s="1"/>
  <c r="H10770" i="2"/>
  <c r="A10770" i="2" s="1"/>
  <c r="N10770" i="2" l="1"/>
  <c r="D10771" i="2" s="1"/>
  <c r="I10770" i="2"/>
  <c r="M10770" i="2" s="1"/>
  <c r="H10771" i="2" l="1"/>
  <c r="N10771" i="2"/>
  <c r="D10772" i="2" s="1"/>
  <c r="I10771" i="2"/>
  <c r="M10771" i="2" s="1"/>
  <c r="A10771" i="2"/>
  <c r="H10772" i="2" l="1"/>
  <c r="A10772" i="2" l="1"/>
  <c r="L10772" i="2"/>
  <c r="I10772" i="2"/>
  <c r="M10772" i="2" s="1"/>
  <c r="N10772" i="2"/>
  <c r="D10773" i="2" s="1"/>
  <c r="H10773" i="2" l="1"/>
  <c r="I10773" i="2" l="1"/>
  <c r="M10773" i="2" s="1"/>
  <c r="N10773" i="2"/>
  <c r="D10774" i="2" s="1"/>
  <c r="A10773" i="2"/>
  <c r="H10774" i="2" l="1"/>
  <c r="N10774" i="2" l="1"/>
  <c r="D10775" i="2" s="1"/>
  <c r="E10775" i="2" s="1"/>
  <c r="L10774" i="2"/>
  <c r="I10774" i="2"/>
  <c r="M10774" i="2" s="1"/>
  <c r="A10774" i="2"/>
  <c r="F10775" i="2" l="1"/>
  <c r="G10775" i="2"/>
  <c r="H10775" i="2"/>
  <c r="I10775" i="2" s="1"/>
  <c r="M10775" i="2" s="1"/>
  <c r="A10775" i="2" l="1"/>
  <c r="N10775" i="2"/>
  <c r="D10776" i="2" s="1"/>
  <c r="E10776" i="2" s="1"/>
  <c r="G10776" i="2" l="1"/>
  <c r="F10776" i="2"/>
  <c r="H10776" i="2"/>
  <c r="A10776" i="2" s="1"/>
  <c r="N10776" i="2"/>
  <c r="D10777" i="2" s="1"/>
  <c r="E10777" i="2" s="1"/>
  <c r="F10777" i="2" l="1"/>
  <c r="G10777" i="2"/>
  <c r="I10776" i="2"/>
  <c r="M10776" i="2" s="1"/>
  <c r="H10777" i="2" s="1"/>
  <c r="A10777" i="2" s="1"/>
  <c r="N10777" i="2" l="1"/>
  <c r="D10778" i="2" s="1"/>
  <c r="I10777" i="2"/>
  <c r="M10777" i="2" s="1"/>
  <c r="H10778" i="2" l="1"/>
  <c r="I10778" i="2" s="1"/>
  <c r="M10778" i="2" s="1"/>
  <c r="E10778" i="2"/>
  <c r="A10778" i="2" l="1"/>
  <c r="N10778" i="2"/>
  <c r="H10779" i="2" s="1"/>
  <c r="I10779" i="2" s="1"/>
  <c r="M10779" i="2" s="1"/>
  <c r="G10778" i="2"/>
  <c r="D10779" i="2" s="1"/>
  <c r="F10778" i="2"/>
  <c r="N10779" i="2" l="1"/>
  <c r="H10780" i="2" s="1"/>
  <c r="I10780" i="2" s="1"/>
  <c r="M10780" i="2" s="1"/>
  <c r="A10779" i="2"/>
  <c r="D10780" i="2" l="1"/>
  <c r="A10780" i="2" s="1"/>
  <c r="N10780" i="2"/>
  <c r="D10781" i="2" s="1"/>
  <c r="H10781" i="2" l="1"/>
  <c r="I10781" i="2" l="1"/>
  <c r="M10781" i="2" s="1"/>
  <c r="N10781" i="2"/>
  <c r="D10782" i="2" s="1"/>
  <c r="A10781" i="2"/>
  <c r="H10782" i="2" l="1"/>
  <c r="A10782" i="2" l="1"/>
  <c r="I10782" i="2"/>
  <c r="M10782" i="2" s="1"/>
  <c r="N10782" i="2"/>
  <c r="D10783" i="2" s="1"/>
  <c r="H10783" i="2" l="1"/>
  <c r="A10783" i="2" s="1"/>
  <c r="N10783" i="2" l="1"/>
  <c r="D10784" i="2" s="1"/>
  <c r="I10783" i="2"/>
  <c r="M10783" i="2" s="1"/>
  <c r="H10784" i="2" l="1"/>
  <c r="I10784" i="2" s="1"/>
  <c r="M10784" i="2" s="1"/>
  <c r="A10784" i="2"/>
  <c r="N10784" i="2" l="1"/>
  <c r="D10785" i="2" s="1"/>
  <c r="H10785" i="2"/>
  <c r="A10785" i="2" s="1"/>
  <c r="N10785" i="2" l="1"/>
  <c r="D10786" i="2" s="1"/>
  <c r="I10785" i="2"/>
  <c r="M10785" i="2" s="1"/>
  <c r="H10786" i="2" l="1"/>
  <c r="N10786" i="2" s="1"/>
  <c r="D10787" i="2" s="1"/>
  <c r="A10786" i="2" l="1"/>
  <c r="I10786" i="2"/>
  <c r="M10786" i="2" s="1"/>
  <c r="H10787" i="2" s="1"/>
  <c r="I10787" i="2" l="1"/>
  <c r="M10787" i="2" s="1"/>
  <c r="A10787" i="2"/>
  <c r="N10787" i="2"/>
  <c r="D10788" i="2" s="1"/>
  <c r="H10788" i="2" l="1"/>
  <c r="A10788" i="2" s="1"/>
  <c r="N10788" i="2"/>
  <c r="D10789" i="2" s="1"/>
  <c r="I10788" i="2"/>
  <c r="M10788" i="2" s="1"/>
  <c r="H10789" i="2" l="1"/>
  <c r="N10789" i="2" s="1"/>
  <c r="D10790" i="2" s="1"/>
  <c r="A10789" i="2" l="1"/>
  <c r="I10789" i="2"/>
  <c r="M10789" i="2" s="1"/>
  <c r="H10790" i="2" s="1"/>
  <c r="N10790" i="2" l="1"/>
  <c r="D10791" i="2" s="1"/>
  <c r="A10790" i="2"/>
  <c r="I10790" i="2"/>
  <c r="M10790" i="2" s="1"/>
  <c r="H10791" i="2" s="1"/>
  <c r="I10791" i="2" s="1"/>
  <c r="M10791" i="2" s="1"/>
  <c r="A10791" i="2" l="1"/>
  <c r="N10791" i="2"/>
  <c r="D10792" i="2" s="1"/>
  <c r="H10792" i="2" l="1"/>
  <c r="A10792" i="2" s="1"/>
  <c r="N10792" i="2"/>
  <c r="D10793" i="2" s="1"/>
  <c r="I10792" i="2" l="1"/>
  <c r="M10792" i="2" s="1"/>
  <c r="H10793" i="2"/>
  <c r="A10793" i="2" s="1"/>
  <c r="I10793" i="2" l="1"/>
  <c r="M10793" i="2" s="1"/>
  <c r="N10793" i="2"/>
  <c r="D10794" i="2" s="1"/>
  <c r="H10794" i="2" l="1"/>
  <c r="I10794" i="2" l="1"/>
  <c r="M10794" i="2" s="1"/>
  <c r="N10794" i="2"/>
  <c r="D10795" i="2" s="1"/>
  <c r="A10794" i="2"/>
  <c r="H10795" i="2" l="1"/>
  <c r="A10795" i="2" s="1"/>
  <c r="I10795" i="2" l="1"/>
  <c r="M10795" i="2" s="1"/>
  <c r="N10795" i="2"/>
  <c r="D10796" i="2" s="1"/>
  <c r="H10796" i="2" l="1"/>
  <c r="I10796" i="2" l="1"/>
  <c r="M10796" i="2" s="1"/>
  <c r="N10796" i="2"/>
  <c r="D10797" i="2" s="1"/>
  <c r="A10796" i="2"/>
  <c r="H10797" i="2" l="1"/>
  <c r="A10797" i="2" s="1"/>
  <c r="I10797" i="2" l="1"/>
  <c r="M10797" i="2" s="1"/>
  <c r="N10797" i="2"/>
  <c r="D10798" i="2" s="1"/>
  <c r="H10798" i="2" l="1"/>
  <c r="A10798" i="2" s="1"/>
  <c r="I10798" i="2" l="1"/>
  <c r="M10798" i="2" s="1"/>
  <c r="N10798" i="2"/>
  <c r="D10799" i="2" s="1"/>
  <c r="H10799" i="2" l="1"/>
  <c r="A10799" i="2" s="1"/>
  <c r="N10799" i="2" l="1"/>
  <c r="D10800" i="2" s="1"/>
  <c r="I10799" i="2"/>
  <c r="M10799" i="2" s="1"/>
  <c r="H10800" i="2" l="1"/>
  <c r="I10800" i="2" s="1"/>
  <c r="M10800" i="2" s="1"/>
  <c r="A10800" i="2"/>
  <c r="N10800" i="2" l="1"/>
  <c r="D10801" i="2" s="1"/>
  <c r="H10801" i="2" l="1"/>
  <c r="N10801" i="2"/>
  <c r="D10802" i="2" s="1"/>
  <c r="I10801" i="2"/>
  <c r="M10801" i="2" s="1"/>
  <c r="A10801" i="2"/>
  <c r="H10802" i="2" l="1"/>
  <c r="L10802" i="2" s="1"/>
  <c r="I10802" i="2" l="1"/>
  <c r="M10802" i="2" s="1"/>
  <c r="A10802" i="2"/>
  <c r="N10802" i="2"/>
  <c r="D10803" i="2" s="1"/>
  <c r="H10803" i="2" l="1"/>
  <c r="L10803" i="2" s="1"/>
  <c r="I10803" i="2"/>
  <c r="M10803" i="2" s="1"/>
  <c r="A10803" i="2"/>
  <c r="N10803" i="2"/>
  <c r="D10804" i="2" s="1"/>
  <c r="H10804" i="2" l="1"/>
  <c r="I10804" i="2" s="1"/>
  <c r="M10804" i="2" s="1"/>
  <c r="L10804" i="2"/>
  <c r="A10804" i="2"/>
  <c r="N10804" i="2"/>
  <c r="D10805" i="2" s="1"/>
  <c r="H10805" i="2" l="1"/>
  <c r="A10805" i="2" s="1"/>
  <c r="L10805" i="2"/>
  <c r="N10805" i="2" l="1"/>
  <c r="D10806" i="2" s="1"/>
  <c r="E10806" i="2" s="1"/>
  <c r="G10806" i="2" s="1"/>
  <c r="I10805" i="2"/>
  <c r="M10805" i="2" s="1"/>
  <c r="H10806" i="2" l="1"/>
  <c r="I10806" i="2" s="1"/>
  <c r="M10806" i="2" s="1"/>
  <c r="F10806" i="2"/>
  <c r="A10806" i="2"/>
  <c r="N10806" i="2"/>
  <c r="D10807" i="2" s="1"/>
  <c r="H10807" i="2" l="1"/>
  <c r="A10807" i="2" s="1"/>
  <c r="N10807" i="2" l="1"/>
  <c r="D10808" i="2" s="1"/>
  <c r="E10808" i="2" s="1"/>
  <c r="G10808" i="2" s="1"/>
  <c r="I10807" i="2"/>
  <c r="M10807" i="2" s="1"/>
  <c r="H10808" i="2" l="1"/>
  <c r="F10808" i="2"/>
  <c r="I10808" i="2"/>
  <c r="M10808" i="2" s="1"/>
  <c r="N10808" i="2"/>
  <c r="D10809" i="2" s="1"/>
  <c r="A10808" i="2"/>
  <c r="E10809" i="2" l="1"/>
  <c r="H10809" i="2"/>
  <c r="N10809" i="2" l="1"/>
  <c r="I10809" i="2"/>
  <c r="M10809" i="2" s="1"/>
  <c r="F10809" i="2"/>
  <c r="G10809" i="2"/>
  <c r="A10809" i="2"/>
  <c r="D10810" i="2" l="1"/>
  <c r="H10810" i="2"/>
  <c r="A10810" i="2" s="1"/>
  <c r="N10810" i="2" l="1"/>
  <c r="I10810" i="2"/>
  <c r="M10810" i="2" s="1"/>
  <c r="H10811" i="2"/>
  <c r="I10811" i="2" s="1"/>
  <c r="M10811" i="2" s="1"/>
  <c r="D10811" i="2"/>
  <c r="A10811" i="2" l="1"/>
  <c r="N10811" i="2"/>
  <c r="H10812" i="2" s="1"/>
  <c r="I10812" i="2" l="1"/>
  <c r="M10812" i="2" s="1"/>
  <c r="D10812" i="2"/>
  <c r="A10812" i="2" l="1"/>
  <c r="N10812" i="2"/>
  <c r="H10813" i="2" s="1"/>
  <c r="D10813" i="2" l="1"/>
  <c r="N10813" i="2" s="1"/>
  <c r="I10813" i="2"/>
  <c r="M10813" i="2" s="1"/>
  <c r="H10814" i="2" l="1"/>
  <c r="I10814" i="2" s="1"/>
  <c r="M10814" i="2" s="1"/>
  <c r="A10813" i="2"/>
  <c r="D10814" i="2"/>
  <c r="A10814" i="2" s="1"/>
  <c r="N10814" i="2" l="1"/>
  <c r="D10815" i="2" l="1"/>
  <c r="H10815" i="2"/>
  <c r="I10815" i="2" l="1"/>
  <c r="M10815" i="2" s="1"/>
  <c r="N10815" i="2"/>
  <c r="D10816" i="2" s="1"/>
  <c r="A10815" i="2"/>
  <c r="H10816" i="2" l="1"/>
  <c r="I10816" i="2" l="1"/>
  <c r="M10816" i="2" s="1"/>
  <c r="N10816" i="2"/>
  <c r="D10817" i="2" s="1"/>
  <c r="A10816" i="2"/>
  <c r="H10817" i="2" l="1"/>
  <c r="I10817" i="2" l="1"/>
  <c r="M10817" i="2" s="1"/>
  <c r="N10817" i="2"/>
  <c r="D10818" i="2" s="1"/>
  <c r="A10817" i="2"/>
  <c r="H10818" i="2" l="1"/>
  <c r="N10818" i="2" l="1"/>
  <c r="D10819" i="2" s="1"/>
  <c r="I10818" i="2"/>
  <c r="M10818" i="2" s="1"/>
  <c r="A10818" i="2"/>
  <c r="H10819" i="2" l="1"/>
  <c r="N10819" i="2" s="1"/>
  <c r="D10820" i="2" s="1"/>
  <c r="I10819" i="2" l="1"/>
  <c r="M10819" i="2" s="1"/>
  <c r="H10820" i="2" s="1"/>
  <c r="I10820" i="2" s="1"/>
  <c r="M10820" i="2" s="1"/>
  <c r="A10819" i="2"/>
  <c r="A10820" i="2" l="1"/>
  <c r="N10820" i="2"/>
  <c r="D10821" i="2" s="1"/>
  <c r="H10821" i="2" l="1"/>
  <c r="I10821" i="2" s="1"/>
  <c r="M10821" i="2" s="1"/>
  <c r="A10821" i="2" l="1"/>
  <c r="N10821" i="2"/>
  <c r="D10822" i="2" s="1"/>
  <c r="H10822" i="2" l="1"/>
  <c r="A10822" i="2" s="1"/>
  <c r="I10822" i="2" l="1"/>
  <c r="M10822" i="2" s="1"/>
  <c r="N10822" i="2"/>
  <c r="D10823" i="2" s="1"/>
  <c r="H10823" i="2" l="1"/>
  <c r="N10823" i="2" s="1"/>
  <c r="D10824" i="2" s="1"/>
  <c r="A10823" i="2"/>
  <c r="I10823" i="2" l="1"/>
  <c r="M10823" i="2" s="1"/>
  <c r="H10824" i="2" s="1"/>
  <c r="I10824" i="2" l="1"/>
  <c r="M10824" i="2" s="1"/>
  <c r="N10824" i="2"/>
  <c r="D10825" i="2" s="1"/>
  <c r="A10824" i="2"/>
  <c r="H10825" i="2" l="1"/>
  <c r="I10825" i="2" s="1"/>
  <c r="M10825" i="2" s="1"/>
  <c r="A10825" i="2"/>
  <c r="N10825" i="2"/>
  <c r="D10826" i="2" s="1"/>
  <c r="H10826" i="2" l="1"/>
  <c r="A10826" i="2" s="1"/>
  <c r="N10826" i="2"/>
  <c r="D10827" i="2" s="1"/>
  <c r="I10826" i="2"/>
  <c r="M10826" i="2" s="1"/>
  <c r="H10827" i="2" l="1"/>
  <c r="I10827" i="2" s="1"/>
  <c r="M10827" i="2" s="1"/>
  <c r="N10827" i="2"/>
  <c r="D10828" i="2" s="1"/>
  <c r="A10827" i="2"/>
  <c r="H10828" i="2" l="1"/>
  <c r="I10828" i="2" l="1"/>
  <c r="M10828" i="2" s="1"/>
  <c r="N10828" i="2"/>
  <c r="D10829" i="2" s="1"/>
  <c r="A10828" i="2"/>
  <c r="H10829" i="2" l="1"/>
  <c r="A10829" i="2" s="1"/>
  <c r="I10829" i="2" l="1"/>
  <c r="M10829" i="2" s="1"/>
  <c r="N10829" i="2"/>
  <c r="D10830" i="2" s="1"/>
  <c r="H10830" i="2" l="1"/>
  <c r="A10830" i="2" s="1"/>
  <c r="N10830" i="2" l="1"/>
  <c r="D10831" i="2" s="1"/>
  <c r="I10830" i="2"/>
  <c r="M10830" i="2" s="1"/>
  <c r="H10831" i="2" l="1"/>
  <c r="N10831" i="2"/>
  <c r="D10832" i="2" s="1"/>
  <c r="I10831" i="2"/>
  <c r="M10831" i="2" s="1"/>
  <c r="A10831" i="2"/>
  <c r="H10832" i="2" l="1"/>
  <c r="I10832" i="2" s="1"/>
  <c r="M10832" i="2" s="1"/>
  <c r="N10832" i="2"/>
  <c r="D10833" i="2" s="1"/>
  <c r="A10832" i="2"/>
  <c r="H10833" i="2" l="1"/>
  <c r="L10833" i="2" s="1"/>
  <c r="A10833" i="2" l="1"/>
  <c r="I10833" i="2"/>
  <c r="M10833" i="2" s="1"/>
  <c r="N10833" i="2"/>
  <c r="D10834" i="2" s="1"/>
  <c r="H10834" i="2" l="1"/>
  <c r="A10834" i="2" s="1"/>
  <c r="N10834" i="2" l="1"/>
  <c r="D10835" i="2" s="1"/>
  <c r="I10834" i="2"/>
  <c r="M10834" i="2" s="1"/>
  <c r="H10835" i="2" l="1"/>
  <c r="L10835" i="2" s="1"/>
  <c r="A10835" i="2"/>
  <c r="N10835" i="2" l="1"/>
  <c r="D10836" i="2" s="1"/>
  <c r="E10836" i="2" s="1"/>
  <c r="G10836" i="2" s="1"/>
  <c r="I10835" i="2"/>
  <c r="M10835" i="2" s="1"/>
  <c r="F10836" i="2"/>
  <c r="H10836" i="2"/>
  <c r="A10836" i="2" s="1"/>
  <c r="I10836" i="2" l="1"/>
  <c r="M10836" i="2" s="1"/>
  <c r="N10836" i="2"/>
  <c r="D10837" i="2" s="1"/>
  <c r="E10837" i="2" s="1"/>
  <c r="L10836" i="2"/>
  <c r="G10837" i="2" l="1"/>
  <c r="F10837" i="2"/>
  <c r="H10837" i="2"/>
  <c r="N10837" i="2" s="1"/>
  <c r="D10838" i="2" s="1"/>
  <c r="A10837" i="2"/>
  <c r="I10837" i="2" l="1"/>
  <c r="M10837" i="2" s="1"/>
  <c r="H10838" i="2"/>
  <c r="I10838" i="2" s="1"/>
  <c r="M10838" i="2" s="1"/>
  <c r="E10838" i="2"/>
  <c r="A10838" i="2"/>
  <c r="N10838" i="2" l="1"/>
  <c r="H10839" i="2" s="1"/>
  <c r="I10839" i="2" s="1"/>
  <c r="M10839" i="2" s="1"/>
  <c r="F10838" i="2"/>
  <c r="G10838" i="2"/>
  <c r="D10839" i="2" l="1"/>
  <c r="A10839" i="2" s="1"/>
  <c r="E10839" i="2"/>
  <c r="N10839" i="2" l="1"/>
  <c r="F10839" i="2"/>
  <c r="G10839" i="2"/>
  <c r="D10840" i="2" l="1"/>
  <c r="H10840" i="2"/>
  <c r="N10840" i="2" l="1"/>
  <c r="D10841" i="2" s="1"/>
  <c r="A10840" i="2"/>
  <c r="I10840" i="2"/>
  <c r="M10840" i="2" s="1"/>
  <c r="H10841" i="2" s="1"/>
  <c r="N10841" i="2" s="1"/>
  <c r="D10842" i="2" s="1"/>
  <c r="A10841" i="2" l="1"/>
  <c r="I10841" i="2"/>
  <c r="M10841" i="2" s="1"/>
  <c r="H10842" i="2" s="1"/>
  <c r="I10842" i="2" l="1"/>
  <c r="M10842" i="2" s="1"/>
  <c r="N10842" i="2"/>
  <c r="D10843" i="2" s="1"/>
  <c r="A10842" i="2"/>
  <c r="H10843" i="2" l="1"/>
  <c r="A10843" i="2" s="1"/>
  <c r="I10843" i="2" l="1"/>
  <c r="M10843" i="2" s="1"/>
  <c r="N10843" i="2"/>
  <c r="D10844" i="2" s="1"/>
  <c r="H10844" i="2" l="1"/>
  <c r="N10844" i="2" l="1"/>
  <c r="D10845" i="2" s="1"/>
  <c r="I10844" i="2"/>
  <c r="M10844" i="2" s="1"/>
  <c r="A10844" i="2"/>
  <c r="H10845" i="2" l="1"/>
  <c r="I10845" i="2" s="1"/>
  <c r="M10845" i="2" s="1"/>
  <c r="N10845" i="2"/>
  <c r="D10846" i="2" s="1"/>
  <c r="A10845" i="2"/>
  <c r="H10846" i="2" l="1"/>
  <c r="A10846" i="2" s="1"/>
  <c r="I10846" i="2" l="1"/>
  <c r="M10846" i="2" s="1"/>
  <c r="N10846" i="2"/>
  <c r="D10847" i="2" s="1"/>
  <c r="H10847" i="2" l="1"/>
  <c r="A10847" i="2"/>
  <c r="N10847" i="2" l="1"/>
  <c r="D10848" i="2" s="1"/>
  <c r="I10847" i="2"/>
  <c r="M10847" i="2" s="1"/>
  <c r="H10848" i="2" l="1"/>
  <c r="I10848" i="2"/>
  <c r="M10848" i="2" s="1"/>
  <c r="N10848" i="2"/>
  <c r="D10849" i="2" s="1"/>
  <c r="A10848" i="2"/>
  <c r="H10849" i="2" l="1"/>
  <c r="N10849" i="2" l="1"/>
  <c r="D10850" i="2" s="1"/>
  <c r="I10849" i="2"/>
  <c r="M10849" i="2" s="1"/>
  <c r="A10849" i="2"/>
  <c r="H10850" i="2" l="1"/>
  <c r="N10850" i="2" s="1"/>
  <c r="D10851" i="2" s="1"/>
  <c r="A10850" i="2"/>
  <c r="I10850" i="2" l="1"/>
  <c r="M10850" i="2" s="1"/>
  <c r="H10851" i="2"/>
  <c r="N10851" i="2" s="1"/>
  <c r="D10852" i="2" s="1"/>
  <c r="A10851" i="2"/>
  <c r="I10851" i="2" l="1"/>
  <c r="M10851" i="2" s="1"/>
  <c r="H10852" i="2" s="1"/>
  <c r="I10852" i="2" l="1"/>
  <c r="M10852" i="2" s="1"/>
  <c r="N10852" i="2"/>
  <c r="D10853" i="2" s="1"/>
  <c r="A10852" i="2"/>
  <c r="H10853" i="2"/>
  <c r="I10853" i="2" l="1"/>
  <c r="M10853" i="2" s="1"/>
  <c r="N10853" i="2"/>
  <c r="D10854" i="2" s="1"/>
  <c r="A10853" i="2"/>
  <c r="H10854" i="2" l="1"/>
  <c r="I10854" i="2" l="1"/>
  <c r="M10854" i="2" s="1"/>
  <c r="N10854" i="2"/>
  <c r="D10855" i="2" s="1"/>
  <c r="A10854" i="2"/>
  <c r="H10855" i="2" l="1"/>
  <c r="A10855" i="2" s="1"/>
  <c r="N10855" i="2" l="1"/>
  <c r="D10856" i="2" s="1"/>
  <c r="I10855" i="2"/>
  <c r="M10855" i="2" s="1"/>
  <c r="H10856" i="2" l="1"/>
  <c r="I10856" i="2" s="1"/>
  <c r="M10856" i="2" s="1"/>
  <c r="N10856" i="2"/>
  <c r="D10857" i="2" s="1"/>
  <c r="A10856" i="2"/>
  <c r="H10857" i="2" l="1"/>
  <c r="I10857" i="2" l="1"/>
  <c r="M10857" i="2" s="1"/>
  <c r="N10857" i="2"/>
  <c r="D10858" i="2" s="1"/>
  <c r="A10857" i="2"/>
  <c r="H10858" i="2" l="1"/>
  <c r="I10858" i="2" l="1"/>
  <c r="M10858" i="2" s="1"/>
  <c r="N10858" i="2"/>
  <c r="D10859" i="2" s="1"/>
  <c r="A10858" i="2"/>
  <c r="H10859" i="2" l="1"/>
  <c r="N10859" i="2" l="1"/>
  <c r="D10860" i="2" s="1"/>
  <c r="I10859" i="2"/>
  <c r="M10859" i="2" s="1"/>
  <c r="A10859" i="2"/>
  <c r="H10860" i="2" l="1"/>
  <c r="N10860" i="2" s="1"/>
  <c r="D10861" i="2" s="1"/>
  <c r="I10860" i="2" l="1"/>
  <c r="M10860" i="2" s="1"/>
  <c r="A10860" i="2"/>
  <c r="H10861" i="2"/>
  <c r="N10861" i="2"/>
  <c r="D10862" i="2" s="1"/>
  <c r="I10861" i="2"/>
  <c r="M10861" i="2" s="1"/>
  <c r="A10861" i="2"/>
  <c r="H10862" i="2" l="1"/>
  <c r="N10862" i="2"/>
  <c r="D10863" i="2" s="1"/>
  <c r="I10862" i="2"/>
  <c r="M10862" i="2" s="1"/>
  <c r="A10862" i="2"/>
  <c r="H10863" i="2" l="1"/>
  <c r="L10863" i="2" s="1"/>
  <c r="A10863" i="2"/>
  <c r="I10863" i="2" l="1"/>
  <c r="M10863" i="2" s="1"/>
  <c r="N10863" i="2"/>
  <c r="D10864" i="2" s="1"/>
  <c r="H10864" i="2" l="1"/>
  <c r="L10864" i="2" s="1"/>
  <c r="I10864" i="2" l="1"/>
  <c r="M10864" i="2" s="1"/>
  <c r="N10864" i="2"/>
  <c r="D10865" i="2" s="1"/>
  <c r="A10864" i="2"/>
  <c r="L10865" i="2"/>
  <c r="H10865" i="2" l="1"/>
  <c r="A10865" i="2" l="1"/>
  <c r="N10865" i="2"/>
  <c r="D10866" i="2" s="1"/>
  <c r="I10865" i="2"/>
  <c r="M10865" i="2" s="1"/>
  <c r="H10866" i="2" l="1"/>
  <c r="L10866" i="2" s="1"/>
  <c r="N10866" i="2" l="1"/>
  <c r="D10867" i="2" s="1"/>
  <c r="E10867" i="2" s="1"/>
  <c r="F10867" i="2" s="1"/>
  <c r="I10866" i="2"/>
  <c r="M10866" i="2" s="1"/>
  <c r="H10867" i="2" s="1"/>
  <c r="N10867" i="2" s="1"/>
  <c r="D10868" i="2" s="1"/>
  <c r="A10866" i="2"/>
  <c r="G10867" i="2"/>
  <c r="I10867" i="2"/>
  <c r="M10867" i="2" s="1"/>
  <c r="A10867" i="2"/>
  <c r="H10868" i="2" l="1"/>
  <c r="I10868" i="2" s="1"/>
  <c r="M10868" i="2" s="1"/>
  <c r="N10868" i="2"/>
  <c r="D10869" i="2" s="1"/>
  <c r="A10868" i="2"/>
  <c r="H10869" i="2" l="1"/>
  <c r="A10869" i="2" s="1"/>
  <c r="E10869" i="2"/>
  <c r="F10869" i="2" l="1"/>
  <c r="G10869" i="2"/>
  <c r="I10869" i="2"/>
  <c r="M10869" i="2" s="1"/>
  <c r="N10869" i="2"/>
  <c r="H10870" i="2" s="1"/>
  <c r="I10870" i="2" l="1"/>
  <c r="M10870" i="2" s="1"/>
  <c r="D10870" i="2"/>
  <c r="A10870" i="2" l="1"/>
  <c r="N10870" i="2"/>
  <c r="H10871" i="2" s="1"/>
  <c r="D10871" i="2" l="1"/>
  <c r="N10871" i="2" s="1"/>
  <c r="I10871" i="2"/>
  <c r="M10871" i="2" s="1"/>
  <c r="H10872" i="2" l="1"/>
  <c r="I10872" i="2" s="1"/>
  <c r="M10872" i="2" s="1"/>
  <c r="A10871" i="2"/>
  <c r="D10872" i="2"/>
  <c r="A10872" i="2" l="1"/>
  <c r="N10872" i="2"/>
  <c r="D10873" i="2" s="1"/>
  <c r="H10873" i="2" l="1"/>
  <c r="I10873" i="2" s="1"/>
  <c r="M10873" i="2" s="1"/>
  <c r="A10873" i="2" l="1"/>
  <c r="N10873" i="2"/>
  <c r="D10874" i="2" s="1"/>
  <c r="H10874" i="2" l="1"/>
  <c r="A10874" i="2"/>
  <c r="N10874" i="2"/>
  <c r="D10875" i="2" s="1"/>
  <c r="I10874" i="2"/>
  <c r="M10874" i="2" s="1"/>
  <c r="H10875" i="2" l="1"/>
  <c r="N10875" i="2" s="1"/>
  <c r="D10876" i="2" s="1"/>
  <c r="I10875" i="2" l="1"/>
  <c r="M10875" i="2" s="1"/>
  <c r="H10876" i="2" s="1"/>
  <c r="I10876" i="2" s="1"/>
  <c r="M10876" i="2" s="1"/>
  <c r="A10875" i="2"/>
  <c r="N10876" i="2"/>
  <c r="D10877" i="2" s="1"/>
  <c r="A10876" i="2"/>
  <c r="H10877" i="2" l="1"/>
  <c r="A10877" i="2" s="1"/>
  <c r="I10877" i="2" l="1"/>
  <c r="M10877" i="2" s="1"/>
  <c r="N10877" i="2"/>
  <c r="D10878" i="2" s="1"/>
  <c r="H10878" i="2" l="1"/>
  <c r="A10878" i="2"/>
  <c r="I10878" i="2" l="1"/>
  <c r="M10878" i="2" s="1"/>
  <c r="N10878" i="2"/>
  <c r="D10879" i="2" s="1"/>
  <c r="H10879" i="2" l="1"/>
  <c r="A10879" i="2" s="1"/>
  <c r="I10879" i="2" l="1"/>
  <c r="M10879" i="2" s="1"/>
  <c r="N10879" i="2"/>
  <c r="D10880" i="2" s="1"/>
  <c r="H10880" i="2" l="1"/>
  <c r="I10880" i="2" l="1"/>
  <c r="M10880" i="2" s="1"/>
  <c r="N10880" i="2"/>
  <c r="D10881" i="2" s="1"/>
  <c r="A10880" i="2"/>
  <c r="H10881" i="2" l="1"/>
  <c r="I10881" i="2" l="1"/>
  <c r="M10881" i="2" s="1"/>
  <c r="N10881" i="2"/>
  <c r="D10882" i="2" s="1"/>
  <c r="A10881" i="2"/>
  <c r="H10882" i="2" l="1"/>
  <c r="I10882" i="2" l="1"/>
  <c r="M10882" i="2" s="1"/>
  <c r="N10882" i="2"/>
  <c r="D10883" i="2" s="1"/>
  <c r="A10882" i="2"/>
  <c r="H10883" i="2" l="1"/>
  <c r="I10883" i="2" l="1"/>
  <c r="M10883" i="2" s="1"/>
  <c r="N10883" i="2"/>
  <c r="D10884" i="2" s="1"/>
  <c r="A10883" i="2"/>
  <c r="H10884" i="2" l="1"/>
  <c r="I10884" i="2" l="1"/>
  <c r="M10884" i="2" s="1"/>
  <c r="N10884" i="2"/>
  <c r="D10885" i="2" s="1"/>
  <c r="A10884" i="2"/>
  <c r="H10885" i="2" l="1"/>
  <c r="I10885" i="2" l="1"/>
  <c r="M10885" i="2" s="1"/>
  <c r="N10885" i="2"/>
  <c r="D10886" i="2" s="1"/>
  <c r="A10885" i="2"/>
  <c r="H10886" i="2" l="1"/>
  <c r="A10886" i="2" l="1"/>
  <c r="N10886" i="2"/>
  <c r="D10887" i="2" s="1"/>
  <c r="I10886" i="2"/>
  <c r="M10886" i="2" s="1"/>
  <c r="H10887" i="2" l="1"/>
  <c r="A10887" i="2" s="1"/>
  <c r="N10887" i="2" l="1"/>
  <c r="D10888" i="2" s="1"/>
  <c r="I10887" i="2"/>
  <c r="M10887" i="2" s="1"/>
  <c r="H10888" i="2" l="1"/>
  <c r="A10888" i="2"/>
  <c r="N10888" i="2"/>
  <c r="D10889" i="2" s="1"/>
  <c r="I10888" i="2"/>
  <c r="M10888" i="2" s="1"/>
  <c r="H10889" i="2" l="1"/>
  <c r="N10889" i="2" l="1"/>
  <c r="D10890" i="2" s="1"/>
  <c r="I10889" i="2"/>
  <c r="M10889" i="2" s="1"/>
  <c r="A10889" i="2"/>
  <c r="H10890" i="2" l="1"/>
  <c r="N10890" i="2" s="1"/>
  <c r="D10891" i="2" s="1"/>
  <c r="A10890" i="2"/>
  <c r="I10890" i="2" l="1"/>
  <c r="M10890" i="2" s="1"/>
  <c r="H10891" i="2" s="1"/>
  <c r="N10891" i="2" l="1"/>
  <c r="D10892" i="2" s="1"/>
  <c r="I10891" i="2"/>
  <c r="M10891" i="2" s="1"/>
  <c r="A10891" i="2"/>
  <c r="H10892" i="2" l="1"/>
  <c r="I10892" i="2" l="1"/>
  <c r="M10892" i="2" s="1"/>
  <c r="N10892" i="2"/>
  <c r="D10893" i="2" s="1"/>
  <c r="H10893" i="2"/>
  <c r="A10892" i="2"/>
  <c r="I10893" i="2"/>
  <c r="M10893" i="2" s="1"/>
  <c r="N10893" i="2"/>
  <c r="D10894" i="2" s="1"/>
  <c r="A10893" i="2"/>
  <c r="H10894" i="2" l="1"/>
  <c r="L10894" i="2" s="1"/>
  <c r="A10894" i="2" l="1"/>
  <c r="N10894" i="2"/>
  <c r="D10895" i="2" s="1"/>
  <c r="I10894" i="2"/>
  <c r="M10894" i="2" s="1"/>
  <c r="H10895" i="2" l="1"/>
  <c r="N10895" i="2" s="1"/>
  <c r="D10896" i="2" s="1"/>
  <c r="A10895" i="2"/>
  <c r="I10895" i="2" l="1"/>
  <c r="M10895" i="2" s="1"/>
  <c r="H10896" i="2"/>
  <c r="L10896" i="2"/>
  <c r="N10896" i="2"/>
  <c r="D10897" i="2" s="1"/>
  <c r="I10896" i="2"/>
  <c r="M10896" i="2" s="1"/>
  <c r="A10896" i="2"/>
  <c r="H10897" i="2" l="1"/>
  <c r="I10897" i="2" l="1"/>
  <c r="M10897" i="2" s="1"/>
  <c r="N10897" i="2"/>
  <c r="D10898" i="2" s="1"/>
  <c r="E10898" i="2" s="1"/>
  <c r="A10897" i="2"/>
  <c r="G10898" i="2" l="1"/>
  <c r="F10898" i="2"/>
  <c r="H10898" i="2"/>
  <c r="A10898" i="2" s="1"/>
  <c r="N10898" i="2" l="1"/>
  <c r="D10899" i="2" s="1"/>
  <c r="I10898" i="2"/>
  <c r="M10898" i="2" s="1"/>
  <c r="H10899" i="2" l="1"/>
  <c r="I10899" i="2" s="1"/>
  <c r="M10899" i="2" s="1"/>
  <c r="E10899" i="2"/>
  <c r="A10899" i="2"/>
  <c r="N10899" i="2" l="1"/>
  <c r="H10900" i="2" s="1"/>
  <c r="I10900" i="2" s="1"/>
  <c r="M10900" i="2" s="1"/>
  <c r="F10899" i="2"/>
  <c r="G10899" i="2"/>
  <c r="D10900" i="2" s="1"/>
  <c r="N10900" i="2" l="1"/>
  <c r="D10901" i="2" s="1"/>
  <c r="A10900" i="2"/>
  <c r="H10901" i="2" l="1"/>
  <c r="A10901" i="2" s="1"/>
  <c r="N10901" i="2" l="1"/>
  <c r="I10901" i="2"/>
  <c r="M10901" i="2" s="1"/>
  <c r="H10902" i="2" l="1"/>
  <c r="I10902" i="2" s="1"/>
  <c r="M10902" i="2" s="1"/>
  <c r="D10902" i="2"/>
  <c r="A10902" i="2" l="1"/>
  <c r="N10902" i="2"/>
  <c r="H10903" i="2" s="1"/>
  <c r="I10903" i="2" s="1"/>
  <c r="M10903" i="2" s="1"/>
  <c r="D10903" i="2"/>
  <c r="N10903" i="2"/>
  <c r="D10904" i="2" s="1"/>
  <c r="A10903" i="2" l="1"/>
  <c r="H10904" i="2"/>
  <c r="A10904" i="2" s="1"/>
  <c r="I10904" i="2" l="1"/>
  <c r="M10904" i="2" s="1"/>
  <c r="N10904" i="2"/>
  <c r="D10905" i="2" s="1"/>
  <c r="H10905" i="2" l="1"/>
  <c r="A10905" i="2" s="1"/>
  <c r="I10905" i="2" l="1"/>
  <c r="M10905" i="2" s="1"/>
  <c r="N10905" i="2"/>
  <c r="D10906" i="2" s="1"/>
  <c r="H10906" i="2" l="1"/>
  <c r="A10906" i="2" s="1"/>
  <c r="I10906" i="2" l="1"/>
  <c r="M10906" i="2" s="1"/>
  <c r="N10906" i="2"/>
  <c r="D10907" i="2" s="1"/>
  <c r="H10907" i="2" l="1"/>
  <c r="A10907" i="2"/>
  <c r="I10907" i="2" l="1"/>
  <c r="M10907" i="2" s="1"/>
  <c r="N10907" i="2"/>
  <c r="D10908" i="2" s="1"/>
  <c r="H10908" i="2" l="1"/>
  <c r="A10908" i="2" s="1"/>
  <c r="I10908" i="2" l="1"/>
  <c r="M10908" i="2" s="1"/>
  <c r="N10908" i="2"/>
  <c r="D10909" i="2" s="1"/>
  <c r="H10909" i="2" l="1"/>
  <c r="A10909" i="2" s="1"/>
  <c r="I10909" i="2" l="1"/>
  <c r="M10909" i="2" s="1"/>
  <c r="N10909" i="2"/>
  <c r="D10910" i="2" s="1"/>
  <c r="H10910" i="2" l="1"/>
  <c r="A10910" i="2" s="1"/>
  <c r="N10910" i="2" l="1"/>
  <c r="D10911" i="2" s="1"/>
  <c r="I10910" i="2"/>
  <c r="M10910" i="2" s="1"/>
  <c r="H10911" i="2" l="1"/>
  <c r="I10911" i="2" s="1"/>
  <c r="M10911" i="2" s="1"/>
  <c r="A10911" i="2" l="1"/>
  <c r="N10911" i="2"/>
  <c r="D10912" i="2" s="1"/>
  <c r="H10912" i="2" l="1"/>
  <c r="A10912" i="2" s="1"/>
  <c r="I10912" i="2"/>
  <c r="M10912" i="2" s="1"/>
  <c r="N10912" i="2"/>
  <c r="D10913" i="2" s="1"/>
  <c r="H10913" i="2" l="1"/>
  <c r="A10913" i="2" s="1"/>
  <c r="I10913" i="2" l="1"/>
  <c r="M10913" i="2" s="1"/>
  <c r="N10913" i="2"/>
  <c r="D10914" i="2" s="1"/>
  <c r="H10914" i="2" l="1"/>
  <c r="A10914" i="2" s="1"/>
  <c r="N10914" i="2" l="1"/>
  <c r="D10915" i="2" s="1"/>
  <c r="I10914" i="2"/>
  <c r="M10914" i="2" s="1"/>
  <c r="H10915" i="2" s="1"/>
  <c r="A10915" i="2" l="1"/>
  <c r="N10915" i="2"/>
  <c r="D10916" i="2" s="1"/>
  <c r="I10915" i="2"/>
  <c r="M10915" i="2" s="1"/>
  <c r="H10916" i="2" l="1"/>
  <c r="I10916" i="2" s="1"/>
  <c r="M10916" i="2" s="1"/>
  <c r="A10916" i="2" l="1"/>
  <c r="N10916" i="2"/>
  <c r="D10917" i="2" s="1"/>
  <c r="H10917" i="2" l="1"/>
  <c r="N10917" i="2" s="1"/>
  <c r="D10918" i="2" s="1"/>
  <c r="A10917" i="2"/>
  <c r="I10917" i="2" l="1"/>
  <c r="M10917" i="2" s="1"/>
  <c r="H10918" i="2"/>
  <c r="N10918" i="2" s="1"/>
  <c r="D10919" i="2" s="1"/>
  <c r="A10918" i="2" l="1"/>
  <c r="I10918" i="2"/>
  <c r="M10918" i="2" s="1"/>
  <c r="H10919" i="2"/>
  <c r="I10919" i="2" s="1"/>
  <c r="M10919" i="2" s="1"/>
  <c r="A10919" i="2"/>
  <c r="N10919" i="2" l="1"/>
  <c r="D10920" i="2" s="1"/>
  <c r="H10920" i="2" l="1"/>
  <c r="A10920" i="2" s="1"/>
  <c r="I10920" i="2"/>
  <c r="M10920" i="2" s="1"/>
  <c r="N10920" i="2"/>
  <c r="D10921" i="2" s="1"/>
  <c r="H10921" i="2" l="1"/>
  <c r="A10921" i="2" s="1"/>
  <c r="I10921" i="2" l="1"/>
  <c r="M10921" i="2" s="1"/>
  <c r="N10921" i="2"/>
  <c r="D10922" i="2" s="1"/>
  <c r="H10922" i="2" l="1"/>
  <c r="A10922" i="2" l="1"/>
  <c r="I10922" i="2"/>
  <c r="M10922" i="2" s="1"/>
  <c r="N10922" i="2"/>
  <c r="D10923" i="2" s="1"/>
  <c r="H10923" i="2" l="1"/>
  <c r="N10923" i="2" s="1"/>
  <c r="D10924" i="2" s="1"/>
  <c r="A10923" i="2" l="1"/>
  <c r="I10923" i="2"/>
  <c r="M10923" i="2" s="1"/>
  <c r="H10924" i="2" s="1"/>
  <c r="I10924" i="2" s="1"/>
  <c r="M10924" i="2" s="1"/>
  <c r="A10924" i="2" l="1"/>
  <c r="N10924" i="2"/>
  <c r="D10925" i="2" s="1"/>
  <c r="H10925" i="2" l="1"/>
  <c r="L10925" i="2" s="1"/>
  <c r="A10925" i="2" l="1"/>
  <c r="N10925" i="2"/>
  <c r="D10926" i="2" s="1"/>
  <c r="I10925" i="2"/>
  <c r="M10925" i="2" s="1"/>
  <c r="H10926" i="2" s="1"/>
  <c r="A10926" i="2" l="1"/>
  <c r="I10926" i="2"/>
  <c r="M10926" i="2" s="1"/>
  <c r="N10926" i="2"/>
  <c r="D10927" i="2" s="1"/>
  <c r="L10926" i="2"/>
  <c r="H10927" i="2" l="1"/>
  <c r="I10927" i="2" l="1"/>
  <c r="M10927" i="2" s="1"/>
  <c r="N10927" i="2"/>
  <c r="D10928" i="2" s="1"/>
  <c r="E10928" i="2" s="1"/>
  <c r="A10927" i="2"/>
  <c r="F10928" i="2" l="1"/>
  <c r="G10928" i="2"/>
  <c r="H10928" i="2"/>
  <c r="I10928" i="2" l="1"/>
  <c r="M10928" i="2" s="1"/>
  <c r="N10928" i="2"/>
  <c r="D10929" i="2" s="1"/>
  <c r="E10929" i="2" s="1"/>
  <c r="A10928" i="2"/>
  <c r="G10929" i="2" l="1"/>
  <c r="F10929" i="2"/>
  <c r="H10929" i="2"/>
  <c r="N10929" i="2" l="1"/>
  <c r="D10930" i="2" s="1"/>
  <c r="I10929" i="2"/>
  <c r="M10929" i="2" s="1"/>
  <c r="A10929" i="2"/>
  <c r="H10930" i="2" l="1"/>
  <c r="N10930" i="2" s="1"/>
  <c r="E10930" i="2"/>
  <c r="A10930" i="2"/>
  <c r="I10930" i="2" l="1"/>
  <c r="M10930" i="2" s="1"/>
  <c r="G10930" i="2"/>
  <c r="D10931" i="2" s="1"/>
  <c r="F10930" i="2"/>
  <c r="H10931" i="2"/>
  <c r="I10931" i="2" l="1"/>
  <c r="M10931" i="2" s="1"/>
  <c r="N10931" i="2"/>
  <c r="A10931" i="2"/>
  <c r="H10932" i="2" l="1"/>
  <c r="I10932" i="2" s="1"/>
  <c r="M10932" i="2" s="1"/>
  <c r="D10932" i="2"/>
  <c r="N10932" i="2"/>
  <c r="D10933" i="2" s="1"/>
  <c r="A10932" i="2" l="1"/>
  <c r="H10933" i="2"/>
  <c r="A10933" i="2" s="1"/>
  <c r="N10933" i="2" l="1"/>
  <c r="D10934" i="2" s="1"/>
  <c r="I10933" i="2"/>
  <c r="M10933" i="2" s="1"/>
  <c r="H10934" i="2" l="1"/>
  <c r="N10934" i="2" s="1"/>
  <c r="D10935" i="2" s="1"/>
  <c r="A10934" i="2" l="1"/>
  <c r="I10934" i="2"/>
  <c r="M10934" i="2" s="1"/>
  <c r="H10935" i="2"/>
  <c r="N10935" i="2" s="1"/>
  <c r="D10936" i="2" s="1"/>
  <c r="A10935" i="2"/>
  <c r="I10935" i="2" l="1"/>
  <c r="M10935" i="2" s="1"/>
  <c r="H10936" i="2"/>
  <c r="N10936" i="2" s="1"/>
  <c r="D10937" i="2" s="1"/>
  <c r="G51" i="1"/>
  <c r="G52" i="1" s="1"/>
  <c r="G50" i="1"/>
  <c r="A10936" i="2" l="1"/>
  <c r="I10936" i="2"/>
  <c r="M10936" i="2" s="1"/>
  <c r="H10937" i="2" s="1"/>
  <c r="I10937" i="2" s="1"/>
  <c r="M10937" i="2" s="1"/>
  <c r="A10937" i="2" l="1"/>
  <c r="N10937" i="2"/>
  <c r="D10938" i="2" s="1"/>
  <c r="H10938" i="2" l="1"/>
  <c r="N10938" i="2" s="1"/>
  <c r="D10939" i="2" s="1"/>
  <c r="A10938" i="2"/>
  <c r="I10938" i="2" l="1"/>
  <c r="M10938" i="2" s="1"/>
  <c r="H10939" i="2" s="1"/>
  <c r="I10939" i="2" s="1"/>
  <c r="M10939" i="2" s="1"/>
  <c r="A10939" i="2"/>
  <c r="N10939" i="2"/>
  <c r="D10940" i="2" s="1"/>
  <c r="H10940" i="2" l="1"/>
  <c r="I10940" i="2" l="1"/>
  <c r="M10940" i="2" s="1"/>
  <c r="N10940" i="2"/>
  <c r="D10941" i="2" s="1"/>
  <c r="A10940" i="2"/>
  <c r="H10941" i="2" l="1"/>
  <c r="I10941" i="2" l="1"/>
  <c r="M10941" i="2" s="1"/>
  <c r="N10941" i="2"/>
  <c r="D10942" i="2" s="1"/>
  <c r="A10941" i="2"/>
  <c r="H10942" i="2" l="1"/>
  <c r="A10942" i="2"/>
  <c r="N10942" i="2" l="1"/>
  <c r="D10943" i="2" s="1"/>
  <c r="I10942" i="2"/>
  <c r="M10942" i="2" s="1"/>
  <c r="H10943" i="2" l="1"/>
  <c r="N10943" i="2" s="1"/>
  <c r="D10944" i="2" s="1"/>
  <c r="I10943" i="2"/>
  <c r="M10943" i="2" s="1"/>
  <c r="A10943" i="2"/>
  <c r="H10944" i="2" l="1"/>
  <c r="N10944" i="2"/>
  <c r="D10945" i="2" s="1"/>
  <c r="I10944" i="2"/>
  <c r="M10944" i="2" s="1"/>
  <c r="A10944" i="2"/>
  <c r="H10945" i="2" l="1"/>
  <c r="I10945" i="2" s="1"/>
  <c r="M10945" i="2" s="1"/>
  <c r="A10945" i="2" l="1"/>
  <c r="N10945" i="2"/>
  <c r="D10946" i="2" s="1"/>
  <c r="H10946" i="2" l="1"/>
  <c r="I10946" i="2" l="1"/>
  <c r="M10946" i="2" s="1"/>
  <c r="H10947" i="2" s="1"/>
  <c r="N10946" i="2"/>
  <c r="D10947" i="2" s="1"/>
  <c r="A10946" i="2"/>
  <c r="A10947" i="2" l="1"/>
  <c r="N10947" i="2"/>
  <c r="D10948" i="2" s="1"/>
  <c r="I10947" i="2"/>
  <c r="M10947" i="2" s="1"/>
  <c r="H10948" i="2"/>
  <c r="I10948" i="2" s="1"/>
  <c r="M10948" i="2" s="1"/>
  <c r="A10948" i="2" l="1"/>
  <c r="N10948" i="2"/>
  <c r="D10949" i="2" s="1"/>
  <c r="H10949" i="2" l="1"/>
  <c r="I10949" i="2" s="1"/>
  <c r="M10949" i="2" s="1"/>
  <c r="N10949" i="2"/>
  <c r="D10950" i="2" s="1"/>
  <c r="A10949" i="2"/>
  <c r="H10950" i="2" l="1"/>
  <c r="N10950" i="2" l="1"/>
  <c r="D10951" i="2" s="1"/>
  <c r="I10950" i="2"/>
  <c r="M10950" i="2" s="1"/>
  <c r="A10950" i="2"/>
  <c r="H10951" i="2" l="1"/>
  <c r="A10951" i="2" l="1"/>
  <c r="I10951" i="2"/>
  <c r="M10951" i="2" s="1"/>
  <c r="N10951" i="2"/>
  <c r="D10952" i="2" s="1"/>
  <c r="H10952" i="2" l="1"/>
  <c r="N10952" i="2" s="1"/>
  <c r="D10953" i="2" s="1"/>
  <c r="A10952" i="2"/>
  <c r="I10952" i="2" l="1"/>
  <c r="M10952" i="2" s="1"/>
  <c r="H10953" i="2" s="1"/>
  <c r="N10953" i="2" s="1"/>
  <c r="D10954" i="2" s="1"/>
  <c r="A10953" i="2" l="1"/>
  <c r="I10953" i="2"/>
  <c r="M10953" i="2" s="1"/>
  <c r="H10954" i="2"/>
  <c r="A10954" i="2" s="1"/>
  <c r="N10954" i="2" l="1"/>
  <c r="D10955" i="2" s="1"/>
  <c r="I10954" i="2"/>
  <c r="M10954" i="2" s="1"/>
  <c r="H10955" i="2" l="1"/>
  <c r="L10955" i="2" s="1"/>
  <c r="A10955" i="2" l="1"/>
  <c r="N10955" i="2"/>
  <c r="D10956" i="2" s="1"/>
  <c r="I10955" i="2"/>
  <c r="M10955" i="2" s="1"/>
  <c r="H10956" i="2"/>
  <c r="L10956" i="2" s="1"/>
  <c r="A10956" i="2" l="1"/>
  <c r="N10956" i="2"/>
  <c r="D10957" i="2" s="1"/>
  <c r="I10956" i="2"/>
  <c r="M10956" i="2" s="1"/>
  <c r="H10957" i="2" l="1"/>
  <c r="A10957" i="2" s="1"/>
  <c r="L10957" i="2"/>
  <c r="I10957" i="2"/>
  <c r="M10957" i="2" s="1"/>
  <c r="N10957" i="2"/>
  <c r="D10958" i="2" s="1"/>
  <c r="H10958" i="2" l="1"/>
  <c r="N10958" i="2" s="1"/>
  <c r="D10959" i="2" s="1"/>
  <c r="E10959" i="2" s="1"/>
  <c r="A10958" i="2" l="1"/>
  <c r="I10958" i="2"/>
  <c r="M10958" i="2" s="1"/>
  <c r="G10959" i="2"/>
  <c r="F10959" i="2"/>
  <c r="H10959" i="2"/>
  <c r="I10959" i="2" s="1"/>
  <c r="M10959" i="2" s="1"/>
  <c r="A10959" i="2" l="1"/>
  <c r="N10959" i="2"/>
  <c r="D10960" i="2" s="1"/>
  <c r="E10960" i="2"/>
  <c r="H10960" i="2" l="1"/>
  <c r="A10960" i="2" s="1"/>
  <c r="G10960" i="2"/>
  <c r="F10960" i="2"/>
  <c r="I10960" i="2"/>
  <c r="M10960" i="2" s="1"/>
  <c r="N10960" i="2" l="1"/>
  <c r="H10961" i="2"/>
  <c r="I10961" i="2" s="1"/>
  <c r="M10961" i="2" s="1"/>
  <c r="D10961" i="2"/>
  <c r="A10961" i="2" s="1"/>
  <c r="N10961" i="2" l="1"/>
  <c r="D10962" i="2" s="1"/>
  <c r="H10962" i="2" l="1"/>
  <c r="N10962" i="2" l="1"/>
  <c r="D10963" i="2" s="1"/>
  <c r="I10962" i="2"/>
  <c r="M10962" i="2" s="1"/>
  <c r="H10963" i="2" s="1"/>
  <c r="A10962" i="2"/>
  <c r="I10963" i="2" l="1"/>
  <c r="M10963" i="2" s="1"/>
  <c r="N10963" i="2"/>
  <c r="A10963" i="2"/>
  <c r="D10964" i="2"/>
  <c r="H10964" i="2" l="1"/>
  <c r="I10964" i="2" s="1"/>
  <c r="M10964" i="2" s="1"/>
  <c r="N10964" i="2" l="1"/>
  <c r="H10965" i="2" s="1"/>
  <c r="A10964" i="2"/>
  <c r="I10965" i="2" l="1"/>
  <c r="M10965" i="2" s="1"/>
  <c r="D10965" i="2"/>
  <c r="A10965" i="2" s="1"/>
  <c r="N10965" i="2" l="1"/>
  <c r="D10966" i="2" s="1"/>
  <c r="H10966" i="2" l="1"/>
  <c r="I10966" i="2" l="1"/>
  <c r="M10966" i="2" s="1"/>
  <c r="N10966" i="2"/>
  <c r="D10967" i="2" s="1"/>
  <c r="A10966" i="2"/>
  <c r="H10967" i="2" l="1"/>
  <c r="A10967" i="2" l="1"/>
  <c r="N10967" i="2"/>
  <c r="D10968" i="2" s="1"/>
  <c r="I10967" i="2"/>
  <c r="M10967" i="2" s="1"/>
  <c r="H10968" i="2" s="1"/>
  <c r="A10968" i="2" l="1"/>
  <c r="I10968" i="2"/>
  <c r="M10968" i="2" s="1"/>
  <c r="N10968" i="2"/>
  <c r="D10969" i="2" s="1"/>
  <c r="H10969" i="2" l="1"/>
  <c r="I10969" i="2"/>
  <c r="M10969" i="2" s="1"/>
  <c r="G57" i="1" s="1"/>
  <c r="N10969" i="2"/>
  <c r="H10970" i="2"/>
  <c r="H10971" i="2" s="1"/>
  <c r="A10969" i="2"/>
  <c r="A10970" i="2"/>
  <c r="G59" i="1" l="1"/>
  <c r="G58" i="1"/>
  <c r="G6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 Kwak</author>
  </authors>
  <commentList>
    <comment ref="G20" authorId="0" shapeId="0" xr:uid="{635280BB-7C34-4CF5-8337-1C30A69F80D6}">
      <text>
        <r>
          <rPr>
            <b/>
            <sz val="9"/>
            <color indexed="81"/>
            <rFont val="Tahoma"/>
            <family val="2"/>
          </rPr>
          <t>Sam Kwak:</t>
        </r>
        <r>
          <rPr>
            <sz val="9"/>
            <color indexed="81"/>
            <rFont val="Tahoma"/>
            <family val="2"/>
          </rPr>
          <t xml:space="preserve">
This is the starting balance on your mortgage. If you refinanced, please enter the refinanced loan amount.</t>
        </r>
      </text>
    </comment>
    <comment ref="G21" authorId="0" shapeId="0" xr:uid="{6D1F1299-90A7-48B2-BC1C-624BAB784731}">
      <text>
        <r>
          <rPr>
            <b/>
            <sz val="9"/>
            <color indexed="81"/>
            <rFont val="Tahoma"/>
            <family val="2"/>
          </rPr>
          <t>Sam Kwak:</t>
        </r>
        <r>
          <rPr>
            <sz val="9"/>
            <color indexed="81"/>
            <rFont val="Tahoma"/>
            <family val="2"/>
          </rPr>
          <t xml:space="preserve">
Your current loan balance at the moment</t>
        </r>
      </text>
    </comment>
    <comment ref="G24" authorId="0" shapeId="0" xr:uid="{69EA1DD7-466F-493C-AA7B-623B13002CAB}">
      <text>
        <r>
          <rPr>
            <b/>
            <sz val="9"/>
            <color indexed="81"/>
            <rFont val="Tahoma"/>
            <family val="2"/>
          </rPr>
          <t>Sam Kwak:</t>
        </r>
        <r>
          <rPr>
            <sz val="9"/>
            <color indexed="81"/>
            <rFont val="Tahoma"/>
            <family val="2"/>
          </rPr>
          <t xml:space="preserve">
This is automatically calculated based on the information you provided above.</t>
        </r>
      </text>
    </comment>
    <comment ref="G35" authorId="0" shapeId="0" xr:uid="{3464AC14-8EC1-4F2B-B0B0-0716B6E55116}">
      <text>
        <r>
          <rPr>
            <b/>
            <sz val="9"/>
            <color indexed="81"/>
            <rFont val="Tahoma"/>
            <family val="2"/>
          </rPr>
          <t>Sam Kwak:</t>
        </r>
        <r>
          <rPr>
            <sz val="9"/>
            <color indexed="81"/>
            <rFont val="Tahoma"/>
            <family val="2"/>
          </rPr>
          <t xml:space="preserve">
The reason why you should not include your mortgage/loan payment here is because the calculator is already factoring it as a cash outlay each month.
</t>
        </r>
      </text>
    </comment>
    <comment ref="G41" authorId="0" shapeId="0" xr:uid="{3FCDF8FD-AD7B-4CCC-9C91-F41A34010ED2}">
      <text>
        <r>
          <rPr>
            <b/>
            <sz val="9"/>
            <color indexed="81"/>
            <rFont val="Tahoma"/>
            <family val="2"/>
          </rPr>
          <t>Sam Kwak:</t>
        </r>
        <r>
          <rPr>
            <sz val="9"/>
            <color indexed="81"/>
            <rFont val="Tahoma"/>
            <family val="2"/>
          </rPr>
          <t xml:space="preserve">
Select the annual intreset rate increases on the Line of Credit. The increases will occur for 10 years
</t>
        </r>
      </text>
    </comment>
  </commentList>
</comments>
</file>

<file path=xl/sharedStrings.xml><?xml version="1.0" encoding="utf-8"?>
<sst xmlns="http://schemas.openxmlformats.org/spreadsheetml/2006/main" count="58" uniqueCount="55">
  <si>
    <t>Loan &amp; Debt Information</t>
  </si>
  <si>
    <t>Current Loan Information</t>
  </si>
  <si>
    <t xml:space="preserve"> </t>
  </si>
  <si>
    <t>Original Balance</t>
  </si>
  <si>
    <t>Current Balance</t>
  </si>
  <si>
    <t>Interest Rate</t>
  </si>
  <si>
    <t>Term (Years)</t>
  </si>
  <si>
    <t>Payment Amount</t>
  </si>
  <si>
    <t>Implementation Start Date</t>
  </si>
  <si>
    <t>Start Date</t>
  </si>
  <si>
    <t>Income and Expense</t>
  </si>
  <si>
    <t>LOC Interest Rate</t>
  </si>
  <si>
    <t>Results</t>
  </si>
  <si>
    <t>Approx. PayOff Date</t>
  </si>
  <si>
    <t>Days</t>
  </si>
  <si>
    <t>Years</t>
  </si>
  <si>
    <t>New Interest</t>
  </si>
  <si>
    <t>Never</t>
  </si>
  <si>
    <t>Monthly Interest</t>
  </si>
  <si>
    <t>Living Expense</t>
  </si>
  <si>
    <t>Income</t>
  </si>
  <si>
    <t>Rate</t>
  </si>
  <si>
    <t>LOC Balance</t>
  </si>
  <si>
    <t>Principal</t>
  </si>
  <si>
    <t>Interest</t>
  </si>
  <si>
    <t>Payment</t>
  </si>
  <si>
    <t>Mortgage Balance</t>
  </si>
  <si>
    <t>Date</t>
  </si>
  <si>
    <t>#</t>
  </si>
  <si>
    <t>Mortgage Principal</t>
  </si>
  <si>
    <t>Mortgage Interest</t>
  </si>
  <si>
    <t>Mortgage Payment</t>
  </si>
  <si>
    <t>Mortgage</t>
  </si>
  <si>
    <t>LOC Applied</t>
  </si>
  <si>
    <t>Average Daily Interest</t>
  </si>
  <si>
    <t xml:space="preserve"> LOC Amount To Use</t>
  </si>
  <si>
    <t>Please Edit Only The Yellow Highlighted Boxes!</t>
  </si>
  <si>
    <t>Original Total Interest Percentage (TIP)</t>
  </si>
  <si>
    <t>New Total Interest Percentage (TIP)</t>
  </si>
  <si>
    <t>Total Interest Saved</t>
  </si>
  <si>
    <t>Total TIP Saved</t>
  </si>
  <si>
    <t>Original Interest Owed</t>
  </si>
  <si>
    <t>&lt;- Select From the Dropdown Menu</t>
  </si>
  <si>
    <t>Want to Chat with Our Team?</t>
  </si>
  <si>
    <t>Click Here To Schedule a Free 30 Minute Call</t>
  </si>
  <si>
    <t xml:space="preserve"> If Prompted, Please Enable "Edit" and Content Before Use</t>
  </si>
  <si>
    <t>Annual Rate Increases (Optional)</t>
  </si>
  <si>
    <t>New Line of Credit (LOC) Information</t>
  </si>
  <si>
    <t>Estimated Money Saved</t>
  </si>
  <si>
    <t>Estimated Payoff Date (LOC &amp; Loan)</t>
  </si>
  <si>
    <r>
      <t xml:space="preserve">Living Expenses </t>
    </r>
    <r>
      <rPr>
        <b/>
        <sz val="18"/>
        <color rgb="FFFFFF00"/>
        <rFont val="Arial"/>
        <family val="2"/>
      </rPr>
      <t>(Not Including Your Monthly Principal &amp; Interest Payment)</t>
    </r>
  </si>
  <si>
    <t>Schedule a FREE 30-Minute Call To Get Your Questions Answered &amp; Learn More About How We Can Help You Implement This Strategy!</t>
  </si>
  <si>
    <t>Accelerated Payoff Calculator - Free Version 2.1</t>
  </si>
  <si>
    <t>Monthly Take Home Income</t>
  </si>
  <si>
    <t>INSTRUCTIONS ON HOW TO USE THIS CALCULATOR : https://youtu.be/ZssVbRgrb4I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</si>
</sst>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0.000%"/>
    <numFmt numFmtId="165" formatCode="[$-F800]dddd\,\ mmmm\ dd\,\ yyyy"/>
    <numFmt numFmtId="166" formatCode="0.0"/>
  </numFmts>
  <fonts count="35">
    <font>
      <sz val="11"/>
      <color theme="1"/>
      <name val="Calibri"/>
      <family val="2"/>
      <scheme val="minor"/>
    </font>
    <font>
      <sz val="11"/>
      <color theme="1"/>
      <name val="Calibri"/>
      <family val="2"/>
      <scheme val="minor"/>
    </font>
    <font>
      <sz val="11"/>
      <color theme="0"/>
      <name val="Calibri"/>
      <family val="2"/>
      <scheme val="minor"/>
    </font>
    <font>
      <sz val="20"/>
      <color theme="1"/>
      <name val="Calibri"/>
      <family val="2"/>
      <scheme val="minor"/>
    </font>
    <font>
      <sz val="20"/>
      <color theme="0"/>
      <name val="Adobe Gothic Std B"/>
      <family val="2"/>
      <charset val="128"/>
    </font>
    <font>
      <sz val="20"/>
      <color theme="1"/>
      <name val="Arial"/>
      <family val="2"/>
    </font>
    <font>
      <sz val="20"/>
      <color theme="4" tint="-0.249977111117893"/>
      <name val="Arial"/>
      <family val="2"/>
    </font>
    <font>
      <sz val="20"/>
      <color theme="0"/>
      <name val="Arial"/>
      <family val="2"/>
    </font>
    <font>
      <sz val="20"/>
      <color theme="0"/>
      <name val="Calibri"/>
      <family val="2"/>
      <scheme val="minor"/>
    </font>
    <font>
      <sz val="20"/>
      <name val="Calibri"/>
      <family val="2"/>
      <scheme val="minor"/>
    </font>
    <font>
      <sz val="10"/>
      <color theme="1"/>
      <name val="Calibri"/>
      <family val="2"/>
      <scheme val="minor"/>
    </font>
    <font>
      <b/>
      <sz val="20"/>
      <color theme="0"/>
      <name val="Arial"/>
      <family val="2"/>
    </font>
    <font>
      <sz val="8"/>
      <color theme="1"/>
      <name val="Calibri"/>
      <family val="2"/>
      <scheme val="minor"/>
    </font>
    <font>
      <sz val="11"/>
      <name val="Calibri"/>
      <family val="2"/>
      <scheme val="minor"/>
    </font>
    <font>
      <b/>
      <sz val="11"/>
      <color theme="0"/>
      <name val="Arial"/>
      <family val="2"/>
    </font>
    <font>
      <b/>
      <sz val="12"/>
      <color theme="0"/>
      <name val="Arial"/>
      <family val="2"/>
    </font>
    <font>
      <u/>
      <sz val="11"/>
      <color theme="10"/>
      <name val="Calibri"/>
      <family val="2"/>
      <scheme val="minor"/>
    </font>
    <font>
      <b/>
      <sz val="22"/>
      <color rgb="FFFF0000"/>
      <name val="Calibri"/>
      <family val="2"/>
      <scheme val="minor"/>
    </font>
    <font>
      <b/>
      <sz val="20"/>
      <color rgb="FF00B050"/>
      <name val="Arial"/>
      <family val="2"/>
    </font>
    <font>
      <sz val="26"/>
      <name val="Calibri"/>
      <family val="2"/>
      <scheme val="minor"/>
    </font>
    <font>
      <b/>
      <sz val="26"/>
      <name val="Arial"/>
      <family val="2"/>
    </font>
    <font>
      <i/>
      <sz val="20"/>
      <color theme="1"/>
      <name val="Calibri"/>
      <family val="2"/>
      <scheme val="minor"/>
    </font>
    <font>
      <sz val="14"/>
      <color theme="1"/>
      <name val="Calibri"/>
      <family val="2"/>
      <scheme val="minor"/>
    </font>
    <font>
      <sz val="9"/>
      <color indexed="81"/>
      <name val="Tahoma"/>
      <family val="2"/>
    </font>
    <font>
      <b/>
      <sz val="9"/>
      <color indexed="81"/>
      <name val="Tahoma"/>
      <family val="2"/>
    </font>
    <font>
      <b/>
      <sz val="20"/>
      <color theme="0"/>
      <name val="Adobe Gothic Std B"/>
    </font>
    <font>
      <b/>
      <sz val="24"/>
      <color theme="0"/>
      <name val="Arial"/>
      <family val="2"/>
    </font>
    <font>
      <b/>
      <sz val="20"/>
      <color rgb="FF45AA6C"/>
      <name val="Arial"/>
      <family val="2"/>
    </font>
    <font>
      <b/>
      <sz val="20"/>
      <color theme="1"/>
      <name val="Arial"/>
      <family val="2"/>
    </font>
    <font>
      <b/>
      <sz val="20"/>
      <name val="Arial"/>
      <family val="2"/>
    </font>
    <font>
      <b/>
      <sz val="18"/>
      <color theme="0"/>
      <name val="Arial"/>
      <family val="2"/>
    </font>
    <font>
      <b/>
      <sz val="18"/>
      <color rgb="FFFFFF00"/>
      <name val="Arial"/>
      <family val="2"/>
    </font>
    <font>
      <b/>
      <sz val="20"/>
      <color theme="4" tint="-0.249977111117893"/>
      <name val="Arial"/>
      <family val="2"/>
    </font>
    <font>
      <b/>
      <u/>
      <sz val="18"/>
      <color theme="10"/>
      <name val="Calibri"/>
      <family val="2"/>
      <scheme val="minor"/>
    </font>
    <font>
      <b/>
      <u/>
      <sz val="22"/>
      <color theme="0"/>
      <name val="Calibri"/>
      <family val="2"/>
      <scheme val="minor"/>
    </font>
  </fonts>
  <fills count="14">
    <fill>
      <patternFill patternType="none"/>
    </fill>
    <fill>
      <patternFill patternType="gray125"/>
    </fill>
    <fill>
      <patternFill patternType="solid">
        <fgColor rgb="FFFFFFCC"/>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theme="0"/>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2"/>
        <bgColor indexed="64"/>
      </patternFill>
    </fill>
    <fill>
      <patternFill patternType="solid">
        <fgColor rgb="FF45AA6C"/>
        <bgColor indexed="64"/>
      </patternFill>
    </fill>
    <fill>
      <patternFill patternType="solid">
        <fgColor rgb="FFC00000"/>
        <bgColor indexed="64"/>
      </patternFill>
    </fill>
  </fills>
  <borders count="2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style="thin">
        <color indexed="64"/>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s>
  <cellStyleXfs count="9">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6" fillId="0" borderId="0" applyNumberFormat="0" applyFill="0" applyBorder="0" applyAlignment="0" applyProtection="0"/>
  </cellStyleXfs>
  <cellXfs count="121">
    <xf numFmtId="0" fontId="0" fillId="0" borderId="0" xfId="0"/>
    <xf numFmtId="0" fontId="3" fillId="7" borderId="0" xfId="0" applyFont="1" applyFill="1"/>
    <xf numFmtId="44" fontId="3" fillId="7" borderId="0" xfId="1" applyFont="1" applyFill="1"/>
    <xf numFmtId="9" fontId="3" fillId="7" borderId="0" xfId="2" applyFont="1" applyFill="1"/>
    <xf numFmtId="0" fontId="5" fillId="7" borderId="0" xfId="0" applyFont="1" applyFill="1"/>
    <xf numFmtId="44" fontId="5" fillId="7" borderId="0" xfId="1" applyFont="1" applyFill="1"/>
    <xf numFmtId="0" fontId="6" fillId="7" borderId="0" xfId="0" applyFont="1" applyFill="1"/>
    <xf numFmtId="0" fontId="8" fillId="7" borderId="0" xfId="0" applyFont="1" applyFill="1"/>
    <xf numFmtId="44" fontId="9" fillId="7" borderId="0" xfId="1" applyFont="1" applyFill="1"/>
    <xf numFmtId="0" fontId="9" fillId="7" borderId="0" xfId="0" applyFont="1" applyFill="1"/>
    <xf numFmtId="0" fontId="10" fillId="7" borderId="0" xfId="0" applyFont="1" applyFill="1" applyAlignment="1">
      <alignment horizontal="center" wrapText="1"/>
    </xf>
    <xf numFmtId="0" fontId="0" fillId="0" borderId="0" xfId="0" applyProtection="1">
      <protection locked="0"/>
    </xf>
    <xf numFmtId="44" fontId="0" fillId="0" borderId="0" xfId="1" applyFont="1" applyProtection="1">
      <protection locked="0"/>
    </xf>
    <xf numFmtId="0" fontId="13" fillId="0" borderId="0" xfId="0" applyFont="1"/>
    <xf numFmtId="8" fontId="0" fillId="0" borderId="0" xfId="1" applyNumberFormat="1" applyFont="1" applyProtection="1">
      <protection locked="0"/>
    </xf>
    <xf numFmtId="0" fontId="0" fillId="0" borderId="2" xfId="0" applyBorder="1"/>
    <xf numFmtId="44" fontId="0" fillId="0" borderId="2" xfId="0" applyNumberFormat="1" applyBorder="1"/>
    <xf numFmtId="8" fontId="0" fillId="0" borderId="2" xfId="0" applyNumberFormat="1" applyBorder="1"/>
    <xf numFmtId="8" fontId="0" fillId="0" borderId="0" xfId="0" applyNumberFormat="1"/>
    <xf numFmtId="14" fontId="0" fillId="0" borderId="2" xfId="0" applyNumberFormat="1" applyBorder="1"/>
    <xf numFmtId="44" fontId="15" fillId="8" borderId="2" xfId="1" applyFont="1" applyFill="1" applyBorder="1" applyAlignment="1">
      <alignment horizontal="center" vertical="center" wrapText="1"/>
    </xf>
    <xf numFmtId="0" fontId="0" fillId="0" borderId="2" xfId="0" applyBorder="1" applyProtection="1">
      <protection locked="0"/>
    </xf>
    <xf numFmtId="0" fontId="14" fillId="4" borderId="2" xfId="5" applyFont="1" applyBorder="1" applyAlignment="1">
      <alignment horizontal="center" vertical="center"/>
    </xf>
    <xf numFmtId="0" fontId="14" fillId="4" borderId="2" xfId="5" applyFont="1" applyBorder="1" applyAlignment="1">
      <alignment horizontal="center" vertical="center" wrapText="1"/>
    </xf>
    <xf numFmtId="44" fontId="14" fillId="8" borderId="2" xfId="6" applyNumberFormat="1" applyFont="1" applyFill="1" applyBorder="1" applyAlignment="1">
      <alignment horizontal="center" vertical="center" wrapText="1"/>
    </xf>
    <xf numFmtId="10" fontId="14" fillId="8" borderId="2" xfId="6" applyNumberFormat="1" applyFont="1" applyFill="1" applyBorder="1" applyAlignment="1">
      <alignment horizontal="center" vertical="center" wrapText="1"/>
    </xf>
    <xf numFmtId="44" fontId="14" fillId="9" borderId="2" xfId="4" applyNumberFormat="1" applyFont="1" applyFill="1" applyBorder="1" applyAlignment="1">
      <alignment horizontal="center" vertical="center" wrapText="1"/>
    </xf>
    <xf numFmtId="10" fontId="14" fillId="9" borderId="2" xfId="4" applyNumberFormat="1" applyFont="1" applyFill="1" applyBorder="1" applyAlignment="1">
      <alignment horizontal="center" vertical="center" wrapText="1"/>
    </xf>
    <xf numFmtId="44" fontId="14" fillId="8" borderId="2" xfId="7" applyNumberFormat="1" applyFont="1" applyFill="1" applyBorder="1" applyAlignment="1">
      <alignment horizontal="center" vertical="center" wrapText="1"/>
    </xf>
    <xf numFmtId="44" fontId="0" fillId="0" borderId="2" xfId="1" applyFont="1" applyBorder="1"/>
    <xf numFmtId="10" fontId="0" fillId="0" borderId="2" xfId="2" applyNumberFormat="1" applyFont="1" applyBorder="1"/>
    <xf numFmtId="44" fontId="13" fillId="4" borderId="6" xfId="5" applyNumberFormat="1" applyFont="1" applyBorder="1" applyAlignment="1">
      <alignment horizontal="center" vertical="center" wrapText="1"/>
    </xf>
    <xf numFmtId="0" fontId="13" fillId="0" borderId="5" xfId="0" applyFont="1" applyBorder="1"/>
    <xf numFmtId="0" fontId="13" fillId="0" borderId="9" xfId="0" applyFont="1" applyBorder="1"/>
    <xf numFmtId="0" fontId="12" fillId="0" borderId="2" xfId="0" applyFont="1" applyBorder="1" applyAlignment="1">
      <alignment horizontal="center" vertical="center"/>
    </xf>
    <xf numFmtId="0" fontId="0" fillId="0" borderId="2" xfId="0" applyBorder="1" applyAlignment="1">
      <alignment horizontal="center" vertical="center"/>
    </xf>
    <xf numFmtId="44" fontId="5" fillId="7" borderId="0" xfId="1" applyFont="1" applyFill="1" applyBorder="1"/>
    <xf numFmtId="0" fontId="5" fillId="7" borderId="16" xfId="0" applyFont="1" applyFill="1" applyBorder="1"/>
    <xf numFmtId="0" fontId="3" fillId="7" borderId="17" xfId="0" applyFont="1" applyFill="1" applyBorder="1"/>
    <xf numFmtId="0" fontId="3" fillId="7" borderId="16" xfId="0" applyFont="1" applyFill="1" applyBorder="1"/>
    <xf numFmtId="0" fontId="6" fillId="7" borderId="17" xfId="0" applyFont="1" applyFill="1" applyBorder="1"/>
    <xf numFmtId="0" fontId="5" fillId="7" borderId="18" xfId="0" applyFont="1" applyFill="1" applyBorder="1"/>
    <xf numFmtId="0" fontId="5" fillId="7" borderId="19" xfId="0" applyFont="1" applyFill="1" applyBorder="1"/>
    <xf numFmtId="44" fontId="5" fillId="7" borderId="19" xfId="1" applyFont="1" applyFill="1" applyBorder="1"/>
    <xf numFmtId="0" fontId="3" fillId="7" borderId="19" xfId="0" applyFont="1" applyFill="1" applyBorder="1"/>
    <xf numFmtId="0" fontId="3" fillId="7" borderId="20" xfId="0" applyFont="1" applyFill="1" applyBorder="1"/>
    <xf numFmtId="0" fontId="3" fillId="7" borderId="18" xfId="0" applyFont="1" applyFill="1" applyBorder="1"/>
    <xf numFmtId="0" fontId="10" fillId="7" borderId="19" xfId="0" applyFont="1" applyFill="1" applyBorder="1" applyAlignment="1">
      <alignment horizontal="center" wrapText="1"/>
    </xf>
    <xf numFmtId="0" fontId="10" fillId="7" borderId="20" xfId="0" applyFont="1" applyFill="1" applyBorder="1" applyAlignment="1">
      <alignment horizontal="center" wrapText="1"/>
    </xf>
    <xf numFmtId="0" fontId="19" fillId="11" borderId="13" xfId="0" applyFont="1" applyFill="1" applyBorder="1"/>
    <xf numFmtId="0" fontId="3" fillId="11" borderId="16" xfId="0" applyFont="1" applyFill="1" applyBorder="1"/>
    <xf numFmtId="0" fontId="5" fillId="11" borderId="0" xfId="0" applyFont="1" applyFill="1"/>
    <xf numFmtId="0" fontId="3" fillId="11" borderId="0" xfId="0" applyFont="1" applyFill="1"/>
    <xf numFmtId="0" fontId="3" fillId="11" borderId="18" xfId="0" applyFont="1" applyFill="1" applyBorder="1"/>
    <xf numFmtId="0" fontId="5" fillId="11" borderId="19" xfId="0" applyFont="1" applyFill="1" applyBorder="1"/>
    <xf numFmtId="0" fontId="3" fillId="11" borderId="19" xfId="0" applyFont="1" applyFill="1" applyBorder="1"/>
    <xf numFmtId="0" fontId="19" fillId="11" borderId="15" xfId="0" applyFont="1" applyFill="1" applyBorder="1"/>
    <xf numFmtId="0" fontId="3" fillId="11" borderId="17" xfId="0" applyFont="1" applyFill="1" applyBorder="1"/>
    <xf numFmtId="0" fontId="3" fillId="11" borderId="20" xfId="0" applyFont="1" applyFill="1" applyBorder="1"/>
    <xf numFmtId="0" fontId="7" fillId="7" borderId="19" xfId="0" applyFont="1" applyFill="1" applyBorder="1"/>
    <xf numFmtId="10" fontId="0" fillId="0" borderId="0" xfId="2" applyNumberFormat="1" applyFont="1"/>
    <xf numFmtId="0" fontId="22" fillId="7" borderId="0" xfId="0" applyFont="1" applyFill="1" applyAlignment="1">
      <alignment horizontal="left"/>
    </xf>
    <xf numFmtId="8" fontId="3" fillId="10" borderId="2" xfId="0" applyNumberFormat="1" applyFont="1" applyFill="1" applyBorder="1" applyAlignment="1">
      <alignment horizontal="center"/>
    </xf>
    <xf numFmtId="0" fontId="3" fillId="10" borderId="2" xfId="0" applyFont="1" applyFill="1" applyBorder="1" applyAlignment="1">
      <alignment horizontal="center"/>
    </xf>
    <xf numFmtId="0" fontId="11" fillId="12" borderId="4" xfId="5" applyFont="1" applyFill="1" applyBorder="1" applyAlignment="1">
      <alignment horizontal="center"/>
    </xf>
    <xf numFmtId="0" fontId="11" fillId="12" borderId="2" xfId="5" applyFont="1" applyFill="1" applyBorder="1" applyAlignment="1">
      <alignment horizontal="center"/>
    </xf>
    <xf numFmtId="164" fontId="5" fillId="10" borderId="2" xfId="2" applyNumberFormat="1" applyFont="1" applyFill="1" applyBorder="1" applyAlignment="1" applyProtection="1">
      <alignment horizontal="center"/>
      <protection locked="0"/>
    </xf>
    <xf numFmtId="0" fontId="27" fillId="7" borderId="2" xfId="0" applyFont="1" applyFill="1" applyBorder="1" applyAlignment="1">
      <alignment horizontal="center"/>
    </xf>
    <xf numFmtId="0" fontId="11" fillId="12" borderId="2" xfId="3" applyFont="1" applyFill="1" applyBorder="1" applyAlignment="1">
      <alignment horizontal="center"/>
    </xf>
    <xf numFmtId="14" fontId="5" fillId="7" borderId="2" xfId="1" applyNumberFormat="1" applyFont="1" applyFill="1" applyBorder="1" applyAlignment="1" applyProtection="1">
      <alignment horizontal="center"/>
      <protection locked="0"/>
    </xf>
    <xf numFmtId="0" fontId="27" fillId="7" borderId="21" xfId="0" applyFont="1" applyFill="1" applyBorder="1" applyAlignment="1">
      <alignment horizontal="center"/>
    </xf>
    <xf numFmtId="0" fontId="27" fillId="7" borderId="22" xfId="0" applyFont="1" applyFill="1" applyBorder="1" applyAlignment="1">
      <alignment horizontal="center"/>
    </xf>
    <xf numFmtId="0" fontId="27" fillId="7" borderId="23" xfId="0" applyFont="1" applyFill="1" applyBorder="1" applyAlignment="1">
      <alignment horizontal="center"/>
    </xf>
    <xf numFmtId="0" fontId="30" fillId="12" borderId="7" xfId="0" applyFont="1" applyFill="1" applyBorder="1" applyAlignment="1">
      <alignment horizontal="center" vertical="center" wrapText="1"/>
    </xf>
    <xf numFmtId="44" fontId="9" fillId="10" borderId="7" xfId="1" applyFont="1" applyFill="1" applyBorder="1" applyAlignment="1">
      <alignment horizontal="center" vertical="center"/>
    </xf>
    <xf numFmtId="0" fontId="30" fillId="12" borderId="2" xfId="7" applyFont="1" applyFill="1" applyBorder="1" applyAlignment="1">
      <alignment horizontal="center" vertical="center" wrapText="1"/>
    </xf>
    <xf numFmtId="44" fontId="3" fillId="10" borderId="2" xfId="1" applyFont="1" applyFill="1" applyBorder="1" applyAlignment="1">
      <alignment horizontal="center" vertical="center"/>
    </xf>
    <xf numFmtId="0" fontId="32" fillId="7" borderId="21" xfId="0" applyFont="1" applyFill="1" applyBorder="1" applyAlignment="1">
      <alignment horizontal="center"/>
    </xf>
    <xf numFmtId="0" fontId="32" fillId="7" borderId="22" xfId="0" applyFont="1" applyFill="1" applyBorder="1" applyAlignment="1">
      <alignment horizontal="center"/>
    </xf>
    <xf numFmtId="0" fontId="32" fillId="7" borderId="23" xfId="0" applyFont="1" applyFill="1" applyBorder="1" applyAlignment="1">
      <alignment horizontal="center"/>
    </xf>
    <xf numFmtId="0" fontId="11" fillId="12" borderId="8" xfId="5" applyFont="1" applyFill="1" applyBorder="1" applyAlignment="1">
      <alignment horizontal="center"/>
    </xf>
    <xf numFmtId="0" fontId="11" fillId="12" borderId="7" xfId="5" applyFont="1" applyFill="1" applyBorder="1" applyAlignment="1">
      <alignment horizontal="center"/>
    </xf>
    <xf numFmtId="0" fontId="17" fillId="7" borderId="0" xfId="0" applyFont="1" applyFill="1" applyAlignment="1">
      <alignment horizontal="center"/>
    </xf>
    <xf numFmtId="0" fontId="21" fillId="10" borderId="0" xfId="0" applyFont="1" applyFill="1" applyAlignment="1">
      <alignment horizontal="center"/>
    </xf>
    <xf numFmtId="0" fontId="20" fillId="11" borderId="14" xfId="0" applyFont="1" applyFill="1" applyBorder="1" applyAlignment="1">
      <alignment horizontal="center"/>
    </xf>
    <xf numFmtId="0" fontId="5" fillId="11" borderId="0" xfId="0" applyFont="1" applyFill="1" applyAlignment="1">
      <alignment horizontal="center" wrapText="1"/>
    </xf>
    <xf numFmtId="0" fontId="11" fillId="12" borderId="2" xfId="6" applyFont="1" applyFill="1" applyBorder="1" applyAlignment="1">
      <alignment horizontal="center"/>
    </xf>
    <xf numFmtId="44" fontId="3" fillId="10" borderId="2" xfId="1" applyFont="1" applyFill="1" applyBorder="1" applyAlignment="1">
      <alignment horizontal="center"/>
    </xf>
    <xf numFmtId="0" fontId="25" fillId="12" borderId="0" xfId="0" applyFont="1" applyFill="1" applyAlignment="1">
      <alignment horizontal="center"/>
    </xf>
    <xf numFmtId="0" fontId="4" fillId="12" borderId="0" xfId="0" applyFont="1" applyFill="1" applyAlignment="1">
      <alignment horizontal="center"/>
    </xf>
    <xf numFmtId="0" fontId="26" fillId="12" borderId="13" xfId="0" applyFont="1" applyFill="1" applyBorder="1" applyAlignment="1">
      <alignment horizontal="center"/>
    </xf>
    <xf numFmtId="0" fontId="26" fillId="12" borderId="14" xfId="0" applyFont="1" applyFill="1" applyBorder="1" applyAlignment="1">
      <alignment horizontal="center"/>
    </xf>
    <xf numFmtId="0" fontId="26" fillId="12" borderId="15" xfId="0" applyFont="1" applyFill="1" applyBorder="1" applyAlignment="1">
      <alignment horizontal="center"/>
    </xf>
    <xf numFmtId="0" fontId="27" fillId="7" borderId="2" xfId="3" applyFont="1" applyFill="1" applyBorder="1" applyAlignment="1">
      <alignment horizontal="center"/>
    </xf>
    <xf numFmtId="44" fontId="3" fillId="10" borderId="3" xfId="1" applyFont="1" applyFill="1" applyBorder="1" applyAlignment="1">
      <alignment horizontal="center"/>
    </xf>
    <xf numFmtId="44" fontId="3" fillId="10" borderId="4" xfId="1" applyFont="1" applyFill="1" applyBorder="1" applyAlignment="1">
      <alignment horizontal="center"/>
    </xf>
    <xf numFmtId="164" fontId="3" fillId="10" borderId="2" xfId="1" applyNumberFormat="1" applyFont="1" applyFill="1" applyBorder="1" applyAlignment="1" applyProtection="1">
      <alignment horizontal="center"/>
      <protection locked="0"/>
    </xf>
    <xf numFmtId="0" fontId="11" fillId="9" borderId="2" xfId="0" applyFont="1" applyFill="1" applyBorder="1" applyAlignment="1">
      <alignment horizontal="center"/>
    </xf>
    <xf numFmtId="0" fontId="11" fillId="9" borderId="3" xfId="0" applyFont="1" applyFill="1" applyBorder="1" applyAlignment="1">
      <alignment horizontal="center"/>
    </xf>
    <xf numFmtId="166" fontId="18" fillId="7" borderId="4" xfId="0" applyNumberFormat="1" applyFont="1" applyFill="1" applyBorder="1" applyAlignment="1">
      <alignment horizontal="center"/>
    </xf>
    <xf numFmtId="166" fontId="18" fillId="7" borderId="2" xfId="0" applyNumberFormat="1" applyFont="1" applyFill="1" applyBorder="1" applyAlignment="1">
      <alignment horizontal="center"/>
    </xf>
    <xf numFmtId="164" fontId="5" fillId="10" borderId="2" xfId="2" quotePrefix="1" applyNumberFormat="1" applyFont="1" applyFill="1" applyBorder="1" applyAlignment="1" applyProtection="1">
      <alignment horizontal="center"/>
      <protection locked="0"/>
    </xf>
    <xf numFmtId="0" fontId="11" fillId="12" borderId="2" xfId="0" applyFont="1" applyFill="1" applyBorder="1" applyAlignment="1">
      <alignment horizontal="center"/>
    </xf>
    <xf numFmtId="0" fontId="30" fillId="13" borderId="2" xfId="0" applyFont="1" applyFill="1" applyBorder="1" applyAlignment="1">
      <alignment horizontal="center" vertical="center"/>
    </xf>
    <xf numFmtId="44" fontId="28" fillId="7" borderId="2" xfId="0" applyNumberFormat="1" applyFont="1" applyFill="1" applyBorder="1" applyAlignment="1">
      <alignment horizontal="center" vertical="center"/>
    </xf>
    <xf numFmtId="0" fontId="26" fillId="9" borderId="13" xfId="0" applyFont="1" applyFill="1" applyBorder="1" applyAlignment="1">
      <alignment horizontal="center"/>
    </xf>
    <xf numFmtId="0" fontId="26" fillId="9" borderId="14" xfId="0" applyFont="1" applyFill="1" applyBorder="1" applyAlignment="1">
      <alignment horizontal="center"/>
    </xf>
    <xf numFmtId="0" fontId="26" fillId="9" borderId="15" xfId="0" applyFont="1" applyFill="1" applyBorder="1" applyAlignment="1">
      <alignment horizontal="center"/>
    </xf>
    <xf numFmtId="165" fontId="29" fillId="7" borderId="4" xfId="0" applyNumberFormat="1" applyFont="1" applyFill="1" applyBorder="1" applyAlignment="1">
      <alignment horizontal="center"/>
    </xf>
    <xf numFmtId="165" fontId="29" fillId="7" borderId="2" xfId="0" applyNumberFormat="1" applyFont="1" applyFill="1" applyBorder="1" applyAlignment="1">
      <alignment horizontal="center"/>
    </xf>
    <xf numFmtId="0" fontId="29" fillId="7" borderId="4" xfId="0" applyFont="1" applyFill="1" applyBorder="1" applyAlignment="1">
      <alignment horizontal="center"/>
    </xf>
    <xf numFmtId="0" fontId="29" fillId="7" borderId="2" xfId="0" applyFont="1" applyFill="1" applyBorder="1" applyAlignment="1">
      <alignment horizontal="center"/>
    </xf>
    <xf numFmtId="0" fontId="30" fillId="12" borderId="2" xfId="0" applyFont="1" applyFill="1" applyBorder="1" applyAlignment="1">
      <alignment horizontal="center" vertical="center"/>
    </xf>
    <xf numFmtId="9" fontId="28" fillId="7" borderId="2" xfId="2" applyFont="1" applyFill="1" applyBorder="1" applyAlignment="1">
      <alignment horizontal="center" vertical="center"/>
    </xf>
    <xf numFmtId="9" fontId="18" fillId="7" borderId="2" xfId="1" applyNumberFormat="1" applyFont="1" applyFill="1" applyBorder="1" applyAlignment="1">
      <alignment horizontal="center" vertical="center"/>
    </xf>
    <xf numFmtId="44" fontId="18" fillId="7" borderId="2" xfId="1" applyFont="1" applyFill="1" applyBorder="1" applyAlignment="1">
      <alignment horizontal="center" vertical="center"/>
    </xf>
    <xf numFmtId="44" fontId="28" fillId="7" borderId="2" xfId="1" applyFont="1" applyFill="1" applyBorder="1" applyAlignment="1">
      <alignment horizontal="center" vertical="center"/>
    </xf>
    <xf numFmtId="0" fontId="33" fillId="10" borderId="10" xfId="8" applyFont="1" applyFill="1" applyBorder="1" applyAlignment="1">
      <alignment horizontal="center" vertical="center"/>
    </xf>
    <xf numFmtId="0" fontId="33" fillId="10" borderId="11" xfId="8" applyFont="1" applyFill="1" applyBorder="1" applyAlignment="1">
      <alignment horizontal="center" vertical="center"/>
    </xf>
    <xf numFmtId="0" fontId="33" fillId="10" borderId="12" xfId="8" applyFont="1" applyFill="1" applyBorder="1" applyAlignment="1">
      <alignment horizontal="center" vertical="center"/>
    </xf>
    <xf numFmtId="0" fontId="34" fillId="12" borderId="0" xfId="8" applyFont="1" applyFill="1" applyBorder="1" applyAlignment="1">
      <alignment horizontal="center"/>
    </xf>
  </cellXfs>
  <cellStyles count="9">
    <cellStyle name="Accent2" xfId="4" builtinId="33"/>
    <cellStyle name="Accent3" xfId="5" builtinId="37"/>
    <cellStyle name="Accent5" xfId="6" builtinId="45"/>
    <cellStyle name="Accent6" xfId="7" builtinId="49"/>
    <cellStyle name="Currency" xfId="1" builtinId="4"/>
    <cellStyle name="Hyperlink" xfId="8" builtinId="8"/>
    <cellStyle name="Normal" xfId="0" builtinId="0"/>
    <cellStyle name="Note" xfId="3" builtinId="10"/>
    <cellStyle name="Percent" xfId="2" builtinId="5"/>
  </cellStyles>
  <dxfs count="5">
    <dxf>
      <fill>
        <patternFill>
          <bgColor rgb="FF00B050"/>
        </patternFill>
      </fill>
    </dxf>
    <dxf>
      <border>
        <bottom style="thin">
          <color auto="1"/>
        </bottom>
        <vertical/>
        <horizontal/>
      </border>
    </dxf>
    <dxf>
      <font>
        <color theme="0"/>
      </font>
      <fill>
        <patternFill>
          <bgColor theme="0"/>
        </patternFill>
      </fill>
      <border>
        <left/>
        <right/>
        <top/>
        <bottom/>
      </border>
    </dxf>
    <dxf>
      <font>
        <color auto="1"/>
      </font>
      <fill>
        <patternFill>
          <bgColor rgb="FF00B050"/>
        </patternFill>
      </fill>
      <border>
        <left style="thin">
          <color auto="1"/>
        </left>
        <right style="thin">
          <color auto="1"/>
        </right>
        <top style="thin">
          <color auto="1"/>
        </top>
        <bottom style="thin">
          <color auto="1"/>
        </bottom>
      </border>
    </dxf>
    <dxf>
      <border>
        <bottom style="thin">
          <color auto="1"/>
        </bottom>
        <vertical/>
        <horizontal/>
      </border>
    </dxf>
  </dxfs>
  <tableStyles count="0" defaultTableStyle="TableStyleMedium2" defaultPivotStyle="PivotStyleLight16"/>
  <colors>
    <mruColors>
      <color rgb="FF45AA6C"/>
      <color rgb="FFFFC5C5"/>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hyperlink" Target="https://acceleratedbanking.com/consulting?sl=calculatordailytab&amp;utm_source=calculator&amp;utm_campaign=calculator" TargetMode="External"/></Relationships>
</file>

<file path=xl/drawings/drawing1.xml><?xml version="1.0" encoding="utf-8"?>
<xdr:wsDr xmlns:xdr="http://schemas.openxmlformats.org/drawingml/2006/spreadsheetDrawing" xmlns:a="http://schemas.openxmlformats.org/drawingml/2006/main">
  <xdr:twoCellAnchor>
    <xdr:from>
      <xdr:col>2</xdr:col>
      <xdr:colOff>180854</xdr:colOff>
      <xdr:row>28</xdr:row>
      <xdr:rowOff>164336</xdr:rowOff>
    </xdr:from>
    <xdr:to>
      <xdr:col>7</xdr:col>
      <xdr:colOff>3315664</xdr:colOff>
      <xdr:row>31</xdr:row>
      <xdr:rowOff>171451</xdr:rowOff>
    </xdr:to>
    <xdr:sp macro="" textlink="">
      <xdr:nvSpPr>
        <xdr:cNvPr id="3" name="TextBox 2">
          <a:extLst>
            <a:ext uri="{FF2B5EF4-FFF2-40B4-BE49-F238E27FC236}">
              <a16:creationId xmlns:a16="http://schemas.microsoft.com/office/drawing/2014/main" id="{F57F70F7-ECA1-4E0C-97AC-BB81B4D38A2E}"/>
            </a:ext>
          </a:extLst>
        </xdr:cNvPr>
        <xdr:cNvSpPr txBox="1"/>
      </xdr:nvSpPr>
      <xdr:spPr>
        <a:xfrm>
          <a:off x="1104779" y="9365486"/>
          <a:ext cx="9497510" cy="1007240"/>
        </a:xfrm>
        <a:prstGeom prst="rect">
          <a:avLst/>
        </a:prstGeom>
        <a:solidFill>
          <a:srgbClr val="C4DEEE"/>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en-US" sz="1800"/>
            <a:t>In the Step below, you are going to enter your total</a:t>
          </a:r>
          <a:r>
            <a:rPr lang="en-US" sz="1800" baseline="0"/>
            <a:t> monthly income and your living expenses minus the monthly loan payment. To give you a hint, take your entire monthly expenses and subtract the "Payment Amount" above.  That should give you the living expenses for this calculation.</a:t>
          </a:r>
          <a:endParaRPr lang="en-US" sz="1800"/>
        </a:p>
      </xdr:txBody>
    </xdr:sp>
    <xdr:clientData/>
  </xdr:twoCellAnchor>
  <xdr:twoCellAnchor>
    <xdr:from>
      <xdr:col>2</xdr:col>
      <xdr:colOff>39330</xdr:colOff>
      <xdr:row>42</xdr:row>
      <xdr:rowOff>135135</xdr:rowOff>
    </xdr:from>
    <xdr:to>
      <xdr:col>7</xdr:col>
      <xdr:colOff>3174140</xdr:colOff>
      <xdr:row>45</xdr:row>
      <xdr:rowOff>211455</xdr:rowOff>
    </xdr:to>
    <xdr:sp macro="" textlink="">
      <xdr:nvSpPr>
        <xdr:cNvPr id="4" name="TextBox 3">
          <a:extLst>
            <a:ext uri="{FF2B5EF4-FFF2-40B4-BE49-F238E27FC236}">
              <a16:creationId xmlns:a16="http://schemas.microsoft.com/office/drawing/2014/main" id="{0574DC34-F381-442A-AF3D-A69575BFECF6}"/>
            </a:ext>
          </a:extLst>
        </xdr:cNvPr>
        <xdr:cNvSpPr txBox="1"/>
      </xdr:nvSpPr>
      <xdr:spPr>
        <a:xfrm>
          <a:off x="991830" y="15077955"/>
          <a:ext cx="9146990" cy="1585080"/>
        </a:xfrm>
        <a:prstGeom prst="rect">
          <a:avLst/>
        </a:prstGeom>
        <a:solidFill>
          <a:srgbClr val="C4DEEE"/>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en-US" sz="1800"/>
            <a:t>Alright! You made</a:t>
          </a:r>
          <a:r>
            <a:rPr lang="en-US" sz="1800" baseline="0"/>
            <a:t> it to the "Results" section. Here, you're going to see how much money and time you're saving. Next to the "Years" column, that's how soon you can pay off your loan! Next to the "Interest Saved" column, you are seeing the total amount you saved because of this strategy!</a:t>
          </a:r>
          <a:endParaRPr lang="en-US" sz="1800"/>
        </a:p>
      </xdr:txBody>
    </xdr:sp>
    <xdr:clientData/>
  </xdr:twoCellAnchor>
  <xdr:twoCellAnchor>
    <xdr:from>
      <xdr:col>0</xdr:col>
      <xdr:colOff>542925</xdr:colOff>
      <xdr:row>1</xdr:row>
      <xdr:rowOff>38100</xdr:rowOff>
    </xdr:from>
    <xdr:to>
      <xdr:col>9</xdr:col>
      <xdr:colOff>161925</xdr:colOff>
      <xdr:row>11</xdr:row>
      <xdr:rowOff>0</xdr:rowOff>
    </xdr:to>
    <xdr:sp macro="" textlink="">
      <xdr:nvSpPr>
        <xdr:cNvPr id="49" name="TextBox 48">
          <a:extLst>
            <a:ext uri="{FF2B5EF4-FFF2-40B4-BE49-F238E27FC236}">
              <a16:creationId xmlns:a16="http://schemas.microsoft.com/office/drawing/2014/main" id="{4F0D83FA-577F-48A9-BE10-01D9DB767F8C}"/>
            </a:ext>
          </a:extLst>
        </xdr:cNvPr>
        <xdr:cNvSpPr txBox="1"/>
      </xdr:nvSpPr>
      <xdr:spPr>
        <a:xfrm>
          <a:off x="542925" y="742950"/>
          <a:ext cx="10058400" cy="3114675"/>
        </a:xfrm>
        <a:prstGeom prst="rect">
          <a:avLst/>
        </a:prstGeom>
        <a:solidFill>
          <a:srgbClr val="FCB6B6"/>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u="sng"/>
            <a:t>DISCLAIMER &amp; DISCLOSURES -</a:t>
          </a:r>
          <a:r>
            <a:rPr lang="en-US" sz="1800" b="1" u="sng" baseline="0"/>
            <a:t> PLEASE READ</a:t>
          </a:r>
          <a:endParaRPr lang="en-US" sz="1800" b="1" u="sng"/>
        </a:p>
        <a:p>
          <a:pPr algn="ctr"/>
          <a:endParaRPr lang="en-US" sz="1800"/>
        </a:p>
        <a:p>
          <a:pPr algn="ctr"/>
          <a:r>
            <a:rPr lang="en-US" sz="1800"/>
            <a:t>This</a:t>
          </a:r>
          <a:r>
            <a:rPr lang="en-US" sz="1800" baseline="0"/>
            <a:t> calculator is a property of Accelerated Strategies, LLC. Users and viewers may not copy, distribute, modify, alter, and/or sell this calculator file without a written permission from the Accelerated Strategies. </a:t>
          </a:r>
          <a:r>
            <a:rPr lang="en-US" sz="1800"/>
            <a:t>This calculator tool is intended</a:t>
          </a:r>
          <a:r>
            <a:rPr lang="en-US" sz="1800" baseline="0"/>
            <a:t> to be an educational tool only. This calculator does not represent 100% accuracy and shall not be regarded as financial and/or investment advice. User Error may impact the calculation unfavorable. We highly recommend using the online version for non-advance users. This calculator does its best to give you a potential outcome when using our stategies, methods, and ideas. Users are advised to schedule a consulting call with Accelerated Strategies to avoid potential user errors. Accelerated Strategies does not warrant, promise, and/or guarantee ANY results, profit, savings, outcomes or the lack thereof.</a:t>
          </a:r>
          <a:endParaRPr lang="en-US" sz="1800"/>
        </a:p>
      </xdr:txBody>
    </xdr:sp>
    <xdr:clientData/>
  </xdr:twoCellAnchor>
  <xdr:twoCellAnchor>
    <xdr:from>
      <xdr:col>2</xdr:col>
      <xdr:colOff>542925</xdr:colOff>
      <xdr:row>0</xdr:row>
      <xdr:rowOff>0</xdr:rowOff>
    </xdr:from>
    <xdr:to>
      <xdr:col>2</xdr:col>
      <xdr:colOff>1247775</xdr:colOff>
      <xdr:row>2</xdr:row>
      <xdr:rowOff>257175</xdr:rowOff>
    </xdr:to>
    <xdr:sp macro="" textlink="">
      <xdr:nvSpPr>
        <xdr:cNvPr id="2" name="Arrow: Up 1">
          <a:extLst>
            <a:ext uri="{FF2B5EF4-FFF2-40B4-BE49-F238E27FC236}">
              <a16:creationId xmlns:a16="http://schemas.microsoft.com/office/drawing/2014/main" id="{01A2E2B7-8275-4690-BD41-1950DCB0B3A3}"/>
            </a:ext>
          </a:extLst>
        </xdr:cNvPr>
        <xdr:cNvSpPr/>
      </xdr:nvSpPr>
      <xdr:spPr>
        <a:xfrm>
          <a:off x="1466850" y="0"/>
          <a:ext cx="704850" cy="1104900"/>
        </a:xfrm>
        <a:prstGeom prst="upArrow">
          <a:avLst/>
        </a:prstGeom>
        <a:solidFill>
          <a:srgbClr val="45AA6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2247900</xdr:colOff>
      <xdr:row>0</xdr:row>
      <xdr:rowOff>9525</xdr:rowOff>
    </xdr:from>
    <xdr:to>
      <xdr:col>7</xdr:col>
      <xdr:colOff>2952750</xdr:colOff>
      <xdr:row>2</xdr:row>
      <xdr:rowOff>266700</xdr:rowOff>
    </xdr:to>
    <xdr:sp macro="" textlink="">
      <xdr:nvSpPr>
        <xdr:cNvPr id="8" name="Arrow: Up 7">
          <a:extLst>
            <a:ext uri="{FF2B5EF4-FFF2-40B4-BE49-F238E27FC236}">
              <a16:creationId xmlns:a16="http://schemas.microsoft.com/office/drawing/2014/main" id="{A18F9AA5-2B43-4421-A45D-BB0950745E70}"/>
            </a:ext>
          </a:extLst>
        </xdr:cNvPr>
        <xdr:cNvSpPr/>
      </xdr:nvSpPr>
      <xdr:spPr>
        <a:xfrm>
          <a:off x="9020175" y="9525"/>
          <a:ext cx="704850" cy="1104900"/>
        </a:xfrm>
        <a:prstGeom prst="upArrow">
          <a:avLst/>
        </a:prstGeom>
        <a:solidFill>
          <a:srgbClr val="45AA6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278163</xdr:colOff>
      <xdr:row>2</xdr:row>
      <xdr:rowOff>109579</xdr:rowOff>
    </xdr:from>
    <xdr:to>
      <xdr:col>19</xdr:col>
      <xdr:colOff>202301</xdr:colOff>
      <xdr:row>11</xdr:row>
      <xdr:rowOff>160154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600C696-373C-117E-743B-47A924778F4A}"/>
            </a:ext>
          </a:extLst>
        </xdr:cNvPr>
        <xdr:cNvSpPr txBox="1"/>
      </xdr:nvSpPr>
      <xdr:spPr>
        <a:xfrm>
          <a:off x="11564867" y="682765"/>
          <a:ext cx="3371682" cy="1820708"/>
        </a:xfrm>
        <a:prstGeom prst="rect">
          <a:avLst/>
        </a:prstGeom>
        <a:solidFill>
          <a:srgbClr val="FFC5C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kern="1200"/>
            <a:t>The Free Edition</a:t>
          </a:r>
          <a:r>
            <a:rPr lang="en-US" sz="1400" kern="1200" baseline="0"/>
            <a:t> Of Our Calculator Does Not Allow you to edit, modify, or change any of the variables on this table. If you'd like to learn more about how you could - please schedule a free 30 minute consultation call. </a:t>
          </a:r>
          <a:r>
            <a:rPr lang="en-US" sz="1400" b="1" kern="1200" baseline="0">
              <a:solidFill>
                <a:srgbClr val="0070C0"/>
              </a:solidFill>
            </a:rPr>
            <a:t>CLICK HERE</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cceleratedstrategies.com/consulting?sl=excelcalculator&amp;utm_source=excelcalculator&amp;utm_campaign=excelcalculator" TargetMode="External"/><Relationship Id="rId1" Type="http://schemas.openxmlformats.org/officeDocument/2006/relationships/hyperlink" Target="https://youtu.be/ZssVbRgrb4I"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70"/>
  <sheetViews>
    <sheetView showGridLines="0" tabSelected="1" zoomScaleNormal="100" workbookViewId="0">
      <selection activeCell="L64" sqref="L64"/>
    </sheetView>
  </sheetViews>
  <sheetFormatPr defaultColWidth="9.140625" defaultRowHeight="26.25"/>
  <cols>
    <col min="1" max="1" width="10.42578125" style="1" customWidth="1"/>
    <col min="2" max="2" width="3.42578125" style="1" customWidth="1"/>
    <col min="3" max="3" width="32" style="1" bestFit="1" customWidth="1"/>
    <col min="4" max="4" width="26.5703125" style="2" customWidth="1"/>
    <col min="5" max="5" width="2.7109375" style="1" customWidth="1"/>
    <col min="6" max="6" width="8" style="1" customWidth="1"/>
    <col min="7" max="7" width="18.42578125" style="1" customWidth="1"/>
    <col min="8" max="8" width="52.28515625" style="1" customWidth="1"/>
    <col min="9" max="10" width="2.7109375" style="1" customWidth="1"/>
    <col min="11" max="11" width="9.140625" style="1"/>
    <col min="12" max="12" width="11.5703125" style="1" bestFit="1" customWidth="1"/>
    <col min="13" max="13" width="20.140625" style="1" customWidth="1"/>
    <col min="14" max="16384" width="9.140625" style="1"/>
  </cols>
  <sheetData>
    <row r="1" spans="3:12" ht="55.5" customHeight="1">
      <c r="C1" s="82" t="s">
        <v>45</v>
      </c>
      <c r="D1" s="82"/>
      <c r="E1" s="82"/>
      <c r="F1" s="82"/>
      <c r="G1" s="82"/>
      <c r="H1" s="82"/>
    </row>
    <row r="2" spans="3:12" ht="11.25" customHeight="1"/>
    <row r="11" spans="3:12" ht="27" thickBot="1">
      <c r="K11" s="3"/>
      <c r="L11" s="3"/>
    </row>
    <row r="12" spans="3:12" ht="43.15" customHeight="1" thickBot="1">
      <c r="C12" s="117" t="s">
        <v>54</v>
      </c>
      <c r="D12" s="118"/>
      <c r="E12" s="118"/>
      <c r="F12" s="118"/>
      <c r="G12" s="118"/>
      <c r="H12" s="119"/>
      <c r="K12" s="3"/>
      <c r="L12" s="3"/>
    </row>
    <row r="14" spans="3:12">
      <c r="C14" s="88" t="s">
        <v>52</v>
      </c>
      <c r="D14" s="89"/>
      <c r="E14" s="89"/>
      <c r="F14" s="89"/>
      <c r="G14" s="89"/>
      <c r="H14" s="89"/>
    </row>
    <row r="15" spans="3:12">
      <c r="C15" s="83" t="s">
        <v>36</v>
      </c>
      <c r="D15" s="83"/>
      <c r="E15" s="83"/>
      <c r="F15" s="83"/>
      <c r="G15" s="83"/>
      <c r="H15" s="83"/>
    </row>
    <row r="16" spans="3:12" ht="27" thickBot="1"/>
    <row r="17" spans="1:10" ht="30">
      <c r="B17" s="90" t="s">
        <v>0</v>
      </c>
      <c r="C17" s="91"/>
      <c r="D17" s="91"/>
      <c r="E17" s="91"/>
      <c r="F17" s="91"/>
      <c r="G17" s="91"/>
      <c r="H17" s="91"/>
      <c r="I17" s="92"/>
    </row>
    <row r="18" spans="1:10">
      <c r="B18" s="37"/>
      <c r="C18" s="4"/>
      <c r="D18" s="36"/>
      <c r="E18" s="4"/>
      <c r="F18" s="4"/>
      <c r="I18" s="38"/>
    </row>
    <row r="19" spans="1:10">
      <c r="B19" s="37"/>
      <c r="C19" s="93" t="s">
        <v>1</v>
      </c>
      <c r="D19" s="93"/>
      <c r="E19" s="93"/>
      <c r="F19" s="93"/>
      <c r="G19" s="93"/>
      <c r="H19" s="93"/>
      <c r="I19" s="38"/>
    </row>
    <row r="20" spans="1:10">
      <c r="A20" s="1" t="s">
        <v>2</v>
      </c>
      <c r="B20" s="37"/>
      <c r="C20" s="86" t="s">
        <v>3</v>
      </c>
      <c r="D20" s="86"/>
      <c r="E20" s="86"/>
      <c r="F20" s="86"/>
      <c r="G20" s="94">
        <v>350000</v>
      </c>
      <c r="H20" s="95"/>
      <c r="I20" s="38"/>
    </row>
    <row r="21" spans="1:10">
      <c r="B21" s="37"/>
      <c r="C21" s="86" t="s">
        <v>4</v>
      </c>
      <c r="D21" s="86"/>
      <c r="E21" s="86"/>
      <c r="F21" s="86"/>
      <c r="G21" s="87">
        <v>300000</v>
      </c>
      <c r="H21" s="87"/>
      <c r="I21" s="38"/>
    </row>
    <row r="22" spans="1:10">
      <c r="B22" s="37"/>
      <c r="C22" s="86" t="s">
        <v>5</v>
      </c>
      <c r="D22" s="86"/>
      <c r="E22" s="86"/>
      <c r="F22" s="86"/>
      <c r="G22" s="96">
        <v>0.05</v>
      </c>
      <c r="H22" s="96"/>
      <c r="I22" s="38"/>
    </row>
    <row r="23" spans="1:10">
      <c r="B23" s="37"/>
      <c r="C23" s="86" t="s">
        <v>6</v>
      </c>
      <c r="D23" s="86"/>
      <c r="E23" s="86"/>
      <c r="F23" s="86"/>
      <c r="G23" s="63">
        <v>30</v>
      </c>
      <c r="H23" s="63"/>
      <c r="I23" s="38"/>
    </row>
    <row r="24" spans="1:10">
      <c r="B24" s="37"/>
      <c r="C24" s="86" t="s">
        <v>7</v>
      </c>
      <c r="D24" s="86"/>
      <c r="E24" s="86"/>
      <c r="F24" s="86"/>
      <c r="G24" s="62">
        <f>Amortization!C2</f>
        <v>1878.8756805424866</v>
      </c>
      <c r="H24" s="63"/>
      <c r="I24" s="38"/>
    </row>
    <row r="25" spans="1:10">
      <c r="B25" s="37"/>
      <c r="C25" s="4"/>
      <c r="D25" s="36"/>
      <c r="E25" s="4"/>
      <c r="F25" s="4"/>
      <c r="I25" s="38"/>
    </row>
    <row r="26" spans="1:10">
      <c r="B26" s="39"/>
      <c r="C26" s="67" t="s">
        <v>8</v>
      </c>
      <c r="D26" s="67"/>
      <c r="E26" s="67"/>
      <c r="F26" s="67"/>
      <c r="G26" s="67"/>
      <c r="H26" s="67"/>
      <c r="I26" s="40"/>
      <c r="J26" s="6"/>
    </row>
    <row r="27" spans="1:10">
      <c r="B27" s="37"/>
      <c r="C27" s="68" t="s">
        <v>9</v>
      </c>
      <c r="D27" s="68"/>
      <c r="E27" s="68"/>
      <c r="F27" s="68"/>
      <c r="G27" s="69">
        <f ca="1">TODAY()</f>
        <v>45946</v>
      </c>
      <c r="H27" s="69"/>
      <c r="I27" s="38"/>
    </row>
    <row r="28" spans="1:10" ht="27" thickBot="1">
      <c r="B28" s="41"/>
      <c r="C28" s="42"/>
      <c r="D28" s="43"/>
      <c r="E28" s="42"/>
      <c r="F28" s="42"/>
      <c r="G28" s="44"/>
      <c r="H28" s="44"/>
      <c r="I28" s="45"/>
    </row>
    <row r="29" spans="1:10" ht="27.75" customHeight="1">
      <c r="B29" s="4"/>
      <c r="C29" s="4"/>
      <c r="D29" s="5"/>
      <c r="E29" s="4"/>
      <c r="F29" s="4"/>
      <c r="G29" s="4"/>
      <c r="H29" s="4"/>
      <c r="I29" s="4"/>
    </row>
    <row r="30" spans="1:10" ht="63" customHeight="1">
      <c r="C30" s="7"/>
      <c r="D30" s="8"/>
      <c r="E30" s="9"/>
      <c r="F30" s="9"/>
    </row>
    <row r="31" spans="1:10">
      <c r="D31" s="1"/>
    </row>
    <row r="32" spans="1:10" ht="27" thickBot="1"/>
    <row r="33" spans="2:13">
      <c r="B33" s="70" t="s">
        <v>10</v>
      </c>
      <c r="C33" s="71"/>
      <c r="D33" s="71"/>
      <c r="E33" s="71"/>
      <c r="F33" s="71"/>
      <c r="G33" s="71"/>
      <c r="H33" s="71"/>
      <c r="I33" s="72"/>
    </row>
    <row r="34" spans="2:13">
      <c r="B34" s="39"/>
      <c r="C34" s="73" t="s">
        <v>53</v>
      </c>
      <c r="D34" s="73"/>
      <c r="E34" s="73"/>
      <c r="F34" s="73"/>
      <c r="G34" s="74">
        <v>9000</v>
      </c>
      <c r="H34" s="74"/>
      <c r="I34" s="38"/>
    </row>
    <row r="35" spans="2:13" ht="57" customHeight="1">
      <c r="B35" s="39"/>
      <c r="C35" s="75" t="s">
        <v>50</v>
      </c>
      <c r="D35" s="75"/>
      <c r="E35" s="75"/>
      <c r="F35" s="75"/>
      <c r="G35" s="76">
        <v>5000</v>
      </c>
      <c r="H35" s="76"/>
      <c r="I35" s="38"/>
    </row>
    <row r="36" spans="2:13" ht="27" thickBot="1">
      <c r="B36" s="46"/>
      <c r="C36" s="44"/>
      <c r="D36" s="44"/>
      <c r="E36" s="44"/>
      <c r="F36" s="44"/>
      <c r="G36" s="44"/>
      <c r="H36" s="44"/>
      <c r="I36" s="45"/>
    </row>
    <row r="37" spans="2:13" ht="27" thickBot="1">
      <c r="D37" s="1"/>
    </row>
    <row r="38" spans="2:13">
      <c r="B38" s="77" t="s">
        <v>47</v>
      </c>
      <c r="C38" s="78"/>
      <c r="D38" s="78"/>
      <c r="E38" s="78"/>
      <c r="F38" s="78"/>
      <c r="G38" s="78"/>
      <c r="H38" s="78"/>
      <c r="I38" s="79"/>
    </row>
    <row r="39" spans="2:13">
      <c r="B39" s="39"/>
      <c r="C39" s="80" t="s">
        <v>35</v>
      </c>
      <c r="D39" s="81"/>
      <c r="E39" s="81"/>
      <c r="F39" s="81"/>
      <c r="G39" s="94">
        <v>10000</v>
      </c>
      <c r="H39" s="95"/>
      <c r="I39" s="38"/>
    </row>
    <row r="40" spans="2:13">
      <c r="B40" s="39"/>
      <c r="C40" s="64" t="s">
        <v>11</v>
      </c>
      <c r="D40" s="65"/>
      <c r="E40" s="65"/>
      <c r="F40" s="65"/>
      <c r="G40" s="66">
        <v>6.5000000000000002E-2</v>
      </c>
      <c r="H40" s="66"/>
      <c r="I40" s="38"/>
    </row>
    <row r="41" spans="2:13">
      <c r="B41" s="39"/>
      <c r="C41" s="65" t="s">
        <v>46</v>
      </c>
      <c r="D41" s="65"/>
      <c r="E41" s="65"/>
      <c r="F41" s="65"/>
      <c r="G41" s="101">
        <v>0</v>
      </c>
      <c r="H41" s="66"/>
      <c r="I41" s="38"/>
      <c r="K41" s="61" t="s">
        <v>42</v>
      </c>
      <c r="L41" s="61"/>
      <c r="M41" s="61"/>
    </row>
    <row r="42" spans="2:13" ht="26.25" customHeight="1" thickBot="1">
      <c r="B42" s="46"/>
      <c r="C42" s="44"/>
      <c r="D42" s="44"/>
      <c r="E42" s="44"/>
      <c r="F42" s="44"/>
      <c r="G42" s="47"/>
      <c r="H42" s="47"/>
      <c r="I42" s="48"/>
      <c r="J42" s="10"/>
    </row>
    <row r="43" spans="2:13">
      <c r="D43" s="1"/>
    </row>
    <row r="44" spans="2:13" ht="67.5" customHeight="1"/>
    <row r="46" spans="2:13" ht="27" thickBot="1"/>
    <row r="47" spans="2:13" ht="30">
      <c r="B47" s="105" t="s">
        <v>12</v>
      </c>
      <c r="C47" s="106"/>
      <c r="D47" s="106"/>
      <c r="E47" s="106"/>
      <c r="F47" s="106"/>
      <c r="G47" s="106"/>
      <c r="H47" s="106"/>
      <c r="I47" s="107"/>
    </row>
    <row r="48" spans="2:13">
      <c r="B48" s="39"/>
      <c r="C48" s="4"/>
      <c r="D48" s="4"/>
      <c r="E48" s="4"/>
      <c r="F48" s="4"/>
      <c r="I48" s="38"/>
    </row>
    <row r="49" spans="2:9">
      <c r="B49" s="39"/>
      <c r="C49" s="102" t="s">
        <v>49</v>
      </c>
      <c r="D49" s="102"/>
      <c r="E49" s="102"/>
      <c r="F49" s="102"/>
      <c r="G49" s="102"/>
      <c r="H49" s="102"/>
      <c r="I49" s="38"/>
    </row>
    <row r="50" spans="2:9">
      <c r="B50" s="39"/>
      <c r="C50" s="97" t="s">
        <v>13</v>
      </c>
      <c r="D50" s="97"/>
      <c r="E50" s="97"/>
      <c r="F50" s="98"/>
      <c r="G50" s="108">
        <f ca="1">IFERROR(VLOOKUP("L",Daily!A:N,3,FALSE),"Never")</f>
        <v>48715</v>
      </c>
      <c r="H50" s="109"/>
      <c r="I50" s="38"/>
    </row>
    <row r="51" spans="2:9">
      <c r="B51" s="39"/>
      <c r="C51" s="97" t="s">
        <v>14</v>
      </c>
      <c r="D51" s="97"/>
      <c r="E51" s="97"/>
      <c r="F51" s="98"/>
      <c r="G51" s="110">
        <f ca="1">IFERROR(VLOOKUP("L",Daily!A:N,2,FALSE),"Never")</f>
        <v>2785</v>
      </c>
      <c r="H51" s="111"/>
      <c r="I51" s="38"/>
    </row>
    <row r="52" spans="2:9">
      <c r="B52" s="39"/>
      <c r="C52" s="97" t="s">
        <v>15</v>
      </c>
      <c r="D52" s="97"/>
      <c r="E52" s="97"/>
      <c r="F52" s="98"/>
      <c r="G52" s="99">
        <f ca="1">IFERROR(G51/365,"Never")</f>
        <v>7.6301369863013697</v>
      </c>
      <c r="H52" s="100"/>
      <c r="I52" s="38"/>
    </row>
    <row r="53" spans="2:9">
      <c r="B53" s="39"/>
      <c r="C53" s="4"/>
      <c r="D53" s="4"/>
      <c r="E53" s="4"/>
      <c r="F53" s="4"/>
      <c r="I53" s="38"/>
    </row>
    <row r="54" spans="2:9">
      <c r="B54" s="39"/>
      <c r="C54" s="102" t="s">
        <v>48</v>
      </c>
      <c r="D54" s="102"/>
      <c r="E54" s="102"/>
      <c r="F54" s="102"/>
      <c r="G54" s="102"/>
      <c r="H54" s="102"/>
      <c r="I54" s="38"/>
    </row>
    <row r="55" spans="2:9">
      <c r="B55" s="39"/>
      <c r="C55" s="103" t="s">
        <v>41</v>
      </c>
      <c r="D55" s="103"/>
      <c r="E55" s="103"/>
      <c r="F55" s="103"/>
      <c r="G55" s="104">
        <f>SUM(Amortization!D:D)</f>
        <v>194569.09965964124</v>
      </c>
      <c r="H55" s="104"/>
      <c r="I55" s="38"/>
    </row>
    <row r="56" spans="2:9">
      <c r="B56" s="39"/>
      <c r="C56" s="103" t="s">
        <v>37</v>
      </c>
      <c r="D56" s="103"/>
      <c r="E56" s="103"/>
      <c r="F56" s="103"/>
      <c r="G56" s="113">
        <f>G55/G20</f>
        <v>0.55591171331326072</v>
      </c>
      <c r="H56" s="113"/>
      <c r="I56" s="38"/>
    </row>
    <row r="57" spans="2:9">
      <c r="B57" s="39"/>
      <c r="C57" s="112" t="s">
        <v>16</v>
      </c>
      <c r="D57" s="112"/>
      <c r="E57" s="112"/>
      <c r="F57" s="112"/>
      <c r="G57" s="116">
        <f ca="1">SUM(Daily!F:F)+SUM(Daily!M:M)</f>
        <v>62326.537056394242</v>
      </c>
      <c r="H57" s="116"/>
      <c r="I57" s="38"/>
    </row>
    <row r="58" spans="2:9">
      <c r="B58" s="39"/>
      <c r="C58" s="112" t="s">
        <v>38</v>
      </c>
      <c r="D58" s="112"/>
      <c r="E58" s="112"/>
      <c r="F58" s="112"/>
      <c r="G58" s="113">
        <f ca="1">G57/G20</f>
        <v>0.17807582016112641</v>
      </c>
      <c r="H58" s="113"/>
      <c r="I58" s="38"/>
    </row>
    <row r="59" spans="2:9">
      <c r="B59" s="39"/>
      <c r="C59" s="97" t="s">
        <v>39</v>
      </c>
      <c r="D59" s="97"/>
      <c r="E59" s="97"/>
      <c r="F59" s="97"/>
      <c r="G59" s="115">
        <f ca="1">G55-G57</f>
        <v>132242.562603247</v>
      </c>
      <c r="H59" s="115"/>
      <c r="I59" s="38"/>
    </row>
    <row r="60" spans="2:9">
      <c r="B60" s="39"/>
      <c r="C60" s="97" t="s">
        <v>40</v>
      </c>
      <c r="D60" s="97"/>
      <c r="E60" s="97"/>
      <c r="F60" s="97"/>
      <c r="G60" s="114">
        <f ca="1">G56-G58</f>
        <v>0.37783589315213428</v>
      </c>
      <c r="H60" s="115"/>
      <c r="I60" s="38"/>
    </row>
    <row r="61" spans="2:9" ht="27" thickBot="1">
      <c r="B61" s="46"/>
      <c r="C61" s="42"/>
      <c r="D61" s="59" t="s">
        <v>38</v>
      </c>
      <c r="E61" s="42"/>
      <c r="F61" s="42"/>
      <c r="G61" s="44"/>
      <c r="H61" s="44"/>
      <c r="I61" s="45"/>
    </row>
    <row r="62" spans="2:9">
      <c r="C62" s="4"/>
      <c r="D62" s="4"/>
      <c r="E62" s="4"/>
      <c r="F62" s="4"/>
    </row>
    <row r="63" spans="2:9" ht="27" thickBot="1"/>
    <row r="64" spans="2:9" ht="47.25" customHeight="1">
      <c r="B64" s="49"/>
      <c r="C64" s="84" t="s">
        <v>43</v>
      </c>
      <c r="D64" s="84"/>
      <c r="E64" s="84"/>
      <c r="F64" s="84"/>
      <c r="G64" s="84"/>
      <c r="H64" s="84"/>
      <c r="I64" s="56"/>
    </row>
    <row r="65" spans="2:9" ht="60" customHeight="1">
      <c r="B65" s="50"/>
      <c r="C65" s="85" t="s">
        <v>51</v>
      </c>
      <c r="D65" s="85"/>
      <c r="E65" s="85"/>
      <c r="F65" s="85"/>
      <c r="G65" s="85"/>
      <c r="H65" s="85"/>
      <c r="I65" s="57"/>
    </row>
    <row r="66" spans="2:9">
      <c r="B66" s="50"/>
      <c r="C66" s="51"/>
      <c r="D66" s="51"/>
      <c r="E66" s="51"/>
      <c r="F66" s="51"/>
      <c r="G66" s="52"/>
      <c r="H66" s="52"/>
      <c r="I66" s="57"/>
    </row>
    <row r="67" spans="2:9" ht="28.5">
      <c r="B67" s="50"/>
      <c r="C67" s="120" t="s">
        <v>44</v>
      </c>
      <c r="D67" s="120"/>
      <c r="E67" s="120"/>
      <c r="F67" s="120"/>
      <c r="G67" s="120"/>
      <c r="H67" s="120"/>
      <c r="I67" s="57"/>
    </row>
    <row r="68" spans="2:9" ht="27" thickBot="1">
      <c r="B68" s="53"/>
      <c r="C68" s="54"/>
      <c r="D68" s="54"/>
      <c r="E68" s="54"/>
      <c r="F68" s="54"/>
      <c r="G68" s="55"/>
      <c r="H68" s="55"/>
      <c r="I68" s="58"/>
    </row>
    <row r="69" spans="2:9">
      <c r="C69" s="4"/>
      <c r="D69" s="4"/>
      <c r="E69" s="4"/>
      <c r="F69" s="4"/>
    </row>
    <row r="70" spans="2:9" hidden="1"/>
  </sheetData>
  <sheetProtection algorithmName="SHA-512" hashValue="GU6qHflsWZDNOQaFqaSWDc7ab1oIyrYgqLkFn5BaymH1kld1niU9hGsBpDG+kfgrMy0/8YFQZC6XHU66hbmT1A==" saltValue="CmIm2RVwgc+TnmX0LVXavw==" spinCount="100000" sheet="1" objects="1" scenarios="1"/>
  <protectedRanges>
    <protectedRange sqref="G20:H23 G27 G34:G35 G40:G41 G39:H39" name="Range1"/>
  </protectedRanges>
  <mergeCells count="56">
    <mergeCell ref="C58:F58"/>
    <mergeCell ref="C56:F56"/>
    <mergeCell ref="G56:H56"/>
    <mergeCell ref="G58:H58"/>
    <mergeCell ref="C60:F60"/>
    <mergeCell ref="G60:H60"/>
    <mergeCell ref="C59:F59"/>
    <mergeCell ref="G59:H59"/>
    <mergeCell ref="C57:F57"/>
    <mergeCell ref="G57:H57"/>
    <mergeCell ref="C54:H54"/>
    <mergeCell ref="C55:F55"/>
    <mergeCell ref="G55:H55"/>
    <mergeCell ref="B47:I47"/>
    <mergeCell ref="C49:H49"/>
    <mergeCell ref="C50:F50"/>
    <mergeCell ref="G50:H50"/>
    <mergeCell ref="C51:F51"/>
    <mergeCell ref="G51:H51"/>
    <mergeCell ref="G39:H39"/>
    <mergeCell ref="C52:F52"/>
    <mergeCell ref="G52:H52"/>
    <mergeCell ref="G41:H41"/>
    <mergeCell ref="C41:F41"/>
    <mergeCell ref="C1:H1"/>
    <mergeCell ref="C15:H15"/>
    <mergeCell ref="C64:H64"/>
    <mergeCell ref="C65:H65"/>
    <mergeCell ref="C21:F21"/>
    <mergeCell ref="G21:H21"/>
    <mergeCell ref="C14:H14"/>
    <mergeCell ref="B17:I17"/>
    <mergeCell ref="C19:H19"/>
    <mergeCell ref="C20:F20"/>
    <mergeCell ref="G20:H20"/>
    <mergeCell ref="C22:F22"/>
    <mergeCell ref="G22:H22"/>
    <mergeCell ref="C23:F23"/>
    <mergeCell ref="G23:H23"/>
    <mergeCell ref="C24:F24"/>
    <mergeCell ref="K41:M41"/>
    <mergeCell ref="C67:H67"/>
    <mergeCell ref="C12:H12"/>
    <mergeCell ref="G24:H24"/>
    <mergeCell ref="C40:F40"/>
    <mergeCell ref="G40:H40"/>
    <mergeCell ref="C26:H26"/>
    <mergeCell ref="C27:F27"/>
    <mergeCell ref="G27:H27"/>
    <mergeCell ref="B33:I33"/>
    <mergeCell ref="C34:F34"/>
    <mergeCell ref="G34:H34"/>
    <mergeCell ref="C35:F35"/>
    <mergeCell ref="G35:H35"/>
    <mergeCell ref="B38:I38"/>
    <mergeCell ref="C39:F39"/>
  </mergeCells>
  <dataValidations count="3">
    <dataValidation type="date" allowBlank="1" showInputMessage="1" showErrorMessage="1" sqref="G27" xr:uid="{00000000-0002-0000-0000-000000000000}">
      <formula1>TODAY()-(365*30)</formula1>
      <formula2>TODAY()+(365*30)</formula2>
    </dataValidation>
    <dataValidation type="decimal" allowBlank="1" showInputMessage="1" showErrorMessage="1" sqref="G40" xr:uid="{00000000-0002-0000-0000-000001000000}">
      <formula1>0</formula1>
      <formula2>0.3</formula2>
    </dataValidation>
    <dataValidation type="decimal" allowBlank="1" showInputMessage="1" showErrorMessage="1" sqref="G22" xr:uid="{00000000-0002-0000-0000-000002000000}">
      <formula1>0</formula1>
      <formula2>0.24</formula2>
    </dataValidation>
  </dataValidations>
  <hyperlinks>
    <hyperlink ref="C12:H12" r:id="rId1" display="INSTRUCTIONS ON HOW TO USE THIS CALCULATOR : https://youtu.be/Cs9cX8V_woA" xr:uid="{5FEF467C-8A16-4039-8865-65A44E3D8C33}"/>
    <hyperlink ref="C67:H67" r:id="rId2" display="Click Here To Schedule a Free 30 Minute Call" xr:uid="{3F7D2233-486C-4ED0-92E6-8D62983878A0}"/>
  </hyperlinks>
  <pageMargins left="0.7" right="0.7" top="0.75" bottom="0.75" header="0.3" footer="0.3"/>
  <pageSetup orientation="portrait"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C2846476-FE95-4343-89C4-85C0C7962A1E}">
          <x14:formula1>
            <xm:f>'Interest Rates'!$A$1:$A$9</xm:f>
          </x14:formula1>
          <xm:sqref>G41:H41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W10971"/>
  <sheetViews>
    <sheetView showGridLines="0" zoomScale="113" zoomScaleNormal="100" workbookViewId="0">
      <pane ySplit="1" topLeftCell="A102" activePane="bottomLeft" state="frozen"/>
      <selection activeCell="C23" sqref="C23:F23"/>
      <selection pane="bottomLeft" activeCell="I108" sqref="I108"/>
    </sheetView>
  </sheetViews>
  <sheetFormatPr defaultColWidth="9.140625" defaultRowHeight="15"/>
  <cols>
    <col min="1" max="1" width="6.5703125" style="13" customWidth="1"/>
    <col min="2" max="2" width="5.28515625" style="34" bestFit="1" customWidth="1"/>
    <col min="3" max="3" width="12" style="15" bestFit="1" customWidth="1"/>
    <col min="4" max="4" width="18.140625" style="29" customWidth="1"/>
    <col min="5" max="5" width="11.85546875" style="29" bestFit="1" customWidth="1"/>
    <col min="6" max="6" width="10.5703125" style="29" bestFit="1" customWidth="1"/>
    <col min="7" max="7" width="12.140625" style="29" customWidth="1"/>
    <col min="8" max="8" width="17" style="15" customWidth="1"/>
    <col min="9" max="9" width="16" style="15" customWidth="1"/>
    <col min="10" max="10" width="7.140625" style="30" bestFit="1" customWidth="1"/>
    <col min="11" max="11" width="15.7109375" style="29" customWidth="1"/>
    <col min="12" max="12" width="11.42578125" style="29" customWidth="1"/>
    <col min="13" max="13" width="11.5703125" style="29" bestFit="1" customWidth="1"/>
    <col min="14" max="14" width="13.7109375" style="29" bestFit="1" customWidth="1"/>
    <col min="15" max="15" width="13.5703125" style="12" bestFit="1" customWidth="1"/>
    <col min="16" max="16" width="10.85546875" style="11" bestFit="1" customWidth="1"/>
    <col min="17" max="23" width="9.140625" style="11"/>
  </cols>
  <sheetData>
    <row r="1" spans="1:15" ht="30">
      <c r="A1" s="31"/>
      <c r="B1" s="22" t="s">
        <v>28</v>
      </c>
      <c r="C1" s="23" t="s">
        <v>27</v>
      </c>
      <c r="D1" s="24" t="s">
        <v>26</v>
      </c>
      <c r="E1" s="24" t="s">
        <v>25</v>
      </c>
      <c r="F1" s="24" t="s">
        <v>24</v>
      </c>
      <c r="G1" s="25" t="s">
        <v>23</v>
      </c>
      <c r="H1" s="26" t="s">
        <v>22</v>
      </c>
      <c r="I1" s="26" t="s">
        <v>34</v>
      </c>
      <c r="J1" s="27" t="s">
        <v>21</v>
      </c>
      <c r="K1" s="28" t="s">
        <v>20</v>
      </c>
      <c r="L1" s="26" t="s">
        <v>19</v>
      </c>
      <c r="M1" s="26" t="s">
        <v>18</v>
      </c>
      <c r="N1" s="26" t="s">
        <v>33</v>
      </c>
    </row>
    <row r="2" spans="1:15">
      <c r="A2" s="32" t="str">
        <f ca="1">IF(C2=Calculator!$H$27,"F",IF(Daily!D2+Daily!H2=0,IF(D1+H1&gt;0,"L",""),""))</f>
        <v/>
      </c>
      <c r="B2" s="34">
        <v>1</v>
      </c>
      <c r="C2" s="19">
        <f ca="1">EOMONTH(Calculator!$G$27,0)-DAY(EOMONTH(Calculator!$G$27,0))+1</f>
        <v>45931</v>
      </c>
      <c r="D2" s="29">
        <f>Calculator!G21</f>
        <v>300000</v>
      </c>
      <c r="E2" s="29">
        <v>0</v>
      </c>
      <c r="F2" s="29">
        <v>0</v>
      </c>
      <c r="G2" s="29">
        <f>IF(E2&gt;0,(IFERROR(-PMT(Calculator!$G$22/12,Calculator!$G$23*12,Calculator!$G$20),0))-F2,0)</f>
        <v>0</v>
      </c>
      <c r="H2" s="29">
        <v>0</v>
      </c>
      <c r="I2" s="29">
        <f>H2*J2/365</f>
        <v>0</v>
      </c>
      <c r="J2" s="30">
        <f>Calculator!$G$40</f>
        <v>6.5000000000000002E-2</v>
      </c>
      <c r="K2" s="29">
        <f ca="1">IF(C2&gt;=Calculator!$G$27,IF(DAY($C2)=1,Calculator!$G$34/2,IF(DAY($C2)=15,Calculator!$G$34/2,0)),0)</f>
        <v>0</v>
      </c>
      <c r="L2" s="29">
        <f ca="1">IF(DAY($C2)=28,IF(H2=0,0,Calculator!$G$35),0)</f>
        <v>0</v>
      </c>
      <c r="M2" s="29">
        <f ca="1">IF(I2&gt;0,IF(DAY($C2)=1,SUM(INDIRECT("I"&amp;(ROW(C1)-DAY(C1))):I1),0),0)</f>
        <v>0</v>
      </c>
      <c r="N2" s="29">
        <f ca="1">IF(C2&lt;Calculator!$G$27,0,IF(C2=Calculator!$G$27,Calculator!$G$39,IF(H2-K2&lt;=0,IF(D2&gt;Calculator!$G$39,IF(H2-K2+E2+L2+M2+Calculator!$G$39&gt;Calculator!$G$39,Calculator!$G$39-(H2+E2+L2+M2-K2),Calculator!$G$39),D2),0)))</f>
        <v>0</v>
      </c>
    </row>
    <row r="3" spans="1:15">
      <c r="A3" s="32" t="str">
        <f ca="1">IF(C3=Calculator!$H$27,"F",IF(Daily!D3+Daily!H3=0,IF(D2+H2&gt;0,"L",""),""))</f>
        <v/>
      </c>
      <c r="B3" s="34">
        <v>2</v>
      </c>
      <c r="C3" s="19">
        <f t="shared" ref="C3:C66" ca="1" si="0">C2+1</f>
        <v>45932</v>
      </c>
      <c r="D3" s="29">
        <f t="shared" ref="D3" ca="1" si="1">IF(((D2-G2)-N2)&lt;0,0,((D2-G2)-N2))</f>
        <v>300000</v>
      </c>
      <c r="E3" s="29">
        <f ca="1">IF(C3&lt;Calculator!$D$26,0,IF(DAY($C3)=1,IF(D3-Calculator!$G$24&gt;0,Calculator!$G$24,D3),0))</f>
        <v>0</v>
      </c>
      <c r="F3" s="29">
        <f ca="1">IF(E3&gt;0,D3*Calculator!$G$22/12,0)</f>
        <v>0</v>
      </c>
      <c r="G3" s="29">
        <f ca="1">IF(E3&gt;0,(IFERROR(-PMT(Calculator!$G$22/12,Calculator!$G$23*12,Calculator!$G$20),0))-F3,0)</f>
        <v>0</v>
      </c>
      <c r="H3" s="29">
        <f ca="1">IF((H2-K2+SUM(L2:N2)+E2)&lt;0,0,(H2-K2+SUM(L2:N2)+E2))</f>
        <v>0</v>
      </c>
      <c r="I3" s="29">
        <f t="shared" ref="I3:I66" ca="1" si="2">H3*J3/365</f>
        <v>0</v>
      </c>
      <c r="J3" s="30">
        <f>Calculator!$G$40</f>
        <v>6.5000000000000002E-2</v>
      </c>
      <c r="K3" s="29">
        <f ca="1">IF(C3&gt;=Calculator!$G$27,IF(DAY($C3)=1,Calculator!$G$34/2,IF(DAY($C3)=15,Calculator!$G$34/2,0)),0)</f>
        <v>0</v>
      </c>
      <c r="L3" s="29">
        <f ca="1">IF(DAY($C3)=28,IF(H3=0,0,Calculator!$G$35),0)</f>
        <v>0</v>
      </c>
      <c r="M3" s="29">
        <f ca="1">IF(I3&gt;0,IF(DAY($C3)=1,SUM(INDIRECT("I"&amp;(ROW(C2)-DAY(C2))):I2),0),0)</f>
        <v>0</v>
      </c>
      <c r="N3" s="29">
        <f ca="1">IF(C3&lt;Calculator!$G$27,0,IF(C3=Calculator!$G$27,Calculator!$G$39,IF(H3-K3&lt;=0,IF(D3&gt;Calculator!$G$39,IF(H3-K3+E3+L3+M3+Calculator!$G$39&gt;Calculator!$G$39,Calculator!$G$39-(H3+E3+L3+M3-K3),Calculator!$G$39),D3),0)))</f>
        <v>0</v>
      </c>
    </row>
    <row r="4" spans="1:15">
      <c r="A4" s="32" t="str">
        <f ca="1">IF(C4=Calculator!$H$27,"F",IF(Daily!D4+Daily!H4=0,IF(D3+H3&gt;0,"L",""),""))</f>
        <v/>
      </c>
      <c r="B4" s="34">
        <v>3</v>
      </c>
      <c r="C4" s="19">
        <f t="shared" ca="1" si="0"/>
        <v>45933</v>
      </c>
      <c r="D4" s="29">
        <f t="shared" ref="D4:D67" ca="1" si="3">IF(((D3-G3)-N3)&lt;0,0,((D3-G3)-N3))</f>
        <v>300000</v>
      </c>
      <c r="E4" s="29">
        <f ca="1">IF(C4&lt;Calculator!$D$26,0,IF(DAY($C4)=1,IF(D4-Calculator!$G$24&gt;0,Calculator!$G$24,D4),0))</f>
        <v>0</v>
      </c>
      <c r="F4" s="29">
        <f ca="1">IF(E4&gt;0,D4*Calculator!$G$22/12,0)</f>
        <v>0</v>
      </c>
      <c r="G4" s="29">
        <f ca="1">IF(E4&gt;0,(IFERROR(-PMT(Calculator!$G$22/12,Calculator!$G$23*12,Calculator!$G$20),0))-F4,0)</f>
        <v>0</v>
      </c>
      <c r="H4" s="29">
        <f t="shared" ref="H4:H67" ca="1" si="4">IF((H3-K3+SUM(L3:N3)+E3)&lt;0,0,(H3-K3+SUM(L3:N3)+E3))</f>
        <v>0</v>
      </c>
      <c r="I4" s="29">
        <f t="shared" ca="1" si="2"/>
        <v>0</v>
      </c>
      <c r="J4" s="30">
        <f>Calculator!$G$40</f>
        <v>6.5000000000000002E-2</v>
      </c>
      <c r="K4" s="29">
        <f ca="1">IF(C4&gt;=Calculator!$G$27,IF(DAY($C4)=1,Calculator!$G$34/2,IF(DAY($C4)=15,Calculator!$G$34/2,0)),0)</f>
        <v>0</v>
      </c>
      <c r="L4" s="29">
        <f ca="1">IF(DAY($C4)=28,IF(H4=0,0,Calculator!$G$35),0)</f>
        <v>0</v>
      </c>
      <c r="M4" s="29">
        <f ca="1">IF(I4&gt;0,IF(DAY($C4)=1,SUM(INDIRECT("I"&amp;(ROW(C3)-DAY(C3))):I3),0),0)</f>
        <v>0</v>
      </c>
      <c r="N4" s="29">
        <f ca="1">IF(C4&lt;Calculator!$G$27,0,IF(C4=Calculator!$G$27,Calculator!$G$39,IF(H4-K4&lt;=0,IF(D4&gt;Calculator!$G$39,IF(H4-K4+E4+L4+M4+Calculator!$G$39&gt;Calculator!$G$39,Calculator!$G$39-(H4+E4+L4+M4-K4),Calculator!$G$39),D4),0)))</f>
        <v>0</v>
      </c>
    </row>
    <row r="5" spans="1:15">
      <c r="A5" s="32" t="str">
        <f ca="1">IF(C5=Calculator!$H$27,"F",IF(Daily!D5+Daily!H5=0,IF(D4+H4&gt;0,"L",""),""))</f>
        <v/>
      </c>
      <c r="B5" s="34">
        <v>4</v>
      </c>
      <c r="C5" s="19">
        <f t="shared" ca="1" si="0"/>
        <v>45934</v>
      </c>
      <c r="D5" s="29">
        <f t="shared" ca="1" si="3"/>
        <v>300000</v>
      </c>
      <c r="E5" s="29">
        <f ca="1">IF(C5&lt;Calculator!$D$26,0,IF(DAY($C5)=1,IF(D5-Calculator!$G$24&gt;0,Calculator!$G$24,D5),0))</f>
        <v>0</v>
      </c>
      <c r="F5" s="29">
        <f ca="1">IF(E5&gt;0,D5*Calculator!$G$22/12,0)</f>
        <v>0</v>
      </c>
      <c r="G5" s="29">
        <f ca="1">IF(E5&gt;0,(IFERROR(-PMT(Calculator!$G$22/12,Calculator!$G$23*12,Calculator!$G$20),0))-F5,0)</f>
        <v>0</v>
      </c>
      <c r="H5" s="29">
        <f t="shared" ca="1" si="4"/>
        <v>0</v>
      </c>
      <c r="I5" s="29">
        <f t="shared" ca="1" si="2"/>
        <v>0</v>
      </c>
      <c r="J5" s="30">
        <f>Calculator!$G$40</f>
        <v>6.5000000000000002E-2</v>
      </c>
      <c r="K5" s="29">
        <f ca="1">IF(C5&gt;=Calculator!$G$27,IF(DAY($C5)=1,Calculator!$G$34/2,IF(DAY($C5)=15,Calculator!$G$34/2,0)),0)</f>
        <v>0</v>
      </c>
      <c r="L5" s="29">
        <f ca="1">IF(DAY($C5)=28,IF(H5=0,0,Calculator!$G$35),0)</f>
        <v>0</v>
      </c>
      <c r="M5" s="29">
        <f ca="1">IF(I5&gt;0,IF(DAY($C5)=1,SUM(INDIRECT("I"&amp;(ROW(C4)-DAY(C4))):I4),0),0)</f>
        <v>0</v>
      </c>
      <c r="N5" s="29">
        <f ca="1">IF(C5&lt;Calculator!$G$27,0,IF(C5=Calculator!$G$27,Calculator!$G$39,IF(H5-K5&lt;=0,IF(D5&gt;Calculator!$G$39,IF(H5-K5+E5+L5+M5+Calculator!$G$39&gt;Calculator!$G$39,Calculator!$G$39-(H5+E5+L5+M5-K5),Calculator!$G$39),D5),0)))</f>
        <v>0</v>
      </c>
      <c r="O5" s="14"/>
    </row>
    <row r="6" spans="1:15">
      <c r="A6" s="32" t="str">
        <f ca="1">IF(C6=Calculator!$H$27,"F",IF(Daily!D6+Daily!H6=0,IF(D5+H5&gt;0,"L",""),""))</f>
        <v/>
      </c>
      <c r="B6" s="34">
        <v>5</v>
      </c>
      <c r="C6" s="19">
        <f t="shared" ca="1" si="0"/>
        <v>45935</v>
      </c>
      <c r="D6" s="29">
        <f t="shared" ca="1" si="3"/>
        <v>300000</v>
      </c>
      <c r="E6" s="29">
        <f ca="1">IF(C6&lt;Calculator!$D$26,0,IF(DAY($C6)=1,IF(D6-Calculator!$G$24&gt;0,Calculator!$G$24,D6),0))</f>
        <v>0</v>
      </c>
      <c r="F6" s="29">
        <f ca="1">IF(E6&gt;0,D6*Calculator!$G$22/12,0)</f>
        <v>0</v>
      </c>
      <c r="G6" s="29">
        <f ca="1">IF(E6&gt;0,(IFERROR(-PMT(Calculator!$G$22/12,Calculator!$G$23*12,Calculator!$G$20),0))-F6,0)</f>
        <v>0</v>
      </c>
      <c r="H6" s="29">
        <f t="shared" ca="1" si="4"/>
        <v>0</v>
      </c>
      <c r="I6" s="29">
        <f t="shared" ca="1" si="2"/>
        <v>0</v>
      </c>
      <c r="J6" s="30">
        <f>Calculator!$G$40</f>
        <v>6.5000000000000002E-2</v>
      </c>
      <c r="K6" s="29">
        <f ca="1">IF(C6&gt;=Calculator!$G$27,IF(DAY($C6)=1,Calculator!$G$34/2,IF(DAY($C6)=15,Calculator!$G$34/2,0)),0)</f>
        <v>0</v>
      </c>
      <c r="L6" s="29">
        <f ca="1">IF(DAY($C6)=28,IF(H6=0,0,Calculator!$G$35),0)</f>
        <v>0</v>
      </c>
      <c r="M6" s="29">
        <f ca="1">IF(I6&gt;0,IF(DAY($C6)=1,SUM(INDIRECT("I"&amp;(ROW(C5)-DAY(C5))):I5),0),0)</f>
        <v>0</v>
      </c>
      <c r="N6" s="29">
        <f ca="1">IF(C6&lt;Calculator!$G$27,0,IF(C6=Calculator!$G$27,Calculator!$G$39,IF(H6-K6&lt;=0,IF(D6&gt;Calculator!$G$39,IF(H6-K6+E6+L6+M6+Calculator!$G$39&gt;Calculator!$G$39,Calculator!$G$39-(H6+E6+L6+M6-K6),Calculator!$G$39),D6),0)))</f>
        <v>0</v>
      </c>
    </row>
    <row r="7" spans="1:15">
      <c r="A7" s="32" t="str">
        <f ca="1">IF(C7=Calculator!$H$27,"F",IF(Daily!D7+Daily!H7=0,IF(D6+H6&gt;0,"L",""),""))</f>
        <v/>
      </c>
      <c r="B7" s="34">
        <v>6</v>
      </c>
      <c r="C7" s="19">
        <f t="shared" ca="1" si="0"/>
        <v>45936</v>
      </c>
      <c r="D7" s="29">
        <f t="shared" ca="1" si="3"/>
        <v>300000</v>
      </c>
      <c r="E7" s="29">
        <f ca="1">IF(C7&lt;Calculator!$D$26,0,IF(DAY($C7)=1,IF(D7-Calculator!$G$24&gt;0,Calculator!$G$24,D7),0))</f>
        <v>0</v>
      </c>
      <c r="F7" s="29">
        <f ca="1">IF(E7&gt;0,D7*Calculator!$G$22/12,0)</f>
        <v>0</v>
      </c>
      <c r="G7" s="29">
        <f ca="1">IF(E7&gt;0,(IFERROR(-PMT(Calculator!$G$22/12,Calculator!$G$23*12,Calculator!$G$20),0))-F7,0)</f>
        <v>0</v>
      </c>
      <c r="H7" s="29">
        <f t="shared" ca="1" si="4"/>
        <v>0</v>
      </c>
      <c r="I7" s="29">
        <f t="shared" ca="1" si="2"/>
        <v>0</v>
      </c>
      <c r="J7" s="30">
        <f>Calculator!$G$40</f>
        <v>6.5000000000000002E-2</v>
      </c>
      <c r="K7" s="29">
        <f ca="1">IF(C7&gt;=Calculator!$G$27,IF(DAY($C7)=1,Calculator!$G$34/2,IF(DAY($C7)=15,Calculator!$G$34/2,0)),0)</f>
        <v>0</v>
      </c>
      <c r="L7" s="29">
        <f ca="1">IF(DAY($C7)=28,IF(H7=0,0,Calculator!$G$35),0)</f>
        <v>0</v>
      </c>
      <c r="M7" s="29">
        <f ca="1">IF(I7&gt;0,IF(DAY($C7)=1,SUM(INDIRECT("I"&amp;(ROW(C6)-DAY(C6))):I6),0),0)</f>
        <v>0</v>
      </c>
      <c r="N7" s="29">
        <f ca="1">IF(C7&lt;Calculator!$G$27,0,IF(C7=Calculator!$G$27,Calculator!$G$39,IF(H7-K7&lt;=0,IF(D7&gt;Calculator!$G$39,IF(H7-K7+E7+L7+M7+Calculator!$G$39&gt;Calculator!$G$39,Calculator!$G$39-(H7+E7+L7+M7-K7),Calculator!$G$39),D7),0)))</f>
        <v>0</v>
      </c>
    </row>
    <row r="8" spans="1:15">
      <c r="A8" s="32" t="str">
        <f ca="1">IF(C8=Calculator!$H$27,"F",IF(Daily!D8+Daily!H8=0,IF(D7+H7&gt;0,"L",""),""))</f>
        <v/>
      </c>
      <c r="B8" s="34">
        <v>7</v>
      </c>
      <c r="C8" s="19">
        <f t="shared" ca="1" si="0"/>
        <v>45937</v>
      </c>
      <c r="D8" s="29">
        <f t="shared" ca="1" si="3"/>
        <v>300000</v>
      </c>
      <c r="E8" s="29">
        <f ca="1">IF(C8&lt;Calculator!$D$26,0,IF(DAY($C8)=1,IF(D8-Calculator!$G$24&gt;0,Calculator!$G$24,D8),0))</f>
        <v>0</v>
      </c>
      <c r="F8" s="29">
        <f ca="1">IF(E8&gt;0,D8*Calculator!$G$22/12,0)</f>
        <v>0</v>
      </c>
      <c r="G8" s="29">
        <f ca="1">IF(E8&gt;0,(IFERROR(-PMT(Calculator!$G$22/12,Calculator!$G$23*12,Calculator!$G$20),0))-F8,0)</f>
        <v>0</v>
      </c>
      <c r="H8" s="29">
        <f t="shared" ca="1" si="4"/>
        <v>0</v>
      </c>
      <c r="I8" s="29">
        <f t="shared" ca="1" si="2"/>
        <v>0</v>
      </c>
      <c r="J8" s="30">
        <f>Calculator!$G$40</f>
        <v>6.5000000000000002E-2</v>
      </c>
      <c r="K8" s="29">
        <f ca="1">IF(C8&gt;=Calculator!$G$27,IF(DAY($C8)=1,Calculator!$G$34/2,IF(DAY($C8)=15,Calculator!$G$34/2,0)),0)</f>
        <v>0</v>
      </c>
      <c r="L8" s="29">
        <f ca="1">IF(DAY($C8)=28,IF(H8=0,0,Calculator!$G$35),0)</f>
        <v>0</v>
      </c>
      <c r="M8" s="29">
        <f ca="1">IF(I8&gt;0,IF(DAY($C8)=1,SUM(INDIRECT("I"&amp;(ROW(C7)-DAY(C7))):I7),0),0)</f>
        <v>0</v>
      </c>
      <c r="N8" s="29">
        <f ca="1">IF(C8&lt;Calculator!$G$27,0,IF(C8=Calculator!$G$27,Calculator!$G$39,IF(H8-K8&lt;=0,IF(D8&gt;Calculator!$G$39,IF(H8-K8+E8+L8+M8+Calculator!$G$39&gt;Calculator!$G$39,Calculator!$G$39-(H8+E8+L8+M8-K8),Calculator!$G$39),D8),0)))</f>
        <v>0</v>
      </c>
    </row>
    <row r="9" spans="1:15" ht="15.75" thickBot="1">
      <c r="A9" s="33" t="str">
        <f ca="1">IF(C9=Calculator!$H$27,"F",IF(Daily!D9+Daily!H9=0,IF(D8+H8&gt;0,"L",""),""))</f>
        <v/>
      </c>
      <c r="B9" s="34">
        <v>8</v>
      </c>
      <c r="C9" s="19">
        <f t="shared" ca="1" si="0"/>
        <v>45938</v>
      </c>
      <c r="D9" s="29">
        <f t="shared" ca="1" si="3"/>
        <v>300000</v>
      </c>
      <c r="E9" s="29">
        <f ca="1">IF(C9&lt;Calculator!$D$26,0,IF(DAY($C9)=1,IF(D9-Calculator!$G$24&gt;0,Calculator!$G$24,D9),0))</f>
        <v>0</v>
      </c>
      <c r="F9" s="29">
        <f ca="1">IF(E9&gt;0,D9*Calculator!$G$22/12,0)</f>
        <v>0</v>
      </c>
      <c r="G9" s="29">
        <f ca="1">IF(E9&gt;0,(IFERROR(-PMT(Calculator!$G$22/12,Calculator!$G$23*12,Calculator!$G$20),0))-F9,0)</f>
        <v>0</v>
      </c>
      <c r="H9" s="29">
        <f t="shared" ca="1" si="4"/>
        <v>0</v>
      </c>
      <c r="I9" s="29">
        <f t="shared" ca="1" si="2"/>
        <v>0</v>
      </c>
      <c r="J9" s="30">
        <f>Calculator!$G$40</f>
        <v>6.5000000000000002E-2</v>
      </c>
      <c r="K9" s="29">
        <f ca="1">IF(C9&gt;=Calculator!$G$27,IF(DAY($C9)=1,Calculator!$G$34/2,IF(DAY($C9)=15,Calculator!$G$34/2,0)),0)</f>
        <v>0</v>
      </c>
      <c r="L9" s="29">
        <f ca="1">IF(DAY($C9)=28,IF(H9=0,0,Calculator!$G$35),0)</f>
        <v>0</v>
      </c>
      <c r="M9" s="29">
        <f ca="1">IF(I9&gt;0,IF(DAY($C9)=1,SUM(INDIRECT("I"&amp;(ROW(C8)-DAY(C8))):I8),0),0)</f>
        <v>0</v>
      </c>
      <c r="N9" s="29">
        <f ca="1">IF(C9&lt;Calculator!$G$27,0,IF(C9=Calculator!$G$27,Calculator!$G$39,IF(H9-K9&lt;=0,IF(D9&gt;Calculator!$G$39,IF(H9-K9+E9+L9+M9+Calculator!$G$39&gt;Calculator!$G$39,Calculator!$G$39-(H9+E9+L9+M9-K9),Calculator!$G$39),D9),0)))</f>
        <v>0</v>
      </c>
    </row>
    <row r="10" spans="1:15" ht="15.75" thickBot="1">
      <c r="A10" s="33" t="str">
        <f ca="1">IF(C10=Calculator!$H$27,"F",IF(Daily!D10+Daily!H10=0,IF(D9+H9&gt;0,"L",""),""))</f>
        <v/>
      </c>
      <c r="B10" s="34">
        <v>9</v>
      </c>
      <c r="C10" s="19">
        <f t="shared" ca="1" si="0"/>
        <v>45939</v>
      </c>
      <c r="D10" s="29">
        <f t="shared" ca="1" si="3"/>
        <v>300000</v>
      </c>
      <c r="E10" s="29">
        <f ca="1">IF(C10&lt;Calculator!$D$26,0,IF(DAY($C10)=1,IF(D10-Calculator!$G$24&gt;0,Calculator!$G$24,D10),0))</f>
        <v>0</v>
      </c>
      <c r="F10" s="29">
        <f ca="1">IF(E10&gt;0,D10*Calculator!$G$22/12,0)</f>
        <v>0</v>
      </c>
      <c r="G10" s="29">
        <f ca="1">IF(E10&gt;0,(IFERROR(-PMT(Calculator!$G$22/12,Calculator!$G$23*12,Calculator!$G$20),0))-F10,0)</f>
        <v>0</v>
      </c>
      <c r="H10" s="29">
        <f t="shared" ca="1" si="4"/>
        <v>0</v>
      </c>
      <c r="I10" s="29">
        <f t="shared" ca="1" si="2"/>
        <v>0</v>
      </c>
      <c r="J10" s="30">
        <f>Calculator!$G$40</f>
        <v>6.5000000000000002E-2</v>
      </c>
      <c r="K10" s="29">
        <f ca="1">IF(C10&gt;=Calculator!$G$27,IF(DAY($C10)=1,Calculator!$G$34/2,IF(DAY($C10)=15,Calculator!$G$34/2,0)),0)</f>
        <v>0</v>
      </c>
      <c r="L10" s="29">
        <f ca="1">IF(DAY($C10)=28,IF(H10=0,0,Calculator!$G$35),0)</f>
        <v>0</v>
      </c>
      <c r="M10" s="29">
        <f ca="1">IF(I10&gt;0,IF(DAY($C10)=1,SUM(INDIRECT("I"&amp;(ROW(C9)-DAY(C9))):I9),0),0)</f>
        <v>0</v>
      </c>
      <c r="N10" s="29">
        <f ca="1">IF(C10&lt;Calculator!$G$27,0,IF(C10=Calculator!$G$27,Calculator!$G$39,IF(H10-K10&lt;=0,IF(D10&gt;Calculator!$G$39,IF(H10-K10+E10+L10+M10+Calculator!$G$39&gt;Calculator!$G$39,Calculator!$G$39-(H10+E10+L10+M10-K10),Calculator!$G$39),D10),0)))</f>
        <v>0</v>
      </c>
    </row>
    <row r="11" spans="1:15" ht="15.75" thickBot="1">
      <c r="A11" s="33" t="str">
        <f ca="1">IF(C11=Calculator!$H$27,"F",IF(Daily!D11+Daily!H11=0,IF(D10+H10&gt;0,"L",""),""))</f>
        <v/>
      </c>
      <c r="B11" s="34">
        <v>10</v>
      </c>
      <c r="C11" s="19">
        <f t="shared" ca="1" si="0"/>
        <v>45940</v>
      </c>
      <c r="D11" s="29">
        <f t="shared" ca="1" si="3"/>
        <v>300000</v>
      </c>
      <c r="E11" s="29">
        <f ca="1">IF(C11&lt;Calculator!$D$26,0,IF(DAY($C11)=1,IF(D11-Calculator!$G$24&gt;0,Calculator!$G$24,D11),0))</f>
        <v>0</v>
      </c>
      <c r="F11" s="29">
        <f ca="1">IF(E11&gt;0,D11*Calculator!$G$22/12,0)</f>
        <v>0</v>
      </c>
      <c r="G11" s="29">
        <f ca="1">IF(E11&gt;0,(IFERROR(-PMT(Calculator!$G$22/12,Calculator!$G$23*12,Calculator!$G$20),0))-F11,0)</f>
        <v>0</v>
      </c>
      <c r="H11" s="29">
        <f t="shared" ca="1" si="4"/>
        <v>0</v>
      </c>
      <c r="I11" s="29">
        <f t="shared" ca="1" si="2"/>
        <v>0</v>
      </c>
      <c r="J11" s="30">
        <f>Calculator!$G$40</f>
        <v>6.5000000000000002E-2</v>
      </c>
      <c r="K11" s="29">
        <f ca="1">IF(C11&gt;=Calculator!$G$27,IF(DAY($C11)=1,Calculator!$G$34/2,IF(DAY($C11)=15,Calculator!$G$34/2,0)),0)</f>
        <v>0</v>
      </c>
      <c r="L11" s="29">
        <f ca="1">IF(DAY($C11)=28,IF(H11=0,0,Calculator!$G$35),0)</f>
        <v>0</v>
      </c>
      <c r="M11" s="29">
        <f ca="1">IF(I11&gt;0,IF(DAY($C11)=1,SUM(INDIRECT("I"&amp;(ROW(C10)-DAY(C10))):I10),0),0)</f>
        <v>0</v>
      </c>
      <c r="N11" s="29">
        <f ca="1">IF(C11&lt;Calculator!$G$27,0,IF(C11=Calculator!$G$27,Calculator!$G$39,IF(H11-K11&lt;=0,IF(D11&gt;Calculator!$G$39,IF(H11-K11+E11+L11+M11+Calculator!$G$39&gt;Calculator!$G$39,Calculator!$G$39-(H11+E11+L11+M11-K11),Calculator!$G$39),D11),0)))</f>
        <v>0</v>
      </c>
    </row>
    <row r="12" spans="1:15" ht="15.75" thickBot="1">
      <c r="A12" s="33" t="str">
        <f ca="1">IF(C12=Calculator!$H$27,"F",IF(Daily!D12+Daily!H12=0,IF(D11+H11&gt;0,"L",""),""))</f>
        <v/>
      </c>
      <c r="B12" s="34">
        <v>11</v>
      </c>
      <c r="C12" s="19">
        <f t="shared" ca="1" si="0"/>
        <v>45941</v>
      </c>
      <c r="D12" s="29">
        <f t="shared" ca="1" si="3"/>
        <v>300000</v>
      </c>
      <c r="E12" s="29">
        <f ca="1">IF(C12&lt;Calculator!$D$26,0,IF(DAY($C12)=1,IF(D12-Calculator!$G$24&gt;0,Calculator!$G$24,D12),0))</f>
        <v>0</v>
      </c>
      <c r="F12" s="29">
        <f ca="1">IF(E12&gt;0,D12*Calculator!$G$22/12,0)</f>
        <v>0</v>
      </c>
      <c r="G12" s="29">
        <f ca="1">IF(E12&gt;0,(IFERROR(-PMT(Calculator!$G$22/12,Calculator!$G$23*12,Calculator!$G$20),0))-F12,0)</f>
        <v>0</v>
      </c>
      <c r="H12" s="29">
        <f t="shared" ca="1" si="4"/>
        <v>0</v>
      </c>
      <c r="I12" s="29">
        <f t="shared" ca="1" si="2"/>
        <v>0</v>
      </c>
      <c r="J12" s="30">
        <f>Calculator!$G$40</f>
        <v>6.5000000000000002E-2</v>
      </c>
      <c r="K12" s="29">
        <f ca="1">IF(C12&gt;=Calculator!$G$27,IF(DAY($C12)=1,Calculator!$G$34/2,IF(DAY($C12)=15,Calculator!$G$34/2,0)),0)</f>
        <v>0</v>
      </c>
      <c r="L12" s="29">
        <f ca="1">IF(DAY($C12)=28,IF(H12=0,0,Calculator!$G$35),0)</f>
        <v>0</v>
      </c>
      <c r="M12" s="29">
        <f ca="1">IF(I12&gt;0,IF(DAY($C12)=1,SUM(INDIRECT("I"&amp;(ROW(C11)-DAY(C11))):I11),0),0)</f>
        <v>0</v>
      </c>
      <c r="N12" s="29">
        <f ca="1">IF(C12&lt;Calculator!$G$27,0,IF(C12=Calculator!$G$27,Calculator!$G$39,IF(H12-K12&lt;=0,IF(D12&gt;Calculator!$G$39,IF(H12-K12+E12+L12+M12+Calculator!$G$39&gt;Calculator!$G$39,Calculator!$G$39-(H12+E12+L12+M12-K12),Calculator!$G$39),D12),0)))</f>
        <v>0</v>
      </c>
    </row>
    <row r="13" spans="1:15" ht="15.75" thickBot="1">
      <c r="A13" s="33" t="str">
        <f ca="1">IF(C13=Calculator!$H$27,"F",IF(Daily!D13+Daily!H13=0,IF(D12+H12&gt;0,"L",""),""))</f>
        <v/>
      </c>
      <c r="B13" s="34">
        <v>12</v>
      </c>
      <c r="C13" s="19">
        <f t="shared" ca="1" si="0"/>
        <v>45942</v>
      </c>
      <c r="D13" s="29">
        <f t="shared" ca="1" si="3"/>
        <v>300000</v>
      </c>
      <c r="E13" s="29">
        <f ca="1">IF(C13&lt;Calculator!$D$26,0,IF(DAY($C13)=1,IF(D13-Calculator!$G$24&gt;0,Calculator!$G$24,D13),0))</f>
        <v>0</v>
      </c>
      <c r="F13" s="29">
        <f ca="1">IF(E13&gt;0,D13*Calculator!$G$22/12,0)</f>
        <v>0</v>
      </c>
      <c r="G13" s="29">
        <f ca="1">IF(E13&gt;0,(IFERROR(-PMT(Calculator!$G$22/12,Calculator!$G$23*12,Calculator!$G$20),0))-F13,0)</f>
        <v>0</v>
      </c>
      <c r="H13" s="29">
        <f t="shared" ca="1" si="4"/>
        <v>0</v>
      </c>
      <c r="I13" s="29">
        <f t="shared" ca="1" si="2"/>
        <v>0</v>
      </c>
      <c r="J13" s="30">
        <f>Calculator!$G$40</f>
        <v>6.5000000000000002E-2</v>
      </c>
      <c r="K13" s="29">
        <f ca="1">IF(C13&gt;=Calculator!$G$27,IF(DAY($C13)=1,Calculator!$G$34/2,IF(DAY($C13)=15,Calculator!$G$34/2,0)),0)</f>
        <v>0</v>
      </c>
      <c r="L13" s="29">
        <f ca="1">IF(DAY($C13)=28,IF(H13=0,0,Calculator!$G$35),0)</f>
        <v>0</v>
      </c>
      <c r="M13" s="29">
        <f ca="1">IF(I13&gt;0,IF(DAY($C13)=1,SUM(INDIRECT("I"&amp;(ROW(C12)-DAY(C12))):I12),0),0)</f>
        <v>0</v>
      </c>
      <c r="N13" s="29">
        <f ca="1">IF(C13&lt;Calculator!$G$27,0,IF(C13=Calculator!$G$27,Calculator!$G$39,IF(H13-K13&lt;=0,IF(D13&gt;Calculator!$G$39,IF(H13-K13+E13+L13+M13+Calculator!$G$39&gt;Calculator!$G$39,Calculator!$G$39-(H13+E13+L13+M13-K13),Calculator!$G$39),D13),0)))</f>
        <v>0</v>
      </c>
    </row>
    <row r="14" spans="1:15" ht="15.75" thickBot="1">
      <c r="A14" s="33" t="str">
        <f ca="1">IF(C14=Calculator!$H$27,"F",IF(Daily!D14+Daily!H14=0,IF(D13+H13&gt;0,"L",""),""))</f>
        <v/>
      </c>
      <c r="B14" s="34">
        <v>13</v>
      </c>
      <c r="C14" s="19">
        <f t="shared" ca="1" si="0"/>
        <v>45943</v>
      </c>
      <c r="D14" s="29">
        <f t="shared" ca="1" si="3"/>
        <v>300000</v>
      </c>
      <c r="E14" s="29">
        <f ca="1">IF(C14&lt;Calculator!$D$26,0,IF(DAY($C14)=1,IF(D14-Calculator!$G$24&gt;0,Calculator!$G$24,D14),0))</f>
        <v>0</v>
      </c>
      <c r="F14" s="29">
        <f ca="1">IF(E14&gt;0,D14*Calculator!$G$22/12,0)</f>
        <v>0</v>
      </c>
      <c r="G14" s="29">
        <f ca="1">IF(E14&gt;0,(IFERROR(-PMT(Calculator!$G$22/12,Calculator!$G$23*12,Calculator!$G$20),0))-F14,0)</f>
        <v>0</v>
      </c>
      <c r="H14" s="29">
        <f t="shared" ca="1" si="4"/>
        <v>0</v>
      </c>
      <c r="I14" s="29">
        <f t="shared" ca="1" si="2"/>
        <v>0</v>
      </c>
      <c r="J14" s="30">
        <f>Calculator!$G$40</f>
        <v>6.5000000000000002E-2</v>
      </c>
      <c r="K14" s="29">
        <f ca="1">IF(C14&gt;=Calculator!$G$27,IF(DAY($C14)=1,Calculator!$G$34/2,IF(DAY($C14)=15,Calculator!$G$34/2,0)),0)</f>
        <v>0</v>
      </c>
      <c r="L14" s="29">
        <f ca="1">IF(DAY($C14)=28,IF(H14=0,0,Calculator!$G$35),0)</f>
        <v>0</v>
      </c>
      <c r="M14" s="29">
        <f ca="1">IF(I14&gt;0,IF(DAY($C14)=1,SUM(INDIRECT("I"&amp;(ROW(C13)-DAY(C13))):I13),0),0)</f>
        <v>0</v>
      </c>
      <c r="N14" s="29">
        <f ca="1">IF(C14&lt;Calculator!$G$27,0,IF(C14=Calculator!$G$27,Calculator!$G$39,IF(H14-K14&lt;=0,IF(D14&gt;Calculator!$G$39,IF(H14-K14+E14+L14+M14+Calculator!$G$39&gt;Calculator!$G$39,Calculator!$G$39-(H14+E14+L14+M14-K14),Calculator!$G$39),D14),0)))</f>
        <v>0</v>
      </c>
    </row>
    <row r="15" spans="1:15" ht="15.75" thickBot="1">
      <c r="A15" s="33" t="str">
        <f ca="1">IF(C15=Calculator!$H$27,"F",IF(Daily!D15+Daily!H15=0,IF(D14+H14&gt;0,"L",""),""))</f>
        <v/>
      </c>
      <c r="B15" s="34">
        <v>14</v>
      </c>
      <c r="C15" s="19">
        <f t="shared" ca="1" si="0"/>
        <v>45944</v>
      </c>
      <c r="D15" s="29">
        <f t="shared" ca="1" si="3"/>
        <v>300000</v>
      </c>
      <c r="E15" s="29">
        <f ca="1">IF(C15&lt;Calculator!$D$26,0,IF(DAY($C15)=1,IF(D15-Calculator!$G$24&gt;0,Calculator!$G$24,D15),0))</f>
        <v>0</v>
      </c>
      <c r="F15" s="29">
        <f ca="1">IF(E15&gt;0,D15*Calculator!$G$22/12,0)</f>
        <v>0</v>
      </c>
      <c r="G15" s="29">
        <f ca="1">IF(E15&gt;0,(IFERROR(-PMT(Calculator!$G$22/12,Calculator!$G$23*12,Calculator!$G$20),0))-F15,0)</f>
        <v>0</v>
      </c>
      <c r="H15" s="29">
        <f t="shared" ca="1" si="4"/>
        <v>0</v>
      </c>
      <c r="I15" s="29">
        <f t="shared" ca="1" si="2"/>
        <v>0</v>
      </c>
      <c r="J15" s="30">
        <f>Calculator!$G$40</f>
        <v>6.5000000000000002E-2</v>
      </c>
      <c r="K15" s="29">
        <f ca="1">IF(C15&gt;=Calculator!$G$27,IF(DAY($C15)=1,Calculator!$G$34/2,IF(DAY($C15)=15,Calculator!$G$34/2,0)),0)</f>
        <v>0</v>
      </c>
      <c r="L15" s="29">
        <f ca="1">IF(DAY($C15)=28,IF(H15=0,0,Calculator!$G$35),0)</f>
        <v>0</v>
      </c>
      <c r="M15" s="29">
        <f ca="1">IF(I15&gt;0,IF(DAY($C15)=1,SUM(INDIRECT("I"&amp;(ROW(C14)-DAY(C14))):I14),0),0)</f>
        <v>0</v>
      </c>
      <c r="N15" s="29">
        <f ca="1">IF(C15&lt;Calculator!$G$27,0,IF(C15=Calculator!$G$27,Calculator!$G$39,IF(H15-K15&lt;=0,IF(D15&gt;Calculator!$G$39,IF(H15-K15+E15+L15+M15+Calculator!$G$39&gt;Calculator!$G$39,Calculator!$G$39-(H15+E15+L15+M15-K15),Calculator!$G$39),D15),0)))</f>
        <v>0</v>
      </c>
    </row>
    <row r="16" spans="1:15" ht="15.75" thickBot="1">
      <c r="A16" s="33" t="str">
        <f ca="1">IF(C16=Calculator!$H$27,"F",IF(Daily!D16+Daily!H16=0,IF(D15+H15&gt;0,"L",""),""))</f>
        <v/>
      </c>
      <c r="B16" s="34">
        <v>15</v>
      </c>
      <c r="C16" s="19">
        <f t="shared" ca="1" si="0"/>
        <v>45945</v>
      </c>
      <c r="D16" s="29">
        <f t="shared" ca="1" si="3"/>
        <v>300000</v>
      </c>
      <c r="E16" s="29">
        <f ca="1">IF(C16&lt;Calculator!$D$26,0,IF(DAY($C16)=1,IF(D16-Calculator!$G$24&gt;0,Calculator!$G$24,D16),0))</f>
        <v>0</v>
      </c>
      <c r="F16" s="29">
        <f ca="1">IF(E16&gt;0,D16*Calculator!$G$22/12,0)</f>
        <v>0</v>
      </c>
      <c r="G16" s="29">
        <f ca="1">IF(E16&gt;0,(IFERROR(-PMT(Calculator!$G$22/12,Calculator!$G$23*12,Calculator!$G$20),0))-F16,0)</f>
        <v>0</v>
      </c>
      <c r="H16" s="29">
        <f t="shared" ca="1" si="4"/>
        <v>0</v>
      </c>
      <c r="I16" s="29">
        <f t="shared" ca="1" si="2"/>
        <v>0</v>
      </c>
      <c r="J16" s="30">
        <f>Calculator!$G$40</f>
        <v>6.5000000000000002E-2</v>
      </c>
      <c r="K16" s="29">
        <f ca="1">IF(C16&gt;=Calculator!$G$27,IF(DAY($C16)=1,Calculator!$G$34/2,IF(DAY($C16)=15,Calculator!$G$34/2,0)),0)</f>
        <v>0</v>
      </c>
      <c r="L16" s="29">
        <f ca="1">IF(DAY($C16)=28,IF(H16=0,0,Calculator!$G$35),0)</f>
        <v>0</v>
      </c>
      <c r="M16" s="29">
        <f ca="1">IF(I16&gt;0,IF(DAY($C16)=1,SUM(INDIRECT("I"&amp;(ROW(C15)-DAY(C15))):I15),0),0)</f>
        <v>0</v>
      </c>
      <c r="N16" s="29">
        <f ca="1">IF(C16&lt;Calculator!$G$27,0,IF(C16=Calculator!$G$27,Calculator!$G$39,IF(H16-K16&lt;=0,IF(D16&gt;Calculator!$G$39,IF(H16-K16+E16+L16+M16+Calculator!$G$39&gt;Calculator!$G$39,Calculator!$G$39-(H16+E16+L16+M16-K16),Calculator!$G$39),D16),0)))</f>
        <v>0</v>
      </c>
    </row>
    <row r="17" spans="1:17" ht="15.75" thickBot="1">
      <c r="A17" s="33" t="str">
        <f ca="1">IF(C17=Calculator!$H$27,"F",IF(Daily!D17+Daily!H17=0,IF(D16+H16&gt;0,"L",""),""))</f>
        <v/>
      </c>
      <c r="B17" s="34">
        <v>16</v>
      </c>
      <c r="C17" s="19">
        <f t="shared" ca="1" si="0"/>
        <v>45946</v>
      </c>
      <c r="D17" s="29">
        <f t="shared" ca="1" si="3"/>
        <v>300000</v>
      </c>
      <c r="E17" s="29">
        <f ca="1">IF(C17&lt;Calculator!$D$26,0,IF(DAY($C17)=1,IF(D17-Calculator!$G$24&gt;0,Calculator!$G$24,D17),0))</f>
        <v>0</v>
      </c>
      <c r="F17" s="29">
        <f ca="1">IF(E17&gt;0,D17*Calculator!$G$22/12,0)</f>
        <v>0</v>
      </c>
      <c r="G17" s="29">
        <f ca="1">IF(E17&gt;0,(IFERROR(-PMT(Calculator!$G$22/12,Calculator!$G$23*12,Calculator!$G$20),0))-F17,0)</f>
        <v>0</v>
      </c>
      <c r="H17" s="29">
        <f t="shared" ca="1" si="4"/>
        <v>0</v>
      </c>
      <c r="I17" s="29">
        <f t="shared" ca="1" si="2"/>
        <v>0</v>
      </c>
      <c r="J17" s="30">
        <f>Calculator!$G$40</f>
        <v>6.5000000000000002E-2</v>
      </c>
      <c r="K17" s="29">
        <f ca="1">IF(C17&gt;=Calculator!$G$27,IF(DAY($C17)=1,Calculator!$G$34/2,IF(DAY($C17)=15,Calculator!$G$34/2,0)),0)</f>
        <v>0</v>
      </c>
      <c r="L17" s="29">
        <f ca="1">IF(DAY($C17)=28,IF(H17=0,0,Calculator!$G$35),0)</f>
        <v>0</v>
      </c>
      <c r="M17" s="29">
        <f ca="1">IF(I17&gt;0,IF(DAY($C17)=1,SUM(INDIRECT("I"&amp;(ROW(C16)-DAY(C16))):I16),0),0)</f>
        <v>0</v>
      </c>
      <c r="N17" s="29">
        <f ca="1">IF(C17&lt;Calculator!$G$27,0,IF(C17=Calculator!$G$27,Calculator!$G$39,IF(H17-K17&lt;=0,IF(D17&gt;Calculator!$G$39,IF(H17-K17+E17+L17+M17+Calculator!$G$39&gt;Calculator!$G$39,Calculator!$G$39-(H17+E17+L17+M17-K17),Calculator!$G$39),D17),0)))</f>
        <v>10000</v>
      </c>
    </row>
    <row r="18" spans="1:17" ht="15.75" thickBot="1">
      <c r="A18" s="33" t="str">
        <f ca="1">IF(C18=Calculator!$H$27,"F",IF(Daily!D18+Daily!H18=0,IF(D17+H17&gt;0,"L",""),""))</f>
        <v/>
      </c>
      <c r="B18" s="34">
        <v>17</v>
      </c>
      <c r="C18" s="19">
        <f t="shared" ca="1" si="0"/>
        <v>45947</v>
      </c>
      <c r="D18" s="29">
        <f t="shared" ca="1" si="3"/>
        <v>290000</v>
      </c>
      <c r="E18" s="29">
        <f ca="1">IF(C18&lt;Calculator!$D$26,0,IF(DAY($C18)=1,IF(D18-Calculator!$G$24&gt;0,Calculator!$G$24,D18),0))</f>
        <v>0</v>
      </c>
      <c r="F18" s="29">
        <f ca="1">IF(E18&gt;0,D18*Calculator!$G$22/12,0)</f>
        <v>0</v>
      </c>
      <c r="G18" s="29">
        <f ca="1">IF(E18&gt;0,(IFERROR(-PMT(Calculator!$G$22/12,Calculator!$G$23*12,Calculator!$G$20),0))-F18,0)</f>
        <v>0</v>
      </c>
      <c r="H18" s="29">
        <f t="shared" ca="1" si="4"/>
        <v>10000</v>
      </c>
      <c r="I18" s="29">
        <f t="shared" ca="1" si="2"/>
        <v>1.7808219178082192</v>
      </c>
      <c r="J18" s="30">
        <f>Calculator!$G$40</f>
        <v>6.5000000000000002E-2</v>
      </c>
      <c r="K18" s="29">
        <f ca="1">IF(C18&gt;=Calculator!$G$27,IF(DAY($C18)=1,Calculator!$G$34/2,IF(DAY($C18)=15,Calculator!$G$34/2,0)),0)</f>
        <v>0</v>
      </c>
      <c r="L18" s="29">
        <f ca="1">IF(DAY($C18)=28,IF(H18=0,0,Calculator!$G$35),0)</f>
        <v>0</v>
      </c>
      <c r="M18" s="29">
        <f ca="1">IF(I18&gt;0,IF(DAY($C18)=1,SUM(INDIRECT("I"&amp;(ROW(C17)-DAY(C17))):I17),0),0)</f>
        <v>0</v>
      </c>
      <c r="N18" s="29">
        <f ca="1">IF(C18&lt;Calculator!$G$27,0,IF(C18=Calculator!$G$27,Calculator!$G$39,IF(H18-K18&lt;=0,IF(D18&gt;Calculator!$G$39,IF(H18-K18+E18+L18+M18+Calculator!$G$39&gt;Calculator!$G$39,Calculator!$G$39-(H18+E18+L18+M18-K18),Calculator!$G$39),D18),0)))</f>
        <v>0</v>
      </c>
    </row>
    <row r="19" spans="1:17" ht="15.75" thickBot="1">
      <c r="A19" s="33" t="str">
        <f ca="1">IF(C19=Calculator!$H$27,"F",IF(Daily!D19+Daily!H19=0,IF(D18+H18&gt;0,"L",""),""))</f>
        <v/>
      </c>
      <c r="B19" s="34">
        <v>18</v>
      </c>
      <c r="C19" s="19">
        <f t="shared" ca="1" si="0"/>
        <v>45948</v>
      </c>
      <c r="D19" s="29">
        <f t="shared" ca="1" si="3"/>
        <v>290000</v>
      </c>
      <c r="E19" s="29">
        <f ca="1">IF(C19&lt;Calculator!$D$26,0,IF(DAY($C19)=1,IF(D19-Calculator!$G$24&gt;0,Calculator!$G$24,D19),0))</f>
        <v>0</v>
      </c>
      <c r="F19" s="29">
        <f ca="1">IF(E19&gt;0,D19*Calculator!$G$22/12,0)</f>
        <v>0</v>
      </c>
      <c r="G19" s="29">
        <f ca="1">IF(E19&gt;0,(IFERROR(-PMT(Calculator!$G$22/12,Calculator!$G$23*12,Calculator!$G$20),0))-F19,0)</f>
        <v>0</v>
      </c>
      <c r="H19" s="29">
        <f t="shared" ca="1" si="4"/>
        <v>10000</v>
      </c>
      <c r="I19" s="29">
        <f t="shared" ca="1" si="2"/>
        <v>1.7808219178082192</v>
      </c>
      <c r="J19" s="30">
        <f>Calculator!$G$40</f>
        <v>6.5000000000000002E-2</v>
      </c>
      <c r="K19" s="29">
        <f ca="1">IF(C19&gt;=Calculator!$G$27,IF(DAY($C19)=1,Calculator!$G$34/2,IF(DAY($C19)=15,Calculator!$G$34/2,0)),0)</f>
        <v>0</v>
      </c>
      <c r="L19" s="29">
        <f ca="1">IF(DAY($C19)=28,IF(H19=0,0,Calculator!$G$35),0)</f>
        <v>0</v>
      </c>
      <c r="M19" s="29">
        <f ca="1">IF(I19&gt;0,IF(DAY($C19)=1,SUM(INDIRECT("I"&amp;(ROW(C18)-DAY(C18))):I18),0),0)</f>
        <v>0</v>
      </c>
      <c r="N19" s="29">
        <f ca="1">IF(C19&lt;Calculator!$G$27,0,IF(C19=Calculator!$G$27,Calculator!$G$39,IF(H19-K19&lt;=0,IF(D19&gt;Calculator!$G$39,IF(H19-K19+E19+L19+M19+Calculator!$G$39&gt;Calculator!$G$39,Calculator!$G$39-(H19+E19+L19+M19-K19),Calculator!$G$39),D19),0)))</f>
        <v>0</v>
      </c>
    </row>
    <row r="20" spans="1:17" ht="15.75" thickBot="1">
      <c r="A20" s="33" t="str">
        <f ca="1">IF(C20=Calculator!$H$27,"F",IF(Daily!D20+Daily!H20=0,IF(D19+H19&gt;0,"L",""),""))</f>
        <v/>
      </c>
      <c r="B20" s="34">
        <v>19</v>
      </c>
      <c r="C20" s="19">
        <f t="shared" ca="1" si="0"/>
        <v>45949</v>
      </c>
      <c r="D20" s="29">
        <f t="shared" ca="1" si="3"/>
        <v>290000</v>
      </c>
      <c r="E20" s="29">
        <f ca="1">IF(C20&lt;Calculator!$D$26,0,IF(DAY($C20)=1,IF(D20-Calculator!$G$24&gt;0,Calculator!$G$24,D20),0))</f>
        <v>0</v>
      </c>
      <c r="F20" s="29">
        <f ca="1">IF(E20&gt;0,D20*Calculator!$G$22/12,0)</f>
        <v>0</v>
      </c>
      <c r="G20" s="29">
        <f ca="1">IF(E20&gt;0,(IFERROR(-PMT(Calculator!$G$22/12,Calculator!$G$23*12,Calculator!$G$20),0))-F20,0)</f>
        <v>0</v>
      </c>
      <c r="H20" s="29">
        <f t="shared" ca="1" si="4"/>
        <v>10000</v>
      </c>
      <c r="I20" s="29">
        <f t="shared" ca="1" si="2"/>
        <v>1.7808219178082192</v>
      </c>
      <c r="J20" s="30">
        <f>Calculator!$G$40</f>
        <v>6.5000000000000002E-2</v>
      </c>
      <c r="K20" s="29">
        <f ca="1">IF(C20&gt;=Calculator!$G$27,IF(DAY($C20)=1,Calculator!$G$34/2,IF(DAY($C20)=15,Calculator!$G$34/2,0)),0)</f>
        <v>0</v>
      </c>
      <c r="L20" s="29">
        <f ca="1">IF(DAY($C20)=28,IF(H20=0,0,Calculator!$G$35),0)</f>
        <v>0</v>
      </c>
      <c r="M20" s="29">
        <f ca="1">IF(I20&gt;0,IF(DAY($C20)=1,SUM(INDIRECT("I"&amp;(ROW(C19)-DAY(C19))):I19),0),0)</f>
        <v>0</v>
      </c>
      <c r="N20" s="29">
        <f ca="1">IF(C20&lt;Calculator!$G$27,0,IF(C20=Calculator!$G$27,Calculator!$G$39,IF(H20-K20&lt;=0,IF(D20&gt;Calculator!$G$39,IF(H20-K20+E20+L20+M20+Calculator!$G$39&gt;Calculator!$G$39,Calculator!$G$39-(H20+E20+L20+M20-K20),Calculator!$G$39),D20),0)))</f>
        <v>0</v>
      </c>
    </row>
    <row r="21" spans="1:17" ht="15.75" thickBot="1">
      <c r="A21" s="33" t="str">
        <f ca="1">IF(C21=Calculator!$H$27,"F",IF(Daily!D21+Daily!H21=0,IF(D20+H20&gt;0,"L",""),""))</f>
        <v/>
      </c>
      <c r="B21" s="34">
        <v>20</v>
      </c>
      <c r="C21" s="19">
        <f t="shared" ca="1" si="0"/>
        <v>45950</v>
      </c>
      <c r="D21" s="29">
        <f t="shared" ca="1" si="3"/>
        <v>290000</v>
      </c>
      <c r="E21" s="29">
        <f ca="1">IF(C21&lt;Calculator!$D$26,0,IF(DAY($C21)=1,IF(D21-Calculator!$G$24&gt;0,Calculator!$G$24,D21),0))</f>
        <v>0</v>
      </c>
      <c r="F21" s="29">
        <f ca="1">IF(E21&gt;0,D21*Calculator!$G$22/12,0)</f>
        <v>0</v>
      </c>
      <c r="G21" s="29">
        <f ca="1">IF(E21&gt;0,(IFERROR(-PMT(Calculator!$G$22/12,Calculator!$G$23*12,Calculator!$G$20),0))-F21,0)</f>
        <v>0</v>
      </c>
      <c r="H21" s="29">
        <f t="shared" ca="1" si="4"/>
        <v>10000</v>
      </c>
      <c r="I21" s="29">
        <f t="shared" ca="1" si="2"/>
        <v>1.7808219178082192</v>
      </c>
      <c r="J21" s="30">
        <f>Calculator!$G$40</f>
        <v>6.5000000000000002E-2</v>
      </c>
      <c r="K21" s="29">
        <f ca="1">IF(C21&gt;=Calculator!$G$27,IF(DAY($C21)=1,Calculator!$G$34/2,IF(DAY($C21)=15,Calculator!$G$34/2,0)),0)</f>
        <v>0</v>
      </c>
      <c r="L21" s="29">
        <f ca="1">IF(DAY($C21)=28,IF(H21=0,0,Calculator!$G$35),0)</f>
        <v>0</v>
      </c>
      <c r="M21" s="29">
        <f ca="1">IF(I21&gt;0,IF(DAY($C21)=1,SUM(INDIRECT("I"&amp;(ROW(C20)-DAY(C20))):I20),0),0)</f>
        <v>0</v>
      </c>
      <c r="N21" s="29">
        <f ca="1">IF(C21&lt;Calculator!$G$27,0,IF(C21=Calculator!$G$27,Calculator!$G$39,IF(H21-K21&lt;=0,IF(D21&gt;Calculator!$G$39,IF(H21-K21+E21+L21+M21+Calculator!$G$39&gt;Calculator!$G$39,Calculator!$G$39-(H21+E21+L21+M21-K21),Calculator!$G$39),D21),0)))</f>
        <v>0</v>
      </c>
    </row>
    <row r="22" spans="1:17" ht="15.75" thickBot="1">
      <c r="A22" s="33" t="str">
        <f ca="1">IF(C22=Calculator!$H$27,"F",IF(Daily!D22+Daily!H22=0,IF(D21+H21&gt;0,"L",""),""))</f>
        <v/>
      </c>
      <c r="B22" s="34">
        <v>21</v>
      </c>
      <c r="C22" s="19">
        <f t="shared" ca="1" si="0"/>
        <v>45951</v>
      </c>
      <c r="D22" s="29">
        <f t="shared" ca="1" si="3"/>
        <v>290000</v>
      </c>
      <c r="E22" s="29">
        <f ca="1">IF(C22&lt;Calculator!$D$26,0,IF(DAY($C22)=1,IF(D22-Calculator!$G$24&gt;0,Calculator!$G$24,D22),0))</f>
        <v>0</v>
      </c>
      <c r="F22" s="29">
        <f ca="1">IF(E22&gt;0,D22*Calculator!$G$22/12,0)</f>
        <v>0</v>
      </c>
      <c r="G22" s="29">
        <f ca="1">IF(E22&gt;0,(IFERROR(-PMT(Calculator!$G$22/12,Calculator!$G$23*12,Calculator!$G$20),0))-F22,0)</f>
        <v>0</v>
      </c>
      <c r="H22" s="29">
        <f t="shared" ca="1" si="4"/>
        <v>10000</v>
      </c>
      <c r="I22" s="29">
        <f t="shared" ca="1" si="2"/>
        <v>1.7808219178082192</v>
      </c>
      <c r="J22" s="30">
        <f>Calculator!$G$40</f>
        <v>6.5000000000000002E-2</v>
      </c>
      <c r="K22" s="29">
        <f ca="1">IF(C22&gt;=Calculator!$G$27,IF(DAY($C22)=1,Calculator!$G$34/2,IF(DAY($C22)=15,Calculator!$G$34/2,0)),0)</f>
        <v>0</v>
      </c>
      <c r="L22" s="29">
        <f ca="1">IF(DAY($C22)=28,IF(H22=0,0,Calculator!$G$35),0)</f>
        <v>0</v>
      </c>
      <c r="M22" s="29">
        <f ca="1">IF(I22&gt;0,IF(DAY($C22)=1,SUM(INDIRECT("I"&amp;(ROW(C21)-DAY(C21))):I21),0),0)</f>
        <v>0</v>
      </c>
      <c r="N22" s="29">
        <f ca="1">IF(C22&lt;Calculator!$G$27,0,IF(C22=Calculator!$G$27,Calculator!$G$39,IF(H22-K22&lt;=0,IF(D22&gt;Calculator!$G$39,IF(H22-K22+E22+L22+M22+Calculator!$G$39&gt;Calculator!$G$39,Calculator!$G$39-(H22+E22+L22+M22-K22),Calculator!$G$39),D22),0)))</f>
        <v>0</v>
      </c>
    </row>
    <row r="23" spans="1:17" ht="15.75" thickBot="1">
      <c r="A23" s="33" t="str">
        <f ca="1">IF(C23=Calculator!$H$27,"F",IF(Daily!D23+Daily!H23=0,IF(D22+H22&gt;0,"L",""),""))</f>
        <v/>
      </c>
      <c r="B23" s="34">
        <v>22</v>
      </c>
      <c r="C23" s="19">
        <f t="shared" ca="1" si="0"/>
        <v>45952</v>
      </c>
      <c r="D23" s="29">
        <f t="shared" ca="1" si="3"/>
        <v>290000</v>
      </c>
      <c r="E23" s="29">
        <f ca="1">IF(C23&lt;Calculator!$D$26,0,IF(DAY($C23)=1,IF(D23-Calculator!$G$24&gt;0,Calculator!$G$24,D23),0))</f>
        <v>0</v>
      </c>
      <c r="F23" s="29">
        <f ca="1">IF(E23&gt;0,D23*Calculator!$G$22/12,0)</f>
        <v>0</v>
      </c>
      <c r="G23" s="29">
        <f ca="1">IF(E23&gt;0,(IFERROR(-PMT(Calculator!$G$22/12,Calculator!$G$23*12,Calculator!$G$20),0))-F23,0)</f>
        <v>0</v>
      </c>
      <c r="H23" s="29">
        <f t="shared" ca="1" si="4"/>
        <v>10000</v>
      </c>
      <c r="I23" s="29">
        <f t="shared" ca="1" si="2"/>
        <v>1.7808219178082192</v>
      </c>
      <c r="J23" s="30">
        <f>Calculator!$G$40</f>
        <v>6.5000000000000002E-2</v>
      </c>
      <c r="K23" s="29">
        <f ca="1">IF(C23&gt;=Calculator!$G$27,IF(DAY($C23)=1,Calculator!$G$34/2,IF(DAY($C23)=15,Calculator!$G$34/2,0)),0)</f>
        <v>0</v>
      </c>
      <c r="L23" s="29">
        <f ca="1">IF(DAY($C23)=28,IF(H23=0,0,Calculator!$G$35),0)</f>
        <v>0</v>
      </c>
      <c r="M23" s="29">
        <f ca="1">IF(I23&gt;0,IF(DAY($C23)=1,SUM(INDIRECT("I"&amp;(ROW(C22)-DAY(C22))):I22),0),0)</f>
        <v>0</v>
      </c>
      <c r="N23" s="29">
        <f ca="1">IF(C23&lt;Calculator!$G$27,0,IF(C23=Calculator!$G$27,Calculator!$G$39,IF(H23-K23&lt;=0,IF(D23&gt;Calculator!$G$39,IF(H23-K23+E23+L23+M23+Calculator!$G$39&gt;Calculator!$G$39,Calculator!$G$39-(H23+E23+L23+M23-K23),Calculator!$G$39),D23),0)))</f>
        <v>0</v>
      </c>
    </row>
    <row r="24" spans="1:17" ht="15.75" thickBot="1">
      <c r="A24" s="33" t="str">
        <f ca="1">IF(C24=Calculator!$H$27,"F",IF(Daily!D24+Daily!H24=0,IF(D23+H23&gt;0,"L",""),""))</f>
        <v/>
      </c>
      <c r="B24" s="34">
        <v>23</v>
      </c>
      <c r="C24" s="19">
        <f t="shared" ca="1" si="0"/>
        <v>45953</v>
      </c>
      <c r="D24" s="29">
        <f t="shared" ca="1" si="3"/>
        <v>290000</v>
      </c>
      <c r="E24" s="29">
        <f ca="1">IF(C24&lt;Calculator!$D$26,0,IF(DAY($C24)=1,IF(D24-Calculator!$G$24&gt;0,Calculator!$G$24,D24),0))</f>
        <v>0</v>
      </c>
      <c r="F24" s="29">
        <f ca="1">IF(E24&gt;0,D24*Calculator!$G$22/12,0)</f>
        <v>0</v>
      </c>
      <c r="G24" s="29">
        <f ca="1">IF(E24&gt;0,(IFERROR(-PMT(Calculator!$G$22/12,Calculator!$G$23*12,Calculator!$G$20),0))-F24,0)</f>
        <v>0</v>
      </c>
      <c r="H24" s="29">
        <f t="shared" ca="1" si="4"/>
        <v>10000</v>
      </c>
      <c r="I24" s="29">
        <f t="shared" ca="1" si="2"/>
        <v>1.7808219178082192</v>
      </c>
      <c r="J24" s="30">
        <f>Calculator!$G$40</f>
        <v>6.5000000000000002E-2</v>
      </c>
      <c r="K24" s="29">
        <f ca="1">IF(C24&gt;=Calculator!$G$27,IF(DAY($C24)=1,Calculator!$G$34/2,IF(DAY($C24)=15,Calculator!$G$34/2,0)),0)</f>
        <v>0</v>
      </c>
      <c r="L24" s="29">
        <f ca="1">IF(DAY($C24)=28,IF(H24=0,0,Calculator!$G$35),0)</f>
        <v>0</v>
      </c>
      <c r="M24" s="29">
        <f ca="1">IF(I24&gt;0,IF(DAY($C24)=1,SUM(INDIRECT("I"&amp;(ROW(C23)-DAY(C23))):I23),0),0)</f>
        <v>0</v>
      </c>
      <c r="N24" s="29">
        <f ca="1">IF(C24&lt;Calculator!$G$27,0,IF(C24=Calculator!$G$27,Calculator!$G$39,IF(H24-K24&lt;=0,IF(D24&gt;Calculator!$G$39,IF(H24-K24+E24+L24+M24+Calculator!$G$39&gt;Calculator!$G$39,Calculator!$G$39-(H24+E24+L24+M24-K24),Calculator!$G$39),D24),0)))</f>
        <v>0</v>
      </c>
    </row>
    <row r="25" spans="1:17" ht="15.75" thickBot="1">
      <c r="A25" s="33" t="str">
        <f ca="1">IF(C25=Calculator!$H$27,"F",IF(Daily!D25+Daily!H25=0,IF(D24+H24&gt;0,"L",""),""))</f>
        <v/>
      </c>
      <c r="B25" s="34">
        <v>24</v>
      </c>
      <c r="C25" s="19">
        <f t="shared" ca="1" si="0"/>
        <v>45954</v>
      </c>
      <c r="D25" s="29">
        <f t="shared" ca="1" si="3"/>
        <v>290000</v>
      </c>
      <c r="E25" s="29">
        <f ca="1">IF(C25&lt;Calculator!$D$26,0,IF(DAY($C25)=1,IF(D25-Calculator!$G$24&gt;0,Calculator!$G$24,D25),0))</f>
        <v>0</v>
      </c>
      <c r="F25" s="29">
        <f ca="1">IF(E25&gt;0,D25*Calculator!$G$22/12,0)</f>
        <v>0</v>
      </c>
      <c r="G25" s="29">
        <f ca="1">IF(E25&gt;0,(IFERROR(-PMT(Calculator!$G$22/12,Calculator!$G$23*12,Calculator!$G$20),0))-F25,0)</f>
        <v>0</v>
      </c>
      <c r="H25" s="29">
        <f t="shared" ca="1" si="4"/>
        <v>10000</v>
      </c>
      <c r="I25" s="29">
        <f t="shared" ca="1" si="2"/>
        <v>1.7808219178082192</v>
      </c>
      <c r="J25" s="30">
        <f>Calculator!$G$40</f>
        <v>6.5000000000000002E-2</v>
      </c>
      <c r="K25" s="29">
        <f ca="1">IF(C25&gt;=Calculator!$G$27,IF(DAY($C25)=1,Calculator!$G$34/2,IF(DAY($C25)=15,Calculator!$G$34/2,0)),0)</f>
        <v>0</v>
      </c>
      <c r="L25" s="29">
        <f ca="1">IF(DAY($C25)=28,IF(H25=0,0,Calculator!$G$35),0)</f>
        <v>0</v>
      </c>
      <c r="M25" s="29">
        <f ca="1">IF(I25&gt;0,IF(DAY($C25)=1,SUM(INDIRECT("I"&amp;(ROW(C24)-DAY(C24))):I24),0),0)</f>
        <v>0</v>
      </c>
      <c r="N25" s="29">
        <f ca="1">IF(C25&lt;Calculator!$G$27,0,IF(C25=Calculator!$G$27,Calculator!$G$39,IF(H25-K25&lt;=0,IF(D25&gt;Calculator!$G$39,IF(H25-K25+E25+L25+M25+Calculator!$G$39&gt;Calculator!$G$39,Calculator!$G$39-(H25+E25+L25+M25-K25),Calculator!$G$39),D25),0)))</f>
        <v>0</v>
      </c>
    </row>
    <row r="26" spans="1:17" ht="15.75" thickBot="1">
      <c r="A26" s="33" t="str">
        <f ca="1">IF(C26=Calculator!$H$27,"F",IF(Daily!D26+Daily!H26=0,IF(D25+H25&gt;0,"L",""),""))</f>
        <v/>
      </c>
      <c r="B26" s="34">
        <v>25</v>
      </c>
      <c r="C26" s="19">
        <f t="shared" ca="1" si="0"/>
        <v>45955</v>
      </c>
      <c r="D26" s="29">
        <f t="shared" ca="1" si="3"/>
        <v>290000</v>
      </c>
      <c r="E26" s="29">
        <f ca="1">IF(C26&lt;Calculator!$D$26,0,IF(DAY($C26)=1,IF(D26-Calculator!$G$24&gt;0,Calculator!$G$24,D26),0))</f>
        <v>0</v>
      </c>
      <c r="F26" s="29">
        <f ca="1">IF(E26&gt;0,D26*Calculator!$G$22/12,0)</f>
        <v>0</v>
      </c>
      <c r="G26" s="29">
        <f ca="1">IF(E26&gt;0,(IFERROR(-PMT(Calculator!$G$22/12,Calculator!$G$23*12,Calculator!$G$20),0))-F26,0)</f>
        <v>0</v>
      </c>
      <c r="H26" s="29">
        <f t="shared" ca="1" si="4"/>
        <v>10000</v>
      </c>
      <c r="I26" s="29">
        <f t="shared" ca="1" si="2"/>
        <v>1.7808219178082192</v>
      </c>
      <c r="J26" s="30">
        <f>Calculator!$G$40</f>
        <v>6.5000000000000002E-2</v>
      </c>
      <c r="K26" s="29">
        <f ca="1">IF(C26&gt;=Calculator!$G$27,IF(DAY($C26)=1,Calculator!$G$34/2,IF(DAY($C26)=15,Calculator!$G$34/2,0)),0)</f>
        <v>0</v>
      </c>
      <c r="L26" s="29">
        <f ca="1">IF(DAY($C26)=28,IF(H26=0,0,Calculator!$G$35),0)</f>
        <v>0</v>
      </c>
      <c r="M26" s="29">
        <f ca="1">IF(I26&gt;0,IF(DAY($C26)=1,SUM(INDIRECT("I"&amp;(ROW(C25)-DAY(C25))):I25),0),0)</f>
        <v>0</v>
      </c>
      <c r="N26" s="29">
        <f ca="1">IF(C26&lt;Calculator!$G$27,0,IF(C26=Calculator!$G$27,Calculator!$G$39,IF(H26-K26&lt;=0,IF(D26&gt;Calculator!$G$39,IF(H26-K26+E26+L26+M26+Calculator!$G$39&gt;Calculator!$G$39,Calculator!$G$39-(H26+E26+L26+M26-K26),Calculator!$G$39),D26),0)))</f>
        <v>0</v>
      </c>
    </row>
    <row r="27" spans="1:17" ht="15.75" thickBot="1">
      <c r="A27" s="33" t="str">
        <f ca="1">IF(C27=Calculator!$H$27,"F",IF(Daily!D27+Daily!H27=0,IF(D26+H26&gt;0,"L",""),""))</f>
        <v/>
      </c>
      <c r="B27" s="34">
        <v>26</v>
      </c>
      <c r="C27" s="19">
        <f t="shared" ca="1" si="0"/>
        <v>45956</v>
      </c>
      <c r="D27" s="29">
        <f t="shared" ca="1" si="3"/>
        <v>290000</v>
      </c>
      <c r="E27" s="29">
        <f ca="1">IF(C27&lt;Calculator!$D$26,0,IF(DAY($C27)=1,IF(D27-Calculator!$G$24&gt;0,Calculator!$G$24,D27),0))</f>
        <v>0</v>
      </c>
      <c r="F27" s="29">
        <f ca="1">IF(E27&gt;0,D27*Calculator!$G$22/12,0)</f>
        <v>0</v>
      </c>
      <c r="G27" s="29">
        <f ca="1">IF(E27&gt;0,(IFERROR(-PMT(Calculator!$G$22/12,Calculator!$G$23*12,Calculator!$G$20),0))-F27,0)</f>
        <v>0</v>
      </c>
      <c r="H27" s="29">
        <f t="shared" ca="1" si="4"/>
        <v>10000</v>
      </c>
      <c r="I27" s="29">
        <f t="shared" ca="1" si="2"/>
        <v>1.7808219178082192</v>
      </c>
      <c r="J27" s="30">
        <f>Calculator!$G$40</f>
        <v>6.5000000000000002E-2</v>
      </c>
      <c r="K27" s="29">
        <f ca="1">IF(C27&gt;=Calculator!$G$27,IF(DAY($C27)=1,Calculator!$G$34/2,IF(DAY($C27)=15,Calculator!$G$34/2,0)),0)</f>
        <v>0</v>
      </c>
      <c r="L27" s="29">
        <f ca="1">IF(DAY($C27)=28,IF(H27=0,0,Calculator!$G$35),0)</f>
        <v>0</v>
      </c>
      <c r="M27" s="29">
        <f ca="1">IF(I27&gt;0,IF(DAY($C27)=1,SUM(INDIRECT("I"&amp;(ROW(C26)-DAY(C26))):I26),0),0)</f>
        <v>0</v>
      </c>
      <c r="N27" s="29">
        <f ca="1">IF(C27&lt;Calculator!$G$27,0,IF(C27=Calculator!$G$27,Calculator!$G$39,IF(H27-K27&lt;=0,IF(D27&gt;Calculator!$G$39,IF(H27-K27+E27+L27+M27+Calculator!$G$39&gt;Calculator!$G$39,Calculator!$G$39-(H27+E27+L27+M27-K27),Calculator!$G$39),D27),0)))</f>
        <v>0</v>
      </c>
    </row>
    <row r="28" spans="1:17" ht="15.75" thickBot="1">
      <c r="A28" s="33" t="str">
        <f ca="1">IF(C28=Calculator!$H$27,"F",IF(Daily!D28+Daily!H28=0,IF(D27+H27&gt;0,"L",""),""))</f>
        <v/>
      </c>
      <c r="B28" s="34">
        <v>27</v>
      </c>
      <c r="C28" s="19">
        <f t="shared" ca="1" si="0"/>
        <v>45957</v>
      </c>
      <c r="D28" s="29">
        <f t="shared" ca="1" si="3"/>
        <v>290000</v>
      </c>
      <c r="E28" s="29">
        <f ca="1">IF(C28&lt;Calculator!$D$26,0,IF(DAY($C28)=1,IF(D28-Calculator!$G$24&gt;0,Calculator!$G$24,D28),0))</f>
        <v>0</v>
      </c>
      <c r="F28" s="29">
        <f ca="1">IF(E28&gt;0,D28*Calculator!$G$22/12,0)</f>
        <v>0</v>
      </c>
      <c r="G28" s="29">
        <f ca="1">IF(E28&gt;0,(IFERROR(-PMT(Calculator!$G$22/12,Calculator!$G$23*12,Calculator!$G$20),0))-F28,0)</f>
        <v>0</v>
      </c>
      <c r="H28" s="29">
        <f t="shared" ca="1" si="4"/>
        <v>10000</v>
      </c>
      <c r="I28" s="29">
        <f t="shared" ca="1" si="2"/>
        <v>1.7808219178082192</v>
      </c>
      <c r="J28" s="30">
        <f>Calculator!$G$40</f>
        <v>6.5000000000000002E-2</v>
      </c>
      <c r="K28" s="29">
        <f ca="1">IF(C28&gt;=Calculator!$G$27,IF(DAY($C28)=1,Calculator!$G$34/2,IF(DAY($C28)=15,Calculator!$G$34/2,0)),0)</f>
        <v>0</v>
      </c>
      <c r="L28" s="29">
        <f ca="1">IF(DAY($C28)=28,IF(H28=0,0,Calculator!$G$35),0)</f>
        <v>0</v>
      </c>
      <c r="M28" s="29">
        <f ca="1">IF(I28&gt;0,IF(DAY($C28)=1,SUM(INDIRECT("I"&amp;(ROW(C27)-DAY(C27))):I27),0),0)</f>
        <v>0</v>
      </c>
      <c r="N28" s="29">
        <f ca="1">IF(C28&lt;Calculator!$G$27,0,IF(C28=Calculator!$G$27,Calculator!$G$39,IF(H28-K28&lt;=0,IF(D28&gt;Calculator!$G$39,IF(H28-K28+E28+L28+M28+Calculator!$G$39&gt;Calculator!$G$39,Calculator!$G$39-(H28+E28+L28+M28-K28),Calculator!$G$39),D28),0)))</f>
        <v>0</v>
      </c>
    </row>
    <row r="29" spans="1:17" ht="15.75" thickBot="1">
      <c r="A29" s="33" t="str">
        <f ca="1">IF(C29=Calculator!$H$27,"F",IF(Daily!D29+Daily!H29=0,IF(D28+H28&gt;0,"L",""),""))</f>
        <v/>
      </c>
      <c r="B29" s="34">
        <v>28</v>
      </c>
      <c r="C29" s="19">
        <f t="shared" ca="1" si="0"/>
        <v>45958</v>
      </c>
      <c r="D29" s="29">
        <f t="shared" ca="1" si="3"/>
        <v>290000</v>
      </c>
      <c r="E29" s="29">
        <f ca="1">IF(C29&lt;Calculator!$D$26,0,IF(DAY($C29)=1,IF(D29-Calculator!$G$24&gt;0,Calculator!$G$24,D29),0))</f>
        <v>0</v>
      </c>
      <c r="F29" s="29">
        <f ca="1">IF(E29&gt;0,D29*Calculator!$G$22/12,0)</f>
        <v>0</v>
      </c>
      <c r="G29" s="29">
        <f ca="1">IF(E29&gt;0,(IFERROR(-PMT(Calculator!$G$22/12,Calculator!$G$23*12,Calculator!$G$20),0))-F29,0)</f>
        <v>0</v>
      </c>
      <c r="H29" s="29">
        <f t="shared" ca="1" si="4"/>
        <v>10000</v>
      </c>
      <c r="I29" s="29">
        <f t="shared" ca="1" si="2"/>
        <v>1.7808219178082192</v>
      </c>
      <c r="J29" s="30">
        <f>Calculator!$G$40</f>
        <v>6.5000000000000002E-2</v>
      </c>
      <c r="K29" s="29">
        <f ca="1">IF(C29&gt;=Calculator!$G$27,IF(DAY($C29)=1,Calculator!$G$34/2,IF(DAY($C29)=15,Calculator!$G$34/2,0)),0)</f>
        <v>0</v>
      </c>
      <c r="L29" s="29">
        <f ca="1">IF(DAY($C29)=28,IF(H29=0,0,Calculator!$G$35),0)</f>
        <v>5000</v>
      </c>
      <c r="M29" s="29">
        <f ca="1">IF(I29&gt;0,IF(DAY($C29)=1,SUM(INDIRECT("I"&amp;(ROW(C28)-DAY(C28))):I28),0),0)</f>
        <v>0</v>
      </c>
      <c r="N29" s="29">
        <f ca="1">IF(C29&lt;Calculator!$G$27,0,IF(C29=Calculator!$G$27,Calculator!$G$39,IF(H29-K29&lt;=0,IF(D29&gt;Calculator!$G$39,IF(H29-K29+E29+L29+M29+Calculator!$G$39&gt;Calculator!$G$39,Calculator!$G$39-(H29+E29+L29+M29-K29),Calculator!$G$39),D29),0)))</f>
        <v>0</v>
      </c>
    </row>
    <row r="30" spans="1:17" ht="15.75" thickBot="1">
      <c r="A30" s="33" t="str">
        <f ca="1">IF(C30=Calculator!$H$27,"F",IF(Daily!D30+Daily!H30=0,IF(D29+H29&gt;0,"L",""),""))</f>
        <v/>
      </c>
      <c r="B30" s="34">
        <v>29</v>
      </c>
      <c r="C30" s="19">
        <f t="shared" ca="1" si="0"/>
        <v>45959</v>
      </c>
      <c r="D30" s="29">
        <f t="shared" ca="1" si="3"/>
        <v>290000</v>
      </c>
      <c r="E30" s="29">
        <f ca="1">IF(C30&lt;Calculator!$D$26,0,IF(DAY($C30)=1,IF(D30-Calculator!$G$24&gt;0,Calculator!$G$24,D30),0))</f>
        <v>0</v>
      </c>
      <c r="F30" s="29">
        <f ca="1">IF(E30&gt;0,D30*Calculator!$G$22/12,0)</f>
        <v>0</v>
      </c>
      <c r="G30" s="29">
        <f ca="1">IF(E30&gt;0,(IFERROR(-PMT(Calculator!$G$22/12,Calculator!$G$23*12,Calculator!$G$20),0))-F30,0)</f>
        <v>0</v>
      </c>
      <c r="H30" s="29">
        <f t="shared" ca="1" si="4"/>
        <v>15000</v>
      </c>
      <c r="I30" s="29">
        <f t="shared" ca="1" si="2"/>
        <v>2.6712328767123288</v>
      </c>
      <c r="J30" s="30">
        <f>Calculator!$G$40</f>
        <v>6.5000000000000002E-2</v>
      </c>
      <c r="K30" s="29">
        <f ca="1">IF(C30&gt;=Calculator!$G$27,IF(DAY($C30)=1,Calculator!$G$34/2,IF(DAY($C30)=15,Calculator!$G$34/2,0)),0)</f>
        <v>0</v>
      </c>
      <c r="L30" s="29">
        <f ca="1">IF(DAY($C30)=28,IF(H30=0,0,Calculator!$G$35),0)</f>
        <v>0</v>
      </c>
      <c r="M30" s="29">
        <f ca="1">IF(I30&gt;0,IF(DAY($C30)=1,SUM(INDIRECT("I"&amp;(ROW(C29)-DAY(C29))):I29),0),0)</f>
        <v>0</v>
      </c>
      <c r="N30" s="29">
        <f ca="1">IF(C30&lt;Calculator!$G$27,0,IF(C30=Calculator!$G$27,Calculator!$G$39,IF(H30-K30&lt;=0,IF(D30&gt;Calculator!$G$39,IF(H30-K30+E30+L30+M30+Calculator!$G$39&gt;Calculator!$G$39,Calculator!$G$39-(H30+E30+L30+M30-K30),Calculator!$G$39),D30),0)))</f>
        <v>0</v>
      </c>
    </row>
    <row r="31" spans="1:17" ht="15.75" thickBot="1">
      <c r="A31" s="33" t="str">
        <f ca="1">IF(C31=Calculator!$H$27,"F",IF(Daily!D31+Daily!H31=0,IF(D30+H30&gt;0,"L",""),""))</f>
        <v/>
      </c>
      <c r="B31" s="34">
        <v>30</v>
      </c>
      <c r="C31" s="19">
        <f t="shared" ca="1" si="0"/>
        <v>45960</v>
      </c>
      <c r="D31" s="29">
        <f t="shared" ca="1" si="3"/>
        <v>290000</v>
      </c>
      <c r="E31" s="29">
        <f ca="1">IF(C31&lt;Calculator!$D$26,0,IF(DAY($C31)=1,IF(D31-Calculator!$G$24&gt;0,Calculator!$G$24,D31),0))</f>
        <v>0</v>
      </c>
      <c r="F31" s="29">
        <f ca="1">IF(E31&gt;0,D31*Calculator!$G$22/12,0)</f>
        <v>0</v>
      </c>
      <c r="G31" s="29">
        <f ca="1">IF(E31&gt;0,(IFERROR(-PMT(Calculator!$G$22/12,Calculator!$G$23*12,Calculator!$G$20),0))-F31,0)</f>
        <v>0</v>
      </c>
      <c r="H31" s="29">
        <f t="shared" ca="1" si="4"/>
        <v>15000</v>
      </c>
      <c r="I31" s="29">
        <f t="shared" ca="1" si="2"/>
        <v>2.6712328767123288</v>
      </c>
      <c r="J31" s="30">
        <f>Calculator!$G$40</f>
        <v>6.5000000000000002E-2</v>
      </c>
      <c r="K31" s="29">
        <f ca="1">IF(C31&gt;=Calculator!$G$27,IF(DAY($C31)=1,Calculator!$G$34/2,IF(DAY($C31)=15,Calculator!$G$34/2,0)),0)</f>
        <v>0</v>
      </c>
      <c r="L31" s="29">
        <f ca="1">IF(DAY($C31)=28,IF(H31=0,0,Calculator!$G$35),0)</f>
        <v>0</v>
      </c>
      <c r="M31" s="29">
        <f ca="1">IF(I31&gt;0,IF(DAY($C31)=1,SUM(INDIRECT("I"&amp;(ROW(C30)-DAY(C30))):I30),0),0)</f>
        <v>0</v>
      </c>
      <c r="N31" s="29">
        <f ca="1">IF(C31&lt;Calculator!$G$27,0,IF(C31=Calculator!$G$27,Calculator!$G$39,IF(H31-K31&lt;=0,IF(D31&gt;Calculator!$G$39,IF(H31-K31+E31+L31+M31+Calculator!$G$39&gt;Calculator!$G$39,Calculator!$G$39-(H31+E31+L31+M31-K31),Calculator!$G$39),D31),0)))</f>
        <v>0</v>
      </c>
    </row>
    <row r="32" spans="1:17" ht="15.75" thickBot="1">
      <c r="A32" s="33" t="str">
        <f ca="1">IF(C32=Calculator!$H$27,"F",IF(Daily!D32+Daily!H32=0,IF(D31+H31&gt;0,"L",""),""))</f>
        <v/>
      </c>
      <c r="B32" s="34">
        <v>31</v>
      </c>
      <c r="C32" s="19">
        <f t="shared" ca="1" si="0"/>
        <v>45961</v>
      </c>
      <c r="D32" s="29">
        <f t="shared" ca="1" si="3"/>
        <v>290000</v>
      </c>
      <c r="E32" s="29">
        <f ca="1">IF(C32&lt;Calculator!$D$26,0,IF(DAY($C32)=1,IF(D32-Calculator!$G$24&gt;0,Calculator!$G$24,D32),0))</f>
        <v>0</v>
      </c>
      <c r="F32" s="29">
        <f ca="1">IF(E32&gt;0,D32*Calculator!$G$22/12,0)</f>
        <v>0</v>
      </c>
      <c r="G32" s="29">
        <f ca="1">IF(E32&gt;0,(IFERROR(-PMT(Calculator!$G$22/12,Calculator!$G$23*12,Calculator!$G$20),0))-F32,0)</f>
        <v>0</v>
      </c>
      <c r="H32" s="29">
        <f t="shared" ca="1" si="4"/>
        <v>15000</v>
      </c>
      <c r="I32" s="29">
        <f t="shared" ca="1" si="2"/>
        <v>2.6712328767123288</v>
      </c>
      <c r="J32" s="30">
        <f>Calculator!$G$40</f>
        <v>6.5000000000000002E-2</v>
      </c>
      <c r="K32" s="29">
        <f ca="1">IF(C32&gt;=Calculator!$G$27,IF(DAY($C32)=1,Calculator!$G$34/2,IF(DAY($C32)=15,Calculator!$G$34/2,0)),0)</f>
        <v>0</v>
      </c>
      <c r="L32" s="29">
        <f ca="1">IF(DAY($C32)=28,IF(H32=0,0,Calculator!$G$35),0)</f>
        <v>0</v>
      </c>
      <c r="M32" s="29">
        <f ca="1">IF(I32&gt;0,IF(DAY($C32)=1,SUM(INDIRECT("I"&amp;(ROW(C31)-DAY(C31))):I31),0),0)</f>
        <v>0</v>
      </c>
      <c r="N32" s="29">
        <f ca="1">IF(C32&lt;Calculator!$G$27,0,IF(C32=Calculator!$G$27,Calculator!$G$39,IF(H32-K32&lt;=0,IF(D32&gt;Calculator!$G$39,IF(H32-K32+E32+L32+M32+Calculator!$G$39&gt;Calculator!$G$39,Calculator!$G$39-(H32+E32+L32+M32-K32),Calculator!$G$39),D32),0)))</f>
        <v>0</v>
      </c>
      <c r="P32" s="12"/>
      <c r="Q32" s="12"/>
    </row>
    <row r="33" spans="1:14" ht="15.75" thickBot="1">
      <c r="A33" s="33" t="str">
        <f ca="1">IF(C33=Calculator!$H$27,"F",IF(Daily!D33+Daily!H33=0,IF(D32+H32&gt;0,"L",""),""))</f>
        <v/>
      </c>
      <c r="B33" s="34">
        <v>32</v>
      </c>
      <c r="C33" s="19">
        <f t="shared" ca="1" si="0"/>
        <v>45962</v>
      </c>
      <c r="D33" s="29">
        <f t="shared" ca="1" si="3"/>
        <v>290000</v>
      </c>
      <c r="E33" s="29">
        <f ca="1">IF(C33&lt;Calculator!$D$26,0,IF(DAY($C33)=1,IF(D33-Calculator!$G$24&gt;0,Calculator!$G$24,D33),0))</f>
        <v>1878.8756805424866</v>
      </c>
      <c r="F33" s="29">
        <f ca="1">IF(E33&gt;0,D33*Calculator!$G$22/12,0)</f>
        <v>1208.3333333333333</v>
      </c>
      <c r="G33" s="29">
        <f ca="1">IF(E33&gt;0,(IFERROR(-PMT(Calculator!$G$22/12,Calculator!$G$23*12,Calculator!$G$20),0))-F33,0)</f>
        <v>670.54234720915338</v>
      </c>
      <c r="H33" s="29">
        <f t="shared" ca="1" si="4"/>
        <v>15000</v>
      </c>
      <c r="I33" s="29">
        <f t="shared" ca="1" si="2"/>
        <v>2.6712328767123288</v>
      </c>
      <c r="J33" s="30">
        <f>Calculator!$G$40</f>
        <v>6.5000000000000002E-2</v>
      </c>
      <c r="K33" s="29">
        <f ca="1">IF(C33&gt;=Calculator!$G$27,IF(DAY($C33)=1,Calculator!$G$34/2,IF(DAY($C33)=15,Calculator!$G$34/2,0)),0)</f>
        <v>4500</v>
      </c>
      <c r="L33" s="29">
        <f ca="1">IF(DAY($C33)=28,IF(H33=0,0,Calculator!$G$35),0)</f>
        <v>0</v>
      </c>
      <c r="M33" s="29">
        <f ca="1">IF(I33&gt;0,IF(DAY($C33)=1,SUM(INDIRECT("I"&amp;(ROW(C32)-DAY(C32))):I32),0),0)</f>
        <v>29.383561643835606</v>
      </c>
      <c r="N33" s="29">
        <f ca="1">IF(C33&lt;Calculator!$G$27,0,IF(C33=Calculator!$G$27,Calculator!$G$39,IF(H33-K33&lt;=0,IF(D33&gt;Calculator!$G$39,IF(H33-K33+E33+L33+M33+Calculator!$G$39&gt;Calculator!$G$39,Calculator!$G$39-(H33+E33+L33+M33-K33),Calculator!$G$39),D33),0)))</f>
        <v>0</v>
      </c>
    </row>
    <row r="34" spans="1:14" ht="15.75" thickBot="1">
      <c r="A34" s="33" t="str">
        <f ca="1">IF(C34=Calculator!$H$27,"F",IF(Daily!D34+Daily!H34=0,IF(D33+H33&gt;0,"L",""),""))</f>
        <v/>
      </c>
      <c r="B34" s="34">
        <v>33</v>
      </c>
      <c r="C34" s="19">
        <f t="shared" ca="1" si="0"/>
        <v>45963</v>
      </c>
      <c r="D34" s="29">
        <f t="shared" ca="1" si="3"/>
        <v>289329.45765279082</v>
      </c>
      <c r="E34" s="29">
        <f ca="1">IF(C34&lt;Calculator!$D$26,0,IF(DAY($C34)=1,IF(D34-Calculator!$G$24&gt;0,Calculator!$G$24,D34),0))</f>
        <v>0</v>
      </c>
      <c r="F34" s="29">
        <f ca="1">IF(E34&gt;0,D34*Calculator!$G$22/12,0)</f>
        <v>0</v>
      </c>
      <c r="G34" s="29">
        <f ca="1">IF(E34&gt;0,(IFERROR(-PMT(Calculator!$G$22/12,Calculator!$G$23*12,Calculator!$G$20),0))-F34,0)</f>
        <v>0</v>
      </c>
      <c r="H34" s="29">
        <f t="shared" ca="1" si="4"/>
        <v>12408.259242186323</v>
      </c>
      <c r="I34" s="29">
        <f t="shared" ca="1" si="2"/>
        <v>2.2096900020331809</v>
      </c>
      <c r="J34" s="30">
        <f>Calculator!$G$40</f>
        <v>6.5000000000000002E-2</v>
      </c>
      <c r="K34" s="29">
        <f ca="1">IF(C34&gt;=Calculator!$G$27,IF(DAY($C34)=1,Calculator!$G$34/2,IF(DAY($C34)=15,Calculator!$G$34/2,0)),0)</f>
        <v>0</v>
      </c>
      <c r="L34" s="29">
        <f ca="1">IF(DAY($C34)=28,IF(H34=0,0,Calculator!$G$35),0)</f>
        <v>0</v>
      </c>
      <c r="M34" s="29">
        <f ca="1">IF(I34&gt;0,IF(DAY($C34)=1,SUM(INDIRECT("I"&amp;(ROW(C33)-DAY(C33))):I33),0),0)</f>
        <v>0</v>
      </c>
      <c r="N34" s="29">
        <f ca="1">IF(C34&lt;Calculator!$G$27,0,IF(C34=Calculator!$G$27,Calculator!$G$39,IF(H34-K34&lt;=0,IF(D34&gt;Calculator!$G$39,IF(H34-K34+E34+L34+M34+Calculator!$G$39&gt;Calculator!$G$39,Calculator!$G$39-(H34+E34+L34+M34-K34),Calculator!$G$39),D34),0)))</f>
        <v>0</v>
      </c>
    </row>
    <row r="35" spans="1:14" ht="15.75" thickBot="1">
      <c r="A35" s="33" t="str">
        <f ca="1">IF(C35=Calculator!$H$27,"F",IF(Daily!D35+Daily!H35=0,IF(D34+H34&gt;0,"L",""),""))</f>
        <v/>
      </c>
      <c r="B35" s="34">
        <v>34</v>
      </c>
      <c r="C35" s="19">
        <f t="shared" ca="1" si="0"/>
        <v>45964</v>
      </c>
      <c r="D35" s="29">
        <f t="shared" ca="1" si="3"/>
        <v>289329.45765279082</v>
      </c>
      <c r="E35" s="29">
        <f ca="1">IF(C35&lt;Calculator!$D$26,0,IF(DAY($C35)=1,IF(D35-Calculator!$G$24&gt;0,Calculator!$G$24,D35),0))</f>
        <v>0</v>
      </c>
      <c r="F35" s="29">
        <f ca="1">IF(E35&gt;0,D35*Calculator!$G$22/12,0)</f>
        <v>0</v>
      </c>
      <c r="G35" s="29">
        <f ca="1">IF(E35&gt;0,(IFERROR(-PMT(Calculator!$G$22/12,Calculator!$G$23*12,Calculator!$G$20),0))-F35,0)</f>
        <v>0</v>
      </c>
      <c r="H35" s="29">
        <f t="shared" ca="1" si="4"/>
        <v>12408.259242186323</v>
      </c>
      <c r="I35" s="29">
        <f t="shared" ca="1" si="2"/>
        <v>2.2096900020331809</v>
      </c>
      <c r="J35" s="30">
        <f>Calculator!$G$40</f>
        <v>6.5000000000000002E-2</v>
      </c>
      <c r="K35" s="29">
        <f ca="1">IF(C35&gt;=Calculator!$G$27,IF(DAY($C35)=1,Calculator!$G$34/2,IF(DAY($C35)=15,Calculator!$G$34/2,0)),0)</f>
        <v>0</v>
      </c>
      <c r="L35" s="29">
        <f ca="1">IF(DAY($C35)=28,IF(H35=0,0,Calculator!$G$35),0)</f>
        <v>0</v>
      </c>
      <c r="M35" s="29">
        <f ca="1">IF(I35&gt;0,IF(DAY($C35)=1,SUM(INDIRECT("I"&amp;(ROW(C34)-DAY(C34))):I34),0),0)</f>
        <v>0</v>
      </c>
      <c r="N35" s="29">
        <f ca="1">IF(C35&lt;Calculator!$G$27,0,IF(C35=Calculator!$G$27,Calculator!$G$39,IF(H35-K35&lt;=0,IF(D35&gt;Calculator!$G$39,IF(H35-K35+E35+L35+M35+Calculator!$G$39&gt;Calculator!$G$39,Calculator!$G$39-(H35+E35+L35+M35-K35),Calculator!$G$39),D35),0)))</f>
        <v>0</v>
      </c>
    </row>
    <row r="36" spans="1:14" ht="15.75" thickBot="1">
      <c r="A36" s="33" t="str">
        <f ca="1">IF(C36=Calculator!$H$27,"F",IF(Daily!D36+Daily!H36=0,IF(D35+H35&gt;0,"L",""),""))</f>
        <v/>
      </c>
      <c r="B36" s="34">
        <v>35</v>
      </c>
      <c r="C36" s="19">
        <f t="shared" ca="1" si="0"/>
        <v>45965</v>
      </c>
      <c r="D36" s="29">
        <f t="shared" ca="1" si="3"/>
        <v>289329.45765279082</v>
      </c>
      <c r="E36" s="29">
        <f ca="1">IF(C36&lt;Calculator!$D$26,0,IF(DAY($C36)=1,IF(D36-Calculator!$G$24&gt;0,Calculator!$G$24,D36),0))</f>
        <v>0</v>
      </c>
      <c r="F36" s="29">
        <f ca="1">IF(E36&gt;0,D36*Calculator!$G$22/12,0)</f>
        <v>0</v>
      </c>
      <c r="G36" s="29">
        <f ca="1">IF(E36&gt;0,(IFERROR(-PMT(Calculator!$G$22/12,Calculator!$G$23*12,Calculator!$G$20),0))-F36,0)</f>
        <v>0</v>
      </c>
      <c r="H36" s="29">
        <f t="shared" ca="1" si="4"/>
        <v>12408.259242186323</v>
      </c>
      <c r="I36" s="29">
        <f t="shared" ca="1" si="2"/>
        <v>2.2096900020331809</v>
      </c>
      <c r="J36" s="30">
        <f>Calculator!$G$40</f>
        <v>6.5000000000000002E-2</v>
      </c>
      <c r="K36" s="29">
        <f ca="1">IF(C36&gt;=Calculator!$G$27,IF(DAY($C36)=1,Calculator!$G$34/2,IF(DAY($C36)=15,Calculator!$G$34/2,0)),0)</f>
        <v>0</v>
      </c>
      <c r="L36" s="29">
        <f ca="1">IF(DAY($C36)=28,IF(H36=0,0,Calculator!$G$35),0)</f>
        <v>0</v>
      </c>
      <c r="M36" s="29">
        <f ca="1">IF(I36&gt;0,IF(DAY($C36)=1,SUM(INDIRECT("I"&amp;(ROW(C35)-DAY(C35))):I35),0),0)</f>
        <v>0</v>
      </c>
      <c r="N36" s="29">
        <f ca="1">IF(C36&lt;Calculator!$G$27,0,IF(C36=Calculator!$G$27,Calculator!$G$39,IF(H36-K36&lt;=0,IF(D36&gt;Calculator!$G$39,IF(H36-K36+E36+L36+M36+Calculator!$G$39&gt;Calculator!$G$39,Calculator!$G$39-(H36+E36+L36+M36-K36),Calculator!$G$39),D36),0)))</f>
        <v>0</v>
      </c>
    </row>
    <row r="37" spans="1:14" ht="15.75" thickBot="1">
      <c r="A37" s="33" t="str">
        <f ca="1">IF(C37=Calculator!$H$27,"F",IF(Daily!D37+Daily!H37=0,IF(D36+H36&gt;0,"L",""),""))</f>
        <v/>
      </c>
      <c r="B37" s="34">
        <v>36</v>
      </c>
      <c r="C37" s="19">
        <f t="shared" ca="1" si="0"/>
        <v>45966</v>
      </c>
      <c r="D37" s="29">
        <f t="shared" ca="1" si="3"/>
        <v>289329.45765279082</v>
      </c>
      <c r="E37" s="29">
        <f ca="1">IF(C37&lt;Calculator!$D$26,0,IF(DAY($C37)=1,IF(D37-Calculator!$G$24&gt;0,Calculator!$G$24,D37),0))</f>
        <v>0</v>
      </c>
      <c r="F37" s="29">
        <f ca="1">IF(E37&gt;0,D37*Calculator!$G$22/12,0)</f>
        <v>0</v>
      </c>
      <c r="G37" s="29">
        <f ca="1">IF(E37&gt;0,(IFERROR(-PMT(Calculator!$G$22/12,Calculator!$G$23*12,Calculator!$G$20),0))-F37,0)</f>
        <v>0</v>
      </c>
      <c r="H37" s="29">
        <f t="shared" ca="1" si="4"/>
        <v>12408.259242186323</v>
      </c>
      <c r="I37" s="29">
        <f t="shared" ca="1" si="2"/>
        <v>2.2096900020331809</v>
      </c>
      <c r="J37" s="30">
        <f>Calculator!$G$40</f>
        <v>6.5000000000000002E-2</v>
      </c>
      <c r="K37" s="29">
        <f ca="1">IF(C37&gt;=Calculator!$G$27,IF(DAY($C37)=1,Calculator!$G$34/2,IF(DAY($C37)=15,Calculator!$G$34/2,0)),0)</f>
        <v>0</v>
      </c>
      <c r="L37" s="29">
        <f ca="1">IF(DAY($C37)=28,IF(H37=0,0,Calculator!$G$35),0)</f>
        <v>0</v>
      </c>
      <c r="M37" s="29">
        <f ca="1">IF(I37&gt;0,IF(DAY($C37)=1,SUM(INDIRECT("I"&amp;(ROW(C36)-DAY(C36))):I36),0),0)</f>
        <v>0</v>
      </c>
      <c r="N37" s="29">
        <f ca="1">IF(C37&lt;Calculator!$G$27,0,IF(C37=Calculator!$G$27,Calculator!$G$39,IF(H37-K37&lt;=0,IF(D37&gt;Calculator!$G$39,IF(H37-K37+E37+L37+M37+Calculator!$G$39&gt;Calculator!$G$39,Calculator!$G$39-(H37+E37+L37+M37-K37),Calculator!$G$39),D37),0)))</f>
        <v>0</v>
      </c>
    </row>
    <row r="38" spans="1:14" ht="15.75" thickBot="1">
      <c r="A38" s="33" t="str">
        <f ca="1">IF(C38=Calculator!$H$27,"F",IF(Daily!D38+Daily!H38=0,IF(D37+H37&gt;0,"L",""),""))</f>
        <v/>
      </c>
      <c r="B38" s="34">
        <v>37</v>
      </c>
      <c r="C38" s="19">
        <f t="shared" ca="1" si="0"/>
        <v>45967</v>
      </c>
      <c r="D38" s="29">
        <f t="shared" ca="1" si="3"/>
        <v>289329.45765279082</v>
      </c>
      <c r="E38" s="29">
        <f ca="1">IF(C38&lt;Calculator!$D$26,0,IF(DAY($C38)=1,IF(D38-Calculator!$G$24&gt;0,Calculator!$G$24,D38),0))</f>
        <v>0</v>
      </c>
      <c r="F38" s="29">
        <f ca="1">IF(E38&gt;0,D38*Calculator!$G$22/12,0)</f>
        <v>0</v>
      </c>
      <c r="G38" s="29">
        <f ca="1">IF(E38&gt;0,(IFERROR(-PMT(Calculator!$G$22/12,Calculator!$G$23*12,Calculator!$G$20),0))-F38,0)</f>
        <v>0</v>
      </c>
      <c r="H38" s="29">
        <f t="shared" ca="1" si="4"/>
        <v>12408.259242186323</v>
      </c>
      <c r="I38" s="29">
        <f t="shared" ca="1" si="2"/>
        <v>2.2096900020331809</v>
      </c>
      <c r="J38" s="30">
        <f>Calculator!$G$40</f>
        <v>6.5000000000000002E-2</v>
      </c>
      <c r="K38" s="29">
        <f ca="1">IF(C38&gt;=Calculator!$G$27,IF(DAY($C38)=1,Calculator!$G$34/2,IF(DAY($C38)=15,Calculator!$G$34/2,0)),0)</f>
        <v>0</v>
      </c>
      <c r="L38" s="29">
        <f ca="1">IF(DAY($C38)=28,IF(H38=0,0,Calculator!$G$35),0)</f>
        <v>0</v>
      </c>
      <c r="M38" s="29">
        <f ca="1">IF(I38&gt;0,IF(DAY($C38)=1,SUM(INDIRECT("I"&amp;(ROW(C37)-DAY(C37))):I37),0),0)</f>
        <v>0</v>
      </c>
      <c r="N38" s="29">
        <f ca="1">IF(C38&lt;Calculator!$G$27,0,IF(C38=Calculator!$G$27,Calculator!$G$39,IF(H38-K38&lt;=0,IF(D38&gt;Calculator!$G$39,IF(H38-K38+E38+L38+M38+Calculator!$G$39&gt;Calculator!$G$39,Calculator!$G$39-(H38+E38+L38+M38-K38),Calculator!$G$39),D38),0)))</f>
        <v>0</v>
      </c>
    </row>
    <row r="39" spans="1:14" ht="15.75" thickBot="1">
      <c r="A39" s="33" t="str">
        <f ca="1">IF(C39=Calculator!$H$27,"F",IF(Daily!D39+Daily!H39=0,IF(D38+H38&gt;0,"L",""),""))</f>
        <v/>
      </c>
      <c r="B39" s="34">
        <v>38</v>
      </c>
      <c r="C39" s="19">
        <f t="shared" ca="1" si="0"/>
        <v>45968</v>
      </c>
      <c r="D39" s="29">
        <f t="shared" ca="1" si="3"/>
        <v>289329.45765279082</v>
      </c>
      <c r="E39" s="29">
        <f ca="1">IF(C39&lt;Calculator!$D$26,0,IF(DAY($C39)=1,IF(D39-Calculator!$G$24&gt;0,Calculator!$G$24,D39),0))</f>
        <v>0</v>
      </c>
      <c r="F39" s="29">
        <f ca="1">IF(E39&gt;0,D39*Calculator!$G$22/12,0)</f>
        <v>0</v>
      </c>
      <c r="G39" s="29">
        <f ca="1">IF(E39&gt;0,(IFERROR(-PMT(Calculator!$G$22/12,Calculator!$G$23*12,Calculator!$G$20),0))-F39,0)</f>
        <v>0</v>
      </c>
      <c r="H39" s="29">
        <f t="shared" ca="1" si="4"/>
        <v>12408.259242186323</v>
      </c>
      <c r="I39" s="29">
        <f t="shared" ca="1" si="2"/>
        <v>2.2096900020331809</v>
      </c>
      <c r="J39" s="30">
        <f>Calculator!$G$40</f>
        <v>6.5000000000000002E-2</v>
      </c>
      <c r="K39" s="29">
        <f ca="1">IF(C39&gt;=Calculator!$G$27,IF(DAY($C39)=1,Calculator!$G$34/2,IF(DAY($C39)=15,Calculator!$G$34/2,0)),0)</f>
        <v>0</v>
      </c>
      <c r="L39" s="29">
        <f ca="1">IF(DAY($C39)=28,IF(H39=0,0,Calculator!$G$35),0)</f>
        <v>0</v>
      </c>
      <c r="M39" s="29">
        <f ca="1">IF(I39&gt;0,IF(DAY($C39)=1,SUM(INDIRECT("I"&amp;(ROW(C38)-DAY(C38))):I38),0),0)</f>
        <v>0</v>
      </c>
      <c r="N39" s="29">
        <f ca="1">IF(C39&lt;Calculator!$G$27,0,IF(C39=Calculator!$G$27,Calculator!$G$39,IF(H39-K39&lt;=0,IF(D39&gt;Calculator!$G$39,IF(H39-K39+E39+L39+M39+Calculator!$G$39&gt;Calculator!$G$39,Calculator!$G$39-(H39+E39+L39+M39-K39),Calculator!$G$39),D39),0)))</f>
        <v>0</v>
      </c>
    </row>
    <row r="40" spans="1:14" ht="15.75" thickBot="1">
      <c r="A40" s="33" t="str">
        <f ca="1">IF(C40=Calculator!$H$27,"F",IF(Daily!D40+Daily!H40=0,IF(D39+H39&gt;0,"L",""),""))</f>
        <v/>
      </c>
      <c r="B40" s="34">
        <v>39</v>
      </c>
      <c r="C40" s="19">
        <f t="shared" ca="1" si="0"/>
        <v>45969</v>
      </c>
      <c r="D40" s="29">
        <f t="shared" ca="1" si="3"/>
        <v>289329.45765279082</v>
      </c>
      <c r="E40" s="29">
        <f ca="1">IF(C40&lt;Calculator!$D$26,0,IF(DAY($C40)=1,IF(D40-Calculator!$G$24&gt;0,Calculator!$G$24,D40),0))</f>
        <v>0</v>
      </c>
      <c r="F40" s="29">
        <f ca="1">IF(E40&gt;0,D40*Calculator!$G$22/12,0)</f>
        <v>0</v>
      </c>
      <c r="G40" s="29">
        <f ca="1">IF(E40&gt;0,(IFERROR(-PMT(Calculator!$G$22/12,Calculator!$G$23*12,Calculator!$G$20),0))-F40,0)</f>
        <v>0</v>
      </c>
      <c r="H40" s="29">
        <f t="shared" ca="1" si="4"/>
        <v>12408.259242186323</v>
      </c>
      <c r="I40" s="29">
        <f t="shared" ca="1" si="2"/>
        <v>2.2096900020331809</v>
      </c>
      <c r="J40" s="30">
        <f>Calculator!$G$40</f>
        <v>6.5000000000000002E-2</v>
      </c>
      <c r="K40" s="29">
        <f ca="1">IF(C40&gt;=Calculator!$G$27,IF(DAY($C40)=1,Calculator!$G$34/2,IF(DAY($C40)=15,Calculator!$G$34/2,0)),0)</f>
        <v>0</v>
      </c>
      <c r="L40" s="29">
        <f ca="1">IF(DAY($C40)=28,IF(H40=0,0,Calculator!$G$35),0)</f>
        <v>0</v>
      </c>
      <c r="M40" s="29">
        <f ca="1">IF(I40&gt;0,IF(DAY($C40)=1,SUM(INDIRECT("I"&amp;(ROW(C39)-DAY(C39))):I39),0),0)</f>
        <v>0</v>
      </c>
      <c r="N40" s="29">
        <f ca="1">IF(C40&lt;Calculator!$G$27,0,IF(C40=Calculator!$G$27,Calculator!$G$39,IF(H40-K40&lt;=0,IF(D40&gt;Calculator!$G$39,IF(H40-K40+E40+L40+M40+Calculator!$G$39&gt;Calculator!$G$39,Calculator!$G$39-(H40+E40+L40+M40-K40),Calculator!$G$39),D40),0)))</f>
        <v>0</v>
      </c>
    </row>
    <row r="41" spans="1:14" ht="15.75" thickBot="1">
      <c r="A41" s="33" t="str">
        <f ca="1">IF(C41=Calculator!$H$27,"F",IF(Daily!D41+Daily!H41=0,IF(D40+H40&gt;0,"L",""),""))</f>
        <v/>
      </c>
      <c r="B41" s="34">
        <v>40</v>
      </c>
      <c r="C41" s="19">
        <f t="shared" ca="1" si="0"/>
        <v>45970</v>
      </c>
      <c r="D41" s="29">
        <f t="shared" ca="1" si="3"/>
        <v>289329.45765279082</v>
      </c>
      <c r="E41" s="29">
        <f ca="1">IF(C41&lt;Calculator!$D$26,0,IF(DAY($C41)=1,IF(D41-Calculator!$G$24&gt;0,Calculator!$G$24,D41),0))</f>
        <v>0</v>
      </c>
      <c r="F41" s="29">
        <f ca="1">IF(E41&gt;0,D41*Calculator!$G$22/12,0)</f>
        <v>0</v>
      </c>
      <c r="G41" s="29">
        <f ca="1">IF(E41&gt;0,(IFERROR(-PMT(Calculator!$G$22/12,Calculator!$G$23*12,Calculator!$G$20),0))-F41,0)</f>
        <v>0</v>
      </c>
      <c r="H41" s="29">
        <f t="shared" ca="1" si="4"/>
        <v>12408.259242186323</v>
      </c>
      <c r="I41" s="29">
        <f t="shared" ca="1" si="2"/>
        <v>2.2096900020331809</v>
      </c>
      <c r="J41" s="30">
        <f>Calculator!$G$40</f>
        <v>6.5000000000000002E-2</v>
      </c>
      <c r="K41" s="29">
        <f ca="1">IF(C41&gt;=Calculator!$G$27,IF(DAY($C41)=1,Calculator!$G$34/2,IF(DAY($C41)=15,Calculator!$G$34/2,0)),0)</f>
        <v>0</v>
      </c>
      <c r="L41" s="29">
        <f ca="1">IF(DAY($C41)=28,IF(H41=0,0,Calculator!$G$35),0)</f>
        <v>0</v>
      </c>
      <c r="M41" s="29">
        <f ca="1">IF(I41&gt;0,IF(DAY($C41)=1,SUM(INDIRECT("I"&amp;(ROW(C40)-DAY(C40))):I40),0),0)</f>
        <v>0</v>
      </c>
      <c r="N41" s="29">
        <f ca="1">IF(C41&lt;Calculator!$G$27,0,IF(C41=Calculator!$G$27,Calculator!$G$39,IF(H41-K41&lt;=0,IF(D41&gt;Calculator!$G$39,IF(H41-K41+E41+L41+M41+Calculator!$G$39&gt;Calculator!$G$39,Calculator!$G$39-(H41+E41+L41+M41-K41),Calculator!$G$39),D41),0)))</f>
        <v>0</v>
      </c>
    </row>
    <row r="42" spans="1:14" ht="15.75" thickBot="1">
      <c r="A42" s="33" t="str">
        <f ca="1">IF(C42=Calculator!$H$27,"F",IF(Daily!D42+Daily!H42=0,IF(D41+H41&gt;0,"L",""),""))</f>
        <v/>
      </c>
      <c r="B42" s="34">
        <v>41</v>
      </c>
      <c r="C42" s="19">
        <f t="shared" ca="1" si="0"/>
        <v>45971</v>
      </c>
      <c r="D42" s="29">
        <f t="shared" ca="1" si="3"/>
        <v>289329.45765279082</v>
      </c>
      <c r="E42" s="29">
        <f ca="1">IF(C42&lt;Calculator!$D$26,0,IF(DAY($C42)=1,IF(D42-Calculator!$G$24&gt;0,Calculator!$G$24,D42),0))</f>
        <v>0</v>
      </c>
      <c r="F42" s="29">
        <f ca="1">IF(E42&gt;0,D42*Calculator!$G$22/12,0)</f>
        <v>0</v>
      </c>
      <c r="G42" s="29">
        <f ca="1">IF(E42&gt;0,(IFERROR(-PMT(Calculator!$G$22/12,Calculator!$G$23*12,Calculator!$G$20),0))-F42,0)</f>
        <v>0</v>
      </c>
      <c r="H42" s="29">
        <f t="shared" ca="1" si="4"/>
        <v>12408.259242186323</v>
      </c>
      <c r="I42" s="29">
        <f t="shared" ca="1" si="2"/>
        <v>2.2096900020331809</v>
      </c>
      <c r="J42" s="30">
        <f>Calculator!$G$40</f>
        <v>6.5000000000000002E-2</v>
      </c>
      <c r="K42" s="29">
        <f ca="1">IF(C42&gt;=Calculator!$G$27,IF(DAY($C42)=1,Calculator!$G$34/2,IF(DAY($C42)=15,Calculator!$G$34/2,0)),0)</f>
        <v>0</v>
      </c>
      <c r="L42" s="29">
        <f ca="1">IF(DAY($C42)=28,IF(H42=0,0,Calculator!$G$35),0)</f>
        <v>0</v>
      </c>
      <c r="M42" s="29">
        <f ca="1">IF(I42&gt;0,IF(DAY($C42)=1,SUM(INDIRECT("I"&amp;(ROW(C41)-DAY(C41))):I41),0),0)</f>
        <v>0</v>
      </c>
      <c r="N42" s="29">
        <f ca="1">IF(C42&lt;Calculator!$G$27,0,IF(C42=Calculator!$G$27,Calculator!$G$39,IF(H42-K42&lt;=0,IF(D42&gt;Calculator!$G$39,IF(H42-K42+E42+L42+M42+Calculator!$G$39&gt;Calculator!$G$39,Calculator!$G$39-(H42+E42+L42+M42-K42),Calculator!$G$39),D42),0)))</f>
        <v>0</v>
      </c>
    </row>
    <row r="43" spans="1:14" ht="15.75" thickBot="1">
      <c r="A43" s="33" t="str">
        <f ca="1">IF(C43=Calculator!$H$27,"F",IF(Daily!D43+Daily!H43=0,IF(D42+H42&gt;0,"L",""),""))</f>
        <v/>
      </c>
      <c r="B43" s="34">
        <v>42</v>
      </c>
      <c r="C43" s="19">
        <f t="shared" ca="1" si="0"/>
        <v>45972</v>
      </c>
      <c r="D43" s="29">
        <f t="shared" ca="1" si="3"/>
        <v>289329.45765279082</v>
      </c>
      <c r="E43" s="29">
        <f ca="1">IF(C43&lt;Calculator!$D$26,0,IF(DAY($C43)=1,IF(D43-Calculator!$G$24&gt;0,Calculator!$G$24,D43),0))</f>
        <v>0</v>
      </c>
      <c r="F43" s="29">
        <f ca="1">IF(E43&gt;0,D43*Calculator!$G$22/12,0)</f>
        <v>0</v>
      </c>
      <c r="G43" s="29">
        <f ca="1">IF(E43&gt;0,(IFERROR(-PMT(Calculator!$G$22/12,Calculator!$G$23*12,Calculator!$G$20),0))-F43,0)</f>
        <v>0</v>
      </c>
      <c r="H43" s="29">
        <f t="shared" ca="1" si="4"/>
        <v>12408.259242186323</v>
      </c>
      <c r="I43" s="29">
        <f t="shared" ca="1" si="2"/>
        <v>2.2096900020331809</v>
      </c>
      <c r="J43" s="30">
        <f>Calculator!$G$40</f>
        <v>6.5000000000000002E-2</v>
      </c>
      <c r="K43" s="29">
        <f ca="1">IF(C43&gt;=Calculator!$G$27,IF(DAY($C43)=1,Calculator!$G$34/2,IF(DAY($C43)=15,Calculator!$G$34/2,0)),0)</f>
        <v>0</v>
      </c>
      <c r="L43" s="29">
        <f ca="1">IF(DAY($C43)=28,IF(H43=0,0,Calculator!$G$35),0)</f>
        <v>0</v>
      </c>
      <c r="M43" s="29">
        <f ca="1">IF(I43&gt;0,IF(DAY($C43)=1,SUM(INDIRECT("I"&amp;(ROW(C42)-DAY(C42))):I42),0),0)</f>
        <v>0</v>
      </c>
      <c r="N43" s="29">
        <f ca="1">IF(C43&lt;Calculator!$G$27,0,IF(C43=Calculator!$G$27,Calculator!$G$39,IF(H43-K43&lt;=0,IF(D43&gt;Calculator!$G$39,IF(H43-K43+E43+L43+M43+Calculator!$G$39&gt;Calculator!$G$39,Calculator!$G$39-(H43+E43+L43+M43-K43),Calculator!$G$39),D43),0)))</f>
        <v>0</v>
      </c>
    </row>
    <row r="44" spans="1:14" ht="15.75" thickBot="1">
      <c r="A44" s="33" t="str">
        <f ca="1">IF(C44=Calculator!$H$27,"F",IF(Daily!D44+Daily!H44=0,IF(D43+H43&gt;0,"L",""),""))</f>
        <v/>
      </c>
      <c r="B44" s="34">
        <v>43</v>
      </c>
      <c r="C44" s="19">
        <f t="shared" ca="1" si="0"/>
        <v>45973</v>
      </c>
      <c r="D44" s="29">
        <f t="shared" ca="1" si="3"/>
        <v>289329.45765279082</v>
      </c>
      <c r="E44" s="29">
        <f ca="1">IF(C44&lt;Calculator!$D$26,0,IF(DAY($C44)=1,IF(D44-Calculator!$G$24&gt;0,Calculator!$G$24,D44),0))</f>
        <v>0</v>
      </c>
      <c r="F44" s="29">
        <f ca="1">IF(E44&gt;0,D44*Calculator!$G$22/12,0)</f>
        <v>0</v>
      </c>
      <c r="G44" s="29">
        <f ca="1">IF(E44&gt;0,(IFERROR(-PMT(Calculator!$G$22/12,Calculator!$G$23*12,Calculator!$G$20),0))-F44,0)</f>
        <v>0</v>
      </c>
      <c r="H44" s="29">
        <f t="shared" ca="1" si="4"/>
        <v>12408.259242186323</v>
      </c>
      <c r="I44" s="29">
        <f t="shared" ca="1" si="2"/>
        <v>2.2096900020331809</v>
      </c>
      <c r="J44" s="30">
        <f>Calculator!$G$40</f>
        <v>6.5000000000000002E-2</v>
      </c>
      <c r="K44" s="29">
        <f ca="1">IF(C44&gt;=Calculator!$G$27,IF(DAY($C44)=1,Calculator!$G$34/2,IF(DAY($C44)=15,Calculator!$G$34/2,0)),0)</f>
        <v>0</v>
      </c>
      <c r="L44" s="29">
        <f ca="1">IF(DAY($C44)=28,IF(H44=0,0,Calculator!$G$35),0)</f>
        <v>0</v>
      </c>
      <c r="M44" s="29">
        <f ca="1">IF(I44&gt;0,IF(DAY($C44)=1,SUM(INDIRECT("I"&amp;(ROW(C43)-DAY(C43))):I43),0),0)</f>
        <v>0</v>
      </c>
      <c r="N44" s="29">
        <f ca="1">IF(C44&lt;Calculator!$G$27,0,IF(C44=Calculator!$G$27,Calculator!$G$39,IF(H44-K44&lt;=0,IF(D44&gt;Calculator!$G$39,IF(H44-K44+E44+L44+M44+Calculator!$G$39&gt;Calculator!$G$39,Calculator!$G$39-(H44+E44+L44+M44-K44),Calculator!$G$39),D44),0)))</f>
        <v>0</v>
      </c>
    </row>
    <row r="45" spans="1:14" ht="15.75" thickBot="1">
      <c r="A45" s="33" t="str">
        <f ca="1">IF(C45=Calculator!$H$27,"F",IF(Daily!D45+Daily!H45=0,IF(D44+H44&gt;0,"L",""),""))</f>
        <v/>
      </c>
      <c r="B45" s="34">
        <v>44</v>
      </c>
      <c r="C45" s="19">
        <f t="shared" ca="1" si="0"/>
        <v>45974</v>
      </c>
      <c r="D45" s="29">
        <f t="shared" ca="1" si="3"/>
        <v>289329.45765279082</v>
      </c>
      <c r="E45" s="29">
        <f ca="1">IF(C45&lt;Calculator!$D$26,0,IF(DAY($C45)=1,IF(D45-Calculator!$G$24&gt;0,Calculator!$G$24,D45),0))</f>
        <v>0</v>
      </c>
      <c r="F45" s="29">
        <f ca="1">IF(E45&gt;0,D45*Calculator!$G$22/12,0)</f>
        <v>0</v>
      </c>
      <c r="G45" s="29">
        <f ca="1">IF(E45&gt;0,(IFERROR(-PMT(Calculator!$G$22/12,Calculator!$G$23*12,Calculator!$G$20),0))-F45,0)</f>
        <v>0</v>
      </c>
      <c r="H45" s="29">
        <f t="shared" ca="1" si="4"/>
        <v>12408.259242186323</v>
      </c>
      <c r="I45" s="29">
        <f t="shared" ca="1" si="2"/>
        <v>2.2096900020331809</v>
      </c>
      <c r="J45" s="30">
        <f>Calculator!$G$40</f>
        <v>6.5000000000000002E-2</v>
      </c>
      <c r="K45" s="29">
        <f ca="1">IF(C45&gt;=Calculator!$G$27,IF(DAY($C45)=1,Calculator!$G$34/2,IF(DAY($C45)=15,Calculator!$G$34/2,0)),0)</f>
        <v>0</v>
      </c>
      <c r="L45" s="29">
        <f ca="1">IF(DAY($C45)=28,IF(H45=0,0,Calculator!$G$35),0)</f>
        <v>0</v>
      </c>
      <c r="M45" s="29">
        <f ca="1">IF(I45&gt;0,IF(DAY($C45)=1,SUM(INDIRECT("I"&amp;(ROW(C44)-DAY(C44))):I44),0),0)</f>
        <v>0</v>
      </c>
      <c r="N45" s="29">
        <f ca="1">IF(C45&lt;Calculator!$G$27,0,IF(C45=Calculator!$G$27,Calculator!$G$39,IF(H45-K45&lt;=0,IF(D45&gt;Calculator!$G$39,IF(H45-K45+E45+L45+M45+Calculator!$G$39&gt;Calculator!$G$39,Calculator!$G$39-(H45+E45+L45+M45-K45),Calculator!$G$39),D45),0)))</f>
        <v>0</v>
      </c>
    </row>
    <row r="46" spans="1:14" ht="15.75" thickBot="1">
      <c r="A46" s="33" t="str">
        <f ca="1">IF(C46=Calculator!$H$27,"F",IF(Daily!D46+Daily!H46=0,IF(D45+H45&gt;0,"L",""),""))</f>
        <v/>
      </c>
      <c r="B46" s="34">
        <v>45</v>
      </c>
      <c r="C46" s="19">
        <f t="shared" ca="1" si="0"/>
        <v>45975</v>
      </c>
      <c r="D46" s="29">
        <f t="shared" ca="1" si="3"/>
        <v>289329.45765279082</v>
      </c>
      <c r="E46" s="29">
        <f ca="1">IF(C46&lt;Calculator!$D$26,0,IF(DAY($C46)=1,IF(D46-Calculator!$G$24&gt;0,Calculator!$G$24,D46),0))</f>
        <v>0</v>
      </c>
      <c r="F46" s="29">
        <f ca="1">IF(E46&gt;0,D46*Calculator!$G$22/12,0)</f>
        <v>0</v>
      </c>
      <c r="G46" s="29">
        <f ca="1">IF(E46&gt;0,(IFERROR(-PMT(Calculator!$G$22/12,Calculator!$G$23*12,Calculator!$G$20),0))-F46,0)</f>
        <v>0</v>
      </c>
      <c r="H46" s="29">
        <f t="shared" ca="1" si="4"/>
        <v>12408.259242186323</v>
      </c>
      <c r="I46" s="29">
        <f t="shared" ca="1" si="2"/>
        <v>2.2096900020331809</v>
      </c>
      <c r="J46" s="30">
        <f>Calculator!$G$40</f>
        <v>6.5000000000000002E-2</v>
      </c>
      <c r="K46" s="29">
        <f ca="1">IF(C46&gt;=Calculator!$G$27,IF(DAY($C46)=1,Calculator!$G$34/2,IF(DAY($C46)=15,Calculator!$G$34/2,0)),0)</f>
        <v>0</v>
      </c>
      <c r="L46" s="29">
        <f ca="1">IF(DAY($C46)=28,IF(H46=0,0,Calculator!$G$35),0)</f>
        <v>0</v>
      </c>
      <c r="M46" s="29">
        <f ca="1">IF(I46&gt;0,IF(DAY($C46)=1,SUM(INDIRECT("I"&amp;(ROW(C45)-DAY(C45))):I45),0),0)</f>
        <v>0</v>
      </c>
      <c r="N46" s="29">
        <f ca="1">IF(C46&lt;Calculator!$G$27,0,IF(C46=Calculator!$G$27,Calculator!$G$39,IF(H46-K46&lt;=0,IF(D46&gt;Calculator!$G$39,IF(H46-K46+E46+L46+M46+Calculator!$G$39&gt;Calculator!$G$39,Calculator!$G$39-(H46+E46+L46+M46-K46),Calculator!$G$39),D46),0)))</f>
        <v>0</v>
      </c>
    </row>
    <row r="47" spans="1:14" ht="15.75" thickBot="1">
      <c r="A47" s="33" t="str">
        <f ca="1">IF(C47=Calculator!$H$27,"F",IF(Daily!D47+Daily!H47=0,IF(D46+H46&gt;0,"L",""),""))</f>
        <v/>
      </c>
      <c r="B47" s="34">
        <v>46</v>
      </c>
      <c r="C47" s="19">
        <f t="shared" ca="1" si="0"/>
        <v>45976</v>
      </c>
      <c r="D47" s="29">
        <f t="shared" ca="1" si="3"/>
        <v>289329.45765279082</v>
      </c>
      <c r="E47" s="29">
        <f ca="1">IF(C47&lt;Calculator!$D$26,0,IF(DAY($C47)=1,IF(D47-Calculator!$G$24&gt;0,Calculator!$G$24,D47),0))</f>
        <v>0</v>
      </c>
      <c r="F47" s="29">
        <f ca="1">IF(E47&gt;0,D47*Calculator!$G$22/12,0)</f>
        <v>0</v>
      </c>
      <c r="G47" s="29">
        <f ca="1">IF(E47&gt;0,(IFERROR(-PMT(Calculator!$G$22/12,Calculator!$G$23*12,Calculator!$G$20),0))-F47,0)</f>
        <v>0</v>
      </c>
      <c r="H47" s="29">
        <f t="shared" ca="1" si="4"/>
        <v>12408.259242186323</v>
      </c>
      <c r="I47" s="29">
        <f t="shared" ca="1" si="2"/>
        <v>2.2096900020331809</v>
      </c>
      <c r="J47" s="30">
        <f>Calculator!$G$40</f>
        <v>6.5000000000000002E-2</v>
      </c>
      <c r="K47" s="29">
        <f ca="1">IF(C47&gt;=Calculator!$G$27,IF(DAY($C47)=1,Calculator!$G$34/2,IF(DAY($C47)=15,Calculator!$G$34/2,0)),0)</f>
        <v>4500</v>
      </c>
      <c r="L47" s="29">
        <f ca="1">IF(DAY($C47)=28,IF(H47=0,0,Calculator!$G$35),0)</f>
        <v>0</v>
      </c>
      <c r="M47" s="29">
        <f ca="1">IF(I47&gt;0,IF(DAY($C47)=1,SUM(INDIRECT("I"&amp;(ROW(C46)-DAY(C46))):I46),0),0)</f>
        <v>0</v>
      </c>
      <c r="N47" s="29">
        <f ca="1">IF(C47&lt;Calculator!$G$27,0,IF(C47=Calculator!$G$27,Calculator!$G$39,IF(H47-K47&lt;=0,IF(D47&gt;Calculator!$G$39,IF(H47-K47+E47+L47+M47+Calculator!$G$39&gt;Calculator!$G$39,Calculator!$G$39-(H47+E47+L47+M47-K47),Calculator!$G$39),D47),0)))</f>
        <v>0</v>
      </c>
    </row>
    <row r="48" spans="1:14" ht="15.75" thickBot="1">
      <c r="A48" s="33" t="str">
        <f ca="1">IF(C48=Calculator!$H$27,"F",IF(Daily!D48+Daily!H48=0,IF(D47+H47&gt;0,"L",""),""))</f>
        <v/>
      </c>
      <c r="B48" s="34">
        <v>47</v>
      </c>
      <c r="C48" s="19">
        <f t="shared" ca="1" si="0"/>
        <v>45977</v>
      </c>
      <c r="D48" s="29">
        <f t="shared" ca="1" si="3"/>
        <v>289329.45765279082</v>
      </c>
      <c r="E48" s="29">
        <f ca="1">IF(C48&lt;Calculator!$D$26,0,IF(DAY($C48)=1,IF(D48-Calculator!$G$24&gt;0,Calculator!$G$24,D48),0))</f>
        <v>0</v>
      </c>
      <c r="F48" s="29">
        <f ca="1">IF(E48&gt;0,D48*Calculator!$G$22/12,0)</f>
        <v>0</v>
      </c>
      <c r="G48" s="29">
        <f ca="1">IF(E48&gt;0,(IFERROR(-PMT(Calculator!$G$22/12,Calculator!$G$23*12,Calculator!$G$20),0))-F48,0)</f>
        <v>0</v>
      </c>
      <c r="H48" s="29">
        <f t="shared" ca="1" si="4"/>
        <v>7908.2592421863228</v>
      </c>
      <c r="I48" s="29">
        <f t="shared" ca="1" si="2"/>
        <v>1.4083201390194822</v>
      </c>
      <c r="J48" s="30">
        <f>Calculator!$G$40</f>
        <v>6.5000000000000002E-2</v>
      </c>
      <c r="K48" s="29">
        <f ca="1">IF(C48&gt;=Calculator!$G$27,IF(DAY($C48)=1,Calculator!$G$34/2,IF(DAY($C48)=15,Calculator!$G$34/2,0)),0)</f>
        <v>0</v>
      </c>
      <c r="L48" s="29">
        <f ca="1">IF(DAY($C48)=28,IF(H48=0,0,Calculator!$G$35),0)</f>
        <v>0</v>
      </c>
      <c r="M48" s="29">
        <f ca="1">IF(I48&gt;0,IF(DAY($C48)=1,SUM(INDIRECT("I"&amp;(ROW(C47)-DAY(C47))):I47),0),0)</f>
        <v>0</v>
      </c>
      <c r="N48" s="29">
        <f ca="1">IF(C48&lt;Calculator!$G$27,0,IF(C48=Calculator!$G$27,Calculator!$G$39,IF(H48-K48&lt;=0,IF(D48&gt;Calculator!$G$39,IF(H48-K48+E48+L48+M48+Calculator!$G$39&gt;Calculator!$G$39,Calculator!$G$39-(H48+E48+L48+M48-K48),Calculator!$G$39),D48),0)))</f>
        <v>0</v>
      </c>
    </row>
    <row r="49" spans="1:14" ht="15.75" thickBot="1">
      <c r="A49" s="33" t="str">
        <f ca="1">IF(C49=Calculator!$H$27,"F",IF(Daily!D49+Daily!H49=0,IF(D48+H48&gt;0,"L",""),""))</f>
        <v/>
      </c>
      <c r="B49" s="34">
        <v>48</v>
      </c>
      <c r="C49" s="19">
        <f t="shared" ca="1" si="0"/>
        <v>45978</v>
      </c>
      <c r="D49" s="29">
        <f t="shared" ca="1" si="3"/>
        <v>289329.45765279082</v>
      </c>
      <c r="E49" s="29">
        <f ca="1">IF(C49&lt;Calculator!$D$26,0,IF(DAY($C49)=1,IF(D49-Calculator!$G$24&gt;0,Calculator!$G$24,D49),0))</f>
        <v>0</v>
      </c>
      <c r="F49" s="29">
        <f ca="1">IF(E49&gt;0,D49*Calculator!$G$22/12,0)</f>
        <v>0</v>
      </c>
      <c r="G49" s="29">
        <f ca="1">IF(E49&gt;0,(IFERROR(-PMT(Calculator!$G$22/12,Calculator!$G$23*12,Calculator!$G$20),0))-F49,0)</f>
        <v>0</v>
      </c>
      <c r="H49" s="29">
        <f t="shared" ca="1" si="4"/>
        <v>7908.2592421863228</v>
      </c>
      <c r="I49" s="29">
        <f t="shared" ca="1" si="2"/>
        <v>1.4083201390194822</v>
      </c>
      <c r="J49" s="30">
        <f>Calculator!$G$40</f>
        <v>6.5000000000000002E-2</v>
      </c>
      <c r="K49" s="29">
        <f ca="1">IF(C49&gt;=Calculator!$G$27,IF(DAY($C49)=1,Calculator!$G$34/2,IF(DAY($C49)=15,Calculator!$G$34/2,0)),0)</f>
        <v>0</v>
      </c>
      <c r="L49" s="29">
        <f ca="1">IF(DAY($C49)=28,IF(H49=0,0,Calculator!$G$35),0)</f>
        <v>0</v>
      </c>
      <c r="M49" s="29">
        <f ca="1">IF(I49&gt;0,IF(DAY($C49)=1,SUM(INDIRECT("I"&amp;(ROW(C48)-DAY(C48))):I48),0),0)</f>
        <v>0</v>
      </c>
      <c r="N49" s="29">
        <f ca="1">IF(C49&lt;Calculator!$G$27,0,IF(C49=Calculator!$G$27,Calculator!$G$39,IF(H49-K49&lt;=0,IF(D49&gt;Calculator!$G$39,IF(H49-K49+E49+L49+M49+Calculator!$G$39&gt;Calculator!$G$39,Calculator!$G$39-(H49+E49+L49+M49-K49),Calculator!$G$39),D49),0)))</f>
        <v>0</v>
      </c>
    </row>
    <row r="50" spans="1:14" ht="15.75" thickBot="1">
      <c r="A50" s="33" t="str">
        <f ca="1">IF(C50=Calculator!$H$27,"F",IF(Daily!D50+Daily!H50=0,IF(D49+H49&gt;0,"L",""),""))</f>
        <v/>
      </c>
      <c r="B50" s="34">
        <v>49</v>
      </c>
      <c r="C50" s="19">
        <f t="shared" ca="1" si="0"/>
        <v>45979</v>
      </c>
      <c r="D50" s="29">
        <f t="shared" ca="1" si="3"/>
        <v>289329.45765279082</v>
      </c>
      <c r="E50" s="29">
        <f ca="1">IF(C50&lt;Calculator!$D$26,0,IF(DAY($C50)=1,IF(D50-Calculator!$G$24&gt;0,Calculator!$G$24,D50),0))</f>
        <v>0</v>
      </c>
      <c r="F50" s="29">
        <f ca="1">IF(E50&gt;0,D50*Calculator!$G$22/12,0)</f>
        <v>0</v>
      </c>
      <c r="G50" s="29">
        <f ca="1">IF(E50&gt;0,(IFERROR(-PMT(Calculator!$G$22/12,Calculator!$G$23*12,Calculator!$G$20),0))-F50,0)</f>
        <v>0</v>
      </c>
      <c r="H50" s="29">
        <f t="shared" ca="1" si="4"/>
        <v>7908.2592421863228</v>
      </c>
      <c r="I50" s="29">
        <f t="shared" ca="1" si="2"/>
        <v>1.4083201390194822</v>
      </c>
      <c r="J50" s="30">
        <f>Calculator!$G$40</f>
        <v>6.5000000000000002E-2</v>
      </c>
      <c r="K50" s="29">
        <f ca="1">IF(C50&gt;=Calculator!$G$27,IF(DAY($C50)=1,Calculator!$G$34/2,IF(DAY($C50)=15,Calculator!$G$34/2,0)),0)</f>
        <v>0</v>
      </c>
      <c r="L50" s="29">
        <f ca="1">IF(DAY($C50)=28,IF(H50=0,0,Calculator!$G$35),0)</f>
        <v>0</v>
      </c>
      <c r="M50" s="29">
        <f ca="1">IF(I50&gt;0,IF(DAY($C50)=1,SUM(INDIRECT("I"&amp;(ROW(C49)-DAY(C49))):I49),0),0)</f>
        <v>0</v>
      </c>
      <c r="N50" s="29">
        <f ca="1">IF(C50&lt;Calculator!$G$27,0,IF(C50=Calculator!$G$27,Calculator!$G$39,IF(H50-K50&lt;=0,IF(D50&gt;Calculator!$G$39,IF(H50-K50+E50+L50+M50+Calculator!$G$39&gt;Calculator!$G$39,Calculator!$G$39-(H50+E50+L50+M50-K50),Calculator!$G$39),D50),0)))</f>
        <v>0</v>
      </c>
    </row>
    <row r="51" spans="1:14" ht="15.75" thickBot="1">
      <c r="A51" s="33" t="str">
        <f ca="1">IF(C51=Calculator!$H$27,"F",IF(Daily!D51+Daily!H51=0,IF(D50+H50&gt;0,"L",""),""))</f>
        <v/>
      </c>
      <c r="B51" s="34">
        <v>50</v>
      </c>
      <c r="C51" s="19">
        <f t="shared" ca="1" si="0"/>
        <v>45980</v>
      </c>
      <c r="D51" s="29">
        <f t="shared" ca="1" si="3"/>
        <v>289329.45765279082</v>
      </c>
      <c r="E51" s="29">
        <f ca="1">IF(C51&lt;Calculator!$D$26,0,IF(DAY($C51)=1,IF(D51-Calculator!$G$24&gt;0,Calculator!$G$24,D51),0))</f>
        <v>0</v>
      </c>
      <c r="F51" s="29">
        <f ca="1">IF(E51&gt;0,D51*Calculator!$G$22/12,0)</f>
        <v>0</v>
      </c>
      <c r="G51" s="29">
        <f ca="1">IF(E51&gt;0,(IFERROR(-PMT(Calculator!$G$22/12,Calculator!$G$23*12,Calculator!$G$20),0))-F51,0)</f>
        <v>0</v>
      </c>
      <c r="H51" s="29">
        <f t="shared" ca="1" si="4"/>
        <v>7908.2592421863228</v>
      </c>
      <c r="I51" s="29">
        <f t="shared" ca="1" si="2"/>
        <v>1.4083201390194822</v>
      </c>
      <c r="J51" s="30">
        <f>Calculator!$G$40</f>
        <v>6.5000000000000002E-2</v>
      </c>
      <c r="K51" s="29">
        <f ca="1">IF(C51&gt;=Calculator!$G$27,IF(DAY($C51)=1,Calculator!$G$34/2,IF(DAY($C51)=15,Calculator!$G$34/2,0)),0)</f>
        <v>0</v>
      </c>
      <c r="L51" s="29">
        <f ca="1">IF(DAY($C51)=28,IF(H51=0,0,Calculator!$G$35),0)</f>
        <v>0</v>
      </c>
      <c r="M51" s="29">
        <f ca="1">IF(I51&gt;0,IF(DAY($C51)=1,SUM(INDIRECT("I"&amp;(ROW(C50)-DAY(C50))):I50),0),0)</f>
        <v>0</v>
      </c>
      <c r="N51" s="29">
        <f ca="1">IF(C51&lt;Calculator!$G$27,0,IF(C51=Calculator!$G$27,Calculator!$G$39,IF(H51-K51&lt;=0,IF(D51&gt;Calculator!$G$39,IF(H51-K51+E51+L51+M51+Calculator!$G$39&gt;Calculator!$G$39,Calculator!$G$39-(H51+E51+L51+M51-K51),Calculator!$G$39),D51),0)))</f>
        <v>0</v>
      </c>
    </row>
    <row r="52" spans="1:14" ht="15.75" thickBot="1">
      <c r="A52" s="33" t="str">
        <f ca="1">IF(C52=Calculator!$H$27,"F",IF(Daily!D52+Daily!H52=0,IF(D51+H51&gt;0,"L",""),""))</f>
        <v/>
      </c>
      <c r="B52" s="34">
        <v>51</v>
      </c>
      <c r="C52" s="19">
        <f t="shared" ca="1" si="0"/>
        <v>45981</v>
      </c>
      <c r="D52" s="29">
        <f t="shared" ca="1" si="3"/>
        <v>289329.45765279082</v>
      </c>
      <c r="E52" s="29">
        <f ca="1">IF(C52&lt;Calculator!$D$26,0,IF(DAY($C52)=1,IF(D52-Calculator!$G$24&gt;0,Calculator!$G$24,D52),0))</f>
        <v>0</v>
      </c>
      <c r="F52" s="29">
        <f ca="1">IF(E52&gt;0,D52*Calculator!$G$22/12,0)</f>
        <v>0</v>
      </c>
      <c r="G52" s="29">
        <f ca="1">IF(E52&gt;0,(IFERROR(-PMT(Calculator!$G$22/12,Calculator!$G$23*12,Calculator!$G$20),0))-F52,0)</f>
        <v>0</v>
      </c>
      <c r="H52" s="29">
        <f t="shared" ca="1" si="4"/>
        <v>7908.2592421863228</v>
      </c>
      <c r="I52" s="29">
        <f t="shared" ca="1" si="2"/>
        <v>1.4083201390194822</v>
      </c>
      <c r="J52" s="30">
        <f>Calculator!$G$40</f>
        <v>6.5000000000000002E-2</v>
      </c>
      <c r="K52" s="29">
        <f ca="1">IF(C52&gt;=Calculator!$G$27,IF(DAY($C52)=1,Calculator!$G$34/2,IF(DAY($C52)=15,Calculator!$G$34/2,0)),0)</f>
        <v>0</v>
      </c>
      <c r="L52" s="29">
        <f ca="1">IF(DAY($C52)=28,IF(H52=0,0,Calculator!$G$35),0)</f>
        <v>0</v>
      </c>
      <c r="M52" s="29">
        <f ca="1">IF(I52&gt;0,IF(DAY($C52)=1,SUM(INDIRECT("I"&amp;(ROW(C51)-DAY(C51))):I51),0),0)</f>
        <v>0</v>
      </c>
      <c r="N52" s="29">
        <f ca="1">IF(C52&lt;Calculator!$G$27,0,IF(C52=Calculator!$G$27,Calculator!$G$39,IF(H52-K52&lt;=0,IF(D52&gt;Calculator!$G$39,IF(H52-K52+E52+L52+M52+Calculator!$G$39&gt;Calculator!$G$39,Calculator!$G$39-(H52+E52+L52+M52-K52),Calculator!$G$39),D52),0)))</f>
        <v>0</v>
      </c>
    </row>
    <row r="53" spans="1:14" ht="15.75" thickBot="1">
      <c r="A53" s="33" t="str">
        <f ca="1">IF(C53=Calculator!$H$27,"F",IF(Daily!D53+Daily!H53=0,IF(D52+H52&gt;0,"L",""),""))</f>
        <v/>
      </c>
      <c r="B53" s="34">
        <v>52</v>
      </c>
      <c r="C53" s="19">
        <f t="shared" ca="1" si="0"/>
        <v>45982</v>
      </c>
      <c r="D53" s="29">
        <f t="shared" ca="1" si="3"/>
        <v>289329.45765279082</v>
      </c>
      <c r="E53" s="29">
        <f ca="1">IF(C53&lt;Calculator!$D$26,0,IF(DAY($C53)=1,IF(D53-Calculator!$G$24&gt;0,Calculator!$G$24,D53),0))</f>
        <v>0</v>
      </c>
      <c r="F53" s="29">
        <f ca="1">IF(E53&gt;0,D53*Calculator!$G$22/12,0)</f>
        <v>0</v>
      </c>
      <c r="G53" s="29">
        <f ca="1">IF(E53&gt;0,(IFERROR(-PMT(Calculator!$G$22/12,Calculator!$G$23*12,Calculator!$G$20),0))-F53,0)</f>
        <v>0</v>
      </c>
      <c r="H53" s="29">
        <f t="shared" ca="1" si="4"/>
        <v>7908.2592421863228</v>
      </c>
      <c r="I53" s="29">
        <f t="shared" ca="1" si="2"/>
        <v>1.4083201390194822</v>
      </c>
      <c r="J53" s="30">
        <f>Calculator!$G$40</f>
        <v>6.5000000000000002E-2</v>
      </c>
      <c r="K53" s="29">
        <f ca="1">IF(C53&gt;=Calculator!$G$27,IF(DAY($C53)=1,Calculator!$G$34/2,IF(DAY($C53)=15,Calculator!$G$34/2,0)),0)</f>
        <v>0</v>
      </c>
      <c r="L53" s="29">
        <f ca="1">IF(DAY($C53)=28,IF(H53=0,0,Calculator!$G$35),0)</f>
        <v>0</v>
      </c>
      <c r="M53" s="29">
        <f ca="1">IF(I53&gt;0,IF(DAY($C53)=1,SUM(INDIRECT("I"&amp;(ROW(C52)-DAY(C52))):I52),0),0)</f>
        <v>0</v>
      </c>
      <c r="N53" s="29">
        <f ca="1">IF(C53&lt;Calculator!$G$27,0,IF(C53=Calculator!$G$27,Calculator!$G$39,IF(H53-K53&lt;=0,IF(D53&gt;Calculator!$G$39,IF(H53-K53+E53+L53+M53+Calculator!$G$39&gt;Calculator!$G$39,Calculator!$G$39-(H53+E53+L53+M53-K53),Calculator!$G$39),D53),0)))</f>
        <v>0</v>
      </c>
    </row>
    <row r="54" spans="1:14" ht="15.75" thickBot="1">
      <c r="A54" s="33" t="str">
        <f ca="1">IF(C54=Calculator!$H$27,"F",IF(Daily!D54+Daily!H54=0,IF(D53+H53&gt;0,"L",""),""))</f>
        <v/>
      </c>
      <c r="B54" s="34">
        <v>53</v>
      </c>
      <c r="C54" s="19">
        <f t="shared" ca="1" si="0"/>
        <v>45983</v>
      </c>
      <c r="D54" s="29">
        <f t="shared" ca="1" si="3"/>
        <v>289329.45765279082</v>
      </c>
      <c r="E54" s="29">
        <f ca="1">IF(C54&lt;Calculator!$D$26,0,IF(DAY($C54)=1,IF(D54-Calculator!$G$24&gt;0,Calculator!$G$24,D54),0))</f>
        <v>0</v>
      </c>
      <c r="F54" s="29">
        <f ca="1">IF(E54&gt;0,D54*Calculator!$G$22/12,0)</f>
        <v>0</v>
      </c>
      <c r="G54" s="29">
        <f ca="1">IF(E54&gt;0,(IFERROR(-PMT(Calculator!$G$22/12,Calculator!$G$23*12,Calculator!$G$20),0))-F54,0)</f>
        <v>0</v>
      </c>
      <c r="H54" s="29">
        <f t="shared" ca="1" si="4"/>
        <v>7908.2592421863228</v>
      </c>
      <c r="I54" s="29">
        <f t="shared" ca="1" si="2"/>
        <v>1.4083201390194822</v>
      </c>
      <c r="J54" s="30">
        <f>Calculator!$G$40</f>
        <v>6.5000000000000002E-2</v>
      </c>
      <c r="K54" s="29">
        <f ca="1">IF(C54&gt;=Calculator!$G$27,IF(DAY($C54)=1,Calculator!$G$34/2,IF(DAY($C54)=15,Calculator!$G$34/2,0)),0)</f>
        <v>0</v>
      </c>
      <c r="L54" s="29">
        <f ca="1">IF(DAY($C54)=28,IF(H54=0,0,Calculator!$G$35),0)</f>
        <v>0</v>
      </c>
      <c r="M54" s="29">
        <f ca="1">IF(I54&gt;0,IF(DAY($C54)=1,SUM(INDIRECT("I"&amp;(ROW(C53)-DAY(C53))):I53),0),0)</f>
        <v>0</v>
      </c>
      <c r="N54" s="29">
        <f ca="1">IF(C54&lt;Calculator!$G$27,0,IF(C54=Calculator!$G$27,Calculator!$G$39,IF(H54-K54&lt;=0,IF(D54&gt;Calculator!$G$39,IF(H54-K54+E54+L54+M54+Calculator!$G$39&gt;Calculator!$G$39,Calculator!$G$39-(H54+E54+L54+M54-K54),Calculator!$G$39),D54),0)))</f>
        <v>0</v>
      </c>
    </row>
    <row r="55" spans="1:14" ht="15.75" thickBot="1">
      <c r="A55" s="33" t="str">
        <f ca="1">IF(C55=Calculator!$H$27,"F",IF(Daily!D55+Daily!H55=0,IF(D54+H54&gt;0,"L",""),""))</f>
        <v/>
      </c>
      <c r="B55" s="34">
        <v>54</v>
      </c>
      <c r="C55" s="19">
        <f t="shared" ca="1" si="0"/>
        <v>45984</v>
      </c>
      <c r="D55" s="29">
        <f t="shared" ca="1" si="3"/>
        <v>289329.45765279082</v>
      </c>
      <c r="E55" s="29">
        <f ca="1">IF(C55&lt;Calculator!$D$26,0,IF(DAY($C55)=1,IF(D55-Calculator!$G$24&gt;0,Calculator!$G$24,D55),0))</f>
        <v>0</v>
      </c>
      <c r="F55" s="29">
        <f ca="1">IF(E55&gt;0,D55*Calculator!$G$22/12,0)</f>
        <v>0</v>
      </c>
      <c r="G55" s="29">
        <f ca="1">IF(E55&gt;0,(IFERROR(-PMT(Calculator!$G$22/12,Calculator!$G$23*12,Calculator!$G$20),0))-F55,0)</f>
        <v>0</v>
      </c>
      <c r="H55" s="29">
        <f t="shared" ca="1" si="4"/>
        <v>7908.2592421863228</v>
      </c>
      <c r="I55" s="29">
        <f t="shared" ca="1" si="2"/>
        <v>1.4083201390194822</v>
      </c>
      <c r="J55" s="30">
        <f>Calculator!$G$40</f>
        <v>6.5000000000000002E-2</v>
      </c>
      <c r="K55" s="29">
        <f ca="1">IF(C55&gt;=Calculator!$G$27,IF(DAY($C55)=1,Calculator!$G$34/2,IF(DAY($C55)=15,Calculator!$G$34/2,0)),0)</f>
        <v>0</v>
      </c>
      <c r="L55" s="29">
        <f ca="1">IF(DAY($C55)=28,IF(H55=0,0,Calculator!$G$35),0)</f>
        <v>0</v>
      </c>
      <c r="M55" s="29">
        <f ca="1">IF(I55&gt;0,IF(DAY($C55)=1,SUM(INDIRECT("I"&amp;(ROW(C54)-DAY(C54))):I54),0),0)</f>
        <v>0</v>
      </c>
      <c r="N55" s="29">
        <f ca="1">IF(C55&lt;Calculator!$G$27,0,IF(C55=Calculator!$G$27,Calculator!$G$39,IF(H55-K55&lt;=0,IF(D55&gt;Calculator!$G$39,IF(H55-K55+E55+L55+M55+Calculator!$G$39&gt;Calculator!$G$39,Calculator!$G$39-(H55+E55+L55+M55-K55),Calculator!$G$39),D55),0)))</f>
        <v>0</v>
      </c>
    </row>
    <row r="56" spans="1:14" ht="15.75" thickBot="1">
      <c r="A56" s="33" t="str">
        <f ca="1">IF(C56=Calculator!$H$27,"F",IF(Daily!D56+Daily!H56=0,IF(D55+H55&gt;0,"L",""),""))</f>
        <v/>
      </c>
      <c r="B56" s="34">
        <v>55</v>
      </c>
      <c r="C56" s="19">
        <f t="shared" ca="1" si="0"/>
        <v>45985</v>
      </c>
      <c r="D56" s="29">
        <f t="shared" ca="1" si="3"/>
        <v>289329.45765279082</v>
      </c>
      <c r="E56" s="29">
        <f ca="1">IF(C56&lt;Calculator!$D$26,0,IF(DAY($C56)=1,IF(D56-Calculator!$G$24&gt;0,Calculator!$G$24,D56),0))</f>
        <v>0</v>
      </c>
      <c r="F56" s="29">
        <f ca="1">IF(E56&gt;0,D56*Calculator!$G$22/12,0)</f>
        <v>0</v>
      </c>
      <c r="G56" s="29">
        <f ca="1">IF(E56&gt;0,(IFERROR(-PMT(Calculator!$G$22/12,Calculator!$G$23*12,Calculator!$G$20),0))-F56,0)</f>
        <v>0</v>
      </c>
      <c r="H56" s="29">
        <f t="shared" ca="1" si="4"/>
        <v>7908.2592421863228</v>
      </c>
      <c r="I56" s="29">
        <f t="shared" ca="1" si="2"/>
        <v>1.4083201390194822</v>
      </c>
      <c r="J56" s="30">
        <f>Calculator!$G$40</f>
        <v>6.5000000000000002E-2</v>
      </c>
      <c r="K56" s="29">
        <f ca="1">IF(C56&gt;=Calculator!$G$27,IF(DAY($C56)=1,Calculator!$G$34/2,IF(DAY($C56)=15,Calculator!$G$34/2,0)),0)</f>
        <v>0</v>
      </c>
      <c r="L56" s="29">
        <f ca="1">IF(DAY($C56)=28,IF(H56=0,0,Calculator!$G$35),0)</f>
        <v>0</v>
      </c>
      <c r="M56" s="29">
        <f ca="1">IF(I56&gt;0,IF(DAY($C56)=1,SUM(INDIRECT("I"&amp;(ROW(C55)-DAY(C55))):I55),0),0)</f>
        <v>0</v>
      </c>
      <c r="N56" s="29">
        <f ca="1">IF(C56&lt;Calculator!$G$27,0,IF(C56=Calculator!$G$27,Calculator!$G$39,IF(H56-K56&lt;=0,IF(D56&gt;Calculator!$G$39,IF(H56-K56+E56+L56+M56+Calculator!$G$39&gt;Calculator!$G$39,Calculator!$G$39-(H56+E56+L56+M56-K56),Calculator!$G$39),D56),0)))</f>
        <v>0</v>
      </c>
    </row>
    <row r="57" spans="1:14" ht="15.75" thickBot="1">
      <c r="A57" s="33" t="str">
        <f ca="1">IF(C57=Calculator!$H$27,"F",IF(Daily!D57+Daily!H57=0,IF(D56+H56&gt;0,"L",""),""))</f>
        <v/>
      </c>
      <c r="B57" s="34">
        <v>56</v>
      </c>
      <c r="C57" s="19">
        <f t="shared" ca="1" si="0"/>
        <v>45986</v>
      </c>
      <c r="D57" s="29">
        <f t="shared" ca="1" si="3"/>
        <v>289329.45765279082</v>
      </c>
      <c r="E57" s="29">
        <f ca="1">IF(C57&lt;Calculator!$D$26,0,IF(DAY($C57)=1,IF(D57-Calculator!$G$24&gt;0,Calculator!$G$24,D57),0))</f>
        <v>0</v>
      </c>
      <c r="F57" s="29">
        <f ca="1">IF(E57&gt;0,D57*Calculator!$G$22/12,0)</f>
        <v>0</v>
      </c>
      <c r="G57" s="29">
        <f ca="1">IF(E57&gt;0,(IFERROR(-PMT(Calculator!$G$22/12,Calculator!$G$23*12,Calculator!$G$20),0))-F57,0)</f>
        <v>0</v>
      </c>
      <c r="H57" s="29">
        <f t="shared" ca="1" si="4"/>
        <v>7908.2592421863228</v>
      </c>
      <c r="I57" s="29">
        <f t="shared" ca="1" si="2"/>
        <v>1.4083201390194822</v>
      </c>
      <c r="J57" s="30">
        <f>Calculator!$G$40</f>
        <v>6.5000000000000002E-2</v>
      </c>
      <c r="K57" s="29">
        <f ca="1">IF(C57&gt;=Calculator!$G$27,IF(DAY($C57)=1,Calculator!$G$34/2,IF(DAY($C57)=15,Calculator!$G$34/2,0)),0)</f>
        <v>0</v>
      </c>
      <c r="L57" s="29">
        <f ca="1">IF(DAY($C57)=28,IF(H57=0,0,Calculator!$G$35),0)</f>
        <v>0</v>
      </c>
      <c r="M57" s="29">
        <f ca="1">IF(I57&gt;0,IF(DAY($C57)=1,SUM(INDIRECT("I"&amp;(ROW(C56)-DAY(C56))):I56),0),0)</f>
        <v>0</v>
      </c>
      <c r="N57" s="29">
        <f ca="1">IF(C57&lt;Calculator!$G$27,0,IF(C57=Calculator!$G$27,Calculator!$G$39,IF(H57-K57&lt;=0,IF(D57&gt;Calculator!$G$39,IF(H57-K57+E57+L57+M57+Calculator!$G$39&gt;Calculator!$G$39,Calculator!$G$39-(H57+E57+L57+M57-K57),Calculator!$G$39),D57),0)))</f>
        <v>0</v>
      </c>
    </row>
    <row r="58" spans="1:14" ht="15.75" thickBot="1">
      <c r="A58" s="33" t="str">
        <f ca="1">IF(C58=Calculator!$H$27,"F",IF(Daily!D58+Daily!H58=0,IF(D57+H57&gt;0,"L",""),""))</f>
        <v/>
      </c>
      <c r="B58" s="34">
        <v>57</v>
      </c>
      <c r="C58" s="19">
        <f t="shared" ca="1" si="0"/>
        <v>45987</v>
      </c>
      <c r="D58" s="29">
        <f t="shared" ca="1" si="3"/>
        <v>289329.45765279082</v>
      </c>
      <c r="E58" s="29">
        <f ca="1">IF(C58&lt;Calculator!$D$26,0,IF(DAY($C58)=1,IF(D58-Calculator!$G$24&gt;0,Calculator!$G$24,D58),0))</f>
        <v>0</v>
      </c>
      <c r="F58" s="29">
        <f ca="1">IF(E58&gt;0,D58*Calculator!$G$22/12,0)</f>
        <v>0</v>
      </c>
      <c r="G58" s="29">
        <f ca="1">IF(E58&gt;0,(IFERROR(-PMT(Calculator!$G$22/12,Calculator!$G$23*12,Calculator!$G$20),0))-F58,0)</f>
        <v>0</v>
      </c>
      <c r="H58" s="29">
        <f t="shared" ca="1" si="4"/>
        <v>7908.2592421863228</v>
      </c>
      <c r="I58" s="29">
        <f t="shared" ca="1" si="2"/>
        <v>1.4083201390194822</v>
      </c>
      <c r="J58" s="30">
        <f>Calculator!$G$40</f>
        <v>6.5000000000000002E-2</v>
      </c>
      <c r="K58" s="29">
        <f ca="1">IF(C58&gt;=Calculator!$G$27,IF(DAY($C58)=1,Calculator!$G$34/2,IF(DAY($C58)=15,Calculator!$G$34/2,0)),0)</f>
        <v>0</v>
      </c>
      <c r="L58" s="29">
        <f ca="1">IF(DAY($C58)=28,IF(H58=0,0,Calculator!$G$35),0)</f>
        <v>0</v>
      </c>
      <c r="M58" s="29">
        <f ca="1">IF(I58&gt;0,IF(DAY($C58)=1,SUM(INDIRECT("I"&amp;(ROW(C57)-DAY(C57))):I57),0),0)</f>
        <v>0</v>
      </c>
      <c r="N58" s="29">
        <f ca="1">IF(C58&lt;Calculator!$G$27,0,IF(C58=Calculator!$G$27,Calculator!$G$39,IF(H58-K58&lt;=0,IF(D58&gt;Calculator!$G$39,IF(H58-K58+E58+L58+M58+Calculator!$G$39&gt;Calculator!$G$39,Calculator!$G$39-(H58+E58+L58+M58-K58),Calculator!$G$39),D58),0)))</f>
        <v>0</v>
      </c>
    </row>
    <row r="59" spans="1:14" ht="15.75" thickBot="1">
      <c r="A59" s="33" t="str">
        <f ca="1">IF(C59=Calculator!$H$27,"F",IF(Daily!D59+Daily!H59=0,IF(D58+H58&gt;0,"L",""),""))</f>
        <v/>
      </c>
      <c r="B59" s="34">
        <v>58</v>
      </c>
      <c r="C59" s="19">
        <f t="shared" ca="1" si="0"/>
        <v>45988</v>
      </c>
      <c r="D59" s="29">
        <f t="shared" ca="1" si="3"/>
        <v>289329.45765279082</v>
      </c>
      <c r="E59" s="29">
        <f ca="1">IF(C59&lt;Calculator!$D$26,0,IF(DAY($C59)=1,IF(D59-Calculator!$G$24&gt;0,Calculator!$G$24,D59),0))</f>
        <v>0</v>
      </c>
      <c r="F59" s="29">
        <f ca="1">IF(E59&gt;0,D59*Calculator!$G$22/12,0)</f>
        <v>0</v>
      </c>
      <c r="G59" s="29">
        <f ca="1">IF(E59&gt;0,(IFERROR(-PMT(Calculator!$G$22/12,Calculator!$G$23*12,Calculator!$G$20),0))-F59,0)</f>
        <v>0</v>
      </c>
      <c r="H59" s="29">
        <f t="shared" ca="1" si="4"/>
        <v>7908.2592421863228</v>
      </c>
      <c r="I59" s="29">
        <f t="shared" ca="1" si="2"/>
        <v>1.4083201390194822</v>
      </c>
      <c r="J59" s="30">
        <f>Calculator!$G$40</f>
        <v>6.5000000000000002E-2</v>
      </c>
      <c r="K59" s="29">
        <f ca="1">IF(C59&gt;=Calculator!$G$27,IF(DAY($C59)=1,Calculator!$G$34/2,IF(DAY($C59)=15,Calculator!$G$34/2,0)),0)</f>
        <v>0</v>
      </c>
      <c r="L59" s="29">
        <f ca="1">IF(DAY($C59)=28,IF(H59=0,0,Calculator!$G$35),0)</f>
        <v>0</v>
      </c>
      <c r="M59" s="29">
        <f ca="1">IF(I59&gt;0,IF(DAY($C59)=1,SUM(INDIRECT("I"&amp;(ROW(C58)-DAY(C58))):I58),0),0)</f>
        <v>0</v>
      </c>
      <c r="N59" s="29">
        <f ca="1">IF(C59&lt;Calculator!$G$27,0,IF(C59=Calculator!$G$27,Calculator!$G$39,IF(H59-K59&lt;=0,IF(D59&gt;Calculator!$G$39,IF(H59-K59+E59+L59+M59+Calculator!$G$39&gt;Calculator!$G$39,Calculator!$G$39-(H59+E59+L59+M59-K59),Calculator!$G$39),D59),0)))</f>
        <v>0</v>
      </c>
    </row>
    <row r="60" spans="1:14" ht="15.75" thickBot="1">
      <c r="A60" s="33" t="str">
        <f ca="1">IF(C60=Calculator!$H$27,"F",IF(Daily!D60+Daily!H60=0,IF(D59+H59&gt;0,"L",""),""))</f>
        <v/>
      </c>
      <c r="B60" s="34">
        <v>59</v>
      </c>
      <c r="C60" s="19">
        <f t="shared" ca="1" si="0"/>
        <v>45989</v>
      </c>
      <c r="D60" s="29">
        <f t="shared" ca="1" si="3"/>
        <v>289329.45765279082</v>
      </c>
      <c r="E60" s="29">
        <f ca="1">IF(C60&lt;Calculator!$D$26,0,IF(DAY($C60)=1,IF(D60-Calculator!$G$24&gt;0,Calculator!$G$24,D60),0))</f>
        <v>0</v>
      </c>
      <c r="F60" s="29">
        <f ca="1">IF(E60&gt;0,D60*Calculator!$G$22/12,0)</f>
        <v>0</v>
      </c>
      <c r="G60" s="29">
        <f ca="1">IF(E60&gt;0,(IFERROR(-PMT(Calculator!$G$22/12,Calculator!$G$23*12,Calculator!$G$20),0))-F60,0)</f>
        <v>0</v>
      </c>
      <c r="H60" s="29">
        <f t="shared" ca="1" si="4"/>
        <v>7908.2592421863228</v>
      </c>
      <c r="I60" s="29">
        <f t="shared" ca="1" si="2"/>
        <v>1.4083201390194822</v>
      </c>
      <c r="J60" s="30">
        <f>Calculator!$G$40</f>
        <v>6.5000000000000002E-2</v>
      </c>
      <c r="K60" s="29">
        <f ca="1">IF(C60&gt;=Calculator!$G$27,IF(DAY($C60)=1,Calculator!$G$34/2,IF(DAY($C60)=15,Calculator!$G$34/2,0)),0)</f>
        <v>0</v>
      </c>
      <c r="L60" s="29">
        <f ca="1">IF(DAY($C60)=28,IF(H60=0,0,Calculator!$G$35),0)</f>
        <v>5000</v>
      </c>
      <c r="M60" s="29">
        <f ca="1">IF(I60&gt;0,IF(DAY($C60)=1,SUM(INDIRECT("I"&amp;(ROW(C59)-DAY(C59))):I59),0),0)</f>
        <v>0</v>
      </c>
      <c r="N60" s="29">
        <f ca="1">IF(C60&lt;Calculator!$G$27,0,IF(C60=Calculator!$G$27,Calculator!$G$39,IF(H60-K60&lt;=0,IF(D60&gt;Calculator!$G$39,IF(H60-K60+E60+L60+M60+Calculator!$G$39&gt;Calculator!$G$39,Calculator!$G$39-(H60+E60+L60+M60-K60),Calculator!$G$39),D60),0)))</f>
        <v>0</v>
      </c>
    </row>
    <row r="61" spans="1:14" ht="15.75" thickBot="1">
      <c r="A61" s="33" t="str">
        <f ca="1">IF(C61=Calculator!$H$27,"F",IF(Daily!D61+Daily!H61=0,IF(D60+H60&gt;0,"L",""),""))</f>
        <v/>
      </c>
      <c r="B61" s="34">
        <v>60</v>
      </c>
      <c r="C61" s="19">
        <f t="shared" ca="1" si="0"/>
        <v>45990</v>
      </c>
      <c r="D61" s="29">
        <f t="shared" ca="1" si="3"/>
        <v>289329.45765279082</v>
      </c>
      <c r="E61" s="29">
        <f ca="1">IF(C61&lt;Calculator!$D$26,0,IF(DAY($C61)=1,IF(D61-Calculator!$G$24&gt;0,Calculator!$G$24,D61),0))</f>
        <v>0</v>
      </c>
      <c r="F61" s="29">
        <f ca="1">IF(E61&gt;0,D61*Calculator!$G$22/12,0)</f>
        <v>0</v>
      </c>
      <c r="G61" s="29">
        <f ca="1">IF(E61&gt;0,(IFERROR(-PMT(Calculator!$G$22/12,Calculator!$G$23*12,Calculator!$G$20),0))-F61,0)</f>
        <v>0</v>
      </c>
      <c r="H61" s="29">
        <f t="shared" ca="1" si="4"/>
        <v>12908.259242186323</v>
      </c>
      <c r="I61" s="29">
        <f t="shared" ca="1" si="2"/>
        <v>2.298731097923592</v>
      </c>
      <c r="J61" s="30">
        <f>Calculator!$G$40</f>
        <v>6.5000000000000002E-2</v>
      </c>
      <c r="K61" s="29">
        <f ca="1">IF(C61&gt;=Calculator!$G$27,IF(DAY($C61)=1,Calculator!$G$34/2,IF(DAY($C61)=15,Calculator!$G$34/2,0)),0)</f>
        <v>0</v>
      </c>
      <c r="L61" s="29">
        <f ca="1">IF(DAY($C61)=28,IF(H61=0,0,Calculator!$G$35),0)</f>
        <v>0</v>
      </c>
      <c r="M61" s="29">
        <f ca="1">IF(I61&gt;0,IF(DAY($C61)=1,SUM(INDIRECT("I"&amp;(ROW(C60)-DAY(C60))):I60),0),0)</f>
        <v>0</v>
      </c>
      <c r="N61" s="29">
        <f ca="1">IF(C61&lt;Calculator!$G$27,0,IF(C61=Calculator!$G$27,Calculator!$G$39,IF(H61-K61&lt;=0,IF(D61&gt;Calculator!$G$39,IF(H61-K61+E61+L61+M61+Calculator!$G$39&gt;Calculator!$G$39,Calculator!$G$39-(H61+E61+L61+M61-K61),Calculator!$G$39),D61),0)))</f>
        <v>0</v>
      </c>
    </row>
    <row r="62" spans="1:14" ht="15.75" thickBot="1">
      <c r="A62" s="33" t="str">
        <f ca="1">IF(C62=Calculator!$H$27,"F",IF(Daily!D62+Daily!H62=0,IF(D61+H61&gt;0,"L",""),""))</f>
        <v/>
      </c>
      <c r="B62" s="34">
        <v>61</v>
      </c>
      <c r="C62" s="19">
        <f t="shared" ca="1" si="0"/>
        <v>45991</v>
      </c>
      <c r="D62" s="29">
        <f t="shared" ca="1" si="3"/>
        <v>289329.45765279082</v>
      </c>
      <c r="E62" s="29">
        <f ca="1">IF(C62&lt;Calculator!$D$26,0,IF(DAY($C62)=1,IF(D62-Calculator!$G$24&gt;0,Calculator!$G$24,D62),0))</f>
        <v>0</v>
      </c>
      <c r="F62" s="29">
        <f ca="1">IF(E62&gt;0,D62*Calculator!$G$22/12,0)</f>
        <v>0</v>
      </c>
      <c r="G62" s="29">
        <f ca="1">IF(E62&gt;0,(IFERROR(-PMT(Calculator!$G$22/12,Calculator!$G$23*12,Calculator!$G$20),0))-F62,0)</f>
        <v>0</v>
      </c>
      <c r="H62" s="29">
        <f t="shared" ca="1" si="4"/>
        <v>12908.259242186323</v>
      </c>
      <c r="I62" s="29">
        <f t="shared" ca="1" si="2"/>
        <v>2.298731097923592</v>
      </c>
      <c r="J62" s="30">
        <f>Calculator!$G$40</f>
        <v>6.5000000000000002E-2</v>
      </c>
      <c r="K62" s="29">
        <f ca="1">IF(C62&gt;=Calculator!$G$27,IF(DAY($C62)=1,Calculator!$G$34/2,IF(DAY($C62)=15,Calculator!$G$34/2,0)),0)</f>
        <v>0</v>
      </c>
      <c r="L62" s="29">
        <f ca="1">IF(DAY($C62)=28,IF(H62=0,0,Calculator!$G$35),0)</f>
        <v>0</v>
      </c>
      <c r="M62" s="29">
        <f ca="1">IF(I62&gt;0,IF(DAY($C62)=1,SUM(INDIRECT("I"&amp;(ROW(C61)-DAY(C61))):I61),0),0)</f>
        <v>0</v>
      </c>
      <c r="N62" s="29">
        <f ca="1">IF(C62&lt;Calculator!$G$27,0,IF(C62=Calculator!$G$27,Calculator!$G$39,IF(H62-K62&lt;=0,IF(D62&gt;Calculator!$G$39,IF(H62-K62+E62+L62+M62+Calculator!$G$39&gt;Calculator!$G$39,Calculator!$G$39-(H62+E62+L62+M62-K62),Calculator!$G$39),D62),0)))</f>
        <v>0</v>
      </c>
    </row>
    <row r="63" spans="1:14" ht="15.75" thickBot="1">
      <c r="A63" s="33" t="str">
        <f ca="1">IF(C63=Calculator!$H$27,"F",IF(Daily!D63+Daily!H63=0,IF(D62+H62&gt;0,"L",""),""))</f>
        <v/>
      </c>
      <c r="B63" s="34">
        <v>62</v>
      </c>
      <c r="C63" s="19">
        <f t="shared" ca="1" si="0"/>
        <v>45992</v>
      </c>
      <c r="D63" s="29">
        <f t="shared" ca="1" si="3"/>
        <v>289329.45765279082</v>
      </c>
      <c r="E63" s="29">
        <f ca="1">IF(C63&lt;Calculator!$D$26,0,IF(DAY($C63)=1,IF(D63-Calculator!$G$24&gt;0,Calculator!$G$24,D63),0))</f>
        <v>1878.8756805424866</v>
      </c>
      <c r="F63" s="29">
        <f ca="1">IF(E63&gt;0,D63*Calculator!$G$22/12,0)</f>
        <v>1205.5394068866285</v>
      </c>
      <c r="G63" s="29">
        <f ca="1">IF(E63&gt;0,(IFERROR(-PMT(Calculator!$G$22/12,Calculator!$G$23*12,Calculator!$G$20),0))-F63,0)</f>
        <v>673.33627365585812</v>
      </c>
      <c r="H63" s="29">
        <f t="shared" ca="1" si="4"/>
        <v>12908.259242186323</v>
      </c>
      <c r="I63" s="29">
        <f t="shared" ca="1" si="2"/>
        <v>2.298731097923592</v>
      </c>
      <c r="J63" s="30">
        <f>Calculator!$G$40</f>
        <v>6.5000000000000002E-2</v>
      </c>
      <c r="K63" s="29">
        <f ca="1">IF(C63&gt;=Calculator!$G$27,IF(DAY($C63)=1,Calculator!$G$34/2,IF(DAY($C63)=15,Calculator!$G$34/2,0)),0)</f>
        <v>4500</v>
      </c>
      <c r="L63" s="29">
        <f ca="1">IF(DAY($C63)=28,IF(H63=0,0,Calculator!$G$35),0)</f>
        <v>0</v>
      </c>
      <c r="M63" s="29">
        <f ca="1">IF(I63&gt;0,IF(DAY($C63)=1,SUM(INDIRECT("I"&amp;(ROW(C62)-DAY(C62))):I62),0),0)</f>
        <v>59.183749784989615</v>
      </c>
      <c r="N63" s="29">
        <f ca="1">IF(C63&lt;Calculator!$G$27,0,IF(C63=Calculator!$G$27,Calculator!$G$39,IF(H63-K63&lt;=0,IF(D63&gt;Calculator!$G$39,IF(H63-K63+E63+L63+M63+Calculator!$G$39&gt;Calculator!$G$39,Calculator!$G$39-(H63+E63+L63+M63-K63),Calculator!$G$39),D63),0)))</f>
        <v>0</v>
      </c>
    </row>
    <row r="64" spans="1:14" ht="15.75" thickBot="1">
      <c r="A64" s="33" t="str">
        <f ca="1">IF(C64=Calculator!$H$27,"F",IF(Daily!D64+Daily!H64=0,IF(D63+H63&gt;0,"L",""),""))</f>
        <v/>
      </c>
      <c r="B64" s="34">
        <v>63</v>
      </c>
      <c r="C64" s="19">
        <f t="shared" ca="1" si="0"/>
        <v>45993</v>
      </c>
      <c r="D64" s="29">
        <f t="shared" ca="1" si="3"/>
        <v>288656.12137913494</v>
      </c>
      <c r="E64" s="29">
        <f ca="1">IF(C64&lt;Calculator!$D$26,0,IF(DAY($C64)=1,IF(D64-Calculator!$G$24&gt;0,Calculator!$G$24,D64),0))</f>
        <v>0</v>
      </c>
      <c r="F64" s="29">
        <f ca="1">IF(E64&gt;0,D64*Calculator!$G$22/12,0)</f>
        <v>0</v>
      </c>
      <c r="G64" s="29">
        <f ca="1">IF(E64&gt;0,(IFERROR(-PMT(Calculator!$G$22/12,Calculator!$G$23*12,Calculator!$G$20),0))-F64,0)</f>
        <v>0</v>
      </c>
      <c r="H64" s="29">
        <f t="shared" ca="1" si="4"/>
        <v>10346.3186725138</v>
      </c>
      <c r="I64" s="29">
        <f t="shared" ca="1" si="2"/>
        <v>1.8424951060641015</v>
      </c>
      <c r="J64" s="30">
        <f>Calculator!$G$40</f>
        <v>6.5000000000000002E-2</v>
      </c>
      <c r="K64" s="29">
        <f ca="1">IF(C64&gt;=Calculator!$G$27,IF(DAY($C64)=1,Calculator!$G$34/2,IF(DAY($C64)=15,Calculator!$G$34/2,0)),0)</f>
        <v>0</v>
      </c>
      <c r="L64" s="29">
        <f ca="1">IF(DAY($C64)=28,IF(H64=0,0,Calculator!$G$35),0)</f>
        <v>0</v>
      </c>
      <c r="M64" s="29">
        <f ca="1">IF(I64&gt;0,IF(DAY($C64)=1,SUM(INDIRECT("I"&amp;(ROW(C63)-DAY(C63))):I63),0),0)</f>
        <v>0</v>
      </c>
      <c r="N64" s="29">
        <f ca="1">IF(C64&lt;Calculator!$G$27,0,IF(C64=Calculator!$G$27,Calculator!$G$39,IF(H64-K64&lt;=0,IF(D64&gt;Calculator!$G$39,IF(H64-K64+E64+L64+M64+Calculator!$G$39&gt;Calculator!$G$39,Calculator!$G$39-(H64+E64+L64+M64-K64),Calculator!$G$39),D64),0)))</f>
        <v>0</v>
      </c>
    </row>
    <row r="65" spans="1:14" ht="15.75" thickBot="1">
      <c r="A65" s="33" t="str">
        <f ca="1">IF(C65=Calculator!$H$27,"F",IF(Daily!D65+Daily!H65=0,IF(D64+H64&gt;0,"L",""),""))</f>
        <v/>
      </c>
      <c r="B65" s="34">
        <v>64</v>
      </c>
      <c r="C65" s="19">
        <f t="shared" ca="1" si="0"/>
        <v>45994</v>
      </c>
      <c r="D65" s="29">
        <f t="shared" ca="1" si="3"/>
        <v>288656.12137913494</v>
      </c>
      <c r="E65" s="29">
        <f ca="1">IF(C65&lt;Calculator!$D$26,0,IF(DAY($C65)=1,IF(D65-Calculator!$G$24&gt;0,Calculator!$G$24,D65),0))</f>
        <v>0</v>
      </c>
      <c r="F65" s="29">
        <f ca="1">IF(E65&gt;0,D65*Calculator!$G$22/12,0)</f>
        <v>0</v>
      </c>
      <c r="G65" s="29">
        <f ca="1">IF(E65&gt;0,(IFERROR(-PMT(Calculator!$G$22/12,Calculator!$G$23*12,Calculator!$G$20),0))-F65,0)</f>
        <v>0</v>
      </c>
      <c r="H65" s="29">
        <f t="shared" ca="1" si="4"/>
        <v>10346.3186725138</v>
      </c>
      <c r="I65" s="29">
        <f t="shared" ca="1" si="2"/>
        <v>1.8424951060641015</v>
      </c>
      <c r="J65" s="30">
        <f>Calculator!$G$40</f>
        <v>6.5000000000000002E-2</v>
      </c>
      <c r="K65" s="29">
        <f ca="1">IF(C65&gt;=Calculator!$G$27,IF(DAY($C65)=1,Calculator!$G$34/2,IF(DAY($C65)=15,Calculator!$G$34/2,0)),0)</f>
        <v>0</v>
      </c>
      <c r="L65" s="29">
        <f ca="1">IF(DAY($C65)=28,IF(H65=0,0,Calculator!$G$35),0)</f>
        <v>0</v>
      </c>
      <c r="M65" s="29">
        <f ca="1">IF(I65&gt;0,IF(DAY($C65)=1,SUM(INDIRECT("I"&amp;(ROW(C64)-DAY(C64))):I64),0),0)</f>
        <v>0</v>
      </c>
      <c r="N65" s="29">
        <f ca="1">IF(C65&lt;Calculator!$G$27,0,IF(C65=Calculator!$G$27,Calculator!$G$39,IF(H65-K65&lt;=0,IF(D65&gt;Calculator!$G$39,IF(H65-K65+E65+L65+M65+Calculator!$G$39&gt;Calculator!$G$39,Calculator!$G$39-(H65+E65+L65+M65-K65),Calculator!$G$39),D65),0)))</f>
        <v>0</v>
      </c>
    </row>
    <row r="66" spans="1:14" ht="15.75" thickBot="1">
      <c r="A66" s="33" t="str">
        <f ca="1">IF(C66=Calculator!$H$27,"F",IF(Daily!D66+Daily!H66=0,IF(D65+H65&gt;0,"L",""),""))</f>
        <v/>
      </c>
      <c r="B66" s="34">
        <v>65</v>
      </c>
      <c r="C66" s="19">
        <f t="shared" ca="1" si="0"/>
        <v>45995</v>
      </c>
      <c r="D66" s="29">
        <f t="shared" ca="1" si="3"/>
        <v>288656.12137913494</v>
      </c>
      <c r="E66" s="29">
        <f ca="1">IF(C66&lt;Calculator!$D$26,0,IF(DAY($C66)=1,IF(D66-Calculator!$G$24&gt;0,Calculator!$G$24,D66),0))</f>
        <v>0</v>
      </c>
      <c r="F66" s="29">
        <f ca="1">IF(E66&gt;0,D66*Calculator!$G$22/12,0)</f>
        <v>0</v>
      </c>
      <c r="G66" s="29">
        <f ca="1">IF(E66&gt;0,(IFERROR(-PMT(Calculator!$G$22/12,Calculator!$G$23*12,Calculator!$G$20),0))-F66,0)</f>
        <v>0</v>
      </c>
      <c r="H66" s="29">
        <f t="shared" ca="1" si="4"/>
        <v>10346.3186725138</v>
      </c>
      <c r="I66" s="29">
        <f t="shared" ca="1" si="2"/>
        <v>1.8424951060641015</v>
      </c>
      <c r="J66" s="30">
        <f>Calculator!$G$40</f>
        <v>6.5000000000000002E-2</v>
      </c>
      <c r="K66" s="29">
        <f ca="1">IF(C66&gt;=Calculator!$G$27,IF(DAY($C66)=1,Calculator!$G$34/2,IF(DAY($C66)=15,Calculator!$G$34/2,0)),0)</f>
        <v>0</v>
      </c>
      <c r="L66" s="29">
        <f ca="1">IF(DAY($C66)=28,IF(H66=0,0,Calculator!$G$35),0)</f>
        <v>0</v>
      </c>
      <c r="M66" s="29">
        <f ca="1">IF(I66&gt;0,IF(DAY($C66)=1,SUM(INDIRECT("I"&amp;(ROW(C65)-DAY(C65))):I65),0),0)</f>
        <v>0</v>
      </c>
      <c r="N66" s="29">
        <f ca="1">IF(C66&lt;Calculator!$G$27,0,IF(C66=Calculator!$G$27,Calculator!$G$39,IF(H66-K66&lt;=0,IF(D66&gt;Calculator!$G$39,IF(H66-K66+E66+L66+M66+Calculator!$G$39&gt;Calculator!$G$39,Calculator!$G$39-(H66+E66+L66+M66-K66),Calculator!$G$39),D66),0)))</f>
        <v>0</v>
      </c>
    </row>
    <row r="67" spans="1:14" ht="15.75" thickBot="1">
      <c r="A67" s="33" t="str">
        <f ca="1">IF(C67=Calculator!$H$27,"F",IF(Daily!D67+Daily!H67=0,IF(D66+H66&gt;0,"L",""),""))</f>
        <v/>
      </c>
      <c r="B67" s="34">
        <v>66</v>
      </c>
      <c r="C67" s="19">
        <f t="shared" ref="C67:C130" ca="1" si="5">C66+1</f>
        <v>45996</v>
      </c>
      <c r="D67" s="29">
        <f t="shared" ca="1" si="3"/>
        <v>288656.12137913494</v>
      </c>
      <c r="E67" s="29">
        <f ca="1">IF(C67&lt;Calculator!$D$26,0,IF(DAY($C67)=1,IF(D67-Calculator!$G$24&gt;0,Calculator!$G$24,D67),0))</f>
        <v>0</v>
      </c>
      <c r="F67" s="29">
        <f ca="1">IF(E67&gt;0,D67*Calculator!$G$22/12,0)</f>
        <v>0</v>
      </c>
      <c r="G67" s="29">
        <f ca="1">IF(E67&gt;0,(IFERROR(-PMT(Calculator!$G$22/12,Calculator!$G$23*12,Calculator!$G$20),0))-F67,0)</f>
        <v>0</v>
      </c>
      <c r="H67" s="29">
        <f t="shared" ca="1" si="4"/>
        <v>10346.3186725138</v>
      </c>
      <c r="I67" s="29">
        <f t="shared" ref="I67:I130" ca="1" si="6">H67*J67/365</f>
        <v>1.8424951060641015</v>
      </c>
      <c r="J67" s="30">
        <f>Calculator!$G$40</f>
        <v>6.5000000000000002E-2</v>
      </c>
      <c r="K67" s="29">
        <f ca="1">IF(C67&gt;=Calculator!$G$27,IF(DAY($C67)=1,Calculator!$G$34/2,IF(DAY($C67)=15,Calculator!$G$34/2,0)),0)</f>
        <v>0</v>
      </c>
      <c r="L67" s="29">
        <f ca="1">IF(DAY($C67)=28,IF(H67=0,0,Calculator!$G$35),0)</f>
        <v>0</v>
      </c>
      <c r="M67" s="29">
        <f ca="1">IF(I67&gt;0,IF(DAY($C67)=1,SUM(INDIRECT("I"&amp;(ROW(C66)-DAY(C66))):I66),0),0)</f>
        <v>0</v>
      </c>
      <c r="N67" s="29">
        <f ca="1">IF(C67&lt;Calculator!$G$27,0,IF(C67=Calculator!$G$27,Calculator!$G$39,IF(H67-K67&lt;=0,IF(D67&gt;Calculator!$G$39,IF(H67-K67+E67+L67+M67+Calculator!$G$39&gt;Calculator!$G$39,Calculator!$G$39-(H67+E67+L67+M67-K67),Calculator!$G$39),D67),0)))</f>
        <v>0</v>
      </c>
    </row>
    <row r="68" spans="1:14" ht="15.75" thickBot="1">
      <c r="A68" s="33" t="str">
        <f ca="1">IF(C68=Calculator!$H$27,"F",IF(Daily!D68+Daily!H68=0,IF(D67+H67&gt;0,"L",""),""))</f>
        <v/>
      </c>
      <c r="B68" s="34">
        <v>67</v>
      </c>
      <c r="C68" s="19">
        <f t="shared" ca="1" si="5"/>
        <v>45997</v>
      </c>
      <c r="D68" s="29">
        <f t="shared" ref="D68:D131" ca="1" si="7">IF(((D67-G67)-N67)&lt;0,0,((D67-G67)-N67))</f>
        <v>288656.12137913494</v>
      </c>
      <c r="E68" s="29">
        <f ca="1">IF(C68&lt;Calculator!$D$26,0,IF(DAY($C68)=1,IF(D68-Calculator!$G$24&gt;0,Calculator!$G$24,D68),0))</f>
        <v>0</v>
      </c>
      <c r="F68" s="29">
        <f ca="1">IF(E68&gt;0,D68*Calculator!$G$22/12,0)</f>
        <v>0</v>
      </c>
      <c r="G68" s="29">
        <f ca="1">IF(E68&gt;0,(IFERROR(-PMT(Calculator!$G$22/12,Calculator!$G$23*12,Calculator!$G$20),0))-F68,0)</f>
        <v>0</v>
      </c>
      <c r="H68" s="29">
        <f t="shared" ref="H68:H131" ca="1" si="8">IF((H67-K67+SUM(L67:N67)+E67)&lt;0,0,(H67-K67+SUM(L67:N67)+E67))</f>
        <v>10346.3186725138</v>
      </c>
      <c r="I68" s="29">
        <f t="shared" ca="1" si="6"/>
        <v>1.8424951060641015</v>
      </c>
      <c r="J68" s="30">
        <f>Calculator!$G$40</f>
        <v>6.5000000000000002E-2</v>
      </c>
      <c r="K68" s="29">
        <f ca="1">IF(C68&gt;=Calculator!$G$27,IF(DAY($C68)=1,Calculator!$G$34/2,IF(DAY($C68)=15,Calculator!$G$34/2,0)),0)</f>
        <v>0</v>
      </c>
      <c r="L68" s="29">
        <f ca="1">IF(DAY($C68)=28,IF(H68=0,0,Calculator!$G$35),0)</f>
        <v>0</v>
      </c>
      <c r="M68" s="29">
        <f ca="1">IF(I68&gt;0,IF(DAY($C68)=1,SUM(INDIRECT("I"&amp;(ROW(C67)-DAY(C67))):I67),0),0)</f>
        <v>0</v>
      </c>
      <c r="N68" s="29">
        <f ca="1">IF(C68&lt;Calculator!$G$27,0,IF(C68=Calculator!$G$27,Calculator!$G$39,IF(H68-K68&lt;=0,IF(D68&gt;Calculator!$G$39,IF(H68-K68+E68+L68+M68+Calculator!$G$39&gt;Calculator!$G$39,Calculator!$G$39-(H68+E68+L68+M68-K68),Calculator!$G$39),D68),0)))</f>
        <v>0</v>
      </c>
    </row>
    <row r="69" spans="1:14" ht="15.75" thickBot="1">
      <c r="A69" s="33" t="str">
        <f ca="1">IF(C69=Calculator!$H$27,"F",IF(Daily!D69+Daily!H69=0,IF(D68+H68&gt;0,"L",""),""))</f>
        <v/>
      </c>
      <c r="B69" s="34">
        <v>68</v>
      </c>
      <c r="C69" s="19">
        <f t="shared" ca="1" si="5"/>
        <v>45998</v>
      </c>
      <c r="D69" s="29">
        <f t="shared" ca="1" si="7"/>
        <v>288656.12137913494</v>
      </c>
      <c r="E69" s="29">
        <f ca="1">IF(C69&lt;Calculator!$D$26,0,IF(DAY($C69)=1,IF(D69-Calculator!$G$24&gt;0,Calculator!$G$24,D69),0))</f>
        <v>0</v>
      </c>
      <c r="F69" s="29">
        <f ca="1">IF(E69&gt;0,D69*Calculator!$G$22/12,0)</f>
        <v>0</v>
      </c>
      <c r="G69" s="29">
        <f ca="1">IF(E69&gt;0,(IFERROR(-PMT(Calculator!$G$22/12,Calculator!$G$23*12,Calculator!$G$20),0))-F69,0)</f>
        <v>0</v>
      </c>
      <c r="H69" s="29">
        <f t="shared" ca="1" si="8"/>
        <v>10346.3186725138</v>
      </c>
      <c r="I69" s="29">
        <f t="shared" ca="1" si="6"/>
        <v>1.8424951060641015</v>
      </c>
      <c r="J69" s="30">
        <f>Calculator!$G$40</f>
        <v>6.5000000000000002E-2</v>
      </c>
      <c r="K69" s="29">
        <f ca="1">IF(C69&gt;=Calculator!$G$27,IF(DAY($C69)=1,Calculator!$G$34/2,IF(DAY($C69)=15,Calculator!$G$34/2,0)),0)</f>
        <v>0</v>
      </c>
      <c r="L69" s="29">
        <f ca="1">IF(DAY($C69)=28,IF(H69=0,0,Calculator!$G$35),0)</f>
        <v>0</v>
      </c>
      <c r="M69" s="29">
        <f ca="1">IF(I69&gt;0,IF(DAY($C69)=1,SUM(INDIRECT("I"&amp;(ROW(C68)-DAY(C68))):I68),0),0)</f>
        <v>0</v>
      </c>
      <c r="N69" s="29">
        <f ca="1">IF(C69&lt;Calculator!$G$27,0,IF(C69=Calculator!$G$27,Calculator!$G$39,IF(H69-K69&lt;=0,IF(D69&gt;Calculator!$G$39,IF(H69-K69+E69+L69+M69+Calculator!$G$39&gt;Calculator!$G$39,Calculator!$G$39-(H69+E69+L69+M69-K69),Calculator!$G$39),D69),0)))</f>
        <v>0</v>
      </c>
    </row>
    <row r="70" spans="1:14" ht="15.75" thickBot="1">
      <c r="A70" s="33" t="str">
        <f ca="1">IF(C70=Calculator!$H$27,"F",IF(Daily!D70+Daily!H70=0,IF(D69+H69&gt;0,"L",""),""))</f>
        <v/>
      </c>
      <c r="B70" s="34">
        <v>69</v>
      </c>
      <c r="C70" s="19">
        <f t="shared" ca="1" si="5"/>
        <v>45999</v>
      </c>
      <c r="D70" s="29">
        <f t="shared" ca="1" si="7"/>
        <v>288656.12137913494</v>
      </c>
      <c r="E70" s="29">
        <f ca="1">IF(C70&lt;Calculator!$D$26,0,IF(DAY($C70)=1,IF(D70-Calculator!$G$24&gt;0,Calculator!$G$24,D70),0))</f>
        <v>0</v>
      </c>
      <c r="F70" s="29">
        <f ca="1">IF(E70&gt;0,D70*Calculator!$G$22/12,0)</f>
        <v>0</v>
      </c>
      <c r="G70" s="29">
        <f ca="1">IF(E70&gt;0,(IFERROR(-PMT(Calculator!$G$22/12,Calculator!$G$23*12,Calculator!$G$20),0))-F70,0)</f>
        <v>0</v>
      </c>
      <c r="H70" s="29">
        <f t="shared" ca="1" si="8"/>
        <v>10346.3186725138</v>
      </c>
      <c r="I70" s="29">
        <f t="shared" ca="1" si="6"/>
        <v>1.8424951060641015</v>
      </c>
      <c r="J70" s="30">
        <f>Calculator!$G$40</f>
        <v>6.5000000000000002E-2</v>
      </c>
      <c r="K70" s="29">
        <f ca="1">IF(C70&gt;=Calculator!$G$27,IF(DAY($C70)=1,Calculator!$G$34/2,IF(DAY($C70)=15,Calculator!$G$34/2,0)),0)</f>
        <v>0</v>
      </c>
      <c r="L70" s="29">
        <f ca="1">IF(DAY($C70)=28,IF(H70=0,0,Calculator!$G$35),0)</f>
        <v>0</v>
      </c>
      <c r="M70" s="29">
        <f ca="1">IF(I70&gt;0,IF(DAY($C70)=1,SUM(INDIRECT("I"&amp;(ROW(C69)-DAY(C69))):I69),0),0)</f>
        <v>0</v>
      </c>
      <c r="N70" s="29">
        <f ca="1">IF(C70&lt;Calculator!$G$27,0,IF(C70=Calculator!$G$27,Calculator!$G$39,IF(H70-K70&lt;=0,IF(D70&gt;Calculator!$G$39,IF(H70-K70+E70+L70+M70+Calculator!$G$39&gt;Calculator!$G$39,Calculator!$G$39-(H70+E70+L70+M70-K70),Calculator!$G$39),D70),0)))</f>
        <v>0</v>
      </c>
    </row>
    <row r="71" spans="1:14" ht="15.75" thickBot="1">
      <c r="A71" s="33" t="str">
        <f ca="1">IF(C71=Calculator!$H$27,"F",IF(Daily!D71+Daily!H71=0,IF(D70+H70&gt;0,"L",""),""))</f>
        <v/>
      </c>
      <c r="B71" s="34">
        <v>70</v>
      </c>
      <c r="C71" s="19">
        <f t="shared" ca="1" si="5"/>
        <v>46000</v>
      </c>
      <c r="D71" s="29">
        <f t="shared" ca="1" si="7"/>
        <v>288656.12137913494</v>
      </c>
      <c r="E71" s="29">
        <f ca="1">IF(C71&lt;Calculator!$D$26,0,IF(DAY($C71)=1,IF(D71-Calculator!$G$24&gt;0,Calculator!$G$24,D71),0))</f>
        <v>0</v>
      </c>
      <c r="F71" s="29">
        <f ca="1">IF(E71&gt;0,D71*Calculator!$G$22/12,0)</f>
        <v>0</v>
      </c>
      <c r="G71" s="29">
        <f ca="1">IF(E71&gt;0,(IFERROR(-PMT(Calculator!$G$22/12,Calculator!$G$23*12,Calculator!$G$20),0))-F71,0)</f>
        <v>0</v>
      </c>
      <c r="H71" s="29">
        <f t="shared" ca="1" si="8"/>
        <v>10346.3186725138</v>
      </c>
      <c r="I71" s="29">
        <f t="shared" ca="1" si="6"/>
        <v>1.8424951060641015</v>
      </c>
      <c r="J71" s="30">
        <f>Calculator!$G$40</f>
        <v>6.5000000000000002E-2</v>
      </c>
      <c r="K71" s="29">
        <f ca="1">IF(C71&gt;=Calculator!$G$27,IF(DAY($C71)=1,Calculator!$G$34/2,IF(DAY($C71)=15,Calculator!$G$34/2,0)),0)</f>
        <v>0</v>
      </c>
      <c r="L71" s="29">
        <f ca="1">IF(DAY($C71)=28,IF(H71=0,0,Calculator!$G$35),0)</f>
        <v>0</v>
      </c>
      <c r="M71" s="29">
        <f ca="1">IF(I71&gt;0,IF(DAY($C71)=1,SUM(INDIRECT("I"&amp;(ROW(C70)-DAY(C70))):I70),0),0)</f>
        <v>0</v>
      </c>
      <c r="N71" s="29">
        <f ca="1">IF(C71&lt;Calculator!$G$27,0,IF(C71=Calculator!$G$27,Calculator!$G$39,IF(H71-K71&lt;=0,IF(D71&gt;Calculator!$G$39,IF(H71-K71+E71+L71+M71+Calculator!$G$39&gt;Calculator!$G$39,Calculator!$G$39-(H71+E71+L71+M71-K71),Calculator!$G$39),D71),0)))</f>
        <v>0</v>
      </c>
    </row>
    <row r="72" spans="1:14" ht="15.75" thickBot="1">
      <c r="A72" s="33" t="str">
        <f ca="1">IF(C72=Calculator!$H$27,"F",IF(Daily!D72+Daily!H72=0,IF(D71+H71&gt;0,"L",""),""))</f>
        <v/>
      </c>
      <c r="B72" s="34">
        <v>71</v>
      </c>
      <c r="C72" s="19">
        <f t="shared" ca="1" si="5"/>
        <v>46001</v>
      </c>
      <c r="D72" s="29">
        <f t="shared" ca="1" si="7"/>
        <v>288656.12137913494</v>
      </c>
      <c r="E72" s="29">
        <f ca="1">IF(C72&lt;Calculator!$D$26,0,IF(DAY($C72)=1,IF(D72-Calculator!$G$24&gt;0,Calculator!$G$24,D72),0))</f>
        <v>0</v>
      </c>
      <c r="F72" s="29">
        <f ca="1">IF(E72&gt;0,D72*Calculator!$G$22/12,0)</f>
        <v>0</v>
      </c>
      <c r="G72" s="29">
        <f ca="1">IF(E72&gt;0,(IFERROR(-PMT(Calculator!$G$22/12,Calculator!$G$23*12,Calculator!$G$20),0))-F72,0)</f>
        <v>0</v>
      </c>
      <c r="H72" s="29">
        <f t="shared" ca="1" si="8"/>
        <v>10346.3186725138</v>
      </c>
      <c r="I72" s="29">
        <f t="shared" ca="1" si="6"/>
        <v>1.8424951060641015</v>
      </c>
      <c r="J72" s="30">
        <f>Calculator!$G$40</f>
        <v>6.5000000000000002E-2</v>
      </c>
      <c r="K72" s="29">
        <f ca="1">IF(C72&gt;=Calculator!$G$27,IF(DAY($C72)=1,Calculator!$G$34/2,IF(DAY($C72)=15,Calculator!$G$34/2,0)),0)</f>
        <v>0</v>
      </c>
      <c r="L72" s="29">
        <f ca="1">IF(DAY($C72)=28,IF(H72=0,0,Calculator!$G$35),0)</f>
        <v>0</v>
      </c>
      <c r="M72" s="29">
        <f ca="1">IF(I72&gt;0,IF(DAY($C72)=1,SUM(INDIRECT("I"&amp;(ROW(C71)-DAY(C71))):I71),0),0)</f>
        <v>0</v>
      </c>
      <c r="N72" s="29">
        <f ca="1">IF(C72&lt;Calculator!$G$27,0,IF(C72=Calculator!$G$27,Calculator!$G$39,IF(H72-K72&lt;=0,IF(D72&gt;Calculator!$G$39,IF(H72-K72+E72+L72+M72+Calculator!$G$39&gt;Calculator!$G$39,Calculator!$G$39-(H72+E72+L72+M72-K72),Calculator!$G$39),D72),0)))</f>
        <v>0</v>
      </c>
    </row>
    <row r="73" spans="1:14" ht="15.75" thickBot="1">
      <c r="A73" s="33" t="str">
        <f ca="1">IF(C73=Calculator!$H$27,"F",IF(Daily!D73+Daily!H73=0,IF(D72+H72&gt;0,"L",""),""))</f>
        <v/>
      </c>
      <c r="B73" s="34">
        <v>72</v>
      </c>
      <c r="C73" s="19">
        <f t="shared" ca="1" si="5"/>
        <v>46002</v>
      </c>
      <c r="D73" s="29">
        <f t="shared" ca="1" si="7"/>
        <v>288656.12137913494</v>
      </c>
      <c r="E73" s="29">
        <f ca="1">IF(C73&lt;Calculator!$D$26,0,IF(DAY($C73)=1,IF(D73-Calculator!$G$24&gt;0,Calculator!$G$24,D73),0))</f>
        <v>0</v>
      </c>
      <c r="F73" s="29">
        <f ca="1">IF(E73&gt;0,D73*Calculator!$G$22/12,0)</f>
        <v>0</v>
      </c>
      <c r="G73" s="29">
        <f ca="1">IF(E73&gt;0,(IFERROR(-PMT(Calculator!$G$22/12,Calculator!$G$23*12,Calculator!$G$20),0))-F73,0)</f>
        <v>0</v>
      </c>
      <c r="H73" s="29">
        <f t="shared" ca="1" si="8"/>
        <v>10346.3186725138</v>
      </c>
      <c r="I73" s="29">
        <f t="shared" ca="1" si="6"/>
        <v>1.8424951060641015</v>
      </c>
      <c r="J73" s="30">
        <f>Calculator!$G$40</f>
        <v>6.5000000000000002E-2</v>
      </c>
      <c r="K73" s="29">
        <f ca="1">IF(C73&gt;=Calculator!$G$27,IF(DAY($C73)=1,Calculator!$G$34/2,IF(DAY($C73)=15,Calculator!$G$34/2,0)),0)</f>
        <v>0</v>
      </c>
      <c r="L73" s="29">
        <f ca="1">IF(DAY($C73)=28,IF(H73=0,0,Calculator!$G$35),0)</f>
        <v>0</v>
      </c>
      <c r="M73" s="29">
        <f ca="1">IF(I73&gt;0,IF(DAY($C73)=1,SUM(INDIRECT("I"&amp;(ROW(C72)-DAY(C72))):I72),0),0)</f>
        <v>0</v>
      </c>
      <c r="N73" s="29">
        <f ca="1">IF(C73&lt;Calculator!$G$27,0,IF(C73=Calculator!$G$27,Calculator!$G$39,IF(H73-K73&lt;=0,IF(D73&gt;Calculator!$G$39,IF(H73-K73+E73+L73+M73+Calculator!$G$39&gt;Calculator!$G$39,Calculator!$G$39-(H73+E73+L73+M73-K73),Calculator!$G$39),D73),0)))</f>
        <v>0</v>
      </c>
    </row>
    <row r="74" spans="1:14" ht="15.75" thickBot="1">
      <c r="A74" s="33" t="str">
        <f ca="1">IF(C74=Calculator!$H$27,"F",IF(Daily!D74+Daily!H74=0,IF(D73+H73&gt;0,"L",""),""))</f>
        <v/>
      </c>
      <c r="B74" s="34">
        <v>73</v>
      </c>
      <c r="C74" s="19">
        <f t="shared" ca="1" si="5"/>
        <v>46003</v>
      </c>
      <c r="D74" s="29">
        <f t="shared" ca="1" si="7"/>
        <v>288656.12137913494</v>
      </c>
      <c r="E74" s="29">
        <f ca="1">IF(C74&lt;Calculator!$D$26,0,IF(DAY($C74)=1,IF(D74-Calculator!$G$24&gt;0,Calculator!$G$24,D74),0))</f>
        <v>0</v>
      </c>
      <c r="F74" s="29">
        <f ca="1">IF(E74&gt;0,D74*Calculator!$G$22/12,0)</f>
        <v>0</v>
      </c>
      <c r="G74" s="29">
        <f ca="1">IF(E74&gt;0,(IFERROR(-PMT(Calculator!$G$22/12,Calculator!$G$23*12,Calculator!$G$20),0))-F74,0)</f>
        <v>0</v>
      </c>
      <c r="H74" s="29">
        <f t="shared" ca="1" si="8"/>
        <v>10346.3186725138</v>
      </c>
      <c r="I74" s="29">
        <f t="shared" ca="1" si="6"/>
        <v>1.8424951060641015</v>
      </c>
      <c r="J74" s="30">
        <f>Calculator!$G$40</f>
        <v>6.5000000000000002E-2</v>
      </c>
      <c r="K74" s="29">
        <f ca="1">IF(C74&gt;=Calculator!$G$27,IF(DAY($C74)=1,Calculator!$G$34/2,IF(DAY($C74)=15,Calculator!$G$34/2,0)),0)</f>
        <v>0</v>
      </c>
      <c r="L74" s="29">
        <f ca="1">IF(DAY($C74)=28,IF(H74=0,0,Calculator!$G$35),0)</f>
        <v>0</v>
      </c>
      <c r="M74" s="29">
        <f ca="1">IF(I74&gt;0,IF(DAY($C74)=1,SUM(INDIRECT("I"&amp;(ROW(C73)-DAY(C73))):I73),0),0)</f>
        <v>0</v>
      </c>
      <c r="N74" s="29">
        <f ca="1">IF(C74&lt;Calculator!$G$27,0,IF(C74=Calculator!$G$27,Calculator!$G$39,IF(H74-K74&lt;=0,IF(D74&gt;Calculator!$G$39,IF(H74-K74+E74+L74+M74+Calculator!$G$39&gt;Calculator!$G$39,Calculator!$G$39-(H74+E74+L74+M74-K74),Calculator!$G$39),D74),0)))</f>
        <v>0</v>
      </c>
    </row>
    <row r="75" spans="1:14" ht="15.75" thickBot="1">
      <c r="A75" s="33" t="str">
        <f ca="1">IF(C75=Calculator!$H$27,"F",IF(Daily!D75+Daily!H75=0,IF(D74+H74&gt;0,"L",""),""))</f>
        <v/>
      </c>
      <c r="B75" s="34">
        <v>74</v>
      </c>
      <c r="C75" s="19">
        <f t="shared" ca="1" si="5"/>
        <v>46004</v>
      </c>
      <c r="D75" s="29">
        <f t="shared" ca="1" si="7"/>
        <v>288656.12137913494</v>
      </c>
      <c r="E75" s="29">
        <f ca="1">IF(C75&lt;Calculator!$D$26,0,IF(DAY($C75)=1,IF(D75-Calculator!$G$24&gt;0,Calculator!$G$24,D75),0))</f>
        <v>0</v>
      </c>
      <c r="F75" s="29">
        <f ca="1">IF(E75&gt;0,D75*Calculator!$G$22/12,0)</f>
        <v>0</v>
      </c>
      <c r="G75" s="29">
        <f ca="1">IF(E75&gt;0,(IFERROR(-PMT(Calculator!$G$22/12,Calculator!$G$23*12,Calculator!$G$20),0))-F75,0)</f>
        <v>0</v>
      </c>
      <c r="H75" s="29">
        <f t="shared" ca="1" si="8"/>
        <v>10346.3186725138</v>
      </c>
      <c r="I75" s="29">
        <f t="shared" ca="1" si="6"/>
        <v>1.8424951060641015</v>
      </c>
      <c r="J75" s="30">
        <f>Calculator!$G$40</f>
        <v>6.5000000000000002E-2</v>
      </c>
      <c r="K75" s="29">
        <f ca="1">IF(C75&gt;=Calculator!$G$27,IF(DAY($C75)=1,Calculator!$G$34/2,IF(DAY($C75)=15,Calculator!$G$34/2,0)),0)</f>
        <v>0</v>
      </c>
      <c r="L75" s="29">
        <f ca="1">IF(DAY($C75)=28,IF(H75=0,0,Calculator!$G$35),0)</f>
        <v>0</v>
      </c>
      <c r="M75" s="29">
        <f ca="1">IF(I75&gt;0,IF(DAY($C75)=1,SUM(INDIRECT("I"&amp;(ROW(C74)-DAY(C74))):I74),0),0)</f>
        <v>0</v>
      </c>
      <c r="N75" s="29">
        <f ca="1">IF(C75&lt;Calculator!$G$27,0,IF(C75=Calculator!$G$27,Calculator!$G$39,IF(H75-K75&lt;=0,IF(D75&gt;Calculator!$G$39,IF(H75-K75+E75+L75+M75+Calculator!$G$39&gt;Calculator!$G$39,Calculator!$G$39-(H75+E75+L75+M75-K75),Calculator!$G$39),D75),0)))</f>
        <v>0</v>
      </c>
    </row>
    <row r="76" spans="1:14" ht="15.75" thickBot="1">
      <c r="A76" s="33" t="str">
        <f ca="1">IF(C76=Calculator!$H$27,"F",IF(Daily!D76+Daily!H76=0,IF(D75+H75&gt;0,"L",""),""))</f>
        <v/>
      </c>
      <c r="B76" s="34">
        <v>75</v>
      </c>
      <c r="C76" s="19">
        <f t="shared" ca="1" si="5"/>
        <v>46005</v>
      </c>
      <c r="D76" s="29">
        <f t="shared" ca="1" si="7"/>
        <v>288656.12137913494</v>
      </c>
      <c r="E76" s="29">
        <f ca="1">IF(C76&lt;Calculator!$D$26,0,IF(DAY($C76)=1,IF(D76-Calculator!$G$24&gt;0,Calculator!$G$24,D76),0))</f>
        <v>0</v>
      </c>
      <c r="F76" s="29">
        <f ca="1">IF(E76&gt;0,D76*Calculator!$G$22/12,0)</f>
        <v>0</v>
      </c>
      <c r="G76" s="29">
        <f ca="1">IF(E76&gt;0,(IFERROR(-PMT(Calculator!$G$22/12,Calculator!$G$23*12,Calculator!$G$20),0))-F76,0)</f>
        <v>0</v>
      </c>
      <c r="H76" s="29">
        <f t="shared" ca="1" si="8"/>
        <v>10346.3186725138</v>
      </c>
      <c r="I76" s="29">
        <f t="shared" ca="1" si="6"/>
        <v>1.8424951060641015</v>
      </c>
      <c r="J76" s="30">
        <f>Calculator!$G$40</f>
        <v>6.5000000000000002E-2</v>
      </c>
      <c r="K76" s="29">
        <f ca="1">IF(C76&gt;=Calculator!$G$27,IF(DAY($C76)=1,Calculator!$G$34/2,IF(DAY($C76)=15,Calculator!$G$34/2,0)),0)</f>
        <v>0</v>
      </c>
      <c r="L76" s="29">
        <f ca="1">IF(DAY($C76)=28,IF(H76=0,0,Calculator!$G$35),0)</f>
        <v>0</v>
      </c>
      <c r="M76" s="29">
        <f ca="1">IF(I76&gt;0,IF(DAY($C76)=1,SUM(INDIRECT("I"&amp;(ROW(C75)-DAY(C75))):I75),0),0)</f>
        <v>0</v>
      </c>
      <c r="N76" s="29">
        <f ca="1">IF(C76&lt;Calculator!$G$27,0,IF(C76=Calculator!$G$27,Calculator!$G$39,IF(H76-K76&lt;=0,IF(D76&gt;Calculator!$G$39,IF(H76-K76+E76+L76+M76+Calculator!$G$39&gt;Calculator!$G$39,Calculator!$G$39-(H76+E76+L76+M76-K76),Calculator!$G$39),D76),0)))</f>
        <v>0</v>
      </c>
    </row>
    <row r="77" spans="1:14" ht="15.75" thickBot="1">
      <c r="A77" s="33" t="str">
        <f ca="1">IF(C77=Calculator!$H$27,"F",IF(Daily!D77+Daily!H77=0,IF(D76+H76&gt;0,"L",""),""))</f>
        <v/>
      </c>
      <c r="B77" s="34">
        <v>76</v>
      </c>
      <c r="C77" s="19">
        <f t="shared" ca="1" si="5"/>
        <v>46006</v>
      </c>
      <c r="D77" s="29">
        <f t="shared" ca="1" si="7"/>
        <v>288656.12137913494</v>
      </c>
      <c r="E77" s="29">
        <f ca="1">IF(C77&lt;Calculator!$D$26,0,IF(DAY($C77)=1,IF(D77-Calculator!$G$24&gt;0,Calculator!$G$24,D77),0))</f>
        <v>0</v>
      </c>
      <c r="F77" s="29">
        <f ca="1">IF(E77&gt;0,D77*Calculator!$G$22/12,0)</f>
        <v>0</v>
      </c>
      <c r="G77" s="29">
        <f ca="1">IF(E77&gt;0,(IFERROR(-PMT(Calculator!$G$22/12,Calculator!$G$23*12,Calculator!$G$20),0))-F77,0)</f>
        <v>0</v>
      </c>
      <c r="H77" s="29">
        <f t="shared" ca="1" si="8"/>
        <v>10346.3186725138</v>
      </c>
      <c r="I77" s="29">
        <f t="shared" ca="1" si="6"/>
        <v>1.8424951060641015</v>
      </c>
      <c r="J77" s="30">
        <f>Calculator!$G$40</f>
        <v>6.5000000000000002E-2</v>
      </c>
      <c r="K77" s="29">
        <f ca="1">IF(C77&gt;=Calculator!$G$27,IF(DAY($C77)=1,Calculator!$G$34/2,IF(DAY($C77)=15,Calculator!$G$34/2,0)),0)</f>
        <v>4500</v>
      </c>
      <c r="L77" s="29">
        <f ca="1">IF(DAY($C77)=28,IF(H77=0,0,Calculator!$G$35),0)</f>
        <v>0</v>
      </c>
      <c r="M77" s="29">
        <f ca="1">IF(I77&gt;0,IF(DAY($C77)=1,SUM(INDIRECT("I"&amp;(ROW(C76)-DAY(C76))):I76),0),0)</f>
        <v>0</v>
      </c>
      <c r="N77" s="29">
        <f ca="1">IF(C77&lt;Calculator!$G$27,0,IF(C77=Calculator!$G$27,Calculator!$G$39,IF(H77-K77&lt;=0,IF(D77&gt;Calculator!$G$39,IF(H77-K77+E77+L77+M77+Calculator!$G$39&gt;Calculator!$G$39,Calculator!$G$39-(H77+E77+L77+M77-K77),Calculator!$G$39),D77),0)))</f>
        <v>0</v>
      </c>
    </row>
    <row r="78" spans="1:14" ht="15.75" thickBot="1">
      <c r="A78" s="33" t="str">
        <f ca="1">IF(C78=Calculator!$H$27,"F",IF(Daily!D78+Daily!H78=0,IF(D77+H77&gt;0,"L",""),""))</f>
        <v/>
      </c>
      <c r="B78" s="34">
        <v>77</v>
      </c>
      <c r="C78" s="19">
        <f t="shared" ca="1" si="5"/>
        <v>46007</v>
      </c>
      <c r="D78" s="29">
        <f t="shared" ca="1" si="7"/>
        <v>288656.12137913494</v>
      </c>
      <c r="E78" s="29">
        <f ca="1">IF(C78&lt;Calculator!$D$26,0,IF(DAY($C78)=1,IF(D78-Calculator!$G$24&gt;0,Calculator!$G$24,D78),0))</f>
        <v>0</v>
      </c>
      <c r="F78" s="29">
        <f ca="1">IF(E78&gt;0,D78*Calculator!$G$22/12,0)</f>
        <v>0</v>
      </c>
      <c r="G78" s="29">
        <f ca="1">IF(E78&gt;0,(IFERROR(-PMT(Calculator!$G$22/12,Calculator!$G$23*12,Calculator!$G$20),0))-F78,0)</f>
        <v>0</v>
      </c>
      <c r="H78" s="29">
        <f t="shared" ca="1" si="8"/>
        <v>5846.3186725138003</v>
      </c>
      <c r="I78" s="29">
        <f t="shared" ca="1" si="6"/>
        <v>1.0411252430504028</v>
      </c>
      <c r="J78" s="30">
        <f>Calculator!$G$40</f>
        <v>6.5000000000000002E-2</v>
      </c>
      <c r="K78" s="29">
        <f ca="1">IF(C78&gt;=Calculator!$G$27,IF(DAY($C78)=1,Calculator!$G$34/2,IF(DAY($C78)=15,Calculator!$G$34/2,0)),0)</f>
        <v>0</v>
      </c>
      <c r="L78" s="29">
        <f ca="1">IF(DAY($C78)=28,IF(H78=0,0,Calculator!$G$35),0)</f>
        <v>0</v>
      </c>
      <c r="M78" s="29">
        <f ca="1">IF(I78&gt;0,IF(DAY($C78)=1,SUM(INDIRECT("I"&amp;(ROW(C77)-DAY(C77))):I77),0),0)</f>
        <v>0</v>
      </c>
      <c r="N78" s="29">
        <f ca="1">IF(C78&lt;Calculator!$G$27,0,IF(C78=Calculator!$G$27,Calculator!$G$39,IF(H78-K78&lt;=0,IF(D78&gt;Calculator!$G$39,IF(H78-K78+E78+L78+M78+Calculator!$G$39&gt;Calculator!$G$39,Calculator!$G$39-(H78+E78+L78+M78-K78),Calculator!$G$39),D78),0)))</f>
        <v>0</v>
      </c>
    </row>
    <row r="79" spans="1:14" ht="15.75" thickBot="1">
      <c r="A79" s="33" t="str">
        <f ca="1">IF(C79=Calculator!$H$27,"F",IF(Daily!D79+Daily!H79=0,IF(D78+H78&gt;0,"L",""),""))</f>
        <v/>
      </c>
      <c r="B79" s="34">
        <v>78</v>
      </c>
      <c r="C79" s="19">
        <f t="shared" ca="1" si="5"/>
        <v>46008</v>
      </c>
      <c r="D79" s="29">
        <f t="shared" ca="1" si="7"/>
        <v>288656.12137913494</v>
      </c>
      <c r="E79" s="29">
        <f ca="1">IF(C79&lt;Calculator!$D$26,0,IF(DAY($C79)=1,IF(D79-Calculator!$G$24&gt;0,Calculator!$G$24,D79),0))</f>
        <v>0</v>
      </c>
      <c r="F79" s="29">
        <f ca="1">IF(E79&gt;0,D79*Calculator!$G$22/12,0)</f>
        <v>0</v>
      </c>
      <c r="G79" s="29">
        <f ca="1">IF(E79&gt;0,(IFERROR(-PMT(Calculator!$G$22/12,Calculator!$G$23*12,Calculator!$G$20),0))-F79,0)</f>
        <v>0</v>
      </c>
      <c r="H79" s="29">
        <f t="shared" ca="1" si="8"/>
        <v>5846.3186725138003</v>
      </c>
      <c r="I79" s="29">
        <f t="shared" ca="1" si="6"/>
        <v>1.0411252430504028</v>
      </c>
      <c r="J79" s="30">
        <f>Calculator!$G$40</f>
        <v>6.5000000000000002E-2</v>
      </c>
      <c r="K79" s="29">
        <f ca="1">IF(C79&gt;=Calculator!$G$27,IF(DAY($C79)=1,Calculator!$G$34/2,IF(DAY($C79)=15,Calculator!$G$34/2,0)),0)</f>
        <v>0</v>
      </c>
      <c r="L79" s="29">
        <f ca="1">IF(DAY($C79)=28,IF(H79=0,0,Calculator!$G$35),0)</f>
        <v>0</v>
      </c>
      <c r="M79" s="29">
        <f ca="1">IF(I79&gt;0,IF(DAY($C79)=1,SUM(INDIRECT("I"&amp;(ROW(C78)-DAY(C78))):I78),0),0)</f>
        <v>0</v>
      </c>
      <c r="N79" s="29">
        <f ca="1">IF(C79&lt;Calculator!$G$27,0,IF(C79=Calculator!$G$27,Calculator!$G$39,IF(H79-K79&lt;=0,IF(D79&gt;Calculator!$G$39,IF(H79-K79+E79+L79+M79+Calculator!$G$39&gt;Calculator!$G$39,Calculator!$G$39-(H79+E79+L79+M79-K79),Calculator!$G$39),D79),0)))</f>
        <v>0</v>
      </c>
    </row>
    <row r="80" spans="1:14" ht="15.75" thickBot="1">
      <c r="A80" s="33" t="str">
        <f ca="1">IF(C80=Calculator!$H$27,"F",IF(Daily!D80+Daily!H80=0,IF(D79+H79&gt;0,"L",""),""))</f>
        <v/>
      </c>
      <c r="B80" s="34">
        <v>79</v>
      </c>
      <c r="C80" s="19">
        <f t="shared" ca="1" si="5"/>
        <v>46009</v>
      </c>
      <c r="D80" s="29">
        <f t="shared" ca="1" si="7"/>
        <v>288656.12137913494</v>
      </c>
      <c r="E80" s="29">
        <f ca="1">IF(C80&lt;Calculator!$D$26,0,IF(DAY($C80)=1,IF(D80-Calculator!$G$24&gt;0,Calculator!$G$24,D80),0))</f>
        <v>0</v>
      </c>
      <c r="F80" s="29">
        <f ca="1">IF(E80&gt;0,D80*Calculator!$G$22/12,0)</f>
        <v>0</v>
      </c>
      <c r="G80" s="29">
        <f ca="1">IF(E80&gt;0,(IFERROR(-PMT(Calculator!$G$22/12,Calculator!$G$23*12,Calculator!$G$20),0))-F80,0)</f>
        <v>0</v>
      </c>
      <c r="H80" s="29">
        <f t="shared" ca="1" si="8"/>
        <v>5846.3186725138003</v>
      </c>
      <c r="I80" s="29">
        <f t="shared" ca="1" si="6"/>
        <v>1.0411252430504028</v>
      </c>
      <c r="J80" s="30">
        <f>Calculator!$G$40</f>
        <v>6.5000000000000002E-2</v>
      </c>
      <c r="K80" s="29">
        <f ca="1">IF(C80&gt;=Calculator!$G$27,IF(DAY($C80)=1,Calculator!$G$34/2,IF(DAY($C80)=15,Calculator!$G$34/2,0)),0)</f>
        <v>0</v>
      </c>
      <c r="L80" s="29">
        <f ca="1">IF(DAY($C80)=28,IF(H80=0,0,Calculator!$G$35),0)</f>
        <v>0</v>
      </c>
      <c r="M80" s="29">
        <f ca="1">IF(I80&gt;0,IF(DAY($C80)=1,SUM(INDIRECT("I"&amp;(ROW(C79)-DAY(C79))):I79),0),0)</f>
        <v>0</v>
      </c>
      <c r="N80" s="29">
        <f ca="1">IF(C80&lt;Calculator!$G$27,0,IF(C80=Calculator!$G$27,Calculator!$G$39,IF(H80-K80&lt;=0,IF(D80&gt;Calculator!$G$39,IF(H80-K80+E80+L80+M80+Calculator!$G$39&gt;Calculator!$G$39,Calculator!$G$39-(H80+E80+L80+M80-K80),Calculator!$G$39),D80),0)))</f>
        <v>0</v>
      </c>
    </row>
    <row r="81" spans="1:14" ht="15.75" thickBot="1">
      <c r="A81" s="33" t="str">
        <f ca="1">IF(C81=Calculator!$H$27,"F",IF(Daily!D81+Daily!H81=0,IF(D80+H80&gt;0,"L",""),""))</f>
        <v/>
      </c>
      <c r="B81" s="34">
        <v>80</v>
      </c>
      <c r="C81" s="19">
        <f t="shared" ca="1" si="5"/>
        <v>46010</v>
      </c>
      <c r="D81" s="29">
        <f t="shared" ca="1" si="7"/>
        <v>288656.12137913494</v>
      </c>
      <c r="E81" s="29">
        <f ca="1">IF(C81&lt;Calculator!$D$26,0,IF(DAY($C81)=1,IF(D81-Calculator!$G$24&gt;0,Calculator!$G$24,D81),0))</f>
        <v>0</v>
      </c>
      <c r="F81" s="29">
        <f ca="1">IF(E81&gt;0,D81*Calculator!$G$22/12,0)</f>
        <v>0</v>
      </c>
      <c r="G81" s="29">
        <f ca="1">IF(E81&gt;0,(IFERROR(-PMT(Calculator!$G$22/12,Calculator!$G$23*12,Calculator!$G$20),0))-F81,0)</f>
        <v>0</v>
      </c>
      <c r="H81" s="29">
        <f t="shared" ca="1" si="8"/>
        <v>5846.3186725138003</v>
      </c>
      <c r="I81" s="29">
        <f t="shared" ca="1" si="6"/>
        <v>1.0411252430504028</v>
      </c>
      <c r="J81" s="30">
        <f>Calculator!$G$40</f>
        <v>6.5000000000000002E-2</v>
      </c>
      <c r="K81" s="29">
        <f ca="1">IF(C81&gt;=Calculator!$G$27,IF(DAY($C81)=1,Calculator!$G$34/2,IF(DAY($C81)=15,Calculator!$G$34/2,0)),0)</f>
        <v>0</v>
      </c>
      <c r="L81" s="29">
        <f ca="1">IF(DAY($C81)=28,IF(H81=0,0,Calculator!$G$35),0)</f>
        <v>0</v>
      </c>
      <c r="M81" s="29">
        <f ca="1">IF(I81&gt;0,IF(DAY($C81)=1,SUM(INDIRECT("I"&amp;(ROW(C80)-DAY(C80))):I80),0),0)</f>
        <v>0</v>
      </c>
      <c r="N81" s="29">
        <f ca="1">IF(C81&lt;Calculator!$G$27,0,IF(C81=Calculator!$G$27,Calculator!$G$39,IF(H81-K81&lt;=0,IF(D81&gt;Calculator!$G$39,IF(H81-K81+E81+L81+M81+Calculator!$G$39&gt;Calculator!$G$39,Calculator!$G$39-(H81+E81+L81+M81-K81),Calculator!$G$39),D81),0)))</f>
        <v>0</v>
      </c>
    </row>
    <row r="82" spans="1:14" ht="15.75" thickBot="1">
      <c r="A82" s="33" t="str">
        <f ca="1">IF(C82=Calculator!$H$27,"F",IF(Daily!D82+Daily!H82=0,IF(D81+H81&gt;0,"L",""),""))</f>
        <v/>
      </c>
      <c r="B82" s="34">
        <v>81</v>
      </c>
      <c r="C82" s="19">
        <f t="shared" ca="1" si="5"/>
        <v>46011</v>
      </c>
      <c r="D82" s="29">
        <f t="shared" ca="1" si="7"/>
        <v>288656.12137913494</v>
      </c>
      <c r="E82" s="29">
        <f ca="1">IF(C82&lt;Calculator!$D$26,0,IF(DAY($C82)=1,IF(D82-Calculator!$G$24&gt;0,Calculator!$G$24,D82),0))</f>
        <v>0</v>
      </c>
      <c r="F82" s="29">
        <f ca="1">IF(E82&gt;0,D82*Calculator!$G$22/12,0)</f>
        <v>0</v>
      </c>
      <c r="G82" s="29">
        <f ca="1">IF(E82&gt;0,(IFERROR(-PMT(Calculator!$G$22/12,Calculator!$G$23*12,Calculator!$G$20),0))-F82,0)</f>
        <v>0</v>
      </c>
      <c r="H82" s="29">
        <f t="shared" ca="1" si="8"/>
        <v>5846.3186725138003</v>
      </c>
      <c r="I82" s="29">
        <f t="shared" ca="1" si="6"/>
        <v>1.0411252430504028</v>
      </c>
      <c r="J82" s="30">
        <f>Calculator!$G$40</f>
        <v>6.5000000000000002E-2</v>
      </c>
      <c r="K82" s="29">
        <f ca="1">IF(C82&gt;=Calculator!$G$27,IF(DAY($C82)=1,Calculator!$G$34/2,IF(DAY($C82)=15,Calculator!$G$34/2,0)),0)</f>
        <v>0</v>
      </c>
      <c r="L82" s="29">
        <f ca="1">IF(DAY($C82)=28,IF(H82=0,0,Calculator!$G$35),0)</f>
        <v>0</v>
      </c>
      <c r="M82" s="29">
        <f ca="1">IF(I82&gt;0,IF(DAY($C82)=1,SUM(INDIRECT("I"&amp;(ROW(C81)-DAY(C81))):I81),0),0)</f>
        <v>0</v>
      </c>
      <c r="N82" s="29">
        <f ca="1">IF(C82&lt;Calculator!$G$27,0,IF(C82=Calculator!$G$27,Calculator!$G$39,IF(H82-K82&lt;=0,IF(D82&gt;Calculator!$G$39,IF(H82-K82+E82+L82+M82+Calculator!$G$39&gt;Calculator!$G$39,Calculator!$G$39-(H82+E82+L82+M82-K82),Calculator!$G$39),D82),0)))</f>
        <v>0</v>
      </c>
    </row>
    <row r="83" spans="1:14" ht="15.75" thickBot="1">
      <c r="A83" s="33" t="str">
        <f ca="1">IF(C83=Calculator!$H$27,"F",IF(Daily!D83+Daily!H83=0,IF(D82+H82&gt;0,"L",""),""))</f>
        <v/>
      </c>
      <c r="B83" s="34">
        <v>82</v>
      </c>
      <c r="C83" s="19">
        <f t="shared" ca="1" si="5"/>
        <v>46012</v>
      </c>
      <c r="D83" s="29">
        <f t="shared" ca="1" si="7"/>
        <v>288656.12137913494</v>
      </c>
      <c r="E83" s="29">
        <f ca="1">IF(C83&lt;Calculator!$D$26,0,IF(DAY($C83)=1,IF(D83-Calculator!$G$24&gt;0,Calculator!$G$24,D83),0))</f>
        <v>0</v>
      </c>
      <c r="F83" s="29">
        <f ca="1">IF(E83&gt;0,D83*Calculator!$G$22/12,0)</f>
        <v>0</v>
      </c>
      <c r="G83" s="29">
        <f ca="1">IF(E83&gt;0,(IFERROR(-PMT(Calculator!$G$22/12,Calculator!$G$23*12,Calculator!$G$20),0))-F83,0)</f>
        <v>0</v>
      </c>
      <c r="H83" s="29">
        <f t="shared" ca="1" si="8"/>
        <v>5846.3186725138003</v>
      </c>
      <c r="I83" s="29">
        <f t="shared" ca="1" si="6"/>
        <v>1.0411252430504028</v>
      </c>
      <c r="J83" s="30">
        <f>Calculator!$G$40</f>
        <v>6.5000000000000002E-2</v>
      </c>
      <c r="K83" s="29">
        <f ca="1">IF(C83&gt;=Calculator!$G$27,IF(DAY($C83)=1,Calculator!$G$34/2,IF(DAY($C83)=15,Calculator!$G$34/2,0)),0)</f>
        <v>0</v>
      </c>
      <c r="L83" s="29">
        <f ca="1">IF(DAY($C83)=28,IF(H83=0,0,Calculator!$G$35),0)</f>
        <v>0</v>
      </c>
      <c r="M83" s="29">
        <f ca="1">IF(I83&gt;0,IF(DAY($C83)=1,SUM(INDIRECT("I"&amp;(ROW(C82)-DAY(C82))):I82),0),0)</f>
        <v>0</v>
      </c>
      <c r="N83" s="29">
        <f ca="1">IF(C83&lt;Calculator!$G$27,0,IF(C83=Calculator!$G$27,Calculator!$G$39,IF(H83-K83&lt;=0,IF(D83&gt;Calculator!$G$39,IF(H83-K83+E83+L83+M83+Calculator!$G$39&gt;Calculator!$G$39,Calculator!$G$39-(H83+E83+L83+M83-K83),Calculator!$G$39),D83),0)))</f>
        <v>0</v>
      </c>
    </row>
    <row r="84" spans="1:14" ht="15.75" thickBot="1">
      <c r="A84" s="33" t="str">
        <f ca="1">IF(C84=Calculator!$H$27,"F",IF(Daily!D84+Daily!H84=0,IF(D83+H83&gt;0,"L",""),""))</f>
        <v/>
      </c>
      <c r="B84" s="34">
        <v>83</v>
      </c>
      <c r="C84" s="19">
        <f t="shared" ca="1" si="5"/>
        <v>46013</v>
      </c>
      <c r="D84" s="29">
        <f t="shared" ca="1" si="7"/>
        <v>288656.12137913494</v>
      </c>
      <c r="E84" s="29">
        <f ca="1">IF(C84&lt;Calculator!$D$26,0,IF(DAY($C84)=1,IF(D84-Calculator!$G$24&gt;0,Calculator!$G$24,D84),0))</f>
        <v>0</v>
      </c>
      <c r="F84" s="29">
        <f ca="1">IF(E84&gt;0,D84*Calculator!$G$22/12,0)</f>
        <v>0</v>
      </c>
      <c r="G84" s="29">
        <f ca="1">IF(E84&gt;0,(IFERROR(-PMT(Calculator!$G$22/12,Calculator!$G$23*12,Calculator!$G$20),0))-F84,0)</f>
        <v>0</v>
      </c>
      <c r="H84" s="29">
        <f t="shared" ca="1" si="8"/>
        <v>5846.3186725138003</v>
      </c>
      <c r="I84" s="29">
        <f t="shared" ca="1" si="6"/>
        <v>1.0411252430504028</v>
      </c>
      <c r="J84" s="30">
        <f>Calculator!$G$40</f>
        <v>6.5000000000000002E-2</v>
      </c>
      <c r="K84" s="29">
        <f ca="1">IF(C84&gt;=Calculator!$G$27,IF(DAY($C84)=1,Calculator!$G$34/2,IF(DAY($C84)=15,Calculator!$G$34/2,0)),0)</f>
        <v>0</v>
      </c>
      <c r="L84" s="29">
        <f ca="1">IF(DAY($C84)=28,IF(H84=0,0,Calculator!$G$35),0)</f>
        <v>0</v>
      </c>
      <c r="M84" s="29">
        <f ca="1">IF(I84&gt;0,IF(DAY($C84)=1,SUM(INDIRECT("I"&amp;(ROW(C83)-DAY(C83))):I83),0),0)</f>
        <v>0</v>
      </c>
      <c r="N84" s="29">
        <f ca="1">IF(C84&lt;Calculator!$G$27,0,IF(C84=Calculator!$G$27,Calculator!$G$39,IF(H84-K84&lt;=0,IF(D84&gt;Calculator!$G$39,IF(H84-K84+E84+L84+M84+Calculator!$G$39&gt;Calculator!$G$39,Calculator!$G$39-(H84+E84+L84+M84-K84),Calculator!$G$39),D84),0)))</f>
        <v>0</v>
      </c>
    </row>
    <row r="85" spans="1:14" ht="15.75" thickBot="1">
      <c r="A85" s="33" t="str">
        <f ca="1">IF(C85=Calculator!$H$27,"F",IF(Daily!D85+Daily!H85=0,IF(D84+H84&gt;0,"L",""),""))</f>
        <v/>
      </c>
      <c r="B85" s="34">
        <v>84</v>
      </c>
      <c r="C85" s="19">
        <f t="shared" ca="1" si="5"/>
        <v>46014</v>
      </c>
      <c r="D85" s="29">
        <f t="shared" ca="1" si="7"/>
        <v>288656.12137913494</v>
      </c>
      <c r="E85" s="29">
        <f ca="1">IF(C85&lt;Calculator!$D$26,0,IF(DAY($C85)=1,IF(D85-Calculator!$G$24&gt;0,Calculator!$G$24,D85),0))</f>
        <v>0</v>
      </c>
      <c r="F85" s="29">
        <f ca="1">IF(E85&gt;0,D85*Calculator!$G$22/12,0)</f>
        <v>0</v>
      </c>
      <c r="G85" s="29">
        <f ca="1">IF(E85&gt;0,(IFERROR(-PMT(Calculator!$G$22/12,Calculator!$G$23*12,Calculator!$G$20),0))-F85,0)</f>
        <v>0</v>
      </c>
      <c r="H85" s="29">
        <f t="shared" ca="1" si="8"/>
        <v>5846.3186725138003</v>
      </c>
      <c r="I85" s="29">
        <f t="shared" ca="1" si="6"/>
        <v>1.0411252430504028</v>
      </c>
      <c r="J85" s="30">
        <f>Calculator!$G$40</f>
        <v>6.5000000000000002E-2</v>
      </c>
      <c r="K85" s="29">
        <f ca="1">IF(C85&gt;=Calculator!$G$27,IF(DAY($C85)=1,Calculator!$G$34/2,IF(DAY($C85)=15,Calculator!$G$34/2,0)),0)</f>
        <v>0</v>
      </c>
      <c r="L85" s="29">
        <f ca="1">IF(DAY($C85)=28,IF(H85=0,0,Calculator!$G$35),0)</f>
        <v>0</v>
      </c>
      <c r="M85" s="29">
        <f ca="1">IF(I85&gt;0,IF(DAY($C85)=1,SUM(INDIRECT("I"&amp;(ROW(C84)-DAY(C84))):I84),0),0)</f>
        <v>0</v>
      </c>
      <c r="N85" s="29">
        <f ca="1">IF(C85&lt;Calculator!$G$27,0,IF(C85=Calculator!$G$27,Calculator!$G$39,IF(H85-K85&lt;=0,IF(D85&gt;Calculator!$G$39,IF(H85-K85+E85+L85+M85+Calculator!$G$39&gt;Calculator!$G$39,Calculator!$G$39-(H85+E85+L85+M85-K85),Calculator!$G$39),D85),0)))</f>
        <v>0</v>
      </c>
    </row>
    <row r="86" spans="1:14" ht="15.75" thickBot="1">
      <c r="A86" s="33" t="str">
        <f ca="1">IF(C86=Calculator!$H$27,"F",IF(Daily!D86+Daily!H86=0,IF(D85+H85&gt;0,"L",""),""))</f>
        <v/>
      </c>
      <c r="B86" s="34">
        <v>85</v>
      </c>
      <c r="C86" s="19">
        <f t="shared" ca="1" si="5"/>
        <v>46015</v>
      </c>
      <c r="D86" s="29">
        <f t="shared" ca="1" si="7"/>
        <v>288656.12137913494</v>
      </c>
      <c r="E86" s="29">
        <f ca="1">IF(C86&lt;Calculator!$D$26,0,IF(DAY($C86)=1,IF(D86-Calculator!$G$24&gt;0,Calculator!$G$24,D86),0))</f>
        <v>0</v>
      </c>
      <c r="F86" s="29">
        <f ca="1">IF(E86&gt;0,D86*Calculator!$G$22/12,0)</f>
        <v>0</v>
      </c>
      <c r="G86" s="29">
        <f ca="1">IF(E86&gt;0,(IFERROR(-PMT(Calculator!$G$22/12,Calculator!$G$23*12,Calculator!$G$20),0))-F86,0)</f>
        <v>0</v>
      </c>
      <c r="H86" s="29">
        <f t="shared" ca="1" si="8"/>
        <v>5846.3186725138003</v>
      </c>
      <c r="I86" s="29">
        <f t="shared" ca="1" si="6"/>
        <v>1.0411252430504028</v>
      </c>
      <c r="J86" s="30">
        <f>Calculator!$G$40</f>
        <v>6.5000000000000002E-2</v>
      </c>
      <c r="K86" s="29">
        <f ca="1">IF(C86&gt;=Calculator!$G$27,IF(DAY($C86)=1,Calculator!$G$34/2,IF(DAY($C86)=15,Calculator!$G$34/2,0)),0)</f>
        <v>0</v>
      </c>
      <c r="L86" s="29">
        <f ca="1">IF(DAY($C86)=28,IF(H86=0,0,Calculator!$G$35),0)</f>
        <v>0</v>
      </c>
      <c r="M86" s="29">
        <f ca="1">IF(I86&gt;0,IF(DAY($C86)=1,SUM(INDIRECT("I"&amp;(ROW(C85)-DAY(C85))):I85),0),0)</f>
        <v>0</v>
      </c>
      <c r="N86" s="29">
        <f ca="1">IF(C86&lt;Calculator!$G$27,0,IF(C86=Calculator!$G$27,Calculator!$G$39,IF(H86-K86&lt;=0,IF(D86&gt;Calculator!$G$39,IF(H86-K86+E86+L86+M86+Calculator!$G$39&gt;Calculator!$G$39,Calculator!$G$39-(H86+E86+L86+M86-K86),Calculator!$G$39),D86),0)))</f>
        <v>0</v>
      </c>
    </row>
    <row r="87" spans="1:14" ht="15.75" thickBot="1">
      <c r="A87" s="33" t="str">
        <f ca="1">IF(C87=Calculator!$H$27,"F",IF(Daily!D87+Daily!H87=0,IF(D86+H86&gt;0,"L",""),""))</f>
        <v/>
      </c>
      <c r="B87" s="34">
        <v>86</v>
      </c>
      <c r="C87" s="19">
        <f t="shared" ca="1" si="5"/>
        <v>46016</v>
      </c>
      <c r="D87" s="29">
        <f t="shared" ca="1" si="7"/>
        <v>288656.12137913494</v>
      </c>
      <c r="E87" s="29">
        <f ca="1">IF(C87&lt;Calculator!$D$26,0,IF(DAY($C87)=1,IF(D87-Calculator!$G$24&gt;0,Calculator!$G$24,D87),0))</f>
        <v>0</v>
      </c>
      <c r="F87" s="29">
        <f ca="1">IF(E87&gt;0,D87*Calculator!$G$22/12,0)</f>
        <v>0</v>
      </c>
      <c r="G87" s="29">
        <f ca="1">IF(E87&gt;0,(IFERROR(-PMT(Calculator!$G$22/12,Calculator!$G$23*12,Calculator!$G$20),0))-F87,0)</f>
        <v>0</v>
      </c>
      <c r="H87" s="29">
        <f t="shared" ca="1" si="8"/>
        <v>5846.3186725138003</v>
      </c>
      <c r="I87" s="29">
        <f t="shared" ca="1" si="6"/>
        <v>1.0411252430504028</v>
      </c>
      <c r="J87" s="30">
        <f>Calculator!$G$40</f>
        <v>6.5000000000000002E-2</v>
      </c>
      <c r="K87" s="29">
        <f ca="1">IF(C87&gt;=Calculator!$G$27,IF(DAY($C87)=1,Calculator!$G$34/2,IF(DAY($C87)=15,Calculator!$G$34/2,0)),0)</f>
        <v>0</v>
      </c>
      <c r="L87" s="29">
        <f ca="1">IF(DAY($C87)=28,IF(H87=0,0,Calculator!$G$35),0)</f>
        <v>0</v>
      </c>
      <c r="M87" s="29">
        <f ca="1">IF(I87&gt;0,IF(DAY($C87)=1,SUM(INDIRECT("I"&amp;(ROW(C86)-DAY(C86))):I86),0),0)</f>
        <v>0</v>
      </c>
      <c r="N87" s="29">
        <f ca="1">IF(C87&lt;Calculator!$G$27,0,IF(C87=Calculator!$G$27,Calculator!$G$39,IF(H87-K87&lt;=0,IF(D87&gt;Calculator!$G$39,IF(H87-K87+E87+L87+M87+Calculator!$G$39&gt;Calculator!$G$39,Calculator!$G$39-(H87+E87+L87+M87-K87),Calculator!$G$39),D87),0)))</f>
        <v>0</v>
      </c>
    </row>
    <row r="88" spans="1:14" ht="15.75" thickBot="1">
      <c r="A88" s="33" t="str">
        <f ca="1">IF(C88=Calculator!$H$27,"F",IF(Daily!D88+Daily!H88=0,IF(D87+H87&gt;0,"L",""),""))</f>
        <v/>
      </c>
      <c r="B88" s="34">
        <v>87</v>
      </c>
      <c r="C88" s="19">
        <f t="shared" ca="1" si="5"/>
        <v>46017</v>
      </c>
      <c r="D88" s="29">
        <f t="shared" ca="1" si="7"/>
        <v>288656.12137913494</v>
      </c>
      <c r="E88" s="29">
        <f ca="1">IF(C88&lt;Calculator!$D$26,0,IF(DAY($C88)=1,IF(D88-Calculator!$G$24&gt;0,Calculator!$G$24,D88),0))</f>
        <v>0</v>
      </c>
      <c r="F88" s="29">
        <f ca="1">IF(E88&gt;0,D88*Calculator!$G$22/12,0)</f>
        <v>0</v>
      </c>
      <c r="G88" s="29">
        <f ca="1">IF(E88&gt;0,(IFERROR(-PMT(Calculator!$G$22/12,Calculator!$G$23*12,Calculator!$G$20),0))-F88,0)</f>
        <v>0</v>
      </c>
      <c r="H88" s="29">
        <f t="shared" ca="1" si="8"/>
        <v>5846.3186725138003</v>
      </c>
      <c r="I88" s="29">
        <f t="shared" ca="1" si="6"/>
        <v>1.0411252430504028</v>
      </c>
      <c r="J88" s="30">
        <f>Calculator!$G$40</f>
        <v>6.5000000000000002E-2</v>
      </c>
      <c r="K88" s="29">
        <f ca="1">IF(C88&gt;=Calculator!$G$27,IF(DAY($C88)=1,Calculator!$G$34/2,IF(DAY($C88)=15,Calculator!$G$34/2,0)),0)</f>
        <v>0</v>
      </c>
      <c r="L88" s="29">
        <f ca="1">IF(DAY($C88)=28,IF(H88=0,0,Calculator!$G$35),0)</f>
        <v>0</v>
      </c>
      <c r="M88" s="29">
        <f ca="1">IF(I88&gt;0,IF(DAY($C88)=1,SUM(INDIRECT("I"&amp;(ROW(C87)-DAY(C87))):I87),0),0)</f>
        <v>0</v>
      </c>
      <c r="N88" s="29">
        <f ca="1">IF(C88&lt;Calculator!$G$27,0,IF(C88=Calculator!$G$27,Calculator!$G$39,IF(H88-K88&lt;=0,IF(D88&gt;Calculator!$G$39,IF(H88-K88+E88+L88+M88+Calculator!$G$39&gt;Calculator!$G$39,Calculator!$G$39-(H88+E88+L88+M88-K88),Calculator!$G$39),D88),0)))</f>
        <v>0</v>
      </c>
    </row>
    <row r="89" spans="1:14" ht="15.75" thickBot="1">
      <c r="A89" s="33" t="str">
        <f ca="1">IF(C89=Calculator!$H$27,"F",IF(Daily!D89+Daily!H89=0,IF(D88+H88&gt;0,"L",""),""))</f>
        <v/>
      </c>
      <c r="B89" s="34">
        <v>88</v>
      </c>
      <c r="C89" s="19">
        <f t="shared" ca="1" si="5"/>
        <v>46018</v>
      </c>
      <c r="D89" s="29">
        <f t="shared" ca="1" si="7"/>
        <v>288656.12137913494</v>
      </c>
      <c r="E89" s="29">
        <f ca="1">IF(C89&lt;Calculator!$D$26,0,IF(DAY($C89)=1,IF(D89-Calculator!$G$24&gt;0,Calculator!$G$24,D89),0))</f>
        <v>0</v>
      </c>
      <c r="F89" s="29">
        <f ca="1">IF(E89&gt;0,D89*Calculator!$G$22/12,0)</f>
        <v>0</v>
      </c>
      <c r="G89" s="29">
        <f ca="1">IF(E89&gt;0,(IFERROR(-PMT(Calculator!$G$22/12,Calculator!$G$23*12,Calculator!$G$20),0))-F89,0)</f>
        <v>0</v>
      </c>
      <c r="H89" s="29">
        <f t="shared" ca="1" si="8"/>
        <v>5846.3186725138003</v>
      </c>
      <c r="I89" s="29">
        <f t="shared" ca="1" si="6"/>
        <v>1.0411252430504028</v>
      </c>
      <c r="J89" s="30">
        <f>Calculator!$G$40</f>
        <v>6.5000000000000002E-2</v>
      </c>
      <c r="K89" s="29">
        <f ca="1">IF(C89&gt;=Calculator!$G$27,IF(DAY($C89)=1,Calculator!$G$34/2,IF(DAY($C89)=15,Calculator!$G$34/2,0)),0)</f>
        <v>0</v>
      </c>
      <c r="L89" s="29">
        <f ca="1">IF(DAY($C89)=28,IF(H89=0,0,Calculator!$G$35),0)</f>
        <v>0</v>
      </c>
      <c r="M89" s="29">
        <f ca="1">IF(I89&gt;0,IF(DAY($C89)=1,SUM(INDIRECT("I"&amp;(ROW(C88)-DAY(C88))):I88),0),0)</f>
        <v>0</v>
      </c>
      <c r="N89" s="29">
        <f ca="1">IF(C89&lt;Calculator!$G$27,0,IF(C89=Calculator!$G$27,Calculator!$G$39,IF(H89-K89&lt;=0,IF(D89&gt;Calculator!$G$39,IF(H89-K89+E89+L89+M89+Calculator!$G$39&gt;Calculator!$G$39,Calculator!$G$39-(H89+E89+L89+M89-K89),Calculator!$G$39),D89),0)))</f>
        <v>0</v>
      </c>
    </row>
    <row r="90" spans="1:14" ht="15.75" thickBot="1">
      <c r="A90" s="33" t="str">
        <f ca="1">IF(C90=Calculator!$H$27,"F",IF(Daily!D90+Daily!H90=0,IF(D89+H89&gt;0,"L",""),""))</f>
        <v/>
      </c>
      <c r="B90" s="34">
        <v>89</v>
      </c>
      <c r="C90" s="19">
        <f t="shared" ca="1" si="5"/>
        <v>46019</v>
      </c>
      <c r="D90" s="29">
        <f t="shared" ca="1" si="7"/>
        <v>288656.12137913494</v>
      </c>
      <c r="E90" s="29">
        <f ca="1">IF(C90&lt;Calculator!$D$26,0,IF(DAY($C90)=1,IF(D90-Calculator!$G$24&gt;0,Calculator!$G$24,D90),0))</f>
        <v>0</v>
      </c>
      <c r="F90" s="29">
        <f ca="1">IF(E90&gt;0,D90*Calculator!$G$22/12,0)</f>
        <v>0</v>
      </c>
      <c r="G90" s="29">
        <f ca="1">IF(E90&gt;0,(IFERROR(-PMT(Calculator!$G$22/12,Calculator!$G$23*12,Calculator!$G$20),0))-F90,0)</f>
        <v>0</v>
      </c>
      <c r="H90" s="29">
        <f t="shared" ca="1" si="8"/>
        <v>5846.3186725138003</v>
      </c>
      <c r="I90" s="29">
        <f t="shared" ca="1" si="6"/>
        <v>1.0411252430504028</v>
      </c>
      <c r="J90" s="30">
        <f>Calculator!$G$40</f>
        <v>6.5000000000000002E-2</v>
      </c>
      <c r="K90" s="29">
        <f ca="1">IF(C90&gt;=Calculator!$G$27,IF(DAY($C90)=1,Calculator!$G$34/2,IF(DAY($C90)=15,Calculator!$G$34/2,0)),0)</f>
        <v>0</v>
      </c>
      <c r="L90" s="29">
        <f ca="1">IF(DAY($C90)=28,IF(H90=0,0,Calculator!$G$35),0)</f>
        <v>5000</v>
      </c>
      <c r="M90" s="29">
        <f ca="1">IF(I90&gt;0,IF(DAY($C90)=1,SUM(INDIRECT("I"&amp;(ROW(C89)-DAY(C89))):I89),0),0)</f>
        <v>0</v>
      </c>
      <c r="N90" s="29">
        <f ca="1">IF(C90&lt;Calculator!$G$27,0,IF(C90=Calculator!$G$27,Calculator!$G$39,IF(H90-K90&lt;=0,IF(D90&gt;Calculator!$G$39,IF(H90-K90+E90+L90+M90+Calculator!$G$39&gt;Calculator!$G$39,Calculator!$G$39-(H90+E90+L90+M90-K90),Calculator!$G$39),D90),0)))</f>
        <v>0</v>
      </c>
    </row>
    <row r="91" spans="1:14" ht="15.75" thickBot="1">
      <c r="A91" s="33" t="str">
        <f ca="1">IF(C91=Calculator!$H$27,"F",IF(Daily!D91+Daily!H91=0,IF(D90+H90&gt;0,"L",""),""))</f>
        <v/>
      </c>
      <c r="B91" s="34">
        <v>90</v>
      </c>
      <c r="C91" s="19">
        <f t="shared" ca="1" si="5"/>
        <v>46020</v>
      </c>
      <c r="D91" s="29">
        <f t="shared" ca="1" si="7"/>
        <v>288656.12137913494</v>
      </c>
      <c r="E91" s="29">
        <f ca="1">IF(C91&lt;Calculator!$D$26,0,IF(DAY($C91)=1,IF(D91-Calculator!$G$24&gt;0,Calculator!$G$24,D91),0))</f>
        <v>0</v>
      </c>
      <c r="F91" s="29">
        <f ca="1">IF(E91&gt;0,D91*Calculator!$G$22/12,0)</f>
        <v>0</v>
      </c>
      <c r="G91" s="29">
        <f ca="1">IF(E91&gt;0,(IFERROR(-PMT(Calculator!$G$22/12,Calculator!$G$23*12,Calculator!$G$20),0))-F91,0)</f>
        <v>0</v>
      </c>
      <c r="H91" s="29">
        <f t="shared" ca="1" si="8"/>
        <v>10846.3186725138</v>
      </c>
      <c r="I91" s="29">
        <f t="shared" ca="1" si="6"/>
        <v>1.9315362019545126</v>
      </c>
      <c r="J91" s="30">
        <f>Calculator!$G$40</f>
        <v>6.5000000000000002E-2</v>
      </c>
      <c r="K91" s="29">
        <f ca="1">IF(C91&gt;=Calculator!$G$27,IF(DAY($C91)=1,Calculator!$G$34/2,IF(DAY($C91)=15,Calculator!$G$34/2,0)),0)</f>
        <v>0</v>
      </c>
      <c r="L91" s="29">
        <f ca="1">IF(DAY($C91)=28,IF(H91=0,0,Calculator!$G$35),0)</f>
        <v>0</v>
      </c>
      <c r="M91" s="29">
        <f ca="1">IF(I91&gt;0,IF(DAY($C91)=1,SUM(INDIRECT("I"&amp;(ROW(C90)-DAY(C90))):I90),0),0)</f>
        <v>0</v>
      </c>
      <c r="N91" s="29">
        <f ca="1">IF(C91&lt;Calculator!$G$27,0,IF(C91=Calculator!$G$27,Calculator!$G$39,IF(H91-K91&lt;=0,IF(D91&gt;Calculator!$G$39,IF(H91-K91+E91+L91+M91+Calculator!$G$39&gt;Calculator!$G$39,Calculator!$G$39-(H91+E91+L91+M91-K91),Calculator!$G$39),D91),0)))</f>
        <v>0</v>
      </c>
    </row>
    <row r="92" spans="1:14" ht="15.75" thickBot="1">
      <c r="A92" s="33" t="str">
        <f ca="1">IF(C92=Calculator!$H$27,"F",IF(Daily!D92+Daily!H92=0,IF(D91+H91&gt;0,"L",""),""))</f>
        <v/>
      </c>
      <c r="B92" s="34">
        <v>91</v>
      </c>
      <c r="C92" s="19">
        <f t="shared" ca="1" si="5"/>
        <v>46021</v>
      </c>
      <c r="D92" s="29">
        <f t="shared" ca="1" si="7"/>
        <v>288656.12137913494</v>
      </c>
      <c r="E92" s="29">
        <f ca="1">IF(C92&lt;Calculator!$D$26,0,IF(DAY($C92)=1,IF(D92-Calculator!$G$24&gt;0,Calculator!$G$24,D92),0))</f>
        <v>0</v>
      </c>
      <c r="F92" s="29">
        <f ca="1">IF(E92&gt;0,D92*Calculator!$G$22/12,0)</f>
        <v>0</v>
      </c>
      <c r="G92" s="29">
        <f ca="1">IF(E92&gt;0,(IFERROR(-PMT(Calculator!$G$22/12,Calculator!$G$23*12,Calculator!$G$20),0))-F92,0)</f>
        <v>0</v>
      </c>
      <c r="H92" s="29">
        <f t="shared" ca="1" si="8"/>
        <v>10846.3186725138</v>
      </c>
      <c r="I92" s="29">
        <f t="shared" ca="1" si="6"/>
        <v>1.9315362019545126</v>
      </c>
      <c r="J92" s="30">
        <f>Calculator!$G$40</f>
        <v>6.5000000000000002E-2</v>
      </c>
      <c r="K92" s="29">
        <f ca="1">IF(C92&gt;=Calculator!$G$27,IF(DAY($C92)=1,Calculator!$G$34/2,IF(DAY($C92)=15,Calculator!$G$34/2,0)),0)</f>
        <v>0</v>
      </c>
      <c r="L92" s="29">
        <f ca="1">IF(DAY($C92)=28,IF(H92=0,0,Calculator!$G$35),0)</f>
        <v>0</v>
      </c>
      <c r="M92" s="29">
        <f ca="1">IF(I92&gt;0,IF(DAY($C92)=1,SUM(INDIRECT("I"&amp;(ROW(C91)-DAY(C91))):I91),0),0)</f>
        <v>0</v>
      </c>
      <c r="N92" s="29">
        <f ca="1">IF(C92&lt;Calculator!$G$27,0,IF(C92=Calculator!$G$27,Calculator!$G$39,IF(H92-K92&lt;=0,IF(D92&gt;Calculator!$G$39,IF(H92-K92+E92+L92+M92+Calculator!$G$39&gt;Calculator!$G$39,Calculator!$G$39-(H92+E92+L92+M92-K92),Calculator!$G$39),D92),0)))</f>
        <v>0</v>
      </c>
    </row>
    <row r="93" spans="1:14" ht="15.75" thickBot="1">
      <c r="A93" s="33" t="str">
        <f ca="1">IF(C93=Calculator!$H$27,"F",IF(Daily!D93+Daily!H93=0,IF(D92+H92&gt;0,"L",""),""))</f>
        <v/>
      </c>
      <c r="B93" s="34">
        <v>92</v>
      </c>
      <c r="C93" s="19">
        <f t="shared" ca="1" si="5"/>
        <v>46022</v>
      </c>
      <c r="D93" s="29">
        <f t="shared" ca="1" si="7"/>
        <v>288656.12137913494</v>
      </c>
      <c r="E93" s="29">
        <f ca="1">IF(C93&lt;Calculator!$D$26,0,IF(DAY($C93)=1,IF(D93-Calculator!$G$24&gt;0,Calculator!$G$24,D93),0))</f>
        <v>0</v>
      </c>
      <c r="F93" s="29">
        <f ca="1">IF(E93&gt;0,D93*Calculator!$G$22/12,0)</f>
        <v>0</v>
      </c>
      <c r="G93" s="29">
        <f ca="1">IF(E93&gt;0,(IFERROR(-PMT(Calculator!$G$22/12,Calculator!$G$23*12,Calculator!$G$20),0))-F93,0)</f>
        <v>0</v>
      </c>
      <c r="H93" s="29">
        <f t="shared" ca="1" si="8"/>
        <v>10846.3186725138</v>
      </c>
      <c r="I93" s="29">
        <f t="shared" ca="1" si="6"/>
        <v>1.9315362019545126</v>
      </c>
      <c r="J93" s="30">
        <f>Calculator!$G$40</f>
        <v>6.5000000000000002E-2</v>
      </c>
      <c r="K93" s="29">
        <f ca="1">IF(C93&gt;=Calculator!$G$27,IF(DAY($C93)=1,Calculator!$G$34/2,IF(DAY($C93)=15,Calculator!$G$34/2,0)),0)</f>
        <v>0</v>
      </c>
      <c r="L93" s="29">
        <f ca="1">IF(DAY($C93)=28,IF(H93=0,0,Calculator!$G$35),0)</f>
        <v>0</v>
      </c>
      <c r="M93" s="29">
        <f ca="1">IF(I93&gt;0,IF(DAY($C93)=1,SUM(INDIRECT("I"&amp;(ROW(C92)-DAY(C92))):I92),0),0)</f>
        <v>0</v>
      </c>
      <c r="N93" s="29">
        <f ca="1">IF(C93&lt;Calculator!$G$27,0,IF(C93=Calculator!$G$27,Calculator!$G$39,IF(H93-K93&lt;=0,IF(D93&gt;Calculator!$G$39,IF(H93-K93+E93+L93+M93+Calculator!$G$39&gt;Calculator!$G$39,Calculator!$G$39-(H93+E93+L93+M93-K93),Calculator!$G$39),D93),0)))</f>
        <v>0</v>
      </c>
    </row>
    <row r="94" spans="1:14" ht="15.75" thickBot="1">
      <c r="A94" s="33" t="str">
        <f ca="1">IF(C94=Calculator!$H$27,"F",IF(Daily!D94+Daily!H94=0,IF(D93+H93&gt;0,"L",""),""))</f>
        <v/>
      </c>
      <c r="B94" s="34">
        <v>93</v>
      </c>
      <c r="C94" s="19">
        <f t="shared" ca="1" si="5"/>
        <v>46023</v>
      </c>
      <c r="D94" s="29">
        <f t="shared" ca="1" si="7"/>
        <v>288656.12137913494</v>
      </c>
      <c r="E94" s="29">
        <f ca="1">IF(C94&lt;Calculator!$D$26,0,IF(DAY($C94)=1,IF(D94-Calculator!$G$24&gt;0,Calculator!$G$24,D94),0))</f>
        <v>1878.8756805424866</v>
      </c>
      <c r="F94" s="29">
        <f ca="1">IF(E94&gt;0,D94*Calculator!$G$22/12,0)</f>
        <v>1202.733839079729</v>
      </c>
      <c r="G94" s="29">
        <f ca="1">IF(E94&gt;0,(IFERROR(-PMT(Calculator!$G$22/12,Calculator!$G$23*12,Calculator!$G$20),0))-F94,0)</f>
        <v>676.14184146275761</v>
      </c>
      <c r="H94" s="29">
        <f t="shared" ca="1" si="8"/>
        <v>10846.3186725138</v>
      </c>
      <c r="I94" s="29">
        <f t="shared" ca="1" si="6"/>
        <v>1.9315362019545126</v>
      </c>
      <c r="J94" s="30">
        <f>Calculator!$G$40</f>
        <v>6.5000000000000002E-2</v>
      </c>
      <c r="K94" s="29">
        <f ca="1">IF(C94&gt;=Calculator!$G$27,IF(DAY($C94)=1,Calculator!$G$34/2,IF(DAY($C94)=15,Calculator!$G$34/2,0)),0)</f>
        <v>4500</v>
      </c>
      <c r="L94" s="29">
        <f ca="1">IF(DAY($C94)=28,IF(H94=0,0,Calculator!$G$35),0)</f>
        <v>0</v>
      </c>
      <c r="M94" s="29">
        <f ca="1">IF(I94&gt;0,IF(DAY($C94)=1,SUM(INDIRECT("I"&amp;(ROW(C93)-DAY(C93))):I93),0),0)</f>
        <v>49.721630446263383</v>
      </c>
      <c r="N94" s="29">
        <f ca="1">IF(C94&lt;Calculator!$G$27,0,IF(C94=Calculator!$G$27,Calculator!$G$39,IF(H94-K94&lt;=0,IF(D94&gt;Calculator!$G$39,IF(H94-K94+E94+L94+M94+Calculator!$G$39&gt;Calculator!$G$39,Calculator!$G$39-(H94+E94+L94+M94-K94),Calculator!$G$39),D94),0)))</f>
        <v>0</v>
      </c>
    </row>
    <row r="95" spans="1:14" ht="15.75" thickBot="1">
      <c r="A95" s="33" t="str">
        <f ca="1">IF(C95=Calculator!$H$27,"F",IF(Daily!D95+Daily!H95=0,IF(D94+H94&gt;0,"L",""),""))</f>
        <v/>
      </c>
      <c r="B95" s="34">
        <v>94</v>
      </c>
      <c r="C95" s="19">
        <f t="shared" ca="1" si="5"/>
        <v>46024</v>
      </c>
      <c r="D95" s="29">
        <f t="shared" ca="1" si="7"/>
        <v>287979.97953767219</v>
      </c>
      <c r="E95" s="29">
        <f ca="1">IF(C95&lt;Calculator!$D$26,0,IF(DAY($C95)=1,IF(D95-Calculator!$G$24&gt;0,Calculator!$G$24,D95),0))</f>
        <v>0</v>
      </c>
      <c r="F95" s="29">
        <f ca="1">IF(E95&gt;0,D95*Calculator!$G$22/12,0)</f>
        <v>0</v>
      </c>
      <c r="G95" s="29">
        <f ca="1">IF(E95&gt;0,(IFERROR(-PMT(Calculator!$G$22/12,Calculator!$G$23*12,Calculator!$G$20),0))-F95,0)</f>
        <v>0</v>
      </c>
      <c r="H95" s="29">
        <f t="shared" ca="1" si="8"/>
        <v>8274.9159835025512</v>
      </c>
      <c r="I95" s="29">
        <f t="shared" ca="1" si="6"/>
        <v>1.4736151751442901</v>
      </c>
      <c r="J95" s="30">
        <f>Calculator!$G$40</f>
        <v>6.5000000000000002E-2</v>
      </c>
      <c r="K95" s="29">
        <f ca="1">IF(C95&gt;=Calculator!$G$27,IF(DAY($C95)=1,Calculator!$G$34/2,IF(DAY($C95)=15,Calculator!$G$34/2,0)),0)</f>
        <v>0</v>
      </c>
      <c r="L95" s="29">
        <f ca="1">IF(DAY($C95)=28,IF(H95=0,0,Calculator!$G$35),0)</f>
        <v>0</v>
      </c>
      <c r="M95" s="29">
        <f ca="1">IF(I95&gt;0,IF(DAY($C95)=1,SUM(INDIRECT("I"&amp;(ROW(C94)-DAY(C94))):I94),0),0)</f>
        <v>0</v>
      </c>
      <c r="N95" s="29">
        <f ca="1">IF(C95&lt;Calculator!$G$27,0,IF(C95=Calculator!$G$27,Calculator!$G$39,IF(H95-K95&lt;=0,IF(D95&gt;Calculator!$G$39,IF(H95-K95+E95+L95+M95+Calculator!$G$39&gt;Calculator!$G$39,Calculator!$G$39-(H95+E95+L95+M95-K95),Calculator!$G$39),D95),0)))</f>
        <v>0</v>
      </c>
    </row>
    <row r="96" spans="1:14" ht="15.75" thickBot="1">
      <c r="A96" s="33" t="str">
        <f ca="1">IF(C96=Calculator!$H$27,"F",IF(Daily!D96+Daily!H96=0,IF(D95+H95&gt;0,"L",""),""))</f>
        <v/>
      </c>
      <c r="B96" s="34">
        <v>95</v>
      </c>
      <c r="C96" s="19">
        <f t="shared" ca="1" si="5"/>
        <v>46025</v>
      </c>
      <c r="D96" s="29">
        <f t="shared" ca="1" si="7"/>
        <v>287979.97953767219</v>
      </c>
      <c r="E96" s="29">
        <f ca="1">IF(C96&lt;Calculator!$D$26,0,IF(DAY($C96)=1,IF(D96-Calculator!$G$24&gt;0,Calculator!$G$24,D96),0))</f>
        <v>0</v>
      </c>
      <c r="F96" s="29">
        <f ca="1">IF(E96&gt;0,D96*Calculator!$G$22/12,0)</f>
        <v>0</v>
      </c>
      <c r="G96" s="29">
        <f ca="1">IF(E96&gt;0,(IFERROR(-PMT(Calculator!$G$22/12,Calculator!$G$23*12,Calculator!$G$20),0))-F96,0)</f>
        <v>0</v>
      </c>
      <c r="H96" s="29">
        <f t="shared" ca="1" si="8"/>
        <v>8274.9159835025512</v>
      </c>
      <c r="I96" s="29">
        <f t="shared" ca="1" si="6"/>
        <v>1.4736151751442901</v>
      </c>
      <c r="J96" s="30">
        <f>Calculator!$G$40</f>
        <v>6.5000000000000002E-2</v>
      </c>
      <c r="K96" s="29">
        <f ca="1">IF(C96&gt;=Calculator!$G$27,IF(DAY($C96)=1,Calculator!$G$34/2,IF(DAY($C96)=15,Calculator!$G$34/2,0)),0)</f>
        <v>0</v>
      </c>
      <c r="L96" s="29">
        <f ca="1">IF(DAY($C96)=28,IF(H96=0,0,Calculator!$G$35),0)</f>
        <v>0</v>
      </c>
      <c r="M96" s="29">
        <f ca="1">IF(I96&gt;0,IF(DAY($C96)=1,SUM(INDIRECT("I"&amp;(ROW(C95)-DAY(C95))):I95),0),0)</f>
        <v>0</v>
      </c>
      <c r="N96" s="29">
        <f ca="1">IF(C96&lt;Calculator!$G$27,0,IF(C96=Calculator!$G$27,Calculator!$G$39,IF(H96-K96&lt;=0,IF(D96&gt;Calculator!$G$39,IF(H96-K96+E96+L96+M96+Calculator!$G$39&gt;Calculator!$G$39,Calculator!$G$39-(H96+E96+L96+M96-K96),Calculator!$G$39),D96),0)))</f>
        <v>0</v>
      </c>
    </row>
    <row r="97" spans="1:14" ht="15.75" thickBot="1">
      <c r="A97" s="33" t="str">
        <f ca="1">IF(C97=Calculator!$H$27,"F",IF(Daily!D97+Daily!H97=0,IF(D96+H96&gt;0,"L",""),""))</f>
        <v/>
      </c>
      <c r="B97" s="34">
        <v>96</v>
      </c>
      <c r="C97" s="19">
        <f t="shared" ca="1" si="5"/>
        <v>46026</v>
      </c>
      <c r="D97" s="29">
        <f t="shared" ca="1" si="7"/>
        <v>287979.97953767219</v>
      </c>
      <c r="E97" s="29">
        <f ca="1">IF(C97&lt;Calculator!$D$26,0,IF(DAY($C97)=1,IF(D97-Calculator!$G$24&gt;0,Calculator!$G$24,D97),0))</f>
        <v>0</v>
      </c>
      <c r="F97" s="29">
        <f ca="1">IF(E97&gt;0,D97*Calculator!$G$22/12,0)</f>
        <v>0</v>
      </c>
      <c r="G97" s="29">
        <f ca="1">IF(E97&gt;0,(IFERROR(-PMT(Calculator!$G$22/12,Calculator!$G$23*12,Calculator!$G$20),0))-F97,0)</f>
        <v>0</v>
      </c>
      <c r="H97" s="29">
        <f t="shared" ca="1" si="8"/>
        <v>8274.9159835025512</v>
      </c>
      <c r="I97" s="29">
        <f t="shared" ca="1" si="6"/>
        <v>1.4736151751442901</v>
      </c>
      <c r="J97" s="30">
        <f>Calculator!$G$40</f>
        <v>6.5000000000000002E-2</v>
      </c>
      <c r="K97" s="29">
        <f ca="1">IF(C97&gt;=Calculator!$G$27,IF(DAY($C97)=1,Calculator!$G$34/2,IF(DAY($C97)=15,Calculator!$G$34/2,0)),0)</f>
        <v>0</v>
      </c>
      <c r="L97" s="29">
        <f ca="1">IF(DAY($C97)=28,IF(H97=0,0,Calculator!$G$35),0)</f>
        <v>0</v>
      </c>
      <c r="M97" s="29">
        <f ca="1">IF(I97&gt;0,IF(DAY($C97)=1,SUM(INDIRECT("I"&amp;(ROW(C96)-DAY(C96))):I96),0),0)</f>
        <v>0</v>
      </c>
      <c r="N97" s="29">
        <f ca="1">IF(C97&lt;Calculator!$G$27,0,IF(C97=Calculator!$G$27,Calculator!$G$39,IF(H97-K97&lt;=0,IF(D97&gt;Calculator!$G$39,IF(H97-K97+E97+L97+M97+Calculator!$G$39&gt;Calculator!$G$39,Calculator!$G$39-(H97+E97+L97+M97-K97),Calculator!$G$39),D97),0)))</f>
        <v>0</v>
      </c>
    </row>
    <row r="98" spans="1:14" ht="15.75" thickBot="1">
      <c r="A98" s="33" t="str">
        <f ca="1">IF(C98=Calculator!$H$27,"F",IF(Daily!D98+Daily!H98=0,IF(D97+H97&gt;0,"L",""),""))</f>
        <v/>
      </c>
      <c r="B98" s="34">
        <v>97</v>
      </c>
      <c r="C98" s="19">
        <f t="shared" ca="1" si="5"/>
        <v>46027</v>
      </c>
      <c r="D98" s="29">
        <f t="shared" ca="1" si="7"/>
        <v>287979.97953767219</v>
      </c>
      <c r="E98" s="29">
        <f ca="1">IF(C98&lt;Calculator!$D$26,0,IF(DAY($C98)=1,IF(D98-Calculator!$G$24&gt;0,Calculator!$G$24,D98),0))</f>
        <v>0</v>
      </c>
      <c r="F98" s="29">
        <f ca="1">IF(E98&gt;0,D98*Calculator!$G$22/12,0)</f>
        <v>0</v>
      </c>
      <c r="G98" s="29">
        <f ca="1">IF(E98&gt;0,(IFERROR(-PMT(Calculator!$G$22/12,Calculator!$G$23*12,Calculator!$G$20),0))-F98,0)</f>
        <v>0</v>
      </c>
      <c r="H98" s="29">
        <f t="shared" ca="1" si="8"/>
        <v>8274.9159835025512</v>
      </c>
      <c r="I98" s="29">
        <f t="shared" ca="1" si="6"/>
        <v>1.4736151751442901</v>
      </c>
      <c r="J98" s="30">
        <f>Calculator!$G$40</f>
        <v>6.5000000000000002E-2</v>
      </c>
      <c r="K98" s="29">
        <f ca="1">IF(C98&gt;=Calculator!$G$27,IF(DAY($C98)=1,Calculator!$G$34/2,IF(DAY($C98)=15,Calculator!$G$34/2,0)),0)</f>
        <v>0</v>
      </c>
      <c r="L98" s="29">
        <f ca="1">IF(DAY($C98)=28,IF(H98=0,0,Calculator!$G$35),0)</f>
        <v>0</v>
      </c>
      <c r="M98" s="29">
        <f ca="1">IF(I98&gt;0,IF(DAY($C98)=1,SUM(INDIRECT("I"&amp;(ROW(C97)-DAY(C97))):I97),0),0)</f>
        <v>0</v>
      </c>
      <c r="N98" s="29">
        <f ca="1">IF(C98&lt;Calculator!$G$27,0,IF(C98=Calculator!$G$27,Calculator!$G$39,IF(H98-K98&lt;=0,IF(D98&gt;Calculator!$G$39,IF(H98-K98+E98+L98+M98+Calculator!$G$39&gt;Calculator!$G$39,Calculator!$G$39-(H98+E98+L98+M98-K98),Calculator!$G$39),D98),0)))</f>
        <v>0</v>
      </c>
    </row>
    <row r="99" spans="1:14" ht="15.75" thickBot="1">
      <c r="A99" s="33" t="str">
        <f ca="1">IF(C99=Calculator!$H$27,"F",IF(Daily!D99+Daily!H99=0,IF(D98+H98&gt;0,"L",""),""))</f>
        <v/>
      </c>
      <c r="B99" s="34">
        <v>98</v>
      </c>
      <c r="C99" s="19">
        <f t="shared" ca="1" si="5"/>
        <v>46028</v>
      </c>
      <c r="D99" s="29">
        <f t="shared" ca="1" si="7"/>
        <v>287979.97953767219</v>
      </c>
      <c r="E99" s="29">
        <f ca="1">IF(C99&lt;Calculator!$D$26,0,IF(DAY($C99)=1,IF(D99-Calculator!$G$24&gt;0,Calculator!$G$24,D99),0))</f>
        <v>0</v>
      </c>
      <c r="F99" s="29">
        <f ca="1">IF(E99&gt;0,D99*Calculator!$G$22/12,0)</f>
        <v>0</v>
      </c>
      <c r="G99" s="29">
        <f ca="1">IF(E99&gt;0,(IFERROR(-PMT(Calculator!$G$22/12,Calculator!$G$23*12,Calculator!$G$20),0))-F99,0)</f>
        <v>0</v>
      </c>
      <c r="H99" s="29">
        <f t="shared" ca="1" si="8"/>
        <v>8274.9159835025512</v>
      </c>
      <c r="I99" s="29">
        <f t="shared" ca="1" si="6"/>
        <v>1.4736151751442901</v>
      </c>
      <c r="J99" s="30">
        <f>Calculator!$G$40</f>
        <v>6.5000000000000002E-2</v>
      </c>
      <c r="K99" s="29">
        <f ca="1">IF(C99&gt;=Calculator!$G$27,IF(DAY($C99)=1,Calculator!$G$34/2,IF(DAY($C99)=15,Calculator!$G$34/2,0)),0)</f>
        <v>0</v>
      </c>
      <c r="L99" s="29">
        <f ca="1">IF(DAY($C99)=28,IF(H99=0,0,Calculator!$G$35),0)</f>
        <v>0</v>
      </c>
      <c r="M99" s="29">
        <f ca="1">IF(I99&gt;0,IF(DAY($C99)=1,SUM(INDIRECT("I"&amp;(ROW(C98)-DAY(C98))):I98),0),0)</f>
        <v>0</v>
      </c>
      <c r="N99" s="29">
        <f ca="1">IF(C99&lt;Calculator!$G$27,0,IF(C99=Calculator!$G$27,Calculator!$G$39,IF(H99-K99&lt;=0,IF(D99&gt;Calculator!$G$39,IF(H99-K99+E99+L99+M99+Calculator!$G$39&gt;Calculator!$G$39,Calculator!$G$39-(H99+E99+L99+M99-K99),Calculator!$G$39),D99),0)))</f>
        <v>0</v>
      </c>
    </row>
    <row r="100" spans="1:14" ht="15.75" thickBot="1">
      <c r="A100" s="33" t="str">
        <f ca="1">IF(C100=Calculator!$H$27,"F",IF(Daily!D100+Daily!H100=0,IF(D99+H99&gt;0,"L",""),""))</f>
        <v/>
      </c>
      <c r="B100" s="34">
        <v>99</v>
      </c>
      <c r="C100" s="19">
        <f t="shared" ca="1" si="5"/>
        <v>46029</v>
      </c>
      <c r="D100" s="29">
        <f t="shared" ca="1" si="7"/>
        <v>287979.97953767219</v>
      </c>
      <c r="E100" s="29">
        <f ca="1">IF(C100&lt;Calculator!$D$26,0,IF(DAY($C100)=1,IF(D100-Calculator!$G$24&gt;0,Calculator!$G$24,D100),0))</f>
        <v>0</v>
      </c>
      <c r="F100" s="29">
        <f ca="1">IF(E100&gt;0,D100*Calculator!$G$22/12,0)</f>
        <v>0</v>
      </c>
      <c r="G100" s="29">
        <f ca="1">IF(E100&gt;0,(IFERROR(-PMT(Calculator!$G$22/12,Calculator!$G$23*12,Calculator!$G$20),0))-F100,0)</f>
        <v>0</v>
      </c>
      <c r="H100" s="29">
        <f t="shared" ca="1" si="8"/>
        <v>8274.9159835025512</v>
      </c>
      <c r="I100" s="29">
        <f t="shared" ca="1" si="6"/>
        <v>1.4736151751442901</v>
      </c>
      <c r="J100" s="30">
        <f>Calculator!$G$40</f>
        <v>6.5000000000000002E-2</v>
      </c>
      <c r="K100" s="29">
        <f ca="1">IF(C100&gt;=Calculator!$G$27,IF(DAY($C100)=1,Calculator!$G$34/2,IF(DAY($C100)=15,Calculator!$G$34/2,0)),0)</f>
        <v>0</v>
      </c>
      <c r="L100" s="29">
        <f ca="1">IF(DAY($C100)=28,IF(H100=0,0,Calculator!$G$35),0)</f>
        <v>0</v>
      </c>
      <c r="M100" s="29">
        <f ca="1">IF(I100&gt;0,IF(DAY($C100)=1,SUM(INDIRECT("I"&amp;(ROW(C99)-DAY(C99))):I99),0),0)</f>
        <v>0</v>
      </c>
      <c r="N100" s="29">
        <f ca="1">IF(C100&lt;Calculator!$G$27,0,IF(C100=Calculator!$G$27,Calculator!$G$39,IF(H100-K100&lt;=0,IF(D100&gt;Calculator!$G$39,IF(H100-K100+E100+L100+M100+Calculator!$G$39&gt;Calculator!$G$39,Calculator!$G$39-(H100+E100+L100+M100-K100),Calculator!$G$39),D100),0)))</f>
        <v>0</v>
      </c>
    </row>
    <row r="101" spans="1:14" ht="15.75" thickBot="1">
      <c r="A101" s="33" t="str">
        <f ca="1">IF(C101=Calculator!$H$27,"F",IF(Daily!D101+Daily!H101=0,IF(D100+H100&gt;0,"L",""),""))</f>
        <v/>
      </c>
      <c r="B101" s="34">
        <v>100</v>
      </c>
      <c r="C101" s="19">
        <f t="shared" ca="1" si="5"/>
        <v>46030</v>
      </c>
      <c r="D101" s="29">
        <f t="shared" ca="1" si="7"/>
        <v>287979.97953767219</v>
      </c>
      <c r="E101" s="29">
        <f ca="1">IF(C101&lt;Calculator!$D$26,0,IF(DAY($C101)=1,IF(D101-Calculator!$G$24&gt;0,Calculator!$G$24,D101),0))</f>
        <v>0</v>
      </c>
      <c r="F101" s="29">
        <f ca="1">IF(E101&gt;0,D101*Calculator!$G$22/12,0)</f>
        <v>0</v>
      </c>
      <c r="G101" s="29">
        <f ca="1">IF(E101&gt;0,(IFERROR(-PMT(Calculator!$G$22/12,Calculator!$G$23*12,Calculator!$G$20),0))-F101,0)</f>
        <v>0</v>
      </c>
      <c r="H101" s="29">
        <f t="shared" ca="1" si="8"/>
        <v>8274.9159835025512</v>
      </c>
      <c r="I101" s="29">
        <f t="shared" ca="1" si="6"/>
        <v>1.4736151751442901</v>
      </c>
      <c r="J101" s="30">
        <f>Calculator!$G$40</f>
        <v>6.5000000000000002E-2</v>
      </c>
      <c r="K101" s="29">
        <f ca="1">IF(C101&gt;=Calculator!$G$27,IF(DAY($C101)=1,Calculator!$G$34/2,IF(DAY($C101)=15,Calculator!$G$34/2,0)),0)</f>
        <v>0</v>
      </c>
      <c r="L101" s="29">
        <f ca="1">IF(DAY($C101)=28,IF(H101=0,0,Calculator!$G$35),0)</f>
        <v>0</v>
      </c>
      <c r="M101" s="29">
        <f ca="1">IF(I101&gt;0,IF(DAY($C101)=1,SUM(INDIRECT("I"&amp;(ROW(C100)-DAY(C100))):I100),0),0)</f>
        <v>0</v>
      </c>
      <c r="N101" s="29">
        <f ca="1">IF(C101&lt;Calculator!$G$27,0,IF(C101=Calculator!$G$27,Calculator!$G$39,IF(H101-K101&lt;=0,IF(D101&gt;Calculator!$G$39,IF(H101-K101+E101+L101+M101+Calculator!$G$39&gt;Calculator!$G$39,Calculator!$G$39-(H101+E101+L101+M101-K101),Calculator!$G$39),D101),0)))</f>
        <v>0</v>
      </c>
    </row>
    <row r="102" spans="1:14" ht="15.75" thickBot="1">
      <c r="A102" s="33" t="str">
        <f ca="1">IF(C102=Calculator!$H$27,"F",IF(Daily!D102+Daily!H102=0,IF(D101+H101&gt;0,"L",""),""))</f>
        <v/>
      </c>
      <c r="B102" s="34">
        <v>101</v>
      </c>
      <c r="C102" s="19">
        <f t="shared" ca="1" si="5"/>
        <v>46031</v>
      </c>
      <c r="D102" s="29">
        <f t="shared" ca="1" si="7"/>
        <v>287979.97953767219</v>
      </c>
      <c r="E102" s="29">
        <f ca="1">IF(C102&lt;Calculator!$D$26,0,IF(DAY($C102)=1,IF(D102-Calculator!$G$24&gt;0,Calculator!$G$24,D102),0))</f>
        <v>0</v>
      </c>
      <c r="F102" s="29">
        <f ca="1">IF(E102&gt;0,D102*Calculator!$G$22/12,0)</f>
        <v>0</v>
      </c>
      <c r="G102" s="29">
        <f ca="1">IF(E102&gt;0,(IFERROR(-PMT(Calculator!$G$22/12,Calculator!$G$23*12,Calculator!$G$20),0))-F102,0)</f>
        <v>0</v>
      </c>
      <c r="H102" s="29">
        <f t="shared" ca="1" si="8"/>
        <v>8274.9159835025512</v>
      </c>
      <c r="I102" s="29">
        <f t="shared" ca="1" si="6"/>
        <v>1.4736151751442901</v>
      </c>
      <c r="J102" s="30">
        <f>Calculator!$G$40</f>
        <v>6.5000000000000002E-2</v>
      </c>
      <c r="K102" s="29">
        <f ca="1">IF(C102&gt;=Calculator!$G$27,IF(DAY($C102)=1,Calculator!$G$34/2,IF(DAY($C102)=15,Calculator!$G$34/2,0)),0)</f>
        <v>0</v>
      </c>
      <c r="L102" s="29">
        <f ca="1">IF(DAY($C102)=28,IF(H102=0,0,Calculator!$G$35),0)</f>
        <v>0</v>
      </c>
      <c r="M102" s="29">
        <f ca="1">IF(I102&gt;0,IF(DAY($C102)=1,SUM(INDIRECT("I"&amp;(ROW(C101)-DAY(C101))):I101),0),0)</f>
        <v>0</v>
      </c>
      <c r="N102" s="29">
        <f ca="1">IF(C102&lt;Calculator!$G$27,0,IF(C102=Calculator!$G$27,Calculator!$G$39,IF(H102-K102&lt;=0,IF(D102&gt;Calculator!$G$39,IF(H102-K102+E102+L102+M102+Calculator!$G$39&gt;Calculator!$G$39,Calculator!$G$39-(H102+E102+L102+M102-K102),Calculator!$G$39),D102),0)))</f>
        <v>0</v>
      </c>
    </row>
    <row r="103" spans="1:14" ht="15.75" thickBot="1">
      <c r="A103" s="33" t="str">
        <f ca="1">IF(C103=Calculator!$H$27,"F",IF(Daily!D103+Daily!H103=0,IF(D102+H102&gt;0,"L",""),""))</f>
        <v/>
      </c>
      <c r="B103" s="34">
        <v>102</v>
      </c>
      <c r="C103" s="19">
        <f t="shared" ca="1" si="5"/>
        <v>46032</v>
      </c>
      <c r="D103" s="29">
        <f t="shared" ca="1" si="7"/>
        <v>287979.97953767219</v>
      </c>
      <c r="E103" s="29">
        <f ca="1">IF(C103&lt;Calculator!$D$26,0,IF(DAY($C103)=1,IF(D103-Calculator!$G$24&gt;0,Calculator!$G$24,D103),0))</f>
        <v>0</v>
      </c>
      <c r="F103" s="29">
        <f ca="1">IF(E103&gt;0,D103*Calculator!$G$22/12,0)</f>
        <v>0</v>
      </c>
      <c r="G103" s="29">
        <f ca="1">IF(E103&gt;0,(IFERROR(-PMT(Calculator!$G$22/12,Calculator!$G$23*12,Calculator!$G$20),0))-F103,0)</f>
        <v>0</v>
      </c>
      <c r="H103" s="29">
        <f t="shared" ca="1" si="8"/>
        <v>8274.9159835025512</v>
      </c>
      <c r="I103" s="29">
        <f t="shared" ca="1" si="6"/>
        <v>1.4736151751442901</v>
      </c>
      <c r="J103" s="30">
        <f>Calculator!$G$40</f>
        <v>6.5000000000000002E-2</v>
      </c>
      <c r="K103" s="29">
        <f ca="1">IF(C103&gt;=Calculator!$G$27,IF(DAY($C103)=1,Calculator!$G$34/2,IF(DAY($C103)=15,Calculator!$G$34/2,0)),0)</f>
        <v>0</v>
      </c>
      <c r="L103" s="29">
        <f ca="1">IF(DAY($C103)=28,IF(H103=0,0,Calculator!$G$35),0)</f>
        <v>0</v>
      </c>
      <c r="M103" s="29">
        <f ca="1">IF(I103&gt;0,IF(DAY($C103)=1,SUM(INDIRECT("I"&amp;(ROW(C102)-DAY(C102))):I102),0),0)</f>
        <v>0</v>
      </c>
      <c r="N103" s="29">
        <f ca="1">IF(C103&lt;Calculator!$G$27,0,IF(C103=Calculator!$G$27,Calculator!$G$39,IF(H103-K103&lt;=0,IF(D103&gt;Calculator!$G$39,IF(H103-K103+E103+L103+M103+Calculator!$G$39&gt;Calculator!$G$39,Calculator!$G$39-(H103+E103+L103+M103-K103),Calculator!$G$39),D103),0)))</f>
        <v>0</v>
      </c>
    </row>
    <row r="104" spans="1:14" ht="15.75" thickBot="1">
      <c r="A104" s="33" t="str">
        <f ca="1">IF(C104=Calculator!$H$27,"F",IF(Daily!D104+Daily!H104=0,IF(D103+H103&gt;0,"L",""),""))</f>
        <v/>
      </c>
      <c r="B104" s="34">
        <v>103</v>
      </c>
      <c r="C104" s="19">
        <f t="shared" ca="1" si="5"/>
        <v>46033</v>
      </c>
      <c r="D104" s="29">
        <f t="shared" ca="1" si="7"/>
        <v>287979.97953767219</v>
      </c>
      <c r="E104" s="29">
        <f ca="1">IF(C104&lt;Calculator!$D$26,0,IF(DAY($C104)=1,IF(D104-Calculator!$G$24&gt;0,Calculator!$G$24,D104),0))</f>
        <v>0</v>
      </c>
      <c r="F104" s="29">
        <f ca="1">IF(E104&gt;0,D104*Calculator!$G$22/12,0)</f>
        <v>0</v>
      </c>
      <c r="G104" s="29">
        <f ca="1">IF(E104&gt;0,(IFERROR(-PMT(Calculator!$G$22/12,Calculator!$G$23*12,Calculator!$G$20),0))-F104,0)</f>
        <v>0</v>
      </c>
      <c r="H104" s="29">
        <f t="shared" ca="1" si="8"/>
        <v>8274.9159835025512</v>
      </c>
      <c r="I104" s="29">
        <f t="shared" ca="1" si="6"/>
        <v>1.4736151751442901</v>
      </c>
      <c r="J104" s="30">
        <f>Calculator!$G$40</f>
        <v>6.5000000000000002E-2</v>
      </c>
      <c r="K104" s="29">
        <f ca="1">IF(C104&gt;=Calculator!$G$27,IF(DAY($C104)=1,Calculator!$G$34/2,IF(DAY($C104)=15,Calculator!$G$34/2,0)),0)</f>
        <v>0</v>
      </c>
      <c r="L104" s="29">
        <f ca="1">IF(DAY($C104)=28,IF(H104=0,0,Calculator!$G$35),0)</f>
        <v>0</v>
      </c>
      <c r="M104" s="29">
        <f ca="1">IF(I104&gt;0,IF(DAY($C104)=1,SUM(INDIRECT("I"&amp;(ROW(C103)-DAY(C103))):I103),0),0)</f>
        <v>0</v>
      </c>
      <c r="N104" s="29">
        <f ca="1">IF(C104&lt;Calculator!$G$27,0,IF(C104=Calculator!$G$27,Calculator!$G$39,IF(H104-K104&lt;=0,IF(D104&gt;Calculator!$G$39,IF(H104-K104+E104+L104+M104+Calculator!$G$39&gt;Calculator!$G$39,Calculator!$G$39-(H104+E104+L104+M104-K104),Calculator!$G$39),D104),0)))</f>
        <v>0</v>
      </c>
    </row>
    <row r="105" spans="1:14" ht="15.75" thickBot="1">
      <c r="A105" s="33" t="str">
        <f ca="1">IF(C105=Calculator!$H$27,"F",IF(Daily!D105+Daily!H105=0,IF(D104+H104&gt;0,"L",""),""))</f>
        <v/>
      </c>
      <c r="B105" s="34">
        <v>104</v>
      </c>
      <c r="C105" s="19">
        <f t="shared" ca="1" si="5"/>
        <v>46034</v>
      </c>
      <c r="D105" s="29">
        <f t="shared" ca="1" si="7"/>
        <v>287979.97953767219</v>
      </c>
      <c r="E105" s="29">
        <f ca="1">IF(C105&lt;Calculator!$D$26,0,IF(DAY($C105)=1,IF(D105-Calculator!$G$24&gt;0,Calculator!$G$24,D105),0))</f>
        <v>0</v>
      </c>
      <c r="F105" s="29">
        <f ca="1">IF(E105&gt;0,D105*Calculator!$G$22/12,0)</f>
        <v>0</v>
      </c>
      <c r="G105" s="29">
        <f ca="1">IF(E105&gt;0,(IFERROR(-PMT(Calculator!$G$22/12,Calculator!$G$23*12,Calculator!$G$20),0))-F105,0)</f>
        <v>0</v>
      </c>
      <c r="H105" s="29">
        <f t="shared" ca="1" si="8"/>
        <v>8274.9159835025512</v>
      </c>
      <c r="I105" s="29">
        <f t="shared" ca="1" si="6"/>
        <v>1.4736151751442901</v>
      </c>
      <c r="J105" s="30">
        <f>Calculator!$G$40</f>
        <v>6.5000000000000002E-2</v>
      </c>
      <c r="K105" s="29">
        <f ca="1">IF(C105&gt;=Calculator!$G$27,IF(DAY($C105)=1,Calculator!$G$34/2,IF(DAY($C105)=15,Calculator!$G$34/2,0)),0)</f>
        <v>0</v>
      </c>
      <c r="L105" s="29">
        <f ca="1">IF(DAY($C105)=28,IF(H105=0,0,Calculator!$G$35),0)</f>
        <v>0</v>
      </c>
      <c r="M105" s="29">
        <f ca="1">IF(I105&gt;0,IF(DAY($C105)=1,SUM(INDIRECT("I"&amp;(ROW(C104)-DAY(C104))):I104),0),0)</f>
        <v>0</v>
      </c>
      <c r="N105" s="29">
        <f ca="1">IF(C105&lt;Calculator!$G$27,0,IF(C105=Calculator!$G$27,Calculator!$G$39,IF(H105-K105&lt;=0,IF(D105&gt;Calculator!$G$39,IF(H105-K105+E105+L105+M105+Calculator!$G$39&gt;Calculator!$G$39,Calculator!$G$39-(H105+E105+L105+M105-K105),Calculator!$G$39),D105),0)))</f>
        <v>0</v>
      </c>
    </row>
    <row r="106" spans="1:14" ht="15.75" thickBot="1">
      <c r="A106" s="33" t="str">
        <f ca="1">IF(C106=Calculator!$H$27,"F",IF(Daily!D106+Daily!H106=0,IF(D105+H105&gt;0,"L",""),""))</f>
        <v/>
      </c>
      <c r="B106" s="34">
        <v>105</v>
      </c>
      <c r="C106" s="19">
        <f t="shared" ca="1" si="5"/>
        <v>46035</v>
      </c>
      <c r="D106" s="29">
        <f t="shared" ca="1" si="7"/>
        <v>287979.97953767219</v>
      </c>
      <c r="E106" s="29">
        <f ca="1">IF(C106&lt;Calculator!$D$26,0,IF(DAY($C106)=1,IF(D106-Calculator!$G$24&gt;0,Calculator!$G$24,D106),0))</f>
        <v>0</v>
      </c>
      <c r="F106" s="29">
        <f ca="1">IF(E106&gt;0,D106*Calculator!$G$22/12,0)</f>
        <v>0</v>
      </c>
      <c r="G106" s="29">
        <f ca="1">IF(E106&gt;0,(IFERROR(-PMT(Calculator!$G$22/12,Calculator!$G$23*12,Calculator!$G$20),0))-F106,0)</f>
        <v>0</v>
      </c>
      <c r="H106" s="29">
        <f t="shared" ca="1" si="8"/>
        <v>8274.9159835025512</v>
      </c>
      <c r="I106" s="29">
        <f t="shared" ca="1" si="6"/>
        <v>1.4736151751442901</v>
      </c>
      <c r="J106" s="30">
        <f>Calculator!$G$40</f>
        <v>6.5000000000000002E-2</v>
      </c>
      <c r="K106" s="29">
        <f ca="1">IF(C106&gt;=Calculator!$G$27,IF(DAY($C106)=1,Calculator!$G$34/2,IF(DAY($C106)=15,Calculator!$G$34/2,0)),0)</f>
        <v>0</v>
      </c>
      <c r="L106" s="29">
        <f ca="1">IF(DAY($C106)=28,IF(H106=0,0,Calculator!$G$35),0)</f>
        <v>0</v>
      </c>
      <c r="M106" s="29">
        <f ca="1">IF(I106&gt;0,IF(DAY($C106)=1,SUM(INDIRECT("I"&amp;(ROW(C105)-DAY(C105))):I105),0),0)</f>
        <v>0</v>
      </c>
      <c r="N106" s="29">
        <f ca="1">IF(C106&lt;Calculator!$G$27,0,IF(C106=Calculator!$G$27,Calculator!$G$39,IF(H106-K106&lt;=0,IF(D106&gt;Calculator!$G$39,IF(H106-K106+E106+L106+M106+Calculator!$G$39&gt;Calculator!$G$39,Calculator!$G$39-(H106+E106+L106+M106-K106),Calculator!$G$39),D106),0)))</f>
        <v>0</v>
      </c>
    </row>
    <row r="107" spans="1:14" ht="15.75" thickBot="1">
      <c r="A107" s="33" t="str">
        <f ca="1">IF(C107=Calculator!$H$27,"F",IF(Daily!D107+Daily!H107=0,IF(D106+H106&gt;0,"L",""),""))</f>
        <v/>
      </c>
      <c r="B107" s="34">
        <v>106</v>
      </c>
      <c r="C107" s="19">
        <f t="shared" ca="1" si="5"/>
        <v>46036</v>
      </c>
      <c r="D107" s="29">
        <f t="shared" ca="1" si="7"/>
        <v>287979.97953767219</v>
      </c>
      <c r="E107" s="29">
        <f ca="1">IF(C107&lt;Calculator!$D$26,0,IF(DAY($C107)=1,IF(D107-Calculator!$G$24&gt;0,Calculator!$G$24,D107),0))</f>
        <v>0</v>
      </c>
      <c r="F107" s="29">
        <f ca="1">IF(E107&gt;0,D107*Calculator!$G$22/12,0)</f>
        <v>0</v>
      </c>
      <c r="G107" s="29">
        <f ca="1">IF(E107&gt;0,(IFERROR(-PMT(Calculator!$G$22/12,Calculator!$G$23*12,Calculator!$G$20),0))-F107,0)</f>
        <v>0</v>
      </c>
      <c r="H107" s="29">
        <f t="shared" ca="1" si="8"/>
        <v>8274.9159835025512</v>
      </c>
      <c r="I107" s="29">
        <f t="shared" ca="1" si="6"/>
        <v>1.4736151751442901</v>
      </c>
      <c r="J107" s="30">
        <f>Calculator!$G$40</f>
        <v>6.5000000000000002E-2</v>
      </c>
      <c r="K107" s="29">
        <f ca="1">IF(C107&gt;=Calculator!$G$27,IF(DAY($C107)=1,Calculator!$G$34/2,IF(DAY($C107)=15,Calculator!$G$34/2,0)),0)</f>
        <v>0</v>
      </c>
      <c r="L107" s="29">
        <f ca="1">IF(DAY($C107)=28,IF(H107=0,0,Calculator!$G$35),0)</f>
        <v>0</v>
      </c>
      <c r="M107" s="29">
        <f ca="1">IF(I107&gt;0,IF(DAY($C107)=1,SUM(INDIRECT("I"&amp;(ROW(C106)-DAY(C106))):I106),0),0)</f>
        <v>0</v>
      </c>
      <c r="N107" s="29">
        <f ca="1">IF(C107&lt;Calculator!$G$27,0,IF(C107=Calculator!$G$27,Calculator!$G$39,IF(H107-K107&lt;=0,IF(D107&gt;Calculator!$G$39,IF(H107-K107+E107+L107+M107+Calculator!$G$39&gt;Calculator!$G$39,Calculator!$G$39-(H107+E107+L107+M107-K107),Calculator!$G$39),D107),0)))</f>
        <v>0</v>
      </c>
    </row>
    <row r="108" spans="1:14" ht="15.75" thickBot="1">
      <c r="A108" s="33" t="str">
        <f ca="1">IF(C108=Calculator!$H$27,"F",IF(Daily!D108+Daily!H108=0,IF(D107+H107&gt;0,"L",""),""))</f>
        <v/>
      </c>
      <c r="B108" s="34">
        <v>107</v>
      </c>
      <c r="C108" s="19">
        <f t="shared" ca="1" si="5"/>
        <v>46037</v>
      </c>
      <c r="D108" s="29">
        <f t="shared" ca="1" si="7"/>
        <v>287979.97953767219</v>
      </c>
      <c r="E108" s="29">
        <f ca="1">IF(C108&lt;Calculator!$D$26,0,IF(DAY($C108)=1,IF(D108-Calculator!$G$24&gt;0,Calculator!$G$24,D108),0))</f>
        <v>0</v>
      </c>
      <c r="F108" s="29">
        <f ca="1">IF(E108&gt;0,D108*Calculator!$G$22/12,0)</f>
        <v>0</v>
      </c>
      <c r="G108" s="29">
        <f ca="1">IF(E108&gt;0,(IFERROR(-PMT(Calculator!$G$22/12,Calculator!$G$23*12,Calculator!$G$20),0))-F108,0)</f>
        <v>0</v>
      </c>
      <c r="H108" s="29">
        <f t="shared" ca="1" si="8"/>
        <v>8274.9159835025512</v>
      </c>
      <c r="I108" s="29">
        <f t="shared" ca="1" si="6"/>
        <v>1.4736151751442901</v>
      </c>
      <c r="J108" s="30">
        <f>Calculator!$G$40</f>
        <v>6.5000000000000002E-2</v>
      </c>
      <c r="K108" s="29">
        <f ca="1">IF(C108&gt;=Calculator!$G$27,IF(DAY($C108)=1,Calculator!$G$34/2,IF(DAY($C108)=15,Calculator!$G$34/2,0)),0)</f>
        <v>4500</v>
      </c>
      <c r="L108" s="29">
        <f ca="1">IF(DAY($C108)=28,IF(H108=0,0,Calculator!$G$35),0)</f>
        <v>0</v>
      </c>
      <c r="M108" s="29">
        <f ca="1">IF(I108&gt;0,IF(DAY($C108)=1,SUM(INDIRECT("I"&amp;(ROW(C107)-DAY(C107))):I107),0),0)</f>
        <v>0</v>
      </c>
      <c r="N108" s="29">
        <f ca="1">IF(C108&lt;Calculator!$G$27,0,IF(C108=Calculator!$G$27,Calculator!$G$39,IF(H108-K108&lt;=0,IF(D108&gt;Calculator!$G$39,IF(H108-K108+E108+L108+M108+Calculator!$G$39&gt;Calculator!$G$39,Calculator!$G$39-(H108+E108+L108+M108-K108),Calculator!$G$39),D108),0)))</f>
        <v>0</v>
      </c>
    </row>
    <row r="109" spans="1:14" ht="15.75" thickBot="1">
      <c r="A109" s="33" t="str">
        <f ca="1">IF(C109=Calculator!$H$27,"F",IF(Daily!D109+Daily!H109=0,IF(D108+H108&gt;0,"L",""),""))</f>
        <v/>
      </c>
      <c r="B109" s="34">
        <v>108</v>
      </c>
      <c r="C109" s="19">
        <f t="shared" ca="1" si="5"/>
        <v>46038</v>
      </c>
      <c r="D109" s="29">
        <f t="shared" ca="1" si="7"/>
        <v>287979.97953767219</v>
      </c>
      <c r="E109" s="29">
        <f ca="1">IF(C109&lt;Calculator!$D$26,0,IF(DAY($C109)=1,IF(D109-Calculator!$G$24&gt;0,Calculator!$G$24,D109),0))</f>
        <v>0</v>
      </c>
      <c r="F109" s="29">
        <f ca="1">IF(E109&gt;0,D109*Calculator!$G$22/12,0)</f>
        <v>0</v>
      </c>
      <c r="G109" s="29">
        <f ca="1">IF(E109&gt;0,(IFERROR(-PMT(Calculator!$G$22/12,Calculator!$G$23*12,Calculator!$G$20),0))-F109,0)</f>
        <v>0</v>
      </c>
      <c r="H109" s="29">
        <f t="shared" ca="1" si="8"/>
        <v>3774.9159835025512</v>
      </c>
      <c r="I109" s="29">
        <f t="shared" ca="1" si="6"/>
        <v>0.67224531213059135</v>
      </c>
      <c r="J109" s="30">
        <f>Calculator!$G$40</f>
        <v>6.5000000000000002E-2</v>
      </c>
      <c r="K109" s="29">
        <f ca="1">IF(C109&gt;=Calculator!$G$27,IF(DAY($C109)=1,Calculator!$G$34/2,IF(DAY($C109)=15,Calculator!$G$34/2,0)),0)</f>
        <v>0</v>
      </c>
      <c r="L109" s="29">
        <f ca="1">IF(DAY($C109)=28,IF(H109=0,0,Calculator!$G$35),0)</f>
        <v>0</v>
      </c>
      <c r="M109" s="29">
        <f ca="1">IF(I109&gt;0,IF(DAY($C109)=1,SUM(INDIRECT("I"&amp;(ROW(C108)-DAY(C108))):I108),0),0)</f>
        <v>0</v>
      </c>
      <c r="N109" s="29">
        <f ca="1">IF(C109&lt;Calculator!$G$27,0,IF(C109=Calculator!$G$27,Calculator!$G$39,IF(H109-K109&lt;=0,IF(D109&gt;Calculator!$G$39,IF(H109-K109+E109+L109+M109+Calculator!$G$39&gt;Calculator!$G$39,Calculator!$G$39-(H109+E109+L109+M109-K109),Calculator!$G$39),D109),0)))</f>
        <v>0</v>
      </c>
    </row>
    <row r="110" spans="1:14" ht="15.75" thickBot="1">
      <c r="A110" s="33" t="str">
        <f ca="1">IF(C110=Calculator!$H$27,"F",IF(Daily!D110+Daily!H110=0,IF(D109+H109&gt;0,"L",""),""))</f>
        <v/>
      </c>
      <c r="B110" s="34">
        <v>109</v>
      </c>
      <c r="C110" s="19">
        <f t="shared" ca="1" si="5"/>
        <v>46039</v>
      </c>
      <c r="D110" s="29">
        <f t="shared" ca="1" si="7"/>
        <v>287979.97953767219</v>
      </c>
      <c r="E110" s="29">
        <f ca="1">IF(C110&lt;Calculator!$D$26,0,IF(DAY($C110)=1,IF(D110-Calculator!$G$24&gt;0,Calculator!$G$24,D110),0))</f>
        <v>0</v>
      </c>
      <c r="F110" s="29">
        <f ca="1">IF(E110&gt;0,D110*Calculator!$G$22/12,0)</f>
        <v>0</v>
      </c>
      <c r="G110" s="29">
        <f ca="1">IF(E110&gt;0,(IFERROR(-PMT(Calculator!$G$22/12,Calculator!$G$23*12,Calculator!$G$20),0))-F110,0)</f>
        <v>0</v>
      </c>
      <c r="H110" s="29">
        <f t="shared" ca="1" si="8"/>
        <v>3774.9159835025512</v>
      </c>
      <c r="I110" s="29">
        <f t="shared" ca="1" si="6"/>
        <v>0.67224531213059135</v>
      </c>
      <c r="J110" s="30">
        <f>Calculator!$G$40</f>
        <v>6.5000000000000002E-2</v>
      </c>
      <c r="K110" s="29">
        <f ca="1">IF(C110&gt;=Calculator!$G$27,IF(DAY($C110)=1,Calculator!$G$34/2,IF(DAY($C110)=15,Calculator!$G$34/2,0)),0)</f>
        <v>0</v>
      </c>
      <c r="L110" s="29">
        <f ca="1">IF(DAY($C110)=28,IF(H110=0,0,Calculator!$G$35),0)</f>
        <v>0</v>
      </c>
      <c r="M110" s="29">
        <f ca="1">IF(I110&gt;0,IF(DAY($C110)=1,SUM(INDIRECT("I"&amp;(ROW(C109)-DAY(C109))):I109),0),0)</f>
        <v>0</v>
      </c>
      <c r="N110" s="29">
        <f ca="1">IF(C110&lt;Calculator!$G$27,0,IF(C110=Calculator!$G$27,Calculator!$G$39,IF(H110-K110&lt;=0,IF(D110&gt;Calculator!$G$39,IF(H110-K110+E110+L110+M110+Calculator!$G$39&gt;Calculator!$G$39,Calculator!$G$39-(H110+E110+L110+M110-K110),Calculator!$G$39),D110),0)))</f>
        <v>0</v>
      </c>
    </row>
    <row r="111" spans="1:14" ht="15.75" thickBot="1">
      <c r="A111" s="33" t="str">
        <f ca="1">IF(C111=Calculator!$H$27,"F",IF(Daily!D111+Daily!H111=0,IF(D110+H110&gt;0,"L",""),""))</f>
        <v/>
      </c>
      <c r="B111" s="34">
        <v>110</v>
      </c>
      <c r="C111" s="19">
        <f t="shared" ca="1" si="5"/>
        <v>46040</v>
      </c>
      <c r="D111" s="29">
        <f t="shared" ca="1" si="7"/>
        <v>287979.97953767219</v>
      </c>
      <c r="E111" s="29">
        <f ca="1">IF(C111&lt;Calculator!$D$26,0,IF(DAY($C111)=1,IF(D111-Calculator!$G$24&gt;0,Calculator!$G$24,D111),0))</f>
        <v>0</v>
      </c>
      <c r="F111" s="29">
        <f ca="1">IF(E111&gt;0,D111*Calculator!$G$22/12,0)</f>
        <v>0</v>
      </c>
      <c r="G111" s="29">
        <f ca="1">IF(E111&gt;0,(IFERROR(-PMT(Calculator!$G$22/12,Calculator!$G$23*12,Calculator!$G$20),0))-F111,0)</f>
        <v>0</v>
      </c>
      <c r="H111" s="29">
        <f t="shared" ca="1" si="8"/>
        <v>3774.9159835025512</v>
      </c>
      <c r="I111" s="29">
        <f t="shared" ca="1" si="6"/>
        <v>0.67224531213059135</v>
      </c>
      <c r="J111" s="30">
        <f>Calculator!$G$40</f>
        <v>6.5000000000000002E-2</v>
      </c>
      <c r="K111" s="29">
        <f ca="1">IF(C111&gt;=Calculator!$G$27,IF(DAY($C111)=1,Calculator!$G$34/2,IF(DAY($C111)=15,Calculator!$G$34/2,0)),0)</f>
        <v>0</v>
      </c>
      <c r="L111" s="29">
        <f ca="1">IF(DAY($C111)=28,IF(H111=0,0,Calculator!$G$35),0)</f>
        <v>0</v>
      </c>
      <c r="M111" s="29">
        <f ca="1">IF(I111&gt;0,IF(DAY($C111)=1,SUM(INDIRECT("I"&amp;(ROW(C110)-DAY(C110))):I110),0),0)</f>
        <v>0</v>
      </c>
      <c r="N111" s="29">
        <f ca="1">IF(C111&lt;Calculator!$G$27,0,IF(C111=Calculator!$G$27,Calculator!$G$39,IF(H111-K111&lt;=0,IF(D111&gt;Calculator!$G$39,IF(H111-K111+E111+L111+M111+Calculator!$G$39&gt;Calculator!$G$39,Calculator!$G$39-(H111+E111+L111+M111-K111),Calculator!$G$39),D111),0)))</f>
        <v>0</v>
      </c>
    </row>
    <row r="112" spans="1:14" ht="15.75" thickBot="1">
      <c r="A112" s="33" t="str">
        <f ca="1">IF(C112=Calculator!$H$27,"F",IF(Daily!D112+Daily!H112=0,IF(D111+H111&gt;0,"L",""),""))</f>
        <v/>
      </c>
      <c r="B112" s="34">
        <v>111</v>
      </c>
      <c r="C112" s="19">
        <f t="shared" ca="1" si="5"/>
        <v>46041</v>
      </c>
      <c r="D112" s="29">
        <f t="shared" ca="1" si="7"/>
        <v>287979.97953767219</v>
      </c>
      <c r="E112" s="29">
        <f ca="1">IF(C112&lt;Calculator!$D$26,0,IF(DAY($C112)=1,IF(D112-Calculator!$G$24&gt;0,Calculator!$G$24,D112),0))</f>
        <v>0</v>
      </c>
      <c r="F112" s="29">
        <f ca="1">IF(E112&gt;0,D112*Calculator!$G$22/12,0)</f>
        <v>0</v>
      </c>
      <c r="G112" s="29">
        <f ca="1">IF(E112&gt;0,(IFERROR(-PMT(Calculator!$G$22/12,Calculator!$G$23*12,Calculator!$G$20),0))-F112,0)</f>
        <v>0</v>
      </c>
      <c r="H112" s="29">
        <f t="shared" ca="1" si="8"/>
        <v>3774.9159835025512</v>
      </c>
      <c r="I112" s="29">
        <f t="shared" ca="1" si="6"/>
        <v>0.67224531213059135</v>
      </c>
      <c r="J112" s="30">
        <f>Calculator!$G$40</f>
        <v>6.5000000000000002E-2</v>
      </c>
      <c r="K112" s="29">
        <f ca="1">IF(C112&gt;=Calculator!$G$27,IF(DAY($C112)=1,Calculator!$G$34/2,IF(DAY($C112)=15,Calculator!$G$34/2,0)),0)</f>
        <v>0</v>
      </c>
      <c r="L112" s="29">
        <f ca="1">IF(DAY($C112)=28,IF(H112=0,0,Calculator!$G$35),0)</f>
        <v>0</v>
      </c>
      <c r="M112" s="29">
        <f ca="1">IF(I112&gt;0,IF(DAY($C112)=1,SUM(INDIRECT("I"&amp;(ROW(C111)-DAY(C111))):I111),0),0)</f>
        <v>0</v>
      </c>
      <c r="N112" s="29">
        <f ca="1">IF(C112&lt;Calculator!$G$27,0,IF(C112=Calculator!$G$27,Calculator!$G$39,IF(H112-K112&lt;=0,IF(D112&gt;Calculator!$G$39,IF(H112-K112+E112+L112+M112+Calculator!$G$39&gt;Calculator!$G$39,Calculator!$G$39-(H112+E112+L112+M112-K112),Calculator!$G$39),D112),0)))</f>
        <v>0</v>
      </c>
    </row>
    <row r="113" spans="1:14" ht="15.75" thickBot="1">
      <c r="A113" s="33" t="str">
        <f ca="1">IF(C113=Calculator!$H$27,"F",IF(Daily!D113+Daily!H113=0,IF(D112+H112&gt;0,"L",""),""))</f>
        <v/>
      </c>
      <c r="B113" s="34">
        <v>112</v>
      </c>
      <c r="C113" s="19">
        <f t="shared" ca="1" si="5"/>
        <v>46042</v>
      </c>
      <c r="D113" s="29">
        <f t="shared" ca="1" si="7"/>
        <v>287979.97953767219</v>
      </c>
      <c r="E113" s="29">
        <f ca="1">IF(C113&lt;Calculator!$D$26,0,IF(DAY($C113)=1,IF(D113-Calculator!$G$24&gt;0,Calculator!$G$24,D113),0))</f>
        <v>0</v>
      </c>
      <c r="F113" s="29">
        <f ca="1">IF(E113&gt;0,D113*Calculator!$G$22/12,0)</f>
        <v>0</v>
      </c>
      <c r="G113" s="29">
        <f ca="1">IF(E113&gt;0,(IFERROR(-PMT(Calculator!$G$22/12,Calculator!$G$23*12,Calculator!$G$20),0))-F113,0)</f>
        <v>0</v>
      </c>
      <c r="H113" s="29">
        <f t="shared" ca="1" si="8"/>
        <v>3774.9159835025512</v>
      </c>
      <c r="I113" s="29">
        <f t="shared" ca="1" si="6"/>
        <v>0.67224531213059135</v>
      </c>
      <c r="J113" s="30">
        <f>Calculator!$G$40</f>
        <v>6.5000000000000002E-2</v>
      </c>
      <c r="K113" s="29">
        <f ca="1">IF(C113&gt;=Calculator!$G$27,IF(DAY($C113)=1,Calculator!$G$34/2,IF(DAY($C113)=15,Calculator!$G$34/2,0)),0)</f>
        <v>0</v>
      </c>
      <c r="L113" s="29">
        <f ca="1">IF(DAY($C113)=28,IF(H113=0,0,Calculator!$G$35),0)</f>
        <v>0</v>
      </c>
      <c r="M113" s="29">
        <f ca="1">IF(I113&gt;0,IF(DAY($C113)=1,SUM(INDIRECT("I"&amp;(ROW(C112)-DAY(C112))):I112),0),0)</f>
        <v>0</v>
      </c>
      <c r="N113" s="29">
        <f ca="1">IF(C113&lt;Calculator!$G$27,0,IF(C113=Calculator!$G$27,Calculator!$G$39,IF(H113-K113&lt;=0,IF(D113&gt;Calculator!$G$39,IF(H113-K113+E113+L113+M113+Calculator!$G$39&gt;Calculator!$G$39,Calculator!$G$39-(H113+E113+L113+M113-K113),Calculator!$G$39),D113),0)))</f>
        <v>0</v>
      </c>
    </row>
    <row r="114" spans="1:14" ht="15.75" thickBot="1">
      <c r="A114" s="33" t="str">
        <f ca="1">IF(C114=Calculator!$H$27,"F",IF(Daily!D114+Daily!H114=0,IF(D113+H113&gt;0,"L",""),""))</f>
        <v/>
      </c>
      <c r="B114" s="34">
        <v>113</v>
      </c>
      <c r="C114" s="19">
        <f t="shared" ca="1" si="5"/>
        <v>46043</v>
      </c>
      <c r="D114" s="29">
        <f t="shared" ca="1" si="7"/>
        <v>287979.97953767219</v>
      </c>
      <c r="E114" s="29">
        <f ca="1">IF(C114&lt;Calculator!$D$26,0,IF(DAY($C114)=1,IF(D114-Calculator!$G$24&gt;0,Calculator!$G$24,D114),0))</f>
        <v>0</v>
      </c>
      <c r="F114" s="29">
        <f ca="1">IF(E114&gt;0,D114*Calculator!$G$22/12,0)</f>
        <v>0</v>
      </c>
      <c r="G114" s="29">
        <f ca="1">IF(E114&gt;0,(IFERROR(-PMT(Calculator!$G$22/12,Calculator!$G$23*12,Calculator!$G$20),0))-F114,0)</f>
        <v>0</v>
      </c>
      <c r="H114" s="29">
        <f t="shared" ca="1" si="8"/>
        <v>3774.9159835025512</v>
      </c>
      <c r="I114" s="29">
        <f t="shared" ca="1" si="6"/>
        <v>0.67224531213059135</v>
      </c>
      <c r="J114" s="30">
        <f>Calculator!$G$40</f>
        <v>6.5000000000000002E-2</v>
      </c>
      <c r="K114" s="29">
        <f ca="1">IF(C114&gt;=Calculator!$G$27,IF(DAY($C114)=1,Calculator!$G$34/2,IF(DAY($C114)=15,Calculator!$G$34/2,0)),0)</f>
        <v>0</v>
      </c>
      <c r="L114" s="29">
        <f ca="1">IF(DAY($C114)=28,IF(H114=0,0,Calculator!$G$35),0)</f>
        <v>0</v>
      </c>
      <c r="M114" s="29">
        <f ca="1">IF(I114&gt;0,IF(DAY($C114)=1,SUM(INDIRECT("I"&amp;(ROW(C113)-DAY(C113))):I113),0),0)</f>
        <v>0</v>
      </c>
      <c r="N114" s="29">
        <f ca="1">IF(C114&lt;Calculator!$G$27,0,IF(C114=Calculator!$G$27,Calculator!$G$39,IF(H114-K114&lt;=0,IF(D114&gt;Calculator!$G$39,IF(H114-K114+E114+L114+M114+Calculator!$G$39&gt;Calculator!$G$39,Calculator!$G$39-(H114+E114+L114+M114-K114),Calculator!$G$39),D114),0)))</f>
        <v>0</v>
      </c>
    </row>
    <row r="115" spans="1:14" ht="15.75" thickBot="1">
      <c r="A115" s="33" t="str">
        <f ca="1">IF(C115=Calculator!$H$27,"F",IF(Daily!D115+Daily!H115=0,IF(D114+H114&gt;0,"L",""),""))</f>
        <v/>
      </c>
      <c r="B115" s="34">
        <v>114</v>
      </c>
      <c r="C115" s="19">
        <f t="shared" ca="1" si="5"/>
        <v>46044</v>
      </c>
      <c r="D115" s="29">
        <f t="shared" ca="1" si="7"/>
        <v>287979.97953767219</v>
      </c>
      <c r="E115" s="29">
        <f ca="1">IF(C115&lt;Calculator!$D$26,0,IF(DAY($C115)=1,IF(D115-Calculator!$G$24&gt;0,Calculator!$G$24,D115),0))</f>
        <v>0</v>
      </c>
      <c r="F115" s="29">
        <f ca="1">IF(E115&gt;0,D115*Calculator!$G$22/12,0)</f>
        <v>0</v>
      </c>
      <c r="G115" s="29">
        <f ca="1">IF(E115&gt;0,(IFERROR(-PMT(Calculator!$G$22/12,Calculator!$G$23*12,Calculator!$G$20),0))-F115,0)</f>
        <v>0</v>
      </c>
      <c r="H115" s="29">
        <f t="shared" ca="1" si="8"/>
        <v>3774.9159835025512</v>
      </c>
      <c r="I115" s="29">
        <f t="shared" ca="1" si="6"/>
        <v>0.67224531213059135</v>
      </c>
      <c r="J115" s="30">
        <f>Calculator!$G$40</f>
        <v>6.5000000000000002E-2</v>
      </c>
      <c r="K115" s="29">
        <f ca="1">IF(C115&gt;=Calculator!$G$27,IF(DAY($C115)=1,Calculator!$G$34/2,IF(DAY($C115)=15,Calculator!$G$34/2,0)),0)</f>
        <v>0</v>
      </c>
      <c r="L115" s="29">
        <f ca="1">IF(DAY($C115)=28,IF(H115=0,0,Calculator!$G$35),0)</f>
        <v>0</v>
      </c>
      <c r="M115" s="29">
        <f ca="1">IF(I115&gt;0,IF(DAY($C115)=1,SUM(INDIRECT("I"&amp;(ROW(C114)-DAY(C114))):I114),0),0)</f>
        <v>0</v>
      </c>
      <c r="N115" s="29">
        <f ca="1">IF(C115&lt;Calculator!$G$27,0,IF(C115=Calculator!$G$27,Calculator!$G$39,IF(H115-K115&lt;=0,IF(D115&gt;Calculator!$G$39,IF(H115-K115+E115+L115+M115+Calculator!$G$39&gt;Calculator!$G$39,Calculator!$G$39-(H115+E115+L115+M115-K115),Calculator!$G$39),D115),0)))</f>
        <v>0</v>
      </c>
    </row>
    <row r="116" spans="1:14" ht="15.75" thickBot="1">
      <c r="A116" s="33" t="str">
        <f ca="1">IF(C116=Calculator!$H$27,"F",IF(Daily!D116+Daily!H116=0,IF(D115+H115&gt;0,"L",""),""))</f>
        <v/>
      </c>
      <c r="B116" s="34">
        <v>115</v>
      </c>
      <c r="C116" s="19">
        <f t="shared" ca="1" si="5"/>
        <v>46045</v>
      </c>
      <c r="D116" s="29">
        <f t="shared" ca="1" si="7"/>
        <v>287979.97953767219</v>
      </c>
      <c r="E116" s="29">
        <f ca="1">IF(C116&lt;Calculator!$D$26,0,IF(DAY($C116)=1,IF(D116-Calculator!$G$24&gt;0,Calculator!$G$24,D116),0))</f>
        <v>0</v>
      </c>
      <c r="F116" s="29">
        <f ca="1">IF(E116&gt;0,D116*Calculator!$G$22/12,0)</f>
        <v>0</v>
      </c>
      <c r="G116" s="29">
        <f ca="1">IF(E116&gt;0,(IFERROR(-PMT(Calculator!$G$22/12,Calculator!$G$23*12,Calculator!$G$20),0))-F116,0)</f>
        <v>0</v>
      </c>
      <c r="H116" s="29">
        <f t="shared" ca="1" si="8"/>
        <v>3774.9159835025512</v>
      </c>
      <c r="I116" s="29">
        <f t="shared" ca="1" si="6"/>
        <v>0.67224531213059135</v>
      </c>
      <c r="J116" s="30">
        <f>Calculator!$G$40</f>
        <v>6.5000000000000002E-2</v>
      </c>
      <c r="K116" s="29">
        <f ca="1">IF(C116&gt;=Calculator!$G$27,IF(DAY($C116)=1,Calculator!$G$34/2,IF(DAY($C116)=15,Calculator!$G$34/2,0)),0)</f>
        <v>0</v>
      </c>
      <c r="L116" s="29">
        <f ca="1">IF(DAY($C116)=28,IF(H116=0,0,Calculator!$G$35),0)</f>
        <v>0</v>
      </c>
      <c r="M116" s="29">
        <f ca="1">IF(I116&gt;0,IF(DAY($C116)=1,SUM(INDIRECT("I"&amp;(ROW(C115)-DAY(C115))):I115),0),0)</f>
        <v>0</v>
      </c>
      <c r="N116" s="29">
        <f ca="1">IF(C116&lt;Calculator!$G$27,0,IF(C116=Calculator!$G$27,Calculator!$G$39,IF(H116-K116&lt;=0,IF(D116&gt;Calculator!$G$39,IF(H116-K116+E116+L116+M116+Calculator!$G$39&gt;Calculator!$G$39,Calculator!$G$39-(H116+E116+L116+M116-K116),Calculator!$G$39),D116),0)))</f>
        <v>0</v>
      </c>
    </row>
    <row r="117" spans="1:14" ht="15.75" thickBot="1">
      <c r="A117" s="33" t="str">
        <f ca="1">IF(C117=Calculator!$H$27,"F",IF(Daily!D117+Daily!H117=0,IF(D116+H116&gt;0,"L",""),""))</f>
        <v/>
      </c>
      <c r="B117" s="34">
        <v>116</v>
      </c>
      <c r="C117" s="19">
        <f t="shared" ca="1" si="5"/>
        <v>46046</v>
      </c>
      <c r="D117" s="29">
        <f t="shared" ca="1" si="7"/>
        <v>287979.97953767219</v>
      </c>
      <c r="E117" s="29">
        <f ca="1">IF(C117&lt;Calculator!$D$26,0,IF(DAY($C117)=1,IF(D117-Calculator!$G$24&gt;0,Calculator!$G$24,D117),0))</f>
        <v>0</v>
      </c>
      <c r="F117" s="29">
        <f ca="1">IF(E117&gt;0,D117*Calculator!$G$22/12,0)</f>
        <v>0</v>
      </c>
      <c r="G117" s="29">
        <f ca="1">IF(E117&gt;0,(IFERROR(-PMT(Calculator!$G$22/12,Calculator!$G$23*12,Calculator!$G$20),0))-F117,0)</f>
        <v>0</v>
      </c>
      <c r="H117" s="29">
        <f t="shared" ca="1" si="8"/>
        <v>3774.9159835025512</v>
      </c>
      <c r="I117" s="29">
        <f t="shared" ca="1" si="6"/>
        <v>0.67224531213059135</v>
      </c>
      <c r="J117" s="30">
        <f>Calculator!$G$40</f>
        <v>6.5000000000000002E-2</v>
      </c>
      <c r="K117" s="29">
        <f ca="1">IF(C117&gt;=Calculator!$G$27,IF(DAY($C117)=1,Calculator!$G$34/2,IF(DAY($C117)=15,Calculator!$G$34/2,0)),0)</f>
        <v>0</v>
      </c>
      <c r="L117" s="29">
        <f ca="1">IF(DAY($C117)=28,IF(H117=0,0,Calculator!$G$35),0)</f>
        <v>0</v>
      </c>
      <c r="M117" s="29">
        <f ca="1">IF(I117&gt;0,IF(DAY($C117)=1,SUM(INDIRECT("I"&amp;(ROW(C116)-DAY(C116))):I116),0),0)</f>
        <v>0</v>
      </c>
      <c r="N117" s="29">
        <f ca="1">IF(C117&lt;Calculator!$G$27,0,IF(C117=Calculator!$G$27,Calculator!$G$39,IF(H117-K117&lt;=0,IF(D117&gt;Calculator!$G$39,IF(H117-K117+E117+L117+M117+Calculator!$G$39&gt;Calculator!$G$39,Calculator!$G$39-(H117+E117+L117+M117-K117),Calculator!$G$39),D117),0)))</f>
        <v>0</v>
      </c>
    </row>
    <row r="118" spans="1:14" ht="15.75" thickBot="1">
      <c r="A118" s="33" t="str">
        <f ca="1">IF(C118=Calculator!$H$27,"F",IF(Daily!D118+Daily!H118=0,IF(D117+H117&gt;0,"L",""),""))</f>
        <v/>
      </c>
      <c r="B118" s="34">
        <v>117</v>
      </c>
      <c r="C118" s="19">
        <f t="shared" ca="1" si="5"/>
        <v>46047</v>
      </c>
      <c r="D118" s="29">
        <f t="shared" ca="1" si="7"/>
        <v>287979.97953767219</v>
      </c>
      <c r="E118" s="29">
        <f ca="1">IF(C118&lt;Calculator!$D$26,0,IF(DAY($C118)=1,IF(D118-Calculator!$G$24&gt;0,Calculator!$G$24,D118),0))</f>
        <v>0</v>
      </c>
      <c r="F118" s="29">
        <f ca="1">IF(E118&gt;0,D118*Calculator!$G$22/12,0)</f>
        <v>0</v>
      </c>
      <c r="G118" s="29">
        <f ca="1">IF(E118&gt;0,(IFERROR(-PMT(Calculator!$G$22/12,Calculator!$G$23*12,Calculator!$G$20),0))-F118,0)</f>
        <v>0</v>
      </c>
      <c r="H118" s="29">
        <f t="shared" ca="1" si="8"/>
        <v>3774.9159835025512</v>
      </c>
      <c r="I118" s="29">
        <f t="shared" ca="1" si="6"/>
        <v>0.67224531213059135</v>
      </c>
      <c r="J118" s="30">
        <f>Calculator!$G$40</f>
        <v>6.5000000000000002E-2</v>
      </c>
      <c r="K118" s="29">
        <f ca="1">IF(C118&gt;=Calculator!$G$27,IF(DAY($C118)=1,Calculator!$G$34/2,IF(DAY($C118)=15,Calculator!$G$34/2,0)),0)</f>
        <v>0</v>
      </c>
      <c r="L118" s="29">
        <f ca="1">IF(DAY($C118)=28,IF(H118=0,0,Calculator!$G$35),0)</f>
        <v>0</v>
      </c>
      <c r="M118" s="29">
        <f ca="1">IF(I118&gt;0,IF(DAY($C118)=1,SUM(INDIRECT("I"&amp;(ROW(C117)-DAY(C117))):I117),0),0)</f>
        <v>0</v>
      </c>
      <c r="N118" s="29">
        <f ca="1">IF(C118&lt;Calculator!$G$27,0,IF(C118=Calculator!$G$27,Calculator!$G$39,IF(H118-K118&lt;=0,IF(D118&gt;Calculator!$G$39,IF(H118-K118+E118+L118+M118+Calculator!$G$39&gt;Calculator!$G$39,Calculator!$G$39-(H118+E118+L118+M118-K118),Calculator!$G$39),D118),0)))</f>
        <v>0</v>
      </c>
    </row>
    <row r="119" spans="1:14" ht="15.75" thickBot="1">
      <c r="A119" s="33" t="str">
        <f ca="1">IF(C119=Calculator!$H$27,"F",IF(Daily!D119+Daily!H119=0,IF(D118+H118&gt;0,"L",""),""))</f>
        <v/>
      </c>
      <c r="B119" s="34">
        <v>118</v>
      </c>
      <c r="C119" s="19">
        <f t="shared" ca="1" si="5"/>
        <v>46048</v>
      </c>
      <c r="D119" s="29">
        <f t="shared" ca="1" si="7"/>
        <v>287979.97953767219</v>
      </c>
      <c r="E119" s="29">
        <f ca="1">IF(C119&lt;Calculator!$D$26,0,IF(DAY($C119)=1,IF(D119-Calculator!$G$24&gt;0,Calculator!$G$24,D119),0))</f>
        <v>0</v>
      </c>
      <c r="F119" s="29">
        <f ca="1">IF(E119&gt;0,D119*Calculator!$G$22/12,0)</f>
        <v>0</v>
      </c>
      <c r="G119" s="29">
        <f ca="1">IF(E119&gt;0,(IFERROR(-PMT(Calculator!$G$22/12,Calculator!$G$23*12,Calculator!$G$20),0))-F119,0)</f>
        <v>0</v>
      </c>
      <c r="H119" s="29">
        <f t="shared" ca="1" si="8"/>
        <v>3774.9159835025512</v>
      </c>
      <c r="I119" s="29">
        <f t="shared" ca="1" si="6"/>
        <v>0.67224531213059135</v>
      </c>
      <c r="J119" s="30">
        <f>Calculator!$G$40</f>
        <v>6.5000000000000002E-2</v>
      </c>
      <c r="K119" s="29">
        <f ca="1">IF(C119&gt;=Calculator!$G$27,IF(DAY($C119)=1,Calculator!$G$34/2,IF(DAY($C119)=15,Calculator!$G$34/2,0)),0)</f>
        <v>0</v>
      </c>
      <c r="L119" s="29">
        <f ca="1">IF(DAY($C119)=28,IF(H119=0,0,Calculator!$G$35),0)</f>
        <v>0</v>
      </c>
      <c r="M119" s="29">
        <f ca="1">IF(I119&gt;0,IF(DAY($C119)=1,SUM(INDIRECT("I"&amp;(ROW(C118)-DAY(C118))):I118),0),0)</f>
        <v>0</v>
      </c>
      <c r="N119" s="29">
        <f ca="1">IF(C119&lt;Calculator!$G$27,0,IF(C119=Calculator!$G$27,Calculator!$G$39,IF(H119-K119&lt;=0,IF(D119&gt;Calculator!$G$39,IF(H119-K119+E119+L119+M119+Calculator!$G$39&gt;Calculator!$G$39,Calculator!$G$39-(H119+E119+L119+M119-K119),Calculator!$G$39),D119),0)))</f>
        <v>0</v>
      </c>
    </row>
    <row r="120" spans="1:14" ht="15.75" thickBot="1">
      <c r="A120" s="33" t="str">
        <f ca="1">IF(C120=Calculator!$H$27,"F",IF(Daily!D120+Daily!H120=0,IF(D119+H119&gt;0,"L",""),""))</f>
        <v/>
      </c>
      <c r="B120" s="34">
        <v>119</v>
      </c>
      <c r="C120" s="19">
        <f t="shared" ca="1" si="5"/>
        <v>46049</v>
      </c>
      <c r="D120" s="29">
        <f t="shared" ca="1" si="7"/>
        <v>287979.97953767219</v>
      </c>
      <c r="E120" s="29">
        <f ca="1">IF(C120&lt;Calculator!$D$26,0,IF(DAY($C120)=1,IF(D120-Calculator!$G$24&gt;0,Calculator!$G$24,D120),0))</f>
        <v>0</v>
      </c>
      <c r="F120" s="29">
        <f ca="1">IF(E120&gt;0,D120*Calculator!$G$22/12,0)</f>
        <v>0</v>
      </c>
      <c r="G120" s="29">
        <f ca="1">IF(E120&gt;0,(IFERROR(-PMT(Calculator!$G$22/12,Calculator!$G$23*12,Calculator!$G$20),0))-F120,0)</f>
        <v>0</v>
      </c>
      <c r="H120" s="29">
        <f t="shared" ca="1" si="8"/>
        <v>3774.9159835025512</v>
      </c>
      <c r="I120" s="29">
        <f t="shared" ca="1" si="6"/>
        <v>0.67224531213059135</v>
      </c>
      <c r="J120" s="30">
        <f>Calculator!$G$40</f>
        <v>6.5000000000000002E-2</v>
      </c>
      <c r="K120" s="29">
        <f ca="1">IF(C120&gt;=Calculator!$G$27,IF(DAY($C120)=1,Calculator!$G$34/2,IF(DAY($C120)=15,Calculator!$G$34/2,0)),0)</f>
        <v>0</v>
      </c>
      <c r="L120" s="29">
        <f ca="1">IF(DAY($C120)=28,IF(H120=0,0,Calculator!$G$35),0)</f>
        <v>0</v>
      </c>
      <c r="M120" s="29">
        <f ca="1">IF(I120&gt;0,IF(DAY($C120)=1,SUM(INDIRECT("I"&amp;(ROW(C119)-DAY(C119))):I119),0),0)</f>
        <v>0</v>
      </c>
      <c r="N120" s="29">
        <f ca="1">IF(C120&lt;Calculator!$G$27,0,IF(C120=Calculator!$G$27,Calculator!$G$39,IF(H120-K120&lt;=0,IF(D120&gt;Calculator!$G$39,IF(H120-K120+E120+L120+M120+Calculator!$G$39&gt;Calculator!$G$39,Calculator!$G$39-(H120+E120+L120+M120-K120),Calculator!$G$39),D120),0)))</f>
        <v>0</v>
      </c>
    </row>
    <row r="121" spans="1:14" ht="15.75" thickBot="1">
      <c r="A121" s="33" t="str">
        <f ca="1">IF(C121=Calculator!$H$27,"F",IF(Daily!D121+Daily!H121=0,IF(D120+H120&gt;0,"L",""),""))</f>
        <v/>
      </c>
      <c r="B121" s="34">
        <v>120</v>
      </c>
      <c r="C121" s="19">
        <f t="shared" ca="1" si="5"/>
        <v>46050</v>
      </c>
      <c r="D121" s="29">
        <f t="shared" ca="1" si="7"/>
        <v>287979.97953767219</v>
      </c>
      <c r="E121" s="29">
        <f ca="1">IF(C121&lt;Calculator!$D$26,0,IF(DAY($C121)=1,IF(D121-Calculator!$G$24&gt;0,Calculator!$G$24,D121),0))</f>
        <v>0</v>
      </c>
      <c r="F121" s="29">
        <f ca="1">IF(E121&gt;0,D121*Calculator!$G$22/12,0)</f>
        <v>0</v>
      </c>
      <c r="G121" s="29">
        <f ca="1">IF(E121&gt;0,(IFERROR(-PMT(Calculator!$G$22/12,Calculator!$G$23*12,Calculator!$G$20),0))-F121,0)</f>
        <v>0</v>
      </c>
      <c r="H121" s="29">
        <f t="shared" ca="1" si="8"/>
        <v>3774.9159835025512</v>
      </c>
      <c r="I121" s="29">
        <f t="shared" ca="1" si="6"/>
        <v>0.67224531213059135</v>
      </c>
      <c r="J121" s="30">
        <f>Calculator!$G$40</f>
        <v>6.5000000000000002E-2</v>
      </c>
      <c r="K121" s="29">
        <f ca="1">IF(C121&gt;=Calculator!$G$27,IF(DAY($C121)=1,Calculator!$G$34/2,IF(DAY($C121)=15,Calculator!$G$34/2,0)),0)</f>
        <v>0</v>
      </c>
      <c r="L121" s="29">
        <f ca="1">IF(DAY($C121)=28,IF(H121=0,0,Calculator!$G$35),0)</f>
        <v>5000</v>
      </c>
      <c r="M121" s="29">
        <f ca="1">IF(I121&gt;0,IF(DAY($C121)=1,SUM(INDIRECT("I"&amp;(ROW(C120)-DAY(C120))):I120),0),0)</f>
        <v>0</v>
      </c>
      <c r="N121" s="29">
        <f ca="1">IF(C121&lt;Calculator!$G$27,0,IF(C121=Calculator!$G$27,Calculator!$G$39,IF(H121-K121&lt;=0,IF(D121&gt;Calculator!$G$39,IF(H121-K121+E121+L121+M121+Calculator!$G$39&gt;Calculator!$G$39,Calculator!$G$39-(H121+E121+L121+M121-K121),Calculator!$G$39),D121),0)))</f>
        <v>0</v>
      </c>
    </row>
    <row r="122" spans="1:14" ht="15.75" thickBot="1">
      <c r="A122" s="33" t="str">
        <f ca="1">IF(C122=Calculator!$H$27,"F",IF(Daily!D122+Daily!H122=0,IF(D121+H121&gt;0,"L",""),""))</f>
        <v/>
      </c>
      <c r="B122" s="34">
        <v>121</v>
      </c>
      <c r="C122" s="19">
        <f t="shared" ca="1" si="5"/>
        <v>46051</v>
      </c>
      <c r="D122" s="29">
        <f t="shared" ca="1" si="7"/>
        <v>287979.97953767219</v>
      </c>
      <c r="E122" s="29">
        <f ca="1">IF(C122&lt;Calculator!$D$26,0,IF(DAY($C122)=1,IF(D122-Calculator!$G$24&gt;0,Calculator!$G$24,D122),0))</f>
        <v>0</v>
      </c>
      <c r="F122" s="29">
        <f ca="1">IF(E122&gt;0,D122*Calculator!$G$22/12,0)</f>
        <v>0</v>
      </c>
      <c r="G122" s="29">
        <f ca="1">IF(E122&gt;0,(IFERROR(-PMT(Calculator!$G$22/12,Calculator!$G$23*12,Calculator!$G$20),0))-F122,0)</f>
        <v>0</v>
      </c>
      <c r="H122" s="29">
        <f t="shared" ca="1" si="8"/>
        <v>8774.9159835025512</v>
      </c>
      <c r="I122" s="29">
        <f t="shared" ca="1" si="6"/>
        <v>1.5626562710347009</v>
      </c>
      <c r="J122" s="30">
        <f>Calculator!$G$40</f>
        <v>6.5000000000000002E-2</v>
      </c>
      <c r="K122" s="29">
        <f ca="1">IF(C122&gt;=Calculator!$G$27,IF(DAY($C122)=1,Calculator!$G$34/2,IF(DAY($C122)=15,Calculator!$G$34/2,0)),0)</f>
        <v>0</v>
      </c>
      <c r="L122" s="29">
        <f ca="1">IF(DAY($C122)=28,IF(H122=0,0,Calculator!$G$35),0)</f>
        <v>0</v>
      </c>
      <c r="M122" s="29">
        <f ca="1">IF(I122&gt;0,IF(DAY($C122)=1,SUM(INDIRECT("I"&amp;(ROW(C121)-DAY(C121))):I121),0),0)</f>
        <v>0</v>
      </c>
      <c r="N122" s="29">
        <f ca="1">IF(C122&lt;Calculator!$G$27,0,IF(C122=Calculator!$G$27,Calculator!$G$39,IF(H122-K122&lt;=0,IF(D122&gt;Calculator!$G$39,IF(H122-K122+E122+L122+M122+Calculator!$G$39&gt;Calculator!$G$39,Calculator!$G$39-(H122+E122+L122+M122-K122),Calculator!$G$39),D122),0)))</f>
        <v>0</v>
      </c>
    </row>
    <row r="123" spans="1:14" ht="15.75" thickBot="1">
      <c r="A123" s="33" t="str">
        <f ca="1">IF(C123=Calculator!$H$27,"F",IF(Daily!D123+Daily!H123=0,IF(D122+H122&gt;0,"L",""),""))</f>
        <v/>
      </c>
      <c r="B123" s="34">
        <v>122</v>
      </c>
      <c r="C123" s="19">
        <f t="shared" ca="1" si="5"/>
        <v>46052</v>
      </c>
      <c r="D123" s="29">
        <f t="shared" ca="1" si="7"/>
        <v>287979.97953767219</v>
      </c>
      <c r="E123" s="29">
        <f ca="1">IF(C123&lt;Calculator!$D$26,0,IF(DAY($C123)=1,IF(D123-Calculator!$G$24&gt;0,Calculator!$G$24,D123),0))</f>
        <v>0</v>
      </c>
      <c r="F123" s="29">
        <f ca="1">IF(E123&gt;0,D123*Calculator!$G$22/12,0)</f>
        <v>0</v>
      </c>
      <c r="G123" s="29">
        <f ca="1">IF(E123&gt;0,(IFERROR(-PMT(Calculator!$G$22/12,Calculator!$G$23*12,Calculator!$G$20),0))-F123,0)</f>
        <v>0</v>
      </c>
      <c r="H123" s="29">
        <f t="shared" ca="1" si="8"/>
        <v>8774.9159835025512</v>
      </c>
      <c r="I123" s="29">
        <f t="shared" ca="1" si="6"/>
        <v>1.5626562710347009</v>
      </c>
      <c r="J123" s="30">
        <f>Calculator!$G$40</f>
        <v>6.5000000000000002E-2</v>
      </c>
      <c r="K123" s="29">
        <f ca="1">IF(C123&gt;=Calculator!$G$27,IF(DAY($C123)=1,Calculator!$G$34/2,IF(DAY($C123)=15,Calculator!$G$34/2,0)),0)</f>
        <v>0</v>
      </c>
      <c r="L123" s="29">
        <f ca="1">IF(DAY($C123)=28,IF(H123=0,0,Calculator!$G$35),0)</f>
        <v>0</v>
      </c>
      <c r="M123" s="29">
        <f ca="1">IF(I123&gt;0,IF(DAY($C123)=1,SUM(INDIRECT("I"&amp;(ROW(C122)-DAY(C122))):I122),0),0)</f>
        <v>0</v>
      </c>
      <c r="N123" s="29">
        <f ca="1">IF(C123&lt;Calculator!$G$27,0,IF(C123=Calculator!$G$27,Calculator!$G$39,IF(H123-K123&lt;=0,IF(D123&gt;Calculator!$G$39,IF(H123-K123+E123+L123+M123+Calculator!$G$39&gt;Calculator!$G$39,Calculator!$G$39-(H123+E123+L123+M123-K123),Calculator!$G$39),D123),0)))</f>
        <v>0</v>
      </c>
    </row>
    <row r="124" spans="1:14" ht="15.75" thickBot="1">
      <c r="A124" s="33" t="str">
        <f ca="1">IF(C124=Calculator!$H$27,"F",IF(Daily!D124+Daily!H124=0,IF(D123+H123&gt;0,"L",""),""))</f>
        <v/>
      </c>
      <c r="B124" s="34">
        <v>123</v>
      </c>
      <c r="C124" s="19">
        <f t="shared" ca="1" si="5"/>
        <v>46053</v>
      </c>
      <c r="D124" s="29">
        <f t="shared" ca="1" si="7"/>
        <v>287979.97953767219</v>
      </c>
      <c r="E124" s="29">
        <f ca="1">IF(C124&lt;Calculator!$D$26,0,IF(DAY($C124)=1,IF(D124-Calculator!$G$24&gt;0,Calculator!$G$24,D124),0))</f>
        <v>0</v>
      </c>
      <c r="F124" s="29">
        <f ca="1">IF(E124&gt;0,D124*Calculator!$G$22/12,0)</f>
        <v>0</v>
      </c>
      <c r="G124" s="29">
        <f ca="1">IF(E124&gt;0,(IFERROR(-PMT(Calculator!$G$22/12,Calculator!$G$23*12,Calculator!$G$20),0))-F124,0)</f>
        <v>0</v>
      </c>
      <c r="H124" s="29">
        <f t="shared" ca="1" si="8"/>
        <v>8774.9159835025512</v>
      </c>
      <c r="I124" s="29">
        <f t="shared" ca="1" si="6"/>
        <v>1.5626562710347009</v>
      </c>
      <c r="J124" s="30">
        <f>Calculator!$G$40</f>
        <v>6.5000000000000002E-2</v>
      </c>
      <c r="K124" s="29">
        <f ca="1">IF(C124&gt;=Calculator!$G$27,IF(DAY($C124)=1,Calculator!$G$34/2,IF(DAY($C124)=15,Calculator!$G$34/2,0)),0)</f>
        <v>0</v>
      </c>
      <c r="L124" s="29">
        <f ca="1">IF(DAY($C124)=28,IF(H124=0,0,Calculator!$G$35),0)</f>
        <v>0</v>
      </c>
      <c r="M124" s="29">
        <f ca="1">IF(I124&gt;0,IF(DAY($C124)=1,SUM(INDIRECT("I"&amp;(ROW(C123)-DAY(C123))):I123),0),0)</f>
        <v>0</v>
      </c>
      <c r="N124" s="29">
        <f ca="1">IF(C124&lt;Calculator!$G$27,0,IF(C124=Calculator!$G$27,Calculator!$G$39,IF(H124-K124&lt;=0,IF(D124&gt;Calculator!$G$39,IF(H124-K124+E124+L124+M124+Calculator!$G$39&gt;Calculator!$G$39,Calculator!$G$39-(H124+E124+L124+M124-K124),Calculator!$G$39),D124),0)))</f>
        <v>0</v>
      </c>
    </row>
    <row r="125" spans="1:14" ht="15.75" thickBot="1">
      <c r="A125" s="33" t="str">
        <f ca="1">IF(C125=Calculator!$H$27,"F",IF(Daily!D125+Daily!H125=0,IF(D124+H124&gt;0,"L",""),""))</f>
        <v/>
      </c>
      <c r="B125" s="34">
        <v>124</v>
      </c>
      <c r="C125" s="19">
        <f t="shared" ca="1" si="5"/>
        <v>46054</v>
      </c>
      <c r="D125" s="29">
        <f t="shared" ca="1" si="7"/>
        <v>287979.97953767219</v>
      </c>
      <c r="E125" s="29">
        <f ca="1">IF(C125&lt;Calculator!$D$26,0,IF(DAY($C125)=1,IF(D125-Calculator!$G$24&gt;0,Calculator!$G$24,D125),0))</f>
        <v>1878.8756805424866</v>
      </c>
      <c r="F125" s="29">
        <f ca="1">IF(E125&gt;0,D125*Calculator!$G$22/12,0)</f>
        <v>1199.9165814069675</v>
      </c>
      <c r="G125" s="29">
        <f ca="1">IF(E125&gt;0,(IFERROR(-PMT(Calculator!$G$22/12,Calculator!$G$23*12,Calculator!$G$20),0))-F125,0)</f>
        <v>678.95909913551918</v>
      </c>
      <c r="H125" s="29">
        <f t="shared" ca="1" si="8"/>
        <v>8774.9159835025512</v>
      </c>
      <c r="I125" s="29">
        <f t="shared" ca="1" si="6"/>
        <v>1.5626562710347009</v>
      </c>
      <c r="J125" s="30">
        <f>Calculator!$G$40</f>
        <v>6.5000000000000002E-2</v>
      </c>
      <c r="K125" s="29">
        <f ca="1">IF(C125&gt;=Calculator!$G$27,IF(DAY($C125)=1,Calculator!$G$34/2,IF(DAY($C125)=15,Calculator!$G$34/2,0)),0)</f>
        <v>4500</v>
      </c>
      <c r="L125" s="29">
        <f ca="1">IF(DAY($C125)=28,IF(H125=0,0,Calculator!$G$35),0)</f>
        <v>0</v>
      </c>
      <c r="M125" s="29">
        <f ca="1">IF(I125&gt;0,IF(DAY($C125)=1,SUM(INDIRECT("I"&amp;(ROW(C124)-DAY(C124))):I124),0),0)</f>
        <v>37.920842726730868</v>
      </c>
      <c r="N125" s="29">
        <f ca="1">IF(C125&lt;Calculator!$G$27,0,IF(C125=Calculator!$G$27,Calculator!$G$39,IF(H125-K125&lt;=0,IF(D125&gt;Calculator!$G$39,IF(H125-K125+E125+L125+M125+Calculator!$G$39&gt;Calculator!$G$39,Calculator!$G$39-(H125+E125+L125+M125-K125),Calculator!$G$39),D125),0)))</f>
        <v>0</v>
      </c>
    </row>
    <row r="126" spans="1:14" ht="15.75" thickBot="1">
      <c r="A126" s="33" t="str">
        <f ca="1">IF(C126=Calculator!$H$27,"F",IF(Daily!D126+Daily!H126=0,IF(D125+H125&gt;0,"L",""),""))</f>
        <v/>
      </c>
      <c r="B126" s="34">
        <v>125</v>
      </c>
      <c r="C126" s="19">
        <f t="shared" ca="1" si="5"/>
        <v>46055</v>
      </c>
      <c r="D126" s="29">
        <f t="shared" ca="1" si="7"/>
        <v>287301.02043853665</v>
      </c>
      <c r="E126" s="29">
        <f ca="1">IF(C126&lt;Calculator!$D$26,0,IF(DAY($C126)=1,IF(D126-Calculator!$G$24&gt;0,Calculator!$G$24,D126),0))</f>
        <v>0</v>
      </c>
      <c r="F126" s="29">
        <f ca="1">IF(E126&gt;0,D126*Calculator!$G$22/12,0)</f>
        <v>0</v>
      </c>
      <c r="G126" s="29">
        <f ca="1">IF(E126&gt;0,(IFERROR(-PMT(Calculator!$G$22/12,Calculator!$G$23*12,Calculator!$G$20),0))-F126,0)</f>
        <v>0</v>
      </c>
      <c r="H126" s="29">
        <f t="shared" ca="1" si="8"/>
        <v>6191.7125067717689</v>
      </c>
      <c r="I126" s="29">
        <f t="shared" ca="1" si="6"/>
        <v>1.1026337340826438</v>
      </c>
      <c r="J126" s="30">
        <f>Calculator!$G$40</f>
        <v>6.5000000000000002E-2</v>
      </c>
      <c r="K126" s="29">
        <f ca="1">IF(C126&gt;=Calculator!$G$27,IF(DAY($C126)=1,Calculator!$G$34/2,IF(DAY($C126)=15,Calculator!$G$34/2,0)),0)</f>
        <v>0</v>
      </c>
      <c r="L126" s="29">
        <f ca="1">IF(DAY($C126)=28,IF(H126=0,0,Calculator!$G$35),0)</f>
        <v>0</v>
      </c>
      <c r="M126" s="29">
        <f ca="1">IF(I126&gt;0,IF(DAY($C126)=1,SUM(INDIRECT("I"&amp;(ROW(C125)-DAY(C125))):I125),0),0)</f>
        <v>0</v>
      </c>
      <c r="N126" s="29">
        <f ca="1">IF(C126&lt;Calculator!$G$27,0,IF(C126=Calculator!$G$27,Calculator!$G$39,IF(H126-K126&lt;=0,IF(D126&gt;Calculator!$G$39,IF(H126-K126+E126+L126+M126+Calculator!$G$39&gt;Calculator!$G$39,Calculator!$G$39-(H126+E126+L126+M126-K126),Calculator!$G$39),D126),0)))</f>
        <v>0</v>
      </c>
    </row>
    <row r="127" spans="1:14" ht="15.75" thickBot="1">
      <c r="A127" s="33" t="str">
        <f ca="1">IF(C127=Calculator!$H$27,"F",IF(Daily!D127+Daily!H127=0,IF(D126+H126&gt;0,"L",""),""))</f>
        <v/>
      </c>
      <c r="B127" s="34">
        <v>126</v>
      </c>
      <c r="C127" s="19">
        <f t="shared" ca="1" si="5"/>
        <v>46056</v>
      </c>
      <c r="D127" s="29">
        <f t="shared" ca="1" si="7"/>
        <v>287301.02043853665</v>
      </c>
      <c r="E127" s="29">
        <f ca="1">IF(C127&lt;Calculator!$D$26,0,IF(DAY($C127)=1,IF(D127-Calculator!$G$24&gt;0,Calculator!$G$24,D127),0))</f>
        <v>0</v>
      </c>
      <c r="F127" s="29">
        <f ca="1">IF(E127&gt;0,D127*Calculator!$G$22/12,0)</f>
        <v>0</v>
      </c>
      <c r="G127" s="29">
        <f ca="1">IF(E127&gt;0,(IFERROR(-PMT(Calculator!$G$22/12,Calculator!$G$23*12,Calculator!$G$20),0))-F127,0)</f>
        <v>0</v>
      </c>
      <c r="H127" s="29">
        <f t="shared" ca="1" si="8"/>
        <v>6191.7125067717689</v>
      </c>
      <c r="I127" s="29">
        <f t="shared" ca="1" si="6"/>
        <v>1.1026337340826438</v>
      </c>
      <c r="J127" s="30">
        <f>Calculator!$G$40</f>
        <v>6.5000000000000002E-2</v>
      </c>
      <c r="K127" s="29">
        <f ca="1">IF(C127&gt;=Calculator!$G$27,IF(DAY($C127)=1,Calculator!$G$34/2,IF(DAY($C127)=15,Calculator!$G$34/2,0)),0)</f>
        <v>0</v>
      </c>
      <c r="L127" s="29">
        <f ca="1">IF(DAY($C127)=28,IF(H127=0,0,Calculator!$G$35),0)</f>
        <v>0</v>
      </c>
      <c r="M127" s="29">
        <f ca="1">IF(I127&gt;0,IF(DAY($C127)=1,SUM(INDIRECT("I"&amp;(ROW(C126)-DAY(C126))):I126),0),0)</f>
        <v>0</v>
      </c>
      <c r="N127" s="29">
        <f ca="1">IF(C127&lt;Calculator!$G$27,0,IF(C127=Calculator!$G$27,Calculator!$G$39,IF(H127-K127&lt;=0,IF(D127&gt;Calculator!$G$39,IF(H127-K127+E127+L127+M127+Calculator!$G$39&gt;Calculator!$G$39,Calculator!$G$39-(H127+E127+L127+M127-K127),Calculator!$G$39),D127),0)))</f>
        <v>0</v>
      </c>
    </row>
    <row r="128" spans="1:14" ht="15.75" thickBot="1">
      <c r="A128" s="33" t="str">
        <f ca="1">IF(C128=Calculator!$H$27,"F",IF(Daily!D128+Daily!H128=0,IF(D127+H127&gt;0,"L",""),""))</f>
        <v/>
      </c>
      <c r="B128" s="34">
        <v>127</v>
      </c>
      <c r="C128" s="19">
        <f t="shared" ca="1" si="5"/>
        <v>46057</v>
      </c>
      <c r="D128" s="29">
        <f t="shared" ca="1" si="7"/>
        <v>287301.02043853665</v>
      </c>
      <c r="E128" s="29">
        <f ca="1">IF(C128&lt;Calculator!$D$26,0,IF(DAY($C128)=1,IF(D128-Calculator!$G$24&gt;0,Calculator!$G$24,D128),0))</f>
        <v>0</v>
      </c>
      <c r="F128" s="29">
        <f ca="1">IF(E128&gt;0,D128*Calculator!$G$22/12,0)</f>
        <v>0</v>
      </c>
      <c r="G128" s="29">
        <f ca="1">IF(E128&gt;0,(IFERROR(-PMT(Calculator!$G$22/12,Calculator!$G$23*12,Calculator!$G$20),0))-F128,0)</f>
        <v>0</v>
      </c>
      <c r="H128" s="29">
        <f t="shared" ca="1" si="8"/>
        <v>6191.7125067717689</v>
      </c>
      <c r="I128" s="29">
        <f t="shared" ca="1" si="6"/>
        <v>1.1026337340826438</v>
      </c>
      <c r="J128" s="30">
        <f>Calculator!$G$40</f>
        <v>6.5000000000000002E-2</v>
      </c>
      <c r="K128" s="29">
        <f ca="1">IF(C128&gt;=Calculator!$G$27,IF(DAY($C128)=1,Calculator!$G$34/2,IF(DAY($C128)=15,Calculator!$G$34/2,0)),0)</f>
        <v>0</v>
      </c>
      <c r="L128" s="29">
        <f ca="1">IF(DAY($C128)=28,IF(H128=0,0,Calculator!$G$35),0)</f>
        <v>0</v>
      </c>
      <c r="M128" s="29">
        <f ca="1">IF(I128&gt;0,IF(DAY($C128)=1,SUM(INDIRECT("I"&amp;(ROW(C127)-DAY(C127))):I127),0),0)</f>
        <v>0</v>
      </c>
      <c r="N128" s="29">
        <f ca="1">IF(C128&lt;Calculator!$G$27,0,IF(C128=Calculator!$G$27,Calculator!$G$39,IF(H128-K128&lt;=0,IF(D128&gt;Calculator!$G$39,IF(H128-K128+E128+L128+M128+Calculator!$G$39&gt;Calculator!$G$39,Calculator!$G$39-(H128+E128+L128+M128-K128),Calculator!$G$39),D128),0)))</f>
        <v>0</v>
      </c>
    </row>
    <row r="129" spans="1:14" ht="15.75" thickBot="1">
      <c r="A129" s="33" t="str">
        <f ca="1">IF(C129=Calculator!$H$27,"F",IF(Daily!D129+Daily!H129=0,IF(D128+H128&gt;0,"L",""),""))</f>
        <v/>
      </c>
      <c r="B129" s="34">
        <v>128</v>
      </c>
      <c r="C129" s="19">
        <f t="shared" ca="1" si="5"/>
        <v>46058</v>
      </c>
      <c r="D129" s="29">
        <f t="shared" ca="1" si="7"/>
        <v>287301.02043853665</v>
      </c>
      <c r="E129" s="29">
        <f ca="1">IF(C129&lt;Calculator!$D$26,0,IF(DAY($C129)=1,IF(D129-Calculator!$G$24&gt;0,Calculator!$G$24,D129),0))</f>
        <v>0</v>
      </c>
      <c r="F129" s="29">
        <f ca="1">IF(E129&gt;0,D129*Calculator!$G$22/12,0)</f>
        <v>0</v>
      </c>
      <c r="G129" s="29">
        <f ca="1">IF(E129&gt;0,(IFERROR(-PMT(Calculator!$G$22/12,Calculator!$G$23*12,Calculator!$G$20),0))-F129,0)</f>
        <v>0</v>
      </c>
      <c r="H129" s="29">
        <f t="shared" ca="1" si="8"/>
        <v>6191.7125067717689</v>
      </c>
      <c r="I129" s="29">
        <f t="shared" ca="1" si="6"/>
        <v>1.1026337340826438</v>
      </c>
      <c r="J129" s="30">
        <f>Calculator!$G$40</f>
        <v>6.5000000000000002E-2</v>
      </c>
      <c r="K129" s="29">
        <f ca="1">IF(C129&gt;=Calculator!$G$27,IF(DAY($C129)=1,Calculator!$G$34/2,IF(DAY($C129)=15,Calculator!$G$34/2,0)),0)</f>
        <v>0</v>
      </c>
      <c r="L129" s="29">
        <f ca="1">IF(DAY($C129)=28,IF(H129=0,0,Calculator!$G$35),0)</f>
        <v>0</v>
      </c>
      <c r="M129" s="29">
        <f ca="1">IF(I129&gt;0,IF(DAY($C129)=1,SUM(INDIRECT("I"&amp;(ROW(C128)-DAY(C128))):I128),0),0)</f>
        <v>0</v>
      </c>
      <c r="N129" s="29">
        <f ca="1">IF(C129&lt;Calculator!$G$27,0,IF(C129=Calculator!$G$27,Calculator!$G$39,IF(H129-K129&lt;=0,IF(D129&gt;Calculator!$G$39,IF(H129-K129+E129+L129+M129+Calculator!$G$39&gt;Calculator!$G$39,Calculator!$G$39-(H129+E129+L129+M129-K129),Calculator!$G$39),D129),0)))</f>
        <v>0</v>
      </c>
    </row>
    <row r="130" spans="1:14" ht="15.75" thickBot="1">
      <c r="A130" s="33" t="str">
        <f ca="1">IF(C130=Calculator!$H$27,"F",IF(Daily!D130+Daily!H130=0,IF(D129+H129&gt;0,"L",""),""))</f>
        <v/>
      </c>
      <c r="B130" s="34">
        <v>129</v>
      </c>
      <c r="C130" s="19">
        <f t="shared" ca="1" si="5"/>
        <v>46059</v>
      </c>
      <c r="D130" s="29">
        <f t="shared" ca="1" si="7"/>
        <v>287301.02043853665</v>
      </c>
      <c r="E130" s="29">
        <f ca="1">IF(C130&lt;Calculator!$D$26,0,IF(DAY($C130)=1,IF(D130-Calculator!$G$24&gt;0,Calculator!$G$24,D130),0))</f>
        <v>0</v>
      </c>
      <c r="F130" s="29">
        <f ca="1">IF(E130&gt;0,D130*Calculator!$G$22/12,0)</f>
        <v>0</v>
      </c>
      <c r="G130" s="29">
        <f ca="1">IF(E130&gt;0,(IFERROR(-PMT(Calculator!$G$22/12,Calculator!$G$23*12,Calculator!$G$20),0))-F130,0)</f>
        <v>0</v>
      </c>
      <c r="H130" s="29">
        <f t="shared" ca="1" si="8"/>
        <v>6191.7125067717689</v>
      </c>
      <c r="I130" s="29">
        <f t="shared" ca="1" si="6"/>
        <v>1.1026337340826438</v>
      </c>
      <c r="J130" s="30">
        <f>Calculator!$G$40</f>
        <v>6.5000000000000002E-2</v>
      </c>
      <c r="K130" s="29">
        <f ca="1">IF(C130&gt;=Calculator!$G$27,IF(DAY($C130)=1,Calculator!$G$34/2,IF(DAY($C130)=15,Calculator!$G$34/2,0)),0)</f>
        <v>0</v>
      </c>
      <c r="L130" s="29">
        <f ca="1">IF(DAY($C130)=28,IF(H130=0,0,Calculator!$G$35),0)</f>
        <v>0</v>
      </c>
      <c r="M130" s="29">
        <f ca="1">IF(I130&gt;0,IF(DAY($C130)=1,SUM(INDIRECT("I"&amp;(ROW(C129)-DAY(C129))):I129),0),0)</f>
        <v>0</v>
      </c>
      <c r="N130" s="29">
        <f ca="1">IF(C130&lt;Calculator!$G$27,0,IF(C130=Calculator!$G$27,Calculator!$G$39,IF(H130-K130&lt;=0,IF(D130&gt;Calculator!$G$39,IF(H130-K130+E130+L130+M130+Calculator!$G$39&gt;Calculator!$G$39,Calculator!$G$39-(H130+E130+L130+M130-K130),Calculator!$G$39),D130),0)))</f>
        <v>0</v>
      </c>
    </row>
    <row r="131" spans="1:14" ht="15.75" thickBot="1">
      <c r="A131" s="33" t="str">
        <f ca="1">IF(C131=Calculator!$H$27,"F",IF(Daily!D131+Daily!H131=0,IF(D130+H130&gt;0,"L",""),""))</f>
        <v/>
      </c>
      <c r="B131" s="34">
        <v>130</v>
      </c>
      <c r="C131" s="19">
        <f t="shared" ref="C131:C194" ca="1" si="9">C130+1</f>
        <v>46060</v>
      </c>
      <c r="D131" s="29">
        <f t="shared" ca="1" si="7"/>
        <v>287301.02043853665</v>
      </c>
      <c r="E131" s="29">
        <f ca="1">IF(C131&lt;Calculator!$D$26,0,IF(DAY($C131)=1,IF(D131-Calculator!$G$24&gt;0,Calculator!$G$24,D131),0))</f>
        <v>0</v>
      </c>
      <c r="F131" s="29">
        <f ca="1">IF(E131&gt;0,D131*Calculator!$G$22/12,0)</f>
        <v>0</v>
      </c>
      <c r="G131" s="29">
        <f ca="1">IF(E131&gt;0,(IFERROR(-PMT(Calculator!$G$22/12,Calculator!$G$23*12,Calculator!$G$20),0))-F131,0)</f>
        <v>0</v>
      </c>
      <c r="H131" s="29">
        <f t="shared" ca="1" si="8"/>
        <v>6191.7125067717689</v>
      </c>
      <c r="I131" s="29">
        <f t="shared" ref="I131:I194" ca="1" si="10">H131*J131/365</f>
        <v>1.1026337340826438</v>
      </c>
      <c r="J131" s="30">
        <f>Calculator!$G$40</f>
        <v>6.5000000000000002E-2</v>
      </c>
      <c r="K131" s="29">
        <f ca="1">IF(C131&gt;=Calculator!$G$27,IF(DAY($C131)=1,Calculator!$G$34/2,IF(DAY($C131)=15,Calculator!$G$34/2,0)),0)</f>
        <v>0</v>
      </c>
      <c r="L131" s="29">
        <f ca="1">IF(DAY($C131)=28,IF(H131=0,0,Calculator!$G$35),0)</f>
        <v>0</v>
      </c>
      <c r="M131" s="29">
        <f ca="1">IF(I131&gt;0,IF(DAY($C131)=1,SUM(INDIRECT("I"&amp;(ROW(C130)-DAY(C130))):I130),0),0)</f>
        <v>0</v>
      </c>
      <c r="N131" s="29">
        <f ca="1">IF(C131&lt;Calculator!$G$27,0,IF(C131=Calculator!$G$27,Calculator!$G$39,IF(H131-K131&lt;=0,IF(D131&gt;Calculator!$G$39,IF(H131-K131+E131+L131+M131+Calculator!$G$39&gt;Calculator!$G$39,Calculator!$G$39-(H131+E131+L131+M131-K131),Calculator!$G$39),D131),0)))</f>
        <v>0</v>
      </c>
    </row>
    <row r="132" spans="1:14" ht="15.75" thickBot="1">
      <c r="A132" s="33" t="str">
        <f ca="1">IF(C132=Calculator!$H$27,"F",IF(Daily!D132+Daily!H132=0,IF(D131+H131&gt;0,"L",""),""))</f>
        <v/>
      </c>
      <c r="B132" s="34">
        <v>131</v>
      </c>
      <c r="C132" s="19">
        <f t="shared" ca="1" si="9"/>
        <v>46061</v>
      </c>
      <c r="D132" s="29">
        <f t="shared" ref="D132:D195" ca="1" si="11">IF(((D131-G131)-N131)&lt;0,0,((D131-G131)-N131))</f>
        <v>287301.02043853665</v>
      </c>
      <c r="E132" s="29">
        <f ca="1">IF(C132&lt;Calculator!$D$26,0,IF(DAY($C132)=1,IF(D132-Calculator!$G$24&gt;0,Calculator!$G$24,D132),0))</f>
        <v>0</v>
      </c>
      <c r="F132" s="29">
        <f ca="1">IF(E132&gt;0,D132*Calculator!$G$22/12,0)</f>
        <v>0</v>
      </c>
      <c r="G132" s="29">
        <f ca="1">IF(E132&gt;0,(IFERROR(-PMT(Calculator!$G$22/12,Calculator!$G$23*12,Calculator!$G$20),0))-F132,0)</f>
        <v>0</v>
      </c>
      <c r="H132" s="29">
        <f t="shared" ref="H132:H195" ca="1" si="12">IF((H131-K131+SUM(L131:N131)+E131)&lt;0,0,(H131-K131+SUM(L131:N131)+E131))</f>
        <v>6191.7125067717689</v>
      </c>
      <c r="I132" s="29">
        <f t="shared" ca="1" si="10"/>
        <v>1.1026337340826438</v>
      </c>
      <c r="J132" s="30">
        <f>Calculator!$G$40</f>
        <v>6.5000000000000002E-2</v>
      </c>
      <c r="K132" s="29">
        <f ca="1">IF(C132&gt;=Calculator!$G$27,IF(DAY($C132)=1,Calculator!$G$34/2,IF(DAY($C132)=15,Calculator!$G$34/2,0)),0)</f>
        <v>0</v>
      </c>
      <c r="L132" s="29">
        <f ca="1">IF(DAY($C132)=28,IF(H132=0,0,Calculator!$G$35),0)</f>
        <v>0</v>
      </c>
      <c r="M132" s="29">
        <f ca="1">IF(I132&gt;0,IF(DAY($C132)=1,SUM(INDIRECT("I"&amp;(ROW(C131)-DAY(C131))):I131),0),0)</f>
        <v>0</v>
      </c>
      <c r="N132" s="29">
        <f ca="1">IF(C132&lt;Calculator!$G$27,0,IF(C132=Calculator!$G$27,Calculator!$G$39,IF(H132-K132&lt;=0,IF(D132&gt;Calculator!$G$39,IF(H132-K132+E132+L132+M132+Calculator!$G$39&gt;Calculator!$G$39,Calculator!$G$39-(H132+E132+L132+M132-K132),Calculator!$G$39),D132),0)))</f>
        <v>0</v>
      </c>
    </row>
    <row r="133" spans="1:14" ht="15.75" thickBot="1">
      <c r="A133" s="33" t="str">
        <f ca="1">IF(C133=Calculator!$H$27,"F",IF(Daily!D133+Daily!H133=0,IF(D132+H132&gt;0,"L",""),""))</f>
        <v/>
      </c>
      <c r="B133" s="34">
        <v>132</v>
      </c>
      <c r="C133" s="19">
        <f t="shared" ca="1" si="9"/>
        <v>46062</v>
      </c>
      <c r="D133" s="29">
        <f t="shared" ca="1" si="11"/>
        <v>287301.02043853665</v>
      </c>
      <c r="E133" s="29">
        <f ca="1">IF(C133&lt;Calculator!$D$26,0,IF(DAY($C133)=1,IF(D133-Calculator!$G$24&gt;0,Calculator!$G$24,D133),0))</f>
        <v>0</v>
      </c>
      <c r="F133" s="29">
        <f ca="1">IF(E133&gt;0,D133*Calculator!$G$22/12,0)</f>
        <v>0</v>
      </c>
      <c r="G133" s="29">
        <f ca="1">IF(E133&gt;0,(IFERROR(-PMT(Calculator!$G$22/12,Calculator!$G$23*12,Calculator!$G$20),0))-F133,0)</f>
        <v>0</v>
      </c>
      <c r="H133" s="29">
        <f t="shared" ca="1" si="12"/>
        <v>6191.7125067717689</v>
      </c>
      <c r="I133" s="29">
        <f t="shared" ca="1" si="10"/>
        <v>1.1026337340826438</v>
      </c>
      <c r="J133" s="30">
        <f>Calculator!$G$40</f>
        <v>6.5000000000000002E-2</v>
      </c>
      <c r="K133" s="29">
        <f ca="1">IF(C133&gt;=Calculator!$G$27,IF(DAY($C133)=1,Calculator!$G$34/2,IF(DAY($C133)=15,Calculator!$G$34/2,0)),0)</f>
        <v>0</v>
      </c>
      <c r="L133" s="29">
        <f ca="1">IF(DAY($C133)=28,IF(H133=0,0,Calculator!$G$35),0)</f>
        <v>0</v>
      </c>
      <c r="M133" s="29">
        <f ca="1">IF(I133&gt;0,IF(DAY($C133)=1,SUM(INDIRECT("I"&amp;(ROW(C132)-DAY(C132))):I132),0),0)</f>
        <v>0</v>
      </c>
      <c r="N133" s="29">
        <f ca="1">IF(C133&lt;Calculator!$G$27,0,IF(C133=Calculator!$G$27,Calculator!$G$39,IF(H133-K133&lt;=0,IF(D133&gt;Calculator!$G$39,IF(H133-K133+E133+L133+M133+Calculator!$G$39&gt;Calculator!$G$39,Calculator!$G$39-(H133+E133+L133+M133-K133),Calculator!$G$39),D133),0)))</f>
        <v>0</v>
      </c>
    </row>
    <row r="134" spans="1:14" ht="15.75" thickBot="1">
      <c r="A134" s="33" t="str">
        <f ca="1">IF(C134=Calculator!$H$27,"F",IF(Daily!D134+Daily!H134=0,IF(D133+H133&gt;0,"L",""),""))</f>
        <v/>
      </c>
      <c r="B134" s="34">
        <v>133</v>
      </c>
      <c r="C134" s="19">
        <f t="shared" ca="1" si="9"/>
        <v>46063</v>
      </c>
      <c r="D134" s="29">
        <f t="shared" ca="1" si="11"/>
        <v>287301.02043853665</v>
      </c>
      <c r="E134" s="29">
        <f ca="1">IF(C134&lt;Calculator!$D$26,0,IF(DAY($C134)=1,IF(D134-Calculator!$G$24&gt;0,Calculator!$G$24,D134),0))</f>
        <v>0</v>
      </c>
      <c r="F134" s="29">
        <f ca="1">IF(E134&gt;0,D134*Calculator!$G$22/12,0)</f>
        <v>0</v>
      </c>
      <c r="G134" s="29">
        <f ca="1">IF(E134&gt;0,(IFERROR(-PMT(Calculator!$G$22/12,Calculator!$G$23*12,Calculator!$G$20),0))-F134,0)</f>
        <v>0</v>
      </c>
      <c r="H134" s="29">
        <f t="shared" ca="1" si="12"/>
        <v>6191.7125067717689</v>
      </c>
      <c r="I134" s="29">
        <f t="shared" ca="1" si="10"/>
        <v>1.1026337340826438</v>
      </c>
      <c r="J134" s="30">
        <f>Calculator!$G$40</f>
        <v>6.5000000000000002E-2</v>
      </c>
      <c r="K134" s="29">
        <f ca="1">IF(C134&gt;=Calculator!$G$27,IF(DAY($C134)=1,Calculator!$G$34/2,IF(DAY($C134)=15,Calculator!$G$34/2,0)),0)</f>
        <v>0</v>
      </c>
      <c r="L134" s="29">
        <f ca="1">IF(DAY($C134)=28,IF(H134=0,0,Calculator!$G$35),0)</f>
        <v>0</v>
      </c>
      <c r="M134" s="29">
        <f ca="1">IF(I134&gt;0,IF(DAY($C134)=1,SUM(INDIRECT("I"&amp;(ROW(C133)-DAY(C133))):I133),0),0)</f>
        <v>0</v>
      </c>
      <c r="N134" s="29">
        <f ca="1">IF(C134&lt;Calculator!$G$27,0,IF(C134=Calculator!$G$27,Calculator!$G$39,IF(H134-K134&lt;=0,IF(D134&gt;Calculator!$G$39,IF(H134-K134+E134+L134+M134+Calculator!$G$39&gt;Calculator!$G$39,Calculator!$G$39-(H134+E134+L134+M134-K134),Calculator!$G$39),D134),0)))</f>
        <v>0</v>
      </c>
    </row>
    <row r="135" spans="1:14" ht="15.75" thickBot="1">
      <c r="A135" s="33" t="str">
        <f ca="1">IF(C135=Calculator!$H$27,"F",IF(Daily!D135+Daily!H135=0,IF(D134+H134&gt;0,"L",""),""))</f>
        <v/>
      </c>
      <c r="B135" s="34">
        <v>134</v>
      </c>
      <c r="C135" s="19">
        <f t="shared" ca="1" si="9"/>
        <v>46064</v>
      </c>
      <c r="D135" s="29">
        <f t="shared" ca="1" si="11"/>
        <v>287301.02043853665</v>
      </c>
      <c r="E135" s="29">
        <f ca="1">IF(C135&lt;Calculator!$D$26,0,IF(DAY($C135)=1,IF(D135-Calculator!$G$24&gt;0,Calculator!$G$24,D135),0))</f>
        <v>0</v>
      </c>
      <c r="F135" s="29">
        <f ca="1">IF(E135&gt;0,D135*Calculator!$G$22/12,0)</f>
        <v>0</v>
      </c>
      <c r="G135" s="29">
        <f ca="1">IF(E135&gt;0,(IFERROR(-PMT(Calculator!$G$22/12,Calculator!$G$23*12,Calculator!$G$20),0))-F135,0)</f>
        <v>0</v>
      </c>
      <c r="H135" s="29">
        <f t="shared" ca="1" si="12"/>
        <v>6191.7125067717689</v>
      </c>
      <c r="I135" s="29">
        <f t="shared" ca="1" si="10"/>
        <v>1.1026337340826438</v>
      </c>
      <c r="J135" s="30">
        <f>Calculator!$G$40</f>
        <v>6.5000000000000002E-2</v>
      </c>
      <c r="K135" s="29">
        <f ca="1">IF(C135&gt;=Calculator!$G$27,IF(DAY($C135)=1,Calculator!$G$34/2,IF(DAY($C135)=15,Calculator!$G$34/2,0)),0)</f>
        <v>0</v>
      </c>
      <c r="L135" s="29">
        <f ca="1">IF(DAY($C135)=28,IF(H135=0,0,Calculator!$G$35),0)</f>
        <v>0</v>
      </c>
      <c r="M135" s="29">
        <f ca="1">IF(I135&gt;0,IF(DAY($C135)=1,SUM(INDIRECT("I"&amp;(ROW(C134)-DAY(C134))):I134),0),0)</f>
        <v>0</v>
      </c>
      <c r="N135" s="29">
        <f ca="1">IF(C135&lt;Calculator!$G$27,0,IF(C135=Calculator!$G$27,Calculator!$G$39,IF(H135-K135&lt;=0,IF(D135&gt;Calculator!$G$39,IF(H135-K135+E135+L135+M135+Calculator!$G$39&gt;Calculator!$G$39,Calculator!$G$39-(H135+E135+L135+M135-K135),Calculator!$G$39),D135),0)))</f>
        <v>0</v>
      </c>
    </row>
    <row r="136" spans="1:14" ht="15.75" thickBot="1">
      <c r="A136" s="33" t="str">
        <f ca="1">IF(C136=Calculator!$H$27,"F",IF(Daily!D136+Daily!H136=0,IF(D135+H135&gt;0,"L",""),""))</f>
        <v/>
      </c>
      <c r="B136" s="34">
        <v>135</v>
      </c>
      <c r="C136" s="19">
        <f t="shared" ca="1" si="9"/>
        <v>46065</v>
      </c>
      <c r="D136" s="29">
        <f t="shared" ca="1" si="11"/>
        <v>287301.02043853665</v>
      </c>
      <c r="E136" s="29">
        <f ca="1">IF(C136&lt;Calculator!$D$26,0,IF(DAY($C136)=1,IF(D136-Calculator!$G$24&gt;0,Calculator!$G$24,D136),0))</f>
        <v>0</v>
      </c>
      <c r="F136" s="29">
        <f ca="1">IF(E136&gt;0,D136*Calculator!$G$22/12,0)</f>
        <v>0</v>
      </c>
      <c r="G136" s="29">
        <f ca="1">IF(E136&gt;0,(IFERROR(-PMT(Calculator!$G$22/12,Calculator!$G$23*12,Calculator!$G$20),0))-F136,0)</f>
        <v>0</v>
      </c>
      <c r="H136" s="29">
        <f t="shared" ca="1" si="12"/>
        <v>6191.7125067717689</v>
      </c>
      <c r="I136" s="29">
        <f t="shared" ca="1" si="10"/>
        <v>1.1026337340826438</v>
      </c>
      <c r="J136" s="30">
        <f>Calculator!$G$40</f>
        <v>6.5000000000000002E-2</v>
      </c>
      <c r="K136" s="29">
        <f ca="1">IF(C136&gt;=Calculator!$G$27,IF(DAY($C136)=1,Calculator!$G$34/2,IF(DAY($C136)=15,Calculator!$G$34/2,0)),0)</f>
        <v>0</v>
      </c>
      <c r="L136" s="29">
        <f ca="1">IF(DAY($C136)=28,IF(H136=0,0,Calculator!$G$35),0)</f>
        <v>0</v>
      </c>
      <c r="M136" s="29">
        <f ca="1">IF(I136&gt;0,IF(DAY($C136)=1,SUM(INDIRECT("I"&amp;(ROW(C135)-DAY(C135))):I135),0),0)</f>
        <v>0</v>
      </c>
      <c r="N136" s="29">
        <f ca="1">IF(C136&lt;Calculator!$G$27,0,IF(C136=Calculator!$G$27,Calculator!$G$39,IF(H136-K136&lt;=0,IF(D136&gt;Calculator!$G$39,IF(H136-K136+E136+L136+M136+Calculator!$G$39&gt;Calculator!$G$39,Calculator!$G$39-(H136+E136+L136+M136-K136),Calculator!$G$39),D136),0)))</f>
        <v>0</v>
      </c>
    </row>
    <row r="137" spans="1:14" ht="15.75" thickBot="1">
      <c r="A137" s="33" t="str">
        <f ca="1">IF(C137=Calculator!$H$27,"F",IF(Daily!D137+Daily!H137=0,IF(D136+H136&gt;0,"L",""),""))</f>
        <v/>
      </c>
      <c r="B137" s="34">
        <v>136</v>
      </c>
      <c r="C137" s="19">
        <f t="shared" ca="1" si="9"/>
        <v>46066</v>
      </c>
      <c r="D137" s="29">
        <f t="shared" ca="1" si="11"/>
        <v>287301.02043853665</v>
      </c>
      <c r="E137" s="29">
        <f ca="1">IF(C137&lt;Calculator!$D$26,0,IF(DAY($C137)=1,IF(D137-Calculator!$G$24&gt;0,Calculator!$G$24,D137),0))</f>
        <v>0</v>
      </c>
      <c r="F137" s="29">
        <f ca="1">IF(E137&gt;0,D137*Calculator!$G$22/12,0)</f>
        <v>0</v>
      </c>
      <c r="G137" s="29">
        <f ca="1">IF(E137&gt;0,(IFERROR(-PMT(Calculator!$G$22/12,Calculator!$G$23*12,Calculator!$G$20),0))-F137,0)</f>
        <v>0</v>
      </c>
      <c r="H137" s="29">
        <f t="shared" ca="1" si="12"/>
        <v>6191.7125067717689</v>
      </c>
      <c r="I137" s="29">
        <f t="shared" ca="1" si="10"/>
        <v>1.1026337340826438</v>
      </c>
      <c r="J137" s="30">
        <f>Calculator!$G$40</f>
        <v>6.5000000000000002E-2</v>
      </c>
      <c r="K137" s="29">
        <f ca="1">IF(C137&gt;=Calculator!$G$27,IF(DAY($C137)=1,Calculator!$G$34/2,IF(DAY($C137)=15,Calculator!$G$34/2,0)),0)</f>
        <v>0</v>
      </c>
      <c r="L137" s="29">
        <f ca="1">IF(DAY($C137)=28,IF(H137=0,0,Calculator!$G$35),0)</f>
        <v>0</v>
      </c>
      <c r="M137" s="29">
        <f ca="1">IF(I137&gt;0,IF(DAY($C137)=1,SUM(INDIRECT("I"&amp;(ROW(C136)-DAY(C136))):I136),0),0)</f>
        <v>0</v>
      </c>
      <c r="N137" s="29">
        <f ca="1">IF(C137&lt;Calculator!$G$27,0,IF(C137=Calculator!$G$27,Calculator!$G$39,IF(H137-K137&lt;=0,IF(D137&gt;Calculator!$G$39,IF(H137-K137+E137+L137+M137+Calculator!$G$39&gt;Calculator!$G$39,Calculator!$G$39-(H137+E137+L137+M137-K137),Calculator!$G$39),D137),0)))</f>
        <v>0</v>
      </c>
    </row>
    <row r="138" spans="1:14" ht="15.75" thickBot="1">
      <c r="A138" s="33" t="str">
        <f ca="1">IF(C138=Calculator!$H$27,"F",IF(Daily!D138+Daily!H138=0,IF(D137+H137&gt;0,"L",""),""))</f>
        <v/>
      </c>
      <c r="B138" s="34">
        <v>137</v>
      </c>
      <c r="C138" s="19">
        <f t="shared" ca="1" si="9"/>
        <v>46067</v>
      </c>
      <c r="D138" s="29">
        <f t="shared" ca="1" si="11"/>
        <v>287301.02043853665</v>
      </c>
      <c r="E138" s="29">
        <f ca="1">IF(C138&lt;Calculator!$D$26,0,IF(DAY($C138)=1,IF(D138-Calculator!$G$24&gt;0,Calculator!$G$24,D138),0))</f>
        <v>0</v>
      </c>
      <c r="F138" s="29">
        <f ca="1">IF(E138&gt;0,D138*Calculator!$G$22/12,0)</f>
        <v>0</v>
      </c>
      <c r="G138" s="29">
        <f ca="1">IF(E138&gt;0,(IFERROR(-PMT(Calculator!$G$22/12,Calculator!$G$23*12,Calculator!$G$20),0))-F138,0)</f>
        <v>0</v>
      </c>
      <c r="H138" s="29">
        <f t="shared" ca="1" si="12"/>
        <v>6191.7125067717689</v>
      </c>
      <c r="I138" s="29">
        <f t="shared" ca="1" si="10"/>
        <v>1.1026337340826438</v>
      </c>
      <c r="J138" s="30">
        <f>Calculator!$G$40</f>
        <v>6.5000000000000002E-2</v>
      </c>
      <c r="K138" s="29">
        <f ca="1">IF(C138&gt;=Calculator!$G$27,IF(DAY($C138)=1,Calculator!$G$34/2,IF(DAY($C138)=15,Calculator!$G$34/2,0)),0)</f>
        <v>0</v>
      </c>
      <c r="L138" s="29">
        <f ca="1">IF(DAY($C138)=28,IF(H138=0,0,Calculator!$G$35),0)</f>
        <v>0</v>
      </c>
      <c r="M138" s="29">
        <f ca="1">IF(I138&gt;0,IF(DAY($C138)=1,SUM(INDIRECT("I"&amp;(ROW(C137)-DAY(C137))):I137),0),0)</f>
        <v>0</v>
      </c>
      <c r="N138" s="29">
        <f ca="1">IF(C138&lt;Calculator!$G$27,0,IF(C138=Calculator!$G$27,Calculator!$G$39,IF(H138-K138&lt;=0,IF(D138&gt;Calculator!$G$39,IF(H138-K138+E138+L138+M138+Calculator!$G$39&gt;Calculator!$G$39,Calculator!$G$39-(H138+E138+L138+M138-K138),Calculator!$G$39),D138),0)))</f>
        <v>0</v>
      </c>
    </row>
    <row r="139" spans="1:14" ht="15.75" thickBot="1">
      <c r="A139" s="33" t="str">
        <f ca="1">IF(C139=Calculator!$H$27,"F",IF(Daily!D139+Daily!H139=0,IF(D138+H138&gt;0,"L",""),""))</f>
        <v/>
      </c>
      <c r="B139" s="34">
        <v>138</v>
      </c>
      <c r="C139" s="19">
        <f t="shared" ca="1" si="9"/>
        <v>46068</v>
      </c>
      <c r="D139" s="29">
        <f t="shared" ca="1" si="11"/>
        <v>287301.02043853665</v>
      </c>
      <c r="E139" s="29">
        <f ca="1">IF(C139&lt;Calculator!$D$26,0,IF(DAY($C139)=1,IF(D139-Calculator!$G$24&gt;0,Calculator!$G$24,D139),0))</f>
        <v>0</v>
      </c>
      <c r="F139" s="29">
        <f ca="1">IF(E139&gt;0,D139*Calculator!$G$22/12,0)</f>
        <v>0</v>
      </c>
      <c r="G139" s="29">
        <f ca="1">IF(E139&gt;0,(IFERROR(-PMT(Calculator!$G$22/12,Calculator!$G$23*12,Calculator!$G$20),0))-F139,0)</f>
        <v>0</v>
      </c>
      <c r="H139" s="29">
        <f t="shared" ca="1" si="12"/>
        <v>6191.7125067717689</v>
      </c>
      <c r="I139" s="29">
        <f t="shared" ca="1" si="10"/>
        <v>1.1026337340826438</v>
      </c>
      <c r="J139" s="30">
        <f>Calculator!$G$40</f>
        <v>6.5000000000000002E-2</v>
      </c>
      <c r="K139" s="29">
        <f ca="1">IF(C139&gt;=Calculator!$G$27,IF(DAY($C139)=1,Calculator!$G$34/2,IF(DAY($C139)=15,Calculator!$G$34/2,0)),0)</f>
        <v>4500</v>
      </c>
      <c r="L139" s="29">
        <f ca="1">IF(DAY($C139)=28,IF(H139=0,0,Calculator!$G$35),0)</f>
        <v>0</v>
      </c>
      <c r="M139" s="29">
        <f ca="1">IF(I139&gt;0,IF(DAY($C139)=1,SUM(INDIRECT("I"&amp;(ROW(C138)-DAY(C138))):I138),0),0)</f>
        <v>0</v>
      </c>
      <c r="N139" s="29">
        <f ca="1">IF(C139&lt;Calculator!$G$27,0,IF(C139=Calculator!$G$27,Calculator!$G$39,IF(H139-K139&lt;=0,IF(D139&gt;Calculator!$G$39,IF(H139-K139+E139+L139+M139+Calculator!$G$39&gt;Calculator!$G$39,Calculator!$G$39-(H139+E139+L139+M139-K139),Calculator!$G$39),D139),0)))</f>
        <v>0</v>
      </c>
    </row>
    <row r="140" spans="1:14" ht="15.75" thickBot="1">
      <c r="A140" s="33" t="str">
        <f ca="1">IF(C140=Calculator!$H$27,"F",IF(Daily!D140+Daily!H140=0,IF(D139+H139&gt;0,"L",""),""))</f>
        <v/>
      </c>
      <c r="B140" s="34">
        <v>139</v>
      </c>
      <c r="C140" s="19">
        <f t="shared" ca="1" si="9"/>
        <v>46069</v>
      </c>
      <c r="D140" s="29">
        <f t="shared" ca="1" si="11"/>
        <v>287301.02043853665</v>
      </c>
      <c r="E140" s="29">
        <f ca="1">IF(C140&lt;Calculator!$D$26,0,IF(DAY($C140)=1,IF(D140-Calculator!$G$24&gt;0,Calculator!$G$24,D140),0))</f>
        <v>0</v>
      </c>
      <c r="F140" s="29">
        <f ca="1">IF(E140&gt;0,D140*Calculator!$G$22/12,0)</f>
        <v>0</v>
      </c>
      <c r="G140" s="29">
        <f ca="1">IF(E140&gt;0,(IFERROR(-PMT(Calculator!$G$22/12,Calculator!$G$23*12,Calculator!$G$20),0))-F140,0)</f>
        <v>0</v>
      </c>
      <c r="H140" s="29">
        <f t="shared" ca="1" si="12"/>
        <v>1691.7125067717689</v>
      </c>
      <c r="I140" s="29">
        <f t="shared" ca="1" si="10"/>
        <v>0.30126387106894514</v>
      </c>
      <c r="J140" s="30">
        <f>Calculator!$G$40</f>
        <v>6.5000000000000002E-2</v>
      </c>
      <c r="K140" s="29">
        <f ca="1">IF(C140&gt;=Calculator!$G$27,IF(DAY($C140)=1,Calculator!$G$34/2,IF(DAY($C140)=15,Calculator!$G$34/2,0)),0)</f>
        <v>0</v>
      </c>
      <c r="L140" s="29">
        <f ca="1">IF(DAY($C140)=28,IF(H140=0,0,Calculator!$G$35),0)</f>
        <v>0</v>
      </c>
      <c r="M140" s="29">
        <f ca="1">IF(I140&gt;0,IF(DAY($C140)=1,SUM(INDIRECT("I"&amp;(ROW(C139)-DAY(C139))):I139),0),0)</f>
        <v>0</v>
      </c>
      <c r="N140" s="29">
        <f ca="1">IF(C140&lt;Calculator!$G$27,0,IF(C140=Calculator!$G$27,Calculator!$G$39,IF(H140-K140&lt;=0,IF(D140&gt;Calculator!$G$39,IF(H140-K140+E140+L140+M140+Calculator!$G$39&gt;Calculator!$G$39,Calculator!$G$39-(H140+E140+L140+M140-K140),Calculator!$G$39),D140),0)))</f>
        <v>0</v>
      </c>
    </row>
    <row r="141" spans="1:14" ht="15.75" thickBot="1">
      <c r="A141" s="33" t="str">
        <f ca="1">IF(C141=Calculator!$H$27,"F",IF(Daily!D141+Daily!H141=0,IF(D140+H140&gt;0,"L",""),""))</f>
        <v/>
      </c>
      <c r="B141" s="34">
        <v>140</v>
      </c>
      <c r="C141" s="19">
        <f t="shared" ca="1" si="9"/>
        <v>46070</v>
      </c>
      <c r="D141" s="29">
        <f t="shared" ca="1" si="11"/>
        <v>287301.02043853665</v>
      </c>
      <c r="E141" s="29">
        <f ca="1">IF(C141&lt;Calculator!$D$26,0,IF(DAY($C141)=1,IF(D141-Calculator!$G$24&gt;0,Calculator!$G$24,D141),0))</f>
        <v>0</v>
      </c>
      <c r="F141" s="29">
        <f ca="1">IF(E141&gt;0,D141*Calculator!$G$22/12,0)</f>
        <v>0</v>
      </c>
      <c r="G141" s="29">
        <f ca="1">IF(E141&gt;0,(IFERROR(-PMT(Calculator!$G$22/12,Calculator!$G$23*12,Calculator!$G$20),0))-F141,0)</f>
        <v>0</v>
      </c>
      <c r="H141" s="29">
        <f t="shared" ca="1" si="12"/>
        <v>1691.7125067717689</v>
      </c>
      <c r="I141" s="29">
        <f t="shared" ca="1" si="10"/>
        <v>0.30126387106894514</v>
      </c>
      <c r="J141" s="30">
        <f>Calculator!$G$40</f>
        <v>6.5000000000000002E-2</v>
      </c>
      <c r="K141" s="29">
        <f ca="1">IF(C141&gt;=Calculator!$G$27,IF(DAY($C141)=1,Calculator!$G$34/2,IF(DAY($C141)=15,Calculator!$G$34/2,0)),0)</f>
        <v>0</v>
      </c>
      <c r="L141" s="29">
        <f ca="1">IF(DAY($C141)=28,IF(H141=0,0,Calculator!$G$35),0)</f>
        <v>0</v>
      </c>
      <c r="M141" s="29">
        <f ca="1">IF(I141&gt;0,IF(DAY($C141)=1,SUM(INDIRECT("I"&amp;(ROW(C140)-DAY(C140))):I140),0),0)</f>
        <v>0</v>
      </c>
      <c r="N141" s="29">
        <f ca="1">IF(C141&lt;Calculator!$G$27,0,IF(C141=Calculator!$G$27,Calculator!$G$39,IF(H141-K141&lt;=0,IF(D141&gt;Calculator!$G$39,IF(H141-K141+E141+L141+M141+Calculator!$G$39&gt;Calculator!$G$39,Calculator!$G$39-(H141+E141+L141+M141-K141),Calculator!$G$39),D141),0)))</f>
        <v>0</v>
      </c>
    </row>
    <row r="142" spans="1:14" ht="15.75" thickBot="1">
      <c r="A142" s="33" t="str">
        <f ca="1">IF(C142=Calculator!$H$27,"F",IF(Daily!D142+Daily!H142=0,IF(D141+H141&gt;0,"L",""),""))</f>
        <v/>
      </c>
      <c r="B142" s="34">
        <v>141</v>
      </c>
      <c r="C142" s="19">
        <f t="shared" ca="1" si="9"/>
        <v>46071</v>
      </c>
      <c r="D142" s="29">
        <f t="shared" ca="1" si="11"/>
        <v>287301.02043853665</v>
      </c>
      <c r="E142" s="29">
        <f ca="1">IF(C142&lt;Calculator!$D$26,0,IF(DAY($C142)=1,IF(D142-Calculator!$G$24&gt;0,Calculator!$G$24,D142),0))</f>
        <v>0</v>
      </c>
      <c r="F142" s="29">
        <f ca="1">IF(E142&gt;0,D142*Calculator!$G$22/12,0)</f>
        <v>0</v>
      </c>
      <c r="G142" s="29">
        <f ca="1">IF(E142&gt;0,(IFERROR(-PMT(Calculator!$G$22/12,Calculator!$G$23*12,Calculator!$G$20),0))-F142,0)</f>
        <v>0</v>
      </c>
      <c r="H142" s="29">
        <f t="shared" ca="1" si="12"/>
        <v>1691.7125067717689</v>
      </c>
      <c r="I142" s="29">
        <f t="shared" ca="1" si="10"/>
        <v>0.30126387106894514</v>
      </c>
      <c r="J142" s="30">
        <f>Calculator!$G$40</f>
        <v>6.5000000000000002E-2</v>
      </c>
      <c r="K142" s="29">
        <f ca="1">IF(C142&gt;=Calculator!$G$27,IF(DAY($C142)=1,Calculator!$G$34/2,IF(DAY($C142)=15,Calculator!$G$34/2,0)),0)</f>
        <v>0</v>
      </c>
      <c r="L142" s="29">
        <f ca="1">IF(DAY($C142)=28,IF(H142=0,0,Calculator!$G$35),0)</f>
        <v>0</v>
      </c>
      <c r="M142" s="29">
        <f ca="1">IF(I142&gt;0,IF(DAY($C142)=1,SUM(INDIRECT("I"&amp;(ROW(C141)-DAY(C141))):I141),0),0)</f>
        <v>0</v>
      </c>
      <c r="N142" s="29">
        <f ca="1">IF(C142&lt;Calculator!$G$27,0,IF(C142=Calculator!$G$27,Calculator!$G$39,IF(H142-K142&lt;=0,IF(D142&gt;Calculator!$G$39,IF(H142-K142+E142+L142+M142+Calculator!$G$39&gt;Calculator!$G$39,Calculator!$G$39-(H142+E142+L142+M142-K142),Calculator!$G$39),D142),0)))</f>
        <v>0</v>
      </c>
    </row>
    <row r="143" spans="1:14" ht="15.75" thickBot="1">
      <c r="A143" s="33" t="str">
        <f ca="1">IF(C143=Calculator!$H$27,"F",IF(Daily!D143+Daily!H143=0,IF(D142+H142&gt;0,"L",""),""))</f>
        <v/>
      </c>
      <c r="B143" s="34">
        <v>142</v>
      </c>
      <c r="C143" s="19">
        <f t="shared" ca="1" si="9"/>
        <v>46072</v>
      </c>
      <c r="D143" s="29">
        <f t="shared" ca="1" si="11"/>
        <v>287301.02043853665</v>
      </c>
      <c r="E143" s="29">
        <f ca="1">IF(C143&lt;Calculator!$D$26,0,IF(DAY($C143)=1,IF(D143-Calculator!$G$24&gt;0,Calculator!$G$24,D143),0))</f>
        <v>0</v>
      </c>
      <c r="F143" s="29">
        <f ca="1">IF(E143&gt;0,D143*Calculator!$G$22/12,0)</f>
        <v>0</v>
      </c>
      <c r="G143" s="29">
        <f ca="1">IF(E143&gt;0,(IFERROR(-PMT(Calculator!$G$22/12,Calculator!$G$23*12,Calculator!$G$20),0))-F143,0)</f>
        <v>0</v>
      </c>
      <c r="H143" s="29">
        <f t="shared" ca="1" si="12"/>
        <v>1691.7125067717689</v>
      </c>
      <c r="I143" s="29">
        <f t="shared" ca="1" si="10"/>
        <v>0.30126387106894514</v>
      </c>
      <c r="J143" s="30">
        <f>Calculator!$G$40</f>
        <v>6.5000000000000002E-2</v>
      </c>
      <c r="K143" s="29">
        <f ca="1">IF(C143&gt;=Calculator!$G$27,IF(DAY($C143)=1,Calculator!$G$34/2,IF(DAY($C143)=15,Calculator!$G$34/2,0)),0)</f>
        <v>0</v>
      </c>
      <c r="L143" s="29">
        <f ca="1">IF(DAY($C143)=28,IF(H143=0,0,Calculator!$G$35),0)</f>
        <v>0</v>
      </c>
      <c r="M143" s="29">
        <f ca="1">IF(I143&gt;0,IF(DAY($C143)=1,SUM(INDIRECT("I"&amp;(ROW(C142)-DAY(C142))):I142),0),0)</f>
        <v>0</v>
      </c>
      <c r="N143" s="29">
        <f ca="1">IF(C143&lt;Calculator!$G$27,0,IF(C143=Calculator!$G$27,Calculator!$G$39,IF(H143-K143&lt;=0,IF(D143&gt;Calculator!$G$39,IF(H143-K143+E143+L143+M143+Calculator!$G$39&gt;Calculator!$G$39,Calculator!$G$39-(H143+E143+L143+M143-K143),Calculator!$G$39),D143),0)))</f>
        <v>0</v>
      </c>
    </row>
    <row r="144" spans="1:14" ht="15.75" thickBot="1">
      <c r="A144" s="33" t="str">
        <f ca="1">IF(C144=Calculator!$H$27,"F",IF(Daily!D144+Daily!H144=0,IF(D143+H143&gt;0,"L",""),""))</f>
        <v/>
      </c>
      <c r="B144" s="34">
        <v>143</v>
      </c>
      <c r="C144" s="19">
        <f t="shared" ca="1" si="9"/>
        <v>46073</v>
      </c>
      <c r="D144" s="29">
        <f t="shared" ca="1" si="11"/>
        <v>287301.02043853665</v>
      </c>
      <c r="E144" s="29">
        <f ca="1">IF(C144&lt;Calculator!$D$26,0,IF(DAY($C144)=1,IF(D144-Calculator!$G$24&gt;0,Calculator!$G$24,D144),0))</f>
        <v>0</v>
      </c>
      <c r="F144" s="29">
        <f ca="1">IF(E144&gt;0,D144*Calculator!$G$22/12,0)</f>
        <v>0</v>
      </c>
      <c r="G144" s="29">
        <f ca="1">IF(E144&gt;0,(IFERROR(-PMT(Calculator!$G$22/12,Calculator!$G$23*12,Calculator!$G$20),0))-F144,0)</f>
        <v>0</v>
      </c>
      <c r="H144" s="29">
        <f t="shared" ca="1" si="12"/>
        <v>1691.7125067717689</v>
      </c>
      <c r="I144" s="29">
        <f t="shared" ca="1" si="10"/>
        <v>0.30126387106894514</v>
      </c>
      <c r="J144" s="30">
        <f>Calculator!$G$40</f>
        <v>6.5000000000000002E-2</v>
      </c>
      <c r="K144" s="29">
        <f ca="1">IF(C144&gt;=Calculator!$G$27,IF(DAY($C144)=1,Calculator!$G$34/2,IF(DAY($C144)=15,Calculator!$G$34/2,0)),0)</f>
        <v>0</v>
      </c>
      <c r="L144" s="29">
        <f ca="1">IF(DAY($C144)=28,IF(H144=0,0,Calculator!$G$35),0)</f>
        <v>0</v>
      </c>
      <c r="M144" s="29">
        <f ca="1">IF(I144&gt;0,IF(DAY($C144)=1,SUM(INDIRECT("I"&amp;(ROW(C143)-DAY(C143))):I143),0),0)</f>
        <v>0</v>
      </c>
      <c r="N144" s="29">
        <f ca="1">IF(C144&lt;Calculator!$G$27,0,IF(C144=Calculator!$G$27,Calculator!$G$39,IF(H144-K144&lt;=0,IF(D144&gt;Calculator!$G$39,IF(H144-K144+E144+L144+M144+Calculator!$G$39&gt;Calculator!$G$39,Calculator!$G$39-(H144+E144+L144+M144-K144),Calculator!$G$39),D144),0)))</f>
        <v>0</v>
      </c>
    </row>
    <row r="145" spans="1:14" ht="15.75" thickBot="1">
      <c r="A145" s="33" t="str">
        <f ca="1">IF(C145=Calculator!$H$27,"F",IF(Daily!D145+Daily!H145=0,IF(D144+H144&gt;0,"L",""),""))</f>
        <v/>
      </c>
      <c r="B145" s="34">
        <v>144</v>
      </c>
      <c r="C145" s="19">
        <f t="shared" ca="1" si="9"/>
        <v>46074</v>
      </c>
      <c r="D145" s="29">
        <f t="shared" ca="1" si="11"/>
        <v>287301.02043853665</v>
      </c>
      <c r="E145" s="29">
        <f ca="1">IF(C145&lt;Calculator!$D$26,0,IF(DAY($C145)=1,IF(D145-Calculator!$G$24&gt;0,Calculator!$G$24,D145),0))</f>
        <v>0</v>
      </c>
      <c r="F145" s="29">
        <f ca="1">IF(E145&gt;0,D145*Calculator!$G$22/12,0)</f>
        <v>0</v>
      </c>
      <c r="G145" s="29">
        <f ca="1">IF(E145&gt;0,(IFERROR(-PMT(Calculator!$G$22/12,Calculator!$G$23*12,Calculator!$G$20),0))-F145,0)</f>
        <v>0</v>
      </c>
      <c r="H145" s="29">
        <f t="shared" ca="1" si="12"/>
        <v>1691.7125067717689</v>
      </c>
      <c r="I145" s="29">
        <f t="shared" ca="1" si="10"/>
        <v>0.30126387106894514</v>
      </c>
      <c r="J145" s="30">
        <f>Calculator!$G$40</f>
        <v>6.5000000000000002E-2</v>
      </c>
      <c r="K145" s="29">
        <f ca="1">IF(C145&gt;=Calculator!$G$27,IF(DAY($C145)=1,Calculator!$G$34/2,IF(DAY($C145)=15,Calculator!$G$34/2,0)),0)</f>
        <v>0</v>
      </c>
      <c r="L145" s="29">
        <f ca="1">IF(DAY($C145)=28,IF(H145=0,0,Calculator!$G$35),0)</f>
        <v>0</v>
      </c>
      <c r="M145" s="29">
        <f ca="1">IF(I145&gt;0,IF(DAY($C145)=1,SUM(INDIRECT("I"&amp;(ROW(C144)-DAY(C144))):I144),0),0)</f>
        <v>0</v>
      </c>
      <c r="N145" s="29">
        <f ca="1">IF(C145&lt;Calculator!$G$27,0,IF(C145=Calculator!$G$27,Calculator!$G$39,IF(H145-K145&lt;=0,IF(D145&gt;Calculator!$G$39,IF(H145-K145+E145+L145+M145+Calculator!$G$39&gt;Calculator!$G$39,Calculator!$G$39-(H145+E145+L145+M145-K145),Calculator!$G$39),D145),0)))</f>
        <v>0</v>
      </c>
    </row>
    <row r="146" spans="1:14" ht="15.75" thickBot="1">
      <c r="A146" s="33" t="str">
        <f ca="1">IF(C146=Calculator!$H$27,"F",IF(Daily!D146+Daily!H146=0,IF(D145+H145&gt;0,"L",""),""))</f>
        <v/>
      </c>
      <c r="B146" s="34">
        <v>145</v>
      </c>
      <c r="C146" s="19">
        <f t="shared" ca="1" si="9"/>
        <v>46075</v>
      </c>
      <c r="D146" s="29">
        <f t="shared" ca="1" si="11"/>
        <v>287301.02043853665</v>
      </c>
      <c r="E146" s="29">
        <f ca="1">IF(C146&lt;Calculator!$D$26,0,IF(DAY($C146)=1,IF(D146-Calculator!$G$24&gt;0,Calculator!$G$24,D146),0))</f>
        <v>0</v>
      </c>
      <c r="F146" s="29">
        <f ca="1">IF(E146&gt;0,D146*Calculator!$G$22/12,0)</f>
        <v>0</v>
      </c>
      <c r="G146" s="29">
        <f ca="1">IF(E146&gt;0,(IFERROR(-PMT(Calculator!$G$22/12,Calculator!$G$23*12,Calculator!$G$20),0))-F146,0)</f>
        <v>0</v>
      </c>
      <c r="H146" s="29">
        <f t="shared" ca="1" si="12"/>
        <v>1691.7125067717689</v>
      </c>
      <c r="I146" s="29">
        <f t="shared" ca="1" si="10"/>
        <v>0.30126387106894514</v>
      </c>
      <c r="J146" s="30">
        <f>Calculator!$G$40</f>
        <v>6.5000000000000002E-2</v>
      </c>
      <c r="K146" s="29">
        <f ca="1">IF(C146&gt;=Calculator!$G$27,IF(DAY($C146)=1,Calculator!$G$34/2,IF(DAY($C146)=15,Calculator!$G$34/2,0)),0)</f>
        <v>0</v>
      </c>
      <c r="L146" s="29">
        <f ca="1">IF(DAY($C146)=28,IF(H146=0,0,Calculator!$G$35),0)</f>
        <v>0</v>
      </c>
      <c r="M146" s="29">
        <f ca="1">IF(I146&gt;0,IF(DAY($C146)=1,SUM(INDIRECT("I"&amp;(ROW(C145)-DAY(C145))):I145),0),0)</f>
        <v>0</v>
      </c>
      <c r="N146" s="29">
        <f ca="1">IF(C146&lt;Calculator!$G$27,0,IF(C146=Calculator!$G$27,Calculator!$G$39,IF(H146-K146&lt;=0,IF(D146&gt;Calculator!$G$39,IF(H146-K146+E146+L146+M146+Calculator!$G$39&gt;Calculator!$G$39,Calculator!$G$39-(H146+E146+L146+M146-K146),Calculator!$G$39),D146),0)))</f>
        <v>0</v>
      </c>
    </row>
    <row r="147" spans="1:14" ht="15.75" thickBot="1">
      <c r="A147" s="33" t="str">
        <f ca="1">IF(C147=Calculator!$H$27,"F",IF(Daily!D147+Daily!H147=0,IF(D146+H146&gt;0,"L",""),""))</f>
        <v/>
      </c>
      <c r="B147" s="34">
        <v>146</v>
      </c>
      <c r="C147" s="19">
        <f t="shared" ca="1" si="9"/>
        <v>46076</v>
      </c>
      <c r="D147" s="29">
        <f t="shared" ca="1" si="11"/>
        <v>287301.02043853665</v>
      </c>
      <c r="E147" s="29">
        <f ca="1">IF(C147&lt;Calculator!$D$26,0,IF(DAY($C147)=1,IF(D147-Calculator!$G$24&gt;0,Calculator!$G$24,D147),0))</f>
        <v>0</v>
      </c>
      <c r="F147" s="29">
        <f ca="1">IF(E147&gt;0,D147*Calculator!$G$22/12,0)</f>
        <v>0</v>
      </c>
      <c r="G147" s="29">
        <f ca="1">IF(E147&gt;0,(IFERROR(-PMT(Calculator!$G$22/12,Calculator!$G$23*12,Calculator!$G$20),0))-F147,0)</f>
        <v>0</v>
      </c>
      <c r="H147" s="29">
        <f t="shared" ca="1" si="12"/>
        <v>1691.7125067717689</v>
      </c>
      <c r="I147" s="29">
        <f t="shared" ca="1" si="10"/>
        <v>0.30126387106894514</v>
      </c>
      <c r="J147" s="30">
        <f>Calculator!$G$40</f>
        <v>6.5000000000000002E-2</v>
      </c>
      <c r="K147" s="29">
        <f ca="1">IF(C147&gt;=Calculator!$G$27,IF(DAY($C147)=1,Calculator!$G$34/2,IF(DAY($C147)=15,Calculator!$G$34/2,0)),0)</f>
        <v>0</v>
      </c>
      <c r="L147" s="29">
        <f ca="1">IF(DAY($C147)=28,IF(H147=0,0,Calculator!$G$35),0)</f>
        <v>0</v>
      </c>
      <c r="M147" s="29">
        <f ca="1">IF(I147&gt;0,IF(DAY($C147)=1,SUM(INDIRECT("I"&amp;(ROW(C146)-DAY(C146))):I146),0),0)</f>
        <v>0</v>
      </c>
      <c r="N147" s="29">
        <f ca="1">IF(C147&lt;Calculator!$G$27,0,IF(C147=Calculator!$G$27,Calculator!$G$39,IF(H147-K147&lt;=0,IF(D147&gt;Calculator!$G$39,IF(H147-K147+E147+L147+M147+Calculator!$G$39&gt;Calculator!$G$39,Calculator!$G$39-(H147+E147+L147+M147-K147),Calculator!$G$39),D147),0)))</f>
        <v>0</v>
      </c>
    </row>
    <row r="148" spans="1:14" ht="15.75" thickBot="1">
      <c r="A148" s="33" t="str">
        <f ca="1">IF(C148=Calculator!$H$27,"F",IF(Daily!D148+Daily!H148=0,IF(D147+H147&gt;0,"L",""),""))</f>
        <v/>
      </c>
      <c r="B148" s="34">
        <v>147</v>
      </c>
      <c r="C148" s="19">
        <f t="shared" ca="1" si="9"/>
        <v>46077</v>
      </c>
      <c r="D148" s="29">
        <f t="shared" ca="1" si="11"/>
        <v>287301.02043853665</v>
      </c>
      <c r="E148" s="29">
        <f ca="1">IF(C148&lt;Calculator!$D$26,0,IF(DAY($C148)=1,IF(D148-Calculator!$G$24&gt;0,Calculator!$G$24,D148),0))</f>
        <v>0</v>
      </c>
      <c r="F148" s="29">
        <f ca="1">IF(E148&gt;0,D148*Calculator!$G$22/12,0)</f>
        <v>0</v>
      </c>
      <c r="G148" s="29">
        <f ca="1">IF(E148&gt;0,(IFERROR(-PMT(Calculator!$G$22/12,Calculator!$G$23*12,Calculator!$G$20),0))-F148,0)</f>
        <v>0</v>
      </c>
      <c r="H148" s="29">
        <f t="shared" ca="1" si="12"/>
        <v>1691.7125067717689</v>
      </c>
      <c r="I148" s="29">
        <f t="shared" ca="1" si="10"/>
        <v>0.30126387106894514</v>
      </c>
      <c r="J148" s="30">
        <f>Calculator!$G$40</f>
        <v>6.5000000000000002E-2</v>
      </c>
      <c r="K148" s="29">
        <f ca="1">IF(C148&gt;=Calculator!$G$27,IF(DAY($C148)=1,Calculator!$G$34/2,IF(DAY($C148)=15,Calculator!$G$34/2,0)),0)</f>
        <v>0</v>
      </c>
      <c r="L148" s="29">
        <f ca="1">IF(DAY($C148)=28,IF(H148=0,0,Calculator!$G$35),0)</f>
        <v>0</v>
      </c>
      <c r="M148" s="29">
        <f ca="1">IF(I148&gt;0,IF(DAY($C148)=1,SUM(INDIRECT("I"&amp;(ROW(C147)-DAY(C147))):I147),0),0)</f>
        <v>0</v>
      </c>
      <c r="N148" s="29">
        <f ca="1">IF(C148&lt;Calculator!$G$27,0,IF(C148=Calculator!$G$27,Calculator!$G$39,IF(H148-K148&lt;=0,IF(D148&gt;Calculator!$G$39,IF(H148-K148+E148+L148+M148+Calculator!$G$39&gt;Calculator!$G$39,Calculator!$G$39-(H148+E148+L148+M148-K148),Calculator!$G$39),D148),0)))</f>
        <v>0</v>
      </c>
    </row>
    <row r="149" spans="1:14" ht="15.75" thickBot="1">
      <c r="A149" s="33" t="str">
        <f ca="1">IF(C149=Calculator!$H$27,"F",IF(Daily!D149+Daily!H149=0,IF(D148+H148&gt;0,"L",""),""))</f>
        <v/>
      </c>
      <c r="B149" s="34">
        <v>148</v>
      </c>
      <c r="C149" s="19">
        <f t="shared" ca="1" si="9"/>
        <v>46078</v>
      </c>
      <c r="D149" s="29">
        <f t="shared" ca="1" si="11"/>
        <v>287301.02043853665</v>
      </c>
      <c r="E149" s="29">
        <f ca="1">IF(C149&lt;Calculator!$D$26,0,IF(DAY($C149)=1,IF(D149-Calculator!$G$24&gt;0,Calculator!$G$24,D149),0))</f>
        <v>0</v>
      </c>
      <c r="F149" s="29">
        <f ca="1">IF(E149&gt;0,D149*Calculator!$G$22/12,0)</f>
        <v>0</v>
      </c>
      <c r="G149" s="29">
        <f ca="1">IF(E149&gt;0,(IFERROR(-PMT(Calculator!$G$22/12,Calculator!$G$23*12,Calculator!$G$20),0))-F149,0)</f>
        <v>0</v>
      </c>
      <c r="H149" s="29">
        <f t="shared" ca="1" si="12"/>
        <v>1691.7125067717689</v>
      </c>
      <c r="I149" s="29">
        <f t="shared" ca="1" si="10"/>
        <v>0.30126387106894514</v>
      </c>
      <c r="J149" s="30">
        <f>Calculator!$G$40</f>
        <v>6.5000000000000002E-2</v>
      </c>
      <c r="K149" s="29">
        <f ca="1">IF(C149&gt;=Calculator!$G$27,IF(DAY($C149)=1,Calculator!$G$34/2,IF(DAY($C149)=15,Calculator!$G$34/2,0)),0)</f>
        <v>0</v>
      </c>
      <c r="L149" s="29">
        <f ca="1">IF(DAY($C149)=28,IF(H149=0,0,Calculator!$G$35),0)</f>
        <v>0</v>
      </c>
      <c r="M149" s="29">
        <f ca="1">IF(I149&gt;0,IF(DAY($C149)=1,SUM(INDIRECT("I"&amp;(ROW(C148)-DAY(C148))):I148),0),0)</f>
        <v>0</v>
      </c>
      <c r="N149" s="29">
        <f ca="1">IF(C149&lt;Calculator!$G$27,0,IF(C149=Calculator!$G$27,Calculator!$G$39,IF(H149-K149&lt;=0,IF(D149&gt;Calculator!$G$39,IF(H149-K149+E149+L149+M149+Calculator!$G$39&gt;Calculator!$G$39,Calculator!$G$39-(H149+E149+L149+M149-K149),Calculator!$G$39),D149),0)))</f>
        <v>0</v>
      </c>
    </row>
    <row r="150" spans="1:14" ht="15.75" thickBot="1">
      <c r="A150" s="33" t="str">
        <f ca="1">IF(C150=Calculator!$H$27,"F",IF(Daily!D150+Daily!H150=0,IF(D149+H149&gt;0,"L",""),""))</f>
        <v/>
      </c>
      <c r="B150" s="34">
        <v>149</v>
      </c>
      <c r="C150" s="19">
        <f t="shared" ca="1" si="9"/>
        <v>46079</v>
      </c>
      <c r="D150" s="29">
        <f t="shared" ca="1" si="11"/>
        <v>287301.02043853665</v>
      </c>
      <c r="E150" s="29">
        <f ca="1">IF(C150&lt;Calculator!$D$26,0,IF(DAY($C150)=1,IF(D150-Calculator!$G$24&gt;0,Calculator!$G$24,D150),0))</f>
        <v>0</v>
      </c>
      <c r="F150" s="29">
        <f ca="1">IF(E150&gt;0,D150*Calculator!$G$22/12,0)</f>
        <v>0</v>
      </c>
      <c r="G150" s="29">
        <f ca="1">IF(E150&gt;0,(IFERROR(-PMT(Calculator!$G$22/12,Calculator!$G$23*12,Calculator!$G$20),0))-F150,0)</f>
        <v>0</v>
      </c>
      <c r="H150" s="29">
        <f t="shared" ca="1" si="12"/>
        <v>1691.7125067717689</v>
      </c>
      <c r="I150" s="29">
        <f t="shared" ca="1" si="10"/>
        <v>0.30126387106894514</v>
      </c>
      <c r="J150" s="30">
        <f>Calculator!$G$40</f>
        <v>6.5000000000000002E-2</v>
      </c>
      <c r="K150" s="29">
        <f ca="1">IF(C150&gt;=Calculator!$G$27,IF(DAY($C150)=1,Calculator!$G$34/2,IF(DAY($C150)=15,Calculator!$G$34/2,0)),0)</f>
        <v>0</v>
      </c>
      <c r="L150" s="29">
        <f ca="1">IF(DAY($C150)=28,IF(H150=0,0,Calculator!$G$35),0)</f>
        <v>0</v>
      </c>
      <c r="M150" s="29">
        <f ca="1">IF(I150&gt;0,IF(DAY($C150)=1,SUM(INDIRECT("I"&amp;(ROW(C149)-DAY(C149))):I149),0),0)</f>
        <v>0</v>
      </c>
      <c r="N150" s="29">
        <f ca="1">IF(C150&lt;Calculator!$G$27,0,IF(C150=Calculator!$G$27,Calculator!$G$39,IF(H150-K150&lt;=0,IF(D150&gt;Calculator!$G$39,IF(H150-K150+E150+L150+M150+Calculator!$G$39&gt;Calculator!$G$39,Calculator!$G$39-(H150+E150+L150+M150-K150),Calculator!$G$39),D150),0)))</f>
        <v>0</v>
      </c>
    </row>
    <row r="151" spans="1:14" ht="15.75" thickBot="1">
      <c r="A151" s="33" t="str">
        <f ca="1">IF(C151=Calculator!$H$27,"F",IF(Daily!D151+Daily!H151=0,IF(D150+H150&gt;0,"L",""),""))</f>
        <v/>
      </c>
      <c r="B151" s="34">
        <v>150</v>
      </c>
      <c r="C151" s="19">
        <f t="shared" ca="1" si="9"/>
        <v>46080</v>
      </c>
      <c r="D151" s="29">
        <f t="shared" ca="1" si="11"/>
        <v>287301.02043853665</v>
      </c>
      <c r="E151" s="29">
        <f ca="1">IF(C151&lt;Calculator!$D$26,0,IF(DAY($C151)=1,IF(D151-Calculator!$G$24&gt;0,Calculator!$G$24,D151),0))</f>
        <v>0</v>
      </c>
      <c r="F151" s="29">
        <f ca="1">IF(E151&gt;0,D151*Calculator!$G$22/12,0)</f>
        <v>0</v>
      </c>
      <c r="G151" s="29">
        <f ca="1">IF(E151&gt;0,(IFERROR(-PMT(Calculator!$G$22/12,Calculator!$G$23*12,Calculator!$G$20),0))-F151,0)</f>
        <v>0</v>
      </c>
      <c r="H151" s="29">
        <f t="shared" ca="1" si="12"/>
        <v>1691.7125067717689</v>
      </c>
      <c r="I151" s="29">
        <f t="shared" ca="1" si="10"/>
        <v>0.30126387106894514</v>
      </c>
      <c r="J151" s="30">
        <f>Calculator!$G$40</f>
        <v>6.5000000000000002E-2</v>
      </c>
      <c r="K151" s="29">
        <f ca="1">IF(C151&gt;=Calculator!$G$27,IF(DAY($C151)=1,Calculator!$G$34/2,IF(DAY($C151)=15,Calculator!$G$34/2,0)),0)</f>
        <v>0</v>
      </c>
      <c r="L151" s="29">
        <f ca="1">IF(DAY($C151)=28,IF(H151=0,0,Calculator!$G$35),0)</f>
        <v>0</v>
      </c>
      <c r="M151" s="29">
        <f ca="1">IF(I151&gt;0,IF(DAY($C151)=1,SUM(INDIRECT("I"&amp;(ROW(C150)-DAY(C150))):I150),0),0)</f>
        <v>0</v>
      </c>
      <c r="N151" s="29">
        <f ca="1">IF(C151&lt;Calculator!$G$27,0,IF(C151=Calculator!$G$27,Calculator!$G$39,IF(H151-K151&lt;=0,IF(D151&gt;Calculator!$G$39,IF(H151-K151+E151+L151+M151+Calculator!$G$39&gt;Calculator!$G$39,Calculator!$G$39-(H151+E151+L151+M151-K151),Calculator!$G$39),D151),0)))</f>
        <v>0</v>
      </c>
    </row>
    <row r="152" spans="1:14" ht="15.75" thickBot="1">
      <c r="A152" s="33" t="str">
        <f ca="1">IF(C152=Calculator!$H$27,"F",IF(Daily!D152+Daily!H152=0,IF(D151+H151&gt;0,"L",""),""))</f>
        <v/>
      </c>
      <c r="B152" s="34">
        <v>151</v>
      </c>
      <c r="C152" s="19">
        <f t="shared" ca="1" si="9"/>
        <v>46081</v>
      </c>
      <c r="D152" s="29">
        <f t="shared" ca="1" si="11"/>
        <v>287301.02043853665</v>
      </c>
      <c r="E152" s="29">
        <f ca="1">IF(C152&lt;Calculator!$D$26,0,IF(DAY($C152)=1,IF(D152-Calculator!$G$24&gt;0,Calculator!$G$24,D152),0))</f>
        <v>0</v>
      </c>
      <c r="F152" s="29">
        <f ca="1">IF(E152&gt;0,D152*Calculator!$G$22/12,0)</f>
        <v>0</v>
      </c>
      <c r="G152" s="29">
        <f ca="1">IF(E152&gt;0,(IFERROR(-PMT(Calculator!$G$22/12,Calculator!$G$23*12,Calculator!$G$20),0))-F152,0)</f>
        <v>0</v>
      </c>
      <c r="H152" s="29">
        <f t="shared" ca="1" si="12"/>
        <v>1691.7125067717689</v>
      </c>
      <c r="I152" s="29">
        <f t="shared" ca="1" si="10"/>
        <v>0.30126387106894514</v>
      </c>
      <c r="J152" s="30">
        <f>Calculator!$G$40</f>
        <v>6.5000000000000002E-2</v>
      </c>
      <c r="K152" s="29">
        <f ca="1">IF(C152&gt;=Calculator!$G$27,IF(DAY($C152)=1,Calculator!$G$34/2,IF(DAY($C152)=15,Calculator!$G$34/2,0)),0)</f>
        <v>0</v>
      </c>
      <c r="L152" s="29">
        <f ca="1">IF(DAY($C152)=28,IF(H152=0,0,Calculator!$G$35),0)</f>
        <v>5000</v>
      </c>
      <c r="M152" s="29">
        <f ca="1">IF(I152&gt;0,IF(DAY($C152)=1,SUM(INDIRECT("I"&amp;(ROW(C151)-DAY(C151))):I151),0),0)</f>
        <v>0</v>
      </c>
      <c r="N152" s="29">
        <f ca="1">IF(C152&lt;Calculator!$G$27,0,IF(C152=Calculator!$G$27,Calculator!$G$39,IF(H152-K152&lt;=0,IF(D152&gt;Calculator!$G$39,IF(H152-K152+E152+L152+M152+Calculator!$G$39&gt;Calculator!$G$39,Calculator!$G$39-(H152+E152+L152+M152-K152),Calculator!$G$39),D152),0)))</f>
        <v>0</v>
      </c>
    </row>
    <row r="153" spans="1:14" ht="15.75" thickBot="1">
      <c r="A153" s="33" t="str">
        <f ca="1">IF(C153=Calculator!$H$27,"F",IF(Daily!D153+Daily!H153=0,IF(D152+H152&gt;0,"L",""),""))</f>
        <v/>
      </c>
      <c r="B153" s="34">
        <v>152</v>
      </c>
      <c r="C153" s="19">
        <f t="shared" ca="1" si="9"/>
        <v>46082</v>
      </c>
      <c r="D153" s="29">
        <f t="shared" ca="1" si="11"/>
        <v>287301.02043853665</v>
      </c>
      <c r="E153" s="29">
        <f ca="1">IF(C153&lt;Calculator!$D$26,0,IF(DAY($C153)=1,IF(D153-Calculator!$G$24&gt;0,Calculator!$G$24,D153),0))</f>
        <v>1878.8756805424866</v>
      </c>
      <c r="F153" s="29">
        <f ca="1">IF(E153&gt;0,D153*Calculator!$G$22/12,0)</f>
        <v>1197.0875851605695</v>
      </c>
      <c r="G153" s="29">
        <f ca="1">IF(E153&gt;0,(IFERROR(-PMT(Calculator!$G$22/12,Calculator!$G$23*12,Calculator!$G$20),0))-F153,0)</f>
        <v>681.78809538191717</v>
      </c>
      <c r="H153" s="29">
        <f t="shared" ca="1" si="12"/>
        <v>6691.7125067717689</v>
      </c>
      <c r="I153" s="29">
        <f t="shared" ca="1" si="10"/>
        <v>1.1916748299730548</v>
      </c>
      <c r="J153" s="30">
        <f>Calculator!$G$40</f>
        <v>6.5000000000000002E-2</v>
      </c>
      <c r="K153" s="29">
        <f ca="1">IF(C153&gt;=Calculator!$G$27,IF(DAY($C153)=1,Calculator!$G$34/2,IF(DAY($C153)=15,Calculator!$G$34/2,0)),0)</f>
        <v>4500</v>
      </c>
      <c r="L153" s="29">
        <f ca="1">IF(DAY($C153)=28,IF(H153=0,0,Calculator!$G$35),0)</f>
        <v>0</v>
      </c>
      <c r="M153" s="29">
        <f ca="1">IF(I153&gt;0,IF(DAY($C153)=1,SUM(INDIRECT("I"&amp;(ROW(C152)-DAY(C152))):I152),0),0)</f>
        <v>22.478615143122688</v>
      </c>
      <c r="N153" s="29">
        <f ca="1">IF(C153&lt;Calculator!$G$27,0,IF(C153=Calculator!$G$27,Calculator!$G$39,IF(H153-K153&lt;=0,IF(D153&gt;Calculator!$G$39,IF(H153-K153+E153+L153+M153+Calculator!$G$39&gt;Calculator!$G$39,Calculator!$G$39-(H153+E153+L153+M153-K153),Calculator!$G$39),D153),0)))</f>
        <v>0</v>
      </c>
    </row>
    <row r="154" spans="1:14" ht="15.75" thickBot="1">
      <c r="A154" s="33" t="str">
        <f ca="1">IF(C154=Calculator!$H$27,"F",IF(Daily!D154+Daily!H154=0,IF(D153+H153&gt;0,"L",""),""))</f>
        <v/>
      </c>
      <c r="B154" s="34">
        <v>153</v>
      </c>
      <c r="C154" s="19">
        <f t="shared" ca="1" si="9"/>
        <v>46083</v>
      </c>
      <c r="D154" s="29">
        <f t="shared" ca="1" si="11"/>
        <v>286619.23234315473</v>
      </c>
      <c r="E154" s="29">
        <f ca="1">IF(C154&lt;Calculator!$D$26,0,IF(DAY($C154)=1,IF(D154-Calculator!$G$24&gt;0,Calculator!$G$24,D154),0))</f>
        <v>0</v>
      </c>
      <c r="F154" s="29">
        <f ca="1">IF(E154&gt;0,D154*Calculator!$G$22/12,0)</f>
        <v>0</v>
      </c>
      <c r="G154" s="29">
        <f ca="1">IF(E154&gt;0,(IFERROR(-PMT(Calculator!$G$22/12,Calculator!$G$23*12,Calculator!$G$20),0))-F154,0)</f>
        <v>0</v>
      </c>
      <c r="H154" s="29">
        <f t="shared" ca="1" si="12"/>
        <v>4093.0668024573779</v>
      </c>
      <c r="I154" s="29">
        <f t="shared" ca="1" si="10"/>
        <v>0.7289023072869304</v>
      </c>
      <c r="J154" s="30">
        <f>Calculator!$G$40</f>
        <v>6.5000000000000002E-2</v>
      </c>
      <c r="K154" s="29">
        <f ca="1">IF(C154&gt;=Calculator!$G$27,IF(DAY($C154)=1,Calculator!$G$34/2,IF(DAY($C154)=15,Calculator!$G$34/2,0)),0)</f>
        <v>0</v>
      </c>
      <c r="L154" s="29">
        <f ca="1">IF(DAY($C154)=28,IF(H154=0,0,Calculator!$G$35),0)</f>
        <v>0</v>
      </c>
      <c r="M154" s="29">
        <f ca="1">IF(I154&gt;0,IF(DAY($C154)=1,SUM(INDIRECT("I"&amp;(ROW(C153)-DAY(C153))):I153),0),0)</f>
        <v>0</v>
      </c>
      <c r="N154" s="29">
        <f ca="1">IF(C154&lt;Calculator!$G$27,0,IF(C154=Calculator!$G$27,Calculator!$G$39,IF(H154-K154&lt;=0,IF(D154&gt;Calculator!$G$39,IF(H154-K154+E154+L154+M154+Calculator!$G$39&gt;Calculator!$G$39,Calculator!$G$39-(H154+E154+L154+M154-K154),Calculator!$G$39),D154),0)))</f>
        <v>0</v>
      </c>
    </row>
    <row r="155" spans="1:14" ht="15.75" thickBot="1">
      <c r="A155" s="33" t="str">
        <f ca="1">IF(C155=Calculator!$H$27,"F",IF(Daily!D155+Daily!H155=0,IF(D154+H154&gt;0,"L",""),""))</f>
        <v/>
      </c>
      <c r="B155" s="34">
        <v>154</v>
      </c>
      <c r="C155" s="19">
        <f t="shared" ca="1" si="9"/>
        <v>46084</v>
      </c>
      <c r="D155" s="29">
        <f t="shared" ca="1" si="11"/>
        <v>286619.23234315473</v>
      </c>
      <c r="E155" s="29">
        <f ca="1">IF(C155&lt;Calculator!$D$26,0,IF(DAY($C155)=1,IF(D155-Calculator!$G$24&gt;0,Calculator!$G$24,D155),0))</f>
        <v>0</v>
      </c>
      <c r="F155" s="29">
        <f ca="1">IF(E155&gt;0,D155*Calculator!$G$22/12,0)</f>
        <v>0</v>
      </c>
      <c r="G155" s="29">
        <f ca="1">IF(E155&gt;0,(IFERROR(-PMT(Calculator!$G$22/12,Calculator!$G$23*12,Calculator!$G$20),0))-F155,0)</f>
        <v>0</v>
      </c>
      <c r="H155" s="29">
        <f t="shared" ca="1" si="12"/>
        <v>4093.0668024573779</v>
      </c>
      <c r="I155" s="29">
        <f t="shared" ca="1" si="10"/>
        <v>0.7289023072869304</v>
      </c>
      <c r="J155" s="30">
        <f>Calculator!$G$40</f>
        <v>6.5000000000000002E-2</v>
      </c>
      <c r="K155" s="29">
        <f ca="1">IF(C155&gt;=Calculator!$G$27,IF(DAY($C155)=1,Calculator!$G$34/2,IF(DAY($C155)=15,Calculator!$G$34/2,0)),0)</f>
        <v>0</v>
      </c>
      <c r="L155" s="29">
        <f ca="1">IF(DAY($C155)=28,IF(H155=0,0,Calculator!$G$35),0)</f>
        <v>0</v>
      </c>
      <c r="M155" s="29">
        <f ca="1">IF(I155&gt;0,IF(DAY($C155)=1,SUM(INDIRECT("I"&amp;(ROW(C154)-DAY(C154))):I154),0),0)</f>
        <v>0</v>
      </c>
      <c r="N155" s="29">
        <f ca="1">IF(C155&lt;Calculator!$G$27,0,IF(C155=Calculator!$G$27,Calculator!$G$39,IF(H155-K155&lt;=0,IF(D155&gt;Calculator!$G$39,IF(H155-K155+E155+L155+M155+Calculator!$G$39&gt;Calculator!$G$39,Calculator!$G$39-(H155+E155+L155+M155-K155),Calculator!$G$39),D155),0)))</f>
        <v>0</v>
      </c>
    </row>
    <row r="156" spans="1:14" ht="15.75" thickBot="1">
      <c r="A156" s="33" t="str">
        <f ca="1">IF(C156=Calculator!$H$27,"F",IF(Daily!D156+Daily!H156=0,IF(D155+H155&gt;0,"L",""),""))</f>
        <v/>
      </c>
      <c r="B156" s="34">
        <v>155</v>
      </c>
      <c r="C156" s="19">
        <f t="shared" ca="1" si="9"/>
        <v>46085</v>
      </c>
      <c r="D156" s="29">
        <f t="shared" ca="1" si="11"/>
        <v>286619.23234315473</v>
      </c>
      <c r="E156" s="29">
        <f ca="1">IF(C156&lt;Calculator!$D$26,0,IF(DAY($C156)=1,IF(D156-Calculator!$G$24&gt;0,Calculator!$G$24,D156),0))</f>
        <v>0</v>
      </c>
      <c r="F156" s="29">
        <f ca="1">IF(E156&gt;0,D156*Calculator!$G$22/12,0)</f>
        <v>0</v>
      </c>
      <c r="G156" s="29">
        <f ca="1">IF(E156&gt;0,(IFERROR(-PMT(Calculator!$G$22/12,Calculator!$G$23*12,Calculator!$G$20),0))-F156,0)</f>
        <v>0</v>
      </c>
      <c r="H156" s="29">
        <f t="shared" ca="1" si="12"/>
        <v>4093.0668024573779</v>
      </c>
      <c r="I156" s="29">
        <f t="shared" ca="1" si="10"/>
        <v>0.7289023072869304</v>
      </c>
      <c r="J156" s="30">
        <f>Calculator!$G$40</f>
        <v>6.5000000000000002E-2</v>
      </c>
      <c r="K156" s="29">
        <f ca="1">IF(C156&gt;=Calculator!$G$27,IF(DAY($C156)=1,Calculator!$G$34/2,IF(DAY($C156)=15,Calculator!$G$34/2,0)),0)</f>
        <v>0</v>
      </c>
      <c r="L156" s="29">
        <f ca="1">IF(DAY($C156)=28,IF(H156=0,0,Calculator!$G$35),0)</f>
        <v>0</v>
      </c>
      <c r="M156" s="29">
        <f ca="1">IF(I156&gt;0,IF(DAY($C156)=1,SUM(INDIRECT("I"&amp;(ROW(C155)-DAY(C155))):I155),0),0)</f>
        <v>0</v>
      </c>
      <c r="N156" s="29">
        <f ca="1">IF(C156&lt;Calculator!$G$27,0,IF(C156=Calculator!$G$27,Calculator!$G$39,IF(H156-K156&lt;=0,IF(D156&gt;Calculator!$G$39,IF(H156-K156+E156+L156+M156+Calculator!$G$39&gt;Calculator!$G$39,Calculator!$G$39-(H156+E156+L156+M156-K156),Calculator!$G$39),D156),0)))</f>
        <v>0</v>
      </c>
    </row>
    <row r="157" spans="1:14" ht="15.75" thickBot="1">
      <c r="A157" s="33" t="str">
        <f ca="1">IF(C157=Calculator!$H$27,"F",IF(Daily!D157+Daily!H157=0,IF(D156+H156&gt;0,"L",""),""))</f>
        <v/>
      </c>
      <c r="B157" s="34">
        <v>156</v>
      </c>
      <c r="C157" s="19">
        <f t="shared" ca="1" si="9"/>
        <v>46086</v>
      </c>
      <c r="D157" s="29">
        <f t="shared" ca="1" si="11"/>
        <v>286619.23234315473</v>
      </c>
      <c r="E157" s="29">
        <f ca="1">IF(C157&lt;Calculator!$D$26,0,IF(DAY($C157)=1,IF(D157-Calculator!$G$24&gt;0,Calculator!$G$24,D157),0))</f>
        <v>0</v>
      </c>
      <c r="F157" s="29">
        <f ca="1">IF(E157&gt;0,D157*Calculator!$G$22/12,0)</f>
        <v>0</v>
      </c>
      <c r="G157" s="29">
        <f ca="1">IF(E157&gt;0,(IFERROR(-PMT(Calculator!$G$22/12,Calculator!$G$23*12,Calculator!$G$20),0))-F157,0)</f>
        <v>0</v>
      </c>
      <c r="H157" s="29">
        <f t="shared" ca="1" si="12"/>
        <v>4093.0668024573779</v>
      </c>
      <c r="I157" s="29">
        <f t="shared" ca="1" si="10"/>
        <v>0.7289023072869304</v>
      </c>
      <c r="J157" s="30">
        <f>Calculator!$G$40</f>
        <v>6.5000000000000002E-2</v>
      </c>
      <c r="K157" s="29">
        <f ca="1">IF(C157&gt;=Calculator!$G$27,IF(DAY($C157)=1,Calculator!$G$34/2,IF(DAY($C157)=15,Calculator!$G$34/2,0)),0)</f>
        <v>0</v>
      </c>
      <c r="L157" s="29">
        <f ca="1">IF(DAY($C157)=28,IF(H157=0,0,Calculator!$G$35),0)</f>
        <v>0</v>
      </c>
      <c r="M157" s="29">
        <f ca="1">IF(I157&gt;0,IF(DAY($C157)=1,SUM(INDIRECT("I"&amp;(ROW(C156)-DAY(C156))):I156),0),0)</f>
        <v>0</v>
      </c>
      <c r="N157" s="29">
        <f ca="1">IF(C157&lt;Calculator!$G$27,0,IF(C157=Calculator!$G$27,Calculator!$G$39,IF(H157-K157&lt;=0,IF(D157&gt;Calculator!$G$39,IF(H157-K157+E157+L157+M157+Calculator!$G$39&gt;Calculator!$G$39,Calculator!$G$39-(H157+E157+L157+M157-K157),Calculator!$G$39),D157),0)))</f>
        <v>0</v>
      </c>
    </row>
    <row r="158" spans="1:14" ht="15.75" thickBot="1">
      <c r="A158" s="33" t="str">
        <f ca="1">IF(C158=Calculator!$H$27,"F",IF(Daily!D158+Daily!H158=0,IF(D157+H157&gt;0,"L",""),""))</f>
        <v/>
      </c>
      <c r="B158" s="34">
        <v>157</v>
      </c>
      <c r="C158" s="19">
        <f t="shared" ca="1" si="9"/>
        <v>46087</v>
      </c>
      <c r="D158" s="29">
        <f t="shared" ca="1" si="11"/>
        <v>286619.23234315473</v>
      </c>
      <c r="E158" s="29">
        <f ca="1">IF(C158&lt;Calculator!$D$26,0,IF(DAY($C158)=1,IF(D158-Calculator!$G$24&gt;0,Calculator!$G$24,D158),0))</f>
        <v>0</v>
      </c>
      <c r="F158" s="29">
        <f ca="1">IF(E158&gt;0,D158*Calculator!$G$22/12,0)</f>
        <v>0</v>
      </c>
      <c r="G158" s="29">
        <f ca="1">IF(E158&gt;0,(IFERROR(-PMT(Calculator!$G$22/12,Calculator!$G$23*12,Calculator!$G$20),0))-F158,0)</f>
        <v>0</v>
      </c>
      <c r="H158" s="29">
        <f t="shared" ca="1" si="12"/>
        <v>4093.0668024573779</v>
      </c>
      <c r="I158" s="29">
        <f t="shared" ca="1" si="10"/>
        <v>0.7289023072869304</v>
      </c>
      <c r="J158" s="30">
        <f>Calculator!$G$40</f>
        <v>6.5000000000000002E-2</v>
      </c>
      <c r="K158" s="29">
        <f ca="1">IF(C158&gt;=Calculator!$G$27,IF(DAY($C158)=1,Calculator!$G$34/2,IF(DAY($C158)=15,Calculator!$G$34/2,0)),0)</f>
        <v>0</v>
      </c>
      <c r="L158" s="29">
        <f ca="1">IF(DAY($C158)=28,IF(H158=0,0,Calculator!$G$35),0)</f>
        <v>0</v>
      </c>
      <c r="M158" s="29">
        <f ca="1">IF(I158&gt;0,IF(DAY($C158)=1,SUM(INDIRECT("I"&amp;(ROW(C157)-DAY(C157))):I157),0),0)</f>
        <v>0</v>
      </c>
      <c r="N158" s="29">
        <f ca="1">IF(C158&lt;Calculator!$G$27,0,IF(C158=Calculator!$G$27,Calculator!$G$39,IF(H158-K158&lt;=0,IF(D158&gt;Calculator!$G$39,IF(H158-K158+E158+L158+M158+Calculator!$G$39&gt;Calculator!$G$39,Calculator!$G$39-(H158+E158+L158+M158-K158),Calculator!$G$39),D158),0)))</f>
        <v>0</v>
      </c>
    </row>
    <row r="159" spans="1:14" ht="15.75" thickBot="1">
      <c r="A159" s="33" t="str">
        <f ca="1">IF(C159=Calculator!$H$27,"F",IF(Daily!D159+Daily!H159=0,IF(D158+H158&gt;0,"L",""),""))</f>
        <v/>
      </c>
      <c r="B159" s="34">
        <v>158</v>
      </c>
      <c r="C159" s="19">
        <f t="shared" ca="1" si="9"/>
        <v>46088</v>
      </c>
      <c r="D159" s="29">
        <f t="shared" ca="1" si="11"/>
        <v>286619.23234315473</v>
      </c>
      <c r="E159" s="29">
        <f ca="1">IF(C159&lt;Calculator!$D$26,0,IF(DAY($C159)=1,IF(D159-Calculator!$G$24&gt;0,Calculator!$G$24,D159),0))</f>
        <v>0</v>
      </c>
      <c r="F159" s="29">
        <f ca="1">IF(E159&gt;0,D159*Calculator!$G$22/12,0)</f>
        <v>0</v>
      </c>
      <c r="G159" s="29">
        <f ca="1">IF(E159&gt;0,(IFERROR(-PMT(Calculator!$G$22/12,Calculator!$G$23*12,Calculator!$G$20),0))-F159,0)</f>
        <v>0</v>
      </c>
      <c r="H159" s="29">
        <f t="shared" ca="1" si="12"/>
        <v>4093.0668024573779</v>
      </c>
      <c r="I159" s="29">
        <f t="shared" ca="1" si="10"/>
        <v>0.7289023072869304</v>
      </c>
      <c r="J159" s="30">
        <f>Calculator!$G$40</f>
        <v>6.5000000000000002E-2</v>
      </c>
      <c r="K159" s="29">
        <f ca="1">IF(C159&gt;=Calculator!$G$27,IF(DAY($C159)=1,Calculator!$G$34/2,IF(DAY($C159)=15,Calculator!$G$34/2,0)),0)</f>
        <v>0</v>
      </c>
      <c r="L159" s="29">
        <f ca="1">IF(DAY($C159)=28,IF(H159=0,0,Calculator!$G$35),0)</f>
        <v>0</v>
      </c>
      <c r="M159" s="29">
        <f ca="1">IF(I159&gt;0,IF(DAY($C159)=1,SUM(INDIRECT("I"&amp;(ROW(C158)-DAY(C158))):I158),0),0)</f>
        <v>0</v>
      </c>
      <c r="N159" s="29">
        <f ca="1">IF(C159&lt;Calculator!$G$27,0,IF(C159=Calculator!$G$27,Calculator!$G$39,IF(H159-K159&lt;=0,IF(D159&gt;Calculator!$G$39,IF(H159-K159+E159+L159+M159+Calculator!$G$39&gt;Calculator!$G$39,Calculator!$G$39-(H159+E159+L159+M159-K159),Calculator!$G$39),D159),0)))</f>
        <v>0</v>
      </c>
    </row>
    <row r="160" spans="1:14" ht="15.75" thickBot="1">
      <c r="A160" s="33" t="str">
        <f ca="1">IF(C160=Calculator!$H$27,"F",IF(Daily!D160+Daily!H160=0,IF(D159+H159&gt;0,"L",""),""))</f>
        <v/>
      </c>
      <c r="B160" s="34">
        <v>159</v>
      </c>
      <c r="C160" s="19">
        <f t="shared" ca="1" si="9"/>
        <v>46089</v>
      </c>
      <c r="D160" s="29">
        <f t="shared" ca="1" si="11"/>
        <v>286619.23234315473</v>
      </c>
      <c r="E160" s="29">
        <f ca="1">IF(C160&lt;Calculator!$D$26,0,IF(DAY($C160)=1,IF(D160-Calculator!$G$24&gt;0,Calculator!$G$24,D160),0))</f>
        <v>0</v>
      </c>
      <c r="F160" s="29">
        <f ca="1">IF(E160&gt;0,D160*Calculator!$G$22/12,0)</f>
        <v>0</v>
      </c>
      <c r="G160" s="29">
        <f ca="1">IF(E160&gt;0,(IFERROR(-PMT(Calculator!$G$22/12,Calculator!$G$23*12,Calculator!$G$20),0))-F160,0)</f>
        <v>0</v>
      </c>
      <c r="H160" s="29">
        <f t="shared" ca="1" si="12"/>
        <v>4093.0668024573779</v>
      </c>
      <c r="I160" s="29">
        <f t="shared" ca="1" si="10"/>
        <v>0.7289023072869304</v>
      </c>
      <c r="J160" s="30">
        <f>Calculator!$G$40</f>
        <v>6.5000000000000002E-2</v>
      </c>
      <c r="K160" s="29">
        <f ca="1">IF(C160&gt;=Calculator!$G$27,IF(DAY($C160)=1,Calculator!$G$34/2,IF(DAY($C160)=15,Calculator!$G$34/2,0)),0)</f>
        <v>0</v>
      </c>
      <c r="L160" s="29">
        <f ca="1">IF(DAY($C160)=28,IF(H160=0,0,Calculator!$G$35),0)</f>
        <v>0</v>
      </c>
      <c r="M160" s="29">
        <f ca="1">IF(I160&gt;0,IF(DAY($C160)=1,SUM(INDIRECT("I"&amp;(ROW(C159)-DAY(C159))):I159),0),0)</f>
        <v>0</v>
      </c>
      <c r="N160" s="29">
        <f ca="1">IF(C160&lt;Calculator!$G$27,0,IF(C160=Calculator!$G$27,Calculator!$G$39,IF(H160-K160&lt;=0,IF(D160&gt;Calculator!$G$39,IF(H160-K160+E160+L160+M160+Calculator!$G$39&gt;Calculator!$G$39,Calculator!$G$39-(H160+E160+L160+M160-K160),Calculator!$G$39),D160),0)))</f>
        <v>0</v>
      </c>
    </row>
    <row r="161" spans="1:14" ht="15.75" thickBot="1">
      <c r="A161" s="33" t="str">
        <f ca="1">IF(C161=Calculator!$H$27,"F",IF(Daily!D161+Daily!H161=0,IF(D160+H160&gt;0,"L",""),""))</f>
        <v/>
      </c>
      <c r="B161" s="34">
        <v>160</v>
      </c>
      <c r="C161" s="19">
        <f t="shared" ca="1" si="9"/>
        <v>46090</v>
      </c>
      <c r="D161" s="29">
        <f t="shared" ca="1" si="11"/>
        <v>286619.23234315473</v>
      </c>
      <c r="E161" s="29">
        <f ca="1">IF(C161&lt;Calculator!$D$26,0,IF(DAY($C161)=1,IF(D161-Calculator!$G$24&gt;0,Calculator!$G$24,D161),0))</f>
        <v>0</v>
      </c>
      <c r="F161" s="29">
        <f ca="1">IF(E161&gt;0,D161*Calculator!$G$22/12,0)</f>
        <v>0</v>
      </c>
      <c r="G161" s="29">
        <f ca="1">IF(E161&gt;0,(IFERROR(-PMT(Calculator!$G$22/12,Calculator!$G$23*12,Calculator!$G$20),0))-F161,0)</f>
        <v>0</v>
      </c>
      <c r="H161" s="29">
        <f t="shared" ca="1" si="12"/>
        <v>4093.0668024573779</v>
      </c>
      <c r="I161" s="29">
        <f t="shared" ca="1" si="10"/>
        <v>0.7289023072869304</v>
      </c>
      <c r="J161" s="30">
        <f>Calculator!$G$40</f>
        <v>6.5000000000000002E-2</v>
      </c>
      <c r="K161" s="29">
        <f ca="1">IF(C161&gt;=Calculator!$G$27,IF(DAY($C161)=1,Calculator!$G$34/2,IF(DAY($C161)=15,Calculator!$G$34/2,0)),0)</f>
        <v>0</v>
      </c>
      <c r="L161" s="29">
        <f ca="1">IF(DAY($C161)=28,IF(H161=0,0,Calculator!$G$35),0)</f>
        <v>0</v>
      </c>
      <c r="M161" s="29">
        <f ca="1">IF(I161&gt;0,IF(DAY($C161)=1,SUM(INDIRECT("I"&amp;(ROW(C160)-DAY(C160))):I160),0),0)</f>
        <v>0</v>
      </c>
      <c r="N161" s="29">
        <f ca="1">IF(C161&lt;Calculator!$G$27,0,IF(C161=Calculator!$G$27,Calculator!$G$39,IF(H161-K161&lt;=0,IF(D161&gt;Calculator!$G$39,IF(H161-K161+E161+L161+M161+Calculator!$G$39&gt;Calculator!$G$39,Calculator!$G$39-(H161+E161+L161+M161-K161),Calculator!$G$39),D161),0)))</f>
        <v>0</v>
      </c>
    </row>
    <row r="162" spans="1:14" ht="15.75" thickBot="1">
      <c r="A162" s="33" t="str">
        <f ca="1">IF(C162=Calculator!$H$27,"F",IF(Daily!D162+Daily!H162=0,IF(D161+H161&gt;0,"L",""),""))</f>
        <v/>
      </c>
      <c r="B162" s="34">
        <v>161</v>
      </c>
      <c r="C162" s="19">
        <f t="shared" ca="1" si="9"/>
        <v>46091</v>
      </c>
      <c r="D162" s="29">
        <f t="shared" ca="1" si="11"/>
        <v>286619.23234315473</v>
      </c>
      <c r="E162" s="29">
        <f ca="1">IF(C162&lt;Calculator!$D$26,0,IF(DAY($C162)=1,IF(D162-Calculator!$G$24&gt;0,Calculator!$G$24,D162),0))</f>
        <v>0</v>
      </c>
      <c r="F162" s="29">
        <f ca="1">IF(E162&gt;0,D162*Calculator!$G$22/12,0)</f>
        <v>0</v>
      </c>
      <c r="G162" s="29">
        <f ca="1">IF(E162&gt;0,(IFERROR(-PMT(Calculator!$G$22/12,Calculator!$G$23*12,Calculator!$G$20),0))-F162,0)</f>
        <v>0</v>
      </c>
      <c r="H162" s="29">
        <f t="shared" ca="1" si="12"/>
        <v>4093.0668024573779</v>
      </c>
      <c r="I162" s="29">
        <f t="shared" ca="1" si="10"/>
        <v>0.7289023072869304</v>
      </c>
      <c r="J162" s="30">
        <f>Calculator!$G$40</f>
        <v>6.5000000000000002E-2</v>
      </c>
      <c r="K162" s="29">
        <f ca="1">IF(C162&gt;=Calculator!$G$27,IF(DAY($C162)=1,Calculator!$G$34/2,IF(DAY($C162)=15,Calculator!$G$34/2,0)),0)</f>
        <v>0</v>
      </c>
      <c r="L162" s="29">
        <f ca="1">IF(DAY($C162)=28,IF(H162=0,0,Calculator!$G$35),0)</f>
        <v>0</v>
      </c>
      <c r="M162" s="29">
        <f ca="1">IF(I162&gt;0,IF(DAY($C162)=1,SUM(INDIRECT("I"&amp;(ROW(C161)-DAY(C161))):I161),0),0)</f>
        <v>0</v>
      </c>
      <c r="N162" s="29">
        <f ca="1">IF(C162&lt;Calculator!$G$27,0,IF(C162=Calculator!$G$27,Calculator!$G$39,IF(H162-K162&lt;=0,IF(D162&gt;Calculator!$G$39,IF(H162-K162+E162+L162+M162+Calculator!$G$39&gt;Calculator!$G$39,Calculator!$G$39-(H162+E162+L162+M162-K162),Calculator!$G$39),D162),0)))</f>
        <v>0</v>
      </c>
    </row>
    <row r="163" spans="1:14" ht="15.75" thickBot="1">
      <c r="A163" s="33" t="str">
        <f ca="1">IF(C163=Calculator!$H$27,"F",IF(Daily!D163+Daily!H163=0,IF(D162+H162&gt;0,"L",""),""))</f>
        <v/>
      </c>
      <c r="B163" s="34">
        <v>162</v>
      </c>
      <c r="C163" s="19">
        <f t="shared" ca="1" si="9"/>
        <v>46092</v>
      </c>
      <c r="D163" s="29">
        <f t="shared" ca="1" si="11"/>
        <v>286619.23234315473</v>
      </c>
      <c r="E163" s="29">
        <f ca="1">IF(C163&lt;Calculator!$D$26,0,IF(DAY($C163)=1,IF(D163-Calculator!$G$24&gt;0,Calculator!$G$24,D163),0))</f>
        <v>0</v>
      </c>
      <c r="F163" s="29">
        <f ca="1">IF(E163&gt;0,D163*Calculator!$G$22/12,0)</f>
        <v>0</v>
      </c>
      <c r="G163" s="29">
        <f ca="1">IF(E163&gt;0,(IFERROR(-PMT(Calculator!$G$22/12,Calculator!$G$23*12,Calculator!$G$20),0))-F163,0)</f>
        <v>0</v>
      </c>
      <c r="H163" s="29">
        <f t="shared" ca="1" si="12"/>
        <v>4093.0668024573779</v>
      </c>
      <c r="I163" s="29">
        <f t="shared" ca="1" si="10"/>
        <v>0.7289023072869304</v>
      </c>
      <c r="J163" s="30">
        <f>Calculator!$G$40</f>
        <v>6.5000000000000002E-2</v>
      </c>
      <c r="K163" s="29">
        <f ca="1">IF(C163&gt;=Calculator!$G$27,IF(DAY($C163)=1,Calculator!$G$34/2,IF(DAY($C163)=15,Calculator!$G$34/2,0)),0)</f>
        <v>0</v>
      </c>
      <c r="L163" s="29">
        <f ca="1">IF(DAY($C163)=28,IF(H163=0,0,Calculator!$G$35),0)</f>
        <v>0</v>
      </c>
      <c r="M163" s="29">
        <f ca="1">IF(I163&gt;0,IF(DAY($C163)=1,SUM(INDIRECT("I"&amp;(ROW(C162)-DAY(C162))):I162),0),0)</f>
        <v>0</v>
      </c>
      <c r="N163" s="29">
        <f ca="1">IF(C163&lt;Calculator!$G$27,0,IF(C163=Calculator!$G$27,Calculator!$G$39,IF(H163-K163&lt;=0,IF(D163&gt;Calculator!$G$39,IF(H163-K163+E163+L163+M163+Calculator!$G$39&gt;Calculator!$G$39,Calculator!$G$39-(H163+E163+L163+M163-K163),Calculator!$G$39),D163),0)))</f>
        <v>0</v>
      </c>
    </row>
    <row r="164" spans="1:14" ht="15.75" thickBot="1">
      <c r="A164" s="33" t="str">
        <f ca="1">IF(C164=Calculator!$H$27,"F",IF(Daily!D164+Daily!H164=0,IF(D163+H163&gt;0,"L",""),""))</f>
        <v/>
      </c>
      <c r="B164" s="34">
        <v>163</v>
      </c>
      <c r="C164" s="19">
        <f t="shared" ca="1" si="9"/>
        <v>46093</v>
      </c>
      <c r="D164" s="29">
        <f t="shared" ca="1" si="11"/>
        <v>286619.23234315473</v>
      </c>
      <c r="E164" s="29">
        <f ca="1">IF(C164&lt;Calculator!$D$26,0,IF(DAY($C164)=1,IF(D164-Calculator!$G$24&gt;0,Calculator!$G$24,D164),0))</f>
        <v>0</v>
      </c>
      <c r="F164" s="29">
        <f ca="1">IF(E164&gt;0,D164*Calculator!$G$22/12,0)</f>
        <v>0</v>
      </c>
      <c r="G164" s="29">
        <f ca="1">IF(E164&gt;0,(IFERROR(-PMT(Calculator!$G$22/12,Calculator!$G$23*12,Calculator!$G$20),0))-F164,0)</f>
        <v>0</v>
      </c>
      <c r="H164" s="29">
        <f t="shared" ca="1" si="12"/>
        <v>4093.0668024573779</v>
      </c>
      <c r="I164" s="29">
        <f t="shared" ca="1" si="10"/>
        <v>0.7289023072869304</v>
      </c>
      <c r="J164" s="30">
        <f>Calculator!$G$40</f>
        <v>6.5000000000000002E-2</v>
      </c>
      <c r="K164" s="29">
        <f ca="1">IF(C164&gt;=Calculator!$G$27,IF(DAY($C164)=1,Calculator!$G$34/2,IF(DAY($C164)=15,Calculator!$G$34/2,0)),0)</f>
        <v>0</v>
      </c>
      <c r="L164" s="29">
        <f ca="1">IF(DAY($C164)=28,IF(H164=0,0,Calculator!$G$35),0)</f>
        <v>0</v>
      </c>
      <c r="M164" s="29">
        <f ca="1">IF(I164&gt;0,IF(DAY($C164)=1,SUM(INDIRECT("I"&amp;(ROW(C163)-DAY(C163))):I163),0),0)</f>
        <v>0</v>
      </c>
      <c r="N164" s="29">
        <f ca="1">IF(C164&lt;Calculator!$G$27,0,IF(C164=Calculator!$G$27,Calculator!$G$39,IF(H164-K164&lt;=0,IF(D164&gt;Calculator!$G$39,IF(H164-K164+E164+L164+M164+Calculator!$G$39&gt;Calculator!$G$39,Calculator!$G$39-(H164+E164+L164+M164-K164),Calculator!$G$39),D164),0)))</f>
        <v>0</v>
      </c>
    </row>
    <row r="165" spans="1:14" ht="15.75" thickBot="1">
      <c r="A165" s="33" t="str">
        <f ca="1">IF(C165=Calculator!$H$27,"F",IF(Daily!D165+Daily!H165=0,IF(D164+H164&gt;0,"L",""),""))</f>
        <v/>
      </c>
      <c r="B165" s="34">
        <v>164</v>
      </c>
      <c r="C165" s="19">
        <f t="shared" ca="1" si="9"/>
        <v>46094</v>
      </c>
      <c r="D165" s="29">
        <f t="shared" ca="1" si="11"/>
        <v>286619.23234315473</v>
      </c>
      <c r="E165" s="29">
        <f ca="1">IF(C165&lt;Calculator!$D$26,0,IF(DAY($C165)=1,IF(D165-Calculator!$G$24&gt;0,Calculator!$G$24,D165),0))</f>
        <v>0</v>
      </c>
      <c r="F165" s="29">
        <f ca="1">IF(E165&gt;0,D165*Calculator!$G$22/12,0)</f>
        <v>0</v>
      </c>
      <c r="G165" s="29">
        <f ca="1">IF(E165&gt;0,(IFERROR(-PMT(Calculator!$G$22/12,Calculator!$G$23*12,Calculator!$G$20),0))-F165,0)</f>
        <v>0</v>
      </c>
      <c r="H165" s="29">
        <f t="shared" ca="1" si="12"/>
        <v>4093.0668024573779</v>
      </c>
      <c r="I165" s="29">
        <f t="shared" ca="1" si="10"/>
        <v>0.7289023072869304</v>
      </c>
      <c r="J165" s="30">
        <f>Calculator!$G$40</f>
        <v>6.5000000000000002E-2</v>
      </c>
      <c r="K165" s="29">
        <f ca="1">IF(C165&gt;=Calculator!$G$27,IF(DAY($C165)=1,Calculator!$G$34/2,IF(DAY($C165)=15,Calculator!$G$34/2,0)),0)</f>
        <v>0</v>
      </c>
      <c r="L165" s="29">
        <f ca="1">IF(DAY($C165)=28,IF(H165=0,0,Calculator!$G$35),0)</f>
        <v>0</v>
      </c>
      <c r="M165" s="29">
        <f ca="1">IF(I165&gt;0,IF(DAY($C165)=1,SUM(INDIRECT("I"&amp;(ROW(C164)-DAY(C164))):I164),0),0)</f>
        <v>0</v>
      </c>
      <c r="N165" s="29">
        <f ca="1">IF(C165&lt;Calculator!$G$27,0,IF(C165=Calculator!$G$27,Calculator!$G$39,IF(H165-K165&lt;=0,IF(D165&gt;Calculator!$G$39,IF(H165-K165+E165+L165+M165+Calculator!$G$39&gt;Calculator!$G$39,Calculator!$G$39-(H165+E165+L165+M165-K165),Calculator!$G$39),D165),0)))</f>
        <v>0</v>
      </c>
    </row>
    <row r="166" spans="1:14" ht="15.75" thickBot="1">
      <c r="A166" s="33" t="str">
        <f ca="1">IF(C166=Calculator!$H$27,"F",IF(Daily!D166+Daily!H166=0,IF(D165+H165&gt;0,"L",""),""))</f>
        <v/>
      </c>
      <c r="B166" s="34">
        <v>165</v>
      </c>
      <c r="C166" s="19">
        <f t="shared" ca="1" si="9"/>
        <v>46095</v>
      </c>
      <c r="D166" s="29">
        <f t="shared" ca="1" si="11"/>
        <v>286619.23234315473</v>
      </c>
      <c r="E166" s="29">
        <f ca="1">IF(C166&lt;Calculator!$D$26,0,IF(DAY($C166)=1,IF(D166-Calculator!$G$24&gt;0,Calculator!$G$24,D166),0))</f>
        <v>0</v>
      </c>
      <c r="F166" s="29">
        <f ca="1">IF(E166&gt;0,D166*Calculator!$G$22/12,0)</f>
        <v>0</v>
      </c>
      <c r="G166" s="29">
        <f ca="1">IF(E166&gt;0,(IFERROR(-PMT(Calculator!$G$22/12,Calculator!$G$23*12,Calculator!$G$20),0))-F166,0)</f>
        <v>0</v>
      </c>
      <c r="H166" s="29">
        <f t="shared" ca="1" si="12"/>
        <v>4093.0668024573779</v>
      </c>
      <c r="I166" s="29">
        <f t="shared" ca="1" si="10"/>
        <v>0.7289023072869304</v>
      </c>
      <c r="J166" s="30">
        <f>Calculator!$G$40</f>
        <v>6.5000000000000002E-2</v>
      </c>
      <c r="K166" s="29">
        <f ca="1">IF(C166&gt;=Calculator!$G$27,IF(DAY($C166)=1,Calculator!$G$34/2,IF(DAY($C166)=15,Calculator!$G$34/2,0)),0)</f>
        <v>0</v>
      </c>
      <c r="L166" s="29">
        <f ca="1">IF(DAY($C166)=28,IF(H166=0,0,Calculator!$G$35),0)</f>
        <v>0</v>
      </c>
      <c r="M166" s="29">
        <f ca="1">IF(I166&gt;0,IF(DAY($C166)=1,SUM(INDIRECT("I"&amp;(ROW(C165)-DAY(C165))):I165),0),0)</f>
        <v>0</v>
      </c>
      <c r="N166" s="29">
        <f ca="1">IF(C166&lt;Calculator!$G$27,0,IF(C166=Calculator!$G$27,Calculator!$G$39,IF(H166-K166&lt;=0,IF(D166&gt;Calculator!$G$39,IF(H166-K166+E166+L166+M166+Calculator!$G$39&gt;Calculator!$G$39,Calculator!$G$39-(H166+E166+L166+M166-K166),Calculator!$G$39),D166),0)))</f>
        <v>0</v>
      </c>
    </row>
    <row r="167" spans="1:14" ht="15.75" thickBot="1">
      <c r="A167" s="33" t="str">
        <f ca="1">IF(C167=Calculator!$H$27,"F",IF(Daily!D167+Daily!H167=0,IF(D166+H166&gt;0,"L",""),""))</f>
        <v/>
      </c>
      <c r="B167" s="34">
        <v>166</v>
      </c>
      <c r="C167" s="19">
        <f t="shared" ca="1" si="9"/>
        <v>46096</v>
      </c>
      <c r="D167" s="29">
        <f t="shared" ca="1" si="11"/>
        <v>286619.23234315473</v>
      </c>
      <c r="E167" s="29">
        <f ca="1">IF(C167&lt;Calculator!$D$26,0,IF(DAY($C167)=1,IF(D167-Calculator!$G$24&gt;0,Calculator!$G$24,D167),0))</f>
        <v>0</v>
      </c>
      <c r="F167" s="29">
        <f ca="1">IF(E167&gt;0,D167*Calculator!$G$22/12,0)</f>
        <v>0</v>
      </c>
      <c r="G167" s="29">
        <f ca="1">IF(E167&gt;0,(IFERROR(-PMT(Calculator!$G$22/12,Calculator!$G$23*12,Calculator!$G$20),0))-F167,0)</f>
        <v>0</v>
      </c>
      <c r="H167" s="29">
        <f t="shared" ca="1" si="12"/>
        <v>4093.0668024573779</v>
      </c>
      <c r="I167" s="29">
        <f t="shared" ca="1" si="10"/>
        <v>0.7289023072869304</v>
      </c>
      <c r="J167" s="30">
        <f>Calculator!$G$40</f>
        <v>6.5000000000000002E-2</v>
      </c>
      <c r="K167" s="29">
        <f ca="1">IF(C167&gt;=Calculator!$G$27,IF(DAY($C167)=1,Calculator!$G$34/2,IF(DAY($C167)=15,Calculator!$G$34/2,0)),0)</f>
        <v>4500</v>
      </c>
      <c r="L167" s="29">
        <f ca="1">IF(DAY($C167)=28,IF(H167=0,0,Calculator!$G$35),0)</f>
        <v>0</v>
      </c>
      <c r="M167" s="29">
        <f ca="1">IF(I167&gt;0,IF(DAY($C167)=1,SUM(INDIRECT("I"&amp;(ROW(C166)-DAY(C166))):I166),0),0)</f>
        <v>0</v>
      </c>
      <c r="N167" s="29">
        <f ca="1">IF(C167&lt;Calculator!$G$27,0,IF(C167=Calculator!$G$27,Calculator!$G$39,IF(H167-K167&lt;=0,IF(D167&gt;Calculator!$G$39,IF(H167-K167+E167+L167+M167+Calculator!$G$39&gt;Calculator!$G$39,Calculator!$G$39-(H167+E167+L167+M167-K167),Calculator!$G$39),D167),0)))</f>
        <v>10000</v>
      </c>
    </row>
    <row r="168" spans="1:14" ht="15.75" thickBot="1">
      <c r="A168" s="33" t="str">
        <f ca="1">IF(C168=Calculator!$H$27,"F",IF(Daily!D168+Daily!H168=0,IF(D167+H167&gt;0,"L",""),""))</f>
        <v/>
      </c>
      <c r="B168" s="34">
        <v>167</v>
      </c>
      <c r="C168" s="19">
        <f t="shared" ca="1" si="9"/>
        <v>46097</v>
      </c>
      <c r="D168" s="29">
        <f t="shared" ca="1" si="11"/>
        <v>276619.23234315473</v>
      </c>
      <c r="E168" s="29">
        <f ca="1">IF(C168&lt;Calculator!$D$26,0,IF(DAY($C168)=1,IF(D168-Calculator!$G$24&gt;0,Calculator!$G$24,D168),0))</f>
        <v>0</v>
      </c>
      <c r="F168" s="29">
        <f ca="1">IF(E168&gt;0,D168*Calculator!$G$22/12,0)</f>
        <v>0</v>
      </c>
      <c r="G168" s="29">
        <f ca="1">IF(E168&gt;0,(IFERROR(-PMT(Calculator!$G$22/12,Calculator!$G$23*12,Calculator!$G$20),0))-F168,0)</f>
        <v>0</v>
      </c>
      <c r="H168" s="29">
        <f t="shared" ca="1" si="12"/>
        <v>9593.0668024573788</v>
      </c>
      <c r="I168" s="29">
        <f t="shared" ca="1" si="10"/>
        <v>1.7083543620814512</v>
      </c>
      <c r="J168" s="30">
        <f>Calculator!$G$40</f>
        <v>6.5000000000000002E-2</v>
      </c>
      <c r="K168" s="29">
        <f ca="1">IF(C168&gt;=Calculator!$G$27,IF(DAY($C168)=1,Calculator!$G$34/2,IF(DAY($C168)=15,Calculator!$G$34/2,0)),0)</f>
        <v>0</v>
      </c>
      <c r="L168" s="29">
        <f ca="1">IF(DAY($C168)=28,IF(H168=0,0,Calculator!$G$35),0)</f>
        <v>0</v>
      </c>
      <c r="M168" s="29">
        <f ca="1">IF(I168&gt;0,IF(DAY($C168)=1,SUM(INDIRECT("I"&amp;(ROW(C167)-DAY(C167))):I167),0),0)</f>
        <v>0</v>
      </c>
      <c r="N168" s="29">
        <f ca="1">IF(C168&lt;Calculator!$G$27,0,IF(C168=Calculator!$G$27,Calculator!$G$39,IF(H168-K168&lt;=0,IF(D168&gt;Calculator!$G$39,IF(H168-K168+E168+L168+M168+Calculator!$G$39&gt;Calculator!$G$39,Calculator!$G$39-(H168+E168+L168+M168-K168),Calculator!$G$39),D168),0)))</f>
        <v>0</v>
      </c>
    </row>
    <row r="169" spans="1:14" ht="15.75" thickBot="1">
      <c r="A169" s="33" t="str">
        <f ca="1">IF(C169=Calculator!$H$27,"F",IF(Daily!D169+Daily!H169=0,IF(D168+H168&gt;0,"L",""),""))</f>
        <v/>
      </c>
      <c r="B169" s="34">
        <v>168</v>
      </c>
      <c r="C169" s="19">
        <f t="shared" ca="1" si="9"/>
        <v>46098</v>
      </c>
      <c r="D169" s="29">
        <f t="shared" ca="1" si="11"/>
        <v>276619.23234315473</v>
      </c>
      <c r="E169" s="29">
        <f ca="1">IF(C169&lt;Calculator!$D$26,0,IF(DAY($C169)=1,IF(D169-Calculator!$G$24&gt;0,Calculator!$G$24,D169),0))</f>
        <v>0</v>
      </c>
      <c r="F169" s="29">
        <f ca="1">IF(E169&gt;0,D169*Calculator!$G$22/12,0)</f>
        <v>0</v>
      </c>
      <c r="G169" s="29">
        <f ca="1">IF(E169&gt;0,(IFERROR(-PMT(Calculator!$G$22/12,Calculator!$G$23*12,Calculator!$G$20),0))-F169,0)</f>
        <v>0</v>
      </c>
      <c r="H169" s="29">
        <f t="shared" ca="1" si="12"/>
        <v>9593.0668024573788</v>
      </c>
      <c r="I169" s="29">
        <f t="shared" ca="1" si="10"/>
        <v>1.7083543620814512</v>
      </c>
      <c r="J169" s="30">
        <f>Calculator!$G$40</f>
        <v>6.5000000000000002E-2</v>
      </c>
      <c r="K169" s="29">
        <f ca="1">IF(C169&gt;=Calculator!$G$27,IF(DAY($C169)=1,Calculator!$G$34/2,IF(DAY($C169)=15,Calculator!$G$34/2,0)),0)</f>
        <v>0</v>
      </c>
      <c r="L169" s="29">
        <f ca="1">IF(DAY($C169)=28,IF(H169=0,0,Calculator!$G$35),0)</f>
        <v>0</v>
      </c>
      <c r="M169" s="29">
        <f ca="1">IF(I169&gt;0,IF(DAY($C169)=1,SUM(INDIRECT("I"&amp;(ROW(C168)-DAY(C168))):I168),0),0)</f>
        <v>0</v>
      </c>
      <c r="N169" s="29">
        <f ca="1">IF(C169&lt;Calculator!$G$27,0,IF(C169=Calculator!$G$27,Calculator!$G$39,IF(H169-K169&lt;=0,IF(D169&gt;Calculator!$G$39,IF(H169-K169+E169+L169+M169+Calculator!$G$39&gt;Calculator!$G$39,Calculator!$G$39-(H169+E169+L169+M169-K169),Calculator!$G$39),D169),0)))</f>
        <v>0</v>
      </c>
    </row>
    <row r="170" spans="1:14" ht="15.75" thickBot="1">
      <c r="A170" s="33" t="str">
        <f ca="1">IF(C170=Calculator!$H$27,"F",IF(Daily!D170+Daily!H170=0,IF(D169+H169&gt;0,"L",""),""))</f>
        <v/>
      </c>
      <c r="B170" s="34">
        <v>169</v>
      </c>
      <c r="C170" s="19">
        <f t="shared" ca="1" si="9"/>
        <v>46099</v>
      </c>
      <c r="D170" s="29">
        <f t="shared" ca="1" si="11"/>
        <v>276619.23234315473</v>
      </c>
      <c r="E170" s="29">
        <f ca="1">IF(C170&lt;Calculator!$D$26,0,IF(DAY($C170)=1,IF(D170-Calculator!$G$24&gt;0,Calculator!$G$24,D170),0))</f>
        <v>0</v>
      </c>
      <c r="F170" s="29">
        <f ca="1">IF(E170&gt;0,D170*Calculator!$G$22/12,0)</f>
        <v>0</v>
      </c>
      <c r="G170" s="29">
        <f ca="1">IF(E170&gt;0,(IFERROR(-PMT(Calculator!$G$22/12,Calculator!$G$23*12,Calculator!$G$20),0))-F170,0)</f>
        <v>0</v>
      </c>
      <c r="H170" s="29">
        <f t="shared" ca="1" si="12"/>
        <v>9593.0668024573788</v>
      </c>
      <c r="I170" s="29">
        <f t="shared" ca="1" si="10"/>
        <v>1.7083543620814512</v>
      </c>
      <c r="J170" s="30">
        <f>Calculator!$G$40</f>
        <v>6.5000000000000002E-2</v>
      </c>
      <c r="K170" s="29">
        <f ca="1">IF(C170&gt;=Calculator!$G$27,IF(DAY($C170)=1,Calculator!$G$34/2,IF(DAY($C170)=15,Calculator!$G$34/2,0)),0)</f>
        <v>0</v>
      </c>
      <c r="L170" s="29">
        <f ca="1">IF(DAY($C170)=28,IF(H170=0,0,Calculator!$G$35),0)</f>
        <v>0</v>
      </c>
      <c r="M170" s="29">
        <f ca="1">IF(I170&gt;0,IF(DAY($C170)=1,SUM(INDIRECT("I"&amp;(ROW(C169)-DAY(C169))):I169),0),0)</f>
        <v>0</v>
      </c>
      <c r="N170" s="29">
        <f ca="1">IF(C170&lt;Calculator!$G$27,0,IF(C170=Calculator!$G$27,Calculator!$G$39,IF(H170-K170&lt;=0,IF(D170&gt;Calculator!$G$39,IF(H170-K170+E170+L170+M170+Calculator!$G$39&gt;Calculator!$G$39,Calculator!$G$39-(H170+E170+L170+M170-K170),Calculator!$G$39),D170),0)))</f>
        <v>0</v>
      </c>
    </row>
    <row r="171" spans="1:14" ht="15.75" thickBot="1">
      <c r="A171" s="33" t="str">
        <f ca="1">IF(C171=Calculator!$H$27,"F",IF(Daily!D171+Daily!H171=0,IF(D170+H170&gt;0,"L",""),""))</f>
        <v/>
      </c>
      <c r="B171" s="34">
        <v>170</v>
      </c>
      <c r="C171" s="19">
        <f t="shared" ca="1" si="9"/>
        <v>46100</v>
      </c>
      <c r="D171" s="29">
        <f t="shared" ca="1" si="11"/>
        <v>276619.23234315473</v>
      </c>
      <c r="E171" s="29">
        <f ca="1">IF(C171&lt;Calculator!$D$26,0,IF(DAY($C171)=1,IF(D171-Calculator!$G$24&gt;0,Calculator!$G$24,D171),0))</f>
        <v>0</v>
      </c>
      <c r="F171" s="29">
        <f ca="1">IF(E171&gt;0,D171*Calculator!$G$22/12,0)</f>
        <v>0</v>
      </c>
      <c r="G171" s="29">
        <f ca="1">IF(E171&gt;0,(IFERROR(-PMT(Calculator!$G$22/12,Calculator!$G$23*12,Calculator!$G$20),0))-F171,0)</f>
        <v>0</v>
      </c>
      <c r="H171" s="29">
        <f t="shared" ca="1" si="12"/>
        <v>9593.0668024573788</v>
      </c>
      <c r="I171" s="29">
        <f t="shared" ca="1" si="10"/>
        <v>1.7083543620814512</v>
      </c>
      <c r="J171" s="30">
        <f>Calculator!$G$40</f>
        <v>6.5000000000000002E-2</v>
      </c>
      <c r="K171" s="29">
        <f ca="1">IF(C171&gt;=Calculator!$G$27,IF(DAY($C171)=1,Calculator!$G$34/2,IF(DAY($C171)=15,Calculator!$G$34/2,0)),0)</f>
        <v>0</v>
      </c>
      <c r="L171" s="29">
        <f ca="1">IF(DAY($C171)=28,IF(H171=0,0,Calculator!$G$35),0)</f>
        <v>0</v>
      </c>
      <c r="M171" s="29">
        <f ca="1">IF(I171&gt;0,IF(DAY($C171)=1,SUM(INDIRECT("I"&amp;(ROW(C170)-DAY(C170))):I170),0),0)</f>
        <v>0</v>
      </c>
      <c r="N171" s="29">
        <f ca="1">IF(C171&lt;Calculator!$G$27,0,IF(C171=Calculator!$G$27,Calculator!$G$39,IF(H171-K171&lt;=0,IF(D171&gt;Calculator!$G$39,IF(H171-K171+E171+L171+M171+Calculator!$G$39&gt;Calculator!$G$39,Calculator!$G$39-(H171+E171+L171+M171-K171),Calculator!$G$39),D171),0)))</f>
        <v>0</v>
      </c>
    </row>
    <row r="172" spans="1:14" ht="15.75" thickBot="1">
      <c r="A172" s="33" t="str">
        <f ca="1">IF(C172=Calculator!$H$27,"F",IF(Daily!D172+Daily!H172=0,IF(D171+H171&gt;0,"L",""),""))</f>
        <v/>
      </c>
      <c r="B172" s="34">
        <v>171</v>
      </c>
      <c r="C172" s="19">
        <f t="shared" ca="1" si="9"/>
        <v>46101</v>
      </c>
      <c r="D172" s="29">
        <f t="shared" ca="1" si="11"/>
        <v>276619.23234315473</v>
      </c>
      <c r="E172" s="29">
        <f ca="1">IF(C172&lt;Calculator!$D$26,0,IF(DAY($C172)=1,IF(D172-Calculator!$G$24&gt;0,Calculator!$G$24,D172),0))</f>
        <v>0</v>
      </c>
      <c r="F172" s="29">
        <f ca="1">IF(E172&gt;0,D172*Calculator!$G$22/12,0)</f>
        <v>0</v>
      </c>
      <c r="G172" s="29">
        <f ca="1">IF(E172&gt;0,(IFERROR(-PMT(Calculator!$G$22/12,Calculator!$G$23*12,Calculator!$G$20),0))-F172,0)</f>
        <v>0</v>
      </c>
      <c r="H172" s="29">
        <f t="shared" ca="1" si="12"/>
        <v>9593.0668024573788</v>
      </c>
      <c r="I172" s="29">
        <f t="shared" ca="1" si="10"/>
        <v>1.7083543620814512</v>
      </c>
      <c r="J172" s="30">
        <f>Calculator!$G$40</f>
        <v>6.5000000000000002E-2</v>
      </c>
      <c r="K172" s="29">
        <f ca="1">IF(C172&gt;=Calculator!$G$27,IF(DAY($C172)=1,Calculator!$G$34/2,IF(DAY($C172)=15,Calculator!$G$34/2,0)),0)</f>
        <v>0</v>
      </c>
      <c r="L172" s="29">
        <f ca="1">IF(DAY($C172)=28,IF(H172=0,0,Calculator!$G$35),0)</f>
        <v>0</v>
      </c>
      <c r="M172" s="29">
        <f ca="1">IF(I172&gt;0,IF(DAY($C172)=1,SUM(INDIRECT("I"&amp;(ROW(C171)-DAY(C171))):I171),0),0)</f>
        <v>0</v>
      </c>
      <c r="N172" s="29">
        <f ca="1">IF(C172&lt;Calculator!$G$27,0,IF(C172=Calculator!$G$27,Calculator!$G$39,IF(H172-K172&lt;=0,IF(D172&gt;Calculator!$G$39,IF(H172-K172+E172+L172+M172+Calculator!$G$39&gt;Calculator!$G$39,Calculator!$G$39-(H172+E172+L172+M172-K172),Calculator!$G$39),D172),0)))</f>
        <v>0</v>
      </c>
    </row>
    <row r="173" spans="1:14" ht="15.75" thickBot="1">
      <c r="A173" s="33" t="str">
        <f ca="1">IF(C173=Calculator!$H$27,"F",IF(Daily!D173+Daily!H173=0,IF(D172+H172&gt;0,"L",""),""))</f>
        <v/>
      </c>
      <c r="B173" s="34">
        <v>172</v>
      </c>
      <c r="C173" s="19">
        <f t="shared" ca="1" si="9"/>
        <v>46102</v>
      </c>
      <c r="D173" s="29">
        <f t="shared" ca="1" si="11"/>
        <v>276619.23234315473</v>
      </c>
      <c r="E173" s="29">
        <f ca="1">IF(C173&lt;Calculator!$D$26,0,IF(DAY($C173)=1,IF(D173-Calculator!$G$24&gt;0,Calculator!$G$24,D173),0))</f>
        <v>0</v>
      </c>
      <c r="F173" s="29">
        <f ca="1">IF(E173&gt;0,D173*Calculator!$G$22/12,0)</f>
        <v>0</v>
      </c>
      <c r="G173" s="29">
        <f ca="1">IF(E173&gt;0,(IFERROR(-PMT(Calculator!$G$22/12,Calculator!$G$23*12,Calculator!$G$20),0))-F173,0)</f>
        <v>0</v>
      </c>
      <c r="H173" s="29">
        <f t="shared" ca="1" si="12"/>
        <v>9593.0668024573788</v>
      </c>
      <c r="I173" s="29">
        <f t="shared" ca="1" si="10"/>
        <v>1.7083543620814512</v>
      </c>
      <c r="J173" s="30">
        <f>Calculator!$G$40</f>
        <v>6.5000000000000002E-2</v>
      </c>
      <c r="K173" s="29">
        <f ca="1">IF(C173&gt;=Calculator!$G$27,IF(DAY($C173)=1,Calculator!$G$34/2,IF(DAY($C173)=15,Calculator!$G$34/2,0)),0)</f>
        <v>0</v>
      </c>
      <c r="L173" s="29">
        <f ca="1">IF(DAY($C173)=28,IF(H173=0,0,Calculator!$G$35),0)</f>
        <v>0</v>
      </c>
      <c r="M173" s="29">
        <f ca="1">IF(I173&gt;0,IF(DAY($C173)=1,SUM(INDIRECT("I"&amp;(ROW(C172)-DAY(C172))):I172),0),0)</f>
        <v>0</v>
      </c>
      <c r="N173" s="29">
        <f ca="1">IF(C173&lt;Calculator!$G$27,0,IF(C173=Calculator!$G$27,Calculator!$G$39,IF(H173-K173&lt;=0,IF(D173&gt;Calculator!$G$39,IF(H173-K173+E173+L173+M173+Calculator!$G$39&gt;Calculator!$G$39,Calculator!$G$39-(H173+E173+L173+M173-K173),Calculator!$G$39),D173),0)))</f>
        <v>0</v>
      </c>
    </row>
    <row r="174" spans="1:14" ht="15.75" thickBot="1">
      <c r="A174" s="33" t="str">
        <f ca="1">IF(C174=Calculator!$H$27,"F",IF(Daily!D174+Daily!H174=0,IF(D173+H173&gt;0,"L",""),""))</f>
        <v/>
      </c>
      <c r="B174" s="34">
        <v>173</v>
      </c>
      <c r="C174" s="19">
        <f t="shared" ca="1" si="9"/>
        <v>46103</v>
      </c>
      <c r="D174" s="29">
        <f t="shared" ca="1" si="11"/>
        <v>276619.23234315473</v>
      </c>
      <c r="E174" s="29">
        <f ca="1">IF(C174&lt;Calculator!$D$26,0,IF(DAY($C174)=1,IF(D174-Calculator!$G$24&gt;0,Calculator!$G$24,D174),0))</f>
        <v>0</v>
      </c>
      <c r="F174" s="29">
        <f ca="1">IF(E174&gt;0,D174*Calculator!$G$22/12,0)</f>
        <v>0</v>
      </c>
      <c r="G174" s="29">
        <f ca="1">IF(E174&gt;0,(IFERROR(-PMT(Calculator!$G$22/12,Calculator!$G$23*12,Calculator!$G$20),0))-F174,0)</f>
        <v>0</v>
      </c>
      <c r="H174" s="29">
        <f t="shared" ca="1" si="12"/>
        <v>9593.0668024573788</v>
      </c>
      <c r="I174" s="29">
        <f t="shared" ca="1" si="10"/>
        <v>1.7083543620814512</v>
      </c>
      <c r="J174" s="30">
        <f>Calculator!$G$40</f>
        <v>6.5000000000000002E-2</v>
      </c>
      <c r="K174" s="29">
        <f ca="1">IF(C174&gt;=Calculator!$G$27,IF(DAY($C174)=1,Calculator!$G$34/2,IF(DAY($C174)=15,Calculator!$G$34/2,0)),0)</f>
        <v>0</v>
      </c>
      <c r="L174" s="29">
        <f ca="1">IF(DAY($C174)=28,IF(H174=0,0,Calculator!$G$35),0)</f>
        <v>0</v>
      </c>
      <c r="M174" s="29">
        <f ca="1">IF(I174&gt;0,IF(DAY($C174)=1,SUM(INDIRECT("I"&amp;(ROW(C173)-DAY(C173))):I173),0),0)</f>
        <v>0</v>
      </c>
      <c r="N174" s="29">
        <f ca="1">IF(C174&lt;Calculator!$G$27,0,IF(C174=Calculator!$G$27,Calculator!$G$39,IF(H174-K174&lt;=0,IF(D174&gt;Calculator!$G$39,IF(H174-K174+E174+L174+M174+Calculator!$G$39&gt;Calculator!$G$39,Calculator!$G$39-(H174+E174+L174+M174-K174),Calculator!$G$39),D174),0)))</f>
        <v>0</v>
      </c>
    </row>
    <row r="175" spans="1:14" ht="15.75" thickBot="1">
      <c r="A175" s="33" t="str">
        <f ca="1">IF(C175=Calculator!$H$27,"F",IF(Daily!D175+Daily!H175=0,IF(D174+H174&gt;0,"L",""),""))</f>
        <v/>
      </c>
      <c r="B175" s="34">
        <v>174</v>
      </c>
      <c r="C175" s="19">
        <f t="shared" ca="1" si="9"/>
        <v>46104</v>
      </c>
      <c r="D175" s="29">
        <f t="shared" ca="1" si="11"/>
        <v>276619.23234315473</v>
      </c>
      <c r="E175" s="29">
        <f ca="1">IF(C175&lt;Calculator!$D$26,0,IF(DAY($C175)=1,IF(D175-Calculator!$G$24&gt;0,Calculator!$G$24,D175),0))</f>
        <v>0</v>
      </c>
      <c r="F175" s="29">
        <f ca="1">IF(E175&gt;0,D175*Calculator!$G$22/12,0)</f>
        <v>0</v>
      </c>
      <c r="G175" s="29">
        <f ca="1">IF(E175&gt;0,(IFERROR(-PMT(Calculator!$G$22/12,Calculator!$G$23*12,Calculator!$G$20),0))-F175,0)</f>
        <v>0</v>
      </c>
      <c r="H175" s="29">
        <f t="shared" ca="1" si="12"/>
        <v>9593.0668024573788</v>
      </c>
      <c r="I175" s="29">
        <f t="shared" ca="1" si="10"/>
        <v>1.7083543620814512</v>
      </c>
      <c r="J175" s="30">
        <f>Calculator!$G$40</f>
        <v>6.5000000000000002E-2</v>
      </c>
      <c r="K175" s="29">
        <f ca="1">IF(C175&gt;=Calculator!$G$27,IF(DAY($C175)=1,Calculator!$G$34/2,IF(DAY($C175)=15,Calculator!$G$34/2,0)),0)</f>
        <v>0</v>
      </c>
      <c r="L175" s="29">
        <f ca="1">IF(DAY($C175)=28,IF(H175=0,0,Calculator!$G$35),0)</f>
        <v>0</v>
      </c>
      <c r="M175" s="29">
        <f ca="1">IF(I175&gt;0,IF(DAY($C175)=1,SUM(INDIRECT("I"&amp;(ROW(C174)-DAY(C174))):I174),0),0)</f>
        <v>0</v>
      </c>
      <c r="N175" s="29">
        <f ca="1">IF(C175&lt;Calculator!$G$27,0,IF(C175=Calculator!$G$27,Calculator!$G$39,IF(H175-K175&lt;=0,IF(D175&gt;Calculator!$G$39,IF(H175-K175+E175+L175+M175+Calculator!$G$39&gt;Calculator!$G$39,Calculator!$G$39-(H175+E175+L175+M175-K175),Calculator!$G$39),D175),0)))</f>
        <v>0</v>
      </c>
    </row>
    <row r="176" spans="1:14" ht="15.75" thickBot="1">
      <c r="A176" s="33" t="str">
        <f ca="1">IF(C176=Calculator!$H$27,"F",IF(Daily!D176+Daily!H176=0,IF(D175+H175&gt;0,"L",""),""))</f>
        <v/>
      </c>
      <c r="B176" s="34">
        <v>175</v>
      </c>
      <c r="C176" s="19">
        <f t="shared" ca="1" si="9"/>
        <v>46105</v>
      </c>
      <c r="D176" s="29">
        <f t="shared" ca="1" si="11"/>
        <v>276619.23234315473</v>
      </c>
      <c r="E176" s="29">
        <f ca="1">IF(C176&lt;Calculator!$D$26,0,IF(DAY($C176)=1,IF(D176-Calculator!$G$24&gt;0,Calculator!$G$24,D176),0))</f>
        <v>0</v>
      </c>
      <c r="F176" s="29">
        <f ca="1">IF(E176&gt;0,D176*Calculator!$G$22/12,0)</f>
        <v>0</v>
      </c>
      <c r="G176" s="29">
        <f ca="1">IF(E176&gt;0,(IFERROR(-PMT(Calculator!$G$22/12,Calculator!$G$23*12,Calculator!$G$20),0))-F176,0)</f>
        <v>0</v>
      </c>
      <c r="H176" s="29">
        <f t="shared" ca="1" si="12"/>
        <v>9593.0668024573788</v>
      </c>
      <c r="I176" s="29">
        <f t="shared" ca="1" si="10"/>
        <v>1.7083543620814512</v>
      </c>
      <c r="J176" s="30">
        <f>Calculator!$G$40</f>
        <v>6.5000000000000002E-2</v>
      </c>
      <c r="K176" s="29">
        <f ca="1">IF(C176&gt;=Calculator!$G$27,IF(DAY($C176)=1,Calculator!$G$34/2,IF(DAY($C176)=15,Calculator!$G$34/2,0)),0)</f>
        <v>0</v>
      </c>
      <c r="L176" s="29">
        <f ca="1">IF(DAY($C176)=28,IF(H176=0,0,Calculator!$G$35),0)</f>
        <v>0</v>
      </c>
      <c r="M176" s="29">
        <f ca="1">IF(I176&gt;0,IF(DAY($C176)=1,SUM(INDIRECT("I"&amp;(ROW(C175)-DAY(C175))):I175),0),0)</f>
        <v>0</v>
      </c>
      <c r="N176" s="29">
        <f ca="1">IF(C176&lt;Calculator!$G$27,0,IF(C176=Calculator!$G$27,Calculator!$G$39,IF(H176-K176&lt;=0,IF(D176&gt;Calculator!$G$39,IF(H176-K176+E176+L176+M176+Calculator!$G$39&gt;Calculator!$G$39,Calculator!$G$39-(H176+E176+L176+M176-K176),Calculator!$G$39),D176),0)))</f>
        <v>0</v>
      </c>
    </row>
    <row r="177" spans="1:14" ht="15.75" thickBot="1">
      <c r="A177" s="33" t="str">
        <f ca="1">IF(C177=Calculator!$H$27,"F",IF(Daily!D177+Daily!H177=0,IF(D176+H176&gt;0,"L",""),""))</f>
        <v/>
      </c>
      <c r="B177" s="34">
        <v>176</v>
      </c>
      <c r="C177" s="19">
        <f t="shared" ca="1" si="9"/>
        <v>46106</v>
      </c>
      <c r="D177" s="29">
        <f t="shared" ca="1" si="11"/>
        <v>276619.23234315473</v>
      </c>
      <c r="E177" s="29">
        <f ca="1">IF(C177&lt;Calculator!$D$26,0,IF(DAY($C177)=1,IF(D177-Calculator!$G$24&gt;0,Calculator!$G$24,D177),0))</f>
        <v>0</v>
      </c>
      <c r="F177" s="29">
        <f ca="1">IF(E177&gt;0,D177*Calculator!$G$22/12,0)</f>
        <v>0</v>
      </c>
      <c r="G177" s="29">
        <f ca="1">IF(E177&gt;0,(IFERROR(-PMT(Calculator!$G$22/12,Calculator!$G$23*12,Calculator!$G$20),0))-F177,0)</f>
        <v>0</v>
      </c>
      <c r="H177" s="29">
        <f t="shared" ca="1" si="12"/>
        <v>9593.0668024573788</v>
      </c>
      <c r="I177" s="29">
        <f t="shared" ca="1" si="10"/>
        <v>1.7083543620814512</v>
      </c>
      <c r="J177" s="30">
        <f>Calculator!$G$40</f>
        <v>6.5000000000000002E-2</v>
      </c>
      <c r="K177" s="29">
        <f ca="1">IF(C177&gt;=Calculator!$G$27,IF(DAY($C177)=1,Calculator!$G$34/2,IF(DAY($C177)=15,Calculator!$G$34/2,0)),0)</f>
        <v>0</v>
      </c>
      <c r="L177" s="29">
        <f ca="1">IF(DAY($C177)=28,IF(H177=0,0,Calculator!$G$35),0)</f>
        <v>0</v>
      </c>
      <c r="M177" s="29">
        <f ca="1">IF(I177&gt;0,IF(DAY($C177)=1,SUM(INDIRECT("I"&amp;(ROW(C176)-DAY(C176))):I176),0),0)</f>
        <v>0</v>
      </c>
      <c r="N177" s="29">
        <f ca="1">IF(C177&lt;Calculator!$G$27,0,IF(C177=Calculator!$G$27,Calculator!$G$39,IF(H177-K177&lt;=0,IF(D177&gt;Calculator!$G$39,IF(H177-K177+E177+L177+M177+Calculator!$G$39&gt;Calculator!$G$39,Calculator!$G$39-(H177+E177+L177+M177-K177),Calculator!$G$39),D177),0)))</f>
        <v>0</v>
      </c>
    </row>
    <row r="178" spans="1:14" ht="15.75" thickBot="1">
      <c r="A178" s="33" t="str">
        <f ca="1">IF(C178=Calculator!$H$27,"F",IF(Daily!D178+Daily!H178=0,IF(D177+H177&gt;0,"L",""),""))</f>
        <v/>
      </c>
      <c r="B178" s="34">
        <v>177</v>
      </c>
      <c r="C178" s="19">
        <f t="shared" ca="1" si="9"/>
        <v>46107</v>
      </c>
      <c r="D178" s="29">
        <f t="shared" ca="1" si="11"/>
        <v>276619.23234315473</v>
      </c>
      <c r="E178" s="29">
        <f ca="1">IF(C178&lt;Calculator!$D$26,0,IF(DAY($C178)=1,IF(D178-Calculator!$G$24&gt;0,Calculator!$G$24,D178),0))</f>
        <v>0</v>
      </c>
      <c r="F178" s="29">
        <f ca="1">IF(E178&gt;0,D178*Calculator!$G$22/12,0)</f>
        <v>0</v>
      </c>
      <c r="G178" s="29">
        <f ca="1">IF(E178&gt;0,(IFERROR(-PMT(Calculator!$G$22/12,Calculator!$G$23*12,Calculator!$G$20),0))-F178,0)</f>
        <v>0</v>
      </c>
      <c r="H178" s="29">
        <f t="shared" ca="1" si="12"/>
        <v>9593.0668024573788</v>
      </c>
      <c r="I178" s="29">
        <f t="shared" ca="1" si="10"/>
        <v>1.7083543620814512</v>
      </c>
      <c r="J178" s="30">
        <f>Calculator!$G$40</f>
        <v>6.5000000000000002E-2</v>
      </c>
      <c r="K178" s="29">
        <f ca="1">IF(C178&gt;=Calculator!$G$27,IF(DAY($C178)=1,Calculator!$G$34/2,IF(DAY($C178)=15,Calculator!$G$34/2,0)),0)</f>
        <v>0</v>
      </c>
      <c r="L178" s="29">
        <f ca="1">IF(DAY($C178)=28,IF(H178=0,0,Calculator!$G$35),0)</f>
        <v>0</v>
      </c>
      <c r="M178" s="29">
        <f ca="1">IF(I178&gt;0,IF(DAY($C178)=1,SUM(INDIRECT("I"&amp;(ROW(C177)-DAY(C177))):I177),0),0)</f>
        <v>0</v>
      </c>
      <c r="N178" s="29">
        <f ca="1">IF(C178&lt;Calculator!$G$27,0,IF(C178=Calculator!$G$27,Calculator!$G$39,IF(H178-K178&lt;=0,IF(D178&gt;Calculator!$G$39,IF(H178-K178+E178+L178+M178+Calculator!$G$39&gt;Calculator!$G$39,Calculator!$G$39-(H178+E178+L178+M178-K178),Calculator!$G$39),D178),0)))</f>
        <v>0</v>
      </c>
    </row>
    <row r="179" spans="1:14" ht="15.75" thickBot="1">
      <c r="A179" s="33" t="str">
        <f ca="1">IF(C179=Calculator!$H$27,"F",IF(Daily!D179+Daily!H179=0,IF(D178+H178&gt;0,"L",""),""))</f>
        <v/>
      </c>
      <c r="B179" s="34">
        <v>178</v>
      </c>
      <c r="C179" s="19">
        <f t="shared" ca="1" si="9"/>
        <v>46108</v>
      </c>
      <c r="D179" s="29">
        <f t="shared" ca="1" si="11"/>
        <v>276619.23234315473</v>
      </c>
      <c r="E179" s="29">
        <f ca="1">IF(C179&lt;Calculator!$D$26,0,IF(DAY($C179)=1,IF(D179-Calculator!$G$24&gt;0,Calculator!$G$24,D179),0))</f>
        <v>0</v>
      </c>
      <c r="F179" s="29">
        <f ca="1">IF(E179&gt;0,D179*Calculator!$G$22/12,0)</f>
        <v>0</v>
      </c>
      <c r="G179" s="29">
        <f ca="1">IF(E179&gt;0,(IFERROR(-PMT(Calculator!$G$22/12,Calculator!$G$23*12,Calculator!$G$20),0))-F179,0)</f>
        <v>0</v>
      </c>
      <c r="H179" s="29">
        <f t="shared" ca="1" si="12"/>
        <v>9593.0668024573788</v>
      </c>
      <c r="I179" s="29">
        <f t="shared" ca="1" si="10"/>
        <v>1.7083543620814512</v>
      </c>
      <c r="J179" s="30">
        <f>Calculator!$G$40</f>
        <v>6.5000000000000002E-2</v>
      </c>
      <c r="K179" s="29">
        <f ca="1">IF(C179&gt;=Calculator!$G$27,IF(DAY($C179)=1,Calculator!$G$34/2,IF(DAY($C179)=15,Calculator!$G$34/2,0)),0)</f>
        <v>0</v>
      </c>
      <c r="L179" s="29">
        <f ca="1">IF(DAY($C179)=28,IF(H179=0,0,Calculator!$G$35),0)</f>
        <v>0</v>
      </c>
      <c r="M179" s="29">
        <f ca="1">IF(I179&gt;0,IF(DAY($C179)=1,SUM(INDIRECT("I"&amp;(ROW(C178)-DAY(C178))):I178),0),0)</f>
        <v>0</v>
      </c>
      <c r="N179" s="29">
        <f ca="1">IF(C179&lt;Calculator!$G$27,0,IF(C179=Calculator!$G$27,Calculator!$G$39,IF(H179-K179&lt;=0,IF(D179&gt;Calculator!$G$39,IF(H179-K179+E179+L179+M179+Calculator!$G$39&gt;Calculator!$G$39,Calculator!$G$39-(H179+E179+L179+M179-K179),Calculator!$G$39),D179),0)))</f>
        <v>0</v>
      </c>
    </row>
    <row r="180" spans="1:14" ht="15.75" thickBot="1">
      <c r="A180" s="33" t="str">
        <f ca="1">IF(C180=Calculator!$H$27,"F",IF(Daily!D180+Daily!H180=0,IF(D179+H179&gt;0,"L",""),""))</f>
        <v/>
      </c>
      <c r="B180" s="34">
        <v>179</v>
      </c>
      <c r="C180" s="19">
        <f t="shared" ca="1" si="9"/>
        <v>46109</v>
      </c>
      <c r="D180" s="29">
        <f t="shared" ca="1" si="11"/>
        <v>276619.23234315473</v>
      </c>
      <c r="E180" s="29">
        <f ca="1">IF(C180&lt;Calculator!$D$26,0,IF(DAY($C180)=1,IF(D180-Calculator!$G$24&gt;0,Calculator!$G$24,D180),0))</f>
        <v>0</v>
      </c>
      <c r="F180" s="29">
        <f ca="1">IF(E180&gt;0,D180*Calculator!$G$22/12,0)</f>
        <v>0</v>
      </c>
      <c r="G180" s="29">
        <f ca="1">IF(E180&gt;0,(IFERROR(-PMT(Calculator!$G$22/12,Calculator!$G$23*12,Calculator!$G$20),0))-F180,0)</f>
        <v>0</v>
      </c>
      <c r="H180" s="29">
        <f t="shared" ca="1" si="12"/>
        <v>9593.0668024573788</v>
      </c>
      <c r="I180" s="29">
        <f t="shared" ca="1" si="10"/>
        <v>1.7083543620814512</v>
      </c>
      <c r="J180" s="30">
        <f>Calculator!$G$40</f>
        <v>6.5000000000000002E-2</v>
      </c>
      <c r="K180" s="29">
        <f ca="1">IF(C180&gt;=Calculator!$G$27,IF(DAY($C180)=1,Calculator!$G$34/2,IF(DAY($C180)=15,Calculator!$G$34/2,0)),0)</f>
        <v>0</v>
      </c>
      <c r="L180" s="29">
        <f ca="1">IF(DAY($C180)=28,IF(H180=0,0,Calculator!$G$35),0)</f>
        <v>5000</v>
      </c>
      <c r="M180" s="29">
        <f ca="1">IF(I180&gt;0,IF(DAY($C180)=1,SUM(INDIRECT("I"&amp;(ROW(C179)-DAY(C179))):I179),0),0)</f>
        <v>0</v>
      </c>
      <c r="N180" s="29">
        <f ca="1">IF(C180&lt;Calculator!$G$27,0,IF(C180=Calculator!$G$27,Calculator!$G$39,IF(H180-K180&lt;=0,IF(D180&gt;Calculator!$G$39,IF(H180-K180+E180+L180+M180+Calculator!$G$39&gt;Calculator!$G$39,Calculator!$G$39-(H180+E180+L180+M180-K180),Calculator!$G$39),D180),0)))</f>
        <v>0</v>
      </c>
    </row>
    <row r="181" spans="1:14" ht="15.75" thickBot="1">
      <c r="A181" s="33" t="str">
        <f ca="1">IF(C181=Calculator!$H$27,"F",IF(Daily!D181+Daily!H181=0,IF(D180+H180&gt;0,"L",""),""))</f>
        <v/>
      </c>
      <c r="B181" s="34">
        <v>180</v>
      </c>
      <c r="C181" s="19">
        <f t="shared" ca="1" si="9"/>
        <v>46110</v>
      </c>
      <c r="D181" s="29">
        <f t="shared" ca="1" si="11"/>
        <v>276619.23234315473</v>
      </c>
      <c r="E181" s="29">
        <f ca="1">IF(C181&lt;Calculator!$D$26,0,IF(DAY($C181)=1,IF(D181-Calculator!$G$24&gt;0,Calculator!$G$24,D181),0))</f>
        <v>0</v>
      </c>
      <c r="F181" s="29">
        <f ca="1">IF(E181&gt;0,D181*Calculator!$G$22/12,0)</f>
        <v>0</v>
      </c>
      <c r="G181" s="29">
        <f ca="1">IF(E181&gt;0,(IFERROR(-PMT(Calculator!$G$22/12,Calculator!$G$23*12,Calculator!$G$20),0))-F181,0)</f>
        <v>0</v>
      </c>
      <c r="H181" s="29">
        <f t="shared" ca="1" si="12"/>
        <v>14593.066802457379</v>
      </c>
      <c r="I181" s="29">
        <f t="shared" ca="1" si="10"/>
        <v>2.598765320985561</v>
      </c>
      <c r="J181" s="30">
        <f>Calculator!$G$40</f>
        <v>6.5000000000000002E-2</v>
      </c>
      <c r="K181" s="29">
        <f ca="1">IF(C181&gt;=Calculator!$G$27,IF(DAY($C181)=1,Calculator!$G$34/2,IF(DAY($C181)=15,Calculator!$G$34/2,0)),0)</f>
        <v>0</v>
      </c>
      <c r="L181" s="29">
        <f ca="1">IF(DAY($C181)=28,IF(H181=0,0,Calculator!$G$35),0)</f>
        <v>0</v>
      </c>
      <c r="M181" s="29">
        <f ca="1">IF(I181&gt;0,IF(DAY($C181)=1,SUM(INDIRECT("I"&amp;(ROW(C180)-DAY(C180))):I180),0),0)</f>
        <v>0</v>
      </c>
      <c r="N181" s="29">
        <f ca="1">IF(C181&lt;Calculator!$G$27,0,IF(C181=Calculator!$G$27,Calculator!$G$39,IF(H181-K181&lt;=0,IF(D181&gt;Calculator!$G$39,IF(H181-K181+E181+L181+M181+Calculator!$G$39&gt;Calculator!$G$39,Calculator!$G$39-(H181+E181+L181+M181-K181),Calculator!$G$39),D181),0)))</f>
        <v>0</v>
      </c>
    </row>
    <row r="182" spans="1:14" ht="15.75" thickBot="1">
      <c r="A182" s="33" t="str">
        <f ca="1">IF(C182=Calculator!$H$27,"F",IF(Daily!D182+Daily!H182=0,IF(D181+H181&gt;0,"L",""),""))</f>
        <v/>
      </c>
      <c r="B182" s="34">
        <v>181</v>
      </c>
      <c r="C182" s="19">
        <f t="shared" ca="1" si="9"/>
        <v>46111</v>
      </c>
      <c r="D182" s="29">
        <f t="shared" ca="1" si="11"/>
        <v>276619.23234315473</v>
      </c>
      <c r="E182" s="29">
        <f ca="1">IF(C182&lt;Calculator!$D$26,0,IF(DAY($C182)=1,IF(D182-Calculator!$G$24&gt;0,Calculator!$G$24,D182),0))</f>
        <v>0</v>
      </c>
      <c r="F182" s="29">
        <f ca="1">IF(E182&gt;0,D182*Calculator!$G$22/12,0)</f>
        <v>0</v>
      </c>
      <c r="G182" s="29">
        <f ca="1">IF(E182&gt;0,(IFERROR(-PMT(Calculator!$G$22/12,Calculator!$G$23*12,Calculator!$G$20),0))-F182,0)</f>
        <v>0</v>
      </c>
      <c r="H182" s="29">
        <f t="shared" ca="1" si="12"/>
        <v>14593.066802457379</v>
      </c>
      <c r="I182" s="29">
        <f t="shared" ca="1" si="10"/>
        <v>2.598765320985561</v>
      </c>
      <c r="J182" s="30">
        <f>Calculator!$G$40</f>
        <v>6.5000000000000002E-2</v>
      </c>
      <c r="K182" s="29">
        <f ca="1">IF(C182&gt;=Calculator!$G$27,IF(DAY($C182)=1,Calculator!$G$34/2,IF(DAY($C182)=15,Calculator!$G$34/2,0)),0)</f>
        <v>0</v>
      </c>
      <c r="L182" s="29">
        <f ca="1">IF(DAY($C182)=28,IF(H182=0,0,Calculator!$G$35),0)</f>
        <v>0</v>
      </c>
      <c r="M182" s="29">
        <f ca="1">IF(I182&gt;0,IF(DAY($C182)=1,SUM(INDIRECT("I"&amp;(ROW(C181)-DAY(C181))):I181),0),0)</f>
        <v>0</v>
      </c>
      <c r="N182" s="29">
        <f ca="1">IF(C182&lt;Calculator!$G$27,0,IF(C182=Calculator!$G$27,Calculator!$G$39,IF(H182-K182&lt;=0,IF(D182&gt;Calculator!$G$39,IF(H182-K182+E182+L182+M182+Calculator!$G$39&gt;Calculator!$G$39,Calculator!$G$39-(H182+E182+L182+M182-K182),Calculator!$G$39),D182),0)))</f>
        <v>0</v>
      </c>
    </row>
    <row r="183" spans="1:14" ht="15.75" thickBot="1">
      <c r="A183" s="33" t="str">
        <f ca="1">IF(C183=Calculator!$H$27,"F",IF(Daily!D183+Daily!H183=0,IF(D182+H182&gt;0,"L",""),""))</f>
        <v/>
      </c>
      <c r="B183" s="34">
        <v>182</v>
      </c>
      <c r="C183" s="19">
        <f t="shared" ca="1" si="9"/>
        <v>46112</v>
      </c>
      <c r="D183" s="29">
        <f t="shared" ca="1" si="11"/>
        <v>276619.23234315473</v>
      </c>
      <c r="E183" s="29">
        <f ca="1">IF(C183&lt;Calculator!$D$26,0,IF(DAY($C183)=1,IF(D183-Calculator!$G$24&gt;0,Calculator!$G$24,D183),0))</f>
        <v>0</v>
      </c>
      <c r="F183" s="29">
        <f ca="1">IF(E183&gt;0,D183*Calculator!$G$22/12,0)</f>
        <v>0</v>
      </c>
      <c r="G183" s="29">
        <f ca="1">IF(E183&gt;0,(IFERROR(-PMT(Calculator!$G$22/12,Calculator!$G$23*12,Calculator!$G$20),0))-F183,0)</f>
        <v>0</v>
      </c>
      <c r="H183" s="29">
        <f t="shared" ca="1" si="12"/>
        <v>14593.066802457379</v>
      </c>
      <c r="I183" s="29">
        <f t="shared" ca="1" si="10"/>
        <v>2.598765320985561</v>
      </c>
      <c r="J183" s="30">
        <f>Calculator!$G$40</f>
        <v>6.5000000000000002E-2</v>
      </c>
      <c r="K183" s="29">
        <f ca="1">IF(C183&gt;=Calculator!$G$27,IF(DAY($C183)=1,Calculator!$G$34/2,IF(DAY($C183)=15,Calculator!$G$34/2,0)),0)</f>
        <v>0</v>
      </c>
      <c r="L183" s="29">
        <f ca="1">IF(DAY($C183)=28,IF(H183=0,0,Calculator!$G$35),0)</f>
        <v>0</v>
      </c>
      <c r="M183" s="29">
        <f ca="1">IF(I183&gt;0,IF(DAY($C183)=1,SUM(INDIRECT("I"&amp;(ROW(C182)-DAY(C182))):I182),0),0)</f>
        <v>0</v>
      </c>
      <c r="N183" s="29">
        <f ca="1">IF(C183&lt;Calculator!$G$27,0,IF(C183=Calculator!$G$27,Calculator!$G$39,IF(H183-K183&lt;=0,IF(D183&gt;Calculator!$G$39,IF(H183-K183+E183+L183+M183+Calculator!$G$39&gt;Calculator!$G$39,Calculator!$G$39-(H183+E183+L183+M183-K183),Calculator!$G$39),D183),0)))</f>
        <v>0</v>
      </c>
    </row>
    <row r="184" spans="1:14" ht="15.75" thickBot="1">
      <c r="A184" s="33" t="str">
        <f ca="1">IF(C184=Calculator!$H$27,"F",IF(Daily!D184+Daily!H184=0,IF(D183+H183&gt;0,"L",""),""))</f>
        <v/>
      </c>
      <c r="B184" s="34">
        <v>183</v>
      </c>
      <c r="C184" s="19">
        <f t="shared" ca="1" si="9"/>
        <v>46113</v>
      </c>
      <c r="D184" s="29">
        <f t="shared" ca="1" si="11"/>
        <v>276619.23234315473</v>
      </c>
      <c r="E184" s="29">
        <f ca="1">IF(C184&lt;Calculator!$D$26,0,IF(DAY($C184)=1,IF(D184-Calculator!$G$24&gt;0,Calculator!$G$24,D184),0))</f>
        <v>1878.8756805424866</v>
      </c>
      <c r="F184" s="29">
        <f ca="1">IF(E184&gt;0,D184*Calculator!$G$22/12,0)</f>
        <v>1152.5801347631448</v>
      </c>
      <c r="G184" s="29">
        <f ca="1">IF(E184&gt;0,(IFERROR(-PMT(Calculator!$G$22/12,Calculator!$G$23*12,Calculator!$G$20),0))-F184,0)</f>
        <v>726.29554577934186</v>
      </c>
      <c r="H184" s="29">
        <f t="shared" ca="1" si="12"/>
        <v>14593.066802457379</v>
      </c>
      <c r="I184" s="29">
        <f t="shared" ca="1" si="10"/>
        <v>2.598765320985561</v>
      </c>
      <c r="J184" s="30">
        <f>Calculator!$G$40</f>
        <v>6.5000000000000002E-2</v>
      </c>
      <c r="K184" s="29">
        <f ca="1">IF(C184&gt;=Calculator!$G$27,IF(DAY($C184)=1,Calculator!$G$34/2,IF(DAY($C184)=15,Calculator!$G$34/2,0)),0)</f>
        <v>4500</v>
      </c>
      <c r="L184" s="29">
        <f ca="1">IF(DAY($C184)=28,IF(H184=0,0,Calculator!$G$35),0)</f>
        <v>0</v>
      </c>
      <c r="M184" s="29">
        <f ca="1">IF(I184&gt;0,IF(DAY($C184)=1,SUM(INDIRECT("I"&amp;(ROW(C183)-DAY(C183))):I183),0),0)</f>
        <v>41.702473673074579</v>
      </c>
      <c r="N184" s="29">
        <f ca="1">IF(C184&lt;Calculator!$G$27,0,IF(C184=Calculator!$G$27,Calculator!$G$39,IF(H184-K184&lt;=0,IF(D184&gt;Calculator!$G$39,IF(H184-K184+E184+L184+M184+Calculator!$G$39&gt;Calculator!$G$39,Calculator!$G$39-(H184+E184+L184+M184-K184),Calculator!$G$39),D184),0)))</f>
        <v>0</v>
      </c>
    </row>
    <row r="185" spans="1:14" ht="15.75" thickBot="1">
      <c r="A185" s="33" t="str">
        <f ca="1">IF(C185=Calculator!$H$27,"F",IF(Daily!D185+Daily!H185=0,IF(D184+H184&gt;0,"L",""),""))</f>
        <v/>
      </c>
      <c r="B185" s="34">
        <v>184</v>
      </c>
      <c r="C185" s="19">
        <f t="shared" ca="1" si="9"/>
        <v>46114</v>
      </c>
      <c r="D185" s="29">
        <f t="shared" ca="1" si="11"/>
        <v>275892.93679737538</v>
      </c>
      <c r="E185" s="29">
        <f ca="1">IF(C185&lt;Calculator!$D$26,0,IF(DAY($C185)=1,IF(D185-Calculator!$G$24&gt;0,Calculator!$G$24,D185),0))</f>
        <v>0</v>
      </c>
      <c r="F185" s="29">
        <f ca="1">IF(E185&gt;0,D185*Calculator!$G$22/12,0)</f>
        <v>0</v>
      </c>
      <c r="G185" s="29">
        <f ca="1">IF(E185&gt;0,(IFERROR(-PMT(Calculator!$G$22/12,Calculator!$G$23*12,Calculator!$G$20),0))-F185,0)</f>
        <v>0</v>
      </c>
      <c r="H185" s="29">
        <f t="shared" ca="1" si="12"/>
        <v>12013.644956672941</v>
      </c>
      <c r="I185" s="29">
        <f t="shared" ca="1" si="10"/>
        <v>2.1394162251609345</v>
      </c>
      <c r="J185" s="30">
        <f>Calculator!$G$40</f>
        <v>6.5000000000000002E-2</v>
      </c>
      <c r="K185" s="29">
        <f ca="1">IF(C185&gt;=Calculator!$G$27,IF(DAY($C185)=1,Calculator!$G$34/2,IF(DAY($C185)=15,Calculator!$G$34/2,0)),0)</f>
        <v>0</v>
      </c>
      <c r="L185" s="29">
        <f ca="1">IF(DAY($C185)=28,IF(H185=0,0,Calculator!$G$35),0)</f>
        <v>0</v>
      </c>
      <c r="M185" s="29">
        <f ca="1">IF(I185&gt;0,IF(DAY($C185)=1,SUM(INDIRECT("I"&amp;(ROW(C184)-DAY(C184))):I184),0),0)</f>
        <v>0</v>
      </c>
      <c r="N185" s="29">
        <f ca="1">IF(C185&lt;Calculator!$G$27,0,IF(C185=Calculator!$G$27,Calculator!$G$39,IF(H185-K185&lt;=0,IF(D185&gt;Calculator!$G$39,IF(H185-K185+E185+L185+M185+Calculator!$G$39&gt;Calculator!$G$39,Calculator!$G$39-(H185+E185+L185+M185-K185),Calculator!$G$39),D185),0)))</f>
        <v>0</v>
      </c>
    </row>
    <row r="186" spans="1:14" ht="15.75" thickBot="1">
      <c r="A186" s="33" t="str">
        <f ca="1">IF(C186=Calculator!$H$27,"F",IF(Daily!D186+Daily!H186=0,IF(D185+H185&gt;0,"L",""),""))</f>
        <v/>
      </c>
      <c r="B186" s="34">
        <v>185</v>
      </c>
      <c r="C186" s="19">
        <f t="shared" ca="1" si="9"/>
        <v>46115</v>
      </c>
      <c r="D186" s="29">
        <f t="shared" ca="1" si="11"/>
        <v>275892.93679737538</v>
      </c>
      <c r="E186" s="29">
        <f ca="1">IF(C186&lt;Calculator!$D$26,0,IF(DAY($C186)=1,IF(D186-Calculator!$G$24&gt;0,Calculator!$G$24,D186),0))</f>
        <v>0</v>
      </c>
      <c r="F186" s="29">
        <f ca="1">IF(E186&gt;0,D186*Calculator!$G$22/12,0)</f>
        <v>0</v>
      </c>
      <c r="G186" s="29">
        <f ca="1">IF(E186&gt;0,(IFERROR(-PMT(Calculator!$G$22/12,Calculator!$G$23*12,Calculator!$G$20),0))-F186,0)</f>
        <v>0</v>
      </c>
      <c r="H186" s="29">
        <f t="shared" ca="1" si="12"/>
        <v>12013.644956672941</v>
      </c>
      <c r="I186" s="29">
        <f t="shared" ca="1" si="10"/>
        <v>2.1394162251609345</v>
      </c>
      <c r="J186" s="30">
        <f>Calculator!$G$40</f>
        <v>6.5000000000000002E-2</v>
      </c>
      <c r="K186" s="29">
        <f ca="1">IF(C186&gt;=Calculator!$G$27,IF(DAY($C186)=1,Calculator!$G$34/2,IF(DAY($C186)=15,Calculator!$G$34/2,0)),0)</f>
        <v>0</v>
      </c>
      <c r="L186" s="29">
        <f ca="1">IF(DAY($C186)=28,IF(H186=0,0,Calculator!$G$35),0)</f>
        <v>0</v>
      </c>
      <c r="M186" s="29">
        <f ca="1">IF(I186&gt;0,IF(DAY($C186)=1,SUM(INDIRECT("I"&amp;(ROW(C185)-DAY(C185))):I185),0),0)</f>
        <v>0</v>
      </c>
      <c r="N186" s="29">
        <f ca="1">IF(C186&lt;Calculator!$G$27,0,IF(C186=Calculator!$G$27,Calculator!$G$39,IF(H186-K186&lt;=0,IF(D186&gt;Calculator!$G$39,IF(H186-K186+E186+L186+M186+Calculator!$G$39&gt;Calculator!$G$39,Calculator!$G$39-(H186+E186+L186+M186-K186),Calculator!$G$39),D186),0)))</f>
        <v>0</v>
      </c>
    </row>
    <row r="187" spans="1:14" ht="15.75" thickBot="1">
      <c r="A187" s="33" t="str">
        <f ca="1">IF(C187=Calculator!$H$27,"F",IF(Daily!D187+Daily!H187=0,IF(D186+H186&gt;0,"L",""),""))</f>
        <v/>
      </c>
      <c r="B187" s="34">
        <v>186</v>
      </c>
      <c r="C187" s="19">
        <f t="shared" ca="1" si="9"/>
        <v>46116</v>
      </c>
      <c r="D187" s="29">
        <f t="shared" ca="1" si="11"/>
        <v>275892.93679737538</v>
      </c>
      <c r="E187" s="29">
        <f ca="1">IF(C187&lt;Calculator!$D$26,0,IF(DAY($C187)=1,IF(D187-Calculator!$G$24&gt;0,Calculator!$G$24,D187),0))</f>
        <v>0</v>
      </c>
      <c r="F187" s="29">
        <f ca="1">IF(E187&gt;0,D187*Calculator!$G$22/12,0)</f>
        <v>0</v>
      </c>
      <c r="G187" s="29">
        <f ca="1">IF(E187&gt;0,(IFERROR(-PMT(Calculator!$G$22/12,Calculator!$G$23*12,Calculator!$G$20),0))-F187,0)</f>
        <v>0</v>
      </c>
      <c r="H187" s="29">
        <f t="shared" ca="1" si="12"/>
        <v>12013.644956672941</v>
      </c>
      <c r="I187" s="29">
        <f t="shared" ca="1" si="10"/>
        <v>2.1394162251609345</v>
      </c>
      <c r="J187" s="30">
        <f>Calculator!$G$40</f>
        <v>6.5000000000000002E-2</v>
      </c>
      <c r="K187" s="29">
        <f ca="1">IF(C187&gt;=Calculator!$G$27,IF(DAY($C187)=1,Calculator!$G$34/2,IF(DAY($C187)=15,Calculator!$G$34/2,0)),0)</f>
        <v>0</v>
      </c>
      <c r="L187" s="29">
        <f ca="1">IF(DAY($C187)=28,IF(H187=0,0,Calculator!$G$35),0)</f>
        <v>0</v>
      </c>
      <c r="M187" s="29">
        <f ca="1">IF(I187&gt;0,IF(DAY($C187)=1,SUM(INDIRECT("I"&amp;(ROW(C186)-DAY(C186))):I186),0),0)</f>
        <v>0</v>
      </c>
      <c r="N187" s="29">
        <f ca="1">IF(C187&lt;Calculator!$G$27,0,IF(C187=Calculator!$G$27,Calculator!$G$39,IF(H187-K187&lt;=0,IF(D187&gt;Calculator!$G$39,IF(H187-K187+E187+L187+M187+Calculator!$G$39&gt;Calculator!$G$39,Calculator!$G$39-(H187+E187+L187+M187-K187),Calculator!$G$39),D187),0)))</f>
        <v>0</v>
      </c>
    </row>
    <row r="188" spans="1:14" ht="15.75" thickBot="1">
      <c r="A188" s="33" t="str">
        <f ca="1">IF(C188=Calculator!$H$27,"F",IF(Daily!D188+Daily!H188=0,IF(D187+H187&gt;0,"L",""),""))</f>
        <v/>
      </c>
      <c r="B188" s="34">
        <v>187</v>
      </c>
      <c r="C188" s="19">
        <f t="shared" ca="1" si="9"/>
        <v>46117</v>
      </c>
      <c r="D188" s="29">
        <f t="shared" ca="1" si="11"/>
        <v>275892.93679737538</v>
      </c>
      <c r="E188" s="29">
        <f ca="1">IF(C188&lt;Calculator!$D$26,0,IF(DAY($C188)=1,IF(D188-Calculator!$G$24&gt;0,Calculator!$G$24,D188),0))</f>
        <v>0</v>
      </c>
      <c r="F188" s="29">
        <f ca="1">IF(E188&gt;0,D188*Calculator!$G$22/12,0)</f>
        <v>0</v>
      </c>
      <c r="G188" s="29">
        <f ca="1">IF(E188&gt;0,(IFERROR(-PMT(Calculator!$G$22/12,Calculator!$G$23*12,Calculator!$G$20),0))-F188,0)</f>
        <v>0</v>
      </c>
      <c r="H188" s="29">
        <f t="shared" ca="1" si="12"/>
        <v>12013.644956672941</v>
      </c>
      <c r="I188" s="29">
        <f t="shared" ca="1" si="10"/>
        <v>2.1394162251609345</v>
      </c>
      <c r="J188" s="30">
        <f>Calculator!$G$40</f>
        <v>6.5000000000000002E-2</v>
      </c>
      <c r="K188" s="29">
        <f ca="1">IF(C188&gt;=Calculator!$G$27,IF(DAY($C188)=1,Calculator!$G$34/2,IF(DAY($C188)=15,Calculator!$G$34/2,0)),0)</f>
        <v>0</v>
      </c>
      <c r="L188" s="29">
        <f ca="1">IF(DAY($C188)=28,IF(H188=0,0,Calculator!$G$35),0)</f>
        <v>0</v>
      </c>
      <c r="M188" s="29">
        <f ca="1">IF(I188&gt;0,IF(DAY($C188)=1,SUM(INDIRECT("I"&amp;(ROW(C187)-DAY(C187))):I187),0),0)</f>
        <v>0</v>
      </c>
      <c r="N188" s="29">
        <f ca="1">IF(C188&lt;Calculator!$G$27,0,IF(C188=Calculator!$G$27,Calculator!$G$39,IF(H188-K188&lt;=0,IF(D188&gt;Calculator!$G$39,IF(H188-K188+E188+L188+M188+Calculator!$G$39&gt;Calculator!$G$39,Calculator!$G$39-(H188+E188+L188+M188-K188),Calculator!$G$39),D188),0)))</f>
        <v>0</v>
      </c>
    </row>
    <row r="189" spans="1:14" ht="15.75" thickBot="1">
      <c r="A189" s="33" t="str">
        <f ca="1">IF(C189=Calculator!$H$27,"F",IF(Daily!D189+Daily!H189=0,IF(D188+H188&gt;0,"L",""),""))</f>
        <v/>
      </c>
      <c r="B189" s="34">
        <v>188</v>
      </c>
      <c r="C189" s="19">
        <f t="shared" ca="1" si="9"/>
        <v>46118</v>
      </c>
      <c r="D189" s="29">
        <f t="shared" ca="1" si="11"/>
        <v>275892.93679737538</v>
      </c>
      <c r="E189" s="29">
        <f ca="1">IF(C189&lt;Calculator!$D$26,0,IF(DAY($C189)=1,IF(D189-Calculator!$G$24&gt;0,Calculator!$G$24,D189),0))</f>
        <v>0</v>
      </c>
      <c r="F189" s="29">
        <f ca="1">IF(E189&gt;0,D189*Calculator!$G$22/12,0)</f>
        <v>0</v>
      </c>
      <c r="G189" s="29">
        <f ca="1">IF(E189&gt;0,(IFERROR(-PMT(Calculator!$G$22/12,Calculator!$G$23*12,Calculator!$G$20),0))-F189,0)</f>
        <v>0</v>
      </c>
      <c r="H189" s="29">
        <f t="shared" ca="1" si="12"/>
        <v>12013.644956672941</v>
      </c>
      <c r="I189" s="29">
        <f t="shared" ca="1" si="10"/>
        <v>2.1394162251609345</v>
      </c>
      <c r="J189" s="30">
        <f>Calculator!$G$40</f>
        <v>6.5000000000000002E-2</v>
      </c>
      <c r="K189" s="29">
        <f ca="1">IF(C189&gt;=Calculator!$G$27,IF(DAY($C189)=1,Calculator!$G$34/2,IF(DAY($C189)=15,Calculator!$G$34/2,0)),0)</f>
        <v>0</v>
      </c>
      <c r="L189" s="29">
        <f ca="1">IF(DAY($C189)=28,IF(H189=0,0,Calculator!$G$35),0)</f>
        <v>0</v>
      </c>
      <c r="M189" s="29">
        <f ca="1">IF(I189&gt;0,IF(DAY($C189)=1,SUM(INDIRECT("I"&amp;(ROW(C188)-DAY(C188))):I188),0),0)</f>
        <v>0</v>
      </c>
      <c r="N189" s="29">
        <f ca="1">IF(C189&lt;Calculator!$G$27,0,IF(C189=Calculator!$G$27,Calculator!$G$39,IF(H189-K189&lt;=0,IF(D189&gt;Calculator!$G$39,IF(H189-K189+E189+L189+M189+Calculator!$G$39&gt;Calculator!$G$39,Calculator!$G$39-(H189+E189+L189+M189-K189),Calculator!$G$39),D189),0)))</f>
        <v>0</v>
      </c>
    </row>
    <row r="190" spans="1:14" ht="15.75" thickBot="1">
      <c r="A190" s="33" t="str">
        <f ca="1">IF(C190=Calculator!$H$27,"F",IF(Daily!D190+Daily!H190=0,IF(D189+H189&gt;0,"L",""),""))</f>
        <v/>
      </c>
      <c r="B190" s="34">
        <v>189</v>
      </c>
      <c r="C190" s="19">
        <f t="shared" ca="1" si="9"/>
        <v>46119</v>
      </c>
      <c r="D190" s="29">
        <f t="shared" ca="1" si="11"/>
        <v>275892.93679737538</v>
      </c>
      <c r="E190" s="29">
        <f ca="1">IF(C190&lt;Calculator!$D$26,0,IF(DAY($C190)=1,IF(D190-Calculator!$G$24&gt;0,Calculator!$G$24,D190),0))</f>
        <v>0</v>
      </c>
      <c r="F190" s="29">
        <f ca="1">IF(E190&gt;0,D190*Calculator!$G$22/12,0)</f>
        <v>0</v>
      </c>
      <c r="G190" s="29">
        <f ca="1">IF(E190&gt;0,(IFERROR(-PMT(Calculator!$G$22/12,Calculator!$G$23*12,Calculator!$G$20),0))-F190,0)</f>
        <v>0</v>
      </c>
      <c r="H190" s="29">
        <f t="shared" ca="1" si="12"/>
        <v>12013.644956672941</v>
      </c>
      <c r="I190" s="29">
        <f t="shared" ca="1" si="10"/>
        <v>2.1394162251609345</v>
      </c>
      <c r="J190" s="30">
        <f>Calculator!$G$40</f>
        <v>6.5000000000000002E-2</v>
      </c>
      <c r="K190" s="29">
        <f ca="1">IF(C190&gt;=Calculator!$G$27,IF(DAY($C190)=1,Calculator!$G$34/2,IF(DAY($C190)=15,Calculator!$G$34/2,0)),0)</f>
        <v>0</v>
      </c>
      <c r="L190" s="29">
        <f ca="1">IF(DAY($C190)=28,IF(H190=0,0,Calculator!$G$35),0)</f>
        <v>0</v>
      </c>
      <c r="M190" s="29">
        <f ca="1">IF(I190&gt;0,IF(DAY($C190)=1,SUM(INDIRECT("I"&amp;(ROW(C189)-DAY(C189))):I189),0),0)</f>
        <v>0</v>
      </c>
      <c r="N190" s="29">
        <f ca="1">IF(C190&lt;Calculator!$G$27,0,IF(C190=Calculator!$G$27,Calculator!$G$39,IF(H190-K190&lt;=0,IF(D190&gt;Calculator!$G$39,IF(H190-K190+E190+L190+M190+Calculator!$G$39&gt;Calculator!$G$39,Calculator!$G$39-(H190+E190+L190+M190-K190),Calculator!$G$39),D190),0)))</f>
        <v>0</v>
      </c>
    </row>
    <row r="191" spans="1:14" ht="15.75" thickBot="1">
      <c r="A191" s="33" t="str">
        <f ca="1">IF(C191=Calculator!$H$27,"F",IF(Daily!D191+Daily!H191=0,IF(D190+H190&gt;0,"L",""),""))</f>
        <v/>
      </c>
      <c r="B191" s="34">
        <v>190</v>
      </c>
      <c r="C191" s="19">
        <f t="shared" ca="1" si="9"/>
        <v>46120</v>
      </c>
      <c r="D191" s="29">
        <f t="shared" ca="1" si="11"/>
        <v>275892.93679737538</v>
      </c>
      <c r="E191" s="29">
        <f ca="1">IF(C191&lt;Calculator!$D$26,0,IF(DAY($C191)=1,IF(D191-Calculator!$G$24&gt;0,Calculator!$G$24,D191),0))</f>
        <v>0</v>
      </c>
      <c r="F191" s="29">
        <f ca="1">IF(E191&gt;0,D191*Calculator!$G$22/12,0)</f>
        <v>0</v>
      </c>
      <c r="G191" s="29">
        <f ca="1">IF(E191&gt;0,(IFERROR(-PMT(Calculator!$G$22/12,Calculator!$G$23*12,Calculator!$G$20),0))-F191,0)</f>
        <v>0</v>
      </c>
      <c r="H191" s="29">
        <f t="shared" ca="1" si="12"/>
        <v>12013.644956672941</v>
      </c>
      <c r="I191" s="29">
        <f t="shared" ca="1" si="10"/>
        <v>2.1394162251609345</v>
      </c>
      <c r="J191" s="30">
        <f>Calculator!$G$40</f>
        <v>6.5000000000000002E-2</v>
      </c>
      <c r="K191" s="29">
        <f ca="1">IF(C191&gt;=Calculator!$G$27,IF(DAY($C191)=1,Calculator!$G$34/2,IF(DAY($C191)=15,Calculator!$G$34/2,0)),0)</f>
        <v>0</v>
      </c>
      <c r="L191" s="29">
        <f ca="1">IF(DAY($C191)=28,IF(H191=0,0,Calculator!$G$35),0)</f>
        <v>0</v>
      </c>
      <c r="M191" s="29">
        <f ca="1">IF(I191&gt;0,IF(DAY($C191)=1,SUM(INDIRECT("I"&amp;(ROW(C190)-DAY(C190))):I190),0),0)</f>
        <v>0</v>
      </c>
      <c r="N191" s="29">
        <f ca="1">IF(C191&lt;Calculator!$G$27,0,IF(C191=Calculator!$G$27,Calculator!$G$39,IF(H191-K191&lt;=0,IF(D191&gt;Calculator!$G$39,IF(H191-K191+E191+L191+M191+Calculator!$G$39&gt;Calculator!$G$39,Calculator!$G$39-(H191+E191+L191+M191-K191),Calculator!$G$39),D191),0)))</f>
        <v>0</v>
      </c>
    </row>
    <row r="192" spans="1:14" ht="15.75" thickBot="1">
      <c r="A192" s="33" t="str">
        <f ca="1">IF(C192=Calculator!$H$27,"F",IF(Daily!D192+Daily!H192=0,IF(D191+H191&gt;0,"L",""),""))</f>
        <v/>
      </c>
      <c r="B192" s="34">
        <v>191</v>
      </c>
      <c r="C192" s="19">
        <f t="shared" ca="1" si="9"/>
        <v>46121</v>
      </c>
      <c r="D192" s="29">
        <f t="shared" ca="1" si="11"/>
        <v>275892.93679737538</v>
      </c>
      <c r="E192" s="29">
        <f ca="1">IF(C192&lt;Calculator!$D$26,0,IF(DAY($C192)=1,IF(D192-Calculator!$G$24&gt;0,Calculator!$G$24,D192),0))</f>
        <v>0</v>
      </c>
      <c r="F192" s="29">
        <f ca="1">IF(E192&gt;0,D192*Calculator!$G$22/12,0)</f>
        <v>0</v>
      </c>
      <c r="G192" s="29">
        <f ca="1">IF(E192&gt;0,(IFERROR(-PMT(Calculator!$G$22/12,Calculator!$G$23*12,Calculator!$G$20),0))-F192,0)</f>
        <v>0</v>
      </c>
      <c r="H192" s="29">
        <f t="shared" ca="1" si="12"/>
        <v>12013.644956672941</v>
      </c>
      <c r="I192" s="29">
        <f t="shared" ca="1" si="10"/>
        <v>2.1394162251609345</v>
      </c>
      <c r="J192" s="30">
        <f>Calculator!$G$40</f>
        <v>6.5000000000000002E-2</v>
      </c>
      <c r="K192" s="29">
        <f ca="1">IF(C192&gt;=Calculator!$G$27,IF(DAY($C192)=1,Calculator!$G$34/2,IF(DAY($C192)=15,Calculator!$G$34/2,0)),0)</f>
        <v>0</v>
      </c>
      <c r="L192" s="29">
        <f ca="1">IF(DAY($C192)=28,IF(H192=0,0,Calculator!$G$35),0)</f>
        <v>0</v>
      </c>
      <c r="M192" s="29">
        <f ca="1">IF(I192&gt;0,IF(DAY($C192)=1,SUM(INDIRECT("I"&amp;(ROW(C191)-DAY(C191))):I191),0),0)</f>
        <v>0</v>
      </c>
      <c r="N192" s="29">
        <f ca="1">IF(C192&lt;Calculator!$G$27,0,IF(C192=Calculator!$G$27,Calculator!$G$39,IF(H192-K192&lt;=0,IF(D192&gt;Calculator!$G$39,IF(H192-K192+E192+L192+M192+Calculator!$G$39&gt;Calculator!$G$39,Calculator!$G$39-(H192+E192+L192+M192-K192),Calculator!$G$39),D192),0)))</f>
        <v>0</v>
      </c>
    </row>
    <row r="193" spans="1:14" ht="15.75" thickBot="1">
      <c r="A193" s="33" t="str">
        <f ca="1">IF(C193=Calculator!$H$27,"F",IF(Daily!D193+Daily!H193=0,IF(D192+H192&gt;0,"L",""),""))</f>
        <v/>
      </c>
      <c r="B193" s="34">
        <v>192</v>
      </c>
      <c r="C193" s="19">
        <f t="shared" ca="1" si="9"/>
        <v>46122</v>
      </c>
      <c r="D193" s="29">
        <f t="shared" ca="1" si="11"/>
        <v>275892.93679737538</v>
      </c>
      <c r="E193" s="29">
        <f ca="1">IF(C193&lt;Calculator!$D$26,0,IF(DAY($C193)=1,IF(D193-Calculator!$G$24&gt;0,Calculator!$G$24,D193),0))</f>
        <v>0</v>
      </c>
      <c r="F193" s="29">
        <f ca="1">IF(E193&gt;0,D193*Calculator!$G$22/12,0)</f>
        <v>0</v>
      </c>
      <c r="G193" s="29">
        <f ca="1">IF(E193&gt;0,(IFERROR(-PMT(Calculator!$G$22/12,Calculator!$G$23*12,Calculator!$G$20),0))-F193,0)</f>
        <v>0</v>
      </c>
      <c r="H193" s="29">
        <f t="shared" ca="1" si="12"/>
        <v>12013.644956672941</v>
      </c>
      <c r="I193" s="29">
        <f t="shared" ca="1" si="10"/>
        <v>2.1394162251609345</v>
      </c>
      <c r="J193" s="30">
        <f>Calculator!$G$40</f>
        <v>6.5000000000000002E-2</v>
      </c>
      <c r="K193" s="29">
        <f ca="1">IF(C193&gt;=Calculator!$G$27,IF(DAY($C193)=1,Calculator!$G$34/2,IF(DAY($C193)=15,Calculator!$G$34/2,0)),0)</f>
        <v>0</v>
      </c>
      <c r="L193" s="29">
        <f ca="1">IF(DAY($C193)=28,IF(H193=0,0,Calculator!$G$35),0)</f>
        <v>0</v>
      </c>
      <c r="M193" s="29">
        <f ca="1">IF(I193&gt;0,IF(DAY($C193)=1,SUM(INDIRECT("I"&amp;(ROW(C192)-DAY(C192))):I192),0),0)</f>
        <v>0</v>
      </c>
      <c r="N193" s="29">
        <f ca="1">IF(C193&lt;Calculator!$G$27,0,IF(C193=Calculator!$G$27,Calculator!$G$39,IF(H193-K193&lt;=0,IF(D193&gt;Calculator!$G$39,IF(H193-K193+E193+L193+M193+Calculator!$G$39&gt;Calculator!$G$39,Calculator!$G$39-(H193+E193+L193+M193-K193),Calculator!$G$39),D193),0)))</f>
        <v>0</v>
      </c>
    </row>
    <row r="194" spans="1:14" ht="15.75" thickBot="1">
      <c r="A194" s="33" t="str">
        <f ca="1">IF(C194=Calculator!$H$27,"F",IF(Daily!D194+Daily!H194=0,IF(D193+H193&gt;0,"L",""),""))</f>
        <v/>
      </c>
      <c r="B194" s="34">
        <v>193</v>
      </c>
      <c r="C194" s="19">
        <f t="shared" ca="1" si="9"/>
        <v>46123</v>
      </c>
      <c r="D194" s="29">
        <f t="shared" ca="1" si="11"/>
        <v>275892.93679737538</v>
      </c>
      <c r="E194" s="29">
        <f ca="1">IF(C194&lt;Calculator!$D$26,0,IF(DAY($C194)=1,IF(D194-Calculator!$G$24&gt;0,Calculator!$G$24,D194),0))</f>
        <v>0</v>
      </c>
      <c r="F194" s="29">
        <f ca="1">IF(E194&gt;0,D194*Calculator!$G$22/12,0)</f>
        <v>0</v>
      </c>
      <c r="G194" s="29">
        <f ca="1">IF(E194&gt;0,(IFERROR(-PMT(Calculator!$G$22/12,Calculator!$G$23*12,Calculator!$G$20),0))-F194,0)</f>
        <v>0</v>
      </c>
      <c r="H194" s="29">
        <f t="shared" ca="1" si="12"/>
        <v>12013.644956672941</v>
      </c>
      <c r="I194" s="29">
        <f t="shared" ca="1" si="10"/>
        <v>2.1394162251609345</v>
      </c>
      <c r="J194" s="30">
        <f>Calculator!$G$40</f>
        <v>6.5000000000000002E-2</v>
      </c>
      <c r="K194" s="29">
        <f ca="1">IF(C194&gt;=Calculator!$G$27,IF(DAY($C194)=1,Calculator!$G$34/2,IF(DAY($C194)=15,Calculator!$G$34/2,0)),0)</f>
        <v>0</v>
      </c>
      <c r="L194" s="29">
        <f ca="1">IF(DAY($C194)=28,IF(H194=0,0,Calculator!$G$35),0)</f>
        <v>0</v>
      </c>
      <c r="M194" s="29">
        <f ca="1">IF(I194&gt;0,IF(DAY($C194)=1,SUM(INDIRECT("I"&amp;(ROW(C193)-DAY(C193))):I193),0),0)</f>
        <v>0</v>
      </c>
      <c r="N194" s="29">
        <f ca="1">IF(C194&lt;Calculator!$G$27,0,IF(C194=Calculator!$G$27,Calculator!$G$39,IF(H194-K194&lt;=0,IF(D194&gt;Calculator!$G$39,IF(H194-K194+E194+L194+M194+Calculator!$G$39&gt;Calculator!$G$39,Calculator!$G$39-(H194+E194+L194+M194-K194),Calculator!$G$39),D194),0)))</f>
        <v>0</v>
      </c>
    </row>
    <row r="195" spans="1:14" ht="15.75" thickBot="1">
      <c r="A195" s="33" t="str">
        <f ca="1">IF(C195=Calculator!$H$27,"F",IF(Daily!D195+Daily!H195=0,IF(D194+H194&gt;0,"L",""),""))</f>
        <v/>
      </c>
      <c r="B195" s="34">
        <v>194</v>
      </c>
      <c r="C195" s="19">
        <f t="shared" ref="C195:C258" ca="1" si="13">C194+1</f>
        <v>46124</v>
      </c>
      <c r="D195" s="29">
        <f t="shared" ca="1" si="11"/>
        <v>275892.93679737538</v>
      </c>
      <c r="E195" s="29">
        <f ca="1">IF(C195&lt;Calculator!$D$26,0,IF(DAY($C195)=1,IF(D195-Calculator!$G$24&gt;0,Calculator!$G$24,D195),0))</f>
        <v>0</v>
      </c>
      <c r="F195" s="29">
        <f ca="1">IF(E195&gt;0,D195*Calculator!$G$22/12,0)</f>
        <v>0</v>
      </c>
      <c r="G195" s="29">
        <f ca="1">IF(E195&gt;0,(IFERROR(-PMT(Calculator!$G$22/12,Calculator!$G$23*12,Calculator!$G$20),0))-F195,0)</f>
        <v>0</v>
      </c>
      <c r="H195" s="29">
        <f t="shared" ca="1" si="12"/>
        <v>12013.644956672941</v>
      </c>
      <c r="I195" s="29">
        <f t="shared" ref="I195:I258" ca="1" si="14">H195*J195/365</f>
        <v>2.1394162251609345</v>
      </c>
      <c r="J195" s="30">
        <f>Calculator!$G$40</f>
        <v>6.5000000000000002E-2</v>
      </c>
      <c r="K195" s="29">
        <f ca="1">IF(C195&gt;=Calculator!$G$27,IF(DAY($C195)=1,Calculator!$G$34/2,IF(DAY($C195)=15,Calculator!$G$34/2,0)),0)</f>
        <v>0</v>
      </c>
      <c r="L195" s="29">
        <f ca="1">IF(DAY($C195)=28,IF(H195=0,0,Calculator!$G$35),0)</f>
        <v>0</v>
      </c>
      <c r="M195" s="29">
        <f ca="1">IF(I195&gt;0,IF(DAY($C195)=1,SUM(INDIRECT("I"&amp;(ROW(C194)-DAY(C194))):I194),0),0)</f>
        <v>0</v>
      </c>
      <c r="N195" s="29">
        <f ca="1">IF(C195&lt;Calculator!$G$27,0,IF(C195=Calculator!$G$27,Calculator!$G$39,IF(H195-K195&lt;=0,IF(D195&gt;Calculator!$G$39,IF(H195-K195+E195+L195+M195+Calculator!$G$39&gt;Calculator!$G$39,Calculator!$G$39-(H195+E195+L195+M195-K195),Calculator!$G$39),D195),0)))</f>
        <v>0</v>
      </c>
    </row>
    <row r="196" spans="1:14" ht="15.75" thickBot="1">
      <c r="A196" s="33" t="str">
        <f ca="1">IF(C196=Calculator!$H$27,"F",IF(Daily!D196+Daily!H196=0,IF(D195+H195&gt;0,"L",""),""))</f>
        <v/>
      </c>
      <c r="B196" s="34">
        <v>195</v>
      </c>
      <c r="C196" s="19">
        <f t="shared" ca="1" si="13"/>
        <v>46125</v>
      </c>
      <c r="D196" s="29">
        <f t="shared" ref="D196:D259" ca="1" si="15">IF(((D195-G195)-N195)&lt;0,0,((D195-G195)-N195))</f>
        <v>275892.93679737538</v>
      </c>
      <c r="E196" s="29">
        <f ca="1">IF(C196&lt;Calculator!$D$26,0,IF(DAY($C196)=1,IF(D196-Calculator!$G$24&gt;0,Calculator!$G$24,D196),0))</f>
        <v>0</v>
      </c>
      <c r="F196" s="29">
        <f ca="1">IF(E196&gt;0,D196*Calculator!$G$22/12,0)</f>
        <v>0</v>
      </c>
      <c r="G196" s="29">
        <f ca="1">IF(E196&gt;0,(IFERROR(-PMT(Calculator!$G$22/12,Calculator!$G$23*12,Calculator!$G$20),0))-F196,0)</f>
        <v>0</v>
      </c>
      <c r="H196" s="29">
        <f t="shared" ref="H196:H259" ca="1" si="16">IF((H195-K195+SUM(L195:N195)+E195)&lt;0,0,(H195-K195+SUM(L195:N195)+E195))</f>
        <v>12013.644956672941</v>
      </c>
      <c r="I196" s="29">
        <f t="shared" ca="1" si="14"/>
        <v>2.1394162251609345</v>
      </c>
      <c r="J196" s="30">
        <f>Calculator!$G$40</f>
        <v>6.5000000000000002E-2</v>
      </c>
      <c r="K196" s="29">
        <f ca="1">IF(C196&gt;=Calculator!$G$27,IF(DAY($C196)=1,Calculator!$G$34/2,IF(DAY($C196)=15,Calculator!$G$34/2,0)),0)</f>
        <v>0</v>
      </c>
      <c r="L196" s="29">
        <f ca="1">IF(DAY($C196)=28,IF(H196=0,0,Calculator!$G$35),0)</f>
        <v>0</v>
      </c>
      <c r="M196" s="29">
        <f ca="1">IF(I196&gt;0,IF(DAY($C196)=1,SUM(INDIRECT("I"&amp;(ROW(C195)-DAY(C195))):I195),0),0)</f>
        <v>0</v>
      </c>
      <c r="N196" s="29">
        <f ca="1">IF(C196&lt;Calculator!$G$27,0,IF(C196=Calculator!$G$27,Calculator!$G$39,IF(H196-K196&lt;=0,IF(D196&gt;Calculator!$G$39,IF(H196-K196+E196+L196+M196+Calculator!$G$39&gt;Calculator!$G$39,Calculator!$G$39-(H196+E196+L196+M196-K196),Calculator!$G$39),D196),0)))</f>
        <v>0</v>
      </c>
    </row>
    <row r="197" spans="1:14" ht="15.75" thickBot="1">
      <c r="A197" s="33" t="str">
        <f ca="1">IF(C197=Calculator!$H$27,"F",IF(Daily!D197+Daily!H197=0,IF(D196+H196&gt;0,"L",""),""))</f>
        <v/>
      </c>
      <c r="B197" s="34">
        <v>196</v>
      </c>
      <c r="C197" s="19">
        <f t="shared" ca="1" si="13"/>
        <v>46126</v>
      </c>
      <c r="D197" s="29">
        <f t="shared" ca="1" si="15"/>
        <v>275892.93679737538</v>
      </c>
      <c r="E197" s="29">
        <f ca="1">IF(C197&lt;Calculator!$D$26,0,IF(DAY($C197)=1,IF(D197-Calculator!$G$24&gt;0,Calculator!$G$24,D197),0))</f>
        <v>0</v>
      </c>
      <c r="F197" s="29">
        <f ca="1">IF(E197&gt;0,D197*Calculator!$G$22/12,0)</f>
        <v>0</v>
      </c>
      <c r="G197" s="29">
        <f ca="1">IF(E197&gt;0,(IFERROR(-PMT(Calculator!$G$22/12,Calculator!$G$23*12,Calculator!$G$20),0))-F197,0)</f>
        <v>0</v>
      </c>
      <c r="H197" s="29">
        <f t="shared" ca="1" si="16"/>
        <v>12013.644956672941</v>
      </c>
      <c r="I197" s="29">
        <f t="shared" ca="1" si="14"/>
        <v>2.1394162251609345</v>
      </c>
      <c r="J197" s="30">
        <f>Calculator!$G$40</f>
        <v>6.5000000000000002E-2</v>
      </c>
      <c r="K197" s="29">
        <f ca="1">IF(C197&gt;=Calculator!$G$27,IF(DAY($C197)=1,Calculator!$G$34/2,IF(DAY($C197)=15,Calculator!$G$34/2,0)),0)</f>
        <v>0</v>
      </c>
      <c r="L197" s="29">
        <f ca="1">IF(DAY($C197)=28,IF(H197=0,0,Calculator!$G$35),0)</f>
        <v>0</v>
      </c>
      <c r="M197" s="29">
        <f ca="1">IF(I197&gt;0,IF(DAY($C197)=1,SUM(INDIRECT("I"&amp;(ROW(C196)-DAY(C196))):I196),0),0)</f>
        <v>0</v>
      </c>
      <c r="N197" s="29">
        <f ca="1">IF(C197&lt;Calculator!$G$27,0,IF(C197=Calculator!$G$27,Calculator!$G$39,IF(H197-K197&lt;=0,IF(D197&gt;Calculator!$G$39,IF(H197-K197+E197+L197+M197+Calculator!$G$39&gt;Calculator!$G$39,Calculator!$G$39-(H197+E197+L197+M197-K197),Calculator!$G$39),D197),0)))</f>
        <v>0</v>
      </c>
    </row>
    <row r="198" spans="1:14" ht="15.75" thickBot="1">
      <c r="A198" s="33" t="str">
        <f ca="1">IF(C198=Calculator!$H$27,"F",IF(Daily!D198+Daily!H198=0,IF(D197+H197&gt;0,"L",""),""))</f>
        <v/>
      </c>
      <c r="B198" s="34">
        <v>197</v>
      </c>
      <c r="C198" s="19">
        <f t="shared" ca="1" si="13"/>
        <v>46127</v>
      </c>
      <c r="D198" s="29">
        <f t="shared" ca="1" si="15"/>
        <v>275892.93679737538</v>
      </c>
      <c r="E198" s="29">
        <f ca="1">IF(C198&lt;Calculator!$D$26,0,IF(DAY($C198)=1,IF(D198-Calculator!$G$24&gt;0,Calculator!$G$24,D198),0))</f>
        <v>0</v>
      </c>
      <c r="F198" s="29">
        <f ca="1">IF(E198&gt;0,D198*Calculator!$G$22/12,0)</f>
        <v>0</v>
      </c>
      <c r="G198" s="29">
        <f ca="1">IF(E198&gt;0,(IFERROR(-PMT(Calculator!$G$22/12,Calculator!$G$23*12,Calculator!$G$20),0))-F198,0)</f>
        <v>0</v>
      </c>
      <c r="H198" s="29">
        <f t="shared" ca="1" si="16"/>
        <v>12013.644956672941</v>
      </c>
      <c r="I198" s="29">
        <f t="shared" ca="1" si="14"/>
        <v>2.1394162251609345</v>
      </c>
      <c r="J198" s="30">
        <f>Calculator!$G$40</f>
        <v>6.5000000000000002E-2</v>
      </c>
      <c r="K198" s="29">
        <f ca="1">IF(C198&gt;=Calculator!$G$27,IF(DAY($C198)=1,Calculator!$G$34/2,IF(DAY($C198)=15,Calculator!$G$34/2,0)),0)</f>
        <v>4500</v>
      </c>
      <c r="L198" s="29">
        <f ca="1">IF(DAY($C198)=28,IF(H198=0,0,Calculator!$G$35),0)</f>
        <v>0</v>
      </c>
      <c r="M198" s="29">
        <f ca="1">IF(I198&gt;0,IF(DAY($C198)=1,SUM(INDIRECT("I"&amp;(ROW(C197)-DAY(C197))):I197),0),0)</f>
        <v>0</v>
      </c>
      <c r="N198" s="29">
        <f ca="1">IF(C198&lt;Calculator!$G$27,0,IF(C198=Calculator!$G$27,Calculator!$G$39,IF(H198-K198&lt;=0,IF(D198&gt;Calculator!$G$39,IF(H198-K198+E198+L198+M198+Calculator!$G$39&gt;Calculator!$G$39,Calculator!$G$39-(H198+E198+L198+M198-K198),Calculator!$G$39),D198),0)))</f>
        <v>0</v>
      </c>
    </row>
    <row r="199" spans="1:14" ht="15.75" thickBot="1">
      <c r="A199" s="33" t="str">
        <f ca="1">IF(C199=Calculator!$H$27,"F",IF(Daily!D199+Daily!H199=0,IF(D198+H198&gt;0,"L",""),""))</f>
        <v/>
      </c>
      <c r="B199" s="34">
        <v>198</v>
      </c>
      <c r="C199" s="19">
        <f t="shared" ca="1" si="13"/>
        <v>46128</v>
      </c>
      <c r="D199" s="29">
        <f t="shared" ca="1" si="15"/>
        <v>275892.93679737538</v>
      </c>
      <c r="E199" s="29">
        <f ca="1">IF(C199&lt;Calculator!$D$26,0,IF(DAY($C199)=1,IF(D199-Calculator!$G$24&gt;0,Calculator!$G$24,D199),0))</f>
        <v>0</v>
      </c>
      <c r="F199" s="29">
        <f ca="1">IF(E199&gt;0,D199*Calculator!$G$22/12,0)</f>
        <v>0</v>
      </c>
      <c r="G199" s="29">
        <f ca="1">IF(E199&gt;0,(IFERROR(-PMT(Calculator!$G$22/12,Calculator!$G$23*12,Calculator!$G$20),0))-F199,0)</f>
        <v>0</v>
      </c>
      <c r="H199" s="29">
        <f t="shared" ca="1" si="16"/>
        <v>7513.6449566729407</v>
      </c>
      <c r="I199" s="29">
        <f t="shared" ca="1" si="14"/>
        <v>1.338046362147236</v>
      </c>
      <c r="J199" s="30">
        <f>Calculator!$G$40</f>
        <v>6.5000000000000002E-2</v>
      </c>
      <c r="K199" s="29">
        <f ca="1">IF(C199&gt;=Calculator!$G$27,IF(DAY($C199)=1,Calculator!$G$34/2,IF(DAY($C199)=15,Calculator!$G$34/2,0)),0)</f>
        <v>0</v>
      </c>
      <c r="L199" s="29">
        <f ca="1">IF(DAY($C199)=28,IF(H199=0,0,Calculator!$G$35),0)</f>
        <v>0</v>
      </c>
      <c r="M199" s="29">
        <f ca="1">IF(I199&gt;0,IF(DAY($C199)=1,SUM(INDIRECT("I"&amp;(ROW(C198)-DAY(C198))):I198),0),0)</f>
        <v>0</v>
      </c>
      <c r="N199" s="29">
        <f ca="1">IF(C199&lt;Calculator!$G$27,0,IF(C199=Calculator!$G$27,Calculator!$G$39,IF(H199-K199&lt;=0,IF(D199&gt;Calculator!$G$39,IF(H199-K199+E199+L199+M199+Calculator!$G$39&gt;Calculator!$G$39,Calculator!$G$39-(H199+E199+L199+M199-K199),Calculator!$G$39),D199),0)))</f>
        <v>0</v>
      </c>
    </row>
    <row r="200" spans="1:14" ht="15.75" thickBot="1">
      <c r="A200" s="33" t="str">
        <f ca="1">IF(C200=Calculator!$H$27,"F",IF(Daily!D200+Daily!H200=0,IF(D199+H199&gt;0,"L",""),""))</f>
        <v/>
      </c>
      <c r="B200" s="34">
        <v>199</v>
      </c>
      <c r="C200" s="19">
        <f t="shared" ca="1" si="13"/>
        <v>46129</v>
      </c>
      <c r="D200" s="29">
        <f t="shared" ca="1" si="15"/>
        <v>275892.93679737538</v>
      </c>
      <c r="E200" s="29">
        <f ca="1">IF(C200&lt;Calculator!$D$26,0,IF(DAY($C200)=1,IF(D200-Calculator!$G$24&gt;0,Calculator!$G$24,D200),0))</f>
        <v>0</v>
      </c>
      <c r="F200" s="29">
        <f ca="1">IF(E200&gt;0,D200*Calculator!$G$22/12,0)</f>
        <v>0</v>
      </c>
      <c r="G200" s="29">
        <f ca="1">IF(E200&gt;0,(IFERROR(-PMT(Calculator!$G$22/12,Calculator!$G$23*12,Calculator!$G$20),0))-F200,0)</f>
        <v>0</v>
      </c>
      <c r="H200" s="29">
        <f t="shared" ca="1" si="16"/>
        <v>7513.6449566729407</v>
      </c>
      <c r="I200" s="29">
        <f t="shared" ca="1" si="14"/>
        <v>1.338046362147236</v>
      </c>
      <c r="J200" s="30">
        <f>Calculator!$G$40</f>
        <v>6.5000000000000002E-2</v>
      </c>
      <c r="K200" s="29">
        <f ca="1">IF(C200&gt;=Calculator!$G$27,IF(DAY($C200)=1,Calculator!$G$34/2,IF(DAY($C200)=15,Calculator!$G$34/2,0)),0)</f>
        <v>0</v>
      </c>
      <c r="L200" s="29">
        <f ca="1">IF(DAY($C200)=28,IF(H200=0,0,Calculator!$G$35),0)</f>
        <v>0</v>
      </c>
      <c r="M200" s="29">
        <f ca="1">IF(I200&gt;0,IF(DAY($C200)=1,SUM(INDIRECT("I"&amp;(ROW(C199)-DAY(C199))):I199),0),0)</f>
        <v>0</v>
      </c>
      <c r="N200" s="29">
        <f ca="1">IF(C200&lt;Calculator!$G$27,0,IF(C200=Calculator!$G$27,Calculator!$G$39,IF(H200-K200&lt;=0,IF(D200&gt;Calculator!$G$39,IF(H200-K200+E200+L200+M200+Calculator!$G$39&gt;Calculator!$G$39,Calculator!$G$39-(H200+E200+L200+M200-K200),Calculator!$G$39),D200),0)))</f>
        <v>0</v>
      </c>
    </row>
    <row r="201" spans="1:14" ht="15.75" thickBot="1">
      <c r="A201" s="33" t="str">
        <f ca="1">IF(C201=Calculator!$H$27,"F",IF(Daily!D201+Daily!H201=0,IF(D200+H200&gt;0,"L",""),""))</f>
        <v/>
      </c>
      <c r="B201" s="34">
        <v>200</v>
      </c>
      <c r="C201" s="19">
        <f t="shared" ca="1" si="13"/>
        <v>46130</v>
      </c>
      <c r="D201" s="29">
        <f t="shared" ca="1" si="15"/>
        <v>275892.93679737538</v>
      </c>
      <c r="E201" s="29">
        <f ca="1">IF(C201&lt;Calculator!$D$26,0,IF(DAY($C201)=1,IF(D201-Calculator!$G$24&gt;0,Calculator!$G$24,D201),0))</f>
        <v>0</v>
      </c>
      <c r="F201" s="29">
        <f ca="1">IF(E201&gt;0,D201*Calculator!$G$22/12,0)</f>
        <v>0</v>
      </c>
      <c r="G201" s="29">
        <f ca="1">IF(E201&gt;0,(IFERROR(-PMT(Calculator!$G$22/12,Calculator!$G$23*12,Calculator!$G$20),0))-F201,0)</f>
        <v>0</v>
      </c>
      <c r="H201" s="29">
        <f t="shared" ca="1" si="16"/>
        <v>7513.6449566729407</v>
      </c>
      <c r="I201" s="29">
        <f t="shared" ca="1" si="14"/>
        <v>1.338046362147236</v>
      </c>
      <c r="J201" s="30">
        <f>Calculator!$G$40</f>
        <v>6.5000000000000002E-2</v>
      </c>
      <c r="K201" s="29">
        <f ca="1">IF(C201&gt;=Calculator!$G$27,IF(DAY($C201)=1,Calculator!$G$34/2,IF(DAY($C201)=15,Calculator!$G$34/2,0)),0)</f>
        <v>0</v>
      </c>
      <c r="L201" s="29">
        <f ca="1">IF(DAY($C201)=28,IF(H201=0,0,Calculator!$G$35),0)</f>
        <v>0</v>
      </c>
      <c r="M201" s="29">
        <f ca="1">IF(I201&gt;0,IF(DAY($C201)=1,SUM(INDIRECT("I"&amp;(ROW(C200)-DAY(C200))):I200),0),0)</f>
        <v>0</v>
      </c>
      <c r="N201" s="29">
        <f ca="1">IF(C201&lt;Calculator!$G$27,0,IF(C201=Calculator!$G$27,Calculator!$G$39,IF(H201-K201&lt;=0,IF(D201&gt;Calculator!$G$39,IF(H201-K201+E201+L201+M201+Calculator!$G$39&gt;Calculator!$G$39,Calculator!$G$39-(H201+E201+L201+M201-K201),Calculator!$G$39),D201),0)))</f>
        <v>0</v>
      </c>
    </row>
    <row r="202" spans="1:14" ht="15.75" thickBot="1">
      <c r="A202" s="33" t="str">
        <f ca="1">IF(C202=Calculator!$H$27,"F",IF(Daily!D202+Daily!H202=0,IF(D201+H201&gt;0,"L",""),""))</f>
        <v/>
      </c>
      <c r="B202" s="34">
        <v>201</v>
      </c>
      <c r="C202" s="19">
        <f t="shared" ca="1" si="13"/>
        <v>46131</v>
      </c>
      <c r="D202" s="29">
        <f t="shared" ca="1" si="15"/>
        <v>275892.93679737538</v>
      </c>
      <c r="E202" s="29">
        <f ca="1">IF(C202&lt;Calculator!$D$26,0,IF(DAY($C202)=1,IF(D202-Calculator!$G$24&gt;0,Calculator!$G$24,D202),0))</f>
        <v>0</v>
      </c>
      <c r="F202" s="29">
        <f ca="1">IF(E202&gt;0,D202*Calculator!$G$22/12,0)</f>
        <v>0</v>
      </c>
      <c r="G202" s="29">
        <f ca="1">IF(E202&gt;0,(IFERROR(-PMT(Calculator!$G$22/12,Calculator!$G$23*12,Calculator!$G$20),0))-F202,0)</f>
        <v>0</v>
      </c>
      <c r="H202" s="29">
        <f t="shared" ca="1" si="16"/>
        <v>7513.6449566729407</v>
      </c>
      <c r="I202" s="29">
        <f t="shared" ca="1" si="14"/>
        <v>1.338046362147236</v>
      </c>
      <c r="J202" s="30">
        <f>Calculator!$G$40</f>
        <v>6.5000000000000002E-2</v>
      </c>
      <c r="K202" s="29">
        <f ca="1">IF(C202&gt;=Calculator!$G$27,IF(DAY($C202)=1,Calculator!$G$34/2,IF(DAY($C202)=15,Calculator!$G$34/2,0)),0)</f>
        <v>0</v>
      </c>
      <c r="L202" s="29">
        <f ca="1">IF(DAY($C202)=28,IF(H202=0,0,Calculator!$G$35),0)</f>
        <v>0</v>
      </c>
      <c r="M202" s="29">
        <f ca="1">IF(I202&gt;0,IF(DAY($C202)=1,SUM(INDIRECT("I"&amp;(ROW(C201)-DAY(C201))):I201),0),0)</f>
        <v>0</v>
      </c>
      <c r="N202" s="29">
        <f ca="1">IF(C202&lt;Calculator!$G$27,0,IF(C202=Calculator!$G$27,Calculator!$G$39,IF(H202-K202&lt;=0,IF(D202&gt;Calculator!$G$39,IF(H202-K202+E202+L202+M202+Calculator!$G$39&gt;Calculator!$G$39,Calculator!$G$39-(H202+E202+L202+M202-K202),Calculator!$G$39),D202),0)))</f>
        <v>0</v>
      </c>
    </row>
    <row r="203" spans="1:14" ht="15.75" thickBot="1">
      <c r="A203" s="33" t="str">
        <f ca="1">IF(C203=Calculator!$H$27,"F",IF(Daily!D203+Daily!H203=0,IF(D202+H202&gt;0,"L",""),""))</f>
        <v/>
      </c>
      <c r="B203" s="34">
        <v>202</v>
      </c>
      <c r="C203" s="19">
        <f t="shared" ca="1" si="13"/>
        <v>46132</v>
      </c>
      <c r="D203" s="29">
        <f t="shared" ca="1" si="15"/>
        <v>275892.93679737538</v>
      </c>
      <c r="E203" s="29">
        <f ca="1">IF(C203&lt;Calculator!$D$26,0,IF(DAY($C203)=1,IF(D203-Calculator!$G$24&gt;0,Calculator!$G$24,D203),0))</f>
        <v>0</v>
      </c>
      <c r="F203" s="29">
        <f ca="1">IF(E203&gt;0,D203*Calculator!$G$22/12,0)</f>
        <v>0</v>
      </c>
      <c r="G203" s="29">
        <f ca="1">IF(E203&gt;0,(IFERROR(-PMT(Calculator!$G$22/12,Calculator!$G$23*12,Calculator!$G$20),0))-F203,0)</f>
        <v>0</v>
      </c>
      <c r="H203" s="29">
        <f t="shared" ca="1" si="16"/>
        <v>7513.6449566729407</v>
      </c>
      <c r="I203" s="29">
        <f t="shared" ca="1" si="14"/>
        <v>1.338046362147236</v>
      </c>
      <c r="J203" s="30">
        <f>Calculator!$G$40</f>
        <v>6.5000000000000002E-2</v>
      </c>
      <c r="K203" s="29">
        <f ca="1">IF(C203&gt;=Calculator!$G$27,IF(DAY($C203)=1,Calculator!$G$34/2,IF(DAY($C203)=15,Calculator!$G$34/2,0)),0)</f>
        <v>0</v>
      </c>
      <c r="L203" s="29">
        <f ca="1">IF(DAY($C203)=28,IF(H203=0,0,Calculator!$G$35),0)</f>
        <v>0</v>
      </c>
      <c r="M203" s="29">
        <f ca="1">IF(I203&gt;0,IF(DAY($C203)=1,SUM(INDIRECT("I"&amp;(ROW(C202)-DAY(C202))):I202),0),0)</f>
        <v>0</v>
      </c>
      <c r="N203" s="29">
        <f ca="1">IF(C203&lt;Calculator!$G$27,0,IF(C203=Calculator!$G$27,Calculator!$G$39,IF(H203-K203&lt;=0,IF(D203&gt;Calculator!$G$39,IF(H203-K203+E203+L203+M203+Calculator!$G$39&gt;Calculator!$G$39,Calculator!$G$39-(H203+E203+L203+M203-K203),Calculator!$G$39),D203),0)))</f>
        <v>0</v>
      </c>
    </row>
    <row r="204" spans="1:14" ht="15.75" thickBot="1">
      <c r="A204" s="33" t="str">
        <f ca="1">IF(C204=Calculator!$H$27,"F",IF(Daily!D204+Daily!H204=0,IF(D203+H203&gt;0,"L",""),""))</f>
        <v/>
      </c>
      <c r="B204" s="34">
        <v>203</v>
      </c>
      <c r="C204" s="19">
        <f t="shared" ca="1" si="13"/>
        <v>46133</v>
      </c>
      <c r="D204" s="29">
        <f t="shared" ca="1" si="15"/>
        <v>275892.93679737538</v>
      </c>
      <c r="E204" s="29">
        <f ca="1">IF(C204&lt;Calculator!$D$26,0,IF(DAY($C204)=1,IF(D204-Calculator!$G$24&gt;0,Calculator!$G$24,D204),0))</f>
        <v>0</v>
      </c>
      <c r="F204" s="29">
        <f ca="1">IF(E204&gt;0,D204*Calculator!$G$22/12,0)</f>
        <v>0</v>
      </c>
      <c r="G204" s="29">
        <f ca="1">IF(E204&gt;0,(IFERROR(-PMT(Calculator!$G$22/12,Calculator!$G$23*12,Calculator!$G$20),0))-F204,0)</f>
        <v>0</v>
      </c>
      <c r="H204" s="29">
        <f t="shared" ca="1" si="16"/>
        <v>7513.6449566729407</v>
      </c>
      <c r="I204" s="29">
        <f t="shared" ca="1" si="14"/>
        <v>1.338046362147236</v>
      </c>
      <c r="J204" s="30">
        <f>Calculator!$G$40</f>
        <v>6.5000000000000002E-2</v>
      </c>
      <c r="K204" s="29">
        <f ca="1">IF(C204&gt;=Calculator!$G$27,IF(DAY($C204)=1,Calculator!$G$34/2,IF(DAY($C204)=15,Calculator!$G$34/2,0)),0)</f>
        <v>0</v>
      </c>
      <c r="L204" s="29">
        <f ca="1">IF(DAY($C204)=28,IF(H204=0,0,Calculator!$G$35),0)</f>
        <v>0</v>
      </c>
      <c r="M204" s="29">
        <f ca="1">IF(I204&gt;0,IF(DAY($C204)=1,SUM(INDIRECT("I"&amp;(ROW(C203)-DAY(C203))):I203),0),0)</f>
        <v>0</v>
      </c>
      <c r="N204" s="29">
        <f ca="1">IF(C204&lt;Calculator!$G$27,0,IF(C204=Calculator!$G$27,Calculator!$G$39,IF(H204-K204&lt;=0,IF(D204&gt;Calculator!$G$39,IF(H204-K204+E204+L204+M204+Calculator!$G$39&gt;Calculator!$G$39,Calculator!$G$39-(H204+E204+L204+M204-K204),Calculator!$G$39),D204),0)))</f>
        <v>0</v>
      </c>
    </row>
    <row r="205" spans="1:14" ht="15.75" thickBot="1">
      <c r="A205" s="33" t="str">
        <f ca="1">IF(C205=Calculator!$H$27,"F",IF(Daily!D205+Daily!H205=0,IF(D204+H204&gt;0,"L",""),""))</f>
        <v/>
      </c>
      <c r="B205" s="34">
        <v>204</v>
      </c>
      <c r="C205" s="19">
        <f t="shared" ca="1" si="13"/>
        <v>46134</v>
      </c>
      <c r="D205" s="29">
        <f t="shared" ca="1" si="15"/>
        <v>275892.93679737538</v>
      </c>
      <c r="E205" s="29">
        <f ca="1">IF(C205&lt;Calculator!$D$26,0,IF(DAY($C205)=1,IF(D205-Calculator!$G$24&gt;0,Calculator!$G$24,D205),0))</f>
        <v>0</v>
      </c>
      <c r="F205" s="29">
        <f ca="1">IF(E205&gt;0,D205*Calculator!$G$22/12,0)</f>
        <v>0</v>
      </c>
      <c r="G205" s="29">
        <f ca="1">IF(E205&gt;0,(IFERROR(-PMT(Calculator!$G$22/12,Calculator!$G$23*12,Calculator!$G$20),0))-F205,0)</f>
        <v>0</v>
      </c>
      <c r="H205" s="29">
        <f t="shared" ca="1" si="16"/>
        <v>7513.6449566729407</v>
      </c>
      <c r="I205" s="29">
        <f t="shared" ca="1" si="14"/>
        <v>1.338046362147236</v>
      </c>
      <c r="J205" s="30">
        <f>Calculator!$G$40</f>
        <v>6.5000000000000002E-2</v>
      </c>
      <c r="K205" s="29">
        <f ca="1">IF(C205&gt;=Calculator!$G$27,IF(DAY($C205)=1,Calculator!$G$34/2,IF(DAY($C205)=15,Calculator!$G$34/2,0)),0)</f>
        <v>0</v>
      </c>
      <c r="L205" s="29">
        <f ca="1">IF(DAY($C205)=28,IF(H205=0,0,Calculator!$G$35),0)</f>
        <v>0</v>
      </c>
      <c r="M205" s="29">
        <f ca="1">IF(I205&gt;0,IF(DAY($C205)=1,SUM(INDIRECT("I"&amp;(ROW(C204)-DAY(C204))):I204),0),0)</f>
        <v>0</v>
      </c>
      <c r="N205" s="29">
        <f ca="1">IF(C205&lt;Calculator!$G$27,0,IF(C205=Calculator!$G$27,Calculator!$G$39,IF(H205-K205&lt;=0,IF(D205&gt;Calculator!$G$39,IF(H205-K205+E205+L205+M205+Calculator!$G$39&gt;Calculator!$G$39,Calculator!$G$39-(H205+E205+L205+M205-K205),Calculator!$G$39),D205),0)))</f>
        <v>0</v>
      </c>
    </row>
    <row r="206" spans="1:14" ht="15.75" thickBot="1">
      <c r="A206" s="33" t="str">
        <f ca="1">IF(C206=Calculator!$H$27,"F",IF(Daily!D206+Daily!H206=0,IF(D205+H205&gt;0,"L",""),""))</f>
        <v/>
      </c>
      <c r="B206" s="34">
        <v>205</v>
      </c>
      <c r="C206" s="19">
        <f t="shared" ca="1" si="13"/>
        <v>46135</v>
      </c>
      <c r="D206" s="29">
        <f t="shared" ca="1" si="15"/>
        <v>275892.93679737538</v>
      </c>
      <c r="E206" s="29">
        <f ca="1">IF(C206&lt;Calculator!$D$26,0,IF(DAY($C206)=1,IF(D206-Calculator!$G$24&gt;0,Calculator!$G$24,D206),0))</f>
        <v>0</v>
      </c>
      <c r="F206" s="29">
        <f ca="1">IF(E206&gt;0,D206*Calculator!$G$22/12,0)</f>
        <v>0</v>
      </c>
      <c r="G206" s="29">
        <f ca="1">IF(E206&gt;0,(IFERROR(-PMT(Calculator!$G$22/12,Calculator!$G$23*12,Calculator!$G$20),0))-F206,0)</f>
        <v>0</v>
      </c>
      <c r="H206" s="29">
        <f t="shared" ca="1" si="16"/>
        <v>7513.6449566729407</v>
      </c>
      <c r="I206" s="29">
        <f t="shared" ca="1" si="14"/>
        <v>1.338046362147236</v>
      </c>
      <c r="J206" s="30">
        <f>Calculator!$G$40</f>
        <v>6.5000000000000002E-2</v>
      </c>
      <c r="K206" s="29">
        <f ca="1">IF(C206&gt;=Calculator!$G$27,IF(DAY($C206)=1,Calculator!$G$34/2,IF(DAY($C206)=15,Calculator!$G$34/2,0)),0)</f>
        <v>0</v>
      </c>
      <c r="L206" s="29">
        <f ca="1">IF(DAY($C206)=28,IF(H206=0,0,Calculator!$G$35),0)</f>
        <v>0</v>
      </c>
      <c r="M206" s="29">
        <f ca="1">IF(I206&gt;0,IF(DAY($C206)=1,SUM(INDIRECT("I"&amp;(ROW(C205)-DAY(C205))):I205),0),0)</f>
        <v>0</v>
      </c>
      <c r="N206" s="29">
        <f ca="1">IF(C206&lt;Calculator!$G$27,0,IF(C206=Calculator!$G$27,Calculator!$G$39,IF(H206-K206&lt;=0,IF(D206&gt;Calculator!$G$39,IF(H206-K206+E206+L206+M206+Calculator!$G$39&gt;Calculator!$G$39,Calculator!$G$39-(H206+E206+L206+M206-K206),Calculator!$G$39),D206),0)))</f>
        <v>0</v>
      </c>
    </row>
    <row r="207" spans="1:14" ht="15.75" thickBot="1">
      <c r="A207" s="33" t="str">
        <f ca="1">IF(C207=Calculator!$H$27,"F",IF(Daily!D207+Daily!H207=0,IF(D206+H206&gt;0,"L",""),""))</f>
        <v/>
      </c>
      <c r="B207" s="34">
        <v>206</v>
      </c>
      <c r="C207" s="19">
        <f t="shared" ca="1" si="13"/>
        <v>46136</v>
      </c>
      <c r="D207" s="29">
        <f t="shared" ca="1" si="15"/>
        <v>275892.93679737538</v>
      </c>
      <c r="E207" s="29">
        <f ca="1">IF(C207&lt;Calculator!$D$26,0,IF(DAY($C207)=1,IF(D207-Calculator!$G$24&gt;0,Calculator!$G$24,D207),0))</f>
        <v>0</v>
      </c>
      <c r="F207" s="29">
        <f ca="1">IF(E207&gt;0,D207*Calculator!$G$22/12,0)</f>
        <v>0</v>
      </c>
      <c r="G207" s="29">
        <f ca="1">IF(E207&gt;0,(IFERROR(-PMT(Calculator!$G$22/12,Calculator!$G$23*12,Calculator!$G$20),0))-F207,0)</f>
        <v>0</v>
      </c>
      <c r="H207" s="29">
        <f t="shared" ca="1" si="16"/>
        <v>7513.6449566729407</v>
      </c>
      <c r="I207" s="29">
        <f t="shared" ca="1" si="14"/>
        <v>1.338046362147236</v>
      </c>
      <c r="J207" s="30">
        <f>Calculator!$G$40</f>
        <v>6.5000000000000002E-2</v>
      </c>
      <c r="K207" s="29">
        <f ca="1">IF(C207&gt;=Calculator!$G$27,IF(DAY($C207)=1,Calculator!$G$34/2,IF(DAY($C207)=15,Calculator!$G$34/2,0)),0)</f>
        <v>0</v>
      </c>
      <c r="L207" s="29">
        <f ca="1">IF(DAY($C207)=28,IF(H207=0,0,Calculator!$G$35),0)</f>
        <v>0</v>
      </c>
      <c r="M207" s="29">
        <f ca="1">IF(I207&gt;0,IF(DAY($C207)=1,SUM(INDIRECT("I"&amp;(ROW(C206)-DAY(C206))):I206),0),0)</f>
        <v>0</v>
      </c>
      <c r="N207" s="29">
        <f ca="1">IF(C207&lt;Calculator!$G$27,0,IF(C207=Calculator!$G$27,Calculator!$G$39,IF(H207-K207&lt;=0,IF(D207&gt;Calculator!$G$39,IF(H207-K207+E207+L207+M207+Calculator!$G$39&gt;Calculator!$G$39,Calculator!$G$39-(H207+E207+L207+M207-K207),Calculator!$G$39),D207),0)))</f>
        <v>0</v>
      </c>
    </row>
    <row r="208" spans="1:14" ht="15.75" thickBot="1">
      <c r="A208" s="33" t="str">
        <f ca="1">IF(C208=Calculator!$H$27,"F",IF(Daily!D208+Daily!H208=0,IF(D207+H207&gt;0,"L",""),""))</f>
        <v/>
      </c>
      <c r="B208" s="34">
        <v>207</v>
      </c>
      <c r="C208" s="19">
        <f t="shared" ca="1" si="13"/>
        <v>46137</v>
      </c>
      <c r="D208" s="29">
        <f t="shared" ca="1" si="15"/>
        <v>275892.93679737538</v>
      </c>
      <c r="E208" s="29">
        <f ca="1">IF(C208&lt;Calculator!$D$26,0,IF(DAY($C208)=1,IF(D208-Calculator!$G$24&gt;0,Calculator!$G$24,D208),0))</f>
        <v>0</v>
      </c>
      <c r="F208" s="29">
        <f ca="1">IF(E208&gt;0,D208*Calculator!$G$22/12,0)</f>
        <v>0</v>
      </c>
      <c r="G208" s="29">
        <f ca="1">IF(E208&gt;0,(IFERROR(-PMT(Calculator!$G$22/12,Calculator!$G$23*12,Calculator!$G$20),0))-F208,0)</f>
        <v>0</v>
      </c>
      <c r="H208" s="29">
        <f t="shared" ca="1" si="16"/>
        <v>7513.6449566729407</v>
      </c>
      <c r="I208" s="29">
        <f t="shared" ca="1" si="14"/>
        <v>1.338046362147236</v>
      </c>
      <c r="J208" s="30">
        <f>Calculator!$G$40</f>
        <v>6.5000000000000002E-2</v>
      </c>
      <c r="K208" s="29">
        <f ca="1">IF(C208&gt;=Calculator!$G$27,IF(DAY($C208)=1,Calculator!$G$34/2,IF(DAY($C208)=15,Calculator!$G$34/2,0)),0)</f>
        <v>0</v>
      </c>
      <c r="L208" s="29">
        <f ca="1">IF(DAY($C208)=28,IF(H208=0,0,Calculator!$G$35),0)</f>
        <v>0</v>
      </c>
      <c r="M208" s="29">
        <f ca="1">IF(I208&gt;0,IF(DAY($C208)=1,SUM(INDIRECT("I"&amp;(ROW(C207)-DAY(C207))):I207),0),0)</f>
        <v>0</v>
      </c>
      <c r="N208" s="29">
        <f ca="1">IF(C208&lt;Calculator!$G$27,0,IF(C208=Calculator!$G$27,Calculator!$G$39,IF(H208-K208&lt;=0,IF(D208&gt;Calculator!$G$39,IF(H208-K208+E208+L208+M208+Calculator!$G$39&gt;Calculator!$G$39,Calculator!$G$39-(H208+E208+L208+M208-K208),Calculator!$G$39),D208),0)))</f>
        <v>0</v>
      </c>
    </row>
    <row r="209" spans="1:14" ht="15.75" thickBot="1">
      <c r="A209" s="33" t="str">
        <f ca="1">IF(C209=Calculator!$H$27,"F",IF(Daily!D209+Daily!H209=0,IF(D208+H208&gt;0,"L",""),""))</f>
        <v/>
      </c>
      <c r="B209" s="34">
        <v>208</v>
      </c>
      <c r="C209" s="19">
        <f t="shared" ca="1" si="13"/>
        <v>46138</v>
      </c>
      <c r="D209" s="29">
        <f t="shared" ca="1" si="15"/>
        <v>275892.93679737538</v>
      </c>
      <c r="E209" s="29">
        <f ca="1">IF(C209&lt;Calculator!$D$26,0,IF(DAY($C209)=1,IF(D209-Calculator!$G$24&gt;0,Calculator!$G$24,D209),0))</f>
        <v>0</v>
      </c>
      <c r="F209" s="29">
        <f ca="1">IF(E209&gt;0,D209*Calculator!$G$22/12,0)</f>
        <v>0</v>
      </c>
      <c r="G209" s="29">
        <f ca="1">IF(E209&gt;0,(IFERROR(-PMT(Calculator!$G$22/12,Calculator!$G$23*12,Calculator!$G$20),0))-F209,0)</f>
        <v>0</v>
      </c>
      <c r="H209" s="29">
        <f t="shared" ca="1" si="16"/>
        <v>7513.6449566729407</v>
      </c>
      <c r="I209" s="29">
        <f t="shared" ca="1" si="14"/>
        <v>1.338046362147236</v>
      </c>
      <c r="J209" s="30">
        <f>Calculator!$G$40</f>
        <v>6.5000000000000002E-2</v>
      </c>
      <c r="K209" s="29">
        <f ca="1">IF(C209&gt;=Calculator!$G$27,IF(DAY($C209)=1,Calculator!$G$34/2,IF(DAY($C209)=15,Calculator!$G$34/2,0)),0)</f>
        <v>0</v>
      </c>
      <c r="L209" s="29">
        <f ca="1">IF(DAY($C209)=28,IF(H209=0,0,Calculator!$G$35),0)</f>
        <v>0</v>
      </c>
      <c r="M209" s="29">
        <f ca="1">IF(I209&gt;0,IF(DAY($C209)=1,SUM(INDIRECT("I"&amp;(ROW(C208)-DAY(C208))):I208),0),0)</f>
        <v>0</v>
      </c>
      <c r="N209" s="29">
        <f ca="1">IF(C209&lt;Calculator!$G$27,0,IF(C209=Calculator!$G$27,Calculator!$G$39,IF(H209-K209&lt;=0,IF(D209&gt;Calculator!$G$39,IF(H209-K209+E209+L209+M209+Calculator!$G$39&gt;Calculator!$G$39,Calculator!$G$39-(H209+E209+L209+M209-K209),Calculator!$G$39),D209),0)))</f>
        <v>0</v>
      </c>
    </row>
    <row r="210" spans="1:14" ht="15.75" thickBot="1">
      <c r="A210" s="33" t="str">
        <f ca="1">IF(C210=Calculator!$H$27,"F",IF(Daily!D210+Daily!H210=0,IF(D209+H209&gt;0,"L",""),""))</f>
        <v/>
      </c>
      <c r="B210" s="34">
        <v>209</v>
      </c>
      <c r="C210" s="19">
        <f t="shared" ca="1" si="13"/>
        <v>46139</v>
      </c>
      <c r="D210" s="29">
        <f t="shared" ca="1" si="15"/>
        <v>275892.93679737538</v>
      </c>
      <c r="E210" s="29">
        <f ca="1">IF(C210&lt;Calculator!$D$26,0,IF(DAY($C210)=1,IF(D210-Calculator!$G$24&gt;0,Calculator!$G$24,D210),0))</f>
        <v>0</v>
      </c>
      <c r="F210" s="29">
        <f ca="1">IF(E210&gt;0,D210*Calculator!$G$22/12,0)</f>
        <v>0</v>
      </c>
      <c r="G210" s="29">
        <f ca="1">IF(E210&gt;0,(IFERROR(-PMT(Calculator!$G$22/12,Calculator!$G$23*12,Calculator!$G$20),0))-F210,0)</f>
        <v>0</v>
      </c>
      <c r="H210" s="29">
        <f t="shared" ca="1" si="16"/>
        <v>7513.6449566729407</v>
      </c>
      <c r="I210" s="29">
        <f t="shared" ca="1" si="14"/>
        <v>1.338046362147236</v>
      </c>
      <c r="J210" s="30">
        <f>Calculator!$G$40</f>
        <v>6.5000000000000002E-2</v>
      </c>
      <c r="K210" s="29">
        <f ca="1">IF(C210&gt;=Calculator!$G$27,IF(DAY($C210)=1,Calculator!$G$34/2,IF(DAY($C210)=15,Calculator!$G$34/2,0)),0)</f>
        <v>0</v>
      </c>
      <c r="L210" s="29">
        <f ca="1">IF(DAY($C210)=28,IF(H210=0,0,Calculator!$G$35),0)</f>
        <v>0</v>
      </c>
      <c r="M210" s="29">
        <f ca="1">IF(I210&gt;0,IF(DAY($C210)=1,SUM(INDIRECT("I"&amp;(ROW(C209)-DAY(C209))):I209),0),0)</f>
        <v>0</v>
      </c>
      <c r="N210" s="29">
        <f ca="1">IF(C210&lt;Calculator!$G$27,0,IF(C210=Calculator!$G$27,Calculator!$G$39,IF(H210-K210&lt;=0,IF(D210&gt;Calculator!$G$39,IF(H210-K210+E210+L210+M210+Calculator!$G$39&gt;Calculator!$G$39,Calculator!$G$39-(H210+E210+L210+M210-K210),Calculator!$G$39),D210),0)))</f>
        <v>0</v>
      </c>
    </row>
    <row r="211" spans="1:14" ht="15.75" thickBot="1">
      <c r="A211" s="33" t="str">
        <f ca="1">IF(C211=Calculator!$H$27,"F",IF(Daily!D211+Daily!H211=0,IF(D210+H210&gt;0,"L",""),""))</f>
        <v/>
      </c>
      <c r="B211" s="34">
        <v>210</v>
      </c>
      <c r="C211" s="19">
        <f t="shared" ca="1" si="13"/>
        <v>46140</v>
      </c>
      <c r="D211" s="29">
        <f t="shared" ca="1" si="15"/>
        <v>275892.93679737538</v>
      </c>
      <c r="E211" s="29">
        <f ca="1">IF(C211&lt;Calculator!$D$26,0,IF(DAY($C211)=1,IF(D211-Calculator!$G$24&gt;0,Calculator!$G$24,D211),0))</f>
        <v>0</v>
      </c>
      <c r="F211" s="29">
        <f ca="1">IF(E211&gt;0,D211*Calculator!$G$22/12,0)</f>
        <v>0</v>
      </c>
      <c r="G211" s="29">
        <f ca="1">IF(E211&gt;0,(IFERROR(-PMT(Calculator!$G$22/12,Calculator!$G$23*12,Calculator!$G$20),0))-F211,0)</f>
        <v>0</v>
      </c>
      <c r="H211" s="29">
        <f t="shared" ca="1" si="16"/>
        <v>7513.6449566729407</v>
      </c>
      <c r="I211" s="29">
        <f t="shared" ca="1" si="14"/>
        <v>1.338046362147236</v>
      </c>
      <c r="J211" s="30">
        <f>Calculator!$G$40</f>
        <v>6.5000000000000002E-2</v>
      </c>
      <c r="K211" s="29">
        <f ca="1">IF(C211&gt;=Calculator!$G$27,IF(DAY($C211)=1,Calculator!$G$34/2,IF(DAY($C211)=15,Calculator!$G$34/2,0)),0)</f>
        <v>0</v>
      </c>
      <c r="L211" s="29">
        <f ca="1">IF(DAY($C211)=28,IF(H211=0,0,Calculator!$G$35),0)</f>
        <v>5000</v>
      </c>
      <c r="M211" s="29">
        <f ca="1">IF(I211&gt;0,IF(DAY($C211)=1,SUM(INDIRECT("I"&amp;(ROW(C210)-DAY(C210))):I210),0),0)</f>
        <v>0</v>
      </c>
      <c r="N211" s="29">
        <f ca="1">IF(C211&lt;Calculator!$G$27,0,IF(C211=Calculator!$G$27,Calculator!$G$39,IF(H211-K211&lt;=0,IF(D211&gt;Calculator!$G$39,IF(H211-K211+E211+L211+M211+Calculator!$G$39&gt;Calculator!$G$39,Calculator!$G$39-(H211+E211+L211+M211-K211),Calculator!$G$39),D211),0)))</f>
        <v>0</v>
      </c>
    </row>
    <row r="212" spans="1:14" ht="15.75" thickBot="1">
      <c r="A212" s="33" t="str">
        <f ca="1">IF(C212=Calculator!$H$27,"F",IF(Daily!D212+Daily!H212=0,IF(D211+H211&gt;0,"L",""),""))</f>
        <v/>
      </c>
      <c r="B212" s="34">
        <v>211</v>
      </c>
      <c r="C212" s="19">
        <f t="shared" ca="1" si="13"/>
        <v>46141</v>
      </c>
      <c r="D212" s="29">
        <f t="shared" ca="1" si="15"/>
        <v>275892.93679737538</v>
      </c>
      <c r="E212" s="29">
        <f ca="1">IF(C212&lt;Calculator!$D$26,0,IF(DAY($C212)=1,IF(D212-Calculator!$G$24&gt;0,Calculator!$G$24,D212),0))</f>
        <v>0</v>
      </c>
      <c r="F212" s="29">
        <f ca="1">IF(E212&gt;0,D212*Calculator!$G$22/12,0)</f>
        <v>0</v>
      </c>
      <c r="G212" s="29">
        <f ca="1">IF(E212&gt;0,(IFERROR(-PMT(Calculator!$G$22/12,Calculator!$G$23*12,Calculator!$G$20),0))-F212,0)</f>
        <v>0</v>
      </c>
      <c r="H212" s="29">
        <f t="shared" ca="1" si="16"/>
        <v>12513.644956672941</v>
      </c>
      <c r="I212" s="29">
        <f t="shared" ca="1" si="14"/>
        <v>2.2284573210513456</v>
      </c>
      <c r="J212" s="30">
        <f>Calculator!$G$40</f>
        <v>6.5000000000000002E-2</v>
      </c>
      <c r="K212" s="29">
        <f ca="1">IF(C212&gt;=Calculator!$G$27,IF(DAY($C212)=1,Calculator!$G$34/2,IF(DAY($C212)=15,Calculator!$G$34/2,0)),0)</f>
        <v>0</v>
      </c>
      <c r="L212" s="29">
        <f ca="1">IF(DAY($C212)=28,IF(H212=0,0,Calculator!$G$35),0)</f>
        <v>0</v>
      </c>
      <c r="M212" s="29">
        <f ca="1">IF(I212&gt;0,IF(DAY($C212)=1,SUM(INDIRECT("I"&amp;(ROW(C211)-DAY(C211))):I211),0),0)</f>
        <v>0</v>
      </c>
      <c r="N212" s="29">
        <f ca="1">IF(C212&lt;Calculator!$G$27,0,IF(C212=Calculator!$G$27,Calculator!$G$39,IF(H212-K212&lt;=0,IF(D212&gt;Calculator!$G$39,IF(H212-K212+E212+L212+M212+Calculator!$G$39&gt;Calculator!$G$39,Calculator!$G$39-(H212+E212+L212+M212-K212),Calculator!$G$39),D212),0)))</f>
        <v>0</v>
      </c>
    </row>
    <row r="213" spans="1:14" ht="15.75" thickBot="1">
      <c r="A213" s="33" t="str">
        <f ca="1">IF(C213=Calculator!$H$27,"F",IF(Daily!D213+Daily!H213=0,IF(D212+H212&gt;0,"L",""),""))</f>
        <v/>
      </c>
      <c r="B213" s="34">
        <v>212</v>
      </c>
      <c r="C213" s="19">
        <f t="shared" ca="1" si="13"/>
        <v>46142</v>
      </c>
      <c r="D213" s="29">
        <f t="shared" ca="1" si="15"/>
        <v>275892.93679737538</v>
      </c>
      <c r="E213" s="29">
        <f ca="1">IF(C213&lt;Calculator!$D$26,0,IF(DAY($C213)=1,IF(D213-Calculator!$G$24&gt;0,Calculator!$G$24,D213),0))</f>
        <v>0</v>
      </c>
      <c r="F213" s="29">
        <f ca="1">IF(E213&gt;0,D213*Calculator!$G$22/12,0)</f>
        <v>0</v>
      </c>
      <c r="G213" s="29">
        <f ca="1">IF(E213&gt;0,(IFERROR(-PMT(Calculator!$G$22/12,Calculator!$G$23*12,Calculator!$G$20),0))-F213,0)</f>
        <v>0</v>
      </c>
      <c r="H213" s="29">
        <f t="shared" ca="1" si="16"/>
        <v>12513.644956672941</v>
      </c>
      <c r="I213" s="29">
        <f t="shared" ca="1" si="14"/>
        <v>2.2284573210513456</v>
      </c>
      <c r="J213" s="30">
        <f>Calculator!$G$40</f>
        <v>6.5000000000000002E-2</v>
      </c>
      <c r="K213" s="29">
        <f ca="1">IF(C213&gt;=Calculator!$G$27,IF(DAY($C213)=1,Calculator!$G$34/2,IF(DAY($C213)=15,Calculator!$G$34/2,0)),0)</f>
        <v>0</v>
      </c>
      <c r="L213" s="29">
        <f ca="1">IF(DAY($C213)=28,IF(H213=0,0,Calculator!$G$35),0)</f>
        <v>0</v>
      </c>
      <c r="M213" s="29">
        <f ca="1">IF(I213&gt;0,IF(DAY($C213)=1,SUM(INDIRECT("I"&amp;(ROW(C212)-DAY(C212))):I212),0),0)</f>
        <v>0</v>
      </c>
      <c r="N213" s="29">
        <f ca="1">IF(C213&lt;Calculator!$G$27,0,IF(C213=Calculator!$G$27,Calculator!$G$39,IF(H213-K213&lt;=0,IF(D213&gt;Calculator!$G$39,IF(H213-K213+E213+L213+M213+Calculator!$G$39&gt;Calculator!$G$39,Calculator!$G$39-(H213+E213+L213+M213-K213),Calculator!$G$39),D213),0)))</f>
        <v>0</v>
      </c>
    </row>
    <row r="214" spans="1:14" ht="15.75" thickBot="1">
      <c r="A214" s="33" t="str">
        <f ca="1">IF(C214=Calculator!$H$27,"F",IF(Daily!D214+Daily!H214=0,IF(D213+H213&gt;0,"L",""),""))</f>
        <v/>
      </c>
      <c r="B214" s="34">
        <v>213</v>
      </c>
      <c r="C214" s="19">
        <f t="shared" ca="1" si="13"/>
        <v>46143</v>
      </c>
      <c r="D214" s="29">
        <f t="shared" ca="1" si="15"/>
        <v>275892.93679737538</v>
      </c>
      <c r="E214" s="29">
        <f ca="1">IF(C214&lt;Calculator!$D$26,0,IF(DAY($C214)=1,IF(D214-Calculator!$G$24&gt;0,Calculator!$G$24,D214),0))</f>
        <v>1878.8756805424866</v>
      </c>
      <c r="F214" s="29">
        <f ca="1">IF(E214&gt;0,D214*Calculator!$G$22/12,0)</f>
        <v>1149.5539033223974</v>
      </c>
      <c r="G214" s="29">
        <f ca="1">IF(E214&gt;0,(IFERROR(-PMT(Calculator!$G$22/12,Calculator!$G$23*12,Calculator!$G$20),0))-F214,0)</f>
        <v>729.32177722008919</v>
      </c>
      <c r="H214" s="29">
        <f t="shared" ca="1" si="16"/>
        <v>12513.644956672941</v>
      </c>
      <c r="I214" s="29">
        <f t="shared" ca="1" si="14"/>
        <v>2.2284573210513456</v>
      </c>
      <c r="J214" s="30">
        <f>Calculator!$G$40</f>
        <v>6.5000000000000002E-2</v>
      </c>
      <c r="K214" s="29">
        <f ca="1">IF(C214&gt;=Calculator!$G$27,IF(DAY($C214)=1,Calculator!$G$34/2,IF(DAY($C214)=15,Calculator!$G$34/2,0)),0)</f>
        <v>4500</v>
      </c>
      <c r="L214" s="29">
        <f ca="1">IF(DAY($C214)=28,IF(H214=0,0,Calculator!$G$35),0)</f>
        <v>0</v>
      </c>
      <c r="M214" s="29">
        <f ca="1">IF(I214&gt;0,IF(DAY($C214)=1,SUM(INDIRECT("I"&amp;(ROW(C213)-DAY(C213))):I213),0),0)</f>
        <v>57.000875144241007</v>
      </c>
      <c r="N214" s="29">
        <f ca="1">IF(C214&lt;Calculator!$G$27,0,IF(C214=Calculator!$G$27,Calculator!$G$39,IF(H214-K214&lt;=0,IF(D214&gt;Calculator!$G$39,IF(H214-K214+E214+L214+M214+Calculator!$G$39&gt;Calculator!$G$39,Calculator!$G$39-(H214+E214+L214+M214-K214),Calculator!$G$39),D214),0)))</f>
        <v>0</v>
      </c>
    </row>
    <row r="215" spans="1:14" ht="15.75" thickBot="1">
      <c r="A215" s="33" t="str">
        <f ca="1">IF(C215=Calculator!$H$27,"F",IF(Daily!D215+Daily!H215=0,IF(D214+H214&gt;0,"L",""),""))</f>
        <v/>
      </c>
      <c r="B215" s="34">
        <v>214</v>
      </c>
      <c r="C215" s="19">
        <f t="shared" ca="1" si="13"/>
        <v>46144</v>
      </c>
      <c r="D215" s="29">
        <f t="shared" ca="1" si="15"/>
        <v>275163.61502015527</v>
      </c>
      <c r="E215" s="29">
        <f ca="1">IF(C215&lt;Calculator!$D$26,0,IF(DAY($C215)=1,IF(D215-Calculator!$G$24&gt;0,Calculator!$G$24,D215),0))</f>
        <v>0</v>
      </c>
      <c r="F215" s="29">
        <f ca="1">IF(E215&gt;0,D215*Calculator!$G$22/12,0)</f>
        <v>0</v>
      </c>
      <c r="G215" s="29">
        <f ca="1">IF(E215&gt;0,(IFERROR(-PMT(Calculator!$G$22/12,Calculator!$G$23*12,Calculator!$G$20),0))-F215,0)</f>
        <v>0</v>
      </c>
      <c r="H215" s="29">
        <f t="shared" ca="1" si="16"/>
        <v>9949.5215123596681</v>
      </c>
      <c r="I215" s="29">
        <f t="shared" ca="1" si="14"/>
        <v>1.7718325980914478</v>
      </c>
      <c r="J215" s="30">
        <f>Calculator!$G$40</f>
        <v>6.5000000000000002E-2</v>
      </c>
      <c r="K215" s="29">
        <f ca="1">IF(C215&gt;=Calculator!$G$27,IF(DAY($C215)=1,Calculator!$G$34/2,IF(DAY($C215)=15,Calculator!$G$34/2,0)),0)</f>
        <v>0</v>
      </c>
      <c r="L215" s="29">
        <f ca="1">IF(DAY($C215)=28,IF(H215=0,0,Calculator!$G$35),0)</f>
        <v>0</v>
      </c>
      <c r="M215" s="29">
        <f ca="1">IF(I215&gt;0,IF(DAY($C215)=1,SUM(INDIRECT("I"&amp;(ROW(C214)-DAY(C214))):I214),0),0)</f>
        <v>0</v>
      </c>
      <c r="N215" s="29">
        <f ca="1">IF(C215&lt;Calculator!$G$27,0,IF(C215=Calculator!$G$27,Calculator!$G$39,IF(H215-K215&lt;=0,IF(D215&gt;Calculator!$G$39,IF(H215-K215+E215+L215+M215+Calculator!$G$39&gt;Calculator!$G$39,Calculator!$G$39-(H215+E215+L215+M215-K215),Calculator!$G$39),D215),0)))</f>
        <v>0</v>
      </c>
    </row>
    <row r="216" spans="1:14" ht="15.75" thickBot="1">
      <c r="A216" s="33" t="str">
        <f ca="1">IF(C216=Calculator!$H$27,"F",IF(Daily!D216+Daily!H216=0,IF(D215+H215&gt;0,"L",""),""))</f>
        <v/>
      </c>
      <c r="B216" s="34">
        <v>215</v>
      </c>
      <c r="C216" s="19">
        <f t="shared" ca="1" si="13"/>
        <v>46145</v>
      </c>
      <c r="D216" s="29">
        <f t="shared" ca="1" si="15"/>
        <v>275163.61502015527</v>
      </c>
      <c r="E216" s="29">
        <f ca="1">IF(C216&lt;Calculator!$D$26,0,IF(DAY($C216)=1,IF(D216-Calculator!$G$24&gt;0,Calculator!$G$24,D216),0))</f>
        <v>0</v>
      </c>
      <c r="F216" s="29">
        <f ca="1">IF(E216&gt;0,D216*Calculator!$G$22/12,0)</f>
        <v>0</v>
      </c>
      <c r="G216" s="29">
        <f ca="1">IF(E216&gt;0,(IFERROR(-PMT(Calculator!$G$22/12,Calculator!$G$23*12,Calculator!$G$20),0))-F216,0)</f>
        <v>0</v>
      </c>
      <c r="H216" s="29">
        <f t="shared" ca="1" si="16"/>
        <v>9949.5215123596681</v>
      </c>
      <c r="I216" s="29">
        <f t="shared" ca="1" si="14"/>
        <v>1.7718325980914478</v>
      </c>
      <c r="J216" s="30">
        <f>Calculator!$G$40</f>
        <v>6.5000000000000002E-2</v>
      </c>
      <c r="K216" s="29">
        <f ca="1">IF(C216&gt;=Calculator!$G$27,IF(DAY($C216)=1,Calculator!$G$34/2,IF(DAY($C216)=15,Calculator!$G$34/2,0)),0)</f>
        <v>0</v>
      </c>
      <c r="L216" s="29">
        <f ca="1">IF(DAY($C216)=28,IF(H216=0,0,Calculator!$G$35),0)</f>
        <v>0</v>
      </c>
      <c r="M216" s="29">
        <f ca="1">IF(I216&gt;0,IF(DAY($C216)=1,SUM(INDIRECT("I"&amp;(ROW(C215)-DAY(C215))):I215),0),0)</f>
        <v>0</v>
      </c>
      <c r="N216" s="29">
        <f ca="1">IF(C216&lt;Calculator!$G$27,0,IF(C216=Calculator!$G$27,Calculator!$G$39,IF(H216-K216&lt;=0,IF(D216&gt;Calculator!$G$39,IF(H216-K216+E216+L216+M216+Calculator!$G$39&gt;Calculator!$G$39,Calculator!$G$39-(H216+E216+L216+M216-K216),Calculator!$G$39),D216),0)))</f>
        <v>0</v>
      </c>
    </row>
    <row r="217" spans="1:14" ht="15.75" thickBot="1">
      <c r="A217" s="33" t="str">
        <f ca="1">IF(C217=Calculator!$H$27,"F",IF(Daily!D217+Daily!H217=0,IF(D216+H216&gt;0,"L",""),""))</f>
        <v/>
      </c>
      <c r="B217" s="34">
        <v>216</v>
      </c>
      <c r="C217" s="19">
        <f t="shared" ca="1" si="13"/>
        <v>46146</v>
      </c>
      <c r="D217" s="29">
        <f t="shared" ca="1" si="15"/>
        <v>275163.61502015527</v>
      </c>
      <c r="E217" s="29">
        <f ca="1">IF(C217&lt;Calculator!$D$26,0,IF(DAY($C217)=1,IF(D217-Calculator!$G$24&gt;0,Calculator!$G$24,D217),0))</f>
        <v>0</v>
      </c>
      <c r="F217" s="29">
        <f ca="1">IF(E217&gt;0,D217*Calculator!$G$22/12,0)</f>
        <v>0</v>
      </c>
      <c r="G217" s="29">
        <f ca="1">IF(E217&gt;0,(IFERROR(-PMT(Calculator!$G$22/12,Calculator!$G$23*12,Calculator!$G$20),0))-F217,0)</f>
        <v>0</v>
      </c>
      <c r="H217" s="29">
        <f t="shared" ca="1" si="16"/>
        <v>9949.5215123596681</v>
      </c>
      <c r="I217" s="29">
        <f t="shared" ca="1" si="14"/>
        <v>1.7718325980914478</v>
      </c>
      <c r="J217" s="30">
        <f>Calculator!$G$40</f>
        <v>6.5000000000000002E-2</v>
      </c>
      <c r="K217" s="29">
        <f ca="1">IF(C217&gt;=Calculator!$G$27,IF(DAY($C217)=1,Calculator!$G$34/2,IF(DAY($C217)=15,Calculator!$G$34/2,0)),0)</f>
        <v>0</v>
      </c>
      <c r="L217" s="29">
        <f ca="1">IF(DAY($C217)=28,IF(H217=0,0,Calculator!$G$35),0)</f>
        <v>0</v>
      </c>
      <c r="M217" s="29">
        <f ca="1">IF(I217&gt;0,IF(DAY($C217)=1,SUM(INDIRECT("I"&amp;(ROW(C216)-DAY(C216))):I216),0),0)</f>
        <v>0</v>
      </c>
      <c r="N217" s="29">
        <f ca="1">IF(C217&lt;Calculator!$G$27,0,IF(C217=Calculator!$G$27,Calculator!$G$39,IF(H217-K217&lt;=0,IF(D217&gt;Calculator!$G$39,IF(H217-K217+E217+L217+M217+Calculator!$G$39&gt;Calculator!$G$39,Calculator!$G$39-(H217+E217+L217+M217-K217),Calculator!$G$39),D217),0)))</f>
        <v>0</v>
      </c>
    </row>
    <row r="218" spans="1:14" ht="15.75" thickBot="1">
      <c r="A218" s="33" t="str">
        <f ca="1">IF(C218=Calculator!$H$27,"F",IF(Daily!D218+Daily!H218=0,IF(D217+H217&gt;0,"L",""),""))</f>
        <v/>
      </c>
      <c r="B218" s="34">
        <v>217</v>
      </c>
      <c r="C218" s="19">
        <f t="shared" ca="1" si="13"/>
        <v>46147</v>
      </c>
      <c r="D218" s="29">
        <f t="shared" ca="1" si="15"/>
        <v>275163.61502015527</v>
      </c>
      <c r="E218" s="29">
        <f ca="1">IF(C218&lt;Calculator!$D$26,0,IF(DAY($C218)=1,IF(D218-Calculator!$G$24&gt;0,Calculator!$G$24,D218),0))</f>
        <v>0</v>
      </c>
      <c r="F218" s="29">
        <f ca="1">IF(E218&gt;0,D218*Calculator!$G$22/12,0)</f>
        <v>0</v>
      </c>
      <c r="G218" s="29">
        <f ca="1">IF(E218&gt;0,(IFERROR(-PMT(Calculator!$G$22/12,Calculator!$G$23*12,Calculator!$G$20),0))-F218,0)</f>
        <v>0</v>
      </c>
      <c r="H218" s="29">
        <f t="shared" ca="1" si="16"/>
        <v>9949.5215123596681</v>
      </c>
      <c r="I218" s="29">
        <f t="shared" ca="1" si="14"/>
        <v>1.7718325980914478</v>
      </c>
      <c r="J218" s="30">
        <f>Calculator!$G$40</f>
        <v>6.5000000000000002E-2</v>
      </c>
      <c r="K218" s="29">
        <f ca="1">IF(C218&gt;=Calculator!$G$27,IF(DAY($C218)=1,Calculator!$G$34/2,IF(DAY($C218)=15,Calculator!$G$34/2,0)),0)</f>
        <v>0</v>
      </c>
      <c r="L218" s="29">
        <f ca="1">IF(DAY($C218)=28,IF(H218=0,0,Calculator!$G$35),0)</f>
        <v>0</v>
      </c>
      <c r="M218" s="29">
        <f ca="1">IF(I218&gt;0,IF(DAY($C218)=1,SUM(INDIRECT("I"&amp;(ROW(C217)-DAY(C217))):I217),0),0)</f>
        <v>0</v>
      </c>
      <c r="N218" s="29">
        <f ca="1">IF(C218&lt;Calculator!$G$27,0,IF(C218=Calculator!$G$27,Calculator!$G$39,IF(H218-K218&lt;=0,IF(D218&gt;Calculator!$G$39,IF(H218-K218+E218+L218+M218+Calculator!$G$39&gt;Calculator!$G$39,Calculator!$G$39-(H218+E218+L218+M218-K218),Calculator!$G$39),D218),0)))</f>
        <v>0</v>
      </c>
    </row>
    <row r="219" spans="1:14" ht="15.75" thickBot="1">
      <c r="A219" s="33" t="str">
        <f ca="1">IF(C219=Calculator!$H$27,"F",IF(Daily!D219+Daily!H219=0,IF(D218+H218&gt;0,"L",""),""))</f>
        <v/>
      </c>
      <c r="B219" s="34">
        <v>218</v>
      </c>
      <c r="C219" s="19">
        <f t="shared" ca="1" si="13"/>
        <v>46148</v>
      </c>
      <c r="D219" s="29">
        <f t="shared" ca="1" si="15"/>
        <v>275163.61502015527</v>
      </c>
      <c r="E219" s="29">
        <f ca="1">IF(C219&lt;Calculator!$D$26,0,IF(DAY($C219)=1,IF(D219-Calculator!$G$24&gt;0,Calculator!$G$24,D219),0))</f>
        <v>0</v>
      </c>
      <c r="F219" s="29">
        <f ca="1">IF(E219&gt;0,D219*Calculator!$G$22/12,0)</f>
        <v>0</v>
      </c>
      <c r="G219" s="29">
        <f ca="1">IF(E219&gt;0,(IFERROR(-PMT(Calculator!$G$22/12,Calculator!$G$23*12,Calculator!$G$20),0))-F219,0)</f>
        <v>0</v>
      </c>
      <c r="H219" s="29">
        <f t="shared" ca="1" si="16"/>
        <v>9949.5215123596681</v>
      </c>
      <c r="I219" s="29">
        <f t="shared" ca="1" si="14"/>
        <v>1.7718325980914478</v>
      </c>
      <c r="J219" s="30">
        <f>Calculator!$G$40</f>
        <v>6.5000000000000002E-2</v>
      </c>
      <c r="K219" s="29">
        <f ca="1">IF(C219&gt;=Calculator!$G$27,IF(DAY($C219)=1,Calculator!$G$34/2,IF(DAY($C219)=15,Calculator!$G$34/2,0)),0)</f>
        <v>0</v>
      </c>
      <c r="L219" s="29">
        <f ca="1">IF(DAY($C219)=28,IF(H219=0,0,Calculator!$G$35),0)</f>
        <v>0</v>
      </c>
      <c r="M219" s="29">
        <f ca="1">IF(I219&gt;0,IF(DAY($C219)=1,SUM(INDIRECT("I"&amp;(ROW(C218)-DAY(C218))):I218),0),0)</f>
        <v>0</v>
      </c>
      <c r="N219" s="29">
        <f ca="1">IF(C219&lt;Calculator!$G$27,0,IF(C219=Calculator!$G$27,Calculator!$G$39,IF(H219-K219&lt;=0,IF(D219&gt;Calculator!$G$39,IF(H219-K219+E219+L219+M219+Calculator!$G$39&gt;Calculator!$G$39,Calculator!$G$39-(H219+E219+L219+M219-K219),Calculator!$G$39),D219),0)))</f>
        <v>0</v>
      </c>
    </row>
    <row r="220" spans="1:14" ht="15.75" thickBot="1">
      <c r="A220" s="33" t="str">
        <f ca="1">IF(C220=Calculator!$H$27,"F",IF(Daily!D220+Daily!H220=0,IF(D219+H219&gt;0,"L",""),""))</f>
        <v/>
      </c>
      <c r="B220" s="34">
        <v>219</v>
      </c>
      <c r="C220" s="19">
        <f t="shared" ca="1" si="13"/>
        <v>46149</v>
      </c>
      <c r="D220" s="29">
        <f t="shared" ca="1" si="15"/>
        <v>275163.61502015527</v>
      </c>
      <c r="E220" s="29">
        <f ca="1">IF(C220&lt;Calculator!$D$26,0,IF(DAY($C220)=1,IF(D220-Calculator!$G$24&gt;0,Calculator!$G$24,D220),0))</f>
        <v>0</v>
      </c>
      <c r="F220" s="29">
        <f ca="1">IF(E220&gt;0,D220*Calculator!$G$22/12,0)</f>
        <v>0</v>
      </c>
      <c r="G220" s="29">
        <f ca="1">IF(E220&gt;0,(IFERROR(-PMT(Calculator!$G$22/12,Calculator!$G$23*12,Calculator!$G$20),0))-F220,0)</f>
        <v>0</v>
      </c>
      <c r="H220" s="29">
        <f t="shared" ca="1" si="16"/>
        <v>9949.5215123596681</v>
      </c>
      <c r="I220" s="29">
        <f t="shared" ca="1" si="14"/>
        <v>1.7718325980914478</v>
      </c>
      <c r="J220" s="30">
        <f>Calculator!$G$40</f>
        <v>6.5000000000000002E-2</v>
      </c>
      <c r="K220" s="29">
        <f ca="1">IF(C220&gt;=Calculator!$G$27,IF(DAY($C220)=1,Calculator!$G$34/2,IF(DAY($C220)=15,Calculator!$G$34/2,0)),0)</f>
        <v>0</v>
      </c>
      <c r="L220" s="29">
        <f ca="1">IF(DAY($C220)=28,IF(H220=0,0,Calculator!$G$35),0)</f>
        <v>0</v>
      </c>
      <c r="M220" s="29">
        <f ca="1">IF(I220&gt;0,IF(DAY($C220)=1,SUM(INDIRECT("I"&amp;(ROW(C219)-DAY(C219))):I219),0),0)</f>
        <v>0</v>
      </c>
      <c r="N220" s="29">
        <f ca="1">IF(C220&lt;Calculator!$G$27,0,IF(C220=Calculator!$G$27,Calculator!$G$39,IF(H220-K220&lt;=0,IF(D220&gt;Calculator!$G$39,IF(H220-K220+E220+L220+M220+Calculator!$G$39&gt;Calculator!$G$39,Calculator!$G$39-(H220+E220+L220+M220-K220),Calculator!$G$39),D220),0)))</f>
        <v>0</v>
      </c>
    </row>
    <row r="221" spans="1:14" ht="15.75" thickBot="1">
      <c r="A221" s="33" t="str">
        <f ca="1">IF(C221=Calculator!$H$27,"F",IF(Daily!D221+Daily!H221=0,IF(D220+H220&gt;0,"L",""),""))</f>
        <v/>
      </c>
      <c r="B221" s="34">
        <v>220</v>
      </c>
      <c r="C221" s="19">
        <f t="shared" ca="1" si="13"/>
        <v>46150</v>
      </c>
      <c r="D221" s="29">
        <f t="shared" ca="1" si="15"/>
        <v>275163.61502015527</v>
      </c>
      <c r="E221" s="29">
        <f ca="1">IF(C221&lt;Calculator!$D$26,0,IF(DAY($C221)=1,IF(D221-Calculator!$G$24&gt;0,Calculator!$G$24,D221),0))</f>
        <v>0</v>
      </c>
      <c r="F221" s="29">
        <f ca="1">IF(E221&gt;0,D221*Calculator!$G$22/12,0)</f>
        <v>0</v>
      </c>
      <c r="G221" s="29">
        <f ca="1">IF(E221&gt;0,(IFERROR(-PMT(Calculator!$G$22/12,Calculator!$G$23*12,Calculator!$G$20),0))-F221,0)</f>
        <v>0</v>
      </c>
      <c r="H221" s="29">
        <f t="shared" ca="1" si="16"/>
        <v>9949.5215123596681</v>
      </c>
      <c r="I221" s="29">
        <f t="shared" ca="1" si="14"/>
        <v>1.7718325980914478</v>
      </c>
      <c r="J221" s="30">
        <f>Calculator!$G$40</f>
        <v>6.5000000000000002E-2</v>
      </c>
      <c r="K221" s="29">
        <f ca="1">IF(C221&gt;=Calculator!$G$27,IF(DAY($C221)=1,Calculator!$G$34/2,IF(DAY($C221)=15,Calculator!$G$34/2,0)),0)</f>
        <v>0</v>
      </c>
      <c r="L221" s="29">
        <f ca="1">IF(DAY($C221)=28,IF(H221=0,0,Calculator!$G$35),0)</f>
        <v>0</v>
      </c>
      <c r="M221" s="29">
        <f ca="1">IF(I221&gt;0,IF(DAY($C221)=1,SUM(INDIRECT("I"&amp;(ROW(C220)-DAY(C220))):I220),0),0)</f>
        <v>0</v>
      </c>
      <c r="N221" s="29">
        <f ca="1">IF(C221&lt;Calculator!$G$27,0,IF(C221=Calculator!$G$27,Calculator!$G$39,IF(H221-K221&lt;=0,IF(D221&gt;Calculator!$G$39,IF(H221-K221+E221+L221+M221+Calculator!$G$39&gt;Calculator!$G$39,Calculator!$G$39-(H221+E221+L221+M221-K221),Calculator!$G$39),D221),0)))</f>
        <v>0</v>
      </c>
    </row>
    <row r="222" spans="1:14" ht="15.75" thickBot="1">
      <c r="A222" s="33" t="str">
        <f ca="1">IF(C222=Calculator!$H$27,"F",IF(Daily!D222+Daily!H222=0,IF(D221+H221&gt;0,"L",""),""))</f>
        <v/>
      </c>
      <c r="B222" s="34">
        <v>221</v>
      </c>
      <c r="C222" s="19">
        <f t="shared" ca="1" si="13"/>
        <v>46151</v>
      </c>
      <c r="D222" s="29">
        <f t="shared" ca="1" si="15"/>
        <v>275163.61502015527</v>
      </c>
      <c r="E222" s="29">
        <f ca="1">IF(C222&lt;Calculator!$D$26,0,IF(DAY($C222)=1,IF(D222-Calculator!$G$24&gt;0,Calculator!$G$24,D222),0))</f>
        <v>0</v>
      </c>
      <c r="F222" s="29">
        <f ca="1">IF(E222&gt;0,D222*Calculator!$G$22/12,0)</f>
        <v>0</v>
      </c>
      <c r="G222" s="29">
        <f ca="1">IF(E222&gt;0,(IFERROR(-PMT(Calculator!$G$22/12,Calculator!$G$23*12,Calculator!$G$20),0))-F222,0)</f>
        <v>0</v>
      </c>
      <c r="H222" s="29">
        <f t="shared" ca="1" si="16"/>
        <v>9949.5215123596681</v>
      </c>
      <c r="I222" s="29">
        <f t="shared" ca="1" si="14"/>
        <v>1.7718325980914478</v>
      </c>
      <c r="J222" s="30">
        <f>Calculator!$G$40</f>
        <v>6.5000000000000002E-2</v>
      </c>
      <c r="K222" s="29">
        <f ca="1">IF(C222&gt;=Calculator!$G$27,IF(DAY($C222)=1,Calculator!$G$34/2,IF(DAY($C222)=15,Calculator!$G$34/2,0)),0)</f>
        <v>0</v>
      </c>
      <c r="L222" s="29">
        <f ca="1">IF(DAY($C222)=28,IF(H222=0,0,Calculator!$G$35),0)</f>
        <v>0</v>
      </c>
      <c r="M222" s="29">
        <f ca="1">IF(I222&gt;0,IF(DAY($C222)=1,SUM(INDIRECT("I"&amp;(ROW(C221)-DAY(C221))):I221),0),0)</f>
        <v>0</v>
      </c>
      <c r="N222" s="29">
        <f ca="1">IF(C222&lt;Calculator!$G$27,0,IF(C222=Calculator!$G$27,Calculator!$G$39,IF(H222-K222&lt;=0,IF(D222&gt;Calculator!$G$39,IF(H222-K222+E222+L222+M222+Calculator!$G$39&gt;Calculator!$G$39,Calculator!$G$39-(H222+E222+L222+M222-K222),Calculator!$G$39),D222),0)))</f>
        <v>0</v>
      </c>
    </row>
    <row r="223" spans="1:14" ht="15.75" thickBot="1">
      <c r="A223" s="33" t="str">
        <f ca="1">IF(C223=Calculator!$H$27,"F",IF(Daily!D223+Daily!H223=0,IF(D222+H222&gt;0,"L",""),""))</f>
        <v/>
      </c>
      <c r="B223" s="34">
        <v>222</v>
      </c>
      <c r="C223" s="19">
        <f t="shared" ca="1" si="13"/>
        <v>46152</v>
      </c>
      <c r="D223" s="29">
        <f t="shared" ca="1" si="15"/>
        <v>275163.61502015527</v>
      </c>
      <c r="E223" s="29">
        <f ca="1">IF(C223&lt;Calculator!$D$26,0,IF(DAY($C223)=1,IF(D223-Calculator!$G$24&gt;0,Calculator!$G$24,D223),0))</f>
        <v>0</v>
      </c>
      <c r="F223" s="29">
        <f ca="1">IF(E223&gt;0,D223*Calculator!$G$22/12,0)</f>
        <v>0</v>
      </c>
      <c r="G223" s="29">
        <f ca="1">IF(E223&gt;0,(IFERROR(-PMT(Calculator!$G$22/12,Calculator!$G$23*12,Calculator!$G$20),0))-F223,0)</f>
        <v>0</v>
      </c>
      <c r="H223" s="29">
        <f t="shared" ca="1" si="16"/>
        <v>9949.5215123596681</v>
      </c>
      <c r="I223" s="29">
        <f t="shared" ca="1" si="14"/>
        <v>1.7718325980914478</v>
      </c>
      <c r="J223" s="30">
        <f>Calculator!$G$40</f>
        <v>6.5000000000000002E-2</v>
      </c>
      <c r="K223" s="29">
        <f ca="1">IF(C223&gt;=Calculator!$G$27,IF(DAY($C223)=1,Calculator!$G$34/2,IF(DAY($C223)=15,Calculator!$G$34/2,0)),0)</f>
        <v>0</v>
      </c>
      <c r="L223" s="29">
        <f ca="1">IF(DAY($C223)=28,IF(H223=0,0,Calculator!$G$35),0)</f>
        <v>0</v>
      </c>
      <c r="M223" s="29">
        <f ca="1">IF(I223&gt;0,IF(DAY($C223)=1,SUM(INDIRECT("I"&amp;(ROW(C222)-DAY(C222))):I222),0),0)</f>
        <v>0</v>
      </c>
      <c r="N223" s="29">
        <f ca="1">IF(C223&lt;Calculator!$G$27,0,IF(C223=Calculator!$G$27,Calculator!$G$39,IF(H223-K223&lt;=0,IF(D223&gt;Calculator!$G$39,IF(H223-K223+E223+L223+M223+Calculator!$G$39&gt;Calculator!$G$39,Calculator!$G$39-(H223+E223+L223+M223-K223),Calculator!$G$39),D223),0)))</f>
        <v>0</v>
      </c>
    </row>
    <row r="224" spans="1:14" ht="15.75" thickBot="1">
      <c r="A224" s="33" t="str">
        <f ca="1">IF(C224=Calculator!$H$27,"F",IF(Daily!D224+Daily!H224=0,IF(D223+H223&gt;0,"L",""),""))</f>
        <v/>
      </c>
      <c r="B224" s="34">
        <v>223</v>
      </c>
      <c r="C224" s="19">
        <f t="shared" ca="1" si="13"/>
        <v>46153</v>
      </c>
      <c r="D224" s="29">
        <f t="shared" ca="1" si="15"/>
        <v>275163.61502015527</v>
      </c>
      <c r="E224" s="29">
        <f ca="1">IF(C224&lt;Calculator!$D$26,0,IF(DAY($C224)=1,IF(D224-Calculator!$G$24&gt;0,Calculator!$G$24,D224),0))</f>
        <v>0</v>
      </c>
      <c r="F224" s="29">
        <f ca="1">IF(E224&gt;0,D224*Calculator!$G$22/12,0)</f>
        <v>0</v>
      </c>
      <c r="G224" s="29">
        <f ca="1">IF(E224&gt;0,(IFERROR(-PMT(Calculator!$G$22/12,Calculator!$G$23*12,Calculator!$G$20),0))-F224,0)</f>
        <v>0</v>
      </c>
      <c r="H224" s="29">
        <f t="shared" ca="1" si="16"/>
        <v>9949.5215123596681</v>
      </c>
      <c r="I224" s="29">
        <f t="shared" ca="1" si="14"/>
        <v>1.7718325980914478</v>
      </c>
      <c r="J224" s="30">
        <f>Calculator!$G$40</f>
        <v>6.5000000000000002E-2</v>
      </c>
      <c r="K224" s="29">
        <f ca="1">IF(C224&gt;=Calculator!$G$27,IF(DAY($C224)=1,Calculator!$G$34/2,IF(DAY($C224)=15,Calculator!$G$34/2,0)),0)</f>
        <v>0</v>
      </c>
      <c r="L224" s="29">
        <f ca="1">IF(DAY($C224)=28,IF(H224=0,0,Calculator!$G$35),0)</f>
        <v>0</v>
      </c>
      <c r="M224" s="29">
        <f ca="1">IF(I224&gt;0,IF(DAY($C224)=1,SUM(INDIRECT("I"&amp;(ROW(C223)-DAY(C223))):I223),0),0)</f>
        <v>0</v>
      </c>
      <c r="N224" s="29">
        <f ca="1">IF(C224&lt;Calculator!$G$27,0,IF(C224=Calculator!$G$27,Calculator!$G$39,IF(H224-K224&lt;=0,IF(D224&gt;Calculator!$G$39,IF(H224-K224+E224+L224+M224+Calculator!$G$39&gt;Calculator!$G$39,Calculator!$G$39-(H224+E224+L224+M224-K224),Calculator!$G$39),D224),0)))</f>
        <v>0</v>
      </c>
    </row>
    <row r="225" spans="1:14" ht="15.75" thickBot="1">
      <c r="A225" s="33" t="str">
        <f ca="1">IF(C225=Calculator!$H$27,"F",IF(Daily!D225+Daily!H225=0,IF(D224+H224&gt;0,"L",""),""))</f>
        <v/>
      </c>
      <c r="B225" s="34">
        <v>224</v>
      </c>
      <c r="C225" s="19">
        <f t="shared" ca="1" si="13"/>
        <v>46154</v>
      </c>
      <c r="D225" s="29">
        <f t="shared" ca="1" si="15"/>
        <v>275163.61502015527</v>
      </c>
      <c r="E225" s="29">
        <f ca="1">IF(C225&lt;Calculator!$D$26,0,IF(DAY($C225)=1,IF(D225-Calculator!$G$24&gt;0,Calculator!$G$24,D225),0))</f>
        <v>0</v>
      </c>
      <c r="F225" s="29">
        <f ca="1">IF(E225&gt;0,D225*Calculator!$G$22/12,0)</f>
        <v>0</v>
      </c>
      <c r="G225" s="29">
        <f ca="1">IF(E225&gt;0,(IFERROR(-PMT(Calculator!$G$22/12,Calculator!$G$23*12,Calculator!$G$20),0))-F225,0)</f>
        <v>0</v>
      </c>
      <c r="H225" s="29">
        <f t="shared" ca="1" si="16"/>
        <v>9949.5215123596681</v>
      </c>
      <c r="I225" s="29">
        <f t="shared" ca="1" si="14"/>
        <v>1.7718325980914478</v>
      </c>
      <c r="J225" s="30">
        <f>Calculator!$G$40</f>
        <v>6.5000000000000002E-2</v>
      </c>
      <c r="K225" s="29">
        <f ca="1">IF(C225&gt;=Calculator!$G$27,IF(DAY($C225)=1,Calculator!$G$34/2,IF(DAY($C225)=15,Calculator!$G$34/2,0)),0)</f>
        <v>0</v>
      </c>
      <c r="L225" s="29">
        <f ca="1">IF(DAY($C225)=28,IF(H225=0,0,Calculator!$G$35),0)</f>
        <v>0</v>
      </c>
      <c r="M225" s="29">
        <f ca="1">IF(I225&gt;0,IF(DAY($C225)=1,SUM(INDIRECT("I"&amp;(ROW(C224)-DAY(C224))):I224),0),0)</f>
        <v>0</v>
      </c>
      <c r="N225" s="29">
        <f ca="1">IF(C225&lt;Calculator!$G$27,0,IF(C225=Calculator!$G$27,Calculator!$G$39,IF(H225-K225&lt;=0,IF(D225&gt;Calculator!$G$39,IF(H225-K225+E225+L225+M225+Calculator!$G$39&gt;Calculator!$G$39,Calculator!$G$39-(H225+E225+L225+M225-K225),Calculator!$G$39),D225),0)))</f>
        <v>0</v>
      </c>
    </row>
    <row r="226" spans="1:14" ht="15.75" thickBot="1">
      <c r="A226" s="33" t="str">
        <f ca="1">IF(C226=Calculator!$H$27,"F",IF(Daily!D226+Daily!H226=0,IF(D225+H225&gt;0,"L",""),""))</f>
        <v/>
      </c>
      <c r="B226" s="34">
        <v>225</v>
      </c>
      <c r="C226" s="19">
        <f t="shared" ca="1" si="13"/>
        <v>46155</v>
      </c>
      <c r="D226" s="29">
        <f t="shared" ca="1" si="15"/>
        <v>275163.61502015527</v>
      </c>
      <c r="E226" s="29">
        <f ca="1">IF(C226&lt;Calculator!$D$26,0,IF(DAY($C226)=1,IF(D226-Calculator!$G$24&gt;0,Calculator!$G$24,D226),0))</f>
        <v>0</v>
      </c>
      <c r="F226" s="29">
        <f ca="1">IF(E226&gt;0,D226*Calculator!$G$22/12,0)</f>
        <v>0</v>
      </c>
      <c r="G226" s="29">
        <f ca="1">IF(E226&gt;0,(IFERROR(-PMT(Calculator!$G$22/12,Calculator!$G$23*12,Calculator!$G$20),0))-F226,0)</f>
        <v>0</v>
      </c>
      <c r="H226" s="29">
        <f t="shared" ca="1" si="16"/>
        <v>9949.5215123596681</v>
      </c>
      <c r="I226" s="29">
        <f t="shared" ca="1" si="14"/>
        <v>1.7718325980914478</v>
      </c>
      <c r="J226" s="30">
        <f>Calculator!$G$40</f>
        <v>6.5000000000000002E-2</v>
      </c>
      <c r="K226" s="29">
        <f ca="1">IF(C226&gt;=Calculator!$G$27,IF(DAY($C226)=1,Calculator!$G$34/2,IF(DAY($C226)=15,Calculator!$G$34/2,0)),0)</f>
        <v>0</v>
      </c>
      <c r="L226" s="29">
        <f ca="1">IF(DAY($C226)=28,IF(H226=0,0,Calculator!$G$35),0)</f>
        <v>0</v>
      </c>
      <c r="M226" s="29">
        <f ca="1">IF(I226&gt;0,IF(DAY($C226)=1,SUM(INDIRECT("I"&amp;(ROW(C225)-DAY(C225))):I225),0),0)</f>
        <v>0</v>
      </c>
      <c r="N226" s="29">
        <f ca="1">IF(C226&lt;Calculator!$G$27,0,IF(C226=Calculator!$G$27,Calculator!$G$39,IF(H226-K226&lt;=0,IF(D226&gt;Calculator!$G$39,IF(H226-K226+E226+L226+M226+Calculator!$G$39&gt;Calculator!$G$39,Calculator!$G$39-(H226+E226+L226+M226-K226),Calculator!$G$39),D226),0)))</f>
        <v>0</v>
      </c>
    </row>
    <row r="227" spans="1:14" ht="15.75" thickBot="1">
      <c r="A227" s="33" t="str">
        <f ca="1">IF(C227=Calculator!$H$27,"F",IF(Daily!D227+Daily!H227=0,IF(D226+H226&gt;0,"L",""),""))</f>
        <v/>
      </c>
      <c r="B227" s="34">
        <v>226</v>
      </c>
      <c r="C227" s="19">
        <f t="shared" ca="1" si="13"/>
        <v>46156</v>
      </c>
      <c r="D227" s="29">
        <f t="shared" ca="1" si="15"/>
        <v>275163.61502015527</v>
      </c>
      <c r="E227" s="29">
        <f ca="1">IF(C227&lt;Calculator!$D$26,0,IF(DAY($C227)=1,IF(D227-Calculator!$G$24&gt;0,Calculator!$G$24,D227),0))</f>
        <v>0</v>
      </c>
      <c r="F227" s="29">
        <f ca="1">IF(E227&gt;0,D227*Calculator!$G$22/12,0)</f>
        <v>0</v>
      </c>
      <c r="G227" s="29">
        <f ca="1">IF(E227&gt;0,(IFERROR(-PMT(Calculator!$G$22/12,Calculator!$G$23*12,Calculator!$G$20),0))-F227,0)</f>
        <v>0</v>
      </c>
      <c r="H227" s="29">
        <f t="shared" ca="1" si="16"/>
        <v>9949.5215123596681</v>
      </c>
      <c r="I227" s="29">
        <f t="shared" ca="1" si="14"/>
        <v>1.7718325980914478</v>
      </c>
      <c r="J227" s="30">
        <f>Calculator!$G$40</f>
        <v>6.5000000000000002E-2</v>
      </c>
      <c r="K227" s="29">
        <f ca="1">IF(C227&gt;=Calculator!$G$27,IF(DAY($C227)=1,Calculator!$G$34/2,IF(DAY($C227)=15,Calculator!$G$34/2,0)),0)</f>
        <v>0</v>
      </c>
      <c r="L227" s="29">
        <f ca="1">IF(DAY($C227)=28,IF(H227=0,0,Calculator!$G$35),0)</f>
        <v>0</v>
      </c>
      <c r="M227" s="29">
        <f ca="1">IF(I227&gt;0,IF(DAY($C227)=1,SUM(INDIRECT("I"&amp;(ROW(C226)-DAY(C226))):I226),0),0)</f>
        <v>0</v>
      </c>
      <c r="N227" s="29">
        <f ca="1">IF(C227&lt;Calculator!$G$27,0,IF(C227=Calculator!$G$27,Calculator!$G$39,IF(H227-K227&lt;=0,IF(D227&gt;Calculator!$G$39,IF(H227-K227+E227+L227+M227+Calculator!$G$39&gt;Calculator!$G$39,Calculator!$G$39-(H227+E227+L227+M227-K227),Calculator!$G$39),D227),0)))</f>
        <v>0</v>
      </c>
    </row>
    <row r="228" spans="1:14" ht="15.75" thickBot="1">
      <c r="A228" s="33" t="str">
        <f ca="1">IF(C228=Calculator!$H$27,"F",IF(Daily!D228+Daily!H228=0,IF(D227+H227&gt;0,"L",""),""))</f>
        <v/>
      </c>
      <c r="B228" s="34">
        <v>227</v>
      </c>
      <c r="C228" s="19">
        <f t="shared" ca="1" si="13"/>
        <v>46157</v>
      </c>
      <c r="D228" s="29">
        <f t="shared" ca="1" si="15"/>
        <v>275163.61502015527</v>
      </c>
      <c r="E228" s="29">
        <f ca="1">IF(C228&lt;Calculator!$D$26,0,IF(DAY($C228)=1,IF(D228-Calculator!$G$24&gt;0,Calculator!$G$24,D228),0))</f>
        <v>0</v>
      </c>
      <c r="F228" s="29">
        <f ca="1">IF(E228&gt;0,D228*Calculator!$G$22/12,0)</f>
        <v>0</v>
      </c>
      <c r="G228" s="29">
        <f ca="1">IF(E228&gt;0,(IFERROR(-PMT(Calculator!$G$22/12,Calculator!$G$23*12,Calculator!$G$20),0))-F228,0)</f>
        <v>0</v>
      </c>
      <c r="H228" s="29">
        <f t="shared" ca="1" si="16"/>
        <v>9949.5215123596681</v>
      </c>
      <c r="I228" s="29">
        <f t="shared" ca="1" si="14"/>
        <v>1.7718325980914478</v>
      </c>
      <c r="J228" s="30">
        <f>Calculator!$G$40</f>
        <v>6.5000000000000002E-2</v>
      </c>
      <c r="K228" s="29">
        <f ca="1">IF(C228&gt;=Calculator!$G$27,IF(DAY($C228)=1,Calculator!$G$34/2,IF(DAY($C228)=15,Calculator!$G$34/2,0)),0)</f>
        <v>4500</v>
      </c>
      <c r="L228" s="29">
        <f ca="1">IF(DAY($C228)=28,IF(H228=0,0,Calculator!$G$35),0)</f>
        <v>0</v>
      </c>
      <c r="M228" s="29">
        <f ca="1">IF(I228&gt;0,IF(DAY($C228)=1,SUM(INDIRECT("I"&amp;(ROW(C227)-DAY(C227))):I227),0),0)</f>
        <v>0</v>
      </c>
      <c r="N228" s="29">
        <f ca="1">IF(C228&lt;Calculator!$G$27,0,IF(C228=Calculator!$G$27,Calculator!$G$39,IF(H228-K228&lt;=0,IF(D228&gt;Calculator!$G$39,IF(H228-K228+E228+L228+M228+Calculator!$G$39&gt;Calculator!$G$39,Calculator!$G$39-(H228+E228+L228+M228-K228),Calculator!$G$39),D228),0)))</f>
        <v>0</v>
      </c>
    </row>
    <row r="229" spans="1:14" ht="15.75" thickBot="1">
      <c r="A229" s="33" t="str">
        <f ca="1">IF(C229=Calculator!$H$27,"F",IF(Daily!D229+Daily!H229=0,IF(D228+H228&gt;0,"L",""),""))</f>
        <v/>
      </c>
      <c r="B229" s="34">
        <v>228</v>
      </c>
      <c r="C229" s="19">
        <f t="shared" ca="1" si="13"/>
        <v>46158</v>
      </c>
      <c r="D229" s="29">
        <f t="shared" ca="1" si="15"/>
        <v>275163.61502015527</v>
      </c>
      <c r="E229" s="29">
        <f ca="1">IF(C229&lt;Calculator!$D$26,0,IF(DAY($C229)=1,IF(D229-Calculator!$G$24&gt;0,Calculator!$G$24,D229),0))</f>
        <v>0</v>
      </c>
      <c r="F229" s="29">
        <f ca="1">IF(E229&gt;0,D229*Calculator!$G$22/12,0)</f>
        <v>0</v>
      </c>
      <c r="G229" s="29">
        <f ca="1">IF(E229&gt;0,(IFERROR(-PMT(Calculator!$G$22/12,Calculator!$G$23*12,Calculator!$G$20),0))-F229,0)</f>
        <v>0</v>
      </c>
      <c r="H229" s="29">
        <f t="shared" ca="1" si="16"/>
        <v>5449.5215123596681</v>
      </c>
      <c r="I229" s="29">
        <f t="shared" ca="1" si="14"/>
        <v>0.97046273507774927</v>
      </c>
      <c r="J229" s="30">
        <f>Calculator!$G$40</f>
        <v>6.5000000000000002E-2</v>
      </c>
      <c r="K229" s="29">
        <f ca="1">IF(C229&gt;=Calculator!$G$27,IF(DAY($C229)=1,Calculator!$G$34/2,IF(DAY($C229)=15,Calculator!$G$34/2,0)),0)</f>
        <v>0</v>
      </c>
      <c r="L229" s="29">
        <f ca="1">IF(DAY($C229)=28,IF(H229=0,0,Calculator!$G$35),0)</f>
        <v>0</v>
      </c>
      <c r="M229" s="29">
        <f ca="1">IF(I229&gt;0,IF(DAY($C229)=1,SUM(INDIRECT("I"&amp;(ROW(C228)-DAY(C228))):I228),0),0)</f>
        <v>0</v>
      </c>
      <c r="N229" s="29">
        <f ca="1">IF(C229&lt;Calculator!$G$27,0,IF(C229=Calculator!$G$27,Calculator!$G$39,IF(H229-K229&lt;=0,IF(D229&gt;Calculator!$G$39,IF(H229-K229+E229+L229+M229+Calculator!$G$39&gt;Calculator!$G$39,Calculator!$G$39-(H229+E229+L229+M229-K229),Calculator!$G$39),D229),0)))</f>
        <v>0</v>
      </c>
    </row>
    <row r="230" spans="1:14" ht="15.75" thickBot="1">
      <c r="A230" s="33" t="str">
        <f ca="1">IF(C230=Calculator!$H$27,"F",IF(Daily!D230+Daily!H230=0,IF(D229+H229&gt;0,"L",""),""))</f>
        <v/>
      </c>
      <c r="B230" s="34">
        <v>229</v>
      </c>
      <c r="C230" s="19">
        <f t="shared" ca="1" si="13"/>
        <v>46159</v>
      </c>
      <c r="D230" s="29">
        <f t="shared" ca="1" si="15"/>
        <v>275163.61502015527</v>
      </c>
      <c r="E230" s="29">
        <f ca="1">IF(C230&lt;Calculator!$D$26,0,IF(DAY($C230)=1,IF(D230-Calculator!$G$24&gt;0,Calculator!$G$24,D230),0))</f>
        <v>0</v>
      </c>
      <c r="F230" s="29">
        <f ca="1">IF(E230&gt;0,D230*Calculator!$G$22/12,0)</f>
        <v>0</v>
      </c>
      <c r="G230" s="29">
        <f ca="1">IF(E230&gt;0,(IFERROR(-PMT(Calculator!$G$22/12,Calculator!$G$23*12,Calculator!$G$20),0))-F230,0)</f>
        <v>0</v>
      </c>
      <c r="H230" s="29">
        <f t="shared" ca="1" si="16"/>
        <v>5449.5215123596681</v>
      </c>
      <c r="I230" s="29">
        <f t="shared" ca="1" si="14"/>
        <v>0.97046273507774927</v>
      </c>
      <c r="J230" s="30">
        <f>Calculator!$G$40</f>
        <v>6.5000000000000002E-2</v>
      </c>
      <c r="K230" s="29">
        <f ca="1">IF(C230&gt;=Calculator!$G$27,IF(DAY($C230)=1,Calculator!$G$34/2,IF(DAY($C230)=15,Calculator!$G$34/2,0)),0)</f>
        <v>0</v>
      </c>
      <c r="L230" s="29">
        <f ca="1">IF(DAY($C230)=28,IF(H230=0,0,Calculator!$G$35),0)</f>
        <v>0</v>
      </c>
      <c r="M230" s="29">
        <f ca="1">IF(I230&gt;0,IF(DAY($C230)=1,SUM(INDIRECT("I"&amp;(ROW(C229)-DAY(C229))):I229),0),0)</f>
        <v>0</v>
      </c>
      <c r="N230" s="29">
        <f ca="1">IF(C230&lt;Calculator!$G$27,0,IF(C230=Calculator!$G$27,Calculator!$G$39,IF(H230-K230&lt;=0,IF(D230&gt;Calculator!$G$39,IF(H230-K230+E230+L230+M230+Calculator!$G$39&gt;Calculator!$G$39,Calculator!$G$39-(H230+E230+L230+M230-K230),Calculator!$G$39),D230),0)))</f>
        <v>0</v>
      </c>
    </row>
    <row r="231" spans="1:14" ht="15.75" thickBot="1">
      <c r="A231" s="33" t="str">
        <f ca="1">IF(C231=Calculator!$H$27,"F",IF(Daily!D231+Daily!H231=0,IF(D230+H230&gt;0,"L",""),""))</f>
        <v/>
      </c>
      <c r="B231" s="34">
        <v>230</v>
      </c>
      <c r="C231" s="19">
        <f t="shared" ca="1" si="13"/>
        <v>46160</v>
      </c>
      <c r="D231" s="29">
        <f t="shared" ca="1" si="15"/>
        <v>275163.61502015527</v>
      </c>
      <c r="E231" s="29">
        <f ca="1">IF(C231&lt;Calculator!$D$26,0,IF(DAY($C231)=1,IF(D231-Calculator!$G$24&gt;0,Calculator!$G$24,D231),0))</f>
        <v>0</v>
      </c>
      <c r="F231" s="29">
        <f ca="1">IF(E231&gt;0,D231*Calculator!$G$22/12,0)</f>
        <v>0</v>
      </c>
      <c r="G231" s="29">
        <f ca="1">IF(E231&gt;0,(IFERROR(-PMT(Calculator!$G$22/12,Calculator!$G$23*12,Calculator!$G$20),0))-F231,0)</f>
        <v>0</v>
      </c>
      <c r="H231" s="29">
        <f t="shared" ca="1" si="16"/>
        <v>5449.5215123596681</v>
      </c>
      <c r="I231" s="29">
        <f t="shared" ca="1" si="14"/>
        <v>0.97046273507774927</v>
      </c>
      <c r="J231" s="30">
        <f>Calculator!$G$40</f>
        <v>6.5000000000000002E-2</v>
      </c>
      <c r="K231" s="29">
        <f ca="1">IF(C231&gt;=Calculator!$G$27,IF(DAY($C231)=1,Calculator!$G$34/2,IF(DAY($C231)=15,Calculator!$G$34/2,0)),0)</f>
        <v>0</v>
      </c>
      <c r="L231" s="29">
        <f ca="1">IF(DAY($C231)=28,IF(H231=0,0,Calculator!$G$35),0)</f>
        <v>0</v>
      </c>
      <c r="M231" s="29">
        <f ca="1">IF(I231&gt;0,IF(DAY($C231)=1,SUM(INDIRECT("I"&amp;(ROW(C230)-DAY(C230))):I230),0),0)</f>
        <v>0</v>
      </c>
      <c r="N231" s="29">
        <f ca="1">IF(C231&lt;Calculator!$G$27,0,IF(C231=Calculator!$G$27,Calculator!$G$39,IF(H231-K231&lt;=0,IF(D231&gt;Calculator!$G$39,IF(H231-K231+E231+L231+M231+Calculator!$G$39&gt;Calculator!$G$39,Calculator!$G$39-(H231+E231+L231+M231-K231),Calculator!$G$39),D231),0)))</f>
        <v>0</v>
      </c>
    </row>
    <row r="232" spans="1:14" ht="15.75" thickBot="1">
      <c r="A232" s="33" t="str">
        <f ca="1">IF(C232=Calculator!$H$27,"F",IF(Daily!D232+Daily!H232=0,IF(D231+H231&gt;0,"L",""),""))</f>
        <v/>
      </c>
      <c r="B232" s="34">
        <v>231</v>
      </c>
      <c r="C232" s="19">
        <f t="shared" ca="1" si="13"/>
        <v>46161</v>
      </c>
      <c r="D232" s="29">
        <f t="shared" ca="1" si="15"/>
        <v>275163.61502015527</v>
      </c>
      <c r="E232" s="29">
        <f ca="1">IF(C232&lt;Calculator!$D$26,0,IF(DAY($C232)=1,IF(D232-Calculator!$G$24&gt;0,Calculator!$G$24,D232),0))</f>
        <v>0</v>
      </c>
      <c r="F232" s="29">
        <f ca="1">IF(E232&gt;0,D232*Calculator!$G$22/12,0)</f>
        <v>0</v>
      </c>
      <c r="G232" s="29">
        <f ca="1">IF(E232&gt;0,(IFERROR(-PMT(Calculator!$G$22/12,Calculator!$G$23*12,Calculator!$G$20),0))-F232,0)</f>
        <v>0</v>
      </c>
      <c r="H232" s="29">
        <f t="shared" ca="1" si="16"/>
        <v>5449.5215123596681</v>
      </c>
      <c r="I232" s="29">
        <f t="shared" ca="1" si="14"/>
        <v>0.97046273507774927</v>
      </c>
      <c r="J232" s="30">
        <f>Calculator!$G$40</f>
        <v>6.5000000000000002E-2</v>
      </c>
      <c r="K232" s="29">
        <f ca="1">IF(C232&gt;=Calculator!$G$27,IF(DAY($C232)=1,Calculator!$G$34/2,IF(DAY($C232)=15,Calculator!$G$34/2,0)),0)</f>
        <v>0</v>
      </c>
      <c r="L232" s="29">
        <f ca="1">IF(DAY($C232)=28,IF(H232=0,0,Calculator!$G$35),0)</f>
        <v>0</v>
      </c>
      <c r="M232" s="29">
        <f ca="1">IF(I232&gt;0,IF(DAY($C232)=1,SUM(INDIRECT("I"&amp;(ROW(C231)-DAY(C231))):I231),0),0)</f>
        <v>0</v>
      </c>
      <c r="N232" s="29">
        <f ca="1">IF(C232&lt;Calculator!$G$27,0,IF(C232=Calculator!$G$27,Calculator!$G$39,IF(H232-K232&lt;=0,IF(D232&gt;Calculator!$G$39,IF(H232-K232+E232+L232+M232+Calculator!$G$39&gt;Calculator!$G$39,Calculator!$G$39-(H232+E232+L232+M232-K232),Calculator!$G$39),D232),0)))</f>
        <v>0</v>
      </c>
    </row>
    <row r="233" spans="1:14" ht="15.75" thickBot="1">
      <c r="A233" s="33" t="str">
        <f ca="1">IF(C233=Calculator!$H$27,"F",IF(Daily!D233+Daily!H233=0,IF(D232+H232&gt;0,"L",""),""))</f>
        <v/>
      </c>
      <c r="B233" s="34">
        <v>232</v>
      </c>
      <c r="C233" s="19">
        <f t="shared" ca="1" si="13"/>
        <v>46162</v>
      </c>
      <c r="D233" s="29">
        <f t="shared" ca="1" si="15"/>
        <v>275163.61502015527</v>
      </c>
      <c r="E233" s="29">
        <f ca="1">IF(C233&lt;Calculator!$D$26,0,IF(DAY($C233)=1,IF(D233-Calculator!$G$24&gt;0,Calculator!$G$24,D233),0))</f>
        <v>0</v>
      </c>
      <c r="F233" s="29">
        <f ca="1">IF(E233&gt;0,D233*Calculator!$G$22/12,0)</f>
        <v>0</v>
      </c>
      <c r="G233" s="29">
        <f ca="1">IF(E233&gt;0,(IFERROR(-PMT(Calculator!$G$22/12,Calculator!$G$23*12,Calculator!$G$20),0))-F233,0)</f>
        <v>0</v>
      </c>
      <c r="H233" s="29">
        <f t="shared" ca="1" si="16"/>
        <v>5449.5215123596681</v>
      </c>
      <c r="I233" s="29">
        <f t="shared" ca="1" si="14"/>
        <v>0.97046273507774927</v>
      </c>
      <c r="J233" s="30">
        <f>Calculator!$G$40</f>
        <v>6.5000000000000002E-2</v>
      </c>
      <c r="K233" s="29">
        <f ca="1">IF(C233&gt;=Calculator!$G$27,IF(DAY($C233)=1,Calculator!$G$34/2,IF(DAY($C233)=15,Calculator!$G$34/2,0)),0)</f>
        <v>0</v>
      </c>
      <c r="L233" s="29">
        <f ca="1">IF(DAY($C233)=28,IF(H233=0,0,Calculator!$G$35),0)</f>
        <v>0</v>
      </c>
      <c r="M233" s="29">
        <f ca="1">IF(I233&gt;0,IF(DAY($C233)=1,SUM(INDIRECT("I"&amp;(ROW(C232)-DAY(C232))):I232),0),0)</f>
        <v>0</v>
      </c>
      <c r="N233" s="29">
        <f ca="1">IF(C233&lt;Calculator!$G$27,0,IF(C233=Calculator!$G$27,Calculator!$G$39,IF(H233-K233&lt;=0,IF(D233&gt;Calculator!$G$39,IF(H233-K233+E233+L233+M233+Calculator!$G$39&gt;Calculator!$G$39,Calculator!$G$39-(H233+E233+L233+M233-K233),Calculator!$G$39),D233),0)))</f>
        <v>0</v>
      </c>
    </row>
    <row r="234" spans="1:14" ht="15.75" thickBot="1">
      <c r="A234" s="33" t="str">
        <f ca="1">IF(C234=Calculator!$H$27,"F",IF(Daily!D234+Daily!H234=0,IF(D233+H233&gt;0,"L",""),""))</f>
        <v/>
      </c>
      <c r="B234" s="34">
        <v>233</v>
      </c>
      <c r="C234" s="19">
        <f t="shared" ca="1" si="13"/>
        <v>46163</v>
      </c>
      <c r="D234" s="29">
        <f t="shared" ca="1" si="15"/>
        <v>275163.61502015527</v>
      </c>
      <c r="E234" s="29">
        <f ca="1">IF(C234&lt;Calculator!$D$26,0,IF(DAY($C234)=1,IF(D234-Calculator!$G$24&gt;0,Calculator!$G$24,D234),0))</f>
        <v>0</v>
      </c>
      <c r="F234" s="29">
        <f ca="1">IF(E234&gt;0,D234*Calculator!$G$22/12,0)</f>
        <v>0</v>
      </c>
      <c r="G234" s="29">
        <f ca="1">IF(E234&gt;0,(IFERROR(-PMT(Calculator!$G$22/12,Calculator!$G$23*12,Calculator!$G$20),0))-F234,0)</f>
        <v>0</v>
      </c>
      <c r="H234" s="29">
        <f t="shared" ca="1" si="16"/>
        <v>5449.5215123596681</v>
      </c>
      <c r="I234" s="29">
        <f t="shared" ca="1" si="14"/>
        <v>0.97046273507774927</v>
      </c>
      <c r="J234" s="30">
        <f>Calculator!$G$40</f>
        <v>6.5000000000000002E-2</v>
      </c>
      <c r="K234" s="29">
        <f ca="1">IF(C234&gt;=Calculator!$G$27,IF(DAY($C234)=1,Calculator!$G$34/2,IF(DAY($C234)=15,Calculator!$G$34/2,0)),0)</f>
        <v>0</v>
      </c>
      <c r="L234" s="29">
        <f ca="1">IF(DAY($C234)=28,IF(H234=0,0,Calculator!$G$35),0)</f>
        <v>0</v>
      </c>
      <c r="M234" s="29">
        <f ca="1">IF(I234&gt;0,IF(DAY($C234)=1,SUM(INDIRECT("I"&amp;(ROW(C233)-DAY(C233))):I233),0),0)</f>
        <v>0</v>
      </c>
      <c r="N234" s="29">
        <f ca="1">IF(C234&lt;Calculator!$G$27,0,IF(C234=Calculator!$G$27,Calculator!$G$39,IF(H234-K234&lt;=0,IF(D234&gt;Calculator!$G$39,IF(H234-K234+E234+L234+M234+Calculator!$G$39&gt;Calculator!$G$39,Calculator!$G$39-(H234+E234+L234+M234-K234),Calculator!$G$39),D234),0)))</f>
        <v>0</v>
      </c>
    </row>
    <row r="235" spans="1:14" ht="15.75" thickBot="1">
      <c r="A235" s="33" t="str">
        <f ca="1">IF(C235=Calculator!$H$27,"F",IF(Daily!D235+Daily!H235=0,IF(D234+H234&gt;0,"L",""),""))</f>
        <v/>
      </c>
      <c r="B235" s="34">
        <v>234</v>
      </c>
      <c r="C235" s="19">
        <f t="shared" ca="1" si="13"/>
        <v>46164</v>
      </c>
      <c r="D235" s="29">
        <f t="shared" ca="1" si="15"/>
        <v>275163.61502015527</v>
      </c>
      <c r="E235" s="29">
        <f ca="1">IF(C235&lt;Calculator!$D$26,0,IF(DAY($C235)=1,IF(D235-Calculator!$G$24&gt;0,Calculator!$G$24,D235),0))</f>
        <v>0</v>
      </c>
      <c r="F235" s="29">
        <f ca="1">IF(E235&gt;0,D235*Calculator!$G$22/12,0)</f>
        <v>0</v>
      </c>
      <c r="G235" s="29">
        <f ca="1">IF(E235&gt;0,(IFERROR(-PMT(Calculator!$G$22/12,Calculator!$G$23*12,Calculator!$G$20),0))-F235,0)</f>
        <v>0</v>
      </c>
      <c r="H235" s="29">
        <f t="shared" ca="1" si="16"/>
        <v>5449.5215123596681</v>
      </c>
      <c r="I235" s="29">
        <f t="shared" ca="1" si="14"/>
        <v>0.97046273507774927</v>
      </c>
      <c r="J235" s="30">
        <f>Calculator!$G$40</f>
        <v>6.5000000000000002E-2</v>
      </c>
      <c r="K235" s="29">
        <f ca="1">IF(C235&gt;=Calculator!$G$27,IF(DAY($C235)=1,Calculator!$G$34/2,IF(DAY($C235)=15,Calculator!$G$34/2,0)),0)</f>
        <v>0</v>
      </c>
      <c r="L235" s="29">
        <f ca="1">IF(DAY($C235)=28,IF(H235=0,0,Calculator!$G$35),0)</f>
        <v>0</v>
      </c>
      <c r="M235" s="29">
        <f ca="1">IF(I235&gt;0,IF(DAY($C235)=1,SUM(INDIRECT("I"&amp;(ROW(C234)-DAY(C234))):I234),0),0)</f>
        <v>0</v>
      </c>
      <c r="N235" s="29">
        <f ca="1">IF(C235&lt;Calculator!$G$27,0,IF(C235=Calculator!$G$27,Calculator!$G$39,IF(H235-K235&lt;=0,IF(D235&gt;Calculator!$G$39,IF(H235-K235+E235+L235+M235+Calculator!$G$39&gt;Calculator!$G$39,Calculator!$G$39-(H235+E235+L235+M235-K235),Calculator!$G$39),D235),0)))</f>
        <v>0</v>
      </c>
    </row>
    <row r="236" spans="1:14" ht="15.75" thickBot="1">
      <c r="A236" s="33" t="str">
        <f ca="1">IF(C236=Calculator!$H$27,"F",IF(Daily!D236+Daily!H236=0,IF(D235+H235&gt;0,"L",""),""))</f>
        <v/>
      </c>
      <c r="B236" s="34">
        <v>235</v>
      </c>
      <c r="C236" s="19">
        <f t="shared" ca="1" si="13"/>
        <v>46165</v>
      </c>
      <c r="D236" s="29">
        <f t="shared" ca="1" si="15"/>
        <v>275163.61502015527</v>
      </c>
      <c r="E236" s="29">
        <f ca="1">IF(C236&lt;Calculator!$D$26,0,IF(DAY($C236)=1,IF(D236-Calculator!$G$24&gt;0,Calculator!$G$24,D236),0))</f>
        <v>0</v>
      </c>
      <c r="F236" s="29">
        <f ca="1">IF(E236&gt;0,D236*Calculator!$G$22/12,0)</f>
        <v>0</v>
      </c>
      <c r="G236" s="29">
        <f ca="1">IF(E236&gt;0,(IFERROR(-PMT(Calculator!$G$22/12,Calculator!$G$23*12,Calculator!$G$20),0))-F236,0)</f>
        <v>0</v>
      </c>
      <c r="H236" s="29">
        <f t="shared" ca="1" si="16"/>
        <v>5449.5215123596681</v>
      </c>
      <c r="I236" s="29">
        <f t="shared" ca="1" si="14"/>
        <v>0.97046273507774927</v>
      </c>
      <c r="J236" s="30">
        <f>Calculator!$G$40</f>
        <v>6.5000000000000002E-2</v>
      </c>
      <c r="K236" s="29">
        <f ca="1">IF(C236&gt;=Calculator!$G$27,IF(DAY($C236)=1,Calculator!$G$34/2,IF(DAY($C236)=15,Calculator!$G$34/2,0)),0)</f>
        <v>0</v>
      </c>
      <c r="L236" s="29">
        <f ca="1">IF(DAY($C236)=28,IF(H236=0,0,Calculator!$G$35),0)</f>
        <v>0</v>
      </c>
      <c r="M236" s="29">
        <f ca="1">IF(I236&gt;0,IF(DAY($C236)=1,SUM(INDIRECT("I"&amp;(ROW(C235)-DAY(C235))):I235),0),0)</f>
        <v>0</v>
      </c>
      <c r="N236" s="29">
        <f ca="1">IF(C236&lt;Calculator!$G$27,0,IF(C236=Calculator!$G$27,Calculator!$G$39,IF(H236-K236&lt;=0,IF(D236&gt;Calculator!$G$39,IF(H236-K236+E236+L236+M236+Calculator!$G$39&gt;Calculator!$G$39,Calculator!$G$39-(H236+E236+L236+M236-K236),Calculator!$G$39),D236),0)))</f>
        <v>0</v>
      </c>
    </row>
    <row r="237" spans="1:14" ht="15.75" thickBot="1">
      <c r="A237" s="33" t="str">
        <f ca="1">IF(C237=Calculator!$H$27,"F",IF(Daily!D237+Daily!H237=0,IF(D236+H236&gt;0,"L",""),""))</f>
        <v/>
      </c>
      <c r="B237" s="34">
        <v>236</v>
      </c>
      <c r="C237" s="19">
        <f t="shared" ca="1" si="13"/>
        <v>46166</v>
      </c>
      <c r="D237" s="29">
        <f t="shared" ca="1" si="15"/>
        <v>275163.61502015527</v>
      </c>
      <c r="E237" s="29">
        <f ca="1">IF(C237&lt;Calculator!$D$26,0,IF(DAY($C237)=1,IF(D237-Calculator!$G$24&gt;0,Calculator!$G$24,D237),0))</f>
        <v>0</v>
      </c>
      <c r="F237" s="29">
        <f ca="1">IF(E237&gt;0,D237*Calculator!$G$22/12,0)</f>
        <v>0</v>
      </c>
      <c r="G237" s="29">
        <f ca="1">IF(E237&gt;0,(IFERROR(-PMT(Calculator!$G$22/12,Calculator!$G$23*12,Calculator!$G$20),0))-F237,0)</f>
        <v>0</v>
      </c>
      <c r="H237" s="29">
        <f t="shared" ca="1" si="16"/>
        <v>5449.5215123596681</v>
      </c>
      <c r="I237" s="29">
        <f t="shared" ca="1" si="14"/>
        <v>0.97046273507774927</v>
      </c>
      <c r="J237" s="30">
        <f>Calculator!$G$40</f>
        <v>6.5000000000000002E-2</v>
      </c>
      <c r="K237" s="29">
        <f ca="1">IF(C237&gt;=Calculator!$G$27,IF(DAY($C237)=1,Calculator!$G$34/2,IF(DAY($C237)=15,Calculator!$G$34/2,0)),0)</f>
        <v>0</v>
      </c>
      <c r="L237" s="29">
        <f ca="1">IF(DAY($C237)=28,IF(H237=0,0,Calculator!$G$35),0)</f>
        <v>0</v>
      </c>
      <c r="M237" s="29">
        <f ca="1">IF(I237&gt;0,IF(DAY($C237)=1,SUM(INDIRECT("I"&amp;(ROW(C236)-DAY(C236))):I236),0),0)</f>
        <v>0</v>
      </c>
      <c r="N237" s="29">
        <f ca="1">IF(C237&lt;Calculator!$G$27,0,IF(C237=Calculator!$G$27,Calculator!$G$39,IF(H237-K237&lt;=0,IF(D237&gt;Calculator!$G$39,IF(H237-K237+E237+L237+M237+Calculator!$G$39&gt;Calculator!$G$39,Calculator!$G$39-(H237+E237+L237+M237-K237),Calculator!$G$39),D237),0)))</f>
        <v>0</v>
      </c>
    </row>
    <row r="238" spans="1:14" ht="15.75" thickBot="1">
      <c r="A238" s="33" t="str">
        <f ca="1">IF(C238=Calculator!$H$27,"F",IF(Daily!D238+Daily!H238=0,IF(D237+H237&gt;0,"L",""),""))</f>
        <v/>
      </c>
      <c r="B238" s="34">
        <v>237</v>
      </c>
      <c r="C238" s="19">
        <f t="shared" ca="1" si="13"/>
        <v>46167</v>
      </c>
      <c r="D238" s="29">
        <f t="shared" ca="1" si="15"/>
        <v>275163.61502015527</v>
      </c>
      <c r="E238" s="29">
        <f ca="1">IF(C238&lt;Calculator!$D$26,0,IF(DAY($C238)=1,IF(D238-Calculator!$G$24&gt;0,Calculator!$G$24,D238),0))</f>
        <v>0</v>
      </c>
      <c r="F238" s="29">
        <f ca="1">IF(E238&gt;0,D238*Calculator!$G$22/12,0)</f>
        <v>0</v>
      </c>
      <c r="G238" s="29">
        <f ca="1">IF(E238&gt;0,(IFERROR(-PMT(Calculator!$G$22/12,Calculator!$G$23*12,Calculator!$G$20),0))-F238,0)</f>
        <v>0</v>
      </c>
      <c r="H238" s="29">
        <f t="shared" ca="1" si="16"/>
        <v>5449.5215123596681</v>
      </c>
      <c r="I238" s="29">
        <f t="shared" ca="1" si="14"/>
        <v>0.97046273507774927</v>
      </c>
      <c r="J238" s="30">
        <f>Calculator!$G$40</f>
        <v>6.5000000000000002E-2</v>
      </c>
      <c r="K238" s="29">
        <f ca="1">IF(C238&gt;=Calculator!$G$27,IF(DAY($C238)=1,Calculator!$G$34/2,IF(DAY($C238)=15,Calculator!$G$34/2,0)),0)</f>
        <v>0</v>
      </c>
      <c r="L238" s="29">
        <f ca="1">IF(DAY($C238)=28,IF(H238=0,0,Calculator!$G$35),0)</f>
        <v>0</v>
      </c>
      <c r="M238" s="29">
        <f ca="1">IF(I238&gt;0,IF(DAY($C238)=1,SUM(INDIRECT("I"&amp;(ROW(C237)-DAY(C237))):I237),0),0)</f>
        <v>0</v>
      </c>
      <c r="N238" s="29">
        <f ca="1">IF(C238&lt;Calculator!$G$27,0,IF(C238=Calculator!$G$27,Calculator!$G$39,IF(H238-K238&lt;=0,IF(D238&gt;Calculator!$G$39,IF(H238-K238+E238+L238+M238+Calculator!$G$39&gt;Calculator!$G$39,Calculator!$G$39-(H238+E238+L238+M238-K238),Calculator!$G$39),D238),0)))</f>
        <v>0</v>
      </c>
    </row>
    <row r="239" spans="1:14" ht="15.75" thickBot="1">
      <c r="A239" s="33" t="str">
        <f ca="1">IF(C239=Calculator!$H$27,"F",IF(Daily!D239+Daily!H239=0,IF(D238+H238&gt;0,"L",""),""))</f>
        <v/>
      </c>
      <c r="B239" s="34">
        <v>238</v>
      </c>
      <c r="C239" s="19">
        <f t="shared" ca="1" si="13"/>
        <v>46168</v>
      </c>
      <c r="D239" s="29">
        <f t="shared" ca="1" si="15"/>
        <v>275163.61502015527</v>
      </c>
      <c r="E239" s="29">
        <f ca="1">IF(C239&lt;Calculator!$D$26,0,IF(DAY($C239)=1,IF(D239-Calculator!$G$24&gt;0,Calculator!$G$24,D239),0))</f>
        <v>0</v>
      </c>
      <c r="F239" s="29">
        <f ca="1">IF(E239&gt;0,D239*Calculator!$G$22/12,0)</f>
        <v>0</v>
      </c>
      <c r="G239" s="29">
        <f ca="1">IF(E239&gt;0,(IFERROR(-PMT(Calculator!$G$22/12,Calculator!$G$23*12,Calculator!$G$20),0))-F239,0)</f>
        <v>0</v>
      </c>
      <c r="H239" s="29">
        <f t="shared" ca="1" si="16"/>
        <v>5449.5215123596681</v>
      </c>
      <c r="I239" s="29">
        <f t="shared" ca="1" si="14"/>
        <v>0.97046273507774927</v>
      </c>
      <c r="J239" s="30">
        <f>Calculator!$G$40</f>
        <v>6.5000000000000002E-2</v>
      </c>
      <c r="K239" s="29">
        <f ca="1">IF(C239&gt;=Calculator!$G$27,IF(DAY($C239)=1,Calculator!$G$34/2,IF(DAY($C239)=15,Calculator!$G$34/2,0)),0)</f>
        <v>0</v>
      </c>
      <c r="L239" s="29">
        <f ca="1">IF(DAY($C239)=28,IF(H239=0,0,Calculator!$G$35),0)</f>
        <v>0</v>
      </c>
      <c r="M239" s="29">
        <f ca="1">IF(I239&gt;0,IF(DAY($C239)=1,SUM(INDIRECT("I"&amp;(ROW(C238)-DAY(C238))):I238),0),0)</f>
        <v>0</v>
      </c>
      <c r="N239" s="29">
        <f ca="1">IF(C239&lt;Calculator!$G$27,0,IF(C239=Calculator!$G$27,Calculator!$G$39,IF(H239-K239&lt;=0,IF(D239&gt;Calculator!$G$39,IF(H239-K239+E239+L239+M239+Calculator!$G$39&gt;Calculator!$G$39,Calculator!$G$39-(H239+E239+L239+M239-K239),Calculator!$G$39),D239),0)))</f>
        <v>0</v>
      </c>
    </row>
    <row r="240" spans="1:14" ht="15.75" thickBot="1">
      <c r="A240" s="33" t="str">
        <f ca="1">IF(C240=Calculator!$H$27,"F",IF(Daily!D240+Daily!H240=0,IF(D239+H239&gt;0,"L",""),""))</f>
        <v/>
      </c>
      <c r="B240" s="34">
        <v>239</v>
      </c>
      <c r="C240" s="19">
        <f t="shared" ca="1" si="13"/>
        <v>46169</v>
      </c>
      <c r="D240" s="29">
        <f t="shared" ca="1" si="15"/>
        <v>275163.61502015527</v>
      </c>
      <c r="E240" s="29">
        <f ca="1">IF(C240&lt;Calculator!$D$26,0,IF(DAY($C240)=1,IF(D240-Calculator!$G$24&gt;0,Calculator!$G$24,D240),0))</f>
        <v>0</v>
      </c>
      <c r="F240" s="29">
        <f ca="1">IF(E240&gt;0,D240*Calculator!$G$22/12,0)</f>
        <v>0</v>
      </c>
      <c r="G240" s="29">
        <f ca="1">IF(E240&gt;0,(IFERROR(-PMT(Calculator!$G$22/12,Calculator!$G$23*12,Calculator!$G$20),0))-F240,0)</f>
        <v>0</v>
      </c>
      <c r="H240" s="29">
        <f t="shared" ca="1" si="16"/>
        <v>5449.5215123596681</v>
      </c>
      <c r="I240" s="29">
        <f t="shared" ca="1" si="14"/>
        <v>0.97046273507774927</v>
      </c>
      <c r="J240" s="30">
        <f>Calculator!$G$40</f>
        <v>6.5000000000000002E-2</v>
      </c>
      <c r="K240" s="29">
        <f ca="1">IF(C240&gt;=Calculator!$G$27,IF(DAY($C240)=1,Calculator!$G$34/2,IF(DAY($C240)=15,Calculator!$G$34/2,0)),0)</f>
        <v>0</v>
      </c>
      <c r="L240" s="29">
        <f ca="1">IF(DAY($C240)=28,IF(H240=0,0,Calculator!$G$35),0)</f>
        <v>0</v>
      </c>
      <c r="M240" s="29">
        <f ca="1">IF(I240&gt;0,IF(DAY($C240)=1,SUM(INDIRECT("I"&amp;(ROW(C239)-DAY(C239))):I239),0),0)</f>
        <v>0</v>
      </c>
      <c r="N240" s="29">
        <f ca="1">IF(C240&lt;Calculator!$G$27,0,IF(C240=Calculator!$G$27,Calculator!$G$39,IF(H240-K240&lt;=0,IF(D240&gt;Calculator!$G$39,IF(H240-K240+E240+L240+M240+Calculator!$G$39&gt;Calculator!$G$39,Calculator!$G$39-(H240+E240+L240+M240-K240),Calculator!$G$39),D240),0)))</f>
        <v>0</v>
      </c>
    </row>
    <row r="241" spans="1:14" ht="15.75" thickBot="1">
      <c r="A241" s="33" t="str">
        <f ca="1">IF(C241=Calculator!$H$27,"F",IF(Daily!D241+Daily!H241=0,IF(D240+H240&gt;0,"L",""),""))</f>
        <v/>
      </c>
      <c r="B241" s="34">
        <v>240</v>
      </c>
      <c r="C241" s="19">
        <f t="shared" ca="1" si="13"/>
        <v>46170</v>
      </c>
      <c r="D241" s="29">
        <f t="shared" ca="1" si="15"/>
        <v>275163.61502015527</v>
      </c>
      <c r="E241" s="29">
        <f ca="1">IF(C241&lt;Calculator!$D$26,0,IF(DAY($C241)=1,IF(D241-Calculator!$G$24&gt;0,Calculator!$G$24,D241),0))</f>
        <v>0</v>
      </c>
      <c r="F241" s="29">
        <f ca="1">IF(E241&gt;0,D241*Calculator!$G$22/12,0)</f>
        <v>0</v>
      </c>
      <c r="G241" s="29">
        <f ca="1">IF(E241&gt;0,(IFERROR(-PMT(Calculator!$G$22/12,Calculator!$G$23*12,Calculator!$G$20),0))-F241,0)</f>
        <v>0</v>
      </c>
      <c r="H241" s="29">
        <f t="shared" ca="1" si="16"/>
        <v>5449.5215123596681</v>
      </c>
      <c r="I241" s="29">
        <f t="shared" ca="1" si="14"/>
        <v>0.97046273507774927</v>
      </c>
      <c r="J241" s="30">
        <f>Calculator!$G$40</f>
        <v>6.5000000000000002E-2</v>
      </c>
      <c r="K241" s="29">
        <f ca="1">IF(C241&gt;=Calculator!$G$27,IF(DAY($C241)=1,Calculator!$G$34/2,IF(DAY($C241)=15,Calculator!$G$34/2,0)),0)</f>
        <v>0</v>
      </c>
      <c r="L241" s="29">
        <f ca="1">IF(DAY($C241)=28,IF(H241=0,0,Calculator!$G$35),0)</f>
        <v>5000</v>
      </c>
      <c r="M241" s="29">
        <f ca="1">IF(I241&gt;0,IF(DAY($C241)=1,SUM(INDIRECT("I"&amp;(ROW(C240)-DAY(C240))):I240),0),0)</f>
        <v>0</v>
      </c>
      <c r="N241" s="29">
        <f ca="1">IF(C241&lt;Calculator!$G$27,0,IF(C241=Calculator!$G$27,Calculator!$G$39,IF(H241-K241&lt;=0,IF(D241&gt;Calculator!$G$39,IF(H241-K241+E241+L241+M241+Calculator!$G$39&gt;Calculator!$G$39,Calculator!$G$39-(H241+E241+L241+M241-K241),Calculator!$G$39),D241),0)))</f>
        <v>0</v>
      </c>
    </row>
    <row r="242" spans="1:14" ht="15.75" thickBot="1">
      <c r="A242" s="33" t="str">
        <f ca="1">IF(C242=Calculator!$H$27,"F",IF(Daily!D242+Daily!H242=0,IF(D241+H241&gt;0,"L",""),""))</f>
        <v/>
      </c>
      <c r="B242" s="34">
        <v>241</v>
      </c>
      <c r="C242" s="19">
        <f t="shared" ca="1" si="13"/>
        <v>46171</v>
      </c>
      <c r="D242" s="29">
        <f t="shared" ca="1" si="15"/>
        <v>275163.61502015527</v>
      </c>
      <c r="E242" s="29">
        <f ca="1">IF(C242&lt;Calculator!$D$26,0,IF(DAY($C242)=1,IF(D242-Calculator!$G$24&gt;0,Calculator!$G$24,D242),0))</f>
        <v>0</v>
      </c>
      <c r="F242" s="29">
        <f ca="1">IF(E242&gt;0,D242*Calculator!$G$22/12,0)</f>
        <v>0</v>
      </c>
      <c r="G242" s="29">
        <f ca="1">IF(E242&gt;0,(IFERROR(-PMT(Calculator!$G$22/12,Calculator!$G$23*12,Calculator!$G$20),0))-F242,0)</f>
        <v>0</v>
      </c>
      <c r="H242" s="29">
        <f t="shared" ca="1" si="16"/>
        <v>10449.521512359668</v>
      </c>
      <c r="I242" s="29">
        <f t="shared" ca="1" si="14"/>
        <v>1.8608736939818586</v>
      </c>
      <c r="J242" s="30">
        <f>Calculator!$G$40</f>
        <v>6.5000000000000002E-2</v>
      </c>
      <c r="K242" s="29">
        <f ca="1">IF(C242&gt;=Calculator!$G$27,IF(DAY($C242)=1,Calculator!$G$34/2,IF(DAY($C242)=15,Calculator!$G$34/2,0)),0)</f>
        <v>0</v>
      </c>
      <c r="L242" s="29">
        <f ca="1">IF(DAY($C242)=28,IF(H242=0,0,Calculator!$G$35),0)</f>
        <v>0</v>
      </c>
      <c r="M242" s="29">
        <f ca="1">IF(I242&gt;0,IF(DAY($C242)=1,SUM(INDIRECT("I"&amp;(ROW(C241)-DAY(C241))):I241),0),0)</f>
        <v>0</v>
      </c>
      <c r="N242" s="29">
        <f ca="1">IF(C242&lt;Calculator!$G$27,0,IF(C242=Calculator!$G$27,Calculator!$G$39,IF(H242-K242&lt;=0,IF(D242&gt;Calculator!$G$39,IF(H242-K242+E242+L242+M242+Calculator!$G$39&gt;Calculator!$G$39,Calculator!$G$39-(H242+E242+L242+M242-K242),Calculator!$G$39),D242),0)))</f>
        <v>0</v>
      </c>
    </row>
    <row r="243" spans="1:14" ht="15.75" thickBot="1">
      <c r="A243" s="33" t="str">
        <f ca="1">IF(C243=Calculator!$H$27,"F",IF(Daily!D243+Daily!H243=0,IF(D242+H242&gt;0,"L",""),""))</f>
        <v/>
      </c>
      <c r="B243" s="34">
        <v>242</v>
      </c>
      <c r="C243" s="19">
        <f t="shared" ca="1" si="13"/>
        <v>46172</v>
      </c>
      <c r="D243" s="29">
        <f t="shared" ca="1" si="15"/>
        <v>275163.61502015527</v>
      </c>
      <c r="E243" s="29">
        <f ca="1">IF(C243&lt;Calculator!$D$26,0,IF(DAY($C243)=1,IF(D243-Calculator!$G$24&gt;0,Calculator!$G$24,D243),0))</f>
        <v>0</v>
      </c>
      <c r="F243" s="29">
        <f ca="1">IF(E243&gt;0,D243*Calculator!$G$22/12,0)</f>
        <v>0</v>
      </c>
      <c r="G243" s="29">
        <f ca="1">IF(E243&gt;0,(IFERROR(-PMT(Calculator!$G$22/12,Calculator!$G$23*12,Calculator!$G$20),0))-F243,0)</f>
        <v>0</v>
      </c>
      <c r="H243" s="29">
        <f t="shared" ca="1" si="16"/>
        <v>10449.521512359668</v>
      </c>
      <c r="I243" s="29">
        <f t="shared" ca="1" si="14"/>
        <v>1.8608736939818586</v>
      </c>
      <c r="J243" s="30">
        <f>Calculator!$G$40</f>
        <v>6.5000000000000002E-2</v>
      </c>
      <c r="K243" s="29">
        <f ca="1">IF(C243&gt;=Calculator!$G$27,IF(DAY($C243)=1,Calculator!$G$34/2,IF(DAY($C243)=15,Calculator!$G$34/2,0)),0)</f>
        <v>0</v>
      </c>
      <c r="L243" s="29">
        <f ca="1">IF(DAY($C243)=28,IF(H243=0,0,Calculator!$G$35),0)</f>
        <v>0</v>
      </c>
      <c r="M243" s="29">
        <f ca="1">IF(I243&gt;0,IF(DAY($C243)=1,SUM(INDIRECT("I"&amp;(ROW(C242)-DAY(C242))):I242),0),0)</f>
        <v>0</v>
      </c>
      <c r="N243" s="29">
        <f ca="1">IF(C243&lt;Calculator!$G$27,0,IF(C243=Calculator!$G$27,Calculator!$G$39,IF(H243-K243&lt;=0,IF(D243&gt;Calculator!$G$39,IF(H243-K243+E243+L243+M243+Calculator!$G$39&gt;Calculator!$G$39,Calculator!$G$39-(H243+E243+L243+M243-K243),Calculator!$G$39),D243),0)))</f>
        <v>0</v>
      </c>
    </row>
    <row r="244" spans="1:14" ht="15.75" thickBot="1">
      <c r="A244" s="33" t="str">
        <f ca="1">IF(C244=Calculator!$H$27,"F",IF(Daily!D244+Daily!H244=0,IF(D243+H243&gt;0,"L",""),""))</f>
        <v/>
      </c>
      <c r="B244" s="34">
        <v>243</v>
      </c>
      <c r="C244" s="19">
        <f t="shared" ca="1" si="13"/>
        <v>46173</v>
      </c>
      <c r="D244" s="29">
        <f t="shared" ca="1" si="15"/>
        <v>275163.61502015527</v>
      </c>
      <c r="E244" s="29">
        <f ca="1">IF(C244&lt;Calculator!$D$26,0,IF(DAY($C244)=1,IF(D244-Calculator!$G$24&gt;0,Calculator!$G$24,D244),0))</f>
        <v>0</v>
      </c>
      <c r="F244" s="29">
        <f ca="1">IF(E244&gt;0,D244*Calculator!$G$22/12,0)</f>
        <v>0</v>
      </c>
      <c r="G244" s="29">
        <f ca="1">IF(E244&gt;0,(IFERROR(-PMT(Calculator!$G$22/12,Calculator!$G$23*12,Calculator!$G$20),0))-F244,0)</f>
        <v>0</v>
      </c>
      <c r="H244" s="29">
        <f t="shared" ca="1" si="16"/>
        <v>10449.521512359668</v>
      </c>
      <c r="I244" s="29">
        <f t="shared" ca="1" si="14"/>
        <v>1.8608736939818586</v>
      </c>
      <c r="J244" s="30">
        <f>Calculator!$G$40</f>
        <v>6.5000000000000002E-2</v>
      </c>
      <c r="K244" s="29">
        <f ca="1">IF(C244&gt;=Calculator!$G$27,IF(DAY($C244)=1,Calculator!$G$34/2,IF(DAY($C244)=15,Calculator!$G$34/2,0)),0)</f>
        <v>0</v>
      </c>
      <c r="L244" s="29">
        <f ca="1">IF(DAY($C244)=28,IF(H244=0,0,Calculator!$G$35),0)</f>
        <v>0</v>
      </c>
      <c r="M244" s="29">
        <f ca="1">IF(I244&gt;0,IF(DAY($C244)=1,SUM(INDIRECT("I"&amp;(ROW(C243)-DAY(C243))):I243),0),0)</f>
        <v>0</v>
      </c>
      <c r="N244" s="29">
        <f ca="1">IF(C244&lt;Calculator!$G$27,0,IF(C244=Calculator!$G$27,Calculator!$G$39,IF(H244-K244&lt;=0,IF(D244&gt;Calculator!$G$39,IF(H244-K244+E244+L244+M244+Calculator!$G$39&gt;Calculator!$G$39,Calculator!$G$39-(H244+E244+L244+M244-K244),Calculator!$G$39),D244),0)))</f>
        <v>0</v>
      </c>
    </row>
    <row r="245" spans="1:14" ht="15.75" thickBot="1">
      <c r="A245" s="33" t="str">
        <f ca="1">IF(C245=Calculator!$H$27,"F",IF(Daily!D245+Daily!H245=0,IF(D244+H244&gt;0,"L",""),""))</f>
        <v/>
      </c>
      <c r="B245" s="34">
        <v>244</v>
      </c>
      <c r="C245" s="19">
        <f t="shared" ca="1" si="13"/>
        <v>46174</v>
      </c>
      <c r="D245" s="29">
        <f t="shared" ca="1" si="15"/>
        <v>275163.61502015527</v>
      </c>
      <c r="E245" s="29">
        <f ca="1">IF(C245&lt;Calculator!$D$26,0,IF(DAY($C245)=1,IF(D245-Calculator!$G$24&gt;0,Calculator!$G$24,D245),0))</f>
        <v>1878.8756805424866</v>
      </c>
      <c r="F245" s="29">
        <f ca="1">IF(E245&gt;0,D245*Calculator!$G$22/12,0)</f>
        <v>1146.5150625839804</v>
      </c>
      <c r="G245" s="29">
        <f ca="1">IF(E245&gt;0,(IFERROR(-PMT(Calculator!$G$22/12,Calculator!$G$23*12,Calculator!$G$20),0))-F245,0)</f>
        <v>732.36061795850628</v>
      </c>
      <c r="H245" s="29">
        <f t="shared" ca="1" si="16"/>
        <v>10449.521512359668</v>
      </c>
      <c r="I245" s="29">
        <f t="shared" ca="1" si="14"/>
        <v>1.8608736939818586</v>
      </c>
      <c r="J245" s="30">
        <f>Calculator!$G$40</f>
        <v>6.5000000000000002E-2</v>
      </c>
      <c r="K245" s="29">
        <f ca="1">IF(C245&gt;=Calculator!$G$27,IF(DAY($C245)=1,Calculator!$G$34/2,IF(DAY($C245)=15,Calculator!$G$34/2,0)),0)</f>
        <v>4500</v>
      </c>
      <c r="L245" s="29">
        <f ca="1">IF(DAY($C245)=28,IF(H245=0,0,Calculator!$G$35),0)</f>
        <v>0</v>
      </c>
      <c r="M245" s="29">
        <f ca="1">IF(I245&gt;0,IF(DAY($C245)=1,SUM(INDIRECT("I"&amp;(ROW(C244)-DAY(C244))):I244),0),0)</f>
        <v>47.46120765333923</v>
      </c>
      <c r="N245" s="29">
        <f ca="1">IF(C245&lt;Calculator!$G$27,0,IF(C245=Calculator!$G$27,Calculator!$G$39,IF(H245-K245&lt;=0,IF(D245&gt;Calculator!$G$39,IF(H245-K245+E245+L245+M245+Calculator!$G$39&gt;Calculator!$G$39,Calculator!$G$39-(H245+E245+L245+M245-K245),Calculator!$G$39),D245),0)))</f>
        <v>0</v>
      </c>
    </row>
    <row r="246" spans="1:14" ht="15.75" thickBot="1">
      <c r="A246" s="33" t="str">
        <f ca="1">IF(C246=Calculator!$H$27,"F",IF(Daily!D246+Daily!H246=0,IF(D245+H245&gt;0,"L",""),""))</f>
        <v/>
      </c>
      <c r="B246" s="34">
        <v>245</v>
      </c>
      <c r="C246" s="19">
        <f t="shared" ca="1" si="13"/>
        <v>46175</v>
      </c>
      <c r="D246" s="29">
        <f t="shared" ca="1" si="15"/>
        <v>274431.25440219673</v>
      </c>
      <c r="E246" s="29">
        <f ca="1">IF(C246&lt;Calculator!$D$26,0,IF(DAY($C246)=1,IF(D246-Calculator!$G$24&gt;0,Calculator!$G$24,D246),0))</f>
        <v>0</v>
      </c>
      <c r="F246" s="29">
        <f ca="1">IF(E246&gt;0,D246*Calculator!$G$22/12,0)</f>
        <v>0</v>
      </c>
      <c r="G246" s="29">
        <f ca="1">IF(E246&gt;0,(IFERROR(-PMT(Calculator!$G$22/12,Calculator!$G$23*12,Calculator!$G$20),0))-F246,0)</f>
        <v>0</v>
      </c>
      <c r="H246" s="29">
        <f t="shared" ca="1" si="16"/>
        <v>7875.858400555494</v>
      </c>
      <c r="I246" s="29">
        <f t="shared" ca="1" si="14"/>
        <v>1.4025501261263209</v>
      </c>
      <c r="J246" s="30">
        <f>Calculator!$G$40</f>
        <v>6.5000000000000002E-2</v>
      </c>
      <c r="K246" s="29">
        <f ca="1">IF(C246&gt;=Calculator!$G$27,IF(DAY($C246)=1,Calculator!$G$34/2,IF(DAY($C246)=15,Calculator!$G$34/2,0)),0)</f>
        <v>0</v>
      </c>
      <c r="L246" s="29">
        <f ca="1">IF(DAY($C246)=28,IF(H246=0,0,Calculator!$G$35),0)</f>
        <v>0</v>
      </c>
      <c r="M246" s="29">
        <f ca="1">IF(I246&gt;0,IF(DAY($C246)=1,SUM(INDIRECT("I"&amp;(ROW(C245)-DAY(C245))):I245),0),0)</f>
        <v>0</v>
      </c>
      <c r="N246" s="29">
        <f ca="1">IF(C246&lt;Calculator!$G$27,0,IF(C246=Calculator!$G$27,Calculator!$G$39,IF(H246-K246&lt;=0,IF(D246&gt;Calculator!$G$39,IF(H246-K246+E246+L246+M246+Calculator!$G$39&gt;Calculator!$G$39,Calculator!$G$39-(H246+E246+L246+M246-K246),Calculator!$G$39),D246),0)))</f>
        <v>0</v>
      </c>
    </row>
    <row r="247" spans="1:14" ht="15.75" thickBot="1">
      <c r="A247" s="33" t="str">
        <f ca="1">IF(C247=Calculator!$H$27,"F",IF(Daily!D247+Daily!H247=0,IF(D246+H246&gt;0,"L",""),""))</f>
        <v/>
      </c>
      <c r="B247" s="34">
        <v>246</v>
      </c>
      <c r="C247" s="19">
        <f t="shared" ca="1" si="13"/>
        <v>46176</v>
      </c>
      <c r="D247" s="29">
        <f t="shared" ca="1" si="15"/>
        <v>274431.25440219673</v>
      </c>
      <c r="E247" s="29">
        <f ca="1">IF(C247&lt;Calculator!$D$26,0,IF(DAY($C247)=1,IF(D247-Calculator!$G$24&gt;0,Calculator!$G$24,D247),0))</f>
        <v>0</v>
      </c>
      <c r="F247" s="29">
        <f ca="1">IF(E247&gt;0,D247*Calculator!$G$22/12,0)</f>
        <v>0</v>
      </c>
      <c r="G247" s="29">
        <f ca="1">IF(E247&gt;0,(IFERROR(-PMT(Calculator!$G$22/12,Calculator!$G$23*12,Calculator!$G$20),0))-F247,0)</f>
        <v>0</v>
      </c>
      <c r="H247" s="29">
        <f t="shared" ca="1" si="16"/>
        <v>7875.858400555494</v>
      </c>
      <c r="I247" s="29">
        <f t="shared" ca="1" si="14"/>
        <v>1.4025501261263209</v>
      </c>
      <c r="J247" s="30">
        <f>Calculator!$G$40</f>
        <v>6.5000000000000002E-2</v>
      </c>
      <c r="K247" s="29">
        <f ca="1">IF(C247&gt;=Calculator!$G$27,IF(DAY($C247)=1,Calculator!$G$34/2,IF(DAY($C247)=15,Calculator!$G$34/2,0)),0)</f>
        <v>0</v>
      </c>
      <c r="L247" s="29">
        <f ca="1">IF(DAY($C247)=28,IF(H247=0,0,Calculator!$G$35),0)</f>
        <v>0</v>
      </c>
      <c r="M247" s="29">
        <f ca="1">IF(I247&gt;0,IF(DAY($C247)=1,SUM(INDIRECT("I"&amp;(ROW(C246)-DAY(C246))):I246),0),0)</f>
        <v>0</v>
      </c>
      <c r="N247" s="29">
        <f ca="1">IF(C247&lt;Calculator!$G$27,0,IF(C247=Calculator!$G$27,Calculator!$G$39,IF(H247-K247&lt;=0,IF(D247&gt;Calculator!$G$39,IF(H247-K247+E247+L247+M247+Calculator!$G$39&gt;Calculator!$G$39,Calculator!$G$39-(H247+E247+L247+M247-K247),Calculator!$G$39),D247),0)))</f>
        <v>0</v>
      </c>
    </row>
    <row r="248" spans="1:14" ht="15.75" thickBot="1">
      <c r="A248" s="33" t="str">
        <f ca="1">IF(C248=Calculator!$H$27,"F",IF(Daily!D248+Daily!H248=0,IF(D247+H247&gt;0,"L",""),""))</f>
        <v/>
      </c>
      <c r="B248" s="34">
        <v>247</v>
      </c>
      <c r="C248" s="19">
        <f t="shared" ca="1" si="13"/>
        <v>46177</v>
      </c>
      <c r="D248" s="29">
        <f t="shared" ca="1" si="15"/>
        <v>274431.25440219673</v>
      </c>
      <c r="E248" s="29">
        <f ca="1">IF(C248&lt;Calculator!$D$26,0,IF(DAY($C248)=1,IF(D248-Calculator!$G$24&gt;0,Calculator!$G$24,D248),0))</f>
        <v>0</v>
      </c>
      <c r="F248" s="29">
        <f ca="1">IF(E248&gt;0,D248*Calculator!$G$22/12,0)</f>
        <v>0</v>
      </c>
      <c r="G248" s="29">
        <f ca="1">IF(E248&gt;0,(IFERROR(-PMT(Calculator!$G$22/12,Calculator!$G$23*12,Calculator!$G$20),0))-F248,0)</f>
        <v>0</v>
      </c>
      <c r="H248" s="29">
        <f t="shared" ca="1" si="16"/>
        <v>7875.858400555494</v>
      </c>
      <c r="I248" s="29">
        <f t="shared" ca="1" si="14"/>
        <v>1.4025501261263209</v>
      </c>
      <c r="J248" s="30">
        <f>Calculator!$G$40</f>
        <v>6.5000000000000002E-2</v>
      </c>
      <c r="K248" s="29">
        <f ca="1">IF(C248&gt;=Calculator!$G$27,IF(DAY($C248)=1,Calculator!$G$34/2,IF(DAY($C248)=15,Calculator!$G$34/2,0)),0)</f>
        <v>0</v>
      </c>
      <c r="L248" s="29">
        <f ca="1">IF(DAY($C248)=28,IF(H248=0,0,Calculator!$G$35),0)</f>
        <v>0</v>
      </c>
      <c r="M248" s="29">
        <f ca="1">IF(I248&gt;0,IF(DAY($C248)=1,SUM(INDIRECT("I"&amp;(ROW(C247)-DAY(C247))):I247),0),0)</f>
        <v>0</v>
      </c>
      <c r="N248" s="29">
        <f ca="1">IF(C248&lt;Calculator!$G$27,0,IF(C248=Calculator!$G$27,Calculator!$G$39,IF(H248-K248&lt;=0,IF(D248&gt;Calculator!$G$39,IF(H248-K248+E248+L248+M248+Calculator!$G$39&gt;Calculator!$G$39,Calculator!$G$39-(H248+E248+L248+M248-K248),Calculator!$G$39),D248),0)))</f>
        <v>0</v>
      </c>
    </row>
    <row r="249" spans="1:14" ht="15.75" thickBot="1">
      <c r="A249" s="33" t="str">
        <f ca="1">IF(C249=Calculator!$H$27,"F",IF(Daily!D249+Daily!H249=0,IF(D248+H248&gt;0,"L",""),""))</f>
        <v/>
      </c>
      <c r="B249" s="34">
        <v>248</v>
      </c>
      <c r="C249" s="19">
        <f t="shared" ca="1" si="13"/>
        <v>46178</v>
      </c>
      <c r="D249" s="29">
        <f t="shared" ca="1" si="15"/>
        <v>274431.25440219673</v>
      </c>
      <c r="E249" s="29">
        <f ca="1">IF(C249&lt;Calculator!$D$26,0,IF(DAY($C249)=1,IF(D249-Calculator!$G$24&gt;0,Calculator!$G$24,D249),0))</f>
        <v>0</v>
      </c>
      <c r="F249" s="29">
        <f ca="1">IF(E249&gt;0,D249*Calculator!$G$22/12,0)</f>
        <v>0</v>
      </c>
      <c r="G249" s="29">
        <f ca="1">IF(E249&gt;0,(IFERROR(-PMT(Calculator!$G$22/12,Calculator!$G$23*12,Calculator!$G$20),0))-F249,0)</f>
        <v>0</v>
      </c>
      <c r="H249" s="29">
        <f t="shared" ca="1" si="16"/>
        <v>7875.858400555494</v>
      </c>
      <c r="I249" s="29">
        <f t="shared" ca="1" si="14"/>
        <v>1.4025501261263209</v>
      </c>
      <c r="J249" s="30">
        <f>Calculator!$G$40</f>
        <v>6.5000000000000002E-2</v>
      </c>
      <c r="K249" s="29">
        <f ca="1">IF(C249&gt;=Calculator!$G$27,IF(DAY($C249)=1,Calculator!$G$34/2,IF(DAY($C249)=15,Calculator!$G$34/2,0)),0)</f>
        <v>0</v>
      </c>
      <c r="L249" s="29">
        <f ca="1">IF(DAY($C249)=28,IF(H249=0,0,Calculator!$G$35),0)</f>
        <v>0</v>
      </c>
      <c r="M249" s="29">
        <f ca="1">IF(I249&gt;0,IF(DAY($C249)=1,SUM(INDIRECT("I"&amp;(ROW(C248)-DAY(C248))):I248),0),0)</f>
        <v>0</v>
      </c>
      <c r="N249" s="29">
        <f ca="1">IF(C249&lt;Calculator!$G$27,0,IF(C249=Calculator!$G$27,Calculator!$G$39,IF(H249-K249&lt;=0,IF(D249&gt;Calculator!$G$39,IF(H249-K249+E249+L249+M249+Calculator!$G$39&gt;Calculator!$G$39,Calculator!$G$39-(H249+E249+L249+M249-K249),Calculator!$G$39),D249),0)))</f>
        <v>0</v>
      </c>
    </row>
    <row r="250" spans="1:14" ht="15.75" thickBot="1">
      <c r="A250" s="33" t="str">
        <f ca="1">IF(C250=Calculator!$H$27,"F",IF(Daily!D250+Daily!H250=0,IF(D249+H249&gt;0,"L",""),""))</f>
        <v/>
      </c>
      <c r="B250" s="34">
        <v>249</v>
      </c>
      <c r="C250" s="19">
        <f t="shared" ca="1" si="13"/>
        <v>46179</v>
      </c>
      <c r="D250" s="29">
        <f t="shared" ca="1" si="15"/>
        <v>274431.25440219673</v>
      </c>
      <c r="E250" s="29">
        <f ca="1">IF(C250&lt;Calculator!$D$26,0,IF(DAY($C250)=1,IF(D250-Calculator!$G$24&gt;0,Calculator!$G$24,D250),0))</f>
        <v>0</v>
      </c>
      <c r="F250" s="29">
        <f ca="1">IF(E250&gt;0,D250*Calculator!$G$22/12,0)</f>
        <v>0</v>
      </c>
      <c r="G250" s="29">
        <f ca="1">IF(E250&gt;0,(IFERROR(-PMT(Calculator!$G$22/12,Calculator!$G$23*12,Calculator!$G$20),0))-F250,0)</f>
        <v>0</v>
      </c>
      <c r="H250" s="29">
        <f t="shared" ca="1" si="16"/>
        <v>7875.858400555494</v>
      </c>
      <c r="I250" s="29">
        <f t="shared" ca="1" si="14"/>
        <v>1.4025501261263209</v>
      </c>
      <c r="J250" s="30">
        <f>Calculator!$G$40</f>
        <v>6.5000000000000002E-2</v>
      </c>
      <c r="K250" s="29">
        <f ca="1">IF(C250&gt;=Calculator!$G$27,IF(DAY($C250)=1,Calculator!$G$34/2,IF(DAY($C250)=15,Calculator!$G$34/2,0)),0)</f>
        <v>0</v>
      </c>
      <c r="L250" s="29">
        <f ca="1">IF(DAY($C250)=28,IF(H250=0,0,Calculator!$G$35),0)</f>
        <v>0</v>
      </c>
      <c r="M250" s="29">
        <f ca="1">IF(I250&gt;0,IF(DAY($C250)=1,SUM(INDIRECT("I"&amp;(ROW(C249)-DAY(C249))):I249),0),0)</f>
        <v>0</v>
      </c>
      <c r="N250" s="29">
        <f ca="1">IF(C250&lt;Calculator!$G$27,0,IF(C250=Calculator!$G$27,Calculator!$G$39,IF(H250-K250&lt;=0,IF(D250&gt;Calculator!$G$39,IF(H250-K250+E250+L250+M250+Calculator!$G$39&gt;Calculator!$G$39,Calculator!$G$39-(H250+E250+L250+M250-K250),Calculator!$G$39),D250),0)))</f>
        <v>0</v>
      </c>
    </row>
    <row r="251" spans="1:14" ht="15.75" thickBot="1">
      <c r="A251" s="33" t="str">
        <f ca="1">IF(C251=Calculator!$H$27,"F",IF(Daily!D251+Daily!H251=0,IF(D250+H250&gt;0,"L",""),""))</f>
        <v/>
      </c>
      <c r="B251" s="34">
        <v>250</v>
      </c>
      <c r="C251" s="19">
        <f t="shared" ca="1" si="13"/>
        <v>46180</v>
      </c>
      <c r="D251" s="29">
        <f t="shared" ca="1" si="15"/>
        <v>274431.25440219673</v>
      </c>
      <c r="E251" s="29">
        <f ca="1">IF(C251&lt;Calculator!$D$26,0,IF(DAY($C251)=1,IF(D251-Calculator!$G$24&gt;0,Calculator!$G$24,D251),0))</f>
        <v>0</v>
      </c>
      <c r="F251" s="29">
        <f ca="1">IF(E251&gt;0,D251*Calculator!$G$22/12,0)</f>
        <v>0</v>
      </c>
      <c r="G251" s="29">
        <f ca="1">IF(E251&gt;0,(IFERROR(-PMT(Calculator!$G$22/12,Calculator!$G$23*12,Calculator!$G$20),0))-F251,0)</f>
        <v>0</v>
      </c>
      <c r="H251" s="29">
        <f t="shared" ca="1" si="16"/>
        <v>7875.858400555494</v>
      </c>
      <c r="I251" s="29">
        <f t="shared" ca="1" si="14"/>
        <v>1.4025501261263209</v>
      </c>
      <c r="J251" s="30">
        <f>Calculator!$G$40</f>
        <v>6.5000000000000002E-2</v>
      </c>
      <c r="K251" s="29">
        <f ca="1">IF(C251&gt;=Calculator!$G$27,IF(DAY($C251)=1,Calculator!$G$34/2,IF(DAY($C251)=15,Calculator!$G$34/2,0)),0)</f>
        <v>0</v>
      </c>
      <c r="L251" s="29">
        <f ca="1">IF(DAY($C251)=28,IF(H251=0,0,Calculator!$G$35),0)</f>
        <v>0</v>
      </c>
      <c r="M251" s="29">
        <f ca="1">IF(I251&gt;0,IF(DAY($C251)=1,SUM(INDIRECT("I"&amp;(ROW(C250)-DAY(C250))):I250),0),0)</f>
        <v>0</v>
      </c>
      <c r="N251" s="29">
        <f ca="1">IF(C251&lt;Calculator!$G$27,0,IF(C251=Calculator!$G$27,Calculator!$G$39,IF(H251-K251&lt;=0,IF(D251&gt;Calculator!$G$39,IF(H251-K251+E251+L251+M251+Calculator!$G$39&gt;Calculator!$G$39,Calculator!$G$39-(H251+E251+L251+M251-K251),Calculator!$G$39),D251),0)))</f>
        <v>0</v>
      </c>
    </row>
    <row r="252" spans="1:14" ht="15.75" thickBot="1">
      <c r="A252" s="33" t="str">
        <f ca="1">IF(C252=Calculator!$H$27,"F",IF(Daily!D252+Daily!H252=0,IF(D251+H251&gt;0,"L",""),""))</f>
        <v/>
      </c>
      <c r="B252" s="34">
        <v>251</v>
      </c>
      <c r="C252" s="19">
        <f t="shared" ca="1" si="13"/>
        <v>46181</v>
      </c>
      <c r="D252" s="29">
        <f t="shared" ca="1" si="15"/>
        <v>274431.25440219673</v>
      </c>
      <c r="E252" s="29">
        <f ca="1">IF(C252&lt;Calculator!$D$26,0,IF(DAY($C252)=1,IF(D252-Calculator!$G$24&gt;0,Calculator!$G$24,D252),0))</f>
        <v>0</v>
      </c>
      <c r="F252" s="29">
        <f ca="1">IF(E252&gt;0,D252*Calculator!$G$22/12,0)</f>
        <v>0</v>
      </c>
      <c r="G252" s="29">
        <f ca="1">IF(E252&gt;0,(IFERROR(-PMT(Calculator!$G$22/12,Calculator!$G$23*12,Calculator!$G$20),0))-F252,0)</f>
        <v>0</v>
      </c>
      <c r="H252" s="29">
        <f t="shared" ca="1" si="16"/>
        <v>7875.858400555494</v>
      </c>
      <c r="I252" s="29">
        <f t="shared" ca="1" si="14"/>
        <v>1.4025501261263209</v>
      </c>
      <c r="J252" s="30">
        <f>Calculator!$G$40</f>
        <v>6.5000000000000002E-2</v>
      </c>
      <c r="K252" s="29">
        <f ca="1">IF(C252&gt;=Calculator!$G$27,IF(DAY($C252)=1,Calculator!$G$34/2,IF(DAY($C252)=15,Calculator!$G$34/2,0)),0)</f>
        <v>0</v>
      </c>
      <c r="L252" s="29">
        <f ca="1">IF(DAY($C252)=28,IF(H252=0,0,Calculator!$G$35),0)</f>
        <v>0</v>
      </c>
      <c r="M252" s="29">
        <f ca="1">IF(I252&gt;0,IF(DAY($C252)=1,SUM(INDIRECT("I"&amp;(ROW(C251)-DAY(C251))):I251),0),0)</f>
        <v>0</v>
      </c>
      <c r="N252" s="29">
        <f ca="1">IF(C252&lt;Calculator!$G$27,0,IF(C252=Calculator!$G$27,Calculator!$G$39,IF(H252-K252&lt;=0,IF(D252&gt;Calculator!$G$39,IF(H252-K252+E252+L252+M252+Calculator!$G$39&gt;Calculator!$G$39,Calculator!$G$39-(H252+E252+L252+M252-K252),Calculator!$G$39),D252),0)))</f>
        <v>0</v>
      </c>
    </row>
    <row r="253" spans="1:14" ht="15.75" thickBot="1">
      <c r="A253" s="33" t="str">
        <f ca="1">IF(C253=Calculator!$H$27,"F",IF(Daily!D253+Daily!H253=0,IF(D252+H252&gt;0,"L",""),""))</f>
        <v/>
      </c>
      <c r="B253" s="34">
        <v>252</v>
      </c>
      <c r="C253" s="19">
        <f t="shared" ca="1" si="13"/>
        <v>46182</v>
      </c>
      <c r="D253" s="29">
        <f t="shared" ca="1" si="15"/>
        <v>274431.25440219673</v>
      </c>
      <c r="E253" s="29">
        <f ca="1">IF(C253&lt;Calculator!$D$26,0,IF(DAY($C253)=1,IF(D253-Calculator!$G$24&gt;0,Calculator!$G$24,D253),0))</f>
        <v>0</v>
      </c>
      <c r="F253" s="29">
        <f ca="1">IF(E253&gt;0,D253*Calculator!$G$22/12,0)</f>
        <v>0</v>
      </c>
      <c r="G253" s="29">
        <f ca="1">IF(E253&gt;0,(IFERROR(-PMT(Calculator!$G$22/12,Calculator!$G$23*12,Calculator!$G$20),0))-F253,0)</f>
        <v>0</v>
      </c>
      <c r="H253" s="29">
        <f t="shared" ca="1" si="16"/>
        <v>7875.858400555494</v>
      </c>
      <c r="I253" s="29">
        <f t="shared" ca="1" si="14"/>
        <v>1.4025501261263209</v>
      </c>
      <c r="J253" s="30">
        <f>Calculator!$G$40</f>
        <v>6.5000000000000002E-2</v>
      </c>
      <c r="K253" s="29">
        <f ca="1">IF(C253&gt;=Calculator!$G$27,IF(DAY($C253)=1,Calculator!$G$34/2,IF(DAY($C253)=15,Calculator!$G$34/2,0)),0)</f>
        <v>0</v>
      </c>
      <c r="L253" s="29">
        <f ca="1">IF(DAY($C253)=28,IF(H253=0,0,Calculator!$G$35),0)</f>
        <v>0</v>
      </c>
      <c r="M253" s="29">
        <f ca="1">IF(I253&gt;0,IF(DAY($C253)=1,SUM(INDIRECT("I"&amp;(ROW(C252)-DAY(C252))):I252),0),0)</f>
        <v>0</v>
      </c>
      <c r="N253" s="29">
        <f ca="1">IF(C253&lt;Calculator!$G$27,0,IF(C253=Calculator!$G$27,Calculator!$G$39,IF(H253-K253&lt;=0,IF(D253&gt;Calculator!$G$39,IF(H253-K253+E253+L253+M253+Calculator!$G$39&gt;Calculator!$G$39,Calculator!$G$39-(H253+E253+L253+M253-K253),Calculator!$G$39),D253),0)))</f>
        <v>0</v>
      </c>
    </row>
    <row r="254" spans="1:14" ht="15.75" thickBot="1">
      <c r="A254" s="33" t="str">
        <f ca="1">IF(C254=Calculator!$H$27,"F",IF(Daily!D254+Daily!H254=0,IF(D253+H253&gt;0,"L",""),""))</f>
        <v/>
      </c>
      <c r="B254" s="34">
        <v>253</v>
      </c>
      <c r="C254" s="19">
        <f t="shared" ca="1" si="13"/>
        <v>46183</v>
      </c>
      <c r="D254" s="29">
        <f t="shared" ca="1" si="15"/>
        <v>274431.25440219673</v>
      </c>
      <c r="E254" s="29">
        <f ca="1">IF(C254&lt;Calculator!$D$26,0,IF(DAY($C254)=1,IF(D254-Calculator!$G$24&gt;0,Calculator!$G$24,D254),0))</f>
        <v>0</v>
      </c>
      <c r="F254" s="29">
        <f ca="1">IF(E254&gt;0,D254*Calculator!$G$22/12,0)</f>
        <v>0</v>
      </c>
      <c r="G254" s="29">
        <f ca="1">IF(E254&gt;0,(IFERROR(-PMT(Calculator!$G$22/12,Calculator!$G$23*12,Calculator!$G$20),0))-F254,0)</f>
        <v>0</v>
      </c>
      <c r="H254" s="29">
        <f t="shared" ca="1" si="16"/>
        <v>7875.858400555494</v>
      </c>
      <c r="I254" s="29">
        <f t="shared" ca="1" si="14"/>
        <v>1.4025501261263209</v>
      </c>
      <c r="J254" s="30">
        <f>Calculator!$G$40</f>
        <v>6.5000000000000002E-2</v>
      </c>
      <c r="K254" s="29">
        <f ca="1">IF(C254&gt;=Calculator!$G$27,IF(DAY($C254)=1,Calculator!$G$34/2,IF(DAY($C254)=15,Calculator!$G$34/2,0)),0)</f>
        <v>0</v>
      </c>
      <c r="L254" s="29">
        <f ca="1">IF(DAY($C254)=28,IF(H254=0,0,Calculator!$G$35),0)</f>
        <v>0</v>
      </c>
      <c r="M254" s="29">
        <f ca="1">IF(I254&gt;0,IF(DAY($C254)=1,SUM(INDIRECT("I"&amp;(ROW(C253)-DAY(C253))):I253),0),0)</f>
        <v>0</v>
      </c>
      <c r="N254" s="29">
        <f ca="1">IF(C254&lt;Calculator!$G$27,0,IF(C254=Calculator!$G$27,Calculator!$G$39,IF(H254-K254&lt;=0,IF(D254&gt;Calculator!$G$39,IF(H254-K254+E254+L254+M254+Calculator!$G$39&gt;Calculator!$G$39,Calculator!$G$39-(H254+E254+L254+M254-K254),Calculator!$G$39),D254),0)))</f>
        <v>0</v>
      </c>
    </row>
    <row r="255" spans="1:14" ht="15.75" thickBot="1">
      <c r="A255" s="33" t="str">
        <f ca="1">IF(C255=Calculator!$H$27,"F",IF(Daily!D255+Daily!H255=0,IF(D254+H254&gt;0,"L",""),""))</f>
        <v/>
      </c>
      <c r="B255" s="34">
        <v>254</v>
      </c>
      <c r="C255" s="19">
        <f t="shared" ca="1" si="13"/>
        <v>46184</v>
      </c>
      <c r="D255" s="29">
        <f t="shared" ca="1" si="15"/>
        <v>274431.25440219673</v>
      </c>
      <c r="E255" s="29">
        <f ca="1">IF(C255&lt;Calculator!$D$26,0,IF(DAY($C255)=1,IF(D255-Calculator!$G$24&gt;0,Calculator!$G$24,D255),0))</f>
        <v>0</v>
      </c>
      <c r="F255" s="29">
        <f ca="1">IF(E255&gt;0,D255*Calculator!$G$22/12,0)</f>
        <v>0</v>
      </c>
      <c r="G255" s="29">
        <f ca="1">IF(E255&gt;0,(IFERROR(-PMT(Calculator!$G$22/12,Calculator!$G$23*12,Calculator!$G$20),0))-F255,0)</f>
        <v>0</v>
      </c>
      <c r="H255" s="29">
        <f t="shared" ca="1" si="16"/>
        <v>7875.858400555494</v>
      </c>
      <c r="I255" s="29">
        <f t="shared" ca="1" si="14"/>
        <v>1.4025501261263209</v>
      </c>
      <c r="J255" s="30">
        <f>Calculator!$G$40</f>
        <v>6.5000000000000002E-2</v>
      </c>
      <c r="K255" s="29">
        <f ca="1">IF(C255&gt;=Calculator!$G$27,IF(DAY($C255)=1,Calculator!$G$34/2,IF(DAY($C255)=15,Calculator!$G$34/2,0)),0)</f>
        <v>0</v>
      </c>
      <c r="L255" s="29">
        <f ca="1">IF(DAY($C255)=28,IF(H255=0,0,Calculator!$G$35),0)</f>
        <v>0</v>
      </c>
      <c r="M255" s="29">
        <f ca="1">IF(I255&gt;0,IF(DAY($C255)=1,SUM(INDIRECT("I"&amp;(ROW(C254)-DAY(C254))):I254),0),0)</f>
        <v>0</v>
      </c>
      <c r="N255" s="29">
        <f ca="1">IF(C255&lt;Calculator!$G$27,0,IF(C255=Calculator!$G$27,Calculator!$G$39,IF(H255-K255&lt;=0,IF(D255&gt;Calculator!$G$39,IF(H255-K255+E255+L255+M255+Calculator!$G$39&gt;Calculator!$G$39,Calculator!$G$39-(H255+E255+L255+M255-K255),Calculator!$G$39),D255),0)))</f>
        <v>0</v>
      </c>
    </row>
    <row r="256" spans="1:14" ht="15.75" thickBot="1">
      <c r="A256" s="33" t="str">
        <f ca="1">IF(C256=Calculator!$H$27,"F",IF(Daily!D256+Daily!H256=0,IF(D255+H255&gt;0,"L",""),""))</f>
        <v/>
      </c>
      <c r="B256" s="34">
        <v>255</v>
      </c>
      <c r="C256" s="19">
        <f t="shared" ca="1" si="13"/>
        <v>46185</v>
      </c>
      <c r="D256" s="29">
        <f t="shared" ca="1" si="15"/>
        <v>274431.25440219673</v>
      </c>
      <c r="E256" s="29">
        <f ca="1">IF(C256&lt;Calculator!$D$26,0,IF(DAY($C256)=1,IF(D256-Calculator!$G$24&gt;0,Calculator!$G$24,D256),0))</f>
        <v>0</v>
      </c>
      <c r="F256" s="29">
        <f ca="1">IF(E256&gt;0,D256*Calculator!$G$22/12,0)</f>
        <v>0</v>
      </c>
      <c r="G256" s="29">
        <f ca="1">IF(E256&gt;0,(IFERROR(-PMT(Calculator!$G$22/12,Calculator!$G$23*12,Calculator!$G$20),0))-F256,0)</f>
        <v>0</v>
      </c>
      <c r="H256" s="29">
        <f t="shared" ca="1" si="16"/>
        <v>7875.858400555494</v>
      </c>
      <c r="I256" s="29">
        <f t="shared" ca="1" si="14"/>
        <v>1.4025501261263209</v>
      </c>
      <c r="J256" s="30">
        <f>Calculator!$G$40</f>
        <v>6.5000000000000002E-2</v>
      </c>
      <c r="K256" s="29">
        <f ca="1">IF(C256&gt;=Calculator!$G$27,IF(DAY($C256)=1,Calculator!$G$34/2,IF(DAY($C256)=15,Calculator!$G$34/2,0)),0)</f>
        <v>0</v>
      </c>
      <c r="L256" s="29">
        <f ca="1">IF(DAY($C256)=28,IF(H256=0,0,Calculator!$G$35),0)</f>
        <v>0</v>
      </c>
      <c r="M256" s="29">
        <f ca="1">IF(I256&gt;0,IF(DAY($C256)=1,SUM(INDIRECT("I"&amp;(ROW(C255)-DAY(C255))):I255),0),0)</f>
        <v>0</v>
      </c>
      <c r="N256" s="29">
        <f ca="1">IF(C256&lt;Calculator!$G$27,0,IF(C256=Calculator!$G$27,Calculator!$G$39,IF(H256-K256&lt;=0,IF(D256&gt;Calculator!$G$39,IF(H256-K256+E256+L256+M256+Calculator!$G$39&gt;Calculator!$G$39,Calculator!$G$39-(H256+E256+L256+M256-K256),Calculator!$G$39),D256),0)))</f>
        <v>0</v>
      </c>
    </row>
    <row r="257" spans="1:14" ht="15.75" thickBot="1">
      <c r="A257" s="33" t="str">
        <f ca="1">IF(C257=Calculator!$H$27,"F",IF(Daily!D257+Daily!H257=0,IF(D256+H256&gt;0,"L",""),""))</f>
        <v/>
      </c>
      <c r="B257" s="34">
        <v>256</v>
      </c>
      <c r="C257" s="19">
        <f t="shared" ca="1" si="13"/>
        <v>46186</v>
      </c>
      <c r="D257" s="29">
        <f t="shared" ca="1" si="15"/>
        <v>274431.25440219673</v>
      </c>
      <c r="E257" s="29">
        <f ca="1">IF(C257&lt;Calculator!$D$26,0,IF(DAY($C257)=1,IF(D257-Calculator!$G$24&gt;0,Calculator!$G$24,D257),0))</f>
        <v>0</v>
      </c>
      <c r="F257" s="29">
        <f ca="1">IF(E257&gt;0,D257*Calculator!$G$22/12,0)</f>
        <v>0</v>
      </c>
      <c r="G257" s="29">
        <f ca="1">IF(E257&gt;0,(IFERROR(-PMT(Calculator!$G$22/12,Calculator!$G$23*12,Calculator!$G$20),0))-F257,0)</f>
        <v>0</v>
      </c>
      <c r="H257" s="29">
        <f t="shared" ca="1" si="16"/>
        <v>7875.858400555494</v>
      </c>
      <c r="I257" s="29">
        <f t="shared" ca="1" si="14"/>
        <v>1.4025501261263209</v>
      </c>
      <c r="J257" s="30">
        <f>Calculator!$G$40</f>
        <v>6.5000000000000002E-2</v>
      </c>
      <c r="K257" s="29">
        <f ca="1">IF(C257&gt;=Calculator!$G$27,IF(DAY($C257)=1,Calculator!$G$34/2,IF(DAY($C257)=15,Calculator!$G$34/2,0)),0)</f>
        <v>0</v>
      </c>
      <c r="L257" s="29">
        <f ca="1">IF(DAY($C257)=28,IF(H257=0,0,Calculator!$G$35),0)</f>
        <v>0</v>
      </c>
      <c r="M257" s="29">
        <f ca="1">IF(I257&gt;0,IF(DAY($C257)=1,SUM(INDIRECT("I"&amp;(ROW(C256)-DAY(C256))):I256),0),0)</f>
        <v>0</v>
      </c>
      <c r="N257" s="29">
        <f ca="1">IF(C257&lt;Calculator!$G$27,0,IF(C257=Calculator!$G$27,Calculator!$G$39,IF(H257-K257&lt;=0,IF(D257&gt;Calculator!$G$39,IF(H257-K257+E257+L257+M257+Calculator!$G$39&gt;Calculator!$G$39,Calculator!$G$39-(H257+E257+L257+M257-K257),Calculator!$G$39),D257),0)))</f>
        <v>0</v>
      </c>
    </row>
    <row r="258" spans="1:14" ht="15.75" thickBot="1">
      <c r="A258" s="33" t="str">
        <f ca="1">IF(C258=Calculator!$H$27,"F",IF(Daily!D258+Daily!H258=0,IF(D257+H257&gt;0,"L",""),""))</f>
        <v/>
      </c>
      <c r="B258" s="34">
        <v>257</v>
      </c>
      <c r="C258" s="19">
        <f t="shared" ca="1" si="13"/>
        <v>46187</v>
      </c>
      <c r="D258" s="29">
        <f t="shared" ca="1" si="15"/>
        <v>274431.25440219673</v>
      </c>
      <c r="E258" s="29">
        <f ca="1">IF(C258&lt;Calculator!$D$26,0,IF(DAY($C258)=1,IF(D258-Calculator!$G$24&gt;0,Calculator!$G$24,D258),0))</f>
        <v>0</v>
      </c>
      <c r="F258" s="29">
        <f ca="1">IF(E258&gt;0,D258*Calculator!$G$22/12,0)</f>
        <v>0</v>
      </c>
      <c r="G258" s="29">
        <f ca="1">IF(E258&gt;0,(IFERROR(-PMT(Calculator!$G$22/12,Calculator!$G$23*12,Calculator!$G$20),0))-F258,0)</f>
        <v>0</v>
      </c>
      <c r="H258" s="29">
        <f t="shared" ca="1" si="16"/>
        <v>7875.858400555494</v>
      </c>
      <c r="I258" s="29">
        <f t="shared" ca="1" si="14"/>
        <v>1.4025501261263209</v>
      </c>
      <c r="J258" s="30">
        <f>Calculator!$G$40</f>
        <v>6.5000000000000002E-2</v>
      </c>
      <c r="K258" s="29">
        <f ca="1">IF(C258&gt;=Calculator!$G$27,IF(DAY($C258)=1,Calculator!$G$34/2,IF(DAY($C258)=15,Calculator!$G$34/2,0)),0)</f>
        <v>0</v>
      </c>
      <c r="L258" s="29">
        <f ca="1">IF(DAY($C258)=28,IF(H258=0,0,Calculator!$G$35),0)</f>
        <v>0</v>
      </c>
      <c r="M258" s="29">
        <f ca="1">IF(I258&gt;0,IF(DAY($C258)=1,SUM(INDIRECT("I"&amp;(ROW(C257)-DAY(C257))):I257),0),0)</f>
        <v>0</v>
      </c>
      <c r="N258" s="29">
        <f ca="1">IF(C258&lt;Calculator!$G$27,0,IF(C258=Calculator!$G$27,Calculator!$G$39,IF(H258-K258&lt;=0,IF(D258&gt;Calculator!$G$39,IF(H258-K258+E258+L258+M258+Calculator!$G$39&gt;Calculator!$G$39,Calculator!$G$39-(H258+E258+L258+M258-K258),Calculator!$G$39),D258),0)))</f>
        <v>0</v>
      </c>
    </row>
    <row r="259" spans="1:14" ht="15.75" thickBot="1">
      <c r="A259" s="33" t="str">
        <f ca="1">IF(C259=Calculator!$H$27,"F",IF(Daily!D259+Daily!H259=0,IF(D258+H258&gt;0,"L",""),""))</f>
        <v/>
      </c>
      <c r="B259" s="34">
        <v>258</v>
      </c>
      <c r="C259" s="19">
        <f t="shared" ref="C259:C322" ca="1" si="17">C258+1</f>
        <v>46188</v>
      </c>
      <c r="D259" s="29">
        <f t="shared" ca="1" si="15"/>
        <v>274431.25440219673</v>
      </c>
      <c r="E259" s="29">
        <f ca="1">IF(C259&lt;Calculator!$D$26,0,IF(DAY($C259)=1,IF(D259-Calculator!$G$24&gt;0,Calculator!$G$24,D259),0))</f>
        <v>0</v>
      </c>
      <c r="F259" s="29">
        <f ca="1">IF(E259&gt;0,D259*Calculator!$G$22/12,0)</f>
        <v>0</v>
      </c>
      <c r="G259" s="29">
        <f ca="1">IF(E259&gt;0,(IFERROR(-PMT(Calculator!$G$22/12,Calculator!$G$23*12,Calculator!$G$20),0))-F259,0)</f>
        <v>0</v>
      </c>
      <c r="H259" s="29">
        <f t="shared" ca="1" si="16"/>
        <v>7875.858400555494</v>
      </c>
      <c r="I259" s="29">
        <f t="shared" ref="I259:I322" ca="1" si="18">H259*J259/365</f>
        <v>1.4025501261263209</v>
      </c>
      <c r="J259" s="30">
        <f>Calculator!$G$40</f>
        <v>6.5000000000000002E-2</v>
      </c>
      <c r="K259" s="29">
        <f ca="1">IF(C259&gt;=Calculator!$G$27,IF(DAY($C259)=1,Calculator!$G$34/2,IF(DAY($C259)=15,Calculator!$G$34/2,0)),0)</f>
        <v>4500</v>
      </c>
      <c r="L259" s="29">
        <f ca="1">IF(DAY($C259)=28,IF(H259=0,0,Calculator!$G$35),0)</f>
        <v>0</v>
      </c>
      <c r="M259" s="29">
        <f ca="1">IF(I259&gt;0,IF(DAY($C259)=1,SUM(INDIRECT("I"&amp;(ROW(C258)-DAY(C258))):I258),0),0)</f>
        <v>0</v>
      </c>
      <c r="N259" s="29">
        <f ca="1">IF(C259&lt;Calculator!$G$27,0,IF(C259=Calculator!$G$27,Calculator!$G$39,IF(H259-K259&lt;=0,IF(D259&gt;Calculator!$G$39,IF(H259-K259+E259+L259+M259+Calculator!$G$39&gt;Calculator!$G$39,Calculator!$G$39-(H259+E259+L259+M259-K259),Calculator!$G$39),D259),0)))</f>
        <v>0</v>
      </c>
    </row>
    <row r="260" spans="1:14" ht="15.75" thickBot="1">
      <c r="A260" s="33" t="str">
        <f ca="1">IF(C260=Calculator!$H$27,"F",IF(Daily!D260+Daily!H260=0,IF(D259+H259&gt;0,"L",""),""))</f>
        <v/>
      </c>
      <c r="B260" s="34">
        <v>259</v>
      </c>
      <c r="C260" s="19">
        <f t="shared" ca="1" si="17"/>
        <v>46189</v>
      </c>
      <c r="D260" s="29">
        <f t="shared" ref="D260:D323" ca="1" si="19">IF(((D259-G259)-N259)&lt;0,0,((D259-G259)-N259))</f>
        <v>274431.25440219673</v>
      </c>
      <c r="E260" s="29">
        <f ca="1">IF(C260&lt;Calculator!$D$26,0,IF(DAY($C260)=1,IF(D260-Calculator!$G$24&gt;0,Calculator!$G$24,D260),0))</f>
        <v>0</v>
      </c>
      <c r="F260" s="29">
        <f ca="1">IF(E260&gt;0,D260*Calculator!$G$22/12,0)</f>
        <v>0</v>
      </c>
      <c r="G260" s="29">
        <f ca="1">IF(E260&gt;0,(IFERROR(-PMT(Calculator!$G$22/12,Calculator!$G$23*12,Calculator!$G$20),0))-F260,0)</f>
        <v>0</v>
      </c>
      <c r="H260" s="29">
        <f t="shared" ref="H260:H323" ca="1" si="20">IF((H259-K259+SUM(L259:N259)+E259)&lt;0,0,(H259-K259+SUM(L259:N259)+E259))</f>
        <v>3375.858400555494</v>
      </c>
      <c r="I260" s="29">
        <f t="shared" ca="1" si="18"/>
        <v>0.60118026311262229</v>
      </c>
      <c r="J260" s="30">
        <f>Calculator!$G$40</f>
        <v>6.5000000000000002E-2</v>
      </c>
      <c r="K260" s="29">
        <f ca="1">IF(C260&gt;=Calculator!$G$27,IF(DAY($C260)=1,Calculator!$G$34/2,IF(DAY($C260)=15,Calculator!$G$34/2,0)),0)</f>
        <v>0</v>
      </c>
      <c r="L260" s="29">
        <f ca="1">IF(DAY($C260)=28,IF(H260=0,0,Calculator!$G$35),0)</f>
        <v>0</v>
      </c>
      <c r="M260" s="29">
        <f ca="1">IF(I260&gt;0,IF(DAY($C260)=1,SUM(INDIRECT("I"&amp;(ROW(C259)-DAY(C259))):I259),0),0)</f>
        <v>0</v>
      </c>
      <c r="N260" s="29">
        <f ca="1">IF(C260&lt;Calculator!$G$27,0,IF(C260=Calculator!$G$27,Calculator!$G$39,IF(H260-K260&lt;=0,IF(D260&gt;Calculator!$G$39,IF(H260-K260+E260+L260+M260+Calculator!$G$39&gt;Calculator!$G$39,Calculator!$G$39-(H260+E260+L260+M260-K260),Calculator!$G$39),D260),0)))</f>
        <v>0</v>
      </c>
    </row>
    <row r="261" spans="1:14" ht="15.75" thickBot="1">
      <c r="A261" s="33" t="str">
        <f ca="1">IF(C261=Calculator!$H$27,"F",IF(Daily!D261+Daily!H261=0,IF(D260+H260&gt;0,"L",""),""))</f>
        <v/>
      </c>
      <c r="B261" s="34">
        <v>260</v>
      </c>
      <c r="C261" s="19">
        <f t="shared" ca="1" si="17"/>
        <v>46190</v>
      </c>
      <c r="D261" s="29">
        <f t="shared" ca="1" si="19"/>
        <v>274431.25440219673</v>
      </c>
      <c r="E261" s="29">
        <f ca="1">IF(C261&lt;Calculator!$D$26,0,IF(DAY($C261)=1,IF(D261-Calculator!$G$24&gt;0,Calculator!$G$24,D261),0))</f>
        <v>0</v>
      </c>
      <c r="F261" s="29">
        <f ca="1">IF(E261&gt;0,D261*Calculator!$G$22/12,0)</f>
        <v>0</v>
      </c>
      <c r="G261" s="29">
        <f ca="1">IF(E261&gt;0,(IFERROR(-PMT(Calculator!$G$22/12,Calculator!$G$23*12,Calculator!$G$20),0))-F261,0)</f>
        <v>0</v>
      </c>
      <c r="H261" s="29">
        <f t="shared" ca="1" si="20"/>
        <v>3375.858400555494</v>
      </c>
      <c r="I261" s="29">
        <f t="shared" ca="1" si="18"/>
        <v>0.60118026311262229</v>
      </c>
      <c r="J261" s="30">
        <f>Calculator!$G$40</f>
        <v>6.5000000000000002E-2</v>
      </c>
      <c r="K261" s="29">
        <f ca="1">IF(C261&gt;=Calculator!$G$27,IF(DAY($C261)=1,Calculator!$G$34/2,IF(DAY($C261)=15,Calculator!$G$34/2,0)),0)</f>
        <v>0</v>
      </c>
      <c r="L261" s="29">
        <f ca="1">IF(DAY($C261)=28,IF(H261=0,0,Calculator!$G$35),0)</f>
        <v>0</v>
      </c>
      <c r="M261" s="29">
        <f ca="1">IF(I261&gt;0,IF(DAY($C261)=1,SUM(INDIRECT("I"&amp;(ROW(C260)-DAY(C260))):I260),0),0)</f>
        <v>0</v>
      </c>
      <c r="N261" s="29">
        <f ca="1">IF(C261&lt;Calculator!$G$27,0,IF(C261=Calculator!$G$27,Calculator!$G$39,IF(H261-K261&lt;=0,IF(D261&gt;Calculator!$G$39,IF(H261-K261+E261+L261+M261+Calculator!$G$39&gt;Calculator!$G$39,Calculator!$G$39-(H261+E261+L261+M261-K261),Calculator!$G$39),D261),0)))</f>
        <v>0</v>
      </c>
    </row>
    <row r="262" spans="1:14" ht="15.75" thickBot="1">
      <c r="A262" s="33" t="str">
        <f ca="1">IF(C262=Calculator!$H$27,"F",IF(Daily!D262+Daily!H262=0,IF(D261+H261&gt;0,"L",""),""))</f>
        <v/>
      </c>
      <c r="B262" s="34">
        <v>261</v>
      </c>
      <c r="C262" s="19">
        <f t="shared" ca="1" si="17"/>
        <v>46191</v>
      </c>
      <c r="D262" s="29">
        <f t="shared" ca="1" si="19"/>
        <v>274431.25440219673</v>
      </c>
      <c r="E262" s="29">
        <f ca="1">IF(C262&lt;Calculator!$D$26,0,IF(DAY($C262)=1,IF(D262-Calculator!$G$24&gt;0,Calculator!$G$24,D262),0))</f>
        <v>0</v>
      </c>
      <c r="F262" s="29">
        <f ca="1">IF(E262&gt;0,D262*Calculator!$G$22/12,0)</f>
        <v>0</v>
      </c>
      <c r="G262" s="29">
        <f ca="1">IF(E262&gt;0,(IFERROR(-PMT(Calculator!$G$22/12,Calculator!$G$23*12,Calculator!$G$20),0))-F262,0)</f>
        <v>0</v>
      </c>
      <c r="H262" s="29">
        <f t="shared" ca="1" si="20"/>
        <v>3375.858400555494</v>
      </c>
      <c r="I262" s="29">
        <f t="shared" ca="1" si="18"/>
        <v>0.60118026311262229</v>
      </c>
      <c r="J262" s="30">
        <f>Calculator!$G$40</f>
        <v>6.5000000000000002E-2</v>
      </c>
      <c r="K262" s="29">
        <f ca="1">IF(C262&gt;=Calculator!$G$27,IF(DAY($C262)=1,Calculator!$G$34/2,IF(DAY($C262)=15,Calculator!$G$34/2,0)),0)</f>
        <v>0</v>
      </c>
      <c r="L262" s="29">
        <f ca="1">IF(DAY($C262)=28,IF(H262=0,0,Calculator!$G$35),0)</f>
        <v>0</v>
      </c>
      <c r="M262" s="29">
        <f ca="1">IF(I262&gt;0,IF(DAY($C262)=1,SUM(INDIRECT("I"&amp;(ROW(C261)-DAY(C261))):I261),0),0)</f>
        <v>0</v>
      </c>
      <c r="N262" s="29">
        <f ca="1">IF(C262&lt;Calculator!$G$27,0,IF(C262=Calculator!$G$27,Calculator!$G$39,IF(H262-K262&lt;=0,IF(D262&gt;Calculator!$G$39,IF(H262-K262+E262+L262+M262+Calculator!$G$39&gt;Calculator!$G$39,Calculator!$G$39-(H262+E262+L262+M262-K262),Calculator!$G$39),D262),0)))</f>
        <v>0</v>
      </c>
    </row>
    <row r="263" spans="1:14" ht="15.75" thickBot="1">
      <c r="A263" s="33" t="str">
        <f ca="1">IF(C263=Calculator!$H$27,"F",IF(Daily!D263+Daily!H263=0,IF(D262+H262&gt;0,"L",""),""))</f>
        <v/>
      </c>
      <c r="B263" s="34">
        <v>262</v>
      </c>
      <c r="C263" s="19">
        <f t="shared" ca="1" si="17"/>
        <v>46192</v>
      </c>
      <c r="D263" s="29">
        <f t="shared" ca="1" si="19"/>
        <v>274431.25440219673</v>
      </c>
      <c r="E263" s="29">
        <f ca="1">IF(C263&lt;Calculator!$D$26,0,IF(DAY($C263)=1,IF(D263-Calculator!$G$24&gt;0,Calculator!$G$24,D263),0))</f>
        <v>0</v>
      </c>
      <c r="F263" s="29">
        <f ca="1">IF(E263&gt;0,D263*Calculator!$G$22/12,0)</f>
        <v>0</v>
      </c>
      <c r="G263" s="29">
        <f ca="1">IF(E263&gt;0,(IFERROR(-PMT(Calculator!$G$22/12,Calculator!$G$23*12,Calculator!$G$20),0))-F263,0)</f>
        <v>0</v>
      </c>
      <c r="H263" s="29">
        <f t="shared" ca="1" si="20"/>
        <v>3375.858400555494</v>
      </c>
      <c r="I263" s="29">
        <f t="shared" ca="1" si="18"/>
        <v>0.60118026311262229</v>
      </c>
      <c r="J263" s="30">
        <f>Calculator!$G$40</f>
        <v>6.5000000000000002E-2</v>
      </c>
      <c r="K263" s="29">
        <f ca="1">IF(C263&gt;=Calculator!$G$27,IF(DAY($C263)=1,Calculator!$G$34/2,IF(DAY($C263)=15,Calculator!$G$34/2,0)),0)</f>
        <v>0</v>
      </c>
      <c r="L263" s="29">
        <f ca="1">IF(DAY($C263)=28,IF(H263=0,0,Calculator!$G$35),0)</f>
        <v>0</v>
      </c>
      <c r="M263" s="29">
        <f ca="1">IF(I263&gt;0,IF(DAY($C263)=1,SUM(INDIRECT("I"&amp;(ROW(C262)-DAY(C262))):I262),0),0)</f>
        <v>0</v>
      </c>
      <c r="N263" s="29">
        <f ca="1">IF(C263&lt;Calculator!$G$27,0,IF(C263=Calculator!$G$27,Calculator!$G$39,IF(H263-K263&lt;=0,IF(D263&gt;Calculator!$G$39,IF(H263-K263+E263+L263+M263+Calculator!$G$39&gt;Calculator!$G$39,Calculator!$G$39-(H263+E263+L263+M263-K263),Calculator!$G$39),D263),0)))</f>
        <v>0</v>
      </c>
    </row>
    <row r="264" spans="1:14" ht="15.75" thickBot="1">
      <c r="A264" s="33" t="str">
        <f ca="1">IF(C264=Calculator!$H$27,"F",IF(Daily!D264+Daily!H264=0,IF(D263+H263&gt;0,"L",""),""))</f>
        <v/>
      </c>
      <c r="B264" s="34">
        <v>263</v>
      </c>
      <c r="C264" s="19">
        <f t="shared" ca="1" si="17"/>
        <v>46193</v>
      </c>
      <c r="D264" s="29">
        <f t="shared" ca="1" si="19"/>
        <v>274431.25440219673</v>
      </c>
      <c r="E264" s="29">
        <f ca="1">IF(C264&lt;Calculator!$D$26,0,IF(DAY($C264)=1,IF(D264-Calculator!$G$24&gt;0,Calculator!$G$24,D264),0))</f>
        <v>0</v>
      </c>
      <c r="F264" s="29">
        <f ca="1">IF(E264&gt;0,D264*Calculator!$G$22/12,0)</f>
        <v>0</v>
      </c>
      <c r="G264" s="29">
        <f ca="1">IF(E264&gt;0,(IFERROR(-PMT(Calculator!$G$22/12,Calculator!$G$23*12,Calculator!$G$20),0))-F264,0)</f>
        <v>0</v>
      </c>
      <c r="H264" s="29">
        <f t="shared" ca="1" si="20"/>
        <v>3375.858400555494</v>
      </c>
      <c r="I264" s="29">
        <f t="shared" ca="1" si="18"/>
        <v>0.60118026311262229</v>
      </c>
      <c r="J264" s="30">
        <f>Calculator!$G$40</f>
        <v>6.5000000000000002E-2</v>
      </c>
      <c r="K264" s="29">
        <f ca="1">IF(C264&gt;=Calculator!$G$27,IF(DAY($C264)=1,Calculator!$G$34/2,IF(DAY($C264)=15,Calculator!$G$34/2,0)),0)</f>
        <v>0</v>
      </c>
      <c r="L264" s="29">
        <f ca="1">IF(DAY($C264)=28,IF(H264=0,0,Calculator!$G$35),0)</f>
        <v>0</v>
      </c>
      <c r="M264" s="29">
        <f ca="1">IF(I264&gt;0,IF(DAY($C264)=1,SUM(INDIRECT("I"&amp;(ROW(C263)-DAY(C263))):I263),0),0)</f>
        <v>0</v>
      </c>
      <c r="N264" s="29">
        <f ca="1">IF(C264&lt;Calculator!$G$27,0,IF(C264=Calculator!$G$27,Calculator!$G$39,IF(H264-K264&lt;=0,IF(D264&gt;Calculator!$G$39,IF(H264-K264+E264+L264+M264+Calculator!$G$39&gt;Calculator!$G$39,Calculator!$G$39-(H264+E264+L264+M264-K264),Calculator!$G$39),D264),0)))</f>
        <v>0</v>
      </c>
    </row>
    <row r="265" spans="1:14" ht="15.75" thickBot="1">
      <c r="A265" s="33" t="str">
        <f ca="1">IF(C265=Calculator!$H$27,"F",IF(Daily!D265+Daily!H265=0,IF(D264+H264&gt;0,"L",""),""))</f>
        <v/>
      </c>
      <c r="B265" s="34">
        <v>264</v>
      </c>
      <c r="C265" s="19">
        <f t="shared" ca="1" si="17"/>
        <v>46194</v>
      </c>
      <c r="D265" s="29">
        <f t="shared" ca="1" si="19"/>
        <v>274431.25440219673</v>
      </c>
      <c r="E265" s="29">
        <f ca="1">IF(C265&lt;Calculator!$D$26,0,IF(DAY($C265)=1,IF(D265-Calculator!$G$24&gt;0,Calculator!$G$24,D265),0))</f>
        <v>0</v>
      </c>
      <c r="F265" s="29">
        <f ca="1">IF(E265&gt;0,D265*Calculator!$G$22/12,0)</f>
        <v>0</v>
      </c>
      <c r="G265" s="29">
        <f ca="1">IF(E265&gt;0,(IFERROR(-PMT(Calculator!$G$22/12,Calculator!$G$23*12,Calculator!$G$20),0))-F265,0)</f>
        <v>0</v>
      </c>
      <c r="H265" s="29">
        <f t="shared" ca="1" si="20"/>
        <v>3375.858400555494</v>
      </c>
      <c r="I265" s="29">
        <f t="shared" ca="1" si="18"/>
        <v>0.60118026311262229</v>
      </c>
      <c r="J265" s="30">
        <f>Calculator!$G$40</f>
        <v>6.5000000000000002E-2</v>
      </c>
      <c r="K265" s="29">
        <f ca="1">IF(C265&gt;=Calculator!$G$27,IF(DAY($C265)=1,Calculator!$G$34/2,IF(DAY($C265)=15,Calculator!$G$34/2,0)),0)</f>
        <v>0</v>
      </c>
      <c r="L265" s="29">
        <f ca="1">IF(DAY($C265)=28,IF(H265=0,0,Calculator!$G$35),0)</f>
        <v>0</v>
      </c>
      <c r="M265" s="29">
        <f ca="1">IF(I265&gt;0,IF(DAY($C265)=1,SUM(INDIRECT("I"&amp;(ROW(C264)-DAY(C264))):I264),0),0)</f>
        <v>0</v>
      </c>
      <c r="N265" s="29">
        <f ca="1">IF(C265&lt;Calculator!$G$27,0,IF(C265=Calculator!$G$27,Calculator!$G$39,IF(H265-K265&lt;=0,IF(D265&gt;Calculator!$G$39,IF(H265-K265+E265+L265+M265+Calculator!$G$39&gt;Calculator!$G$39,Calculator!$G$39-(H265+E265+L265+M265-K265),Calculator!$G$39),D265),0)))</f>
        <v>0</v>
      </c>
    </row>
    <row r="266" spans="1:14" ht="15.75" thickBot="1">
      <c r="A266" s="33" t="str">
        <f ca="1">IF(C266=Calculator!$H$27,"F",IF(Daily!D266+Daily!H266=0,IF(D265+H265&gt;0,"L",""),""))</f>
        <v/>
      </c>
      <c r="B266" s="34">
        <v>265</v>
      </c>
      <c r="C266" s="19">
        <f t="shared" ca="1" si="17"/>
        <v>46195</v>
      </c>
      <c r="D266" s="29">
        <f t="shared" ca="1" si="19"/>
        <v>274431.25440219673</v>
      </c>
      <c r="E266" s="29">
        <f ca="1">IF(C266&lt;Calculator!$D$26,0,IF(DAY($C266)=1,IF(D266-Calculator!$G$24&gt;0,Calculator!$G$24,D266),0))</f>
        <v>0</v>
      </c>
      <c r="F266" s="29">
        <f ca="1">IF(E266&gt;0,D266*Calculator!$G$22/12,0)</f>
        <v>0</v>
      </c>
      <c r="G266" s="29">
        <f ca="1">IF(E266&gt;0,(IFERROR(-PMT(Calculator!$G$22/12,Calculator!$G$23*12,Calculator!$G$20),0))-F266,0)</f>
        <v>0</v>
      </c>
      <c r="H266" s="29">
        <f t="shared" ca="1" si="20"/>
        <v>3375.858400555494</v>
      </c>
      <c r="I266" s="29">
        <f t="shared" ca="1" si="18"/>
        <v>0.60118026311262229</v>
      </c>
      <c r="J266" s="30">
        <f>Calculator!$G$40</f>
        <v>6.5000000000000002E-2</v>
      </c>
      <c r="K266" s="29">
        <f ca="1">IF(C266&gt;=Calculator!$G$27,IF(DAY($C266)=1,Calculator!$G$34/2,IF(DAY($C266)=15,Calculator!$G$34/2,0)),0)</f>
        <v>0</v>
      </c>
      <c r="L266" s="29">
        <f ca="1">IF(DAY($C266)=28,IF(H266=0,0,Calculator!$G$35),0)</f>
        <v>0</v>
      </c>
      <c r="M266" s="29">
        <f ca="1">IF(I266&gt;0,IF(DAY($C266)=1,SUM(INDIRECT("I"&amp;(ROW(C265)-DAY(C265))):I265),0),0)</f>
        <v>0</v>
      </c>
      <c r="N266" s="29">
        <f ca="1">IF(C266&lt;Calculator!$G$27,0,IF(C266=Calculator!$G$27,Calculator!$G$39,IF(H266-K266&lt;=0,IF(D266&gt;Calculator!$G$39,IF(H266-K266+E266+L266+M266+Calculator!$G$39&gt;Calculator!$G$39,Calculator!$G$39-(H266+E266+L266+M266-K266),Calculator!$G$39),D266),0)))</f>
        <v>0</v>
      </c>
    </row>
    <row r="267" spans="1:14" ht="15.75" thickBot="1">
      <c r="A267" s="33" t="str">
        <f ca="1">IF(C267=Calculator!$H$27,"F",IF(Daily!D267+Daily!H267=0,IF(D266+H266&gt;0,"L",""),""))</f>
        <v/>
      </c>
      <c r="B267" s="34">
        <v>266</v>
      </c>
      <c r="C267" s="19">
        <f t="shared" ca="1" si="17"/>
        <v>46196</v>
      </c>
      <c r="D267" s="29">
        <f t="shared" ca="1" si="19"/>
        <v>274431.25440219673</v>
      </c>
      <c r="E267" s="29">
        <f ca="1">IF(C267&lt;Calculator!$D$26,0,IF(DAY($C267)=1,IF(D267-Calculator!$G$24&gt;0,Calculator!$G$24,D267),0))</f>
        <v>0</v>
      </c>
      <c r="F267" s="29">
        <f ca="1">IF(E267&gt;0,D267*Calculator!$G$22/12,0)</f>
        <v>0</v>
      </c>
      <c r="G267" s="29">
        <f ca="1">IF(E267&gt;0,(IFERROR(-PMT(Calculator!$G$22/12,Calculator!$G$23*12,Calculator!$G$20),0))-F267,0)</f>
        <v>0</v>
      </c>
      <c r="H267" s="29">
        <f t="shared" ca="1" si="20"/>
        <v>3375.858400555494</v>
      </c>
      <c r="I267" s="29">
        <f t="shared" ca="1" si="18"/>
        <v>0.60118026311262229</v>
      </c>
      <c r="J267" s="30">
        <f>Calculator!$G$40</f>
        <v>6.5000000000000002E-2</v>
      </c>
      <c r="K267" s="29">
        <f ca="1">IF(C267&gt;=Calculator!$G$27,IF(DAY($C267)=1,Calculator!$G$34/2,IF(DAY($C267)=15,Calculator!$G$34/2,0)),0)</f>
        <v>0</v>
      </c>
      <c r="L267" s="29">
        <f ca="1">IF(DAY($C267)=28,IF(H267=0,0,Calculator!$G$35),0)</f>
        <v>0</v>
      </c>
      <c r="M267" s="29">
        <f ca="1">IF(I267&gt;0,IF(DAY($C267)=1,SUM(INDIRECT("I"&amp;(ROW(C266)-DAY(C266))):I266),0),0)</f>
        <v>0</v>
      </c>
      <c r="N267" s="29">
        <f ca="1">IF(C267&lt;Calculator!$G$27,0,IF(C267=Calculator!$G$27,Calculator!$G$39,IF(H267-K267&lt;=0,IF(D267&gt;Calculator!$G$39,IF(H267-K267+E267+L267+M267+Calculator!$G$39&gt;Calculator!$G$39,Calculator!$G$39-(H267+E267+L267+M267-K267),Calculator!$G$39),D267),0)))</f>
        <v>0</v>
      </c>
    </row>
    <row r="268" spans="1:14" ht="15.75" thickBot="1">
      <c r="A268" s="33" t="str">
        <f ca="1">IF(C268=Calculator!$H$27,"F",IF(Daily!D268+Daily!H268=0,IF(D267+H267&gt;0,"L",""),""))</f>
        <v/>
      </c>
      <c r="B268" s="34">
        <v>267</v>
      </c>
      <c r="C268" s="19">
        <f t="shared" ca="1" si="17"/>
        <v>46197</v>
      </c>
      <c r="D268" s="29">
        <f t="shared" ca="1" si="19"/>
        <v>274431.25440219673</v>
      </c>
      <c r="E268" s="29">
        <f ca="1">IF(C268&lt;Calculator!$D$26,0,IF(DAY($C268)=1,IF(D268-Calculator!$G$24&gt;0,Calculator!$G$24,D268),0))</f>
        <v>0</v>
      </c>
      <c r="F268" s="29">
        <f ca="1">IF(E268&gt;0,D268*Calculator!$G$22/12,0)</f>
        <v>0</v>
      </c>
      <c r="G268" s="29">
        <f ca="1">IF(E268&gt;0,(IFERROR(-PMT(Calculator!$G$22/12,Calculator!$G$23*12,Calculator!$G$20),0))-F268,0)</f>
        <v>0</v>
      </c>
      <c r="H268" s="29">
        <f t="shared" ca="1" si="20"/>
        <v>3375.858400555494</v>
      </c>
      <c r="I268" s="29">
        <f t="shared" ca="1" si="18"/>
        <v>0.60118026311262229</v>
      </c>
      <c r="J268" s="30">
        <f>Calculator!$G$40</f>
        <v>6.5000000000000002E-2</v>
      </c>
      <c r="K268" s="29">
        <f ca="1">IF(C268&gt;=Calculator!$G$27,IF(DAY($C268)=1,Calculator!$G$34/2,IF(DAY($C268)=15,Calculator!$G$34/2,0)),0)</f>
        <v>0</v>
      </c>
      <c r="L268" s="29">
        <f ca="1">IF(DAY($C268)=28,IF(H268=0,0,Calculator!$G$35),0)</f>
        <v>0</v>
      </c>
      <c r="M268" s="29">
        <f ca="1">IF(I268&gt;0,IF(DAY($C268)=1,SUM(INDIRECT("I"&amp;(ROW(C267)-DAY(C267))):I267),0),0)</f>
        <v>0</v>
      </c>
      <c r="N268" s="29">
        <f ca="1">IF(C268&lt;Calculator!$G$27,0,IF(C268=Calculator!$G$27,Calculator!$G$39,IF(H268-K268&lt;=0,IF(D268&gt;Calculator!$G$39,IF(H268-K268+E268+L268+M268+Calculator!$G$39&gt;Calculator!$G$39,Calculator!$G$39-(H268+E268+L268+M268-K268),Calculator!$G$39),D268),0)))</f>
        <v>0</v>
      </c>
    </row>
    <row r="269" spans="1:14" ht="15.75" thickBot="1">
      <c r="A269" s="33" t="str">
        <f ca="1">IF(C269=Calculator!$H$27,"F",IF(Daily!D269+Daily!H269=0,IF(D268+H268&gt;0,"L",""),""))</f>
        <v/>
      </c>
      <c r="B269" s="34">
        <v>268</v>
      </c>
      <c r="C269" s="19">
        <f t="shared" ca="1" si="17"/>
        <v>46198</v>
      </c>
      <c r="D269" s="29">
        <f t="shared" ca="1" si="19"/>
        <v>274431.25440219673</v>
      </c>
      <c r="E269" s="29">
        <f ca="1">IF(C269&lt;Calculator!$D$26,0,IF(DAY($C269)=1,IF(D269-Calculator!$G$24&gt;0,Calculator!$G$24,D269),0))</f>
        <v>0</v>
      </c>
      <c r="F269" s="29">
        <f ca="1">IF(E269&gt;0,D269*Calculator!$G$22/12,0)</f>
        <v>0</v>
      </c>
      <c r="G269" s="29">
        <f ca="1">IF(E269&gt;0,(IFERROR(-PMT(Calculator!$G$22/12,Calculator!$G$23*12,Calculator!$G$20),0))-F269,0)</f>
        <v>0</v>
      </c>
      <c r="H269" s="29">
        <f t="shared" ca="1" si="20"/>
        <v>3375.858400555494</v>
      </c>
      <c r="I269" s="29">
        <f t="shared" ca="1" si="18"/>
        <v>0.60118026311262229</v>
      </c>
      <c r="J269" s="30">
        <f>Calculator!$G$40</f>
        <v>6.5000000000000002E-2</v>
      </c>
      <c r="K269" s="29">
        <f ca="1">IF(C269&gt;=Calculator!$G$27,IF(DAY($C269)=1,Calculator!$G$34/2,IF(DAY($C269)=15,Calculator!$G$34/2,0)),0)</f>
        <v>0</v>
      </c>
      <c r="L269" s="29">
        <f ca="1">IF(DAY($C269)=28,IF(H269=0,0,Calculator!$G$35),0)</f>
        <v>0</v>
      </c>
      <c r="M269" s="29">
        <f ca="1">IF(I269&gt;0,IF(DAY($C269)=1,SUM(INDIRECT("I"&amp;(ROW(C268)-DAY(C268))):I268),0),0)</f>
        <v>0</v>
      </c>
      <c r="N269" s="29">
        <f ca="1">IF(C269&lt;Calculator!$G$27,0,IF(C269=Calculator!$G$27,Calculator!$G$39,IF(H269-K269&lt;=0,IF(D269&gt;Calculator!$G$39,IF(H269-K269+E269+L269+M269+Calculator!$G$39&gt;Calculator!$G$39,Calculator!$G$39-(H269+E269+L269+M269-K269),Calculator!$G$39),D269),0)))</f>
        <v>0</v>
      </c>
    </row>
    <row r="270" spans="1:14" ht="15.75" thickBot="1">
      <c r="A270" s="33" t="str">
        <f ca="1">IF(C270=Calculator!$H$27,"F",IF(Daily!D270+Daily!H270=0,IF(D269+H269&gt;0,"L",""),""))</f>
        <v/>
      </c>
      <c r="B270" s="34">
        <v>269</v>
      </c>
      <c r="C270" s="19">
        <f t="shared" ca="1" si="17"/>
        <v>46199</v>
      </c>
      <c r="D270" s="29">
        <f t="shared" ca="1" si="19"/>
        <v>274431.25440219673</v>
      </c>
      <c r="E270" s="29">
        <f ca="1">IF(C270&lt;Calculator!$D$26,0,IF(DAY($C270)=1,IF(D270-Calculator!$G$24&gt;0,Calculator!$G$24,D270),0))</f>
        <v>0</v>
      </c>
      <c r="F270" s="29">
        <f ca="1">IF(E270&gt;0,D270*Calculator!$G$22/12,0)</f>
        <v>0</v>
      </c>
      <c r="G270" s="29">
        <f ca="1">IF(E270&gt;0,(IFERROR(-PMT(Calculator!$G$22/12,Calculator!$G$23*12,Calculator!$G$20),0))-F270,0)</f>
        <v>0</v>
      </c>
      <c r="H270" s="29">
        <f t="shared" ca="1" si="20"/>
        <v>3375.858400555494</v>
      </c>
      <c r="I270" s="29">
        <f t="shared" ca="1" si="18"/>
        <v>0.60118026311262229</v>
      </c>
      <c r="J270" s="30">
        <f>Calculator!$G$40</f>
        <v>6.5000000000000002E-2</v>
      </c>
      <c r="K270" s="29">
        <f ca="1">IF(C270&gt;=Calculator!$G$27,IF(DAY($C270)=1,Calculator!$G$34/2,IF(DAY($C270)=15,Calculator!$G$34/2,0)),0)</f>
        <v>0</v>
      </c>
      <c r="L270" s="29">
        <f ca="1">IF(DAY($C270)=28,IF(H270=0,0,Calculator!$G$35),0)</f>
        <v>0</v>
      </c>
      <c r="M270" s="29">
        <f ca="1">IF(I270&gt;0,IF(DAY($C270)=1,SUM(INDIRECT("I"&amp;(ROW(C269)-DAY(C269))):I269),0),0)</f>
        <v>0</v>
      </c>
      <c r="N270" s="29">
        <f ca="1">IF(C270&lt;Calculator!$G$27,0,IF(C270=Calculator!$G$27,Calculator!$G$39,IF(H270-K270&lt;=0,IF(D270&gt;Calculator!$G$39,IF(H270-K270+E270+L270+M270+Calculator!$G$39&gt;Calculator!$G$39,Calculator!$G$39-(H270+E270+L270+M270-K270),Calculator!$G$39),D270),0)))</f>
        <v>0</v>
      </c>
    </row>
    <row r="271" spans="1:14" ht="15.75" thickBot="1">
      <c r="A271" s="33" t="str">
        <f ca="1">IF(C271=Calculator!$H$27,"F",IF(Daily!D271+Daily!H271=0,IF(D270+H270&gt;0,"L",""),""))</f>
        <v/>
      </c>
      <c r="B271" s="34">
        <v>270</v>
      </c>
      <c r="C271" s="19">
        <f t="shared" ca="1" si="17"/>
        <v>46200</v>
      </c>
      <c r="D271" s="29">
        <f t="shared" ca="1" si="19"/>
        <v>274431.25440219673</v>
      </c>
      <c r="E271" s="29">
        <f ca="1">IF(C271&lt;Calculator!$D$26,0,IF(DAY($C271)=1,IF(D271-Calculator!$G$24&gt;0,Calculator!$G$24,D271),0))</f>
        <v>0</v>
      </c>
      <c r="F271" s="29">
        <f ca="1">IF(E271&gt;0,D271*Calculator!$G$22/12,0)</f>
        <v>0</v>
      </c>
      <c r="G271" s="29">
        <f ca="1">IF(E271&gt;0,(IFERROR(-PMT(Calculator!$G$22/12,Calculator!$G$23*12,Calculator!$G$20),0))-F271,0)</f>
        <v>0</v>
      </c>
      <c r="H271" s="29">
        <f t="shared" ca="1" si="20"/>
        <v>3375.858400555494</v>
      </c>
      <c r="I271" s="29">
        <f t="shared" ca="1" si="18"/>
        <v>0.60118026311262229</v>
      </c>
      <c r="J271" s="30">
        <f>Calculator!$G$40</f>
        <v>6.5000000000000002E-2</v>
      </c>
      <c r="K271" s="29">
        <f ca="1">IF(C271&gt;=Calculator!$G$27,IF(DAY($C271)=1,Calculator!$G$34/2,IF(DAY($C271)=15,Calculator!$G$34/2,0)),0)</f>
        <v>0</v>
      </c>
      <c r="L271" s="29">
        <f ca="1">IF(DAY($C271)=28,IF(H271=0,0,Calculator!$G$35),0)</f>
        <v>0</v>
      </c>
      <c r="M271" s="29">
        <f ca="1">IF(I271&gt;0,IF(DAY($C271)=1,SUM(INDIRECT("I"&amp;(ROW(C270)-DAY(C270))):I270),0),0)</f>
        <v>0</v>
      </c>
      <c r="N271" s="29">
        <f ca="1">IF(C271&lt;Calculator!$G$27,0,IF(C271=Calculator!$G$27,Calculator!$G$39,IF(H271-K271&lt;=0,IF(D271&gt;Calculator!$G$39,IF(H271-K271+E271+L271+M271+Calculator!$G$39&gt;Calculator!$G$39,Calculator!$G$39-(H271+E271+L271+M271-K271),Calculator!$G$39),D271),0)))</f>
        <v>0</v>
      </c>
    </row>
    <row r="272" spans="1:14" ht="15.75" thickBot="1">
      <c r="A272" s="33" t="str">
        <f ca="1">IF(C272=Calculator!$H$27,"F",IF(Daily!D272+Daily!H272=0,IF(D271+H271&gt;0,"L",""),""))</f>
        <v/>
      </c>
      <c r="B272" s="34">
        <v>271</v>
      </c>
      <c r="C272" s="19">
        <f t="shared" ca="1" si="17"/>
        <v>46201</v>
      </c>
      <c r="D272" s="29">
        <f t="shared" ca="1" si="19"/>
        <v>274431.25440219673</v>
      </c>
      <c r="E272" s="29">
        <f ca="1">IF(C272&lt;Calculator!$D$26,0,IF(DAY($C272)=1,IF(D272-Calculator!$G$24&gt;0,Calculator!$G$24,D272),0))</f>
        <v>0</v>
      </c>
      <c r="F272" s="29">
        <f ca="1">IF(E272&gt;0,D272*Calculator!$G$22/12,0)</f>
        <v>0</v>
      </c>
      <c r="G272" s="29">
        <f ca="1">IF(E272&gt;0,(IFERROR(-PMT(Calculator!$G$22/12,Calculator!$G$23*12,Calculator!$G$20),0))-F272,0)</f>
        <v>0</v>
      </c>
      <c r="H272" s="29">
        <f t="shared" ca="1" si="20"/>
        <v>3375.858400555494</v>
      </c>
      <c r="I272" s="29">
        <f t="shared" ca="1" si="18"/>
        <v>0.60118026311262229</v>
      </c>
      <c r="J272" s="30">
        <f>Calculator!$G$40</f>
        <v>6.5000000000000002E-2</v>
      </c>
      <c r="K272" s="29">
        <f ca="1">IF(C272&gt;=Calculator!$G$27,IF(DAY($C272)=1,Calculator!$G$34/2,IF(DAY($C272)=15,Calculator!$G$34/2,0)),0)</f>
        <v>0</v>
      </c>
      <c r="L272" s="29">
        <f ca="1">IF(DAY($C272)=28,IF(H272=0,0,Calculator!$G$35),0)</f>
        <v>5000</v>
      </c>
      <c r="M272" s="29">
        <f ca="1">IF(I272&gt;0,IF(DAY($C272)=1,SUM(INDIRECT("I"&amp;(ROW(C271)-DAY(C271))):I271),0),0)</f>
        <v>0</v>
      </c>
      <c r="N272" s="29">
        <f ca="1">IF(C272&lt;Calculator!$G$27,0,IF(C272=Calculator!$G$27,Calculator!$G$39,IF(H272-K272&lt;=0,IF(D272&gt;Calculator!$G$39,IF(H272-K272+E272+L272+M272+Calculator!$G$39&gt;Calculator!$G$39,Calculator!$G$39-(H272+E272+L272+M272-K272),Calculator!$G$39),D272),0)))</f>
        <v>0</v>
      </c>
    </row>
    <row r="273" spans="1:14" ht="15.75" thickBot="1">
      <c r="A273" s="33" t="str">
        <f ca="1">IF(C273=Calculator!$H$27,"F",IF(Daily!D273+Daily!H273=0,IF(D272+H272&gt;0,"L",""),""))</f>
        <v/>
      </c>
      <c r="B273" s="34">
        <v>272</v>
      </c>
      <c r="C273" s="19">
        <f t="shared" ca="1" si="17"/>
        <v>46202</v>
      </c>
      <c r="D273" s="29">
        <f t="shared" ca="1" si="19"/>
        <v>274431.25440219673</v>
      </c>
      <c r="E273" s="29">
        <f ca="1">IF(C273&lt;Calculator!$D$26,0,IF(DAY($C273)=1,IF(D273-Calculator!$G$24&gt;0,Calculator!$G$24,D273),0))</f>
        <v>0</v>
      </c>
      <c r="F273" s="29">
        <f ca="1">IF(E273&gt;0,D273*Calculator!$G$22/12,0)</f>
        <v>0</v>
      </c>
      <c r="G273" s="29">
        <f ca="1">IF(E273&gt;0,(IFERROR(-PMT(Calculator!$G$22/12,Calculator!$G$23*12,Calculator!$G$20),0))-F273,0)</f>
        <v>0</v>
      </c>
      <c r="H273" s="29">
        <f t="shared" ca="1" si="20"/>
        <v>8375.8584005554949</v>
      </c>
      <c r="I273" s="29">
        <f t="shared" ca="1" si="18"/>
        <v>1.491591222016732</v>
      </c>
      <c r="J273" s="30">
        <f>Calculator!$G$40</f>
        <v>6.5000000000000002E-2</v>
      </c>
      <c r="K273" s="29">
        <f ca="1">IF(C273&gt;=Calculator!$G$27,IF(DAY($C273)=1,Calculator!$G$34/2,IF(DAY($C273)=15,Calculator!$G$34/2,0)),0)</f>
        <v>0</v>
      </c>
      <c r="L273" s="29">
        <f ca="1">IF(DAY($C273)=28,IF(H273=0,0,Calculator!$G$35),0)</f>
        <v>0</v>
      </c>
      <c r="M273" s="29">
        <f ca="1">IF(I273&gt;0,IF(DAY($C273)=1,SUM(INDIRECT("I"&amp;(ROW(C272)-DAY(C272))):I272),0),0)</f>
        <v>0</v>
      </c>
      <c r="N273" s="29">
        <f ca="1">IF(C273&lt;Calculator!$G$27,0,IF(C273=Calculator!$G$27,Calculator!$G$39,IF(H273-K273&lt;=0,IF(D273&gt;Calculator!$G$39,IF(H273-K273+E273+L273+M273+Calculator!$G$39&gt;Calculator!$G$39,Calculator!$G$39-(H273+E273+L273+M273-K273),Calculator!$G$39),D273),0)))</f>
        <v>0</v>
      </c>
    </row>
    <row r="274" spans="1:14" ht="15.75" thickBot="1">
      <c r="A274" s="33" t="str">
        <f ca="1">IF(C274=Calculator!$H$27,"F",IF(Daily!D274+Daily!H274=0,IF(D273+H273&gt;0,"L",""),""))</f>
        <v/>
      </c>
      <c r="B274" s="34">
        <v>273</v>
      </c>
      <c r="C274" s="19">
        <f t="shared" ca="1" si="17"/>
        <v>46203</v>
      </c>
      <c r="D274" s="29">
        <f t="shared" ca="1" si="19"/>
        <v>274431.25440219673</v>
      </c>
      <c r="E274" s="29">
        <f ca="1">IF(C274&lt;Calculator!$D$26,0,IF(DAY($C274)=1,IF(D274-Calculator!$G$24&gt;0,Calculator!$G$24,D274),0))</f>
        <v>0</v>
      </c>
      <c r="F274" s="29">
        <f ca="1">IF(E274&gt;0,D274*Calculator!$G$22/12,0)</f>
        <v>0</v>
      </c>
      <c r="G274" s="29">
        <f ca="1">IF(E274&gt;0,(IFERROR(-PMT(Calculator!$G$22/12,Calculator!$G$23*12,Calculator!$G$20),0))-F274,0)</f>
        <v>0</v>
      </c>
      <c r="H274" s="29">
        <f t="shared" ca="1" si="20"/>
        <v>8375.8584005554949</v>
      </c>
      <c r="I274" s="29">
        <f t="shared" ca="1" si="18"/>
        <v>1.491591222016732</v>
      </c>
      <c r="J274" s="30">
        <f>Calculator!$G$40</f>
        <v>6.5000000000000002E-2</v>
      </c>
      <c r="K274" s="29">
        <f ca="1">IF(C274&gt;=Calculator!$G$27,IF(DAY($C274)=1,Calculator!$G$34/2,IF(DAY($C274)=15,Calculator!$G$34/2,0)),0)</f>
        <v>0</v>
      </c>
      <c r="L274" s="29">
        <f ca="1">IF(DAY($C274)=28,IF(H274=0,0,Calculator!$G$35),0)</f>
        <v>0</v>
      </c>
      <c r="M274" s="29">
        <f ca="1">IF(I274&gt;0,IF(DAY($C274)=1,SUM(INDIRECT("I"&amp;(ROW(C273)-DAY(C273))):I273),0),0)</f>
        <v>0</v>
      </c>
      <c r="N274" s="29">
        <f ca="1">IF(C274&lt;Calculator!$G$27,0,IF(C274=Calculator!$G$27,Calculator!$G$39,IF(H274-K274&lt;=0,IF(D274&gt;Calculator!$G$39,IF(H274-K274+E274+L274+M274+Calculator!$G$39&gt;Calculator!$G$39,Calculator!$G$39-(H274+E274+L274+M274-K274),Calculator!$G$39),D274),0)))</f>
        <v>0</v>
      </c>
    </row>
    <row r="275" spans="1:14" ht="15.75" thickBot="1">
      <c r="A275" s="33" t="str">
        <f ca="1">IF(C275=Calculator!$H$27,"F",IF(Daily!D275+Daily!H275=0,IF(D274+H274&gt;0,"L",""),""))</f>
        <v/>
      </c>
      <c r="B275" s="34">
        <v>274</v>
      </c>
      <c r="C275" s="19">
        <f t="shared" ca="1" si="17"/>
        <v>46204</v>
      </c>
      <c r="D275" s="29">
        <f t="shared" ca="1" si="19"/>
        <v>274431.25440219673</v>
      </c>
      <c r="E275" s="29">
        <f ca="1">IF(C275&lt;Calculator!$D$26,0,IF(DAY($C275)=1,IF(D275-Calculator!$G$24&gt;0,Calculator!$G$24,D275),0))</f>
        <v>1878.8756805424866</v>
      </c>
      <c r="F275" s="29">
        <f ca="1">IF(E275&gt;0,D275*Calculator!$G$22/12,0)</f>
        <v>1143.4635600091531</v>
      </c>
      <c r="G275" s="29">
        <f ca="1">IF(E275&gt;0,(IFERROR(-PMT(Calculator!$G$22/12,Calculator!$G$23*12,Calculator!$G$20),0))-F275,0)</f>
        <v>735.41212053333356</v>
      </c>
      <c r="H275" s="29">
        <f t="shared" ca="1" si="20"/>
        <v>8375.8584005554949</v>
      </c>
      <c r="I275" s="29">
        <f t="shared" ca="1" si="18"/>
        <v>1.491591222016732</v>
      </c>
      <c r="J275" s="30">
        <f>Calculator!$G$40</f>
        <v>6.5000000000000002E-2</v>
      </c>
      <c r="K275" s="29">
        <f ca="1">IF(C275&gt;=Calculator!$G$27,IF(DAY($C275)=1,Calculator!$G$34/2,IF(DAY($C275)=15,Calculator!$G$34/2,0)),0)</f>
        <v>4500</v>
      </c>
      <c r="L275" s="29">
        <f ca="1">IF(DAY($C275)=28,IF(H275=0,0,Calculator!$G$35),0)</f>
        <v>0</v>
      </c>
      <c r="M275" s="29">
        <f ca="1">IF(I275&gt;0,IF(DAY($C275)=1,SUM(INDIRECT("I"&amp;(ROW(C274)-DAY(C274))):I274),0),0)</f>
        <v>34.155975018229746</v>
      </c>
      <c r="N275" s="29">
        <f ca="1">IF(C275&lt;Calculator!$G$27,0,IF(C275=Calculator!$G$27,Calculator!$G$39,IF(H275-K275&lt;=0,IF(D275&gt;Calculator!$G$39,IF(H275-K275+E275+L275+M275+Calculator!$G$39&gt;Calculator!$G$39,Calculator!$G$39-(H275+E275+L275+M275-K275),Calculator!$G$39),D275),0)))</f>
        <v>0</v>
      </c>
    </row>
    <row r="276" spans="1:14" ht="15.75" thickBot="1">
      <c r="A276" s="33" t="str">
        <f ca="1">IF(C276=Calculator!$H$27,"F",IF(Daily!D276+Daily!H276=0,IF(D275+H275&gt;0,"L",""),""))</f>
        <v/>
      </c>
      <c r="B276" s="34">
        <v>275</v>
      </c>
      <c r="C276" s="19">
        <f t="shared" ca="1" si="17"/>
        <v>46205</v>
      </c>
      <c r="D276" s="29">
        <f t="shared" ca="1" si="19"/>
        <v>273695.84228166338</v>
      </c>
      <c r="E276" s="29">
        <f ca="1">IF(C276&lt;Calculator!$D$26,0,IF(DAY($C276)=1,IF(D276-Calculator!$G$24&gt;0,Calculator!$G$24,D276),0))</f>
        <v>0</v>
      </c>
      <c r="F276" s="29">
        <f ca="1">IF(E276&gt;0,D276*Calculator!$G$22/12,0)</f>
        <v>0</v>
      </c>
      <c r="G276" s="29">
        <f ca="1">IF(E276&gt;0,(IFERROR(-PMT(Calculator!$G$22/12,Calculator!$G$23*12,Calculator!$G$20),0))-F276,0)</f>
        <v>0</v>
      </c>
      <c r="H276" s="29">
        <f t="shared" ca="1" si="20"/>
        <v>5788.8900561162109</v>
      </c>
      <c r="I276" s="29">
        <f t="shared" ca="1" si="18"/>
        <v>1.0308982291713802</v>
      </c>
      <c r="J276" s="30">
        <f>Calculator!$G$40</f>
        <v>6.5000000000000002E-2</v>
      </c>
      <c r="K276" s="29">
        <f ca="1">IF(C276&gt;=Calculator!$G$27,IF(DAY($C276)=1,Calculator!$G$34/2,IF(DAY($C276)=15,Calculator!$G$34/2,0)),0)</f>
        <v>0</v>
      </c>
      <c r="L276" s="29">
        <f ca="1">IF(DAY($C276)=28,IF(H276=0,0,Calculator!$G$35),0)</f>
        <v>0</v>
      </c>
      <c r="M276" s="29">
        <f ca="1">IF(I276&gt;0,IF(DAY($C276)=1,SUM(INDIRECT("I"&amp;(ROW(C275)-DAY(C275))):I275),0),0)</f>
        <v>0</v>
      </c>
      <c r="N276" s="29">
        <f ca="1">IF(C276&lt;Calculator!$G$27,0,IF(C276=Calculator!$G$27,Calculator!$G$39,IF(H276-K276&lt;=0,IF(D276&gt;Calculator!$G$39,IF(H276-K276+E276+L276+M276+Calculator!$G$39&gt;Calculator!$G$39,Calculator!$G$39-(H276+E276+L276+M276-K276),Calculator!$G$39),D276),0)))</f>
        <v>0</v>
      </c>
    </row>
    <row r="277" spans="1:14" ht="15.75" thickBot="1">
      <c r="A277" s="33" t="str">
        <f ca="1">IF(C277=Calculator!$H$27,"F",IF(Daily!D277+Daily!H277=0,IF(D276+H276&gt;0,"L",""),""))</f>
        <v/>
      </c>
      <c r="B277" s="34">
        <v>276</v>
      </c>
      <c r="C277" s="19">
        <f t="shared" ca="1" si="17"/>
        <v>46206</v>
      </c>
      <c r="D277" s="29">
        <f t="shared" ca="1" si="19"/>
        <v>273695.84228166338</v>
      </c>
      <c r="E277" s="29">
        <f ca="1">IF(C277&lt;Calculator!$D$26,0,IF(DAY($C277)=1,IF(D277-Calculator!$G$24&gt;0,Calculator!$G$24,D277),0))</f>
        <v>0</v>
      </c>
      <c r="F277" s="29">
        <f ca="1">IF(E277&gt;0,D277*Calculator!$G$22/12,0)</f>
        <v>0</v>
      </c>
      <c r="G277" s="29">
        <f ca="1">IF(E277&gt;0,(IFERROR(-PMT(Calculator!$G$22/12,Calculator!$G$23*12,Calculator!$G$20),0))-F277,0)</f>
        <v>0</v>
      </c>
      <c r="H277" s="29">
        <f t="shared" ca="1" si="20"/>
        <v>5788.8900561162109</v>
      </c>
      <c r="I277" s="29">
        <f t="shared" ca="1" si="18"/>
        <v>1.0308982291713802</v>
      </c>
      <c r="J277" s="30">
        <f>Calculator!$G$40</f>
        <v>6.5000000000000002E-2</v>
      </c>
      <c r="K277" s="29">
        <f ca="1">IF(C277&gt;=Calculator!$G$27,IF(DAY($C277)=1,Calculator!$G$34/2,IF(DAY($C277)=15,Calculator!$G$34/2,0)),0)</f>
        <v>0</v>
      </c>
      <c r="L277" s="29">
        <f ca="1">IF(DAY($C277)=28,IF(H277=0,0,Calculator!$G$35),0)</f>
        <v>0</v>
      </c>
      <c r="M277" s="29">
        <f ca="1">IF(I277&gt;0,IF(DAY($C277)=1,SUM(INDIRECT("I"&amp;(ROW(C276)-DAY(C276))):I276),0),0)</f>
        <v>0</v>
      </c>
      <c r="N277" s="29">
        <f ca="1">IF(C277&lt;Calculator!$G$27,0,IF(C277=Calculator!$G$27,Calculator!$G$39,IF(H277-K277&lt;=0,IF(D277&gt;Calculator!$G$39,IF(H277-K277+E277+L277+M277+Calculator!$G$39&gt;Calculator!$G$39,Calculator!$G$39-(H277+E277+L277+M277-K277),Calculator!$G$39),D277),0)))</f>
        <v>0</v>
      </c>
    </row>
    <row r="278" spans="1:14" ht="15.75" thickBot="1">
      <c r="A278" s="33" t="str">
        <f ca="1">IF(C278=Calculator!$H$27,"F",IF(Daily!D278+Daily!H278=0,IF(D277+H277&gt;0,"L",""),""))</f>
        <v/>
      </c>
      <c r="B278" s="34">
        <v>277</v>
      </c>
      <c r="C278" s="19">
        <f t="shared" ca="1" si="17"/>
        <v>46207</v>
      </c>
      <c r="D278" s="29">
        <f t="shared" ca="1" si="19"/>
        <v>273695.84228166338</v>
      </c>
      <c r="E278" s="29">
        <f ca="1">IF(C278&lt;Calculator!$D$26,0,IF(DAY($C278)=1,IF(D278-Calculator!$G$24&gt;0,Calculator!$G$24,D278),0))</f>
        <v>0</v>
      </c>
      <c r="F278" s="29">
        <f ca="1">IF(E278&gt;0,D278*Calculator!$G$22/12,0)</f>
        <v>0</v>
      </c>
      <c r="G278" s="29">
        <f ca="1">IF(E278&gt;0,(IFERROR(-PMT(Calculator!$G$22/12,Calculator!$G$23*12,Calculator!$G$20),0))-F278,0)</f>
        <v>0</v>
      </c>
      <c r="H278" s="29">
        <f t="shared" ca="1" si="20"/>
        <v>5788.8900561162109</v>
      </c>
      <c r="I278" s="29">
        <f t="shared" ca="1" si="18"/>
        <v>1.0308982291713802</v>
      </c>
      <c r="J278" s="30">
        <f>Calculator!$G$40</f>
        <v>6.5000000000000002E-2</v>
      </c>
      <c r="K278" s="29">
        <f ca="1">IF(C278&gt;=Calculator!$G$27,IF(DAY($C278)=1,Calculator!$G$34/2,IF(DAY($C278)=15,Calculator!$G$34/2,0)),0)</f>
        <v>0</v>
      </c>
      <c r="L278" s="29">
        <f ca="1">IF(DAY($C278)=28,IF(H278=0,0,Calculator!$G$35),0)</f>
        <v>0</v>
      </c>
      <c r="M278" s="29">
        <f ca="1">IF(I278&gt;0,IF(DAY($C278)=1,SUM(INDIRECT("I"&amp;(ROW(C277)-DAY(C277))):I277),0),0)</f>
        <v>0</v>
      </c>
      <c r="N278" s="29">
        <f ca="1">IF(C278&lt;Calculator!$G$27,0,IF(C278=Calculator!$G$27,Calculator!$G$39,IF(H278-K278&lt;=0,IF(D278&gt;Calculator!$G$39,IF(H278-K278+E278+L278+M278+Calculator!$G$39&gt;Calculator!$G$39,Calculator!$G$39-(H278+E278+L278+M278-K278),Calculator!$G$39),D278),0)))</f>
        <v>0</v>
      </c>
    </row>
    <row r="279" spans="1:14" ht="15.75" thickBot="1">
      <c r="A279" s="33" t="str">
        <f ca="1">IF(C279=Calculator!$H$27,"F",IF(Daily!D279+Daily!H279=0,IF(D278+H278&gt;0,"L",""),""))</f>
        <v/>
      </c>
      <c r="B279" s="34">
        <v>278</v>
      </c>
      <c r="C279" s="19">
        <f t="shared" ca="1" si="17"/>
        <v>46208</v>
      </c>
      <c r="D279" s="29">
        <f t="shared" ca="1" si="19"/>
        <v>273695.84228166338</v>
      </c>
      <c r="E279" s="29">
        <f ca="1">IF(C279&lt;Calculator!$D$26,0,IF(DAY($C279)=1,IF(D279-Calculator!$G$24&gt;0,Calculator!$G$24,D279),0))</f>
        <v>0</v>
      </c>
      <c r="F279" s="29">
        <f ca="1">IF(E279&gt;0,D279*Calculator!$G$22/12,0)</f>
        <v>0</v>
      </c>
      <c r="G279" s="29">
        <f ca="1">IF(E279&gt;0,(IFERROR(-PMT(Calculator!$G$22/12,Calculator!$G$23*12,Calculator!$G$20),0))-F279,0)</f>
        <v>0</v>
      </c>
      <c r="H279" s="29">
        <f t="shared" ca="1" si="20"/>
        <v>5788.8900561162109</v>
      </c>
      <c r="I279" s="29">
        <f t="shared" ca="1" si="18"/>
        <v>1.0308982291713802</v>
      </c>
      <c r="J279" s="30">
        <f>Calculator!$G$40</f>
        <v>6.5000000000000002E-2</v>
      </c>
      <c r="K279" s="29">
        <f ca="1">IF(C279&gt;=Calculator!$G$27,IF(DAY($C279)=1,Calculator!$G$34/2,IF(DAY($C279)=15,Calculator!$G$34/2,0)),0)</f>
        <v>0</v>
      </c>
      <c r="L279" s="29">
        <f ca="1">IF(DAY($C279)=28,IF(H279=0,0,Calculator!$G$35),0)</f>
        <v>0</v>
      </c>
      <c r="M279" s="29">
        <f ca="1">IF(I279&gt;0,IF(DAY($C279)=1,SUM(INDIRECT("I"&amp;(ROW(C278)-DAY(C278))):I278),0),0)</f>
        <v>0</v>
      </c>
      <c r="N279" s="29">
        <f ca="1">IF(C279&lt;Calculator!$G$27,0,IF(C279=Calculator!$G$27,Calculator!$G$39,IF(H279-K279&lt;=0,IF(D279&gt;Calculator!$G$39,IF(H279-K279+E279+L279+M279+Calculator!$G$39&gt;Calculator!$G$39,Calculator!$G$39-(H279+E279+L279+M279-K279),Calculator!$G$39),D279),0)))</f>
        <v>0</v>
      </c>
    </row>
    <row r="280" spans="1:14" ht="15.75" thickBot="1">
      <c r="A280" s="33" t="str">
        <f ca="1">IF(C280=Calculator!$H$27,"F",IF(Daily!D280+Daily!H280=0,IF(D279+H279&gt;0,"L",""),""))</f>
        <v/>
      </c>
      <c r="B280" s="34">
        <v>279</v>
      </c>
      <c r="C280" s="19">
        <f t="shared" ca="1" si="17"/>
        <v>46209</v>
      </c>
      <c r="D280" s="29">
        <f t="shared" ca="1" si="19"/>
        <v>273695.84228166338</v>
      </c>
      <c r="E280" s="29">
        <f ca="1">IF(C280&lt;Calculator!$D$26,0,IF(DAY($C280)=1,IF(D280-Calculator!$G$24&gt;0,Calculator!$G$24,D280),0))</f>
        <v>0</v>
      </c>
      <c r="F280" s="29">
        <f ca="1">IF(E280&gt;0,D280*Calculator!$G$22/12,0)</f>
        <v>0</v>
      </c>
      <c r="G280" s="29">
        <f ca="1">IF(E280&gt;0,(IFERROR(-PMT(Calculator!$G$22/12,Calculator!$G$23*12,Calculator!$G$20),0))-F280,0)</f>
        <v>0</v>
      </c>
      <c r="H280" s="29">
        <f t="shared" ca="1" si="20"/>
        <v>5788.8900561162109</v>
      </c>
      <c r="I280" s="29">
        <f t="shared" ca="1" si="18"/>
        <v>1.0308982291713802</v>
      </c>
      <c r="J280" s="30">
        <f>Calculator!$G$40</f>
        <v>6.5000000000000002E-2</v>
      </c>
      <c r="K280" s="29">
        <f ca="1">IF(C280&gt;=Calculator!$G$27,IF(DAY($C280)=1,Calculator!$G$34/2,IF(DAY($C280)=15,Calculator!$G$34/2,0)),0)</f>
        <v>0</v>
      </c>
      <c r="L280" s="29">
        <f ca="1">IF(DAY($C280)=28,IF(H280=0,0,Calculator!$G$35),0)</f>
        <v>0</v>
      </c>
      <c r="M280" s="29">
        <f ca="1">IF(I280&gt;0,IF(DAY($C280)=1,SUM(INDIRECT("I"&amp;(ROW(C279)-DAY(C279))):I279),0),0)</f>
        <v>0</v>
      </c>
      <c r="N280" s="29">
        <f ca="1">IF(C280&lt;Calculator!$G$27,0,IF(C280=Calculator!$G$27,Calculator!$G$39,IF(H280-K280&lt;=0,IF(D280&gt;Calculator!$G$39,IF(H280-K280+E280+L280+M280+Calculator!$G$39&gt;Calculator!$G$39,Calculator!$G$39-(H280+E280+L280+M280-K280),Calculator!$G$39),D280),0)))</f>
        <v>0</v>
      </c>
    </row>
    <row r="281" spans="1:14" ht="15.75" thickBot="1">
      <c r="A281" s="33" t="str">
        <f ca="1">IF(C281=Calculator!$H$27,"F",IF(Daily!D281+Daily!H281=0,IF(D280+H280&gt;0,"L",""),""))</f>
        <v/>
      </c>
      <c r="B281" s="34">
        <v>280</v>
      </c>
      <c r="C281" s="19">
        <f t="shared" ca="1" si="17"/>
        <v>46210</v>
      </c>
      <c r="D281" s="29">
        <f t="shared" ca="1" si="19"/>
        <v>273695.84228166338</v>
      </c>
      <c r="E281" s="29">
        <f ca="1">IF(C281&lt;Calculator!$D$26,0,IF(DAY($C281)=1,IF(D281-Calculator!$G$24&gt;0,Calculator!$G$24,D281),0))</f>
        <v>0</v>
      </c>
      <c r="F281" s="29">
        <f ca="1">IF(E281&gt;0,D281*Calculator!$G$22/12,0)</f>
        <v>0</v>
      </c>
      <c r="G281" s="29">
        <f ca="1">IF(E281&gt;0,(IFERROR(-PMT(Calculator!$G$22/12,Calculator!$G$23*12,Calculator!$G$20),0))-F281,0)</f>
        <v>0</v>
      </c>
      <c r="H281" s="29">
        <f t="shared" ca="1" si="20"/>
        <v>5788.8900561162109</v>
      </c>
      <c r="I281" s="29">
        <f t="shared" ca="1" si="18"/>
        <v>1.0308982291713802</v>
      </c>
      <c r="J281" s="30">
        <f>Calculator!$G$40</f>
        <v>6.5000000000000002E-2</v>
      </c>
      <c r="K281" s="29">
        <f ca="1">IF(C281&gt;=Calculator!$G$27,IF(DAY($C281)=1,Calculator!$G$34/2,IF(DAY($C281)=15,Calculator!$G$34/2,0)),0)</f>
        <v>0</v>
      </c>
      <c r="L281" s="29">
        <f ca="1">IF(DAY($C281)=28,IF(H281=0,0,Calculator!$G$35),0)</f>
        <v>0</v>
      </c>
      <c r="M281" s="29">
        <f ca="1">IF(I281&gt;0,IF(DAY($C281)=1,SUM(INDIRECT("I"&amp;(ROW(C280)-DAY(C280))):I280),0),0)</f>
        <v>0</v>
      </c>
      <c r="N281" s="29">
        <f ca="1">IF(C281&lt;Calculator!$G$27,0,IF(C281=Calculator!$G$27,Calculator!$G$39,IF(H281-K281&lt;=0,IF(D281&gt;Calculator!$G$39,IF(H281-K281+E281+L281+M281+Calculator!$G$39&gt;Calculator!$G$39,Calculator!$G$39-(H281+E281+L281+M281-K281),Calculator!$G$39),D281),0)))</f>
        <v>0</v>
      </c>
    </row>
    <row r="282" spans="1:14" ht="15.75" thickBot="1">
      <c r="A282" s="33" t="str">
        <f ca="1">IF(C282=Calculator!$H$27,"F",IF(Daily!D282+Daily!H282=0,IF(D281+H281&gt;0,"L",""),""))</f>
        <v/>
      </c>
      <c r="B282" s="34">
        <v>281</v>
      </c>
      <c r="C282" s="19">
        <f t="shared" ca="1" si="17"/>
        <v>46211</v>
      </c>
      <c r="D282" s="29">
        <f t="shared" ca="1" si="19"/>
        <v>273695.84228166338</v>
      </c>
      <c r="E282" s="29">
        <f ca="1">IF(C282&lt;Calculator!$D$26,0,IF(DAY($C282)=1,IF(D282-Calculator!$G$24&gt;0,Calculator!$G$24,D282),0))</f>
        <v>0</v>
      </c>
      <c r="F282" s="29">
        <f ca="1">IF(E282&gt;0,D282*Calculator!$G$22/12,0)</f>
        <v>0</v>
      </c>
      <c r="G282" s="29">
        <f ca="1">IF(E282&gt;0,(IFERROR(-PMT(Calculator!$G$22/12,Calculator!$G$23*12,Calculator!$G$20),0))-F282,0)</f>
        <v>0</v>
      </c>
      <c r="H282" s="29">
        <f t="shared" ca="1" si="20"/>
        <v>5788.8900561162109</v>
      </c>
      <c r="I282" s="29">
        <f t="shared" ca="1" si="18"/>
        <v>1.0308982291713802</v>
      </c>
      <c r="J282" s="30">
        <f>Calculator!$G$40</f>
        <v>6.5000000000000002E-2</v>
      </c>
      <c r="K282" s="29">
        <f ca="1">IF(C282&gt;=Calculator!$G$27,IF(DAY($C282)=1,Calculator!$G$34/2,IF(DAY($C282)=15,Calculator!$G$34/2,0)),0)</f>
        <v>0</v>
      </c>
      <c r="L282" s="29">
        <f ca="1">IF(DAY($C282)=28,IF(H282=0,0,Calculator!$G$35),0)</f>
        <v>0</v>
      </c>
      <c r="M282" s="29">
        <f ca="1">IF(I282&gt;0,IF(DAY($C282)=1,SUM(INDIRECT("I"&amp;(ROW(C281)-DAY(C281))):I281),0),0)</f>
        <v>0</v>
      </c>
      <c r="N282" s="29">
        <f ca="1">IF(C282&lt;Calculator!$G$27,0,IF(C282=Calculator!$G$27,Calculator!$G$39,IF(H282-K282&lt;=0,IF(D282&gt;Calculator!$G$39,IF(H282-K282+E282+L282+M282+Calculator!$G$39&gt;Calculator!$G$39,Calculator!$G$39-(H282+E282+L282+M282-K282),Calculator!$G$39),D282),0)))</f>
        <v>0</v>
      </c>
    </row>
    <row r="283" spans="1:14" ht="15.75" thickBot="1">
      <c r="A283" s="33" t="str">
        <f ca="1">IF(C283=Calculator!$H$27,"F",IF(Daily!D283+Daily!H283=0,IF(D282+H282&gt;0,"L",""),""))</f>
        <v/>
      </c>
      <c r="B283" s="34">
        <v>282</v>
      </c>
      <c r="C283" s="19">
        <f t="shared" ca="1" si="17"/>
        <v>46212</v>
      </c>
      <c r="D283" s="29">
        <f t="shared" ca="1" si="19"/>
        <v>273695.84228166338</v>
      </c>
      <c r="E283" s="29">
        <f ca="1">IF(C283&lt;Calculator!$D$26,0,IF(DAY($C283)=1,IF(D283-Calculator!$G$24&gt;0,Calculator!$G$24,D283),0))</f>
        <v>0</v>
      </c>
      <c r="F283" s="29">
        <f ca="1">IF(E283&gt;0,D283*Calculator!$G$22/12,0)</f>
        <v>0</v>
      </c>
      <c r="G283" s="29">
        <f ca="1">IF(E283&gt;0,(IFERROR(-PMT(Calculator!$G$22/12,Calculator!$G$23*12,Calculator!$G$20),0))-F283,0)</f>
        <v>0</v>
      </c>
      <c r="H283" s="29">
        <f t="shared" ca="1" si="20"/>
        <v>5788.8900561162109</v>
      </c>
      <c r="I283" s="29">
        <f t="shared" ca="1" si="18"/>
        <v>1.0308982291713802</v>
      </c>
      <c r="J283" s="30">
        <f>Calculator!$G$40</f>
        <v>6.5000000000000002E-2</v>
      </c>
      <c r="K283" s="29">
        <f ca="1">IF(C283&gt;=Calculator!$G$27,IF(DAY($C283)=1,Calculator!$G$34/2,IF(DAY($C283)=15,Calculator!$G$34/2,0)),0)</f>
        <v>0</v>
      </c>
      <c r="L283" s="29">
        <f ca="1">IF(DAY($C283)=28,IF(H283=0,0,Calculator!$G$35),0)</f>
        <v>0</v>
      </c>
      <c r="M283" s="29">
        <f ca="1">IF(I283&gt;0,IF(DAY($C283)=1,SUM(INDIRECT("I"&amp;(ROW(C282)-DAY(C282))):I282),0),0)</f>
        <v>0</v>
      </c>
      <c r="N283" s="29">
        <f ca="1">IF(C283&lt;Calculator!$G$27,0,IF(C283=Calculator!$G$27,Calculator!$G$39,IF(H283-K283&lt;=0,IF(D283&gt;Calculator!$G$39,IF(H283-K283+E283+L283+M283+Calculator!$G$39&gt;Calculator!$G$39,Calculator!$G$39-(H283+E283+L283+M283-K283),Calculator!$G$39),D283),0)))</f>
        <v>0</v>
      </c>
    </row>
    <row r="284" spans="1:14" ht="15.75" thickBot="1">
      <c r="A284" s="33" t="str">
        <f ca="1">IF(C284=Calculator!$H$27,"F",IF(Daily!D284+Daily!H284=0,IF(D283+H283&gt;0,"L",""),""))</f>
        <v/>
      </c>
      <c r="B284" s="34">
        <v>283</v>
      </c>
      <c r="C284" s="19">
        <f t="shared" ca="1" si="17"/>
        <v>46213</v>
      </c>
      <c r="D284" s="29">
        <f t="shared" ca="1" si="19"/>
        <v>273695.84228166338</v>
      </c>
      <c r="E284" s="29">
        <f ca="1">IF(C284&lt;Calculator!$D$26,0,IF(DAY($C284)=1,IF(D284-Calculator!$G$24&gt;0,Calculator!$G$24,D284),0))</f>
        <v>0</v>
      </c>
      <c r="F284" s="29">
        <f ca="1">IF(E284&gt;0,D284*Calculator!$G$22/12,0)</f>
        <v>0</v>
      </c>
      <c r="G284" s="29">
        <f ca="1">IF(E284&gt;0,(IFERROR(-PMT(Calculator!$G$22/12,Calculator!$G$23*12,Calculator!$G$20),0))-F284,0)</f>
        <v>0</v>
      </c>
      <c r="H284" s="29">
        <f t="shared" ca="1" si="20"/>
        <v>5788.8900561162109</v>
      </c>
      <c r="I284" s="29">
        <f t="shared" ca="1" si="18"/>
        <v>1.0308982291713802</v>
      </c>
      <c r="J284" s="30">
        <f>Calculator!$G$40</f>
        <v>6.5000000000000002E-2</v>
      </c>
      <c r="K284" s="29">
        <f ca="1">IF(C284&gt;=Calculator!$G$27,IF(DAY($C284)=1,Calculator!$G$34/2,IF(DAY($C284)=15,Calculator!$G$34/2,0)),0)</f>
        <v>0</v>
      </c>
      <c r="L284" s="29">
        <f ca="1">IF(DAY($C284)=28,IF(H284=0,0,Calculator!$G$35),0)</f>
        <v>0</v>
      </c>
      <c r="M284" s="29">
        <f ca="1">IF(I284&gt;0,IF(DAY($C284)=1,SUM(INDIRECT("I"&amp;(ROW(C283)-DAY(C283))):I283),0),0)</f>
        <v>0</v>
      </c>
      <c r="N284" s="29">
        <f ca="1">IF(C284&lt;Calculator!$G$27,0,IF(C284=Calculator!$G$27,Calculator!$G$39,IF(H284-K284&lt;=0,IF(D284&gt;Calculator!$G$39,IF(H284-K284+E284+L284+M284+Calculator!$G$39&gt;Calculator!$G$39,Calculator!$G$39-(H284+E284+L284+M284-K284),Calculator!$G$39),D284),0)))</f>
        <v>0</v>
      </c>
    </row>
    <row r="285" spans="1:14" ht="15.75" thickBot="1">
      <c r="A285" s="33" t="str">
        <f ca="1">IF(C285=Calculator!$H$27,"F",IF(Daily!D285+Daily!H285=0,IF(D284+H284&gt;0,"L",""),""))</f>
        <v/>
      </c>
      <c r="B285" s="34">
        <v>284</v>
      </c>
      <c r="C285" s="19">
        <f t="shared" ca="1" si="17"/>
        <v>46214</v>
      </c>
      <c r="D285" s="29">
        <f t="shared" ca="1" si="19"/>
        <v>273695.84228166338</v>
      </c>
      <c r="E285" s="29">
        <f ca="1">IF(C285&lt;Calculator!$D$26,0,IF(DAY($C285)=1,IF(D285-Calculator!$G$24&gt;0,Calculator!$G$24,D285),0))</f>
        <v>0</v>
      </c>
      <c r="F285" s="29">
        <f ca="1">IF(E285&gt;0,D285*Calculator!$G$22/12,0)</f>
        <v>0</v>
      </c>
      <c r="G285" s="29">
        <f ca="1">IF(E285&gt;0,(IFERROR(-PMT(Calculator!$G$22/12,Calculator!$G$23*12,Calculator!$G$20),0))-F285,0)</f>
        <v>0</v>
      </c>
      <c r="H285" s="29">
        <f t="shared" ca="1" si="20"/>
        <v>5788.8900561162109</v>
      </c>
      <c r="I285" s="29">
        <f t="shared" ca="1" si="18"/>
        <v>1.0308982291713802</v>
      </c>
      <c r="J285" s="30">
        <f>Calculator!$G$40</f>
        <v>6.5000000000000002E-2</v>
      </c>
      <c r="K285" s="29">
        <f ca="1">IF(C285&gt;=Calculator!$G$27,IF(DAY($C285)=1,Calculator!$G$34/2,IF(DAY($C285)=15,Calculator!$G$34/2,0)),0)</f>
        <v>0</v>
      </c>
      <c r="L285" s="29">
        <f ca="1">IF(DAY($C285)=28,IF(H285=0,0,Calculator!$G$35),0)</f>
        <v>0</v>
      </c>
      <c r="M285" s="29">
        <f ca="1">IF(I285&gt;0,IF(DAY($C285)=1,SUM(INDIRECT("I"&amp;(ROW(C284)-DAY(C284))):I284),0),0)</f>
        <v>0</v>
      </c>
      <c r="N285" s="29">
        <f ca="1">IF(C285&lt;Calculator!$G$27,0,IF(C285=Calculator!$G$27,Calculator!$G$39,IF(H285-K285&lt;=0,IF(D285&gt;Calculator!$G$39,IF(H285-K285+E285+L285+M285+Calculator!$G$39&gt;Calculator!$G$39,Calculator!$G$39-(H285+E285+L285+M285-K285),Calculator!$G$39),D285),0)))</f>
        <v>0</v>
      </c>
    </row>
    <row r="286" spans="1:14" ht="15.75" thickBot="1">
      <c r="A286" s="33" t="str">
        <f ca="1">IF(C286=Calculator!$H$27,"F",IF(Daily!D286+Daily!H286=0,IF(D285+H285&gt;0,"L",""),""))</f>
        <v/>
      </c>
      <c r="B286" s="34">
        <v>285</v>
      </c>
      <c r="C286" s="19">
        <f t="shared" ca="1" si="17"/>
        <v>46215</v>
      </c>
      <c r="D286" s="29">
        <f t="shared" ca="1" si="19"/>
        <v>273695.84228166338</v>
      </c>
      <c r="E286" s="29">
        <f ca="1">IF(C286&lt;Calculator!$D$26,0,IF(DAY($C286)=1,IF(D286-Calculator!$G$24&gt;0,Calculator!$G$24,D286),0))</f>
        <v>0</v>
      </c>
      <c r="F286" s="29">
        <f ca="1">IF(E286&gt;0,D286*Calculator!$G$22/12,0)</f>
        <v>0</v>
      </c>
      <c r="G286" s="29">
        <f ca="1">IF(E286&gt;0,(IFERROR(-PMT(Calculator!$G$22/12,Calculator!$G$23*12,Calculator!$G$20),0))-F286,0)</f>
        <v>0</v>
      </c>
      <c r="H286" s="29">
        <f t="shared" ca="1" si="20"/>
        <v>5788.8900561162109</v>
      </c>
      <c r="I286" s="29">
        <f t="shared" ca="1" si="18"/>
        <v>1.0308982291713802</v>
      </c>
      <c r="J286" s="30">
        <f>Calculator!$G$40</f>
        <v>6.5000000000000002E-2</v>
      </c>
      <c r="K286" s="29">
        <f ca="1">IF(C286&gt;=Calculator!$G$27,IF(DAY($C286)=1,Calculator!$G$34/2,IF(DAY($C286)=15,Calculator!$G$34/2,0)),0)</f>
        <v>0</v>
      </c>
      <c r="L286" s="29">
        <f ca="1">IF(DAY($C286)=28,IF(H286=0,0,Calculator!$G$35),0)</f>
        <v>0</v>
      </c>
      <c r="M286" s="29">
        <f ca="1">IF(I286&gt;0,IF(DAY($C286)=1,SUM(INDIRECT("I"&amp;(ROW(C285)-DAY(C285))):I285),0),0)</f>
        <v>0</v>
      </c>
      <c r="N286" s="29">
        <f ca="1">IF(C286&lt;Calculator!$G$27,0,IF(C286=Calculator!$G$27,Calculator!$G$39,IF(H286-K286&lt;=0,IF(D286&gt;Calculator!$G$39,IF(H286-K286+E286+L286+M286+Calculator!$G$39&gt;Calculator!$G$39,Calculator!$G$39-(H286+E286+L286+M286-K286),Calculator!$G$39),D286),0)))</f>
        <v>0</v>
      </c>
    </row>
    <row r="287" spans="1:14" ht="15.75" thickBot="1">
      <c r="A287" s="33" t="str">
        <f ca="1">IF(C287=Calculator!$H$27,"F",IF(Daily!D287+Daily!H287=0,IF(D286+H286&gt;0,"L",""),""))</f>
        <v/>
      </c>
      <c r="B287" s="34">
        <v>286</v>
      </c>
      <c r="C287" s="19">
        <f t="shared" ca="1" si="17"/>
        <v>46216</v>
      </c>
      <c r="D287" s="29">
        <f t="shared" ca="1" si="19"/>
        <v>273695.84228166338</v>
      </c>
      <c r="E287" s="29">
        <f ca="1">IF(C287&lt;Calculator!$D$26,0,IF(DAY($C287)=1,IF(D287-Calculator!$G$24&gt;0,Calculator!$G$24,D287),0))</f>
        <v>0</v>
      </c>
      <c r="F287" s="29">
        <f ca="1">IF(E287&gt;0,D287*Calculator!$G$22/12,0)</f>
        <v>0</v>
      </c>
      <c r="G287" s="29">
        <f ca="1">IF(E287&gt;0,(IFERROR(-PMT(Calculator!$G$22/12,Calculator!$G$23*12,Calculator!$G$20),0))-F287,0)</f>
        <v>0</v>
      </c>
      <c r="H287" s="29">
        <f t="shared" ca="1" si="20"/>
        <v>5788.8900561162109</v>
      </c>
      <c r="I287" s="29">
        <f t="shared" ca="1" si="18"/>
        <v>1.0308982291713802</v>
      </c>
      <c r="J287" s="30">
        <f>Calculator!$G$40</f>
        <v>6.5000000000000002E-2</v>
      </c>
      <c r="K287" s="29">
        <f ca="1">IF(C287&gt;=Calculator!$G$27,IF(DAY($C287)=1,Calculator!$G$34/2,IF(DAY($C287)=15,Calculator!$G$34/2,0)),0)</f>
        <v>0</v>
      </c>
      <c r="L287" s="29">
        <f ca="1">IF(DAY($C287)=28,IF(H287=0,0,Calculator!$G$35),0)</f>
        <v>0</v>
      </c>
      <c r="M287" s="29">
        <f ca="1">IF(I287&gt;0,IF(DAY($C287)=1,SUM(INDIRECT("I"&amp;(ROW(C286)-DAY(C286))):I286),0),0)</f>
        <v>0</v>
      </c>
      <c r="N287" s="29">
        <f ca="1">IF(C287&lt;Calculator!$G$27,0,IF(C287=Calculator!$G$27,Calculator!$G$39,IF(H287-K287&lt;=0,IF(D287&gt;Calculator!$G$39,IF(H287-K287+E287+L287+M287+Calculator!$G$39&gt;Calculator!$G$39,Calculator!$G$39-(H287+E287+L287+M287-K287),Calculator!$G$39),D287),0)))</f>
        <v>0</v>
      </c>
    </row>
    <row r="288" spans="1:14" ht="15.75" thickBot="1">
      <c r="A288" s="33" t="str">
        <f ca="1">IF(C288=Calculator!$H$27,"F",IF(Daily!D288+Daily!H288=0,IF(D287+H287&gt;0,"L",""),""))</f>
        <v/>
      </c>
      <c r="B288" s="34">
        <v>287</v>
      </c>
      <c r="C288" s="19">
        <f t="shared" ca="1" si="17"/>
        <v>46217</v>
      </c>
      <c r="D288" s="29">
        <f t="shared" ca="1" si="19"/>
        <v>273695.84228166338</v>
      </c>
      <c r="E288" s="29">
        <f ca="1">IF(C288&lt;Calculator!$D$26,0,IF(DAY($C288)=1,IF(D288-Calculator!$G$24&gt;0,Calculator!$G$24,D288),0))</f>
        <v>0</v>
      </c>
      <c r="F288" s="29">
        <f ca="1">IF(E288&gt;0,D288*Calculator!$G$22/12,0)</f>
        <v>0</v>
      </c>
      <c r="G288" s="29">
        <f ca="1">IF(E288&gt;0,(IFERROR(-PMT(Calculator!$G$22/12,Calculator!$G$23*12,Calculator!$G$20),0))-F288,0)</f>
        <v>0</v>
      </c>
      <c r="H288" s="29">
        <f t="shared" ca="1" si="20"/>
        <v>5788.8900561162109</v>
      </c>
      <c r="I288" s="29">
        <f t="shared" ca="1" si="18"/>
        <v>1.0308982291713802</v>
      </c>
      <c r="J288" s="30">
        <f>Calculator!$G$40</f>
        <v>6.5000000000000002E-2</v>
      </c>
      <c r="K288" s="29">
        <f ca="1">IF(C288&gt;=Calculator!$G$27,IF(DAY($C288)=1,Calculator!$G$34/2,IF(DAY($C288)=15,Calculator!$G$34/2,0)),0)</f>
        <v>0</v>
      </c>
      <c r="L288" s="29">
        <f ca="1">IF(DAY($C288)=28,IF(H288=0,0,Calculator!$G$35),0)</f>
        <v>0</v>
      </c>
      <c r="M288" s="29">
        <f ca="1">IF(I288&gt;0,IF(DAY($C288)=1,SUM(INDIRECT("I"&amp;(ROW(C287)-DAY(C287))):I287),0),0)</f>
        <v>0</v>
      </c>
      <c r="N288" s="29">
        <f ca="1">IF(C288&lt;Calculator!$G$27,0,IF(C288=Calculator!$G$27,Calculator!$G$39,IF(H288-K288&lt;=0,IF(D288&gt;Calculator!$G$39,IF(H288-K288+E288+L288+M288+Calculator!$G$39&gt;Calculator!$G$39,Calculator!$G$39-(H288+E288+L288+M288-K288),Calculator!$G$39),D288),0)))</f>
        <v>0</v>
      </c>
    </row>
    <row r="289" spans="1:14" ht="15.75" thickBot="1">
      <c r="A289" s="33" t="str">
        <f ca="1">IF(C289=Calculator!$H$27,"F",IF(Daily!D289+Daily!H289=0,IF(D288+H288&gt;0,"L",""),""))</f>
        <v/>
      </c>
      <c r="B289" s="34">
        <v>288</v>
      </c>
      <c r="C289" s="19">
        <f t="shared" ca="1" si="17"/>
        <v>46218</v>
      </c>
      <c r="D289" s="29">
        <f t="shared" ca="1" si="19"/>
        <v>273695.84228166338</v>
      </c>
      <c r="E289" s="29">
        <f ca="1">IF(C289&lt;Calculator!$D$26,0,IF(DAY($C289)=1,IF(D289-Calculator!$G$24&gt;0,Calculator!$G$24,D289),0))</f>
        <v>0</v>
      </c>
      <c r="F289" s="29">
        <f ca="1">IF(E289&gt;0,D289*Calculator!$G$22/12,0)</f>
        <v>0</v>
      </c>
      <c r="G289" s="29">
        <f ca="1">IF(E289&gt;0,(IFERROR(-PMT(Calculator!$G$22/12,Calculator!$G$23*12,Calculator!$G$20),0))-F289,0)</f>
        <v>0</v>
      </c>
      <c r="H289" s="29">
        <f t="shared" ca="1" si="20"/>
        <v>5788.8900561162109</v>
      </c>
      <c r="I289" s="29">
        <f t="shared" ca="1" si="18"/>
        <v>1.0308982291713802</v>
      </c>
      <c r="J289" s="30">
        <f>Calculator!$G$40</f>
        <v>6.5000000000000002E-2</v>
      </c>
      <c r="K289" s="29">
        <f ca="1">IF(C289&gt;=Calculator!$G$27,IF(DAY($C289)=1,Calculator!$G$34/2,IF(DAY($C289)=15,Calculator!$G$34/2,0)),0)</f>
        <v>4500</v>
      </c>
      <c r="L289" s="29">
        <f ca="1">IF(DAY($C289)=28,IF(H289=0,0,Calculator!$G$35),0)</f>
        <v>0</v>
      </c>
      <c r="M289" s="29">
        <f ca="1">IF(I289&gt;0,IF(DAY($C289)=1,SUM(INDIRECT("I"&amp;(ROW(C288)-DAY(C288))):I288),0),0)</f>
        <v>0</v>
      </c>
      <c r="N289" s="29">
        <f ca="1">IF(C289&lt;Calculator!$G$27,0,IF(C289=Calculator!$G$27,Calculator!$G$39,IF(H289-K289&lt;=0,IF(D289&gt;Calculator!$G$39,IF(H289-K289+E289+L289+M289+Calculator!$G$39&gt;Calculator!$G$39,Calculator!$G$39-(H289+E289+L289+M289-K289),Calculator!$G$39),D289),0)))</f>
        <v>0</v>
      </c>
    </row>
    <row r="290" spans="1:14" ht="15.75" thickBot="1">
      <c r="A290" s="33" t="str">
        <f ca="1">IF(C290=Calculator!$H$27,"F",IF(Daily!D290+Daily!H290=0,IF(D289+H289&gt;0,"L",""),""))</f>
        <v/>
      </c>
      <c r="B290" s="34">
        <v>289</v>
      </c>
      <c r="C290" s="19">
        <f t="shared" ca="1" si="17"/>
        <v>46219</v>
      </c>
      <c r="D290" s="29">
        <f t="shared" ca="1" si="19"/>
        <v>273695.84228166338</v>
      </c>
      <c r="E290" s="29">
        <f ca="1">IF(C290&lt;Calculator!$D$26,0,IF(DAY($C290)=1,IF(D290-Calculator!$G$24&gt;0,Calculator!$G$24,D290),0))</f>
        <v>0</v>
      </c>
      <c r="F290" s="29">
        <f ca="1">IF(E290&gt;0,D290*Calculator!$G$22/12,0)</f>
        <v>0</v>
      </c>
      <c r="G290" s="29">
        <f ca="1">IF(E290&gt;0,(IFERROR(-PMT(Calculator!$G$22/12,Calculator!$G$23*12,Calculator!$G$20),0))-F290,0)</f>
        <v>0</v>
      </c>
      <c r="H290" s="29">
        <f t="shared" ca="1" si="20"/>
        <v>1288.8900561162109</v>
      </c>
      <c r="I290" s="29">
        <f t="shared" ca="1" si="18"/>
        <v>0.22952836615768141</v>
      </c>
      <c r="J290" s="30">
        <f>Calculator!$G$40</f>
        <v>6.5000000000000002E-2</v>
      </c>
      <c r="K290" s="29">
        <f ca="1">IF(C290&gt;=Calculator!$G$27,IF(DAY($C290)=1,Calculator!$G$34/2,IF(DAY($C290)=15,Calculator!$G$34/2,0)),0)</f>
        <v>0</v>
      </c>
      <c r="L290" s="29">
        <f ca="1">IF(DAY($C290)=28,IF(H290=0,0,Calculator!$G$35),0)</f>
        <v>0</v>
      </c>
      <c r="M290" s="29">
        <f ca="1">IF(I290&gt;0,IF(DAY($C290)=1,SUM(INDIRECT("I"&amp;(ROW(C289)-DAY(C289))):I289),0),0)</f>
        <v>0</v>
      </c>
      <c r="N290" s="29">
        <f ca="1">IF(C290&lt;Calculator!$G$27,0,IF(C290=Calculator!$G$27,Calculator!$G$39,IF(H290-K290&lt;=0,IF(D290&gt;Calculator!$G$39,IF(H290-K290+E290+L290+M290+Calculator!$G$39&gt;Calculator!$G$39,Calculator!$G$39-(H290+E290+L290+M290-K290),Calculator!$G$39),D290),0)))</f>
        <v>0</v>
      </c>
    </row>
    <row r="291" spans="1:14" ht="15.75" thickBot="1">
      <c r="A291" s="33" t="str">
        <f ca="1">IF(C291=Calculator!$H$27,"F",IF(Daily!D291+Daily!H291=0,IF(D290+H290&gt;0,"L",""),""))</f>
        <v/>
      </c>
      <c r="B291" s="34">
        <v>290</v>
      </c>
      <c r="C291" s="19">
        <f t="shared" ca="1" si="17"/>
        <v>46220</v>
      </c>
      <c r="D291" s="29">
        <f t="shared" ca="1" si="19"/>
        <v>273695.84228166338</v>
      </c>
      <c r="E291" s="29">
        <f ca="1">IF(C291&lt;Calculator!$D$26,0,IF(DAY($C291)=1,IF(D291-Calculator!$G$24&gt;0,Calculator!$G$24,D291),0))</f>
        <v>0</v>
      </c>
      <c r="F291" s="29">
        <f ca="1">IF(E291&gt;0,D291*Calculator!$G$22/12,0)</f>
        <v>0</v>
      </c>
      <c r="G291" s="29">
        <f ca="1">IF(E291&gt;0,(IFERROR(-PMT(Calculator!$G$22/12,Calculator!$G$23*12,Calculator!$G$20),0))-F291,0)</f>
        <v>0</v>
      </c>
      <c r="H291" s="29">
        <f t="shared" ca="1" si="20"/>
        <v>1288.8900561162109</v>
      </c>
      <c r="I291" s="29">
        <f t="shared" ca="1" si="18"/>
        <v>0.22952836615768141</v>
      </c>
      <c r="J291" s="30">
        <f>Calculator!$G$40</f>
        <v>6.5000000000000002E-2</v>
      </c>
      <c r="K291" s="29">
        <f ca="1">IF(C291&gt;=Calculator!$G$27,IF(DAY($C291)=1,Calculator!$G$34/2,IF(DAY($C291)=15,Calculator!$G$34/2,0)),0)</f>
        <v>0</v>
      </c>
      <c r="L291" s="29">
        <f ca="1">IF(DAY($C291)=28,IF(H291=0,0,Calculator!$G$35),0)</f>
        <v>0</v>
      </c>
      <c r="M291" s="29">
        <f ca="1">IF(I291&gt;0,IF(DAY($C291)=1,SUM(INDIRECT("I"&amp;(ROW(C290)-DAY(C290))):I290),0),0)</f>
        <v>0</v>
      </c>
      <c r="N291" s="29">
        <f ca="1">IF(C291&lt;Calculator!$G$27,0,IF(C291=Calculator!$G$27,Calculator!$G$39,IF(H291-K291&lt;=0,IF(D291&gt;Calculator!$G$39,IF(H291-K291+E291+L291+M291+Calculator!$G$39&gt;Calculator!$G$39,Calculator!$G$39-(H291+E291+L291+M291-K291),Calculator!$G$39),D291),0)))</f>
        <v>0</v>
      </c>
    </row>
    <row r="292" spans="1:14" ht="15.75" thickBot="1">
      <c r="A292" s="33" t="str">
        <f ca="1">IF(C292=Calculator!$H$27,"F",IF(Daily!D292+Daily!H292=0,IF(D291+H291&gt;0,"L",""),""))</f>
        <v/>
      </c>
      <c r="B292" s="34">
        <v>291</v>
      </c>
      <c r="C292" s="19">
        <f t="shared" ca="1" si="17"/>
        <v>46221</v>
      </c>
      <c r="D292" s="29">
        <f t="shared" ca="1" si="19"/>
        <v>273695.84228166338</v>
      </c>
      <c r="E292" s="29">
        <f ca="1">IF(C292&lt;Calculator!$D$26,0,IF(DAY($C292)=1,IF(D292-Calculator!$G$24&gt;0,Calculator!$G$24,D292),0))</f>
        <v>0</v>
      </c>
      <c r="F292" s="29">
        <f ca="1">IF(E292&gt;0,D292*Calculator!$G$22/12,0)</f>
        <v>0</v>
      </c>
      <c r="G292" s="29">
        <f ca="1">IF(E292&gt;0,(IFERROR(-PMT(Calculator!$G$22/12,Calculator!$G$23*12,Calculator!$G$20),0))-F292,0)</f>
        <v>0</v>
      </c>
      <c r="H292" s="29">
        <f t="shared" ca="1" si="20"/>
        <v>1288.8900561162109</v>
      </c>
      <c r="I292" s="29">
        <f t="shared" ca="1" si="18"/>
        <v>0.22952836615768141</v>
      </c>
      <c r="J292" s="30">
        <f>Calculator!$G$40</f>
        <v>6.5000000000000002E-2</v>
      </c>
      <c r="K292" s="29">
        <f ca="1">IF(C292&gt;=Calculator!$G$27,IF(DAY($C292)=1,Calculator!$G$34/2,IF(DAY($C292)=15,Calculator!$G$34/2,0)),0)</f>
        <v>0</v>
      </c>
      <c r="L292" s="29">
        <f ca="1">IF(DAY($C292)=28,IF(H292=0,0,Calculator!$G$35),0)</f>
        <v>0</v>
      </c>
      <c r="M292" s="29">
        <f ca="1">IF(I292&gt;0,IF(DAY($C292)=1,SUM(INDIRECT("I"&amp;(ROW(C291)-DAY(C291))):I291),0),0)</f>
        <v>0</v>
      </c>
      <c r="N292" s="29">
        <f ca="1">IF(C292&lt;Calculator!$G$27,0,IF(C292=Calculator!$G$27,Calculator!$G$39,IF(H292-K292&lt;=0,IF(D292&gt;Calculator!$G$39,IF(H292-K292+E292+L292+M292+Calculator!$G$39&gt;Calculator!$G$39,Calculator!$G$39-(H292+E292+L292+M292-K292),Calculator!$G$39),D292),0)))</f>
        <v>0</v>
      </c>
    </row>
    <row r="293" spans="1:14" ht="15.75" thickBot="1">
      <c r="A293" s="33" t="str">
        <f ca="1">IF(C293=Calculator!$H$27,"F",IF(Daily!D293+Daily!H293=0,IF(D292+H292&gt;0,"L",""),""))</f>
        <v/>
      </c>
      <c r="B293" s="34">
        <v>292</v>
      </c>
      <c r="C293" s="19">
        <f t="shared" ca="1" si="17"/>
        <v>46222</v>
      </c>
      <c r="D293" s="29">
        <f t="shared" ca="1" si="19"/>
        <v>273695.84228166338</v>
      </c>
      <c r="E293" s="29">
        <f ca="1">IF(C293&lt;Calculator!$D$26,0,IF(DAY($C293)=1,IF(D293-Calculator!$G$24&gt;0,Calculator!$G$24,D293),0))</f>
        <v>0</v>
      </c>
      <c r="F293" s="29">
        <f ca="1">IF(E293&gt;0,D293*Calculator!$G$22/12,0)</f>
        <v>0</v>
      </c>
      <c r="G293" s="29">
        <f ca="1">IF(E293&gt;0,(IFERROR(-PMT(Calculator!$G$22/12,Calculator!$G$23*12,Calculator!$G$20),0))-F293,0)</f>
        <v>0</v>
      </c>
      <c r="H293" s="29">
        <f t="shared" ca="1" si="20"/>
        <v>1288.8900561162109</v>
      </c>
      <c r="I293" s="29">
        <f t="shared" ca="1" si="18"/>
        <v>0.22952836615768141</v>
      </c>
      <c r="J293" s="30">
        <f>Calculator!$G$40</f>
        <v>6.5000000000000002E-2</v>
      </c>
      <c r="K293" s="29">
        <f ca="1">IF(C293&gt;=Calculator!$G$27,IF(DAY($C293)=1,Calculator!$G$34/2,IF(DAY($C293)=15,Calculator!$G$34/2,0)),0)</f>
        <v>0</v>
      </c>
      <c r="L293" s="29">
        <f ca="1">IF(DAY($C293)=28,IF(H293=0,0,Calculator!$G$35),0)</f>
        <v>0</v>
      </c>
      <c r="M293" s="29">
        <f ca="1">IF(I293&gt;0,IF(DAY($C293)=1,SUM(INDIRECT("I"&amp;(ROW(C292)-DAY(C292))):I292),0),0)</f>
        <v>0</v>
      </c>
      <c r="N293" s="29">
        <f ca="1">IF(C293&lt;Calculator!$G$27,0,IF(C293=Calculator!$G$27,Calculator!$G$39,IF(H293-K293&lt;=0,IF(D293&gt;Calculator!$G$39,IF(H293-K293+E293+L293+M293+Calculator!$G$39&gt;Calculator!$G$39,Calculator!$G$39-(H293+E293+L293+M293-K293),Calculator!$G$39),D293),0)))</f>
        <v>0</v>
      </c>
    </row>
    <row r="294" spans="1:14" ht="15.75" thickBot="1">
      <c r="A294" s="33" t="str">
        <f ca="1">IF(C294=Calculator!$H$27,"F",IF(Daily!D294+Daily!H294=0,IF(D293+H293&gt;0,"L",""),""))</f>
        <v/>
      </c>
      <c r="B294" s="34">
        <v>293</v>
      </c>
      <c r="C294" s="19">
        <f t="shared" ca="1" si="17"/>
        <v>46223</v>
      </c>
      <c r="D294" s="29">
        <f t="shared" ca="1" si="19"/>
        <v>273695.84228166338</v>
      </c>
      <c r="E294" s="29">
        <f ca="1">IF(C294&lt;Calculator!$D$26,0,IF(DAY($C294)=1,IF(D294-Calculator!$G$24&gt;0,Calculator!$G$24,D294),0))</f>
        <v>0</v>
      </c>
      <c r="F294" s="29">
        <f ca="1">IF(E294&gt;0,D294*Calculator!$G$22/12,0)</f>
        <v>0</v>
      </c>
      <c r="G294" s="29">
        <f ca="1">IF(E294&gt;0,(IFERROR(-PMT(Calculator!$G$22/12,Calculator!$G$23*12,Calculator!$G$20),0))-F294,0)</f>
        <v>0</v>
      </c>
      <c r="H294" s="29">
        <f t="shared" ca="1" si="20"/>
        <v>1288.8900561162109</v>
      </c>
      <c r="I294" s="29">
        <f t="shared" ca="1" si="18"/>
        <v>0.22952836615768141</v>
      </c>
      <c r="J294" s="30">
        <f>Calculator!$G$40</f>
        <v>6.5000000000000002E-2</v>
      </c>
      <c r="K294" s="29">
        <f ca="1">IF(C294&gt;=Calculator!$G$27,IF(DAY($C294)=1,Calculator!$G$34/2,IF(DAY($C294)=15,Calculator!$G$34/2,0)),0)</f>
        <v>0</v>
      </c>
      <c r="L294" s="29">
        <f ca="1">IF(DAY($C294)=28,IF(H294=0,0,Calculator!$G$35),0)</f>
        <v>0</v>
      </c>
      <c r="M294" s="29">
        <f ca="1">IF(I294&gt;0,IF(DAY($C294)=1,SUM(INDIRECT("I"&amp;(ROW(C293)-DAY(C293))):I293),0),0)</f>
        <v>0</v>
      </c>
      <c r="N294" s="29">
        <f ca="1">IF(C294&lt;Calculator!$G$27,0,IF(C294=Calculator!$G$27,Calculator!$G$39,IF(H294-K294&lt;=0,IF(D294&gt;Calculator!$G$39,IF(H294-K294+E294+L294+M294+Calculator!$G$39&gt;Calculator!$G$39,Calculator!$G$39-(H294+E294+L294+M294-K294),Calculator!$G$39),D294),0)))</f>
        <v>0</v>
      </c>
    </row>
    <row r="295" spans="1:14" ht="15.75" thickBot="1">
      <c r="A295" s="33" t="str">
        <f ca="1">IF(C295=Calculator!$H$27,"F",IF(Daily!D295+Daily!H295=0,IF(D294+H294&gt;0,"L",""),""))</f>
        <v/>
      </c>
      <c r="B295" s="34">
        <v>294</v>
      </c>
      <c r="C295" s="19">
        <f t="shared" ca="1" si="17"/>
        <v>46224</v>
      </c>
      <c r="D295" s="29">
        <f t="shared" ca="1" si="19"/>
        <v>273695.84228166338</v>
      </c>
      <c r="E295" s="29">
        <f ca="1">IF(C295&lt;Calculator!$D$26,0,IF(DAY($C295)=1,IF(D295-Calculator!$G$24&gt;0,Calculator!$G$24,D295),0))</f>
        <v>0</v>
      </c>
      <c r="F295" s="29">
        <f ca="1">IF(E295&gt;0,D295*Calculator!$G$22/12,0)</f>
        <v>0</v>
      </c>
      <c r="G295" s="29">
        <f ca="1">IF(E295&gt;0,(IFERROR(-PMT(Calculator!$G$22/12,Calculator!$G$23*12,Calculator!$G$20),0))-F295,0)</f>
        <v>0</v>
      </c>
      <c r="H295" s="29">
        <f t="shared" ca="1" si="20"/>
        <v>1288.8900561162109</v>
      </c>
      <c r="I295" s="29">
        <f t="shared" ca="1" si="18"/>
        <v>0.22952836615768141</v>
      </c>
      <c r="J295" s="30">
        <f>Calculator!$G$40</f>
        <v>6.5000000000000002E-2</v>
      </c>
      <c r="K295" s="29">
        <f ca="1">IF(C295&gt;=Calculator!$G$27,IF(DAY($C295)=1,Calculator!$G$34/2,IF(DAY($C295)=15,Calculator!$G$34/2,0)),0)</f>
        <v>0</v>
      </c>
      <c r="L295" s="29">
        <f ca="1">IF(DAY($C295)=28,IF(H295=0,0,Calculator!$G$35),0)</f>
        <v>0</v>
      </c>
      <c r="M295" s="29">
        <f ca="1">IF(I295&gt;0,IF(DAY($C295)=1,SUM(INDIRECT("I"&amp;(ROW(C294)-DAY(C294))):I294),0),0)</f>
        <v>0</v>
      </c>
      <c r="N295" s="29">
        <f ca="1">IF(C295&lt;Calculator!$G$27,0,IF(C295=Calculator!$G$27,Calculator!$G$39,IF(H295-K295&lt;=0,IF(D295&gt;Calculator!$G$39,IF(H295-K295+E295+L295+M295+Calculator!$G$39&gt;Calculator!$G$39,Calculator!$G$39-(H295+E295+L295+M295-K295),Calculator!$G$39),D295),0)))</f>
        <v>0</v>
      </c>
    </row>
    <row r="296" spans="1:14" ht="15.75" thickBot="1">
      <c r="A296" s="33" t="str">
        <f ca="1">IF(C296=Calculator!$H$27,"F",IF(Daily!D296+Daily!H296=0,IF(D295+H295&gt;0,"L",""),""))</f>
        <v/>
      </c>
      <c r="B296" s="34">
        <v>295</v>
      </c>
      <c r="C296" s="19">
        <f t="shared" ca="1" si="17"/>
        <v>46225</v>
      </c>
      <c r="D296" s="29">
        <f t="shared" ca="1" si="19"/>
        <v>273695.84228166338</v>
      </c>
      <c r="E296" s="29">
        <f ca="1">IF(C296&lt;Calculator!$D$26,0,IF(DAY($C296)=1,IF(D296-Calculator!$G$24&gt;0,Calculator!$G$24,D296),0))</f>
        <v>0</v>
      </c>
      <c r="F296" s="29">
        <f ca="1">IF(E296&gt;0,D296*Calculator!$G$22/12,0)</f>
        <v>0</v>
      </c>
      <c r="G296" s="29">
        <f ca="1">IF(E296&gt;0,(IFERROR(-PMT(Calculator!$G$22/12,Calculator!$G$23*12,Calculator!$G$20),0))-F296,0)</f>
        <v>0</v>
      </c>
      <c r="H296" s="29">
        <f t="shared" ca="1" si="20"/>
        <v>1288.8900561162109</v>
      </c>
      <c r="I296" s="29">
        <f t="shared" ca="1" si="18"/>
        <v>0.22952836615768141</v>
      </c>
      <c r="J296" s="30">
        <f>Calculator!$G$40</f>
        <v>6.5000000000000002E-2</v>
      </c>
      <c r="K296" s="29">
        <f ca="1">IF(C296&gt;=Calculator!$G$27,IF(DAY($C296)=1,Calculator!$G$34/2,IF(DAY($C296)=15,Calculator!$G$34/2,0)),0)</f>
        <v>0</v>
      </c>
      <c r="L296" s="29">
        <f ca="1">IF(DAY($C296)=28,IF(H296=0,0,Calculator!$G$35),0)</f>
        <v>0</v>
      </c>
      <c r="M296" s="29">
        <f ca="1">IF(I296&gt;0,IF(DAY($C296)=1,SUM(INDIRECT("I"&amp;(ROW(C295)-DAY(C295))):I295),0),0)</f>
        <v>0</v>
      </c>
      <c r="N296" s="29">
        <f ca="1">IF(C296&lt;Calculator!$G$27,0,IF(C296=Calculator!$G$27,Calculator!$G$39,IF(H296-K296&lt;=0,IF(D296&gt;Calculator!$G$39,IF(H296-K296+E296+L296+M296+Calculator!$G$39&gt;Calculator!$G$39,Calculator!$G$39-(H296+E296+L296+M296-K296),Calculator!$G$39),D296),0)))</f>
        <v>0</v>
      </c>
    </row>
    <row r="297" spans="1:14" ht="15.75" thickBot="1">
      <c r="A297" s="33" t="str">
        <f ca="1">IF(C297=Calculator!$H$27,"F",IF(Daily!D297+Daily!H297=0,IF(D296+H296&gt;0,"L",""),""))</f>
        <v/>
      </c>
      <c r="B297" s="34">
        <v>296</v>
      </c>
      <c r="C297" s="19">
        <f t="shared" ca="1" si="17"/>
        <v>46226</v>
      </c>
      <c r="D297" s="29">
        <f t="shared" ca="1" si="19"/>
        <v>273695.84228166338</v>
      </c>
      <c r="E297" s="29">
        <f ca="1">IF(C297&lt;Calculator!$D$26,0,IF(DAY($C297)=1,IF(D297-Calculator!$G$24&gt;0,Calculator!$G$24,D297),0))</f>
        <v>0</v>
      </c>
      <c r="F297" s="29">
        <f ca="1">IF(E297&gt;0,D297*Calculator!$G$22/12,0)</f>
        <v>0</v>
      </c>
      <c r="G297" s="29">
        <f ca="1">IF(E297&gt;0,(IFERROR(-PMT(Calculator!$G$22/12,Calculator!$G$23*12,Calculator!$G$20),0))-F297,0)</f>
        <v>0</v>
      </c>
      <c r="H297" s="29">
        <f t="shared" ca="1" si="20"/>
        <v>1288.8900561162109</v>
      </c>
      <c r="I297" s="29">
        <f t="shared" ca="1" si="18"/>
        <v>0.22952836615768141</v>
      </c>
      <c r="J297" s="30">
        <f>Calculator!$G$40</f>
        <v>6.5000000000000002E-2</v>
      </c>
      <c r="K297" s="29">
        <f ca="1">IF(C297&gt;=Calculator!$G$27,IF(DAY($C297)=1,Calculator!$G$34/2,IF(DAY($C297)=15,Calculator!$G$34/2,0)),0)</f>
        <v>0</v>
      </c>
      <c r="L297" s="29">
        <f ca="1">IF(DAY($C297)=28,IF(H297=0,0,Calculator!$G$35),0)</f>
        <v>0</v>
      </c>
      <c r="M297" s="29">
        <f ca="1">IF(I297&gt;0,IF(DAY($C297)=1,SUM(INDIRECT("I"&amp;(ROW(C296)-DAY(C296))):I296),0),0)</f>
        <v>0</v>
      </c>
      <c r="N297" s="29">
        <f ca="1">IF(C297&lt;Calculator!$G$27,0,IF(C297=Calculator!$G$27,Calculator!$G$39,IF(H297-K297&lt;=0,IF(D297&gt;Calculator!$G$39,IF(H297-K297+E297+L297+M297+Calculator!$G$39&gt;Calculator!$G$39,Calculator!$G$39-(H297+E297+L297+M297-K297),Calculator!$G$39),D297),0)))</f>
        <v>0</v>
      </c>
    </row>
    <row r="298" spans="1:14" ht="15.75" thickBot="1">
      <c r="A298" s="33" t="str">
        <f ca="1">IF(C298=Calculator!$H$27,"F",IF(Daily!D298+Daily!H298=0,IF(D297+H297&gt;0,"L",""),""))</f>
        <v/>
      </c>
      <c r="B298" s="34">
        <v>297</v>
      </c>
      <c r="C298" s="19">
        <f t="shared" ca="1" si="17"/>
        <v>46227</v>
      </c>
      <c r="D298" s="29">
        <f t="shared" ca="1" si="19"/>
        <v>273695.84228166338</v>
      </c>
      <c r="E298" s="29">
        <f ca="1">IF(C298&lt;Calculator!$D$26,0,IF(DAY($C298)=1,IF(D298-Calculator!$G$24&gt;0,Calculator!$G$24,D298),0))</f>
        <v>0</v>
      </c>
      <c r="F298" s="29">
        <f ca="1">IF(E298&gt;0,D298*Calculator!$G$22/12,0)</f>
        <v>0</v>
      </c>
      <c r="G298" s="29">
        <f ca="1">IF(E298&gt;0,(IFERROR(-PMT(Calculator!$G$22/12,Calculator!$G$23*12,Calculator!$G$20),0))-F298,0)</f>
        <v>0</v>
      </c>
      <c r="H298" s="29">
        <f t="shared" ca="1" si="20"/>
        <v>1288.8900561162109</v>
      </c>
      <c r="I298" s="29">
        <f t="shared" ca="1" si="18"/>
        <v>0.22952836615768141</v>
      </c>
      <c r="J298" s="30">
        <f>Calculator!$G$40</f>
        <v>6.5000000000000002E-2</v>
      </c>
      <c r="K298" s="29">
        <f ca="1">IF(C298&gt;=Calculator!$G$27,IF(DAY($C298)=1,Calculator!$G$34/2,IF(DAY($C298)=15,Calculator!$G$34/2,0)),0)</f>
        <v>0</v>
      </c>
      <c r="L298" s="29">
        <f ca="1">IF(DAY($C298)=28,IF(H298=0,0,Calculator!$G$35),0)</f>
        <v>0</v>
      </c>
      <c r="M298" s="29">
        <f ca="1">IF(I298&gt;0,IF(DAY($C298)=1,SUM(INDIRECT("I"&amp;(ROW(C297)-DAY(C297))):I297),0),0)</f>
        <v>0</v>
      </c>
      <c r="N298" s="29">
        <f ca="1">IF(C298&lt;Calculator!$G$27,0,IF(C298=Calculator!$G$27,Calculator!$G$39,IF(H298-K298&lt;=0,IF(D298&gt;Calculator!$G$39,IF(H298-K298+E298+L298+M298+Calculator!$G$39&gt;Calculator!$G$39,Calculator!$G$39-(H298+E298+L298+M298-K298),Calculator!$G$39),D298),0)))</f>
        <v>0</v>
      </c>
    </row>
    <row r="299" spans="1:14" ht="15.75" thickBot="1">
      <c r="A299" s="33" t="str">
        <f ca="1">IF(C299=Calculator!$H$27,"F",IF(Daily!D299+Daily!H299=0,IF(D298+H298&gt;0,"L",""),""))</f>
        <v/>
      </c>
      <c r="B299" s="34">
        <v>298</v>
      </c>
      <c r="C299" s="19">
        <f t="shared" ca="1" si="17"/>
        <v>46228</v>
      </c>
      <c r="D299" s="29">
        <f t="shared" ca="1" si="19"/>
        <v>273695.84228166338</v>
      </c>
      <c r="E299" s="29">
        <f ca="1">IF(C299&lt;Calculator!$D$26,0,IF(DAY($C299)=1,IF(D299-Calculator!$G$24&gt;0,Calculator!$G$24,D299),0))</f>
        <v>0</v>
      </c>
      <c r="F299" s="29">
        <f ca="1">IF(E299&gt;0,D299*Calculator!$G$22/12,0)</f>
        <v>0</v>
      </c>
      <c r="G299" s="29">
        <f ca="1">IF(E299&gt;0,(IFERROR(-PMT(Calculator!$G$22/12,Calculator!$G$23*12,Calculator!$G$20),0))-F299,0)</f>
        <v>0</v>
      </c>
      <c r="H299" s="29">
        <f t="shared" ca="1" si="20"/>
        <v>1288.8900561162109</v>
      </c>
      <c r="I299" s="29">
        <f t="shared" ca="1" si="18"/>
        <v>0.22952836615768141</v>
      </c>
      <c r="J299" s="30">
        <f>Calculator!$G$40</f>
        <v>6.5000000000000002E-2</v>
      </c>
      <c r="K299" s="29">
        <f ca="1">IF(C299&gt;=Calculator!$G$27,IF(DAY($C299)=1,Calculator!$G$34/2,IF(DAY($C299)=15,Calculator!$G$34/2,0)),0)</f>
        <v>0</v>
      </c>
      <c r="L299" s="29">
        <f ca="1">IF(DAY($C299)=28,IF(H299=0,0,Calculator!$G$35),0)</f>
        <v>0</v>
      </c>
      <c r="M299" s="29">
        <f ca="1">IF(I299&gt;0,IF(DAY($C299)=1,SUM(INDIRECT("I"&amp;(ROW(C298)-DAY(C298))):I298),0),0)</f>
        <v>0</v>
      </c>
      <c r="N299" s="29">
        <f ca="1">IF(C299&lt;Calculator!$G$27,0,IF(C299=Calculator!$G$27,Calculator!$G$39,IF(H299-K299&lt;=0,IF(D299&gt;Calculator!$G$39,IF(H299-K299+E299+L299+M299+Calculator!$G$39&gt;Calculator!$G$39,Calculator!$G$39-(H299+E299+L299+M299-K299),Calculator!$G$39),D299),0)))</f>
        <v>0</v>
      </c>
    </row>
    <row r="300" spans="1:14" ht="15.75" thickBot="1">
      <c r="A300" s="33" t="str">
        <f ca="1">IF(C300=Calculator!$H$27,"F",IF(Daily!D300+Daily!H300=0,IF(D299+H299&gt;0,"L",""),""))</f>
        <v/>
      </c>
      <c r="B300" s="34">
        <v>299</v>
      </c>
      <c r="C300" s="19">
        <f t="shared" ca="1" si="17"/>
        <v>46229</v>
      </c>
      <c r="D300" s="29">
        <f t="shared" ca="1" si="19"/>
        <v>273695.84228166338</v>
      </c>
      <c r="E300" s="29">
        <f ca="1">IF(C300&lt;Calculator!$D$26,0,IF(DAY($C300)=1,IF(D300-Calculator!$G$24&gt;0,Calculator!$G$24,D300),0))</f>
        <v>0</v>
      </c>
      <c r="F300" s="29">
        <f ca="1">IF(E300&gt;0,D300*Calculator!$G$22/12,0)</f>
        <v>0</v>
      </c>
      <c r="G300" s="29">
        <f ca="1">IF(E300&gt;0,(IFERROR(-PMT(Calculator!$G$22/12,Calculator!$G$23*12,Calculator!$G$20),0))-F300,0)</f>
        <v>0</v>
      </c>
      <c r="H300" s="29">
        <f t="shared" ca="1" si="20"/>
        <v>1288.8900561162109</v>
      </c>
      <c r="I300" s="29">
        <f t="shared" ca="1" si="18"/>
        <v>0.22952836615768141</v>
      </c>
      <c r="J300" s="30">
        <f>Calculator!$G$40</f>
        <v>6.5000000000000002E-2</v>
      </c>
      <c r="K300" s="29">
        <f ca="1">IF(C300&gt;=Calculator!$G$27,IF(DAY($C300)=1,Calculator!$G$34/2,IF(DAY($C300)=15,Calculator!$G$34/2,0)),0)</f>
        <v>0</v>
      </c>
      <c r="L300" s="29">
        <f ca="1">IF(DAY($C300)=28,IF(H300=0,0,Calculator!$G$35),0)</f>
        <v>0</v>
      </c>
      <c r="M300" s="29">
        <f ca="1">IF(I300&gt;0,IF(DAY($C300)=1,SUM(INDIRECT("I"&amp;(ROW(C299)-DAY(C299))):I299),0),0)</f>
        <v>0</v>
      </c>
      <c r="N300" s="29">
        <f ca="1">IF(C300&lt;Calculator!$G$27,0,IF(C300=Calculator!$G$27,Calculator!$G$39,IF(H300-K300&lt;=0,IF(D300&gt;Calculator!$G$39,IF(H300-K300+E300+L300+M300+Calculator!$G$39&gt;Calculator!$G$39,Calculator!$G$39-(H300+E300+L300+M300-K300),Calculator!$G$39),D300),0)))</f>
        <v>0</v>
      </c>
    </row>
    <row r="301" spans="1:14" ht="15.75" thickBot="1">
      <c r="A301" s="33" t="str">
        <f ca="1">IF(C301=Calculator!$H$27,"F",IF(Daily!D301+Daily!H301=0,IF(D300+H300&gt;0,"L",""),""))</f>
        <v/>
      </c>
      <c r="B301" s="34">
        <v>300</v>
      </c>
      <c r="C301" s="19">
        <f t="shared" ca="1" si="17"/>
        <v>46230</v>
      </c>
      <c r="D301" s="29">
        <f t="shared" ca="1" si="19"/>
        <v>273695.84228166338</v>
      </c>
      <c r="E301" s="29">
        <f ca="1">IF(C301&lt;Calculator!$D$26,0,IF(DAY($C301)=1,IF(D301-Calculator!$G$24&gt;0,Calculator!$G$24,D301),0))</f>
        <v>0</v>
      </c>
      <c r="F301" s="29">
        <f ca="1">IF(E301&gt;0,D301*Calculator!$G$22/12,0)</f>
        <v>0</v>
      </c>
      <c r="G301" s="29">
        <f ca="1">IF(E301&gt;0,(IFERROR(-PMT(Calculator!$G$22/12,Calculator!$G$23*12,Calculator!$G$20),0))-F301,0)</f>
        <v>0</v>
      </c>
      <c r="H301" s="29">
        <f t="shared" ca="1" si="20"/>
        <v>1288.8900561162109</v>
      </c>
      <c r="I301" s="29">
        <f t="shared" ca="1" si="18"/>
        <v>0.22952836615768141</v>
      </c>
      <c r="J301" s="30">
        <f>Calculator!$G$40</f>
        <v>6.5000000000000002E-2</v>
      </c>
      <c r="K301" s="29">
        <f ca="1">IF(C301&gt;=Calculator!$G$27,IF(DAY($C301)=1,Calculator!$G$34/2,IF(DAY($C301)=15,Calculator!$G$34/2,0)),0)</f>
        <v>0</v>
      </c>
      <c r="L301" s="29">
        <f ca="1">IF(DAY($C301)=28,IF(H301=0,0,Calculator!$G$35),0)</f>
        <v>0</v>
      </c>
      <c r="M301" s="29">
        <f ca="1">IF(I301&gt;0,IF(DAY($C301)=1,SUM(INDIRECT("I"&amp;(ROW(C300)-DAY(C300))):I300),0),0)</f>
        <v>0</v>
      </c>
      <c r="N301" s="29">
        <f ca="1">IF(C301&lt;Calculator!$G$27,0,IF(C301=Calculator!$G$27,Calculator!$G$39,IF(H301-K301&lt;=0,IF(D301&gt;Calculator!$G$39,IF(H301-K301+E301+L301+M301+Calculator!$G$39&gt;Calculator!$G$39,Calculator!$G$39-(H301+E301+L301+M301-K301),Calculator!$G$39),D301),0)))</f>
        <v>0</v>
      </c>
    </row>
    <row r="302" spans="1:14" ht="15.75" thickBot="1">
      <c r="A302" s="33" t="str">
        <f ca="1">IF(C302=Calculator!$H$27,"F",IF(Daily!D302+Daily!H302=0,IF(D301+H301&gt;0,"L",""),""))</f>
        <v/>
      </c>
      <c r="B302" s="34">
        <v>301</v>
      </c>
      <c r="C302" s="19">
        <f t="shared" ca="1" si="17"/>
        <v>46231</v>
      </c>
      <c r="D302" s="29">
        <f t="shared" ca="1" si="19"/>
        <v>273695.84228166338</v>
      </c>
      <c r="E302" s="29">
        <f ca="1">IF(C302&lt;Calculator!$D$26,0,IF(DAY($C302)=1,IF(D302-Calculator!$G$24&gt;0,Calculator!$G$24,D302),0))</f>
        <v>0</v>
      </c>
      <c r="F302" s="29">
        <f ca="1">IF(E302&gt;0,D302*Calculator!$G$22/12,0)</f>
        <v>0</v>
      </c>
      <c r="G302" s="29">
        <f ca="1">IF(E302&gt;0,(IFERROR(-PMT(Calculator!$G$22/12,Calculator!$G$23*12,Calculator!$G$20),0))-F302,0)</f>
        <v>0</v>
      </c>
      <c r="H302" s="29">
        <f t="shared" ca="1" si="20"/>
        <v>1288.8900561162109</v>
      </c>
      <c r="I302" s="29">
        <f t="shared" ca="1" si="18"/>
        <v>0.22952836615768141</v>
      </c>
      <c r="J302" s="30">
        <f>Calculator!$G$40</f>
        <v>6.5000000000000002E-2</v>
      </c>
      <c r="K302" s="29">
        <f ca="1">IF(C302&gt;=Calculator!$G$27,IF(DAY($C302)=1,Calculator!$G$34/2,IF(DAY($C302)=15,Calculator!$G$34/2,0)),0)</f>
        <v>0</v>
      </c>
      <c r="L302" s="29">
        <f ca="1">IF(DAY($C302)=28,IF(H302=0,0,Calculator!$G$35),0)</f>
        <v>5000</v>
      </c>
      <c r="M302" s="29">
        <f ca="1">IF(I302&gt;0,IF(DAY($C302)=1,SUM(INDIRECT("I"&amp;(ROW(C301)-DAY(C301))):I301),0),0)</f>
        <v>0</v>
      </c>
      <c r="N302" s="29">
        <f ca="1">IF(C302&lt;Calculator!$G$27,0,IF(C302=Calculator!$G$27,Calculator!$G$39,IF(H302-K302&lt;=0,IF(D302&gt;Calculator!$G$39,IF(H302-K302+E302+L302+M302+Calculator!$G$39&gt;Calculator!$G$39,Calculator!$G$39-(H302+E302+L302+M302-K302),Calculator!$G$39),D302),0)))</f>
        <v>0</v>
      </c>
    </row>
    <row r="303" spans="1:14" ht="15.75" thickBot="1">
      <c r="A303" s="33" t="str">
        <f ca="1">IF(C303=Calculator!$H$27,"F",IF(Daily!D303+Daily!H303=0,IF(D302+H302&gt;0,"L",""),""))</f>
        <v/>
      </c>
      <c r="B303" s="34">
        <v>302</v>
      </c>
      <c r="C303" s="19">
        <f t="shared" ca="1" si="17"/>
        <v>46232</v>
      </c>
      <c r="D303" s="29">
        <f t="shared" ca="1" si="19"/>
        <v>273695.84228166338</v>
      </c>
      <c r="E303" s="29">
        <f ca="1">IF(C303&lt;Calculator!$D$26,0,IF(DAY($C303)=1,IF(D303-Calculator!$G$24&gt;0,Calculator!$G$24,D303),0))</f>
        <v>0</v>
      </c>
      <c r="F303" s="29">
        <f ca="1">IF(E303&gt;0,D303*Calculator!$G$22/12,0)</f>
        <v>0</v>
      </c>
      <c r="G303" s="29">
        <f ca="1">IF(E303&gt;0,(IFERROR(-PMT(Calculator!$G$22/12,Calculator!$G$23*12,Calculator!$G$20),0))-F303,0)</f>
        <v>0</v>
      </c>
      <c r="H303" s="29">
        <f t="shared" ca="1" si="20"/>
        <v>6288.8900561162109</v>
      </c>
      <c r="I303" s="29">
        <f t="shared" ca="1" si="18"/>
        <v>1.1199393250617911</v>
      </c>
      <c r="J303" s="30">
        <f>Calculator!$G$40</f>
        <v>6.5000000000000002E-2</v>
      </c>
      <c r="K303" s="29">
        <f ca="1">IF(C303&gt;=Calculator!$G$27,IF(DAY($C303)=1,Calculator!$G$34/2,IF(DAY($C303)=15,Calculator!$G$34/2,0)),0)</f>
        <v>0</v>
      </c>
      <c r="L303" s="29">
        <f ca="1">IF(DAY($C303)=28,IF(H303=0,0,Calculator!$G$35),0)</f>
        <v>0</v>
      </c>
      <c r="M303" s="29">
        <f ca="1">IF(I303&gt;0,IF(DAY($C303)=1,SUM(INDIRECT("I"&amp;(ROW(C302)-DAY(C302))):I302),0),0)</f>
        <v>0</v>
      </c>
      <c r="N303" s="29">
        <f ca="1">IF(C303&lt;Calculator!$G$27,0,IF(C303=Calculator!$G$27,Calculator!$G$39,IF(H303-K303&lt;=0,IF(D303&gt;Calculator!$G$39,IF(H303-K303+E303+L303+M303+Calculator!$G$39&gt;Calculator!$G$39,Calculator!$G$39-(H303+E303+L303+M303-K303),Calculator!$G$39),D303),0)))</f>
        <v>0</v>
      </c>
    </row>
    <row r="304" spans="1:14" ht="15.75" thickBot="1">
      <c r="A304" s="33" t="str">
        <f ca="1">IF(C304=Calculator!$H$27,"F",IF(Daily!D304+Daily!H304=0,IF(D303+H303&gt;0,"L",""),""))</f>
        <v/>
      </c>
      <c r="B304" s="34">
        <v>303</v>
      </c>
      <c r="C304" s="19">
        <f t="shared" ca="1" si="17"/>
        <v>46233</v>
      </c>
      <c r="D304" s="29">
        <f t="shared" ca="1" si="19"/>
        <v>273695.84228166338</v>
      </c>
      <c r="E304" s="29">
        <f ca="1">IF(C304&lt;Calculator!$D$26,0,IF(DAY($C304)=1,IF(D304-Calculator!$G$24&gt;0,Calculator!$G$24,D304),0))</f>
        <v>0</v>
      </c>
      <c r="F304" s="29">
        <f ca="1">IF(E304&gt;0,D304*Calculator!$G$22/12,0)</f>
        <v>0</v>
      </c>
      <c r="G304" s="29">
        <f ca="1">IF(E304&gt;0,(IFERROR(-PMT(Calculator!$G$22/12,Calculator!$G$23*12,Calculator!$G$20),0))-F304,0)</f>
        <v>0</v>
      </c>
      <c r="H304" s="29">
        <f t="shared" ca="1" si="20"/>
        <v>6288.8900561162109</v>
      </c>
      <c r="I304" s="29">
        <f t="shared" ca="1" si="18"/>
        <v>1.1199393250617911</v>
      </c>
      <c r="J304" s="30">
        <f>Calculator!$G$40</f>
        <v>6.5000000000000002E-2</v>
      </c>
      <c r="K304" s="29">
        <f ca="1">IF(C304&gt;=Calculator!$G$27,IF(DAY($C304)=1,Calculator!$G$34/2,IF(DAY($C304)=15,Calculator!$G$34/2,0)),0)</f>
        <v>0</v>
      </c>
      <c r="L304" s="29">
        <f ca="1">IF(DAY($C304)=28,IF(H304=0,0,Calculator!$G$35),0)</f>
        <v>0</v>
      </c>
      <c r="M304" s="29">
        <f ca="1">IF(I304&gt;0,IF(DAY($C304)=1,SUM(INDIRECT("I"&amp;(ROW(C303)-DAY(C303))):I303),0),0)</f>
        <v>0</v>
      </c>
      <c r="N304" s="29">
        <f ca="1">IF(C304&lt;Calculator!$G$27,0,IF(C304=Calculator!$G$27,Calculator!$G$39,IF(H304-K304&lt;=0,IF(D304&gt;Calculator!$G$39,IF(H304-K304+E304+L304+M304+Calculator!$G$39&gt;Calculator!$G$39,Calculator!$G$39-(H304+E304+L304+M304-K304),Calculator!$G$39),D304),0)))</f>
        <v>0</v>
      </c>
    </row>
    <row r="305" spans="1:14" ht="15.75" thickBot="1">
      <c r="A305" s="33" t="str">
        <f ca="1">IF(C305=Calculator!$H$27,"F",IF(Daily!D305+Daily!H305=0,IF(D304+H304&gt;0,"L",""),""))</f>
        <v/>
      </c>
      <c r="B305" s="34">
        <v>304</v>
      </c>
      <c r="C305" s="19">
        <f t="shared" ca="1" si="17"/>
        <v>46234</v>
      </c>
      <c r="D305" s="29">
        <f t="shared" ca="1" si="19"/>
        <v>273695.84228166338</v>
      </c>
      <c r="E305" s="29">
        <f ca="1">IF(C305&lt;Calculator!$D$26,0,IF(DAY($C305)=1,IF(D305-Calculator!$G$24&gt;0,Calculator!$G$24,D305),0))</f>
        <v>0</v>
      </c>
      <c r="F305" s="29">
        <f ca="1">IF(E305&gt;0,D305*Calculator!$G$22/12,0)</f>
        <v>0</v>
      </c>
      <c r="G305" s="29">
        <f ca="1">IF(E305&gt;0,(IFERROR(-PMT(Calculator!$G$22/12,Calculator!$G$23*12,Calculator!$G$20),0))-F305,0)</f>
        <v>0</v>
      </c>
      <c r="H305" s="29">
        <f t="shared" ca="1" si="20"/>
        <v>6288.8900561162109</v>
      </c>
      <c r="I305" s="29">
        <f t="shared" ca="1" si="18"/>
        <v>1.1199393250617911</v>
      </c>
      <c r="J305" s="30">
        <f>Calculator!$G$40</f>
        <v>6.5000000000000002E-2</v>
      </c>
      <c r="K305" s="29">
        <f ca="1">IF(C305&gt;=Calculator!$G$27,IF(DAY($C305)=1,Calculator!$G$34/2,IF(DAY($C305)=15,Calculator!$G$34/2,0)),0)</f>
        <v>0</v>
      </c>
      <c r="L305" s="29">
        <f ca="1">IF(DAY($C305)=28,IF(H305=0,0,Calculator!$G$35),0)</f>
        <v>0</v>
      </c>
      <c r="M305" s="29">
        <f ca="1">IF(I305&gt;0,IF(DAY($C305)=1,SUM(INDIRECT("I"&amp;(ROW(C304)-DAY(C304))):I304),0),0)</f>
        <v>0</v>
      </c>
      <c r="N305" s="29">
        <f ca="1">IF(C305&lt;Calculator!$G$27,0,IF(C305=Calculator!$G$27,Calculator!$G$39,IF(H305-K305&lt;=0,IF(D305&gt;Calculator!$G$39,IF(H305-K305+E305+L305+M305+Calculator!$G$39&gt;Calculator!$G$39,Calculator!$G$39-(H305+E305+L305+M305-K305),Calculator!$G$39),D305),0)))</f>
        <v>0</v>
      </c>
    </row>
    <row r="306" spans="1:14" ht="15.75" thickBot="1">
      <c r="A306" s="33" t="str">
        <f ca="1">IF(C306=Calculator!$H$27,"F",IF(Daily!D306+Daily!H306=0,IF(D305+H305&gt;0,"L",""),""))</f>
        <v/>
      </c>
      <c r="B306" s="34">
        <v>305</v>
      </c>
      <c r="C306" s="19">
        <f t="shared" ca="1" si="17"/>
        <v>46235</v>
      </c>
      <c r="D306" s="29">
        <f t="shared" ca="1" si="19"/>
        <v>273695.84228166338</v>
      </c>
      <c r="E306" s="29">
        <f ca="1">IF(C306&lt;Calculator!$D$26,0,IF(DAY($C306)=1,IF(D306-Calculator!$G$24&gt;0,Calculator!$G$24,D306),0))</f>
        <v>1878.8756805424866</v>
      </c>
      <c r="F306" s="29">
        <f ca="1">IF(E306&gt;0,D306*Calculator!$G$22/12,0)</f>
        <v>1140.3993428402641</v>
      </c>
      <c r="G306" s="29">
        <f ca="1">IF(E306&gt;0,(IFERROR(-PMT(Calculator!$G$22/12,Calculator!$G$23*12,Calculator!$G$20),0))-F306,0)</f>
        <v>738.47633770222251</v>
      </c>
      <c r="H306" s="29">
        <f t="shared" ca="1" si="20"/>
        <v>6288.8900561162109</v>
      </c>
      <c r="I306" s="29">
        <f t="shared" ca="1" si="18"/>
        <v>1.1199393250617911</v>
      </c>
      <c r="J306" s="30">
        <f>Calculator!$G$40</f>
        <v>6.5000000000000002E-2</v>
      </c>
      <c r="K306" s="29">
        <f ca="1">IF(C306&gt;=Calculator!$G$27,IF(DAY($C306)=1,Calculator!$G$34/2,IF(DAY($C306)=15,Calculator!$G$34/2,0)),0)</f>
        <v>4500</v>
      </c>
      <c r="L306" s="29">
        <f ca="1">IF(DAY($C306)=28,IF(H306=0,0,Calculator!$G$35),0)</f>
        <v>0</v>
      </c>
      <c r="M306" s="29">
        <f ca="1">IF(I306&gt;0,IF(DAY($C306)=1,SUM(INDIRECT("I"&amp;(ROW(C305)-DAY(C305))):I305),0),0)</f>
        <v>23.759444387668008</v>
      </c>
      <c r="N306" s="29">
        <f ca="1">IF(C306&lt;Calculator!$G$27,0,IF(C306=Calculator!$G$27,Calculator!$G$39,IF(H306-K306&lt;=0,IF(D306&gt;Calculator!$G$39,IF(H306-K306+E306+L306+M306+Calculator!$G$39&gt;Calculator!$G$39,Calculator!$G$39-(H306+E306+L306+M306-K306),Calculator!$G$39),D306),0)))</f>
        <v>0</v>
      </c>
    </row>
    <row r="307" spans="1:14" ht="15.75" thickBot="1">
      <c r="A307" s="33" t="str">
        <f ca="1">IF(C307=Calculator!$H$27,"F",IF(Daily!D307+Daily!H307=0,IF(D306+H306&gt;0,"L",""),""))</f>
        <v/>
      </c>
      <c r="B307" s="34">
        <v>306</v>
      </c>
      <c r="C307" s="19">
        <f t="shared" ca="1" si="17"/>
        <v>46236</v>
      </c>
      <c r="D307" s="29">
        <f t="shared" ca="1" si="19"/>
        <v>272957.36594396114</v>
      </c>
      <c r="E307" s="29">
        <f ca="1">IF(C307&lt;Calculator!$D$26,0,IF(DAY($C307)=1,IF(D307-Calculator!$G$24&gt;0,Calculator!$G$24,D307),0))</f>
        <v>0</v>
      </c>
      <c r="F307" s="29">
        <f ca="1">IF(E307&gt;0,D307*Calculator!$G$22/12,0)</f>
        <v>0</v>
      </c>
      <c r="G307" s="29">
        <f ca="1">IF(E307&gt;0,(IFERROR(-PMT(Calculator!$G$22/12,Calculator!$G$23*12,Calculator!$G$20),0))-F307,0)</f>
        <v>0</v>
      </c>
      <c r="H307" s="29">
        <f t="shared" ca="1" si="20"/>
        <v>3691.5251810463656</v>
      </c>
      <c r="I307" s="29">
        <f t="shared" ca="1" si="18"/>
        <v>0.6573948952548323</v>
      </c>
      <c r="J307" s="30">
        <f>Calculator!$G$40</f>
        <v>6.5000000000000002E-2</v>
      </c>
      <c r="K307" s="29">
        <f ca="1">IF(C307&gt;=Calculator!$G$27,IF(DAY($C307)=1,Calculator!$G$34/2,IF(DAY($C307)=15,Calculator!$G$34/2,0)),0)</f>
        <v>0</v>
      </c>
      <c r="L307" s="29">
        <f ca="1">IF(DAY($C307)=28,IF(H307=0,0,Calculator!$G$35),0)</f>
        <v>0</v>
      </c>
      <c r="M307" s="29">
        <f ca="1">IF(I307&gt;0,IF(DAY($C307)=1,SUM(INDIRECT("I"&amp;(ROW(C306)-DAY(C306))):I306),0),0)</f>
        <v>0</v>
      </c>
      <c r="N307" s="29">
        <f ca="1">IF(C307&lt;Calculator!$G$27,0,IF(C307=Calculator!$G$27,Calculator!$G$39,IF(H307-K307&lt;=0,IF(D307&gt;Calculator!$G$39,IF(H307-K307+E307+L307+M307+Calculator!$G$39&gt;Calculator!$G$39,Calculator!$G$39-(H307+E307+L307+M307-K307),Calculator!$G$39),D307),0)))</f>
        <v>0</v>
      </c>
    </row>
    <row r="308" spans="1:14" ht="15.75" thickBot="1">
      <c r="A308" s="33" t="str">
        <f ca="1">IF(C308=Calculator!$H$27,"F",IF(Daily!D308+Daily!H308=0,IF(D307+H307&gt;0,"L",""),""))</f>
        <v/>
      </c>
      <c r="B308" s="34">
        <v>307</v>
      </c>
      <c r="C308" s="19">
        <f t="shared" ca="1" si="17"/>
        <v>46237</v>
      </c>
      <c r="D308" s="29">
        <f t="shared" ca="1" si="19"/>
        <v>272957.36594396114</v>
      </c>
      <c r="E308" s="29">
        <f ca="1">IF(C308&lt;Calculator!$D$26,0,IF(DAY($C308)=1,IF(D308-Calculator!$G$24&gt;0,Calculator!$G$24,D308),0))</f>
        <v>0</v>
      </c>
      <c r="F308" s="29">
        <f ca="1">IF(E308&gt;0,D308*Calculator!$G$22/12,0)</f>
        <v>0</v>
      </c>
      <c r="G308" s="29">
        <f ca="1">IF(E308&gt;0,(IFERROR(-PMT(Calculator!$G$22/12,Calculator!$G$23*12,Calculator!$G$20),0))-F308,0)</f>
        <v>0</v>
      </c>
      <c r="H308" s="29">
        <f t="shared" ca="1" si="20"/>
        <v>3691.5251810463656</v>
      </c>
      <c r="I308" s="29">
        <f t="shared" ca="1" si="18"/>
        <v>0.6573948952548323</v>
      </c>
      <c r="J308" s="30">
        <f>Calculator!$G$40</f>
        <v>6.5000000000000002E-2</v>
      </c>
      <c r="K308" s="29">
        <f ca="1">IF(C308&gt;=Calculator!$G$27,IF(DAY($C308)=1,Calculator!$G$34/2,IF(DAY($C308)=15,Calculator!$G$34/2,0)),0)</f>
        <v>0</v>
      </c>
      <c r="L308" s="29">
        <f ca="1">IF(DAY($C308)=28,IF(H308=0,0,Calculator!$G$35),0)</f>
        <v>0</v>
      </c>
      <c r="M308" s="29">
        <f ca="1">IF(I308&gt;0,IF(DAY($C308)=1,SUM(INDIRECT("I"&amp;(ROW(C307)-DAY(C307))):I307),0),0)</f>
        <v>0</v>
      </c>
      <c r="N308" s="29">
        <f ca="1">IF(C308&lt;Calculator!$G$27,0,IF(C308=Calculator!$G$27,Calculator!$G$39,IF(H308-K308&lt;=0,IF(D308&gt;Calculator!$G$39,IF(H308-K308+E308+L308+M308+Calculator!$G$39&gt;Calculator!$G$39,Calculator!$G$39-(H308+E308+L308+M308-K308),Calculator!$G$39),D308),0)))</f>
        <v>0</v>
      </c>
    </row>
    <row r="309" spans="1:14" ht="15.75" thickBot="1">
      <c r="A309" s="33" t="str">
        <f ca="1">IF(C309=Calculator!$H$27,"F",IF(Daily!D309+Daily!H309=0,IF(D308+H308&gt;0,"L",""),""))</f>
        <v/>
      </c>
      <c r="B309" s="34">
        <v>308</v>
      </c>
      <c r="C309" s="19">
        <f t="shared" ca="1" si="17"/>
        <v>46238</v>
      </c>
      <c r="D309" s="29">
        <f t="shared" ca="1" si="19"/>
        <v>272957.36594396114</v>
      </c>
      <c r="E309" s="29">
        <f ca="1">IF(C309&lt;Calculator!$D$26,0,IF(DAY($C309)=1,IF(D309-Calculator!$G$24&gt;0,Calculator!$G$24,D309),0))</f>
        <v>0</v>
      </c>
      <c r="F309" s="29">
        <f ca="1">IF(E309&gt;0,D309*Calculator!$G$22/12,0)</f>
        <v>0</v>
      </c>
      <c r="G309" s="29">
        <f ca="1">IF(E309&gt;0,(IFERROR(-PMT(Calculator!$G$22/12,Calculator!$G$23*12,Calculator!$G$20),0))-F309,0)</f>
        <v>0</v>
      </c>
      <c r="H309" s="29">
        <f t="shared" ca="1" si="20"/>
        <v>3691.5251810463656</v>
      </c>
      <c r="I309" s="29">
        <f t="shared" ca="1" si="18"/>
        <v>0.6573948952548323</v>
      </c>
      <c r="J309" s="30">
        <f>Calculator!$G$40</f>
        <v>6.5000000000000002E-2</v>
      </c>
      <c r="K309" s="29">
        <f ca="1">IF(C309&gt;=Calculator!$G$27,IF(DAY($C309)=1,Calculator!$G$34/2,IF(DAY($C309)=15,Calculator!$G$34/2,0)),0)</f>
        <v>0</v>
      </c>
      <c r="L309" s="29">
        <f ca="1">IF(DAY($C309)=28,IF(H309=0,0,Calculator!$G$35),0)</f>
        <v>0</v>
      </c>
      <c r="M309" s="29">
        <f ca="1">IF(I309&gt;0,IF(DAY($C309)=1,SUM(INDIRECT("I"&amp;(ROW(C308)-DAY(C308))):I308),0),0)</f>
        <v>0</v>
      </c>
      <c r="N309" s="29">
        <f ca="1">IF(C309&lt;Calculator!$G$27,0,IF(C309=Calculator!$G$27,Calculator!$G$39,IF(H309-K309&lt;=0,IF(D309&gt;Calculator!$G$39,IF(H309-K309+E309+L309+M309+Calculator!$G$39&gt;Calculator!$G$39,Calculator!$G$39-(H309+E309+L309+M309-K309),Calculator!$G$39),D309),0)))</f>
        <v>0</v>
      </c>
    </row>
    <row r="310" spans="1:14" ht="15.75" thickBot="1">
      <c r="A310" s="33" t="str">
        <f ca="1">IF(C310=Calculator!$H$27,"F",IF(Daily!D310+Daily!H310=0,IF(D309+H309&gt;0,"L",""),""))</f>
        <v/>
      </c>
      <c r="B310" s="34">
        <v>309</v>
      </c>
      <c r="C310" s="19">
        <f t="shared" ca="1" si="17"/>
        <v>46239</v>
      </c>
      <c r="D310" s="29">
        <f t="shared" ca="1" si="19"/>
        <v>272957.36594396114</v>
      </c>
      <c r="E310" s="29">
        <f ca="1">IF(C310&lt;Calculator!$D$26,0,IF(DAY($C310)=1,IF(D310-Calculator!$G$24&gt;0,Calculator!$G$24,D310),0))</f>
        <v>0</v>
      </c>
      <c r="F310" s="29">
        <f ca="1">IF(E310&gt;0,D310*Calculator!$G$22/12,0)</f>
        <v>0</v>
      </c>
      <c r="G310" s="29">
        <f ca="1">IF(E310&gt;0,(IFERROR(-PMT(Calculator!$G$22/12,Calculator!$G$23*12,Calculator!$G$20),0))-F310,0)</f>
        <v>0</v>
      </c>
      <c r="H310" s="29">
        <f t="shared" ca="1" si="20"/>
        <v>3691.5251810463656</v>
      </c>
      <c r="I310" s="29">
        <f t="shared" ca="1" si="18"/>
        <v>0.6573948952548323</v>
      </c>
      <c r="J310" s="30">
        <f>Calculator!$G$40</f>
        <v>6.5000000000000002E-2</v>
      </c>
      <c r="K310" s="29">
        <f ca="1">IF(C310&gt;=Calculator!$G$27,IF(DAY($C310)=1,Calculator!$G$34/2,IF(DAY($C310)=15,Calculator!$G$34/2,0)),0)</f>
        <v>0</v>
      </c>
      <c r="L310" s="29">
        <f ca="1">IF(DAY($C310)=28,IF(H310=0,0,Calculator!$G$35),0)</f>
        <v>0</v>
      </c>
      <c r="M310" s="29">
        <f ca="1">IF(I310&gt;0,IF(DAY($C310)=1,SUM(INDIRECT("I"&amp;(ROW(C309)-DAY(C309))):I309),0),0)</f>
        <v>0</v>
      </c>
      <c r="N310" s="29">
        <f ca="1">IF(C310&lt;Calculator!$G$27,0,IF(C310=Calculator!$G$27,Calculator!$G$39,IF(H310-K310&lt;=0,IF(D310&gt;Calculator!$G$39,IF(H310-K310+E310+L310+M310+Calculator!$G$39&gt;Calculator!$G$39,Calculator!$G$39-(H310+E310+L310+M310-K310),Calculator!$G$39),D310),0)))</f>
        <v>0</v>
      </c>
    </row>
    <row r="311" spans="1:14" ht="15.75" thickBot="1">
      <c r="A311" s="33" t="str">
        <f ca="1">IF(C311=Calculator!$H$27,"F",IF(Daily!D311+Daily!H311=0,IF(D310+H310&gt;0,"L",""),""))</f>
        <v/>
      </c>
      <c r="B311" s="34">
        <v>310</v>
      </c>
      <c r="C311" s="19">
        <f t="shared" ca="1" si="17"/>
        <v>46240</v>
      </c>
      <c r="D311" s="29">
        <f t="shared" ca="1" si="19"/>
        <v>272957.36594396114</v>
      </c>
      <c r="E311" s="29">
        <f ca="1">IF(C311&lt;Calculator!$D$26,0,IF(DAY($C311)=1,IF(D311-Calculator!$G$24&gt;0,Calculator!$G$24,D311),0))</f>
        <v>0</v>
      </c>
      <c r="F311" s="29">
        <f ca="1">IF(E311&gt;0,D311*Calculator!$G$22/12,0)</f>
        <v>0</v>
      </c>
      <c r="G311" s="29">
        <f ca="1">IF(E311&gt;0,(IFERROR(-PMT(Calculator!$G$22/12,Calculator!$G$23*12,Calculator!$G$20),0))-F311,0)</f>
        <v>0</v>
      </c>
      <c r="H311" s="29">
        <f t="shared" ca="1" si="20"/>
        <v>3691.5251810463656</v>
      </c>
      <c r="I311" s="29">
        <f t="shared" ca="1" si="18"/>
        <v>0.6573948952548323</v>
      </c>
      <c r="J311" s="30">
        <f>Calculator!$G$40</f>
        <v>6.5000000000000002E-2</v>
      </c>
      <c r="K311" s="29">
        <f ca="1">IF(C311&gt;=Calculator!$G$27,IF(DAY($C311)=1,Calculator!$G$34/2,IF(DAY($C311)=15,Calculator!$G$34/2,0)),0)</f>
        <v>0</v>
      </c>
      <c r="L311" s="29">
        <f ca="1">IF(DAY($C311)=28,IF(H311=0,0,Calculator!$G$35),0)</f>
        <v>0</v>
      </c>
      <c r="M311" s="29">
        <f ca="1">IF(I311&gt;0,IF(DAY($C311)=1,SUM(INDIRECT("I"&amp;(ROW(C310)-DAY(C310))):I310),0),0)</f>
        <v>0</v>
      </c>
      <c r="N311" s="29">
        <f ca="1">IF(C311&lt;Calculator!$G$27,0,IF(C311=Calculator!$G$27,Calculator!$G$39,IF(H311-K311&lt;=0,IF(D311&gt;Calculator!$G$39,IF(H311-K311+E311+L311+M311+Calculator!$G$39&gt;Calculator!$G$39,Calculator!$G$39-(H311+E311+L311+M311-K311),Calculator!$G$39),D311),0)))</f>
        <v>0</v>
      </c>
    </row>
    <row r="312" spans="1:14" ht="15.75" thickBot="1">
      <c r="A312" s="33" t="str">
        <f ca="1">IF(C312=Calculator!$H$27,"F",IF(Daily!D312+Daily!H312=0,IF(D311+H311&gt;0,"L",""),""))</f>
        <v/>
      </c>
      <c r="B312" s="34">
        <v>311</v>
      </c>
      <c r="C312" s="19">
        <f t="shared" ca="1" si="17"/>
        <v>46241</v>
      </c>
      <c r="D312" s="29">
        <f t="shared" ca="1" si="19"/>
        <v>272957.36594396114</v>
      </c>
      <c r="E312" s="29">
        <f ca="1">IF(C312&lt;Calculator!$D$26,0,IF(DAY($C312)=1,IF(D312-Calculator!$G$24&gt;0,Calculator!$G$24,D312),0))</f>
        <v>0</v>
      </c>
      <c r="F312" s="29">
        <f ca="1">IF(E312&gt;0,D312*Calculator!$G$22/12,0)</f>
        <v>0</v>
      </c>
      <c r="G312" s="29">
        <f ca="1">IF(E312&gt;0,(IFERROR(-PMT(Calculator!$G$22/12,Calculator!$G$23*12,Calculator!$G$20),0))-F312,0)</f>
        <v>0</v>
      </c>
      <c r="H312" s="29">
        <f t="shared" ca="1" si="20"/>
        <v>3691.5251810463656</v>
      </c>
      <c r="I312" s="29">
        <f t="shared" ca="1" si="18"/>
        <v>0.6573948952548323</v>
      </c>
      <c r="J312" s="30">
        <f>Calculator!$G$40</f>
        <v>6.5000000000000002E-2</v>
      </c>
      <c r="K312" s="29">
        <f ca="1">IF(C312&gt;=Calculator!$G$27,IF(DAY($C312)=1,Calculator!$G$34/2,IF(DAY($C312)=15,Calculator!$G$34/2,0)),0)</f>
        <v>0</v>
      </c>
      <c r="L312" s="29">
        <f ca="1">IF(DAY($C312)=28,IF(H312=0,0,Calculator!$G$35),0)</f>
        <v>0</v>
      </c>
      <c r="M312" s="29">
        <f ca="1">IF(I312&gt;0,IF(DAY($C312)=1,SUM(INDIRECT("I"&amp;(ROW(C311)-DAY(C311))):I311),0),0)</f>
        <v>0</v>
      </c>
      <c r="N312" s="29">
        <f ca="1">IF(C312&lt;Calculator!$G$27,0,IF(C312=Calculator!$G$27,Calculator!$G$39,IF(H312-K312&lt;=0,IF(D312&gt;Calculator!$G$39,IF(H312-K312+E312+L312+M312+Calculator!$G$39&gt;Calculator!$G$39,Calculator!$G$39-(H312+E312+L312+M312-K312),Calculator!$G$39),D312),0)))</f>
        <v>0</v>
      </c>
    </row>
    <row r="313" spans="1:14" ht="15.75" thickBot="1">
      <c r="A313" s="33" t="str">
        <f ca="1">IF(C313=Calculator!$H$27,"F",IF(Daily!D313+Daily!H313=0,IF(D312+H312&gt;0,"L",""),""))</f>
        <v/>
      </c>
      <c r="B313" s="34">
        <v>312</v>
      </c>
      <c r="C313" s="19">
        <f t="shared" ca="1" si="17"/>
        <v>46242</v>
      </c>
      <c r="D313" s="29">
        <f t="shared" ca="1" si="19"/>
        <v>272957.36594396114</v>
      </c>
      <c r="E313" s="29">
        <f ca="1">IF(C313&lt;Calculator!$D$26,0,IF(DAY($C313)=1,IF(D313-Calculator!$G$24&gt;0,Calculator!$G$24,D313),0))</f>
        <v>0</v>
      </c>
      <c r="F313" s="29">
        <f ca="1">IF(E313&gt;0,D313*Calculator!$G$22/12,0)</f>
        <v>0</v>
      </c>
      <c r="G313" s="29">
        <f ca="1">IF(E313&gt;0,(IFERROR(-PMT(Calculator!$G$22/12,Calculator!$G$23*12,Calculator!$G$20),0))-F313,0)</f>
        <v>0</v>
      </c>
      <c r="H313" s="29">
        <f t="shared" ca="1" si="20"/>
        <v>3691.5251810463656</v>
      </c>
      <c r="I313" s="29">
        <f t="shared" ca="1" si="18"/>
        <v>0.6573948952548323</v>
      </c>
      <c r="J313" s="30">
        <f>Calculator!$G$40</f>
        <v>6.5000000000000002E-2</v>
      </c>
      <c r="K313" s="29">
        <f ca="1">IF(C313&gt;=Calculator!$G$27,IF(DAY($C313)=1,Calculator!$G$34/2,IF(DAY($C313)=15,Calculator!$G$34/2,0)),0)</f>
        <v>0</v>
      </c>
      <c r="L313" s="29">
        <f ca="1">IF(DAY($C313)=28,IF(H313=0,0,Calculator!$G$35),0)</f>
        <v>0</v>
      </c>
      <c r="M313" s="29">
        <f ca="1">IF(I313&gt;0,IF(DAY($C313)=1,SUM(INDIRECT("I"&amp;(ROW(C312)-DAY(C312))):I312),0),0)</f>
        <v>0</v>
      </c>
      <c r="N313" s="29">
        <f ca="1">IF(C313&lt;Calculator!$G$27,0,IF(C313=Calculator!$G$27,Calculator!$G$39,IF(H313-K313&lt;=0,IF(D313&gt;Calculator!$G$39,IF(H313-K313+E313+L313+M313+Calculator!$G$39&gt;Calculator!$G$39,Calculator!$G$39-(H313+E313+L313+M313-K313),Calculator!$G$39),D313),0)))</f>
        <v>0</v>
      </c>
    </row>
    <row r="314" spans="1:14" ht="15.75" thickBot="1">
      <c r="A314" s="33" t="str">
        <f ca="1">IF(C314=Calculator!$H$27,"F",IF(Daily!D314+Daily!H314=0,IF(D313+H313&gt;0,"L",""),""))</f>
        <v/>
      </c>
      <c r="B314" s="34">
        <v>313</v>
      </c>
      <c r="C314" s="19">
        <f t="shared" ca="1" si="17"/>
        <v>46243</v>
      </c>
      <c r="D314" s="29">
        <f t="shared" ca="1" si="19"/>
        <v>272957.36594396114</v>
      </c>
      <c r="E314" s="29">
        <f ca="1">IF(C314&lt;Calculator!$D$26,0,IF(DAY($C314)=1,IF(D314-Calculator!$G$24&gt;0,Calculator!$G$24,D314),0))</f>
        <v>0</v>
      </c>
      <c r="F314" s="29">
        <f ca="1">IF(E314&gt;0,D314*Calculator!$G$22/12,0)</f>
        <v>0</v>
      </c>
      <c r="G314" s="29">
        <f ca="1">IF(E314&gt;0,(IFERROR(-PMT(Calculator!$G$22/12,Calculator!$G$23*12,Calculator!$G$20),0))-F314,0)</f>
        <v>0</v>
      </c>
      <c r="H314" s="29">
        <f t="shared" ca="1" si="20"/>
        <v>3691.5251810463656</v>
      </c>
      <c r="I314" s="29">
        <f t="shared" ca="1" si="18"/>
        <v>0.6573948952548323</v>
      </c>
      <c r="J314" s="30">
        <f>Calculator!$G$40</f>
        <v>6.5000000000000002E-2</v>
      </c>
      <c r="K314" s="29">
        <f ca="1">IF(C314&gt;=Calculator!$G$27,IF(DAY($C314)=1,Calculator!$G$34/2,IF(DAY($C314)=15,Calculator!$G$34/2,0)),0)</f>
        <v>0</v>
      </c>
      <c r="L314" s="29">
        <f ca="1">IF(DAY($C314)=28,IF(H314=0,0,Calculator!$G$35),0)</f>
        <v>0</v>
      </c>
      <c r="M314" s="29">
        <f ca="1">IF(I314&gt;0,IF(DAY($C314)=1,SUM(INDIRECT("I"&amp;(ROW(C313)-DAY(C313))):I313),0),0)</f>
        <v>0</v>
      </c>
      <c r="N314" s="29">
        <f ca="1">IF(C314&lt;Calculator!$G$27,0,IF(C314=Calculator!$G$27,Calculator!$G$39,IF(H314-K314&lt;=0,IF(D314&gt;Calculator!$G$39,IF(H314-K314+E314+L314+M314+Calculator!$G$39&gt;Calculator!$G$39,Calculator!$G$39-(H314+E314+L314+M314-K314),Calculator!$G$39),D314),0)))</f>
        <v>0</v>
      </c>
    </row>
    <row r="315" spans="1:14" ht="15.75" thickBot="1">
      <c r="A315" s="33" t="str">
        <f ca="1">IF(C315=Calculator!$H$27,"F",IF(Daily!D315+Daily!H315=0,IF(D314+H314&gt;0,"L",""),""))</f>
        <v/>
      </c>
      <c r="B315" s="34">
        <v>314</v>
      </c>
      <c r="C315" s="19">
        <f t="shared" ca="1" si="17"/>
        <v>46244</v>
      </c>
      <c r="D315" s="29">
        <f t="shared" ca="1" si="19"/>
        <v>272957.36594396114</v>
      </c>
      <c r="E315" s="29">
        <f ca="1">IF(C315&lt;Calculator!$D$26,0,IF(DAY($C315)=1,IF(D315-Calculator!$G$24&gt;0,Calculator!$G$24,D315),0))</f>
        <v>0</v>
      </c>
      <c r="F315" s="29">
        <f ca="1">IF(E315&gt;0,D315*Calculator!$G$22/12,0)</f>
        <v>0</v>
      </c>
      <c r="G315" s="29">
        <f ca="1">IF(E315&gt;0,(IFERROR(-PMT(Calculator!$G$22/12,Calculator!$G$23*12,Calculator!$G$20),0))-F315,0)</f>
        <v>0</v>
      </c>
      <c r="H315" s="29">
        <f t="shared" ca="1" si="20"/>
        <v>3691.5251810463656</v>
      </c>
      <c r="I315" s="29">
        <f t="shared" ca="1" si="18"/>
        <v>0.6573948952548323</v>
      </c>
      <c r="J315" s="30">
        <f>Calculator!$G$40</f>
        <v>6.5000000000000002E-2</v>
      </c>
      <c r="K315" s="29">
        <f ca="1">IF(C315&gt;=Calculator!$G$27,IF(DAY($C315)=1,Calculator!$G$34/2,IF(DAY($C315)=15,Calculator!$G$34/2,0)),0)</f>
        <v>0</v>
      </c>
      <c r="L315" s="29">
        <f ca="1">IF(DAY($C315)=28,IF(H315=0,0,Calculator!$G$35),0)</f>
        <v>0</v>
      </c>
      <c r="M315" s="29">
        <f ca="1">IF(I315&gt;0,IF(DAY($C315)=1,SUM(INDIRECT("I"&amp;(ROW(C314)-DAY(C314))):I314),0),0)</f>
        <v>0</v>
      </c>
      <c r="N315" s="29">
        <f ca="1">IF(C315&lt;Calculator!$G$27,0,IF(C315=Calculator!$G$27,Calculator!$G$39,IF(H315-K315&lt;=0,IF(D315&gt;Calculator!$G$39,IF(H315-K315+E315+L315+M315+Calculator!$G$39&gt;Calculator!$G$39,Calculator!$G$39-(H315+E315+L315+M315-K315),Calculator!$G$39),D315),0)))</f>
        <v>0</v>
      </c>
    </row>
    <row r="316" spans="1:14" ht="15.75" thickBot="1">
      <c r="A316" s="33" t="str">
        <f ca="1">IF(C316=Calculator!$H$27,"F",IF(Daily!D316+Daily!H316=0,IF(D315+H315&gt;0,"L",""),""))</f>
        <v/>
      </c>
      <c r="B316" s="34">
        <v>315</v>
      </c>
      <c r="C316" s="19">
        <f t="shared" ca="1" si="17"/>
        <v>46245</v>
      </c>
      <c r="D316" s="29">
        <f t="shared" ca="1" si="19"/>
        <v>272957.36594396114</v>
      </c>
      <c r="E316" s="29">
        <f ca="1">IF(C316&lt;Calculator!$D$26,0,IF(DAY($C316)=1,IF(D316-Calculator!$G$24&gt;0,Calculator!$G$24,D316),0))</f>
        <v>0</v>
      </c>
      <c r="F316" s="29">
        <f ca="1">IF(E316&gt;0,D316*Calculator!$G$22/12,0)</f>
        <v>0</v>
      </c>
      <c r="G316" s="29">
        <f ca="1">IF(E316&gt;0,(IFERROR(-PMT(Calculator!$G$22/12,Calculator!$G$23*12,Calculator!$G$20),0))-F316,0)</f>
        <v>0</v>
      </c>
      <c r="H316" s="29">
        <f t="shared" ca="1" si="20"/>
        <v>3691.5251810463656</v>
      </c>
      <c r="I316" s="29">
        <f t="shared" ca="1" si="18"/>
        <v>0.6573948952548323</v>
      </c>
      <c r="J316" s="30">
        <f>Calculator!$G$40</f>
        <v>6.5000000000000002E-2</v>
      </c>
      <c r="K316" s="29">
        <f ca="1">IF(C316&gt;=Calculator!$G$27,IF(DAY($C316)=1,Calculator!$G$34/2,IF(DAY($C316)=15,Calculator!$G$34/2,0)),0)</f>
        <v>0</v>
      </c>
      <c r="L316" s="29">
        <f ca="1">IF(DAY($C316)=28,IF(H316=0,0,Calculator!$G$35),0)</f>
        <v>0</v>
      </c>
      <c r="M316" s="29">
        <f ca="1">IF(I316&gt;0,IF(DAY($C316)=1,SUM(INDIRECT("I"&amp;(ROW(C315)-DAY(C315))):I315),0),0)</f>
        <v>0</v>
      </c>
      <c r="N316" s="29">
        <f ca="1">IF(C316&lt;Calculator!$G$27,0,IF(C316=Calculator!$G$27,Calculator!$G$39,IF(H316-K316&lt;=0,IF(D316&gt;Calculator!$G$39,IF(H316-K316+E316+L316+M316+Calculator!$G$39&gt;Calculator!$G$39,Calculator!$G$39-(H316+E316+L316+M316-K316),Calculator!$G$39),D316),0)))</f>
        <v>0</v>
      </c>
    </row>
    <row r="317" spans="1:14" ht="15.75" thickBot="1">
      <c r="A317" s="33" t="str">
        <f ca="1">IF(C317=Calculator!$H$27,"F",IF(Daily!D317+Daily!H317=0,IF(D316+H316&gt;0,"L",""),""))</f>
        <v/>
      </c>
      <c r="B317" s="34">
        <v>316</v>
      </c>
      <c r="C317" s="19">
        <f t="shared" ca="1" si="17"/>
        <v>46246</v>
      </c>
      <c r="D317" s="29">
        <f t="shared" ca="1" si="19"/>
        <v>272957.36594396114</v>
      </c>
      <c r="E317" s="29">
        <f ca="1">IF(C317&lt;Calculator!$D$26,0,IF(DAY($C317)=1,IF(D317-Calculator!$G$24&gt;0,Calculator!$G$24,D317),0))</f>
        <v>0</v>
      </c>
      <c r="F317" s="29">
        <f ca="1">IF(E317&gt;0,D317*Calculator!$G$22/12,0)</f>
        <v>0</v>
      </c>
      <c r="G317" s="29">
        <f ca="1">IF(E317&gt;0,(IFERROR(-PMT(Calculator!$G$22/12,Calculator!$G$23*12,Calculator!$G$20),0))-F317,0)</f>
        <v>0</v>
      </c>
      <c r="H317" s="29">
        <f t="shared" ca="1" si="20"/>
        <v>3691.5251810463656</v>
      </c>
      <c r="I317" s="29">
        <f t="shared" ca="1" si="18"/>
        <v>0.6573948952548323</v>
      </c>
      <c r="J317" s="30">
        <f>Calculator!$G$40</f>
        <v>6.5000000000000002E-2</v>
      </c>
      <c r="K317" s="29">
        <f ca="1">IF(C317&gt;=Calculator!$G$27,IF(DAY($C317)=1,Calculator!$G$34/2,IF(DAY($C317)=15,Calculator!$G$34/2,0)),0)</f>
        <v>0</v>
      </c>
      <c r="L317" s="29">
        <f ca="1">IF(DAY($C317)=28,IF(H317=0,0,Calculator!$G$35),0)</f>
        <v>0</v>
      </c>
      <c r="M317" s="29">
        <f ca="1">IF(I317&gt;0,IF(DAY($C317)=1,SUM(INDIRECT("I"&amp;(ROW(C316)-DAY(C316))):I316),0),0)</f>
        <v>0</v>
      </c>
      <c r="N317" s="29">
        <f ca="1">IF(C317&lt;Calculator!$G$27,0,IF(C317=Calculator!$G$27,Calculator!$G$39,IF(H317-K317&lt;=0,IF(D317&gt;Calculator!$G$39,IF(H317-K317+E317+L317+M317+Calculator!$G$39&gt;Calculator!$G$39,Calculator!$G$39-(H317+E317+L317+M317-K317),Calculator!$G$39),D317),0)))</f>
        <v>0</v>
      </c>
    </row>
    <row r="318" spans="1:14" ht="15.75" thickBot="1">
      <c r="A318" s="33" t="str">
        <f ca="1">IF(C318=Calculator!$H$27,"F",IF(Daily!D318+Daily!H318=0,IF(D317+H317&gt;0,"L",""),""))</f>
        <v/>
      </c>
      <c r="B318" s="34">
        <v>317</v>
      </c>
      <c r="C318" s="19">
        <f t="shared" ca="1" si="17"/>
        <v>46247</v>
      </c>
      <c r="D318" s="29">
        <f t="shared" ca="1" si="19"/>
        <v>272957.36594396114</v>
      </c>
      <c r="E318" s="29">
        <f ca="1">IF(C318&lt;Calculator!$D$26,0,IF(DAY($C318)=1,IF(D318-Calculator!$G$24&gt;0,Calculator!$G$24,D318),0))</f>
        <v>0</v>
      </c>
      <c r="F318" s="29">
        <f ca="1">IF(E318&gt;0,D318*Calculator!$G$22/12,0)</f>
        <v>0</v>
      </c>
      <c r="G318" s="29">
        <f ca="1">IF(E318&gt;0,(IFERROR(-PMT(Calculator!$G$22/12,Calculator!$G$23*12,Calculator!$G$20),0))-F318,0)</f>
        <v>0</v>
      </c>
      <c r="H318" s="29">
        <f t="shared" ca="1" si="20"/>
        <v>3691.5251810463656</v>
      </c>
      <c r="I318" s="29">
        <f t="shared" ca="1" si="18"/>
        <v>0.6573948952548323</v>
      </c>
      <c r="J318" s="30">
        <f>Calculator!$G$40</f>
        <v>6.5000000000000002E-2</v>
      </c>
      <c r="K318" s="29">
        <f ca="1">IF(C318&gt;=Calculator!$G$27,IF(DAY($C318)=1,Calculator!$G$34/2,IF(DAY($C318)=15,Calculator!$G$34/2,0)),0)</f>
        <v>0</v>
      </c>
      <c r="L318" s="29">
        <f ca="1">IF(DAY($C318)=28,IF(H318=0,0,Calculator!$G$35),0)</f>
        <v>0</v>
      </c>
      <c r="M318" s="29">
        <f ca="1">IF(I318&gt;0,IF(DAY($C318)=1,SUM(INDIRECT("I"&amp;(ROW(C317)-DAY(C317))):I317),0),0)</f>
        <v>0</v>
      </c>
      <c r="N318" s="29">
        <f ca="1">IF(C318&lt;Calculator!$G$27,0,IF(C318=Calculator!$G$27,Calculator!$G$39,IF(H318-K318&lt;=0,IF(D318&gt;Calculator!$G$39,IF(H318-K318+E318+L318+M318+Calculator!$G$39&gt;Calculator!$G$39,Calculator!$G$39-(H318+E318+L318+M318-K318),Calculator!$G$39),D318),0)))</f>
        <v>0</v>
      </c>
    </row>
    <row r="319" spans="1:14" ht="15.75" thickBot="1">
      <c r="A319" s="33" t="str">
        <f ca="1">IF(C319=Calculator!$H$27,"F",IF(Daily!D319+Daily!H319=0,IF(D318+H318&gt;0,"L",""),""))</f>
        <v/>
      </c>
      <c r="B319" s="34">
        <v>318</v>
      </c>
      <c r="C319" s="19">
        <f t="shared" ca="1" si="17"/>
        <v>46248</v>
      </c>
      <c r="D319" s="29">
        <f t="shared" ca="1" si="19"/>
        <v>272957.36594396114</v>
      </c>
      <c r="E319" s="29">
        <f ca="1">IF(C319&lt;Calculator!$D$26,0,IF(DAY($C319)=1,IF(D319-Calculator!$G$24&gt;0,Calculator!$G$24,D319),0))</f>
        <v>0</v>
      </c>
      <c r="F319" s="29">
        <f ca="1">IF(E319&gt;0,D319*Calculator!$G$22/12,0)</f>
        <v>0</v>
      </c>
      <c r="G319" s="29">
        <f ca="1">IF(E319&gt;0,(IFERROR(-PMT(Calculator!$G$22/12,Calculator!$G$23*12,Calculator!$G$20),0))-F319,0)</f>
        <v>0</v>
      </c>
      <c r="H319" s="29">
        <f t="shared" ca="1" si="20"/>
        <v>3691.5251810463656</v>
      </c>
      <c r="I319" s="29">
        <f t="shared" ca="1" si="18"/>
        <v>0.6573948952548323</v>
      </c>
      <c r="J319" s="30">
        <f>Calculator!$G$40</f>
        <v>6.5000000000000002E-2</v>
      </c>
      <c r="K319" s="29">
        <f ca="1">IF(C319&gt;=Calculator!$G$27,IF(DAY($C319)=1,Calculator!$G$34/2,IF(DAY($C319)=15,Calculator!$G$34/2,0)),0)</f>
        <v>0</v>
      </c>
      <c r="L319" s="29">
        <f ca="1">IF(DAY($C319)=28,IF(H319=0,0,Calculator!$G$35),0)</f>
        <v>0</v>
      </c>
      <c r="M319" s="29">
        <f ca="1">IF(I319&gt;0,IF(DAY($C319)=1,SUM(INDIRECT("I"&amp;(ROW(C318)-DAY(C318))):I318),0),0)</f>
        <v>0</v>
      </c>
      <c r="N319" s="29">
        <f ca="1">IF(C319&lt;Calculator!$G$27,0,IF(C319=Calculator!$G$27,Calculator!$G$39,IF(H319-K319&lt;=0,IF(D319&gt;Calculator!$G$39,IF(H319-K319+E319+L319+M319+Calculator!$G$39&gt;Calculator!$G$39,Calculator!$G$39-(H319+E319+L319+M319-K319),Calculator!$G$39),D319),0)))</f>
        <v>0</v>
      </c>
    </row>
    <row r="320" spans="1:14" ht="15.75" thickBot="1">
      <c r="A320" s="33" t="str">
        <f ca="1">IF(C320=Calculator!$H$27,"F",IF(Daily!D320+Daily!H320=0,IF(D319+H319&gt;0,"L",""),""))</f>
        <v/>
      </c>
      <c r="B320" s="34">
        <v>319</v>
      </c>
      <c r="C320" s="19">
        <f t="shared" ca="1" si="17"/>
        <v>46249</v>
      </c>
      <c r="D320" s="29">
        <f t="shared" ca="1" si="19"/>
        <v>272957.36594396114</v>
      </c>
      <c r="E320" s="29">
        <f ca="1">IF(C320&lt;Calculator!$D$26,0,IF(DAY($C320)=1,IF(D320-Calculator!$G$24&gt;0,Calculator!$G$24,D320),0))</f>
        <v>0</v>
      </c>
      <c r="F320" s="29">
        <f ca="1">IF(E320&gt;0,D320*Calculator!$G$22/12,0)</f>
        <v>0</v>
      </c>
      <c r="G320" s="29">
        <f ca="1">IF(E320&gt;0,(IFERROR(-PMT(Calculator!$G$22/12,Calculator!$G$23*12,Calculator!$G$20),0))-F320,0)</f>
        <v>0</v>
      </c>
      <c r="H320" s="29">
        <f t="shared" ca="1" si="20"/>
        <v>3691.5251810463656</v>
      </c>
      <c r="I320" s="29">
        <f t="shared" ca="1" si="18"/>
        <v>0.6573948952548323</v>
      </c>
      <c r="J320" s="30">
        <f>Calculator!$G$40</f>
        <v>6.5000000000000002E-2</v>
      </c>
      <c r="K320" s="29">
        <f ca="1">IF(C320&gt;=Calculator!$G$27,IF(DAY($C320)=1,Calculator!$G$34/2,IF(DAY($C320)=15,Calculator!$G$34/2,0)),0)</f>
        <v>4500</v>
      </c>
      <c r="L320" s="29">
        <f ca="1">IF(DAY($C320)=28,IF(H320=0,0,Calculator!$G$35),0)</f>
        <v>0</v>
      </c>
      <c r="M320" s="29">
        <f ca="1">IF(I320&gt;0,IF(DAY($C320)=1,SUM(INDIRECT("I"&amp;(ROW(C319)-DAY(C319))):I319),0),0)</f>
        <v>0</v>
      </c>
      <c r="N320" s="29">
        <f ca="1">IF(C320&lt;Calculator!$G$27,0,IF(C320=Calculator!$G$27,Calculator!$G$39,IF(H320-K320&lt;=0,IF(D320&gt;Calculator!$G$39,IF(H320-K320+E320+L320+M320+Calculator!$G$39&gt;Calculator!$G$39,Calculator!$G$39-(H320+E320+L320+M320-K320),Calculator!$G$39),D320),0)))</f>
        <v>10000</v>
      </c>
    </row>
    <row r="321" spans="1:14" ht="15.75" thickBot="1">
      <c r="A321" s="33" t="str">
        <f ca="1">IF(C321=Calculator!$H$27,"F",IF(Daily!D321+Daily!H321=0,IF(D320+H320&gt;0,"L",""),""))</f>
        <v/>
      </c>
      <c r="B321" s="34">
        <v>320</v>
      </c>
      <c r="C321" s="19">
        <f t="shared" ca="1" si="17"/>
        <v>46250</v>
      </c>
      <c r="D321" s="29">
        <f t="shared" ca="1" si="19"/>
        <v>262957.36594396114</v>
      </c>
      <c r="E321" s="29">
        <f ca="1">IF(C321&lt;Calculator!$D$26,0,IF(DAY($C321)=1,IF(D321-Calculator!$G$24&gt;0,Calculator!$G$24,D321),0))</f>
        <v>0</v>
      </c>
      <c r="F321" s="29">
        <f ca="1">IF(E321&gt;0,D321*Calculator!$G$22/12,0)</f>
        <v>0</v>
      </c>
      <c r="G321" s="29">
        <f ca="1">IF(E321&gt;0,(IFERROR(-PMT(Calculator!$G$22/12,Calculator!$G$23*12,Calculator!$G$20),0))-F321,0)</f>
        <v>0</v>
      </c>
      <c r="H321" s="29">
        <f t="shared" ca="1" si="20"/>
        <v>9191.5251810463651</v>
      </c>
      <c r="I321" s="29">
        <f t="shared" ca="1" si="18"/>
        <v>1.6368469500493528</v>
      </c>
      <c r="J321" s="30">
        <f>Calculator!$G$40</f>
        <v>6.5000000000000002E-2</v>
      </c>
      <c r="K321" s="29">
        <f ca="1">IF(C321&gt;=Calculator!$G$27,IF(DAY($C321)=1,Calculator!$G$34/2,IF(DAY($C321)=15,Calculator!$G$34/2,0)),0)</f>
        <v>0</v>
      </c>
      <c r="L321" s="29">
        <f ca="1">IF(DAY($C321)=28,IF(H321=0,0,Calculator!$G$35),0)</f>
        <v>0</v>
      </c>
      <c r="M321" s="29">
        <f ca="1">IF(I321&gt;0,IF(DAY($C321)=1,SUM(INDIRECT("I"&amp;(ROW(C320)-DAY(C320))):I320),0),0)</f>
        <v>0</v>
      </c>
      <c r="N321" s="29">
        <f ca="1">IF(C321&lt;Calculator!$G$27,0,IF(C321=Calculator!$G$27,Calculator!$G$39,IF(H321-K321&lt;=0,IF(D321&gt;Calculator!$G$39,IF(H321-K321+E321+L321+M321+Calculator!$G$39&gt;Calculator!$G$39,Calculator!$G$39-(H321+E321+L321+M321-K321),Calculator!$G$39),D321),0)))</f>
        <v>0</v>
      </c>
    </row>
    <row r="322" spans="1:14" ht="15.75" thickBot="1">
      <c r="A322" s="33" t="str">
        <f ca="1">IF(C322=Calculator!$H$27,"F",IF(Daily!D322+Daily!H322=0,IF(D321+H321&gt;0,"L",""),""))</f>
        <v/>
      </c>
      <c r="B322" s="34">
        <v>321</v>
      </c>
      <c r="C322" s="19">
        <f t="shared" ca="1" si="17"/>
        <v>46251</v>
      </c>
      <c r="D322" s="29">
        <f t="shared" ca="1" si="19"/>
        <v>262957.36594396114</v>
      </c>
      <c r="E322" s="29">
        <f ca="1">IF(C322&lt;Calculator!$D$26,0,IF(DAY($C322)=1,IF(D322-Calculator!$G$24&gt;0,Calculator!$G$24,D322),0))</f>
        <v>0</v>
      </c>
      <c r="F322" s="29">
        <f ca="1">IF(E322&gt;0,D322*Calculator!$G$22/12,0)</f>
        <v>0</v>
      </c>
      <c r="G322" s="29">
        <f ca="1">IF(E322&gt;0,(IFERROR(-PMT(Calculator!$G$22/12,Calculator!$G$23*12,Calculator!$G$20),0))-F322,0)</f>
        <v>0</v>
      </c>
      <c r="H322" s="29">
        <f t="shared" ca="1" si="20"/>
        <v>9191.5251810463651</v>
      </c>
      <c r="I322" s="29">
        <f t="shared" ca="1" si="18"/>
        <v>1.6368469500493528</v>
      </c>
      <c r="J322" s="30">
        <f>Calculator!$G$40</f>
        <v>6.5000000000000002E-2</v>
      </c>
      <c r="K322" s="29">
        <f ca="1">IF(C322&gt;=Calculator!$G$27,IF(DAY($C322)=1,Calculator!$G$34/2,IF(DAY($C322)=15,Calculator!$G$34/2,0)),0)</f>
        <v>0</v>
      </c>
      <c r="L322" s="29">
        <f ca="1">IF(DAY($C322)=28,IF(H322=0,0,Calculator!$G$35),0)</f>
        <v>0</v>
      </c>
      <c r="M322" s="29">
        <f ca="1">IF(I322&gt;0,IF(DAY($C322)=1,SUM(INDIRECT("I"&amp;(ROW(C321)-DAY(C321))):I321),0),0)</f>
        <v>0</v>
      </c>
      <c r="N322" s="29">
        <f ca="1">IF(C322&lt;Calculator!$G$27,0,IF(C322=Calculator!$G$27,Calculator!$G$39,IF(H322-K322&lt;=0,IF(D322&gt;Calculator!$G$39,IF(H322-K322+E322+L322+M322+Calculator!$G$39&gt;Calculator!$G$39,Calculator!$G$39-(H322+E322+L322+M322-K322),Calculator!$G$39),D322),0)))</f>
        <v>0</v>
      </c>
    </row>
    <row r="323" spans="1:14" ht="15.75" thickBot="1">
      <c r="A323" s="33" t="str">
        <f ca="1">IF(C323=Calculator!$H$27,"F",IF(Daily!D323+Daily!H323=0,IF(D322+H322&gt;0,"L",""),""))</f>
        <v/>
      </c>
      <c r="B323" s="34">
        <v>322</v>
      </c>
      <c r="C323" s="19">
        <f t="shared" ref="C323:C386" ca="1" si="21">C322+1</f>
        <v>46252</v>
      </c>
      <c r="D323" s="29">
        <f t="shared" ca="1" si="19"/>
        <v>262957.36594396114</v>
      </c>
      <c r="E323" s="29">
        <f ca="1">IF(C323&lt;Calculator!$D$26,0,IF(DAY($C323)=1,IF(D323-Calculator!$G$24&gt;0,Calculator!$G$24,D323),0))</f>
        <v>0</v>
      </c>
      <c r="F323" s="29">
        <f ca="1">IF(E323&gt;0,D323*Calculator!$G$22/12,0)</f>
        <v>0</v>
      </c>
      <c r="G323" s="29">
        <f ca="1">IF(E323&gt;0,(IFERROR(-PMT(Calculator!$G$22/12,Calculator!$G$23*12,Calculator!$G$20),0))-F323,0)</f>
        <v>0</v>
      </c>
      <c r="H323" s="29">
        <f t="shared" ca="1" si="20"/>
        <v>9191.5251810463651</v>
      </c>
      <c r="I323" s="29">
        <f t="shared" ref="I323:I386" ca="1" si="22">H323*J323/365</f>
        <v>1.6368469500493528</v>
      </c>
      <c r="J323" s="30">
        <f>Calculator!$G$40</f>
        <v>6.5000000000000002E-2</v>
      </c>
      <c r="K323" s="29">
        <f ca="1">IF(C323&gt;=Calculator!$G$27,IF(DAY($C323)=1,Calculator!$G$34/2,IF(DAY($C323)=15,Calculator!$G$34/2,0)),0)</f>
        <v>0</v>
      </c>
      <c r="L323" s="29">
        <f ca="1">IF(DAY($C323)=28,IF(H323=0,0,Calculator!$G$35),0)</f>
        <v>0</v>
      </c>
      <c r="M323" s="29">
        <f ca="1">IF(I323&gt;0,IF(DAY($C323)=1,SUM(INDIRECT("I"&amp;(ROW(C322)-DAY(C322))):I322),0),0)</f>
        <v>0</v>
      </c>
      <c r="N323" s="29">
        <f ca="1">IF(C323&lt;Calculator!$G$27,0,IF(C323=Calculator!$G$27,Calculator!$G$39,IF(H323-K323&lt;=0,IF(D323&gt;Calculator!$G$39,IF(H323-K323+E323+L323+M323+Calculator!$G$39&gt;Calculator!$G$39,Calculator!$G$39-(H323+E323+L323+M323-K323),Calculator!$G$39),D323),0)))</f>
        <v>0</v>
      </c>
    </row>
    <row r="324" spans="1:14" ht="15.75" thickBot="1">
      <c r="A324" s="33" t="str">
        <f ca="1">IF(C324=Calculator!$H$27,"F",IF(Daily!D324+Daily!H324=0,IF(D323+H323&gt;0,"L",""),""))</f>
        <v/>
      </c>
      <c r="B324" s="34">
        <v>323</v>
      </c>
      <c r="C324" s="19">
        <f t="shared" ca="1" si="21"/>
        <v>46253</v>
      </c>
      <c r="D324" s="29">
        <f t="shared" ref="D324:D387" ca="1" si="23">IF(((D323-G323)-N323)&lt;0,0,((D323-G323)-N323))</f>
        <v>262957.36594396114</v>
      </c>
      <c r="E324" s="29">
        <f ca="1">IF(C324&lt;Calculator!$D$26,0,IF(DAY($C324)=1,IF(D324-Calculator!$G$24&gt;0,Calculator!$G$24,D324),0))</f>
        <v>0</v>
      </c>
      <c r="F324" s="29">
        <f ca="1">IF(E324&gt;0,D324*Calculator!$G$22/12,0)</f>
        <v>0</v>
      </c>
      <c r="G324" s="29">
        <f ca="1">IF(E324&gt;0,(IFERROR(-PMT(Calculator!$G$22/12,Calculator!$G$23*12,Calculator!$G$20),0))-F324,0)</f>
        <v>0</v>
      </c>
      <c r="H324" s="29">
        <f t="shared" ref="H324:H387" ca="1" si="24">IF((H323-K323+SUM(L323:N323)+E323)&lt;0,0,(H323-K323+SUM(L323:N323)+E323))</f>
        <v>9191.5251810463651</v>
      </c>
      <c r="I324" s="29">
        <f t="shared" ca="1" si="22"/>
        <v>1.6368469500493528</v>
      </c>
      <c r="J324" s="30">
        <f>Calculator!$G$40</f>
        <v>6.5000000000000002E-2</v>
      </c>
      <c r="K324" s="29">
        <f ca="1">IF(C324&gt;=Calculator!$G$27,IF(DAY($C324)=1,Calculator!$G$34/2,IF(DAY($C324)=15,Calculator!$G$34/2,0)),0)</f>
        <v>0</v>
      </c>
      <c r="L324" s="29">
        <f ca="1">IF(DAY($C324)=28,IF(H324=0,0,Calculator!$G$35),0)</f>
        <v>0</v>
      </c>
      <c r="M324" s="29">
        <f ca="1">IF(I324&gt;0,IF(DAY($C324)=1,SUM(INDIRECT("I"&amp;(ROW(C323)-DAY(C323))):I323),0),0)</f>
        <v>0</v>
      </c>
      <c r="N324" s="29">
        <f ca="1">IF(C324&lt;Calculator!$G$27,0,IF(C324=Calculator!$G$27,Calculator!$G$39,IF(H324-K324&lt;=0,IF(D324&gt;Calculator!$G$39,IF(H324-K324+E324+L324+M324+Calculator!$G$39&gt;Calculator!$G$39,Calculator!$G$39-(H324+E324+L324+M324-K324),Calculator!$G$39),D324),0)))</f>
        <v>0</v>
      </c>
    </row>
    <row r="325" spans="1:14" ht="15.75" thickBot="1">
      <c r="A325" s="33" t="str">
        <f ca="1">IF(C325=Calculator!$H$27,"F",IF(Daily!D325+Daily!H325=0,IF(D324+H324&gt;0,"L",""),""))</f>
        <v/>
      </c>
      <c r="B325" s="34">
        <v>324</v>
      </c>
      <c r="C325" s="19">
        <f t="shared" ca="1" si="21"/>
        <v>46254</v>
      </c>
      <c r="D325" s="29">
        <f t="shared" ca="1" si="23"/>
        <v>262957.36594396114</v>
      </c>
      <c r="E325" s="29">
        <f ca="1">IF(C325&lt;Calculator!$D$26,0,IF(DAY($C325)=1,IF(D325-Calculator!$G$24&gt;0,Calculator!$G$24,D325),0))</f>
        <v>0</v>
      </c>
      <c r="F325" s="29">
        <f ca="1">IF(E325&gt;0,D325*Calculator!$G$22/12,0)</f>
        <v>0</v>
      </c>
      <c r="G325" s="29">
        <f ca="1">IF(E325&gt;0,(IFERROR(-PMT(Calculator!$G$22/12,Calculator!$G$23*12,Calculator!$G$20),0))-F325,0)</f>
        <v>0</v>
      </c>
      <c r="H325" s="29">
        <f t="shared" ca="1" si="24"/>
        <v>9191.5251810463651</v>
      </c>
      <c r="I325" s="29">
        <f t="shared" ca="1" si="22"/>
        <v>1.6368469500493528</v>
      </c>
      <c r="J325" s="30">
        <f>Calculator!$G$40</f>
        <v>6.5000000000000002E-2</v>
      </c>
      <c r="K325" s="29">
        <f ca="1">IF(C325&gt;=Calculator!$G$27,IF(DAY($C325)=1,Calculator!$G$34/2,IF(DAY($C325)=15,Calculator!$G$34/2,0)),0)</f>
        <v>0</v>
      </c>
      <c r="L325" s="29">
        <f ca="1">IF(DAY($C325)=28,IF(H325=0,0,Calculator!$G$35),0)</f>
        <v>0</v>
      </c>
      <c r="M325" s="29">
        <f ca="1">IF(I325&gt;0,IF(DAY($C325)=1,SUM(INDIRECT("I"&amp;(ROW(C324)-DAY(C324))):I324),0),0)</f>
        <v>0</v>
      </c>
      <c r="N325" s="29">
        <f ca="1">IF(C325&lt;Calculator!$G$27,0,IF(C325=Calculator!$G$27,Calculator!$G$39,IF(H325-K325&lt;=0,IF(D325&gt;Calculator!$G$39,IF(H325-K325+E325+L325+M325+Calculator!$G$39&gt;Calculator!$G$39,Calculator!$G$39-(H325+E325+L325+M325-K325),Calculator!$G$39),D325),0)))</f>
        <v>0</v>
      </c>
    </row>
    <row r="326" spans="1:14" ht="15.75" thickBot="1">
      <c r="A326" s="33" t="str">
        <f ca="1">IF(C326=Calculator!$H$27,"F",IF(Daily!D326+Daily!H326=0,IF(D325+H325&gt;0,"L",""),""))</f>
        <v/>
      </c>
      <c r="B326" s="34">
        <v>325</v>
      </c>
      <c r="C326" s="19">
        <f t="shared" ca="1" si="21"/>
        <v>46255</v>
      </c>
      <c r="D326" s="29">
        <f t="shared" ca="1" si="23"/>
        <v>262957.36594396114</v>
      </c>
      <c r="E326" s="29">
        <f ca="1">IF(C326&lt;Calculator!$D$26,0,IF(DAY($C326)=1,IF(D326-Calculator!$G$24&gt;0,Calculator!$G$24,D326),0))</f>
        <v>0</v>
      </c>
      <c r="F326" s="29">
        <f ca="1">IF(E326&gt;0,D326*Calculator!$G$22/12,0)</f>
        <v>0</v>
      </c>
      <c r="G326" s="29">
        <f ca="1">IF(E326&gt;0,(IFERROR(-PMT(Calculator!$G$22/12,Calculator!$G$23*12,Calculator!$G$20),0))-F326,0)</f>
        <v>0</v>
      </c>
      <c r="H326" s="29">
        <f t="shared" ca="1" si="24"/>
        <v>9191.5251810463651</v>
      </c>
      <c r="I326" s="29">
        <f t="shared" ca="1" si="22"/>
        <v>1.6368469500493528</v>
      </c>
      <c r="J326" s="30">
        <f>Calculator!$G$40</f>
        <v>6.5000000000000002E-2</v>
      </c>
      <c r="K326" s="29">
        <f ca="1">IF(C326&gt;=Calculator!$G$27,IF(DAY($C326)=1,Calculator!$G$34/2,IF(DAY($C326)=15,Calculator!$G$34/2,0)),0)</f>
        <v>0</v>
      </c>
      <c r="L326" s="29">
        <f ca="1">IF(DAY($C326)=28,IF(H326=0,0,Calculator!$G$35),0)</f>
        <v>0</v>
      </c>
      <c r="M326" s="29">
        <f ca="1">IF(I326&gt;0,IF(DAY($C326)=1,SUM(INDIRECT("I"&amp;(ROW(C325)-DAY(C325))):I325),0),0)</f>
        <v>0</v>
      </c>
      <c r="N326" s="29">
        <f ca="1">IF(C326&lt;Calculator!$G$27,0,IF(C326=Calculator!$G$27,Calculator!$G$39,IF(H326-K326&lt;=0,IF(D326&gt;Calculator!$G$39,IF(H326-K326+E326+L326+M326+Calculator!$G$39&gt;Calculator!$G$39,Calculator!$G$39-(H326+E326+L326+M326-K326),Calculator!$G$39),D326),0)))</f>
        <v>0</v>
      </c>
    </row>
    <row r="327" spans="1:14" ht="15.75" thickBot="1">
      <c r="A327" s="33" t="str">
        <f ca="1">IF(C327=Calculator!$H$27,"F",IF(Daily!D327+Daily!H327=0,IF(D326+H326&gt;0,"L",""),""))</f>
        <v/>
      </c>
      <c r="B327" s="34">
        <v>326</v>
      </c>
      <c r="C327" s="19">
        <f t="shared" ca="1" si="21"/>
        <v>46256</v>
      </c>
      <c r="D327" s="29">
        <f t="shared" ca="1" si="23"/>
        <v>262957.36594396114</v>
      </c>
      <c r="E327" s="29">
        <f ca="1">IF(C327&lt;Calculator!$D$26,0,IF(DAY($C327)=1,IF(D327-Calculator!$G$24&gt;0,Calculator!$G$24,D327),0))</f>
        <v>0</v>
      </c>
      <c r="F327" s="29">
        <f ca="1">IF(E327&gt;0,D327*Calculator!$G$22/12,0)</f>
        <v>0</v>
      </c>
      <c r="G327" s="29">
        <f ca="1">IF(E327&gt;0,(IFERROR(-PMT(Calculator!$G$22/12,Calculator!$G$23*12,Calculator!$G$20),0))-F327,0)</f>
        <v>0</v>
      </c>
      <c r="H327" s="29">
        <f t="shared" ca="1" si="24"/>
        <v>9191.5251810463651</v>
      </c>
      <c r="I327" s="29">
        <f t="shared" ca="1" si="22"/>
        <v>1.6368469500493528</v>
      </c>
      <c r="J327" s="30">
        <f>Calculator!$G$40</f>
        <v>6.5000000000000002E-2</v>
      </c>
      <c r="K327" s="29">
        <f ca="1">IF(C327&gt;=Calculator!$G$27,IF(DAY($C327)=1,Calculator!$G$34/2,IF(DAY($C327)=15,Calculator!$G$34/2,0)),0)</f>
        <v>0</v>
      </c>
      <c r="L327" s="29">
        <f ca="1">IF(DAY($C327)=28,IF(H327=0,0,Calculator!$G$35),0)</f>
        <v>0</v>
      </c>
      <c r="M327" s="29">
        <f ca="1">IF(I327&gt;0,IF(DAY($C327)=1,SUM(INDIRECT("I"&amp;(ROW(C326)-DAY(C326))):I326),0),0)</f>
        <v>0</v>
      </c>
      <c r="N327" s="29">
        <f ca="1">IF(C327&lt;Calculator!$G$27,0,IF(C327=Calculator!$G$27,Calculator!$G$39,IF(H327-K327&lt;=0,IF(D327&gt;Calculator!$G$39,IF(H327-K327+E327+L327+M327+Calculator!$G$39&gt;Calculator!$G$39,Calculator!$G$39-(H327+E327+L327+M327-K327),Calculator!$G$39),D327),0)))</f>
        <v>0</v>
      </c>
    </row>
    <row r="328" spans="1:14" ht="15.75" thickBot="1">
      <c r="A328" s="33" t="str">
        <f ca="1">IF(C328=Calculator!$H$27,"F",IF(Daily!D328+Daily!H328=0,IF(D327+H327&gt;0,"L",""),""))</f>
        <v/>
      </c>
      <c r="B328" s="34">
        <v>327</v>
      </c>
      <c r="C328" s="19">
        <f t="shared" ca="1" si="21"/>
        <v>46257</v>
      </c>
      <c r="D328" s="29">
        <f t="shared" ca="1" si="23"/>
        <v>262957.36594396114</v>
      </c>
      <c r="E328" s="29">
        <f ca="1">IF(C328&lt;Calculator!$D$26,0,IF(DAY($C328)=1,IF(D328-Calculator!$G$24&gt;0,Calculator!$G$24,D328),0))</f>
        <v>0</v>
      </c>
      <c r="F328" s="29">
        <f ca="1">IF(E328&gt;0,D328*Calculator!$G$22/12,0)</f>
        <v>0</v>
      </c>
      <c r="G328" s="29">
        <f ca="1">IF(E328&gt;0,(IFERROR(-PMT(Calculator!$G$22/12,Calculator!$G$23*12,Calculator!$G$20),0))-F328,0)</f>
        <v>0</v>
      </c>
      <c r="H328" s="29">
        <f t="shared" ca="1" si="24"/>
        <v>9191.5251810463651</v>
      </c>
      <c r="I328" s="29">
        <f t="shared" ca="1" si="22"/>
        <v>1.6368469500493528</v>
      </c>
      <c r="J328" s="30">
        <f>Calculator!$G$40</f>
        <v>6.5000000000000002E-2</v>
      </c>
      <c r="K328" s="29">
        <f ca="1">IF(C328&gt;=Calculator!$G$27,IF(DAY($C328)=1,Calculator!$G$34/2,IF(DAY($C328)=15,Calculator!$G$34/2,0)),0)</f>
        <v>0</v>
      </c>
      <c r="L328" s="29">
        <f ca="1">IF(DAY($C328)=28,IF(H328=0,0,Calculator!$G$35),0)</f>
        <v>0</v>
      </c>
      <c r="M328" s="29">
        <f ca="1">IF(I328&gt;0,IF(DAY($C328)=1,SUM(INDIRECT("I"&amp;(ROW(C327)-DAY(C327))):I327),0),0)</f>
        <v>0</v>
      </c>
      <c r="N328" s="29">
        <f ca="1">IF(C328&lt;Calculator!$G$27,0,IF(C328=Calculator!$G$27,Calculator!$G$39,IF(H328-K328&lt;=0,IF(D328&gt;Calculator!$G$39,IF(H328-K328+E328+L328+M328+Calculator!$G$39&gt;Calculator!$G$39,Calculator!$G$39-(H328+E328+L328+M328-K328),Calculator!$G$39),D328),0)))</f>
        <v>0</v>
      </c>
    </row>
    <row r="329" spans="1:14" ht="15.75" thickBot="1">
      <c r="A329" s="33" t="str">
        <f ca="1">IF(C329=Calculator!$H$27,"F",IF(Daily!D329+Daily!H329=0,IF(D328+H328&gt;0,"L",""),""))</f>
        <v/>
      </c>
      <c r="B329" s="34">
        <v>328</v>
      </c>
      <c r="C329" s="19">
        <f t="shared" ca="1" si="21"/>
        <v>46258</v>
      </c>
      <c r="D329" s="29">
        <f t="shared" ca="1" si="23"/>
        <v>262957.36594396114</v>
      </c>
      <c r="E329" s="29">
        <f ca="1">IF(C329&lt;Calculator!$D$26,0,IF(DAY($C329)=1,IF(D329-Calculator!$G$24&gt;0,Calculator!$G$24,D329),0))</f>
        <v>0</v>
      </c>
      <c r="F329" s="29">
        <f ca="1">IF(E329&gt;0,D329*Calculator!$G$22/12,0)</f>
        <v>0</v>
      </c>
      <c r="G329" s="29">
        <f ca="1">IF(E329&gt;0,(IFERROR(-PMT(Calculator!$G$22/12,Calculator!$G$23*12,Calculator!$G$20),0))-F329,0)</f>
        <v>0</v>
      </c>
      <c r="H329" s="29">
        <f t="shared" ca="1" si="24"/>
        <v>9191.5251810463651</v>
      </c>
      <c r="I329" s="29">
        <f t="shared" ca="1" si="22"/>
        <v>1.6368469500493528</v>
      </c>
      <c r="J329" s="30">
        <f>Calculator!$G$40</f>
        <v>6.5000000000000002E-2</v>
      </c>
      <c r="K329" s="29">
        <f ca="1">IF(C329&gt;=Calculator!$G$27,IF(DAY($C329)=1,Calculator!$G$34/2,IF(DAY($C329)=15,Calculator!$G$34/2,0)),0)</f>
        <v>0</v>
      </c>
      <c r="L329" s="29">
        <f ca="1">IF(DAY($C329)=28,IF(H329=0,0,Calculator!$G$35),0)</f>
        <v>0</v>
      </c>
      <c r="M329" s="29">
        <f ca="1">IF(I329&gt;0,IF(DAY($C329)=1,SUM(INDIRECT("I"&amp;(ROW(C328)-DAY(C328))):I328),0),0)</f>
        <v>0</v>
      </c>
      <c r="N329" s="29">
        <f ca="1">IF(C329&lt;Calculator!$G$27,0,IF(C329=Calculator!$G$27,Calculator!$G$39,IF(H329-K329&lt;=0,IF(D329&gt;Calculator!$G$39,IF(H329-K329+E329+L329+M329+Calculator!$G$39&gt;Calculator!$G$39,Calculator!$G$39-(H329+E329+L329+M329-K329),Calculator!$G$39),D329),0)))</f>
        <v>0</v>
      </c>
    </row>
    <row r="330" spans="1:14" ht="15.75" thickBot="1">
      <c r="A330" s="33" t="str">
        <f ca="1">IF(C330=Calculator!$H$27,"F",IF(Daily!D330+Daily!H330=0,IF(D329+H329&gt;0,"L",""),""))</f>
        <v/>
      </c>
      <c r="B330" s="34">
        <v>329</v>
      </c>
      <c r="C330" s="19">
        <f t="shared" ca="1" si="21"/>
        <v>46259</v>
      </c>
      <c r="D330" s="29">
        <f t="shared" ca="1" si="23"/>
        <v>262957.36594396114</v>
      </c>
      <c r="E330" s="29">
        <f ca="1">IF(C330&lt;Calculator!$D$26,0,IF(DAY($C330)=1,IF(D330-Calculator!$G$24&gt;0,Calculator!$G$24,D330),0))</f>
        <v>0</v>
      </c>
      <c r="F330" s="29">
        <f ca="1">IF(E330&gt;0,D330*Calculator!$G$22/12,0)</f>
        <v>0</v>
      </c>
      <c r="G330" s="29">
        <f ca="1">IF(E330&gt;0,(IFERROR(-PMT(Calculator!$G$22/12,Calculator!$G$23*12,Calculator!$G$20),0))-F330,0)</f>
        <v>0</v>
      </c>
      <c r="H330" s="29">
        <f t="shared" ca="1" si="24"/>
        <v>9191.5251810463651</v>
      </c>
      <c r="I330" s="29">
        <f t="shared" ca="1" si="22"/>
        <v>1.6368469500493528</v>
      </c>
      <c r="J330" s="30">
        <f>Calculator!$G$40</f>
        <v>6.5000000000000002E-2</v>
      </c>
      <c r="K330" s="29">
        <f ca="1">IF(C330&gt;=Calculator!$G$27,IF(DAY($C330)=1,Calculator!$G$34/2,IF(DAY($C330)=15,Calculator!$G$34/2,0)),0)</f>
        <v>0</v>
      </c>
      <c r="L330" s="29">
        <f ca="1">IF(DAY($C330)=28,IF(H330=0,0,Calculator!$G$35),0)</f>
        <v>0</v>
      </c>
      <c r="M330" s="29">
        <f ca="1">IF(I330&gt;0,IF(DAY($C330)=1,SUM(INDIRECT("I"&amp;(ROW(C329)-DAY(C329))):I329),0),0)</f>
        <v>0</v>
      </c>
      <c r="N330" s="29">
        <f ca="1">IF(C330&lt;Calculator!$G$27,0,IF(C330=Calculator!$G$27,Calculator!$G$39,IF(H330-K330&lt;=0,IF(D330&gt;Calculator!$G$39,IF(H330-K330+E330+L330+M330+Calculator!$G$39&gt;Calculator!$G$39,Calculator!$G$39-(H330+E330+L330+M330-K330),Calculator!$G$39),D330),0)))</f>
        <v>0</v>
      </c>
    </row>
    <row r="331" spans="1:14" ht="15.75" thickBot="1">
      <c r="A331" s="33" t="str">
        <f ca="1">IF(C331=Calculator!$H$27,"F",IF(Daily!D331+Daily!H331=0,IF(D330+H330&gt;0,"L",""),""))</f>
        <v/>
      </c>
      <c r="B331" s="34">
        <v>330</v>
      </c>
      <c r="C331" s="19">
        <f t="shared" ca="1" si="21"/>
        <v>46260</v>
      </c>
      <c r="D331" s="29">
        <f t="shared" ca="1" si="23"/>
        <v>262957.36594396114</v>
      </c>
      <c r="E331" s="29">
        <f ca="1">IF(C331&lt;Calculator!$D$26,0,IF(DAY($C331)=1,IF(D331-Calculator!$G$24&gt;0,Calculator!$G$24,D331),0))</f>
        <v>0</v>
      </c>
      <c r="F331" s="29">
        <f ca="1">IF(E331&gt;0,D331*Calculator!$G$22/12,0)</f>
        <v>0</v>
      </c>
      <c r="G331" s="29">
        <f ca="1">IF(E331&gt;0,(IFERROR(-PMT(Calculator!$G$22/12,Calculator!$G$23*12,Calculator!$G$20),0))-F331,0)</f>
        <v>0</v>
      </c>
      <c r="H331" s="29">
        <f t="shared" ca="1" si="24"/>
        <v>9191.5251810463651</v>
      </c>
      <c r="I331" s="29">
        <f t="shared" ca="1" si="22"/>
        <v>1.6368469500493528</v>
      </c>
      <c r="J331" s="30">
        <f>Calculator!$G$40</f>
        <v>6.5000000000000002E-2</v>
      </c>
      <c r="K331" s="29">
        <f ca="1">IF(C331&gt;=Calculator!$G$27,IF(DAY($C331)=1,Calculator!$G$34/2,IF(DAY($C331)=15,Calculator!$G$34/2,0)),0)</f>
        <v>0</v>
      </c>
      <c r="L331" s="29">
        <f ca="1">IF(DAY($C331)=28,IF(H331=0,0,Calculator!$G$35),0)</f>
        <v>0</v>
      </c>
      <c r="M331" s="29">
        <f ca="1">IF(I331&gt;0,IF(DAY($C331)=1,SUM(INDIRECT("I"&amp;(ROW(C330)-DAY(C330))):I330),0),0)</f>
        <v>0</v>
      </c>
      <c r="N331" s="29">
        <f ca="1">IF(C331&lt;Calculator!$G$27,0,IF(C331=Calculator!$G$27,Calculator!$G$39,IF(H331-K331&lt;=0,IF(D331&gt;Calculator!$G$39,IF(H331-K331+E331+L331+M331+Calculator!$G$39&gt;Calculator!$G$39,Calculator!$G$39-(H331+E331+L331+M331-K331),Calculator!$G$39),D331),0)))</f>
        <v>0</v>
      </c>
    </row>
    <row r="332" spans="1:14" ht="15.75" thickBot="1">
      <c r="A332" s="33" t="str">
        <f ca="1">IF(C332=Calculator!$H$27,"F",IF(Daily!D332+Daily!H332=0,IF(D331+H331&gt;0,"L",""),""))</f>
        <v/>
      </c>
      <c r="B332" s="34">
        <v>331</v>
      </c>
      <c r="C332" s="19">
        <f t="shared" ca="1" si="21"/>
        <v>46261</v>
      </c>
      <c r="D332" s="29">
        <f t="shared" ca="1" si="23"/>
        <v>262957.36594396114</v>
      </c>
      <c r="E332" s="29">
        <f ca="1">IF(C332&lt;Calculator!$D$26,0,IF(DAY($C332)=1,IF(D332-Calculator!$G$24&gt;0,Calculator!$G$24,D332),0))</f>
        <v>0</v>
      </c>
      <c r="F332" s="29">
        <f ca="1">IF(E332&gt;0,D332*Calculator!$G$22/12,0)</f>
        <v>0</v>
      </c>
      <c r="G332" s="29">
        <f ca="1">IF(E332&gt;0,(IFERROR(-PMT(Calculator!$G$22/12,Calculator!$G$23*12,Calculator!$G$20),0))-F332,0)</f>
        <v>0</v>
      </c>
      <c r="H332" s="29">
        <f t="shared" ca="1" si="24"/>
        <v>9191.5251810463651</v>
      </c>
      <c r="I332" s="29">
        <f t="shared" ca="1" si="22"/>
        <v>1.6368469500493528</v>
      </c>
      <c r="J332" s="30">
        <f>Calculator!$G$40</f>
        <v>6.5000000000000002E-2</v>
      </c>
      <c r="K332" s="29">
        <f ca="1">IF(C332&gt;=Calculator!$G$27,IF(DAY($C332)=1,Calculator!$G$34/2,IF(DAY($C332)=15,Calculator!$G$34/2,0)),0)</f>
        <v>0</v>
      </c>
      <c r="L332" s="29">
        <f ca="1">IF(DAY($C332)=28,IF(H332=0,0,Calculator!$G$35),0)</f>
        <v>0</v>
      </c>
      <c r="M332" s="29">
        <f ca="1">IF(I332&gt;0,IF(DAY($C332)=1,SUM(INDIRECT("I"&amp;(ROW(C331)-DAY(C331))):I331),0),0)</f>
        <v>0</v>
      </c>
      <c r="N332" s="29">
        <f ca="1">IF(C332&lt;Calculator!$G$27,0,IF(C332=Calculator!$G$27,Calculator!$G$39,IF(H332-K332&lt;=0,IF(D332&gt;Calculator!$G$39,IF(H332-K332+E332+L332+M332+Calculator!$G$39&gt;Calculator!$G$39,Calculator!$G$39-(H332+E332+L332+M332-K332),Calculator!$G$39),D332),0)))</f>
        <v>0</v>
      </c>
    </row>
    <row r="333" spans="1:14" ht="15.75" thickBot="1">
      <c r="A333" s="33" t="str">
        <f ca="1">IF(C333=Calculator!$H$27,"F",IF(Daily!D333+Daily!H333=0,IF(D332+H332&gt;0,"L",""),""))</f>
        <v/>
      </c>
      <c r="B333" s="34">
        <v>332</v>
      </c>
      <c r="C333" s="19">
        <f t="shared" ca="1" si="21"/>
        <v>46262</v>
      </c>
      <c r="D333" s="29">
        <f t="shared" ca="1" si="23"/>
        <v>262957.36594396114</v>
      </c>
      <c r="E333" s="29">
        <f ca="1">IF(C333&lt;Calculator!$D$26,0,IF(DAY($C333)=1,IF(D333-Calculator!$G$24&gt;0,Calculator!$G$24,D333),0))</f>
        <v>0</v>
      </c>
      <c r="F333" s="29">
        <f ca="1">IF(E333&gt;0,D333*Calculator!$G$22/12,0)</f>
        <v>0</v>
      </c>
      <c r="G333" s="29">
        <f ca="1">IF(E333&gt;0,(IFERROR(-PMT(Calculator!$G$22/12,Calculator!$G$23*12,Calculator!$G$20),0))-F333,0)</f>
        <v>0</v>
      </c>
      <c r="H333" s="29">
        <f t="shared" ca="1" si="24"/>
        <v>9191.5251810463651</v>
      </c>
      <c r="I333" s="29">
        <f t="shared" ca="1" si="22"/>
        <v>1.6368469500493528</v>
      </c>
      <c r="J333" s="30">
        <f>Calculator!$G$40</f>
        <v>6.5000000000000002E-2</v>
      </c>
      <c r="K333" s="29">
        <f ca="1">IF(C333&gt;=Calculator!$G$27,IF(DAY($C333)=1,Calculator!$G$34/2,IF(DAY($C333)=15,Calculator!$G$34/2,0)),0)</f>
        <v>0</v>
      </c>
      <c r="L333" s="29">
        <f ca="1">IF(DAY($C333)=28,IF(H333=0,0,Calculator!$G$35),0)</f>
        <v>5000</v>
      </c>
      <c r="M333" s="29">
        <f ca="1">IF(I333&gt;0,IF(DAY($C333)=1,SUM(INDIRECT("I"&amp;(ROW(C332)-DAY(C332))):I332),0),0)</f>
        <v>0</v>
      </c>
      <c r="N333" s="29">
        <f ca="1">IF(C333&lt;Calculator!$G$27,0,IF(C333=Calculator!$G$27,Calculator!$G$39,IF(H333-K333&lt;=0,IF(D333&gt;Calculator!$G$39,IF(H333-K333+E333+L333+M333+Calculator!$G$39&gt;Calculator!$G$39,Calculator!$G$39-(H333+E333+L333+M333-K333),Calculator!$G$39),D333),0)))</f>
        <v>0</v>
      </c>
    </row>
    <row r="334" spans="1:14" ht="15.75" thickBot="1">
      <c r="A334" s="33" t="str">
        <f ca="1">IF(C334=Calculator!$H$27,"F",IF(Daily!D334+Daily!H334=0,IF(D333+H333&gt;0,"L",""),""))</f>
        <v/>
      </c>
      <c r="B334" s="34">
        <v>333</v>
      </c>
      <c r="C334" s="19">
        <f t="shared" ca="1" si="21"/>
        <v>46263</v>
      </c>
      <c r="D334" s="29">
        <f t="shared" ca="1" si="23"/>
        <v>262957.36594396114</v>
      </c>
      <c r="E334" s="29">
        <f ca="1">IF(C334&lt;Calculator!$D$26,0,IF(DAY($C334)=1,IF(D334-Calculator!$G$24&gt;0,Calculator!$G$24,D334),0))</f>
        <v>0</v>
      </c>
      <c r="F334" s="29">
        <f ca="1">IF(E334&gt;0,D334*Calculator!$G$22/12,0)</f>
        <v>0</v>
      </c>
      <c r="G334" s="29">
        <f ca="1">IF(E334&gt;0,(IFERROR(-PMT(Calculator!$G$22/12,Calculator!$G$23*12,Calculator!$G$20),0))-F334,0)</f>
        <v>0</v>
      </c>
      <c r="H334" s="29">
        <f t="shared" ca="1" si="24"/>
        <v>14191.525181046365</v>
      </c>
      <c r="I334" s="29">
        <f t="shared" ca="1" si="22"/>
        <v>2.5272579089534624</v>
      </c>
      <c r="J334" s="30">
        <f>Calculator!$G$40</f>
        <v>6.5000000000000002E-2</v>
      </c>
      <c r="K334" s="29">
        <f ca="1">IF(C334&gt;=Calculator!$G$27,IF(DAY($C334)=1,Calculator!$G$34/2,IF(DAY($C334)=15,Calculator!$G$34/2,0)),0)</f>
        <v>0</v>
      </c>
      <c r="L334" s="29">
        <f ca="1">IF(DAY($C334)=28,IF(H334=0,0,Calculator!$G$35),0)</f>
        <v>0</v>
      </c>
      <c r="M334" s="29">
        <f ca="1">IF(I334&gt;0,IF(DAY($C334)=1,SUM(INDIRECT("I"&amp;(ROW(C333)-DAY(C333))):I333),0),0)</f>
        <v>0</v>
      </c>
      <c r="N334" s="29">
        <f ca="1">IF(C334&lt;Calculator!$G$27,0,IF(C334=Calculator!$G$27,Calculator!$G$39,IF(H334-K334&lt;=0,IF(D334&gt;Calculator!$G$39,IF(H334-K334+E334+L334+M334+Calculator!$G$39&gt;Calculator!$G$39,Calculator!$G$39-(H334+E334+L334+M334-K334),Calculator!$G$39),D334),0)))</f>
        <v>0</v>
      </c>
    </row>
    <row r="335" spans="1:14" ht="15.75" thickBot="1">
      <c r="A335" s="33" t="str">
        <f ca="1">IF(C335=Calculator!$H$27,"F",IF(Daily!D335+Daily!H335=0,IF(D334+H334&gt;0,"L",""),""))</f>
        <v/>
      </c>
      <c r="B335" s="34">
        <v>334</v>
      </c>
      <c r="C335" s="19">
        <f t="shared" ca="1" si="21"/>
        <v>46264</v>
      </c>
      <c r="D335" s="29">
        <f t="shared" ca="1" si="23"/>
        <v>262957.36594396114</v>
      </c>
      <c r="E335" s="29">
        <f ca="1">IF(C335&lt;Calculator!$D$26,0,IF(DAY($C335)=1,IF(D335-Calculator!$G$24&gt;0,Calculator!$G$24,D335),0))</f>
        <v>0</v>
      </c>
      <c r="F335" s="29">
        <f ca="1">IF(E335&gt;0,D335*Calculator!$G$22/12,0)</f>
        <v>0</v>
      </c>
      <c r="G335" s="29">
        <f ca="1">IF(E335&gt;0,(IFERROR(-PMT(Calculator!$G$22/12,Calculator!$G$23*12,Calculator!$G$20),0))-F335,0)</f>
        <v>0</v>
      </c>
      <c r="H335" s="29">
        <f t="shared" ca="1" si="24"/>
        <v>14191.525181046365</v>
      </c>
      <c r="I335" s="29">
        <f t="shared" ca="1" si="22"/>
        <v>2.5272579089534624</v>
      </c>
      <c r="J335" s="30">
        <f>Calculator!$G$40</f>
        <v>6.5000000000000002E-2</v>
      </c>
      <c r="K335" s="29">
        <f ca="1">IF(C335&gt;=Calculator!$G$27,IF(DAY($C335)=1,Calculator!$G$34/2,IF(DAY($C335)=15,Calculator!$G$34/2,0)),0)</f>
        <v>0</v>
      </c>
      <c r="L335" s="29">
        <f ca="1">IF(DAY($C335)=28,IF(H335=0,0,Calculator!$G$35),0)</f>
        <v>0</v>
      </c>
      <c r="M335" s="29">
        <f ca="1">IF(I335&gt;0,IF(DAY($C335)=1,SUM(INDIRECT("I"&amp;(ROW(C334)-DAY(C334))):I334),0),0)</f>
        <v>0</v>
      </c>
      <c r="N335" s="29">
        <f ca="1">IF(C335&lt;Calculator!$G$27,0,IF(C335=Calculator!$G$27,Calculator!$G$39,IF(H335-K335&lt;=0,IF(D335&gt;Calculator!$G$39,IF(H335-K335+E335+L335+M335+Calculator!$G$39&gt;Calculator!$G$39,Calculator!$G$39-(H335+E335+L335+M335-K335),Calculator!$G$39),D335),0)))</f>
        <v>0</v>
      </c>
    </row>
    <row r="336" spans="1:14" ht="15.75" thickBot="1">
      <c r="A336" s="33" t="str">
        <f ca="1">IF(C336=Calculator!$H$27,"F",IF(Daily!D336+Daily!H336=0,IF(D335+H335&gt;0,"L",""),""))</f>
        <v/>
      </c>
      <c r="B336" s="34">
        <v>335</v>
      </c>
      <c r="C336" s="19">
        <f t="shared" ca="1" si="21"/>
        <v>46265</v>
      </c>
      <c r="D336" s="29">
        <f t="shared" ca="1" si="23"/>
        <v>262957.36594396114</v>
      </c>
      <c r="E336" s="29">
        <f ca="1">IF(C336&lt;Calculator!$D$26,0,IF(DAY($C336)=1,IF(D336-Calculator!$G$24&gt;0,Calculator!$G$24,D336),0))</f>
        <v>0</v>
      </c>
      <c r="F336" s="29">
        <f ca="1">IF(E336&gt;0,D336*Calculator!$G$22/12,0)</f>
        <v>0</v>
      </c>
      <c r="G336" s="29">
        <f ca="1">IF(E336&gt;0,(IFERROR(-PMT(Calculator!$G$22/12,Calculator!$G$23*12,Calculator!$G$20),0))-F336,0)</f>
        <v>0</v>
      </c>
      <c r="H336" s="29">
        <f t="shared" ca="1" si="24"/>
        <v>14191.525181046365</v>
      </c>
      <c r="I336" s="29">
        <f t="shared" ca="1" si="22"/>
        <v>2.5272579089534624</v>
      </c>
      <c r="J336" s="30">
        <f>Calculator!$G$40</f>
        <v>6.5000000000000002E-2</v>
      </c>
      <c r="K336" s="29">
        <f ca="1">IF(C336&gt;=Calculator!$G$27,IF(DAY($C336)=1,Calculator!$G$34/2,IF(DAY($C336)=15,Calculator!$G$34/2,0)),0)</f>
        <v>0</v>
      </c>
      <c r="L336" s="29">
        <f ca="1">IF(DAY($C336)=28,IF(H336=0,0,Calculator!$G$35),0)</f>
        <v>0</v>
      </c>
      <c r="M336" s="29">
        <f ca="1">IF(I336&gt;0,IF(DAY($C336)=1,SUM(INDIRECT("I"&amp;(ROW(C335)-DAY(C335))):I335),0),0)</f>
        <v>0</v>
      </c>
      <c r="N336" s="29">
        <f ca="1">IF(C336&lt;Calculator!$G$27,0,IF(C336=Calculator!$G$27,Calculator!$G$39,IF(H336-K336&lt;=0,IF(D336&gt;Calculator!$G$39,IF(H336-K336+E336+L336+M336+Calculator!$G$39&gt;Calculator!$G$39,Calculator!$G$39-(H336+E336+L336+M336-K336),Calculator!$G$39),D336),0)))</f>
        <v>0</v>
      </c>
    </row>
    <row r="337" spans="1:14" ht="15.75" thickBot="1">
      <c r="A337" s="33" t="str">
        <f ca="1">IF(C337=Calculator!$H$27,"F",IF(Daily!D337+Daily!H337=0,IF(D336+H336&gt;0,"L",""),""))</f>
        <v/>
      </c>
      <c r="B337" s="34">
        <v>336</v>
      </c>
      <c r="C337" s="19">
        <f t="shared" ca="1" si="21"/>
        <v>46266</v>
      </c>
      <c r="D337" s="29">
        <f t="shared" ca="1" si="23"/>
        <v>262957.36594396114</v>
      </c>
      <c r="E337" s="29">
        <f ca="1">IF(C337&lt;Calculator!$D$26,0,IF(DAY($C337)=1,IF(D337-Calculator!$G$24&gt;0,Calculator!$G$24,D337),0))</f>
        <v>1878.8756805424866</v>
      </c>
      <c r="F337" s="29">
        <f ca="1">IF(E337&gt;0,D337*Calculator!$G$22/12,0)</f>
        <v>1095.6556914331716</v>
      </c>
      <c r="G337" s="29">
        <f ca="1">IF(E337&gt;0,(IFERROR(-PMT(Calculator!$G$22/12,Calculator!$G$23*12,Calculator!$G$20),0))-F337,0)</f>
        <v>783.21998910931507</v>
      </c>
      <c r="H337" s="29">
        <f t="shared" ca="1" si="24"/>
        <v>14191.525181046365</v>
      </c>
      <c r="I337" s="29">
        <f t="shared" ca="1" si="22"/>
        <v>2.5272579089534624</v>
      </c>
      <c r="J337" s="30">
        <f>Calculator!$G$40</f>
        <v>6.5000000000000002E-2</v>
      </c>
      <c r="K337" s="29">
        <f ca="1">IF(C337&gt;=Calculator!$G$27,IF(DAY($C337)=1,Calculator!$G$34/2,IF(DAY($C337)=15,Calculator!$G$34/2,0)),0)</f>
        <v>4500</v>
      </c>
      <c r="L337" s="29">
        <f ca="1">IF(DAY($C337)=28,IF(H337=0,0,Calculator!$G$35),0)</f>
        <v>0</v>
      </c>
      <c r="M337" s="29">
        <f ca="1">IF(I337&gt;0,IF(DAY($C337)=1,SUM(INDIRECT("I"&amp;(ROW(C336)-DAY(C336))):I336),0),0)</f>
        <v>40.304191261193196</v>
      </c>
      <c r="N337" s="29">
        <f ca="1">IF(C337&lt;Calculator!$G$27,0,IF(C337=Calculator!$G$27,Calculator!$G$39,IF(H337-K337&lt;=0,IF(D337&gt;Calculator!$G$39,IF(H337-K337+E337+L337+M337+Calculator!$G$39&gt;Calculator!$G$39,Calculator!$G$39-(H337+E337+L337+M337-K337),Calculator!$G$39),D337),0)))</f>
        <v>0</v>
      </c>
    </row>
    <row r="338" spans="1:14" ht="15.75" thickBot="1">
      <c r="A338" s="33" t="str">
        <f ca="1">IF(C338=Calculator!$H$27,"F",IF(Daily!D338+Daily!H338=0,IF(D337+H337&gt;0,"L",""),""))</f>
        <v/>
      </c>
      <c r="B338" s="34">
        <v>337</v>
      </c>
      <c r="C338" s="19">
        <f t="shared" ca="1" si="21"/>
        <v>46267</v>
      </c>
      <c r="D338" s="29">
        <f t="shared" ca="1" si="23"/>
        <v>262174.14595485182</v>
      </c>
      <c r="E338" s="29">
        <f ca="1">IF(C338&lt;Calculator!$D$26,0,IF(DAY($C338)=1,IF(D338-Calculator!$G$24&gt;0,Calculator!$G$24,D338),0))</f>
        <v>0</v>
      </c>
      <c r="F338" s="29">
        <f ca="1">IF(E338&gt;0,D338*Calculator!$G$22/12,0)</f>
        <v>0</v>
      </c>
      <c r="G338" s="29">
        <f ca="1">IF(E338&gt;0,(IFERROR(-PMT(Calculator!$G$22/12,Calculator!$G$23*12,Calculator!$G$20),0))-F338,0)</f>
        <v>0</v>
      </c>
      <c r="H338" s="29">
        <f t="shared" ca="1" si="24"/>
        <v>11610.705052850046</v>
      </c>
      <c r="I338" s="29">
        <f t="shared" ca="1" si="22"/>
        <v>2.0676598039321998</v>
      </c>
      <c r="J338" s="30">
        <f>Calculator!$G$40</f>
        <v>6.5000000000000002E-2</v>
      </c>
      <c r="K338" s="29">
        <f ca="1">IF(C338&gt;=Calculator!$G$27,IF(DAY($C338)=1,Calculator!$G$34/2,IF(DAY($C338)=15,Calculator!$G$34/2,0)),0)</f>
        <v>0</v>
      </c>
      <c r="L338" s="29">
        <f ca="1">IF(DAY($C338)=28,IF(H338=0,0,Calculator!$G$35),0)</f>
        <v>0</v>
      </c>
      <c r="M338" s="29">
        <f ca="1">IF(I338&gt;0,IF(DAY($C338)=1,SUM(INDIRECT("I"&amp;(ROW(C337)-DAY(C337))):I337),0),0)</f>
        <v>0</v>
      </c>
      <c r="N338" s="29">
        <f ca="1">IF(C338&lt;Calculator!$G$27,0,IF(C338=Calculator!$G$27,Calculator!$G$39,IF(H338-K338&lt;=0,IF(D338&gt;Calculator!$G$39,IF(H338-K338+E338+L338+M338+Calculator!$G$39&gt;Calculator!$G$39,Calculator!$G$39-(H338+E338+L338+M338-K338),Calculator!$G$39),D338),0)))</f>
        <v>0</v>
      </c>
    </row>
    <row r="339" spans="1:14" ht="15.75" thickBot="1">
      <c r="A339" s="33" t="str">
        <f ca="1">IF(C339=Calculator!$H$27,"F",IF(Daily!D339+Daily!H339=0,IF(D338+H338&gt;0,"L",""),""))</f>
        <v/>
      </c>
      <c r="B339" s="34">
        <v>338</v>
      </c>
      <c r="C339" s="19">
        <f t="shared" ca="1" si="21"/>
        <v>46268</v>
      </c>
      <c r="D339" s="29">
        <f t="shared" ca="1" si="23"/>
        <v>262174.14595485182</v>
      </c>
      <c r="E339" s="29">
        <f ca="1">IF(C339&lt;Calculator!$D$26,0,IF(DAY($C339)=1,IF(D339-Calculator!$G$24&gt;0,Calculator!$G$24,D339),0))</f>
        <v>0</v>
      </c>
      <c r="F339" s="29">
        <f ca="1">IF(E339&gt;0,D339*Calculator!$G$22/12,0)</f>
        <v>0</v>
      </c>
      <c r="G339" s="29">
        <f ca="1">IF(E339&gt;0,(IFERROR(-PMT(Calculator!$G$22/12,Calculator!$G$23*12,Calculator!$G$20),0))-F339,0)</f>
        <v>0</v>
      </c>
      <c r="H339" s="29">
        <f t="shared" ca="1" si="24"/>
        <v>11610.705052850046</v>
      </c>
      <c r="I339" s="29">
        <f t="shared" ca="1" si="22"/>
        <v>2.0676598039321998</v>
      </c>
      <c r="J339" s="30">
        <f>Calculator!$G$40</f>
        <v>6.5000000000000002E-2</v>
      </c>
      <c r="K339" s="29">
        <f ca="1">IF(C339&gt;=Calculator!$G$27,IF(DAY($C339)=1,Calculator!$G$34/2,IF(DAY($C339)=15,Calculator!$G$34/2,0)),0)</f>
        <v>0</v>
      </c>
      <c r="L339" s="29">
        <f ca="1">IF(DAY($C339)=28,IF(H339=0,0,Calculator!$G$35),0)</f>
        <v>0</v>
      </c>
      <c r="M339" s="29">
        <f ca="1">IF(I339&gt;0,IF(DAY($C339)=1,SUM(INDIRECT("I"&amp;(ROW(C338)-DAY(C338))):I338),0),0)</f>
        <v>0</v>
      </c>
      <c r="N339" s="29">
        <f ca="1">IF(C339&lt;Calculator!$G$27,0,IF(C339=Calculator!$G$27,Calculator!$G$39,IF(H339-K339&lt;=0,IF(D339&gt;Calculator!$G$39,IF(H339-K339+E339+L339+M339+Calculator!$G$39&gt;Calculator!$G$39,Calculator!$G$39-(H339+E339+L339+M339-K339),Calculator!$G$39),D339),0)))</f>
        <v>0</v>
      </c>
    </row>
    <row r="340" spans="1:14" ht="15.75" thickBot="1">
      <c r="A340" s="33" t="str">
        <f ca="1">IF(C340=Calculator!$H$27,"F",IF(Daily!D340+Daily!H340=0,IF(D339+H339&gt;0,"L",""),""))</f>
        <v/>
      </c>
      <c r="B340" s="34">
        <v>339</v>
      </c>
      <c r="C340" s="19">
        <f t="shared" ca="1" si="21"/>
        <v>46269</v>
      </c>
      <c r="D340" s="29">
        <f t="shared" ca="1" si="23"/>
        <v>262174.14595485182</v>
      </c>
      <c r="E340" s="29">
        <f ca="1">IF(C340&lt;Calculator!$D$26,0,IF(DAY($C340)=1,IF(D340-Calculator!$G$24&gt;0,Calculator!$G$24,D340),0))</f>
        <v>0</v>
      </c>
      <c r="F340" s="29">
        <f ca="1">IF(E340&gt;0,D340*Calculator!$G$22/12,0)</f>
        <v>0</v>
      </c>
      <c r="G340" s="29">
        <f ca="1">IF(E340&gt;0,(IFERROR(-PMT(Calculator!$G$22/12,Calculator!$G$23*12,Calculator!$G$20),0))-F340,0)</f>
        <v>0</v>
      </c>
      <c r="H340" s="29">
        <f t="shared" ca="1" si="24"/>
        <v>11610.705052850046</v>
      </c>
      <c r="I340" s="29">
        <f t="shared" ca="1" si="22"/>
        <v>2.0676598039321998</v>
      </c>
      <c r="J340" s="30">
        <f>Calculator!$G$40</f>
        <v>6.5000000000000002E-2</v>
      </c>
      <c r="K340" s="29">
        <f ca="1">IF(C340&gt;=Calculator!$G$27,IF(DAY($C340)=1,Calculator!$G$34/2,IF(DAY($C340)=15,Calculator!$G$34/2,0)),0)</f>
        <v>0</v>
      </c>
      <c r="L340" s="29">
        <f ca="1">IF(DAY($C340)=28,IF(H340=0,0,Calculator!$G$35),0)</f>
        <v>0</v>
      </c>
      <c r="M340" s="29">
        <f ca="1">IF(I340&gt;0,IF(DAY($C340)=1,SUM(INDIRECT("I"&amp;(ROW(C339)-DAY(C339))):I339),0),0)</f>
        <v>0</v>
      </c>
      <c r="N340" s="29">
        <f ca="1">IF(C340&lt;Calculator!$G$27,0,IF(C340=Calculator!$G$27,Calculator!$G$39,IF(H340-K340&lt;=0,IF(D340&gt;Calculator!$G$39,IF(H340-K340+E340+L340+M340+Calculator!$G$39&gt;Calculator!$G$39,Calculator!$G$39-(H340+E340+L340+M340-K340),Calculator!$G$39),D340),0)))</f>
        <v>0</v>
      </c>
    </row>
    <row r="341" spans="1:14" ht="15.75" thickBot="1">
      <c r="A341" s="33" t="str">
        <f ca="1">IF(C341=Calculator!$H$27,"F",IF(Daily!D341+Daily!H341=0,IF(D340+H340&gt;0,"L",""),""))</f>
        <v/>
      </c>
      <c r="B341" s="34">
        <v>340</v>
      </c>
      <c r="C341" s="19">
        <f t="shared" ca="1" si="21"/>
        <v>46270</v>
      </c>
      <c r="D341" s="29">
        <f t="shared" ca="1" si="23"/>
        <v>262174.14595485182</v>
      </c>
      <c r="E341" s="29">
        <f ca="1">IF(C341&lt;Calculator!$D$26,0,IF(DAY($C341)=1,IF(D341-Calculator!$G$24&gt;0,Calculator!$G$24,D341),0))</f>
        <v>0</v>
      </c>
      <c r="F341" s="29">
        <f ca="1">IF(E341&gt;0,D341*Calculator!$G$22/12,0)</f>
        <v>0</v>
      </c>
      <c r="G341" s="29">
        <f ca="1">IF(E341&gt;0,(IFERROR(-PMT(Calculator!$G$22/12,Calculator!$G$23*12,Calculator!$G$20),0))-F341,0)</f>
        <v>0</v>
      </c>
      <c r="H341" s="29">
        <f t="shared" ca="1" si="24"/>
        <v>11610.705052850046</v>
      </c>
      <c r="I341" s="29">
        <f t="shared" ca="1" si="22"/>
        <v>2.0676598039321998</v>
      </c>
      <c r="J341" s="30">
        <f>Calculator!$G$40</f>
        <v>6.5000000000000002E-2</v>
      </c>
      <c r="K341" s="29">
        <f ca="1">IF(C341&gt;=Calculator!$G$27,IF(DAY($C341)=1,Calculator!$G$34/2,IF(DAY($C341)=15,Calculator!$G$34/2,0)),0)</f>
        <v>0</v>
      </c>
      <c r="L341" s="29">
        <f ca="1">IF(DAY($C341)=28,IF(H341=0,0,Calculator!$G$35),0)</f>
        <v>0</v>
      </c>
      <c r="M341" s="29">
        <f ca="1">IF(I341&gt;0,IF(DAY($C341)=1,SUM(INDIRECT("I"&amp;(ROW(C340)-DAY(C340))):I340),0),0)</f>
        <v>0</v>
      </c>
      <c r="N341" s="29">
        <f ca="1">IF(C341&lt;Calculator!$G$27,0,IF(C341=Calculator!$G$27,Calculator!$G$39,IF(H341-K341&lt;=0,IF(D341&gt;Calculator!$G$39,IF(H341-K341+E341+L341+M341+Calculator!$G$39&gt;Calculator!$G$39,Calculator!$G$39-(H341+E341+L341+M341-K341),Calculator!$G$39),D341),0)))</f>
        <v>0</v>
      </c>
    </row>
    <row r="342" spans="1:14" ht="15.75" thickBot="1">
      <c r="A342" s="33" t="str">
        <f ca="1">IF(C342=Calculator!$H$27,"F",IF(Daily!D342+Daily!H342=0,IF(D341+H341&gt;0,"L",""),""))</f>
        <v/>
      </c>
      <c r="B342" s="34">
        <v>341</v>
      </c>
      <c r="C342" s="19">
        <f t="shared" ca="1" si="21"/>
        <v>46271</v>
      </c>
      <c r="D342" s="29">
        <f t="shared" ca="1" si="23"/>
        <v>262174.14595485182</v>
      </c>
      <c r="E342" s="29">
        <f ca="1">IF(C342&lt;Calculator!$D$26,0,IF(DAY($C342)=1,IF(D342-Calculator!$G$24&gt;0,Calculator!$G$24,D342),0))</f>
        <v>0</v>
      </c>
      <c r="F342" s="29">
        <f ca="1">IF(E342&gt;0,D342*Calculator!$G$22/12,0)</f>
        <v>0</v>
      </c>
      <c r="G342" s="29">
        <f ca="1">IF(E342&gt;0,(IFERROR(-PMT(Calculator!$G$22/12,Calculator!$G$23*12,Calculator!$G$20),0))-F342,0)</f>
        <v>0</v>
      </c>
      <c r="H342" s="29">
        <f t="shared" ca="1" si="24"/>
        <v>11610.705052850046</v>
      </c>
      <c r="I342" s="29">
        <f t="shared" ca="1" si="22"/>
        <v>2.0676598039321998</v>
      </c>
      <c r="J342" s="30">
        <f>Calculator!$G$40</f>
        <v>6.5000000000000002E-2</v>
      </c>
      <c r="K342" s="29">
        <f ca="1">IF(C342&gt;=Calculator!$G$27,IF(DAY($C342)=1,Calculator!$G$34/2,IF(DAY($C342)=15,Calculator!$G$34/2,0)),0)</f>
        <v>0</v>
      </c>
      <c r="L342" s="29">
        <f ca="1">IF(DAY($C342)=28,IF(H342=0,0,Calculator!$G$35),0)</f>
        <v>0</v>
      </c>
      <c r="M342" s="29">
        <f ca="1">IF(I342&gt;0,IF(DAY($C342)=1,SUM(INDIRECT("I"&amp;(ROW(C341)-DAY(C341))):I341),0),0)</f>
        <v>0</v>
      </c>
      <c r="N342" s="29">
        <f ca="1">IF(C342&lt;Calculator!$G$27,0,IF(C342=Calculator!$G$27,Calculator!$G$39,IF(H342-K342&lt;=0,IF(D342&gt;Calculator!$G$39,IF(H342-K342+E342+L342+M342+Calculator!$G$39&gt;Calculator!$G$39,Calculator!$G$39-(H342+E342+L342+M342-K342),Calculator!$G$39),D342),0)))</f>
        <v>0</v>
      </c>
    </row>
    <row r="343" spans="1:14" ht="15.75" thickBot="1">
      <c r="A343" s="33" t="str">
        <f ca="1">IF(C343=Calculator!$H$27,"F",IF(Daily!D343+Daily!H343=0,IF(D342+H342&gt;0,"L",""),""))</f>
        <v/>
      </c>
      <c r="B343" s="34">
        <v>342</v>
      </c>
      <c r="C343" s="19">
        <f t="shared" ca="1" si="21"/>
        <v>46272</v>
      </c>
      <c r="D343" s="29">
        <f t="shared" ca="1" si="23"/>
        <v>262174.14595485182</v>
      </c>
      <c r="E343" s="29">
        <f ca="1">IF(C343&lt;Calculator!$D$26,0,IF(DAY($C343)=1,IF(D343-Calculator!$G$24&gt;0,Calculator!$G$24,D343),0))</f>
        <v>0</v>
      </c>
      <c r="F343" s="29">
        <f ca="1">IF(E343&gt;0,D343*Calculator!$G$22/12,0)</f>
        <v>0</v>
      </c>
      <c r="G343" s="29">
        <f ca="1">IF(E343&gt;0,(IFERROR(-PMT(Calculator!$G$22/12,Calculator!$G$23*12,Calculator!$G$20),0))-F343,0)</f>
        <v>0</v>
      </c>
      <c r="H343" s="29">
        <f t="shared" ca="1" si="24"/>
        <v>11610.705052850046</v>
      </c>
      <c r="I343" s="29">
        <f t="shared" ca="1" si="22"/>
        <v>2.0676598039321998</v>
      </c>
      <c r="J343" s="30">
        <f>Calculator!$G$40</f>
        <v>6.5000000000000002E-2</v>
      </c>
      <c r="K343" s="29">
        <f ca="1">IF(C343&gt;=Calculator!$G$27,IF(DAY($C343)=1,Calculator!$G$34/2,IF(DAY($C343)=15,Calculator!$G$34/2,0)),0)</f>
        <v>0</v>
      </c>
      <c r="L343" s="29">
        <f ca="1">IF(DAY($C343)=28,IF(H343=0,0,Calculator!$G$35),0)</f>
        <v>0</v>
      </c>
      <c r="M343" s="29">
        <f ca="1">IF(I343&gt;0,IF(DAY($C343)=1,SUM(INDIRECT("I"&amp;(ROW(C342)-DAY(C342))):I342),0),0)</f>
        <v>0</v>
      </c>
      <c r="N343" s="29">
        <f ca="1">IF(C343&lt;Calculator!$G$27,0,IF(C343=Calculator!$G$27,Calculator!$G$39,IF(H343-K343&lt;=0,IF(D343&gt;Calculator!$G$39,IF(H343-K343+E343+L343+M343+Calculator!$G$39&gt;Calculator!$G$39,Calculator!$G$39-(H343+E343+L343+M343-K343),Calculator!$G$39),D343),0)))</f>
        <v>0</v>
      </c>
    </row>
    <row r="344" spans="1:14" ht="15.75" thickBot="1">
      <c r="A344" s="33" t="str">
        <f ca="1">IF(C344=Calculator!$H$27,"F",IF(Daily!D344+Daily!H344=0,IF(D343+H343&gt;0,"L",""),""))</f>
        <v/>
      </c>
      <c r="B344" s="34">
        <v>343</v>
      </c>
      <c r="C344" s="19">
        <f t="shared" ca="1" si="21"/>
        <v>46273</v>
      </c>
      <c r="D344" s="29">
        <f t="shared" ca="1" si="23"/>
        <v>262174.14595485182</v>
      </c>
      <c r="E344" s="29">
        <f ca="1">IF(C344&lt;Calculator!$D$26,0,IF(DAY($C344)=1,IF(D344-Calculator!$G$24&gt;0,Calculator!$G$24,D344),0))</f>
        <v>0</v>
      </c>
      <c r="F344" s="29">
        <f ca="1">IF(E344&gt;0,D344*Calculator!$G$22/12,0)</f>
        <v>0</v>
      </c>
      <c r="G344" s="29">
        <f ca="1">IF(E344&gt;0,(IFERROR(-PMT(Calculator!$G$22/12,Calculator!$G$23*12,Calculator!$G$20),0))-F344,0)</f>
        <v>0</v>
      </c>
      <c r="H344" s="29">
        <f t="shared" ca="1" si="24"/>
        <v>11610.705052850046</v>
      </c>
      <c r="I344" s="29">
        <f t="shared" ca="1" si="22"/>
        <v>2.0676598039321998</v>
      </c>
      <c r="J344" s="30">
        <f>Calculator!$G$40</f>
        <v>6.5000000000000002E-2</v>
      </c>
      <c r="K344" s="29">
        <f ca="1">IF(C344&gt;=Calculator!$G$27,IF(DAY($C344)=1,Calculator!$G$34/2,IF(DAY($C344)=15,Calculator!$G$34/2,0)),0)</f>
        <v>0</v>
      </c>
      <c r="L344" s="29">
        <f ca="1">IF(DAY($C344)=28,IF(H344=0,0,Calculator!$G$35),0)</f>
        <v>0</v>
      </c>
      <c r="M344" s="29">
        <f ca="1">IF(I344&gt;0,IF(DAY($C344)=1,SUM(INDIRECT("I"&amp;(ROW(C343)-DAY(C343))):I343),0),0)</f>
        <v>0</v>
      </c>
      <c r="N344" s="29">
        <f ca="1">IF(C344&lt;Calculator!$G$27,0,IF(C344=Calculator!$G$27,Calculator!$G$39,IF(H344-K344&lt;=0,IF(D344&gt;Calculator!$G$39,IF(H344-K344+E344+L344+M344+Calculator!$G$39&gt;Calculator!$G$39,Calculator!$G$39-(H344+E344+L344+M344-K344),Calculator!$G$39),D344),0)))</f>
        <v>0</v>
      </c>
    </row>
    <row r="345" spans="1:14" ht="15.75" thickBot="1">
      <c r="A345" s="33" t="str">
        <f ca="1">IF(C345=Calculator!$H$27,"F",IF(Daily!D345+Daily!H345=0,IF(D344+H344&gt;0,"L",""),""))</f>
        <v/>
      </c>
      <c r="B345" s="34">
        <v>344</v>
      </c>
      <c r="C345" s="19">
        <f t="shared" ca="1" si="21"/>
        <v>46274</v>
      </c>
      <c r="D345" s="29">
        <f t="shared" ca="1" si="23"/>
        <v>262174.14595485182</v>
      </c>
      <c r="E345" s="29">
        <f ca="1">IF(C345&lt;Calculator!$D$26,0,IF(DAY($C345)=1,IF(D345-Calculator!$G$24&gt;0,Calculator!$G$24,D345),0))</f>
        <v>0</v>
      </c>
      <c r="F345" s="29">
        <f ca="1">IF(E345&gt;0,D345*Calculator!$G$22/12,0)</f>
        <v>0</v>
      </c>
      <c r="G345" s="29">
        <f ca="1">IF(E345&gt;0,(IFERROR(-PMT(Calculator!$G$22/12,Calculator!$G$23*12,Calculator!$G$20),0))-F345,0)</f>
        <v>0</v>
      </c>
      <c r="H345" s="29">
        <f t="shared" ca="1" si="24"/>
        <v>11610.705052850046</v>
      </c>
      <c r="I345" s="29">
        <f t="shared" ca="1" si="22"/>
        <v>2.0676598039321998</v>
      </c>
      <c r="J345" s="30">
        <f>Calculator!$G$40</f>
        <v>6.5000000000000002E-2</v>
      </c>
      <c r="K345" s="29">
        <f ca="1">IF(C345&gt;=Calculator!$G$27,IF(DAY($C345)=1,Calculator!$G$34/2,IF(DAY($C345)=15,Calculator!$G$34/2,0)),0)</f>
        <v>0</v>
      </c>
      <c r="L345" s="29">
        <f ca="1">IF(DAY($C345)=28,IF(H345=0,0,Calculator!$G$35),0)</f>
        <v>0</v>
      </c>
      <c r="M345" s="29">
        <f ca="1">IF(I345&gt;0,IF(DAY($C345)=1,SUM(INDIRECT("I"&amp;(ROW(C344)-DAY(C344))):I344),0),0)</f>
        <v>0</v>
      </c>
      <c r="N345" s="29">
        <f ca="1">IF(C345&lt;Calculator!$G$27,0,IF(C345=Calculator!$G$27,Calculator!$G$39,IF(H345-K345&lt;=0,IF(D345&gt;Calculator!$G$39,IF(H345-K345+E345+L345+M345+Calculator!$G$39&gt;Calculator!$G$39,Calculator!$G$39-(H345+E345+L345+M345-K345),Calculator!$G$39),D345),0)))</f>
        <v>0</v>
      </c>
    </row>
    <row r="346" spans="1:14" ht="15.75" thickBot="1">
      <c r="A346" s="33" t="str">
        <f ca="1">IF(C346=Calculator!$H$27,"F",IF(Daily!D346+Daily!H346=0,IF(D345+H345&gt;0,"L",""),""))</f>
        <v/>
      </c>
      <c r="B346" s="34">
        <v>345</v>
      </c>
      <c r="C346" s="19">
        <f t="shared" ca="1" si="21"/>
        <v>46275</v>
      </c>
      <c r="D346" s="29">
        <f t="shared" ca="1" si="23"/>
        <v>262174.14595485182</v>
      </c>
      <c r="E346" s="29">
        <f ca="1">IF(C346&lt;Calculator!$D$26,0,IF(DAY($C346)=1,IF(D346-Calculator!$G$24&gt;0,Calculator!$G$24,D346),0))</f>
        <v>0</v>
      </c>
      <c r="F346" s="29">
        <f ca="1">IF(E346&gt;0,D346*Calculator!$G$22/12,0)</f>
        <v>0</v>
      </c>
      <c r="G346" s="29">
        <f ca="1">IF(E346&gt;0,(IFERROR(-PMT(Calculator!$G$22/12,Calculator!$G$23*12,Calculator!$G$20),0))-F346,0)</f>
        <v>0</v>
      </c>
      <c r="H346" s="29">
        <f t="shared" ca="1" si="24"/>
        <v>11610.705052850046</v>
      </c>
      <c r="I346" s="29">
        <f t="shared" ca="1" si="22"/>
        <v>2.0676598039321998</v>
      </c>
      <c r="J346" s="30">
        <f>Calculator!$G$40</f>
        <v>6.5000000000000002E-2</v>
      </c>
      <c r="K346" s="29">
        <f ca="1">IF(C346&gt;=Calculator!$G$27,IF(DAY($C346)=1,Calculator!$G$34/2,IF(DAY($C346)=15,Calculator!$G$34/2,0)),0)</f>
        <v>0</v>
      </c>
      <c r="L346" s="29">
        <f ca="1">IF(DAY($C346)=28,IF(H346=0,0,Calculator!$G$35),0)</f>
        <v>0</v>
      </c>
      <c r="M346" s="29">
        <f ca="1">IF(I346&gt;0,IF(DAY($C346)=1,SUM(INDIRECT("I"&amp;(ROW(C345)-DAY(C345))):I345),0),0)</f>
        <v>0</v>
      </c>
      <c r="N346" s="29">
        <f ca="1">IF(C346&lt;Calculator!$G$27,0,IF(C346=Calculator!$G$27,Calculator!$G$39,IF(H346-K346&lt;=0,IF(D346&gt;Calculator!$G$39,IF(H346-K346+E346+L346+M346+Calculator!$G$39&gt;Calculator!$G$39,Calculator!$G$39-(H346+E346+L346+M346-K346),Calculator!$G$39),D346),0)))</f>
        <v>0</v>
      </c>
    </row>
    <row r="347" spans="1:14" ht="15.75" thickBot="1">
      <c r="A347" s="33" t="str">
        <f ca="1">IF(C347=Calculator!$H$27,"F",IF(Daily!D347+Daily!H347=0,IF(D346+H346&gt;0,"L",""),""))</f>
        <v/>
      </c>
      <c r="B347" s="34">
        <v>346</v>
      </c>
      <c r="C347" s="19">
        <f t="shared" ca="1" si="21"/>
        <v>46276</v>
      </c>
      <c r="D347" s="29">
        <f t="shared" ca="1" si="23"/>
        <v>262174.14595485182</v>
      </c>
      <c r="E347" s="29">
        <f ca="1">IF(C347&lt;Calculator!$D$26,0,IF(DAY($C347)=1,IF(D347-Calculator!$G$24&gt;0,Calculator!$G$24,D347),0))</f>
        <v>0</v>
      </c>
      <c r="F347" s="29">
        <f ca="1">IF(E347&gt;0,D347*Calculator!$G$22/12,0)</f>
        <v>0</v>
      </c>
      <c r="G347" s="29">
        <f ca="1">IF(E347&gt;0,(IFERROR(-PMT(Calculator!$G$22/12,Calculator!$G$23*12,Calculator!$G$20),0))-F347,0)</f>
        <v>0</v>
      </c>
      <c r="H347" s="29">
        <f t="shared" ca="1" si="24"/>
        <v>11610.705052850046</v>
      </c>
      <c r="I347" s="29">
        <f t="shared" ca="1" si="22"/>
        <v>2.0676598039321998</v>
      </c>
      <c r="J347" s="30">
        <f>Calculator!$G$40</f>
        <v>6.5000000000000002E-2</v>
      </c>
      <c r="K347" s="29">
        <f ca="1">IF(C347&gt;=Calculator!$G$27,IF(DAY($C347)=1,Calculator!$G$34/2,IF(DAY($C347)=15,Calculator!$G$34/2,0)),0)</f>
        <v>0</v>
      </c>
      <c r="L347" s="29">
        <f ca="1">IF(DAY($C347)=28,IF(H347=0,0,Calculator!$G$35),0)</f>
        <v>0</v>
      </c>
      <c r="M347" s="29">
        <f ca="1">IF(I347&gt;0,IF(DAY($C347)=1,SUM(INDIRECT("I"&amp;(ROW(C346)-DAY(C346))):I346),0),0)</f>
        <v>0</v>
      </c>
      <c r="N347" s="29">
        <f ca="1">IF(C347&lt;Calculator!$G$27,0,IF(C347=Calculator!$G$27,Calculator!$G$39,IF(H347-K347&lt;=0,IF(D347&gt;Calculator!$G$39,IF(H347-K347+E347+L347+M347+Calculator!$G$39&gt;Calculator!$G$39,Calculator!$G$39-(H347+E347+L347+M347-K347),Calculator!$G$39),D347),0)))</f>
        <v>0</v>
      </c>
    </row>
    <row r="348" spans="1:14" ht="15.75" thickBot="1">
      <c r="A348" s="33" t="str">
        <f ca="1">IF(C348=Calculator!$H$27,"F",IF(Daily!D348+Daily!H348=0,IF(D347+H347&gt;0,"L",""),""))</f>
        <v/>
      </c>
      <c r="B348" s="34">
        <v>347</v>
      </c>
      <c r="C348" s="19">
        <f t="shared" ca="1" si="21"/>
        <v>46277</v>
      </c>
      <c r="D348" s="29">
        <f t="shared" ca="1" si="23"/>
        <v>262174.14595485182</v>
      </c>
      <c r="E348" s="29">
        <f ca="1">IF(C348&lt;Calculator!$D$26,0,IF(DAY($C348)=1,IF(D348-Calculator!$G$24&gt;0,Calculator!$G$24,D348),0))</f>
        <v>0</v>
      </c>
      <c r="F348" s="29">
        <f ca="1">IF(E348&gt;0,D348*Calculator!$G$22/12,0)</f>
        <v>0</v>
      </c>
      <c r="G348" s="29">
        <f ca="1">IF(E348&gt;0,(IFERROR(-PMT(Calculator!$G$22/12,Calculator!$G$23*12,Calculator!$G$20),0))-F348,0)</f>
        <v>0</v>
      </c>
      <c r="H348" s="29">
        <f t="shared" ca="1" si="24"/>
        <v>11610.705052850046</v>
      </c>
      <c r="I348" s="29">
        <f t="shared" ca="1" si="22"/>
        <v>2.0676598039321998</v>
      </c>
      <c r="J348" s="30">
        <f>Calculator!$G$40</f>
        <v>6.5000000000000002E-2</v>
      </c>
      <c r="K348" s="29">
        <f ca="1">IF(C348&gt;=Calculator!$G$27,IF(DAY($C348)=1,Calculator!$G$34/2,IF(DAY($C348)=15,Calculator!$G$34/2,0)),0)</f>
        <v>0</v>
      </c>
      <c r="L348" s="29">
        <f ca="1">IF(DAY($C348)=28,IF(H348=0,0,Calculator!$G$35),0)</f>
        <v>0</v>
      </c>
      <c r="M348" s="29">
        <f ca="1">IF(I348&gt;0,IF(DAY($C348)=1,SUM(INDIRECT("I"&amp;(ROW(C347)-DAY(C347))):I347),0),0)</f>
        <v>0</v>
      </c>
      <c r="N348" s="29">
        <f ca="1">IF(C348&lt;Calculator!$G$27,0,IF(C348=Calculator!$G$27,Calculator!$G$39,IF(H348-K348&lt;=0,IF(D348&gt;Calculator!$G$39,IF(H348-K348+E348+L348+M348+Calculator!$G$39&gt;Calculator!$G$39,Calculator!$G$39-(H348+E348+L348+M348-K348),Calculator!$G$39),D348),0)))</f>
        <v>0</v>
      </c>
    </row>
    <row r="349" spans="1:14" ht="15.75" thickBot="1">
      <c r="A349" s="33" t="str">
        <f ca="1">IF(C349=Calculator!$H$27,"F",IF(Daily!D349+Daily!H349=0,IF(D348+H348&gt;0,"L",""),""))</f>
        <v/>
      </c>
      <c r="B349" s="34">
        <v>348</v>
      </c>
      <c r="C349" s="19">
        <f t="shared" ca="1" si="21"/>
        <v>46278</v>
      </c>
      <c r="D349" s="29">
        <f t="shared" ca="1" si="23"/>
        <v>262174.14595485182</v>
      </c>
      <c r="E349" s="29">
        <f ca="1">IF(C349&lt;Calculator!$D$26,0,IF(DAY($C349)=1,IF(D349-Calculator!$G$24&gt;0,Calculator!$G$24,D349),0))</f>
        <v>0</v>
      </c>
      <c r="F349" s="29">
        <f ca="1">IF(E349&gt;0,D349*Calculator!$G$22/12,0)</f>
        <v>0</v>
      </c>
      <c r="G349" s="29">
        <f ca="1">IF(E349&gt;0,(IFERROR(-PMT(Calculator!$G$22/12,Calculator!$G$23*12,Calculator!$G$20),0))-F349,0)</f>
        <v>0</v>
      </c>
      <c r="H349" s="29">
        <f t="shared" ca="1" si="24"/>
        <v>11610.705052850046</v>
      </c>
      <c r="I349" s="29">
        <f t="shared" ca="1" si="22"/>
        <v>2.0676598039321998</v>
      </c>
      <c r="J349" s="30">
        <f>Calculator!$G$40</f>
        <v>6.5000000000000002E-2</v>
      </c>
      <c r="K349" s="29">
        <f ca="1">IF(C349&gt;=Calculator!$G$27,IF(DAY($C349)=1,Calculator!$G$34/2,IF(DAY($C349)=15,Calculator!$G$34/2,0)),0)</f>
        <v>0</v>
      </c>
      <c r="L349" s="29">
        <f ca="1">IF(DAY($C349)=28,IF(H349=0,0,Calculator!$G$35),0)</f>
        <v>0</v>
      </c>
      <c r="M349" s="29">
        <f ca="1">IF(I349&gt;0,IF(DAY($C349)=1,SUM(INDIRECT("I"&amp;(ROW(C348)-DAY(C348))):I348),0),0)</f>
        <v>0</v>
      </c>
      <c r="N349" s="29">
        <f ca="1">IF(C349&lt;Calculator!$G$27,0,IF(C349=Calculator!$G$27,Calculator!$G$39,IF(H349-K349&lt;=0,IF(D349&gt;Calculator!$G$39,IF(H349-K349+E349+L349+M349+Calculator!$G$39&gt;Calculator!$G$39,Calculator!$G$39-(H349+E349+L349+M349-K349),Calculator!$G$39),D349),0)))</f>
        <v>0</v>
      </c>
    </row>
    <row r="350" spans="1:14" ht="15.75" thickBot="1">
      <c r="A350" s="33" t="str">
        <f ca="1">IF(C350=Calculator!$H$27,"F",IF(Daily!D350+Daily!H350=0,IF(D349+H349&gt;0,"L",""),""))</f>
        <v/>
      </c>
      <c r="B350" s="34">
        <v>349</v>
      </c>
      <c r="C350" s="19">
        <f t="shared" ca="1" si="21"/>
        <v>46279</v>
      </c>
      <c r="D350" s="29">
        <f t="shared" ca="1" si="23"/>
        <v>262174.14595485182</v>
      </c>
      <c r="E350" s="29">
        <f ca="1">IF(C350&lt;Calculator!$D$26,0,IF(DAY($C350)=1,IF(D350-Calculator!$G$24&gt;0,Calculator!$G$24,D350),0))</f>
        <v>0</v>
      </c>
      <c r="F350" s="29">
        <f ca="1">IF(E350&gt;0,D350*Calculator!$G$22/12,0)</f>
        <v>0</v>
      </c>
      <c r="G350" s="29">
        <f ca="1">IF(E350&gt;0,(IFERROR(-PMT(Calculator!$G$22/12,Calculator!$G$23*12,Calculator!$G$20),0))-F350,0)</f>
        <v>0</v>
      </c>
      <c r="H350" s="29">
        <f t="shared" ca="1" si="24"/>
        <v>11610.705052850046</v>
      </c>
      <c r="I350" s="29">
        <f t="shared" ca="1" si="22"/>
        <v>2.0676598039321998</v>
      </c>
      <c r="J350" s="30">
        <f>Calculator!$G$40</f>
        <v>6.5000000000000002E-2</v>
      </c>
      <c r="K350" s="29">
        <f ca="1">IF(C350&gt;=Calculator!$G$27,IF(DAY($C350)=1,Calculator!$G$34/2,IF(DAY($C350)=15,Calculator!$G$34/2,0)),0)</f>
        <v>0</v>
      </c>
      <c r="L350" s="29">
        <f ca="1">IF(DAY($C350)=28,IF(H350=0,0,Calculator!$G$35),0)</f>
        <v>0</v>
      </c>
      <c r="M350" s="29">
        <f ca="1">IF(I350&gt;0,IF(DAY($C350)=1,SUM(INDIRECT("I"&amp;(ROW(C349)-DAY(C349))):I349),0),0)</f>
        <v>0</v>
      </c>
      <c r="N350" s="29">
        <f ca="1">IF(C350&lt;Calculator!$G$27,0,IF(C350=Calculator!$G$27,Calculator!$G$39,IF(H350-K350&lt;=0,IF(D350&gt;Calculator!$G$39,IF(H350-K350+E350+L350+M350+Calculator!$G$39&gt;Calculator!$G$39,Calculator!$G$39-(H350+E350+L350+M350-K350),Calculator!$G$39),D350),0)))</f>
        <v>0</v>
      </c>
    </row>
    <row r="351" spans="1:14" ht="15.75" thickBot="1">
      <c r="A351" s="33" t="str">
        <f ca="1">IF(C351=Calculator!$H$27,"F",IF(Daily!D351+Daily!H351=0,IF(D350+H350&gt;0,"L",""),""))</f>
        <v/>
      </c>
      <c r="B351" s="34">
        <v>350</v>
      </c>
      <c r="C351" s="19">
        <f t="shared" ca="1" si="21"/>
        <v>46280</v>
      </c>
      <c r="D351" s="29">
        <f t="shared" ca="1" si="23"/>
        <v>262174.14595485182</v>
      </c>
      <c r="E351" s="29">
        <f ca="1">IF(C351&lt;Calculator!$D$26,0,IF(DAY($C351)=1,IF(D351-Calculator!$G$24&gt;0,Calculator!$G$24,D351),0))</f>
        <v>0</v>
      </c>
      <c r="F351" s="29">
        <f ca="1">IF(E351&gt;0,D351*Calculator!$G$22/12,0)</f>
        <v>0</v>
      </c>
      <c r="G351" s="29">
        <f ca="1">IF(E351&gt;0,(IFERROR(-PMT(Calculator!$G$22/12,Calculator!$G$23*12,Calculator!$G$20),0))-F351,0)</f>
        <v>0</v>
      </c>
      <c r="H351" s="29">
        <f t="shared" ca="1" si="24"/>
        <v>11610.705052850046</v>
      </c>
      <c r="I351" s="29">
        <f t="shared" ca="1" si="22"/>
        <v>2.0676598039321998</v>
      </c>
      <c r="J351" s="30">
        <f>Calculator!$G$40</f>
        <v>6.5000000000000002E-2</v>
      </c>
      <c r="K351" s="29">
        <f ca="1">IF(C351&gt;=Calculator!$G$27,IF(DAY($C351)=1,Calculator!$G$34/2,IF(DAY($C351)=15,Calculator!$G$34/2,0)),0)</f>
        <v>4500</v>
      </c>
      <c r="L351" s="29">
        <f ca="1">IF(DAY($C351)=28,IF(H351=0,0,Calculator!$G$35),0)</f>
        <v>0</v>
      </c>
      <c r="M351" s="29">
        <f ca="1">IF(I351&gt;0,IF(DAY($C351)=1,SUM(INDIRECT("I"&amp;(ROW(C350)-DAY(C350))):I350),0),0)</f>
        <v>0</v>
      </c>
      <c r="N351" s="29">
        <f ca="1">IF(C351&lt;Calculator!$G$27,0,IF(C351=Calculator!$G$27,Calculator!$G$39,IF(H351-K351&lt;=0,IF(D351&gt;Calculator!$G$39,IF(H351-K351+E351+L351+M351+Calculator!$G$39&gt;Calculator!$G$39,Calculator!$G$39-(H351+E351+L351+M351-K351),Calculator!$G$39),D351),0)))</f>
        <v>0</v>
      </c>
    </row>
    <row r="352" spans="1:14" ht="15.75" thickBot="1">
      <c r="A352" s="33" t="str">
        <f ca="1">IF(C352=Calculator!$H$27,"F",IF(Daily!D352+Daily!H352=0,IF(D351+H351&gt;0,"L",""),""))</f>
        <v/>
      </c>
      <c r="B352" s="34">
        <v>351</v>
      </c>
      <c r="C352" s="19">
        <f t="shared" ca="1" si="21"/>
        <v>46281</v>
      </c>
      <c r="D352" s="29">
        <f t="shared" ca="1" si="23"/>
        <v>262174.14595485182</v>
      </c>
      <c r="E352" s="29">
        <f ca="1">IF(C352&lt;Calculator!$D$26,0,IF(DAY($C352)=1,IF(D352-Calculator!$G$24&gt;0,Calculator!$G$24,D352),0))</f>
        <v>0</v>
      </c>
      <c r="F352" s="29">
        <f ca="1">IF(E352&gt;0,D352*Calculator!$G$22/12,0)</f>
        <v>0</v>
      </c>
      <c r="G352" s="29">
        <f ca="1">IF(E352&gt;0,(IFERROR(-PMT(Calculator!$G$22/12,Calculator!$G$23*12,Calculator!$G$20),0))-F352,0)</f>
        <v>0</v>
      </c>
      <c r="H352" s="29">
        <f t="shared" ca="1" si="24"/>
        <v>7110.7050528500458</v>
      </c>
      <c r="I352" s="29">
        <f t="shared" ca="1" si="22"/>
        <v>1.2662899409185013</v>
      </c>
      <c r="J352" s="30">
        <f>Calculator!$G$40</f>
        <v>6.5000000000000002E-2</v>
      </c>
      <c r="K352" s="29">
        <f ca="1">IF(C352&gt;=Calculator!$G$27,IF(DAY($C352)=1,Calculator!$G$34/2,IF(DAY($C352)=15,Calculator!$G$34/2,0)),0)</f>
        <v>0</v>
      </c>
      <c r="L352" s="29">
        <f ca="1">IF(DAY($C352)=28,IF(H352=0,0,Calculator!$G$35),0)</f>
        <v>0</v>
      </c>
      <c r="M352" s="29">
        <f ca="1">IF(I352&gt;0,IF(DAY($C352)=1,SUM(INDIRECT("I"&amp;(ROW(C351)-DAY(C351))):I351),0),0)</f>
        <v>0</v>
      </c>
      <c r="N352" s="29">
        <f ca="1">IF(C352&lt;Calculator!$G$27,0,IF(C352=Calculator!$G$27,Calculator!$G$39,IF(H352-K352&lt;=0,IF(D352&gt;Calculator!$G$39,IF(H352-K352+E352+L352+M352+Calculator!$G$39&gt;Calculator!$G$39,Calculator!$G$39-(H352+E352+L352+M352-K352),Calculator!$G$39),D352),0)))</f>
        <v>0</v>
      </c>
    </row>
    <row r="353" spans="1:14" ht="15.75" thickBot="1">
      <c r="A353" s="33" t="str">
        <f ca="1">IF(C353=Calculator!$H$27,"F",IF(Daily!D353+Daily!H353=0,IF(D352+H352&gt;0,"L",""),""))</f>
        <v/>
      </c>
      <c r="B353" s="34">
        <v>352</v>
      </c>
      <c r="C353" s="19">
        <f t="shared" ca="1" si="21"/>
        <v>46282</v>
      </c>
      <c r="D353" s="29">
        <f t="shared" ca="1" si="23"/>
        <v>262174.14595485182</v>
      </c>
      <c r="E353" s="29">
        <f ca="1">IF(C353&lt;Calculator!$D$26,0,IF(DAY($C353)=1,IF(D353-Calculator!$G$24&gt;0,Calculator!$G$24,D353),0))</f>
        <v>0</v>
      </c>
      <c r="F353" s="29">
        <f ca="1">IF(E353&gt;0,D353*Calculator!$G$22/12,0)</f>
        <v>0</v>
      </c>
      <c r="G353" s="29">
        <f ca="1">IF(E353&gt;0,(IFERROR(-PMT(Calculator!$G$22/12,Calculator!$G$23*12,Calculator!$G$20),0))-F353,0)</f>
        <v>0</v>
      </c>
      <c r="H353" s="29">
        <f t="shared" ca="1" si="24"/>
        <v>7110.7050528500458</v>
      </c>
      <c r="I353" s="29">
        <f t="shared" ca="1" si="22"/>
        <v>1.2662899409185013</v>
      </c>
      <c r="J353" s="30">
        <f>Calculator!$G$40</f>
        <v>6.5000000000000002E-2</v>
      </c>
      <c r="K353" s="29">
        <f ca="1">IF(C353&gt;=Calculator!$G$27,IF(DAY($C353)=1,Calculator!$G$34/2,IF(DAY($C353)=15,Calculator!$G$34/2,0)),0)</f>
        <v>0</v>
      </c>
      <c r="L353" s="29">
        <f ca="1">IF(DAY($C353)=28,IF(H353=0,0,Calculator!$G$35),0)</f>
        <v>0</v>
      </c>
      <c r="M353" s="29">
        <f ca="1">IF(I353&gt;0,IF(DAY($C353)=1,SUM(INDIRECT("I"&amp;(ROW(C352)-DAY(C352))):I352),0),0)</f>
        <v>0</v>
      </c>
      <c r="N353" s="29">
        <f ca="1">IF(C353&lt;Calculator!$G$27,0,IF(C353=Calculator!$G$27,Calculator!$G$39,IF(H353-K353&lt;=0,IF(D353&gt;Calculator!$G$39,IF(H353-K353+E353+L353+M353+Calculator!$G$39&gt;Calculator!$G$39,Calculator!$G$39-(H353+E353+L353+M353-K353),Calculator!$G$39),D353),0)))</f>
        <v>0</v>
      </c>
    </row>
    <row r="354" spans="1:14" ht="15.75" thickBot="1">
      <c r="A354" s="33" t="str">
        <f ca="1">IF(C354=Calculator!$H$27,"F",IF(Daily!D354+Daily!H354=0,IF(D353+H353&gt;0,"L",""),""))</f>
        <v/>
      </c>
      <c r="B354" s="34">
        <v>353</v>
      </c>
      <c r="C354" s="19">
        <f t="shared" ca="1" si="21"/>
        <v>46283</v>
      </c>
      <c r="D354" s="29">
        <f t="shared" ca="1" si="23"/>
        <v>262174.14595485182</v>
      </c>
      <c r="E354" s="29">
        <f ca="1">IF(C354&lt;Calculator!$D$26,0,IF(DAY($C354)=1,IF(D354-Calculator!$G$24&gt;0,Calculator!$G$24,D354),0))</f>
        <v>0</v>
      </c>
      <c r="F354" s="29">
        <f ca="1">IF(E354&gt;0,D354*Calculator!$G$22/12,0)</f>
        <v>0</v>
      </c>
      <c r="G354" s="29">
        <f ca="1">IF(E354&gt;0,(IFERROR(-PMT(Calculator!$G$22/12,Calculator!$G$23*12,Calculator!$G$20),0))-F354,0)</f>
        <v>0</v>
      </c>
      <c r="H354" s="29">
        <f t="shared" ca="1" si="24"/>
        <v>7110.7050528500458</v>
      </c>
      <c r="I354" s="29">
        <f t="shared" ca="1" si="22"/>
        <v>1.2662899409185013</v>
      </c>
      <c r="J354" s="30">
        <f>Calculator!$G$40</f>
        <v>6.5000000000000002E-2</v>
      </c>
      <c r="K354" s="29">
        <f ca="1">IF(C354&gt;=Calculator!$G$27,IF(DAY($C354)=1,Calculator!$G$34/2,IF(DAY($C354)=15,Calculator!$G$34/2,0)),0)</f>
        <v>0</v>
      </c>
      <c r="L354" s="29">
        <f ca="1">IF(DAY($C354)=28,IF(H354=0,0,Calculator!$G$35),0)</f>
        <v>0</v>
      </c>
      <c r="M354" s="29">
        <f ca="1">IF(I354&gt;0,IF(DAY($C354)=1,SUM(INDIRECT("I"&amp;(ROW(C353)-DAY(C353))):I353),0),0)</f>
        <v>0</v>
      </c>
      <c r="N354" s="29">
        <f ca="1">IF(C354&lt;Calculator!$G$27,0,IF(C354=Calculator!$G$27,Calculator!$G$39,IF(H354-K354&lt;=0,IF(D354&gt;Calculator!$G$39,IF(H354-K354+E354+L354+M354+Calculator!$G$39&gt;Calculator!$G$39,Calculator!$G$39-(H354+E354+L354+M354-K354),Calculator!$G$39),D354),0)))</f>
        <v>0</v>
      </c>
    </row>
    <row r="355" spans="1:14" ht="15.75" thickBot="1">
      <c r="A355" s="33" t="str">
        <f ca="1">IF(C355=Calculator!$H$27,"F",IF(Daily!D355+Daily!H355=0,IF(D354+H354&gt;0,"L",""),""))</f>
        <v/>
      </c>
      <c r="B355" s="34">
        <v>354</v>
      </c>
      <c r="C355" s="19">
        <f t="shared" ca="1" si="21"/>
        <v>46284</v>
      </c>
      <c r="D355" s="29">
        <f t="shared" ca="1" si="23"/>
        <v>262174.14595485182</v>
      </c>
      <c r="E355" s="29">
        <f ca="1">IF(C355&lt;Calculator!$D$26,0,IF(DAY($C355)=1,IF(D355-Calculator!$G$24&gt;0,Calculator!$G$24,D355),0))</f>
        <v>0</v>
      </c>
      <c r="F355" s="29">
        <f ca="1">IF(E355&gt;0,D355*Calculator!$G$22/12,0)</f>
        <v>0</v>
      </c>
      <c r="G355" s="29">
        <f ca="1">IF(E355&gt;0,(IFERROR(-PMT(Calculator!$G$22/12,Calculator!$G$23*12,Calculator!$G$20),0))-F355,0)</f>
        <v>0</v>
      </c>
      <c r="H355" s="29">
        <f t="shared" ca="1" si="24"/>
        <v>7110.7050528500458</v>
      </c>
      <c r="I355" s="29">
        <f t="shared" ca="1" si="22"/>
        <v>1.2662899409185013</v>
      </c>
      <c r="J355" s="30">
        <f>Calculator!$G$40</f>
        <v>6.5000000000000002E-2</v>
      </c>
      <c r="K355" s="29">
        <f ca="1">IF(C355&gt;=Calculator!$G$27,IF(DAY($C355)=1,Calculator!$G$34/2,IF(DAY($C355)=15,Calculator!$G$34/2,0)),0)</f>
        <v>0</v>
      </c>
      <c r="L355" s="29">
        <f ca="1">IF(DAY($C355)=28,IF(H355=0,0,Calculator!$G$35),0)</f>
        <v>0</v>
      </c>
      <c r="M355" s="29">
        <f ca="1">IF(I355&gt;0,IF(DAY($C355)=1,SUM(INDIRECT("I"&amp;(ROW(C354)-DAY(C354))):I354),0),0)</f>
        <v>0</v>
      </c>
      <c r="N355" s="29">
        <f ca="1">IF(C355&lt;Calculator!$G$27,0,IF(C355=Calculator!$G$27,Calculator!$G$39,IF(H355-K355&lt;=0,IF(D355&gt;Calculator!$G$39,IF(H355-K355+E355+L355+M355+Calculator!$G$39&gt;Calculator!$G$39,Calculator!$G$39-(H355+E355+L355+M355-K355),Calculator!$G$39),D355),0)))</f>
        <v>0</v>
      </c>
    </row>
    <row r="356" spans="1:14" ht="15.75" thickBot="1">
      <c r="A356" s="33" t="str">
        <f ca="1">IF(C356=Calculator!$H$27,"F",IF(Daily!D356+Daily!H356=0,IF(D355+H355&gt;0,"L",""),""))</f>
        <v/>
      </c>
      <c r="B356" s="34">
        <v>355</v>
      </c>
      <c r="C356" s="19">
        <f t="shared" ca="1" si="21"/>
        <v>46285</v>
      </c>
      <c r="D356" s="29">
        <f t="shared" ca="1" si="23"/>
        <v>262174.14595485182</v>
      </c>
      <c r="E356" s="29">
        <f ca="1">IF(C356&lt;Calculator!$D$26,0,IF(DAY($C356)=1,IF(D356-Calculator!$G$24&gt;0,Calculator!$G$24,D356),0))</f>
        <v>0</v>
      </c>
      <c r="F356" s="29">
        <f ca="1">IF(E356&gt;0,D356*Calculator!$G$22/12,0)</f>
        <v>0</v>
      </c>
      <c r="G356" s="29">
        <f ca="1">IF(E356&gt;0,(IFERROR(-PMT(Calculator!$G$22/12,Calculator!$G$23*12,Calculator!$G$20),0))-F356,0)</f>
        <v>0</v>
      </c>
      <c r="H356" s="29">
        <f t="shared" ca="1" si="24"/>
        <v>7110.7050528500458</v>
      </c>
      <c r="I356" s="29">
        <f t="shared" ca="1" si="22"/>
        <v>1.2662899409185013</v>
      </c>
      <c r="J356" s="30">
        <f>Calculator!$G$40</f>
        <v>6.5000000000000002E-2</v>
      </c>
      <c r="K356" s="29">
        <f ca="1">IF(C356&gt;=Calculator!$G$27,IF(DAY($C356)=1,Calculator!$G$34/2,IF(DAY($C356)=15,Calculator!$G$34/2,0)),0)</f>
        <v>0</v>
      </c>
      <c r="L356" s="29">
        <f ca="1">IF(DAY($C356)=28,IF(H356=0,0,Calculator!$G$35),0)</f>
        <v>0</v>
      </c>
      <c r="M356" s="29">
        <f ca="1">IF(I356&gt;0,IF(DAY($C356)=1,SUM(INDIRECT("I"&amp;(ROW(C355)-DAY(C355))):I355),0),0)</f>
        <v>0</v>
      </c>
      <c r="N356" s="29">
        <f ca="1">IF(C356&lt;Calculator!$G$27,0,IF(C356=Calculator!$G$27,Calculator!$G$39,IF(H356-K356&lt;=0,IF(D356&gt;Calculator!$G$39,IF(H356-K356+E356+L356+M356+Calculator!$G$39&gt;Calculator!$G$39,Calculator!$G$39-(H356+E356+L356+M356-K356),Calculator!$G$39),D356),0)))</f>
        <v>0</v>
      </c>
    </row>
    <row r="357" spans="1:14" ht="15.75" thickBot="1">
      <c r="A357" s="33" t="str">
        <f ca="1">IF(C357=Calculator!$H$27,"F",IF(Daily!D357+Daily!H357=0,IF(D356+H356&gt;0,"L",""),""))</f>
        <v/>
      </c>
      <c r="B357" s="34">
        <v>356</v>
      </c>
      <c r="C357" s="19">
        <f t="shared" ca="1" si="21"/>
        <v>46286</v>
      </c>
      <c r="D357" s="29">
        <f t="shared" ca="1" si="23"/>
        <v>262174.14595485182</v>
      </c>
      <c r="E357" s="29">
        <f ca="1">IF(C357&lt;Calculator!$D$26,0,IF(DAY($C357)=1,IF(D357-Calculator!$G$24&gt;0,Calculator!$G$24,D357),0))</f>
        <v>0</v>
      </c>
      <c r="F357" s="29">
        <f ca="1">IF(E357&gt;0,D357*Calculator!$G$22/12,0)</f>
        <v>0</v>
      </c>
      <c r="G357" s="29">
        <f ca="1">IF(E357&gt;0,(IFERROR(-PMT(Calculator!$G$22/12,Calculator!$G$23*12,Calculator!$G$20),0))-F357,0)</f>
        <v>0</v>
      </c>
      <c r="H357" s="29">
        <f t="shared" ca="1" si="24"/>
        <v>7110.7050528500458</v>
      </c>
      <c r="I357" s="29">
        <f t="shared" ca="1" si="22"/>
        <v>1.2662899409185013</v>
      </c>
      <c r="J357" s="30">
        <f>Calculator!$G$40</f>
        <v>6.5000000000000002E-2</v>
      </c>
      <c r="K357" s="29">
        <f ca="1">IF(C357&gt;=Calculator!$G$27,IF(DAY($C357)=1,Calculator!$G$34/2,IF(DAY($C357)=15,Calculator!$G$34/2,0)),0)</f>
        <v>0</v>
      </c>
      <c r="L357" s="29">
        <f ca="1">IF(DAY($C357)=28,IF(H357=0,0,Calculator!$G$35),0)</f>
        <v>0</v>
      </c>
      <c r="M357" s="29">
        <f ca="1">IF(I357&gt;0,IF(DAY($C357)=1,SUM(INDIRECT("I"&amp;(ROW(C356)-DAY(C356))):I356),0),0)</f>
        <v>0</v>
      </c>
      <c r="N357" s="29">
        <f ca="1">IF(C357&lt;Calculator!$G$27,0,IF(C357=Calculator!$G$27,Calculator!$G$39,IF(H357-K357&lt;=0,IF(D357&gt;Calculator!$G$39,IF(H357-K357+E357+L357+M357+Calculator!$G$39&gt;Calculator!$G$39,Calculator!$G$39-(H357+E357+L357+M357-K357),Calculator!$G$39),D357),0)))</f>
        <v>0</v>
      </c>
    </row>
    <row r="358" spans="1:14" ht="15.75" thickBot="1">
      <c r="A358" s="33" t="str">
        <f ca="1">IF(C358=Calculator!$H$27,"F",IF(Daily!D358+Daily!H358=0,IF(D357+H357&gt;0,"L",""),""))</f>
        <v/>
      </c>
      <c r="B358" s="34">
        <v>357</v>
      </c>
      <c r="C358" s="19">
        <f t="shared" ca="1" si="21"/>
        <v>46287</v>
      </c>
      <c r="D358" s="29">
        <f t="shared" ca="1" si="23"/>
        <v>262174.14595485182</v>
      </c>
      <c r="E358" s="29">
        <f ca="1">IF(C358&lt;Calculator!$D$26,0,IF(DAY($C358)=1,IF(D358-Calculator!$G$24&gt;0,Calculator!$G$24,D358),0))</f>
        <v>0</v>
      </c>
      <c r="F358" s="29">
        <f ca="1">IF(E358&gt;0,D358*Calculator!$G$22/12,0)</f>
        <v>0</v>
      </c>
      <c r="G358" s="29">
        <f ca="1">IF(E358&gt;0,(IFERROR(-PMT(Calculator!$G$22/12,Calculator!$G$23*12,Calculator!$G$20),0))-F358,0)</f>
        <v>0</v>
      </c>
      <c r="H358" s="29">
        <f t="shared" ca="1" si="24"/>
        <v>7110.7050528500458</v>
      </c>
      <c r="I358" s="29">
        <f t="shared" ca="1" si="22"/>
        <v>1.2662899409185013</v>
      </c>
      <c r="J358" s="30">
        <f>Calculator!$G$40</f>
        <v>6.5000000000000002E-2</v>
      </c>
      <c r="K358" s="29">
        <f ca="1">IF(C358&gt;=Calculator!$G$27,IF(DAY($C358)=1,Calculator!$G$34/2,IF(DAY($C358)=15,Calculator!$G$34/2,0)),0)</f>
        <v>0</v>
      </c>
      <c r="L358" s="29">
        <f ca="1">IF(DAY($C358)=28,IF(H358=0,0,Calculator!$G$35),0)</f>
        <v>0</v>
      </c>
      <c r="M358" s="29">
        <f ca="1">IF(I358&gt;0,IF(DAY($C358)=1,SUM(INDIRECT("I"&amp;(ROW(C357)-DAY(C357))):I357),0),0)</f>
        <v>0</v>
      </c>
      <c r="N358" s="29">
        <f ca="1">IF(C358&lt;Calculator!$G$27,0,IF(C358=Calculator!$G$27,Calculator!$G$39,IF(H358-K358&lt;=0,IF(D358&gt;Calculator!$G$39,IF(H358-K358+E358+L358+M358+Calculator!$G$39&gt;Calculator!$G$39,Calculator!$G$39-(H358+E358+L358+M358-K358),Calculator!$G$39),D358),0)))</f>
        <v>0</v>
      </c>
    </row>
    <row r="359" spans="1:14" ht="15.75" thickBot="1">
      <c r="A359" s="33" t="str">
        <f ca="1">IF(C359=Calculator!$H$27,"F",IF(Daily!D359+Daily!H359=0,IF(D358+H358&gt;0,"L",""),""))</f>
        <v/>
      </c>
      <c r="B359" s="34">
        <v>358</v>
      </c>
      <c r="C359" s="19">
        <f t="shared" ca="1" si="21"/>
        <v>46288</v>
      </c>
      <c r="D359" s="29">
        <f t="shared" ca="1" si="23"/>
        <v>262174.14595485182</v>
      </c>
      <c r="E359" s="29">
        <f ca="1">IF(C359&lt;Calculator!$D$26,0,IF(DAY($C359)=1,IF(D359-Calculator!$G$24&gt;0,Calculator!$G$24,D359),0))</f>
        <v>0</v>
      </c>
      <c r="F359" s="29">
        <f ca="1">IF(E359&gt;0,D359*Calculator!$G$22/12,0)</f>
        <v>0</v>
      </c>
      <c r="G359" s="29">
        <f ca="1">IF(E359&gt;0,(IFERROR(-PMT(Calculator!$G$22/12,Calculator!$G$23*12,Calculator!$G$20),0))-F359,0)</f>
        <v>0</v>
      </c>
      <c r="H359" s="29">
        <f t="shared" ca="1" si="24"/>
        <v>7110.7050528500458</v>
      </c>
      <c r="I359" s="29">
        <f t="shared" ca="1" si="22"/>
        <v>1.2662899409185013</v>
      </c>
      <c r="J359" s="30">
        <f>Calculator!$G$40</f>
        <v>6.5000000000000002E-2</v>
      </c>
      <c r="K359" s="29">
        <f ca="1">IF(C359&gt;=Calculator!$G$27,IF(DAY($C359)=1,Calculator!$G$34/2,IF(DAY($C359)=15,Calculator!$G$34/2,0)),0)</f>
        <v>0</v>
      </c>
      <c r="L359" s="29">
        <f ca="1">IF(DAY($C359)=28,IF(H359=0,0,Calculator!$G$35),0)</f>
        <v>0</v>
      </c>
      <c r="M359" s="29">
        <f ca="1">IF(I359&gt;0,IF(DAY($C359)=1,SUM(INDIRECT("I"&amp;(ROW(C358)-DAY(C358))):I358),0),0)</f>
        <v>0</v>
      </c>
      <c r="N359" s="29">
        <f ca="1">IF(C359&lt;Calculator!$G$27,0,IF(C359=Calculator!$G$27,Calculator!$G$39,IF(H359-K359&lt;=0,IF(D359&gt;Calculator!$G$39,IF(H359-K359+E359+L359+M359+Calculator!$G$39&gt;Calculator!$G$39,Calculator!$G$39-(H359+E359+L359+M359-K359),Calculator!$G$39),D359),0)))</f>
        <v>0</v>
      </c>
    </row>
    <row r="360" spans="1:14" ht="15.75" thickBot="1">
      <c r="A360" s="33" t="str">
        <f ca="1">IF(C360=Calculator!$H$27,"F",IF(Daily!D360+Daily!H360=0,IF(D359+H359&gt;0,"L",""),""))</f>
        <v/>
      </c>
      <c r="B360" s="34">
        <v>359</v>
      </c>
      <c r="C360" s="19">
        <f t="shared" ca="1" si="21"/>
        <v>46289</v>
      </c>
      <c r="D360" s="29">
        <f t="shared" ca="1" si="23"/>
        <v>262174.14595485182</v>
      </c>
      <c r="E360" s="29">
        <f ca="1">IF(C360&lt;Calculator!$D$26,0,IF(DAY($C360)=1,IF(D360-Calculator!$G$24&gt;0,Calculator!$G$24,D360),0))</f>
        <v>0</v>
      </c>
      <c r="F360" s="29">
        <f ca="1">IF(E360&gt;0,D360*Calculator!$G$22/12,0)</f>
        <v>0</v>
      </c>
      <c r="G360" s="29">
        <f ca="1">IF(E360&gt;0,(IFERROR(-PMT(Calculator!$G$22/12,Calculator!$G$23*12,Calculator!$G$20),0))-F360,0)</f>
        <v>0</v>
      </c>
      <c r="H360" s="29">
        <f t="shared" ca="1" si="24"/>
        <v>7110.7050528500458</v>
      </c>
      <c r="I360" s="29">
        <f t="shared" ca="1" si="22"/>
        <v>1.2662899409185013</v>
      </c>
      <c r="J360" s="30">
        <f>Calculator!$G$40</f>
        <v>6.5000000000000002E-2</v>
      </c>
      <c r="K360" s="29">
        <f ca="1">IF(C360&gt;=Calculator!$G$27,IF(DAY($C360)=1,Calculator!$G$34/2,IF(DAY($C360)=15,Calculator!$G$34/2,0)),0)</f>
        <v>0</v>
      </c>
      <c r="L360" s="29">
        <f ca="1">IF(DAY($C360)=28,IF(H360=0,0,Calculator!$G$35),0)</f>
        <v>0</v>
      </c>
      <c r="M360" s="29">
        <f ca="1">IF(I360&gt;0,IF(DAY($C360)=1,SUM(INDIRECT("I"&amp;(ROW(C359)-DAY(C359))):I359),0),0)</f>
        <v>0</v>
      </c>
      <c r="N360" s="29">
        <f ca="1">IF(C360&lt;Calculator!$G$27,0,IF(C360=Calculator!$G$27,Calculator!$G$39,IF(H360-K360&lt;=0,IF(D360&gt;Calculator!$G$39,IF(H360-K360+E360+L360+M360+Calculator!$G$39&gt;Calculator!$G$39,Calculator!$G$39-(H360+E360+L360+M360-K360),Calculator!$G$39),D360),0)))</f>
        <v>0</v>
      </c>
    </row>
    <row r="361" spans="1:14" ht="15.75" thickBot="1">
      <c r="A361" s="33" t="str">
        <f ca="1">IF(C361=Calculator!$H$27,"F",IF(Daily!D361+Daily!H361=0,IF(D360+H360&gt;0,"L",""),""))</f>
        <v/>
      </c>
      <c r="B361" s="34">
        <v>360</v>
      </c>
      <c r="C361" s="19">
        <f t="shared" ca="1" si="21"/>
        <v>46290</v>
      </c>
      <c r="D361" s="29">
        <f t="shared" ca="1" si="23"/>
        <v>262174.14595485182</v>
      </c>
      <c r="E361" s="29">
        <f ca="1">IF(C361&lt;Calculator!$D$26,0,IF(DAY($C361)=1,IF(D361-Calculator!$G$24&gt;0,Calculator!$G$24,D361),0))</f>
        <v>0</v>
      </c>
      <c r="F361" s="29">
        <f ca="1">IF(E361&gt;0,D361*Calculator!$G$22/12,0)</f>
        <v>0</v>
      </c>
      <c r="G361" s="29">
        <f ca="1">IF(E361&gt;0,(IFERROR(-PMT(Calculator!$G$22/12,Calculator!$G$23*12,Calculator!$G$20),0))-F361,0)</f>
        <v>0</v>
      </c>
      <c r="H361" s="29">
        <f t="shared" ca="1" si="24"/>
        <v>7110.7050528500458</v>
      </c>
      <c r="I361" s="29">
        <f t="shared" ca="1" si="22"/>
        <v>1.2662899409185013</v>
      </c>
      <c r="J361" s="30">
        <f>Calculator!$G$40</f>
        <v>6.5000000000000002E-2</v>
      </c>
      <c r="K361" s="29">
        <f ca="1">IF(C361&gt;=Calculator!$G$27,IF(DAY($C361)=1,Calculator!$G$34/2,IF(DAY($C361)=15,Calculator!$G$34/2,0)),0)</f>
        <v>0</v>
      </c>
      <c r="L361" s="29">
        <f ca="1">IF(DAY($C361)=28,IF(H361=0,0,Calculator!$G$35),0)</f>
        <v>0</v>
      </c>
      <c r="M361" s="29">
        <f ca="1">IF(I361&gt;0,IF(DAY($C361)=1,SUM(INDIRECT("I"&amp;(ROW(C360)-DAY(C360))):I360),0),0)</f>
        <v>0</v>
      </c>
      <c r="N361" s="29">
        <f ca="1">IF(C361&lt;Calculator!$G$27,0,IF(C361=Calculator!$G$27,Calculator!$G$39,IF(H361-K361&lt;=0,IF(D361&gt;Calculator!$G$39,IF(H361-K361+E361+L361+M361+Calculator!$G$39&gt;Calculator!$G$39,Calculator!$G$39-(H361+E361+L361+M361-K361),Calculator!$G$39),D361),0)))</f>
        <v>0</v>
      </c>
    </row>
    <row r="362" spans="1:14" ht="15.75" thickBot="1">
      <c r="A362" s="33" t="str">
        <f ca="1">IF(C362=Calculator!$H$27,"F",IF(Daily!D362+Daily!H362=0,IF(D361+H361&gt;0,"L",""),""))</f>
        <v/>
      </c>
      <c r="B362" s="34">
        <v>361</v>
      </c>
      <c r="C362" s="19">
        <f t="shared" ca="1" si="21"/>
        <v>46291</v>
      </c>
      <c r="D362" s="29">
        <f t="shared" ca="1" si="23"/>
        <v>262174.14595485182</v>
      </c>
      <c r="E362" s="29">
        <f ca="1">IF(C362&lt;Calculator!$D$26,0,IF(DAY($C362)=1,IF(D362-Calculator!$G$24&gt;0,Calculator!$G$24,D362),0))</f>
        <v>0</v>
      </c>
      <c r="F362" s="29">
        <f ca="1">IF(E362&gt;0,D362*Calculator!$G$22/12,0)</f>
        <v>0</v>
      </c>
      <c r="G362" s="29">
        <f ca="1">IF(E362&gt;0,(IFERROR(-PMT(Calculator!$G$22/12,Calculator!$G$23*12,Calculator!$G$20),0))-F362,0)</f>
        <v>0</v>
      </c>
      <c r="H362" s="29">
        <f t="shared" ca="1" si="24"/>
        <v>7110.7050528500458</v>
      </c>
      <c r="I362" s="29">
        <f t="shared" ca="1" si="22"/>
        <v>1.2662899409185013</v>
      </c>
      <c r="J362" s="30">
        <f>Calculator!$G$40</f>
        <v>6.5000000000000002E-2</v>
      </c>
      <c r="K362" s="29">
        <f ca="1">IF(C362&gt;=Calculator!$G$27,IF(DAY($C362)=1,Calculator!$G$34/2,IF(DAY($C362)=15,Calculator!$G$34/2,0)),0)</f>
        <v>0</v>
      </c>
      <c r="L362" s="29">
        <f ca="1">IF(DAY($C362)=28,IF(H362=0,0,Calculator!$G$35),0)</f>
        <v>0</v>
      </c>
      <c r="M362" s="29">
        <f ca="1">IF(I362&gt;0,IF(DAY($C362)=1,SUM(INDIRECT("I"&amp;(ROW(C361)-DAY(C361))):I361),0),0)</f>
        <v>0</v>
      </c>
      <c r="N362" s="29">
        <f ca="1">IF(C362&lt;Calculator!$G$27,0,IF(C362=Calculator!$G$27,Calculator!$G$39,IF(H362-K362&lt;=0,IF(D362&gt;Calculator!$G$39,IF(H362-K362+E362+L362+M362+Calculator!$G$39&gt;Calculator!$G$39,Calculator!$G$39-(H362+E362+L362+M362-K362),Calculator!$G$39),D362),0)))</f>
        <v>0</v>
      </c>
    </row>
    <row r="363" spans="1:14" ht="15.75" thickBot="1">
      <c r="A363" s="33" t="str">
        <f ca="1">IF(C363=Calculator!$H$27,"F",IF(Daily!D363+Daily!H363=0,IF(D362+H362&gt;0,"L",""),""))</f>
        <v/>
      </c>
      <c r="B363" s="34">
        <v>362</v>
      </c>
      <c r="C363" s="19">
        <f t="shared" ca="1" si="21"/>
        <v>46292</v>
      </c>
      <c r="D363" s="29">
        <f t="shared" ca="1" si="23"/>
        <v>262174.14595485182</v>
      </c>
      <c r="E363" s="29">
        <f ca="1">IF(C363&lt;Calculator!$D$26,0,IF(DAY($C363)=1,IF(D363-Calculator!$G$24&gt;0,Calculator!$G$24,D363),0))</f>
        <v>0</v>
      </c>
      <c r="F363" s="29">
        <f ca="1">IF(E363&gt;0,D363*Calculator!$G$22/12,0)</f>
        <v>0</v>
      </c>
      <c r="G363" s="29">
        <f ca="1">IF(E363&gt;0,(IFERROR(-PMT(Calculator!$G$22/12,Calculator!$G$23*12,Calculator!$G$20),0))-F363,0)</f>
        <v>0</v>
      </c>
      <c r="H363" s="29">
        <f t="shared" ca="1" si="24"/>
        <v>7110.7050528500458</v>
      </c>
      <c r="I363" s="29">
        <f t="shared" ca="1" si="22"/>
        <v>1.2662899409185013</v>
      </c>
      <c r="J363" s="30">
        <f>Calculator!$G$40</f>
        <v>6.5000000000000002E-2</v>
      </c>
      <c r="K363" s="29">
        <f ca="1">IF(C363&gt;=Calculator!$G$27,IF(DAY($C363)=1,Calculator!$G$34/2,IF(DAY($C363)=15,Calculator!$G$34/2,0)),0)</f>
        <v>0</v>
      </c>
      <c r="L363" s="29">
        <f ca="1">IF(DAY($C363)=28,IF(H363=0,0,Calculator!$G$35),0)</f>
        <v>0</v>
      </c>
      <c r="M363" s="29">
        <f ca="1">IF(I363&gt;0,IF(DAY($C363)=1,SUM(INDIRECT("I"&amp;(ROW(C362)-DAY(C362))):I362),0),0)</f>
        <v>0</v>
      </c>
      <c r="N363" s="29">
        <f ca="1">IF(C363&lt;Calculator!$G$27,0,IF(C363=Calculator!$G$27,Calculator!$G$39,IF(H363-K363&lt;=0,IF(D363&gt;Calculator!$G$39,IF(H363-K363+E363+L363+M363+Calculator!$G$39&gt;Calculator!$G$39,Calculator!$G$39-(H363+E363+L363+M363-K363),Calculator!$G$39),D363),0)))</f>
        <v>0</v>
      </c>
    </row>
    <row r="364" spans="1:14" ht="15.75" thickBot="1">
      <c r="A364" s="33" t="str">
        <f ca="1">IF(C364=Calculator!$H$27,"F",IF(Daily!D364+Daily!H364=0,IF(D363+H363&gt;0,"L",""),""))</f>
        <v/>
      </c>
      <c r="B364" s="34">
        <v>363</v>
      </c>
      <c r="C364" s="19">
        <f t="shared" ca="1" si="21"/>
        <v>46293</v>
      </c>
      <c r="D364" s="29">
        <f t="shared" ca="1" si="23"/>
        <v>262174.14595485182</v>
      </c>
      <c r="E364" s="29">
        <f ca="1">IF(C364&lt;Calculator!$D$26,0,IF(DAY($C364)=1,IF(D364-Calculator!$G$24&gt;0,Calculator!$G$24,D364),0))</f>
        <v>0</v>
      </c>
      <c r="F364" s="29">
        <f ca="1">IF(E364&gt;0,D364*Calculator!$G$22/12,0)</f>
        <v>0</v>
      </c>
      <c r="G364" s="29">
        <f ca="1">IF(E364&gt;0,(IFERROR(-PMT(Calculator!$G$22/12,Calculator!$G$23*12,Calculator!$G$20),0))-F364,0)</f>
        <v>0</v>
      </c>
      <c r="H364" s="29">
        <f t="shared" ca="1" si="24"/>
        <v>7110.7050528500458</v>
      </c>
      <c r="I364" s="29">
        <f t="shared" ca="1" si="22"/>
        <v>1.2662899409185013</v>
      </c>
      <c r="J364" s="30">
        <f>Calculator!$G$40</f>
        <v>6.5000000000000002E-2</v>
      </c>
      <c r="K364" s="29">
        <f ca="1">IF(C364&gt;=Calculator!$G$27,IF(DAY($C364)=1,Calculator!$G$34/2,IF(DAY($C364)=15,Calculator!$G$34/2,0)),0)</f>
        <v>0</v>
      </c>
      <c r="L364" s="29">
        <f ca="1">IF(DAY($C364)=28,IF(H364=0,0,Calculator!$G$35),0)</f>
        <v>5000</v>
      </c>
      <c r="M364" s="29">
        <f ca="1">IF(I364&gt;0,IF(DAY($C364)=1,SUM(INDIRECT("I"&amp;(ROW(C363)-DAY(C363))):I363),0),0)</f>
        <v>0</v>
      </c>
      <c r="N364" s="29">
        <f ca="1">IF(C364&lt;Calculator!$G$27,0,IF(C364=Calculator!$G$27,Calculator!$G$39,IF(H364-K364&lt;=0,IF(D364&gt;Calculator!$G$39,IF(H364-K364+E364+L364+M364+Calculator!$G$39&gt;Calculator!$G$39,Calculator!$G$39-(H364+E364+L364+M364-K364),Calculator!$G$39),D364),0)))</f>
        <v>0</v>
      </c>
    </row>
    <row r="365" spans="1:14" ht="15.75" thickBot="1">
      <c r="A365" s="33" t="str">
        <f ca="1">IF(C365=Calculator!$H$27,"F",IF(Daily!D365+Daily!H365=0,IF(D364+H364&gt;0,"L",""),""))</f>
        <v/>
      </c>
      <c r="B365" s="34">
        <v>364</v>
      </c>
      <c r="C365" s="19">
        <f t="shared" ca="1" si="21"/>
        <v>46294</v>
      </c>
      <c r="D365" s="29">
        <f t="shared" ca="1" si="23"/>
        <v>262174.14595485182</v>
      </c>
      <c r="E365" s="29">
        <f ca="1">IF(C365&lt;Calculator!$D$26,0,IF(DAY($C365)=1,IF(D365-Calculator!$G$24&gt;0,Calculator!$G$24,D365),0))</f>
        <v>0</v>
      </c>
      <c r="F365" s="29">
        <f ca="1">IF(E365&gt;0,D365*Calculator!$G$22/12,0)</f>
        <v>0</v>
      </c>
      <c r="G365" s="29">
        <f ca="1">IF(E365&gt;0,(IFERROR(-PMT(Calculator!$G$22/12,Calculator!$G$23*12,Calculator!$G$20),0))-F365,0)</f>
        <v>0</v>
      </c>
      <c r="H365" s="29">
        <f t="shared" ca="1" si="24"/>
        <v>12110.705052850046</v>
      </c>
      <c r="I365" s="29">
        <f t="shared" ca="1" si="22"/>
        <v>2.1567008998226109</v>
      </c>
      <c r="J365" s="30">
        <f>Calculator!$G$40</f>
        <v>6.5000000000000002E-2</v>
      </c>
      <c r="K365" s="29">
        <f ca="1">IF(C365&gt;=Calculator!$G$27,IF(DAY($C365)=1,Calculator!$G$34/2,IF(DAY($C365)=15,Calculator!$G$34/2,0)),0)</f>
        <v>0</v>
      </c>
      <c r="L365" s="29">
        <f ca="1">IF(DAY($C365)=28,IF(H365=0,0,Calculator!$G$35),0)</f>
        <v>0</v>
      </c>
      <c r="M365" s="29">
        <f ca="1">IF(I365&gt;0,IF(DAY($C365)=1,SUM(INDIRECT("I"&amp;(ROW(C364)-DAY(C364))):I364),0),0)</f>
        <v>0</v>
      </c>
      <c r="N365" s="29">
        <f ca="1">IF(C365&lt;Calculator!$G$27,0,IF(C365=Calculator!$G$27,Calculator!$G$39,IF(H365-K365&lt;=0,IF(D365&gt;Calculator!$G$39,IF(H365-K365+E365+L365+M365+Calculator!$G$39&gt;Calculator!$G$39,Calculator!$G$39-(H365+E365+L365+M365-K365),Calculator!$G$39),D365),0)))</f>
        <v>0</v>
      </c>
    </row>
    <row r="366" spans="1:14" ht="15.75" thickBot="1">
      <c r="A366" s="33" t="str">
        <f ca="1">IF(C366=Calculator!$H$27,"F",IF(Daily!D366+Daily!H366=0,IF(D365+H365&gt;0,"L",""),""))</f>
        <v/>
      </c>
      <c r="B366" s="34">
        <v>365</v>
      </c>
      <c r="C366" s="19">
        <f t="shared" ca="1" si="21"/>
        <v>46295</v>
      </c>
      <c r="D366" s="29">
        <f t="shared" ca="1" si="23"/>
        <v>262174.14595485182</v>
      </c>
      <c r="E366" s="29">
        <f ca="1">IF(C366&lt;Calculator!$D$26,0,IF(DAY($C366)=1,IF(D366-Calculator!$G$24&gt;0,Calculator!$G$24,D366),0))</f>
        <v>0</v>
      </c>
      <c r="F366" s="29">
        <f ca="1">IF(E366&gt;0,D366*Calculator!$G$22/12,0)</f>
        <v>0</v>
      </c>
      <c r="G366" s="29">
        <f ca="1">IF(E366&gt;0,(IFERROR(-PMT(Calculator!$G$22/12,Calculator!$G$23*12,Calculator!$G$20),0))-F366,0)</f>
        <v>0</v>
      </c>
      <c r="H366" s="29">
        <f t="shared" ca="1" si="24"/>
        <v>12110.705052850046</v>
      </c>
      <c r="I366" s="29">
        <f t="shared" ca="1" si="22"/>
        <v>2.1567008998226109</v>
      </c>
      <c r="J366" s="30">
        <f>J365+Calculator!G41</f>
        <v>6.5000000000000002E-2</v>
      </c>
      <c r="K366" s="29">
        <f ca="1">IF(C366&gt;=Calculator!$G$27,IF(DAY($C366)=1,Calculator!$G$34/2,IF(DAY($C366)=15,Calculator!$G$34/2,0)),0)</f>
        <v>0</v>
      </c>
      <c r="L366" s="29">
        <f ca="1">IF(DAY($C366)=28,IF(H366=0,0,Calculator!$G$35),0)</f>
        <v>0</v>
      </c>
      <c r="M366" s="29">
        <f ca="1">IF(I366&gt;0,IF(DAY($C366)=1,SUM(INDIRECT("I"&amp;(ROW(C365)-DAY(C365))):I365),0),0)</f>
        <v>0</v>
      </c>
      <c r="N366" s="29">
        <f ca="1">IF(C366&lt;Calculator!$G$27,0,IF(C366=Calculator!$G$27,Calculator!$G$39,IF(H366-K366&lt;=0,IF(D366&gt;Calculator!$G$39,IF(H366-K366+E366+L366+M366+Calculator!$G$39&gt;Calculator!$G$39,Calculator!$G$39-(H366+E366+L366+M366-K366),Calculator!$G$39),D366),0)))</f>
        <v>0</v>
      </c>
    </row>
    <row r="367" spans="1:14" ht="15.75" thickBot="1">
      <c r="A367" s="33" t="str">
        <f ca="1">IF(C367=Calculator!$H$27,"F",IF(Daily!D367+Daily!H367=0,IF(D366+H366&gt;0,"L",""),""))</f>
        <v/>
      </c>
      <c r="B367" s="34">
        <v>366</v>
      </c>
      <c r="C367" s="19">
        <f t="shared" ca="1" si="21"/>
        <v>46296</v>
      </c>
      <c r="D367" s="29">
        <f t="shared" ca="1" si="23"/>
        <v>262174.14595485182</v>
      </c>
      <c r="E367" s="29">
        <f ca="1">IF(C367&lt;Calculator!$D$26,0,IF(DAY($C367)=1,IF(D367-Calculator!$G$24&gt;0,Calculator!$G$24,D367),0))</f>
        <v>1878.8756805424866</v>
      </c>
      <c r="F367" s="29">
        <f ca="1">IF(E367&gt;0,D367*Calculator!$G$22/12,0)</f>
        <v>1092.3922748118828</v>
      </c>
      <c r="G367" s="29">
        <f ca="1">IF(E367&gt;0,(IFERROR(-PMT(Calculator!$G$22/12,Calculator!$G$23*12,Calculator!$G$20),0))-F367,0)</f>
        <v>786.48340573060386</v>
      </c>
      <c r="H367" s="29">
        <f t="shared" ca="1" si="24"/>
        <v>12110.705052850046</v>
      </c>
      <c r="I367" s="29">
        <f t="shared" ca="1" si="22"/>
        <v>2.1567008998226109</v>
      </c>
      <c r="J367" s="30">
        <f>Calculator!$G$40</f>
        <v>6.5000000000000002E-2</v>
      </c>
      <c r="K367" s="29">
        <f ca="1">IF(C367&gt;=Calculator!$G$27,IF(DAY($C367)=1,Calculator!$G$34/2,IF(DAY($C367)=15,Calculator!$G$34/2,0)),0)</f>
        <v>4500</v>
      </c>
      <c r="L367" s="29">
        <f ca="1">IF(DAY($C367)=28,IF(H367=0,0,Calculator!$G$35),0)</f>
        <v>0</v>
      </c>
      <c r="M367" s="29">
        <f ca="1">IF(I367&gt;0,IF(DAY($C367)=1,SUM(INDIRECT("I"&amp;(ROW(C366)-DAY(C366))):I366),0),0)</f>
        <v>54.776924104543511</v>
      </c>
      <c r="N367" s="29">
        <f ca="1">IF(C367&lt;Calculator!$G$27,0,IF(C367=Calculator!$G$27,Calculator!$G$39,IF(H367-K367&lt;=0,IF(D367&gt;Calculator!$G$39,IF(H367-K367+E367+L367+M367+Calculator!$G$39&gt;Calculator!$G$39,Calculator!$G$39-(H367+E367+L367+M367-K367),Calculator!$G$39),D367),0)))</f>
        <v>0</v>
      </c>
    </row>
    <row r="368" spans="1:14" ht="15.75" thickBot="1">
      <c r="A368" s="33" t="str">
        <f ca="1">IF(C368=Calculator!$H$27,"F",IF(Daily!D368+Daily!H368=0,IF(D367+H367&gt;0,"L",""),""))</f>
        <v/>
      </c>
      <c r="B368" s="34">
        <v>367</v>
      </c>
      <c r="C368" s="19">
        <f t="shared" ca="1" si="21"/>
        <v>46297</v>
      </c>
      <c r="D368" s="29">
        <f t="shared" ca="1" si="23"/>
        <v>261387.66254912122</v>
      </c>
      <c r="E368" s="29">
        <f ca="1">IF(C368&lt;Calculator!$D$26,0,IF(DAY($C368)=1,IF(D368-Calculator!$G$24&gt;0,Calculator!$G$24,D368),0))</f>
        <v>0</v>
      </c>
      <c r="F368" s="29">
        <f ca="1">IF(E368&gt;0,D368*Calculator!$G$22/12,0)</f>
        <v>0</v>
      </c>
      <c r="G368" s="29">
        <f ca="1">IF(E368&gt;0,(IFERROR(-PMT(Calculator!$G$22/12,Calculator!$G$23*12,Calculator!$G$20),0))-F368,0)</f>
        <v>0</v>
      </c>
      <c r="H368" s="29">
        <f t="shared" ca="1" si="24"/>
        <v>9544.3576574970757</v>
      </c>
      <c r="I368" s="29">
        <f t="shared" ca="1" si="22"/>
        <v>1.6996801307871505</v>
      </c>
      <c r="J368" s="30">
        <f>Calculator!$G$40</f>
        <v>6.5000000000000002E-2</v>
      </c>
      <c r="K368" s="29">
        <f ca="1">IF(C368&gt;=Calculator!$G$27,IF(DAY($C368)=1,Calculator!$G$34/2,IF(DAY($C368)=15,Calculator!$G$34/2,0)),0)</f>
        <v>0</v>
      </c>
      <c r="L368" s="29">
        <f ca="1">IF(DAY($C368)=28,IF(H368=0,0,Calculator!$G$35),0)</f>
        <v>0</v>
      </c>
      <c r="M368" s="29">
        <f ca="1">IF(I368&gt;0,IF(DAY($C368)=1,SUM(INDIRECT("I"&amp;(ROW(C367)-DAY(C367))):I367),0),0)</f>
        <v>0</v>
      </c>
      <c r="N368" s="29">
        <f ca="1">IF(C368&lt;Calculator!$G$27,0,IF(C368=Calculator!$G$27,Calculator!$G$39,IF(H368-K368&lt;=0,IF(D368&gt;Calculator!$G$39,IF(H368-K368+E368+L368+M368+Calculator!$G$39&gt;Calculator!$G$39,Calculator!$G$39-(H368+E368+L368+M368-K368),Calculator!$G$39),D368),0)))</f>
        <v>0</v>
      </c>
    </row>
    <row r="369" spans="1:14" ht="15.75" thickBot="1">
      <c r="A369" s="33" t="str">
        <f ca="1">IF(C369=Calculator!$H$27,"F",IF(Daily!D369+Daily!H369=0,IF(D368+H368&gt;0,"L",""),""))</f>
        <v/>
      </c>
      <c r="B369" s="34">
        <v>368</v>
      </c>
      <c r="C369" s="19">
        <f t="shared" ca="1" si="21"/>
        <v>46298</v>
      </c>
      <c r="D369" s="29">
        <f t="shared" ca="1" si="23"/>
        <v>261387.66254912122</v>
      </c>
      <c r="E369" s="29">
        <f ca="1">IF(C369&lt;Calculator!$D$26,0,IF(DAY($C369)=1,IF(D369-Calculator!$G$24&gt;0,Calculator!$G$24,D369),0))</f>
        <v>0</v>
      </c>
      <c r="F369" s="29">
        <f ca="1">IF(E369&gt;0,D369*Calculator!$G$22/12,0)</f>
        <v>0</v>
      </c>
      <c r="G369" s="29">
        <f ca="1">IF(E369&gt;0,(IFERROR(-PMT(Calculator!$G$22/12,Calculator!$G$23*12,Calculator!$G$20),0))-F369,0)</f>
        <v>0</v>
      </c>
      <c r="H369" s="29">
        <f t="shared" ca="1" si="24"/>
        <v>9544.3576574970757</v>
      </c>
      <c r="I369" s="29">
        <f t="shared" ca="1" si="22"/>
        <v>1.6996801307871505</v>
      </c>
      <c r="J369" s="30">
        <f>Calculator!$G$40</f>
        <v>6.5000000000000002E-2</v>
      </c>
      <c r="K369" s="29">
        <f ca="1">IF(C369&gt;=Calculator!$G$27,IF(DAY($C369)=1,Calculator!$G$34/2,IF(DAY($C369)=15,Calculator!$G$34/2,0)),0)</f>
        <v>0</v>
      </c>
      <c r="L369" s="29">
        <f ca="1">IF(DAY($C369)=28,IF(H369=0,0,Calculator!$G$35),0)</f>
        <v>0</v>
      </c>
      <c r="M369" s="29">
        <f ca="1">IF(I369&gt;0,IF(DAY($C369)=1,SUM(INDIRECT("I"&amp;(ROW(C368)-DAY(C368))):I368),0),0)</f>
        <v>0</v>
      </c>
      <c r="N369" s="29">
        <f ca="1">IF(C369&lt;Calculator!$G$27,0,IF(C369=Calculator!$G$27,Calculator!$G$39,IF(H369-K369&lt;=0,IF(D369&gt;Calculator!$G$39,IF(H369-K369+E369+L369+M369+Calculator!$G$39&gt;Calculator!$G$39,Calculator!$G$39-(H369+E369+L369+M369-K369),Calculator!$G$39),D369),0)))</f>
        <v>0</v>
      </c>
    </row>
    <row r="370" spans="1:14" ht="15.75" thickBot="1">
      <c r="A370" s="33" t="str">
        <f ca="1">IF(C370=Calculator!$H$27,"F",IF(Daily!D370+Daily!H370=0,IF(D369+H369&gt;0,"L",""),""))</f>
        <v/>
      </c>
      <c r="B370" s="34">
        <v>369</v>
      </c>
      <c r="C370" s="19">
        <f t="shared" ca="1" si="21"/>
        <v>46299</v>
      </c>
      <c r="D370" s="29">
        <f t="shared" ca="1" si="23"/>
        <v>261387.66254912122</v>
      </c>
      <c r="E370" s="29">
        <f ca="1">IF(C370&lt;Calculator!$D$26,0,IF(DAY($C370)=1,IF(D370-Calculator!$G$24&gt;0,Calculator!$G$24,D370),0))</f>
        <v>0</v>
      </c>
      <c r="F370" s="29">
        <f ca="1">IF(E370&gt;0,D370*Calculator!$G$22/12,0)</f>
        <v>0</v>
      </c>
      <c r="G370" s="29">
        <f ca="1">IF(E370&gt;0,(IFERROR(-PMT(Calculator!$G$22/12,Calculator!$G$23*12,Calculator!$G$20),0))-F370,0)</f>
        <v>0</v>
      </c>
      <c r="H370" s="29">
        <f t="shared" ca="1" si="24"/>
        <v>9544.3576574970757</v>
      </c>
      <c r="I370" s="29">
        <f t="shared" ca="1" si="22"/>
        <v>1.6996801307871505</v>
      </c>
      <c r="J370" s="30">
        <f>Calculator!$G$40</f>
        <v>6.5000000000000002E-2</v>
      </c>
      <c r="K370" s="29">
        <f ca="1">IF(C370&gt;=Calculator!$G$27,IF(DAY($C370)=1,Calculator!$G$34/2,IF(DAY($C370)=15,Calculator!$G$34/2,0)),0)</f>
        <v>0</v>
      </c>
      <c r="L370" s="29">
        <f ca="1">IF(DAY($C370)=28,IF(H370=0,0,Calculator!$G$35),0)</f>
        <v>0</v>
      </c>
      <c r="M370" s="29">
        <f ca="1">IF(I370&gt;0,IF(DAY($C370)=1,SUM(INDIRECT("I"&amp;(ROW(C369)-DAY(C369))):I369),0),0)</f>
        <v>0</v>
      </c>
      <c r="N370" s="29">
        <f ca="1">IF(C370&lt;Calculator!$G$27,0,IF(C370=Calculator!$G$27,Calculator!$G$39,IF(H370-K370&lt;=0,IF(D370&gt;Calculator!$G$39,IF(H370-K370+E370+L370+M370+Calculator!$G$39&gt;Calculator!$G$39,Calculator!$G$39-(H370+E370+L370+M370-K370),Calculator!$G$39),D370),0)))</f>
        <v>0</v>
      </c>
    </row>
    <row r="371" spans="1:14" ht="15.75" thickBot="1">
      <c r="A371" s="33" t="str">
        <f ca="1">IF(C371=Calculator!$H$27,"F",IF(Daily!D371+Daily!H371=0,IF(D370+H370&gt;0,"L",""),""))</f>
        <v/>
      </c>
      <c r="B371" s="34">
        <v>370</v>
      </c>
      <c r="C371" s="19">
        <f t="shared" ca="1" si="21"/>
        <v>46300</v>
      </c>
      <c r="D371" s="29">
        <f t="shared" ca="1" si="23"/>
        <v>261387.66254912122</v>
      </c>
      <c r="E371" s="29">
        <f ca="1">IF(C371&lt;Calculator!$D$26,0,IF(DAY($C371)=1,IF(D371-Calculator!$G$24&gt;0,Calculator!$G$24,D371),0))</f>
        <v>0</v>
      </c>
      <c r="F371" s="29">
        <f ca="1">IF(E371&gt;0,D371*Calculator!$G$22/12,0)</f>
        <v>0</v>
      </c>
      <c r="G371" s="29">
        <f ca="1">IF(E371&gt;0,(IFERROR(-PMT(Calculator!$G$22/12,Calculator!$G$23*12,Calculator!$G$20),0))-F371,0)</f>
        <v>0</v>
      </c>
      <c r="H371" s="29">
        <f t="shared" ca="1" si="24"/>
        <v>9544.3576574970757</v>
      </c>
      <c r="I371" s="29">
        <f t="shared" ca="1" si="22"/>
        <v>1.6996801307871505</v>
      </c>
      <c r="J371" s="30">
        <f>Calculator!$G$40</f>
        <v>6.5000000000000002E-2</v>
      </c>
      <c r="K371" s="29">
        <f ca="1">IF(C371&gt;=Calculator!$G$27,IF(DAY($C371)=1,Calculator!$G$34/2,IF(DAY($C371)=15,Calculator!$G$34/2,0)),0)</f>
        <v>0</v>
      </c>
      <c r="L371" s="29">
        <f ca="1">IF(DAY($C371)=28,IF(H371=0,0,Calculator!$G$35),0)</f>
        <v>0</v>
      </c>
      <c r="M371" s="29">
        <f ca="1">IF(I371&gt;0,IF(DAY($C371)=1,SUM(INDIRECT("I"&amp;(ROW(C370)-DAY(C370))):I370),0),0)</f>
        <v>0</v>
      </c>
      <c r="N371" s="29">
        <f ca="1">IF(C371&lt;Calculator!$G$27,0,IF(C371=Calculator!$G$27,Calculator!$G$39,IF(H371-K371&lt;=0,IF(D371&gt;Calculator!$G$39,IF(H371-K371+E371+L371+M371+Calculator!$G$39&gt;Calculator!$G$39,Calculator!$G$39-(H371+E371+L371+M371-K371),Calculator!$G$39),D371),0)))</f>
        <v>0</v>
      </c>
    </row>
    <row r="372" spans="1:14" ht="15.75" thickBot="1">
      <c r="A372" s="33" t="str">
        <f ca="1">IF(C372=Calculator!$H$27,"F",IF(Daily!D372+Daily!H372=0,IF(D371+H371&gt;0,"L",""),""))</f>
        <v/>
      </c>
      <c r="B372" s="34">
        <v>371</v>
      </c>
      <c r="C372" s="19">
        <f t="shared" ca="1" si="21"/>
        <v>46301</v>
      </c>
      <c r="D372" s="29">
        <f t="shared" ca="1" si="23"/>
        <v>261387.66254912122</v>
      </c>
      <c r="E372" s="29">
        <f ca="1">IF(C372&lt;Calculator!$D$26,0,IF(DAY($C372)=1,IF(D372-Calculator!$G$24&gt;0,Calculator!$G$24,D372),0))</f>
        <v>0</v>
      </c>
      <c r="F372" s="29">
        <f ca="1">IF(E372&gt;0,D372*Calculator!$G$22/12,0)</f>
        <v>0</v>
      </c>
      <c r="G372" s="29">
        <f ca="1">IF(E372&gt;0,(IFERROR(-PMT(Calculator!$G$22/12,Calculator!$G$23*12,Calculator!$G$20),0))-F372,0)</f>
        <v>0</v>
      </c>
      <c r="H372" s="29">
        <f t="shared" ca="1" si="24"/>
        <v>9544.3576574970757</v>
      </c>
      <c r="I372" s="29">
        <f t="shared" ca="1" si="22"/>
        <v>1.6996801307871505</v>
      </c>
      <c r="J372" s="30">
        <f>Calculator!$G$40</f>
        <v>6.5000000000000002E-2</v>
      </c>
      <c r="K372" s="29">
        <f ca="1">IF(C372&gt;=Calculator!$G$27,IF(DAY($C372)=1,Calculator!$G$34/2,IF(DAY($C372)=15,Calculator!$G$34/2,0)),0)</f>
        <v>0</v>
      </c>
      <c r="L372" s="29">
        <f ca="1">IF(DAY($C372)=28,IF(H372=0,0,Calculator!$G$35),0)</f>
        <v>0</v>
      </c>
      <c r="M372" s="29">
        <f ca="1">IF(I372&gt;0,IF(DAY($C372)=1,SUM(INDIRECT("I"&amp;(ROW(C371)-DAY(C371))):I371),0),0)</f>
        <v>0</v>
      </c>
      <c r="N372" s="29">
        <f ca="1">IF(C372&lt;Calculator!$G$27,0,IF(C372=Calculator!$G$27,Calculator!$G$39,IF(H372-K372&lt;=0,IF(D372&gt;Calculator!$G$39,IF(H372-K372+E372+L372+M372+Calculator!$G$39&gt;Calculator!$G$39,Calculator!$G$39-(H372+E372+L372+M372-K372),Calculator!$G$39),D372),0)))</f>
        <v>0</v>
      </c>
    </row>
    <row r="373" spans="1:14" ht="15.75" thickBot="1">
      <c r="A373" s="33" t="str">
        <f ca="1">IF(C373=Calculator!$H$27,"F",IF(Daily!D373+Daily!H373=0,IF(D372+H372&gt;0,"L",""),""))</f>
        <v/>
      </c>
      <c r="B373" s="34">
        <v>372</v>
      </c>
      <c r="C373" s="19">
        <f t="shared" ca="1" si="21"/>
        <v>46302</v>
      </c>
      <c r="D373" s="29">
        <f t="shared" ca="1" si="23"/>
        <v>261387.66254912122</v>
      </c>
      <c r="E373" s="29">
        <f ca="1">IF(C373&lt;Calculator!$D$26,0,IF(DAY($C373)=1,IF(D373-Calculator!$G$24&gt;0,Calculator!$G$24,D373),0))</f>
        <v>0</v>
      </c>
      <c r="F373" s="29">
        <f ca="1">IF(E373&gt;0,D373*Calculator!$G$22/12,0)</f>
        <v>0</v>
      </c>
      <c r="G373" s="29">
        <f ca="1">IF(E373&gt;0,(IFERROR(-PMT(Calculator!$G$22/12,Calculator!$G$23*12,Calculator!$G$20),0))-F373,0)</f>
        <v>0</v>
      </c>
      <c r="H373" s="29">
        <f t="shared" ca="1" si="24"/>
        <v>9544.3576574970757</v>
      </c>
      <c r="I373" s="29">
        <f t="shared" ca="1" si="22"/>
        <v>1.6996801307871505</v>
      </c>
      <c r="J373" s="30">
        <f>Calculator!$G$40</f>
        <v>6.5000000000000002E-2</v>
      </c>
      <c r="K373" s="29">
        <f ca="1">IF(C373&gt;=Calculator!$G$27,IF(DAY($C373)=1,Calculator!$G$34/2,IF(DAY($C373)=15,Calculator!$G$34/2,0)),0)</f>
        <v>0</v>
      </c>
      <c r="L373" s="29">
        <f ca="1">IF(DAY($C373)=28,IF(H373=0,0,Calculator!$G$35),0)</f>
        <v>0</v>
      </c>
      <c r="M373" s="29">
        <f ca="1">IF(I373&gt;0,IF(DAY($C373)=1,SUM(INDIRECT("I"&amp;(ROW(C372)-DAY(C372))):I372),0),0)</f>
        <v>0</v>
      </c>
      <c r="N373" s="29">
        <f ca="1">IF(C373&lt;Calculator!$G$27,0,IF(C373=Calculator!$G$27,Calculator!$G$39,IF(H373-K373&lt;=0,IF(D373&gt;Calculator!$G$39,IF(H373-K373+E373+L373+M373+Calculator!$G$39&gt;Calculator!$G$39,Calculator!$G$39-(H373+E373+L373+M373-K373),Calculator!$G$39),D373),0)))</f>
        <v>0</v>
      </c>
    </row>
    <row r="374" spans="1:14" ht="15.75" thickBot="1">
      <c r="A374" s="33" t="str">
        <f ca="1">IF(C374=Calculator!$H$27,"F",IF(Daily!D374+Daily!H374=0,IF(D373+H373&gt;0,"L",""),""))</f>
        <v/>
      </c>
      <c r="B374" s="34">
        <v>373</v>
      </c>
      <c r="C374" s="19">
        <f t="shared" ca="1" si="21"/>
        <v>46303</v>
      </c>
      <c r="D374" s="29">
        <f t="shared" ca="1" si="23"/>
        <v>261387.66254912122</v>
      </c>
      <c r="E374" s="29">
        <f ca="1">IF(C374&lt;Calculator!$D$26,0,IF(DAY($C374)=1,IF(D374-Calculator!$G$24&gt;0,Calculator!$G$24,D374),0))</f>
        <v>0</v>
      </c>
      <c r="F374" s="29">
        <f ca="1">IF(E374&gt;0,D374*Calculator!$G$22/12,0)</f>
        <v>0</v>
      </c>
      <c r="G374" s="29">
        <f ca="1">IF(E374&gt;0,(IFERROR(-PMT(Calculator!$G$22/12,Calculator!$G$23*12,Calculator!$G$20),0))-F374,0)</f>
        <v>0</v>
      </c>
      <c r="H374" s="29">
        <f t="shared" ca="1" si="24"/>
        <v>9544.3576574970757</v>
      </c>
      <c r="I374" s="29">
        <f t="shared" ca="1" si="22"/>
        <v>1.6996801307871505</v>
      </c>
      <c r="J374" s="30">
        <f>Calculator!$G$40</f>
        <v>6.5000000000000002E-2</v>
      </c>
      <c r="K374" s="29">
        <f ca="1">IF(C374&gt;=Calculator!$G$27,IF(DAY($C374)=1,Calculator!$G$34/2,IF(DAY($C374)=15,Calculator!$G$34/2,0)),0)</f>
        <v>0</v>
      </c>
      <c r="L374" s="29">
        <f ca="1">IF(DAY($C374)=28,IF(H374=0,0,Calculator!$G$35),0)</f>
        <v>0</v>
      </c>
      <c r="M374" s="29">
        <f ca="1">IF(I374&gt;0,IF(DAY($C374)=1,SUM(INDIRECT("I"&amp;(ROW(C373)-DAY(C373))):I373),0),0)</f>
        <v>0</v>
      </c>
      <c r="N374" s="29">
        <f ca="1">IF(C374&lt;Calculator!$G$27,0,IF(C374=Calculator!$G$27,Calculator!$G$39,IF(H374-K374&lt;=0,IF(D374&gt;Calculator!$G$39,IF(H374-K374+E374+L374+M374+Calculator!$G$39&gt;Calculator!$G$39,Calculator!$G$39-(H374+E374+L374+M374-K374),Calculator!$G$39),D374),0)))</f>
        <v>0</v>
      </c>
    </row>
    <row r="375" spans="1:14" ht="15.75" thickBot="1">
      <c r="A375" s="33" t="str">
        <f ca="1">IF(C375=Calculator!$H$27,"F",IF(Daily!D375+Daily!H375=0,IF(D374+H374&gt;0,"L",""),""))</f>
        <v/>
      </c>
      <c r="B375" s="34">
        <v>374</v>
      </c>
      <c r="C375" s="19">
        <f t="shared" ca="1" si="21"/>
        <v>46304</v>
      </c>
      <c r="D375" s="29">
        <f t="shared" ca="1" si="23"/>
        <v>261387.66254912122</v>
      </c>
      <c r="E375" s="29">
        <f ca="1">IF(C375&lt;Calculator!$D$26,0,IF(DAY($C375)=1,IF(D375-Calculator!$G$24&gt;0,Calculator!$G$24,D375),0))</f>
        <v>0</v>
      </c>
      <c r="F375" s="29">
        <f ca="1">IF(E375&gt;0,D375*Calculator!$G$22/12,0)</f>
        <v>0</v>
      </c>
      <c r="G375" s="29">
        <f ca="1">IF(E375&gt;0,(IFERROR(-PMT(Calculator!$G$22/12,Calculator!$G$23*12,Calculator!$G$20),0))-F375,0)</f>
        <v>0</v>
      </c>
      <c r="H375" s="29">
        <f t="shared" ca="1" si="24"/>
        <v>9544.3576574970757</v>
      </c>
      <c r="I375" s="29">
        <f t="shared" ca="1" si="22"/>
        <v>1.6996801307871505</v>
      </c>
      <c r="J375" s="30">
        <f>Calculator!$G$40</f>
        <v>6.5000000000000002E-2</v>
      </c>
      <c r="K375" s="29">
        <f ca="1">IF(C375&gt;=Calculator!$G$27,IF(DAY($C375)=1,Calculator!$G$34/2,IF(DAY($C375)=15,Calculator!$G$34/2,0)),0)</f>
        <v>0</v>
      </c>
      <c r="L375" s="29">
        <f ca="1">IF(DAY($C375)=28,IF(H375=0,0,Calculator!$G$35),0)</f>
        <v>0</v>
      </c>
      <c r="M375" s="29">
        <f ca="1">IF(I375&gt;0,IF(DAY($C375)=1,SUM(INDIRECT("I"&amp;(ROW(C374)-DAY(C374))):I374),0),0)</f>
        <v>0</v>
      </c>
      <c r="N375" s="29">
        <f ca="1">IF(C375&lt;Calculator!$G$27,0,IF(C375=Calculator!$G$27,Calculator!$G$39,IF(H375-K375&lt;=0,IF(D375&gt;Calculator!$G$39,IF(H375-K375+E375+L375+M375+Calculator!$G$39&gt;Calculator!$G$39,Calculator!$G$39-(H375+E375+L375+M375-K375),Calculator!$G$39),D375),0)))</f>
        <v>0</v>
      </c>
    </row>
    <row r="376" spans="1:14" ht="15.75" thickBot="1">
      <c r="A376" s="33" t="str">
        <f ca="1">IF(C376=Calculator!$H$27,"F",IF(Daily!D376+Daily!H376=0,IF(D375+H375&gt;0,"L",""),""))</f>
        <v/>
      </c>
      <c r="B376" s="34">
        <v>375</v>
      </c>
      <c r="C376" s="19">
        <f t="shared" ca="1" si="21"/>
        <v>46305</v>
      </c>
      <c r="D376" s="29">
        <f t="shared" ca="1" si="23"/>
        <v>261387.66254912122</v>
      </c>
      <c r="E376" s="29">
        <f ca="1">IF(C376&lt;Calculator!$D$26,0,IF(DAY($C376)=1,IF(D376-Calculator!$G$24&gt;0,Calculator!$G$24,D376),0))</f>
        <v>0</v>
      </c>
      <c r="F376" s="29">
        <f ca="1">IF(E376&gt;0,D376*Calculator!$G$22/12,0)</f>
        <v>0</v>
      </c>
      <c r="G376" s="29">
        <f ca="1">IF(E376&gt;0,(IFERROR(-PMT(Calculator!$G$22/12,Calculator!$G$23*12,Calculator!$G$20),0))-F376,0)</f>
        <v>0</v>
      </c>
      <c r="H376" s="29">
        <f t="shared" ca="1" si="24"/>
        <v>9544.3576574970757</v>
      </c>
      <c r="I376" s="29">
        <f t="shared" ca="1" si="22"/>
        <v>1.6996801307871505</v>
      </c>
      <c r="J376" s="30">
        <f>Calculator!$G$40</f>
        <v>6.5000000000000002E-2</v>
      </c>
      <c r="K376" s="29">
        <f ca="1">IF(C376&gt;=Calculator!$G$27,IF(DAY($C376)=1,Calculator!$G$34/2,IF(DAY($C376)=15,Calculator!$G$34/2,0)),0)</f>
        <v>0</v>
      </c>
      <c r="L376" s="29">
        <f ca="1">IF(DAY($C376)=28,IF(H376=0,0,Calculator!$G$35),0)</f>
        <v>0</v>
      </c>
      <c r="M376" s="29">
        <f ca="1">IF(I376&gt;0,IF(DAY($C376)=1,SUM(INDIRECT("I"&amp;(ROW(C375)-DAY(C375))):I375),0),0)</f>
        <v>0</v>
      </c>
      <c r="N376" s="29">
        <f ca="1">IF(C376&lt;Calculator!$G$27,0,IF(C376=Calculator!$G$27,Calculator!$G$39,IF(H376-K376&lt;=0,IF(D376&gt;Calculator!$G$39,IF(H376-K376+E376+L376+M376+Calculator!$G$39&gt;Calculator!$G$39,Calculator!$G$39-(H376+E376+L376+M376-K376),Calculator!$G$39),D376),0)))</f>
        <v>0</v>
      </c>
    </row>
    <row r="377" spans="1:14" ht="15.75" thickBot="1">
      <c r="A377" s="33" t="str">
        <f ca="1">IF(C377=Calculator!$H$27,"F",IF(Daily!D377+Daily!H377=0,IF(D376+H376&gt;0,"L",""),""))</f>
        <v/>
      </c>
      <c r="B377" s="34">
        <v>376</v>
      </c>
      <c r="C377" s="19">
        <f t="shared" ca="1" si="21"/>
        <v>46306</v>
      </c>
      <c r="D377" s="29">
        <f t="shared" ca="1" si="23"/>
        <v>261387.66254912122</v>
      </c>
      <c r="E377" s="29">
        <f ca="1">IF(C377&lt;Calculator!$D$26,0,IF(DAY($C377)=1,IF(D377-Calculator!$G$24&gt;0,Calculator!$G$24,D377),0))</f>
        <v>0</v>
      </c>
      <c r="F377" s="29">
        <f ca="1">IF(E377&gt;0,D377*Calculator!$G$22/12,0)</f>
        <v>0</v>
      </c>
      <c r="G377" s="29">
        <f ca="1">IF(E377&gt;0,(IFERROR(-PMT(Calculator!$G$22/12,Calculator!$G$23*12,Calculator!$G$20),0))-F377,0)</f>
        <v>0</v>
      </c>
      <c r="H377" s="29">
        <f t="shared" ca="1" si="24"/>
        <v>9544.3576574970757</v>
      </c>
      <c r="I377" s="29">
        <f t="shared" ca="1" si="22"/>
        <v>1.6996801307871505</v>
      </c>
      <c r="J377" s="30">
        <f>Calculator!$G$40</f>
        <v>6.5000000000000002E-2</v>
      </c>
      <c r="K377" s="29">
        <f ca="1">IF(C377&gt;=Calculator!$G$27,IF(DAY($C377)=1,Calculator!$G$34/2,IF(DAY($C377)=15,Calculator!$G$34/2,0)),0)</f>
        <v>0</v>
      </c>
      <c r="L377" s="29">
        <f ca="1">IF(DAY($C377)=28,IF(H377=0,0,Calculator!$G$35),0)</f>
        <v>0</v>
      </c>
      <c r="M377" s="29">
        <f ca="1">IF(I377&gt;0,IF(DAY($C377)=1,SUM(INDIRECT("I"&amp;(ROW(C376)-DAY(C376))):I376),0),0)</f>
        <v>0</v>
      </c>
      <c r="N377" s="29">
        <f ca="1">IF(C377&lt;Calculator!$G$27,0,IF(C377=Calculator!$G$27,Calculator!$G$39,IF(H377-K377&lt;=0,IF(D377&gt;Calculator!$G$39,IF(H377-K377+E377+L377+M377+Calculator!$G$39&gt;Calculator!$G$39,Calculator!$G$39-(H377+E377+L377+M377-K377),Calculator!$G$39),D377),0)))</f>
        <v>0</v>
      </c>
    </row>
    <row r="378" spans="1:14" ht="15.75" thickBot="1">
      <c r="A378" s="33" t="str">
        <f ca="1">IF(C378=Calculator!$H$27,"F",IF(Daily!D378+Daily!H378=0,IF(D377+H377&gt;0,"L",""),""))</f>
        <v/>
      </c>
      <c r="B378" s="34">
        <v>377</v>
      </c>
      <c r="C378" s="19">
        <f t="shared" ca="1" si="21"/>
        <v>46307</v>
      </c>
      <c r="D378" s="29">
        <f t="shared" ca="1" si="23"/>
        <v>261387.66254912122</v>
      </c>
      <c r="E378" s="29">
        <f ca="1">IF(C378&lt;Calculator!$D$26,0,IF(DAY($C378)=1,IF(D378-Calculator!$G$24&gt;0,Calculator!$G$24,D378),0))</f>
        <v>0</v>
      </c>
      <c r="F378" s="29">
        <f ca="1">IF(E378&gt;0,D378*Calculator!$G$22/12,0)</f>
        <v>0</v>
      </c>
      <c r="G378" s="29">
        <f ca="1">IF(E378&gt;0,(IFERROR(-PMT(Calculator!$G$22/12,Calculator!$G$23*12,Calculator!$G$20),0))-F378,0)</f>
        <v>0</v>
      </c>
      <c r="H378" s="29">
        <f t="shared" ca="1" si="24"/>
        <v>9544.3576574970757</v>
      </c>
      <c r="I378" s="29">
        <f t="shared" ca="1" si="22"/>
        <v>1.6996801307871505</v>
      </c>
      <c r="J378" s="30">
        <f>Calculator!$G$40</f>
        <v>6.5000000000000002E-2</v>
      </c>
      <c r="K378" s="29">
        <f ca="1">IF(C378&gt;=Calculator!$G$27,IF(DAY($C378)=1,Calculator!$G$34/2,IF(DAY($C378)=15,Calculator!$G$34/2,0)),0)</f>
        <v>0</v>
      </c>
      <c r="L378" s="29">
        <f ca="1">IF(DAY($C378)=28,IF(H378=0,0,Calculator!$G$35),0)</f>
        <v>0</v>
      </c>
      <c r="M378" s="29">
        <f ca="1">IF(I378&gt;0,IF(DAY($C378)=1,SUM(INDIRECT("I"&amp;(ROW(C377)-DAY(C377))):I377),0),0)</f>
        <v>0</v>
      </c>
      <c r="N378" s="29">
        <f ca="1">IF(C378&lt;Calculator!$G$27,0,IF(C378=Calculator!$G$27,Calculator!$G$39,IF(H378-K378&lt;=0,IF(D378&gt;Calculator!$G$39,IF(H378-K378+E378+L378+M378+Calculator!$G$39&gt;Calculator!$G$39,Calculator!$G$39-(H378+E378+L378+M378-K378),Calculator!$G$39),D378),0)))</f>
        <v>0</v>
      </c>
    </row>
    <row r="379" spans="1:14" ht="15.75" thickBot="1">
      <c r="A379" s="33" t="str">
        <f ca="1">IF(C379=Calculator!$H$27,"F",IF(Daily!D379+Daily!H379=0,IF(D378+H378&gt;0,"L",""),""))</f>
        <v/>
      </c>
      <c r="B379" s="34">
        <v>378</v>
      </c>
      <c r="C379" s="19">
        <f t="shared" ca="1" si="21"/>
        <v>46308</v>
      </c>
      <c r="D379" s="29">
        <f t="shared" ca="1" si="23"/>
        <v>261387.66254912122</v>
      </c>
      <c r="E379" s="29">
        <f ca="1">IF(C379&lt;Calculator!$D$26,0,IF(DAY($C379)=1,IF(D379-Calculator!$G$24&gt;0,Calculator!$G$24,D379),0))</f>
        <v>0</v>
      </c>
      <c r="F379" s="29">
        <f ca="1">IF(E379&gt;0,D379*Calculator!$G$22/12,0)</f>
        <v>0</v>
      </c>
      <c r="G379" s="29">
        <f ca="1">IF(E379&gt;0,(IFERROR(-PMT(Calculator!$G$22/12,Calculator!$G$23*12,Calculator!$G$20),0))-F379,0)</f>
        <v>0</v>
      </c>
      <c r="H379" s="29">
        <f t="shared" ca="1" si="24"/>
        <v>9544.3576574970757</v>
      </c>
      <c r="I379" s="29">
        <f t="shared" ca="1" si="22"/>
        <v>1.6996801307871505</v>
      </c>
      <c r="J379" s="30">
        <f>Calculator!$G$40</f>
        <v>6.5000000000000002E-2</v>
      </c>
      <c r="K379" s="29">
        <f ca="1">IF(C379&gt;=Calculator!$G$27,IF(DAY($C379)=1,Calculator!$G$34/2,IF(DAY($C379)=15,Calculator!$G$34/2,0)),0)</f>
        <v>0</v>
      </c>
      <c r="L379" s="29">
        <f ca="1">IF(DAY($C379)=28,IF(H379=0,0,Calculator!$G$35),0)</f>
        <v>0</v>
      </c>
      <c r="M379" s="29">
        <f ca="1">IF(I379&gt;0,IF(DAY($C379)=1,SUM(INDIRECT("I"&amp;(ROW(C378)-DAY(C378))):I378),0),0)</f>
        <v>0</v>
      </c>
      <c r="N379" s="29">
        <f ca="1">IF(C379&lt;Calculator!$G$27,0,IF(C379=Calculator!$G$27,Calculator!$G$39,IF(H379-K379&lt;=0,IF(D379&gt;Calculator!$G$39,IF(H379-K379+E379+L379+M379+Calculator!$G$39&gt;Calculator!$G$39,Calculator!$G$39-(H379+E379+L379+M379-K379),Calculator!$G$39),D379),0)))</f>
        <v>0</v>
      </c>
    </row>
    <row r="380" spans="1:14" ht="15.75" thickBot="1">
      <c r="A380" s="33" t="str">
        <f ca="1">IF(C380=Calculator!$H$27,"F",IF(Daily!D380+Daily!H380=0,IF(D379+H379&gt;0,"L",""),""))</f>
        <v/>
      </c>
      <c r="B380" s="34">
        <v>379</v>
      </c>
      <c r="C380" s="19">
        <f t="shared" ca="1" si="21"/>
        <v>46309</v>
      </c>
      <c r="D380" s="29">
        <f t="shared" ca="1" si="23"/>
        <v>261387.66254912122</v>
      </c>
      <c r="E380" s="29">
        <f ca="1">IF(C380&lt;Calculator!$D$26,0,IF(DAY($C380)=1,IF(D380-Calculator!$G$24&gt;0,Calculator!$G$24,D380),0))</f>
        <v>0</v>
      </c>
      <c r="F380" s="29">
        <f ca="1">IF(E380&gt;0,D380*Calculator!$G$22/12,0)</f>
        <v>0</v>
      </c>
      <c r="G380" s="29">
        <f ca="1">IF(E380&gt;0,(IFERROR(-PMT(Calculator!$G$22/12,Calculator!$G$23*12,Calculator!$G$20),0))-F380,0)</f>
        <v>0</v>
      </c>
      <c r="H380" s="29">
        <f t="shared" ca="1" si="24"/>
        <v>9544.3576574970757</v>
      </c>
      <c r="I380" s="29">
        <f t="shared" ca="1" si="22"/>
        <v>1.6996801307871505</v>
      </c>
      <c r="J380" s="30">
        <f>Calculator!$G$40</f>
        <v>6.5000000000000002E-2</v>
      </c>
      <c r="K380" s="29">
        <f ca="1">IF(C380&gt;=Calculator!$G$27,IF(DAY($C380)=1,Calculator!$G$34/2,IF(DAY($C380)=15,Calculator!$G$34/2,0)),0)</f>
        <v>0</v>
      </c>
      <c r="L380" s="29">
        <f ca="1">IF(DAY($C380)=28,IF(H380=0,0,Calculator!$G$35),0)</f>
        <v>0</v>
      </c>
      <c r="M380" s="29">
        <f ca="1">IF(I380&gt;0,IF(DAY($C380)=1,SUM(INDIRECT("I"&amp;(ROW(C379)-DAY(C379))):I379),0),0)</f>
        <v>0</v>
      </c>
      <c r="N380" s="29">
        <f ca="1">IF(C380&lt;Calculator!$G$27,0,IF(C380=Calculator!$G$27,Calculator!$G$39,IF(H380-K380&lt;=0,IF(D380&gt;Calculator!$G$39,IF(H380-K380+E380+L380+M380+Calculator!$G$39&gt;Calculator!$G$39,Calculator!$G$39-(H380+E380+L380+M380-K380),Calculator!$G$39),D380),0)))</f>
        <v>0</v>
      </c>
    </row>
    <row r="381" spans="1:14" ht="15.75" thickBot="1">
      <c r="A381" s="33" t="str">
        <f ca="1">IF(C381=Calculator!$H$27,"F",IF(Daily!D381+Daily!H381=0,IF(D380+H380&gt;0,"L",""),""))</f>
        <v/>
      </c>
      <c r="B381" s="34">
        <v>380</v>
      </c>
      <c r="C381" s="19">
        <f t="shared" ca="1" si="21"/>
        <v>46310</v>
      </c>
      <c r="D381" s="29">
        <f t="shared" ca="1" si="23"/>
        <v>261387.66254912122</v>
      </c>
      <c r="E381" s="29">
        <f ca="1">IF(C381&lt;Calculator!$D$26,0,IF(DAY($C381)=1,IF(D381-Calculator!$G$24&gt;0,Calculator!$G$24,D381),0))</f>
        <v>0</v>
      </c>
      <c r="F381" s="29">
        <f ca="1">IF(E381&gt;0,D381*Calculator!$G$22/12,0)</f>
        <v>0</v>
      </c>
      <c r="G381" s="29">
        <f ca="1">IF(E381&gt;0,(IFERROR(-PMT(Calculator!$G$22/12,Calculator!$G$23*12,Calculator!$G$20),0))-F381,0)</f>
        <v>0</v>
      </c>
      <c r="H381" s="29">
        <f t="shared" ca="1" si="24"/>
        <v>9544.3576574970757</v>
      </c>
      <c r="I381" s="29">
        <f t="shared" ca="1" si="22"/>
        <v>1.6996801307871505</v>
      </c>
      <c r="J381" s="30">
        <f>Calculator!$G$40</f>
        <v>6.5000000000000002E-2</v>
      </c>
      <c r="K381" s="29">
        <f ca="1">IF(C381&gt;=Calculator!$G$27,IF(DAY($C381)=1,Calculator!$G$34/2,IF(DAY($C381)=15,Calculator!$G$34/2,0)),0)</f>
        <v>4500</v>
      </c>
      <c r="L381" s="29">
        <f ca="1">IF(DAY($C381)=28,IF(H381=0,0,Calculator!$G$35),0)</f>
        <v>0</v>
      </c>
      <c r="M381" s="29">
        <f ca="1">IF(I381&gt;0,IF(DAY($C381)=1,SUM(INDIRECT("I"&amp;(ROW(C380)-DAY(C380))):I380),0),0)</f>
        <v>0</v>
      </c>
      <c r="N381" s="29">
        <f ca="1">IF(C381&lt;Calculator!$G$27,0,IF(C381=Calculator!$G$27,Calculator!$G$39,IF(H381-K381&lt;=0,IF(D381&gt;Calculator!$G$39,IF(H381-K381+E381+L381+M381+Calculator!$G$39&gt;Calculator!$G$39,Calculator!$G$39-(H381+E381+L381+M381-K381),Calculator!$G$39),D381),0)))</f>
        <v>0</v>
      </c>
    </row>
    <row r="382" spans="1:14" ht="15.75" thickBot="1">
      <c r="A382" s="33" t="str">
        <f ca="1">IF(C382=Calculator!$H$27,"F",IF(Daily!D382+Daily!H382=0,IF(D381+H381&gt;0,"L",""),""))</f>
        <v/>
      </c>
      <c r="B382" s="34">
        <v>381</v>
      </c>
      <c r="C382" s="19">
        <f t="shared" ca="1" si="21"/>
        <v>46311</v>
      </c>
      <c r="D382" s="29">
        <f t="shared" ca="1" si="23"/>
        <v>261387.66254912122</v>
      </c>
      <c r="E382" s="29">
        <f ca="1">IF(C382&lt;Calculator!$D$26,0,IF(DAY($C382)=1,IF(D382-Calculator!$G$24&gt;0,Calculator!$G$24,D382),0))</f>
        <v>0</v>
      </c>
      <c r="F382" s="29">
        <f ca="1">IF(E382&gt;0,D382*Calculator!$G$22/12,0)</f>
        <v>0</v>
      </c>
      <c r="G382" s="29">
        <f ca="1">IF(E382&gt;0,(IFERROR(-PMT(Calculator!$G$22/12,Calculator!$G$23*12,Calculator!$G$20),0))-F382,0)</f>
        <v>0</v>
      </c>
      <c r="H382" s="29">
        <f t="shared" ca="1" si="24"/>
        <v>5044.3576574970757</v>
      </c>
      <c r="I382" s="29">
        <f t="shared" ca="1" si="22"/>
        <v>0.89831026777345191</v>
      </c>
      <c r="J382" s="30">
        <f>Calculator!$G$40</f>
        <v>6.5000000000000002E-2</v>
      </c>
      <c r="K382" s="29">
        <f ca="1">IF(C382&gt;=Calculator!$G$27,IF(DAY($C382)=1,Calculator!$G$34/2,IF(DAY($C382)=15,Calculator!$G$34/2,0)),0)</f>
        <v>0</v>
      </c>
      <c r="L382" s="29">
        <f ca="1">IF(DAY($C382)=28,IF(H382=0,0,Calculator!$G$35),0)</f>
        <v>0</v>
      </c>
      <c r="M382" s="29">
        <f ca="1">IF(I382&gt;0,IF(DAY($C382)=1,SUM(INDIRECT("I"&amp;(ROW(C381)-DAY(C381))):I381),0),0)</f>
        <v>0</v>
      </c>
      <c r="N382" s="29">
        <f ca="1">IF(C382&lt;Calculator!$G$27,0,IF(C382=Calculator!$G$27,Calculator!$G$39,IF(H382-K382&lt;=0,IF(D382&gt;Calculator!$G$39,IF(H382-K382+E382+L382+M382+Calculator!$G$39&gt;Calculator!$G$39,Calculator!$G$39-(H382+E382+L382+M382-K382),Calculator!$G$39),D382),0)))</f>
        <v>0</v>
      </c>
    </row>
    <row r="383" spans="1:14" ht="15.75" thickBot="1">
      <c r="A383" s="33" t="str">
        <f ca="1">IF(C383=Calculator!$H$27,"F",IF(Daily!D383+Daily!H383=0,IF(D382+H382&gt;0,"L",""),""))</f>
        <v/>
      </c>
      <c r="B383" s="34">
        <v>382</v>
      </c>
      <c r="C383" s="19">
        <f t="shared" ca="1" si="21"/>
        <v>46312</v>
      </c>
      <c r="D383" s="29">
        <f t="shared" ca="1" si="23"/>
        <v>261387.66254912122</v>
      </c>
      <c r="E383" s="29">
        <f ca="1">IF(C383&lt;Calculator!$D$26,0,IF(DAY($C383)=1,IF(D383-Calculator!$G$24&gt;0,Calculator!$G$24,D383),0))</f>
        <v>0</v>
      </c>
      <c r="F383" s="29">
        <f ca="1">IF(E383&gt;0,D383*Calculator!$G$22/12,0)</f>
        <v>0</v>
      </c>
      <c r="G383" s="29">
        <f ca="1">IF(E383&gt;0,(IFERROR(-PMT(Calculator!$G$22/12,Calculator!$G$23*12,Calculator!$G$20),0))-F383,0)</f>
        <v>0</v>
      </c>
      <c r="H383" s="29">
        <f t="shared" ca="1" si="24"/>
        <v>5044.3576574970757</v>
      </c>
      <c r="I383" s="29">
        <f t="shared" ca="1" si="22"/>
        <v>0.89831026777345191</v>
      </c>
      <c r="J383" s="30">
        <f>Calculator!$G$40</f>
        <v>6.5000000000000002E-2</v>
      </c>
      <c r="K383" s="29">
        <f ca="1">IF(C383&gt;=Calculator!$G$27,IF(DAY($C383)=1,Calculator!$G$34/2,IF(DAY($C383)=15,Calculator!$G$34/2,0)),0)</f>
        <v>0</v>
      </c>
      <c r="L383" s="29">
        <f ca="1">IF(DAY($C383)=28,IF(H383=0,0,Calculator!$G$35),0)</f>
        <v>0</v>
      </c>
      <c r="M383" s="29">
        <f ca="1">IF(I383&gt;0,IF(DAY($C383)=1,SUM(INDIRECT("I"&amp;(ROW(C382)-DAY(C382))):I382),0),0)</f>
        <v>0</v>
      </c>
      <c r="N383" s="29">
        <f ca="1">IF(C383&lt;Calculator!$G$27,0,IF(C383=Calculator!$G$27,Calculator!$G$39,IF(H383-K383&lt;=0,IF(D383&gt;Calculator!$G$39,IF(H383-K383+E383+L383+M383+Calculator!$G$39&gt;Calculator!$G$39,Calculator!$G$39-(H383+E383+L383+M383-K383),Calculator!$G$39),D383),0)))</f>
        <v>0</v>
      </c>
    </row>
    <row r="384" spans="1:14" ht="15.75" thickBot="1">
      <c r="A384" s="33" t="str">
        <f ca="1">IF(C384=Calculator!$H$27,"F",IF(Daily!D384+Daily!H384=0,IF(D383+H383&gt;0,"L",""),""))</f>
        <v/>
      </c>
      <c r="B384" s="34">
        <v>383</v>
      </c>
      <c r="C384" s="19">
        <f t="shared" ca="1" si="21"/>
        <v>46313</v>
      </c>
      <c r="D384" s="29">
        <f t="shared" ca="1" si="23"/>
        <v>261387.66254912122</v>
      </c>
      <c r="E384" s="29">
        <f ca="1">IF(C384&lt;Calculator!$D$26,0,IF(DAY($C384)=1,IF(D384-Calculator!$G$24&gt;0,Calculator!$G$24,D384),0))</f>
        <v>0</v>
      </c>
      <c r="F384" s="29">
        <f ca="1">IF(E384&gt;0,D384*Calculator!$G$22/12,0)</f>
        <v>0</v>
      </c>
      <c r="G384" s="29">
        <f ca="1">IF(E384&gt;0,(IFERROR(-PMT(Calculator!$G$22/12,Calculator!$G$23*12,Calculator!$G$20),0))-F384,0)</f>
        <v>0</v>
      </c>
      <c r="H384" s="29">
        <f t="shared" ca="1" si="24"/>
        <v>5044.3576574970757</v>
      </c>
      <c r="I384" s="29">
        <f t="shared" ca="1" si="22"/>
        <v>0.89831026777345191</v>
      </c>
      <c r="J384" s="30">
        <f>Calculator!$G$40</f>
        <v>6.5000000000000002E-2</v>
      </c>
      <c r="K384" s="29">
        <f ca="1">IF(C384&gt;=Calculator!$G$27,IF(DAY($C384)=1,Calculator!$G$34/2,IF(DAY($C384)=15,Calculator!$G$34/2,0)),0)</f>
        <v>0</v>
      </c>
      <c r="L384" s="29">
        <f ca="1">IF(DAY($C384)=28,IF(H384=0,0,Calculator!$G$35),0)</f>
        <v>0</v>
      </c>
      <c r="M384" s="29">
        <f ca="1">IF(I384&gt;0,IF(DAY($C384)=1,SUM(INDIRECT("I"&amp;(ROW(C383)-DAY(C383))):I383),0),0)</f>
        <v>0</v>
      </c>
      <c r="N384" s="29">
        <f ca="1">IF(C384&lt;Calculator!$G$27,0,IF(C384=Calculator!$G$27,Calculator!$G$39,IF(H384-K384&lt;=0,IF(D384&gt;Calculator!$G$39,IF(H384-K384+E384+L384+M384+Calculator!$G$39&gt;Calculator!$G$39,Calculator!$G$39-(H384+E384+L384+M384-K384),Calculator!$G$39),D384),0)))</f>
        <v>0</v>
      </c>
    </row>
    <row r="385" spans="1:14" ht="15.75" thickBot="1">
      <c r="A385" s="33" t="str">
        <f ca="1">IF(C385=Calculator!$H$27,"F",IF(Daily!D385+Daily!H385=0,IF(D384+H384&gt;0,"L",""),""))</f>
        <v/>
      </c>
      <c r="B385" s="34">
        <v>384</v>
      </c>
      <c r="C385" s="19">
        <f t="shared" ca="1" si="21"/>
        <v>46314</v>
      </c>
      <c r="D385" s="29">
        <f t="shared" ca="1" si="23"/>
        <v>261387.66254912122</v>
      </c>
      <c r="E385" s="29">
        <f ca="1">IF(C385&lt;Calculator!$D$26,0,IF(DAY($C385)=1,IF(D385-Calculator!$G$24&gt;0,Calculator!$G$24,D385),0))</f>
        <v>0</v>
      </c>
      <c r="F385" s="29">
        <f ca="1">IF(E385&gt;0,D385*Calculator!$G$22/12,0)</f>
        <v>0</v>
      </c>
      <c r="G385" s="29">
        <f ca="1">IF(E385&gt;0,(IFERROR(-PMT(Calculator!$G$22/12,Calculator!$G$23*12,Calculator!$G$20),0))-F385,0)</f>
        <v>0</v>
      </c>
      <c r="H385" s="29">
        <f t="shared" ca="1" si="24"/>
        <v>5044.3576574970757</v>
      </c>
      <c r="I385" s="29">
        <f t="shared" ca="1" si="22"/>
        <v>0.89831026777345191</v>
      </c>
      <c r="J385" s="30">
        <f>Calculator!$G$40</f>
        <v>6.5000000000000002E-2</v>
      </c>
      <c r="K385" s="29">
        <f ca="1">IF(C385&gt;=Calculator!$G$27,IF(DAY($C385)=1,Calculator!$G$34/2,IF(DAY($C385)=15,Calculator!$G$34/2,0)),0)</f>
        <v>0</v>
      </c>
      <c r="L385" s="29">
        <f ca="1">IF(DAY($C385)=28,IF(H385=0,0,Calculator!$G$35),0)</f>
        <v>0</v>
      </c>
      <c r="M385" s="29">
        <f ca="1">IF(I385&gt;0,IF(DAY($C385)=1,SUM(INDIRECT("I"&amp;(ROW(C384)-DAY(C384))):I384),0),0)</f>
        <v>0</v>
      </c>
      <c r="N385" s="29">
        <f ca="1">IF(C385&lt;Calculator!$G$27,0,IF(C385=Calculator!$G$27,Calculator!$G$39,IF(H385-K385&lt;=0,IF(D385&gt;Calculator!$G$39,IF(H385-K385+E385+L385+M385+Calculator!$G$39&gt;Calculator!$G$39,Calculator!$G$39-(H385+E385+L385+M385-K385),Calculator!$G$39),D385),0)))</f>
        <v>0</v>
      </c>
    </row>
    <row r="386" spans="1:14" ht="15.75" thickBot="1">
      <c r="A386" s="33" t="str">
        <f ca="1">IF(C386=Calculator!$H$27,"F",IF(Daily!D386+Daily!H386=0,IF(D385+H385&gt;0,"L",""),""))</f>
        <v/>
      </c>
      <c r="B386" s="34">
        <v>385</v>
      </c>
      <c r="C386" s="19">
        <f t="shared" ca="1" si="21"/>
        <v>46315</v>
      </c>
      <c r="D386" s="29">
        <f t="shared" ca="1" si="23"/>
        <v>261387.66254912122</v>
      </c>
      <c r="E386" s="29">
        <f ca="1">IF(C386&lt;Calculator!$D$26,0,IF(DAY($C386)=1,IF(D386-Calculator!$G$24&gt;0,Calculator!$G$24,D386),0))</f>
        <v>0</v>
      </c>
      <c r="F386" s="29">
        <f ca="1">IF(E386&gt;0,D386*Calculator!$G$22/12,0)</f>
        <v>0</v>
      </c>
      <c r="G386" s="29">
        <f ca="1">IF(E386&gt;0,(IFERROR(-PMT(Calculator!$G$22/12,Calculator!$G$23*12,Calculator!$G$20),0))-F386,0)</f>
        <v>0</v>
      </c>
      <c r="H386" s="29">
        <f t="shared" ca="1" si="24"/>
        <v>5044.3576574970757</v>
      </c>
      <c r="I386" s="29">
        <f t="shared" ca="1" si="22"/>
        <v>0.89831026777345191</v>
      </c>
      <c r="J386" s="30">
        <f>Calculator!$G$40</f>
        <v>6.5000000000000002E-2</v>
      </c>
      <c r="K386" s="29">
        <f ca="1">IF(C386&gt;=Calculator!$G$27,IF(DAY($C386)=1,Calculator!$G$34/2,IF(DAY($C386)=15,Calculator!$G$34/2,0)),0)</f>
        <v>0</v>
      </c>
      <c r="L386" s="29">
        <f ca="1">IF(DAY($C386)=28,IF(H386=0,0,Calculator!$G$35),0)</f>
        <v>0</v>
      </c>
      <c r="M386" s="29">
        <f ca="1">IF(I386&gt;0,IF(DAY($C386)=1,SUM(INDIRECT("I"&amp;(ROW(C385)-DAY(C385))):I385),0),0)</f>
        <v>0</v>
      </c>
      <c r="N386" s="29">
        <f ca="1">IF(C386&lt;Calculator!$G$27,0,IF(C386=Calculator!$G$27,Calculator!$G$39,IF(H386-K386&lt;=0,IF(D386&gt;Calculator!$G$39,IF(H386-K386+E386+L386+M386+Calculator!$G$39&gt;Calculator!$G$39,Calculator!$G$39-(H386+E386+L386+M386-K386),Calculator!$G$39),D386),0)))</f>
        <v>0</v>
      </c>
    </row>
    <row r="387" spans="1:14" ht="15.75" thickBot="1">
      <c r="A387" s="33" t="str">
        <f ca="1">IF(C387=Calculator!$H$27,"F",IF(Daily!D387+Daily!H387=0,IF(D386+H386&gt;0,"L",""),""))</f>
        <v/>
      </c>
      <c r="B387" s="34">
        <v>386</v>
      </c>
      <c r="C387" s="19">
        <f t="shared" ref="C387:C450" ca="1" si="25">C386+1</f>
        <v>46316</v>
      </c>
      <c r="D387" s="29">
        <f t="shared" ca="1" si="23"/>
        <v>261387.66254912122</v>
      </c>
      <c r="E387" s="29">
        <f ca="1">IF(C387&lt;Calculator!$D$26,0,IF(DAY($C387)=1,IF(D387-Calculator!$G$24&gt;0,Calculator!$G$24,D387),0))</f>
        <v>0</v>
      </c>
      <c r="F387" s="29">
        <f ca="1">IF(E387&gt;0,D387*Calculator!$G$22/12,0)</f>
        <v>0</v>
      </c>
      <c r="G387" s="29">
        <f ca="1">IF(E387&gt;0,(IFERROR(-PMT(Calculator!$G$22/12,Calculator!$G$23*12,Calculator!$G$20),0))-F387,0)</f>
        <v>0</v>
      </c>
      <c r="H387" s="29">
        <f t="shared" ca="1" si="24"/>
        <v>5044.3576574970757</v>
      </c>
      <c r="I387" s="29">
        <f t="shared" ref="I387:I450" ca="1" si="26">H387*J387/365</f>
        <v>0.89831026777345191</v>
      </c>
      <c r="J387" s="30">
        <f>Calculator!$G$40</f>
        <v>6.5000000000000002E-2</v>
      </c>
      <c r="K387" s="29">
        <f ca="1">IF(C387&gt;=Calculator!$G$27,IF(DAY($C387)=1,Calculator!$G$34/2,IF(DAY($C387)=15,Calculator!$G$34/2,0)),0)</f>
        <v>0</v>
      </c>
      <c r="L387" s="29">
        <f ca="1">IF(DAY($C387)=28,IF(H387=0,0,Calculator!$G$35),0)</f>
        <v>0</v>
      </c>
      <c r="M387" s="29">
        <f ca="1">IF(I387&gt;0,IF(DAY($C387)=1,SUM(INDIRECT("I"&amp;(ROW(C386)-DAY(C386))):I386),0),0)</f>
        <v>0</v>
      </c>
      <c r="N387" s="29">
        <f ca="1">IF(C387&lt;Calculator!$G$27,0,IF(C387=Calculator!$G$27,Calculator!$G$39,IF(H387-K387&lt;=0,IF(D387&gt;Calculator!$G$39,IF(H387-K387+E387+L387+M387+Calculator!$G$39&gt;Calculator!$G$39,Calculator!$G$39-(H387+E387+L387+M387-K387),Calculator!$G$39),D387),0)))</f>
        <v>0</v>
      </c>
    </row>
    <row r="388" spans="1:14" ht="15.75" thickBot="1">
      <c r="A388" s="33" t="str">
        <f ca="1">IF(C388=Calculator!$H$27,"F",IF(Daily!D388+Daily!H388=0,IF(D387+H387&gt;0,"L",""),""))</f>
        <v/>
      </c>
      <c r="B388" s="34">
        <v>387</v>
      </c>
      <c r="C388" s="19">
        <f t="shared" ca="1" si="25"/>
        <v>46317</v>
      </c>
      <c r="D388" s="29">
        <f t="shared" ref="D388:D451" ca="1" si="27">IF(((D387-G387)-N387)&lt;0,0,((D387-G387)-N387))</f>
        <v>261387.66254912122</v>
      </c>
      <c r="E388" s="29">
        <f ca="1">IF(C388&lt;Calculator!$D$26,0,IF(DAY($C388)=1,IF(D388-Calculator!$G$24&gt;0,Calculator!$G$24,D388),0))</f>
        <v>0</v>
      </c>
      <c r="F388" s="29">
        <f ca="1">IF(E388&gt;0,D388*Calculator!$G$22/12,0)</f>
        <v>0</v>
      </c>
      <c r="G388" s="29">
        <f ca="1">IF(E388&gt;0,(IFERROR(-PMT(Calculator!$G$22/12,Calculator!$G$23*12,Calculator!$G$20),0))-F388,0)</f>
        <v>0</v>
      </c>
      <c r="H388" s="29">
        <f t="shared" ref="H388:H451" ca="1" si="28">IF((H387-K387+SUM(L387:N387)+E387)&lt;0,0,(H387-K387+SUM(L387:N387)+E387))</f>
        <v>5044.3576574970757</v>
      </c>
      <c r="I388" s="29">
        <f t="shared" ca="1" si="26"/>
        <v>0.89831026777345191</v>
      </c>
      <c r="J388" s="30">
        <f>Calculator!$G$40</f>
        <v>6.5000000000000002E-2</v>
      </c>
      <c r="K388" s="29">
        <f ca="1">IF(C388&gt;=Calculator!$G$27,IF(DAY($C388)=1,Calculator!$G$34/2,IF(DAY($C388)=15,Calculator!$G$34/2,0)),0)</f>
        <v>0</v>
      </c>
      <c r="L388" s="29">
        <f ca="1">IF(DAY($C388)=28,IF(H388=0,0,Calculator!$G$35),0)</f>
        <v>0</v>
      </c>
      <c r="M388" s="29">
        <f ca="1">IF(I388&gt;0,IF(DAY($C388)=1,SUM(INDIRECT("I"&amp;(ROW(C387)-DAY(C387))):I387),0),0)</f>
        <v>0</v>
      </c>
      <c r="N388" s="29">
        <f ca="1">IF(C388&lt;Calculator!$G$27,0,IF(C388=Calculator!$G$27,Calculator!$G$39,IF(H388-K388&lt;=0,IF(D388&gt;Calculator!$G$39,IF(H388-K388+E388+L388+M388+Calculator!$G$39&gt;Calculator!$G$39,Calculator!$G$39-(H388+E388+L388+M388-K388),Calculator!$G$39),D388),0)))</f>
        <v>0</v>
      </c>
    </row>
    <row r="389" spans="1:14" ht="15.75" thickBot="1">
      <c r="A389" s="33" t="str">
        <f ca="1">IF(C389=Calculator!$H$27,"F",IF(Daily!D389+Daily!H389=0,IF(D388+H388&gt;0,"L",""),""))</f>
        <v/>
      </c>
      <c r="B389" s="34">
        <v>388</v>
      </c>
      <c r="C389" s="19">
        <f t="shared" ca="1" si="25"/>
        <v>46318</v>
      </c>
      <c r="D389" s="29">
        <f t="shared" ca="1" si="27"/>
        <v>261387.66254912122</v>
      </c>
      <c r="E389" s="29">
        <f ca="1">IF(C389&lt;Calculator!$D$26,0,IF(DAY($C389)=1,IF(D389-Calculator!$G$24&gt;0,Calculator!$G$24,D389),0))</f>
        <v>0</v>
      </c>
      <c r="F389" s="29">
        <f ca="1">IF(E389&gt;0,D389*Calculator!$G$22/12,0)</f>
        <v>0</v>
      </c>
      <c r="G389" s="29">
        <f ca="1">IF(E389&gt;0,(IFERROR(-PMT(Calculator!$G$22/12,Calculator!$G$23*12,Calculator!$G$20),0))-F389,0)</f>
        <v>0</v>
      </c>
      <c r="H389" s="29">
        <f t="shared" ca="1" si="28"/>
        <v>5044.3576574970757</v>
      </c>
      <c r="I389" s="29">
        <f t="shared" ca="1" si="26"/>
        <v>0.89831026777345191</v>
      </c>
      <c r="J389" s="30">
        <f>Calculator!$G$40</f>
        <v>6.5000000000000002E-2</v>
      </c>
      <c r="K389" s="29">
        <f ca="1">IF(C389&gt;=Calculator!$G$27,IF(DAY($C389)=1,Calculator!$G$34/2,IF(DAY($C389)=15,Calculator!$G$34/2,0)),0)</f>
        <v>0</v>
      </c>
      <c r="L389" s="29">
        <f ca="1">IF(DAY($C389)=28,IF(H389=0,0,Calculator!$G$35),0)</f>
        <v>0</v>
      </c>
      <c r="M389" s="29">
        <f ca="1">IF(I389&gt;0,IF(DAY($C389)=1,SUM(INDIRECT("I"&amp;(ROW(C388)-DAY(C388))):I388),0),0)</f>
        <v>0</v>
      </c>
      <c r="N389" s="29">
        <f ca="1">IF(C389&lt;Calculator!$G$27,0,IF(C389=Calculator!$G$27,Calculator!$G$39,IF(H389-K389&lt;=0,IF(D389&gt;Calculator!$G$39,IF(H389-K389+E389+L389+M389+Calculator!$G$39&gt;Calculator!$G$39,Calculator!$G$39-(H389+E389+L389+M389-K389),Calculator!$G$39),D389),0)))</f>
        <v>0</v>
      </c>
    </row>
    <row r="390" spans="1:14" ht="15.75" thickBot="1">
      <c r="A390" s="33" t="str">
        <f ca="1">IF(C390=Calculator!$H$27,"F",IF(Daily!D390+Daily!H390=0,IF(D389+H389&gt;0,"L",""),""))</f>
        <v/>
      </c>
      <c r="B390" s="34">
        <v>389</v>
      </c>
      <c r="C390" s="19">
        <f t="shared" ca="1" si="25"/>
        <v>46319</v>
      </c>
      <c r="D390" s="29">
        <f t="shared" ca="1" si="27"/>
        <v>261387.66254912122</v>
      </c>
      <c r="E390" s="29">
        <f ca="1">IF(C390&lt;Calculator!$D$26,0,IF(DAY($C390)=1,IF(D390-Calculator!$G$24&gt;0,Calculator!$G$24,D390),0))</f>
        <v>0</v>
      </c>
      <c r="F390" s="29">
        <f ca="1">IF(E390&gt;0,D390*Calculator!$G$22/12,0)</f>
        <v>0</v>
      </c>
      <c r="G390" s="29">
        <f ca="1">IF(E390&gt;0,(IFERROR(-PMT(Calculator!$G$22/12,Calculator!$G$23*12,Calculator!$G$20),0))-F390,0)</f>
        <v>0</v>
      </c>
      <c r="H390" s="29">
        <f t="shared" ca="1" si="28"/>
        <v>5044.3576574970757</v>
      </c>
      <c r="I390" s="29">
        <f t="shared" ca="1" si="26"/>
        <v>0.89831026777345191</v>
      </c>
      <c r="J390" s="30">
        <f>Calculator!$G$40</f>
        <v>6.5000000000000002E-2</v>
      </c>
      <c r="K390" s="29">
        <f ca="1">IF(C390&gt;=Calculator!$G$27,IF(DAY($C390)=1,Calculator!$G$34/2,IF(DAY($C390)=15,Calculator!$G$34/2,0)),0)</f>
        <v>0</v>
      </c>
      <c r="L390" s="29">
        <f ca="1">IF(DAY($C390)=28,IF(H390=0,0,Calculator!$G$35),0)</f>
        <v>0</v>
      </c>
      <c r="M390" s="29">
        <f ca="1">IF(I390&gt;0,IF(DAY($C390)=1,SUM(INDIRECT("I"&amp;(ROW(C389)-DAY(C389))):I389),0),0)</f>
        <v>0</v>
      </c>
      <c r="N390" s="29">
        <f ca="1">IF(C390&lt;Calculator!$G$27,0,IF(C390=Calculator!$G$27,Calculator!$G$39,IF(H390-K390&lt;=0,IF(D390&gt;Calculator!$G$39,IF(H390-K390+E390+L390+M390+Calculator!$G$39&gt;Calculator!$G$39,Calculator!$G$39-(H390+E390+L390+M390-K390),Calculator!$G$39),D390),0)))</f>
        <v>0</v>
      </c>
    </row>
    <row r="391" spans="1:14" ht="15.75" thickBot="1">
      <c r="A391" s="33" t="str">
        <f ca="1">IF(C391=Calculator!$H$27,"F",IF(Daily!D391+Daily!H391=0,IF(D390+H390&gt;0,"L",""),""))</f>
        <v/>
      </c>
      <c r="B391" s="34">
        <v>390</v>
      </c>
      <c r="C391" s="19">
        <f t="shared" ca="1" si="25"/>
        <v>46320</v>
      </c>
      <c r="D391" s="29">
        <f t="shared" ca="1" si="27"/>
        <v>261387.66254912122</v>
      </c>
      <c r="E391" s="29">
        <f ca="1">IF(C391&lt;Calculator!$D$26,0,IF(DAY($C391)=1,IF(D391-Calculator!$G$24&gt;0,Calculator!$G$24,D391),0))</f>
        <v>0</v>
      </c>
      <c r="F391" s="29">
        <f ca="1">IF(E391&gt;0,D391*Calculator!$G$22/12,0)</f>
        <v>0</v>
      </c>
      <c r="G391" s="29">
        <f ca="1">IF(E391&gt;0,(IFERROR(-PMT(Calculator!$G$22/12,Calculator!$G$23*12,Calculator!$G$20),0))-F391,0)</f>
        <v>0</v>
      </c>
      <c r="H391" s="29">
        <f t="shared" ca="1" si="28"/>
        <v>5044.3576574970757</v>
      </c>
      <c r="I391" s="29">
        <f t="shared" ca="1" si="26"/>
        <v>0.89831026777345191</v>
      </c>
      <c r="J391" s="30">
        <f>Calculator!$G$40</f>
        <v>6.5000000000000002E-2</v>
      </c>
      <c r="K391" s="29">
        <f ca="1">IF(C391&gt;=Calculator!$G$27,IF(DAY($C391)=1,Calculator!$G$34/2,IF(DAY($C391)=15,Calculator!$G$34/2,0)),0)</f>
        <v>0</v>
      </c>
      <c r="L391" s="29">
        <f ca="1">IF(DAY($C391)=28,IF(H391=0,0,Calculator!$G$35),0)</f>
        <v>0</v>
      </c>
      <c r="M391" s="29">
        <f ca="1">IF(I391&gt;0,IF(DAY($C391)=1,SUM(INDIRECT("I"&amp;(ROW(C390)-DAY(C390))):I390),0),0)</f>
        <v>0</v>
      </c>
      <c r="N391" s="29">
        <f ca="1">IF(C391&lt;Calculator!$G$27,0,IF(C391=Calculator!$G$27,Calculator!$G$39,IF(H391-K391&lt;=0,IF(D391&gt;Calculator!$G$39,IF(H391-K391+E391+L391+M391+Calculator!$G$39&gt;Calculator!$G$39,Calculator!$G$39-(H391+E391+L391+M391-K391),Calculator!$G$39),D391),0)))</f>
        <v>0</v>
      </c>
    </row>
    <row r="392" spans="1:14" ht="15.75" thickBot="1">
      <c r="A392" s="33" t="str">
        <f ca="1">IF(C392=Calculator!$H$27,"F",IF(Daily!D392+Daily!H392=0,IF(D391+H391&gt;0,"L",""),""))</f>
        <v/>
      </c>
      <c r="B392" s="34">
        <v>391</v>
      </c>
      <c r="C392" s="19">
        <f t="shared" ca="1" si="25"/>
        <v>46321</v>
      </c>
      <c r="D392" s="29">
        <f t="shared" ca="1" si="27"/>
        <v>261387.66254912122</v>
      </c>
      <c r="E392" s="29">
        <f ca="1">IF(C392&lt;Calculator!$D$26,0,IF(DAY($C392)=1,IF(D392-Calculator!$G$24&gt;0,Calculator!$G$24,D392),0))</f>
        <v>0</v>
      </c>
      <c r="F392" s="29">
        <f ca="1">IF(E392&gt;0,D392*Calculator!$G$22/12,0)</f>
        <v>0</v>
      </c>
      <c r="G392" s="29">
        <f ca="1">IF(E392&gt;0,(IFERROR(-PMT(Calculator!$G$22/12,Calculator!$G$23*12,Calculator!$G$20),0))-F392,0)</f>
        <v>0</v>
      </c>
      <c r="H392" s="29">
        <f t="shared" ca="1" si="28"/>
        <v>5044.3576574970757</v>
      </c>
      <c r="I392" s="29">
        <f t="shared" ca="1" si="26"/>
        <v>0.89831026777345191</v>
      </c>
      <c r="J392" s="30">
        <f>Calculator!$G$40</f>
        <v>6.5000000000000002E-2</v>
      </c>
      <c r="K392" s="29">
        <f ca="1">IF(C392&gt;=Calculator!$G$27,IF(DAY($C392)=1,Calculator!$G$34/2,IF(DAY($C392)=15,Calculator!$G$34/2,0)),0)</f>
        <v>0</v>
      </c>
      <c r="L392" s="29">
        <f ca="1">IF(DAY($C392)=28,IF(H392=0,0,Calculator!$G$35),0)</f>
        <v>0</v>
      </c>
      <c r="M392" s="29">
        <f ca="1">IF(I392&gt;0,IF(DAY($C392)=1,SUM(INDIRECT("I"&amp;(ROW(C391)-DAY(C391))):I391),0),0)</f>
        <v>0</v>
      </c>
      <c r="N392" s="29">
        <f ca="1">IF(C392&lt;Calculator!$G$27,0,IF(C392=Calculator!$G$27,Calculator!$G$39,IF(H392-K392&lt;=0,IF(D392&gt;Calculator!$G$39,IF(H392-K392+E392+L392+M392+Calculator!$G$39&gt;Calculator!$G$39,Calculator!$G$39-(H392+E392+L392+M392-K392),Calculator!$G$39),D392),0)))</f>
        <v>0</v>
      </c>
    </row>
    <row r="393" spans="1:14" ht="15.75" thickBot="1">
      <c r="A393" s="33" t="str">
        <f ca="1">IF(C393=Calculator!$H$27,"F",IF(Daily!D393+Daily!H393=0,IF(D392+H392&gt;0,"L",""),""))</f>
        <v/>
      </c>
      <c r="B393" s="34">
        <v>392</v>
      </c>
      <c r="C393" s="19">
        <f t="shared" ca="1" si="25"/>
        <v>46322</v>
      </c>
      <c r="D393" s="29">
        <f t="shared" ca="1" si="27"/>
        <v>261387.66254912122</v>
      </c>
      <c r="E393" s="29">
        <f ca="1">IF(C393&lt;Calculator!$D$26,0,IF(DAY($C393)=1,IF(D393-Calculator!$G$24&gt;0,Calculator!$G$24,D393),0))</f>
        <v>0</v>
      </c>
      <c r="F393" s="29">
        <f ca="1">IF(E393&gt;0,D393*Calculator!$G$22/12,0)</f>
        <v>0</v>
      </c>
      <c r="G393" s="29">
        <f ca="1">IF(E393&gt;0,(IFERROR(-PMT(Calculator!$G$22/12,Calculator!$G$23*12,Calculator!$G$20),0))-F393,0)</f>
        <v>0</v>
      </c>
      <c r="H393" s="29">
        <f t="shared" ca="1" si="28"/>
        <v>5044.3576574970757</v>
      </c>
      <c r="I393" s="29">
        <f t="shared" ca="1" si="26"/>
        <v>0.89831026777345191</v>
      </c>
      <c r="J393" s="30">
        <f>Calculator!$G$40</f>
        <v>6.5000000000000002E-2</v>
      </c>
      <c r="K393" s="29">
        <f ca="1">IF(C393&gt;=Calculator!$G$27,IF(DAY($C393)=1,Calculator!$G$34/2,IF(DAY($C393)=15,Calculator!$G$34/2,0)),0)</f>
        <v>0</v>
      </c>
      <c r="L393" s="29">
        <f ca="1">IF(DAY($C393)=28,IF(H393=0,0,Calculator!$G$35),0)</f>
        <v>0</v>
      </c>
      <c r="M393" s="29">
        <f ca="1">IF(I393&gt;0,IF(DAY($C393)=1,SUM(INDIRECT("I"&amp;(ROW(C392)-DAY(C392))):I392),0),0)</f>
        <v>0</v>
      </c>
      <c r="N393" s="29">
        <f ca="1">IF(C393&lt;Calculator!$G$27,0,IF(C393=Calculator!$G$27,Calculator!$G$39,IF(H393-K393&lt;=0,IF(D393&gt;Calculator!$G$39,IF(H393-K393+E393+L393+M393+Calculator!$G$39&gt;Calculator!$G$39,Calculator!$G$39-(H393+E393+L393+M393-K393),Calculator!$G$39),D393),0)))</f>
        <v>0</v>
      </c>
    </row>
    <row r="394" spans="1:14" ht="15.75" thickBot="1">
      <c r="A394" s="33" t="str">
        <f ca="1">IF(C394=Calculator!$H$27,"F",IF(Daily!D394+Daily!H394=0,IF(D393+H393&gt;0,"L",""),""))</f>
        <v/>
      </c>
      <c r="B394" s="34">
        <v>393</v>
      </c>
      <c r="C394" s="19">
        <f t="shared" ca="1" si="25"/>
        <v>46323</v>
      </c>
      <c r="D394" s="29">
        <f t="shared" ca="1" si="27"/>
        <v>261387.66254912122</v>
      </c>
      <c r="E394" s="29">
        <f ca="1">IF(C394&lt;Calculator!$D$26,0,IF(DAY($C394)=1,IF(D394-Calculator!$G$24&gt;0,Calculator!$G$24,D394),0))</f>
        <v>0</v>
      </c>
      <c r="F394" s="29">
        <f ca="1">IF(E394&gt;0,D394*Calculator!$G$22/12,0)</f>
        <v>0</v>
      </c>
      <c r="G394" s="29">
        <f ca="1">IF(E394&gt;0,(IFERROR(-PMT(Calculator!$G$22/12,Calculator!$G$23*12,Calculator!$G$20),0))-F394,0)</f>
        <v>0</v>
      </c>
      <c r="H394" s="29">
        <f t="shared" ca="1" si="28"/>
        <v>5044.3576574970757</v>
      </c>
      <c r="I394" s="29">
        <f t="shared" ca="1" si="26"/>
        <v>0.89831026777345191</v>
      </c>
      <c r="J394" s="30">
        <f>Calculator!$G$40</f>
        <v>6.5000000000000002E-2</v>
      </c>
      <c r="K394" s="29">
        <f ca="1">IF(C394&gt;=Calculator!$G$27,IF(DAY($C394)=1,Calculator!$G$34/2,IF(DAY($C394)=15,Calculator!$G$34/2,0)),0)</f>
        <v>0</v>
      </c>
      <c r="L394" s="29">
        <f ca="1">IF(DAY($C394)=28,IF(H394=0,0,Calculator!$G$35),0)</f>
        <v>5000</v>
      </c>
      <c r="M394" s="29">
        <f ca="1">IF(I394&gt;0,IF(DAY($C394)=1,SUM(INDIRECT("I"&amp;(ROW(C393)-DAY(C393))):I393),0),0)</f>
        <v>0</v>
      </c>
      <c r="N394" s="29">
        <f ca="1">IF(C394&lt;Calculator!$G$27,0,IF(C394=Calculator!$G$27,Calculator!$G$39,IF(H394-K394&lt;=0,IF(D394&gt;Calculator!$G$39,IF(H394-K394+E394+L394+M394+Calculator!$G$39&gt;Calculator!$G$39,Calculator!$G$39-(H394+E394+L394+M394-K394),Calculator!$G$39),D394),0)))</f>
        <v>0</v>
      </c>
    </row>
    <row r="395" spans="1:14" ht="15.75" thickBot="1">
      <c r="A395" s="33" t="str">
        <f ca="1">IF(C395=Calculator!$H$27,"F",IF(Daily!D395+Daily!H395=0,IF(D394+H394&gt;0,"L",""),""))</f>
        <v/>
      </c>
      <c r="B395" s="34">
        <v>394</v>
      </c>
      <c r="C395" s="19">
        <f t="shared" ca="1" si="25"/>
        <v>46324</v>
      </c>
      <c r="D395" s="29">
        <f t="shared" ca="1" si="27"/>
        <v>261387.66254912122</v>
      </c>
      <c r="E395" s="29">
        <f ca="1">IF(C395&lt;Calculator!$D$26,0,IF(DAY($C395)=1,IF(D395-Calculator!$G$24&gt;0,Calculator!$G$24,D395),0))</f>
        <v>0</v>
      </c>
      <c r="F395" s="29">
        <f ca="1">IF(E395&gt;0,D395*Calculator!$G$22/12,0)</f>
        <v>0</v>
      </c>
      <c r="G395" s="29">
        <f ca="1">IF(E395&gt;0,(IFERROR(-PMT(Calculator!$G$22/12,Calculator!$G$23*12,Calculator!$G$20),0))-F395,0)</f>
        <v>0</v>
      </c>
      <c r="H395" s="29">
        <f t="shared" ca="1" si="28"/>
        <v>10044.357657497076</v>
      </c>
      <c r="I395" s="29">
        <f t="shared" ca="1" si="26"/>
        <v>1.7887212266775614</v>
      </c>
      <c r="J395" s="30">
        <f>Calculator!$G$40</f>
        <v>6.5000000000000002E-2</v>
      </c>
      <c r="K395" s="29">
        <f ca="1">IF(C395&gt;=Calculator!$G$27,IF(DAY($C395)=1,Calculator!$G$34/2,IF(DAY($C395)=15,Calculator!$G$34/2,0)),0)</f>
        <v>0</v>
      </c>
      <c r="L395" s="29">
        <f ca="1">IF(DAY($C395)=28,IF(H395=0,0,Calculator!$G$35),0)</f>
        <v>0</v>
      </c>
      <c r="M395" s="29">
        <f ca="1">IF(I395&gt;0,IF(DAY($C395)=1,SUM(INDIRECT("I"&amp;(ROW(C394)-DAY(C394))):I394),0),0)</f>
        <v>0</v>
      </c>
      <c r="N395" s="29">
        <f ca="1">IF(C395&lt;Calculator!$G$27,0,IF(C395=Calculator!$G$27,Calculator!$G$39,IF(H395-K395&lt;=0,IF(D395&gt;Calculator!$G$39,IF(H395-K395+E395+L395+M395+Calculator!$G$39&gt;Calculator!$G$39,Calculator!$G$39-(H395+E395+L395+M395-K395),Calculator!$G$39),D395),0)))</f>
        <v>0</v>
      </c>
    </row>
    <row r="396" spans="1:14" ht="15.75" thickBot="1">
      <c r="A396" s="33" t="str">
        <f ca="1">IF(C396=Calculator!$H$27,"F",IF(Daily!D396+Daily!H396=0,IF(D395+H395&gt;0,"L",""),""))</f>
        <v/>
      </c>
      <c r="B396" s="34">
        <v>395</v>
      </c>
      <c r="C396" s="19">
        <f t="shared" ca="1" si="25"/>
        <v>46325</v>
      </c>
      <c r="D396" s="29">
        <f t="shared" ca="1" si="27"/>
        <v>261387.66254912122</v>
      </c>
      <c r="E396" s="29">
        <f ca="1">IF(C396&lt;Calculator!$D$26,0,IF(DAY($C396)=1,IF(D396-Calculator!$G$24&gt;0,Calculator!$G$24,D396),0))</f>
        <v>0</v>
      </c>
      <c r="F396" s="29">
        <f ca="1">IF(E396&gt;0,D396*Calculator!$G$22/12,0)</f>
        <v>0</v>
      </c>
      <c r="G396" s="29">
        <f ca="1">IF(E396&gt;0,(IFERROR(-PMT(Calculator!$G$22/12,Calculator!$G$23*12,Calculator!$G$20),0))-F396,0)</f>
        <v>0</v>
      </c>
      <c r="H396" s="29">
        <f t="shared" ca="1" si="28"/>
        <v>10044.357657497076</v>
      </c>
      <c r="I396" s="29">
        <f t="shared" ca="1" si="26"/>
        <v>1.7887212266775614</v>
      </c>
      <c r="J396" s="30">
        <f>Calculator!$G$40</f>
        <v>6.5000000000000002E-2</v>
      </c>
      <c r="K396" s="29">
        <f ca="1">IF(C396&gt;=Calculator!$G$27,IF(DAY($C396)=1,Calculator!$G$34/2,IF(DAY($C396)=15,Calculator!$G$34/2,0)),0)</f>
        <v>0</v>
      </c>
      <c r="L396" s="29">
        <f ca="1">IF(DAY($C396)=28,IF(H396=0,0,Calculator!$G$35),0)</f>
        <v>0</v>
      </c>
      <c r="M396" s="29">
        <f ca="1">IF(I396&gt;0,IF(DAY($C396)=1,SUM(INDIRECT("I"&amp;(ROW(C395)-DAY(C395))):I395),0),0)</f>
        <v>0</v>
      </c>
      <c r="N396" s="29">
        <f ca="1">IF(C396&lt;Calculator!$G$27,0,IF(C396=Calculator!$G$27,Calculator!$G$39,IF(H396-K396&lt;=0,IF(D396&gt;Calculator!$G$39,IF(H396-K396+E396+L396+M396+Calculator!$G$39&gt;Calculator!$G$39,Calculator!$G$39-(H396+E396+L396+M396-K396),Calculator!$G$39),D396),0)))</f>
        <v>0</v>
      </c>
    </row>
    <row r="397" spans="1:14" ht="15.75" thickBot="1">
      <c r="A397" s="33" t="str">
        <f ca="1">IF(C397=Calculator!$H$27,"F",IF(Daily!D397+Daily!H397=0,IF(D396+H396&gt;0,"L",""),""))</f>
        <v/>
      </c>
      <c r="B397" s="34">
        <v>396</v>
      </c>
      <c r="C397" s="19">
        <f t="shared" ca="1" si="25"/>
        <v>46326</v>
      </c>
      <c r="D397" s="29">
        <f t="shared" ca="1" si="27"/>
        <v>261387.66254912122</v>
      </c>
      <c r="E397" s="29">
        <f ca="1">IF(C397&lt;Calculator!$D$26,0,IF(DAY($C397)=1,IF(D397-Calculator!$G$24&gt;0,Calculator!$G$24,D397),0))</f>
        <v>0</v>
      </c>
      <c r="F397" s="29">
        <f ca="1">IF(E397&gt;0,D397*Calculator!$G$22/12,0)</f>
        <v>0</v>
      </c>
      <c r="G397" s="29">
        <f ca="1">IF(E397&gt;0,(IFERROR(-PMT(Calculator!$G$22/12,Calculator!$G$23*12,Calculator!$G$20),0))-F397,0)</f>
        <v>0</v>
      </c>
      <c r="H397" s="29">
        <f t="shared" ca="1" si="28"/>
        <v>10044.357657497076</v>
      </c>
      <c r="I397" s="29">
        <f t="shared" ca="1" si="26"/>
        <v>1.7887212266775614</v>
      </c>
      <c r="J397" s="30">
        <f>Calculator!$G$40</f>
        <v>6.5000000000000002E-2</v>
      </c>
      <c r="K397" s="29">
        <f ca="1">IF(C397&gt;=Calculator!$G$27,IF(DAY($C397)=1,Calculator!$G$34/2,IF(DAY($C397)=15,Calculator!$G$34/2,0)),0)</f>
        <v>0</v>
      </c>
      <c r="L397" s="29">
        <f ca="1">IF(DAY($C397)=28,IF(H397=0,0,Calculator!$G$35),0)</f>
        <v>0</v>
      </c>
      <c r="M397" s="29">
        <f ca="1">IF(I397&gt;0,IF(DAY($C397)=1,SUM(INDIRECT("I"&amp;(ROW(C396)-DAY(C396))):I396),0),0)</f>
        <v>0</v>
      </c>
      <c r="N397" s="29">
        <f ca="1">IF(C397&lt;Calculator!$G$27,0,IF(C397=Calculator!$G$27,Calculator!$G$39,IF(H397-K397&lt;=0,IF(D397&gt;Calculator!$G$39,IF(H397-K397+E397+L397+M397+Calculator!$G$39&gt;Calculator!$G$39,Calculator!$G$39-(H397+E397+L397+M397-K397),Calculator!$G$39),D397),0)))</f>
        <v>0</v>
      </c>
    </row>
    <row r="398" spans="1:14" ht="15.75" thickBot="1">
      <c r="A398" s="33" t="str">
        <f ca="1">IF(C398=Calculator!$H$27,"F",IF(Daily!D398+Daily!H398=0,IF(D397+H397&gt;0,"L",""),""))</f>
        <v/>
      </c>
      <c r="B398" s="34">
        <v>397</v>
      </c>
      <c r="C398" s="19">
        <f t="shared" ca="1" si="25"/>
        <v>46327</v>
      </c>
      <c r="D398" s="29">
        <f t="shared" ca="1" si="27"/>
        <v>261387.66254912122</v>
      </c>
      <c r="E398" s="29">
        <f ca="1">IF(C398&lt;Calculator!$D$26,0,IF(DAY($C398)=1,IF(D398-Calculator!$G$24&gt;0,Calculator!$G$24,D398),0))</f>
        <v>1878.8756805424866</v>
      </c>
      <c r="F398" s="29">
        <f ca="1">IF(E398&gt;0,D398*Calculator!$G$22/12,0)</f>
        <v>1089.1152606213384</v>
      </c>
      <c r="G398" s="29">
        <f ca="1">IF(E398&gt;0,(IFERROR(-PMT(Calculator!$G$22/12,Calculator!$G$23*12,Calculator!$G$20),0))-F398,0)</f>
        <v>789.76041992114824</v>
      </c>
      <c r="H398" s="29">
        <f t="shared" ca="1" si="28"/>
        <v>10044.357657497076</v>
      </c>
      <c r="I398" s="29">
        <f t="shared" ca="1" si="26"/>
        <v>1.7887212266775614</v>
      </c>
      <c r="J398" s="30">
        <f>Calculator!$G$40</f>
        <v>6.5000000000000002E-2</v>
      </c>
      <c r="K398" s="29">
        <f ca="1">IF(C398&gt;=Calculator!$G$27,IF(DAY($C398)=1,Calculator!$G$34/2,IF(DAY($C398)=15,Calculator!$G$34/2,0)),0)</f>
        <v>4500</v>
      </c>
      <c r="L398" s="29">
        <f ca="1">IF(DAY($C398)=28,IF(H398=0,0,Calculator!$G$35),0)</f>
        <v>0</v>
      </c>
      <c r="M398" s="29">
        <f ca="1">IF(I398&gt;0,IF(DAY($C398)=1,SUM(INDIRECT("I"&amp;(ROW(C397)-DAY(C397))):I397),0),0)</f>
        <v>45.153120791752904</v>
      </c>
      <c r="N398" s="29">
        <f ca="1">IF(C398&lt;Calculator!$G$27,0,IF(C398=Calculator!$G$27,Calculator!$G$39,IF(H398-K398&lt;=0,IF(D398&gt;Calculator!$G$39,IF(H398-K398+E398+L398+M398+Calculator!$G$39&gt;Calculator!$G$39,Calculator!$G$39-(H398+E398+L398+M398-K398),Calculator!$G$39),D398),0)))</f>
        <v>0</v>
      </c>
    </row>
    <row r="399" spans="1:14" ht="15.75" thickBot="1">
      <c r="A399" s="33" t="str">
        <f ca="1">IF(C399=Calculator!$H$27,"F",IF(Daily!D399+Daily!H399=0,IF(D398+H398&gt;0,"L",""),""))</f>
        <v/>
      </c>
      <c r="B399" s="34">
        <v>398</v>
      </c>
      <c r="C399" s="19">
        <f t="shared" ca="1" si="25"/>
        <v>46328</v>
      </c>
      <c r="D399" s="29">
        <f t="shared" ca="1" si="27"/>
        <v>260597.90212920008</v>
      </c>
      <c r="E399" s="29">
        <f ca="1">IF(C399&lt;Calculator!$D$26,0,IF(DAY($C399)=1,IF(D399-Calculator!$G$24&gt;0,Calculator!$G$24,D399),0))</f>
        <v>0</v>
      </c>
      <c r="F399" s="29">
        <f ca="1">IF(E399&gt;0,D399*Calculator!$G$22/12,0)</f>
        <v>0</v>
      </c>
      <c r="G399" s="29">
        <f ca="1">IF(E399&gt;0,(IFERROR(-PMT(Calculator!$G$22/12,Calculator!$G$23*12,Calculator!$G$20),0))-F399,0)</f>
        <v>0</v>
      </c>
      <c r="H399" s="29">
        <f t="shared" ca="1" si="28"/>
        <v>7468.3864588313154</v>
      </c>
      <c r="I399" s="29">
        <f t="shared" ca="1" si="26"/>
        <v>1.3299866296548919</v>
      </c>
      <c r="J399" s="30">
        <f>Calculator!$G$40</f>
        <v>6.5000000000000002E-2</v>
      </c>
      <c r="K399" s="29">
        <f ca="1">IF(C399&gt;=Calculator!$G$27,IF(DAY($C399)=1,Calculator!$G$34/2,IF(DAY($C399)=15,Calculator!$G$34/2,0)),0)</f>
        <v>0</v>
      </c>
      <c r="L399" s="29">
        <f ca="1">IF(DAY($C399)=28,IF(H399=0,0,Calculator!$G$35),0)</f>
        <v>0</v>
      </c>
      <c r="M399" s="29">
        <f ca="1">IF(I399&gt;0,IF(DAY($C399)=1,SUM(INDIRECT("I"&amp;(ROW(C398)-DAY(C398))):I398),0),0)</f>
        <v>0</v>
      </c>
      <c r="N399" s="29">
        <f ca="1">IF(C399&lt;Calculator!$G$27,0,IF(C399=Calculator!$G$27,Calculator!$G$39,IF(H399-K399&lt;=0,IF(D399&gt;Calculator!$G$39,IF(H399-K399+E399+L399+M399+Calculator!$G$39&gt;Calculator!$G$39,Calculator!$G$39-(H399+E399+L399+M399-K399),Calculator!$G$39),D399),0)))</f>
        <v>0</v>
      </c>
    </row>
    <row r="400" spans="1:14" ht="15.75" thickBot="1">
      <c r="A400" s="33" t="str">
        <f ca="1">IF(C400=Calculator!$H$27,"F",IF(Daily!D400+Daily!H400=0,IF(D399+H399&gt;0,"L",""),""))</f>
        <v/>
      </c>
      <c r="B400" s="34">
        <v>399</v>
      </c>
      <c r="C400" s="19">
        <f t="shared" ca="1" si="25"/>
        <v>46329</v>
      </c>
      <c r="D400" s="29">
        <f t="shared" ca="1" si="27"/>
        <v>260597.90212920008</v>
      </c>
      <c r="E400" s="29">
        <f ca="1">IF(C400&lt;Calculator!$D$26,0,IF(DAY($C400)=1,IF(D400-Calculator!$G$24&gt;0,Calculator!$G$24,D400),0))</f>
        <v>0</v>
      </c>
      <c r="F400" s="29">
        <f ca="1">IF(E400&gt;0,D400*Calculator!$G$22/12,0)</f>
        <v>0</v>
      </c>
      <c r="G400" s="29">
        <f ca="1">IF(E400&gt;0,(IFERROR(-PMT(Calculator!$G$22/12,Calculator!$G$23*12,Calculator!$G$20),0))-F400,0)</f>
        <v>0</v>
      </c>
      <c r="H400" s="29">
        <f t="shared" ca="1" si="28"/>
        <v>7468.3864588313154</v>
      </c>
      <c r="I400" s="29">
        <f t="shared" ca="1" si="26"/>
        <v>1.3299866296548919</v>
      </c>
      <c r="J400" s="30">
        <f>Calculator!$G$40</f>
        <v>6.5000000000000002E-2</v>
      </c>
      <c r="K400" s="29">
        <f ca="1">IF(C400&gt;=Calculator!$G$27,IF(DAY($C400)=1,Calculator!$G$34/2,IF(DAY($C400)=15,Calculator!$G$34/2,0)),0)</f>
        <v>0</v>
      </c>
      <c r="L400" s="29">
        <f ca="1">IF(DAY($C400)=28,IF(H400=0,0,Calculator!$G$35),0)</f>
        <v>0</v>
      </c>
      <c r="M400" s="29">
        <f ca="1">IF(I400&gt;0,IF(DAY($C400)=1,SUM(INDIRECT("I"&amp;(ROW(C399)-DAY(C399))):I399),0),0)</f>
        <v>0</v>
      </c>
      <c r="N400" s="29">
        <f ca="1">IF(C400&lt;Calculator!$G$27,0,IF(C400=Calculator!$G$27,Calculator!$G$39,IF(H400-K400&lt;=0,IF(D400&gt;Calculator!$G$39,IF(H400-K400+E400+L400+M400+Calculator!$G$39&gt;Calculator!$G$39,Calculator!$G$39-(H400+E400+L400+M400-K400),Calculator!$G$39),D400),0)))</f>
        <v>0</v>
      </c>
    </row>
    <row r="401" spans="1:14" ht="15.75" thickBot="1">
      <c r="A401" s="33" t="str">
        <f ca="1">IF(C401=Calculator!$H$27,"F",IF(Daily!D401+Daily!H401=0,IF(D400+H400&gt;0,"L",""),""))</f>
        <v/>
      </c>
      <c r="B401" s="34">
        <v>400</v>
      </c>
      <c r="C401" s="19">
        <f t="shared" ca="1" si="25"/>
        <v>46330</v>
      </c>
      <c r="D401" s="29">
        <f t="shared" ca="1" si="27"/>
        <v>260597.90212920008</v>
      </c>
      <c r="E401" s="29">
        <f ca="1">IF(C401&lt;Calculator!$D$26,0,IF(DAY($C401)=1,IF(D401-Calculator!$G$24&gt;0,Calculator!$G$24,D401),0))</f>
        <v>0</v>
      </c>
      <c r="F401" s="29">
        <f ca="1">IF(E401&gt;0,D401*Calculator!$G$22/12,0)</f>
        <v>0</v>
      </c>
      <c r="G401" s="29">
        <f ca="1">IF(E401&gt;0,(IFERROR(-PMT(Calculator!$G$22/12,Calculator!$G$23*12,Calculator!$G$20),0))-F401,0)</f>
        <v>0</v>
      </c>
      <c r="H401" s="29">
        <f t="shared" ca="1" si="28"/>
        <v>7468.3864588313154</v>
      </c>
      <c r="I401" s="29">
        <f t="shared" ca="1" si="26"/>
        <v>1.3299866296548919</v>
      </c>
      <c r="J401" s="30">
        <f>Calculator!$G$40</f>
        <v>6.5000000000000002E-2</v>
      </c>
      <c r="K401" s="29">
        <f ca="1">IF(C401&gt;=Calculator!$G$27,IF(DAY($C401)=1,Calculator!$G$34/2,IF(DAY($C401)=15,Calculator!$G$34/2,0)),0)</f>
        <v>0</v>
      </c>
      <c r="L401" s="29">
        <f ca="1">IF(DAY($C401)=28,IF(H401=0,0,Calculator!$G$35),0)</f>
        <v>0</v>
      </c>
      <c r="M401" s="29">
        <f ca="1">IF(I401&gt;0,IF(DAY($C401)=1,SUM(INDIRECT("I"&amp;(ROW(C400)-DAY(C400))):I400),0),0)</f>
        <v>0</v>
      </c>
      <c r="N401" s="29">
        <f ca="1">IF(C401&lt;Calculator!$G$27,0,IF(C401=Calculator!$G$27,Calculator!$G$39,IF(H401-K401&lt;=0,IF(D401&gt;Calculator!$G$39,IF(H401-K401+E401+L401+M401+Calculator!$G$39&gt;Calculator!$G$39,Calculator!$G$39-(H401+E401+L401+M401-K401),Calculator!$G$39),D401),0)))</f>
        <v>0</v>
      </c>
    </row>
    <row r="402" spans="1:14" ht="15.75" thickBot="1">
      <c r="A402" s="33" t="str">
        <f ca="1">IF(C402=Calculator!$H$27,"F",IF(Daily!D402+Daily!H402=0,IF(D401+H401&gt;0,"L",""),""))</f>
        <v/>
      </c>
      <c r="B402" s="34">
        <v>401</v>
      </c>
      <c r="C402" s="19">
        <f t="shared" ca="1" si="25"/>
        <v>46331</v>
      </c>
      <c r="D402" s="29">
        <f t="shared" ca="1" si="27"/>
        <v>260597.90212920008</v>
      </c>
      <c r="E402" s="29">
        <f ca="1">IF(C402&lt;Calculator!$D$26,0,IF(DAY($C402)=1,IF(D402-Calculator!$G$24&gt;0,Calculator!$G$24,D402),0))</f>
        <v>0</v>
      </c>
      <c r="F402" s="29">
        <f ca="1">IF(E402&gt;0,D402*Calculator!$G$22/12,0)</f>
        <v>0</v>
      </c>
      <c r="G402" s="29">
        <f ca="1">IF(E402&gt;0,(IFERROR(-PMT(Calculator!$G$22/12,Calculator!$G$23*12,Calculator!$G$20),0))-F402,0)</f>
        <v>0</v>
      </c>
      <c r="H402" s="29">
        <f t="shared" ca="1" si="28"/>
        <v>7468.3864588313154</v>
      </c>
      <c r="I402" s="29">
        <f t="shared" ca="1" si="26"/>
        <v>1.3299866296548919</v>
      </c>
      <c r="J402" s="30">
        <f>Calculator!$G$40</f>
        <v>6.5000000000000002E-2</v>
      </c>
      <c r="K402" s="29">
        <f ca="1">IF(C402&gt;=Calculator!$G$27,IF(DAY($C402)=1,Calculator!$G$34/2,IF(DAY($C402)=15,Calculator!$G$34/2,0)),0)</f>
        <v>0</v>
      </c>
      <c r="L402" s="29">
        <f ca="1">IF(DAY($C402)=28,IF(H402=0,0,Calculator!$G$35),0)</f>
        <v>0</v>
      </c>
      <c r="M402" s="29">
        <f ca="1">IF(I402&gt;0,IF(DAY($C402)=1,SUM(INDIRECT("I"&amp;(ROW(C401)-DAY(C401))):I401),0),0)</f>
        <v>0</v>
      </c>
      <c r="N402" s="29">
        <f ca="1">IF(C402&lt;Calculator!$G$27,0,IF(C402=Calculator!$G$27,Calculator!$G$39,IF(H402-K402&lt;=0,IF(D402&gt;Calculator!$G$39,IF(H402-K402+E402+L402+M402+Calculator!$G$39&gt;Calculator!$G$39,Calculator!$G$39-(H402+E402+L402+M402-K402),Calculator!$G$39),D402),0)))</f>
        <v>0</v>
      </c>
    </row>
    <row r="403" spans="1:14" ht="15.75" thickBot="1">
      <c r="A403" s="33" t="str">
        <f ca="1">IF(C403=Calculator!$H$27,"F",IF(Daily!D403+Daily!H403=0,IF(D402+H402&gt;0,"L",""),""))</f>
        <v/>
      </c>
      <c r="B403" s="34">
        <v>402</v>
      </c>
      <c r="C403" s="19">
        <f t="shared" ca="1" si="25"/>
        <v>46332</v>
      </c>
      <c r="D403" s="29">
        <f t="shared" ca="1" si="27"/>
        <v>260597.90212920008</v>
      </c>
      <c r="E403" s="29">
        <f ca="1">IF(C403&lt;Calculator!$D$26,0,IF(DAY($C403)=1,IF(D403-Calculator!$G$24&gt;0,Calculator!$G$24,D403),0))</f>
        <v>0</v>
      </c>
      <c r="F403" s="29">
        <f ca="1">IF(E403&gt;0,D403*Calculator!$G$22/12,0)</f>
        <v>0</v>
      </c>
      <c r="G403" s="29">
        <f ca="1">IF(E403&gt;0,(IFERROR(-PMT(Calculator!$G$22/12,Calculator!$G$23*12,Calculator!$G$20),0))-F403,0)</f>
        <v>0</v>
      </c>
      <c r="H403" s="29">
        <f t="shared" ca="1" si="28"/>
        <v>7468.3864588313154</v>
      </c>
      <c r="I403" s="29">
        <f t="shared" ca="1" si="26"/>
        <v>1.3299866296548919</v>
      </c>
      <c r="J403" s="30">
        <f>Calculator!$G$40</f>
        <v>6.5000000000000002E-2</v>
      </c>
      <c r="K403" s="29">
        <f ca="1">IF(C403&gt;=Calculator!$G$27,IF(DAY($C403)=1,Calculator!$G$34/2,IF(DAY($C403)=15,Calculator!$G$34/2,0)),0)</f>
        <v>0</v>
      </c>
      <c r="L403" s="29">
        <f ca="1">IF(DAY($C403)=28,IF(H403=0,0,Calculator!$G$35),0)</f>
        <v>0</v>
      </c>
      <c r="M403" s="29">
        <f ca="1">IF(I403&gt;0,IF(DAY($C403)=1,SUM(INDIRECT("I"&amp;(ROW(C402)-DAY(C402))):I402),0),0)</f>
        <v>0</v>
      </c>
      <c r="N403" s="29">
        <f ca="1">IF(C403&lt;Calculator!$G$27,0,IF(C403=Calculator!$G$27,Calculator!$G$39,IF(H403-K403&lt;=0,IF(D403&gt;Calculator!$G$39,IF(H403-K403+E403+L403+M403+Calculator!$G$39&gt;Calculator!$G$39,Calculator!$G$39-(H403+E403+L403+M403-K403),Calculator!$G$39),D403),0)))</f>
        <v>0</v>
      </c>
    </row>
    <row r="404" spans="1:14" ht="15.75" thickBot="1">
      <c r="A404" s="33" t="str">
        <f ca="1">IF(C404=Calculator!$H$27,"F",IF(Daily!D404+Daily!H404=0,IF(D403+H403&gt;0,"L",""),""))</f>
        <v/>
      </c>
      <c r="B404" s="34">
        <v>403</v>
      </c>
      <c r="C404" s="19">
        <f t="shared" ca="1" si="25"/>
        <v>46333</v>
      </c>
      <c r="D404" s="29">
        <f t="shared" ca="1" si="27"/>
        <v>260597.90212920008</v>
      </c>
      <c r="E404" s="29">
        <f ca="1">IF(C404&lt;Calculator!$D$26,0,IF(DAY($C404)=1,IF(D404-Calculator!$G$24&gt;0,Calculator!$G$24,D404),0))</f>
        <v>0</v>
      </c>
      <c r="F404" s="29">
        <f ca="1">IF(E404&gt;0,D404*Calculator!$G$22/12,0)</f>
        <v>0</v>
      </c>
      <c r="G404" s="29">
        <f ca="1">IF(E404&gt;0,(IFERROR(-PMT(Calculator!$G$22/12,Calculator!$G$23*12,Calculator!$G$20),0))-F404,0)</f>
        <v>0</v>
      </c>
      <c r="H404" s="29">
        <f t="shared" ca="1" si="28"/>
        <v>7468.3864588313154</v>
      </c>
      <c r="I404" s="29">
        <f t="shared" ca="1" si="26"/>
        <v>1.3299866296548919</v>
      </c>
      <c r="J404" s="30">
        <f>Calculator!$G$40</f>
        <v>6.5000000000000002E-2</v>
      </c>
      <c r="K404" s="29">
        <f ca="1">IF(C404&gt;=Calculator!$G$27,IF(DAY($C404)=1,Calculator!$G$34/2,IF(DAY($C404)=15,Calculator!$G$34/2,0)),0)</f>
        <v>0</v>
      </c>
      <c r="L404" s="29">
        <f ca="1">IF(DAY($C404)=28,IF(H404=0,0,Calculator!$G$35),0)</f>
        <v>0</v>
      </c>
      <c r="M404" s="29">
        <f ca="1">IF(I404&gt;0,IF(DAY($C404)=1,SUM(INDIRECT("I"&amp;(ROW(C403)-DAY(C403))):I403),0),0)</f>
        <v>0</v>
      </c>
      <c r="N404" s="29">
        <f ca="1">IF(C404&lt;Calculator!$G$27,0,IF(C404=Calculator!$G$27,Calculator!$G$39,IF(H404-K404&lt;=0,IF(D404&gt;Calculator!$G$39,IF(H404-K404+E404+L404+M404+Calculator!$G$39&gt;Calculator!$G$39,Calculator!$G$39-(H404+E404+L404+M404-K404),Calculator!$G$39),D404),0)))</f>
        <v>0</v>
      </c>
    </row>
    <row r="405" spans="1:14" ht="15.75" thickBot="1">
      <c r="A405" s="33" t="str">
        <f ca="1">IF(C405=Calculator!$H$27,"F",IF(Daily!D405+Daily!H405=0,IF(D404+H404&gt;0,"L",""),""))</f>
        <v/>
      </c>
      <c r="B405" s="34">
        <v>404</v>
      </c>
      <c r="C405" s="19">
        <f t="shared" ca="1" si="25"/>
        <v>46334</v>
      </c>
      <c r="D405" s="29">
        <f t="shared" ca="1" si="27"/>
        <v>260597.90212920008</v>
      </c>
      <c r="E405" s="29">
        <f ca="1">IF(C405&lt;Calculator!$D$26,0,IF(DAY($C405)=1,IF(D405-Calculator!$G$24&gt;0,Calculator!$G$24,D405),0))</f>
        <v>0</v>
      </c>
      <c r="F405" s="29">
        <f ca="1">IF(E405&gt;0,D405*Calculator!$G$22/12,0)</f>
        <v>0</v>
      </c>
      <c r="G405" s="29">
        <f ca="1">IF(E405&gt;0,(IFERROR(-PMT(Calculator!$G$22/12,Calculator!$G$23*12,Calculator!$G$20),0))-F405,0)</f>
        <v>0</v>
      </c>
      <c r="H405" s="29">
        <f t="shared" ca="1" si="28"/>
        <v>7468.3864588313154</v>
      </c>
      <c r="I405" s="29">
        <f t="shared" ca="1" si="26"/>
        <v>1.3299866296548919</v>
      </c>
      <c r="J405" s="30">
        <f>Calculator!$G$40</f>
        <v>6.5000000000000002E-2</v>
      </c>
      <c r="K405" s="29">
        <f ca="1">IF(C405&gt;=Calculator!$G$27,IF(DAY($C405)=1,Calculator!$G$34/2,IF(DAY($C405)=15,Calculator!$G$34/2,0)),0)</f>
        <v>0</v>
      </c>
      <c r="L405" s="29">
        <f ca="1">IF(DAY($C405)=28,IF(H405=0,0,Calculator!$G$35),0)</f>
        <v>0</v>
      </c>
      <c r="M405" s="29">
        <f ca="1">IF(I405&gt;0,IF(DAY($C405)=1,SUM(INDIRECT("I"&amp;(ROW(C404)-DAY(C404))):I404),0),0)</f>
        <v>0</v>
      </c>
      <c r="N405" s="29">
        <f ca="1">IF(C405&lt;Calculator!$G$27,0,IF(C405=Calculator!$G$27,Calculator!$G$39,IF(H405-K405&lt;=0,IF(D405&gt;Calculator!$G$39,IF(H405-K405+E405+L405+M405+Calculator!$G$39&gt;Calculator!$G$39,Calculator!$G$39-(H405+E405+L405+M405-K405),Calculator!$G$39),D405),0)))</f>
        <v>0</v>
      </c>
    </row>
    <row r="406" spans="1:14" ht="15.75" thickBot="1">
      <c r="A406" s="33" t="str">
        <f ca="1">IF(C406=Calculator!$H$27,"F",IF(Daily!D406+Daily!H406=0,IF(D405+H405&gt;0,"L",""),""))</f>
        <v/>
      </c>
      <c r="B406" s="34">
        <v>405</v>
      </c>
      <c r="C406" s="19">
        <f t="shared" ca="1" si="25"/>
        <v>46335</v>
      </c>
      <c r="D406" s="29">
        <f t="shared" ca="1" si="27"/>
        <v>260597.90212920008</v>
      </c>
      <c r="E406" s="29">
        <f ca="1">IF(C406&lt;Calculator!$D$26,0,IF(DAY($C406)=1,IF(D406-Calculator!$G$24&gt;0,Calculator!$G$24,D406),0))</f>
        <v>0</v>
      </c>
      <c r="F406" s="29">
        <f ca="1">IF(E406&gt;0,D406*Calculator!$G$22/12,0)</f>
        <v>0</v>
      </c>
      <c r="G406" s="29">
        <f ca="1">IF(E406&gt;0,(IFERROR(-PMT(Calculator!$G$22/12,Calculator!$G$23*12,Calculator!$G$20),0))-F406,0)</f>
        <v>0</v>
      </c>
      <c r="H406" s="29">
        <f t="shared" ca="1" si="28"/>
        <v>7468.3864588313154</v>
      </c>
      <c r="I406" s="29">
        <f t="shared" ca="1" si="26"/>
        <v>1.3299866296548919</v>
      </c>
      <c r="J406" s="30">
        <f>Calculator!$G$40</f>
        <v>6.5000000000000002E-2</v>
      </c>
      <c r="K406" s="29">
        <f ca="1">IF(C406&gt;=Calculator!$G$27,IF(DAY($C406)=1,Calculator!$G$34/2,IF(DAY($C406)=15,Calculator!$G$34/2,0)),0)</f>
        <v>0</v>
      </c>
      <c r="L406" s="29">
        <f ca="1">IF(DAY($C406)=28,IF(H406=0,0,Calculator!$G$35),0)</f>
        <v>0</v>
      </c>
      <c r="M406" s="29">
        <f ca="1">IF(I406&gt;0,IF(DAY($C406)=1,SUM(INDIRECT("I"&amp;(ROW(C405)-DAY(C405))):I405),0),0)</f>
        <v>0</v>
      </c>
      <c r="N406" s="29">
        <f ca="1">IF(C406&lt;Calculator!$G$27,0,IF(C406=Calculator!$G$27,Calculator!$G$39,IF(H406-K406&lt;=0,IF(D406&gt;Calculator!$G$39,IF(H406-K406+E406+L406+M406+Calculator!$G$39&gt;Calculator!$G$39,Calculator!$G$39-(H406+E406+L406+M406-K406),Calculator!$G$39),D406),0)))</f>
        <v>0</v>
      </c>
    </row>
    <row r="407" spans="1:14" ht="15.75" thickBot="1">
      <c r="A407" s="33" t="str">
        <f ca="1">IF(C407=Calculator!$H$27,"F",IF(Daily!D407+Daily!H407=0,IF(D406+H406&gt;0,"L",""),""))</f>
        <v/>
      </c>
      <c r="B407" s="34">
        <v>406</v>
      </c>
      <c r="C407" s="19">
        <f t="shared" ca="1" si="25"/>
        <v>46336</v>
      </c>
      <c r="D407" s="29">
        <f t="shared" ca="1" si="27"/>
        <v>260597.90212920008</v>
      </c>
      <c r="E407" s="29">
        <f ca="1">IF(C407&lt;Calculator!$D$26,0,IF(DAY($C407)=1,IF(D407-Calculator!$G$24&gt;0,Calculator!$G$24,D407),0))</f>
        <v>0</v>
      </c>
      <c r="F407" s="29">
        <f ca="1">IF(E407&gt;0,D407*Calculator!$G$22/12,0)</f>
        <v>0</v>
      </c>
      <c r="G407" s="29">
        <f ca="1">IF(E407&gt;0,(IFERROR(-PMT(Calculator!$G$22/12,Calculator!$G$23*12,Calculator!$G$20),0))-F407,0)</f>
        <v>0</v>
      </c>
      <c r="H407" s="29">
        <f t="shared" ca="1" si="28"/>
        <v>7468.3864588313154</v>
      </c>
      <c r="I407" s="29">
        <f t="shared" ca="1" si="26"/>
        <v>1.3299866296548919</v>
      </c>
      <c r="J407" s="30">
        <f>Calculator!$G$40</f>
        <v>6.5000000000000002E-2</v>
      </c>
      <c r="K407" s="29">
        <f ca="1">IF(C407&gt;=Calculator!$G$27,IF(DAY($C407)=1,Calculator!$G$34/2,IF(DAY($C407)=15,Calculator!$G$34/2,0)),0)</f>
        <v>0</v>
      </c>
      <c r="L407" s="29">
        <f ca="1">IF(DAY($C407)=28,IF(H407=0,0,Calculator!$G$35),0)</f>
        <v>0</v>
      </c>
      <c r="M407" s="29">
        <f ca="1">IF(I407&gt;0,IF(DAY($C407)=1,SUM(INDIRECT("I"&amp;(ROW(C406)-DAY(C406))):I406),0),0)</f>
        <v>0</v>
      </c>
      <c r="N407" s="29">
        <f ca="1">IF(C407&lt;Calculator!$G$27,0,IF(C407=Calculator!$G$27,Calculator!$G$39,IF(H407-K407&lt;=0,IF(D407&gt;Calculator!$G$39,IF(H407-K407+E407+L407+M407+Calculator!$G$39&gt;Calculator!$G$39,Calculator!$G$39-(H407+E407+L407+M407-K407),Calculator!$G$39),D407),0)))</f>
        <v>0</v>
      </c>
    </row>
    <row r="408" spans="1:14" ht="15.75" thickBot="1">
      <c r="A408" s="33" t="str">
        <f ca="1">IF(C408=Calculator!$H$27,"F",IF(Daily!D408+Daily!H408=0,IF(D407+H407&gt;0,"L",""),""))</f>
        <v/>
      </c>
      <c r="B408" s="34">
        <v>407</v>
      </c>
      <c r="C408" s="19">
        <f t="shared" ca="1" si="25"/>
        <v>46337</v>
      </c>
      <c r="D408" s="29">
        <f t="shared" ca="1" si="27"/>
        <v>260597.90212920008</v>
      </c>
      <c r="E408" s="29">
        <f ca="1">IF(C408&lt;Calculator!$D$26,0,IF(DAY($C408)=1,IF(D408-Calculator!$G$24&gt;0,Calculator!$G$24,D408),0))</f>
        <v>0</v>
      </c>
      <c r="F408" s="29">
        <f ca="1">IF(E408&gt;0,D408*Calculator!$G$22/12,0)</f>
        <v>0</v>
      </c>
      <c r="G408" s="29">
        <f ca="1">IF(E408&gt;0,(IFERROR(-PMT(Calculator!$G$22/12,Calculator!$G$23*12,Calculator!$G$20),0))-F408,0)</f>
        <v>0</v>
      </c>
      <c r="H408" s="29">
        <f t="shared" ca="1" si="28"/>
        <v>7468.3864588313154</v>
      </c>
      <c r="I408" s="29">
        <f t="shared" ca="1" si="26"/>
        <v>1.3299866296548919</v>
      </c>
      <c r="J408" s="30">
        <f>Calculator!$G$40</f>
        <v>6.5000000000000002E-2</v>
      </c>
      <c r="K408" s="29">
        <f ca="1">IF(C408&gt;=Calculator!$G$27,IF(DAY($C408)=1,Calculator!$G$34/2,IF(DAY($C408)=15,Calculator!$G$34/2,0)),0)</f>
        <v>0</v>
      </c>
      <c r="L408" s="29">
        <f ca="1">IF(DAY($C408)=28,IF(H408=0,0,Calculator!$G$35),0)</f>
        <v>0</v>
      </c>
      <c r="M408" s="29">
        <f ca="1">IF(I408&gt;0,IF(DAY($C408)=1,SUM(INDIRECT("I"&amp;(ROW(C407)-DAY(C407))):I407),0),0)</f>
        <v>0</v>
      </c>
      <c r="N408" s="29">
        <f ca="1">IF(C408&lt;Calculator!$G$27,0,IF(C408=Calculator!$G$27,Calculator!$G$39,IF(H408-K408&lt;=0,IF(D408&gt;Calculator!$G$39,IF(H408-K408+E408+L408+M408+Calculator!$G$39&gt;Calculator!$G$39,Calculator!$G$39-(H408+E408+L408+M408-K408),Calculator!$G$39),D408),0)))</f>
        <v>0</v>
      </c>
    </row>
    <row r="409" spans="1:14" ht="15.75" thickBot="1">
      <c r="A409" s="33" t="str">
        <f ca="1">IF(C409=Calculator!$H$27,"F",IF(Daily!D409+Daily!H409=0,IF(D408+H408&gt;0,"L",""),""))</f>
        <v/>
      </c>
      <c r="B409" s="34">
        <v>408</v>
      </c>
      <c r="C409" s="19">
        <f t="shared" ca="1" si="25"/>
        <v>46338</v>
      </c>
      <c r="D409" s="29">
        <f t="shared" ca="1" si="27"/>
        <v>260597.90212920008</v>
      </c>
      <c r="E409" s="29">
        <f ca="1">IF(C409&lt;Calculator!$D$26,0,IF(DAY($C409)=1,IF(D409-Calculator!$G$24&gt;0,Calculator!$G$24,D409),0))</f>
        <v>0</v>
      </c>
      <c r="F409" s="29">
        <f ca="1">IF(E409&gt;0,D409*Calculator!$G$22/12,0)</f>
        <v>0</v>
      </c>
      <c r="G409" s="29">
        <f ca="1">IF(E409&gt;0,(IFERROR(-PMT(Calculator!$G$22/12,Calculator!$G$23*12,Calculator!$G$20),0))-F409,0)</f>
        <v>0</v>
      </c>
      <c r="H409" s="29">
        <f t="shared" ca="1" si="28"/>
        <v>7468.3864588313154</v>
      </c>
      <c r="I409" s="29">
        <f t="shared" ca="1" si="26"/>
        <v>1.3299866296548919</v>
      </c>
      <c r="J409" s="30">
        <f>Calculator!$G$40</f>
        <v>6.5000000000000002E-2</v>
      </c>
      <c r="K409" s="29">
        <f ca="1">IF(C409&gt;=Calculator!$G$27,IF(DAY($C409)=1,Calculator!$G$34/2,IF(DAY($C409)=15,Calculator!$G$34/2,0)),0)</f>
        <v>0</v>
      </c>
      <c r="L409" s="29">
        <f ca="1">IF(DAY($C409)=28,IF(H409=0,0,Calculator!$G$35),0)</f>
        <v>0</v>
      </c>
      <c r="M409" s="29">
        <f ca="1">IF(I409&gt;0,IF(DAY($C409)=1,SUM(INDIRECT("I"&amp;(ROW(C408)-DAY(C408))):I408),0),0)</f>
        <v>0</v>
      </c>
      <c r="N409" s="29">
        <f ca="1">IF(C409&lt;Calculator!$G$27,0,IF(C409=Calculator!$G$27,Calculator!$G$39,IF(H409-K409&lt;=0,IF(D409&gt;Calculator!$G$39,IF(H409-K409+E409+L409+M409+Calculator!$G$39&gt;Calculator!$G$39,Calculator!$G$39-(H409+E409+L409+M409-K409),Calculator!$G$39),D409),0)))</f>
        <v>0</v>
      </c>
    </row>
    <row r="410" spans="1:14" ht="15.75" thickBot="1">
      <c r="A410" s="33" t="str">
        <f ca="1">IF(C410=Calculator!$H$27,"F",IF(Daily!D410+Daily!H410=0,IF(D409+H409&gt;0,"L",""),""))</f>
        <v/>
      </c>
      <c r="B410" s="34">
        <v>409</v>
      </c>
      <c r="C410" s="19">
        <f t="shared" ca="1" si="25"/>
        <v>46339</v>
      </c>
      <c r="D410" s="29">
        <f t="shared" ca="1" si="27"/>
        <v>260597.90212920008</v>
      </c>
      <c r="E410" s="29">
        <f ca="1">IF(C410&lt;Calculator!$D$26,0,IF(DAY($C410)=1,IF(D410-Calculator!$G$24&gt;0,Calculator!$G$24,D410),0))</f>
        <v>0</v>
      </c>
      <c r="F410" s="29">
        <f ca="1">IF(E410&gt;0,D410*Calculator!$G$22/12,0)</f>
        <v>0</v>
      </c>
      <c r="G410" s="29">
        <f ca="1">IF(E410&gt;0,(IFERROR(-PMT(Calculator!$G$22/12,Calculator!$G$23*12,Calculator!$G$20),0))-F410,0)</f>
        <v>0</v>
      </c>
      <c r="H410" s="29">
        <f t="shared" ca="1" si="28"/>
        <v>7468.3864588313154</v>
      </c>
      <c r="I410" s="29">
        <f t="shared" ca="1" si="26"/>
        <v>1.3299866296548919</v>
      </c>
      <c r="J410" s="30">
        <f>Calculator!$G$40</f>
        <v>6.5000000000000002E-2</v>
      </c>
      <c r="K410" s="29">
        <f ca="1">IF(C410&gt;=Calculator!$G$27,IF(DAY($C410)=1,Calculator!$G$34/2,IF(DAY($C410)=15,Calculator!$G$34/2,0)),0)</f>
        <v>0</v>
      </c>
      <c r="L410" s="29">
        <f ca="1">IF(DAY($C410)=28,IF(H410=0,0,Calculator!$G$35),0)</f>
        <v>0</v>
      </c>
      <c r="M410" s="29">
        <f ca="1">IF(I410&gt;0,IF(DAY($C410)=1,SUM(INDIRECT("I"&amp;(ROW(C409)-DAY(C409))):I409),0),0)</f>
        <v>0</v>
      </c>
      <c r="N410" s="29">
        <f ca="1">IF(C410&lt;Calculator!$G$27,0,IF(C410=Calculator!$G$27,Calculator!$G$39,IF(H410-K410&lt;=0,IF(D410&gt;Calculator!$G$39,IF(H410-K410+E410+L410+M410+Calculator!$G$39&gt;Calculator!$G$39,Calculator!$G$39-(H410+E410+L410+M410-K410),Calculator!$G$39),D410),0)))</f>
        <v>0</v>
      </c>
    </row>
    <row r="411" spans="1:14" ht="15.75" thickBot="1">
      <c r="A411" s="33" t="str">
        <f ca="1">IF(C411=Calculator!$H$27,"F",IF(Daily!D411+Daily!H411=0,IF(D410+H410&gt;0,"L",""),""))</f>
        <v/>
      </c>
      <c r="B411" s="34">
        <v>410</v>
      </c>
      <c r="C411" s="19">
        <f t="shared" ca="1" si="25"/>
        <v>46340</v>
      </c>
      <c r="D411" s="29">
        <f t="shared" ca="1" si="27"/>
        <v>260597.90212920008</v>
      </c>
      <c r="E411" s="29">
        <f ca="1">IF(C411&lt;Calculator!$D$26,0,IF(DAY($C411)=1,IF(D411-Calculator!$G$24&gt;0,Calculator!$G$24,D411),0))</f>
        <v>0</v>
      </c>
      <c r="F411" s="29">
        <f ca="1">IF(E411&gt;0,D411*Calculator!$G$22/12,0)</f>
        <v>0</v>
      </c>
      <c r="G411" s="29">
        <f ca="1">IF(E411&gt;0,(IFERROR(-PMT(Calculator!$G$22/12,Calculator!$G$23*12,Calculator!$G$20),0))-F411,0)</f>
        <v>0</v>
      </c>
      <c r="H411" s="29">
        <f t="shared" ca="1" si="28"/>
        <v>7468.3864588313154</v>
      </c>
      <c r="I411" s="29">
        <f t="shared" ca="1" si="26"/>
        <v>1.3299866296548919</v>
      </c>
      <c r="J411" s="30">
        <f>Calculator!$G$40</f>
        <v>6.5000000000000002E-2</v>
      </c>
      <c r="K411" s="29">
        <f ca="1">IF(C411&gt;=Calculator!$G$27,IF(DAY($C411)=1,Calculator!$G$34/2,IF(DAY($C411)=15,Calculator!$G$34/2,0)),0)</f>
        <v>0</v>
      </c>
      <c r="L411" s="29">
        <f ca="1">IF(DAY($C411)=28,IF(H411=0,0,Calculator!$G$35),0)</f>
        <v>0</v>
      </c>
      <c r="M411" s="29">
        <f ca="1">IF(I411&gt;0,IF(DAY($C411)=1,SUM(INDIRECT("I"&amp;(ROW(C410)-DAY(C410))):I410),0),0)</f>
        <v>0</v>
      </c>
      <c r="N411" s="29">
        <f ca="1">IF(C411&lt;Calculator!$G$27,0,IF(C411=Calculator!$G$27,Calculator!$G$39,IF(H411-K411&lt;=0,IF(D411&gt;Calculator!$G$39,IF(H411-K411+E411+L411+M411+Calculator!$G$39&gt;Calculator!$G$39,Calculator!$G$39-(H411+E411+L411+M411-K411),Calculator!$G$39),D411),0)))</f>
        <v>0</v>
      </c>
    </row>
    <row r="412" spans="1:14" ht="15.75" thickBot="1">
      <c r="A412" s="33" t="str">
        <f ca="1">IF(C412=Calculator!$H$27,"F",IF(Daily!D412+Daily!H412=0,IF(D411+H411&gt;0,"L",""),""))</f>
        <v/>
      </c>
      <c r="B412" s="34">
        <v>411</v>
      </c>
      <c r="C412" s="19">
        <f t="shared" ca="1" si="25"/>
        <v>46341</v>
      </c>
      <c r="D412" s="29">
        <f t="shared" ca="1" si="27"/>
        <v>260597.90212920008</v>
      </c>
      <c r="E412" s="29">
        <f ca="1">IF(C412&lt;Calculator!$D$26,0,IF(DAY($C412)=1,IF(D412-Calculator!$G$24&gt;0,Calculator!$G$24,D412),0))</f>
        <v>0</v>
      </c>
      <c r="F412" s="29">
        <f ca="1">IF(E412&gt;0,D412*Calculator!$G$22/12,0)</f>
        <v>0</v>
      </c>
      <c r="G412" s="29">
        <f ca="1">IF(E412&gt;0,(IFERROR(-PMT(Calculator!$G$22/12,Calculator!$G$23*12,Calculator!$G$20),0))-F412,0)</f>
        <v>0</v>
      </c>
      <c r="H412" s="29">
        <f t="shared" ca="1" si="28"/>
        <v>7468.3864588313154</v>
      </c>
      <c r="I412" s="29">
        <f t="shared" ca="1" si="26"/>
        <v>1.3299866296548919</v>
      </c>
      <c r="J412" s="30">
        <f>Calculator!$G$40</f>
        <v>6.5000000000000002E-2</v>
      </c>
      <c r="K412" s="29">
        <f ca="1">IF(C412&gt;=Calculator!$G$27,IF(DAY($C412)=1,Calculator!$G$34/2,IF(DAY($C412)=15,Calculator!$G$34/2,0)),0)</f>
        <v>4500</v>
      </c>
      <c r="L412" s="29">
        <f ca="1">IF(DAY($C412)=28,IF(H412=0,0,Calculator!$G$35),0)</f>
        <v>0</v>
      </c>
      <c r="M412" s="29">
        <f ca="1">IF(I412&gt;0,IF(DAY($C412)=1,SUM(INDIRECT("I"&amp;(ROW(C411)-DAY(C411))):I411),0),0)</f>
        <v>0</v>
      </c>
      <c r="N412" s="29">
        <f ca="1">IF(C412&lt;Calculator!$G$27,0,IF(C412=Calculator!$G$27,Calculator!$G$39,IF(H412-K412&lt;=0,IF(D412&gt;Calculator!$G$39,IF(H412-K412+E412+L412+M412+Calculator!$G$39&gt;Calculator!$G$39,Calculator!$G$39-(H412+E412+L412+M412-K412),Calculator!$G$39),D412),0)))</f>
        <v>0</v>
      </c>
    </row>
    <row r="413" spans="1:14" ht="15.75" thickBot="1">
      <c r="A413" s="33" t="str">
        <f ca="1">IF(C413=Calculator!$H$27,"F",IF(Daily!D413+Daily!H413=0,IF(D412+H412&gt;0,"L",""),""))</f>
        <v/>
      </c>
      <c r="B413" s="34">
        <v>412</v>
      </c>
      <c r="C413" s="19">
        <f t="shared" ca="1" si="25"/>
        <v>46342</v>
      </c>
      <c r="D413" s="29">
        <f t="shared" ca="1" si="27"/>
        <v>260597.90212920008</v>
      </c>
      <c r="E413" s="29">
        <f ca="1">IF(C413&lt;Calculator!$D$26,0,IF(DAY($C413)=1,IF(D413-Calculator!$G$24&gt;0,Calculator!$G$24,D413),0))</f>
        <v>0</v>
      </c>
      <c r="F413" s="29">
        <f ca="1">IF(E413&gt;0,D413*Calculator!$G$22/12,0)</f>
        <v>0</v>
      </c>
      <c r="G413" s="29">
        <f ca="1">IF(E413&gt;0,(IFERROR(-PMT(Calculator!$G$22/12,Calculator!$G$23*12,Calculator!$G$20),0))-F413,0)</f>
        <v>0</v>
      </c>
      <c r="H413" s="29">
        <f t="shared" ca="1" si="28"/>
        <v>2968.3864588313154</v>
      </c>
      <c r="I413" s="29">
        <f t="shared" ca="1" si="26"/>
        <v>0.52861676664119317</v>
      </c>
      <c r="J413" s="30">
        <f>Calculator!$G$40</f>
        <v>6.5000000000000002E-2</v>
      </c>
      <c r="K413" s="29">
        <f ca="1">IF(C413&gt;=Calculator!$G$27,IF(DAY($C413)=1,Calculator!$G$34/2,IF(DAY($C413)=15,Calculator!$G$34/2,0)),0)</f>
        <v>0</v>
      </c>
      <c r="L413" s="29">
        <f ca="1">IF(DAY($C413)=28,IF(H413=0,0,Calculator!$G$35),0)</f>
        <v>0</v>
      </c>
      <c r="M413" s="29">
        <f ca="1">IF(I413&gt;0,IF(DAY($C413)=1,SUM(INDIRECT("I"&amp;(ROW(C412)-DAY(C412))):I412),0),0)</f>
        <v>0</v>
      </c>
      <c r="N413" s="29">
        <f ca="1">IF(C413&lt;Calculator!$G$27,0,IF(C413=Calculator!$G$27,Calculator!$G$39,IF(H413-K413&lt;=0,IF(D413&gt;Calculator!$G$39,IF(H413-K413+E413+L413+M413+Calculator!$G$39&gt;Calculator!$G$39,Calculator!$G$39-(H413+E413+L413+M413-K413),Calculator!$G$39),D413),0)))</f>
        <v>0</v>
      </c>
    </row>
    <row r="414" spans="1:14" ht="15.75" thickBot="1">
      <c r="A414" s="33" t="str">
        <f ca="1">IF(C414=Calculator!$H$27,"F",IF(Daily!D414+Daily!H414=0,IF(D413+H413&gt;0,"L",""),""))</f>
        <v/>
      </c>
      <c r="B414" s="34">
        <v>413</v>
      </c>
      <c r="C414" s="19">
        <f t="shared" ca="1" si="25"/>
        <v>46343</v>
      </c>
      <c r="D414" s="29">
        <f t="shared" ca="1" si="27"/>
        <v>260597.90212920008</v>
      </c>
      <c r="E414" s="29">
        <f ca="1">IF(C414&lt;Calculator!$D$26,0,IF(DAY($C414)=1,IF(D414-Calculator!$G$24&gt;0,Calculator!$G$24,D414),0))</f>
        <v>0</v>
      </c>
      <c r="F414" s="29">
        <f ca="1">IF(E414&gt;0,D414*Calculator!$G$22/12,0)</f>
        <v>0</v>
      </c>
      <c r="G414" s="29">
        <f ca="1">IF(E414&gt;0,(IFERROR(-PMT(Calculator!$G$22/12,Calculator!$G$23*12,Calculator!$G$20),0))-F414,0)</f>
        <v>0</v>
      </c>
      <c r="H414" s="29">
        <f t="shared" ca="1" si="28"/>
        <v>2968.3864588313154</v>
      </c>
      <c r="I414" s="29">
        <f t="shared" ca="1" si="26"/>
        <v>0.52861676664119317</v>
      </c>
      <c r="J414" s="30">
        <f>Calculator!$G$40</f>
        <v>6.5000000000000002E-2</v>
      </c>
      <c r="K414" s="29">
        <f ca="1">IF(C414&gt;=Calculator!$G$27,IF(DAY($C414)=1,Calculator!$G$34/2,IF(DAY($C414)=15,Calculator!$G$34/2,0)),0)</f>
        <v>0</v>
      </c>
      <c r="L414" s="29">
        <f ca="1">IF(DAY($C414)=28,IF(H414=0,0,Calculator!$G$35),0)</f>
        <v>0</v>
      </c>
      <c r="M414" s="29">
        <f ca="1">IF(I414&gt;0,IF(DAY($C414)=1,SUM(INDIRECT("I"&amp;(ROW(C413)-DAY(C413))):I413),0),0)</f>
        <v>0</v>
      </c>
      <c r="N414" s="29">
        <f ca="1">IF(C414&lt;Calculator!$G$27,0,IF(C414=Calculator!$G$27,Calculator!$G$39,IF(H414-K414&lt;=0,IF(D414&gt;Calculator!$G$39,IF(H414-K414+E414+L414+M414+Calculator!$G$39&gt;Calculator!$G$39,Calculator!$G$39-(H414+E414+L414+M414-K414),Calculator!$G$39),D414),0)))</f>
        <v>0</v>
      </c>
    </row>
    <row r="415" spans="1:14" ht="15.75" thickBot="1">
      <c r="A415" s="33" t="str">
        <f ca="1">IF(C415=Calculator!$H$27,"F",IF(Daily!D415+Daily!H415=0,IF(D414+H414&gt;0,"L",""),""))</f>
        <v/>
      </c>
      <c r="B415" s="34">
        <v>414</v>
      </c>
      <c r="C415" s="19">
        <f t="shared" ca="1" si="25"/>
        <v>46344</v>
      </c>
      <c r="D415" s="29">
        <f t="shared" ca="1" si="27"/>
        <v>260597.90212920008</v>
      </c>
      <c r="E415" s="29">
        <f ca="1">IF(C415&lt;Calculator!$D$26,0,IF(DAY($C415)=1,IF(D415-Calculator!$G$24&gt;0,Calculator!$G$24,D415),0))</f>
        <v>0</v>
      </c>
      <c r="F415" s="29">
        <f ca="1">IF(E415&gt;0,D415*Calculator!$G$22/12,0)</f>
        <v>0</v>
      </c>
      <c r="G415" s="29">
        <f ca="1">IF(E415&gt;0,(IFERROR(-PMT(Calculator!$G$22/12,Calculator!$G$23*12,Calculator!$G$20),0))-F415,0)</f>
        <v>0</v>
      </c>
      <c r="H415" s="29">
        <f t="shared" ca="1" si="28"/>
        <v>2968.3864588313154</v>
      </c>
      <c r="I415" s="29">
        <f t="shared" ca="1" si="26"/>
        <v>0.52861676664119317</v>
      </c>
      <c r="J415" s="30">
        <f>Calculator!$G$40</f>
        <v>6.5000000000000002E-2</v>
      </c>
      <c r="K415" s="29">
        <f ca="1">IF(C415&gt;=Calculator!$G$27,IF(DAY($C415)=1,Calculator!$G$34/2,IF(DAY($C415)=15,Calculator!$G$34/2,0)),0)</f>
        <v>0</v>
      </c>
      <c r="L415" s="29">
        <f ca="1">IF(DAY($C415)=28,IF(H415=0,0,Calculator!$G$35),0)</f>
        <v>0</v>
      </c>
      <c r="M415" s="29">
        <f ca="1">IF(I415&gt;0,IF(DAY($C415)=1,SUM(INDIRECT("I"&amp;(ROW(C414)-DAY(C414))):I414),0),0)</f>
        <v>0</v>
      </c>
      <c r="N415" s="29">
        <f ca="1">IF(C415&lt;Calculator!$G$27,0,IF(C415=Calculator!$G$27,Calculator!$G$39,IF(H415-K415&lt;=0,IF(D415&gt;Calculator!$G$39,IF(H415-K415+E415+L415+M415+Calculator!$G$39&gt;Calculator!$G$39,Calculator!$G$39-(H415+E415+L415+M415-K415),Calculator!$G$39),D415),0)))</f>
        <v>0</v>
      </c>
    </row>
    <row r="416" spans="1:14" ht="15.75" thickBot="1">
      <c r="A416" s="33" t="str">
        <f ca="1">IF(C416=Calculator!$H$27,"F",IF(Daily!D416+Daily!H416=0,IF(D415+H415&gt;0,"L",""),""))</f>
        <v/>
      </c>
      <c r="B416" s="34">
        <v>415</v>
      </c>
      <c r="C416" s="19">
        <f t="shared" ca="1" si="25"/>
        <v>46345</v>
      </c>
      <c r="D416" s="29">
        <f t="shared" ca="1" si="27"/>
        <v>260597.90212920008</v>
      </c>
      <c r="E416" s="29">
        <f ca="1">IF(C416&lt;Calculator!$D$26,0,IF(DAY($C416)=1,IF(D416-Calculator!$G$24&gt;0,Calculator!$G$24,D416),0))</f>
        <v>0</v>
      </c>
      <c r="F416" s="29">
        <f ca="1">IF(E416&gt;0,D416*Calculator!$G$22/12,0)</f>
        <v>0</v>
      </c>
      <c r="G416" s="29">
        <f ca="1">IF(E416&gt;0,(IFERROR(-PMT(Calculator!$G$22/12,Calculator!$G$23*12,Calculator!$G$20),0))-F416,0)</f>
        <v>0</v>
      </c>
      <c r="H416" s="29">
        <f t="shared" ca="1" si="28"/>
        <v>2968.3864588313154</v>
      </c>
      <c r="I416" s="29">
        <f t="shared" ca="1" si="26"/>
        <v>0.52861676664119317</v>
      </c>
      <c r="J416" s="30">
        <f>Calculator!$G$40</f>
        <v>6.5000000000000002E-2</v>
      </c>
      <c r="K416" s="29">
        <f ca="1">IF(C416&gt;=Calculator!$G$27,IF(DAY($C416)=1,Calculator!$G$34/2,IF(DAY($C416)=15,Calculator!$G$34/2,0)),0)</f>
        <v>0</v>
      </c>
      <c r="L416" s="29">
        <f ca="1">IF(DAY($C416)=28,IF(H416=0,0,Calculator!$G$35),0)</f>
        <v>0</v>
      </c>
      <c r="M416" s="29">
        <f ca="1">IF(I416&gt;0,IF(DAY($C416)=1,SUM(INDIRECT("I"&amp;(ROW(C415)-DAY(C415))):I415),0),0)</f>
        <v>0</v>
      </c>
      <c r="N416" s="29">
        <f ca="1">IF(C416&lt;Calculator!$G$27,0,IF(C416=Calculator!$G$27,Calculator!$G$39,IF(H416-K416&lt;=0,IF(D416&gt;Calculator!$G$39,IF(H416-K416+E416+L416+M416+Calculator!$G$39&gt;Calculator!$G$39,Calculator!$G$39-(H416+E416+L416+M416-K416),Calculator!$G$39),D416),0)))</f>
        <v>0</v>
      </c>
    </row>
    <row r="417" spans="1:14" ht="15.75" thickBot="1">
      <c r="A417" s="33" t="str">
        <f ca="1">IF(C417=Calculator!$H$27,"F",IF(Daily!D417+Daily!H417=0,IF(D416+H416&gt;0,"L",""),""))</f>
        <v/>
      </c>
      <c r="B417" s="34">
        <v>416</v>
      </c>
      <c r="C417" s="19">
        <f t="shared" ca="1" si="25"/>
        <v>46346</v>
      </c>
      <c r="D417" s="29">
        <f t="shared" ca="1" si="27"/>
        <v>260597.90212920008</v>
      </c>
      <c r="E417" s="29">
        <f ca="1">IF(C417&lt;Calculator!$D$26,0,IF(DAY($C417)=1,IF(D417-Calculator!$G$24&gt;0,Calculator!$G$24,D417),0))</f>
        <v>0</v>
      </c>
      <c r="F417" s="29">
        <f ca="1">IF(E417&gt;0,D417*Calculator!$G$22/12,0)</f>
        <v>0</v>
      </c>
      <c r="G417" s="29">
        <f ca="1">IF(E417&gt;0,(IFERROR(-PMT(Calculator!$G$22/12,Calculator!$G$23*12,Calculator!$G$20),0))-F417,0)</f>
        <v>0</v>
      </c>
      <c r="H417" s="29">
        <f t="shared" ca="1" si="28"/>
        <v>2968.3864588313154</v>
      </c>
      <c r="I417" s="29">
        <f t="shared" ca="1" si="26"/>
        <v>0.52861676664119317</v>
      </c>
      <c r="J417" s="30">
        <f>Calculator!$G$40</f>
        <v>6.5000000000000002E-2</v>
      </c>
      <c r="K417" s="29">
        <f ca="1">IF(C417&gt;=Calculator!$G$27,IF(DAY($C417)=1,Calculator!$G$34/2,IF(DAY($C417)=15,Calculator!$G$34/2,0)),0)</f>
        <v>0</v>
      </c>
      <c r="L417" s="29">
        <f ca="1">IF(DAY($C417)=28,IF(H417=0,0,Calculator!$G$35),0)</f>
        <v>0</v>
      </c>
      <c r="M417" s="29">
        <f ca="1">IF(I417&gt;0,IF(DAY($C417)=1,SUM(INDIRECT("I"&amp;(ROW(C416)-DAY(C416))):I416),0),0)</f>
        <v>0</v>
      </c>
      <c r="N417" s="29">
        <f ca="1">IF(C417&lt;Calculator!$G$27,0,IF(C417=Calculator!$G$27,Calculator!$G$39,IF(H417-K417&lt;=0,IF(D417&gt;Calculator!$G$39,IF(H417-K417+E417+L417+M417+Calculator!$G$39&gt;Calculator!$G$39,Calculator!$G$39-(H417+E417+L417+M417-K417),Calculator!$G$39),D417),0)))</f>
        <v>0</v>
      </c>
    </row>
    <row r="418" spans="1:14" ht="15.75" thickBot="1">
      <c r="A418" s="33" t="str">
        <f ca="1">IF(C418=Calculator!$H$27,"F",IF(Daily!D418+Daily!H418=0,IF(D417+H417&gt;0,"L",""),""))</f>
        <v/>
      </c>
      <c r="B418" s="34">
        <v>417</v>
      </c>
      <c r="C418" s="19">
        <f t="shared" ca="1" si="25"/>
        <v>46347</v>
      </c>
      <c r="D418" s="29">
        <f t="shared" ca="1" si="27"/>
        <v>260597.90212920008</v>
      </c>
      <c r="E418" s="29">
        <f ca="1">IF(C418&lt;Calculator!$D$26,0,IF(DAY($C418)=1,IF(D418-Calculator!$G$24&gt;0,Calculator!$G$24,D418),0))</f>
        <v>0</v>
      </c>
      <c r="F418" s="29">
        <f ca="1">IF(E418&gt;0,D418*Calculator!$G$22/12,0)</f>
        <v>0</v>
      </c>
      <c r="G418" s="29">
        <f ca="1">IF(E418&gt;0,(IFERROR(-PMT(Calculator!$G$22/12,Calculator!$G$23*12,Calculator!$G$20),0))-F418,0)</f>
        <v>0</v>
      </c>
      <c r="H418" s="29">
        <f t="shared" ca="1" si="28"/>
        <v>2968.3864588313154</v>
      </c>
      <c r="I418" s="29">
        <f t="shared" ca="1" si="26"/>
        <v>0.52861676664119317</v>
      </c>
      <c r="J418" s="30">
        <f>Calculator!$G$40</f>
        <v>6.5000000000000002E-2</v>
      </c>
      <c r="K418" s="29">
        <f ca="1">IF(C418&gt;=Calculator!$G$27,IF(DAY($C418)=1,Calculator!$G$34/2,IF(DAY($C418)=15,Calculator!$G$34/2,0)),0)</f>
        <v>0</v>
      </c>
      <c r="L418" s="29">
        <f ca="1">IF(DAY($C418)=28,IF(H418=0,0,Calculator!$G$35),0)</f>
        <v>0</v>
      </c>
      <c r="M418" s="29">
        <f ca="1">IF(I418&gt;0,IF(DAY($C418)=1,SUM(INDIRECT("I"&amp;(ROW(C417)-DAY(C417))):I417),0),0)</f>
        <v>0</v>
      </c>
      <c r="N418" s="29">
        <f ca="1">IF(C418&lt;Calculator!$G$27,0,IF(C418=Calculator!$G$27,Calculator!$G$39,IF(H418-K418&lt;=0,IF(D418&gt;Calculator!$G$39,IF(H418-K418+E418+L418+M418+Calculator!$G$39&gt;Calculator!$G$39,Calculator!$G$39-(H418+E418+L418+M418-K418),Calculator!$G$39),D418),0)))</f>
        <v>0</v>
      </c>
    </row>
    <row r="419" spans="1:14" ht="15.75" thickBot="1">
      <c r="A419" s="33" t="str">
        <f ca="1">IF(C419=Calculator!$H$27,"F",IF(Daily!D419+Daily!H419=0,IF(D418+H418&gt;0,"L",""),""))</f>
        <v/>
      </c>
      <c r="B419" s="34">
        <v>418</v>
      </c>
      <c r="C419" s="19">
        <f t="shared" ca="1" si="25"/>
        <v>46348</v>
      </c>
      <c r="D419" s="29">
        <f t="shared" ca="1" si="27"/>
        <v>260597.90212920008</v>
      </c>
      <c r="E419" s="29">
        <f ca="1">IF(C419&lt;Calculator!$D$26,0,IF(DAY($C419)=1,IF(D419-Calculator!$G$24&gt;0,Calculator!$G$24,D419),0))</f>
        <v>0</v>
      </c>
      <c r="F419" s="29">
        <f ca="1">IF(E419&gt;0,D419*Calculator!$G$22/12,0)</f>
        <v>0</v>
      </c>
      <c r="G419" s="29">
        <f ca="1">IF(E419&gt;0,(IFERROR(-PMT(Calculator!$G$22/12,Calculator!$G$23*12,Calculator!$G$20),0))-F419,0)</f>
        <v>0</v>
      </c>
      <c r="H419" s="29">
        <f t="shared" ca="1" si="28"/>
        <v>2968.3864588313154</v>
      </c>
      <c r="I419" s="29">
        <f t="shared" ca="1" si="26"/>
        <v>0.52861676664119317</v>
      </c>
      <c r="J419" s="30">
        <f>Calculator!$G$40</f>
        <v>6.5000000000000002E-2</v>
      </c>
      <c r="K419" s="29">
        <f ca="1">IF(C419&gt;=Calculator!$G$27,IF(DAY($C419)=1,Calculator!$G$34/2,IF(DAY($C419)=15,Calculator!$G$34/2,0)),0)</f>
        <v>0</v>
      </c>
      <c r="L419" s="29">
        <f ca="1">IF(DAY($C419)=28,IF(H419=0,0,Calculator!$G$35),0)</f>
        <v>0</v>
      </c>
      <c r="M419" s="29">
        <f ca="1">IF(I419&gt;0,IF(DAY($C419)=1,SUM(INDIRECT("I"&amp;(ROW(C418)-DAY(C418))):I418),0),0)</f>
        <v>0</v>
      </c>
      <c r="N419" s="29">
        <f ca="1">IF(C419&lt;Calculator!$G$27,0,IF(C419=Calculator!$G$27,Calculator!$G$39,IF(H419-K419&lt;=0,IF(D419&gt;Calculator!$G$39,IF(H419-K419+E419+L419+M419+Calculator!$G$39&gt;Calculator!$G$39,Calculator!$G$39-(H419+E419+L419+M419-K419),Calculator!$G$39),D419),0)))</f>
        <v>0</v>
      </c>
    </row>
    <row r="420" spans="1:14" ht="15.75" thickBot="1">
      <c r="A420" s="33" t="str">
        <f ca="1">IF(C420=Calculator!$H$27,"F",IF(Daily!D420+Daily!H420=0,IF(D419+H419&gt;0,"L",""),""))</f>
        <v/>
      </c>
      <c r="B420" s="34">
        <v>419</v>
      </c>
      <c r="C420" s="19">
        <f t="shared" ca="1" si="25"/>
        <v>46349</v>
      </c>
      <c r="D420" s="29">
        <f t="shared" ca="1" si="27"/>
        <v>260597.90212920008</v>
      </c>
      <c r="E420" s="29">
        <f ca="1">IF(C420&lt;Calculator!$D$26,0,IF(DAY($C420)=1,IF(D420-Calculator!$G$24&gt;0,Calculator!$G$24,D420),0))</f>
        <v>0</v>
      </c>
      <c r="F420" s="29">
        <f ca="1">IF(E420&gt;0,D420*Calculator!$G$22/12,0)</f>
        <v>0</v>
      </c>
      <c r="G420" s="29">
        <f ca="1">IF(E420&gt;0,(IFERROR(-PMT(Calculator!$G$22/12,Calculator!$G$23*12,Calculator!$G$20),0))-F420,0)</f>
        <v>0</v>
      </c>
      <c r="H420" s="29">
        <f t="shared" ca="1" si="28"/>
        <v>2968.3864588313154</v>
      </c>
      <c r="I420" s="29">
        <f t="shared" ca="1" si="26"/>
        <v>0.52861676664119317</v>
      </c>
      <c r="J420" s="30">
        <f>Calculator!$G$40</f>
        <v>6.5000000000000002E-2</v>
      </c>
      <c r="K420" s="29">
        <f ca="1">IF(C420&gt;=Calculator!$G$27,IF(DAY($C420)=1,Calculator!$G$34/2,IF(DAY($C420)=15,Calculator!$G$34/2,0)),0)</f>
        <v>0</v>
      </c>
      <c r="L420" s="29">
        <f ca="1">IF(DAY($C420)=28,IF(H420=0,0,Calculator!$G$35),0)</f>
        <v>0</v>
      </c>
      <c r="M420" s="29">
        <f ca="1">IF(I420&gt;0,IF(DAY($C420)=1,SUM(INDIRECT("I"&amp;(ROW(C419)-DAY(C419))):I419),0),0)</f>
        <v>0</v>
      </c>
      <c r="N420" s="29">
        <f ca="1">IF(C420&lt;Calculator!$G$27,0,IF(C420=Calculator!$G$27,Calculator!$G$39,IF(H420-K420&lt;=0,IF(D420&gt;Calculator!$G$39,IF(H420-K420+E420+L420+M420+Calculator!$G$39&gt;Calculator!$G$39,Calculator!$G$39-(H420+E420+L420+M420-K420),Calculator!$G$39),D420),0)))</f>
        <v>0</v>
      </c>
    </row>
    <row r="421" spans="1:14" ht="15.75" thickBot="1">
      <c r="A421" s="33" t="str">
        <f ca="1">IF(C421=Calculator!$H$27,"F",IF(Daily!D421+Daily!H421=0,IF(D420+H420&gt;0,"L",""),""))</f>
        <v/>
      </c>
      <c r="B421" s="34">
        <v>420</v>
      </c>
      <c r="C421" s="19">
        <f t="shared" ca="1" si="25"/>
        <v>46350</v>
      </c>
      <c r="D421" s="29">
        <f t="shared" ca="1" si="27"/>
        <v>260597.90212920008</v>
      </c>
      <c r="E421" s="29">
        <f ca="1">IF(C421&lt;Calculator!$D$26,0,IF(DAY($C421)=1,IF(D421-Calculator!$G$24&gt;0,Calculator!$G$24,D421),0))</f>
        <v>0</v>
      </c>
      <c r="F421" s="29">
        <f ca="1">IF(E421&gt;0,D421*Calculator!$G$22/12,0)</f>
        <v>0</v>
      </c>
      <c r="G421" s="29">
        <f ca="1">IF(E421&gt;0,(IFERROR(-PMT(Calculator!$G$22/12,Calculator!$G$23*12,Calculator!$G$20),0))-F421,0)</f>
        <v>0</v>
      </c>
      <c r="H421" s="29">
        <f t="shared" ca="1" si="28"/>
        <v>2968.3864588313154</v>
      </c>
      <c r="I421" s="29">
        <f t="shared" ca="1" si="26"/>
        <v>0.52861676664119317</v>
      </c>
      <c r="J421" s="30">
        <f>Calculator!$G$40</f>
        <v>6.5000000000000002E-2</v>
      </c>
      <c r="K421" s="29">
        <f ca="1">IF(C421&gt;=Calculator!$G$27,IF(DAY($C421)=1,Calculator!$G$34/2,IF(DAY($C421)=15,Calculator!$G$34/2,0)),0)</f>
        <v>0</v>
      </c>
      <c r="L421" s="29">
        <f ca="1">IF(DAY($C421)=28,IF(H421=0,0,Calculator!$G$35),0)</f>
        <v>0</v>
      </c>
      <c r="M421" s="29">
        <f ca="1">IF(I421&gt;0,IF(DAY($C421)=1,SUM(INDIRECT("I"&amp;(ROW(C420)-DAY(C420))):I420),0),0)</f>
        <v>0</v>
      </c>
      <c r="N421" s="29">
        <f ca="1">IF(C421&lt;Calculator!$G$27,0,IF(C421=Calculator!$G$27,Calculator!$G$39,IF(H421-K421&lt;=0,IF(D421&gt;Calculator!$G$39,IF(H421-K421+E421+L421+M421+Calculator!$G$39&gt;Calculator!$G$39,Calculator!$G$39-(H421+E421+L421+M421-K421),Calculator!$G$39),D421),0)))</f>
        <v>0</v>
      </c>
    </row>
    <row r="422" spans="1:14" ht="15.75" thickBot="1">
      <c r="A422" s="33" t="str">
        <f ca="1">IF(C422=Calculator!$H$27,"F",IF(Daily!D422+Daily!H422=0,IF(D421+H421&gt;0,"L",""),""))</f>
        <v/>
      </c>
      <c r="B422" s="34">
        <v>421</v>
      </c>
      <c r="C422" s="19">
        <f t="shared" ca="1" si="25"/>
        <v>46351</v>
      </c>
      <c r="D422" s="29">
        <f t="shared" ca="1" si="27"/>
        <v>260597.90212920008</v>
      </c>
      <c r="E422" s="29">
        <f ca="1">IF(C422&lt;Calculator!$D$26,0,IF(DAY($C422)=1,IF(D422-Calculator!$G$24&gt;0,Calculator!$G$24,D422),0))</f>
        <v>0</v>
      </c>
      <c r="F422" s="29">
        <f ca="1">IF(E422&gt;0,D422*Calculator!$G$22/12,0)</f>
        <v>0</v>
      </c>
      <c r="G422" s="29">
        <f ca="1">IF(E422&gt;0,(IFERROR(-PMT(Calculator!$G$22/12,Calculator!$G$23*12,Calculator!$G$20),0))-F422,0)</f>
        <v>0</v>
      </c>
      <c r="H422" s="29">
        <f t="shared" ca="1" si="28"/>
        <v>2968.3864588313154</v>
      </c>
      <c r="I422" s="29">
        <f t="shared" ca="1" si="26"/>
        <v>0.52861676664119317</v>
      </c>
      <c r="J422" s="30">
        <f>Calculator!$G$40</f>
        <v>6.5000000000000002E-2</v>
      </c>
      <c r="K422" s="29">
        <f ca="1">IF(C422&gt;=Calculator!$G$27,IF(DAY($C422)=1,Calculator!$G$34/2,IF(DAY($C422)=15,Calculator!$G$34/2,0)),0)</f>
        <v>0</v>
      </c>
      <c r="L422" s="29">
        <f ca="1">IF(DAY($C422)=28,IF(H422=0,0,Calculator!$G$35),0)</f>
        <v>0</v>
      </c>
      <c r="M422" s="29">
        <f ca="1">IF(I422&gt;0,IF(DAY($C422)=1,SUM(INDIRECT("I"&amp;(ROW(C421)-DAY(C421))):I421),0),0)</f>
        <v>0</v>
      </c>
      <c r="N422" s="29">
        <f ca="1">IF(C422&lt;Calculator!$G$27,0,IF(C422=Calculator!$G$27,Calculator!$G$39,IF(H422-K422&lt;=0,IF(D422&gt;Calculator!$G$39,IF(H422-K422+E422+L422+M422+Calculator!$G$39&gt;Calculator!$G$39,Calculator!$G$39-(H422+E422+L422+M422-K422),Calculator!$G$39),D422),0)))</f>
        <v>0</v>
      </c>
    </row>
    <row r="423" spans="1:14" ht="15.75" thickBot="1">
      <c r="A423" s="33" t="str">
        <f ca="1">IF(C423=Calculator!$H$27,"F",IF(Daily!D423+Daily!H423=0,IF(D422+H422&gt;0,"L",""),""))</f>
        <v/>
      </c>
      <c r="B423" s="34">
        <v>422</v>
      </c>
      <c r="C423" s="19">
        <f t="shared" ca="1" si="25"/>
        <v>46352</v>
      </c>
      <c r="D423" s="29">
        <f t="shared" ca="1" si="27"/>
        <v>260597.90212920008</v>
      </c>
      <c r="E423" s="29">
        <f ca="1">IF(C423&lt;Calculator!$D$26,0,IF(DAY($C423)=1,IF(D423-Calculator!$G$24&gt;0,Calculator!$G$24,D423),0))</f>
        <v>0</v>
      </c>
      <c r="F423" s="29">
        <f ca="1">IF(E423&gt;0,D423*Calculator!$G$22/12,0)</f>
        <v>0</v>
      </c>
      <c r="G423" s="29">
        <f ca="1">IF(E423&gt;0,(IFERROR(-PMT(Calculator!$G$22/12,Calculator!$G$23*12,Calculator!$G$20),0))-F423,0)</f>
        <v>0</v>
      </c>
      <c r="H423" s="29">
        <f t="shared" ca="1" si="28"/>
        <v>2968.3864588313154</v>
      </c>
      <c r="I423" s="29">
        <f t="shared" ca="1" si="26"/>
        <v>0.52861676664119317</v>
      </c>
      <c r="J423" s="30">
        <f>Calculator!$G$40</f>
        <v>6.5000000000000002E-2</v>
      </c>
      <c r="K423" s="29">
        <f ca="1">IF(C423&gt;=Calculator!$G$27,IF(DAY($C423)=1,Calculator!$G$34/2,IF(DAY($C423)=15,Calculator!$G$34/2,0)),0)</f>
        <v>0</v>
      </c>
      <c r="L423" s="29">
        <f ca="1">IF(DAY($C423)=28,IF(H423=0,0,Calculator!$G$35),0)</f>
        <v>0</v>
      </c>
      <c r="M423" s="29">
        <f ca="1">IF(I423&gt;0,IF(DAY($C423)=1,SUM(INDIRECT("I"&amp;(ROW(C422)-DAY(C422))):I422),0),0)</f>
        <v>0</v>
      </c>
      <c r="N423" s="29">
        <f ca="1">IF(C423&lt;Calculator!$G$27,0,IF(C423=Calculator!$G$27,Calculator!$G$39,IF(H423-K423&lt;=0,IF(D423&gt;Calculator!$G$39,IF(H423-K423+E423+L423+M423+Calculator!$G$39&gt;Calculator!$G$39,Calculator!$G$39-(H423+E423+L423+M423-K423),Calculator!$G$39),D423),0)))</f>
        <v>0</v>
      </c>
    </row>
    <row r="424" spans="1:14" ht="15.75" thickBot="1">
      <c r="A424" s="33" t="str">
        <f ca="1">IF(C424=Calculator!$H$27,"F",IF(Daily!D424+Daily!H424=0,IF(D423+H423&gt;0,"L",""),""))</f>
        <v/>
      </c>
      <c r="B424" s="34">
        <v>423</v>
      </c>
      <c r="C424" s="19">
        <f t="shared" ca="1" si="25"/>
        <v>46353</v>
      </c>
      <c r="D424" s="29">
        <f t="shared" ca="1" si="27"/>
        <v>260597.90212920008</v>
      </c>
      <c r="E424" s="29">
        <f ca="1">IF(C424&lt;Calculator!$D$26,0,IF(DAY($C424)=1,IF(D424-Calculator!$G$24&gt;0,Calculator!$G$24,D424),0))</f>
        <v>0</v>
      </c>
      <c r="F424" s="29">
        <f ca="1">IF(E424&gt;0,D424*Calculator!$G$22/12,0)</f>
        <v>0</v>
      </c>
      <c r="G424" s="29">
        <f ca="1">IF(E424&gt;0,(IFERROR(-PMT(Calculator!$G$22/12,Calculator!$G$23*12,Calculator!$G$20),0))-F424,0)</f>
        <v>0</v>
      </c>
      <c r="H424" s="29">
        <f t="shared" ca="1" si="28"/>
        <v>2968.3864588313154</v>
      </c>
      <c r="I424" s="29">
        <f t="shared" ca="1" si="26"/>
        <v>0.52861676664119317</v>
      </c>
      <c r="J424" s="30">
        <f>Calculator!$G$40</f>
        <v>6.5000000000000002E-2</v>
      </c>
      <c r="K424" s="29">
        <f ca="1">IF(C424&gt;=Calculator!$G$27,IF(DAY($C424)=1,Calculator!$G$34/2,IF(DAY($C424)=15,Calculator!$G$34/2,0)),0)</f>
        <v>0</v>
      </c>
      <c r="L424" s="29">
        <f ca="1">IF(DAY($C424)=28,IF(H424=0,0,Calculator!$G$35),0)</f>
        <v>0</v>
      </c>
      <c r="M424" s="29">
        <f ca="1">IF(I424&gt;0,IF(DAY($C424)=1,SUM(INDIRECT("I"&amp;(ROW(C423)-DAY(C423))):I423),0),0)</f>
        <v>0</v>
      </c>
      <c r="N424" s="29">
        <f ca="1">IF(C424&lt;Calculator!$G$27,0,IF(C424=Calculator!$G$27,Calculator!$G$39,IF(H424-K424&lt;=0,IF(D424&gt;Calculator!$G$39,IF(H424-K424+E424+L424+M424+Calculator!$G$39&gt;Calculator!$G$39,Calculator!$G$39-(H424+E424+L424+M424-K424),Calculator!$G$39),D424),0)))</f>
        <v>0</v>
      </c>
    </row>
    <row r="425" spans="1:14" ht="15.75" thickBot="1">
      <c r="A425" s="33" t="str">
        <f ca="1">IF(C425=Calculator!$H$27,"F",IF(Daily!D425+Daily!H425=0,IF(D424+H424&gt;0,"L",""),""))</f>
        <v/>
      </c>
      <c r="B425" s="34">
        <v>424</v>
      </c>
      <c r="C425" s="19">
        <f t="shared" ca="1" si="25"/>
        <v>46354</v>
      </c>
      <c r="D425" s="29">
        <f t="shared" ca="1" si="27"/>
        <v>260597.90212920008</v>
      </c>
      <c r="E425" s="29">
        <f ca="1">IF(C425&lt;Calculator!$D$26,0,IF(DAY($C425)=1,IF(D425-Calculator!$G$24&gt;0,Calculator!$G$24,D425),0))</f>
        <v>0</v>
      </c>
      <c r="F425" s="29">
        <f ca="1">IF(E425&gt;0,D425*Calculator!$G$22/12,0)</f>
        <v>0</v>
      </c>
      <c r="G425" s="29">
        <f ca="1">IF(E425&gt;0,(IFERROR(-PMT(Calculator!$G$22/12,Calculator!$G$23*12,Calculator!$G$20),0))-F425,0)</f>
        <v>0</v>
      </c>
      <c r="H425" s="29">
        <f t="shared" ca="1" si="28"/>
        <v>2968.3864588313154</v>
      </c>
      <c r="I425" s="29">
        <f t="shared" ca="1" si="26"/>
        <v>0.52861676664119317</v>
      </c>
      <c r="J425" s="30">
        <f>Calculator!$G$40</f>
        <v>6.5000000000000002E-2</v>
      </c>
      <c r="K425" s="29">
        <f ca="1">IF(C425&gt;=Calculator!$G$27,IF(DAY($C425)=1,Calculator!$G$34/2,IF(DAY($C425)=15,Calculator!$G$34/2,0)),0)</f>
        <v>0</v>
      </c>
      <c r="L425" s="29">
        <f ca="1">IF(DAY($C425)=28,IF(H425=0,0,Calculator!$G$35),0)</f>
        <v>5000</v>
      </c>
      <c r="M425" s="29">
        <f ca="1">IF(I425&gt;0,IF(DAY($C425)=1,SUM(INDIRECT("I"&amp;(ROW(C424)-DAY(C424))):I424),0),0)</f>
        <v>0</v>
      </c>
      <c r="N425" s="29">
        <f ca="1">IF(C425&lt;Calculator!$G$27,0,IF(C425=Calculator!$G$27,Calculator!$G$39,IF(H425-K425&lt;=0,IF(D425&gt;Calculator!$G$39,IF(H425-K425+E425+L425+M425+Calculator!$G$39&gt;Calculator!$G$39,Calculator!$G$39-(H425+E425+L425+M425-K425),Calculator!$G$39),D425),0)))</f>
        <v>0</v>
      </c>
    </row>
    <row r="426" spans="1:14" ht="15.75" thickBot="1">
      <c r="A426" s="33" t="str">
        <f ca="1">IF(C426=Calculator!$H$27,"F",IF(Daily!D426+Daily!H426=0,IF(D425+H425&gt;0,"L",""),""))</f>
        <v/>
      </c>
      <c r="B426" s="34">
        <v>425</v>
      </c>
      <c r="C426" s="19">
        <f t="shared" ca="1" si="25"/>
        <v>46355</v>
      </c>
      <c r="D426" s="29">
        <f t="shared" ca="1" si="27"/>
        <v>260597.90212920008</v>
      </c>
      <c r="E426" s="29">
        <f ca="1">IF(C426&lt;Calculator!$D$26,0,IF(DAY($C426)=1,IF(D426-Calculator!$G$24&gt;0,Calculator!$G$24,D426),0))</f>
        <v>0</v>
      </c>
      <c r="F426" s="29">
        <f ca="1">IF(E426&gt;0,D426*Calculator!$G$22/12,0)</f>
        <v>0</v>
      </c>
      <c r="G426" s="29">
        <f ca="1">IF(E426&gt;0,(IFERROR(-PMT(Calculator!$G$22/12,Calculator!$G$23*12,Calculator!$G$20),0))-F426,0)</f>
        <v>0</v>
      </c>
      <c r="H426" s="29">
        <f t="shared" ca="1" si="28"/>
        <v>7968.3864588313154</v>
      </c>
      <c r="I426" s="29">
        <f t="shared" ca="1" si="26"/>
        <v>1.4190277255453028</v>
      </c>
      <c r="J426" s="30">
        <f>Calculator!$G$40</f>
        <v>6.5000000000000002E-2</v>
      </c>
      <c r="K426" s="29">
        <f ca="1">IF(C426&gt;=Calculator!$G$27,IF(DAY($C426)=1,Calculator!$G$34/2,IF(DAY($C426)=15,Calculator!$G$34/2,0)),0)</f>
        <v>0</v>
      </c>
      <c r="L426" s="29">
        <f ca="1">IF(DAY($C426)=28,IF(H426=0,0,Calculator!$G$35),0)</f>
        <v>0</v>
      </c>
      <c r="M426" s="29">
        <f ca="1">IF(I426&gt;0,IF(DAY($C426)=1,SUM(INDIRECT("I"&amp;(ROW(C425)-DAY(C425))):I425),0),0)</f>
        <v>0</v>
      </c>
      <c r="N426" s="29">
        <f ca="1">IF(C426&lt;Calculator!$G$27,0,IF(C426=Calculator!$G$27,Calculator!$G$39,IF(H426-K426&lt;=0,IF(D426&gt;Calculator!$G$39,IF(H426-K426+E426+L426+M426+Calculator!$G$39&gt;Calculator!$G$39,Calculator!$G$39-(H426+E426+L426+M426-K426),Calculator!$G$39),D426),0)))</f>
        <v>0</v>
      </c>
    </row>
    <row r="427" spans="1:14" ht="15.75" thickBot="1">
      <c r="A427" s="33" t="str">
        <f ca="1">IF(C427=Calculator!$H$27,"F",IF(Daily!D427+Daily!H427=0,IF(D426+H426&gt;0,"L",""),""))</f>
        <v/>
      </c>
      <c r="B427" s="34">
        <v>426</v>
      </c>
      <c r="C427" s="19">
        <f t="shared" ca="1" si="25"/>
        <v>46356</v>
      </c>
      <c r="D427" s="29">
        <f t="shared" ca="1" si="27"/>
        <v>260597.90212920008</v>
      </c>
      <c r="E427" s="29">
        <f ca="1">IF(C427&lt;Calculator!$D$26,0,IF(DAY($C427)=1,IF(D427-Calculator!$G$24&gt;0,Calculator!$G$24,D427),0))</f>
        <v>0</v>
      </c>
      <c r="F427" s="29">
        <f ca="1">IF(E427&gt;0,D427*Calculator!$G$22/12,0)</f>
        <v>0</v>
      </c>
      <c r="G427" s="29">
        <f ca="1">IF(E427&gt;0,(IFERROR(-PMT(Calculator!$G$22/12,Calculator!$G$23*12,Calculator!$G$20),0))-F427,0)</f>
        <v>0</v>
      </c>
      <c r="H427" s="29">
        <f t="shared" ca="1" si="28"/>
        <v>7968.3864588313154</v>
      </c>
      <c r="I427" s="29">
        <f t="shared" ca="1" si="26"/>
        <v>1.4190277255453028</v>
      </c>
      <c r="J427" s="30">
        <f>Calculator!$G$40</f>
        <v>6.5000000000000002E-2</v>
      </c>
      <c r="K427" s="29">
        <f ca="1">IF(C427&gt;=Calculator!$G$27,IF(DAY($C427)=1,Calculator!$G$34/2,IF(DAY($C427)=15,Calculator!$G$34/2,0)),0)</f>
        <v>0</v>
      </c>
      <c r="L427" s="29">
        <f ca="1">IF(DAY($C427)=28,IF(H427=0,0,Calculator!$G$35),0)</f>
        <v>0</v>
      </c>
      <c r="M427" s="29">
        <f ca="1">IF(I427&gt;0,IF(DAY($C427)=1,SUM(INDIRECT("I"&amp;(ROW(C426)-DAY(C426))):I426),0),0)</f>
        <v>0</v>
      </c>
      <c r="N427" s="29">
        <f ca="1">IF(C427&lt;Calculator!$G$27,0,IF(C427=Calculator!$G$27,Calculator!$G$39,IF(H427-K427&lt;=0,IF(D427&gt;Calculator!$G$39,IF(H427-K427+E427+L427+M427+Calculator!$G$39&gt;Calculator!$G$39,Calculator!$G$39-(H427+E427+L427+M427-K427),Calculator!$G$39),D427),0)))</f>
        <v>0</v>
      </c>
    </row>
    <row r="428" spans="1:14" ht="15.75" thickBot="1">
      <c r="A428" s="33" t="str">
        <f ca="1">IF(C428=Calculator!$H$27,"F",IF(Daily!D428+Daily!H428=0,IF(D427+H427&gt;0,"L",""),""))</f>
        <v/>
      </c>
      <c r="B428" s="34">
        <v>427</v>
      </c>
      <c r="C428" s="19">
        <f t="shared" ca="1" si="25"/>
        <v>46357</v>
      </c>
      <c r="D428" s="29">
        <f t="shared" ca="1" si="27"/>
        <v>260597.90212920008</v>
      </c>
      <c r="E428" s="29">
        <f ca="1">IF(C428&lt;Calculator!$D$26,0,IF(DAY($C428)=1,IF(D428-Calculator!$G$24&gt;0,Calculator!$G$24,D428),0))</f>
        <v>1878.8756805424866</v>
      </c>
      <c r="F428" s="29">
        <f ca="1">IF(E428&gt;0,D428*Calculator!$G$22/12,0)</f>
        <v>1085.8245922050003</v>
      </c>
      <c r="G428" s="29">
        <f ca="1">IF(E428&gt;0,(IFERROR(-PMT(Calculator!$G$22/12,Calculator!$G$23*12,Calculator!$G$20),0))-F428,0)</f>
        <v>793.05108833748636</v>
      </c>
      <c r="H428" s="29">
        <f t="shared" ca="1" si="28"/>
        <v>7968.3864588313154</v>
      </c>
      <c r="I428" s="29">
        <f t="shared" ca="1" si="26"/>
        <v>1.4190277255453028</v>
      </c>
      <c r="J428" s="30">
        <f>Calculator!$G$40</f>
        <v>6.5000000000000002E-2</v>
      </c>
      <c r="K428" s="29">
        <f ca="1">IF(C428&gt;=Calculator!$G$27,IF(DAY($C428)=1,Calculator!$G$34/2,IF(DAY($C428)=15,Calculator!$G$34/2,0)),0)</f>
        <v>4500</v>
      </c>
      <c r="L428" s="29">
        <f ca="1">IF(DAY($C428)=28,IF(H428=0,0,Calculator!$G$35),0)</f>
        <v>0</v>
      </c>
      <c r="M428" s="29">
        <f ca="1">IF(I428&gt;0,IF(DAY($C428)=1,SUM(INDIRECT("I"&amp;(ROW(C427)-DAY(C427))):I427),0),0)</f>
        <v>31.907328685949725</v>
      </c>
      <c r="N428" s="29">
        <f ca="1">IF(C428&lt;Calculator!$G$27,0,IF(C428=Calculator!$G$27,Calculator!$G$39,IF(H428-K428&lt;=0,IF(D428&gt;Calculator!$G$39,IF(H428-K428+E428+L428+M428+Calculator!$G$39&gt;Calculator!$G$39,Calculator!$G$39-(H428+E428+L428+M428-K428),Calculator!$G$39),D428),0)))</f>
        <v>0</v>
      </c>
    </row>
    <row r="429" spans="1:14" ht="15.75" thickBot="1">
      <c r="A429" s="33" t="str">
        <f ca="1">IF(C429=Calculator!$H$27,"F",IF(Daily!D429+Daily!H429=0,IF(D428+H428&gt;0,"L",""),""))</f>
        <v/>
      </c>
      <c r="B429" s="34">
        <v>428</v>
      </c>
      <c r="C429" s="19">
        <f t="shared" ca="1" si="25"/>
        <v>46358</v>
      </c>
      <c r="D429" s="29">
        <f t="shared" ca="1" si="27"/>
        <v>259804.85104086259</v>
      </c>
      <c r="E429" s="29">
        <f ca="1">IF(C429&lt;Calculator!$D$26,0,IF(DAY($C429)=1,IF(D429-Calculator!$G$24&gt;0,Calculator!$G$24,D429),0))</f>
        <v>0</v>
      </c>
      <c r="F429" s="29">
        <f ca="1">IF(E429&gt;0,D429*Calculator!$G$22/12,0)</f>
        <v>0</v>
      </c>
      <c r="G429" s="29">
        <f ca="1">IF(E429&gt;0,(IFERROR(-PMT(Calculator!$G$22/12,Calculator!$G$23*12,Calculator!$G$20),0))-F429,0)</f>
        <v>0</v>
      </c>
      <c r="H429" s="29">
        <f t="shared" ca="1" si="28"/>
        <v>5379.169468059752</v>
      </c>
      <c r="I429" s="29">
        <f t="shared" ca="1" si="26"/>
        <v>0.95793428883255871</v>
      </c>
      <c r="J429" s="30">
        <f>Calculator!$G$40</f>
        <v>6.5000000000000002E-2</v>
      </c>
      <c r="K429" s="29">
        <f ca="1">IF(C429&gt;=Calculator!$G$27,IF(DAY($C429)=1,Calculator!$G$34/2,IF(DAY($C429)=15,Calculator!$G$34/2,0)),0)</f>
        <v>0</v>
      </c>
      <c r="L429" s="29">
        <f ca="1">IF(DAY($C429)=28,IF(H429=0,0,Calculator!$G$35),0)</f>
        <v>0</v>
      </c>
      <c r="M429" s="29">
        <f ca="1">IF(I429&gt;0,IF(DAY($C429)=1,SUM(INDIRECT("I"&amp;(ROW(C428)-DAY(C428))):I428),0),0)</f>
        <v>0</v>
      </c>
      <c r="N429" s="29">
        <f ca="1">IF(C429&lt;Calculator!$G$27,0,IF(C429=Calculator!$G$27,Calculator!$G$39,IF(H429-K429&lt;=0,IF(D429&gt;Calculator!$G$39,IF(H429-K429+E429+L429+M429+Calculator!$G$39&gt;Calculator!$G$39,Calculator!$G$39-(H429+E429+L429+M429-K429),Calculator!$G$39),D429),0)))</f>
        <v>0</v>
      </c>
    </row>
    <row r="430" spans="1:14" ht="15.75" thickBot="1">
      <c r="A430" s="33" t="str">
        <f ca="1">IF(C430=Calculator!$H$27,"F",IF(Daily!D430+Daily!H430=0,IF(D429+H429&gt;0,"L",""),""))</f>
        <v/>
      </c>
      <c r="B430" s="34">
        <v>429</v>
      </c>
      <c r="C430" s="19">
        <f t="shared" ca="1" si="25"/>
        <v>46359</v>
      </c>
      <c r="D430" s="29">
        <f t="shared" ca="1" si="27"/>
        <v>259804.85104086259</v>
      </c>
      <c r="E430" s="29">
        <f ca="1">IF(C430&lt;Calculator!$D$26,0,IF(DAY($C430)=1,IF(D430-Calculator!$G$24&gt;0,Calculator!$G$24,D430),0))</f>
        <v>0</v>
      </c>
      <c r="F430" s="29">
        <f ca="1">IF(E430&gt;0,D430*Calculator!$G$22/12,0)</f>
        <v>0</v>
      </c>
      <c r="G430" s="29">
        <f ca="1">IF(E430&gt;0,(IFERROR(-PMT(Calculator!$G$22/12,Calculator!$G$23*12,Calculator!$G$20),0))-F430,0)</f>
        <v>0</v>
      </c>
      <c r="H430" s="29">
        <f t="shared" ca="1" si="28"/>
        <v>5379.169468059752</v>
      </c>
      <c r="I430" s="29">
        <f t="shared" ca="1" si="26"/>
        <v>0.95793428883255871</v>
      </c>
      <c r="J430" s="30">
        <f>Calculator!$G$40</f>
        <v>6.5000000000000002E-2</v>
      </c>
      <c r="K430" s="29">
        <f ca="1">IF(C430&gt;=Calculator!$G$27,IF(DAY($C430)=1,Calculator!$G$34/2,IF(DAY($C430)=15,Calculator!$G$34/2,0)),0)</f>
        <v>0</v>
      </c>
      <c r="L430" s="29">
        <f ca="1">IF(DAY($C430)=28,IF(H430=0,0,Calculator!$G$35),0)</f>
        <v>0</v>
      </c>
      <c r="M430" s="29">
        <f ca="1">IF(I430&gt;0,IF(DAY($C430)=1,SUM(INDIRECT("I"&amp;(ROW(C429)-DAY(C429))):I429),0),0)</f>
        <v>0</v>
      </c>
      <c r="N430" s="29">
        <f ca="1">IF(C430&lt;Calculator!$G$27,0,IF(C430=Calculator!$G$27,Calculator!$G$39,IF(H430-K430&lt;=0,IF(D430&gt;Calculator!$G$39,IF(H430-K430+E430+L430+M430+Calculator!$G$39&gt;Calculator!$G$39,Calculator!$G$39-(H430+E430+L430+M430-K430),Calculator!$G$39),D430),0)))</f>
        <v>0</v>
      </c>
    </row>
    <row r="431" spans="1:14" ht="15.75" thickBot="1">
      <c r="A431" s="33" t="str">
        <f ca="1">IF(C431=Calculator!$H$27,"F",IF(Daily!D431+Daily!H431=0,IF(D430+H430&gt;0,"L",""),""))</f>
        <v/>
      </c>
      <c r="B431" s="34">
        <v>430</v>
      </c>
      <c r="C431" s="19">
        <f t="shared" ca="1" si="25"/>
        <v>46360</v>
      </c>
      <c r="D431" s="29">
        <f t="shared" ca="1" si="27"/>
        <v>259804.85104086259</v>
      </c>
      <c r="E431" s="29">
        <f ca="1">IF(C431&lt;Calculator!$D$26,0,IF(DAY($C431)=1,IF(D431-Calculator!$G$24&gt;0,Calculator!$G$24,D431),0))</f>
        <v>0</v>
      </c>
      <c r="F431" s="29">
        <f ca="1">IF(E431&gt;0,D431*Calculator!$G$22/12,0)</f>
        <v>0</v>
      </c>
      <c r="G431" s="29">
        <f ca="1">IF(E431&gt;0,(IFERROR(-PMT(Calculator!$G$22/12,Calculator!$G$23*12,Calculator!$G$20),0))-F431,0)</f>
        <v>0</v>
      </c>
      <c r="H431" s="29">
        <f t="shared" ca="1" si="28"/>
        <v>5379.169468059752</v>
      </c>
      <c r="I431" s="29">
        <f t="shared" ca="1" si="26"/>
        <v>0.95793428883255871</v>
      </c>
      <c r="J431" s="30">
        <f>Calculator!$G$40</f>
        <v>6.5000000000000002E-2</v>
      </c>
      <c r="K431" s="29">
        <f ca="1">IF(C431&gt;=Calculator!$G$27,IF(DAY($C431)=1,Calculator!$G$34/2,IF(DAY($C431)=15,Calculator!$G$34/2,0)),0)</f>
        <v>0</v>
      </c>
      <c r="L431" s="29">
        <f ca="1">IF(DAY($C431)=28,IF(H431=0,0,Calculator!$G$35),0)</f>
        <v>0</v>
      </c>
      <c r="M431" s="29">
        <f ca="1">IF(I431&gt;0,IF(DAY($C431)=1,SUM(INDIRECT("I"&amp;(ROW(C430)-DAY(C430))):I430),0),0)</f>
        <v>0</v>
      </c>
      <c r="N431" s="29">
        <f ca="1">IF(C431&lt;Calculator!$G$27,0,IF(C431=Calculator!$G$27,Calculator!$G$39,IF(H431-K431&lt;=0,IF(D431&gt;Calculator!$G$39,IF(H431-K431+E431+L431+M431+Calculator!$G$39&gt;Calculator!$G$39,Calculator!$G$39-(H431+E431+L431+M431-K431),Calculator!$G$39),D431),0)))</f>
        <v>0</v>
      </c>
    </row>
    <row r="432" spans="1:14" ht="15.75" thickBot="1">
      <c r="A432" s="33" t="str">
        <f ca="1">IF(C432=Calculator!$H$27,"F",IF(Daily!D432+Daily!H432=0,IF(D431+H431&gt;0,"L",""),""))</f>
        <v/>
      </c>
      <c r="B432" s="34">
        <v>431</v>
      </c>
      <c r="C432" s="19">
        <f t="shared" ca="1" si="25"/>
        <v>46361</v>
      </c>
      <c r="D432" s="29">
        <f t="shared" ca="1" si="27"/>
        <v>259804.85104086259</v>
      </c>
      <c r="E432" s="29">
        <f ca="1">IF(C432&lt;Calculator!$D$26,0,IF(DAY($C432)=1,IF(D432-Calculator!$G$24&gt;0,Calculator!$G$24,D432),0))</f>
        <v>0</v>
      </c>
      <c r="F432" s="29">
        <f ca="1">IF(E432&gt;0,D432*Calculator!$G$22/12,0)</f>
        <v>0</v>
      </c>
      <c r="G432" s="29">
        <f ca="1">IF(E432&gt;0,(IFERROR(-PMT(Calculator!$G$22/12,Calculator!$G$23*12,Calculator!$G$20),0))-F432,0)</f>
        <v>0</v>
      </c>
      <c r="H432" s="29">
        <f t="shared" ca="1" si="28"/>
        <v>5379.169468059752</v>
      </c>
      <c r="I432" s="29">
        <f t="shared" ca="1" si="26"/>
        <v>0.95793428883255871</v>
      </c>
      <c r="J432" s="30">
        <f>Calculator!$G$40</f>
        <v>6.5000000000000002E-2</v>
      </c>
      <c r="K432" s="29">
        <f ca="1">IF(C432&gt;=Calculator!$G$27,IF(DAY($C432)=1,Calculator!$G$34/2,IF(DAY($C432)=15,Calculator!$G$34/2,0)),0)</f>
        <v>0</v>
      </c>
      <c r="L432" s="29">
        <f ca="1">IF(DAY($C432)=28,IF(H432=0,0,Calculator!$G$35),0)</f>
        <v>0</v>
      </c>
      <c r="M432" s="29">
        <f ca="1">IF(I432&gt;0,IF(DAY($C432)=1,SUM(INDIRECT("I"&amp;(ROW(C431)-DAY(C431))):I431),0),0)</f>
        <v>0</v>
      </c>
      <c r="N432" s="29">
        <f ca="1">IF(C432&lt;Calculator!$G$27,0,IF(C432=Calculator!$G$27,Calculator!$G$39,IF(H432-K432&lt;=0,IF(D432&gt;Calculator!$G$39,IF(H432-K432+E432+L432+M432+Calculator!$G$39&gt;Calculator!$G$39,Calculator!$G$39-(H432+E432+L432+M432-K432),Calculator!$G$39),D432),0)))</f>
        <v>0</v>
      </c>
    </row>
    <row r="433" spans="1:14" ht="15.75" thickBot="1">
      <c r="A433" s="33" t="str">
        <f ca="1">IF(C433=Calculator!$H$27,"F",IF(Daily!D433+Daily!H433=0,IF(D432+H432&gt;0,"L",""),""))</f>
        <v/>
      </c>
      <c r="B433" s="34">
        <v>432</v>
      </c>
      <c r="C433" s="19">
        <f t="shared" ca="1" si="25"/>
        <v>46362</v>
      </c>
      <c r="D433" s="29">
        <f t="shared" ca="1" si="27"/>
        <v>259804.85104086259</v>
      </c>
      <c r="E433" s="29">
        <f ca="1">IF(C433&lt;Calculator!$D$26,0,IF(DAY($C433)=1,IF(D433-Calculator!$G$24&gt;0,Calculator!$G$24,D433),0))</f>
        <v>0</v>
      </c>
      <c r="F433" s="29">
        <f ca="1">IF(E433&gt;0,D433*Calculator!$G$22/12,0)</f>
        <v>0</v>
      </c>
      <c r="G433" s="29">
        <f ca="1">IF(E433&gt;0,(IFERROR(-PMT(Calculator!$G$22/12,Calculator!$G$23*12,Calculator!$G$20),0))-F433,0)</f>
        <v>0</v>
      </c>
      <c r="H433" s="29">
        <f t="shared" ca="1" si="28"/>
        <v>5379.169468059752</v>
      </c>
      <c r="I433" s="29">
        <f t="shared" ca="1" si="26"/>
        <v>0.95793428883255871</v>
      </c>
      <c r="J433" s="30">
        <f>Calculator!$G$40</f>
        <v>6.5000000000000002E-2</v>
      </c>
      <c r="K433" s="29">
        <f ca="1">IF(C433&gt;=Calculator!$G$27,IF(DAY($C433)=1,Calculator!$G$34/2,IF(DAY($C433)=15,Calculator!$G$34/2,0)),0)</f>
        <v>0</v>
      </c>
      <c r="L433" s="29">
        <f ca="1">IF(DAY($C433)=28,IF(H433=0,0,Calculator!$G$35),0)</f>
        <v>0</v>
      </c>
      <c r="M433" s="29">
        <f ca="1">IF(I433&gt;0,IF(DAY($C433)=1,SUM(INDIRECT("I"&amp;(ROW(C432)-DAY(C432))):I432),0),0)</f>
        <v>0</v>
      </c>
      <c r="N433" s="29">
        <f ca="1">IF(C433&lt;Calculator!$G$27,0,IF(C433=Calculator!$G$27,Calculator!$G$39,IF(H433-K433&lt;=0,IF(D433&gt;Calculator!$G$39,IF(H433-K433+E433+L433+M433+Calculator!$G$39&gt;Calculator!$G$39,Calculator!$G$39-(H433+E433+L433+M433-K433),Calculator!$G$39),D433),0)))</f>
        <v>0</v>
      </c>
    </row>
    <row r="434" spans="1:14" ht="15.75" thickBot="1">
      <c r="A434" s="33" t="str">
        <f ca="1">IF(C434=Calculator!$H$27,"F",IF(Daily!D434+Daily!H434=0,IF(D433+H433&gt;0,"L",""),""))</f>
        <v/>
      </c>
      <c r="B434" s="34">
        <v>433</v>
      </c>
      <c r="C434" s="19">
        <f t="shared" ca="1" si="25"/>
        <v>46363</v>
      </c>
      <c r="D434" s="29">
        <f t="shared" ca="1" si="27"/>
        <v>259804.85104086259</v>
      </c>
      <c r="E434" s="29">
        <f ca="1">IF(C434&lt;Calculator!$D$26,0,IF(DAY($C434)=1,IF(D434-Calculator!$G$24&gt;0,Calculator!$G$24,D434),0))</f>
        <v>0</v>
      </c>
      <c r="F434" s="29">
        <f ca="1">IF(E434&gt;0,D434*Calculator!$G$22/12,0)</f>
        <v>0</v>
      </c>
      <c r="G434" s="29">
        <f ca="1">IF(E434&gt;0,(IFERROR(-PMT(Calculator!$G$22/12,Calculator!$G$23*12,Calculator!$G$20),0))-F434,0)</f>
        <v>0</v>
      </c>
      <c r="H434" s="29">
        <f t="shared" ca="1" si="28"/>
        <v>5379.169468059752</v>
      </c>
      <c r="I434" s="29">
        <f t="shared" ca="1" si="26"/>
        <v>0.95793428883255871</v>
      </c>
      <c r="J434" s="30">
        <f>Calculator!$G$40</f>
        <v>6.5000000000000002E-2</v>
      </c>
      <c r="K434" s="29">
        <f ca="1">IF(C434&gt;=Calculator!$G$27,IF(DAY($C434)=1,Calculator!$G$34/2,IF(DAY($C434)=15,Calculator!$G$34/2,0)),0)</f>
        <v>0</v>
      </c>
      <c r="L434" s="29">
        <f ca="1">IF(DAY($C434)=28,IF(H434=0,0,Calculator!$G$35),0)</f>
        <v>0</v>
      </c>
      <c r="M434" s="29">
        <f ca="1">IF(I434&gt;0,IF(DAY($C434)=1,SUM(INDIRECT("I"&amp;(ROW(C433)-DAY(C433))):I433),0),0)</f>
        <v>0</v>
      </c>
      <c r="N434" s="29">
        <f ca="1">IF(C434&lt;Calculator!$G$27,0,IF(C434=Calculator!$G$27,Calculator!$G$39,IF(H434-K434&lt;=0,IF(D434&gt;Calculator!$G$39,IF(H434-K434+E434+L434+M434+Calculator!$G$39&gt;Calculator!$G$39,Calculator!$G$39-(H434+E434+L434+M434-K434),Calculator!$G$39),D434),0)))</f>
        <v>0</v>
      </c>
    </row>
    <row r="435" spans="1:14" ht="15.75" thickBot="1">
      <c r="A435" s="33" t="str">
        <f ca="1">IF(C435=Calculator!$H$27,"F",IF(Daily!D435+Daily!H435=0,IF(D434+H434&gt;0,"L",""),""))</f>
        <v/>
      </c>
      <c r="B435" s="34">
        <v>434</v>
      </c>
      <c r="C435" s="19">
        <f t="shared" ca="1" si="25"/>
        <v>46364</v>
      </c>
      <c r="D435" s="29">
        <f t="shared" ca="1" si="27"/>
        <v>259804.85104086259</v>
      </c>
      <c r="E435" s="29">
        <f ca="1">IF(C435&lt;Calculator!$D$26,0,IF(DAY($C435)=1,IF(D435-Calculator!$G$24&gt;0,Calculator!$G$24,D435),0))</f>
        <v>0</v>
      </c>
      <c r="F435" s="29">
        <f ca="1">IF(E435&gt;0,D435*Calculator!$G$22/12,0)</f>
        <v>0</v>
      </c>
      <c r="G435" s="29">
        <f ca="1">IF(E435&gt;0,(IFERROR(-PMT(Calculator!$G$22/12,Calculator!$G$23*12,Calculator!$G$20),0))-F435,0)</f>
        <v>0</v>
      </c>
      <c r="H435" s="29">
        <f t="shared" ca="1" si="28"/>
        <v>5379.169468059752</v>
      </c>
      <c r="I435" s="29">
        <f t="shared" ca="1" si="26"/>
        <v>0.95793428883255871</v>
      </c>
      <c r="J435" s="30">
        <f>Calculator!$G$40</f>
        <v>6.5000000000000002E-2</v>
      </c>
      <c r="K435" s="29">
        <f ca="1">IF(C435&gt;=Calculator!$G$27,IF(DAY($C435)=1,Calculator!$G$34/2,IF(DAY($C435)=15,Calculator!$G$34/2,0)),0)</f>
        <v>0</v>
      </c>
      <c r="L435" s="29">
        <f ca="1">IF(DAY($C435)=28,IF(H435=0,0,Calculator!$G$35),0)</f>
        <v>0</v>
      </c>
      <c r="M435" s="29">
        <f ca="1">IF(I435&gt;0,IF(DAY($C435)=1,SUM(INDIRECT("I"&amp;(ROW(C434)-DAY(C434))):I434),0),0)</f>
        <v>0</v>
      </c>
      <c r="N435" s="29">
        <f ca="1">IF(C435&lt;Calculator!$G$27,0,IF(C435=Calculator!$G$27,Calculator!$G$39,IF(H435-K435&lt;=0,IF(D435&gt;Calculator!$G$39,IF(H435-K435+E435+L435+M435+Calculator!$G$39&gt;Calculator!$G$39,Calculator!$G$39-(H435+E435+L435+M435-K435),Calculator!$G$39),D435),0)))</f>
        <v>0</v>
      </c>
    </row>
    <row r="436" spans="1:14" ht="15.75" thickBot="1">
      <c r="A436" s="33" t="str">
        <f ca="1">IF(C436=Calculator!$H$27,"F",IF(Daily!D436+Daily!H436=0,IF(D435+H435&gt;0,"L",""),""))</f>
        <v/>
      </c>
      <c r="B436" s="34">
        <v>435</v>
      </c>
      <c r="C436" s="19">
        <f t="shared" ca="1" si="25"/>
        <v>46365</v>
      </c>
      <c r="D436" s="29">
        <f t="shared" ca="1" si="27"/>
        <v>259804.85104086259</v>
      </c>
      <c r="E436" s="29">
        <f ca="1">IF(C436&lt;Calculator!$D$26,0,IF(DAY($C436)=1,IF(D436-Calculator!$G$24&gt;0,Calculator!$G$24,D436),0))</f>
        <v>0</v>
      </c>
      <c r="F436" s="29">
        <f ca="1">IF(E436&gt;0,D436*Calculator!$G$22/12,0)</f>
        <v>0</v>
      </c>
      <c r="G436" s="29">
        <f ca="1">IF(E436&gt;0,(IFERROR(-PMT(Calculator!$G$22/12,Calculator!$G$23*12,Calculator!$G$20),0))-F436,0)</f>
        <v>0</v>
      </c>
      <c r="H436" s="29">
        <f t="shared" ca="1" si="28"/>
        <v>5379.169468059752</v>
      </c>
      <c r="I436" s="29">
        <f t="shared" ca="1" si="26"/>
        <v>0.95793428883255871</v>
      </c>
      <c r="J436" s="30">
        <f>Calculator!$G$40</f>
        <v>6.5000000000000002E-2</v>
      </c>
      <c r="K436" s="29">
        <f ca="1">IF(C436&gt;=Calculator!$G$27,IF(DAY($C436)=1,Calculator!$G$34/2,IF(DAY($C436)=15,Calculator!$G$34/2,0)),0)</f>
        <v>0</v>
      </c>
      <c r="L436" s="29">
        <f ca="1">IF(DAY($C436)=28,IF(H436=0,0,Calculator!$G$35),0)</f>
        <v>0</v>
      </c>
      <c r="M436" s="29">
        <f ca="1">IF(I436&gt;0,IF(DAY($C436)=1,SUM(INDIRECT("I"&amp;(ROW(C435)-DAY(C435))):I435),0),0)</f>
        <v>0</v>
      </c>
      <c r="N436" s="29">
        <f ca="1">IF(C436&lt;Calculator!$G$27,0,IF(C436=Calculator!$G$27,Calculator!$G$39,IF(H436-K436&lt;=0,IF(D436&gt;Calculator!$G$39,IF(H436-K436+E436+L436+M436+Calculator!$G$39&gt;Calculator!$G$39,Calculator!$G$39-(H436+E436+L436+M436-K436),Calculator!$G$39),D436),0)))</f>
        <v>0</v>
      </c>
    </row>
    <row r="437" spans="1:14" ht="15.75" thickBot="1">
      <c r="A437" s="33" t="str">
        <f ca="1">IF(C437=Calculator!$H$27,"F",IF(Daily!D437+Daily!H437=0,IF(D436+H436&gt;0,"L",""),""))</f>
        <v/>
      </c>
      <c r="B437" s="34">
        <v>436</v>
      </c>
      <c r="C437" s="19">
        <f t="shared" ca="1" si="25"/>
        <v>46366</v>
      </c>
      <c r="D437" s="29">
        <f t="shared" ca="1" si="27"/>
        <v>259804.85104086259</v>
      </c>
      <c r="E437" s="29">
        <f ca="1">IF(C437&lt;Calculator!$D$26,0,IF(DAY($C437)=1,IF(D437-Calculator!$G$24&gt;0,Calculator!$G$24,D437),0))</f>
        <v>0</v>
      </c>
      <c r="F437" s="29">
        <f ca="1">IF(E437&gt;0,D437*Calculator!$G$22/12,0)</f>
        <v>0</v>
      </c>
      <c r="G437" s="29">
        <f ca="1">IF(E437&gt;0,(IFERROR(-PMT(Calculator!$G$22/12,Calculator!$G$23*12,Calculator!$G$20),0))-F437,0)</f>
        <v>0</v>
      </c>
      <c r="H437" s="29">
        <f t="shared" ca="1" si="28"/>
        <v>5379.169468059752</v>
      </c>
      <c r="I437" s="29">
        <f t="shared" ca="1" si="26"/>
        <v>0.95793428883255871</v>
      </c>
      <c r="J437" s="30">
        <f>Calculator!$G$40</f>
        <v>6.5000000000000002E-2</v>
      </c>
      <c r="K437" s="29">
        <f ca="1">IF(C437&gt;=Calculator!$G$27,IF(DAY($C437)=1,Calculator!$G$34/2,IF(DAY($C437)=15,Calculator!$G$34/2,0)),0)</f>
        <v>0</v>
      </c>
      <c r="L437" s="29">
        <f ca="1">IF(DAY($C437)=28,IF(H437=0,0,Calculator!$G$35),0)</f>
        <v>0</v>
      </c>
      <c r="M437" s="29">
        <f ca="1">IF(I437&gt;0,IF(DAY($C437)=1,SUM(INDIRECT("I"&amp;(ROW(C436)-DAY(C436))):I436),0),0)</f>
        <v>0</v>
      </c>
      <c r="N437" s="29">
        <f ca="1">IF(C437&lt;Calculator!$G$27,0,IF(C437=Calculator!$G$27,Calculator!$G$39,IF(H437-K437&lt;=0,IF(D437&gt;Calculator!$G$39,IF(H437-K437+E437+L437+M437+Calculator!$G$39&gt;Calculator!$G$39,Calculator!$G$39-(H437+E437+L437+M437-K437),Calculator!$G$39),D437),0)))</f>
        <v>0</v>
      </c>
    </row>
    <row r="438" spans="1:14" ht="15.75" thickBot="1">
      <c r="A438" s="33" t="str">
        <f ca="1">IF(C438=Calculator!$H$27,"F",IF(Daily!D438+Daily!H438=0,IF(D437+H437&gt;0,"L",""),""))</f>
        <v/>
      </c>
      <c r="B438" s="34">
        <v>437</v>
      </c>
      <c r="C438" s="19">
        <f t="shared" ca="1" si="25"/>
        <v>46367</v>
      </c>
      <c r="D438" s="29">
        <f t="shared" ca="1" si="27"/>
        <v>259804.85104086259</v>
      </c>
      <c r="E438" s="29">
        <f ca="1">IF(C438&lt;Calculator!$D$26,0,IF(DAY($C438)=1,IF(D438-Calculator!$G$24&gt;0,Calculator!$G$24,D438),0))</f>
        <v>0</v>
      </c>
      <c r="F438" s="29">
        <f ca="1">IF(E438&gt;0,D438*Calculator!$G$22/12,0)</f>
        <v>0</v>
      </c>
      <c r="G438" s="29">
        <f ca="1">IF(E438&gt;0,(IFERROR(-PMT(Calculator!$G$22/12,Calculator!$G$23*12,Calculator!$G$20),0))-F438,0)</f>
        <v>0</v>
      </c>
      <c r="H438" s="29">
        <f t="shared" ca="1" si="28"/>
        <v>5379.169468059752</v>
      </c>
      <c r="I438" s="29">
        <f t="shared" ca="1" si="26"/>
        <v>0.95793428883255871</v>
      </c>
      <c r="J438" s="30">
        <f>Calculator!$G$40</f>
        <v>6.5000000000000002E-2</v>
      </c>
      <c r="K438" s="29">
        <f ca="1">IF(C438&gt;=Calculator!$G$27,IF(DAY($C438)=1,Calculator!$G$34/2,IF(DAY($C438)=15,Calculator!$G$34/2,0)),0)</f>
        <v>0</v>
      </c>
      <c r="L438" s="29">
        <f ca="1">IF(DAY($C438)=28,IF(H438=0,0,Calculator!$G$35),0)</f>
        <v>0</v>
      </c>
      <c r="M438" s="29">
        <f ca="1">IF(I438&gt;0,IF(DAY($C438)=1,SUM(INDIRECT("I"&amp;(ROW(C437)-DAY(C437))):I437),0),0)</f>
        <v>0</v>
      </c>
      <c r="N438" s="29">
        <f ca="1">IF(C438&lt;Calculator!$G$27,0,IF(C438=Calculator!$G$27,Calculator!$G$39,IF(H438-K438&lt;=0,IF(D438&gt;Calculator!$G$39,IF(H438-K438+E438+L438+M438+Calculator!$G$39&gt;Calculator!$G$39,Calculator!$G$39-(H438+E438+L438+M438-K438),Calculator!$G$39),D438),0)))</f>
        <v>0</v>
      </c>
    </row>
    <row r="439" spans="1:14" ht="15.75" thickBot="1">
      <c r="A439" s="33" t="str">
        <f ca="1">IF(C439=Calculator!$H$27,"F",IF(Daily!D439+Daily!H439=0,IF(D438+H438&gt;0,"L",""),""))</f>
        <v/>
      </c>
      <c r="B439" s="34">
        <v>438</v>
      </c>
      <c r="C439" s="19">
        <f t="shared" ca="1" si="25"/>
        <v>46368</v>
      </c>
      <c r="D439" s="29">
        <f t="shared" ca="1" si="27"/>
        <v>259804.85104086259</v>
      </c>
      <c r="E439" s="29">
        <f ca="1">IF(C439&lt;Calculator!$D$26,0,IF(DAY($C439)=1,IF(D439-Calculator!$G$24&gt;0,Calculator!$G$24,D439),0))</f>
        <v>0</v>
      </c>
      <c r="F439" s="29">
        <f ca="1">IF(E439&gt;0,D439*Calculator!$G$22/12,0)</f>
        <v>0</v>
      </c>
      <c r="G439" s="29">
        <f ca="1">IF(E439&gt;0,(IFERROR(-PMT(Calculator!$G$22/12,Calculator!$G$23*12,Calculator!$G$20),0))-F439,0)</f>
        <v>0</v>
      </c>
      <c r="H439" s="29">
        <f t="shared" ca="1" si="28"/>
        <v>5379.169468059752</v>
      </c>
      <c r="I439" s="29">
        <f t="shared" ca="1" si="26"/>
        <v>0.95793428883255871</v>
      </c>
      <c r="J439" s="30">
        <f>Calculator!$G$40</f>
        <v>6.5000000000000002E-2</v>
      </c>
      <c r="K439" s="29">
        <f ca="1">IF(C439&gt;=Calculator!$G$27,IF(DAY($C439)=1,Calculator!$G$34/2,IF(DAY($C439)=15,Calculator!$G$34/2,0)),0)</f>
        <v>0</v>
      </c>
      <c r="L439" s="29">
        <f ca="1">IF(DAY($C439)=28,IF(H439=0,0,Calculator!$G$35),0)</f>
        <v>0</v>
      </c>
      <c r="M439" s="29">
        <f ca="1">IF(I439&gt;0,IF(DAY($C439)=1,SUM(INDIRECT("I"&amp;(ROW(C438)-DAY(C438))):I438),0),0)</f>
        <v>0</v>
      </c>
      <c r="N439" s="29">
        <f ca="1">IF(C439&lt;Calculator!$G$27,0,IF(C439=Calculator!$G$27,Calculator!$G$39,IF(H439-K439&lt;=0,IF(D439&gt;Calculator!$G$39,IF(H439-K439+E439+L439+M439+Calculator!$G$39&gt;Calculator!$G$39,Calculator!$G$39-(H439+E439+L439+M439-K439),Calculator!$G$39),D439),0)))</f>
        <v>0</v>
      </c>
    </row>
    <row r="440" spans="1:14" ht="15.75" thickBot="1">
      <c r="A440" s="33" t="str">
        <f ca="1">IF(C440=Calculator!$H$27,"F",IF(Daily!D440+Daily!H440=0,IF(D439+H439&gt;0,"L",""),""))</f>
        <v/>
      </c>
      <c r="B440" s="34">
        <v>439</v>
      </c>
      <c r="C440" s="19">
        <f t="shared" ca="1" si="25"/>
        <v>46369</v>
      </c>
      <c r="D440" s="29">
        <f t="shared" ca="1" si="27"/>
        <v>259804.85104086259</v>
      </c>
      <c r="E440" s="29">
        <f ca="1">IF(C440&lt;Calculator!$D$26,0,IF(DAY($C440)=1,IF(D440-Calculator!$G$24&gt;0,Calculator!$G$24,D440),0))</f>
        <v>0</v>
      </c>
      <c r="F440" s="29">
        <f ca="1">IF(E440&gt;0,D440*Calculator!$G$22/12,0)</f>
        <v>0</v>
      </c>
      <c r="G440" s="29">
        <f ca="1">IF(E440&gt;0,(IFERROR(-PMT(Calculator!$G$22/12,Calculator!$G$23*12,Calculator!$G$20),0))-F440,0)</f>
        <v>0</v>
      </c>
      <c r="H440" s="29">
        <f t="shared" ca="1" si="28"/>
        <v>5379.169468059752</v>
      </c>
      <c r="I440" s="29">
        <f t="shared" ca="1" si="26"/>
        <v>0.95793428883255871</v>
      </c>
      <c r="J440" s="30">
        <f>Calculator!$G$40</f>
        <v>6.5000000000000002E-2</v>
      </c>
      <c r="K440" s="29">
        <f ca="1">IF(C440&gt;=Calculator!$G$27,IF(DAY($C440)=1,Calculator!$G$34/2,IF(DAY($C440)=15,Calculator!$G$34/2,0)),0)</f>
        <v>0</v>
      </c>
      <c r="L440" s="29">
        <f ca="1">IF(DAY($C440)=28,IF(H440=0,0,Calculator!$G$35),0)</f>
        <v>0</v>
      </c>
      <c r="M440" s="29">
        <f ca="1">IF(I440&gt;0,IF(DAY($C440)=1,SUM(INDIRECT("I"&amp;(ROW(C439)-DAY(C439))):I439),0),0)</f>
        <v>0</v>
      </c>
      <c r="N440" s="29">
        <f ca="1">IF(C440&lt;Calculator!$G$27,0,IF(C440=Calculator!$G$27,Calculator!$G$39,IF(H440-K440&lt;=0,IF(D440&gt;Calculator!$G$39,IF(H440-K440+E440+L440+M440+Calculator!$G$39&gt;Calculator!$G$39,Calculator!$G$39-(H440+E440+L440+M440-K440),Calculator!$G$39),D440),0)))</f>
        <v>0</v>
      </c>
    </row>
    <row r="441" spans="1:14" ht="15.75" thickBot="1">
      <c r="A441" s="33" t="str">
        <f ca="1">IF(C441=Calculator!$H$27,"F",IF(Daily!D441+Daily!H441=0,IF(D440+H440&gt;0,"L",""),""))</f>
        <v/>
      </c>
      <c r="B441" s="34">
        <v>440</v>
      </c>
      <c r="C441" s="19">
        <f t="shared" ca="1" si="25"/>
        <v>46370</v>
      </c>
      <c r="D441" s="29">
        <f t="shared" ca="1" si="27"/>
        <v>259804.85104086259</v>
      </c>
      <c r="E441" s="29">
        <f ca="1">IF(C441&lt;Calculator!$D$26,0,IF(DAY($C441)=1,IF(D441-Calculator!$G$24&gt;0,Calculator!$G$24,D441),0))</f>
        <v>0</v>
      </c>
      <c r="F441" s="29">
        <f ca="1">IF(E441&gt;0,D441*Calculator!$G$22/12,0)</f>
        <v>0</v>
      </c>
      <c r="G441" s="29">
        <f ca="1">IF(E441&gt;0,(IFERROR(-PMT(Calculator!$G$22/12,Calculator!$G$23*12,Calculator!$G$20),0))-F441,0)</f>
        <v>0</v>
      </c>
      <c r="H441" s="29">
        <f t="shared" ca="1" si="28"/>
        <v>5379.169468059752</v>
      </c>
      <c r="I441" s="29">
        <f t="shared" ca="1" si="26"/>
        <v>0.95793428883255871</v>
      </c>
      <c r="J441" s="30">
        <f>Calculator!$G$40</f>
        <v>6.5000000000000002E-2</v>
      </c>
      <c r="K441" s="29">
        <f ca="1">IF(C441&gt;=Calculator!$G$27,IF(DAY($C441)=1,Calculator!$G$34/2,IF(DAY($C441)=15,Calculator!$G$34/2,0)),0)</f>
        <v>0</v>
      </c>
      <c r="L441" s="29">
        <f ca="1">IF(DAY($C441)=28,IF(H441=0,0,Calculator!$G$35),0)</f>
        <v>0</v>
      </c>
      <c r="M441" s="29">
        <f ca="1">IF(I441&gt;0,IF(DAY($C441)=1,SUM(INDIRECT("I"&amp;(ROW(C440)-DAY(C440))):I440),0),0)</f>
        <v>0</v>
      </c>
      <c r="N441" s="29">
        <f ca="1">IF(C441&lt;Calculator!$G$27,0,IF(C441=Calculator!$G$27,Calculator!$G$39,IF(H441-K441&lt;=0,IF(D441&gt;Calculator!$G$39,IF(H441-K441+E441+L441+M441+Calculator!$G$39&gt;Calculator!$G$39,Calculator!$G$39-(H441+E441+L441+M441-K441),Calculator!$G$39),D441),0)))</f>
        <v>0</v>
      </c>
    </row>
    <row r="442" spans="1:14" ht="15.75" thickBot="1">
      <c r="A442" s="33" t="str">
        <f ca="1">IF(C442=Calculator!$H$27,"F",IF(Daily!D442+Daily!H442=0,IF(D441+H441&gt;0,"L",""),""))</f>
        <v/>
      </c>
      <c r="B442" s="34">
        <v>441</v>
      </c>
      <c r="C442" s="19">
        <f t="shared" ca="1" si="25"/>
        <v>46371</v>
      </c>
      <c r="D442" s="29">
        <f t="shared" ca="1" si="27"/>
        <v>259804.85104086259</v>
      </c>
      <c r="E442" s="29">
        <f ca="1">IF(C442&lt;Calculator!$D$26,0,IF(DAY($C442)=1,IF(D442-Calculator!$G$24&gt;0,Calculator!$G$24,D442),0))</f>
        <v>0</v>
      </c>
      <c r="F442" s="29">
        <f ca="1">IF(E442&gt;0,D442*Calculator!$G$22/12,0)</f>
        <v>0</v>
      </c>
      <c r="G442" s="29">
        <f ca="1">IF(E442&gt;0,(IFERROR(-PMT(Calculator!$G$22/12,Calculator!$G$23*12,Calculator!$G$20),0))-F442,0)</f>
        <v>0</v>
      </c>
      <c r="H442" s="29">
        <f t="shared" ca="1" si="28"/>
        <v>5379.169468059752</v>
      </c>
      <c r="I442" s="29">
        <f t="shared" ca="1" si="26"/>
        <v>0.95793428883255871</v>
      </c>
      <c r="J442" s="30">
        <f>Calculator!$G$40</f>
        <v>6.5000000000000002E-2</v>
      </c>
      <c r="K442" s="29">
        <f ca="1">IF(C442&gt;=Calculator!$G$27,IF(DAY($C442)=1,Calculator!$G$34/2,IF(DAY($C442)=15,Calculator!$G$34/2,0)),0)</f>
        <v>4500</v>
      </c>
      <c r="L442" s="29">
        <f ca="1">IF(DAY($C442)=28,IF(H442=0,0,Calculator!$G$35),0)</f>
        <v>0</v>
      </c>
      <c r="M442" s="29">
        <f ca="1">IF(I442&gt;0,IF(DAY($C442)=1,SUM(INDIRECT("I"&amp;(ROW(C441)-DAY(C441))):I441),0),0)</f>
        <v>0</v>
      </c>
      <c r="N442" s="29">
        <f ca="1">IF(C442&lt;Calculator!$G$27,0,IF(C442=Calculator!$G$27,Calculator!$G$39,IF(H442-K442&lt;=0,IF(D442&gt;Calculator!$G$39,IF(H442-K442+E442+L442+M442+Calculator!$G$39&gt;Calculator!$G$39,Calculator!$G$39-(H442+E442+L442+M442-K442),Calculator!$G$39),D442),0)))</f>
        <v>0</v>
      </c>
    </row>
    <row r="443" spans="1:14" ht="15.75" thickBot="1">
      <c r="A443" s="33" t="str">
        <f ca="1">IF(C443=Calculator!$H$27,"F",IF(Daily!D443+Daily!H443=0,IF(D442+H442&gt;0,"L",""),""))</f>
        <v/>
      </c>
      <c r="B443" s="34">
        <v>442</v>
      </c>
      <c r="C443" s="19">
        <f t="shared" ca="1" si="25"/>
        <v>46372</v>
      </c>
      <c r="D443" s="29">
        <f t="shared" ca="1" si="27"/>
        <v>259804.85104086259</v>
      </c>
      <c r="E443" s="29">
        <f ca="1">IF(C443&lt;Calculator!$D$26,0,IF(DAY($C443)=1,IF(D443-Calculator!$G$24&gt;0,Calculator!$G$24,D443),0))</f>
        <v>0</v>
      </c>
      <c r="F443" s="29">
        <f ca="1">IF(E443&gt;0,D443*Calculator!$G$22/12,0)</f>
        <v>0</v>
      </c>
      <c r="G443" s="29">
        <f ca="1">IF(E443&gt;0,(IFERROR(-PMT(Calculator!$G$22/12,Calculator!$G$23*12,Calculator!$G$20),0))-F443,0)</f>
        <v>0</v>
      </c>
      <c r="H443" s="29">
        <f t="shared" ca="1" si="28"/>
        <v>879.16946805975203</v>
      </c>
      <c r="I443" s="29">
        <f t="shared" ca="1" si="26"/>
        <v>0.15656442581885996</v>
      </c>
      <c r="J443" s="30">
        <f>Calculator!$G$40</f>
        <v>6.5000000000000002E-2</v>
      </c>
      <c r="K443" s="29">
        <f ca="1">IF(C443&gt;=Calculator!$G$27,IF(DAY($C443)=1,Calculator!$G$34/2,IF(DAY($C443)=15,Calculator!$G$34/2,0)),0)</f>
        <v>0</v>
      </c>
      <c r="L443" s="29">
        <f ca="1">IF(DAY($C443)=28,IF(H443=0,0,Calculator!$G$35),0)</f>
        <v>0</v>
      </c>
      <c r="M443" s="29">
        <f ca="1">IF(I443&gt;0,IF(DAY($C443)=1,SUM(INDIRECT("I"&amp;(ROW(C442)-DAY(C442))):I442),0),0)</f>
        <v>0</v>
      </c>
      <c r="N443" s="29">
        <f ca="1">IF(C443&lt;Calculator!$G$27,0,IF(C443=Calculator!$G$27,Calculator!$G$39,IF(H443-K443&lt;=0,IF(D443&gt;Calculator!$G$39,IF(H443-K443+E443+L443+M443+Calculator!$G$39&gt;Calculator!$G$39,Calculator!$G$39-(H443+E443+L443+M443-K443),Calculator!$G$39),D443),0)))</f>
        <v>0</v>
      </c>
    </row>
    <row r="444" spans="1:14" ht="15.75" thickBot="1">
      <c r="A444" s="33" t="str">
        <f ca="1">IF(C444=Calculator!$H$27,"F",IF(Daily!D444+Daily!H444=0,IF(D443+H443&gt;0,"L",""),""))</f>
        <v/>
      </c>
      <c r="B444" s="34">
        <v>443</v>
      </c>
      <c r="C444" s="19">
        <f t="shared" ca="1" si="25"/>
        <v>46373</v>
      </c>
      <c r="D444" s="29">
        <f t="shared" ca="1" si="27"/>
        <v>259804.85104086259</v>
      </c>
      <c r="E444" s="29">
        <f ca="1">IF(C444&lt;Calculator!$D$26,0,IF(DAY($C444)=1,IF(D444-Calculator!$G$24&gt;0,Calculator!$G$24,D444),0))</f>
        <v>0</v>
      </c>
      <c r="F444" s="29">
        <f ca="1">IF(E444&gt;0,D444*Calculator!$G$22/12,0)</f>
        <v>0</v>
      </c>
      <c r="G444" s="29">
        <f ca="1">IF(E444&gt;0,(IFERROR(-PMT(Calculator!$G$22/12,Calculator!$G$23*12,Calculator!$G$20),0))-F444,0)</f>
        <v>0</v>
      </c>
      <c r="H444" s="29">
        <f t="shared" ca="1" si="28"/>
        <v>879.16946805975203</v>
      </c>
      <c r="I444" s="29">
        <f t="shared" ca="1" si="26"/>
        <v>0.15656442581885996</v>
      </c>
      <c r="J444" s="30">
        <f>Calculator!$G$40</f>
        <v>6.5000000000000002E-2</v>
      </c>
      <c r="K444" s="29">
        <f ca="1">IF(C444&gt;=Calculator!$G$27,IF(DAY($C444)=1,Calculator!$G$34/2,IF(DAY($C444)=15,Calculator!$G$34/2,0)),0)</f>
        <v>0</v>
      </c>
      <c r="L444" s="29">
        <f ca="1">IF(DAY($C444)=28,IF(H444=0,0,Calculator!$G$35),0)</f>
        <v>0</v>
      </c>
      <c r="M444" s="29">
        <f ca="1">IF(I444&gt;0,IF(DAY($C444)=1,SUM(INDIRECT("I"&amp;(ROW(C443)-DAY(C443))):I443),0),0)</f>
        <v>0</v>
      </c>
      <c r="N444" s="29">
        <f ca="1">IF(C444&lt;Calculator!$G$27,0,IF(C444=Calculator!$G$27,Calculator!$G$39,IF(H444-K444&lt;=0,IF(D444&gt;Calculator!$G$39,IF(H444-K444+E444+L444+M444+Calculator!$G$39&gt;Calculator!$G$39,Calculator!$G$39-(H444+E444+L444+M444-K444),Calculator!$G$39),D444),0)))</f>
        <v>0</v>
      </c>
    </row>
    <row r="445" spans="1:14" ht="15.75" thickBot="1">
      <c r="A445" s="33" t="str">
        <f ca="1">IF(C445=Calculator!$H$27,"F",IF(Daily!D445+Daily!H445=0,IF(D444+H444&gt;0,"L",""),""))</f>
        <v/>
      </c>
      <c r="B445" s="34">
        <v>444</v>
      </c>
      <c r="C445" s="19">
        <f t="shared" ca="1" si="25"/>
        <v>46374</v>
      </c>
      <c r="D445" s="29">
        <f t="shared" ca="1" si="27"/>
        <v>259804.85104086259</v>
      </c>
      <c r="E445" s="29">
        <f ca="1">IF(C445&lt;Calculator!$D$26,0,IF(DAY($C445)=1,IF(D445-Calculator!$G$24&gt;0,Calculator!$G$24,D445),0))</f>
        <v>0</v>
      </c>
      <c r="F445" s="29">
        <f ca="1">IF(E445&gt;0,D445*Calculator!$G$22/12,0)</f>
        <v>0</v>
      </c>
      <c r="G445" s="29">
        <f ca="1">IF(E445&gt;0,(IFERROR(-PMT(Calculator!$G$22/12,Calculator!$G$23*12,Calculator!$G$20),0))-F445,0)</f>
        <v>0</v>
      </c>
      <c r="H445" s="29">
        <f t="shared" ca="1" si="28"/>
        <v>879.16946805975203</v>
      </c>
      <c r="I445" s="29">
        <f t="shared" ca="1" si="26"/>
        <v>0.15656442581885996</v>
      </c>
      <c r="J445" s="30">
        <f>Calculator!$G$40</f>
        <v>6.5000000000000002E-2</v>
      </c>
      <c r="K445" s="29">
        <f ca="1">IF(C445&gt;=Calculator!$G$27,IF(DAY($C445)=1,Calculator!$G$34/2,IF(DAY($C445)=15,Calculator!$G$34/2,0)),0)</f>
        <v>0</v>
      </c>
      <c r="L445" s="29">
        <f ca="1">IF(DAY($C445)=28,IF(H445=0,0,Calculator!$G$35),0)</f>
        <v>0</v>
      </c>
      <c r="M445" s="29">
        <f ca="1">IF(I445&gt;0,IF(DAY($C445)=1,SUM(INDIRECT("I"&amp;(ROW(C444)-DAY(C444))):I444),0),0)</f>
        <v>0</v>
      </c>
      <c r="N445" s="29">
        <f ca="1">IF(C445&lt;Calculator!$G$27,0,IF(C445=Calculator!$G$27,Calculator!$G$39,IF(H445-K445&lt;=0,IF(D445&gt;Calculator!$G$39,IF(H445-K445+E445+L445+M445+Calculator!$G$39&gt;Calculator!$G$39,Calculator!$G$39-(H445+E445+L445+M445-K445),Calculator!$G$39),D445),0)))</f>
        <v>0</v>
      </c>
    </row>
    <row r="446" spans="1:14" ht="15.75" thickBot="1">
      <c r="A446" s="33" t="str">
        <f ca="1">IF(C446=Calculator!$H$27,"F",IF(Daily!D446+Daily!H446=0,IF(D445+H445&gt;0,"L",""),""))</f>
        <v/>
      </c>
      <c r="B446" s="34">
        <v>445</v>
      </c>
      <c r="C446" s="19">
        <f t="shared" ca="1" si="25"/>
        <v>46375</v>
      </c>
      <c r="D446" s="29">
        <f t="shared" ca="1" si="27"/>
        <v>259804.85104086259</v>
      </c>
      <c r="E446" s="29">
        <f ca="1">IF(C446&lt;Calculator!$D$26,0,IF(DAY($C446)=1,IF(D446-Calculator!$G$24&gt;0,Calculator!$G$24,D446),0))</f>
        <v>0</v>
      </c>
      <c r="F446" s="29">
        <f ca="1">IF(E446&gt;0,D446*Calculator!$G$22/12,0)</f>
        <v>0</v>
      </c>
      <c r="G446" s="29">
        <f ca="1">IF(E446&gt;0,(IFERROR(-PMT(Calculator!$G$22/12,Calculator!$G$23*12,Calculator!$G$20),0))-F446,0)</f>
        <v>0</v>
      </c>
      <c r="H446" s="29">
        <f t="shared" ca="1" si="28"/>
        <v>879.16946805975203</v>
      </c>
      <c r="I446" s="29">
        <f t="shared" ca="1" si="26"/>
        <v>0.15656442581885996</v>
      </c>
      <c r="J446" s="30">
        <f>Calculator!$G$40</f>
        <v>6.5000000000000002E-2</v>
      </c>
      <c r="K446" s="29">
        <f ca="1">IF(C446&gt;=Calculator!$G$27,IF(DAY($C446)=1,Calculator!$G$34/2,IF(DAY($C446)=15,Calculator!$G$34/2,0)),0)</f>
        <v>0</v>
      </c>
      <c r="L446" s="29">
        <f ca="1">IF(DAY($C446)=28,IF(H446=0,0,Calculator!$G$35),0)</f>
        <v>0</v>
      </c>
      <c r="M446" s="29">
        <f ca="1">IF(I446&gt;0,IF(DAY($C446)=1,SUM(INDIRECT("I"&amp;(ROW(C445)-DAY(C445))):I445),0),0)</f>
        <v>0</v>
      </c>
      <c r="N446" s="29">
        <f ca="1">IF(C446&lt;Calculator!$G$27,0,IF(C446=Calculator!$G$27,Calculator!$G$39,IF(H446-K446&lt;=0,IF(D446&gt;Calculator!$G$39,IF(H446-K446+E446+L446+M446+Calculator!$G$39&gt;Calculator!$G$39,Calculator!$G$39-(H446+E446+L446+M446-K446),Calculator!$G$39),D446),0)))</f>
        <v>0</v>
      </c>
    </row>
    <row r="447" spans="1:14" ht="15.75" thickBot="1">
      <c r="A447" s="33" t="str">
        <f ca="1">IF(C447=Calculator!$H$27,"F",IF(Daily!D447+Daily!H447=0,IF(D446+H446&gt;0,"L",""),""))</f>
        <v/>
      </c>
      <c r="B447" s="34">
        <v>446</v>
      </c>
      <c r="C447" s="19">
        <f t="shared" ca="1" si="25"/>
        <v>46376</v>
      </c>
      <c r="D447" s="29">
        <f t="shared" ca="1" si="27"/>
        <v>259804.85104086259</v>
      </c>
      <c r="E447" s="29">
        <f ca="1">IF(C447&lt;Calculator!$D$26,0,IF(DAY($C447)=1,IF(D447-Calculator!$G$24&gt;0,Calculator!$G$24,D447),0))</f>
        <v>0</v>
      </c>
      <c r="F447" s="29">
        <f ca="1">IF(E447&gt;0,D447*Calculator!$G$22/12,0)</f>
        <v>0</v>
      </c>
      <c r="G447" s="29">
        <f ca="1">IF(E447&gt;0,(IFERROR(-PMT(Calculator!$G$22/12,Calculator!$G$23*12,Calculator!$G$20),0))-F447,0)</f>
        <v>0</v>
      </c>
      <c r="H447" s="29">
        <f t="shared" ca="1" si="28"/>
        <v>879.16946805975203</v>
      </c>
      <c r="I447" s="29">
        <f t="shared" ca="1" si="26"/>
        <v>0.15656442581885996</v>
      </c>
      <c r="J447" s="30">
        <f>Calculator!$G$40</f>
        <v>6.5000000000000002E-2</v>
      </c>
      <c r="K447" s="29">
        <f ca="1">IF(C447&gt;=Calculator!$G$27,IF(DAY($C447)=1,Calculator!$G$34/2,IF(DAY($C447)=15,Calculator!$G$34/2,0)),0)</f>
        <v>0</v>
      </c>
      <c r="L447" s="29">
        <f ca="1">IF(DAY($C447)=28,IF(H447=0,0,Calculator!$G$35),0)</f>
        <v>0</v>
      </c>
      <c r="M447" s="29">
        <f ca="1">IF(I447&gt;0,IF(DAY($C447)=1,SUM(INDIRECT("I"&amp;(ROW(C446)-DAY(C446))):I446),0),0)</f>
        <v>0</v>
      </c>
      <c r="N447" s="29">
        <f ca="1">IF(C447&lt;Calculator!$G$27,0,IF(C447=Calculator!$G$27,Calculator!$G$39,IF(H447-K447&lt;=0,IF(D447&gt;Calculator!$G$39,IF(H447-K447+E447+L447+M447+Calculator!$G$39&gt;Calculator!$G$39,Calculator!$G$39-(H447+E447+L447+M447-K447),Calculator!$G$39),D447),0)))</f>
        <v>0</v>
      </c>
    </row>
    <row r="448" spans="1:14" ht="15.75" thickBot="1">
      <c r="A448" s="33" t="str">
        <f ca="1">IF(C448=Calculator!$H$27,"F",IF(Daily!D448+Daily!H448=0,IF(D447+H447&gt;0,"L",""),""))</f>
        <v/>
      </c>
      <c r="B448" s="34">
        <v>447</v>
      </c>
      <c r="C448" s="19">
        <f t="shared" ca="1" si="25"/>
        <v>46377</v>
      </c>
      <c r="D448" s="29">
        <f t="shared" ca="1" si="27"/>
        <v>259804.85104086259</v>
      </c>
      <c r="E448" s="29">
        <f ca="1">IF(C448&lt;Calculator!$D$26,0,IF(DAY($C448)=1,IF(D448-Calculator!$G$24&gt;0,Calculator!$G$24,D448),0))</f>
        <v>0</v>
      </c>
      <c r="F448" s="29">
        <f ca="1">IF(E448&gt;0,D448*Calculator!$G$22/12,0)</f>
        <v>0</v>
      </c>
      <c r="G448" s="29">
        <f ca="1">IF(E448&gt;0,(IFERROR(-PMT(Calculator!$G$22/12,Calculator!$G$23*12,Calculator!$G$20),0))-F448,0)</f>
        <v>0</v>
      </c>
      <c r="H448" s="29">
        <f t="shared" ca="1" si="28"/>
        <v>879.16946805975203</v>
      </c>
      <c r="I448" s="29">
        <f t="shared" ca="1" si="26"/>
        <v>0.15656442581885996</v>
      </c>
      <c r="J448" s="30">
        <f>Calculator!$G$40</f>
        <v>6.5000000000000002E-2</v>
      </c>
      <c r="K448" s="29">
        <f ca="1">IF(C448&gt;=Calculator!$G$27,IF(DAY($C448)=1,Calculator!$G$34/2,IF(DAY($C448)=15,Calculator!$G$34/2,0)),0)</f>
        <v>0</v>
      </c>
      <c r="L448" s="29">
        <f ca="1">IF(DAY($C448)=28,IF(H448=0,0,Calculator!$G$35),0)</f>
        <v>0</v>
      </c>
      <c r="M448" s="29">
        <f ca="1">IF(I448&gt;0,IF(DAY($C448)=1,SUM(INDIRECT("I"&amp;(ROW(C447)-DAY(C447))):I447),0),0)</f>
        <v>0</v>
      </c>
      <c r="N448" s="29">
        <f ca="1">IF(C448&lt;Calculator!$G$27,0,IF(C448=Calculator!$G$27,Calculator!$G$39,IF(H448-K448&lt;=0,IF(D448&gt;Calculator!$G$39,IF(H448-K448+E448+L448+M448+Calculator!$G$39&gt;Calculator!$G$39,Calculator!$G$39-(H448+E448+L448+M448-K448),Calculator!$G$39),D448),0)))</f>
        <v>0</v>
      </c>
    </row>
    <row r="449" spans="1:14" ht="15.75" thickBot="1">
      <c r="A449" s="33" t="str">
        <f ca="1">IF(C449=Calculator!$H$27,"F",IF(Daily!D449+Daily!H449=0,IF(D448+H448&gt;0,"L",""),""))</f>
        <v/>
      </c>
      <c r="B449" s="34">
        <v>448</v>
      </c>
      <c r="C449" s="19">
        <f t="shared" ca="1" si="25"/>
        <v>46378</v>
      </c>
      <c r="D449" s="29">
        <f t="shared" ca="1" si="27"/>
        <v>259804.85104086259</v>
      </c>
      <c r="E449" s="29">
        <f ca="1">IF(C449&lt;Calculator!$D$26,0,IF(DAY($C449)=1,IF(D449-Calculator!$G$24&gt;0,Calculator!$G$24,D449),0))</f>
        <v>0</v>
      </c>
      <c r="F449" s="29">
        <f ca="1">IF(E449&gt;0,D449*Calculator!$G$22/12,0)</f>
        <v>0</v>
      </c>
      <c r="G449" s="29">
        <f ca="1">IF(E449&gt;0,(IFERROR(-PMT(Calculator!$G$22/12,Calculator!$G$23*12,Calculator!$G$20),0))-F449,0)</f>
        <v>0</v>
      </c>
      <c r="H449" s="29">
        <f t="shared" ca="1" si="28"/>
        <v>879.16946805975203</v>
      </c>
      <c r="I449" s="29">
        <f t="shared" ca="1" si="26"/>
        <v>0.15656442581885996</v>
      </c>
      <c r="J449" s="30">
        <f>Calculator!$G$40</f>
        <v>6.5000000000000002E-2</v>
      </c>
      <c r="K449" s="29">
        <f ca="1">IF(C449&gt;=Calculator!$G$27,IF(DAY($C449)=1,Calculator!$G$34/2,IF(DAY($C449)=15,Calculator!$G$34/2,0)),0)</f>
        <v>0</v>
      </c>
      <c r="L449" s="29">
        <f ca="1">IF(DAY($C449)=28,IF(H449=0,0,Calculator!$G$35),0)</f>
        <v>0</v>
      </c>
      <c r="M449" s="29">
        <f ca="1">IF(I449&gt;0,IF(DAY($C449)=1,SUM(INDIRECT("I"&amp;(ROW(C448)-DAY(C448))):I448),0),0)</f>
        <v>0</v>
      </c>
      <c r="N449" s="29">
        <f ca="1">IF(C449&lt;Calculator!$G$27,0,IF(C449=Calculator!$G$27,Calculator!$G$39,IF(H449-K449&lt;=0,IF(D449&gt;Calculator!$G$39,IF(H449-K449+E449+L449+M449+Calculator!$G$39&gt;Calculator!$G$39,Calculator!$G$39-(H449+E449+L449+M449-K449),Calculator!$G$39),D449),0)))</f>
        <v>0</v>
      </c>
    </row>
    <row r="450" spans="1:14" ht="15.75" thickBot="1">
      <c r="A450" s="33" t="str">
        <f ca="1">IF(C450=Calculator!$H$27,"F",IF(Daily!D450+Daily!H450=0,IF(D449+H449&gt;0,"L",""),""))</f>
        <v/>
      </c>
      <c r="B450" s="34">
        <v>449</v>
      </c>
      <c r="C450" s="19">
        <f t="shared" ca="1" si="25"/>
        <v>46379</v>
      </c>
      <c r="D450" s="29">
        <f t="shared" ca="1" si="27"/>
        <v>259804.85104086259</v>
      </c>
      <c r="E450" s="29">
        <f ca="1">IF(C450&lt;Calculator!$D$26,0,IF(DAY($C450)=1,IF(D450-Calculator!$G$24&gt;0,Calculator!$G$24,D450),0))</f>
        <v>0</v>
      </c>
      <c r="F450" s="29">
        <f ca="1">IF(E450&gt;0,D450*Calculator!$G$22/12,0)</f>
        <v>0</v>
      </c>
      <c r="G450" s="29">
        <f ca="1">IF(E450&gt;0,(IFERROR(-PMT(Calculator!$G$22/12,Calculator!$G$23*12,Calculator!$G$20),0))-F450,0)</f>
        <v>0</v>
      </c>
      <c r="H450" s="29">
        <f t="shared" ca="1" si="28"/>
        <v>879.16946805975203</v>
      </c>
      <c r="I450" s="29">
        <f t="shared" ca="1" si="26"/>
        <v>0.15656442581885996</v>
      </c>
      <c r="J450" s="30">
        <f>Calculator!$G$40</f>
        <v>6.5000000000000002E-2</v>
      </c>
      <c r="K450" s="29">
        <f ca="1">IF(C450&gt;=Calculator!$G$27,IF(DAY($C450)=1,Calculator!$G$34/2,IF(DAY($C450)=15,Calculator!$G$34/2,0)),0)</f>
        <v>0</v>
      </c>
      <c r="L450" s="29">
        <f ca="1">IF(DAY($C450)=28,IF(H450=0,0,Calculator!$G$35),0)</f>
        <v>0</v>
      </c>
      <c r="M450" s="29">
        <f ca="1">IF(I450&gt;0,IF(DAY($C450)=1,SUM(INDIRECT("I"&amp;(ROW(C449)-DAY(C449))):I449),0),0)</f>
        <v>0</v>
      </c>
      <c r="N450" s="29">
        <f ca="1">IF(C450&lt;Calculator!$G$27,0,IF(C450=Calculator!$G$27,Calculator!$G$39,IF(H450-K450&lt;=0,IF(D450&gt;Calculator!$G$39,IF(H450-K450+E450+L450+M450+Calculator!$G$39&gt;Calculator!$G$39,Calculator!$G$39-(H450+E450+L450+M450-K450),Calculator!$G$39),D450),0)))</f>
        <v>0</v>
      </c>
    </row>
    <row r="451" spans="1:14" ht="15.75" thickBot="1">
      <c r="A451" s="33" t="str">
        <f ca="1">IF(C451=Calculator!$H$27,"F",IF(Daily!D451+Daily!H451=0,IF(D450+H450&gt;0,"L",""),""))</f>
        <v/>
      </c>
      <c r="B451" s="34">
        <v>450</v>
      </c>
      <c r="C451" s="19">
        <f t="shared" ref="C451:C514" ca="1" si="29">C450+1</f>
        <v>46380</v>
      </c>
      <c r="D451" s="29">
        <f t="shared" ca="1" si="27"/>
        <v>259804.85104086259</v>
      </c>
      <c r="E451" s="29">
        <f ca="1">IF(C451&lt;Calculator!$D$26,0,IF(DAY($C451)=1,IF(D451-Calculator!$G$24&gt;0,Calculator!$G$24,D451),0))</f>
        <v>0</v>
      </c>
      <c r="F451" s="29">
        <f ca="1">IF(E451&gt;0,D451*Calculator!$G$22/12,0)</f>
        <v>0</v>
      </c>
      <c r="G451" s="29">
        <f ca="1">IF(E451&gt;0,(IFERROR(-PMT(Calculator!$G$22/12,Calculator!$G$23*12,Calculator!$G$20),0))-F451,0)</f>
        <v>0</v>
      </c>
      <c r="H451" s="29">
        <f t="shared" ca="1" si="28"/>
        <v>879.16946805975203</v>
      </c>
      <c r="I451" s="29">
        <f t="shared" ref="I451:I514" ca="1" si="30">H451*J451/365</f>
        <v>0.15656442581885996</v>
      </c>
      <c r="J451" s="30">
        <f>Calculator!$G$40</f>
        <v>6.5000000000000002E-2</v>
      </c>
      <c r="K451" s="29">
        <f ca="1">IF(C451&gt;=Calculator!$G$27,IF(DAY($C451)=1,Calculator!$G$34/2,IF(DAY($C451)=15,Calculator!$G$34/2,0)),0)</f>
        <v>0</v>
      </c>
      <c r="L451" s="29">
        <f ca="1">IF(DAY($C451)=28,IF(H451=0,0,Calculator!$G$35),0)</f>
        <v>0</v>
      </c>
      <c r="M451" s="29">
        <f ca="1">IF(I451&gt;0,IF(DAY($C451)=1,SUM(INDIRECT("I"&amp;(ROW(C450)-DAY(C450))):I450),0),0)</f>
        <v>0</v>
      </c>
      <c r="N451" s="29">
        <f ca="1">IF(C451&lt;Calculator!$G$27,0,IF(C451=Calculator!$G$27,Calculator!$G$39,IF(H451-K451&lt;=0,IF(D451&gt;Calculator!$G$39,IF(H451-K451+E451+L451+M451+Calculator!$G$39&gt;Calculator!$G$39,Calculator!$G$39-(H451+E451+L451+M451-K451),Calculator!$G$39),D451),0)))</f>
        <v>0</v>
      </c>
    </row>
    <row r="452" spans="1:14" ht="15.75" thickBot="1">
      <c r="A452" s="33" t="str">
        <f ca="1">IF(C452=Calculator!$H$27,"F",IF(Daily!D452+Daily!H452=0,IF(D451+H451&gt;0,"L",""),""))</f>
        <v/>
      </c>
      <c r="B452" s="34">
        <v>451</v>
      </c>
      <c r="C452" s="19">
        <f t="shared" ca="1" si="29"/>
        <v>46381</v>
      </c>
      <c r="D452" s="29">
        <f t="shared" ref="D452:D515" ca="1" si="31">IF(((D451-G451)-N451)&lt;0,0,((D451-G451)-N451))</f>
        <v>259804.85104086259</v>
      </c>
      <c r="E452" s="29">
        <f ca="1">IF(C452&lt;Calculator!$D$26,0,IF(DAY($C452)=1,IF(D452-Calculator!$G$24&gt;0,Calculator!$G$24,D452),0))</f>
        <v>0</v>
      </c>
      <c r="F452" s="29">
        <f ca="1">IF(E452&gt;0,D452*Calculator!$G$22/12,0)</f>
        <v>0</v>
      </c>
      <c r="G452" s="29">
        <f ca="1">IF(E452&gt;0,(IFERROR(-PMT(Calculator!$G$22/12,Calculator!$G$23*12,Calculator!$G$20),0))-F452,0)</f>
        <v>0</v>
      </c>
      <c r="H452" s="29">
        <f t="shared" ref="H452:H515" ca="1" si="32">IF((H451-K451+SUM(L451:N451)+E451)&lt;0,0,(H451-K451+SUM(L451:N451)+E451))</f>
        <v>879.16946805975203</v>
      </c>
      <c r="I452" s="29">
        <f t="shared" ca="1" si="30"/>
        <v>0.15656442581885996</v>
      </c>
      <c r="J452" s="30">
        <f>Calculator!$G$40</f>
        <v>6.5000000000000002E-2</v>
      </c>
      <c r="K452" s="29">
        <f ca="1">IF(C452&gt;=Calculator!$G$27,IF(DAY($C452)=1,Calculator!$G$34/2,IF(DAY($C452)=15,Calculator!$G$34/2,0)),0)</f>
        <v>0</v>
      </c>
      <c r="L452" s="29">
        <f ca="1">IF(DAY($C452)=28,IF(H452=0,0,Calculator!$G$35),0)</f>
        <v>0</v>
      </c>
      <c r="M452" s="29">
        <f ca="1">IF(I452&gt;0,IF(DAY($C452)=1,SUM(INDIRECT("I"&amp;(ROW(C451)-DAY(C451))):I451),0),0)</f>
        <v>0</v>
      </c>
      <c r="N452" s="29">
        <f ca="1">IF(C452&lt;Calculator!$G$27,0,IF(C452=Calculator!$G$27,Calculator!$G$39,IF(H452-K452&lt;=0,IF(D452&gt;Calculator!$G$39,IF(H452-K452+E452+L452+M452+Calculator!$G$39&gt;Calculator!$G$39,Calculator!$G$39-(H452+E452+L452+M452-K452),Calculator!$G$39),D452),0)))</f>
        <v>0</v>
      </c>
    </row>
    <row r="453" spans="1:14" ht="15.75" thickBot="1">
      <c r="A453" s="33" t="str">
        <f ca="1">IF(C453=Calculator!$H$27,"F",IF(Daily!D453+Daily!H453=0,IF(D452+H452&gt;0,"L",""),""))</f>
        <v/>
      </c>
      <c r="B453" s="34">
        <v>452</v>
      </c>
      <c r="C453" s="19">
        <f t="shared" ca="1" si="29"/>
        <v>46382</v>
      </c>
      <c r="D453" s="29">
        <f t="shared" ca="1" si="31"/>
        <v>259804.85104086259</v>
      </c>
      <c r="E453" s="29">
        <f ca="1">IF(C453&lt;Calculator!$D$26,0,IF(DAY($C453)=1,IF(D453-Calculator!$G$24&gt;0,Calculator!$G$24,D453),0))</f>
        <v>0</v>
      </c>
      <c r="F453" s="29">
        <f ca="1">IF(E453&gt;0,D453*Calculator!$G$22/12,0)</f>
        <v>0</v>
      </c>
      <c r="G453" s="29">
        <f ca="1">IF(E453&gt;0,(IFERROR(-PMT(Calculator!$G$22/12,Calculator!$G$23*12,Calculator!$G$20),0))-F453,0)</f>
        <v>0</v>
      </c>
      <c r="H453" s="29">
        <f t="shared" ca="1" si="32"/>
        <v>879.16946805975203</v>
      </c>
      <c r="I453" s="29">
        <f t="shared" ca="1" si="30"/>
        <v>0.15656442581885996</v>
      </c>
      <c r="J453" s="30">
        <f>Calculator!$G$40</f>
        <v>6.5000000000000002E-2</v>
      </c>
      <c r="K453" s="29">
        <f ca="1">IF(C453&gt;=Calculator!$G$27,IF(DAY($C453)=1,Calculator!$G$34/2,IF(DAY($C453)=15,Calculator!$G$34/2,0)),0)</f>
        <v>0</v>
      </c>
      <c r="L453" s="29">
        <f ca="1">IF(DAY($C453)=28,IF(H453=0,0,Calculator!$G$35),0)</f>
        <v>0</v>
      </c>
      <c r="M453" s="29">
        <f ca="1">IF(I453&gt;0,IF(DAY($C453)=1,SUM(INDIRECT("I"&amp;(ROW(C452)-DAY(C452))):I452),0),0)</f>
        <v>0</v>
      </c>
      <c r="N453" s="29">
        <f ca="1">IF(C453&lt;Calculator!$G$27,0,IF(C453=Calculator!$G$27,Calculator!$G$39,IF(H453-K453&lt;=0,IF(D453&gt;Calculator!$G$39,IF(H453-K453+E453+L453+M453+Calculator!$G$39&gt;Calculator!$G$39,Calculator!$G$39-(H453+E453+L453+M453-K453),Calculator!$G$39),D453),0)))</f>
        <v>0</v>
      </c>
    </row>
    <row r="454" spans="1:14" ht="15.75" thickBot="1">
      <c r="A454" s="33" t="str">
        <f ca="1">IF(C454=Calculator!$H$27,"F",IF(Daily!D454+Daily!H454=0,IF(D453+H453&gt;0,"L",""),""))</f>
        <v/>
      </c>
      <c r="B454" s="34">
        <v>453</v>
      </c>
      <c r="C454" s="19">
        <f t="shared" ca="1" si="29"/>
        <v>46383</v>
      </c>
      <c r="D454" s="29">
        <f t="shared" ca="1" si="31"/>
        <v>259804.85104086259</v>
      </c>
      <c r="E454" s="29">
        <f ca="1">IF(C454&lt;Calculator!$D$26,0,IF(DAY($C454)=1,IF(D454-Calculator!$G$24&gt;0,Calculator!$G$24,D454),0))</f>
        <v>0</v>
      </c>
      <c r="F454" s="29">
        <f ca="1">IF(E454&gt;0,D454*Calculator!$G$22/12,0)</f>
        <v>0</v>
      </c>
      <c r="G454" s="29">
        <f ca="1">IF(E454&gt;0,(IFERROR(-PMT(Calculator!$G$22/12,Calculator!$G$23*12,Calculator!$G$20),0))-F454,0)</f>
        <v>0</v>
      </c>
      <c r="H454" s="29">
        <f t="shared" ca="1" si="32"/>
        <v>879.16946805975203</v>
      </c>
      <c r="I454" s="29">
        <f t="shared" ca="1" si="30"/>
        <v>0.15656442581885996</v>
      </c>
      <c r="J454" s="30">
        <f>Calculator!$G$40</f>
        <v>6.5000000000000002E-2</v>
      </c>
      <c r="K454" s="29">
        <f ca="1">IF(C454&gt;=Calculator!$G$27,IF(DAY($C454)=1,Calculator!$G$34/2,IF(DAY($C454)=15,Calculator!$G$34/2,0)),0)</f>
        <v>0</v>
      </c>
      <c r="L454" s="29">
        <f ca="1">IF(DAY($C454)=28,IF(H454=0,0,Calculator!$G$35),0)</f>
        <v>0</v>
      </c>
      <c r="M454" s="29">
        <f ca="1">IF(I454&gt;0,IF(DAY($C454)=1,SUM(INDIRECT("I"&amp;(ROW(C453)-DAY(C453))):I453),0),0)</f>
        <v>0</v>
      </c>
      <c r="N454" s="29">
        <f ca="1">IF(C454&lt;Calculator!$G$27,0,IF(C454=Calculator!$G$27,Calculator!$G$39,IF(H454-K454&lt;=0,IF(D454&gt;Calculator!$G$39,IF(H454-K454+E454+L454+M454+Calculator!$G$39&gt;Calculator!$G$39,Calculator!$G$39-(H454+E454+L454+M454-K454),Calculator!$G$39),D454),0)))</f>
        <v>0</v>
      </c>
    </row>
    <row r="455" spans="1:14" ht="15.75" thickBot="1">
      <c r="A455" s="33" t="str">
        <f ca="1">IF(C455=Calculator!$H$27,"F",IF(Daily!D455+Daily!H455=0,IF(D454+H454&gt;0,"L",""),""))</f>
        <v/>
      </c>
      <c r="B455" s="34">
        <v>454</v>
      </c>
      <c r="C455" s="19">
        <f t="shared" ca="1" si="29"/>
        <v>46384</v>
      </c>
      <c r="D455" s="29">
        <f t="shared" ca="1" si="31"/>
        <v>259804.85104086259</v>
      </c>
      <c r="E455" s="29">
        <f ca="1">IF(C455&lt;Calculator!$D$26,0,IF(DAY($C455)=1,IF(D455-Calculator!$G$24&gt;0,Calculator!$G$24,D455),0))</f>
        <v>0</v>
      </c>
      <c r="F455" s="29">
        <f ca="1">IF(E455&gt;0,D455*Calculator!$G$22/12,0)</f>
        <v>0</v>
      </c>
      <c r="G455" s="29">
        <f ca="1">IF(E455&gt;0,(IFERROR(-PMT(Calculator!$G$22/12,Calculator!$G$23*12,Calculator!$G$20),0))-F455,0)</f>
        <v>0</v>
      </c>
      <c r="H455" s="29">
        <f t="shared" ca="1" si="32"/>
        <v>879.16946805975203</v>
      </c>
      <c r="I455" s="29">
        <f t="shared" ca="1" si="30"/>
        <v>0.15656442581885996</v>
      </c>
      <c r="J455" s="30">
        <f>Calculator!$G$40</f>
        <v>6.5000000000000002E-2</v>
      </c>
      <c r="K455" s="29">
        <f ca="1">IF(C455&gt;=Calculator!$G$27,IF(DAY($C455)=1,Calculator!$G$34/2,IF(DAY($C455)=15,Calculator!$G$34/2,0)),0)</f>
        <v>0</v>
      </c>
      <c r="L455" s="29">
        <f ca="1">IF(DAY($C455)=28,IF(H455=0,0,Calculator!$G$35),0)</f>
        <v>5000</v>
      </c>
      <c r="M455" s="29">
        <f ca="1">IF(I455&gt;0,IF(DAY($C455)=1,SUM(INDIRECT("I"&amp;(ROW(C454)-DAY(C454))):I454),0),0)</f>
        <v>0</v>
      </c>
      <c r="N455" s="29">
        <f ca="1">IF(C455&lt;Calculator!$G$27,0,IF(C455=Calculator!$G$27,Calculator!$G$39,IF(H455-K455&lt;=0,IF(D455&gt;Calculator!$G$39,IF(H455-K455+E455+L455+M455+Calculator!$G$39&gt;Calculator!$G$39,Calculator!$G$39-(H455+E455+L455+M455-K455),Calculator!$G$39),D455),0)))</f>
        <v>0</v>
      </c>
    </row>
    <row r="456" spans="1:14" ht="15.75" thickBot="1">
      <c r="A456" s="33" t="str">
        <f ca="1">IF(C456=Calculator!$H$27,"F",IF(Daily!D456+Daily!H456=0,IF(D455+H455&gt;0,"L",""),""))</f>
        <v/>
      </c>
      <c r="B456" s="34">
        <v>455</v>
      </c>
      <c r="C456" s="19">
        <f t="shared" ca="1" si="29"/>
        <v>46385</v>
      </c>
      <c r="D456" s="29">
        <f t="shared" ca="1" si="31"/>
        <v>259804.85104086259</v>
      </c>
      <c r="E456" s="29">
        <f ca="1">IF(C456&lt;Calculator!$D$26,0,IF(DAY($C456)=1,IF(D456-Calculator!$G$24&gt;0,Calculator!$G$24,D456),0))</f>
        <v>0</v>
      </c>
      <c r="F456" s="29">
        <f ca="1">IF(E456&gt;0,D456*Calculator!$G$22/12,0)</f>
        <v>0</v>
      </c>
      <c r="G456" s="29">
        <f ca="1">IF(E456&gt;0,(IFERROR(-PMT(Calculator!$G$22/12,Calculator!$G$23*12,Calculator!$G$20),0))-F456,0)</f>
        <v>0</v>
      </c>
      <c r="H456" s="29">
        <f t="shared" ca="1" si="32"/>
        <v>5879.169468059752</v>
      </c>
      <c r="I456" s="29">
        <f t="shared" ca="1" si="30"/>
        <v>1.0469753847229697</v>
      </c>
      <c r="J456" s="30">
        <f>Calculator!$G$40</f>
        <v>6.5000000000000002E-2</v>
      </c>
      <c r="K456" s="29">
        <f ca="1">IF(C456&gt;=Calculator!$G$27,IF(DAY($C456)=1,Calculator!$G$34/2,IF(DAY($C456)=15,Calculator!$G$34/2,0)),0)</f>
        <v>0</v>
      </c>
      <c r="L456" s="29">
        <f ca="1">IF(DAY($C456)=28,IF(H456=0,0,Calculator!$G$35),0)</f>
        <v>0</v>
      </c>
      <c r="M456" s="29">
        <f ca="1">IF(I456&gt;0,IF(DAY($C456)=1,SUM(INDIRECT("I"&amp;(ROW(C455)-DAY(C455))):I455),0),0)</f>
        <v>0</v>
      </c>
      <c r="N456" s="29">
        <f ca="1">IF(C456&lt;Calculator!$G$27,0,IF(C456=Calculator!$G$27,Calculator!$G$39,IF(H456-K456&lt;=0,IF(D456&gt;Calculator!$G$39,IF(H456-K456+E456+L456+M456+Calculator!$G$39&gt;Calculator!$G$39,Calculator!$G$39-(H456+E456+L456+M456-K456),Calculator!$G$39),D456),0)))</f>
        <v>0</v>
      </c>
    </row>
    <row r="457" spans="1:14" ht="15.75" thickBot="1">
      <c r="A457" s="33" t="str">
        <f ca="1">IF(C457=Calculator!$H$27,"F",IF(Daily!D457+Daily!H457=0,IF(D456+H456&gt;0,"L",""),""))</f>
        <v/>
      </c>
      <c r="B457" s="34">
        <v>456</v>
      </c>
      <c r="C457" s="19">
        <f t="shared" ca="1" si="29"/>
        <v>46386</v>
      </c>
      <c r="D457" s="29">
        <f t="shared" ca="1" si="31"/>
        <v>259804.85104086259</v>
      </c>
      <c r="E457" s="29">
        <f ca="1">IF(C457&lt;Calculator!$D$26,0,IF(DAY($C457)=1,IF(D457-Calculator!$G$24&gt;0,Calculator!$G$24,D457),0))</f>
        <v>0</v>
      </c>
      <c r="F457" s="29">
        <f ca="1">IF(E457&gt;0,D457*Calculator!$G$22/12,0)</f>
        <v>0</v>
      </c>
      <c r="G457" s="29">
        <f ca="1">IF(E457&gt;0,(IFERROR(-PMT(Calculator!$G$22/12,Calculator!$G$23*12,Calculator!$G$20),0))-F457,0)</f>
        <v>0</v>
      </c>
      <c r="H457" s="29">
        <f t="shared" ca="1" si="32"/>
        <v>5879.169468059752</v>
      </c>
      <c r="I457" s="29">
        <f t="shared" ca="1" si="30"/>
        <v>1.0469753847229697</v>
      </c>
      <c r="J457" s="30">
        <f>Calculator!$G$40</f>
        <v>6.5000000000000002E-2</v>
      </c>
      <c r="K457" s="29">
        <f ca="1">IF(C457&gt;=Calculator!$G$27,IF(DAY($C457)=1,Calculator!$G$34/2,IF(DAY($C457)=15,Calculator!$G$34/2,0)),0)</f>
        <v>0</v>
      </c>
      <c r="L457" s="29">
        <f ca="1">IF(DAY($C457)=28,IF(H457=0,0,Calculator!$G$35),0)</f>
        <v>0</v>
      </c>
      <c r="M457" s="29">
        <f ca="1">IF(I457&gt;0,IF(DAY($C457)=1,SUM(INDIRECT("I"&amp;(ROW(C456)-DAY(C456))):I456),0),0)</f>
        <v>0</v>
      </c>
      <c r="N457" s="29">
        <f ca="1">IF(C457&lt;Calculator!$G$27,0,IF(C457=Calculator!$G$27,Calculator!$G$39,IF(H457-K457&lt;=0,IF(D457&gt;Calculator!$G$39,IF(H457-K457+E457+L457+M457+Calculator!$G$39&gt;Calculator!$G$39,Calculator!$G$39-(H457+E457+L457+M457-K457),Calculator!$G$39),D457),0)))</f>
        <v>0</v>
      </c>
    </row>
    <row r="458" spans="1:14" ht="15.75" thickBot="1">
      <c r="A458" s="33" t="str">
        <f ca="1">IF(C458=Calculator!$H$27,"F",IF(Daily!D458+Daily!H458=0,IF(D457+H457&gt;0,"L",""),""))</f>
        <v/>
      </c>
      <c r="B458" s="34">
        <v>457</v>
      </c>
      <c r="C458" s="19">
        <f t="shared" ca="1" si="29"/>
        <v>46387</v>
      </c>
      <c r="D458" s="29">
        <f t="shared" ca="1" si="31"/>
        <v>259804.85104086259</v>
      </c>
      <c r="E458" s="29">
        <f ca="1">IF(C458&lt;Calculator!$D$26,0,IF(DAY($C458)=1,IF(D458-Calculator!$G$24&gt;0,Calculator!$G$24,D458),0))</f>
        <v>0</v>
      </c>
      <c r="F458" s="29">
        <f ca="1">IF(E458&gt;0,D458*Calculator!$G$22/12,0)</f>
        <v>0</v>
      </c>
      <c r="G458" s="29">
        <f ca="1">IF(E458&gt;0,(IFERROR(-PMT(Calculator!$G$22/12,Calculator!$G$23*12,Calculator!$G$20),0))-F458,0)</f>
        <v>0</v>
      </c>
      <c r="H458" s="29">
        <f t="shared" ca="1" si="32"/>
        <v>5879.169468059752</v>
      </c>
      <c r="I458" s="29">
        <f t="shared" ca="1" si="30"/>
        <v>1.0469753847229697</v>
      </c>
      <c r="J458" s="30">
        <f>Calculator!$G$40</f>
        <v>6.5000000000000002E-2</v>
      </c>
      <c r="K458" s="29">
        <f ca="1">IF(C458&gt;=Calculator!$G$27,IF(DAY($C458)=1,Calculator!$G$34/2,IF(DAY($C458)=15,Calculator!$G$34/2,0)),0)</f>
        <v>0</v>
      </c>
      <c r="L458" s="29">
        <f ca="1">IF(DAY($C458)=28,IF(H458=0,0,Calculator!$G$35),0)</f>
        <v>0</v>
      </c>
      <c r="M458" s="29">
        <f ca="1">IF(I458&gt;0,IF(DAY($C458)=1,SUM(INDIRECT("I"&amp;(ROW(C457)-DAY(C457))):I457),0),0)</f>
        <v>0</v>
      </c>
      <c r="N458" s="29">
        <f ca="1">IF(C458&lt;Calculator!$G$27,0,IF(C458=Calculator!$G$27,Calculator!$G$39,IF(H458-K458&lt;=0,IF(D458&gt;Calculator!$G$39,IF(H458-K458+E458+L458+M458+Calculator!$G$39&gt;Calculator!$G$39,Calculator!$G$39-(H458+E458+L458+M458-K458),Calculator!$G$39),D458),0)))</f>
        <v>0</v>
      </c>
    </row>
    <row r="459" spans="1:14" ht="15.75" thickBot="1">
      <c r="A459" s="33" t="str">
        <f ca="1">IF(C459=Calculator!$H$27,"F",IF(Daily!D459+Daily!H459=0,IF(D458+H458&gt;0,"L",""),""))</f>
        <v/>
      </c>
      <c r="B459" s="34">
        <v>458</v>
      </c>
      <c r="C459" s="19">
        <f t="shared" ca="1" si="29"/>
        <v>46388</v>
      </c>
      <c r="D459" s="29">
        <f t="shared" ca="1" si="31"/>
        <v>259804.85104086259</v>
      </c>
      <c r="E459" s="29">
        <f ca="1">IF(C459&lt;Calculator!$D$26,0,IF(DAY($C459)=1,IF(D459-Calculator!$G$24&gt;0,Calculator!$G$24,D459),0))</f>
        <v>1878.8756805424866</v>
      </c>
      <c r="F459" s="29">
        <f ca="1">IF(E459&gt;0,D459*Calculator!$G$22/12,0)</f>
        <v>1082.5202126702609</v>
      </c>
      <c r="G459" s="29">
        <f ca="1">IF(E459&gt;0,(IFERROR(-PMT(Calculator!$G$22/12,Calculator!$G$23*12,Calculator!$G$20),0))-F459,0)</f>
        <v>796.35546787222574</v>
      </c>
      <c r="H459" s="29">
        <f t="shared" ca="1" si="32"/>
        <v>5879.169468059752</v>
      </c>
      <c r="I459" s="29">
        <f t="shared" ca="1" si="30"/>
        <v>1.0469753847229697</v>
      </c>
      <c r="J459" s="30">
        <f>Calculator!$G$40</f>
        <v>6.5000000000000002E-2</v>
      </c>
      <c r="K459" s="29">
        <f ca="1">IF(C459&gt;=Calculator!$G$27,IF(DAY($C459)=1,Calculator!$G$34/2,IF(DAY($C459)=15,Calculator!$G$34/2,0)),0)</f>
        <v>4500</v>
      </c>
      <c r="L459" s="29">
        <f ca="1">IF(DAY($C459)=28,IF(H459=0,0,Calculator!$G$35),0)</f>
        <v>0</v>
      </c>
      <c r="M459" s="29">
        <f ca="1">IF(I459&gt;0,IF(DAY($C459)=1,SUM(INDIRECT("I"&amp;(ROW(C458)-DAY(C458))):I458),0),0)</f>
        <v>21.425399184560529</v>
      </c>
      <c r="N459" s="29">
        <f ca="1">IF(C459&lt;Calculator!$G$27,0,IF(C459=Calculator!$G$27,Calculator!$G$39,IF(H459-K459&lt;=0,IF(D459&gt;Calculator!$G$39,IF(H459-K459+E459+L459+M459+Calculator!$G$39&gt;Calculator!$G$39,Calculator!$G$39-(H459+E459+L459+M459-K459),Calculator!$G$39),D459),0)))</f>
        <v>0</v>
      </c>
    </row>
    <row r="460" spans="1:14" ht="15.75" thickBot="1">
      <c r="A460" s="33" t="str">
        <f ca="1">IF(C460=Calculator!$H$27,"F",IF(Daily!D460+Daily!H460=0,IF(D459+H459&gt;0,"L",""),""))</f>
        <v/>
      </c>
      <c r="B460" s="34">
        <v>459</v>
      </c>
      <c r="C460" s="19">
        <f t="shared" ca="1" si="29"/>
        <v>46389</v>
      </c>
      <c r="D460" s="29">
        <f t="shared" ca="1" si="31"/>
        <v>259008.49557299036</v>
      </c>
      <c r="E460" s="29">
        <f ca="1">IF(C460&lt;Calculator!$D$26,0,IF(DAY($C460)=1,IF(D460-Calculator!$G$24&gt;0,Calculator!$G$24,D460),0))</f>
        <v>0</v>
      </c>
      <c r="F460" s="29">
        <f ca="1">IF(E460&gt;0,D460*Calculator!$G$22/12,0)</f>
        <v>0</v>
      </c>
      <c r="G460" s="29">
        <f ca="1">IF(E460&gt;0,(IFERROR(-PMT(Calculator!$G$22/12,Calculator!$G$23*12,Calculator!$G$20),0))-F460,0)</f>
        <v>0</v>
      </c>
      <c r="H460" s="29">
        <f t="shared" ca="1" si="32"/>
        <v>3279.4705477867992</v>
      </c>
      <c r="I460" s="29">
        <f t="shared" ca="1" si="30"/>
        <v>0.58401530303052585</v>
      </c>
      <c r="J460" s="30">
        <f>Calculator!$G$40</f>
        <v>6.5000000000000002E-2</v>
      </c>
      <c r="K460" s="29">
        <f ca="1">IF(C460&gt;=Calculator!$G$27,IF(DAY($C460)=1,Calculator!$G$34/2,IF(DAY($C460)=15,Calculator!$G$34/2,0)),0)</f>
        <v>0</v>
      </c>
      <c r="L460" s="29">
        <f ca="1">IF(DAY($C460)=28,IF(H460=0,0,Calculator!$G$35),0)</f>
        <v>0</v>
      </c>
      <c r="M460" s="29">
        <f ca="1">IF(I460&gt;0,IF(DAY($C460)=1,SUM(INDIRECT("I"&amp;(ROW(C459)-DAY(C459))):I459),0),0)</f>
        <v>0</v>
      </c>
      <c r="N460" s="29">
        <f ca="1">IF(C460&lt;Calculator!$G$27,0,IF(C460=Calculator!$G$27,Calculator!$G$39,IF(H460-K460&lt;=0,IF(D460&gt;Calculator!$G$39,IF(H460-K460+E460+L460+M460+Calculator!$G$39&gt;Calculator!$G$39,Calculator!$G$39-(H460+E460+L460+M460-K460),Calculator!$G$39),D460),0)))</f>
        <v>0</v>
      </c>
    </row>
    <row r="461" spans="1:14" ht="15.75" thickBot="1">
      <c r="A461" s="33" t="str">
        <f ca="1">IF(C461=Calculator!$H$27,"F",IF(Daily!D461+Daily!H461=0,IF(D460+H460&gt;0,"L",""),""))</f>
        <v/>
      </c>
      <c r="B461" s="34">
        <v>460</v>
      </c>
      <c r="C461" s="19">
        <f t="shared" ca="1" si="29"/>
        <v>46390</v>
      </c>
      <c r="D461" s="29">
        <f t="shared" ca="1" si="31"/>
        <v>259008.49557299036</v>
      </c>
      <c r="E461" s="29">
        <f ca="1">IF(C461&lt;Calculator!$D$26,0,IF(DAY($C461)=1,IF(D461-Calculator!$G$24&gt;0,Calculator!$G$24,D461),0))</f>
        <v>0</v>
      </c>
      <c r="F461" s="29">
        <f ca="1">IF(E461&gt;0,D461*Calculator!$G$22/12,0)</f>
        <v>0</v>
      </c>
      <c r="G461" s="29">
        <f ca="1">IF(E461&gt;0,(IFERROR(-PMT(Calculator!$G$22/12,Calculator!$G$23*12,Calculator!$G$20),0))-F461,0)</f>
        <v>0</v>
      </c>
      <c r="H461" s="29">
        <f t="shared" ca="1" si="32"/>
        <v>3279.4705477867992</v>
      </c>
      <c r="I461" s="29">
        <f t="shared" ca="1" si="30"/>
        <v>0.58401530303052585</v>
      </c>
      <c r="J461" s="30">
        <f>Calculator!$G$40</f>
        <v>6.5000000000000002E-2</v>
      </c>
      <c r="K461" s="29">
        <f ca="1">IF(C461&gt;=Calculator!$G$27,IF(DAY($C461)=1,Calculator!$G$34/2,IF(DAY($C461)=15,Calculator!$G$34/2,0)),0)</f>
        <v>0</v>
      </c>
      <c r="L461" s="29">
        <f ca="1">IF(DAY($C461)=28,IF(H461=0,0,Calculator!$G$35),0)</f>
        <v>0</v>
      </c>
      <c r="M461" s="29">
        <f ca="1">IF(I461&gt;0,IF(DAY($C461)=1,SUM(INDIRECT("I"&amp;(ROW(C460)-DAY(C460))):I460),0),0)</f>
        <v>0</v>
      </c>
      <c r="N461" s="29">
        <f ca="1">IF(C461&lt;Calculator!$G$27,0,IF(C461=Calculator!$G$27,Calculator!$G$39,IF(H461-K461&lt;=0,IF(D461&gt;Calculator!$G$39,IF(H461-K461+E461+L461+M461+Calculator!$G$39&gt;Calculator!$G$39,Calculator!$G$39-(H461+E461+L461+M461-K461),Calculator!$G$39),D461),0)))</f>
        <v>0</v>
      </c>
    </row>
    <row r="462" spans="1:14" ht="15.75" thickBot="1">
      <c r="A462" s="33" t="str">
        <f ca="1">IF(C462=Calculator!$H$27,"F",IF(Daily!D462+Daily!H462=0,IF(D461+H461&gt;0,"L",""),""))</f>
        <v/>
      </c>
      <c r="B462" s="34">
        <v>461</v>
      </c>
      <c r="C462" s="19">
        <f t="shared" ca="1" si="29"/>
        <v>46391</v>
      </c>
      <c r="D462" s="29">
        <f t="shared" ca="1" si="31"/>
        <v>259008.49557299036</v>
      </c>
      <c r="E462" s="29">
        <f ca="1">IF(C462&lt;Calculator!$D$26,0,IF(DAY($C462)=1,IF(D462-Calculator!$G$24&gt;0,Calculator!$G$24,D462),0))</f>
        <v>0</v>
      </c>
      <c r="F462" s="29">
        <f ca="1">IF(E462&gt;0,D462*Calculator!$G$22/12,0)</f>
        <v>0</v>
      </c>
      <c r="G462" s="29">
        <f ca="1">IF(E462&gt;0,(IFERROR(-PMT(Calculator!$G$22/12,Calculator!$G$23*12,Calculator!$G$20),0))-F462,0)</f>
        <v>0</v>
      </c>
      <c r="H462" s="29">
        <f t="shared" ca="1" si="32"/>
        <v>3279.4705477867992</v>
      </c>
      <c r="I462" s="29">
        <f t="shared" ca="1" si="30"/>
        <v>0.58401530303052585</v>
      </c>
      <c r="J462" s="30">
        <f>Calculator!$G$40</f>
        <v>6.5000000000000002E-2</v>
      </c>
      <c r="K462" s="29">
        <f ca="1">IF(C462&gt;=Calculator!$G$27,IF(DAY($C462)=1,Calculator!$G$34/2,IF(DAY($C462)=15,Calculator!$G$34/2,0)),0)</f>
        <v>0</v>
      </c>
      <c r="L462" s="29">
        <f ca="1">IF(DAY($C462)=28,IF(H462=0,0,Calculator!$G$35),0)</f>
        <v>0</v>
      </c>
      <c r="M462" s="29">
        <f ca="1">IF(I462&gt;0,IF(DAY($C462)=1,SUM(INDIRECT("I"&amp;(ROW(C461)-DAY(C461))):I461),0),0)</f>
        <v>0</v>
      </c>
      <c r="N462" s="29">
        <f ca="1">IF(C462&lt;Calculator!$G$27,0,IF(C462=Calculator!$G$27,Calculator!$G$39,IF(H462-K462&lt;=0,IF(D462&gt;Calculator!$G$39,IF(H462-K462+E462+L462+M462+Calculator!$G$39&gt;Calculator!$G$39,Calculator!$G$39-(H462+E462+L462+M462-K462),Calculator!$G$39),D462),0)))</f>
        <v>0</v>
      </c>
    </row>
    <row r="463" spans="1:14" ht="15.75" thickBot="1">
      <c r="A463" s="33" t="str">
        <f ca="1">IF(C463=Calculator!$H$27,"F",IF(Daily!D463+Daily!H463=0,IF(D462+H462&gt;0,"L",""),""))</f>
        <v/>
      </c>
      <c r="B463" s="34">
        <v>462</v>
      </c>
      <c r="C463" s="19">
        <f t="shared" ca="1" si="29"/>
        <v>46392</v>
      </c>
      <c r="D463" s="29">
        <f t="shared" ca="1" si="31"/>
        <v>259008.49557299036</v>
      </c>
      <c r="E463" s="29">
        <f ca="1">IF(C463&lt;Calculator!$D$26,0,IF(DAY($C463)=1,IF(D463-Calculator!$G$24&gt;0,Calculator!$G$24,D463),0))</f>
        <v>0</v>
      </c>
      <c r="F463" s="29">
        <f ca="1">IF(E463&gt;0,D463*Calculator!$G$22/12,0)</f>
        <v>0</v>
      </c>
      <c r="G463" s="29">
        <f ca="1">IF(E463&gt;0,(IFERROR(-PMT(Calculator!$G$22/12,Calculator!$G$23*12,Calculator!$G$20),0))-F463,0)</f>
        <v>0</v>
      </c>
      <c r="H463" s="29">
        <f t="shared" ca="1" si="32"/>
        <v>3279.4705477867992</v>
      </c>
      <c r="I463" s="29">
        <f t="shared" ca="1" si="30"/>
        <v>0.58401530303052585</v>
      </c>
      <c r="J463" s="30">
        <f>Calculator!$G$40</f>
        <v>6.5000000000000002E-2</v>
      </c>
      <c r="K463" s="29">
        <f ca="1">IF(C463&gt;=Calculator!$G$27,IF(DAY($C463)=1,Calculator!$G$34/2,IF(DAY($C463)=15,Calculator!$G$34/2,0)),0)</f>
        <v>0</v>
      </c>
      <c r="L463" s="29">
        <f ca="1">IF(DAY($C463)=28,IF(H463=0,0,Calculator!$G$35),0)</f>
        <v>0</v>
      </c>
      <c r="M463" s="29">
        <f ca="1">IF(I463&gt;0,IF(DAY($C463)=1,SUM(INDIRECT("I"&amp;(ROW(C462)-DAY(C462))):I462),0),0)</f>
        <v>0</v>
      </c>
      <c r="N463" s="29">
        <f ca="1">IF(C463&lt;Calculator!$G$27,0,IF(C463=Calculator!$G$27,Calculator!$G$39,IF(H463-K463&lt;=0,IF(D463&gt;Calculator!$G$39,IF(H463-K463+E463+L463+M463+Calculator!$G$39&gt;Calculator!$G$39,Calculator!$G$39-(H463+E463+L463+M463-K463),Calculator!$G$39),D463),0)))</f>
        <v>0</v>
      </c>
    </row>
    <row r="464" spans="1:14" ht="15.75" thickBot="1">
      <c r="A464" s="33" t="str">
        <f ca="1">IF(C464=Calculator!$H$27,"F",IF(Daily!D464+Daily!H464=0,IF(D463+H463&gt;0,"L",""),""))</f>
        <v/>
      </c>
      <c r="B464" s="34">
        <v>463</v>
      </c>
      <c r="C464" s="19">
        <f t="shared" ca="1" si="29"/>
        <v>46393</v>
      </c>
      <c r="D464" s="29">
        <f t="shared" ca="1" si="31"/>
        <v>259008.49557299036</v>
      </c>
      <c r="E464" s="29">
        <f ca="1">IF(C464&lt;Calculator!$D$26,0,IF(DAY($C464)=1,IF(D464-Calculator!$G$24&gt;0,Calculator!$G$24,D464),0))</f>
        <v>0</v>
      </c>
      <c r="F464" s="29">
        <f ca="1">IF(E464&gt;0,D464*Calculator!$G$22/12,0)</f>
        <v>0</v>
      </c>
      <c r="G464" s="29">
        <f ca="1">IF(E464&gt;0,(IFERROR(-PMT(Calculator!$G$22/12,Calculator!$G$23*12,Calculator!$G$20),0))-F464,0)</f>
        <v>0</v>
      </c>
      <c r="H464" s="29">
        <f t="shared" ca="1" si="32"/>
        <v>3279.4705477867992</v>
      </c>
      <c r="I464" s="29">
        <f t="shared" ca="1" si="30"/>
        <v>0.58401530303052585</v>
      </c>
      <c r="J464" s="30">
        <f>Calculator!$G$40</f>
        <v>6.5000000000000002E-2</v>
      </c>
      <c r="K464" s="29">
        <f ca="1">IF(C464&gt;=Calculator!$G$27,IF(DAY($C464)=1,Calculator!$G$34/2,IF(DAY($C464)=15,Calculator!$G$34/2,0)),0)</f>
        <v>0</v>
      </c>
      <c r="L464" s="29">
        <f ca="1">IF(DAY($C464)=28,IF(H464=0,0,Calculator!$G$35),0)</f>
        <v>0</v>
      </c>
      <c r="M464" s="29">
        <f ca="1">IF(I464&gt;0,IF(DAY($C464)=1,SUM(INDIRECT("I"&amp;(ROW(C463)-DAY(C463))):I463),0),0)</f>
        <v>0</v>
      </c>
      <c r="N464" s="29">
        <f ca="1">IF(C464&lt;Calculator!$G$27,0,IF(C464=Calculator!$G$27,Calculator!$G$39,IF(H464-K464&lt;=0,IF(D464&gt;Calculator!$G$39,IF(H464-K464+E464+L464+M464+Calculator!$G$39&gt;Calculator!$G$39,Calculator!$G$39-(H464+E464+L464+M464-K464),Calculator!$G$39),D464),0)))</f>
        <v>0</v>
      </c>
    </row>
    <row r="465" spans="1:14" ht="15.75" thickBot="1">
      <c r="A465" s="33" t="str">
        <f ca="1">IF(C465=Calculator!$H$27,"F",IF(Daily!D465+Daily!H465=0,IF(D464+H464&gt;0,"L",""),""))</f>
        <v/>
      </c>
      <c r="B465" s="34">
        <v>464</v>
      </c>
      <c r="C465" s="19">
        <f t="shared" ca="1" si="29"/>
        <v>46394</v>
      </c>
      <c r="D465" s="29">
        <f t="shared" ca="1" si="31"/>
        <v>259008.49557299036</v>
      </c>
      <c r="E465" s="29">
        <f ca="1">IF(C465&lt;Calculator!$D$26,0,IF(DAY($C465)=1,IF(D465-Calculator!$G$24&gt;0,Calculator!$G$24,D465),0))</f>
        <v>0</v>
      </c>
      <c r="F465" s="29">
        <f ca="1">IF(E465&gt;0,D465*Calculator!$G$22/12,0)</f>
        <v>0</v>
      </c>
      <c r="G465" s="29">
        <f ca="1">IF(E465&gt;0,(IFERROR(-PMT(Calculator!$G$22/12,Calculator!$G$23*12,Calculator!$G$20),0))-F465,0)</f>
        <v>0</v>
      </c>
      <c r="H465" s="29">
        <f t="shared" ca="1" si="32"/>
        <v>3279.4705477867992</v>
      </c>
      <c r="I465" s="29">
        <f t="shared" ca="1" si="30"/>
        <v>0.58401530303052585</v>
      </c>
      <c r="J465" s="30">
        <f>Calculator!$G$40</f>
        <v>6.5000000000000002E-2</v>
      </c>
      <c r="K465" s="29">
        <f ca="1">IF(C465&gt;=Calculator!$G$27,IF(DAY($C465)=1,Calculator!$G$34/2,IF(DAY($C465)=15,Calculator!$G$34/2,0)),0)</f>
        <v>0</v>
      </c>
      <c r="L465" s="29">
        <f ca="1">IF(DAY($C465)=28,IF(H465=0,0,Calculator!$G$35),0)</f>
        <v>0</v>
      </c>
      <c r="M465" s="29">
        <f ca="1">IF(I465&gt;0,IF(DAY($C465)=1,SUM(INDIRECT("I"&amp;(ROW(C464)-DAY(C464))):I464),0),0)</f>
        <v>0</v>
      </c>
      <c r="N465" s="29">
        <f ca="1">IF(C465&lt;Calculator!$G$27,0,IF(C465=Calculator!$G$27,Calculator!$G$39,IF(H465-K465&lt;=0,IF(D465&gt;Calculator!$G$39,IF(H465-K465+E465+L465+M465+Calculator!$G$39&gt;Calculator!$G$39,Calculator!$G$39-(H465+E465+L465+M465-K465),Calculator!$G$39),D465),0)))</f>
        <v>0</v>
      </c>
    </row>
    <row r="466" spans="1:14" ht="15.75" thickBot="1">
      <c r="A466" s="33" t="str">
        <f ca="1">IF(C466=Calculator!$H$27,"F",IF(Daily!D466+Daily!H466=0,IF(D465+H465&gt;0,"L",""),""))</f>
        <v/>
      </c>
      <c r="B466" s="34">
        <v>465</v>
      </c>
      <c r="C466" s="19">
        <f t="shared" ca="1" si="29"/>
        <v>46395</v>
      </c>
      <c r="D466" s="29">
        <f t="shared" ca="1" si="31"/>
        <v>259008.49557299036</v>
      </c>
      <c r="E466" s="29">
        <f ca="1">IF(C466&lt;Calculator!$D$26,0,IF(DAY($C466)=1,IF(D466-Calculator!$G$24&gt;0,Calculator!$G$24,D466),0))</f>
        <v>0</v>
      </c>
      <c r="F466" s="29">
        <f ca="1">IF(E466&gt;0,D466*Calculator!$G$22/12,0)</f>
        <v>0</v>
      </c>
      <c r="G466" s="29">
        <f ca="1">IF(E466&gt;0,(IFERROR(-PMT(Calculator!$G$22/12,Calculator!$G$23*12,Calculator!$G$20),0))-F466,0)</f>
        <v>0</v>
      </c>
      <c r="H466" s="29">
        <f t="shared" ca="1" si="32"/>
        <v>3279.4705477867992</v>
      </c>
      <c r="I466" s="29">
        <f t="shared" ca="1" si="30"/>
        <v>0.58401530303052585</v>
      </c>
      <c r="J466" s="30">
        <f>Calculator!$G$40</f>
        <v>6.5000000000000002E-2</v>
      </c>
      <c r="K466" s="29">
        <f ca="1">IF(C466&gt;=Calculator!$G$27,IF(DAY($C466)=1,Calculator!$G$34/2,IF(DAY($C466)=15,Calculator!$G$34/2,0)),0)</f>
        <v>0</v>
      </c>
      <c r="L466" s="29">
        <f ca="1">IF(DAY($C466)=28,IF(H466=0,0,Calculator!$G$35),0)</f>
        <v>0</v>
      </c>
      <c r="M466" s="29">
        <f ca="1">IF(I466&gt;0,IF(DAY($C466)=1,SUM(INDIRECT("I"&amp;(ROW(C465)-DAY(C465))):I465),0),0)</f>
        <v>0</v>
      </c>
      <c r="N466" s="29">
        <f ca="1">IF(C466&lt;Calculator!$G$27,0,IF(C466=Calculator!$G$27,Calculator!$G$39,IF(H466-K466&lt;=0,IF(D466&gt;Calculator!$G$39,IF(H466-K466+E466+L466+M466+Calculator!$G$39&gt;Calculator!$G$39,Calculator!$G$39-(H466+E466+L466+M466-K466),Calculator!$G$39),D466),0)))</f>
        <v>0</v>
      </c>
    </row>
    <row r="467" spans="1:14" ht="15.75" thickBot="1">
      <c r="A467" s="33" t="str">
        <f ca="1">IF(C467=Calculator!$H$27,"F",IF(Daily!D467+Daily!H467=0,IF(D466+H466&gt;0,"L",""),""))</f>
        <v/>
      </c>
      <c r="B467" s="34">
        <v>466</v>
      </c>
      <c r="C467" s="19">
        <f t="shared" ca="1" si="29"/>
        <v>46396</v>
      </c>
      <c r="D467" s="29">
        <f t="shared" ca="1" si="31"/>
        <v>259008.49557299036</v>
      </c>
      <c r="E467" s="29">
        <f ca="1">IF(C467&lt;Calculator!$D$26,0,IF(DAY($C467)=1,IF(D467-Calculator!$G$24&gt;0,Calculator!$G$24,D467),0))</f>
        <v>0</v>
      </c>
      <c r="F467" s="29">
        <f ca="1">IF(E467&gt;0,D467*Calculator!$G$22/12,0)</f>
        <v>0</v>
      </c>
      <c r="G467" s="29">
        <f ca="1">IF(E467&gt;0,(IFERROR(-PMT(Calculator!$G$22/12,Calculator!$G$23*12,Calculator!$G$20),0))-F467,0)</f>
        <v>0</v>
      </c>
      <c r="H467" s="29">
        <f t="shared" ca="1" si="32"/>
        <v>3279.4705477867992</v>
      </c>
      <c r="I467" s="29">
        <f t="shared" ca="1" si="30"/>
        <v>0.58401530303052585</v>
      </c>
      <c r="J467" s="30">
        <f>Calculator!$G$40</f>
        <v>6.5000000000000002E-2</v>
      </c>
      <c r="K467" s="29">
        <f ca="1">IF(C467&gt;=Calculator!$G$27,IF(DAY($C467)=1,Calculator!$G$34/2,IF(DAY($C467)=15,Calculator!$G$34/2,0)),0)</f>
        <v>0</v>
      </c>
      <c r="L467" s="29">
        <f ca="1">IF(DAY($C467)=28,IF(H467=0,0,Calculator!$G$35),0)</f>
        <v>0</v>
      </c>
      <c r="M467" s="29">
        <f ca="1">IF(I467&gt;0,IF(DAY($C467)=1,SUM(INDIRECT("I"&amp;(ROW(C466)-DAY(C466))):I466),0),0)</f>
        <v>0</v>
      </c>
      <c r="N467" s="29">
        <f ca="1">IF(C467&lt;Calculator!$G$27,0,IF(C467=Calculator!$G$27,Calculator!$G$39,IF(H467-K467&lt;=0,IF(D467&gt;Calculator!$G$39,IF(H467-K467+E467+L467+M467+Calculator!$G$39&gt;Calculator!$G$39,Calculator!$G$39-(H467+E467+L467+M467-K467),Calculator!$G$39),D467),0)))</f>
        <v>0</v>
      </c>
    </row>
    <row r="468" spans="1:14" ht="15.75" thickBot="1">
      <c r="A468" s="33" t="str">
        <f ca="1">IF(C468=Calculator!$H$27,"F",IF(Daily!D468+Daily!H468=0,IF(D467+H467&gt;0,"L",""),""))</f>
        <v/>
      </c>
      <c r="B468" s="34">
        <v>467</v>
      </c>
      <c r="C468" s="19">
        <f t="shared" ca="1" si="29"/>
        <v>46397</v>
      </c>
      <c r="D468" s="29">
        <f t="shared" ca="1" si="31"/>
        <v>259008.49557299036</v>
      </c>
      <c r="E468" s="29">
        <f ca="1">IF(C468&lt;Calculator!$D$26,0,IF(DAY($C468)=1,IF(D468-Calculator!$G$24&gt;0,Calculator!$G$24,D468),0))</f>
        <v>0</v>
      </c>
      <c r="F468" s="29">
        <f ca="1">IF(E468&gt;0,D468*Calculator!$G$22/12,0)</f>
        <v>0</v>
      </c>
      <c r="G468" s="29">
        <f ca="1">IF(E468&gt;0,(IFERROR(-PMT(Calculator!$G$22/12,Calculator!$G$23*12,Calculator!$G$20),0))-F468,0)</f>
        <v>0</v>
      </c>
      <c r="H468" s="29">
        <f t="shared" ca="1" si="32"/>
        <v>3279.4705477867992</v>
      </c>
      <c r="I468" s="29">
        <f t="shared" ca="1" si="30"/>
        <v>0.58401530303052585</v>
      </c>
      <c r="J468" s="30">
        <f>Calculator!$G$40</f>
        <v>6.5000000000000002E-2</v>
      </c>
      <c r="K468" s="29">
        <f ca="1">IF(C468&gt;=Calculator!$G$27,IF(DAY($C468)=1,Calculator!$G$34/2,IF(DAY($C468)=15,Calculator!$G$34/2,0)),0)</f>
        <v>0</v>
      </c>
      <c r="L468" s="29">
        <f ca="1">IF(DAY($C468)=28,IF(H468=0,0,Calculator!$G$35),0)</f>
        <v>0</v>
      </c>
      <c r="M468" s="29">
        <f ca="1">IF(I468&gt;0,IF(DAY($C468)=1,SUM(INDIRECT("I"&amp;(ROW(C467)-DAY(C467))):I467),0),0)</f>
        <v>0</v>
      </c>
      <c r="N468" s="29">
        <f ca="1">IF(C468&lt;Calculator!$G$27,0,IF(C468=Calculator!$G$27,Calculator!$G$39,IF(H468-K468&lt;=0,IF(D468&gt;Calculator!$G$39,IF(H468-K468+E468+L468+M468+Calculator!$G$39&gt;Calculator!$G$39,Calculator!$G$39-(H468+E468+L468+M468-K468),Calculator!$G$39),D468),0)))</f>
        <v>0</v>
      </c>
    </row>
    <row r="469" spans="1:14" ht="15.75" thickBot="1">
      <c r="A469" s="33" t="str">
        <f ca="1">IF(C469=Calculator!$H$27,"F",IF(Daily!D469+Daily!H469=0,IF(D468+H468&gt;0,"L",""),""))</f>
        <v/>
      </c>
      <c r="B469" s="34">
        <v>468</v>
      </c>
      <c r="C469" s="19">
        <f t="shared" ca="1" si="29"/>
        <v>46398</v>
      </c>
      <c r="D469" s="29">
        <f t="shared" ca="1" si="31"/>
        <v>259008.49557299036</v>
      </c>
      <c r="E469" s="29">
        <f ca="1">IF(C469&lt;Calculator!$D$26,0,IF(DAY($C469)=1,IF(D469-Calculator!$G$24&gt;0,Calculator!$G$24,D469),0))</f>
        <v>0</v>
      </c>
      <c r="F469" s="29">
        <f ca="1">IF(E469&gt;0,D469*Calculator!$G$22/12,0)</f>
        <v>0</v>
      </c>
      <c r="G469" s="29">
        <f ca="1">IF(E469&gt;0,(IFERROR(-PMT(Calculator!$G$22/12,Calculator!$G$23*12,Calculator!$G$20),0))-F469,0)</f>
        <v>0</v>
      </c>
      <c r="H469" s="29">
        <f t="shared" ca="1" si="32"/>
        <v>3279.4705477867992</v>
      </c>
      <c r="I469" s="29">
        <f t="shared" ca="1" si="30"/>
        <v>0.58401530303052585</v>
      </c>
      <c r="J469" s="30">
        <f>Calculator!$G$40</f>
        <v>6.5000000000000002E-2</v>
      </c>
      <c r="K469" s="29">
        <f ca="1">IF(C469&gt;=Calculator!$G$27,IF(DAY($C469)=1,Calculator!$G$34/2,IF(DAY($C469)=15,Calculator!$G$34/2,0)),0)</f>
        <v>0</v>
      </c>
      <c r="L469" s="29">
        <f ca="1">IF(DAY($C469)=28,IF(H469=0,0,Calculator!$G$35),0)</f>
        <v>0</v>
      </c>
      <c r="M469" s="29">
        <f ca="1">IF(I469&gt;0,IF(DAY($C469)=1,SUM(INDIRECT("I"&amp;(ROW(C468)-DAY(C468))):I468),0),0)</f>
        <v>0</v>
      </c>
      <c r="N469" s="29">
        <f ca="1">IF(C469&lt;Calculator!$G$27,0,IF(C469=Calculator!$G$27,Calculator!$G$39,IF(H469-K469&lt;=0,IF(D469&gt;Calculator!$G$39,IF(H469-K469+E469+L469+M469+Calculator!$G$39&gt;Calculator!$G$39,Calculator!$G$39-(H469+E469+L469+M469-K469),Calculator!$G$39),D469),0)))</f>
        <v>0</v>
      </c>
    </row>
    <row r="470" spans="1:14" ht="15.75" thickBot="1">
      <c r="A470" s="33" t="str">
        <f ca="1">IF(C470=Calculator!$H$27,"F",IF(Daily!D470+Daily!H470=0,IF(D469+H469&gt;0,"L",""),""))</f>
        <v/>
      </c>
      <c r="B470" s="34">
        <v>469</v>
      </c>
      <c r="C470" s="19">
        <f t="shared" ca="1" si="29"/>
        <v>46399</v>
      </c>
      <c r="D470" s="29">
        <f t="shared" ca="1" si="31"/>
        <v>259008.49557299036</v>
      </c>
      <c r="E470" s="29">
        <f ca="1">IF(C470&lt;Calculator!$D$26,0,IF(DAY($C470)=1,IF(D470-Calculator!$G$24&gt;0,Calculator!$G$24,D470),0))</f>
        <v>0</v>
      </c>
      <c r="F470" s="29">
        <f ca="1">IF(E470&gt;0,D470*Calculator!$G$22/12,0)</f>
        <v>0</v>
      </c>
      <c r="G470" s="29">
        <f ca="1">IF(E470&gt;0,(IFERROR(-PMT(Calculator!$G$22/12,Calculator!$G$23*12,Calculator!$G$20),0))-F470,0)</f>
        <v>0</v>
      </c>
      <c r="H470" s="29">
        <f t="shared" ca="1" si="32"/>
        <v>3279.4705477867992</v>
      </c>
      <c r="I470" s="29">
        <f t="shared" ca="1" si="30"/>
        <v>0.58401530303052585</v>
      </c>
      <c r="J470" s="30">
        <f>Calculator!$G$40</f>
        <v>6.5000000000000002E-2</v>
      </c>
      <c r="K470" s="29">
        <f ca="1">IF(C470&gt;=Calculator!$G$27,IF(DAY($C470)=1,Calculator!$G$34/2,IF(DAY($C470)=15,Calculator!$G$34/2,0)),0)</f>
        <v>0</v>
      </c>
      <c r="L470" s="29">
        <f ca="1">IF(DAY($C470)=28,IF(H470=0,0,Calculator!$G$35),0)</f>
        <v>0</v>
      </c>
      <c r="M470" s="29">
        <f ca="1">IF(I470&gt;0,IF(DAY($C470)=1,SUM(INDIRECT("I"&amp;(ROW(C469)-DAY(C469))):I469),0),0)</f>
        <v>0</v>
      </c>
      <c r="N470" s="29">
        <f ca="1">IF(C470&lt;Calculator!$G$27,0,IF(C470=Calculator!$G$27,Calculator!$G$39,IF(H470-K470&lt;=0,IF(D470&gt;Calculator!$G$39,IF(H470-K470+E470+L470+M470+Calculator!$G$39&gt;Calculator!$G$39,Calculator!$G$39-(H470+E470+L470+M470-K470),Calculator!$G$39),D470),0)))</f>
        <v>0</v>
      </c>
    </row>
    <row r="471" spans="1:14" ht="15.75" thickBot="1">
      <c r="A471" s="33" t="str">
        <f ca="1">IF(C471=Calculator!$H$27,"F",IF(Daily!D471+Daily!H471=0,IF(D470+H470&gt;0,"L",""),""))</f>
        <v/>
      </c>
      <c r="B471" s="34">
        <v>470</v>
      </c>
      <c r="C471" s="19">
        <f t="shared" ca="1" si="29"/>
        <v>46400</v>
      </c>
      <c r="D471" s="29">
        <f t="shared" ca="1" si="31"/>
        <v>259008.49557299036</v>
      </c>
      <c r="E471" s="29">
        <f ca="1">IF(C471&lt;Calculator!$D$26,0,IF(DAY($C471)=1,IF(D471-Calculator!$G$24&gt;0,Calculator!$G$24,D471),0))</f>
        <v>0</v>
      </c>
      <c r="F471" s="29">
        <f ca="1">IF(E471&gt;0,D471*Calculator!$G$22/12,0)</f>
        <v>0</v>
      </c>
      <c r="G471" s="29">
        <f ca="1">IF(E471&gt;0,(IFERROR(-PMT(Calculator!$G$22/12,Calculator!$G$23*12,Calculator!$G$20),0))-F471,0)</f>
        <v>0</v>
      </c>
      <c r="H471" s="29">
        <f t="shared" ca="1" si="32"/>
        <v>3279.4705477867992</v>
      </c>
      <c r="I471" s="29">
        <f t="shared" ca="1" si="30"/>
        <v>0.58401530303052585</v>
      </c>
      <c r="J471" s="30">
        <f>Calculator!$G$40</f>
        <v>6.5000000000000002E-2</v>
      </c>
      <c r="K471" s="29">
        <f ca="1">IF(C471&gt;=Calculator!$G$27,IF(DAY($C471)=1,Calculator!$G$34/2,IF(DAY($C471)=15,Calculator!$G$34/2,0)),0)</f>
        <v>0</v>
      </c>
      <c r="L471" s="29">
        <f ca="1">IF(DAY($C471)=28,IF(H471=0,0,Calculator!$G$35),0)</f>
        <v>0</v>
      </c>
      <c r="M471" s="29">
        <f ca="1">IF(I471&gt;0,IF(DAY($C471)=1,SUM(INDIRECT("I"&amp;(ROW(C470)-DAY(C470))):I470),0),0)</f>
        <v>0</v>
      </c>
      <c r="N471" s="29">
        <f ca="1">IF(C471&lt;Calculator!$G$27,0,IF(C471=Calculator!$G$27,Calculator!$G$39,IF(H471-K471&lt;=0,IF(D471&gt;Calculator!$G$39,IF(H471-K471+E471+L471+M471+Calculator!$G$39&gt;Calculator!$G$39,Calculator!$G$39-(H471+E471+L471+M471-K471),Calculator!$G$39),D471),0)))</f>
        <v>0</v>
      </c>
    </row>
    <row r="472" spans="1:14" ht="15.75" thickBot="1">
      <c r="A472" s="33" t="str">
        <f ca="1">IF(C472=Calculator!$H$27,"F",IF(Daily!D472+Daily!H472=0,IF(D471+H471&gt;0,"L",""),""))</f>
        <v/>
      </c>
      <c r="B472" s="34">
        <v>471</v>
      </c>
      <c r="C472" s="19">
        <f t="shared" ca="1" si="29"/>
        <v>46401</v>
      </c>
      <c r="D472" s="29">
        <f t="shared" ca="1" si="31"/>
        <v>259008.49557299036</v>
      </c>
      <c r="E472" s="29">
        <f ca="1">IF(C472&lt;Calculator!$D$26,0,IF(DAY($C472)=1,IF(D472-Calculator!$G$24&gt;0,Calculator!$G$24,D472),0))</f>
        <v>0</v>
      </c>
      <c r="F472" s="29">
        <f ca="1">IF(E472&gt;0,D472*Calculator!$G$22/12,0)</f>
        <v>0</v>
      </c>
      <c r="G472" s="29">
        <f ca="1">IF(E472&gt;0,(IFERROR(-PMT(Calculator!$G$22/12,Calculator!$G$23*12,Calculator!$G$20),0))-F472,0)</f>
        <v>0</v>
      </c>
      <c r="H472" s="29">
        <f t="shared" ca="1" si="32"/>
        <v>3279.4705477867992</v>
      </c>
      <c r="I472" s="29">
        <f t="shared" ca="1" si="30"/>
        <v>0.58401530303052585</v>
      </c>
      <c r="J472" s="30">
        <f>Calculator!$G$40</f>
        <v>6.5000000000000002E-2</v>
      </c>
      <c r="K472" s="29">
        <f ca="1">IF(C472&gt;=Calculator!$G$27,IF(DAY($C472)=1,Calculator!$G$34/2,IF(DAY($C472)=15,Calculator!$G$34/2,0)),0)</f>
        <v>0</v>
      </c>
      <c r="L472" s="29">
        <f ca="1">IF(DAY($C472)=28,IF(H472=0,0,Calculator!$G$35),0)</f>
        <v>0</v>
      </c>
      <c r="M472" s="29">
        <f ca="1">IF(I472&gt;0,IF(DAY($C472)=1,SUM(INDIRECT("I"&amp;(ROW(C471)-DAY(C471))):I471),0),0)</f>
        <v>0</v>
      </c>
      <c r="N472" s="29">
        <f ca="1">IF(C472&lt;Calculator!$G$27,0,IF(C472=Calculator!$G$27,Calculator!$G$39,IF(H472-K472&lt;=0,IF(D472&gt;Calculator!$G$39,IF(H472-K472+E472+L472+M472+Calculator!$G$39&gt;Calculator!$G$39,Calculator!$G$39-(H472+E472+L472+M472-K472),Calculator!$G$39),D472),0)))</f>
        <v>0</v>
      </c>
    </row>
    <row r="473" spans="1:14" ht="15.75" thickBot="1">
      <c r="A473" s="33" t="str">
        <f ca="1">IF(C473=Calculator!$H$27,"F",IF(Daily!D473+Daily!H473=0,IF(D472+H472&gt;0,"L",""),""))</f>
        <v/>
      </c>
      <c r="B473" s="34">
        <v>472</v>
      </c>
      <c r="C473" s="19">
        <f t="shared" ca="1" si="29"/>
        <v>46402</v>
      </c>
      <c r="D473" s="29">
        <f t="shared" ca="1" si="31"/>
        <v>259008.49557299036</v>
      </c>
      <c r="E473" s="29">
        <f ca="1">IF(C473&lt;Calculator!$D$26,0,IF(DAY($C473)=1,IF(D473-Calculator!$G$24&gt;0,Calculator!$G$24,D473),0))</f>
        <v>0</v>
      </c>
      <c r="F473" s="29">
        <f ca="1">IF(E473&gt;0,D473*Calculator!$G$22/12,0)</f>
        <v>0</v>
      </c>
      <c r="G473" s="29">
        <f ca="1">IF(E473&gt;0,(IFERROR(-PMT(Calculator!$G$22/12,Calculator!$G$23*12,Calculator!$G$20),0))-F473,0)</f>
        <v>0</v>
      </c>
      <c r="H473" s="29">
        <f t="shared" ca="1" si="32"/>
        <v>3279.4705477867992</v>
      </c>
      <c r="I473" s="29">
        <f t="shared" ca="1" si="30"/>
        <v>0.58401530303052585</v>
      </c>
      <c r="J473" s="30">
        <f>Calculator!$G$40</f>
        <v>6.5000000000000002E-2</v>
      </c>
      <c r="K473" s="29">
        <f ca="1">IF(C473&gt;=Calculator!$G$27,IF(DAY($C473)=1,Calculator!$G$34/2,IF(DAY($C473)=15,Calculator!$G$34/2,0)),0)</f>
        <v>4500</v>
      </c>
      <c r="L473" s="29">
        <f ca="1">IF(DAY($C473)=28,IF(H473=0,0,Calculator!$G$35),0)</f>
        <v>0</v>
      </c>
      <c r="M473" s="29">
        <f ca="1">IF(I473&gt;0,IF(DAY($C473)=1,SUM(INDIRECT("I"&amp;(ROW(C472)-DAY(C472))):I472),0),0)</f>
        <v>0</v>
      </c>
      <c r="N473" s="29">
        <f ca="1">IF(C473&lt;Calculator!$G$27,0,IF(C473=Calculator!$G$27,Calculator!$G$39,IF(H473-K473&lt;=0,IF(D473&gt;Calculator!$G$39,IF(H473-K473+E473+L473+M473+Calculator!$G$39&gt;Calculator!$G$39,Calculator!$G$39-(H473+E473+L473+M473-K473),Calculator!$G$39),D473),0)))</f>
        <v>10000</v>
      </c>
    </row>
    <row r="474" spans="1:14" ht="15.75" thickBot="1">
      <c r="A474" s="33" t="str">
        <f ca="1">IF(C474=Calculator!$H$27,"F",IF(Daily!D474+Daily!H474=0,IF(D473+H473&gt;0,"L",""),""))</f>
        <v/>
      </c>
      <c r="B474" s="34">
        <v>473</v>
      </c>
      <c r="C474" s="19">
        <f t="shared" ca="1" si="29"/>
        <v>46403</v>
      </c>
      <c r="D474" s="29">
        <f t="shared" ca="1" si="31"/>
        <v>249008.49557299036</v>
      </c>
      <c r="E474" s="29">
        <f ca="1">IF(C474&lt;Calculator!$D$26,0,IF(DAY($C474)=1,IF(D474-Calculator!$G$24&gt;0,Calculator!$G$24,D474),0))</f>
        <v>0</v>
      </c>
      <c r="F474" s="29">
        <f ca="1">IF(E474&gt;0,D474*Calculator!$G$22/12,0)</f>
        <v>0</v>
      </c>
      <c r="G474" s="29">
        <f ca="1">IF(E474&gt;0,(IFERROR(-PMT(Calculator!$G$22/12,Calculator!$G$23*12,Calculator!$G$20),0))-F474,0)</f>
        <v>0</v>
      </c>
      <c r="H474" s="29">
        <f t="shared" ca="1" si="32"/>
        <v>8779.4705477867992</v>
      </c>
      <c r="I474" s="29">
        <f t="shared" ca="1" si="30"/>
        <v>1.5634673578250464</v>
      </c>
      <c r="J474" s="30">
        <f>Calculator!$G$40</f>
        <v>6.5000000000000002E-2</v>
      </c>
      <c r="K474" s="29">
        <f ca="1">IF(C474&gt;=Calculator!$G$27,IF(DAY($C474)=1,Calculator!$G$34/2,IF(DAY($C474)=15,Calculator!$G$34/2,0)),0)</f>
        <v>0</v>
      </c>
      <c r="L474" s="29">
        <f ca="1">IF(DAY($C474)=28,IF(H474=0,0,Calculator!$G$35),0)</f>
        <v>0</v>
      </c>
      <c r="M474" s="29">
        <f ca="1">IF(I474&gt;0,IF(DAY($C474)=1,SUM(INDIRECT("I"&amp;(ROW(C473)-DAY(C473))):I473),0),0)</f>
        <v>0</v>
      </c>
      <c r="N474" s="29">
        <f ca="1">IF(C474&lt;Calculator!$G$27,0,IF(C474=Calculator!$G$27,Calculator!$G$39,IF(H474-K474&lt;=0,IF(D474&gt;Calculator!$G$39,IF(H474-K474+E474+L474+M474+Calculator!$G$39&gt;Calculator!$G$39,Calculator!$G$39-(H474+E474+L474+M474-K474),Calculator!$G$39),D474),0)))</f>
        <v>0</v>
      </c>
    </row>
    <row r="475" spans="1:14" ht="15.75" thickBot="1">
      <c r="A475" s="33" t="str">
        <f ca="1">IF(C475=Calculator!$H$27,"F",IF(Daily!D475+Daily!H475=0,IF(D474+H474&gt;0,"L",""),""))</f>
        <v/>
      </c>
      <c r="B475" s="34">
        <v>474</v>
      </c>
      <c r="C475" s="19">
        <f t="shared" ca="1" si="29"/>
        <v>46404</v>
      </c>
      <c r="D475" s="29">
        <f t="shared" ca="1" si="31"/>
        <v>249008.49557299036</v>
      </c>
      <c r="E475" s="29">
        <f ca="1">IF(C475&lt;Calculator!$D$26,0,IF(DAY($C475)=1,IF(D475-Calculator!$G$24&gt;0,Calculator!$G$24,D475),0))</f>
        <v>0</v>
      </c>
      <c r="F475" s="29">
        <f ca="1">IF(E475&gt;0,D475*Calculator!$G$22/12,0)</f>
        <v>0</v>
      </c>
      <c r="G475" s="29">
        <f ca="1">IF(E475&gt;0,(IFERROR(-PMT(Calculator!$G$22/12,Calculator!$G$23*12,Calculator!$G$20),0))-F475,0)</f>
        <v>0</v>
      </c>
      <c r="H475" s="29">
        <f t="shared" ca="1" si="32"/>
        <v>8779.4705477867992</v>
      </c>
      <c r="I475" s="29">
        <f t="shared" ca="1" si="30"/>
        <v>1.5634673578250464</v>
      </c>
      <c r="J475" s="30">
        <f>Calculator!$G$40</f>
        <v>6.5000000000000002E-2</v>
      </c>
      <c r="K475" s="29">
        <f ca="1">IF(C475&gt;=Calculator!$G$27,IF(DAY($C475)=1,Calculator!$G$34/2,IF(DAY($C475)=15,Calculator!$G$34/2,0)),0)</f>
        <v>0</v>
      </c>
      <c r="L475" s="29">
        <f ca="1">IF(DAY($C475)=28,IF(H475=0,0,Calculator!$G$35),0)</f>
        <v>0</v>
      </c>
      <c r="M475" s="29">
        <f ca="1">IF(I475&gt;0,IF(DAY($C475)=1,SUM(INDIRECT("I"&amp;(ROW(C474)-DAY(C474))):I474),0),0)</f>
        <v>0</v>
      </c>
      <c r="N475" s="29">
        <f ca="1">IF(C475&lt;Calculator!$G$27,0,IF(C475=Calculator!$G$27,Calculator!$G$39,IF(H475-K475&lt;=0,IF(D475&gt;Calculator!$G$39,IF(H475-K475+E475+L475+M475+Calculator!$G$39&gt;Calculator!$G$39,Calculator!$G$39-(H475+E475+L475+M475-K475),Calculator!$G$39),D475),0)))</f>
        <v>0</v>
      </c>
    </row>
    <row r="476" spans="1:14" ht="15.75" thickBot="1">
      <c r="A476" s="33" t="str">
        <f ca="1">IF(C476=Calculator!$H$27,"F",IF(Daily!D476+Daily!H476=0,IF(D475+H475&gt;0,"L",""),""))</f>
        <v/>
      </c>
      <c r="B476" s="34">
        <v>475</v>
      </c>
      <c r="C476" s="19">
        <f t="shared" ca="1" si="29"/>
        <v>46405</v>
      </c>
      <c r="D476" s="29">
        <f t="shared" ca="1" si="31"/>
        <v>249008.49557299036</v>
      </c>
      <c r="E476" s="29">
        <f ca="1">IF(C476&lt;Calculator!$D$26,0,IF(DAY($C476)=1,IF(D476-Calculator!$G$24&gt;0,Calculator!$G$24,D476),0))</f>
        <v>0</v>
      </c>
      <c r="F476" s="29">
        <f ca="1">IF(E476&gt;0,D476*Calculator!$G$22/12,0)</f>
        <v>0</v>
      </c>
      <c r="G476" s="29">
        <f ca="1">IF(E476&gt;0,(IFERROR(-PMT(Calculator!$G$22/12,Calculator!$G$23*12,Calculator!$G$20),0))-F476,0)</f>
        <v>0</v>
      </c>
      <c r="H476" s="29">
        <f t="shared" ca="1" si="32"/>
        <v>8779.4705477867992</v>
      </c>
      <c r="I476" s="29">
        <f t="shared" ca="1" si="30"/>
        <v>1.5634673578250464</v>
      </c>
      <c r="J476" s="30">
        <f>Calculator!$G$40</f>
        <v>6.5000000000000002E-2</v>
      </c>
      <c r="K476" s="29">
        <f ca="1">IF(C476&gt;=Calculator!$G$27,IF(DAY($C476)=1,Calculator!$G$34/2,IF(DAY($C476)=15,Calculator!$G$34/2,0)),0)</f>
        <v>0</v>
      </c>
      <c r="L476" s="29">
        <f ca="1">IF(DAY($C476)=28,IF(H476=0,0,Calculator!$G$35),0)</f>
        <v>0</v>
      </c>
      <c r="M476" s="29">
        <f ca="1">IF(I476&gt;0,IF(DAY($C476)=1,SUM(INDIRECT("I"&amp;(ROW(C475)-DAY(C475))):I475),0),0)</f>
        <v>0</v>
      </c>
      <c r="N476" s="29">
        <f ca="1">IF(C476&lt;Calculator!$G$27,0,IF(C476=Calculator!$G$27,Calculator!$G$39,IF(H476-K476&lt;=0,IF(D476&gt;Calculator!$G$39,IF(H476-K476+E476+L476+M476+Calculator!$G$39&gt;Calculator!$G$39,Calculator!$G$39-(H476+E476+L476+M476-K476),Calculator!$G$39),D476),0)))</f>
        <v>0</v>
      </c>
    </row>
    <row r="477" spans="1:14" ht="15.75" thickBot="1">
      <c r="A477" s="33" t="str">
        <f ca="1">IF(C477=Calculator!$H$27,"F",IF(Daily!D477+Daily!H477=0,IF(D476+H476&gt;0,"L",""),""))</f>
        <v/>
      </c>
      <c r="B477" s="34">
        <v>476</v>
      </c>
      <c r="C477" s="19">
        <f t="shared" ca="1" si="29"/>
        <v>46406</v>
      </c>
      <c r="D477" s="29">
        <f t="shared" ca="1" si="31"/>
        <v>249008.49557299036</v>
      </c>
      <c r="E477" s="29">
        <f ca="1">IF(C477&lt;Calculator!$D$26,0,IF(DAY($C477)=1,IF(D477-Calculator!$G$24&gt;0,Calculator!$G$24,D477),0))</f>
        <v>0</v>
      </c>
      <c r="F477" s="29">
        <f ca="1">IF(E477&gt;0,D477*Calculator!$G$22/12,0)</f>
        <v>0</v>
      </c>
      <c r="G477" s="29">
        <f ca="1">IF(E477&gt;0,(IFERROR(-PMT(Calculator!$G$22/12,Calculator!$G$23*12,Calculator!$G$20),0))-F477,0)</f>
        <v>0</v>
      </c>
      <c r="H477" s="29">
        <f t="shared" ca="1" si="32"/>
        <v>8779.4705477867992</v>
      </c>
      <c r="I477" s="29">
        <f t="shared" ca="1" si="30"/>
        <v>1.5634673578250464</v>
      </c>
      <c r="J477" s="30">
        <f>Calculator!$G$40</f>
        <v>6.5000000000000002E-2</v>
      </c>
      <c r="K477" s="29">
        <f ca="1">IF(C477&gt;=Calculator!$G$27,IF(DAY($C477)=1,Calculator!$G$34/2,IF(DAY($C477)=15,Calculator!$G$34/2,0)),0)</f>
        <v>0</v>
      </c>
      <c r="L477" s="29">
        <f ca="1">IF(DAY($C477)=28,IF(H477=0,0,Calculator!$G$35),0)</f>
        <v>0</v>
      </c>
      <c r="M477" s="29">
        <f ca="1">IF(I477&gt;0,IF(DAY($C477)=1,SUM(INDIRECT("I"&amp;(ROW(C476)-DAY(C476))):I476),0),0)</f>
        <v>0</v>
      </c>
      <c r="N477" s="29">
        <f ca="1">IF(C477&lt;Calculator!$G$27,0,IF(C477=Calculator!$G$27,Calculator!$G$39,IF(H477-K477&lt;=0,IF(D477&gt;Calculator!$G$39,IF(H477-K477+E477+L477+M477+Calculator!$G$39&gt;Calculator!$G$39,Calculator!$G$39-(H477+E477+L477+M477-K477),Calculator!$G$39),D477),0)))</f>
        <v>0</v>
      </c>
    </row>
    <row r="478" spans="1:14" ht="15.75" thickBot="1">
      <c r="A478" s="33" t="str">
        <f ca="1">IF(C478=Calculator!$H$27,"F",IF(Daily!D478+Daily!H478=0,IF(D477+H477&gt;0,"L",""),""))</f>
        <v/>
      </c>
      <c r="B478" s="34">
        <v>477</v>
      </c>
      <c r="C478" s="19">
        <f t="shared" ca="1" si="29"/>
        <v>46407</v>
      </c>
      <c r="D478" s="29">
        <f t="shared" ca="1" si="31"/>
        <v>249008.49557299036</v>
      </c>
      <c r="E478" s="29">
        <f ca="1">IF(C478&lt;Calculator!$D$26,0,IF(DAY($C478)=1,IF(D478-Calculator!$G$24&gt;0,Calculator!$G$24,D478),0))</f>
        <v>0</v>
      </c>
      <c r="F478" s="29">
        <f ca="1">IF(E478&gt;0,D478*Calculator!$G$22/12,0)</f>
        <v>0</v>
      </c>
      <c r="G478" s="29">
        <f ca="1">IF(E478&gt;0,(IFERROR(-PMT(Calculator!$G$22/12,Calculator!$G$23*12,Calculator!$G$20),0))-F478,0)</f>
        <v>0</v>
      </c>
      <c r="H478" s="29">
        <f t="shared" ca="1" si="32"/>
        <v>8779.4705477867992</v>
      </c>
      <c r="I478" s="29">
        <f t="shared" ca="1" si="30"/>
        <v>1.5634673578250464</v>
      </c>
      <c r="J478" s="30">
        <f>Calculator!$G$40</f>
        <v>6.5000000000000002E-2</v>
      </c>
      <c r="K478" s="29">
        <f ca="1">IF(C478&gt;=Calculator!$G$27,IF(DAY($C478)=1,Calculator!$G$34/2,IF(DAY($C478)=15,Calculator!$G$34/2,0)),0)</f>
        <v>0</v>
      </c>
      <c r="L478" s="29">
        <f ca="1">IF(DAY($C478)=28,IF(H478=0,0,Calculator!$G$35),0)</f>
        <v>0</v>
      </c>
      <c r="M478" s="29">
        <f ca="1">IF(I478&gt;0,IF(DAY($C478)=1,SUM(INDIRECT("I"&amp;(ROW(C477)-DAY(C477))):I477),0),0)</f>
        <v>0</v>
      </c>
      <c r="N478" s="29">
        <f ca="1">IF(C478&lt;Calculator!$G$27,0,IF(C478=Calculator!$G$27,Calculator!$G$39,IF(H478-K478&lt;=0,IF(D478&gt;Calculator!$G$39,IF(H478-K478+E478+L478+M478+Calculator!$G$39&gt;Calculator!$G$39,Calculator!$G$39-(H478+E478+L478+M478-K478),Calculator!$G$39),D478),0)))</f>
        <v>0</v>
      </c>
    </row>
    <row r="479" spans="1:14" ht="15.75" thickBot="1">
      <c r="A479" s="33" t="str">
        <f ca="1">IF(C479=Calculator!$H$27,"F",IF(Daily!D479+Daily!H479=0,IF(D478+H478&gt;0,"L",""),""))</f>
        <v/>
      </c>
      <c r="B479" s="34">
        <v>478</v>
      </c>
      <c r="C479" s="19">
        <f t="shared" ca="1" si="29"/>
        <v>46408</v>
      </c>
      <c r="D479" s="29">
        <f t="shared" ca="1" si="31"/>
        <v>249008.49557299036</v>
      </c>
      <c r="E479" s="29">
        <f ca="1">IF(C479&lt;Calculator!$D$26,0,IF(DAY($C479)=1,IF(D479-Calculator!$G$24&gt;0,Calculator!$G$24,D479),0))</f>
        <v>0</v>
      </c>
      <c r="F479" s="29">
        <f ca="1">IF(E479&gt;0,D479*Calculator!$G$22/12,0)</f>
        <v>0</v>
      </c>
      <c r="G479" s="29">
        <f ca="1">IF(E479&gt;0,(IFERROR(-PMT(Calculator!$G$22/12,Calculator!$G$23*12,Calculator!$G$20),0))-F479,0)</f>
        <v>0</v>
      </c>
      <c r="H479" s="29">
        <f t="shared" ca="1" si="32"/>
        <v>8779.4705477867992</v>
      </c>
      <c r="I479" s="29">
        <f t="shared" ca="1" si="30"/>
        <v>1.5634673578250464</v>
      </c>
      <c r="J479" s="30">
        <f>Calculator!$G$40</f>
        <v>6.5000000000000002E-2</v>
      </c>
      <c r="K479" s="29">
        <f ca="1">IF(C479&gt;=Calculator!$G$27,IF(DAY($C479)=1,Calculator!$G$34/2,IF(DAY($C479)=15,Calculator!$G$34/2,0)),0)</f>
        <v>0</v>
      </c>
      <c r="L479" s="29">
        <f ca="1">IF(DAY($C479)=28,IF(H479=0,0,Calculator!$G$35),0)</f>
        <v>0</v>
      </c>
      <c r="M479" s="29">
        <f ca="1">IF(I479&gt;0,IF(DAY($C479)=1,SUM(INDIRECT("I"&amp;(ROW(C478)-DAY(C478))):I478),0),0)</f>
        <v>0</v>
      </c>
      <c r="N479" s="29">
        <f ca="1">IF(C479&lt;Calculator!$G$27,0,IF(C479=Calculator!$G$27,Calculator!$G$39,IF(H479-K479&lt;=0,IF(D479&gt;Calculator!$G$39,IF(H479-K479+E479+L479+M479+Calculator!$G$39&gt;Calculator!$G$39,Calculator!$G$39-(H479+E479+L479+M479-K479),Calculator!$G$39),D479),0)))</f>
        <v>0</v>
      </c>
    </row>
    <row r="480" spans="1:14" ht="15.75" thickBot="1">
      <c r="A480" s="33" t="str">
        <f ca="1">IF(C480=Calculator!$H$27,"F",IF(Daily!D480+Daily!H480=0,IF(D479+H479&gt;0,"L",""),""))</f>
        <v/>
      </c>
      <c r="B480" s="34">
        <v>479</v>
      </c>
      <c r="C480" s="19">
        <f t="shared" ca="1" si="29"/>
        <v>46409</v>
      </c>
      <c r="D480" s="29">
        <f t="shared" ca="1" si="31"/>
        <v>249008.49557299036</v>
      </c>
      <c r="E480" s="29">
        <f ca="1">IF(C480&lt;Calculator!$D$26,0,IF(DAY($C480)=1,IF(D480-Calculator!$G$24&gt;0,Calculator!$G$24,D480),0))</f>
        <v>0</v>
      </c>
      <c r="F480" s="29">
        <f ca="1">IF(E480&gt;0,D480*Calculator!$G$22/12,0)</f>
        <v>0</v>
      </c>
      <c r="G480" s="29">
        <f ca="1">IF(E480&gt;0,(IFERROR(-PMT(Calculator!$G$22/12,Calculator!$G$23*12,Calculator!$G$20),0))-F480,0)</f>
        <v>0</v>
      </c>
      <c r="H480" s="29">
        <f t="shared" ca="1" si="32"/>
        <v>8779.4705477867992</v>
      </c>
      <c r="I480" s="29">
        <f t="shared" ca="1" si="30"/>
        <v>1.5634673578250464</v>
      </c>
      <c r="J480" s="30">
        <f>Calculator!$G$40</f>
        <v>6.5000000000000002E-2</v>
      </c>
      <c r="K480" s="29">
        <f ca="1">IF(C480&gt;=Calculator!$G$27,IF(DAY($C480)=1,Calculator!$G$34/2,IF(DAY($C480)=15,Calculator!$G$34/2,0)),0)</f>
        <v>0</v>
      </c>
      <c r="L480" s="29">
        <f ca="1">IF(DAY($C480)=28,IF(H480=0,0,Calculator!$G$35),0)</f>
        <v>0</v>
      </c>
      <c r="M480" s="29">
        <f ca="1">IF(I480&gt;0,IF(DAY($C480)=1,SUM(INDIRECT("I"&amp;(ROW(C479)-DAY(C479))):I479),0),0)</f>
        <v>0</v>
      </c>
      <c r="N480" s="29">
        <f ca="1">IF(C480&lt;Calculator!$G$27,0,IF(C480=Calculator!$G$27,Calculator!$G$39,IF(H480-K480&lt;=0,IF(D480&gt;Calculator!$G$39,IF(H480-K480+E480+L480+M480+Calculator!$G$39&gt;Calculator!$G$39,Calculator!$G$39-(H480+E480+L480+M480-K480),Calculator!$G$39),D480),0)))</f>
        <v>0</v>
      </c>
    </row>
    <row r="481" spans="1:14" ht="15.75" thickBot="1">
      <c r="A481" s="33" t="str">
        <f ca="1">IF(C481=Calculator!$H$27,"F",IF(Daily!D481+Daily!H481=0,IF(D480+H480&gt;0,"L",""),""))</f>
        <v/>
      </c>
      <c r="B481" s="34">
        <v>480</v>
      </c>
      <c r="C481" s="19">
        <f t="shared" ca="1" si="29"/>
        <v>46410</v>
      </c>
      <c r="D481" s="29">
        <f t="shared" ca="1" si="31"/>
        <v>249008.49557299036</v>
      </c>
      <c r="E481" s="29">
        <f ca="1">IF(C481&lt;Calculator!$D$26,0,IF(DAY($C481)=1,IF(D481-Calculator!$G$24&gt;0,Calculator!$G$24,D481),0))</f>
        <v>0</v>
      </c>
      <c r="F481" s="29">
        <f ca="1">IF(E481&gt;0,D481*Calculator!$G$22/12,0)</f>
        <v>0</v>
      </c>
      <c r="G481" s="29">
        <f ca="1">IF(E481&gt;0,(IFERROR(-PMT(Calculator!$G$22/12,Calculator!$G$23*12,Calculator!$G$20),0))-F481,0)</f>
        <v>0</v>
      </c>
      <c r="H481" s="29">
        <f t="shared" ca="1" si="32"/>
        <v>8779.4705477867992</v>
      </c>
      <c r="I481" s="29">
        <f t="shared" ca="1" si="30"/>
        <v>1.5634673578250464</v>
      </c>
      <c r="J481" s="30">
        <f>Calculator!$G$40</f>
        <v>6.5000000000000002E-2</v>
      </c>
      <c r="K481" s="29">
        <f ca="1">IF(C481&gt;=Calculator!$G$27,IF(DAY($C481)=1,Calculator!$G$34/2,IF(DAY($C481)=15,Calculator!$G$34/2,0)),0)</f>
        <v>0</v>
      </c>
      <c r="L481" s="29">
        <f ca="1">IF(DAY($C481)=28,IF(H481=0,0,Calculator!$G$35),0)</f>
        <v>0</v>
      </c>
      <c r="M481" s="29">
        <f ca="1">IF(I481&gt;0,IF(DAY($C481)=1,SUM(INDIRECT("I"&amp;(ROW(C480)-DAY(C480))):I480),0),0)</f>
        <v>0</v>
      </c>
      <c r="N481" s="29">
        <f ca="1">IF(C481&lt;Calculator!$G$27,0,IF(C481=Calculator!$G$27,Calculator!$G$39,IF(H481-K481&lt;=0,IF(D481&gt;Calculator!$G$39,IF(H481-K481+E481+L481+M481+Calculator!$G$39&gt;Calculator!$G$39,Calculator!$G$39-(H481+E481+L481+M481-K481),Calculator!$G$39),D481),0)))</f>
        <v>0</v>
      </c>
    </row>
    <row r="482" spans="1:14" ht="15.75" thickBot="1">
      <c r="A482" s="33" t="str">
        <f ca="1">IF(C482=Calculator!$H$27,"F",IF(Daily!D482+Daily!H482=0,IF(D481+H481&gt;0,"L",""),""))</f>
        <v/>
      </c>
      <c r="B482" s="34">
        <v>481</v>
      </c>
      <c r="C482" s="19">
        <f t="shared" ca="1" si="29"/>
        <v>46411</v>
      </c>
      <c r="D482" s="29">
        <f t="shared" ca="1" si="31"/>
        <v>249008.49557299036</v>
      </c>
      <c r="E482" s="29">
        <f ca="1">IF(C482&lt;Calculator!$D$26,0,IF(DAY($C482)=1,IF(D482-Calculator!$G$24&gt;0,Calculator!$G$24,D482),0))</f>
        <v>0</v>
      </c>
      <c r="F482" s="29">
        <f ca="1">IF(E482&gt;0,D482*Calculator!$G$22/12,0)</f>
        <v>0</v>
      </c>
      <c r="G482" s="29">
        <f ca="1">IF(E482&gt;0,(IFERROR(-PMT(Calculator!$G$22/12,Calculator!$G$23*12,Calculator!$G$20),0))-F482,0)</f>
        <v>0</v>
      </c>
      <c r="H482" s="29">
        <f t="shared" ca="1" si="32"/>
        <v>8779.4705477867992</v>
      </c>
      <c r="I482" s="29">
        <f t="shared" ca="1" si="30"/>
        <v>1.5634673578250464</v>
      </c>
      <c r="J482" s="30">
        <f>Calculator!$G$40</f>
        <v>6.5000000000000002E-2</v>
      </c>
      <c r="K482" s="29">
        <f ca="1">IF(C482&gt;=Calculator!$G$27,IF(DAY($C482)=1,Calculator!$G$34/2,IF(DAY($C482)=15,Calculator!$G$34/2,0)),0)</f>
        <v>0</v>
      </c>
      <c r="L482" s="29">
        <f ca="1">IF(DAY($C482)=28,IF(H482=0,0,Calculator!$G$35),0)</f>
        <v>0</v>
      </c>
      <c r="M482" s="29">
        <f ca="1">IF(I482&gt;0,IF(DAY($C482)=1,SUM(INDIRECT("I"&amp;(ROW(C481)-DAY(C481))):I481),0),0)</f>
        <v>0</v>
      </c>
      <c r="N482" s="29">
        <f ca="1">IF(C482&lt;Calculator!$G$27,0,IF(C482=Calculator!$G$27,Calculator!$G$39,IF(H482-K482&lt;=0,IF(D482&gt;Calculator!$G$39,IF(H482-K482+E482+L482+M482+Calculator!$G$39&gt;Calculator!$G$39,Calculator!$G$39-(H482+E482+L482+M482-K482),Calculator!$G$39),D482),0)))</f>
        <v>0</v>
      </c>
    </row>
    <row r="483" spans="1:14" ht="15.75" thickBot="1">
      <c r="A483" s="33" t="str">
        <f ca="1">IF(C483=Calculator!$H$27,"F",IF(Daily!D483+Daily!H483=0,IF(D482+H482&gt;0,"L",""),""))</f>
        <v/>
      </c>
      <c r="B483" s="34">
        <v>482</v>
      </c>
      <c r="C483" s="19">
        <f t="shared" ca="1" si="29"/>
        <v>46412</v>
      </c>
      <c r="D483" s="29">
        <f t="shared" ca="1" si="31"/>
        <v>249008.49557299036</v>
      </c>
      <c r="E483" s="29">
        <f ca="1">IF(C483&lt;Calculator!$D$26,0,IF(DAY($C483)=1,IF(D483-Calculator!$G$24&gt;0,Calculator!$G$24,D483),0))</f>
        <v>0</v>
      </c>
      <c r="F483" s="29">
        <f ca="1">IF(E483&gt;0,D483*Calculator!$G$22/12,0)</f>
        <v>0</v>
      </c>
      <c r="G483" s="29">
        <f ca="1">IF(E483&gt;0,(IFERROR(-PMT(Calculator!$G$22/12,Calculator!$G$23*12,Calculator!$G$20),0))-F483,0)</f>
        <v>0</v>
      </c>
      <c r="H483" s="29">
        <f t="shared" ca="1" si="32"/>
        <v>8779.4705477867992</v>
      </c>
      <c r="I483" s="29">
        <f t="shared" ca="1" si="30"/>
        <v>1.5634673578250464</v>
      </c>
      <c r="J483" s="30">
        <f>Calculator!$G$40</f>
        <v>6.5000000000000002E-2</v>
      </c>
      <c r="K483" s="29">
        <f ca="1">IF(C483&gt;=Calculator!$G$27,IF(DAY($C483)=1,Calculator!$G$34/2,IF(DAY($C483)=15,Calculator!$G$34/2,0)),0)</f>
        <v>0</v>
      </c>
      <c r="L483" s="29">
        <f ca="1">IF(DAY($C483)=28,IF(H483=0,0,Calculator!$G$35),0)</f>
        <v>0</v>
      </c>
      <c r="M483" s="29">
        <f ca="1">IF(I483&gt;0,IF(DAY($C483)=1,SUM(INDIRECT("I"&amp;(ROW(C482)-DAY(C482))):I482),0),0)</f>
        <v>0</v>
      </c>
      <c r="N483" s="29">
        <f ca="1">IF(C483&lt;Calculator!$G$27,0,IF(C483=Calculator!$G$27,Calculator!$G$39,IF(H483-K483&lt;=0,IF(D483&gt;Calculator!$G$39,IF(H483-K483+E483+L483+M483+Calculator!$G$39&gt;Calculator!$G$39,Calculator!$G$39-(H483+E483+L483+M483-K483),Calculator!$G$39),D483),0)))</f>
        <v>0</v>
      </c>
    </row>
    <row r="484" spans="1:14" ht="15.75" thickBot="1">
      <c r="A484" s="33" t="str">
        <f ca="1">IF(C484=Calculator!$H$27,"F",IF(Daily!D484+Daily!H484=0,IF(D483+H483&gt;0,"L",""),""))</f>
        <v/>
      </c>
      <c r="B484" s="34">
        <v>483</v>
      </c>
      <c r="C484" s="19">
        <f t="shared" ca="1" si="29"/>
        <v>46413</v>
      </c>
      <c r="D484" s="29">
        <f t="shared" ca="1" si="31"/>
        <v>249008.49557299036</v>
      </c>
      <c r="E484" s="29">
        <f ca="1">IF(C484&lt;Calculator!$D$26,0,IF(DAY($C484)=1,IF(D484-Calculator!$G$24&gt;0,Calculator!$G$24,D484),0))</f>
        <v>0</v>
      </c>
      <c r="F484" s="29">
        <f ca="1">IF(E484&gt;0,D484*Calculator!$G$22/12,0)</f>
        <v>0</v>
      </c>
      <c r="G484" s="29">
        <f ca="1">IF(E484&gt;0,(IFERROR(-PMT(Calculator!$G$22/12,Calculator!$G$23*12,Calculator!$G$20),0))-F484,0)</f>
        <v>0</v>
      </c>
      <c r="H484" s="29">
        <f t="shared" ca="1" si="32"/>
        <v>8779.4705477867992</v>
      </c>
      <c r="I484" s="29">
        <f t="shared" ca="1" si="30"/>
        <v>1.5634673578250464</v>
      </c>
      <c r="J484" s="30">
        <f>Calculator!$G$40</f>
        <v>6.5000000000000002E-2</v>
      </c>
      <c r="K484" s="29">
        <f ca="1">IF(C484&gt;=Calculator!$G$27,IF(DAY($C484)=1,Calculator!$G$34/2,IF(DAY($C484)=15,Calculator!$G$34/2,0)),0)</f>
        <v>0</v>
      </c>
      <c r="L484" s="29">
        <f ca="1">IF(DAY($C484)=28,IF(H484=0,0,Calculator!$G$35),0)</f>
        <v>0</v>
      </c>
      <c r="M484" s="29">
        <f ca="1">IF(I484&gt;0,IF(DAY($C484)=1,SUM(INDIRECT("I"&amp;(ROW(C483)-DAY(C483))):I483),0),0)</f>
        <v>0</v>
      </c>
      <c r="N484" s="29">
        <f ca="1">IF(C484&lt;Calculator!$G$27,0,IF(C484=Calculator!$G$27,Calculator!$G$39,IF(H484-K484&lt;=0,IF(D484&gt;Calculator!$G$39,IF(H484-K484+E484+L484+M484+Calculator!$G$39&gt;Calculator!$G$39,Calculator!$G$39-(H484+E484+L484+M484-K484),Calculator!$G$39),D484),0)))</f>
        <v>0</v>
      </c>
    </row>
    <row r="485" spans="1:14" ht="15.75" thickBot="1">
      <c r="A485" s="33" t="str">
        <f ca="1">IF(C485=Calculator!$H$27,"F",IF(Daily!D485+Daily!H485=0,IF(D484+H484&gt;0,"L",""),""))</f>
        <v/>
      </c>
      <c r="B485" s="34">
        <v>484</v>
      </c>
      <c r="C485" s="19">
        <f t="shared" ca="1" si="29"/>
        <v>46414</v>
      </c>
      <c r="D485" s="29">
        <f t="shared" ca="1" si="31"/>
        <v>249008.49557299036</v>
      </c>
      <c r="E485" s="29">
        <f ca="1">IF(C485&lt;Calculator!$D$26,0,IF(DAY($C485)=1,IF(D485-Calculator!$G$24&gt;0,Calculator!$G$24,D485),0))</f>
        <v>0</v>
      </c>
      <c r="F485" s="29">
        <f ca="1">IF(E485&gt;0,D485*Calculator!$G$22/12,0)</f>
        <v>0</v>
      </c>
      <c r="G485" s="29">
        <f ca="1">IF(E485&gt;0,(IFERROR(-PMT(Calculator!$G$22/12,Calculator!$G$23*12,Calculator!$G$20),0))-F485,0)</f>
        <v>0</v>
      </c>
      <c r="H485" s="29">
        <f t="shared" ca="1" si="32"/>
        <v>8779.4705477867992</v>
      </c>
      <c r="I485" s="29">
        <f t="shared" ca="1" si="30"/>
        <v>1.5634673578250464</v>
      </c>
      <c r="J485" s="30">
        <f>Calculator!$G$40</f>
        <v>6.5000000000000002E-2</v>
      </c>
      <c r="K485" s="29">
        <f ca="1">IF(C485&gt;=Calculator!$G$27,IF(DAY($C485)=1,Calculator!$G$34/2,IF(DAY($C485)=15,Calculator!$G$34/2,0)),0)</f>
        <v>0</v>
      </c>
      <c r="L485" s="29">
        <f ca="1">IF(DAY($C485)=28,IF(H485=0,0,Calculator!$G$35),0)</f>
        <v>0</v>
      </c>
      <c r="M485" s="29">
        <f ca="1">IF(I485&gt;0,IF(DAY($C485)=1,SUM(INDIRECT("I"&amp;(ROW(C484)-DAY(C484))):I484),0),0)</f>
        <v>0</v>
      </c>
      <c r="N485" s="29">
        <f ca="1">IF(C485&lt;Calculator!$G$27,0,IF(C485=Calculator!$G$27,Calculator!$G$39,IF(H485-K485&lt;=0,IF(D485&gt;Calculator!$G$39,IF(H485-K485+E485+L485+M485+Calculator!$G$39&gt;Calculator!$G$39,Calculator!$G$39-(H485+E485+L485+M485-K485),Calculator!$G$39),D485),0)))</f>
        <v>0</v>
      </c>
    </row>
    <row r="486" spans="1:14" ht="15.75" thickBot="1">
      <c r="A486" s="33" t="str">
        <f ca="1">IF(C486=Calculator!$H$27,"F",IF(Daily!D486+Daily!H486=0,IF(D485+H485&gt;0,"L",""),""))</f>
        <v/>
      </c>
      <c r="B486" s="34">
        <v>485</v>
      </c>
      <c r="C486" s="19">
        <f t="shared" ca="1" si="29"/>
        <v>46415</v>
      </c>
      <c r="D486" s="29">
        <f t="shared" ca="1" si="31"/>
        <v>249008.49557299036</v>
      </c>
      <c r="E486" s="29">
        <f ca="1">IF(C486&lt;Calculator!$D$26,0,IF(DAY($C486)=1,IF(D486-Calculator!$G$24&gt;0,Calculator!$G$24,D486),0))</f>
        <v>0</v>
      </c>
      <c r="F486" s="29">
        <f ca="1">IF(E486&gt;0,D486*Calculator!$G$22/12,0)</f>
        <v>0</v>
      </c>
      <c r="G486" s="29">
        <f ca="1">IF(E486&gt;0,(IFERROR(-PMT(Calculator!$G$22/12,Calculator!$G$23*12,Calculator!$G$20),0))-F486,0)</f>
        <v>0</v>
      </c>
      <c r="H486" s="29">
        <f t="shared" ca="1" si="32"/>
        <v>8779.4705477867992</v>
      </c>
      <c r="I486" s="29">
        <f t="shared" ca="1" si="30"/>
        <v>1.5634673578250464</v>
      </c>
      <c r="J486" s="30">
        <f>Calculator!$G$40</f>
        <v>6.5000000000000002E-2</v>
      </c>
      <c r="K486" s="29">
        <f ca="1">IF(C486&gt;=Calculator!$G$27,IF(DAY($C486)=1,Calculator!$G$34/2,IF(DAY($C486)=15,Calculator!$G$34/2,0)),0)</f>
        <v>0</v>
      </c>
      <c r="L486" s="29">
        <f ca="1">IF(DAY($C486)=28,IF(H486=0,0,Calculator!$G$35),0)</f>
        <v>5000</v>
      </c>
      <c r="M486" s="29">
        <f ca="1">IF(I486&gt;0,IF(DAY($C486)=1,SUM(INDIRECT("I"&amp;(ROW(C485)-DAY(C485))):I485),0),0)</f>
        <v>0</v>
      </c>
      <c r="N486" s="29">
        <f ca="1">IF(C486&lt;Calculator!$G$27,0,IF(C486=Calculator!$G$27,Calculator!$G$39,IF(H486-K486&lt;=0,IF(D486&gt;Calculator!$G$39,IF(H486-K486+E486+L486+M486+Calculator!$G$39&gt;Calculator!$G$39,Calculator!$G$39-(H486+E486+L486+M486-K486),Calculator!$G$39),D486),0)))</f>
        <v>0</v>
      </c>
    </row>
    <row r="487" spans="1:14" ht="15.75" thickBot="1">
      <c r="A487" s="33" t="str">
        <f ca="1">IF(C487=Calculator!$H$27,"F",IF(Daily!D487+Daily!H487=0,IF(D486+H486&gt;0,"L",""),""))</f>
        <v/>
      </c>
      <c r="B487" s="34">
        <v>486</v>
      </c>
      <c r="C487" s="19">
        <f t="shared" ca="1" si="29"/>
        <v>46416</v>
      </c>
      <c r="D487" s="29">
        <f t="shared" ca="1" si="31"/>
        <v>249008.49557299036</v>
      </c>
      <c r="E487" s="29">
        <f ca="1">IF(C487&lt;Calculator!$D$26,0,IF(DAY($C487)=1,IF(D487-Calculator!$G$24&gt;0,Calculator!$G$24,D487),0))</f>
        <v>0</v>
      </c>
      <c r="F487" s="29">
        <f ca="1">IF(E487&gt;0,D487*Calculator!$G$22/12,0)</f>
        <v>0</v>
      </c>
      <c r="G487" s="29">
        <f ca="1">IF(E487&gt;0,(IFERROR(-PMT(Calculator!$G$22/12,Calculator!$G$23*12,Calculator!$G$20),0))-F487,0)</f>
        <v>0</v>
      </c>
      <c r="H487" s="29">
        <f t="shared" ca="1" si="32"/>
        <v>13779.470547786799</v>
      </c>
      <c r="I487" s="29">
        <f t="shared" ca="1" si="30"/>
        <v>2.4538783167291562</v>
      </c>
      <c r="J487" s="30">
        <f>Calculator!$G$40</f>
        <v>6.5000000000000002E-2</v>
      </c>
      <c r="K487" s="29">
        <f ca="1">IF(C487&gt;=Calculator!$G$27,IF(DAY($C487)=1,Calculator!$G$34/2,IF(DAY($C487)=15,Calculator!$G$34/2,0)),0)</f>
        <v>0</v>
      </c>
      <c r="L487" s="29">
        <f ca="1">IF(DAY($C487)=28,IF(H487=0,0,Calculator!$G$35),0)</f>
        <v>0</v>
      </c>
      <c r="M487" s="29">
        <f ca="1">IF(I487&gt;0,IF(DAY($C487)=1,SUM(INDIRECT("I"&amp;(ROW(C486)-DAY(C486))):I486),0),0)</f>
        <v>0</v>
      </c>
      <c r="N487" s="29">
        <f ca="1">IF(C487&lt;Calculator!$G$27,0,IF(C487=Calculator!$G$27,Calculator!$G$39,IF(H487-K487&lt;=0,IF(D487&gt;Calculator!$G$39,IF(H487-K487+E487+L487+M487+Calculator!$G$39&gt;Calculator!$G$39,Calculator!$G$39-(H487+E487+L487+M487-K487),Calculator!$G$39),D487),0)))</f>
        <v>0</v>
      </c>
    </row>
    <row r="488" spans="1:14" ht="15.75" thickBot="1">
      <c r="A488" s="33" t="str">
        <f ca="1">IF(C488=Calculator!$H$27,"F",IF(Daily!D488+Daily!H488=0,IF(D487+H487&gt;0,"L",""),""))</f>
        <v/>
      </c>
      <c r="B488" s="34">
        <v>487</v>
      </c>
      <c r="C488" s="19">
        <f t="shared" ca="1" si="29"/>
        <v>46417</v>
      </c>
      <c r="D488" s="29">
        <f t="shared" ca="1" si="31"/>
        <v>249008.49557299036</v>
      </c>
      <c r="E488" s="29">
        <f ca="1">IF(C488&lt;Calculator!$D$26,0,IF(DAY($C488)=1,IF(D488-Calculator!$G$24&gt;0,Calculator!$G$24,D488),0))</f>
        <v>0</v>
      </c>
      <c r="F488" s="29">
        <f ca="1">IF(E488&gt;0,D488*Calculator!$G$22/12,0)</f>
        <v>0</v>
      </c>
      <c r="G488" s="29">
        <f ca="1">IF(E488&gt;0,(IFERROR(-PMT(Calculator!$G$22/12,Calculator!$G$23*12,Calculator!$G$20),0))-F488,0)</f>
        <v>0</v>
      </c>
      <c r="H488" s="29">
        <f t="shared" ca="1" si="32"/>
        <v>13779.470547786799</v>
      </c>
      <c r="I488" s="29">
        <f t="shared" ca="1" si="30"/>
        <v>2.4538783167291562</v>
      </c>
      <c r="J488" s="30">
        <f>Calculator!$G$40</f>
        <v>6.5000000000000002E-2</v>
      </c>
      <c r="K488" s="29">
        <f ca="1">IF(C488&gt;=Calculator!$G$27,IF(DAY($C488)=1,Calculator!$G$34/2,IF(DAY($C488)=15,Calculator!$G$34/2,0)),0)</f>
        <v>0</v>
      </c>
      <c r="L488" s="29">
        <f ca="1">IF(DAY($C488)=28,IF(H488=0,0,Calculator!$G$35),0)</f>
        <v>0</v>
      </c>
      <c r="M488" s="29">
        <f ca="1">IF(I488&gt;0,IF(DAY($C488)=1,SUM(INDIRECT("I"&amp;(ROW(C487)-DAY(C487))):I487),0),0)</f>
        <v>0</v>
      </c>
      <c r="N488" s="29">
        <f ca="1">IF(C488&lt;Calculator!$G$27,0,IF(C488=Calculator!$G$27,Calculator!$G$39,IF(H488-K488&lt;=0,IF(D488&gt;Calculator!$G$39,IF(H488-K488+E488+L488+M488+Calculator!$G$39&gt;Calculator!$G$39,Calculator!$G$39-(H488+E488+L488+M488-K488),Calculator!$G$39),D488),0)))</f>
        <v>0</v>
      </c>
    </row>
    <row r="489" spans="1:14" ht="15.75" thickBot="1">
      <c r="A489" s="33" t="str">
        <f ca="1">IF(C489=Calculator!$H$27,"F",IF(Daily!D489+Daily!H489=0,IF(D488+H488&gt;0,"L",""),""))</f>
        <v/>
      </c>
      <c r="B489" s="34">
        <v>488</v>
      </c>
      <c r="C489" s="19">
        <f t="shared" ca="1" si="29"/>
        <v>46418</v>
      </c>
      <c r="D489" s="29">
        <f t="shared" ca="1" si="31"/>
        <v>249008.49557299036</v>
      </c>
      <c r="E489" s="29">
        <f ca="1">IF(C489&lt;Calculator!$D$26,0,IF(DAY($C489)=1,IF(D489-Calculator!$G$24&gt;0,Calculator!$G$24,D489),0))</f>
        <v>0</v>
      </c>
      <c r="F489" s="29">
        <f ca="1">IF(E489&gt;0,D489*Calculator!$G$22/12,0)</f>
        <v>0</v>
      </c>
      <c r="G489" s="29">
        <f ca="1">IF(E489&gt;0,(IFERROR(-PMT(Calculator!$G$22/12,Calculator!$G$23*12,Calculator!$G$20),0))-F489,0)</f>
        <v>0</v>
      </c>
      <c r="H489" s="29">
        <f t="shared" ca="1" si="32"/>
        <v>13779.470547786799</v>
      </c>
      <c r="I489" s="29">
        <f t="shared" ca="1" si="30"/>
        <v>2.4538783167291562</v>
      </c>
      <c r="J489" s="30">
        <f>Calculator!$G$40</f>
        <v>6.5000000000000002E-2</v>
      </c>
      <c r="K489" s="29">
        <f ca="1">IF(C489&gt;=Calculator!$G$27,IF(DAY($C489)=1,Calculator!$G$34/2,IF(DAY($C489)=15,Calculator!$G$34/2,0)),0)</f>
        <v>0</v>
      </c>
      <c r="L489" s="29">
        <f ca="1">IF(DAY($C489)=28,IF(H489=0,0,Calculator!$G$35),0)</f>
        <v>0</v>
      </c>
      <c r="M489" s="29">
        <f ca="1">IF(I489&gt;0,IF(DAY($C489)=1,SUM(INDIRECT("I"&amp;(ROW(C488)-DAY(C488))):I488),0),0)</f>
        <v>0</v>
      </c>
      <c r="N489" s="29">
        <f ca="1">IF(C489&lt;Calculator!$G$27,0,IF(C489=Calculator!$G$27,Calculator!$G$39,IF(H489-K489&lt;=0,IF(D489&gt;Calculator!$G$39,IF(H489-K489+E489+L489+M489+Calculator!$G$39&gt;Calculator!$G$39,Calculator!$G$39-(H489+E489+L489+M489-K489),Calculator!$G$39),D489),0)))</f>
        <v>0</v>
      </c>
    </row>
    <row r="490" spans="1:14" ht="15.75" thickBot="1">
      <c r="A490" s="33" t="str">
        <f ca="1">IF(C490=Calculator!$H$27,"F",IF(Daily!D490+Daily!H490=0,IF(D489+H489&gt;0,"L",""),""))</f>
        <v/>
      </c>
      <c r="B490" s="34">
        <v>489</v>
      </c>
      <c r="C490" s="19">
        <f t="shared" ca="1" si="29"/>
        <v>46419</v>
      </c>
      <c r="D490" s="29">
        <f t="shared" ca="1" si="31"/>
        <v>249008.49557299036</v>
      </c>
      <c r="E490" s="29">
        <f ca="1">IF(C490&lt;Calculator!$D$26,0,IF(DAY($C490)=1,IF(D490-Calculator!$G$24&gt;0,Calculator!$G$24,D490),0))</f>
        <v>1878.8756805424866</v>
      </c>
      <c r="F490" s="29">
        <f ca="1">IF(E490&gt;0,D490*Calculator!$G$22/12,0)</f>
        <v>1037.5353982207932</v>
      </c>
      <c r="G490" s="29">
        <f ca="1">IF(E490&gt;0,(IFERROR(-PMT(Calculator!$G$22/12,Calculator!$G$23*12,Calculator!$G$20),0))-F490,0)</f>
        <v>841.34028232169339</v>
      </c>
      <c r="H490" s="29">
        <f t="shared" ca="1" si="32"/>
        <v>13779.470547786799</v>
      </c>
      <c r="I490" s="29">
        <f t="shared" ca="1" si="30"/>
        <v>2.4538783167291562</v>
      </c>
      <c r="J490" s="30">
        <f>Calculator!$G$40</f>
        <v>6.5000000000000002E-2</v>
      </c>
      <c r="K490" s="29">
        <f ca="1">IF(C490&gt;=Calculator!$G$27,IF(DAY($C490)=1,Calculator!$G$34/2,IF(DAY($C490)=15,Calculator!$G$34/2,0)),0)</f>
        <v>4500</v>
      </c>
      <c r="L490" s="29">
        <f ca="1">IF(DAY($C490)=28,IF(H490=0,0,Calculator!$G$35),0)</f>
        <v>0</v>
      </c>
      <c r="M490" s="29">
        <f ca="1">IF(I490&gt;0,IF(DAY($C490)=1,SUM(INDIRECT("I"&amp;(ROW(C489)-DAY(C489))):I489),0),0)</f>
        <v>37.956875613786394</v>
      </c>
      <c r="N490" s="29">
        <f ca="1">IF(C490&lt;Calculator!$G$27,0,IF(C490=Calculator!$G$27,Calculator!$G$39,IF(H490-K490&lt;=0,IF(D490&gt;Calculator!$G$39,IF(H490-K490+E490+L490+M490+Calculator!$G$39&gt;Calculator!$G$39,Calculator!$G$39-(H490+E490+L490+M490-K490),Calculator!$G$39),D490),0)))</f>
        <v>0</v>
      </c>
    </row>
    <row r="491" spans="1:14" ht="15.75" thickBot="1">
      <c r="A491" s="33" t="str">
        <f ca="1">IF(C491=Calculator!$H$27,"F",IF(Daily!D491+Daily!H491=0,IF(D490+H490&gt;0,"L",""),""))</f>
        <v/>
      </c>
      <c r="B491" s="34">
        <v>490</v>
      </c>
      <c r="C491" s="19">
        <f t="shared" ca="1" si="29"/>
        <v>46420</v>
      </c>
      <c r="D491" s="29">
        <f t="shared" ca="1" si="31"/>
        <v>248167.15529066866</v>
      </c>
      <c r="E491" s="29">
        <f ca="1">IF(C491&lt;Calculator!$D$26,0,IF(DAY($C491)=1,IF(D491-Calculator!$G$24&gt;0,Calculator!$G$24,D491),0))</f>
        <v>0</v>
      </c>
      <c r="F491" s="29">
        <f ca="1">IF(E491&gt;0,D491*Calculator!$G$22/12,0)</f>
        <v>0</v>
      </c>
      <c r="G491" s="29">
        <f ca="1">IF(E491&gt;0,(IFERROR(-PMT(Calculator!$G$22/12,Calculator!$G$23*12,Calculator!$G$20),0))-F491,0)</f>
        <v>0</v>
      </c>
      <c r="H491" s="29">
        <f t="shared" ca="1" si="32"/>
        <v>11196.303103943073</v>
      </c>
      <c r="I491" s="29">
        <f t="shared" ca="1" si="30"/>
        <v>1.9938621965926022</v>
      </c>
      <c r="J491" s="30">
        <f>Calculator!$G$40</f>
        <v>6.5000000000000002E-2</v>
      </c>
      <c r="K491" s="29">
        <f ca="1">IF(C491&gt;=Calculator!$G$27,IF(DAY($C491)=1,Calculator!$G$34/2,IF(DAY($C491)=15,Calculator!$G$34/2,0)),0)</f>
        <v>0</v>
      </c>
      <c r="L491" s="29">
        <f ca="1">IF(DAY($C491)=28,IF(H491=0,0,Calculator!$G$35),0)</f>
        <v>0</v>
      </c>
      <c r="M491" s="29">
        <f ca="1">IF(I491&gt;0,IF(DAY($C491)=1,SUM(INDIRECT("I"&amp;(ROW(C490)-DAY(C490))):I490),0),0)</f>
        <v>0</v>
      </c>
      <c r="N491" s="29">
        <f ca="1">IF(C491&lt;Calculator!$G$27,0,IF(C491=Calculator!$G$27,Calculator!$G$39,IF(H491-K491&lt;=0,IF(D491&gt;Calculator!$G$39,IF(H491-K491+E491+L491+M491+Calculator!$G$39&gt;Calculator!$G$39,Calculator!$G$39-(H491+E491+L491+M491-K491),Calculator!$G$39),D491),0)))</f>
        <v>0</v>
      </c>
    </row>
    <row r="492" spans="1:14" ht="15.75" thickBot="1">
      <c r="A492" s="33" t="str">
        <f ca="1">IF(C492=Calculator!$H$27,"F",IF(Daily!D492+Daily!H492=0,IF(D491+H491&gt;0,"L",""),""))</f>
        <v/>
      </c>
      <c r="B492" s="34">
        <v>491</v>
      </c>
      <c r="C492" s="19">
        <f t="shared" ca="1" si="29"/>
        <v>46421</v>
      </c>
      <c r="D492" s="29">
        <f t="shared" ca="1" si="31"/>
        <v>248167.15529066866</v>
      </c>
      <c r="E492" s="29">
        <f ca="1">IF(C492&lt;Calculator!$D$26,0,IF(DAY($C492)=1,IF(D492-Calculator!$G$24&gt;0,Calculator!$G$24,D492),0))</f>
        <v>0</v>
      </c>
      <c r="F492" s="29">
        <f ca="1">IF(E492&gt;0,D492*Calculator!$G$22/12,0)</f>
        <v>0</v>
      </c>
      <c r="G492" s="29">
        <f ca="1">IF(E492&gt;0,(IFERROR(-PMT(Calculator!$G$22/12,Calculator!$G$23*12,Calculator!$G$20),0))-F492,0)</f>
        <v>0</v>
      </c>
      <c r="H492" s="29">
        <f t="shared" ca="1" si="32"/>
        <v>11196.303103943073</v>
      </c>
      <c r="I492" s="29">
        <f t="shared" ca="1" si="30"/>
        <v>1.9938621965926022</v>
      </c>
      <c r="J492" s="30">
        <f>Calculator!$G$40</f>
        <v>6.5000000000000002E-2</v>
      </c>
      <c r="K492" s="29">
        <f ca="1">IF(C492&gt;=Calculator!$G$27,IF(DAY($C492)=1,Calculator!$G$34/2,IF(DAY($C492)=15,Calculator!$G$34/2,0)),0)</f>
        <v>0</v>
      </c>
      <c r="L492" s="29">
        <f ca="1">IF(DAY($C492)=28,IF(H492=0,0,Calculator!$G$35),0)</f>
        <v>0</v>
      </c>
      <c r="M492" s="29">
        <f ca="1">IF(I492&gt;0,IF(DAY($C492)=1,SUM(INDIRECT("I"&amp;(ROW(C491)-DAY(C491))):I491),0),0)</f>
        <v>0</v>
      </c>
      <c r="N492" s="29">
        <f ca="1">IF(C492&lt;Calculator!$G$27,0,IF(C492=Calculator!$G$27,Calculator!$G$39,IF(H492-K492&lt;=0,IF(D492&gt;Calculator!$G$39,IF(H492-K492+E492+L492+M492+Calculator!$G$39&gt;Calculator!$G$39,Calculator!$G$39-(H492+E492+L492+M492-K492),Calculator!$G$39),D492),0)))</f>
        <v>0</v>
      </c>
    </row>
    <row r="493" spans="1:14" ht="15.75" thickBot="1">
      <c r="A493" s="33" t="str">
        <f ca="1">IF(C493=Calculator!$H$27,"F",IF(Daily!D493+Daily!H493=0,IF(D492+H492&gt;0,"L",""),""))</f>
        <v/>
      </c>
      <c r="B493" s="34">
        <v>492</v>
      </c>
      <c r="C493" s="19">
        <f t="shared" ca="1" si="29"/>
        <v>46422</v>
      </c>
      <c r="D493" s="29">
        <f t="shared" ca="1" si="31"/>
        <v>248167.15529066866</v>
      </c>
      <c r="E493" s="29">
        <f ca="1">IF(C493&lt;Calculator!$D$26,0,IF(DAY($C493)=1,IF(D493-Calculator!$G$24&gt;0,Calculator!$G$24,D493),0))</f>
        <v>0</v>
      </c>
      <c r="F493" s="29">
        <f ca="1">IF(E493&gt;0,D493*Calculator!$G$22/12,0)</f>
        <v>0</v>
      </c>
      <c r="G493" s="29">
        <f ca="1">IF(E493&gt;0,(IFERROR(-PMT(Calculator!$G$22/12,Calculator!$G$23*12,Calculator!$G$20),0))-F493,0)</f>
        <v>0</v>
      </c>
      <c r="H493" s="29">
        <f t="shared" ca="1" si="32"/>
        <v>11196.303103943073</v>
      </c>
      <c r="I493" s="29">
        <f t="shared" ca="1" si="30"/>
        <v>1.9938621965926022</v>
      </c>
      <c r="J493" s="30">
        <f>Calculator!$G$40</f>
        <v>6.5000000000000002E-2</v>
      </c>
      <c r="K493" s="29">
        <f ca="1">IF(C493&gt;=Calculator!$G$27,IF(DAY($C493)=1,Calculator!$G$34/2,IF(DAY($C493)=15,Calculator!$G$34/2,0)),0)</f>
        <v>0</v>
      </c>
      <c r="L493" s="29">
        <f ca="1">IF(DAY($C493)=28,IF(H493=0,0,Calculator!$G$35),0)</f>
        <v>0</v>
      </c>
      <c r="M493" s="29">
        <f ca="1">IF(I493&gt;0,IF(DAY($C493)=1,SUM(INDIRECT("I"&amp;(ROW(C492)-DAY(C492))):I492),0),0)</f>
        <v>0</v>
      </c>
      <c r="N493" s="29">
        <f ca="1">IF(C493&lt;Calculator!$G$27,0,IF(C493=Calculator!$G$27,Calculator!$G$39,IF(H493-K493&lt;=0,IF(D493&gt;Calculator!$G$39,IF(H493-K493+E493+L493+M493+Calculator!$G$39&gt;Calculator!$G$39,Calculator!$G$39-(H493+E493+L493+M493-K493),Calculator!$G$39),D493),0)))</f>
        <v>0</v>
      </c>
    </row>
    <row r="494" spans="1:14" ht="15.75" thickBot="1">
      <c r="A494" s="33" t="str">
        <f ca="1">IF(C494=Calculator!$H$27,"F",IF(Daily!D494+Daily!H494=0,IF(D493+H493&gt;0,"L",""),""))</f>
        <v/>
      </c>
      <c r="B494" s="34">
        <v>493</v>
      </c>
      <c r="C494" s="19">
        <f t="shared" ca="1" si="29"/>
        <v>46423</v>
      </c>
      <c r="D494" s="29">
        <f t="shared" ca="1" si="31"/>
        <v>248167.15529066866</v>
      </c>
      <c r="E494" s="29">
        <f ca="1">IF(C494&lt;Calculator!$D$26,0,IF(DAY($C494)=1,IF(D494-Calculator!$G$24&gt;0,Calculator!$G$24,D494),0))</f>
        <v>0</v>
      </c>
      <c r="F494" s="29">
        <f ca="1">IF(E494&gt;0,D494*Calculator!$G$22/12,0)</f>
        <v>0</v>
      </c>
      <c r="G494" s="29">
        <f ca="1">IF(E494&gt;0,(IFERROR(-PMT(Calculator!$G$22/12,Calculator!$G$23*12,Calculator!$G$20),0))-F494,0)</f>
        <v>0</v>
      </c>
      <c r="H494" s="29">
        <f t="shared" ca="1" si="32"/>
        <v>11196.303103943073</v>
      </c>
      <c r="I494" s="29">
        <f t="shared" ca="1" si="30"/>
        <v>1.9938621965926022</v>
      </c>
      <c r="J494" s="30">
        <f>Calculator!$G$40</f>
        <v>6.5000000000000002E-2</v>
      </c>
      <c r="K494" s="29">
        <f ca="1">IF(C494&gt;=Calculator!$G$27,IF(DAY($C494)=1,Calculator!$G$34/2,IF(DAY($C494)=15,Calculator!$G$34/2,0)),0)</f>
        <v>0</v>
      </c>
      <c r="L494" s="29">
        <f ca="1">IF(DAY($C494)=28,IF(H494=0,0,Calculator!$G$35),0)</f>
        <v>0</v>
      </c>
      <c r="M494" s="29">
        <f ca="1">IF(I494&gt;0,IF(DAY($C494)=1,SUM(INDIRECT("I"&amp;(ROW(C493)-DAY(C493))):I493),0),0)</f>
        <v>0</v>
      </c>
      <c r="N494" s="29">
        <f ca="1">IF(C494&lt;Calculator!$G$27,0,IF(C494=Calculator!$G$27,Calculator!$G$39,IF(H494-K494&lt;=0,IF(D494&gt;Calculator!$G$39,IF(H494-K494+E494+L494+M494+Calculator!$G$39&gt;Calculator!$G$39,Calculator!$G$39-(H494+E494+L494+M494-K494),Calculator!$G$39),D494),0)))</f>
        <v>0</v>
      </c>
    </row>
    <row r="495" spans="1:14" ht="15.75" thickBot="1">
      <c r="A495" s="33" t="str">
        <f ca="1">IF(C495=Calculator!$H$27,"F",IF(Daily!D495+Daily!H495=0,IF(D494+H494&gt;0,"L",""),""))</f>
        <v/>
      </c>
      <c r="B495" s="34">
        <v>494</v>
      </c>
      <c r="C495" s="19">
        <f t="shared" ca="1" si="29"/>
        <v>46424</v>
      </c>
      <c r="D495" s="29">
        <f t="shared" ca="1" si="31"/>
        <v>248167.15529066866</v>
      </c>
      <c r="E495" s="29">
        <f ca="1">IF(C495&lt;Calculator!$D$26,0,IF(DAY($C495)=1,IF(D495-Calculator!$G$24&gt;0,Calculator!$G$24,D495),0))</f>
        <v>0</v>
      </c>
      <c r="F495" s="29">
        <f ca="1">IF(E495&gt;0,D495*Calculator!$G$22/12,0)</f>
        <v>0</v>
      </c>
      <c r="G495" s="29">
        <f ca="1">IF(E495&gt;0,(IFERROR(-PMT(Calculator!$G$22/12,Calculator!$G$23*12,Calculator!$G$20),0))-F495,0)</f>
        <v>0</v>
      </c>
      <c r="H495" s="29">
        <f t="shared" ca="1" si="32"/>
        <v>11196.303103943073</v>
      </c>
      <c r="I495" s="29">
        <f t="shared" ca="1" si="30"/>
        <v>1.9938621965926022</v>
      </c>
      <c r="J495" s="30">
        <f>Calculator!$G$40</f>
        <v>6.5000000000000002E-2</v>
      </c>
      <c r="K495" s="29">
        <f ca="1">IF(C495&gt;=Calculator!$G$27,IF(DAY($C495)=1,Calculator!$G$34/2,IF(DAY($C495)=15,Calculator!$G$34/2,0)),0)</f>
        <v>0</v>
      </c>
      <c r="L495" s="29">
        <f ca="1">IF(DAY($C495)=28,IF(H495=0,0,Calculator!$G$35),0)</f>
        <v>0</v>
      </c>
      <c r="M495" s="29">
        <f ca="1">IF(I495&gt;0,IF(DAY($C495)=1,SUM(INDIRECT("I"&amp;(ROW(C494)-DAY(C494))):I494),0),0)</f>
        <v>0</v>
      </c>
      <c r="N495" s="29">
        <f ca="1">IF(C495&lt;Calculator!$G$27,0,IF(C495=Calculator!$G$27,Calculator!$G$39,IF(H495-K495&lt;=0,IF(D495&gt;Calculator!$G$39,IF(H495-K495+E495+L495+M495+Calculator!$G$39&gt;Calculator!$G$39,Calculator!$G$39-(H495+E495+L495+M495-K495),Calculator!$G$39),D495),0)))</f>
        <v>0</v>
      </c>
    </row>
    <row r="496" spans="1:14" ht="15.75" thickBot="1">
      <c r="A496" s="33" t="str">
        <f ca="1">IF(C496=Calculator!$H$27,"F",IF(Daily!D496+Daily!H496=0,IF(D495+H495&gt;0,"L",""),""))</f>
        <v/>
      </c>
      <c r="B496" s="34">
        <v>495</v>
      </c>
      <c r="C496" s="19">
        <f t="shared" ca="1" si="29"/>
        <v>46425</v>
      </c>
      <c r="D496" s="29">
        <f t="shared" ca="1" si="31"/>
        <v>248167.15529066866</v>
      </c>
      <c r="E496" s="29">
        <f ca="1">IF(C496&lt;Calculator!$D$26,0,IF(DAY($C496)=1,IF(D496-Calculator!$G$24&gt;0,Calculator!$G$24,D496),0))</f>
        <v>0</v>
      </c>
      <c r="F496" s="29">
        <f ca="1">IF(E496&gt;0,D496*Calculator!$G$22/12,0)</f>
        <v>0</v>
      </c>
      <c r="G496" s="29">
        <f ca="1">IF(E496&gt;0,(IFERROR(-PMT(Calculator!$G$22/12,Calculator!$G$23*12,Calculator!$G$20),0))-F496,0)</f>
        <v>0</v>
      </c>
      <c r="H496" s="29">
        <f t="shared" ca="1" si="32"/>
        <v>11196.303103943073</v>
      </c>
      <c r="I496" s="29">
        <f t="shared" ca="1" si="30"/>
        <v>1.9938621965926022</v>
      </c>
      <c r="J496" s="30">
        <f>Calculator!$G$40</f>
        <v>6.5000000000000002E-2</v>
      </c>
      <c r="K496" s="29">
        <f ca="1">IF(C496&gt;=Calculator!$G$27,IF(DAY($C496)=1,Calculator!$G$34/2,IF(DAY($C496)=15,Calculator!$G$34/2,0)),0)</f>
        <v>0</v>
      </c>
      <c r="L496" s="29">
        <f ca="1">IF(DAY($C496)=28,IF(H496=0,0,Calculator!$G$35),0)</f>
        <v>0</v>
      </c>
      <c r="M496" s="29">
        <f ca="1">IF(I496&gt;0,IF(DAY($C496)=1,SUM(INDIRECT("I"&amp;(ROW(C495)-DAY(C495))):I495),0),0)</f>
        <v>0</v>
      </c>
      <c r="N496" s="29">
        <f ca="1">IF(C496&lt;Calculator!$G$27,0,IF(C496=Calculator!$G$27,Calculator!$G$39,IF(H496-K496&lt;=0,IF(D496&gt;Calculator!$G$39,IF(H496-K496+E496+L496+M496+Calculator!$G$39&gt;Calculator!$G$39,Calculator!$G$39-(H496+E496+L496+M496-K496),Calculator!$G$39),D496),0)))</f>
        <v>0</v>
      </c>
    </row>
    <row r="497" spans="1:14" ht="15.75" thickBot="1">
      <c r="A497" s="33" t="str">
        <f ca="1">IF(C497=Calculator!$H$27,"F",IF(Daily!D497+Daily!H497=0,IF(D496+H496&gt;0,"L",""),""))</f>
        <v/>
      </c>
      <c r="B497" s="34">
        <v>496</v>
      </c>
      <c r="C497" s="19">
        <f t="shared" ca="1" si="29"/>
        <v>46426</v>
      </c>
      <c r="D497" s="29">
        <f t="shared" ca="1" si="31"/>
        <v>248167.15529066866</v>
      </c>
      <c r="E497" s="29">
        <f ca="1">IF(C497&lt;Calculator!$D$26,0,IF(DAY($C497)=1,IF(D497-Calculator!$G$24&gt;0,Calculator!$G$24,D497),0))</f>
        <v>0</v>
      </c>
      <c r="F497" s="29">
        <f ca="1">IF(E497&gt;0,D497*Calculator!$G$22/12,0)</f>
        <v>0</v>
      </c>
      <c r="G497" s="29">
        <f ca="1">IF(E497&gt;0,(IFERROR(-PMT(Calculator!$G$22/12,Calculator!$G$23*12,Calculator!$G$20),0))-F497,0)</f>
        <v>0</v>
      </c>
      <c r="H497" s="29">
        <f t="shared" ca="1" si="32"/>
        <v>11196.303103943073</v>
      </c>
      <c r="I497" s="29">
        <f t="shared" ca="1" si="30"/>
        <v>1.9938621965926022</v>
      </c>
      <c r="J497" s="30">
        <f>Calculator!$G$40</f>
        <v>6.5000000000000002E-2</v>
      </c>
      <c r="K497" s="29">
        <f ca="1">IF(C497&gt;=Calculator!$G$27,IF(DAY($C497)=1,Calculator!$G$34/2,IF(DAY($C497)=15,Calculator!$G$34/2,0)),0)</f>
        <v>0</v>
      </c>
      <c r="L497" s="29">
        <f ca="1">IF(DAY($C497)=28,IF(H497=0,0,Calculator!$G$35),0)</f>
        <v>0</v>
      </c>
      <c r="M497" s="29">
        <f ca="1">IF(I497&gt;0,IF(DAY($C497)=1,SUM(INDIRECT("I"&amp;(ROW(C496)-DAY(C496))):I496),0),0)</f>
        <v>0</v>
      </c>
      <c r="N497" s="29">
        <f ca="1">IF(C497&lt;Calculator!$G$27,0,IF(C497=Calculator!$G$27,Calculator!$G$39,IF(H497-K497&lt;=0,IF(D497&gt;Calculator!$G$39,IF(H497-K497+E497+L497+M497+Calculator!$G$39&gt;Calculator!$G$39,Calculator!$G$39-(H497+E497+L497+M497-K497),Calculator!$G$39),D497),0)))</f>
        <v>0</v>
      </c>
    </row>
    <row r="498" spans="1:14" ht="15.75" thickBot="1">
      <c r="A498" s="33" t="str">
        <f ca="1">IF(C498=Calculator!$H$27,"F",IF(Daily!D498+Daily!H498=0,IF(D497+H497&gt;0,"L",""),""))</f>
        <v/>
      </c>
      <c r="B498" s="34">
        <v>497</v>
      </c>
      <c r="C498" s="19">
        <f t="shared" ca="1" si="29"/>
        <v>46427</v>
      </c>
      <c r="D498" s="29">
        <f t="shared" ca="1" si="31"/>
        <v>248167.15529066866</v>
      </c>
      <c r="E498" s="29">
        <f ca="1">IF(C498&lt;Calculator!$D$26,0,IF(DAY($C498)=1,IF(D498-Calculator!$G$24&gt;0,Calculator!$G$24,D498),0))</f>
        <v>0</v>
      </c>
      <c r="F498" s="29">
        <f ca="1">IF(E498&gt;0,D498*Calculator!$G$22/12,0)</f>
        <v>0</v>
      </c>
      <c r="G498" s="29">
        <f ca="1">IF(E498&gt;0,(IFERROR(-PMT(Calculator!$G$22/12,Calculator!$G$23*12,Calculator!$G$20),0))-F498,0)</f>
        <v>0</v>
      </c>
      <c r="H498" s="29">
        <f t="shared" ca="1" si="32"/>
        <v>11196.303103943073</v>
      </c>
      <c r="I498" s="29">
        <f t="shared" ca="1" si="30"/>
        <v>1.9938621965926022</v>
      </c>
      <c r="J498" s="30">
        <f>Calculator!$G$40</f>
        <v>6.5000000000000002E-2</v>
      </c>
      <c r="K498" s="29">
        <f ca="1">IF(C498&gt;=Calculator!$G$27,IF(DAY($C498)=1,Calculator!$G$34/2,IF(DAY($C498)=15,Calculator!$G$34/2,0)),0)</f>
        <v>0</v>
      </c>
      <c r="L498" s="29">
        <f ca="1">IF(DAY($C498)=28,IF(H498=0,0,Calculator!$G$35),0)</f>
        <v>0</v>
      </c>
      <c r="M498" s="29">
        <f ca="1">IF(I498&gt;0,IF(DAY($C498)=1,SUM(INDIRECT("I"&amp;(ROW(C497)-DAY(C497))):I497),0),0)</f>
        <v>0</v>
      </c>
      <c r="N498" s="29">
        <f ca="1">IF(C498&lt;Calculator!$G$27,0,IF(C498=Calculator!$G$27,Calculator!$G$39,IF(H498-K498&lt;=0,IF(D498&gt;Calculator!$G$39,IF(H498-K498+E498+L498+M498+Calculator!$G$39&gt;Calculator!$G$39,Calculator!$G$39-(H498+E498+L498+M498-K498),Calculator!$G$39),D498),0)))</f>
        <v>0</v>
      </c>
    </row>
    <row r="499" spans="1:14" ht="15.75" thickBot="1">
      <c r="A499" s="33" t="str">
        <f ca="1">IF(C499=Calculator!$H$27,"F",IF(Daily!D499+Daily!H499=0,IF(D498+H498&gt;0,"L",""),""))</f>
        <v/>
      </c>
      <c r="B499" s="34">
        <v>498</v>
      </c>
      <c r="C499" s="19">
        <f t="shared" ca="1" si="29"/>
        <v>46428</v>
      </c>
      <c r="D499" s="29">
        <f t="shared" ca="1" si="31"/>
        <v>248167.15529066866</v>
      </c>
      <c r="E499" s="29">
        <f ca="1">IF(C499&lt;Calculator!$D$26,0,IF(DAY($C499)=1,IF(D499-Calculator!$G$24&gt;0,Calculator!$G$24,D499),0))</f>
        <v>0</v>
      </c>
      <c r="F499" s="29">
        <f ca="1">IF(E499&gt;0,D499*Calculator!$G$22/12,0)</f>
        <v>0</v>
      </c>
      <c r="G499" s="29">
        <f ca="1">IF(E499&gt;0,(IFERROR(-PMT(Calculator!$G$22/12,Calculator!$G$23*12,Calculator!$G$20),0))-F499,0)</f>
        <v>0</v>
      </c>
      <c r="H499" s="29">
        <f t="shared" ca="1" si="32"/>
        <v>11196.303103943073</v>
      </c>
      <c r="I499" s="29">
        <f t="shared" ca="1" si="30"/>
        <v>1.9938621965926022</v>
      </c>
      <c r="J499" s="30">
        <f>Calculator!$G$40</f>
        <v>6.5000000000000002E-2</v>
      </c>
      <c r="K499" s="29">
        <f ca="1">IF(C499&gt;=Calculator!$G$27,IF(DAY($C499)=1,Calculator!$G$34/2,IF(DAY($C499)=15,Calculator!$G$34/2,0)),0)</f>
        <v>0</v>
      </c>
      <c r="L499" s="29">
        <f ca="1">IF(DAY($C499)=28,IF(H499=0,0,Calculator!$G$35),0)</f>
        <v>0</v>
      </c>
      <c r="M499" s="29">
        <f ca="1">IF(I499&gt;0,IF(DAY($C499)=1,SUM(INDIRECT("I"&amp;(ROW(C498)-DAY(C498))):I498),0),0)</f>
        <v>0</v>
      </c>
      <c r="N499" s="29">
        <f ca="1">IF(C499&lt;Calculator!$G$27,0,IF(C499=Calculator!$G$27,Calculator!$G$39,IF(H499-K499&lt;=0,IF(D499&gt;Calculator!$G$39,IF(H499-K499+E499+L499+M499+Calculator!$G$39&gt;Calculator!$G$39,Calculator!$G$39-(H499+E499+L499+M499-K499),Calculator!$G$39),D499),0)))</f>
        <v>0</v>
      </c>
    </row>
    <row r="500" spans="1:14" ht="15.75" thickBot="1">
      <c r="A500" s="33" t="str">
        <f ca="1">IF(C500=Calculator!$H$27,"F",IF(Daily!D500+Daily!H500=0,IF(D499+H499&gt;0,"L",""),""))</f>
        <v/>
      </c>
      <c r="B500" s="34">
        <v>499</v>
      </c>
      <c r="C500" s="19">
        <f t="shared" ca="1" si="29"/>
        <v>46429</v>
      </c>
      <c r="D500" s="29">
        <f t="shared" ca="1" si="31"/>
        <v>248167.15529066866</v>
      </c>
      <c r="E500" s="29">
        <f ca="1">IF(C500&lt;Calculator!$D$26,0,IF(DAY($C500)=1,IF(D500-Calculator!$G$24&gt;0,Calculator!$G$24,D500),0))</f>
        <v>0</v>
      </c>
      <c r="F500" s="29">
        <f ca="1">IF(E500&gt;0,D500*Calculator!$G$22/12,0)</f>
        <v>0</v>
      </c>
      <c r="G500" s="29">
        <f ca="1">IF(E500&gt;0,(IFERROR(-PMT(Calculator!$G$22/12,Calculator!$G$23*12,Calculator!$G$20),0))-F500,0)</f>
        <v>0</v>
      </c>
      <c r="H500" s="29">
        <f t="shared" ca="1" si="32"/>
        <v>11196.303103943073</v>
      </c>
      <c r="I500" s="29">
        <f t="shared" ca="1" si="30"/>
        <v>1.9938621965926022</v>
      </c>
      <c r="J500" s="30">
        <f>Calculator!$G$40</f>
        <v>6.5000000000000002E-2</v>
      </c>
      <c r="K500" s="29">
        <f ca="1">IF(C500&gt;=Calculator!$G$27,IF(DAY($C500)=1,Calculator!$G$34/2,IF(DAY($C500)=15,Calculator!$G$34/2,0)),0)</f>
        <v>0</v>
      </c>
      <c r="L500" s="29">
        <f ca="1">IF(DAY($C500)=28,IF(H500=0,0,Calculator!$G$35),0)</f>
        <v>0</v>
      </c>
      <c r="M500" s="29">
        <f ca="1">IF(I500&gt;0,IF(DAY($C500)=1,SUM(INDIRECT("I"&amp;(ROW(C499)-DAY(C499))):I499),0),0)</f>
        <v>0</v>
      </c>
      <c r="N500" s="29">
        <f ca="1">IF(C500&lt;Calculator!$G$27,0,IF(C500=Calculator!$G$27,Calculator!$G$39,IF(H500-K500&lt;=0,IF(D500&gt;Calculator!$G$39,IF(H500-K500+E500+L500+M500+Calculator!$G$39&gt;Calculator!$G$39,Calculator!$G$39-(H500+E500+L500+M500-K500),Calculator!$G$39),D500),0)))</f>
        <v>0</v>
      </c>
    </row>
    <row r="501" spans="1:14" ht="15.75" thickBot="1">
      <c r="A501" s="33" t="str">
        <f ca="1">IF(C501=Calculator!$H$27,"F",IF(Daily!D501+Daily!H501=0,IF(D500+H500&gt;0,"L",""),""))</f>
        <v/>
      </c>
      <c r="B501" s="34">
        <v>500</v>
      </c>
      <c r="C501" s="19">
        <f t="shared" ca="1" si="29"/>
        <v>46430</v>
      </c>
      <c r="D501" s="29">
        <f t="shared" ca="1" si="31"/>
        <v>248167.15529066866</v>
      </c>
      <c r="E501" s="29">
        <f ca="1">IF(C501&lt;Calculator!$D$26,0,IF(DAY($C501)=1,IF(D501-Calculator!$G$24&gt;0,Calculator!$G$24,D501),0))</f>
        <v>0</v>
      </c>
      <c r="F501" s="29">
        <f ca="1">IF(E501&gt;0,D501*Calculator!$G$22/12,0)</f>
        <v>0</v>
      </c>
      <c r="G501" s="29">
        <f ca="1">IF(E501&gt;0,(IFERROR(-PMT(Calculator!$G$22/12,Calculator!$G$23*12,Calculator!$G$20),0))-F501,0)</f>
        <v>0</v>
      </c>
      <c r="H501" s="29">
        <f t="shared" ca="1" si="32"/>
        <v>11196.303103943073</v>
      </c>
      <c r="I501" s="29">
        <f t="shared" ca="1" si="30"/>
        <v>1.9938621965926022</v>
      </c>
      <c r="J501" s="30">
        <f>Calculator!$G$40</f>
        <v>6.5000000000000002E-2</v>
      </c>
      <c r="K501" s="29">
        <f ca="1">IF(C501&gt;=Calculator!$G$27,IF(DAY($C501)=1,Calculator!$G$34/2,IF(DAY($C501)=15,Calculator!$G$34/2,0)),0)</f>
        <v>0</v>
      </c>
      <c r="L501" s="29">
        <f ca="1">IF(DAY($C501)=28,IF(H501=0,0,Calculator!$G$35),0)</f>
        <v>0</v>
      </c>
      <c r="M501" s="29">
        <f ca="1">IF(I501&gt;0,IF(DAY($C501)=1,SUM(INDIRECT("I"&amp;(ROW(C500)-DAY(C500))):I500),0),0)</f>
        <v>0</v>
      </c>
      <c r="N501" s="29">
        <f ca="1">IF(C501&lt;Calculator!$G$27,0,IF(C501=Calculator!$G$27,Calculator!$G$39,IF(H501-K501&lt;=0,IF(D501&gt;Calculator!$G$39,IF(H501-K501+E501+L501+M501+Calculator!$G$39&gt;Calculator!$G$39,Calculator!$G$39-(H501+E501+L501+M501-K501),Calculator!$G$39),D501),0)))</f>
        <v>0</v>
      </c>
    </row>
    <row r="502" spans="1:14" ht="15.75" thickBot="1">
      <c r="A502" s="33" t="str">
        <f ca="1">IF(C502=Calculator!$H$27,"F",IF(Daily!D502+Daily!H502=0,IF(D501+H501&gt;0,"L",""),""))</f>
        <v/>
      </c>
      <c r="B502" s="34">
        <v>501</v>
      </c>
      <c r="C502" s="19">
        <f t="shared" ca="1" si="29"/>
        <v>46431</v>
      </c>
      <c r="D502" s="29">
        <f t="shared" ca="1" si="31"/>
        <v>248167.15529066866</v>
      </c>
      <c r="E502" s="29">
        <f ca="1">IF(C502&lt;Calculator!$D$26,0,IF(DAY($C502)=1,IF(D502-Calculator!$G$24&gt;0,Calculator!$G$24,D502),0))</f>
        <v>0</v>
      </c>
      <c r="F502" s="29">
        <f ca="1">IF(E502&gt;0,D502*Calculator!$G$22/12,0)</f>
        <v>0</v>
      </c>
      <c r="G502" s="29">
        <f ca="1">IF(E502&gt;0,(IFERROR(-PMT(Calculator!$G$22/12,Calculator!$G$23*12,Calculator!$G$20),0))-F502,0)</f>
        <v>0</v>
      </c>
      <c r="H502" s="29">
        <f t="shared" ca="1" si="32"/>
        <v>11196.303103943073</v>
      </c>
      <c r="I502" s="29">
        <f t="shared" ca="1" si="30"/>
        <v>1.9938621965926022</v>
      </c>
      <c r="J502" s="30">
        <f>Calculator!$G$40</f>
        <v>6.5000000000000002E-2</v>
      </c>
      <c r="K502" s="29">
        <f ca="1">IF(C502&gt;=Calculator!$G$27,IF(DAY($C502)=1,Calculator!$G$34/2,IF(DAY($C502)=15,Calculator!$G$34/2,0)),0)</f>
        <v>0</v>
      </c>
      <c r="L502" s="29">
        <f ca="1">IF(DAY($C502)=28,IF(H502=0,0,Calculator!$G$35),0)</f>
        <v>0</v>
      </c>
      <c r="M502" s="29">
        <f ca="1">IF(I502&gt;0,IF(DAY($C502)=1,SUM(INDIRECT("I"&amp;(ROW(C501)-DAY(C501))):I501),0),0)</f>
        <v>0</v>
      </c>
      <c r="N502" s="29">
        <f ca="1">IF(C502&lt;Calculator!$G$27,0,IF(C502=Calculator!$G$27,Calculator!$G$39,IF(H502-K502&lt;=0,IF(D502&gt;Calculator!$G$39,IF(H502-K502+E502+L502+M502+Calculator!$G$39&gt;Calculator!$G$39,Calculator!$G$39-(H502+E502+L502+M502-K502),Calculator!$G$39),D502),0)))</f>
        <v>0</v>
      </c>
    </row>
    <row r="503" spans="1:14" ht="15.75" thickBot="1">
      <c r="A503" s="33" t="str">
        <f ca="1">IF(C503=Calculator!$H$27,"F",IF(Daily!D503+Daily!H503=0,IF(D502+H502&gt;0,"L",""),""))</f>
        <v/>
      </c>
      <c r="B503" s="34">
        <v>502</v>
      </c>
      <c r="C503" s="19">
        <f t="shared" ca="1" si="29"/>
        <v>46432</v>
      </c>
      <c r="D503" s="29">
        <f t="shared" ca="1" si="31"/>
        <v>248167.15529066866</v>
      </c>
      <c r="E503" s="29">
        <f ca="1">IF(C503&lt;Calculator!$D$26,0,IF(DAY($C503)=1,IF(D503-Calculator!$G$24&gt;0,Calculator!$G$24,D503),0))</f>
        <v>0</v>
      </c>
      <c r="F503" s="29">
        <f ca="1">IF(E503&gt;0,D503*Calculator!$G$22/12,0)</f>
        <v>0</v>
      </c>
      <c r="G503" s="29">
        <f ca="1">IF(E503&gt;0,(IFERROR(-PMT(Calculator!$G$22/12,Calculator!$G$23*12,Calculator!$G$20),0))-F503,0)</f>
        <v>0</v>
      </c>
      <c r="H503" s="29">
        <f t="shared" ca="1" si="32"/>
        <v>11196.303103943073</v>
      </c>
      <c r="I503" s="29">
        <f t="shared" ca="1" si="30"/>
        <v>1.9938621965926022</v>
      </c>
      <c r="J503" s="30">
        <f>Calculator!$G$40</f>
        <v>6.5000000000000002E-2</v>
      </c>
      <c r="K503" s="29">
        <f ca="1">IF(C503&gt;=Calculator!$G$27,IF(DAY($C503)=1,Calculator!$G$34/2,IF(DAY($C503)=15,Calculator!$G$34/2,0)),0)</f>
        <v>0</v>
      </c>
      <c r="L503" s="29">
        <f ca="1">IF(DAY($C503)=28,IF(H503=0,0,Calculator!$G$35),0)</f>
        <v>0</v>
      </c>
      <c r="M503" s="29">
        <f ca="1">IF(I503&gt;0,IF(DAY($C503)=1,SUM(INDIRECT("I"&amp;(ROW(C502)-DAY(C502))):I502),0),0)</f>
        <v>0</v>
      </c>
      <c r="N503" s="29">
        <f ca="1">IF(C503&lt;Calculator!$G$27,0,IF(C503=Calculator!$G$27,Calculator!$G$39,IF(H503-K503&lt;=0,IF(D503&gt;Calculator!$G$39,IF(H503-K503+E503+L503+M503+Calculator!$G$39&gt;Calculator!$G$39,Calculator!$G$39-(H503+E503+L503+M503-K503),Calculator!$G$39),D503),0)))</f>
        <v>0</v>
      </c>
    </row>
    <row r="504" spans="1:14" ht="15.75" thickBot="1">
      <c r="A504" s="33" t="str">
        <f ca="1">IF(C504=Calculator!$H$27,"F",IF(Daily!D504+Daily!H504=0,IF(D503+H503&gt;0,"L",""),""))</f>
        <v/>
      </c>
      <c r="B504" s="34">
        <v>503</v>
      </c>
      <c r="C504" s="19">
        <f t="shared" ca="1" si="29"/>
        <v>46433</v>
      </c>
      <c r="D504" s="29">
        <f t="shared" ca="1" si="31"/>
        <v>248167.15529066866</v>
      </c>
      <c r="E504" s="29">
        <f ca="1">IF(C504&lt;Calculator!$D$26,0,IF(DAY($C504)=1,IF(D504-Calculator!$G$24&gt;0,Calculator!$G$24,D504),0))</f>
        <v>0</v>
      </c>
      <c r="F504" s="29">
        <f ca="1">IF(E504&gt;0,D504*Calculator!$G$22/12,0)</f>
        <v>0</v>
      </c>
      <c r="G504" s="29">
        <f ca="1">IF(E504&gt;0,(IFERROR(-PMT(Calculator!$G$22/12,Calculator!$G$23*12,Calculator!$G$20),0))-F504,0)</f>
        <v>0</v>
      </c>
      <c r="H504" s="29">
        <f t="shared" ca="1" si="32"/>
        <v>11196.303103943073</v>
      </c>
      <c r="I504" s="29">
        <f t="shared" ca="1" si="30"/>
        <v>1.9938621965926022</v>
      </c>
      <c r="J504" s="30">
        <f>Calculator!$G$40</f>
        <v>6.5000000000000002E-2</v>
      </c>
      <c r="K504" s="29">
        <f ca="1">IF(C504&gt;=Calculator!$G$27,IF(DAY($C504)=1,Calculator!$G$34/2,IF(DAY($C504)=15,Calculator!$G$34/2,0)),0)</f>
        <v>4500</v>
      </c>
      <c r="L504" s="29">
        <f ca="1">IF(DAY($C504)=28,IF(H504=0,0,Calculator!$G$35),0)</f>
        <v>0</v>
      </c>
      <c r="M504" s="29">
        <f ca="1">IF(I504&gt;0,IF(DAY($C504)=1,SUM(INDIRECT("I"&amp;(ROW(C503)-DAY(C503))):I503),0),0)</f>
        <v>0</v>
      </c>
      <c r="N504" s="29">
        <f ca="1">IF(C504&lt;Calculator!$G$27,0,IF(C504=Calculator!$G$27,Calculator!$G$39,IF(H504-K504&lt;=0,IF(D504&gt;Calculator!$G$39,IF(H504-K504+E504+L504+M504+Calculator!$G$39&gt;Calculator!$G$39,Calculator!$G$39-(H504+E504+L504+M504-K504),Calculator!$G$39),D504),0)))</f>
        <v>0</v>
      </c>
    </row>
    <row r="505" spans="1:14" ht="15.75" thickBot="1">
      <c r="A505" s="33" t="str">
        <f ca="1">IF(C505=Calculator!$H$27,"F",IF(Daily!D505+Daily!H505=0,IF(D504+H504&gt;0,"L",""),""))</f>
        <v/>
      </c>
      <c r="B505" s="34">
        <v>504</v>
      </c>
      <c r="C505" s="19">
        <f t="shared" ca="1" si="29"/>
        <v>46434</v>
      </c>
      <c r="D505" s="29">
        <f t="shared" ca="1" si="31"/>
        <v>248167.15529066866</v>
      </c>
      <c r="E505" s="29">
        <f ca="1">IF(C505&lt;Calculator!$D$26,0,IF(DAY($C505)=1,IF(D505-Calculator!$G$24&gt;0,Calculator!$G$24,D505),0))</f>
        <v>0</v>
      </c>
      <c r="F505" s="29">
        <f ca="1">IF(E505&gt;0,D505*Calculator!$G$22/12,0)</f>
        <v>0</v>
      </c>
      <c r="G505" s="29">
        <f ca="1">IF(E505&gt;0,(IFERROR(-PMT(Calculator!$G$22/12,Calculator!$G$23*12,Calculator!$G$20),0))-F505,0)</f>
        <v>0</v>
      </c>
      <c r="H505" s="29">
        <f t="shared" ca="1" si="32"/>
        <v>6696.3031039430734</v>
      </c>
      <c r="I505" s="29">
        <f t="shared" ca="1" si="30"/>
        <v>1.1924923335789035</v>
      </c>
      <c r="J505" s="30">
        <f>Calculator!$G$40</f>
        <v>6.5000000000000002E-2</v>
      </c>
      <c r="K505" s="29">
        <f ca="1">IF(C505&gt;=Calculator!$G$27,IF(DAY($C505)=1,Calculator!$G$34/2,IF(DAY($C505)=15,Calculator!$G$34/2,0)),0)</f>
        <v>0</v>
      </c>
      <c r="L505" s="29">
        <f ca="1">IF(DAY($C505)=28,IF(H505=0,0,Calculator!$G$35),0)</f>
        <v>0</v>
      </c>
      <c r="M505" s="29">
        <f ca="1">IF(I505&gt;0,IF(DAY($C505)=1,SUM(INDIRECT("I"&amp;(ROW(C504)-DAY(C504))):I504),0),0)</f>
        <v>0</v>
      </c>
      <c r="N505" s="29">
        <f ca="1">IF(C505&lt;Calculator!$G$27,0,IF(C505=Calculator!$G$27,Calculator!$G$39,IF(H505-K505&lt;=0,IF(D505&gt;Calculator!$G$39,IF(H505-K505+E505+L505+M505+Calculator!$G$39&gt;Calculator!$G$39,Calculator!$G$39-(H505+E505+L505+M505-K505),Calculator!$G$39),D505),0)))</f>
        <v>0</v>
      </c>
    </row>
    <row r="506" spans="1:14" ht="15.75" thickBot="1">
      <c r="A506" s="33" t="str">
        <f ca="1">IF(C506=Calculator!$H$27,"F",IF(Daily!D506+Daily!H506=0,IF(D505+H505&gt;0,"L",""),""))</f>
        <v/>
      </c>
      <c r="B506" s="34">
        <v>505</v>
      </c>
      <c r="C506" s="19">
        <f t="shared" ca="1" si="29"/>
        <v>46435</v>
      </c>
      <c r="D506" s="29">
        <f t="shared" ca="1" si="31"/>
        <v>248167.15529066866</v>
      </c>
      <c r="E506" s="29">
        <f ca="1">IF(C506&lt;Calculator!$D$26,0,IF(DAY($C506)=1,IF(D506-Calculator!$G$24&gt;0,Calculator!$G$24,D506),0))</f>
        <v>0</v>
      </c>
      <c r="F506" s="29">
        <f ca="1">IF(E506&gt;0,D506*Calculator!$G$22/12,0)</f>
        <v>0</v>
      </c>
      <c r="G506" s="29">
        <f ca="1">IF(E506&gt;0,(IFERROR(-PMT(Calculator!$G$22/12,Calculator!$G$23*12,Calculator!$G$20),0))-F506,0)</f>
        <v>0</v>
      </c>
      <c r="H506" s="29">
        <f t="shared" ca="1" si="32"/>
        <v>6696.3031039430734</v>
      </c>
      <c r="I506" s="29">
        <f t="shared" ca="1" si="30"/>
        <v>1.1924923335789035</v>
      </c>
      <c r="J506" s="30">
        <f>Calculator!$G$40</f>
        <v>6.5000000000000002E-2</v>
      </c>
      <c r="K506" s="29">
        <f ca="1">IF(C506&gt;=Calculator!$G$27,IF(DAY($C506)=1,Calculator!$G$34/2,IF(DAY($C506)=15,Calculator!$G$34/2,0)),0)</f>
        <v>0</v>
      </c>
      <c r="L506" s="29">
        <f ca="1">IF(DAY($C506)=28,IF(H506=0,0,Calculator!$G$35),0)</f>
        <v>0</v>
      </c>
      <c r="M506" s="29">
        <f ca="1">IF(I506&gt;0,IF(DAY($C506)=1,SUM(INDIRECT("I"&amp;(ROW(C505)-DAY(C505))):I505),0),0)</f>
        <v>0</v>
      </c>
      <c r="N506" s="29">
        <f ca="1">IF(C506&lt;Calculator!$G$27,0,IF(C506=Calculator!$G$27,Calculator!$G$39,IF(H506-K506&lt;=0,IF(D506&gt;Calculator!$G$39,IF(H506-K506+E506+L506+M506+Calculator!$G$39&gt;Calculator!$G$39,Calculator!$G$39-(H506+E506+L506+M506-K506),Calculator!$G$39),D506),0)))</f>
        <v>0</v>
      </c>
    </row>
    <row r="507" spans="1:14" ht="15.75" thickBot="1">
      <c r="A507" s="33" t="str">
        <f ca="1">IF(C507=Calculator!$H$27,"F",IF(Daily!D507+Daily!H507=0,IF(D506+H506&gt;0,"L",""),""))</f>
        <v/>
      </c>
      <c r="B507" s="34">
        <v>506</v>
      </c>
      <c r="C507" s="19">
        <f t="shared" ca="1" si="29"/>
        <v>46436</v>
      </c>
      <c r="D507" s="29">
        <f t="shared" ca="1" si="31"/>
        <v>248167.15529066866</v>
      </c>
      <c r="E507" s="29">
        <f ca="1">IF(C507&lt;Calculator!$D$26,0,IF(DAY($C507)=1,IF(D507-Calculator!$G$24&gt;0,Calculator!$G$24,D507),0))</f>
        <v>0</v>
      </c>
      <c r="F507" s="29">
        <f ca="1">IF(E507&gt;0,D507*Calculator!$G$22/12,0)</f>
        <v>0</v>
      </c>
      <c r="G507" s="29">
        <f ca="1">IF(E507&gt;0,(IFERROR(-PMT(Calculator!$G$22/12,Calculator!$G$23*12,Calculator!$G$20),0))-F507,0)</f>
        <v>0</v>
      </c>
      <c r="H507" s="29">
        <f t="shared" ca="1" si="32"/>
        <v>6696.3031039430734</v>
      </c>
      <c r="I507" s="29">
        <f t="shared" ca="1" si="30"/>
        <v>1.1924923335789035</v>
      </c>
      <c r="J507" s="30">
        <f>Calculator!$G$40</f>
        <v>6.5000000000000002E-2</v>
      </c>
      <c r="K507" s="29">
        <f ca="1">IF(C507&gt;=Calculator!$G$27,IF(DAY($C507)=1,Calculator!$G$34/2,IF(DAY($C507)=15,Calculator!$G$34/2,0)),0)</f>
        <v>0</v>
      </c>
      <c r="L507" s="29">
        <f ca="1">IF(DAY($C507)=28,IF(H507=0,0,Calculator!$G$35),0)</f>
        <v>0</v>
      </c>
      <c r="M507" s="29">
        <f ca="1">IF(I507&gt;0,IF(DAY($C507)=1,SUM(INDIRECT("I"&amp;(ROW(C506)-DAY(C506))):I506),0),0)</f>
        <v>0</v>
      </c>
      <c r="N507" s="29">
        <f ca="1">IF(C507&lt;Calculator!$G$27,0,IF(C507=Calculator!$G$27,Calculator!$G$39,IF(H507-K507&lt;=0,IF(D507&gt;Calculator!$G$39,IF(H507-K507+E507+L507+M507+Calculator!$G$39&gt;Calculator!$G$39,Calculator!$G$39-(H507+E507+L507+M507-K507),Calculator!$G$39),D507),0)))</f>
        <v>0</v>
      </c>
    </row>
    <row r="508" spans="1:14" ht="15.75" thickBot="1">
      <c r="A508" s="33" t="str">
        <f ca="1">IF(C508=Calculator!$H$27,"F",IF(Daily!D508+Daily!H508=0,IF(D507+H507&gt;0,"L",""),""))</f>
        <v/>
      </c>
      <c r="B508" s="34">
        <v>507</v>
      </c>
      <c r="C508" s="19">
        <f t="shared" ca="1" si="29"/>
        <v>46437</v>
      </c>
      <c r="D508" s="29">
        <f t="shared" ca="1" si="31"/>
        <v>248167.15529066866</v>
      </c>
      <c r="E508" s="29">
        <f ca="1">IF(C508&lt;Calculator!$D$26,0,IF(DAY($C508)=1,IF(D508-Calculator!$G$24&gt;0,Calculator!$G$24,D508),0))</f>
        <v>0</v>
      </c>
      <c r="F508" s="29">
        <f ca="1">IF(E508&gt;0,D508*Calculator!$G$22/12,0)</f>
        <v>0</v>
      </c>
      <c r="G508" s="29">
        <f ca="1">IF(E508&gt;0,(IFERROR(-PMT(Calculator!$G$22/12,Calculator!$G$23*12,Calculator!$G$20),0))-F508,0)</f>
        <v>0</v>
      </c>
      <c r="H508" s="29">
        <f t="shared" ca="1" si="32"/>
        <v>6696.3031039430734</v>
      </c>
      <c r="I508" s="29">
        <f t="shared" ca="1" si="30"/>
        <v>1.1924923335789035</v>
      </c>
      <c r="J508" s="30">
        <f>Calculator!$G$40</f>
        <v>6.5000000000000002E-2</v>
      </c>
      <c r="K508" s="29">
        <f ca="1">IF(C508&gt;=Calculator!$G$27,IF(DAY($C508)=1,Calculator!$G$34/2,IF(DAY($C508)=15,Calculator!$G$34/2,0)),0)</f>
        <v>0</v>
      </c>
      <c r="L508" s="29">
        <f ca="1">IF(DAY($C508)=28,IF(H508=0,0,Calculator!$G$35),0)</f>
        <v>0</v>
      </c>
      <c r="M508" s="29">
        <f ca="1">IF(I508&gt;0,IF(DAY($C508)=1,SUM(INDIRECT("I"&amp;(ROW(C507)-DAY(C507))):I507),0),0)</f>
        <v>0</v>
      </c>
      <c r="N508" s="29">
        <f ca="1">IF(C508&lt;Calculator!$G$27,0,IF(C508=Calculator!$G$27,Calculator!$G$39,IF(H508-K508&lt;=0,IF(D508&gt;Calculator!$G$39,IF(H508-K508+E508+L508+M508+Calculator!$G$39&gt;Calculator!$G$39,Calculator!$G$39-(H508+E508+L508+M508-K508),Calculator!$G$39),D508),0)))</f>
        <v>0</v>
      </c>
    </row>
    <row r="509" spans="1:14" ht="15.75" thickBot="1">
      <c r="A509" s="33" t="str">
        <f ca="1">IF(C509=Calculator!$H$27,"F",IF(Daily!D509+Daily!H509=0,IF(D508+H508&gt;0,"L",""),""))</f>
        <v/>
      </c>
      <c r="B509" s="34">
        <v>508</v>
      </c>
      <c r="C509" s="19">
        <f t="shared" ca="1" si="29"/>
        <v>46438</v>
      </c>
      <c r="D509" s="29">
        <f t="shared" ca="1" si="31"/>
        <v>248167.15529066866</v>
      </c>
      <c r="E509" s="29">
        <f ca="1">IF(C509&lt;Calculator!$D$26,0,IF(DAY($C509)=1,IF(D509-Calculator!$G$24&gt;0,Calculator!$G$24,D509),0))</f>
        <v>0</v>
      </c>
      <c r="F509" s="29">
        <f ca="1">IF(E509&gt;0,D509*Calculator!$G$22/12,0)</f>
        <v>0</v>
      </c>
      <c r="G509" s="29">
        <f ca="1">IF(E509&gt;0,(IFERROR(-PMT(Calculator!$G$22/12,Calculator!$G$23*12,Calculator!$G$20),0))-F509,0)</f>
        <v>0</v>
      </c>
      <c r="H509" s="29">
        <f t="shared" ca="1" si="32"/>
        <v>6696.3031039430734</v>
      </c>
      <c r="I509" s="29">
        <f t="shared" ca="1" si="30"/>
        <v>1.1924923335789035</v>
      </c>
      <c r="J509" s="30">
        <f>Calculator!$G$40</f>
        <v>6.5000000000000002E-2</v>
      </c>
      <c r="K509" s="29">
        <f ca="1">IF(C509&gt;=Calculator!$G$27,IF(DAY($C509)=1,Calculator!$G$34/2,IF(DAY($C509)=15,Calculator!$G$34/2,0)),0)</f>
        <v>0</v>
      </c>
      <c r="L509" s="29">
        <f ca="1">IF(DAY($C509)=28,IF(H509=0,0,Calculator!$G$35),0)</f>
        <v>0</v>
      </c>
      <c r="M509" s="29">
        <f ca="1">IF(I509&gt;0,IF(DAY($C509)=1,SUM(INDIRECT("I"&amp;(ROW(C508)-DAY(C508))):I508),0),0)</f>
        <v>0</v>
      </c>
      <c r="N509" s="29">
        <f ca="1">IF(C509&lt;Calculator!$G$27,0,IF(C509=Calculator!$G$27,Calculator!$G$39,IF(H509-K509&lt;=0,IF(D509&gt;Calculator!$G$39,IF(H509-K509+E509+L509+M509+Calculator!$G$39&gt;Calculator!$G$39,Calculator!$G$39-(H509+E509+L509+M509-K509),Calculator!$G$39),D509),0)))</f>
        <v>0</v>
      </c>
    </row>
    <row r="510" spans="1:14" ht="15.75" thickBot="1">
      <c r="A510" s="33" t="str">
        <f ca="1">IF(C510=Calculator!$H$27,"F",IF(Daily!D510+Daily!H510=0,IF(D509+H509&gt;0,"L",""),""))</f>
        <v/>
      </c>
      <c r="B510" s="34">
        <v>509</v>
      </c>
      <c r="C510" s="19">
        <f t="shared" ca="1" si="29"/>
        <v>46439</v>
      </c>
      <c r="D510" s="29">
        <f t="shared" ca="1" si="31"/>
        <v>248167.15529066866</v>
      </c>
      <c r="E510" s="29">
        <f ca="1">IF(C510&lt;Calculator!$D$26,0,IF(DAY($C510)=1,IF(D510-Calculator!$G$24&gt;0,Calculator!$G$24,D510),0))</f>
        <v>0</v>
      </c>
      <c r="F510" s="29">
        <f ca="1">IF(E510&gt;0,D510*Calculator!$G$22/12,0)</f>
        <v>0</v>
      </c>
      <c r="G510" s="29">
        <f ca="1">IF(E510&gt;0,(IFERROR(-PMT(Calculator!$G$22/12,Calculator!$G$23*12,Calculator!$G$20),0))-F510,0)</f>
        <v>0</v>
      </c>
      <c r="H510" s="29">
        <f t="shared" ca="1" si="32"/>
        <v>6696.3031039430734</v>
      </c>
      <c r="I510" s="29">
        <f t="shared" ca="1" si="30"/>
        <v>1.1924923335789035</v>
      </c>
      <c r="J510" s="30">
        <f>Calculator!$G$40</f>
        <v>6.5000000000000002E-2</v>
      </c>
      <c r="K510" s="29">
        <f ca="1">IF(C510&gt;=Calculator!$G$27,IF(DAY($C510)=1,Calculator!$G$34/2,IF(DAY($C510)=15,Calculator!$G$34/2,0)),0)</f>
        <v>0</v>
      </c>
      <c r="L510" s="29">
        <f ca="1">IF(DAY($C510)=28,IF(H510=0,0,Calculator!$G$35),0)</f>
        <v>0</v>
      </c>
      <c r="M510" s="29">
        <f ca="1">IF(I510&gt;0,IF(DAY($C510)=1,SUM(INDIRECT("I"&amp;(ROW(C509)-DAY(C509))):I509),0),0)</f>
        <v>0</v>
      </c>
      <c r="N510" s="29">
        <f ca="1">IF(C510&lt;Calculator!$G$27,0,IF(C510=Calculator!$G$27,Calculator!$G$39,IF(H510-K510&lt;=0,IF(D510&gt;Calculator!$G$39,IF(H510-K510+E510+L510+M510+Calculator!$G$39&gt;Calculator!$G$39,Calculator!$G$39-(H510+E510+L510+M510-K510),Calculator!$G$39),D510),0)))</f>
        <v>0</v>
      </c>
    </row>
    <row r="511" spans="1:14" ht="15.75" thickBot="1">
      <c r="A511" s="33" t="str">
        <f ca="1">IF(C511=Calculator!$H$27,"F",IF(Daily!D511+Daily!H511=0,IF(D510+H510&gt;0,"L",""),""))</f>
        <v/>
      </c>
      <c r="B511" s="34">
        <v>510</v>
      </c>
      <c r="C511" s="19">
        <f t="shared" ca="1" si="29"/>
        <v>46440</v>
      </c>
      <c r="D511" s="29">
        <f t="shared" ca="1" si="31"/>
        <v>248167.15529066866</v>
      </c>
      <c r="E511" s="29">
        <f ca="1">IF(C511&lt;Calculator!$D$26,0,IF(DAY($C511)=1,IF(D511-Calculator!$G$24&gt;0,Calculator!$G$24,D511),0))</f>
        <v>0</v>
      </c>
      <c r="F511" s="29">
        <f ca="1">IF(E511&gt;0,D511*Calculator!$G$22/12,0)</f>
        <v>0</v>
      </c>
      <c r="G511" s="29">
        <f ca="1">IF(E511&gt;0,(IFERROR(-PMT(Calculator!$G$22/12,Calculator!$G$23*12,Calculator!$G$20),0))-F511,0)</f>
        <v>0</v>
      </c>
      <c r="H511" s="29">
        <f t="shared" ca="1" si="32"/>
        <v>6696.3031039430734</v>
      </c>
      <c r="I511" s="29">
        <f t="shared" ca="1" si="30"/>
        <v>1.1924923335789035</v>
      </c>
      <c r="J511" s="30">
        <f>Calculator!$G$40</f>
        <v>6.5000000000000002E-2</v>
      </c>
      <c r="K511" s="29">
        <f ca="1">IF(C511&gt;=Calculator!$G$27,IF(DAY($C511)=1,Calculator!$G$34/2,IF(DAY($C511)=15,Calculator!$G$34/2,0)),0)</f>
        <v>0</v>
      </c>
      <c r="L511" s="29">
        <f ca="1">IF(DAY($C511)=28,IF(H511=0,0,Calculator!$G$35),0)</f>
        <v>0</v>
      </c>
      <c r="M511" s="29">
        <f ca="1">IF(I511&gt;0,IF(DAY($C511)=1,SUM(INDIRECT("I"&amp;(ROW(C510)-DAY(C510))):I510),0),0)</f>
        <v>0</v>
      </c>
      <c r="N511" s="29">
        <f ca="1">IF(C511&lt;Calculator!$G$27,0,IF(C511=Calculator!$G$27,Calculator!$G$39,IF(H511-K511&lt;=0,IF(D511&gt;Calculator!$G$39,IF(H511-K511+E511+L511+M511+Calculator!$G$39&gt;Calculator!$G$39,Calculator!$G$39-(H511+E511+L511+M511-K511),Calculator!$G$39),D511),0)))</f>
        <v>0</v>
      </c>
    </row>
    <row r="512" spans="1:14" ht="15.75" thickBot="1">
      <c r="A512" s="33" t="str">
        <f ca="1">IF(C512=Calculator!$H$27,"F",IF(Daily!D512+Daily!H512=0,IF(D511+H511&gt;0,"L",""),""))</f>
        <v/>
      </c>
      <c r="B512" s="34">
        <v>511</v>
      </c>
      <c r="C512" s="19">
        <f t="shared" ca="1" si="29"/>
        <v>46441</v>
      </c>
      <c r="D512" s="29">
        <f t="shared" ca="1" si="31"/>
        <v>248167.15529066866</v>
      </c>
      <c r="E512" s="29">
        <f ca="1">IF(C512&lt;Calculator!$D$26,0,IF(DAY($C512)=1,IF(D512-Calculator!$G$24&gt;0,Calculator!$G$24,D512),0))</f>
        <v>0</v>
      </c>
      <c r="F512" s="29">
        <f ca="1">IF(E512&gt;0,D512*Calculator!$G$22/12,0)</f>
        <v>0</v>
      </c>
      <c r="G512" s="29">
        <f ca="1">IF(E512&gt;0,(IFERROR(-PMT(Calculator!$G$22/12,Calculator!$G$23*12,Calculator!$G$20),0))-F512,0)</f>
        <v>0</v>
      </c>
      <c r="H512" s="29">
        <f t="shared" ca="1" si="32"/>
        <v>6696.3031039430734</v>
      </c>
      <c r="I512" s="29">
        <f t="shared" ca="1" si="30"/>
        <v>1.1924923335789035</v>
      </c>
      <c r="J512" s="30">
        <f>Calculator!$G$40</f>
        <v>6.5000000000000002E-2</v>
      </c>
      <c r="K512" s="29">
        <f ca="1">IF(C512&gt;=Calculator!$G$27,IF(DAY($C512)=1,Calculator!$G$34/2,IF(DAY($C512)=15,Calculator!$G$34/2,0)),0)</f>
        <v>0</v>
      </c>
      <c r="L512" s="29">
        <f ca="1">IF(DAY($C512)=28,IF(H512=0,0,Calculator!$G$35),0)</f>
        <v>0</v>
      </c>
      <c r="M512" s="29">
        <f ca="1">IF(I512&gt;0,IF(DAY($C512)=1,SUM(INDIRECT("I"&amp;(ROW(C511)-DAY(C511))):I511),0),0)</f>
        <v>0</v>
      </c>
      <c r="N512" s="29">
        <f ca="1">IF(C512&lt;Calculator!$G$27,0,IF(C512=Calculator!$G$27,Calculator!$G$39,IF(H512-K512&lt;=0,IF(D512&gt;Calculator!$G$39,IF(H512-K512+E512+L512+M512+Calculator!$G$39&gt;Calculator!$G$39,Calculator!$G$39-(H512+E512+L512+M512-K512),Calculator!$G$39),D512),0)))</f>
        <v>0</v>
      </c>
    </row>
    <row r="513" spans="1:14" ht="15.75" thickBot="1">
      <c r="A513" s="33" t="str">
        <f ca="1">IF(C513=Calculator!$H$27,"F",IF(Daily!D513+Daily!H513=0,IF(D512+H512&gt;0,"L",""),""))</f>
        <v/>
      </c>
      <c r="B513" s="34">
        <v>512</v>
      </c>
      <c r="C513" s="19">
        <f t="shared" ca="1" si="29"/>
        <v>46442</v>
      </c>
      <c r="D513" s="29">
        <f t="shared" ca="1" si="31"/>
        <v>248167.15529066866</v>
      </c>
      <c r="E513" s="29">
        <f ca="1">IF(C513&lt;Calculator!$D$26,0,IF(DAY($C513)=1,IF(D513-Calculator!$G$24&gt;0,Calculator!$G$24,D513),0))</f>
        <v>0</v>
      </c>
      <c r="F513" s="29">
        <f ca="1">IF(E513&gt;0,D513*Calculator!$G$22/12,0)</f>
        <v>0</v>
      </c>
      <c r="G513" s="29">
        <f ca="1">IF(E513&gt;0,(IFERROR(-PMT(Calculator!$G$22/12,Calculator!$G$23*12,Calculator!$G$20),0))-F513,0)</f>
        <v>0</v>
      </c>
      <c r="H513" s="29">
        <f t="shared" ca="1" si="32"/>
        <v>6696.3031039430734</v>
      </c>
      <c r="I513" s="29">
        <f t="shared" ca="1" si="30"/>
        <v>1.1924923335789035</v>
      </c>
      <c r="J513" s="30">
        <f>Calculator!$G$40</f>
        <v>6.5000000000000002E-2</v>
      </c>
      <c r="K513" s="29">
        <f ca="1">IF(C513&gt;=Calculator!$G$27,IF(DAY($C513)=1,Calculator!$G$34/2,IF(DAY($C513)=15,Calculator!$G$34/2,0)),0)</f>
        <v>0</v>
      </c>
      <c r="L513" s="29">
        <f ca="1">IF(DAY($C513)=28,IF(H513=0,0,Calculator!$G$35),0)</f>
        <v>0</v>
      </c>
      <c r="M513" s="29">
        <f ca="1">IF(I513&gt;0,IF(DAY($C513)=1,SUM(INDIRECT("I"&amp;(ROW(C512)-DAY(C512))):I512),0),0)</f>
        <v>0</v>
      </c>
      <c r="N513" s="29">
        <f ca="1">IF(C513&lt;Calculator!$G$27,0,IF(C513=Calculator!$G$27,Calculator!$G$39,IF(H513-K513&lt;=0,IF(D513&gt;Calculator!$G$39,IF(H513-K513+E513+L513+M513+Calculator!$G$39&gt;Calculator!$G$39,Calculator!$G$39-(H513+E513+L513+M513-K513),Calculator!$G$39),D513),0)))</f>
        <v>0</v>
      </c>
    </row>
    <row r="514" spans="1:14" ht="15.75" thickBot="1">
      <c r="A514" s="33" t="str">
        <f ca="1">IF(C514=Calculator!$H$27,"F",IF(Daily!D514+Daily!H514=0,IF(D513+H513&gt;0,"L",""),""))</f>
        <v/>
      </c>
      <c r="B514" s="34">
        <v>513</v>
      </c>
      <c r="C514" s="19">
        <f t="shared" ca="1" si="29"/>
        <v>46443</v>
      </c>
      <c r="D514" s="29">
        <f t="shared" ca="1" si="31"/>
        <v>248167.15529066866</v>
      </c>
      <c r="E514" s="29">
        <f ca="1">IF(C514&lt;Calculator!$D$26,0,IF(DAY($C514)=1,IF(D514-Calculator!$G$24&gt;0,Calculator!$G$24,D514),0))</f>
        <v>0</v>
      </c>
      <c r="F514" s="29">
        <f ca="1">IF(E514&gt;0,D514*Calculator!$G$22/12,0)</f>
        <v>0</v>
      </c>
      <c r="G514" s="29">
        <f ca="1">IF(E514&gt;0,(IFERROR(-PMT(Calculator!$G$22/12,Calculator!$G$23*12,Calculator!$G$20),0))-F514,0)</f>
        <v>0</v>
      </c>
      <c r="H514" s="29">
        <f t="shared" ca="1" si="32"/>
        <v>6696.3031039430734</v>
      </c>
      <c r="I514" s="29">
        <f t="shared" ca="1" si="30"/>
        <v>1.1924923335789035</v>
      </c>
      <c r="J514" s="30">
        <f>Calculator!$G$40</f>
        <v>6.5000000000000002E-2</v>
      </c>
      <c r="K514" s="29">
        <f ca="1">IF(C514&gt;=Calculator!$G$27,IF(DAY($C514)=1,Calculator!$G$34/2,IF(DAY($C514)=15,Calculator!$G$34/2,0)),0)</f>
        <v>0</v>
      </c>
      <c r="L514" s="29">
        <f ca="1">IF(DAY($C514)=28,IF(H514=0,0,Calculator!$G$35),0)</f>
        <v>0</v>
      </c>
      <c r="M514" s="29">
        <f ca="1">IF(I514&gt;0,IF(DAY($C514)=1,SUM(INDIRECT("I"&amp;(ROW(C513)-DAY(C513))):I513),0),0)</f>
        <v>0</v>
      </c>
      <c r="N514" s="29">
        <f ca="1">IF(C514&lt;Calculator!$G$27,0,IF(C514=Calculator!$G$27,Calculator!$G$39,IF(H514-K514&lt;=0,IF(D514&gt;Calculator!$G$39,IF(H514-K514+E514+L514+M514+Calculator!$G$39&gt;Calculator!$G$39,Calculator!$G$39-(H514+E514+L514+M514-K514),Calculator!$G$39),D514),0)))</f>
        <v>0</v>
      </c>
    </row>
    <row r="515" spans="1:14" ht="15.75" thickBot="1">
      <c r="A515" s="33" t="str">
        <f ca="1">IF(C515=Calculator!$H$27,"F",IF(Daily!D515+Daily!H515=0,IF(D514+H514&gt;0,"L",""),""))</f>
        <v/>
      </c>
      <c r="B515" s="34">
        <v>514</v>
      </c>
      <c r="C515" s="19">
        <f t="shared" ref="C515:C578" ca="1" si="33">C514+1</f>
        <v>46444</v>
      </c>
      <c r="D515" s="29">
        <f t="shared" ca="1" si="31"/>
        <v>248167.15529066866</v>
      </c>
      <c r="E515" s="29">
        <f ca="1">IF(C515&lt;Calculator!$D$26,0,IF(DAY($C515)=1,IF(D515-Calculator!$G$24&gt;0,Calculator!$G$24,D515),0))</f>
        <v>0</v>
      </c>
      <c r="F515" s="29">
        <f ca="1">IF(E515&gt;0,D515*Calculator!$G$22/12,0)</f>
        <v>0</v>
      </c>
      <c r="G515" s="29">
        <f ca="1">IF(E515&gt;0,(IFERROR(-PMT(Calculator!$G$22/12,Calculator!$G$23*12,Calculator!$G$20),0))-F515,0)</f>
        <v>0</v>
      </c>
      <c r="H515" s="29">
        <f t="shared" ca="1" si="32"/>
        <v>6696.3031039430734</v>
      </c>
      <c r="I515" s="29">
        <f t="shared" ref="I515:I578" ca="1" si="34">H515*J515/365</f>
        <v>1.1924923335789035</v>
      </c>
      <c r="J515" s="30">
        <f>Calculator!$G$40</f>
        <v>6.5000000000000002E-2</v>
      </c>
      <c r="K515" s="29">
        <f ca="1">IF(C515&gt;=Calculator!$G$27,IF(DAY($C515)=1,Calculator!$G$34/2,IF(DAY($C515)=15,Calculator!$G$34/2,0)),0)</f>
        <v>0</v>
      </c>
      <c r="L515" s="29">
        <f ca="1">IF(DAY($C515)=28,IF(H515=0,0,Calculator!$G$35),0)</f>
        <v>0</v>
      </c>
      <c r="M515" s="29">
        <f ca="1">IF(I515&gt;0,IF(DAY($C515)=1,SUM(INDIRECT("I"&amp;(ROW(C514)-DAY(C514))):I514),0),0)</f>
        <v>0</v>
      </c>
      <c r="N515" s="29">
        <f ca="1">IF(C515&lt;Calculator!$G$27,0,IF(C515=Calculator!$G$27,Calculator!$G$39,IF(H515-K515&lt;=0,IF(D515&gt;Calculator!$G$39,IF(H515-K515+E515+L515+M515+Calculator!$G$39&gt;Calculator!$G$39,Calculator!$G$39-(H515+E515+L515+M515-K515),Calculator!$G$39),D515),0)))</f>
        <v>0</v>
      </c>
    </row>
    <row r="516" spans="1:14" ht="15.75" thickBot="1">
      <c r="A516" s="33" t="str">
        <f ca="1">IF(C516=Calculator!$H$27,"F",IF(Daily!D516+Daily!H516=0,IF(D515+H515&gt;0,"L",""),""))</f>
        <v/>
      </c>
      <c r="B516" s="34">
        <v>515</v>
      </c>
      <c r="C516" s="19">
        <f t="shared" ca="1" si="33"/>
        <v>46445</v>
      </c>
      <c r="D516" s="29">
        <f t="shared" ref="D516:D579" ca="1" si="35">IF(((D515-G515)-N515)&lt;0,0,((D515-G515)-N515))</f>
        <v>248167.15529066866</v>
      </c>
      <c r="E516" s="29">
        <f ca="1">IF(C516&lt;Calculator!$D$26,0,IF(DAY($C516)=1,IF(D516-Calculator!$G$24&gt;0,Calculator!$G$24,D516),0))</f>
        <v>0</v>
      </c>
      <c r="F516" s="29">
        <f ca="1">IF(E516&gt;0,D516*Calculator!$G$22/12,0)</f>
        <v>0</v>
      </c>
      <c r="G516" s="29">
        <f ca="1">IF(E516&gt;0,(IFERROR(-PMT(Calculator!$G$22/12,Calculator!$G$23*12,Calculator!$G$20),0))-F516,0)</f>
        <v>0</v>
      </c>
      <c r="H516" s="29">
        <f t="shared" ref="H516:H579" ca="1" si="36">IF((H515-K515+SUM(L515:N515)+E515)&lt;0,0,(H515-K515+SUM(L515:N515)+E515))</f>
        <v>6696.3031039430734</v>
      </c>
      <c r="I516" s="29">
        <f t="shared" ca="1" si="34"/>
        <v>1.1924923335789035</v>
      </c>
      <c r="J516" s="30">
        <f>Calculator!$G$40</f>
        <v>6.5000000000000002E-2</v>
      </c>
      <c r="K516" s="29">
        <f ca="1">IF(C516&gt;=Calculator!$G$27,IF(DAY($C516)=1,Calculator!$G$34/2,IF(DAY($C516)=15,Calculator!$G$34/2,0)),0)</f>
        <v>0</v>
      </c>
      <c r="L516" s="29">
        <f ca="1">IF(DAY($C516)=28,IF(H516=0,0,Calculator!$G$35),0)</f>
        <v>0</v>
      </c>
      <c r="M516" s="29">
        <f ca="1">IF(I516&gt;0,IF(DAY($C516)=1,SUM(INDIRECT("I"&amp;(ROW(C515)-DAY(C515))):I515),0),0)</f>
        <v>0</v>
      </c>
      <c r="N516" s="29">
        <f ca="1">IF(C516&lt;Calculator!$G$27,0,IF(C516=Calculator!$G$27,Calculator!$G$39,IF(H516-K516&lt;=0,IF(D516&gt;Calculator!$G$39,IF(H516-K516+E516+L516+M516+Calculator!$G$39&gt;Calculator!$G$39,Calculator!$G$39-(H516+E516+L516+M516-K516),Calculator!$G$39),D516),0)))</f>
        <v>0</v>
      </c>
    </row>
    <row r="517" spans="1:14" ht="15.75" thickBot="1">
      <c r="A517" s="33" t="str">
        <f ca="1">IF(C517=Calculator!$H$27,"F",IF(Daily!D517+Daily!H517=0,IF(D516+H516&gt;0,"L",""),""))</f>
        <v/>
      </c>
      <c r="B517" s="34">
        <v>516</v>
      </c>
      <c r="C517" s="19">
        <f t="shared" ca="1" si="33"/>
        <v>46446</v>
      </c>
      <c r="D517" s="29">
        <f t="shared" ca="1" si="35"/>
        <v>248167.15529066866</v>
      </c>
      <c r="E517" s="29">
        <f ca="1">IF(C517&lt;Calculator!$D$26,0,IF(DAY($C517)=1,IF(D517-Calculator!$G$24&gt;0,Calculator!$G$24,D517),0))</f>
        <v>0</v>
      </c>
      <c r="F517" s="29">
        <f ca="1">IF(E517&gt;0,D517*Calculator!$G$22/12,0)</f>
        <v>0</v>
      </c>
      <c r="G517" s="29">
        <f ca="1">IF(E517&gt;0,(IFERROR(-PMT(Calculator!$G$22/12,Calculator!$G$23*12,Calculator!$G$20),0))-F517,0)</f>
        <v>0</v>
      </c>
      <c r="H517" s="29">
        <f t="shared" ca="1" si="36"/>
        <v>6696.3031039430734</v>
      </c>
      <c r="I517" s="29">
        <f t="shared" ca="1" si="34"/>
        <v>1.1924923335789035</v>
      </c>
      <c r="J517" s="30">
        <f>Calculator!$G$40</f>
        <v>6.5000000000000002E-2</v>
      </c>
      <c r="K517" s="29">
        <f ca="1">IF(C517&gt;=Calculator!$G$27,IF(DAY($C517)=1,Calculator!$G$34/2,IF(DAY($C517)=15,Calculator!$G$34/2,0)),0)</f>
        <v>0</v>
      </c>
      <c r="L517" s="29">
        <f ca="1">IF(DAY($C517)=28,IF(H517=0,0,Calculator!$G$35),0)</f>
        <v>5000</v>
      </c>
      <c r="M517" s="29">
        <f ca="1">IF(I517&gt;0,IF(DAY($C517)=1,SUM(INDIRECT("I"&amp;(ROW(C516)-DAY(C516))):I516),0),0)</f>
        <v>0</v>
      </c>
      <c r="N517" s="29">
        <f ca="1">IF(C517&lt;Calculator!$G$27,0,IF(C517=Calculator!$G$27,Calculator!$G$39,IF(H517-K517&lt;=0,IF(D517&gt;Calculator!$G$39,IF(H517-K517+E517+L517+M517+Calculator!$G$39&gt;Calculator!$G$39,Calculator!$G$39-(H517+E517+L517+M517-K517),Calculator!$G$39),D517),0)))</f>
        <v>0</v>
      </c>
    </row>
    <row r="518" spans="1:14" ht="15.75" thickBot="1">
      <c r="A518" s="33" t="str">
        <f ca="1">IF(C518=Calculator!$H$27,"F",IF(Daily!D518+Daily!H518=0,IF(D517+H517&gt;0,"L",""),""))</f>
        <v/>
      </c>
      <c r="B518" s="34">
        <v>517</v>
      </c>
      <c r="C518" s="19">
        <f t="shared" ca="1" si="33"/>
        <v>46447</v>
      </c>
      <c r="D518" s="29">
        <f t="shared" ca="1" si="35"/>
        <v>248167.15529066866</v>
      </c>
      <c r="E518" s="29">
        <f ca="1">IF(C518&lt;Calculator!$D$26,0,IF(DAY($C518)=1,IF(D518-Calculator!$G$24&gt;0,Calculator!$G$24,D518),0))</f>
        <v>1878.8756805424866</v>
      </c>
      <c r="F518" s="29">
        <f ca="1">IF(E518&gt;0,D518*Calculator!$G$22/12,0)</f>
        <v>1034.0298137111195</v>
      </c>
      <c r="G518" s="29">
        <f ca="1">IF(E518&gt;0,(IFERROR(-PMT(Calculator!$G$22/12,Calculator!$G$23*12,Calculator!$G$20),0))-F518,0)</f>
        <v>844.84586683136718</v>
      </c>
      <c r="H518" s="29">
        <f t="shared" ca="1" si="36"/>
        <v>11696.303103943073</v>
      </c>
      <c r="I518" s="29">
        <f t="shared" ca="1" si="34"/>
        <v>2.0829032924830133</v>
      </c>
      <c r="J518" s="30">
        <f>Calculator!$G$40</f>
        <v>6.5000000000000002E-2</v>
      </c>
      <c r="K518" s="29">
        <f ca="1">IF(C518&gt;=Calculator!$G$27,IF(DAY($C518)=1,Calculator!$G$34/2,IF(DAY($C518)=15,Calculator!$G$34/2,0)),0)</f>
        <v>4500</v>
      </c>
      <c r="L518" s="29">
        <f ca="1">IF(DAY($C518)=28,IF(H518=0,0,Calculator!$G$35),0)</f>
        <v>0</v>
      </c>
      <c r="M518" s="29">
        <f ca="1">IF(I518&gt;0,IF(DAY($C518)=1,SUM(INDIRECT("I"&amp;(ROW(C517)-DAY(C517))):I517),0),0)</f>
        <v>48.324227722280497</v>
      </c>
      <c r="N518" s="29">
        <f ca="1">IF(C518&lt;Calculator!$G$27,0,IF(C518=Calculator!$G$27,Calculator!$G$39,IF(H518-K518&lt;=0,IF(D518&gt;Calculator!$G$39,IF(H518-K518+E518+L518+M518+Calculator!$G$39&gt;Calculator!$G$39,Calculator!$G$39-(H518+E518+L518+M518-K518),Calculator!$G$39),D518),0)))</f>
        <v>0</v>
      </c>
    </row>
    <row r="519" spans="1:14" ht="15.75" thickBot="1">
      <c r="A519" s="33" t="str">
        <f ca="1">IF(C519=Calculator!$H$27,"F",IF(Daily!D519+Daily!H519=0,IF(D518+H518&gt;0,"L",""),""))</f>
        <v/>
      </c>
      <c r="B519" s="34">
        <v>518</v>
      </c>
      <c r="C519" s="19">
        <f t="shared" ca="1" si="33"/>
        <v>46448</v>
      </c>
      <c r="D519" s="29">
        <f t="shared" ca="1" si="35"/>
        <v>247322.30942383729</v>
      </c>
      <c r="E519" s="29">
        <f ca="1">IF(C519&lt;Calculator!$D$26,0,IF(DAY($C519)=1,IF(D519-Calculator!$G$24&gt;0,Calculator!$G$24,D519),0))</f>
        <v>0</v>
      </c>
      <c r="F519" s="29">
        <f ca="1">IF(E519&gt;0,D519*Calculator!$G$22/12,0)</f>
        <v>0</v>
      </c>
      <c r="G519" s="29">
        <f ca="1">IF(E519&gt;0,(IFERROR(-PMT(Calculator!$G$22/12,Calculator!$G$23*12,Calculator!$G$20),0))-F519,0)</f>
        <v>0</v>
      </c>
      <c r="H519" s="29">
        <f t="shared" ca="1" si="36"/>
        <v>9123.5030122078406</v>
      </c>
      <c r="I519" s="29">
        <f t="shared" ca="1" si="34"/>
        <v>1.6247334131329032</v>
      </c>
      <c r="J519" s="30">
        <f>Calculator!$G$40</f>
        <v>6.5000000000000002E-2</v>
      </c>
      <c r="K519" s="29">
        <f ca="1">IF(C519&gt;=Calculator!$G$27,IF(DAY($C519)=1,Calculator!$G$34/2,IF(DAY($C519)=15,Calculator!$G$34/2,0)),0)</f>
        <v>0</v>
      </c>
      <c r="L519" s="29">
        <f ca="1">IF(DAY($C519)=28,IF(H519=0,0,Calculator!$G$35),0)</f>
        <v>0</v>
      </c>
      <c r="M519" s="29">
        <f ca="1">IF(I519&gt;0,IF(DAY($C519)=1,SUM(INDIRECT("I"&amp;(ROW(C518)-DAY(C518))):I518),0),0)</f>
        <v>0</v>
      </c>
      <c r="N519" s="29">
        <f ca="1">IF(C519&lt;Calculator!$G$27,0,IF(C519=Calculator!$G$27,Calculator!$G$39,IF(H519-K519&lt;=0,IF(D519&gt;Calculator!$G$39,IF(H519-K519+E519+L519+M519+Calculator!$G$39&gt;Calculator!$G$39,Calculator!$G$39-(H519+E519+L519+M519-K519),Calculator!$G$39),D519),0)))</f>
        <v>0</v>
      </c>
    </row>
    <row r="520" spans="1:14" ht="15.75" thickBot="1">
      <c r="A520" s="33" t="str">
        <f ca="1">IF(C520=Calculator!$H$27,"F",IF(Daily!D520+Daily!H520=0,IF(D519+H519&gt;0,"L",""),""))</f>
        <v/>
      </c>
      <c r="B520" s="34">
        <v>519</v>
      </c>
      <c r="C520" s="19">
        <f t="shared" ca="1" si="33"/>
        <v>46449</v>
      </c>
      <c r="D520" s="29">
        <f t="shared" ca="1" si="35"/>
        <v>247322.30942383729</v>
      </c>
      <c r="E520" s="29">
        <f ca="1">IF(C520&lt;Calculator!$D$26,0,IF(DAY($C520)=1,IF(D520-Calculator!$G$24&gt;0,Calculator!$G$24,D520),0))</f>
        <v>0</v>
      </c>
      <c r="F520" s="29">
        <f ca="1">IF(E520&gt;0,D520*Calculator!$G$22/12,0)</f>
        <v>0</v>
      </c>
      <c r="G520" s="29">
        <f ca="1">IF(E520&gt;0,(IFERROR(-PMT(Calculator!$G$22/12,Calculator!$G$23*12,Calculator!$G$20),0))-F520,0)</f>
        <v>0</v>
      </c>
      <c r="H520" s="29">
        <f t="shared" ca="1" si="36"/>
        <v>9123.5030122078406</v>
      </c>
      <c r="I520" s="29">
        <f t="shared" ca="1" si="34"/>
        <v>1.6247334131329032</v>
      </c>
      <c r="J520" s="30">
        <f>Calculator!$G$40</f>
        <v>6.5000000000000002E-2</v>
      </c>
      <c r="K520" s="29">
        <f ca="1">IF(C520&gt;=Calculator!$G$27,IF(DAY($C520)=1,Calculator!$G$34/2,IF(DAY($C520)=15,Calculator!$G$34/2,0)),0)</f>
        <v>0</v>
      </c>
      <c r="L520" s="29">
        <f ca="1">IF(DAY($C520)=28,IF(H520=0,0,Calculator!$G$35),0)</f>
        <v>0</v>
      </c>
      <c r="M520" s="29">
        <f ca="1">IF(I520&gt;0,IF(DAY($C520)=1,SUM(INDIRECT("I"&amp;(ROW(C519)-DAY(C519))):I519),0),0)</f>
        <v>0</v>
      </c>
      <c r="N520" s="29">
        <f ca="1">IF(C520&lt;Calculator!$G$27,0,IF(C520=Calculator!$G$27,Calculator!$G$39,IF(H520-K520&lt;=0,IF(D520&gt;Calculator!$G$39,IF(H520-K520+E520+L520+M520+Calculator!$G$39&gt;Calculator!$G$39,Calculator!$G$39-(H520+E520+L520+M520-K520),Calculator!$G$39),D520),0)))</f>
        <v>0</v>
      </c>
    </row>
    <row r="521" spans="1:14" ht="15.75" thickBot="1">
      <c r="A521" s="33" t="str">
        <f ca="1">IF(C521=Calculator!$H$27,"F",IF(Daily!D521+Daily!H521=0,IF(D520+H520&gt;0,"L",""),""))</f>
        <v/>
      </c>
      <c r="B521" s="34">
        <v>520</v>
      </c>
      <c r="C521" s="19">
        <f t="shared" ca="1" si="33"/>
        <v>46450</v>
      </c>
      <c r="D521" s="29">
        <f t="shared" ca="1" si="35"/>
        <v>247322.30942383729</v>
      </c>
      <c r="E521" s="29">
        <f ca="1">IF(C521&lt;Calculator!$D$26,0,IF(DAY($C521)=1,IF(D521-Calculator!$G$24&gt;0,Calculator!$G$24,D521),0))</f>
        <v>0</v>
      </c>
      <c r="F521" s="29">
        <f ca="1">IF(E521&gt;0,D521*Calculator!$G$22/12,0)</f>
        <v>0</v>
      </c>
      <c r="G521" s="29">
        <f ca="1">IF(E521&gt;0,(IFERROR(-PMT(Calculator!$G$22/12,Calculator!$G$23*12,Calculator!$G$20),0))-F521,0)</f>
        <v>0</v>
      </c>
      <c r="H521" s="29">
        <f t="shared" ca="1" si="36"/>
        <v>9123.5030122078406</v>
      </c>
      <c r="I521" s="29">
        <f t="shared" ca="1" si="34"/>
        <v>1.6247334131329032</v>
      </c>
      <c r="J521" s="30">
        <f>Calculator!$G$40</f>
        <v>6.5000000000000002E-2</v>
      </c>
      <c r="K521" s="29">
        <f ca="1">IF(C521&gt;=Calculator!$G$27,IF(DAY($C521)=1,Calculator!$G$34/2,IF(DAY($C521)=15,Calculator!$G$34/2,0)),0)</f>
        <v>0</v>
      </c>
      <c r="L521" s="29">
        <f ca="1">IF(DAY($C521)=28,IF(H521=0,0,Calculator!$G$35),0)</f>
        <v>0</v>
      </c>
      <c r="M521" s="29">
        <f ca="1">IF(I521&gt;0,IF(DAY($C521)=1,SUM(INDIRECT("I"&amp;(ROW(C520)-DAY(C520))):I520),0),0)</f>
        <v>0</v>
      </c>
      <c r="N521" s="29">
        <f ca="1">IF(C521&lt;Calculator!$G$27,0,IF(C521=Calculator!$G$27,Calculator!$G$39,IF(H521-K521&lt;=0,IF(D521&gt;Calculator!$G$39,IF(H521-K521+E521+L521+M521+Calculator!$G$39&gt;Calculator!$G$39,Calculator!$G$39-(H521+E521+L521+M521-K521),Calculator!$G$39),D521),0)))</f>
        <v>0</v>
      </c>
    </row>
    <row r="522" spans="1:14" ht="15.75" thickBot="1">
      <c r="A522" s="33" t="str">
        <f ca="1">IF(C522=Calculator!$H$27,"F",IF(Daily!D522+Daily!H522=0,IF(D521+H521&gt;0,"L",""),""))</f>
        <v/>
      </c>
      <c r="B522" s="34">
        <v>521</v>
      </c>
      <c r="C522" s="19">
        <f t="shared" ca="1" si="33"/>
        <v>46451</v>
      </c>
      <c r="D522" s="29">
        <f t="shared" ca="1" si="35"/>
        <v>247322.30942383729</v>
      </c>
      <c r="E522" s="29">
        <f ca="1">IF(C522&lt;Calculator!$D$26,0,IF(DAY($C522)=1,IF(D522-Calculator!$G$24&gt;0,Calculator!$G$24,D522),0))</f>
        <v>0</v>
      </c>
      <c r="F522" s="29">
        <f ca="1">IF(E522&gt;0,D522*Calculator!$G$22/12,0)</f>
        <v>0</v>
      </c>
      <c r="G522" s="29">
        <f ca="1">IF(E522&gt;0,(IFERROR(-PMT(Calculator!$G$22/12,Calculator!$G$23*12,Calculator!$G$20),0))-F522,0)</f>
        <v>0</v>
      </c>
      <c r="H522" s="29">
        <f t="shared" ca="1" si="36"/>
        <v>9123.5030122078406</v>
      </c>
      <c r="I522" s="29">
        <f t="shared" ca="1" si="34"/>
        <v>1.6247334131329032</v>
      </c>
      <c r="J522" s="30">
        <f>Calculator!$G$40</f>
        <v>6.5000000000000002E-2</v>
      </c>
      <c r="K522" s="29">
        <f ca="1">IF(C522&gt;=Calculator!$G$27,IF(DAY($C522)=1,Calculator!$G$34/2,IF(DAY($C522)=15,Calculator!$G$34/2,0)),0)</f>
        <v>0</v>
      </c>
      <c r="L522" s="29">
        <f ca="1">IF(DAY($C522)=28,IF(H522=0,0,Calculator!$G$35),0)</f>
        <v>0</v>
      </c>
      <c r="M522" s="29">
        <f ca="1">IF(I522&gt;0,IF(DAY($C522)=1,SUM(INDIRECT("I"&amp;(ROW(C521)-DAY(C521))):I521),0),0)</f>
        <v>0</v>
      </c>
      <c r="N522" s="29">
        <f ca="1">IF(C522&lt;Calculator!$G$27,0,IF(C522=Calculator!$G$27,Calculator!$G$39,IF(H522-K522&lt;=0,IF(D522&gt;Calculator!$G$39,IF(H522-K522+E522+L522+M522+Calculator!$G$39&gt;Calculator!$G$39,Calculator!$G$39-(H522+E522+L522+M522-K522),Calculator!$G$39),D522),0)))</f>
        <v>0</v>
      </c>
    </row>
    <row r="523" spans="1:14" ht="15.75" thickBot="1">
      <c r="A523" s="33" t="str">
        <f ca="1">IF(C523=Calculator!$H$27,"F",IF(Daily!D523+Daily!H523=0,IF(D522+H522&gt;0,"L",""),""))</f>
        <v/>
      </c>
      <c r="B523" s="34">
        <v>522</v>
      </c>
      <c r="C523" s="19">
        <f t="shared" ca="1" si="33"/>
        <v>46452</v>
      </c>
      <c r="D523" s="29">
        <f t="shared" ca="1" si="35"/>
        <v>247322.30942383729</v>
      </c>
      <c r="E523" s="29">
        <f ca="1">IF(C523&lt;Calculator!$D$26,0,IF(DAY($C523)=1,IF(D523-Calculator!$G$24&gt;0,Calculator!$G$24,D523),0))</f>
        <v>0</v>
      </c>
      <c r="F523" s="29">
        <f ca="1">IF(E523&gt;0,D523*Calculator!$G$22/12,0)</f>
        <v>0</v>
      </c>
      <c r="G523" s="29">
        <f ca="1">IF(E523&gt;0,(IFERROR(-PMT(Calculator!$G$22/12,Calculator!$G$23*12,Calculator!$G$20),0))-F523,0)</f>
        <v>0</v>
      </c>
      <c r="H523" s="29">
        <f t="shared" ca="1" si="36"/>
        <v>9123.5030122078406</v>
      </c>
      <c r="I523" s="29">
        <f t="shared" ca="1" si="34"/>
        <v>1.6247334131329032</v>
      </c>
      <c r="J523" s="30">
        <f>Calculator!$G$40</f>
        <v>6.5000000000000002E-2</v>
      </c>
      <c r="K523" s="29">
        <f ca="1">IF(C523&gt;=Calculator!$G$27,IF(DAY($C523)=1,Calculator!$G$34/2,IF(DAY($C523)=15,Calculator!$G$34/2,0)),0)</f>
        <v>0</v>
      </c>
      <c r="L523" s="29">
        <f ca="1">IF(DAY($C523)=28,IF(H523=0,0,Calculator!$G$35),0)</f>
        <v>0</v>
      </c>
      <c r="M523" s="29">
        <f ca="1">IF(I523&gt;0,IF(DAY($C523)=1,SUM(INDIRECT("I"&amp;(ROW(C522)-DAY(C522))):I522),0),0)</f>
        <v>0</v>
      </c>
      <c r="N523" s="29">
        <f ca="1">IF(C523&lt;Calculator!$G$27,0,IF(C523=Calculator!$G$27,Calculator!$G$39,IF(H523-K523&lt;=0,IF(D523&gt;Calculator!$G$39,IF(H523-K523+E523+L523+M523+Calculator!$G$39&gt;Calculator!$G$39,Calculator!$G$39-(H523+E523+L523+M523-K523),Calculator!$G$39),D523),0)))</f>
        <v>0</v>
      </c>
    </row>
    <row r="524" spans="1:14" ht="15.75" thickBot="1">
      <c r="A524" s="33" t="str">
        <f ca="1">IF(C524=Calculator!$H$27,"F",IF(Daily!D524+Daily!H524=0,IF(D523+H523&gt;0,"L",""),""))</f>
        <v/>
      </c>
      <c r="B524" s="34">
        <v>523</v>
      </c>
      <c r="C524" s="19">
        <f t="shared" ca="1" si="33"/>
        <v>46453</v>
      </c>
      <c r="D524" s="29">
        <f t="shared" ca="1" si="35"/>
        <v>247322.30942383729</v>
      </c>
      <c r="E524" s="29">
        <f ca="1">IF(C524&lt;Calculator!$D$26,0,IF(DAY($C524)=1,IF(D524-Calculator!$G$24&gt;0,Calculator!$G$24,D524),0))</f>
        <v>0</v>
      </c>
      <c r="F524" s="29">
        <f ca="1">IF(E524&gt;0,D524*Calculator!$G$22/12,0)</f>
        <v>0</v>
      </c>
      <c r="G524" s="29">
        <f ca="1">IF(E524&gt;0,(IFERROR(-PMT(Calculator!$G$22/12,Calculator!$G$23*12,Calculator!$G$20),0))-F524,0)</f>
        <v>0</v>
      </c>
      <c r="H524" s="29">
        <f t="shared" ca="1" si="36"/>
        <v>9123.5030122078406</v>
      </c>
      <c r="I524" s="29">
        <f t="shared" ca="1" si="34"/>
        <v>1.6247334131329032</v>
      </c>
      <c r="J524" s="30">
        <f>Calculator!$G$40</f>
        <v>6.5000000000000002E-2</v>
      </c>
      <c r="K524" s="29">
        <f ca="1">IF(C524&gt;=Calculator!$G$27,IF(DAY($C524)=1,Calculator!$G$34/2,IF(DAY($C524)=15,Calculator!$G$34/2,0)),0)</f>
        <v>0</v>
      </c>
      <c r="L524" s="29">
        <f ca="1">IF(DAY($C524)=28,IF(H524=0,0,Calculator!$G$35),0)</f>
        <v>0</v>
      </c>
      <c r="M524" s="29">
        <f ca="1">IF(I524&gt;0,IF(DAY($C524)=1,SUM(INDIRECT("I"&amp;(ROW(C523)-DAY(C523))):I523),0),0)</f>
        <v>0</v>
      </c>
      <c r="N524" s="29">
        <f ca="1">IF(C524&lt;Calculator!$G$27,0,IF(C524=Calculator!$G$27,Calculator!$G$39,IF(H524-K524&lt;=0,IF(D524&gt;Calculator!$G$39,IF(H524-K524+E524+L524+M524+Calculator!$G$39&gt;Calculator!$G$39,Calculator!$G$39-(H524+E524+L524+M524-K524),Calculator!$G$39),D524),0)))</f>
        <v>0</v>
      </c>
    </row>
    <row r="525" spans="1:14" ht="15.75" thickBot="1">
      <c r="A525" s="33" t="str">
        <f ca="1">IF(C525=Calculator!$H$27,"F",IF(Daily!D525+Daily!H525=0,IF(D524+H524&gt;0,"L",""),""))</f>
        <v/>
      </c>
      <c r="B525" s="34">
        <v>524</v>
      </c>
      <c r="C525" s="19">
        <f t="shared" ca="1" si="33"/>
        <v>46454</v>
      </c>
      <c r="D525" s="29">
        <f t="shared" ca="1" si="35"/>
        <v>247322.30942383729</v>
      </c>
      <c r="E525" s="29">
        <f ca="1">IF(C525&lt;Calculator!$D$26,0,IF(DAY($C525)=1,IF(D525-Calculator!$G$24&gt;0,Calculator!$G$24,D525),0))</f>
        <v>0</v>
      </c>
      <c r="F525" s="29">
        <f ca="1">IF(E525&gt;0,D525*Calculator!$G$22/12,0)</f>
        <v>0</v>
      </c>
      <c r="G525" s="29">
        <f ca="1">IF(E525&gt;0,(IFERROR(-PMT(Calculator!$G$22/12,Calculator!$G$23*12,Calculator!$G$20),0))-F525,0)</f>
        <v>0</v>
      </c>
      <c r="H525" s="29">
        <f t="shared" ca="1" si="36"/>
        <v>9123.5030122078406</v>
      </c>
      <c r="I525" s="29">
        <f t="shared" ca="1" si="34"/>
        <v>1.6247334131329032</v>
      </c>
      <c r="J525" s="30">
        <f>Calculator!$G$40</f>
        <v>6.5000000000000002E-2</v>
      </c>
      <c r="K525" s="29">
        <f ca="1">IF(C525&gt;=Calculator!$G$27,IF(DAY($C525)=1,Calculator!$G$34/2,IF(DAY($C525)=15,Calculator!$G$34/2,0)),0)</f>
        <v>0</v>
      </c>
      <c r="L525" s="29">
        <f ca="1">IF(DAY($C525)=28,IF(H525=0,0,Calculator!$G$35),0)</f>
        <v>0</v>
      </c>
      <c r="M525" s="29">
        <f ca="1">IF(I525&gt;0,IF(DAY($C525)=1,SUM(INDIRECT("I"&amp;(ROW(C524)-DAY(C524))):I524),0),0)</f>
        <v>0</v>
      </c>
      <c r="N525" s="29">
        <f ca="1">IF(C525&lt;Calculator!$G$27,0,IF(C525=Calculator!$G$27,Calculator!$G$39,IF(H525-K525&lt;=0,IF(D525&gt;Calculator!$G$39,IF(H525-K525+E525+L525+M525+Calculator!$G$39&gt;Calculator!$G$39,Calculator!$G$39-(H525+E525+L525+M525-K525),Calculator!$G$39),D525),0)))</f>
        <v>0</v>
      </c>
    </row>
    <row r="526" spans="1:14" ht="15.75" thickBot="1">
      <c r="A526" s="33" t="str">
        <f ca="1">IF(C526=Calculator!$H$27,"F",IF(Daily!D526+Daily!H526=0,IF(D525+H525&gt;0,"L",""),""))</f>
        <v/>
      </c>
      <c r="B526" s="34">
        <v>525</v>
      </c>
      <c r="C526" s="19">
        <f t="shared" ca="1" si="33"/>
        <v>46455</v>
      </c>
      <c r="D526" s="29">
        <f t="shared" ca="1" si="35"/>
        <v>247322.30942383729</v>
      </c>
      <c r="E526" s="29">
        <f ca="1">IF(C526&lt;Calculator!$D$26,0,IF(DAY($C526)=1,IF(D526-Calculator!$G$24&gt;0,Calculator!$G$24,D526),0))</f>
        <v>0</v>
      </c>
      <c r="F526" s="29">
        <f ca="1">IF(E526&gt;0,D526*Calculator!$G$22/12,0)</f>
        <v>0</v>
      </c>
      <c r="G526" s="29">
        <f ca="1">IF(E526&gt;0,(IFERROR(-PMT(Calculator!$G$22/12,Calculator!$G$23*12,Calculator!$G$20),0))-F526,0)</f>
        <v>0</v>
      </c>
      <c r="H526" s="29">
        <f t="shared" ca="1" si="36"/>
        <v>9123.5030122078406</v>
      </c>
      <c r="I526" s="29">
        <f t="shared" ca="1" si="34"/>
        <v>1.6247334131329032</v>
      </c>
      <c r="J526" s="30">
        <f>Calculator!$G$40</f>
        <v>6.5000000000000002E-2</v>
      </c>
      <c r="K526" s="29">
        <f ca="1">IF(C526&gt;=Calculator!$G$27,IF(DAY($C526)=1,Calculator!$G$34/2,IF(DAY($C526)=15,Calculator!$G$34/2,0)),0)</f>
        <v>0</v>
      </c>
      <c r="L526" s="29">
        <f ca="1">IF(DAY($C526)=28,IF(H526=0,0,Calculator!$G$35),0)</f>
        <v>0</v>
      </c>
      <c r="M526" s="29">
        <f ca="1">IF(I526&gt;0,IF(DAY($C526)=1,SUM(INDIRECT("I"&amp;(ROW(C525)-DAY(C525))):I525),0),0)</f>
        <v>0</v>
      </c>
      <c r="N526" s="29">
        <f ca="1">IF(C526&lt;Calculator!$G$27,0,IF(C526=Calculator!$G$27,Calculator!$G$39,IF(H526-K526&lt;=0,IF(D526&gt;Calculator!$G$39,IF(H526-K526+E526+L526+M526+Calculator!$G$39&gt;Calculator!$G$39,Calculator!$G$39-(H526+E526+L526+M526-K526),Calculator!$G$39),D526),0)))</f>
        <v>0</v>
      </c>
    </row>
    <row r="527" spans="1:14" ht="15.75" thickBot="1">
      <c r="A527" s="33" t="str">
        <f ca="1">IF(C527=Calculator!$H$27,"F",IF(Daily!D527+Daily!H527=0,IF(D526+H526&gt;0,"L",""),""))</f>
        <v/>
      </c>
      <c r="B527" s="34">
        <v>526</v>
      </c>
      <c r="C527" s="19">
        <f t="shared" ca="1" si="33"/>
        <v>46456</v>
      </c>
      <c r="D527" s="29">
        <f t="shared" ca="1" si="35"/>
        <v>247322.30942383729</v>
      </c>
      <c r="E527" s="29">
        <f ca="1">IF(C527&lt;Calculator!$D$26,0,IF(DAY($C527)=1,IF(D527-Calculator!$G$24&gt;0,Calculator!$G$24,D527),0))</f>
        <v>0</v>
      </c>
      <c r="F527" s="29">
        <f ca="1">IF(E527&gt;0,D527*Calculator!$G$22/12,0)</f>
        <v>0</v>
      </c>
      <c r="G527" s="29">
        <f ca="1">IF(E527&gt;0,(IFERROR(-PMT(Calculator!$G$22/12,Calculator!$G$23*12,Calculator!$G$20),0))-F527,0)</f>
        <v>0</v>
      </c>
      <c r="H527" s="29">
        <f t="shared" ca="1" si="36"/>
        <v>9123.5030122078406</v>
      </c>
      <c r="I527" s="29">
        <f t="shared" ca="1" si="34"/>
        <v>1.6247334131329032</v>
      </c>
      <c r="J527" s="30">
        <f>Calculator!$G$40</f>
        <v>6.5000000000000002E-2</v>
      </c>
      <c r="K527" s="29">
        <f ca="1">IF(C527&gt;=Calculator!$G$27,IF(DAY($C527)=1,Calculator!$G$34/2,IF(DAY($C527)=15,Calculator!$G$34/2,0)),0)</f>
        <v>0</v>
      </c>
      <c r="L527" s="29">
        <f ca="1">IF(DAY($C527)=28,IF(H527=0,0,Calculator!$G$35),0)</f>
        <v>0</v>
      </c>
      <c r="M527" s="29">
        <f ca="1">IF(I527&gt;0,IF(DAY($C527)=1,SUM(INDIRECT("I"&amp;(ROW(C526)-DAY(C526))):I526),0),0)</f>
        <v>0</v>
      </c>
      <c r="N527" s="29">
        <f ca="1">IF(C527&lt;Calculator!$G$27,0,IF(C527=Calculator!$G$27,Calculator!$G$39,IF(H527-K527&lt;=0,IF(D527&gt;Calculator!$G$39,IF(H527-K527+E527+L527+M527+Calculator!$G$39&gt;Calculator!$G$39,Calculator!$G$39-(H527+E527+L527+M527-K527),Calculator!$G$39),D527),0)))</f>
        <v>0</v>
      </c>
    </row>
    <row r="528" spans="1:14" ht="15.75" thickBot="1">
      <c r="A528" s="33" t="str">
        <f ca="1">IF(C528=Calculator!$H$27,"F",IF(Daily!D528+Daily!H528=0,IF(D527+H527&gt;0,"L",""),""))</f>
        <v/>
      </c>
      <c r="B528" s="34">
        <v>527</v>
      </c>
      <c r="C528" s="19">
        <f t="shared" ca="1" si="33"/>
        <v>46457</v>
      </c>
      <c r="D528" s="29">
        <f t="shared" ca="1" si="35"/>
        <v>247322.30942383729</v>
      </c>
      <c r="E528" s="29">
        <f ca="1">IF(C528&lt;Calculator!$D$26,0,IF(DAY($C528)=1,IF(D528-Calculator!$G$24&gt;0,Calculator!$G$24,D528),0))</f>
        <v>0</v>
      </c>
      <c r="F528" s="29">
        <f ca="1">IF(E528&gt;0,D528*Calculator!$G$22/12,0)</f>
        <v>0</v>
      </c>
      <c r="G528" s="29">
        <f ca="1">IF(E528&gt;0,(IFERROR(-PMT(Calculator!$G$22/12,Calculator!$G$23*12,Calculator!$G$20),0))-F528,0)</f>
        <v>0</v>
      </c>
      <c r="H528" s="29">
        <f t="shared" ca="1" si="36"/>
        <v>9123.5030122078406</v>
      </c>
      <c r="I528" s="29">
        <f t="shared" ca="1" si="34"/>
        <v>1.6247334131329032</v>
      </c>
      <c r="J528" s="30">
        <f>Calculator!$G$40</f>
        <v>6.5000000000000002E-2</v>
      </c>
      <c r="K528" s="29">
        <f ca="1">IF(C528&gt;=Calculator!$G$27,IF(DAY($C528)=1,Calculator!$G$34/2,IF(DAY($C528)=15,Calculator!$G$34/2,0)),0)</f>
        <v>0</v>
      </c>
      <c r="L528" s="29">
        <f ca="1">IF(DAY($C528)=28,IF(H528=0,0,Calculator!$G$35),0)</f>
        <v>0</v>
      </c>
      <c r="M528" s="29">
        <f ca="1">IF(I528&gt;0,IF(DAY($C528)=1,SUM(INDIRECT("I"&amp;(ROW(C527)-DAY(C527))):I527),0),0)</f>
        <v>0</v>
      </c>
      <c r="N528" s="29">
        <f ca="1">IF(C528&lt;Calculator!$G$27,0,IF(C528=Calculator!$G$27,Calculator!$G$39,IF(H528-K528&lt;=0,IF(D528&gt;Calculator!$G$39,IF(H528-K528+E528+L528+M528+Calculator!$G$39&gt;Calculator!$G$39,Calculator!$G$39-(H528+E528+L528+M528-K528),Calculator!$G$39),D528),0)))</f>
        <v>0</v>
      </c>
    </row>
    <row r="529" spans="1:14" ht="15.75" thickBot="1">
      <c r="A529" s="33" t="str">
        <f ca="1">IF(C529=Calculator!$H$27,"F",IF(Daily!D529+Daily!H529=0,IF(D528+H528&gt;0,"L",""),""))</f>
        <v/>
      </c>
      <c r="B529" s="34">
        <v>528</v>
      </c>
      <c r="C529" s="19">
        <f t="shared" ca="1" si="33"/>
        <v>46458</v>
      </c>
      <c r="D529" s="29">
        <f t="shared" ca="1" si="35"/>
        <v>247322.30942383729</v>
      </c>
      <c r="E529" s="29">
        <f ca="1">IF(C529&lt;Calculator!$D$26,0,IF(DAY($C529)=1,IF(D529-Calculator!$G$24&gt;0,Calculator!$G$24,D529),0))</f>
        <v>0</v>
      </c>
      <c r="F529" s="29">
        <f ca="1">IF(E529&gt;0,D529*Calculator!$G$22/12,0)</f>
        <v>0</v>
      </c>
      <c r="G529" s="29">
        <f ca="1">IF(E529&gt;0,(IFERROR(-PMT(Calculator!$G$22/12,Calculator!$G$23*12,Calculator!$G$20),0))-F529,0)</f>
        <v>0</v>
      </c>
      <c r="H529" s="29">
        <f t="shared" ca="1" si="36"/>
        <v>9123.5030122078406</v>
      </c>
      <c r="I529" s="29">
        <f t="shared" ca="1" si="34"/>
        <v>1.6247334131329032</v>
      </c>
      <c r="J529" s="30">
        <f>Calculator!$G$40</f>
        <v>6.5000000000000002E-2</v>
      </c>
      <c r="K529" s="29">
        <f ca="1">IF(C529&gt;=Calculator!$G$27,IF(DAY($C529)=1,Calculator!$G$34/2,IF(DAY($C529)=15,Calculator!$G$34/2,0)),0)</f>
        <v>0</v>
      </c>
      <c r="L529" s="29">
        <f ca="1">IF(DAY($C529)=28,IF(H529=0,0,Calculator!$G$35),0)</f>
        <v>0</v>
      </c>
      <c r="M529" s="29">
        <f ca="1">IF(I529&gt;0,IF(DAY($C529)=1,SUM(INDIRECT("I"&amp;(ROW(C528)-DAY(C528))):I528),0),0)</f>
        <v>0</v>
      </c>
      <c r="N529" s="29">
        <f ca="1">IF(C529&lt;Calculator!$G$27,0,IF(C529=Calculator!$G$27,Calculator!$G$39,IF(H529-K529&lt;=0,IF(D529&gt;Calculator!$G$39,IF(H529-K529+E529+L529+M529+Calculator!$G$39&gt;Calculator!$G$39,Calculator!$G$39-(H529+E529+L529+M529-K529),Calculator!$G$39),D529),0)))</f>
        <v>0</v>
      </c>
    </row>
    <row r="530" spans="1:14" ht="15.75" thickBot="1">
      <c r="A530" s="33" t="str">
        <f ca="1">IF(C530=Calculator!$H$27,"F",IF(Daily!D530+Daily!H530=0,IF(D529+H529&gt;0,"L",""),""))</f>
        <v/>
      </c>
      <c r="B530" s="34">
        <v>529</v>
      </c>
      <c r="C530" s="19">
        <f t="shared" ca="1" si="33"/>
        <v>46459</v>
      </c>
      <c r="D530" s="29">
        <f t="shared" ca="1" si="35"/>
        <v>247322.30942383729</v>
      </c>
      <c r="E530" s="29">
        <f ca="1">IF(C530&lt;Calculator!$D$26,0,IF(DAY($C530)=1,IF(D530-Calculator!$G$24&gt;0,Calculator!$G$24,D530),0))</f>
        <v>0</v>
      </c>
      <c r="F530" s="29">
        <f ca="1">IF(E530&gt;0,D530*Calculator!$G$22/12,0)</f>
        <v>0</v>
      </c>
      <c r="G530" s="29">
        <f ca="1">IF(E530&gt;0,(IFERROR(-PMT(Calculator!$G$22/12,Calculator!$G$23*12,Calculator!$G$20),0))-F530,0)</f>
        <v>0</v>
      </c>
      <c r="H530" s="29">
        <f t="shared" ca="1" si="36"/>
        <v>9123.5030122078406</v>
      </c>
      <c r="I530" s="29">
        <f t="shared" ca="1" si="34"/>
        <v>1.6247334131329032</v>
      </c>
      <c r="J530" s="30">
        <f>Calculator!$G$40</f>
        <v>6.5000000000000002E-2</v>
      </c>
      <c r="K530" s="29">
        <f ca="1">IF(C530&gt;=Calculator!$G$27,IF(DAY($C530)=1,Calculator!$G$34/2,IF(DAY($C530)=15,Calculator!$G$34/2,0)),0)</f>
        <v>0</v>
      </c>
      <c r="L530" s="29">
        <f ca="1">IF(DAY($C530)=28,IF(H530=0,0,Calculator!$G$35),0)</f>
        <v>0</v>
      </c>
      <c r="M530" s="29">
        <f ca="1">IF(I530&gt;0,IF(DAY($C530)=1,SUM(INDIRECT("I"&amp;(ROW(C529)-DAY(C529))):I529),0),0)</f>
        <v>0</v>
      </c>
      <c r="N530" s="29">
        <f ca="1">IF(C530&lt;Calculator!$G$27,0,IF(C530=Calculator!$G$27,Calculator!$G$39,IF(H530-K530&lt;=0,IF(D530&gt;Calculator!$G$39,IF(H530-K530+E530+L530+M530+Calculator!$G$39&gt;Calculator!$G$39,Calculator!$G$39-(H530+E530+L530+M530-K530),Calculator!$G$39),D530),0)))</f>
        <v>0</v>
      </c>
    </row>
    <row r="531" spans="1:14" ht="15.75" thickBot="1">
      <c r="A531" s="33" t="str">
        <f ca="1">IF(C531=Calculator!$H$27,"F",IF(Daily!D531+Daily!H531=0,IF(D530+H530&gt;0,"L",""),""))</f>
        <v/>
      </c>
      <c r="B531" s="34">
        <v>530</v>
      </c>
      <c r="C531" s="19">
        <f t="shared" ca="1" si="33"/>
        <v>46460</v>
      </c>
      <c r="D531" s="29">
        <f t="shared" ca="1" si="35"/>
        <v>247322.30942383729</v>
      </c>
      <c r="E531" s="29">
        <f ca="1">IF(C531&lt;Calculator!$D$26,0,IF(DAY($C531)=1,IF(D531-Calculator!$G$24&gt;0,Calculator!$G$24,D531),0))</f>
        <v>0</v>
      </c>
      <c r="F531" s="29">
        <f ca="1">IF(E531&gt;0,D531*Calculator!$G$22/12,0)</f>
        <v>0</v>
      </c>
      <c r="G531" s="29">
        <f ca="1">IF(E531&gt;0,(IFERROR(-PMT(Calculator!$G$22/12,Calculator!$G$23*12,Calculator!$G$20),0))-F531,0)</f>
        <v>0</v>
      </c>
      <c r="H531" s="29">
        <f t="shared" ca="1" si="36"/>
        <v>9123.5030122078406</v>
      </c>
      <c r="I531" s="29">
        <f t="shared" ca="1" si="34"/>
        <v>1.6247334131329032</v>
      </c>
      <c r="J531" s="30">
        <f>Calculator!$G$40</f>
        <v>6.5000000000000002E-2</v>
      </c>
      <c r="K531" s="29">
        <f ca="1">IF(C531&gt;=Calculator!$G$27,IF(DAY($C531)=1,Calculator!$G$34/2,IF(DAY($C531)=15,Calculator!$G$34/2,0)),0)</f>
        <v>0</v>
      </c>
      <c r="L531" s="29">
        <f ca="1">IF(DAY($C531)=28,IF(H531=0,0,Calculator!$G$35),0)</f>
        <v>0</v>
      </c>
      <c r="M531" s="29">
        <f ca="1">IF(I531&gt;0,IF(DAY($C531)=1,SUM(INDIRECT("I"&amp;(ROW(C530)-DAY(C530))):I530),0),0)</f>
        <v>0</v>
      </c>
      <c r="N531" s="29">
        <f ca="1">IF(C531&lt;Calculator!$G$27,0,IF(C531=Calculator!$G$27,Calculator!$G$39,IF(H531-K531&lt;=0,IF(D531&gt;Calculator!$G$39,IF(H531-K531+E531+L531+M531+Calculator!$G$39&gt;Calculator!$G$39,Calculator!$G$39-(H531+E531+L531+M531-K531),Calculator!$G$39),D531),0)))</f>
        <v>0</v>
      </c>
    </row>
    <row r="532" spans="1:14" ht="15.75" thickBot="1">
      <c r="A532" s="33" t="str">
        <f ca="1">IF(C532=Calculator!$H$27,"F",IF(Daily!D532+Daily!H532=0,IF(D531+H531&gt;0,"L",""),""))</f>
        <v/>
      </c>
      <c r="B532" s="34">
        <v>531</v>
      </c>
      <c r="C532" s="19">
        <f t="shared" ca="1" si="33"/>
        <v>46461</v>
      </c>
      <c r="D532" s="29">
        <f t="shared" ca="1" si="35"/>
        <v>247322.30942383729</v>
      </c>
      <c r="E532" s="29">
        <f ca="1">IF(C532&lt;Calculator!$D$26,0,IF(DAY($C532)=1,IF(D532-Calculator!$G$24&gt;0,Calculator!$G$24,D532),0))</f>
        <v>0</v>
      </c>
      <c r="F532" s="29">
        <f ca="1">IF(E532&gt;0,D532*Calculator!$G$22/12,0)</f>
        <v>0</v>
      </c>
      <c r="G532" s="29">
        <f ca="1">IF(E532&gt;0,(IFERROR(-PMT(Calculator!$G$22/12,Calculator!$G$23*12,Calculator!$G$20),0))-F532,0)</f>
        <v>0</v>
      </c>
      <c r="H532" s="29">
        <f t="shared" ca="1" si="36"/>
        <v>9123.5030122078406</v>
      </c>
      <c r="I532" s="29">
        <f t="shared" ca="1" si="34"/>
        <v>1.6247334131329032</v>
      </c>
      <c r="J532" s="30">
        <f>Calculator!$G$40</f>
        <v>6.5000000000000002E-2</v>
      </c>
      <c r="K532" s="29">
        <f ca="1">IF(C532&gt;=Calculator!$G$27,IF(DAY($C532)=1,Calculator!$G$34/2,IF(DAY($C532)=15,Calculator!$G$34/2,0)),0)</f>
        <v>4500</v>
      </c>
      <c r="L532" s="29">
        <f ca="1">IF(DAY($C532)=28,IF(H532=0,0,Calculator!$G$35),0)</f>
        <v>0</v>
      </c>
      <c r="M532" s="29">
        <f ca="1">IF(I532&gt;0,IF(DAY($C532)=1,SUM(INDIRECT("I"&amp;(ROW(C531)-DAY(C531))):I531),0),0)</f>
        <v>0</v>
      </c>
      <c r="N532" s="29">
        <f ca="1">IF(C532&lt;Calculator!$G$27,0,IF(C532=Calculator!$G$27,Calculator!$G$39,IF(H532-K532&lt;=0,IF(D532&gt;Calculator!$G$39,IF(H532-K532+E532+L532+M532+Calculator!$G$39&gt;Calculator!$G$39,Calculator!$G$39-(H532+E532+L532+M532-K532),Calculator!$G$39),D532),0)))</f>
        <v>0</v>
      </c>
    </row>
    <row r="533" spans="1:14" ht="15.75" thickBot="1">
      <c r="A533" s="33" t="str">
        <f ca="1">IF(C533=Calculator!$H$27,"F",IF(Daily!D533+Daily!H533=0,IF(D532+H532&gt;0,"L",""),""))</f>
        <v/>
      </c>
      <c r="B533" s="34">
        <v>532</v>
      </c>
      <c r="C533" s="19">
        <f t="shared" ca="1" si="33"/>
        <v>46462</v>
      </c>
      <c r="D533" s="29">
        <f t="shared" ca="1" si="35"/>
        <v>247322.30942383729</v>
      </c>
      <c r="E533" s="29">
        <f ca="1">IF(C533&lt;Calculator!$D$26,0,IF(DAY($C533)=1,IF(D533-Calculator!$G$24&gt;0,Calculator!$G$24,D533),0))</f>
        <v>0</v>
      </c>
      <c r="F533" s="29">
        <f ca="1">IF(E533&gt;0,D533*Calculator!$G$22/12,0)</f>
        <v>0</v>
      </c>
      <c r="G533" s="29">
        <f ca="1">IF(E533&gt;0,(IFERROR(-PMT(Calculator!$G$22/12,Calculator!$G$23*12,Calculator!$G$20),0))-F533,0)</f>
        <v>0</v>
      </c>
      <c r="H533" s="29">
        <f t="shared" ca="1" si="36"/>
        <v>4623.5030122078406</v>
      </c>
      <c r="I533" s="29">
        <f t="shared" ca="1" si="34"/>
        <v>0.82336355011920448</v>
      </c>
      <c r="J533" s="30">
        <f>Calculator!$G$40</f>
        <v>6.5000000000000002E-2</v>
      </c>
      <c r="K533" s="29">
        <f ca="1">IF(C533&gt;=Calculator!$G$27,IF(DAY($C533)=1,Calculator!$G$34/2,IF(DAY($C533)=15,Calculator!$G$34/2,0)),0)</f>
        <v>0</v>
      </c>
      <c r="L533" s="29">
        <f ca="1">IF(DAY($C533)=28,IF(H533=0,0,Calculator!$G$35),0)</f>
        <v>0</v>
      </c>
      <c r="M533" s="29">
        <f ca="1">IF(I533&gt;0,IF(DAY($C533)=1,SUM(INDIRECT("I"&amp;(ROW(C532)-DAY(C532))):I532),0),0)</f>
        <v>0</v>
      </c>
      <c r="N533" s="29">
        <f ca="1">IF(C533&lt;Calculator!$G$27,0,IF(C533=Calculator!$G$27,Calculator!$G$39,IF(H533-K533&lt;=0,IF(D533&gt;Calculator!$G$39,IF(H533-K533+E533+L533+M533+Calculator!$G$39&gt;Calculator!$G$39,Calculator!$G$39-(H533+E533+L533+M533-K533),Calculator!$G$39),D533),0)))</f>
        <v>0</v>
      </c>
    </row>
    <row r="534" spans="1:14" ht="15.75" thickBot="1">
      <c r="A534" s="33" t="str">
        <f ca="1">IF(C534=Calculator!$H$27,"F",IF(Daily!D534+Daily!H534=0,IF(D533+H533&gt;0,"L",""),""))</f>
        <v/>
      </c>
      <c r="B534" s="34">
        <v>533</v>
      </c>
      <c r="C534" s="19">
        <f t="shared" ca="1" si="33"/>
        <v>46463</v>
      </c>
      <c r="D534" s="29">
        <f t="shared" ca="1" si="35"/>
        <v>247322.30942383729</v>
      </c>
      <c r="E534" s="29">
        <f ca="1">IF(C534&lt;Calculator!$D$26,0,IF(DAY($C534)=1,IF(D534-Calculator!$G$24&gt;0,Calculator!$G$24,D534),0))</f>
        <v>0</v>
      </c>
      <c r="F534" s="29">
        <f ca="1">IF(E534&gt;0,D534*Calculator!$G$22/12,0)</f>
        <v>0</v>
      </c>
      <c r="G534" s="29">
        <f ca="1">IF(E534&gt;0,(IFERROR(-PMT(Calculator!$G$22/12,Calculator!$G$23*12,Calculator!$G$20),0))-F534,0)</f>
        <v>0</v>
      </c>
      <c r="H534" s="29">
        <f t="shared" ca="1" si="36"/>
        <v>4623.5030122078406</v>
      </c>
      <c r="I534" s="29">
        <f t="shared" ca="1" si="34"/>
        <v>0.82336355011920448</v>
      </c>
      <c r="J534" s="30">
        <f>Calculator!$G$40</f>
        <v>6.5000000000000002E-2</v>
      </c>
      <c r="K534" s="29">
        <f ca="1">IF(C534&gt;=Calculator!$G$27,IF(DAY($C534)=1,Calculator!$G$34/2,IF(DAY($C534)=15,Calculator!$G$34/2,0)),0)</f>
        <v>0</v>
      </c>
      <c r="L534" s="29">
        <f ca="1">IF(DAY($C534)=28,IF(H534=0,0,Calculator!$G$35),0)</f>
        <v>0</v>
      </c>
      <c r="M534" s="29">
        <f ca="1">IF(I534&gt;0,IF(DAY($C534)=1,SUM(INDIRECT("I"&amp;(ROW(C533)-DAY(C533))):I533),0),0)</f>
        <v>0</v>
      </c>
      <c r="N534" s="29">
        <f ca="1">IF(C534&lt;Calculator!$G$27,0,IF(C534=Calculator!$G$27,Calculator!$G$39,IF(H534-K534&lt;=0,IF(D534&gt;Calculator!$G$39,IF(H534-K534+E534+L534+M534+Calculator!$G$39&gt;Calculator!$G$39,Calculator!$G$39-(H534+E534+L534+M534-K534),Calculator!$G$39),D534),0)))</f>
        <v>0</v>
      </c>
    </row>
    <row r="535" spans="1:14" ht="15.75" thickBot="1">
      <c r="A535" s="33" t="str">
        <f ca="1">IF(C535=Calculator!$H$27,"F",IF(Daily!D535+Daily!H535=0,IF(D534+H534&gt;0,"L",""),""))</f>
        <v/>
      </c>
      <c r="B535" s="34">
        <v>534</v>
      </c>
      <c r="C535" s="19">
        <f t="shared" ca="1" si="33"/>
        <v>46464</v>
      </c>
      <c r="D535" s="29">
        <f t="shared" ca="1" si="35"/>
        <v>247322.30942383729</v>
      </c>
      <c r="E535" s="29">
        <f ca="1">IF(C535&lt;Calculator!$D$26,0,IF(DAY($C535)=1,IF(D535-Calculator!$G$24&gt;0,Calculator!$G$24,D535),0))</f>
        <v>0</v>
      </c>
      <c r="F535" s="29">
        <f ca="1">IF(E535&gt;0,D535*Calculator!$G$22/12,0)</f>
        <v>0</v>
      </c>
      <c r="G535" s="29">
        <f ca="1">IF(E535&gt;0,(IFERROR(-PMT(Calculator!$G$22/12,Calculator!$G$23*12,Calculator!$G$20),0))-F535,0)</f>
        <v>0</v>
      </c>
      <c r="H535" s="29">
        <f t="shared" ca="1" si="36"/>
        <v>4623.5030122078406</v>
      </c>
      <c r="I535" s="29">
        <f t="shared" ca="1" si="34"/>
        <v>0.82336355011920448</v>
      </c>
      <c r="J535" s="30">
        <f>Calculator!$G$40</f>
        <v>6.5000000000000002E-2</v>
      </c>
      <c r="K535" s="29">
        <f ca="1">IF(C535&gt;=Calculator!$G$27,IF(DAY($C535)=1,Calculator!$G$34/2,IF(DAY($C535)=15,Calculator!$G$34/2,0)),0)</f>
        <v>0</v>
      </c>
      <c r="L535" s="29">
        <f ca="1">IF(DAY($C535)=28,IF(H535=0,0,Calculator!$G$35),0)</f>
        <v>0</v>
      </c>
      <c r="M535" s="29">
        <f ca="1">IF(I535&gt;0,IF(DAY($C535)=1,SUM(INDIRECT("I"&amp;(ROW(C534)-DAY(C534))):I534),0),0)</f>
        <v>0</v>
      </c>
      <c r="N535" s="29">
        <f ca="1">IF(C535&lt;Calculator!$G$27,0,IF(C535=Calculator!$G$27,Calculator!$G$39,IF(H535-K535&lt;=0,IF(D535&gt;Calculator!$G$39,IF(H535-K535+E535+L535+M535+Calculator!$G$39&gt;Calculator!$G$39,Calculator!$G$39-(H535+E535+L535+M535-K535),Calculator!$G$39),D535),0)))</f>
        <v>0</v>
      </c>
    </row>
    <row r="536" spans="1:14" ht="15.75" thickBot="1">
      <c r="A536" s="33" t="str">
        <f ca="1">IF(C536=Calculator!$H$27,"F",IF(Daily!D536+Daily!H536=0,IF(D535+H535&gt;0,"L",""),""))</f>
        <v/>
      </c>
      <c r="B536" s="34">
        <v>535</v>
      </c>
      <c r="C536" s="19">
        <f t="shared" ca="1" si="33"/>
        <v>46465</v>
      </c>
      <c r="D536" s="29">
        <f t="shared" ca="1" si="35"/>
        <v>247322.30942383729</v>
      </c>
      <c r="E536" s="29">
        <f ca="1">IF(C536&lt;Calculator!$D$26,0,IF(DAY($C536)=1,IF(D536-Calculator!$G$24&gt;0,Calculator!$G$24,D536),0))</f>
        <v>0</v>
      </c>
      <c r="F536" s="29">
        <f ca="1">IF(E536&gt;0,D536*Calculator!$G$22/12,0)</f>
        <v>0</v>
      </c>
      <c r="G536" s="29">
        <f ca="1">IF(E536&gt;0,(IFERROR(-PMT(Calculator!$G$22/12,Calculator!$G$23*12,Calculator!$G$20),0))-F536,0)</f>
        <v>0</v>
      </c>
      <c r="H536" s="29">
        <f t="shared" ca="1" si="36"/>
        <v>4623.5030122078406</v>
      </c>
      <c r="I536" s="29">
        <f t="shared" ca="1" si="34"/>
        <v>0.82336355011920448</v>
      </c>
      <c r="J536" s="30">
        <f>Calculator!$G$40</f>
        <v>6.5000000000000002E-2</v>
      </c>
      <c r="K536" s="29">
        <f ca="1">IF(C536&gt;=Calculator!$G$27,IF(DAY($C536)=1,Calculator!$G$34/2,IF(DAY($C536)=15,Calculator!$G$34/2,0)),0)</f>
        <v>0</v>
      </c>
      <c r="L536" s="29">
        <f ca="1">IF(DAY($C536)=28,IF(H536=0,0,Calculator!$G$35),0)</f>
        <v>0</v>
      </c>
      <c r="M536" s="29">
        <f ca="1">IF(I536&gt;0,IF(DAY($C536)=1,SUM(INDIRECT("I"&amp;(ROW(C535)-DAY(C535))):I535),0),0)</f>
        <v>0</v>
      </c>
      <c r="N536" s="29">
        <f ca="1">IF(C536&lt;Calculator!$G$27,0,IF(C536=Calculator!$G$27,Calculator!$G$39,IF(H536-K536&lt;=0,IF(D536&gt;Calculator!$G$39,IF(H536-K536+E536+L536+M536+Calculator!$G$39&gt;Calculator!$G$39,Calculator!$G$39-(H536+E536+L536+M536-K536),Calculator!$G$39),D536),0)))</f>
        <v>0</v>
      </c>
    </row>
    <row r="537" spans="1:14" ht="15.75" thickBot="1">
      <c r="A537" s="33" t="str">
        <f ca="1">IF(C537=Calculator!$H$27,"F",IF(Daily!D537+Daily!H537=0,IF(D536+H536&gt;0,"L",""),""))</f>
        <v/>
      </c>
      <c r="B537" s="34">
        <v>536</v>
      </c>
      <c r="C537" s="19">
        <f t="shared" ca="1" si="33"/>
        <v>46466</v>
      </c>
      <c r="D537" s="29">
        <f t="shared" ca="1" si="35"/>
        <v>247322.30942383729</v>
      </c>
      <c r="E537" s="29">
        <f ca="1">IF(C537&lt;Calculator!$D$26,0,IF(DAY($C537)=1,IF(D537-Calculator!$G$24&gt;0,Calculator!$G$24,D537),0))</f>
        <v>0</v>
      </c>
      <c r="F537" s="29">
        <f ca="1">IF(E537&gt;0,D537*Calculator!$G$22/12,0)</f>
        <v>0</v>
      </c>
      <c r="G537" s="29">
        <f ca="1">IF(E537&gt;0,(IFERROR(-PMT(Calculator!$G$22/12,Calculator!$G$23*12,Calculator!$G$20),0))-F537,0)</f>
        <v>0</v>
      </c>
      <c r="H537" s="29">
        <f t="shared" ca="1" si="36"/>
        <v>4623.5030122078406</v>
      </c>
      <c r="I537" s="29">
        <f t="shared" ca="1" si="34"/>
        <v>0.82336355011920448</v>
      </c>
      <c r="J537" s="30">
        <f>Calculator!$G$40</f>
        <v>6.5000000000000002E-2</v>
      </c>
      <c r="K537" s="29">
        <f ca="1">IF(C537&gt;=Calculator!$G$27,IF(DAY($C537)=1,Calculator!$G$34/2,IF(DAY($C537)=15,Calculator!$G$34/2,0)),0)</f>
        <v>0</v>
      </c>
      <c r="L537" s="29">
        <f ca="1">IF(DAY($C537)=28,IF(H537=0,0,Calculator!$G$35),0)</f>
        <v>0</v>
      </c>
      <c r="M537" s="29">
        <f ca="1">IF(I537&gt;0,IF(DAY($C537)=1,SUM(INDIRECT("I"&amp;(ROW(C536)-DAY(C536))):I536),0),0)</f>
        <v>0</v>
      </c>
      <c r="N537" s="29">
        <f ca="1">IF(C537&lt;Calculator!$G$27,0,IF(C537=Calculator!$G$27,Calculator!$G$39,IF(H537-K537&lt;=0,IF(D537&gt;Calculator!$G$39,IF(H537-K537+E537+L537+M537+Calculator!$G$39&gt;Calculator!$G$39,Calculator!$G$39-(H537+E537+L537+M537-K537),Calculator!$G$39),D537),0)))</f>
        <v>0</v>
      </c>
    </row>
    <row r="538" spans="1:14" ht="15.75" thickBot="1">
      <c r="A538" s="33" t="str">
        <f ca="1">IF(C538=Calculator!$H$27,"F",IF(Daily!D538+Daily!H538=0,IF(D537+H537&gt;0,"L",""),""))</f>
        <v/>
      </c>
      <c r="B538" s="34">
        <v>537</v>
      </c>
      <c r="C538" s="19">
        <f t="shared" ca="1" si="33"/>
        <v>46467</v>
      </c>
      <c r="D538" s="29">
        <f t="shared" ca="1" si="35"/>
        <v>247322.30942383729</v>
      </c>
      <c r="E538" s="29">
        <f ca="1">IF(C538&lt;Calculator!$D$26,0,IF(DAY($C538)=1,IF(D538-Calculator!$G$24&gt;0,Calculator!$G$24,D538),0))</f>
        <v>0</v>
      </c>
      <c r="F538" s="29">
        <f ca="1">IF(E538&gt;0,D538*Calculator!$G$22/12,0)</f>
        <v>0</v>
      </c>
      <c r="G538" s="29">
        <f ca="1">IF(E538&gt;0,(IFERROR(-PMT(Calculator!$G$22/12,Calculator!$G$23*12,Calculator!$G$20),0))-F538,0)</f>
        <v>0</v>
      </c>
      <c r="H538" s="29">
        <f t="shared" ca="1" si="36"/>
        <v>4623.5030122078406</v>
      </c>
      <c r="I538" s="29">
        <f t="shared" ca="1" si="34"/>
        <v>0.82336355011920448</v>
      </c>
      <c r="J538" s="30">
        <f>Calculator!$G$40</f>
        <v>6.5000000000000002E-2</v>
      </c>
      <c r="K538" s="29">
        <f ca="1">IF(C538&gt;=Calculator!$G$27,IF(DAY($C538)=1,Calculator!$G$34/2,IF(DAY($C538)=15,Calculator!$G$34/2,0)),0)</f>
        <v>0</v>
      </c>
      <c r="L538" s="29">
        <f ca="1">IF(DAY($C538)=28,IF(H538=0,0,Calculator!$G$35),0)</f>
        <v>0</v>
      </c>
      <c r="M538" s="29">
        <f ca="1">IF(I538&gt;0,IF(DAY($C538)=1,SUM(INDIRECT("I"&amp;(ROW(C537)-DAY(C537))):I537),0),0)</f>
        <v>0</v>
      </c>
      <c r="N538" s="29">
        <f ca="1">IF(C538&lt;Calculator!$G$27,0,IF(C538=Calculator!$G$27,Calculator!$G$39,IF(H538-K538&lt;=0,IF(D538&gt;Calculator!$G$39,IF(H538-K538+E538+L538+M538+Calculator!$G$39&gt;Calculator!$G$39,Calculator!$G$39-(H538+E538+L538+M538-K538),Calculator!$G$39),D538),0)))</f>
        <v>0</v>
      </c>
    </row>
    <row r="539" spans="1:14" ht="15.75" thickBot="1">
      <c r="A539" s="33" t="str">
        <f ca="1">IF(C539=Calculator!$H$27,"F",IF(Daily!D539+Daily!H539=0,IF(D538+H538&gt;0,"L",""),""))</f>
        <v/>
      </c>
      <c r="B539" s="34">
        <v>538</v>
      </c>
      <c r="C539" s="19">
        <f t="shared" ca="1" si="33"/>
        <v>46468</v>
      </c>
      <c r="D539" s="29">
        <f t="shared" ca="1" si="35"/>
        <v>247322.30942383729</v>
      </c>
      <c r="E539" s="29">
        <f ca="1">IF(C539&lt;Calculator!$D$26,0,IF(DAY($C539)=1,IF(D539-Calculator!$G$24&gt;0,Calculator!$G$24,D539),0))</f>
        <v>0</v>
      </c>
      <c r="F539" s="29">
        <f ca="1">IF(E539&gt;0,D539*Calculator!$G$22/12,0)</f>
        <v>0</v>
      </c>
      <c r="G539" s="29">
        <f ca="1">IF(E539&gt;0,(IFERROR(-PMT(Calculator!$G$22/12,Calculator!$G$23*12,Calculator!$G$20),0))-F539,0)</f>
        <v>0</v>
      </c>
      <c r="H539" s="29">
        <f t="shared" ca="1" si="36"/>
        <v>4623.5030122078406</v>
      </c>
      <c r="I539" s="29">
        <f t="shared" ca="1" si="34"/>
        <v>0.82336355011920448</v>
      </c>
      <c r="J539" s="30">
        <f>Calculator!$G$40</f>
        <v>6.5000000000000002E-2</v>
      </c>
      <c r="K539" s="29">
        <f ca="1">IF(C539&gt;=Calculator!$G$27,IF(DAY($C539)=1,Calculator!$G$34/2,IF(DAY($C539)=15,Calculator!$G$34/2,0)),0)</f>
        <v>0</v>
      </c>
      <c r="L539" s="29">
        <f ca="1">IF(DAY($C539)=28,IF(H539=0,0,Calculator!$G$35),0)</f>
        <v>0</v>
      </c>
      <c r="M539" s="29">
        <f ca="1">IF(I539&gt;0,IF(DAY($C539)=1,SUM(INDIRECT("I"&amp;(ROW(C538)-DAY(C538))):I538),0),0)</f>
        <v>0</v>
      </c>
      <c r="N539" s="29">
        <f ca="1">IF(C539&lt;Calculator!$G$27,0,IF(C539=Calculator!$G$27,Calculator!$G$39,IF(H539-K539&lt;=0,IF(D539&gt;Calculator!$G$39,IF(H539-K539+E539+L539+M539+Calculator!$G$39&gt;Calculator!$G$39,Calculator!$G$39-(H539+E539+L539+M539-K539),Calculator!$G$39),D539),0)))</f>
        <v>0</v>
      </c>
    </row>
    <row r="540" spans="1:14" ht="15.75" thickBot="1">
      <c r="A540" s="33" t="str">
        <f ca="1">IF(C540=Calculator!$H$27,"F",IF(Daily!D540+Daily!H540=0,IF(D539+H539&gt;0,"L",""),""))</f>
        <v/>
      </c>
      <c r="B540" s="34">
        <v>539</v>
      </c>
      <c r="C540" s="19">
        <f t="shared" ca="1" si="33"/>
        <v>46469</v>
      </c>
      <c r="D540" s="29">
        <f t="shared" ca="1" si="35"/>
        <v>247322.30942383729</v>
      </c>
      <c r="E540" s="29">
        <f ca="1">IF(C540&lt;Calculator!$D$26,0,IF(DAY($C540)=1,IF(D540-Calculator!$G$24&gt;0,Calculator!$G$24,D540),0))</f>
        <v>0</v>
      </c>
      <c r="F540" s="29">
        <f ca="1">IF(E540&gt;0,D540*Calculator!$G$22/12,0)</f>
        <v>0</v>
      </c>
      <c r="G540" s="29">
        <f ca="1">IF(E540&gt;0,(IFERROR(-PMT(Calculator!$G$22/12,Calculator!$G$23*12,Calculator!$G$20),0))-F540,0)</f>
        <v>0</v>
      </c>
      <c r="H540" s="29">
        <f t="shared" ca="1" si="36"/>
        <v>4623.5030122078406</v>
      </c>
      <c r="I540" s="29">
        <f t="shared" ca="1" si="34"/>
        <v>0.82336355011920448</v>
      </c>
      <c r="J540" s="30">
        <f>Calculator!$G$40</f>
        <v>6.5000000000000002E-2</v>
      </c>
      <c r="K540" s="29">
        <f ca="1">IF(C540&gt;=Calculator!$G$27,IF(DAY($C540)=1,Calculator!$G$34/2,IF(DAY($C540)=15,Calculator!$G$34/2,0)),0)</f>
        <v>0</v>
      </c>
      <c r="L540" s="29">
        <f ca="1">IF(DAY($C540)=28,IF(H540=0,0,Calculator!$G$35),0)</f>
        <v>0</v>
      </c>
      <c r="M540" s="29">
        <f ca="1">IF(I540&gt;0,IF(DAY($C540)=1,SUM(INDIRECT("I"&amp;(ROW(C539)-DAY(C539))):I539),0),0)</f>
        <v>0</v>
      </c>
      <c r="N540" s="29">
        <f ca="1">IF(C540&lt;Calculator!$G$27,0,IF(C540=Calculator!$G$27,Calculator!$G$39,IF(H540-K540&lt;=0,IF(D540&gt;Calculator!$G$39,IF(H540-K540+E540+L540+M540+Calculator!$G$39&gt;Calculator!$G$39,Calculator!$G$39-(H540+E540+L540+M540-K540),Calculator!$G$39),D540),0)))</f>
        <v>0</v>
      </c>
    </row>
    <row r="541" spans="1:14" ht="15.75" thickBot="1">
      <c r="A541" s="33" t="str">
        <f ca="1">IF(C541=Calculator!$H$27,"F",IF(Daily!D541+Daily!H541=0,IF(D540+H540&gt;0,"L",""),""))</f>
        <v/>
      </c>
      <c r="B541" s="34">
        <v>540</v>
      </c>
      <c r="C541" s="19">
        <f t="shared" ca="1" si="33"/>
        <v>46470</v>
      </c>
      <c r="D541" s="29">
        <f t="shared" ca="1" si="35"/>
        <v>247322.30942383729</v>
      </c>
      <c r="E541" s="29">
        <f ca="1">IF(C541&lt;Calculator!$D$26,0,IF(DAY($C541)=1,IF(D541-Calculator!$G$24&gt;0,Calculator!$G$24,D541),0))</f>
        <v>0</v>
      </c>
      <c r="F541" s="29">
        <f ca="1">IF(E541&gt;0,D541*Calculator!$G$22/12,0)</f>
        <v>0</v>
      </c>
      <c r="G541" s="29">
        <f ca="1">IF(E541&gt;0,(IFERROR(-PMT(Calculator!$G$22/12,Calculator!$G$23*12,Calculator!$G$20),0))-F541,0)</f>
        <v>0</v>
      </c>
      <c r="H541" s="29">
        <f t="shared" ca="1" si="36"/>
        <v>4623.5030122078406</v>
      </c>
      <c r="I541" s="29">
        <f t="shared" ca="1" si="34"/>
        <v>0.82336355011920448</v>
      </c>
      <c r="J541" s="30">
        <f>Calculator!$G$40</f>
        <v>6.5000000000000002E-2</v>
      </c>
      <c r="K541" s="29">
        <f ca="1">IF(C541&gt;=Calculator!$G$27,IF(DAY($C541)=1,Calculator!$G$34/2,IF(DAY($C541)=15,Calculator!$G$34/2,0)),0)</f>
        <v>0</v>
      </c>
      <c r="L541" s="29">
        <f ca="1">IF(DAY($C541)=28,IF(H541=0,0,Calculator!$G$35),0)</f>
        <v>0</v>
      </c>
      <c r="M541" s="29">
        <f ca="1">IF(I541&gt;0,IF(DAY($C541)=1,SUM(INDIRECT("I"&amp;(ROW(C540)-DAY(C540))):I540),0),0)</f>
        <v>0</v>
      </c>
      <c r="N541" s="29">
        <f ca="1">IF(C541&lt;Calculator!$G$27,0,IF(C541=Calculator!$G$27,Calculator!$G$39,IF(H541-K541&lt;=0,IF(D541&gt;Calculator!$G$39,IF(H541-K541+E541+L541+M541+Calculator!$G$39&gt;Calculator!$G$39,Calculator!$G$39-(H541+E541+L541+M541-K541),Calculator!$G$39),D541),0)))</f>
        <v>0</v>
      </c>
    </row>
    <row r="542" spans="1:14" ht="15.75" thickBot="1">
      <c r="A542" s="33" t="str">
        <f ca="1">IF(C542=Calculator!$H$27,"F",IF(Daily!D542+Daily!H542=0,IF(D541+H541&gt;0,"L",""),""))</f>
        <v/>
      </c>
      <c r="B542" s="34">
        <v>541</v>
      </c>
      <c r="C542" s="19">
        <f t="shared" ca="1" si="33"/>
        <v>46471</v>
      </c>
      <c r="D542" s="29">
        <f t="shared" ca="1" si="35"/>
        <v>247322.30942383729</v>
      </c>
      <c r="E542" s="29">
        <f ca="1">IF(C542&lt;Calculator!$D$26,0,IF(DAY($C542)=1,IF(D542-Calculator!$G$24&gt;0,Calculator!$G$24,D542),0))</f>
        <v>0</v>
      </c>
      <c r="F542" s="29">
        <f ca="1">IF(E542&gt;0,D542*Calculator!$G$22/12,0)</f>
        <v>0</v>
      </c>
      <c r="G542" s="29">
        <f ca="1">IF(E542&gt;0,(IFERROR(-PMT(Calculator!$G$22/12,Calculator!$G$23*12,Calculator!$G$20),0))-F542,0)</f>
        <v>0</v>
      </c>
      <c r="H542" s="29">
        <f t="shared" ca="1" si="36"/>
        <v>4623.5030122078406</v>
      </c>
      <c r="I542" s="29">
        <f t="shared" ca="1" si="34"/>
        <v>0.82336355011920448</v>
      </c>
      <c r="J542" s="30">
        <f>Calculator!$G$40</f>
        <v>6.5000000000000002E-2</v>
      </c>
      <c r="K542" s="29">
        <f ca="1">IF(C542&gt;=Calculator!$G$27,IF(DAY($C542)=1,Calculator!$G$34/2,IF(DAY($C542)=15,Calculator!$G$34/2,0)),0)</f>
        <v>0</v>
      </c>
      <c r="L542" s="29">
        <f ca="1">IF(DAY($C542)=28,IF(H542=0,0,Calculator!$G$35),0)</f>
        <v>0</v>
      </c>
      <c r="M542" s="29">
        <f ca="1">IF(I542&gt;0,IF(DAY($C542)=1,SUM(INDIRECT("I"&amp;(ROW(C541)-DAY(C541))):I541),0),0)</f>
        <v>0</v>
      </c>
      <c r="N542" s="29">
        <f ca="1">IF(C542&lt;Calculator!$G$27,0,IF(C542=Calculator!$G$27,Calculator!$G$39,IF(H542-K542&lt;=0,IF(D542&gt;Calculator!$G$39,IF(H542-K542+E542+L542+M542+Calculator!$G$39&gt;Calculator!$G$39,Calculator!$G$39-(H542+E542+L542+M542-K542),Calculator!$G$39),D542),0)))</f>
        <v>0</v>
      </c>
    </row>
    <row r="543" spans="1:14" ht="15.75" thickBot="1">
      <c r="A543" s="33" t="str">
        <f ca="1">IF(C543=Calculator!$H$27,"F",IF(Daily!D543+Daily!H543=0,IF(D542+H542&gt;0,"L",""),""))</f>
        <v/>
      </c>
      <c r="B543" s="34">
        <v>542</v>
      </c>
      <c r="C543" s="19">
        <f t="shared" ca="1" si="33"/>
        <v>46472</v>
      </c>
      <c r="D543" s="29">
        <f t="shared" ca="1" si="35"/>
        <v>247322.30942383729</v>
      </c>
      <c r="E543" s="29">
        <f ca="1">IF(C543&lt;Calculator!$D$26,0,IF(DAY($C543)=1,IF(D543-Calculator!$G$24&gt;0,Calculator!$G$24,D543),0))</f>
        <v>0</v>
      </c>
      <c r="F543" s="29">
        <f ca="1">IF(E543&gt;0,D543*Calculator!$G$22/12,0)</f>
        <v>0</v>
      </c>
      <c r="G543" s="29">
        <f ca="1">IF(E543&gt;0,(IFERROR(-PMT(Calculator!$G$22/12,Calculator!$G$23*12,Calculator!$G$20),0))-F543,0)</f>
        <v>0</v>
      </c>
      <c r="H543" s="29">
        <f t="shared" ca="1" si="36"/>
        <v>4623.5030122078406</v>
      </c>
      <c r="I543" s="29">
        <f t="shared" ca="1" si="34"/>
        <v>0.82336355011920448</v>
      </c>
      <c r="J543" s="30">
        <f>Calculator!$G$40</f>
        <v>6.5000000000000002E-2</v>
      </c>
      <c r="K543" s="29">
        <f ca="1">IF(C543&gt;=Calculator!$G$27,IF(DAY($C543)=1,Calculator!$G$34/2,IF(DAY($C543)=15,Calculator!$G$34/2,0)),0)</f>
        <v>0</v>
      </c>
      <c r="L543" s="29">
        <f ca="1">IF(DAY($C543)=28,IF(H543=0,0,Calculator!$G$35),0)</f>
        <v>0</v>
      </c>
      <c r="M543" s="29">
        <f ca="1">IF(I543&gt;0,IF(DAY($C543)=1,SUM(INDIRECT("I"&amp;(ROW(C542)-DAY(C542))):I542),0),0)</f>
        <v>0</v>
      </c>
      <c r="N543" s="29">
        <f ca="1">IF(C543&lt;Calculator!$G$27,0,IF(C543=Calculator!$G$27,Calculator!$G$39,IF(H543-K543&lt;=0,IF(D543&gt;Calculator!$G$39,IF(H543-K543+E543+L543+M543+Calculator!$G$39&gt;Calculator!$G$39,Calculator!$G$39-(H543+E543+L543+M543-K543),Calculator!$G$39),D543),0)))</f>
        <v>0</v>
      </c>
    </row>
    <row r="544" spans="1:14" ht="15.75" thickBot="1">
      <c r="A544" s="33" t="str">
        <f ca="1">IF(C544=Calculator!$H$27,"F",IF(Daily!D544+Daily!H544=0,IF(D543+H543&gt;0,"L",""),""))</f>
        <v/>
      </c>
      <c r="B544" s="34">
        <v>543</v>
      </c>
      <c r="C544" s="19">
        <f t="shared" ca="1" si="33"/>
        <v>46473</v>
      </c>
      <c r="D544" s="29">
        <f t="shared" ca="1" si="35"/>
        <v>247322.30942383729</v>
      </c>
      <c r="E544" s="29">
        <f ca="1">IF(C544&lt;Calculator!$D$26,0,IF(DAY($C544)=1,IF(D544-Calculator!$G$24&gt;0,Calculator!$G$24,D544),0))</f>
        <v>0</v>
      </c>
      <c r="F544" s="29">
        <f ca="1">IF(E544&gt;0,D544*Calculator!$G$22/12,0)</f>
        <v>0</v>
      </c>
      <c r="G544" s="29">
        <f ca="1">IF(E544&gt;0,(IFERROR(-PMT(Calculator!$G$22/12,Calculator!$G$23*12,Calculator!$G$20),0))-F544,0)</f>
        <v>0</v>
      </c>
      <c r="H544" s="29">
        <f t="shared" ca="1" si="36"/>
        <v>4623.5030122078406</v>
      </c>
      <c r="I544" s="29">
        <f t="shared" ca="1" si="34"/>
        <v>0.82336355011920448</v>
      </c>
      <c r="J544" s="30">
        <f>Calculator!$G$40</f>
        <v>6.5000000000000002E-2</v>
      </c>
      <c r="K544" s="29">
        <f ca="1">IF(C544&gt;=Calculator!$G$27,IF(DAY($C544)=1,Calculator!$G$34/2,IF(DAY($C544)=15,Calculator!$G$34/2,0)),0)</f>
        <v>0</v>
      </c>
      <c r="L544" s="29">
        <f ca="1">IF(DAY($C544)=28,IF(H544=0,0,Calculator!$G$35),0)</f>
        <v>0</v>
      </c>
      <c r="M544" s="29">
        <f ca="1">IF(I544&gt;0,IF(DAY($C544)=1,SUM(INDIRECT("I"&amp;(ROW(C543)-DAY(C543))):I543),0),0)</f>
        <v>0</v>
      </c>
      <c r="N544" s="29">
        <f ca="1">IF(C544&lt;Calculator!$G$27,0,IF(C544=Calculator!$G$27,Calculator!$G$39,IF(H544-K544&lt;=0,IF(D544&gt;Calculator!$G$39,IF(H544-K544+E544+L544+M544+Calculator!$G$39&gt;Calculator!$G$39,Calculator!$G$39-(H544+E544+L544+M544-K544),Calculator!$G$39),D544),0)))</f>
        <v>0</v>
      </c>
    </row>
    <row r="545" spans="1:14" ht="15.75" thickBot="1">
      <c r="A545" s="33" t="str">
        <f ca="1">IF(C545=Calculator!$H$27,"F",IF(Daily!D545+Daily!H545=0,IF(D544+H544&gt;0,"L",""),""))</f>
        <v/>
      </c>
      <c r="B545" s="34">
        <v>544</v>
      </c>
      <c r="C545" s="19">
        <f t="shared" ca="1" si="33"/>
        <v>46474</v>
      </c>
      <c r="D545" s="29">
        <f t="shared" ca="1" si="35"/>
        <v>247322.30942383729</v>
      </c>
      <c r="E545" s="29">
        <f ca="1">IF(C545&lt;Calculator!$D$26,0,IF(DAY($C545)=1,IF(D545-Calculator!$G$24&gt;0,Calculator!$G$24,D545),0))</f>
        <v>0</v>
      </c>
      <c r="F545" s="29">
        <f ca="1">IF(E545&gt;0,D545*Calculator!$G$22/12,0)</f>
        <v>0</v>
      </c>
      <c r="G545" s="29">
        <f ca="1">IF(E545&gt;0,(IFERROR(-PMT(Calculator!$G$22/12,Calculator!$G$23*12,Calculator!$G$20),0))-F545,0)</f>
        <v>0</v>
      </c>
      <c r="H545" s="29">
        <f t="shared" ca="1" si="36"/>
        <v>4623.5030122078406</v>
      </c>
      <c r="I545" s="29">
        <f t="shared" ca="1" si="34"/>
        <v>0.82336355011920448</v>
      </c>
      <c r="J545" s="30">
        <f>Calculator!$G$40</f>
        <v>6.5000000000000002E-2</v>
      </c>
      <c r="K545" s="29">
        <f ca="1">IF(C545&gt;=Calculator!$G$27,IF(DAY($C545)=1,Calculator!$G$34/2,IF(DAY($C545)=15,Calculator!$G$34/2,0)),0)</f>
        <v>0</v>
      </c>
      <c r="L545" s="29">
        <f ca="1">IF(DAY($C545)=28,IF(H545=0,0,Calculator!$G$35),0)</f>
        <v>5000</v>
      </c>
      <c r="M545" s="29">
        <f ca="1">IF(I545&gt;0,IF(DAY($C545)=1,SUM(INDIRECT("I"&amp;(ROW(C544)-DAY(C544))):I544),0),0)</f>
        <v>0</v>
      </c>
      <c r="N545" s="29">
        <f ca="1">IF(C545&lt;Calculator!$G$27,0,IF(C545=Calculator!$G$27,Calculator!$G$39,IF(H545-K545&lt;=0,IF(D545&gt;Calculator!$G$39,IF(H545-K545+E545+L545+M545+Calculator!$G$39&gt;Calculator!$G$39,Calculator!$G$39-(H545+E545+L545+M545-K545),Calculator!$G$39),D545),0)))</f>
        <v>0</v>
      </c>
    </row>
    <row r="546" spans="1:14" ht="15.75" thickBot="1">
      <c r="A546" s="33" t="str">
        <f ca="1">IF(C546=Calculator!$H$27,"F",IF(Daily!D546+Daily!H546=0,IF(D545+H545&gt;0,"L",""),""))</f>
        <v/>
      </c>
      <c r="B546" s="34">
        <v>545</v>
      </c>
      <c r="C546" s="19">
        <f t="shared" ca="1" si="33"/>
        <v>46475</v>
      </c>
      <c r="D546" s="29">
        <f t="shared" ca="1" si="35"/>
        <v>247322.30942383729</v>
      </c>
      <c r="E546" s="29">
        <f ca="1">IF(C546&lt;Calculator!$D$26,0,IF(DAY($C546)=1,IF(D546-Calculator!$G$24&gt;0,Calculator!$G$24,D546),0))</f>
        <v>0</v>
      </c>
      <c r="F546" s="29">
        <f ca="1">IF(E546&gt;0,D546*Calculator!$G$22/12,0)</f>
        <v>0</v>
      </c>
      <c r="G546" s="29">
        <f ca="1">IF(E546&gt;0,(IFERROR(-PMT(Calculator!$G$22/12,Calculator!$G$23*12,Calculator!$G$20),0))-F546,0)</f>
        <v>0</v>
      </c>
      <c r="H546" s="29">
        <f t="shared" ca="1" si="36"/>
        <v>9623.5030122078406</v>
      </c>
      <c r="I546" s="29">
        <f t="shared" ca="1" si="34"/>
        <v>1.7137745090233143</v>
      </c>
      <c r="J546" s="30">
        <f>Calculator!$G$40</f>
        <v>6.5000000000000002E-2</v>
      </c>
      <c r="K546" s="29">
        <f ca="1">IF(C546&gt;=Calculator!$G$27,IF(DAY($C546)=1,Calculator!$G$34/2,IF(DAY($C546)=15,Calculator!$G$34/2,0)),0)</f>
        <v>0</v>
      </c>
      <c r="L546" s="29">
        <f ca="1">IF(DAY($C546)=28,IF(H546=0,0,Calculator!$G$35),0)</f>
        <v>0</v>
      </c>
      <c r="M546" s="29">
        <f ca="1">IF(I546&gt;0,IF(DAY($C546)=1,SUM(INDIRECT("I"&amp;(ROW(C545)-DAY(C545))):I545),0),0)</f>
        <v>0</v>
      </c>
      <c r="N546" s="29">
        <f ca="1">IF(C546&lt;Calculator!$G$27,0,IF(C546=Calculator!$G$27,Calculator!$G$39,IF(H546-K546&lt;=0,IF(D546&gt;Calculator!$G$39,IF(H546-K546+E546+L546+M546+Calculator!$G$39&gt;Calculator!$G$39,Calculator!$G$39-(H546+E546+L546+M546-K546),Calculator!$G$39),D546),0)))</f>
        <v>0</v>
      </c>
    </row>
    <row r="547" spans="1:14" ht="15.75" thickBot="1">
      <c r="A547" s="33" t="str">
        <f ca="1">IF(C547=Calculator!$H$27,"F",IF(Daily!D547+Daily!H547=0,IF(D546+H546&gt;0,"L",""),""))</f>
        <v/>
      </c>
      <c r="B547" s="34">
        <v>546</v>
      </c>
      <c r="C547" s="19">
        <f t="shared" ca="1" si="33"/>
        <v>46476</v>
      </c>
      <c r="D547" s="29">
        <f t="shared" ca="1" si="35"/>
        <v>247322.30942383729</v>
      </c>
      <c r="E547" s="29">
        <f ca="1">IF(C547&lt;Calculator!$D$26,0,IF(DAY($C547)=1,IF(D547-Calculator!$G$24&gt;0,Calculator!$G$24,D547),0))</f>
        <v>0</v>
      </c>
      <c r="F547" s="29">
        <f ca="1">IF(E547&gt;0,D547*Calculator!$G$22/12,0)</f>
        <v>0</v>
      </c>
      <c r="G547" s="29">
        <f ca="1">IF(E547&gt;0,(IFERROR(-PMT(Calculator!$G$22/12,Calculator!$G$23*12,Calculator!$G$20),0))-F547,0)</f>
        <v>0</v>
      </c>
      <c r="H547" s="29">
        <f t="shared" ca="1" si="36"/>
        <v>9623.5030122078406</v>
      </c>
      <c r="I547" s="29">
        <f t="shared" ca="1" si="34"/>
        <v>1.7137745090233143</v>
      </c>
      <c r="J547" s="30">
        <f>Calculator!$G$40</f>
        <v>6.5000000000000002E-2</v>
      </c>
      <c r="K547" s="29">
        <f ca="1">IF(C547&gt;=Calculator!$G$27,IF(DAY($C547)=1,Calculator!$G$34/2,IF(DAY($C547)=15,Calculator!$G$34/2,0)),0)</f>
        <v>0</v>
      </c>
      <c r="L547" s="29">
        <f ca="1">IF(DAY($C547)=28,IF(H547=0,0,Calculator!$G$35),0)</f>
        <v>0</v>
      </c>
      <c r="M547" s="29">
        <f ca="1">IF(I547&gt;0,IF(DAY($C547)=1,SUM(INDIRECT("I"&amp;(ROW(C546)-DAY(C546))):I546),0),0)</f>
        <v>0</v>
      </c>
      <c r="N547" s="29">
        <f ca="1">IF(C547&lt;Calculator!$G$27,0,IF(C547=Calculator!$G$27,Calculator!$G$39,IF(H547-K547&lt;=0,IF(D547&gt;Calculator!$G$39,IF(H547-K547+E547+L547+M547+Calculator!$G$39&gt;Calculator!$G$39,Calculator!$G$39-(H547+E547+L547+M547-K547),Calculator!$G$39),D547),0)))</f>
        <v>0</v>
      </c>
    </row>
    <row r="548" spans="1:14" ht="15.75" thickBot="1">
      <c r="A548" s="33" t="str">
        <f ca="1">IF(C548=Calculator!$H$27,"F",IF(Daily!D548+Daily!H548=0,IF(D547+H547&gt;0,"L",""),""))</f>
        <v/>
      </c>
      <c r="B548" s="34">
        <v>547</v>
      </c>
      <c r="C548" s="19">
        <f t="shared" ca="1" si="33"/>
        <v>46477</v>
      </c>
      <c r="D548" s="29">
        <f t="shared" ca="1" si="35"/>
        <v>247322.30942383729</v>
      </c>
      <c r="E548" s="29">
        <f ca="1">IF(C548&lt;Calculator!$D$26,0,IF(DAY($C548)=1,IF(D548-Calculator!$G$24&gt;0,Calculator!$G$24,D548),0))</f>
        <v>0</v>
      </c>
      <c r="F548" s="29">
        <f ca="1">IF(E548&gt;0,D548*Calculator!$G$22/12,0)</f>
        <v>0</v>
      </c>
      <c r="G548" s="29">
        <f ca="1">IF(E548&gt;0,(IFERROR(-PMT(Calculator!$G$22/12,Calculator!$G$23*12,Calculator!$G$20),0))-F548,0)</f>
        <v>0</v>
      </c>
      <c r="H548" s="29">
        <f t="shared" ca="1" si="36"/>
        <v>9623.5030122078406</v>
      </c>
      <c r="I548" s="29">
        <f t="shared" ca="1" si="34"/>
        <v>1.7137745090233143</v>
      </c>
      <c r="J548" s="30">
        <f>Calculator!$G$40</f>
        <v>6.5000000000000002E-2</v>
      </c>
      <c r="K548" s="29">
        <f ca="1">IF(C548&gt;=Calculator!$G$27,IF(DAY($C548)=1,Calculator!$G$34/2,IF(DAY($C548)=15,Calculator!$G$34/2,0)),0)</f>
        <v>0</v>
      </c>
      <c r="L548" s="29">
        <f ca="1">IF(DAY($C548)=28,IF(H548=0,0,Calculator!$G$35),0)</f>
        <v>0</v>
      </c>
      <c r="M548" s="29">
        <f ca="1">IF(I548&gt;0,IF(DAY($C548)=1,SUM(INDIRECT("I"&amp;(ROW(C547)-DAY(C547))):I547),0),0)</f>
        <v>0</v>
      </c>
      <c r="N548" s="29">
        <f ca="1">IF(C548&lt;Calculator!$G$27,0,IF(C548=Calculator!$G$27,Calculator!$G$39,IF(H548-K548&lt;=0,IF(D548&gt;Calculator!$G$39,IF(H548-K548+E548+L548+M548+Calculator!$G$39&gt;Calculator!$G$39,Calculator!$G$39-(H548+E548+L548+M548-K548),Calculator!$G$39),D548),0)))</f>
        <v>0</v>
      </c>
    </row>
    <row r="549" spans="1:14" ht="15.75" thickBot="1">
      <c r="A549" s="33" t="str">
        <f ca="1">IF(C549=Calculator!$H$27,"F",IF(Daily!D549+Daily!H549=0,IF(D548+H548&gt;0,"L",""),""))</f>
        <v/>
      </c>
      <c r="B549" s="34">
        <v>548</v>
      </c>
      <c r="C549" s="19">
        <f t="shared" ca="1" si="33"/>
        <v>46478</v>
      </c>
      <c r="D549" s="29">
        <f t="shared" ca="1" si="35"/>
        <v>247322.30942383729</v>
      </c>
      <c r="E549" s="29">
        <f ca="1">IF(C549&lt;Calculator!$D$26,0,IF(DAY($C549)=1,IF(D549-Calculator!$G$24&gt;0,Calculator!$G$24,D549),0))</f>
        <v>1878.8756805424866</v>
      </c>
      <c r="F549" s="29">
        <f ca="1">IF(E549&gt;0,D549*Calculator!$G$22/12,0)</f>
        <v>1030.509622599322</v>
      </c>
      <c r="G549" s="29">
        <f ca="1">IF(E549&gt;0,(IFERROR(-PMT(Calculator!$G$22/12,Calculator!$G$23*12,Calculator!$G$20),0))-F549,0)</f>
        <v>848.36605794316461</v>
      </c>
      <c r="H549" s="29">
        <f t="shared" ca="1" si="36"/>
        <v>9623.5030122078406</v>
      </c>
      <c r="I549" s="29">
        <f t="shared" ca="1" si="34"/>
        <v>1.7137745090233143</v>
      </c>
      <c r="J549" s="30">
        <f>Calculator!$G$40</f>
        <v>6.5000000000000002E-2</v>
      </c>
      <c r="K549" s="29">
        <f ca="1">IF(C549&gt;=Calculator!$G$27,IF(DAY($C549)=1,Calculator!$G$34/2,IF(DAY($C549)=15,Calculator!$G$34/2,0)),0)</f>
        <v>4500</v>
      </c>
      <c r="L549" s="29">
        <f ca="1">IF(DAY($C549)=28,IF(H549=0,0,Calculator!$G$35),0)</f>
        <v>0</v>
      </c>
      <c r="M549" s="29">
        <f ca="1">IF(I549&gt;0,IF(DAY($C549)=1,SUM(INDIRECT("I"&amp;(ROW(C548)-DAY(C548))):I548),0),0)</f>
        <v>41.866713088542177</v>
      </c>
      <c r="N549" s="29">
        <f ca="1">IF(C549&lt;Calculator!$G$27,0,IF(C549=Calculator!$G$27,Calculator!$G$39,IF(H549-K549&lt;=0,IF(D549&gt;Calculator!$G$39,IF(H549-K549+E549+L549+M549+Calculator!$G$39&gt;Calculator!$G$39,Calculator!$G$39-(H549+E549+L549+M549-K549),Calculator!$G$39),D549),0)))</f>
        <v>0</v>
      </c>
    </row>
    <row r="550" spans="1:14" ht="15.75" thickBot="1">
      <c r="A550" s="33" t="str">
        <f ca="1">IF(C550=Calculator!$H$27,"F",IF(Daily!D550+Daily!H550=0,IF(D549+H549&gt;0,"L",""),""))</f>
        <v/>
      </c>
      <c r="B550" s="34">
        <v>549</v>
      </c>
      <c r="C550" s="19">
        <f t="shared" ca="1" si="33"/>
        <v>46479</v>
      </c>
      <c r="D550" s="29">
        <f t="shared" ca="1" si="35"/>
        <v>246473.94336589411</v>
      </c>
      <c r="E550" s="29">
        <f ca="1">IF(C550&lt;Calculator!$D$26,0,IF(DAY($C550)=1,IF(D550-Calculator!$G$24&gt;0,Calculator!$G$24,D550),0))</f>
        <v>0</v>
      </c>
      <c r="F550" s="29">
        <f ca="1">IF(E550&gt;0,D550*Calculator!$G$22/12,0)</f>
        <v>0</v>
      </c>
      <c r="G550" s="29">
        <f ca="1">IF(E550&gt;0,(IFERROR(-PMT(Calculator!$G$22/12,Calculator!$G$23*12,Calculator!$G$20),0))-F550,0)</f>
        <v>0</v>
      </c>
      <c r="H550" s="29">
        <f t="shared" ca="1" si="36"/>
        <v>7044.2454058388694</v>
      </c>
      <c r="I550" s="29">
        <f t="shared" ca="1" si="34"/>
        <v>1.2544546613137713</v>
      </c>
      <c r="J550" s="30">
        <f>Calculator!$G$40</f>
        <v>6.5000000000000002E-2</v>
      </c>
      <c r="K550" s="29">
        <f ca="1">IF(C550&gt;=Calculator!$G$27,IF(DAY($C550)=1,Calculator!$G$34/2,IF(DAY($C550)=15,Calculator!$G$34/2,0)),0)</f>
        <v>0</v>
      </c>
      <c r="L550" s="29">
        <f ca="1">IF(DAY($C550)=28,IF(H550=0,0,Calculator!$G$35),0)</f>
        <v>0</v>
      </c>
      <c r="M550" s="29">
        <f ca="1">IF(I550&gt;0,IF(DAY($C550)=1,SUM(INDIRECT("I"&amp;(ROW(C549)-DAY(C549))):I549),0),0)</f>
        <v>0</v>
      </c>
      <c r="N550" s="29">
        <f ca="1">IF(C550&lt;Calculator!$G$27,0,IF(C550=Calculator!$G$27,Calculator!$G$39,IF(H550-K550&lt;=0,IF(D550&gt;Calculator!$G$39,IF(H550-K550+E550+L550+M550+Calculator!$G$39&gt;Calculator!$G$39,Calculator!$G$39-(H550+E550+L550+M550-K550),Calculator!$G$39),D550),0)))</f>
        <v>0</v>
      </c>
    </row>
    <row r="551" spans="1:14" ht="15.75" thickBot="1">
      <c r="A551" s="33" t="str">
        <f ca="1">IF(C551=Calculator!$H$27,"F",IF(Daily!D551+Daily!H551=0,IF(D550+H550&gt;0,"L",""),""))</f>
        <v/>
      </c>
      <c r="B551" s="34">
        <v>550</v>
      </c>
      <c r="C551" s="19">
        <f t="shared" ca="1" si="33"/>
        <v>46480</v>
      </c>
      <c r="D551" s="29">
        <f t="shared" ca="1" si="35"/>
        <v>246473.94336589411</v>
      </c>
      <c r="E551" s="29">
        <f ca="1">IF(C551&lt;Calculator!$D$26,0,IF(DAY($C551)=1,IF(D551-Calculator!$G$24&gt;0,Calculator!$G$24,D551),0))</f>
        <v>0</v>
      </c>
      <c r="F551" s="29">
        <f ca="1">IF(E551&gt;0,D551*Calculator!$G$22/12,0)</f>
        <v>0</v>
      </c>
      <c r="G551" s="29">
        <f ca="1">IF(E551&gt;0,(IFERROR(-PMT(Calculator!$G$22/12,Calculator!$G$23*12,Calculator!$G$20),0))-F551,0)</f>
        <v>0</v>
      </c>
      <c r="H551" s="29">
        <f t="shared" ca="1" si="36"/>
        <v>7044.2454058388694</v>
      </c>
      <c r="I551" s="29">
        <f t="shared" ca="1" si="34"/>
        <v>1.2544546613137713</v>
      </c>
      <c r="J551" s="30">
        <f>Calculator!$G$40</f>
        <v>6.5000000000000002E-2</v>
      </c>
      <c r="K551" s="29">
        <f ca="1">IF(C551&gt;=Calculator!$G$27,IF(DAY($C551)=1,Calculator!$G$34/2,IF(DAY($C551)=15,Calculator!$G$34/2,0)),0)</f>
        <v>0</v>
      </c>
      <c r="L551" s="29">
        <f ca="1">IF(DAY($C551)=28,IF(H551=0,0,Calculator!$G$35),0)</f>
        <v>0</v>
      </c>
      <c r="M551" s="29">
        <f ca="1">IF(I551&gt;0,IF(DAY($C551)=1,SUM(INDIRECT("I"&amp;(ROW(C550)-DAY(C550))):I550),0),0)</f>
        <v>0</v>
      </c>
      <c r="N551" s="29">
        <f ca="1">IF(C551&lt;Calculator!$G$27,0,IF(C551=Calculator!$G$27,Calculator!$G$39,IF(H551-K551&lt;=0,IF(D551&gt;Calculator!$G$39,IF(H551-K551+E551+L551+M551+Calculator!$G$39&gt;Calculator!$G$39,Calculator!$G$39-(H551+E551+L551+M551-K551),Calculator!$G$39),D551),0)))</f>
        <v>0</v>
      </c>
    </row>
    <row r="552" spans="1:14" ht="15.75" thickBot="1">
      <c r="A552" s="33" t="str">
        <f ca="1">IF(C552=Calculator!$H$27,"F",IF(Daily!D552+Daily!H552=0,IF(D551+H551&gt;0,"L",""),""))</f>
        <v/>
      </c>
      <c r="B552" s="34">
        <v>551</v>
      </c>
      <c r="C552" s="19">
        <f t="shared" ca="1" si="33"/>
        <v>46481</v>
      </c>
      <c r="D552" s="29">
        <f t="shared" ca="1" si="35"/>
        <v>246473.94336589411</v>
      </c>
      <c r="E552" s="29">
        <f ca="1">IF(C552&lt;Calculator!$D$26,0,IF(DAY($C552)=1,IF(D552-Calculator!$G$24&gt;0,Calculator!$G$24,D552),0))</f>
        <v>0</v>
      </c>
      <c r="F552" s="29">
        <f ca="1">IF(E552&gt;0,D552*Calculator!$G$22/12,0)</f>
        <v>0</v>
      </c>
      <c r="G552" s="29">
        <f ca="1">IF(E552&gt;0,(IFERROR(-PMT(Calculator!$G$22/12,Calculator!$G$23*12,Calculator!$G$20),0))-F552,0)</f>
        <v>0</v>
      </c>
      <c r="H552" s="29">
        <f t="shared" ca="1" si="36"/>
        <v>7044.2454058388694</v>
      </c>
      <c r="I552" s="29">
        <f t="shared" ca="1" si="34"/>
        <v>1.2544546613137713</v>
      </c>
      <c r="J552" s="30">
        <f>Calculator!$G$40</f>
        <v>6.5000000000000002E-2</v>
      </c>
      <c r="K552" s="29">
        <f ca="1">IF(C552&gt;=Calculator!$G$27,IF(DAY($C552)=1,Calculator!$G$34/2,IF(DAY($C552)=15,Calculator!$G$34/2,0)),0)</f>
        <v>0</v>
      </c>
      <c r="L552" s="29">
        <f ca="1">IF(DAY($C552)=28,IF(H552=0,0,Calculator!$G$35),0)</f>
        <v>0</v>
      </c>
      <c r="M552" s="29">
        <f ca="1">IF(I552&gt;0,IF(DAY($C552)=1,SUM(INDIRECT("I"&amp;(ROW(C551)-DAY(C551))):I551),0),0)</f>
        <v>0</v>
      </c>
      <c r="N552" s="29">
        <f ca="1">IF(C552&lt;Calculator!$G$27,0,IF(C552=Calculator!$G$27,Calculator!$G$39,IF(H552-K552&lt;=0,IF(D552&gt;Calculator!$G$39,IF(H552-K552+E552+L552+M552+Calculator!$G$39&gt;Calculator!$G$39,Calculator!$G$39-(H552+E552+L552+M552-K552),Calculator!$G$39),D552),0)))</f>
        <v>0</v>
      </c>
    </row>
    <row r="553" spans="1:14" ht="15.75" thickBot="1">
      <c r="A553" s="33" t="str">
        <f ca="1">IF(C553=Calculator!$H$27,"F",IF(Daily!D553+Daily!H553=0,IF(D552+H552&gt;0,"L",""),""))</f>
        <v/>
      </c>
      <c r="B553" s="34">
        <v>552</v>
      </c>
      <c r="C553" s="19">
        <f t="shared" ca="1" si="33"/>
        <v>46482</v>
      </c>
      <c r="D553" s="29">
        <f t="shared" ca="1" si="35"/>
        <v>246473.94336589411</v>
      </c>
      <c r="E553" s="29">
        <f ca="1">IF(C553&lt;Calculator!$D$26,0,IF(DAY($C553)=1,IF(D553-Calculator!$G$24&gt;0,Calculator!$G$24,D553),0))</f>
        <v>0</v>
      </c>
      <c r="F553" s="29">
        <f ca="1">IF(E553&gt;0,D553*Calculator!$G$22/12,0)</f>
        <v>0</v>
      </c>
      <c r="G553" s="29">
        <f ca="1">IF(E553&gt;0,(IFERROR(-PMT(Calculator!$G$22/12,Calculator!$G$23*12,Calculator!$G$20),0))-F553,0)</f>
        <v>0</v>
      </c>
      <c r="H553" s="29">
        <f t="shared" ca="1" si="36"/>
        <v>7044.2454058388694</v>
      </c>
      <c r="I553" s="29">
        <f t="shared" ca="1" si="34"/>
        <v>1.2544546613137713</v>
      </c>
      <c r="J553" s="30">
        <f>Calculator!$G$40</f>
        <v>6.5000000000000002E-2</v>
      </c>
      <c r="K553" s="29">
        <f ca="1">IF(C553&gt;=Calculator!$G$27,IF(DAY($C553)=1,Calculator!$G$34/2,IF(DAY($C553)=15,Calculator!$G$34/2,0)),0)</f>
        <v>0</v>
      </c>
      <c r="L553" s="29">
        <f ca="1">IF(DAY($C553)=28,IF(H553=0,0,Calculator!$G$35),0)</f>
        <v>0</v>
      </c>
      <c r="M553" s="29">
        <f ca="1">IF(I553&gt;0,IF(DAY($C553)=1,SUM(INDIRECT("I"&amp;(ROW(C552)-DAY(C552))):I552),0),0)</f>
        <v>0</v>
      </c>
      <c r="N553" s="29">
        <f ca="1">IF(C553&lt;Calculator!$G$27,0,IF(C553=Calculator!$G$27,Calculator!$G$39,IF(H553-K553&lt;=0,IF(D553&gt;Calculator!$G$39,IF(H553-K553+E553+L553+M553+Calculator!$G$39&gt;Calculator!$G$39,Calculator!$G$39-(H553+E553+L553+M553-K553),Calculator!$G$39),D553),0)))</f>
        <v>0</v>
      </c>
    </row>
    <row r="554" spans="1:14" ht="15.75" thickBot="1">
      <c r="A554" s="33" t="str">
        <f ca="1">IF(C554=Calculator!$H$27,"F",IF(Daily!D554+Daily!H554=0,IF(D553+H553&gt;0,"L",""),""))</f>
        <v/>
      </c>
      <c r="B554" s="34">
        <v>553</v>
      </c>
      <c r="C554" s="19">
        <f t="shared" ca="1" si="33"/>
        <v>46483</v>
      </c>
      <c r="D554" s="29">
        <f t="shared" ca="1" si="35"/>
        <v>246473.94336589411</v>
      </c>
      <c r="E554" s="29">
        <f ca="1">IF(C554&lt;Calculator!$D$26,0,IF(DAY($C554)=1,IF(D554-Calculator!$G$24&gt;0,Calculator!$G$24,D554),0))</f>
        <v>0</v>
      </c>
      <c r="F554" s="29">
        <f ca="1">IF(E554&gt;0,D554*Calculator!$G$22/12,0)</f>
        <v>0</v>
      </c>
      <c r="G554" s="29">
        <f ca="1">IF(E554&gt;0,(IFERROR(-PMT(Calculator!$G$22/12,Calculator!$G$23*12,Calculator!$G$20),0))-F554,0)</f>
        <v>0</v>
      </c>
      <c r="H554" s="29">
        <f t="shared" ca="1" si="36"/>
        <v>7044.2454058388694</v>
      </c>
      <c r="I554" s="29">
        <f t="shared" ca="1" si="34"/>
        <v>1.2544546613137713</v>
      </c>
      <c r="J554" s="30">
        <f>Calculator!$G$40</f>
        <v>6.5000000000000002E-2</v>
      </c>
      <c r="K554" s="29">
        <f ca="1">IF(C554&gt;=Calculator!$G$27,IF(DAY($C554)=1,Calculator!$G$34/2,IF(DAY($C554)=15,Calculator!$G$34/2,0)),0)</f>
        <v>0</v>
      </c>
      <c r="L554" s="29">
        <f ca="1">IF(DAY($C554)=28,IF(H554=0,0,Calculator!$G$35),0)</f>
        <v>0</v>
      </c>
      <c r="M554" s="29">
        <f ca="1">IF(I554&gt;0,IF(DAY($C554)=1,SUM(INDIRECT("I"&amp;(ROW(C553)-DAY(C553))):I553),0),0)</f>
        <v>0</v>
      </c>
      <c r="N554" s="29">
        <f ca="1">IF(C554&lt;Calculator!$G$27,0,IF(C554=Calculator!$G$27,Calculator!$G$39,IF(H554-K554&lt;=0,IF(D554&gt;Calculator!$G$39,IF(H554-K554+E554+L554+M554+Calculator!$G$39&gt;Calculator!$G$39,Calculator!$G$39-(H554+E554+L554+M554-K554),Calculator!$G$39),D554),0)))</f>
        <v>0</v>
      </c>
    </row>
    <row r="555" spans="1:14" ht="15.75" thickBot="1">
      <c r="A555" s="33" t="str">
        <f ca="1">IF(C555=Calculator!$H$27,"F",IF(Daily!D555+Daily!H555=0,IF(D554+H554&gt;0,"L",""),""))</f>
        <v/>
      </c>
      <c r="B555" s="34">
        <v>554</v>
      </c>
      <c r="C555" s="19">
        <f t="shared" ca="1" si="33"/>
        <v>46484</v>
      </c>
      <c r="D555" s="29">
        <f t="shared" ca="1" si="35"/>
        <v>246473.94336589411</v>
      </c>
      <c r="E555" s="29">
        <f ca="1">IF(C555&lt;Calculator!$D$26,0,IF(DAY($C555)=1,IF(D555-Calculator!$G$24&gt;0,Calculator!$G$24,D555),0))</f>
        <v>0</v>
      </c>
      <c r="F555" s="29">
        <f ca="1">IF(E555&gt;0,D555*Calculator!$G$22/12,0)</f>
        <v>0</v>
      </c>
      <c r="G555" s="29">
        <f ca="1">IF(E555&gt;0,(IFERROR(-PMT(Calculator!$G$22/12,Calculator!$G$23*12,Calculator!$G$20),0))-F555,0)</f>
        <v>0</v>
      </c>
      <c r="H555" s="29">
        <f t="shared" ca="1" si="36"/>
        <v>7044.2454058388694</v>
      </c>
      <c r="I555" s="29">
        <f t="shared" ca="1" si="34"/>
        <v>1.2544546613137713</v>
      </c>
      <c r="J555" s="30">
        <f>Calculator!$G$40</f>
        <v>6.5000000000000002E-2</v>
      </c>
      <c r="K555" s="29">
        <f ca="1">IF(C555&gt;=Calculator!$G$27,IF(DAY($C555)=1,Calculator!$G$34/2,IF(DAY($C555)=15,Calculator!$G$34/2,0)),0)</f>
        <v>0</v>
      </c>
      <c r="L555" s="29">
        <f ca="1">IF(DAY($C555)=28,IF(H555=0,0,Calculator!$G$35),0)</f>
        <v>0</v>
      </c>
      <c r="M555" s="29">
        <f ca="1">IF(I555&gt;0,IF(DAY($C555)=1,SUM(INDIRECT("I"&amp;(ROW(C554)-DAY(C554))):I554),0),0)</f>
        <v>0</v>
      </c>
      <c r="N555" s="29">
        <f ca="1">IF(C555&lt;Calculator!$G$27,0,IF(C555=Calculator!$G$27,Calculator!$G$39,IF(H555-K555&lt;=0,IF(D555&gt;Calculator!$G$39,IF(H555-K555+E555+L555+M555+Calculator!$G$39&gt;Calculator!$G$39,Calculator!$G$39-(H555+E555+L555+M555-K555),Calculator!$G$39),D555),0)))</f>
        <v>0</v>
      </c>
    </row>
    <row r="556" spans="1:14" ht="15.75" thickBot="1">
      <c r="A556" s="33" t="str">
        <f ca="1">IF(C556=Calculator!$H$27,"F",IF(Daily!D556+Daily!H556=0,IF(D555+H555&gt;0,"L",""),""))</f>
        <v/>
      </c>
      <c r="B556" s="34">
        <v>555</v>
      </c>
      <c r="C556" s="19">
        <f t="shared" ca="1" si="33"/>
        <v>46485</v>
      </c>
      <c r="D556" s="29">
        <f t="shared" ca="1" si="35"/>
        <v>246473.94336589411</v>
      </c>
      <c r="E556" s="29">
        <f ca="1">IF(C556&lt;Calculator!$D$26,0,IF(DAY($C556)=1,IF(D556-Calculator!$G$24&gt;0,Calculator!$G$24,D556),0))</f>
        <v>0</v>
      </c>
      <c r="F556" s="29">
        <f ca="1">IF(E556&gt;0,D556*Calculator!$G$22/12,0)</f>
        <v>0</v>
      </c>
      <c r="G556" s="29">
        <f ca="1">IF(E556&gt;0,(IFERROR(-PMT(Calculator!$G$22/12,Calculator!$G$23*12,Calculator!$G$20),0))-F556,0)</f>
        <v>0</v>
      </c>
      <c r="H556" s="29">
        <f t="shared" ca="1" si="36"/>
        <v>7044.2454058388694</v>
      </c>
      <c r="I556" s="29">
        <f t="shared" ca="1" si="34"/>
        <v>1.2544546613137713</v>
      </c>
      <c r="J556" s="30">
        <f>Calculator!$G$40</f>
        <v>6.5000000000000002E-2</v>
      </c>
      <c r="K556" s="29">
        <f ca="1">IF(C556&gt;=Calculator!$G$27,IF(DAY($C556)=1,Calculator!$G$34/2,IF(DAY($C556)=15,Calculator!$G$34/2,0)),0)</f>
        <v>0</v>
      </c>
      <c r="L556" s="29">
        <f ca="1">IF(DAY($C556)=28,IF(H556=0,0,Calculator!$G$35),0)</f>
        <v>0</v>
      </c>
      <c r="M556" s="29">
        <f ca="1">IF(I556&gt;0,IF(DAY($C556)=1,SUM(INDIRECT("I"&amp;(ROW(C555)-DAY(C555))):I555),0),0)</f>
        <v>0</v>
      </c>
      <c r="N556" s="29">
        <f ca="1">IF(C556&lt;Calculator!$G$27,0,IF(C556=Calculator!$G$27,Calculator!$G$39,IF(H556-K556&lt;=0,IF(D556&gt;Calculator!$G$39,IF(H556-K556+E556+L556+M556+Calculator!$G$39&gt;Calculator!$G$39,Calculator!$G$39-(H556+E556+L556+M556-K556),Calculator!$G$39),D556),0)))</f>
        <v>0</v>
      </c>
    </row>
    <row r="557" spans="1:14" ht="15.75" thickBot="1">
      <c r="A557" s="33" t="str">
        <f ca="1">IF(C557=Calculator!$H$27,"F",IF(Daily!D557+Daily!H557=0,IF(D556+H556&gt;0,"L",""),""))</f>
        <v/>
      </c>
      <c r="B557" s="34">
        <v>556</v>
      </c>
      <c r="C557" s="19">
        <f t="shared" ca="1" si="33"/>
        <v>46486</v>
      </c>
      <c r="D557" s="29">
        <f t="shared" ca="1" si="35"/>
        <v>246473.94336589411</v>
      </c>
      <c r="E557" s="29">
        <f ca="1">IF(C557&lt;Calculator!$D$26,0,IF(DAY($C557)=1,IF(D557-Calculator!$G$24&gt;0,Calculator!$G$24,D557),0))</f>
        <v>0</v>
      </c>
      <c r="F557" s="29">
        <f ca="1">IF(E557&gt;0,D557*Calculator!$G$22/12,0)</f>
        <v>0</v>
      </c>
      <c r="G557" s="29">
        <f ca="1">IF(E557&gt;0,(IFERROR(-PMT(Calculator!$G$22/12,Calculator!$G$23*12,Calculator!$G$20),0))-F557,0)</f>
        <v>0</v>
      </c>
      <c r="H557" s="29">
        <f t="shared" ca="1" si="36"/>
        <v>7044.2454058388694</v>
      </c>
      <c r="I557" s="29">
        <f t="shared" ca="1" si="34"/>
        <v>1.2544546613137713</v>
      </c>
      <c r="J557" s="30">
        <f>Calculator!$G$40</f>
        <v>6.5000000000000002E-2</v>
      </c>
      <c r="K557" s="29">
        <f ca="1">IF(C557&gt;=Calculator!$G$27,IF(DAY($C557)=1,Calculator!$G$34/2,IF(DAY($C557)=15,Calculator!$G$34/2,0)),0)</f>
        <v>0</v>
      </c>
      <c r="L557" s="29">
        <f ca="1">IF(DAY($C557)=28,IF(H557=0,0,Calculator!$G$35),0)</f>
        <v>0</v>
      </c>
      <c r="M557" s="29">
        <f ca="1">IF(I557&gt;0,IF(DAY($C557)=1,SUM(INDIRECT("I"&amp;(ROW(C556)-DAY(C556))):I556),0),0)</f>
        <v>0</v>
      </c>
      <c r="N557" s="29">
        <f ca="1">IF(C557&lt;Calculator!$G$27,0,IF(C557=Calculator!$G$27,Calculator!$G$39,IF(H557-K557&lt;=0,IF(D557&gt;Calculator!$G$39,IF(H557-K557+E557+L557+M557+Calculator!$G$39&gt;Calculator!$G$39,Calculator!$G$39-(H557+E557+L557+M557-K557),Calculator!$G$39),D557),0)))</f>
        <v>0</v>
      </c>
    </row>
    <row r="558" spans="1:14" ht="15.75" thickBot="1">
      <c r="A558" s="33" t="str">
        <f ca="1">IF(C558=Calculator!$H$27,"F",IF(Daily!D558+Daily!H558=0,IF(D557+H557&gt;0,"L",""),""))</f>
        <v/>
      </c>
      <c r="B558" s="34">
        <v>557</v>
      </c>
      <c r="C558" s="19">
        <f t="shared" ca="1" si="33"/>
        <v>46487</v>
      </c>
      <c r="D558" s="29">
        <f t="shared" ca="1" si="35"/>
        <v>246473.94336589411</v>
      </c>
      <c r="E558" s="29">
        <f ca="1">IF(C558&lt;Calculator!$D$26,0,IF(DAY($C558)=1,IF(D558-Calculator!$G$24&gt;0,Calculator!$G$24,D558),0))</f>
        <v>0</v>
      </c>
      <c r="F558" s="29">
        <f ca="1">IF(E558&gt;0,D558*Calculator!$G$22/12,0)</f>
        <v>0</v>
      </c>
      <c r="G558" s="29">
        <f ca="1">IF(E558&gt;0,(IFERROR(-PMT(Calculator!$G$22/12,Calculator!$G$23*12,Calculator!$G$20),0))-F558,0)</f>
        <v>0</v>
      </c>
      <c r="H558" s="29">
        <f t="shared" ca="1" si="36"/>
        <v>7044.2454058388694</v>
      </c>
      <c r="I558" s="29">
        <f t="shared" ca="1" si="34"/>
        <v>1.2544546613137713</v>
      </c>
      <c r="J558" s="30">
        <f>Calculator!$G$40</f>
        <v>6.5000000000000002E-2</v>
      </c>
      <c r="K558" s="29">
        <f ca="1">IF(C558&gt;=Calculator!$G$27,IF(DAY($C558)=1,Calculator!$G$34/2,IF(DAY($C558)=15,Calculator!$G$34/2,0)),0)</f>
        <v>0</v>
      </c>
      <c r="L558" s="29">
        <f ca="1">IF(DAY($C558)=28,IF(H558=0,0,Calculator!$G$35),0)</f>
        <v>0</v>
      </c>
      <c r="M558" s="29">
        <f ca="1">IF(I558&gt;0,IF(DAY($C558)=1,SUM(INDIRECT("I"&amp;(ROW(C557)-DAY(C557))):I557),0),0)</f>
        <v>0</v>
      </c>
      <c r="N558" s="29">
        <f ca="1">IF(C558&lt;Calculator!$G$27,0,IF(C558=Calculator!$G$27,Calculator!$G$39,IF(H558-K558&lt;=0,IF(D558&gt;Calculator!$G$39,IF(H558-K558+E558+L558+M558+Calculator!$G$39&gt;Calculator!$G$39,Calculator!$G$39-(H558+E558+L558+M558-K558),Calculator!$G$39),D558),0)))</f>
        <v>0</v>
      </c>
    </row>
    <row r="559" spans="1:14" ht="15.75" thickBot="1">
      <c r="A559" s="33" t="str">
        <f ca="1">IF(C559=Calculator!$H$27,"F",IF(Daily!D559+Daily!H559=0,IF(D558+H558&gt;0,"L",""),""))</f>
        <v/>
      </c>
      <c r="B559" s="34">
        <v>558</v>
      </c>
      <c r="C559" s="19">
        <f t="shared" ca="1" si="33"/>
        <v>46488</v>
      </c>
      <c r="D559" s="29">
        <f t="shared" ca="1" si="35"/>
        <v>246473.94336589411</v>
      </c>
      <c r="E559" s="29">
        <f ca="1">IF(C559&lt;Calculator!$D$26,0,IF(DAY($C559)=1,IF(D559-Calculator!$G$24&gt;0,Calculator!$G$24,D559),0))</f>
        <v>0</v>
      </c>
      <c r="F559" s="29">
        <f ca="1">IF(E559&gt;0,D559*Calculator!$G$22/12,0)</f>
        <v>0</v>
      </c>
      <c r="G559" s="29">
        <f ca="1">IF(E559&gt;0,(IFERROR(-PMT(Calculator!$G$22/12,Calculator!$G$23*12,Calculator!$G$20),0))-F559,0)</f>
        <v>0</v>
      </c>
      <c r="H559" s="29">
        <f t="shared" ca="1" si="36"/>
        <v>7044.2454058388694</v>
      </c>
      <c r="I559" s="29">
        <f t="shared" ca="1" si="34"/>
        <v>1.2544546613137713</v>
      </c>
      <c r="J559" s="30">
        <f>Calculator!$G$40</f>
        <v>6.5000000000000002E-2</v>
      </c>
      <c r="K559" s="29">
        <f ca="1">IF(C559&gt;=Calculator!$G$27,IF(DAY($C559)=1,Calculator!$G$34/2,IF(DAY($C559)=15,Calculator!$G$34/2,0)),0)</f>
        <v>0</v>
      </c>
      <c r="L559" s="29">
        <f ca="1">IF(DAY($C559)=28,IF(H559=0,0,Calculator!$G$35),0)</f>
        <v>0</v>
      </c>
      <c r="M559" s="29">
        <f ca="1">IF(I559&gt;0,IF(DAY($C559)=1,SUM(INDIRECT("I"&amp;(ROW(C558)-DAY(C558))):I558),0),0)</f>
        <v>0</v>
      </c>
      <c r="N559" s="29">
        <f ca="1">IF(C559&lt;Calculator!$G$27,0,IF(C559=Calculator!$G$27,Calculator!$G$39,IF(H559-K559&lt;=0,IF(D559&gt;Calculator!$G$39,IF(H559-K559+E559+L559+M559+Calculator!$G$39&gt;Calculator!$G$39,Calculator!$G$39-(H559+E559+L559+M559-K559),Calculator!$G$39),D559),0)))</f>
        <v>0</v>
      </c>
    </row>
    <row r="560" spans="1:14" ht="15.75" thickBot="1">
      <c r="A560" s="33" t="str">
        <f ca="1">IF(C560=Calculator!$H$27,"F",IF(Daily!D560+Daily!H560=0,IF(D559+H559&gt;0,"L",""),""))</f>
        <v/>
      </c>
      <c r="B560" s="34">
        <v>559</v>
      </c>
      <c r="C560" s="19">
        <f t="shared" ca="1" si="33"/>
        <v>46489</v>
      </c>
      <c r="D560" s="29">
        <f t="shared" ca="1" si="35"/>
        <v>246473.94336589411</v>
      </c>
      <c r="E560" s="29">
        <f ca="1">IF(C560&lt;Calculator!$D$26,0,IF(DAY($C560)=1,IF(D560-Calculator!$G$24&gt;0,Calculator!$G$24,D560),0))</f>
        <v>0</v>
      </c>
      <c r="F560" s="29">
        <f ca="1">IF(E560&gt;0,D560*Calculator!$G$22/12,0)</f>
        <v>0</v>
      </c>
      <c r="G560" s="29">
        <f ca="1">IF(E560&gt;0,(IFERROR(-PMT(Calculator!$G$22/12,Calculator!$G$23*12,Calculator!$G$20),0))-F560,0)</f>
        <v>0</v>
      </c>
      <c r="H560" s="29">
        <f t="shared" ca="1" si="36"/>
        <v>7044.2454058388694</v>
      </c>
      <c r="I560" s="29">
        <f t="shared" ca="1" si="34"/>
        <v>1.2544546613137713</v>
      </c>
      <c r="J560" s="30">
        <f>Calculator!$G$40</f>
        <v>6.5000000000000002E-2</v>
      </c>
      <c r="K560" s="29">
        <f ca="1">IF(C560&gt;=Calculator!$G$27,IF(DAY($C560)=1,Calculator!$G$34/2,IF(DAY($C560)=15,Calculator!$G$34/2,0)),0)</f>
        <v>0</v>
      </c>
      <c r="L560" s="29">
        <f ca="1">IF(DAY($C560)=28,IF(H560=0,0,Calculator!$G$35),0)</f>
        <v>0</v>
      </c>
      <c r="M560" s="29">
        <f ca="1">IF(I560&gt;0,IF(DAY($C560)=1,SUM(INDIRECT("I"&amp;(ROW(C559)-DAY(C559))):I559),0),0)</f>
        <v>0</v>
      </c>
      <c r="N560" s="29">
        <f ca="1">IF(C560&lt;Calculator!$G$27,0,IF(C560=Calculator!$G$27,Calculator!$G$39,IF(H560-K560&lt;=0,IF(D560&gt;Calculator!$G$39,IF(H560-K560+E560+L560+M560+Calculator!$G$39&gt;Calculator!$G$39,Calculator!$G$39-(H560+E560+L560+M560-K560),Calculator!$G$39),D560),0)))</f>
        <v>0</v>
      </c>
    </row>
    <row r="561" spans="1:14" ht="15.75" thickBot="1">
      <c r="A561" s="33" t="str">
        <f ca="1">IF(C561=Calculator!$H$27,"F",IF(Daily!D561+Daily!H561=0,IF(D560+H560&gt;0,"L",""),""))</f>
        <v/>
      </c>
      <c r="B561" s="34">
        <v>560</v>
      </c>
      <c r="C561" s="19">
        <f t="shared" ca="1" si="33"/>
        <v>46490</v>
      </c>
      <c r="D561" s="29">
        <f t="shared" ca="1" si="35"/>
        <v>246473.94336589411</v>
      </c>
      <c r="E561" s="29">
        <f ca="1">IF(C561&lt;Calculator!$D$26,0,IF(DAY($C561)=1,IF(D561-Calculator!$G$24&gt;0,Calculator!$G$24,D561),0))</f>
        <v>0</v>
      </c>
      <c r="F561" s="29">
        <f ca="1">IF(E561&gt;0,D561*Calculator!$G$22/12,0)</f>
        <v>0</v>
      </c>
      <c r="G561" s="29">
        <f ca="1">IF(E561&gt;0,(IFERROR(-PMT(Calculator!$G$22/12,Calculator!$G$23*12,Calculator!$G$20),0))-F561,0)</f>
        <v>0</v>
      </c>
      <c r="H561" s="29">
        <f t="shared" ca="1" si="36"/>
        <v>7044.2454058388694</v>
      </c>
      <c r="I561" s="29">
        <f t="shared" ca="1" si="34"/>
        <v>1.2544546613137713</v>
      </c>
      <c r="J561" s="30">
        <f>Calculator!$G$40</f>
        <v>6.5000000000000002E-2</v>
      </c>
      <c r="K561" s="29">
        <f ca="1">IF(C561&gt;=Calculator!$G$27,IF(DAY($C561)=1,Calculator!$G$34/2,IF(DAY($C561)=15,Calculator!$G$34/2,0)),0)</f>
        <v>0</v>
      </c>
      <c r="L561" s="29">
        <f ca="1">IF(DAY($C561)=28,IF(H561=0,0,Calculator!$G$35),0)</f>
        <v>0</v>
      </c>
      <c r="M561" s="29">
        <f ca="1">IF(I561&gt;0,IF(DAY($C561)=1,SUM(INDIRECT("I"&amp;(ROW(C560)-DAY(C560))):I560),0),0)</f>
        <v>0</v>
      </c>
      <c r="N561" s="29">
        <f ca="1">IF(C561&lt;Calculator!$G$27,0,IF(C561=Calculator!$G$27,Calculator!$G$39,IF(H561-K561&lt;=0,IF(D561&gt;Calculator!$G$39,IF(H561-K561+E561+L561+M561+Calculator!$G$39&gt;Calculator!$G$39,Calculator!$G$39-(H561+E561+L561+M561-K561),Calculator!$G$39),D561),0)))</f>
        <v>0</v>
      </c>
    </row>
    <row r="562" spans="1:14" ht="15.75" thickBot="1">
      <c r="A562" s="33" t="str">
        <f ca="1">IF(C562=Calculator!$H$27,"F",IF(Daily!D562+Daily!H562=0,IF(D561+H561&gt;0,"L",""),""))</f>
        <v/>
      </c>
      <c r="B562" s="34">
        <v>561</v>
      </c>
      <c r="C562" s="19">
        <f t="shared" ca="1" si="33"/>
        <v>46491</v>
      </c>
      <c r="D562" s="29">
        <f t="shared" ca="1" si="35"/>
        <v>246473.94336589411</v>
      </c>
      <c r="E562" s="29">
        <f ca="1">IF(C562&lt;Calculator!$D$26,0,IF(DAY($C562)=1,IF(D562-Calculator!$G$24&gt;0,Calculator!$G$24,D562),0))</f>
        <v>0</v>
      </c>
      <c r="F562" s="29">
        <f ca="1">IF(E562&gt;0,D562*Calculator!$G$22/12,0)</f>
        <v>0</v>
      </c>
      <c r="G562" s="29">
        <f ca="1">IF(E562&gt;0,(IFERROR(-PMT(Calculator!$G$22/12,Calculator!$G$23*12,Calculator!$G$20),0))-F562,0)</f>
        <v>0</v>
      </c>
      <c r="H562" s="29">
        <f t="shared" ca="1" si="36"/>
        <v>7044.2454058388694</v>
      </c>
      <c r="I562" s="29">
        <f t="shared" ca="1" si="34"/>
        <v>1.2544546613137713</v>
      </c>
      <c r="J562" s="30">
        <f>Calculator!$G$40</f>
        <v>6.5000000000000002E-2</v>
      </c>
      <c r="K562" s="29">
        <f ca="1">IF(C562&gt;=Calculator!$G$27,IF(DAY($C562)=1,Calculator!$G$34/2,IF(DAY($C562)=15,Calculator!$G$34/2,0)),0)</f>
        <v>0</v>
      </c>
      <c r="L562" s="29">
        <f ca="1">IF(DAY($C562)=28,IF(H562=0,0,Calculator!$G$35),0)</f>
        <v>0</v>
      </c>
      <c r="M562" s="29">
        <f ca="1">IF(I562&gt;0,IF(DAY($C562)=1,SUM(INDIRECT("I"&amp;(ROW(C561)-DAY(C561))):I561),0),0)</f>
        <v>0</v>
      </c>
      <c r="N562" s="29">
        <f ca="1">IF(C562&lt;Calculator!$G$27,0,IF(C562=Calculator!$G$27,Calculator!$G$39,IF(H562-K562&lt;=0,IF(D562&gt;Calculator!$G$39,IF(H562-K562+E562+L562+M562+Calculator!$G$39&gt;Calculator!$G$39,Calculator!$G$39-(H562+E562+L562+M562-K562),Calculator!$G$39),D562),0)))</f>
        <v>0</v>
      </c>
    </row>
    <row r="563" spans="1:14" ht="15.75" thickBot="1">
      <c r="A563" s="33" t="str">
        <f ca="1">IF(C563=Calculator!$H$27,"F",IF(Daily!D563+Daily!H563=0,IF(D562+H562&gt;0,"L",""),""))</f>
        <v/>
      </c>
      <c r="B563" s="34">
        <v>562</v>
      </c>
      <c r="C563" s="19">
        <f t="shared" ca="1" si="33"/>
        <v>46492</v>
      </c>
      <c r="D563" s="29">
        <f t="shared" ca="1" si="35"/>
        <v>246473.94336589411</v>
      </c>
      <c r="E563" s="29">
        <f ca="1">IF(C563&lt;Calculator!$D$26,0,IF(DAY($C563)=1,IF(D563-Calculator!$G$24&gt;0,Calculator!$G$24,D563),0))</f>
        <v>0</v>
      </c>
      <c r="F563" s="29">
        <f ca="1">IF(E563&gt;0,D563*Calculator!$G$22/12,0)</f>
        <v>0</v>
      </c>
      <c r="G563" s="29">
        <f ca="1">IF(E563&gt;0,(IFERROR(-PMT(Calculator!$G$22/12,Calculator!$G$23*12,Calculator!$G$20),0))-F563,0)</f>
        <v>0</v>
      </c>
      <c r="H563" s="29">
        <f t="shared" ca="1" si="36"/>
        <v>7044.2454058388694</v>
      </c>
      <c r="I563" s="29">
        <f t="shared" ca="1" si="34"/>
        <v>1.2544546613137713</v>
      </c>
      <c r="J563" s="30">
        <f>Calculator!$G$40</f>
        <v>6.5000000000000002E-2</v>
      </c>
      <c r="K563" s="29">
        <f ca="1">IF(C563&gt;=Calculator!$G$27,IF(DAY($C563)=1,Calculator!$G$34/2,IF(DAY($C563)=15,Calculator!$G$34/2,0)),0)</f>
        <v>4500</v>
      </c>
      <c r="L563" s="29">
        <f ca="1">IF(DAY($C563)=28,IF(H563=0,0,Calculator!$G$35),0)</f>
        <v>0</v>
      </c>
      <c r="M563" s="29">
        <f ca="1">IF(I563&gt;0,IF(DAY($C563)=1,SUM(INDIRECT("I"&amp;(ROW(C562)-DAY(C562))):I562),0),0)</f>
        <v>0</v>
      </c>
      <c r="N563" s="29">
        <f ca="1">IF(C563&lt;Calculator!$G$27,0,IF(C563=Calculator!$G$27,Calculator!$G$39,IF(H563-K563&lt;=0,IF(D563&gt;Calculator!$G$39,IF(H563-K563+E563+L563+M563+Calculator!$G$39&gt;Calculator!$G$39,Calculator!$G$39-(H563+E563+L563+M563-K563),Calculator!$G$39),D563),0)))</f>
        <v>0</v>
      </c>
    </row>
    <row r="564" spans="1:14" ht="15.75" thickBot="1">
      <c r="A564" s="33" t="str">
        <f ca="1">IF(C564=Calculator!$H$27,"F",IF(Daily!D564+Daily!H564=0,IF(D563+H563&gt;0,"L",""),""))</f>
        <v/>
      </c>
      <c r="B564" s="34">
        <v>563</v>
      </c>
      <c r="C564" s="19">
        <f t="shared" ca="1" si="33"/>
        <v>46493</v>
      </c>
      <c r="D564" s="29">
        <f t="shared" ca="1" si="35"/>
        <v>246473.94336589411</v>
      </c>
      <c r="E564" s="29">
        <f ca="1">IF(C564&lt;Calculator!$D$26,0,IF(DAY($C564)=1,IF(D564-Calculator!$G$24&gt;0,Calculator!$G$24,D564),0))</f>
        <v>0</v>
      </c>
      <c r="F564" s="29">
        <f ca="1">IF(E564&gt;0,D564*Calculator!$G$22/12,0)</f>
        <v>0</v>
      </c>
      <c r="G564" s="29">
        <f ca="1">IF(E564&gt;0,(IFERROR(-PMT(Calculator!$G$22/12,Calculator!$G$23*12,Calculator!$G$20),0))-F564,0)</f>
        <v>0</v>
      </c>
      <c r="H564" s="29">
        <f t="shared" ca="1" si="36"/>
        <v>2544.2454058388694</v>
      </c>
      <c r="I564" s="29">
        <f t="shared" ca="1" si="34"/>
        <v>0.4530847983000727</v>
      </c>
      <c r="J564" s="30">
        <f>Calculator!$G$40</f>
        <v>6.5000000000000002E-2</v>
      </c>
      <c r="K564" s="29">
        <f ca="1">IF(C564&gt;=Calculator!$G$27,IF(DAY($C564)=1,Calculator!$G$34/2,IF(DAY($C564)=15,Calculator!$G$34/2,0)),0)</f>
        <v>0</v>
      </c>
      <c r="L564" s="29">
        <f ca="1">IF(DAY($C564)=28,IF(H564=0,0,Calculator!$G$35),0)</f>
        <v>0</v>
      </c>
      <c r="M564" s="29">
        <f ca="1">IF(I564&gt;0,IF(DAY($C564)=1,SUM(INDIRECT("I"&amp;(ROW(C563)-DAY(C563))):I563),0),0)</f>
        <v>0</v>
      </c>
      <c r="N564" s="29">
        <f ca="1">IF(C564&lt;Calculator!$G$27,0,IF(C564=Calculator!$G$27,Calculator!$G$39,IF(H564-K564&lt;=0,IF(D564&gt;Calculator!$G$39,IF(H564-K564+E564+L564+M564+Calculator!$G$39&gt;Calculator!$G$39,Calculator!$G$39-(H564+E564+L564+M564-K564),Calculator!$G$39),D564),0)))</f>
        <v>0</v>
      </c>
    </row>
    <row r="565" spans="1:14" ht="15.75" thickBot="1">
      <c r="A565" s="33" t="str">
        <f ca="1">IF(C565=Calculator!$H$27,"F",IF(Daily!D565+Daily!H565=0,IF(D564+H564&gt;0,"L",""),""))</f>
        <v/>
      </c>
      <c r="B565" s="34">
        <v>564</v>
      </c>
      <c r="C565" s="19">
        <f t="shared" ca="1" si="33"/>
        <v>46494</v>
      </c>
      <c r="D565" s="29">
        <f t="shared" ca="1" si="35"/>
        <v>246473.94336589411</v>
      </c>
      <c r="E565" s="29">
        <f ca="1">IF(C565&lt;Calculator!$D$26,0,IF(DAY($C565)=1,IF(D565-Calculator!$G$24&gt;0,Calculator!$G$24,D565),0))</f>
        <v>0</v>
      </c>
      <c r="F565" s="29">
        <f ca="1">IF(E565&gt;0,D565*Calculator!$G$22/12,0)</f>
        <v>0</v>
      </c>
      <c r="G565" s="29">
        <f ca="1">IF(E565&gt;0,(IFERROR(-PMT(Calculator!$G$22/12,Calculator!$G$23*12,Calculator!$G$20),0))-F565,0)</f>
        <v>0</v>
      </c>
      <c r="H565" s="29">
        <f t="shared" ca="1" si="36"/>
        <v>2544.2454058388694</v>
      </c>
      <c r="I565" s="29">
        <f t="shared" ca="1" si="34"/>
        <v>0.4530847983000727</v>
      </c>
      <c r="J565" s="30">
        <f>Calculator!$G$40</f>
        <v>6.5000000000000002E-2</v>
      </c>
      <c r="K565" s="29">
        <f ca="1">IF(C565&gt;=Calculator!$G$27,IF(DAY($C565)=1,Calculator!$G$34/2,IF(DAY($C565)=15,Calculator!$G$34/2,0)),0)</f>
        <v>0</v>
      </c>
      <c r="L565" s="29">
        <f ca="1">IF(DAY($C565)=28,IF(H565=0,0,Calculator!$G$35),0)</f>
        <v>0</v>
      </c>
      <c r="M565" s="29">
        <f ca="1">IF(I565&gt;0,IF(DAY($C565)=1,SUM(INDIRECT("I"&amp;(ROW(C564)-DAY(C564))):I564),0),0)</f>
        <v>0</v>
      </c>
      <c r="N565" s="29">
        <f ca="1">IF(C565&lt;Calculator!$G$27,0,IF(C565=Calculator!$G$27,Calculator!$G$39,IF(H565-K565&lt;=0,IF(D565&gt;Calculator!$G$39,IF(H565-K565+E565+L565+M565+Calculator!$G$39&gt;Calculator!$G$39,Calculator!$G$39-(H565+E565+L565+M565-K565),Calculator!$G$39),D565),0)))</f>
        <v>0</v>
      </c>
    </row>
    <row r="566" spans="1:14" ht="15.75" thickBot="1">
      <c r="A566" s="33" t="str">
        <f ca="1">IF(C566=Calculator!$H$27,"F",IF(Daily!D566+Daily!H566=0,IF(D565+H565&gt;0,"L",""),""))</f>
        <v/>
      </c>
      <c r="B566" s="34">
        <v>565</v>
      </c>
      <c r="C566" s="19">
        <f t="shared" ca="1" si="33"/>
        <v>46495</v>
      </c>
      <c r="D566" s="29">
        <f t="shared" ca="1" si="35"/>
        <v>246473.94336589411</v>
      </c>
      <c r="E566" s="29">
        <f ca="1">IF(C566&lt;Calculator!$D$26,0,IF(DAY($C566)=1,IF(D566-Calculator!$G$24&gt;0,Calculator!$G$24,D566),0))</f>
        <v>0</v>
      </c>
      <c r="F566" s="29">
        <f ca="1">IF(E566&gt;0,D566*Calculator!$G$22/12,0)</f>
        <v>0</v>
      </c>
      <c r="G566" s="29">
        <f ca="1">IF(E566&gt;0,(IFERROR(-PMT(Calculator!$G$22/12,Calculator!$G$23*12,Calculator!$G$20),0))-F566,0)</f>
        <v>0</v>
      </c>
      <c r="H566" s="29">
        <f t="shared" ca="1" si="36"/>
        <v>2544.2454058388694</v>
      </c>
      <c r="I566" s="29">
        <f t="shared" ca="1" si="34"/>
        <v>0.4530847983000727</v>
      </c>
      <c r="J566" s="30">
        <f>Calculator!$G$40</f>
        <v>6.5000000000000002E-2</v>
      </c>
      <c r="K566" s="29">
        <f ca="1">IF(C566&gt;=Calculator!$G$27,IF(DAY($C566)=1,Calculator!$G$34/2,IF(DAY($C566)=15,Calculator!$G$34/2,0)),0)</f>
        <v>0</v>
      </c>
      <c r="L566" s="29">
        <f ca="1">IF(DAY($C566)=28,IF(H566=0,0,Calculator!$G$35),0)</f>
        <v>0</v>
      </c>
      <c r="M566" s="29">
        <f ca="1">IF(I566&gt;0,IF(DAY($C566)=1,SUM(INDIRECT("I"&amp;(ROW(C565)-DAY(C565))):I565),0),0)</f>
        <v>0</v>
      </c>
      <c r="N566" s="29">
        <f ca="1">IF(C566&lt;Calculator!$G$27,0,IF(C566=Calculator!$G$27,Calculator!$G$39,IF(H566-K566&lt;=0,IF(D566&gt;Calculator!$G$39,IF(H566-K566+E566+L566+M566+Calculator!$G$39&gt;Calculator!$G$39,Calculator!$G$39-(H566+E566+L566+M566-K566),Calculator!$G$39),D566),0)))</f>
        <v>0</v>
      </c>
    </row>
    <row r="567" spans="1:14" ht="15.75" thickBot="1">
      <c r="A567" s="33" t="str">
        <f ca="1">IF(C567=Calculator!$H$27,"F",IF(Daily!D567+Daily!H567=0,IF(D566+H566&gt;0,"L",""),""))</f>
        <v/>
      </c>
      <c r="B567" s="34">
        <v>566</v>
      </c>
      <c r="C567" s="19">
        <f t="shared" ca="1" si="33"/>
        <v>46496</v>
      </c>
      <c r="D567" s="29">
        <f t="shared" ca="1" si="35"/>
        <v>246473.94336589411</v>
      </c>
      <c r="E567" s="29">
        <f ca="1">IF(C567&lt;Calculator!$D$26,0,IF(DAY($C567)=1,IF(D567-Calculator!$G$24&gt;0,Calculator!$G$24,D567),0))</f>
        <v>0</v>
      </c>
      <c r="F567" s="29">
        <f ca="1">IF(E567&gt;0,D567*Calculator!$G$22/12,0)</f>
        <v>0</v>
      </c>
      <c r="G567" s="29">
        <f ca="1">IF(E567&gt;0,(IFERROR(-PMT(Calculator!$G$22/12,Calculator!$G$23*12,Calculator!$G$20),0))-F567,0)</f>
        <v>0</v>
      </c>
      <c r="H567" s="29">
        <f t="shared" ca="1" si="36"/>
        <v>2544.2454058388694</v>
      </c>
      <c r="I567" s="29">
        <f t="shared" ca="1" si="34"/>
        <v>0.4530847983000727</v>
      </c>
      <c r="J567" s="30">
        <f>Calculator!$G$40</f>
        <v>6.5000000000000002E-2</v>
      </c>
      <c r="K567" s="29">
        <f ca="1">IF(C567&gt;=Calculator!$G$27,IF(DAY($C567)=1,Calculator!$G$34/2,IF(DAY($C567)=15,Calculator!$G$34/2,0)),0)</f>
        <v>0</v>
      </c>
      <c r="L567" s="29">
        <f ca="1">IF(DAY($C567)=28,IF(H567=0,0,Calculator!$G$35),0)</f>
        <v>0</v>
      </c>
      <c r="M567" s="29">
        <f ca="1">IF(I567&gt;0,IF(DAY($C567)=1,SUM(INDIRECT("I"&amp;(ROW(C566)-DAY(C566))):I566),0),0)</f>
        <v>0</v>
      </c>
      <c r="N567" s="29">
        <f ca="1">IF(C567&lt;Calculator!$G$27,0,IF(C567=Calculator!$G$27,Calculator!$G$39,IF(H567-K567&lt;=0,IF(D567&gt;Calculator!$G$39,IF(H567-K567+E567+L567+M567+Calculator!$G$39&gt;Calculator!$G$39,Calculator!$G$39-(H567+E567+L567+M567-K567),Calculator!$G$39),D567),0)))</f>
        <v>0</v>
      </c>
    </row>
    <row r="568" spans="1:14" ht="15.75" thickBot="1">
      <c r="A568" s="33" t="str">
        <f ca="1">IF(C568=Calculator!$H$27,"F",IF(Daily!D568+Daily!H568=0,IF(D567+H567&gt;0,"L",""),""))</f>
        <v/>
      </c>
      <c r="B568" s="34">
        <v>567</v>
      </c>
      <c r="C568" s="19">
        <f t="shared" ca="1" si="33"/>
        <v>46497</v>
      </c>
      <c r="D568" s="29">
        <f t="shared" ca="1" si="35"/>
        <v>246473.94336589411</v>
      </c>
      <c r="E568" s="29">
        <f ca="1">IF(C568&lt;Calculator!$D$26,0,IF(DAY($C568)=1,IF(D568-Calculator!$G$24&gt;0,Calculator!$G$24,D568),0))</f>
        <v>0</v>
      </c>
      <c r="F568" s="29">
        <f ca="1">IF(E568&gt;0,D568*Calculator!$G$22/12,0)</f>
        <v>0</v>
      </c>
      <c r="G568" s="29">
        <f ca="1">IF(E568&gt;0,(IFERROR(-PMT(Calculator!$G$22/12,Calculator!$G$23*12,Calculator!$G$20),0))-F568,0)</f>
        <v>0</v>
      </c>
      <c r="H568" s="29">
        <f t="shared" ca="1" si="36"/>
        <v>2544.2454058388694</v>
      </c>
      <c r="I568" s="29">
        <f t="shared" ca="1" si="34"/>
        <v>0.4530847983000727</v>
      </c>
      <c r="J568" s="30">
        <f>Calculator!$G$40</f>
        <v>6.5000000000000002E-2</v>
      </c>
      <c r="K568" s="29">
        <f ca="1">IF(C568&gt;=Calculator!$G$27,IF(DAY($C568)=1,Calculator!$G$34/2,IF(DAY($C568)=15,Calculator!$G$34/2,0)),0)</f>
        <v>0</v>
      </c>
      <c r="L568" s="29">
        <f ca="1">IF(DAY($C568)=28,IF(H568=0,0,Calculator!$G$35),0)</f>
        <v>0</v>
      </c>
      <c r="M568" s="29">
        <f ca="1">IF(I568&gt;0,IF(DAY($C568)=1,SUM(INDIRECT("I"&amp;(ROW(C567)-DAY(C567))):I567),0),0)</f>
        <v>0</v>
      </c>
      <c r="N568" s="29">
        <f ca="1">IF(C568&lt;Calculator!$G$27,0,IF(C568=Calculator!$G$27,Calculator!$G$39,IF(H568-K568&lt;=0,IF(D568&gt;Calculator!$G$39,IF(H568-K568+E568+L568+M568+Calculator!$G$39&gt;Calculator!$G$39,Calculator!$G$39-(H568+E568+L568+M568-K568),Calculator!$G$39),D568),0)))</f>
        <v>0</v>
      </c>
    </row>
    <row r="569" spans="1:14" ht="15.75" thickBot="1">
      <c r="A569" s="33" t="str">
        <f ca="1">IF(C569=Calculator!$H$27,"F",IF(Daily!D569+Daily!H569=0,IF(D568+H568&gt;0,"L",""),""))</f>
        <v/>
      </c>
      <c r="B569" s="34">
        <v>568</v>
      </c>
      <c r="C569" s="19">
        <f t="shared" ca="1" si="33"/>
        <v>46498</v>
      </c>
      <c r="D569" s="29">
        <f t="shared" ca="1" si="35"/>
        <v>246473.94336589411</v>
      </c>
      <c r="E569" s="29">
        <f ca="1">IF(C569&lt;Calculator!$D$26,0,IF(DAY($C569)=1,IF(D569-Calculator!$G$24&gt;0,Calculator!$G$24,D569),0))</f>
        <v>0</v>
      </c>
      <c r="F569" s="29">
        <f ca="1">IF(E569&gt;0,D569*Calculator!$G$22/12,0)</f>
        <v>0</v>
      </c>
      <c r="G569" s="29">
        <f ca="1">IF(E569&gt;0,(IFERROR(-PMT(Calculator!$G$22/12,Calculator!$G$23*12,Calculator!$G$20),0))-F569,0)</f>
        <v>0</v>
      </c>
      <c r="H569" s="29">
        <f t="shared" ca="1" si="36"/>
        <v>2544.2454058388694</v>
      </c>
      <c r="I569" s="29">
        <f t="shared" ca="1" si="34"/>
        <v>0.4530847983000727</v>
      </c>
      <c r="J569" s="30">
        <f>Calculator!$G$40</f>
        <v>6.5000000000000002E-2</v>
      </c>
      <c r="K569" s="29">
        <f ca="1">IF(C569&gt;=Calculator!$G$27,IF(DAY($C569)=1,Calculator!$G$34/2,IF(DAY($C569)=15,Calculator!$G$34/2,0)),0)</f>
        <v>0</v>
      </c>
      <c r="L569" s="29">
        <f ca="1">IF(DAY($C569)=28,IF(H569=0,0,Calculator!$G$35),0)</f>
        <v>0</v>
      </c>
      <c r="M569" s="29">
        <f ca="1">IF(I569&gt;0,IF(DAY($C569)=1,SUM(INDIRECT("I"&amp;(ROW(C568)-DAY(C568))):I568),0),0)</f>
        <v>0</v>
      </c>
      <c r="N569" s="29">
        <f ca="1">IF(C569&lt;Calculator!$G$27,0,IF(C569=Calculator!$G$27,Calculator!$G$39,IF(H569-K569&lt;=0,IF(D569&gt;Calculator!$G$39,IF(H569-K569+E569+L569+M569+Calculator!$G$39&gt;Calculator!$G$39,Calculator!$G$39-(H569+E569+L569+M569-K569),Calculator!$G$39),D569),0)))</f>
        <v>0</v>
      </c>
    </row>
    <row r="570" spans="1:14" ht="15.75" thickBot="1">
      <c r="A570" s="33" t="str">
        <f ca="1">IF(C570=Calculator!$H$27,"F",IF(Daily!D570+Daily!H570=0,IF(D569+H569&gt;0,"L",""),""))</f>
        <v/>
      </c>
      <c r="B570" s="34">
        <v>569</v>
      </c>
      <c r="C570" s="19">
        <f t="shared" ca="1" si="33"/>
        <v>46499</v>
      </c>
      <c r="D570" s="29">
        <f t="shared" ca="1" si="35"/>
        <v>246473.94336589411</v>
      </c>
      <c r="E570" s="29">
        <f ca="1">IF(C570&lt;Calculator!$D$26,0,IF(DAY($C570)=1,IF(D570-Calculator!$G$24&gt;0,Calculator!$G$24,D570),0))</f>
        <v>0</v>
      </c>
      <c r="F570" s="29">
        <f ca="1">IF(E570&gt;0,D570*Calculator!$G$22/12,0)</f>
        <v>0</v>
      </c>
      <c r="G570" s="29">
        <f ca="1">IF(E570&gt;0,(IFERROR(-PMT(Calculator!$G$22/12,Calculator!$G$23*12,Calculator!$G$20),0))-F570,0)</f>
        <v>0</v>
      </c>
      <c r="H570" s="29">
        <f t="shared" ca="1" si="36"/>
        <v>2544.2454058388694</v>
      </c>
      <c r="I570" s="29">
        <f t="shared" ca="1" si="34"/>
        <v>0.4530847983000727</v>
      </c>
      <c r="J570" s="30">
        <f>Calculator!$G$40</f>
        <v>6.5000000000000002E-2</v>
      </c>
      <c r="K570" s="29">
        <f ca="1">IF(C570&gt;=Calculator!$G$27,IF(DAY($C570)=1,Calculator!$G$34/2,IF(DAY($C570)=15,Calculator!$G$34/2,0)),0)</f>
        <v>0</v>
      </c>
      <c r="L570" s="29">
        <f ca="1">IF(DAY($C570)=28,IF(H570=0,0,Calculator!$G$35),0)</f>
        <v>0</v>
      </c>
      <c r="M570" s="29">
        <f ca="1">IF(I570&gt;0,IF(DAY($C570)=1,SUM(INDIRECT("I"&amp;(ROW(C569)-DAY(C569))):I569),0),0)</f>
        <v>0</v>
      </c>
      <c r="N570" s="29">
        <f ca="1">IF(C570&lt;Calculator!$G$27,0,IF(C570=Calculator!$G$27,Calculator!$G$39,IF(H570-K570&lt;=0,IF(D570&gt;Calculator!$G$39,IF(H570-K570+E570+L570+M570+Calculator!$G$39&gt;Calculator!$G$39,Calculator!$G$39-(H570+E570+L570+M570-K570),Calculator!$G$39),D570),0)))</f>
        <v>0</v>
      </c>
    </row>
    <row r="571" spans="1:14" ht="15.75" thickBot="1">
      <c r="A571" s="33" t="str">
        <f ca="1">IF(C571=Calculator!$H$27,"F",IF(Daily!D571+Daily!H571=0,IF(D570+H570&gt;0,"L",""),""))</f>
        <v/>
      </c>
      <c r="B571" s="34">
        <v>570</v>
      </c>
      <c r="C571" s="19">
        <f t="shared" ca="1" si="33"/>
        <v>46500</v>
      </c>
      <c r="D571" s="29">
        <f t="shared" ca="1" si="35"/>
        <v>246473.94336589411</v>
      </c>
      <c r="E571" s="29">
        <f ca="1">IF(C571&lt;Calculator!$D$26,0,IF(DAY($C571)=1,IF(D571-Calculator!$G$24&gt;0,Calculator!$G$24,D571),0))</f>
        <v>0</v>
      </c>
      <c r="F571" s="29">
        <f ca="1">IF(E571&gt;0,D571*Calculator!$G$22/12,0)</f>
        <v>0</v>
      </c>
      <c r="G571" s="29">
        <f ca="1">IF(E571&gt;0,(IFERROR(-PMT(Calculator!$G$22/12,Calculator!$G$23*12,Calculator!$G$20),0))-F571,0)</f>
        <v>0</v>
      </c>
      <c r="H571" s="29">
        <f t="shared" ca="1" si="36"/>
        <v>2544.2454058388694</v>
      </c>
      <c r="I571" s="29">
        <f t="shared" ca="1" si="34"/>
        <v>0.4530847983000727</v>
      </c>
      <c r="J571" s="30">
        <f>Calculator!$G$40</f>
        <v>6.5000000000000002E-2</v>
      </c>
      <c r="K571" s="29">
        <f ca="1">IF(C571&gt;=Calculator!$G$27,IF(DAY($C571)=1,Calculator!$G$34/2,IF(DAY($C571)=15,Calculator!$G$34/2,0)),0)</f>
        <v>0</v>
      </c>
      <c r="L571" s="29">
        <f ca="1">IF(DAY($C571)=28,IF(H571=0,0,Calculator!$G$35),0)</f>
        <v>0</v>
      </c>
      <c r="M571" s="29">
        <f ca="1">IF(I571&gt;0,IF(DAY($C571)=1,SUM(INDIRECT("I"&amp;(ROW(C570)-DAY(C570))):I570),0),0)</f>
        <v>0</v>
      </c>
      <c r="N571" s="29">
        <f ca="1">IF(C571&lt;Calculator!$G$27,0,IF(C571=Calculator!$G$27,Calculator!$G$39,IF(H571-K571&lt;=0,IF(D571&gt;Calculator!$G$39,IF(H571-K571+E571+L571+M571+Calculator!$G$39&gt;Calculator!$G$39,Calculator!$G$39-(H571+E571+L571+M571-K571),Calculator!$G$39),D571),0)))</f>
        <v>0</v>
      </c>
    </row>
    <row r="572" spans="1:14" ht="15.75" thickBot="1">
      <c r="A572" s="33" t="str">
        <f ca="1">IF(C572=Calculator!$H$27,"F",IF(Daily!D572+Daily!H572=0,IF(D571+H571&gt;0,"L",""),""))</f>
        <v/>
      </c>
      <c r="B572" s="34">
        <v>571</v>
      </c>
      <c r="C572" s="19">
        <f t="shared" ca="1" si="33"/>
        <v>46501</v>
      </c>
      <c r="D572" s="29">
        <f t="shared" ca="1" si="35"/>
        <v>246473.94336589411</v>
      </c>
      <c r="E572" s="29">
        <f ca="1">IF(C572&lt;Calculator!$D$26,0,IF(DAY($C572)=1,IF(D572-Calculator!$G$24&gt;0,Calculator!$G$24,D572),0))</f>
        <v>0</v>
      </c>
      <c r="F572" s="29">
        <f ca="1">IF(E572&gt;0,D572*Calculator!$G$22/12,0)</f>
        <v>0</v>
      </c>
      <c r="G572" s="29">
        <f ca="1">IF(E572&gt;0,(IFERROR(-PMT(Calculator!$G$22/12,Calculator!$G$23*12,Calculator!$G$20),0))-F572,0)</f>
        <v>0</v>
      </c>
      <c r="H572" s="29">
        <f t="shared" ca="1" si="36"/>
        <v>2544.2454058388694</v>
      </c>
      <c r="I572" s="29">
        <f t="shared" ca="1" si="34"/>
        <v>0.4530847983000727</v>
      </c>
      <c r="J572" s="30">
        <f>Calculator!$G$40</f>
        <v>6.5000000000000002E-2</v>
      </c>
      <c r="K572" s="29">
        <f ca="1">IF(C572&gt;=Calculator!$G$27,IF(DAY($C572)=1,Calculator!$G$34/2,IF(DAY($C572)=15,Calculator!$G$34/2,0)),0)</f>
        <v>0</v>
      </c>
      <c r="L572" s="29">
        <f ca="1">IF(DAY($C572)=28,IF(H572=0,0,Calculator!$G$35),0)</f>
        <v>0</v>
      </c>
      <c r="M572" s="29">
        <f ca="1">IF(I572&gt;0,IF(DAY($C572)=1,SUM(INDIRECT("I"&amp;(ROW(C571)-DAY(C571))):I571),0),0)</f>
        <v>0</v>
      </c>
      <c r="N572" s="29">
        <f ca="1">IF(C572&lt;Calculator!$G$27,0,IF(C572=Calculator!$G$27,Calculator!$G$39,IF(H572-K572&lt;=0,IF(D572&gt;Calculator!$G$39,IF(H572-K572+E572+L572+M572+Calculator!$G$39&gt;Calculator!$G$39,Calculator!$G$39-(H572+E572+L572+M572-K572),Calculator!$G$39),D572),0)))</f>
        <v>0</v>
      </c>
    </row>
    <row r="573" spans="1:14" ht="15.75" thickBot="1">
      <c r="A573" s="33" t="str">
        <f ca="1">IF(C573=Calculator!$H$27,"F",IF(Daily!D573+Daily!H573=0,IF(D572+H572&gt;0,"L",""),""))</f>
        <v/>
      </c>
      <c r="B573" s="34">
        <v>572</v>
      </c>
      <c r="C573" s="19">
        <f t="shared" ca="1" si="33"/>
        <v>46502</v>
      </c>
      <c r="D573" s="29">
        <f t="shared" ca="1" si="35"/>
        <v>246473.94336589411</v>
      </c>
      <c r="E573" s="29">
        <f ca="1">IF(C573&lt;Calculator!$D$26,0,IF(DAY($C573)=1,IF(D573-Calculator!$G$24&gt;0,Calculator!$G$24,D573),0))</f>
        <v>0</v>
      </c>
      <c r="F573" s="29">
        <f ca="1">IF(E573&gt;0,D573*Calculator!$G$22/12,0)</f>
        <v>0</v>
      </c>
      <c r="G573" s="29">
        <f ca="1">IF(E573&gt;0,(IFERROR(-PMT(Calculator!$G$22/12,Calculator!$G$23*12,Calculator!$G$20),0))-F573,0)</f>
        <v>0</v>
      </c>
      <c r="H573" s="29">
        <f t="shared" ca="1" si="36"/>
        <v>2544.2454058388694</v>
      </c>
      <c r="I573" s="29">
        <f t="shared" ca="1" si="34"/>
        <v>0.4530847983000727</v>
      </c>
      <c r="J573" s="30">
        <f>Calculator!$G$40</f>
        <v>6.5000000000000002E-2</v>
      </c>
      <c r="K573" s="29">
        <f ca="1">IF(C573&gt;=Calculator!$G$27,IF(DAY($C573)=1,Calculator!$G$34/2,IF(DAY($C573)=15,Calculator!$G$34/2,0)),0)</f>
        <v>0</v>
      </c>
      <c r="L573" s="29">
        <f ca="1">IF(DAY($C573)=28,IF(H573=0,0,Calculator!$G$35),0)</f>
        <v>0</v>
      </c>
      <c r="M573" s="29">
        <f ca="1">IF(I573&gt;0,IF(DAY($C573)=1,SUM(INDIRECT("I"&amp;(ROW(C572)-DAY(C572))):I572),0),0)</f>
        <v>0</v>
      </c>
      <c r="N573" s="29">
        <f ca="1">IF(C573&lt;Calculator!$G$27,0,IF(C573=Calculator!$G$27,Calculator!$G$39,IF(H573-K573&lt;=0,IF(D573&gt;Calculator!$G$39,IF(H573-K573+E573+L573+M573+Calculator!$G$39&gt;Calculator!$G$39,Calculator!$G$39-(H573+E573+L573+M573-K573),Calculator!$G$39),D573),0)))</f>
        <v>0</v>
      </c>
    </row>
    <row r="574" spans="1:14" ht="15.75" thickBot="1">
      <c r="A574" s="33" t="str">
        <f ca="1">IF(C574=Calculator!$H$27,"F",IF(Daily!D574+Daily!H574=0,IF(D573+H573&gt;0,"L",""),""))</f>
        <v/>
      </c>
      <c r="B574" s="34">
        <v>573</v>
      </c>
      <c r="C574" s="19">
        <f t="shared" ca="1" si="33"/>
        <v>46503</v>
      </c>
      <c r="D574" s="29">
        <f t="shared" ca="1" si="35"/>
        <v>246473.94336589411</v>
      </c>
      <c r="E574" s="29">
        <f ca="1">IF(C574&lt;Calculator!$D$26,0,IF(DAY($C574)=1,IF(D574-Calculator!$G$24&gt;0,Calculator!$G$24,D574),0))</f>
        <v>0</v>
      </c>
      <c r="F574" s="29">
        <f ca="1">IF(E574&gt;0,D574*Calculator!$G$22/12,0)</f>
        <v>0</v>
      </c>
      <c r="G574" s="29">
        <f ca="1">IF(E574&gt;0,(IFERROR(-PMT(Calculator!$G$22/12,Calculator!$G$23*12,Calculator!$G$20),0))-F574,0)</f>
        <v>0</v>
      </c>
      <c r="H574" s="29">
        <f t="shared" ca="1" si="36"/>
        <v>2544.2454058388694</v>
      </c>
      <c r="I574" s="29">
        <f t="shared" ca="1" si="34"/>
        <v>0.4530847983000727</v>
      </c>
      <c r="J574" s="30">
        <f>Calculator!$G$40</f>
        <v>6.5000000000000002E-2</v>
      </c>
      <c r="K574" s="29">
        <f ca="1">IF(C574&gt;=Calculator!$G$27,IF(DAY($C574)=1,Calculator!$G$34/2,IF(DAY($C574)=15,Calculator!$G$34/2,0)),0)</f>
        <v>0</v>
      </c>
      <c r="L574" s="29">
        <f ca="1">IF(DAY($C574)=28,IF(H574=0,0,Calculator!$G$35),0)</f>
        <v>0</v>
      </c>
      <c r="M574" s="29">
        <f ca="1">IF(I574&gt;0,IF(DAY($C574)=1,SUM(INDIRECT("I"&amp;(ROW(C573)-DAY(C573))):I573),0),0)</f>
        <v>0</v>
      </c>
      <c r="N574" s="29">
        <f ca="1">IF(C574&lt;Calculator!$G$27,0,IF(C574=Calculator!$G$27,Calculator!$G$39,IF(H574-K574&lt;=0,IF(D574&gt;Calculator!$G$39,IF(H574-K574+E574+L574+M574+Calculator!$G$39&gt;Calculator!$G$39,Calculator!$G$39-(H574+E574+L574+M574-K574),Calculator!$G$39),D574),0)))</f>
        <v>0</v>
      </c>
    </row>
    <row r="575" spans="1:14" ht="15.75" thickBot="1">
      <c r="A575" s="33" t="str">
        <f ca="1">IF(C575=Calculator!$H$27,"F",IF(Daily!D575+Daily!H575=0,IF(D574+H574&gt;0,"L",""),""))</f>
        <v/>
      </c>
      <c r="B575" s="34">
        <v>574</v>
      </c>
      <c r="C575" s="19">
        <f t="shared" ca="1" si="33"/>
        <v>46504</v>
      </c>
      <c r="D575" s="29">
        <f t="shared" ca="1" si="35"/>
        <v>246473.94336589411</v>
      </c>
      <c r="E575" s="29">
        <f ca="1">IF(C575&lt;Calculator!$D$26,0,IF(DAY($C575)=1,IF(D575-Calculator!$G$24&gt;0,Calculator!$G$24,D575),0))</f>
        <v>0</v>
      </c>
      <c r="F575" s="29">
        <f ca="1">IF(E575&gt;0,D575*Calculator!$G$22/12,0)</f>
        <v>0</v>
      </c>
      <c r="G575" s="29">
        <f ca="1">IF(E575&gt;0,(IFERROR(-PMT(Calculator!$G$22/12,Calculator!$G$23*12,Calculator!$G$20),0))-F575,0)</f>
        <v>0</v>
      </c>
      <c r="H575" s="29">
        <f t="shared" ca="1" si="36"/>
        <v>2544.2454058388694</v>
      </c>
      <c r="I575" s="29">
        <f t="shared" ca="1" si="34"/>
        <v>0.4530847983000727</v>
      </c>
      <c r="J575" s="30">
        <f>Calculator!$G$40</f>
        <v>6.5000000000000002E-2</v>
      </c>
      <c r="K575" s="29">
        <f ca="1">IF(C575&gt;=Calculator!$G$27,IF(DAY($C575)=1,Calculator!$G$34/2,IF(DAY($C575)=15,Calculator!$G$34/2,0)),0)</f>
        <v>0</v>
      </c>
      <c r="L575" s="29">
        <f ca="1">IF(DAY($C575)=28,IF(H575=0,0,Calculator!$G$35),0)</f>
        <v>0</v>
      </c>
      <c r="M575" s="29">
        <f ca="1">IF(I575&gt;0,IF(DAY($C575)=1,SUM(INDIRECT("I"&amp;(ROW(C574)-DAY(C574))):I574),0),0)</f>
        <v>0</v>
      </c>
      <c r="N575" s="29">
        <f ca="1">IF(C575&lt;Calculator!$G$27,0,IF(C575=Calculator!$G$27,Calculator!$G$39,IF(H575-K575&lt;=0,IF(D575&gt;Calculator!$G$39,IF(H575-K575+E575+L575+M575+Calculator!$G$39&gt;Calculator!$G$39,Calculator!$G$39-(H575+E575+L575+M575-K575),Calculator!$G$39),D575),0)))</f>
        <v>0</v>
      </c>
    </row>
    <row r="576" spans="1:14" ht="15.75" thickBot="1">
      <c r="A576" s="33" t="str">
        <f ca="1">IF(C576=Calculator!$H$27,"F",IF(Daily!D576+Daily!H576=0,IF(D575+H575&gt;0,"L",""),""))</f>
        <v/>
      </c>
      <c r="B576" s="34">
        <v>575</v>
      </c>
      <c r="C576" s="19">
        <f t="shared" ca="1" si="33"/>
        <v>46505</v>
      </c>
      <c r="D576" s="29">
        <f t="shared" ca="1" si="35"/>
        <v>246473.94336589411</v>
      </c>
      <c r="E576" s="29">
        <f ca="1">IF(C576&lt;Calculator!$D$26,0,IF(DAY($C576)=1,IF(D576-Calculator!$G$24&gt;0,Calculator!$G$24,D576),0))</f>
        <v>0</v>
      </c>
      <c r="F576" s="29">
        <f ca="1">IF(E576&gt;0,D576*Calculator!$G$22/12,0)</f>
        <v>0</v>
      </c>
      <c r="G576" s="29">
        <f ca="1">IF(E576&gt;0,(IFERROR(-PMT(Calculator!$G$22/12,Calculator!$G$23*12,Calculator!$G$20),0))-F576,0)</f>
        <v>0</v>
      </c>
      <c r="H576" s="29">
        <f t="shared" ca="1" si="36"/>
        <v>2544.2454058388694</v>
      </c>
      <c r="I576" s="29">
        <f t="shared" ca="1" si="34"/>
        <v>0.4530847983000727</v>
      </c>
      <c r="J576" s="30">
        <f>Calculator!$G$40</f>
        <v>6.5000000000000002E-2</v>
      </c>
      <c r="K576" s="29">
        <f ca="1">IF(C576&gt;=Calculator!$G$27,IF(DAY($C576)=1,Calculator!$G$34/2,IF(DAY($C576)=15,Calculator!$G$34/2,0)),0)</f>
        <v>0</v>
      </c>
      <c r="L576" s="29">
        <f ca="1">IF(DAY($C576)=28,IF(H576=0,0,Calculator!$G$35),0)</f>
        <v>5000</v>
      </c>
      <c r="M576" s="29">
        <f ca="1">IF(I576&gt;0,IF(DAY($C576)=1,SUM(INDIRECT("I"&amp;(ROW(C575)-DAY(C575))):I575),0),0)</f>
        <v>0</v>
      </c>
      <c r="N576" s="29">
        <f ca="1">IF(C576&lt;Calculator!$G$27,0,IF(C576=Calculator!$G$27,Calculator!$G$39,IF(H576-K576&lt;=0,IF(D576&gt;Calculator!$G$39,IF(H576-K576+E576+L576+M576+Calculator!$G$39&gt;Calculator!$G$39,Calculator!$G$39-(H576+E576+L576+M576-K576),Calculator!$G$39),D576),0)))</f>
        <v>0</v>
      </c>
    </row>
    <row r="577" spans="1:14" ht="15.75" thickBot="1">
      <c r="A577" s="33" t="str">
        <f ca="1">IF(C577=Calculator!$H$27,"F",IF(Daily!D577+Daily!H577=0,IF(D576+H576&gt;0,"L",""),""))</f>
        <v/>
      </c>
      <c r="B577" s="34">
        <v>576</v>
      </c>
      <c r="C577" s="19">
        <f t="shared" ca="1" si="33"/>
        <v>46506</v>
      </c>
      <c r="D577" s="29">
        <f t="shared" ca="1" si="35"/>
        <v>246473.94336589411</v>
      </c>
      <c r="E577" s="29">
        <f ca="1">IF(C577&lt;Calculator!$D$26,0,IF(DAY($C577)=1,IF(D577-Calculator!$G$24&gt;0,Calculator!$G$24,D577),0))</f>
        <v>0</v>
      </c>
      <c r="F577" s="29">
        <f ca="1">IF(E577&gt;0,D577*Calculator!$G$22/12,0)</f>
        <v>0</v>
      </c>
      <c r="G577" s="29">
        <f ca="1">IF(E577&gt;0,(IFERROR(-PMT(Calculator!$G$22/12,Calculator!$G$23*12,Calculator!$G$20),0))-F577,0)</f>
        <v>0</v>
      </c>
      <c r="H577" s="29">
        <f t="shared" ca="1" si="36"/>
        <v>7544.2454058388694</v>
      </c>
      <c r="I577" s="29">
        <f t="shared" ca="1" si="34"/>
        <v>1.3434957572041821</v>
      </c>
      <c r="J577" s="30">
        <f>Calculator!$G$40</f>
        <v>6.5000000000000002E-2</v>
      </c>
      <c r="K577" s="29">
        <f ca="1">IF(C577&gt;=Calculator!$G$27,IF(DAY($C577)=1,Calculator!$G$34/2,IF(DAY($C577)=15,Calculator!$G$34/2,0)),0)</f>
        <v>0</v>
      </c>
      <c r="L577" s="29">
        <f ca="1">IF(DAY($C577)=28,IF(H577=0,0,Calculator!$G$35),0)</f>
        <v>0</v>
      </c>
      <c r="M577" s="29">
        <f ca="1">IF(I577&gt;0,IF(DAY($C577)=1,SUM(INDIRECT("I"&amp;(ROW(C576)-DAY(C576))):I576),0),0)</f>
        <v>0</v>
      </c>
      <c r="N577" s="29">
        <f ca="1">IF(C577&lt;Calculator!$G$27,0,IF(C577=Calculator!$G$27,Calculator!$G$39,IF(H577-K577&lt;=0,IF(D577&gt;Calculator!$G$39,IF(H577-K577+E577+L577+M577+Calculator!$G$39&gt;Calculator!$G$39,Calculator!$G$39-(H577+E577+L577+M577-K577),Calculator!$G$39),D577),0)))</f>
        <v>0</v>
      </c>
    </row>
    <row r="578" spans="1:14" ht="15.75" thickBot="1">
      <c r="A578" s="33" t="str">
        <f ca="1">IF(C578=Calculator!$H$27,"F",IF(Daily!D578+Daily!H578=0,IF(D577+H577&gt;0,"L",""),""))</f>
        <v/>
      </c>
      <c r="B578" s="34">
        <v>577</v>
      </c>
      <c r="C578" s="19">
        <f t="shared" ca="1" si="33"/>
        <v>46507</v>
      </c>
      <c r="D578" s="29">
        <f t="shared" ca="1" si="35"/>
        <v>246473.94336589411</v>
      </c>
      <c r="E578" s="29">
        <f ca="1">IF(C578&lt;Calculator!$D$26,0,IF(DAY($C578)=1,IF(D578-Calculator!$G$24&gt;0,Calculator!$G$24,D578),0))</f>
        <v>0</v>
      </c>
      <c r="F578" s="29">
        <f ca="1">IF(E578&gt;0,D578*Calculator!$G$22/12,0)</f>
        <v>0</v>
      </c>
      <c r="G578" s="29">
        <f ca="1">IF(E578&gt;0,(IFERROR(-PMT(Calculator!$G$22/12,Calculator!$G$23*12,Calculator!$G$20),0))-F578,0)</f>
        <v>0</v>
      </c>
      <c r="H578" s="29">
        <f t="shared" ca="1" si="36"/>
        <v>7544.2454058388694</v>
      </c>
      <c r="I578" s="29">
        <f t="shared" ca="1" si="34"/>
        <v>1.3434957572041821</v>
      </c>
      <c r="J578" s="30">
        <f>Calculator!$G$40</f>
        <v>6.5000000000000002E-2</v>
      </c>
      <c r="K578" s="29">
        <f ca="1">IF(C578&gt;=Calculator!$G$27,IF(DAY($C578)=1,Calculator!$G$34/2,IF(DAY($C578)=15,Calculator!$G$34/2,0)),0)</f>
        <v>0</v>
      </c>
      <c r="L578" s="29">
        <f ca="1">IF(DAY($C578)=28,IF(H578=0,0,Calculator!$G$35),0)</f>
        <v>0</v>
      </c>
      <c r="M578" s="29">
        <f ca="1">IF(I578&gt;0,IF(DAY($C578)=1,SUM(INDIRECT("I"&amp;(ROW(C577)-DAY(C577))):I577),0),0)</f>
        <v>0</v>
      </c>
      <c r="N578" s="29">
        <f ca="1">IF(C578&lt;Calculator!$G$27,0,IF(C578=Calculator!$G$27,Calculator!$G$39,IF(H578-K578&lt;=0,IF(D578&gt;Calculator!$G$39,IF(H578-K578+E578+L578+M578+Calculator!$G$39&gt;Calculator!$G$39,Calculator!$G$39-(H578+E578+L578+M578-K578),Calculator!$G$39),D578),0)))</f>
        <v>0</v>
      </c>
    </row>
    <row r="579" spans="1:14" ht="15.75" thickBot="1">
      <c r="A579" s="33" t="str">
        <f ca="1">IF(C579=Calculator!$H$27,"F",IF(Daily!D579+Daily!H579=0,IF(D578+H578&gt;0,"L",""),""))</f>
        <v/>
      </c>
      <c r="B579" s="34">
        <v>578</v>
      </c>
      <c r="C579" s="19">
        <f t="shared" ref="C579:C642" ca="1" si="37">C578+1</f>
        <v>46508</v>
      </c>
      <c r="D579" s="29">
        <f t="shared" ca="1" si="35"/>
        <v>246473.94336589411</v>
      </c>
      <c r="E579" s="29">
        <f ca="1">IF(C579&lt;Calculator!$D$26,0,IF(DAY($C579)=1,IF(D579-Calculator!$G$24&gt;0,Calculator!$G$24,D579),0))</f>
        <v>1878.8756805424866</v>
      </c>
      <c r="F579" s="29">
        <f ca="1">IF(E579&gt;0,D579*Calculator!$G$22/12,0)</f>
        <v>1026.9747640245589</v>
      </c>
      <c r="G579" s="29">
        <f ca="1">IF(E579&gt;0,(IFERROR(-PMT(Calculator!$G$22/12,Calculator!$G$23*12,Calculator!$G$20),0))-F579,0)</f>
        <v>851.90091651792773</v>
      </c>
      <c r="H579" s="29">
        <f t="shared" ca="1" si="36"/>
        <v>7544.2454058388694</v>
      </c>
      <c r="I579" s="29">
        <f t="shared" ref="I579:I642" ca="1" si="38">H579*J579/365</f>
        <v>1.3434957572041821</v>
      </c>
      <c r="J579" s="30">
        <f>Calculator!$G$40</f>
        <v>6.5000000000000002E-2</v>
      </c>
      <c r="K579" s="29">
        <f ca="1">IF(C579&gt;=Calculator!$G$27,IF(DAY($C579)=1,Calculator!$G$34/2,IF(DAY($C579)=15,Calculator!$G$34/2,0)),0)</f>
        <v>4500</v>
      </c>
      <c r="L579" s="29">
        <f ca="1">IF(DAY($C579)=28,IF(H579=0,0,Calculator!$G$35),0)</f>
        <v>0</v>
      </c>
      <c r="M579" s="29">
        <f ca="1">IF(I579&gt;0,IF(DAY($C579)=1,SUM(INDIRECT("I"&amp;(ROW(C578)-DAY(C578))):I578),0),0)</f>
        <v>29.567008168748725</v>
      </c>
      <c r="N579" s="29">
        <f ca="1">IF(C579&lt;Calculator!$G$27,0,IF(C579=Calculator!$G$27,Calculator!$G$39,IF(H579-K579&lt;=0,IF(D579&gt;Calculator!$G$39,IF(H579-K579+E579+L579+M579+Calculator!$G$39&gt;Calculator!$G$39,Calculator!$G$39-(H579+E579+L579+M579-K579),Calculator!$G$39),D579),0)))</f>
        <v>0</v>
      </c>
    </row>
    <row r="580" spans="1:14" ht="15.75" thickBot="1">
      <c r="A580" s="33" t="str">
        <f ca="1">IF(C580=Calculator!$H$27,"F",IF(Daily!D580+Daily!H580=0,IF(D579+H579&gt;0,"L",""),""))</f>
        <v/>
      </c>
      <c r="B580" s="34">
        <v>579</v>
      </c>
      <c r="C580" s="19">
        <f t="shared" ca="1" si="37"/>
        <v>46509</v>
      </c>
      <c r="D580" s="29">
        <f t="shared" ref="D580:D643" ca="1" si="39">IF(((D579-G579)-N579)&lt;0,0,((D579-G579)-N579))</f>
        <v>245622.0424493762</v>
      </c>
      <c r="E580" s="29">
        <f ca="1">IF(C580&lt;Calculator!$D$26,0,IF(DAY($C580)=1,IF(D580-Calculator!$G$24&gt;0,Calculator!$G$24,D580),0))</f>
        <v>0</v>
      </c>
      <c r="F580" s="29">
        <f ca="1">IF(E580&gt;0,D580*Calculator!$G$22/12,0)</f>
        <v>0</v>
      </c>
      <c r="G580" s="29">
        <f ca="1">IF(E580&gt;0,(IFERROR(-PMT(Calculator!$G$22/12,Calculator!$G$23*12,Calculator!$G$20),0))-F580,0)</f>
        <v>0</v>
      </c>
      <c r="H580" s="29">
        <f t="shared" ref="H580:H643" ca="1" si="40">IF((H579-K579+SUM(L579:N579)+E579)&lt;0,0,(H579-K579+SUM(L579:N579)+E579))</f>
        <v>4952.6880945501043</v>
      </c>
      <c r="I580" s="29">
        <f t="shared" ca="1" si="38"/>
        <v>0.88198555108426513</v>
      </c>
      <c r="J580" s="30">
        <f>Calculator!$G$40</f>
        <v>6.5000000000000002E-2</v>
      </c>
      <c r="K580" s="29">
        <f ca="1">IF(C580&gt;=Calculator!$G$27,IF(DAY($C580)=1,Calculator!$G$34/2,IF(DAY($C580)=15,Calculator!$G$34/2,0)),0)</f>
        <v>0</v>
      </c>
      <c r="L580" s="29">
        <f ca="1">IF(DAY($C580)=28,IF(H580=0,0,Calculator!$G$35),0)</f>
        <v>0</v>
      </c>
      <c r="M580" s="29">
        <f ca="1">IF(I580&gt;0,IF(DAY($C580)=1,SUM(INDIRECT("I"&amp;(ROW(C579)-DAY(C579))):I579),0),0)</f>
        <v>0</v>
      </c>
      <c r="N580" s="29">
        <f ca="1">IF(C580&lt;Calculator!$G$27,0,IF(C580=Calculator!$G$27,Calculator!$G$39,IF(H580-K580&lt;=0,IF(D580&gt;Calculator!$G$39,IF(H580-K580+E580+L580+M580+Calculator!$G$39&gt;Calculator!$G$39,Calculator!$G$39-(H580+E580+L580+M580-K580),Calculator!$G$39),D580),0)))</f>
        <v>0</v>
      </c>
    </row>
    <row r="581" spans="1:14" ht="15.75" thickBot="1">
      <c r="A581" s="33" t="str">
        <f ca="1">IF(C581=Calculator!$H$27,"F",IF(Daily!D581+Daily!H581=0,IF(D580+H580&gt;0,"L",""),""))</f>
        <v/>
      </c>
      <c r="B581" s="34">
        <v>580</v>
      </c>
      <c r="C581" s="19">
        <f t="shared" ca="1" si="37"/>
        <v>46510</v>
      </c>
      <c r="D581" s="29">
        <f t="shared" ca="1" si="39"/>
        <v>245622.0424493762</v>
      </c>
      <c r="E581" s="29">
        <f ca="1">IF(C581&lt;Calculator!$D$26,0,IF(DAY($C581)=1,IF(D581-Calculator!$G$24&gt;0,Calculator!$G$24,D581),0))</f>
        <v>0</v>
      </c>
      <c r="F581" s="29">
        <f ca="1">IF(E581&gt;0,D581*Calculator!$G$22/12,0)</f>
        <v>0</v>
      </c>
      <c r="G581" s="29">
        <f ca="1">IF(E581&gt;0,(IFERROR(-PMT(Calculator!$G$22/12,Calculator!$G$23*12,Calculator!$G$20),0))-F581,0)</f>
        <v>0</v>
      </c>
      <c r="H581" s="29">
        <f t="shared" ca="1" si="40"/>
        <v>4952.6880945501043</v>
      </c>
      <c r="I581" s="29">
        <f t="shared" ca="1" si="38"/>
        <v>0.88198555108426513</v>
      </c>
      <c r="J581" s="30">
        <f>Calculator!$G$40</f>
        <v>6.5000000000000002E-2</v>
      </c>
      <c r="K581" s="29">
        <f ca="1">IF(C581&gt;=Calculator!$G$27,IF(DAY($C581)=1,Calculator!$G$34/2,IF(DAY($C581)=15,Calculator!$G$34/2,0)),0)</f>
        <v>0</v>
      </c>
      <c r="L581" s="29">
        <f ca="1">IF(DAY($C581)=28,IF(H581=0,0,Calculator!$G$35),0)</f>
        <v>0</v>
      </c>
      <c r="M581" s="29">
        <f ca="1">IF(I581&gt;0,IF(DAY($C581)=1,SUM(INDIRECT("I"&amp;(ROW(C580)-DAY(C580))):I580),0),0)</f>
        <v>0</v>
      </c>
      <c r="N581" s="29">
        <f ca="1">IF(C581&lt;Calculator!$G$27,0,IF(C581=Calculator!$G$27,Calculator!$G$39,IF(H581-K581&lt;=0,IF(D581&gt;Calculator!$G$39,IF(H581-K581+E581+L581+M581+Calculator!$G$39&gt;Calculator!$G$39,Calculator!$G$39-(H581+E581+L581+M581-K581),Calculator!$G$39),D581),0)))</f>
        <v>0</v>
      </c>
    </row>
    <row r="582" spans="1:14" ht="15.75" thickBot="1">
      <c r="A582" s="33" t="str">
        <f ca="1">IF(C582=Calculator!$H$27,"F",IF(Daily!D582+Daily!H582=0,IF(D581+H581&gt;0,"L",""),""))</f>
        <v/>
      </c>
      <c r="B582" s="34">
        <v>581</v>
      </c>
      <c r="C582" s="19">
        <f t="shared" ca="1" si="37"/>
        <v>46511</v>
      </c>
      <c r="D582" s="29">
        <f t="shared" ca="1" si="39"/>
        <v>245622.0424493762</v>
      </c>
      <c r="E582" s="29">
        <f ca="1">IF(C582&lt;Calculator!$D$26,0,IF(DAY($C582)=1,IF(D582-Calculator!$G$24&gt;0,Calculator!$G$24,D582),0))</f>
        <v>0</v>
      </c>
      <c r="F582" s="29">
        <f ca="1">IF(E582&gt;0,D582*Calculator!$G$22/12,0)</f>
        <v>0</v>
      </c>
      <c r="G582" s="29">
        <f ca="1">IF(E582&gt;0,(IFERROR(-PMT(Calculator!$G$22/12,Calculator!$G$23*12,Calculator!$G$20),0))-F582,0)</f>
        <v>0</v>
      </c>
      <c r="H582" s="29">
        <f t="shared" ca="1" si="40"/>
        <v>4952.6880945501043</v>
      </c>
      <c r="I582" s="29">
        <f t="shared" ca="1" si="38"/>
        <v>0.88198555108426513</v>
      </c>
      <c r="J582" s="30">
        <f>Calculator!$G$40</f>
        <v>6.5000000000000002E-2</v>
      </c>
      <c r="K582" s="29">
        <f ca="1">IF(C582&gt;=Calculator!$G$27,IF(DAY($C582)=1,Calculator!$G$34/2,IF(DAY($C582)=15,Calculator!$G$34/2,0)),0)</f>
        <v>0</v>
      </c>
      <c r="L582" s="29">
        <f ca="1">IF(DAY($C582)=28,IF(H582=0,0,Calculator!$G$35),0)</f>
        <v>0</v>
      </c>
      <c r="M582" s="29">
        <f ca="1">IF(I582&gt;0,IF(DAY($C582)=1,SUM(INDIRECT("I"&amp;(ROW(C581)-DAY(C581))):I581),0),0)</f>
        <v>0</v>
      </c>
      <c r="N582" s="29">
        <f ca="1">IF(C582&lt;Calculator!$G$27,0,IF(C582=Calculator!$G$27,Calculator!$G$39,IF(H582-K582&lt;=0,IF(D582&gt;Calculator!$G$39,IF(H582-K582+E582+L582+M582+Calculator!$G$39&gt;Calculator!$G$39,Calculator!$G$39-(H582+E582+L582+M582-K582),Calculator!$G$39),D582),0)))</f>
        <v>0</v>
      </c>
    </row>
    <row r="583" spans="1:14" ht="15.75" thickBot="1">
      <c r="A583" s="33" t="str">
        <f ca="1">IF(C583=Calculator!$H$27,"F",IF(Daily!D583+Daily!H583=0,IF(D582+H582&gt;0,"L",""),""))</f>
        <v/>
      </c>
      <c r="B583" s="34">
        <v>582</v>
      </c>
      <c r="C583" s="19">
        <f t="shared" ca="1" si="37"/>
        <v>46512</v>
      </c>
      <c r="D583" s="29">
        <f t="shared" ca="1" si="39"/>
        <v>245622.0424493762</v>
      </c>
      <c r="E583" s="29">
        <f ca="1">IF(C583&lt;Calculator!$D$26,0,IF(DAY($C583)=1,IF(D583-Calculator!$G$24&gt;0,Calculator!$G$24,D583),0))</f>
        <v>0</v>
      </c>
      <c r="F583" s="29">
        <f ca="1">IF(E583&gt;0,D583*Calculator!$G$22/12,0)</f>
        <v>0</v>
      </c>
      <c r="G583" s="29">
        <f ca="1">IF(E583&gt;0,(IFERROR(-PMT(Calculator!$G$22/12,Calculator!$G$23*12,Calculator!$G$20),0))-F583,0)</f>
        <v>0</v>
      </c>
      <c r="H583" s="29">
        <f t="shared" ca="1" si="40"/>
        <v>4952.6880945501043</v>
      </c>
      <c r="I583" s="29">
        <f t="shared" ca="1" si="38"/>
        <v>0.88198555108426513</v>
      </c>
      <c r="J583" s="30">
        <f>Calculator!$G$40</f>
        <v>6.5000000000000002E-2</v>
      </c>
      <c r="K583" s="29">
        <f ca="1">IF(C583&gt;=Calculator!$G$27,IF(DAY($C583)=1,Calculator!$G$34/2,IF(DAY($C583)=15,Calculator!$G$34/2,0)),0)</f>
        <v>0</v>
      </c>
      <c r="L583" s="29">
        <f ca="1">IF(DAY($C583)=28,IF(H583=0,0,Calculator!$G$35),0)</f>
        <v>0</v>
      </c>
      <c r="M583" s="29">
        <f ca="1">IF(I583&gt;0,IF(DAY($C583)=1,SUM(INDIRECT("I"&amp;(ROW(C582)-DAY(C582))):I582),0),0)</f>
        <v>0</v>
      </c>
      <c r="N583" s="29">
        <f ca="1">IF(C583&lt;Calculator!$G$27,0,IF(C583=Calculator!$G$27,Calculator!$G$39,IF(H583-K583&lt;=0,IF(D583&gt;Calculator!$G$39,IF(H583-K583+E583+L583+M583+Calculator!$G$39&gt;Calculator!$G$39,Calculator!$G$39-(H583+E583+L583+M583-K583),Calculator!$G$39),D583),0)))</f>
        <v>0</v>
      </c>
    </row>
    <row r="584" spans="1:14" ht="15.75" thickBot="1">
      <c r="A584" s="33" t="str">
        <f ca="1">IF(C584=Calculator!$H$27,"F",IF(Daily!D584+Daily!H584=0,IF(D583+H583&gt;0,"L",""),""))</f>
        <v/>
      </c>
      <c r="B584" s="34">
        <v>583</v>
      </c>
      <c r="C584" s="19">
        <f t="shared" ca="1" si="37"/>
        <v>46513</v>
      </c>
      <c r="D584" s="29">
        <f t="shared" ca="1" si="39"/>
        <v>245622.0424493762</v>
      </c>
      <c r="E584" s="29">
        <f ca="1">IF(C584&lt;Calculator!$D$26,0,IF(DAY($C584)=1,IF(D584-Calculator!$G$24&gt;0,Calculator!$G$24,D584),0))</f>
        <v>0</v>
      </c>
      <c r="F584" s="29">
        <f ca="1">IF(E584&gt;0,D584*Calculator!$G$22/12,0)</f>
        <v>0</v>
      </c>
      <c r="G584" s="29">
        <f ca="1">IF(E584&gt;0,(IFERROR(-PMT(Calculator!$G$22/12,Calculator!$G$23*12,Calculator!$G$20),0))-F584,0)</f>
        <v>0</v>
      </c>
      <c r="H584" s="29">
        <f t="shared" ca="1" si="40"/>
        <v>4952.6880945501043</v>
      </c>
      <c r="I584" s="29">
        <f t="shared" ca="1" si="38"/>
        <v>0.88198555108426513</v>
      </c>
      <c r="J584" s="30">
        <f>Calculator!$G$40</f>
        <v>6.5000000000000002E-2</v>
      </c>
      <c r="K584" s="29">
        <f ca="1">IF(C584&gt;=Calculator!$G$27,IF(DAY($C584)=1,Calculator!$G$34/2,IF(DAY($C584)=15,Calculator!$G$34/2,0)),0)</f>
        <v>0</v>
      </c>
      <c r="L584" s="29">
        <f ca="1">IF(DAY($C584)=28,IF(H584=0,0,Calculator!$G$35),0)</f>
        <v>0</v>
      </c>
      <c r="M584" s="29">
        <f ca="1">IF(I584&gt;0,IF(DAY($C584)=1,SUM(INDIRECT("I"&amp;(ROW(C583)-DAY(C583))):I583),0),0)</f>
        <v>0</v>
      </c>
      <c r="N584" s="29">
        <f ca="1">IF(C584&lt;Calculator!$G$27,0,IF(C584=Calculator!$G$27,Calculator!$G$39,IF(H584-K584&lt;=0,IF(D584&gt;Calculator!$G$39,IF(H584-K584+E584+L584+M584+Calculator!$G$39&gt;Calculator!$G$39,Calculator!$G$39-(H584+E584+L584+M584-K584),Calculator!$G$39),D584),0)))</f>
        <v>0</v>
      </c>
    </row>
    <row r="585" spans="1:14" ht="15.75" thickBot="1">
      <c r="A585" s="33" t="str">
        <f ca="1">IF(C585=Calculator!$H$27,"F",IF(Daily!D585+Daily!H585=0,IF(D584+H584&gt;0,"L",""),""))</f>
        <v/>
      </c>
      <c r="B585" s="34">
        <v>584</v>
      </c>
      <c r="C585" s="19">
        <f t="shared" ca="1" si="37"/>
        <v>46514</v>
      </c>
      <c r="D585" s="29">
        <f t="shared" ca="1" si="39"/>
        <v>245622.0424493762</v>
      </c>
      <c r="E585" s="29">
        <f ca="1">IF(C585&lt;Calculator!$D$26,0,IF(DAY($C585)=1,IF(D585-Calculator!$G$24&gt;0,Calculator!$G$24,D585),0))</f>
        <v>0</v>
      </c>
      <c r="F585" s="29">
        <f ca="1">IF(E585&gt;0,D585*Calculator!$G$22/12,0)</f>
        <v>0</v>
      </c>
      <c r="G585" s="29">
        <f ca="1">IF(E585&gt;0,(IFERROR(-PMT(Calculator!$G$22/12,Calculator!$G$23*12,Calculator!$G$20),0))-F585,0)</f>
        <v>0</v>
      </c>
      <c r="H585" s="29">
        <f t="shared" ca="1" si="40"/>
        <v>4952.6880945501043</v>
      </c>
      <c r="I585" s="29">
        <f t="shared" ca="1" si="38"/>
        <v>0.88198555108426513</v>
      </c>
      <c r="J585" s="30">
        <f>Calculator!$G$40</f>
        <v>6.5000000000000002E-2</v>
      </c>
      <c r="K585" s="29">
        <f ca="1">IF(C585&gt;=Calculator!$G$27,IF(DAY($C585)=1,Calculator!$G$34/2,IF(DAY($C585)=15,Calculator!$G$34/2,0)),0)</f>
        <v>0</v>
      </c>
      <c r="L585" s="29">
        <f ca="1">IF(DAY($C585)=28,IF(H585=0,0,Calculator!$G$35),0)</f>
        <v>0</v>
      </c>
      <c r="M585" s="29">
        <f ca="1">IF(I585&gt;0,IF(DAY($C585)=1,SUM(INDIRECT("I"&amp;(ROW(C584)-DAY(C584))):I584),0),0)</f>
        <v>0</v>
      </c>
      <c r="N585" s="29">
        <f ca="1">IF(C585&lt;Calculator!$G$27,0,IF(C585=Calculator!$G$27,Calculator!$G$39,IF(H585-K585&lt;=0,IF(D585&gt;Calculator!$G$39,IF(H585-K585+E585+L585+M585+Calculator!$G$39&gt;Calculator!$G$39,Calculator!$G$39-(H585+E585+L585+M585-K585),Calculator!$G$39),D585),0)))</f>
        <v>0</v>
      </c>
    </row>
    <row r="586" spans="1:14" ht="15.75" thickBot="1">
      <c r="A586" s="33" t="str">
        <f ca="1">IF(C586=Calculator!$H$27,"F",IF(Daily!D586+Daily!H586=0,IF(D585+H585&gt;0,"L",""),""))</f>
        <v/>
      </c>
      <c r="B586" s="34">
        <v>585</v>
      </c>
      <c r="C586" s="19">
        <f t="shared" ca="1" si="37"/>
        <v>46515</v>
      </c>
      <c r="D586" s="29">
        <f t="shared" ca="1" si="39"/>
        <v>245622.0424493762</v>
      </c>
      <c r="E586" s="29">
        <f ca="1">IF(C586&lt;Calculator!$D$26,0,IF(DAY($C586)=1,IF(D586-Calculator!$G$24&gt;0,Calculator!$G$24,D586),0))</f>
        <v>0</v>
      </c>
      <c r="F586" s="29">
        <f ca="1">IF(E586&gt;0,D586*Calculator!$G$22/12,0)</f>
        <v>0</v>
      </c>
      <c r="G586" s="29">
        <f ca="1">IF(E586&gt;0,(IFERROR(-PMT(Calculator!$G$22/12,Calculator!$G$23*12,Calculator!$G$20),0))-F586,0)</f>
        <v>0</v>
      </c>
      <c r="H586" s="29">
        <f t="shared" ca="1" si="40"/>
        <v>4952.6880945501043</v>
      </c>
      <c r="I586" s="29">
        <f t="shared" ca="1" si="38"/>
        <v>0.88198555108426513</v>
      </c>
      <c r="J586" s="30">
        <f>Calculator!$G$40</f>
        <v>6.5000000000000002E-2</v>
      </c>
      <c r="K586" s="29">
        <f ca="1">IF(C586&gt;=Calculator!$G$27,IF(DAY($C586)=1,Calculator!$G$34/2,IF(DAY($C586)=15,Calculator!$G$34/2,0)),0)</f>
        <v>0</v>
      </c>
      <c r="L586" s="29">
        <f ca="1">IF(DAY($C586)=28,IF(H586=0,0,Calculator!$G$35),0)</f>
        <v>0</v>
      </c>
      <c r="M586" s="29">
        <f ca="1">IF(I586&gt;0,IF(DAY($C586)=1,SUM(INDIRECT("I"&amp;(ROW(C585)-DAY(C585))):I585),0),0)</f>
        <v>0</v>
      </c>
      <c r="N586" s="29">
        <f ca="1">IF(C586&lt;Calculator!$G$27,0,IF(C586=Calculator!$G$27,Calculator!$G$39,IF(H586-K586&lt;=0,IF(D586&gt;Calculator!$G$39,IF(H586-K586+E586+L586+M586+Calculator!$G$39&gt;Calculator!$G$39,Calculator!$G$39-(H586+E586+L586+M586-K586),Calculator!$G$39),D586),0)))</f>
        <v>0</v>
      </c>
    </row>
    <row r="587" spans="1:14" ht="15.75" thickBot="1">
      <c r="A587" s="33" t="str">
        <f ca="1">IF(C587=Calculator!$H$27,"F",IF(Daily!D587+Daily!H587=0,IF(D586+H586&gt;0,"L",""),""))</f>
        <v/>
      </c>
      <c r="B587" s="34">
        <v>586</v>
      </c>
      <c r="C587" s="19">
        <f t="shared" ca="1" si="37"/>
        <v>46516</v>
      </c>
      <c r="D587" s="29">
        <f t="shared" ca="1" si="39"/>
        <v>245622.0424493762</v>
      </c>
      <c r="E587" s="29">
        <f ca="1">IF(C587&lt;Calculator!$D$26,0,IF(DAY($C587)=1,IF(D587-Calculator!$G$24&gt;0,Calculator!$G$24,D587),0))</f>
        <v>0</v>
      </c>
      <c r="F587" s="29">
        <f ca="1">IF(E587&gt;0,D587*Calculator!$G$22/12,0)</f>
        <v>0</v>
      </c>
      <c r="G587" s="29">
        <f ca="1">IF(E587&gt;0,(IFERROR(-PMT(Calculator!$G$22/12,Calculator!$G$23*12,Calculator!$G$20),0))-F587,0)</f>
        <v>0</v>
      </c>
      <c r="H587" s="29">
        <f t="shared" ca="1" si="40"/>
        <v>4952.6880945501043</v>
      </c>
      <c r="I587" s="29">
        <f t="shared" ca="1" si="38"/>
        <v>0.88198555108426513</v>
      </c>
      <c r="J587" s="30">
        <f>Calculator!$G$40</f>
        <v>6.5000000000000002E-2</v>
      </c>
      <c r="K587" s="29">
        <f ca="1">IF(C587&gt;=Calculator!$G$27,IF(DAY($C587)=1,Calculator!$G$34/2,IF(DAY($C587)=15,Calculator!$G$34/2,0)),0)</f>
        <v>0</v>
      </c>
      <c r="L587" s="29">
        <f ca="1">IF(DAY($C587)=28,IF(H587=0,0,Calculator!$G$35),0)</f>
        <v>0</v>
      </c>
      <c r="M587" s="29">
        <f ca="1">IF(I587&gt;0,IF(DAY($C587)=1,SUM(INDIRECT("I"&amp;(ROW(C586)-DAY(C586))):I586),0),0)</f>
        <v>0</v>
      </c>
      <c r="N587" s="29">
        <f ca="1">IF(C587&lt;Calculator!$G$27,0,IF(C587=Calculator!$G$27,Calculator!$G$39,IF(H587-K587&lt;=0,IF(D587&gt;Calculator!$G$39,IF(H587-K587+E587+L587+M587+Calculator!$G$39&gt;Calculator!$G$39,Calculator!$G$39-(H587+E587+L587+M587-K587),Calculator!$G$39),D587),0)))</f>
        <v>0</v>
      </c>
    </row>
    <row r="588" spans="1:14" ht="15.75" thickBot="1">
      <c r="A588" s="33" t="str">
        <f ca="1">IF(C588=Calculator!$H$27,"F",IF(Daily!D588+Daily!H588=0,IF(D587+H587&gt;0,"L",""),""))</f>
        <v/>
      </c>
      <c r="B588" s="34">
        <v>587</v>
      </c>
      <c r="C588" s="19">
        <f t="shared" ca="1" si="37"/>
        <v>46517</v>
      </c>
      <c r="D588" s="29">
        <f t="shared" ca="1" si="39"/>
        <v>245622.0424493762</v>
      </c>
      <c r="E588" s="29">
        <f ca="1">IF(C588&lt;Calculator!$D$26,0,IF(DAY($C588)=1,IF(D588-Calculator!$G$24&gt;0,Calculator!$G$24,D588),0))</f>
        <v>0</v>
      </c>
      <c r="F588" s="29">
        <f ca="1">IF(E588&gt;0,D588*Calculator!$G$22/12,0)</f>
        <v>0</v>
      </c>
      <c r="G588" s="29">
        <f ca="1">IF(E588&gt;0,(IFERROR(-PMT(Calculator!$G$22/12,Calculator!$G$23*12,Calculator!$G$20),0))-F588,0)</f>
        <v>0</v>
      </c>
      <c r="H588" s="29">
        <f t="shared" ca="1" si="40"/>
        <v>4952.6880945501043</v>
      </c>
      <c r="I588" s="29">
        <f t="shared" ca="1" si="38"/>
        <v>0.88198555108426513</v>
      </c>
      <c r="J588" s="30">
        <f>Calculator!$G$40</f>
        <v>6.5000000000000002E-2</v>
      </c>
      <c r="K588" s="29">
        <f ca="1">IF(C588&gt;=Calculator!$G$27,IF(DAY($C588)=1,Calculator!$G$34/2,IF(DAY($C588)=15,Calculator!$G$34/2,0)),0)</f>
        <v>0</v>
      </c>
      <c r="L588" s="29">
        <f ca="1">IF(DAY($C588)=28,IF(H588=0,0,Calculator!$G$35),0)</f>
        <v>0</v>
      </c>
      <c r="M588" s="29">
        <f ca="1">IF(I588&gt;0,IF(DAY($C588)=1,SUM(INDIRECT("I"&amp;(ROW(C587)-DAY(C587))):I587),0),0)</f>
        <v>0</v>
      </c>
      <c r="N588" s="29">
        <f ca="1">IF(C588&lt;Calculator!$G$27,0,IF(C588=Calculator!$G$27,Calculator!$G$39,IF(H588-K588&lt;=0,IF(D588&gt;Calculator!$G$39,IF(H588-K588+E588+L588+M588+Calculator!$G$39&gt;Calculator!$G$39,Calculator!$G$39-(H588+E588+L588+M588-K588),Calculator!$G$39),D588),0)))</f>
        <v>0</v>
      </c>
    </row>
    <row r="589" spans="1:14" ht="15.75" thickBot="1">
      <c r="A589" s="33" t="str">
        <f ca="1">IF(C589=Calculator!$H$27,"F",IF(Daily!D589+Daily!H589=0,IF(D588+H588&gt;0,"L",""),""))</f>
        <v/>
      </c>
      <c r="B589" s="34">
        <v>588</v>
      </c>
      <c r="C589" s="19">
        <f t="shared" ca="1" si="37"/>
        <v>46518</v>
      </c>
      <c r="D589" s="29">
        <f t="shared" ca="1" si="39"/>
        <v>245622.0424493762</v>
      </c>
      <c r="E589" s="29">
        <f ca="1">IF(C589&lt;Calculator!$D$26,0,IF(DAY($C589)=1,IF(D589-Calculator!$G$24&gt;0,Calculator!$G$24,D589),0))</f>
        <v>0</v>
      </c>
      <c r="F589" s="29">
        <f ca="1">IF(E589&gt;0,D589*Calculator!$G$22/12,0)</f>
        <v>0</v>
      </c>
      <c r="G589" s="29">
        <f ca="1">IF(E589&gt;0,(IFERROR(-PMT(Calculator!$G$22/12,Calculator!$G$23*12,Calculator!$G$20),0))-F589,0)</f>
        <v>0</v>
      </c>
      <c r="H589" s="29">
        <f t="shared" ca="1" si="40"/>
        <v>4952.6880945501043</v>
      </c>
      <c r="I589" s="29">
        <f t="shared" ca="1" si="38"/>
        <v>0.88198555108426513</v>
      </c>
      <c r="J589" s="30">
        <f>Calculator!$G$40</f>
        <v>6.5000000000000002E-2</v>
      </c>
      <c r="K589" s="29">
        <f ca="1">IF(C589&gt;=Calculator!$G$27,IF(DAY($C589)=1,Calculator!$G$34/2,IF(DAY($C589)=15,Calculator!$G$34/2,0)),0)</f>
        <v>0</v>
      </c>
      <c r="L589" s="29">
        <f ca="1">IF(DAY($C589)=28,IF(H589=0,0,Calculator!$G$35),0)</f>
        <v>0</v>
      </c>
      <c r="M589" s="29">
        <f ca="1">IF(I589&gt;0,IF(DAY($C589)=1,SUM(INDIRECT("I"&amp;(ROW(C588)-DAY(C588))):I588),0),0)</f>
        <v>0</v>
      </c>
      <c r="N589" s="29">
        <f ca="1">IF(C589&lt;Calculator!$G$27,0,IF(C589=Calculator!$G$27,Calculator!$G$39,IF(H589-K589&lt;=0,IF(D589&gt;Calculator!$G$39,IF(H589-K589+E589+L589+M589+Calculator!$G$39&gt;Calculator!$G$39,Calculator!$G$39-(H589+E589+L589+M589-K589),Calculator!$G$39),D589),0)))</f>
        <v>0</v>
      </c>
    </row>
    <row r="590" spans="1:14" ht="15.75" thickBot="1">
      <c r="A590" s="33" t="str">
        <f ca="1">IF(C590=Calculator!$H$27,"F",IF(Daily!D590+Daily!H590=0,IF(D589+H589&gt;0,"L",""),""))</f>
        <v/>
      </c>
      <c r="B590" s="34">
        <v>589</v>
      </c>
      <c r="C590" s="19">
        <f t="shared" ca="1" si="37"/>
        <v>46519</v>
      </c>
      <c r="D590" s="29">
        <f t="shared" ca="1" si="39"/>
        <v>245622.0424493762</v>
      </c>
      <c r="E590" s="29">
        <f ca="1">IF(C590&lt;Calculator!$D$26,0,IF(DAY($C590)=1,IF(D590-Calculator!$G$24&gt;0,Calculator!$G$24,D590),0))</f>
        <v>0</v>
      </c>
      <c r="F590" s="29">
        <f ca="1">IF(E590&gt;0,D590*Calculator!$G$22/12,0)</f>
        <v>0</v>
      </c>
      <c r="G590" s="29">
        <f ca="1">IF(E590&gt;0,(IFERROR(-PMT(Calculator!$G$22/12,Calculator!$G$23*12,Calculator!$G$20),0))-F590,0)</f>
        <v>0</v>
      </c>
      <c r="H590" s="29">
        <f t="shared" ca="1" si="40"/>
        <v>4952.6880945501043</v>
      </c>
      <c r="I590" s="29">
        <f t="shared" ca="1" si="38"/>
        <v>0.88198555108426513</v>
      </c>
      <c r="J590" s="30">
        <f>Calculator!$G$40</f>
        <v>6.5000000000000002E-2</v>
      </c>
      <c r="K590" s="29">
        <f ca="1">IF(C590&gt;=Calculator!$G$27,IF(DAY($C590)=1,Calculator!$G$34/2,IF(DAY($C590)=15,Calculator!$G$34/2,0)),0)</f>
        <v>0</v>
      </c>
      <c r="L590" s="29">
        <f ca="1">IF(DAY($C590)=28,IF(H590=0,0,Calculator!$G$35),0)</f>
        <v>0</v>
      </c>
      <c r="M590" s="29">
        <f ca="1">IF(I590&gt;0,IF(DAY($C590)=1,SUM(INDIRECT("I"&amp;(ROW(C589)-DAY(C589))):I589),0),0)</f>
        <v>0</v>
      </c>
      <c r="N590" s="29">
        <f ca="1">IF(C590&lt;Calculator!$G$27,0,IF(C590=Calculator!$G$27,Calculator!$G$39,IF(H590-K590&lt;=0,IF(D590&gt;Calculator!$G$39,IF(H590-K590+E590+L590+M590+Calculator!$G$39&gt;Calculator!$G$39,Calculator!$G$39-(H590+E590+L590+M590-K590),Calculator!$G$39),D590),0)))</f>
        <v>0</v>
      </c>
    </row>
    <row r="591" spans="1:14" ht="15.75" thickBot="1">
      <c r="A591" s="33" t="str">
        <f ca="1">IF(C591=Calculator!$H$27,"F",IF(Daily!D591+Daily!H591=0,IF(D590+H590&gt;0,"L",""),""))</f>
        <v/>
      </c>
      <c r="B591" s="34">
        <v>590</v>
      </c>
      <c r="C591" s="19">
        <f t="shared" ca="1" si="37"/>
        <v>46520</v>
      </c>
      <c r="D591" s="29">
        <f t="shared" ca="1" si="39"/>
        <v>245622.0424493762</v>
      </c>
      <c r="E591" s="29">
        <f ca="1">IF(C591&lt;Calculator!$D$26,0,IF(DAY($C591)=1,IF(D591-Calculator!$G$24&gt;0,Calculator!$G$24,D591),0))</f>
        <v>0</v>
      </c>
      <c r="F591" s="29">
        <f ca="1">IF(E591&gt;0,D591*Calculator!$G$22/12,0)</f>
        <v>0</v>
      </c>
      <c r="G591" s="29">
        <f ca="1">IF(E591&gt;0,(IFERROR(-PMT(Calculator!$G$22/12,Calculator!$G$23*12,Calculator!$G$20),0))-F591,0)</f>
        <v>0</v>
      </c>
      <c r="H591" s="29">
        <f t="shared" ca="1" si="40"/>
        <v>4952.6880945501043</v>
      </c>
      <c r="I591" s="29">
        <f t="shared" ca="1" si="38"/>
        <v>0.88198555108426513</v>
      </c>
      <c r="J591" s="30">
        <f>Calculator!$G$40</f>
        <v>6.5000000000000002E-2</v>
      </c>
      <c r="K591" s="29">
        <f ca="1">IF(C591&gt;=Calculator!$G$27,IF(DAY($C591)=1,Calculator!$G$34/2,IF(DAY($C591)=15,Calculator!$G$34/2,0)),0)</f>
        <v>0</v>
      </c>
      <c r="L591" s="29">
        <f ca="1">IF(DAY($C591)=28,IF(H591=0,0,Calculator!$G$35),0)</f>
        <v>0</v>
      </c>
      <c r="M591" s="29">
        <f ca="1">IF(I591&gt;0,IF(DAY($C591)=1,SUM(INDIRECT("I"&amp;(ROW(C590)-DAY(C590))):I590),0),0)</f>
        <v>0</v>
      </c>
      <c r="N591" s="29">
        <f ca="1">IF(C591&lt;Calculator!$G$27,0,IF(C591=Calculator!$G$27,Calculator!$G$39,IF(H591-K591&lt;=0,IF(D591&gt;Calculator!$G$39,IF(H591-K591+E591+L591+M591+Calculator!$G$39&gt;Calculator!$G$39,Calculator!$G$39-(H591+E591+L591+M591-K591),Calculator!$G$39),D591),0)))</f>
        <v>0</v>
      </c>
    </row>
    <row r="592" spans="1:14" ht="15.75" thickBot="1">
      <c r="A592" s="33" t="str">
        <f ca="1">IF(C592=Calculator!$H$27,"F",IF(Daily!D592+Daily!H592=0,IF(D591+H591&gt;0,"L",""),""))</f>
        <v/>
      </c>
      <c r="B592" s="34">
        <v>591</v>
      </c>
      <c r="C592" s="19">
        <f t="shared" ca="1" si="37"/>
        <v>46521</v>
      </c>
      <c r="D592" s="29">
        <f t="shared" ca="1" si="39"/>
        <v>245622.0424493762</v>
      </c>
      <c r="E592" s="29">
        <f ca="1">IF(C592&lt;Calculator!$D$26,0,IF(DAY($C592)=1,IF(D592-Calculator!$G$24&gt;0,Calculator!$G$24,D592),0))</f>
        <v>0</v>
      </c>
      <c r="F592" s="29">
        <f ca="1">IF(E592&gt;0,D592*Calculator!$G$22/12,0)</f>
        <v>0</v>
      </c>
      <c r="G592" s="29">
        <f ca="1">IF(E592&gt;0,(IFERROR(-PMT(Calculator!$G$22/12,Calculator!$G$23*12,Calculator!$G$20),0))-F592,0)</f>
        <v>0</v>
      </c>
      <c r="H592" s="29">
        <f t="shared" ca="1" si="40"/>
        <v>4952.6880945501043</v>
      </c>
      <c r="I592" s="29">
        <f t="shared" ca="1" si="38"/>
        <v>0.88198555108426513</v>
      </c>
      <c r="J592" s="30">
        <f>Calculator!$G$40</f>
        <v>6.5000000000000002E-2</v>
      </c>
      <c r="K592" s="29">
        <f ca="1">IF(C592&gt;=Calculator!$G$27,IF(DAY($C592)=1,Calculator!$G$34/2,IF(DAY($C592)=15,Calculator!$G$34/2,0)),0)</f>
        <v>0</v>
      </c>
      <c r="L592" s="29">
        <f ca="1">IF(DAY($C592)=28,IF(H592=0,0,Calculator!$G$35),0)</f>
        <v>0</v>
      </c>
      <c r="M592" s="29">
        <f ca="1">IF(I592&gt;0,IF(DAY($C592)=1,SUM(INDIRECT("I"&amp;(ROW(C591)-DAY(C591))):I591),0),0)</f>
        <v>0</v>
      </c>
      <c r="N592" s="29">
        <f ca="1">IF(C592&lt;Calculator!$G$27,0,IF(C592=Calculator!$G$27,Calculator!$G$39,IF(H592-K592&lt;=0,IF(D592&gt;Calculator!$G$39,IF(H592-K592+E592+L592+M592+Calculator!$G$39&gt;Calculator!$G$39,Calculator!$G$39-(H592+E592+L592+M592-K592),Calculator!$G$39),D592),0)))</f>
        <v>0</v>
      </c>
    </row>
    <row r="593" spans="1:14" ht="15.75" thickBot="1">
      <c r="A593" s="33" t="str">
        <f ca="1">IF(C593=Calculator!$H$27,"F",IF(Daily!D593+Daily!H593=0,IF(D592+H592&gt;0,"L",""),""))</f>
        <v/>
      </c>
      <c r="B593" s="34">
        <v>592</v>
      </c>
      <c r="C593" s="19">
        <f t="shared" ca="1" si="37"/>
        <v>46522</v>
      </c>
      <c r="D593" s="29">
        <f t="shared" ca="1" si="39"/>
        <v>245622.0424493762</v>
      </c>
      <c r="E593" s="29">
        <f ca="1">IF(C593&lt;Calculator!$D$26,0,IF(DAY($C593)=1,IF(D593-Calculator!$G$24&gt;0,Calculator!$G$24,D593),0))</f>
        <v>0</v>
      </c>
      <c r="F593" s="29">
        <f ca="1">IF(E593&gt;0,D593*Calculator!$G$22/12,0)</f>
        <v>0</v>
      </c>
      <c r="G593" s="29">
        <f ca="1">IF(E593&gt;0,(IFERROR(-PMT(Calculator!$G$22/12,Calculator!$G$23*12,Calculator!$G$20),0))-F593,0)</f>
        <v>0</v>
      </c>
      <c r="H593" s="29">
        <f t="shared" ca="1" si="40"/>
        <v>4952.6880945501043</v>
      </c>
      <c r="I593" s="29">
        <f t="shared" ca="1" si="38"/>
        <v>0.88198555108426513</v>
      </c>
      <c r="J593" s="30">
        <f>Calculator!$G$40</f>
        <v>6.5000000000000002E-2</v>
      </c>
      <c r="K593" s="29">
        <f ca="1">IF(C593&gt;=Calculator!$G$27,IF(DAY($C593)=1,Calculator!$G$34/2,IF(DAY($C593)=15,Calculator!$G$34/2,0)),0)</f>
        <v>4500</v>
      </c>
      <c r="L593" s="29">
        <f ca="1">IF(DAY($C593)=28,IF(H593=0,0,Calculator!$G$35),0)</f>
        <v>0</v>
      </c>
      <c r="M593" s="29">
        <f ca="1">IF(I593&gt;0,IF(DAY($C593)=1,SUM(INDIRECT("I"&amp;(ROW(C592)-DAY(C592))):I592),0),0)</f>
        <v>0</v>
      </c>
      <c r="N593" s="29">
        <f ca="1">IF(C593&lt;Calculator!$G$27,0,IF(C593=Calculator!$G$27,Calculator!$G$39,IF(H593-K593&lt;=0,IF(D593&gt;Calculator!$G$39,IF(H593-K593+E593+L593+M593+Calculator!$G$39&gt;Calculator!$G$39,Calculator!$G$39-(H593+E593+L593+M593-K593),Calculator!$G$39),D593),0)))</f>
        <v>0</v>
      </c>
    </row>
    <row r="594" spans="1:14" ht="15.75" thickBot="1">
      <c r="A594" s="33" t="str">
        <f ca="1">IF(C594=Calculator!$H$27,"F",IF(Daily!D594+Daily!H594=0,IF(D593+H593&gt;0,"L",""),""))</f>
        <v/>
      </c>
      <c r="B594" s="34">
        <v>593</v>
      </c>
      <c r="C594" s="19">
        <f t="shared" ca="1" si="37"/>
        <v>46523</v>
      </c>
      <c r="D594" s="29">
        <f t="shared" ca="1" si="39"/>
        <v>245622.0424493762</v>
      </c>
      <c r="E594" s="29">
        <f ca="1">IF(C594&lt;Calculator!$D$26,0,IF(DAY($C594)=1,IF(D594-Calculator!$G$24&gt;0,Calculator!$G$24,D594),0))</f>
        <v>0</v>
      </c>
      <c r="F594" s="29">
        <f ca="1">IF(E594&gt;0,D594*Calculator!$G$22/12,0)</f>
        <v>0</v>
      </c>
      <c r="G594" s="29">
        <f ca="1">IF(E594&gt;0,(IFERROR(-PMT(Calculator!$G$22/12,Calculator!$G$23*12,Calculator!$G$20),0))-F594,0)</f>
        <v>0</v>
      </c>
      <c r="H594" s="29">
        <f t="shared" ca="1" si="40"/>
        <v>452.68809455010432</v>
      </c>
      <c r="I594" s="29">
        <f t="shared" ca="1" si="38"/>
        <v>8.061568807056653E-2</v>
      </c>
      <c r="J594" s="30">
        <f>Calculator!$G$40</f>
        <v>6.5000000000000002E-2</v>
      </c>
      <c r="K594" s="29">
        <f ca="1">IF(C594&gt;=Calculator!$G$27,IF(DAY($C594)=1,Calculator!$G$34/2,IF(DAY($C594)=15,Calculator!$G$34/2,0)),0)</f>
        <v>0</v>
      </c>
      <c r="L594" s="29">
        <f ca="1">IF(DAY($C594)=28,IF(H594=0,0,Calculator!$G$35),0)</f>
        <v>0</v>
      </c>
      <c r="M594" s="29">
        <f ca="1">IF(I594&gt;0,IF(DAY($C594)=1,SUM(INDIRECT("I"&amp;(ROW(C593)-DAY(C593))):I593),0),0)</f>
        <v>0</v>
      </c>
      <c r="N594" s="29">
        <f ca="1">IF(C594&lt;Calculator!$G$27,0,IF(C594=Calculator!$G$27,Calculator!$G$39,IF(H594-K594&lt;=0,IF(D594&gt;Calculator!$G$39,IF(H594-K594+E594+L594+M594+Calculator!$G$39&gt;Calculator!$G$39,Calculator!$G$39-(H594+E594+L594+M594-K594),Calculator!$G$39),D594),0)))</f>
        <v>0</v>
      </c>
    </row>
    <row r="595" spans="1:14" ht="15.75" thickBot="1">
      <c r="A595" s="33" t="str">
        <f ca="1">IF(C595=Calculator!$H$27,"F",IF(Daily!D595+Daily!H595=0,IF(D594+H594&gt;0,"L",""),""))</f>
        <v/>
      </c>
      <c r="B595" s="34">
        <v>594</v>
      </c>
      <c r="C595" s="19">
        <f t="shared" ca="1" si="37"/>
        <v>46524</v>
      </c>
      <c r="D595" s="29">
        <f t="shared" ca="1" si="39"/>
        <v>245622.0424493762</v>
      </c>
      <c r="E595" s="29">
        <f ca="1">IF(C595&lt;Calculator!$D$26,0,IF(DAY($C595)=1,IF(D595-Calculator!$G$24&gt;0,Calculator!$G$24,D595),0))</f>
        <v>0</v>
      </c>
      <c r="F595" s="29">
        <f ca="1">IF(E595&gt;0,D595*Calculator!$G$22/12,0)</f>
        <v>0</v>
      </c>
      <c r="G595" s="29">
        <f ca="1">IF(E595&gt;0,(IFERROR(-PMT(Calculator!$G$22/12,Calculator!$G$23*12,Calculator!$G$20),0))-F595,0)</f>
        <v>0</v>
      </c>
      <c r="H595" s="29">
        <f t="shared" ca="1" si="40"/>
        <v>452.68809455010432</v>
      </c>
      <c r="I595" s="29">
        <f t="shared" ca="1" si="38"/>
        <v>8.061568807056653E-2</v>
      </c>
      <c r="J595" s="30">
        <f>Calculator!$G$40</f>
        <v>6.5000000000000002E-2</v>
      </c>
      <c r="K595" s="29">
        <f ca="1">IF(C595&gt;=Calculator!$G$27,IF(DAY($C595)=1,Calculator!$G$34/2,IF(DAY($C595)=15,Calculator!$G$34/2,0)),0)</f>
        <v>0</v>
      </c>
      <c r="L595" s="29">
        <f ca="1">IF(DAY($C595)=28,IF(H595=0,0,Calculator!$G$35),0)</f>
        <v>0</v>
      </c>
      <c r="M595" s="29">
        <f ca="1">IF(I595&gt;0,IF(DAY($C595)=1,SUM(INDIRECT("I"&amp;(ROW(C594)-DAY(C594))):I594),0),0)</f>
        <v>0</v>
      </c>
      <c r="N595" s="29">
        <f ca="1">IF(C595&lt;Calculator!$G$27,0,IF(C595=Calculator!$G$27,Calculator!$G$39,IF(H595-K595&lt;=0,IF(D595&gt;Calculator!$G$39,IF(H595-K595+E595+L595+M595+Calculator!$G$39&gt;Calculator!$G$39,Calculator!$G$39-(H595+E595+L595+M595-K595),Calculator!$G$39),D595),0)))</f>
        <v>0</v>
      </c>
    </row>
    <row r="596" spans="1:14" ht="15.75" thickBot="1">
      <c r="A596" s="33" t="str">
        <f ca="1">IF(C596=Calculator!$H$27,"F",IF(Daily!D596+Daily!H596=0,IF(D595+H595&gt;0,"L",""),""))</f>
        <v/>
      </c>
      <c r="B596" s="34">
        <v>595</v>
      </c>
      <c r="C596" s="19">
        <f t="shared" ca="1" si="37"/>
        <v>46525</v>
      </c>
      <c r="D596" s="29">
        <f t="shared" ca="1" si="39"/>
        <v>245622.0424493762</v>
      </c>
      <c r="E596" s="29">
        <f ca="1">IF(C596&lt;Calculator!$D$26,0,IF(DAY($C596)=1,IF(D596-Calculator!$G$24&gt;0,Calculator!$G$24,D596),0))</f>
        <v>0</v>
      </c>
      <c r="F596" s="29">
        <f ca="1">IF(E596&gt;0,D596*Calculator!$G$22/12,0)</f>
        <v>0</v>
      </c>
      <c r="G596" s="29">
        <f ca="1">IF(E596&gt;0,(IFERROR(-PMT(Calculator!$G$22/12,Calculator!$G$23*12,Calculator!$G$20),0))-F596,0)</f>
        <v>0</v>
      </c>
      <c r="H596" s="29">
        <f t="shared" ca="1" si="40"/>
        <v>452.68809455010432</v>
      </c>
      <c r="I596" s="29">
        <f t="shared" ca="1" si="38"/>
        <v>8.061568807056653E-2</v>
      </c>
      <c r="J596" s="30">
        <f>Calculator!$G$40</f>
        <v>6.5000000000000002E-2</v>
      </c>
      <c r="K596" s="29">
        <f ca="1">IF(C596&gt;=Calculator!$G$27,IF(DAY($C596)=1,Calculator!$G$34/2,IF(DAY($C596)=15,Calculator!$G$34/2,0)),0)</f>
        <v>0</v>
      </c>
      <c r="L596" s="29">
        <f ca="1">IF(DAY($C596)=28,IF(H596=0,0,Calculator!$G$35),0)</f>
        <v>0</v>
      </c>
      <c r="M596" s="29">
        <f ca="1">IF(I596&gt;0,IF(DAY($C596)=1,SUM(INDIRECT("I"&amp;(ROW(C595)-DAY(C595))):I595),0),0)</f>
        <v>0</v>
      </c>
      <c r="N596" s="29">
        <f ca="1">IF(C596&lt;Calculator!$G$27,0,IF(C596=Calculator!$G$27,Calculator!$G$39,IF(H596-K596&lt;=0,IF(D596&gt;Calculator!$G$39,IF(H596-K596+E596+L596+M596+Calculator!$G$39&gt;Calculator!$G$39,Calculator!$G$39-(H596+E596+L596+M596-K596),Calculator!$G$39),D596),0)))</f>
        <v>0</v>
      </c>
    </row>
    <row r="597" spans="1:14" ht="15.75" thickBot="1">
      <c r="A597" s="33" t="str">
        <f ca="1">IF(C597=Calculator!$H$27,"F",IF(Daily!D597+Daily!H597=0,IF(D596+H596&gt;0,"L",""),""))</f>
        <v/>
      </c>
      <c r="B597" s="34">
        <v>596</v>
      </c>
      <c r="C597" s="19">
        <f t="shared" ca="1" si="37"/>
        <v>46526</v>
      </c>
      <c r="D597" s="29">
        <f t="shared" ca="1" si="39"/>
        <v>245622.0424493762</v>
      </c>
      <c r="E597" s="29">
        <f ca="1">IF(C597&lt;Calculator!$D$26,0,IF(DAY($C597)=1,IF(D597-Calculator!$G$24&gt;0,Calculator!$G$24,D597),0))</f>
        <v>0</v>
      </c>
      <c r="F597" s="29">
        <f ca="1">IF(E597&gt;0,D597*Calculator!$G$22/12,0)</f>
        <v>0</v>
      </c>
      <c r="G597" s="29">
        <f ca="1">IF(E597&gt;0,(IFERROR(-PMT(Calculator!$G$22/12,Calculator!$G$23*12,Calculator!$G$20),0))-F597,0)</f>
        <v>0</v>
      </c>
      <c r="H597" s="29">
        <f t="shared" ca="1" si="40"/>
        <v>452.68809455010432</v>
      </c>
      <c r="I597" s="29">
        <f t="shared" ca="1" si="38"/>
        <v>8.061568807056653E-2</v>
      </c>
      <c r="J597" s="30">
        <f>Calculator!$G$40</f>
        <v>6.5000000000000002E-2</v>
      </c>
      <c r="K597" s="29">
        <f ca="1">IF(C597&gt;=Calculator!$G$27,IF(DAY($C597)=1,Calculator!$G$34/2,IF(DAY($C597)=15,Calculator!$G$34/2,0)),0)</f>
        <v>0</v>
      </c>
      <c r="L597" s="29">
        <f ca="1">IF(DAY($C597)=28,IF(H597=0,0,Calculator!$G$35),0)</f>
        <v>0</v>
      </c>
      <c r="M597" s="29">
        <f ca="1">IF(I597&gt;0,IF(DAY($C597)=1,SUM(INDIRECT("I"&amp;(ROW(C596)-DAY(C596))):I596),0),0)</f>
        <v>0</v>
      </c>
      <c r="N597" s="29">
        <f ca="1">IF(C597&lt;Calculator!$G$27,0,IF(C597=Calculator!$G$27,Calculator!$G$39,IF(H597-K597&lt;=0,IF(D597&gt;Calculator!$G$39,IF(H597-K597+E597+L597+M597+Calculator!$G$39&gt;Calculator!$G$39,Calculator!$G$39-(H597+E597+L597+M597-K597),Calculator!$G$39),D597),0)))</f>
        <v>0</v>
      </c>
    </row>
    <row r="598" spans="1:14" ht="15.75" thickBot="1">
      <c r="A598" s="33" t="str">
        <f ca="1">IF(C598=Calculator!$H$27,"F",IF(Daily!D598+Daily!H598=0,IF(D597+H597&gt;0,"L",""),""))</f>
        <v/>
      </c>
      <c r="B598" s="34">
        <v>597</v>
      </c>
      <c r="C598" s="19">
        <f t="shared" ca="1" si="37"/>
        <v>46527</v>
      </c>
      <c r="D598" s="29">
        <f t="shared" ca="1" si="39"/>
        <v>245622.0424493762</v>
      </c>
      <c r="E598" s="29">
        <f ca="1">IF(C598&lt;Calculator!$D$26,0,IF(DAY($C598)=1,IF(D598-Calculator!$G$24&gt;0,Calculator!$G$24,D598),0))</f>
        <v>0</v>
      </c>
      <c r="F598" s="29">
        <f ca="1">IF(E598&gt;0,D598*Calculator!$G$22/12,0)</f>
        <v>0</v>
      </c>
      <c r="G598" s="29">
        <f ca="1">IF(E598&gt;0,(IFERROR(-PMT(Calculator!$G$22/12,Calculator!$G$23*12,Calculator!$G$20),0))-F598,0)</f>
        <v>0</v>
      </c>
      <c r="H598" s="29">
        <f t="shared" ca="1" si="40"/>
        <v>452.68809455010432</v>
      </c>
      <c r="I598" s="29">
        <f t="shared" ca="1" si="38"/>
        <v>8.061568807056653E-2</v>
      </c>
      <c r="J598" s="30">
        <f>Calculator!$G$40</f>
        <v>6.5000000000000002E-2</v>
      </c>
      <c r="K598" s="29">
        <f ca="1">IF(C598&gt;=Calculator!$G$27,IF(DAY($C598)=1,Calculator!$G$34/2,IF(DAY($C598)=15,Calculator!$G$34/2,0)),0)</f>
        <v>0</v>
      </c>
      <c r="L598" s="29">
        <f ca="1">IF(DAY($C598)=28,IF(H598=0,0,Calculator!$G$35),0)</f>
        <v>0</v>
      </c>
      <c r="M598" s="29">
        <f ca="1">IF(I598&gt;0,IF(DAY($C598)=1,SUM(INDIRECT("I"&amp;(ROW(C597)-DAY(C597))):I597),0),0)</f>
        <v>0</v>
      </c>
      <c r="N598" s="29">
        <f ca="1">IF(C598&lt;Calculator!$G$27,0,IF(C598=Calculator!$G$27,Calculator!$G$39,IF(H598-K598&lt;=0,IF(D598&gt;Calculator!$G$39,IF(H598-K598+E598+L598+M598+Calculator!$G$39&gt;Calculator!$G$39,Calculator!$G$39-(H598+E598+L598+M598-K598),Calculator!$G$39),D598),0)))</f>
        <v>0</v>
      </c>
    </row>
    <row r="599" spans="1:14" ht="15.75" thickBot="1">
      <c r="A599" s="33" t="str">
        <f ca="1">IF(C599=Calculator!$H$27,"F",IF(Daily!D599+Daily!H599=0,IF(D598+H598&gt;0,"L",""),""))</f>
        <v/>
      </c>
      <c r="B599" s="34">
        <v>598</v>
      </c>
      <c r="C599" s="19">
        <f t="shared" ca="1" si="37"/>
        <v>46528</v>
      </c>
      <c r="D599" s="29">
        <f t="shared" ca="1" si="39"/>
        <v>245622.0424493762</v>
      </c>
      <c r="E599" s="29">
        <f ca="1">IF(C599&lt;Calculator!$D$26,0,IF(DAY($C599)=1,IF(D599-Calculator!$G$24&gt;0,Calculator!$G$24,D599),0))</f>
        <v>0</v>
      </c>
      <c r="F599" s="29">
        <f ca="1">IF(E599&gt;0,D599*Calculator!$G$22/12,0)</f>
        <v>0</v>
      </c>
      <c r="G599" s="29">
        <f ca="1">IF(E599&gt;0,(IFERROR(-PMT(Calculator!$G$22/12,Calculator!$G$23*12,Calculator!$G$20),0))-F599,0)</f>
        <v>0</v>
      </c>
      <c r="H599" s="29">
        <f t="shared" ca="1" si="40"/>
        <v>452.68809455010432</v>
      </c>
      <c r="I599" s="29">
        <f t="shared" ca="1" si="38"/>
        <v>8.061568807056653E-2</v>
      </c>
      <c r="J599" s="30">
        <f>Calculator!$G$40</f>
        <v>6.5000000000000002E-2</v>
      </c>
      <c r="K599" s="29">
        <f ca="1">IF(C599&gt;=Calculator!$G$27,IF(DAY($C599)=1,Calculator!$G$34/2,IF(DAY($C599)=15,Calculator!$G$34/2,0)),0)</f>
        <v>0</v>
      </c>
      <c r="L599" s="29">
        <f ca="1">IF(DAY($C599)=28,IF(H599=0,0,Calculator!$G$35),0)</f>
        <v>0</v>
      </c>
      <c r="M599" s="29">
        <f ca="1">IF(I599&gt;0,IF(DAY($C599)=1,SUM(INDIRECT("I"&amp;(ROW(C598)-DAY(C598))):I598),0),0)</f>
        <v>0</v>
      </c>
      <c r="N599" s="29">
        <f ca="1">IF(C599&lt;Calculator!$G$27,0,IF(C599=Calculator!$G$27,Calculator!$G$39,IF(H599-K599&lt;=0,IF(D599&gt;Calculator!$G$39,IF(H599-K599+E599+L599+M599+Calculator!$G$39&gt;Calculator!$G$39,Calculator!$G$39-(H599+E599+L599+M599-K599),Calculator!$G$39),D599),0)))</f>
        <v>0</v>
      </c>
    </row>
    <row r="600" spans="1:14" ht="15.75" thickBot="1">
      <c r="A600" s="33" t="str">
        <f ca="1">IF(C600=Calculator!$H$27,"F",IF(Daily!D600+Daily!H600=0,IF(D599+H599&gt;0,"L",""),""))</f>
        <v/>
      </c>
      <c r="B600" s="34">
        <v>599</v>
      </c>
      <c r="C600" s="19">
        <f t="shared" ca="1" si="37"/>
        <v>46529</v>
      </c>
      <c r="D600" s="29">
        <f t="shared" ca="1" si="39"/>
        <v>245622.0424493762</v>
      </c>
      <c r="E600" s="29">
        <f ca="1">IF(C600&lt;Calculator!$D$26,0,IF(DAY($C600)=1,IF(D600-Calculator!$G$24&gt;0,Calculator!$G$24,D600),0))</f>
        <v>0</v>
      </c>
      <c r="F600" s="29">
        <f ca="1">IF(E600&gt;0,D600*Calculator!$G$22/12,0)</f>
        <v>0</v>
      </c>
      <c r="G600" s="29">
        <f ca="1">IF(E600&gt;0,(IFERROR(-PMT(Calculator!$G$22/12,Calculator!$G$23*12,Calculator!$G$20),0))-F600,0)</f>
        <v>0</v>
      </c>
      <c r="H600" s="29">
        <f t="shared" ca="1" si="40"/>
        <v>452.68809455010432</v>
      </c>
      <c r="I600" s="29">
        <f t="shared" ca="1" si="38"/>
        <v>8.061568807056653E-2</v>
      </c>
      <c r="J600" s="30">
        <f>Calculator!$G$40</f>
        <v>6.5000000000000002E-2</v>
      </c>
      <c r="K600" s="29">
        <f ca="1">IF(C600&gt;=Calculator!$G$27,IF(DAY($C600)=1,Calculator!$G$34/2,IF(DAY($C600)=15,Calculator!$G$34/2,0)),0)</f>
        <v>0</v>
      </c>
      <c r="L600" s="29">
        <f ca="1">IF(DAY($C600)=28,IF(H600=0,0,Calculator!$G$35),0)</f>
        <v>0</v>
      </c>
      <c r="M600" s="29">
        <f ca="1">IF(I600&gt;0,IF(DAY($C600)=1,SUM(INDIRECT("I"&amp;(ROW(C599)-DAY(C599))):I599),0),0)</f>
        <v>0</v>
      </c>
      <c r="N600" s="29">
        <f ca="1">IF(C600&lt;Calculator!$G$27,0,IF(C600=Calculator!$G$27,Calculator!$G$39,IF(H600-K600&lt;=0,IF(D600&gt;Calculator!$G$39,IF(H600-K600+E600+L600+M600+Calculator!$G$39&gt;Calculator!$G$39,Calculator!$G$39-(H600+E600+L600+M600-K600),Calculator!$G$39),D600),0)))</f>
        <v>0</v>
      </c>
    </row>
    <row r="601" spans="1:14" ht="15.75" thickBot="1">
      <c r="A601" s="33" t="str">
        <f ca="1">IF(C601=Calculator!$H$27,"F",IF(Daily!D601+Daily!H601=0,IF(D600+H600&gt;0,"L",""),""))</f>
        <v/>
      </c>
      <c r="B601" s="34">
        <v>600</v>
      </c>
      <c r="C601" s="19">
        <f t="shared" ca="1" si="37"/>
        <v>46530</v>
      </c>
      <c r="D601" s="29">
        <f t="shared" ca="1" si="39"/>
        <v>245622.0424493762</v>
      </c>
      <c r="E601" s="29">
        <f ca="1">IF(C601&lt;Calculator!$D$26,0,IF(DAY($C601)=1,IF(D601-Calculator!$G$24&gt;0,Calculator!$G$24,D601),0))</f>
        <v>0</v>
      </c>
      <c r="F601" s="29">
        <f ca="1">IF(E601&gt;0,D601*Calculator!$G$22/12,0)</f>
        <v>0</v>
      </c>
      <c r="G601" s="29">
        <f ca="1">IF(E601&gt;0,(IFERROR(-PMT(Calculator!$G$22/12,Calculator!$G$23*12,Calculator!$G$20),0))-F601,0)</f>
        <v>0</v>
      </c>
      <c r="H601" s="29">
        <f t="shared" ca="1" si="40"/>
        <v>452.68809455010432</v>
      </c>
      <c r="I601" s="29">
        <f t="shared" ca="1" si="38"/>
        <v>8.061568807056653E-2</v>
      </c>
      <c r="J601" s="30">
        <f>Calculator!$G$40</f>
        <v>6.5000000000000002E-2</v>
      </c>
      <c r="K601" s="29">
        <f ca="1">IF(C601&gt;=Calculator!$G$27,IF(DAY($C601)=1,Calculator!$G$34/2,IF(DAY($C601)=15,Calculator!$G$34/2,0)),0)</f>
        <v>0</v>
      </c>
      <c r="L601" s="29">
        <f ca="1">IF(DAY($C601)=28,IF(H601=0,0,Calculator!$G$35),0)</f>
        <v>0</v>
      </c>
      <c r="M601" s="29">
        <f ca="1">IF(I601&gt;0,IF(DAY($C601)=1,SUM(INDIRECT("I"&amp;(ROW(C600)-DAY(C600))):I600),0),0)</f>
        <v>0</v>
      </c>
      <c r="N601" s="29">
        <f ca="1">IF(C601&lt;Calculator!$G$27,0,IF(C601=Calculator!$G$27,Calculator!$G$39,IF(H601-K601&lt;=0,IF(D601&gt;Calculator!$G$39,IF(H601-K601+E601+L601+M601+Calculator!$G$39&gt;Calculator!$G$39,Calculator!$G$39-(H601+E601+L601+M601-K601),Calculator!$G$39),D601),0)))</f>
        <v>0</v>
      </c>
    </row>
    <row r="602" spans="1:14" ht="15.75" thickBot="1">
      <c r="A602" s="33" t="str">
        <f ca="1">IF(C602=Calculator!$H$27,"F",IF(Daily!D602+Daily!H602=0,IF(D601+H601&gt;0,"L",""),""))</f>
        <v/>
      </c>
      <c r="B602" s="34">
        <v>601</v>
      </c>
      <c r="C602" s="19">
        <f t="shared" ca="1" si="37"/>
        <v>46531</v>
      </c>
      <c r="D602" s="29">
        <f t="shared" ca="1" si="39"/>
        <v>245622.0424493762</v>
      </c>
      <c r="E602" s="29">
        <f ca="1">IF(C602&lt;Calculator!$D$26,0,IF(DAY($C602)=1,IF(D602-Calculator!$G$24&gt;0,Calculator!$G$24,D602),0))</f>
        <v>0</v>
      </c>
      <c r="F602" s="29">
        <f ca="1">IF(E602&gt;0,D602*Calculator!$G$22/12,0)</f>
        <v>0</v>
      </c>
      <c r="G602" s="29">
        <f ca="1">IF(E602&gt;0,(IFERROR(-PMT(Calculator!$G$22/12,Calculator!$G$23*12,Calculator!$G$20),0))-F602,0)</f>
        <v>0</v>
      </c>
      <c r="H602" s="29">
        <f t="shared" ca="1" si="40"/>
        <v>452.68809455010432</v>
      </c>
      <c r="I602" s="29">
        <f t="shared" ca="1" si="38"/>
        <v>8.061568807056653E-2</v>
      </c>
      <c r="J602" s="30">
        <f>Calculator!$G$40</f>
        <v>6.5000000000000002E-2</v>
      </c>
      <c r="K602" s="29">
        <f ca="1">IF(C602&gt;=Calculator!$G$27,IF(DAY($C602)=1,Calculator!$G$34/2,IF(DAY($C602)=15,Calculator!$G$34/2,0)),0)</f>
        <v>0</v>
      </c>
      <c r="L602" s="29">
        <f ca="1">IF(DAY($C602)=28,IF(H602=0,0,Calculator!$G$35),0)</f>
        <v>0</v>
      </c>
      <c r="M602" s="29">
        <f ca="1">IF(I602&gt;0,IF(DAY($C602)=1,SUM(INDIRECT("I"&amp;(ROW(C601)-DAY(C601))):I601),0),0)</f>
        <v>0</v>
      </c>
      <c r="N602" s="29">
        <f ca="1">IF(C602&lt;Calculator!$G$27,0,IF(C602=Calculator!$G$27,Calculator!$G$39,IF(H602-K602&lt;=0,IF(D602&gt;Calculator!$G$39,IF(H602-K602+E602+L602+M602+Calculator!$G$39&gt;Calculator!$G$39,Calculator!$G$39-(H602+E602+L602+M602-K602),Calculator!$G$39),D602),0)))</f>
        <v>0</v>
      </c>
    </row>
    <row r="603" spans="1:14" ht="15.75" thickBot="1">
      <c r="A603" s="33" t="str">
        <f ca="1">IF(C603=Calculator!$H$27,"F",IF(Daily!D603+Daily!H603=0,IF(D602+H602&gt;0,"L",""),""))</f>
        <v/>
      </c>
      <c r="B603" s="34">
        <v>602</v>
      </c>
      <c r="C603" s="19">
        <f t="shared" ca="1" si="37"/>
        <v>46532</v>
      </c>
      <c r="D603" s="29">
        <f t="shared" ca="1" si="39"/>
        <v>245622.0424493762</v>
      </c>
      <c r="E603" s="29">
        <f ca="1">IF(C603&lt;Calculator!$D$26,0,IF(DAY($C603)=1,IF(D603-Calculator!$G$24&gt;0,Calculator!$G$24,D603),0))</f>
        <v>0</v>
      </c>
      <c r="F603" s="29">
        <f ca="1">IF(E603&gt;0,D603*Calculator!$G$22/12,0)</f>
        <v>0</v>
      </c>
      <c r="G603" s="29">
        <f ca="1">IF(E603&gt;0,(IFERROR(-PMT(Calculator!$G$22/12,Calculator!$G$23*12,Calculator!$G$20),0))-F603,0)</f>
        <v>0</v>
      </c>
      <c r="H603" s="29">
        <f t="shared" ca="1" si="40"/>
        <v>452.68809455010432</v>
      </c>
      <c r="I603" s="29">
        <f t="shared" ca="1" si="38"/>
        <v>8.061568807056653E-2</v>
      </c>
      <c r="J603" s="30">
        <f>Calculator!$G$40</f>
        <v>6.5000000000000002E-2</v>
      </c>
      <c r="K603" s="29">
        <f ca="1">IF(C603&gt;=Calculator!$G$27,IF(DAY($C603)=1,Calculator!$G$34/2,IF(DAY($C603)=15,Calculator!$G$34/2,0)),0)</f>
        <v>0</v>
      </c>
      <c r="L603" s="29">
        <f ca="1">IF(DAY($C603)=28,IF(H603=0,0,Calculator!$G$35),0)</f>
        <v>0</v>
      </c>
      <c r="M603" s="29">
        <f ca="1">IF(I603&gt;0,IF(DAY($C603)=1,SUM(INDIRECT("I"&amp;(ROW(C602)-DAY(C602))):I602),0),0)</f>
        <v>0</v>
      </c>
      <c r="N603" s="29">
        <f ca="1">IF(C603&lt;Calculator!$G$27,0,IF(C603=Calculator!$G$27,Calculator!$G$39,IF(H603-K603&lt;=0,IF(D603&gt;Calculator!$G$39,IF(H603-K603+E603+L603+M603+Calculator!$G$39&gt;Calculator!$G$39,Calculator!$G$39-(H603+E603+L603+M603-K603),Calculator!$G$39),D603),0)))</f>
        <v>0</v>
      </c>
    </row>
    <row r="604" spans="1:14" ht="15.75" thickBot="1">
      <c r="A604" s="33" t="str">
        <f ca="1">IF(C604=Calculator!$H$27,"F",IF(Daily!D604+Daily!H604=0,IF(D603+H603&gt;0,"L",""),""))</f>
        <v/>
      </c>
      <c r="B604" s="34">
        <v>603</v>
      </c>
      <c r="C604" s="19">
        <f t="shared" ca="1" si="37"/>
        <v>46533</v>
      </c>
      <c r="D604" s="29">
        <f t="shared" ca="1" si="39"/>
        <v>245622.0424493762</v>
      </c>
      <c r="E604" s="29">
        <f ca="1">IF(C604&lt;Calculator!$D$26,0,IF(DAY($C604)=1,IF(D604-Calculator!$G$24&gt;0,Calculator!$G$24,D604),0))</f>
        <v>0</v>
      </c>
      <c r="F604" s="29">
        <f ca="1">IF(E604&gt;0,D604*Calculator!$G$22/12,0)</f>
        <v>0</v>
      </c>
      <c r="G604" s="29">
        <f ca="1">IF(E604&gt;0,(IFERROR(-PMT(Calculator!$G$22/12,Calculator!$G$23*12,Calculator!$G$20),0))-F604,0)</f>
        <v>0</v>
      </c>
      <c r="H604" s="29">
        <f t="shared" ca="1" si="40"/>
        <v>452.68809455010432</v>
      </c>
      <c r="I604" s="29">
        <f t="shared" ca="1" si="38"/>
        <v>8.061568807056653E-2</v>
      </c>
      <c r="J604" s="30">
        <f>Calculator!$G$40</f>
        <v>6.5000000000000002E-2</v>
      </c>
      <c r="K604" s="29">
        <f ca="1">IF(C604&gt;=Calculator!$G$27,IF(DAY($C604)=1,Calculator!$G$34/2,IF(DAY($C604)=15,Calculator!$G$34/2,0)),0)</f>
        <v>0</v>
      </c>
      <c r="L604" s="29">
        <f ca="1">IF(DAY($C604)=28,IF(H604=0,0,Calculator!$G$35),0)</f>
        <v>0</v>
      </c>
      <c r="M604" s="29">
        <f ca="1">IF(I604&gt;0,IF(DAY($C604)=1,SUM(INDIRECT("I"&amp;(ROW(C603)-DAY(C603))):I603),0),0)</f>
        <v>0</v>
      </c>
      <c r="N604" s="29">
        <f ca="1">IF(C604&lt;Calculator!$G$27,0,IF(C604=Calculator!$G$27,Calculator!$G$39,IF(H604-K604&lt;=0,IF(D604&gt;Calculator!$G$39,IF(H604-K604+E604+L604+M604+Calculator!$G$39&gt;Calculator!$G$39,Calculator!$G$39-(H604+E604+L604+M604-K604),Calculator!$G$39),D604),0)))</f>
        <v>0</v>
      </c>
    </row>
    <row r="605" spans="1:14" ht="15.75" thickBot="1">
      <c r="A605" s="33" t="str">
        <f ca="1">IF(C605=Calculator!$H$27,"F",IF(Daily!D605+Daily!H605=0,IF(D604+H604&gt;0,"L",""),""))</f>
        <v/>
      </c>
      <c r="B605" s="34">
        <v>604</v>
      </c>
      <c r="C605" s="19">
        <f t="shared" ca="1" si="37"/>
        <v>46534</v>
      </c>
      <c r="D605" s="29">
        <f t="shared" ca="1" si="39"/>
        <v>245622.0424493762</v>
      </c>
      <c r="E605" s="29">
        <f ca="1">IF(C605&lt;Calculator!$D$26,0,IF(DAY($C605)=1,IF(D605-Calculator!$G$24&gt;0,Calculator!$G$24,D605),0))</f>
        <v>0</v>
      </c>
      <c r="F605" s="29">
        <f ca="1">IF(E605&gt;0,D605*Calculator!$G$22/12,0)</f>
        <v>0</v>
      </c>
      <c r="G605" s="29">
        <f ca="1">IF(E605&gt;0,(IFERROR(-PMT(Calculator!$G$22/12,Calculator!$G$23*12,Calculator!$G$20),0))-F605,0)</f>
        <v>0</v>
      </c>
      <c r="H605" s="29">
        <f t="shared" ca="1" si="40"/>
        <v>452.68809455010432</v>
      </c>
      <c r="I605" s="29">
        <f t="shared" ca="1" si="38"/>
        <v>8.061568807056653E-2</v>
      </c>
      <c r="J605" s="30">
        <f>Calculator!$G$40</f>
        <v>6.5000000000000002E-2</v>
      </c>
      <c r="K605" s="29">
        <f ca="1">IF(C605&gt;=Calculator!$G$27,IF(DAY($C605)=1,Calculator!$G$34/2,IF(DAY($C605)=15,Calculator!$G$34/2,0)),0)</f>
        <v>0</v>
      </c>
      <c r="L605" s="29">
        <f ca="1">IF(DAY($C605)=28,IF(H605=0,0,Calculator!$G$35),0)</f>
        <v>0</v>
      </c>
      <c r="M605" s="29">
        <f ca="1">IF(I605&gt;0,IF(DAY($C605)=1,SUM(INDIRECT("I"&amp;(ROW(C604)-DAY(C604))):I604),0),0)</f>
        <v>0</v>
      </c>
      <c r="N605" s="29">
        <f ca="1">IF(C605&lt;Calculator!$G$27,0,IF(C605=Calculator!$G$27,Calculator!$G$39,IF(H605-K605&lt;=0,IF(D605&gt;Calculator!$G$39,IF(H605-K605+E605+L605+M605+Calculator!$G$39&gt;Calculator!$G$39,Calculator!$G$39-(H605+E605+L605+M605-K605),Calculator!$G$39),D605),0)))</f>
        <v>0</v>
      </c>
    </row>
    <row r="606" spans="1:14" ht="15.75" thickBot="1">
      <c r="A606" s="33" t="str">
        <f ca="1">IF(C606=Calculator!$H$27,"F",IF(Daily!D606+Daily!H606=0,IF(D605+H605&gt;0,"L",""),""))</f>
        <v/>
      </c>
      <c r="B606" s="34">
        <v>605</v>
      </c>
      <c r="C606" s="19">
        <f t="shared" ca="1" si="37"/>
        <v>46535</v>
      </c>
      <c r="D606" s="29">
        <f t="shared" ca="1" si="39"/>
        <v>245622.0424493762</v>
      </c>
      <c r="E606" s="29">
        <f ca="1">IF(C606&lt;Calculator!$D$26,0,IF(DAY($C606)=1,IF(D606-Calculator!$G$24&gt;0,Calculator!$G$24,D606),0))</f>
        <v>0</v>
      </c>
      <c r="F606" s="29">
        <f ca="1">IF(E606&gt;0,D606*Calculator!$G$22/12,0)</f>
        <v>0</v>
      </c>
      <c r="G606" s="29">
        <f ca="1">IF(E606&gt;0,(IFERROR(-PMT(Calculator!$G$22/12,Calculator!$G$23*12,Calculator!$G$20),0))-F606,0)</f>
        <v>0</v>
      </c>
      <c r="H606" s="29">
        <f t="shared" ca="1" si="40"/>
        <v>452.68809455010432</v>
      </c>
      <c r="I606" s="29">
        <f t="shared" ca="1" si="38"/>
        <v>8.061568807056653E-2</v>
      </c>
      <c r="J606" s="30">
        <f>Calculator!$G$40</f>
        <v>6.5000000000000002E-2</v>
      </c>
      <c r="K606" s="29">
        <f ca="1">IF(C606&gt;=Calculator!$G$27,IF(DAY($C606)=1,Calculator!$G$34/2,IF(DAY($C606)=15,Calculator!$G$34/2,0)),0)</f>
        <v>0</v>
      </c>
      <c r="L606" s="29">
        <f ca="1">IF(DAY($C606)=28,IF(H606=0,0,Calculator!$G$35),0)</f>
        <v>5000</v>
      </c>
      <c r="M606" s="29">
        <f ca="1">IF(I606&gt;0,IF(DAY($C606)=1,SUM(INDIRECT("I"&amp;(ROW(C605)-DAY(C605))):I605),0),0)</f>
        <v>0</v>
      </c>
      <c r="N606" s="29">
        <f ca="1">IF(C606&lt;Calculator!$G$27,0,IF(C606=Calculator!$G$27,Calculator!$G$39,IF(H606-K606&lt;=0,IF(D606&gt;Calculator!$G$39,IF(H606-K606+E606+L606+M606+Calculator!$G$39&gt;Calculator!$G$39,Calculator!$G$39-(H606+E606+L606+M606-K606),Calculator!$G$39),D606),0)))</f>
        <v>0</v>
      </c>
    </row>
    <row r="607" spans="1:14" ht="15.75" thickBot="1">
      <c r="A607" s="33" t="str">
        <f ca="1">IF(C607=Calculator!$H$27,"F",IF(Daily!D607+Daily!H607=0,IF(D606+H606&gt;0,"L",""),""))</f>
        <v/>
      </c>
      <c r="B607" s="34">
        <v>606</v>
      </c>
      <c r="C607" s="19">
        <f t="shared" ca="1" si="37"/>
        <v>46536</v>
      </c>
      <c r="D607" s="29">
        <f t="shared" ca="1" si="39"/>
        <v>245622.0424493762</v>
      </c>
      <c r="E607" s="29">
        <f ca="1">IF(C607&lt;Calculator!$D$26,0,IF(DAY($C607)=1,IF(D607-Calculator!$G$24&gt;0,Calculator!$G$24,D607),0))</f>
        <v>0</v>
      </c>
      <c r="F607" s="29">
        <f ca="1">IF(E607&gt;0,D607*Calculator!$G$22/12,0)</f>
        <v>0</v>
      </c>
      <c r="G607" s="29">
        <f ca="1">IF(E607&gt;0,(IFERROR(-PMT(Calculator!$G$22/12,Calculator!$G$23*12,Calculator!$G$20),0))-F607,0)</f>
        <v>0</v>
      </c>
      <c r="H607" s="29">
        <f t="shared" ca="1" si="40"/>
        <v>5452.6880945501043</v>
      </c>
      <c r="I607" s="29">
        <f t="shared" ca="1" si="38"/>
        <v>0.97102664697467611</v>
      </c>
      <c r="J607" s="30">
        <f>Calculator!$G$40</f>
        <v>6.5000000000000002E-2</v>
      </c>
      <c r="K607" s="29">
        <f ca="1">IF(C607&gt;=Calculator!$G$27,IF(DAY($C607)=1,Calculator!$G$34/2,IF(DAY($C607)=15,Calculator!$G$34/2,0)),0)</f>
        <v>0</v>
      </c>
      <c r="L607" s="29">
        <f ca="1">IF(DAY($C607)=28,IF(H607=0,0,Calculator!$G$35),0)</f>
        <v>0</v>
      </c>
      <c r="M607" s="29">
        <f ca="1">IF(I607&gt;0,IF(DAY($C607)=1,SUM(INDIRECT("I"&amp;(ROW(C606)-DAY(C606))):I606),0),0)</f>
        <v>0</v>
      </c>
      <c r="N607" s="29">
        <f ca="1">IF(C607&lt;Calculator!$G$27,0,IF(C607=Calculator!$G$27,Calculator!$G$39,IF(H607-K607&lt;=0,IF(D607&gt;Calculator!$G$39,IF(H607-K607+E607+L607+M607+Calculator!$G$39&gt;Calculator!$G$39,Calculator!$G$39-(H607+E607+L607+M607-K607),Calculator!$G$39),D607),0)))</f>
        <v>0</v>
      </c>
    </row>
    <row r="608" spans="1:14" ht="15.75" thickBot="1">
      <c r="A608" s="33" t="str">
        <f ca="1">IF(C608=Calculator!$H$27,"F",IF(Daily!D608+Daily!H608=0,IF(D607+H607&gt;0,"L",""),""))</f>
        <v/>
      </c>
      <c r="B608" s="34">
        <v>607</v>
      </c>
      <c r="C608" s="19">
        <f t="shared" ca="1" si="37"/>
        <v>46537</v>
      </c>
      <c r="D608" s="29">
        <f t="shared" ca="1" si="39"/>
        <v>245622.0424493762</v>
      </c>
      <c r="E608" s="29">
        <f ca="1">IF(C608&lt;Calculator!$D$26,0,IF(DAY($C608)=1,IF(D608-Calculator!$G$24&gt;0,Calculator!$G$24,D608),0))</f>
        <v>0</v>
      </c>
      <c r="F608" s="29">
        <f ca="1">IF(E608&gt;0,D608*Calculator!$G$22/12,0)</f>
        <v>0</v>
      </c>
      <c r="G608" s="29">
        <f ca="1">IF(E608&gt;0,(IFERROR(-PMT(Calculator!$G$22/12,Calculator!$G$23*12,Calculator!$G$20),0))-F608,0)</f>
        <v>0</v>
      </c>
      <c r="H608" s="29">
        <f t="shared" ca="1" si="40"/>
        <v>5452.6880945501043</v>
      </c>
      <c r="I608" s="29">
        <f t="shared" ca="1" si="38"/>
        <v>0.97102664697467611</v>
      </c>
      <c r="J608" s="30">
        <f>Calculator!$G$40</f>
        <v>6.5000000000000002E-2</v>
      </c>
      <c r="K608" s="29">
        <f ca="1">IF(C608&gt;=Calculator!$G$27,IF(DAY($C608)=1,Calculator!$G$34/2,IF(DAY($C608)=15,Calculator!$G$34/2,0)),0)</f>
        <v>0</v>
      </c>
      <c r="L608" s="29">
        <f ca="1">IF(DAY($C608)=28,IF(H608=0,0,Calculator!$G$35),0)</f>
        <v>0</v>
      </c>
      <c r="M608" s="29">
        <f ca="1">IF(I608&gt;0,IF(DAY($C608)=1,SUM(INDIRECT("I"&amp;(ROW(C607)-DAY(C607))):I607),0),0)</f>
        <v>0</v>
      </c>
      <c r="N608" s="29">
        <f ca="1">IF(C608&lt;Calculator!$G$27,0,IF(C608=Calculator!$G$27,Calculator!$G$39,IF(H608-K608&lt;=0,IF(D608&gt;Calculator!$G$39,IF(H608-K608+E608+L608+M608+Calculator!$G$39&gt;Calculator!$G$39,Calculator!$G$39-(H608+E608+L608+M608-K608),Calculator!$G$39),D608),0)))</f>
        <v>0</v>
      </c>
    </row>
    <row r="609" spans="1:14" ht="15.75" thickBot="1">
      <c r="A609" s="33" t="str">
        <f ca="1">IF(C609=Calculator!$H$27,"F",IF(Daily!D609+Daily!H609=0,IF(D608+H608&gt;0,"L",""),""))</f>
        <v/>
      </c>
      <c r="B609" s="34">
        <v>608</v>
      </c>
      <c r="C609" s="19">
        <f t="shared" ca="1" si="37"/>
        <v>46538</v>
      </c>
      <c r="D609" s="29">
        <f t="shared" ca="1" si="39"/>
        <v>245622.0424493762</v>
      </c>
      <c r="E609" s="29">
        <f ca="1">IF(C609&lt;Calculator!$D$26,0,IF(DAY($C609)=1,IF(D609-Calculator!$G$24&gt;0,Calculator!$G$24,D609),0))</f>
        <v>0</v>
      </c>
      <c r="F609" s="29">
        <f ca="1">IF(E609&gt;0,D609*Calculator!$G$22/12,0)</f>
        <v>0</v>
      </c>
      <c r="G609" s="29">
        <f ca="1">IF(E609&gt;0,(IFERROR(-PMT(Calculator!$G$22/12,Calculator!$G$23*12,Calculator!$G$20),0))-F609,0)</f>
        <v>0</v>
      </c>
      <c r="H609" s="29">
        <f t="shared" ca="1" si="40"/>
        <v>5452.6880945501043</v>
      </c>
      <c r="I609" s="29">
        <f t="shared" ca="1" si="38"/>
        <v>0.97102664697467611</v>
      </c>
      <c r="J609" s="30">
        <f>Calculator!$G$40</f>
        <v>6.5000000000000002E-2</v>
      </c>
      <c r="K609" s="29">
        <f ca="1">IF(C609&gt;=Calculator!$G$27,IF(DAY($C609)=1,Calculator!$G$34/2,IF(DAY($C609)=15,Calculator!$G$34/2,0)),0)</f>
        <v>0</v>
      </c>
      <c r="L609" s="29">
        <f ca="1">IF(DAY($C609)=28,IF(H609=0,0,Calculator!$G$35),0)</f>
        <v>0</v>
      </c>
      <c r="M609" s="29">
        <f ca="1">IF(I609&gt;0,IF(DAY($C609)=1,SUM(INDIRECT("I"&amp;(ROW(C608)-DAY(C608))):I608),0),0)</f>
        <v>0</v>
      </c>
      <c r="N609" s="29">
        <f ca="1">IF(C609&lt;Calculator!$G$27,0,IF(C609=Calculator!$G$27,Calculator!$G$39,IF(H609-K609&lt;=0,IF(D609&gt;Calculator!$G$39,IF(H609-K609+E609+L609+M609+Calculator!$G$39&gt;Calculator!$G$39,Calculator!$G$39-(H609+E609+L609+M609-K609),Calculator!$G$39),D609),0)))</f>
        <v>0</v>
      </c>
    </row>
    <row r="610" spans="1:14" ht="15.75" thickBot="1">
      <c r="A610" s="33" t="str">
        <f ca="1">IF(C610=Calculator!$H$27,"F",IF(Daily!D610+Daily!H610=0,IF(D609+H609&gt;0,"L",""),""))</f>
        <v/>
      </c>
      <c r="B610" s="34">
        <v>609</v>
      </c>
      <c r="C610" s="19">
        <f t="shared" ca="1" si="37"/>
        <v>46539</v>
      </c>
      <c r="D610" s="29">
        <f t="shared" ca="1" si="39"/>
        <v>245622.0424493762</v>
      </c>
      <c r="E610" s="29">
        <f ca="1">IF(C610&lt;Calculator!$D$26,0,IF(DAY($C610)=1,IF(D610-Calculator!$G$24&gt;0,Calculator!$G$24,D610),0))</f>
        <v>1878.8756805424866</v>
      </c>
      <c r="F610" s="29">
        <f ca="1">IF(E610&gt;0,D610*Calculator!$G$22/12,0)</f>
        <v>1023.4251768724008</v>
      </c>
      <c r="G610" s="29">
        <f ca="1">IF(E610&gt;0,(IFERROR(-PMT(Calculator!$G$22/12,Calculator!$G$23*12,Calculator!$G$20),0))-F610,0)</f>
        <v>855.45050367008582</v>
      </c>
      <c r="H610" s="29">
        <f t="shared" ca="1" si="40"/>
        <v>5452.6880945501043</v>
      </c>
      <c r="I610" s="29">
        <f t="shared" ca="1" si="38"/>
        <v>0.97102664697467611</v>
      </c>
      <c r="J610" s="30">
        <f>Calculator!$G$40</f>
        <v>6.5000000000000002E-2</v>
      </c>
      <c r="K610" s="29">
        <f ca="1">IF(C610&gt;=Calculator!$G$27,IF(DAY($C610)=1,Calculator!$G$34/2,IF(DAY($C610)=15,Calculator!$G$34/2,0)),0)</f>
        <v>4500</v>
      </c>
      <c r="L610" s="29">
        <f ca="1">IF(DAY($C610)=28,IF(H610=0,0,Calculator!$G$35),0)</f>
        <v>0</v>
      </c>
      <c r="M610" s="29">
        <f ca="1">IF(I610&gt;0,IF(DAY($C610)=1,SUM(INDIRECT("I"&amp;(ROW(C609)-DAY(C609))):I609),0),0)</f>
        <v>18.99587311542945</v>
      </c>
      <c r="N610" s="29">
        <f ca="1">IF(C610&lt;Calculator!$G$27,0,IF(C610=Calculator!$G$27,Calculator!$G$39,IF(H610-K610&lt;=0,IF(D610&gt;Calculator!$G$39,IF(H610-K610+E610+L610+M610+Calculator!$G$39&gt;Calculator!$G$39,Calculator!$G$39-(H610+E610+L610+M610-K610),Calculator!$G$39),D610),0)))</f>
        <v>0</v>
      </c>
    </row>
    <row r="611" spans="1:14" ht="15.75" thickBot="1">
      <c r="A611" s="33" t="str">
        <f ca="1">IF(C611=Calculator!$H$27,"F",IF(Daily!D611+Daily!H611=0,IF(D610+H610&gt;0,"L",""),""))</f>
        <v/>
      </c>
      <c r="B611" s="34">
        <v>610</v>
      </c>
      <c r="C611" s="19">
        <f t="shared" ca="1" si="37"/>
        <v>46540</v>
      </c>
      <c r="D611" s="29">
        <f t="shared" ca="1" si="39"/>
        <v>244766.59194570611</v>
      </c>
      <c r="E611" s="29">
        <f ca="1">IF(C611&lt;Calculator!$D$26,0,IF(DAY($C611)=1,IF(D611-Calculator!$G$24&gt;0,Calculator!$G$24,D611),0))</f>
        <v>0</v>
      </c>
      <c r="F611" s="29">
        <f ca="1">IF(E611&gt;0,D611*Calculator!$G$22/12,0)</f>
        <v>0</v>
      </c>
      <c r="G611" s="29">
        <f ca="1">IF(E611&gt;0,(IFERROR(-PMT(Calculator!$G$22/12,Calculator!$G$23*12,Calculator!$G$20),0))-F611,0)</f>
        <v>0</v>
      </c>
      <c r="H611" s="29">
        <f t="shared" ca="1" si="40"/>
        <v>2850.5596482080205</v>
      </c>
      <c r="I611" s="29">
        <f t="shared" ca="1" si="38"/>
        <v>0.50763390995485302</v>
      </c>
      <c r="J611" s="30">
        <f>Calculator!$G$40</f>
        <v>6.5000000000000002E-2</v>
      </c>
      <c r="K611" s="29">
        <f ca="1">IF(C611&gt;=Calculator!$G$27,IF(DAY($C611)=1,Calculator!$G$34/2,IF(DAY($C611)=15,Calculator!$G$34/2,0)),0)</f>
        <v>0</v>
      </c>
      <c r="L611" s="29">
        <f ca="1">IF(DAY($C611)=28,IF(H611=0,0,Calculator!$G$35),0)</f>
        <v>0</v>
      </c>
      <c r="M611" s="29">
        <f ca="1">IF(I611&gt;0,IF(DAY($C611)=1,SUM(INDIRECT("I"&amp;(ROW(C610)-DAY(C610))):I610),0),0)</f>
        <v>0</v>
      </c>
      <c r="N611" s="29">
        <f ca="1">IF(C611&lt;Calculator!$G$27,0,IF(C611=Calculator!$G$27,Calculator!$G$39,IF(H611-K611&lt;=0,IF(D611&gt;Calculator!$G$39,IF(H611-K611+E611+L611+M611+Calculator!$G$39&gt;Calculator!$G$39,Calculator!$G$39-(H611+E611+L611+M611-K611),Calculator!$G$39),D611),0)))</f>
        <v>0</v>
      </c>
    </row>
    <row r="612" spans="1:14" ht="15.75" thickBot="1">
      <c r="A612" s="33" t="str">
        <f ca="1">IF(C612=Calculator!$H$27,"F",IF(Daily!D612+Daily!H612=0,IF(D611+H611&gt;0,"L",""),""))</f>
        <v/>
      </c>
      <c r="B612" s="34">
        <v>611</v>
      </c>
      <c r="C612" s="19">
        <f t="shared" ca="1" si="37"/>
        <v>46541</v>
      </c>
      <c r="D612" s="29">
        <f t="shared" ca="1" si="39"/>
        <v>244766.59194570611</v>
      </c>
      <c r="E612" s="29">
        <f ca="1">IF(C612&lt;Calculator!$D$26,0,IF(DAY($C612)=1,IF(D612-Calculator!$G$24&gt;0,Calculator!$G$24,D612),0))</f>
        <v>0</v>
      </c>
      <c r="F612" s="29">
        <f ca="1">IF(E612&gt;0,D612*Calculator!$G$22/12,0)</f>
        <v>0</v>
      </c>
      <c r="G612" s="29">
        <f ca="1">IF(E612&gt;0,(IFERROR(-PMT(Calculator!$G$22/12,Calculator!$G$23*12,Calculator!$G$20),0))-F612,0)</f>
        <v>0</v>
      </c>
      <c r="H612" s="29">
        <f t="shared" ca="1" si="40"/>
        <v>2850.5596482080205</v>
      </c>
      <c r="I612" s="29">
        <f t="shared" ca="1" si="38"/>
        <v>0.50763390995485302</v>
      </c>
      <c r="J612" s="30">
        <f>Calculator!$G$40</f>
        <v>6.5000000000000002E-2</v>
      </c>
      <c r="K612" s="29">
        <f ca="1">IF(C612&gt;=Calculator!$G$27,IF(DAY($C612)=1,Calculator!$G$34/2,IF(DAY($C612)=15,Calculator!$G$34/2,0)),0)</f>
        <v>0</v>
      </c>
      <c r="L612" s="29">
        <f ca="1">IF(DAY($C612)=28,IF(H612=0,0,Calculator!$G$35),0)</f>
        <v>0</v>
      </c>
      <c r="M612" s="29">
        <f ca="1">IF(I612&gt;0,IF(DAY($C612)=1,SUM(INDIRECT("I"&amp;(ROW(C611)-DAY(C611))):I611),0),0)</f>
        <v>0</v>
      </c>
      <c r="N612" s="29">
        <f ca="1">IF(C612&lt;Calculator!$G$27,0,IF(C612=Calculator!$G$27,Calculator!$G$39,IF(H612-K612&lt;=0,IF(D612&gt;Calculator!$G$39,IF(H612-K612+E612+L612+M612+Calculator!$G$39&gt;Calculator!$G$39,Calculator!$G$39-(H612+E612+L612+M612-K612),Calculator!$G$39),D612),0)))</f>
        <v>0</v>
      </c>
    </row>
    <row r="613" spans="1:14" ht="15.75" thickBot="1">
      <c r="A613" s="33" t="str">
        <f ca="1">IF(C613=Calculator!$H$27,"F",IF(Daily!D613+Daily!H613=0,IF(D612+H612&gt;0,"L",""),""))</f>
        <v/>
      </c>
      <c r="B613" s="34">
        <v>612</v>
      </c>
      <c r="C613" s="19">
        <f t="shared" ca="1" si="37"/>
        <v>46542</v>
      </c>
      <c r="D613" s="29">
        <f t="shared" ca="1" si="39"/>
        <v>244766.59194570611</v>
      </c>
      <c r="E613" s="29">
        <f ca="1">IF(C613&lt;Calculator!$D$26,0,IF(DAY($C613)=1,IF(D613-Calculator!$G$24&gt;0,Calculator!$G$24,D613),0))</f>
        <v>0</v>
      </c>
      <c r="F613" s="29">
        <f ca="1">IF(E613&gt;0,D613*Calculator!$G$22/12,0)</f>
        <v>0</v>
      </c>
      <c r="G613" s="29">
        <f ca="1">IF(E613&gt;0,(IFERROR(-PMT(Calculator!$G$22/12,Calculator!$G$23*12,Calculator!$G$20),0))-F613,0)</f>
        <v>0</v>
      </c>
      <c r="H613" s="29">
        <f t="shared" ca="1" si="40"/>
        <v>2850.5596482080205</v>
      </c>
      <c r="I613" s="29">
        <f t="shared" ca="1" si="38"/>
        <v>0.50763390995485302</v>
      </c>
      <c r="J613" s="30">
        <f>Calculator!$G$40</f>
        <v>6.5000000000000002E-2</v>
      </c>
      <c r="K613" s="29">
        <f ca="1">IF(C613&gt;=Calculator!$G$27,IF(DAY($C613)=1,Calculator!$G$34/2,IF(DAY($C613)=15,Calculator!$G$34/2,0)),0)</f>
        <v>0</v>
      </c>
      <c r="L613" s="29">
        <f ca="1">IF(DAY($C613)=28,IF(H613=0,0,Calculator!$G$35),0)</f>
        <v>0</v>
      </c>
      <c r="M613" s="29">
        <f ca="1">IF(I613&gt;0,IF(DAY($C613)=1,SUM(INDIRECT("I"&amp;(ROW(C612)-DAY(C612))):I612),0),0)</f>
        <v>0</v>
      </c>
      <c r="N613" s="29">
        <f ca="1">IF(C613&lt;Calculator!$G$27,0,IF(C613=Calculator!$G$27,Calculator!$G$39,IF(H613-K613&lt;=0,IF(D613&gt;Calculator!$G$39,IF(H613-K613+E613+L613+M613+Calculator!$G$39&gt;Calculator!$G$39,Calculator!$G$39-(H613+E613+L613+M613-K613),Calculator!$G$39),D613),0)))</f>
        <v>0</v>
      </c>
    </row>
    <row r="614" spans="1:14" ht="15.75" thickBot="1">
      <c r="A614" s="33" t="str">
        <f ca="1">IF(C614=Calculator!$H$27,"F",IF(Daily!D614+Daily!H614=0,IF(D613+H613&gt;0,"L",""),""))</f>
        <v/>
      </c>
      <c r="B614" s="34">
        <v>613</v>
      </c>
      <c r="C614" s="19">
        <f t="shared" ca="1" si="37"/>
        <v>46543</v>
      </c>
      <c r="D614" s="29">
        <f t="shared" ca="1" si="39"/>
        <v>244766.59194570611</v>
      </c>
      <c r="E614" s="29">
        <f ca="1">IF(C614&lt;Calculator!$D$26,0,IF(DAY($C614)=1,IF(D614-Calculator!$G$24&gt;0,Calculator!$G$24,D614),0))</f>
        <v>0</v>
      </c>
      <c r="F614" s="29">
        <f ca="1">IF(E614&gt;0,D614*Calculator!$G$22/12,0)</f>
        <v>0</v>
      </c>
      <c r="G614" s="29">
        <f ca="1">IF(E614&gt;0,(IFERROR(-PMT(Calculator!$G$22/12,Calculator!$G$23*12,Calculator!$G$20),0))-F614,0)</f>
        <v>0</v>
      </c>
      <c r="H614" s="29">
        <f t="shared" ca="1" si="40"/>
        <v>2850.5596482080205</v>
      </c>
      <c r="I614" s="29">
        <f t="shared" ca="1" si="38"/>
        <v>0.50763390995485302</v>
      </c>
      <c r="J614" s="30">
        <f>Calculator!$G$40</f>
        <v>6.5000000000000002E-2</v>
      </c>
      <c r="K614" s="29">
        <f ca="1">IF(C614&gt;=Calculator!$G$27,IF(DAY($C614)=1,Calculator!$G$34/2,IF(DAY($C614)=15,Calculator!$G$34/2,0)),0)</f>
        <v>0</v>
      </c>
      <c r="L614" s="29">
        <f ca="1">IF(DAY($C614)=28,IF(H614=0,0,Calculator!$G$35),0)</f>
        <v>0</v>
      </c>
      <c r="M614" s="29">
        <f ca="1">IF(I614&gt;0,IF(DAY($C614)=1,SUM(INDIRECT("I"&amp;(ROW(C613)-DAY(C613))):I613),0),0)</f>
        <v>0</v>
      </c>
      <c r="N614" s="29">
        <f ca="1">IF(C614&lt;Calculator!$G$27,0,IF(C614=Calculator!$G$27,Calculator!$G$39,IF(H614-K614&lt;=0,IF(D614&gt;Calculator!$G$39,IF(H614-K614+E614+L614+M614+Calculator!$G$39&gt;Calculator!$G$39,Calculator!$G$39-(H614+E614+L614+M614-K614),Calculator!$G$39),D614),0)))</f>
        <v>0</v>
      </c>
    </row>
    <row r="615" spans="1:14" ht="15.75" thickBot="1">
      <c r="A615" s="33" t="str">
        <f ca="1">IF(C615=Calculator!$H$27,"F",IF(Daily!D615+Daily!H615=0,IF(D614+H614&gt;0,"L",""),""))</f>
        <v/>
      </c>
      <c r="B615" s="34">
        <v>614</v>
      </c>
      <c r="C615" s="19">
        <f t="shared" ca="1" si="37"/>
        <v>46544</v>
      </c>
      <c r="D615" s="29">
        <f t="shared" ca="1" si="39"/>
        <v>244766.59194570611</v>
      </c>
      <c r="E615" s="29">
        <f ca="1">IF(C615&lt;Calculator!$D$26,0,IF(DAY($C615)=1,IF(D615-Calculator!$G$24&gt;0,Calculator!$G$24,D615),0))</f>
        <v>0</v>
      </c>
      <c r="F615" s="29">
        <f ca="1">IF(E615&gt;0,D615*Calculator!$G$22/12,0)</f>
        <v>0</v>
      </c>
      <c r="G615" s="29">
        <f ca="1">IF(E615&gt;0,(IFERROR(-PMT(Calculator!$G$22/12,Calculator!$G$23*12,Calculator!$G$20),0))-F615,0)</f>
        <v>0</v>
      </c>
      <c r="H615" s="29">
        <f t="shared" ca="1" si="40"/>
        <v>2850.5596482080205</v>
      </c>
      <c r="I615" s="29">
        <f t="shared" ca="1" si="38"/>
        <v>0.50763390995485302</v>
      </c>
      <c r="J615" s="30">
        <f>Calculator!$G$40</f>
        <v>6.5000000000000002E-2</v>
      </c>
      <c r="K615" s="29">
        <f ca="1">IF(C615&gt;=Calculator!$G$27,IF(DAY($C615)=1,Calculator!$G$34/2,IF(DAY($C615)=15,Calculator!$G$34/2,0)),0)</f>
        <v>0</v>
      </c>
      <c r="L615" s="29">
        <f ca="1">IF(DAY($C615)=28,IF(H615=0,0,Calculator!$G$35),0)</f>
        <v>0</v>
      </c>
      <c r="M615" s="29">
        <f ca="1">IF(I615&gt;0,IF(DAY($C615)=1,SUM(INDIRECT("I"&amp;(ROW(C614)-DAY(C614))):I614),0),0)</f>
        <v>0</v>
      </c>
      <c r="N615" s="29">
        <f ca="1">IF(C615&lt;Calculator!$G$27,0,IF(C615=Calculator!$G$27,Calculator!$G$39,IF(H615-K615&lt;=0,IF(D615&gt;Calculator!$G$39,IF(H615-K615+E615+L615+M615+Calculator!$G$39&gt;Calculator!$G$39,Calculator!$G$39-(H615+E615+L615+M615-K615),Calculator!$G$39),D615),0)))</f>
        <v>0</v>
      </c>
    </row>
    <row r="616" spans="1:14" ht="15.75" thickBot="1">
      <c r="A616" s="33" t="str">
        <f ca="1">IF(C616=Calculator!$H$27,"F",IF(Daily!D616+Daily!H616=0,IF(D615+H615&gt;0,"L",""),""))</f>
        <v/>
      </c>
      <c r="B616" s="34">
        <v>615</v>
      </c>
      <c r="C616" s="19">
        <f t="shared" ca="1" si="37"/>
        <v>46545</v>
      </c>
      <c r="D616" s="29">
        <f t="shared" ca="1" si="39"/>
        <v>244766.59194570611</v>
      </c>
      <c r="E616" s="29">
        <f ca="1">IF(C616&lt;Calculator!$D$26,0,IF(DAY($C616)=1,IF(D616-Calculator!$G$24&gt;0,Calculator!$G$24,D616),0))</f>
        <v>0</v>
      </c>
      <c r="F616" s="29">
        <f ca="1">IF(E616&gt;0,D616*Calculator!$G$22/12,0)</f>
        <v>0</v>
      </c>
      <c r="G616" s="29">
        <f ca="1">IF(E616&gt;0,(IFERROR(-PMT(Calculator!$G$22/12,Calculator!$G$23*12,Calculator!$G$20),0))-F616,0)</f>
        <v>0</v>
      </c>
      <c r="H616" s="29">
        <f t="shared" ca="1" si="40"/>
        <v>2850.5596482080205</v>
      </c>
      <c r="I616" s="29">
        <f t="shared" ca="1" si="38"/>
        <v>0.50763390995485302</v>
      </c>
      <c r="J616" s="30">
        <f>Calculator!$G$40</f>
        <v>6.5000000000000002E-2</v>
      </c>
      <c r="K616" s="29">
        <f ca="1">IF(C616&gt;=Calculator!$G$27,IF(DAY($C616)=1,Calculator!$G$34/2,IF(DAY($C616)=15,Calculator!$G$34/2,0)),0)</f>
        <v>0</v>
      </c>
      <c r="L616" s="29">
        <f ca="1">IF(DAY($C616)=28,IF(H616=0,0,Calculator!$G$35),0)</f>
        <v>0</v>
      </c>
      <c r="M616" s="29">
        <f ca="1">IF(I616&gt;0,IF(DAY($C616)=1,SUM(INDIRECT("I"&amp;(ROW(C615)-DAY(C615))):I615),0),0)</f>
        <v>0</v>
      </c>
      <c r="N616" s="29">
        <f ca="1">IF(C616&lt;Calculator!$G$27,0,IF(C616=Calculator!$G$27,Calculator!$G$39,IF(H616-K616&lt;=0,IF(D616&gt;Calculator!$G$39,IF(H616-K616+E616+L616+M616+Calculator!$G$39&gt;Calculator!$G$39,Calculator!$G$39-(H616+E616+L616+M616-K616),Calculator!$G$39),D616),0)))</f>
        <v>0</v>
      </c>
    </row>
    <row r="617" spans="1:14" ht="15.75" thickBot="1">
      <c r="A617" s="33" t="str">
        <f ca="1">IF(C617=Calculator!$H$27,"F",IF(Daily!D617+Daily!H617=0,IF(D616+H616&gt;0,"L",""),""))</f>
        <v/>
      </c>
      <c r="B617" s="34">
        <v>616</v>
      </c>
      <c r="C617" s="19">
        <f t="shared" ca="1" si="37"/>
        <v>46546</v>
      </c>
      <c r="D617" s="29">
        <f t="shared" ca="1" si="39"/>
        <v>244766.59194570611</v>
      </c>
      <c r="E617" s="29">
        <f ca="1">IF(C617&lt;Calculator!$D$26,0,IF(DAY($C617)=1,IF(D617-Calculator!$G$24&gt;0,Calculator!$G$24,D617),0))</f>
        <v>0</v>
      </c>
      <c r="F617" s="29">
        <f ca="1">IF(E617&gt;0,D617*Calculator!$G$22/12,0)</f>
        <v>0</v>
      </c>
      <c r="G617" s="29">
        <f ca="1">IF(E617&gt;0,(IFERROR(-PMT(Calculator!$G$22/12,Calculator!$G$23*12,Calculator!$G$20),0))-F617,0)</f>
        <v>0</v>
      </c>
      <c r="H617" s="29">
        <f t="shared" ca="1" si="40"/>
        <v>2850.5596482080205</v>
      </c>
      <c r="I617" s="29">
        <f t="shared" ca="1" si="38"/>
        <v>0.50763390995485302</v>
      </c>
      <c r="J617" s="30">
        <f>Calculator!$G$40</f>
        <v>6.5000000000000002E-2</v>
      </c>
      <c r="K617" s="29">
        <f ca="1">IF(C617&gt;=Calculator!$G$27,IF(DAY($C617)=1,Calculator!$G$34/2,IF(DAY($C617)=15,Calculator!$G$34/2,0)),0)</f>
        <v>0</v>
      </c>
      <c r="L617" s="29">
        <f ca="1">IF(DAY($C617)=28,IF(H617=0,0,Calculator!$G$35),0)</f>
        <v>0</v>
      </c>
      <c r="M617" s="29">
        <f ca="1">IF(I617&gt;0,IF(DAY($C617)=1,SUM(INDIRECT("I"&amp;(ROW(C616)-DAY(C616))):I616),0),0)</f>
        <v>0</v>
      </c>
      <c r="N617" s="29">
        <f ca="1">IF(C617&lt;Calculator!$G$27,0,IF(C617=Calculator!$G$27,Calculator!$G$39,IF(H617-K617&lt;=0,IF(D617&gt;Calculator!$G$39,IF(H617-K617+E617+L617+M617+Calculator!$G$39&gt;Calculator!$G$39,Calculator!$G$39-(H617+E617+L617+M617-K617),Calculator!$G$39),D617),0)))</f>
        <v>0</v>
      </c>
    </row>
    <row r="618" spans="1:14" ht="15.75" thickBot="1">
      <c r="A618" s="33" t="str">
        <f ca="1">IF(C618=Calculator!$H$27,"F",IF(Daily!D618+Daily!H618=0,IF(D617+H617&gt;0,"L",""),""))</f>
        <v/>
      </c>
      <c r="B618" s="34">
        <v>617</v>
      </c>
      <c r="C618" s="19">
        <f t="shared" ca="1" si="37"/>
        <v>46547</v>
      </c>
      <c r="D618" s="29">
        <f t="shared" ca="1" si="39"/>
        <v>244766.59194570611</v>
      </c>
      <c r="E618" s="29">
        <f ca="1">IF(C618&lt;Calculator!$D$26,0,IF(DAY($C618)=1,IF(D618-Calculator!$G$24&gt;0,Calculator!$G$24,D618),0))</f>
        <v>0</v>
      </c>
      <c r="F618" s="29">
        <f ca="1">IF(E618&gt;0,D618*Calculator!$G$22/12,0)</f>
        <v>0</v>
      </c>
      <c r="G618" s="29">
        <f ca="1">IF(E618&gt;0,(IFERROR(-PMT(Calculator!$G$22/12,Calculator!$G$23*12,Calculator!$G$20),0))-F618,0)</f>
        <v>0</v>
      </c>
      <c r="H618" s="29">
        <f t="shared" ca="1" si="40"/>
        <v>2850.5596482080205</v>
      </c>
      <c r="I618" s="29">
        <f t="shared" ca="1" si="38"/>
        <v>0.50763390995485302</v>
      </c>
      <c r="J618" s="30">
        <f>Calculator!$G$40</f>
        <v>6.5000000000000002E-2</v>
      </c>
      <c r="K618" s="29">
        <f ca="1">IF(C618&gt;=Calculator!$G$27,IF(DAY($C618)=1,Calculator!$G$34/2,IF(DAY($C618)=15,Calculator!$G$34/2,0)),0)</f>
        <v>0</v>
      </c>
      <c r="L618" s="29">
        <f ca="1">IF(DAY($C618)=28,IF(H618=0,0,Calculator!$G$35),0)</f>
        <v>0</v>
      </c>
      <c r="M618" s="29">
        <f ca="1">IF(I618&gt;0,IF(DAY($C618)=1,SUM(INDIRECT("I"&amp;(ROW(C617)-DAY(C617))):I617),0),0)</f>
        <v>0</v>
      </c>
      <c r="N618" s="29">
        <f ca="1">IF(C618&lt;Calculator!$G$27,0,IF(C618=Calculator!$G$27,Calculator!$G$39,IF(H618-K618&lt;=0,IF(D618&gt;Calculator!$G$39,IF(H618-K618+E618+L618+M618+Calculator!$G$39&gt;Calculator!$G$39,Calculator!$G$39-(H618+E618+L618+M618-K618),Calculator!$G$39),D618),0)))</f>
        <v>0</v>
      </c>
    </row>
    <row r="619" spans="1:14" ht="15.75" thickBot="1">
      <c r="A619" s="33" t="str">
        <f ca="1">IF(C619=Calculator!$H$27,"F",IF(Daily!D619+Daily!H619=0,IF(D618+H618&gt;0,"L",""),""))</f>
        <v/>
      </c>
      <c r="B619" s="34">
        <v>618</v>
      </c>
      <c r="C619" s="19">
        <f t="shared" ca="1" si="37"/>
        <v>46548</v>
      </c>
      <c r="D619" s="29">
        <f t="shared" ca="1" si="39"/>
        <v>244766.59194570611</v>
      </c>
      <c r="E619" s="29">
        <f ca="1">IF(C619&lt;Calculator!$D$26,0,IF(DAY($C619)=1,IF(D619-Calculator!$G$24&gt;0,Calculator!$G$24,D619),0))</f>
        <v>0</v>
      </c>
      <c r="F619" s="29">
        <f ca="1">IF(E619&gt;0,D619*Calculator!$G$22/12,0)</f>
        <v>0</v>
      </c>
      <c r="G619" s="29">
        <f ca="1">IF(E619&gt;0,(IFERROR(-PMT(Calculator!$G$22/12,Calculator!$G$23*12,Calculator!$G$20),0))-F619,0)</f>
        <v>0</v>
      </c>
      <c r="H619" s="29">
        <f t="shared" ca="1" si="40"/>
        <v>2850.5596482080205</v>
      </c>
      <c r="I619" s="29">
        <f t="shared" ca="1" si="38"/>
        <v>0.50763390995485302</v>
      </c>
      <c r="J619" s="30">
        <f>Calculator!$G$40</f>
        <v>6.5000000000000002E-2</v>
      </c>
      <c r="K619" s="29">
        <f ca="1">IF(C619&gt;=Calculator!$G$27,IF(DAY($C619)=1,Calculator!$G$34/2,IF(DAY($C619)=15,Calculator!$G$34/2,0)),0)</f>
        <v>0</v>
      </c>
      <c r="L619" s="29">
        <f ca="1">IF(DAY($C619)=28,IF(H619=0,0,Calculator!$G$35),0)</f>
        <v>0</v>
      </c>
      <c r="M619" s="29">
        <f ca="1">IF(I619&gt;0,IF(DAY($C619)=1,SUM(INDIRECT("I"&amp;(ROW(C618)-DAY(C618))):I618),0),0)</f>
        <v>0</v>
      </c>
      <c r="N619" s="29">
        <f ca="1">IF(C619&lt;Calculator!$G$27,0,IF(C619=Calculator!$G$27,Calculator!$G$39,IF(H619-K619&lt;=0,IF(D619&gt;Calculator!$G$39,IF(H619-K619+E619+L619+M619+Calculator!$G$39&gt;Calculator!$G$39,Calculator!$G$39-(H619+E619+L619+M619-K619),Calculator!$G$39),D619),0)))</f>
        <v>0</v>
      </c>
    </row>
    <row r="620" spans="1:14" ht="15.75" thickBot="1">
      <c r="A620" s="33" t="str">
        <f ca="1">IF(C620=Calculator!$H$27,"F",IF(Daily!D620+Daily!H620=0,IF(D619+H619&gt;0,"L",""),""))</f>
        <v/>
      </c>
      <c r="B620" s="34">
        <v>619</v>
      </c>
      <c r="C620" s="19">
        <f t="shared" ca="1" si="37"/>
        <v>46549</v>
      </c>
      <c r="D620" s="29">
        <f t="shared" ca="1" si="39"/>
        <v>244766.59194570611</v>
      </c>
      <c r="E620" s="29">
        <f ca="1">IF(C620&lt;Calculator!$D$26,0,IF(DAY($C620)=1,IF(D620-Calculator!$G$24&gt;0,Calculator!$G$24,D620),0))</f>
        <v>0</v>
      </c>
      <c r="F620" s="29">
        <f ca="1">IF(E620&gt;0,D620*Calculator!$G$22/12,0)</f>
        <v>0</v>
      </c>
      <c r="G620" s="29">
        <f ca="1">IF(E620&gt;0,(IFERROR(-PMT(Calculator!$G$22/12,Calculator!$G$23*12,Calculator!$G$20),0))-F620,0)</f>
        <v>0</v>
      </c>
      <c r="H620" s="29">
        <f t="shared" ca="1" si="40"/>
        <v>2850.5596482080205</v>
      </c>
      <c r="I620" s="29">
        <f t="shared" ca="1" si="38"/>
        <v>0.50763390995485302</v>
      </c>
      <c r="J620" s="30">
        <f>Calculator!$G$40</f>
        <v>6.5000000000000002E-2</v>
      </c>
      <c r="K620" s="29">
        <f ca="1">IF(C620&gt;=Calculator!$G$27,IF(DAY($C620)=1,Calculator!$G$34/2,IF(DAY($C620)=15,Calculator!$G$34/2,0)),0)</f>
        <v>0</v>
      </c>
      <c r="L620" s="29">
        <f ca="1">IF(DAY($C620)=28,IF(H620=0,0,Calculator!$G$35),0)</f>
        <v>0</v>
      </c>
      <c r="M620" s="29">
        <f ca="1">IF(I620&gt;0,IF(DAY($C620)=1,SUM(INDIRECT("I"&amp;(ROW(C619)-DAY(C619))):I619),0),0)</f>
        <v>0</v>
      </c>
      <c r="N620" s="29">
        <f ca="1">IF(C620&lt;Calculator!$G$27,0,IF(C620=Calculator!$G$27,Calculator!$G$39,IF(H620-K620&lt;=0,IF(D620&gt;Calculator!$G$39,IF(H620-K620+E620+L620+M620+Calculator!$G$39&gt;Calculator!$G$39,Calculator!$G$39-(H620+E620+L620+M620-K620),Calculator!$G$39),D620),0)))</f>
        <v>0</v>
      </c>
    </row>
    <row r="621" spans="1:14" ht="15.75" thickBot="1">
      <c r="A621" s="33" t="str">
        <f ca="1">IF(C621=Calculator!$H$27,"F",IF(Daily!D621+Daily!H621=0,IF(D620+H620&gt;0,"L",""),""))</f>
        <v/>
      </c>
      <c r="B621" s="34">
        <v>620</v>
      </c>
      <c r="C621" s="19">
        <f t="shared" ca="1" si="37"/>
        <v>46550</v>
      </c>
      <c r="D621" s="29">
        <f t="shared" ca="1" si="39"/>
        <v>244766.59194570611</v>
      </c>
      <c r="E621" s="29">
        <f ca="1">IF(C621&lt;Calculator!$D$26,0,IF(DAY($C621)=1,IF(D621-Calculator!$G$24&gt;0,Calculator!$G$24,D621),0))</f>
        <v>0</v>
      </c>
      <c r="F621" s="29">
        <f ca="1">IF(E621&gt;0,D621*Calculator!$G$22/12,0)</f>
        <v>0</v>
      </c>
      <c r="G621" s="29">
        <f ca="1">IF(E621&gt;0,(IFERROR(-PMT(Calculator!$G$22/12,Calculator!$G$23*12,Calculator!$G$20),0))-F621,0)</f>
        <v>0</v>
      </c>
      <c r="H621" s="29">
        <f t="shared" ca="1" si="40"/>
        <v>2850.5596482080205</v>
      </c>
      <c r="I621" s="29">
        <f t="shared" ca="1" si="38"/>
        <v>0.50763390995485302</v>
      </c>
      <c r="J621" s="30">
        <f>Calculator!$G$40</f>
        <v>6.5000000000000002E-2</v>
      </c>
      <c r="K621" s="29">
        <f ca="1">IF(C621&gt;=Calculator!$G$27,IF(DAY($C621)=1,Calculator!$G$34/2,IF(DAY($C621)=15,Calculator!$G$34/2,0)),0)</f>
        <v>0</v>
      </c>
      <c r="L621" s="29">
        <f ca="1">IF(DAY($C621)=28,IF(H621=0,0,Calculator!$G$35),0)</f>
        <v>0</v>
      </c>
      <c r="M621" s="29">
        <f ca="1">IF(I621&gt;0,IF(DAY($C621)=1,SUM(INDIRECT("I"&amp;(ROW(C620)-DAY(C620))):I620),0),0)</f>
        <v>0</v>
      </c>
      <c r="N621" s="29">
        <f ca="1">IF(C621&lt;Calculator!$G$27,0,IF(C621=Calculator!$G$27,Calculator!$G$39,IF(H621-K621&lt;=0,IF(D621&gt;Calculator!$G$39,IF(H621-K621+E621+L621+M621+Calculator!$G$39&gt;Calculator!$G$39,Calculator!$G$39-(H621+E621+L621+M621-K621),Calculator!$G$39),D621),0)))</f>
        <v>0</v>
      </c>
    </row>
    <row r="622" spans="1:14" ht="15.75" thickBot="1">
      <c r="A622" s="33" t="str">
        <f ca="1">IF(C622=Calculator!$H$27,"F",IF(Daily!D622+Daily!H622=0,IF(D621+H621&gt;0,"L",""),""))</f>
        <v/>
      </c>
      <c r="B622" s="34">
        <v>621</v>
      </c>
      <c r="C622" s="19">
        <f t="shared" ca="1" si="37"/>
        <v>46551</v>
      </c>
      <c r="D622" s="29">
        <f t="shared" ca="1" si="39"/>
        <v>244766.59194570611</v>
      </c>
      <c r="E622" s="29">
        <f ca="1">IF(C622&lt;Calculator!$D$26,0,IF(DAY($C622)=1,IF(D622-Calculator!$G$24&gt;0,Calculator!$G$24,D622),0))</f>
        <v>0</v>
      </c>
      <c r="F622" s="29">
        <f ca="1">IF(E622&gt;0,D622*Calculator!$G$22/12,0)</f>
        <v>0</v>
      </c>
      <c r="G622" s="29">
        <f ca="1">IF(E622&gt;0,(IFERROR(-PMT(Calculator!$G$22/12,Calculator!$G$23*12,Calculator!$G$20),0))-F622,0)</f>
        <v>0</v>
      </c>
      <c r="H622" s="29">
        <f t="shared" ca="1" si="40"/>
        <v>2850.5596482080205</v>
      </c>
      <c r="I622" s="29">
        <f t="shared" ca="1" si="38"/>
        <v>0.50763390995485302</v>
      </c>
      <c r="J622" s="30">
        <f>Calculator!$G$40</f>
        <v>6.5000000000000002E-2</v>
      </c>
      <c r="K622" s="29">
        <f ca="1">IF(C622&gt;=Calculator!$G$27,IF(DAY($C622)=1,Calculator!$G$34/2,IF(DAY($C622)=15,Calculator!$G$34/2,0)),0)</f>
        <v>0</v>
      </c>
      <c r="L622" s="29">
        <f ca="1">IF(DAY($C622)=28,IF(H622=0,0,Calculator!$G$35),0)</f>
        <v>0</v>
      </c>
      <c r="M622" s="29">
        <f ca="1">IF(I622&gt;0,IF(DAY($C622)=1,SUM(INDIRECT("I"&amp;(ROW(C621)-DAY(C621))):I621),0),0)</f>
        <v>0</v>
      </c>
      <c r="N622" s="29">
        <f ca="1">IF(C622&lt;Calculator!$G$27,0,IF(C622=Calculator!$G$27,Calculator!$G$39,IF(H622-K622&lt;=0,IF(D622&gt;Calculator!$G$39,IF(H622-K622+E622+L622+M622+Calculator!$G$39&gt;Calculator!$G$39,Calculator!$G$39-(H622+E622+L622+M622-K622),Calculator!$G$39),D622),0)))</f>
        <v>0</v>
      </c>
    </row>
    <row r="623" spans="1:14" ht="15.75" thickBot="1">
      <c r="A623" s="33" t="str">
        <f ca="1">IF(C623=Calculator!$H$27,"F",IF(Daily!D623+Daily!H623=0,IF(D622+H622&gt;0,"L",""),""))</f>
        <v/>
      </c>
      <c r="B623" s="34">
        <v>622</v>
      </c>
      <c r="C623" s="19">
        <f t="shared" ca="1" si="37"/>
        <v>46552</v>
      </c>
      <c r="D623" s="29">
        <f t="shared" ca="1" si="39"/>
        <v>244766.59194570611</v>
      </c>
      <c r="E623" s="29">
        <f ca="1">IF(C623&lt;Calculator!$D$26,0,IF(DAY($C623)=1,IF(D623-Calculator!$G$24&gt;0,Calculator!$G$24,D623),0))</f>
        <v>0</v>
      </c>
      <c r="F623" s="29">
        <f ca="1">IF(E623&gt;0,D623*Calculator!$G$22/12,0)</f>
        <v>0</v>
      </c>
      <c r="G623" s="29">
        <f ca="1">IF(E623&gt;0,(IFERROR(-PMT(Calculator!$G$22/12,Calculator!$G$23*12,Calculator!$G$20),0))-F623,0)</f>
        <v>0</v>
      </c>
      <c r="H623" s="29">
        <f t="shared" ca="1" si="40"/>
        <v>2850.5596482080205</v>
      </c>
      <c r="I623" s="29">
        <f t="shared" ca="1" si="38"/>
        <v>0.50763390995485302</v>
      </c>
      <c r="J623" s="30">
        <f>Calculator!$G$40</f>
        <v>6.5000000000000002E-2</v>
      </c>
      <c r="K623" s="29">
        <f ca="1">IF(C623&gt;=Calculator!$G$27,IF(DAY($C623)=1,Calculator!$G$34/2,IF(DAY($C623)=15,Calculator!$G$34/2,0)),0)</f>
        <v>0</v>
      </c>
      <c r="L623" s="29">
        <f ca="1">IF(DAY($C623)=28,IF(H623=0,0,Calculator!$G$35),0)</f>
        <v>0</v>
      </c>
      <c r="M623" s="29">
        <f ca="1">IF(I623&gt;0,IF(DAY($C623)=1,SUM(INDIRECT("I"&amp;(ROW(C622)-DAY(C622))):I622),0),0)</f>
        <v>0</v>
      </c>
      <c r="N623" s="29">
        <f ca="1">IF(C623&lt;Calculator!$G$27,0,IF(C623=Calculator!$G$27,Calculator!$G$39,IF(H623-K623&lt;=0,IF(D623&gt;Calculator!$G$39,IF(H623-K623+E623+L623+M623+Calculator!$G$39&gt;Calculator!$G$39,Calculator!$G$39-(H623+E623+L623+M623-K623),Calculator!$G$39),D623),0)))</f>
        <v>0</v>
      </c>
    </row>
    <row r="624" spans="1:14" ht="15.75" thickBot="1">
      <c r="A624" s="33" t="str">
        <f ca="1">IF(C624=Calculator!$H$27,"F",IF(Daily!D624+Daily!H624=0,IF(D623+H623&gt;0,"L",""),""))</f>
        <v/>
      </c>
      <c r="B624" s="34">
        <v>623</v>
      </c>
      <c r="C624" s="19">
        <f t="shared" ca="1" si="37"/>
        <v>46553</v>
      </c>
      <c r="D624" s="29">
        <f t="shared" ca="1" si="39"/>
        <v>244766.59194570611</v>
      </c>
      <c r="E624" s="29">
        <f ca="1">IF(C624&lt;Calculator!$D$26,0,IF(DAY($C624)=1,IF(D624-Calculator!$G$24&gt;0,Calculator!$G$24,D624),0))</f>
        <v>0</v>
      </c>
      <c r="F624" s="29">
        <f ca="1">IF(E624&gt;0,D624*Calculator!$G$22/12,0)</f>
        <v>0</v>
      </c>
      <c r="G624" s="29">
        <f ca="1">IF(E624&gt;0,(IFERROR(-PMT(Calculator!$G$22/12,Calculator!$G$23*12,Calculator!$G$20),0))-F624,0)</f>
        <v>0</v>
      </c>
      <c r="H624" s="29">
        <f t="shared" ca="1" si="40"/>
        <v>2850.5596482080205</v>
      </c>
      <c r="I624" s="29">
        <f t="shared" ca="1" si="38"/>
        <v>0.50763390995485302</v>
      </c>
      <c r="J624" s="30">
        <f>Calculator!$G$40</f>
        <v>6.5000000000000002E-2</v>
      </c>
      <c r="K624" s="29">
        <f ca="1">IF(C624&gt;=Calculator!$G$27,IF(DAY($C624)=1,Calculator!$G$34/2,IF(DAY($C624)=15,Calculator!$G$34/2,0)),0)</f>
        <v>4500</v>
      </c>
      <c r="L624" s="29">
        <f ca="1">IF(DAY($C624)=28,IF(H624=0,0,Calculator!$G$35),0)</f>
        <v>0</v>
      </c>
      <c r="M624" s="29">
        <f ca="1">IF(I624&gt;0,IF(DAY($C624)=1,SUM(INDIRECT("I"&amp;(ROW(C623)-DAY(C623))):I623),0),0)</f>
        <v>0</v>
      </c>
      <c r="N624" s="29">
        <f ca="1">IF(C624&lt;Calculator!$G$27,0,IF(C624=Calculator!$G$27,Calculator!$G$39,IF(H624-K624&lt;=0,IF(D624&gt;Calculator!$G$39,IF(H624-K624+E624+L624+M624+Calculator!$G$39&gt;Calculator!$G$39,Calculator!$G$39-(H624+E624+L624+M624-K624),Calculator!$G$39),D624),0)))</f>
        <v>10000</v>
      </c>
    </row>
    <row r="625" spans="1:14" ht="15.75" thickBot="1">
      <c r="A625" s="33" t="str">
        <f ca="1">IF(C625=Calculator!$H$27,"F",IF(Daily!D625+Daily!H625=0,IF(D624+H624&gt;0,"L",""),""))</f>
        <v/>
      </c>
      <c r="B625" s="34">
        <v>624</v>
      </c>
      <c r="C625" s="19">
        <f t="shared" ca="1" si="37"/>
        <v>46554</v>
      </c>
      <c r="D625" s="29">
        <f t="shared" ca="1" si="39"/>
        <v>234766.59194570611</v>
      </c>
      <c r="E625" s="29">
        <f ca="1">IF(C625&lt;Calculator!$D$26,0,IF(DAY($C625)=1,IF(D625-Calculator!$G$24&gt;0,Calculator!$G$24,D625),0))</f>
        <v>0</v>
      </c>
      <c r="F625" s="29">
        <f ca="1">IF(E625&gt;0,D625*Calculator!$G$22/12,0)</f>
        <v>0</v>
      </c>
      <c r="G625" s="29">
        <f ca="1">IF(E625&gt;0,(IFERROR(-PMT(Calculator!$G$22/12,Calculator!$G$23*12,Calculator!$G$20),0))-F625,0)</f>
        <v>0</v>
      </c>
      <c r="H625" s="29">
        <f t="shared" ca="1" si="40"/>
        <v>8350.55964820802</v>
      </c>
      <c r="I625" s="29">
        <f t="shared" ca="1" si="38"/>
        <v>1.4870859647493735</v>
      </c>
      <c r="J625" s="30">
        <f>Calculator!$G$40</f>
        <v>6.5000000000000002E-2</v>
      </c>
      <c r="K625" s="29">
        <f ca="1">IF(C625&gt;=Calculator!$G$27,IF(DAY($C625)=1,Calculator!$G$34/2,IF(DAY($C625)=15,Calculator!$G$34/2,0)),0)</f>
        <v>0</v>
      </c>
      <c r="L625" s="29">
        <f ca="1">IF(DAY($C625)=28,IF(H625=0,0,Calculator!$G$35),0)</f>
        <v>0</v>
      </c>
      <c r="M625" s="29">
        <f ca="1">IF(I625&gt;0,IF(DAY($C625)=1,SUM(INDIRECT("I"&amp;(ROW(C624)-DAY(C624))):I624),0),0)</f>
        <v>0</v>
      </c>
      <c r="N625" s="29">
        <f ca="1">IF(C625&lt;Calculator!$G$27,0,IF(C625=Calculator!$G$27,Calculator!$G$39,IF(H625-K625&lt;=0,IF(D625&gt;Calculator!$G$39,IF(H625-K625+E625+L625+M625+Calculator!$G$39&gt;Calculator!$G$39,Calculator!$G$39-(H625+E625+L625+M625-K625),Calculator!$G$39),D625),0)))</f>
        <v>0</v>
      </c>
    </row>
    <row r="626" spans="1:14" ht="15.75" thickBot="1">
      <c r="A626" s="33" t="str">
        <f ca="1">IF(C626=Calculator!$H$27,"F",IF(Daily!D626+Daily!H626=0,IF(D625+H625&gt;0,"L",""),""))</f>
        <v/>
      </c>
      <c r="B626" s="34">
        <v>625</v>
      </c>
      <c r="C626" s="19">
        <f t="shared" ca="1" si="37"/>
        <v>46555</v>
      </c>
      <c r="D626" s="29">
        <f t="shared" ca="1" si="39"/>
        <v>234766.59194570611</v>
      </c>
      <c r="E626" s="29">
        <f ca="1">IF(C626&lt;Calculator!$D$26,0,IF(DAY($C626)=1,IF(D626-Calculator!$G$24&gt;0,Calculator!$G$24,D626),0))</f>
        <v>0</v>
      </c>
      <c r="F626" s="29">
        <f ca="1">IF(E626&gt;0,D626*Calculator!$G$22/12,0)</f>
        <v>0</v>
      </c>
      <c r="G626" s="29">
        <f ca="1">IF(E626&gt;0,(IFERROR(-PMT(Calculator!$G$22/12,Calculator!$G$23*12,Calculator!$G$20),0))-F626,0)</f>
        <v>0</v>
      </c>
      <c r="H626" s="29">
        <f t="shared" ca="1" si="40"/>
        <v>8350.55964820802</v>
      </c>
      <c r="I626" s="29">
        <f t="shared" ca="1" si="38"/>
        <v>1.4870859647493735</v>
      </c>
      <c r="J626" s="30">
        <f>Calculator!$G$40</f>
        <v>6.5000000000000002E-2</v>
      </c>
      <c r="K626" s="29">
        <f ca="1">IF(C626&gt;=Calculator!$G$27,IF(DAY($C626)=1,Calculator!$G$34/2,IF(DAY($C626)=15,Calculator!$G$34/2,0)),0)</f>
        <v>0</v>
      </c>
      <c r="L626" s="29">
        <f ca="1">IF(DAY($C626)=28,IF(H626=0,0,Calculator!$G$35),0)</f>
        <v>0</v>
      </c>
      <c r="M626" s="29">
        <f ca="1">IF(I626&gt;0,IF(DAY($C626)=1,SUM(INDIRECT("I"&amp;(ROW(C625)-DAY(C625))):I625),0),0)</f>
        <v>0</v>
      </c>
      <c r="N626" s="29">
        <f ca="1">IF(C626&lt;Calculator!$G$27,0,IF(C626=Calculator!$G$27,Calculator!$G$39,IF(H626-K626&lt;=0,IF(D626&gt;Calculator!$G$39,IF(H626-K626+E626+L626+M626+Calculator!$G$39&gt;Calculator!$G$39,Calculator!$G$39-(H626+E626+L626+M626-K626),Calculator!$G$39),D626),0)))</f>
        <v>0</v>
      </c>
    </row>
    <row r="627" spans="1:14" ht="15.75" thickBot="1">
      <c r="A627" s="33" t="str">
        <f ca="1">IF(C627=Calculator!$H$27,"F",IF(Daily!D627+Daily!H627=0,IF(D626+H626&gt;0,"L",""),""))</f>
        <v/>
      </c>
      <c r="B627" s="34">
        <v>626</v>
      </c>
      <c r="C627" s="19">
        <f t="shared" ca="1" si="37"/>
        <v>46556</v>
      </c>
      <c r="D627" s="29">
        <f t="shared" ca="1" si="39"/>
        <v>234766.59194570611</v>
      </c>
      <c r="E627" s="29">
        <f ca="1">IF(C627&lt;Calculator!$D$26,0,IF(DAY($C627)=1,IF(D627-Calculator!$G$24&gt;0,Calculator!$G$24,D627),0))</f>
        <v>0</v>
      </c>
      <c r="F627" s="29">
        <f ca="1">IF(E627&gt;0,D627*Calculator!$G$22/12,0)</f>
        <v>0</v>
      </c>
      <c r="G627" s="29">
        <f ca="1">IF(E627&gt;0,(IFERROR(-PMT(Calculator!$G$22/12,Calculator!$G$23*12,Calculator!$G$20),0))-F627,0)</f>
        <v>0</v>
      </c>
      <c r="H627" s="29">
        <f t="shared" ca="1" si="40"/>
        <v>8350.55964820802</v>
      </c>
      <c r="I627" s="29">
        <f t="shared" ca="1" si="38"/>
        <v>1.4870859647493735</v>
      </c>
      <c r="J627" s="30">
        <f>Calculator!$G$40</f>
        <v>6.5000000000000002E-2</v>
      </c>
      <c r="K627" s="29">
        <f ca="1">IF(C627&gt;=Calculator!$G$27,IF(DAY($C627)=1,Calculator!$G$34/2,IF(DAY($C627)=15,Calculator!$G$34/2,0)),0)</f>
        <v>0</v>
      </c>
      <c r="L627" s="29">
        <f ca="1">IF(DAY($C627)=28,IF(H627=0,0,Calculator!$G$35),0)</f>
        <v>0</v>
      </c>
      <c r="M627" s="29">
        <f ca="1">IF(I627&gt;0,IF(DAY($C627)=1,SUM(INDIRECT("I"&amp;(ROW(C626)-DAY(C626))):I626),0),0)</f>
        <v>0</v>
      </c>
      <c r="N627" s="29">
        <f ca="1">IF(C627&lt;Calculator!$G$27,0,IF(C627=Calculator!$G$27,Calculator!$G$39,IF(H627-K627&lt;=0,IF(D627&gt;Calculator!$G$39,IF(H627-K627+E627+L627+M627+Calculator!$G$39&gt;Calculator!$G$39,Calculator!$G$39-(H627+E627+L627+M627-K627),Calculator!$G$39),D627),0)))</f>
        <v>0</v>
      </c>
    </row>
    <row r="628" spans="1:14" ht="15.75" thickBot="1">
      <c r="A628" s="33" t="str">
        <f ca="1">IF(C628=Calculator!$H$27,"F",IF(Daily!D628+Daily!H628=0,IF(D627+H627&gt;0,"L",""),""))</f>
        <v/>
      </c>
      <c r="B628" s="34">
        <v>627</v>
      </c>
      <c r="C628" s="19">
        <f t="shared" ca="1" si="37"/>
        <v>46557</v>
      </c>
      <c r="D628" s="29">
        <f t="shared" ca="1" si="39"/>
        <v>234766.59194570611</v>
      </c>
      <c r="E628" s="29">
        <f ca="1">IF(C628&lt;Calculator!$D$26,0,IF(DAY($C628)=1,IF(D628-Calculator!$G$24&gt;0,Calculator!$G$24,D628),0))</f>
        <v>0</v>
      </c>
      <c r="F628" s="29">
        <f ca="1">IF(E628&gt;0,D628*Calculator!$G$22/12,0)</f>
        <v>0</v>
      </c>
      <c r="G628" s="29">
        <f ca="1">IF(E628&gt;0,(IFERROR(-PMT(Calculator!$G$22/12,Calculator!$G$23*12,Calculator!$G$20),0))-F628,0)</f>
        <v>0</v>
      </c>
      <c r="H628" s="29">
        <f t="shared" ca="1" si="40"/>
        <v>8350.55964820802</v>
      </c>
      <c r="I628" s="29">
        <f t="shared" ca="1" si="38"/>
        <v>1.4870859647493735</v>
      </c>
      <c r="J628" s="30">
        <f>Calculator!$G$40</f>
        <v>6.5000000000000002E-2</v>
      </c>
      <c r="K628" s="29">
        <f ca="1">IF(C628&gt;=Calculator!$G$27,IF(DAY($C628)=1,Calculator!$G$34/2,IF(DAY($C628)=15,Calculator!$G$34/2,0)),0)</f>
        <v>0</v>
      </c>
      <c r="L628" s="29">
        <f ca="1">IF(DAY($C628)=28,IF(H628=0,0,Calculator!$G$35),0)</f>
        <v>0</v>
      </c>
      <c r="M628" s="29">
        <f ca="1">IF(I628&gt;0,IF(DAY($C628)=1,SUM(INDIRECT("I"&amp;(ROW(C627)-DAY(C627))):I627),0),0)</f>
        <v>0</v>
      </c>
      <c r="N628" s="29">
        <f ca="1">IF(C628&lt;Calculator!$G$27,0,IF(C628=Calculator!$G$27,Calculator!$G$39,IF(H628-K628&lt;=0,IF(D628&gt;Calculator!$G$39,IF(H628-K628+E628+L628+M628+Calculator!$G$39&gt;Calculator!$G$39,Calculator!$G$39-(H628+E628+L628+M628-K628),Calculator!$G$39),D628),0)))</f>
        <v>0</v>
      </c>
    </row>
    <row r="629" spans="1:14" ht="15.75" thickBot="1">
      <c r="A629" s="33" t="str">
        <f ca="1">IF(C629=Calculator!$H$27,"F",IF(Daily!D629+Daily!H629=0,IF(D628+H628&gt;0,"L",""),""))</f>
        <v/>
      </c>
      <c r="B629" s="34">
        <v>628</v>
      </c>
      <c r="C629" s="19">
        <f t="shared" ca="1" si="37"/>
        <v>46558</v>
      </c>
      <c r="D629" s="29">
        <f t="shared" ca="1" si="39"/>
        <v>234766.59194570611</v>
      </c>
      <c r="E629" s="29">
        <f ca="1">IF(C629&lt;Calculator!$D$26,0,IF(DAY($C629)=1,IF(D629-Calculator!$G$24&gt;0,Calculator!$G$24,D629),0))</f>
        <v>0</v>
      </c>
      <c r="F629" s="29">
        <f ca="1">IF(E629&gt;0,D629*Calculator!$G$22/12,0)</f>
        <v>0</v>
      </c>
      <c r="G629" s="29">
        <f ca="1">IF(E629&gt;0,(IFERROR(-PMT(Calculator!$G$22/12,Calculator!$G$23*12,Calculator!$G$20),0))-F629,0)</f>
        <v>0</v>
      </c>
      <c r="H629" s="29">
        <f t="shared" ca="1" si="40"/>
        <v>8350.55964820802</v>
      </c>
      <c r="I629" s="29">
        <f t="shared" ca="1" si="38"/>
        <v>1.4870859647493735</v>
      </c>
      <c r="J629" s="30">
        <f>Calculator!$G$40</f>
        <v>6.5000000000000002E-2</v>
      </c>
      <c r="K629" s="29">
        <f ca="1">IF(C629&gt;=Calculator!$G$27,IF(DAY($C629)=1,Calculator!$G$34/2,IF(DAY($C629)=15,Calculator!$G$34/2,0)),0)</f>
        <v>0</v>
      </c>
      <c r="L629" s="29">
        <f ca="1">IF(DAY($C629)=28,IF(H629=0,0,Calculator!$G$35),0)</f>
        <v>0</v>
      </c>
      <c r="M629" s="29">
        <f ca="1">IF(I629&gt;0,IF(DAY($C629)=1,SUM(INDIRECT("I"&amp;(ROW(C628)-DAY(C628))):I628),0),0)</f>
        <v>0</v>
      </c>
      <c r="N629" s="29">
        <f ca="1">IF(C629&lt;Calculator!$G$27,0,IF(C629=Calculator!$G$27,Calculator!$G$39,IF(H629-K629&lt;=0,IF(D629&gt;Calculator!$G$39,IF(H629-K629+E629+L629+M629+Calculator!$G$39&gt;Calculator!$G$39,Calculator!$G$39-(H629+E629+L629+M629-K629),Calculator!$G$39),D629),0)))</f>
        <v>0</v>
      </c>
    </row>
    <row r="630" spans="1:14" ht="15.75" thickBot="1">
      <c r="A630" s="33" t="str">
        <f ca="1">IF(C630=Calculator!$H$27,"F",IF(Daily!D630+Daily!H630=0,IF(D629+H629&gt;0,"L",""),""))</f>
        <v/>
      </c>
      <c r="B630" s="34">
        <v>629</v>
      </c>
      <c r="C630" s="19">
        <f t="shared" ca="1" si="37"/>
        <v>46559</v>
      </c>
      <c r="D630" s="29">
        <f t="shared" ca="1" si="39"/>
        <v>234766.59194570611</v>
      </c>
      <c r="E630" s="29">
        <f ca="1">IF(C630&lt;Calculator!$D$26,0,IF(DAY($C630)=1,IF(D630-Calculator!$G$24&gt;0,Calculator!$G$24,D630),0))</f>
        <v>0</v>
      </c>
      <c r="F630" s="29">
        <f ca="1">IF(E630&gt;0,D630*Calculator!$G$22/12,0)</f>
        <v>0</v>
      </c>
      <c r="G630" s="29">
        <f ca="1">IF(E630&gt;0,(IFERROR(-PMT(Calculator!$G$22/12,Calculator!$G$23*12,Calculator!$G$20),0))-F630,0)</f>
        <v>0</v>
      </c>
      <c r="H630" s="29">
        <f t="shared" ca="1" si="40"/>
        <v>8350.55964820802</v>
      </c>
      <c r="I630" s="29">
        <f t="shared" ca="1" si="38"/>
        <v>1.4870859647493735</v>
      </c>
      <c r="J630" s="30">
        <f>Calculator!$G$40</f>
        <v>6.5000000000000002E-2</v>
      </c>
      <c r="K630" s="29">
        <f ca="1">IF(C630&gt;=Calculator!$G$27,IF(DAY($C630)=1,Calculator!$G$34/2,IF(DAY($C630)=15,Calculator!$G$34/2,0)),0)</f>
        <v>0</v>
      </c>
      <c r="L630" s="29">
        <f ca="1">IF(DAY($C630)=28,IF(H630=0,0,Calculator!$G$35),0)</f>
        <v>0</v>
      </c>
      <c r="M630" s="29">
        <f ca="1">IF(I630&gt;0,IF(DAY($C630)=1,SUM(INDIRECT("I"&amp;(ROW(C629)-DAY(C629))):I629),0),0)</f>
        <v>0</v>
      </c>
      <c r="N630" s="29">
        <f ca="1">IF(C630&lt;Calculator!$G$27,0,IF(C630=Calculator!$G$27,Calculator!$G$39,IF(H630-K630&lt;=0,IF(D630&gt;Calculator!$G$39,IF(H630-K630+E630+L630+M630+Calculator!$G$39&gt;Calculator!$G$39,Calculator!$G$39-(H630+E630+L630+M630-K630),Calculator!$G$39),D630),0)))</f>
        <v>0</v>
      </c>
    </row>
    <row r="631" spans="1:14" ht="15.75" thickBot="1">
      <c r="A631" s="33" t="str">
        <f ca="1">IF(C631=Calculator!$H$27,"F",IF(Daily!D631+Daily!H631=0,IF(D630+H630&gt;0,"L",""),""))</f>
        <v/>
      </c>
      <c r="B631" s="34">
        <v>630</v>
      </c>
      <c r="C631" s="19">
        <f t="shared" ca="1" si="37"/>
        <v>46560</v>
      </c>
      <c r="D631" s="29">
        <f t="shared" ca="1" si="39"/>
        <v>234766.59194570611</v>
      </c>
      <c r="E631" s="29">
        <f ca="1">IF(C631&lt;Calculator!$D$26,0,IF(DAY($C631)=1,IF(D631-Calculator!$G$24&gt;0,Calculator!$G$24,D631),0))</f>
        <v>0</v>
      </c>
      <c r="F631" s="29">
        <f ca="1">IF(E631&gt;0,D631*Calculator!$G$22/12,0)</f>
        <v>0</v>
      </c>
      <c r="G631" s="29">
        <f ca="1">IF(E631&gt;0,(IFERROR(-PMT(Calculator!$G$22/12,Calculator!$G$23*12,Calculator!$G$20),0))-F631,0)</f>
        <v>0</v>
      </c>
      <c r="H631" s="29">
        <f t="shared" ca="1" si="40"/>
        <v>8350.55964820802</v>
      </c>
      <c r="I631" s="29">
        <f t="shared" ca="1" si="38"/>
        <v>1.4870859647493735</v>
      </c>
      <c r="J631" s="30">
        <f>Calculator!$G$40</f>
        <v>6.5000000000000002E-2</v>
      </c>
      <c r="K631" s="29">
        <f ca="1">IF(C631&gt;=Calculator!$G$27,IF(DAY($C631)=1,Calculator!$G$34/2,IF(DAY($C631)=15,Calculator!$G$34/2,0)),0)</f>
        <v>0</v>
      </c>
      <c r="L631" s="29">
        <f ca="1">IF(DAY($C631)=28,IF(H631=0,0,Calculator!$G$35),0)</f>
        <v>0</v>
      </c>
      <c r="M631" s="29">
        <f ca="1">IF(I631&gt;0,IF(DAY($C631)=1,SUM(INDIRECT("I"&amp;(ROW(C630)-DAY(C630))):I630),0),0)</f>
        <v>0</v>
      </c>
      <c r="N631" s="29">
        <f ca="1">IF(C631&lt;Calculator!$G$27,0,IF(C631=Calculator!$G$27,Calculator!$G$39,IF(H631-K631&lt;=0,IF(D631&gt;Calculator!$G$39,IF(H631-K631+E631+L631+M631+Calculator!$G$39&gt;Calculator!$G$39,Calculator!$G$39-(H631+E631+L631+M631-K631),Calculator!$G$39),D631),0)))</f>
        <v>0</v>
      </c>
    </row>
    <row r="632" spans="1:14" ht="15.75" thickBot="1">
      <c r="A632" s="33" t="str">
        <f ca="1">IF(C632=Calculator!$H$27,"F",IF(Daily!D632+Daily!H632=0,IF(D631+H631&gt;0,"L",""),""))</f>
        <v/>
      </c>
      <c r="B632" s="34">
        <v>631</v>
      </c>
      <c r="C632" s="19">
        <f t="shared" ca="1" si="37"/>
        <v>46561</v>
      </c>
      <c r="D632" s="29">
        <f t="shared" ca="1" si="39"/>
        <v>234766.59194570611</v>
      </c>
      <c r="E632" s="29">
        <f ca="1">IF(C632&lt;Calculator!$D$26,0,IF(DAY($C632)=1,IF(D632-Calculator!$G$24&gt;0,Calculator!$G$24,D632),0))</f>
        <v>0</v>
      </c>
      <c r="F632" s="29">
        <f ca="1">IF(E632&gt;0,D632*Calculator!$G$22/12,0)</f>
        <v>0</v>
      </c>
      <c r="G632" s="29">
        <f ca="1">IF(E632&gt;0,(IFERROR(-PMT(Calculator!$G$22/12,Calculator!$G$23*12,Calculator!$G$20),0))-F632,0)</f>
        <v>0</v>
      </c>
      <c r="H632" s="29">
        <f t="shared" ca="1" si="40"/>
        <v>8350.55964820802</v>
      </c>
      <c r="I632" s="29">
        <f t="shared" ca="1" si="38"/>
        <v>1.4870859647493735</v>
      </c>
      <c r="J632" s="30">
        <f>Calculator!$G$40</f>
        <v>6.5000000000000002E-2</v>
      </c>
      <c r="K632" s="29">
        <f ca="1">IF(C632&gt;=Calculator!$G$27,IF(DAY($C632)=1,Calculator!$G$34/2,IF(DAY($C632)=15,Calculator!$G$34/2,0)),0)</f>
        <v>0</v>
      </c>
      <c r="L632" s="29">
        <f ca="1">IF(DAY($C632)=28,IF(H632=0,0,Calculator!$G$35),0)</f>
        <v>0</v>
      </c>
      <c r="M632" s="29">
        <f ca="1">IF(I632&gt;0,IF(DAY($C632)=1,SUM(INDIRECT("I"&amp;(ROW(C631)-DAY(C631))):I631),0),0)</f>
        <v>0</v>
      </c>
      <c r="N632" s="29">
        <f ca="1">IF(C632&lt;Calculator!$G$27,0,IF(C632=Calculator!$G$27,Calculator!$G$39,IF(H632-K632&lt;=0,IF(D632&gt;Calculator!$G$39,IF(H632-K632+E632+L632+M632+Calculator!$G$39&gt;Calculator!$G$39,Calculator!$G$39-(H632+E632+L632+M632-K632),Calculator!$G$39),D632),0)))</f>
        <v>0</v>
      </c>
    </row>
    <row r="633" spans="1:14" ht="15.75" thickBot="1">
      <c r="A633" s="33" t="str">
        <f ca="1">IF(C633=Calculator!$H$27,"F",IF(Daily!D633+Daily!H633=0,IF(D632+H632&gt;0,"L",""),""))</f>
        <v/>
      </c>
      <c r="B633" s="34">
        <v>632</v>
      </c>
      <c r="C633" s="19">
        <f t="shared" ca="1" si="37"/>
        <v>46562</v>
      </c>
      <c r="D633" s="29">
        <f t="shared" ca="1" si="39"/>
        <v>234766.59194570611</v>
      </c>
      <c r="E633" s="29">
        <f ca="1">IF(C633&lt;Calculator!$D$26,0,IF(DAY($C633)=1,IF(D633-Calculator!$G$24&gt;0,Calculator!$G$24,D633),0))</f>
        <v>0</v>
      </c>
      <c r="F633" s="29">
        <f ca="1">IF(E633&gt;0,D633*Calculator!$G$22/12,0)</f>
        <v>0</v>
      </c>
      <c r="G633" s="29">
        <f ca="1">IF(E633&gt;0,(IFERROR(-PMT(Calculator!$G$22/12,Calculator!$G$23*12,Calculator!$G$20),0))-F633,0)</f>
        <v>0</v>
      </c>
      <c r="H633" s="29">
        <f t="shared" ca="1" si="40"/>
        <v>8350.55964820802</v>
      </c>
      <c r="I633" s="29">
        <f t="shared" ca="1" si="38"/>
        <v>1.4870859647493735</v>
      </c>
      <c r="J633" s="30">
        <f>Calculator!$G$40</f>
        <v>6.5000000000000002E-2</v>
      </c>
      <c r="K633" s="29">
        <f ca="1">IF(C633&gt;=Calculator!$G$27,IF(DAY($C633)=1,Calculator!$G$34/2,IF(DAY($C633)=15,Calculator!$G$34/2,0)),0)</f>
        <v>0</v>
      </c>
      <c r="L633" s="29">
        <f ca="1">IF(DAY($C633)=28,IF(H633=0,0,Calculator!$G$35),0)</f>
        <v>0</v>
      </c>
      <c r="M633" s="29">
        <f ca="1">IF(I633&gt;0,IF(DAY($C633)=1,SUM(INDIRECT("I"&amp;(ROW(C632)-DAY(C632))):I632),0),0)</f>
        <v>0</v>
      </c>
      <c r="N633" s="29">
        <f ca="1">IF(C633&lt;Calculator!$G$27,0,IF(C633=Calculator!$G$27,Calculator!$G$39,IF(H633-K633&lt;=0,IF(D633&gt;Calculator!$G$39,IF(H633-K633+E633+L633+M633+Calculator!$G$39&gt;Calculator!$G$39,Calculator!$G$39-(H633+E633+L633+M633-K633),Calculator!$G$39),D633),0)))</f>
        <v>0</v>
      </c>
    </row>
    <row r="634" spans="1:14" ht="15.75" thickBot="1">
      <c r="A634" s="33" t="str">
        <f ca="1">IF(C634=Calculator!$H$27,"F",IF(Daily!D634+Daily!H634=0,IF(D633+H633&gt;0,"L",""),""))</f>
        <v/>
      </c>
      <c r="B634" s="34">
        <v>633</v>
      </c>
      <c r="C634" s="19">
        <f t="shared" ca="1" si="37"/>
        <v>46563</v>
      </c>
      <c r="D634" s="29">
        <f t="shared" ca="1" si="39"/>
        <v>234766.59194570611</v>
      </c>
      <c r="E634" s="29">
        <f ca="1">IF(C634&lt;Calculator!$D$26,0,IF(DAY($C634)=1,IF(D634-Calculator!$G$24&gt;0,Calculator!$G$24,D634),0))</f>
        <v>0</v>
      </c>
      <c r="F634" s="29">
        <f ca="1">IF(E634&gt;0,D634*Calculator!$G$22/12,0)</f>
        <v>0</v>
      </c>
      <c r="G634" s="29">
        <f ca="1">IF(E634&gt;0,(IFERROR(-PMT(Calculator!$G$22/12,Calculator!$G$23*12,Calculator!$G$20),0))-F634,0)</f>
        <v>0</v>
      </c>
      <c r="H634" s="29">
        <f t="shared" ca="1" si="40"/>
        <v>8350.55964820802</v>
      </c>
      <c r="I634" s="29">
        <f t="shared" ca="1" si="38"/>
        <v>1.4870859647493735</v>
      </c>
      <c r="J634" s="30">
        <f>Calculator!$G$40</f>
        <v>6.5000000000000002E-2</v>
      </c>
      <c r="K634" s="29">
        <f ca="1">IF(C634&gt;=Calculator!$G$27,IF(DAY($C634)=1,Calculator!$G$34/2,IF(DAY($C634)=15,Calculator!$G$34/2,0)),0)</f>
        <v>0</v>
      </c>
      <c r="L634" s="29">
        <f ca="1">IF(DAY($C634)=28,IF(H634=0,0,Calculator!$G$35),0)</f>
        <v>0</v>
      </c>
      <c r="M634" s="29">
        <f ca="1">IF(I634&gt;0,IF(DAY($C634)=1,SUM(INDIRECT("I"&amp;(ROW(C633)-DAY(C633))):I633),0),0)</f>
        <v>0</v>
      </c>
      <c r="N634" s="29">
        <f ca="1">IF(C634&lt;Calculator!$G$27,0,IF(C634=Calculator!$G$27,Calculator!$G$39,IF(H634-K634&lt;=0,IF(D634&gt;Calculator!$G$39,IF(H634-K634+E634+L634+M634+Calculator!$G$39&gt;Calculator!$G$39,Calculator!$G$39-(H634+E634+L634+M634-K634),Calculator!$G$39),D634),0)))</f>
        <v>0</v>
      </c>
    </row>
    <row r="635" spans="1:14" ht="15.75" thickBot="1">
      <c r="A635" s="33" t="str">
        <f ca="1">IF(C635=Calculator!$H$27,"F",IF(Daily!D635+Daily!H635=0,IF(D634+H634&gt;0,"L",""),""))</f>
        <v/>
      </c>
      <c r="B635" s="34">
        <v>634</v>
      </c>
      <c r="C635" s="19">
        <f t="shared" ca="1" si="37"/>
        <v>46564</v>
      </c>
      <c r="D635" s="29">
        <f t="shared" ca="1" si="39"/>
        <v>234766.59194570611</v>
      </c>
      <c r="E635" s="29">
        <f ca="1">IF(C635&lt;Calculator!$D$26,0,IF(DAY($C635)=1,IF(D635-Calculator!$G$24&gt;0,Calculator!$G$24,D635),0))</f>
        <v>0</v>
      </c>
      <c r="F635" s="29">
        <f ca="1">IF(E635&gt;0,D635*Calculator!$G$22/12,0)</f>
        <v>0</v>
      </c>
      <c r="G635" s="29">
        <f ca="1">IF(E635&gt;0,(IFERROR(-PMT(Calculator!$G$22/12,Calculator!$G$23*12,Calculator!$G$20),0))-F635,0)</f>
        <v>0</v>
      </c>
      <c r="H635" s="29">
        <f t="shared" ca="1" si="40"/>
        <v>8350.55964820802</v>
      </c>
      <c r="I635" s="29">
        <f t="shared" ca="1" si="38"/>
        <v>1.4870859647493735</v>
      </c>
      <c r="J635" s="30">
        <f>Calculator!$G$40</f>
        <v>6.5000000000000002E-2</v>
      </c>
      <c r="K635" s="29">
        <f ca="1">IF(C635&gt;=Calculator!$G$27,IF(DAY($C635)=1,Calculator!$G$34/2,IF(DAY($C635)=15,Calculator!$G$34/2,0)),0)</f>
        <v>0</v>
      </c>
      <c r="L635" s="29">
        <f ca="1">IF(DAY($C635)=28,IF(H635=0,0,Calculator!$G$35),0)</f>
        <v>0</v>
      </c>
      <c r="M635" s="29">
        <f ca="1">IF(I635&gt;0,IF(DAY($C635)=1,SUM(INDIRECT("I"&amp;(ROW(C634)-DAY(C634))):I634),0),0)</f>
        <v>0</v>
      </c>
      <c r="N635" s="29">
        <f ca="1">IF(C635&lt;Calculator!$G$27,0,IF(C635=Calculator!$G$27,Calculator!$G$39,IF(H635-K635&lt;=0,IF(D635&gt;Calculator!$G$39,IF(H635-K635+E635+L635+M635+Calculator!$G$39&gt;Calculator!$G$39,Calculator!$G$39-(H635+E635+L635+M635-K635),Calculator!$G$39),D635),0)))</f>
        <v>0</v>
      </c>
    </row>
    <row r="636" spans="1:14" ht="15.75" thickBot="1">
      <c r="A636" s="33" t="str">
        <f ca="1">IF(C636=Calculator!$H$27,"F",IF(Daily!D636+Daily!H636=0,IF(D635+H635&gt;0,"L",""),""))</f>
        <v/>
      </c>
      <c r="B636" s="34">
        <v>635</v>
      </c>
      <c r="C636" s="19">
        <f t="shared" ca="1" si="37"/>
        <v>46565</v>
      </c>
      <c r="D636" s="29">
        <f t="shared" ca="1" si="39"/>
        <v>234766.59194570611</v>
      </c>
      <c r="E636" s="29">
        <f ca="1">IF(C636&lt;Calculator!$D$26,0,IF(DAY($C636)=1,IF(D636-Calculator!$G$24&gt;0,Calculator!$G$24,D636),0))</f>
        <v>0</v>
      </c>
      <c r="F636" s="29">
        <f ca="1">IF(E636&gt;0,D636*Calculator!$G$22/12,0)</f>
        <v>0</v>
      </c>
      <c r="G636" s="29">
        <f ca="1">IF(E636&gt;0,(IFERROR(-PMT(Calculator!$G$22/12,Calculator!$G$23*12,Calculator!$G$20),0))-F636,0)</f>
        <v>0</v>
      </c>
      <c r="H636" s="29">
        <f t="shared" ca="1" si="40"/>
        <v>8350.55964820802</v>
      </c>
      <c r="I636" s="29">
        <f t="shared" ca="1" si="38"/>
        <v>1.4870859647493735</v>
      </c>
      <c r="J636" s="30">
        <f>Calculator!$G$40</f>
        <v>6.5000000000000002E-2</v>
      </c>
      <c r="K636" s="29">
        <f ca="1">IF(C636&gt;=Calculator!$G$27,IF(DAY($C636)=1,Calculator!$G$34/2,IF(DAY($C636)=15,Calculator!$G$34/2,0)),0)</f>
        <v>0</v>
      </c>
      <c r="L636" s="29">
        <f ca="1">IF(DAY($C636)=28,IF(H636=0,0,Calculator!$G$35),0)</f>
        <v>0</v>
      </c>
      <c r="M636" s="29">
        <f ca="1">IF(I636&gt;0,IF(DAY($C636)=1,SUM(INDIRECT("I"&amp;(ROW(C635)-DAY(C635))):I635),0),0)</f>
        <v>0</v>
      </c>
      <c r="N636" s="29">
        <f ca="1">IF(C636&lt;Calculator!$G$27,0,IF(C636=Calculator!$G$27,Calculator!$G$39,IF(H636-K636&lt;=0,IF(D636&gt;Calculator!$G$39,IF(H636-K636+E636+L636+M636+Calculator!$G$39&gt;Calculator!$G$39,Calculator!$G$39-(H636+E636+L636+M636-K636),Calculator!$G$39),D636),0)))</f>
        <v>0</v>
      </c>
    </row>
    <row r="637" spans="1:14" ht="15.75" thickBot="1">
      <c r="A637" s="33" t="str">
        <f ca="1">IF(C637=Calculator!$H$27,"F",IF(Daily!D637+Daily!H637=0,IF(D636+H636&gt;0,"L",""),""))</f>
        <v/>
      </c>
      <c r="B637" s="34">
        <v>636</v>
      </c>
      <c r="C637" s="19">
        <f t="shared" ca="1" si="37"/>
        <v>46566</v>
      </c>
      <c r="D637" s="29">
        <f t="shared" ca="1" si="39"/>
        <v>234766.59194570611</v>
      </c>
      <c r="E637" s="29">
        <f ca="1">IF(C637&lt;Calculator!$D$26,0,IF(DAY($C637)=1,IF(D637-Calculator!$G$24&gt;0,Calculator!$G$24,D637),0))</f>
        <v>0</v>
      </c>
      <c r="F637" s="29">
        <f ca="1">IF(E637&gt;0,D637*Calculator!$G$22/12,0)</f>
        <v>0</v>
      </c>
      <c r="G637" s="29">
        <f ca="1">IF(E637&gt;0,(IFERROR(-PMT(Calculator!$G$22/12,Calculator!$G$23*12,Calculator!$G$20),0))-F637,0)</f>
        <v>0</v>
      </c>
      <c r="H637" s="29">
        <f t="shared" ca="1" si="40"/>
        <v>8350.55964820802</v>
      </c>
      <c r="I637" s="29">
        <f t="shared" ca="1" si="38"/>
        <v>1.4870859647493735</v>
      </c>
      <c r="J637" s="30">
        <f>Calculator!$G$40</f>
        <v>6.5000000000000002E-2</v>
      </c>
      <c r="K637" s="29">
        <f ca="1">IF(C637&gt;=Calculator!$G$27,IF(DAY($C637)=1,Calculator!$G$34/2,IF(DAY($C637)=15,Calculator!$G$34/2,0)),0)</f>
        <v>0</v>
      </c>
      <c r="L637" s="29">
        <f ca="1">IF(DAY($C637)=28,IF(H637=0,0,Calculator!$G$35),0)</f>
        <v>5000</v>
      </c>
      <c r="M637" s="29">
        <f ca="1">IF(I637&gt;0,IF(DAY($C637)=1,SUM(INDIRECT("I"&amp;(ROW(C636)-DAY(C636))):I636),0),0)</f>
        <v>0</v>
      </c>
      <c r="N637" s="29">
        <f ca="1">IF(C637&lt;Calculator!$G$27,0,IF(C637=Calculator!$G$27,Calculator!$G$39,IF(H637-K637&lt;=0,IF(D637&gt;Calculator!$G$39,IF(H637-K637+E637+L637+M637+Calculator!$G$39&gt;Calculator!$G$39,Calculator!$G$39-(H637+E637+L637+M637-K637),Calculator!$G$39),D637),0)))</f>
        <v>0</v>
      </c>
    </row>
    <row r="638" spans="1:14" ht="15.75" thickBot="1">
      <c r="A638" s="33" t="str">
        <f ca="1">IF(C638=Calculator!$H$27,"F",IF(Daily!D638+Daily!H638=0,IF(D637+H637&gt;0,"L",""),""))</f>
        <v/>
      </c>
      <c r="B638" s="34">
        <v>637</v>
      </c>
      <c r="C638" s="19">
        <f t="shared" ca="1" si="37"/>
        <v>46567</v>
      </c>
      <c r="D638" s="29">
        <f t="shared" ca="1" si="39"/>
        <v>234766.59194570611</v>
      </c>
      <c r="E638" s="29">
        <f ca="1">IF(C638&lt;Calculator!$D$26,0,IF(DAY($C638)=1,IF(D638-Calculator!$G$24&gt;0,Calculator!$G$24,D638),0))</f>
        <v>0</v>
      </c>
      <c r="F638" s="29">
        <f ca="1">IF(E638&gt;0,D638*Calculator!$G$22/12,0)</f>
        <v>0</v>
      </c>
      <c r="G638" s="29">
        <f ca="1">IF(E638&gt;0,(IFERROR(-PMT(Calculator!$G$22/12,Calculator!$G$23*12,Calculator!$G$20),0))-F638,0)</f>
        <v>0</v>
      </c>
      <c r="H638" s="29">
        <f t="shared" ca="1" si="40"/>
        <v>13350.55964820802</v>
      </c>
      <c r="I638" s="29">
        <f t="shared" ca="1" si="38"/>
        <v>2.3774969236534833</v>
      </c>
      <c r="J638" s="30">
        <f>Calculator!$G$40</f>
        <v>6.5000000000000002E-2</v>
      </c>
      <c r="K638" s="29">
        <f ca="1">IF(C638&gt;=Calculator!$G$27,IF(DAY($C638)=1,Calculator!$G$34/2,IF(DAY($C638)=15,Calculator!$G$34/2,0)),0)</f>
        <v>0</v>
      </c>
      <c r="L638" s="29">
        <f ca="1">IF(DAY($C638)=28,IF(H638=0,0,Calculator!$G$35),0)</f>
        <v>0</v>
      </c>
      <c r="M638" s="29">
        <f ca="1">IF(I638&gt;0,IF(DAY($C638)=1,SUM(INDIRECT("I"&amp;(ROW(C637)-DAY(C637))):I637),0),0)</f>
        <v>0</v>
      </c>
      <c r="N638" s="29">
        <f ca="1">IF(C638&lt;Calculator!$G$27,0,IF(C638=Calculator!$G$27,Calculator!$G$39,IF(H638-K638&lt;=0,IF(D638&gt;Calculator!$G$39,IF(H638-K638+E638+L638+M638+Calculator!$G$39&gt;Calculator!$G$39,Calculator!$G$39-(H638+E638+L638+M638-K638),Calculator!$G$39),D638),0)))</f>
        <v>0</v>
      </c>
    </row>
    <row r="639" spans="1:14" ht="15.75" thickBot="1">
      <c r="A639" s="33" t="str">
        <f ca="1">IF(C639=Calculator!$H$27,"F",IF(Daily!D639+Daily!H639=0,IF(D638+H638&gt;0,"L",""),""))</f>
        <v/>
      </c>
      <c r="B639" s="34">
        <v>638</v>
      </c>
      <c r="C639" s="19">
        <f t="shared" ca="1" si="37"/>
        <v>46568</v>
      </c>
      <c r="D639" s="29">
        <f t="shared" ca="1" si="39"/>
        <v>234766.59194570611</v>
      </c>
      <c r="E639" s="29">
        <f ca="1">IF(C639&lt;Calculator!$D$26,0,IF(DAY($C639)=1,IF(D639-Calculator!$G$24&gt;0,Calculator!$G$24,D639),0))</f>
        <v>0</v>
      </c>
      <c r="F639" s="29">
        <f ca="1">IF(E639&gt;0,D639*Calculator!$G$22/12,0)</f>
        <v>0</v>
      </c>
      <c r="G639" s="29">
        <f ca="1">IF(E639&gt;0,(IFERROR(-PMT(Calculator!$G$22/12,Calculator!$G$23*12,Calculator!$G$20),0))-F639,0)</f>
        <v>0</v>
      </c>
      <c r="H639" s="29">
        <f t="shared" ca="1" si="40"/>
        <v>13350.55964820802</v>
      </c>
      <c r="I639" s="29">
        <f t="shared" ca="1" si="38"/>
        <v>2.3774969236534833</v>
      </c>
      <c r="J639" s="30">
        <f>Calculator!$G$40</f>
        <v>6.5000000000000002E-2</v>
      </c>
      <c r="K639" s="29">
        <f ca="1">IF(C639&gt;=Calculator!$G$27,IF(DAY($C639)=1,Calculator!$G$34/2,IF(DAY($C639)=15,Calculator!$G$34/2,0)),0)</f>
        <v>0</v>
      </c>
      <c r="L639" s="29">
        <f ca="1">IF(DAY($C639)=28,IF(H639=0,0,Calculator!$G$35),0)</f>
        <v>0</v>
      </c>
      <c r="M639" s="29">
        <f ca="1">IF(I639&gt;0,IF(DAY($C639)=1,SUM(INDIRECT("I"&amp;(ROW(C638)-DAY(C638))):I638),0),0)</f>
        <v>0</v>
      </c>
      <c r="N639" s="29">
        <f ca="1">IF(C639&lt;Calculator!$G$27,0,IF(C639=Calculator!$G$27,Calculator!$G$39,IF(H639-K639&lt;=0,IF(D639&gt;Calculator!$G$39,IF(H639-K639+E639+L639+M639+Calculator!$G$39&gt;Calculator!$G$39,Calculator!$G$39-(H639+E639+L639+M639-K639),Calculator!$G$39),D639),0)))</f>
        <v>0</v>
      </c>
    </row>
    <row r="640" spans="1:14" ht="15.75" thickBot="1">
      <c r="A640" s="33" t="str">
        <f ca="1">IF(C640=Calculator!$H$27,"F",IF(Daily!D640+Daily!H640=0,IF(D639+H639&gt;0,"L",""),""))</f>
        <v/>
      </c>
      <c r="B640" s="34">
        <v>639</v>
      </c>
      <c r="C640" s="19">
        <f t="shared" ca="1" si="37"/>
        <v>46569</v>
      </c>
      <c r="D640" s="29">
        <f t="shared" ca="1" si="39"/>
        <v>234766.59194570611</v>
      </c>
      <c r="E640" s="29">
        <f ca="1">IF(C640&lt;Calculator!$D$26,0,IF(DAY($C640)=1,IF(D640-Calculator!$G$24&gt;0,Calculator!$G$24,D640),0))</f>
        <v>1878.8756805424866</v>
      </c>
      <c r="F640" s="29">
        <f ca="1">IF(E640&gt;0,D640*Calculator!$G$22/12,0)</f>
        <v>978.19413310710888</v>
      </c>
      <c r="G640" s="29">
        <f ca="1">IF(E640&gt;0,(IFERROR(-PMT(Calculator!$G$22/12,Calculator!$G$23*12,Calculator!$G$20),0))-F640,0)</f>
        <v>900.68154743537775</v>
      </c>
      <c r="H640" s="29">
        <f t="shared" ca="1" si="40"/>
        <v>13350.55964820802</v>
      </c>
      <c r="I640" s="29">
        <f t="shared" ca="1" si="38"/>
        <v>2.3774969236534833</v>
      </c>
      <c r="J640" s="30">
        <f>Calculator!$G$40</f>
        <v>6.5000000000000002E-2</v>
      </c>
      <c r="K640" s="29">
        <f ca="1">IF(C640&gt;=Calculator!$G$27,IF(DAY($C640)=1,Calculator!$G$34/2,IF(DAY($C640)=15,Calculator!$G$34/2,0)),0)</f>
        <v>4500</v>
      </c>
      <c r="L640" s="29">
        <f ca="1">IF(DAY($C640)=28,IF(H640=0,0,Calculator!$G$35),0)</f>
        <v>0</v>
      </c>
      <c r="M640" s="29">
        <f ca="1">IF(I640&gt;0,IF(DAY($C640)=1,SUM(INDIRECT("I"&amp;(ROW(C639)-DAY(C639))):I639),0),0)</f>
        <v>33.13603942236611</v>
      </c>
      <c r="N640" s="29">
        <f ca="1">IF(C640&lt;Calculator!$G$27,0,IF(C640=Calculator!$G$27,Calculator!$G$39,IF(H640-K640&lt;=0,IF(D640&gt;Calculator!$G$39,IF(H640-K640+E640+L640+M640+Calculator!$G$39&gt;Calculator!$G$39,Calculator!$G$39-(H640+E640+L640+M640-K640),Calculator!$G$39),D640),0)))</f>
        <v>0</v>
      </c>
    </row>
    <row r="641" spans="1:14" ht="15.75" thickBot="1">
      <c r="A641" s="33" t="str">
        <f ca="1">IF(C641=Calculator!$H$27,"F",IF(Daily!D641+Daily!H641=0,IF(D640+H640&gt;0,"L",""),""))</f>
        <v/>
      </c>
      <c r="B641" s="34">
        <v>640</v>
      </c>
      <c r="C641" s="19">
        <f t="shared" ca="1" si="37"/>
        <v>46570</v>
      </c>
      <c r="D641" s="29">
        <f t="shared" ca="1" si="39"/>
        <v>233865.91039827073</v>
      </c>
      <c r="E641" s="29">
        <f ca="1">IF(C641&lt;Calculator!$D$26,0,IF(DAY($C641)=1,IF(D641-Calculator!$G$24&gt;0,Calculator!$G$24,D641),0))</f>
        <v>0</v>
      </c>
      <c r="F641" s="29">
        <f ca="1">IF(E641&gt;0,D641*Calculator!$G$22/12,0)</f>
        <v>0</v>
      </c>
      <c r="G641" s="29">
        <f ca="1">IF(E641&gt;0,(IFERROR(-PMT(Calculator!$G$22/12,Calculator!$G$23*12,Calculator!$G$20),0))-F641,0)</f>
        <v>0</v>
      </c>
      <c r="H641" s="29">
        <f t="shared" ca="1" si="40"/>
        <v>10762.571368172874</v>
      </c>
      <c r="I641" s="29">
        <f t="shared" ca="1" si="38"/>
        <v>1.9166222984417447</v>
      </c>
      <c r="J641" s="30">
        <f>Calculator!$G$40</f>
        <v>6.5000000000000002E-2</v>
      </c>
      <c r="K641" s="29">
        <f ca="1">IF(C641&gt;=Calculator!$G$27,IF(DAY($C641)=1,Calculator!$G$34/2,IF(DAY($C641)=15,Calculator!$G$34/2,0)),0)</f>
        <v>0</v>
      </c>
      <c r="L641" s="29">
        <f ca="1">IF(DAY($C641)=28,IF(H641=0,0,Calculator!$G$35),0)</f>
        <v>0</v>
      </c>
      <c r="M641" s="29">
        <f ca="1">IF(I641&gt;0,IF(DAY($C641)=1,SUM(INDIRECT("I"&amp;(ROW(C640)-DAY(C640))):I640),0),0)</f>
        <v>0</v>
      </c>
      <c r="N641" s="29">
        <f ca="1">IF(C641&lt;Calculator!$G$27,0,IF(C641=Calculator!$G$27,Calculator!$G$39,IF(H641-K641&lt;=0,IF(D641&gt;Calculator!$G$39,IF(H641-K641+E641+L641+M641+Calculator!$G$39&gt;Calculator!$G$39,Calculator!$G$39-(H641+E641+L641+M641-K641),Calculator!$G$39),D641),0)))</f>
        <v>0</v>
      </c>
    </row>
    <row r="642" spans="1:14" ht="15.75" thickBot="1">
      <c r="A642" s="33" t="str">
        <f ca="1">IF(C642=Calculator!$H$27,"F",IF(Daily!D642+Daily!H642=0,IF(D641+H641&gt;0,"L",""),""))</f>
        <v/>
      </c>
      <c r="B642" s="34">
        <v>641</v>
      </c>
      <c r="C642" s="19">
        <f t="shared" ca="1" si="37"/>
        <v>46571</v>
      </c>
      <c r="D642" s="29">
        <f t="shared" ca="1" si="39"/>
        <v>233865.91039827073</v>
      </c>
      <c r="E642" s="29">
        <f ca="1">IF(C642&lt;Calculator!$D$26,0,IF(DAY($C642)=1,IF(D642-Calculator!$G$24&gt;0,Calculator!$G$24,D642),0))</f>
        <v>0</v>
      </c>
      <c r="F642" s="29">
        <f ca="1">IF(E642&gt;0,D642*Calculator!$G$22/12,0)</f>
        <v>0</v>
      </c>
      <c r="G642" s="29">
        <f ca="1">IF(E642&gt;0,(IFERROR(-PMT(Calculator!$G$22/12,Calculator!$G$23*12,Calculator!$G$20),0))-F642,0)</f>
        <v>0</v>
      </c>
      <c r="H642" s="29">
        <f t="shared" ca="1" si="40"/>
        <v>10762.571368172874</v>
      </c>
      <c r="I642" s="29">
        <f t="shared" ca="1" si="38"/>
        <v>1.9166222984417447</v>
      </c>
      <c r="J642" s="30">
        <f>Calculator!$G$40</f>
        <v>6.5000000000000002E-2</v>
      </c>
      <c r="K642" s="29">
        <f ca="1">IF(C642&gt;=Calculator!$G$27,IF(DAY($C642)=1,Calculator!$G$34/2,IF(DAY($C642)=15,Calculator!$G$34/2,0)),0)</f>
        <v>0</v>
      </c>
      <c r="L642" s="29">
        <f ca="1">IF(DAY($C642)=28,IF(H642=0,0,Calculator!$G$35),0)</f>
        <v>0</v>
      </c>
      <c r="M642" s="29">
        <f ca="1">IF(I642&gt;0,IF(DAY($C642)=1,SUM(INDIRECT("I"&amp;(ROW(C641)-DAY(C641))):I641),0),0)</f>
        <v>0</v>
      </c>
      <c r="N642" s="29">
        <f ca="1">IF(C642&lt;Calculator!$G$27,0,IF(C642=Calculator!$G$27,Calculator!$G$39,IF(H642-K642&lt;=0,IF(D642&gt;Calculator!$G$39,IF(H642-K642+E642+L642+M642+Calculator!$G$39&gt;Calculator!$G$39,Calculator!$G$39-(H642+E642+L642+M642-K642),Calculator!$G$39),D642),0)))</f>
        <v>0</v>
      </c>
    </row>
    <row r="643" spans="1:14" ht="15.75" thickBot="1">
      <c r="A643" s="33" t="str">
        <f ca="1">IF(C643=Calculator!$H$27,"F",IF(Daily!D643+Daily!H643=0,IF(D642+H642&gt;0,"L",""),""))</f>
        <v/>
      </c>
      <c r="B643" s="34">
        <v>642</v>
      </c>
      <c r="C643" s="19">
        <f t="shared" ref="C643:C706" ca="1" si="41">C642+1</f>
        <v>46572</v>
      </c>
      <c r="D643" s="29">
        <f t="shared" ca="1" si="39"/>
        <v>233865.91039827073</v>
      </c>
      <c r="E643" s="29">
        <f ca="1">IF(C643&lt;Calculator!$D$26,0,IF(DAY($C643)=1,IF(D643-Calculator!$G$24&gt;0,Calculator!$G$24,D643),0))</f>
        <v>0</v>
      </c>
      <c r="F643" s="29">
        <f ca="1">IF(E643&gt;0,D643*Calculator!$G$22/12,0)</f>
        <v>0</v>
      </c>
      <c r="G643" s="29">
        <f ca="1">IF(E643&gt;0,(IFERROR(-PMT(Calculator!$G$22/12,Calculator!$G$23*12,Calculator!$G$20),0))-F643,0)</f>
        <v>0</v>
      </c>
      <c r="H643" s="29">
        <f t="shared" ca="1" si="40"/>
        <v>10762.571368172874</v>
      </c>
      <c r="I643" s="29">
        <f t="shared" ref="I643:I706" ca="1" si="42">H643*J643/365</f>
        <v>1.9166222984417447</v>
      </c>
      <c r="J643" s="30">
        <f>Calculator!$G$40</f>
        <v>6.5000000000000002E-2</v>
      </c>
      <c r="K643" s="29">
        <f ca="1">IF(C643&gt;=Calculator!$G$27,IF(DAY($C643)=1,Calculator!$G$34/2,IF(DAY($C643)=15,Calculator!$G$34/2,0)),0)</f>
        <v>0</v>
      </c>
      <c r="L643" s="29">
        <f ca="1">IF(DAY($C643)=28,IF(H643=0,0,Calculator!$G$35),0)</f>
        <v>0</v>
      </c>
      <c r="M643" s="29">
        <f ca="1">IF(I643&gt;0,IF(DAY($C643)=1,SUM(INDIRECT("I"&amp;(ROW(C642)-DAY(C642))):I642),0),0)</f>
        <v>0</v>
      </c>
      <c r="N643" s="29">
        <f ca="1">IF(C643&lt;Calculator!$G$27,0,IF(C643=Calculator!$G$27,Calculator!$G$39,IF(H643-K643&lt;=0,IF(D643&gt;Calculator!$G$39,IF(H643-K643+E643+L643+M643+Calculator!$G$39&gt;Calculator!$G$39,Calculator!$G$39-(H643+E643+L643+M643-K643),Calculator!$G$39),D643),0)))</f>
        <v>0</v>
      </c>
    </row>
    <row r="644" spans="1:14" ht="15.75" thickBot="1">
      <c r="A644" s="33" t="str">
        <f ca="1">IF(C644=Calculator!$H$27,"F",IF(Daily!D644+Daily!H644=0,IF(D643+H643&gt;0,"L",""),""))</f>
        <v/>
      </c>
      <c r="B644" s="34">
        <v>643</v>
      </c>
      <c r="C644" s="19">
        <f t="shared" ca="1" si="41"/>
        <v>46573</v>
      </c>
      <c r="D644" s="29">
        <f t="shared" ref="D644:D707" ca="1" si="43">IF(((D643-G643)-N643)&lt;0,0,((D643-G643)-N643))</f>
        <v>233865.91039827073</v>
      </c>
      <c r="E644" s="29">
        <f ca="1">IF(C644&lt;Calculator!$D$26,0,IF(DAY($C644)=1,IF(D644-Calculator!$G$24&gt;0,Calculator!$G$24,D644),0))</f>
        <v>0</v>
      </c>
      <c r="F644" s="29">
        <f ca="1">IF(E644&gt;0,D644*Calculator!$G$22/12,0)</f>
        <v>0</v>
      </c>
      <c r="G644" s="29">
        <f ca="1">IF(E644&gt;0,(IFERROR(-PMT(Calculator!$G$22/12,Calculator!$G$23*12,Calculator!$G$20),0))-F644,0)</f>
        <v>0</v>
      </c>
      <c r="H644" s="29">
        <f t="shared" ref="H644:H707" ca="1" si="44">IF((H643-K643+SUM(L643:N643)+E643)&lt;0,0,(H643-K643+SUM(L643:N643)+E643))</f>
        <v>10762.571368172874</v>
      </c>
      <c r="I644" s="29">
        <f t="shared" ca="1" si="42"/>
        <v>1.9166222984417447</v>
      </c>
      <c r="J644" s="30">
        <f>Calculator!$G$40</f>
        <v>6.5000000000000002E-2</v>
      </c>
      <c r="K644" s="29">
        <f ca="1">IF(C644&gt;=Calculator!$G$27,IF(DAY($C644)=1,Calculator!$G$34/2,IF(DAY($C644)=15,Calculator!$G$34/2,0)),0)</f>
        <v>0</v>
      </c>
      <c r="L644" s="29">
        <f ca="1">IF(DAY($C644)=28,IF(H644=0,0,Calculator!$G$35),0)</f>
        <v>0</v>
      </c>
      <c r="M644" s="29">
        <f ca="1">IF(I644&gt;0,IF(DAY($C644)=1,SUM(INDIRECT("I"&amp;(ROW(C643)-DAY(C643))):I643),0),0)</f>
        <v>0</v>
      </c>
      <c r="N644" s="29">
        <f ca="1">IF(C644&lt;Calculator!$G$27,0,IF(C644=Calculator!$G$27,Calculator!$G$39,IF(H644-K644&lt;=0,IF(D644&gt;Calculator!$G$39,IF(H644-K644+E644+L644+M644+Calculator!$G$39&gt;Calculator!$G$39,Calculator!$G$39-(H644+E644+L644+M644-K644),Calculator!$G$39),D644),0)))</f>
        <v>0</v>
      </c>
    </row>
    <row r="645" spans="1:14" ht="15.75" thickBot="1">
      <c r="A645" s="33" t="str">
        <f ca="1">IF(C645=Calculator!$H$27,"F",IF(Daily!D645+Daily!H645=0,IF(D644+H644&gt;0,"L",""),""))</f>
        <v/>
      </c>
      <c r="B645" s="34">
        <v>644</v>
      </c>
      <c r="C645" s="19">
        <f t="shared" ca="1" si="41"/>
        <v>46574</v>
      </c>
      <c r="D645" s="29">
        <f t="shared" ca="1" si="43"/>
        <v>233865.91039827073</v>
      </c>
      <c r="E645" s="29">
        <f ca="1">IF(C645&lt;Calculator!$D$26,0,IF(DAY($C645)=1,IF(D645-Calculator!$G$24&gt;0,Calculator!$G$24,D645),0))</f>
        <v>0</v>
      </c>
      <c r="F645" s="29">
        <f ca="1">IF(E645&gt;0,D645*Calculator!$G$22/12,0)</f>
        <v>0</v>
      </c>
      <c r="G645" s="29">
        <f ca="1">IF(E645&gt;0,(IFERROR(-PMT(Calculator!$G$22/12,Calculator!$G$23*12,Calculator!$G$20),0))-F645,0)</f>
        <v>0</v>
      </c>
      <c r="H645" s="29">
        <f t="shared" ca="1" si="44"/>
        <v>10762.571368172874</v>
      </c>
      <c r="I645" s="29">
        <f t="shared" ca="1" si="42"/>
        <v>1.9166222984417447</v>
      </c>
      <c r="J645" s="30">
        <f>Calculator!$G$40</f>
        <v>6.5000000000000002E-2</v>
      </c>
      <c r="K645" s="29">
        <f ca="1">IF(C645&gt;=Calculator!$G$27,IF(DAY($C645)=1,Calculator!$G$34/2,IF(DAY($C645)=15,Calculator!$G$34/2,0)),0)</f>
        <v>0</v>
      </c>
      <c r="L645" s="29">
        <f ca="1">IF(DAY($C645)=28,IF(H645=0,0,Calculator!$G$35),0)</f>
        <v>0</v>
      </c>
      <c r="M645" s="29">
        <f ca="1">IF(I645&gt;0,IF(DAY($C645)=1,SUM(INDIRECT("I"&amp;(ROW(C644)-DAY(C644))):I644),0),0)</f>
        <v>0</v>
      </c>
      <c r="N645" s="29">
        <f ca="1">IF(C645&lt;Calculator!$G$27,0,IF(C645=Calculator!$G$27,Calculator!$G$39,IF(H645-K645&lt;=0,IF(D645&gt;Calculator!$G$39,IF(H645-K645+E645+L645+M645+Calculator!$G$39&gt;Calculator!$G$39,Calculator!$G$39-(H645+E645+L645+M645-K645),Calculator!$G$39),D645),0)))</f>
        <v>0</v>
      </c>
    </row>
    <row r="646" spans="1:14" ht="15.75" thickBot="1">
      <c r="A646" s="33" t="str">
        <f ca="1">IF(C646=Calculator!$H$27,"F",IF(Daily!D646+Daily!H646=0,IF(D645+H645&gt;0,"L",""),""))</f>
        <v/>
      </c>
      <c r="B646" s="34">
        <v>645</v>
      </c>
      <c r="C646" s="19">
        <f t="shared" ca="1" si="41"/>
        <v>46575</v>
      </c>
      <c r="D646" s="29">
        <f t="shared" ca="1" si="43"/>
        <v>233865.91039827073</v>
      </c>
      <c r="E646" s="29">
        <f ca="1">IF(C646&lt;Calculator!$D$26,0,IF(DAY($C646)=1,IF(D646-Calculator!$G$24&gt;0,Calculator!$G$24,D646),0))</f>
        <v>0</v>
      </c>
      <c r="F646" s="29">
        <f ca="1">IF(E646&gt;0,D646*Calculator!$G$22/12,0)</f>
        <v>0</v>
      </c>
      <c r="G646" s="29">
        <f ca="1">IF(E646&gt;0,(IFERROR(-PMT(Calculator!$G$22/12,Calculator!$G$23*12,Calculator!$G$20),0))-F646,0)</f>
        <v>0</v>
      </c>
      <c r="H646" s="29">
        <f t="shared" ca="1" si="44"/>
        <v>10762.571368172874</v>
      </c>
      <c r="I646" s="29">
        <f t="shared" ca="1" si="42"/>
        <v>1.9166222984417447</v>
      </c>
      <c r="J646" s="30">
        <f>Calculator!$G$40</f>
        <v>6.5000000000000002E-2</v>
      </c>
      <c r="K646" s="29">
        <f ca="1">IF(C646&gt;=Calculator!$G$27,IF(DAY($C646)=1,Calculator!$G$34/2,IF(DAY($C646)=15,Calculator!$G$34/2,0)),0)</f>
        <v>0</v>
      </c>
      <c r="L646" s="29">
        <f ca="1">IF(DAY($C646)=28,IF(H646=0,0,Calculator!$G$35),0)</f>
        <v>0</v>
      </c>
      <c r="M646" s="29">
        <f ca="1">IF(I646&gt;0,IF(DAY($C646)=1,SUM(INDIRECT("I"&amp;(ROW(C645)-DAY(C645))):I645),0),0)</f>
        <v>0</v>
      </c>
      <c r="N646" s="29">
        <f ca="1">IF(C646&lt;Calculator!$G$27,0,IF(C646=Calculator!$G$27,Calculator!$G$39,IF(H646-K646&lt;=0,IF(D646&gt;Calculator!$G$39,IF(H646-K646+E646+L646+M646+Calculator!$G$39&gt;Calculator!$G$39,Calculator!$G$39-(H646+E646+L646+M646-K646),Calculator!$G$39),D646),0)))</f>
        <v>0</v>
      </c>
    </row>
    <row r="647" spans="1:14" ht="15.75" thickBot="1">
      <c r="A647" s="33" t="str">
        <f ca="1">IF(C647=Calculator!$H$27,"F",IF(Daily!D647+Daily!H647=0,IF(D646+H646&gt;0,"L",""),""))</f>
        <v/>
      </c>
      <c r="B647" s="34">
        <v>646</v>
      </c>
      <c r="C647" s="19">
        <f t="shared" ca="1" si="41"/>
        <v>46576</v>
      </c>
      <c r="D647" s="29">
        <f t="shared" ca="1" si="43"/>
        <v>233865.91039827073</v>
      </c>
      <c r="E647" s="29">
        <f ca="1">IF(C647&lt;Calculator!$D$26,0,IF(DAY($C647)=1,IF(D647-Calculator!$G$24&gt;0,Calculator!$G$24,D647),0))</f>
        <v>0</v>
      </c>
      <c r="F647" s="29">
        <f ca="1">IF(E647&gt;0,D647*Calculator!$G$22/12,0)</f>
        <v>0</v>
      </c>
      <c r="G647" s="29">
        <f ca="1">IF(E647&gt;0,(IFERROR(-PMT(Calculator!$G$22/12,Calculator!$G$23*12,Calculator!$G$20),0))-F647,0)</f>
        <v>0</v>
      </c>
      <c r="H647" s="29">
        <f t="shared" ca="1" si="44"/>
        <v>10762.571368172874</v>
      </c>
      <c r="I647" s="29">
        <f t="shared" ca="1" si="42"/>
        <v>1.9166222984417447</v>
      </c>
      <c r="J647" s="30">
        <f>Calculator!$G$40</f>
        <v>6.5000000000000002E-2</v>
      </c>
      <c r="K647" s="29">
        <f ca="1">IF(C647&gt;=Calculator!$G$27,IF(DAY($C647)=1,Calculator!$G$34/2,IF(DAY($C647)=15,Calculator!$G$34/2,0)),0)</f>
        <v>0</v>
      </c>
      <c r="L647" s="29">
        <f ca="1">IF(DAY($C647)=28,IF(H647=0,0,Calculator!$G$35),0)</f>
        <v>0</v>
      </c>
      <c r="M647" s="29">
        <f ca="1">IF(I647&gt;0,IF(DAY($C647)=1,SUM(INDIRECT("I"&amp;(ROW(C646)-DAY(C646))):I646),0),0)</f>
        <v>0</v>
      </c>
      <c r="N647" s="29">
        <f ca="1">IF(C647&lt;Calculator!$G$27,0,IF(C647=Calculator!$G$27,Calculator!$G$39,IF(H647-K647&lt;=0,IF(D647&gt;Calculator!$G$39,IF(H647-K647+E647+L647+M647+Calculator!$G$39&gt;Calculator!$G$39,Calculator!$G$39-(H647+E647+L647+M647-K647),Calculator!$G$39),D647),0)))</f>
        <v>0</v>
      </c>
    </row>
    <row r="648" spans="1:14" ht="15.75" thickBot="1">
      <c r="A648" s="33" t="str">
        <f ca="1">IF(C648=Calculator!$H$27,"F",IF(Daily!D648+Daily!H648=0,IF(D647+H647&gt;0,"L",""),""))</f>
        <v/>
      </c>
      <c r="B648" s="34">
        <v>647</v>
      </c>
      <c r="C648" s="19">
        <f t="shared" ca="1" si="41"/>
        <v>46577</v>
      </c>
      <c r="D648" s="29">
        <f t="shared" ca="1" si="43"/>
        <v>233865.91039827073</v>
      </c>
      <c r="E648" s="29">
        <f ca="1">IF(C648&lt;Calculator!$D$26,0,IF(DAY($C648)=1,IF(D648-Calculator!$G$24&gt;0,Calculator!$G$24,D648),0))</f>
        <v>0</v>
      </c>
      <c r="F648" s="29">
        <f ca="1">IF(E648&gt;0,D648*Calculator!$G$22/12,0)</f>
        <v>0</v>
      </c>
      <c r="G648" s="29">
        <f ca="1">IF(E648&gt;0,(IFERROR(-PMT(Calculator!$G$22/12,Calculator!$G$23*12,Calculator!$G$20),0))-F648,0)</f>
        <v>0</v>
      </c>
      <c r="H648" s="29">
        <f t="shared" ca="1" si="44"/>
        <v>10762.571368172874</v>
      </c>
      <c r="I648" s="29">
        <f t="shared" ca="1" si="42"/>
        <v>1.9166222984417447</v>
      </c>
      <c r="J648" s="30">
        <f>Calculator!$G$40</f>
        <v>6.5000000000000002E-2</v>
      </c>
      <c r="K648" s="29">
        <f ca="1">IF(C648&gt;=Calculator!$G$27,IF(DAY($C648)=1,Calculator!$G$34/2,IF(DAY($C648)=15,Calculator!$G$34/2,0)),0)</f>
        <v>0</v>
      </c>
      <c r="L648" s="29">
        <f ca="1">IF(DAY($C648)=28,IF(H648=0,0,Calculator!$G$35),0)</f>
        <v>0</v>
      </c>
      <c r="M648" s="29">
        <f ca="1">IF(I648&gt;0,IF(DAY($C648)=1,SUM(INDIRECT("I"&amp;(ROW(C647)-DAY(C647))):I647),0),0)</f>
        <v>0</v>
      </c>
      <c r="N648" s="29">
        <f ca="1">IF(C648&lt;Calculator!$G$27,0,IF(C648=Calculator!$G$27,Calculator!$G$39,IF(H648-K648&lt;=0,IF(D648&gt;Calculator!$G$39,IF(H648-K648+E648+L648+M648+Calculator!$G$39&gt;Calculator!$G$39,Calculator!$G$39-(H648+E648+L648+M648-K648),Calculator!$G$39),D648),0)))</f>
        <v>0</v>
      </c>
    </row>
    <row r="649" spans="1:14" ht="15.75" thickBot="1">
      <c r="A649" s="33" t="str">
        <f ca="1">IF(C649=Calculator!$H$27,"F",IF(Daily!D649+Daily!H649=0,IF(D648+H648&gt;0,"L",""),""))</f>
        <v/>
      </c>
      <c r="B649" s="34">
        <v>648</v>
      </c>
      <c r="C649" s="19">
        <f t="shared" ca="1" si="41"/>
        <v>46578</v>
      </c>
      <c r="D649" s="29">
        <f t="shared" ca="1" si="43"/>
        <v>233865.91039827073</v>
      </c>
      <c r="E649" s="29">
        <f ca="1">IF(C649&lt;Calculator!$D$26,0,IF(DAY($C649)=1,IF(D649-Calculator!$G$24&gt;0,Calculator!$G$24,D649),0))</f>
        <v>0</v>
      </c>
      <c r="F649" s="29">
        <f ca="1">IF(E649&gt;0,D649*Calculator!$G$22/12,0)</f>
        <v>0</v>
      </c>
      <c r="G649" s="29">
        <f ca="1">IF(E649&gt;0,(IFERROR(-PMT(Calculator!$G$22/12,Calculator!$G$23*12,Calculator!$G$20),0))-F649,0)</f>
        <v>0</v>
      </c>
      <c r="H649" s="29">
        <f t="shared" ca="1" si="44"/>
        <v>10762.571368172874</v>
      </c>
      <c r="I649" s="29">
        <f t="shared" ca="1" si="42"/>
        <v>1.9166222984417447</v>
      </c>
      <c r="J649" s="30">
        <f>Calculator!$G$40</f>
        <v>6.5000000000000002E-2</v>
      </c>
      <c r="K649" s="29">
        <f ca="1">IF(C649&gt;=Calculator!$G$27,IF(DAY($C649)=1,Calculator!$G$34/2,IF(DAY($C649)=15,Calculator!$G$34/2,0)),0)</f>
        <v>0</v>
      </c>
      <c r="L649" s="29">
        <f ca="1">IF(DAY($C649)=28,IF(H649=0,0,Calculator!$G$35),0)</f>
        <v>0</v>
      </c>
      <c r="M649" s="29">
        <f ca="1">IF(I649&gt;0,IF(DAY($C649)=1,SUM(INDIRECT("I"&amp;(ROW(C648)-DAY(C648))):I648),0),0)</f>
        <v>0</v>
      </c>
      <c r="N649" s="29">
        <f ca="1">IF(C649&lt;Calculator!$G$27,0,IF(C649=Calculator!$G$27,Calculator!$G$39,IF(H649-K649&lt;=0,IF(D649&gt;Calculator!$G$39,IF(H649-K649+E649+L649+M649+Calculator!$G$39&gt;Calculator!$G$39,Calculator!$G$39-(H649+E649+L649+M649-K649),Calculator!$G$39),D649),0)))</f>
        <v>0</v>
      </c>
    </row>
    <row r="650" spans="1:14" ht="15.75" thickBot="1">
      <c r="A650" s="33" t="str">
        <f ca="1">IF(C650=Calculator!$H$27,"F",IF(Daily!D650+Daily!H650=0,IF(D649+H649&gt;0,"L",""),""))</f>
        <v/>
      </c>
      <c r="B650" s="34">
        <v>649</v>
      </c>
      <c r="C650" s="19">
        <f t="shared" ca="1" si="41"/>
        <v>46579</v>
      </c>
      <c r="D650" s="29">
        <f t="shared" ca="1" si="43"/>
        <v>233865.91039827073</v>
      </c>
      <c r="E650" s="29">
        <f ca="1">IF(C650&lt;Calculator!$D$26,0,IF(DAY($C650)=1,IF(D650-Calculator!$G$24&gt;0,Calculator!$G$24,D650),0))</f>
        <v>0</v>
      </c>
      <c r="F650" s="29">
        <f ca="1">IF(E650&gt;0,D650*Calculator!$G$22/12,0)</f>
        <v>0</v>
      </c>
      <c r="G650" s="29">
        <f ca="1">IF(E650&gt;0,(IFERROR(-PMT(Calculator!$G$22/12,Calculator!$G$23*12,Calculator!$G$20),0))-F650,0)</f>
        <v>0</v>
      </c>
      <c r="H650" s="29">
        <f t="shared" ca="1" si="44"/>
        <v>10762.571368172874</v>
      </c>
      <c r="I650" s="29">
        <f t="shared" ca="1" si="42"/>
        <v>1.9166222984417447</v>
      </c>
      <c r="J650" s="30">
        <f>Calculator!$G$40</f>
        <v>6.5000000000000002E-2</v>
      </c>
      <c r="K650" s="29">
        <f ca="1">IF(C650&gt;=Calculator!$G$27,IF(DAY($C650)=1,Calculator!$G$34/2,IF(DAY($C650)=15,Calculator!$G$34/2,0)),0)</f>
        <v>0</v>
      </c>
      <c r="L650" s="29">
        <f ca="1">IF(DAY($C650)=28,IF(H650=0,0,Calculator!$G$35),0)</f>
        <v>0</v>
      </c>
      <c r="M650" s="29">
        <f ca="1">IF(I650&gt;0,IF(DAY($C650)=1,SUM(INDIRECT("I"&amp;(ROW(C649)-DAY(C649))):I649),0),0)</f>
        <v>0</v>
      </c>
      <c r="N650" s="29">
        <f ca="1">IF(C650&lt;Calculator!$G$27,0,IF(C650=Calculator!$G$27,Calculator!$G$39,IF(H650-K650&lt;=0,IF(D650&gt;Calculator!$G$39,IF(H650-K650+E650+L650+M650+Calculator!$G$39&gt;Calculator!$G$39,Calculator!$G$39-(H650+E650+L650+M650-K650),Calculator!$G$39),D650),0)))</f>
        <v>0</v>
      </c>
    </row>
    <row r="651" spans="1:14" ht="15.75" thickBot="1">
      <c r="A651" s="33" t="str">
        <f ca="1">IF(C651=Calculator!$H$27,"F",IF(Daily!D651+Daily!H651=0,IF(D650+H650&gt;0,"L",""),""))</f>
        <v/>
      </c>
      <c r="B651" s="34">
        <v>650</v>
      </c>
      <c r="C651" s="19">
        <f t="shared" ca="1" si="41"/>
        <v>46580</v>
      </c>
      <c r="D651" s="29">
        <f t="shared" ca="1" si="43"/>
        <v>233865.91039827073</v>
      </c>
      <c r="E651" s="29">
        <f ca="1">IF(C651&lt;Calculator!$D$26,0,IF(DAY($C651)=1,IF(D651-Calculator!$G$24&gt;0,Calculator!$G$24,D651),0))</f>
        <v>0</v>
      </c>
      <c r="F651" s="29">
        <f ca="1">IF(E651&gt;0,D651*Calculator!$G$22/12,0)</f>
        <v>0</v>
      </c>
      <c r="G651" s="29">
        <f ca="1">IF(E651&gt;0,(IFERROR(-PMT(Calculator!$G$22/12,Calculator!$G$23*12,Calculator!$G$20),0))-F651,0)</f>
        <v>0</v>
      </c>
      <c r="H651" s="29">
        <f t="shared" ca="1" si="44"/>
        <v>10762.571368172874</v>
      </c>
      <c r="I651" s="29">
        <f t="shared" ca="1" si="42"/>
        <v>1.9166222984417447</v>
      </c>
      <c r="J651" s="30">
        <f>Calculator!$G$40</f>
        <v>6.5000000000000002E-2</v>
      </c>
      <c r="K651" s="29">
        <f ca="1">IF(C651&gt;=Calculator!$G$27,IF(DAY($C651)=1,Calculator!$G$34/2,IF(DAY($C651)=15,Calculator!$G$34/2,0)),0)</f>
        <v>0</v>
      </c>
      <c r="L651" s="29">
        <f ca="1">IF(DAY($C651)=28,IF(H651=0,0,Calculator!$G$35),0)</f>
        <v>0</v>
      </c>
      <c r="M651" s="29">
        <f ca="1">IF(I651&gt;0,IF(DAY($C651)=1,SUM(INDIRECT("I"&amp;(ROW(C650)-DAY(C650))):I650),0),0)</f>
        <v>0</v>
      </c>
      <c r="N651" s="29">
        <f ca="1">IF(C651&lt;Calculator!$G$27,0,IF(C651=Calculator!$G$27,Calculator!$G$39,IF(H651-K651&lt;=0,IF(D651&gt;Calculator!$G$39,IF(H651-K651+E651+L651+M651+Calculator!$G$39&gt;Calculator!$G$39,Calculator!$G$39-(H651+E651+L651+M651-K651),Calculator!$G$39),D651),0)))</f>
        <v>0</v>
      </c>
    </row>
    <row r="652" spans="1:14" ht="15.75" thickBot="1">
      <c r="A652" s="33" t="str">
        <f ca="1">IF(C652=Calculator!$H$27,"F",IF(Daily!D652+Daily!H652=0,IF(D651+H651&gt;0,"L",""),""))</f>
        <v/>
      </c>
      <c r="B652" s="34">
        <v>651</v>
      </c>
      <c r="C652" s="19">
        <f t="shared" ca="1" si="41"/>
        <v>46581</v>
      </c>
      <c r="D652" s="29">
        <f t="shared" ca="1" si="43"/>
        <v>233865.91039827073</v>
      </c>
      <c r="E652" s="29">
        <f ca="1">IF(C652&lt;Calculator!$D$26,0,IF(DAY($C652)=1,IF(D652-Calculator!$G$24&gt;0,Calculator!$G$24,D652),0))</f>
        <v>0</v>
      </c>
      <c r="F652" s="29">
        <f ca="1">IF(E652&gt;0,D652*Calculator!$G$22/12,0)</f>
        <v>0</v>
      </c>
      <c r="G652" s="29">
        <f ca="1">IF(E652&gt;0,(IFERROR(-PMT(Calculator!$G$22/12,Calculator!$G$23*12,Calculator!$G$20),0))-F652,0)</f>
        <v>0</v>
      </c>
      <c r="H652" s="29">
        <f t="shared" ca="1" si="44"/>
        <v>10762.571368172874</v>
      </c>
      <c r="I652" s="29">
        <f t="shared" ca="1" si="42"/>
        <v>1.9166222984417447</v>
      </c>
      <c r="J652" s="30">
        <f>Calculator!$G$40</f>
        <v>6.5000000000000002E-2</v>
      </c>
      <c r="K652" s="29">
        <f ca="1">IF(C652&gt;=Calculator!$G$27,IF(DAY($C652)=1,Calculator!$G$34/2,IF(DAY($C652)=15,Calculator!$G$34/2,0)),0)</f>
        <v>0</v>
      </c>
      <c r="L652" s="29">
        <f ca="1">IF(DAY($C652)=28,IF(H652=0,0,Calculator!$G$35),0)</f>
        <v>0</v>
      </c>
      <c r="M652" s="29">
        <f ca="1">IF(I652&gt;0,IF(DAY($C652)=1,SUM(INDIRECT("I"&amp;(ROW(C651)-DAY(C651))):I651),0),0)</f>
        <v>0</v>
      </c>
      <c r="N652" s="29">
        <f ca="1">IF(C652&lt;Calculator!$G$27,0,IF(C652=Calculator!$G$27,Calculator!$G$39,IF(H652-K652&lt;=0,IF(D652&gt;Calculator!$G$39,IF(H652-K652+E652+L652+M652+Calculator!$G$39&gt;Calculator!$G$39,Calculator!$G$39-(H652+E652+L652+M652-K652),Calculator!$G$39),D652),0)))</f>
        <v>0</v>
      </c>
    </row>
    <row r="653" spans="1:14" ht="15.75" thickBot="1">
      <c r="A653" s="33" t="str">
        <f ca="1">IF(C653=Calculator!$H$27,"F",IF(Daily!D653+Daily!H653=0,IF(D652+H652&gt;0,"L",""),""))</f>
        <v/>
      </c>
      <c r="B653" s="34">
        <v>652</v>
      </c>
      <c r="C653" s="19">
        <f t="shared" ca="1" si="41"/>
        <v>46582</v>
      </c>
      <c r="D653" s="29">
        <f t="shared" ca="1" si="43"/>
        <v>233865.91039827073</v>
      </c>
      <c r="E653" s="29">
        <f ca="1">IF(C653&lt;Calculator!$D$26,0,IF(DAY($C653)=1,IF(D653-Calculator!$G$24&gt;0,Calculator!$G$24,D653),0))</f>
        <v>0</v>
      </c>
      <c r="F653" s="29">
        <f ca="1">IF(E653&gt;0,D653*Calculator!$G$22/12,0)</f>
        <v>0</v>
      </c>
      <c r="G653" s="29">
        <f ca="1">IF(E653&gt;0,(IFERROR(-PMT(Calculator!$G$22/12,Calculator!$G$23*12,Calculator!$G$20),0))-F653,0)</f>
        <v>0</v>
      </c>
      <c r="H653" s="29">
        <f t="shared" ca="1" si="44"/>
        <v>10762.571368172874</v>
      </c>
      <c r="I653" s="29">
        <f t="shared" ca="1" si="42"/>
        <v>1.9166222984417447</v>
      </c>
      <c r="J653" s="30">
        <f>Calculator!$G$40</f>
        <v>6.5000000000000002E-2</v>
      </c>
      <c r="K653" s="29">
        <f ca="1">IF(C653&gt;=Calculator!$G$27,IF(DAY($C653)=1,Calculator!$G$34/2,IF(DAY($C653)=15,Calculator!$G$34/2,0)),0)</f>
        <v>0</v>
      </c>
      <c r="L653" s="29">
        <f ca="1">IF(DAY($C653)=28,IF(H653=0,0,Calculator!$G$35),0)</f>
        <v>0</v>
      </c>
      <c r="M653" s="29">
        <f ca="1">IF(I653&gt;0,IF(DAY($C653)=1,SUM(INDIRECT("I"&amp;(ROW(C652)-DAY(C652))):I652),0),0)</f>
        <v>0</v>
      </c>
      <c r="N653" s="29">
        <f ca="1">IF(C653&lt;Calculator!$G$27,0,IF(C653=Calculator!$G$27,Calculator!$G$39,IF(H653-K653&lt;=0,IF(D653&gt;Calculator!$G$39,IF(H653-K653+E653+L653+M653+Calculator!$G$39&gt;Calculator!$G$39,Calculator!$G$39-(H653+E653+L653+M653-K653),Calculator!$G$39),D653),0)))</f>
        <v>0</v>
      </c>
    </row>
    <row r="654" spans="1:14" ht="15.75" thickBot="1">
      <c r="A654" s="33" t="str">
        <f ca="1">IF(C654=Calculator!$H$27,"F",IF(Daily!D654+Daily!H654=0,IF(D653+H653&gt;0,"L",""),""))</f>
        <v/>
      </c>
      <c r="B654" s="34">
        <v>653</v>
      </c>
      <c r="C654" s="19">
        <f t="shared" ca="1" si="41"/>
        <v>46583</v>
      </c>
      <c r="D654" s="29">
        <f t="shared" ca="1" si="43"/>
        <v>233865.91039827073</v>
      </c>
      <c r="E654" s="29">
        <f ca="1">IF(C654&lt;Calculator!$D$26,0,IF(DAY($C654)=1,IF(D654-Calculator!$G$24&gt;0,Calculator!$G$24,D654),0))</f>
        <v>0</v>
      </c>
      <c r="F654" s="29">
        <f ca="1">IF(E654&gt;0,D654*Calculator!$G$22/12,0)</f>
        <v>0</v>
      </c>
      <c r="G654" s="29">
        <f ca="1">IF(E654&gt;0,(IFERROR(-PMT(Calculator!$G$22/12,Calculator!$G$23*12,Calculator!$G$20),0))-F654,0)</f>
        <v>0</v>
      </c>
      <c r="H654" s="29">
        <f t="shared" ca="1" si="44"/>
        <v>10762.571368172874</v>
      </c>
      <c r="I654" s="29">
        <f t="shared" ca="1" si="42"/>
        <v>1.9166222984417447</v>
      </c>
      <c r="J654" s="30">
        <f>Calculator!$G$40</f>
        <v>6.5000000000000002E-2</v>
      </c>
      <c r="K654" s="29">
        <f ca="1">IF(C654&gt;=Calculator!$G$27,IF(DAY($C654)=1,Calculator!$G$34/2,IF(DAY($C654)=15,Calculator!$G$34/2,0)),0)</f>
        <v>4500</v>
      </c>
      <c r="L654" s="29">
        <f ca="1">IF(DAY($C654)=28,IF(H654=0,0,Calculator!$G$35),0)</f>
        <v>0</v>
      </c>
      <c r="M654" s="29">
        <f ca="1">IF(I654&gt;0,IF(DAY($C654)=1,SUM(INDIRECT("I"&amp;(ROW(C653)-DAY(C653))):I653),0),0)</f>
        <v>0</v>
      </c>
      <c r="N654" s="29">
        <f ca="1">IF(C654&lt;Calculator!$G$27,0,IF(C654=Calculator!$G$27,Calculator!$G$39,IF(H654-K654&lt;=0,IF(D654&gt;Calculator!$G$39,IF(H654-K654+E654+L654+M654+Calculator!$G$39&gt;Calculator!$G$39,Calculator!$G$39-(H654+E654+L654+M654-K654),Calculator!$G$39),D654),0)))</f>
        <v>0</v>
      </c>
    </row>
    <row r="655" spans="1:14" ht="15.75" thickBot="1">
      <c r="A655" s="33" t="str">
        <f ca="1">IF(C655=Calculator!$H$27,"F",IF(Daily!D655+Daily!H655=0,IF(D654+H654&gt;0,"L",""),""))</f>
        <v/>
      </c>
      <c r="B655" s="34">
        <v>654</v>
      </c>
      <c r="C655" s="19">
        <f t="shared" ca="1" si="41"/>
        <v>46584</v>
      </c>
      <c r="D655" s="29">
        <f t="shared" ca="1" si="43"/>
        <v>233865.91039827073</v>
      </c>
      <c r="E655" s="29">
        <f ca="1">IF(C655&lt;Calculator!$D$26,0,IF(DAY($C655)=1,IF(D655-Calculator!$G$24&gt;0,Calculator!$G$24,D655),0))</f>
        <v>0</v>
      </c>
      <c r="F655" s="29">
        <f ca="1">IF(E655&gt;0,D655*Calculator!$G$22/12,0)</f>
        <v>0</v>
      </c>
      <c r="G655" s="29">
        <f ca="1">IF(E655&gt;0,(IFERROR(-PMT(Calculator!$G$22/12,Calculator!$G$23*12,Calculator!$G$20),0))-F655,0)</f>
        <v>0</v>
      </c>
      <c r="H655" s="29">
        <f t="shared" ca="1" si="44"/>
        <v>6262.5713681728739</v>
      </c>
      <c r="I655" s="29">
        <f t="shared" ca="1" si="42"/>
        <v>1.115252435428046</v>
      </c>
      <c r="J655" s="30">
        <f>Calculator!$G$40</f>
        <v>6.5000000000000002E-2</v>
      </c>
      <c r="K655" s="29">
        <f ca="1">IF(C655&gt;=Calculator!$G$27,IF(DAY($C655)=1,Calculator!$G$34/2,IF(DAY($C655)=15,Calculator!$G$34/2,0)),0)</f>
        <v>0</v>
      </c>
      <c r="L655" s="29">
        <f ca="1">IF(DAY($C655)=28,IF(H655=0,0,Calculator!$G$35),0)</f>
        <v>0</v>
      </c>
      <c r="M655" s="29">
        <f ca="1">IF(I655&gt;0,IF(DAY($C655)=1,SUM(INDIRECT("I"&amp;(ROW(C654)-DAY(C654))):I654),0),0)</f>
        <v>0</v>
      </c>
      <c r="N655" s="29">
        <f ca="1">IF(C655&lt;Calculator!$G$27,0,IF(C655=Calculator!$G$27,Calculator!$G$39,IF(H655-K655&lt;=0,IF(D655&gt;Calculator!$G$39,IF(H655-K655+E655+L655+M655+Calculator!$G$39&gt;Calculator!$G$39,Calculator!$G$39-(H655+E655+L655+M655-K655),Calculator!$G$39),D655),0)))</f>
        <v>0</v>
      </c>
    </row>
    <row r="656" spans="1:14" ht="15.75" thickBot="1">
      <c r="A656" s="33" t="str">
        <f ca="1">IF(C656=Calculator!$H$27,"F",IF(Daily!D656+Daily!H656=0,IF(D655+H655&gt;0,"L",""),""))</f>
        <v/>
      </c>
      <c r="B656" s="34">
        <v>655</v>
      </c>
      <c r="C656" s="19">
        <f t="shared" ca="1" si="41"/>
        <v>46585</v>
      </c>
      <c r="D656" s="29">
        <f t="shared" ca="1" si="43"/>
        <v>233865.91039827073</v>
      </c>
      <c r="E656" s="29">
        <f ca="1">IF(C656&lt;Calculator!$D$26,0,IF(DAY($C656)=1,IF(D656-Calculator!$G$24&gt;0,Calculator!$G$24,D656),0))</f>
        <v>0</v>
      </c>
      <c r="F656" s="29">
        <f ca="1">IF(E656&gt;0,D656*Calculator!$G$22/12,0)</f>
        <v>0</v>
      </c>
      <c r="G656" s="29">
        <f ca="1">IF(E656&gt;0,(IFERROR(-PMT(Calculator!$G$22/12,Calculator!$G$23*12,Calculator!$G$20),0))-F656,0)</f>
        <v>0</v>
      </c>
      <c r="H656" s="29">
        <f t="shared" ca="1" si="44"/>
        <v>6262.5713681728739</v>
      </c>
      <c r="I656" s="29">
        <f t="shared" ca="1" si="42"/>
        <v>1.115252435428046</v>
      </c>
      <c r="J656" s="30">
        <f>Calculator!$G$40</f>
        <v>6.5000000000000002E-2</v>
      </c>
      <c r="K656" s="29">
        <f ca="1">IF(C656&gt;=Calculator!$G$27,IF(DAY($C656)=1,Calculator!$G$34/2,IF(DAY($C656)=15,Calculator!$G$34/2,0)),0)</f>
        <v>0</v>
      </c>
      <c r="L656" s="29">
        <f ca="1">IF(DAY($C656)=28,IF(H656=0,0,Calculator!$G$35),0)</f>
        <v>0</v>
      </c>
      <c r="M656" s="29">
        <f ca="1">IF(I656&gt;0,IF(DAY($C656)=1,SUM(INDIRECT("I"&amp;(ROW(C655)-DAY(C655))):I655),0),0)</f>
        <v>0</v>
      </c>
      <c r="N656" s="29">
        <f ca="1">IF(C656&lt;Calculator!$G$27,0,IF(C656=Calculator!$G$27,Calculator!$G$39,IF(H656-K656&lt;=0,IF(D656&gt;Calculator!$G$39,IF(H656-K656+E656+L656+M656+Calculator!$G$39&gt;Calculator!$G$39,Calculator!$G$39-(H656+E656+L656+M656-K656),Calculator!$G$39),D656),0)))</f>
        <v>0</v>
      </c>
    </row>
    <row r="657" spans="1:14" ht="15.75" thickBot="1">
      <c r="A657" s="33" t="str">
        <f ca="1">IF(C657=Calculator!$H$27,"F",IF(Daily!D657+Daily!H657=0,IF(D656+H656&gt;0,"L",""),""))</f>
        <v/>
      </c>
      <c r="B657" s="34">
        <v>656</v>
      </c>
      <c r="C657" s="19">
        <f t="shared" ca="1" si="41"/>
        <v>46586</v>
      </c>
      <c r="D657" s="29">
        <f t="shared" ca="1" si="43"/>
        <v>233865.91039827073</v>
      </c>
      <c r="E657" s="29">
        <f ca="1">IF(C657&lt;Calculator!$D$26,0,IF(DAY($C657)=1,IF(D657-Calculator!$G$24&gt;0,Calculator!$G$24,D657),0))</f>
        <v>0</v>
      </c>
      <c r="F657" s="29">
        <f ca="1">IF(E657&gt;0,D657*Calculator!$G$22/12,0)</f>
        <v>0</v>
      </c>
      <c r="G657" s="29">
        <f ca="1">IF(E657&gt;0,(IFERROR(-PMT(Calculator!$G$22/12,Calculator!$G$23*12,Calculator!$G$20),0))-F657,0)</f>
        <v>0</v>
      </c>
      <c r="H657" s="29">
        <f t="shared" ca="1" si="44"/>
        <v>6262.5713681728739</v>
      </c>
      <c r="I657" s="29">
        <f t="shared" ca="1" si="42"/>
        <v>1.115252435428046</v>
      </c>
      <c r="J657" s="30">
        <f>Calculator!$G$40</f>
        <v>6.5000000000000002E-2</v>
      </c>
      <c r="K657" s="29">
        <f ca="1">IF(C657&gt;=Calculator!$G$27,IF(DAY($C657)=1,Calculator!$G$34/2,IF(DAY($C657)=15,Calculator!$G$34/2,0)),0)</f>
        <v>0</v>
      </c>
      <c r="L657" s="29">
        <f ca="1">IF(DAY($C657)=28,IF(H657=0,0,Calculator!$G$35),0)</f>
        <v>0</v>
      </c>
      <c r="M657" s="29">
        <f ca="1">IF(I657&gt;0,IF(DAY($C657)=1,SUM(INDIRECT("I"&amp;(ROW(C656)-DAY(C656))):I656),0),0)</f>
        <v>0</v>
      </c>
      <c r="N657" s="29">
        <f ca="1">IF(C657&lt;Calculator!$G$27,0,IF(C657=Calculator!$G$27,Calculator!$G$39,IF(H657-K657&lt;=0,IF(D657&gt;Calculator!$G$39,IF(H657-K657+E657+L657+M657+Calculator!$G$39&gt;Calculator!$G$39,Calculator!$G$39-(H657+E657+L657+M657-K657),Calculator!$G$39),D657),0)))</f>
        <v>0</v>
      </c>
    </row>
    <row r="658" spans="1:14" ht="15.75" thickBot="1">
      <c r="A658" s="33" t="str">
        <f ca="1">IF(C658=Calculator!$H$27,"F",IF(Daily!D658+Daily!H658=0,IF(D657+H657&gt;0,"L",""),""))</f>
        <v/>
      </c>
      <c r="B658" s="34">
        <v>657</v>
      </c>
      <c r="C658" s="19">
        <f t="shared" ca="1" si="41"/>
        <v>46587</v>
      </c>
      <c r="D658" s="29">
        <f t="shared" ca="1" si="43"/>
        <v>233865.91039827073</v>
      </c>
      <c r="E658" s="29">
        <f ca="1">IF(C658&lt;Calculator!$D$26,0,IF(DAY($C658)=1,IF(D658-Calculator!$G$24&gt;0,Calculator!$G$24,D658),0))</f>
        <v>0</v>
      </c>
      <c r="F658" s="29">
        <f ca="1">IF(E658&gt;0,D658*Calculator!$G$22/12,0)</f>
        <v>0</v>
      </c>
      <c r="G658" s="29">
        <f ca="1">IF(E658&gt;0,(IFERROR(-PMT(Calculator!$G$22/12,Calculator!$G$23*12,Calculator!$G$20),0))-F658,0)</f>
        <v>0</v>
      </c>
      <c r="H658" s="29">
        <f t="shared" ca="1" si="44"/>
        <v>6262.5713681728739</v>
      </c>
      <c r="I658" s="29">
        <f t="shared" ca="1" si="42"/>
        <v>1.115252435428046</v>
      </c>
      <c r="J658" s="30">
        <f>Calculator!$G$40</f>
        <v>6.5000000000000002E-2</v>
      </c>
      <c r="K658" s="29">
        <f ca="1">IF(C658&gt;=Calculator!$G$27,IF(DAY($C658)=1,Calculator!$G$34/2,IF(DAY($C658)=15,Calculator!$G$34/2,0)),0)</f>
        <v>0</v>
      </c>
      <c r="L658" s="29">
        <f ca="1">IF(DAY($C658)=28,IF(H658=0,0,Calculator!$G$35),0)</f>
        <v>0</v>
      </c>
      <c r="M658" s="29">
        <f ca="1">IF(I658&gt;0,IF(DAY($C658)=1,SUM(INDIRECT("I"&amp;(ROW(C657)-DAY(C657))):I657),0),0)</f>
        <v>0</v>
      </c>
      <c r="N658" s="29">
        <f ca="1">IF(C658&lt;Calculator!$G$27,0,IF(C658=Calculator!$G$27,Calculator!$G$39,IF(H658-K658&lt;=0,IF(D658&gt;Calculator!$G$39,IF(H658-K658+E658+L658+M658+Calculator!$G$39&gt;Calculator!$G$39,Calculator!$G$39-(H658+E658+L658+M658-K658),Calculator!$G$39),D658),0)))</f>
        <v>0</v>
      </c>
    </row>
    <row r="659" spans="1:14" ht="15.75" thickBot="1">
      <c r="A659" s="33" t="str">
        <f ca="1">IF(C659=Calculator!$H$27,"F",IF(Daily!D659+Daily!H659=0,IF(D658+H658&gt;0,"L",""),""))</f>
        <v/>
      </c>
      <c r="B659" s="34">
        <v>658</v>
      </c>
      <c r="C659" s="19">
        <f t="shared" ca="1" si="41"/>
        <v>46588</v>
      </c>
      <c r="D659" s="29">
        <f t="shared" ca="1" si="43"/>
        <v>233865.91039827073</v>
      </c>
      <c r="E659" s="29">
        <f ca="1">IF(C659&lt;Calculator!$D$26,0,IF(DAY($C659)=1,IF(D659-Calculator!$G$24&gt;0,Calculator!$G$24,D659),0))</f>
        <v>0</v>
      </c>
      <c r="F659" s="29">
        <f ca="1">IF(E659&gt;0,D659*Calculator!$G$22/12,0)</f>
        <v>0</v>
      </c>
      <c r="G659" s="29">
        <f ca="1">IF(E659&gt;0,(IFERROR(-PMT(Calculator!$G$22/12,Calculator!$G$23*12,Calculator!$G$20),0))-F659,0)</f>
        <v>0</v>
      </c>
      <c r="H659" s="29">
        <f t="shared" ca="1" si="44"/>
        <v>6262.5713681728739</v>
      </c>
      <c r="I659" s="29">
        <f t="shared" ca="1" si="42"/>
        <v>1.115252435428046</v>
      </c>
      <c r="J659" s="30">
        <f>Calculator!$G$40</f>
        <v>6.5000000000000002E-2</v>
      </c>
      <c r="K659" s="29">
        <f ca="1">IF(C659&gt;=Calculator!$G$27,IF(DAY($C659)=1,Calculator!$G$34/2,IF(DAY($C659)=15,Calculator!$G$34/2,0)),0)</f>
        <v>0</v>
      </c>
      <c r="L659" s="29">
        <f ca="1">IF(DAY($C659)=28,IF(H659=0,0,Calculator!$G$35),0)</f>
        <v>0</v>
      </c>
      <c r="M659" s="29">
        <f ca="1">IF(I659&gt;0,IF(DAY($C659)=1,SUM(INDIRECT("I"&amp;(ROW(C658)-DAY(C658))):I658),0),0)</f>
        <v>0</v>
      </c>
      <c r="N659" s="29">
        <f ca="1">IF(C659&lt;Calculator!$G$27,0,IF(C659=Calculator!$G$27,Calculator!$G$39,IF(H659-K659&lt;=0,IF(D659&gt;Calculator!$G$39,IF(H659-K659+E659+L659+M659+Calculator!$G$39&gt;Calculator!$G$39,Calculator!$G$39-(H659+E659+L659+M659-K659),Calculator!$G$39),D659),0)))</f>
        <v>0</v>
      </c>
    </row>
    <row r="660" spans="1:14" ht="15.75" thickBot="1">
      <c r="A660" s="33" t="str">
        <f ca="1">IF(C660=Calculator!$H$27,"F",IF(Daily!D660+Daily!H660=0,IF(D659+H659&gt;0,"L",""),""))</f>
        <v/>
      </c>
      <c r="B660" s="34">
        <v>659</v>
      </c>
      <c r="C660" s="19">
        <f t="shared" ca="1" si="41"/>
        <v>46589</v>
      </c>
      <c r="D660" s="29">
        <f t="shared" ca="1" si="43"/>
        <v>233865.91039827073</v>
      </c>
      <c r="E660" s="29">
        <f ca="1">IF(C660&lt;Calculator!$D$26,0,IF(DAY($C660)=1,IF(D660-Calculator!$G$24&gt;0,Calculator!$G$24,D660),0))</f>
        <v>0</v>
      </c>
      <c r="F660" s="29">
        <f ca="1">IF(E660&gt;0,D660*Calculator!$G$22/12,0)</f>
        <v>0</v>
      </c>
      <c r="G660" s="29">
        <f ca="1">IF(E660&gt;0,(IFERROR(-PMT(Calculator!$G$22/12,Calculator!$G$23*12,Calculator!$G$20),0))-F660,0)</f>
        <v>0</v>
      </c>
      <c r="H660" s="29">
        <f t="shared" ca="1" si="44"/>
        <v>6262.5713681728739</v>
      </c>
      <c r="I660" s="29">
        <f t="shared" ca="1" si="42"/>
        <v>1.115252435428046</v>
      </c>
      <c r="J660" s="30">
        <f>Calculator!$G$40</f>
        <v>6.5000000000000002E-2</v>
      </c>
      <c r="K660" s="29">
        <f ca="1">IF(C660&gt;=Calculator!$G$27,IF(DAY($C660)=1,Calculator!$G$34/2,IF(DAY($C660)=15,Calculator!$G$34/2,0)),0)</f>
        <v>0</v>
      </c>
      <c r="L660" s="29">
        <f ca="1">IF(DAY($C660)=28,IF(H660=0,0,Calculator!$G$35),0)</f>
        <v>0</v>
      </c>
      <c r="M660" s="29">
        <f ca="1">IF(I660&gt;0,IF(DAY($C660)=1,SUM(INDIRECT("I"&amp;(ROW(C659)-DAY(C659))):I659),0),0)</f>
        <v>0</v>
      </c>
      <c r="N660" s="29">
        <f ca="1">IF(C660&lt;Calculator!$G$27,0,IF(C660=Calculator!$G$27,Calculator!$G$39,IF(H660-K660&lt;=0,IF(D660&gt;Calculator!$G$39,IF(H660-K660+E660+L660+M660+Calculator!$G$39&gt;Calculator!$G$39,Calculator!$G$39-(H660+E660+L660+M660-K660),Calculator!$G$39),D660),0)))</f>
        <v>0</v>
      </c>
    </row>
    <row r="661" spans="1:14" ht="15.75" thickBot="1">
      <c r="A661" s="33" t="str">
        <f ca="1">IF(C661=Calculator!$H$27,"F",IF(Daily!D661+Daily!H661=0,IF(D660+H660&gt;0,"L",""),""))</f>
        <v/>
      </c>
      <c r="B661" s="34">
        <v>660</v>
      </c>
      <c r="C661" s="19">
        <f t="shared" ca="1" si="41"/>
        <v>46590</v>
      </c>
      <c r="D661" s="29">
        <f t="shared" ca="1" si="43"/>
        <v>233865.91039827073</v>
      </c>
      <c r="E661" s="29">
        <f ca="1">IF(C661&lt;Calculator!$D$26,0,IF(DAY($C661)=1,IF(D661-Calculator!$G$24&gt;0,Calculator!$G$24,D661),0))</f>
        <v>0</v>
      </c>
      <c r="F661" s="29">
        <f ca="1">IF(E661&gt;0,D661*Calculator!$G$22/12,0)</f>
        <v>0</v>
      </c>
      <c r="G661" s="29">
        <f ca="1">IF(E661&gt;0,(IFERROR(-PMT(Calculator!$G$22/12,Calculator!$G$23*12,Calculator!$G$20),0))-F661,0)</f>
        <v>0</v>
      </c>
      <c r="H661" s="29">
        <f t="shared" ca="1" si="44"/>
        <v>6262.5713681728739</v>
      </c>
      <c r="I661" s="29">
        <f t="shared" ca="1" si="42"/>
        <v>1.115252435428046</v>
      </c>
      <c r="J661" s="30">
        <f>Calculator!$G$40</f>
        <v>6.5000000000000002E-2</v>
      </c>
      <c r="K661" s="29">
        <f ca="1">IF(C661&gt;=Calculator!$G$27,IF(DAY($C661)=1,Calculator!$G$34/2,IF(DAY($C661)=15,Calculator!$G$34/2,0)),0)</f>
        <v>0</v>
      </c>
      <c r="L661" s="29">
        <f ca="1">IF(DAY($C661)=28,IF(H661=0,0,Calculator!$G$35),0)</f>
        <v>0</v>
      </c>
      <c r="M661" s="29">
        <f ca="1">IF(I661&gt;0,IF(DAY($C661)=1,SUM(INDIRECT("I"&amp;(ROW(C660)-DAY(C660))):I660),0),0)</f>
        <v>0</v>
      </c>
      <c r="N661" s="29">
        <f ca="1">IF(C661&lt;Calculator!$G$27,0,IF(C661=Calculator!$G$27,Calculator!$G$39,IF(H661-K661&lt;=0,IF(D661&gt;Calculator!$G$39,IF(H661-K661+E661+L661+M661+Calculator!$G$39&gt;Calculator!$G$39,Calculator!$G$39-(H661+E661+L661+M661-K661),Calculator!$G$39),D661),0)))</f>
        <v>0</v>
      </c>
    </row>
    <row r="662" spans="1:14" ht="15.75" thickBot="1">
      <c r="A662" s="33" t="str">
        <f ca="1">IF(C662=Calculator!$H$27,"F",IF(Daily!D662+Daily!H662=0,IF(D661+H661&gt;0,"L",""),""))</f>
        <v/>
      </c>
      <c r="B662" s="34">
        <v>661</v>
      </c>
      <c r="C662" s="19">
        <f t="shared" ca="1" si="41"/>
        <v>46591</v>
      </c>
      <c r="D662" s="29">
        <f t="shared" ca="1" si="43"/>
        <v>233865.91039827073</v>
      </c>
      <c r="E662" s="29">
        <f ca="1">IF(C662&lt;Calculator!$D$26,0,IF(DAY($C662)=1,IF(D662-Calculator!$G$24&gt;0,Calculator!$G$24,D662),0))</f>
        <v>0</v>
      </c>
      <c r="F662" s="29">
        <f ca="1">IF(E662&gt;0,D662*Calculator!$G$22/12,0)</f>
        <v>0</v>
      </c>
      <c r="G662" s="29">
        <f ca="1">IF(E662&gt;0,(IFERROR(-PMT(Calculator!$G$22/12,Calculator!$G$23*12,Calculator!$G$20),0))-F662,0)</f>
        <v>0</v>
      </c>
      <c r="H662" s="29">
        <f t="shared" ca="1" si="44"/>
        <v>6262.5713681728739</v>
      </c>
      <c r="I662" s="29">
        <f t="shared" ca="1" si="42"/>
        <v>1.115252435428046</v>
      </c>
      <c r="J662" s="30">
        <f>Calculator!$G$40</f>
        <v>6.5000000000000002E-2</v>
      </c>
      <c r="K662" s="29">
        <f ca="1">IF(C662&gt;=Calculator!$G$27,IF(DAY($C662)=1,Calculator!$G$34/2,IF(DAY($C662)=15,Calculator!$G$34/2,0)),0)</f>
        <v>0</v>
      </c>
      <c r="L662" s="29">
        <f ca="1">IF(DAY($C662)=28,IF(H662=0,0,Calculator!$G$35),0)</f>
        <v>0</v>
      </c>
      <c r="M662" s="29">
        <f ca="1">IF(I662&gt;0,IF(DAY($C662)=1,SUM(INDIRECT("I"&amp;(ROW(C661)-DAY(C661))):I661),0),0)</f>
        <v>0</v>
      </c>
      <c r="N662" s="29">
        <f ca="1">IF(C662&lt;Calculator!$G$27,0,IF(C662=Calculator!$G$27,Calculator!$G$39,IF(H662-K662&lt;=0,IF(D662&gt;Calculator!$G$39,IF(H662-K662+E662+L662+M662+Calculator!$G$39&gt;Calculator!$G$39,Calculator!$G$39-(H662+E662+L662+M662-K662),Calculator!$G$39),D662),0)))</f>
        <v>0</v>
      </c>
    </row>
    <row r="663" spans="1:14" ht="15.75" thickBot="1">
      <c r="A663" s="33" t="str">
        <f ca="1">IF(C663=Calculator!$H$27,"F",IF(Daily!D663+Daily!H663=0,IF(D662+H662&gt;0,"L",""),""))</f>
        <v/>
      </c>
      <c r="B663" s="34">
        <v>662</v>
      </c>
      <c r="C663" s="19">
        <f t="shared" ca="1" si="41"/>
        <v>46592</v>
      </c>
      <c r="D663" s="29">
        <f t="shared" ca="1" si="43"/>
        <v>233865.91039827073</v>
      </c>
      <c r="E663" s="29">
        <f ca="1">IF(C663&lt;Calculator!$D$26,0,IF(DAY($C663)=1,IF(D663-Calculator!$G$24&gt;0,Calculator!$G$24,D663),0))</f>
        <v>0</v>
      </c>
      <c r="F663" s="29">
        <f ca="1">IF(E663&gt;0,D663*Calculator!$G$22/12,0)</f>
        <v>0</v>
      </c>
      <c r="G663" s="29">
        <f ca="1">IF(E663&gt;0,(IFERROR(-PMT(Calculator!$G$22/12,Calculator!$G$23*12,Calculator!$G$20),0))-F663,0)</f>
        <v>0</v>
      </c>
      <c r="H663" s="29">
        <f t="shared" ca="1" si="44"/>
        <v>6262.5713681728739</v>
      </c>
      <c r="I663" s="29">
        <f t="shared" ca="1" si="42"/>
        <v>1.115252435428046</v>
      </c>
      <c r="J663" s="30">
        <f>Calculator!$G$40</f>
        <v>6.5000000000000002E-2</v>
      </c>
      <c r="K663" s="29">
        <f ca="1">IF(C663&gt;=Calculator!$G$27,IF(DAY($C663)=1,Calculator!$G$34/2,IF(DAY($C663)=15,Calculator!$G$34/2,0)),0)</f>
        <v>0</v>
      </c>
      <c r="L663" s="29">
        <f ca="1">IF(DAY($C663)=28,IF(H663=0,0,Calculator!$G$35),0)</f>
        <v>0</v>
      </c>
      <c r="M663" s="29">
        <f ca="1">IF(I663&gt;0,IF(DAY($C663)=1,SUM(INDIRECT("I"&amp;(ROW(C662)-DAY(C662))):I662),0),0)</f>
        <v>0</v>
      </c>
      <c r="N663" s="29">
        <f ca="1">IF(C663&lt;Calculator!$G$27,0,IF(C663=Calculator!$G$27,Calculator!$G$39,IF(H663-K663&lt;=0,IF(D663&gt;Calculator!$G$39,IF(H663-K663+E663+L663+M663+Calculator!$G$39&gt;Calculator!$G$39,Calculator!$G$39-(H663+E663+L663+M663-K663),Calculator!$G$39),D663),0)))</f>
        <v>0</v>
      </c>
    </row>
    <row r="664" spans="1:14" ht="15.75" thickBot="1">
      <c r="A664" s="33" t="str">
        <f ca="1">IF(C664=Calculator!$H$27,"F",IF(Daily!D664+Daily!H664=0,IF(D663+H663&gt;0,"L",""),""))</f>
        <v/>
      </c>
      <c r="B664" s="34">
        <v>663</v>
      </c>
      <c r="C664" s="19">
        <f t="shared" ca="1" si="41"/>
        <v>46593</v>
      </c>
      <c r="D664" s="29">
        <f t="shared" ca="1" si="43"/>
        <v>233865.91039827073</v>
      </c>
      <c r="E664" s="29">
        <f ca="1">IF(C664&lt;Calculator!$D$26,0,IF(DAY($C664)=1,IF(D664-Calculator!$G$24&gt;0,Calculator!$G$24,D664),0))</f>
        <v>0</v>
      </c>
      <c r="F664" s="29">
        <f ca="1">IF(E664&gt;0,D664*Calculator!$G$22/12,0)</f>
        <v>0</v>
      </c>
      <c r="G664" s="29">
        <f ca="1">IF(E664&gt;0,(IFERROR(-PMT(Calculator!$G$22/12,Calculator!$G$23*12,Calculator!$G$20),0))-F664,0)</f>
        <v>0</v>
      </c>
      <c r="H664" s="29">
        <f t="shared" ca="1" si="44"/>
        <v>6262.5713681728739</v>
      </c>
      <c r="I664" s="29">
        <f t="shared" ca="1" si="42"/>
        <v>1.115252435428046</v>
      </c>
      <c r="J664" s="30">
        <f>Calculator!$G$40</f>
        <v>6.5000000000000002E-2</v>
      </c>
      <c r="K664" s="29">
        <f ca="1">IF(C664&gt;=Calculator!$G$27,IF(DAY($C664)=1,Calculator!$G$34/2,IF(DAY($C664)=15,Calculator!$G$34/2,0)),0)</f>
        <v>0</v>
      </c>
      <c r="L664" s="29">
        <f ca="1">IF(DAY($C664)=28,IF(H664=0,0,Calculator!$G$35),0)</f>
        <v>0</v>
      </c>
      <c r="M664" s="29">
        <f ca="1">IF(I664&gt;0,IF(DAY($C664)=1,SUM(INDIRECT("I"&amp;(ROW(C663)-DAY(C663))):I663),0),0)</f>
        <v>0</v>
      </c>
      <c r="N664" s="29">
        <f ca="1">IF(C664&lt;Calculator!$G$27,0,IF(C664=Calculator!$G$27,Calculator!$G$39,IF(H664-K664&lt;=0,IF(D664&gt;Calculator!$G$39,IF(H664-K664+E664+L664+M664+Calculator!$G$39&gt;Calculator!$G$39,Calculator!$G$39-(H664+E664+L664+M664-K664),Calculator!$G$39),D664),0)))</f>
        <v>0</v>
      </c>
    </row>
    <row r="665" spans="1:14" ht="15.75" thickBot="1">
      <c r="A665" s="33" t="str">
        <f ca="1">IF(C665=Calculator!$H$27,"F",IF(Daily!D665+Daily!H665=0,IF(D664+H664&gt;0,"L",""),""))</f>
        <v/>
      </c>
      <c r="B665" s="34">
        <v>664</v>
      </c>
      <c r="C665" s="19">
        <f t="shared" ca="1" si="41"/>
        <v>46594</v>
      </c>
      <c r="D665" s="29">
        <f t="shared" ca="1" si="43"/>
        <v>233865.91039827073</v>
      </c>
      <c r="E665" s="29">
        <f ca="1">IF(C665&lt;Calculator!$D$26,0,IF(DAY($C665)=1,IF(D665-Calculator!$G$24&gt;0,Calculator!$G$24,D665),0))</f>
        <v>0</v>
      </c>
      <c r="F665" s="29">
        <f ca="1">IF(E665&gt;0,D665*Calculator!$G$22/12,0)</f>
        <v>0</v>
      </c>
      <c r="G665" s="29">
        <f ca="1">IF(E665&gt;0,(IFERROR(-PMT(Calculator!$G$22/12,Calculator!$G$23*12,Calculator!$G$20),0))-F665,0)</f>
        <v>0</v>
      </c>
      <c r="H665" s="29">
        <f t="shared" ca="1" si="44"/>
        <v>6262.5713681728739</v>
      </c>
      <c r="I665" s="29">
        <f t="shared" ca="1" si="42"/>
        <v>1.115252435428046</v>
      </c>
      <c r="J665" s="30">
        <f>Calculator!$G$40</f>
        <v>6.5000000000000002E-2</v>
      </c>
      <c r="K665" s="29">
        <f ca="1">IF(C665&gt;=Calculator!$G$27,IF(DAY($C665)=1,Calculator!$G$34/2,IF(DAY($C665)=15,Calculator!$G$34/2,0)),0)</f>
        <v>0</v>
      </c>
      <c r="L665" s="29">
        <f ca="1">IF(DAY($C665)=28,IF(H665=0,0,Calculator!$G$35),0)</f>
        <v>0</v>
      </c>
      <c r="M665" s="29">
        <f ca="1">IF(I665&gt;0,IF(DAY($C665)=1,SUM(INDIRECT("I"&amp;(ROW(C664)-DAY(C664))):I664),0),0)</f>
        <v>0</v>
      </c>
      <c r="N665" s="29">
        <f ca="1">IF(C665&lt;Calculator!$G$27,0,IF(C665=Calculator!$G$27,Calculator!$G$39,IF(H665-K665&lt;=0,IF(D665&gt;Calculator!$G$39,IF(H665-K665+E665+L665+M665+Calculator!$G$39&gt;Calculator!$G$39,Calculator!$G$39-(H665+E665+L665+M665-K665),Calculator!$G$39),D665),0)))</f>
        <v>0</v>
      </c>
    </row>
    <row r="666" spans="1:14" ht="15.75" thickBot="1">
      <c r="A666" s="33" t="str">
        <f ca="1">IF(C666=Calculator!$H$27,"F",IF(Daily!D666+Daily!H666=0,IF(D665+H665&gt;0,"L",""),""))</f>
        <v/>
      </c>
      <c r="B666" s="34">
        <v>665</v>
      </c>
      <c r="C666" s="19">
        <f t="shared" ca="1" si="41"/>
        <v>46595</v>
      </c>
      <c r="D666" s="29">
        <f t="shared" ca="1" si="43"/>
        <v>233865.91039827073</v>
      </c>
      <c r="E666" s="29">
        <f ca="1">IF(C666&lt;Calculator!$D$26,0,IF(DAY($C666)=1,IF(D666-Calculator!$G$24&gt;0,Calculator!$G$24,D666),0))</f>
        <v>0</v>
      </c>
      <c r="F666" s="29">
        <f ca="1">IF(E666&gt;0,D666*Calculator!$G$22/12,0)</f>
        <v>0</v>
      </c>
      <c r="G666" s="29">
        <f ca="1">IF(E666&gt;0,(IFERROR(-PMT(Calculator!$G$22/12,Calculator!$G$23*12,Calculator!$G$20),0))-F666,0)</f>
        <v>0</v>
      </c>
      <c r="H666" s="29">
        <f t="shared" ca="1" si="44"/>
        <v>6262.5713681728739</v>
      </c>
      <c r="I666" s="29">
        <f t="shared" ca="1" si="42"/>
        <v>1.115252435428046</v>
      </c>
      <c r="J666" s="30">
        <f>Calculator!$G$40</f>
        <v>6.5000000000000002E-2</v>
      </c>
      <c r="K666" s="29">
        <f ca="1">IF(C666&gt;=Calculator!$G$27,IF(DAY($C666)=1,Calculator!$G$34/2,IF(DAY($C666)=15,Calculator!$G$34/2,0)),0)</f>
        <v>0</v>
      </c>
      <c r="L666" s="29">
        <f ca="1">IF(DAY($C666)=28,IF(H666=0,0,Calculator!$G$35),0)</f>
        <v>0</v>
      </c>
      <c r="M666" s="29">
        <f ca="1">IF(I666&gt;0,IF(DAY($C666)=1,SUM(INDIRECT("I"&amp;(ROW(C665)-DAY(C665))):I665),0),0)</f>
        <v>0</v>
      </c>
      <c r="N666" s="29">
        <f ca="1">IF(C666&lt;Calculator!$G$27,0,IF(C666=Calculator!$G$27,Calculator!$G$39,IF(H666-K666&lt;=0,IF(D666&gt;Calculator!$G$39,IF(H666-K666+E666+L666+M666+Calculator!$G$39&gt;Calculator!$G$39,Calculator!$G$39-(H666+E666+L666+M666-K666),Calculator!$G$39),D666),0)))</f>
        <v>0</v>
      </c>
    </row>
    <row r="667" spans="1:14" ht="15.75" thickBot="1">
      <c r="A667" s="33" t="str">
        <f ca="1">IF(C667=Calculator!$H$27,"F",IF(Daily!D667+Daily!H667=0,IF(D666+H666&gt;0,"L",""),""))</f>
        <v/>
      </c>
      <c r="B667" s="34">
        <v>666</v>
      </c>
      <c r="C667" s="19">
        <f t="shared" ca="1" si="41"/>
        <v>46596</v>
      </c>
      <c r="D667" s="29">
        <f t="shared" ca="1" si="43"/>
        <v>233865.91039827073</v>
      </c>
      <c r="E667" s="29">
        <f ca="1">IF(C667&lt;Calculator!$D$26,0,IF(DAY($C667)=1,IF(D667-Calculator!$G$24&gt;0,Calculator!$G$24,D667),0))</f>
        <v>0</v>
      </c>
      <c r="F667" s="29">
        <f ca="1">IF(E667&gt;0,D667*Calculator!$G$22/12,0)</f>
        <v>0</v>
      </c>
      <c r="G667" s="29">
        <f ca="1">IF(E667&gt;0,(IFERROR(-PMT(Calculator!$G$22/12,Calculator!$G$23*12,Calculator!$G$20),0))-F667,0)</f>
        <v>0</v>
      </c>
      <c r="H667" s="29">
        <f t="shared" ca="1" si="44"/>
        <v>6262.5713681728739</v>
      </c>
      <c r="I667" s="29">
        <f t="shared" ca="1" si="42"/>
        <v>1.115252435428046</v>
      </c>
      <c r="J667" s="30">
        <f>Calculator!$G$40</f>
        <v>6.5000000000000002E-2</v>
      </c>
      <c r="K667" s="29">
        <f ca="1">IF(C667&gt;=Calculator!$G$27,IF(DAY($C667)=1,Calculator!$G$34/2,IF(DAY($C667)=15,Calculator!$G$34/2,0)),0)</f>
        <v>0</v>
      </c>
      <c r="L667" s="29">
        <f ca="1">IF(DAY($C667)=28,IF(H667=0,0,Calculator!$G$35),0)</f>
        <v>5000</v>
      </c>
      <c r="M667" s="29">
        <f ca="1">IF(I667&gt;0,IF(DAY($C667)=1,SUM(INDIRECT("I"&amp;(ROW(C666)-DAY(C666))):I666),0),0)</f>
        <v>0</v>
      </c>
      <c r="N667" s="29">
        <f ca="1">IF(C667&lt;Calculator!$G$27,0,IF(C667=Calculator!$G$27,Calculator!$G$39,IF(H667-K667&lt;=0,IF(D667&gt;Calculator!$G$39,IF(H667-K667+E667+L667+M667+Calculator!$G$39&gt;Calculator!$G$39,Calculator!$G$39-(H667+E667+L667+M667-K667),Calculator!$G$39),D667),0)))</f>
        <v>0</v>
      </c>
    </row>
    <row r="668" spans="1:14" ht="15.75" thickBot="1">
      <c r="A668" s="33" t="str">
        <f ca="1">IF(C668=Calculator!$H$27,"F",IF(Daily!D668+Daily!H668=0,IF(D667+H667&gt;0,"L",""),""))</f>
        <v/>
      </c>
      <c r="B668" s="34">
        <v>667</v>
      </c>
      <c r="C668" s="19">
        <f t="shared" ca="1" si="41"/>
        <v>46597</v>
      </c>
      <c r="D668" s="29">
        <f t="shared" ca="1" si="43"/>
        <v>233865.91039827073</v>
      </c>
      <c r="E668" s="29">
        <f ca="1">IF(C668&lt;Calculator!$D$26,0,IF(DAY($C668)=1,IF(D668-Calculator!$G$24&gt;0,Calculator!$G$24,D668),0))</f>
        <v>0</v>
      </c>
      <c r="F668" s="29">
        <f ca="1">IF(E668&gt;0,D668*Calculator!$G$22/12,0)</f>
        <v>0</v>
      </c>
      <c r="G668" s="29">
        <f ca="1">IF(E668&gt;0,(IFERROR(-PMT(Calculator!$G$22/12,Calculator!$G$23*12,Calculator!$G$20),0))-F668,0)</f>
        <v>0</v>
      </c>
      <c r="H668" s="29">
        <f t="shared" ca="1" si="44"/>
        <v>11262.571368172874</v>
      </c>
      <c r="I668" s="29">
        <f t="shared" ca="1" si="42"/>
        <v>2.0056633943321556</v>
      </c>
      <c r="J668" s="30">
        <f>Calculator!$G$40</f>
        <v>6.5000000000000002E-2</v>
      </c>
      <c r="K668" s="29">
        <f ca="1">IF(C668&gt;=Calculator!$G$27,IF(DAY($C668)=1,Calculator!$G$34/2,IF(DAY($C668)=15,Calculator!$G$34/2,0)),0)</f>
        <v>0</v>
      </c>
      <c r="L668" s="29">
        <f ca="1">IF(DAY($C668)=28,IF(H668=0,0,Calculator!$G$35),0)</f>
        <v>0</v>
      </c>
      <c r="M668" s="29">
        <f ca="1">IF(I668&gt;0,IF(DAY($C668)=1,SUM(INDIRECT("I"&amp;(ROW(C667)-DAY(C667))):I667),0),0)</f>
        <v>0</v>
      </c>
      <c r="N668" s="29">
        <f ca="1">IF(C668&lt;Calculator!$G$27,0,IF(C668=Calculator!$G$27,Calculator!$G$39,IF(H668-K668&lt;=0,IF(D668&gt;Calculator!$G$39,IF(H668-K668+E668+L668+M668+Calculator!$G$39&gt;Calculator!$G$39,Calculator!$G$39-(H668+E668+L668+M668-K668),Calculator!$G$39),D668),0)))</f>
        <v>0</v>
      </c>
    </row>
    <row r="669" spans="1:14" ht="15.75" thickBot="1">
      <c r="A669" s="33" t="str">
        <f ca="1">IF(C669=Calculator!$H$27,"F",IF(Daily!D669+Daily!H669=0,IF(D668+H668&gt;0,"L",""),""))</f>
        <v/>
      </c>
      <c r="B669" s="34">
        <v>668</v>
      </c>
      <c r="C669" s="19">
        <f t="shared" ca="1" si="41"/>
        <v>46598</v>
      </c>
      <c r="D669" s="29">
        <f t="shared" ca="1" si="43"/>
        <v>233865.91039827073</v>
      </c>
      <c r="E669" s="29">
        <f ca="1">IF(C669&lt;Calculator!$D$26,0,IF(DAY($C669)=1,IF(D669-Calculator!$G$24&gt;0,Calculator!$G$24,D669),0))</f>
        <v>0</v>
      </c>
      <c r="F669" s="29">
        <f ca="1">IF(E669&gt;0,D669*Calculator!$G$22/12,0)</f>
        <v>0</v>
      </c>
      <c r="G669" s="29">
        <f ca="1">IF(E669&gt;0,(IFERROR(-PMT(Calculator!$G$22/12,Calculator!$G$23*12,Calculator!$G$20),0))-F669,0)</f>
        <v>0</v>
      </c>
      <c r="H669" s="29">
        <f t="shared" ca="1" si="44"/>
        <v>11262.571368172874</v>
      </c>
      <c r="I669" s="29">
        <f t="shared" ca="1" si="42"/>
        <v>2.0056633943321556</v>
      </c>
      <c r="J669" s="30">
        <f>Calculator!$G$40</f>
        <v>6.5000000000000002E-2</v>
      </c>
      <c r="K669" s="29">
        <f ca="1">IF(C669&gt;=Calculator!$G$27,IF(DAY($C669)=1,Calculator!$G$34/2,IF(DAY($C669)=15,Calculator!$G$34/2,0)),0)</f>
        <v>0</v>
      </c>
      <c r="L669" s="29">
        <f ca="1">IF(DAY($C669)=28,IF(H669=0,0,Calculator!$G$35),0)</f>
        <v>0</v>
      </c>
      <c r="M669" s="29">
        <f ca="1">IF(I669&gt;0,IF(DAY($C669)=1,SUM(INDIRECT("I"&amp;(ROW(C668)-DAY(C668))):I668),0),0)</f>
        <v>0</v>
      </c>
      <c r="N669" s="29">
        <f ca="1">IF(C669&lt;Calculator!$G$27,0,IF(C669=Calculator!$G$27,Calculator!$G$39,IF(H669-K669&lt;=0,IF(D669&gt;Calculator!$G$39,IF(H669-K669+E669+L669+M669+Calculator!$G$39&gt;Calculator!$G$39,Calculator!$G$39-(H669+E669+L669+M669-K669),Calculator!$G$39),D669),0)))</f>
        <v>0</v>
      </c>
    </row>
    <row r="670" spans="1:14" ht="15.75" thickBot="1">
      <c r="A670" s="33" t="str">
        <f ca="1">IF(C670=Calculator!$H$27,"F",IF(Daily!D670+Daily!H670=0,IF(D669+H669&gt;0,"L",""),""))</f>
        <v/>
      </c>
      <c r="B670" s="34">
        <v>669</v>
      </c>
      <c r="C670" s="19">
        <f t="shared" ca="1" si="41"/>
        <v>46599</v>
      </c>
      <c r="D670" s="29">
        <f t="shared" ca="1" si="43"/>
        <v>233865.91039827073</v>
      </c>
      <c r="E670" s="29">
        <f ca="1">IF(C670&lt;Calculator!$D$26,0,IF(DAY($C670)=1,IF(D670-Calculator!$G$24&gt;0,Calculator!$G$24,D670),0))</f>
        <v>0</v>
      </c>
      <c r="F670" s="29">
        <f ca="1">IF(E670&gt;0,D670*Calculator!$G$22/12,0)</f>
        <v>0</v>
      </c>
      <c r="G670" s="29">
        <f ca="1">IF(E670&gt;0,(IFERROR(-PMT(Calculator!$G$22/12,Calculator!$G$23*12,Calculator!$G$20),0))-F670,0)</f>
        <v>0</v>
      </c>
      <c r="H670" s="29">
        <f t="shared" ca="1" si="44"/>
        <v>11262.571368172874</v>
      </c>
      <c r="I670" s="29">
        <f t="shared" ca="1" si="42"/>
        <v>2.0056633943321556</v>
      </c>
      <c r="J670" s="30">
        <f>Calculator!$G$40</f>
        <v>6.5000000000000002E-2</v>
      </c>
      <c r="K670" s="29">
        <f ca="1">IF(C670&gt;=Calculator!$G$27,IF(DAY($C670)=1,Calculator!$G$34/2,IF(DAY($C670)=15,Calculator!$G$34/2,0)),0)</f>
        <v>0</v>
      </c>
      <c r="L670" s="29">
        <f ca="1">IF(DAY($C670)=28,IF(H670=0,0,Calculator!$G$35),0)</f>
        <v>0</v>
      </c>
      <c r="M670" s="29">
        <f ca="1">IF(I670&gt;0,IF(DAY($C670)=1,SUM(INDIRECT("I"&amp;(ROW(C669)-DAY(C669))):I669),0),0)</f>
        <v>0</v>
      </c>
      <c r="N670" s="29">
        <f ca="1">IF(C670&lt;Calculator!$G$27,0,IF(C670=Calculator!$G$27,Calculator!$G$39,IF(H670-K670&lt;=0,IF(D670&gt;Calculator!$G$39,IF(H670-K670+E670+L670+M670+Calculator!$G$39&gt;Calculator!$G$39,Calculator!$G$39-(H670+E670+L670+M670-K670),Calculator!$G$39),D670),0)))</f>
        <v>0</v>
      </c>
    </row>
    <row r="671" spans="1:14" ht="15.75" thickBot="1">
      <c r="A671" s="33" t="str">
        <f ca="1">IF(C671=Calculator!$H$27,"F",IF(Daily!D671+Daily!H671=0,IF(D670+H670&gt;0,"L",""),""))</f>
        <v/>
      </c>
      <c r="B671" s="34">
        <v>670</v>
      </c>
      <c r="C671" s="19">
        <f t="shared" ca="1" si="41"/>
        <v>46600</v>
      </c>
      <c r="D671" s="29">
        <f t="shared" ca="1" si="43"/>
        <v>233865.91039827073</v>
      </c>
      <c r="E671" s="29">
        <f ca="1">IF(C671&lt;Calculator!$D$26,0,IF(DAY($C671)=1,IF(D671-Calculator!$G$24&gt;0,Calculator!$G$24,D671),0))</f>
        <v>1878.8756805424866</v>
      </c>
      <c r="F671" s="29">
        <f ca="1">IF(E671&gt;0,D671*Calculator!$G$22/12,0)</f>
        <v>974.44129332612818</v>
      </c>
      <c r="G671" s="29">
        <f ca="1">IF(E671&gt;0,(IFERROR(-PMT(Calculator!$G$22/12,Calculator!$G$23*12,Calculator!$G$20),0))-F671,0)</f>
        <v>904.43438721635846</v>
      </c>
      <c r="H671" s="29">
        <f t="shared" ca="1" si="44"/>
        <v>11262.571368172874</v>
      </c>
      <c r="I671" s="29">
        <f t="shared" ca="1" si="42"/>
        <v>2.0056633943321556</v>
      </c>
      <c r="J671" s="30">
        <f>Calculator!$G$40</f>
        <v>6.5000000000000002E-2</v>
      </c>
      <c r="K671" s="29">
        <f ca="1">IF(C671&gt;=Calculator!$G$27,IF(DAY($C671)=1,Calculator!$G$34/2,IF(DAY($C671)=15,Calculator!$G$34/2,0)),0)</f>
        <v>4500</v>
      </c>
      <c r="L671" s="29">
        <f ca="1">IF(DAY($C671)=28,IF(H671=0,0,Calculator!$G$35),0)</f>
        <v>0</v>
      </c>
      <c r="M671" s="29">
        <f ca="1">IF(I671&gt;0,IF(DAY($C671)=1,SUM(INDIRECT("I"&amp;(ROW(C670)-DAY(C670))):I670),0),0)</f>
        <v>52.102977869052459</v>
      </c>
      <c r="N671" s="29">
        <f ca="1">IF(C671&lt;Calculator!$G$27,0,IF(C671=Calculator!$G$27,Calculator!$G$39,IF(H671-K671&lt;=0,IF(D671&gt;Calculator!$G$39,IF(H671-K671+E671+L671+M671+Calculator!$G$39&gt;Calculator!$G$39,Calculator!$G$39-(H671+E671+L671+M671-K671),Calculator!$G$39),D671),0)))</f>
        <v>0</v>
      </c>
    </row>
    <row r="672" spans="1:14" ht="15.75" thickBot="1">
      <c r="A672" s="33" t="str">
        <f ca="1">IF(C672=Calculator!$H$27,"F",IF(Daily!D672+Daily!H672=0,IF(D671+H671&gt;0,"L",""),""))</f>
        <v/>
      </c>
      <c r="B672" s="34">
        <v>671</v>
      </c>
      <c r="C672" s="19">
        <f t="shared" ca="1" si="41"/>
        <v>46601</v>
      </c>
      <c r="D672" s="29">
        <f t="shared" ca="1" si="43"/>
        <v>232961.47601105439</v>
      </c>
      <c r="E672" s="29">
        <f ca="1">IF(C672&lt;Calculator!$D$26,0,IF(DAY($C672)=1,IF(D672-Calculator!$G$24&gt;0,Calculator!$G$24,D672),0))</f>
        <v>0</v>
      </c>
      <c r="F672" s="29">
        <f ca="1">IF(E672&gt;0,D672*Calculator!$G$22/12,0)</f>
        <v>0</v>
      </c>
      <c r="G672" s="29">
        <f ca="1">IF(E672&gt;0,(IFERROR(-PMT(Calculator!$G$22/12,Calculator!$G$23*12,Calculator!$G$20),0))-F672,0)</f>
        <v>0</v>
      </c>
      <c r="H672" s="29">
        <f t="shared" ca="1" si="44"/>
        <v>8693.550026584413</v>
      </c>
      <c r="I672" s="29">
        <f t="shared" ca="1" si="42"/>
        <v>1.5481664430903748</v>
      </c>
      <c r="J672" s="30">
        <f>Calculator!$G$40</f>
        <v>6.5000000000000002E-2</v>
      </c>
      <c r="K672" s="29">
        <f ca="1">IF(C672&gt;=Calculator!$G$27,IF(DAY($C672)=1,Calculator!$G$34/2,IF(DAY($C672)=15,Calculator!$G$34/2,0)),0)</f>
        <v>0</v>
      </c>
      <c r="L672" s="29">
        <f ca="1">IF(DAY($C672)=28,IF(H672=0,0,Calculator!$G$35),0)</f>
        <v>0</v>
      </c>
      <c r="M672" s="29">
        <f ca="1">IF(I672&gt;0,IF(DAY($C672)=1,SUM(INDIRECT("I"&amp;(ROW(C671)-DAY(C671))):I671),0),0)</f>
        <v>0</v>
      </c>
      <c r="N672" s="29">
        <f ca="1">IF(C672&lt;Calculator!$G$27,0,IF(C672=Calculator!$G$27,Calculator!$G$39,IF(H672-K672&lt;=0,IF(D672&gt;Calculator!$G$39,IF(H672-K672+E672+L672+M672+Calculator!$G$39&gt;Calculator!$G$39,Calculator!$G$39-(H672+E672+L672+M672-K672),Calculator!$G$39),D672),0)))</f>
        <v>0</v>
      </c>
    </row>
    <row r="673" spans="1:14" ht="15.75" thickBot="1">
      <c r="A673" s="33" t="str">
        <f ca="1">IF(C673=Calculator!$H$27,"F",IF(Daily!D673+Daily!H673=0,IF(D672+H672&gt;0,"L",""),""))</f>
        <v/>
      </c>
      <c r="B673" s="34">
        <v>672</v>
      </c>
      <c r="C673" s="19">
        <f t="shared" ca="1" si="41"/>
        <v>46602</v>
      </c>
      <c r="D673" s="29">
        <f t="shared" ca="1" si="43"/>
        <v>232961.47601105439</v>
      </c>
      <c r="E673" s="29">
        <f ca="1">IF(C673&lt;Calculator!$D$26,0,IF(DAY($C673)=1,IF(D673-Calculator!$G$24&gt;0,Calculator!$G$24,D673),0))</f>
        <v>0</v>
      </c>
      <c r="F673" s="29">
        <f ca="1">IF(E673&gt;0,D673*Calculator!$G$22/12,0)</f>
        <v>0</v>
      </c>
      <c r="G673" s="29">
        <f ca="1">IF(E673&gt;0,(IFERROR(-PMT(Calculator!$G$22/12,Calculator!$G$23*12,Calculator!$G$20),0))-F673,0)</f>
        <v>0</v>
      </c>
      <c r="H673" s="29">
        <f t="shared" ca="1" si="44"/>
        <v>8693.550026584413</v>
      </c>
      <c r="I673" s="29">
        <f t="shared" ca="1" si="42"/>
        <v>1.5481664430903748</v>
      </c>
      <c r="J673" s="30">
        <f>Calculator!$G$40</f>
        <v>6.5000000000000002E-2</v>
      </c>
      <c r="K673" s="29">
        <f ca="1">IF(C673&gt;=Calculator!$G$27,IF(DAY($C673)=1,Calculator!$G$34/2,IF(DAY($C673)=15,Calculator!$G$34/2,0)),0)</f>
        <v>0</v>
      </c>
      <c r="L673" s="29">
        <f ca="1">IF(DAY($C673)=28,IF(H673=0,0,Calculator!$G$35),0)</f>
        <v>0</v>
      </c>
      <c r="M673" s="29">
        <f ca="1">IF(I673&gt;0,IF(DAY($C673)=1,SUM(INDIRECT("I"&amp;(ROW(C672)-DAY(C672))):I672),0),0)</f>
        <v>0</v>
      </c>
      <c r="N673" s="29">
        <f ca="1">IF(C673&lt;Calculator!$G$27,0,IF(C673=Calculator!$G$27,Calculator!$G$39,IF(H673-K673&lt;=0,IF(D673&gt;Calculator!$G$39,IF(H673-K673+E673+L673+M673+Calculator!$G$39&gt;Calculator!$G$39,Calculator!$G$39-(H673+E673+L673+M673-K673),Calculator!$G$39),D673),0)))</f>
        <v>0</v>
      </c>
    </row>
    <row r="674" spans="1:14" ht="15.75" thickBot="1">
      <c r="A674" s="33" t="str">
        <f ca="1">IF(C674=Calculator!$H$27,"F",IF(Daily!D674+Daily!H674=0,IF(D673+H673&gt;0,"L",""),""))</f>
        <v/>
      </c>
      <c r="B674" s="34">
        <v>673</v>
      </c>
      <c r="C674" s="19">
        <f t="shared" ca="1" si="41"/>
        <v>46603</v>
      </c>
      <c r="D674" s="29">
        <f t="shared" ca="1" si="43"/>
        <v>232961.47601105439</v>
      </c>
      <c r="E674" s="29">
        <f ca="1">IF(C674&lt;Calculator!$D$26,0,IF(DAY($C674)=1,IF(D674-Calculator!$G$24&gt;0,Calculator!$G$24,D674),0))</f>
        <v>0</v>
      </c>
      <c r="F674" s="29">
        <f ca="1">IF(E674&gt;0,D674*Calculator!$G$22/12,0)</f>
        <v>0</v>
      </c>
      <c r="G674" s="29">
        <f ca="1">IF(E674&gt;0,(IFERROR(-PMT(Calculator!$G$22/12,Calculator!$G$23*12,Calculator!$G$20),0))-F674,0)</f>
        <v>0</v>
      </c>
      <c r="H674" s="29">
        <f t="shared" ca="1" si="44"/>
        <v>8693.550026584413</v>
      </c>
      <c r="I674" s="29">
        <f t="shared" ca="1" si="42"/>
        <v>1.5481664430903748</v>
      </c>
      <c r="J674" s="30">
        <f>Calculator!$G$40</f>
        <v>6.5000000000000002E-2</v>
      </c>
      <c r="K674" s="29">
        <f ca="1">IF(C674&gt;=Calculator!$G$27,IF(DAY($C674)=1,Calculator!$G$34/2,IF(DAY($C674)=15,Calculator!$G$34/2,0)),0)</f>
        <v>0</v>
      </c>
      <c r="L674" s="29">
        <f ca="1">IF(DAY($C674)=28,IF(H674=0,0,Calculator!$G$35),0)</f>
        <v>0</v>
      </c>
      <c r="M674" s="29">
        <f ca="1">IF(I674&gt;0,IF(DAY($C674)=1,SUM(INDIRECT("I"&amp;(ROW(C673)-DAY(C673))):I673),0),0)</f>
        <v>0</v>
      </c>
      <c r="N674" s="29">
        <f ca="1">IF(C674&lt;Calculator!$G$27,0,IF(C674=Calculator!$G$27,Calculator!$G$39,IF(H674-K674&lt;=0,IF(D674&gt;Calculator!$G$39,IF(H674-K674+E674+L674+M674+Calculator!$G$39&gt;Calculator!$G$39,Calculator!$G$39-(H674+E674+L674+M674-K674),Calculator!$G$39),D674),0)))</f>
        <v>0</v>
      </c>
    </row>
    <row r="675" spans="1:14" ht="15.75" thickBot="1">
      <c r="A675" s="33" t="str">
        <f ca="1">IF(C675=Calculator!$H$27,"F",IF(Daily!D675+Daily!H675=0,IF(D674+H674&gt;0,"L",""),""))</f>
        <v/>
      </c>
      <c r="B675" s="34">
        <v>674</v>
      </c>
      <c r="C675" s="19">
        <f t="shared" ca="1" si="41"/>
        <v>46604</v>
      </c>
      <c r="D675" s="29">
        <f t="shared" ca="1" si="43"/>
        <v>232961.47601105439</v>
      </c>
      <c r="E675" s="29">
        <f ca="1">IF(C675&lt;Calculator!$D$26,0,IF(DAY($C675)=1,IF(D675-Calculator!$G$24&gt;0,Calculator!$G$24,D675),0))</f>
        <v>0</v>
      </c>
      <c r="F675" s="29">
        <f ca="1">IF(E675&gt;0,D675*Calculator!$G$22/12,0)</f>
        <v>0</v>
      </c>
      <c r="G675" s="29">
        <f ca="1">IF(E675&gt;0,(IFERROR(-PMT(Calculator!$G$22/12,Calculator!$G$23*12,Calculator!$G$20),0))-F675,0)</f>
        <v>0</v>
      </c>
      <c r="H675" s="29">
        <f t="shared" ca="1" si="44"/>
        <v>8693.550026584413</v>
      </c>
      <c r="I675" s="29">
        <f t="shared" ca="1" si="42"/>
        <v>1.5481664430903748</v>
      </c>
      <c r="J675" s="30">
        <f>Calculator!$G$40</f>
        <v>6.5000000000000002E-2</v>
      </c>
      <c r="K675" s="29">
        <f ca="1">IF(C675&gt;=Calculator!$G$27,IF(DAY($C675)=1,Calculator!$G$34/2,IF(DAY($C675)=15,Calculator!$G$34/2,0)),0)</f>
        <v>0</v>
      </c>
      <c r="L675" s="29">
        <f ca="1">IF(DAY($C675)=28,IF(H675=0,0,Calculator!$G$35),0)</f>
        <v>0</v>
      </c>
      <c r="M675" s="29">
        <f ca="1">IF(I675&gt;0,IF(DAY($C675)=1,SUM(INDIRECT("I"&amp;(ROW(C674)-DAY(C674))):I674),0),0)</f>
        <v>0</v>
      </c>
      <c r="N675" s="29">
        <f ca="1">IF(C675&lt;Calculator!$G$27,0,IF(C675=Calculator!$G$27,Calculator!$G$39,IF(H675-K675&lt;=0,IF(D675&gt;Calculator!$G$39,IF(H675-K675+E675+L675+M675+Calculator!$G$39&gt;Calculator!$G$39,Calculator!$G$39-(H675+E675+L675+M675-K675),Calculator!$G$39),D675),0)))</f>
        <v>0</v>
      </c>
    </row>
    <row r="676" spans="1:14" ht="15.75" thickBot="1">
      <c r="A676" s="33" t="str">
        <f ca="1">IF(C676=Calculator!$H$27,"F",IF(Daily!D676+Daily!H676=0,IF(D675+H675&gt;0,"L",""),""))</f>
        <v/>
      </c>
      <c r="B676" s="34">
        <v>675</v>
      </c>
      <c r="C676" s="19">
        <f t="shared" ca="1" si="41"/>
        <v>46605</v>
      </c>
      <c r="D676" s="29">
        <f t="shared" ca="1" si="43"/>
        <v>232961.47601105439</v>
      </c>
      <c r="E676" s="29">
        <f ca="1">IF(C676&lt;Calculator!$D$26,0,IF(DAY($C676)=1,IF(D676-Calculator!$G$24&gt;0,Calculator!$G$24,D676),0))</f>
        <v>0</v>
      </c>
      <c r="F676" s="29">
        <f ca="1">IF(E676&gt;0,D676*Calculator!$G$22/12,0)</f>
        <v>0</v>
      </c>
      <c r="G676" s="29">
        <f ca="1">IF(E676&gt;0,(IFERROR(-PMT(Calculator!$G$22/12,Calculator!$G$23*12,Calculator!$G$20),0))-F676,0)</f>
        <v>0</v>
      </c>
      <c r="H676" s="29">
        <f t="shared" ca="1" si="44"/>
        <v>8693.550026584413</v>
      </c>
      <c r="I676" s="29">
        <f t="shared" ca="1" si="42"/>
        <v>1.5481664430903748</v>
      </c>
      <c r="J676" s="30">
        <f>Calculator!$G$40</f>
        <v>6.5000000000000002E-2</v>
      </c>
      <c r="K676" s="29">
        <f ca="1">IF(C676&gt;=Calculator!$G$27,IF(DAY($C676)=1,Calculator!$G$34/2,IF(DAY($C676)=15,Calculator!$G$34/2,0)),0)</f>
        <v>0</v>
      </c>
      <c r="L676" s="29">
        <f ca="1">IF(DAY($C676)=28,IF(H676=0,0,Calculator!$G$35),0)</f>
        <v>0</v>
      </c>
      <c r="M676" s="29">
        <f ca="1">IF(I676&gt;0,IF(DAY($C676)=1,SUM(INDIRECT("I"&amp;(ROW(C675)-DAY(C675))):I675),0),0)</f>
        <v>0</v>
      </c>
      <c r="N676" s="29">
        <f ca="1">IF(C676&lt;Calculator!$G$27,0,IF(C676=Calculator!$G$27,Calculator!$G$39,IF(H676-K676&lt;=0,IF(D676&gt;Calculator!$G$39,IF(H676-K676+E676+L676+M676+Calculator!$G$39&gt;Calculator!$G$39,Calculator!$G$39-(H676+E676+L676+M676-K676),Calculator!$G$39),D676),0)))</f>
        <v>0</v>
      </c>
    </row>
    <row r="677" spans="1:14" ht="15.75" thickBot="1">
      <c r="A677" s="33" t="str">
        <f ca="1">IF(C677=Calculator!$H$27,"F",IF(Daily!D677+Daily!H677=0,IF(D676+H676&gt;0,"L",""),""))</f>
        <v/>
      </c>
      <c r="B677" s="34">
        <v>676</v>
      </c>
      <c r="C677" s="19">
        <f t="shared" ca="1" si="41"/>
        <v>46606</v>
      </c>
      <c r="D677" s="29">
        <f t="shared" ca="1" si="43"/>
        <v>232961.47601105439</v>
      </c>
      <c r="E677" s="29">
        <f ca="1">IF(C677&lt;Calculator!$D$26,0,IF(DAY($C677)=1,IF(D677-Calculator!$G$24&gt;0,Calculator!$G$24,D677),0))</f>
        <v>0</v>
      </c>
      <c r="F677" s="29">
        <f ca="1">IF(E677&gt;0,D677*Calculator!$G$22/12,0)</f>
        <v>0</v>
      </c>
      <c r="G677" s="29">
        <f ca="1">IF(E677&gt;0,(IFERROR(-PMT(Calculator!$G$22/12,Calculator!$G$23*12,Calculator!$G$20),0))-F677,0)</f>
        <v>0</v>
      </c>
      <c r="H677" s="29">
        <f t="shared" ca="1" si="44"/>
        <v>8693.550026584413</v>
      </c>
      <c r="I677" s="29">
        <f t="shared" ca="1" si="42"/>
        <v>1.5481664430903748</v>
      </c>
      <c r="J677" s="30">
        <f>Calculator!$G$40</f>
        <v>6.5000000000000002E-2</v>
      </c>
      <c r="K677" s="29">
        <f ca="1">IF(C677&gt;=Calculator!$G$27,IF(DAY($C677)=1,Calculator!$G$34/2,IF(DAY($C677)=15,Calculator!$G$34/2,0)),0)</f>
        <v>0</v>
      </c>
      <c r="L677" s="29">
        <f ca="1">IF(DAY($C677)=28,IF(H677=0,0,Calculator!$G$35),0)</f>
        <v>0</v>
      </c>
      <c r="M677" s="29">
        <f ca="1">IF(I677&gt;0,IF(DAY($C677)=1,SUM(INDIRECT("I"&amp;(ROW(C676)-DAY(C676))):I676),0),0)</f>
        <v>0</v>
      </c>
      <c r="N677" s="29">
        <f ca="1">IF(C677&lt;Calculator!$G$27,0,IF(C677=Calculator!$G$27,Calculator!$G$39,IF(H677-K677&lt;=0,IF(D677&gt;Calculator!$G$39,IF(H677-K677+E677+L677+M677+Calculator!$G$39&gt;Calculator!$G$39,Calculator!$G$39-(H677+E677+L677+M677-K677),Calculator!$G$39),D677),0)))</f>
        <v>0</v>
      </c>
    </row>
    <row r="678" spans="1:14" ht="15.75" thickBot="1">
      <c r="A678" s="33" t="str">
        <f ca="1">IF(C678=Calculator!$H$27,"F",IF(Daily!D678+Daily!H678=0,IF(D677+H677&gt;0,"L",""),""))</f>
        <v/>
      </c>
      <c r="B678" s="34">
        <v>677</v>
      </c>
      <c r="C678" s="19">
        <f t="shared" ca="1" si="41"/>
        <v>46607</v>
      </c>
      <c r="D678" s="29">
        <f t="shared" ca="1" si="43"/>
        <v>232961.47601105439</v>
      </c>
      <c r="E678" s="29">
        <f ca="1">IF(C678&lt;Calculator!$D$26,0,IF(DAY($C678)=1,IF(D678-Calculator!$G$24&gt;0,Calculator!$G$24,D678),0))</f>
        <v>0</v>
      </c>
      <c r="F678" s="29">
        <f ca="1">IF(E678&gt;0,D678*Calculator!$G$22/12,0)</f>
        <v>0</v>
      </c>
      <c r="G678" s="29">
        <f ca="1">IF(E678&gt;0,(IFERROR(-PMT(Calculator!$G$22/12,Calculator!$G$23*12,Calculator!$G$20),0))-F678,0)</f>
        <v>0</v>
      </c>
      <c r="H678" s="29">
        <f t="shared" ca="1" si="44"/>
        <v>8693.550026584413</v>
      </c>
      <c r="I678" s="29">
        <f t="shared" ca="1" si="42"/>
        <v>1.5481664430903748</v>
      </c>
      <c r="J678" s="30">
        <f>Calculator!$G$40</f>
        <v>6.5000000000000002E-2</v>
      </c>
      <c r="K678" s="29">
        <f ca="1">IF(C678&gt;=Calculator!$G$27,IF(DAY($C678)=1,Calculator!$G$34/2,IF(DAY($C678)=15,Calculator!$G$34/2,0)),0)</f>
        <v>0</v>
      </c>
      <c r="L678" s="29">
        <f ca="1">IF(DAY($C678)=28,IF(H678=0,0,Calculator!$G$35),0)</f>
        <v>0</v>
      </c>
      <c r="M678" s="29">
        <f ca="1">IF(I678&gt;0,IF(DAY($C678)=1,SUM(INDIRECT("I"&amp;(ROW(C677)-DAY(C677))):I677),0),0)</f>
        <v>0</v>
      </c>
      <c r="N678" s="29">
        <f ca="1">IF(C678&lt;Calculator!$G$27,0,IF(C678=Calculator!$G$27,Calculator!$G$39,IF(H678-K678&lt;=0,IF(D678&gt;Calculator!$G$39,IF(H678-K678+E678+L678+M678+Calculator!$G$39&gt;Calculator!$G$39,Calculator!$G$39-(H678+E678+L678+M678-K678),Calculator!$G$39),D678),0)))</f>
        <v>0</v>
      </c>
    </row>
    <row r="679" spans="1:14" ht="15.75" thickBot="1">
      <c r="A679" s="33" t="str">
        <f ca="1">IF(C679=Calculator!$H$27,"F",IF(Daily!D679+Daily!H679=0,IF(D678+H678&gt;0,"L",""),""))</f>
        <v/>
      </c>
      <c r="B679" s="34">
        <v>678</v>
      </c>
      <c r="C679" s="19">
        <f t="shared" ca="1" si="41"/>
        <v>46608</v>
      </c>
      <c r="D679" s="29">
        <f t="shared" ca="1" si="43"/>
        <v>232961.47601105439</v>
      </c>
      <c r="E679" s="29">
        <f ca="1">IF(C679&lt;Calculator!$D$26,0,IF(DAY($C679)=1,IF(D679-Calculator!$G$24&gt;0,Calculator!$G$24,D679),0))</f>
        <v>0</v>
      </c>
      <c r="F679" s="29">
        <f ca="1">IF(E679&gt;0,D679*Calculator!$G$22/12,0)</f>
        <v>0</v>
      </c>
      <c r="G679" s="29">
        <f ca="1">IF(E679&gt;0,(IFERROR(-PMT(Calculator!$G$22/12,Calculator!$G$23*12,Calculator!$G$20),0))-F679,0)</f>
        <v>0</v>
      </c>
      <c r="H679" s="29">
        <f t="shared" ca="1" si="44"/>
        <v>8693.550026584413</v>
      </c>
      <c r="I679" s="29">
        <f t="shared" ca="1" si="42"/>
        <v>1.5481664430903748</v>
      </c>
      <c r="J679" s="30">
        <f>Calculator!$G$40</f>
        <v>6.5000000000000002E-2</v>
      </c>
      <c r="K679" s="29">
        <f ca="1">IF(C679&gt;=Calculator!$G$27,IF(DAY($C679)=1,Calculator!$G$34/2,IF(DAY($C679)=15,Calculator!$G$34/2,0)),0)</f>
        <v>0</v>
      </c>
      <c r="L679" s="29">
        <f ca="1">IF(DAY($C679)=28,IF(H679=0,0,Calculator!$G$35),0)</f>
        <v>0</v>
      </c>
      <c r="M679" s="29">
        <f ca="1">IF(I679&gt;0,IF(DAY($C679)=1,SUM(INDIRECT("I"&amp;(ROW(C678)-DAY(C678))):I678),0),0)</f>
        <v>0</v>
      </c>
      <c r="N679" s="29">
        <f ca="1">IF(C679&lt;Calculator!$G$27,0,IF(C679=Calculator!$G$27,Calculator!$G$39,IF(H679-K679&lt;=0,IF(D679&gt;Calculator!$G$39,IF(H679-K679+E679+L679+M679+Calculator!$G$39&gt;Calculator!$G$39,Calculator!$G$39-(H679+E679+L679+M679-K679),Calculator!$G$39),D679),0)))</f>
        <v>0</v>
      </c>
    </row>
    <row r="680" spans="1:14" ht="15.75" thickBot="1">
      <c r="A680" s="33" t="str">
        <f ca="1">IF(C680=Calculator!$H$27,"F",IF(Daily!D680+Daily!H680=0,IF(D679+H679&gt;0,"L",""),""))</f>
        <v/>
      </c>
      <c r="B680" s="34">
        <v>679</v>
      </c>
      <c r="C680" s="19">
        <f t="shared" ca="1" si="41"/>
        <v>46609</v>
      </c>
      <c r="D680" s="29">
        <f t="shared" ca="1" si="43"/>
        <v>232961.47601105439</v>
      </c>
      <c r="E680" s="29">
        <f ca="1">IF(C680&lt;Calculator!$D$26,0,IF(DAY($C680)=1,IF(D680-Calculator!$G$24&gt;0,Calculator!$G$24,D680),0))</f>
        <v>0</v>
      </c>
      <c r="F680" s="29">
        <f ca="1">IF(E680&gt;0,D680*Calculator!$G$22/12,0)</f>
        <v>0</v>
      </c>
      <c r="G680" s="29">
        <f ca="1">IF(E680&gt;0,(IFERROR(-PMT(Calculator!$G$22/12,Calculator!$G$23*12,Calculator!$G$20),0))-F680,0)</f>
        <v>0</v>
      </c>
      <c r="H680" s="29">
        <f t="shared" ca="1" si="44"/>
        <v>8693.550026584413</v>
      </c>
      <c r="I680" s="29">
        <f t="shared" ca="1" si="42"/>
        <v>1.5481664430903748</v>
      </c>
      <c r="J680" s="30">
        <f>Calculator!$G$40</f>
        <v>6.5000000000000002E-2</v>
      </c>
      <c r="K680" s="29">
        <f ca="1">IF(C680&gt;=Calculator!$G$27,IF(DAY($C680)=1,Calculator!$G$34/2,IF(DAY($C680)=15,Calculator!$G$34/2,0)),0)</f>
        <v>0</v>
      </c>
      <c r="L680" s="29">
        <f ca="1">IF(DAY($C680)=28,IF(H680=0,0,Calculator!$G$35),0)</f>
        <v>0</v>
      </c>
      <c r="M680" s="29">
        <f ca="1">IF(I680&gt;0,IF(DAY($C680)=1,SUM(INDIRECT("I"&amp;(ROW(C679)-DAY(C679))):I679),0),0)</f>
        <v>0</v>
      </c>
      <c r="N680" s="29">
        <f ca="1">IF(C680&lt;Calculator!$G$27,0,IF(C680=Calculator!$G$27,Calculator!$G$39,IF(H680-K680&lt;=0,IF(D680&gt;Calculator!$G$39,IF(H680-K680+E680+L680+M680+Calculator!$G$39&gt;Calculator!$G$39,Calculator!$G$39-(H680+E680+L680+M680-K680),Calculator!$G$39),D680),0)))</f>
        <v>0</v>
      </c>
    </row>
    <row r="681" spans="1:14" ht="15.75" thickBot="1">
      <c r="A681" s="33" t="str">
        <f ca="1">IF(C681=Calculator!$H$27,"F",IF(Daily!D681+Daily!H681=0,IF(D680+H680&gt;0,"L",""),""))</f>
        <v/>
      </c>
      <c r="B681" s="34">
        <v>680</v>
      </c>
      <c r="C681" s="19">
        <f t="shared" ca="1" si="41"/>
        <v>46610</v>
      </c>
      <c r="D681" s="29">
        <f t="shared" ca="1" si="43"/>
        <v>232961.47601105439</v>
      </c>
      <c r="E681" s="29">
        <f ca="1">IF(C681&lt;Calculator!$D$26,0,IF(DAY($C681)=1,IF(D681-Calculator!$G$24&gt;0,Calculator!$G$24,D681),0))</f>
        <v>0</v>
      </c>
      <c r="F681" s="29">
        <f ca="1">IF(E681&gt;0,D681*Calculator!$G$22/12,0)</f>
        <v>0</v>
      </c>
      <c r="G681" s="29">
        <f ca="1">IF(E681&gt;0,(IFERROR(-PMT(Calculator!$G$22/12,Calculator!$G$23*12,Calculator!$G$20),0))-F681,0)</f>
        <v>0</v>
      </c>
      <c r="H681" s="29">
        <f t="shared" ca="1" si="44"/>
        <v>8693.550026584413</v>
      </c>
      <c r="I681" s="29">
        <f t="shared" ca="1" si="42"/>
        <v>1.5481664430903748</v>
      </c>
      <c r="J681" s="30">
        <f>Calculator!$G$40</f>
        <v>6.5000000000000002E-2</v>
      </c>
      <c r="K681" s="29">
        <f ca="1">IF(C681&gt;=Calculator!$G$27,IF(DAY($C681)=1,Calculator!$G$34/2,IF(DAY($C681)=15,Calculator!$G$34/2,0)),0)</f>
        <v>0</v>
      </c>
      <c r="L681" s="29">
        <f ca="1">IF(DAY($C681)=28,IF(H681=0,0,Calculator!$G$35),0)</f>
        <v>0</v>
      </c>
      <c r="M681" s="29">
        <f ca="1">IF(I681&gt;0,IF(DAY($C681)=1,SUM(INDIRECT("I"&amp;(ROW(C680)-DAY(C680))):I680),0),0)</f>
        <v>0</v>
      </c>
      <c r="N681" s="29">
        <f ca="1">IF(C681&lt;Calculator!$G$27,0,IF(C681=Calculator!$G$27,Calculator!$G$39,IF(H681-K681&lt;=0,IF(D681&gt;Calculator!$G$39,IF(H681-K681+E681+L681+M681+Calculator!$G$39&gt;Calculator!$G$39,Calculator!$G$39-(H681+E681+L681+M681-K681),Calculator!$G$39),D681),0)))</f>
        <v>0</v>
      </c>
    </row>
    <row r="682" spans="1:14" ht="15.75" thickBot="1">
      <c r="A682" s="33" t="str">
        <f ca="1">IF(C682=Calculator!$H$27,"F",IF(Daily!D682+Daily!H682=0,IF(D681+H681&gt;0,"L",""),""))</f>
        <v/>
      </c>
      <c r="B682" s="34">
        <v>681</v>
      </c>
      <c r="C682" s="19">
        <f t="shared" ca="1" si="41"/>
        <v>46611</v>
      </c>
      <c r="D682" s="29">
        <f t="shared" ca="1" si="43"/>
        <v>232961.47601105439</v>
      </c>
      <c r="E682" s="29">
        <f ca="1">IF(C682&lt;Calculator!$D$26,0,IF(DAY($C682)=1,IF(D682-Calculator!$G$24&gt;0,Calculator!$G$24,D682),0))</f>
        <v>0</v>
      </c>
      <c r="F682" s="29">
        <f ca="1">IF(E682&gt;0,D682*Calculator!$G$22/12,0)</f>
        <v>0</v>
      </c>
      <c r="G682" s="29">
        <f ca="1">IF(E682&gt;0,(IFERROR(-PMT(Calculator!$G$22/12,Calculator!$G$23*12,Calculator!$G$20),0))-F682,0)</f>
        <v>0</v>
      </c>
      <c r="H682" s="29">
        <f t="shared" ca="1" si="44"/>
        <v>8693.550026584413</v>
      </c>
      <c r="I682" s="29">
        <f t="shared" ca="1" si="42"/>
        <v>1.5481664430903748</v>
      </c>
      <c r="J682" s="30">
        <f>Calculator!$G$40</f>
        <v>6.5000000000000002E-2</v>
      </c>
      <c r="K682" s="29">
        <f ca="1">IF(C682&gt;=Calculator!$G$27,IF(DAY($C682)=1,Calculator!$G$34/2,IF(DAY($C682)=15,Calculator!$G$34/2,0)),0)</f>
        <v>0</v>
      </c>
      <c r="L682" s="29">
        <f ca="1">IF(DAY($C682)=28,IF(H682=0,0,Calculator!$G$35),0)</f>
        <v>0</v>
      </c>
      <c r="M682" s="29">
        <f ca="1">IF(I682&gt;0,IF(DAY($C682)=1,SUM(INDIRECT("I"&amp;(ROW(C681)-DAY(C681))):I681),0),0)</f>
        <v>0</v>
      </c>
      <c r="N682" s="29">
        <f ca="1">IF(C682&lt;Calculator!$G$27,0,IF(C682=Calculator!$G$27,Calculator!$G$39,IF(H682-K682&lt;=0,IF(D682&gt;Calculator!$G$39,IF(H682-K682+E682+L682+M682+Calculator!$G$39&gt;Calculator!$G$39,Calculator!$G$39-(H682+E682+L682+M682-K682),Calculator!$G$39),D682),0)))</f>
        <v>0</v>
      </c>
    </row>
    <row r="683" spans="1:14" ht="15.75" thickBot="1">
      <c r="A683" s="33" t="str">
        <f ca="1">IF(C683=Calculator!$H$27,"F",IF(Daily!D683+Daily!H683=0,IF(D682+H682&gt;0,"L",""),""))</f>
        <v/>
      </c>
      <c r="B683" s="34">
        <v>682</v>
      </c>
      <c r="C683" s="19">
        <f t="shared" ca="1" si="41"/>
        <v>46612</v>
      </c>
      <c r="D683" s="29">
        <f t="shared" ca="1" si="43"/>
        <v>232961.47601105439</v>
      </c>
      <c r="E683" s="29">
        <f ca="1">IF(C683&lt;Calculator!$D$26,0,IF(DAY($C683)=1,IF(D683-Calculator!$G$24&gt;0,Calculator!$G$24,D683),0))</f>
        <v>0</v>
      </c>
      <c r="F683" s="29">
        <f ca="1">IF(E683&gt;0,D683*Calculator!$G$22/12,0)</f>
        <v>0</v>
      </c>
      <c r="G683" s="29">
        <f ca="1">IF(E683&gt;0,(IFERROR(-PMT(Calculator!$G$22/12,Calculator!$G$23*12,Calculator!$G$20),0))-F683,0)</f>
        <v>0</v>
      </c>
      <c r="H683" s="29">
        <f t="shared" ca="1" si="44"/>
        <v>8693.550026584413</v>
      </c>
      <c r="I683" s="29">
        <f t="shared" ca="1" si="42"/>
        <v>1.5481664430903748</v>
      </c>
      <c r="J683" s="30">
        <f>Calculator!$G$40</f>
        <v>6.5000000000000002E-2</v>
      </c>
      <c r="K683" s="29">
        <f ca="1">IF(C683&gt;=Calculator!$G$27,IF(DAY($C683)=1,Calculator!$G$34/2,IF(DAY($C683)=15,Calculator!$G$34/2,0)),0)</f>
        <v>0</v>
      </c>
      <c r="L683" s="29">
        <f ca="1">IF(DAY($C683)=28,IF(H683=0,0,Calculator!$G$35),0)</f>
        <v>0</v>
      </c>
      <c r="M683" s="29">
        <f ca="1">IF(I683&gt;0,IF(DAY($C683)=1,SUM(INDIRECT("I"&amp;(ROW(C682)-DAY(C682))):I682),0),0)</f>
        <v>0</v>
      </c>
      <c r="N683" s="29">
        <f ca="1">IF(C683&lt;Calculator!$G$27,0,IF(C683=Calculator!$G$27,Calculator!$G$39,IF(H683-K683&lt;=0,IF(D683&gt;Calculator!$G$39,IF(H683-K683+E683+L683+M683+Calculator!$G$39&gt;Calculator!$G$39,Calculator!$G$39-(H683+E683+L683+M683-K683),Calculator!$G$39),D683),0)))</f>
        <v>0</v>
      </c>
    </row>
    <row r="684" spans="1:14" ht="15.75" thickBot="1">
      <c r="A684" s="33" t="str">
        <f ca="1">IF(C684=Calculator!$H$27,"F",IF(Daily!D684+Daily!H684=0,IF(D683+H683&gt;0,"L",""),""))</f>
        <v/>
      </c>
      <c r="B684" s="34">
        <v>683</v>
      </c>
      <c r="C684" s="19">
        <f t="shared" ca="1" si="41"/>
        <v>46613</v>
      </c>
      <c r="D684" s="29">
        <f t="shared" ca="1" si="43"/>
        <v>232961.47601105439</v>
      </c>
      <c r="E684" s="29">
        <f ca="1">IF(C684&lt;Calculator!$D$26,0,IF(DAY($C684)=1,IF(D684-Calculator!$G$24&gt;0,Calculator!$G$24,D684),0))</f>
        <v>0</v>
      </c>
      <c r="F684" s="29">
        <f ca="1">IF(E684&gt;0,D684*Calculator!$G$22/12,0)</f>
        <v>0</v>
      </c>
      <c r="G684" s="29">
        <f ca="1">IF(E684&gt;0,(IFERROR(-PMT(Calculator!$G$22/12,Calculator!$G$23*12,Calculator!$G$20),0))-F684,0)</f>
        <v>0</v>
      </c>
      <c r="H684" s="29">
        <f t="shared" ca="1" si="44"/>
        <v>8693.550026584413</v>
      </c>
      <c r="I684" s="29">
        <f t="shared" ca="1" si="42"/>
        <v>1.5481664430903748</v>
      </c>
      <c r="J684" s="30">
        <f>Calculator!$G$40</f>
        <v>6.5000000000000002E-2</v>
      </c>
      <c r="K684" s="29">
        <f ca="1">IF(C684&gt;=Calculator!$G$27,IF(DAY($C684)=1,Calculator!$G$34/2,IF(DAY($C684)=15,Calculator!$G$34/2,0)),0)</f>
        <v>0</v>
      </c>
      <c r="L684" s="29">
        <f ca="1">IF(DAY($C684)=28,IF(H684=0,0,Calculator!$G$35),0)</f>
        <v>0</v>
      </c>
      <c r="M684" s="29">
        <f ca="1">IF(I684&gt;0,IF(DAY($C684)=1,SUM(INDIRECT("I"&amp;(ROW(C683)-DAY(C683))):I683),0),0)</f>
        <v>0</v>
      </c>
      <c r="N684" s="29">
        <f ca="1">IF(C684&lt;Calculator!$G$27,0,IF(C684=Calculator!$G$27,Calculator!$G$39,IF(H684-K684&lt;=0,IF(D684&gt;Calculator!$G$39,IF(H684-K684+E684+L684+M684+Calculator!$G$39&gt;Calculator!$G$39,Calculator!$G$39-(H684+E684+L684+M684-K684),Calculator!$G$39),D684),0)))</f>
        <v>0</v>
      </c>
    </row>
    <row r="685" spans="1:14" ht="15.75" thickBot="1">
      <c r="A685" s="33" t="str">
        <f ca="1">IF(C685=Calculator!$H$27,"F",IF(Daily!D685+Daily!H685=0,IF(D684+H684&gt;0,"L",""),""))</f>
        <v/>
      </c>
      <c r="B685" s="34">
        <v>684</v>
      </c>
      <c r="C685" s="19">
        <f t="shared" ca="1" si="41"/>
        <v>46614</v>
      </c>
      <c r="D685" s="29">
        <f t="shared" ca="1" si="43"/>
        <v>232961.47601105439</v>
      </c>
      <c r="E685" s="29">
        <f ca="1">IF(C685&lt;Calculator!$D$26,0,IF(DAY($C685)=1,IF(D685-Calculator!$G$24&gt;0,Calculator!$G$24,D685),0))</f>
        <v>0</v>
      </c>
      <c r="F685" s="29">
        <f ca="1">IF(E685&gt;0,D685*Calculator!$G$22/12,0)</f>
        <v>0</v>
      </c>
      <c r="G685" s="29">
        <f ca="1">IF(E685&gt;0,(IFERROR(-PMT(Calculator!$G$22/12,Calculator!$G$23*12,Calculator!$G$20),0))-F685,0)</f>
        <v>0</v>
      </c>
      <c r="H685" s="29">
        <f t="shared" ca="1" si="44"/>
        <v>8693.550026584413</v>
      </c>
      <c r="I685" s="29">
        <f t="shared" ca="1" si="42"/>
        <v>1.5481664430903748</v>
      </c>
      <c r="J685" s="30">
        <f>Calculator!$G$40</f>
        <v>6.5000000000000002E-2</v>
      </c>
      <c r="K685" s="29">
        <f ca="1">IF(C685&gt;=Calculator!$G$27,IF(DAY($C685)=1,Calculator!$G$34/2,IF(DAY($C685)=15,Calculator!$G$34/2,0)),0)</f>
        <v>4500</v>
      </c>
      <c r="L685" s="29">
        <f ca="1">IF(DAY($C685)=28,IF(H685=0,0,Calculator!$G$35),0)</f>
        <v>0</v>
      </c>
      <c r="M685" s="29">
        <f ca="1">IF(I685&gt;0,IF(DAY($C685)=1,SUM(INDIRECT("I"&amp;(ROW(C684)-DAY(C684))):I684),0),0)</f>
        <v>0</v>
      </c>
      <c r="N685" s="29">
        <f ca="1">IF(C685&lt;Calculator!$G$27,0,IF(C685=Calculator!$G$27,Calculator!$G$39,IF(H685-K685&lt;=0,IF(D685&gt;Calculator!$G$39,IF(H685-K685+E685+L685+M685+Calculator!$G$39&gt;Calculator!$G$39,Calculator!$G$39-(H685+E685+L685+M685-K685),Calculator!$G$39),D685),0)))</f>
        <v>0</v>
      </c>
    </row>
    <row r="686" spans="1:14" ht="15.75" thickBot="1">
      <c r="A686" s="33" t="str">
        <f ca="1">IF(C686=Calculator!$H$27,"F",IF(Daily!D686+Daily!H686=0,IF(D685+H685&gt;0,"L",""),""))</f>
        <v/>
      </c>
      <c r="B686" s="34">
        <v>685</v>
      </c>
      <c r="C686" s="19">
        <f t="shared" ca="1" si="41"/>
        <v>46615</v>
      </c>
      <c r="D686" s="29">
        <f t="shared" ca="1" si="43"/>
        <v>232961.47601105439</v>
      </c>
      <c r="E686" s="29">
        <f ca="1">IF(C686&lt;Calculator!$D$26,0,IF(DAY($C686)=1,IF(D686-Calculator!$G$24&gt;0,Calculator!$G$24,D686),0))</f>
        <v>0</v>
      </c>
      <c r="F686" s="29">
        <f ca="1">IF(E686&gt;0,D686*Calculator!$G$22/12,0)</f>
        <v>0</v>
      </c>
      <c r="G686" s="29">
        <f ca="1">IF(E686&gt;0,(IFERROR(-PMT(Calculator!$G$22/12,Calculator!$G$23*12,Calculator!$G$20),0))-F686,0)</f>
        <v>0</v>
      </c>
      <c r="H686" s="29">
        <f t="shared" ca="1" si="44"/>
        <v>4193.550026584413</v>
      </c>
      <c r="I686" s="29">
        <f t="shared" ca="1" si="42"/>
        <v>0.74679658007667638</v>
      </c>
      <c r="J686" s="30">
        <f>Calculator!$G$40</f>
        <v>6.5000000000000002E-2</v>
      </c>
      <c r="K686" s="29">
        <f ca="1">IF(C686&gt;=Calculator!$G$27,IF(DAY($C686)=1,Calculator!$G$34/2,IF(DAY($C686)=15,Calculator!$G$34/2,0)),0)</f>
        <v>0</v>
      </c>
      <c r="L686" s="29">
        <f ca="1">IF(DAY($C686)=28,IF(H686=0,0,Calculator!$G$35),0)</f>
        <v>0</v>
      </c>
      <c r="M686" s="29">
        <f ca="1">IF(I686&gt;0,IF(DAY($C686)=1,SUM(INDIRECT("I"&amp;(ROW(C685)-DAY(C685))):I685),0),0)</f>
        <v>0</v>
      </c>
      <c r="N686" s="29">
        <f ca="1">IF(C686&lt;Calculator!$G$27,0,IF(C686=Calculator!$G$27,Calculator!$G$39,IF(H686-K686&lt;=0,IF(D686&gt;Calculator!$G$39,IF(H686-K686+E686+L686+M686+Calculator!$G$39&gt;Calculator!$G$39,Calculator!$G$39-(H686+E686+L686+M686-K686),Calculator!$G$39),D686),0)))</f>
        <v>0</v>
      </c>
    </row>
    <row r="687" spans="1:14" ht="15.75" thickBot="1">
      <c r="A687" s="33" t="str">
        <f ca="1">IF(C687=Calculator!$H$27,"F",IF(Daily!D687+Daily!H687=0,IF(D686+H686&gt;0,"L",""),""))</f>
        <v/>
      </c>
      <c r="B687" s="34">
        <v>686</v>
      </c>
      <c r="C687" s="19">
        <f t="shared" ca="1" si="41"/>
        <v>46616</v>
      </c>
      <c r="D687" s="29">
        <f t="shared" ca="1" si="43"/>
        <v>232961.47601105439</v>
      </c>
      <c r="E687" s="29">
        <f ca="1">IF(C687&lt;Calculator!$D$26,0,IF(DAY($C687)=1,IF(D687-Calculator!$G$24&gt;0,Calculator!$G$24,D687),0))</f>
        <v>0</v>
      </c>
      <c r="F687" s="29">
        <f ca="1">IF(E687&gt;0,D687*Calculator!$G$22/12,0)</f>
        <v>0</v>
      </c>
      <c r="G687" s="29">
        <f ca="1">IF(E687&gt;0,(IFERROR(-PMT(Calculator!$G$22/12,Calculator!$G$23*12,Calculator!$G$20),0))-F687,0)</f>
        <v>0</v>
      </c>
      <c r="H687" s="29">
        <f t="shared" ca="1" si="44"/>
        <v>4193.550026584413</v>
      </c>
      <c r="I687" s="29">
        <f t="shared" ca="1" si="42"/>
        <v>0.74679658007667638</v>
      </c>
      <c r="J687" s="30">
        <f>Calculator!$G$40</f>
        <v>6.5000000000000002E-2</v>
      </c>
      <c r="K687" s="29">
        <f ca="1">IF(C687&gt;=Calculator!$G$27,IF(DAY($C687)=1,Calculator!$G$34/2,IF(DAY($C687)=15,Calculator!$G$34/2,0)),0)</f>
        <v>0</v>
      </c>
      <c r="L687" s="29">
        <f ca="1">IF(DAY($C687)=28,IF(H687=0,0,Calculator!$G$35),0)</f>
        <v>0</v>
      </c>
      <c r="M687" s="29">
        <f ca="1">IF(I687&gt;0,IF(DAY($C687)=1,SUM(INDIRECT("I"&amp;(ROW(C686)-DAY(C686))):I686),0),0)</f>
        <v>0</v>
      </c>
      <c r="N687" s="29">
        <f ca="1">IF(C687&lt;Calculator!$G$27,0,IF(C687=Calculator!$G$27,Calculator!$G$39,IF(H687-K687&lt;=0,IF(D687&gt;Calculator!$G$39,IF(H687-K687+E687+L687+M687+Calculator!$G$39&gt;Calculator!$G$39,Calculator!$G$39-(H687+E687+L687+M687-K687),Calculator!$G$39),D687),0)))</f>
        <v>0</v>
      </c>
    </row>
    <row r="688" spans="1:14" ht="15.75" thickBot="1">
      <c r="A688" s="33" t="str">
        <f ca="1">IF(C688=Calculator!$H$27,"F",IF(Daily!D688+Daily!H688=0,IF(D687+H687&gt;0,"L",""),""))</f>
        <v/>
      </c>
      <c r="B688" s="34">
        <v>687</v>
      </c>
      <c r="C688" s="19">
        <f t="shared" ca="1" si="41"/>
        <v>46617</v>
      </c>
      <c r="D688" s="29">
        <f t="shared" ca="1" si="43"/>
        <v>232961.47601105439</v>
      </c>
      <c r="E688" s="29">
        <f ca="1">IF(C688&lt;Calculator!$D$26,0,IF(DAY($C688)=1,IF(D688-Calculator!$G$24&gt;0,Calculator!$G$24,D688),0))</f>
        <v>0</v>
      </c>
      <c r="F688" s="29">
        <f ca="1">IF(E688&gt;0,D688*Calculator!$G$22/12,0)</f>
        <v>0</v>
      </c>
      <c r="G688" s="29">
        <f ca="1">IF(E688&gt;0,(IFERROR(-PMT(Calculator!$G$22/12,Calculator!$G$23*12,Calculator!$G$20),0))-F688,0)</f>
        <v>0</v>
      </c>
      <c r="H688" s="29">
        <f t="shared" ca="1" si="44"/>
        <v>4193.550026584413</v>
      </c>
      <c r="I688" s="29">
        <f t="shared" ca="1" si="42"/>
        <v>0.74679658007667638</v>
      </c>
      <c r="J688" s="30">
        <f>Calculator!$G$40</f>
        <v>6.5000000000000002E-2</v>
      </c>
      <c r="K688" s="29">
        <f ca="1">IF(C688&gt;=Calculator!$G$27,IF(DAY($C688)=1,Calculator!$G$34/2,IF(DAY($C688)=15,Calculator!$G$34/2,0)),0)</f>
        <v>0</v>
      </c>
      <c r="L688" s="29">
        <f ca="1">IF(DAY($C688)=28,IF(H688=0,0,Calculator!$G$35),0)</f>
        <v>0</v>
      </c>
      <c r="M688" s="29">
        <f ca="1">IF(I688&gt;0,IF(DAY($C688)=1,SUM(INDIRECT("I"&amp;(ROW(C687)-DAY(C687))):I687),0),0)</f>
        <v>0</v>
      </c>
      <c r="N688" s="29">
        <f ca="1">IF(C688&lt;Calculator!$G$27,0,IF(C688=Calculator!$G$27,Calculator!$G$39,IF(H688-K688&lt;=0,IF(D688&gt;Calculator!$G$39,IF(H688-K688+E688+L688+M688+Calculator!$G$39&gt;Calculator!$G$39,Calculator!$G$39-(H688+E688+L688+M688-K688),Calculator!$G$39),D688),0)))</f>
        <v>0</v>
      </c>
    </row>
    <row r="689" spans="1:14" ht="15.75" thickBot="1">
      <c r="A689" s="33" t="str">
        <f ca="1">IF(C689=Calculator!$H$27,"F",IF(Daily!D689+Daily!H689=0,IF(D688+H688&gt;0,"L",""),""))</f>
        <v/>
      </c>
      <c r="B689" s="34">
        <v>688</v>
      </c>
      <c r="C689" s="19">
        <f t="shared" ca="1" si="41"/>
        <v>46618</v>
      </c>
      <c r="D689" s="29">
        <f t="shared" ca="1" si="43"/>
        <v>232961.47601105439</v>
      </c>
      <c r="E689" s="29">
        <f ca="1">IF(C689&lt;Calculator!$D$26,0,IF(DAY($C689)=1,IF(D689-Calculator!$G$24&gt;0,Calculator!$G$24,D689),0))</f>
        <v>0</v>
      </c>
      <c r="F689" s="29">
        <f ca="1">IF(E689&gt;0,D689*Calculator!$G$22/12,0)</f>
        <v>0</v>
      </c>
      <c r="G689" s="29">
        <f ca="1">IF(E689&gt;0,(IFERROR(-PMT(Calculator!$G$22/12,Calculator!$G$23*12,Calculator!$G$20),0))-F689,0)</f>
        <v>0</v>
      </c>
      <c r="H689" s="29">
        <f t="shared" ca="1" si="44"/>
        <v>4193.550026584413</v>
      </c>
      <c r="I689" s="29">
        <f t="shared" ca="1" si="42"/>
        <v>0.74679658007667638</v>
      </c>
      <c r="J689" s="30">
        <f>Calculator!$G$40</f>
        <v>6.5000000000000002E-2</v>
      </c>
      <c r="K689" s="29">
        <f ca="1">IF(C689&gt;=Calculator!$G$27,IF(DAY($C689)=1,Calculator!$G$34/2,IF(DAY($C689)=15,Calculator!$G$34/2,0)),0)</f>
        <v>0</v>
      </c>
      <c r="L689" s="29">
        <f ca="1">IF(DAY($C689)=28,IF(H689=0,0,Calculator!$G$35),0)</f>
        <v>0</v>
      </c>
      <c r="M689" s="29">
        <f ca="1">IF(I689&gt;0,IF(DAY($C689)=1,SUM(INDIRECT("I"&amp;(ROW(C688)-DAY(C688))):I688),0),0)</f>
        <v>0</v>
      </c>
      <c r="N689" s="29">
        <f ca="1">IF(C689&lt;Calculator!$G$27,0,IF(C689=Calculator!$G$27,Calculator!$G$39,IF(H689-K689&lt;=0,IF(D689&gt;Calculator!$G$39,IF(H689-K689+E689+L689+M689+Calculator!$G$39&gt;Calculator!$G$39,Calculator!$G$39-(H689+E689+L689+M689-K689),Calculator!$G$39),D689),0)))</f>
        <v>0</v>
      </c>
    </row>
    <row r="690" spans="1:14" ht="15.75" thickBot="1">
      <c r="A690" s="33" t="str">
        <f ca="1">IF(C690=Calculator!$H$27,"F",IF(Daily!D690+Daily!H690=0,IF(D689+H689&gt;0,"L",""),""))</f>
        <v/>
      </c>
      <c r="B690" s="34">
        <v>689</v>
      </c>
      <c r="C690" s="19">
        <f t="shared" ca="1" si="41"/>
        <v>46619</v>
      </c>
      <c r="D690" s="29">
        <f t="shared" ca="1" si="43"/>
        <v>232961.47601105439</v>
      </c>
      <c r="E690" s="29">
        <f ca="1">IF(C690&lt;Calculator!$D$26,0,IF(DAY($C690)=1,IF(D690-Calculator!$G$24&gt;0,Calculator!$G$24,D690),0))</f>
        <v>0</v>
      </c>
      <c r="F690" s="29">
        <f ca="1">IF(E690&gt;0,D690*Calculator!$G$22/12,0)</f>
        <v>0</v>
      </c>
      <c r="G690" s="29">
        <f ca="1">IF(E690&gt;0,(IFERROR(-PMT(Calculator!$G$22/12,Calculator!$G$23*12,Calculator!$G$20),0))-F690,0)</f>
        <v>0</v>
      </c>
      <c r="H690" s="29">
        <f t="shared" ca="1" si="44"/>
        <v>4193.550026584413</v>
      </c>
      <c r="I690" s="29">
        <f t="shared" ca="1" si="42"/>
        <v>0.74679658007667638</v>
      </c>
      <c r="J690" s="30">
        <f>Calculator!$G$40</f>
        <v>6.5000000000000002E-2</v>
      </c>
      <c r="K690" s="29">
        <f ca="1">IF(C690&gt;=Calculator!$G$27,IF(DAY($C690)=1,Calculator!$G$34/2,IF(DAY($C690)=15,Calculator!$G$34/2,0)),0)</f>
        <v>0</v>
      </c>
      <c r="L690" s="29">
        <f ca="1">IF(DAY($C690)=28,IF(H690=0,0,Calculator!$G$35),0)</f>
        <v>0</v>
      </c>
      <c r="M690" s="29">
        <f ca="1">IF(I690&gt;0,IF(DAY($C690)=1,SUM(INDIRECT("I"&amp;(ROW(C689)-DAY(C689))):I689),0),0)</f>
        <v>0</v>
      </c>
      <c r="N690" s="29">
        <f ca="1">IF(C690&lt;Calculator!$G$27,0,IF(C690=Calculator!$G$27,Calculator!$G$39,IF(H690-K690&lt;=0,IF(D690&gt;Calculator!$G$39,IF(H690-K690+E690+L690+M690+Calculator!$G$39&gt;Calculator!$G$39,Calculator!$G$39-(H690+E690+L690+M690-K690),Calculator!$G$39),D690),0)))</f>
        <v>0</v>
      </c>
    </row>
    <row r="691" spans="1:14" ht="15.75" thickBot="1">
      <c r="A691" s="33" t="str">
        <f ca="1">IF(C691=Calculator!$H$27,"F",IF(Daily!D691+Daily!H691=0,IF(D690+H690&gt;0,"L",""),""))</f>
        <v/>
      </c>
      <c r="B691" s="34">
        <v>690</v>
      </c>
      <c r="C691" s="19">
        <f t="shared" ca="1" si="41"/>
        <v>46620</v>
      </c>
      <c r="D691" s="29">
        <f t="shared" ca="1" si="43"/>
        <v>232961.47601105439</v>
      </c>
      <c r="E691" s="29">
        <f ca="1">IF(C691&lt;Calculator!$D$26,0,IF(DAY($C691)=1,IF(D691-Calculator!$G$24&gt;0,Calculator!$G$24,D691),0))</f>
        <v>0</v>
      </c>
      <c r="F691" s="29">
        <f ca="1">IF(E691&gt;0,D691*Calculator!$G$22/12,0)</f>
        <v>0</v>
      </c>
      <c r="G691" s="29">
        <f ca="1">IF(E691&gt;0,(IFERROR(-PMT(Calculator!$G$22/12,Calculator!$G$23*12,Calculator!$G$20),0))-F691,0)</f>
        <v>0</v>
      </c>
      <c r="H691" s="29">
        <f t="shared" ca="1" si="44"/>
        <v>4193.550026584413</v>
      </c>
      <c r="I691" s="29">
        <f t="shared" ca="1" si="42"/>
        <v>0.74679658007667638</v>
      </c>
      <c r="J691" s="30">
        <f>Calculator!$G$40</f>
        <v>6.5000000000000002E-2</v>
      </c>
      <c r="K691" s="29">
        <f ca="1">IF(C691&gt;=Calculator!$G$27,IF(DAY($C691)=1,Calculator!$G$34/2,IF(DAY($C691)=15,Calculator!$G$34/2,0)),0)</f>
        <v>0</v>
      </c>
      <c r="L691" s="29">
        <f ca="1">IF(DAY($C691)=28,IF(H691=0,0,Calculator!$G$35),0)</f>
        <v>0</v>
      </c>
      <c r="M691" s="29">
        <f ca="1">IF(I691&gt;0,IF(DAY($C691)=1,SUM(INDIRECT("I"&amp;(ROW(C690)-DAY(C690))):I690),0),0)</f>
        <v>0</v>
      </c>
      <c r="N691" s="29">
        <f ca="1">IF(C691&lt;Calculator!$G$27,0,IF(C691=Calculator!$G$27,Calculator!$G$39,IF(H691-K691&lt;=0,IF(D691&gt;Calculator!$G$39,IF(H691-K691+E691+L691+M691+Calculator!$G$39&gt;Calculator!$G$39,Calculator!$G$39-(H691+E691+L691+M691-K691),Calculator!$G$39),D691),0)))</f>
        <v>0</v>
      </c>
    </row>
    <row r="692" spans="1:14" ht="15.75" thickBot="1">
      <c r="A692" s="33" t="str">
        <f ca="1">IF(C692=Calculator!$H$27,"F",IF(Daily!D692+Daily!H692=0,IF(D691+H691&gt;0,"L",""),""))</f>
        <v/>
      </c>
      <c r="B692" s="34">
        <v>691</v>
      </c>
      <c r="C692" s="19">
        <f t="shared" ca="1" si="41"/>
        <v>46621</v>
      </c>
      <c r="D692" s="29">
        <f t="shared" ca="1" si="43"/>
        <v>232961.47601105439</v>
      </c>
      <c r="E692" s="29">
        <f ca="1">IF(C692&lt;Calculator!$D$26,0,IF(DAY($C692)=1,IF(D692-Calculator!$G$24&gt;0,Calculator!$G$24,D692),0))</f>
        <v>0</v>
      </c>
      <c r="F692" s="29">
        <f ca="1">IF(E692&gt;0,D692*Calculator!$G$22/12,0)</f>
        <v>0</v>
      </c>
      <c r="G692" s="29">
        <f ca="1">IF(E692&gt;0,(IFERROR(-PMT(Calculator!$G$22/12,Calculator!$G$23*12,Calculator!$G$20),0))-F692,0)</f>
        <v>0</v>
      </c>
      <c r="H692" s="29">
        <f t="shared" ca="1" si="44"/>
        <v>4193.550026584413</v>
      </c>
      <c r="I692" s="29">
        <f t="shared" ca="1" si="42"/>
        <v>0.74679658007667638</v>
      </c>
      <c r="J692" s="30">
        <f>Calculator!$G$40</f>
        <v>6.5000000000000002E-2</v>
      </c>
      <c r="K692" s="29">
        <f ca="1">IF(C692&gt;=Calculator!$G$27,IF(DAY($C692)=1,Calculator!$G$34/2,IF(DAY($C692)=15,Calculator!$G$34/2,0)),0)</f>
        <v>0</v>
      </c>
      <c r="L692" s="29">
        <f ca="1">IF(DAY($C692)=28,IF(H692=0,0,Calculator!$G$35),0)</f>
        <v>0</v>
      </c>
      <c r="M692" s="29">
        <f ca="1">IF(I692&gt;0,IF(DAY($C692)=1,SUM(INDIRECT("I"&amp;(ROW(C691)-DAY(C691))):I691),0),0)</f>
        <v>0</v>
      </c>
      <c r="N692" s="29">
        <f ca="1">IF(C692&lt;Calculator!$G$27,0,IF(C692=Calculator!$G$27,Calculator!$G$39,IF(H692-K692&lt;=0,IF(D692&gt;Calculator!$G$39,IF(H692-K692+E692+L692+M692+Calculator!$G$39&gt;Calculator!$G$39,Calculator!$G$39-(H692+E692+L692+M692-K692),Calculator!$G$39),D692),0)))</f>
        <v>0</v>
      </c>
    </row>
    <row r="693" spans="1:14" ht="15.75" thickBot="1">
      <c r="A693" s="33" t="str">
        <f ca="1">IF(C693=Calculator!$H$27,"F",IF(Daily!D693+Daily!H693=0,IF(D692+H692&gt;0,"L",""),""))</f>
        <v/>
      </c>
      <c r="B693" s="34">
        <v>692</v>
      </c>
      <c r="C693" s="19">
        <f t="shared" ca="1" si="41"/>
        <v>46622</v>
      </c>
      <c r="D693" s="29">
        <f t="shared" ca="1" si="43"/>
        <v>232961.47601105439</v>
      </c>
      <c r="E693" s="29">
        <f ca="1">IF(C693&lt;Calculator!$D$26,0,IF(DAY($C693)=1,IF(D693-Calculator!$G$24&gt;0,Calculator!$G$24,D693),0))</f>
        <v>0</v>
      </c>
      <c r="F693" s="29">
        <f ca="1">IF(E693&gt;0,D693*Calculator!$G$22/12,0)</f>
        <v>0</v>
      </c>
      <c r="G693" s="29">
        <f ca="1">IF(E693&gt;0,(IFERROR(-PMT(Calculator!$G$22/12,Calculator!$G$23*12,Calculator!$G$20),0))-F693,0)</f>
        <v>0</v>
      </c>
      <c r="H693" s="29">
        <f t="shared" ca="1" si="44"/>
        <v>4193.550026584413</v>
      </c>
      <c r="I693" s="29">
        <f t="shared" ca="1" si="42"/>
        <v>0.74679658007667638</v>
      </c>
      <c r="J693" s="30">
        <f>Calculator!$G$40</f>
        <v>6.5000000000000002E-2</v>
      </c>
      <c r="K693" s="29">
        <f ca="1">IF(C693&gt;=Calculator!$G$27,IF(DAY($C693)=1,Calculator!$G$34/2,IF(DAY($C693)=15,Calculator!$G$34/2,0)),0)</f>
        <v>0</v>
      </c>
      <c r="L693" s="29">
        <f ca="1">IF(DAY($C693)=28,IF(H693=0,0,Calculator!$G$35),0)</f>
        <v>0</v>
      </c>
      <c r="M693" s="29">
        <f ca="1">IF(I693&gt;0,IF(DAY($C693)=1,SUM(INDIRECT("I"&amp;(ROW(C692)-DAY(C692))):I692),0),0)</f>
        <v>0</v>
      </c>
      <c r="N693" s="29">
        <f ca="1">IF(C693&lt;Calculator!$G$27,0,IF(C693=Calculator!$G$27,Calculator!$G$39,IF(H693-K693&lt;=0,IF(D693&gt;Calculator!$G$39,IF(H693-K693+E693+L693+M693+Calculator!$G$39&gt;Calculator!$G$39,Calculator!$G$39-(H693+E693+L693+M693-K693),Calculator!$G$39),D693),0)))</f>
        <v>0</v>
      </c>
    </row>
    <row r="694" spans="1:14" ht="15.75" thickBot="1">
      <c r="A694" s="33" t="str">
        <f ca="1">IF(C694=Calculator!$H$27,"F",IF(Daily!D694+Daily!H694=0,IF(D693+H693&gt;0,"L",""),""))</f>
        <v/>
      </c>
      <c r="B694" s="34">
        <v>693</v>
      </c>
      <c r="C694" s="19">
        <f t="shared" ca="1" si="41"/>
        <v>46623</v>
      </c>
      <c r="D694" s="29">
        <f t="shared" ca="1" si="43"/>
        <v>232961.47601105439</v>
      </c>
      <c r="E694" s="29">
        <f ca="1">IF(C694&lt;Calculator!$D$26,0,IF(DAY($C694)=1,IF(D694-Calculator!$G$24&gt;0,Calculator!$G$24,D694),0))</f>
        <v>0</v>
      </c>
      <c r="F694" s="29">
        <f ca="1">IF(E694&gt;0,D694*Calculator!$G$22/12,0)</f>
        <v>0</v>
      </c>
      <c r="G694" s="29">
        <f ca="1">IF(E694&gt;0,(IFERROR(-PMT(Calculator!$G$22/12,Calculator!$G$23*12,Calculator!$G$20),0))-F694,0)</f>
        <v>0</v>
      </c>
      <c r="H694" s="29">
        <f t="shared" ca="1" si="44"/>
        <v>4193.550026584413</v>
      </c>
      <c r="I694" s="29">
        <f t="shared" ca="1" si="42"/>
        <v>0.74679658007667638</v>
      </c>
      <c r="J694" s="30">
        <f>Calculator!$G$40</f>
        <v>6.5000000000000002E-2</v>
      </c>
      <c r="K694" s="29">
        <f ca="1">IF(C694&gt;=Calculator!$G$27,IF(DAY($C694)=1,Calculator!$G$34/2,IF(DAY($C694)=15,Calculator!$G$34/2,0)),0)</f>
        <v>0</v>
      </c>
      <c r="L694" s="29">
        <f ca="1">IF(DAY($C694)=28,IF(H694=0,0,Calculator!$G$35),0)</f>
        <v>0</v>
      </c>
      <c r="M694" s="29">
        <f ca="1">IF(I694&gt;0,IF(DAY($C694)=1,SUM(INDIRECT("I"&amp;(ROW(C693)-DAY(C693))):I693),0),0)</f>
        <v>0</v>
      </c>
      <c r="N694" s="29">
        <f ca="1">IF(C694&lt;Calculator!$G$27,0,IF(C694=Calculator!$G$27,Calculator!$G$39,IF(H694-K694&lt;=0,IF(D694&gt;Calculator!$G$39,IF(H694-K694+E694+L694+M694+Calculator!$G$39&gt;Calculator!$G$39,Calculator!$G$39-(H694+E694+L694+M694-K694),Calculator!$G$39),D694),0)))</f>
        <v>0</v>
      </c>
    </row>
    <row r="695" spans="1:14" ht="15.75" thickBot="1">
      <c r="A695" s="33" t="str">
        <f ca="1">IF(C695=Calculator!$H$27,"F",IF(Daily!D695+Daily!H695=0,IF(D694+H694&gt;0,"L",""),""))</f>
        <v/>
      </c>
      <c r="B695" s="34">
        <v>694</v>
      </c>
      <c r="C695" s="19">
        <f t="shared" ca="1" si="41"/>
        <v>46624</v>
      </c>
      <c r="D695" s="29">
        <f t="shared" ca="1" si="43"/>
        <v>232961.47601105439</v>
      </c>
      <c r="E695" s="29">
        <f ca="1">IF(C695&lt;Calculator!$D$26,0,IF(DAY($C695)=1,IF(D695-Calculator!$G$24&gt;0,Calculator!$G$24,D695),0))</f>
        <v>0</v>
      </c>
      <c r="F695" s="29">
        <f ca="1">IF(E695&gt;0,D695*Calculator!$G$22/12,0)</f>
        <v>0</v>
      </c>
      <c r="G695" s="29">
        <f ca="1">IF(E695&gt;0,(IFERROR(-PMT(Calculator!$G$22/12,Calculator!$G$23*12,Calculator!$G$20),0))-F695,0)</f>
        <v>0</v>
      </c>
      <c r="H695" s="29">
        <f t="shared" ca="1" si="44"/>
        <v>4193.550026584413</v>
      </c>
      <c r="I695" s="29">
        <f t="shared" ca="1" si="42"/>
        <v>0.74679658007667638</v>
      </c>
      <c r="J695" s="30">
        <f>Calculator!$G$40</f>
        <v>6.5000000000000002E-2</v>
      </c>
      <c r="K695" s="29">
        <f ca="1">IF(C695&gt;=Calculator!$G$27,IF(DAY($C695)=1,Calculator!$G$34/2,IF(DAY($C695)=15,Calculator!$G$34/2,0)),0)</f>
        <v>0</v>
      </c>
      <c r="L695" s="29">
        <f ca="1">IF(DAY($C695)=28,IF(H695=0,0,Calculator!$G$35),0)</f>
        <v>0</v>
      </c>
      <c r="M695" s="29">
        <f ca="1">IF(I695&gt;0,IF(DAY($C695)=1,SUM(INDIRECT("I"&amp;(ROW(C694)-DAY(C694))):I694),0),0)</f>
        <v>0</v>
      </c>
      <c r="N695" s="29">
        <f ca="1">IF(C695&lt;Calculator!$G$27,0,IF(C695=Calculator!$G$27,Calculator!$G$39,IF(H695-K695&lt;=0,IF(D695&gt;Calculator!$G$39,IF(H695-K695+E695+L695+M695+Calculator!$G$39&gt;Calculator!$G$39,Calculator!$G$39-(H695+E695+L695+M695-K695),Calculator!$G$39),D695),0)))</f>
        <v>0</v>
      </c>
    </row>
    <row r="696" spans="1:14" ht="15.75" thickBot="1">
      <c r="A696" s="33" t="str">
        <f ca="1">IF(C696=Calculator!$H$27,"F",IF(Daily!D696+Daily!H696=0,IF(D695+H695&gt;0,"L",""),""))</f>
        <v/>
      </c>
      <c r="B696" s="34">
        <v>695</v>
      </c>
      <c r="C696" s="19">
        <f t="shared" ca="1" si="41"/>
        <v>46625</v>
      </c>
      <c r="D696" s="29">
        <f t="shared" ca="1" si="43"/>
        <v>232961.47601105439</v>
      </c>
      <c r="E696" s="29">
        <f ca="1">IF(C696&lt;Calculator!$D$26,0,IF(DAY($C696)=1,IF(D696-Calculator!$G$24&gt;0,Calculator!$G$24,D696),0))</f>
        <v>0</v>
      </c>
      <c r="F696" s="29">
        <f ca="1">IF(E696&gt;0,D696*Calculator!$G$22/12,0)</f>
        <v>0</v>
      </c>
      <c r="G696" s="29">
        <f ca="1">IF(E696&gt;0,(IFERROR(-PMT(Calculator!$G$22/12,Calculator!$G$23*12,Calculator!$G$20),0))-F696,0)</f>
        <v>0</v>
      </c>
      <c r="H696" s="29">
        <f t="shared" ca="1" si="44"/>
        <v>4193.550026584413</v>
      </c>
      <c r="I696" s="29">
        <f t="shared" ca="1" si="42"/>
        <v>0.74679658007667638</v>
      </c>
      <c r="J696" s="30">
        <f>Calculator!$G$40</f>
        <v>6.5000000000000002E-2</v>
      </c>
      <c r="K696" s="29">
        <f ca="1">IF(C696&gt;=Calculator!$G$27,IF(DAY($C696)=1,Calculator!$G$34/2,IF(DAY($C696)=15,Calculator!$G$34/2,0)),0)</f>
        <v>0</v>
      </c>
      <c r="L696" s="29">
        <f ca="1">IF(DAY($C696)=28,IF(H696=0,0,Calculator!$G$35),0)</f>
        <v>0</v>
      </c>
      <c r="M696" s="29">
        <f ca="1">IF(I696&gt;0,IF(DAY($C696)=1,SUM(INDIRECT("I"&amp;(ROW(C695)-DAY(C695))):I695),0),0)</f>
        <v>0</v>
      </c>
      <c r="N696" s="29">
        <f ca="1">IF(C696&lt;Calculator!$G$27,0,IF(C696=Calculator!$G$27,Calculator!$G$39,IF(H696-K696&lt;=0,IF(D696&gt;Calculator!$G$39,IF(H696-K696+E696+L696+M696+Calculator!$G$39&gt;Calculator!$G$39,Calculator!$G$39-(H696+E696+L696+M696-K696),Calculator!$G$39),D696),0)))</f>
        <v>0</v>
      </c>
    </row>
    <row r="697" spans="1:14" ht="15.75" thickBot="1">
      <c r="A697" s="33" t="str">
        <f ca="1">IF(C697=Calculator!$H$27,"F",IF(Daily!D697+Daily!H697=0,IF(D696+H696&gt;0,"L",""),""))</f>
        <v/>
      </c>
      <c r="B697" s="34">
        <v>696</v>
      </c>
      <c r="C697" s="19">
        <f t="shared" ca="1" si="41"/>
        <v>46626</v>
      </c>
      <c r="D697" s="29">
        <f t="shared" ca="1" si="43"/>
        <v>232961.47601105439</v>
      </c>
      <c r="E697" s="29">
        <f ca="1">IF(C697&lt;Calculator!$D$26,0,IF(DAY($C697)=1,IF(D697-Calculator!$G$24&gt;0,Calculator!$G$24,D697),0))</f>
        <v>0</v>
      </c>
      <c r="F697" s="29">
        <f ca="1">IF(E697&gt;0,D697*Calculator!$G$22/12,0)</f>
        <v>0</v>
      </c>
      <c r="G697" s="29">
        <f ca="1">IF(E697&gt;0,(IFERROR(-PMT(Calculator!$G$22/12,Calculator!$G$23*12,Calculator!$G$20),0))-F697,0)</f>
        <v>0</v>
      </c>
      <c r="H697" s="29">
        <f t="shared" ca="1" si="44"/>
        <v>4193.550026584413</v>
      </c>
      <c r="I697" s="29">
        <f t="shared" ca="1" si="42"/>
        <v>0.74679658007667638</v>
      </c>
      <c r="J697" s="30">
        <f>Calculator!$G$40</f>
        <v>6.5000000000000002E-2</v>
      </c>
      <c r="K697" s="29">
        <f ca="1">IF(C697&gt;=Calculator!$G$27,IF(DAY($C697)=1,Calculator!$G$34/2,IF(DAY($C697)=15,Calculator!$G$34/2,0)),0)</f>
        <v>0</v>
      </c>
      <c r="L697" s="29">
        <f ca="1">IF(DAY($C697)=28,IF(H697=0,0,Calculator!$G$35),0)</f>
        <v>0</v>
      </c>
      <c r="M697" s="29">
        <f ca="1">IF(I697&gt;0,IF(DAY($C697)=1,SUM(INDIRECT("I"&amp;(ROW(C696)-DAY(C696))):I696),0),0)</f>
        <v>0</v>
      </c>
      <c r="N697" s="29">
        <f ca="1">IF(C697&lt;Calculator!$G$27,0,IF(C697=Calculator!$G$27,Calculator!$G$39,IF(H697-K697&lt;=0,IF(D697&gt;Calculator!$G$39,IF(H697-K697+E697+L697+M697+Calculator!$G$39&gt;Calculator!$G$39,Calculator!$G$39-(H697+E697+L697+M697-K697),Calculator!$G$39),D697),0)))</f>
        <v>0</v>
      </c>
    </row>
    <row r="698" spans="1:14" ht="15.75" thickBot="1">
      <c r="A698" s="33" t="str">
        <f ca="1">IF(C698=Calculator!$H$27,"F",IF(Daily!D698+Daily!H698=0,IF(D697+H697&gt;0,"L",""),""))</f>
        <v/>
      </c>
      <c r="B698" s="34">
        <v>697</v>
      </c>
      <c r="C698" s="19">
        <f t="shared" ca="1" si="41"/>
        <v>46627</v>
      </c>
      <c r="D698" s="29">
        <f t="shared" ca="1" si="43"/>
        <v>232961.47601105439</v>
      </c>
      <c r="E698" s="29">
        <f ca="1">IF(C698&lt;Calculator!$D$26,0,IF(DAY($C698)=1,IF(D698-Calculator!$G$24&gt;0,Calculator!$G$24,D698),0))</f>
        <v>0</v>
      </c>
      <c r="F698" s="29">
        <f ca="1">IF(E698&gt;0,D698*Calculator!$G$22/12,0)</f>
        <v>0</v>
      </c>
      <c r="G698" s="29">
        <f ca="1">IF(E698&gt;0,(IFERROR(-PMT(Calculator!$G$22/12,Calculator!$G$23*12,Calculator!$G$20),0))-F698,0)</f>
        <v>0</v>
      </c>
      <c r="H698" s="29">
        <f t="shared" ca="1" si="44"/>
        <v>4193.550026584413</v>
      </c>
      <c r="I698" s="29">
        <f t="shared" ca="1" si="42"/>
        <v>0.74679658007667638</v>
      </c>
      <c r="J698" s="30">
        <f>Calculator!$G$40</f>
        <v>6.5000000000000002E-2</v>
      </c>
      <c r="K698" s="29">
        <f ca="1">IF(C698&gt;=Calculator!$G$27,IF(DAY($C698)=1,Calculator!$G$34/2,IF(DAY($C698)=15,Calculator!$G$34/2,0)),0)</f>
        <v>0</v>
      </c>
      <c r="L698" s="29">
        <f ca="1">IF(DAY($C698)=28,IF(H698=0,0,Calculator!$G$35),0)</f>
        <v>5000</v>
      </c>
      <c r="M698" s="29">
        <f ca="1">IF(I698&gt;0,IF(DAY($C698)=1,SUM(INDIRECT("I"&amp;(ROW(C697)-DAY(C697))):I697),0),0)</f>
        <v>0</v>
      </c>
      <c r="N698" s="29">
        <f ca="1">IF(C698&lt;Calculator!$G$27,0,IF(C698=Calculator!$G$27,Calculator!$G$39,IF(H698-K698&lt;=0,IF(D698&gt;Calculator!$G$39,IF(H698-K698+E698+L698+M698+Calculator!$G$39&gt;Calculator!$G$39,Calculator!$G$39-(H698+E698+L698+M698-K698),Calculator!$G$39),D698),0)))</f>
        <v>0</v>
      </c>
    </row>
    <row r="699" spans="1:14" ht="15.75" thickBot="1">
      <c r="A699" s="33" t="str">
        <f ca="1">IF(C699=Calculator!$H$27,"F",IF(Daily!D699+Daily!H699=0,IF(D698+H698&gt;0,"L",""),""))</f>
        <v/>
      </c>
      <c r="B699" s="34">
        <v>698</v>
      </c>
      <c r="C699" s="19">
        <f t="shared" ca="1" si="41"/>
        <v>46628</v>
      </c>
      <c r="D699" s="29">
        <f t="shared" ca="1" si="43"/>
        <v>232961.47601105439</v>
      </c>
      <c r="E699" s="29">
        <f ca="1">IF(C699&lt;Calculator!$D$26,0,IF(DAY($C699)=1,IF(D699-Calculator!$G$24&gt;0,Calculator!$G$24,D699),0))</f>
        <v>0</v>
      </c>
      <c r="F699" s="29">
        <f ca="1">IF(E699&gt;0,D699*Calculator!$G$22/12,0)</f>
        <v>0</v>
      </c>
      <c r="G699" s="29">
        <f ca="1">IF(E699&gt;0,(IFERROR(-PMT(Calculator!$G$22/12,Calculator!$G$23*12,Calculator!$G$20),0))-F699,0)</f>
        <v>0</v>
      </c>
      <c r="H699" s="29">
        <f t="shared" ca="1" si="44"/>
        <v>9193.550026584413</v>
      </c>
      <c r="I699" s="29">
        <f t="shared" ca="1" si="42"/>
        <v>1.6372075389807859</v>
      </c>
      <c r="J699" s="30">
        <f>Calculator!$G$40</f>
        <v>6.5000000000000002E-2</v>
      </c>
      <c r="K699" s="29">
        <f ca="1">IF(C699&gt;=Calculator!$G$27,IF(DAY($C699)=1,Calculator!$G$34/2,IF(DAY($C699)=15,Calculator!$G$34/2,0)),0)</f>
        <v>0</v>
      </c>
      <c r="L699" s="29">
        <f ca="1">IF(DAY($C699)=28,IF(H699=0,0,Calculator!$G$35),0)</f>
        <v>0</v>
      </c>
      <c r="M699" s="29">
        <f ca="1">IF(I699&gt;0,IF(DAY($C699)=1,SUM(INDIRECT("I"&amp;(ROW(C698)-DAY(C698))):I698),0),0)</f>
        <v>0</v>
      </c>
      <c r="N699" s="29">
        <f ca="1">IF(C699&lt;Calculator!$G$27,0,IF(C699=Calculator!$G$27,Calculator!$G$39,IF(H699-K699&lt;=0,IF(D699&gt;Calculator!$G$39,IF(H699-K699+E699+L699+M699+Calculator!$G$39&gt;Calculator!$G$39,Calculator!$G$39-(H699+E699+L699+M699-K699),Calculator!$G$39),D699),0)))</f>
        <v>0</v>
      </c>
    </row>
    <row r="700" spans="1:14" ht="15.75" thickBot="1">
      <c r="A700" s="33" t="str">
        <f ca="1">IF(C700=Calculator!$H$27,"F",IF(Daily!D700+Daily!H700=0,IF(D699+H699&gt;0,"L",""),""))</f>
        <v/>
      </c>
      <c r="B700" s="34">
        <v>699</v>
      </c>
      <c r="C700" s="19">
        <f t="shared" ca="1" si="41"/>
        <v>46629</v>
      </c>
      <c r="D700" s="29">
        <f t="shared" ca="1" si="43"/>
        <v>232961.47601105439</v>
      </c>
      <c r="E700" s="29">
        <f ca="1">IF(C700&lt;Calculator!$D$26,0,IF(DAY($C700)=1,IF(D700-Calculator!$G$24&gt;0,Calculator!$G$24,D700),0))</f>
        <v>0</v>
      </c>
      <c r="F700" s="29">
        <f ca="1">IF(E700&gt;0,D700*Calculator!$G$22/12,0)</f>
        <v>0</v>
      </c>
      <c r="G700" s="29">
        <f ca="1">IF(E700&gt;0,(IFERROR(-PMT(Calculator!$G$22/12,Calculator!$G$23*12,Calculator!$G$20),0))-F700,0)</f>
        <v>0</v>
      </c>
      <c r="H700" s="29">
        <f t="shared" ca="1" si="44"/>
        <v>9193.550026584413</v>
      </c>
      <c r="I700" s="29">
        <f t="shared" ca="1" si="42"/>
        <v>1.6372075389807859</v>
      </c>
      <c r="J700" s="30">
        <f>Calculator!$G$40</f>
        <v>6.5000000000000002E-2</v>
      </c>
      <c r="K700" s="29">
        <f ca="1">IF(C700&gt;=Calculator!$G$27,IF(DAY($C700)=1,Calculator!$G$34/2,IF(DAY($C700)=15,Calculator!$G$34/2,0)),0)</f>
        <v>0</v>
      </c>
      <c r="L700" s="29">
        <f ca="1">IF(DAY($C700)=28,IF(H700=0,0,Calculator!$G$35),0)</f>
        <v>0</v>
      </c>
      <c r="M700" s="29">
        <f ca="1">IF(I700&gt;0,IF(DAY($C700)=1,SUM(INDIRECT("I"&amp;(ROW(C699)-DAY(C699))):I699),0),0)</f>
        <v>0</v>
      </c>
      <c r="N700" s="29">
        <f ca="1">IF(C700&lt;Calculator!$G$27,0,IF(C700=Calculator!$G$27,Calculator!$G$39,IF(H700-K700&lt;=0,IF(D700&gt;Calculator!$G$39,IF(H700-K700+E700+L700+M700+Calculator!$G$39&gt;Calculator!$G$39,Calculator!$G$39-(H700+E700+L700+M700-K700),Calculator!$G$39),D700),0)))</f>
        <v>0</v>
      </c>
    </row>
    <row r="701" spans="1:14" ht="15.75" thickBot="1">
      <c r="A701" s="33" t="str">
        <f ca="1">IF(C701=Calculator!$H$27,"F",IF(Daily!D701+Daily!H701=0,IF(D700+H700&gt;0,"L",""),""))</f>
        <v/>
      </c>
      <c r="B701" s="34">
        <v>700</v>
      </c>
      <c r="C701" s="19">
        <f t="shared" ca="1" si="41"/>
        <v>46630</v>
      </c>
      <c r="D701" s="29">
        <f t="shared" ca="1" si="43"/>
        <v>232961.47601105439</v>
      </c>
      <c r="E701" s="29">
        <f ca="1">IF(C701&lt;Calculator!$D$26,0,IF(DAY($C701)=1,IF(D701-Calculator!$G$24&gt;0,Calculator!$G$24,D701),0))</f>
        <v>0</v>
      </c>
      <c r="F701" s="29">
        <f ca="1">IF(E701&gt;0,D701*Calculator!$G$22/12,0)</f>
        <v>0</v>
      </c>
      <c r="G701" s="29">
        <f ca="1">IF(E701&gt;0,(IFERROR(-PMT(Calculator!$G$22/12,Calculator!$G$23*12,Calculator!$G$20),0))-F701,0)</f>
        <v>0</v>
      </c>
      <c r="H701" s="29">
        <f t="shared" ca="1" si="44"/>
        <v>9193.550026584413</v>
      </c>
      <c r="I701" s="29">
        <f t="shared" ca="1" si="42"/>
        <v>1.6372075389807859</v>
      </c>
      <c r="J701" s="30">
        <f>Calculator!$G$40</f>
        <v>6.5000000000000002E-2</v>
      </c>
      <c r="K701" s="29">
        <f ca="1">IF(C701&gt;=Calculator!$G$27,IF(DAY($C701)=1,Calculator!$G$34/2,IF(DAY($C701)=15,Calculator!$G$34/2,0)),0)</f>
        <v>0</v>
      </c>
      <c r="L701" s="29">
        <f ca="1">IF(DAY($C701)=28,IF(H701=0,0,Calculator!$G$35),0)</f>
        <v>0</v>
      </c>
      <c r="M701" s="29">
        <f ca="1">IF(I701&gt;0,IF(DAY($C701)=1,SUM(INDIRECT("I"&amp;(ROW(C700)-DAY(C700))):I700),0),0)</f>
        <v>0</v>
      </c>
      <c r="N701" s="29">
        <f ca="1">IF(C701&lt;Calculator!$G$27,0,IF(C701=Calculator!$G$27,Calculator!$G$39,IF(H701-K701&lt;=0,IF(D701&gt;Calculator!$G$39,IF(H701-K701+E701+L701+M701+Calculator!$G$39&gt;Calculator!$G$39,Calculator!$G$39-(H701+E701+L701+M701-K701),Calculator!$G$39),D701),0)))</f>
        <v>0</v>
      </c>
    </row>
    <row r="702" spans="1:14" ht="15.75" thickBot="1">
      <c r="A702" s="33" t="str">
        <f ca="1">IF(C702=Calculator!$H$27,"F",IF(Daily!D702+Daily!H702=0,IF(D701+H701&gt;0,"L",""),""))</f>
        <v/>
      </c>
      <c r="B702" s="34">
        <v>701</v>
      </c>
      <c r="C702" s="19">
        <f t="shared" ca="1" si="41"/>
        <v>46631</v>
      </c>
      <c r="D702" s="29">
        <f t="shared" ca="1" si="43"/>
        <v>232961.47601105439</v>
      </c>
      <c r="E702" s="29">
        <f ca="1">IF(C702&lt;Calculator!$D$26,0,IF(DAY($C702)=1,IF(D702-Calculator!$G$24&gt;0,Calculator!$G$24,D702),0))</f>
        <v>1878.8756805424866</v>
      </c>
      <c r="F702" s="29">
        <f ca="1">IF(E702&gt;0,D702*Calculator!$G$22/12,0)</f>
        <v>970.67281671272667</v>
      </c>
      <c r="G702" s="29">
        <f ca="1">IF(E702&gt;0,(IFERROR(-PMT(Calculator!$G$22/12,Calculator!$G$23*12,Calculator!$G$20),0))-F702,0)</f>
        <v>908.20286382975996</v>
      </c>
      <c r="H702" s="29">
        <f t="shared" ca="1" si="44"/>
        <v>9193.550026584413</v>
      </c>
      <c r="I702" s="29">
        <f t="shared" ca="1" si="42"/>
        <v>1.6372075389807859</v>
      </c>
      <c r="J702" s="30">
        <f>Calculator!$G$40</f>
        <v>6.5000000000000002E-2</v>
      </c>
      <c r="K702" s="29">
        <f ca="1">IF(C702&gt;=Calculator!$G$27,IF(DAY($C702)=1,Calculator!$G$34/2,IF(DAY($C702)=15,Calculator!$G$34/2,0)),0)</f>
        <v>4500</v>
      </c>
      <c r="L702" s="29">
        <f ca="1">IF(DAY($C702)=28,IF(H702=0,0,Calculator!$G$35),0)</f>
        <v>0</v>
      </c>
      <c r="M702" s="29">
        <f ca="1">IF(I702&gt;0,IF(DAY($C702)=1,SUM(INDIRECT("I"&amp;(ROW(C701)-DAY(C701))):I701),0),0)</f>
        <v>40.305635149868714</v>
      </c>
      <c r="N702" s="29">
        <f ca="1">IF(C702&lt;Calculator!$G$27,0,IF(C702=Calculator!$G$27,Calculator!$G$39,IF(H702-K702&lt;=0,IF(D702&gt;Calculator!$G$39,IF(H702-K702+E702+L702+M702+Calculator!$G$39&gt;Calculator!$G$39,Calculator!$G$39-(H702+E702+L702+M702-K702),Calculator!$G$39),D702),0)))</f>
        <v>0</v>
      </c>
    </row>
    <row r="703" spans="1:14" ht="15.75" thickBot="1">
      <c r="A703" s="33" t="str">
        <f ca="1">IF(C703=Calculator!$H$27,"F",IF(Daily!D703+Daily!H703=0,IF(D702+H702&gt;0,"L",""),""))</f>
        <v/>
      </c>
      <c r="B703" s="34">
        <v>702</v>
      </c>
      <c r="C703" s="19">
        <f t="shared" ca="1" si="41"/>
        <v>46632</v>
      </c>
      <c r="D703" s="29">
        <f t="shared" ca="1" si="43"/>
        <v>232053.27314722462</v>
      </c>
      <c r="E703" s="29">
        <f ca="1">IF(C703&lt;Calculator!$D$26,0,IF(DAY($C703)=1,IF(D703-Calculator!$G$24&gt;0,Calculator!$G$24,D703),0))</f>
        <v>0</v>
      </c>
      <c r="F703" s="29">
        <f ca="1">IF(E703&gt;0,D703*Calculator!$G$22/12,0)</f>
        <v>0</v>
      </c>
      <c r="G703" s="29">
        <f ca="1">IF(E703&gt;0,(IFERROR(-PMT(Calculator!$G$22/12,Calculator!$G$23*12,Calculator!$G$20),0))-F703,0)</f>
        <v>0</v>
      </c>
      <c r="H703" s="29">
        <f t="shared" ca="1" si="44"/>
        <v>6612.7313422767684</v>
      </c>
      <c r="I703" s="29">
        <f t="shared" ca="1" si="42"/>
        <v>1.1776096910903835</v>
      </c>
      <c r="J703" s="30">
        <f>Calculator!$G$40</f>
        <v>6.5000000000000002E-2</v>
      </c>
      <c r="K703" s="29">
        <f ca="1">IF(C703&gt;=Calculator!$G$27,IF(DAY($C703)=1,Calculator!$G$34/2,IF(DAY($C703)=15,Calculator!$G$34/2,0)),0)</f>
        <v>0</v>
      </c>
      <c r="L703" s="29">
        <f ca="1">IF(DAY($C703)=28,IF(H703=0,0,Calculator!$G$35),0)</f>
        <v>0</v>
      </c>
      <c r="M703" s="29">
        <f ca="1">IF(I703&gt;0,IF(DAY($C703)=1,SUM(INDIRECT("I"&amp;(ROW(C702)-DAY(C702))):I702),0),0)</f>
        <v>0</v>
      </c>
      <c r="N703" s="29">
        <f ca="1">IF(C703&lt;Calculator!$G$27,0,IF(C703=Calculator!$G$27,Calculator!$G$39,IF(H703-K703&lt;=0,IF(D703&gt;Calculator!$G$39,IF(H703-K703+E703+L703+M703+Calculator!$G$39&gt;Calculator!$G$39,Calculator!$G$39-(H703+E703+L703+M703-K703),Calculator!$G$39),D703),0)))</f>
        <v>0</v>
      </c>
    </row>
    <row r="704" spans="1:14" ht="15.75" thickBot="1">
      <c r="A704" s="33" t="str">
        <f ca="1">IF(C704=Calculator!$H$27,"F",IF(Daily!D704+Daily!H704=0,IF(D703+H703&gt;0,"L",""),""))</f>
        <v/>
      </c>
      <c r="B704" s="34">
        <v>703</v>
      </c>
      <c r="C704" s="19">
        <f t="shared" ca="1" si="41"/>
        <v>46633</v>
      </c>
      <c r="D704" s="29">
        <f t="shared" ca="1" si="43"/>
        <v>232053.27314722462</v>
      </c>
      <c r="E704" s="29">
        <f ca="1">IF(C704&lt;Calculator!$D$26,0,IF(DAY($C704)=1,IF(D704-Calculator!$G$24&gt;0,Calculator!$G$24,D704),0))</f>
        <v>0</v>
      </c>
      <c r="F704" s="29">
        <f ca="1">IF(E704&gt;0,D704*Calculator!$G$22/12,0)</f>
        <v>0</v>
      </c>
      <c r="G704" s="29">
        <f ca="1">IF(E704&gt;0,(IFERROR(-PMT(Calculator!$G$22/12,Calculator!$G$23*12,Calculator!$G$20),0))-F704,0)</f>
        <v>0</v>
      </c>
      <c r="H704" s="29">
        <f t="shared" ca="1" si="44"/>
        <v>6612.7313422767684</v>
      </c>
      <c r="I704" s="29">
        <f t="shared" ca="1" si="42"/>
        <v>1.1776096910903835</v>
      </c>
      <c r="J704" s="30">
        <f>Calculator!$G$40</f>
        <v>6.5000000000000002E-2</v>
      </c>
      <c r="K704" s="29">
        <f ca="1">IF(C704&gt;=Calculator!$G$27,IF(DAY($C704)=1,Calculator!$G$34/2,IF(DAY($C704)=15,Calculator!$G$34/2,0)),0)</f>
        <v>0</v>
      </c>
      <c r="L704" s="29">
        <f ca="1">IF(DAY($C704)=28,IF(H704=0,0,Calculator!$G$35),0)</f>
        <v>0</v>
      </c>
      <c r="M704" s="29">
        <f ca="1">IF(I704&gt;0,IF(DAY($C704)=1,SUM(INDIRECT("I"&amp;(ROW(C703)-DAY(C703))):I703),0),0)</f>
        <v>0</v>
      </c>
      <c r="N704" s="29">
        <f ca="1">IF(C704&lt;Calculator!$G$27,0,IF(C704=Calculator!$G$27,Calculator!$G$39,IF(H704-K704&lt;=0,IF(D704&gt;Calculator!$G$39,IF(H704-K704+E704+L704+M704+Calculator!$G$39&gt;Calculator!$G$39,Calculator!$G$39-(H704+E704+L704+M704-K704),Calculator!$G$39),D704),0)))</f>
        <v>0</v>
      </c>
    </row>
    <row r="705" spans="1:14" ht="15.75" thickBot="1">
      <c r="A705" s="33" t="str">
        <f ca="1">IF(C705=Calculator!$H$27,"F",IF(Daily!D705+Daily!H705=0,IF(D704+H704&gt;0,"L",""),""))</f>
        <v/>
      </c>
      <c r="B705" s="34">
        <v>704</v>
      </c>
      <c r="C705" s="19">
        <f t="shared" ca="1" si="41"/>
        <v>46634</v>
      </c>
      <c r="D705" s="29">
        <f t="shared" ca="1" si="43"/>
        <v>232053.27314722462</v>
      </c>
      <c r="E705" s="29">
        <f ca="1">IF(C705&lt;Calculator!$D$26,0,IF(DAY($C705)=1,IF(D705-Calculator!$G$24&gt;0,Calculator!$G$24,D705),0))</f>
        <v>0</v>
      </c>
      <c r="F705" s="29">
        <f ca="1">IF(E705&gt;0,D705*Calculator!$G$22/12,0)</f>
        <v>0</v>
      </c>
      <c r="G705" s="29">
        <f ca="1">IF(E705&gt;0,(IFERROR(-PMT(Calculator!$G$22/12,Calculator!$G$23*12,Calculator!$G$20),0))-F705,0)</f>
        <v>0</v>
      </c>
      <c r="H705" s="29">
        <f t="shared" ca="1" si="44"/>
        <v>6612.7313422767684</v>
      </c>
      <c r="I705" s="29">
        <f t="shared" ca="1" si="42"/>
        <v>1.1776096910903835</v>
      </c>
      <c r="J705" s="30">
        <f>Calculator!$G$40</f>
        <v>6.5000000000000002E-2</v>
      </c>
      <c r="K705" s="29">
        <f ca="1">IF(C705&gt;=Calculator!$G$27,IF(DAY($C705)=1,Calculator!$G$34/2,IF(DAY($C705)=15,Calculator!$G$34/2,0)),0)</f>
        <v>0</v>
      </c>
      <c r="L705" s="29">
        <f ca="1">IF(DAY($C705)=28,IF(H705=0,0,Calculator!$G$35),0)</f>
        <v>0</v>
      </c>
      <c r="M705" s="29">
        <f ca="1">IF(I705&gt;0,IF(DAY($C705)=1,SUM(INDIRECT("I"&amp;(ROW(C704)-DAY(C704))):I704),0),0)</f>
        <v>0</v>
      </c>
      <c r="N705" s="29">
        <f ca="1">IF(C705&lt;Calculator!$G$27,0,IF(C705=Calculator!$G$27,Calculator!$G$39,IF(H705-K705&lt;=0,IF(D705&gt;Calculator!$G$39,IF(H705-K705+E705+L705+M705+Calculator!$G$39&gt;Calculator!$G$39,Calculator!$G$39-(H705+E705+L705+M705-K705),Calculator!$G$39),D705),0)))</f>
        <v>0</v>
      </c>
    </row>
    <row r="706" spans="1:14" ht="15.75" thickBot="1">
      <c r="A706" s="33" t="str">
        <f ca="1">IF(C706=Calculator!$H$27,"F",IF(Daily!D706+Daily!H706=0,IF(D705+H705&gt;0,"L",""),""))</f>
        <v/>
      </c>
      <c r="B706" s="34">
        <v>705</v>
      </c>
      <c r="C706" s="19">
        <f t="shared" ca="1" si="41"/>
        <v>46635</v>
      </c>
      <c r="D706" s="29">
        <f t="shared" ca="1" si="43"/>
        <v>232053.27314722462</v>
      </c>
      <c r="E706" s="29">
        <f ca="1">IF(C706&lt;Calculator!$D$26,0,IF(DAY($C706)=1,IF(D706-Calculator!$G$24&gt;0,Calculator!$G$24,D706),0))</f>
        <v>0</v>
      </c>
      <c r="F706" s="29">
        <f ca="1">IF(E706&gt;0,D706*Calculator!$G$22/12,0)</f>
        <v>0</v>
      </c>
      <c r="G706" s="29">
        <f ca="1">IF(E706&gt;0,(IFERROR(-PMT(Calculator!$G$22/12,Calculator!$G$23*12,Calculator!$G$20),0))-F706,0)</f>
        <v>0</v>
      </c>
      <c r="H706" s="29">
        <f t="shared" ca="1" si="44"/>
        <v>6612.7313422767684</v>
      </c>
      <c r="I706" s="29">
        <f t="shared" ca="1" si="42"/>
        <v>1.1776096910903835</v>
      </c>
      <c r="J706" s="30">
        <f>Calculator!$G$40</f>
        <v>6.5000000000000002E-2</v>
      </c>
      <c r="K706" s="29">
        <f ca="1">IF(C706&gt;=Calculator!$G$27,IF(DAY($C706)=1,Calculator!$G$34/2,IF(DAY($C706)=15,Calculator!$G$34/2,0)),0)</f>
        <v>0</v>
      </c>
      <c r="L706" s="29">
        <f ca="1">IF(DAY($C706)=28,IF(H706=0,0,Calculator!$G$35),0)</f>
        <v>0</v>
      </c>
      <c r="M706" s="29">
        <f ca="1">IF(I706&gt;0,IF(DAY($C706)=1,SUM(INDIRECT("I"&amp;(ROW(C705)-DAY(C705))):I705),0),0)</f>
        <v>0</v>
      </c>
      <c r="N706" s="29">
        <f ca="1">IF(C706&lt;Calculator!$G$27,0,IF(C706=Calculator!$G$27,Calculator!$G$39,IF(H706-K706&lt;=0,IF(D706&gt;Calculator!$G$39,IF(H706-K706+E706+L706+M706+Calculator!$G$39&gt;Calculator!$G$39,Calculator!$G$39-(H706+E706+L706+M706-K706),Calculator!$G$39),D706),0)))</f>
        <v>0</v>
      </c>
    </row>
    <row r="707" spans="1:14" ht="15.75" thickBot="1">
      <c r="A707" s="33" t="str">
        <f ca="1">IF(C707=Calculator!$H$27,"F",IF(Daily!D707+Daily!H707=0,IF(D706+H706&gt;0,"L",""),""))</f>
        <v/>
      </c>
      <c r="B707" s="34">
        <v>706</v>
      </c>
      <c r="C707" s="19">
        <f t="shared" ref="C707:C770" ca="1" si="45">C706+1</f>
        <v>46636</v>
      </c>
      <c r="D707" s="29">
        <f t="shared" ca="1" si="43"/>
        <v>232053.27314722462</v>
      </c>
      <c r="E707" s="29">
        <f ca="1">IF(C707&lt;Calculator!$D$26,0,IF(DAY($C707)=1,IF(D707-Calculator!$G$24&gt;0,Calculator!$G$24,D707),0))</f>
        <v>0</v>
      </c>
      <c r="F707" s="29">
        <f ca="1">IF(E707&gt;0,D707*Calculator!$G$22/12,0)</f>
        <v>0</v>
      </c>
      <c r="G707" s="29">
        <f ca="1">IF(E707&gt;0,(IFERROR(-PMT(Calculator!$G$22/12,Calculator!$G$23*12,Calculator!$G$20),0))-F707,0)</f>
        <v>0</v>
      </c>
      <c r="H707" s="29">
        <f t="shared" ca="1" si="44"/>
        <v>6612.7313422767684</v>
      </c>
      <c r="I707" s="29">
        <f t="shared" ref="I707:I770" ca="1" si="46">H707*J707/365</f>
        <v>1.1776096910903835</v>
      </c>
      <c r="J707" s="30">
        <f>Calculator!$G$40</f>
        <v>6.5000000000000002E-2</v>
      </c>
      <c r="K707" s="29">
        <f ca="1">IF(C707&gt;=Calculator!$G$27,IF(DAY($C707)=1,Calculator!$G$34/2,IF(DAY($C707)=15,Calculator!$G$34/2,0)),0)</f>
        <v>0</v>
      </c>
      <c r="L707" s="29">
        <f ca="1">IF(DAY($C707)=28,IF(H707=0,0,Calculator!$G$35),0)</f>
        <v>0</v>
      </c>
      <c r="M707" s="29">
        <f ca="1">IF(I707&gt;0,IF(DAY($C707)=1,SUM(INDIRECT("I"&amp;(ROW(C706)-DAY(C706))):I706),0),0)</f>
        <v>0</v>
      </c>
      <c r="N707" s="29">
        <f ca="1">IF(C707&lt;Calculator!$G$27,0,IF(C707=Calculator!$G$27,Calculator!$G$39,IF(H707-K707&lt;=0,IF(D707&gt;Calculator!$G$39,IF(H707-K707+E707+L707+M707+Calculator!$G$39&gt;Calculator!$G$39,Calculator!$G$39-(H707+E707+L707+M707-K707),Calculator!$G$39),D707),0)))</f>
        <v>0</v>
      </c>
    </row>
    <row r="708" spans="1:14" ht="15.75" thickBot="1">
      <c r="A708" s="33" t="str">
        <f ca="1">IF(C708=Calculator!$H$27,"F",IF(Daily!D708+Daily!H708=0,IF(D707+H707&gt;0,"L",""),""))</f>
        <v/>
      </c>
      <c r="B708" s="34">
        <v>707</v>
      </c>
      <c r="C708" s="19">
        <f t="shared" ca="1" si="45"/>
        <v>46637</v>
      </c>
      <c r="D708" s="29">
        <f t="shared" ref="D708:D771" ca="1" si="47">IF(((D707-G707)-N707)&lt;0,0,((D707-G707)-N707))</f>
        <v>232053.27314722462</v>
      </c>
      <c r="E708" s="29">
        <f ca="1">IF(C708&lt;Calculator!$D$26,0,IF(DAY($C708)=1,IF(D708-Calculator!$G$24&gt;0,Calculator!$G$24,D708),0))</f>
        <v>0</v>
      </c>
      <c r="F708" s="29">
        <f ca="1">IF(E708&gt;0,D708*Calculator!$G$22/12,0)</f>
        <v>0</v>
      </c>
      <c r="G708" s="29">
        <f ca="1">IF(E708&gt;0,(IFERROR(-PMT(Calculator!$G$22/12,Calculator!$G$23*12,Calculator!$G$20),0))-F708,0)</f>
        <v>0</v>
      </c>
      <c r="H708" s="29">
        <f t="shared" ref="H708:H771" ca="1" si="48">IF((H707-K707+SUM(L707:N707)+E707)&lt;0,0,(H707-K707+SUM(L707:N707)+E707))</f>
        <v>6612.7313422767684</v>
      </c>
      <c r="I708" s="29">
        <f t="shared" ca="1" si="46"/>
        <v>1.1776096910903835</v>
      </c>
      <c r="J708" s="30">
        <f>Calculator!$G$40</f>
        <v>6.5000000000000002E-2</v>
      </c>
      <c r="K708" s="29">
        <f ca="1">IF(C708&gt;=Calculator!$G$27,IF(DAY($C708)=1,Calculator!$G$34/2,IF(DAY($C708)=15,Calculator!$G$34/2,0)),0)</f>
        <v>0</v>
      </c>
      <c r="L708" s="29">
        <f ca="1">IF(DAY($C708)=28,IF(H708=0,0,Calculator!$G$35),0)</f>
        <v>0</v>
      </c>
      <c r="M708" s="29">
        <f ca="1">IF(I708&gt;0,IF(DAY($C708)=1,SUM(INDIRECT("I"&amp;(ROW(C707)-DAY(C707))):I707),0),0)</f>
        <v>0</v>
      </c>
      <c r="N708" s="29">
        <f ca="1">IF(C708&lt;Calculator!$G$27,0,IF(C708=Calculator!$G$27,Calculator!$G$39,IF(H708-K708&lt;=0,IF(D708&gt;Calculator!$G$39,IF(H708-K708+E708+L708+M708+Calculator!$G$39&gt;Calculator!$G$39,Calculator!$G$39-(H708+E708+L708+M708-K708),Calculator!$G$39),D708),0)))</f>
        <v>0</v>
      </c>
    </row>
    <row r="709" spans="1:14" ht="15.75" thickBot="1">
      <c r="A709" s="33" t="str">
        <f ca="1">IF(C709=Calculator!$H$27,"F",IF(Daily!D709+Daily!H709=0,IF(D708+H708&gt;0,"L",""),""))</f>
        <v/>
      </c>
      <c r="B709" s="34">
        <v>708</v>
      </c>
      <c r="C709" s="19">
        <f t="shared" ca="1" si="45"/>
        <v>46638</v>
      </c>
      <c r="D709" s="29">
        <f t="shared" ca="1" si="47"/>
        <v>232053.27314722462</v>
      </c>
      <c r="E709" s="29">
        <f ca="1">IF(C709&lt;Calculator!$D$26,0,IF(DAY($C709)=1,IF(D709-Calculator!$G$24&gt;0,Calculator!$G$24,D709),0))</f>
        <v>0</v>
      </c>
      <c r="F709" s="29">
        <f ca="1">IF(E709&gt;0,D709*Calculator!$G$22/12,0)</f>
        <v>0</v>
      </c>
      <c r="G709" s="29">
        <f ca="1">IF(E709&gt;0,(IFERROR(-PMT(Calculator!$G$22/12,Calculator!$G$23*12,Calculator!$G$20),0))-F709,0)</f>
        <v>0</v>
      </c>
      <c r="H709" s="29">
        <f t="shared" ca="1" si="48"/>
        <v>6612.7313422767684</v>
      </c>
      <c r="I709" s="29">
        <f t="shared" ca="1" si="46"/>
        <v>1.1776096910903835</v>
      </c>
      <c r="J709" s="30">
        <f>Calculator!$G$40</f>
        <v>6.5000000000000002E-2</v>
      </c>
      <c r="K709" s="29">
        <f ca="1">IF(C709&gt;=Calculator!$G$27,IF(DAY($C709)=1,Calculator!$G$34/2,IF(DAY($C709)=15,Calculator!$G$34/2,0)),0)</f>
        <v>0</v>
      </c>
      <c r="L709" s="29">
        <f ca="1">IF(DAY($C709)=28,IF(H709=0,0,Calculator!$G$35),0)</f>
        <v>0</v>
      </c>
      <c r="M709" s="29">
        <f ca="1">IF(I709&gt;0,IF(DAY($C709)=1,SUM(INDIRECT("I"&amp;(ROW(C708)-DAY(C708))):I708),0),0)</f>
        <v>0</v>
      </c>
      <c r="N709" s="29">
        <f ca="1">IF(C709&lt;Calculator!$G$27,0,IF(C709=Calculator!$G$27,Calculator!$G$39,IF(H709-K709&lt;=0,IF(D709&gt;Calculator!$G$39,IF(H709-K709+E709+L709+M709+Calculator!$G$39&gt;Calculator!$G$39,Calculator!$G$39-(H709+E709+L709+M709-K709),Calculator!$G$39),D709),0)))</f>
        <v>0</v>
      </c>
    </row>
    <row r="710" spans="1:14" ht="15.75" thickBot="1">
      <c r="A710" s="33" t="str">
        <f ca="1">IF(C710=Calculator!$H$27,"F",IF(Daily!D710+Daily!H710=0,IF(D709+H709&gt;0,"L",""),""))</f>
        <v/>
      </c>
      <c r="B710" s="34">
        <v>709</v>
      </c>
      <c r="C710" s="19">
        <f t="shared" ca="1" si="45"/>
        <v>46639</v>
      </c>
      <c r="D710" s="29">
        <f t="shared" ca="1" si="47"/>
        <v>232053.27314722462</v>
      </c>
      <c r="E710" s="29">
        <f ca="1">IF(C710&lt;Calculator!$D$26,0,IF(DAY($C710)=1,IF(D710-Calculator!$G$24&gt;0,Calculator!$G$24,D710),0))</f>
        <v>0</v>
      </c>
      <c r="F710" s="29">
        <f ca="1">IF(E710&gt;0,D710*Calculator!$G$22/12,0)</f>
        <v>0</v>
      </c>
      <c r="G710" s="29">
        <f ca="1">IF(E710&gt;0,(IFERROR(-PMT(Calculator!$G$22/12,Calculator!$G$23*12,Calculator!$G$20),0))-F710,0)</f>
        <v>0</v>
      </c>
      <c r="H710" s="29">
        <f t="shared" ca="1" si="48"/>
        <v>6612.7313422767684</v>
      </c>
      <c r="I710" s="29">
        <f t="shared" ca="1" si="46"/>
        <v>1.1776096910903835</v>
      </c>
      <c r="J710" s="30">
        <f>Calculator!$G$40</f>
        <v>6.5000000000000002E-2</v>
      </c>
      <c r="K710" s="29">
        <f ca="1">IF(C710&gt;=Calculator!$G$27,IF(DAY($C710)=1,Calculator!$G$34/2,IF(DAY($C710)=15,Calculator!$G$34/2,0)),0)</f>
        <v>0</v>
      </c>
      <c r="L710" s="29">
        <f ca="1">IF(DAY($C710)=28,IF(H710=0,0,Calculator!$G$35),0)</f>
        <v>0</v>
      </c>
      <c r="M710" s="29">
        <f ca="1">IF(I710&gt;0,IF(DAY($C710)=1,SUM(INDIRECT("I"&amp;(ROW(C709)-DAY(C709))):I709),0),0)</f>
        <v>0</v>
      </c>
      <c r="N710" s="29">
        <f ca="1">IF(C710&lt;Calculator!$G$27,0,IF(C710=Calculator!$G$27,Calculator!$G$39,IF(H710-K710&lt;=0,IF(D710&gt;Calculator!$G$39,IF(H710-K710+E710+L710+M710+Calculator!$G$39&gt;Calculator!$G$39,Calculator!$G$39-(H710+E710+L710+M710-K710),Calculator!$G$39),D710),0)))</f>
        <v>0</v>
      </c>
    </row>
    <row r="711" spans="1:14" ht="15.75" thickBot="1">
      <c r="A711" s="33" t="str">
        <f ca="1">IF(C711=Calculator!$H$27,"F",IF(Daily!D711+Daily!H711=0,IF(D710+H710&gt;0,"L",""),""))</f>
        <v/>
      </c>
      <c r="B711" s="34">
        <v>710</v>
      </c>
      <c r="C711" s="19">
        <f t="shared" ca="1" si="45"/>
        <v>46640</v>
      </c>
      <c r="D711" s="29">
        <f t="shared" ca="1" si="47"/>
        <v>232053.27314722462</v>
      </c>
      <c r="E711" s="29">
        <f ca="1">IF(C711&lt;Calculator!$D$26,0,IF(DAY($C711)=1,IF(D711-Calculator!$G$24&gt;0,Calculator!$G$24,D711),0))</f>
        <v>0</v>
      </c>
      <c r="F711" s="29">
        <f ca="1">IF(E711&gt;0,D711*Calculator!$G$22/12,0)</f>
        <v>0</v>
      </c>
      <c r="G711" s="29">
        <f ca="1">IF(E711&gt;0,(IFERROR(-PMT(Calculator!$G$22/12,Calculator!$G$23*12,Calculator!$G$20),0))-F711,0)</f>
        <v>0</v>
      </c>
      <c r="H711" s="29">
        <f t="shared" ca="1" si="48"/>
        <v>6612.7313422767684</v>
      </c>
      <c r="I711" s="29">
        <f t="shared" ca="1" si="46"/>
        <v>1.1776096910903835</v>
      </c>
      <c r="J711" s="30">
        <f>Calculator!$G$40</f>
        <v>6.5000000000000002E-2</v>
      </c>
      <c r="K711" s="29">
        <f ca="1">IF(C711&gt;=Calculator!$G$27,IF(DAY($C711)=1,Calculator!$G$34/2,IF(DAY($C711)=15,Calculator!$G$34/2,0)),0)</f>
        <v>0</v>
      </c>
      <c r="L711" s="29">
        <f ca="1">IF(DAY($C711)=28,IF(H711=0,0,Calculator!$G$35),0)</f>
        <v>0</v>
      </c>
      <c r="M711" s="29">
        <f ca="1">IF(I711&gt;0,IF(DAY($C711)=1,SUM(INDIRECT("I"&amp;(ROW(C710)-DAY(C710))):I710),0),0)</f>
        <v>0</v>
      </c>
      <c r="N711" s="29">
        <f ca="1">IF(C711&lt;Calculator!$G$27,0,IF(C711=Calculator!$G$27,Calculator!$G$39,IF(H711-K711&lt;=0,IF(D711&gt;Calculator!$G$39,IF(H711-K711+E711+L711+M711+Calculator!$G$39&gt;Calculator!$G$39,Calculator!$G$39-(H711+E711+L711+M711-K711),Calculator!$G$39),D711),0)))</f>
        <v>0</v>
      </c>
    </row>
    <row r="712" spans="1:14" ht="15.75" thickBot="1">
      <c r="A712" s="33" t="str">
        <f ca="1">IF(C712=Calculator!$H$27,"F",IF(Daily!D712+Daily!H712=0,IF(D711+H711&gt;0,"L",""),""))</f>
        <v/>
      </c>
      <c r="B712" s="34">
        <v>711</v>
      </c>
      <c r="C712" s="19">
        <f t="shared" ca="1" si="45"/>
        <v>46641</v>
      </c>
      <c r="D712" s="29">
        <f t="shared" ca="1" si="47"/>
        <v>232053.27314722462</v>
      </c>
      <c r="E712" s="29">
        <f ca="1">IF(C712&lt;Calculator!$D$26,0,IF(DAY($C712)=1,IF(D712-Calculator!$G$24&gt;0,Calculator!$G$24,D712),0))</f>
        <v>0</v>
      </c>
      <c r="F712" s="29">
        <f ca="1">IF(E712&gt;0,D712*Calculator!$G$22/12,0)</f>
        <v>0</v>
      </c>
      <c r="G712" s="29">
        <f ca="1">IF(E712&gt;0,(IFERROR(-PMT(Calculator!$G$22/12,Calculator!$G$23*12,Calculator!$G$20),0))-F712,0)</f>
        <v>0</v>
      </c>
      <c r="H712" s="29">
        <f t="shared" ca="1" si="48"/>
        <v>6612.7313422767684</v>
      </c>
      <c r="I712" s="29">
        <f t="shared" ca="1" si="46"/>
        <v>1.1776096910903835</v>
      </c>
      <c r="J712" s="30">
        <f>Calculator!$G$40</f>
        <v>6.5000000000000002E-2</v>
      </c>
      <c r="K712" s="29">
        <f ca="1">IF(C712&gt;=Calculator!$G$27,IF(DAY($C712)=1,Calculator!$G$34/2,IF(DAY($C712)=15,Calculator!$G$34/2,0)),0)</f>
        <v>0</v>
      </c>
      <c r="L712" s="29">
        <f ca="1">IF(DAY($C712)=28,IF(H712=0,0,Calculator!$G$35),0)</f>
        <v>0</v>
      </c>
      <c r="M712" s="29">
        <f ca="1">IF(I712&gt;0,IF(DAY($C712)=1,SUM(INDIRECT("I"&amp;(ROW(C711)-DAY(C711))):I711),0),0)</f>
        <v>0</v>
      </c>
      <c r="N712" s="29">
        <f ca="1">IF(C712&lt;Calculator!$G$27,0,IF(C712=Calculator!$G$27,Calculator!$G$39,IF(H712-K712&lt;=0,IF(D712&gt;Calculator!$G$39,IF(H712-K712+E712+L712+M712+Calculator!$G$39&gt;Calculator!$G$39,Calculator!$G$39-(H712+E712+L712+M712-K712),Calculator!$G$39),D712),0)))</f>
        <v>0</v>
      </c>
    </row>
    <row r="713" spans="1:14" ht="15.75" thickBot="1">
      <c r="A713" s="33" t="str">
        <f ca="1">IF(C713=Calculator!$H$27,"F",IF(Daily!D713+Daily!H713=0,IF(D712+H712&gt;0,"L",""),""))</f>
        <v/>
      </c>
      <c r="B713" s="34">
        <v>712</v>
      </c>
      <c r="C713" s="19">
        <f t="shared" ca="1" si="45"/>
        <v>46642</v>
      </c>
      <c r="D713" s="29">
        <f t="shared" ca="1" si="47"/>
        <v>232053.27314722462</v>
      </c>
      <c r="E713" s="29">
        <f ca="1">IF(C713&lt;Calculator!$D$26,0,IF(DAY($C713)=1,IF(D713-Calculator!$G$24&gt;0,Calculator!$G$24,D713),0))</f>
        <v>0</v>
      </c>
      <c r="F713" s="29">
        <f ca="1">IF(E713&gt;0,D713*Calculator!$G$22/12,0)</f>
        <v>0</v>
      </c>
      <c r="G713" s="29">
        <f ca="1">IF(E713&gt;0,(IFERROR(-PMT(Calculator!$G$22/12,Calculator!$G$23*12,Calculator!$G$20),0))-F713,0)</f>
        <v>0</v>
      </c>
      <c r="H713" s="29">
        <f t="shared" ca="1" si="48"/>
        <v>6612.7313422767684</v>
      </c>
      <c r="I713" s="29">
        <f t="shared" ca="1" si="46"/>
        <v>1.1776096910903835</v>
      </c>
      <c r="J713" s="30">
        <f>Calculator!$G$40</f>
        <v>6.5000000000000002E-2</v>
      </c>
      <c r="K713" s="29">
        <f ca="1">IF(C713&gt;=Calculator!$G$27,IF(DAY($C713)=1,Calculator!$G$34/2,IF(DAY($C713)=15,Calculator!$G$34/2,0)),0)</f>
        <v>0</v>
      </c>
      <c r="L713" s="29">
        <f ca="1">IF(DAY($C713)=28,IF(H713=0,0,Calculator!$G$35),0)</f>
        <v>0</v>
      </c>
      <c r="M713" s="29">
        <f ca="1">IF(I713&gt;0,IF(DAY($C713)=1,SUM(INDIRECT("I"&amp;(ROW(C712)-DAY(C712))):I712),0),0)</f>
        <v>0</v>
      </c>
      <c r="N713" s="29">
        <f ca="1">IF(C713&lt;Calculator!$G$27,0,IF(C713=Calculator!$G$27,Calculator!$G$39,IF(H713-K713&lt;=0,IF(D713&gt;Calculator!$G$39,IF(H713-K713+E713+L713+M713+Calculator!$G$39&gt;Calculator!$G$39,Calculator!$G$39-(H713+E713+L713+M713-K713),Calculator!$G$39),D713),0)))</f>
        <v>0</v>
      </c>
    </row>
    <row r="714" spans="1:14" ht="15.75" thickBot="1">
      <c r="A714" s="33" t="str">
        <f ca="1">IF(C714=Calculator!$H$27,"F",IF(Daily!D714+Daily!H714=0,IF(D713+H713&gt;0,"L",""),""))</f>
        <v/>
      </c>
      <c r="B714" s="34">
        <v>713</v>
      </c>
      <c r="C714" s="19">
        <f t="shared" ca="1" si="45"/>
        <v>46643</v>
      </c>
      <c r="D714" s="29">
        <f t="shared" ca="1" si="47"/>
        <v>232053.27314722462</v>
      </c>
      <c r="E714" s="29">
        <f ca="1">IF(C714&lt;Calculator!$D$26,0,IF(DAY($C714)=1,IF(D714-Calculator!$G$24&gt;0,Calculator!$G$24,D714),0))</f>
        <v>0</v>
      </c>
      <c r="F714" s="29">
        <f ca="1">IF(E714&gt;0,D714*Calculator!$G$22/12,0)</f>
        <v>0</v>
      </c>
      <c r="G714" s="29">
        <f ca="1">IF(E714&gt;0,(IFERROR(-PMT(Calculator!$G$22/12,Calculator!$G$23*12,Calculator!$G$20),0))-F714,0)</f>
        <v>0</v>
      </c>
      <c r="H714" s="29">
        <f t="shared" ca="1" si="48"/>
        <v>6612.7313422767684</v>
      </c>
      <c r="I714" s="29">
        <f t="shared" ca="1" si="46"/>
        <v>1.1776096910903835</v>
      </c>
      <c r="J714" s="30">
        <f>Calculator!$G$40</f>
        <v>6.5000000000000002E-2</v>
      </c>
      <c r="K714" s="29">
        <f ca="1">IF(C714&gt;=Calculator!$G$27,IF(DAY($C714)=1,Calculator!$G$34/2,IF(DAY($C714)=15,Calculator!$G$34/2,0)),0)</f>
        <v>0</v>
      </c>
      <c r="L714" s="29">
        <f ca="1">IF(DAY($C714)=28,IF(H714=0,0,Calculator!$G$35),0)</f>
        <v>0</v>
      </c>
      <c r="M714" s="29">
        <f ca="1">IF(I714&gt;0,IF(DAY($C714)=1,SUM(INDIRECT("I"&amp;(ROW(C713)-DAY(C713))):I713),0),0)</f>
        <v>0</v>
      </c>
      <c r="N714" s="29">
        <f ca="1">IF(C714&lt;Calculator!$G$27,0,IF(C714=Calculator!$G$27,Calculator!$G$39,IF(H714-K714&lt;=0,IF(D714&gt;Calculator!$G$39,IF(H714-K714+E714+L714+M714+Calculator!$G$39&gt;Calculator!$G$39,Calculator!$G$39-(H714+E714+L714+M714-K714),Calculator!$G$39),D714),0)))</f>
        <v>0</v>
      </c>
    </row>
    <row r="715" spans="1:14" ht="15.75" thickBot="1">
      <c r="A715" s="33" t="str">
        <f ca="1">IF(C715=Calculator!$H$27,"F",IF(Daily!D715+Daily!H715=0,IF(D714+H714&gt;0,"L",""),""))</f>
        <v/>
      </c>
      <c r="B715" s="34">
        <v>714</v>
      </c>
      <c r="C715" s="19">
        <f t="shared" ca="1" si="45"/>
        <v>46644</v>
      </c>
      <c r="D715" s="29">
        <f t="shared" ca="1" si="47"/>
        <v>232053.27314722462</v>
      </c>
      <c r="E715" s="29">
        <f ca="1">IF(C715&lt;Calculator!$D$26,0,IF(DAY($C715)=1,IF(D715-Calculator!$G$24&gt;0,Calculator!$G$24,D715),0))</f>
        <v>0</v>
      </c>
      <c r="F715" s="29">
        <f ca="1">IF(E715&gt;0,D715*Calculator!$G$22/12,0)</f>
        <v>0</v>
      </c>
      <c r="G715" s="29">
        <f ca="1">IF(E715&gt;0,(IFERROR(-PMT(Calculator!$G$22/12,Calculator!$G$23*12,Calculator!$G$20),0))-F715,0)</f>
        <v>0</v>
      </c>
      <c r="H715" s="29">
        <f t="shared" ca="1" si="48"/>
        <v>6612.7313422767684</v>
      </c>
      <c r="I715" s="29">
        <f t="shared" ca="1" si="46"/>
        <v>1.1776096910903835</v>
      </c>
      <c r="J715" s="30">
        <f>Calculator!$G$40</f>
        <v>6.5000000000000002E-2</v>
      </c>
      <c r="K715" s="29">
        <f ca="1">IF(C715&gt;=Calculator!$G$27,IF(DAY($C715)=1,Calculator!$G$34/2,IF(DAY($C715)=15,Calculator!$G$34/2,0)),0)</f>
        <v>0</v>
      </c>
      <c r="L715" s="29">
        <f ca="1">IF(DAY($C715)=28,IF(H715=0,0,Calculator!$G$35),0)</f>
        <v>0</v>
      </c>
      <c r="M715" s="29">
        <f ca="1">IF(I715&gt;0,IF(DAY($C715)=1,SUM(INDIRECT("I"&amp;(ROW(C714)-DAY(C714))):I714),0),0)</f>
        <v>0</v>
      </c>
      <c r="N715" s="29">
        <f ca="1">IF(C715&lt;Calculator!$G$27,0,IF(C715=Calculator!$G$27,Calculator!$G$39,IF(H715-K715&lt;=0,IF(D715&gt;Calculator!$G$39,IF(H715-K715+E715+L715+M715+Calculator!$G$39&gt;Calculator!$G$39,Calculator!$G$39-(H715+E715+L715+M715-K715),Calculator!$G$39),D715),0)))</f>
        <v>0</v>
      </c>
    </row>
    <row r="716" spans="1:14" ht="15.75" thickBot="1">
      <c r="A716" s="33" t="str">
        <f ca="1">IF(C716=Calculator!$H$27,"F",IF(Daily!D716+Daily!H716=0,IF(D715+H715&gt;0,"L",""),""))</f>
        <v/>
      </c>
      <c r="B716" s="34">
        <v>715</v>
      </c>
      <c r="C716" s="19">
        <f t="shared" ca="1" si="45"/>
        <v>46645</v>
      </c>
      <c r="D716" s="29">
        <f t="shared" ca="1" si="47"/>
        <v>232053.27314722462</v>
      </c>
      <c r="E716" s="29">
        <f ca="1">IF(C716&lt;Calculator!$D$26,0,IF(DAY($C716)=1,IF(D716-Calculator!$G$24&gt;0,Calculator!$G$24,D716),0))</f>
        <v>0</v>
      </c>
      <c r="F716" s="29">
        <f ca="1">IF(E716&gt;0,D716*Calculator!$G$22/12,0)</f>
        <v>0</v>
      </c>
      <c r="G716" s="29">
        <f ca="1">IF(E716&gt;0,(IFERROR(-PMT(Calculator!$G$22/12,Calculator!$G$23*12,Calculator!$G$20),0))-F716,0)</f>
        <v>0</v>
      </c>
      <c r="H716" s="29">
        <f t="shared" ca="1" si="48"/>
        <v>6612.7313422767684</v>
      </c>
      <c r="I716" s="29">
        <f t="shared" ca="1" si="46"/>
        <v>1.1776096910903835</v>
      </c>
      <c r="J716" s="30">
        <f>Calculator!$G$40</f>
        <v>6.5000000000000002E-2</v>
      </c>
      <c r="K716" s="29">
        <f ca="1">IF(C716&gt;=Calculator!$G$27,IF(DAY($C716)=1,Calculator!$G$34/2,IF(DAY($C716)=15,Calculator!$G$34/2,0)),0)</f>
        <v>4500</v>
      </c>
      <c r="L716" s="29">
        <f ca="1">IF(DAY($C716)=28,IF(H716=0,0,Calculator!$G$35),0)</f>
        <v>0</v>
      </c>
      <c r="M716" s="29">
        <f ca="1">IF(I716&gt;0,IF(DAY($C716)=1,SUM(INDIRECT("I"&amp;(ROW(C715)-DAY(C715))):I715),0),0)</f>
        <v>0</v>
      </c>
      <c r="N716" s="29">
        <f ca="1">IF(C716&lt;Calculator!$G$27,0,IF(C716=Calculator!$G$27,Calculator!$G$39,IF(H716-K716&lt;=0,IF(D716&gt;Calculator!$G$39,IF(H716-K716+E716+L716+M716+Calculator!$G$39&gt;Calculator!$G$39,Calculator!$G$39-(H716+E716+L716+M716-K716),Calculator!$G$39),D716),0)))</f>
        <v>0</v>
      </c>
    </row>
    <row r="717" spans="1:14" ht="15.75" thickBot="1">
      <c r="A717" s="33" t="str">
        <f ca="1">IF(C717=Calculator!$H$27,"F",IF(Daily!D717+Daily!H717=0,IF(D716+H716&gt;0,"L",""),""))</f>
        <v/>
      </c>
      <c r="B717" s="34">
        <v>716</v>
      </c>
      <c r="C717" s="19">
        <f t="shared" ca="1" si="45"/>
        <v>46646</v>
      </c>
      <c r="D717" s="29">
        <f t="shared" ca="1" si="47"/>
        <v>232053.27314722462</v>
      </c>
      <c r="E717" s="29">
        <f ca="1">IF(C717&lt;Calculator!$D$26,0,IF(DAY($C717)=1,IF(D717-Calculator!$G$24&gt;0,Calculator!$G$24,D717),0))</f>
        <v>0</v>
      </c>
      <c r="F717" s="29">
        <f ca="1">IF(E717&gt;0,D717*Calculator!$G$22/12,0)</f>
        <v>0</v>
      </c>
      <c r="G717" s="29">
        <f ca="1">IF(E717&gt;0,(IFERROR(-PMT(Calculator!$G$22/12,Calculator!$G$23*12,Calculator!$G$20),0))-F717,0)</f>
        <v>0</v>
      </c>
      <c r="H717" s="29">
        <f t="shared" ca="1" si="48"/>
        <v>2112.7313422767684</v>
      </c>
      <c r="I717" s="29">
        <f t="shared" ca="1" si="46"/>
        <v>0.37623982807668477</v>
      </c>
      <c r="J717" s="30">
        <f>Calculator!$G$40</f>
        <v>6.5000000000000002E-2</v>
      </c>
      <c r="K717" s="29">
        <f ca="1">IF(C717&gt;=Calculator!$G$27,IF(DAY($C717)=1,Calculator!$G$34/2,IF(DAY($C717)=15,Calculator!$G$34/2,0)),0)</f>
        <v>0</v>
      </c>
      <c r="L717" s="29">
        <f ca="1">IF(DAY($C717)=28,IF(H717=0,0,Calculator!$G$35),0)</f>
        <v>0</v>
      </c>
      <c r="M717" s="29">
        <f ca="1">IF(I717&gt;0,IF(DAY($C717)=1,SUM(INDIRECT("I"&amp;(ROW(C716)-DAY(C716))):I716),0),0)</f>
        <v>0</v>
      </c>
      <c r="N717" s="29">
        <f ca="1">IF(C717&lt;Calculator!$G$27,0,IF(C717=Calculator!$G$27,Calculator!$G$39,IF(H717-K717&lt;=0,IF(D717&gt;Calculator!$G$39,IF(H717-K717+E717+L717+M717+Calculator!$G$39&gt;Calculator!$G$39,Calculator!$G$39-(H717+E717+L717+M717-K717),Calculator!$G$39),D717),0)))</f>
        <v>0</v>
      </c>
    </row>
    <row r="718" spans="1:14" ht="15.75" thickBot="1">
      <c r="A718" s="33" t="str">
        <f ca="1">IF(C718=Calculator!$H$27,"F",IF(Daily!D718+Daily!H718=0,IF(D717+H717&gt;0,"L",""),""))</f>
        <v/>
      </c>
      <c r="B718" s="34">
        <v>717</v>
      </c>
      <c r="C718" s="19">
        <f t="shared" ca="1" si="45"/>
        <v>46647</v>
      </c>
      <c r="D718" s="29">
        <f t="shared" ca="1" si="47"/>
        <v>232053.27314722462</v>
      </c>
      <c r="E718" s="29">
        <f ca="1">IF(C718&lt;Calculator!$D$26,0,IF(DAY($C718)=1,IF(D718-Calculator!$G$24&gt;0,Calculator!$G$24,D718),0))</f>
        <v>0</v>
      </c>
      <c r="F718" s="29">
        <f ca="1">IF(E718&gt;0,D718*Calculator!$G$22/12,0)</f>
        <v>0</v>
      </c>
      <c r="G718" s="29">
        <f ca="1">IF(E718&gt;0,(IFERROR(-PMT(Calculator!$G$22/12,Calculator!$G$23*12,Calculator!$G$20),0))-F718,0)</f>
        <v>0</v>
      </c>
      <c r="H718" s="29">
        <f t="shared" ca="1" si="48"/>
        <v>2112.7313422767684</v>
      </c>
      <c r="I718" s="29">
        <f t="shared" ca="1" si="46"/>
        <v>0.37623982807668477</v>
      </c>
      <c r="J718" s="30">
        <f>Calculator!$G$40</f>
        <v>6.5000000000000002E-2</v>
      </c>
      <c r="K718" s="29">
        <f ca="1">IF(C718&gt;=Calculator!$G$27,IF(DAY($C718)=1,Calculator!$G$34/2,IF(DAY($C718)=15,Calculator!$G$34/2,0)),0)</f>
        <v>0</v>
      </c>
      <c r="L718" s="29">
        <f ca="1">IF(DAY($C718)=28,IF(H718=0,0,Calculator!$G$35),0)</f>
        <v>0</v>
      </c>
      <c r="M718" s="29">
        <f ca="1">IF(I718&gt;0,IF(DAY($C718)=1,SUM(INDIRECT("I"&amp;(ROW(C717)-DAY(C717))):I717),0),0)</f>
        <v>0</v>
      </c>
      <c r="N718" s="29">
        <f ca="1">IF(C718&lt;Calculator!$G$27,0,IF(C718=Calculator!$G$27,Calculator!$G$39,IF(H718-K718&lt;=0,IF(D718&gt;Calculator!$G$39,IF(H718-K718+E718+L718+M718+Calculator!$G$39&gt;Calculator!$G$39,Calculator!$G$39-(H718+E718+L718+M718-K718),Calculator!$G$39),D718),0)))</f>
        <v>0</v>
      </c>
    </row>
    <row r="719" spans="1:14" ht="15.75" thickBot="1">
      <c r="A719" s="33" t="str">
        <f ca="1">IF(C719=Calculator!$H$27,"F",IF(Daily!D719+Daily!H719=0,IF(D718+H718&gt;0,"L",""),""))</f>
        <v/>
      </c>
      <c r="B719" s="34">
        <v>718</v>
      </c>
      <c r="C719" s="19">
        <f t="shared" ca="1" si="45"/>
        <v>46648</v>
      </c>
      <c r="D719" s="29">
        <f t="shared" ca="1" si="47"/>
        <v>232053.27314722462</v>
      </c>
      <c r="E719" s="29">
        <f ca="1">IF(C719&lt;Calculator!$D$26,0,IF(DAY($C719)=1,IF(D719-Calculator!$G$24&gt;0,Calculator!$G$24,D719),0))</f>
        <v>0</v>
      </c>
      <c r="F719" s="29">
        <f ca="1">IF(E719&gt;0,D719*Calculator!$G$22/12,0)</f>
        <v>0</v>
      </c>
      <c r="G719" s="29">
        <f ca="1">IF(E719&gt;0,(IFERROR(-PMT(Calculator!$G$22/12,Calculator!$G$23*12,Calculator!$G$20),0))-F719,0)</f>
        <v>0</v>
      </c>
      <c r="H719" s="29">
        <f t="shared" ca="1" si="48"/>
        <v>2112.7313422767684</v>
      </c>
      <c r="I719" s="29">
        <f t="shared" ca="1" si="46"/>
        <v>0.37623982807668477</v>
      </c>
      <c r="J719" s="30">
        <f>Calculator!$G$40</f>
        <v>6.5000000000000002E-2</v>
      </c>
      <c r="K719" s="29">
        <f ca="1">IF(C719&gt;=Calculator!$G$27,IF(DAY($C719)=1,Calculator!$G$34/2,IF(DAY($C719)=15,Calculator!$G$34/2,0)),0)</f>
        <v>0</v>
      </c>
      <c r="L719" s="29">
        <f ca="1">IF(DAY($C719)=28,IF(H719=0,0,Calculator!$G$35),0)</f>
        <v>0</v>
      </c>
      <c r="M719" s="29">
        <f ca="1">IF(I719&gt;0,IF(DAY($C719)=1,SUM(INDIRECT("I"&amp;(ROW(C718)-DAY(C718))):I718),0),0)</f>
        <v>0</v>
      </c>
      <c r="N719" s="29">
        <f ca="1">IF(C719&lt;Calculator!$G$27,0,IF(C719=Calculator!$G$27,Calculator!$G$39,IF(H719-K719&lt;=0,IF(D719&gt;Calculator!$G$39,IF(H719-K719+E719+L719+M719+Calculator!$G$39&gt;Calculator!$G$39,Calculator!$G$39-(H719+E719+L719+M719-K719),Calculator!$G$39),D719),0)))</f>
        <v>0</v>
      </c>
    </row>
    <row r="720" spans="1:14" ht="15.75" thickBot="1">
      <c r="A720" s="33" t="str">
        <f ca="1">IF(C720=Calculator!$H$27,"F",IF(Daily!D720+Daily!H720=0,IF(D719+H719&gt;0,"L",""),""))</f>
        <v/>
      </c>
      <c r="B720" s="34">
        <v>719</v>
      </c>
      <c r="C720" s="19">
        <f t="shared" ca="1" si="45"/>
        <v>46649</v>
      </c>
      <c r="D720" s="29">
        <f t="shared" ca="1" si="47"/>
        <v>232053.27314722462</v>
      </c>
      <c r="E720" s="29">
        <f ca="1">IF(C720&lt;Calculator!$D$26,0,IF(DAY($C720)=1,IF(D720-Calculator!$G$24&gt;0,Calculator!$G$24,D720),0))</f>
        <v>0</v>
      </c>
      <c r="F720" s="29">
        <f ca="1">IF(E720&gt;0,D720*Calculator!$G$22/12,0)</f>
        <v>0</v>
      </c>
      <c r="G720" s="29">
        <f ca="1">IF(E720&gt;0,(IFERROR(-PMT(Calculator!$G$22/12,Calculator!$G$23*12,Calculator!$G$20),0))-F720,0)</f>
        <v>0</v>
      </c>
      <c r="H720" s="29">
        <f t="shared" ca="1" si="48"/>
        <v>2112.7313422767684</v>
      </c>
      <c r="I720" s="29">
        <f t="shared" ca="1" si="46"/>
        <v>0.37623982807668477</v>
      </c>
      <c r="J720" s="30">
        <f>Calculator!$G$40</f>
        <v>6.5000000000000002E-2</v>
      </c>
      <c r="K720" s="29">
        <f ca="1">IF(C720&gt;=Calculator!$G$27,IF(DAY($C720)=1,Calculator!$G$34/2,IF(DAY($C720)=15,Calculator!$G$34/2,0)),0)</f>
        <v>0</v>
      </c>
      <c r="L720" s="29">
        <f ca="1">IF(DAY($C720)=28,IF(H720=0,0,Calculator!$G$35),0)</f>
        <v>0</v>
      </c>
      <c r="M720" s="29">
        <f ca="1">IF(I720&gt;0,IF(DAY($C720)=1,SUM(INDIRECT("I"&amp;(ROW(C719)-DAY(C719))):I719),0),0)</f>
        <v>0</v>
      </c>
      <c r="N720" s="29">
        <f ca="1">IF(C720&lt;Calculator!$G$27,0,IF(C720=Calculator!$G$27,Calculator!$G$39,IF(H720-K720&lt;=0,IF(D720&gt;Calculator!$G$39,IF(H720-K720+E720+L720+M720+Calculator!$G$39&gt;Calculator!$G$39,Calculator!$G$39-(H720+E720+L720+M720-K720),Calculator!$G$39),D720),0)))</f>
        <v>0</v>
      </c>
    </row>
    <row r="721" spans="1:14" ht="15.75" thickBot="1">
      <c r="A721" s="33" t="str">
        <f ca="1">IF(C721=Calculator!$H$27,"F",IF(Daily!D721+Daily!H721=0,IF(D720+H720&gt;0,"L",""),""))</f>
        <v/>
      </c>
      <c r="B721" s="34">
        <v>720</v>
      </c>
      <c r="C721" s="19">
        <f t="shared" ca="1" si="45"/>
        <v>46650</v>
      </c>
      <c r="D721" s="29">
        <f t="shared" ca="1" si="47"/>
        <v>232053.27314722462</v>
      </c>
      <c r="E721" s="29">
        <f ca="1">IF(C721&lt;Calculator!$D$26,0,IF(DAY($C721)=1,IF(D721-Calculator!$G$24&gt;0,Calculator!$G$24,D721),0))</f>
        <v>0</v>
      </c>
      <c r="F721" s="29">
        <f ca="1">IF(E721&gt;0,D721*Calculator!$G$22/12,0)</f>
        <v>0</v>
      </c>
      <c r="G721" s="29">
        <f ca="1">IF(E721&gt;0,(IFERROR(-PMT(Calculator!$G$22/12,Calculator!$G$23*12,Calculator!$G$20),0))-F721,0)</f>
        <v>0</v>
      </c>
      <c r="H721" s="29">
        <f t="shared" ca="1" si="48"/>
        <v>2112.7313422767684</v>
      </c>
      <c r="I721" s="29">
        <f t="shared" ca="1" si="46"/>
        <v>0.37623982807668477</v>
      </c>
      <c r="J721" s="30">
        <f>Calculator!$G$40</f>
        <v>6.5000000000000002E-2</v>
      </c>
      <c r="K721" s="29">
        <f ca="1">IF(C721&gt;=Calculator!$G$27,IF(DAY($C721)=1,Calculator!$G$34/2,IF(DAY($C721)=15,Calculator!$G$34/2,0)),0)</f>
        <v>0</v>
      </c>
      <c r="L721" s="29">
        <f ca="1">IF(DAY($C721)=28,IF(H721=0,0,Calculator!$G$35),0)</f>
        <v>0</v>
      </c>
      <c r="M721" s="29">
        <f ca="1">IF(I721&gt;0,IF(DAY($C721)=1,SUM(INDIRECT("I"&amp;(ROW(C720)-DAY(C720))):I720),0),0)</f>
        <v>0</v>
      </c>
      <c r="N721" s="29">
        <f ca="1">IF(C721&lt;Calculator!$G$27,0,IF(C721=Calculator!$G$27,Calculator!$G$39,IF(H721-K721&lt;=0,IF(D721&gt;Calculator!$G$39,IF(H721-K721+E721+L721+M721+Calculator!$G$39&gt;Calculator!$G$39,Calculator!$G$39-(H721+E721+L721+M721-K721),Calculator!$G$39),D721),0)))</f>
        <v>0</v>
      </c>
    </row>
    <row r="722" spans="1:14" ht="15.75" thickBot="1">
      <c r="A722" s="33" t="str">
        <f ca="1">IF(C722=Calculator!$H$27,"F",IF(Daily!D722+Daily!H722=0,IF(D721+H721&gt;0,"L",""),""))</f>
        <v/>
      </c>
      <c r="B722" s="34">
        <v>721</v>
      </c>
      <c r="C722" s="19">
        <f t="shared" ca="1" si="45"/>
        <v>46651</v>
      </c>
      <c r="D722" s="29">
        <f t="shared" ca="1" si="47"/>
        <v>232053.27314722462</v>
      </c>
      <c r="E722" s="29">
        <f ca="1">IF(C722&lt;Calculator!$D$26,0,IF(DAY($C722)=1,IF(D722-Calculator!$G$24&gt;0,Calculator!$G$24,D722),0))</f>
        <v>0</v>
      </c>
      <c r="F722" s="29">
        <f ca="1">IF(E722&gt;0,D722*Calculator!$G$22/12,0)</f>
        <v>0</v>
      </c>
      <c r="G722" s="29">
        <f ca="1">IF(E722&gt;0,(IFERROR(-PMT(Calculator!$G$22/12,Calculator!$G$23*12,Calculator!$G$20),0))-F722,0)</f>
        <v>0</v>
      </c>
      <c r="H722" s="29">
        <f t="shared" ca="1" si="48"/>
        <v>2112.7313422767684</v>
      </c>
      <c r="I722" s="29">
        <f t="shared" ca="1" si="46"/>
        <v>0.37623982807668477</v>
      </c>
      <c r="J722" s="30">
        <f>Calculator!$G$40</f>
        <v>6.5000000000000002E-2</v>
      </c>
      <c r="K722" s="29">
        <f ca="1">IF(C722&gt;=Calculator!$G$27,IF(DAY($C722)=1,Calculator!$G$34/2,IF(DAY($C722)=15,Calculator!$G$34/2,0)),0)</f>
        <v>0</v>
      </c>
      <c r="L722" s="29">
        <f ca="1">IF(DAY($C722)=28,IF(H722=0,0,Calculator!$G$35),0)</f>
        <v>0</v>
      </c>
      <c r="M722" s="29">
        <f ca="1">IF(I722&gt;0,IF(DAY($C722)=1,SUM(INDIRECT("I"&amp;(ROW(C721)-DAY(C721))):I721),0),0)</f>
        <v>0</v>
      </c>
      <c r="N722" s="29">
        <f ca="1">IF(C722&lt;Calculator!$G$27,0,IF(C722=Calculator!$G$27,Calculator!$G$39,IF(H722-K722&lt;=0,IF(D722&gt;Calculator!$G$39,IF(H722-K722+E722+L722+M722+Calculator!$G$39&gt;Calculator!$G$39,Calculator!$G$39-(H722+E722+L722+M722-K722),Calculator!$G$39),D722),0)))</f>
        <v>0</v>
      </c>
    </row>
    <row r="723" spans="1:14" ht="15.75" thickBot="1">
      <c r="A723" s="33" t="str">
        <f ca="1">IF(C723=Calculator!$H$27,"F",IF(Daily!D723+Daily!H723=0,IF(D722+H722&gt;0,"L",""),""))</f>
        <v/>
      </c>
      <c r="B723" s="34">
        <v>722</v>
      </c>
      <c r="C723" s="19">
        <f t="shared" ca="1" si="45"/>
        <v>46652</v>
      </c>
      <c r="D723" s="29">
        <f t="shared" ca="1" si="47"/>
        <v>232053.27314722462</v>
      </c>
      <c r="E723" s="29">
        <f ca="1">IF(C723&lt;Calculator!$D$26,0,IF(DAY($C723)=1,IF(D723-Calculator!$G$24&gt;0,Calculator!$G$24,D723),0))</f>
        <v>0</v>
      </c>
      <c r="F723" s="29">
        <f ca="1">IF(E723&gt;0,D723*Calculator!$G$22/12,0)</f>
        <v>0</v>
      </c>
      <c r="G723" s="29">
        <f ca="1">IF(E723&gt;0,(IFERROR(-PMT(Calculator!$G$22/12,Calculator!$G$23*12,Calculator!$G$20),0))-F723,0)</f>
        <v>0</v>
      </c>
      <c r="H723" s="29">
        <f t="shared" ca="1" si="48"/>
        <v>2112.7313422767684</v>
      </c>
      <c r="I723" s="29">
        <f t="shared" ca="1" si="46"/>
        <v>0.37623982807668477</v>
      </c>
      <c r="J723" s="30">
        <f>Calculator!$G$40</f>
        <v>6.5000000000000002E-2</v>
      </c>
      <c r="K723" s="29">
        <f ca="1">IF(C723&gt;=Calculator!$G$27,IF(DAY($C723)=1,Calculator!$G$34/2,IF(DAY($C723)=15,Calculator!$G$34/2,0)),0)</f>
        <v>0</v>
      </c>
      <c r="L723" s="29">
        <f ca="1">IF(DAY($C723)=28,IF(H723=0,0,Calculator!$G$35),0)</f>
        <v>0</v>
      </c>
      <c r="M723" s="29">
        <f ca="1">IF(I723&gt;0,IF(DAY($C723)=1,SUM(INDIRECT("I"&amp;(ROW(C722)-DAY(C722))):I722),0),0)</f>
        <v>0</v>
      </c>
      <c r="N723" s="29">
        <f ca="1">IF(C723&lt;Calculator!$G$27,0,IF(C723=Calculator!$G$27,Calculator!$G$39,IF(H723-K723&lt;=0,IF(D723&gt;Calculator!$G$39,IF(H723-K723+E723+L723+M723+Calculator!$G$39&gt;Calculator!$G$39,Calculator!$G$39-(H723+E723+L723+M723-K723),Calculator!$G$39),D723),0)))</f>
        <v>0</v>
      </c>
    </row>
    <row r="724" spans="1:14" ht="15.75" thickBot="1">
      <c r="A724" s="33" t="str">
        <f ca="1">IF(C724=Calculator!$H$27,"F",IF(Daily!D724+Daily!H724=0,IF(D723+H723&gt;0,"L",""),""))</f>
        <v/>
      </c>
      <c r="B724" s="34">
        <v>723</v>
      </c>
      <c r="C724" s="19">
        <f t="shared" ca="1" si="45"/>
        <v>46653</v>
      </c>
      <c r="D724" s="29">
        <f t="shared" ca="1" si="47"/>
        <v>232053.27314722462</v>
      </c>
      <c r="E724" s="29">
        <f ca="1">IF(C724&lt;Calculator!$D$26,0,IF(DAY($C724)=1,IF(D724-Calculator!$G$24&gt;0,Calculator!$G$24,D724),0))</f>
        <v>0</v>
      </c>
      <c r="F724" s="29">
        <f ca="1">IF(E724&gt;0,D724*Calculator!$G$22/12,0)</f>
        <v>0</v>
      </c>
      <c r="G724" s="29">
        <f ca="1">IF(E724&gt;0,(IFERROR(-PMT(Calculator!$G$22/12,Calculator!$G$23*12,Calculator!$G$20),0))-F724,0)</f>
        <v>0</v>
      </c>
      <c r="H724" s="29">
        <f t="shared" ca="1" si="48"/>
        <v>2112.7313422767684</v>
      </c>
      <c r="I724" s="29">
        <f t="shared" ca="1" si="46"/>
        <v>0.37623982807668477</v>
      </c>
      <c r="J724" s="30">
        <f>Calculator!$G$40</f>
        <v>6.5000000000000002E-2</v>
      </c>
      <c r="K724" s="29">
        <f ca="1">IF(C724&gt;=Calculator!$G$27,IF(DAY($C724)=1,Calculator!$G$34/2,IF(DAY($C724)=15,Calculator!$G$34/2,0)),0)</f>
        <v>0</v>
      </c>
      <c r="L724" s="29">
        <f ca="1">IF(DAY($C724)=28,IF(H724=0,0,Calculator!$G$35),0)</f>
        <v>0</v>
      </c>
      <c r="M724" s="29">
        <f ca="1">IF(I724&gt;0,IF(DAY($C724)=1,SUM(INDIRECT("I"&amp;(ROW(C723)-DAY(C723))):I723),0),0)</f>
        <v>0</v>
      </c>
      <c r="N724" s="29">
        <f ca="1">IF(C724&lt;Calculator!$G$27,0,IF(C724=Calculator!$G$27,Calculator!$G$39,IF(H724-K724&lt;=0,IF(D724&gt;Calculator!$G$39,IF(H724-K724+E724+L724+M724+Calculator!$G$39&gt;Calculator!$G$39,Calculator!$G$39-(H724+E724+L724+M724-K724),Calculator!$G$39),D724),0)))</f>
        <v>0</v>
      </c>
    </row>
    <row r="725" spans="1:14" ht="15.75" thickBot="1">
      <c r="A725" s="33" t="str">
        <f ca="1">IF(C725=Calculator!$H$27,"F",IF(Daily!D725+Daily!H725=0,IF(D724+H724&gt;0,"L",""),""))</f>
        <v/>
      </c>
      <c r="B725" s="34">
        <v>724</v>
      </c>
      <c r="C725" s="19">
        <f t="shared" ca="1" si="45"/>
        <v>46654</v>
      </c>
      <c r="D725" s="29">
        <f t="shared" ca="1" si="47"/>
        <v>232053.27314722462</v>
      </c>
      <c r="E725" s="29">
        <f ca="1">IF(C725&lt;Calculator!$D$26,0,IF(DAY($C725)=1,IF(D725-Calculator!$G$24&gt;0,Calculator!$G$24,D725),0))</f>
        <v>0</v>
      </c>
      <c r="F725" s="29">
        <f ca="1">IF(E725&gt;0,D725*Calculator!$G$22/12,0)</f>
        <v>0</v>
      </c>
      <c r="G725" s="29">
        <f ca="1">IF(E725&gt;0,(IFERROR(-PMT(Calculator!$G$22/12,Calculator!$G$23*12,Calculator!$G$20),0))-F725,0)</f>
        <v>0</v>
      </c>
      <c r="H725" s="29">
        <f t="shared" ca="1" si="48"/>
        <v>2112.7313422767684</v>
      </c>
      <c r="I725" s="29">
        <f t="shared" ca="1" si="46"/>
        <v>0.37623982807668477</v>
      </c>
      <c r="J725" s="30">
        <f>Calculator!$G$40</f>
        <v>6.5000000000000002E-2</v>
      </c>
      <c r="K725" s="29">
        <f ca="1">IF(C725&gt;=Calculator!$G$27,IF(DAY($C725)=1,Calculator!$G$34/2,IF(DAY($C725)=15,Calculator!$G$34/2,0)),0)</f>
        <v>0</v>
      </c>
      <c r="L725" s="29">
        <f ca="1">IF(DAY($C725)=28,IF(H725=0,0,Calculator!$G$35),0)</f>
        <v>0</v>
      </c>
      <c r="M725" s="29">
        <f ca="1">IF(I725&gt;0,IF(DAY($C725)=1,SUM(INDIRECT("I"&amp;(ROW(C724)-DAY(C724))):I724),0),0)</f>
        <v>0</v>
      </c>
      <c r="N725" s="29">
        <f ca="1">IF(C725&lt;Calculator!$G$27,0,IF(C725=Calculator!$G$27,Calculator!$G$39,IF(H725-K725&lt;=0,IF(D725&gt;Calculator!$G$39,IF(H725-K725+E725+L725+M725+Calculator!$G$39&gt;Calculator!$G$39,Calculator!$G$39-(H725+E725+L725+M725-K725),Calculator!$G$39),D725),0)))</f>
        <v>0</v>
      </c>
    </row>
    <row r="726" spans="1:14" ht="15.75" thickBot="1">
      <c r="A726" s="33" t="str">
        <f ca="1">IF(C726=Calculator!$H$27,"F",IF(Daily!D726+Daily!H726=0,IF(D725+H725&gt;0,"L",""),""))</f>
        <v/>
      </c>
      <c r="B726" s="34">
        <v>725</v>
      </c>
      <c r="C726" s="19">
        <f t="shared" ca="1" si="45"/>
        <v>46655</v>
      </c>
      <c r="D726" s="29">
        <f t="shared" ca="1" si="47"/>
        <v>232053.27314722462</v>
      </c>
      <c r="E726" s="29">
        <f ca="1">IF(C726&lt;Calculator!$D$26,0,IF(DAY($C726)=1,IF(D726-Calculator!$G$24&gt;0,Calculator!$G$24,D726),0))</f>
        <v>0</v>
      </c>
      <c r="F726" s="29">
        <f ca="1">IF(E726&gt;0,D726*Calculator!$G$22/12,0)</f>
        <v>0</v>
      </c>
      <c r="G726" s="29">
        <f ca="1">IF(E726&gt;0,(IFERROR(-PMT(Calculator!$G$22/12,Calculator!$G$23*12,Calculator!$G$20),0))-F726,0)</f>
        <v>0</v>
      </c>
      <c r="H726" s="29">
        <f t="shared" ca="1" si="48"/>
        <v>2112.7313422767684</v>
      </c>
      <c r="I726" s="29">
        <f t="shared" ca="1" si="46"/>
        <v>0.37623982807668477</v>
      </c>
      <c r="J726" s="30">
        <f>Calculator!$G$40</f>
        <v>6.5000000000000002E-2</v>
      </c>
      <c r="K726" s="29">
        <f ca="1">IF(C726&gt;=Calculator!$G$27,IF(DAY($C726)=1,Calculator!$G$34/2,IF(DAY($C726)=15,Calculator!$G$34/2,0)),0)</f>
        <v>0</v>
      </c>
      <c r="L726" s="29">
        <f ca="1">IF(DAY($C726)=28,IF(H726=0,0,Calculator!$G$35),0)</f>
        <v>0</v>
      </c>
      <c r="M726" s="29">
        <f ca="1">IF(I726&gt;0,IF(DAY($C726)=1,SUM(INDIRECT("I"&amp;(ROW(C725)-DAY(C725))):I725),0),0)</f>
        <v>0</v>
      </c>
      <c r="N726" s="29">
        <f ca="1">IF(C726&lt;Calculator!$G$27,0,IF(C726=Calculator!$G$27,Calculator!$G$39,IF(H726-K726&lt;=0,IF(D726&gt;Calculator!$G$39,IF(H726-K726+E726+L726+M726+Calculator!$G$39&gt;Calculator!$G$39,Calculator!$G$39-(H726+E726+L726+M726-K726),Calculator!$G$39),D726),0)))</f>
        <v>0</v>
      </c>
    </row>
    <row r="727" spans="1:14" ht="15.75" thickBot="1">
      <c r="A727" s="33" t="str">
        <f ca="1">IF(C727=Calculator!$H$27,"F",IF(Daily!D727+Daily!H727=0,IF(D726+H726&gt;0,"L",""),""))</f>
        <v/>
      </c>
      <c r="B727" s="34">
        <v>726</v>
      </c>
      <c r="C727" s="19">
        <f t="shared" ca="1" si="45"/>
        <v>46656</v>
      </c>
      <c r="D727" s="29">
        <f t="shared" ca="1" si="47"/>
        <v>232053.27314722462</v>
      </c>
      <c r="E727" s="29">
        <f ca="1">IF(C727&lt;Calculator!$D$26,0,IF(DAY($C727)=1,IF(D727-Calculator!$G$24&gt;0,Calculator!$G$24,D727),0))</f>
        <v>0</v>
      </c>
      <c r="F727" s="29">
        <f ca="1">IF(E727&gt;0,D727*Calculator!$G$22/12,0)</f>
        <v>0</v>
      </c>
      <c r="G727" s="29">
        <f ca="1">IF(E727&gt;0,(IFERROR(-PMT(Calculator!$G$22/12,Calculator!$G$23*12,Calculator!$G$20),0))-F727,0)</f>
        <v>0</v>
      </c>
      <c r="H727" s="29">
        <f t="shared" ca="1" si="48"/>
        <v>2112.7313422767684</v>
      </c>
      <c r="I727" s="29">
        <f t="shared" ca="1" si="46"/>
        <v>0.37623982807668477</v>
      </c>
      <c r="J727" s="30">
        <f>Calculator!$G$40</f>
        <v>6.5000000000000002E-2</v>
      </c>
      <c r="K727" s="29">
        <f ca="1">IF(C727&gt;=Calculator!$G$27,IF(DAY($C727)=1,Calculator!$G$34/2,IF(DAY($C727)=15,Calculator!$G$34/2,0)),0)</f>
        <v>0</v>
      </c>
      <c r="L727" s="29">
        <f ca="1">IF(DAY($C727)=28,IF(H727=0,0,Calculator!$G$35),0)</f>
        <v>0</v>
      </c>
      <c r="M727" s="29">
        <f ca="1">IF(I727&gt;0,IF(DAY($C727)=1,SUM(INDIRECT("I"&amp;(ROW(C726)-DAY(C726))):I726),0),0)</f>
        <v>0</v>
      </c>
      <c r="N727" s="29">
        <f ca="1">IF(C727&lt;Calculator!$G$27,0,IF(C727=Calculator!$G$27,Calculator!$G$39,IF(H727-K727&lt;=0,IF(D727&gt;Calculator!$G$39,IF(H727-K727+E727+L727+M727+Calculator!$G$39&gt;Calculator!$G$39,Calculator!$G$39-(H727+E727+L727+M727-K727),Calculator!$G$39),D727),0)))</f>
        <v>0</v>
      </c>
    </row>
    <row r="728" spans="1:14" ht="15.75" thickBot="1">
      <c r="A728" s="33" t="str">
        <f ca="1">IF(C728=Calculator!$H$27,"F",IF(Daily!D728+Daily!H728=0,IF(D727+H727&gt;0,"L",""),""))</f>
        <v/>
      </c>
      <c r="B728" s="34">
        <v>727</v>
      </c>
      <c r="C728" s="19">
        <f t="shared" ca="1" si="45"/>
        <v>46657</v>
      </c>
      <c r="D728" s="29">
        <f t="shared" ca="1" si="47"/>
        <v>232053.27314722462</v>
      </c>
      <c r="E728" s="29">
        <f ca="1">IF(C728&lt;Calculator!$D$26,0,IF(DAY($C728)=1,IF(D728-Calculator!$G$24&gt;0,Calculator!$G$24,D728),0))</f>
        <v>0</v>
      </c>
      <c r="F728" s="29">
        <f ca="1">IF(E728&gt;0,D728*Calculator!$G$22/12,0)</f>
        <v>0</v>
      </c>
      <c r="G728" s="29">
        <f ca="1">IF(E728&gt;0,(IFERROR(-PMT(Calculator!$G$22/12,Calculator!$G$23*12,Calculator!$G$20),0))-F728,0)</f>
        <v>0</v>
      </c>
      <c r="H728" s="29">
        <f t="shared" ca="1" si="48"/>
        <v>2112.7313422767684</v>
      </c>
      <c r="I728" s="29">
        <f t="shared" ca="1" si="46"/>
        <v>0.37623982807668477</v>
      </c>
      <c r="J728" s="30">
        <f>Calculator!$G$40</f>
        <v>6.5000000000000002E-2</v>
      </c>
      <c r="K728" s="29">
        <f ca="1">IF(C728&gt;=Calculator!$G$27,IF(DAY($C728)=1,Calculator!$G$34/2,IF(DAY($C728)=15,Calculator!$G$34/2,0)),0)</f>
        <v>0</v>
      </c>
      <c r="L728" s="29">
        <f ca="1">IF(DAY($C728)=28,IF(H728=0,0,Calculator!$G$35),0)</f>
        <v>0</v>
      </c>
      <c r="M728" s="29">
        <f ca="1">IF(I728&gt;0,IF(DAY($C728)=1,SUM(INDIRECT("I"&amp;(ROW(C727)-DAY(C727))):I727),0),0)</f>
        <v>0</v>
      </c>
      <c r="N728" s="29">
        <f ca="1">IF(C728&lt;Calculator!$G$27,0,IF(C728=Calculator!$G$27,Calculator!$G$39,IF(H728-K728&lt;=0,IF(D728&gt;Calculator!$G$39,IF(H728-K728+E728+L728+M728+Calculator!$G$39&gt;Calculator!$G$39,Calculator!$G$39-(H728+E728+L728+M728-K728),Calculator!$G$39),D728),0)))</f>
        <v>0</v>
      </c>
    </row>
    <row r="729" spans="1:14" ht="15.75" thickBot="1">
      <c r="A729" s="33" t="str">
        <f ca="1">IF(C729=Calculator!$H$27,"F",IF(Daily!D729+Daily!H729=0,IF(D728+H728&gt;0,"L",""),""))</f>
        <v/>
      </c>
      <c r="B729" s="34">
        <v>728</v>
      </c>
      <c r="C729" s="19">
        <f t="shared" ca="1" si="45"/>
        <v>46658</v>
      </c>
      <c r="D729" s="29">
        <f t="shared" ca="1" si="47"/>
        <v>232053.27314722462</v>
      </c>
      <c r="E729" s="29">
        <f ca="1">IF(C729&lt;Calculator!$D$26,0,IF(DAY($C729)=1,IF(D729-Calculator!$G$24&gt;0,Calculator!$G$24,D729),0))</f>
        <v>0</v>
      </c>
      <c r="F729" s="29">
        <f ca="1">IF(E729&gt;0,D729*Calculator!$G$22/12,0)</f>
        <v>0</v>
      </c>
      <c r="G729" s="29">
        <f ca="1">IF(E729&gt;0,(IFERROR(-PMT(Calculator!$G$22/12,Calculator!$G$23*12,Calculator!$G$20),0))-F729,0)</f>
        <v>0</v>
      </c>
      <c r="H729" s="29">
        <f t="shared" ca="1" si="48"/>
        <v>2112.7313422767684</v>
      </c>
      <c r="I729" s="29">
        <f t="shared" ca="1" si="46"/>
        <v>0.37623982807668477</v>
      </c>
      <c r="J729" s="30">
        <f>Calculator!$G$40</f>
        <v>6.5000000000000002E-2</v>
      </c>
      <c r="K729" s="29">
        <f ca="1">IF(C729&gt;=Calculator!$G$27,IF(DAY($C729)=1,Calculator!$G$34/2,IF(DAY($C729)=15,Calculator!$G$34/2,0)),0)</f>
        <v>0</v>
      </c>
      <c r="L729" s="29">
        <f ca="1">IF(DAY($C729)=28,IF(H729=0,0,Calculator!$G$35),0)</f>
        <v>5000</v>
      </c>
      <c r="M729" s="29">
        <f ca="1">IF(I729&gt;0,IF(DAY($C729)=1,SUM(INDIRECT("I"&amp;(ROW(C728)-DAY(C728))):I728),0),0)</f>
        <v>0</v>
      </c>
      <c r="N729" s="29">
        <f ca="1">IF(C729&lt;Calculator!$G$27,0,IF(C729=Calculator!$G$27,Calculator!$G$39,IF(H729-K729&lt;=0,IF(D729&gt;Calculator!$G$39,IF(H729-K729+E729+L729+M729+Calculator!$G$39&gt;Calculator!$G$39,Calculator!$G$39-(H729+E729+L729+M729-K729),Calculator!$G$39),D729),0)))</f>
        <v>0</v>
      </c>
    </row>
    <row r="730" spans="1:14" ht="15.75" thickBot="1">
      <c r="A730" s="33" t="str">
        <f ca="1">IF(C730=Calculator!$H$27,"F",IF(Daily!D730+Daily!H730=0,IF(D729+H729&gt;0,"L",""),""))</f>
        <v/>
      </c>
      <c r="B730" s="34">
        <v>729</v>
      </c>
      <c r="C730" s="19">
        <f t="shared" ca="1" si="45"/>
        <v>46659</v>
      </c>
      <c r="D730" s="29">
        <f t="shared" ca="1" si="47"/>
        <v>232053.27314722462</v>
      </c>
      <c r="E730" s="29">
        <f ca="1">IF(C730&lt;Calculator!$D$26,0,IF(DAY($C730)=1,IF(D730-Calculator!$G$24&gt;0,Calculator!$G$24,D730),0))</f>
        <v>0</v>
      </c>
      <c r="F730" s="29">
        <f ca="1">IF(E730&gt;0,D730*Calculator!$G$22/12,0)</f>
        <v>0</v>
      </c>
      <c r="G730" s="29">
        <f ca="1">IF(E730&gt;0,(IFERROR(-PMT(Calculator!$G$22/12,Calculator!$G$23*12,Calculator!$G$20),0))-F730,0)</f>
        <v>0</v>
      </c>
      <c r="H730" s="29">
        <f t="shared" ca="1" si="48"/>
        <v>7112.7313422767684</v>
      </c>
      <c r="I730" s="29">
        <f t="shared" ca="1" si="46"/>
        <v>1.2666507869807944</v>
      </c>
      <c r="J730" s="30">
        <f>J729+Calculator!G41</f>
        <v>6.5000000000000002E-2</v>
      </c>
      <c r="K730" s="29">
        <f ca="1">IF(C730&gt;=Calculator!$G$27,IF(DAY($C730)=1,Calculator!$G$34/2,IF(DAY($C730)=15,Calculator!$G$34/2,0)),0)</f>
        <v>0</v>
      </c>
      <c r="L730" s="29">
        <f ca="1">IF(DAY($C730)=28,IF(H730=0,0,Calculator!$G$35),0)</f>
        <v>0</v>
      </c>
      <c r="M730" s="29">
        <f ca="1">IF(I730&gt;0,IF(DAY($C730)=1,SUM(INDIRECT("I"&amp;(ROW(C729)-DAY(C729))):I729),0),0)</f>
        <v>0</v>
      </c>
      <c r="N730" s="29">
        <f ca="1">IF(C730&lt;Calculator!$G$27,0,IF(C730=Calculator!$G$27,Calculator!$G$39,IF(H730-K730&lt;=0,IF(D730&gt;Calculator!$G$39,IF(H730-K730+E730+L730+M730+Calculator!$G$39&gt;Calculator!$G$39,Calculator!$G$39-(H730+E730+L730+M730-K730),Calculator!$G$39),D730),0)))</f>
        <v>0</v>
      </c>
    </row>
    <row r="731" spans="1:14" ht="15.75" thickBot="1">
      <c r="A731" s="33" t="str">
        <f ca="1">IF(C731=Calculator!$H$27,"F",IF(Daily!D731+Daily!H731=0,IF(D730+H730&gt;0,"L",""),""))</f>
        <v/>
      </c>
      <c r="B731" s="34">
        <v>730</v>
      </c>
      <c r="C731" s="19">
        <f t="shared" ca="1" si="45"/>
        <v>46660</v>
      </c>
      <c r="D731" s="29">
        <f t="shared" ca="1" si="47"/>
        <v>232053.27314722462</v>
      </c>
      <c r="E731" s="29">
        <f ca="1">IF(C731&lt;Calculator!$D$26,0,IF(DAY($C731)=1,IF(D731-Calculator!$G$24&gt;0,Calculator!$G$24,D731),0))</f>
        <v>0</v>
      </c>
      <c r="F731" s="29">
        <f ca="1">IF(E731&gt;0,D731*Calculator!$G$22/12,0)</f>
        <v>0</v>
      </c>
      <c r="G731" s="29">
        <f ca="1">IF(E731&gt;0,(IFERROR(-PMT(Calculator!$G$22/12,Calculator!$G$23*12,Calculator!$G$20),0))-F731,0)</f>
        <v>0</v>
      </c>
      <c r="H731" s="29">
        <f t="shared" ca="1" si="48"/>
        <v>7112.7313422767684</v>
      </c>
      <c r="I731" s="29">
        <f t="shared" ca="1" si="46"/>
        <v>1.2666507869807944</v>
      </c>
      <c r="J731" s="30">
        <f>Calculator!$G$40</f>
        <v>6.5000000000000002E-2</v>
      </c>
      <c r="K731" s="29">
        <f ca="1">IF(C731&gt;=Calculator!$G$27,IF(DAY($C731)=1,Calculator!$G$34/2,IF(DAY($C731)=15,Calculator!$G$34/2,0)),0)</f>
        <v>0</v>
      </c>
      <c r="L731" s="29">
        <f ca="1">IF(DAY($C731)=28,IF(H731=0,0,Calculator!$G$35),0)</f>
        <v>0</v>
      </c>
      <c r="M731" s="29">
        <f ca="1">IF(I731&gt;0,IF(DAY($C731)=1,SUM(INDIRECT("I"&amp;(ROW(C730)-DAY(C730))):I730),0),0)</f>
        <v>0</v>
      </c>
      <c r="N731" s="29">
        <f ca="1">IF(C731&lt;Calculator!$G$27,0,IF(C731=Calculator!$G$27,Calculator!$G$39,IF(H731-K731&lt;=0,IF(D731&gt;Calculator!$G$39,IF(H731-K731+E731+L731+M731+Calculator!$G$39&gt;Calculator!$G$39,Calculator!$G$39-(H731+E731+L731+M731-K731),Calculator!$G$39),D731),0)))</f>
        <v>0</v>
      </c>
    </row>
    <row r="732" spans="1:14" ht="15.75" thickBot="1">
      <c r="A732" s="33" t="str">
        <f ca="1">IF(C732=Calculator!$H$27,"F",IF(Daily!D732+Daily!H732=0,IF(D731+H731&gt;0,"L",""),""))</f>
        <v/>
      </c>
      <c r="B732" s="34">
        <v>731</v>
      </c>
      <c r="C732" s="19">
        <f t="shared" ca="1" si="45"/>
        <v>46661</v>
      </c>
      <c r="D732" s="29">
        <f t="shared" ca="1" si="47"/>
        <v>232053.27314722462</v>
      </c>
      <c r="E732" s="29">
        <f ca="1">IF(C732&lt;Calculator!$D$26,0,IF(DAY($C732)=1,IF(D732-Calculator!$G$24&gt;0,Calculator!$G$24,D732),0))</f>
        <v>1878.8756805424866</v>
      </c>
      <c r="F732" s="29">
        <f ca="1">IF(E732&gt;0,D732*Calculator!$G$22/12,0)</f>
        <v>966.88863811343606</v>
      </c>
      <c r="G732" s="29">
        <f ca="1">IF(E732&gt;0,(IFERROR(-PMT(Calculator!$G$22/12,Calculator!$G$23*12,Calculator!$G$20),0))-F732,0)</f>
        <v>911.98704242905058</v>
      </c>
      <c r="H732" s="29">
        <f t="shared" ca="1" si="48"/>
        <v>7112.7313422767684</v>
      </c>
      <c r="I732" s="29">
        <f t="shared" ca="1" si="46"/>
        <v>1.2666507869807944</v>
      </c>
      <c r="J732" s="30">
        <f>Calculator!$G$40</f>
        <v>6.5000000000000002E-2</v>
      </c>
      <c r="K732" s="29">
        <f ca="1">IF(C732&gt;=Calculator!$G$27,IF(DAY($C732)=1,Calculator!$G$34/2,IF(DAY($C732)=15,Calculator!$G$34/2,0)),0)</f>
        <v>4500</v>
      </c>
      <c r="L732" s="29">
        <f ca="1">IF(DAY($C732)=28,IF(H732=0,0,Calculator!$G$35),0)</f>
        <v>0</v>
      </c>
      <c r="M732" s="29">
        <f ca="1">IF(I732&gt;0,IF(DAY($C732)=1,SUM(INDIRECT("I"&amp;(ROW(C731)-DAY(C731))):I731),0),0)</f>
        <v>27.185370092185423</v>
      </c>
      <c r="N732" s="29">
        <f ca="1">IF(C732&lt;Calculator!$G$27,0,IF(C732=Calculator!$G$27,Calculator!$G$39,IF(H732-K732&lt;=0,IF(D732&gt;Calculator!$G$39,IF(H732-K732+E732+L732+M732+Calculator!$G$39&gt;Calculator!$G$39,Calculator!$G$39-(H732+E732+L732+M732-K732),Calculator!$G$39),D732),0)))</f>
        <v>0</v>
      </c>
    </row>
    <row r="733" spans="1:14" ht="15.75" thickBot="1">
      <c r="A733" s="33" t="str">
        <f ca="1">IF(C733=Calculator!$H$27,"F",IF(Daily!D733+Daily!H733=0,IF(D732+H732&gt;0,"L",""),""))</f>
        <v/>
      </c>
      <c r="B733" s="34">
        <v>732</v>
      </c>
      <c r="C733" s="19">
        <f t="shared" ca="1" si="45"/>
        <v>46662</v>
      </c>
      <c r="D733" s="29">
        <f t="shared" ca="1" si="47"/>
        <v>231141.28610479558</v>
      </c>
      <c r="E733" s="29">
        <f ca="1">IF(C733&lt;Calculator!$D$26,0,IF(DAY($C733)=1,IF(D733-Calculator!$G$24&gt;0,Calculator!$G$24,D733),0))</f>
        <v>0</v>
      </c>
      <c r="F733" s="29">
        <f ca="1">IF(E733&gt;0,D733*Calculator!$G$22/12,0)</f>
        <v>0</v>
      </c>
      <c r="G733" s="29">
        <f ca="1">IF(E733&gt;0,(IFERROR(-PMT(Calculator!$G$22/12,Calculator!$G$23*12,Calculator!$G$20),0))-F733,0)</f>
        <v>0</v>
      </c>
      <c r="H733" s="29">
        <f t="shared" ca="1" si="48"/>
        <v>4518.7923929114404</v>
      </c>
      <c r="I733" s="29">
        <f t="shared" ca="1" si="46"/>
        <v>0.80471645353217436</v>
      </c>
      <c r="J733" s="30">
        <f>Calculator!$G$40</f>
        <v>6.5000000000000002E-2</v>
      </c>
      <c r="K733" s="29">
        <f ca="1">IF(C733&gt;=Calculator!$G$27,IF(DAY($C733)=1,Calculator!$G$34/2,IF(DAY($C733)=15,Calculator!$G$34/2,0)),0)</f>
        <v>0</v>
      </c>
      <c r="L733" s="29">
        <f ca="1">IF(DAY($C733)=28,IF(H733=0,0,Calculator!$G$35),0)</f>
        <v>0</v>
      </c>
      <c r="M733" s="29">
        <f ca="1">IF(I733&gt;0,IF(DAY($C733)=1,SUM(INDIRECT("I"&amp;(ROW(C732)-DAY(C732))):I732),0),0)</f>
        <v>0</v>
      </c>
      <c r="N733" s="29">
        <f ca="1">IF(C733&lt;Calculator!$G$27,0,IF(C733=Calculator!$G$27,Calculator!$G$39,IF(H733-K733&lt;=0,IF(D733&gt;Calculator!$G$39,IF(H733-K733+E733+L733+M733+Calculator!$G$39&gt;Calculator!$G$39,Calculator!$G$39-(H733+E733+L733+M733-K733),Calculator!$G$39),D733),0)))</f>
        <v>0</v>
      </c>
    </row>
    <row r="734" spans="1:14" ht="15.75" thickBot="1">
      <c r="A734" s="33" t="str">
        <f ca="1">IF(C734=Calculator!$H$27,"F",IF(Daily!D734+Daily!H734=0,IF(D733+H733&gt;0,"L",""),""))</f>
        <v/>
      </c>
      <c r="B734" s="34">
        <v>733</v>
      </c>
      <c r="C734" s="19">
        <f t="shared" ca="1" si="45"/>
        <v>46663</v>
      </c>
      <c r="D734" s="29">
        <f t="shared" ca="1" si="47"/>
        <v>231141.28610479558</v>
      </c>
      <c r="E734" s="29">
        <f ca="1">IF(C734&lt;Calculator!$D$26,0,IF(DAY($C734)=1,IF(D734-Calculator!$G$24&gt;0,Calculator!$G$24,D734),0))</f>
        <v>0</v>
      </c>
      <c r="F734" s="29">
        <f ca="1">IF(E734&gt;0,D734*Calculator!$G$22/12,0)</f>
        <v>0</v>
      </c>
      <c r="G734" s="29">
        <f ca="1">IF(E734&gt;0,(IFERROR(-PMT(Calculator!$G$22/12,Calculator!$G$23*12,Calculator!$G$20),0))-F734,0)</f>
        <v>0</v>
      </c>
      <c r="H734" s="29">
        <f t="shared" ca="1" si="48"/>
        <v>4518.7923929114404</v>
      </c>
      <c r="I734" s="29">
        <f t="shared" ca="1" si="46"/>
        <v>0.80471645353217436</v>
      </c>
      <c r="J734" s="30">
        <f>Calculator!$G$40</f>
        <v>6.5000000000000002E-2</v>
      </c>
      <c r="K734" s="29">
        <f ca="1">IF(C734&gt;=Calculator!$G$27,IF(DAY($C734)=1,Calculator!$G$34/2,IF(DAY($C734)=15,Calculator!$G$34/2,0)),0)</f>
        <v>0</v>
      </c>
      <c r="L734" s="29">
        <f ca="1">IF(DAY($C734)=28,IF(H734=0,0,Calculator!$G$35),0)</f>
        <v>0</v>
      </c>
      <c r="M734" s="29">
        <f ca="1">IF(I734&gt;0,IF(DAY($C734)=1,SUM(INDIRECT("I"&amp;(ROW(C733)-DAY(C733))):I733),0),0)</f>
        <v>0</v>
      </c>
      <c r="N734" s="29">
        <f ca="1">IF(C734&lt;Calculator!$G$27,0,IF(C734=Calculator!$G$27,Calculator!$G$39,IF(H734-K734&lt;=0,IF(D734&gt;Calculator!$G$39,IF(H734-K734+E734+L734+M734+Calculator!$G$39&gt;Calculator!$G$39,Calculator!$G$39-(H734+E734+L734+M734-K734),Calculator!$G$39),D734),0)))</f>
        <v>0</v>
      </c>
    </row>
    <row r="735" spans="1:14" ht="15.75" thickBot="1">
      <c r="A735" s="33" t="str">
        <f ca="1">IF(C735=Calculator!$H$27,"F",IF(Daily!D735+Daily!H735=0,IF(D734+H734&gt;0,"L",""),""))</f>
        <v/>
      </c>
      <c r="B735" s="34">
        <v>734</v>
      </c>
      <c r="C735" s="19">
        <f t="shared" ca="1" si="45"/>
        <v>46664</v>
      </c>
      <c r="D735" s="29">
        <f t="shared" ca="1" si="47"/>
        <v>231141.28610479558</v>
      </c>
      <c r="E735" s="29">
        <f ca="1">IF(C735&lt;Calculator!$D$26,0,IF(DAY($C735)=1,IF(D735-Calculator!$G$24&gt;0,Calculator!$G$24,D735),0))</f>
        <v>0</v>
      </c>
      <c r="F735" s="29">
        <f ca="1">IF(E735&gt;0,D735*Calculator!$G$22/12,0)</f>
        <v>0</v>
      </c>
      <c r="G735" s="29">
        <f ca="1">IF(E735&gt;0,(IFERROR(-PMT(Calculator!$G$22/12,Calculator!$G$23*12,Calculator!$G$20),0))-F735,0)</f>
        <v>0</v>
      </c>
      <c r="H735" s="29">
        <f t="shared" ca="1" si="48"/>
        <v>4518.7923929114404</v>
      </c>
      <c r="I735" s="29">
        <f t="shared" ca="1" si="46"/>
        <v>0.80471645353217436</v>
      </c>
      <c r="J735" s="30">
        <f>Calculator!$G$40</f>
        <v>6.5000000000000002E-2</v>
      </c>
      <c r="K735" s="29">
        <f ca="1">IF(C735&gt;=Calculator!$G$27,IF(DAY($C735)=1,Calculator!$G$34/2,IF(DAY($C735)=15,Calculator!$G$34/2,0)),0)</f>
        <v>0</v>
      </c>
      <c r="L735" s="29">
        <f ca="1">IF(DAY($C735)=28,IF(H735=0,0,Calculator!$G$35),0)</f>
        <v>0</v>
      </c>
      <c r="M735" s="29">
        <f ca="1">IF(I735&gt;0,IF(DAY($C735)=1,SUM(INDIRECT("I"&amp;(ROW(C734)-DAY(C734))):I734),0),0)</f>
        <v>0</v>
      </c>
      <c r="N735" s="29">
        <f ca="1">IF(C735&lt;Calculator!$G$27,0,IF(C735=Calculator!$G$27,Calculator!$G$39,IF(H735-K735&lt;=0,IF(D735&gt;Calculator!$G$39,IF(H735-K735+E735+L735+M735+Calculator!$G$39&gt;Calculator!$G$39,Calculator!$G$39-(H735+E735+L735+M735-K735),Calculator!$G$39),D735),0)))</f>
        <v>0</v>
      </c>
    </row>
    <row r="736" spans="1:14" ht="15.75" thickBot="1">
      <c r="A736" s="33" t="str">
        <f ca="1">IF(C736=Calculator!$H$27,"F",IF(Daily!D736+Daily!H736=0,IF(D735+H735&gt;0,"L",""),""))</f>
        <v/>
      </c>
      <c r="B736" s="34">
        <v>735</v>
      </c>
      <c r="C736" s="19">
        <f t="shared" ca="1" si="45"/>
        <v>46665</v>
      </c>
      <c r="D736" s="29">
        <f t="shared" ca="1" si="47"/>
        <v>231141.28610479558</v>
      </c>
      <c r="E736" s="29">
        <f ca="1">IF(C736&lt;Calculator!$D$26,0,IF(DAY($C736)=1,IF(D736-Calculator!$G$24&gt;0,Calculator!$G$24,D736),0))</f>
        <v>0</v>
      </c>
      <c r="F736" s="29">
        <f ca="1">IF(E736&gt;0,D736*Calculator!$G$22/12,0)</f>
        <v>0</v>
      </c>
      <c r="G736" s="29">
        <f ca="1">IF(E736&gt;0,(IFERROR(-PMT(Calculator!$G$22/12,Calculator!$G$23*12,Calculator!$G$20),0))-F736,0)</f>
        <v>0</v>
      </c>
      <c r="H736" s="29">
        <f t="shared" ca="1" si="48"/>
        <v>4518.7923929114404</v>
      </c>
      <c r="I736" s="29">
        <f t="shared" ca="1" si="46"/>
        <v>0.80471645353217436</v>
      </c>
      <c r="J736" s="30">
        <f>Calculator!$G$40</f>
        <v>6.5000000000000002E-2</v>
      </c>
      <c r="K736" s="29">
        <f ca="1">IF(C736&gt;=Calculator!$G$27,IF(DAY($C736)=1,Calculator!$G$34/2,IF(DAY($C736)=15,Calculator!$G$34/2,0)),0)</f>
        <v>0</v>
      </c>
      <c r="L736" s="29">
        <f ca="1">IF(DAY($C736)=28,IF(H736=0,0,Calculator!$G$35),0)</f>
        <v>0</v>
      </c>
      <c r="M736" s="29">
        <f ca="1">IF(I736&gt;0,IF(DAY($C736)=1,SUM(INDIRECT("I"&amp;(ROW(C735)-DAY(C735))):I735),0),0)</f>
        <v>0</v>
      </c>
      <c r="N736" s="29">
        <f ca="1">IF(C736&lt;Calculator!$G$27,0,IF(C736=Calculator!$G$27,Calculator!$G$39,IF(H736-K736&lt;=0,IF(D736&gt;Calculator!$G$39,IF(H736-K736+E736+L736+M736+Calculator!$G$39&gt;Calculator!$G$39,Calculator!$G$39-(H736+E736+L736+M736-K736),Calculator!$G$39),D736),0)))</f>
        <v>0</v>
      </c>
    </row>
    <row r="737" spans="1:14" ht="15.75" thickBot="1">
      <c r="A737" s="33" t="str">
        <f ca="1">IF(C737=Calculator!$H$27,"F",IF(Daily!D737+Daily!H737=0,IF(D736+H736&gt;0,"L",""),""))</f>
        <v/>
      </c>
      <c r="B737" s="34">
        <v>736</v>
      </c>
      <c r="C737" s="19">
        <f t="shared" ca="1" si="45"/>
        <v>46666</v>
      </c>
      <c r="D737" s="29">
        <f t="shared" ca="1" si="47"/>
        <v>231141.28610479558</v>
      </c>
      <c r="E737" s="29">
        <f ca="1">IF(C737&lt;Calculator!$D$26,0,IF(DAY($C737)=1,IF(D737-Calculator!$G$24&gt;0,Calculator!$G$24,D737),0))</f>
        <v>0</v>
      </c>
      <c r="F737" s="29">
        <f ca="1">IF(E737&gt;0,D737*Calculator!$G$22/12,0)</f>
        <v>0</v>
      </c>
      <c r="G737" s="29">
        <f ca="1">IF(E737&gt;0,(IFERROR(-PMT(Calculator!$G$22/12,Calculator!$G$23*12,Calculator!$G$20),0))-F737,0)</f>
        <v>0</v>
      </c>
      <c r="H737" s="29">
        <f t="shared" ca="1" si="48"/>
        <v>4518.7923929114404</v>
      </c>
      <c r="I737" s="29">
        <f t="shared" ca="1" si="46"/>
        <v>0.80471645353217436</v>
      </c>
      <c r="J737" s="30">
        <f>Calculator!$G$40</f>
        <v>6.5000000000000002E-2</v>
      </c>
      <c r="K737" s="29">
        <f ca="1">IF(C737&gt;=Calculator!$G$27,IF(DAY($C737)=1,Calculator!$G$34/2,IF(DAY($C737)=15,Calculator!$G$34/2,0)),0)</f>
        <v>0</v>
      </c>
      <c r="L737" s="29">
        <f ca="1">IF(DAY($C737)=28,IF(H737=0,0,Calculator!$G$35),0)</f>
        <v>0</v>
      </c>
      <c r="M737" s="29">
        <f ca="1">IF(I737&gt;0,IF(DAY($C737)=1,SUM(INDIRECT("I"&amp;(ROW(C736)-DAY(C736))):I736),0),0)</f>
        <v>0</v>
      </c>
      <c r="N737" s="29">
        <f ca="1">IF(C737&lt;Calculator!$G$27,0,IF(C737=Calculator!$G$27,Calculator!$G$39,IF(H737-K737&lt;=0,IF(D737&gt;Calculator!$G$39,IF(H737-K737+E737+L737+M737+Calculator!$G$39&gt;Calculator!$G$39,Calculator!$G$39-(H737+E737+L737+M737-K737),Calculator!$G$39),D737),0)))</f>
        <v>0</v>
      </c>
    </row>
    <row r="738" spans="1:14" ht="15.75" thickBot="1">
      <c r="A738" s="33" t="str">
        <f ca="1">IF(C738=Calculator!$H$27,"F",IF(Daily!D738+Daily!H738=0,IF(D737+H737&gt;0,"L",""),""))</f>
        <v/>
      </c>
      <c r="B738" s="34">
        <v>737</v>
      </c>
      <c r="C738" s="19">
        <f t="shared" ca="1" si="45"/>
        <v>46667</v>
      </c>
      <c r="D738" s="29">
        <f t="shared" ca="1" si="47"/>
        <v>231141.28610479558</v>
      </c>
      <c r="E738" s="29">
        <f ca="1">IF(C738&lt;Calculator!$D$26,0,IF(DAY($C738)=1,IF(D738-Calculator!$G$24&gt;0,Calculator!$G$24,D738),0))</f>
        <v>0</v>
      </c>
      <c r="F738" s="29">
        <f ca="1">IF(E738&gt;0,D738*Calculator!$G$22/12,0)</f>
        <v>0</v>
      </c>
      <c r="G738" s="29">
        <f ca="1">IF(E738&gt;0,(IFERROR(-PMT(Calculator!$G$22/12,Calculator!$G$23*12,Calculator!$G$20),0))-F738,0)</f>
        <v>0</v>
      </c>
      <c r="H738" s="29">
        <f t="shared" ca="1" si="48"/>
        <v>4518.7923929114404</v>
      </c>
      <c r="I738" s="29">
        <f t="shared" ca="1" si="46"/>
        <v>0.80471645353217436</v>
      </c>
      <c r="J738" s="30">
        <f>Calculator!$G$40</f>
        <v>6.5000000000000002E-2</v>
      </c>
      <c r="K738" s="29">
        <f ca="1">IF(C738&gt;=Calculator!$G$27,IF(DAY($C738)=1,Calculator!$G$34/2,IF(DAY($C738)=15,Calculator!$G$34/2,0)),0)</f>
        <v>0</v>
      </c>
      <c r="L738" s="29">
        <f ca="1">IF(DAY($C738)=28,IF(H738=0,0,Calculator!$G$35),0)</f>
        <v>0</v>
      </c>
      <c r="M738" s="29">
        <f ca="1">IF(I738&gt;0,IF(DAY($C738)=1,SUM(INDIRECT("I"&amp;(ROW(C737)-DAY(C737))):I737),0),0)</f>
        <v>0</v>
      </c>
      <c r="N738" s="29">
        <f ca="1">IF(C738&lt;Calculator!$G$27,0,IF(C738=Calculator!$G$27,Calculator!$G$39,IF(H738-K738&lt;=0,IF(D738&gt;Calculator!$G$39,IF(H738-K738+E738+L738+M738+Calculator!$G$39&gt;Calculator!$G$39,Calculator!$G$39-(H738+E738+L738+M738-K738),Calculator!$G$39),D738),0)))</f>
        <v>0</v>
      </c>
    </row>
    <row r="739" spans="1:14" ht="15.75" thickBot="1">
      <c r="A739" s="33" t="str">
        <f ca="1">IF(C739=Calculator!$H$27,"F",IF(Daily!D739+Daily!H739=0,IF(D738+H738&gt;0,"L",""),""))</f>
        <v/>
      </c>
      <c r="B739" s="34">
        <v>738</v>
      </c>
      <c r="C739" s="19">
        <f t="shared" ca="1" si="45"/>
        <v>46668</v>
      </c>
      <c r="D739" s="29">
        <f t="shared" ca="1" si="47"/>
        <v>231141.28610479558</v>
      </c>
      <c r="E739" s="29">
        <f ca="1">IF(C739&lt;Calculator!$D$26,0,IF(DAY($C739)=1,IF(D739-Calculator!$G$24&gt;0,Calculator!$G$24,D739),0))</f>
        <v>0</v>
      </c>
      <c r="F739" s="29">
        <f ca="1">IF(E739&gt;0,D739*Calculator!$G$22/12,0)</f>
        <v>0</v>
      </c>
      <c r="G739" s="29">
        <f ca="1">IF(E739&gt;0,(IFERROR(-PMT(Calculator!$G$22/12,Calculator!$G$23*12,Calculator!$G$20),0))-F739,0)</f>
        <v>0</v>
      </c>
      <c r="H739" s="29">
        <f t="shared" ca="1" si="48"/>
        <v>4518.7923929114404</v>
      </c>
      <c r="I739" s="29">
        <f t="shared" ca="1" si="46"/>
        <v>0.80471645353217436</v>
      </c>
      <c r="J739" s="30">
        <f>Calculator!$G$40</f>
        <v>6.5000000000000002E-2</v>
      </c>
      <c r="K739" s="29">
        <f ca="1">IF(C739&gt;=Calculator!$G$27,IF(DAY($C739)=1,Calculator!$G$34/2,IF(DAY($C739)=15,Calculator!$G$34/2,0)),0)</f>
        <v>0</v>
      </c>
      <c r="L739" s="29">
        <f ca="1">IF(DAY($C739)=28,IF(H739=0,0,Calculator!$G$35),0)</f>
        <v>0</v>
      </c>
      <c r="M739" s="29">
        <f ca="1">IF(I739&gt;0,IF(DAY($C739)=1,SUM(INDIRECT("I"&amp;(ROW(C738)-DAY(C738))):I738),0),0)</f>
        <v>0</v>
      </c>
      <c r="N739" s="29">
        <f ca="1">IF(C739&lt;Calculator!$G$27,0,IF(C739=Calculator!$G$27,Calculator!$G$39,IF(H739-K739&lt;=0,IF(D739&gt;Calculator!$G$39,IF(H739-K739+E739+L739+M739+Calculator!$G$39&gt;Calculator!$G$39,Calculator!$G$39-(H739+E739+L739+M739-K739),Calculator!$G$39),D739),0)))</f>
        <v>0</v>
      </c>
    </row>
    <row r="740" spans="1:14" ht="15.75" thickBot="1">
      <c r="A740" s="33" t="str">
        <f ca="1">IF(C740=Calculator!$H$27,"F",IF(Daily!D740+Daily!H740=0,IF(D739+H739&gt;0,"L",""),""))</f>
        <v/>
      </c>
      <c r="B740" s="34">
        <v>739</v>
      </c>
      <c r="C740" s="19">
        <f t="shared" ca="1" si="45"/>
        <v>46669</v>
      </c>
      <c r="D740" s="29">
        <f t="shared" ca="1" si="47"/>
        <v>231141.28610479558</v>
      </c>
      <c r="E740" s="29">
        <f ca="1">IF(C740&lt;Calculator!$D$26,0,IF(DAY($C740)=1,IF(D740-Calculator!$G$24&gt;0,Calculator!$G$24,D740),0))</f>
        <v>0</v>
      </c>
      <c r="F740" s="29">
        <f ca="1">IF(E740&gt;0,D740*Calculator!$G$22/12,0)</f>
        <v>0</v>
      </c>
      <c r="G740" s="29">
        <f ca="1">IF(E740&gt;0,(IFERROR(-PMT(Calculator!$G$22/12,Calculator!$G$23*12,Calculator!$G$20),0))-F740,0)</f>
        <v>0</v>
      </c>
      <c r="H740" s="29">
        <f t="shared" ca="1" si="48"/>
        <v>4518.7923929114404</v>
      </c>
      <c r="I740" s="29">
        <f t="shared" ca="1" si="46"/>
        <v>0.80471645353217436</v>
      </c>
      <c r="J740" s="30">
        <f>Calculator!$G$40</f>
        <v>6.5000000000000002E-2</v>
      </c>
      <c r="K740" s="29">
        <f ca="1">IF(C740&gt;=Calculator!$G$27,IF(DAY($C740)=1,Calculator!$G$34/2,IF(DAY($C740)=15,Calculator!$G$34/2,0)),0)</f>
        <v>0</v>
      </c>
      <c r="L740" s="29">
        <f ca="1">IF(DAY($C740)=28,IF(H740=0,0,Calculator!$G$35),0)</f>
        <v>0</v>
      </c>
      <c r="M740" s="29">
        <f ca="1">IF(I740&gt;0,IF(DAY($C740)=1,SUM(INDIRECT("I"&amp;(ROW(C739)-DAY(C739))):I739),0),0)</f>
        <v>0</v>
      </c>
      <c r="N740" s="29">
        <f ca="1">IF(C740&lt;Calculator!$G$27,0,IF(C740=Calculator!$G$27,Calculator!$G$39,IF(H740-K740&lt;=0,IF(D740&gt;Calculator!$G$39,IF(H740-K740+E740+L740+M740+Calculator!$G$39&gt;Calculator!$G$39,Calculator!$G$39-(H740+E740+L740+M740-K740),Calculator!$G$39),D740),0)))</f>
        <v>0</v>
      </c>
    </row>
    <row r="741" spans="1:14" ht="15.75" thickBot="1">
      <c r="A741" s="33" t="str">
        <f ca="1">IF(C741=Calculator!$H$27,"F",IF(Daily!D741+Daily!H741=0,IF(D740+H740&gt;0,"L",""),""))</f>
        <v/>
      </c>
      <c r="B741" s="34">
        <v>740</v>
      </c>
      <c r="C741" s="19">
        <f t="shared" ca="1" si="45"/>
        <v>46670</v>
      </c>
      <c r="D741" s="29">
        <f t="shared" ca="1" si="47"/>
        <v>231141.28610479558</v>
      </c>
      <c r="E741" s="29">
        <f ca="1">IF(C741&lt;Calculator!$D$26,0,IF(DAY($C741)=1,IF(D741-Calculator!$G$24&gt;0,Calculator!$G$24,D741),0))</f>
        <v>0</v>
      </c>
      <c r="F741" s="29">
        <f ca="1">IF(E741&gt;0,D741*Calculator!$G$22/12,0)</f>
        <v>0</v>
      </c>
      <c r="G741" s="29">
        <f ca="1">IF(E741&gt;0,(IFERROR(-PMT(Calculator!$G$22/12,Calculator!$G$23*12,Calculator!$G$20),0))-F741,0)</f>
        <v>0</v>
      </c>
      <c r="H741" s="29">
        <f t="shared" ca="1" si="48"/>
        <v>4518.7923929114404</v>
      </c>
      <c r="I741" s="29">
        <f t="shared" ca="1" si="46"/>
        <v>0.80471645353217436</v>
      </c>
      <c r="J741" s="30">
        <f>Calculator!$G$40</f>
        <v>6.5000000000000002E-2</v>
      </c>
      <c r="K741" s="29">
        <f ca="1">IF(C741&gt;=Calculator!$G$27,IF(DAY($C741)=1,Calculator!$G$34/2,IF(DAY($C741)=15,Calculator!$G$34/2,0)),0)</f>
        <v>0</v>
      </c>
      <c r="L741" s="29">
        <f ca="1">IF(DAY($C741)=28,IF(H741=0,0,Calculator!$G$35),0)</f>
        <v>0</v>
      </c>
      <c r="M741" s="29">
        <f ca="1">IF(I741&gt;0,IF(DAY($C741)=1,SUM(INDIRECT("I"&amp;(ROW(C740)-DAY(C740))):I740),0),0)</f>
        <v>0</v>
      </c>
      <c r="N741" s="29">
        <f ca="1">IF(C741&lt;Calculator!$G$27,0,IF(C741=Calculator!$G$27,Calculator!$G$39,IF(H741-K741&lt;=0,IF(D741&gt;Calculator!$G$39,IF(H741-K741+E741+L741+M741+Calculator!$G$39&gt;Calculator!$G$39,Calculator!$G$39-(H741+E741+L741+M741-K741),Calculator!$G$39),D741),0)))</f>
        <v>0</v>
      </c>
    </row>
    <row r="742" spans="1:14" ht="15.75" thickBot="1">
      <c r="A742" s="33" t="str">
        <f ca="1">IF(C742=Calculator!$H$27,"F",IF(Daily!D742+Daily!H742=0,IF(D741+H741&gt;0,"L",""),""))</f>
        <v/>
      </c>
      <c r="B742" s="34">
        <v>741</v>
      </c>
      <c r="C742" s="19">
        <f t="shared" ca="1" si="45"/>
        <v>46671</v>
      </c>
      <c r="D742" s="29">
        <f t="shared" ca="1" si="47"/>
        <v>231141.28610479558</v>
      </c>
      <c r="E742" s="29">
        <f ca="1">IF(C742&lt;Calculator!$D$26,0,IF(DAY($C742)=1,IF(D742-Calculator!$G$24&gt;0,Calculator!$G$24,D742),0))</f>
        <v>0</v>
      </c>
      <c r="F742" s="29">
        <f ca="1">IF(E742&gt;0,D742*Calculator!$G$22/12,0)</f>
        <v>0</v>
      </c>
      <c r="G742" s="29">
        <f ca="1">IF(E742&gt;0,(IFERROR(-PMT(Calculator!$G$22/12,Calculator!$G$23*12,Calculator!$G$20),0))-F742,0)</f>
        <v>0</v>
      </c>
      <c r="H742" s="29">
        <f t="shared" ca="1" si="48"/>
        <v>4518.7923929114404</v>
      </c>
      <c r="I742" s="29">
        <f t="shared" ca="1" si="46"/>
        <v>0.80471645353217436</v>
      </c>
      <c r="J742" s="30">
        <f>Calculator!$G$40</f>
        <v>6.5000000000000002E-2</v>
      </c>
      <c r="K742" s="29">
        <f ca="1">IF(C742&gt;=Calculator!$G$27,IF(DAY($C742)=1,Calculator!$G$34/2,IF(DAY($C742)=15,Calculator!$G$34/2,0)),0)</f>
        <v>0</v>
      </c>
      <c r="L742" s="29">
        <f ca="1">IF(DAY($C742)=28,IF(H742=0,0,Calculator!$G$35),0)</f>
        <v>0</v>
      </c>
      <c r="M742" s="29">
        <f ca="1">IF(I742&gt;0,IF(DAY($C742)=1,SUM(INDIRECT("I"&amp;(ROW(C741)-DAY(C741))):I741),0),0)</f>
        <v>0</v>
      </c>
      <c r="N742" s="29">
        <f ca="1">IF(C742&lt;Calculator!$G$27,0,IF(C742=Calculator!$G$27,Calculator!$G$39,IF(H742-K742&lt;=0,IF(D742&gt;Calculator!$G$39,IF(H742-K742+E742+L742+M742+Calculator!$G$39&gt;Calculator!$G$39,Calculator!$G$39-(H742+E742+L742+M742-K742),Calculator!$G$39),D742),0)))</f>
        <v>0</v>
      </c>
    </row>
    <row r="743" spans="1:14" ht="15.75" thickBot="1">
      <c r="A743" s="33" t="str">
        <f ca="1">IF(C743=Calculator!$H$27,"F",IF(Daily!D743+Daily!H743=0,IF(D742+H742&gt;0,"L",""),""))</f>
        <v/>
      </c>
      <c r="B743" s="34">
        <v>742</v>
      </c>
      <c r="C743" s="19">
        <f t="shared" ca="1" si="45"/>
        <v>46672</v>
      </c>
      <c r="D743" s="29">
        <f t="shared" ca="1" si="47"/>
        <v>231141.28610479558</v>
      </c>
      <c r="E743" s="29">
        <f ca="1">IF(C743&lt;Calculator!$D$26,0,IF(DAY($C743)=1,IF(D743-Calculator!$G$24&gt;0,Calculator!$G$24,D743),0))</f>
        <v>0</v>
      </c>
      <c r="F743" s="29">
        <f ca="1">IF(E743&gt;0,D743*Calculator!$G$22/12,0)</f>
        <v>0</v>
      </c>
      <c r="G743" s="29">
        <f ca="1">IF(E743&gt;0,(IFERROR(-PMT(Calculator!$G$22/12,Calculator!$G$23*12,Calculator!$G$20),0))-F743,0)</f>
        <v>0</v>
      </c>
      <c r="H743" s="29">
        <f t="shared" ca="1" si="48"/>
        <v>4518.7923929114404</v>
      </c>
      <c r="I743" s="29">
        <f t="shared" ca="1" si="46"/>
        <v>0.80471645353217436</v>
      </c>
      <c r="J743" s="30">
        <f>Calculator!$G$40</f>
        <v>6.5000000000000002E-2</v>
      </c>
      <c r="K743" s="29">
        <f ca="1">IF(C743&gt;=Calculator!$G$27,IF(DAY($C743)=1,Calculator!$G$34/2,IF(DAY($C743)=15,Calculator!$G$34/2,0)),0)</f>
        <v>0</v>
      </c>
      <c r="L743" s="29">
        <f ca="1">IF(DAY($C743)=28,IF(H743=0,0,Calculator!$G$35),0)</f>
        <v>0</v>
      </c>
      <c r="M743" s="29">
        <f ca="1">IF(I743&gt;0,IF(DAY($C743)=1,SUM(INDIRECT("I"&amp;(ROW(C742)-DAY(C742))):I742),0),0)</f>
        <v>0</v>
      </c>
      <c r="N743" s="29">
        <f ca="1">IF(C743&lt;Calculator!$G$27,0,IF(C743=Calculator!$G$27,Calculator!$G$39,IF(H743-K743&lt;=0,IF(D743&gt;Calculator!$G$39,IF(H743-K743+E743+L743+M743+Calculator!$G$39&gt;Calculator!$G$39,Calculator!$G$39-(H743+E743+L743+M743-K743),Calculator!$G$39),D743),0)))</f>
        <v>0</v>
      </c>
    </row>
    <row r="744" spans="1:14" ht="15.75" thickBot="1">
      <c r="A744" s="33" t="str">
        <f ca="1">IF(C744=Calculator!$H$27,"F",IF(Daily!D744+Daily!H744=0,IF(D743+H743&gt;0,"L",""),""))</f>
        <v/>
      </c>
      <c r="B744" s="34">
        <v>743</v>
      </c>
      <c r="C744" s="19">
        <f t="shared" ca="1" si="45"/>
        <v>46673</v>
      </c>
      <c r="D744" s="29">
        <f t="shared" ca="1" si="47"/>
        <v>231141.28610479558</v>
      </c>
      <c r="E744" s="29">
        <f ca="1">IF(C744&lt;Calculator!$D$26,0,IF(DAY($C744)=1,IF(D744-Calculator!$G$24&gt;0,Calculator!$G$24,D744),0))</f>
        <v>0</v>
      </c>
      <c r="F744" s="29">
        <f ca="1">IF(E744&gt;0,D744*Calculator!$G$22/12,0)</f>
        <v>0</v>
      </c>
      <c r="G744" s="29">
        <f ca="1">IF(E744&gt;0,(IFERROR(-PMT(Calculator!$G$22/12,Calculator!$G$23*12,Calculator!$G$20),0))-F744,0)</f>
        <v>0</v>
      </c>
      <c r="H744" s="29">
        <f t="shared" ca="1" si="48"/>
        <v>4518.7923929114404</v>
      </c>
      <c r="I744" s="29">
        <f t="shared" ca="1" si="46"/>
        <v>0.80471645353217436</v>
      </c>
      <c r="J744" s="30">
        <f>Calculator!$G$40</f>
        <v>6.5000000000000002E-2</v>
      </c>
      <c r="K744" s="29">
        <f ca="1">IF(C744&gt;=Calculator!$G$27,IF(DAY($C744)=1,Calculator!$G$34/2,IF(DAY($C744)=15,Calculator!$G$34/2,0)),0)</f>
        <v>0</v>
      </c>
      <c r="L744" s="29">
        <f ca="1">IF(DAY($C744)=28,IF(H744=0,0,Calculator!$G$35),0)</f>
        <v>0</v>
      </c>
      <c r="M744" s="29">
        <f ca="1">IF(I744&gt;0,IF(DAY($C744)=1,SUM(INDIRECT("I"&amp;(ROW(C743)-DAY(C743))):I743),0),0)</f>
        <v>0</v>
      </c>
      <c r="N744" s="29">
        <f ca="1">IF(C744&lt;Calculator!$G$27,0,IF(C744=Calculator!$G$27,Calculator!$G$39,IF(H744-K744&lt;=0,IF(D744&gt;Calculator!$G$39,IF(H744-K744+E744+L744+M744+Calculator!$G$39&gt;Calculator!$G$39,Calculator!$G$39-(H744+E744+L744+M744-K744),Calculator!$G$39),D744),0)))</f>
        <v>0</v>
      </c>
    </row>
    <row r="745" spans="1:14" ht="15.75" thickBot="1">
      <c r="A745" s="33" t="str">
        <f ca="1">IF(C745=Calculator!$H$27,"F",IF(Daily!D745+Daily!H745=0,IF(D744+H744&gt;0,"L",""),""))</f>
        <v/>
      </c>
      <c r="B745" s="34">
        <v>744</v>
      </c>
      <c r="C745" s="19">
        <f t="shared" ca="1" si="45"/>
        <v>46674</v>
      </c>
      <c r="D745" s="29">
        <f t="shared" ca="1" si="47"/>
        <v>231141.28610479558</v>
      </c>
      <c r="E745" s="29">
        <f ca="1">IF(C745&lt;Calculator!$D$26,0,IF(DAY($C745)=1,IF(D745-Calculator!$G$24&gt;0,Calculator!$G$24,D745),0))</f>
        <v>0</v>
      </c>
      <c r="F745" s="29">
        <f ca="1">IF(E745&gt;0,D745*Calculator!$G$22/12,0)</f>
        <v>0</v>
      </c>
      <c r="G745" s="29">
        <f ca="1">IF(E745&gt;0,(IFERROR(-PMT(Calculator!$G$22/12,Calculator!$G$23*12,Calculator!$G$20),0))-F745,0)</f>
        <v>0</v>
      </c>
      <c r="H745" s="29">
        <f t="shared" ca="1" si="48"/>
        <v>4518.7923929114404</v>
      </c>
      <c r="I745" s="29">
        <f t="shared" ca="1" si="46"/>
        <v>0.80471645353217436</v>
      </c>
      <c r="J745" s="30">
        <f>Calculator!$G$40</f>
        <v>6.5000000000000002E-2</v>
      </c>
      <c r="K745" s="29">
        <f ca="1">IF(C745&gt;=Calculator!$G$27,IF(DAY($C745)=1,Calculator!$G$34/2,IF(DAY($C745)=15,Calculator!$G$34/2,0)),0)</f>
        <v>0</v>
      </c>
      <c r="L745" s="29">
        <f ca="1">IF(DAY($C745)=28,IF(H745=0,0,Calculator!$G$35),0)</f>
        <v>0</v>
      </c>
      <c r="M745" s="29">
        <f ca="1">IF(I745&gt;0,IF(DAY($C745)=1,SUM(INDIRECT("I"&amp;(ROW(C744)-DAY(C744))):I744),0),0)</f>
        <v>0</v>
      </c>
      <c r="N745" s="29">
        <f ca="1">IF(C745&lt;Calculator!$G$27,0,IF(C745=Calculator!$G$27,Calculator!$G$39,IF(H745-K745&lt;=0,IF(D745&gt;Calculator!$G$39,IF(H745-K745+E745+L745+M745+Calculator!$G$39&gt;Calculator!$G$39,Calculator!$G$39-(H745+E745+L745+M745-K745),Calculator!$G$39),D745),0)))</f>
        <v>0</v>
      </c>
    </row>
    <row r="746" spans="1:14" ht="15.75" thickBot="1">
      <c r="A746" s="33" t="str">
        <f ca="1">IF(C746=Calculator!$H$27,"F",IF(Daily!D746+Daily!H746=0,IF(D745+H745&gt;0,"L",""),""))</f>
        <v/>
      </c>
      <c r="B746" s="34">
        <v>745</v>
      </c>
      <c r="C746" s="19">
        <f t="shared" ca="1" si="45"/>
        <v>46675</v>
      </c>
      <c r="D746" s="29">
        <f t="shared" ca="1" si="47"/>
        <v>231141.28610479558</v>
      </c>
      <c r="E746" s="29">
        <f ca="1">IF(C746&lt;Calculator!$D$26,0,IF(DAY($C746)=1,IF(D746-Calculator!$G$24&gt;0,Calculator!$G$24,D746),0))</f>
        <v>0</v>
      </c>
      <c r="F746" s="29">
        <f ca="1">IF(E746&gt;0,D746*Calculator!$G$22/12,0)</f>
        <v>0</v>
      </c>
      <c r="G746" s="29">
        <f ca="1">IF(E746&gt;0,(IFERROR(-PMT(Calculator!$G$22/12,Calculator!$G$23*12,Calculator!$G$20),0))-F746,0)</f>
        <v>0</v>
      </c>
      <c r="H746" s="29">
        <f t="shared" ca="1" si="48"/>
        <v>4518.7923929114404</v>
      </c>
      <c r="I746" s="29">
        <f t="shared" ca="1" si="46"/>
        <v>0.80471645353217436</v>
      </c>
      <c r="J746" s="30">
        <f>Calculator!$G$40</f>
        <v>6.5000000000000002E-2</v>
      </c>
      <c r="K746" s="29">
        <f ca="1">IF(C746&gt;=Calculator!$G$27,IF(DAY($C746)=1,Calculator!$G$34/2,IF(DAY($C746)=15,Calculator!$G$34/2,0)),0)</f>
        <v>4500</v>
      </c>
      <c r="L746" s="29">
        <f ca="1">IF(DAY($C746)=28,IF(H746=0,0,Calculator!$G$35),0)</f>
        <v>0</v>
      </c>
      <c r="M746" s="29">
        <f ca="1">IF(I746&gt;0,IF(DAY($C746)=1,SUM(INDIRECT("I"&amp;(ROW(C745)-DAY(C745))):I745),0),0)</f>
        <v>0</v>
      </c>
      <c r="N746" s="29">
        <f ca="1">IF(C746&lt;Calculator!$G$27,0,IF(C746=Calculator!$G$27,Calculator!$G$39,IF(H746-K746&lt;=0,IF(D746&gt;Calculator!$G$39,IF(H746-K746+E746+L746+M746+Calculator!$G$39&gt;Calculator!$G$39,Calculator!$G$39-(H746+E746+L746+M746-K746),Calculator!$G$39),D746),0)))</f>
        <v>0</v>
      </c>
    </row>
    <row r="747" spans="1:14" ht="15.75" thickBot="1">
      <c r="A747" s="33" t="str">
        <f ca="1">IF(C747=Calculator!$H$27,"F",IF(Daily!D747+Daily!H747=0,IF(D746+H746&gt;0,"L",""),""))</f>
        <v/>
      </c>
      <c r="B747" s="34">
        <v>746</v>
      </c>
      <c r="C747" s="19">
        <f t="shared" ca="1" si="45"/>
        <v>46676</v>
      </c>
      <c r="D747" s="29">
        <f t="shared" ca="1" si="47"/>
        <v>231141.28610479558</v>
      </c>
      <c r="E747" s="29">
        <f ca="1">IF(C747&lt;Calculator!$D$26,0,IF(DAY($C747)=1,IF(D747-Calculator!$G$24&gt;0,Calculator!$G$24,D747),0))</f>
        <v>0</v>
      </c>
      <c r="F747" s="29">
        <f ca="1">IF(E747&gt;0,D747*Calculator!$G$22/12,0)</f>
        <v>0</v>
      </c>
      <c r="G747" s="29">
        <f ca="1">IF(E747&gt;0,(IFERROR(-PMT(Calculator!$G$22/12,Calculator!$G$23*12,Calculator!$G$20),0))-F747,0)</f>
        <v>0</v>
      </c>
      <c r="H747" s="29">
        <f t="shared" ca="1" si="48"/>
        <v>18.792392911440402</v>
      </c>
      <c r="I747" s="29">
        <f t="shared" ca="1" si="46"/>
        <v>3.3465905184756886E-3</v>
      </c>
      <c r="J747" s="30">
        <f>Calculator!$G$40</f>
        <v>6.5000000000000002E-2</v>
      </c>
      <c r="K747" s="29">
        <f ca="1">IF(C747&gt;=Calculator!$G$27,IF(DAY($C747)=1,Calculator!$G$34/2,IF(DAY($C747)=15,Calculator!$G$34/2,0)),0)</f>
        <v>0</v>
      </c>
      <c r="L747" s="29">
        <f ca="1">IF(DAY($C747)=28,IF(H747=0,0,Calculator!$G$35),0)</f>
        <v>0</v>
      </c>
      <c r="M747" s="29">
        <f ca="1">IF(I747&gt;0,IF(DAY($C747)=1,SUM(INDIRECT("I"&amp;(ROW(C746)-DAY(C746))):I746),0),0)</f>
        <v>0</v>
      </c>
      <c r="N747" s="29">
        <f ca="1">IF(C747&lt;Calculator!$G$27,0,IF(C747=Calculator!$G$27,Calculator!$G$39,IF(H747-K747&lt;=0,IF(D747&gt;Calculator!$G$39,IF(H747-K747+E747+L747+M747+Calculator!$G$39&gt;Calculator!$G$39,Calculator!$G$39-(H747+E747+L747+M747-K747),Calculator!$G$39),D747),0)))</f>
        <v>0</v>
      </c>
    </row>
    <row r="748" spans="1:14" ht="15.75" thickBot="1">
      <c r="A748" s="33" t="str">
        <f ca="1">IF(C748=Calculator!$H$27,"F",IF(Daily!D748+Daily!H748=0,IF(D747+H747&gt;0,"L",""),""))</f>
        <v/>
      </c>
      <c r="B748" s="34">
        <v>747</v>
      </c>
      <c r="C748" s="19">
        <f t="shared" ca="1" si="45"/>
        <v>46677</v>
      </c>
      <c r="D748" s="29">
        <f t="shared" ca="1" si="47"/>
        <v>231141.28610479558</v>
      </c>
      <c r="E748" s="29">
        <f ca="1">IF(C748&lt;Calculator!$D$26,0,IF(DAY($C748)=1,IF(D748-Calculator!$G$24&gt;0,Calculator!$G$24,D748),0))</f>
        <v>0</v>
      </c>
      <c r="F748" s="29">
        <f ca="1">IF(E748&gt;0,D748*Calculator!$G$22/12,0)</f>
        <v>0</v>
      </c>
      <c r="G748" s="29">
        <f ca="1">IF(E748&gt;0,(IFERROR(-PMT(Calculator!$G$22/12,Calculator!$G$23*12,Calculator!$G$20),0))-F748,0)</f>
        <v>0</v>
      </c>
      <c r="H748" s="29">
        <f t="shared" ca="1" si="48"/>
        <v>18.792392911440402</v>
      </c>
      <c r="I748" s="29">
        <f t="shared" ca="1" si="46"/>
        <v>3.3465905184756886E-3</v>
      </c>
      <c r="J748" s="30">
        <f>Calculator!$G$40</f>
        <v>6.5000000000000002E-2</v>
      </c>
      <c r="K748" s="29">
        <f ca="1">IF(C748&gt;=Calculator!$G$27,IF(DAY($C748)=1,Calculator!$G$34/2,IF(DAY($C748)=15,Calculator!$G$34/2,0)),0)</f>
        <v>0</v>
      </c>
      <c r="L748" s="29">
        <f ca="1">IF(DAY($C748)=28,IF(H748=0,0,Calculator!$G$35),0)</f>
        <v>0</v>
      </c>
      <c r="M748" s="29">
        <f ca="1">IF(I748&gt;0,IF(DAY($C748)=1,SUM(INDIRECT("I"&amp;(ROW(C747)-DAY(C747))):I747),0),0)</f>
        <v>0</v>
      </c>
      <c r="N748" s="29">
        <f ca="1">IF(C748&lt;Calculator!$G$27,0,IF(C748=Calculator!$G$27,Calculator!$G$39,IF(H748-K748&lt;=0,IF(D748&gt;Calculator!$G$39,IF(H748-K748+E748+L748+M748+Calculator!$G$39&gt;Calculator!$G$39,Calculator!$G$39-(H748+E748+L748+M748-K748),Calculator!$G$39),D748),0)))</f>
        <v>0</v>
      </c>
    </row>
    <row r="749" spans="1:14" ht="15.75" thickBot="1">
      <c r="A749" s="33" t="str">
        <f ca="1">IF(C749=Calculator!$H$27,"F",IF(Daily!D749+Daily!H749=0,IF(D748+H748&gt;0,"L",""),""))</f>
        <v/>
      </c>
      <c r="B749" s="34">
        <v>748</v>
      </c>
      <c r="C749" s="19">
        <f t="shared" ca="1" si="45"/>
        <v>46678</v>
      </c>
      <c r="D749" s="29">
        <f t="shared" ca="1" si="47"/>
        <v>231141.28610479558</v>
      </c>
      <c r="E749" s="29">
        <f ca="1">IF(C749&lt;Calculator!$D$26,0,IF(DAY($C749)=1,IF(D749-Calculator!$G$24&gt;0,Calculator!$G$24,D749),0))</f>
        <v>0</v>
      </c>
      <c r="F749" s="29">
        <f ca="1">IF(E749&gt;0,D749*Calculator!$G$22/12,0)</f>
        <v>0</v>
      </c>
      <c r="G749" s="29">
        <f ca="1">IF(E749&gt;0,(IFERROR(-PMT(Calculator!$G$22/12,Calculator!$G$23*12,Calculator!$G$20),0))-F749,0)</f>
        <v>0</v>
      </c>
      <c r="H749" s="29">
        <f t="shared" ca="1" si="48"/>
        <v>18.792392911440402</v>
      </c>
      <c r="I749" s="29">
        <f t="shared" ca="1" si="46"/>
        <v>3.3465905184756886E-3</v>
      </c>
      <c r="J749" s="30">
        <f>Calculator!$G$40</f>
        <v>6.5000000000000002E-2</v>
      </c>
      <c r="K749" s="29">
        <f ca="1">IF(C749&gt;=Calculator!$G$27,IF(DAY($C749)=1,Calculator!$G$34/2,IF(DAY($C749)=15,Calculator!$G$34/2,0)),0)</f>
        <v>0</v>
      </c>
      <c r="L749" s="29">
        <f ca="1">IF(DAY($C749)=28,IF(H749=0,0,Calculator!$G$35),0)</f>
        <v>0</v>
      </c>
      <c r="M749" s="29">
        <f ca="1">IF(I749&gt;0,IF(DAY($C749)=1,SUM(INDIRECT("I"&amp;(ROW(C748)-DAY(C748))):I748),0),0)</f>
        <v>0</v>
      </c>
      <c r="N749" s="29">
        <f ca="1">IF(C749&lt;Calculator!$G$27,0,IF(C749=Calculator!$G$27,Calculator!$G$39,IF(H749-K749&lt;=0,IF(D749&gt;Calculator!$G$39,IF(H749-K749+E749+L749+M749+Calculator!$G$39&gt;Calculator!$G$39,Calculator!$G$39-(H749+E749+L749+M749-K749),Calculator!$G$39),D749),0)))</f>
        <v>0</v>
      </c>
    </row>
    <row r="750" spans="1:14" ht="15.75" thickBot="1">
      <c r="A750" s="33" t="str">
        <f ca="1">IF(C750=Calculator!$H$27,"F",IF(Daily!D750+Daily!H750=0,IF(D749+H749&gt;0,"L",""),""))</f>
        <v/>
      </c>
      <c r="B750" s="34">
        <v>749</v>
      </c>
      <c r="C750" s="19">
        <f t="shared" ca="1" si="45"/>
        <v>46679</v>
      </c>
      <c r="D750" s="29">
        <f t="shared" ca="1" si="47"/>
        <v>231141.28610479558</v>
      </c>
      <c r="E750" s="29">
        <f ca="1">IF(C750&lt;Calculator!$D$26,0,IF(DAY($C750)=1,IF(D750-Calculator!$G$24&gt;0,Calculator!$G$24,D750),0))</f>
        <v>0</v>
      </c>
      <c r="F750" s="29">
        <f ca="1">IF(E750&gt;0,D750*Calculator!$G$22/12,0)</f>
        <v>0</v>
      </c>
      <c r="G750" s="29">
        <f ca="1">IF(E750&gt;0,(IFERROR(-PMT(Calculator!$G$22/12,Calculator!$G$23*12,Calculator!$G$20),0))-F750,0)</f>
        <v>0</v>
      </c>
      <c r="H750" s="29">
        <f t="shared" ca="1" si="48"/>
        <v>18.792392911440402</v>
      </c>
      <c r="I750" s="29">
        <f t="shared" ca="1" si="46"/>
        <v>3.3465905184756886E-3</v>
      </c>
      <c r="J750" s="30">
        <f>Calculator!$G$40</f>
        <v>6.5000000000000002E-2</v>
      </c>
      <c r="K750" s="29">
        <f ca="1">IF(C750&gt;=Calculator!$G$27,IF(DAY($C750)=1,Calculator!$G$34/2,IF(DAY($C750)=15,Calculator!$G$34/2,0)),0)</f>
        <v>0</v>
      </c>
      <c r="L750" s="29">
        <f ca="1">IF(DAY($C750)=28,IF(H750=0,0,Calculator!$G$35),0)</f>
        <v>0</v>
      </c>
      <c r="M750" s="29">
        <f ca="1">IF(I750&gt;0,IF(DAY($C750)=1,SUM(INDIRECT("I"&amp;(ROW(C749)-DAY(C749))):I749),0),0)</f>
        <v>0</v>
      </c>
      <c r="N750" s="29">
        <f ca="1">IF(C750&lt;Calculator!$G$27,0,IF(C750=Calculator!$G$27,Calculator!$G$39,IF(H750-K750&lt;=0,IF(D750&gt;Calculator!$G$39,IF(H750-K750+E750+L750+M750+Calculator!$G$39&gt;Calculator!$G$39,Calculator!$G$39-(H750+E750+L750+M750-K750),Calculator!$G$39),D750),0)))</f>
        <v>0</v>
      </c>
    </row>
    <row r="751" spans="1:14" ht="15.75" thickBot="1">
      <c r="A751" s="33" t="str">
        <f ca="1">IF(C751=Calculator!$H$27,"F",IF(Daily!D751+Daily!H751=0,IF(D750+H750&gt;0,"L",""),""))</f>
        <v/>
      </c>
      <c r="B751" s="34">
        <v>750</v>
      </c>
      <c r="C751" s="19">
        <f t="shared" ca="1" si="45"/>
        <v>46680</v>
      </c>
      <c r="D751" s="29">
        <f t="shared" ca="1" si="47"/>
        <v>231141.28610479558</v>
      </c>
      <c r="E751" s="29">
        <f ca="1">IF(C751&lt;Calculator!$D$26,0,IF(DAY($C751)=1,IF(D751-Calculator!$G$24&gt;0,Calculator!$G$24,D751),0))</f>
        <v>0</v>
      </c>
      <c r="F751" s="29">
        <f ca="1">IF(E751&gt;0,D751*Calculator!$G$22/12,0)</f>
        <v>0</v>
      </c>
      <c r="G751" s="29">
        <f ca="1">IF(E751&gt;0,(IFERROR(-PMT(Calculator!$G$22/12,Calculator!$G$23*12,Calculator!$G$20),0))-F751,0)</f>
        <v>0</v>
      </c>
      <c r="H751" s="29">
        <f t="shared" ca="1" si="48"/>
        <v>18.792392911440402</v>
      </c>
      <c r="I751" s="29">
        <f t="shared" ca="1" si="46"/>
        <v>3.3465905184756886E-3</v>
      </c>
      <c r="J751" s="30">
        <f>Calculator!$G$40</f>
        <v>6.5000000000000002E-2</v>
      </c>
      <c r="K751" s="29">
        <f ca="1">IF(C751&gt;=Calculator!$G$27,IF(DAY($C751)=1,Calculator!$G$34/2,IF(DAY($C751)=15,Calculator!$G$34/2,0)),0)</f>
        <v>0</v>
      </c>
      <c r="L751" s="29">
        <f ca="1">IF(DAY($C751)=28,IF(H751=0,0,Calculator!$G$35),0)</f>
        <v>0</v>
      </c>
      <c r="M751" s="29">
        <f ca="1">IF(I751&gt;0,IF(DAY($C751)=1,SUM(INDIRECT("I"&amp;(ROW(C750)-DAY(C750))):I750),0),0)</f>
        <v>0</v>
      </c>
      <c r="N751" s="29">
        <f ca="1">IF(C751&lt;Calculator!$G$27,0,IF(C751=Calculator!$G$27,Calculator!$G$39,IF(H751-K751&lt;=0,IF(D751&gt;Calculator!$G$39,IF(H751-K751+E751+L751+M751+Calculator!$G$39&gt;Calculator!$G$39,Calculator!$G$39-(H751+E751+L751+M751-K751),Calculator!$G$39),D751),0)))</f>
        <v>0</v>
      </c>
    </row>
    <row r="752" spans="1:14" ht="15.75" thickBot="1">
      <c r="A752" s="33" t="str">
        <f ca="1">IF(C752=Calculator!$H$27,"F",IF(Daily!D752+Daily!H752=0,IF(D751+H751&gt;0,"L",""),""))</f>
        <v/>
      </c>
      <c r="B752" s="34">
        <v>751</v>
      </c>
      <c r="C752" s="19">
        <f t="shared" ca="1" si="45"/>
        <v>46681</v>
      </c>
      <c r="D752" s="29">
        <f t="shared" ca="1" si="47"/>
        <v>231141.28610479558</v>
      </c>
      <c r="E752" s="29">
        <f ca="1">IF(C752&lt;Calculator!$D$26,0,IF(DAY($C752)=1,IF(D752-Calculator!$G$24&gt;0,Calculator!$G$24,D752),0))</f>
        <v>0</v>
      </c>
      <c r="F752" s="29">
        <f ca="1">IF(E752&gt;0,D752*Calculator!$G$22/12,0)</f>
        <v>0</v>
      </c>
      <c r="G752" s="29">
        <f ca="1">IF(E752&gt;0,(IFERROR(-PMT(Calculator!$G$22/12,Calculator!$G$23*12,Calculator!$G$20),0))-F752,0)</f>
        <v>0</v>
      </c>
      <c r="H752" s="29">
        <f t="shared" ca="1" si="48"/>
        <v>18.792392911440402</v>
      </c>
      <c r="I752" s="29">
        <f t="shared" ca="1" si="46"/>
        <v>3.3465905184756886E-3</v>
      </c>
      <c r="J752" s="30">
        <f>Calculator!$G$40</f>
        <v>6.5000000000000002E-2</v>
      </c>
      <c r="K752" s="29">
        <f ca="1">IF(C752&gt;=Calculator!$G$27,IF(DAY($C752)=1,Calculator!$G$34/2,IF(DAY($C752)=15,Calculator!$G$34/2,0)),0)</f>
        <v>0</v>
      </c>
      <c r="L752" s="29">
        <f ca="1">IF(DAY($C752)=28,IF(H752=0,0,Calculator!$G$35),0)</f>
        <v>0</v>
      </c>
      <c r="M752" s="29">
        <f ca="1">IF(I752&gt;0,IF(DAY($C752)=1,SUM(INDIRECT("I"&amp;(ROW(C751)-DAY(C751))):I751),0),0)</f>
        <v>0</v>
      </c>
      <c r="N752" s="29">
        <f ca="1">IF(C752&lt;Calculator!$G$27,0,IF(C752=Calculator!$G$27,Calculator!$G$39,IF(H752-K752&lt;=0,IF(D752&gt;Calculator!$G$39,IF(H752-K752+E752+L752+M752+Calculator!$G$39&gt;Calculator!$G$39,Calculator!$G$39-(H752+E752+L752+M752-K752),Calculator!$G$39),D752),0)))</f>
        <v>0</v>
      </c>
    </row>
    <row r="753" spans="1:14" ht="15.75" thickBot="1">
      <c r="A753" s="33" t="str">
        <f ca="1">IF(C753=Calculator!$H$27,"F",IF(Daily!D753+Daily!H753=0,IF(D752+H752&gt;0,"L",""),""))</f>
        <v/>
      </c>
      <c r="B753" s="34">
        <v>752</v>
      </c>
      <c r="C753" s="19">
        <f t="shared" ca="1" si="45"/>
        <v>46682</v>
      </c>
      <c r="D753" s="29">
        <f t="shared" ca="1" si="47"/>
        <v>231141.28610479558</v>
      </c>
      <c r="E753" s="29">
        <f ca="1">IF(C753&lt;Calculator!$D$26,0,IF(DAY($C753)=1,IF(D753-Calculator!$G$24&gt;0,Calculator!$G$24,D753),0))</f>
        <v>0</v>
      </c>
      <c r="F753" s="29">
        <f ca="1">IF(E753&gt;0,D753*Calculator!$G$22/12,0)</f>
        <v>0</v>
      </c>
      <c r="G753" s="29">
        <f ca="1">IF(E753&gt;0,(IFERROR(-PMT(Calculator!$G$22/12,Calculator!$G$23*12,Calculator!$G$20),0))-F753,0)</f>
        <v>0</v>
      </c>
      <c r="H753" s="29">
        <f t="shared" ca="1" si="48"/>
        <v>18.792392911440402</v>
      </c>
      <c r="I753" s="29">
        <f t="shared" ca="1" si="46"/>
        <v>3.3465905184756886E-3</v>
      </c>
      <c r="J753" s="30">
        <f>Calculator!$G$40</f>
        <v>6.5000000000000002E-2</v>
      </c>
      <c r="K753" s="29">
        <f ca="1">IF(C753&gt;=Calculator!$G$27,IF(DAY($C753)=1,Calculator!$G$34/2,IF(DAY($C753)=15,Calculator!$G$34/2,0)),0)</f>
        <v>0</v>
      </c>
      <c r="L753" s="29">
        <f ca="1">IF(DAY($C753)=28,IF(H753=0,0,Calculator!$G$35),0)</f>
        <v>0</v>
      </c>
      <c r="M753" s="29">
        <f ca="1">IF(I753&gt;0,IF(DAY($C753)=1,SUM(INDIRECT("I"&amp;(ROW(C752)-DAY(C752))):I752),0),0)</f>
        <v>0</v>
      </c>
      <c r="N753" s="29">
        <f ca="1">IF(C753&lt;Calculator!$G$27,0,IF(C753=Calculator!$G$27,Calculator!$G$39,IF(H753-K753&lt;=0,IF(D753&gt;Calculator!$G$39,IF(H753-K753+E753+L753+M753+Calculator!$G$39&gt;Calculator!$G$39,Calculator!$G$39-(H753+E753+L753+M753-K753),Calculator!$G$39),D753),0)))</f>
        <v>0</v>
      </c>
    </row>
    <row r="754" spans="1:14" ht="15.75" thickBot="1">
      <c r="A754" s="33" t="str">
        <f ca="1">IF(C754=Calculator!$H$27,"F",IF(Daily!D754+Daily!H754=0,IF(D753+H753&gt;0,"L",""),""))</f>
        <v/>
      </c>
      <c r="B754" s="34">
        <v>753</v>
      </c>
      <c r="C754" s="19">
        <f t="shared" ca="1" si="45"/>
        <v>46683</v>
      </c>
      <c r="D754" s="29">
        <f t="shared" ca="1" si="47"/>
        <v>231141.28610479558</v>
      </c>
      <c r="E754" s="29">
        <f ca="1">IF(C754&lt;Calculator!$D$26,0,IF(DAY($C754)=1,IF(D754-Calculator!$G$24&gt;0,Calculator!$G$24,D754),0))</f>
        <v>0</v>
      </c>
      <c r="F754" s="29">
        <f ca="1">IF(E754&gt;0,D754*Calculator!$G$22/12,0)</f>
        <v>0</v>
      </c>
      <c r="G754" s="29">
        <f ca="1">IF(E754&gt;0,(IFERROR(-PMT(Calculator!$G$22/12,Calculator!$G$23*12,Calculator!$G$20),0))-F754,0)</f>
        <v>0</v>
      </c>
      <c r="H754" s="29">
        <f t="shared" ca="1" si="48"/>
        <v>18.792392911440402</v>
      </c>
      <c r="I754" s="29">
        <f t="shared" ca="1" si="46"/>
        <v>3.3465905184756886E-3</v>
      </c>
      <c r="J754" s="30">
        <f>Calculator!$G$40</f>
        <v>6.5000000000000002E-2</v>
      </c>
      <c r="K754" s="29">
        <f ca="1">IF(C754&gt;=Calculator!$G$27,IF(DAY($C754)=1,Calculator!$G$34/2,IF(DAY($C754)=15,Calculator!$G$34/2,0)),0)</f>
        <v>0</v>
      </c>
      <c r="L754" s="29">
        <f ca="1">IF(DAY($C754)=28,IF(H754=0,0,Calculator!$G$35),0)</f>
        <v>0</v>
      </c>
      <c r="M754" s="29">
        <f ca="1">IF(I754&gt;0,IF(DAY($C754)=1,SUM(INDIRECT("I"&amp;(ROW(C753)-DAY(C753))):I753),0),0)</f>
        <v>0</v>
      </c>
      <c r="N754" s="29">
        <f ca="1">IF(C754&lt;Calculator!$G$27,0,IF(C754=Calculator!$G$27,Calculator!$G$39,IF(H754-K754&lt;=0,IF(D754&gt;Calculator!$G$39,IF(H754-K754+E754+L754+M754+Calculator!$G$39&gt;Calculator!$G$39,Calculator!$G$39-(H754+E754+L754+M754-K754),Calculator!$G$39),D754),0)))</f>
        <v>0</v>
      </c>
    </row>
    <row r="755" spans="1:14" ht="15.75" thickBot="1">
      <c r="A755" s="33" t="str">
        <f ca="1">IF(C755=Calculator!$H$27,"F",IF(Daily!D755+Daily!H755=0,IF(D754+H754&gt;0,"L",""),""))</f>
        <v/>
      </c>
      <c r="B755" s="34">
        <v>754</v>
      </c>
      <c r="C755" s="19">
        <f t="shared" ca="1" si="45"/>
        <v>46684</v>
      </c>
      <c r="D755" s="29">
        <f t="shared" ca="1" si="47"/>
        <v>231141.28610479558</v>
      </c>
      <c r="E755" s="29">
        <f ca="1">IF(C755&lt;Calculator!$D$26,0,IF(DAY($C755)=1,IF(D755-Calculator!$G$24&gt;0,Calculator!$G$24,D755),0))</f>
        <v>0</v>
      </c>
      <c r="F755" s="29">
        <f ca="1">IF(E755&gt;0,D755*Calculator!$G$22/12,0)</f>
        <v>0</v>
      </c>
      <c r="G755" s="29">
        <f ca="1">IF(E755&gt;0,(IFERROR(-PMT(Calculator!$G$22/12,Calculator!$G$23*12,Calculator!$G$20),0))-F755,0)</f>
        <v>0</v>
      </c>
      <c r="H755" s="29">
        <f t="shared" ca="1" si="48"/>
        <v>18.792392911440402</v>
      </c>
      <c r="I755" s="29">
        <f t="shared" ca="1" si="46"/>
        <v>3.3465905184756886E-3</v>
      </c>
      <c r="J755" s="30">
        <f>Calculator!$G$40</f>
        <v>6.5000000000000002E-2</v>
      </c>
      <c r="K755" s="29">
        <f ca="1">IF(C755&gt;=Calculator!$G$27,IF(DAY($C755)=1,Calculator!$G$34/2,IF(DAY($C755)=15,Calculator!$G$34/2,0)),0)</f>
        <v>0</v>
      </c>
      <c r="L755" s="29">
        <f ca="1">IF(DAY($C755)=28,IF(H755=0,0,Calculator!$G$35),0)</f>
        <v>0</v>
      </c>
      <c r="M755" s="29">
        <f ca="1">IF(I755&gt;0,IF(DAY($C755)=1,SUM(INDIRECT("I"&amp;(ROW(C754)-DAY(C754))):I754),0),0)</f>
        <v>0</v>
      </c>
      <c r="N755" s="29">
        <f ca="1">IF(C755&lt;Calculator!$G$27,0,IF(C755=Calculator!$G$27,Calculator!$G$39,IF(H755-K755&lt;=0,IF(D755&gt;Calculator!$G$39,IF(H755-K755+E755+L755+M755+Calculator!$G$39&gt;Calculator!$G$39,Calculator!$G$39-(H755+E755+L755+M755-K755),Calculator!$G$39),D755),0)))</f>
        <v>0</v>
      </c>
    </row>
    <row r="756" spans="1:14" ht="15.75" thickBot="1">
      <c r="A756" s="33" t="str">
        <f ca="1">IF(C756=Calculator!$H$27,"F",IF(Daily!D756+Daily!H756=0,IF(D755+H755&gt;0,"L",""),""))</f>
        <v/>
      </c>
      <c r="B756" s="34">
        <v>755</v>
      </c>
      <c r="C756" s="19">
        <f t="shared" ca="1" si="45"/>
        <v>46685</v>
      </c>
      <c r="D756" s="29">
        <f t="shared" ca="1" si="47"/>
        <v>231141.28610479558</v>
      </c>
      <c r="E756" s="29">
        <f ca="1">IF(C756&lt;Calculator!$D$26,0,IF(DAY($C756)=1,IF(D756-Calculator!$G$24&gt;0,Calculator!$G$24,D756),0))</f>
        <v>0</v>
      </c>
      <c r="F756" s="29">
        <f ca="1">IF(E756&gt;0,D756*Calculator!$G$22/12,0)</f>
        <v>0</v>
      </c>
      <c r="G756" s="29">
        <f ca="1">IF(E756&gt;0,(IFERROR(-PMT(Calculator!$G$22/12,Calculator!$G$23*12,Calculator!$G$20),0))-F756,0)</f>
        <v>0</v>
      </c>
      <c r="H756" s="29">
        <f t="shared" ca="1" si="48"/>
        <v>18.792392911440402</v>
      </c>
      <c r="I756" s="29">
        <f t="shared" ca="1" si="46"/>
        <v>3.3465905184756886E-3</v>
      </c>
      <c r="J756" s="30">
        <f>Calculator!$G$40</f>
        <v>6.5000000000000002E-2</v>
      </c>
      <c r="K756" s="29">
        <f ca="1">IF(C756&gt;=Calculator!$G$27,IF(DAY($C756)=1,Calculator!$G$34/2,IF(DAY($C756)=15,Calculator!$G$34/2,0)),0)</f>
        <v>0</v>
      </c>
      <c r="L756" s="29">
        <f ca="1">IF(DAY($C756)=28,IF(H756=0,0,Calculator!$G$35),0)</f>
        <v>0</v>
      </c>
      <c r="M756" s="29">
        <f ca="1">IF(I756&gt;0,IF(DAY($C756)=1,SUM(INDIRECT("I"&amp;(ROW(C755)-DAY(C755))):I755),0),0)</f>
        <v>0</v>
      </c>
      <c r="N756" s="29">
        <f ca="1">IF(C756&lt;Calculator!$G$27,0,IF(C756=Calculator!$G$27,Calculator!$G$39,IF(H756-K756&lt;=0,IF(D756&gt;Calculator!$G$39,IF(H756-K756+E756+L756+M756+Calculator!$G$39&gt;Calculator!$G$39,Calculator!$G$39-(H756+E756+L756+M756-K756),Calculator!$G$39),D756),0)))</f>
        <v>0</v>
      </c>
    </row>
    <row r="757" spans="1:14" ht="15.75" thickBot="1">
      <c r="A757" s="33" t="str">
        <f ca="1">IF(C757=Calculator!$H$27,"F",IF(Daily!D757+Daily!H757=0,IF(D756+H756&gt;0,"L",""),""))</f>
        <v/>
      </c>
      <c r="B757" s="34">
        <v>756</v>
      </c>
      <c r="C757" s="19">
        <f t="shared" ca="1" si="45"/>
        <v>46686</v>
      </c>
      <c r="D757" s="29">
        <f t="shared" ca="1" si="47"/>
        <v>231141.28610479558</v>
      </c>
      <c r="E757" s="29">
        <f ca="1">IF(C757&lt;Calculator!$D$26,0,IF(DAY($C757)=1,IF(D757-Calculator!$G$24&gt;0,Calculator!$G$24,D757),0))</f>
        <v>0</v>
      </c>
      <c r="F757" s="29">
        <f ca="1">IF(E757&gt;0,D757*Calculator!$G$22/12,0)</f>
        <v>0</v>
      </c>
      <c r="G757" s="29">
        <f ca="1">IF(E757&gt;0,(IFERROR(-PMT(Calculator!$G$22/12,Calculator!$G$23*12,Calculator!$G$20),0))-F757,0)</f>
        <v>0</v>
      </c>
      <c r="H757" s="29">
        <f t="shared" ca="1" si="48"/>
        <v>18.792392911440402</v>
      </c>
      <c r="I757" s="29">
        <f t="shared" ca="1" si="46"/>
        <v>3.3465905184756886E-3</v>
      </c>
      <c r="J757" s="30">
        <f>Calculator!$G$40</f>
        <v>6.5000000000000002E-2</v>
      </c>
      <c r="K757" s="29">
        <f ca="1">IF(C757&gt;=Calculator!$G$27,IF(DAY($C757)=1,Calculator!$G$34/2,IF(DAY($C757)=15,Calculator!$G$34/2,0)),0)</f>
        <v>0</v>
      </c>
      <c r="L757" s="29">
        <f ca="1">IF(DAY($C757)=28,IF(H757=0,0,Calculator!$G$35),0)</f>
        <v>0</v>
      </c>
      <c r="M757" s="29">
        <f ca="1">IF(I757&gt;0,IF(DAY($C757)=1,SUM(INDIRECT("I"&amp;(ROW(C756)-DAY(C756))):I756),0),0)</f>
        <v>0</v>
      </c>
      <c r="N757" s="29">
        <f ca="1">IF(C757&lt;Calculator!$G$27,0,IF(C757=Calculator!$G$27,Calculator!$G$39,IF(H757-K757&lt;=0,IF(D757&gt;Calculator!$G$39,IF(H757-K757+E757+L757+M757+Calculator!$G$39&gt;Calculator!$G$39,Calculator!$G$39-(H757+E757+L757+M757-K757),Calculator!$G$39),D757),0)))</f>
        <v>0</v>
      </c>
    </row>
    <row r="758" spans="1:14" ht="15.75" thickBot="1">
      <c r="A758" s="33" t="str">
        <f ca="1">IF(C758=Calculator!$H$27,"F",IF(Daily!D758+Daily!H758=0,IF(D757+H757&gt;0,"L",""),""))</f>
        <v/>
      </c>
      <c r="B758" s="34">
        <v>757</v>
      </c>
      <c r="C758" s="19">
        <f t="shared" ca="1" si="45"/>
        <v>46687</v>
      </c>
      <c r="D758" s="29">
        <f t="shared" ca="1" si="47"/>
        <v>231141.28610479558</v>
      </c>
      <c r="E758" s="29">
        <f ca="1">IF(C758&lt;Calculator!$D$26,0,IF(DAY($C758)=1,IF(D758-Calculator!$G$24&gt;0,Calculator!$G$24,D758),0))</f>
        <v>0</v>
      </c>
      <c r="F758" s="29">
        <f ca="1">IF(E758&gt;0,D758*Calculator!$G$22/12,0)</f>
        <v>0</v>
      </c>
      <c r="G758" s="29">
        <f ca="1">IF(E758&gt;0,(IFERROR(-PMT(Calculator!$G$22/12,Calculator!$G$23*12,Calculator!$G$20),0))-F758,0)</f>
        <v>0</v>
      </c>
      <c r="H758" s="29">
        <f t="shared" ca="1" si="48"/>
        <v>18.792392911440402</v>
      </c>
      <c r="I758" s="29">
        <f t="shared" ca="1" si="46"/>
        <v>3.3465905184756886E-3</v>
      </c>
      <c r="J758" s="30">
        <f>Calculator!$G$40</f>
        <v>6.5000000000000002E-2</v>
      </c>
      <c r="K758" s="29">
        <f ca="1">IF(C758&gt;=Calculator!$G$27,IF(DAY($C758)=1,Calculator!$G$34/2,IF(DAY($C758)=15,Calculator!$G$34/2,0)),0)</f>
        <v>0</v>
      </c>
      <c r="L758" s="29">
        <f ca="1">IF(DAY($C758)=28,IF(H758=0,0,Calculator!$G$35),0)</f>
        <v>0</v>
      </c>
      <c r="M758" s="29">
        <f ca="1">IF(I758&gt;0,IF(DAY($C758)=1,SUM(INDIRECT("I"&amp;(ROW(C757)-DAY(C757))):I757),0),0)</f>
        <v>0</v>
      </c>
      <c r="N758" s="29">
        <f ca="1">IF(C758&lt;Calculator!$G$27,0,IF(C758=Calculator!$G$27,Calculator!$G$39,IF(H758-K758&lt;=0,IF(D758&gt;Calculator!$G$39,IF(H758-K758+E758+L758+M758+Calculator!$G$39&gt;Calculator!$G$39,Calculator!$G$39-(H758+E758+L758+M758-K758),Calculator!$G$39),D758),0)))</f>
        <v>0</v>
      </c>
    </row>
    <row r="759" spans="1:14" ht="15.75" thickBot="1">
      <c r="A759" s="33" t="str">
        <f ca="1">IF(C759=Calculator!$H$27,"F",IF(Daily!D759+Daily!H759=0,IF(D758+H758&gt;0,"L",""),""))</f>
        <v/>
      </c>
      <c r="B759" s="34">
        <v>758</v>
      </c>
      <c r="C759" s="19">
        <f t="shared" ca="1" si="45"/>
        <v>46688</v>
      </c>
      <c r="D759" s="29">
        <f t="shared" ca="1" si="47"/>
        <v>231141.28610479558</v>
      </c>
      <c r="E759" s="29">
        <f ca="1">IF(C759&lt;Calculator!$D$26,0,IF(DAY($C759)=1,IF(D759-Calculator!$G$24&gt;0,Calculator!$G$24,D759),0))</f>
        <v>0</v>
      </c>
      <c r="F759" s="29">
        <f ca="1">IF(E759&gt;0,D759*Calculator!$G$22/12,0)</f>
        <v>0</v>
      </c>
      <c r="G759" s="29">
        <f ca="1">IF(E759&gt;0,(IFERROR(-PMT(Calculator!$G$22/12,Calculator!$G$23*12,Calculator!$G$20),0))-F759,0)</f>
        <v>0</v>
      </c>
      <c r="H759" s="29">
        <f t="shared" ca="1" si="48"/>
        <v>18.792392911440402</v>
      </c>
      <c r="I759" s="29">
        <f t="shared" ca="1" si="46"/>
        <v>3.3465905184756886E-3</v>
      </c>
      <c r="J759" s="30">
        <f>Calculator!$G$40</f>
        <v>6.5000000000000002E-2</v>
      </c>
      <c r="K759" s="29">
        <f ca="1">IF(C759&gt;=Calculator!$G$27,IF(DAY($C759)=1,Calculator!$G$34/2,IF(DAY($C759)=15,Calculator!$G$34/2,0)),0)</f>
        <v>0</v>
      </c>
      <c r="L759" s="29">
        <f ca="1">IF(DAY($C759)=28,IF(H759=0,0,Calculator!$G$35),0)</f>
        <v>5000</v>
      </c>
      <c r="M759" s="29">
        <f ca="1">IF(I759&gt;0,IF(DAY($C759)=1,SUM(INDIRECT("I"&amp;(ROW(C758)-DAY(C758))):I758),0),0)</f>
        <v>0</v>
      </c>
      <c r="N759" s="29">
        <f ca="1">IF(C759&lt;Calculator!$G$27,0,IF(C759=Calculator!$G$27,Calculator!$G$39,IF(H759-K759&lt;=0,IF(D759&gt;Calculator!$G$39,IF(H759-K759+E759+L759+M759+Calculator!$G$39&gt;Calculator!$G$39,Calculator!$G$39-(H759+E759+L759+M759-K759),Calculator!$G$39),D759),0)))</f>
        <v>0</v>
      </c>
    </row>
    <row r="760" spans="1:14" ht="15.75" thickBot="1">
      <c r="A760" s="33" t="str">
        <f ca="1">IF(C760=Calculator!$H$27,"F",IF(Daily!D760+Daily!H760=0,IF(D759+H759&gt;0,"L",""),""))</f>
        <v/>
      </c>
      <c r="B760" s="34">
        <v>759</v>
      </c>
      <c r="C760" s="19">
        <f t="shared" ca="1" si="45"/>
        <v>46689</v>
      </c>
      <c r="D760" s="29">
        <f t="shared" ca="1" si="47"/>
        <v>231141.28610479558</v>
      </c>
      <c r="E760" s="29">
        <f ca="1">IF(C760&lt;Calculator!$D$26,0,IF(DAY($C760)=1,IF(D760-Calculator!$G$24&gt;0,Calculator!$G$24,D760),0))</f>
        <v>0</v>
      </c>
      <c r="F760" s="29">
        <f ca="1">IF(E760&gt;0,D760*Calculator!$G$22/12,0)</f>
        <v>0</v>
      </c>
      <c r="G760" s="29">
        <f ca="1">IF(E760&gt;0,(IFERROR(-PMT(Calculator!$G$22/12,Calculator!$G$23*12,Calculator!$G$20),0))-F760,0)</f>
        <v>0</v>
      </c>
      <c r="H760" s="29">
        <f t="shared" ca="1" si="48"/>
        <v>5018.7923929114404</v>
      </c>
      <c r="I760" s="29">
        <f t="shared" ca="1" si="46"/>
        <v>0.89375754942258534</v>
      </c>
      <c r="J760" s="30">
        <f>Calculator!$G$40</f>
        <v>6.5000000000000002E-2</v>
      </c>
      <c r="K760" s="29">
        <f ca="1">IF(C760&gt;=Calculator!$G$27,IF(DAY($C760)=1,Calculator!$G$34/2,IF(DAY($C760)=15,Calculator!$G$34/2,0)),0)</f>
        <v>0</v>
      </c>
      <c r="L760" s="29">
        <f ca="1">IF(DAY($C760)=28,IF(H760=0,0,Calculator!$G$35),0)</f>
        <v>0</v>
      </c>
      <c r="M760" s="29">
        <f ca="1">IF(I760&gt;0,IF(DAY($C760)=1,SUM(INDIRECT("I"&amp;(ROW(C759)-DAY(C759))):I759),0),0)</f>
        <v>0</v>
      </c>
      <c r="N760" s="29">
        <f ca="1">IF(C760&lt;Calculator!$G$27,0,IF(C760=Calculator!$G$27,Calculator!$G$39,IF(H760-K760&lt;=0,IF(D760&gt;Calculator!$G$39,IF(H760-K760+E760+L760+M760+Calculator!$G$39&gt;Calculator!$G$39,Calculator!$G$39-(H760+E760+L760+M760-K760),Calculator!$G$39),D760),0)))</f>
        <v>0</v>
      </c>
    </row>
    <row r="761" spans="1:14" ht="15.75" thickBot="1">
      <c r="A761" s="33" t="str">
        <f ca="1">IF(C761=Calculator!$H$27,"F",IF(Daily!D761+Daily!H761=0,IF(D760+H760&gt;0,"L",""),""))</f>
        <v/>
      </c>
      <c r="B761" s="34">
        <v>760</v>
      </c>
      <c r="C761" s="19">
        <f t="shared" ca="1" si="45"/>
        <v>46690</v>
      </c>
      <c r="D761" s="29">
        <f t="shared" ca="1" si="47"/>
        <v>231141.28610479558</v>
      </c>
      <c r="E761" s="29">
        <f ca="1">IF(C761&lt;Calculator!$D$26,0,IF(DAY($C761)=1,IF(D761-Calculator!$G$24&gt;0,Calculator!$G$24,D761),0))</f>
        <v>0</v>
      </c>
      <c r="F761" s="29">
        <f ca="1">IF(E761&gt;0,D761*Calculator!$G$22/12,0)</f>
        <v>0</v>
      </c>
      <c r="G761" s="29">
        <f ca="1">IF(E761&gt;0,(IFERROR(-PMT(Calculator!$G$22/12,Calculator!$G$23*12,Calculator!$G$20),0))-F761,0)</f>
        <v>0</v>
      </c>
      <c r="H761" s="29">
        <f t="shared" ca="1" si="48"/>
        <v>5018.7923929114404</v>
      </c>
      <c r="I761" s="29">
        <f t="shared" ca="1" si="46"/>
        <v>0.89375754942258534</v>
      </c>
      <c r="J761" s="30">
        <f>Calculator!$G$40</f>
        <v>6.5000000000000002E-2</v>
      </c>
      <c r="K761" s="29">
        <f ca="1">IF(C761&gt;=Calculator!$G$27,IF(DAY($C761)=1,Calculator!$G$34/2,IF(DAY($C761)=15,Calculator!$G$34/2,0)),0)</f>
        <v>0</v>
      </c>
      <c r="L761" s="29">
        <f ca="1">IF(DAY($C761)=28,IF(H761=0,0,Calculator!$G$35),0)</f>
        <v>0</v>
      </c>
      <c r="M761" s="29">
        <f ca="1">IF(I761&gt;0,IF(DAY($C761)=1,SUM(INDIRECT("I"&amp;(ROW(C760)-DAY(C760))):I760),0),0)</f>
        <v>0</v>
      </c>
      <c r="N761" s="29">
        <f ca="1">IF(C761&lt;Calculator!$G$27,0,IF(C761=Calculator!$G$27,Calculator!$G$39,IF(H761-K761&lt;=0,IF(D761&gt;Calculator!$G$39,IF(H761-K761+E761+L761+M761+Calculator!$G$39&gt;Calculator!$G$39,Calculator!$G$39-(H761+E761+L761+M761-K761),Calculator!$G$39),D761),0)))</f>
        <v>0</v>
      </c>
    </row>
    <row r="762" spans="1:14" ht="15.75" thickBot="1">
      <c r="A762" s="33" t="str">
        <f ca="1">IF(C762=Calculator!$H$27,"F",IF(Daily!D762+Daily!H762=0,IF(D761+H761&gt;0,"L",""),""))</f>
        <v/>
      </c>
      <c r="B762" s="34">
        <v>761</v>
      </c>
      <c r="C762" s="19">
        <f t="shared" ca="1" si="45"/>
        <v>46691</v>
      </c>
      <c r="D762" s="29">
        <f t="shared" ca="1" si="47"/>
        <v>231141.28610479558</v>
      </c>
      <c r="E762" s="29">
        <f ca="1">IF(C762&lt;Calculator!$D$26,0,IF(DAY($C762)=1,IF(D762-Calculator!$G$24&gt;0,Calculator!$G$24,D762),0))</f>
        <v>0</v>
      </c>
      <c r="F762" s="29">
        <f ca="1">IF(E762&gt;0,D762*Calculator!$G$22/12,0)</f>
        <v>0</v>
      </c>
      <c r="G762" s="29">
        <f ca="1">IF(E762&gt;0,(IFERROR(-PMT(Calculator!$G$22/12,Calculator!$G$23*12,Calculator!$G$20),0))-F762,0)</f>
        <v>0</v>
      </c>
      <c r="H762" s="29">
        <f t="shared" ca="1" si="48"/>
        <v>5018.7923929114404</v>
      </c>
      <c r="I762" s="29">
        <f t="shared" ca="1" si="46"/>
        <v>0.89375754942258534</v>
      </c>
      <c r="J762" s="30">
        <f>Calculator!$G$40</f>
        <v>6.5000000000000002E-2</v>
      </c>
      <c r="K762" s="29">
        <f ca="1">IF(C762&gt;=Calculator!$G$27,IF(DAY($C762)=1,Calculator!$G$34/2,IF(DAY($C762)=15,Calculator!$G$34/2,0)),0)</f>
        <v>0</v>
      </c>
      <c r="L762" s="29">
        <f ca="1">IF(DAY($C762)=28,IF(H762=0,0,Calculator!$G$35),0)</f>
        <v>0</v>
      </c>
      <c r="M762" s="29">
        <f ca="1">IF(I762&gt;0,IF(DAY($C762)=1,SUM(INDIRECT("I"&amp;(ROW(C761)-DAY(C761))):I761),0),0)</f>
        <v>0</v>
      </c>
      <c r="N762" s="29">
        <f ca="1">IF(C762&lt;Calculator!$G$27,0,IF(C762=Calculator!$G$27,Calculator!$G$39,IF(H762-K762&lt;=0,IF(D762&gt;Calculator!$G$39,IF(H762-K762+E762+L762+M762+Calculator!$G$39&gt;Calculator!$G$39,Calculator!$G$39-(H762+E762+L762+M762-K762),Calculator!$G$39),D762),0)))</f>
        <v>0</v>
      </c>
    </row>
    <row r="763" spans="1:14" ht="15.75" thickBot="1">
      <c r="A763" s="33" t="str">
        <f ca="1">IF(C763=Calculator!$H$27,"F",IF(Daily!D763+Daily!H763=0,IF(D762+H762&gt;0,"L",""),""))</f>
        <v/>
      </c>
      <c r="B763" s="34">
        <v>762</v>
      </c>
      <c r="C763" s="19">
        <f t="shared" ca="1" si="45"/>
        <v>46692</v>
      </c>
      <c r="D763" s="29">
        <f t="shared" ca="1" si="47"/>
        <v>231141.28610479558</v>
      </c>
      <c r="E763" s="29">
        <f ca="1">IF(C763&lt;Calculator!$D$26,0,IF(DAY($C763)=1,IF(D763-Calculator!$G$24&gt;0,Calculator!$G$24,D763),0))</f>
        <v>1878.8756805424866</v>
      </c>
      <c r="F763" s="29">
        <f ca="1">IF(E763&gt;0,D763*Calculator!$G$22/12,0)</f>
        <v>963.08869210331488</v>
      </c>
      <c r="G763" s="29">
        <f ca="1">IF(E763&gt;0,(IFERROR(-PMT(Calculator!$G$22/12,Calculator!$G$23*12,Calculator!$G$20),0))-F763,0)</f>
        <v>915.78698843917175</v>
      </c>
      <c r="H763" s="29">
        <f t="shared" ca="1" si="48"/>
        <v>5018.7923929114404</v>
      </c>
      <c r="I763" s="29">
        <f t="shared" ca="1" si="46"/>
        <v>0.89375754942258534</v>
      </c>
      <c r="J763" s="30">
        <f>Calculator!$G$40</f>
        <v>6.5000000000000002E-2</v>
      </c>
      <c r="K763" s="29">
        <f ca="1">IF(C763&gt;=Calculator!$G$27,IF(DAY($C763)=1,Calculator!$G$34/2,IF(DAY($C763)=15,Calculator!$G$34/2,0)),0)</f>
        <v>4500</v>
      </c>
      <c r="L763" s="29">
        <f ca="1">IF(DAY($C763)=28,IF(H763=0,0,Calculator!$G$35),0)</f>
        <v>0</v>
      </c>
      <c r="M763" s="29">
        <f ca="1">IF(I763&gt;0,IF(DAY($C763)=1,SUM(INDIRECT("I"&amp;(ROW(C762)-DAY(C762))):I762),0),0)</f>
        <v>16.524110248419966</v>
      </c>
      <c r="N763" s="29">
        <f ca="1">IF(C763&lt;Calculator!$G$27,0,IF(C763=Calculator!$G$27,Calculator!$G$39,IF(H763-K763&lt;=0,IF(D763&gt;Calculator!$G$39,IF(H763-K763+E763+L763+M763+Calculator!$G$39&gt;Calculator!$G$39,Calculator!$G$39-(H763+E763+L763+M763-K763),Calculator!$G$39),D763),0)))</f>
        <v>0</v>
      </c>
    </row>
    <row r="764" spans="1:14" ht="15.75" thickBot="1">
      <c r="A764" s="33" t="str">
        <f ca="1">IF(C764=Calculator!$H$27,"F",IF(Daily!D764+Daily!H764=0,IF(D763+H763&gt;0,"L",""),""))</f>
        <v/>
      </c>
      <c r="B764" s="34">
        <v>763</v>
      </c>
      <c r="C764" s="19">
        <f t="shared" ca="1" si="45"/>
        <v>46693</v>
      </c>
      <c r="D764" s="29">
        <f t="shared" ca="1" si="47"/>
        <v>230225.4991163564</v>
      </c>
      <c r="E764" s="29">
        <f ca="1">IF(C764&lt;Calculator!$D$26,0,IF(DAY($C764)=1,IF(D764-Calculator!$G$24&gt;0,Calculator!$G$24,D764),0))</f>
        <v>0</v>
      </c>
      <c r="F764" s="29">
        <f ca="1">IF(E764&gt;0,D764*Calculator!$G$22/12,0)</f>
        <v>0</v>
      </c>
      <c r="G764" s="29">
        <f ca="1">IF(E764&gt;0,(IFERROR(-PMT(Calculator!$G$22/12,Calculator!$G$23*12,Calculator!$G$20),0))-F764,0)</f>
        <v>0</v>
      </c>
      <c r="H764" s="29">
        <f t="shared" ca="1" si="48"/>
        <v>2414.1921837023469</v>
      </c>
      <c r="I764" s="29">
        <f t="shared" ca="1" si="46"/>
        <v>0.42992463545384257</v>
      </c>
      <c r="J764" s="30">
        <f>Calculator!$G$40</f>
        <v>6.5000000000000002E-2</v>
      </c>
      <c r="K764" s="29">
        <f ca="1">IF(C764&gt;=Calculator!$G$27,IF(DAY($C764)=1,Calculator!$G$34/2,IF(DAY($C764)=15,Calculator!$G$34/2,0)),0)</f>
        <v>0</v>
      </c>
      <c r="L764" s="29">
        <f ca="1">IF(DAY($C764)=28,IF(H764=0,0,Calculator!$G$35),0)</f>
        <v>0</v>
      </c>
      <c r="M764" s="29">
        <f ca="1">IF(I764&gt;0,IF(DAY($C764)=1,SUM(INDIRECT("I"&amp;(ROW(C763)-DAY(C763))):I763),0),0)</f>
        <v>0</v>
      </c>
      <c r="N764" s="29">
        <f ca="1">IF(C764&lt;Calculator!$G$27,0,IF(C764=Calculator!$G$27,Calculator!$G$39,IF(H764-K764&lt;=0,IF(D764&gt;Calculator!$G$39,IF(H764-K764+E764+L764+M764+Calculator!$G$39&gt;Calculator!$G$39,Calculator!$G$39-(H764+E764+L764+M764-K764),Calculator!$G$39),D764),0)))</f>
        <v>0</v>
      </c>
    </row>
    <row r="765" spans="1:14" ht="15.75" thickBot="1">
      <c r="A765" s="33" t="str">
        <f ca="1">IF(C765=Calculator!$H$27,"F",IF(Daily!D765+Daily!H765=0,IF(D764+H764&gt;0,"L",""),""))</f>
        <v/>
      </c>
      <c r="B765" s="34">
        <v>764</v>
      </c>
      <c r="C765" s="19">
        <f t="shared" ca="1" si="45"/>
        <v>46694</v>
      </c>
      <c r="D765" s="29">
        <f t="shared" ca="1" si="47"/>
        <v>230225.4991163564</v>
      </c>
      <c r="E765" s="29">
        <f ca="1">IF(C765&lt;Calculator!$D$26,0,IF(DAY($C765)=1,IF(D765-Calculator!$G$24&gt;0,Calculator!$G$24,D765),0))</f>
        <v>0</v>
      </c>
      <c r="F765" s="29">
        <f ca="1">IF(E765&gt;0,D765*Calculator!$G$22/12,0)</f>
        <v>0</v>
      </c>
      <c r="G765" s="29">
        <f ca="1">IF(E765&gt;0,(IFERROR(-PMT(Calculator!$G$22/12,Calculator!$G$23*12,Calculator!$G$20),0))-F765,0)</f>
        <v>0</v>
      </c>
      <c r="H765" s="29">
        <f t="shared" ca="1" si="48"/>
        <v>2414.1921837023469</v>
      </c>
      <c r="I765" s="29">
        <f t="shared" ca="1" si="46"/>
        <v>0.42992463545384257</v>
      </c>
      <c r="J765" s="30">
        <f>Calculator!$G$40</f>
        <v>6.5000000000000002E-2</v>
      </c>
      <c r="K765" s="29">
        <f ca="1">IF(C765&gt;=Calculator!$G$27,IF(DAY($C765)=1,Calculator!$G$34/2,IF(DAY($C765)=15,Calculator!$G$34/2,0)),0)</f>
        <v>0</v>
      </c>
      <c r="L765" s="29">
        <f ca="1">IF(DAY($C765)=28,IF(H765=0,0,Calculator!$G$35),0)</f>
        <v>0</v>
      </c>
      <c r="M765" s="29">
        <f ca="1">IF(I765&gt;0,IF(DAY($C765)=1,SUM(INDIRECT("I"&amp;(ROW(C764)-DAY(C764))):I764),0),0)</f>
        <v>0</v>
      </c>
      <c r="N765" s="29">
        <f ca="1">IF(C765&lt;Calculator!$G$27,0,IF(C765=Calculator!$G$27,Calculator!$G$39,IF(H765-K765&lt;=0,IF(D765&gt;Calculator!$G$39,IF(H765-K765+E765+L765+M765+Calculator!$G$39&gt;Calculator!$G$39,Calculator!$G$39-(H765+E765+L765+M765-K765),Calculator!$G$39),D765),0)))</f>
        <v>0</v>
      </c>
    </row>
    <row r="766" spans="1:14" ht="15.75" thickBot="1">
      <c r="A766" s="33" t="str">
        <f ca="1">IF(C766=Calculator!$H$27,"F",IF(Daily!D766+Daily!H766=0,IF(D765+H765&gt;0,"L",""),""))</f>
        <v/>
      </c>
      <c r="B766" s="34">
        <v>765</v>
      </c>
      <c r="C766" s="19">
        <f t="shared" ca="1" si="45"/>
        <v>46695</v>
      </c>
      <c r="D766" s="29">
        <f t="shared" ca="1" si="47"/>
        <v>230225.4991163564</v>
      </c>
      <c r="E766" s="29">
        <f ca="1">IF(C766&lt;Calculator!$D$26,0,IF(DAY($C766)=1,IF(D766-Calculator!$G$24&gt;0,Calculator!$G$24,D766),0))</f>
        <v>0</v>
      </c>
      <c r="F766" s="29">
        <f ca="1">IF(E766&gt;0,D766*Calculator!$G$22/12,0)</f>
        <v>0</v>
      </c>
      <c r="G766" s="29">
        <f ca="1">IF(E766&gt;0,(IFERROR(-PMT(Calculator!$G$22/12,Calculator!$G$23*12,Calculator!$G$20),0))-F766,0)</f>
        <v>0</v>
      </c>
      <c r="H766" s="29">
        <f t="shared" ca="1" si="48"/>
        <v>2414.1921837023469</v>
      </c>
      <c r="I766" s="29">
        <f t="shared" ca="1" si="46"/>
        <v>0.42992463545384257</v>
      </c>
      <c r="J766" s="30">
        <f>Calculator!$G$40</f>
        <v>6.5000000000000002E-2</v>
      </c>
      <c r="K766" s="29">
        <f ca="1">IF(C766&gt;=Calculator!$G$27,IF(DAY($C766)=1,Calculator!$G$34/2,IF(DAY($C766)=15,Calculator!$G$34/2,0)),0)</f>
        <v>0</v>
      </c>
      <c r="L766" s="29">
        <f ca="1">IF(DAY($C766)=28,IF(H766=0,0,Calculator!$G$35),0)</f>
        <v>0</v>
      </c>
      <c r="M766" s="29">
        <f ca="1">IF(I766&gt;0,IF(DAY($C766)=1,SUM(INDIRECT("I"&amp;(ROW(C765)-DAY(C765))):I765),0),0)</f>
        <v>0</v>
      </c>
      <c r="N766" s="29">
        <f ca="1">IF(C766&lt;Calculator!$G$27,0,IF(C766=Calculator!$G$27,Calculator!$G$39,IF(H766-K766&lt;=0,IF(D766&gt;Calculator!$G$39,IF(H766-K766+E766+L766+M766+Calculator!$G$39&gt;Calculator!$G$39,Calculator!$G$39-(H766+E766+L766+M766-K766),Calculator!$G$39),D766),0)))</f>
        <v>0</v>
      </c>
    </row>
    <row r="767" spans="1:14" ht="15.75" thickBot="1">
      <c r="A767" s="33" t="str">
        <f ca="1">IF(C767=Calculator!$H$27,"F",IF(Daily!D767+Daily!H767=0,IF(D766+H766&gt;0,"L",""),""))</f>
        <v/>
      </c>
      <c r="B767" s="34">
        <v>766</v>
      </c>
      <c r="C767" s="19">
        <f t="shared" ca="1" si="45"/>
        <v>46696</v>
      </c>
      <c r="D767" s="29">
        <f t="shared" ca="1" si="47"/>
        <v>230225.4991163564</v>
      </c>
      <c r="E767" s="29">
        <f ca="1">IF(C767&lt;Calculator!$D$26,0,IF(DAY($C767)=1,IF(D767-Calculator!$G$24&gt;0,Calculator!$G$24,D767),0))</f>
        <v>0</v>
      </c>
      <c r="F767" s="29">
        <f ca="1">IF(E767&gt;0,D767*Calculator!$G$22/12,0)</f>
        <v>0</v>
      </c>
      <c r="G767" s="29">
        <f ca="1">IF(E767&gt;0,(IFERROR(-PMT(Calculator!$G$22/12,Calculator!$G$23*12,Calculator!$G$20),0))-F767,0)</f>
        <v>0</v>
      </c>
      <c r="H767" s="29">
        <f t="shared" ca="1" si="48"/>
        <v>2414.1921837023469</v>
      </c>
      <c r="I767" s="29">
        <f t="shared" ca="1" si="46"/>
        <v>0.42992463545384257</v>
      </c>
      <c r="J767" s="30">
        <f>Calculator!$G$40</f>
        <v>6.5000000000000002E-2</v>
      </c>
      <c r="K767" s="29">
        <f ca="1">IF(C767&gt;=Calculator!$G$27,IF(DAY($C767)=1,Calculator!$G$34/2,IF(DAY($C767)=15,Calculator!$G$34/2,0)),0)</f>
        <v>0</v>
      </c>
      <c r="L767" s="29">
        <f ca="1">IF(DAY($C767)=28,IF(H767=0,0,Calculator!$G$35),0)</f>
        <v>0</v>
      </c>
      <c r="M767" s="29">
        <f ca="1">IF(I767&gt;0,IF(DAY($C767)=1,SUM(INDIRECT("I"&amp;(ROW(C766)-DAY(C766))):I766),0),0)</f>
        <v>0</v>
      </c>
      <c r="N767" s="29">
        <f ca="1">IF(C767&lt;Calculator!$G$27,0,IF(C767=Calculator!$G$27,Calculator!$G$39,IF(H767-K767&lt;=0,IF(D767&gt;Calculator!$G$39,IF(H767-K767+E767+L767+M767+Calculator!$G$39&gt;Calculator!$G$39,Calculator!$G$39-(H767+E767+L767+M767-K767),Calculator!$G$39),D767),0)))</f>
        <v>0</v>
      </c>
    </row>
    <row r="768" spans="1:14" ht="15.75" thickBot="1">
      <c r="A768" s="33" t="str">
        <f ca="1">IF(C768=Calculator!$H$27,"F",IF(Daily!D768+Daily!H768=0,IF(D767+H767&gt;0,"L",""),""))</f>
        <v/>
      </c>
      <c r="B768" s="34">
        <v>767</v>
      </c>
      <c r="C768" s="19">
        <f t="shared" ca="1" si="45"/>
        <v>46697</v>
      </c>
      <c r="D768" s="29">
        <f t="shared" ca="1" si="47"/>
        <v>230225.4991163564</v>
      </c>
      <c r="E768" s="29">
        <f ca="1">IF(C768&lt;Calculator!$D$26,0,IF(DAY($C768)=1,IF(D768-Calculator!$G$24&gt;0,Calculator!$G$24,D768),0))</f>
        <v>0</v>
      </c>
      <c r="F768" s="29">
        <f ca="1">IF(E768&gt;0,D768*Calculator!$G$22/12,0)</f>
        <v>0</v>
      </c>
      <c r="G768" s="29">
        <f ca="1">IF(E768&gt;0,(IFERROR(-PMT(Calculator!$G$22/12,Calculator!$G$23*12,Calculator!$G$20),0))-F768,0)</f>
        <v>0</v>
      </c>
      <c r="H768" s="29">
        <f t="shared" ca="1" si="48"/>
        <v>2414.1921837023469</v>
      </c>
      <c r="I768" s="29">
        <f t="shared" ca="1" si="46"/>
        <v>0.42992463545384257</v>
      </c>
      <c r="J768" s="30">
        <f>Calculator!$G$40</f>
        <v>6.5000000000000002E-2</v>
      </c>
      <c r="K768" s="29">
        <f ca="1">IF(C768&gt;=Calculator!$G$27,IF(DAY($C768)=1,Calculator!$G$34/2,IF(DAY($C768)=15,Calculator!$G$34/2,0)),0)</f>
        <v>0</v>
      </c>
      <c r="L768" s="29">
        <f ca="1">IF(DAY($C768)=28,IF(H768=0,0,Calculator!$G$35),0)</f>
        <v>0</v>
      </c>
      <c r="M768" s="29">
        <f ca="1">IF(I768&gt;0,IF(DAY($C768)=1,SUM(INDIRECT("I"&amp;(ROW(C767)-DAY(C767))):I767),0),0)</f>
        <v>0</v>
      </c>
      <c r="N768" s="29">
        <f ca="1">IF(C768&lt;Calculator!$G$27,0,IF(C768=Calculator!$G$27,Calculator!$G$39,IF(H768-K768&lt;=0,IF(D768&gt;Calculator!$G$39,IF(H768-K768+E768+L768+M768+Calculator!$G$39&gt;Calculator!$G$39,Calculator!$G$39-(H768+E768+L768+M768-K768),Calculator!$G$39),D768),0)))</f>
        <v>0</v>
      </c>
    </row>
    <row r="769" spans="1:14" ht="15.75" thickBot="1">
      <c r="A769" s="33" t="str">
        <f ca="1">IF(C769=Calculator!$H$27,"F",IF(Daily!D769+Daily!H769=0,IF(D768+H768&gt;0,"L",""),""))</f>
        <v/>
      </c>
      <c r="B769" s="34">
        <v>768</v>
      </c>
      <c r="C769" s="19">
        <f t="shared" ca="1" si="45"/>
        <v>46698</v>
      </c>
      <c r="D769" s="29">
        <f t="shared" ca="1" si="47"/>
        <v>230225.4991163564</v>
      </c>
      <c r="E769" s="29">
        <f ca="1">IF(C769&lt;Calculator!$D$26,0,IF(DAY($C769)=1,IF(D769-Calculator!$G$24&gt;0,Calculator!$G$24,D769),0))</f>
        <v>0</v>
      </c>
      <c r="F769" s="29">
        <f ca="1">IF(E769&gt;0,D769*Calculator!$G$22/12,0)</f>
        <v>0</v>
      </c>
      <c r="G769" s="29">
        <f ca="1">IF(E769&gt;0,(IFERROR(-PMT(Calculator!$G$22/12,Calculator!$G$23*12,Calculator!$G$20),0))-F769,0)</f>
        <v>0</v>
      </c>
      <c r="H769" s="29">
        <f t="shared" ca="1" si="48"/>
        <v>2414.1921837023469</v>
      </c>
      <c r="I769" s="29">
        <f t="shared" ca="1" si="46"/>
        <v>0.42992463545384257</v>
      </c>
      <c r="J769" s="30">
        <f>Calculator!$G$40</f>
        <v>6.5000000000000002E-2</v>
      </c>
      <c r="K769" s="29">
        <f ca="1">IF(C769&gt;=Calculator!$G$27,IF(DAY($C769)=1,Calculator!$G$34/2,IF(DAY($C769)=15,Calculator!$G$34/2,0)),0)</f>
        <v>0</v>
      </c>
      <c r="L769" s="29">
        <f ca="1">IF(DAY($C769)=28,IF(H769=0,0,Calculator!$G$35),0)</f>
        <v>0</v>
      </c>
      <c r="M769" s="29">
        <f ca="1">IF(I769&gt;0,IF(DAY($C769)=1,SUM(INDIRECT("I"&amp;(ROW(C768)-DAY(C768))):I768),0),0)</f>
        <v>0</v>
      </c>
      <c r="N769" s="29">
        <f ca="1">IF(C769&lt;Calculator!$G$27,0,IF(C769=Calculator!$G$27,Calculator!$G$39,IF(H769-K769&lt;=0,IF(D769&gt;Calculator!$G$39,IF(H769-K769+E769+L769+M769+Calculator!$G$39&gt;Calculator!$G$39,Calculator!$G$39-(H769+E769+L769+M769-K769),Calculator!$G$39),D769),0)))</f>
        <v>0</v>
      </c>
    </row>
    <row r="770" spans="1:14" ht="15.75" thickBot="1">
      <c r="A770" s="33" t="str">
        <f ca="1">IF(C770=Calculator!$H$27,"F",IF(Daily!D770+Daily!H770=0,IF(D769+H769&gt;0,"L",""),""))</f>
        <v/>
      </c>
      <c r="B770" s="34">
        <v>769</v>
      </c>
      <c r="C770" s="19">
        <f t="shared" ca="1" si="45"/>
        <v>46699</v>
      </c>
      <c r="D770" s="29">
        <f t="shared" ca="1" si="47"/>
        <v>230225.4991163564</v>
      </c>
      <c r="E770" s="29">
        <f ca="1">IF(C770&lt;Calculator!$D$26,0,IF(DAY($C770)=1,IF(D770-Calculator!$G$24&gt;0,Calculator!$G$24,D770),0))</f>
        <v>0</v>
      </c>
      <c r="F770" s="29">
        <f ca="1">IF(E770&gt;0,D770*Calculator!$G$22/12,0)</f>
        <v>0</v>
      </c>
      <c r="G770" s="29">
        <f ca="1">IF(E770&gt;0,(IFERROR(-PMT(Calculator!$G$22/12,Calculator!$G$23*12,Calculator!$G$20),0))-F770,0)</f>
        <v>0</v>
      </c>
      <c r="H770" s="29">
        <f t="shared" ca="1" si="48"/>
        <v>2414.1921837023469</v>
      </c>
      <c r="I770" s="29">
        <f t="shared" ca="1" si="46"/>
        <v>0.42992463545384257</v>
      </c>
      <c r="J770" s="30">
        <f>Calculator!$G$40</f>
        <v>6.5000000000000002E-2</v>
      </c>
      <c r="K770" s="29">
        <f ca="1">IF(C770&gt;=Calculator!$G$27,IF(DAY($C770)=1,Calculator!$G$34/2,IF(DAY($C770)=15,Calculator!$G$34/2,0)),0)</f>
        <v>0</v>
      </c>
      <c r="L770" s="29">
        <f ca="1">IF(DAY($C770)=28,IF(H770=0,0,Calculator!$G$35),0)</f>
        <v>0</v>
      </c>
      <c r="M770" s="29">
        <f ca="1">IF(I770&gt;0,IF(DAY($C770)=1,SUM(INDIRECT("I"&amp;(ROW(C769)-DAY(C769))):I769),0),0)</f>
        <v>0</v>
      </c>
      <c r="N770" s="29">
        <f ca="1">IF(C770&lt;Calculator!$G$27,0,IF(C770=Calculator!$G$27,Calculator!$G$39,IF(H770-K770&lt;=0,IF(D770&gt;Calculator!$G$39,IF(H770-K770+E770+L770+M770+Calculator!$G$39&gt;Calculator!$G$39,Calculator!$G$39-(H770+E770+L770+M770-K770),Calculator!$G$39),D770),0)))</f>
        <v>0</v>
      </c>
    </row>
    <row r="771" spans="1:14" ht="15.75" thickBot="1">
      <c r="A771" s="33" t="str">
        <f ca="1">IF(C771=Calculator!$H$27,"F",IF(Daily!D771+Daily!H771=0,IF(D770+H770&gt;0,"L",""),""))</f>
        <v/>
      </c>
      <c r="B771" s="34">
        <v>770</v>
      </c>
      <c r="C771" s="19">
        <f t="shared" ref="C771:C834" ca="1" si="49">C770+1</f>
        <v>46700</v>
      </c>
      <c r="D771" s="29">
        <f t="shared" ca="1" si="47"/>
        <v>230225.4991163564</v>
      </c>
      <c r="E771" s="29">
        <f ca="1">IF(C771&lt;Calculator!$D$26,0,IF(DAY($C771)=1,IF(D771-Calculator!$G$24&gt;0,Calculator!$G$24,D771),0))</f>
        <v>0</v>
      </c>
      <c r="F771" s="29">
        <f ca="1">IF(E771&gt;0,D771*Calculator!$G$22/12,0)</f>
        <v>0</v>
      </c>
      <c r="G771" s="29">
        <f ca="1">IF(E771&gt;0,(IFERROR(-PMT(Calculator!$G$22/12,Calculator!$G$23*12,Calculator!$G$20),0))-F771,0)</f>
        <v>0</v>
      </c>
      <c r="H771" s="29">
        <f t="shared" ca="1" si="48"/>
        <v>2414.1921837023469</v>
      </c>
      <c r="I771" s="29">
        <f t="shared" ref="I771:I834" ca="1" si="50">H771*J771/365</f>
        <v>0.42992463545384257</v>
      </c>
      <c r="J771" s="30">
        <f>Calculator!$G$40</f>
        <v>6.5000000000000002E-2</v>
      </c>
      <c r="K771" s="29">
        <f ca="1">IF(C771&gt;=Calculator!$G$27,IF(DAY($C771)=1,Calculator!$G$34/2,IF(DAY($C771)=15,Calculator!$G$34/2,0)),0)</f>
        <v>0</v>
      </c>
      <c r="L771" s="29">
        <f ca="1">IF(DAY($C771)=28,IF(H771=0,0,Calculator!$G$35),0)</f>
        <v>0</v>
      </c>
      <c r="M771" s="29">
        <f ca="1">IF(I771&gt;0,IF(DAY($C771)=1,SUM(INDIRECT("I"&amp;(ROW(C770)-DAY(C770))):I770),0),0)</f>
        <v>0</v>
      </c>
      <c r="N771" s="29">
        <f ca="1">IF(C771&lt;Calculator!$G$27,0,IF(C771=Calculator!$G$27,Calculator!$G$39,IF(H771-K771&lt;=0,IF(D771&gt;Calculator!$G$39,IF(H771-K771+E771+L771+M771+Calculator!$G$39&gt;Calculator!$G$39,Calculator!$G$39-(H771+E771+L771+M771-K771),Calculator!$G$39),D771),0)))</f>
        <v>0</v>
      </c>
    </row>
    <row r="772" spans="1:14" ht="15.75" thickBot="1">
      <c r="A772" s="33" t="str">
        <f ca="1">IF(C772=Calculator!$H$27,"F",IF(Daily!D772+Daily!H772=0,IF(D771+H771&gt;0,"L",""),""))</f>
        <v/>
      </c>
      <c r="B772" s="34">
        <v>771</v>
      </c>
      <c r="C772" s="19">
        <f t="shared" ca="1" si="49"/>
        <v>46701</v>
      </c>
      <c r="D772" s="29">
        <f t="shared" ref="D772:D835" ca="1" si="51">IF(((D771-G771)-N771)&lt;0,0,((D771-G771)-N771))</f>
        <v>230225.4991163564</v>
      </c>
      <c r="E772" s="29">
        <f ca="1">IF(C772&lt;Calculator!$D$26,0,IF(DAY($C772)=1,IF(D772-Calculator!$G$24&gt;0,Calculator!$G$24,D772),0))</f>
        <v>0</v>
      </c>
      <c r="F772" s="29">
        <f ca="1">IF(E772&gt;0,D772*Calculator!$G$22/12,0)</f>
        <v>0</v>
      </c>
      <c r="G772" s="29">
        <f ca="1">IF(E772&gt;0,(IFERROR(-PMT(Calculator!$G$22/12,Calculator!$G$23*12,Calculator!$G$20),0))-F772,0)</f>
        <v>0</v>
      </c>
      <c r="H772" s="29">
        <f t="shared" ref="H772:H835" ca="1" si="52">IF((H771-K771+SUM(L771:N771)+E771)&lt;0,0,(H771-K771+SUM(L771:N771)+E771))</f>
        <v>2414.1921837023469</v>
      </c>
      <c r="I772" s="29">
        <f t="shared" ca="1" si="50"/>
        <v>0.42992463545384257</v>
      </c>
      <c r="J772" s="30">
        <f>Calculator!$G$40</f>
        <v>6.5000000000000002E-2</v>
      </c>
      <c r="K772" s="29">
        <f ca="1">IF(C772&gt;=Calculator!$G$27,IF(DAY($C772)=1,Calculator!$G$34/2,IF(DAY($C772)=15,Calculator!$G$34/2,0)),0)</f>
        <v>0</v>
      </c>
      <c r="L772" s="29">
        <f ca="1">IF(DAY($C772)=28,IF(H772=0,0,Calculator!$G$35),0)</f>
        <v>0</v>
      </c>
      <c r="M772" s="29">
        <f ca="1">IF(I772&gt;0,IF(DAY($C772)=1,SUM(INDIRECT("I"&amp;(ROW(C771)-DAY(C771))):I771),0),0)</f>
        <v>0</v>
      </c>
      <c r="N772" s="29">
        <f ca="1">IF(C772&lt;Calculator!$G$27,0,IF(C772=Calculator!$G$27,Calculator!$G$39,IF(H772-K772&lt;=0,IF(D772&gt;Calculator!$G$39,IF(H772-K772+E772+L772+M772+Calculator!$G$39&gt;Calculator!$G$39,Calculator!$G$39-(H772+E772+L772+M772-K772),Calculator!$G$39),D772),0)))</f>
        <v>0</v>
      </c>
    </row>
    <row r="773" spans="1:14" ht="15.75" thickBot="1">
      <c r="A773" s="33" t="str">
        <f ca="1">IF(C773=Calculator!$H$27,"F",IF(Daily!D773+Daily!H773=0,IF(D772+H772&gt;0,"L",""),""))</f>
        <v/>
      </c>
      <c r="B773" s="34">
        <v>772</v>
      </c>
      <c r="C773" s="19">
        <f t="shared" ca="1" si="49"/>
        <v>46702</v>
      </c>
      <c r="D773" s="29">
        <f t="shared" ca="1" si="51"/>
        <v>230225.4991163564</v>
      </c>
      <c r="E773" s="29">
        <f ca="1">IF(C773&lt;Calculator!$D$26,0,IF(DAY($C773)=1,IF(D773-Calculator!$G$24&gt;0,Calculator!$G$24,D773),0))</f>
        <v>0</v>
      </c>
      <c r="F773" s="29">
        <f ca="1">IF(E773&gt;0,D773*Calculator!$G$22/12,0)</f>
        <v>0</v>
      </c>
      <c r="G773" s="29">
        <f ca="1">IF(E773&gt;0,(IFERROR(-PMT(Calculator!$G$22/12,Calculator!$G$23*12,Calculator!$G$20),0))-F773,0)</f>
        <v>0</v>
      </c>
      <c r="H773" s="29">
        <f t="shared" ca="1" si="52"/>
        <v>2414.1921837023469</v>
      </c>
      <c r="I773" s="29">
        <f t="shared" ca="1" si="50"/>
        <v>0.42992463545384257</v>
      </c>
      <c r="J773" s="30">
        <f>Calculator!$G$40</f>
        <v>6.5000000000000002E-2</v>
      </c>
      <c r="K773" s="29">
        <f ca="1">IF(C773&gt;=Calculator!$G$27,IF(DAY($C773)=1,Calculator!$G$34/2,IF(DAY($C773)=15,Calculator!$G$34/2,0)),0)</f>
        <v>0</v>
      </c>
      <c r="L773" s="29">
        <f ca="1">IF(DAY($C773)=28,IF(H773=0,0,Calculator!$G$35),0)</f>
        <v>0</v>
      </c>
      <c r="M773" s="29">
        <f ca="1">IF(I773&gt;0,IF(DAY($C773)=1,SUM(INDIRECT("I"&amp;(ROW(C772)-DAY(C772))):I772),0),0)</f>
        <v>0</v>
      </c>
      <c r="N773" s="29">
        <f ca="1">IF(C773&lt;Calculator!$G$27,0,IF(C773=Calculator!$G$27,Calculator!$G$39,IF(H773-K773&lt;=0,IF(D773&gt;Calculator!$G$39,IF(H773-K773+E773+L773+M773+Calculator!$G$39&gt;Calculator!$G$39,Calculator!$G$39-(H773+E773+L773+M773-K773),Calculator!$G$39),D773),0)))</f>
        <v>0</v>
      </c>
    </row>
    <row r="774" spans="1:14" ht="15.75" thickBot="1">
      <c r="A774" s="33" t="str">
        <f ca="1">IF(C774=Calculator!$H$27,"F",IF(Daily!D774+Daily!H774=0,IF(D773+H773&gt;0,"L",""),""))</f>
        <v/>
      </c>
      <c r="B774" s="34">
        <v>773</v>
      </c>
      <c r="C774" s="19">
        <f t="shared" ca="1" si="49"/>
        <v>46703</v>
      </c>
      <c r="D774" s="29">
        <f t="shared" ca="1" si="51"/>
        <v>230225.4991163564</v>
      </c>
      <c r="E774" s="29">
        <f ca="1">IF(C774&lt;Calculator!$D$26,0,IF(DAY($C774)=1,IF(D774-Calculator!$G$24&gt;0,Calculator!$G$24,D774),0))</f>
        <v>0</v>
      </c>
      <c r="F774" s="29">
        <f ca="1">IF(E774&gt;0,D774*Calculator!$G$22/12,0)</f>
        <v>0</v>
      </c>
      <c r="G774" s="29">
        <f ca="1">IF(E774&gt;0,(IFERROR(-PMT(Calculator!$G$22/12,Calculator!$G$23*12,Calculator!$G$20),0))-F774,0)</f>
        <v>0</v>
      </c>
      <c r="H774" s="29">
        <f t="shared" ca="1" si="52"/>
        <v>2414.1921837023469</v>
      </c>
      <c r="I774" s="29">
        <f t="shared" ca="1" si="50"/>
        <v>0.42992463545384257</v>
      </c>
      <c r="J774" s="30">
        <f>Calculator!$G$40</f>
        <v>6.5000000000000002E-2</v>
      </c>
      <c r="K774" s="29">
        <f ca="1">IF(C774&gt;=Calculator!$G$27,IF(DAY($C774)=1,Calculator!$G$34/2,IF(DAY($C774)=15,Calculator!$G$34/2,0)),0)</f>
        <v>0</v>
      </c>
      <c r="L774" s="29">
        <f ca="1">IF(DAY($C774)=28,IF(H774=0,0,Calculator!$G$35),0)</f>
        <v>0</v>
      </c>
      <c r="M774" s="29">
        <f ca="1">IF(I774&gt;0,IF(DAY($C774)=1,SUM(INDIRECT("I"&amp;(ROW(C773)-DAY(C773))):I773),0),0)</f>
        <v>0</v>
      </c>
      <c r="N774" s="29">
        <f ca="1">IF(C774&lt;Calculator!$G$27,0,IF(C774=Calculator!$G$27,Calculator!$G$39,IF(H774-K774&lt;=0,IF(D774&gt;Calculator!$G$39,IF(H774-K774+E774+L774+M774+Calculator!$G$39&gt;Calculator!$G$39,Calculator!$G$39-(H774+E774+L774+M774-K774),Calculator!$G$39),D774),0)))</f>
        <v>0</v>
      </c>
    </row>
    <row r="775" spans="1:14" ht="15.75" thickBot="1">
      <c r="A775" s="33" t="str">
        <f ca="1">IF(C775=Calculator!$H$27,"F",IF(Daily!D775+Daily!H775=0,IF(D774+H774&gt;0,"L",""),""))</f>
        <v/>
      </c>
      <c r="B775" s="34">
        <v>774</v>
      </c>
      <c r="C775" s="19">
        <f t="shared" ca="1" si="49"/>
        <v>46704</v>
      </c>
      <c r="D775" s="29">
        <f t="shared" ca="1" si="51"/>
        <v>230225.4991163564</v>
      </c>
      <c r="E775" s="29">
        <f ca="1">IF(C775&lt;Calculator!$D$26,0,IF(DAY($C775)=1,IF(D775-Calculator!$G$24&gt;0,Calculator!$G$24,D775),0))</f>
        <v>0</v>
      </c>
      <c r="F775" s="29">
        <f ca="1">IF(E775&gt;0,D775*Calculator!$G$22/12,0)</f>
        <v>0</v>
      </c>
      <c r="G775" s="29">
        <f ca="1">IF(E775&gt;0,(IFERROR(-PMT(Calculator!$G$22/12,Calculator!$G$23*12,Calculator!$G$20),0))-F775,0)</f>
        <v>0</v>
      </c>
      <c r="H775" s="29">
        <f t="shared" ca="1" si="52"/>
        <v>2414.1921837023469</v>
      </c>
      <c r="I775" s="29">
        <f t="shared" ca="1" si="50"/>
        <v>0.42992463545384257</v>
      </c>
      <c r="J775" s="30">
        <f>Calculator!$G$40</f>
        <v>6.5000000000000002E-2</v>
      </c>
      <c r="K775" s="29">
        <f ca="1">IF(C775&gt;=Calculator!$G$27,IF(DAY($C775)=1,Calculator!$G$34/2,IF(DAY($C775)=15,Calculator!$G$34/2,0)),0)</f>
        <v>0</v>
      </c>
      <c r="L775" s="29">
        <f ca="1">IF(DAY($C775)=28,IF(H775=0,0,Calculator!$G$35),0)</f>
        <v>0</v>
      </c>
      <c r="M775" s="29">
        <f ca="1">IF(I775&gt;0,IF(DAY($C775)=1,SUM(INDIRECT("I"&amp;(ROW(C774)-DAY(C774))):I774),0),0)</f>
        <v>0</v>
      </c>
      <c r="N775" s="29">
        <f ca="1">IF(C775&lt;Calculator!$G$27,0,IF(C775=Calculator!$G$27,Calculator!$G$39,IF(H775-K775&lt;=0,IF(D775&gt;Calculator!$G$39,IF(H775-K775+E775+L775+M775+Calculator!$G$39&gt;Calculator!$G$39,Calculator!$G$39-(H775+E775+L775+M775-K775),Calculator!$G$39),D775),0)))</f>
        <v>0</v>
      </c>
    </row>
    <row r="776" spans="1:14" ht="15.75" thickBot="1">
      <c r="A776" s="33" t="str">
        <f ca="1">IF(C776=Calculator!$H$27,"F",IF(Daily!D776+Daily!H776=0,IF(D775+H775&gt;0,"L",""),""))</f>
        <v/>
      </c>
      <c r="B776" s="34">
        <v>775</v>
      </c>
      <c r="C776" s="19">
        <f t="shared" ca="1" si="49"/>
        <v>46705</v>
      </c>
      <c r="D776" s="29">
        <f t="shared" ca="1" si="51"/>
        <v>230225.4991163564</v>
      </c>
      <c r="E776" s="29">
        <f ca="1">IF(C776&lt;Calculator!$D$26,0,IF(DAY($C776)=1,IF(D776-Calculator!$G$24&gt;0,Calculator!$G$24,D776),0))</f>
        <v>0</v>
      </c>
      <c r="F776" s="29">
        <f ca="1">IF(E776&gt;0,D776*Calculator!$G$22/12,0)</f>
        <v>0</v>
      </c>
      <c r="G776" s="29">
        <f ca="1">IF(E776&gt;0,(IFERROR(-PMT(Calculator!$G$22/12,Calculator!$G$23*12,Calculator!$G$20),0))-F776,0)</f>
        <v>0</v>
      </c>
      <c r="H776" s="29">
        <f t="shared" ca="1" si="52"/>
        <v>2414.1921837023469</v>
      </c>
      <c r="I776" s="29">
        <f t="shared" ca="1" si="50"/>
        <v>0.42992463545384257</v>
      </c>
      <c r="J776" s="30">
        <f>Calculator!$G$40</f>
        <v>6.5000000000000002E-2</v>
      </c>
      <c r="K776" s="29">
        <f ca="1">IF(C776&gt;=Calculator!$G$27,IF(DAY($C776)=1,Calculator!$G$34/2,IF(DAY($C776)=15,Calculator!$G$34/2,0)),0)</f>
        <v>0</v>
      </c>
      <c r="L776" s="29">
        <f ca="1">IF(DAY($C776)=28,IF(H776=0,0,Calculator!$G$35),0)</f>
        <v>0</v>
      </c>
      <c r="M776" s="29">
        <f ca="1">IF(I776&gt;0,IF(DAY($C776)=1,SUM(INDIRECT("I"&amp;(ROW(C775)-DAY(C775))):I775),0),0)</f>
        <v>0</v>
      </c>
      <c r="N776" s="29">
        <f ca="1">IF(C776&lt;Calculator!$G$27,0,IF(C776=Calculator!$G$27,Calculator!$G$39,IF(H776-K776&lt;=0,IF(D776&gt;Calculator!$G$39,IF(H776-K776+E776+L776+M776+Calculator!$G$39&gt;Calculator!$G$39,Calculator!$G$39-(H776+E776+L776+M776-K776),Calculator!$G$39),D776),0)))</f>
        <v>0</v>
      </c>
    </row>
    <row r="777" spans="1:14" ht="15.75" thickBot="1">
      <c r="A777" s="33" t="str">
        <f ca="1">IF(C777=Calculator!$H$27,"F",IF(Daily!D777+Daily!H777=0,IF(D776+H776&gt;0,"L",""),""))</f>
        <v/>
      </c>
      <c r="B777" s="34">
        <v>776</v>
      </c>
      <c r="C777" s="19">
        <f t="shared" ca="1" si="49"/>
        <v>46706</v>
      </c>
      <c r="D777" s="29">
        <f t="shared" ca="1" si="51"/>
        <v>230225.4991163564</v>
      </c>
      <c r="E777" s="29">
        <f ca="1">IF(C777&lt;Calculator!$D$26,0,IF(DAY($C777)=1,IF(D777-Calculator!$G$24&gt;0,Calculator!$G$24,D777),0))</f>
        <v>0</v>
      </c>
      <c r="F777" s="29">
        <f ca="1">IF(E777&gt;0,D777*Calculator!$G$22/12,0)</f>
        <v>0</v>
      </c>
      <c r="G777" s="29">
        <f ca="1">IF(E777&gt;0,(IFERROR(-PMT(Calculator!$G$22/12,Calculator!$G$23*12,Calculator!$G$20),0))-F777,0)</f>
        <v>0</v>
      </c>
      <c r="H777" s="29">
        <f t="shared" ca="1" si="52"/>
        <v>2414.1921837023469</v>
      </c>
      <c r="I777" s="29">
        <f t="shared" ca="1" si="50"/>
        <v>0.42992463545384257</v>
      </c>
      <c r="J777" s="30">
        <f>Calculator!$G$40</f>
        <v>6.5000000000000002E-2</v>
      </c>
      <c r="K777" s="29">
        <f ca="1">IF(C777&gt;=Calculator!$G$27,IF(DAY($C777)=1,Calculator!$G$34/2,IF(DAY($C777)=15,Calculator!$G$34/2,0)),0)</f>
        <v>4500</v>
      </c>
      <c r="L777" s="29">
        <f ca="1">IF(DAY($C777)=28,IF(H777=0,0,Calculator!$G$35),0)</f>
        <v>0</v>
      </c>
      <c r="M777" s="29">
        <f ca="1">IF(I777&gt;0,IF(DAY($C777)=1,SUM(INDIRECT("I"&amp;(ROW(C776)-DAY(C776))):I776),0),0)</f>
        <v>0</v>
      </c>
      <c r="N777" s="29">
        <f ca="1">IF(C777&lt;Calculator!$G$27,0,IF(C777=Calculator!$G$27,Calculator!$G$39,IF(H777-K777&lt;=0,IF(D777&gt;Calculator!$G$39,IF(H777-K777+E777+L777+M777+Calculator!$G$39&gt;Calculator!$G$39,Calculator!$G$39-(H777+E777+L777+M777-K777),Calculator!$G$39),D777),0)))</f>
        <v>10000</v>
      </c>
    </row>
    <row r="778" spans="1:14" ht="15.75" thickBot="1">
      <c r="A778" s="33" t="str">
        <f ca="1">IF(C778=Calculator!$H$27,"F",IF(Daily!D778+Daily!H778=0,IF(D777+H777&gt;0,"L",""),""))</f>
        <v/>
      </c>
      <c r="B778" s="34">
        <v>777</v>
      </c>
      <c r="C778" s="19">
        <f t="shared" ca="1" si="49"/>
        <v>46707</v>
      </c>
      <c r="D778" s="29">
        <f t="shared" ca="1" si="51"/>
        <v>220225.4991163564</v>
      </c>
      <c r="E778" s="29">
        <f ca="1">IF(C778&lt;Calculator!$D$26,0,IF(DAY($C778)=1,IF(D778-Calculator!$G$24&gt;0,Calculator!$G$24,D778),0))</f>
        <v>0</v>
      </c>
      <c r="F778" s="29">
        <f ca="1">IF(E778&gt;0,D778*Calculator!$G$22/12,0)</f>
        <v>0</v>
      </c>
      <c r="G778" s="29">
        <f ca="1">IF(E778&gt;0,(IFERROR(-PMT(Calculator!$G$22/12,Calculator!$G$23*12,Calculator!$G$20),0))-F778,0)</f>
        <v>0</v>
      </c>
      <c r="H778" s="29">
        <f t="shared" ca="1" si="52"/>
        <v>7914.1921837023474</v>
      </c>
      <c r="I778" s="29">
        <f t="shared" ca="1" si="50"/>
        <v>1.4093766902483631</v>
      </c>
      <c r="J778" s="30">
        <f>Calculator!$G$40</f>
        <v>6.5000000000000002E-2</v>
      </c>
      <c r="K778" s="29">
        <f ca="1">IF(C778&gt;=Calculator!$G$27,IF(DAY($C778)=1,Calculator!$G$34/2,IF(DAY($C778)=15,Calculator!$G$34/2,0)),0)</f>
        <v>0</v>
      </c>
      <c r="L778" s="29">
        <f ca="1">IF(DAY($C778)=28,IF(H778=0,0,Calculator!$G$35),0)</f>
        <v>0</v>
      </c>
      <c r="M778" s="29">
        <f ca="1">IF(I778&gt;0,IF(DAY($C778)=1,SUM(INDIRECT("I"&amp;(ROW(C777)-DAY(C777))):I777),0),0)</f>
        <v>0</v>
      </c>
      <c r="N778" s="29">
        <f ca="1">IF(C778&lt;Calculator!$G$27,0,IF(C778=Calculator!$G$27,Calculator!$G$39,IF(H778-K778&lt;=0,IF(D778&gt;Calculator!$G$39,IF(H778-K778+E778+L778+M778+Calculator!$G$39&gt;Calculator!$G$39,Calculator!$G$39-(H778+E778+L778+M778-K778),Calculator!$G$39),D778),0)))</f>
        <v>0</v>
      </c>
    </row>
    <row r="779" spans="1:14" ht="15.75" thickBot="1">
      <c r="A779" s="33" t="str">
        <f ca="1">IF(C779=Calculator!$H$27,"F",IF(Daily!D779+Daily!H779=0,IF(D778+H778&gt;0,"L",""),""))</f>
        <v/>
      </c>
      <c r="B779" s="34">
        <v>778</v>
      </c>
      <c r="C779" s="19">
        <f t="shared" ca="1" si="49"/>
        <v>46708</v>
      </c>
      <c r="D779" s="29">
        <f t="shared" ca="1" si="51"/>
        <v>220225.4991163564</v>
      </c>
      <c r="E779" s="29">
        <f ca="1">IF(C779&lt;Calculator!$D$26,0,IF(DAY($C779)=1,IF(D779-Calculator!$G$24&gt;0,Calculator!$G$24,D779),0))</f>
        <v>0</v>
      </c>
      <c r="F779" s="29">
        <f ca="1">IF(E779&gt;0,D779*Calculator!$G$22/12,0)</f>
        <v>0</v>
      </c>
      <c r="G779" s="29">
        <f ca="1">IF(E779&gt;0,(IFERROR(-PMT(Calculator!$G$22/12,Calculator!$G$23*12,Calculator!$G$20),0))-F779,0)</f>
        <v>0</v>
      </c>
      <c r="H779" s="29">
        <f t="shared" ca="1" si="52"/>
        <v>7914.1921837023474</v>
      </c>
      <c r="I779" s="29">
        <f t="shared" ca="1" si="50"/>
        <v>1.4093766902483631</v>
      </c>
      <c r="J779" s="30">
        <f>Calculator!$G$40</f>
        <v>6.5000000000000002E-2</v>
      </c>
      <c r="K779" s="29">
        <f ca="1">IF(C779&gt;=Calculator!$G$27,IF(DAY($C779)=1,Calculator!$G$34/2,IF(DAY($C779)=15,Calculator!$G$34/2,0)),0)</f>
        <v>0</v>
      </c>
      <c r="L779" s="29">
        <f ca="1">IF(DAY($C779)=28,IF(H779=0,0,Calculator!$G$35),0)</f>
        <v>0</v>
      </c>
      <c r="M779" s="29">
        <f ca="1">IF(I779&gt;0,IF(DAY($C779)=1,SUM(INDIRECT("I"&amp;(ROW(C778)-DAY(C778))):I778),0),0)</f>
        <v>0</v>
      </c>
      <c r="N779" s="29">
        <f ca="1">IF(C779&lt;Calculator!$G$27,0,IF(C779=Calculator!$G$27,Calculator!$G$39,IF(H779-K779&lt;=0,IF(D779&gt;Calculator!$G$39,IF(H779-K779+E779+L779+M779+Calculator!$G$39&gt;Calculator!$G$39,Calculator!$G$39-(H779+E779+L779+M779-K779),Calculator!$G$39),D779),0)))</f>
        <v>0</v>
      </c>
    </row>
    <row r="780" spans="1:14" ht="15.75" thickBot="1">
      <c r="A780" s="33" t="str">
        <f ca="1">IF(C780=Calculator!$H$27,"F",IF(Daily!D780+Daily!H780=0,IF(D779+H779&gt;0,"L",""),""))</f>
        <v/>
      </c>
      <c r="B780" s="34">
        <v>779</v>
      </c>
      <c r="C780" s="19">
        <f t="shared" ca="1" si="49"/>
        <v>46709</v>
      </c>
      <c r="D780" s="29">
        <f t="shared" ca="1" si="51"/>
        <v>220225.4991163564</v>
      </c>
      <c r="E780" s="29">
        <f ca="1">IF(C780&lt;Calculator!$D$26,0,IF(DAY($C780)=1,IF(D780-Calculator!$G$24&gt;0,Calculator!$G$24,D780),0))</f>
        <v>0</v>
      </c>
      <c r="F780" s="29">
        <f ca="1">IF(E780&gt;0,D780*Calculator!$G$22/12,0)</f>
        <v>0</v>
      </c>
      <c r="G780" s="29">
        <f ca="1">IF(E780&gt;0,(IFERROR(-PMT(Calculator!$G$22/12,Calculator!$G$23*12,Calculator!$G$20),0))-F780,0)</f>
        <v>0</v>
      </c>
      <c r="H780" s="29">
        <f t="shared" ca="1" si="52"/>
        <v>7914.1921837023474</v>
      </c>
      <c r="I780" s="29">
        <f t="shared" ca="1" si="50"/>
        <v>1.4093766902483631</v>
      </c>
      <c r="J780" s="30">
        <f>Calculator!$G$40</f>
        <v>6.5000000000000002E-2</v>
      </c>
      <c r="K780" s="29">
        <f ca="1">IF(C780&gt;=Calculator!$G$27,IF(DAY($C780)=1,Calculator!$G$34/2,IF(DAY($C780)=15,Calculator!$G$34/2,0)),0)</f>
        <v>0</v>
      </c>
      <c r="L780" s="29">
        <f ca="1">IF(DAY($C780)=28,IF(H780=0,0,Calculator!$G$35),0)</f>
        <v>0</v>
      </c>
      <c r="M780" s="29">
        <f ca="1">IF(I780&gt;0,IF(DAY($C780)=1,SUM(INDIRECT("I"&amp;(ROW(C779)-DAY(C779))):I779),0),0)</f>
        <v>0</v>
      </c>
      <c r="N780" s="29">
        <f ca="1">IF(C780&lt;Calculator!$G$27,0,IF(C780=Calculator!$G$27,Calculator!$G$39,IF(H780-K780&lt;=0,IF(D780&gt;Calculator!$G$39,IF(H780-K780+E780+L780+M780+Calculator!$G$39&gt;Calculator!$G$39,Calculator!$G$39-(H780+E780+L780+M780-K780),Calculator!$G$39),D780),0)))</f>
        <v>0</v>
      </c>
    </row>
    <row r="781" spans="1:14" ht="15.75" thickBot="1">
      <c r="A781" s="33" t="str">
        <f ca="1">IF(C781=Calculator!$H$27,"F",IF(Daily!D781+Daily!H781=0,IF(D780+H780&gt;0,"L",""),""))</f>
        <v/>
      </c>
      <c r="B781" s="34">
        <v>780</v>
      </c>
      <c r="C781" s="19">
        <f t="shared" ca="1" si="49"/>
        <v>46710</v>
      </c>
      <c r="D781" s="29">
        <f t="shared" ca="1" si="51"/>
        <v>220225.4991163564</v>
      </c>
      <c r="E781" s="29">
        <f ca="1">IF(C781&lt;Calculator!$D$26,0,IF(DAY($C781)=1,IF(D781-Calculator!$G$24&gt;0,Calculator!$G$24,D781),0))</f>
        <v>0</v>
      </c>
      <c r="F781" s="29">
        <f ca="1">IF(E781&gt;0,D781*Calculator!$G$22/12,0)</f>
        <v>0</v>
      </c>
      <c r="G781" s="29">
        <f ca="1">IF(E781&gt;0,(IFERROR(-PMT(Calculator!$G$22/12,Calculator!$G$23*12,Calculator!$G$20),0))-F781,0)</f>
        <v>0</v>
      </c>
      <c r="H781" s="29">
        <f t="shared" ca="1" si="52"/>
        <v>7914.1921837023474</v>
      </c>
      <c r="I781" s="29">
        <f t="shared" ca="1" si="50"/>
        <v>1.4093766902483631</v>
      </c>
      <c r="J781" s="30">
        <f>Calculator!$G$40</f>
        <v>6.5000000000000002E-2</v>
      </c>
      <c r="K781" s="29">
        <f ca="1">IF(C781&gt;=Calculator!$G$27,IF(DAY($C781)=1,Calculator!$G$34/2,IF(DAY($C781)=15,Calculator!$G$34/2,0)),0)</f>
        <v>0</v>
      </c>
      <c r="L781" s="29">
        <f ca="1">IF(DAY($C781)=28,IF(H781=0,0,Calculator!$G$35),0)</f>
        <v>0</v>
      </c>
      <c r="M781" s="29">
        <f ca="1">IF(I781&gt;0,IF(DAY($C781)=1,SUM(INDIRECT("I"&amp;(ROW(C780)-DAY(C780))):I780),0),0)</f>
        <v>0</v>
      </c>
      <c r="N781" s="29">
        <f ca="1">IF(C781&lt;Calculator!$G$27,0,IF(C781=Calculator!$G$27,Calculator!$G$39,IF(H781-K781&lt;=0,IF(D781&gt;Calculator!$G$39,IF(H781-K781+E781+L781+M781+Calculator!$G$39&gt;Calculator!$G$39,Calculator!$G$39-(H781+E781+L781+M781-K781),Calculator!$G$39),D781),0)))</f>
        <v>0</v>
      </c>
    </row>
    <row r="782" spans="1:14" ht="15.75" thickBot="1">
      <c r="A782" s="33" t="str">
        <f ca="1">IF(C782=Calculator!$H$27,"F",IF(Daily!D782+Daily!H782=0,IF(D781+H781&gt;0,"L",""),""))</f>
        <v/>
      </c>
      <c r="B782" s="34">
        <v>781</v>
      </c>
      <c r="C782" s="19">
        <f t="shared" ca="1" si="49"/>
        <v>46711</v>
      </c>
      <c r="D782" s="29">
        <f t="shared" ca="1" si="51"/>
        <v>220225.4991163564</v>
      </c>
      <c r="E782" s="29">
        <f ca="1">IF(C782&lt;Calculator!$D$26,0,IF(DAY($C782)=1,IF(D782-Calculator!$G$24&gt;0,Calculator!$G$24,D782),0))</f>
        <v>0</v>
      </c>
      <c r="F782" s="29">
        <f ca="1">IF(E782&gt;0,D782*Calculator!$G$22/12,0)</f>
        <v>0</v>
      </c>
      <c r="G782" s="29">
        <f ca="1">IF(E782&gt;0,(IFERROR(-PMT(Calculator!$G$22/12,Calculator!$G$23*12,Calculator!$G$20),0))-F782,0)</f>
        <v>0</v>
      </c>
      <c r="H782" s="29">
        <f t="shared" ca="1" si="52"/>
        <v>7914.1921837023474</v>
      </c>
      <c r="I782" s="29">
        <f t="shared" ca="1" si="50"/>
        <v>1.4093766902483631</v>
      </c>
      <c r="J782" s="30">
        <f>Calculator!$G$40</f>
        <v>6.5000000000000002E-2</v>
      </c>
      <c r="K782" s="29">
        <f ca="1">IF(C782&gt;=Calculator!$G$27,IF(DAY($C782)=1,Calculator!$G$34/2,IF(DAY($C782)=15,Calculator!$G$34/2,0)),0)</f>
        <v>0</v>
      </c>
      <c r="L782" s="29">
        <f ca="1">IF(DAY($C782)=28,IF(H782=0,0,Calculator!$G$35),0)</f>
        <v>0</v>
      </c>
      <c r="M782" s="29">
        <f ca="1">IF(I782&gt;0,IF(DAY($C782)=1,SUM(INDIRECT("I"&amp;(ROW(C781)-DAY(C781))):I781),0),0)</f>
        <v>0</v>
      </c>
      <c r="N782" s="29">
        <f ca="1">IF(C782&lt;Calculator!$G$27,0,IF(C782=Calculator!$G$27,Calculator!$G$39,IF(H782-K782&lt;=0,IF(D782&gt;Calculator!$G$39,IF(H782-K782+E782+L782+M782+Calculator!$G$39&gt;Calculator!$G$39,Calculator!$G$39-(H782+E782+L782+M782-K782),Calculator!$G$39),D782),0)))</f>
        <v>0</v>
      </c>
    </row>
    <row r="783" spans="1:14" ht="15.75" thickBot="1">
      <c r="A783" s="33" t="str">
        <f ca="1">IF(C783=Calculator!$H$27,"F",IF(Daily!D783+Daily!H783=0,IF(D782+H782&gt;0,"L",""),""))</f>
        <v/>
      </c>
      <c r="B783" s="34">
        <v>782</v>
      </c>
      <c r="C783" s="19">
        <f t="shared" ca="1" si="49"/>
        <v>46712</v>
      </c>
      <c r="D783" s="29">
        <f t="shared" ca="1" si="51"/>
        <v>220225.4991163564</v>
      </c>
      <c r="E783" s="29">
        <f ca="1">IF(C783&lt;Calculator!$D$26,0,IF(DAY($C783)=1,IF(D783-Calculator!$G$24&gt;0,Calculator!$G$24,D783),0))</f>
        <v>0</v>
      </c>
      <c r="F783" s="29">
        <f ca="1">IF(E783&gt;0,D783*Calculator!$G$22/12,0)</f>
        <v>0</v>
      </c>
      <c r="G783" s="29">
        <f ca="1">IF(E783&gt;0,(IFERROR(-PMT(Calculator!$G$22/12,Calculator!$G$23*12,Calculator!$G$20),0))-F783,0)</f>
        <v>0</v>
      </c>
      <c r="H783" s="29">
        <f t="shared" ca="1" si="52"/>
        <v>7914.1921837023474</v>
      </c>
      <c r="I783" s="29">
        <f t="shared" ca="1" si="50"/>
        <v>1.4093766902483631</v>
      </c>
      <c r="J783" s="30">
        <f>Calculator!$G$40</f>
        <v>6.5000000000000002E-2</v>
      </c>
      <c r="K783" s="29">
        <f ca="1">IF(C783&gt;=Calculator!$G$27,IF(DAY($C783)=1,Calculator!$G$34/2,IF(DAY($C783)=15,Calculator!$G$34/2,0)),0)</f>
        <v>0</v>
      </c>
      <c r="L783" s="29">
        <f ca="1">IF(DAY($C783)=28,IF(H783=0,0,Calculator!$G$35),0)</f>
        <v>0</v>
      </c>
      <c r="M783" s="29">
        <f ca="1">IF(I783&gt;0,IF(DAY($C783)=1,SUM(INDIRECT("I"&amp;(ROW(C782)-DAY(C782))):I782),0),0)</f>
        <v>0</v>
      </c>
      <c r="N783" s="29">
        <f ca="1">IF(C783&lt;Calculator!$G$27,0,IF(C783=Calculator!$G$27,Calculator!$G$39,IF(H783-K783&lt;=0,IF(D783&gt;Calculator!$G$39,IF(H783-K783+E783+L783+M783+Calculator!$G$39&gt;Calculator!$G$39,Calculator!$G$39-(H783+E783+L783+M783-K783),Calculator!$G$39),D783),0)))</f>
        <v>0</v>
      </c>
    </row>
    <row r="784" spans="1:14" ht="15.75" thickBot="1">
      <c r="A784" s="33" t="str">
        <f ca="1">IF(C784=Calculator!$H$27,"F",IF(Daily!D784+Daily!H784=0,IF(D783+H783&gt;0,"L",""),""))</f>
        <v/>
      </c>
      <c r="B784" s="34">
        <v>783</v>
      </c>
      <c r="C784" s="19">
        <f t="shared" ca="1" si="49"/>
        <v>46713</v>
      </c>
      <c r="D784" s="29">
        <f t="shared" ca="1" si="51"/>
        <v>220225.4991163564</v>
      </c>
      <c r="E784" s="29">
        <f ca="1">IF(C784&lt;Calculator!$D$26,0,IF(DAY($C784)=1,IF(D784-Calculator!$G$24&gt;0,Calculator!$G$24,D784),0))</f>
        <v>0</v>
      </c>
      <c r="F784" s="29">
        <f ca="1">IF(E784&gt;0,D784*Calculator!$G$22/12,0)</f>
        <v>0</v>
      </c>
      <c r="G784" s="29">
        <f ca="1">IF(E784&gt;0,(IFERROR(-PMT(Calculator!$G$22/12,Calculator!$G$23*12,Calculator!$G$20),0))-F784,0)</f>
        <v>0</v>
      </c>
      <c r="H784" s="29">
        <f t="shared" ca="1" si="52"/>
        <v>7914.1921837023474</v>
      </c>
      <c r="I784" s="29">
        <f t="shared" ca="1" si="50"/>
        <v>1.4093766902483631</v>
      </c>
      <c r="J784" s="30">
        <f>Calculator!$G$40</f>
        <v>6.5000000000000002E-2</v>
      </c>
      <c r="K784" s="29">
        <f ca="1">IF(C784&gt;=Calculator!$G$27,IF(DAY($C784)=1,Calculator!$G$34/2,IF(DAY($C784)=15,Calculator!$G$34/2,0)),0)</f>
        <v>0</v>
      </c>
      <c r="L784" s="29">
        <f ca="1">IF(DAY($C784)=28,IF(H784=0,0,Calculator!$G$35),0)</f>
        <v>0</v>
      </c>
      <c r="M784" s="29">
        <f ca="1">IF(I784&gt;0,IF(DAY($C784)=1,SUM(INDIRECT("I"&amp;(ROW(C783)-DAY(C783))):I783),0),0)</f>
        <v>0</v>
      </c>
      <c r="N784" s="29">
        <f ca="1">IF(C784&lt;Calculator!$G$27,0,IF(C784=Calculator!$G$27,Calculator!$G$39,IF(H784-K784&lt;=0,IF(D784&gt;Calculator!$G$39,IF(H784-K784+E784+L784+M784+Calculator!$G$39&gt;Calculator!$G$39,Calculator!$G$39-(H784+E784+L784+M784-K784),Calculator!$G$39),D784),0)))</f>
        <v>0</v>
      </c>
    </row>
    <row r="785" spans="1:14" ht="15.75" thickBot="1">
      <c r="A785" s="33" t="str">
        <f ca="1">IF(C785=Calculator!$H$27,"F",IF(Daily!D785+Daily!H785=0,IF(D784+H784&gt;0,"L",""),""))</f>
        <v/>
      </c>
      <c r="B785" s="34">
        <v>784</v>
      </c>
      <c r="C785" s="19">
        <f t="shared" ca="1" si="49"/>
        <v>46714</v>
      </c>
      <c r="D785" s="29">
        <f t="shared" ca="1" si="51"/>
        <v>220225.4991163564</v>
      </c>
      <c r="E785" s="29">
        <f ca="1">IF(C785&lt;Calculator!$D$26,0,IF(DAY($C785)=1,IF(D785-Calculator!$G$24&gt;0,Calculator!$G$24,D785),0))</f>
        <v>0</v>
      </c>
      <c r="F785" s="29">
        <f ca="1">IF(E785&gt;0,D785*Calculator!$G$22/12,0)</f>
        <v>0</v>
      </c>
      <c r="G785" s="29">
        <f ca="1">IF(E785&gt;0,(IFERROR(-PMT(Calculator!$G$22/12,Calculator!$G$23*12,Calculator!$G$20),0))-F785,0)</f>
        <v>0</v>
      </c>
      <c r="H785" s="29">
        <f t="shared" ca="1" si="52"/>
        <v>7914.1921837023474</v>
      </c>
      <c r="I785" s="29">
        <f t="shared" ca="1" si="50"/>
        <v>1.4093766902483631</v>
      </c>
      <c r="J785" s="30">
        <f>Calculator!$G$40</f>
        <v>6.5000000000000002E-2</v>
      </c>
      <c r="K785" s="29">
        <f ca="1">IF(C785&gt;=Calculator!$G$27,IF(DAY($C785)=1,Calculator!$G$34/2,IF(DAY($C785)=15,Calculator!$G$34/2,0)),0)</f>
        <v>0</v>
      </c>
      <c r="L785" s="29">
        <f ca="1">IF(DAY($C785)=28,IF(H785=0,0,Calculator!$G$35),0)</f>
        <v>0</v>
      </c>
      <c r="M785" s="29">
        <f ca="1">IF(I785&gt;0,IF(DAY($C785)=1,SUM(INDIRECT("I"&amp;(ROW(C784)-DAY(C784))):I784),0),0)</f>
        <v>0</v>
      </c>
      <c r="N785" s="29">
        <f ca="1">IF(C785&lt;Calculator!$G$27,0,IF(C785=Calculator!$G$27,Calculator!$G$39,IF(H785-K785&lt;=0,IF(D785&gt;Calculator!$G$39,IF(H785-K785+E785+L785+M785+Calculator!$G$39&gt;Calculator!$G$39,Calculator!$G$39-(H785+E785+L785+M785-K785),Calculator!$G$39),D785),0)))</f>
        <v>0</v>
      </c>
    </row>
    <row r="786" spans="1:14" ht="15.75" thickBot="1">
      <c r="A786" s="33" t="str">
        <f ca="1">IF(C786=Calculator!$H$27,"F",IF(Daily!D786+Daily!H786=0,IF(D785+H785&gt;0,"L",""),""))</f>
        <v/>
      </c>
      <c r="B786" s="34">
        <v>785</v>
      </c>
      <c r="C786" s="19">
        <f t="shared" ca="1" si="49"/>
        <v>46715</v>
      </c>
      <c r="D786" s="29">
        <f t="shared" ca="1" si="51"/>
        <v>220225.4991163564</v>
      </c>
      <c r="E786" s="29">
        <f ca="1">IF(C786&lt;Calculator!$D$26,0,IF(DAY($C786)=1,IF(D786-Calculator!$G$24&gt;0,Calculator!$G$24,D786),0))</f>
        <v>0</v>
      </c>
      <c r="F786" s="29">
        <f ca="1">IF(E786&gt;0,D786*Calculator!$G$22/12,0)</f>
        <v>0</v>
      </c>
      <c r="G786" s="29">
        <f ca="1">IF(E786&gt;0,(IFERROR(-PMT(Calculator!$G$22/12,Calculator!$G$23*12,Calculator!$G$20),0))-F786,0)</f>
        <v>0</v>
      </c>
      <c r="H786" s="29">
        <f t="shared" ca="1" si="52"/>
        <v>7914.1921837023474</v>
      </c>
      <c r="I786" s="29">
        <f t="shared" ca="1" si="50"/>
        <v>1.4093766902483631</v>
      </c>
      <c r="J786" s="30">
        <f>Calculator!$G$40</f>
        <v>6.5000000000000002E-2</v>
      </c>
      <c r="K786" s="29">
        <f ca="1">IF(C786&gt;=Calculator!$G$27,IF(DAY($C786)=1,Calculator!$G$34/2,IF(DAY($C786)=15,Calculator!$G$34/2,0)),0)</f>
        <v>0</v>
      </c>
      <c r="L786" s="29">
        <f ca="1">IF(DAY($C786)=28,IF(H786=0,0,Calculator!$G$35),0)</f>
        <v>0</v>
      </c>
      <c r="M786" s="29">
        <f ca="1">IF(I786&gt;0,IF(DAY($C786)=1,SUM(INDIRECT("I"&amp;(ROW(C785)-DAY(C785))):I785),0),0)</f>
        <v>0</v>
      </c>
      <c r="N786" s="29">
        <f ca="1">IF(C786&lt;Calculator!$G$27,0,IF(C786=Calculator!$G$27,Calculator!$G$39,IF(H786-K786&lt;=0,IF(D786&gt;Calculator!$G$39,IF(H786-K786+E786+L786+M786+Calculator!$G$39&gt;Calculator!$G$39,Calculator!$G$39-(H786+E786+L786+M786-K786),Calculator!$G$39),D786),0)))</f>
        <v>0</v>
      </c>
    </row>
    <row r="787" spans="1:14" ht="15.75" thickBot="1">
      <c r="A787" s="33" t="str">
        <f ca="1">IF(C787=Calculator!$H$27,"F",IF(Daily!D787+Daily!H787=0,IF(D786+H786&gt;0,"L",""),""))</f>
        <v/>
      </c>
      <c r="B787" s="34">
        <v>786</v>
      </c>
      <c r="C787" s="19">
        <f t="shared" ca="1" si="49"/>
        <v>46716</v>
      </c>
      <c r="D787" s="29">
        <f t="shared" ca="1" si="51"/>
        <v>220225.4991163564</v>
      </c>
      <c r="E787" s="29">
        <f ca="1">IF(C787&lt;Calculator!$D$26,0,IF(DAY($C787)=1,IF(D787-Calculator!$G$24&gt;0,Calculator!$G$24,D787),0))</f>
        <v>0</v>
      </c>
      <c r="F787" s="29">
        <f ca="1">IF(E787&gt;0,D787*Calculator!$G$22/12,0)</f>
        <v>0</v>
      </c>
      <c r="G787" s="29">
        <f ca="1">IF(E787&gt;0,(IFERROR(-PMT(Calculator!$G$22/12,Calculator!$G$23*12,Calculator!$G$20),0))-F787,0)</f>
        <v>0</v>
      </c>
      <c r="H787" s="29">
        <f t="shared" ca="1" si="52"/>
        <v>7914.1921837023474</v>
      </c>
      <c r="I787" s="29">
        <f t="shared" ca="1" si="50"/>
        <v>1.4093766902483631</v>
      </c>
      <c r="J787" s="30">
        <f>Calculator!$G$40</f>
        <v>6.5000000000000002E-2</v>
      </c>
      <c r="K787" s="29">
        <f ca="1">IF(C787&gt;=Calculator!$G$27,IF(DAY($C787)=1,Calculator!$G$34/2,IF(DAY($C787)=15,Calculator!$G$34/2,0)),0)</f>
        <v>0</v>
      </c>
      <c r="L787" s="29">
        <f ca="1">IF(DAY($C787)=28,IF(H787=0,0,Calculator!$G$35),0)</f>
        <v>0</v>
      </c>
      <c r="M787" s="29">
        <f ca="1">IF(I787&gt;0,IF(DAY($C787)=1,SUM(INDIRECT("I"&amp;(ROW(C786)-DAY(C786))):I786),0),0)</f>
        <v>0</v>
      </c>
      <c r="N787" s="29">
        <f ca="1">IF(C787&lt;Calculator!$G$27,0,IF(C787=Calculator!$G$27,Calculator!$G$39,IF(H787-K787&lt;=0,IF(D787&gt;Calculator!$G$39,IF(H787-K787+E787+L787+M787+Calculator!$G$39&gt;Calculator!$G$39,Calculator!$G$39-(H787+E787+L787+M787-K787),Calculator!$G$39),D787),0)))</f>
        <v>0</v>
      </c>
    </row>
    <row r="788" spans="1:14" ht="15.75" thickBot="1">
      <c r="A788" s="33" t="str">
        <f ca="1">IF(C788=Calculator!$H$27,"F",IF(Daily!D788+Daily!H788=0,IF(D787+H787&gt;0,"L",""),""))</f>
        <v/>
      </c>
      <c r="B788" s="34">
        <v>787</v>
      </c>
      <c r="C788" s="19">
        <f t="shared" ca="1" si="49"/>
        <v>46717</v>
      </c>
      <c r="D788" s="29">
        <f t="shared" ca="1" si="51"/>
        <v>220225.4991163564</v>
      </c>
      <c r="E788" s="29">
        <f ca="1">IF(C788&lt;Calculator!$D$26,0,IF(DAY($C788)=1,IF(D788-Calculator!$G$24&gt;0,Calculator!$G$24,D788),0))</f>
        <v>0</v>
      </c>
      <c r="F788" s="29">
        <f ca="1">IF(E788&gt;0,D788*Calculator!$G$22/12,0)</f>
        <v>0</v>
      </c>
      <c r="G788" s="29">
        <f ca="1">IF(E788&gt;0,(IFERROR(-PMT(Calculator!$G$22/12,Calculator!$G$23*12,Calculator!$G$20),0))-F788,0)</f>
        <v>0</v>
      </c>
      <c r="H788" s="29">
        <f t="shared" ca="1" si="52"/>
        <v>7914.1921837023474</v>
      </c>
      <c r="I788" s="29">
        <f t="shared" ca="1" si="50"/>
        <v>1.4093766902483631</v>
      </c>
      <c r="J788" s="30">
        <f>Calculator!$G$40</f>
        <v>6.5000000000000002E-2</v>
      </c>
      <c r="K788" s="29">
        <f ca="1">IF(C788&gt;=Calculator!$G$27,IF(DAY($C788)=1,Calculator!$G$34/2,IF(DAY($C788)=15,Calculator!$G$34/2,0)),0)</f>
        <v>0</v>
      </c>
      <c r="L788" s="29">
        <f ca="1">IF(DAY($C788)=28,IF(H788=0,0,Calculator!$G$35),0)</f>
        <v>0</v>
      </c>
      <c r="M788" s="29">
        <f ca="1">IF(I788&gt;0,IF(DAY($C788)=1,SUM(INDIRECT("I"&amp;(ROW(C787)-DAY(C787))):I787),0),0)</f>
        <v>0</v>
      </c>
      <c r="N788" s="29">
        <f ca="1">IF(C788&lt;Calculator!$G$27,0,IF(C788=Calculator!$G$27,Calculator!$G$39,IF(H788-K788&lt;=0,IF(D788&gt;Calculator!$G$39,IF(H788-K788+E788+L788+M788+Calculator!$G$39&gt;Calculator!$G$39,Calculator!$G$39-(H788+E788+L788+M788-K788),Calculator!$G$39),D788),0)))</f>
        <v>0</v>
      </c>
    </row>
    <row r="789" spans="1:14" ht="15.75" thickBot="1">
      <c r="A789" s="33" t="str">
        <f ca="1">IF(C789=Calculator!$H$27,"F",IF(Daily!D789+Daily!H789=0,IF(D788+H788&gt;0,"L",""),""))</f>
        <v/>
      </c>
      <c r="B789" s="34">
        <v>788</v>
      </c>
      <c r="C789" s="19">
        <f t="shared" ca="1" si="49"/>
        <v>46718</v>
      </c>
      <c r="D789" s="29">
        <f t="shared" ca="1" si="51"/>
        <v>220225.4991163564</v>
      </c>
      <c r="E789" s="29">
        <f ca="1">IF(C789&lt;Calculator!$D$26,0,IF(DAY($C789)=1,IF(D789-Calculator!$G$24&gt;0,Calculator!$G$24,D789),0))</f>
        <v>0</v>
      </c>
      <c r="F789" s="29">
        <f ca="1">IF(E789&gt;0,D789*Calculator!$G$22/12,0)</f>
        <v>0</v>
      </c>
      <c r="G789" s="29">
        <f ca="1">IF(E789&gt;0,(IFERROR(-PMT(Calculator!$G$22/12,Calculator!$G$23*12,Calculator!$G$20),0))-F789,0)</f>
        <v>0</v>
      </c>
      <c r="H789" s="29">
        <f t="shared" ca="1" si="52"/>
        <v>7914.1921837023474</v>
      </c>
      <c r="I789" s="29">
        <f t="shared" ca="1" si="50"/>
        <v>1.4093766902483631</v>
      </c>
      <c r="J789" s="30">
        <f>Calculator!$G$40</f>
        <v>6.5000000000000002E-2</v>
      </c>
      <c r="K789" s="29">
        <f ca="1">IF(C789&gt;=Calculator!$G$27,IF(DAY($C789)=1,Calculator!$G$34/2,IF(DAY($C789)=15,Calculator!$G$34/2,0)),0)</f>
        <v>0</v>
      </c>
      <c r="L789" s="29">
        <f ca="1">IF(DAY($C789)=28,IF(H789=0,0,Calculator!$G$35),0)</f>
        <v>0</v>
      </c>
      <c r="M789" s="29">
        <f ca="1">IF(I789&gt;0,IF(DAY($C789)=1,SUM(INDIRECT("I"&amp;(ROW(C788)-DAY(C788))):I788),0),0)</f>
        <v>0</v>
      </c>
      <c r="N789" s="29">
        <f ca="1">IF(C789&lt;Calculator!$G$27,0,IF(C789=Calculator!$G$27,Calculator!$G$39,IF(H789-K789&lt;=0,IF(D789&gt;Calculator!$G$39,IF(H789-K789+E789+L789+M789+Calculator!$G$39&gt;Calculator!$G$39,Calculator!$G$39-(H789+E789+L789+M789-K789),Calculator!$G$39),D789),0)))</f>
        <v>0</v>
      </c>
    </row>
    <row r="790" spans="1:14" ht="15.75" thickBot="1">
      <c r="A790" s="33" t="str">
        <f ca="1">IF(C790=Calculator!$H$27,"F",IF(Daily!D790+Daily!H790=0,IF(D789+H789&gt;0,"L",""),""))</f>
        <v/>
      </c>
      <c r="B790" s="34">
        <v>789</v>
      </c>
      <c r="C790" s="19">
        <f t="shared" ca="1" si="49"/>
        <v>46719</v>
      </c>
      <c r="D790" s="29">
        <f t="shared" ca="1" si="51"/>
        <v>220225.4991163564</v>
      </c>
      <c r="E790" s="29">
        <f ca="1">IF(C790&lt;Calculator!$D$26,0,IF(DAY($C790)=1,IF(D790-Calculator!$G$24&gt;0,Calculator!$G$24,D790),0))</f>
        <v>0</v>
      </c>
      <c r="F790" s="29">
        <f ca="1">IF(E790&gt;0,D790*Calculator!$G$22/12,0)</f>
        <v>0</v>
      </c>
      <c r="G790" s="29">
        <f ca="1">IF(E790&gt;0,(IFERROR(-PMT(Calculator!$G$22/12,Calculator!$G$23*12,Calculator!$G$20),0))-F790,0)</f>
        <v>0</v>
      </c>
      <c r="H790" s="29">
        <f t="shared" ca="1" si="52"/>
        <v>7914.1921837023474</v>
      </c>
      <c r="I790" s="29">
        <f t="shared" ca="1" si="50"/>
        <v>1.4093766902483631</v>
      </c>
      <c r="J790" s="30">
        <f>Calculator!$G$40</f>
        <v>6.5000000000000002E-2</v>
      </c>
      <c r="K790" s="29">
        <f ca="1">IF(C790&gt;=Calculator!$G$27,IF(DAY($C790)=1,Calculator!$G$34/2,IF(DAY($C790)=15,Calculator!$G$34/2,0)),0)</f>
        <v>0</v>
      </c>
      <c r="L790" s="29">
        <f ca="1">IF(DAY($C790)=28,IF(H790=0,0,Calculator!$G$35),0)</f>
        <v>5000</v>
      </c>
      <c r="M790" s="29">
        <f ca="1">IF(I790&gt;0,IF(DAY($C790)=1,SUM(INDIRECT("I"&amp;(ROW(C789)-DAY(C789))):I789),0),0)</f>
        <v>0</v>
      </c>
      <c r="N790" s="29">
        <f ca="1">IF(C790&lt;Calculator!$G$27,0,IF(C790=Calculator!$G$27,Calculator!$G$39,IF(H790-K790&lt;=0,IF(D790&gt;Calculator!$G$39,IF(H790-K790+E790+L790+M790+Calculator!$G$39&gt;Calculator!$G$39,Calculator!$G$39-(H790+E790+L790+M790-K790),Calculator!$G$39),D790),0)))</f>
        <v>0</v>
      </c>
    </row>
    <row r="791" spans="1:14" ht="15.75" thickBot="1">
      <c r="A791" s="33" t="str">
        <f ca="1">IF(C791=Calculator!$H$27,"F",IF(Daily!D791+Daily!H791=0,IF(D790+H790&gt;0,"L",""),""))</f>
        <v/>
      </c>
      <c r="B791" s="34">
        <v>790</v>
      </c>
      <c r="C791" s="19">
        <f t="shared" ca="1" si="49"/>
        <v>46720</v>
      </c>
      <c r="D791" s="29">
        <f t="shared" ca="1" si="51"/>
        <v>220225.4991163564</v>
      </c>
      <c r="E791" s="29">
        <f ca="1">IF(C791&lt;Calculator!$D$26,0,IF(DAY($C791)=1,IF(D791-Calculator!$G$24&gt;0,Calculator!$G$24,D791),0))</f>
        <v>0</v>
      </c>
      <c r="F791" s="29">
        <f ca="1">IF(E791&gt;0,D791*Calculator!$G$22/12,0)</f>
        <v>0</v>
      </c>
      <c r="G791" s="29">
        <f ca="1">IF(E791&gt;0,(IFERROR(-PMT(Calculator!$G$22/12,Calculator!$G$23*12,Calculator!$G$20),0))-F791,0)</f>
        <v>0</v>
      </c>
      <c r="H791" s="29">
        <f t="shared" ca="1" si="52"/>
        <v>12914.192183702347</v>
      </c>
      <c r="I791" s="29">
        <f t="shared" ca="1" si="50"/>
        <v>2.2997876491524729</v>
      </c>
      <c r="J791" s="30">
        <f>Calculator!$G$40</f>
        <v>6.5000000000000002E-2</v>
      </c>
      <c r="K791" s="29">
        <f ca="1">IF(C791&gt;=Calculator!$G$27,IF(DAY($C791)=1,Calculator!$G$34/2,IF(DAY($C791)=15,Calculator!$G$34/2,0)),0)</f>
        <v>0</v>
      </c>
      <c r="L791" s="29">
        <f ca="1">IF(DAY($C791)=28,IF(H791=0,0,Calculator!$G$35),0)</f>
        <v>0</v>
      </c>
      <c r="M791" s="29">
        <f ca="1">IF(I791&gt;0,IF(DAY($C791)=1,SUM(INDIRECT("I"&amp;(ROW(C790)-DAY(C790))):I790),0),0)</f>
        <v>0</v>
      </c>
      <c r="N791" s="29">
        <f ca="1">IF(C791&lt;Calculator!$G$27,0,IF(C791=Calculator!$G$27,Calculator!$G$39,IF(H791-K791&lt;=0,IF(D791&gt;Calculator!$G$39,IF(H791-K791+E791+L791+M791+Calculator!$G$39&gt;Calculator!$G$39,Calculator!$G$39-(H791+E791+L791+M791-K791),Calculator!$G$39),D791),0)))</f>
        <v>0</v>
      </c>
    </row>
    <row r="792" spans="1:14" ht="15.75" thickBot="1">
      <c r="A792" s="33" t="str">
        <f ca="1">IF(C792=Calculator!$H$27,"F",IF(Daily!D792+Daily!H792=0,IF(D791+H791&gt;0,"L",""),""))</f>
        <v/>
      </c>
      <c r="B792" s="34">
        <v>791</v>
      </c>
      <c r="C792" s="19">
        <f t="shared" ca="1" si="49"/>
        <v>46721</v>
      </c>
      <c r="D792" s="29">
        <f t="shared" ca="1" si="51"/>
        <v>220225.4991163564</v>
      </c>
      <c r="E792" s="29">
        <f ca="1">IF(C792&lt;Calculator!$D$26,0,IF(DAY($C792)=1,IF(D792-Calculator!$G$24&gt;0,Calculator!$G$24,D792),0))</f>
        <v>0</v>
      </c>
      <c r="F792" s="29">
        <f ca="1">IF(E792&gt;0,D792*Calculator!$G$22/12,0)</f>
        <v>0</v>
      </c>
      <c r="G792" s="29">
        <f ca="1">IF(E792&gt;0,(IFERROR(-PMT(Calculator!$G$22/12,Calculator!$G$23*12,Calculator!$G$20),0))-F792,0)</f>
        <v>0</v>
      </c>
      <c r="H792" s="29">
        <f t="shared" ca="1" si="52"/>
        <v>12914.192183702347</v>
      </c>
      <c r="I792" s="29">
        <f t="shared" ca="1" si="50"/>
        <v>2.2997876491524729</v>
      </c>
      <c r="J792" s="30">
        <f>Calculator!$G$40</f>
        <v>6.5000000000000002E-2</v>
      </c>
      <c r="K792" s="29">
        <f ca="1">IF(C792&gt;=Calculator!$G$27,IF(DAY($C792)=1,Calculator!$G$34/2,IF(DAY($C792)=15,Calculator!$G$34/2,0)),0)</f>
        <v>0</v>
      </c>
      <c r="L792" s="29">
        <f ca="1">IF(DAY($C792)=28,IF(H792=0,0,Calculator!$G$35),0)</f>
        <v>0</v>
      </c>
      <c r="M792" s="29">
        <f ca="1">IF(I792&gt;0,IF(DAY($C792)=1,SUM(INDIRECT("I"&amp;(ROW(C791)-DAY(C791))):I791),0),0)</f>
        <v>0</v>
      </c>
      <c r="N792" s="29">
        <f ca="1">IF(C792&lt;Calculator!$G$27,0,IF(C792=Calculator!$G$27,Calculator!$G$39,IF(H792-K792&lt;=0,IF(D792&gt;Calculator!$G$39,IF(H792-K792+E792+L792+M792+Calculator!$G$39&gt;Calculator!$G$39,Calculator!$G$39-(H792+E792+L792+M792-K792),Calculator!$G$39),D792),0)))</f>
        <v>0</v>
      </c>
    </row>
    <row r="793" spans="1:14" ht="15.75" thickBot="1">
      <c r="A793" s="33" t="str">
        <f ca="1">IF(C793=Calculator!$H$27,"F",IF(Daily!D793+Daily!H793=0,IF(D792+H792&gt;0,"L",""),""))</f>
        <v/>
      </c>
      <c r="B793" s="34">
        <v>792</v>
      </c>
      <c r="C793" s="19">
        <f t="shared" ca="1" si="49"/>
        <v>46722</v>
      </c>
      <c r="D793" s="29">
        <f t="shared" ca="1" si="51"/>
        <v>220225.4991163564</v>
      </c>
      <c r="E793" s="29">
        <f ca="1">IF(C793&lt;Calculator!$D$26,0,IF(DAY($C793)=1,IF(D793-Calculator!$G$24&gt;0,Calculator!$G$24,D793),0))</f>
        <v>1878.8756805424866</v>
      </c>
      <c r="F793" s="29">
        <f ca="1">IF(E793&gt;0,D793*Calculator!$G$22/12,0)</f>
        <v>917.60624631815165</v>
      </c>
      <c r="G793" s="29">
        <f ca="1">IF(E793&gt;0,(IFERROR(-PMT(Calculator!$G$22/12,Calculator!$G$23*12,Calculator!$G$20),0))-F793,0)</f>
        <v>961.26943422433499</v>
      </c>
      <c r="H793" s="29">
        <f t="shared" ca="1" si="52"/>
        <v>12914.192183702347</v>
      </c>
      <c r="I793" s="29">
        <f t="shared" ca="1" si="50"/>
        <v>2.2997876491524729</v>
      </c>
      <c r="J793" s="30">
        <f>Calculator!$G$40</f>
        <v>6.5000000000000002E-2</v>
      </c>
      <c r="K793" s="29">
        <f ca="1">IF(C793&gt;=Calculator!$G$27,IF(DAY($C793)=1,Calculator!$G$34/2,IF(DAY($C793)=15,Calculator!$G$34/2,0)),0)</f>
        <v>4500</v>
      </c>
      <c r="L793" s="29">
        <f ca="1">IF(DAY($C793)=28,IF(H793=0,0,Calculator!$G$35),0)</f>
        <v>0</v>
      </c>
      <c r="M793" s="29">
        <f ca="1">IF(I793&gt;0,IF(DAY($C793)=1,SUM(INDIRECT("I"&amp;(ROW(C792)-DAY(C792))):I792),0),0)</f>
        <v>30.727932266732623</v>
      </c>
      <c r="N793" s="29">
        <f ca="1">IF(C793&lt;Calculator!$G$27,0,IF(C793=Calculator!$G$27,Calculator!$G$39,IF(H793-K793&lt;=0,IF(D793&gt;Calculator!$G$39,IF(H793-K793+E793+L793+M793+Calculator!$G$39&gt;Calculator!$G$39,Calculator!$G$39-(H793+E793+L793+M793-K793),Calculator!$G$39),D793),0)))</f>
        <v>0</v>
      </c>
    </row>
    <row r="794" spans="1:14" ht="15.75" thickBot="1">
      <c r="A794" s="33" t="str">
        <f ca="1">IF(C794=Calculator!$H$27,"F",IF(Daily!D794+Daily!H794=0,IF(D793+H793&gt;0,"L",""),""))</f>
        <v/>
      </c>
      <c r="B794" s="34">
        <v>793</v>
      </c>
      <c r="C794" s="19">
        <f t="shared" ca="1" si="49"/>
        <v>46723</v>
      </c>
      <c r="D794" s="29">
        <f t="shared" ca="1" si="51"/>
        <v>219264.22968213205</v>
      </c>
      <c r="E794" s="29">
        <f ca="1">IF(C794&lt;Calculator!$D$26,0,IF(DAY($C794)=1,IF(D794-Calculator!$G$24&gt;0,Calculator!$G$24,D794),0))</f>
        <v>0</v>
      </c>
      <c r="F794" s="29">
        <f ca="1">IF(E794&gt;0,D794*Calculator!$G$22/12,0)</f>
        <v>0</v>
      </c>
      <c r="G794" s="29">
        <f ca="1">IF(E794&gt;0,(IFERROR(-PMT(Calculator!$G$22/12,Calculator!$G$23*12,Calculator!$G$20),0))-F794,0)</f>
        <v>0</v>
      </c>
      <c r="H794" s="29">
        <f t="shared" ca="1" si="52"/>
        <v>10323.795796511567</v>
      </c>
      <c r="I794" s="29">
        <f t="shared" ca="1" si="50"/>
        <v>1.8384841829404162</v>
      </c>
      <c r="J794" s="30">
        <f>Calculator!$G$40</f>
        <v>6.5000000000000002E-2</v>
      </c>
      <c r="K794" s="29">
        <f ca="1">IF(C794&gt;=Calculator!$G$27,IF(DAY($C794)=1,Calculator!$G$34/2,IF(DAY($C794)=15,Calculator!$G$34/2,0)),0)</f>
        <v>0</v>
      </c>
      <c r="L794" s="29">
        <f ca="1">IF(DAY($C794)=28,IF(H794=0,0,Calculator!$G$35),0)</f>
        <v>0</v>
      </c>
      <c r="M794" s="29">
        <f ca="1">IF(I794&gt;0,IF(DAY($C794)=1,SUM(INDIRECT("I"&amp;(ROW(C793)-DAY(C793))):I793),0),0)</f>
        <v>0</v>
      </c>
      <c r="N794" s="29">
        <f ca="1">IF(C794&lt;Calculator!$G$27,0,IF(C794=Calculator!$G$27,Calculator!$G$39,IF(H794-K794&lt;=0,IF(D794&gt;Calculator!$G$39,IF(H794-K794+E794+L794+M794+Calculator!$G$39&gt;Calculator!$G$39,Calculator!$G$39-(H794+E794+L794+M794-K794),Calculator!$G$39),D794),0)))</f>
        <v>0</v>
      </c>
    </row>
    <row r="795" spans="1:14" ht="15.75" thickBot="1">
      <c r="A795" s="33" t="str">
        <f ca="1">IF(C795=Calculator!$H$27,"F",IF(Daily!D795+Daily!H795=0,IF(D794+H794&gt;0,"L",""),""))</f>
        <v/>
      </c>
      <c r="B795" s="34">
        <v>794</v>
      </c>
      <c r="C795" s="19">
        <f t="shared" ca="1" si="49"/>
        <v>46724</v>
      </c>
      <c r="D795" s="29">
        <f t="shared" ca="1" si="51"/>
        <v>219264.22968213205</v>
      </c>
      <c r="E795" s="29">
        <f ca="1">IF(C795&lt;Calculator!$D$26,0,IF(DAY($C795)=1,IF(D795-Calculator!$G$24&gt;0,Calculator!$G$24,D795),0))</f>
        <v>0</v>
      </c>
      <c r="F795" s="29">
        <f ca="1">IF(E795&gt;0,D795*Calculator!$G$22/12,0)</f>
        <v>0</v>
      </c>
      <c r="G795" s="29">
        <f ca="1">IF(E795&gt;0,(IFERROR(-PMT(Calculator!$G$22/12,Calculator!$G$23*12,Calculator!$G$20),0))-F795,0)</f>
        <v>0</v>
      </c>
      <c r="H795" s="29">
        <f t="shared" ca="1" si="52"/>
        <v>10323.795796511567</v>
      </c>
      <c r="I795" s="29">
        <f t="shared" ca="1" si="50"/>
        <v>1.8384841829404162</v>
      </c>
      <c r="J795" s="30">
        <f>Calculator!$G$40</f>
        <v>6.5000000000000002E-2</v>
      </c>
      <c r="K795" s="29">
        <f ca="1">IF(C795&gt;=Calculator!$G$27,IF(DAY($C795)=1,Calculator!$G$34/2,IF(DAY($C795)=15,Calculator!$G$34/2,0)),0)</f>
        <v>0</v>
      </c>
      <c r="L795" s="29">
        <f ca="1">IF(DAY($C795)=28,IF(H795=0,0,Calculator!$G$35),0)</f>
        <v>0</v>
      </c>
      <c r="M795" s="29">
        <f ca="1">IF(I795&gt;0,IF(DAY($C795)=1,SUM(INDIRECT("I"&amp;(ROW(C794)-DAY(C794))):I794),0),0)</f>
        <v>0</v>
      </c>
      <c r="N795" s="29">
        <f ca="1">IF(C795&lt;Calculator!$G$27,0,IF(C795=Calculator!$G$27,Calculator!$G$39,IF(H795-K795&lt;=0,IF(D795&gt;Calculator!$G$39,IF(H795-K795+E795+L795+M795+Calculator!$G$39&gt;Calculator!$G$39,Calculator!$G$39-(H795+E795+L795+M795-K795),Calculator!$G$39),D795),0)))</f>
        <v>0</v>
      </c>
    </row>
    <row r="796" spans="1:14" ht="15.75" thickBot="1">
      <c r="A796" s="33" t="str">
        <f ca="1">IF(C796=Calculator!$H$27,"F",IF(Daily!D796+Daily!H796=0,IF(D795+H795&gt;0,"L",""),""))</f>
        <v/>
      </c>
      <c r="B796" s="34">
        <v>795</v>
      </c>
      <c r="C796" s="19">
        <f t="shared" ca="1" si="49"/>
        <v>46725</v>
      </c>
      <c r="D796" s="29">
        <f t="shared" ca="1" si="51"/>
        <v>219264.22968213205</v>
      </c>
      <c r="E796" s="29">
        <f ca="1">IF(C796&lt;Calculator!$D$26,0,IF(DAY($C796)=1,IF(D796-Calculator!$G$24&gt;0,Calculator!$G$24,D796),0))</f>
        <v>0</v>
      </c>
      <c r="F796" s="29">
        <f ca="1">IF(E796&gt;0,D796*Calculator!$G$22/12,0)</f>
        <v>0</v>
      </c>
      <c r="G796" s="29">
        <f ca="1">IF(E796&gt;0,(IFERROR(-PMT(Calculator!$G$22/12,Calculator!$G$23*12,Calculator!$G$20),0))-F796,0)</f>
        <v>0</v>
      </c>
      <c r="H796" s="29">
        <f t="shared" ca="1" si="52"/>
        <v>10323.795796511567</v>
      </c>
      <c r="I796" s="29">
        <f t="shared" ca="1" si="50"/>
        <v>1.8384841829404162</v>
      </c>
      <c r="J796" s="30">
        <f>Calculator!$G$40</f>
        <v>6.5000000000000002E-2</v>
      </c>
      <c r="K796" s="29">
        <f ca="1">IF(C796&gt;=Calculator!$G$27,IF(DAY($C796)=1,Calculator!$G$34/2,IF(DAY($C796)=15,Calculator!$G$34/2,0)),0)</f>
        <v>0</v>
      </c>
      <c r="L796" s="29">
        <f ca="1">IF(DAY($C796)=28,IF(H796=0,0,Calculator!$G$35),0)</f>
        <v>0</v>
      </c>
      <c r="M796" s="29">
        <f ca="1">IF(I796&gt;0,IF(DAY($C796)=1,SUM(INDIRECT("I"&amp;(ROW(C795)-DAY(C795))):I795),0),0)</f>
        <v>0</v>
      </c>
      <c r="N796" s="29">
        <f ca="1">IF(C796&lt;Calculator!$G$27,0,IF(C796=Calculator!$G$27,Calculator!$G$39,IF(H796-K796&lt;=0,IF(D796&gt;Calculator!$G$39,IF(H796-K796+E796+L796+M796+Calculator!$G$39&gt;Calculator!$G$39,Calculator!$G$39-(H796+E796+L796+M796-K796),Calculator!$G$39),D796),0)))</f>
        <v>0</v>
      </c>
    </row>
    <row r="797" spans="1:14" ht="15.75" thickBot="1">
      <c r="A797" s="33" t="str">
        <f ca="1">IF(C797=Calculator!$H$27,"F",IF(Daily!D797+Daily!H797=0,IF(D796+H796&gt;0,"L",""),""))</f>
        <v/>
      </c>
      <c r="B797" s="34">
        <v>796</v>
      </c>
      <c r="C797" s="19">
        <f t="shared" ca="1" si="49"/>
        <v>46726</v>
      </c>
      <c r="D797" s="29">
        <f t="shared" ca="1" si="51"/>
        <v>219264.22968213205</v>
      </c>
      <c r="E797" s="29">
        <f ca="1">IF(C797&lt;Calculator!$D$26,0,IF(DAY($C797)=1,IF(D797-Calculator!$G$24&gt;0,Calculator!$G$24,D797),0))</f>
        <v>0</v>
      </c>
      <c r="F797" s="29">
        <f ca="1">IF(E797&gt;0,D797*Calculator!$G$22/12,0)</f>
        <v>0</v>
      </c>
      <c r="G797" s="29">
        <f ca="1">IF(E797&gt;0,(IFERROR(-PMT(Calculator!$G$22/12,Calculator!$G$23*12,Calculator!$G$20),0))-F797,0)</f>
        <v>0</v>
      </c>
      <c r="H797" s="29">
        <f t="shared" ca="1" si="52"/>
        <v>10323.795796511567</v>
      </c>
      <c r="I797" s="29">
        <f t="shared" ca="1" si="50"/>
        <v>1.8384841829404162</v>
      </c>
      <c r="J797" s="30">
        <f>Calculator!$G$40</f>
        <v>6.5000000000000002E-2</v>
      </c>
      <c r="K797" s="29">
        <f ca="1">IF(C797&gt;=Calculator!$G$27,IF(DAY($C797)=1,Calculator!$G$34/2,IF(DAY($C797)=15,Calculator!$G$34/2,0)),0)</f>
        <v>0</v>
      </c>
      <c r="L797" s="29">
        <f ca="1">IF(DAY($C797)=28,IF(H797=0,0,Calculator!$G$35),0)</f>
        <v>0</v>
      </c>
      <c r="M797" s="29">
        <f ca="1">IF(I797&gt;0,IF(DAY($C797)=1,SUM(INDIRECT("I"&amp;(ROW(C796)-DAY(C796))):I796),0),0)</f>
        <v>0</v>
      </c>
      <c r="N797" s="29">
        <f ca="1">IF(C797&lt;Calculator!$G$27,0,IF(C797=Calculator!$G$27,Calculator!$G$39,IF(H797-K797&lt;=0,IF(D797&gt;Calculator!$G$39,IF(H797-K797+E797+L797+M797+Calculator!$G$39&gt;Calculator!$G$39,Calculator!$G$39-(H797+E797+L797+M797-K797),Calculator!$G$39),D797),0)))</f>
        <v>0</v>
      </c>
    </row>
    <row r="798" spans="1:14" ht="15.75" thickBot="1">
      <c r="A798" s="33" t="str">
        <f ca="1">IF(C798=Calculator!$H$27,"F",IF(Daily!D798+Daily!H798=0,IF(D797+H797&gt;0,"L",""),""))</f>
        <v/>
      </c>
      <c r="B798" s="34">
        <v>797</v>
      </c>
      <c r="C798" s="19">
        <f t="shared" ca="1" si="49"/>
        <v>46727</v>
      </c>
      <c r="D798" s="29">
        <f t="shared" ca="1" si="51"/>
        <v>219264.22968213205</v>
      </c>
      <c r="E798" s="29">
        <f ca="1">IF(C798&lt;Calculator!$D$26,0,IF(DAY($C798)=1,IF(D798-Calculator!$G$24&gt;0,Calculator!$G$24,D798),0))</f>
        <v>0</v>
      </c>
      <c r="F798" s="29">
        <f ca="1">IF(E798&gt;0,D798*Calculator!$G$22/12,0)</f>
        <v>0</v>
      </c>
      <c r="G798" s="29">
        <f ca="1">IF(E798&gt;0,(IFERROR(-PMT(Calculator!$G$22/12,Calculator!$G$23*12,Calculator!$G$20),0))-F798,0)</f>
        <v>0</v>
      </c>
      <c r="H798" s="29">
        <f t="shared" ca="1" si="52"/>
        <v>10323.795796511567</v>
      </c>
      <c r="I798" s="29">
        <f t="shared" ca="1" si="50"/>
        <v>1.8384841829404162</v>
      </c>
      <c r="J798" s="30">
        <f>Calculator!$G$40</f>
        <v>6.5000000000000002E-2</v>
      </c>
      <c r="K798" s="29">
        <f ca="1">IF(C798&gt;=Calculator!$G$27,IF(DAY($C798)=1,Calculator!$G$34/2,IF(DAY($C798)=15,Calculator!$G$34/2,0)),0)</f>
        <v>0</v>
      </c>
      <c r="L798" s="29">
        <f ca="1">IF(DAY($C798)=28,IF(H798=0,0,Calculator!$G$35),0)</f>
        <v>0</v>
      </c>
      <c r="M798" s="29">
        <f ca="1">IF(I798&gt;0,IF(DAY($C798)=1,SUM(INDIRECT("I"&amp;(ROW(C797)-DAY(C797))):I797),0),0)</f>
        <v>0</v>
      </c>
      <c r="N798" s="29">
        <f ca="1">IF(C798&lt;Calculator!$G$27,0,IF(C798=Calculator!$G$27,Calculator!$G$39,IF(H798-K798&lt;=0,IF(D798&gt;Calculator!$G$39,IF(H798-K798+E798+L798+M798+Calculator!$G$39&gt;Calculator!$G$39,Calculator!$G$39-(H798+E798+L798+M798-K798),Calculator!$G$39),D798),0)))</f>
        <v>0</v>
      </c>
    </row>
    <row r="799" spans="1:14" ht="15.75" thickBot="1">
      <c r="A799" s="33" t="str">
        <f ca="1">IF(C799=Calculator!$H$27,"F",IF(Daily!D799+Daily!H799=0,IF(D798+H798&gt;0,"L",""),""))</f>
        <v/>
      </c>
      <c r="B799" s="34">
        <v>798</v>
      </c>
      <c r="C799" s="19">
        <f t="shared" ca="1" si="49"/>
        <v>46728</v>
      </c>
      <c r="D799" s="29">
        <f t="shared" ca="1" si="51"/>
        <v>219264.22968213205</v>
      </c>
      <c r="E799" s="29">
        <f ca="1">IF(C799&lt;Calculator!$D$26,0,IF(DAY($C799)=1,IF(D799-Calculator!$G$24&gt;0,Calculator!$G$24,D799),0))</f>
        <v>0</v>
      </c>
      <c r="F799" s="29">
        <f ca="1">IF(E799&gt;0,D799*Calculator!$G$22/12,0)</f>
        <v>0</v>
      </c>
      <c r="G799" s="29">
        <f ca="1">IF(E799&gt;0,(IFERROR(-PMT(Calculator!$G$22/12,Calculator!$G$23*12,Calculator!$G$20),0))-F799,0)</f>
        <v>0</v>
      </c>
      <c r="H799" s="29">
        <f t="shared" ca="1" si="52"/>
        <v>10323.795796511567</v>
      </c>
      <c r="I799" s="29">
        <f t="shared" ca="1" si="50"/>
        <v>1.8384841829404162</v>
      </c>
      <c r="J799" s="30">
        <f>Calculator!$G$40</f>
        <v>6.5000000000000002E-2</v>
      </c>
      <c r="K799" s="29">
        <f ca="1">IF(C799&gt;=Calculator!$G$27,IF(DAY($C799)=1,Calculator!$G$34/2,IF(DAY($C799)=15,Calculator!$G$34/2,0)),0)</f>
        <v>0</v>
      </c>
      <c r="L799" s="29">
        <f ca="1">IF(DAY($C799)=28,IF(H799=0,0,Calculator!$G$35),0)</f>
        <v>0</v>
      </c>
      <c r="M799" s="29">
        <f ca="1">IF(I799&gt;0,IF(DAY($C799)=1,SUM(INDIRECT("I"&amp;(ROW(C798)-DAY(C798))):I798),0),0)</f>
        <v>0</v>
      </c>
      <c r="N799" s="29">
        <f ca="1">IF(C799&lt;Calculator!$G$27,0,IF(C799=Calculator!$G$27,Calculator!$G$39,IF(H799-K799&lt;=0,IF(D799&gt;Calculator!$G$39,IF(H799-K799+E799+L799+M799+Calculator!$G$39&gt;Calculator!$G$39,Calculator!$G$39-(H799+E799+L799+M799-K799),Calculator!$G$39),D799),0)))</f>
        <v>0</v>
      </c>
    </row>
    <row r="800" spans="1:14" ht="15.75" thickBot="1">
      <c r="A800" s="33" t="str">
        <f ca="1">IF(C800=Calculator!$H$27,"F",IF(Daily!D800+Daily!H800=0,IF(D799+H799&gt;0,"L",""),""))</f>
        <v/>
      </c>
      <c r="B800" s="34">
        <v>799</v>
      </c>
      <c r="C800" s="19">
        <f t="shared" ca="1" si="49"/>
        <v>46729</v>
      </c>
      <c r="D800" s="29">
        <f t="shared" ca="1" si="51"/>
        <v>219264.22968213205</v>
      </c>
      <c r="E800" s="29">
        <f ca="1">IF(C800&lt;Calculator!$D$26,0,IF(DAY($C800)=1,IF(D800-Calculator!$G$24&gt;0,Calculator!$G$24,D800),0))</f>
        <v>0</v>
      </c>
      <c r="F800" s="29">
        <f ca="1">IF(E800&gt;0,D800*Calculator!$G$22/12,0)</f>
        <v>0</v>
      </c>
      <c r="G800" s="29">
        <f ca="1">IF(E800&gt;0,(IFERROR(-PMT(Calculator!$G$22/12,Calculator!$G$23*12,Calculator!$G$20),0))-F800,0)</f>
        <v>0</v>
      </c>
      <c r="H800" s="29">
        <f t="shared" ca="1" si="52"/>
        <v>10323.795796511567</v>
      </c>
      <c r="I800" s="29">
        <f t="shared" ca="1" si="50"/>
        <v>1.8384841829404162</v>
      </c>
      <c r="J800" s="30">
        <f>Calculator!$G$40</f>
        <v>6.5000000000000002E-2</v>
      </c>
      <c r="K800" s="29">
        <f ca="1">IF(C800&gt;=Calculator!$G$27,IF(DAY($C800)=1,Calculator!$G$34/2,IF(DAY($C800)=15,Calculator!$G$34/2,0)),0)</f>
        <v>0</v>
      </c>
      <c r="L800" s="29">
        <f ca="1">IF(DAY($C800)=28,IF(H800=0,0,Calculator!$G$35),0)</f>
        <v>0</v>
      </c>
      <c r="M800" s="29">
        <f ca="1">IF(I800&gt;0,IF(DAY($C800)=1,SUM(INDIRECT("I"&amp;(ROW(C799)-DAY(C799))):I799),0),0)</f>
        <v>0</v>
      </c>
      <c r="N800" s="29">
        <f ca="1">IF(C800&lt;Calculator!$G$27,0,IF(C800=Calculator!$G$27,Calculator!$G$39,IF(H800-K800&lt;=0,IF(D800&gt;Calculator!$G$39,IF(H800-K800+E800+L800+M800+Calculator!$G$39&gt;Calculator!$G$39,Calculator!$G$39-(H800+E800+L800+M800-K800),Calculator!$G$39),D800),0)))</f>
        <v>0</v>
      </c>
    </row>
    <row r="801" spans="1:14" ht="15.75" thickBot="1">
      <c r="A801" s="33" t="str">
        <f ca="1">IF(C801=Calculator!$H$27,"F",IF(Daily!D801+Daily!H801=0,IF(D800+H800&gt;0,"L",""),""))</f>
        <v/>
      </c>
      <c r="B801" s="34">
        <v>800</v>
      </c>
      <c r="C801" s="19">
        <f t="shared" ca="1" si="49"/>
        <v>46730</v>
      </c>
      <c r="D801" s="29">
        <f t="shared" ca="1" si="51"/>
        <v>219264.22968213205</v>
      </c>
      <c r="E801" s="29">
        <f ca="1">IF(C801&lt;Calculator!$D$26,0,IF(DAY($C801)=1,IF(D801-Calculator!$G$24&gt;0,Calculator!$G$24,D801),0))</f>
        <v>0</v>
      </c>
      <c r="F801" s="29">
        <f ca="1">IF(E801&gt;0,D801*Calculator!$G$22/12,0)</f>
        <v>0</v>
      </c>
      <c r="G801" s="29">
        <f ca="1">IF(E801&gt;0,(IFERROR(-PMT(Calculator!$G$22/12,Calculator!$G$23*12,Calculator!$G$20),0))-F801,0)</f>
        <v>0</v>
      </c>
      <c r="H801" s="29">
        <f t="shared" ca="1" si="52"/>
        <v>10323.795796511567</v>
      </c>
      <c r="I801" s="29">
        <f t="shared" ca="1" si="50"/>
        <v>1.8384841829404162</v>
      </c>
      <c r="J801" s="30">
        <f>Calculator!$G$40</f>
        <v>6.5000000000000002E-2</v>
      </c>
      <c r="K801" s="29">
        <f ca="1">IF(C801&gt;=Calculator!$G$27,IF(DAY($C801)=1,Calculator!$G$34/2,IF(DAY($C801)=15,Calculator!$G$34/2,0)),0)</f>
        <v>0</v>
      </c>
      <c r="L801" s="29">
        <f ca="1">IF(DAY($C801)=28,IF(H801=0,0,Calculator!$G$35),0)</f>
        <v>0</v>
      </c>
      <c r="M801" s="29">
        <f ca="1">IF(I801&gt;0,IF(DAY($C801)=1,SUM(INDIRECT("I"&amp;(ROW(C800)-DAY(C800))):I800),0),0)</f>
        <v>0</v>
      </c>
      <c r="N801" s="29">
        <f ca="1">IF(C801&lt;Calculator!$G$27,0,IF(C801=Calculator!$G$27,Calculator!$G$39,IF(H801-K801&lt;=0,IF(D801&gt;Calculator!$G$39,IF(H801-K801+E801+L801+M801+Calculator!$G$39&gt;Calculator!$G$39,Calculator!$G$39-(H801+E801+L801+M801-K801),Calculator!$G$39),D801),0)))</f>
        <v>0</v>
      </c>
    </row>
    <row r="802" spans="1:14" ht="15.75" thickBot="1">
      <c r="A802" s="33" t="str">
        <f ca="1">IF(C802=Calculator!$H$27,"F",IF(Daily!D802+Daily!H802=0,IF(D801+H801&gt;0,"L",""),""))</f>
        <v/>
      </c>
      <c r="B802" s="34">
        <v>801</v>
      </c>
      <c r="C802" s="19">
        <f t="shared" ca="1" si="49"/>
        <v>46731</v>
      </c>
      <c r="D802" s="29">
        <f t="shared" ca="1" si="51"/>
        <v>219264.22968213205</v>
      </c>
      <c r="E802" s="29">
        <f ca="1">IF(C802&lt;Calculator!$D$26,0,IF(DAY($C802)=1,IF(D802-Calculator!$G$24&gt;0,Calculator!$G$24,D802),0))</f>
        <v>0</v>
      </c>
      <c r="F802" s="29">
        <f ca="1">IF(E802&gt;0,D802*Calculator!$G$22/12,0)</f>
        <v>0</v>
      </c>
      <c r="G802" s="29">
        <f ca="1">IF(E802&gt;0,(IFERROR(-PMT(Calculator!$G$22/12,Calculator!$G$23*12,Calculator!$G$20),0))-F802,0)</f>
        <v>0</v>
      </c>
      <c r="H802" s="29">
        <f t="shared" ca="1" si="52"/>
        <v>10323.795796511567</v>
      </c>
      <c r="I802" s="29">
        <f t="shared" ca="1" si="50"/>
        <v>1.8384841829404162</v>
      </c>
      <c r="J802" s="30">
        <f>Calculator!$G$40</f>
        <v>6.5000000000000002E-2</v>
      </c>
      <c r="K802" s="29">
        <f ca="1">IF(C802&gt;=Calculator!$G$27,IF(DAY($C802)=1,Calculator!$G$34/2,IF(DAY($C802)=15,Calculator!$G$34/2,0)),0)</f>
        <v>0</v>
      </c>
      <c r="L802" s="29">
        <f ca="1">IF(DAY($C802)=28,IF(H802=0,0,Calculator!$G$35),0)</f>
        <v>0</v>
      </c>
      <c r="M802" s="29">
        <f ca="1">IF(I802&gt;0,IF(DAY($C802)=1,SUM(INDIRECT("I"&amp;(ROW(C801)-DAY(C801))):I801),0),0)</f>
        <v>0</v>
      </c>
      <c r="N802" s="29">
        <f ca="1">IF(C802&lt;Calculator!$G$27,0,IF(C802=Calculator!$G$27,Calculator!$G$39,IF(H802-K802&lt;=0,IF(D802&gt;Calculator!$G$39,IF(H802-K802+E802+L802+M802+Calculator!$G$39&gt;Calculator!$G$39,Calculator!$G$39-(H802+E802+L802+M802-K802),Calculator!$G$39),D802),0)))</f>
        <v>0</v>
      </c>
    </row>
    <row r="803" spans="1:14" ht="15.75" thickBot="1">
      <c r="A803" s="33" t="str">
        <f ca="1">IF(C803=Calculator!$H$27,"F",IF(Daily!D803+Daily!H803=0,IF(D802+H802&gt;0,"L",""),""))</f>
        <v/>
      </c>
      <c r="B803" s="34">
        <v>802</v>
      </c>
      <c r="C803" s="19">
        <f t="shared" ca="1" si="49"/>
        <v>46732</v>
      </c>
      <c r="D803" s="29">
        <f t="shared" ca="1" si="51"/>
        <v>219264.22968213205</v>
      </c>
      <c r="E803" s="29">
        <f ca="1">IF(C803&lt;Calculator!$D$26,0,IF(DAY($C803)=1,IF(D803-Calculator!$G$24&gt;0,Calculator!$G$24,D803),0))</f>
        <v>0</v>
      </c>
      <c r="F803" s="29">
        <f ca="1">IF(E803&gt;0,D803*Calculator!$G$22/12,0)</f>
        <v>0</v>
      </c>
      <c r="G803" s="29">
        <f ca="1">IF(E803&gt;0,(IFERROR(-PMT(Calculator!$G$22/12,Calculator!$G$23*12,Calculator!$G$20),0))-F803,0)</f>
        <v>0</v>
      </c>
      <c r="H803" s="29">
        <f t="shared" ca="1" si="52"/>
        <v>10323.795796511567</v>
      </c>
      <c r="I803" s="29">
        <f t="shared" ca="1" si="50"/>
        <v>1.8384841829404162</v>
      </c>
      <c r="J803" s="30">
        <f>Calculator!$G$40</f>
        <v>6.5000000000000002E-2</v>
      </c>
      <c r="K803" s="29">
        <f ca="1">IF(C803&gt;=Calculator!$G$27,IF(DAY($C803)=1,Calculator!$G$34/2,IF(DAY($C803)=15,Calculator!$G$34/2,0)),0)</f>
        <v>0</v>
      </c>
      <c r="L803" s="29">
        <f ca="1">IF(DAY($C803)=28,IF(H803=0,0,Calculator!$G$35),0)</f>
        <v>0</v>
      </c>
      <c r="M803" s="29">
        <f ca="1">IF(I803&gt;0,IF(DAY($C803)=1,SUM(INDIRECT("I"&amp;(ROW(C802)-DAY(C802))):I802),0),0)</f>
        <v>0</v>
      </c>
      <c r="N803" s="29">
        <f ca="1">IF(C803&lt;Calculator!$G$27,0,IF(C803=Calculator!$G$27,Calculator!$G$39,IF(H803-K803&lt;=0,IF(D803&gt;Calculator!$G$39,IF(H803-K803+E803+L803+M803+Calculator!$G$39&gt;Calculator!$G$39,Calculator!$G$39-(H803+E803+L803+M803-K803),Calculator!$G$39),D803),0)))</f>
        <v>0</v>
      </c>
    </row>
    <row r="804" spans="1:14" ht="15.75" thickBot="1">
      <c r="A804" s="33" t="str">
        <f ca="1">IF(C804=Calculator!$H$27,"F",IF(Daily!D804+Daily!H804=0,IF(D803+H803&gt;0,"L",""),""))</f>
        <v/>
      </c>
      <c r="B804" s="34">
        <v>803</v>
      </c>
      <c r="C804" s="19">
        <f t="shared" ca="1" si="49"/>
        <v>46733</v>
      </c>
      <c r="D804" s="29">
        <f t="shared" ca="1" si="51"/>
        <v>219264.22968213205</v>
      </c>
      <c r="E804" s="29">
        <f ca="1">IF(C804&lt;Calculator!$D$26,0,IF(DAY($C804)=1,IF(D804-Calculator!$G$24&gt;0,Calculator!$G$24,D804),0))</f>
        <v>0</v>
      </c>
      <c r="F804" s="29">
        <f ca="1">IF(E804&gt;0,D804*Calculator!$G$22/12,0)</f>
        <v>0</v>
      </c>
      <c r="G804" s="29">
        <f ca="1">IF(E804&gt;0,(IFERROR(-PMT(Calculator!$G$22/12,Calculator!$G$23*12,Calculator!$G$20),0))-F804,0)</f>
        <v>0</v>
      </c>
      <c r="H804" s="29">
        <f t="shared" ca="1" si="52"/>
        <v>10323.795796511567</v>
      </c>
      <c r="I804" s="29">
        <f t="shared" ca="1" si="50"/>
        <v>1.8384841829404162</v>
      </c>
      <c r="J804" s="30">
        <f>Calculator!$G$40</f>
        <v>6.5000000000000002E-2</v>
      </c>
      <c r="K804" s="29">
        <f ca="1">IF(C804&gt;=Calculator!$G$27,IF(DAY($C804)=1,Calculator!$G$34/2,IF(DAY($C804)=15,Calculator!$G$34/2,0)),0)</f>
        <v>0</v>
      </c>
      <c r="L804" s="29">
        <f ca="1">IF(DAY($C804)=28,IF(H804=0,0,Calculator!$G$35),0)</f>
        <v>0</v>
      </c>
      <c r="M804" s="29">
        <f ca="1">IF(I804&gt;0,IF(DAY($C804)=1,SUM(INDIRECT("I"&amp;(ROW(C803)-DAY(C803))):I803),0),0)</f>
        <v>0</v>
      </c>
      <c r="N804" s="29">
        <f ca="1">IF(C804&lt;Calculator!$G$27,0,IF(C804=Calculator!$G$27,Calculator!$G$39,IF(H804-K804&lt;=0,IF(D804&gt;Calculator!$G$39,IF(H804-K804+E804+L804+M804+Calculator!$G$39&gt;Calculator!$G$39,Calculator!$G$39-(H804+E804+L804+M804-K804),Calculator!$G$39),D804),0)))</f>
        <v>0</v>
      </c>
    </row>
    <row r="805" spans="1:14" ht="15.75" thickBot="1">
      <c r="A805" s="33" t="str">
        <f ca="1">IF(C805=Calculator!$H$27,"F",IF(Daily!D805+Daily!H805=0,IF(D804+H804&gt;0,"L",""),""))</f>
        <v/>
      </c>
      <c r="B805" s="34">
        <v>804</v>
      </c>
      <c r="C805" s="19">
        <f t="shared" ca="1" si="49"/>
        <v>46734</v>
      </c>
      <c r="D805" s="29">
        <f t="shared" ca="1" si="51"/>
        <v>219264.22968213205</v>
      </c>
      <c r="E805" s="29">
        <f ca="1">IF(C805&lt;Calculator!$D$26,0,IF(DAY($C805)=1,IF(D805-Calculator!$G$24&gt;0,Calculator!$G$24,D805),0))</f>
        <v>0</v>
      </c>
      <c r="F805" s="29">
        <f ca="1">IF(E805&gt;0,D805*Calculator!$G$22/12,0)</f>
        <v>0</v>
      </c>
      <c r="G805" s="29">
        <f ca="1">IF(E805&gt;0,(IFERROR(-PMT(Calculator!$G$22/12,Calculator!$G$23*12,Calculator!$G$20),0))-F805,0)</f>
        <v>0</v>
      </c>
      <c r="H805" s="29">
        <f t="shared" ca="1" si="52"/>
        <v>10323.795796511567</v>
      </c>
      <c r="I805" s="29">
        <f t="shared" ca="1" si="50"/>
        <v>1.8384841829404162</v>
      </c>
      <c r="J805" s="30">
        <f>Calculator!$G$40</f>
        <v>6.5000000000000002E-2</v>
      </c>
      <c r="K805" s="29">
        <f ca="1">IF(C805&gt;=Calculator!$G$27,IF(DAY($C805)=1,Calculator!$G$34/2,IF(DAY($C805)=15,Calculator!$G$34/2,0)),0)</f>
        <v>0</v>
      </c>
      <c r="L805" s="29">
        <f ca="1">IF(DAY($C805)=28,IF(H805=0,0,Calculator!$G$35),0)</f>
        <v>0</v>
      </c>
      <c r="M805" s="29">
        <f ca="1">IF(I805&gt;0,IF(DAY($C805)=1,SUM(INDIRECT("I"&amp;(ROW(C804)-DAY(C804))):I804),0),0)</f>
        <v>0</v>
      </c>
      <c r="N805" s="29">
        <f ca="1">IF(C805&lt;Calculator!$G$27,0,IF(C805=Calculator!$G$27,Calculator!$G$39,IF(H805-K805&lt;=0,IF(D805&gt;Calculator!$G$39,IF(H805-K805+E805+L805+M805+Calculator!$G$39&gt;Calculator!$G$39,Calculator!$G$39-(H805+E805+L805+M805-K805),Calculator!$G$39),D805),0)))</f>
        <v>0</v>
      </c>
    </row>
    <row r="806" spans="1:14" ht="15.75" thickBot="1">
      <c r="A806" s="33" t="str">
        <f ca="1">IF(C806=Calculator!$H$27,"F",IF(Daily!D806+Daily!H806=0,IF(D805+H805&gt;0,"L",""),""))</f>
        <v/>
      </c>
      <c r="B806" s="34">
        <v>805</v>
      </c>
      <c r="C806" s="19">
        <f t="shared" ca="1" si="49"/>
        <v>46735</v>
      </c>
      <c r="D806" s="29">
        <f t="shared" ca="1" si="51"/>
        <v>219264.22968213205</v>
      </c>
      <c r="E806" s="29">
        <f ca="1">IF(C806&lt;Calculator!$D$26,0,IF(DAY($C806)=1,IF(D806-Calculator!$G$24&gt;0,Calculator!$G$24,D806),0))</f>
        <v>0</v>
      </c>
      <c r="F806" s="29">
        <f ca="1">IF(E806&gt;0,D806*Calculator!$G$22/12,0)</f>
        <v>0</v>
      </c>
      <c r="G806" s="29">
        <f ca="1">IF(E806&gt;0,(IFERROR(-PMT(Calculator!$G$22/12,Calculator!$G$23*12,Calculator!$G$20),0))-F806,0)</f>
        <v>0</v>
      </c>
      <c r="H806" s="29">
        <f t="shared" ca="1" si="52"/>
        <v>10323.795796511567</v>
      </c>
      <c r="I806" s="29">
        <f t="shared" ca="1" si="50"/>
        <v>1.8384841829404162</v>
      </c>
      <c r="J806" s="30">
        <f>Calculator!$G$40</f>
        <v>6.5000000000000002E-2</v>
      </c>
      <c r="K806" s="29">
        <f ca="1">IF(C806&gt;=Calculator!$G$27,IF(DAY($C806)=1,Calculator!$G$34/2,IF(DAY($C806)=15,Calculator!$G$34/2,0)),0)</f>
        <v>0</v>
      </c>
      <c r="L806" s="29">
        <f ca="1">IF(DAY($C806)=28,IF(H806=0,0,Calculator!$G$35),0)</f>
        <v>0</v>
      </c>
      <c r="M806" s="29">
        <f ca="1">IF(I806&gt;0,IF(DAY($C806)=1,SUM(INDIRECT("I"&amp;(ROW(C805)-DAY(C805))):I805),0),0)</f>
        <v>0</v>
      </c>
      <c r="N806" s="29">
        <f ca="1">IF(C806&lt;Calculator!$G$27,0,IF(C806=Calculator!$G$27,Calculator!$G$39,IF(H806-K806&lt;=0,IF(D806&gt;Calculator!$G$39,IF(H806-K806+E806+L806+M806+Calculator!$G$39&gt;Calculator!$G$39,Calculator!$G$39-(H806+E806+L806+M806-K806),Calculator!$G$39),D806),0)))</f>
        <v>0</v>
      </c>
    </row>
    <row r="807" spans="1:14" ht="15.75" thickBot="1">
      <c r="A807" s="33" t="str">
        <f ca="1">IF(C807=Calculator!$H$27,"F",IF(Daily!D807+Daily!H807=0,IF(D806+H806&gt;0,"L",""),""))</f>
        <v/>
      </c>
      <c r="B807" s="34">
        <v>806</v>
      </c>
      <c r="C807" s="19">
        <f t="shared" ca="1" si="49"/>
        <v>46736</v>
      </c>
      <c r="D807" s="29">
        <f t="shared" ca="1" si="51"/>
        <v>219264.22968213205</v>
      </c>
      <c r="E807" s="29">
        <f ca="1">IF(C807&lt;Calculator!$D$26,0,IF(DAY($C807)=1,IF(D807-Calculator!$G$24&gt;0,Calculator!$G$24,D807),0))</f>
        <v>0</v>
      </c>
      <c r="F807" s="29">
        <f ca="1">IF(E807&gt;0,D807*Calculator!$G$22/12,0)</f>
        <v>0</v>
      </c>
      <c r="G807" s="29">
        <f ca="1">IF(E807&gt;0,(IFERROR(-PMT(Calculator!$G$22/12,Calculator!$G$23*12,Calculator!$G$20),0))-F807,0)</f>
        <v>0</v>
      </c>
      <c r="H807" s="29">
        <f t="shared" ca="1" si="52"/>
        <v>10323.795796511567</v>
      </c>
      <c r="I807" s="29">
        <f t="shared" ca="1" si="50"/>
        <v>1.8384841829404162</v>
      </c>
      <c r="J807" s="30">
        <f>Calculator!$G$40</f>
        <v>6.5000000000000002E-2</v>
      </c>
      <c r="K807" s="29">
        <f ca="1">IF(C807&gt;=Calculator!$G$27,IF(DAY($C807)=1,Calculator!$G$34/2,IF(DAY($C807)=15,Calculator!$G$34/2,0)),0)</f>
        <v>4500</v>
      </c>
      <c r="L807" s="29">
        <f ca="1">IF(DAY($C807)=28,IF(H807=0,0,Calculator!$G$35),0)</f>
        <v>0</v>
      </c>
      <c r="M807" s="29">
        <f ca="1">IF(I807&gt;0,IF(DAY($C807)=1,SUM(INDIRECT("I"&amp;(ROW(C806)-DAY(C806))):I806),0),0)</f>
        <v>0</v>
      </c>
      <c r="N807" s="29">
        <f ca="1">IF(C807&lt;Calculator!$G$27,0,IF(C807=Calculator!$G$27,Calculator!$G$39,IF(H807-K807&lt;=0,IF(D807&gt;Calculator!$G$39,IF(H807-K807+E807+L807+M807+Calculator!$G$39&gt;Calculator!$G$39,Calculator!$G$39-(H807+E807+L807+M807-K807),Calculator!$G$39),D807),0)))</f>
        <v>0</v>
      </c>
    </row>
    <row r="808" spans="1:14" ht="15.75" thickBot="1">
      <c r="A808" s="33" t="str">
        <f ca="1">IF(C808=Calculator!$H$27,"F",IF(Daily!D808+Daily!H808=0,IF(D807+H807&gt;0,"L",""),""))</f>
        <v/>
      </c>
      <c r="B808" s="34">
        <v>807</v>
      </c>
      <c r="C808" s="19">
        <f t="shared" ca="1" si="49"/>
        <v>46737</v>
      </c>
      <c r="D808" s="29">
        <f t="shared" ca="1" si="51"/>
        <v>219264.22968213205</v>
      </c>
      <c r="E808" s="29">
        <f ca="1">IF(C808&lt;Calculator!$D$26,0,IF(DAY($C808)=1,IF(D808-Calculator!$G$24&gt;0,Calculator!$G$24,D808),0))</f>
        <v>0</v>
      </c>
      <c r="F808" s="29">
        <f ca="1">IF(E808&gt;0,D808*Calculator!$G$22/12,0)</f>
        <v>0</v>
      </c>
      <c r="G808" s="29">
        <f ca="1">IF(E808&gt;0,(IFERROR(-PMT(Calculator!$G$22/12,Calculator!$G$23*12,Calculator!$G$20),0))-F808,0)</f>
        <v>0</v>
      </c>
      <c r="H808" s="29">
        <f t="shared" ca="1" si="52"/>
        <v>5823.7957965115675</v>
      </c>
      <c r="I808" s="29">
        <f t="shared" ca="1" si="50"/>
        <v>1.0371143199267177</v>
      </c>
      <c r="J808" s="30">
        <f>Calculator!$G$40</f>
        <v>6.5000000000000002E-2</v>
      </c>
      <c r="K808" s="29">
        <f ca="1">IF(C808&gt;=Calculator!$G$27,IF(DAY($C808)=1,Calculator!$G$34/2,IF(DAY($C808)=15,Calculator!$G$34/2,0)),0)</f>
        <v>0</v>
      </c>
      <c r="L808" s="29">
        <f ca="1">IF(DAY($C808)=28,IF(H808=0,0,Calculator!$G$35),0)</f>
        <v>0</v>
      </c>
      <c r="M808" s="29">
        <f ca="1">IF(I808&gt;0,IF(DAY($C808)=1,SUM(INDIRECT("I"&amp;(ROW(C807)-DAY(C807))):I807),0),0)</f>
        <v>0</v>
      </c>
      <c r="N808" s="29">
        <f ca="1">IF(C808&lt;Calculator!$G$27,0,IF(C808=Calculator!$G$27,Calculator!$G$39,IF(H808-K808&lt;=0,IF(D808&gt;Calculator!$G$39,IF(H808-K808+E808+L808+M808+Calculator!$G$39&gt;Calculator!$G$39,Calculator!$G$39-(H808+E808+L808+M808-K808),Calculator!$G$39),D808),0)))</f>
        <v>0</v>
      </c>
    </row>
    <row r="809" spans="1:14" ht="15.75" thickBot="1">
      <c r="A809" s="33" t="str">
        <f ca="1">IF(C809=Calculator!$H$27,"F",IF(Daily!D809+Daily!H809=0,IF(D808+H808&gt;0,"L",""),""))</f>
        <v/>
      </c>
      <c r="B809" s="34">
        <v>808</v>
      </c>
      <c r="C809" s="19">
        <f t="shared" ca="1" si="49"/>
        <v>46738</v>
      </c>
      <c r="D809" s="29">
        <f t="shared" ca="1" si="51"/>
        <v>219264.22968213205</v>
      </c>
      <c r="E809" s="29">
        <f ca="1">IF(C809&lt;Calculator!$D$26,0,IF(DAY($C809)=1,IF(D809-Calculator!$G$24&gt;0,Calculator!$G$24,D809),0))</f>
        <v>0</v>
      </c>
      <c r="F809" s="29">
        <f ca="1">IF(E809&gt;0,D809*Calculator!$G$22/12,0)</f>
        <v>0</v>
      </c>
      <c r="G809" s="29">
        <f ca="1">IF(E809&gt;0,(IFERROR(-PMT(Calculator!$G$22/12,Calculator!$G$23*12,Calculator!$G$20),0))-F809,0)</f>
        <v>0</v>
      </c>
      <c r="H809" s="29">
        <f t="shared" ca="1" si="52"/>
        <v>5823.7957965115675</v>
      </c>
      <c r="I809" s="29">
        <f t="shared" ca="1" si="50"/>
        <v>1.0371143199267177</v>
      </c>
      <c r="J809" s="30">
        <f>Calculator!$G$40</f>
        <v>6.5000000000000002E-2</v>
      </c>
      <c r="K809" s="29">
        <f ca="1">IF(C809&gt;=Calculator!$G$27,IF(DAY($C809)=1,Calculator!$G$34/2,IF(DAY($C809)=15,Calculator!$G$34/2,0)),0)</f>
        <v>0</v>
      </c>
      <c r="L809" s="29">
        <f ca="1">IF(DAY($C809)=28,IF(H809=0,0,Calculator!$G$35),0)</f>
        <v>0</v>
      </c>
      <c r="M809" s="29">
        <f ca="1">IF(I809&gt;0,IF(DAY($C809)=1,SUM(INDIRECT("I"&amp;(ROW(C808)-DAY(C808))):I808),0),0)</f>
        <v>0</v>
      </c>
      <c r="N809" s="29">
        <f ca="1">IF(C809&lt;Calculator!$G$27,0,IF(C809=Calculator!$G$27,Calculator!$G$39,IF(H809-K809&lt;=0,IF(D809&gt;Calculator!$G$39,IF(H809-K809+E809+L809+M809+Calculator!$G$39&gt;Calculator!$G$39,Calculator!$G$39-(H809+E809+L809+M809-K809),Calculator!$G$39),D809),0)))</f>
        <v>0</v>
      </c>
    </row>
    <row r="810" spans="1:14" ht="15.75" thickBot="1">
      <c r="A810" s="33" t="str">
        <f ca="1">IF(C810=Calculator!$H$27,"F",IF(Daily!D810+Daily!H810=0,IF(D809+H809&gt;0,"L",""),""))</f>
        <v/>
      </c>
      <c r="B810" s="34">
        <v>809</v>
      </c>
      <c r="C810" s="19">
        <f t="shared" ca="1" si="49"/>
        <v>46739</v>
      </c>
      <c r="D810" s="29">
        <f t="shared" ca="1" si="51"/>
        <v>219264.22968213205</v>
      </c>
      <c r="E810" s="29">
        <f ca="1">IF(C810&lt;Calculator!$D$26,0,IF(DAY($C810)=1,IF(D810-Calculator!$G$24&gt;0,Calculator!$G$24,D810),0))</f>
        <v>0</v>
      </c>
      <c r="F810" s="29">
        <f ca="1">IF(E810&gt;0,D810*Calculator!$G$22/12,0)</f>
        <v>0</v>
      </c>
      <c r="G810" s="29">
        <f ca="1">IF(E810&gt;0,(IFERROR(-PMT(Calculator!$G$22/12,Calculator!$G$23*12,Calculator!$G$20),0))-F810,0)</f>
        <v>0</v>
      </c>
      <c r="H810" s="29">
        <f t="shared" ca="1" si="52"/>
        <v>5823.7957965115675</v>
      </c>
      <c r="I810" s="29">
        <f t="shared" ca="1" si="50"/>
        <v>1.0371143199267177</v>
      </c>
      <c r="J810" s="30">
        <f>Calculator!$G$40</f>
        <v>6.5000000000000002E-2</v>
      </c>
      <c r="K810" s="29">
        <f ca="1">IF(C810&gt;=Calculator!$G$27,IF(DAY($C810)=1,Calculator!$G$34/2,IF(DAY($C810)=15,Calculator!$G$34/2,0)),0)</f>
        <v>0</v>
      </c>
      <c r="L810" s="29">
        <f ca="1">IF(DAY($C810)=28,IF(H810=0,0,Calculator!$G$35),0)</f>
        <v>0</v>
      </c>
      <c r="M810" s="29">
        <f ca="1">IF(I810&gt;0,IF(DAY($C810)=1,SUM(INDIRECT("I"&amp;(ROW(C809)-DAY(C809))):I809),0),0)</f>
        <v>0</v>
      </c>
      <c r="N810" s="29">
        <f ca="1">IF(C810&lt;Calculator!$G$27,0,IF(C810=Calculator!$G$27,Calculator!$G$39,IF(H810-K810&lt;=0,IF(D810&gt;Calculator!$G$39,IF(H810-K810+E810+L810+M810+Calculator!$G$39&gt;Calculator!$G$39,Calculator!$G$39-(H810+E810+L810+M810-K810),Calculator!$G$39),D810),0)))</f>
        <v>0</v>
      </c>
    </row>
    <row r="811" spans="1:14" ht="15.75" thickBot="1">
      <c r="A811" s="33" t="str">
        <f ca="1">IF(C811=Calculator!$H$27,"F",IF(Daily!D811+Daily!H811=0,IF(D810+H810&gt;0,"L",""),""))</f>
        <v/>
      </c>
      <c r="B811" s="34">
        <v>810</v>
      </c>
      <c r="C811" s="19">
        <f t="shared" ca="1" si="49"/>
        <v>46740</v>
      </c>
      <c r="D811" s="29">
        <f t="shared" ca="1" si="51"/>
        <v>219264.22968213205</v>
      </c>
      <c r="E811" s="29">
        <f ca="1">IF(C811&lt;Calculator!$D$26,0,IF(DAY($C811)=1,IF(D811-Calculator!$G$24&gt;0,Calculator!$G$24,D811),0))</f>
        <v>0</v>
      </c>
      <c r="F811" s="29">
        <f ca="1">IF(E811&gt;0,D811*Calculator!$G$22/12,0)</f>
        <v>0</v>
      </c>
      <c r="G811" s="29">
        <f ca="1">IF(E811&gt;0,(IFERROR(-PMT(Calculator!$G$22/12,Calculator!$G$23*12,Calculator!$G$20),0))-F811,0)</f>
        <v>0</v>
      </c>
      <c r="H811" s="29">
        <f t="shared" ca="1" si="52"/>
        <v>5823.7957965115675</v>
      </c>
      <c r="I811" s="29">
        <f t="shared" ca="1" si="50"/>
        <v>1.0371143199267177</v>
      </c>
      <c r="J811" s="30">
        <f>Calculator!$G$40</f>
        <v>6.5000000000000002E-2</v>
      </c>
      <c r="K811" s="29">
        <f ca="1">IF(C811&gt;=Calculator!$G$27,IF(DAY($C811)=1,Calculator!$G$34/2,IF(DAY($C811)=15,Calculator!$G$34/2,0)),0)</f>
        <v>0</v>
      </c>
      <c r="L811" s="29">
        <f ca="1">IF(DAY($C811)=28,IF(H811=0,0,Calculator!$G$35),0)</f>
        <v>0</v>
      </c>
      <c r="M811" s="29">
        <f ca="1">IF(I811&gt;0,IF(DAY($C811)=1,SUM(INDIRECT("I"&amp;(ROW(C810)-DAY(C810))):I810),0),0)</f>
        <v>0</v>
      </c>
      <c r="N811" s="29">
        <f ca="1">IF(C811&lt;Calculator!$G$27,0,IF(C811=Calculator!$G$27,Calculator!$G$39,IF(H811-K811&lt;=0,IF(D811&gt;Calculator!$G$39,IF(H811-K811+E811+L811+M811+Calculator!$G$39&gt;Calculator!$G$39,Calculator!$G$39-(H811+E811+L811+M811-K811),Calculator!$G$39),D811),0)))</f>
        <v>0</v>
      </c>
    </row>
    <row r="812" spans="1:14" ht="15.75" thickBot="1">
      <c r="A812" s="33" t="str">
        <f ca="1">IF(C812=Calculator!$H$27,"F",IF(Daily!D812+Daily!H812=0,IF(D811+H811&gt;0,"L",""),""))</f>
        <v/>
      </c>
      <c r="B812" s="34">
        <v>811</v>
      </c>
      <c r="C812" s="19">
        <f t="shared" ca="1" si="49"/>
        <v>46741</v>
      </c>
      <c r="D812" s="29">
        <f t="shared" ca="1" si="51"/>
        <v>219264.22968213205</v>
      </c>
      <c r="E812" s="29">
        <f ca="1">IF(C812&lt;Calculator!$D$26,0,IF(DAY($C812)=1,IF(D812-Calculator!$G$24&gt;0,Calculator!$G$24,D812),0))</f>
        <v>0</v>
      </c>
      <c r="F812" s="29">
        <f ca="1">IF(E812&gt;0,D812*Calculator!$G$22/12,0)</f>
        <v>0</v>
      </c>
      <c r="G812" s="29">
        <f ca="1">IF(E812&gt;0,(IFERROR(-PMT(Calculator!$G$22/12,Calculator!$G$23*12,Calculator!$G$20),0))-F812,0)</f>
        <v>0</v>
      </c>
      <c r="H812" s="29">
        <f t="shared" ca="1" si="52"/>
        <v>5823.7957965115675</v>
      </c>
      <c r="I812" s="29">
        <f t="shared" ca="1" si="50"/>
        <v>1.0371143199267177</v>
      </c>
      <c r="J812" s="30">
        <f>Calculator!$G$40</f>
        <v>6.5000000000000002E-2</v>
      </c>
      <c r="K812" s="29">
        <f ca="1">IF(C812&gt;=Calculator!$G$27,IF(DAY($C812)=1,Calculator!$G$34/2,IF(DAY($C812)=15,Calculator!$G$34/2,0)),0)</f>
        <v>0</v>
      </c>
      <c r="L812" s="29">
        <f ca="1">IF(DAY($C812)=28,IF(H812=0,0,Calculator!$G$35),0)</f>
        <v>0</v>
      </c>
      <c r="M812" s="29">
        <f ca="1">IF(I812&gt;0,IF(DAY($C812)=1,SUM(INDIRECT("I"&amp;(ROW(C811)-DAY(C811))):I811),0),0)</f>
        <v>0</v>
      </c>
      <c r="N812" s="29">
        <f ca="1">IF(C812&lt;Calculator!$G$27,0,IF(C812=Calculator!$G$27,Calculator!$G$39,IF(H812-K812&lt;=0,IF(D812&gt;Calculator!$G$39,IF(H812-K812+E812+L812+M812+Calculator!$G$39&gt;Calculator!$G$39,Calculator!$G$39-(H812+E812+L812+M812-K812),Calculator!$G$39),D812),0)))</f>
        <v>0</v>
      </c>
    </row>
    <row r="813" spans="1:14" ht="15.75" thickBot="1">
      <c r="A813" s="33" t="str">
        <f ca="1">IF(C813=Calculator!$H$27,"F",IF(Daily!D813+Daily!H813=0,IF(D812+H812&gt;0,"L",""),""))</f>
        <v/>
      </c>
      <c r="B813" s="34">
        <v>812</v>
      </c>
      <c r="C813" s="19">
        <f t="shared" ca="1" si="49"/>
        <v>46742</v>
      </c>
      <c r="D813" s="29">
        <f t="shared" ca="1" si="51"/>
        <v>219264.22968213205</v>
      </c>
      <c r="E813" s="29">
        <f ca="1">IF(C813&lt;Calculator!$D$26,0,IF(DAY($C813)=1,IF(D813-Calculator!$G$24&gt;0,Calculator!$G$24,D813),0))</f>
        <v>0</v>
      </c>
      <c r="F813" s="29">
        <f ca="1">IF(E813&gt;0,D813*Calculator!$G$22/12,0)</f>
        <v>0</v>
      </c>
      <c r="G813" s="29">
        <f ca="1">IF(E813&gt;0,(IFERROR(-PMT(Calculator!$G$22/12,Calculator!$G$23*12,Calculator!$G$20),0))-F813,0)</f>
        <v>0</v>
      </c>
      <c r="H813" s="29">
        <f t="shared" ca="1" si="52"/>
        <v>5823.7957965115675</v>
      </c>
      <c r="I813" s="29">
        <f t="shared" ca="1" si="50"/>
        <v>1.0371143199267177</v>
      </c>
      <c r="J813" s="30">
        <f>Calculator!$G$40</f>
        <v>6.5000000000000002E-2</v>
      </c>
      <c r="K813" s="29">
        <f ca="1">IF(C813&gt;=Calculator!$G$27,IF(DAY($C813)=1,Calculator!$G$34/2,IF(DAY($C813)=15,Calculator!$G$34/2,0)),0)</f>
        <v>0</v>
      </c>
      <c r="L813" s="29">
        <f ca="1">IF(DAY($C813)=28,IF(H813=0,0,Calculator!$G$35),0)</f>
        <v>0</v>
      </c>
      <c r="M813" s="29">
        <f ca="1">IF(I813&gt;0,IF(DAY($C813)=1,SUM(INDIRECT("I"&amp;(ROW(C812)-DAY(C812))):I812),0),0)</f>
        <v>0</v>
      </c>
      <c r="N813" s="29">
        <f ca="1">IF(C813&lt;Calculator!$G$27,0,IF(C813=Calculator!$G$27,Calculator!$G$39,IF(H813-K813&lt;=0,IF(D813&gt;Calculator!$G$39,IF(H813-K813+E813+L813+M813+Calculator!$G$39&gt;Calculator!$G$39,Calculator!$G$39-(H813+E813+L813+M813-K813),Calculator!$G$39),D813),0)))</f>
        <v>0</v>
      </c>
    </row>
    <row r="814" spans="1:14" ht="15.75" thickBot="1">
      <c r="A814" s="33" t="str">
        <f ca="1">IF(C814=Calculator!$H$27,"F",IF(Daily!D814+Daily!H814=0,IF(D813+H813&gt;0,"L",""),""))</f>
        <v/>
      </c>
      <c r="B814" s="34">
        <v>813</v>
      </c>
      <c r="C814" s="19">
        <f t="shared" ca="1" si="49"/>
        <v>46743</v>
      </c>
      <c r="D814" s="29">
        <f t="shared" ca="1" si="51"/>
        <v>219264.22968213205</v>
      </c>
      <c r="E814" s="29">
        <f ca="1">IF(C814&lt;Calculator!$D$26,0,IF(DAY($C814)=1,IF(D814-Calculator!$G$24&gt;0,Calculator!$G$24,D814),0))</f>
        <v>0</v>
      </c>
      <c r="F814" s="29">
        <f ca="1">IF(E814&gt;0,D814*Calculator!$G$22/12,0)</f>
        <v>0</v>
      </c>
      <c r="G814" s="29">
        <f ca="1">IF(E814&gt;0,(IFERROR(-PMT(Calculator!$G$22/12,Calculator!$G$23*12,Calculator!$G$20),0))-F814,0)</f>
        <v>0</v>
      </c>
      <c r="H814" s="29">
        <f t="shared" ca="1" si="52"/>
        <v>5823.7957965115675</v>
      </c>
      <c r="I814" s="29">
        <f t="shared" ca="1" si="50"/>
        <v>1.0371143199267177</v>
      </c>
      <c r="J814" s="30">
        <f>Calculator!$G$40</f>
        <v>6.5000000000000002E-2</v>
      </c>
      <c r="K814" s="29">
        <f ca="1">IF(C814&gt;=Calculator!$G$27,IF(DAY($C814)=1,Calculator!$G$34/2,IF(DAY($C814)=15,Calculator!$G$34/2,0)),0)</f>
        <v>0</v>
      </c>
      <c r="L814" s="29">
        <f ca="1">IF(DAY($C814)=28,IF(H814=0,0,Calculator!$G$35),0)</f>
        <v>0</v>
      </c>
      <c r="M814" s="29">
        <f ca="1">IF(I814&gt;0,IF(DAY($C814)=1,SUM(INDIRECT("I"&amp;(ROW(C813)-DAY(C813))):I813),0),0)</f>
        <v>0</v>
      </c>
      <c r="N814" s="29">
        <f ca="1">IF(C814&lt;Calculator!$G$27,0,IF(C814=Calculator!$G$27,Calculator!$G$39,IF(H814-K814&lt;=0,IF(D814&gt;Calculator!$G$39,IF(H814-K814+E814+L814+M814+Calculator!$G$39&gt;Calculator!$G$39,Calculator!$G$39-(H814+E814+L814+M814-K814),Calculator!$G$39),D814),0)))</f>
        <v>0</v>
      </c>
    </row>
    <row r="815" spans="1:14" ht="15.75" thickBot="1">
      <c r="A815" s="33" t="str">
        <f ca="1">IF(C815=Calculator!$H$27,"F",IF(Daily!D815+Daily!H815=0,IF(D814+H814&gt;0,"L",""),""))</f>
        <v/>
      </c>
      <c r="B815" s="34">
        <v>814</v>
      </c>
      <c r="C815" s="19">
        <f t="shared" ca="1" si="49"/>
        <v>46744</v>
      </c>
      <c r="D815" s="29">
        <f t="shared" ca="1" si="51"/>
        <v>219264.22968213205</v>
      </c>
      <c r="E815" s="29">
        <f ca="1">IF(C815&lt;Calculator!$D$26,0,IF(DAY($C815)=1,IF(D815-Calculator!$G$24&gt;0,Calculator!$G$24,D815),0))</f>
        <v>0</v>
      </c>
      <c r="F815" s="29">
        <f ca="1">IF(E815&gt;0,D815*Calculator!$G$22/12,0)</f>
        <v>0</v>
      </c>
      <c r="G815" s="29">
        <f ca="1">IF(E815&gt;0,(IFERROR(-PMT(Calculator!$G$22/12,Calculator!$G$23*12,Calculator!$G$20),0))-F815,0)</f>
        <v>0</v>
      </c>
      <c r="H815" s="29">
        <f t="shared" ca="1" si="52"/>
        <v>5823.7957965115675</v>
      </c>
      <c r="I815" s="29">
        <f t="shared" ca="1" si="50"/>
        <v>1.0371143199267177</v>
      </c>
      <c r="J815" s="30">
        <f>Calculator!$G$40</f>
        <v>6.5000000000000002E-2</v>
      </c>
      <c r="K815" s="29">
        <f ca="1">IF(C815&gt;=Calculator!$G$27,IF(DAY($C815)=1,Calculator!$G$34/2,IF(DAY($C815)=15,Calculator!$G$34/2,0)),0)</f>
        <v>0</v>
      </c>
      <c r="L815" s="29">
        <f ca="1">IF(DAY($C815)=28,IF(H815=0,0,Calculator!$G$35),0)</f>
        <v>0</v>
      </c>
      <c r="M815" s="29">
        <f ca="1">IF(I815&gt;0,IF(DAY($C815)=1,SUM(INDIRECT("I"&amp;(ROW(C814)-DAY(C814))):I814),0),0)</f>
        <v>0</v>
      </c>
      <c r="N815" s="29">
        <f ca="1">IF(C815&lt;Calculator!$G$27,0,IF(C815=Calculator!$G$27,Calculator!$G$39,IF(H815-K815&lt;=0,IF(D815&gt;Calculator!$G$39,IF(H815-K815+E815+L815+M815+Calculator!$G$39&gt;Calculator!$G$39,Calculator!$G$39-(H815+E815+L815+M815-K815),Calculator!$G$39),D815),0)))</f>
        <v>0</v>
      </c>
    </row>
    <row r="816" spans="1:14" ht="15.75" thickBot="1">
      <c r="A816" s="33" t="str">
        <f ca="1">IF(C816=Calculator!$H$27,"F",IF(Daily!D816+Daily!H816=0,IF(D815+H815&gt;0,"L",""),""))</f>
        <v/>
      </c>
      <c r="B816" s="34">
        <v>815</v>
      </c>
      <c r="C816" s="19">
        <f t="shared" ca="1" si="49"/>
        <v>46745</v>
      </c>
      <c r="D816" s="29">
        <f t="shared" ca="1" si="51"/>
        <v>219264.22968213205</v>
      </c>
      <c r="E816" s="29">
        <f ca="1">IF(C816&lt;Calculator!$D$26,0,IF(DAY($C816)=1,IF(D816-Calculator!$G$24&gt;0,Calculator!$G$24,D816),0))</f>
        <v>0</v>
      </c>
      <c r="F816" s="29">
        <f ca="1">IF(E816&gt;0,D816*Calculator!$G$22/12,0)</f>
        <v>0</v>
      </c>
      <c r="G816" s="29">
        <f ca="1">IF(E816&gt;0,(IFERROR(-PMT(Calculator!$G$22/12,Calculator!$G$23*12,Calculator!$G$20),0))-F816,0)</f>
        <v>0</v>
      </c>
      <c r="H816" s="29">
        <f t="shared" ca="1" si="52"/>
        <v>5823.7957965115675</v>
      </c>
      <c r="I816" s="29">
        <f t="shared" ca="1" si="50"/>
        <v>1.0371143199267177</v>
      </c>
      <c r="J816" s="30">
        <f>Calculator!$G$40</f>
        <v>6.5000000000000002E-2</v>
      </c>
      <c r="K816" s="29">
        <f ca="1">IF(C816&gt;=Calculator!$G$27,IF(DAY($C816)=1,Calculator!$G$34/2,IF(DAY($C816)=15,Calculator!$G$34/2,0)),0)</f>
        <v>0</v>
      </c>
      <c r="L816" s="29">
        <f ca="1">IF(DAY($C816)=28,IF(H816=0,0,Calculator!$G$35),0)</f>
        <v>0</v>
      </c>
      <c r="M816" s="29">
        <f ca="1">IF(I816&gt;0,IF(DAY($C816)=1,SUM(INDIRECT("I"&amp;(ROW(C815)-DAY(C815))):I815),0),0)</f>
        <v>0</v>
      </c>
      <c r="N816" s="29">
        <f ca="1">IF(C816&lt;Calculator!$G$27,0,IF(C816=Calculator!$G$27,Calculator!$G$39,IF(H816-K816&lt;=0,IF(D816&gt;Calculator!$G$39,IF(H816-K816+E816+L816+M816+Calculator!$G$39&gt;Calculator!$G$39,Calculator!$G$39-(H816+E816+L816+M816-K816),Calculator!$G$39),D816),0)))</f>
        <v>0</v>
      </c>
    </row>
    <row r="817" spans="1:14" ht="15.75" thickBot="1">
      <c r="A817" s="33" t="str">
        <f ca="1">IF(C817=Calculator!$H$27,"F",IF(Daily!D817+Daily!H817=0,IF(D816+H816&gt;0,"L",""),""))</f>
        <v/>
      </c>
      <c r="B817" s="34">
        <v>816</v>
      </c>
      <c r="C817" s="19">
        <f t="shared" ca="1" si="49"/>
        <v>46746</v>
      </c>
      <c r="D817" s="29">
        <f t="shared" ca="1" si="51"/>
        <v>219264.22968213205</v>
      </c>
      <c r="E817" s="29">
        <f ca="1">IF(C817&lt;Calculator!$D$26,0,IF(DAY($C817)=1,IF(D817-Calculator!$G$24&gt;0,Calculator!$G$24,D817),0))</f>
        <v>0</v>
      </c>
      <c r="F817" s="29">
        <f ca="1">IF(E817&gt;0,D817*Calculator!$G$22/12,0)</f>
        <v>0</v>
      </c>
      <c r="G817" s="29">
        <f ca="1">IF(E817&gt;0,(IFERROR(-PMT(Calculator!$G$22/12,Calculator!$G$23*12,Calculator!$G$20),0))-F817,0)</f>
        <v>0</v>
      </c>
      <c r="H817" s="29">
        <f t="shared" ca="1" si="52"/>
        <v>5823.7957965115675</v>
      </c>
      <c r="I817" s="29">
        <f t="shared" ca="1" si="50"/>
        <v>1.0371143199267177</v>
      </c>
      <c r="J817" s="30">
        <f>Calculator!$G$40</f>
        <v>6.5000000000000002E-2</v>
      </c>
      <c r="K817" s="29">
        <f ca="1">IF(C817&gt;=Calculator!$G$27,IF(DAY($C817)=1,Calculator!$G$34/2,IF(DAY($C817)=15,Calculator!$G$34/2,0)),0)</f>
        <v>0</v>
      </c>
      <c r="L817" s="29">
        <f ca="1">IF(DAY($C817)=28,IF(H817=0,0,Calculator!$G$35),0)</f>
        <v>0</v>
      </c>
      <c r="M817" s="29">
        <f ca="1">IF(I817&gt;0,IF(DAY($C817)=1,SUM(INDIRECT("I"&amp;(ROW(C816)-DAY(C816))):I816),0),0)</f>
        <v>0</v>
      </c>
      <c r="N817" s="29">
        <f ca="1">IF(C817&lt;Calculator!$G$27,0,IF(C817=Calculator!$G$27,Calculator!$G$39,IF(H817-K817&lt;=0,IF(D817&gt;Calculator!$G$39,IF(H817-K817+E817+L817+M817+Calculator!$G$39&gt;Calculator!$G$39,Calculator!$G$39-(H817+E817+L817+M817-K817),Calculator!$G$39),D817),0)))</f>
        <v>0</v>
      </c>
    </row>
    <row r="818" spans="1:14" ht="15.75" thickBot="1">
      <c r="A818" s="33" t="str">
        <f ca="1">IF(C818=Calculator!$H$27,"F",IF(Daily!D818+Daily!H818=0,IF(D817+H817&gt;0,"L",""),""))</f>
        <v/>
      </c>
      <c r="B818" s="34">
        <v>817</v>
      </c>
      <c r="C818" s="19">
        <f t="shared" ca="1" si="49"/>
        <v>46747</v>
      </c>
      <c r="D818" s="29">
        <f t="shared" ca="1" si="51"/>
        <v>219264.22968213205</v>
      </c>
      <c r="E818" s="29">
        <f ca="1">IF(C818&lt;Calculator!$D$26,0,IF(DAY($C818)=1,IF(D818-Calculator!$G$24&gt;0,Calculator!$G$24,D818),0))</f>
        <v>0</v>
      </c>
      <c r="F818" s="29">
        <f ca="1">IF(E818&gt;0,D818*Calculator!$G$22/12,0)</f>
        <v>0</v>
      </c>
      <c r="G818" s="29">
        <f ca="1">IF(E818&gt;0,(IFERROR(-PMT(Calculator!$G$22/12,Calculator!$G$23*12,Calculator!$G$20),0))-F818,0)</f>
        <v>0</v>
      </c>
      <c r="H818" s="29">
        <f t="shared" ca="1" si="52"/>
        <v>5823.7957965115675</v>
      </c>
      <c r="I818" s="29">
        <f t="shared" ca="1" si="50"/>
        <v>1.0371143199267177</v>
      </c>
      <c r="J818" s="30">
        <f>Calculator!$G$40</f>
        <v>6.5000000000000002E-2</v>
      </c>
      <c r="K818" s="29">
        <f ca="1">IF(C818&gt;=Calculator!$G$27,IF(DAY($C818)=1,Calculator!$G$34/2,IF(DAY($C818)=15,Calculator!$G$34/2,0)),0)</f>
        <v>0</v>
      </c>
      <c r="L818" s="29">
        <f ca="1">IF(DAY($C818)=28,IF(H818=0,0,Calculator!$G$35),0)</f>
        <v>0</v>
      </c>
      <c r="M818" s="29">
        <f ca="1">IF(I818&gt;0,IF(DAY($C818)=1,SUM(INDIRECT("I"&amp;(ROW(C817)-DAY(C817))):I817),0),0)</f>
        <v>0</v>
      </c>
      <c r="N818" s="29">
        <f ca="1">IF(C818&lt;Calculator!$G$27,0,IF(C818=Calculator!$G$27,Calculator!$G$39,IF(H818-K818&lt;=0,IF(D818&gt;Calculator!$G$39,IF(H818-K818+E818+L818+M818+Calculator!$G$39&gt;Calculator!$G$39,Calculator!$G$39-(H818+E818+L818+M818-K818),Calculator!$G$39),D818),0)))</f>
        <v>0</v>
      </c>
    </row>
    <row r="819" spans="1:14" ht="15.75" thickBot="1">
      <c r="A819" s="33" t="str">
        <f ca="1">IF(C819=Calculator!$H$27,"F",IF(Daily!D819+Daily!H819=0,IF(D818+H818&gt;0,"L",""),""))</f>
        <v/>
      </c>
      <c r="B819" s="34">
        <v>818</v>
      </c>
      <c r="C819" s="19">
        <f t="shared" ca="1" si="49"/>
        <v>46748</v>
      </c>
      <c r="D819" s="29">
        <f t="shared" ca="1" si="51"/>
        <v>219264.22968213205</v>
      </c>
      <c r="E819" s="29">
        <f ca="1">IF(C819&lt;Calculator!$D$26,0,IF(DAY($C819)=1,IF(D819-Calculator!$G$24&gt;0,Calculator!$G$24,D819),0))</f>
        <v>0</v>
      </c>
      <c r="F819" s="29">
        <f ca="1">IF(E819&gt;0,D819*Calculator!$G$22/12,0)</f>
        <v>0</v>
      </c>
      <c r="G819" s="29">
        <f ca="1">IF(E819&gt;0,(IFERROR(-PMT(Calculator!$G$22/12,Calculator!$G$23*12,Calculator!$G$20),0))-F819,0)</f>
        <v>0</v>
      </c>
      <c r="H819" s="29">
        <f t="shared" ca="1" si="52"/>
        <v>5823.7957965115675</v>
      </c>
      <c r="I819" s="29">
        <f t="shared" ca="1" si="50"/>
        <v>1.0371143199267177</v>
      </c>
      <c r="J819" s="30">
        <f>Calculator!$G$40</f>
        <v>6.5000000000000002E-2</v>
      </c>
      <c r="K819" s="29">
        <f ca="1">IF(C819&gt;=Calculator!$G$27,IF(DAY($C819)=1,Calculator!$G$34/2,IF(DAY($C819)=15,Calculator!$G$34/2,0)),0)</f>
        <v>0</v>
      </c>
      <c r="L819" s="29">
        <f ca="1">IF(DAY($C819)=28,IF(H819=0,0,Calculator!$G$35),0)</f>
        <v>0</v>
      </c>
      <c r="M819" s="29">
        <f ca="1">IF(I819&gt;0,IF(DAY($C819)=1,SUM(INDIRECT("I"&amp;(ROW(C818)-DAY(C818))):I818),0),0)</f>
        <v>0</v>
      </c>
      <c r="N819" s="29">
        <f ca="1">IF(C819&lt;Calculator!$G$27,0,IF(C819=Calculator!$G$27,Calculator!$G$39,IF(H819-K819&lt;=0,IF(D819&gt;Calculator!$G$39,IF(H819-K819+E819+L819+M819+Calculator!$G$39&gt;Calculator!$G$39,Calculator!$G$39-(H819+E819+L819+M819-K819),Calculator!$G$39),D819),0)))</f>
        <v>0</v>
      </c>
    </row>
    <row r="820" spans="1:14" ht="15.75" thickBot="1">
      <c r="A820" s="33" t="str">
        <f ca="1">IF(C820=Calculator!$H$27,"F",IF(Daily!D820+Daily!H820=0,IF(D819+H819&gt;0,"L",""),""))</f>
        <v/>
      </c>
      <c r="B820" s="34">
        <v>819</v>
      </c>
      <c r="C820" s="19">
        <f t="shared" ca="1" si="49"/>
        <v>46749</v>
      </c>
      <c r="D820" s="29">
        <f t="shared" ca="1" si="51"/>
        <v>219264.22968213205</v>
      </c>
      <c r="E820" s="29">
        <f ca="1">IF(C820&lt;Calculator!$D$26,0,IF(DAY($C820)=1,IF(D820-Calculator!$G$24&gt;0,Calculator!$G$24,D820),0))</f>
        <v>0</v>
      </c>
      <c r="F820" s="29">
        <f ca="1">IF(E820&gt;0,D820*Calculator!$G$22/12,0)</f>
        <v>0</v>
      </c>
      <c r="G820" s="29">
        <f ca="1">IF(E820&gt;0,(IFERROR(-PMT(Calculator!$G$22/12,Calculator!$G$23*12,Calculator!$G$20),0))-F820,0)</f>
        <v>0</v>
      </c>
      <c r="H820" s="29">
        <f t="shared" ca="1" si="52"/>
        <v>5823.7957965115675</v>
      </c>
      <c r="I820" s="29">
        <f t="shared" ca="1" si="50"/>
        <v>1.0371143199267177</v>
      </c>
      <c r="J820" s="30">
        <f>Calculator!$G$40</f>
        <v>6.5000000000000002E-2</v>
      </c>
      <c r="K820" s="29">
        <f ca="1">IF(C820&gt;=Calculator!$G$27,IF(DAY($C820)=1,Calculator!$G$34/2,IF(DAY($C820)=15,Calculator!$G$34/2,0)),0)</f>
        <v>0</v>
      </c>
      <c r="L820" s="29">
        <f ca="1">IF(DAY($C820)=28,IF(H820=0,0,Calculator!$G$35),0)</f>
        <v>5000</v>
      </c>
      <c r="M820" s="29">
        <f ca="1">IF(I820&gt;0,IF(DAY($C820)=1,SUM(INDIRECT("I"&amp;(ROW(C819)-DAY(C819))):I819),0),0)</f>
        <v>0</v>
      </c>
      <c r="N820" s="29">
        <f ca="1">IF(C820&lt;Calculator!$G$27,0,IF(C820=Calculator!$G$27,Calculator!$G$39,IF(H820-K820&lt;=0,IF(D820&gt;Calculator!$G$39,IF(H820-K820+E820+L820+M820+Calculator!$G$39&gt;Calculator!$G$39,Calculator!$G$39-(H820+E820+L820+M820-K820),Calculator!$G$39),D820),0)))</f>
        <v>0</v>
      </c>
    </row>
    <row r="821" spans="1:14" ht="15.75" thickBot="1">
      <c r="A821" s="33" t="str">
        <f ca="1">IF(C821=Calculator!$H$27,"F",IF(Daily!D821+Daily!H821=0,IF(D820+H820&gt;0,"L",""),""))</f>
        <v/>
      </c>
      <c r="B821" s="34">
        <v>820</v>
      </c>
      <c r="C821" s="19">
        <f t="shared" ca="1" si="49"/>
        <v>46750</v>
      </c>
      <c r="D821" s="29">
        <f t="shared" ca="1" si="51"/>
        <v>219264.22968213205</v>
      </c>
      <c r="E821" s="29">
        <f ca="1">IF(C821&lt;Calculator!$D$26,0,IF(DAY($C821)=1,IF(D821-Calculator!$G$24&gt;0,Calculator!$G$24,D821),0))</f>
        <v>0</v>
      </c>
      <c r="F821" s="29">
        <f ca="1">IF(E821&gt;0,D821*Calculator!$G$22/12,0)</f>
        <v>0</v>
      </c>
      <c r="G821" s="29">
        <f ca="1">IF(E821&gt;0,(IFERROR(-PMT(Calculator!$G$22/12,Calculator!$G$23*12,Calculator!$G$20),0))-F821,0)</f>
        <v>0</v>
      </c>
      <c r="H821" s="29">
        <f t="shared" ca="1" si="52"/>
        <v>10823.795796511567</v>
      </c>
      <c r="I821" s="29">
        <f t="shared" ca="1" si="50"/>
        <v>1.927525278830827</v>
      </c>
      <c r="J821" s="30">
        <f>Calculator!$G$40</f>
        <v>6.5000000000000002E-2</v>
      </c>
      <c r="K821" s="29">
        <f ca="1">IF(C821&gt;=Calculator!$G$27,IF(DAY($C821)=1,Calculator!$G$34/2,IF(DAY($C821)=15,Calculator!$G$34/2,0)),0)</f>
        <v>0</v>
      </c>
      <c r="L821" s="29">
        <f ca="1">IF(DAY($C821)=28,IF(H821=0,0,Calculator!$G$35),0)</f>
        <v>0</v>
      </c>
      <c r="M821" s="29">
        <f ca="1">IF(I821&gt;0,IF(DAY($C821)=1,SUM(INDIRECT("I"&amp;(ROW(C820)-DAY(C820))):I820),0),0)</f>
        <v>0</v>
      </c>
      <c r="N821" s="29">
        <f ca="1">IF(C821&lt;Calculator!$G$27,0,IF(C821=Calculator!$G$27,Calculator!$G$39,IF(H821-K821&lt;=0,IF(D821&gt;Calculator!$G$39,IF(H821-K821+E821+L821+M821+Calculator!$G$39&gt;Calculator!$G$39,Calculator!$G$39-(H821+E821+L821+M821-K821),Calculator!$G$39),D821),0)))</f>
        <v>0</v>
      </c>
    </row>
    <row r="822" spans="1:14" ht="15.75" thickBot="1">
      <c r="A822" s="33" t="str">
        <f ca="1">IF(C822=Calculator!$H$27,"F",IF(Daily!D822+Daily!H822=0,IF(D821+H821&gt;0,"L",""),""))</f>
        <v/>
      </c>
      <c r="B822" s="34">
        <v>821</v>
      </c>
      <c r="C822" s="19">
        <f t="shared" ca="1" si="49"/>
        <v>46751</v>
      </c>
      <c r="D822" s="29">
        <f t="shared" ca="1" si="51"/>
        <v>219264.22968213205</v>
      </c>
      <c r="E822" s="29">
        <f ca="1">IF(C822&lt;Calculator!$D$26,0,IF(DAY($C822)=1,IF(D822-Calculator!$G$24&gt;0,Calculator!$G$24,D822),0))</f>
        <v>0</v>
      </c>
      <c r="F822" s="29">
        <f ca="1">IF(E822&gt;0,D822*Calculator!$G$22/12,0)</f>
        <v>0</v>
      </c>
      <c r="G822" s="29">
        <f ca="1">IF(E822&gt;0,(IFERROR(-PMT(Calculator!$G$22/12,Calculator!$G$23*12,Calculator!$G$20),0))-F822,0)</f>
        <v>0</v>
      </c>
      <c r="H822" s="29">
        <f t="shared" ca="1" si="52"/>
        <v>10823.795796511567</v>
      </c>
      <c r="I822" s="29">
        <f t="shared" ca="1" si="50"/>
        <v>1.927525278830827</v>
      </c>
      <c r="J822" s="30">
        <f>Calculator!$G$40</f>
        <v>6.5000000000000002E-2</v>
      </c>
      <c r="K822" s="29">
        <f ca="1">IF(C822&gt;=Calculator!$G$27,IF(DAY($C822)=1,Calculator!$G$34/2,IF(DAY($C822)=15,Calculator!$G$34/2,0)),0)</f>
        <v>0</v>
      </c>
      <c r="L822" s="29">
        <f ca="1">IF(DAY($C822)=28,IF(H822=0,0,Calculator!$G$35),0)</f>
        <v>0</v>
      </c>
      <c r="M822" s="29">
        <f ca="1">IF(I822&gt;0,IF(DAY($C822)=1,SUM(INDIRECT("I"&amp;(ROW(C821)-DAY(C821))):I821),0),0)</f>
        <v>0</v>
      </c>
      <c r="N822" s="29">
        <f ca="1">IF(C822&lt;Calculator!$G$27,0,IF(C822=Calculator!$G$27,Calculator!$G$39,IF(H822-K822&lt;=0,IF(D822&gt;Calculator!$G$39,IF(H822-K822+E822+L822+M822+Calculator!$G$39&gt;Calculator!$G$39,Calculator!$G$39-(H822+E822+L822+M822-K822),Calculator!$G$39),D822),0)))</f>
        <v>0</v>
      </c>
    </row>
    <row r="823" spans="1:14" ht="15.75" thickBot="1">
      <c r="A823" s="33" t="str">
        <f ca="1">IF(C823=Calculator!$H$27,"F",IF(Daily!D823+Daily!H823=0,IF(D822+H822&gt;0,"L",""),""))</f>
        <v/>
      </c>
      <c r="B823" s="34">
        <v>822</v>
      </c>
      <c r="C823" s="19">
        <f t="shared" ca="1" si="49"/>
        <v>46752</v>
      </c>
      <c r="D823" s="29">
        <f t="shared" ca="1" si="51"/>
        <v>219264.22968213205</v>
      </c>
      <c r="E823" s="29">
        <f ca="1">IF(C823&lt;Calculator!$D$26,0,IF(DAY($C823)=1,IF(D823-Calculator!$G$24&gt;0,Calculator!$G$24,D823),0))</f>
        <v>0</v>
      </c>
      <c r="F823" s="29">
        <f ca="1">IF(E823&gt;0,D823*Calculator!$G$22/12,0)</f>
        <v>0</v>
      </c>
      <c r="G823" s="29">
        <f ca="1">IF(E823&gt;0,(IFERROR(-PMT(Calculator!$G$22/12,Calculator!$G$23*12,Calculator!$G$20),0))-F823,0)</f>
        <v>0</v>
      </c>
      <c r="H823" s="29">
        <f t="shared" ca="1" si="52"/>
        <v>10823.795796511567</v>
      </c>
      <c r="I823" s="29">
        <f t="shared" ca="1" si="50"/>
        <v>1.927525278830827</v>
      </c>
      <c r="J823" s="30">
        <f>Calculator!$G$40</f>
        <v>6.5000000000000002E-2</v>
      </c>
      <c r="K823" s="29">
        <f ca="1">IF(C823&gt;=Calculator!$G$27,IF(DAY($C823)=1,Calculator!$G$34/2,IF(DAY($C823)=15,Calculator!$G$34/2,0)),0)</f>
        <v>0</v>
      </c>
      <c r="L823" s="29">
        <f ca="1">IF(DAY($C823)=28,IF(H823=0,0,Calculator!$G$35),0)</f>
        <v>0</v>
      </c>
      <c r="M823" s="29">
        <f ca="1">IF(I823&gt;0,IF(DAY($C823)=1,SUM(INDIRECT("I"&amp;(ROW(C822)-DAY(C822))):I822),0),0)</f>
        <v>0</v>
      </c>
      <c r="N823" s="29">
        <f ca="1">IF(C823&lt;Calculator!$G$27,0,IF(C823=Calculator!$G$27,Calculator!$G$39,IF(H823-K823&lt;=0,IF(D823&gt;Calculator!$G$39,IF(H823-K823+E823+L823+M823+Calculator!$G$39&gt;Calculator!$G$39,Calculator!$G$39-(H823+E823+L823+M823-K823),Calculator!$G$39),D823),0)))</f>
        <v>0</v>
      </c>
    </row>
    <row r="824" spans="1:14" ht="15.75" thickBot="1">
      <c r="A824" s="33" t="str">
        <f ca="1">IF(C824=Calculator!$H$27,"F",IF(Daily!D824+Daily!H824=0,IF(D823+H823&gt;0,"L",""),""))</f>
        <v/>
      </c>
      <c r="B824" s="34">
        <v>823</v>
      </c>
      <c r="C824" s="19">
        <f t="shared" ca="1" si="49"/>
        <v>46753</v>
      </c>
      <c r="D824" s="29">
        <f t="shared" ca="1" si="51"/>
        <v>219264.22968213205</v>
      </c>
      <c r="E824" s="29">
        <f ca="1">IF(C824&lt;Calculator!$D$26,0,IF(DAY($C824)=1,IF(D824-Calculator!$G$24&gt;0,Calculator!$G$24,D824),0))</f>
        <v>1878.8756805424866</v>
      </c>
      <c r="F824" s="29">
        <f ca="1">IF(E824&gt;0,D824*Calculator!$G$22/12,0)</f>
        <v>913.6009570088836</v>
      </c>
      <c r="G824" s="29">
        <f ca="1">IF(E824&gt;0,(IFERROR(-PMT(Calculator!$G$22/12,Calculator!$G$23*12,Calculator!$G$20),0))-F824,0)</f>
        <v>965.27472353360304</v>
      </c>
      <c r="H824" s="29">
        <f t="shared" ca="1" si="52"/>
        <v>10823.795796511567</v>
      </c>
      <c r="I824" s="29">
        <f t="shared" ca="1" si="50"/>
        <v>1.927525278830827</v>
      </c>
      <c r="J824" s="30">
        <f>Calculator!$G$40</f>
        <v>6.5000000000000002E-2</v>
      </c>
      <c r="K824" s="29">
        <f ca="1">IF(C824&gt;=Calculator!$G$27,IF(DAY($C824)=1,Calculator!$G$34/2,IF(DAY($C824)=15,Calculator!$G$34/2,0)),0)</f>
        <v>4500</v>
      </c>
      <c r="L824" s="29">
        <f ca="1">IF(DAY($C824)=28,IF(H824=0,0,Calculator!$G$35),0)</f>
        <v>0</v>
      </c>
      <c r="M824" s="29">
        <f ca="1">IF(I824&gt;0,IF(DAY($C824)=1,SUM(INDIRECT("I"&amp;(ROW(C823)-DAY(C823))):I823),0),0)</f>
        <v>49.60341585501056</v>
      </c>
      <c r="N824" s="29">
        <f ca="1">IF(C824&lt;Calculator!$G$27,0,IF(C824=Calculator!$G$27,Calculator!$G$39,IF(H824-K824&lt;=0,IF(D824&gt;Calculator!$G$39,IF(H824-K824+E824+L824+M824+Calculator!$G$39&gt;Calculator!$G$39,Calculator!$G$39-(H824+E824+L824+M824-K824),Calculator!$G$39),D824),0)))</f>
        <v>0</v>
      </c>
    </row>
    <row r="825" spans="1:14" ht="15.75" thickBot="1">
      <c r="A825" s="33" t="str">
        <f ca="1">IF(C825=Calculator!$H$27,"F",IF(Daily!D825+Daily!H825=0,IF(D824+H824&gt;0,"L",""),""))</f>
        <v/>
      </c>
      <c r="B825" s="34">
        <v>824</v>
      </c>
      <c r="C825" s="19">
        <f t="shared" ca="1" si="49"/>
        <v>46754</v>
      </c>
      <c r="D825" s="29">
        <f t="shared" ca="1" si="51"/>
        <v>218298.95495859845</v>
      </c>
      <c r="E825" s="29">
        <f ca="1">IF(C825&lt;Calculator!$D$26,0,IF(DAY($C825)=1,IF(D825-Calculator!$G$24&gt;0,Calculator!$G$24,D825),0))</f>
        <v>0</v>
      </c>
      <c r="F825" s="29">
        <f ca="1">IF(E825&gt;0,D825*Calculator!$G$22/12,0)</f>
        <v>0</v>
      </c>
      <c r="G825" s="29">
        <f ca="1">IF(E825&gt;0,(IFERROR(-PMT(Calculator!$G$22/12,Calculator!$G$23*12,Calculator!$G$20),0))-F825,0)</f>
        <v>0</v>
      </c>
      <c r="H825" s="29">
        <f t="shared" ca="1" si="52"/>
        <v>8252.2748929090649</v>
      </c>
      <c r="I825" s="29">
        <f t="shared" ca="1" si="50"/>
        <v>1.4695832001070936</v>
      </c>
      <c r="J825" s="30">
        <f>Calculator!$G$40</f>
        <v>6.5000000000000002E-2</v>
      </c>
      <c r="K825" s="29">
        <f ca="1">IF(C825&gt;=Calculator!$G$27,IF(DAY($C825)=1,Calculator!$G$34/2,IF(DAY($C825)=15,Calculator!$G$34/2,0)),0)</f>
        <v>0</v>
      </c>
      <c r="L825" s="29">
        <f ca="1">IF(DAY($C825)=28,IF(H825=0,0,Calculator!$G$35),0)</f>
        <v>0</v>
      </c>
      <c r="M825" s="29">
        <f ca="1">IF(I825&gt;0,IF(DAY($C825)=1,SUM(INDIRECT("I"&amp;(ROW(C824)-DAY(C824))):I824),0),0)</f>
        <v>0</v>
      </c>
      <c r="N825" s="29">
        <f ca="1">IF(C825&lt;Calculator!$G$27,0,IF(C825=Calculator!$G$27,Calculator!$G$39,IF(H825-K825&lt;=0,IF(D825&gt;Calculator!$G$39,IF(H825-K825+E825+L825+M825+Calculator!$G$39&gt;Calculator!$G$39,Calculator!$G$39-(H825+E825+L825+M825-K825),Calculator!$G$39),D825),0)))</f>
        <v>0</v>
      </c>
    </row>
    <row r="826" spans="1:14" ht="15.75" thickBot="1">
      <c r="A826" s="33" t="str">
        <f ca="1">IF(C826=Calculator!$H$27,"F",IF(Daily!D826+Daily!H826=0,IF(D825+H825&gt;0,"L",""),""))</f>
        <v/>
      </c>
      <c r="B826" s="34">
        <v>825</v>
      </c>
      <c r="C826" s="19">
        <f t="shared" ca="1" si="49"/>
        <v>46755</v>
      </c>
      <c r="D826" s="29">
        <f t="shared" ca="1" si="51"/>
        <v>218298.95495859845</v>
      </c>
      <c r="E826" s="29">
        <f ca="1">IF(C826&lt;Calculator!$D$26,0,IF(DAY($C826)=1,IF(D826-Calculator!$G$24&gt;0,Calculator!$G$24,D826),0))</f>
        <v>0</v>
      </c>
      <c r="F826" s="29">
        <f ca="1">IF(E826&gt;0,D826*Calculator!$G$22/12,0)</f>
        <v>0</v>
      </c>
      <c r="G826" s="29">
        <f ca="1">IF(E826&gt;0,(IFERROR(-PMT(Calculator!$G$22/12,Calculator!$G$23*12,Calculator!$G$20),0))-F826,0)</f>
        <v>0</v>
      </c>
      <c r="H826" s="29">
        <f t="shared" ca="1" si="52"/>
        <v>8252.2748929090649</v>
      </c>
      <c r="I826" s="29">
        <f t="shared" ca="1" si="50"/>
        <v>1.4695832001070936</v>
      </c>
      <c r="J826" s="30">
        <f>Calculator!$G$40</f>
        <v>6.5000000000000002E-2</v>
      </c>
      <c r="K826" s="29">
        <f ca="1">IF(C826&gt;=Calculator!$G$27,IF(DAY($C826)=1,Calculator!$G$34/2,IF(DAY($C826)=15,Calculator!$G$34/2,0)),0)</f>
        <v>0</v>
      </c>
      <c r="L826" s="29">
        <f ca="1">IF(DAY($C826)=28,IF(H826=0,0,Calculator!$G$35),0)</f>
        <v>0</v>
      </c>
      <c r="M826" s="29">
        <f ca="1">IF(I826&gt;0,IF(DAY($C826)=1,SUM(INDIRECT("I"&amp;(ROW(C825)-DAY(C825))):I825),0),0)</f>
        <v>0</v>
      </c>
      <c r="N826" s="29">
        <f ca="1">IF(C826&lt;Calculator!$G$27,0,IF(C826=Calculator!$G$27,Calculator!$G$39,IF(H826-K826&lt;=0,IF(D826&gt;Calculator!$G$39,IF(H826-K826+E826+L826+M826+Calculator!$G$39&gt;Calculator!$G$39,Calculator!$G$39-(H826+E826+L826+M826-K826),Calculator!$G$39),D826),0)))</f>
        <v>0</v>
      </c>
    </row>
    <row r="827" spans="1:14" ht="15.75" thickBot="1">
      <c r="A827" s="33" t="str">
        <f ca="1">IF(C827=Calculator!$H$27,"F",IF(Daily!D827+Daily!H827=0,IF(D826+H826&gt;0,"L",""),""))</f>
        <v/>
      </c>
      <c r="B827" s="34">
        <v>826</v>
      </c>
      <c r="C827" s="19">
        <f t="shared" ca="1" si="49"/>
        <v>46756</v>
      </c>
      <c r="D827" s="29">
        <f t="shared" ca="1" si="51"/>
        <v>218298.95495859845</v>
      </c>
      <c r="E827" s="29">
        <f ca="1">IF(C827&lt;Calculator!$D$26,0,IF(DAY($C827)=1,IF(D827-Calculator!$G$24&gt;0,Calculator!$G$24,D827),0))</f>
        <v>0</v>
      </c>
      <c r="F827" s="29">
        <f ca="1">IF(E827&gt;0,D827*Calculator!$G$22/12,0)</f>
        <v>0</v>
      </c>
      <c r="G827" s="29">
        <f ca="1">IF(E827&gt;0,(IFERROR(-PMT(Calculator!$G$22/12,Calculator!$G$23*12,Calculator!$G$20),0))-F827,0)</f>
        <v>0</v>
      </c>
      <c r="H827" s="29">
        <f t="shared" ca="1" si="52"/>
        <v>8252.2748929090649</v>
      </c>
      <c r="I827" s="29">
        <f t="shared" ca="1" si="50"/>
        <v>1.4695832001070936</v>
      </c>
      <c r="J827" s="30">
        <f>Calculator!$G$40</f>
        <v>6.5000000000000002E-2</v>
      </c>
      <c r="K827" s="29">
        <f ca="1">IF(C827&gt;=Calculator!$G$27,IF(DAY($C827)=1,Calculator!$G$34/2,IF(DAY($C827)=15,Calculator!$G$34/2,0)),0)</f>
        <v>0</v>
      </c>
      <c r="L827" s="29">
        <f ca="1">IF(DAY($C827)=28,IF(H827=0,0,Calculator!$G$35),0)</f>
        <v>0</v>
      </c>
      <c r="M827" s="29">
        <f ca="1">IF(I827&gt;0,IF(DAY($C827)=1,SUM(INDIRECT("I"&amp;(ROW(C826)-DAY(C826))):I826),0),0)</f>
        <v>0</v>
      </c>
      <c r="N827" s="29">
        <f ca="1">IF(C827&lt;Calculator!$G$27,0,IF(C827=Calculator!$G$27,Calculator!$G$39,IF(H827-K827&lt;=0,IF(D827&gt;Calculator!$G$39,IF(H827-K827+E827+L827+M827+Calculator!$G$39&gt;Calculator!$G$39,Calculator!$G$39-(H827+E827+L827+M827-K827),Calculator!$G$39),D827),0)))</f>
        <v>0</v>
      </c>
    </row>
    <row r="828" spans="1:14" ht="15.75" thickBot="1">
      <c r="A828" s="33" t="str">
        <f ca="1">IF(C828=Calculator!$H$27,"F",IF(Daily!D828+Daily!H828=0,IF(D827+H827&gt;0,"L",""),""))</f>
        <v/>
      </c>
      <c r="B828" s="34">
        <v>827</v>
      </c>
      <c r="C828" s="19">
        <f t="shared" ca="1" si="49"/>
        <v>46757</v>
      </c>
      <c r="D828" s="29">
        <f t="shared" ca="1" si="51"/>
        <v>218298.95495859845</v>
      </c>
      <c r="E828" s="29">
        <f ca="1">IF(C828&lt;Calculator!$D$26,0,IF(DAY($C828)=1,IF(D828-Calculator!$G$24&gt;0,Calculator!$G$24,D828),0))</f>
        <v>0</v>
      </c>
      <c r="F828" s="29">
        <f ca="1">IF(E828&gt;0,D828*Calculator!$G$22/12,0)</f>
        <v>0</v>
      </c>
      <c r="G828" s="29">
        <f ca="1">IF(E828&gt;0,(IFERROR(-PMT(Calculator!$G$22/12,Calculator!$G$23*12,Calculator!$G$20),0))-F828,0)</f>
        <v>0</v>
      </c>
      <c r="H828" s="29">
        <f t="shared" ca="1" si="52"/>
        <v>8252.2748929090649</v>
      </c>
      <c r="I828" s="29">
        <f t="shared" ca="1" si="50"/>
        <v>1.4695832001070936</v>
      </c>
      <c r="J828" s="30">
        <f>Calculator!$G$40</f>
        <v>6.5000000000000002E-2</v>
      </c>
      <c r="K828" s="29">
        <f ca="1">IF(C828&gt;=Calculator!$G$27,IF(DAY($C828)=1,Calculator!$G$34/2,IF(DAY($C828)=15,Calculator!$G$34/2,0)),0)</f>
        <v>0</v>
      </c>
      <c r="L828" s="29">
        <f ca="1">IF(DAY($C828)=28,IF(H828=0,0,Calculator!$G$35),0)</f>
        <v>0</v>
      </c>
      <c r="M828" s="29">
        <f ca="1">IF(I828&gt;0,IF(DAY($C828)=1,SUM(INDIRECT("I"&amp;(ROW(C827)-DAY(C827))):I827),0),0)</f>
        <v>0</v>
      </c>
      <c r="N828" s="29">
        <f ca="1">IF(C828&lt;Calculator!$G$27,0,IF(C828=Calculator!$G$27,Calculator!$G$39,IF(H828-K828&lt;=0,IF(D828&gt;Calculator!$G$39,IF(H828-K828+E828+L828+M828+Calculator!$G$39&gt;Calculator!$G$39,Calculator!$G$39-(H828+E828+L828+M828-K828),Calculator!$G$39),D828),0)))</f>
        <v>0</v>
      </c>
    </row>
    <row r="829" spans="1:14" ht="15.75" thickBot="1">
      <c r="A829" s="33" t="str">
        <f ca="1">IF(C829=Calculator!$H$27,"F",IF(Daily!D829+Daily!H829=0,IF(D828+H828&gt;0,"L",""),""))</f>
        <v/>
      </c>
      <c r="B829" s="34">
        <v>828</v>
      </c>
      <c r="C829" s="19">
        <f t="shared" ca="1" si="49"/>
        <v>46758</v>
      </c>
      <c r="D829" s="29">
        <f t="shared" ca="1" si="51"/>
        <v>218298.95495859845</v>
      </c>
      <c r="E829" s="29">
        <f ca="1">IF(C829&lt;Calculator!$D$26,0,IF(DAY($C829)=1,IF(D829-Calculator!$G$24&gt;0,Calculator!$G$24,D829),0))</f>
        <v>0</v>
      </c>
      <c r="F829" s="29">
        <f ca="1">IF(E829&gt;0,D829*Calculator!$G$22/12,0)</f>
        <v>0</v>
      </c>
      <c r="G829" s="29">
        <f ca="1">IF(E829&gt;0,(IFERROR(-PMT(Calculator!$G$22/12,Calculator!$G$23*12,Calculator!$G$20),0))-F829,0)</f>
        <v>0</v>
      </c>
      <c r="H829" s="29">
        <f t="shared" ca="1" si="52"/>
        <v>8252.2748929090649</v>
      </c>
      <c r="I829" s="29">
        <f t="shared" ca="1" si="50"/>
        <v>1.4695832001070936</v>
      </c>
      <c r="J829" s="30">
        <f>Calculator!$G$40</f>
        <v>6.5000000000000002E-2</v>
      </c>
      <c r="K829" s="29">
        <f ca="1">IF(C829&gt;=Calculator!$G$27,IF(DAY($C829)=1,Calculator!$G$34/2,IF(DAY($C829)=15,Calculator!$G$34/2,0)),0)</f>
        <v>0</v>
      </c>
      <c r="L829" s="29">
        <f ca="1">IF(DAY($C829)=28,IF(H829=0,0,Calculator!$G$35),0)</f>
        <v>0</v>
      </c>
      <c r="M829" s="29">
        <f ca="1">IF(I829&gt;0,IF(DAY($C829)=1,SUM(INDIRECT("I"&amp;(ROW(C828)-DAY(C828))):I828),0),0)</f>
        <v>0</v>
      </c>
      <c r="N829" s="29">
        <f ca="1">IF(C829&lt;Calculator!$G$27,0,IF(C829=Calculator!$G$27,Calculator!$G$39,IF(H829-K829&lt;=0,IF(D829&gt;Calculator!$G$39,IF(H829-K829+E829+L829+M829+Calculator!$G$39&gt;Calculator!$G$39,Calculator!$G$39-(H829+E829+L829+M829-K829),Calculator!$G$39),D829),0)))</f>
        <v>0</v>
      </c>
    </row>
    <row r="830" spans="1:14" ht="15.75" thickBot="1">
      <c r="A830" s="33" t="str">
        <f ca="1">IF(C830=Calculator!$H$27,"F",IF(Daily!D830+Daily!H830=0,IF(D829+H829&gt;0,"L",""),""))</f>
        <v/>
      </c>
      <c r="B830" s="34">
        <v>829</v>
      </c>
      <c r="C830" s="19">
        <f t="shared" ca="1" si="49"/>
        <v>46759</v>
      </c>
      <c r="D830" s="29">
        <f t="shared" ca="1" si="51"/>
        <v>218298.95495859845</v>
      </c>
      <c r="E830" s="29">
        <f ca="1">IF(C830&lt;Calculator!$D$26,0,IF(DAY($C830)=1,IF(D830-Calculator!$G$24&gt;0,Calculator!$G$24,D830),0))</f>
        <v>0</v>
      </c>
      <c r="F830" s="29">
        <f ca="1">IF(E830&gt;0,D830*Calculator!$G$22/12,0)</f>
        <v>0</v>
      </c>
      <c r="G830" s="29">
        <f ca="1">IF(E830&gt;0,(IFERROR(-PMT(Calculator!$G$22/12,Calculator!$G$23*12,Calculator!$G$20),0))-F830,0)</f>
        <v>0</v>
      </c>
      <c r="H830" s="29">
        <f t="shared" ca="1" si="52"/>
        <v>8252.2748929090649</v>
      </c>
      <c r="I830" s="29">
        <f t="shared" ca="1" si="50"/>
        <v>1.4695832001070936</v>
      </c>
      <c r="J830" s="30">
        <f>Calculator!$G$40</f>
        <v>6.5000000000000002E-2</v>
      </c>
      <c r="K830" s="29">
        <f ca="1">IF(C830&gt;=Calculator!$G$27,IF(DAY($C830)=1,Calculator!$G$34/2,IF(DAY($C830)=15,Calculator!$G$34/2,0)),0)</f>
        <v>0</v>
      </c>
      <c r="L830" s="29">
        <f ca="1">IF(DAY($C830)=28,IF(H830=0,0,Calculator!$G$35),0)</f>
        <v>0</v>
      </c>
      <c r="M830" s="29">
        <f ca="1">IF(I830&gt;0,IF(DAY($C830)=1,SUM(INDIRECT("I"&amp;(ROW(C829)-DAY(C829))):I829),0),0)</f>
        <v>0</v>
      </c>
      <c r="N830" s="29">
        <f ca="1">IF(C830&lt;Calculator!$G$27,0,IF(C830=Calculator!$G$27,Calculator!$G$39,IF(H830-K830&lt;=0,IF(D830&gt;Calculator!$G$39,IF(H830-K830+E830+L830+M830+Calculator!$G$39&gt;Calculator!$G$39,Calculator!$G$39-(H830+E830+L830+M830-K830),Calculator!$G$39),D830),0)))</f>
        <v>0</v>
      </c>
    </row>
    <row r="831" spans="1:14" ht="15.75" thickBot="1">
      <c r="A831" s="33" t="str">
        <f ca="1">IF(C831=Calculator!$H$27,"F",IF(Daily!D831+Daily!H831=0,IF(D830+H830&gt;0,"L",""),""))</f>
        <v/>
      </c>
      <c r="B831" s="34">
        <v>830</v>
      </c>
      <c r="C831" s="19">
        <f t="shared" ca="1" si="49"/>
        <v>46760</v>
      </c>
      <c r="D831" s="29">
        <f t="shared" ca="1" si="51"/>
        <v>218298.95495859845</v>
      </c>
      <c r="E831" s="29">
        <f ca="1">IF(C831&lt;Calculator!$D$26,0,IF(DAY($C831)=1,IF(D831-Calculator!$G$24&gt;0,Calculator!$G$24,D831),0))</f>
        <v>0</v>
      </c>
      <c r="F831" s="29">
        <f ca="1">IF(E831&gt;0,D831*Calculator!$G$22/12,0)</f>
        <v>0</v>
      </c>
      <c r="G831" s="29">
        <f ca="1">IF(E831&gt;0,(IFERROR(-PMT(Calculator!$G$22/12,Calculator!$G$23*12,Calculator!$G$20),0))-F831,0)</f>
        <v>0</v>
      </c>
      <c r="H831" s="29">
        <f t="shared" ca="1" si="52"/>
        <v>8252.2748929090649</v>
      </c>
      <c r="I831" s="29">
        <f t="shared" ca="1" si="50"/>
        <v>1.4695832001070936</v>
      </c>
      <c r="J831" s="30">
        <f>Calculator!$G$40</f>
        <v>6.5000000000000002E-2</v>
      </c>
      <c r="K831" s="29">
        <f ca="1">IF(C831&gt;=Calculator!$G$27,IF(DAY($C831)=1,Calculator!$G$34/2,IF(DAY($C831)=15,Calculator!$G$34/2,0)),0)</f>
        <v>0</v>
      </c>
      <c r="L831" s="29">
        <f ca="1">IF(DAY($C831)=28,IF(H831=0,0,Calculator!$G$35),0)</f>
        <v>0</v>
      </c>
      <c r="M831" s="29">
        <f ca="1">IF(I831&gt;0,IF(DAY($C831)=1,SUM(INDIRECT("I"&amp;(ROW(C830)-DAY(C830))):I830),0),0)</f>
        <v>0</v>
      </c>
      <c r="N831" s="29">
        <f ca="1">IF(C831&lt;Calculator!$G$27,0,IF(C831=Calculator!$G$27,Calculator!$G$39,IF(H831-K831&lt;=0,IF(D831&gt;Calculator!$G$39,IF(H831-K831+E831+L831+M831+Calculator!$G$39&gt;Calculator!$G$39,Calculator!$G$39-(H831+E831+L831+M831-K831),Calculator!$G$39),D831),0)))</f>
        <v>0</v>
      </c>
    </row>
    <row r="832" spans="1:14" ht="15.75" thickBot="1">
      <c r="A832" s="33" t="str">
        <f ca="1">IF(C832=Calculator!$H$27,"F",IF(Daily!D832+Daily!H832=0,IF(D831+H831&gt;0,"L",""),""))</f>
        <v/>
      </c>
      <c r="B832" s="34">
        <v>831</v>
      </c>
      <c r="C832" s="19">
        <f t="shared" ca="1" si="49"/>
        <v>46761</v>
      </c>
      <c r="D832" s="29">
        <f t="shared" ca="1" si="51"/>
        <v>218298.95495859845</v>
      </c>
      <c r="E832" s="29">
        <f ca="1">IF(C832&lt;Calculator!$D$26,0,IF(DAY($C832)=1,IF(D832-Calculator!$G$24&gt;0,Calculator!$G$24,D832),0))</f>
        <v>0</v>
      </c>
      <c r="F832" s="29">
        <f ca="1">IF(E832&gt;0,D832*Calculator!$G$22/12,0)</f>
        <v>0</v>
      </c>
      <c r="G832" s="29">
        <f ca="1">IF(E832&gt;0,(IFERROR(-PMT(Calculator!$G$22/12,Calculator!$G$23*12,Calculator!$G$20),0))-F832,0)</f>
        <v>0</v>
      </c>
      <c r="H832" s="29">
        <f t="shared" ca="1" si="52"/>
        <v>8252.2748929090649</v>
      </c>
      <c r="I832" s="29">
        <f t="shared" ca="1" si="50"/>
        <v>1.4695832001070936</v>
      </c>
      <c r="J832" s="30">
        <f>Calculator!$G$40</f>
        <v>6.5000000000000002E-2</v>
      </c>
      <c r="K832" s="29">
        <f ca="1">IF(C832&gt;=Calculator!$G$27,IF(DAY($C832)=1,Calculator!$G$34/2,IF(DAY($C832)=15,Calculator!$G$34/2,0)),0)</f>
        <v>0</v>
      </c>
      <c r="L832" s="29">
        <f ca="1">IF(DAY($C832)=28,IF(H832=0,0,Calculator!$G$35),0)</f>
        <v>0</v>
      </c>
      <c r="M832" s="29">
        <f ca="1">IF(I832&gt;0,IF(DAY($C832)=1,SUM(INDIRECT("I"&amp;(ROW(C831)-DAY(C831))):I831),0),0)</f>
        <v>0</v>
      </c>
      <c r="N832" s="29">
        <f ca="1">IF(C832&lt;Calculator!$G$27,0,IF(C832=Calculator!$G$27,Calculator!$G$39,IF(H832-K832&lt;=0,IF(D832&gt;Calculator!$G$39,IF(H832-K832+E832+L832+M832+Calculator!$G$39&gt;Calculator!$G$39,Calculator!$G$39-(H832+E832+L832+M832-K832),Calculator!$G$39),D832),0)))</f>
        <v>0</v>
      </c>
    </row>
    <row r="833" spans="1:14" ht="15.75" thickBot="1">
      <c r="A833" s="33" t="str">
        <f ca="1">IF(C833=Calculator!$H$27,"F",IF(Daily!D833+Daily!H833=0,IF(D832+H832&gt;0,"L",""),""))</f>
        <v/>
      </c>
      <c r="B833" s="34">
        <v>832</v>
      </c>
      <c r="C833" s="19">
        <f t="shared" ca="1" si="49"/>
        <v>46762</v>
      </c>
      <c r="D833" s="29">
        <f t="shared" ca="1" si="51"/>
        <v>218298.95495859845</v>
      </c>
      <c r="E833" s="29">
        <f ca="1">IF(C833&lt;Calculator!$D$26,0,IF(DAY($C833)=1,IF(D833-Calculator!$G$24&gt;0,Calculator!$G$24,D833),0))</f>
        <v>0</v>
      </c>
      <c r="F833" s="29">
        <f ca="1">IF(E833&gt;0,D833*Calculator!$G$22/12,0)</f>
        <v>0</v>
      </c>
      <c r="G833" s="29">
        <f ca="1">IF(E833&gt;0,(IFERROR(-PMT(Calculator!$G$22/12,Calculator!$G$23*12,Calculator!$G$20),0))-F833,0)</f>
        <v>0</v>
      </c>
      <c r="H833" s="29">
        <f t="shared" ca="1" si="52"/>
        <v>8252.2748929090649</v>
      </c>
      <c r="I833" s="29">
        <f t="shared" ca="1" si="50"/>
        <v>1.4695832001070936</v>
      </c>
      <c r="J833" s="30">
        <f>Calculator!$G$40</f>
        <v>6.5000000000000002E-2</v>
      </c>
      <c r="K833" s="29">
        <f ca="1">IF(C833&gt;=Calculator!$G$27,IF(DAY($C833)=1,Calculator!$G$34/2,IF(DAY($C833)=15,Calculator!$G$34/2,0)),0)</f>
        <v>0</v>
      </c>
      <c r="L833" s="29">
        <f ca="1">IF(DAY($C833)=28,IF(H833=0,0,Calculator!$G$35),0)</f>
        <v>0</v>
      </c>
      <c r="M833" s="29">
        <f ca="1">IF(I833&gt;0,IF(DAY($C833)=1,SUM(INDIRECT("I"&amp;(ROW(C832)-DAY(C832))):I832),0),0)</f>
        <v>0</v>
      </c>
      <c r="N833" s="29">
        <f ca="1">IF(C833&lt;Calculator!$G$27,0,IF(C833=Calculator!$G$27,Calculator!$G$39,IF(H833-K833&lt;=0,IF(D833&gt;Calculator!$G$39,IF(H833-K833+E833+L833+M833+Calculator!$G$39&gt;Calculator!$G$39,Calculator!$G$39-(H833+E833+L833+M833-K833),Calculator!$G$39),D833),0)))</f>
        <v>0</v>
      </c>
    </row>
    <row r="834" spans="1:14" ht="15.75" thickBot="1">
      <c r="A834" s="33" t="str">
        <f ca="1">IF(C834=Calculator!$H$27,"F",IF(Daily!D834+Daily!H834=0,IF(D833+H833&gt;0,"L",""),""))</f>
        <v/>
      </c>
      <c r="B834" s="34">
        <v>833</v>
      </c>
      <c r="C834" s="19">
        <f t="shared" ca="1" si="49"/>
        <v>46763</v>
      </c>
      <c r="D834" s="29">
        <f t="shared" ca="1" si="51"/>
        <v>218298.95495859845</v>
      </c>
      <c r="E834" s="29">
        <f ca="1">IF(C834&lt;Calculator!$D$26,0,IF(DAY($C834)=1,IF(D834-Calculator!$G$24&gt;0,Calculator!$G$24,D834),0))</f>
        <v>0</v>
      </c>
      <c r="F834" s="29">
        <f ca="1">IF(E834&gt;0,D834*Calculator!$G$22/12,0)</f>
        <v>0</v>
      </c>
      <c r="G834" s="29">
        <f ca="1">IF(E834&gt;0,(IFERROR(-PMT(Calculator!$G$22/12,Calculator!$G$23*12,Calculator!$G$20),0))-F834,0)</f>
        <v>0</v>
      </c>
      <c r="H834" s="29">
        <f t="shared" ca="1" si="52"/>
        <v>8252.2748929090649</v>
      </c>
      <c r="I834" s="29">
        <f t="shared" ca="1" si="50"/>
        <v>1.4695832001070936</v>
      </c>
      <c r="J834" s="30">
        <f>Calculator!$G$40</f>
        <v>6.5000000000000002E-2</v>
      </c>
      <c r="K834" s="29">
        <f ca="1">IF(C834&gt;=Calculator!$G$27,IF(DAY($C834)=1,Calculator!$G$34/2,IF(DAY($C834)=15,Calculator!$G$34/2,0)),0)</f>
        <v>0</v>
      </c>
      <c r="L834" s="29">
        <f ca="1">IF(DAY($C834)=28,IF(H834=0,0,Calculator!$G$35),0)</f>
        <v>0</v>
      </c>
      <c r="M834" s="29">
        <f ca="1">IF(I834&gt;0,IF(DAY($C834)=1,SUM(INDIRECT("I"&amp;(ROW(C833)-DAY(C833))):I833),0),0)</f>
        <v>0</v>
      </c>
      <c r="N834" s="29">
        <f ca="1">IF(C834&lt;Calculator!$G$27,0,IF(C834=Calculator!$G$27,Calculator!$G$39,IF(H834-K834&lt;=0,IF(D834&gt;Calculator!$G$39,IF(H834-K834+E834+L834+M834+Calculator!$G$39&gt;Calculator!$G$39,Calculator!$G$39-(H834+E834+L834+M834-K834),Calculator!$G$39),D834),0)))</f>
        <v>0</v>
      </c>
    </row>
    <row r="835" spans="1:14" ht="15.75" thickBot="1">
      <c r="A835" s="33" t="str">
        <f ca="1">IF(C835=Calculator!$H$27,"F",IF(Daily!D835+Daily!H835=0,IF(D834+H834&gt;0,"L",""),""))</f>
        <v/>
      </c>
      <c r="B835" s="34">
        <v>834</v>
      </c>
      <c r="C835" s="19">
        <f t="shared" ref="C835:C898" ca="1" si="53">C834+1</f>
        <v>46764</v>
      </c>
      <c r="D835" s="29">
        <f t="shared" ca="1" si="51"/>
        <v>218298.95495859845</v>
      </c>
      <c r="E835" s="29">
        <f ca="1">IF(C835&lt;Calculator!$D$26,0,IF(DAY($C835)=1,IF(D835-Calculator!$G$24&gt;0,Calculator!$G$24,D835),0))</f>
        <v>0</v>
      </c>
      <c r="F835" s="29">
        <f ca="1">IF(E835&gt;0,D835*Calculator!$G$22/12,0)</f>
        <v>0</v>
      </c>
      <c r="G835" s="29">
        <f ca="1">IF(E835&gt;0,(IFERROR(-PMT(Calculator!$G$22/12,Calculator!$G$23*12,Calculator!$G$20),0))-F835,0)</f>
        <v>0</v>
      </c>
      <c r="H835" s="29">
        <f t="shared" ca="1" si="52"/>
        <v>8252.2748929090649</v>
      </c>
      <c r="I835" s="29">
        <f t="shared" ref="I835:I898" ca="1" si="54">H835*J835/365</f>
        <v>1.4695832001070936</v>
      </c>
      <c r="J835" s="30">
        <f>Calculator!$G$40</f>
        <v>6.5000000000000002E-2</v>
      </c>
      <c r="K835" s="29">
        <f ca="1">IF(C835&gt;=Calculator!$G$27,IF(DAY($C835)=1,Calculator!$G$34/2,IF(DAY($C835)=15,Calculator!$G$34/2,0)),0)</f>
        <v>0</v>
      </c>
      <c r="L835" s="29">
        <f ca="1">IF(DAY($C835)=28,IF(H835=0,0,Calculator!$G$35),0)</f>
        <v>0</v>
      </c>
      <c r="M835" s="29">
        <f ca="1">IF(I835&gt;0,IF(DAY($C835)=1,SUM(INDIRECT("I"&amp;(ROW(C834)-DAY(C834))):I834),0),0)</f>
        <v>0</v>
      </c>
      <c r="N835" s="29">
        <f ca="1">IF(C835&lt;Calculator!$G$27,0,IF(C835=Calculator!$G$27,Calculator!$G$39,IF(H835-K835&lt;=0,IF(D835&gt;Calculator!$G$39,IF(H835-K835+E835+L835+M835+Calculator!$G$39&gt;Calculator!$G$39,Calculator!$G$39-(H835+E835+L835+M835-K835),Calculator!$G$39),D835),0)))</f>
        <v>0</v>
      </c>
    </row>
    <row r="836" spans="1:14" ht="15.75" thickBot="1">
      <c r="A836" s="33" t="str">
        <f ca="1">IF(C836=Calculator!$H$27,"F",IF(Daily!D836+Daily!H836=0,IF(D835+H835&gt;0,"L",""),""))</f>
        <v/>
      </c>
      <c r="B836" s="34">
        <v>835</v>
      </c>
      <c r="C836" s="19">
        <f t="shared" ca="1" si="53"/>
        <v>46765</v>
      </c>
      <c r="D836" s="29">
        <f t="shared" ref="D836:D899" ca="1" si="55">IF(((D835-G835)-N835)&lt;0,0,((D835-G835)-N835))</f>
        <v>218298.95495859845</v>
      </c>
      <c r="E836" s="29">
        <f ca="1">IF(C836&lt;Calculator!$D$26,0,IF(DAY($C836)=1,IF(D836-Calculator!$G$24&gt;0,Calculator!$G$24,D836),0))</f>
        <v>0</v>
      </c>
      <c r="F836" s="29">
        <f ca="1">IF(E836&gt;0,D836*Calculator!$G$22/12,0)</f>
        <v>0</v>
      </c>
      <c r="G836" s="29">
        <f ca="1">IF(E836&gt;0,(IFERROR(-PMT(Calculator!$G$22/12,Calculator!$G$23*12,Calculator!$G$20),0))-F836,0)</f>
        <v>0</v>
      </c>
      <c r="H836" s="29">
        <f t="shared" ref="H836:H899" ca="1" si="56">IF((H835-K835+SUM(L835:N835)+E835)&lt;0,0,(H835-K835+SUM(L835:N835)+E835))</f>
        <v>8252.2748929090649</v>
      </c>
      <c r="I836" s="29">
        <f t="shared" ca="1" si="54"/>
        <v>1.4695832001070936</v>
      </c>
      <c r="J836" s="30">
        <f>Calculator!$G$40</f>
        <v>6.5000000000000002E-2</v>
      </c>
      <c r="K836" s="29">
        <f ca="1">IF(C836&gt;=Calculator!$G$27,IF(DAY($C836)=1,Calculator!$G$34/2,IF(DAY($C836)=15,Calculator!$G$34/2,0)),0)</f>
        <v>0</v>
      </c>
      <c r="L836" s="29">
        <f ca="1">IF(DAY($C836)=28,IF(H836=0,0,Calculator!$G$35),0)</f>
        <v>0</v>
      </c>
      <c r="M836" s="29">
        <f ca="1">IF(I836&gt;0,IF(DAY($C836)=1,SUM(INDIRECT("I"&amp;(ROW(C835)-DAY(C835))):I835),0),0)</f>
        <v>0</v>
      </c>
      <c r="N836" s="29">
        <f ca="1">IF(C836&lt;Calculator!$G$27,0,IF(C836=Calculator!$G$27,Calculator!$G$39,IF(H836-K836&lt;=0,IF(D836&gt;Calculator!$G$39,IF(H836-K836+E836+L836+M836+Calculator!$G$39&gt;Calculator!$G$39,Calculator!$G$39-(H836+E836+L836+M836-K836),Calculator!$G$39),D836),0)))</f>
        <v>0</v>
      </c>
    </row>
    <row r="837" spans="1:14" ht="15.75" thickBot="1">
      <c r="A837" s="33" t="str">
        <f ca="1">IF(C837=Calculator!$H$27,"F",IF(Daily!D837+Daily!H837=0,IF(D836+H836&gt;0,"L",""),""))</f>
        <v/>
      </c>
      <c r="B837" s="34">
        <v>836</v>
      </c>
      <c r="C837" s="19">
        <f t="shared" ca="1" si="53"/>
        <v>46766</v>
      </c>
      <c r="D837" s="29">
        <f t="shared" ca="1" si="55"/>
        <v>218298.95495859845</v>
      </c>
      <c r="E837" s="29">
        <f ca="1">IF(C837&lt;Calculator!$D$26,0,IF(DAY($C837)=1,IF(D837-Calculator!$G$24&gt;0,Calculator!$G$24,D837),0))</f>
        <v>0</v>
      </c>
      <c r="F837" s="29">
        <f ca="1">IF(E837&gt;0,D837*Calculator!$G$22/12,0)</f>
        <v>0</v>
      </c>
      <c r="G837" s="29">
        <f ca="1">IF(E837&gt;0,(IFERROR(-PMT(Calculator!$G$22/12,Calculator!$G$23*12,Calculator!$G$20),0))-F837,0)</f>
        <v>0</v>
      </c>
      <c r="H837" s="29">
        <f t="shared" ca="1" si="56"/>
        <v>8252.2748929090649</v>
      </c>
      <c r="I837" s="29">
        <f t="shared" ca="1" si="54"/>
        <v>1.4695832001070936</v>
      </c>
      <c r="J837" s="30">
        <f>Calculator!$G$40</f>
        <v>6.5000000000000002E-2</v>
      </c>
      <c r="K837" s="29">
        <f ca="1">IF(C837&gt;=Calculator!$G$27,IF(DAY($C837)=1,Calculator!$G$34/2,IF(DAY($C837)=15,Calculator!$G$34/2,0)),0)</f>
        <v>0</v>
      </c>
      <c r="L837" s="29">
        <f ca="1">IF(DAY($C837)=28,IF(H837=0,0,Calculator!$G$35),0)</f>
        <v>0</v>
      </c>
      <c r="M837" s="29">
        <f ca="1">IF(I837&gt;0,IF(DAY($C837)=1,SUM(INDIRECT("I"&amp;(ROW(C836)-DAY(C836))):I836),0),0)</f>
        <v>0</v>
      </c>
      <c r="N837" s="29">
        <f ca="1">IF(C837&lt;Calculator!$G$27,0,IF(C837=Calculator!$G$27,Calculator!$G$39,IF(H837-K837&lt;=0,IF(D837&gt;Calculator!$G$39,IF(H837-K837+E837+L837+M837+Calculator!$G$39&gt;Calculator!$G$39,Calculator!$G$39-(H837+E837+L837+M837-K837),Calculator!$G$39),D837),0)))</f>
        <v>0</v>
      </c>
    </row>
    <row r="838" spans="1:14" ht="15.75" thickBot="1">
      <c r="A838" s="33" t="str">
        <f ca="1">IF(C838=Calculator!$H$27,"F",IF(Daily!D838+Daily!H838=0,IF(D837+H837&gt;0,"L",""),""))</f>
        <v/>
      </c>
      <c r="B838" s="34">
        <v>837</v>
      </c>
      <c r="C838" s="19">
        <f t="shared" ca="1" si="53"/>
        <v>46767</v>
      </c>
      <c r="D838" s="29">
        <f t="shared" ca="1" si="55"/>
        <v>218298.95495859845</v>
      </c>
      <c r="E838" s="29">
        <f ca="1">IF(C838&lt;Calculator!$D$26,0,IF(DAY($C838)=1,IF(D838-Calculator!$G$24&gt;0,Calculator!$G$24,D838),0))</f>
        <v>0</v>
      </c>
      <c r="F838" s="29">
        <f ca="1">IF(E838&gt;0,D838*Calculator!$G$22/12,0)</f>
        <v>0</v>
      </c>
      <c r="G838" s="29">
        <f ca="1">IF(E838&gt;0,(IFERROR(-PMT(Calculator!$G$22/12,Calculator!$G$23*12,Calculator!$G$20),0))-F838,0)</f>
        <v>0</v>
      </c>
      <c r="H838" s="29">
        <f t="shared" ca="1" si="56"/>
        <v>8252.2748929090649</v>
      </c>
      <c r="I838" s="29">
        <f t="shared" ca="1" si="54"/>
        <v>1.4695832001070936</v>
      </c>
      <c r="J838" s="30">
        <f>Calculator!$G$40</f>
        <v>6.5000000000000002E-2</v>
      </c>
      <c r="K838" s="29">
        <f ca="1">IF(C838&gt;=Calculator!$G$27,IF(DAY($C838)=1,Calculator!$G$34/2,IF(DAY($C838)=15,Calculator!$G$34/2,0)),0)</f>
        <v>4500</v>
      </c>
      <c r="L838" s="29">
        <f ca="1">IF(DAY($C838)=28,IF(H838=0,0,Calculator!$G$35),0)</f>
        <v>0</v>
      </c>
      <c r="M838" s="29">
        <f ca="1">IF(I838&gt;0,IF(DAY($C838)=1,SUM(INDIRECT("I"&amp;(ROW(C837)-DAY(C837))):I837),0),0)</f>
        <v>0</v>
      </c>
      <c r="N838" s="29">
        <f ca="1">IF(C838&lt;Calculator!$G$27,0,IF(C838=Calculator!$G$27,Calculator!$G$39,IF(H838-K838&lt;=0,IF(D838&gt;Calculator!$G$39,IF(H838-K838+E838+L838+M838+Calculator!$G$39&gt;Calculator!$G$39,Calculator!$G$39-(H838+E838+L838+M838-K838),Calculator!$G$39),D838),0)))</f>
        <v>0</v>
      </c>
    </row>
    <row r="839" spans="1:14" ht="15.75" thickBot="1">
      <c r="A839" s="33" t="str">
        <f ca="1">IF(C839=Calculator!$H$27,"F",IF(Daily!D839+Daily!H839=0,IF(D838+H838&gt;0,"L",""),""))</f>
        <v/>
      </c>
      <c r="B839" s="34">
        <v>838</v>
      </c>
      <c r="C839" s="19">
        <f t="shared" ca="1" si="53"/>
        <v>46768</v>
      </c>
      <c r="D839" s="29">
        <f t="shared" ca="1" si="55"/>
        <v>218298.95495859845</v>
      </c>
      <c r="E839" s="29">
        <f ca="1">IF(C839&lt;Calculator!$D$26,0,IF(DAY($C839)=1,IF(D839-Calculator!$G$24&gt;0,Calculator!$G$24,D839),0))</f>
        <v>0</v>
      </c>
      <c r="F839" s="29">
        <f ca="1">IF(E839&gt;0,D839*Calculator!$G$22/12,0)</f>
        <v>0</v>
      </c>
      <c r="G839" s="29">
        <f ca="1">IF(E839&gt;0,(IFERROR(-PMT(Calculator!$G$22/12,Calculator!$G$23*12,Calculator!$G$20),0))-F839,0)</f>
        <v>0</v>
      </c>
      <c r="H839" s="29">
        <f t="shared" ca="1" si="56"/>
        <v>3752.2748929090649</v>
      </c>
      <c r="I839" s="29">
        <f t="shared" ca="1" si="54"/>
        <v>0.66821333709339514</v>
      </c>
      <c r="J839" s="30">
        <f>Calculator!$G$40</f>
        <v>6.5000000000000002E-2</v>
      </c>
      <c r="K839" s="29">
        <f ca="1">IF(C839&gt;=Calculator!$G$27,IF(DAY($C839)=1,Calculator!$G$34/2,IF(DAY($C839)=15,Calculator!$G$34/2,0)),0)</f>
        <v>0</v>
      </c>
      <c r="L839" s="29">
        <f ca="1">IF(DAY($C839)=28,IF(H839=0,0,Calculator!$G$35),0)</f>
        <v>0</v>
      </c>
      <c r="M839" s="29">
        <f ca="1">IF(I839&gt;0,IF(DAY($C839)=1,SUM(INDIRECT("I"&amp;(ROW(C838)-DAY(C838))):I838),0),0)</f>
        <v>0</v>
      </c>
      <c r="N839" s="29">
        <f ca="1">IF(C839&lt;Calculator!$G$27,0,IF(C839=Calculator!$G$27,Calculator!$G$39,IF(H839-K839&lt;=0,IF(D839&gt;Calculator!$G$39,IF(H839-K839+E839+L839+M839+Calculator!$G$39&gt;Calculator!$G$39,Calculator!$G$39-(H839+E839+L839+M839-K839),Calculator!$G$39),D839),0)))</f>
        <v>0</v>
      </c>
    </row>
    <row r="840" spans="1:14" ht="15.75" thickBot="1">
      <c r="A840" s="33" t="str">
        <f ca="1">IF(C840=Calculator!$H$27,"F",IF(Daily!D840+Daily!H840=0,IF(D839+H839&gt;0,"L",""),""))</f>
        <v/>
      </c>
      <c r="B840" s="34">
        <v>839</v>
      </c>
      <c r="C840" s="19">
        <f t="shared" ca="1" si="53"/>
        <v>46769</v>
      </c>
      <c r="D840" s="29">
        <f t="shared" ca="1" si="55"/>
        <v>218298.95495859845</v>
      </c>
      <c r="E840" s="29">
        <f ca="1">IF(C840&lt;Calculator!$D$26,0,IF(DAY($C840)=1,IF(D840-Calculator!$G$24&gt;0,Calculator!$G$24,D840),0))</f>
        <v>0</v>
      </c>
      <c r="F840" s="29">
        <f ca="1">IF(E840&gt;0,D840*Calculator!$G$22/12,0)</f>
        <v>0</v>
      </c>
      <c r="G840" s="29">
        <f ca="1">IF(E840&gt;0,(IFERROR(-PMT(Calculator!$G$22/12,Calculator!$G$23*12,Calculator!$G$20),0))-F840,0)</f>
        <v>0</v>
      </c>
      <c r="H840" s="29">
        <f t="shared" ca="1" si="56"/>
        <v>3752.2748929090649</v>
      </c>
      <c r="I840" s="29">
        <f t="shared" ca="1" si="54"/>
        <v>0.66821333709339514</v>
      </c>
      <c r="J840" s="30">
        <f>Calculator!$G$40</f>
        <v>6.5000000000000002E-2</v>
      </c>
      <c r="K840" s="29">
        <f ca="1">IF(C840&gt;=Calculator!$G$27,IF(DAY($C840)=1,Calculator!$G$34/2,IF(DAY($C840)=15,Calculator!$G$34/2,0)),0)</f>
        <v>0</v>
      </c>
      <c r="L840" s="29">
        <f ca="1">IF(DAY($C840)=28,IF(H840=0,0,Calculator!$G$35),0)</f>
        <v>0</v>
      </c>
      <c r="M840" s="29">
        <f ca="1">IF(I840&gt;0,IF(DAY($C840)=1,SUM(INDIRECT("I"&amp;(ROW(C839)-DAY(C839))):I839),0),0)</f>
        <v>0</v>
      </c>
      <c r="N840" s="29">
        <f ca="1">IF(C840&lt;Calculator!$G$27,0,IF(C840=Calculator!$G$27,Calculator!$G$39,IF(H840-K840&lt;=0,IF(D840&gt;Calculator!$G$39,IF(H840-K840+E840+L840+M840+Calculator!$G$39&gt;Calculator!$G$39,Calculator!$G$39-(H840+E840+L840+M840-K840),Calculator!$G$39),D840),0)))</f>
        <v>0</v>
      </c>
    </row>
    <row r="841" spans="1:14" ht="15.75" thickBot="1">
      <c r="A841" s="33" t="str">
        <f ca="1">IF(C841=Calculator!$H$27,"F",IF(Daily!D841+Daily!H841=0,IF(D840+H840&gt;0,"L",""),""))</f>
        <v/>
      </c>
      <c r="B841" s="34">
        <v>840</v>
      </c>
      <c r="C841" s="19">
        <f t="shared" ca="1" si="53"/>
        <v>46770</v>
      </c>
      <c r="D841" s="29">
        <f t="shared" ca="1" si="55"/>
        <v>218298.95495859845</v>
      </c>
      <c r="E841" s="29">
        <f ca="1">IF(C841&lt;Calculator!$D$26,0,IF(DAY($C841)=1,IF(D841-Calculator!$G$24&gt;0,Calculator!$G$24,D841),0))</f>
        <v>0</v>
      </c>
      <c r="F841" s="29">
        <f ca="1">IF(E841&gt;0,D841*Calculator!$G$22/12,0)</f>
        <v>0</v>
      </c>
      <c r="G841" s="29">
        <f ca="1">IF(E841&gt;0,(IFERROR(-PMT(Calculator!$G$22/12,Calculator!$G$23*12,Calculator!$G$20),0))-F841,0)</f>
        <v>0</v>
      </c>
      <c r="H841" s="29">
        <f t="shared" ca="1" si="56"/>
        <v>3752.2748929090649</v>
      </c>
      <c r="I841" s="29">
        <f t="shared" ca="1" si="54"/>
        <v>0.66821333709339514</v>
      </c>
      <c r="J841" s="30">
        <f>Calculator!$G$40</f>
        <v>6.5000000000000002E-2</v>
      </c>
      <c r="K841" s="29">
        <f ca="1">IF(C841&gt;=Calculator!$G$27,IF(DAY($C841)=1,Calculator!$G$34/2,IF(DAY($C841)=15,Calculator!$G$34/2,0)),0)</f>
        <v>0</v>
      </c>
      <c r="L841" s="29">
        <f ca="1">IF(DAY($C841)=28,IF(H841=0,0,Calculator!$G$35),0)</f>
        <v>0</v>
      </c>
      <c r="M841" s="29">
        <f ca="1">IF(I841&gt;0,IF(DAY($C841)=1,SUM(INDIRECT("I"&amp;(ROW(C840)-DAY(C840))):I840),0),0)</f>
        <v>0</v>
      </c>
      <c r="N841" s="29">
        <f ca="1">IF(C841&lt;Calculator!$G$27,0,IF(C841=Calculator!$G$27,Calculator!$G$39,IF(H841-K841&lt;=0,IF(D841&gt;Calculator!$G$39,IF(H841-K841+E841+L841+M841+Calculator!$G$39&gt;Calculator!$G$39,Calculator!$G$39-(H841+E841+L841+M841-K841),Calculator!$G$39),D841),0)))</f>
        <v>0</v>
      </c>
    </row>
    <row r="842" spans="1:14" ht="15.75" thickBot="1">
      <c r="A842" s="33" t="str">
        <f ca="1">IF(C842=Calculator!$H$27,"F",IF(Daily!D842+Daily!H842=0,IF(D841+H841&gt;0,"L",""),""))</f>
        <v/>
      </c>
      <c r="B842" s="34">
        <v>841</v>
      </c>
      <c r="C842" s="19">
        <f t="shared" ca="1" si="53"/>
        <v>46771</v>
      </c>
      <c r="D842" s="29">
        <f t="shared" ca="1" si="55"/>
        <v>218298.95495859845</v>
      </c>
      <c r="E842" s="29">
        <f ca="1">IF(C842&lt;Calculator!$D$26,0,IF(DAY($C842)=1,IF(D842-Calculator!$G$24&gt;0,Calculator!$G$24,D842),0))</f>
        <v>0</v>
      </c>
      <c r="F842" s="29">
        <f ca="1">IF(E842&gt;0,D842*Calculator!$G$22/12,0)</f>
        <v>0</v>
      </c>
      <c r="G842" s="29">
        <f ca="1">IF(E842&gt;0,(IFERROR(-PMT(Calculator!$G$22/12,Calculator!$G$23*12,Calculator!$G$20),0))-F842,0)</f>
        <v>0</v>
      </c>
      <c r="H842" s="29">
        <f t="shared" ca="1" si="56"/>
        <v>3752.2748929090649</v>
      </c>
      <c r="I842" s="29">
        <f t="shared" ca="1" si="54"/>
        <v>0.66821333709339514</v>
      </c>
      <c r="J842" s="30">
        <f>Calculator!$G$40</f>
        <v>6.5000000000000002E-2</v>
      </c>
      <c r="K842" s="29">
        <f ca="1">IF(C842&gt;=Calculator!$G$27,IF(DAY($C842)=1,Calculator!$G$34/2,IF(DAY($C842)=15,Calculator!$G$34/2,0)),0)</f>
        <v>0</v>
      </c>
      <c r="L842" s="29">
        <f ca="1">IF(DAY($C842)=28,IF(H842=0,0,Calculator!$G$35),0)</f>
        <v>0</v>
      </c>
      <c r="M842" s="29">
        <f ca="1">IF(I842&gt;0,IF(DAY($C842)=1,SUM(INDIRECT("I"&amp;(ROW(C841)-DAY(C841))):I841),0),0)</f>
        <v>0</v>
      </c>
      <c r="N842" s="29">
        <f ca="1">IF(C842&lt;Calculator!$G$27,0,IF(C842=Calculator!$G$27,Calculator!$G$39,IF(H842-K842&lt;=0,IF(D842&gt;Calculator!$G$39,IF(H842-K842+E842+L842+M842+Calculator!$G$39&gt;Calculator!$G$39,Calculator!$G$39-(H842+E842+L842+M842-K842),Calculator!$G$39),D842),0)))</f>
        <v>0</v>
      </c>
    </row>
    <row r="843" spans="1:14" ht="15.75" thickBot="1">
      <c r="A843" s="33" t="str">
        <f ca="1">IF(C843=Calculator!$H$27,"F",IF(Daily!D843+Daily!H843=0,IF(D842+H842&gt;0,"L",""),""))</f>
        <v/>
      </c>
      <c r="B843" s="34">
        <v>842</v>
      </c>
      <c r="C843" s="19">
        <f t="shared" ca="1" si="53"/>
        <v>46772</v>
      </c>
      <c r="D843" s="29">
        <f t="shared" ca="1" si="55"/>
        <v>218298.95495859845</v>
      </c>
      <c r="E843" s="29">
        <f ca="1">IF(C843&lt;Calculator!$D$26,0,IF(DAY($C843)=1,IF(D843-Calculator!$G$24&gt;0,Calculator!$G$24,D843),0))</f>
        <v>0</v>
      </c>
      <c r="F843" s="29">
        <f ca="1">IF(E843&gt;0,D843*Calculator!$G$22/12,0)</f>
        <v>0</v>
      </c>
      <c r="G843" s="29">
        <f ca="1">IF(E843&gt;0,(IFERROR(-PMT(Calculator!$G$22/12,Calculator!$G$23*12,Calculator!$G$20),0))-F843,0)</f>
        <v>0</v>
      </c>
      <c r="H843" s="29">
        <f t="shared" ca="1" si="56"/>
        <v>3752.2748929090649</v>
      </c>
      <c r="I843" s="29">
        <f t="shared" ca="1" si="54"/>
        <v>0.66821333709339514</v>
      </c>
      <c r="J843" s="30">
        <f>Calculator!$G$40</f>
        <v>6.5000000000000002E-2</v>
      </c>
      <c r="K843" s="29">
        <f ca="1">IF(C843&gt;=Calculator!$G$27,IF(DAY($C843)=1,Calculator!$G$34/2,IF(DAY($C843)=15,Calculator!$G$34/2,0)),0)</f>
        <v>0</v>
      </c>
      <c r="L843" s="29">
        <f ca="1">IF(DAY($C843)=28,IF(H843=0,0,Calculator!$G$35),0)</f>
        <v>0</v>
      </c>
      <c r="M843" s="29">
        <f ca="1">IF(I843&gt;0,IF(DAY($C843)=1,SUM(INDIRECT("I"&amp;(ROW(C842)-DAY(C842))):I842),0),0)</f>
        <v>0</v>
      </c>
      <c r="N843" s="29">
        <f ca="1">IF(C843&lt;Calculator!$G$27,0,IF(C843=Calculator!$G$27,Calculator!$G$39,IF(H843-K843&lt;=0,IF(D843&gt;Calculator!$G$39,IF(H843-K843+E843+L843+M843+Calculator!$G$39&gt;Calculator!$G$39,Calculator!$G$39-(H843+E843+L843+M843-K843),Calculator!$G$39),D843),0)))</f>
        <v>0</v>
      </c>
    </row>
    <row r="844" spans="1:14" ht="15.75" thickBot="1">
      <c r="A844" s="33" t="str">
        <f ca="1">IF(C844=Calculator!$H$27,"F",IF(Daily!D844+Daily!H844=0,IF(D843+H843&gt;0,"L",""),""))</f>
        <v/>
      </c>
      <c r="B844" s="34">
        <v>843</v>
      </c>
      <c r="C844" s="19">
        <f t="shared" ca="1" si="53"/>
        <v>46773</v>
      </c>
      <c r="D844" s="29">
        <f t="shared" ca="1" si="55"/>
        <v>218298.95495859845</v>
      </c>
      <c r="E844" s="29">
        <f ca="1">IF(C844&lt;Calculator!$D$26,0,IF(DAY($C844)=1,IF(D844-Calculator!$G$24&gt;0,Calculator!$G$24,D844),0))</f>
        <v>0</v>
      </c>
      <c r="F844" s="29">
        <f ca="1">IF(E844&gt;0,D844*Calculator!$G$22/12,0)</f>
        <v>0</v>
      </c>
      <c r="G844" s="29">
        <f ca="1">IF(E844&gt;0,(IFERROR(-PMT(Calculator!$G$22/12,Calculator!$G$23*12,Calculator!$G$20),0))-F844,0)</f>
        <v>0</v>
      </c>
      <c r="H844" s="29">
        <f t="shared" ca="1" si="56"/>
        <v>3752.2748929090649</v>
      </c>
      <c r="I844" s="29">
        <f t="shared" ca="1" si="54"/>
        <v>0.66821333709339514</v>
      </c>
      <c r="J844" s="30">
        <f>Calculator!$G$40</f>
        <v>6.5000000000000002E-2</v>
      </c>
      <c r="K844" s="29">
        <f ca="1">IF(C844&gt;=Calculator!$G$27,IF(DAY($C844)=1,Calculator!$G$34/2,IF(DAY($C844)=15,Calculator!$G$34/2,0)),0)</f>
        <v>0</v>
      </c>
      <c r="L844" s="29">
        <f ca="1">IF(DAY($C844)=28,IF(H844=0,0,Calculator!$G$35),0)</f>
        <v>0</v>
      </c>
      <c r="M844" s="29">
        <f ca="1">IF(I844&gt;0,IF(DAY($C844)=1,SUM(INDIRECT("I"&amp;(ROW(C843)-DAY(C843))):I843),0),0)</f>
        <v>0</v>
      </c>
      <c r="N844" s="29">
        <f ca="1">IF(C844&lt;Calculator!$G$27,0,IF(C844=Calculator!$G$27,Calculator!$G$39,IF(H844-K844&lt;=0,IF(D844&gt;Calculator!$G$39,IF(H844-K844+E844+L844+M844+Calculator!$G$39&gt;Calculator!$G$39,Calculator!$G$39-(H844+E844+L844+M844-K844),Calculator!$G$39),D844),0)))</f>
        <v>0</v>
      </c>
    </row>
    <row r="845" spans="1:14" ht="15.75" thickBot="1">
      <c r="A845" s="33" t="str">
        <f ca="1">IF(C845=Calculator!$H$27,"F",IF(Daily!D845+Daily!H845=0,IF(D844+H844&gt;0,"L",""),""))</f>
        <v/>
      </c>
      <c r="B845" s="34">
        <v>844</v>
      </c>
      <c r="C845" s="19">
        <f t="shared" ca="1" si="53"/>
        <v>46774</v>
      </c>
      <c r="D845" s="29">
        <f t="shared" ca="1" si="55"/>
        <v>218298.95495859845</v>
      </c>
      <c r="E845" s="29">
        <f ca="1">IF(C845&lt;Calculator!$D$26,0,IF(DAY($C845)=1,IF(D845-Calculator!$G$24&gt;0,Calculator!$G$24,D845),0))</f>
        <v>0</v>
      </c>
      <c r="F845" s="29">
        <f ca="1">IF(E845&gt;0,D845*Calculator!$G$22/12,0)</f>
        <v>0</v>
      </c>
      <c r="G845" s="29">
        <f ca="1">IF(E845&gt;0,(IFERROR(-PMT(Calculator!$G$22/12,Calculator!$G$23*12,Calculator!$G$20),0))-F845,0)</f>
        <v>0</v>
      </c>
      <c r="H845" s="29">
        <f t="shared" ca="1" si="56"/>
        <v>3752.2748929090649</v>
      </c>
      <c r="I845" s="29">
        <f t="shared" ca="1" si="54"/>
        <v>0.66821333709339514</v>
      </c>
      <c r="J845" s="30">
        <f>Calculator!$G$40</f>
        <v>6.5000000000000002E-2</v>
      </c>
      <c r="K845" s="29">
        <f ca="1">IF(C845&gt;=Calculator!$G$27,IF(DAY($C845)=1,Calculator!$G$34/2,IF(DAY($C845)=15,Calculator!$G$34/2,0)),0)</f>
        <v>0</v>
      </c>
      <c r="L845" s="29">
        <f ca="1">IF(DAY($C845)=28,IF(H845=0,0,Calculator!$G$35),0)</f>
        <v>0</v>
      </c>
      <c r="M845" s="29">
        <f ca="1">IF(I845&gt;0,IF(DAY($C845)=1,SUM(INDIRECT("I"&amp;(ROW(C844)-DAY(C844))):I844),0),0)</f>
        <v>0</v>
      </c>
      <c r="N845" s="29">
        <f ca="1">IF(C845&lt;Calculator!$G$27,0,IF(C845=Calculator!$G$27,Calculator!$G$39,IF(H845-K845&lt;=0,IF(D845&gt;Calculator!$G$39,IF(H845-K845+E845+L845+M845+Calculator!$G$39&gt;Calculator!$G$39,Calculator!$G$39-(H845+E845+L845+M845-K845),Calculator!$G$39),D845),0)))</f>
        <v>0</v>
      </c>
    </row>
    <row r="846" spans="1:14" ht="15.75" thickBot="1">
      <c r="A846" s="33" t="str">
        <f ca="1">IF(C846=Calculator!$H$27,"F",IF(Daily!D846+Daily!H846=0,IF(D845+H845&gt;0,"L",""),""))</f>
        <v/>
      </c>
      <c r="B846" s="34">
        <v>845</v>
      </c>
      <c r="C846" s="19">
        <f t="shared" ca="1" si="53"/>
        <v>46775</v>
      </c>
      <c r="D846" s="29">
        <f t="shared" ca="1" si="55"/>
        <v>218298.95495859845</v>
      </c>
      <c r="E846" s="29">
        <f ca="1">IF(C846&lt;Calculator!$D$26,0,IF(DAY($C846)=1,IF(D846-Calculator!$G$24&gt;0,Calculator!$G$24,D846),0))</f>
        <v>0</v>
      </c>
      <c r="F846" s="29">
        <f ca="1">IF(E846&gt;0,D846*Calculator!$G$22/12,0)</f>
        <v>0</v>
      </c>
      <c r="G846" s="29">
        <f ca="1">IF(E846&gt;0,(IFERROR(-PMT(Calculator!$G$22/12,Calculator!$G$23*12,Calculator!$G$20),0))-F846,0)</f>
        <v>0</v>
      </c>
      <c r="H846" s="29">
        <f t="shared" ca="1" si="56"/>
        <v>3752.2748929090649</v>
      </c>
      <c r="I846" s="29">
        <f t="shared" ca="1" si="54"/>
        <v>0.66821333709339514</v>
      </c>
      <c r="J846" s="30">
        <f>Calculator!$G$40</f>
        <v>6.5000000000000002E-2</v>
      </c>
      <c r="K846" s="29">
        <f ca="1">IF(C846&gt;=Calculator!$G$27,IF(DAY($C846)=1,Calculator!$G$34/2,IF(DAY($C846)=15,Calculator!$G$34/2,0)),0)</f>
        <v>0</v>
      </c>
      <c r="L846" s="29">
        <f ca="1">IF(DAY($C846)=28,IF(H846=0,0,Calculator!$G$35),0)</f>
        <v>0</v>
      </c>
      <c r="M846" s="29">
        <f ca="1">IF(I846&gt;0,IF(DAY($C846)=1,SUM(INDIRECT("I"&amp;(ROW(C845)-DAY(C845))):I845),0),0)</f>
        <v>0</v>
      </c>
      <c r="N846" s="29">
        <f ca="1">IF(C846&lt;Calculator!$G$27,0,IF(C846=Calculator!$G$27,Calculator!$G$39,IF(H846-K846&lt;=0,IF(D846&gt;Calculator!$G$39,IF(H846-K846+E846+L846+M846+Calculator!$G$39&gt;Calculator!$G$39,Calculator!$G$39-(H846+E846+L846+M846-K846),Calculator!$G$39),D846),0)))</f>
        <v>0</v>
      </c>
    </row>
    <row r="847" spans="1:14" ht="15.75" thickBot="1">
      <c r="A847" s="33" t="str">
        <f ca="1">IF(C847=Calculator!$H$27,"F",IF(Daily!D847+Daily!H847=0,IF(D846+H846&gt;0,"L",""),""))</f>
        <v/>
      </c>
      <c r="B847" s="34">
        <v>846</v>
      </c>
      <c r="C847" s="19">
        <f t="shared" ca="1" si="53"/>
        <v>46776</v>
      </c>
      <c r="D847" s="29">
        <f t="shared" ca="1" si="55"/>
        <v>218298.95495859845</v>
      </c>
      <c r="E847" s="29">
        <f ca="1">IF(C847&lt;Calculator!$D$26,0,IF(DAY($C847)=1,IF(D847-Calculator!$G$24&gt;0,Calculator!$G$24,D847),0))</f>
        <v>0</v>
      </c>
      <c r="F847" s="29">
        <f ca="1">IF(E847&gt;0,D847*Calculator!$G$22/12,0)</f>
        <v>0</v>
      </c>
      <c r="G847" s="29">
        <f ca="1">IF(E847&gt;0,(IFERROR(-PMT(Calculator!$G$22/12,Calculator!$G$23*12,Calculator!$G$20),0))-F847,0)</f>
        <v>0</v>
      </c>
      <c r="H847" s="29">
        <f t="shared" ca="1" si="56"/>
        <v>3752.2748929090649</v>
      </c>
      <c r="I847" s="29">
        <f t="shared" ca="1" si="54"/>
        <v>0.66821333709339514</v>
      </c>
      <c r="J847" s="30">
        <f>Calculator!$G$40</f>
        <v>6.5000000000000002E-2</v>
      </c>
      <c r="K847" s="29">
        <f ca="1">IF(C847&gt;=Calculator!$G$27,IF(DAY($C847)=1,Calculator!$G$34/2,IF(DAY($C847)=15,Calculator!$G$34/2,0)),0)</f>
        <v>0</v>
      </c>
      <c r="L847" s="29">
        <f ca="1">IF(DAY($C847)=28,IF(H847=0,0,Calculator!$G$35),0)</f>
        <v>0</v>
      </c>
      <c r="M847" s="29">
        <f ca="1">IF(I847&gt;0,IF(DAY($C847)=1,SUM(INDIRECT("I"&amp;(ROW(C846)-DAY(C846))):I846),0),0)</f>
        <v>0</v>
      </c>
      <c r="N847" s="29">
        <f ca="1">IF(C847&lt;Calculator!$G$27,0,IF(C847=Calculator!$G$27,Calculator!$G$39,IF(H847-K847&lt;=0,IF(D847&gt;Calculator!$G$39,IF(H847-K847+E847+L847+M847+Calculator!$G$39&gt;Calculator!$G$39,Calculator!$G$39-(H847+E847+L847+M847-K847),Calculator!$G$39),D847),0)))</f>
        <v>0</v>
      </c>
    </row>
    <row r="848" spans="1:14" ht="15.75" thickBot="1">
      <c r="A848" s="33" t="str">
        <f ca="1">IF(C848=Calculator!$H$27,"F",IF(Daily!D848+Daily!H848=0,IF(D847+H847&gt;0,"L",""),""))</f>
        <v/>
      </c>
      <c r="B848" s="34">
        <v>847</v>
      </c>
      <c r="C848" s="19">
        <f t="shared" ca="1" si="53"/>
        <v>46777</v>
      </c>
      <c r="D848" s="29">
        <f t="shared" ca="1" si="55"/>
        <v>218298.95495859845</v>
      </c>
      <c r="E848" s="29">
        <f ca="1">IF(C848&lt;Calculator!$D$26,0,IF(DAY($C848)=1,IF(D848-Calculator!$G$24&gt;0,Calculator!$G$24,D848),0))</f>
        <v>0</v>
      </c>
      <c r="F848" s="29">
        <f ca="1">IF(E848&gt;0,D848*Calculator!$G$22/12,0)</f>
        <v>0</v>
      </c>
      <c r="G848" s="29">
        <f ca="1">IF(E848&gt;0,(IFERROR(-PMT(Calculator!$G$22/12,Calculator!$G$23*12,Calculator!$G$20),0))-F848,0)</f>
        <v>0</v>
      </c>
      <c r="H848" s="29">
        <f t="shared" ca="1" si="56"/>
        <v>3752.2748929090649</v>
      </c>
      <c r="I848" s="29">
        <f t="shared" ca="1" si="54"/>
        <v>0.66821333709339514</v>
      </c>
      <c r="J848" s="30">
        <f>Calculator!$G$40</f>
        <v>6.5000000000000002E-2</v>
      </c>
      <c r="K848" s="29">
        <f ca="1">IF(C848&gt;=Calculator!$G$27,IF(DAY($C848)=1,Calculator!$G$34/2,IF(DAY($C848)=15,Calculator!$G$34/2,0)),0)</f>
        <v>0</v>
      </c>
      <c r="L848" s="29">
        <f ca="1">IF(DAY($C848)=28,IF(H848=0,0,Calculator!$G$35),0)</f>
        <v>0</v>
      </c>
      <c r="M848" s="29">
        <f ca="1">IF(I848&gt;0,IF(DAY($C848)=1,SUM(INDIRECT("I"&amp;(ROW(C847)-DAY(C847))):I847),0),0)</f>
        <v>0</v>
      </c>
      <c r="N848" s="29">
        <f ca="1">IF(C848&lt;Calculator!$G$27,0,IF(C848=Calculator!$G$27,Calculator!$G$39,IF(H848-K848&lt;=0,IF(D848&gt;Calculator!$G$39,IF(H848-K848+E848+L848+M848+Calculator!$G$39&gt;Calculator!$G$39,Calculator!$G$39-(H848+E848+L848+M848-K848),Calculator!$G$39),D848),0)))</f>
        <v>0</v>
      </c>
    </row>
    <row r="849" spans="1:14" ht="15.75" thickBot="1">
      <c r="A849" s="33" t="str">
        <f ca="1">IF(C849=Calculator!$H$27,"F",IF(Daily!D849+Daily!H849=0,IF(D848+H848&gt;0,"L",""),""))</f>
        <v/>
      </c>
      <c r="B849" s="34">
        <v>848</v>
      </c>
      <c r="C849" s="19">
        <f t="shared" ca="1" si="53"/>
        <v>46778</v>
      </c>
      <c r="D849" s="29">
        <f t="shared" ca="1" si="55"/>
        <v>218298.95495859845</v>
      </c>
      <c r="E849" s="29">
        <f ca="1">IF(C849&lt;Calculator!$D$26,0,IF(DAY($C849)=1,IF(D849-Calculator!$G$24&gt;0,Calculator!$G$24,D849),0))</f>
        <v>0</v>
      </c>
      <c r="F849" s="29">
        <f ca="1">IF(E849&gt;0,D849*Calculator!$G$22/12,0)</f>
        <v>0</v>
      </c>
      <c r="G849" s="29">
        <f ca="1">IF(E849&gt;0,(IFERROR(-PMT(Calculator!$G$22/12,Calculator!$G$23*12,Calculator!$G$20),0))-F849,0)</f>
        <v>0</v>
      </c>
      <c r="H849" s="29">
        <f t="shared" ca="1" si="56"/>
        <v>3752.2748929090649</v>
      </c>
      <c r="I849" s="29">
        <f t="shared" ca="1" si="54"/>
        <v>0.66821333709339514</v>
      </c>
      <c r="J849" s="30">
        <f>Calculator!$G$40</f>
        <v>6.5000000000000002E-2</v>
      </c>
      <c r="K849" s="29">
        <f ca="1">IF(C849&gt;=Calculator!$G$27,IF(DAY($C849)=1,Calculator!$G$34/2,IF(DAY($C849)=15,Calculator!$G$34/2,0)),0)</f>
        <v>0</v>
      </c>
      <c r="L849" s="29">
        <f ca="1">IF(DAY($C849)=28,IF(H849=0,0,Calculator!$G$35),0)</f>
        <v>0</v>
      </c>
      <c r="M849" s="29">
        <f ca="1">IF(I849&gt;0,IF(DAY($C849)=1,SUM(INDIRECT("I"&amp;(ROW(C848)-DAY(C848))):I848),0),0)</f>
        <v>0</v>
      </c>
      <c r="N849" s="29">
        <f ca="1">IF(C849&lt;Calculator!$G$27,0,IF(C849=Calculator!$G$27,Calculator!$G$39,IF(H849-K849&lt;=0,IF(D849&gt;Calculator!$G$39,IF(H849-K849+E849+L849+M849+Calculator!$G$39&gt;Calculator!$G$39,Calculator!$G$39-(H849+E849+L849+M849-K849),Calculator!$G$39),D849),0)))</f>
        <v>0</v>
      </c>
    </row>
    <row r="850" spans="1:14" ht="15.75" thickBot="1">
      <c r="A850" s="33" t="str">
        <f ca="1">IF(C850=Calculator!$H$27,"F",IF(Daily!D850+Daily!H850=0,IF(D849+H849&gt;0,"L",""),""))</f>
        <v/>
      </c>
      <c r="B850" s="34">
        <v>849</v>
      </c>
      <c r="C850" s="19">
        <f t="shared" ca="1" si="53"/>
        <v>46779</v>
      </c>
      <c r="D850" s="29">
        <f t="shared" ca="1" si="55"/>
        <v>218298.95495859845</v>
      </c>
      <c r="E850" s="29">
        <f ca="1">IF(C850&lt;Calculator!$D$26,0,IF(DAY($C850)=1,IF(D850-Calculator!$G$24&gt;0,Calculator!$G$24,D850),0))</f>
        <v>0</v>
      </c>
      <c r="F850" s="29">
        <f ca="1">IF(E850&gt;0,D850*Calculator!$G$22/12,0)</f>
        <v>0</v>
      </c>
      <c r="G850" s="29">
        <f ca="1">IF(E850&gt;0,(IFERROR(-PMT(Calculator!$G$22/12,Calculator!$G$23*12,Calculator!$G$20),0))-F850,0)</f>
        <v>0</v>
      </c>
      <c r="H850" s="29">
        <f t="shared" ca="1" si="56"/>
        <v>3752.2748929090649</v>
      </c>
      <c r="I850" s="29">
        <f t="shared" ca="1" si="54"/>
        <v>0.66821333709339514</v>
      </c>
      <c r="J850" s="30">
        <f>Calculator!$G$40</f>
        <v>6.5000000000000002E-2</v>
      </c>
      <c r="K850" s="29">
        <f ca="1">IF(C850&gt;=Calculator!$G$27,IF(DAY($C850)=1,Calculator!$G$34/2,IF(DAY($C850)=15,Calculator!$G$34/2,0)),0)</f>
        <v>0</v>
      </c>
      <c r="L850" s="29">
        <f ca="1">IF(DAY($C850)=28,IF(H850=0,0,Calculator!$G$35),0)</f>
        <v>0</v>
      </c>
      <c r="M850" s="29">
        <f ca="1">IF(I850&gt;0,IF(DAY($C850)=1,SUM(INDIRECT("I"&amp;(ROW(C849)-DAY(C849))):I849),0),0)</f>
        <v>0</v>
      </c>
      <c r="N850" s="29">
        <f ca="1">IF(C850&lt;Calculator!$G$27,0,IF(C850=Calculator!$G$27,Calculator!$G$39,IF(H850-K850&lt;=0,IF(D850&gt;Calculator!$G$39,IF(H850-K850+E850+L850+M850+Calculator!$G$39&gt;Calculator!$G$39,Calculator!$G$39-(H850+E850+L850+M850-K850),Calculator!$G$39),D850),0)))</f>
        <v>0</v>
      </c>
    </row>
    <row r="851" spans="1:14" ht="15.75" thickBot="1">
      <c r="A851" s="33" t="str">
        <f ca="1">IF(C851=Calculator!$H$27,"F",IF(Daily!D851+Daily!H851=0,IF(D850+H850&gt;0,"L",""),""))</f>
        <v/>
      </c>
      <c r="B851" s="34">
        <v>850</v>
      </c>
      <c r="C851" s="19">
        <f t="shared" ca="1" si="53"/>
        <v>46780</v>
      </c>
      <c r="D851" s="29">
        <f t="shared" ca="1" si="55"/>
        <v>218298.95495859845</v>
      </c>
      <c r="E851" s="29">
        <f ca="1">IF(C851&lt;Calculator!$D$26,0,IF(DAY($C851)=1,IF(D851-Calculator!$G$24&gt;0,Calculator!$G$24,D851),0))</f>
        <v>0</v>
      </c>
      <c r="F851" s="29">
        <f ca="1">IF(E851&gt;0,D851*Calculator!$G$22/12,0)</f>
        <v>0</v>
      </c>
      <c r="G851" s="29">
        <f ca="1">IF(E851&gt;0,(IFERROR(-PMT(Calculator!$G$22/12,Calculator!$G$23*12,Calculator!$G$20),0))-F851,0)</f>
        <v>0</v>
      </c>
      <c r="H851" s="29">
        <f t="shared" ca="1" si="56"/>
        <v>3752.2748929090649</v>
      </c>
      <c r="I851" s="29">
        <f t="shared" ca="1" si="54"/>
        <v>0.66821333709339514</v>
      </c>
      <c r="J851" s="30">
        <f>Calculator!$G$40</f>
        <v>6.5000000000000002E-2</v>
      </c>
      <c r="K851" s="29">
        <f ca="1">IF(C851&gt;=Calculator!$G$27,IF(DAY($C851)=1,Calculator!$G$34/2,IF(DAY($C851)=15,Calculator!$G$34/2,0)),0)</f>
        <v>0</v>
      </c>
      <c r="L851" s="29">
        <f ca="1">IF(DAY($C851)=28,IF(H851=0,0,Calculator!$G$35),0)</f>
        <v>5000</v>
      </c>
      <c r="M851" s="29">
        <f ca="1">IF(I851&gt;0,IF(DAY($C851)=1,SUM(INDIRECT("I"&amp;(ROW(C850)-DAY(C850))):I850),0),0)</f>
        <v>0</v>
      </c>
      <c r="N851" s="29">
        <f ca="1">IF(C851&lt;Calculator!$G$27,0,IF(C851=Calculator!$G$27,Calculator!$G$39,IF(H851-K851&lt;=0,IF(D851&gt;Calculator!$G$39,IF(H851-K851+E851+L851+M851+Calculator!$G$39&gt;Calculator!$G$39,Calculator!$G$39-(H851+E851+L851+M851-K851),Calculator!$G$39),D851),0)))</f>
        <v>0</v>
      </c>
    </row>
    <row r="852" spans="1:14" ht="15.75" thickBot="1">
      <c r="A852" s="33" t="str">
        <f ca="1">IF(C852=Calculator!$H$27,"F",IF(Daily!D852+Daily!H852=0,IF(D851+H851&gt;0,"L",""),""))</f>
        <v/>
      </c>
      <c r="B852" s="34">
        <v>851</v>
      </c>
      <c r="C852" s="19">
        <f t="shared" ca="1" si="53"/>
        <v>46781</v>
      </c>
      <c r="D852" s="29">
        <f t="shared" ca="1" si="55"/>
        <v>218298.95495859845</v>
      </c>
      <c r="E852" s="29">
        <f ca="1">IF(C852&lt;Calculator!$D$26,0,IF(DAY($C852)=1,IF(D852-Calculator!$G$24&gt;0,Calculator!$G$24,D852),0))</f>
        <v>0</v>
      </c>
      <c r="F852" s="29">
        <f ca="1">IF(E852&gt;0,D852*Calculator!$G$22/12,0)</f>
        <v>0</v>
      </c>
      <c r="G852" s="29">
        <f ca="1">IF(E852&gt;0,(IFERROR(-PMT(Calculator!$G$22/12,Calculator!$G$23*12,Calculator!$G$20),0))-F852,0)</f>
        <v>0</v>
      </c>
      <c r="H852" s="29">
        <f t="shared" ca="1" si="56"/>
        <v>8752.2748929090649</v>
      </c>
      <c r="I852" s="29">
        <f t="shared" ca="1" si="54"/>
        <v>1.5586242959975047</v>
      </c>
      <c r="J852" s="30">
        <f>Calculator!$G$40</f>
        <v>6.5000000000000002E-2</v>
      </c>
      <c r="K852" s="29">
        <f ca="1">IF(C852&gt;=Calculator!$G$27,IF(DAY($C852)=1,Calculator!$G$34/2,IF(DAY($C852)=15,Calculator!$G$34/2,0)),0)</f>
        <v>0</v>
      </c>
      <c r="L852" s="29">
        <f ca="1">IF(DAY($C852)=28,IF(H852=0,0,Calculator!$G$35),0)</f>
        <v>0</v>
      </c>
      <c r="M852" s="29">
        <f ca="1">IF(I852&gt;0,IF(DAY($C852)=1,SUM(INDIRECT("I"&amp;(ROW(C851)-DAY(C851))):I851),0),0)</f>
        <v>0</v>
      </c>
      <c r="N852" s="29">
        <f ca="1">IF(C852&lt;Calculator!$G$27,0,IF(C852=Calculator!$G$27,Calculator!$G$39,IF(H852-K852&lt;=0,IF(D852&gt;Calculator!$G$39,IF(H852-K852+E852+L852+M852+Calculator!$G$39&gt;Calculator!$G$39,Calculator!$G$39-(H852+E852+L852+M852-K852),Calculator!$G$39),D852),0)))</f>
        <v>0</v>
      </c>
    </row>
    <row r="853" spans="1:14" ht="15.75" thickBot="1">
      <c r="A853" s="33" t="str">
        <f ca="1">IF(C853=Calculator!$H$27,"F",IF(Daily!D853+Daily!H853=0,IF(D852+H852&gt;0,"L",""),""))</f>
        <v/>
      </c>
      <c r="B853" s="34">
        <v>852</v>
      </c>
      <c r="C853" s="19">
        <f t="shared" ca="1" si="53"/>
        <v>46782</v>
      </c>
      <c r="D853" s="29">
        <f t="shared" ca="1" si="55"/>
        <v>218298.95495859845</v>
      </c>
      <c r="E853" s="29">
        <f ca="1">IF(C853&lt;Calculator!$D$26,0,IF(DAY($C853)=1,IF(D853-Calculator!$G$24&gt;0,Calculator!$G$24,D853),0))</f>
        <v>0</v>
      </c>
      <c r="F853" s="29">
        <f ca="1">IF(E853&gt;0,D853*Calculator!$G$22/12,0)</f>
        <v>0</v>
      </c>
      <c r="G853" s="29">
        <f ca="1">IF(E853&gt;0,(IFERROR(-PMT(Calculator!$G$22/12,Calculator!$G$23*12,Calculator!$G$20),0))-F853,0)</f>
        <v>0</v>
      </c>
      <c r="H853" s="29">
        <f t="shared" ca="1" si="56"/>
        <v>8752.2748929090649</v>
      </c>
      <c r="I853" s="29">
        <f t="shared" ca="1" si="54"/>
        <v>1.5586242959975047</v>
      </c>
      <c r="J853" s="30">
        <f>Calculator!$G$40</f>
        <v>6.5000000000000002E-2</v>
      </c>
      <c r="K853" s="29">
        <f ca="1">IF(C853&gt;=Calculator!$G$27,IF(DAY($C853)=1,Calculator!$G$34/2,IF(DAY($C853)=15,Calculator!$G$34/2,0)),0)</f>
        <v>0</v>
      </c>
      <c r="L853" s="29">
        <f ca="1">IF(DAY($C853)=28,IF(H853=0,0,Calculator!$G$35),0)</f>
        <v>0</v>
      </c>
      <c r="M853" s="29">
        <f ca="1">IF(I853&gt;0,IF(DAY($C853)=1,SUM(INDIRECT("I"&amp;(ROW(C852)-DAY(C852))):I852),0),0)</f>
        <v>0</v>
      </c>
      <c r="N853" s="29">
        <f ca="1">IF(C853&lt;Calculator!$G$27,0,IF(C853=Calculator!$G$27,Calculator!$G$39,IF(H853-K853&lt;=0,IF(D853&gt;Calculator!$G$39,IF(H853-K853+E853+L853+M853+Calculator!$G$39&gt;Calculator!$G$39,Calculator!$G$39-(H853+E853+L853+M853-K853),Calculator!$G$39),D853),0)))</f>
        <v>0</v>
      </c>
    </row>
    <row r="854" spans="1:14" ht="15.75" thickBot="1">
      <c r="A854" s="33" t="str">
        <f ca="1">IF(C854=Calculator!$H$27,"F",IF(Daily!D854+Daily!H854=0,IF(D853+H853&gt;0,"L",""),""))</f>
        <v/>
      </c>
      <c r="B854" s="34">
        <v>853</v>
      </c>
      <c r="C854" s="19">
        <f t="shared" ca="1" si="53"/>
        <v>46783</v>
      </c>
      <c r="D854" s="29">
        <f t="shared" ca="1" si="55"/>
        <v>218298.95495859845</v>
      </c>
      <c r="E854" s="29">
        <f ca="1">IF(C854&lt;Calculator!$D$26,0,IF(DAY($C854)=1,IF(D854-Calculator!$G$24&gt;0,Calculator!$G$24,D854),0))</f>
        <v>0</v>
      </c>
      <c r="F854" s="29">
        <f ca="1">IF(E854&gt;0,D854*Calculator!$G$22/12,0)</f>
        <v>0</v>
      </c>
      <c r="G854" s="29">
        <f ca="1">IF(E854&gt;0,(IFERROR(-PMT(Calculator!$G$22/12,Calculator!$G$23*12,Calculator!$G$20),0))-F854,0)</f>
        <v>0</v>
      </c>
      <c r="H854" s="29">
        <f t="shared" ca="1" si="56"/>
        <v>8752.2748929090649</v>
      </c>
      <c r="I854" s="29">
        <f t="shared" ca="1" si="54"/>
        <v>1.5586242959975047</v>
      </c>
      <c r="J854" s="30">
        <f>Calculator!$G$40</f>
        <v>6.5000000000000002E-2</v>
      </c>
      <c r="K854" s="29">
        <f ca="1">IF(C854&gt;=Calculator!$G$27,IF(DAY($C854)=1,Calculator!$G$34/2,IF(DAY($C854)=15,Calculator!$G$34/2,0)),0)</f>
        <v>0</v>
      </c>
      <c r="L854" s="29">
        <f ca="1">IF(DAY($C854)=28,IF(H854=0,0,Calculator!$G$35),0)</f>
        <v>0</v>
      </c>
      <c r="M854" s="29">
        <f ca="1">IF(I854&gt;0,IF(DAY($C854)=1,SUM(INDIRECT("I"&amp;(ROW(C853)-DAY(C853))):I853),0),0)</f>
        <v>0</v>
      </c>
      <c r="N854" s="29">
        <f ca="1">IF(C854&lt;Calculator!$G$27,0,IF(C854=Calculator!$G$27,Calculator!$G$39,IF(H854-K854&lt;=0,IF(D854&gt;Calculator!$G$39,IF(H854-K854+E854+L854+M854+Calculator!$G$39&gt;Calculator!$G$39,Calculator!$G$39-(H854+E854+L854+M854-K854),Calculator!$G$39),D854),0)))</f>
        <v>0</v>
      </c>
    </row>
    <row r="855" spans="1:14" ht="15.75" thickBot="1">
      <c r="A855" s="33" t="str">
        <f ca="1">IF(C855=Calculator!$H$27,"F",IF(Daily!D855+Daily!H855=0,IF(D854+H854&gt;0,"L",""),""))</f>
        <v/>
      </c>
      <c r="B855" s="34">
        <v>854</v>
      </c>
      <c r="C855" s="19">
        <f t="shared" ca="1" si="53"/>
        <v>46784</v>
      </c>
      <c r="D855" s="29">
        <f t="shared" ca="1" si="55"/>
        <v>218298.95495859845</v>
      </c>
      <c r="E855" s="29">
        <f ca="1">IF(C855&lt;Calculator!$D$26,0,IF(DAY($C855)=1,IF(D855-Calculator!$G$24&gt;0,Calculator!$G$24,D855),0))</f>
        <v>1878.8756805424866</v>
      </c>
      <c r="F855" s="29">
        <f ca="1">IF(E855&gt;0,D855*Calculator!$G$22/12,0)</f>
        <v>909.57897899416037</v>
      </c>
      <c r="G855" s="29">
        <f ca="1">IF(E855&gt;0,(IFERROR(-PMT(Calculator!$G$22/12,Calculator!$G$23*12,Calculator!$G$20),0))-F855,0)</f>
        <v>969.29670154832627</v>
      </c>
      <c r="H855" s="29">
        <f t="shared" ca="1" si="56"/>
        <v>8752.2748929090649</v>
      </c>
      <c r="I855" s="29">
        <f t="shared" ca="1" si="54"/>
        <v>1.5586242959975047</v>
      </c>
      <c r="J855" s="30">
        <f>Calculator!$G$40</f>
        <v>6.5000000000000002E-2</v>
      </c>
      <c r="K855" s="29">
        <f ca="1">IF(C855&gt;=Calculator!$G$27,IF(DAY($C855)=1,Calculator!$G$34/2,IF(DAY($C855)=15,Calculator!$G$34/2,0)),0)</f>
        <v>4500</v>
      </c>
      <c r="L855" s="29">
        <f ca="1">IF(DAY($C855)=28,IF(H855=0,0,Calculator!$G$35),0)</f>
        <v>0</v>
      </c>
      <c r="M855" s="29">
        <f ca="1">IF(I855&gt;0,IF(DAY($C855)=1,SUM(INDIRECT("I"&amp;(ROW(C854)-DAY(C854))):I854),0),0)</f>
        <v>37.791861629367617</v>
      </c>
      <c r="N855" s="29">
        <f ca="1">IF(C855&lt;Calculator!$G$27,0,IF(C855=Calculator!$G$27,Calculator!$G$39,IF(H855-K855&lt;=0,IF(D855&gt;Calculator!$G$39,IF(H855-K855+E855+L855+M855+Calculator!$G$39&gt;Calculator!$G$39,Calculator!$G$39-(H855+E855+L855+M855-K855),Calculator!$G$39),D855),0)))</f>
        <v>0</v>
      </c>
    </row>
    <row r="856" spans="1:14" ht="15.75" thickBot="1">
      <c r="A856" s="33" t="str">
        <f ca="1">IF(C856=Calculator!$H$27,"F",IF(Daily!D856+Daily!H856=0,IF(D855+H855&gt;0,"L",""),""))</f>
        <v/>
      </c>
      <c r="B856" s="34">
        <v>855</v>
      </c>
      <c r="C856" s="19">
        <f t="shared" ca="1" si="53"/>
        <v>46785</v>
      </c>
      <c r="D856" s="29">
        <f t="shared" ca="1" si="55"/>
        <v>217329.65825705012</v>
      </c>
      <c r="E856" s="29">
        <f ca="1">IF(C856&lt;Calculator!$D$26,0,IF(DAY($C856)=1,IF(D856-Calculator!$G$24&gt;0,Calculator!$G$24,D856),0))</f>
        <v>0</v>
      </c>
      <c r="F856" s="29">
        <f ca="1">IF(E856&gt;0,D856*Calculator!$G$22/12,0)</f>
        <v>0</v>
      </c>
      <c r="G856" s="29">
        <f ca="1">IF(E856&gt;0,(IFERROR(-PMT(Calculator!$G$22/12,Calculator!$G$23*12,Calculator!$G$20),0))-F856,0)</f>
        <v>0</v>
      </c>
      <c r="H856" s="29">
        <f t="shared" ca="1" si="56"/>
        <v>6168.9424350809186</v>
      </c>
      <c r="I856" s="29">
        <f t="shared" ca="1" si="54"/>
        <v>1.0985787898089308</v>
      </c>
      <c r="J856" s="30">
        <f>Calculator!$G$40</f>
        <v>6.5000000000000002E-2</v>
      </c>
      <c r="K856" s="29">
        <f ca="1">IF(C856&gt;=Calculator!$G$27,IF(DAY($C856)=1,Calculator!$G$34/2,IF(DAY($C856)=15,Calculator!$G$34/2,0)),0)</f>
        <v>0</v>
      </c>
      <c r="L856" s="29">
        <f ca="1">IF(DAY($C856)=28,IF(H856=0,0,Calculator!$G$35),0)</f>
        <v>0</v>
      </c>
      <c r="M856" s="29">
        <f ca="1">IF(I856&gt;0,IF(DAY($C856)=1,SUM(INDIRECT("I"&amp;(ROW(C855)-DAY(C855))):I855),0),0)</f>
        <v>0</v>
      </c>
      <c r="N856" s="29">
        <f ca="1">IF(C856&lt;Calculator!$G$27,0,IF(C856=Calculator!$G$27,Calculator!$G$39,IF(H856-K856&lt;=0,IF(D856&gt;Calculator!$G$39,IF(H856-K856+E856+L856+M856+Calculator!$G$39&gt;Calculator!$G$39,Calculator!$G$39-(H856+E856+L856+M856-K856),Calculator!$G$39),D856),0)))</f>
        <v>0</v>
      </c>
    </row>
    <row r="857" spans="1:14" ht="15.75" thickBot="1">
      <c r="A857" s="33" t="str">
        <f ca="1">IF(C857=Calculator!$H$27,"F",IF(Daily!D857+Daily!H857=0,IF(D856+H856&gt;0,"L",""),""))</f>
        <v/>
      </c>
      <c r="B857" s="34">
        <v>856</v>
      </c>
      <c r="C857" s="19">
        <f t="shared" ca="1" si="53"/>
        <v>46786</v>
      </c>
      <c r="D857" s="29">
        <f t="shared" ca="1" si="55"/>
        <v>217329.65825705012</v>
      </c>
      <c r="E857" s="29">
        <f ca="1">IF(C857&lt;Calculator!$D$26,0,IF(DAY($C857)=1,IF(D857-Calculator!$G$24&gt;0,Calculator!$G$24,D857),0))</f>
        <v>0</v>
      </c>
      <c r="F857" s="29">
        <f ca="1">IF(E857&gt;0,D857*Calculator!$G$22/12,0)</f>
        <v>0</v>
      </c>
      <c r="G857" s="29">
        <f ca="1">IF(E857&gt;0,(IFERROR(-PMT(Calculator!$G$22/12,Calculator!$G$23*12,Calculator!$G$20),0))-F857,0)</f>
        <v>0</v>
      </c>
      <c r="H857" s="29">
        <f t="shared" ca="1" si="56"/>
        <v>6168.9424350809186</v>
      </c>
      <c r="I857" s="29">
        <f t="shared" ca="1" si="54"/>
        <v>1.0985787898089308</v>
      </c>
      <c r="J857" s="30">
        <f>Calculator!$G$40</f>
        <v>6.5000000000000002E-2</v>
      </c>
      <c r="K857" s="29">
        <f ca="1">IF(C857&gt;=Calculator!$G$27,IF(DAY($C857)=1,Calculator!$G$34/2,IF(DAY($C857)=15,Calculator!$G$34/2,0)),0)</f>
        <v>0</v>
      </c>
      <c r="L857" s="29">
        <f ca="1">IF(DAY($C857)=28,IF(H857=0,0,Calculator!$G$35),0)</f>
        <v>0</v>
      </c>
      <c r="M857" s="29">
        <f ca="1">IF(I857&gt;0,IF(DAY($C857)=1,SUM(INDIRECT("I"&amp;(ROW(C856)-DAY(C856))):I856),0),0)</f>
        <v>0</v>
      </c>
      <c r="N857" s="29">
        <f ca="1">IF(C857&lt;Calculator!$G$27,0,IF(C857=Calculator!$G$27,Calculator!$G$39,IF(H857-K857&lt;=0,IF(D857&gt;Calculator!$G$39,IF(H857-K857+E857+L857+M857+Calculator!$G$39&gt;Calculator!$G$39,Calculator!$G$39-(H857+E857+L857+M857-K857),Calculator!$G$39),D857),0)))</f>
        <v>0</v>
      </c>
    </row>
    <row r="858" spans="1:14" ht="15.75" thickBot="1">
      <c r="A858" s="33" t="str">
        <f ca="1">IF(C858=Calculator!$H$27,"F",IF(Daily!D858+Daily!H858=0,IF(D857+H857&gt;0,"L",""),""))</f>
        <v/>
      </c>
      <c r="B858" s="34">
        <v>857</v>
      </c>
      <c r="C858" s="19">
        <f t="shared" ca="1" si="53"/>
        <v>46787</v>
      </c>
      <c r="D858" s="29">
        <f t="shared" ca="1" si="55"/>
        <v>217329.65825705012</v>
      </c>
      <c r="E858" s="29">
        <f ca="1">IF(C858&lt;Calculator!$D$26,0,IF(DAY($C858)=1,IF(D858-Calculator!$G$24&gt;0,Calculator!$G$24,D858),0))</f>
        <v>0</v>
      </c>
      <c r="F858" s="29">
        <f ca="1">IF(E858&gt;0,D858*Calculator!$G$22/12,0)</f>
        <v>0</v>
      </c>
      <c r="G858" s="29">
        <f ca="1">IF(E858&gt;0,(IFERROR(-PMT(Calculator!$G$22/12,Calculator!$G$23*12,Calculator!$G$20),0))-F858,0)</f>
        <v>0</v>
      </c>
      <c r="H858" s="29">
        <f t="shared" ca="1" si="56"/>
        <v>6168.9424350809186</v>
      </c>
      <c r="I858" s="29">
        <f t="shared" ca="1" si="54"/>
        <v>1.0985787898089308</v>
      </c>
      <c r="J858" s="30">
        <f>Calculator!$G$40</f>
        <v>6.5000000000000002E-2</v>
      </c>
      <c r="K858" s="29">
        <f ca="1">IF(C858&gt;=Calculator!$G$27,IF(DAY($C858)=1,Calculator!$G$34/2,IF(DAY($C858)=15,Calculator!$G$34/2,0)),0)</f>
        <v>0</v>
      </c>
      <c r="L858" s="29">
        <f ca="1">IF(DAY($C858)=28,IF(H858=0,0,Calculator!$G$35),0)</f>
        <v>0</v>
      </c>
      <c r="M858" s="29">
        <f ca="1">IF(I858&gt;0,IF(DAY($C858)=1,SUM(INDIRECT("I"&amp;(ROW(C857)-DAY(C857))):I857),0),0)</f>
        <v>0</v>
      </c>
      <c r="N858" s="29">
        <f ca="1">IF(C858&lt;Calculator!$G$27,0,IF(C858=Calculator!$G$27,Calculator!$G$39,IF(H858-K858&lt;=0,IF(D858&gt;Calculator!$G$39,IF(H858-K858+E858+L858+M858+Calculator!$G$39&gt;Calculator!$G$39,Calculator!$G$39-(H858+E858+L858+M858-K858),Calculator!$G$39),D858),0)))</f>
        <v>0</v>
      </c>
    </row>
    <row r="859" spans="1:14" ht="15.75" thickBot="1">
      <c r="A859" s="33" t="str">
        <f ca="1">IF(C859=Calculator!$H$27,"F",IF(Daily!D859+Daily!H859=0,IF(D858+H858&gt;0,"L",""),""))</f>
        <v/>
      </c>
      <c r="B859" s="34">
        <v>858</v>
      </c>
      <c r="C859" s="19">
        <f t="shared" ca="1" si="53"/>
        <v>46788</v>
      </c>
      <c r="D859" s="29">
        <f t="shared" ca="1" si="55"/>
        <v>217329.65825705012</v>
      </c>
      <c r="E859" s="29">
        <f ca="1">IF(C859&lt;Calculator!$D$26,0,IF(DAY($C859)=1,IF(D859-Calculator!$G$24&gt;0,Calculator!$G$24,D859),0))</f>
        <v>0</v>
      </c>
      <c r="F859" s="29">
        <f ca="1">IF(E859&gt;0,D859*Calculator!$G$22/12,0)</f>
        <v>0</v>
      </c>
      <c r="G859" s="29">
        <f ca="1">IF(E859&gt;0,(IFERROR(-PMT(Calculator!$G$22/12,Calculator!$G$23*12,Calculator!$G$20),0))-F859,0)</f>
        <v>0</v>
      </c>
      <c r="H859" s="29">
        <f t="shared" ca="1" si="56"/>
        <v>6168.9424350809186</v>
      </c>
      <c r="I859" s="29">
        <f t="shared" ca="1" si="54"/>
        <v>1.0985787898089308</v>
      </c>
      <c r="J859" s="30">
        <f>Calculator!$G$40</f>
        <v>6.5000000000000002E-2</v>
      </c>
      <c r="K859" s="29">
        <f ca="1">IF(C859&gt;=Calculator!$G$27,IF(DAY($C859)=1,Calculator!$G$34/2,IF(DAY($C859)=15,Calculator!$G$34/2,0)),0)</f>
        <v>0</v>
      </c>
      <c r="L859" s="29">
        <f ca="1">IF(DAY($C859)=28,IF(H859=0,0,Calculator!$G$35),0)</f>
        <v>0</v>
      </c>
      <c r="M859" s="29">
        <f ca="1">IF(I859&gt;0,IF(DAY($C859)=1,SUM(INDIRECT("I"&amp;(ROW(C858)-DAY(C858))):I858),0),0)</f>
        <v>0</v>
      </c>
      <c r="N859" s="29">
        <f ca="1">IF(C859&lt;Calculator!$G$27,0,IF(C859=Calculator!$G$27,Calculator!$G$39,IF(H859-K859&lt;=0,IF(D859&gt;Calculator!$G$39,IF(H859-K859+E859+L859+M859+Calculator!$G$39&gt;Calculator!$G$39,Calculator!$G$39-(H859+E859+L859+M859-K859),Calculator!$G$39),D859),0)))</f>
        <v>0</v>
      </c>
    </row>
    <row r="860" spans="1:14" ht="15.75" thickBot="1">
      <c r="A860" s="33" t="str">
        <f ca="1">IF(C860=Calculator!$H$27,"F",IF(Daily!D860+Daily!H860=0,IF(D859+H859&gt;0,"L",""),""))</f>
        <v/>
      </c>
      <c r="B860" s="34">
        <v>859</v>
      </c>
      <c r="C860" s="19">
        <f t="shared" ca="1" si="53"/>
        <v>46789</v>
      </c>
      <c r="D860" s="29">
        <f t="shared" ca="1" si="55"/>
        <v>217329.65825705012</v>
      </c>
      <c r="E860" s="29">
        <f ca="1">IF(C860&lt;Calculator!$D$26,0,IF(DAY($C860)=1,IF(D860-Calculator!$G$24&gt;0,Calculator!$G$24,D860),0))</f>
        <v>0</v>
      </c>
      <c r="F860" s="29">
        <f ca="1">IF(E860&gt;0,D860*Calculator!$G$22/12,0)</f>
        <v>0</v>
      </c>
      <c r="G860" s="29">
        <f ca="1">IF(E860&gt;0,(IFERROR(-PMT(Calculator!$G$22/12,Calculator!$G$23*12,Calculator!$G$20),0))-F860,0)</f>
        <v>0</v>
      </c>
      <c r="H860" s="29">
        <f t="shared" ca="1" si="56"/>
        <v>6168.9424350809186</v>
      </c>
      <c r="I860" s="29">
        <f t="shared" ca="1" si="54"/>
        <v>1.0985787898089308</v>
      </c>
      <c r="J860" s="30">
        <f>Calculator!$G$40</f>
        <v>6.5000000000000002E-2</v>
      </c>
      <c r="K860" s="29">
        <f ca="1">IF(C860&gt;=Calculator!$G$27,IF(DAY($C860)=1,Calculator!$G$34/2,IF(DAY($C860)=15,Calculator!$G$34/2,0)),0)</f>
        <v>0</v>
      </c>
      <c r="L860" s="29">
        <f ca="1">IF(DAY($C860)=28,IF(H860=0,0,Calculator!$G$35),0)</f>
        <v>0</v>
      </c>
      <c r="M860" s="29">
        <f ca="1">IF(I860&gt;0,IF(DAY($C860)=1,SUM(INDIRECT("I"&amp;(ROW(C859)-DAY(C859))):I859),0),0)</f>
        <v>0</v>
      </c>
      <c r="N860" s="29">
        <f ca="1">IF(C860&lt;Calculator!$G$27,0,IF(C860=Calculator!$G$27,Calculator!$G$39,IF(H860-K860&lt;=0,IF(D860&gt;Calculator!$G$39,IF(H860-K860+E860+L860+M860+Calculator!$G$39&gt;Calculator!$G$39,Calculator!$G$39-(H860+E860+L860+M860-K860),Calculator!$G$39),D860),0)))</f>
        <v>0</v>
      </c>
    </row>
    <row r="861" spans="1:14" ht="15.75" thickBot="1">
      <c r="A861" s="33" t="str">
        <f ca="1">IF(C861=Calculator!$H$27,"F",IF(Daily!D861+Daily!H861=0,IF(D860+H860&gt;0,"L",""),""))</f>
        <v/>
      </c>
      <c r="B861" s="34">
        <v>860</v>
      </c>
      <c r="C861" s="19">
        <f t="shared" ca="1" si="53"/>
        <v>46790</v>
      </c>
      <c r="D861" s="29">
        <f t="shared" ca="1" si="55"/>
        <v>217329.65825705012</v>
      </c>
      <c r="E861" s="29">
        <f ca="1">IF(C861&lt;Calculator!$D$26,0,IF(DAY($C861)=1,IF(D861-Calculator!$G$24&gt;0,Calculator!$G$24,D861),0))</f>
        <v>0</v>
      </c>
      <c r="F861" s="29">
        <f ca="1">IF(E861&gt;0,D861*Calculator!$G$22/12,0)</f>
        <v>0</v>
      </c>
      <c r="G861" s="29">
        <f ca="1">IF(E861&gt;0,(IFERROR(-PMT(Calculator!$G$22/12,Calculator!$G$23*12,Calculator!$G$20),0))-F861,0)</f>
        <v>0</v>
      </c>
      <c r="H861" s="29">
        <f t="shared" ca="1" si="56"/>
        <v>6168.9424350809186</v>
      </c>
      <c r="I861" s="29">
        <f t="shared" ca="1" si="54"/>
        <v>1.0985787898089308</v>
      </c>
      <c r="J861" s="30">
        <f>Calculator!$G$40</f>
        <v>6.5000000000000002E-2</v>
      </c>
      <c r="K861" s="29">
        <f ca="1">IF(C861&gt;=Calculator!$G$27,IF(DAY($C861)=1,Calculator!$G$34/2,IF(DAY($C861)=15,Calculator!$G$34/2,0)),0)</f>
        <v>0</v>
      </c>
      <c r="L861" s="29">
        <f ca="1">IF(DAY($C861)=28,IF(H861=0,0,Calculator!$G$35),0)</f>
        <v>0</v>
      </c>
      <c r="M861" s="29">
        <f ca="1">IF(I861&gt;0,IF(DAY($C861)=1,SUM(INDIRECT("I"&amp;(ROW(C860)-DAY(C860))):I860),0),0)</f>
        <v>0</v>
      </c>
      <c r="N861" s="29">
        <f ca="1">IF(C861&lt;Calculator!$G$27,0,IF(C861=Calculator!$G$27,Calculator!$G$39,IF(H861-K861&lt;=0,IF(D861&gt;Calculator!$G$39,IF(H861-K861+E861+L861+M861+Calculator!$G$39&gt;Calculator!$G$39,Calculator!$G$39-(H861+E861+L861+M861-K861),Calculator!$G$39),D861),0)))</f>
        <v>0</v>
      </c>
    </row>
    <row r="862" spans="1:14" ht="15.75" thickBot="1">
      <c r="A862" s="33" t="str">
        <f ca="1">IF(C862=Calculator!$H$27,"F",IF(Daily!D862+Daily!H862=0,IF(D861+H861&gt;0,"L",""),""))</f>
        <v/>
      </c>
      <c r="B862" s="34">
        <v>861</v>
      </c>
      <c r="C862" s="19">
        <f t="shared" ca="1" si="53"/>
        <v>46791</v>
      </c>
      <c r="D862" s="29">
        <f t="shared" ca="1" si="55"/>
        <v>217329.65825705012</v>
      </c>
      <c r="E862" s="29">
        <f ca="1">IF(C862&lt;Calculator!$D$26,0,IF(DAY($C862)=1,IF(D862-Calculator!$G$24&gt;0,Calculator!$G$24,D862),0))</f>
        <v>0</v>
      </c>
      <c r="F862" s="29">
        <f ca="1">IF(E862&gt;0,D862*Calculator!$G$22/12,0)</f>
        <v>0</v>
      </c>
      <c r="G862" s="29">
        <f ca="1">IF(E862&gt;0,(IFERROR(-PMT(Calculator!$G$22/12,Calculator!$G$23*12,Calculator!$G$20),0))-F862,0)</f>
        <v>0</v>
      </c>
      <c r="H862" s="29">
        <f t="shared" ca="1" si="56"/>
        <v>6168.9424350809186</v>
      </c>
      <c r="I862" s="29">
        <f t="shared" ca="1" si="54"/>
        <v>1.0985787898089308</v>
      </c>
      <c r="J862" s="30">
        <f>Calculator!$G$40</f>
        <v>6.5000000000000002E-2</v>
      </c>
      <c r="K862" s="29">
        <f ca="1">IF(C862&gt;=Calculator!$G$27,IF(DAY($C862)=1,Calculator!$G$34/2,IF(DAY($C862)=15,Calculator!$G$34/2,0)),0)</f>
        <v>0</v>
      </c>
      <c r="L862" s="29">
        <f ca="1">IF(DAY($C862)=28,IF(H862=0,0,Calculator!$G$35),0)</f>
        <v>0</v>
      </c>
      <c r="M862" s="29">
        <f ca="1">IF(I862&gt;0,IF(DAY($C862)=1,SUM(INDIRECT("I"&amp;(ROW(C861)-DAY(C861))):I861),0),0)</f>
        <v>0</v>
      </c>
      <c r="N862" s="29">
        <f ca="1">IF(C862&lt;Calculator!$G$27,0,IF(C862=Calculator!$G$27,Calculator!$G$39,IF(H862-K862&lt;=0,IF(D862&gt;Calculator!$G$39,IF(H862-K862+E862+L862+M862+Calculator!$G$39&gt;Calculator!$G$39,Calculator!$G$39-(H862+E862+L862+M862-K862),Calculator!$G$39),D862),0)))</f>
        <v>0</v>
      </c>
    </row>
    <row r="863" spans="1:14" ht="15.75" thickBot="1">
      <c r="A863" s="33" t="str">
        <f ca="1">IF(C863=Calculator!$H$27,"F",IF(Daily!D863+Daily!H863=0,IF(D862+H862&gt;0,"L",""),""))</f>
        <v/>
      </c>
      <c r="B863" s="34">
        <v>862</v>
      </c>
      <c r="C863" s="19">
        <f t="shared" ca="1" si="53"/>
        <v>46792</v>
      </c>
      <c r="D863" s="29">
        <f t="shared" ca="1" si="55"/>
        <v>217329.65825705012</v>
      </c>
      <c r="E863" s="29">
        <f ca="1">IF(C863&lt;Calculator!$D$26,0,IF(DAY($C863)=1,IF(D863-Calculator!$G$24&gt;0,Calculator!$G$24,D863),0))</f>
        <v>0</v>
      </c>
      <c r="F863" s="29">
        <f ca="1">IF(E863&gt;0,D863*Calculator!$G$22/12,0)</f>
        <v>0</v>
      </c>
      <c r="G863" s="29">
        <f ca="1">IF(E863&gt;0,(IFERROR(-PMT(Calculator!$G$22/12,Calculator!$G$23*12,Calculator!$G$20),0))-F863,0)</f>
        <v>0</v>
      </c>
      <c r="H863" s="29">
        <f t="shared" ca="1" si="56"/>
        <v>6168.9424350809186</v>
      </c>
      <c r="I863" s="29">
        <f t="shared" ca="1" si="54"/>
        <v>1.0985787898089308</v>
      </c>
      <c r="J863" s="30">
        <f>Calculator!$G$40</f>
        <v>6.5000000000000002E-2</v>
      </c>
      <c r="K863" s="29">
        <f ca="1">IF(C863&gt;=Calculator!$G$27,IF(DAY($C863)=1,Calculator!$G$34/2,IF(DAY($C863)=15,Calculator!$G$34/2,0)),0)</f>
        <v>0</v>
      </c>
      <c r="L863" s="29">
        <f ca="1">IF(DAY($C863)=28,IF(H863=0,0,Calculator!$G$35),0)</f>
        <v>0</v>
      </c>
      <c r="M863" s="29">
        <f ca="1">IF(I863&gt;0,IF(DAY($C863)=1,SUM(INDIRECT("I"&amp;(ROW(C862)-DAY(C862))):I862),0),0)</f>
        <v>0</v>
      </c>
      <c r="N863" s="29">
        <f ca="1">IF(C863&lt;Calculator!$G$27,0,IF(C863=Calculator!$G$27,Calculator!$G$39,IF(H863-K863&lt;=0,IF(D863&gt;Calculator!$G$39,IF(H863-K863+E863+L863+M863+Calculator!$G$39&gt;Calculator!$G$39,Calculator!$G$39-(H863+E863+L863+M863-K863),Calculator!$G$39),D863),0)))</f>
        <v>0</v>
      </c>
    </row>
    <row r="864" spans="1:14" ht="15.75" thickBot="1">
      <c r="A864" s="33" t="str">
        <f ca="1">IF(C864=Calculator!$H$27,"F",IF(Daily!D864+Daily!H864=0,IF(D863+H863&gt;0,"L",""),""))</f>
        <v/>
      </c>
      <c r="B864" s="34">
        <v>863</v>
      </c>
      <c r="C864" s="19">
        <f t="shared" ca="1" si="53"/>
        <v>46793</v>
      </c>
      <c r="D864" s="29">
        <f t="shared" ca="1" si="55"/>
        <v>217329.65825705012</v>
      </c>
      <c r="E864" s="29">
        <f ca="1">IF(C864&lt;Calculator!$D$26,0,IF(DAY($C864)=1,IF(D864-Calculator!$G$24&gt;0,Calculator!$G$24,D864),0))</f>
        <v>0</v>
      </c>
      <c r="F864" s="29">
        <f ca="1">IF(E864&gt;0,D864*Calculator!$G$22/12,0)</f>
        <v>0</v>
      </c>
      <c r="G864" s="29">
        <f ca="1">IF(E864&gt;0,(IFERROR(-PMT(Calculator!$G$22/12,Calculator!$G$23*12,Calculator!$G$20),0))-F864,0)</f>
        <v>0</v>
      </c>
      <c r="H864" s="29">
        <f t="shared" ca="1" si="56"/>
        <v>6168.9424350809186</v>
      </c>
      <c r="I864" s="29">
        <f t="shared" ca="1" si="54"/>
        <v>1.0985787898089308</v>
      </c>
      <c r="J864" s="30">
        <f>Calculator!$G$40</f>
        <v>6.5000000000000002E-2</v>
      </c>
      <c r="K864" s="29">
        <f ca="1">IF(C864&gt;=Calculator!$G$27,IF(DAY($C864)=1,Calculator!$G$34/2,IF(DAY($C864)=15,Calculator!$G$34/2,0)),0)</f>
        <v>0</v>
      </c>
      <c r="L864" s="29">
        <f ca="1">IF(DAY($C864)=28,IF(H864=0,0,Calculator!$G$35),0)</f>
        <v>0</v>
      </c>
      <c r="M864" s="29">
        <f ca="1">IF(I864&gt;0,IF(DAY($C864)=1,SUM(INDIRECT("I"&amp;(ROW(C863)-DAY(C863))):I863),0),0)</f>
        <v>0</v>
      </c>
      <c r="N864" s="29">
        <f ca="1">IF(C864&lt;Calculator!$G$27,0,IF(C864=Calculator!$G$27,Calculator!$G$39,IF(H864-K864&lt;=0,IF(D864&gt;Calculator!$G$39,IF(H864-K864+E864+L864+M864+Calculator!$G$39&gt;Calculator!$G$39,Calculator!$G$39-(H864+E864+L864+M864-K864),Calculator!$G$39),D864),0)))</f>
        <v>0</v>
      </c>
    </row>
    <row r="865" spans="1:14" ht="15.75" thickBot="1">
      <c r="A865" s="33" t="str">
        <f ca="1">IF(C865=Calculator!$H$27,"F",IF(Daily!D865+Daily!H865=0,IF(D864+H864&gt;0,"L",""),""))</f>
        <v/>
      </c>
      <c r="B865" s="34">
        <v>864</v>
      </c>
      <c r="C865" s="19">
        <f t="shared" ca="1" si="53"/>
        <v>46794</v>
      </c>
      <c r="D865" s="29">
        <f t="shared" ca="1" si="55"/>
        <v>217329.65825705012</v>
      </c>
      <c r="E865" s="29">
        <f ca="1">IF(C865&lt;Calculator!$D$26,0,IF(DAY($C865)=1,IF(D865-Calculator!$G$24&gt;0,Calculator!$G$24,D865),0))</f>
        <v>0</v>
      </c>
      <c r="F865" s="29">
        <f ca="1">IF(E865&gt;0,D865*Calculator!$G$22/12,0)</f>
        <v>0</v>
      </c>
      <c r="G865" s="29">
        <f ca="1">IF(E865&gt;0,(IFERROR(-PMT(Calculator!$G$22/12,Calculator!$G$23*12,Calculator!$G$20),0))-F865,0)</f>
        <v>0</v>
      </c>
      <c r="H865" s="29">
        <f t="shared" ca="1" si="56"/>
        <v>6168.9424350809186</v>
      </c>
      <c r="I865" s="29">
        <f t="shared" ca="1" si="54"/>
        <v>1.0985787898089308</v>
      </c>
      <c r="J865" s="30">
        <f>Calculator!$G$40</f>
        <v>6.5000000000000002E-2</v>
      </c>
      <c r="K865" s="29">
        <f ca="1">IF(C865&gt;=Calculator!$G$27,IF(DAY($C865)=1,Calculator!$G$34/2,IF(DAY($C865)=15,Calculator!$G$34/2,0)),0)</f>
        <v>0</v>
      </c>
      <c r="L865" s="29">
        <f ca="1">IF(DAY($C865)=28,IF(H865=0,0,Calculator!$G$35),0)</f>
        <v>0</v>
      </c>
      <c r="M865" s="29">
        <f ca="1">IF(I865&gt;0,IF(DAY($C865)=1,SUM(INDIRECT("I"&amp;(ROW(C864)-DAY(C864))):I864),0),0)</f>
        <v>0</v>
      </c>
      <c r="N865" s="29">
        <f ca="1">IF(C865&lt;Calculator!$G$27,0,IF(C865=Calculator!$G$27,Calculator!$G$39,IF(H865-K865&lt;=0,IF(D865&gt;Calculator!$G$39,IF(H865-K865+E865+L865+M865+Calculator!$G$39&gt;Calculator!$G$39,Calculator!$G$39-(H865+E865+L865+M865-K865),Calculator!$G$39),D865),0)))</f>
        <v>0</v>
      </c>
    </row>
    <row r="866" spans="1:14" ht="15.75" thickBot="1">
      <c r="A866" s="33" t="str">
        <f ca="1">IF(C866=Calculator!$H$27,"F",IF(Daily!D866+Daily!H866=0,IF(D865+H865&gt;0,"L",""),""))</f>
        <v/>
      </c>
      <c r="B866" s="34">
        <v>865</v>
      </c>
      <c r="C866" s="19">
        <f t="shared" ca="1" si="53"/>
        <v>46795</v>
      </c>
      <c r="D866" s="29">
        <f t="shared" ca="1" si="55"/>
        <v>217329.65825705012</v>
      </c>
      <c r="E866" s="29">
        <f ca="1">IF(C866&lt;Calculator!$D$26,0,IF(DAY($C866)=1,IF(D866-Calculator!$G$24&gt;0,Calculator!$G$24,D866),0))</f>
        <v>0</v>
      </c>
      <c r="F866" s="29">
        <f ca="1">IF(E866&gt;0,D866*Calculator!$G$22/12,0)</f>
        <v>0</v>
      </c>
      <c r="G866" s="29">
        <f ca="1">IF(E866&gt;0,(IFERROR(-PMT(Calculator!$G$22/12,Calculator!$G$23*12,Calculator!$G$20),0))-F866,0)</f>
        <v>0</v>
      </c>
      <c r="H866" s="29">
        <f t="shared" ca="1" si="56"/>
        <v>6168.9424350809186</v>
      </c>
      <c r="I866" s="29">
        <f t="shared" ca="1" si="54"/>
        <v>1.0985787898089308</v>
      </c>
      <c r="J866" s="30">
        <f>Calculator!$G$40</f>
        <v>6.5000000000000002E-2</v>
      </c>
      <c r="K866" s="29">
        <f ca="1">IF(C866&gt;=Calculator!$G$27,IF(DAY($C866)=1,Calculator!$G$34/2,IF(DAY($C866)=15,Calculator!$G$34/2,0)),0)</f>
        <v>0</v>
      </c>
      <c r="L866" s="29">
        <f ca="1">IF(DAY($C866)=28,IF(H866=0,0,Calculator!$G$35),0)</f>
        <v>0</v>
      </c>
      <c r="M866" s="29">
        <f ca="1">IF(I866&gt;0,IF(DAY($C866)=1,SUM(INDIRECT("I"&amp;(ROW(C865)-DAY(C865))):I865),0),0)</f>
        <v>0</v>
      </c>
      <c r="N866" s="29">
        <f ca="1">IF(C866&lt;Calculator!$G$27,0,IF(C866=Calculator!$G$27,Calculator!$G$39,IF(H866-K866&lt;=0,IF(D866&gt;Calculator!$G$39,IF(H866-K866+E866+L866+M866+Calculator!$G$39&gt;Calculator!$G$39,Calculator!$G$39-(H866+E866+L866+M866-K866),Calculator!$G$39),D866),0)))</f>
        <v>0</v>
      </c>
    </row>
    <row r="867" spans="1:14" ht="15.75" thickBot="1">
      <c r="A867" s="33" t="str">
        <f ca="1">IF(C867=Calculator!$H$27,"F",IF(Daily!D867+Daily!H867=0,IF(D866+H866&gt;0,"L",""),""))</f>
        <v/>
      </c>
      <c r="B867" s="34">
        <v>866</v>
      </c>
      <c r="C867" s="19">
        <f t="shared" ca="1" si="53"/>
        <v>46796</v>
      </c>
      <c r="D867" s="29">
        <f t="shared" ca="1" si="55"/>
        <v>217329.65825705012</v>
      </c>
      <c r="E867" s="29">
        <f ca="1">IF(C867&lt;Calculator!$D$26,0,IF(DAY($C867)=1,IF(D867-Calculator!$G$24&gt;0,Calculator!$G$24,D867),0))</f>
        <v>0</v>
      </c>
      <c r="F867" s="29">
        <f ca="1">IF(E867&gt;0,D867*Calculator!$G$22/12,0)</f>
        <v>0</v>
      </c>
      <c r="G867" s="29">
        <f ca="1">IF(E867&gt;0,(IFERROR(-PMT(Calculator!$G$22/12,Calculator!$G$23*12,Calculator!$G$20),0))-F867,0)</f>
        <v>0</v>
      </c>
      <c r="H867" s="29">
        <f t="shared" ca="1" si="56"/>
        <v>6168.9424350809186</v>
      </c>
      <c r="I867" s="29">
        <f t="shared" ca="1" si="54"/>
        <v>1.0985787898089308</v>
      </c>
      <c r="J867" s="30">
        <f>Calculator!$G$40</f>
        <v>6.5000000000000002E-2</v>
      </c>
      <c r="K867" s="29">
        <f ca="1">IF(C867&gt;=Calculator!$G$27,IF(DAY($C867)=1,Calculator!$G$34/2,IF(DAY($C867)=15,Calculator!$G$34/2,0)),0)</f>
        <v>0</v>
      </c>
      <c r="L867" s="29">
        <f ca="1">IF(DAY($C867)=28,IF(H867=0,0,Calculator!$G$35),0)</f>
        <v>0</v>
      </c>
      <c r="M867" s="29">
        <f ca="1">IF(I867&gt;0,IF(DAY($C867)=1,SUM(INDIRECT("I"&amp;(ROW(C866)-DAY(C866))):I866),0),0)</f>
        <v>0</v>
      </c>
      <c r="N867" s="29">
        <f ca="1">IF(C867&lt;Calculator!$G$27,0,IF(C867=Calculator!$G$27,Calculator!$G$39,IF(H867-K867&lt;=0,IF(D867&gt;Calculator!$G$39,IF(H867-K867+E867+L867+M867+Calculator!$G$39&gt;Calculator!$G$39,Calculator!$G$39-(H867+E867+L867+M867-K867),Calculator!$G$39),D867),0)))</f>
        <v>0</v>
      </c>
    </row>
    <row r="868" spans="1:14" ht="15.75" thickBot="1">
      <c r="A868" s="33" t="str">
        <f ca="1">IF(C868=Calculator!$H$27,"F",IF(Daily!D868+Daily!H868=0,IF(D867+H867&gt;0,"L",""),""))</f>
        <v/>
      </c>
      <c r="B868" s="34">
        <v>867</v>
      </c>
      <c r="C868" s="19">
        <f t="shared" ca="1" si="53"/>
        <v>46797</v>
      </c>
      <c r="D868" s="29">
        <f t="shared" ca="1" si="55"/>
        <v>217329.65825705012</v>
      </c>
      <c r="E868" s="29">
        <f ca="1">IF(C868&lt;Calculator!$D$26,0,IF(DAY($C868)=1,IF(D868-Calculator!$G$24&gt;0,Calculator!$G$24,D868),0))</f>
        <v>0</v>
      </c>
      <c r="F868" s="29">
        <f ca="1">IF(E868&gt;0,D868*Calculator!$G$22/12,0)</f>
        <v>0</v>
      </c>
      <c r="G868" s="29">
        <f ca="1">IF(E868&gt;0,(IFERROR(-PMT(Calculator!$G$22/12,Calculator!$G$23*12,Calculator!$G$20),0))-F868,0)</f>
        <v>0</v>
      </c>
      <c r="H868" s="29">
        <f t="shared" ca="1" si="56"/>
        <v>6168.9424350809186</v>
      </c>
      <c r="I868" s="29">
        <f t="shared" ca="1" si="54"/>
        <v>1.0985787898089308</v>
      </c>
      <c r="J868" s="30">
        <f>Calculator!$G$40</f>
        <v>6.5000000000000002E-2</v>
      </c>
      <c r="K868" s="29">
        <f ca="1">IF(C868&gt;=Calculator!$G$27,IF(DAY($C868)=1,Calculator!$G$34/2,IF(DAY($C868)=15,Calculator!$G$34/2,0)),0)</f>
        <v>0</v>
      </c>
      <c r="L868" s="29">
        <f ca="1">IF(DAY($C868)=28,IF(H868=0,0,Calculator!$G$35),0)</f>
        <v>0</v>
      </c>
      <c r="M868" s="29">
        <f ca="1">IF(I868&gt;0,IF(DAY($C868)=1,SUM(INDIRECT("I"&amp;(ROW(C867)-DAY(C867))):I867),0),0)</f>
        <v>0</v>
      </c>
      <c r="N868" s="29">
        <f ca="1">IF(C868&lt;Calculator!$G$27,0,IF(C868=Calculator!$G$27,Calculator!$G$39,IF(H868-K868&lt;=0,IF(D868&gt;Calculator!$G$39,IF(H868-K868+E868+L868+M868+Calculator!$G$39&gt;Calculator!$G$39,Calculator!$G$39-(H868+E868+L868+M868-K868),Calculator!$G$39),D868),0)))</f>
        <v>0</v>
      </c>
    </row>
    <row r="869" spans="1:14" ht="15.75" thickBot="1">
      <c r="A869" s="33" t="str">
        <f ca="1">IF(C869=Calculator!$H$27,"F",IF(Daily!D869+Daily!H869=0,IF(D868+H868&gt;0,"L",""),""))</f>
        <v/>
      </c>
      <c r="B869" s="34">
        <v>868</v>
      </c>
      <c r="C869" s="19">
        <f t="shared" ca="1" si="53"/>
        <v>46798</v>
      </c>
      <c r="D869" s="29">
        <f t="shared" ca="1" si="55"/>
        <v>217329.65825705012</v>
      </c>
      <c r="E869" s="29">
        <f ca="1">IF(C869&lt;Calculator!$D$26,0,IF(DAY($C869)=1,IF(D869-Calculator!$G$24&gt;0,Calculator!$G$24,D869),0))</f>
        <v>0</v>
      </c>
      <c r="F869" s="29">
        <f ca="1">IF(E869&gt;0,D869*Calculator!$G$22/12,0)</f>
        <v>0</v>
      </c>
      <c r="G869" s="29">
        <f ca="1">IF(E869&gt;0,(IFERROR(-PMT(Calculator!$G$22/12,Calculator!$G$23*12,Calculator!$G$20),0))-F869,0)</f>
        <v>0</v>
      </c>
      <c r="H869" s="29">
        <f t="shared" ca="1" si="56"/>
        <v>6168.9424350809186</v>
      </c>
      <c r="I869" s="29">
        <f t="shared" ca="1" si="54"/>
        <v>1.0985787898089308</v>
      </c>
      <c r="J869" s="30">
        <f>Calculator!$G$40</f>
        <v>6.5000000000000002E-2</v>
      </c>
      <c r="K869" s="29">
        <f ca="1">IF(C869&gt;=Calculator!$G$27,IF(DAY($C869)=1,Calculator!$G$34/2,IF(DAY($C869)=15,Calculator!$G$34/2,0)),0)</f>
        <v>4500</v>
      </c>
      <c r="L869" s="29">
        <f ca="1">IF(DAY($C869)=28,IF(H869=0,0,Calculator!$G$35),0)</f>
        <v>0</v>
      </c>
      <c r="M869" s="29">
        <f ca="1">IF(I869&gt;0,IF(DAY($C869)=1,SUM(INDIRECT("I"&amp;(ROW(C868)-DAY(C868))):I868),0),0)</f>
        <v>0</v>
      </c>
      <c r="N869" s="29">
        <f ca="1">IF(C869&lt;Calculator!$G$27,0,IF(C869=Calculator!$G$27,Calculator!$G$39,IF(H869-K869&lt;=0,IF(D869&gt;Calculator!$G$39,IF(H869-K869+E869+L869+M869+Calculator!$G$39&gt;Calculator!$G$39,Calculator!$G$39-(H869+E869+L869+M869-K869),Calculator!$G$39),D869),0)))</f>
        <v>0</v>
      </c>
    </row>
    <row r="870" spans="1:14" ht="15.75" thickBot="1">
      <c r="A870" s="33" t="str">
        <f ca="1">IF(C870=Calculator!$H$27,"F",IF(Daily!D870+Daily!H870=0,IF(D869+H869&gt;0,"L",""),""))</f>
        <v/>
      </c>
      <c r="B870" s="34">
        <v>869</v>
      </c>
      <c r="C870" s="19">
        <f t="shared" ca="1" si="53"/>
        <v>46799</v>
      </c>
      <c r="D870" s="29">
        <f t="shared" ca="1" si="55"/>
        <v>217329.65825705012</v>
      </c>
      <c r="E870" s="29">
        <f ca="1">IF(C870&lt;Calculator!$D$26,0,IF(DAY($C870)=1,IF(D870-Calculator!$G$24&gt;0,Calculator!$G$24,D870),0))</f>
        <v>0</v>
      </c>
      <c r="F870" s="29">
        <f ca="1">IF(E870&gt;0,D870*Calculator!$G$22/12,0)</f>
        <v>0</v>
      </c>
      <c r="G870" s="29">
        <f ca="1">IF(E870&gt;0,(IFERROR(-PMT(Calculator!$G$22/12,Calculator!$G$23*12,Calculator!$G$20),0))-F870,0)</f>
        <v>0</v>
      </c>
      <c r="H870" s="29">
        <f t="shared" ca="1" si="56"/>
        <v>1668.9424350809186</v>
      </c>
      <c r="I870" s="29">
        <f t="shared" ca="1" si="54"/>
        <v>0.29720892679523209</v>
      </c>
      <c r="J870" s="30">
        <f>Calculator!$G$40</f>
        <v>6.5000000000000002E-2</v>
      </c>
      <c r="K870" s="29">
        <f ca="1">IF(C870&gt;=Calculator!$G$27,IF(DAY($C870)=1,Calculator!$G$34/2,IF(DAY($C870)=15,Calculator!$G$34/2,0)),0)</f>
        <v>0</v>
      </c>
      <c r="L870" s="29">
        <f ca="1">IF(DAY($C870)=28,IF(H870=0,0,Calculator!$G$35),0)</f>
        <v>0</v>
      </c>
      <c r="M870" s="29">
        <f ca="1">IF(I870&gt;0,IF(DAY($C870)=1,SUM(INDIRECT("I"&amp;(ROW(C869)-DAY(C869))):I869),0),0)</f>
        <v>0</v>
      </c>
      <c r="N870" s="29">
        <f ca="1">IF(C870&lt;Calculator!$G$27,0,IF(C870=Calculator!$G$27,Calculator!$G$39,IF(H870-K870&lt;=0,IF(D870&gt;Calculator!$G$39,IF(H870-K870+E870+L870+M870+Calculator!$G$39&gt;Calculator!$G$39,Calculator!$G$39-(H870+E870+L870+M870-K870),Calculator!$G$39),D870),0)))</f>
        <v>0</v>
      </c>
    </row>
    <row r="871" spans="1:14" ht="15.75" thickBot="1">
      <c r="A871" s="33" t="str">
        <f ca="1">IF(C871=Calculator!$H$27,"F",IF(Daily!D871+Daily!H871=0,IF(D870+H870&gt;0,"L",""),""))</f>
        <v/>
      </c>
      <c r="B871" s="34">
        <v>870</v>
      </c>
      <c r="C871" s="19">
        <f t="shared" ca="1" si="53"/>
        <v>46800</v>
      </c>
      <c r="D871" s="29">
        <f t="shared" ca="1" si="55"/>
        <v>217329.65825705012</v>
      </c>
      <c r="E871" s="29">
        <f ca="1">IF(C871&lt;Calculator!$D$26,0,IF(DAY($C871)=1,IF(D871-Calculator!$G$24&gt;0,Calculator!$G$24,D871),0))</f>
        <v>0</v>
      </c>
      <c r="F871" s="29">
        <f ca="1">IF(E871&gt;0,D871*Calculator!$G$22/12,0)</f>
        <v>0</v>
      </c>
      <c r="G871" s="29">
        <f ca="1">IF(E871&gt;0,(IFERROR(-PMT(Calculator!$G$22/12,Calculator!$G$23*12,Calculator!$G$20),0))-F871,0)</f>
        <v>0</v>
      </c>
      <c r="H871" s="29">
        <f t="shared" ca="1" si="56"/>
        <v>1668.9424350809186</v>
      </c>
      <c r="I871" s="29">
        <f t="shared" ca="1" si="54"/>
        <v>0.29720892679523209</v>
      </c>
      <c r="J871" s="30">
        <f>Calculator!$G$40</f>
        <v>6.5000000000000002E-2</v>
      </c>
      <c r="K871" s="29">
        <f ca="1">IF(C871&gt;=Calculator!$G$27,IF(DAY($C871)=1,Calculator!$G$34/2,IF(DAY($C871)=15,Calculator!$G$34/2,0)),0)</f>
        <v>0</v>
      </c>
      <c r="L871" s="29">
        <f ca="1">IF(DAY($C871)=28,IF(H871=0,0,Calculator!$G$35),0)</f>
        <v>0</v>
      </c>
      <c r="M871" s="29">
        <f ca="1">IF(I871&gt;0,IF(DAY($C871)=1,SUM(INDIRECT("I"&amp;(ROW(C870)-DAY(C870))):I870),0),0)</f>
        <v>0</v>
      </c>
      <c r="N871" s="29">
        <f ca="1">IF(C871&lt;Calculator!$G$27,0,IF(C871=Calculator!$G$27,Calculator!$G$39,IF(H871-K871&lt;=0,IF(D871&gt;Calculator!$G$39,IF(H871-K871+E871+L871+M871+Calculator!$G$39&gt;Calculator!$G$39,Calculator!$G$39-(H871+E871+L871+M871-K871),Calculator!$G$39),D871),0)))</f>
        <v>0</v>
      </c>
    </row>
    <row r="872" spans="1:14" ht="15.75" thickBot="1">
      <c r="A872" s="33" t="str">
        <f ca="1">IF(C872=Calculator!$H$27,"F",IF(Daily!D872+Daily!H872=0,IF(D871+H871&gt;0,"L",""),""))</f>
        <v/>
      </c>
      <c r="B872" s="34">
        <v>871</v>
      </c>
      <c r="C872" s="19">
        <f t="shared" ca="1" si="53"/>
        <v>46801</v>
      </c>
      <c r="D872" s="29">
        <f t="shared" ca="1" si="55"/>
        <v>217329.65825705012</v>
      </c>
      <c r="E872" s="29">
        <f ca="1">IF(C872&lt;Calculator!$D$26,0,IF(DAY($C872)=1,IF(D872-Calculator!$G$24&gt;0,Calculator!$G$24,D872),0))</f>
        <v>0</v>
      </c>
      <c r="F872" s="29">
        <f ca="1">IF(E872&gt;0,D872*Calculator!$G$22/12,0)</f>
        <v>0</v>
      </c>
      <c r="G872" s="29">
        <f ca="1">IF(E872&gt;0,(IFERROR(-PMT(Calculator!$G$22/12,Calculator!$G$23*12,Calculator!$G$20),0))-F872,0)</f>
        <v>0</v>
      </c>
      <c r="H872" s="29">
        <f t="shared" ca="1" si="56"/>
        <v>1668.9424350809186</v>
      </c>
      <c r="I872" s="29">
        <f t="shared" ca="1" si="54"/>
        <v>0.29720892679523209</v>
      </c>
      <c r="J872" s="30">
        <f>Calculator!$G$40</f>
        <v>6.5000000000000002E-2</v>
      </c>
      <c r="K872" s="29">
        <f ca="1">IF(C872&gt;=Calculator!$G$27,IF(DAY($C872)=1,Calculator!$G$34/2,IF(DAY($C872)=15,Calculator!$G$34/2,0)),0)</f>
        <v>0</v>
      </c>
      <c r="L872" s="29">
        <f ca="1">IF(DAY($C872)=28,IF(H872=0,0,Calculator!$G$35),0)</f>
        <v>0</v>
      </c>
      <c r="M872" s="29">
        <f ca="1">IF(I872&gt;0,IF(DAY($C872)=1,SUM(INDIRECT("I"&amp;(ROW(C871)-DAY(C871))):I871),0),0)</f>
        <v>0</v>
      </c>
      <c r="N872" s="29">
        <f ca="1">IF(C872&lt;Calculator!$G$27,0,IF(C872=Calculator!$G$27,Calculator!$G$39,IF(H872-K872&lt;=0,IF(D872&gt;Calculator!$G$39,IF(H872-K872+E872+L872+M872+Calculator!$G$39&gt;Calculator!$G$39,Calculator!$G$39-(H872+E872+L872+M872-K872),Calculator!$G$39),D872),0)))</f>
        <v>0</v>
      </c>
    </row>
    <row r="873" spans="1:14" ht="15.75" thickBot="1">
      <c r="A873" s="33" t="str">
        <f ca="1">IF(C873=Calculator!$H$27,"F",IF(Daily!D873+Daily!H873=0,IF(D872+H872&gt;0,"L",""),""))</f>
        <v/>
      </c>
      <c r="B873" s="34">
        <v>872</v>
      </c>
      <c r="C873" s="19">
        <f t="shared" ca="1" si="53"/>
        <v>46802</v>
      </c>
      <c r="D873" s="29">
        <f t="shared" ca="1" si="55"/>
        <v>217329.65825705012</v>
      </c>
      <c r="E873" s="29">
        <f ca="1">IF(C873&lt;Calculator!$D$26,0,IF(DAY($C873)=1,IF(D873-Calculator!$G$24&gt;0,Calculator!$G$24,D873),0))</f>
        <v>0</v>
      </c>
      <c r="F873" s="29">
        <f ca="1">IF(E873&gt;0,D873*Calculator!$G$22/12,0)</f>
        <v>0</v>
      </c>
      <c r="G873" s="29">
        <f ca="1">IF(E873&gt;0,(IFERROR(-PMT(Calculator!$G$22/12,Calculator!$G$23*12,Calculator!$G$20),0))-F873,0)</f>
        <v>0</v>
      </c>
      <c r="H873" s="29">
        <f t="shared" ca="1" si="56"/>
        <v>1668.9424350809186</v>
      </c>
      <c r="I873" s="29">
        <f t="shared" ca="1" si="54"/>
        <v>0.29720892679523209</v>
      </c>
      <c r="J873" s="30">
        <f>Calculator!$G$40</f>
        <v>6.5000000000000002E-2</v>
      </c>
      <c r="K873" s="29">
        <f ca="1">IF(C873&gt;=Calculator!$G$27,IF(DAY($C873)=1,Calculator!$G$34/2,IF(DAY($C873)=15,Calculator!$G$34/2,0)),0)</f>
        <v>0</v>
      </c>
      <c r="L873" s="29">
        <f ca="1">IF(DAY($C873)=28,IF(H873=0,0,Calculator!$G$35),0)</f>
        <v>0</v>
      </c>
      <c r="M873" s="29">
        <f ca="1">IF(I873&gt;0,IF(DAY($C873)=1,SUM(INDIRECT("I"&amp;(ROW(C872)-DAY(C872))):I872),0),0)</f>
        <v>0</v>
      </c>
      <c r="N873" s="29">
        <f ca="1">IF(C873&lt;Calculator!$G$27,0,IF(C873=Calculator!$G$27,Calculator!$G$39,IF(H873-K873&lt;=0,IF(D873&gt;Calculator!$G$39,IF(H873-K873+E873+L873+M873+Calculator!$G$39&gt;Calculator!$G$39,Calculator!$G$39-(H873+E873+L873+M873-K873),Calculator!$G$39),D873),0)))</f>
        <v>0</v>
      </c>
    </row>
    <row r="874" spans="1:14" ht="15.75" thickBot="1">
      <c r="A874" s="33" t="str">
        <f ca="1">IF(C874=Calculator!$H$27,"F",IF(Daily!D874+Daily!H874=0,IF(D873+H873&gt;0,"L",""),""))</f>
        <v/>
      </c>
      <c r="B874" s="34">
        <v>873</v>
      </c>
      <c r="C874" s="19">
        <f t="shared" ca="1" si="53"/>
        <v>46803</v>
      </c>
      <c r="D874" s="29">
        <f t="shared" ca="1" si="55"/>
        <v>217329.65825705012</v>
      </c>
      <c r="E874" s="29">
        <f ca="1">IF(C874&lt;Calculator!$D$26,0,IF(DAY($C874)=1,IF(D874-Calculator!$G$24&gt;0,Calculator!$G$24,D874),0))</f>
        <v>0</v>
      </c>
      <c r="F874" s="29">
        <f ca="1">IF(E874&gt;0,D874*Calculator!$G$22/12,0)</f>
        <v>0</v>
      </c>
      <c r="G874" s="29">
        <f ca="1">IF(E874&gt;0,(IFERROR(-PMT(Calculator!$G$22/12,Calculator!$G$23*12,Calculator!$G$20),0))-F874,0)</f>
        <v>0</v>
      </c>
      <c r="H874" s="29">
        <f t="shared" ca="1" si="56"/>
        <v>1668.9424350809186</v>
      </c>
      <c r="I874" s="29">
        <f t="shared" ca="1" si="54"/>
        <v>0.29720892679523209</v>
      </c>
      <c r="J874" s="30">
        <f>Calculator!$G$40</f>
        <v>6.5000000000000002E-2</v>
      </c>
      <c r="K874" s="29">
        <f ca="1">IF(C874&gt;=Calculator!$G$27,IF(DAY($C874)=1,Calculator!$G$34/2,IF(DAY($C874)=15,Calculator!$G$34/2,0)),0)</f>
        <v>0</v>
      </c>
      <c r="L874" s="29">
        <f ca="1">IF(DAY($C874)=28,IF(H874=0,0,Calculator!$G$35),0)</f>
        <v>0</v>
      </c>
      <c r="M874" s="29">
        <f ca="1">IF(I874&gt;0,IF(DAY($C874)=1,SUM(INDIRECT("I"&amp;(ROW(C873)-DAY(C873))):I873),0),0)</f>
        <v>0</v>
      </c>
      <c r="N874" s="29">
        <f ca="1">IF(C874&lt;Calculator!$G$27,0,IF(C874=Calculator!$G$27,Calculator!$G$39,IF(H874-K874&lt;=0,IF(D874&gt;Calculator!$G$39,IF(H874-K874+E874+L874+M874+Calculator!$G$39&gt;Calculator!$G$39,Calculator!$G$39-(H874+E874+L874+M874-K874),Calculator!$G$39),D874),0)))</f>
        <v>0</v>
      </c>
    </row>
    <row r="875" spans="1:14" ht="15.75" thickBot="1">
      <c r="A875" s="33" t="str">
        <f ca="1">IF(C875=Calculator!$H$27,"F",IF(Daily!D875+Daily!H875=0,IF(D874+H874&gt;0,"L",""),""))</f>
        <v/>
      </c>
      <c r="B875" s="34">
        <v>874</v>
      </c>
      <c r="C875" s="19">
        <f t="shared" ca="1" si="53"/>
        <v>46804</v>
      </c>
      <c r="D875" s="29">
        <f t="shared" ca="1" si="55"/>
        <v>217329.65825705012</v>
      </c>
      <c r="E875" s="29">
        <f ca="1">IF(C875&lt;Calculator!$D$26,0,IF(DAY($C875)=1,IF(D875-Calculator!$G$24&gt;0,Calculator!$G$24,D875),0))</f>
        <v>0</v>
      </c>
      <c r="F875" s="29">
        <f ca="1">IF(E875&gt;0,D875*Calculator!$G$22/12,0)</f>
        <v>0</v>
      </c>
      <c r="G875" s="29">
        <f ca="1">IF(E875&gt;0,(IFERROR(-PMT(Calculator!$G$22/12,Calculator!$G$23*12,Calculator!$G$20),0))-F875,0)</f>
        <v>0</v>
      </c>
      <c r="H875" s="29">
        <f t="shared" ca="1" si="56"/>
        <v>1668.9424350809186</v>
      </c>
      <c r="I875" s="29">
        <f t="shared" ca="1" si="54"/>
        <v>0.29720892679523209</v>
      </c>
      <c r="J875" s="30">
        <f>Calculator!$G$40</f>
        <v>6.5000000000000002E-2</v>
      </c>
      <c r="K875" s="29">
        <f ca="1">IF(C875&gt;=Calculator!$G$27,IF(DAY($C875)=1,Calculator!$G$34/2,IF(DAY($C875)=15,Calculator!$G$34/2,0)),0)</f>
        <v>0</v>
      </c>
      <c r="L875" s="29">
        <f ca="1">IF(DAY($C875)=28,IF(H875=0,0,Calculator!$G$35),0)</f>
        <v>0</v>
      </c>
      <c r="M875" s="29">
        <f ca="1">IF(I875&gt;0,IF(DAY($C875)=1,SUM(INDIRECT("I"&amp;(ROW(C874)-DAY(C874))):I874),0),0)</f>
        <v>0</v>
      </c>
      <c r="N875" s="29">
        <f ca="1">IF(C875&lt;Calculator!$G$27,0,IF(C875=Calculator!$G$27,Calculator!$G$39,IF(H875-K875&lt;=0,IF(D875&gt;Calculator!$G$39,IF(H875-K875+E875+L875+M875+Calculator!$G$39&gt;Calculator!$G$39,Calculator!$G$39-(H875+E875+L875+M875-K875),Calculator!$G$39),D875),0)))</f>
        <v>0</v>
      </c>
    </row>
    <row r="876" spans="1:14" ht="15.75" thickBot="1">
      <c r="A876" s="33" t="str">
        <f ca="1">IF(C876=Calculator!$H$27,"F",IF(Daily!D876+Daily!H876=0,IF(D875+H875&gt;0,"L",""),""))</f>
        <v/>
      </c>
      <c r="B876" s="34">
        <v>875</v>
      </c>
      <c r="C876" s="19">
        <f t="shared" ca="1" si="53"/>
        <v>46805</v>
      </c>
      <c r="D876" s="29">
        <f t="shared" ca="1" si="55"/>
        <v>217329.65825705012</v>
      </c>
      <c r="E876" s="29">
        <f ca="1">IF(C876&lt;Calculator!$D$26,0,IF(DAY($C876)=1,IF(D876-Calculator!$G$24&gt;0,Calculator!$G$24,D876),0))</f>
        <v>0</v>
      </c>
      <c r="F876" s="29">
        <f ca="1">IF(E876&gt;0,D876*Calculator!$G$22/12,0)</f>
        <v>0</v>
      </c>
      <c r="G876" s="29">
        <f ca="1">IF(E876&gt;0,(IFERROR(-PMT(Calculator!$G$22/12,Calculator!$G$23*12,Calculator!$G$20),0))-F876,0)</f>
        <v>0</v>
      </c>
      <c r="H876" s="29">
        <f t="shared" ca="1" si="56"/>
        <v>1668.9424350809186</v>
      </c>
      <c r="I876" s="29">
        <f t="shared" ca="1" si="54"/>
        <v>0.29720892679523209</v>
      </c>
      <c r="J876" s="30">
        <f>Calculator!$G$40</f>
        <v>6.5000000000000002E-2</v>
      </c>
      <c r="K876" s="29">
        <f ca="1">IF(C876&gt;=Calculator!$G$27,IF(DAY($C876)=1,Calculator!$G$34/2,IF(DAY($C876)=15,Calculator!$G$34/2,0)),0)</f>
        <v>0</v>
      </c>
      <c r="L876" s="29">
        <f ca="1">IF(DAY($C876)=28,IF(H876=0,0,Calculator!$G$35),0)</f>
        <v>0</v>
      </c>
      <c r="M876" s="29">
        <f ca="1">IF(I876&gt;0,IF(DAY($C876)=1,SUM(INDIRECT("I"&amp;(ROW(C875)-DAY(C875))):I875),0),0)</f>
        <v>0</v>
      </c>
      <c r="N876" s="29">
        <f ca="1">IF(C876&lt;Calculator!$G$27,0,IF(C876=Calculator!$G$27,Calculator!$G$39,IF(H876-K876&lt;=0,IF(D876&gt;Calculator!$G$39,IF(H876-K876+E876+L876+M876+Calculator!$G$39&gt;Calculator!$G$39,Calculator!$G$39-(H876+E876+L876+M876-K876),Calculator!$G$39),D876),0)))</f>
        <v>0</v>
      </c>
    </row>
    <row r="877" spans="1:14" ht="15.75" thickBot="1">
      <c r="A877" s="33" t="str">
        <f ca="1">IF(C877=Calculator!$H$27,"F",IF(Daily!D877+Daily!H877=0,IF(D876+H876&gt;0,"L",""),""))</f>
        <v/>
      </c>
      <c r="B877" s="34">
        <v>876</v>
      </c>
      <c r="C877" s="19">
        <f t="shared" ca="1" si="53"/>
        <v>46806</v>
      </c>
      <c r="D877" s="29">
        <f t="shared" ca="1" si="55"/>
        <v>217329.65825705012</v>
      </c>
      <c r="E877" s="29">
        <f ca="1">IF(C877&lt;Calculator!$D$26,0,IF(DAY($C877)=1,IF(D877-Calculator!$G$24&gt;0,Calculator!$G$24,D877),0))</f>
        <v>0</v>
      </c>
      <c r="F877" s="29">
        <f ca="1">IF(E877&gt;0,D877*Calculator!$G$22/12,0)</f>
        <v>0</v>
      </c>
      <c r="G877" s="29">
        <f ca="1">IF(E877&gt;0,(IFERROR(-PMT(Calculator!$G$22/12,Calculator!$G$23*12,Calculator!$G$20),0))-F877,0)</f>
        <v>0</v>
      </c>
      <c r="H877" s="29">
        <f t="shared" ca="1" si="56"/>
        <v>1668.9424350809186</v>
      </c>
      <c r="I877" s="29">
        <f t="shared" ca="1" si="54"/>
        <v>0.29720892679523209</v>
      </c>
      <c r="J877" s="30">
        <f>Calculator!$G$40</f>
        <v>6.5000000000000002E-2</v>
      </c>
      <c r="K877" s="29">
        <f ca="1">IF(C877&gt;=Calculator!$G$27,IF(DAY($C877)=1,Calculator!$G$34/2,IF(DAY($C877)=15,Calculator!$G$34/2,0)),0)</f>
        <v>0</v>
      </c>
      <c r="L877" s="29">
        <f ca="1">IF(DAY($C877)=28,IF(H877=0,0,Calculator!$G$35),0)</f>
        <v>0</v>
      </c>
      <c r="M877" s="29">
        <f ca="1">IF(I877&gt;0,IF(DAY($C877)=1,SUM(INDIRECT("I"&amp;(ROW(C876)-DAY(C876))):I876),0),0)</f>
        <v>0</v>
      </c>
      <c r="N877" s="29">
        <f ca="1">IF(C877&lt;Calculator!$G$27,0,IF(C877=Calculator!$G$27,Calculator!$G$39,IF(H877-K877&lt;=0,IF(D877&gt;Calculator!$G$39,IF(H877-K877+E877+L877+M877+Calculator!$G$39&gt;Calculator!$G$39,Calculator!$G$39-(H877+E877+L877+M877-K877),Calculator!$G$39),D877),0)))</f>
        <v>0</v>
      </c>
    </row>
    <row r="878" spans="1:14" ht="15.75" thickBot="1">
      <c r="A878" s="33" t="str">
        <f ca="1">IF(C878=Calculator!$H$27,"F",IF(Daily!D878+Daily!H878=0,IF(D877+H877&gt;0,"L",""),""))</f>
        <v/>
      </c>
      <c r="B878" s="34">
        <v>877</v>
      </c>
      <c r="C878" s="19">
        <f t="shared" ca="1" si="53"/>
        <v>46807</v>
      </c>
      <c r="D878" s="29">
        <f t="shared" ca="1" si="55"/>
        <v>217329.65825705012</v>
      </c>
      <c r="E878" s="29">
        <f ca="1">IF(C878&lt;Calculator!$D$26,0,IF(DAY($C878)=1,IF(D878-Calculator!$G$24&gt;0,Calculator!$G$24,D878),0))</f>
        <v>0</v>
      </c>
      <c r="F878" s="29">
        <f ca="1">IF(E878&gt;0,D878*Calculator!$G$22/12,0)</f>
        <v>0</v>
      </c>
      <c r="G878" s="29">
        <f ca="1">IF(E878&gt;0,(IFERROR(-PMT(Calculator!$G$22/12,Calculator!$G$23*12,Calculator!$G$20),0))-F878,0)</f>
        <v>0</v>
      </c>
      <c r="H878" s="29">
        <f t="shared" ca="1" si="56"/>
        <v>1668.9424350809186</v>
      </c>
      <c r="I878" s="29">
        <f t="shared" ca="1" si="54"/>
        <v>0.29720892679523209</v>
      </c>
      <c r="J878" s="30">
        <f>Calculator!$G$40</f>
        <v>6.5000000000000002E-2</v>
      </c>
      <c r="K878" s="29">
        <f ca="1">IF(C878&gt;=Calculator!$G$27,IF(DAY($C878)=1,Calculator!$G$34/2,IF(DAY($C878)=15,Calculator!$G$34/2,0)),0)</f>
        <v>0</v>
      </c>
      <c r="L878" s="29">
        <f ca="1">IF(DAY($C878)=28,IF(H878=0,0,Calculator!$G$35),0)</f>
        <v>0</v>
      </c>
      <c r="M878" s="29">
        <f ca="1">IF(I878&gt;0,IF(DAY($C878)=1,SUM(INDIRECT("I"&amp;(ROW(C877)-DAY(C877))):I877),0),0)</f>
        <v>0</v>
      </c>
      <c r="N878" s="29">
        <f ca="1">IF(C878&lt;Calculator!$G$27,0,IF(C878=Calculator!$G$27,Calculator!$G$39,IF(H878-K878&lt;=0,IF(D878&gt;Calculator!$G$39,IF(H878-K878+E878+L878+M878+Calculator!$G$39&gt;Calculator!$G$39,Calculator!$G$39-(H878+E878+L878+M878-K878),Calculator!$G$39),D878),0)))</f>
        <v>0</v>
      </c>
    </row>
    <row r="879" spans="1:14" ht="15.75" thickBot="1">
      <c r="A879" s="33" t="str">
        <f ca="1">IF(C879=Calculator!$H$27,"F",IF(Daily!D879+Daily!H879=0,IF(D878+H878&gt;0,"L",""),""))</f>
        <v/>
      </c>
      <c r="B879" s="34">
        <v>878</v>
      </c>
      <c r="C879" s="19">
        <f t="shared" ca="1" si="53"/>
        <v>46808</v>
      </c>
      <c r="D879" s="29">
        <f t="shared" ca="1" si="55"/>
        <v>217329.65825705012</v>
      </c>
      <c r="E879" s="29">
        <f ca="1">IF(C879&lt;Calculator!$D$26,0,IF(DAY($C879)=1,IF(D879-Calculator!$G$24&gt;0,Calculator!$G$24,D879),0))</f>
        <v>0</v>
      </c>
      <c r="F879" s="29">
        <f ca="1">IF(E879&gt;0,D879*Calculator!$G$22/12,0)</f>
        <v>0</v>
      </c>
      <c r="G879" s="29">
        <f ca="1">IF(E879&gt;0,(IFERROR(-PMT(Calculator!$G$22/12,Calculator!$G$23*12,Calculator!$G$20),0))-F879,0)</f>
        <v>0</v>
      </c>
      <c r="H879" s="29">
        <f t="shared" ca="1" si="56"/>
        <v>1668.9424350809186</v>
      </c>
      <c r="I879" s="29">
        <f t="shared" ca="1" si="54"/>
        <v>0.29720892679523209</v>
      </c>
      <c r="J879" s="30">
        <f>Calculator!$G$40</f>
        <v>6.5000000000000002E-2</v>
      </c>
      <c r="K879" s="29">
        <f ca="1">IF(C879&gt;=Calculator!$G$27,IF(DAY($C879)=1,Calculator!$G$34/2,IF(DAY($C879)=15,Calculator!$G$34/2,0)),0)</f>
        <v>0</v>
      </c>
      <c r="L879" s="29">
        <f ca="1">IF(DAY($C879)=28,IF(H879=0,0,Calculator!$G$35),0)</f>
        <v>0</v>
      </c>
      <c r="M879" s="29">
        <f ca="1">IF(I879&gt;0,IF(DAY($C879)=1,SUM(INDIRECT("I"&amp;(ROW(C878)-DAY(C878))):I878),0),0)</f>
        <v>0</v>
      </c>
      <c r="N879" s="29">
        <f ca="1">IF(C879&lt;Calculator!$G$27,0,IF(C879=Calculator!$G$27,Calculator!$G$39,IF(H879-K879&lt;=0,IF(D879&gt;Calculator!$G$39,IF(H879-K879+E879+L879+M879+Calculator!$G$39&gt;Calculator!$G$39,Calculator!$G$39-(H879+E879+L879+M879-K879),Calculator!$G$39),D879),0)))</f>
        <v>0</v>
      </c>
    </row>
    <row r="880" spans="1:14" ht="15.75" thickBot="1">
      <c r="A880" s="33" t="str">
        <f ca="1">IF(C880=Calculator!$H$27,"F",IF(Daily!D880+Daily!H880=0,IF(D879+H879&gt;0,"L",""),""))</f>
        <v/>
      </c>
      <c r="B880" s="34">
        <v>879</v>
      </c>
      <c r="C880" s="19">
        <f t="shared" ca="1" si="53"/>
        <v>46809</v>
      </c>
      <c r="D880" s="29">
        <f t="shared" ca="1" si="55"/>
        <v>217329.65825705012</v>
      </c>
      <c r="E880" s="29">
        <f ca="1">IF(C880&lt;Calculator!$D$26,0,IF(DAY($C880)=1,IF(D880-Calculator!$G$24&gt;0,Calculator!$G$24,D880),0))</f>
        <v>0</v>
      </c>
      <c r="F880" s="29">
        <f ca="1">IF(E880&gt;0,D880*Calculator!$G$22/12,0)</f>
        <v>0</v>
      </c>
      <c r="G880" s="29">
        <f ca="1">IF(E880&gt;0,(IFERROR(-PMT(Calculator!$G$22/12,Calculator!$G$23*12,Calculator!$G$20),0))-F880,0)</f>
        <v>0</v>
      </c>
      <c r="H880" s="29">
        <f t="shared" ca="1" si="56"/>
        <v>1668.9424350809186</v>
      </c>
      <c r="I880" s="29">
        <f t="shared" ca="1" si="54"/>
        <v>0.29720892679523209</v>
      </c>
      <c r="J880" s="30">
        <f>Calculator!$G$40</f>
        <v>6.5000000000000002E-2</v>
      </c>
      <c r="K880" s="29">
        <f ca="1">IF(C880&gt;=Calculator!$G$27,IF(DAY($C880)=1,Calculator!$G$34/2,IF(DAY($C880)=15,Calculator!$G$34/2,0)),0)</f>
        <v>0</v>
      </c>
      <c r="L880" s="29">
        <f ca="1">IF(DAY($C880)=28,IF(H880=0,0,Calculator!$G$35),0)</f>
        <v>0</v>
      </c>
      <c r="M880" s="29">
        <f ca="1">IF(I880&gt;0,IF(DAY($C880)=1,SUM(INDIRECT("I"&amp;(ROW(C879)-DAY(C879))):I879),0),0)</f>
        <v>0</v>
      </c>
      <c r="N880" s="29">
        <f ca="1">IF(C880&lt;Calculator!$G$27,0,IF(C880=Calculator!$G$27,Calculator!$G$39,IF(H880-K880&lt;=0,IF(D880&gt;Calculator!$G$39,IF(H880-K880+E880+L880+M880+Calculator!$G$39&gt;Calculator!$G$39,Calculator!$G$39-(H880+E880+L880+M880-K880),Calculator!$G$39),D880),0)))</f>
        <v>0</v>
      </c>
    </row>
    <row r="881" spans="1:14" ht="15.75" thickBot="1">
      <c r="A881" s="33" t="str">
        <f ca="1">IF(C881=Calculator!$H$27,"F",IF(Daily!D881+Daily!H881=0,IF(D880+H880&gt;0,"L",""),""))</f>
        <v/>
      </c>
      <c r="B881" s="34">
        <v>880</v>
      </c>
      <c r="C881" s="19">
        <f t="shared" ca="1" si="53"/>
        <v>46810</v>
      </c>
      <c r="D881" s="29">
        <f t="shared" ca="1" si="55"/>
        <v>217329.65825705012</v>
      </c>
      <c r="E881" s="29">
        <f ca="1">IF(C881&lt;Calculator!$D$26,0,IF(DAY($C881)=1,IF(D881-Calculator!$G$24&gt;0,Calculator!$G$24,D881),0))</f>
        <v>0</v>
      </c>
      <c r="F881" s="29">
        <f ca="1">IF(E881&gt;0,D881*Calculator!$G$22/12,0)</f>
        <v>0</v>
      </c>
      <c r="G881" s="29">
        <f ca="1">IF(E881&gt;0,(IFERROR(-PMT(Calculator!$G$22/12,Calculator!$G$23*12,Calculator!$G$20),0))-F881,0)</f>
        <v>0</v>
      </c>
      <c r="H881" s="29">
        <f t="shared" ca="1" si="56"/>
        <v>1668.9424350809186</v>
      </c>
      <c r="I881" s="29">
        <f t="shared" ca="1" si="54"/>
        <v>0.29720892679523209</v>
      </c>
      <c r="J881" s="30">
        <f>Calculator!$G$40</f>
        <v>6.5000000000000002E-2</v>
      </c>
      <c r="K881" s="29">
        <f ca="1">IF(C881&gt;=Calculator!$G$27,IF(DAY($C881)=1,Calculator!$G$34/2,IF(DAY($C881)=15,Calculator!$G$34/2,0)),0)</f>
        <v>0</v>
      </c>
      <c r="L881" s="29">
        <f ca="1">IF(DAY($C881)=28,IF(H881=0,0,Calculator!$G$35),0)</f>
        <v>0</v>
      </c>
      <c r="M881" s="29">
        <f ca="1">IF(I881&gt;0,IF(DAY($C881)=1,SUM(INDIRECT("I"&amp;(ROW(C880)-DAY(C880))):I880),0),0)</f>
        <v>0</v>
      </c>
      <c r="N881" s="29">
        <f ca="1">IF(C881&lt;Calculator!$G$27,0,IF(C881=Calculator!$G$27,Calculator!$G$39,IF(H881-K881&lt;=0,IF(D881&gt;Calculator!$G$39,IF(H881-K881+E881+L881+M881+Calculator!$G$39&gt;Calculator!$G$39,Calculator!$G$39-(H881+E881+L881+M881-K881),Calculator!$G$39),D881),0)))</f>
        <v>0</v>
      </c>
    </row>
    <row r="882" spans="1:14" ht="15.75" thickBot="1">
      <c r="A882" s="33" t="str">
        <f ca="1">IF(C882=Calculator!$H$27,"F",IF(Daily!D882+Daily!H882=0,IF(D881+H881&gt;0,"L",""),""))</f>
        <v/>
      </c>
      <c r="B882" s="34">
        <v>881</v>
      </c>
      <c r="C882" s="19">
        <f t="shared" ca="1" si="53"/>
        <v>46811</v>
      </c>
      <c r="D882" s="29">
        <f t="shared" ca="1" si="55"/>
        <v>217329.65825705012</v>
      </c>
      <c r="E882" s="29">
        <f ca="1">IF(C882&lt;Calculator!$D$26,0,IF(DAY($C882)=1,IF(D882-Calculator!$G$24&gt;0,Calculator!$G$24,D882),0))</f>
        <v>0</v>
      </c>
      <c r="F882" s="29">
        <f ca="1">IF(E882&gt;0,D882*Calculator!$G$22/12,0)</f>
        <v>0</v>
      </c>
      <c r="G882" s="29">
        <f ca="1">IF(E882&gt;0,(IFERROR(-PMT(Calculator!$G$22/12,Calculator!$G$23*12,Calculator!$G$20),0))-F882,0)</f>
        <v>0</v>
      </c>
      <c r="H882" s="29">
        <f t="shared" ca="1" si="56"/>
        <v>1668.9424350809186</v>
      </c>
      <c r="I882" s="29">
        <f t="shared" ca="1" si="54"/>
        <v>0.29720892679523209</v>
      </c>
      <c r="J882" s="30">
        <f>Calculator!$G$40</f>
        <v>6.5000000000000002E-2</v>
      </c>
      <c r="K882" s="29">
        <f ca="1">IF(C882&gt;=Calculator!$G$27,IF(DAY($C882)=1,Calculator!$G$34/2,IF(DAY($C882)=15,Calculator!$G$34/2,0)),0)</f>
        <v>0</v>
      </c>
      <c r="L882" s="29">
        <f ca="1">IF(DAY($C882)=28,IF(H882=0,0,Calculator!$G$35),0)</f>
        <v>5000</v>
      </c>
      <c r="M882" s="29">
        <f ca="1">IF(I882&gt;0,IF(DAY($C882)=1,SUM(INDIRECT("I"&amp;(ROW(C881)-DAY(C881))):I881),0),0)</f>
        <v>0</v>
      </c>
      <c r="N882" s="29">
        <f ca="1">IF(C882&lt;Calculator!$G$27,0,IF(C882=Calculator!$G$27,Calculator!$G$39,IF(H882-K882&lt;=0,IF(D882&gt;Calculator!$G$39,IF(H882-K882+E882+L882+M882+Calculator!$G$39&gt;Calculator!$G$39,Calculator!$G$39-(H882+E882+L882+M882-K882),Calculator!$G$39),D882),0)))</f>
        <v>0</v>
      </c>
    </row>
    <row r="883" spans="1:14" ht="15.75" thickBot="1">
      <c r="A883" s="33" t="str">
        <f ca="1">IF(C883=Calculator!$H$27,"F",IF(Daily!D883+Daily!H883=0,IF(D882+H882&gt;0,"L",""),""))</f>
        <v/>
      </c>
      <c r="B883" s="34">
        <v>882</v>
      </c>
      <c r="C883" s="19">
        <f t="shared" ca="1" si="53"/>
        <v>46812</v>
      </c>
      <c r="D883" s="29">
        <f t="shared" ca="1" si="55"/>
        <v>217329.65825705012</v>
      </c>
      <c r="E883" s="29">
        <f ca="1">IF(C883&lt;Calculator!$D$26,0,IF(DAY($C883)=1,IF(D883-Calculator!$G$24&gt;0,Calculator!$G$24,D883),0))</f>
        <v>0</v>
      </c>
      <c r="F883" s="29">
        <f ca="1">IF(E883&gt;0,D883*Calculator!$G$22/12,0)</f>
        <v>0</v>
      </c>
      <c r="G883" s="29">
        <f ca="1">IF(E883&gt;0,(IFERROR(-PMT(Calculator!$G$22/12,Calculator!$G$23*12,Calculator!$G$20),0))-F883,0)</f>
        <v>0</v>
      </c>
      <c r="H883" s="29">
        <f t="shared" ca="1" si="56"/>
        <v>6668.9424350809186</v>
      </c>
      <c r="I883" s="29">
        <f t="shared" ca="1" si="54"/>
        <v>1.1876198856993418</v>
      </c>
      <c r="J883" s="30">
        <f>Calculator!$G$40</f>
        <v>6.5000000000000002E-2</v>
      </c>
      <c r="K883" s="29">
        <f ca="1">IF(C883&gt;=Calculator!$G$27,IF(DAY($C883)=1,Calculator!$G$34/2,IF(DAY($C883)=15,Calculator!$G$34/2,0)),0)</f>
        <v>0</v>
      </c>
      <c r="L883" s="29">
        <f ca="1">IF(DAY($C883)=28,IF(H883=0,0,Calculator!$G$35),0)</f>
        <v>0</v>
      </c>
      <c r="M883" s="29">
        <f ca="1">IF(I883&gt;0,IF(DAY($C883)=1,SUM(INDIRECT("I"&amp;(ROW(C882)-DAY(C882))):I882),0),0)</f>
        <v>0</v>
      </c>
      <c r="N883" s="29">
        <f ca="1">IF(C883&lt;Calculator!$G$27,0,IF(C883=Calculator!$G$27,Calculator!$G$39,IF(H883-K883&lt;=0,IF(D883&gt;Calculator!$G$39,IF(H883-K883+E883+L883+M883+Calculator!$G$39&gt;Calculator!$G$39,Calculator!$G$39-(H883+E883+L883+M883-K883),Calculator!$G$39),D883),0)))</f>
        <v>0</v>
      </c>
    </row>
    <row r="884" spans="1:14" ht="15.75" thickBot="1">
      <c r="A884" s="33" t="str">
        <f ca="1">IF(C884=Calculator!$H$27,"F",IF(Daily!D884+Daily!H884=0,IF(D883+H883&gt;0,"L",""),""))</f>
        <v/>
      </c>
      <c r="B884" s="34">
        <v>883</v>
      </c>
      <c r="C884" s="19">
        <f t="shared" ca="1" si="53"/>
        <v>46813</v>
      </c>
      <c r="D884" s="29">
        <f t="shared" ca="1" si="55"/>
        <v>217329.65825705012</v>
      </c>
      <c r="E884" s="29">
        <f ca="1">IF(C884&lt;Calculator!$D$26,0,IF(DAY($C884)=1,IF(D884-Calculator!$G$24&gt;0,Calculator!$G$24,D884),0))</f>
        <v>1878.8756805424866</v>
      </c>
      <c r="F884" s="29">
        <f ca="1">IF(E884&gt;0,D884*Calculator!$G$22/12,0)</f>
        <v>905.54024273770892</v>
      </c>
      <c r="G884" s="29">
        <f ca="1">IF(E884&gt;0,(IFERROR(-PMT(Calculator!$G$22/12,Calculator!$G$23*12,Calculator!$G$20),0))-F884,0)</f>
        <v>973.33543780477771</v>
      </c>
      <c r="H884" s="29">
        <f t="shared" ca="1" si="56"/>
        <v>6668.9424350809186</v>
      </c>
      <c r="I884" s="29">
        <f t="shared" ca="1" si="54"/>
        <v>1.1876198856993418</v>
      </c>
      <c r="J884" s="30">
        <f>Calculator!$G$40</f>
        <v>6.5000000000000002E-2</v>
      </c>
      <c r="K884" s="29">
        <f ca="1">IF(C884&gt;=Calculator!$G$27,IF(DAY($C884)=1,Calculator!$G$34/2,IF(DAY($C884)=15,Calculator!$G$34/2,0)),0)</f>
        <v>4500</v>
      </c>
      <c r="L884" s="29">
        <f ca="1">IF(DAY($C884)=28,IF(H884=0,0,Calculator!$G$35),0)</f>
        <v>0</v>
      </c>
      <c r="M884" s="29">
        <f ca="1">IF(I884&gt;0,IF(DAY($C884)=1,SUM(INDIRECT("I"&amp;(ROW(C883)-DAY(C883))):I883),0),0)</f>
        <v>23.548687583357395</v>
      </c>
      <c r="N884" s="29">
        <f ca="1">IF(C884&lt;Calculator!$G$27,0,IF(C884=Calculator!$G$27,Calculator!$G$39,IF(H884-K884&lt;=0,IF(D884&gt;Calculator!$G$39,IF(H884-K884+E884+L884+M884+Calculator!$G$39&gt;Calculator!$G$39,Calculator!$G$39-(H884+E884+L884+M884-K884),Calculator!$G$39),D884),0)))</f>
        <v>0</v>
      </c>
    </row>
    <row r="885" spans="1:14" ht="15.75" thickBot="1">
      <c r="A885" s="33" t="str">
        <f ca="1">IF(C885=Calculator!$H$27,"F",IF(Daily!D885+Daily!H885=0,IF(D884+H884&gt;0,"L",""),""))</f>
        <v/>
      </c>
      <c r="B885" s="34">
        <v>884</v>
      </c>
      <c r="C885" s="19">
        <f t="shared" ca="1" si="53"/>
        <v>46814</v>
      </c>
      <c r="D885" s="29">
        <f t="shared" ca="1" si="55"/>
        <v>216356.32281924534</v>
      </c>
      <c r="E885" s="29">
        <f ca="1">IF(C885&lt;Calculator!$D$26,0,IF(DAY($C885)=1,IF(D885-Calculator!$G$24&gt;0,Calculator!$G$24,D885),0))</f>
        <v>0</v>
      </c>
      <c r="F885" s="29">
        <f ca="1">IF(E885&gt;0,D885*Calculator!$G$22/12,0)</f>
        <v>0</v>
      </c>
      <c r="G885" s="29">
        <f ca="1">IF(E885&gt;0,(IFERROR(-PMT(Calculator!$G$22/12,Calculator!$G$23*12,Calculator!$G$20),0))-F885,0)</f>
        <v>0</v>
      </c>
      <c r="H885" s="29">
        <f t="shared" ca="1" si="56"/>
        <v>4071.3668032067626</v>
      </c>
      <c r="I885" s="29">
        <f t="shared" ca="1" si="54"/>
        <v>0.72503792385873866</v>
      </c>
      <c r="J885" s="30">
        <f>Calculator!$G$40</f>
        <v>6.5000000000000002E-2</v>
      </c>
      <c r="K885" s="29">
        <f ca="1">IF(C885&gt;=Calculator!$G$27,IF(DAY($C885)=1,Calculator!$G$34/2,IF(DAY($C885)=15,Calculator!$G$34/2,0)),0)</f>
        <v>0</v>
      </c>
      <c r="L885" s="29">
        <f ca="1">IF(DAY($C885)=28,IF(H885=0,0,Calculator!$G$35),0)</f>
        <v>0</v>
      </c>
      <c r="M885" s="29">
        <f ca="1">IF(I885&gt;0,IF(DAY($C885)=1,SUM(INDIRECT("I"&amp;(ROW(C884)-DAY(C884))):I884),0),0)</f>
        <v>0</v>
      </c>
      <c r="N885" s="29">
        <f ca="1">IF(C885&lt;Calculator!$G$27,0,IF(C885=Calculator!$G$27,Calculator!$G$39,IF(H885-K885&lt;=0,IF(D885&gt;Calculator!$G$39,IF(H885-K885+E885+L885+M885+Calculator!$G$39&gt;Calculator!$G$39,Calculator!$G$39-(H885+E885+L885+M885-K885),Calculator!$G$39),D885),0)))</f>
        <v>0</v>
      </c>
    </row>
    <row r="886" spans="1:14" ht="15.75" thickBot="1">
      <c r="A886" s="33" t="str">
        <f ca="1">IF(C886=Calculator!$H$27,"F",IF(Daily!D886+Daily!H886=0,IF(D885+H885&gt;0,"L",""),""))</f>
        <v/>
      </c>
      <c r="B886" s="34">
        <v>885</v>
      </c>
      <c r="C886" s="19">
        <f t="shared" ca="1" si="53"/>
        <v>46815</v>
      </c>
      <c r="D886" s="29">
        <f t="shared" ca="1" si="55"/>
        <v>216356.32281924534</v>
      </c>
      <c r="E886" s="29">
        <f ca="1">IF(C886&lt;Calculator!$D$26,0,IF(DAY($C886)=1,IF(D886-Calculator!$G$24&gt;0,Calculator!$G$24,D886),0))</f>
        <v>0</v>
      </c>
      <c r="F886" s="29">
        <f ca="1">IF(E886&gt;0,D886*Calculator!$G$22/12,0)</f>
        <v>0</v>
      </c>
      <c r="G886" s="29">
        <f ca="1">IF(E886&gt;0,(IFERROR(-PMT(Calculator!$G$22/12,Calculator!$G$23*12,Calculator!$G$20),0))-F886,0)</f>
        <v>0</v>
      </c>
      <c r="H886" s="29">
        <f t="shared" ca="1" si="56"/>
        <v>4071.3668032067626</v>
      </c>
      <c r="I886" s="29">
        <f t="shared" ca="1" si="54"/>
        <v>0.72503792385873866</v>
      </c>
      <c r="J886" s="30">
        <f>Calculator!$G$40</f>
        <v>6.5000000000000002E-2</v>
      </c>
      <c r="K886" s="29">
        <f ca="1">IF(C886&gt;=Calculator!$G$27,IF(DAY($C886)=1,Calculator!$G$34/2,IF(DAY($C886)=15,Calculator!$G$34/2,0)),0)</f>
        <v>0</v>
      </c>
      <c r="L886" s="29">
        <f ca="1">IF(DAY($C886)=28,IF(H886=0,0,Calculator!$G$35),0)</f>
        <v>0</v>
      </c>
      <c r="M886" s="29">
        <f ca="1">IF(I886&gt;0,IF(DAY($C886)=1,SUM(INDIRECT("I"&amp;(ROW(C885)-DAY(C885))):I885),0),0)</f>
        <v>0</v>
      </c>
      <c r="N886" s="29">
        <f ca="1">IF(C886&lt;Calculator!$G$27,0,IF(C886=Calculator!$G$27,Calculator!$G$39,IF(H886-K886&lt;=0,IF(D886&gt;Calculator!$G$39,IF(H886-K886+E886+L886+M886+Calculator!$G$39&gt;Calculator!$G$39,Calculator!$G$39-(H886+E886+L886+M886-K886),Calculator!$G$39),D886),0)))</f>
        <v>0</v>
      </c>
    </row>
    <row r="887" spans="1:14" ht="15.75" thickBot="1">
      <c r="A887" s="33" t="str">
        <f ca="1">IF(C887=Calculator!$H$27,"F",IF(Daily!D887+Daily!H887=0,IF(D886+H886&gt;0,"L",""),""))</f>
        <v/>
      </c>
      <c r="B887" s="34">
        <v>886</v>
      </c>
      <c r="C887" s="19">
        <f t="shared" ca="1" si="53"/>
        <v>46816</v>
      </c>
      <c r="D887" s="29">
        <f t="shared" ca="1" si="55"/>
        <v>216356.32281924534</v>
      </c>
      <c r="E887" s="29">
        <f ca="1">IF(C887&lt;Calculator!$D$26,0,IF(DAY($C887)=1,IF(D887-Calculator!$G$24&gt;0,Calculator!$G$24,D887),0))</f>
        <v>0</v>
      </c>
      <c r="F887" s="29">
        <f ca="1">IF(E887&gt;0,D887*Calculator!$G$22/12,0)</f>
        <v>0</v>
      </c>
      <c r="G887" s="29">
        <f ca="1">IF(E887&gt;0,(IFERROR(-PMT(Calculator!$G$22/12,Calculator!$G$23*12,Calculator!$G$20),0))-F887,0)</f>
        <v>0</v>
      </c>
      <c r="H887" s="29">
        <f t="shared" ca="1" si="56"/>
        <v>4071.3668032067626</v>
      </c>
      <c r="I887" s="29">
        <f t="shared" ca="1" si="54"/>
        <v>0.72503792385873866</v>
      </c>
      <c r="J887" s="30">
        <f>Calculator!$G$40</f>
        <v>6.5000000000000002E-2</v>
      </c>
      <c r="K887" s="29">
        <f ca="1">IF(C887&gt;=Calculator!$G$27,IF(DAY($C887)=1,Calculator!$G$34/2,IF(DAY($C887)=15,Calculator!$G$34/2,0)),0)</f>
        <v>0</v>
      </c>
      <c r="L887" s="29">
        <f ca="1">IF(DAY($C887)=28,IF(H887=0,0,Calculator!$G$35),0)</f>
        <v>0</v>
      </c>
      <c r="M887" s="29">
        <f ca="1">IF(I887&gt;0,IF(DAY($C887)=1,SUM(INDIRECT("I"&amp;(ROW(C886)-DAY(C886))):I886),0),0)</f>
        <v>0</v>
      </c>
      <c r="N887" s="29">
        <f ca="1">IF(C887&lt;Calculator!$G$27,0,IF(C887=Calculator!$G$27,Calculator!$G$39,IF(H887-K887&lt;=0,IF(D887&gt;Calculator!$G$39,IF(H887-K887+E887+L887+M887+Calculator!$G$39&gt;Calculator!$G$39,Calculator!$G$39-(H887+E887+L887+M887-K887),Calculator!$G$39),D887),0)))</f>
        <v>0</v>
      </c>
    </row>
    <row r="888" spans="1:14" ht="15.75" thickBot="1">
      <c r="A888" s="33" t="str">
        <f ca="1">IF(C888=Calculator!$H$27,"F",IF(Daily!D888+Daily!H888=0,IF(D887+H887&gt;0,"L",""),""))</f>
        <v/>
      </c>
      <c r="B888" s="34">
        <v>887</v>
      </c>
      <c r="C888" s="19">
        <f t="shared" ca="1" si="53"/>
        <v>46817</v>
      </c>
      <c r="D888" s="29">
        <f t="shared" ca="1" si="55"/>
        <v>216356.32281924534</v>
      </c>
      <c r="E888" s="29">
        <f ca="1">IF(C888&lt;Calculator!$D$26,0,IF(DAY($C888)=1,IF(D888-Calculator!$G$24&gt;0,Calculator!$G$24,D888),0))</f>
        <v>0</v>
      </c>
      <c r="F888" s="29">
        <f ca="1">IF(E888&gt;0,D888*Calculator!$G$22/12,0)</f>
        <v>0</v>
      </c>
      <c r="G888" s="29">
        <f ca="1">IF(E888&gt;0,(IFERROR(-PMT(Calculator!$G$22/12,Calculator!$G$23*12,Calculator!$G$20),0))-F888,0)</f>
        <v>0</v>
      </c>
      <c r="H888" s="29">
        <f t="shared" ca="1" si="56"/>
        <v>4071.3668032067626</v>
      </c>
      <c r="I888" s="29">
        <f t="shared" ca="1" si="54"/>
        <v>0.72503792385873866</v>
      </c>
      <c r="J888" s="30">
        <f>Calculator!$G$40</f>
        <v>6.5000000000000002E-2</v>
      </c>
      <c r="K888" s="29">
        <f ca="1">IF(C888&gt;=Calculator!$G$27,IF(DAY($C888)=1,Calculator!$G$34/2,IF(DAY($C888)=15,Calculator!$G$34/2,0)),0)</f>
        <v>0</v>
      </c>
      <c r="L888" s="29">
        <f ca="1">IF(DAY($C888)=28,IF(H888=0,0,Calculator!$G$35),0)</f>
        <v>0</v>
      </c>
      <c r="M888" s="29">
        <f ca="1">IF(I888&gt;0,IF(DAY($C888)=1,SUM(INDIRECT("I"&amp;(ROW(C887)-DAY(C887))):I887),0),0)</f>
        <v>0</v>
      </c>
      <c r="N888" s="29">
        <f ca="1">IF(C888&lt;Calculator!$G$27,0,IF(C888=Calculator!$G$27,Calculator!$G$39,IF(H888-K888&lt;=0,IF(D888&gt;Calculator!$G$39,IF(H888-K888+E888+L888+M888+Calculator!$G$39&gt;Calculator!$G$39,Calculator!$G$39-(H888+E888+L888+M888-K888),Calculator!$G$39),D888),0)))</f>
        <v>0</v>
      </c>
    </row>
    <row r="889" spans="1:14" ht="15.75" thickBot="1">
      <c r="A889" s="33" t="str">
        <f ca="1">IF(C889=Calculator!$H$27,"F",IF(Daily!D889+Daily!H889=0,IF(D888+H888&gt;0,"L",""),""))</f>
        <v/>
      </c>
      <c r="B889" s="34">
        <v>888</v>
      </c>
      <c r="C889" s="19">
        <f t="shared" ca="1" si="53"/>
        <v>46818</v>
      </c>
      <c r="D889" s="29">
        <f t="shared" ca="1" si="55"/>
        <v>216356.32281924534</v>
      </c>
      <c r="E889" s="29">
        <f ca="1">IF(C889&lt;Calculator!$D$26,0,IF(DAY($C889)=1,IF(D889-Calculator!$G$24&gt;0,Calculator!$G$24,D889),0))</f>
        <v>0</v>
      </c>
      <c r="F889" s="29">
        <f ca="1">IF(E889&gt;0,D889*Calculator!$G$22/12,0)</f>
        <v>0</v>
      </c>
      <c r="G889" s="29">
        <f ca="1">IF(E889&gt;0,(IFERROR(-PMT(Calculator!$G$22/12,Calculator!$G$23*12,Calculator!$G$20),0))-F889,0)</f>
        <v>0</v>
      </c>
      <c r="H889" s="29">
        <f t="shared" ca="1" si="56"/>
        <v>4071.3668032067626</v>
      </c>
      <c r="I889" s="29">
        <f t="shared" ca="1" si="54"/>
        <v>0.72503792385873866</v>
      </c>
      <c r="J889" s="30">
        <f>Calculator!$G$40</f>
        <v>6.5000000000000002E-2</v>
      </c>
      <c r="K889" s="29">
        <f ca="1">IF(C889&gt;=Calculator!$G$27,IF(DAY($C889)=1,Calculator!$G$34/2,IF(DAY($C889)=15,Calculator!$G$34/2,0)),0)</f>
        <v>0</v>
      </c>
      <c r="L889" s="29">
        <f ca="1">IF(DAY($C889)=28,IF(H889=0,0,Calculator!$G$35),0)</f>
        <v>0</v>
      </c>
      <c r="M889" s="29">
        <f ca="1">IF(I889&gt;0,IF(DAY($C889)=1,SUM(INDIRECT("I"&amp;(ROW(C888)-DAY(C888))):I888),0),0)</f>
        <v>0</v>
      </c>
      <c r="N889" s="29">
        <f ca="1">IF(C889&lt;Calculator!$G$27,0,IF(C889=Calculator!$G$27,Calculator!$G$39,IF(H889-K889&lt;=0,IF(D889&gt;Calculator!$G$39,IF(H889-K889+E889+L889+M889+Calculator!$G$39&gt;Calculator!$G$39,Calculator!$G$39-(H889+E889+L889+M889-K889),Calculator!$G$39),D889),0)))</f>
        <v>0</v>
      </c>
    </row>
    <row r="890" spans="1:14" ht="15.75" thickBot="1">
      <c r="A890" s="33" t="str">
        <f ca="1">IF(C890=Calculator!$H$27,"F",IF(Daily!D890+Daily!H890=0,IF(D889+H889&gt;0,"L",""),""))</f>
        <v/>
      </c>
      <c r="B890" s="34">
        <v>889</v>
      </c>
      <c r="C890" s="19">
        <f t="shared" ca="1" si="53"/>
        <v>46819</v>
      </c>
      <c r="D890" s="29">
        <f t="shared" ca="1" si="55"/>
        <v>216356.32281924534</v>
      </c>
      <c r="E890" s="29">
        <f ca="1">IF(C890&lt;Calculator!$D$26,0,IF(DAY($C890)=1,IF(D890-Calculator!$G$24&gt;0,Calculator!$G$24,D890),0))</f>
        <v>0</v>
      </c>
      <c r="F890" s="29">
        <f ca="1">IF(E890&gt;0,D890*Calculator!$G$22/12,0)</f>
        <v>0</v>
      </c>
      <c r="G890" s="29">
        <f ca="1">IF(E890&gt;0,(IFERROR(-PMT(Calculator!$G$22/12,Calculator!$G$23*12,Calculator!$G$20),0))-F890,0)</f>
        <v>0</v>
      </c>
      <c r="H890" s="29">
        <f t="shared" ca="1" si="56"/>
        <v>4071.3668032067626</v>
      </c>
      <c r="I890" s="29">
        <f t="shared" ca="1" si="54"/>
        <v>0.72503792385873866</v>
      </c>
      <c r="J890" s="30">
        <f>Calculator!$G$40</f>
        <v>6.5000000000000002E-2</v>
      </c>
      <c r="K890" s="29">
        <f ca="1">IF(C890&gt;=Calculator!$G$27,IF(DAY($C890)=1,Calculator!$G$34/2,IF(DAY($C890)=15,Calculator!$G$34/2,0)),0)</f>
        <v>0</v>
      </c>
      <c r="L890" s="29">
        <f ca="1">IF(DAY($C890)=28,IF(H890=0,0,Calculator!$G$35),0)</f>
        <v>0</v>
      </c>
      <c r="M890" s="29">
        <f ca="1">IF(I890&gt;0,IF(DAY($C890)=1,SUM(INDIRECT("I"&amp;(ROW(C889)-DAY(C889))):I889),0),0)</f>
        <v>0</v>
      </c>
      <c r="N890" s="29">
        <f ca="1">IF(C890&lt;Calculator!$G$27,0,IF(C890=Calculator!$G$27,Calculator!$G$39,IF(H890-K890&lt;=0,IF(D890&gt;Calculator!$G$39,IF(H890-K890+E890+L890+M890+Calculator!$G$39&gt;Calculator!$G$39,Calculator!$G$39-(H890+E890+L890+M890-K890),Calculator!$G$39),D890),0)))</f>
        <v>0</v>
      </c>
    </row>
    <row r="891" spans="1:14" ht="15.75" thickBot="1">
      <c r="A891" s="33" t="str">
        <f ca="1">IF(C891=Calculator!$H$27,"F",IF(Daily!D891+Daily!H891=0,IF(D890+H890&gt;0,"L",""),""))</f>
        <v/>
      </c>
      <c r="B891" s="34">
        <v>890</v>
      </c>
      <c r="C891" s="19">
        <f t="shared" ca="1" si="53"/>
        <v>46820</v>
      </c>
      <c r="D891" s="29">
        <f t="shared" ca="1" si="55"/>
        <v>216356.32281924534</v>
      </c>
      <c r="E891" s="29">
        <f ca="1">IF(C891&lt;Calculator!$D$26,0,IF(DAY($C891)=1,IF(D891-Calculator!$G$24&gt;0,Calculator!$G$24,D891),0))</f>
        <v>0</v>
      </c>
      <c r="F891" s="29">
        <f ca="1">IF(E891&gt;0,D891*Calculator!$G$22/12,0)</f>
        <v>0</v>
      </c>
      <c r="G891" s="29">
        <f ca="1">IF(E891&gt;0,(IFERROR(-PMT(Calculator!$G$22/12,Calculator!$G$23*12,Calculator!$G$20),0))-F891,0)</f>
        <v>0</v>
      </c>
      <c r="H891" s="29">
        <f t="shared" ca="1" si="56"/>
        <v>4071.3668032067626</v>
      </c>
      <c r="I891" s="29">
        <f t="shared" ca="1" si="54"/>
        <v>0.72503792385873866</v>
      </c>
      <c r="J891" s="30">
        <f>Calculator!$G$40</f>
        <v>6.5000000000000002E-2</v>
      </c>
      <c r="K891" s="29">
        <f ca="1">IF(C891&gt;=Calculator!$G$27,IF(DAY($C891)=1,Calculator!$G$34/2,IF(DAY($C891)=15,Calculator!$G$34/2,0)),0)</f>
        <v>0</v>
      </c>
      <c r="L891" s="29">
        <f ca="1">IF(DAY($C891)=28,IF(H891=0,0,Calculator!$G$35),0)</f>
        <v>0</v>
      </c>
      <c r="M891" s="29">
        <f ca="1">IF(I891&gt;0,IF(DAY($C891)=1,SUM(INDIRECT("I"&amp;(ROW(C890)-DAY(C890))):I890),0),0)</f>
        <v>0</v>
      </c>
      <c r="N891" s="29">
        <f ca="1">IF(C891&lt;Calculator!$G$27,0,IF(C891=Calculator!$G$27,Calculator!$G$39,IF(H891-K891&lt;=0,IF(D891&gt;Calculator!$G$39,IF(H891-K891+E891+L891+M891+Calculator!$G$39&gt;Calculator!$G$39,Calculator!$G$39-(H891+E891+L891+M891-K891),Calculator!$G$39),D891),0)))</f>
        <v>0</v>
      </c>
    </row>
    <row r="892" spans="1:14" ht="15.75" thickBot="1">
      <c r="A892" s="33" t="str">
        <f ca="1">IF(C892=Calculator!$H$27,"F",IF(Daily!D892+Daily!H892=0,IF(D891+H891&gt;0,"L",""),""))</f>
        <v/>
      </c>
      <c r="B892" s="34">
        <v>891</v>
      </c>
      <c r="C892" s="19">
        <f t="shared" ca="1" si="53"/>
        <v>46821</v>
      </c>
      <c r="D892" s="29">
        <f t="shared" ca="1" si="55"/>
        <v>216356.32281924534</v>
      </c>
      <c r="E892" s="29">
        <f ca="1">IF(C892&lt;Calculator!$D$26,0,IF(DAY($C892)=1,IF(D892-Calculator!$G$24&gt;0,Calculator!$G$24,D892),0))</f>
        <v>0</v>
      </c>
      <c r="F892" s="29">
        <f ca="1">IF(E892&gt;0,D892*Calculator!$G$22/12,0)</f>
        <v>0</v>
      </c>
      <c r="G892" s="29">
        <f ca="1">IF(E892&gt;0,(IFERROR(-PMT(Calculator!$G$22/12,Calculator!$G$23*12,Calculator!$G$20),0))-F892,0)</f>
        <v>0</v>
      </c>
      <c r="H892" s="29">
        <f t="shared" ca="1" si="56"/>
        <v>4071.3668032067626</v>
      </c>
      <c r="I892" s="29">
        <f t="shared" ca="1" si="54"/>
        <v>0.72503792385873866</v>
      </c>
      <c r="J892" s="30">
        <f>Calculator!$G$40</f>
        <v>6.5000000000000002E-2</v>
      </c>
      <c r="K892" s="29">
        <f ca="1">IF(C892&gt;=Calculator!$G$27,IF(DAY($C892)=1,Calculator!$G$34/2,IF(DAY($C892)=15,Calculator!$G$34/2,0)),0)</f>
        <v>0</v>
      </c>
      <c r="L892" s="29">
        <f ca="1">IF(DAY($C892)=28,IF(H892=0,0,Calculator!$G$35),0)</f>
        <v>0</v>
      </c>
      <c r="M892" s="29">
        <f ca="1">IF(I892&gt;0,IF(DAY($C892)=1,SUM(INDIRECT("I"&amp;(ROW(C891)-DAY(C891))):I891),0),0)</f>
        <v>0</v>
      </c>
      <c r="N892" s="29">
        <f ca="1">IF(C892&lt;Calculator!$G$27,0,IF(C892=Calculator!$G$27,Calculator!$G$39,IF(H892-K892&lt;=0,IF(D892&gt;Calculator!$G$39,IF(H892-K892+E892+L892+M892+Calculator!$G$39&gt;Calculator!$G$39,Calculator!$G$39-(H892+E892+L892+M892-K892),Calculator!$G$39),D892),0)))</f>
        <v>0</v>
      </c>
    </row>
    <row r="893" spans="1:14" ht="15.75" thickBot="1">
      <c r="A893" s="33" t="str">
        <f ca="1">IF(C893=Calculator!$H$27,"F",IF(Daily!D893+Daily!H893=0,IF(D892+H892&gt;0,"L",""),""))</f>
        <v/>
      </c>
      <c r="B893" s="34">
        <v>892</v>
      </c>
      <c r="C893" s="19">
        <f t="shared" ca="1" si="53"/>
        <v>46822</v>
      </c>
      <c r="D893" s="29">
        <f t="shared" ca="1" si="55"/>
        <v>216356.32281924534</v>
      </c>
      <c r="E893" s="29">
        <f ca="1">IF(C893&lt;Calculator!$D$26,0,IF(DAY($C893)=1,IF(D893-Calculator!$G$24&gt;0,Calculator!$G$24,D893),0))</f>
        <v>0</v>
      </c>
      <c r="F893" s="29">
        <f ca="1">IF(E893&gt;0,D893*Calculator!$G$22/12,0)</f>
        <v>0</v>
      </c>
      <c r="G893" s="29">
        <f ca="1">IF(E893&gt;0,(IFERROR(-PMT(Calculator!$G$22/12,Calculator!$G$23*12,Calculator!$G$20),0))-F893,0)</f>
        <v>0</v>
      </c>
      <c r="H893" s="29">
        <f t="shared" ca="1" si="56"/>
        <v>4071.3668032067626</v>
      </c>
      <c r="I893" s="29">
        <f t="shared" ca="1" si="54"/>
        <v>0.72503792385873866</v>
      </c>
      <c r="J893" s="30">
        <f>Calculator!$G$40</f>
        <v>6.5000000000000002E-2</v>
      </c>
      <c r="K893" s="29">
        <f ca="1">IF(C893&gt;=Calculator!$G$27,IF(DAY($C893)=1,Calculator!$G$34/2,IF(DAY($C893)=15,Calculator!$G$34/2,0)),0)</f>
        <v>0</v>
      </c>
      <c r="L893" s="29">
        <f ca="1">IF(DAY($C893)=28,IF(H893=0,0,Calculator!$G$35),0)</f>
        <v>0</v>
      </c>
      <c r="M893" s="29">
        <f ca="1">IF(I893&gt;0,IF(DAY($C893)=1,SUM(INDIRECT("I"&amp;(ROW(C892)-DAY(C892))):I892),0),0)</f>
        <v>0</v>
      </c>
      <c r="N893" s="29">
        <f ca="1">IF(C893&lt;Calculator!$G$27,0,IF(C893=Calculator!$G$27,Calculator!$G$39,IF(H893-K893&lt;=0,IF(D893&gt;Calculator!$G$39,IF(H893-K893+E893+L893+M893+Calculator!$G$39&gt;Calculator!$G$39,Calculator!$G$39-(H893+E893+L893+M893-K893),Calculator!$G$39),D893),0)))</f>
        <v>0</v>
      </c>
    </row>
    <row r="894" spans="1:14" ht="15.75" thickBot="1">
      <c r="A894" s="33" t="str">
        <f ca="1">IF(C894=Calculator!$H$27,"F",IF(Daily!D894+Daily!H894=0,IF(D893+H893&gt;0,"L",""),""))</f>
        <v/>
      </c>
      <c r="B894" s="34">
        <v>893</v>
      </c>
      <c r="C894" s="19">
        <f t="shared" ca="1" si="53"/>
        <v>46823</v>
      </c>
      <c r="D894" s="29">
        <f t="shared" ca="1" si="55"/>
        <v>216356.32281924534</v>
      </c>
      <c r="E894" s="29">
        <f ca="1">IF(C894&lt;Calculator!$D$26,0,IF(DAY($C894)=1,IF(D894-Calculator!$G$24&gt;0,Calculator!$G$24,D894),0))</f>
        <v>0</v>
      </c>
      <c r="F894" s="29">
        <f ca="1">IF(E894&gt;0,D894*Calculator!$G$22/12,0)</f>
        <v>0</v>
      </c>
      <c r="G894" s="29">
        <f ca="1">IF(E894&gt;0,(IFERROR(-PMT(Calculator!$G$22/12,Calculator!$G$23*12,Calculator!$G$20),0))-F894,0)</f>
        <v>0</v>
      </c>
      <c r="H894" s="29">
        <f t="shared" ca="1" si="56"/>
        <v>4071.3668032067626</v>
      </c>
      <c r="I894" s="29">
        <f t="shared" ca="1" si="54"/>
        <v>0.72503792385873866</v>
      </c>
      <c r="J894" s="30">
        <f>Calculator!$G$40</f>
        <v>6.5000000000000002E-2</v>
      </c>
      <c r="K894" s="29">
        <f ca="1">IF(C894&gt;=Calculator!$G$27,IF(DAY($C894)=1,Calculator!$G$34/2,IF(DAY($C894)=15,Calculator!$G$34/2,0)),0)</f>
        <v>0</v>
      </c>
      <c r="L894" s="29">
        <f ca="1">IF(DAY($C894)=28,IF(H894=0,0,Calculator!$G$35),0)</f>
        <v>0</v>
      </c>
      <c r="M894" s="29">
        <f ca="1">IF(I894&gt;0,IF(DAY($C894)=1,SUM(INDIRECT("I"&amp;(ROW(C893)-DAY(C893))):I893),0),0)</f>
        <v>0</v>
      </c>
      <c r="N894" s="29">
        <f ca="1">IF(C894&lt;Calculator!$G$27,0,IF(C894=Calculator!$G$27,Calculator!$G$39,IF(H894-K894&lt;=0,IF(D894&gt;Calculator!$G$39,IF(H894-K894+E894+L894+M894+Calculator!$G$39&gt;Calculator!$G$39,Calculator!$G$39-(H894+E894+L894+M894-K894),Calculator!$G$39),D894),0)))</f>
        <v>0</v>
      </c>
    </row>
    <row r="895" spans="1:14" ht="15.75" thickBot="1">
      <c r="A895" s="33" t="str">
        <f ca="1">IF(C895=Calculator!$H$27,"F",IF(Daily!D895+Daily!H895=0,IF(D894+H894&gt;0,"L",""),""))</f>
        <v/>
      </c>
      <c r="B895" s="34">
        <v>894</v>
      </c>
      <c r="C895" s="19">
        <f t="shared" ca="1" si="53"/>
        <v>46824</v>
      </c>
      <c r="D895" s="29">
        <f t="shared" ca="1" si="55"/>
        <v>216356.32281924534</v>
      </c>
      <c r="E895" s="29">
        <f ca="1">IF(C895&lt;Calculator!$D$26,0,IF(DAY($C895)=1,IF(D895-Calculator!$G$24&gt;0,Calculator!$G$24,D895),0))</f>
        <v>0</v>
      </c>
      <c r="F895" s="29">
        <f ca="1">IF(E895&gt;0,D895*Calculator!$G$22/12,0)</f>
        <v>0</v>
      </c>
      <c r="G895" s="29">
        <f ca="1">IF(E895&gt;0,(IFERROR(-PMT(Calculator!$G$22/12,Calculator!$G$23*12,Calculator!$G$20),0))-F895,0)</f>
        <v>0</v>
      </c>
      <c r="H895" s="29">
        <f t="shared" ca="1" si="56"/>
        <v>4071.3668032067626</v>
      </c>
      <c r="I895" s="29">
        <f t="shared" ca="1" si="54"/>
        <v>0.72503792385873866</v>
      </c>
      <c r="J895" s="30">
        <f>Calculator!$G$40</f>
        <v>6.5000000000000002E-2</v>
      </c>
      <c r="K895" s="29">
        <f ca="1">IF(C895&gt;=Calculator!$G$27,IF(DAY($C895)=1,Calculator!$G$34/2,IF(DAY($C895)=15,Calculator!$G$34/2,0)),0)</f>
        <v>0</v>
      </c>
      <c r="L895" s="29">
        <f ca="1">IF(DAY($C895)=28,IF(H895=0,0,Calculator!$G$35),0)</f>
        <v>0</v>
      </c>
      <c r="M895" s="29">
        <f ca="1">IF(I895&gt;0,IF(DAY($C895)=1,SUM(INDIRECT("I"&amp;(ROW(C894)-DAY(C894))):I894),0),0)</f>
        <v>0</v>
      </c>
      <c r="N895" s="29">
        <f ca="1">IF(C895&lt;Calculator!$G$27,0,IF(C895=Calculator!$G$27,Calculator!$G$39,IF(H895-K895&lt;=0,IF(D895&gt;Calculator!$G$39,IF(H895-K895+E895+L895+M895+Calculator!$G$39&gt;Calculator!$G$39,Calculator!$G$39-(H895+E895+L895+M895-K895),Calculator!$G$39),D895),0)))</f>
        <v>0</v>
      </c>
    </row>
    <row r="896" spans="1:14" ht="15.75" thickBot="1">
      <c r="A896" s="33" t="str">
        <f ca="1">IF(C896=Calculator!$H$27,"F",IF(Daily!D896+Daily!H896=0,IF(D895+H895&gt;0,"L",""),""))</f>
        <v/>
      </c>
      <c r="B896" s="34">
        <v>895</v>
      </c>
      <c r="C896" s="19">
        <f t="shared" ca="1" si="53"/>
        <v>46825</v>
      </c>
      <c r="D896" s="29">
        <f t="shared" ca="1" si="55"/>
        <v>216356.32281924534</v>
      </c>
      <c r="E896" s="29">
        <f ca="1">IF(C896&lt;Calculator!$D$26,0,IF(DAY($C896)=1,IF(D896-Calculator!$G$24&gt;0,Calculator!$G$24,D896),0))</f>
        <v>0</v>
      </c>
      <c r="F896" s="29">
        <f ca="1">IF(E896&gt;0,D896*Calculator!$G$22/12,0)</f>
        <v>0</v>
      </c>
      <c r="G896" s="29">
        <f ca="1">IF(E896&gt;0,(IFERROR(-PMT(Calculator!$G$22/12,Calculator!$G$23*12,Calculator!$G$20),0))-F896,0)</f>
        <v>0</v>
      </c>
      <c r="H896" s="29">
        <f t="shared" ca="1" si="56"/>
        <v>4071.3668032067626</v>
      </c>
      <c r="I896" s="29">
        <f t="shared" ca="1" si="54"/>
        <v>0.72503792385873866</v>
      </c>
      <c r="J896" s="30">
        <f>Calculator!$G$40</f>
        <v>6.5000000000000002E-2</v>
      </c>
      <c r="K896" s="29">
        <f ca="1">IF(C896&gt;=Calculator!$G$27,IF(DAY($C896)=1,Calculator!$G$34/2,IF(DAY($C896)=15,Calculator!$G$34/2,0)),0)</f>
        <v>0</v>
      </c>
      <c r="L896" s="29">
        <f ca="1">IF(DAY($C896)=28,IF(H896=0,0,Calculator!$G$35),0)</f>
        <v>0</v>
      </c>
      <c r="M896" s="29">
        <f ca="1">IF(I896&gt;0,IF(DAY($C896)=1,SUM(INDIRECT("I"&amp;(ROW(C895)-DAY(C895))):I895),0),0)</f>
        <v>0</v>
      </c>
      <c r="N896" s="29">
        <f ca="1">IF(C896&lt;Calculator!$G$27,0,IF(C896=Calculator!$G$27,Calculator!$G$39,IF(H896-K896&lt;=0,IF(D896&gt;Calculator!$G$39,IF(H896-K896+E896+L896+M896+Calculator!$G$39&gt;Calculator!$G$39,Calculator!$G$39-(H896+E896+L896+M896-K896),Calculator!$G$39),D896),0)))</f>
        <v>0</v>
      </c>
    </row>
    <row r="897" spans="1:14" ht="15.75" thickBot="1">
      <c r="A897" s="33" t="str">
        <f ca="1">IF(C897=Calculator!$H$27,"F",IF(Daily!D897+Daily!H897=0,IF(D896+H896&gt;0,"L",""),""))</f>
        <v/>
      </c>
      <c r="B897" s="34">
        <v>896</v>
      </c>
      <c r="C897" s="19">
        <f t="shared" ca="1" si="53"/>
        <v>46826</v>
      </c>
      <c r="D897" s="29">
        <f t="shared" ca="1" si="55"/>
        <v>216356.32281924534</v>
      </c>
      <c r="E897" s="29">
        <f ca="1">IF(C897&lt;Calculator!$D$26,0,IF(DAY($C897)=1,IF(D897-Calculator!$G$24&gt;0,Calculator!$G$24,D897),0))</f>
        <v>0</v>
      </c>
      <c r="F897" s="29">
        <f ca="1">IF(E897&gt;0,D897*Calculator!$G$22/12,0)</f>
        <v>0</v>
      </c>
      <c r="G897" s="29">
        <f ca="1">IF(E897&gt;0,(IFERROR(-PMT(Calculator!$G$22/12,Calculator!$G$23*12,Calculator!$G$20),0))-F897,0)</f>
        <v>0</v>
      </c>
      <c r="H897" s="29">
        <f t="shared" ca="1" si="56"/>
        <v>4071.3668032067626</v>
      </c>
      <c r="I897" s="29">
        <f t="shared" ca="1" si="54"/>
        <v>0.72503792385873866</v>
      </c>
      <c r="J897" s="30">
        <f>Calculator!$G$40</f>
        <v>6.5000000000000002E-2</v>
      </c>
      <c r="K897" s="29">
        <f ca="1">IF(C897&gt;=Calculator!$G$27,IF(DAY($C897)=1,Calculator!$G$34/2,IF(DAY($C897)=15,Calculator!$G$34/2,0)),0)</f>
        <v>0</v>
      </c>
      <c r="L897" s="29">
        <f ca="1">IF(DAY($C897)=28,IF(H897=0,0,Calculator!$G$35),0)</f>
        <v>0</v>
      </c>
      <c r="M897" s="29">
        <f ca="1">IF(I897&gt;0,IF(DAY($C897)=1,SUM(INDIRECT("I"&amp;(ROW(C896)-DAY(C896))):I896),0),0)</f>
        <v>0</v>
      </c>
      <c r="N897" s="29">
        <f ca="1">IF(C897&lt;Calculator!$G$27,0,IF(C897=Calculator!$G$27,Calculator!$G$39,IF(H897-K897&lt;=0,IF(D897&gt;Calculator!$G$39,IF(H897-K897+E897+L897+M897+Calculator!$G$39&gt;Calculator!$G$39,Calculator!$G$39-(H897+E897+L897+M897-K897),Calculator!$G$39),D897),0)))</f>
        <v>0</v>
      </c>
    </row>
    <row r="898" spans="1:14" ht="15.75" thickBot="1">
      <c r="A898" s="33" t="str">
        <f ca="1">IF(C898=Calculator!$H$27,"F",IF(Daily!D898+Daily!H898=0,IF(D897+H897&gt;0,"L",""),""))</f>
        <v/>
      </c>
      <c r="B898" s="34">
        <v>897</v>
      </c>
      <c r="C898" s="19">
        <f t="shared" ca="1" si="53"/>
        <v>46827</v>
      </c>
      <c r="D898" s="29">
        <f t="shared" ca="1" si="55"/>
        <v>216356.32281924534</v>
      </c>
      <c r="E898" s="29">
        <f ca="1">IF(C898&lt;Calculator!$D$26,0,IF(DAY($C898)=1,IF(D898-Calculator!$G$24&gt;0,Calculator!$G$24,D898),0))</f>
        <v>0</v>
      </c>
      <c r="F898" s="29">
        <f ca="1">IF(E898&gt;0,D898*Calculator!$G$22/12,0)</f>
        <v>0</v>
      </c>
      <c r="G898" s="29">
        <f ca="1">IF(E898&gt;0,(IFERROR(-PMT(Calculator!$G$22/12,Calculator!$G$23*12,Calculator!$G$20),0))-F898,0)</f>
        <v>0</v>
      </c>
      <c r="H898" s="29">
        <f t="shared" ca="1" si="56"/>
        <v>4071.3668032067626</v>
      </c>
      <c r="I898" s="29">
        <f t="shared" ca="1" si="54"/>
        <v>0.72503792385873866</v>
      </c>
      <c r="J898" s="30">
        <f>Calculator!$G$40</f>
        <v>6.5000000000000002E-2</v>
      </c>
      <c r="K898" s="29">
        <f ca="1">IF(C898&gt;=Calculator!$G$27,IF(DAY($C898)=1,Calculator!$G$34/2,IF(DAY($C898)=15,Calculator!$G$34/2,0)),0)</f>
        <v>4500</v>
      </c>
      <c r="L898" s="29">
        <f ca="1">IF(DAY($C898)=28,IF(H898=0,0,Calculator!$G$35),0)</f>
        <v>0</v>
      </c>
      <c r="M898" s="29">
        <f ca="1">IF(I898&gt;0,IF(DAY($C898)=1,SUM(INDIRECT("I"&amp;(ROW(C897)-DAY(C897))):I897),0),0)</f>
        <v>0</v>
      </c>
      <c r="N898" s="29">
        <f ca="1">IF(C898&lt;Calculator!$G$27,0,IF(C898=Calculator!$G$27,Calculator!$G$39,IF(H898-K898&lt;=0,IF(D898&gt;Calculator!$G$39,IF(H898-K898+E898+L898+M898+Calculator!$G$39&gt;Calculator!$G$39,Calculator!$G$39-(H898+E898+L898+M898-K898),Calculator!$G$39),D898),0)))</f>
        <v>10000</v>
      </c>
    </row>
    <row r="899" spans="1:14" ht="15.75" thickBot="1">
      <c r="A899" s="33" t="str">
        <f ca="1">IF(C899=Calculator!$H$27,"F",IF(Daily!D899+Daily!H899=0,IF(D898+H898&gt;0,"L",""),""))</f>
        <v/>
      </c>
      <c r="B899" s="34">
        <v>898</v>
      </c>
      <c r="C899" s="19">
        <f t="shared" ref="C899:C962" ca="1" si="57">C898+1</f>
        <v>46828</v>
      </c>
      <c r="D899" s="29">
        <f t="shared" ca="1" si="55"/>
        <v>206356.32281924534</v>
      </c>
      <c r="E899" s="29">
        <f ca="1">IF(C899&lt;Calculator!$D$26,0,IF(DAY($C899)=1,IF(D899-Calculator!$G$24&gt;0,Calculator!$G$24,D899),0))</f>
        <v>0</v>
      </c>
      <c r="F899" s="29">
        <f ca="1">IF(E899&gt;0,D899*Calculator!$G$22/12,0)</f>
        <v>0</v>
      </c>
      <c r="G899" s="29">
        <f ca="1">IF(E899&gt;0,(IFERROR(-PMT(Calculator!$G$22/12,Calculator!$G$23*12,Calculator!$G$20),0))-F899,0)</f>
        <v>0</v>
      </c>
      <c r="H899" s="29">
        <f t="shared" ca="1" si="56"/>
        <v>9571.3668032067617</v>
      </c>
      <c r="I899" s="29">
        <f t="shared" ref="I899:I962" ca="1" si="58">H899*J899/365</f>
        <v>1.704489978653259</v>
      </c>
      <c r="J899" s="30">
        <f>Calculator!$G$40</f>
        <v>6.5000000000000002E-2</v>
      </c>
      <c r="K899" s="29">
        <f ca="1">IF(C899&gt;=Calculator!$G$27,IF(DAY($C899)=1,Calculator!$G$34/2,IF(DAY($C899)=15,Calculator!$G$34/2,0)),0)</f>
        <v>0</v>
      </c>
      <c r="L899" s="29">
        <f ca="1">IF(DAY($C899)=28,IF(H899=0,0,Calculator!$G$35),0)</f>
        <v>0</v>
      </c>
      <c r="M899" s="29">
        <f ca="1">IF(I899&gt;0,IF(DAY($C899)=1,SUM(INDIRECT("I"&amp;(ROW(C898)-DAY(C898))):I898),0),0)</f>
        <v>0</v>
      </c>
      <c r="N899" s="29">
        <f ca="1">IF(C899&lt;Calculator!$G$27,0,IF(C899=Calculator!$G$27,Calculator!$G$39,IF(H899-K899&lt;=0,IF(D899&gt;Calculator!$G$39,IF(H899-K899+E899+L899+M899+Calculator!$G$39&gt;Calculator!$G$39,Calculator!$G$39-(H899+E899+L899+M899-K899),Calculator!$G$39),D899),0)))</f>
        <v>0</v>
      </c>
    </row>
    <row r="900" spans="1:14" ht="15.75" thickBot="1">
      <c r="A900" s="33" t="str">
        <f ca="1">IF(C900=Calculator!$H$27,"F",IF(Daily!D900+Daily!H900=0,IF(D899+H899&gt;0,"L",""),""))</f>
        <v/>
      </c>
      <c r="B900" s="34">
        <v>899</v>
      </c>
      <c r="C900" s="19">
        <f t="shared" ca="1" si="57"/>
        <v>46829</v>
      </c>
      <c r="D900" s="29">
        <f t="shared" ref="D900:D963" ca="1" si="59">IF(((D899-G899)-N899)&lt;0,0,((D899-G899)-N899))</f>
        <v>206356.32281924534</v>
      </c>
      <c r="E900" s="29">
        <f ca="1">IF(C900&lt;Calculator!$D$26,0,IF(DAY($C900)=1,IF(D900-Calculator!$G$24&gt;0,Calculator!$G$24,D900),0))</f>
        <v>0</v>
      </c>
      <c r="F900" s="29">
        <f ca="1">IF(E900&gt;0,D900*Calculator!$G$22/12,0)</f>
        <v>0</v>
      </c>
      <c r="G900" s="29">
        <f ca="1">IF(E900&gt;0,(IFERROR(-PMT(Calculator!$G$22/12,Calculator!$G$23*12,Calculator!$G$20),0))-F900,0)</f>
        <v>0</v>
      </c>
      <c r="H900" s="29">
        <f t="shared" ref="H900:H963" ca="1" si="60">IF((H899-K899+SUM(L899:N899)+E899)&lt;0,0,(H899-K899+SUM(L899:N899)+E899))</f>
        <v>9571.3668032067617</v>
      </c>
      <c r="I900" s="29">
        <f t="shared" ca="1" si="58"/>
        <v>1.704489978653259</v>
      </c>
      <c r="J900" s="30">
        <f>Calculator!$G$40</f>
        <v>6.5000000000000002E-2</v>
      </c>
      <c r="K900" s="29">
        <f ca="1">IF(C900&gt;=Calculator!$G$27,IF(DAY($C900)=1,Calculator!$G$34/2,IF(DAY($C900)=15,Calculator!$G$34/2,0)),0)</f>
        <v>0</v>
      </c>
      <c r="L900" s="29">
        <f ca="1">IF(DAY($C900)=28,IF(H900=0,0,Calculator!$G$35),0)</f>
        <v>0</v>
      </c>
      <c r="M900" s="29">
        <f ca="1">IF(I900&gt;0,IF(DAY($C900)=1,SUM(INDIRECT("I"&amp;(ROW(C899)-DAY(C899))):I899),0),0)</f>
        <v>0</v>
      </c>
      <c r="N900" s="29">
        <f ca="1">IF(C900&lt;Calculator!$G$27,0,IF(C900=Calculator!$G$27,Calculator!$G$39,IF(H900-K900&lt;=0,IF(D900&gt;Calculator!$G$39,IF(H900-K900+E900+L900+M900+Calculator!$G$39&gt;Calculator!$G$39,Calculator!$G$39-(H900+E900+L900+M900-K900),Calculator!$G$39),D900),0)))</f>
        <v>0</v>
      </c>
    </row>
    <row r="901" spans="1:14" ht="15.75" thickBot="1">
      <c r="A901" s="33" t="str">
        <f ca="1">IF(C901=Calculator!$H$27,"F",IF(Daily!D901+Daily!H901=0,IF(D900+H900&gt;0,"L",""),""))</f>
        <v/>
      </c>
      <c r="B901" s="34">
        <v>900</v>
      </c>
      <c r="C901" s="19">
        <f t="shared" ca="1" si="57"/>
        <v>46830</v>
      </c>
      <c r="D901" s="29">
        <f t="shared" ca="1" si="59"/>
        <v>206356.32281924534</v>
      </c>
      <c r="E901" s="29">
        <f ca="1">IF(C901&lt;Calculator!$D$26,0,IF(DAY($C901)=1,IF(D901-Calculator!$G$24&gt;0,Calculator!$G$24,D901),0))</f>
        <v>0</v>
      </c>
      <c r="F901" s="29">
        <f ca="1">IF(E901&gt;0,D901*Calculator!$G$22/12,0)</f>
        <v>0</v>
      </c>
      <c r="G901" s="29">
        <f ca="1">IF(E901&gt;0,(IFERROR(-PMT(Calculator!$G$22/12,Calculator!$G$23*12,Calculator!$G$20),0))-F901,0)</f>
        <v>0</v>
      </c>
      <c r="H901" s="29">
        <f t="shared" ca="1" si="60"/>
        <v>9571.3668032067617</v>
      </c>
      <c r="I901" s="29">
        <f t="shared" ca="1" si="58"/>
        <v>1.704489978653259</v>
      </c>
      <c r="J901" s="30">
        <f>Calculator!$G$40</f>
        <v>6.5000000000000002E-2</v>
      </c>
      <c r="K901" s="29">
        <f ca="1">IF(C901&gt;=Calculator!$G$27,IF(DAY($C901)=1,Calculator!$G$34/2,IF(DAY($C901)=15,Calculator!$G$34/2,0)),0)</f>
        <v>0</v>
      </c>
      <c r="L901" s="29">
        <f ca="1">IF(DAY($C901)=28,IF(H901=0,0,Calculator!$G$35),0)</f>
        <v>0</v>
      </c>
      <c r="M901" s="29">
        <f ca="1">IF(I901&gt;0,IF(DAY($C901)=1,SUM(INDIRECT("I"&amp;(ROW(C900)-DAY(C900))):I900),0),0)</f>
        <v>0</v>
      </c>
      <c r="N901" s="29">
        <f ca="1">IF(C901&lt;Calculator!$G$27,0,IF(C901=Calculator!$G$27,Calculator!$G$39,IF(H901-K901&lt;=0,IF(D901&gt;Calculator!$G$39,IF(H901-K901+E901+L901+M901+Calculator!$G$39&gt;Calculator!$G$39,Calculator!$G$39-(H901+E901+L901+M901-K901),Calculator!$G$39),D901),0)))</f>
        <v>0</v>
      </c>
    </row>
    <row r="902" spans="1:14" ht="15.75" thickBot="1">
      <c r="A902" s="33" t="str">
        <f ca="1">IF(C902=Calculator!$H$27,"F",IF(Daily!D902+Daily!H902=0,IF(D901+H901&gt;0,"L",""),""))</f>
        <v/>
      </c>
      <c r="B902" s="34">
        <v>901</v>
      </c>
      <c r="C902" s="19">
        <f t="shared" ca="1" si="57"/>
        <v>46831</v>
      </c>
      <c r="D902" s="29">
        <f t="shared" ca="1" si="59"/>
        <v>206356.32281924534</v>
      </c>
      <c r="E902" s="29">
        <f ca="1">IF(C902&lt;Calculator!$D$26,0,IF(DAY($C902)=1,IF(D902-Calculator!$G$24&gt;0,Calculator!$G$24,D902),0))</f>
        <v>0</v>
      </c>
      <c r="F902" s="29">
        <f ca="1">IF(E902&gt;0,D902*Calculator!$G$22/12,0)</f>
        <v>0</v>
      </c>
      <c r="G902" s="29">
        <f ca="1">IF(E902&gt;0,(IFERROR(-PMT(Calculator!$G$22/12,Calculator!$G$23*12,Calculator!$G$20),0))-F902,0)</f>
        <v>0</v>
      </c>
      <c r="H902" s="29">
        <f t="shared" ca="1" si="60"/>
        <v>9571.3668032067617</v>
      </c>
      <c r="I902" s="29">
        <f t="shared" ca="1" si="58"/>
        <v>1.704489978653259</v>
      </c>
      <c r="J902" s="30">
        <f>Calculator!$G$40</f>
        <v>6.5000000000000002E-2</v>
      </c>
      <c r="K902" s="29">
        <f ca="1">IF(C902&gt;=Calculator!$G$27,IF(DAY($C902)=1,Calculator!$G$34/2,IF(DAY($C902)=15,Calculator!$G$34/2,0)),0)</f>
        <v>0</v>
      </c>
      <c r="L902" s="29">
        <f ca="1">IF(DAY($C902)=28,IF(H902=0,0,Calculator!$G$35),0)</f>
        <v>0</v>
      </c>
      <c r="M902" s="29">
        <f ca="1">IF(I902&gt;0,IF(DAY($C902)=1,SUM(INDIRECT("I"&amp;(ROW(C901)-DAY(C901))):I901),0),0)</f>
        <v>0</v>
      </c>
      <c r="N902" s="29">
        <f ca="1">IF(C902&lt;Calculator!$G$27,0,IF(C902=Calculator!$G$27,Calculator!$G$39,IF(H902-K902&lt;=0,IF(D902&gt;Calculator!$G$39,IF(H902-K902+E902+L902+M902+Calculator!$G$39&gt;Calculator!$G$39,Calculator!$G$39-(H902+E902+L902+M902-K902),Calculator!$G$39),D902),0)))</f>
        <v>0</v>
      </c>
    </row>
    <row r="903" spans="1:14" ht="15.75" thickBot="1">
      <c r="A903" s="33" t="str">
        <f ca="1">IF(C903=Calculator!$H$27,"F",IF(Daily!D903+Daily!H903=0,IF(D902+H902&gt;0,"L",""),""))</f>
        <v/>
      </c>
      <c r="B903" s="34">
        <v>902</v>
      </c>
      <c r="C903" s="19">
        <f t="shared" ca="1" si="57"/>
        <v>46832</v>
      </c>
      <c r="D903" s="29">
        <f t="shared" ca="1" si="59"/>
        <v>206356.32281924534</v>
      </c>
      <c r="E903" s="29">
        <f ca="1">IF(C903&lt;Calculator!$D$26,0,IF(DAY($C903)=1,IF(D903-Calculator!$G$24&gt;0,Calculator!$G$24,D903),0))</f>
        <v>0</v>
      </c>
      <c r="F903" s="29">
        <f ca="1">IF(E903&gt;0,D903*Calculator!$G$22/12,0)</f>
        <v>0</v>
      </c>
      <c r="G903" s="29">
        <f ca="1">IF(E903&gt;0,(IFERROR(-PMT(Calculator!$G$22/12,Calculator!$G$23*12,Calculator!$G$20),0))-F903,0)</f>
        <v>0</v>
      </c>
      <c r="H903" s="29">
        <f t="shared" ca="1" si="60"/>
        <v>9571.3668032067617</v>
      </c>
      <c r="I903" s="29">
        <f t="shared" ca="1" si="58"/>
        <v>1.704489978653259</v>
      </c>
      <c r="J903" s="30">
        <f>Calculator!$G$40</f>
        <v>6.5000000000000002E-2</v>
      </c>
      <c r="K903" s="29">
        <f ca="1">IF(C903&gt;=Calculator!$G$27,IF(DAY($C903)=1,Calculator!$G$34/2,IF(DAY($C903)=15,Calculator!$G$34/2,0)),0)</f>
        <v>0</v>
      </c>
      <c r="L903" s="29">
        <f ca="1">IF(DAY($C903)=28,IF(H903=0,0,Calculator!$G$35),0)</f>
        <v>0</v>
      </c>
      <c r="M903" s="29">
        <f ca="1">IF(I903&gt;0,IF(DAY($C903)=1,SUM(INDIRECT("I"&amp;(ROW(C902)-DAY(C902))):I902),0),0)</f>
        <v>0</v>
      </c>
      <c r="N903" s="29">
        <f ca="1">IF(C903&lt;Calculator!$G$27,0,IF(C903=Calculator!$G$27,Calculator!$G$39,IF(H903-K903&lt;=0,IF(D903&gt;Calculator!$G$39,IF(H903-K903+E903+L903+M903+Calculator!$G$39&gt;Calculator!$G$39,Calculator!$G$39-(H903+E903+L903+M903-K903),Calculator!$G$39),D903),0)))</f>
        <v>0</v>
      </c>
    </row>
    <row r="904" spans="1:14" ht="15.75" thickBot="1">
      <c r="A904" s="33" t="str">
        <f ca="1">IF(C904=Calculator!$H$27,"F",IF(Daily!D904+Daily!H904=0,IF(D903+H903&gt;0,"L",""),""))</f>
        <v/>
      </c>
      <c r="B904" s="34">
        <v>903</v>
      </c>
      <c r="C904" s="19">
        <f t="shared" ca="1" si="57"/>
        <v>46833</v>
      </c>
      <c r="D904" s="29">
        <f t="shared" ca="1" si="59"/>
        <v>206356.32281924534</v>
      </c>
      <c r="E904" s="29">
        <f ca="1">IF(C904&lt;Calculator!$D$26,0,IF(DAY($C904)=1,IF(D904-Calculator!$G$24&gt;0,Calculator!$G$24,D904),0))</f>
        <v>0</v>
      </c>
      <c r="F904" s="29">
        <f ca="1">IF(E904&gt;0,D904*Calculator!$G$22/12,0)</f>
        <v>0</v>
      </c>
      <c r="G904" s="29">
        <f ca="1">IF(E904&gt;0,(IFERROR(-PMT(Calculator!$G$22/12,Calculator!$G$23*12,Calculator!$G$20),0))-F904,0)</f>
        <v>0</v>
      </c>
      <c r="H904" s="29">
        <f t="shared" ca="1" si="60"/>
        <v>9571.3668032067617</v>
      </c>
      <c r="I904" s="29">
        <f t="shared" ca="1" si="58"/>
        <v>1.704489978653259</v>
      </c>
      <c r="J904" s="30">
        <f>Calculator!$G$40</f>
        <v>6.5000000000000002E-2</v>
      </c>
      <c r="K904" s="29">
        <f ca="1">IF(C904&gt;=Calculator!$G$27,IF(DAY($C904)=1,Calculator!$G$34/2,IF(DAY($C904)=15,Calculator!$G$34/2,0)),0)</f>
        <v>0</v>
      </c>
      <c r="L904" s="29">
        <f ca="1">IF(DAY($C904)=28,IF(H904=0,0,Calculator!$G$35),0)</f>
        <v>0</v>
      </c>
      <c r="M904" s="29">
        <f ca="1">IF(I904&gt;0,IF(DAY($C904)=1,SUM(INDIRECT("I"&amp;(ROW(C903)-DAY(C903))):I903),0),0)</f>
        <v>0</v>
      </c>
      <c r="N904" s="29">
        <f ca="1">IF(C904&lt;Calculator!$G$27,0,IF(C904=Calculator!$G$27,Calculator!$G$39,IF(H904-K904&lt;=0,IF(D904&gt;Calculator!$G$39,IF(H904-K904+E904+L904+M904+Calculator!$G$39&gt;Calculator!$G$39,Calculator!$G$39-(H904+E904+L904+M904-K904),Calculator!$G$39),D904),0)))</f>
        <v>0</v>
      </c>
    </row>
    <row r="905" spans="1:14" ht="15.75" thickBot="1">
      <c r="A905" s="33" t="str">
        <f ca="1">IF(C905=Calculator!$H$27,"F",IF(Daily!D905+Daily!H905=0,IF(D904+H904&gt;0,"L",""),""))</f>
        <v/>
      </c>
      <c r="B905" s="34">
        <v>904</v>
      </c>
      <c r="C905" s="19">
        <f t="shared" ca="1" si="57"/>
        <v>46834</v>
      </c>
      <c r="D905" s="29">
        <f t="shared" ca="1" si="59"/>
        <v>206356.32281924534</v>
      </c>
      <c r="E905" s="29">
        <f ca="1">IF(C905&lt;Calculator!$D$26,0,IF(DAY($C905)=1,IF(D905-Calculator!$G$24&gt;0,Calculator!$G$24,D905),0))</f>
        <v>0</v>
      </c>
      <c r="F905" s="29">
        <f ca="1">IF(E905&gt;0,D905*Calculator!$G$22/12,0)</f>
        <v>0</v>
      </c>
      <c r="G905" s="29">
        <f ca="1">IF(E905&gt;0,(IFERROR(-PMT(Calculator!$G$22/12,Calculator!$G$23*12,Calculator!$G$20),0))-F905,0)</f>
        <v>0</v>
      </c>
      <c r="H905" s="29">
        <f t="shared" ca="1" si="60"/>
        <v>9571.3668032067617</v>
      </c>
      <c r="I905" s="29">
        <f t="shared" ca="1" si="58"/>
        <v>1.704489978653259</v>
      </c>
      <c r="J905" s="30">
        <f>Calculator!$G$40</f>
        <v>6.5000000000000002E-2</v>
      </c>
      <c r="K905" s="29">
        <f ca="1">IF(C905&gt;=Calculator!$G$27,IF(DAY($C905)=1,Calculator!$G$34/2,IF(DAY($C905)=15,Calculator!$G$34/2,0)),0)</f>
        <v>0</v>
      </c>
      <c r="L905" s="29">
        <f ca="1">IF(DAY($C905)=28,IF(H905=0,0,Calculator!$G$35),0)</f>
        <v>0</v>
      </c>
      <c r="M905" s="29">
        <f ca="1">IF(I905&gt;0,IF(DAY($C905)=1,SUM(INDIRECT("I"&amp;(ROW(C904)-DAY(C904))):I904),0),0)</f>
        <v>0</v>
      </c>
      <c r="N905" s="29">
        <f ca="1">IF(C905&lt;Calculator!$G$27,0,IF(C905=Calculator!$G$27,Calculator!$G$39,IF(H905-K905&lt;=0,IF(D905&gt;Calculator!$G$39,IF(H905-K905+E905+L905+M905+Calculator!$G$39&gt;Calculator!$G$39,Calculator!$G$39-(H905+E905+L905+M905-K905),Calculator!$G$39),D905),0)))</f>
        <v>0</v>
      </c>
    </row>
    <row r="906" spans="1:14" ht="15.75" thickBot="1">
      <c r="A906" s="33" t="str">
        <f ca="1">IF(C906=Calculator!$H$27,"F",IF(Daily!D906+Daily!H906=0,IF(D905+H905&gt;0,"L",""),""))</f>
        <v/>
      </c>
      <c r="B906" s="34">
        <v>905</v>
      </c>
      <c r="C906" s="19">
        <f t="shared" ca="1" si="57"/>
        <v>46835</v>
      </c>
      <c r="D906" s="29">
        <f t="shared" ca="1" si="59"/>
        <v>206356.32281924534</v>
      </c>
      <c r="E906" s="29">
        <f ca="1">IF(C906&lt;Calculator!$D$26,0,IF(DAY($C906)=1,IF(D906-Calculator!$G$24&gt;0,Calculator!$G$24,D906),0))</f>
        <v>0</v>
      </c>
      <c r="F906" s="29">
        <f ca="1">IF(E906&gt;0,D906*Calculator!$G$22/12,0)</f>
        <v>0</v>
      </c>
      <c r="G906" s="29">
        <f ca="1">IF(E906&gt;0,(IFERROR(-PMT(Calculator!$G$22/12,Calculator!$G$23*12,Calculator!$G$20),0))-F906,0)</f>
        <v>0</v>
      </c>
      <c r="H906" s="29">
        <f t="shared" ca="1" si="60"/>
        <v>9571.3668032067617</v>
      </c>
      <c r="I906" s="29">
        <f t="shared" ca="1" si="58"/>
        <v>1.704489978653259</v>
      </c>
      <c r="J906" s="30">
        <f>Calculator!$G$40</f>
        <v>6.5000000000000002E-2</v>
      </c>
      <c r="K906" s="29">
        <f ca="1">IF(C906&gt;=Calculator!$G$27,IF(DAY($C906)=1,Calculator!$G$34/2,IF(DAY($C906)=15,Calculator!$G$34/2,0)),0)</f>
        <v>0</v>
      </c>
      <c r="L906" s="29">
        <f ca="1">IF(DAY($C906)=28,IF(H906=0,0,Calculator!$G$35),0)</f>
        <v>0</v>
      </c>
      <c r="M906" s="29">
        <f ca="1">IF(I906&gt;0,IF(DAY($C906)=1,SUM(INDIRECT("I"&amp;(ROW(C905)-DAY(C905))):I905),0),0)</f>
        <v>0</v>
      </c>
      <c r="N906" s="29">
        <f ca="1">IF(C906&lt;Calculator!$G$27,0,IF(C906=Calculator!$G$27,Calculator!$G$39,IF(H906-K906&lt;=0,IF(D906&gt;Calculator!$G$39,IF(H906-K906+E906+L906+M906+Calculator!$G$39&gt;Calculator!$G$39,Calculator!$G$39-(H906+E906+L906+M906-K906),Calculator!$G$39),D906),0)))</f>
        <v>0</v>
      </c>
    </row>
    <row r="907" spans="1:14" ht="15.75" thickBot="1">
      <c r="A907" s="33" t="str">
        <f ca="1">IF(C907=Calculator!$H$27,"F",IF(Daily!D907+Daily!H907=0,IF(D906+H906&gt;0,"L",""),""))</f>
        <v/>
      </c>
      <c r="B907" s="34">
        <v>906</v>
      </c>
      <c r="C907" s="19">
        <f t="shared" ca="1" si="57"/>
        <v>46836</v>
      </c>
      <c r="D907" s="29">
        <f t="shared" ca="1" si="59"/>
        <v>206356.32281924534</v>
      </c>
      <c r="E907" s="29">
        <f ca="1">IF(C907&lt;Calculator!$D$26,0,IF(DAY($C907)=1,IF(D907-Calculator!$G$24&gt;0,Calculator!$G$24,D907),0))</f>
        <v>0</v>
      </c>
      <c r="F907" s="29">
        <f ca="1">IF(E907&gt;0,D907*Calculator!$G$22/12,0)</f>
        <v>0</v>
      </c>
      <c r="G907" s="29">
        <f ca="1">IF(E907&gt;0,(IFERROR(-PMT(Calculator!$G$22/12,Calculator!$G$23*12,Calculator!$G$20),0))-F907,0)</f>
        <v>0</v>
      </c>
      <c r="H907" s="29">
        <f t="shared" ca="1" si="60"/>
        <v>9571.3668032067617</v>
      </c>
      <c r="I907" s="29">
        <f t="shared" ca="1" si="58"/>
        <v>1.704489978653259</v>
      </c>
      <c r="J907" s="30">
        <f>Calculator!$G$40</f>
        <v>6.5000000000000002E-2</v>
      </c>
      <c r="K907" s="29">
        <f ca="1">IF(C907&gt;=Calculator!$G$27,IF(DAY($C907)=1,Calculator!$G$34/2,IF(DAY($C907)=15,Calculator!$G$34/2,0)),0)</f>
        <v>0</v>
      </c>
      <c r="L907" s="29">
        <f ca="1">IF(DAY($C907)=28,IF(H907=0,0,Calculator!$G$35),0)</f>
        <v>0</v>
      </c>
      <c r="M907" s="29">
        <f ca="1">IF(I907&gt;0,IF(DAY($C907)=1,SUM(INDIRECT("I"&amp;(ROW(C906)-DAY(C906))):I906),0),0)</f>
        <v>0</v>
      </c>
      <c r="N907" s="29">
        <f ca="1">IF(C907&lt;Calculator!$G$27,0,IF(C907=Calculator!$G$27,Calculator!$G$39,IF(H907-K907&lt;=0,IF(D907&gt;Calculator!$G$39,IF(H907-K907+E907+L907+M907+Calculator!$G$39&gt;Calculator!$G$39,Calculator!$G$39-(H907+E907+L907+M907-K907),Calculator!$G$39),D907),0)))</f>
        <v>0</v>
      </c>
    </row>
    <row r="908" spans="1:14" ht="15.75" thickBot="1">
      <c r="A908" s="33" t="str">
        <f ca="1">IF(C908=Calculator!$H$27,"F",IF(Daily!D908+Daily!H908=0,IF(D907+H907&gt;0,"L",""),""))</f>
        <v/>
      </c>
      <c r="B908" s="34">
        <v>907</v>
      </c>
      <c r="C908" s="19">
        <f t="shared" ca="1" si="57"/>
        <v>46837</v>
      </c>
      <c r="D908" s="29">
        <f t="shared" ca="1" si="59"/>
        <v>206356.32281924534</v>
      </c>
      <c r="E908" s="29">
        <f ca="1">IF(C908&lt;Calculator!$D$26,0,IF(DAY($C908)=1,IF(D908-Calculator!$G$24&gt;0,Calculator!$G$24,D908),0))</f>
        <v>0</v>
      </c>
      <c r="F908" s="29">
        <f ca="1">IF(E908&gt;0,D908*Calculator!$G$22/12,0)</f>
        <v>0</v>
      </c>
      <c r="G908" s="29">
        <f ca="1">IF(E908&gt;0,(IFERROR(-PMT(Calculator!$G$22/12,Calculator!$G$23*12,Calculator!$G$20),0))-F908,0)</f>
        <v>0</v>
      </c>
      <c r="H908" s="29">
        <f t="shared" ca="1" si="60"/>
        <v>9571.3668032067617</v>
      </c>
      <c r="I908" s="29">
        <f t="shared" ca="1" si="58"/>
        <v>1.704489978653259</v>
      </c>
      <c r="J908" s="30">
        <f>Calculator!$G$40</f>
        <v>6.5000000000000002E-2</v>
      </c>
      <c r="K908" s="29">
        <f ca="1">IF(C908&gt;=Calculator!$G$27,IF(DAY($C908)=1,Calculator!$G$34/2,IF(DAY($C908)=15,Calculator!$G$34/2,0)),0)</f>
        <v>0</v>
      </c>
      <c r="L908" s="29">
        <f ca="1">IF(DAY($C908)=28,IF(H908=0,0,Calculator!$G$35),0)</f>
        <v>0</v>
      </c>
      <c r="M908" s="29">
        <f ca="1">IF(I908&gt;0,IF(DAY($C908)=1,SUM(INDIRECT("I"&amp;(ROW(C907)-DAY(C907))):I907),0),0)</f>
        <v>0</v>
      </c>
      <c r="N908" s="29">
        <f ca="1">IF(C908&lt;Calculator!$G$27,0,IF(C908=Calculator!$G$27,Calculator!$G$39,IF(H908-K908&lt;=0,IF(D908&gt;Calculator!$G$39,IF(H908-K908+E908+L908+M908+Calculator!$G$39&gt;Calculator!$G$39,Calculator!$G$39-(H908+E908+L908+M908-K908),Calculator!$G$39),D908),0)))</f>
        <v>0</v>
      </c>
    </row>
    <row r="909" spans="1:14" ht="15.75" thickBot="1">
      <c r="A909" s="33" t="str">
        <f ca="1">IF(C909=Calculator!$H$27,"F",IF(Daily!D909+Daily!H909=0,IF(D908+H908&gt;0,"L",""),""))</f>
        <v/>
      </c>
      <c r="B909" s="34">
        <v>908</v>
      </c>
      <c r="C909" s="19">
        <f t="shared" ca="1" si="57"/>
        <v>46838</v>
      </c>
      <c r="D909" s="29">
        <f t="shared" ca="1" si="59"/>
        <v>206356.32281924534</v>
      </c>
      <c r="E909" s="29">
        <f ca="1">IF(C909&lt;Calculator!$D$26,0,IF(DAY($C909)=1,IF(D909-Calculator!$G$24&gt;0,Calculator!$G$24,D909),0))</f>
        <v>0</v>
      </c>
      <c r="F909" s="29">
        <f ca="1">IF(E909&gt;0,D909*Calculator!$G$22/12,0)</f>
        <v>0</v>
      </c>
      <c r="G909" s="29">
        <f ca="1">IF(E909&gt;0,(IFERROR(-PMT(Calculator!$G$22/12,Calculator!$G$23*12,Calculator!$G$20),0))-F909,0)</f>
        <v>0</v>
      </c>
      <c r="H909" s="29">
        <f t="shared" ca="1" si="60"/>
        <v>9571.3668032067617</v>
      </c>
      <c r="I909" s="29">
        <f t="shared" ca="1" si="58"/>
        <v>1.704489978653259</v>
      </c>
      <c r="J909" s="30">
        <f>Calculator!$G$40</f>
        <v>6.5000000000000002E-2</v>
      </c>
      <c r="K909" s="29">
        <f ca="1">IF(C909&gt;=Calculator!$G$27,IF(DAY($C909)=1,Calculator!$G$34/2,IF(DAY($C909)=15,Calculator!$G$34/2,0)),0)</f>
        <v>0</v>
      </c>
      <c r="L909" s="29">
        <f ca="1">IF(DAY($C909)=28,IF(H909=0,0,Calculator!$G$35),0)</f>
        <v>0</v>
      </c>
      <c r="M909" s="29">
        <f ca="1">IF(I909&gt;0,IF(DAY($C909)=1,SUM(INDIRECT("I"&amp;(ROW(C908)-DAY(C908))):I908),0),0)</f>
        <v>0</v>
      </c>
      <c r="N909" s="29">
        <f ca="1">IF(C909&lt;Calculator!$G$27,0,IF(C909=Calculator!$G$27,Calculator!$G$39,IF(H909-K909&lt;=0,IF(D909&gt;Calculator!$G$39,IF(H909-K909+E909+L909+M909+Calculator!$G$39&gt;Calculator!$G$39,Calculator!$G$39-(H909+E909+L909+M909-K909),Calculator!$G$39),D909),0)))</f>
        <v>0</v>
      </c>
    </row>
    <row r="910" spans="1:14" ht="15.75" thickBot="1">
      <c r="A910" s="33" t="str">
        <f ca="1">IF(C910=Calculator!$H$27,"F",IF(Daily!D910+Daily!H910=0,IF(D909+H909&gt;0,"L",""),""))</f>
        <v/>
      </c>
      <c r="B910" s="34">
        <v>909</v>
      </c>
      <c r="C910" s="19">
        <f t="shared" ca="1" si="57"/>
        <v>46839</v>
      </c>
      <c r="D910" s="29">
        <f t="shared" ca="1" si="59"/>
        <v>206356.32281924534</v>
      </c>
      <c r="E910" s="29">
        <f ca="1">IF(C910&lt;Calculator!$D$26,0,IF(DAY($C910)=1,IF(D910-Calculator!$G$24&gt;0,Calculator!$G$24,D910),0))</f>
        <v>0</v>
      </c>
      <c r="F910" s="29">
        <f ca="1">IF(E910&gt;0,D910*Calculator!$G$22/12,0)</f>
        <v>0</v>
      </c>
      <c r="G910" s="29">
        <f ca="1">IF(E910&gt;0,(IFERROR(-PMT(Calculator!$G$22/12,Calculator!$G$23*12,Calculator!$G$20),0))-F910,0)</f>
        <v>0</v>
      </c>
      <c r="H910" s="29">
        <f t="shared" ca="1" si="60"/>
        <v>9571.3668032067617</v>
      </c>
      <c r="I910" s="29">
        <f t="shared" ca="1" si="58"/>
        <v>1.704489978653259</v>
      </c>
      <c r="J910" s="30">
        <f>Calculator!$G$40</f>
        <v>6.5000000000000002E-2</v>
      </c>
      <c r="K910" s="29">
        <f ca="1">IF(C910&gt;=Calculator!$G$27,IF(DAY($C910)=1,Calculator!$G$34/2,IF(DAY($C910)=15,Calculator!$G$34/2,0)),0)</f>
        <v>0</v>
      </c>
      <c r="L910" s="29">
        <f ca="1">IF(DAY($C910)=28,IF(H910=0,0,Calculator!$G$35),0)</f>
        <v>0</v>
      </c>
      <c r="M910" s="29">
        <f ca="1">IF(I910&gt;0,IF(DAY($C910)=1,SUM(INDIRECT("I"&amp;(ROW(C909)-DAY(C909))):I909),0),0)</f>
        <v>0</v>
      </c>
      <c r="N910" s="29">
        <f ca="1">IF(C910&lt;Calculator!$G$27,0,IF(C910=Calculator!$G$27,Calculator!$G$39,IF(H910-K910&lt;=0,IF(D910&gt;Calculator!$G$39,IF(H910-K910+E910+L910+M910+Calculator!$G$39&gt;Calculator!$G$39,Calculator!$G$39-(H910+E910+L910+M910-K910),Calculator!$G$39),D910),0)))</f>
        <v>0</v>
      </c>
    </row>
    <row r="911" spans="1:14" ht="15.75" thickBot="1">
      <c r="A911" s="33" t="str">
        <f ca="1">IF(C911=Calculator!$H$27,"F",IF(Daily!D911+Daily!H911=0,IF(D910+H910&gt;0,"L",""),""))</f>
        <v/>
      </c>
      <c r="B911" s="34">
        <v>910</v>
      </c>
      <c r="C911" s="19">
        <f t="shared" ca="1" si="57"/>
        <v>46840</v>
      </c>
      <c r="D911" s="29">
        <f t="shared" ca="1" si="59"/>
        <v>206356.32281924534</v>
      </c>
      <c r="E911" s="29">
        <f ca="1">IF(C911&lt;Calculator!$D$26,0,IF(DAY($C911)=1,IF(D911-Calculator!$G$24&gt;0,Calculator!$G$24,D911),0))</f>
        <v>0</v>
      </c>
      <c r="F911" s="29">
        <f ca="1">IF(E911&gt;0,D911*Calculator!$G$22/12,0)</f>
        <v>0</v>
      </c>
      <c r="G911" s="29">
        <f ca="1">IF(E911&gt;0,(IFERROR(-PMT(Calculator!$G$22/12,Calculator!$G$23*12,Calculator!$G$20),0))-F911,0)</f>
        <v>0</v>
      </c>
      <c r="H911" s="29">
        <f t="shared" ca="1" si="60"/>
        <v>9571.3668032067617</v>
      </c>
      <c r="I911" s="29">
        <f t="shared" ca="1" si="58"/>
        <v>1.704489978653259</v>
      </c>
      <c r="J911" s="30">
        <f>Calculator!$G$40</f>
        <v>6.5000000000000002E-2</v>
      </c>
      <c r="K911" s="29">
        <f ca="1">IF(C911&gt;=Calculator!$G$27,IF(DAY($C911)=1,Calculator!$G$34/2,IF(DAY($C911)=15,Calculator!$G$34/2,0)),0)</f>
        <v>0</v>
      </c>
      <c r="L911" s="29">
        <f ca="1">IF(DAY($C911)=28,IF(H911=0,0,Calculator!$G$35),0)</f>
        <v>5000</v>
      </c>
      <c r="M911" s="29">
        <f ca="1">IF(I911&gt;0,IF(DAY($C911)=1,SUM(INDIRECT("I"&amp;(ROW(C910)-DAY(C910))):I910),0),0)</f>
        <v>0</v>
      </c>
      <c r="N911" s="29">
        <f ca="1">IF(C911&lt;Calculator!$G$27,0,IF(C911=Calculator!$G$27,Calculator!$G$39,IF(H911-K911&lt;=0,IF(D911&gt;Calculator!$G$39,IF(H911-K911+E911+L911+M911+Calculator!$G$39&gt;Calculator!$G$39,Calculator!$G$39-(H911+E911+L911+M911-K911),Calculator!$G$39),D911),0)))</f>
        <v>0</v>
      </c>
    </row>
    <row r="912" spans="1:14" ht="15.75" thickBot="1">
      <c r="A912" s="33" t="str">
        <f ca="1">IF(C912=Calculator!$H$27,"F",IF(Daily!D912+Daily!H912=0,IF(D911+H911&gt;0,"L",""),""))</f>
        <v/>
      </c>
      <c r="B912" s="34">
        <v>911</v>
      </c>
      <c r="C912" s="19">
        <f t="shared" ca="1" si="57"/>
        <v>46841</v>
      </c>
      <c r="D912" s="29">
        <f t="shared" ca="1" si="59"/>
        <v>206356.32281924534</v>
      </c>
      <c r="E912" s="29">
        <f ca="1">IF(C912&lt;Calculator!$D$26,0,IF(DAY($C912)=1,IF(D912-Calculator!$G$24&gt;0,Calculator!$G$24,D912),0))</f>
        <v>0</v>
      </c>
      <c r="F912" s="29">
        <f ca="1">IF(E912&gt;0,D912*Calculator!$G$22/12,0)</f>
        <v>0</v>
      </c>
      <c r="G912" s="29">
        <f ca="1">IF(E912&gt;0,(IFERROR(-PMT(Calculator!$G$22/12,Calculator!$G$23*12,Calculator!$G$20),0))-F912,0)</f>
        <v>0</v>
      </c>
      <c r="H912" s="29">
        <f t="shared" ca="1" si="60"/>
        <v>14571.366803206762</v>
      </c>
      <c r="I912" s="29">
        <f t="shared" ca="1" si="58"/>
        <v>2.5949009375573686</v>
      </c>
      <c r="J912" s="30">
        <f>Calculator!$G$40</f>
        <v>6.5000000000000002E-2</v>
      </c>
      <c r="K912" s="29">
        <f ca="1">IF(C912&gt;=Calculator!$G$27,IF(DAY($C912)=1,Calculator!$G$34/2,IF(DAY($C912)=15,Calculator!$G$34/2,0)),0)</f>
        <v>0</v>
      </c>
      <c r="L912" s="29">
        <f ca="1">IF(DAY($C912)=28,IF(H912=0,0,Calculator!$G$35),0)</f>
        <v>0</v>
      </c>
      <c r="M912" s="29">
        <f ca="1">IF(I912&gt;0,IF(DAY($C912)=1,SUM(INDIRECT("I"&amp;(ROW(C911)-DAY(C911))):I911),0),0)</f>
        <v>0</v>
      </c>
      <c r="N912" s="29">
        <f ca="1">IF(C912&lt;Calculator!$G$27,0,IF(C912=Calculator!$G$27,Calculator!$G$39,IF(H912-K912&lt;=0,IF(D912&gt;Calculator!$G$39,IF(H912-K912+E912+L912+M912+Calculator!$G$39&gt;Calculator!$G$39,Calculator!$G$39-(H912+E912+L912+M912-K912),Calculator!$G$39),D912),0)))</f>
        <v>0</v>
      </c>
    </row>
    <row r="913" spans="1:14" ht="15.75" thickBot="1">
      <c r="A913" s="33" t="str">
        <f ca="1">IF(C913=Calculator!$H$27,"F",IF(Daily!D913+Daily!H913=0,IF(D912+H912&gt;0,"L",""),""))</f>
        <v/>
      </c>
      <c r="B913" s="34">
        <v>912</v>
      </c>
      <c r="C913" s="19">
        <f t="shared" ca="1" si="57"/>
        <v>46842</v>
      </c>
      <c r="D913" s="29">
        <f t="shared" ca="1" si="59"/>
        <v>206356.32281924534</v>
      </c>
      <c r="E913" s="29">
        <f ca="1">IF(C913&lt;Calculator!$D$26,0,IF(DAY($C913)=1,IF(D913-Calculator!$G$24&gt;0,Calculator!$G$24,D913),0))</f>
        <v>0</v>
      </c>
      <c r="F913" s="29">
        <f ca="1">IF(E913&gt;0,D913*Calculator!$G$22/12,0)</f>
        <v>0</v>
      </c>
      <c r="G913" s="29">
        <f ca="1">IF(E913&gt;0,(IFERROR(-PMT(Calculator!$G$22/12,Calculator!$G$23*12,Calculator!$G$20),0))-F913,0)</f>
        <v>0</v>
      </c>
      <c r="H913" s="29">
        <f t="shared" ca="1" si="60"/>
        <v>14571.366803206762</v>
      </c>
      <c r="I913" s="29">
        <f t="shared" ca="1" si="58"/>
        <v>2.5949009375573686</v>
      </c>
      <c r="J913" s="30">
        <f>Calculator!$G$40</f>
        <v>6.5000000000000002E-2</v>
      </c>
      <c r="K913" s="29">
        <f ca="1">IF(C913&gt;=Calculator!$G$27,IF(DAY($C913)=1,Calculator!$G$34/2,IF(DAY($C913)=15,Calculator!$G$34/2,0)),0)</f>
        <v>0</v>
      </c>
      <c r="L913" s="29">
        <f ca="1">IF(DAY($C913)=28,IF(H913=0,0,Calculator!$G$35),0)</f>
        <v>0</v>
      </c>
      <c r="M913" s="29">
        <f ca="1">IF(I913&gt;0,IF(DAY($C913)=1,SUM(INDIRECT("I"&amp;(ROW(C912)-DAY(C912))):I912),0),0)</f>
        <v>0</v>
      </c>
      <c r="N913" s="29">
        <f ca="1">IF(C913&lt;Calculator!$G$27,0,IF(C913=Calculator!$G$27,Calculator!$G$39,IF(H913-K913&lt;=0,IF(D913&gt;Calculator!$G$39,IF(H913-K913+E913+L913+M913+Calculator!$G$39&gt;Calculator!$G$39,Calculator!$G$39-(H913+E913+L913+M913-K913),Calculator!$G$39),D913),0)))</f>
        <v>0</v>
      </c>
    </row>
    <row r="914" spans="1:14" ht="15.75" thickBot="1">
      <c r="A914" s="33" t="str">
        <f ca="1">IF(C914=Calculator!$H$27,"F",IF(Daily!D914+Daily!H914=0,IF(D913+H913&gt;0,"L",""),""))</f>
        <v/>
      </c>
      <c r="B914" s="34">
        <v>913</v>
      </c>
      <c r="C914" s="19">
        <f t="shared" ca="1" si="57"/>
        <v>46843</v>
      </c>
      <c r="D914" s="29">
        <f t="shared" ca="1" si="59"/>
        <v>206356.32281924534</v>
      </c>
      <c r="E914" s="29">
        <f ca="1">IF(C914&lt;Calculator!$D$26,0,IF(DAY($C914)=1,IF(D914-Calculator!$G$24&gt;0,Calculator!$G$24,D914),0))</f>
        <v>0</v>
      </c>
      <c r="F914" s="29">
        <f ca="1">IF(E914&gt;0,D914*Calculator!$G$22/12,0)</f>
        <v>0</v>
      </c>
      <c r="G914" s="29">
        <f ca="1">IF(E914&gt;0,(IFERROR(-PMT(Calculator!$G$22/12,Calculator!$G$23*12,Calculator!$G$20),0))-F914,0)</f>
        <v>0</v>
      </c>
      <c r="H914" s="29">
        <f t="shared" ca="1" si="60"/>
        <v>14571.366803206762</v>
      </c>
      <c r="I914" s="29">
        <f t="shared" ca="1" si="58"/>
        <v>2.5949009375573686</v>
      </c>
      <c r="J914" s="30">
        <f>Calculator!$G$40</f>
        <v>6.5000000000000002E-2</v>
      </c>
      <c r="K914" s="29">
        <f ca="1">IF(C914&gt;=Calculator!$G$27,IF(DAY($C914)=1,Calculator!$G$34/2,IF(DAY($C914)=15,Calculator!$G$34/2,0)),0)</f>
        <v>0</v>
      </c>
      <c r="L914" s="29">
        <f ca="1">IF(DAY($C914)=28,IF(H914=0,0,Calculator!$G$35),0)</f>
        <v>0</v>
      </c>
      <c r="M914" s="29">
        <f ca="1">IF(I914&gt;0,IF(DAY($C914)=1,SUM(INDIRECT("I"&amp;(ROW(C913)-DAY(C913))):I913),0),0)</f>
        <v>0</v>
      </c>
      <c r="N914" s="29">
        <f ca="1">IF(C914&lt;Calculator!$G$27,0,IF(C914=Calculator!$G$27,Calculator!$G$39,IF(H914-K914&lt;=0,IF(D914&gt;Calculator!$G$39,IF(H914-K914+E914+L914+M914+Calculator!$G$39&gt;Calculator!$G$39,Calculator!$G$39-(H914+E914+L914+M914-K914),Calculator!$G$39),D914),0)))</f>
        <v>0</v>
      </c>
    </row>
    <row r="915" spans="1:14" ht="15.75" thickBot="1">
      <c r="A915" s="33" t="str">
        <f ca="1">IF(C915=Calculator!$H$27,"F",IF(Daily!D915+Daily!H915=0,IF(D914+H914&gt;0,"L",""),""))</f>
        <v/>
      </c>
      <c r="B915" s="34">
        <v>914</v>
      </c>
      <c r="C915" s="19">
        <f t="shared" ca="1" si="57"/>
        <v>46844</v>
      </c>
      <c r="D915" s="29">
        <f t="shared" ca="1" si="59"/>
        <v>206356.32281924534</v>
      </c>
      <c r="E915" s="29">
        <f ca="1">IF(C915&lt;Calculator!$D$26,0,IF(DAY($C915)=1,IF(D915-Calculator!$G$24&gt;0,Calculator!$G$24,D915),0))</f>
        <v>1878.8756805424866</v>
      </c>
      <c r="F915" s="29">
        <f ca="1">IF(E915&gt;0,D915*Calculator!$G$22/12,0)</f>
        <v>859.81801174685563</v>
      </c>
      <c r="G915" s="29">
        <f ca="1">IF(E915&gt;0,(IFERROR(-PMT(Calculator!$G$22/12,Calculator!$G$23*12,Calculator!$G$20),0))-F915,0)</f>
        <v>1019.057668795631</v>
      </c>
      <c r="H915" s="29">
        <f t="shared" ca="1" si="60"/>
        <v>14571.366803206762</v>
      </c>
      <c r="I915" s="29">
        <f t="shared" ca="1" si="58"/>
        <v>2.5949009375573686</v>
      </c>
      <c r="J915" s="30">
        <f>Calculator!$G$40</f>
        <v>6.5000000000000002E-2</v>
      </c>
      <c r="K915" s="29">
        <f ca="1">IF(C915&gt;=Calculator!$G$27,IF(DAY($C915)=1,Calculator!$G$34/2,IF(DAY($C915)=15,Calculator!$G$34/2,0)),0)</f>
        <v>4500</v>
      </c>
      <c r="L915" s="29">
        <f ca="1">IF(DAY($C915)=28,IF(H915=0,0,Calculator!$G$35),0)</f>
        <v>0</v>
      </c>
      <c r="M915" s="29">
        <f ca="1">IF(I915&gt;0,IF(DAY($C915)=1,SUM(INDIRECT("I"&amp;(ROW(C914)-DAY(C914))):I914),0),0)</f>
        <v>42.468843240585514</v>
      </c>
      <c r="N915" s="29">
        <f ca="1">IF(C915&lt;Calculator!$G$27,0,IF(C915=Calculator!$G$27,Calculator!$G$39,IF(H915-K915&lt;=0,IF(D915&gt;Calculator!$G$39,IF(H915-K915+E915+L915+M915+Calculator!$G$39&gt;Calculator!$G$39,Calculator!$G$39-(H915+E915+L915+M915-K915),Calculator!$G$39),D915),0)))</f>
        <v>0</v>
      </c>
    </row>
    <row r="916" spans="1:14" ht="15.75" thickBot="1">
      <c r="A916" s="33" t="str">
        <f ca="1">IF(C916=Calculator!$H$27,"F",IF(Daily!D916+Daily!H916=0,IF(D915+H915&gt;0,"L",""),""))</f>
        <v/>
      </c>
      <c r="B916" s="34">
        <v>915</v>
      </c>
      <c r="C916" s="19">
        <f t="shared" ca="1" si="57"/>
        <v>46845</v>
      </c>
      <c r="D916" s="29">
        <f t="shared" ca="1" si="59"/>
        <v>205337.2651504497</v>
      </c>
      <c r="E916" s="29">
        <f ca="1">IF(C916&lt;Calculator!$D$26,0,IF(DAY($C916)=1,IF(D916-Calculator!$G$24&gt;0,Calculator!$G$24,D916),0))</f>
        <v>0</v>
      </c>
      <c r="F916" s="29">
        <f ca="1">IF(E916&gt;0,D916*Calculator!$G$22/12,0)</f>
        <v>0</v>
      </c>
      <c r="G916" s="29">
        <f ca="1">IF(E916&gt;0,(IFERROR(-PMT(Calculator!$G$22/12,Calculator!$G$23*12,Calculator!$G$20),0))-F916,0)</f>
        <v>0</v>
      </c>
      <c r="H916" s="29">
        <f t="shared" ca="1" si="60"/>
        <v>11992.711326989835</v>
      </c>
      <c r="I916" s="29">
        <f t="shared" ca="1" si="58"/>
        <v>2.1356883185050393</v>
      </c>
      <c r="J916" s="30">
        <f>Calculator!$G$40</f>
        <v>6.5000000000000002E-2</v>
      </c>
      <c r="K916" s="29">
        <f ca="1">IF(C916&gt;=Calculator!$G$27,IF(DAY($C916)=1,Calculator!$G$34/2,IF(DAY($C916)=15,Calculator!$G$34/2,0)),0)</f>
        <v>0</v>
      </c>
      <c r="L916" s="29">
        <f ca="1">IF(DAY($C916)=28,IF(H916=0,0,Calculator!$G$35),0)</f>
        <v>0</v>
      </c>
      <c r="M916" s="29">
        <f ca="1">IF(I916&gt;0,IF(DAY($C916)=1,SUM(INDIRECT("I"&amp;(ROW(C915)-DAY(C915))):I915),0),0)</f>
        <v>0</v>
      </c>
      <c r="N916" s="29">
        <f ca="1">IF(C916&lt;Calculator!$G$27,0,IF(C916=Calculator!$G$27,Calculator!$G$39,IF(H916-K916&lt;=0,IF(D916&gt;Calculator!$G$39,IF(H916-K916+E916+L916+M916+Calculator!$G$39&gt;Calculator!$G$39,Calculator!$G$39-(H916+E916+L916+M916-K916),Calculator!$G$39),D916),0)))</f>
        <v>0</v>
      </c>
    </row>
    <row r="917" spans="1:14" ht="15.75" thickBot="1">
      <c r="A917" s="33" t="str">
        <f ca="1">IF(C917=Calculator!$H$27,"F",IF(Daily!D917+Daily!H917=0,IF(D916+H916&gt;0,"L",""),""))</f>
        <v/>
      </c>
      <c r="B917" s="34">
        <v>916</v>
      </c>
      <c r="C917" s="19">
        <f t="shared" ca="1" si="57"/>
        <v>46846</v>
      </c>
      <c r="D917" s="29">
        <f t="shared" ca="1" si="59"/>
        <v>205337.2651504497</v>
      </c>
      <c r="E917" s="29">
        <f ca="1">IF(C917&lt;Calculator!$D$26,0,IF(DAY($C917)=1,IF(D917-Calculator!$G$24&gt;0,Calculator!$G$24,D917),0))</f>
        <v>0</v>
      </c>
      <c r="F917" s="29">
        <f ca="1">IF(E917&gt;0,D917*Calculator!$G$22/12,0)</f>
        <v>0</v>
      </c>
      <c r="G917" s="29">
        <f ca="1">IF(E917&gt;0,(IFERROR(-PMT(Calculator!$G$22/12,Calculator!$G$23*12,Calculator!$G$20),0))-F917,0)</f>
        <v>0</v>
      </c>
      <c r="H917" s="29">
        <f t="shared" ca="1" si="60"/>
        <v>11992.711326989835</v>
      </c>
      <c r="I917" s="29">
        <f t="shared" ca="1" si="58"/>
        <v>2.1356883185050393</v>
      </c>
      <c r="J917" s="30">
        <f>Calculator!$G$40</f>
        <v>6.5000000000000002E-2</v>
      </c>
      <c r="K917" s="29">
        <f ca="1">IF(C917&gt;=Calculator!$G$27,IF(DAY($C917)=1,Calculator!$G$34/2,IF(DAY($C917)=15,Calculator!$G$34/2,0)),0)</f>
        <v>0</v>
      </c>
      <c r="L917" s="29">
        <f ca="1">IF(DAY($C917)=28,IF(H917=0,0,Calculator!$G$35),0)</f>
        <v>0</v>
      </c>
      <c r="M917" s="29">
        <f ca="1">IF(I917&gt;0,IF(DAY($C917)=1,SUM(INDIRECT("I"&amp;(ROW(C916)-DAY(C916))):I916),0),0)</f>
        <v>0</v>
      </c>
      <c r="N917" s="29">
        <f ca="1">IF(C917&lt;Calculator!$G$27,0,IF(C917=Calculator!$G$27,Calculator!$G$39,IF(H917-K917&lt;=0,IF(D917&gt;Calculator!$G$39,IF(H917-K917+E917+L917+M917+Calculator!$G$39&gt;Calculator!$G$39,Calculator!$G$39-(H917+E917+L917+M917-K917),Calculator!$G$39),D917),0)))</f>
        <v>0</v>
      </c>
    </row>
    <row r="918" spans="1:14" ht="15.75" thickBot="1">
      <c r="A918" s="33" t="str">
        <f ca="1">IF(C918=Calculator!$H$27,"F",IF(Daily!D918+Daily!H918=0,IF(D917+H917&gt;0,"L",""),""))</f>
        <v/>
      </c>
      <c r="B918" s="34">
        <v>917</v>
      </c>
      <c r="C918" s="19">
        <f t="shared" ca="1" si="57"/>
        <v>46847</v>
      </c>
      <c r="D918" s="29">
        <f t="shared" ca="1" si="59"/>
        <v>205337.2651504497</v>
      </c>
      <c r="E918" s="29">
        <f ca="1">IF(C918&lt;Calculator!$D$26,0,IF(DAY($C918)=1,IF(D918-Calculator!$G$24&gt;0,Calculator!$G$24,D918),0))</f>
        <v>0</v>
      </c>
      <c r="F918" s="29">
        <f ca="1">IF(E918&gt;0,D918*Calculator!$G$22/12,0)</f>
        <v>0</v>
      </c>
      <c r="G918" s="29">
        <f ca="1">IF(E918&gt;0,(IFERROR(-PMT(Calculator!$G$22/12,Calculator!$G$23*12,Calculator!$G$20),0))-F918,0)</f>
        <v>0</v>
      </c>
      <c r="H918" s="29">
        <f t="shared" ca="1" si="60"/>
        <v>11992.711326989835</v>
      </c>
      <c r="I918" s="29">
        <f t="shared" ca="1" si="58"/>
        <v>2.1356883185050393</v>
      </c>
      <c r="J918" s="30">
        <f>Calculator!$G$40</f>
        <v>6.5000000000000002E-2</v>
      </c>
      <c r="K918" s="29">
        <f ca="1">IF(C918&gt;=Calculator!$G$27,IF(DAY($C918)=1,Calculator!$G$34/2,IF(DAY($C918)=15,Calculator!$G$34/2,0)),0)</f>
        <v>0</v>
      </c>
      <c r="L918" s="29">
        <f ca="1">IF(DAY($C918)=28,IF(H918=0,0,Calculator!$G$35),0)</f>
        <v>0</v>
      </c>
      <c r="M918" s="29">
        <f ca="1">IF(I918&gt;0,IF(DAY($C918)=1,SUM(INDIRECT("I"&amp;(ROW(C917)-DAY(C917))):I917),0),0)</f>
        <v>0</v>
      </c>
      <c r="N918" s="29">
        <f ca="1">IF(C918&lt;Calculator!$G$27,0,IF(C918=Calculator!$G$27,Calculator!$G$39,IF(H918-K918&lt;=0,IF(D918&gt;Calculator!$G$39,IF(H918-K918+E918+L918+M918+Calculator!$G$39&gt;Calculator!$G$39,Calculator!$G$39-(H918+E918+L918+M918-K918),Calculator!$G$39),D918),0)))</f>
        <v>0</v>
      </c>
    </row>
    <row r="919" spans="1:14" ht="15.75" thickBot="1">
      <c r="A919" s="33" t="str">
        <f ca="1">IF(C919=Calculator!$H$27,"F",IF(Daily!D919+Daily!H919=0,IF(D918+H918&gt;0,"L",""),""))</f>
        <v/>
      </c>
      <c r="B919" s="34">
        <v>918</v>
      </c>
      <c r="C919" s="19">
        <f t="shared" ca="1" si="57"/>
        <v>46848</v>
      </c>
      <c r="D919" s="29">
        <f t="shared" ca="1" si="59"/>
        <v>205337.2651504497</v>
      </c>
      <c r="E919" s="29">
        <f ca="1">IF(C919&lt;Calculator!$D$26,0,IF(DAY($C919)=1,IF(D919-Calculator!$G$24&gt;0,Calculator!$G$24,D919),0))</f>
        <v>0</v>
      </c>
      <c r="F919" s="29">
        <f ca="1">IF(E919&gt;0,D919*Calculator!$G$22/12,0)</f>
        <v>0</v>
      </c>
      <c r="G919" s="29">
        <f ca="1">IF(E919&gt;0,(IFERROR(-PMT(Calculator!$G$22/12,Calculator!$G$23*12,Calculator!$G$20),0))-F919,0)</f>
        <v>0</v>
      </c>
      <c r="H919" s="29">
        <f t="shared" ca="1" si="60"/>
        <v>11992.711326989835</v>
      </c>
      <c r="I919" s="29">
        <f t="shared" ca="1" si="58"/>
        <v>2.1356883185050393</v>
      </c>
      <c r="J919" s="30">
        <f>Calculator!$G$40</f>
        <v>6.5000000000000002E-2</v>
      </c>
      <c r="K919" s="29">
        <f ca="1">IF(C919&gt;=Calculator!$G$27,IF(DAY($C919)=1,Calculator!$G$34/2,IF(DAY($C919)=15,Calculator!$G$34/2,0)),0)</f>
        <v>0</v>
      </c>
      <c r="L919" s="29">
        <f ca="1">IF(DAY($C919)=28,IF(H919=0,0,Calculator!$G$35),0)</f>
        <v>0</v>
      </c>
      <c r="M919" s="29">
        <f ca="1">IF(I919&gt;0,IF(DAY($C919)=1,SUM(INDIRECT("I"&amp;(ROW(C918)-DAY(C918))):I918),0),0)</f>
        <v>0</v>
      </c>
      <c r="N919" s="29">
        <f ca="1">IF(C919&lt;Calculator!$G$27,0,IF(C919=Calculator!$G$27,Calculator!$G$39,IF(H919-K919&lt;=0,IF(D919&gt;Calculator!$G$39,IF(H919-K919+E919+L919+M919+Calculator!$G$39&gt;Calculator!$G$39,Calculator!$G$39-(H919+E919+L919+M919-K919),Calculator!$G$39),D919),0)))</f>
        <v>0</v>
      </c>
    </row>
    <row r="920" spans="1:14" ht="15.75" thickBot="1">
      <c r="A920" s="33" t="str">
        <f ca="1">IF(C920=Calculator!$H$27,"F",IF(Daily!D920+Daily!H920=0,IF(D919+H919&gt;0,"L",""),""))</f>
        <v/>
      </c>
      <c r="B920" s="34">
        <v>919</v>
      </c>
      <c r="C920" s="19">
        <f t="shared" ca="1" si="57"/>
        <v>46849</v>
      </c>
      <c r="D920" s="29">
        <f t="shared" ca="1" si="59"/>
        <v>205337.2651504497</v>
      </c>
      <c r="E920" s="29">
        <f ca="1">IF(C920&lt;Calculator!$D$26,0,IF(DAY($C920)=1,IF(D920-Calculator!$G$24&gt;0,Calculator!$G$24,D920),0))</f>
        <v>0</v>
      </c>
      <c r="F920" s="29">
        <f ca="1">IF(E920&gt;0,D920*Calculator!$G$22/12,0)</f>
        <v>0</v>
      </c>
      <c r="G920" s="29">
        <f ca="1">IF(E920&gt;0,(IFERROR(-PMT(Calculator!$G$22/12,Calculator!$G$23*12,Calculator!$G$20),0))-F920,0)</f>
        <v>0</v>
      </c>
      <c r="H920" s="29">
        <f t="shared" ca="1" si="60"/>
        <v>11992.711326989835</v>
      </c>
      <c r="I920" s="29">
        <f t="shared" ca="1" si="58"/>
        <v>2.1356883185050393</v>
      </c>
      <c r="J920" s="30">
        <f>Calculator!$G$40</f>
        <v>6.5000000000000002E-2</v>
      </c>
      <c r="K920" s="29">
        <f ca="1">IF(C920&gt;=Calculator!$G$27,IF(DAY($C920)=1,Calculator!$G$34/2,IF(DAY($C920)=15,Calculator!$G$34/2,0)),0)</f>
        <v>0</v>
      </c>
      <c r="L920" s="29">
        <f ca="1">IF(DAY($C920)=28,IF(H920=0,0,Calculator!$G$35),0)</f>
        <v>0</v>
      </c>
      <c r="M920" s="29">
        <f ca="1">IF(I920&gt;0,IF(DAY($C920)=1,SUM(INDIRECT("I"&amp;(ROW(C919)-DAY(C919))):I919),0),0)</f>
        <v>0</v>
      </c>
      <c r="N920" s="29">
        <f ca="1">IF(C920&lt;Calculator!$G$27,0,IF(C920=Calculator!$G$27,Calculator!$G$39,IF(H920-K920&lt;=0,IF(D920&gt;Calculator!$G$39,IF(H920-K920+E920+L920+M920+Calculator!$G$39&gt;Calculator!$G$39,Calculator!$G$39-(H920+E920+L920+M920-K920),Calculator!$G$39),D920),0)))</f>
        <v>0</v>
      </c>
    </row>
    <row r="921" spans="1:14" ht="15.75" thickBot="1">
      <c r="A921" s="33" t="str">
        <f ca="1">IF(C921=Calculator!$H$27,"F",IF(Daily!D921+Daily!H921=0,IF(D920+H920&gt;0,"L",""),""))</f>
        <v/>
      </c>
      <c r="B921" s="34">
        <v>920</v>
      </c>
      <c r="C921" s="19">
        <f t="shared" ca="1" si="57"/>
        <v>46850</v>
      </c>
      <c r="D921" s="29">
        <f t="shared" ca="1" si="59"/>
        <v>205337.2651504497</v>
      </c>
      <c r="E921" s="29">
        <f ca="1">IF(C921&lt;Calculator!$D$26,0,IF(DAY($C921)=1,IF(D921-Calculator!$G$24&gt;0,Calculator!$G$24,D921),0))</f>
        <v>0</v>
      </c>
      <c r="F921" s="29">
        <f ca="1">IF(E921&gt;0,D921*Calculator!$G$22/12,0)</f>
        <v>0</v>
      </c>
      <c r="G921" s="29">
        <f ca="1">IF(E921&gt;0,(IFERROR(-PMT(Calculator!$G$22/12,Calculator!$G$23*12,Calculator!$G$20),0))-F921,0)</f>
        <v>0</v>
      </c>
      <c r="H921" s="29">
        <f t="shared" ca="1" si="60"/>
        <v>11992.711326989835</v>
      </c>
      <c r="I921" s="29">
        <f t="shared" ca="1" si="58"/>
        <v>2.1356883185050393</v>
      </c>
      <c r="J921" s="30">
        <f>Calculator!$G$40</f>
        <v>6.5000000000000002E-2</v>
      </c>
      <c r="K921" s="29">
        <f ca="1">IF(C921&gt;=Calculator!$G$27,IF(DAY($C921)=1,Calculator!$G$34/2,IF(DAY($C921)=15,Calculator!$G$34/2,0)),0)</f>
        <v>0</v>
      </c>
      <c r="L921" s="29">
        <f ca="1">IF(DAY($C921)=28,IF(H921=0,0,Calculator!$G$35),0)</f>
        <v>0</v>
      </c>
      <c r="M921" s="29">
        <f ca="1">IF(I921&gt;0,IF(DAY($C921)=1,SUM(INDIRECT("I"&amp;(ROW(C920)-DAY(C920))):I920),0),0)</f>
        <v>0</v>
      </c>
      <c r="N921" s="29">
        <f ca="1">IF(C921&lt;Calculator!$G$27,0,IF(C921=Calculator!$G$27,Calculator!$G$39,IF(H921-K921&lt;=0,IF(D921&gt;Calculator!$G$39,IF(H921-K921+E921+L921+M921+Calculator!$G$39&gt;Calculator!$G$39,Calculator!$G$39-(H921+E921+L921+M921-K921),Calculator!$G$39),D921),0)))</f>
        <v>0</v>
      </c>
    </row>
    <row r="922" spans="1:14" ht="15.75" thickBot="1">
      <c r="A922" s="33" t="str">
        <f ca="1">IF(C922=Calculator!$H$27,"F",IF(Daily!D922+Daily!H922=0,IF(D921+H921&gt;0,"L",""),""))</f>
        <v/>
      </c>
      <c r="B922" s="34">
        <v>921</v>
      </c>
      <c r="C922" s="19">
        <f t="shared" ca="1" si="57"/>
        <v>46851</v>
      </c>
      <c r="D922" s="29">
        <f t="shared" ca="1" si="59"/>
        <v>205337.2651504497</v>
      </c>
      <c r="E922" s="29">
        <f ca="1">IF(C922&lt;Calculator!$D$26,0,IF(DAY($C922)=1,IF(D922-Calculator!$G$24&gt;0,Calculator!$G$24,D922),0))</f>
        <v>0</v>
      </c>
      <c r="F922" s="29">
        <f ca="1">IF(E922&gt;0,D922*Calculator!$G$22/12,0)</f>
        <v>0</v>
      </c>
      <c r="G922" s="29">
        <f ca="1">IF(E922&gt;0,(IFERROR(-PMT(Calculator!$G$22/12,Calculator!$G$23*12,Calculator!$G$20),0))-F922,0)</f>
        <v>0</v>
      </c>
      <c r="H922" s="29">
        <f t="shared" ca="1" si="60"/>
        <v>11992.711326989835</v>
      </c>
      <c r="I922" s="29">
        <f t="shared" ca="1" si="58"/>
        <v>2.1356883185050393</v>
      </c>
      <c r="J922" s="30">
        <f>Calculator!$G$40</f>
        <v>6.5000000000000002E-2</v>
      </c>
      <c r="K922" s="29">
        <f ca="1">IF(C922&gt;=Calculator!$G$27,IF(DAY($C922)=1,Calculator!$G$34/2,IF(DAY($C922)=15,Calculator!$G$34/2,0)),0)</f>
        <v>0</v>
      </c>
      <c r="L922" s="29">
        <f ca="1">IF(DAY($C922)=28,IF(H922=0,0,Calculator!$G$35),0)</f>
        <v>0</v>
      </c>
      <c r="M922" s="29">
        <f ca="1">IF(I922&gt;0,IF(DAY($C922)=1,SUM(INDIRECT("I"&amp;(ROW(C921)-DAY(C921))):I921),0),0)</f>
        <v>0</v>
      </c>
      <c r="N922" s="29">
        <f ca="1">IF(C922&lt;Calculator!$G$27,0,IF(C922=Calculator!$G$27,Calculator!$G$39,IF(H922-K922&lt;=0,IF(D922&gt;Calculator!$G$39,IF(H922-K922+E922+L922+M922+Calculator!$G$39&gt;Calculator!$G$39,Calculator!$G$39-(H922+E922+L922+M922-K922),Calculator!$G$39),D922),0)))</f>
        <v>0</v>
      </c>
    </row>
    <row r="923" spans="1:14" ht="15.75" thickBot="1">
      <c r="A923" s="33" t="str">
        <f ca="1">IF(C923=Calculator!$H$27,"F",IF(Daily!D923+Daily!H923=0,IF(D922+H922&gt;0,"L",""),""))</f>
        <v/>
      </c>
      <c r="B923" s="34">
        <v>922</v>
      </c>
      <c r="C923" s="19">
        <f t="shared" ca="1" si="57"/>
        <v>46852</v>
      </c>
      <c r="D923" s="29">
        <f t="shared" ca="1" si="59"/>
        <v>205337.2651504497</v>
      </c>
      <c r="E923" s="29">
        <f ca="1">IF(C923&lt;Calculator!$D$26,0,IF(DAY($C923)=1,IF(D923-Calculator!$G$24&gt;0,Calculator!$G$24,D923),0))</f>
        <v>0</v>
      </c>
      <c r="F923" s="29">
        <f ca="1">IF(E923&gt;0,D923*Calculator!$G$22/12,0)</f>
        <v>0</v>
      </c>
      <c r="G923" s="29">
        <f ca="1">IF(E923&gt;0,(IFERROR(-PMT(Calculator!$G$22/12,Calculator!$G$23*12,Calculator!$G$20),0))-F923,0)</f>
        <v>0</v>
      </c>
      <c r="H923" s="29">
        <f t="shared" ca="1" si="60"/>
        <v>11992.711326989835</v>
      </c>
      <c r="I923" s="29">
        <f t="shared" ca="1" si="58"/>
        <v>2.1356883185050393</v>
      </c>
      <c r="J923" s="30">
        <f>Calculator!$G$40</f>
        <v>6.5000000000000002E-2</v>
      </c>
      <c r="K923" s="29">
        <f ca="1">IF(C923&gt;=Calculator!$G$27,IF(DAY($C923)=1,Calculator!$G$34/2,IF(DAY($C923)=15,Calculator!$G$34/2,0)),0)</f>
        <v>0</v>
      </c>
      <c r="L923" s="29">
        <f ca="1">IF(DAY($C923)=28,IF(H923=0,0,Calculator!$G$35),0)</f>
        <v>0</v>
      </c>
      <c r="M923" s="29">
        <f ca="1">IF(I923&gt;0,IF(DAY($C923)=1,SUM(INDIRECT("I"&amp;(ROW(C922)-DAY(C922))):I922),0),0)</f>
        <v>0</v>
      </c>
      <c r="N923" s="29">
        <f ca="1">IF(C923&lt;Calculator!$G$27,0,IF(C923=Calculator!$G$27,Calculator!$G$39,IF(H923-K923&lt;=0,IF(D923&gt;Calculator!$G$39,IF(H923-K923+E923+L923+M923+Calculator!$G$39&gt;Calculator!$G$39,Calculator!$G$39-(H923+E923+L923+M923-K923),Calculator!$G$39),D923),0)))</f>
        <v>0</v>
      </c>
    </row>
    <row r="924" spans="1:14" ht="15.75" thickBot="1">
      <c r="A924" s="33" t="str">
        <f ca="1">IF(C924=Calculator!$H$27,"F",IF(Daily!D924+Daily!H924=0,IF(D923+H923&gt;0,"L",""),""))</f>
        <v/>
      </c>
      <c r="B924" s="34">
        <v>923</v>
      </c>
      <c r="C924" s="19">
        <f t="shared" ca="1" si="57"/>
        <v>46853</v>
      </c>
      <c r="D924" s="29">
        <f t="shared" ca="1" si="59"/>
        <v>205337.2651504497</v>
      </c>
      <c r="E924" s="29">
        <f ca="1">IF(C924&lt;Calculator!$D$26,0,IF(DAY($C924)=1,IF(D924-Calculator!$G$24&gt;0,Calculator!$G$24,D924),0))</f>
        <v>0</v>
      </c>
      <c r="F924" s="29">
        <f ca="1">IF(E924&gt;0,D924*Calculator!$G$22/12,0)</f>
        <v>0</v>
      </c>
      <c r="G924" s="29">
        <f ca="1">IF(E924&gt;0,(IFERROR(-PMT(Calculator!$G$22/12,Calculator!$G$23*12,Calculator!$G$20),0))-F924,0)</f>
        <v>0</v>
      </c>
      <c r="H924" s="29">
        <f t="shared" ca="1" si="60"/>
        <v>11992.711326989835</v>
      </c>
      <c r="I924" s="29">
        <f t="shared" ca="1" si="58"/>
        <v>2.1356883185050393</v>
      </c>
      <c r="J924" s="30">
        <f>Calculator!$G$40</f>
        <v>6.5000000000000002E-2</v>
      </c>
      <c r="K924" s="29">
        <f ca="1">IF(C924&gt;=Calculator!$G$27,IF(DAY($C924)=1,Calculator!$G$34/2,IF(DAY($C924)=15,Calculator!$G$34/2,0)),0)</f>
        <v>0</v>
      </c>
      <c r="L924" s="29">
        <f ca="1">IF(DAY($C924)=28,IF(H924=0,0,Calculator!$G$35),0)</f>
        <v>0</v>
      </c>
      <c r="M924" s="29">
        <f ca="1">IF(I924&gt;0,IF(DAY($C924)=1,SUM(INDIRECT("I"&amp;(ROW(C923)-DAY(C923))):I923),0),0)</f>
        <v>0</v>
      </c>
      <c r="N924" s="29">
        <f ca="1">IF(C924&lt;Calculator!$G$27,0,IF(C924=Calculator!$G$27,Calculator!$G$39,IF(H924-K924&lt;=0,IF(D924&gt;Calculator!$G$39,IF(H924-K924+E924+L924+M924+Calculator!$G$39&gt;Calculator!$G$39,Calculator!$G$39-(H924+E924+L924+M924-K924),Calculator!$G$39),D924),0)))</f>
        <v>0</v>
      </c>
    </row>
    <row r="925" spans="1:14" ht="15.75" thickBot="1">
      <c r="A925" s="33" t="str">
        <f ca="1">IF(C925=Calculator!$H$27,"F",IF(Daily!D925+Daily!H925=0,IF(D924+H924&gt;0,"L",""),""))</f>
        <v/>
      </c>
      <c r="B925" s="34">
        <v>924</v>
      </c>
      <c r="C925" s="19">
        <f t="shared" ca="1" si="57"/>
        <v>46854</v>
      </c>
      <c r="D925" s="29">
        <f t="shared" ca="1" si="59"/>
        <v>205337.2651504497</v>
      </c>
      <c r="E925" s="29">
        <f ca="1">IF(C925&lt;Calculator!$D$26,0,IF(DAY($C925)=1,IF(D925-Calculator!$G$24&gt;0,Calculator!$G$24,D925),0))</f>
        <v>0</v>
      </c>
      <c r="F925" s="29">
        <f ca="1">IF(E925&gt;0,D925*Calculator!$G$22/12,0)</f>
        <v>0</v>
      </c>
      <c r="G925" s="29">
        <f ca="1">IF(E925&gt;0,(IFERROR(-PMT(Calculator!$G$22/12,Calculator!$G$23*12,Calculator!$G$20),0))-F925,0)</f>
        <v>0</v>
      </c>
      <c r="H925" s="29">
        <f t="shared" ca="1" si="60"/>
        <v>11992.711326989835</v>
      </c>
      <c r="I925" s="29">
        <f t="shared" ca="1" si="58"/>
        <v>2.1356883185050393</v>
      </c>
      <c r="J925" s="30">
        <f>Calculator!$G$40</f>
        <v>6.5000000000000002E-2</v>
      </c>
      <c r="K925" s="29">
        <f ca="1">IF(C925&gt;=Calculator!$G$27,IF(DAY($C925)=1,Calculator!$G$34/2,IF(DAY($C925)=15,Calculator!$G$34/2,0)),0)</f>
        <v>0</v>
      </c>
      <c r="L925" s="29">
        <f ca="1">IF(DAY($C925)=28,IF(H925=0,0,Calculator!$G$35),0)</f>
        <v>0</v>
      </c>
      <c r="M925" s="29">
        <f ca="1">IF(I925&gt;0,IF(DAY($C925)=1,SUM(INDIRECT("I"&amp;(ROW(C924)-DAY(C924))):I924),0),0)</f>
        <v>0</v>
      </c>
      <c r="N925" s="29">
        <f ca="1">IF(C925&lt;Calculator!$G$27,0,IF(C925=Calculator!$G$27,Calculator!$G$39,IF(H925-K925&lt;=0,IF(D925&gt;Calculator!$G$39,IF(H925-K925+E925+L925+M925+Calculator!$G$39&gt;Calculator!$G$39,Calculator!$G$39-(H925+E925+L925+M925-K925),Calculator!$G$39),D925),0)))</f>
        <v>0</v>
      </c>
    </row>
    <row r="926" spans="1:14" ht="15.75" thickBot="1">
      <c r="A926" s="33" t="str">
        <f ca="1">IF(C926=Calculator!$H$27,"F",IF(Daily!D926+Daily!H926=0,IF(D925+H925&gt;0,"L",""),""))</f>
        <v/>
      </c>
      <c r="B926" s="34">
        <v>925</v>
      </c>
      <c r="C926" s="19">
        <f t="shared" ca="1" si="57"/>
        <v>46855</v>
      </c>
      <c r="D926" s="29">
        <f t="shared" ca="1" si="59"/>
        <v>205337.2651504497</v>
      </c>
      <c r="E926" s="29">
        <f ca="1">IF(C926&lt;Calculator!$D$26,0,IF(DAY($C926)=1,IF(D926-Calculator!$G$24&gt;0,Calculator!$G$24,D926),0))</f>
        <v>0</v>
      </c>
      <c r="F926" s="29">
        <f ca="1">IF(E926&gt;0,D926*Calculator!$G$22/12,0)</f>
        <v>0</v>
      </c>
      <c r="G926" s="29">
        <f ca="1">IF(E926&gt;0,(IFERROR(-PMT(Calculator!$G$22/12,Calculator!$G$23*12,Calculator!$G$20),0))-F926,0)</f>
        <v>0</v>
      </c>
      <c r="H926" s="29">
        <f t="shared" ca="1" si="60"/>
        <v>11992.711326989835</v>
      </c>
      <c r="I926" s="29">
        <f t="shared" ca="1" si="58"/>
        <v>2.1356883185050393</v>
      </c>
      <c r="J926" s="30">
        <f>Calculator!$G$40</f>
        <v>6.5000000000000002E-2</v>
      </c>
      <c r="K926" s="29">
        <f ca="1">IF(C926&gt;=Calculator!$G$27,IF(DAY($C926)=1,Calculator!$G$34/2,IF(DAY($C926)=15,Calculator!$G$34/2,0)),0)</f>
        <v>0</v>
      </c>
      <c r="L926" s="29">
        <f ca="1">IF(DAY($C926)=28,IF(H926=0,0,Calculator!$G$35),0)</f>
        <v>0</v>
      </c>
      <c r="M926" s="29">
        <f ca="1">IF(I926&gt;0,IF(DAY($C926)=1,SUM(INDIRECT("I"&amp;(ROW(C925)-DAY(C925))):I925),0),0)</f>
        <v>0</v>
      </c>
      <c r="N926" s="29">
        <f ca="1">IF(C926&lt;Calculator!$G$27,0,IF(C926=Calculator!$G$27,Calculator!$G$39,IF(H926-K926&lt;=0,IF(D926&gt;Calculator!$G$39,IF(H926-K926+E926+L926+M926+Calculator!$G$39&gt;Calculator!$G$39,Calculator!$G$39-(H926+E926+L926+M926-K926),Calculator!$G$39),D926),0)))</f>
        <v>0</v>
      </c>
    </row>
    <row r="927" spans="1:14" ht="15.75" thickBot="1">
      <c r="A927" s="33" t="str">
        <f ca="1">IF(C927=Calculator!$H$27,"F",IF(Daily!D927+Daily!H927=0,IF(D926+H926&gt;0,"L",""),""))</f>
        <v/>
      </c>
      <c r="B927" s="34">
        <v>926</v>
      </c>
      <c r="C927" s="19">
        <f t="shared" ca="1" si="57"/>
        <v>46856</v>
      </c>
      <c r="D927" s="29">
        <f t="shared" ca="1" si="59"/>
        <v>205337.2651504497</v>
      </c>
      <c r="E927" s="29">
        <f ca="1">IF(C927&lt;Calculator!$D$26,0,IF(DAY($C927)=1,IF(D927-Calculator!$G$24&gt;0,Calculator!$G$24,D927),0))</f>
        <v>0</v>
      </c>
      <c r="F927" s="29">
        <f ca="1">IF(E927&gt;0,D927*Calculator!$G$22/12,0)</f>
        <v>0</v>
      </c>
      <c r="G927" s="29">
        <f ca="1">IF(E927&gt;0,(IFERROR(-PMT(Calculator!$G$22/12,Calculator!$G$23*12,Calculator!$G$20),0))-F927,0)</f>
        <v>0</v>
      </c>
      <c r="H927" s="29">
        <f t="shared" ca="1" si="60"/>
        <v>11992.711326989835</v>
      </c>
      <c r="I927" s="29">
        <f t="shared" ca="1" si="58"/>
        <v>2.1356883185050393</v>
      </c>
      <c r="J927" s="30">
        <f>Calculator!$G$40</f>
        <v>6.5000000000000002E-2</v>
      </c>
      <c r="K927" s="29">
        <f ca="1">IF(C927&gt;=Calculator!$G$27,IF(DAY($C927)=1,Calculator!$G$34/2,IF(DAY($C927)=15,Calculator!$G$34/2,0)),0)</f>
        <v>0</v>
      </c>
      <c r="L927" s="29">
        <f ca="1">IF(DAY($C927)=28,IF(H927=0,0,Calculator!$G$35),0)</f>
        <v>0</v>
      </c>
      <c r="M927" s="29">
        <f ca="1">IF(I927&gt;0,IF(DAY($C927)=1,SUM(INDIRECT("I"&amp;(ROW(C926)-DAY(C926))):I926),0),0)</f>
        <v>0</v>
      </c>
      <c r="N927" s="29">
        <f ca="1">IF(C927&lt;Calculator!$G$27,0,IF(C927=Calculator!$G$27,Calculator!$G$39,IF(H927-K927&lt;=0,IF(D927&gt;Calculator!$G$39,IF(H927-K927+E927+L927+M927+Calculator!$G$39&gt;Calculator!$G$39,Calculator!$G$39-(H927+E927+L927+M927-K927),Calculator!$G$39),D927),0)))</f>
        <v>0</v>
      </c>
    </row>
    <row r="928" spans="1:14" ht="15.75" thickBot="1">
      <c r="A928" s="33" t="str">
        <f ca="1">IF(C928=Calculator!$H$27,"F",IF(Daily!D928+Daily!H928=0,IF(D927+H927&gt;0,"L",""),""))</f>
        <v/>
      </c>
      <c r="B928" s="34">
        <v>927</v>
      </c>
      <c r="C928" s="19">
        <f t="shared" ca="1" si="57"/>
        <v>46857</v>
      </c>
      <c r="D928" s="29">
        <f t="shared" ca="1" si="59"/>
        <v>205337.2651504497</v>
      </c>
      <c r="E928" s="29">
        <f ca="1">IF(C928&lt;Calculator!$D$26,0,IF(DAY($C928)=1,IF(D928-Calculator!$G$24&gt;0,Calculator!$G$24,D928),0))</f>
        <v>0</v>
      </c>
      <c r="F928" s="29">
        <f ca="1">IF(E928&gt;0,D928*Calculator!$G$22/12,0)</f>
        <v>0</v>
      </c>
      <c r="G928" s="29">
        <f ca="1">IF(E928&gt;0,(IFERROR(-PMT(Calculator!$G$22/12,Calculator!$G$23*12,Calculator!$G$20),0))-F928,0)</f>
        <v>0</v>
      </c>
      <c r="H928" s="29">
        <f t="shared" ca="1" si="60"/>
        <v>11992.711326989835</v>
      </c>
      <c r="I928" s="29">
        <f t="shared" ca="1" si="58"/>
        <v>2.1356883185050393</v>
      </c>
      <c r="J928" s="30">
        <f>Calculator!$G$40</f>
        <v>6.5000000000000002E-2</v>
      </c>
      <c r="K928" s="29">
        <f ca="1">IF(C928&gt;=Calculator!$G$27,IF(DAY($C928)=1,Calculator!$G$34/2,IF(DAY($C928)=15,Calculator!$G$34/2,0)),0)</f>
        <v>0</v>
      </c>
      <c r="L928" s="29">
        <f ca="1">IF(DAY($C928)=28,IF(H928=0,0,Calculator!$G$35),0)</f>
        <v>0</v>
      </c>
      <c r="M928" s="29">
        <f ca="1">IF(I928&gt;0,IF(DAY($C928)=1,SUM(INDIRECT("I"&amp;(ROW(C927)-DAY(C927))):I927),0),0)</f>
        <v>0</v>
      </c>
      <c r="N928" s="29">
        <f ca="1">IF(C928&lt;Calculator!$G$27,0,IF(C928=Calculator!$G$27,Calculator!$G$39,IF(H928-K928&lt;=0,IF(D928&gt;Calculator!$G$39,IF(H928-K928+E928+L928+M928+Calculator!$G$39&gt;Calculator!$G$39,Calculator!$G$39-(H928+E928+L928+M928-K928),Calculator!$G$39),D928),0)))</f>
        <v>0</v>
      </c>
    </row>
    <row r="929" spans="1:14" ht="15.75" thickBot="1">
      <c r="A929" s="33" t="str">
        <f ca="1">IF(C929=Calculator!$H$27,"F",IF(Daily!D929+Daily!H929=0,IF(D928+H928&gt;0,"L",""),""))</f>
        <v/>
      </c>
      <c r="B929" s="34">
        <v>928</v>
      </c>
      <c r="C929" s="19">
        <f t="shared" ca="1" si="57"/>
        <v>46858</v>
      </c>
      <c r="D929" s="29">
        <f t="shared" ca="1" si="59"/>
        <v>205337.2651504497</v>
      </c>
      <c r="E929" s="29">
        <f ca="1">IF(C929&lt;Calculator!$D$26,0,IF(DAY($C929)=1,IF(D929-Calculator!$G$24&gt;0,Calculator!$G$24,D929),0))</f>
        <v>0</v>
      </c>
      <c r="F929" s="29">
        <f ca="1">IF(E929&gt;0,D929*Calculator!$G$22/12,0)</f>
        <v>0</v>
      </c>
      <c r="G929" s="29">
        <f ca="1">IF(E929&gt;0,(IFERROR(-PMT(Calculator!$G$22/12,Calculator!$G$23*12,Calculator!$G$20),0))-F929,0)</f>
        <v>0</v>
      </c>
      <c r="H929" s="29">
        <f t="shared" ca="1" si="60"/>
        <v>11992.711326989835</v>
      </c>
      <c r="I929" s="29">
        <f t="shared" ca="1" si="58"/>
        <v>2.1356883185050393</v>
      </c>
      <c r="J929" s="30">
        <f>Calculator!$G$40</f>
        <v>6.5000000000000002E-2</v>
      </c>
      <c r="K929" s="29">
        <f ca="1">IF(C929&gt;=Calculator!$G$27,IF(DAY($C929)=1,Calculator!$G$34/2,IF(DAY($C929)=15,Calculator!$G$34/2,0)),0)</f>
        <v>4500</v>
      </c>
      <c r="L929" s="29">
        <f ca="1">IF(DAY($C929)=28,IF(H929=0,0,Calculator!$G$35),0)</f>
        <v>0</v>
      </c>
      <c r="M929" s="29">
        <f ca="1">IF(I929&gt;0,IF(DAY($C929)=1,SUM(INDIRECT("I"&amp;(ROW(C928)-DAY(C928))):I928),0),0)</f>
        <v>0</v>
      </c>
      <c r="N929" s="29">
        <f ca="1">IF(C929&lt;Calculator!$G$27,0,IF(C929=Calculator!$G$27,Calculator!$G$39,IF(H929-K929&lt;=0,IF(D929&gt;Calculator!$G$39,IF(H929-K929+E929+L929+M929+Calculator!$G$39&gt;Calculator!$G$39,Calculator!$G$39-(H929+E929+L929+M929-K929),Calculator!$G$39),D929),0)))</f>
        <v>0</v>
      </c>
    </row>
    <row r="930" spans="1:14" ht="15.75" thickBot="1">
      <c r="A930" s="33" t="str">
        <f ca="1">IF(C930=Calculator!$H$27,"F",IF(Daily!D930+Daily!H930=0,IF(D929+H929&gt;0,"L",""),""))</f>
        <v/>
      </c>
      <c r="B930" s="34">
        <v>929</v>
      </c>
      <c r="C930" s="19">
        <f t="shared" ca="1" si="57"/>
        <v>46859</v>
      </c>
      <c r="D930" s="29">
        <f t="shared" ca="1" si="59"/>
        <v>205337.2651504497</v>
      </c>
      <c r="E930" s="29">
        <f ca="1">IF(C930&lt;Calculator!$D$26,0,IF(DAY($C930)=1,IF(D930-Calculator!$G$24&gt;0,Calculator!$G$24,D930),0))</f>
        <v>0</v>
      </c>
      <c r="F930" s="29">
        <f ca="1">IF(E930&gt;0,D930*Calculator!$G$22/12,0)</f>
        <v>0</v>
      </c>
      <c r="G930" s="29">
        <f ca="1">IF(E930&gt;0,(IFERROR(-PMT(Calculator!$G$22/12,Calculator!$G$23*12,Calculator!$G$20),0))-F930,0)</f>
        <v>0</v>
      </c>
      <c r="H930" s="29">
        <f t="shared" ca="1" si="60"/>
        <v>7492.7113269898346</v>
      </c>
      <c r="I930" s="29">
        <f t="shared" ca="1" si="58"/>
        <v>1.3343184554913405</v>
      </c>
      <c r="J930" s="30">
        <f>Calculator!$G$40</f>
        <v>6.5000000000000002E-2</v>
      </c>
      <c r="K930" s="29">
        <f ca="1">IF(C930&gt;=Calculator!$G$27,IF(DAY($C930)=1,Calculator!$G$34/2,IF(DAY($C930)=15,Calculator!$G$34/2,0)),0)</f>
        <v>0</v>
      </c>
      <c r="L930" s="29">
        <f ca="1">IF(DAY($C930)=28,IF(H930=0,0,Calculator!$G$35),0)</f>
        <v>0</v>
      </c>
      <c r="M930" s="29">
        <f ca="1">IF(I930&gt;0,IF(DAY($C930)=1,SUM(INDIRECT("I"&amp;(ROW(C929)-DAY(C929))):I929),0),0)</f>
        <v>0</v>
      </c>
      <c r="N930" s="29">
        <f ca="1">IF(C930&lt;Calculator!$G$27,0,IF(C930=Calculator!$G$27,Calculator!$G$39,IF(H930-K930&lt;=0,IF(D930&gt;Calculator!$G$39,IF(H930-K930+E930+L930+M930+Calculator!$G$39&gt;Calculator!$G$39,Calculator!$G$39-(H930+E930+L930+M930-K930),Calculator!$G$39),D930),0)))</f>
        <v>0</v>
      </c>
    </row>
    <row r="931" spans="1:14" ht="15.75" thickBot="1">
      <c r="A931" s="33" t="str">
        <f ca="1">IF(C931=Calculator!$H$27,"F",IF(Daily!D931+Daily!H931=0,IF(D930+H930&gt;0,"L",""),""))</f>
        <v/>
      </c>
      <c r="B931" s="34">
        <v>930</v>
      </c>
      <c r="C931" s="19">
        <f t="shared" ca="1" si="57"/>
        <v>46860</v>
      </c>
      <c r="D931" s="29">
        <f t="shared" ca="1" si="59"/>
        <v>205337.2651504497</v>
      </c>
      <c r="E931" s="29">
        <f ca="1">IF(C931&lt;Calculator!$D$26,0,IF(DAY($C931)=1,IF(D931-Calculator!$G$24&gt;0,Calculator!$G$24,D931),0))</f>
        <v>0</v>
      </c>
      <c r="F931" s="29">
        <f ca="1">IF(E931&gt;0,D931*Calculator!$G$22/12,0)</f>
        <v>0</v>
      </c>
      <c r="G931" s="29">
        <f ca="1">IF(E931&gt;0,(IFERROR(-PMT(Calculator!$G$22/12,Calculator!$G$23*12,Calculator!$G$20),0))-F931,0)</f>
        <v>0</v>
      </c>
      <c r="H931" s="29">
        <f t="shared" ca="1" si="60"/>
        <v>7492.7113269898346</v>
      </c>
      <c r="I931" s="29">
        <f t="shared" ca="1" si="58"/>
        <v>1.3343184554913405</v>
      </c>
      <c r="J931" s="30">
        <f>Calculator!$G$40</f>
        <v>6.5000000000000002E-2</v>
      </c>
      <c r="K931" s="29">
        <f ca="1">IF(C931&gt;=Calculator!$G$27,IF(DAY($C931)=1,Calculator!$G$34/2,IF(DAY($C931)=15,Calculator!$G$34/2,0)),0)</f>
        <v>0</v>
      </c>
      <c r="L931" s="29">
        <f ca="1">IF(DAY($C931)=28,IF(H931=0,0,Calculator!$G$35),0)</f>
        <v>0</v>
      </c>
      <c r="M931" s="29">
        <f ca="1">IF(I931&gt;0,IF(DAY($C931)=1,SUM(INDIRECT("I"&amp;(ROW(C930)-DAY(C930))):I930),0),0)</f>
        <v>0</v>
      </c>
      <c r="N931" s="29">
        <f ca="1">IF(C931&lt;Calculator!$G$27,0,IF(C931=Calculator!$G$27,Calculator!$G$39,IF(H931-K931&lt;=0,IF(D931&gt;Calculator!$G$39,IF(H931-K931+E931+L931+M931+Calculator!$G$39&gt;Calculator!$G$39,Calculator!$G$39-(H931+E931+L931+M931-K931),Calculator!$G$39),D931),0)))</f>
        <v>0</v>
      </c>
    </row>
    <row r="932" spans="1:14" ht="15.75" thickBot="1">
      <c r="A932" s="33" t="str">
        <f ca="1">IF(C932=Calculator!$H$27,"F",IF(Daily!D932+Daily!H932=0,IF(D931+H931&gt;0,"L",""),""))</f>
        <v/>
      </c>
      <c r="B932" s="34">
        <v>931</v>
      </c>
      <c r="C932" s="19">
        <f t="shared" ca="1" si="57"/>
        <v>46861</v>
      </c>
      <c r="D932" s="29">
        <f t="shared" ca="1" si="59"/>
        <v>205337.2651504497</v>
      </c>
      <c r="E932" s="29">
        <f ca="1">IF(C932&lt;Calculator!$D$26,0,IF(DAY($C932)=1,IF(D932-Calculator!$G$24&gt;0,Calculator!$G$24,D932),0))</f>
        <v>0</v>
      </c>
      <c r="F932" s="29">
        <f ca="1">IF(E932&gt;0,D932*Calculator!$G$22/12,0)</f>
        <v>0</v>
      </c>
      <c r="G932" s="29">
        <f ca="1">IF(E932&gt;0,(IFERROR(-PMT(Calculator!$G$22/12,Calculator!$G$23*12,Calculator!$G$20),0))-F932,0)</f>
        <v>0</v>
      </c>
      <c r="H932" s="29">
        <f t="shared" ca="1" si="60"/>
        <v>7492.7113269898346</v>
      </c>
      <c r="I932" s="29">
        <f t="shared" ca="1" si="58"/>
        <v>1.3343184554913405</v>
      </c>
      <c r="J932" s="30">
        <f>Calculator!$G$40</f>
        <v>6.5000000000000002E-2</v>
      </c>
      <c r="K932" s="29">
        <f ca="1">IF(C932&gt;=Calculator!$G$27,IF(DAY($C932)=1,Calculator!$G$34/2,IF(DAY($C932)=15,Calculator!$G$34/2,0)),0)</f>
        <v>0</v>
      </c>
      <c r="L932" s="29">
        <f ca="1">IF(DAY($C932)=28,IF(H932=0,0,Calculator!$G$35),0)</f>
        <v>0</v>
      </c>
      <c r="M932" s="29">
        <f ca="1">IF(I932&gt;0,IF(DAY($C932)=1,SUM(INDIRECT("I"&amp;(ROW(C931)-DAY(C931))):I931),0),0)</f>
        <v>0</v>
      </c>
      <c r="N932" s="29">
        <f ca="1">IF(C932&lt;Calculator!$G$27,0,IF(C932=Calculator!$G$27,Calculator!$G$39,IF(H932-K932&lt;=0,IF(D932&gt;Calculator!$G$39,IF(H932-K932+E932+L932+M932+Calculator!$G$39&gt;Calculator!$G$39,Calculator!$G$39-(H932+E932+L932+M932-K932),Calculator!$G$39),D932),0)))</f>
        <v>0</v>
      </c>
    </row>
    <row r="933" spans="1:14" ht="15.75" thickBot="1">
      <c r="A933" s="33" t="str">
        <f ca="1">IF(C933=Calculator!$H$27,"F",IF(Daily!D933+Daily!H933=0,IF(D932+H932&gt;0,"L",""),""))</f>
        <v/>
      </c>
      <c r="B933" s="34">
        <v>932</v>
      </c>
      <c r="C933" s="19">
        <f t="shared" ca="1" si="57"/>
        <v>46862</v>
      </c>
      <c r="D933" s="29">
        <f t="shared" ca="1" si="59"/>
        <v>205337.2651504497</v>
      </c>
      <c r="E933" s="29">
        <f ca="1">IF(C933&lt;Calculator!$D$26,0,IF(DAY($C933)=1,IF(D933-Calculator!$G$24&gt;0,Calculator!$G$24,D933),0))</f>
        <v>0</v>
      </c>
      <c r="F933" s="29">
        <f ca="1">IF(E933&gt;0,D933*Calculator!$G$22/12,0)</f>
        <v>0</v>
      </c>
      <c r="G933" s="29">
        <f ca="1">IF(E933&gt;0,(IFERROR(-PMT(Calculator!$G$22/12,Calculator!$G$23*12,Calculator!$G$20),0))-F933,0)</f>
        <v>0</v>
      </c>
      <c r="H933" s="29">
        <f t="shared" ca="1" si="60"/>
        <v>7492.7113269898346</v>
      </c>
      <c r="I933" s="29">
        <f t="shared" ca="1" si="58"/>
        <v>1.3343184554913405</v>
      </c>
      <c r="J933" s="30">
        <f>Calculator!$G$40</f>
        <v>6.5000000000000002E-2</v>
      </c>
      <c r="K933" s="29">
        <f ca="1">IF(C933&gt;=Calculator!$G$27,IF(DAY($C933)=1,Calculator!$G$34/2,IF(DAY($C933)=15,Calculator!$G$34/2,0)),0)</f>
        <v>0</v>
      </c>
      <c r="L933" s="29">
        <f ca="1">IF(DAY($C933)=28,IF(H933=0,0,Calculator!$G$35),0)</f>
        <v>0</v>
      </c>
      <c r="M933" s="29">
        <f ca="1">IF(I933&gt;0,IF(DAY($C933)=1,SUM(INDIRECT("I"&amp;(ROW(C932)-DAY(C932))):I932),0),0)</f>
        <v>0</v>
      </c>
      <c r="N933" s="29">
        <f ca="1">IF(C933&lt;Calculator!$G$27,0,IF(C933=Calculator!$G$27,Calculator!$G$39,IF(H933-K933&lt;=0,IF(D933&gt;Calculator!$G$39,IF(H933-K933+E933+L933+M933+Calculator!$G$39&gt;Calculator!$G$39,Calculator!$G$39-(H933+E933+L933+M933-K933),Calculator!$G$39),D933),0)))</f>
        <v>0</v>
      </c>
    </row>
    <row r="934" spans="1:14" ht="15.75" thickBot="1">
      <c r="A934" s="33" t="str">
        <f ca="1">IF(C934=Calculator!$H$27,"F",IF(Daily!D934+Daily!H934=0,IF(D933+H933&gt;0,"L",""),""))</f>
        <v/>
      </c>
      <c r="B934" s="34">
        <v>933</v>
      </c>
      <c r="C934" s="19">
        <f t="shared" ca="1" si="57"/>
        <v>46863</v>
      </c>
      <c r="D934" s="29">
        <f t="shared" ca="1" si="59"/>
        <v>205337.2651504497</v>
      </c>
      <c r="E934" s="29">
        <f ca="1">IF(C934&lt;Calculator!$D$26,0,IF(DAY($C934)=1,IF(D934-Calculator!$G$24&gt;0,Calculator!$G$24,D934),0))</f>
        <v>0</v>
      </c>
      <c r="F934" s="29">
        <f ca="1">IF(E934&gt;0,D934*Calculator!$G$22/12,0)</f>
        <v>0</v>
      </c>
      <c r="G934" s="29">
        <f ca="1">IF(E934&gt;0,(IFERROR(-PMT(Calculator!$G$22/12,Calculator!$G$23*12,Calculator!$G$20),0))-F934,0)</f>
        <v>0</v>
      </c>
      <c r="H934" s="29">
        <f t="shared" ca="1" si="60"/>
        <v>7492.7113269898346</v>
      </c>
      <c r="I934" s="29">
        <f t="shared" ca="1" si="58"/>
        <v>1.3343184554913405</v>
      </c>
      <c r="J934" s="30">
        <f>Calculator!$G$40</f>
        <v>6.5000000000000002E-2</v>
      </c>
      <c r="K934" s="29">
        <f ca="1">IF(C934&gt;=Calculator!$G$27,IF(DAY($C934)=1,Calculator!$G$34/2,IF(DAY($C934)=15,Calculator!$G$34/2,0)),0)</f>
        <v>0</v>
      </c>
      <c r="L934" s="29">
        <f ca="1">IF(DAY($C934)=28,IF(H934=0,0,Calculator!$G$35),0)</f>
        <v>0</v>
      </c>
      <c r="M934" s="29">
        <f ca="1">IF(I934&gt;0,IF(DAY($C934)=1,SUM(INDIRECT("I"&amp;(ROW(C933)-DAY(C933))):I933),0),0)</f>
        <v>0</v>
      </c>
      <c r="N934" s="29">
        <f ca="1">IF(C934&lt;Calculator!$G$27,0,IF(C934=Calculator!$G$27,Calculator!$G$39,IF(H934-K934&lt;=0,IF(D934&gt;Calculator!$G$39,IF(H934-K934+E934+L934+M934+Calculator!$G$39&gt;Calculator!$G$39,Calculator!$G$39-(H934+E934+L934+M934-K934),Calculator!$G$39),D934),0)))</f>
        <v>0</v>
      </c>
    </row>
    <row r="935" spans="1:14" ht="15.75" thickBot="1">
      <c r="A935" s="33" t="str">
        <f ca="1">IF(C935=Calculator!$H$27,"F",IF(Daily!D935+Daily!H935=0,IF(D934+H934&gt;0,"L",""),""))</f>
        <v/>
      </c>
      <c r="B935" s="34">
        <v>934</v>
      </c>
      <c r="C935" s="19">
        <f t="shared" ca="1" si="57"/>
        <v>46864</v>
      </c>
      <c r="D935" s="29">
        <f t="shared" ca="1" si="59"/>
        <v>205337.2651504497</v>
      </c>
      <c r="E935" s="29">
        <f ca="1">IF(C935&lt;Calculator!$D$26,0,IF(DAY($C935)=1,IF(D935-Calculator!$G$24&gt;0,Calculator!$G$24,D935),0))</f>
        <v>0</v>
      </c>
      <c r="F935" s="29">
        <f ca="1">IF(E935&gt;0,D935*Calculator!$G$22/12,0)</f>
        <v>0</v>
      </c>
      <c r="G935" s="29">
        <f ca="1">IF(E935&gt;0,(IFERROR(-PMT(Calculator!$G$22/12,Calculator!$G$23*12,Calculator!$G$20),0))-F935,0)</f>
        <v>0</v>
      </c>
      <c r="H935" s="29">
        <f t="shared" ca="1" si="60"/>
        <v>7492.7113269898346</v>
      </c>
      <c r="I935" s="29">
        <f t="shared" ca="1" si="58"/>
        <v>1.3343184554913405</v>
      </c>
      <c r="J935" s="30">
        <f>Calculator!$G$40</f>
        <v>6.5000000000000002E-2</v>
      </c>
      <c r="K935" s="29">
        <f ca="1">IF(C935&gt;=Calculator!$G$27,IF(DAY($C935)=1,Calculator!$G$34/2,IF(DAY($C935)=15,Calculator!$G$34/2,0)),0)</f>
        <v>0</v>
      </c>
      <c r="L935" s="29">
        <f ca="1">IF(DAY($C935)=28,IF(H935=0,0,Calculator!$G$35),0)</f>
        <v>0</v>
      </c>
      <c r="M935" s="29">
        <f ca="1">IF(I935&gt;0,IF(DAY($C935)=1,SUM(INDIRECT("I"&amp;(ROW(C934)-DAY(C934))):I934),0),0)</f>
        <v>0</v>
      </c>
      <c r="N935" s="29">
        <f ca="1">IF(C935&lt;Calculator!$G$27,0,IF(C935=Calculator!$G$27,Calculator!$G$39,IF(H935-K935&lt;=0,IF(D935&gt;Calculator!$G$39,IF(H935-K935+E935+L935+M935+Calculator!$G$39&gt;Calculator!$G$39,Calculator!$G$39-(H935+E935+L935+M935-K935),Calculator!$G$39),D935),0)))</f>
        <v>0</v>
      </c>
    </row>
    <row r="936" spans="1:14" ht="15.75" thickBot="1">
      <c r="A936" s="33" t="str">
        <f ca="1">IF(C936=Calculator!$H$27,"F",IF(Daily!D936+Daily!H936=0,IF(D935+H935&gt;0,"L",""),""))</f>
        <v/>
      </c>
      <c r="B936" s="34">
        <v>935</v>
      </c>
      <c r="C936" s="19">
        <f t="shared" ca="1" si="57"/>
        <v>46865</v>
      </c>
      <c r="D936" s="29">
        <f t="shared" ca="1" si="59"/>
        <v>205337.2651504497</v>
      </c>
      <c r="E936" s="29">
        <f ca="1">IF(C936&lt;Calculator!$D$26,0,IF(DAY($C936)=1,IF(D936-Calculator!$G$24&gt;0,Calculator!$G$24,D936),0))</f>
        <v>0</v>
      </c>
      <c r="F936" s="29">
        <f ca="1">IF(E936&gt;0,D936*Calculator!$G$22/12,0)</f>
        <v>0</v>
      </c>
      <c r="G936" s="29">
        <f ca="1">IF(E936&gt;0,(IFERROR(-PMT(Calculator!$G$22/12,Calculator!$G$23*12,Calculator!$G$20),0))-F936,0)</f>
        <v>0</v>
      </c>
      <c r="H936" s="29">
        <f t="shared" ca="1" si="60"/>
        <v>7492.7113269898346</v>
      </c>
      <c r="I936" s="29">
        <f t="shared" ca="1" si="58"/>
        <v>1.3343184554913405</v>
      </c>
      <c r="J936" s="30">
        <f>Calculator!$G$40</f>
        <v>6.5000000000000002E-2</v>
      </c>
      <c r="K936" s="29">
        <f ca="1">IF(C936&gt;=Calculator!$G$27,IF(DAY($C936)=1,Calculator!$G$34/2,IF(DAY($C936)=15,Calculator!$G$34/2,0)),0)</f>
        <v>0</v>
      </c>
      <c r="L936" s="29">
        <f ca="1">IF(DAY($C936)=28,IF(H936=0,0,Calculator!$G$35),0)</f>
        <v>0</v>
      </c>
      <c r="M936" s="29">
        <f ca="1">IF(I936&gt;0,IF(DAY($C936)=1,SUM(INDIRECT("I"&amp;(ROW(C935)-DAY(C935))):I935),0),0)</f>
        <v>0</v>
      </c>
      <c r="N936" s="29">
        <f ca="1">IF(C936&lt;Calculator!$G$27,0,IF(C936=Calculator!$G$27,Calculator!$G$39,IF(H936-K936&lt;=0,IF(D936&gt;Calculator!$G$39,IF(H936-K936+E936+L936+M936+Calculator!$G$39&gt;Calculator!$G$39,Calculator!$G$39-(H936+E936+L936+M936-K936),Calculator!$G$39),D936),0)))</f>
        <v>0</v>
      </c>
    </row>
    <row r="937" spans="1:14" ht="15.75" thickBot="1">
      <c r="A937" s="33" t="str">
        <f ca="1">IF(C937=Calculator!$H$27,"F",IF(Daily!D937+Daily!H937=0,IF(D936+H936&gt;0,"L",""),""))</f>
        <v/>
      </c>
      <c r="B937" s="34">
        <v>936</v>
      </c>
      <c r="C937" s="19">
        <f t="shared" ca="1" si="57"/>
        <v>46866</v>
      </c>
      <c r="D937" s="29">
        <f t="shared" ca="1" si="59"/>
        <v>205337.2651504497</v>
      </c>
      <c r="E937" s="29">
        <f ca="1">IF(C937&lt;Calculator!$D$26,0,IF(DAY($C937)=1,IF(D937-Calculator!$G$24&gt;0,Calculator!$G$24,D937),0))</f>
        <v>0</v>
      </c>
      <c r="F937" s="29">
        <f ca="1">IF(E937&gt;0,D937*Calculator!$G$22/12,0)</f>
        <v>0</v>
      </c>
      <c r="G937" s="29">
        <f ca="1">IF(E937&gt;0,(IFERROR(-PMT(Calculator!$G$22/12,Calculator!$G$23*12,Calculator!$G$20),0))-F937,0)</f>
        <v>0</v>
      </c>
      <c r="H937" s="29">
        <f t="shared" ca="1" si="60"/>
        <v>7492.7113269898346</v>
      </c>
      <c r="I937" s="29">
        <f t="shared" ca="1" si="58"/>
        <v>1.3343184554913405</v>
      </c>
      <c r="J937" s="30">
        <f>Calculator!$G$40</f>
        <v>6.5000000000000002E-2</v>
      </c>
      <c r="K937" s="29">
        <f ca="1">IF(C937&gt;=Calculator!$G$27,IF(DAY($C937)=1,Calculator!$G$34/2,IF(DAY($C937)=15,Calculator!$G$34/2,0)),0)</f>
        <v>0</v>
      </c>
      <c r="L937" s="29">
        <f ca="1">IF(DAY($C937)=28,IF(H937=0,0,Calculator!$G$35),0)</f>
        <v>0</v>
      </c>
      <c r="M937" s="29">
        <f ca="1">IF(I937&gt;0,IF(DAY($C937)=1,SUM(INDIRECT("I"&amp;(ROW(C936)-DAY(C936))):I936),0),0)</f>
        <v>0</v>
      </c>
      <c r="N937" s="29">
        <f ca="1">IF(C937&lt;Calculator!$G$27,0,IF(C937=Calculator!$G$27,Calculator!$G$39,IF(H937-K937&lt;=0,IF(D937&gt;Calculator!$G$39,IF(H937-K937+E937+L937+M937+Calculator!$G$39&gt;Calculator!$G$39,Calculator!$G$39-(H937+E937+L937+M937-K937),Calculator!$G$39),D937),0)))</f>
        <v>0</v>
      </c>
    </row>
    <row r="938" spans="1:14" ht="15.75" thickBot="1">
      <c r="A938" s="33" t="str">
        <f ca="1">IF(C938=Calculator!$H$27,"F",IF(Daily!D938+Daily!H938=0,IF(D937+H937&gt;0,"L",""),""))</f>
        <v/>
      </c>
      <c r="B938" s="34">
        <v>937</v>
      </c>
      <c r="C938" s="19">
        <f t="shared" ca="1" si="57"/>
        <v>46867</v>
      </c>
      <c r="D938" s="29">
        <f t="shared" ca="1" si="59"/>
        <v>205337.2651504497</v>
      </c>
      <c r="E938" s="29">
        <f ca="1">IF(C938&lt;Calculator!$D$26,0,IF(DAY($C938)=1,IF(D938-Calculator!$G$24&gt;0,Calculator!$G$24,D938),0))</f>
        <v>0</v>
      </c>
      <c r="F938" s="29">
        <f ca="1">IF(E938&gt;0,D938*Calculator!$G$22/12,0)</f>
        <v>0</v>
      </c>
      <c r="G938" s="29">
        <f ca="1">IF(E938&gt;0,(IFERROR(-PMT(Calculator!$G$22/12,Calculator!$G$23*12,Calculator!$G$20),0))-F938,0)</f>
        <v>0</v>
      </c>
      <c r="H938" s="29">
        <f t="shared" ca="1" si="60"/>
        <v>7492.7113269898346</v>
      </c>
      <c r="I938" s="29">
        <f t="shared" ca="1" si="58"/>
        <v>1.3343184554913405</v>
      </c>
      <c r="J938" s="30">
        <f>Calculator!$G$40</f>
        <v>6.5000000000000002E-2</v>
      </c>
      <c r="K938" s="29">
        <f ca="1">IF(C938&gt;=Calculator!$G$27,IF(DAY($C938)=1,Calculator!$G$34/2,IF(DAY($C938)=15,Calculator!$G$34/2,0)),0)</f>
        <v>0</v>
      </c>
      <c r="L938" s="29">
        <f ca="1">IF(DAY($C938)=28,IF(H938=0,0,Calculator!$G$35),0)</f>
        <v>0</v>
      </c>
      <c r="M938" s="29">
        <f ca="1">IF(I938&gt;0,IF(DAY($C938)=1,SUM(INDIRECT("I"&amp;(ROW(C937)-DAY(C937))):I937),0),0)</f>
        <v>0</v>
      </c>
      <c r="N938" s="29">
        <f ca="1">IF(C938&lt;Calculator!$G$27,0,IF(C938=Calculator!$G$27,Calculator!$G$39,IF(H938-K938&lt;=0,IF(D938&gt;Calculator!$G$39,IF(H938-K938+E938+L938+M938+Calculator!$G$39&gt;Calculator!$G$39,Calculator!$G$39-(H938+E938+L938+M938-K938),Calculator!$G$39),D938),0)))</f>
        <v>0</v>
      </c>
    </row>
    <row r="939" spans="1:14" ht="15.75" thickBot="1">
      <c r="A939" s="33" t="str">
        <f ca="1">IF(C939=Calculator!$H$27,"F",IF(Daily!D939+Daily!H939=0,IF(D938+H938&gt;0,"L",""),""))</f>
        <v/>
      </c>
      <c r="B939" s="34">
        <v>938</v>
      </c>
      <c r="C939" s="19">
        <f t="shared" ca="1" si="57"/>
        <v>46868</v>
      </c>
      <c r="D939" s="29">
        <f t="shared" ca="1" si="59"/>
        <v>205337.2651504497</v>
      </c>
      <c r="E939" s="29">
        <f ca="1">IF(C939&lt;Calculator!$D$26,0,IF(DAY($C939)=1,IF(D939-Calculator!$G$24&gt;0,Calculator!$G$24,D939),0))</f>
        <v>0</v>
      </c>
      <c r="F939" s="29">
        <f ca="1">IF(E939&gt;0,D939*Calculator!$G$22/12,0)</f>
        <v>0</v>
      </c>
      <c r="G939" s="29">
        <f ca="1">IF(E939&gt;0,(IFERROR(-PMT(Calculator!$G$22/12,Calculator!$G$23*12,Calculator!$G$20),0))-F939,0)</f>
        <v>0</v>
      </c>
      <c r="H939" s="29">
        <f t="shared" ca="1" si="60"/>
        <v>7492.7113269898346</v>
      </c>
      <c r="I939" s="29">
        <f t="shared" ca="1" si="58"/>
        <v>1.3343184554913405</v>
      </c>
      <c r="J939" s="30">
        <f>Calculator!$G$40</f>
        <v>6.5000000000000002E-2</v>
      </c>
      <c r="K939" s="29">
        <f ca="1">IF(C939&gt;=Calculator!$G$27,IF(DAY($C939)=1,Calculator!$G$34/2,IF(DAY($C939)=15,Calculator!$G$34/2,0)),0)</f>
        <v>0</v>
      </c>
      <c r="L939" s="29">
        <f ca="1">IF(DAY($C939)=28,IF(H939=0,0,Calculator!$G$35),0)</f>
        <v>0</v>
      </c>
      <c r="M939" s="29">
        <f ca="1">IF(I939&gt;0,IF(DAY($C939)=1,SUM(INDIRECT("I"&amp;(ROW(C938)-DAY(C938))):I938),0),0)</f>
        <v>0</v>
      </c>
      <c r="N939" s="29">
        <f ca="1">IF(C939&lt;Calculator!$G$27,0,IF(C939=Calculator!$G$27,Calculator!$G$39,IF(H939-K939&lt;=0,IF(D939&gt;Calculator!$G$39,IF(H939-K939+E939+L939+M939+Calculator!$G$39&gt;Calculator!$G$39,Calculator!$G$39-(H939+E939+L939+M939-K939),Calculator!$G$39),D939),0)))</f>
        <v>0</v>
      </c>
    </row>
    <row r="940" spans="1:14" ht="15.75" thickBot="1">
      <c r="A940" s="33" t="str">
        <f ca="1">IF(C940=Calculator!$H$27,"F",IF(Daily!D940+Daily!H940=0,IF(D939+H939&gt;0,"L",""),""))</f>
        <v/>
      </c>
      <c r="B940" s="34">
        <v>939</v>
      </c>
      <c r="C940" s="19">
        <f t="shared" ca="1" si="57"/>
        <v>46869</v>
      </c>
      <c r="D940" s="29">
        <f t="shared" ca="1" si="59"/>
        <v>205337.2651504497</v>
      </c>
      <c r="E940" s="29">
        <f ca="1">IF(C940&lt;Calculator!$D$26,0,IF(DAY($C940)=1,IF(D940-Calculator!$G$24&gt;0,Calculator!$G$24,D940),0))</f>
        <v>0</v>
      </c>
      <c r="F940" s="29">
        <f ca="1">IF(E940&gt;0,D940*Calculator!$G$22/12,0)</f>
        <v>0</v>
      </c>
      <c r="G940" s="29">
        <f ca="1">IF(E940&gt;0,(IFERROR(-PMT(Calculator!$G$22/12,Calculator!$G$23*12,Calculator!$G$20),0))-F940,0)</f>
        <v>0</v>
      </c>
      <c r="H940" s="29">
        <f t="shared" ca="1" si="60"/>
        <v>7492.7113269898346</v>
      </c>
      <c r="I940" s="29">
        <f t="shared" ca="1" si="58"/>
        <v>1.3343184554913405</v>
      </c>
      <c r="J940" s="30">
        <f>Calculator!$G$40</f>
        <v>6.5000000000000002E-2</v>
      </c>
      <c r="K940" s="29">
        <f ca="1">IF(C940&gt;=Calculator!$G$27,IF(DAY($C940)=1,Calculator!$G$34/2,IF(DAY($C940)=15,Calculator!$G$34/2,0)),0)</f>
        <v>0</v>
      </c>
      <c r="L940" s="29">
        <f ca="1">IF(DAY($C940)=28,IF(H940=0,0,Calculator!$G$35),0)</f>
        <v>0</v>
      </c>
      <c r="M940" s="29">
        <f ca="1">IF(I940&gt;0,IF(DAY($C940)=1,SUM(INDIRECT("I"&amp;(ROW(C939)-DAY(C939))):I939),0),0)</f>
        <v>0</v>
      </c>
      <c r="N940" s="29">
        <f ca="1">IF(C940&lt;Calculator!$G$27,0,IF(C940=Calculator!$G$27,Calculator!$G$39,IF(H940-K940&lt;=0,IF(D940&gt;Calculator!$G$39,IF(H940-K940+E940+L940+M940+Calculator!$G$39&gt;Calculator!$G$39,Calculator!$G$39-(H940+E940+L940+M940-K940),Calculator!$G$39),D940),0)))</f>
        <v>0</v>
      </c>
    </row>
    <row r="941" spans="1:14" ht="15.75" thickBot="1">
      <c r="A941" s="33" t="str">
        <f ca="1">IF(C941=Calculator!$H$27,"F",IF(Daily!D941+Daily!H941=0,IF(D940+H940&gt;0,"L",""),""))</f>
        <v/>
      </c>
      <c r="B941" s="34">
        <v>940</v>
      </c>
      <c r="C941" s="19">
        <f t="shared" ca="1" si="57"/>
        <v>46870</v>
      </c>
      <c r="D941" s="29">
        <f t="shared" ca="1" si="59"/>
        <v>205337.2651504497</v>
      </c>
      <c r="E941" s="29">
        <f ca="1">IF(C941&lt;Calculator!$D$26,0,IF(DAY($C941)=1,IF(D941-Calculator!$G$24&gt;0,Calculator!$G$24,D941),0))</f>
        <v>0</v>
      </c>
      <c r="F941" s="29">
        <f ca="1">IF(E941&gt;0,D941*Calculator!$G$22/12,0)</f>
        <v>0</v>
      </c>
      <c r="G941" s="29">
        <f ca="1">IF(E941&gt;0,(IFERROR(-PMT(Calculator!$G$22/12,Calculator!$G$23*12,Calculator!$G$20),0))-F941,0)</f>
        <v>0</v>
      </c>
      <c r="H941" s="29">
        <f t="shared" ca="1" si="60"/>
        <v>7492.7113269898346</v>
      </c>
      <c r="I941" s="29">
        <f t="shared" ca="1" si="58"/>
        <v>1.3343184554913405</v>
      </c>
      <c r="J941" s="30">
        <f>Calculator!$G$40</f>
        <v>6.5000000000000002E-2</v>
      </c>
      <c r="K941" s="29">
        <f ca="1">IF(C941&gt;=Calculator!$G$27,IF(DAY($C941)=1,Calculator!$G$34/2,IF(DAY($C941)=15,Calculator!$G$34/2,0)),0)</f>
        <v>0</v>
      </c>
      <c r="L941" s="29">
        <f ca="1">IF(DAY($C941)=28,IF(H941=0,0,Calculator!$G$35),0)</f>
        <v>0</v>
      </c>
      <c r="M941" s="29">
        <f ca="1">IF(I941&gt;0,IF(DAY($C941)=1,SUM(INDIRECT("I"&amp;(ROW(C940)-DAY(C940))):I940),0),0)</f>
        <v>0</v>
      </c>
      <c r="N941" s="29">
        <f ca="1">IF(C941&lt;Calculator!$G$27,0,IF(C941=Calculator!$G$27,Calculator!$G$39,IF(H941-K941&lt;=0,IF(D941&gt;Calculator!$G$39,IF(H941-K941+E941+L941+M941+Calculator!$G$39&gt;Calculator!$G$39,Calculator!$G$39-(H941+E941+L941+M941-K941),Calculator!$G$39),D941),0)))</f>
        <v>0</v>
      </c>
    </row>
    <row r="942" spans="1:14" ht="15.75" thickBot="1">
      <c r="A942" s="33" t="str">
        <f ca="1">IF(C942=Calculator!$H$27,"F",IF(Daily!D942+Daily!H942=0,IF(D941+H941&gt;0,"L",""),""))</f>
        <v/>
      </c>
      <c r="B942" s="34">
        <v>941</v>
      </c>
      <c r="C942" s="19">
        <f t="shared" ca="1" si="57"/>
        <v>46871</v>
      </c>
      <c r="D942" s="29">
        <f t="shared" ca="1" si="59"/>
        <v>205337.2651504497</v>
      </c>
      <c r="E942" s="29">
        <f ca="1">IF(C942&lt;Calculator!$D$26,0,IF(DAY($C942)=1,IF(D942-Calculator!$G$24&gt;0,Calculator!$G$24,D942),0))</f>
        <v>0</v>
      </c>
      <c r="F942" s="29">
        <f ca="1">IF(E942&gt;0,D942*Calculator!$G$22/12,0)</f>
        <v>0</v>
      </c>
      <c r="G942" s="29">
        <f ca="1">IF(E942&gt;0,(IFERROR(-PMT(Calculator!$G$22/12,Calculator!$G$23*12,Calculator!$G$20),0))-F942,0)</f>
        <v>0</v>
      </c>
      <c r="H942" s="29">
        <f t="shared" ca="1" si="60"/>
        <v>7492.7113269898346</v>
      </c>
      <c r="I942" s="29">
        <f t="shared" ca="1" si="58"/>
        <v>1.3343184554913405</v>
      </c>
      <c r="J942" s="30">
        <f>Calculator!$G$40</f>
        <v>6.5000000000000002E-2</v>
      </c>
      <c r="K942" s="29">
        <f ca="1">IF(C942&gt;=Calculator!$G$27,IF(DAY($C942)=1,Calculator!$G$34/2,IF(DAY($C942)=15,Calculator!$G$34/2,0)),0)</f>
        <v>0</v>
      </c>
      <c r="L942" s="29">
        <f ca="1">IF(DAY($C942)=28,IF(H942=0,0,Calculator!$G$35),0)</f>
        <v>5000</v>
      </c>
      <c r="M942" s="29">
        <f ca="1">IF(I942&gt;0,IF(DAY($C942)=1,SUM(INDIRECT("I"&amp;(ROW(C941)-DAY(C941))):I941),0),0)</f>
        <v>0</v>
      </c>
      <c r="N942" s="29">
        <f ca="1">IF(C942&lt;Calculator!$G$27,0,IF(C942=Calculator!$G$27,Calculator!$G$39,IF(H942-K942&lt;=0,IF(D942&gt;Calculator!$G$39,IF(H942-K942+E942+L942+M942+Calculator!$G$39&gt;Calculator!$G$39,Calculator!$G$39-(H942+E942+L942+M942-K942),Calculator!$G$39),D942),0)))</f>
        <v>0</v>
      </c>
    </row>
    <row r="943" spans="1:14" ht="15.75" thickBot="1">
      <c r="A943" s="33" t="str">
        <f ca="1">IF(C943=Calculator!$H$27,"F",IF(Daily!D943+Daily!H943=0,IF(D942+H942&gt;0,"L",""),""))</f>
        <v/>
      </c>
      <c r="B943" s="34">
        <v>942</v>
      </c>
      <c r="C943" s="19">
        <f t="shared" ca="1" si="57"/>
        <v>46872</v>
      </c>
      <c r="D943" s="29">
        <f t="shared" ca="1" si="59"/>
        <v>205337.2651504497</v>
      </c>
      <c r="E943" s="29">
        <f ca="1">IF(C943&lt;Calculator!$D$26,0,IF(DAY($C943)=1,IF(D943-Calculator!$G$24&gt;0,Calculator!$G$24,D943),0))</f>
        <v>0</v>
      </c>
      <c r="F943" s="29">
        <f ca="1">IF(E943&gt;0,D943*Calculator!$G$22/12,0)</f>
        <v>0</v>
      </c>
      <c r="G943" s="29">
        <f ca="1">IF(E943&gt;0,(IFERROR(-PMT(Calculator!$G$22/12,Calculator!$G$23*12,Calculator!$G$20),0))-F943,0)</f>
        <v>0</v>
      </c>
      <c r="H943" s="29">
        <f t="shared" ca="1" si="60"/>
        <v>12492.711326989835</v>
      </c>
      <c r="I943" s="29">
        <f t="shared" ca="1" si="58"/>
        <v>2.2247294143954504</v>
      </c>
      <c r="J943" s="30">
        <f>Calculator!$G$40</f>
        <v>6.5000000000000002E-2</v>
      </c>
      <c r="K943" s="29">
        <f ca="1">IF(C943&gt;=Calculator!$G$27,IF(DAY($C943)=1,Calculator!$G$34/2,IF(DAY($C943)=15,Calculator!$G$34/2,0)),0)</f>
        <v>0</v>
      </c>
      <c r="L943" s="29">
        <f ca="1">IF(DAY($C943)=28,IF(H943=0,0,Calculator!$G$35),0)</f>
        <v>0</v>
      </c>
      <c r="M943" s="29">
        <f ca="1">IF(I943&gt;0,IF(DAY($C943)=1,SUM(INDIRECT("I"&amp;(ROW(C942)-DAY(C942))):I942),0),0)</f>
        <v>0</v>
      </c>
      <c r="N943" s="29">
        <f ca="1">IF(C943&lt;Calculator!$G$27,0,IF(C943=Calculator!$G$27,Calculator!$G$39,IF(H943-K943&lt;=0,IF(D943&gt;Calculator!$G$39,IF(H943-K943+E943+L943+M943+Calculator!$G$39&gt;Calculator!$G$39,Calculator!$G$39-(H943+E943+L943+M943-K943),Calculator!$G$39),D943),0)))</f>
        <v>0</v>
      </c>
    </row>
    <row r="944" spans="1:14" ht="15.75" thickBot="1">
      <c r="A944" s="33" t="str">
        <f ca="1">IF(C944=Calculator!$H$27,"F",IF(Daily!D944+Daily!H944=0,IF(D943+H943&gt;0,"L",""),""))</f>
        <v/>
      </c>
      <c r="B944" s="34">
        <v>943</v>
      </c>
      <c r="C944" s="19">
        <f t="shared" ca="1" si="57"/>
        <v>46873</v>
      </c>
      <c r="D944" s="29">
        <f t="shared" ca="1" si="59"/>
        <v>205337.2651504497</v>
      </c>
      <c r="E944" s="29">
        <f ca="1">IF(C944&lt;Calculator!$D$26,0,IF(DAY($C944)=1,IF(D944-Calculator!$G$24&gt;0,Calculator!$G$24,D944),0))</f>
        <v>0</v>
      </c>
      <c r="F944" s="29">
        <f ca="1">IF(E944&gt;0,D944*Calculator!$G$22/12,0)</f>
        <v>0</v>
      </c>
      <c r="G944" s="29">
        <f ca="1">IF(E944&gt;0,(IFERROR(-PMT(Calculator!$G$22/12,Calculator!$G$23*12,Calculator!$G$20),0))-F944,0)</f>
        <v>0</v>
      </c>
      <c r="H944" s="29">
        <f t="shared" ca="1" si="60"/>
        <v>12492.711326989835</v>
      </c>
      <c r="I944" s="29">
        <f t="shared" ca="1" si="58"/>
        <v>2.2247294143954504</v>
      </c>
      <c r="J944" s="30">
        <f>Calculator!$G$40</f>
        <v>6.5000000000000002E-2</v>
      </c>
      <c r="K944" s="29">
        <f ca="1">IF(C944&gt;=Calculator!$G$27,IF(DAY($C944)=1,Calculator!$G$34/2,IF(DAY($C944)=15,Calculator!$G$34/2,0)),0)</f>
        <v>0</v>
      </c>
      <c r="L944" s="29">
        <f ca="1">IF(DAY($C944)=28,IF(H944=0,0,Calculator!$G$35),0)</f>
        <v>0</v>
      </c>
      <c r="M944" s="29">
        <f ca="1">IF(I944&gt;0,IF(DAY($C944)=1,SUM(INDIRECT("I"&amp;(ROW(C943)-DAY(C943))):I943),0),0)</f>
        <v>0</v>
      </c>
      <c r="N944" s="29">
        <f ca="1">IF(C944&lt;Calculator!$G$27,0,IF(C944=Calculator!$G$27,Calculator!$G$39,IF(H944-K944&lt;=0,IF(D944&gt;Calculator!$G$39,IF(H944-K944+E944+L944+M944+Calculator!$G$39&gt;Calculator!$G$39,Calculator!$G$39-(H944+E944+L944+M944-K944),Calculator!$G$39),D944),0)))</f>
        <v>0</v>
      </c>
    </row>
    <row r="945" spans="1:14" ht="15.75" thickBot="1">
      <c r="A945" s="33" t="str">
        <f ca="1">IF(C945=Calculator!$H$27,"F",IF(Daily!D945+Daily!H945=0,IF(D944+H944&gt;0,"L",""),""))</f>
        <v/>
      </c>
      <c r="B945" s="34">
        <v>944</v>
      </c>
      <c r="C945" s="19">
        <f t="shared" ca="1" si="57"/>
        <v>46874</v>
      </c>
      <c r="D945" s="29">
        <f t="shared" ca="1" si="59"/>
        <v>205337.2651504497</v>
      </c>
      <c r="E945" s="29">
        <f ca="1">IF(C945&lt;Calculator!$D$26,0,IF(DAY($C945)=1,IF(D945-Calculator!$G$24&gt;0,Calculator!$G$24,D945),0))</f>
        <v>1878.8756805424866</v>
      </c>
      <c r="F945" s="29">
        <f ca="1">IF(E945&gt;0,D945*Calculator!$G$22/12,0)</f>
        <v>855.57193812687376</v>
      </c>
      <c r="G945" s="29">
        <f ca="1">IF(E945&gt;0,(IFERROR(-PMT(Calculator!$G$22/12,Calculator!$G$23*12,Calculator!$G$20),0))-F945,0)</f>
        <v>1023.3037424156129</v>
      </c>
      <c r="H945" s="29">
        <f t="shared" ca="1" si="60"/>
        <v>12492.711326989835</v>
      </c>
      <c r="I945" s="29">
        <f t="shared" ca="1" si="58"/>
        <v>2.2247294143954504</v>
      </c>
      <c r="J945" s="30">
        <f>Calculator!$G$40</f>
        <v>6.5000000000000002E-2</v>
      </c>
      <c r="K945" s="29">
        <f ca="1">IF(C945&gt;=Calculator!$G$27,IF(DAY($C945)=1,Calculator!$G$34/2,IF(DAY($C945)=15,Calculator!$G$34/2,0)),0)</f>
        <v>4500</v>
      </c>
      <c r="L945" s="29">
        <f ca="1">IF(DAY($C945)=28,IF(H945=0,0,Calculator!$G$35),0)</f>
        <v>0</v>
      </c>
      <c r="M945" s="29">
        <f ca="1">IF(I945&gt;0,IF(DAY($C945)=1,SUM(INDIRECT("I"&amp;(ROW(C944)-DAY(C944))):I944),0),0)</f>
        <v>56.885037084363631</v>
      </c>
      <c r="N945" s="29">
        <f ca="1">IF(C945&lt;Calculator!$G$27,0,IF(C945=Calculator!$G$27,Calculator!$G$39,IF(H945-K945&lt;=0,IF(D945&gt;Calculator!$G$39,IF(H945-K945+E945+L945+M945+Calculator!$G$39&gt;Calculator!$G$39,Calculator!$G$39-(H945+E945+L945+M945-K945),Calculator!$G$39),D945),0)))</f>
        <v>0</v>
      </c>
    </row>
    <row r="946" spans="1:14" ht="15.75" thickBot="1">
      <c r="A946" s="33" t="str">
        <f ca="1">IF(C946=Calculator!$H$27,"F",IF(Daily!D946+Daily!H946=0,IF(D945+H945&gt;0,"L",""),""))</f>
        <v/>
      </c>
      <c r="B946" s="34">
        <v>945</v>
      </c>
      <c r="C946" s="19">
        <f t="shared" ca="1" si="57"/>
        <v>46875</v>
      </c>
      <c r="D946" s="29">
        <f t="shared" ca="1" si="59"/>
        <v>204313.96140803408</v>
      </c>
      <c r="E946" s="29">
        <f ca="1">IF(C946&lt;Calculator!$D$26,0,IF(DAY($C946)=1,IF(D946-Calculator!$G$24&gt;0,Calculator!$G$24,D946),0))</f>
        <v>0</v>
      </c>
      <c r="F946" s="29">
        <f ca="1">IF(E946&gt;0,D946*Calculator!$G$22/12,0)</f>
        <v>0</v>
      </c>
      <c r="G946" s="29">
        <f ca="1">IF(E946&gt;0,(IFERROR(-PMT(Calculator!$G$22/12,Calculator!$G$23*12,Calculator!$G$20),0))-F946,0)</f>
        <v>0</v>
      </c>
      <c r="H946" s="29">
        <f t="shared" ca="1" si="60"/>
        <v>9928.4720446166848</v>
      </c>
      <c r="I946" s="29">
        <f t="shared" ca="1" si="58"/>
        <v>1.7680840627399577</v>
      </c>
      <c r="J946" s="30">
        <f>Calculator!$G$40</f>
        <v>6.5000000000000002E-2</v>
      </c>
      <c r="K946" s="29">
        <f ca="1">IF(C946&gt;=Calculator!$G$27,IF(DAY($C946)=1,Calculator!$G$34/2,IF(DAY($C946)=15,Calculator!$G$34/2,0)),0)</f>
        <v>0</v>
      </c>
      <c r="L946" s="29">
        <f ca="1">IF(DAY($C946)=28,IF(H946=0,0,Calculator!$G$35),0)</f>
        <v>0</v>
      </c>
      <c r="M946" s="29">
        <f ca="1">IF(I946&gt;0,IF(DAY($C946)=1,SUM(INDIRECT("I"&amp;(ROW(C945)-DAY(C945))):I945),0),0)</f>
        <v>0</v>
      </c>
      <c r="N946" s="29">
        <f ca="1">IF(C946&lt;Calculator!$G$27,0,IF(C946=Calculator!$G$27,Calculator!$G$39,IF(H946-K946&lt;=0,IF(D946&gt;Calculator!$G$39,IF(H946-K946+E946+L946+M946+Calculator!$G$39&gt;Calculator!$G$39,Calculator!$G$39-(H946+E946+L946+M946-K946),Calculator!$G$39),D946),0)))</f>
        <v>0</v>
      </c>
    </row>
    <row r="947" spans="1:14" ht="15.75" thickBot="1">
      <c r="A947" s="33" t="str">
        <f ca="1">IF(C947=Calculator!$H$27,"F",IF(Daily!D947+Daily!H947=0,IF(D946+H946&gt;0,"L",""),""))</f>
        <v/>
      </c>
      <c r="B947" s="34">
        <v>946</v>
      </c>
      <c r="C947" s="19">
        <f t="shared" ca="1" si="57"/>
        <v>46876</v>
      </c>
      <c r="D947" s="29">
        <f t="shared" ca="1" si="59"/>
        <v>204313.96140803408</v>
      </c>
      <c r="E947" s="29">
        <f ca="1">IF(C947&lt;Calculator!$D$26,0,IF(DAY($C947)=1,IF(D947-Calculator!$G$24&gt;0,Calculator!$G$24,D947),0))</f>
        <v>0</v>
      </c>
      <c r="F947" s="29">
        <f ca="1">IF(E947&gt;0,D947*Calculator!$G$22/12,0)</f>
        <v>0</v>
      </c>
      <c r="G947" s="29">
        <f ca="1">IF(E947&gt;0,(IFERROR(-PMT(Calculator!$G$22/12,Calculator!$G$23*12,Calculator!$G$20),0))-F947,0)</f>
        <v>0</v>
      </c>
      <c r="H947" s="29">
        <f t="shared" ca="1" si="60"/>
        <v>9928.4720446166848</v>
      </c>
      <c r="I947" s="29">
        <f t="shared" ca="1" si="58"/>
        <v>1.7680840627399577</v>
      </c>
      <c r="J947" s="30">
        <f>Calculator!$G$40</f>
        <v>6.5000000000000002E-2</v>
      </c>
      <c r="K947" s="29">
        <f ca="1">IF(C947&gt;=Calculator!$G$27,IF(DAY($C947)=1,Calculator!$G$34/2,IF(DAY($C947)=15,Calculator!$G$34/2,0)),0)</f>
        <v>0</v>
      </c>
      <c r="L947" s="29">
        <f ca="1">IF(DAY($C947)=28,IF(H947=0,0,Calculator!$G$35),0)</f>
        <v>0</v>
      </c>
      <c r="M947" s="29">
        <f ca="1">IF(I947&gt;0,IF(DAY($C947)=1,SUM(INDIRECT("I"&amp;(ROW(C946)-DAY(C946))):I946),0),0)</f>
        <v>0</v>
      </c>
      <c r="N947" s="29">
        <f ca="1">IF(C947&lt;Calculator!$G$27,0,IF(C947=Calculator!$G$27,Calculator!$G$39,IF(H947-K947&lt;=0,IF(D947&gt;Calculator!$G$39,IF(H947-K947+E947+L947+M947+Calculator!$G$39&gt;Calculator!$G$39,Calculator!$G$39-(H947+E947+L947+M947-K947),Calculator!$G$39),D947),0)))</f>
        <v>0</v>
      </c>
    </row>
    <row r="948" spans="1:14" ht="15.75" thickBot="1">
      <c r="A948" s="33" t="str">
        <f ca="1">IF(C948=Calculator!$H$27,"F",IF(Daily!D948+Daily!H948=0,IF(D947+H947&gt;0,"L",""),""))</f>
        <v/>
      </c>
      <c r="B948" s="34">
        <v>947</v>
      </c>
      <c r="C948" s="19">
        <f t="shared" ca="1" si="57"/>
        <v>46877</v>
      </c>
      <c r="D948" s="29">
        <f t="shared" ca="1" si="59"/>
        <v>204313.96140803408</v>
      </c>
      <c r="E948" s="29">
        <f ca="1">IF(C948&lt;Calculator!$D$26,0,IF(DAY($C948)=1,IF(D948-Calculator!$G$24&gt;0,Calculator!$G$24,D948),0))</f>
        <v>0</v>
      </c>
      <c r="F948" s="29">
        <f ca="1">IF(E948&gt;0,D948*Calculator!$G$22/12,0)</f>
        <v>0</v>
      </c>
      <c r="G948" s="29">
        <f ca="1">IF(E948&gt;0,(IFERROR(-PMT(Calculator!$G$22/12,Calculator!$G$23*12,Calculator!$G$20),0))-F948,0)</f>
        <v>0</v>
      </c>
      <c r="H948" s="29">
        <f t="shared" ca="1" si="60"/>
        <v>9928.4720446166848</v>
      </c>
      <c r="I948" s="29">
        <f t="shared" ca="1" si="58"/>
        <v>1.7680840627399577</v>
      </c>
      <c r="J948" s="30">
        <f>Calculator!$G$40</f>
        <v>6.5000000000000002E-2</v>
      </c>
      <c r="K948" s="29">
        <f ca="1">IF(C948&gt;=Calculator!$G$27,IF(DAY($C948)=1,Calculator!$G$34/2,IF(DAY($C948)=15,Calculator!$G$34/2,0)),0)</f>
        <v>0</v>
      </c>
      <c r="L948" s="29">
        <f ca="1">IF(DAY($C948)=28,IF(H948=0,0,Calculator!$G$35),0)</f>
        <v>0</v>
      </c>
      <c r="M948" s="29">
        <f ca="1">IF(I948&gt;0,IF(DAY($C948)=1,SUM(INDIRECT("I"&amp;(ROW(C947)-DAY(C947))):I947),0),0)</f>
        <v>0</v>
      </c>
      <c r="N948" s="29">
        <f ca="1">IF(C948&lt;Calculator!$G$27,0,IF(C948=Calculator!$G$27,Calculator!$G$39,IF(H948-K948&lt;=0,IF(D948&gt;Calculator!$G$39,IF(H948-K948+E948+L948+M948+Calculator!$G$39&gt;Calculator!$G$39,Calculator!$G$39-(H948+E948+L948+M948-K948),Calculator!$G$39),D948),0)))</f>
        <v>0</v>
      </c>
    </row>
    <row r="949" spans="1:14" ht="15.75" thickBot="1">
      <c r="A949" s="33" t="str">
        <f ca="1">IF(C949=Calculator!$H$27,"F",IF(Daily!D949+Daily!H949=0,IF(D948+H948&gt;0,"L",""),""))</f>
        <v/>
      </c>
      <c r="B949" s="34">
        <v>948</v>
      </c>
      <c r="C949" s="19">
        <f t="shared" ca="1" si="57"/>
        <v>46878</v>
      </c>
      <c r="D949" s="29">
        <f t="shared" ca="1" si="59"/>
        <v>204313.96140803408</v>
      </c>
      <c r="E949" s="29">
        <f ca="1">IF(C949&lt;Calculator!$D$26,0,IF(DAY($C949)=1,IF(D949-Calculator!$G$24&gt;0,Calculator!$G$24,D949),0))</f>
        <v>0</v>
      </c>
      <c r="F949" s="29">
        <f ca="1">IF(E949&gt;0,D949*Calculator!$G$22/12,0)</f>
        <v>0</v>
      </c>
      <c r="G949" s="29">
        <f ca="1">IF(E949&gt;0,(IFERROR(-PMT(Calculator!$G$22/12,Calculator!$G$23*12,Calculator!$G$20),0))-F949,0)</f>
        <v>0</v>
      </c>
      <c r="H949" s="29">
        <f t="shared" ca="1" si="60"/>
        <v>9928.4720446166848</v>
      </c>
      <c r="I949" s="29">
        <f t="shared" ca="1" si="58"/>
        <v>1.7680840627399577</v>
      </c>
      <c r="J949" s="30">
        <f>Calculator!$G$40</f>
        <v>6.5000000000000002E-2</v>
      </c>
      <c r="K949" s="29">
        <f ca="1">IF(C949&gt;=Calculator!$G$27,IF(DAY($C949)=1,Calculator!$G$34/2,IF(DAY($C949)=15,Calculator!$G$34/2,0)),0)</f>
        <v>0</v>
      </c>
      <c r="L949" s="29">
        <f ca="1">IF(DAY($C949)=28,IF(H949=0,0,Calculator!$G$35),0)</f>
        <v>0</v>
      </c>
      <c r="M949" s="29">
        <f ca="1">IF(I949&gt;0,IF(DAY($C949)=1,SUM(INDIRECT("I"&amp;(ROW(C948)-DAY(C948))):I948),0),0)</f>
        <v>0</v>
      </c>
      <c r="N949" s="29">
        <f ca="1">IF(C949&lt;Calculator!$G$27,0,IF(C949=Calculator!$G$27,Calculator!$G$39,IF(H949-K949&lt;=0,IF(D949&gt;Calculator!$G$39,IF(H949-K949+E949+L949+M949+Calculator!$G$39&gt;Calculator!$G$39,Calculator!$G$39-(H949+E949+L949+M949-K949),Calculator!$G$39),D949),0)))</f>
        <v>0</v>
      </c>
    </row>
    <row r="950" spans="1:14" ht="15.75" thickBot="1">
      <c r="A950" s="33" t="str">
        <f ca="1">IF(C950=Calculator!$H$27,"F",IF(Daily!D950+Daily!H950=0,IF(D949+H949&gt;0,"L",""),""))</f>
        <v/>
      </c>
      <c r="B950" s="34">
        <v>949</v>
      </c>
      <c r="C950" s="19">
        <f t="shared" ca="1" si="57"/>
        <v>46879</v>
      </c>
      <c r="D950" s="29">
        <f t="shared" ca="1" si="59"/>
        <v>204313.96140803408</v>
      </c>
      <c r="E950" s="29">
        <f ca="1">IF(C950&lt;Calculator!$D$26,0,IF(DAY($C950)=1,IF(D950-Calculator!$G$24&gt;0,Calculator!$G$24,D950),0))</f>
        <v>0</v>
      </c>
      <c r="F950" s="29">
        <f ca="1">IF(E950&gt;0,D950*Calculator!$G$22/12,0)</f>
        <v>0</v>
      </c>
      <c r="G950" s="29">
        <f ca="1">IF(E950&gt;0,(IFERROR(-PMT(Calculator!$G$22/12,Calculator!$G$23*12,Calculator!$G$20),0))-F950,0)</f>
        <v>0</v>
      </c>
      <c r="H950" s="29">
        <f t="shared" ca="1" si="60"/>
        <v>9928.4720446166848</v>
      </c>
      <c r="I950" s="29">
        <f t="shared" ca="1" si="58"/>
        <v>1.7680840627399577</v>
      </c>
      <c r="J950" s="30">
        <f>Calculator!$G$40</f>
        <v>6.5000000000000002E-2</v>
      </c>
      <c r="K950" s="29">
        <f ca="1">IF(C950&gt;=Calculator!$G$27,IF(DAY($C950)=1,Calculator!$G$34/2,IF(DAY($C950)=15,Calculator!$G$34/2,0)),0)</f>
        <v>0</v>
      </c>
      <c r="L950" s="29">
        <f ca="1">IF(DAY($C950)=28,IF(H950=0,0,Calculator!$G$35),0)</f>
        <v>0</v>
      </c>
      <c r="M950" s="29">
        <f ca="1">IF(I950&gt;0,IF(DAY($C950)=1,SUM(INDIRECT("I"&amp;(ROW(C949)-DAY(C949))):I949),0),0)</f>
        <v>0</v>
      </c>
      <c r="N950" s="29">
        <f ca="1">IF(C950&lt;Calculator!$G$27,0,IF(C950=Calculator!$G$27,Calculator!$G$39,IF(H950-K950&lt;=0,IF(D950&gt;Calculator!$G$39,IF(H950-K950+E950+L950+M950+Calculator!$G$39&gt;Calculator!$G$39,Calculator!$G$39-(H950+E950+L950+M950-K950),Calculator!$G$39),D950),0)))</f>
        <v>0</v>
      </c>
    </row>
    <row r="951" spans="1:14" ht="15.75" thickBot="1">
      <c r="A951" s="33" t="str">
        <f ca="1">IF(C951=Calculator!$H$27,"F",IF(Daily!D951+Daily!H951=0,IF(D950+H950&gt;0,"L",""),""))</f>
        <v/>
      </c>
      <c r="B951" s="34">
        <v>950</v>
      </c>
      <c r="C951" s="19">
        <f t="shared" ca="1" si="57"/>
        <v>46880</v>
      </c>
      <c r="D951" s="29">
        <f t="shared" ca="1" si="59"/>
        <v>204313.96140803408</v>
      </c>
      <c r="E951" s="29">
        <f ca="1">IF(C951&lt;Calculator!$D$26,0,IF(DAY($C951)=1,IF(D951-Calculator!$G$24&gt;0,Calculator!$G$24,D951),0))</f>
        <v>0</v>
      </c>
      <c r="F951" s="29">
        <f ca="1">IF(E951&gt;0,D951*Calculator!$G$22/12,0)</f>
        <v>0</v>
      </c>
      <c r="G951" s="29">
        <f ca="1">IF(E951&gt;0,(IFERROR(-PMT(Calculator!$G$22/12,Calculator!$G$23*12,Calculator!$G$20),0))-F951,0)</f>
        <v>0</v>
      </c>
      <c r="H951" s="29">
        <f t="shared" ca="1" si="60"/>
        <v>9928.4720446166848</v>
      </c>
      <c r="I951" s="29">
        <f t="shared" ca="1" si="58"/>
        <v>1.7680840627399577</v>
      </c>
      <c r="J951" s="30">
        <f>Calculator!$G$40</f>
        <v>6.5000000000000002E-2</v>
      </c>
      <c r="K951" s="29">
        <f ca="1">IF(C951&gt;=Calculator!$G$27,IF(DAY($C951)=1,Calculator!$G$34/2,IF(DAY($C951)=15,Calculator!$G$34/2,0)),0)</f>
        <v>0</v>
      </c>
      <c r="L951" s="29">
        <f ca="1">IF(DAY($C951)=28,IF(H951=0,0,Calculator!$G$35),0)</f>
        <v>0</v>
      </c>
      <c r="M951" s="29">
        <f ca="1">IF(I951&gt;0,IF(DAY($C951)=1,SUM(INDIRECT("I"&amp;(ROW(C950)-DAY(C950))):I950),0),0)</f>
        <v>0</v>
      </c>
      <c r="N951" s="29">
        <f ca="1">IF(C951&lt;Calculator!$G$27,0,IF(C951=Calculator!$G$27,Calculator!$G$39,IF(H951-K951&lt;=0,IF(D951&gt;Calculator!$G$39,IF(H951-K951+E951+L951+M951+Calculator!$G$39&gt;Calculator!$G$39,Calculator!$G$39-(H951+E951+L951+M951-K951),Calculator!$G$39),D951),0)))</f>
        <v>0</v>
      </c>
    </row>
    <row r="952" spans="1:14" ht="15.75" thickBot="1">
      <c r="A952" s="33" t="str">
        <f ca="1">IF(C952=Calculator!$H$27,"F",IF(Daily!D952+Daily!H952=0,IF(D951+H951&gt;0,"L",""),""))</f>
        <v/>
      </c>
      <c r="B952" s="34">
        <v>951</v>
      </c>
      <c r="C952" s="19">
        <f t="shared" ca="1" si="57"/>
        <v>46881</v>
      </c>
      <c r="D952" s="29">
        <f t="shared" ca="1" si="59"/>
        <v>204313.96140803408</v>
      </c>
      <c r="E952" s="29">
        <f ca="1">IF(C952&lt;Calculator!$D$26,0,IF(DAY($C952)=1,IF(D952-Calculator!$G$24&gt;0,Calculator!$G$24,D952),0))</f>
        <v>0</v>
      </c>
      <c r="F952" s="29">
        <f ca="1">IF(E952&gt;0,D952*Calculator!$G$22/12,0)</f>
        <v>0</v>
      </c>
      <c r="G952" s="29">
        <f ca="1">IF(E952&gt;0,(IFERROR(-PMT(Calculator!$G$22/12,Calculator!$G$23*12,Calculator!$G$20),0))-F952,0)</f>
        <v>0</v>
      </c>
      <c r="H952" s="29">
        <f t="shared" ca="1" si="60"/>
        <v>9928.4720446166848</v>
      </c>
      <c r="I952" s="29">
        <f t="shared" ca="1" si="58"/>
        <v>1.7680840627399577</v>
      </c>
      <c r="J952" s="30">
        <f>Calculator!$G$40</f>
        <v>6.5000000000000002E-2</v>
      </c>
      <c r="K952" s="29">
        <f ca="1">IF(C952&gt;=Calculator!$G$27,IF(DAY($C952)=1,Calculator!$G$34/2,IF(DAY($C952)=15,Calculator!$G$34/2,0)),0)</f>
        <v>0</v>
      </c>
      <c r="L952" s="29">
        <f ca="1">IF(DAY($C952)=28,IF(H952=0,0,Calculator!$G$35),0)</f>
        <v>0</v>
      </c>
      <c r="M952" s="29">
        <f ca="1">IF(I952&gt;0,IF(DAY($C952)=1,SUM(INDIRECT("I"&amp;(ROW(C951)-DAY(C951))):I951),0),0)</f>
        <v>0</v>
      </c>
      <c r="N952" s="29">
        <f ca="1">IF(C952&lt;Calculator!$G$27,0,IF(C952=Calculator!$G$27,Calculator!$G$39,IF(H952-K952&lt;=0,IF(D952&gt;Calculator!$G$39,IF(H952-K952+E952+L952+M952+Calculator!$G$39&gt;Calculator!$G$39,Calculator!$G$39-(H952+E952+L952+M952-K952),Calculator!$G$39),D952),0)))</f>
        <v>0</v>
      </c>
    </row>
    <row r="953" spans="1:14" ht="15.75" thickBot="1">
      <c r="A953" s="33" t="str">
        <f ca="1">IF(C953=Calculator!$H$27,"F",IF(Daily!D953+Daily!H953=0,IF(D952+H952&gt;0,"L",""),""))</f>
        <v/>
      </c>
      <c r="B953" s="34">
        <v>952</v>
      </c>
      <c r="C953" s="19">
        <f t="shared" ca="1" si="57"/>
        <v>46882</v>
      </c>
      <c r="D953" s="29">
        <f t="shared" ca="1" si="59"/>
        <v>204313.96140803408</v>
      </c>
      <c r="E953" s="29">
        <f ca="1">IF(C953&lt;Calculator!$D$26,0,IF(DAY($C953)=1,IF(D953-Calculator!$G$24&gt;0,Calculator!$G$24,D953),0))</f>
        <v>0</v>
      </c>
      <c r="F953" s="29">
        <f ca="1">IF(E953&gt;0,D953*Calculator!$G$22/12,0)</f>
        <v>0</v>
      </c>
      <c r="G953" s="29">
        <f ca="1">IF(E953&gt;0,(IFERROR(-PMT(Calculator!$G$22/12,Calculator!$G$23*12,Calculator!$G$20),0))-F953,0)</f>
        <v>0</v>
      </c>
      <c r="H953" s="29">
        <f t="shared" ca="1" si="60"/>
        <v>9928.4720446166848</v>
      </c>
      <c r="I953" s="29">
        <f t="shared" ca="1" si="58"/>
        <v>1.7680840627399577</v>
      </c>
      <c r="J953" s="30">
        <f>Calculator!$G$40</f>
        <v>6.5000000000000002E-2</v>
      </c>
      <c r="K953" s="29">
        <f ca="1">IF(C953&gt;=Calculator!$G$27,IF(DAY($C953)=1,Calculator!$G$34/2,IF(DAY($C953)=15,Calculator!$G$34/2,0)),0)</f>
        <v>0</v>
      </c>
      <c r="L953" s="29">
        <f ca="1">IF(DAY($C953)=28,IF(H953=0,0,Calculator!$G$35),0)</f>
        <v>0</v>
      </c>
      <c r="M953" s="29">
        <f ca="1">IF(I953&gt;0,IF(DAY($C953)=1,SUM(INDIRECT("I"&amp;(ROW(C952)-DAY(C952))):I952),0),0)</f>
        <v>0</v>
      </c>
      <c r="N953" s="29">
        <f ca="1">IF(C953&lt;Calculator!$G$27,0,IF(C953=Calculator!$G$27,Calculator!$G$39,IF(H953-K953&lt;=0,IF(D953&gt;Calculator!$G$39,IF(H953-K953+E953+L953+M953+Calculator!$G$39&gt;Calculator!$G$39,Calculator!$G$39-(H953+E953+L953+M953-K953),Calculator!$G$39),D953),0)))</f>
        <v>0</v>
      </c>
    </row>
    <row r="954" spans="1:14" ht="15.75" thickBot="1">
      <c r="A954" s="33" t="str">
        <f ca="1">IF(C954=Calculator!$H$27,"F",IF(Daily!D954+Daily!H954=0,IF(D953+H953&gt;0,"L",""),""))</f>
        <v/>
      </c>
      <c r="B954" s="34">
        <v>953</v>
      </c>
      <c r="C954" s="19">
        <f t="shared" ca="1" si="57"/>
        <v>46883</v>
      </c>
      <c r="D954" s="29">
        <f t="shared" ca="1" si="59"/>
        <v>204313.96140803408</v>
      </c>
      <c r="E954" s="29">
        <f ca="1">IF(C954&lt;Calculator!$D$26,0,IF(DAY($C954)=1,IF(D954-Calculator!$G$24&gt;0,Calculator!$G$24,D954),0))</f>
        <v>0</v>
      </c>
      <c r="F954" s="29">
        <f ca="1">IF(E954&gt;0,D954*Calculator!$G$22/12,0)</f>
        <v>0</v>
      </c>
      <c r="G954" s="29">
        <f ca="1">IF(E954&gt;0,(IFERROR(-PMT(Calculator!$G$22/12,Calculator!$G$23*12,Calculator!$G$20),0))-F954,0)</f>
        <v>0</v>
      </c>
      <c r="H954" s="29">
        <f t="shared" ca="1" si="60"/>
        <v>9928.4720446166848</v>
      </c>
      <c r="I954" s="29">
        <f t="shared" ca="1" si="58"/>
        <v>1.7680840627399577</v>
      </c>
      <c r="J954" s="30">
        <f>Calculator!$G$40</f>
        <v>6.5000000000000002E-2</v>
      </c>
      <c r="K954" s="29">
        <f ca="1">IF(C954&gt;=Calculator!$G$27,IF(DAY($C954)=1,Calculator!$G$34/2,IF(DAY($C954)=15,Calculator!$G$34/2,0)),0)</f>
        <v>0</v>
      </c>
      <c r="L954" s="29">
        <f ca="1">IF(DAY($C954)=28,IF(H954=0,0,Calculator!$G$35),0)</f>
        <v>0</v>
      </c>
      <c r="M954" s="29">
        <f ca="1">IF(I954&gt;0,IF(DAY($C954)=1,SUM(INDIRECT("I"&amp;(ROW(C953)-DAY(C953))):I953),0),0)</f>
        <v>0</v>
      </c>
      <c r="N954" s="29">
        <f ca="1">IF(C954&lt;Calculator!$G$27,0,IF(C954=Calculator!$G$27,Calculator!$G$39,IF(H954-K954&lt;=0,IF(D954&gt;Calculator!$G$39,IF(H954-K954+E954+L954+M954+Calculator!$G$39&gt;Calculator!$G$39,Calculator!$G$39-(H954+E954+L954+M954-K954),Calculator!$G$39),D954),0)))</f>
        <v>0</v>
      </c>
    </row>
    <row r="955" spans="1:14" ht="15.75" thickBot="1">
      <c r="A955" s="33" t="str">
        <f ca="1">IF(C955=Calculator!$H$27,"F",IF(Daily!D955+Daily!H955=0,IF(D954+H954&gt;0,"L",""),""))</f>
        <v/>
      </c>
      <c r="B955" s="34">
        <v>954</v>
      </c>
      <c r="C955" s="19">
        <f t="shared" ca="1" si="57"/>
        <v>46884</v>
      </c>
      <c r="D955" s="29">
        <f t="shared" ca="1" si="59"/>
        <v>204313.96140803408</v>
      </c>
      <c r="E955" s="29">
        <f ca="1">IF(C955&lt;Calculator!$D$26,0,IF(DAY($C955)=1,IF(D955-Calculator!$G$24&gt;0,Calculator!$G$24,D955),0))</f>
        <v>0</v>
      </c>
      <c r="F955" s="29">
        <f ca="1">IF(E955&gt;0,D955*Calculator!$G$22/12,0)</f>
        <v>0</v>
      </c>
      <c r="G955" s="29">
        <f ca="1">IF(E955&gt;0,(IFERROR(-PMT(Calculator!$G$22/12,Calculator!$G$23*12,Calculator!$G$20),0))-F955,0)</f>
        <v>0</v>
      </c>
      <c r="H955" s="29">
        <f t="shared" ca="1" si="60"/>
        <v>9928.4720446166848</v>
      </c>
      <c r="I955" s="29">
        <f t="shared" ca="1" si="58"/>
        <v>1.7680840627399577</v>
      </c>
      <c r="J955" s="30">
        <f>Calculator!$G$40</f>
        <v>6.5000000000000002E-2</v>
      </c>
      <c r="K955" s="29">
        <f ca="1">IF(C955&gt;=Calculator!$G$27,IF(DAY($C955)=1,Calculator!$G$34/2,IF(DAY($C955)=15,Calculator!$G$34/2,0)),0)</f>
        <v>0</v>
      </c>
      <c r="L955" s="29">
        <f ca="1">IF(DAY($C955)=28,IF(H955=0,0,Calculator!$G$35),0)</f>
        <v>0</v>
      </c>
      <c r="M955" s="29">
        <f ca="1">IF(I955&gt;0,IF(DAY($C955)=1,SUM(INDIRECT("I"&amp;(ROW(C954)-DAY(C954))):I954),0),0)</f>
        <v>0</v>
      </c>
      <c r="N955" s="29">
        <f ca="1">IF(C955&lt;Calculator!$G$27,0,IF(C955=Calculator!$G$27,Calculator!$G$39,IF(H955-K955&lt;=0,IF(D955&gt;Calculator!$G$39,IF(H955-K955+E955+L955+M955+Calculator!$G$39&gt;Calculator!$G$39,Calculator!$G$39-(H955+E955+L955+M955-K955),Calculator!$G$39),D955),0)))</f>
        <v>0</v>
      </c>
    </row>
    <row r="956" spans="1:14" ht="15.75" thickBot="1">
      <c r="A956" s="33" t="str">
        <f ca="1">IF(C956=Calculator!$H$27,"F",IF(Daily!D956+Daily!H956=0,IF(D955+H955&gt;0,"L",""),""))</f>
        <v/>
      </c>
      <c r="B956" s="34">
        <v>955</v>
      </c>
      <c r="C956" s="19">
        <f t="shared" ca="1" si="57"/>
        <v>46885</v>
      </c>
      <c r="D956" s="29">
        <f t="shared" ca="1" si="59"/>
        <v>204313.96140803408</v>
      </c>
      <c r="E956" s="29">
        <f ca="1">IF(C956&lt;Calculator!$D$26,0,IF(DAY($C956)=1,IF(D956-Calculator!$G$24&gt;0,Calculator!$G$24,D956),0))</f>
        <v>0</v>
      </c>
      <c r="F956" s="29">
        <f ca="1">IF(E956&gt;0,D956*Calculator!$G$22/12,0)</f>
        <v>0</v>
      </c>
      <c r="G956" s="29">
        <f ca="1">IF(E956&gt;0,(IFERROR(-PMT(Calculator!$G$22/12,Calculator!$G$23*12,Calculator!$G$20),0))-F956,0)</f>
        <v>0</v>
      </c>
      <c r="H956" s="29">
        <f t="shared" ca="1" si="60"/>
        <v>9928.4720446166848</v>
      </c>
      <c r="I956" s="29">
        <f t="shared" ca="1" si="58"/>
        <v>1.7680840627399577</v>
      </c>
      <c r="J956" s="30">
        <f>Calculator!$G$40</f>
        <v>6.5000000000000002E-2</v>
      </c>
      <c r="K956" s="29">
        <f ca="1">IF(C956&gt;=Calculator!$G$27,IF(DAY($C956)=1,Calculator!$G$34/2,IF(DAY($C956)=15,Calculator!$G$34/2,0)),0)</f>
        <v>0</v>
      </c>
      <c r="L956" s="29">
        <f ca="1">IF(DAY($C956)=28,IF(H956=0,0,Calculator!$G$35),0)</f>
        <v>0</v>
      </c>
      <c r="M956" s="29">
        <f ca="1">IF(I956&gt;0,IF(DAY($C956)=1,SUM(INDIRECT("I"&amp;(ROW(C955)-DAY(C955))):I955),0),0)</f>
        <v>0</v>
      </c>
      <c r="N956" s="29">
        <f ca="1">IF(C956&lt;Calculator!$G$27,0,IF(C956=Calculator!$G$27,Calculator!$G$39,IF(H956-K956&lt;=0,IF(D956&gt;Calculator!$G$39,IF(H956-K956+E956+L956+M956+Calculator!$G$39&gt;Calculator!$G$39,Calculator!$G$39-(H956+E956+L956+M956-K956),Calculator!$G$39),D956),0)))</f>
        <v>0</v>
      </c>
    </row>
    <row r="957" spans="1:14" ht="15.75" thickBot="1">
      <c r="A957" s="33" t="str">
        <f ca="1">IF(C957=Calculator!$H$27,"F",IF(Daily!D957+Daily!H957=0,IF(D956+H956&gt;0,"L",""),""))</f>
        <v/>
      </c>
      <c r="B957" s="34">
        <v>956</v>
      </c>
      <c r="C957" s="19">
        <f t="shared" ca="1" si="57"/>
        <v>46886</v>
      </c>
      <c r="D957" s="29">
        <f t="shared" ca="1" si="59"/>
        <v>204313.96140803408</v>
      </c>
      <c r="E957" s="29">
        <f ca="1">IF(C957&lt;Calculator!$D$26,0,IF(DAY($C957)=1,IF(D957-Calculator!$G$24&gt;0,Calculator!$G$24,D957),0))</f>
        <v>0</v>
      </c>
      <c r="F957" s="29">
        <f ca="1">IF(E957&gt;0,D957*Calculator!$G$22/12,0)</f>
        <v>0</v>
      </c>
      <c r="G957" s="29">
        <f ca="1">IF(E957&gt;0,(IFERROR(-PMT(Calculator!$G$22/12,Calculator!$G$23*12,Calculator!$G$20),0))-F957,0)</f>
        <v>0</v>
      </c>
      <c r="H957" s="29">
        <f t="shared" ca="1" si="60"/>
        <v>9928.4720446166848</v>
      </c>
      <c r="I957" s="29">
        <f t="shared" ca="1" si="58"/>
        <v>1.7680840627399577</v>
      </c>
      <c r="J957" s="30">
        <f>Calculator!$G$40</f>
        <v>6.5000000000000002E-2</v>
      </c>
      <c r="K957" s="29">
        <f ca="1">IF(C957&gt;=Calculator!$G$27,IF(DAY($C957)=1,Calculator!$G$34/2,IF(DAY($C957)=15,Calculator!$G$34/2,0)),0)</f>
        <v>0</v>
      </c>
      <c r="L957" s="29">
        <f ca="1">IF(DAY($C957)=28,IF(H957=0,0,Calculator!$G$35),0)</f>
        <v>0</v>
      </c>
      <c r="M957" s="29">
        <f ca="1">IF(I957&gt;0,IF(DAY($C957)=1,SUM(INDIRECT("I"&amp;(ROW(C956)-DAY(C956))):I956),0),0)</f>
        <v>0</v>
      </c>
      <c r="N957" s="29">
        <f ca="1">IF(C957&lt;Calculator!$G$27,0,IF(C957=Calculator!$G$27,Calculator!$G$39,IF(H957-K957&lt;=0,IF(D957&gt;Calculator!$G$39,IF(H957-K957+E957+L957+M957+Calculator!$G$39&gt;Calculator!$G$39,Calculator!$G$39-(H957+E957+L957+M957-K957),Calculator!$G$39),D957),0)))</f>
        <v>0</v>
      </c>
    </row>
    <row r="958" spans="1:14" ht="15.75" thickBot="1">
      <c r="A958" s="33" t="str">
        <f ca="1">IF(C958=Calculator!$H$27,"F",IF(Daily!D958+Daily!H958=0,IF(D957+H957&gt;0,"L",""),""))</f>
        <v/>
      </c>
      <c r="B958" s="34">
        <v>957</v>
      </c>
      <c r="C958" s="19">
        <f t="shared" ca="1" si="57"/>
        <v>46887</v>
      </c>
      <c r="D958" s="29">
        <f t="shared" ca="1" si="59"/>
        <v>204313.96140803408</v>
      </c>
      <c r="E958" s="29">
        <f ca="1">IF(C958&lt;Calculator!$D$26,0,IF(DAY($C958)=1,IF(D958-Calculator!$G$24&gt;0,Calculator!$G$24,D958),0))</f>
        <v>0</v>
      </c>
      <c r="F958" s="29">
        <f ca="1">IF(E958&gt;0,D958*Calculator!$G$22/12,0)</f>
        <v>0</v>
      </c>
      <c r="G958" s="29">
        <f ca="1">IF(E958&gt;0,(IFERROR(-PMT(Calculator!$G$22/12,Calculator!$G$23*12,Calculator!$G$20),0))-F958,0)</f>
        <v>0</v>
      </c>
      <c r="H958" s="29">
        <f t="shared" ca="1" si="60"/>
        <v>9928.4720446166848</v>
      </c>
      <c r="I958" s="29">
        <f t="shared" ca="1" si="58"/>
        <v>1.7680840627399577</v>
      </c>
      <c r="J958" s="30">
        <f>Calculator!$G$40</f>
        <v>6.5000000000000002E-2</v>
      </c>
      <c r="K958" s="29">
        <f ca="1">IF(C958&gt;=Calculator!$G$27,IF(DAY($C958)=1,Calculator!$G$34/2,IF(DAY($C958)=15,Calculator!$G$34/2,0)),0)</f>
        <v>0</v>
      </c>
      <c r="L958" s="29">
        <f ca="1">IF(DAY($C958)=28,IF(H958=0,0,Calculator!$G$35),0)</f>
        <v>0</v>
      </c>
      <c r="M958" s="29">
        <f ca="1">IF(I958&gt;0,IF(DAY($C958)=1,SUM(INDIRECT("I"&amp;(ROW(C957)-DAY(C957))):I957),0),0)</f>
        <v>0</v>
      </c>
      <c r="N958" s="29">
        <f ca="1">IF(C958&lt;Calculator!$G$27,0,IF(C958=Calculator!$G$27,Calculator!$G$39,IF(H958-K958&lt;=0,IF(D958&gt;Calculator!$G$39,IF(H958-K958+E958+L958+M958+Calculator!$G$39&gt;Calculator!$G$39,Calculator!$G$39-(H958+E958+L958+M958-K958),Calculator!$G$39),D958),0)))</f>
        <v>0</v>
      </c>
    </row>
    <row r="959" spans="1:14" ht="15.75" thickBot="1">
      <c r="A959" s="33" t="str">
        <f ca="1">IF(C959=Calculator!$H$27,"F",IF(Daily!D959+Daily!H959=0,IF(D958+H958&gt;0,"L",""),""))</f>
        <v/>
      </c>
      <c r="B959" s="34">
        <v>958</v>
      </c>
      <c r="C959" s="19">
        <f t="shared" ca="1" si="57"/>
        <v>46888</v>
      </c>
      <c r="D959" s="29">
        <f t="shared" ca="1" si="59"/>
        <v>204313.96140803408</v>
      </c>
      <c r="E959" s="29">
        <f ca="1">IF(C959&lt;Calculator!$D$26,0,IF(DAY($C959)=1,IF(D959-Calculator!$G$24&gt;0,Calculator!$G$24,D959),0))</f>
        <v>0</v>
      </c>
      <c r="F959" s="29">
        <f ca="1">IF(E959&gt;0,D959*Calculator!$G$22/12,0)</f>
        <v>0</v>
      </c>
      <c r="G959" s="29">
        <f ca="1">IF(E959&gt;0,(IFERROR(-PMT(Calculator!$G$22/12,Calculator!$G$23*12,Calculator!$G$20),0))-F959,0)</f>
        <v>0</v>
      </c>
      <c r="H959" s="29">
        <f t="shared" ca="1" si="60"/>
        <v>9928.4720446166848</v>
      </c>
      <c r="I959" s="29">
        <f t="shared" ca="1" si="58"/>
        <v>1.7680840627399577</v>
      </c>
      <c r="J959" s="30">
        <f>Calculator!$G$40</f>
        <v>6.5000000000000002E-2</v>
      </c>
      <c r="K959" s="29">
        <f ca="1">IF(C959&gt;=Calculator!$G$27,IF(DAY($C959)=1,Calculator!$G$34/2,IF(DAY($C959)=15,Calculator!$G$34/2,0)),0)</f>
        <v>4500</v>
      </c>
      <c r="L959" s="29">
        <f ca="1">IF(DAY($C959)=28,IF(H959=0,0,Calculator!$G$35),0)</f>
        <v>0</v>
      </c>
      <c r="M959" s="29">
        <f ca="1">IF(I959&gt;0,IF(DAY($C959)=1,SUM(INDIRECT("I"&amp;(ROW(C958)-DAY(C958))):I958),0),0)</f>
        <v>0</v>
      </c>
      <c r="N959" s="29">
        <f ca="1">IF(C959&lt;Calculator!$G$27,0,IF(C959=Calculator!$G$27,Calculator!$G$39,IF(H959-K959&lt;=0,IF(D959&gt;Calculator!$G$39,IF(H959-K959+E959+L959+M959+Calculator!$G$39&gt;Calculator!$G$39,Calculator!$G$39-(H959+E959+L959+M959-K959),Calculator!$G$39),D959),0)))</f>
        <v>0</v>
      </c>
    </row>
    <row r="960" spans="1:14" ht="15.75" thickBot="1">
      <c r="A960" s="33" t="str">
        <f ca="1">IF(C960=Calculator!$H$27,"F",IF(Daily!D960+Daily!H960=0,IF(D959+H959&gt;0,"L",""),""))</f>
        <v/>
      </c>
      <c r="B960" s="34">
        <v>959</v>
      </c>
      <c r="C960" s="19">
        <f t="shared" ca="1" si="57"/>
        <v>46889</v>
      </c>
      <c r="D960" s="29">
        <f t="shared" ca="1" si="59"/>
        <v>204313.96140803408</v>
      </c>
      <c r="E960" s="29">
        <f ca="1">IF(C960&lt;Calculator!$D$26,0,IF(DAY($C960)=1,IF(D960-Calculator!$G$24&gt;0,Calculator!$G$24,D960),0))</f>
        <v>0</v>
      </c>
      <c r="F960" s="29">
        <f ca="1">IF(E960&gt;0,D960*Calculator!$G$22/12,0)</f>
        <v>0</v>
      </c>
      <c r="G960" s="29">
        <f ca="1">IF(E960&gt;0,(IFERROR(-PMT(Calculator!$G$22/12,Calculator!$G$23*12,Calculator!$G$20),0))-F960,0)</f>
        <v>0</v>
      </c>
      <c r="H960" s="29">
        <f t="shared" ca="1" si="60"/>
        <v>5428.4720446166848</v>
      </c>
      <c r="I960" s="29">
        <f t="shared" ca="1" si="58"/>
        <v>0.96671419972625894</v>
      </c>
      <c r="J960" s="30">
        <f>Calculator!$G$40</f>
        <v>6.5000000000000002E-2</v>
      </c>
      <c r="K960" s="29">
        <f ca="1">IF(C960&gt;=Calculator!$G$27,IF(DAY($C960)=1,Calculator!$G$34/2,IF(DAY($C960)=15,Calculator!$G$34/2,0)),0)</f>
        <v>0</v>
      </c>
      <c r="L960" s="29">
        <f ca="1">IF(DAY($C960)=28,IF(H960=0,0,Calculator!$G$35),0)</f>
        <v>0</v>
      </c>
      <c r="M960" s="29">
        <f ca="1">IF(I960&gt;0,IF(DAY($C960)=1,SUM(INDIRECT("I"&amp;(ROW(C959)-DAY(C959))):I959),0),0)</f>
        <v>0</v>
      </c>
      <c r="N960" s="29">
        <f ca="1">IF(C960&lt;Calculator!$G$27,0,IF(C960=Calculator!$G$27,Calculator!$G$39,IF(H960-K960&lt;=0,IF(D960&gt;Calculator!$G$39,IF(H960-K960+E960+L960+M960+Calculator!$G$39&gt;Calculator!$G$39,Calculator!$G$39-(H960+E960+L960+M960-K960),Calculator!$G$39),D960),0)))</f>
        <v>0</v>
      </c>
    </row>
    <row r="961" spans="1:14" ht="15.75" thickBot="1">
      <c r="A961" s="33" t="str">
        <f ca="1">IF(C961=Calculator!$H$27,"F",IF(Daily!D961+Daily!H961=0,IF(D960+H960&gt;0,"L",""),""))</f>
        <v/>
      </c>
      <c r="B961" s="34">
        <v>960</v>
      </c>
      <c r="C961" s="19">
        <f t="shared" ca="1" si="57"/>
        <v>46890</v>
      </c>
      <c r="D961" s="29">
        <f t="shared" ca="1" si="59"/>
        <v>204313.96140803408</v>
      </c>
      <c r="E961" s="29">
        <f ca="1">IF(C961&lt;Calculator!$D$26,0,IF(DAY($C961)=1,IF(D961-Calculator!$G$24&gt;0,Calculator!$G$24,D961),0))</f>
        <v>0</v>
      </c>
      <c r="F961" s="29">
        <f ca="1">IF(E961&gt;0,D961*Calculator!$G$22/12,0)</f>
        <v>0</v>
      </c>
      <c r="G961" s="29">
        <f ca="1">IF(E961&gt;0,(IFERROR(-PMT(Calculator!$G$22/12,Calculator!$G$23*12,Calculator!$G$20),0))-F961,0)</f>
        <v>0</v>
      </c>
      <c r="H961" s="29">
        <f t="shared" ca="1" si="60"/>
        <v>5428.4720446166848</v>
      </c>
      <c r="I961" s="29">
        <f t="shared" ca="1" si="58"/>
        <v>0.96671419972625894</v>
      </c>
      <c r="J961" s="30">
        <f>Calculator!$G$40</f>
        <v>6.5000000000000002E-2</v>
      </c>
      <c r="K961" s="29">
        <f ca="1">IF(C961&gt;=Calculator!$G$27,IF(DAY($C961)=1,Calculator!$G$34/2,IF(DAY($C961)=15,Calculator!$G$34/2,0)),0)</f>
        <v>0</v>
      </c>
      <c r="L961" s="29">
        <f ca="1">IF(DAY($C961)=28,IF(H961=0,0,Calculator!$G$35),0)</f>
        <v>0</v>
      </c>
      <c r="M961" s="29">
        <f ca="1">IF(I961&gt;0,IF(DAY($C961)=1,SUM(INDIRECT("I"&amp;(ROW(C960)-DAY(C960))):I960),0),0)</f>
        <v>0</v>
      </c>
      <c r="N961" s="29">
        <f ca="1">IF(C961&lt;Calculator!$G$27,0,IF(C961=Calculator!$G$27,Calculator!$G$39,IF(H961-K961&lt;=0,IF(D961&gt;Calculator!$G$39,IF(H961-K961+E961+L961+M961+Calculator!$G$39&gt;Calculator!$G$39,Calculator!$G$39-(H961+E961+L961+M961-K961),Calculator!$G$39),D961),0)))</f>
        <v>0</v>
      </c>
    </row>
    <row r="962" spans="1:14" ht="15.75" thickBot="1">
      <c r="A962" s="33" t="str">
        <f ca="1">IF(C962=Calculator!$H$27,"F",IF(Daily!D962+Daily!H962=0,IF(D961+H961&gt;0,"L",""),""))</f>
        <v/>
      </c>
      <c r="B962" s="34">
        <v>961</v>
      </c>
      <c r="C962" s="19">
        <f t="shared" ca="1" si="57"/>
        <v>46891</v>
      </c>
      <c r="D962" s="29">
        <f t="shared" ca="1" si="59"/>
        <v>204313.96140803408</v>
      </c>
      <c r="E962" s="29">
        <f ca="1">IF(C962&lt;Calculator!$D$26,0,IF(DAY($C962)=1,IF(D962-Calculator!$G$24&gt;0,Calculator!$G$24,D962),0))</f>
        <v>0</v>
      </c>
      <c r="F962" s="29">
        <f ca="1">IF(E962&gt;0,D962*Calculator!$G$22/12,0)</f>
        <v>0</v>
      </c>
      <c r="G962" s="29">
        <f ca="1">IF(E962&gt;0,(IFERROR(-PMT(Calculator!$G$22/12,Calculator!$G$23*12,Calculator!$G$20),0))-F962,0)</f>
        <v>0</v>
      </c>
      <c r="H962" s="29">
        <f t="shared" ca="1" si="60"/>
        <v>5428.4720446166848</v>
      </c>
      <c r="I962" s="29">
        <f t="shared" ca="1" si="58"/>
        <v>0.96671419972625894</v>
      </c>
      <c r="J962" s="30">
        <f>Calculator!$G$40</f>
        <v>6.5000000000000002E-2</v>
      </c>
      <c r="K962" s="29">
        <f ca="1">IF(C962&gt;=Calculator!$G$27,IF(DAY($C962)=1,Calculator!$G$34/2,IF(DAY($C962)=15,Calculator!$G$34/2,0)),0)</f>
        <v>0</v>
      </c>
      <c r="L962" s="29">
        <f ca="1">IF(DAY($C962)=28,IF(H962=0,0,Calculator!$G$35),0)</f>
        <v>0</v>
      </c>
      <c r="M962" s="29">
        <f ca="1">IF(I962&gt;0,IF(DAY($C962)=1,SUM(INDIRECT("I"&amp;(ROW(C961)-DAY(C961))):I961),0),0)</f>
        <v>0</v>
      </c>
      <c r="N962" s="29">
        <f ca="1">IF(C962&lt;Calculator!$G$27,0,IF(C962=Calculator!$G$27,Calculator!$G$39,IF(H962-K962&lt;=0,IF(D962&gt;Calculator!$G$39,IF(H962-K962+E962+L962+M962+Calculator!$G$39&gt;Calculator!$G$39,Calculator!$G$39-(H962+E962+L962+M962-K962),Calculator!$G$39),D962),0)))</f>
        <v>0</v>
      </c>
    </row>
    <row r="963" spans="1:14" ht="15.75" thickBot="1">
      <c r="A963" s="33" t="str">
        <f ca="1">IF(C963=Calculator!$H$27,"F",IF(Daily!D963+Daily!H963=0,IF(D962+H962&gt;0,"L",""),""))</f>
        <v/>
      </c>
      <c r="B963" s="34">
        <v>962</v>
      </c>
      <c r="C963" s="19">
        <f t="shared" ref="C963:C1026" ca="1" si="61">C962+1</f>
        <v>46892</v>
      </c>
      <c r="D963" s="29">
        <f t="shared" ca="1" si="59"/>
        <v>204313.96140803408</v>
      </c>
      <c r="E963" s="29">
        <f ca="1">IF(C963&lt;Calculator!$D$26,0,IF(DAY($C963)=1,IF(D963-Calculator!$G$24&gt;0,Calculator!$G$24,D963),0))</f>
        <v>0</v>
      </c>
      <c r="F963" s="29">
        <f ca="1">IF(E963&gt;0,D963*Calculator!$G$22/12,0)</f>
        <v>0</v>
      </c>
      <c r="G963" s="29">
        <f ca="1">IF(E963&gt;0,(IFERROR(-PMT(Calculator!$G$22/12,Calculator!$G$23*12,Calculator!$G$20),0))-F963,0)</f>
        <v>0</v>
      </c>
      <c r="H963" s="29">
        <f t="shared" ca="1" si="60"/>
        <v>5428.4720446166848</v>
      </c>
      <c r="I963" s="29">
        <f t="shared" ref="I963:I1026" ca="1" si="62">H963*J963/365</f>
        <v>0.96671419972625894</v>
      </c>
      <c r="J963" s="30">
        <f>Calculator!$G$40</f>
        <v>6.5000000000000002E-2</v>
      </c>
      <c r="K963" s="29">
        <f ca="1">IF(C963&gt;=Calculator!$G$27,IF(DAY($C963)=1,Calculator!$G$34/2,IF(DAY($C963)=15,Calculator!$G$34/2,0)),0)</f>
        <v>0</v>
      </c>
      <c r="L963" s="29">
        <f ca="1">IF(DAY($C963)=28,IF(H963=0,0,Calculator!$G$35),0)</f>
        <v>0</v>
      </c>
      <c r="M963" s="29">
        <f ca="1">IF(I963&gt;0,IF(DAY($C963)=1,SUM(INDIRECT("I"&amp;(ROW(C962)-DAY(C962))):I962),0),0)</f>
        <v>0</v>
      </c>
      <c r="N963" s="29">
        <f ca="1">IF(C963&lt;Calculator!$G$27,0,IF(C963=Calculator!$G$27,Calculator!$G$39,IF(H963-K963&lt;=0,IF(D963&gt;Calculator!$G$39,IF(H963-K963+E963+L963+M963+Calculator!$G$39&gt;Calculator!$G$39,Calculator!$G$39-(H963+E963+L963+M963-K963),Calculator!$G$39),D963),0)))</f>
        <v>0</v>
      </c>
    </row>
    <row r="964" spans="1:14" ht="15.75" thickBot="1">
      <c r="A964" s="33" t="str">
        <f ca="1">IF(C964=Calculator!$H$27,"F",IF(Daily!D964+Daily!H964=0,IF(D963+H963&gt;0,"L",""),""))</f>
        <v/>
      </c>
      <c r="B964" s="34">
        <v>963</v>
      </c>
      <c r="C964" s="19">
        <f t="shared" ca="1" si="61"/>
        <v>46893</v>
      </c>
      <c r="D964" s="29">
        <f t="shared" ref="D964:D1027" ca="1" si="63">IF(((D963-G963)-N963)&lt;0,0,((D963-G963)-N963))</f>
        <v>204313.96140803408</v>
      </c>
      <c r="E964" s="29">
        <f ca="1">IF(C964&lt;Calculator!$D$26,0,IF(DAY($C964)=1,IF(D964-Calculator!$G$24&gt;0,Calculator!$G$24,D964),0))</f>
        <v>0</v>
      </c>
      <c r="F964" s="29">
        <f ca="1">IF(E964&gt;0,D964*Calculator!$G$22/12,0)</f>
        <v>0</v>
      </c>
      <c r="G964" s="29">
        <f ca="1">IF(E964&gt;0,(IFERROR(-PMT(Calculator!$G$22/12,Calculator!$G$23*12,Calculator!$G$20),0))-F964,0)</f>
        <v>0</v>
      </c>
      <c r="H964" s="29">
        <f t="shared" ref="H964:H1027" ca="1" si="64">IF((H963-K963+SUM(L963:N963)+E963)&lt;0,0,(H963-K963+SUM(L963:N963)+E963))</f>
        <v>5428.4720446166848</v>
      </c>
      <c r="I964" s="29">
        <f t="shared" ca="1" si="62"/>
        <v>0.96671419972625894</v>
      </c>
      <c r="J964" s="30">
        <f>Calculator!$G$40</f>
        <v>6.5000000000000002E-2</v>
      </c>
      <c r="K964" s="29">
        <f ca="1">IF(C964&gt;=Calculator!$G$27,IF(DAY($C964)=1,Calculator!$G$34/2,IF(DAY($C964)=15,Calculator!$G$34/2,0)),0)</f>
        <v>0</v>
      </c>
      <c r="L964" s="29">
        <f ca="1">IF(DAY($C964)=28,IF(H964=0,0,Calculator!$G$35),0)</f>
        <v>0</v>
      </c>
      <c r="M964" s="29">
        <f ca="1">IF(I964&gt;0,IF(DAY($C964)=1,SUM(INDIRECT("I"&amp;(ROW(C963)-DAY(C963))):I963),0),0)</f>
        <v>0</v>
      </c>
      <c r="N964" s="29">
        <f ca="1">IF(C964&lt;Calculator!$G$27,0,IF(C964=Calculator!$G$27,Calculator!$G$39,IF(H964-K964&lt;=0,IF(D964&gt;Calculator!$G$39,IF(H964-K964+E964+L964+M964+Calculator!$G$39&gt;Calculator!$G$39,Calculator!$G$39-(H964+E964+L964+M964-K964),Calculator!$G$39),D964),0)))</f>
        <v>0</v>
      </c>
    </row>
    <row r="965" spans="1:14" ht="15.75" thickBot="1">
      <c r="A965" s="33" t="str">
        <f ca="1">IF(C965=Calculator!$H$27,"F",IF(Daily!D965+Daily!H965=0,IF(D964+H964&gt;0,"L",""),""))</f>
        <v/>
      </c>
      <c r="B965" s="34">
        <v>964</v>
      </c>
      <c r="C965" s="19">
        <f t="shared" ca="1" si="61"/>
        <v>46894</v>
      </c>
      <c r="D965" s="29">
        <f t="shared" ca="1" si="63"/>
        <v>204313.96140803408</v>
      </c>
      <c r="E965" s="29">
        <f ca="1">IF(C965&lt;Calculator!$D$26,0,IF(DAY($C965)=1,IF(D965-Calculator!$G$24&gt;0,Calculator!$G$24,D965),0))</f>
        <v>0</v>
      </c>
      <c r="F965" s="29">
        <f ca="1">IF(E965&gt;0,D965*Calculator!$G$22/12,0)</f>
        <v>0</v>
      </c>
      <c r="G965" s="29">
        <f ca="1">IF(E965&gt;0,(IFERROR(-PMT(Calculator!$G$22/12,Calculator!$G$23*12,Calculator!$G$20),0))-F965,0)</f>
        <v>0</v>
      </c>
      <c r="H965" s="29">
        <f t="shared" ca="1" si="64"/>
        <v>5428.4720446166848</v>
      </c>
      <c r="I965" s="29">
        <f t="shared" ca="1" si="62"/>
        <v>0.96671419972625894</v>
      </c>
      <c r="J965" s="30">
        <f>Calculator!$G$40</f>
        <v>6.5000000000000002E-2</v>
      </c>
      <c r="K965" s="29">
        <f ca="1">IF(C965&gt;=Calculator!$G$27,IF(DAY($C965)=1,Calculator!$G$34/2,IF(DAY($C965)=15,Calculator!$G$34/2,0)),0)</f>
        <v>0</v>
      </c>
      <c r="L965" s="29">
        <f ca="1">IF(DAY($C965)=28,IF(H965=0,0,Calculator!$G$35),0)</f>
        <v>0</v>
      </c>
      <c r="M965" s="29">
        <f ca="1">IF(I965&gt;0,IF(DAY($C965)=1,SUM(INDIRECT("I"&amp;(ROW(C964)-DAY(C964))):I964),0),0)</f>
        <v>0</v>
      </c>
      <c r="N965" s="29">
        <f ca="1">IF(C965&lt;Calculator!$G$27,0,IF(C965=Calculator!$G$27,Calculator!$G$39,IF(H965-K965&lt;=0,IF(D965&gt;Calculator!$G$39,IF(H965-K965+E965+L965+M965+Calculator!$G$39&gt;Calculator!$G$39,Calculator!$G$39-(H965+E965+L965+M965-K965),Calculator!$G$39),D965),0)))</f>
        <v>0</v>
      </c>
    </row>
    <row r="966" spans="1:14" ht="15.75" thickBot="1">
      <c r="A966" s="33" t="str">
        <f ca="1">IF(C966=Calculator!$H$27,"F",IF(Daily!D966+Daily!H966=0,IF(D965+H965&gt;0,"L",""),""))</f>
        <v/>
      </c>
      <c r="B966" s="34">
        <v>965</v>
      </c>
      <c r="C966" s="19">
        <f t="shared" ca="1" si="61"/>
        <v>46895</v>
      </c>
      <c r="D966" s="29">
        <f t="shared" ca="1" si="63"/>
        <v>204313.96140803408</v>
      </c>
      <c r="E966" s="29">
        <f ca="1">IF(C966&lt;Calculator!$D$26,0,IF(DAY($C966)=1,IF(D966-Calculator!$G$24&gt;0,Calculator!$G$24,D966),0))</f>
        <v>0</v>
      </c>
      <c r="F966" s="29">
        <f ca="1">IF(E966&gt;0,D966*Calculator!$G$22/12,0)</f>
        <v>0</v>
      </c>
      <c r="G966" s="29">
        <f ca="1">IF(E966&gt;0,(IFERROR(-PMT(Calculator!$G$22/12,Calculator!$G$23*12,Calculator!$G$20),0))-F966,0)</f>
        <v>0</v>
      </c>
      <c r="H966" s="29">
        <f t="shared" ca="1" si="64"/>
        <v>5428.4720446166848</v>
      </c>
      <c r="I966" s="29">
        <f t="shared" ca="1" si="62"/>
        <v>0.96671419972625894</v>
      </c>
      <c r="J966" s="30">
        <f>Calculator!$G$40</f>
        <v>6.5000000000000002E-2</v>
      </c>
      <c r="K966" s="29">
        <f ca="1">IF(C966&gt;=Calculator!$G$27,IF(DAY($C966)=1,Calculator!$G$34/2,IF(DAY($C966)=15,Calculator!$G$34/2,0)),0)</f>
        <v>0</v>
      </c>
      <c r="L966" s="29">
        <f ca="1">IF(DAY($C966)=28,IF(H966=0,0,Calculator!$G$35),0)</f>
        <v>0</v>
      </c>
      <c r="M966" s="29">
        <f ca="1">IF(I966&gt;0,IF(DAY($C966)=1,SUM(INDIRECT("I"&amp;(ROW(C965)-DAY(C965))):I965),0),0)</f>
        <v>0</v>
      </c>
      <c r="N966" s="29">
        <f ca="1">IF(C966&lt;Calculator!$G$27,0,IF(C966=Calculator!$G$27,Calculator!$G$39,IF(H966-K966&lt;=0,IF(D966&gt;Calculator!$G$39,IF(H966-K966+E966+L966+M966+Calculator!$G$39&gt;Calculator!$G$39,Calculator!$G$39-(H966+E966+L966+M966-K966),Calculator!$G$39),D966),0)))</f>
        <v>0</v>
      </c>
    </row>
    <row r="967" spans="1:14" ht="15.75" thickBot="1">
      <c r="A967" s="33" t="str">
        <f ca="1">IF(C967=Calculator!$H$27,"F",IF(Daily!D967+Daily!H967=0,IF(D966+H966&gt;0,"L",""),""))</f>
        <v/>
      </c>
      <c r="B967" s="34">
        <v>966</v>
      </c>
      <c r="C967" s="19">
        <f t="shared" ca="1" si="61"/>
        <v>46896</v>
      </c>
      <c r="D967" s="29">
        <f t="shared" ca="1" si="63"/>
        <v>204313.96140803408</v>
      </c>
      <c r="E967" s="29">
        <f ca="1">IF(C967&lt;Calculator!$D$26,0,IF(DAY($C967)=1,IF(D967-Calculator!$G$24&gt;0,Calculator!$G$24,D967),0))</f>
        <v>0</v>
      </c>
      <c r="F967" s="29">
        <f ca="1">IF(E967&gt;0,D967*Calculator!$G$22/12,0)</f>
        <v>0</v>
      </c>
      <c r="G967" s="29">
        <f ca="1">IF(E967&gt;0,(IFERROR(-PMT(Calculator!$G$22/12,Calculator!$G$23*12,Calculator!$G$20),0))-F967,0)</f>
        <v>0</v>
      </c>
      <c r="H967" s="29">
        <f t="shared" ca="1" si="64"/>
        <v>5428.4720446166848</v>
      </c>
      <c r="I967" s="29">
        <f t="shared" ca="1" si="62"/>
        <v>0.96671419972625894</v>
      </c>
      <c r="J967" s="30">
        <f>Calculator!$G$40</f>
        <v>6.5000000000000002E-2</v>
      </c>
      <c r="K967" s="29">
        <f ca="1">IF(C967&gt;=Calculator!$G$27,IF(DAY($C967)=1,Calculator!$G$34/2,IF(DAY($C967)=15,Calculator!$G$34/2,0)),0)</f>
        <v>0</v>
      </c>
      <c r="L967" s="29">
        <f ca="1">IF(DAY($C967)=28,IF(H967=0,0,Calculator!$G$35),0)</f>
        <v>0</v>
      </c>
      <c r="M967" s="29">
        <f ca="1">IF(I967&gt;0,IF(DAY($C967)=1,SUM(INDIRECT("I"&amp;(ROW(C966)-DAY(C966))):I966),0),0)</f>
        <v>0</v>
      </c>
      <c r="N967" s="29">
        <f ca="1">IF(C967&lt;Calculator!$G$27,0,IF(C967=Calculator!$G$27,Calculator!$G$39,IF(H967-K967&lt;=0,IF(D967&gt;Calculator!$G$39,IF(H967-K967+E967+L967+M967+Calculator!$G$39&gt;Calculator!$G$39,Calculator!$G$39-(H967+E967+L967+M967-K967),Calculator!$G$39),D967),0)))</f>
        <v>0</v>
      </c>
    </row>
    <row r="968" spans="1:14" ht="15.75" thickBot="1">
      <c r="A968" s="33" t="str">
        <f ca="1">IF(C968=Calculator!$H$27,"F",IF(Daily!D968+Daily!H968=0,IF(D967+H967&gt;0,"L",""),""))</f>
        <v/>
      </c>
      <c r="B968" s="34">
        <v>967</v>
      </c>
      <c r="C968" s="19">
        <f t="shared" ca="1" si="61"/>
        <v>46897</v>
      </c>
      <c r="D968" s="29">
        <f t="shared" ca="1" si="63"/>
        <v>204313.96140803408</v>
      </c>
      <c r="E968" s="29">
        <f ca="1">IF(C968&lt;Calculator!$D$26,0,IF(DAY($C968)=1,IF(D968-Calculator!$G$24&gt;0,Calculator!$G$24,D968),0))</f>
        <v>0</v>
      </c>
      <c r="F968" s="29">
        <f ca="1">IF(E968&gt;0,D968*Calculator!$G$22/12,0)</f>
        <v>0</v>
      </c>
      <c r="G968" s="29">
        <f ca="1">IF(E968&gt;0,(IFERROR(-PMT(Calculator!$G$22/12,Calculator!$G$23*12,Calculator!$G$20),0))-F968,0)</f>
        <v>0</v>
      </c>
      <c r="H968" s="29">
        <f t="shared" ca="1" si="64"/>
        <v>5428.4720446166848</v>
      </c>
      <c r="I968" s="29">
        <f t="shared" ca="1" si="62"/>
        <v>0.96671419972625894</v>
      </c>
      <c r="J968" s="30">
        <f>Calculator!$G$40</f>
        <v>6.5000000000000002E-2</v>
      </c>
      <c r="K968" s="29">
        <f ca="1">IF(C968&gt;=Calculator!$G$27,IF(DAY($C968)=1,Calculator!$G$34/2,IF(DAY($C968)=15,Calculator!$G$34/2,0)),0)</f>
        <v>0</v>
      </c>
      <c r="L968" s="29">
        <f ca="1">IF(DAY($C968)=28,IF(H968=0,0,Calculator!$G$35),0)</f>
        <v>0</v>
      </c>
      <c r="M968" s="29">
        <f ca="1">IF(I968&gt;0,IF(DAY($C968)=1,SUM(INDIRECT("I"&amp;(ROW(C967)-DAY(C967))):I967),0),0)</f>
        <v>0</v>
      </c>
      <c r="N968" s="29">
        <f ca="1">IF(C968&lt;Calculator!$G$27,0,IF(C968=Calculator!$G$27,Calculator!$G$39,IF(H968-K968&lt;=0,IF(D968&gt;Calculator!$G$39,IF(H968-K968+E968+L968+M968+Calculator!$G$39&gt;Calculator!$G$39,Calculator!$G$39-(H968+E968+L968+M968-K968),Calculator!$G$39),D968),0)))</f>
        <v>0</v>
      </c>
    </row>
    <row r="969" spans="1:14" ht="15.75" thickBot="1">
      <c r="A969" s="33" t="str">
        <f ca="1">IF(C969=Calculator!$H$27,"F",IF(Daily!D969+Daily!H969=0,IF(D968+H968&gt;0,"L",""),""))</f>
        <v/>
      </c>
      <c r="B969" s="34">
        <v>968</v>
      </c>
      <c r="C969" s="19">
        <f t="shared" ca="1" si="61"/>
        <v>46898</v>
      </c>
      <c r="D969" s="29">
        <f t="shared" ca="1" si="63"/>
        <v>204313.96140803408</v>
      </c>
      <c r="E969" s="29">
        <f ca="1">IF(C969&lt;Calculator!$D$26,0,IF(DAY($C969)=1,IF(D969-Calculator!$G$24&gt;0,Calculator!$G$24,D969),0))</f>
        <v>0</v>
      </c>
      <c r="F969" s="29">
        <f ca="1">IF(E969&gt;0,D969*Calculator!$G$22/12,0)</f>
        <v>0</v>
      </c>
      <c r="G969" s="29">
        <f ca="1">IF(E969&gt;0,(IFERROR(-PMT(Calculator!$G$22/12,Calculator!$G$23*12,Calculator!$G$20),0))-F969,0)</f>
        <v>0</v>
      </c>
      <c r="H969" s="29">
        <f t="shared" ca="1" si="64"/>
        <v>5428.4720446166848</v>
      </c>
      <c r="I969" s="29">
        <f t="shared" ca="1" si="62"/>
        <v>0.96671419972625894</v>
      </c>
      <c r="J969" s="30">
        <f>Calculator!$G$40</f>
        <v>6.5000000000000002E-2</v>
      </c>
      <c r="K969" s="29">
        <f ca="1">IF(C969&gt;=Calculator!$G$27,IF(DAY($C969)=1,Calculator!$G$34/2,IF(DAY($C969)=15,Calculator!$G$34/2,0)),0)</f>
        <v>0</v>
      </c>
      <c r="L969" s="29">
        <f ca="1">IF(DAY($C969)=28,IF(H969=0,0,Calculator!$G$35),0)</f>
        <v>0</v>
      </c>
      <c r="M969" s="29">
        <f ca="1">IF(I969&gt;0,IF(DAY($C969)=1,SUM(INDIRECT("I"&amp;(ROW(C968)-DAY(C968))):I968),0),0)</f>
        <v>0</v>
      </c>
      <c r="N969" s="29">
        <f ca="1">IF(C969&lt;Calculator!$G$27,0,IF(C969=Calculator!$G$27,Calculator!$G$39,IF(H969-K969&lt;=0,IF(D969&gt;Calculator!$G$39,IF(H969-K969+E969+L969+M969+Calculator!$G$39&gt;Calculator!$G$39,Calculator!$G$39-(H969+E969+L969+M969-K969),Calculator!$G$39),D969),0)))</f>
        <v>0</v>
      </c>
    </row>
    <row r="970" spans="1:14" ht="15.75" thickBot="1">
      <c r="A970" s="33" t="str">
        <f ca="1">IF(C970=Calculator!$H$27,"F",IF(Daily!D970+Daily!H970=0,IF(D969+H969&gt;0,"L",""),""))</f>
        <v/>
      </c>
      <c r="B970" s="34">
        <v>969</v>
      </c>
      <c r="C970" s="19">
        <f t="shared" ca="1" si="61"/>
        <v>46899</v>
      </c>
      <c r="D970" s="29">
        <f t="shared" ca="1" si="63"/>
        <v>204313.96140803408</v>
      </c>
      <c r="E970" s="29">
        <f ca="1">IF(C970&lt;Calculator!$D$26,0,IF(DAY($C970)=1,IF(D970-Calculator!$G$24&gt;0,Calculator!$G$24,D970),0))</f>
        <v>0</v>
      </c>
      <c r="F970" s="29">
        <f ca="1">IF(E970&gt;0,D970*Calculator!$G$22/12,0)</f>
        <v>0</v>
      </c>
      <c r="G970" s="29">
        <f ca="1">IF(E970&gt;0,(IFERROR(-PMT(Calculator!$G$22/12,Calculator!$G$23*12,Calculator!$G$20),0))-F970,0)</f>
        <v>0</v>
      </c>
      <c r="H970" s="29">
        <f t="shared" ca="1" si="64"/>
        <v>5428.4720446166848</v>
      </c>
      <c r="I970" s="29">
        <f t="shared" ca="1" si="62"/>
        <v>0.96671419972625894</v>
      </c>
      <c r="J970" s="30">
        <f>Calculator!$G$40</f>
        <v>6.5000000000000002E-2</v>
      </c>
      <c r="K970" s="29">
        <f ca="1">IF(C970&gt;=Calculator!$G$27,IF(DAY($C970)=1,Calculator!$G$34/2,IF(DAY($C970)=15,Calculator!$G$34/2,0)),0)</f>
        <v>0</v>
      </c>
      <c r="L970" s="29">
        <f ca="1">IF(DAY($C970)=28,IF(H970=0,0,Calculator!$G$35),0)</f>
        <v>0</v>
      </c>
      <c r="M970" s="29">
        <f ca="1">IF(I970&gt;0,IF(DAY($C970)=1,SUM(INDIRECT("I"&amp;(ROW(C969)-DAY(C969))):I969),0),0)</f>
        <v>0</v>
      </c>
      <c r="N970" s="29">
        <f ca="1">IF(C970&lt;Calculator!$G$27,0,IF(C970=Calculator!$G$27,Calculator!$G$39,IF(H970-K970&lt;=0,IF(D970&gt;Calculator!$G$39,IF(H970-K970+E970+L970+M970+Calculator!$G$39&gt;Calculator!$G$39,Calculator!$G$39-(H970+E970+L970+M970-K970),Calculator!$G$39),D970),0)))</f>
        <v>0</v>
      </c>
    </row>
    <row r="971" spans="1:14" ht="15.75" thickBot="1">
      <c r="A971" s="33" t="str">
        <f ca="1">IF(C971=Calculator!$H$27,"F",IF(Daily!D971+Daily!H971=0,IF(D970+H970&gt;0,"L",""),""))</f>
        <v/>
      </c>
      <c r="B971" s="34">
        <v>970</v>
      </c>
      <c r="C971" s="19">
        <f t="shared" ca="1" si="61"/>
        <v>46900</v>
      </c>
      <c r="D971" s="29">
        <f t="shared" ca="1" si="63"/>
        <v>204313.96140803408</v>
      </c>
      <c r="E971" s="29">
        <f ca="1">IF(C971&lt;Calculator!$D$26,0,IF(DAY($C971)=1,IF(D971-Calculator!$G$24&gt;0,Calculator!$G$24,D971),0))</f>
        <v>0</v>
      </c>
      <c r="F971" s="29">
        <f ca="1">IF(E971&gt;0,D971*Calculator!$G$22/12,0)</f>
        <v>0</v>
      </c>
      <c r="G971" s="29">
        <f ca="1">IF(E971&gt;0,(IFERROR(-PMT(Calculator!$G$22/12,Calculator!$G$23*12,Calculator!$G$20),0))-F971,0)</f>
        <v>0</v>
      </c>
      <c r="H971" s="29">
        <f t="shared" ca="1" si="64"/>
        <v>5428.4720446166848</v>
      </c>
      <c r="I971" s="29">
        <f t="shared" ca="1" si="62"/>
        <v>0.96671419972625894</v>
      </c>
      <c r="J971" s="30">
        <f>Calculator!$G$40</f>
        <v>6.5000000000000002E-2</v>
      </c>
      <c r="K971" s="29">
        <f ca="1">IF(C971&gt;=Calculator!$G$27,IF(DAY($C971)=1,Calculator!$G$34/2,IF(DAY($C971)=15,Calculator!$G$34/2,0)),0)</f>
        <v>0</v>
      </c>
      <c r="L971" s="29">
        <f ca="1">IF(DAY($C971)=28,IF(H971=0,0,Calculator!$G$35),0)</f>
        <v>0</v>
      </c>
      <c r="M971" s="29">
        <f ca="1">IF(I971&gt;0,IF(DAY($C971)=1,SUM(INDIRECT("I"&amp;(ROW(C970)-DAY(C970))):I970),0),0)</f>
        <v>0</v>
      </c>
      <c r="N971" s="29">
        <f ca="1">IF(C971&lt;Calculator!$G$27,0,IF(C971=Calculator!$G$27,Calculator!$G$39,IF(H971-K971&lt;=0,IF(D971&gt;Calculator!$G$39,IF(H971-K971+E971+L971+M971+Calculator!$G$39&gt;Calculator!$G$39,Calculator!$G$39-(H971+E971+L971+M971-K971),Calculator!$G$39),D971),0)))</f>
        <v>0</v>
      </c>
    </row>
    <row r="972" spans="1:14" ht="15.75" thickBot="1">
      <c r="A972" s="33" t="str">
        <f ca="1">IF(C972=Calculator!$H$27,"F",IF(Daily!D972+Daily!H972=0,IF(D971+H971&gt;0,"L",""),""))</f>
        <v/>
      </c>
      <c r="B972" s="34">
        <v>971</v>
      </c>
      <c r="C972" s="19">
        <f t="shared" ca="1" si="61"/>
        <v>46901</v>
      </c>
      <c r="D972" s="29">
        <f t="shared" ca="1" si="63"/>
        <v>204313.96140803408</v>
      </c>
      <c r="E972" s="29">
        <f ca="1">IF(C972&lt;Calculator!$D$26,0,IF(DAY($C972)=1,IF(D972-Calculator!$G$24&gt;0,Calculator!$G$24,D972),0))</f>
        <v>0</v>
      </c>
      <c r="F972" s="29">
        <f ca="1">IF(E972&gt;0,D972*Calculator!$G$22/12,0)</f>
        <v>0</v>
      </c>
      <c r="G972" s="29">
        <f ca="1">IF(E972&gt;0,(IFERROR(-PMT(Calculator!$G$22/12,Calculator!$G$23*12,Calculator!$G$20),0))-F972,0)</f>
        <v>0</v>
      </c>
      <c r="H972" s="29">
        <f t="shared" ca="1" si="64"/>
        <v>5428.4720446166848</v>
      </c>
      <c r="I972" s="29">
        <f t="shared" ca="1" si="62"/>
        <v>0.96671419972625894</v>
      </c>
      <c r="J972" s="30">
        <f>Calculator!$G$40</f>
        <v>6.5000000000000002E-2</v>
      </c>
      <c r="K972" s="29">
        <f ca="1">IF(C972&gt;=Calculator!$G$27,IF(DAY($C972)=1,Calculator!$G$34/2,IF(DAY($C972)=15,Calculator!$G$34/2,0)),0)</f>
        <v>0</v>
      </c>
      <c r="L972" s="29">
        <f ca="1">IF(DAY($C972)=28,IF(H972=0,0,Calculator!$G$35),0)</f>
        <v>5000</v>
      </c>
      <c r="M972" s="29">
        <f ca="1">IF(I972&gt;0,IF(DAY($C972)=1,SUM(INDIRECT("I"&amp;(ROW(C971)-DAY(C971))):I971),0),0)</f>
        <v>0</v>
      </c>
      <c r="N972" s="29">
        <f ca="1">IF(C972&lt;Calculator!$G$27,0,IF(C972=Calculator!$G$27,Calculator!$G$39,IF(H972-K972&lt;=0,IF(D972&gt;Calculator!$G$39,IF(H972-K972+E972+L972+M972+Calculator!$G$39&gt;Calculator!$G$39,Calculator!$G$39-(H972+E972+L972+M972-K972),Calculator!$G$39),D972),0)))</f>
        <v>0</v>
      </c>
    </row>
    <row r="973" spans="1:14" ht="15.75" thickBot="1">
      <c r="A973" s="33" t="str">
        <f ca="1">IF(C973=Calculator!$H$27,"F",IF(Daily!D973+Daily!H973=0,IF(D972+H972&gt;0,"L",""),""))</f>
        <v/>
      </c>
      <c r="B973" s="34">
        <v>972</v>
      </c>
      <c r="C973" s="19">
        <f t="shared" ca="1" si="61"/>
        <v>46902</v>
      </c>
      <c r="D973" s="29">
        <f t="shared" ca="1" si="63"/>
        <v>204313.96140803408</v>
      </c>
      <c r="E973" s="29">
        <f ca="1">IF(C973&lt;Calculator!$D$26,0,IF(DAY($C973)=1,IF(D973-Calculator!$G$24&gt;0,Calculator!$G$24,D973),0))</f>
        <v>0</v>
      </c>
      <c r="F973" s="29">
        <f ca="1">IF(E973&gt;0,D973*Calculator!$G$22/12,0)</f>
        <v>0</v>
      </c>
      <c r="G973" s="29">
        <f ca="1">IF(E973&gt;0,(IFERROR(-PMT(Calculator!$G$22/12,Calculator!$G$23*12,Calculator!$G$20),0))-F973,0)</f>
        <v>0</v>
      </c>
      <c r="H973" s="29">
        <f t="shared" ca="1" si="64"/>
        <v>10428.472044616685</v>
      </c>
      <c r="I973" s="29">
        <f t="shared" ca="1" si="62"/>
        <v>1.8571251586303685</v>
      </c>
      <c r="J973" s="30">
        <f>Calculator!$G$40</f>
        <v>6.5000000000000002E-2</v>
      </c>
      <c r="K973" s="29">
        <f ca="1">IF(C973&gt;=Calculator!$G$27,IF(DAY($C973)=1,Calculator!$G$34/2,IF(DAY($C973)=15,Calculator!$G$34/2,0)),0)</f>
        <v>0</v>
      </c>
      <c r="L973" s="29">
        <f ca="1">IF(DAY($C973)=28,IF(H973=0,0,Calculator!$G$35),0)</f>
        <v>0</v>
      </c>
      <c r="M973" s="29">
        <f ca="1">IF(I973&gt;0,IF(DAY($C973)=1,SUM(INDIRECT("I"&amp;(ROW(C972)-DAY(C972))):I972),0),0)</f>
        <v>0</v>
      </c>
      <c r="N973" s="29">
        <f ca="1">IF(C973&lt;Calculator!$G$27,0,IF(C973=Calculator!$G$27,Calculator!$G$39,IF(H973-K973&lt;=0,IF(D973&gt;Calculator!$G$39,IF(H973-K973+E973+L973+M973+Calculator!$G$39&gt;Calculator!$G$39,Calculator!$G$39-(H973+E973+L973+M973-K973),Calculator!$G$39),D973),0)))</f>
        <v>0</v>
      </c>
    </row>
    <row r="974" spans="1:14" ht="15.75" thickBot="1">
      <c r="A974" s="33" t="str">
        <f ca="1">IF(C974=Calculator!$H$27,"F",IF(Daily!D974+Daily!H974=0,IF(D973+H973&gt;0,"L",""),""))</f>
        <v/>
      </c>
      <c r="B974" s="34">
        <v>973</v>
      </c>
      <c r="C974" s="19">
        <f t="shared" ca="1" si="61"/>
        <v>46903</v>
      </c>
      <c r="D974" s="29">
        <f t="shared" ca="1" si="63"/>
        <v>204313.96140803408</v>
      </c>
      <c r="E974" s="29">
        <f ca="1">IF(C974&lt;Calculator!$D$26,0,IF(DAY($C974)=1,IF(D974-Calculator!$G$24&gt;0,Calculator!$G$24,D974),0))</f>
        <v>0</v>
      </c>
      <c r="F974" s="29">
        <f ca="1">IF(E974&gt;0,D974*Calculator!$G$22/12,0)</f>
        <v>0</v>
      </c>
      <c r="G974" s="29">
        <f ca="1">IF(E974&gt;0,(IFERROR(-PMT(Calculator!$G$22/12,Calculator!$G$23*12,Calculator!$G$20),0))-F974,0)</f>
        <v>0</v>
      </c>
      <c r="H974" s="29">
        <f t="shared" ca="1" si="64"/>
        <v>10428.472044616685</v>
      </c>
      <c r="I974" s="29">
        <f t="shared" ca="1" si="62"/>
        <v>1.8571251586303685</v>
      </c>
      <c r="J974" s="30">
        <f>Calculator!$G$40</f>
        <v>6.5000000000000002E-2</v>
      </c>
      <c r="K974" s="29">
        <f ca="1">IF(C974&gt;=Calculator!$G$27,IF(DAY($C974)=1,Calculator!$G$34/2,IF(DAY($C974)=15,Calculator!$G$34/2,0)),0)</f>
        <v>0</v>
      </c>
      <c r="L974" s="29">
        <f ca="1">IF(DAY($C974)=28,IF(H974=0,0,Calculator!$G$35),0)</f>
        <v>0</v>
      </c>
      <c r="M974" s="29">
        <f ca="1">IF(I974&gt;0,IF(DAY($C974)=1,SUM(INDIRECT("I"&amp;(ROW(C973)-DAY(C973))):I973),0),0)</f>
        <v>0</v>
      </c>
      <c r="N974" s="29">
        <f ca="1">IF(C974&lt;Calculator!$G$27,0,IF(C974=Calculator!$G$27,Calculator!$G$39,IF(H974-K974&lt;=0,IF(D974&gt;Calculator!$G$39,IF(H974-K974+E974+L974+M974+Calculator!$G$39&gt;Calculator!$G$39,Calculator!$G$39-(H974+E974+L974+M974-K974),Calculator!$G$39),D974),0)))</f>
        <v>0</v>
      </c>
    </row>
    <row r="975" spans="1:14" ht="15.75" thickBot="1">
      <c r="A975" s="33" t="str">
        <f ca="1">IF(C975=Calculator!$H$27,"F",IF(Daily!D975+Daily!H975=0,IF(D974+H974&gt;0,"L",""),""))</f>
        <v/>
      </c>
      <c r="B975" s="34">
        <v>974</v>
      </c>
      <c r="C975" s="19">
        <f t="shared" ca="1" si="61"/>
        <v>46904</v>
      </c>
      <c r="D975" s="29">
        <f t="shared" ca="1" si="63"/>
        <v>204313.96140803408</v>
      </c>
      <c r="E975" s="29">
        <f ca="1">IF(C975&lt;Calculator!$D$26,0,IF(DAY($C975)=1,IF(D975-Calculator!$G$24&gt;0,Calculator!$G$24,D975),0))</f>
        <v>0</v>
      </c>
      <c r="F975" s="29">
        <f ca="1">IF(E975&gt;0,D975*Calculator!$G$22/12,0)</f>
        <v>0</v>
      </c>
      <c r="G975" s="29">
        <f ca="1">IF(E975&gt;0,(IFERROR(-PMT(Calculator!$G$22/12,Calculator!$G$23*12,Calculator!$G$20),0))-F975,0)</f>
        <v>0</v>
      </c>
      <c r="H975" s="29">
        <f t="shared" ca="1" si="64"/>
        <v>10428.472044616685</v>
      </c>
      <c r="I975" s="29">
        <f t="shared" ca="1" si="62"/>
        <v>1.8571251586303685</v>
      </c>
      <c r="J975" s="30">
        <f>Calculator!$G$40</f>
        <v>6.5000000000000002E-2</v>
      </c>
      <c r="K975" s="29">
        <f ca="1">IF(C975&gt;=Calculator!$G$27,IF(DAY($C975)=1,Calculator!$G$34/2,IF(DAY($C975)=15,Calculator!$G$34/2,0)),0)</f>
        <v>0</v>
      </c>
      <c r="L975" s="29">
        <f ca="1">IF(DAY($C975)=28,IF(H975=0,0,Calculator!$G$35),0)</f>
        <v>0</v>
      </c>
      <c r="M975" s="29">
        <f ca="1">IF(I975&gt;0,IF(DAY($C975)=1,SUM(INDIRECT("I"&amp;(ROW(C974)-DAY(C974))):I974),0),0)</f>
        <v>0</v>
      </c>
      <c r="N975" s="29">
        <f ca="1">IF(C975&lt;Calculator!$G$27,0,IF(C975=Calculator!$G$27,Calculator!$G$39,IF(H975-K975&lt;=0,IF(D975&gt;Calculator!$G$39,IF(H975-K975+E975+L975+M975+Calculator!$G$39&gt;Calculator!$G$39,Calculator!$G$39-(H975+E975+L975+M975-K975),Calculator!$G$39),D975),0)))</f>
        <v>0</v>
      </c>
    </row>
    <row r="976" spans="1:14" ht="15.75" thickBot="1">
      <c r="A976" s="33" t="str">
        <f ca="1">IF(C976=Calculator!$H$27,"F",IF(Daily!D976+Daily!H976=0,IF(D975+H975&gt;0,"L",""),""))</f>
        <v/>
      </c>
      <c r="B976" s="34">
        <v>975</v>
      </c>
      <c r="C976" s="19">
        <f t="shared" ca="1" si="61"/>
        <v>46905</v>
      </c>
      <c r="D976" s="29">
        <f t="shared" ca="1" si="63"/>
        <v>204313.96140803408</v>
      </c>
      <c r="E976" s="29">
        <f ca="1">IF(C976&lt;Calculator!$D$26,0,IF(DAY($C976)=1,IF(D976-Calculator!$G$24&gt;0,Calculator!$G$24,D976),0))</f>
        <v>1878.8756805424866</v>
      </c>
      <c r="F976" s="29">
        <f ca="1">IF(E976&gt;0,D976*Calculator!$G$22/12,0)</f>
        <v>851.30817253347539</v>
      </c>
      <c r="G976" s="29">
        <f ca="1">IF(E976&gt;0,(IFERROR(-PMT(Calculator!$G$22/12,Calculator!$G$23*12,Calculator!$G$20),0))-F976,0)</f>
        <v>1027.5675080090114</v>
      </c>
      <c r="H976" s="29">
        <f t="shared" ca="1" si="64"/>
        <v>10428.472044616685</v>
      </c>
      <c r="I976" s="29">
        <f t="shared" ca="1" si="62"/>
        <v>1.8571251586303685</v>
      </c>
      <c r="J976" s="30">
        <f>Calculator!$G$40</f>
        <v>6.5000000000000002E-2</v>
      </c>
      <c r="K976" s="29">
        <f ca="1">IF(C976&gt;=Calculator!$G$27,IF(DAY($C976)=1,Calculator!$G$34/2,IF(DAY($C976)=15,Calculator!$G$34/2,0)),0)</f>
        <v>4500</v>
      </c>
      <c r="L976" s="29">
        <f ca="1">IF(DAY($C976)=28,IF(H976=0,0,Calculator!$G$35),0)</f>
        <v>0</v>
      </c>
      <c r="M976" s="29">
        <f ca="1">IF(I976&gt;0,IF(DAY($C976)=1,SUM(INDIRECT("I"&amp;(ROW(C975)-DAY(C975))):I975),0),0)</f>
        <v>47.341295779482813</v>
      </c>
      <c r="N976" s="29">
        <f ca="1">IF(C976&lt;Calculator!$G$27,0,IF(C976=Calculator!$G$27,Calculator!$G$39,IF(H976-K976&lt;=0,IF(D976&gt;Calculator!$G$39,IF(H976-K976+E976+L976+M976+Calculator!$G$39&gt;Calculator!$G$39,Calculator!$G$39-(H976+E976+L976+M976-K976),Calculator!$G$39),D976),0)))</f>
        <v>0</v>
      </c>
    </row>
    <row r="977" spans="1:14" ht="15.75" thickBot="1">
      <c r="A977" s="33" t="str">
        <f ca="1">IF(C977=Calculator!$H$27,"F",IF(Daily!D977+Daily!H977=0,IF(D976+H976&gt;0,"L",""),""))</f>
        <v/>
      </c>
      <c r="B977" s="34">
        <v>976</v>
      </c>
      <c r="C977" s="19">
        <f t="shared" ca="1" si="61"/>
        <v>46906</v>
      </c>
      <c r="D977" s="29">
        <f t="shared" ca="1" si="63"/>
        <v>203286.39390002508</v>
      </c>
      <c r="E977" s="29">
        <f ca="1">IF(C977&lt;Calculator!$D$26,0,IF(DAY($C977)=1,IF(D977-Calculator!$G$24&gt;0,Calculator!$G$24,D977),0))</f>
        <v>0</v>
      </c>
      <c r="F977" s="29">
        <f ca="1">IF(E977&gt;0,D977*Calculator!$G$22/12,0)</f>
        <v>0</v>
      </c>
      <c r="G977" s="29">
        <f ca="1">IF(E977&gt;0,(IFERROR(-PMT(Calculator!$G$22/12,Calculator!$G$23*12,Calculator!$G$20),0))-F977,0)</f>
        <v>0</v>
      </c>
      <c r="H977" s="29">
        <f t="shared" ca="1" si="64"/>
        <v>7854.6890209386538</v>
      </c>
      <c r="I977" s="29">
        <f t="shared" ca="1" si="62"/>
        <v>1.3987802366055138</v>
      </c>
      <c r="J977" s="30">
        <f>Calculator!$G$40</f>
        <v>6.5000000000000002E-2</v>
      </c>
      <c r="K977" s="29">
        <f ca="1">IF(C977&gt;=Calculator!$G$27,IF(DAY($C977)=1,Calculator!$G$34/2,IF(DAY($C977)=15,Calculator!$G$34/2,0)),0)</f>
        <v>0</v>
      </c>
      <c r="L977" s="29">
        <f ca="1">IF(DAY($C977)=28,IF(H977=0,0,Calculator!$G$35),0)</f>
        <v>0</v>
      </c>
      <c r="M977" s="29">
        <f ca="1">IF(I977&gt;0,IF(DAY($C977)=1,SUM(INDIRECT("I"&amp;(ROW(C976)-DAY(C976))):I976),0),0)</f>
        <v>0</v>
      </c>
      <c r="N977" s="29">
        <f ca="1">IF(C977&lt;Calculator!$G$27,0,IF(C977=Calculator!$G$27,Calculator!$G$39,IF(H977-K977&lt;=0,IF(D977&gt;Calculator!$G$39,IF(H977-K977+E977+L977+M977+Calculator!$G$39&gt;Calculator!$G$39,Calculator!$G$39-(H977+E977+L977+M977-K977),Calculator!$G$39),D977),0)))</f>
        <v>0</v>
      </c>
    </row>
    <row r="978" spans="1:14" ht="15.75" thickBot="1">
      <c r="A978" s="33" t="str">
        <f ca="1">IF(C978=Calculator!$H$27,"F",IF(Daily!D978+Daily!H978=0,IF(D977+H977&gt;0,"L",""),""))</f>
        <v/>
      </c>
      <c r="B978" s="34">
        <v>977</v>
      </c>
      <c r="C978" s="19">
        <f t="shared" ca="1" si="61"/>
        <v>46907</v>
      </c>
      <c r="D978" s="29">
        <f t="shared" ca="1" si="63"/>
        <v>203286.39390002508</v>
      </c>
      <c r="E978" s="29">
        <f ca="1">IF(C978&lt;Calculator!$D$26,0,IF(DAY($C978)=1,IF(D978-Calculator!$G$24&gt;0,Calculator!$G$24,D978),0))</f>
        <v>0</v>
      </c>
      <c r="F978" s="29">
        <f ca="1">IF(E978&gt;0,D978*Calculator!$G$22/12,0)</f>
        <v>0</v>
      </c>
      <c r="G978" s="29">
        <f ca="1">IF(E978&gt;0,(IFERROR(-PMT(Calculator!$G$22/12,Calculator!$G$23*12,Calculator!$G$20),0))-F978,0)</f>
        <v>0</v>
      </c>
      <c r="H978" s="29">
        <f t="shared" ca="1" si="64"/>
        <v>7854.6890209386538</v>
      </c>
      <c r="I978" s="29">
        <f t="shared" ca="1" si="62"/>
        <v>1.3987802366055138</v>
      </c>
      <c r="J978" s="30">
        <f>Calculator!$G$40</f>
        <v>6.5000000000000002E-2</v>
      </c>
      <c r="K978" s="29">
        <f ca="1">IF(C978&gt;=Calculator!$G$27,IF(DAY($C978)=1,Calculator!$G$34/2,IF(DAY($C978)=15,Calculator!$G$34/2,0)),0)</f>
        <v>0</v>
      </c>
      <c r="L978" s="29">
        <f ca="1">IF(DAY($C978)=28,IF(H978=0,0,Calculator!$G$35),0)</f>
        <v>0</v>
      </c>
      <c r="M978" s="29">
        <f ca="1">IF(I978&gt;0,IF(DAY($C978)=1,SUM(INDIRECT("I"&amp;(ROW(C977)-DAY(C977))):I977),0),0)</f>
        <v>0</v>
      </c>
      <c r="N978" s="29">
        <f ca="1">IF(C978&lt;Calculator!$G$27,0,IF(C978=Calculator!$G$27,Calculator!$G$39,IF(H978-K978&lt;=0,IF(D978&gt;Calculator!$G$39,IF(H978-K978+E978+L978+M978+Calculator!$G$39&gt;Calculator!$G$39,Calculator!$G$39-(H978+E978+L978+M978-K978),Calculator!$G$39),D978),0)))</f>
        <v>0</v>
      </c>
    </row>
    <row r="979" spans="1:14" ht="15.75" thickBot="1">
      <c r="A979" s="33" t="str">
        <f ca="1">IF(C979=Calculator!$H$27,"F",IF(Daily!D979+Daily!H979=0,IF(D978+H978&gt;0,"L",""),""))</f>
        <v/>
      </c>
      <c r="B979" s="34">
        <v>978</v>
      </c>
      <c r="C979" s="19">
        <f t="shared" ca="1" si="61"/>
        <v>46908</v>
      </c>
      <c r="D979" s="29">
        <f t="shared" ca="1" si="63"/>
        <v>203286.39390002508</v>
      </c>
      <c r="E979" s="29">
        <f ca="1">IF(C979&lt;Calculator!$D$26,0,IF(DAY($C979)=1,IF(D979-Calculator!$G$24&gt;0,Calculator!$G$24,D979),0))</f>
        <v>0</v>
      </c>
      <c r="F979" s="29">
        <f ca="1">IF(E979&gt;0,D979*Calculator!$G$22/12,0)</f>
        <v>0</v>
      </c>
      <c r="G979" s="29">
        <f ca="1">IF(E979&gt;0,(IFERROR(-PMT(Calculator!$G$22/12,Calculator!$G$23*12,Calculator!$G$20),0))-F979,0)</f>
        <v>0</v>
      </c>
      <c r="H979" s="29">
        <f t="shared" ca="1" si="64"/>
        <v>7854.6890209386538</v>
      </c>
      <c r="I979" s="29">
        <f t="shared" ca="1" si="62"/>
        <v>1.3987802366055138</v>
      </c>
      <c r="J979" s="30">
        <f>Calculator!$G$40</f>
        <v>6.5000000000000002E-2</v>
      </c>
      <c r="K979" s="29">
        <f ca="1">IF(C979&gt;=Calculator!$G$27,IF(DAY($C979)=1,Calculator!$G$34/2,IF(DAY($C979)=15,Calculator!$G$34/2,0)),0)</f>
        <v>0</v>
      </c>
      <c r="L979" s="29">
        <f ca="1">IF(DAY($C979)=28,IF(H979=0,0,Calculator!$G$35),0)</f>
        <v>0</v>
      </c>
      <c r="M979" s="29">
        <f ca="1">IF(I979&gt;0,IF(DAY($C979)=1,SUM(INDIRECT("I"&amp;(ROW(C978)-DAY(C978))):I978),0),0)</f>
        <v>0</v>
      </c>
      <c r="N979" s="29">
        <f ca="1">IF(C979&lt;Calculator!$G$27,0,IF(C979=Calculator!$G$27,Calculator!$G$39,IF(H979-K979&lt;=0,IF(D979&gt;Calculator!$G$39,IF(H979-K979+E979+L979+M979+Calculator!$G$39&gt;Calculator!$G$39,Calculator!$G$39-(H979+E979+L979+M979-K979),Calculator!$G$39),D979),0)))</f>
        <v>0</v>
      </c>
    </row>
    <row r="980" spans="1:14" ht="15.75" thickBot="1">
      <c r="A980" s="33" t="str">
        <f ca="1">IF(C980=Calculator!$H$27,"F",IF(Daily!D980+Daily!H980=0,IF(D979+H979&gt;0,"L",""),""))</f>
        <v/>
      </c>
      <c r="B980" s="34">
        <v>979</v>
      </c>
      <c r="C980" s="19">
        <f t="shared" ca="1" si="61"/>
        <v>46909</v>
      </c>
      <c r="D980" s="29">
        <f t="shared" ca="1" si="63"/>
        <v>203286.39390002508</v>
      </c>
      <c r="E980" s="29">
        <f ca="1">IF(C980&lt;Calculator!$D$26,0,IF(DAY($C980)=1,IF(D980-Calculator!$G$24&gt;0,Calculator!$G$24,D980),0))</f>
        <v>0</v>
      </c>
      <c r="F980" s="29">
        <f ca="1">IF(E980&gt;0,D980*Calculator!$G$22/12,0)</f>
        <v>0</v>
      </c>
      <c r="G980" s="29">
        <f ca="1">IF(E980&gt;0,(IFERROR(-PMT(Calculator!$G$22/12,Calculator!$G$23*12,Calculator!$G$20),0))-F980,0)</f>
        <v>0</v>
      </c>
      <c r="H980" s="29">
        <f t="shared" ca="1" si="64"/>
        <v>7854.6890209386538</v>
      </c>
      <c r="I980" s="29">
        <f t="shared" ca="1" si="62"/>
        <v>1.3987802366055138</v>
      </c>
      <c r="J980" s="30">
        <f>Calculator!$G$40</f>
        <v>6.5000000000000002E-2</v>
      </c>
      <c r="K980" s="29">
        <f ca="1">IF(C980&gt;=Calculator!$G$27,IF(DAY($C980)=1,Calculator!$G$34/2,IF(DAY($C980)=15,Calculator!$G$34/2,0)),0)</f>
        <v>0</v>
      </c>
      <c r="L980" s="29">
        <f ca="1">IF(DAY($C980)=28,IF(H980=0,0,Calculator!$G$35),0)</f>
        <v>0</v>
      </c>
      <c r="M980" s="29">
        <f ca="1">IF(I980&gt;0,IF(DAY($C980)=1,SUM(INDIRECT("I"&amp;(ROW(C979)-DAY(C979))):I979),0),0)</f>
        <v>0</v>
      </c>
      <c r="N980" s="29">
        <f ca="1">IF(C980&lt;Calculator!$G$27,0,IF(C980=Calculator!$G$27,Calculator!$G$39,IF(H980-K980&lt;=0,IF(D980&gt;Calculator!$G$39,IF(H980-K980+E980+L980+M980+Calculator!$G$39&gt;Calculator!$G$39,Calculator!$G$39-(H980+E980+L980+M980-K980),Calculator!$G$39),D980),0)))</f>
        <v>0</v>
      </c>
    </row>
    <row r="981" spans="1:14" ht="15.75" thickBot="1">
      <c r="A981" s="33" t="str">
        <f ca="1">IF(C981=Calculator!$H$27,"F",IF(Daily!D981+Daily!H981=0,IF(D980+H980&gt;0,"L",""),""))</f>
        <v/>
      </c>
      <c r="B981" s="34">
        <v>980</v>
      </c>
      <c r="C981" s="19">
        <f t="shared" ca="1" si="61"/>
        <v>46910</v>
      </c>
      <c r="D981" s="29">
        <f t="shared" ca="1" si="63"/>
        <v>203286.39390002508</v>
      </c>
      <c r="E981" s="29">
        <f ca="1">IF(C981&lt;Calculator!$D$26,0,IF(DAY($C981)=1,IF(D981-Calculator!$G$24&gt;0,Calculator!$G$24,D981),0))</f>
        <v>0</v>
      </c>
      <c r="F981" s="29">
        <f ca="1">IF(E981&gt;0,D981*Calculator!$G$22/12,0)</f>
        <v>0</v>
      </c>
      <c r="G981" s="29">
        <f ca="1">IF(E981&gt;0,(IFERROR(-PMT(Calculator!$G$22/12,Calculator!$G$23*12,Calculator!$G$20),0))-F981,0)</f>
        <v>0</v>
      </c>
      <c r="H981" s="29">
        <f t="shared" ca="1" si="64"/>
        <v>7854.6890209386538</v>
      </c>
      <c r="I981" s="29">
        <f t="shared" ca="1" si="62"/>
        <v>1.3987802366055138</v>
      </c>
      <c r="J981" s="30">
        <f>Calculator!$G$40</f>
        <v>6.5000000000000002E-2</v>
      </c>
      <c r="K981" s="29">
        <f ca="1">IF(C981&gt;=Calculator!$G$27,IF(DAY($C981)=1,Calculator!$G$34/2,IF(DAY($C981)=15,Calculator!$G$34/2,0)),0)</f>
        <v>0</v>
      </c>
      <c r="L981" s="29">
        <f ca="1">IF(DAY($C981)=28,IF(H981=0,0,Calculator!$G$35),0)</f>
        <v>0</v>
      </c>
      <c r="M981" s="29">
        <f ca="1">IF(I981&gt;0,IF(DAY($C981)=1,SUM(INDIRECT("I"&amp;(ROW(C980)-DAY(C980))):I980),0),0)</f>
        <v>0</v>
      </c>
      <c r="N981" s="29">
        <f ca="1">IF(C981&lt;Calculator!$G$27,0,IF(C981=Calculator!$G$27,Calculator!$G$39,IF(H981-K981&lt;=0,IF(D981&gt;Calculator!$G$39,IF(H981-K981+E981+L981+M981+Calculator!$G$39&gt;Calculator!$G$39,Calculator!$G$39-(H981+E981+L981+M981-K981),Calculator!$G$39),D981),0)))</f>
        <v>0</v>
      </c>
    </row>
    <row r="982" spans="1:14" ht="15.75" thickBot="1">
      <c r="A982" s="33" t="str">
        <f ca="1">IF(C982=Calculator!$H$27,"F",IF(Daily!D982+Daily!H982=0,IF(D981+H981&gt;0,"L",""),""))</f>
        <v/>
      </c>
      <c r="B982" s="34">
        <v>981</v>
      </c>
      <c r="C982" s="19">
        <f t="shared" ca="1" si="61"/>
        <v>46911</v>
      </c>
      <c r="D982" s="29">
        <f t="shared" ca="1" si="63"/>
        <v>203286.39390002508</v>
      </c>
      <c r="E982" s="29">
        <f ca="1">IF(C982&lt;Calculator!$D$26,0,IF(DAY($C982)=1,IF(D982-Calculator!$G$24&gt;0,Calculator!$G$24,D982),0))</f>
        <v>0</v>
      </c>
      <c r="F982" s="29">
        <f ca="1">IF(E982&gt;0,D982*Calculator!$G$22/12,0)</f>
        <v>0</v>
      </c>
      <c r="G982" s="29">
        <f ca="1">IF(E982&gt;0,(IFERROR(-PMT(Calculator!$G$22/12,Calculator!$G$23*12,Calculator!$G$20),0))-F982,0)</f>
        <v>0</v>
      </c>
      <c r="H982" s="29">
        <f t="shared" ca="1" si="64"/>
        <v>7854.6890209386538</v>
      </c>
      <c r="I982" s="29">
        <f t="shared" ca="1" si="62"/>
        <v>1.3987802366055138</v>
      </c>
      <c r="J982" s="30">
        <f>Calculator!$G$40</f>
        <v>6.5000000000000002E-2</v>
      </c>
      <c r="K982" s="29">
        <f ca="1">IF(C982&gt;=Calculator!$G$27,IF(DAY($C982)=1,Calculator!$G$34/2,IF(DAY($C982)=15,Calculator!$G$34/2,0)),0)</f>
        <v>0</v>
      </c>
      <c r="L982" s="29">
        <f ca="1">IF(DAY($C982)=28,IF(H982=0,0,Calculator!$G$35),0)</f>
        <v>0</v>
      </c>
      <c r="M982" s="29">
        <f ca="1">IF(I982&gt;0,IF(DAY($C982)=1,SUM(INDIRECT("I"&amp;(ROW(C981)-DAY(C981))):I981),0),0)</f>
        <v>0</v>
      </c>
      <c r="N982" s="29">
        <f ca="1">IF(C982&lt;Calculator!$G$27,0,IF(C982=Calculator!$G$27,Calculator!$G$39,IF(H982-K982&lt;=0,IF(D982&gt;Calculator!$G$39,IF(H982-K982+E982+L982+M982+Calculator!$G$39&gt;Calculator!$G$39,Calculator!$G$39-(H982+E982+L982+M982-K982),Calculator!$G$39),D982),0)))</f>
        <v>0</v>
      </c>
    </row>
    <row r="983" spans="1:14" ht="15.75" thickBot="1">
      <c r="A983" s="33" t="str">
        <f ca="1">IF(C983=Calculator!$H$27,"F",IF(Daily!D983+Daily!H983=0,IF(D982+H982&gt;0,"L",""),""))</f>
        <v/>
      </c>
      <c r="B983" s="34">
        <v>982</v>
      </c>
      <c r="C983" s="19">
        <f t="shared" ca="1" si="61"/>
        <v>46912</v>
      </c>
      <c r="D983" s="29">
        <f t="shared" ca="1" si="63"/>
        <v>203286.39390002508</v>
      </c>
      <c r="E983" s="29">
        <f ca="1">IF(C983&lt;Calculator!$D$26,0,IF(DAY($C983)=1,IF(D983-Calculator!$G$24&gt;0,Calculator!$G$24,D983),0))</f>
        <v>0</v>
      </c>
      <c r="F983" s="29">
        <f ca="1">IF(E983&gt;0,D983*Calculator!$G$22/12,0)</f>
        <v>0</v>
      </c>
      <c r="G983" s="29">
        <f ca="1">IF(E983&gt;0,(IFERROR(-PMT(Calculator!$G$22/12,Calculator!$G$23*12,Calculator!$G$20),0))-F983,0)</f>
        <v>0</v>
      </c>
      <c r="H983" s="29">
        <f t="shared" ca="1" si="64"/>
        <v>7854.6890209386538</v>
      </c>
      <c r="I983" s="29">
        <f t="shared" ca="1" si="62"/>
        <v>1.3987802366055138</v>
      </c>
      <c r="J983" s="30">
        <f>Calculator!$G$40</f>
        <v>6.5000000000000002E-2</v>
      </c>
      <c r="K983" s="29">
        <f ca="1">IF(C983&gt;=Calculator!$G$27,IF(DAY($C983)=1,Calculator!$G$34/2,IF(DAY($C983)=15,Calculator!$G$34/2,0)),0)</f>
        <v>0</v>
      </c>
      <c r="L983" s="29">
        <f ca="1">IF(DAY($C983)=28,IF(H983=0,0,Calculator!$G$35),0)</f>
        <v>0</v>
      </c>
      <c r="M983" s="29">
        <f ca="1">IF(I983&gt;0,IF(DAY($C983)=1,SUM(INDIRECT("I"&amp;(ROW(C982)-DAY(C982))):I982),0),0)</f>
        <v>0</v>
      </c>
      <c r="N983" s="29">
        <f ca="1">IF(C983&lt;Calculator!$G$27,0,IF(C983=Calculator!$G$27,Calculator!$G$39,IF(H983-K983&lt;=0,IF(D983&gt;Calculator!$G$39,IF(H983-K983+E983+L983+M983+Calculator!$G$39&gt;Calculator!$G$39,Calculator!$G$39-(H983+E983+L983+M983-K983),Calculator!$G$39),D983),0)))</f>
        <v>0</v>
      </c>
    </row>
    <row r="984" spans="1:14" ht="15.75" thickBot="1">
      <c r="A984" s="33" t="str">
        <f ca="1">IF(C984=Calculator!$H$27,"F",IF(Daily!D984+Daily!H984=0,IF(D983+H983&gt;0,"L",""),""))</f>
        <v/>
      </c>
      <c r="B984" s="34">
        <v>983</v>
      </c>
      <c r="C984" s="19">
        <f t="shared" ca="1" si="61"/>
        <v>46913</v>
      </c>
      <c r="D984" s="29">
        <f t="shared" ca="1" si="63"/>
        <v>203286.39390002508</v>
      </c>
      <c r="E984" s="29">
        <f ca="1">IF(C984&lt;Calculator!$D$26,0,IF(DAY($C984)=1,IF(D984-Calculator!$G$24&gt;0,Calculator!$G$24,D984),0))</f>
        <v>0</v>
      </c>
      <c r="F984" s="29">
        <f ca="1">IF(E984&gt;0,D984*Calculator!$G$22/12,0)</f>
        <v>0</v>
      </c>
      <c r="G984" s="29">
        <f ca="1">IF(E984&gt;0,(IFERROR(-PMT(Calculator!$G$22/12,Calculator!$G$23*12,Calculator!$G$20),0))-F984,0)</f>
        <v>0</v>
      </c>
      <c r="H984" s="29">
        <f t="shared" ca="1" si="64"/>
        <v>7854.6890209386538</v>
      </c>
      <c r="I984" s="29">
        <f t="shared" ca="1" si="62"/>
        <v>1.3987802366055138</v>
      </c>
      <c r="J984" s="30">
        <f>Calculator!$G$40</f>
        <v>6.5000000000000002E-2</v>
      </c>
      <c r="K984" s="29">
        <f ca="1">IF(C984&gt;=Calculator!$G$27,IF(DAY($C984)=1,Calculator!$G$34/2,IF(DAY($C984)=15,Calculator!$G$34/2,0)),0)</f>
        <v>0</v>
      </c>
      <c r="L984" s="29">
        <f ca="1">IF(DAY($C984)=28,IF(H984=0,0,Calculator!$G$35),0)</f>
        <v>0</v>
      </c>
      <c r="M984" s="29">
        <f ca="1">IF(I984&gt;0,IF(DAY($C984)=1,SUM(INDIRECT("I"&amp;(ROW(C983)-DAY(C983))):I983),0),0)</f>
        <v>0</v>
      </c>
      <c r="N984" s="29">
        <f ca="1">IF(C984&lt;Calculator!$G$27,0,IF(C984=Calculator!$G$27,Calculator!$G$39,IF(H984-K984&lt;=0,IF(D984&gt;Calculator!$G$39,IF(H984-K984+E984+L984+M984+Calculator!$G$39&gt;Calculator!$G$39,Calculator!$G$39-(H984+E984+L984+M984-K984),Calculator!$G$39),D984),0)))</f>
        <v>0</v>
      </c>
    </row>
    <row r="985" spans="1:14" ht="15.75" thickBot="1">
      <c r="A985" s="33" t="str">
        <f ca="1">IF(C985=Calculator!$H$27,"F",IF(Daily!D985+Daily!H985=0,IF(D984+H984&gt;0,"L",""),""))</f>
        <v/>
      </c>
      <c r="B985" s="34">
        <v>984</v>
      </c>
      <c r="C985" s="19">
        <f t="shared" ca="1" si="61"/>
        <v>46914</v>
      </c>
      <c r="D985" s="29">
        <f t="shared" ca="1" si="63"/>
        <v>203286.39390002508</v>
      </c>
      <c r="E985" s="29">
        <f ca="1">IF(C985&lt;Calculator!$D$26,0,IF(DAY($C985)=1,IF(D985-Calculator!$G$24&gt;0,Calculator!$G$24,D985),0))</f>
        <v>0</v>
      </c>
      <c r="F985" s="29">
        <f ca="1">IF(E985&gt;0,D985*Calculator!$G$22/12,0)</f>
        <v>0</v>
      </c>
      <c r="G985" s="29">
        <f ca="1">IF(E985&gt;0,(IFERROR(-PMT(Calculator!$G$22/12,Calculator!$G$23*12,Calculator!$G$20),0))-F985,0)</f>
        <v>0</v>
      </c>
      <c r="H985" s="29">
        <f t="shared" ca="1" si="64"/>
        <v>7854.6890209386538</v>
      </c>
      <c r="I985" s="29">
        <f t="shared" ca="1" si="62"/>
        <v>1.3987802366055138</v>
      </c>
      <c r="J985" s="30">
        <f>Calculator!$G$40</f>
        <v>6.5000000000000002E-2</v>
      </c>
      <c r="K985" s="29">
        <f ca="1">IF(C985&gt;=Calculator!$G$27,IF(DAY($C985)=1,Calculator!$G$34/2,IF(DAY($C985)=15,Calculator!$G$34/2,0)),0)</f>
        <v>0</v>
      </c>
      <c r="L985" s="29">
        <f ca="1">IF(DAY($C985)=28,IF(H985=0,0,Calculator!$G$35),0)</f>
        <v>0</v>
      </c>
      <c r="M985" s="29">
        <f ca="1">IF(I985&gt;0,IF(DAY($C985)=1,SUM(INDIRECT("I"&amp;(ROW(C984)-DAY(C984))):I984),0),0)</f>
        <v>0</v>
      </c>
      <c r="N985" s="29">
        <f ca="1">IF(C985&lt;Calculator!$G$27,0,IF(C985=Calculator!$G$27,Calculator!$G$39,IF(H985-K985&lt;=0,IF(D985&gt;Calculator!$G$39,IF(H985-K985+E985+L985+M985+Calculator!$G$39&gt;Calculator!$G$39,Calculator!$G$39-(H985+E985+L985+M985-K985),Calculator!$G$39),D985),0)))</f>
        <v>0</v>
      </c>
    </row>
    <row r="986" spans="1:14" ht="15.75" thickBot="1">
      <c r="A986" s="33" t="str">
        <f ca="1">IF(C986=Calculator!$H$27,"F",IF(Daily!D986+Daily!H986=0,IF(D985+H985&gt;0,"L",""),""))</f>
        <v/>
      </c>
      <c r="B986" s="34">
        <v>985</v>
      </c>
      <c r="C986" s="19">
        <f t="shared" ca="1" si="61"/>
        <v>46915</v>
      </c>
      <c r="D986" s="29">
        <f t="shared" ca="1" si="63"/>
        <v>203286.39390002508</v>
      </c>
      <c r="E986" s="29">
        <f ca="1">IF(C986&lt;Calculator!$D$26,0,IF(DAY($C986)=1,IF(D986-Calculator!$G$24&gt;0,Calculator!$G$24,D986),0))</f>
        <v>0</v>
      </c>
      <c r="F986" s="29">
        <f ca="1">IF(E986&gt;0,D986*Calculator!$G$22/12,0)</f>
        <v>0</v>
      </c>
      <c r="G986" s="29">
        <f ca="1">IF(E986&gt;0,(IFERROR(-PMT(Calculator!$G$22/12,Calculator!$G$23*12,Calculator!$G$20),0))-F986,0)</f>
        <v>0</v>
      </c>
      <c r="H986" s="29">
        <f t="shared" ca="1" si="64"/>
        <v>7854.6890209386538</v>
      </c>
      <c r="I986" s="29">
        <f t="shared" ca="1" si="62"/>
        <v>1.3987802366055138</v>
      </c>
      <c r="J986" s="30">
        <f>Calculator!$G$40</f>
        <v>6.5000000000000002E-2</v>
      </c>
      <c r="K986" s="29">
        <f ca="1">IF(C986&gt;=Calculator!$G$27,IF(DAY($C986)=1,Calculator!$G$34/2,IF(DAY($C986)=15,Calculator!$G$34/2,0)),0)</f>
        <v>0</v>
      </c>
      <c r="L986" s="29">
        <f ca="1">IF(DAY($C986)=28,IF(H986=0,0,Calculator!$G$35),0)</f>
        <v>0</v>
      </c>
      <c r="M986" s="29">
        <f ca="1">IF(I986&gt;0,IF(DAY($C986)=1,SUM(INDIRECT("I"&amp;(ROW(C985)-DAY(C985))):I985),0),0)</f>
        <v>0</v>
      </c>
      <c r="N986" s="29">
        <f ca="1">IF(C986&lt;Calculator!$G$27,0,IF(C986=Calculator!$G$27,Calculator!$G$39,IF(H986-K986&lt;=0,IF(D986&gt;Calculator!$G$39,IF(H986-K986+E986+L986+M986+Calculator!$G$39&gt;Calculator!$G$39,Calculator!$G$39-(H986+E986+L986+M986-K986),Calculator!$G$39),D986),0)))</f>
        <v>0</v>
      </c>
    </row>
    <row r="987" spans="1:14" ht="15.75" thickBot="1">
      <c r="A987" s="33" t="str">
        <f ca="1">IF(C987=Calculator!$H$27,"F",IF(Daily!D987+Daily!H987=0,IF(D986+H986&gt;0,"L",""),""))</f>
        <v/>
      </c>
      <c r="B987" s="34">
        <v>986</v>
      </c>
      <c r="C987" s="19">
        <f t="shared" ca="1" si="61"/>
        <v>46916</v>
      </c>
      <c r="D987" s="29">
        <f t="shared" ca="1" si="63"/>
        <v>203286.39390002508</v>
      </c>
      <c r="E987" s="29">
        <f ca="1">IF(C987&lt;Calculator!$D$26,0,IF(DAY($C987)=1,IF(D987-Calculator!$G$24&gt;0,Calculator!$G$24,D987),0))</f>
        <v>0</v>
      </c>
      <c r="F987" s="29">
        <f ca="1">IF(E987&gt;0,D987*Calculator!$G$22/12,0)</f>
        <v>0</v>
      </c>
      <c r="G987" s="29">
        <f ca="1">IF(E987&gt;0,(IFERROR(-PMT(Calculator!$G$22/12,Calculator!$G$23*12,Calculator!$G$20),0))-F987,0)</f>
        <v>0</v>
      </c>
      <c r="H987" s="29">
        <f t="shared" ca="1" si="64"/>
        <v>7854.6890209386538</v>
      </c>
      <c r="I987" s="29">
        <f t="shared" ca="1" si="62"/>
        <v>1.3987802366055138</v>
      </c>
      <c r="J987" s="30">
        <f>Calculator!$G$40</f>
        <v>6.5000000000000002E-2</v>
      </c>
      <c r="K987" s="29">
        <f ca="1">IF(C987&gt;=Calculator!$G$27,IF(DAY($C987)=1,Calculator!$G$34/2,IF(DAY($C987)=15,Calculator!$G$34/2,0)),0)</f>
        <v>0</v>
      </c>
      <c r="L987" s="29">
        <f ca="1">IF(DAY($C987)=28,IF(H987=0,0,Calculator!$G$35),0)</f>
        <v>0</v>
      </c>
      <c r="M987" s="29">
        <f ca="1">IF(I987&gt;0,IF(DAY($C987)=1,SUM(INDIRECT("I"&amp;(ROW(C986)-DAY(C986))):I986),0),0)</f>
        <v>0</v>
      </c>
      <c r="N987" s="29">
        <f ca="1">IF(C987&lt;Calculator!$G$27,0,IF(C987=Calculator!$G$27,Calculator!$G$39,IF(H987-K987&lt;=0,IF(D987&gt;Calculator!$G$39,IF(H987-K987+E987+L987+M987+Calculator!$G$39&gt;Calculator!$G$39,Calculator!$G$39-(H987+E987+L987+M987-K987),Calculator!$G$39),D987),0)))</f>
        <v>0</v>
      </c>
    </row>
    <row r="988" spans="1:14" ht="15.75" thickBot="1">
      <c r="A988" s="33" t="str">
        <f ca="1">IF(C988=Calculator!$H$27,"F",IF(Daily!D988+Daily!H988=0,IF(D987+H987&gt;0,"L",""),""))</f>
        <v/>
      </c>
      <c r="B988" s="34">
        <v>987</v>
      </c>
      <c r="C988" s="19">
        <f t="shared" ca="1" si="61"/>
        <v>46917</v>
      </c>
      <c r="D988" s="29">
        <f t="shared" ca="1" si="63"/>
        <v>203286.39390002508</v>
      </c>
      <c r="E988" s="29">
        <f ca="1">IF(C988&lt;Calculator!$D$26,0,IF(DAY($C988)=1,IF(D988-Calculator!$G$24&gt;0,Calculator!$G$24,D988),0))</f>
        <v>0</v>
      </c>
      <c r="F988" s="29">
        <f ca="1">IF(E988&gt;0,D988*Calculator!$G$22/12,0)</f>
        <v>0</v>
      </c>
      <c r="G988" s="29">
        <f ca="1">IF(E988&gt;0,(IFERROR(-PMT(Calculator!$G$22/12,Calculator!$G$23*12,Calculator!$G$20),0))-F988,0)</f>
        <v>0</v>
      </c>
      <c r="H988" s="29">
        <f t="shared" ca="1" si="64"/>
        <v>7854.6890209386538</v>
      </c>
      <c r="I988" s="29">
        <f t="shared" ca="1" si="62"/>
        <v>1.3987802366055138</v>
      </c>
      <c r="J988" s="30">
        <f>Calculator!$G$40</f>
        <v>6.5000000000000002E-2</v>
      </c>
      <c r="K988" s="29">
        <f ca="1">IF(C988&gt;=Calculator!$G$27,IF(DAY($C988)=1,Calculator!$G$34/2,IF(DAY($C988)=15,Calculator!$G$34/2,0)),0)</f>
        <v>0</v>
      </c>
      <c r="L988" s="29">
        <f ca="1">IF(DAY($C988)=28,IF(H988=0,0,Calculator!$G$35),0)</f>
        <v>0</v>
      </c>
      <c r="M988" s="29">
        <f ca="1">IF(I988&gt;0,IF(DAY($C988)=1,SUM(INDIRECT("I"&amp;(ROW(C987)-DAY(C987))):I987),0),0)</f>
        <v>0</v>
      </c>
      <c r="N988" s="29">
        <f ca="1">IF(C988&lt;Calculator!$G$27,0,IF(C988=Calculator!$G$27,Calculator!$G$39,IF(H988-K988&lt;=0,IF(D988&gt;Calculator!$G$39,IF(H988-K988+E988+L988+M988+Calculator!$G$39&gt;Calculator!$G$39,Calculator!$G$39-(H988+E988+L988+M988-K988),Calculator!$G$39),D988),0)))</f>
        <v>0</v>
      </c>
    </row>
    <row r="989" spans="1:14" ht="15.75" thickBot="1">
      <c r="A989" s="33" t="str">
        <f ca="1">IF(C989=Calculator!$H$27,"F",IF(Daily!D989+Daily!H989=0,IF(D988+H988&gt;0,"L",""),""))</f>
        <v/>
      </c>
      <c r="B989" s="34">
        <v>988</v>
      </c>
      <c r="C989" s="19">
        <f t="shared" ca="1" si="61"/>
        <v>46918</v>
      </c>
      <c r="D989" s="29">
        <f t="shared" ca="1" si="63"/>
        <v>203286.39390002508</v>
      </c>
      <c r="E989" s="29">
        <f ca="1">IF(C989&lt;Calculator!$D$26,0,IF(DAY($C989)=1,IF(D989-Calculator!$G$24&gt;0,Calculator!$G$24,D989),0))</f>
        <v>0</v>
      </c>
      <c r="F989" s="29">
        <f ca="1">IF(E989&gt;0,D989*Calculator!$G$22/12,0)</f>
        <v>0</v>
      </c>
      <c r="G989" s="29">
        <f ca="1">IF(E989&gt;0,(IFERROR(-PMT(Calculator!$G$22/12,Calculator!$G$23*12,Calculator!$G$20),0))-F989,0)</f>
        <v>0</v>
      </c>
      <c r="H989" s="29">
        <f t="shared" ca="1" si="64"/>
        <v>7854.6890209386538</v>
      </c>
      <c r="I989" s="29">
        <f t="shared" ca="1" si="62"/>
        <v>1.3987802366055138</v>
      </c>
      <c r="J989" s="30">
        <f>Calculator!$G$40</f>
        <v>6.5000000000000002E-2</v>
      </c>
      <c r="K989" s="29">
        <f ca="1">IF(C989&gt;=Calculator!$G$27,IF(DAY($C989)=1,Calculator!$G$34/2,IF(DAY($C989)=15,Calculator!$G$34/2,0)),0)</f>
        <v>0</v>
      </c>
      <c r="L989" s="29">
        <f ca="1">IF(DAY($C989)=28,IF(H989=0,0,Calculator!$G$35),0)</f>
        <v>0</v>
      </c>
      <c r="M989" s="29">
        <f ca="1">IF(I989&gt;0,IF(DAY($C989)=1,SUM(INDIRECT("I"&amp;(ROW(C988)-DAY(C988))):I988),0),0)</f>
        <v>0</v>
      </c>
      <c r="N989" s="29">
        <f ca="1">IF(C989&lt;Calculator!$G$27,0,IF(C989=Calculator!$G$27,Calculator!$G$39,IF(H989-K989&lt;=0,IF(D989&gt;Calculator!$G$39,IF(H989-K989+E989+L989+M989+Calculator!$G$39&gt;Calculator!$G$39,Calculator!$G$39-(H989+E989+L989+M989-K989),Calculator!$G$39),D989),0)))</f>
        <v>0</v>
      </c>
    </row>
    <row r="990" spans="1:14" ht="15.75" thickBot="1">
      <c r="A990" s="33" t="str">
        <f ca="1">IF(C990=Calculator!$H$27,"F",IF(Daily!D990+Daily!H990=0,IF(D989+H989&gt;0,"L",""),""))</f>
        <v/>
      </c>
      <c r="B990" s="34">
        <v>989</v>
      </c>
      <c r="C990" s="19">
        <f t="shared" ca="1" si="61"/>
        <v>46919</v>
      </c>
      <c r="D990" s="29">
        <f t="shared" ca="1" si="63"/>
        <v>203286.39390002508</v>
      </c>
      <c r="E990" s="29">
        <f ca="1">IF(C990&lt;Calculator!$D$26,0,IF(DAY($C990)=1,IF(D990-Calculator!$G$24&gt;0,Calculator!$G$24,D990),0))</f>
        <v>0</v>
      </c>
      <c r="F990" s="29">
        <f ca="1">IF(E990&gt;0,D990*Calculator!$G$22/12,0)</f>
        <v>0</v>
      </c>
      <c r="G990" s="29">
        <f ca="1">IF(E990&gt;0,(IFERROR(-PMT(Calculator!$G$22/12,Calculator!$G$23*12,Calculator!$G$20),0))-F990,0)</f>
        <v>0</v>
      </c>
      <c r="H990" s="29">
        <f t="shared" ca="1" si="64"/>
        <v>7854.6890209386538</v>
      </c>
      <c r="I990" s="29">
        <f t="shared" ca="1" si="62"/>
        <v>1.3987802366055138</v>
      </c>
      <c r="J990" s="30">
        <f>Calculator!$G$40</f>
        <v>6.5000000000000002E-2</v>
      </c>
      <c r="K990" s="29">
        <f ca="1">IF(C990&gt;=Calculator!$G$27,IF(DAY($C990)=1,Calculator!$G$34/2,IF(DAY($C990)=15,Calculator!$G$34/2,0)),0)</f>
        <v>4500</v>
      </c>
      <c r="L990" s="29">
        <f ca="1">IF(DAY($C990)=28,IF(H990=0,0,Calculator!$G$35),0)</f>
        <v>0</v>
      </c>
      <c r="M990" s="29">
        <f ca="1">IF(I990&gt;0,IF(DAY($C990)=1,SUM(INDIRECT("I"&amp;(ROW(C989)-DAY(C989))):I989),0),0)</f>
        <v>0</v>
      </c>
      <c r="N990" s="29">
        <f ca="1">IF(C990&lt;Calculator!$G$27,0,IF(C990=Calculator!$G$27,Calculator!$G$39,IF(H990-K990&lt;=0,IF(D990&gt;Calculator!$G$39,IF(H990-K990+E990+L990+M990+Calculator!$G$39&gt;Calculator!$G$39,Calculator!$G$39-(H990+E990+L990+M990-K990),Calculator!$G$39),D990),0)))</f>
        <v>0</v>
      </c>
    </row>
    <row r="991" spans="1:14" ht="15.75" thickBot="1">
      <c r="A991" s="33" t="str">
        <f ca="1">IF(C991=Calculator!$H$27,"F",IF(Daily!D991+Daily!H991=0,IF(D990+H990&gt;0,"L",""),""))</f>
        <v/>
      </c>
      <c r="B991" s="34">
        <v>990</v>
      </c>
      <c r="C991" s="19">
        <f t="shared" ca="1" si="61"/>
        <v>46920</v>
      </c>
      <c r="D991" s="29">
        <f t="shared" ca="1" si="63"/>
        <v>203286.39390002508</v>
      </c>
      <c r="E991" s="29">
        <f ca="1">IF(C991&lt;Calculator!$D$26,0,IF(DAY($C991)=1,IF(D991-Calculator!$G$24&gt;0,Calculator!$G$24,D991),0))</f>
        <v>0</v>
      </c>
      <c r="F991" s="29">
        <f ca="1">IF(E991&gt;0,D991*Calculator!$G$22/12,0)</f>
        <v>0</v>
      </c>
      <c r="G991" s="29">
        <f ca="1">IF(E991&gt;0,(IFERROR(-PMT(Calculator!$G$22/12,Calculator!$G$23*12,Calculator!$G$20),0))-F991,0)</f>
        <v>0</v>
      </c>
      <c r="H991" s="29">
        <f t="shared" ca="1" si="64"/>
        <v>3354.6890209386538</v>
      </c>
      <c r="I991" s="29">
        <f t="shared" ca="1" si="62"/>
        <v>0.59741037359181504</v>
      </c>
      <c r="J991" s="30">
        <f>Calculator!$G$40</f>
        <v>6.5000000000000002E-2</v>
      </c>
      <c r="K991" s="29">
        <f ca="1">IF(C991&gt;=Calculator!$G$27,IF(DAY($C991)=1,Calculator!$G$34/2,IF(DAY($C991)=15,Calculator!$G$34/2,0)),0)</f>
        <v>0</v>
      </c>
      <c r="L991" s="29">
        <f ca="1">IF(DAY($C991)=28,IF(H991=0,0,Calculator!$G$35),0)</f>
        <v>0</v>
      </c>
      <c r="M991" s="29">
        <f ca="1">IF(I991&gt;0,IF(DAY($C991)=1,SUM(INDIRECT("I"&amp;(ROW(C990)-DAY(C990))):I990),0),0)</f>
        <v>0</v>
      </c>
      <c r="N991" s="29">
        <f ca="1">IF(C991&lt;Calculator!$G$27,0,IF(C991=Calculator!$G$27,Calculator!$G$39,IF(H991-K991&lt;=0,IF(D991&gt;Calculator!$G$39,IF(H991-K991+E991+L991+M991+Calculator!$G$39&gt;Calculator!$G$39,Calculator!$G$39-(H991+E991+L991+M991-K991),Calculator!$G$39),D991),0)))</f>
        <v>0</v>
      </c>
    </row>
    <row r="992" spans="1:14" ht="15.75" thickBot="1">
      <c r="A992" s="33" t="str">
        <f ca="1">IF(C992=Calculator!$H$27,"F",IF(Daily!D992+Daily!H992=0,IF(D991+H991&gt;0,"L",""),""))</f>
        <v/>
      </c>
      <c r="B992" s="34">
        <v>991</v>
      </c>
      <c r="C992" s="19">
        <f t="shared" ca="1" si="61"/>
        <v>46921</v>
      </c>
      <c r="D992" s="29">
        <f t="shared" ca="1" si="63"/>
        <v>203286.39390002508</v>
      </c>
      <c r="E992" s="29">
        <f ca="1">IF(C992&lt;Calculator!$D$26,0,IF(DAY($C992)=1,IF(D992-Calculator!$G$24&gt;0,Calculator!$G$24,D992),0))</f>
        <v>0</v>
      </c>
      <c r="F992" s="29">
        <f ca="1">IF(E992&gt;0,D992*Calculator!$G$22/12,0)</f>
        <v>0</v>
      </c>
      <c r="G992" s="29">
        <f ca="1">IF(E992&gt;0,(IFERROR(-PMT(Calculator!$G$22/12,Calculator!$G$23*12,Calculator!$G$20),0))-F992,0)</f>
        <v>0</v>
      </c>
      <c r="H992" s="29">
        <f t="shared" ca="1" si="64"/>
        <v>3354.6890209386538</v>
      </c>
      <c r="I992" s="29">
        <f t="shared" ca="1" si="62"/>
        <v>0.59741037359181504</v>
      </c>
      <c r="J992" s="30">
        <f>Calculator!$G$40</f>
        <v>6.5000000000000002E-2</v>
      </c>
      <c r="K992" s="29">
        <f ca="1">IF(C992&gt;=Calculator!$G$27,IF(DAY($C992)=1,Calculator!$G$34/2,IF(DAY($C992)=15,Calculator!$G$34/2,0)),0)</f>
        <v>0</v>
      </c>
      <c r="L992" s="29">
        <f ca="1">IF(DAY($C992)=28,IF(H992=0,0,Calculator!$G$35),0)</f>
        <v>0</v>
      </c>
      <c r="M992" s="29">
        <f ca="1">IF(I992&gt;0,IF(DAY($C992)=1,SUM(INDIRECT("I"&amp;(ROW(C991)-DAY(C991))):I991),0),0)</f>
        <v>0</v>
      </c>
      <c r="N992" s="29">
        <f ca="1">IF(C992&lt;Calculator!$G$27,0,IF(C992=Calculator!$G$27,Calculator!$G$39,IF(H992-K992&lt;=0,IF(D992&gt;Calculator!$G$39,IF(H992-K992+E992+L992+M992+Calculator!$G$39&gt;Calculator!$G$39,Calculator!$G$39-(H992+E992+L992+M992-K992),Calculator!$G$39),D992),0)))</f>
        <v>0</v>
      </c>
    </row>
    <row r="993" spans="1:14" ht="15.75" thickBot="1">
      <c r="A993" s="33" t="str">
        <f ca="1">IF(C993=Calculator!$H$27,"F",IF(Daily!D993+Daily!H993=0,IF(D992+H992&gt;0,"L",""),""))</f>
        <v/>
      </c>
      <c r="B993" s="34">
        <v>992</v>
      </c>
      <c r="C993" s="19">
        <f t="shared" ca="1" si="61"/>
        <v>46922</v>
      </c>
      <c r="D993" s="29">
        <f t="shared" ca="1" si="63"/>
        <v>203286.39390002508</v>
      </c>
      <c r="E993" s="29">
        <f ca="1">IF(C993&lt;Calculator!$D$26,0,IF(DAY($C993)=1,IF(D993-Calculator!$G$24&gt;0,Calculator!$G$24,D993),0))</f>
        <v>0</v>
      </c>
      <c r="F993" s="29">
        <f ca="1">IF(E993&gt;0,D993*Calculator!$G$22/12,0)</f>
        <v>0</v>
      </c>
      <c r="G993" s="29">
        <f ca="1">IF(E993&gt;0,(IFERROR(-PMT(Calculator!$G$22/12,Calculator!$G$23*12,Calculator!$G$20),0))-F993,0)</f>
        <v>0</v>
      </c>
      <c r="H993" s="29">
        <f t="shared" ca="1" si="64"/>
        <v>3354.6890209386538</v>
      </c>
      <c r="I993" s="29">
        <f t="shared" ca="1" si="62"/>
        <v>0.59741037359181504</v>
      </c>
      <c r="J993" s="30">
        <f>Calculator!$G$40</f>
        <v>6.5000000000000002E-2</v>
      </c>
      <c r="K993" s="29">
        <f ca="1">IF(C993&gt;=Calculator!$G$27,IF(DAY($C993)=1,Calculator!$G$34/2,IF(DAY($C993)=15,Calculator!$G$34/2,0)),0)</f>
        <v>0</v>
      </c>
      <c r="L993" s="29">
        <f ca="1">IF(DAY($C993)=28,IF(H993=0,0,Calculator!$G$35),0)</f>
        <v>0</v>
      </c>
      <c r="M993" s="29">
        <f ca="1">IF(I993&gt;0,IF(DAY($C993)=1,SUM(INDIRECT("I"&amp;(ROW(C992)-DAY(C992))):I992),0),0)</f>
        <v>0</v>
      </c>
      <c r="N993" s="29">
        <f ca="1">IF(C993&lt;Calculator!$G$27,0,IF(C993=Calculator!$G$27,Calculator!$G$39,IF(H993-K993&lt;=0,IF(D993&gt;Calculator!$G$39,IF(H993-K993+E993+L993+M993+Calculator!$G$39&gt;Calculator!$G$39,Calculator!$G$39-(H993+E993+L993+M993-K993),Calculator!$G$39),D993),0)))</f>
        <v>0</v>
      </c>
    </row>
    <row r="994" spans="1:14" ht="15.75" thickBot="1">
      <c r="A994" s="33" t="str">
        <f ca="1">IF(C994=Calculator!$H$27,"F",IF(Daily!D994+Daily!H994=0,IF(D993+H993&gt;0,"L",""),""))</f>
        <v/>
      </c>
      <c r="B994" s="34">
        <v>993</v>
      </c>
      <c r="C994" s="19">
        <f t="shared" ca="1" si="61"/>
        <v>46923</v>
      </c>
      <c r="D994" s="29">
        <f t="shared" ca="1" si="63"/>
        <v>203286.39390002508</v>
      </c>
      <c r="E994" s="29">
        <f ca="1">IF(C994&lt;Calculator!$D$26,0,IF(DAY($C994)=1,IF(D994-Calculator!$G$24&gt;0,Calculator!$G$24,D994),0))</f>
        <v>0</v>
      </c>
      <c r="F994" s="29">
        <f ca="1">IF(E994&gt;0,D994*Calculator!$G$22/12,0)</f>
        <v>0</v>
      </c>
      <c r="G994" s="29">
        <f ca="1">IF(E994&gt;0,(IFERROR(-PMT(Calculator!$G$22/12,Calculator!$G$23*12,Calculator!$G$20),0))-F994,0)</f>
        <v>0</v>
      </c>
      <c r="H994" s="29">
        <f t="shared" ca="1" si="64"/>
        <v>3354.6890209386538</v>
      </c>
      <c r="I994" s="29">
        <f t="shared" ca="1" si="62"/>
        <v>0.59741037359181504</v>
      </c>
      <c r="J994" s="30">
        <f>Calculator!$G$40</f>
        <v>6.5000000000000002E-2</v>
      </c>
      <c r="K994" s="29">
        <f ca="1">IF(C994&gt;=Calculator!$G$27,IF(DAY($C994)=1,Calculator!$G$34/2,IF(DAY($C994)=15,Calculator!$G$34/2,0)),0)</f>
        <v>0</v>
      </c>
      <c r="L994" s="29">
        <f ca="1">IF(DAY($C994)=28,IF(H994=0,0,Calculator!$G$35),0)</f>
        <v>0</v>
      </c>
      <c r="M994" s="29">
        <f ca="1">IF(I994&gt;0,IF(DAY($C994)=1,SUM(INDIRECT("I"&amp;(ROW(C993)-DAY(C993))):I993),0),0)</f>
        <v>0</v>
      </c>
      <c r="N994" s="29">
        <f ca="1">IF(C994&lt;Calculator!$G$27,0,IF(C994=Calculator!$G$27,Calculator!$G$39,IF(H994-K994&lt;=0,IF(D994&gt;Calculator!$G$39,IF(H994-K994+E994+L994+M994+Calculator!$G$39&gt;Calculator!$G$39,Calculator!$G$39-(H994+E994+L994+M994-K994),Calculator!$G$39),D994),0)))</f>
        <v>0</v>
      </c>
    </row>
    <row r="995" spans="1:14" ht="15.75" thickBot="1">
      <c r="A995" s="33" t="str">
        <f ca="1">IF(C995=Calculator!$H$27,"F",IF(Daily!D995+Daily!H995=0,IF(D994+H994&gt;0,"L",""),""))</f>
        <v/>
      </c>
      <c r="B995" s="34">
        <v>994</v>
      </c>
      <c r="C995" s="19">
        <f t="shared" ca="1" si="61"/>
        <v>46924</v>
      </c>
      <c r="D995" s="29">
        <f t="shared" ca="1" si="63"/>
        <v>203286.39390002508</v>
      </c>
      <c r="E995" s="29">
        <f ca="1">IF(C995&lt;Calculator!$D$26,0,IF(DAY($C995)=1,IF(D995-Calculator!$G$24&gt;0,Calculator!$G$24,D995),0))</f>
        <v>0</v>
      </c>
      <c r="F995" s="29">
        <f ca="1">IF(E995&gt;0,D995*Calculator!$G$22/12,0)</f>
        <v>0</v>
      </c>
      <c r="G995" s="29">
        <f ca="1">IF(E995&gt;0,(IFERROR(-PMT(Calculator!$G$22/12,Calculator!$G$23*12,Calculator!$G$20),0))-F995,0)</f>
        <v>0</v>
      </c>
      <c r="H995" s="29">
        <f t="shared" ca="1" si="64"/>
        <v>3354.6890209386538</v>
      </c>
      <c r="I995" s="29">
        <f t="shared" ca="1" si="62"/>
        <v>0.59741037359181504</v>
      </c>
      <c r="J995" s="30">
        <f>Calculator!$G$40</f>
        <v>6.5000000000000002E-2</v>
      </c>
      <c r="K995" s="29">
        <f ca="1">IF(C995&gt;=Calculator!$G$27,IF(DAY($C995)=1,Calculator!$G$34/2,IF(DAY($C995)=15,Calculator!$G$34/2,0)),0)</f>
        <v>0</v>
      </c>
      <c r="L995" s="29">
        <f ca="1">IF(DAY($C995)=28,IF(H995=0,0,Calculator!$G$35),0)</f>
        <v>0</v>
      </c>
      <c r="M995" s="29">
        <f ca="1">IF(I995&gt;0,IF(DAY($C995)=1,SUM(INDIRECT("I"&amp;(ROW(C994)-DAY(C994))):I994),0),0)</f>
        <v>0</v>
      </c>
      <c r="N995" s="29">
        <f ca="1">IF(C995&lt;Calculator!$G$27,0,IF(C995=Calculator!$G$27,Calculator!$G$39,IF(H995-K995&lt;=0,IF(D995&gt;Calculator!$G$39,IF(H995-K995+E995+L995+M995+Calculator!$G$39&gt;Calculator!$G$39,Calculator!$G$39-(H995+E995+L995+M995-K995),Calculator!$G$39),D995),0)))</f>
        <v>0</v>
      </c>
    </row>
    <row r="996" spans="1:14" ht="15.75" thickBot="1">
      <c r="A996" s="33" t="str">
        <f ca="1">IF(C996=Calculator!$H$27,"F",IF(Daily!D996+Daily!H996=0,IF(D995+H995&gt;0,"L",""),""))</f>
        <v/>
      </c>
      <c r="B996" s="34">
        <v>995</v>
      </c>
      <c r="C996" s="19">
        <f t="shared" ca="1" si="61"/>
        <v>46925</v>
      </c>
      <c r="D996" s="29">
        <f t="shared" ca="1" si="63"/>
        <v>203286.39390002508</v>
      </c>
      <c r="E996" s="29">
        <f ca="1">IF(C996&lt;Calculator!$D$26,0,IF(DAY($C996)=1,IF(D996-Calculator!$G$24&gt;0,Calculator!$G$24,D996),0))</f>
        <v>0</v>
      </c>
      <c r="F996" s="29">
        <f ca="1">IF(E996&gt;0,D996*Calculator!$G$22/12,0)</f>
        <v>0</v>
      </c>
      <c r="G996" s="29">
        <f ca="1">IF(E996&gt;0,(IFERROR(-PMT(Calculator!$G$22/12,Calculator!$G$23*12,Calculator!$G$20),0))-F996,0)</f>
        <v>0</v>
      </c>
      <c r="H996" s="29">
        <f t="shared" ca="1" si="64"/>
        <v>3354.6890209386538</v>
      </c>
      <c r="I996" s="29">
        <f t="shared" ca="1" si="62"/>
        <v>0.59741037359181504</v>
      </c>
      <c r="J996" s="30">
        <f>Calculator!$G$40</f>
        <v>6.5000000000000002E-2</v>
      </c>
      <c r="K996" s="29">
        <f ca="1">IF(C996&gt;=Calculator!$G$27,IF(DAY($C996)=1,Calculator!$G$34/2,IF(DAY($C996)=15,Calculator!$G$34/2,0)),0)</f>
        <v>0</v>
      </c>
      <c r="L996" s="29">
        <f ca="1">IF(DAY($C996)=28,IF(H996=0,0,Calculator!$G$35),0)</f>
        <v>0</v>
      </c>
      <c r="M996" s="29">
        <f ca="1">IF(I996&gt;0,IF(DAY($C996)=1,SUM(INDIRECT("I"&amp;(ROW(C995)-DAY(C995))):I995),0),0)</f>
        <v>0</v>
      </c>
      <c r="N996" s="29">
        <f ca="1">IF(C996&lt;Calculator!$G$27,0,IF(C996=Calculator!$G$27,Calculator!$G$39,IF(H996-K996&lt;=0,IF(D996&gt;Calculator!$G$39,IF(H996-K996+E996+L996+M996+Calculator!$G$39&gt;Calculator!$G$39,Calculator!$G$39-(H996+E996+L996+M996-K996),Calculator!$G$39),D996),0)))</f>
        <v>0</v>
      </c>
    </row>
    <row r="997" spans="1:14" ht="15.75" thickBot="1">
      <c r="A997" s="33" t="str">
        <f ca="1">IF(C997=Calculator!$H$27,"F",IF(Daily!D997+Daily!H997=0,IF(D996+H996&gt;0,"L",""),""))</f>
        <v/>
      </c>
      <c r="B997" s="34">
        <v>996</v>
      </c>
      <c r="C997" s="19">
        <f t="shared" ca="1" si="61"/>
        <v>46926</v>
      </c>
      <c r="D997" s="29">
        <f t="shared" ca="1" si="63"/>
        <v>203286.39390002508</v>
      </c>
      <c r="E997" s="29">
        <f ca="1">IF(C997&lt;Calculator!$D$26,0,IF(DAY($C997)=1,IF(D997-Calculator!$G$24&gt;0,Calculator!$G$24,D997),0))</f>
        <v>0</v>
      </c>
      <c r="F997" s="29">
        <f ca="1">IF(E997&gt;0,D997*Calculator!$G$22/12,0)</f>
        <v>0</v>
      </c>
      <c r="G997" s="29">
        <f ca="1">IF(E997&gt;0,(IFERROR(-PMT(Calculator!$G$22/12,Calculator!$G$23*12,Calculator!$G$20),0))-F997,0)</f>
        <v>0</v>
      </c>
      <c r="H997" s="29">
        <f t="shared" ca="1" si="64"/>
        <v>3354.6890209386538</v>
      </c>
      <c r="I997" s="29">
        <f t="shared" ca="1" si="62"/>
        <v>0.59741037359181504</v>
      </c>
      <c r="J997" s="30">
        <f>Calculator!$G$40</f>
        <v>6.5000000000000002E-2</v>
      </c>
      <c r="K997" s="29">
        <f ca="1">IF(C997&gt;=Calculator!$G$27,IF(DAY($C997)=1,Calculator!$G$34/2,IF(DAY($C997)=15,Calculator!$G$34/2,0)),0)</f>
        <v>0</v>
      </c>
      <c r="L997" s="29">
        <f ca="1">IF(DAY($C997)=28,IF(H997=0,0,Calculator!$G$35),0)</f>
        <v>0</v>
      </c>
      <c r="M997" s="29">
        <f ca="1">IF(I997&gt;0,IF(DAY($C997)=1,SUM(INDIRECT("I"&amp;(ROW(C996)-DAY(C996))):I996),0),0)</f>
        <v>0</v>
      </c>
      <c r="N997" s="29">
        <f ca="1">IF(C997&lt;Calculator!$G$27,0,IF(C997=Calculator!$G$27,Calculator!$G$39,IF(H997-K997&lt;=0,IF(D997&gt;Calculator!$G$39,IF(H997-K997+E997+L997+M997+Calculator!$G$39&gt;Calculator!$G$39,Calculator!$G$39-(H997+E997+L997+M997-K997),Calculator!$G$39),D997),0)))</f>
        <v>0</v>
      </c>
    </row>
    <row r="998" spans="1:14" ht="15.75" thickBot="1">
      <c r="A998" s="33" t="str">
        <f ca="1">IF(C998=Calculator!$H$27,"F",IF(Daily!D998+Daily!H998=0,IF(D997+H997&gt;0,"L",""),""))</f>
        <v/>
      </c>
      <c r="B998" s="34">
        <v>997</v>
      </c>
      <c r="C998" s="19">
        <f t="shared" ca="1" si="61"/>
        <v>46927</v>
      </c>
      <c r="D998" s="29">
        <f t="shared" ca="1" si="63"/>
        <v>203286.39390002508</v>
      </c>
      <c r="E998" s="29">
        <f ca="1">IF(C998&lt;Calculator!$D$26,0,IF(DAY($C998)=1,IF(D998-Calculator!$G$24&gt;0,Calculator!$G$24,D998),0))</f>
        <v>0</v>
      </c>
      <c r="F998" s="29">
        <f ca="1">IF(E998&gt;0,D998*Calculator!$G$22/12,0)</f>
        <v>0</v>
      </c>
      <c r="G998" s="29">
        <f ca="1">IF(E998&gt;0,(IFERROR(-PMT(Calculator!$G$22/12,Calculator!$G$23*12,Calculator!$G$20),0))-F998,0)</f>
        <v>0</v>
      </c>
      <c r="H998" s="29">
        <f t="shared" ca="1" si="64"/>
        <v>3354.6890209386538</v>
      </c>
      <c r="I998" s="29">
        <f t="shared" ca="1" si="62"/>
        <v>0.59741037359181504</v>
      </c>
      <c r="J998" s="30">
        <f>Calculator!$G$40</f>
        <v>6.5000000000000002E-2</v>
      </c>
      <c r="K998" s="29">
        <f ca="1">IF(C998&gt;=Calculator!$G$27,IF(DAY($C998)=1,Calculator!$G$34/2,IF(DAY($C998)=15,Calculator!$G$34/2,0)),0)</f>
        <v>0</v>
      </c>
      <c r="L998" s="29">
        <f ca="1">IF(DAY($C998)=28,IF(H998=0,0,Calculator!$G$35),0)</f>
        <v>0</v>
      </c>
      <c r="M998" s="29">
        <f ca="1">IF(I998&gt;0,IF(DAY($C998)=1,SUM(INDIRECT("I"&amp;(ROW(C997)-DAY(C997))):I997),0),0)</f>
        <v>0</v>
      </c>
      <c r="N998" s="29">
        <f ca="1">IF(C998&lt;Calculator!$G$27,0,IF(C998=Calculator!$G$27,Calculator!$G$39,IF(H998-K998&lt;=0,IF(D998&gt;Calculator!$G$39,IF(H998-K998+E998+L998+M998+Calculator!$G$39&gt;Calculator!$G$39,Calculator!$G$39-(H998+E998+L998+M998-K998),Calculator!$G$39),D998),0)))</f>
        <v>0</v>
      </c>
    </row>
    <row r="999" spans="1:14" ht="15.75" thickBot="1">
      <c r="A999" s="33" t="str">
        <f ca="1">IF(C999=Calculator!$H$27,"F",IF(Daily!D999+Daily!H999=0,IF(D998+H998&gt;0,"L",""),""))</f>
        <v/>
      </c>
      <c r="B999" s="34">
        <v>998</v>
      </c>
      <c r="C999" s="19">
        <f t="shared" ca="1" si="61"/>
        <v>46928</v>
      </c>
      <c r="D999" s="29">
        <f t="shared" ca="1" si="63"/>
        <v>203286.39390002508</v>
      </c>
      <c r="E999" s="29">
        <f ca="1">IF(C999&lt;Calculator!$D$26,0,IF(DAY($C999)=1,IF(D999-Calculator!$G$24&gt;0,Calculator!$G$24,D999),0))</f>
        <v>0</v>
      </c>
      <c r="F999" s="29">
        <f ca="1">IF(E999&gt;0,D999*Calculator!$G$22/12,0)</f>
        <v>0</v>
      </c>
      <c r="G999" s="29">
        <f ca="1">IF(E999&gt;0,(IFERROR(-PMT(Calculator!$G$22/12,Calculator!$G$23*12,Calculator!$G$20),0))-F999,0)</f>
        <v>0</v>
      </c>
      <c r="H999" s="29">
        <f t="shared" ca="1" si="64"/>
        <v>3354.6890209386538</v>
      </c>
      <c r="I999" s="29">
        <f t="shared" ca="1" si="62"/>
        <v>0.59741037359181504</v>
      </c>
      <c r="J999" s="30">
        <f>Calculator!$G$40</f>
        <v>6.5000000000000002E-2</v>
      </c>
      <c r="K999" s="29">
        <f ca="1">IF(C999&gt;=Calculator!$G$27,IF(DAY($C999)=1,Calculator!$G$34/2,IF(DAY($C999)=15,Calculator!$G$34/2,0)),0)</f>
        <v>0</v>
      </c>
      <c r="L999" s="29">
        <f ca="1">IF(DAY($C999)=28,IF(H999=0,0,Calculator!$G$35),0)</f>
        <v>0</v>
      </c>
      <c r="M999" s="29">
        <f ca="1">IF(I999&gt;0,IF(DAY($C999)=1,SUM(INDIRECT("I"&amp;(ROW(C998)-DAY(C998))):I998),0),0)</f>
        <v>0</v>
      </c>
      <c r="N999" s="29">
        <f ca="1">IF(C999&lt;Calculator!$G$27,0,IF(C999=Calculator!$G$27,Calculator!$G$39,IF(H999-K999&lt;=0,IF(D999&gt;Calculator!$G$39,IF(H999-K999+E999+L999+M999+Calculator!$G$39&gt;Calculator!$G$39,Calculator!$G$39-(H999+E999+L999+M999-K999),Calculator!$G$39),D999),0)))</f>
        <v>0</v>
      </c>
    </row>
    <row r="1000" spans="1:14" ht="15.75" thickBot="1">
      <c r="A1000" s="33" t="str">
        <f ca="1">IF(C1000=Calculator!$H$27,"F",IF(Daily!D1000+Daily!H1000=0,IF(D999+H999&gt;0,"L",""),""))</f>
        <v/>
      </c>
      <c r="B1000" s="34">
        <v>999</v>
      </c>
      <c r="C1000" s="19">
        <f t="shared" ca="1" si="61"/>
        <v>46929</v>
      </c>
      <c r="D1000" s="29">
        <f t="shared" ca="1" si="63"/>
        <v>203286.39390002508</v>
      </c>
      <c r="E1000" s="29">
        <f ca="1">IF(C1000&lt;Calculator!$D$26,0,IF(DAY($C1000)=1,IF(D1000-Calculator!$G$24&gt;0,Calculator!$G$24,D1000),0))</f>
        <v>0</v>
      </c>
      <c r="F1000" s="29">
        <f ca="1">IF(E1000&gt;0,D1000*Calculator!$G$22/12,0)</f>
        <v>0</v>
      </c>
      <c r="G1000" s="29">
        <f ca="1">IF(E1000&gt;0,(IFERROR(-PMT(Calculator!$G$22/12,Calculator!$G$23*12,Calculator!$G$20),0))-F1000,0)</f>
        <v>0</v>
      </c>
      <c r="H1000" s="29">
        <f t="shared" ca="1" si="64"/>
        <v>3354.6890209386538</v>
      </c>
      <c r="I1000" s="29">
        <f t="shared" ca="1" si="62"/>
        <v>0.59741037359181504</v>
      </c>
      <c r="J1000" s="30">
        <f>Calculator!$G$40</f>
        <v>6.5000000000000002E-2</v>
      </c>
      <c r="K1000" s="29">
        <f ca="1">IF(C1000&gt;=Calculator!$G$27,IF(DAY($C1000)=1,Calculator!$G$34/2,IF(DAY($C1000)=15,Calculator!$G$34/2,0)),0)</f>
        <v>0</v>
      </c>
      <c r="L1000" s="29">
        <f ca="1">IF(DAY($C1000)=28,IF(H1000=0,0,Calculator!$G$35),0)</f>
        <v>0</v>
      </c>
      <c r="M1000" s="29">
        <f ca="1">IF(I1000&gt;0,IF(DAY($C1000)=1,SUM(INDIRECT("I"&amp;(ROW(C999)-DAY(C999))):I999),0),0)</f>
        <v>0</v>
      </c>
      <c r="N1000" s="29">
        <f ca="1">IF(C1000&lt;Calculator!$G$27,0,IF(C1000=Calculator!$G$27,Calculator!$G$39,IF(H1000-K1000&lt;=0,IF(D1000&gt;Calculator!$G$39,IF(H1000-K1000+E1000+L1000+M1000+Calculator!$G$39&gt;Calculator!$G$39,Calculator!$G$39-(H1000+E1000+L1000+M1000-K1000),Calculator!$G$39),D1000),0)))</f>
        <v>0</v>
      </c>
    </row>
    <row r="1001" spans="1:14" ht="15.75" thickBot="1">
      <c r="A1001" s="33" t="str">
        <f ca="1">IF(C1001=Calculator!$H$27,"F",IF(Daily!D1001+Daily!H1001=0,IF(D1000+H1000&gt;0,"L",""),""))</f>
        <v/>
      </c>
      <c r="B1001" s="34">
        <v>1000</v>
      </c>
      <c r="C1001" s="19">
        <f t="shared" ca="1" si="61"/>
        <v>46930</v>
      </c>
      <c r="D1001" s="29">
        <f t="shared" ca="1" si="63"/>
        <v>203286.39390002508</v>
      </c>
      <c r="E1001" s="29">
        <f ca="1">IF(C1001&lt;Calculator!$D$26,0,IF(DAY($C1001)=1,IF(D1001-Calculator!$G$24&gt;0,Calculator!$G$24,D1001),0))</f>
        <v>0</v>
      </c>
      <c r="F1001" s="29">
        <f ca="1">IF(E1001&gt;0,D1001*Calculator!$G$22/12,0)</f>
        <v>0</v>
      </c>
      <c r="G1001" s="29">
        <f ca="1">IF(E1001&gt;0,(IFERROR(-PMT(Calculator!$G$22/12,Calculator!$G$23*12,Calculator!$G$20),0))-F1001,0)</f>
        <v>0</v>
      </c>
      <c r="H1001" s="29">
        <f t="shared" ca="1" si="64"/>
        <v>3354.6890209386538</v>
      </c>
      <c r="I1001" s="29">
        <f t="shared" ca="1" si="62"/>
        <v>0.59741037359181504</v>
      </c>
      <c r="J1001" s="30">
        <f>Calculator!$G$40</f>
        <v>6.5000000000000002E-2</v>
      </c>
      <c r="K1001" s="29">
        <f ca="1">IF(C1001&gt;=Calculator!$G$27,IF(DAY($C1001)=1,Calculator!$G$34/2,IF(DAY($C1001)=15,Calculator!$G$34/2,0)),0)</f>
        <v>0</v>
      </c>
      <c r="L1001" s="29">
        <f ca="1">IF(DAY($C1001)=28,IF(H1001=0,0,Calculator!$G$35),0)</f>
        <v>0</v>
      </c>
      <c r="M1001" s="29">
        <f ca="1">IF(I1001&gt;0,IF(DAY($C1001)=1,SUM(INDIRECT("I"&amp;(ROW(C1000)-DAY(C1000))):I1000),0),0)</f>
        <v>0</v>
      </c>
      <c r="N1001" s="29">
        <f ca="1">IF(C1001&lt;Calculator!$G$27,0,IF(C1001=Calculator!$G$27,Calculator!$G$39,IF(H1001-K1001&lt;=0,IF(D1001&gt;Calculator!$G$39,IF(H1001-K1001+E1001+L1001+M1001+Calculator!$G$39&gt;Calculator!$G$39,Calculator!$G$39-(H1001+E1001+L1001+M1001-K1001),Calculator!$G$39),D1001),0)))</f>
        <v>0</v>
      </c>
    </row>
    <row r="1002" spans="1:14" ht="15.75" thickBot="1">
      <c r="A1002" s="33" t="str">
        <f ca="1">IF(C1002=Calculator!$H$27,"F",IF(Daily!D1002+Daily!H1002=0,IF(D1001+H1001&gt;0,"L",""),""))</f>
        <v/>
      </c>
      <c r="B1002" s="34">
        <v>1001</v>
      </c>
      <c r="C1002" s="19">
        <f t="shared" ca="1" si="61"/>
        <v>46931</v>
      </c>
      <c r="D1002" s="29">
        <f t="shared" ca="1" si="63"/>
        <v>203286.39390002508</v>
      </c>
      <c r="E1002" s="29">
        <f ca="1">IF(C1002&lt;Calculator!$D$26,0,IF(DAY($C1002)=1,IF(D1002-Calculator!$G$24&gt;0,Calculator!$G$24,D1002),0))</f>
        <v>0</v>
      </c>
      <c r="F1002" s="29">
        <f ca="1">IF(E1002&gt;0,D1002*Calculator!$G$22/12,0)</f>
        <v>0</v>
      </c>
      <c r="G1002" s="29">
        <f ca="1">IF(E1002&gt;0,(IFERROR(-PMT(Calculator!$G$22/12,Calculator!$G$23*12,Calculator!$G$20),0))-F1002,0)</f>
        <v>0</v>
      </c>
      <c r="H1002" s="29">
        <f t="shared" ca="1" si="64"/>
        <v>3354.6890209386538</v>
      </c>
      <c r="I1002" s="29">
        <f t="shared" ca="1" si="62"/>
        <v>0.59741037359181504</v>
      </c>
      <c r="J1002" s="30">
        <f>Calculator!$G$40</f>
        <v>6.5000000000000002E-2</v>
      </c>
      <c r="K1002" s="29">
        <f ca="1">IF(C1002&gt;=Calculator!$G$27,IF(DAY($C1002)=1,Calculator!$G$34/2,IF(DAY($C1002)=15,Calculator!$G$34/2,0)),0)</f>
        <v>0</v>
      </c>
      <c r="L1002" s="29">
        <f ca="1">IF(DAY($C1002)=28,IF(H1002=0,0,Calculator!$G$35),0)</f>
        <v>0</v>
      </c>
      <c r="M1002" s="29">
        <f ca="1">IF(I1002&gt;0,IF(DAY($C1002)=1,SUM(INDIRECT("I"&amp;(ROW(C1001)-DAY(C1001))):I1001),0),0)</f>
        <v>0</v>
      </c>
      <c r="N1002" s="29">
        <f ca="1">IF(C1002&lt;Calculator!$G$27,0,IF(C1002=Calculator!$G$27,Calculator!$G$39,IF(H1002-K1002&lt;=0,IF(D1002&gt;Calculator!$G$39,IF(H1002-K1002+E1002+L1002+M1002+Calculator!$G$39&gt;Calculator!$G$39,Calculator!$G$39-(H1002+E1002+L1002+M1002-K1002),Calculator!$G$39),D1002),0)))</f>
        <v>0</v>
      </c>
    </row>
    <row r="1003" spans="1:14" ht="15.75" thickBot="1">
      <c r="A1003" s="33" t="str">
        <f ca="1">IF(C1003=Calculator!$H$27,"F",IF(Daily!D1003+Daily!H1003=0,IF(D1002+H1002&gt;0,"L",""),""))</f>
        <v/>
      </c>
      <c r="B1003" s="34">
        <v>1002</v>
      </c>
      <c r="C1003" s="19">
        <f t="shared" ca="1" si="61"/>
        <v>46932</v>
      </c>
      <c r="D1003" s="29">
        <f t="shared" ca="1" si="63"/>
        <v>203286.39390002508</v>
      </c>
      <c r="E1003" s="29">
        <f ca="1">IF(C1003&lt;Calculator!$D$26,0,IF(DAY($C1003)=1,IF(D1003-Calculator!$G$24&gt;0,Calculator!$G$24,D1003),0))</f>
        <v>0</v>
      </c>
      <c r="F1003" s="29">
        <f ca="1">IF(E1003&gt;0,D1003*Calculator!$G$22/12,0)</f>
        <v>0</v>
      </c>
      <c r="G1003" s="29">
        <f ca="1">IF(E1003&gt;0,(IFERROR(-PMT(Calculator!$G$22/12,Calculator!$G$23*12,Calculator!$G$20),0))-F1003,0)</f>
        <v>0</v>
      </c>
      <c r="H1003" s="29">
        <f t="shared" ca="1" si="64"/>
        <v>3354.6890209386538</v>
      </c>
      <c r="I1003" s="29">
        <f t="shared" ca="1" si="62"/>
        <v>0.59741037359181504</v>
      </c>
      <c r="J1003" s="30">
        <f>Calculator!$G$40</f>
        <v>6.5000000000000002E-2</v>
      </c>
      <c r="K1003" s="29">
        <f ca="1">IF(C1003&gt;=Calculator!$G$27,IF(DAY($C1003)=1,Calculator!$G$34/2,IF(DAY($C1003)=15,Calculator!$G$34/2,0)),0)</f>
        <v>0</v>
      </c>
      <c r="L1003" s="29">
        <f ca="1">IF(DAY($C1003)=28,IF(H1003=0,0,Calculator!$G$35),0)</f>
        <v>5000</v>
      </c>
      <c r="M1003" s="29">
        <f ca="1">IF(I1003&gt;0,IF(DAY($C1003)=1,SUM(INDIRECT("I"&amp;(ROW(C1002)-DAY(C1002))):I1002),0),0)</f>
        <v>0</v>
      </c>
      <c r="N1003" s="29">
        <f ca="1">IF(C1003&lt;Calculator!$G$27,0,IF(C1003=Calculator!$G$27,Calculator!$G$39,IF(H1003-K1003&lt;=0,IF(D1003&gt;Calculator!$G$39,IF(H1003-K1003+E1003+L1003+M1003+Calculator!$G$39&gt;Calculator!$G$39,Calculator!$G$39-(H1003+E1003+L1003+M1003-K1003),Calculator!$G$39),D1003),0)))</f>
        <v>0</v>
      </c>
    </row>
    <row r="1004" spans="1:14" ht="15.75" thickBot="1">
      <c r="A1004" s="33" t="str">
        <f ca="1">IF(C1004=Calculator!$H$27,"F",IF(Daily!D1004+Daily!H1004=0,IF(D1003+H1003&gt;0,"L",""),""))</f>
        <v/>
      </c>
      <c r="B1004" s="34">
        <v>1003</v>
      </c>
      <c r="C1004" s="19">
        <f t="shared" ca="1" si="61"/>
        <v>46933</v>
      </c>
      <c r="D1004" s="29">
        <f t="shared" ca="1" si="63"/>
        <v>203286.39390002508</v>
      </c>
      <c r="E1004" s="29">
        <f ca="1">IF(C1004&lt;Calculator!$D$26,0,IF(DAY($C1004)=1,IF(D1004-Calculator!$G$24&gt;0,Calculator!$G$24,D1004),0))</f>
        <v>0</v>
      </c>
      <c r="F1004" s="29">
        <f ca="1">IF(E1004&gt;0,D1004*Calculator!$G$22/12,0)</f>
        <v>0</v>
      </c>
      <c r="G1004" s="29">
        <f ca="1">IF(E1004&gt;0,(IFERROR(-PMT(Calculator!$G$22/12,Calculator!$G$23*12,Calculator!$G$20),0))-F1004,0)</f>
        <v>0</v>
      </c>
      <c r="H1004" s="29">
        <f t="shared" ca="1" si="64"/>
        <v>8354.6890209386547</v>
      </c>
      <c r="I1004" s="29">
        <f t="shared" ca="1" si="62"/>
        <v>1.4878213324959249</v>
      </c>
      <c r="J1004" s="30">
        <f>Calculator!$G$40</f>
        <v>6.5000000000000002E-2</v>
      </c>
      <c r="K1004" s="29">
        <f ca="1">IF(C1004&gt;=Calculator!$G$27,IF(DAY($C1004)=1,Calculator!$G$34/2,IF(DAY($C1004)=15,Calculator!$G$34/2,0)),0)</f>
        <v>0</v>
      </c>
      <c r="L1004" s="29">
        <f ca="1">IF(DAY($C1004)=28,IF(H1004=0,0,Calculator!$G$35),0)</f>
        <v>0</v>
      </c>
      <c r="M1004" s="29">
        <f ca="1">IF(I1004&gt;0,IF(DAY($C1004)=1,SUM(INDIRECT("I"&amp;(ROW(C1003)-DAY(C1003))):I1003),0),0)</f>
        <v>0</v>
      </c>
      <c r="N1004" s="29">
        <f ca="1">IF(C1004&lt;Calculator!$G$27,0,IF(C1004=Calculator!$G$27,Calculator!$G$39,IF(H1004-K1004&lt;=0,IF(D1004&gt;Calculator!$G$39,IF(H1004-K1004+E1004+L1004+M1004+Calculator!$G$39&gt;Calculator!$G$39,Calculator!$G$39-(H1004+E1004+L1004+M1004-K1004),Calculator!$G$39),D1004),0)))</f>
        <v>0</v>
      </c>
    </row>
    <row r="1005" spans="1:14" ht="15.75" thickBot="1">
      <c r="A1005" s="33" t="str">
        <f ca="1">IF(C1005=Calculator!$H$27,"F",IF(Daily!D1005+Daily!H1005=0,IF(D1004+H1004&gt;0,"L",""),""))</f>
        <v/>
      </c>
      <c r="B1005" s="34">
        <v>1004</v>
      </c>
      <c r="C1005" s="19">
        <f t="shared" ca="1" si="61"/>
        <v>46934</v>
      </c>
      <c r="D1005" s="29">
        <f t="shared" ca="1" si="63"/>
        <v>203286.39390002508</v>
      </c>
      <c r="E1005" s="29">
        <f ca="1">IF(C1005&lt;Calculator!$D$26,0,IF(DAY($C1005)=1,IF(D1005-Calculator!$G$24&gt;0,Calculator!$G$24,D1005),0))</f>
        <v>0</v>
      </c>
      <c r="F1005" s="29">
        <f ca="1">IF(E1005&gt;0,D1005*Calculator!$G$22/12,0)</f>
        <v>0</v>
      </c>
      <c r="G1005" s="29">
        <f ca="1">IF(E1005&gt;0,(IFERROR(-PMT(Calculator!$G$22/12,Calculator!$G$23*12,Calculator!$G$20),0))-F1005,0)</f>
        <v>0</v>
      </c>
      <c r="H1005" s="29">
        <f t="shared" ca="1" si="64"/>
        <v>8354.6890209386547</v>
      </c>
      <c r="I1005" s="29">
        <f t="shared" ca="1" si="62"/>
        <v>1.4878213324959249</v>
      </c>
      <c r="J1005" s="30">
        <f>Calculator!$G$40</f>
        <v>6.5000000000000002E-2</v>
      </c>
      <c r="K1005" s="29">
        <f ca="1">IF(C1005&gt;=Calculator!$G$27,IF(DAY($C1005)=1,Calculator!$G$34/2,IF(DAY($C1005)=15,Calculator!$G$34/2,0)),0)</f>
        <v>0</v>
      </c>
      <c r="L1005" s="29">
        <f ca="1">IF(DAY($C1005)=28,IF(H1005=0,0,Calculator!$G$35),0)</f>
        <v>0</v>
      </c>
      <c r="M1005" s="29">
        <f ca="1">IF(I1005&gt;0,IF(DAY($C1005)=1,SUM(INDIRECT("I"&amp;(ROW(C1004)-DAY(C1004))):I1004),0),0)</f>
        <v>0</v>
      </c>
      <c r="N1005" s="29">
        <f ca="1">IF(C1005&lt;Calculator!$G$27,0,IF(C1005=Calculator!$G$27,Calculator!$G$39,IF(H1005-K1005&lt;=0,IF(D1005&gt;Calculator!$G$39,IF(H1005-K1005+E1005+L1005+M1005+Calculator!$G$39&gt;Calculator!$G$39,Calculator!$G$39-(H1005+E1005+L1005+M1005-K1005),Calculator!$G$39),D1005),0)))</f>
        <v>0</v>
      </c>
    </row>
    <row r="1006" spans="1:14" ht="15.75" thickBot="1">
      <c r="A1006" s="33" t="str">
        <f ca="1">IF(C1006=Calculator!$H$27,"F",IF(Daily!D1006+Daily!H1006=0,IF(D1005+H1005&gt;0,"L",""),""))</f>
        <v/>
      </c>
      <c r="B1006" s="34">
        <v>1005</v>
      </c>
      <c r="C1006" s="19">
        <f t="shared" ca="1" si="61"/>
        <v>46935</v>
      </c>
      <c r="D1006" s="29">
        <f t="shared" ca="1" si="63"/>
        <v>203286.39390002508</v>
      </c>
      <c r="E1006" s="29">
        <f ca="1">IF(C1006&lt;Calculator!$D$26,0,IF(DAY($C1006)=1,IF(D1006-Calculator!$G$24&gt;0,Calculator!$G$24,D1006),0))</f>
        <v>1878.8756805424866</v>
      </c>
      <c r="F1006" s="29">
        <f ca="1">IF(E1006&gt;0,D1006*Calculator!$G$22/12,0)</f>
        <v>847.0266412501046</v>
      </c>
      <c r="G1006" s="29">
        <f ca="1">IF(E1006&gt;0,(IFERROR(-PMT(Calculator!$G$22/12,Calculator!$G$23*12,Calculator!$G$20),0))-F1006,0)</f>
        <v>1031.849039292382</v>
      </c>
      <c r="H1006" s="29">
        <f t="shared" ca="1" si="64"/>
        <v>8354.6890209386547</v>
      </c>
      <c r="I1006" s="29">
        <f t="shared" ca="1" si="62"/>
        <v>1.4878213324959249</v>
      </c>
      <c r="J1006" s="30">
        <f>Calculator!$G$40</f>
        <v>6.5000000000000002E-2</v>
      </c>
      <c r="K1006" s="29">
        <f ca="1">IF(C1006&gt;=Calculator!$G$27,IF(DAY($C1006)=1,Calculator!$G$34/2,IF(DAY($C1006)=15,Calculator!$G$34/2,0)),0)</f>
        <v>4500</v>
      </c>
      <c r="L1006" s="29">
        <f ca="1">IF(DAY($C1006)=28,IF(H1006=0,0,Calculator!$G$35),0)</f>
        <v>0</v>
      </c>
      <c r="M1006" s="29">
        <f ca="1">IF(I1006&gt;0,IF(DAY($C1006)=1,SUM(INDIRECT("I"&amp;(ROW(C1005)-DAY(C1005))):I1005),0),0)</f>
        <v>34.039151151423361</v>
      </c>
      <c r="N1006" s="29">
        <f ca="1">IF(C1006&lt;Calculator!$G$27,0,IF(C1006=Calculator!$G$27,Calculator!$G$39,IF(H1006-K1006&lt;=0,IF(D1006&gt;Calculator!$G$39,IF(H1006-K1006+E1006+L1006+M1006+Calculator!$G$39&gt;Calculator!$G$39,Calculator!$G$39-(H1006+E1006+L1006+M1006-K1006),Calculator!$G$39),D1006),0)))</f>
        <v>0</v>
      </c>
    </row>
    <row r="1007" spans="1:14" ht="15.75" thickBot="1">
      <c r="A1007" s="33" t="str">
        <f ca="1">IF(C1007=Calculator!$H$27,"F",IF(Daily!D1007+Daily!H1007=0,IF(D1006+H1006&gt;0,"L",""),""))</f>
        <v/>
      </c>
      <c r="B1007" s="34">
        <v>1006</v>
      </c>
      <c r="C1007" s="19">
        <f t="shared" ca="1" si="61"/>
        <v>46936</v>
      </c>
      <c r="D1007" s="29">
        <f t="shared" ca="1" si="63"/>
        <v>202254.54486073271</v>
      </c>
      <c r="E1007" s="29">
        <f ca="1">IF(C1007&lt;Calculator!$D$26,0,IF(DAY($C1007)=1,IF(D1007-Calculator!$G$24&gt;0,Calculator!$G$24,D1007),0))</f>
        <v>0</v>
      </c>
      <c r="F1007" s="29">
        <f ca="1">IF(E1007&gt;0,D1007*Calculator!$G$22/12,0)</f>
        <v>0</v>
      </c>
      <c r="G1007" s="29">
        <f ca="1">IF(E1007&gt;0,(IFERROR(-PMT(Calculator!$G$22/12,Calculator!$G$23*12,Calculator!$G$20),0))-F1007,0)</f>
        <v>0</v>
      </c>
      <c r="H1007" s="29">
        <f t="shared" ca="1" si="64"/>
        <v>5767.6038526325647</v>
      </c>
      <c r="I1007" s="29">
        <f t="shared" ca="1" si="62"/>
        <v>1.0271075354003198</v>
      </c>
      <c r="J1007" s="30">
        <f>Calculator!$G$40</f>
        <v>6.5000000000000002E-2</v>
      </c>
      <c r="K1007" s="29">
        <f ca="1">IF(C1007&gt;=Calculator!$G$27,IF(DAY($C1007)=1,Calculator!$G$34/2,IF(DAY($C1007)=15,Calculator!$G$34/2,0)),0)</f>
        <v>0</v>
      </c>
      <c r="L1007" s="29">
        <f ca="1">IF(DAY($C1007)=28,IF(H1007=0,0,Calculator!$G$35),0)</f>
        <v>0</v>
      </c>
      <c r="M1007" s="29">
        <f ca="1">IF(I1007&gt;0,IF(DAY($C1007)=1,SUM(INDIRECT("I"&amp;(ROW(C1006)-DAY(C1006))):I1006),0),0)</f>
        <v>0</v>
      </c>
      <c r="N1007" s="29">
        <f ca="1">IF(C1007&lt;Calculator!$G$27,0,IF(C1007=Calculator!$G$27,Calculator!$G$39,IF(H1007-K1007&lt;=0,IF(D1007&gt;Calculator!$G$39,IF(H1007-K1007+E1007+L1007+M1007+Calculator!$G$39&gt;Calculator!$G$39,Calculator!$G$39-(H1007+E1007+L1007+M1007-K1007),Calculator!$G$39),D1007),0)))</f>
        <v>0</v>
      </c>
    </row>
    <row r="1008" spans="1:14" ht="15.75" thickBot="1">
      <c r="A1008" s="33" t="str">
        <f ca="1">IF(C1008=Calculator!$H$27,"F",IF(Daily!D1008+Daily!H1008=0,IF(D1007+H1007&gt;0,"L",""),""))</f>
        <v/>
      </c>
      <c r="B1008" s="34">
        <v>1007</v>
      </c>
      <c r="C1008" s="19">
        <f t="shared" ca="1" si="61"/>
        <v>46937</v>
      </c>
      <c r="D1008" s="29">
        <f t="shared" ca="1" si="63"/>
        <v>202254.54486073271</v>
      </c>
      <c r="E1008" s="29">
        <f ca="1">IF(C1008&lt;Calculator!$D$26,0,IF(DAY($C1008)=1,IF(D1008-Calculator!$G$24&gt;0,Calculator!$G$24,D1008),0))</f>
        <v>0</v>
      </c>
      <c r="F1008" s="29">
        <f ca="1">IF(E1008&gt;0,D1008*Calculator!$G$22/12,0)</f>
        <v>0</v>
      </c>
      <c r="G1008" s="29">
        <f ca="1">IF(E1008&gt;0,(IFERROR(-PMT(Calculator!$G$22/12,Calculator!$G$23*12,Calculator!$G$20),0))-F1008,0)</f>
        <v>0</v>
      </c>
      <c r="H1008" s="29">
        <f t="shared" ca="1" si="64"/>
        <v>5767.6038526325647</v>
      </c>
      <c r="I1008" s="29">
        <f t="shared" ca="1" si="62"/>
        <v>1.0271075354003198</v>
      </c>
      <c r="J1008" s="30">
        <f>Calculator!$G$40</f>
        <v>6.5000000000000002E-2</v>
      </c>
      <c r="K1008" s="29">
        <f ca="1">IF(C1008&gt;=Calculator!$G$27,IF(DAY($C1008)=1,Calculator!$G$34/2,IF(DAY($C1008)=15,Calculator!$G$34/2,0)),0)</f>
        <v>0</v>
      </c>
      <c r="L1008" s="29">
        <f ca="1">IF(DAY($C1008)=28,IF(H1008=0,0,Calculator!$G$35),0)</f>
        <v>0</v>
      </c>
      <c r="M1008" s="29">
        <f ca="1">IF(I1008&gt;0,IF(DAY($C1008)=1,SUM(INDIRECT("I"&amp;(ROW(C1007)-DAY(C1007))):I1007),0),0)</f>
        <v>0</v>
      </c>
      <c r="N1008" s="29">
        <f ca="1">IF(C1008&lt;Calculator!$G$27,0,IF(C1008=Calculator!$G$27,Calculator!$G$39,IF(H1008-K1008&lt;=0,IF(D1008&gt;Calculator!$G$39,IF(H1008-K1008+E1008+L1008+M1008+Calculator!$G$39&gt;Calculator!$G$39,Calculator!$G$39-(H1008+E1008+L1008+M1008-K1008),Calculator!$G$39),D1008),0)))</f>
        <v>0</v>
      </c>
    </row>
    <row r="1009" spans="1:14" ht="15.75" thickBot="1">
      <c r="A1009" s="33" t="str">
        <f ca="1">IF(C1009=Calculator!$H$27,"F",IF(Daily!D1009+Daily!H1009=0,IF(D1008+H1008&gt;0,"L",""),""))</f>
        <v/>
      </c>
      <c r="B1009" s="34">
        <v>1008</v>
      </c>
      <c r="C1009" s="19">
        <f t="shared" ca="1" si="61"/>
        <v>46938</v>
      </c>
      <c r="D1009" s="29">
        <f t="shared" ca="1" si="63"/>
        <v>202254.54486073271</v>
      </c>
      <c r="E1009" s="29">
        <f ca="1">IF(C1009&lt;Calculator!$D$26,0,IF(DAY($C1009)=1,IF(D1009-Calculator!$G$24&gt;0,Calculator!$G$24,D1009),0))</f>
        <v>0</v>
      </c>
      <c r="F1009" s="29">
        <f ca="1">IF(E1009&gt;0,D1009*Calculator!$G$22/12,0)</f>
        <v>0</v>
      </c>
      <c r="G1009" s="29">
        <f ca="1">IF(E1009&gt;0,(IFERROR(-PMT(Calculator!$G$22/12,Calculator!$G$23*12,Calculator!$G$20),0))-F1009,0)</f>
        <v>0</v>
      </c>
      <c r="H1009" s="29">
        <f t="shared" ca="1" si="64"/>
        <v>5767.6038526325647</v>
      </c>
      <c r="I1009" s="29">
        <f t="shared" ca="1" si="62"/>
        <v>1.0271075354003198</v>
      </c>
      <c r="J1009" s="30">
        <f>Calculator!$G$40</f>
        <v>6.5000000000000002E-2</v>
      </c>
      <c r="K1009" s="29">
        <f ca="1">IF(C1009&gt;=Calculator!$G$27,IF(DAY($C1009)=1,Calculator!$G$34/2,IF(DAY($C1009)=15,Calculator!$G$34/2,0)),0)</f>
        <v>0</v>
      </c>
      <c r="L1009" s="29">
        <f ca="1">IF(DAY($C1009)=28,IF(H1009=0,0,Calculator!$G$35),0)</f>
        <v>0</v>
      </c>
      <c r="M1009" s="29">
        <f ca="1">IF(I1009&gt;0,IF(DAY($C1009)=1,SUM(INDIRECT("I"&amp;(ROW(C1008)-DAY(C1008))):I1008),0),0)</f>
        <v>0</v>
      </c>
      <c r="N1009" s="29">
        <f ca="1">IF(C1009&lt;Calculator!$G$27,0,IF(C1009=Calculator!$G$27,Calculator!$G$39,IF(H1009-K1009&lt;=0,IF(D1009&gt;Calculator!$G$39,IF(H1009-K1009+E1009+L1009+M1009+Calculator!$G$39&gt;Calculator!$G$39,Calculator!$G$39-(H1009+E1009+L1009+M1009-K1009),Calculator!$G$39),D1009),0)))</f>
        <v>0</v>
      </c>
    </row>
    <row r="1010" spans="1:14" ht="15.75" thickBot="1">
      <c r="A1010" s="33" t="str">
        <f ca="1">IF(C1010=Calculator!$H$27,"F",IF(Daily!D1010+Daily!H1010=0,IF(D1009+H1009&gt;0,"L",""),""))</f>
        <v/>
      </c>
      <c r="B1010" s="34">
        <v>1009</v>
      </c>
      <c r="C1010" s="19">
        <f t="shared" ca="1" si="61"/>
        <v>46939</v>
      </c>
      <c r="D1010" s="29">
        <f t="shared" ca="1" si="63"/>
        <v>202254.54486073271</v>
      </c>
      <c r="E1010" s="29">
        <f ca="1">IF(C1010&lt;Calculator!$D$26,0,IF(DAY($C1010)=1,IF(D1010-Calculator!$G$24&gt;0,Calculator!$G$24,D1010),0))</f>
        <v>0</v>
      </c>
      <c r="F1010" s="29">
        <f ca="1">IF(E1010&gt;0,D1010*Calculator!$G$22/12,0)</f>
        <v>0</v>
      </c>
      <c r="G1010" s="29">
        <f ca="1">IF(E1010&gt;0,(IFERROR(-PMT(Calculator!$G$22/12,Calculator!$G$23*12,Calculator!$G$20),0))-F1010,0)</f>
        <v>0</v>
      </c>
      <c r="H1010" s="29">
        <f t="shared" ca="1" si="64"/>
        <v>5767.6038526325647</v>
      </c>
      <c r="I1010" s="29">
        <f t="shared" ca="1" si="62"/>
        <v>1.0271075354003198</v>
      </c>
      <c r="J1010" s="30">
        <f>Calculator!$G$40</f>
        <v>6.5000000000000002E-2</v>
      </c>
      <c r="K1010" s="29">
        <f ca="1">IF(C1010&gt;=Calculator!$G$27,IF(DAY($C1010)=1,Calculator!$G$34/2,IF(DAY($C1010)=15,Calculator!$G$34/2,0)),0)</f>
        <v>0</v>
      </c>
      <c r="L1010" s="29">
        <f ca="1">IF(DAY($C1010)=28,IF(H1010=0,0,Calculator!$G$35),0)</f>
        <v>0</v>
      </c>
      <c r="M1010" s="29">
        <f ca="1">IF(I1010&gt;0,IF(DAY($C1010)=1,SUM(INDIRECT("I"&amp;(ROW(C1009)-DAY(C1009))):I1009),0),0)</f>
        <v>0</v>
      </c>
      <c r="N1010" s="29">
        <f ca="1">IF(C1010&lt;Calculator!$G$27,0,IF(C1010=Calculator!$G$27,Calculator!$G$39,IF(H1010-K1010&lt;=0,IF(D1010&gt;Calculator!$G$39,IF(H1010-K1010+E1010+L1010+M1010+Calculator!$G$39&gt;Calculator!$G$39,Calculator!$G$39-(H1010+E1010+L1010+M1010-K1010),Calculator!$G$39),D1010),0)))</f>
        <v>0</v>
      </c>
    </row>
    <row r="1011" spans="1:14" ht="15.75" thickBot="1">
      <c r="A1011" s="33" t="str">
        <f ca="1">IF(C1011=Calculator!$H$27,"F",IF(Daily!D1011+Daily!H1011=0,IF(D1010+H1010&gt;0,"L",""),""))</f>
        <v/>
      </c>
      <c r="B1011" s="34">
        <v>1010</v>
      </c>
      <c r="C1011" s="19">
        <f t="shared" ca="1" si="61"/>
        <v>46940</v>
      </c>
      <c r="D1011" s="29">
        <f t="shared" ca="1" si="63"/>
        <v>202254.54486073271</v>
      </c>
      <c r="E1011" s="29">
        <f ca="1">IF(C1011&lt;Calculator!$D$26,0,IF(DAY($C1011)=1,IF(D1011-Calculator!$G$24&gt;0,Calculator!$G$24,D1011),0))</f>
        <v>0</v>
      </c>
      <c r="F1011" s="29">
        <f ca="1">IF(E1011&gt;0,D1011*Calculator!$G$22/12,0)</f>
        <v>0</v>
      </c>
      <c r="G1011" s="29">
        <f ca="1">IF(E1011&gt;0,(IFERROR(-PMT(Calculator!$G$22/12,Calculator!$G$23*12,Calculator!$G$20),0))-F1011,0)</f>
        <v>0</v>
      </c>
      <c r="H1011" s="29">
        <f t="shared" ca="1" si="64"/>
        <v>5767.6038526325647</v>
      </c>
      <c r="I1011" s="29">
        <f t="shared" ca="1" si="62"/>
        <v>1.0271075354003198</v>
      </c>
      <c r="J1011" s="30">
        <f>Calculator!$G$40</f>
        <v>6.5000000000000002E-2</v>
      </c>
      <c r="K1011" s="29">
        <f ca="1">IF(C1011&gt;=Calculator!$G$27,IF(DAY($C1011)=1,Calculator!$G$34/2,IF(DAY($C1011)=15,Calculator!$G$34/2,0)),0)</f>
        <v>0</v>
      </c>
      <c r="L1011" s="29">
        <f ca="1">IF(DAY($C1011)=28,IF(H1011=0,0,Calculator!$G$35),0)</f>
        <v>0</v>
      </c>
      <c r="M1011" s="29">
        <f ca="1">IF(I1011&gt;0,IF(DAY($C1011)=1,SUM(INDIRECT("I"&amp;(ROW(C1010)-DAY(C1010))):I1010),0),0)</f>
        <v>0</v>
      </c>
      <c r="N1011" s="29">
        <f ca="1">IF(C1011&lt;Calculator!$G$27,0,IF(C1011=Calculator!$G$27,Calculator!$G$39,IF(H1011-K1011&lt;=0,IF(D1011&gt;Calculator!$G$39,IF(H1011-K1011+E1011+L1011+M1011+Calculator!$G$39&gt;Calculator!$G$39,Calculator!$G$39-(H1011+E1011+L1011+M1011-K1011),Calculator!$G$39),D1011),0)))</f>
        <v>0</v>
      </c>
    </row>
    <row r="1012" spans="1:14" ht="15.75" thickBot="1">
      <c r="A1012" s="33" t="str">
        <f ca="1">IF(C1012=Calculator!$H$27,"F",IF(Daily!D1012+Daily!H1012=0,IF(D1011+H1011&gt;0,"L",""),""))</f>
        <v/>
      </c>
      <c r="B1012" s="34">
        <v>1011</v>
      </c>
      <c r="C1012" s="19">
        <f t="shared" ca="1" si="61"/>
        <v>46941</v>
      </c>
      <c r="D1012" s="29">
        <f t="shared" ca="1" si="63"/>
        <v>202254.54486073271</v>
      </c>
      <c r="E1012" s="29">
        <f ca="1">IF(C1012&lt;Calculator!$D$26,0,IF(DAY($C1012)=1,IF(D1012-Calculator!$G$24&gt;0,Calculator!$G$24,D1012),0))</f>
        <v>0</v>
      </c>
      <c r="F1012" s="29">
        <f ca="1">IF(E1012&gt;0,D1012*Calculator!$G$22/12,0)</f>
        <v>0</v>
      </c>
      <c r="G1012" s="29">
        <f ca="1">IF(E1012&gt;0,(IFERROR(-PMT(Calculator!$G$22/12,Calculator!$G$23*12,Calculator!$G$20),0))-F1012,0)</f>
        <v>0</v>
      </c>
      <c r="H1012" s="29">
        <f t="shared" ca="1" si="64"/>
        <v>5767.6038526325647</v>
      </c>
      <c r="I1012" s="29">
        <f t="shared" ca="1" si="62"/>
        <v>1.0271075354003198</v>
      </c>
      <c r="J1012" s="30">
        <f>Calculator!$G$40</f>
        <v>6.5000000000000002E-2</v>
      </c>
      <c r="K1012" s="29">
        <f ca="1">IF(C1012&gt;=Calculator!$G$27,IF(DAY($C1012)=1,Calculator!$G$34/2,IF(DAY($C1012)=15,Calculator!$G$34/2,0)),0)</f>
        <v>0</v>
      </c>
      <c r="L1012" s="29">
        <f ca="1">IF(DAY($C1012)=28,IF(H1012=0,0,Calculator!$G$35),0)</f>
        <v>0</v>
      </c>
      <c r="M1012" s="29">
        <f ca="1">IF(I1012&gt;0,IF(DAY($C1012)=1,SUM(INDIRECT("I"&amp;(ROW(C1011)-DAY(C1011))):I1011),0),0)</f>
        <v>0</v>
      </c>
      <c r="N1012" s="29">
        <f ca="1">IF(C1012&lt;Calculator!$G$27,0,IF(C1012=Calculator!$G$27,Calculator!$G$39,IF(H1012-K1012&lt;=0,IF(D1012&gt;Calculator!$G$39,IF(H1012-K1012+E1012+L1012+M1012+Calculator!$G$39&gt;Calculator!$G$39,Calculator!$G$39-(H1012+E1012+L1012+M1012-K1012),Calculator!$G$39),D1012),0)))</f>
        <v>0</v>
      </c>
    </row>
    <row r="1013" spans="1:14" ht="15.75" thickBot="1">
      <c r="A1013" s="33" t="str">
        <f ca="1">IF(C1013=Calculator!$H$27,"F",IF(Daily!D1013+Daily!H1013=0,IF(D1012+H1012&gt;0,"L",""),""))</f>
        <v/>
      </c>
      <c r="B1013" s="34">
        <v>1012</v>
      </c>
      <c r="C1013" s="19">
        <f t="shared" ca="1" si="61"/>
        <v>46942</v>
      </c>
      <c r="D1013" s="29">
        <f t="shared" ca="1" si="63"/>
        <v>202254.54486073271</v>
      </c>
      <c r="E1013" s="29">
        <f ca="1">IF(C1013&lt;Calculator!$D$26,0,IF(DAY($C1013)=1,IF(D1013-Calculator!$G$24&gt;0,Calculator!$G$24,D1013),0))</f>
        <v>0</v>
      </c>
      <c r="F1013" s="29">
        <f ca="1">IF(E1013&gt;0,D1013*Calculator!$G$22/12,0)</f>
        <v>0</v>
      </c>
      <c r="G1013" s="29">
        <f ca="1">IF(E1013&gt;0,(IFERROR(-PMT(Calculator!$G$22/12,Calculator!$G$23*12,Calculator!$G$20),0))-F1013,0)</f>
        <v>0</v>
      </c>
      <c r="H1013" s="29">
        <f t="shared" ca="1" si="64"/>
        <v>5767.6038526325647</v>
      </c>
      <c r="I1013" s="29">
        <f t="shared" ca="1" si="62"/>
        <v>1.0271075354003198</v>
      </c>
      <c r="J1013" s="30">
        <f>Calculator!$G$40</f>
        <v>6.5000000000000002E-2</v>
      </c>
      <c r="K1013" s="29">
        <f ca="1">IF(C1013&gt;=Calculator!$G$27,IF(DAY($C1013)=1,Calculator!$G$34/2,IF(DAY($C1013)=15,Calculator!$G$34/2,0)),0)</f>
        <v>0</v>
      </c>
      <c r="L1013" s="29">
        <f ca="1">IF(DAY($C1013)=28,IF(H1013=0,0,Calculator!$G$35),0)</f>
        <v>0</v>
      </c>
      <c r="M1013" s="29">
        <f ca="1">IF(I1013&gt;0,IF(DAY($C1013)=1,SUM(INDIRECT("I"&amp;(ROW(C1012)-DAY(C1012))):I1012),0),0)</f>
        <v>0</v>
      </c>
      <c r="N1013" s="29">
        <f ca="1">IF(C1013&lt;Calculator!$G$27,0,IF(C1013=Calculator!$G$27,Calculator!$G$39,IF(H1013-K1013&lt;=0,IF(D1013&gt;Calculator!$G$39,IF(H1013-K1013+E1013+L1013+M1013+Calculator!$G$39&gt;Calculator!$G$39,Calculator!$G$39-(H1013+E1013+L1013+M1013-K1013),Calculator!$G$39),D1013),0)))</f>
        <v>0</v>
      </c>
    </row>
    <row r="1014" spans="1:14" ht="15.75" thickBot="1">
      <c r="A1014" s="33" t="str">
        <f ca="1">IF(C1014=Calculator!$H$27,"F",IF(Daily!D1014+Daily!H1014=0,IF(D1013+H1013&gt;0,"L",""),""))</f>
        <v/>
      </c>
      <c r="B1014" s="34">
        <v>1013</v>
      </c>
      <c r="C1014" s="19">
        <f t="shared" ca="1" si="61"/>
        <v>46943</v>
      </c>
      <c r="D1014" s="29">
        <f t="shared" ca="1" si="63"/>
        <v>202254.54486073271</v>
      </c>
      <c r="E1014" s="29">
        <f ca="1">IF(C1014&lt;Calculator!$D$26,0,IF(DAY($C1014)=1,IF(D1014-Calculator!$G$24&gt;0,Calculator!$G$24,D1014),0))</f>
        <v>0</v>
      </c>
      <c r="F1014" s="29">
        <f ca="1">IF(E1014&gt;0,D1014*Calculator!$G$22/12,0)</f>
        <v>0</v>
      </c>
      <c r="G1014" s="29">
        <f ca="1">IF(E1014&gt;0,(IFERROR(-PMT(Calculator!$G$22/12,Calculator!$G$23*12,Calculator!$G$20),0))-F1014,0)</f>
        <v>0</v>
      </c>
      <c r="H1014" s="29">
        <f t="shared" ca="1" si="64"/>
        <v>5767.6038526325647</v>
      </c>
      <c r="I1014" s="29">
        <f t="shared" ca="1" si="62"/>
        <v>1.0271075354003198</v>
      </c>
      <c r="J1014" s="30">
        <f>Calculator!$G$40</f>
        <v>6.5000000000000002E-2</v>
      </c>
      <c r="K1014" s="29">
        <f ca="1">IF(C1014&gt;=Calculator!$G$27,IF(DAY($C1014)=1,Calculator!$G$34/2,IF(DAY($C1014)=15,Calculator!$G$34/2,0)),0)</f>
        <v>0</v>
      </c>
      <c r="L1014" s="29">
        <f ca="1">IF(DAY($C1014)=28,IF(H1014=0,0,Calculator!$G$35),0)</f>
        <v>0</v>
      </c>
      <c r="M1014" s="29">
        <f ca="1">IF(I1014&gt;0,IF(DAY($C1014)=1,SUM(INDIRECT("I"&amp;(ROW(C1013)-DAY(C1013))):I1013),0),0)</f>
        <v>0</v>
      </c>
      <c r="N1014" s="29">
        <f ca="1">IF(C1014&lt;Calculator!$G$27,0,IF(C1014=Calculator!$G$27,Calculator!$G$39,IF(H1014-K1014&lt;=0,IF(D1014&gt;Calculator!$G$39,IF(H1014-K1014+E1014+L1014+M1014+Calculator!$G$39&gt;Calculator!$G$39,Calculator!$G$39-(H1014+E1014+L1014+M1014-K1014),Calculator!$G$39),D1014),0)))</f>
        <v>0</v>
      </c>
    </row>
    <row r="1015" spans="1:14" ht="15.75" thickBot="1">
      <c r="A1015" s="33" t="str">
        <f ca="1">IF(C1015=Calculator!$H$27,"F",IF(Daily!D1015+Daily!H1015=0,IF(D1014+H1014&gt;0,"L",""),""))</f>
        <v/>
      </c>
      <c r="B1015" s="34">
        <v>1014</v>
      </c>
      <c r="C1015" s="19">
        <f t="shared" ca="1" si="61"/>
        <v>46944</v>
      </c>
      <c r="D1015" s="29">
        <f t="shared" ca="1" si="63"/>
        <v>202254.54486073271</v>
      </c>
      <c r="E1015" s="29">
        <f ca="1">IF(C1015&lt;Calculator!$D$26,0,IF(DAY($C1015)=1,IF(D1015-Calculator!$G$24&gt;0,Calculator!$G$24,D1015),0))</f>
        <v>0</v>
      </c>
      <c r="F1015" s="29">
        <f ca="1">IF(E1015&gt;0,D1015*Calculator!$G$22/12,0)</f>
        <v>0</v>
      </c>
      <c r="G1015" s="29">
        <f ca="1">IF(E1015&gt;0,(IFERROR(-PMT(Calculator!$G$22/12,Calculator!$G$23*12,Calculator!$G$20),0))-F1015,0)</f>
        <v>0</v>
      </c>
      <c r="H1015" s="29">
        <f t="shared" ca="1" si="64"/>
        <v>5767.6038526325647</v>
      </c>
      <c r="I1015" s="29">
        <f t="shared" ca="1" si="62"/>
        <v>1.0271075354003198</v>
      </c>
      <c r="J1015" s="30">
        <f>Calculator!$G$40</f>
        <v>6.5000000000000002E-2</v>
      </c>
      <c r="K1015" s="29">
        <f ca="1">IF(C1015&gt;=Calculator!$G$27,IF(DAY($C1015)=1,Calculator!$G$34/2,IF(DAY($C1015)=15,Calculator!$G$34/2,0)),0)</f>
        <v>0</v>
      </c>
      <c r="L1015" s="29">
        <f ca="1">IF(DAY($C1015)=28,IF(H1015=0,0,Calculator!$G$35),0)</f>
        <v>0</v>
      </c>
      <c r="M1015" s="29">
        <f ca="1">IF(I1015&gt;0,IF(DAY($C1015)=1,SUM(INDIRECT("I"&amp;(ROW(C1014)-DAY(C1014))):I1014),0),0)</f>
        <v>0</v>
      </c>
      <c r="N1015" s="29">
        <f ca="1">IF(C1015&lt;Calculator!$G$27,0,IF(C1015=Calculator!$G$27,Calculator!$G$39,IF(H1015-K1015&lt;=0,IF(D1015&gt;Calculator!$G$39,IF(H1015-K1015+E1015+L1015+M1015+Calculator!$G$39&gt;Calculator!$G$39,Calculator!$G$39-(H1015+E1015+L1015+M1015-K1015),Calculator!$G$39),D1015),0)))</f>
        <v>0</v>
      </c>
    </row>
    <row r="1016" spans="1:14" ht="15.75" thickBot="1">
      <c r="A1016" s="33" t="str">
        <f ca="1">IF(C1016=Calculator!$H$27,"F",IF(Daily!D1016+Daily!H1016=0,IF(D1015+H1015&gt;0,"L",""),""))</f>
        <v/>
      </c>
      <c r="B1016" s="34">
        <v>1015</v>
      </c>
      <c r="C1016" s="19">
        <f t="shared" ca="1" si="61"/>
        <v>46945</v>
      </c>
      <c r="D1016" s="29">
        <f t="shared" ca="1" si="63"/>
        <v>202254.54486073271</v>
      </c>
      <c r="E1016" s="29">
        <f ca="1">IF(C1016&lt;Calculator!$D$26,0,IF(DAY($C1016)=1,IF(D1016-Calculator!$G$24&gt;0,Calculator!$G$24,D1016),0))</f>
        <v>0</v>
      </c>
      <c r="F1016" s="29">
        <f ca="1">IF(E1016&gt;0,D1016*Calculator!$G$22/12,0)</f>
        <v>0</v>
      </c>
      <c r="G1016" s="29">
        <f ca="1">IF(E1016&gt;0,(IFERROR(-PMT(Calculator!$G$22/12,Calculator!$G$23*12,Calculator!$G$20),0))-F1016,0)</f>
        <v>0</v>
      </c>
      <c r="H1016" s="29">
        <f t="shared" ca="1" si="64"/>
        <v>5767.6038526325647</v>
      </c>
      <c r="I1016" s="29">
        <f t="shared" ca="1" si="62"/>
        <v>1.0271075354003198</v>
      </c>
      <c r="J1016" s="30">
        <f>Calculator!$G$40</f>
        <v>6.5000000000000002E-2</v>
      </c>
      <c r="K1016" s="29">
        <f ca="1">IF(C1016&gt;=Calculator!$G$27,IF(DAY($C1016)=1,Calculator!$G$34/2,IF(DAY($C1016)=15,Calculator!$G$34/2,0)),0)</f>
        <v>0</v>
      </c>
      <c r="L1016" s="29">
        <f ca="1">IF(DAY($C1016)=28,IF(H1016=0,0,Calculator!$G$35),0)</f>
        <v>0</v>
      </c>
      <c r="M1016" s="29">
        <f ca="1">IF(I1016&gt;0,IF(DAY($C1016)=1,SUM(INDIRECT("I"&amp;(ROW(C1015)-DAY(C1015))):I1015),0),0)</f>
        <v>0</v>
      </c>
      <c r="N1016" s="29">
        <f ca="1">IF(C1016&lt;Calculator!$G$27,0,IF(C1016=Calculator!$G$27,Calculator!$G$39,IF(H1016-K1016&lt;=0,IF(D1016&gt;Calculator!$G$39,IF(H1016-K1016+E1016+L1016+M1016+Calculator!$G$39&gt;Calculator!$G$39,Calculator!$G$39-(H1016+E1016+L1016+M1016-K1016),Calculator!$G$39),D1016),0)))</f>
        <v>0</v>
      </c>
    </row>
    <row r="1017" spans="1:14" ht="15.75" thickBot="1">
      <c r="A1017" s="33" t="str">
        <f ca="1">IF(C1017=Calculator!$H$27,"F",IF(Daily!D1017+Daily!H1017=0,IF(D1016+H1016&gt;0,"L",""),""))</f>
        <v/>
      </c>
      <c r="B1017" s="34">
        <v>1016</v>
      </c>
      <c r="C1017" s="19">
        <f t="shared" ca="1" si="61"/>
        <v>46946</v>
      </c>
      <c r="D1017" s="29">
        <f t="shared" ca="1" si="63"/>
        <v>202254.54486073271</v>
      </c>
      <c r="E1017" s="29">
        <f ca="1">IF(C1017&lt;Calculator!$D$26,0,IF(DAY($C1017)=1,IF(D1017-Calculator!$G$24&gt;0,Calculator!$G$24,D1017),0))</f>
        <v>0</v>
      </c>
      <c r="F1017" s="29">
        <f ca="1">IF(E1017&gt;0,D1017*Calculator!$G$22/12,0)</f>
        <v>0</v>
      </c>
      <c r="G1017" s="29">
        <f ca="1">IF(E1017&gt;0,(IFERROR(-PMT(Calculator!$G$22/12,Calculator!$G$23*12,Calculator!$G$20),0))-F1017,0)</f>
        <v>0</v>
      </c>
      <c r="H1017" s="29">
        <f t="shared" ca="1" si="64"/>
        <v>5767.6038526325647</v>
      </c>
      <c r="I1017" s="29">
        <f t="shared" ca="1" si="62"/>
        <v>1.0271075354003198</v>
      </c>
      <c r="J1017" s="30">
        <f>Calculator!$G$40</f>
        <v>6.5000000000000002E-2</v>
      </c>
      <c r="K1017" s="29">
        <f ca="1">IF(C1017&gt;=Calculator!$G$27,IF(DAY($C1017)=1,Calculator!$G$34/2,IF(DAY($C1017)=15,Calculator!$G$34/2,0)),0)</f>
        <v>0</v>
      </c>
      <c r="L1017" s="29">
        <f ca="1">IF(DAY($C1017)=28,IF(H1017=0,0,Calculator!$G$35),0)</f>
        <v>0</v>
      </c>
      <c r="M1017" s="29">
        <f ca="1">IF(I1017&gt;0,IF(DAY($C1017)=1,SUM(INDIRECT("I"&amp;(ROW(C1016)-DAY(C1016))):I1016),0),0)</f>
        <v>0</v>
      </c>
      <c r="N1017" s="29">
        <f ca="1">IF(C1017&lt;Calculator!$G$27,0,IF(C1017=Calculator!$G$27,Calculator!$G$39,IF(H1017-K1017&lt;=0,IF(D1017&gt;Calculator!$G$39,IF(H1017-K1017+E1017+L1017+M1017+Calculator!$G$39&gt;Calculator!$G$39,Calculator!$G$39-(H1017+E1017+L1017+M1017-K1017),Calculator!$G$39),D1017),0)))</f>
        <v>0</v>
      </c>
    </row>
    <row r="1018" spans="1:14" ht="15.75" thickBot="1">
      <c r="A1018" s="33" t="str">
        <f ca="1">IF(C1018=Calculator!$H$27,"F",IF(Daily!D1018+Daily!H1018=0,IF(D1017+H1017&gt;0,"L",""),""))</f>
        <v/>
      </c>
      <c r="B1018" s="34">
        <v>1017</v>
      </c>
      <c r="C1018" s="19">
        <f t="shared" ca="1" si="61"/>
        <v>46947</v>
      </c>
      <c r="D1018" s="29">
        <f t="shared" ca="1" si="63"/>
        <v>202254.54486073271</v>
      </c>
      <c r="E1018" s="29">
        <f ca="1">IF(C1018&lt;Calculator!$D$26,0,IF(DAY($C1018)=1,IF(D1018-Calculator!$G$24&gt;0,Calculator!$G$24,D1018),0))</f>
        <v>0</v>
      </c>
      <c r="F1018" s="29">
        <f ca="1">IF(E1018&gt;0,D1018*Calculator!$G$22/12,0)</f>
        <v>0</v>
      </c>
      <c r="G1018" s="29">
        <f ca="1">IF(E1018&gt;0,(IFERROR(-PMT(Calculator!$G$22/12,Calculator!$G$23*12,Calculator!$G$20),0))-F1018,0)</f>
        <v>0</v>
      </c>
      <c r="H1018" s="29">
        <f t="shared" ca="1" si="64"/>
        <v>5767.6038526325647</v>
      </c>
      <c r="I1018" s="29">
        <f t="shared" ca="1" si="62"/>
        <v>1.0271075354003198</v>
      </c>
      <c r="J1018" s="30">
        <f>Calculator!$G$40</f>
        <v>6.5000000000000002E-2</v>
      </c>
      <c r="K1018" s="29">
        <f ca="1">IF(C1018&gt;=Calculator!$G$27,IF(DAY($C1018)=1,Calculator!$G$34/2,IF(DAY($C1018)=15,Calculator!$G$34/2,0)),0)</f>
        <v>0</v>
      </c>
      <c r="L1018" s="29">
        <f ca="1">IF(DAY($C1018)=28,IF(H1018=0,0,Calculator!$G$35),0)</f>
        <v>0</v>
      </c>
      <c r="M1018" s="29">
        <f ca="1">IF(I1018&gt;0,IF(DAY($C1018)=1,SUM(INDIRECT("I"&amp;(ROW(C1017)-DAY(C1017))):I1017),0),0)</f>
        <v>0</v>
      </c>
      <c r="N1018" s="29">
        <f ca="1">IF(C1018&lt;Calculator!$G$27,0,IF(C1018=Calculator!$G$27,Calculator!$G$39,IF(H1018-K1018&lt;=0,IF(D1018&gt;Calculator!$G$39,IF(H1018-K1018+E1018+L1018+M1018+Calculator!$G$39&gt;Calculator!$G$39,Calculator!$G$39-(H1018+E1018+L1018+M1018-K1018),Calculator!$G$39),D1018),0)))</f>
        <v>0</v>
      </c>
    </row>
    <row r="1019" spans="1:14" ht="15.75" thickBot="1">
      <c r="A1019" s="33" t="str">
        <f ca="1">IF(C1019=Calculator!$H$27,"F",IF(Daily!D1019+Daily!H1019=0,IF(D1018+H1018&gt;0,"L",""),""))</f>
        <v/>
      </c>
      <c r="B1019" s="34">
        <v>1018</v>
      </c>
      <c r="C1019" s="19">
        <f t="shared" ca="1" si="61"/>
        <v>46948</v>
      </c>
      <c r="D1019" s="29">
        <f t="shared" ca="1" si="63"/>
        <v>202254.54486073271</v>
      </c>
      <c r="E1019" s="29">
        <f ca="1">IF(C1019&lt;Calculator!$D$26,0,IF(DAY($C1019)=1,IF(D1019-Calculator!$G$24&gt;0,Calculator!$G$24,D1019),0))</f>
        <v>0</v>
      </c>
      <c r="F1019" s="29">
        <f ca="1">IF(E1019&gt;0,D1019*Calculator!$G$22/12,0)</f>
        <v>0</v>
      </c>
      <c r="G1019" s="29">
        <f ca="1">IF(E1019&gt;0,(IFERROR(-PMT(Calculator!$G$22/12,Calculator!$G$23*12,Calculator!$G$20),0))-F1019,0)</f>
        <v>0</v>
      </c>
      <c r="H1019" s="29">
        <f t="shared" ca="1" si="64"/>
        <v>5767.6038526325647</v>
      </c>
      <c r="I1019" s="29">
        <f t="shared" ca="1" si="62"/>
        <v>1.0271075354003198</v>
      </c>
      <c r="J1019" s="30">
        <f>Calculator!$G$40</f>
        <v>6.5000000000000002E-2</v>
      </c>
      <c r="K1019" s="29">
        <f ca="1">IF(C1019&gt;=Calculator!$G$27,IF(DAY($C1019)=1,Calculator!$G$34/2,IF(DAY($C1019)=15,Calculator!$G$34/2,0)),0)</f>
        <v>0</v>
      </c>
      <c r="L1019" s="29">
        <f ca="1">IF(DAY($C1019)=28,IF(H1019=0,0,Calculator!$G$35),0)</f>
        <v>0</v>
      </c>
      <c r="M1019" s="29">
        <f ca="1">IF(I1019&gt;0,IF(DAY($C1019)=1,SUM(INDIRECT("I"&amp;(ROW(C1018)-DAY(C1018))):I1018),0),0)</f>
        <v>0</v>
      </c>
      <c r="N1019" s="29">
        <f ca="1">IF(C1019&lt;Calculator!$G$27,0,IF(C1019=Calculator!$G$27,Calculator!$G$39,IF(H1019-K1019&lt;=0,IF(D1019&gt;Calculator!$G$39,IF(H1019-K1019+E1019+L1019+M1019+Calculator!$G$39&gt;Calculator!$G$39,Calculator!$G$39-(H1019+E1019+L1019+M1019-K1019),Calculator!$G$39),D1019),0)))</f>
        <v>0</v>
      </c>
    </row>
    <row r="1020" spans="1:14" ht="15.75" thickBot="1">
      <c r="A1020" s="33" t="str">
        <f ca="1">IF(C1020=Calculator!$H$27,"F",IF(Daily!D1020+Daily!H1020=0,IF(D1019+H1019&gt;0,"L",""),""))</f>
        <v/>
      </c>
      <c r="B1020" s="34">
        <v>1019</v>
      </c>
      <c r="C1020" s="19">
        <f t="shared" ca="1" si="61"/>
        <v>46949</v>
      </c>
      <c r="D1020" s="29">
        <f t="shared" ca="1" si="63"/>
        <v>202254.54486073271</v>
      </c>
      <c r="E1020" s="29">
        <f ca="1">IF(C1020&lt;Calculator!$D$26,0,IF(DAY($C1020)=1,IF(D1020-Calculator!$G$24&gt;0,Calculator!$G$24,D1020),0))</f>
        <v>0</v>
      </c>
      <c r="F1020" s="29">
        <f ca="1">IF(E1020&gt;0,D1020*Calculator!$G$22/12,0)</f>
        <v>0</v>
      </c>
      <c r="G1020" s="29">
        <f ca="1">IF(E1020&gt;0,(IFERROR(-PMT(Calculator!$G$22/12,Calculator!$G$23*12,Calculator!$G$20),0))-F1020,0)</f>
        <v>0</v>
      </c>
      <c r="H1020" s="29">
        <f t="shared" ca="1" si="64"/>
        <v>5767.6038526325647</v>
      </c>
      <c r="I1020" s="29">
        <f t="shared" ca="1" si="62"/>
        <v>1.0271075354003198</v>
      </c>
      <c r="J1020" s="30">
        <f>Calculator!$G$40</f>
        <v>6.5000000000000002E-2</v>
      </c>
      <c r="K1020" s="29">
        <f ca="1">IF(C1020&gt;=Calculator!$G$27,IF(DAY($C1020)=1,Calculator!$G$34/2,IF(DAY($C1020)=15,Calculator!$G$34/2,0)),0)</f>
        <v>4500</v>
      </c>
      <c r="L1020" s="29">
        <f ca="1">IF(DAY($C1020)=28,IF(H1020=0,0,Calculator!$G$35),0)</f>
        <v>0</v>
      </c>
      <c r="M1020" s="29">
        <f ca="1">IF(I1020&gt;0,IF(DAY($C1020)=1,SUM(INDIRECT("I"&amp;(ROW(C1019)-DAY(C1019))):I1019),0),0)</f>
        <v>0</v>
      </c>
      <c r="N1020" s="29">
        <f ca="1">IF(C1020&lt;Calculator!$G$27,0,IF(C1020=Calculator!$G$27,Calculator!$G$39,IF(H1020-K1020&lt;=0,IF(D1020&gt;Calculator!$G$39,IF(H1020-K1020+E1020+L1020+M1020+Calculator!$G$39&gt;Calculator!$G$39,Calculator!$G$39-(H1020+E1020+L1020+M1020-K1020),Calculator!$G$39),D1020),0)))</f>
        <v>0</v>
      </c>
    </row>
    <row r="1021" spans="1:14" ht="15.75" thickBot="1">
      <c r="A1021" s="33" t="str">
        <f ca="1">IF(C1021=Calculator!$H$27,"F",IF(Daily!D1021+Daily!H1021=0,IF(D1020+H1020&gt;0,"L",""),""))</f>
        <v/>
      </c>
      <c r="B1021" s="34">
        <v>1020</v>
      </c>
      <c r="C1021" s="19">
        <f t="shared" ca="1" si="61"/>
        <v>46950</v>
      </c>
      <c r="D1021" s="29">
        <f t="shared" ca="1" si="63"/>
        <v>202254.54486073271</v>
      </c>
      <c r="E1021" s="29">
        <f ca="1">IF(C1021&lt;Calculator!$D$26,0,IF(DAY($C1021)=1,IF(D1021-Calculator!$G$24&gt;0,Calculator!$G$24,D1021),0))</f>
        <v>0</v>
      </c>
      <c r="F1021" s="29">
        <f ca="1">IF(E1021&gt;0,D1021*Calculator!$G$22/12,0)</f>
        <v>0</v>
      </c>
      <c r="G1021" s="29">
        <f ca="1">IF(E1021&gt;0,(IFERROR(-PMT(Calculator!$G$22/12,Calculator!$G$23*12,Calculator!$G$20),0))-F1021,0)</f>
        <v>0</v>
      </c>
      <c r="H1021" s="29">
        <f t="shared" ca="1" si="64"/>
        <v>1267.6038526325647</v>
      </c>
      <c r="I1021" s="29">
        <f t="shared" ca="1" si="62"/>
        <v>0.22573767238662112</v>
      </c>
      <c r="J1021" s="30">
        <f>Calculator!$G$40</f>
        <v>6.5000000000000002E-2</v>
      </c>
      <c r="K1021" s="29">
        <f ca="1">IF(C1021&gt;=Calculator!$G$27,IF(DAY($C1021)=1,Calculator!$G$34/2,IF(DAY($C1021)=15,Calculator!$G$34/2,0)),0)</f>
        <v>0</v>
      </c>
      <c r="L1021" s="29">
        <f ca="1">IF(DAY($C1021)=28,IF(H1021=0,0,Calculator!$G$35),0)</f>
        <v>0</v>
      </c>
      <c r="M1021" s="29">
        <f ca="1">IF(I1021&gt;0,IF(DAY($C1021)=1,SUM(INDIRECT("I"&amp;(ROW(C1020)-DAY(C1020))):I1020),0),0)</f>
        <v>0</v>
      </c>
      <c r="N1021" s="29">
        <f ca="1">IF(C1021&lt;Calculator!$G$27,0,IF(C1021=Calculator!$G$27,Calculator!$G$39,IF(H1021-K1021&lt;=0,IF(D1021&gt;Calculator!$G$39,IF(H1021-K1021+E1021+L1021+M1021+Calculator!$G$39&gt;Calculator!$G$39,Calculator!$G$39-(H1021+E1021+L1021+M1021-K1021),Calculator!$G$39),D1021),0)))</f>
        <v>0</v>
      </c>
    </row>
    <row r="1022" spans="1:14" ht="15.75" thickBot="1">
      <c r="A1022" s="33" t="str">
        <f ca="1">IF(C1022=Calculator!$H$27,"F",IF(Daily!D1022+Daily!H1022=0,IF(D1021+H1021&gt;0,"L",""),""))</f>
        <v/>
      </c>
      <c r="B1022" s="34">
        <v>1021</v>
      </c>
      <c r="C1022" s="19">
        <f t="shared" ca="1" si="61"/>
        <v>46951</v>
      </c>
      <c r="D1022" s="29">
        <f t="shared" ca="1" si="63"/>
        <v>202254.54486073271</v>
      </c>
      <c r="E1022" s="29">
        <f ca="1">IF(C1022&lt;Calculator!$D$26,0,IF(DAY($C1022)=1,IF(D1022-Calculator!$G$24&gt;0,Calculator!$G$24,D1022),0))</f>
        <v>0</v>
      </c>
      <c r="F1022" s="29">
        <f ca="1">IF(E1022&gt;0,D1022*Calculator!$G$22/12,0)</f>
        <v>0</v>
      </c>
      <c r="G1022" s="29">
        <f ca="1">IF(E1022&gt;0,(IFERROR(-PMT(Calculator!$G$22/12,Calculator!$G$23*12,Calculator!$G$20),0))-F1022,0)</f>
        <v>0</v>
      </c>
      <c r="H1022" s="29">
        <f t="shared" ca="1" si="64"/>
        <v>1267.6038526325647</v>
      </c>
      <c r="I1022" s="29">
        <f t="shared" ca="1" si="62"/>
        <v>0.22573767238662112</v>
      </c>
      <c r="J1022" s="30">
        <f>Calculator!$G$40</f>
        <v>6.5000000000000002E-2</v>
      </c>
      <c r="K1022" s="29">
        <f ca="1">IF(C1022&gt;=Calculator!$G$27,IF(DAY($C1022)=1,Calculator!$G$34/2,IF(DAY($C1022)=15,Calculator!$G$34/2,0)),0)</f>
        <v>0</v>
      </c>
      <c r="L1022" s="29">
        <f ca="1">IF(DAY($C1022)=28,IF(H1022=0,0,Calculator!$G$35),0)</f>
        <v>0</v>
      </c>
      <c r="M1022" s="29">
        <f ca="1">IF(I1022&gt;0,IF(DAY($C1022)=1,SUM(INDIRECT("I"&amp;(ROW(C1021)-DAY(C1021))):I1021),0),0)</f>
        <v>0</v>
      </c>
      <c r="N1022" s="29">
        <f ca="1">IF(C1022&lt;Calculator!$G$27,0,IF(C1022=Calculator!$G$27,Calculator!$G$39,IF(H1022-K1022&lt;=0,IF(D1022&gt;Calculator!$G$39,IF(H1022-K1022+E1022+L1022+M1022+Calculator!$G$39&gt;Calculator!$G$39,Calculator!$G$39-(H1022+E1022+L1022+M1022-K1022),Calculator!$G$39),D1022),0)))</f>
        <v>0</v>
      </c>
    </row>
    <row r="1023" spans="1:14" ht="15.75" thickBot="1">
      <c r="A1023" s="33" t="str">
        <f ca="1">IF(C1023=Calculator!$H$27,"F",IF(Daily!D1023+Daily!H1023=0,IF(D1022+H1022&gt;0,"L",""),""))</f>
        <v/>
      </c>
      <c r="B1023" s="34">
        <v>1022</v>
      </c>
      <c r="C1023" s="19">
        <f t="shared" ca="1" si="61"/>
        <v>46952</v>
      </c>
      <c r="D1023" s="29">
        <f t="shared" ca="1" si="63"/>
        <v>202254.54486073271</v>
      </c>
      <c r="E1023" s="29">
        <f ca="1">IF(C1023&lt;Calculator!$D$26,0,IF(DAY($C1023)=1,IF(D1023-Calculator!$G$24&gt;0,Calculator!$G$24,D1023),0))</f>
        <v>0</v>
      </c>
      <c r="F1023" s="29">
        <f ca="1">IF(E1023&gt;0,D1023*Calculator!$G$22/12,0)</f>
        <v>0</v>
      </c>
      <c r="G1023" s="29">
        <f ca="1">IF(E1023&gt;0,(IFERROR(-PMT(Calculator!$G$22/12,Calculator!$G$23*12,Calculator!$G$20),0))-F1023,0)</f>
        <v>0</v>
      </c>
      <c r="H1023" s="29">
        <f t="shared" ca="1" si="64"/>
        <v>1267.6038526325647</v>
      </c>
      <c r="I1023" s="29">
        <f t="shared" ca="1" si="62"/>
        <v>0.22573767238662112</v>
      </c>
      <c r="J1023" s="30">
        <f>Calculator!$G$40</f>
        <v>6.5000000000000002E-2</v>
      </c>
      <c r="K1023" s="29">
        <f ca="1">IF(C1023&gt;=Calculator!$G$27,IF(DAY($C1023)=1,Calculator!$G$34/2,IF(DAY($C1023)=15,Calculator!$G$34/2,0)),0)</f>
        <v>0</v>
      </c>
      <c r="L1023" s="29">
        <f ca="1">IF(DAY($C1023)=28,IF(H1023=0,0,Calculator!$G$35),0)</f>
        <v>0</v>
      </c>
      <c r="M1023" s="29">
        <f ca="1">IF(I1023&gt;0,IF(DAY($C1023)=1,SUM(INDIRECT("I"&amp;(ROW(C1022)-DAY(C1022))):I1022),0),0)</f>
        <v>0</v>
      </c>
      <c r="N1023" s="29">
        <f ca="1">IF(C1023&lt;Calculator!$G$27,0,IF(C1023=Calculator!$G$27,Calculator!$G$39,IF(H1023-K1023&lt;=0,IF(D1023&gt;Calculator!$G$39,IF(H1023-K1023+E1023+L1023+M1023+Calculator!$G$39&gt;Calculator!$G$39,Calculator!$G$39-(H1023+E1023+L1023+M1023-K1023),Calculator!$G$39),D1023),0)))</f>
        <v>0</v>
      </c>
    </row>
    <row r="1024" spans="1:14" ht="15.75" thickBot="1">
      <c r="A1024" s="33" t="str">
        <f ca="1">IF(C1024=Calculator!$H$27,"F",IF(Daily!D1024+Daily!H1024=0,IF(D1023+H1023&gt;0,"L",""),""))</f>
        <v/>
      </c>
      <c r="B1024" s="34">
        <v>1023</v>
      </c>
      <c r="C1024" s="19">
        <f t="shared" ca="1" si="61"/>
        <v>46953</v>
      </c>
      <c r="D1024" s="29">
        <f t="shared" ca="1" si="63"/>
        <v>202254.54486073271</v>
      </c>
      <c r="E1024" s="29">
        <f ca="1">IF(C1024&lt;Calculator!$D$26,0,IF(DAY($C1024)=1,IF(D1024-Calculator!$G$24&gt;0,Calculator!$G$24,D1024),0))</f>
        <v>0</v>
      </c>
      <c r="F1024" s="29">
        <f ca="1">IF(E1024&gt;0,D1024*Calculator!$G$22/12,0)</f>
        <v>0</v>
      </c>
      <c r="G1024" s="29">
        <f ca="1">IF(E1024&gt;0,(IFERROR(-PMT(Calculator!$G$22/12,Calculator!$G$23*12,Calculator!$G$20),0))-F1024,0)</f>
        <v>0</v>
      </c>
      <c r="H1024" s="29">
        <f t="shared" ca="1" si="64"/>
        <v>1267.6038526325647</v>
      </c>
      <c r="I1024" s="29">
        <f t="shared" ca="1" si="62"/>
        <v>0.22573767238662112</v>
      </c>
      <c r="J1024" s="30">
        <f>Calculator!$G$40</f>
        <v>6.5000000000000002E-2</v>
      </c>
      <c r="K1024" s="29">
        <f ca="1">IF(C1024&gt;=Calculator!$G$27,IF(DAY($C1024)=1,Calculator!$G$34/2,IF(DAY($C1024)=15,Calculator!$G$34/2,0)),0)</f>
        <v>0</v>
      </c>
      <c r="L1024" s="29">
        <f ca="1">IF(DAY($C1024)=28,IF(H1024=0,0,Calculator!$G$35),0)</f>
        <v>0</v>
      </c>
      <c r="M1024" s="29">
        <f ca="1">IF(I1024&gt;0,IF(DAY($C1024)=1,SUM(INDIRECT("I"&amp;(ROW(C1023)-DAY(C1023))):I1023),0),0)</f>
        <v>0</v>
      </c>
      <c r="N1024" s="29">
        <f ca="1">IF(C1024&lt;Calculator!$G$27,0,IF(C1024=Calculator!$G$27,Calculator!$G$39,IF(H1024-K1024&lt;=0,IF(D1024&gt;Calculator!$G$39,IF(H1024-K1024+E1024+L1024+M1024+Calculator!$G$39&gt;Calculator!$G$39,Calculator!$G$39-(H1024+E1024+L1024+M1024-K1024),Calculator!$G$39),D1024),0)))</f>
        <v>0</v>
      </c>
    </row>
    <row r="1025" spans="1:14" ht="15.75" thickBot="1">
      <c r="A1025" s="33" t="str">
        <f ca="1">IF(C1025=Calculator!$H$27,"F",IF(Daily!D1025+Daily!H1025=0,IF(D1024+H1024&gt;0,"L",""),""))</f>
        <v/>
      </c>
      <c r="B1025" s="34">
        <v>1024</v>
      </c>
      <c r="C1025" s="19">
        <f t="shared" ca="1" si="61"/>
        <v>46954</v>
      </c>
      <c r="D1025" s="29">
        <f t="shared" ca="1" si="63"/>
        <v>202254.54486073271</v>
      </c>
      <c r="E1025" s="29">
        <f ca="1">IF(C1025&lt;Calculator!$D$26,0,IF(DAY($C1025)=1,IF(D1025-Calculator!$G$24&gt;0,Calculator!$G$24,D1025),0))</f>
        <v>0</v>
      </c>
      <c r="F1025" s="29">
        <f ca="1">IF(E1025&gt;0,D1025*Calculator!$G$22/12,0)</f>
        <v>0</v>
      </c>
      <c r="G1025" s="29">
        <f ca="1">IF(E1025&gt;0,(IFERROR(-PMT(Calculator!$G$22/12,Calculator!$G$23*12,Calculator!$G$20),0))-F1025,0)</f>
        <v>0</v>
      </c>
      <c r="H1025" s="29">
        <f t="shared" ca="1" si="64"/>
        <v>1267.6038526325647</v>
      </c>
      <c r="I1025" s="29">
        <f t="shared" ca="1" si="62"/>
        <v>0.22573767238662112</v>
      </c>
      <c r="J1025" s="30">
        <f>Calculator!$G$40</f>
        <v>6.5000000000000002E-2</v>
      </c>
      <c r="K1025" s="29">
        <f ca="1">IF(C1025&gt;=Calculator!$G$27,IF(DAY($C1025)=1,Calculator!$G$34/2,IF(DAY($C1025)=15,Calculator!$G$34/2,0)),0)</f>
        <v>0</v>
      </c>
      <c r="L1025" s="29">
        <f ca="1">IF(DAY($C1025)=28,IF(H1025=0,0,Calculator!$G$35),0)</f>
        <v>0</v>
      </c>
      <c r="M1025" s="29">
        <f ca="1">IF(I1025&gt;0,IF(DAY($C1025)=1,SUM(INDIRECT("I"&amp;(ROW(C1024)-DAY(C1024))):I1024),0),0)</f>
        <v>0</v>
      </c>
      <c r="N1025" s="29">
        <f ca="1">IF(C1025&lt;Calculator!$G$27,0,IF(C1025=Calculator!$G$27,Calculator!$G$39,IF(H1025-K1025&lt;=0,IF(D1025&gt;Calculator!$G$39,IF(H1025-K1025+E1025+L1025+M1025+Calculator!$G$39&gt;Calculator!$G$39,Calculator!$G$39-(H1025+E1025+L1025+M1025-K1025),Calculator!$G$39),D1025),0)))</f>
        <v>0</v>
      </c>
    </row>
    <row r="1026" spans="1:14" ht="15.75" thickBot="1">
      <c r="A1026" s="33" t="str">
        <f ca="1">IF(C1026=Calculator!$H$27,"F",IF(Daily!D1026+Daily!H1026=0,IF(D1025+H1025&gt;0,"L",""),""))</f>
        <v/>
      </c>
      <c r="B1026" s="34">
        <v>1025</v>
      </c>
      <c r="C1026" s="19">
        <f t="shared" ca="1" si="61"/>
        <v>46955</v>
      </c>
      <c r="D1026" s="29">
        <f t="shared" ca="1" si="63"/>
        <v>202254.54486073271</v>
      </c>
      <c r="E1026" s="29">
        <f ca="1">IF(C1026&lt;Calculator!$D$26,0,IF(DAY($C1026)=1,IF(D1026-Calculator!$G$24&gt;0,Calculator!$G$24,D1026),0))</f>
        <v>0</v>
      </c>
      <c r="F1026" s="29">
        <f ca="1">IF(E1026&gt;0,D1026*Calculator!$G$22/12,0)</f>
        <v>0</v>
      </c>
      <c r="G1026" s="29">
        <f ca="1">IF(E1026&gt;0,(IFERROR(-PMT(Calculator!$G$22/12,Calculator!$G$23*12,Calculator!$G$20),0))-F1026,0)</f>
        <v>0</v>
      </c>
      <c r="H1026" s="29">
        <f t="shared" ca="1" si="64"/>
        <v>1267.6038526325647</v>
      </c>
      <c r="I1026" s="29">
        <f t="shared" ca="1" si="62"/>
        <v>0.22573767238662112</v>
      </c>
      <c r="J1026" s="30">
        <f>Calculator!$G$40</f>
        <v>6.5000000000000002E-2</v>
      </c>
      <c r="K1026" s="29">
        <f ca="1">IF(C1026&gt;=Calculator!$G$27,IF(DAY($C1026)=1,Calculator!$G$34/2,IF(DAY($C1026)=15,Calculator!$G$34/2,0)),0)</f>
        <v>0</v>
      </c>
      <c r="L1026" s="29">
        <f ca="1">IF(DAY($C1026)=28,IF(H1026=0,0,Calculator!$G$35),0)</f>
        <v>0</v>
      </c>
      <c r="M1026" s="29">
        <f ca="1">IF(I1026&gt;0,IF(DAY($C1026)=1,SUM(INDIRECT("I"&amp;(ROW(C1025)-DAY(C1025))):I1025),0),0)</f>
        <v>0</v>
      </c>
      <c r="N1026" s="29">
        <f ca="1">IF(C1026&lt;Calculator!$G$27,0,IF(C1026=Calculator!$G$27,Calculator!$G$39,IF(H1026-K1026&lt;=0,IF(D1026&gt;Calculator!$G$39,IF(H1026-K1026+E1026+L1026+M1026+Calculator!$G$39&gt;Calculator!$G$39,Calculator!$G$39-(H1026+E1026+L1026+M1026-K1026),Calculator!$G$39),D1026),0)))</f>
        <v>0</v>
      </c>
    </row>
    <row r="1027" spans="1:14" ht="15.75" thickBot="1">
      <c r="A1027" s="33" t="str">
        <f ca="1">IF(C1027=Calculator!$H$27,"F",IF(Daily!D1027+Daily!H1027=0,IF(D1026+H1026&gt;0,"L",""),""))</f>
        <v/>
      </c>
      <c r="B1027" s="34">
        <v>1026</v>
      </c>
      <c r="C1027" s="19">
        <f t="shared" ref="C1027:C1090" ca="1" si="65">C1026+1</f>
        <v>46956</v>
      </c>
      <c r="D1027" s="29">
        <f t="shared" ca="1" si="63"/>
        <v>202254.54486073271</v>
      </c>
      <c r="E1027" s="29">
        <f ca="1">IF(C1027&lt;Calculator!$D$26,0,IF(DAY($C1027)=1,IF(D1027-Calculator!$G$24&gt;0,Calculator!$G$24,D1027),0))</f>
        <v>0</v>
      </c>
      <c r="F1027" s="29">
        <f ca="1">IF(E1027&gt;0,D1027*Calculator!$G$22/12,0)</f>
        <v>0</v>
      </c>
      <c r="G1027" s="29">
        <f ca="1">IF(E1027&gt;0,(IFERROR(-PMT(Calculator!$G$22/12,Calculator!$G$23*12,Calculator!$G$20),0))-F1027,0)</f>
        <v>0</v>
      </c>
      <c r="H1027" s="29">
        <f t="shared" ca="1" si="64"/>
        <v>1267.6038526325647</v>
      </c>
      <c r="I1027" s="29">
        <f t="shared" ref="I1027:I1090" ca="1" si="66">H1027*J1027/365</f>
        <v>0.22573767238662112</v>
      </c>
      <c r="J1027" s="30">
        <f>Calculator!$G$40</f>
        <v>6.5000000000000002E-2</v>
      </c>
      <c r="K1027" s="29">
        <f ca="1">IF(C1027&gt;=Calculator!$G$27,IF(DAY($C1027)=1,Calculator!$G$34/2,IF(DAY($C1027)=15,Calculator!$G$34/2,0)),0)</f>
        <v>0</v>
      </c>
      <c r="L1027" s="29">
        <f ca="1">IF(DAY($C1027)=28,IF(H1027=0,0,Calculator!$G$35),0)</f>
        <v>0</v>
      </c>
      <c r="M1027" s="29">
        <f ca="1">IF(I1027&gt;0,IF(DAY($C1027)=1,SUM(INDIRECT("I"&amp;(ROW(C1026)-DAY(C1026))):I1026),0),0)</f>
        <v>0</v>
      </c>
      <c r="N1027" s="29">
        <f ca="1">IF(C1027&lt;Calculator!$G$27,0,IF(C1027=Calculator!$G$27,Calculator!$G$39,IF(H1027-K1027&lt;=0,IF(D1027&gt;Calculator!$G$39,IF(H1027-K1027+E1027+L1027+M1027+Calculator!$G$39&gt;Calculator!$G$39,Calculator!$G$39-(H1027+E1027+L1027+M1027-K1027),Calculator!$G$39),D1027),0)))</f>
        <v>0</v>
      </c>
    </row>
    <row r="1028" spans="1:14" ht="15.75" thickBot="1">
      <c r="A1028" s="33" t="str">
        <f ca="1">IF(C1028=Calculator!$H$27,"F",IF(Daily!D1028+Daily!H1028=0,IF(D1027+H1027&gt;0,"L",""),""))</f>
        <v/>
      </c>
      <c r="B1028" s="34">
        <v>1027</v>
      </c>
      <c r="C1028" s="19">
        <f t="shared" ca="1" si="65"/>
        <v>46957</v>
      </c>
      <c r="D1028" s="29">
        <f t="shared" ref="D1028:D1091" ca="1" si="67">IF(((D1027-G1027)-N1027)&lt;0,0,((D1027-G1027)-N1027))</f>
        <v>202254.54486073271</v>
      </c>
      <c r="E1028" s="29">
        <f ca="1">IF(C1028&lt;Calculator!$D$26,0,IF(DAY($C1028)=1,IF(D1028-Calculator!$G$24&gt;0,Calculator!$G$24,D1028),0))</f>
        <v>0</v>
      </c>
      <c r="F1028" s="29">
        <f ca="1">IF(E1028&gt;0,D1028*Calculator!$G$22/12,0)</f>
        <v>0</v>
      </c>
      <c r="G1028" s="29">
        <f ca="1">IF(E1028&gt;0,(IFERROR(-PMT(Calculator!$G$22/12,Calculator!$G$23*12,Calculator!$G$20),0))-F1028,0)</f>
        <v>0</v>
      </c>
      <c r="H1028" s="29">
        <f t="shared" ref="H1028:H1091" ca="1" si="68">IF((H1027-K1027+SUM(L1027:N1027)+E1027)&lt;0,0,(H1027-K1027+SUM(L1027:N1027)+E1027))</f>
        <v>1267.6038526325647</v>
      </c>
      <c r="I1028" s="29">
        <f t="shared" ca="1" si="66"/>
        <v>0.22573767238662112</v>
      </c>
      <c r="J1028" s="30">
        <f>Calculator!$G$40</f>
        <v>6.5000000000000002E-2</v>
      </c>
      <c r="K1028" s="29">
        <f ca="1">IF(C1028&gt;=Calculator!$G$27,IF(DAY($C1028)=1,Calculator!$G$34/2,IF(DAY($C1028)=15,Calculator!$G$34/2,0)),0)</f>
        <v>0</v>
      </c>
      <c r="L1028" s="29">
        <f ca="1">IF(DAY($C1028)=28,IF(H1028=0,0,Calculator!$G$35),0)</f>
        <v>0</v>
      </c>
      <c r="M1028" s="29">
        <f ca="1">IF(I1028&gt;0,IF(DAY($C1028)=1,SUM(INDIRECT("I"&amp;(ROW(C1027)-DAY(C1027))):I1027),0),0)</f>
        <v>0</v>
      </c>
      <c r="N1028" s="29">
        <f ca="1">IF(C1028&lt;Calculator!$G$27,0,IF(C1028=Calculator!$G$27,Calculator!$G$39,IF(H1028-K1028&lt;=0,IF(D1028&gt;Calculator!$G$39,IF(H1028-K1028+E1028+L1028+M1028+Calculator!$G$39&gt;Calculator!$G$39,Calculator!$G$39-(H1028+E1028+L1028+M1028-K1028),Calculator!$G$39),D1028),0)))</f>
        <v>0</v>
      </c>
    </row>
    <row r="1029" spans="1:14" ht="15.75" thickBot="1">
      <c r="A1029" s="33" t="str">
        <f ca="1">IF(C1029=Calculator!$H$27,"F",IF(Daily!D1029+Daily!H1029=0,IF(D1028+H1028&gt;0,"L",""),""))</f>
        <v/>
      </c>
      <c r="B1029" s="34">
        <v>1028</v>
      </c>
      <c r="C1029" s="19">
        <f t="shared" ca="1" si="65"/>
        <v>46958</v>
      </c>
      <c r="D1029" s="29">
        <f t="shared" ca="1" si="67"/>
        <v>202254.54486073271</v>
      </c>
      <c r="E1029" s="29">
        <f ca="1">IF(C1029&lt;Calculator!$D$26,0,IF(DAY($C1029)=1,IF(D1029-Calculator!$G$24&gt;0,Calculator!$G$24,D1029),0))</f>
        <v>0</v>
      </c>
      <c r="F1029" s="29">
        <f ca="1">IF(E1029&gt;0,D1029*Calculator!$G$22/12,0)</f>
        <v>0</v>
      </c>
      <c r="G1029" s="29">
        <f ca="1">IF(E1029&gt;0,(IFERROR(-PMT(Calculator!$G$22/12,Calculator!$G$23*12,Calculator!$G$20),0))-F1029,0)</f>
        <v>0</v>
      </c>
      <c r="H1029" s="29">
        <f t="shared" ca="1" si="68"/>
        <v>1267.6038526325647</v>
      </c>
      <c r="I1029" s="29">
        <f t="shared" ca="1" si="66"/>
        <v>0.22573767238662112</v>
      </c>
      <c r="J1029" s="30">
        <f>Calculator!$G$40</f>
        <v>6.5000000000000002E-2</v>
      </c>
      <c r="K1029" s="29">
        <f ca="1">IF(C1029&gt;=Calculator!$G$27,IF(DAY($C1029)=1,Calculator!$G$34/2,IF(DAY($C1029)=15,Calculator!$G$34/2,0)),0)</f>
        <v>0</v>
      </c>
      <c r="L1029" s="29">
        <f ca="1">IF(DAY($C1029)=28,IF(H1029=0,0,Calculator!$G$35),0)</f>
        <v>0</v>
      </c>
      <c r="M1029" s="29">
        <f ca="1">IF(I1029&gt;0,IF(DAY($C1029)=1,SUM(INDIRECT("I"&amp;(ROW(C1028)-DAY(C1028))):I1028),0),0)</f>
        <v>0</v>
      </c>
      <c r="N1029" s="29">
        <f ca="1">IF(C1029&lt;Calculator!$G$27,0,IF(C1029=Calculator!$G$27,Calculator!$G$39,IF(H1029-K1029&lt;=0,IF(D1029&gt;Calculator!$G$39,IF(H1029-K1029+E1029+L1029+M1029+Calculator!$G$39&gt;Calculator!$G$39,Calculator!$G$39-(H1029+E1029+L1029+M1029-K1029),Calculator!$G$39),D1029),0)))</f>
        <v>0</v>
      </c>
    </row>
    <row r="1030" spans="1:14" ht="15.75" thickBot="1">
      <c r="A1030" s="33" t="str">
        <f ca="1">IF(C1030=Calculator!$H$27,"F",IF(Daily!D1030+Daily!H1030=0,IF(D1029+H1029&gt;0,"L",""),""))</f>
        <v/>
      </c>
      <c r="B1030" s="34">
        <v>1029</v>
      </c>
      <c r="C1030" s="19">
        <f t="shared" ca="1" si="65"/>
        <v>46959</v>
      </c>
      <c r="D1030" s="29">
        <f t="shared" ca="1" si="67"/>
        <v>202254.54486073271</v>
      </c>
      <c r="E1030" s="29">
        <f ca="1">IF(C1030&lt;Calculator!$D$26,0,IF(DAY($C1030)=1,IF(D1030-Calculator!$G$24&gt;0,Calculator!$G$24,D1030),0))</f>
        <v>0</v>
      </c>
      <c r="F1030" s="29">
        <f ca="1">IF(E1030&gt;0,D1030*Calculator!$G$22/12,0)</f>
        <v>0</v>
      </c>
      <c r="G1030" s="29">
        <f ca="1">IF(E1030&gt;0,(IFERROR(-PMT(Calculator!$G$22/12,Calculator!$G$23*12,Calculator!$G$20),0))-F1030,0)</f>
        <v>0</v>
      </c>
      <c r="H1030" s="29">
        <f t="shared" ca="1" si="68"/>
        <v>1267.6038526325647</v>
      </c>
      <c r="I1030" s="29">
        <f t="shared" ca="1" si="66"/>
        <v>0.22573767238662112</v>
      </c>
      <c r="J1030" s="30">
        <f>Calculator!$G$40</f>
        <v>6.5000000000000002E-2</v>
      </c>
      <c r="K1030" s="29">
        <f ca="1">IF(C1030&gt;=Calculator!$G$27,IF(DAY($C1030)=1,Calculator!$G$34/2,IF(DAY($C1030)=15,Calculator!$G$34/2,0)),0)</f>
        <v>0</v>
      </c>
      <c r="L1030" s="29">
        <f ca="1">IF(DAY($C1030)=28,IF(H1030=0,0,Calculator!$G$35),0)</f>
        <v>0</v>
      </c>
      <c r="M1030" s="29">
        <f ca="1">IF(I1030&gt;0,IF(DAY($C1030)=1,SUM(INDIRECT("I"&amp;(ROW(C1029)-DAY(C1029))):I1029),0),0)</f>
        <v>0</v>
      </c>
      <c r="N1030" s="29">
        <f ca="1">IF(C1030&lt;Calculator!$G$27,0,IF(C1030=Calculator!$G$27,Calculator!$G$39,IF(H1030-K1030&lt;=0,IF(D1030&gt;Calculator!$G$39,IF(H1030-K1030+E1030+L1030+M1030+Calculator!$G$39&gt;Calculator!$G$39,Calculator!$G$39-(H1030+E1030+L1030+M1030-K1030),Calculator!$G$39),D1030),0)))</f>
        <v>0</v>
      </c>
    </row>
    <row r="1031" spans="1:14" ht="15.75" thickBot="1">
      <c r="A1031" s="33" t="str">
        <f ca="1">IF(C1031=Calculator!$H$27,"F",IF(Daily!D1031+Daily!H1031=0,IF(D1030+H1030&gt;0,"L",""),""))</f>
        <v/>
      </c>
      <c r="B1031" s="34">
        <v>1030</v>
      </c>
      <c r="C1031" s="19">
        <f t="shared" ca="1" si="65"/>
        <v>46960</v>
      </c>
      <c r="D1031" s="29">
        <f t="shared" ca="1" si="67"/>
        <v>202254.54486073271</v>
      </c>
      <c r="E1031" s="29">
        <f ca="1">IF(C1031&lt;Calculator!$D$26,0,IF(DAY($C1031)=1,IF(D1031-Calculator!$G$24&gt;0,Calculator!$G$24,D1031),0))</f>
        <v>0</v>
      </c>
      <c r="F1031" s="29">
        <f ca="1">IF(E1031&gt;0,D1031*Calculator!$G$22/12,0)</f>
        <v>0</v>
      </c>
      <c r="G1031" s="29">
        <f ca="1">IF(E1031&gt;0,(IFERROR(-PMT(Calculator!$G$22/12,Calculator!$G$23*12,Calculator!$G$20),0))-F1031,0)</f>
        <v>0</v>
      </c>
      <c r="H1031" s="29">
        <f t="shared" ca="1" si="68"/>
        <v>1267.6038526325647</v>
      </c>
      <c r="I1031" s="29">
        <f t="shared" ca="1" si="66"/>
        <v>0.22573767238662112</v>
      </c>
      <c r="J1031" s="30">
        <f>Calculator!$G$40</f>
        <v>6.5000000000000002E-2</v>
      </c>
      <c r="K1031" s="29">
        <f ca="1">IF(C1031&gt;=Calculator!$G$27,IF(DAY($C1031)=1,Calculator!$G$34/2,IF(DAY($C1031)=15,Calculator!$G$34/2,0)),0)</f>
        <v>0</v>
      </c>
      <c r="L1031" s="29">
        <f ca="1">IF(DAY($C1031)=28,IF(H1031=0,0,Calculator!$G$35),0)</f>
        <v>0</v>
      </c>
      <c r="M1031" s="29">
        <f ca="1">IF(I1031&gt;0,IF(DAY($C1031)=1,SUM(INDIRECT("I"&amp;(ROW(C1030)-DAY(C1030))):I1030),0),0)</f>
        <v>0</v>
      </c>
      <c r="N1031" s="29">
        <f ca="1">IF(C1031&lt;Calculator!$G$27,0,IF(C1031=Calculator!$G$27,Calculator!$G$39,IF(H1031-K1031&lt;=0,IF(D1031&gt;Calculator!$G$39,IF(H1031-K1031+E1031+L1031+M1031+Calculator!$G$39&gt;Calculator!$G$39,Calculator!$G$39-(H1031+E1031+L1031+M1031-K1031),Calculator!$G$39),D1031),0)))</f>
        <v>0</v>
      </c>
    </row>
    <row r="1032" spans="1:14" ht="15.75" thickBot="1">
      <c r="A1032" s="33" t="str">
        <f ca="1">IF(C1032=Calculator!$H$27,"F",IF(Daily!D1032+Daily!H1032=0,IF(D1031+H1031&gt;0,"L",""),""))</f>
        <v/>
      </c>
      <c r="B1032" s="34">
        <v>1031</v>
      </c>
      <c r="C1032" s="19">
        <f t="shared" ca="1" si="65"/>
        <v>46961</v>
      </c>
      <c r="D1032" s="29">
        <f t="shared" ca="1" si="67"/>
        <v>202254.54486073271</v>
      </c>
      <c r="E1032" s="29">
        <f ca="1">IF(C1032&lt;Calculator!$D$26,0,IF(DAY($C1032)=1,IF(D1032-Calculator!$G$24&gt;0,Calculator!$G$24,D1032),0))</f>
        <v>0</v>
      </c>
      <c r="F1032" s="29">
        <f ca="1">IF(E1032&gt;0,D1032*Calculator!$G$22/12,0)</f>
        <v>0</v>
      </c>
      <c r="G1032" s="29">
        <f ca="1">IF(E1032&gt;0,(IFERROR(-PMT(Calculator!$G$22/12,Calculator!$G$23*12,Calculator!$G$20),0))-F1032,0)</f>
        <v>0</v>
      </c>
      <c r="H1032" s="29">
        <f t="shared" ca="1" si="68"/>
        <v>1267.6038526325647</v>
      </c>
      <c r="I1032" s="29">
        <f t="shared" ca="1" si="66"/>
        <v>0.22573767238662112</v>
      </c>
      <c r="J1032" s="30">
        <f>Calculator!$G$40</f>
        <v>6.5000000000000002E-2</v>
      </c>
      <c r="K1032" s="29">
        <f ca="1">IF(C1032&gt;=Calculator!$G$27,IF(DAY($C1032)=1,Calculator!$G$34/2,IF(DAY($C1032)=15,Calculator!$G$34/2,0)),0)</f>
        <v>0</v>
      </c>
      <c r="L1032" s="29">
        <f ca="1">IF(DAY($C1032)=28,IF(H1032=0,0,Calculator!$G$35),0)</f>
        <v>0</v>
      </c>
      <c r="M1032" s="29">
        <f ca="1">IF(I1032&gt;0,IF(DAY($C1032)=1,SUM(INDIRECT("I"&amp;(ROW(C1031)-DAY(C1031))):I1031),0),0)</f>
        <v>0</v>
      </c>
      <c r="N1032" s="29">
        <f ca="1">IF(C1032&lt;Calculator!$G$27,0,IF(C1032=Calculator!$G$27,Calculator!$G$39,IF(H1032-K1032&lt;=0,IF(D1032&gt;Calculator!$G$39,IF(H1032-K1032+E1032+L1032+M1032+Calculator!$G$39&gt;Calculator!$G$39,Calculator!$G$39-(H1032+E1032+L1032+M1032-K1032),Calculator!$G$39),D1032),0)))</f>
        <v>0</v>
      </c>
    </row>
    <row r="1033" spans="1:14" ht="15.75" thickBot="1">
      <c r="A1033" s="33" t="str">
        <f ca="1">IF(C1033=Calculator!$H$27,"F",IF(Daily!D1033+Daily!H1033=0,IF(D1032+H1032&gt;0,"L",""),""))</f>
        <v/>
      </c>
      <c r="B1033" s="34">
        <v>1032</v>
      </c>
      <c r="C1033" s="19">
        <f t="shared" ca="1" si="65"/>
        <v>46962</v>
      </c>
      <c r="D1033" s="29">
        <f t="shared" ca="1" si="67"/>
        <v>202254.54486073271</v>
      </c>
      <c r="E1033" s="29">
        <f ca="1">IF(C1033&lt;Calculator!$D$26,0,IF(DAY($C1033)=1,IF(D1033-Calculator!$G$24&gt;0,Calculator!$G$24,D1033),0))</f>
        <v>0</v>
      </c>
      <c r="F1033" s="29">
        <f ca="1">IF(E1033&gt;0,D1033*Calculator!$G$22/12,0)</f>
        <v>0</v>
      </c>
      <c r="G1033" s="29">
        <f ca="1">IF(E1033&gt;0,(IFERROR(-PMT(Calculator!$G$22/12,Calculator!$G$23*12,Calculator!$G$20),0))-F1033,0)</f>
        <v>0</v>
      </c>
      <c r="H1033" s="29">
        <f t="shared" ca="1" si="68"/>
        <v>1267.6038526325647</v>
      </c>
      <c r="I1033" s="29">
        <f t="shared" ca="1" si="66"/>
        <v>0.22573767238662112</v>
      </c>
      <c r="J1033" s="30">
        <f>Calculator!$G$40</f>
        <v>6.5000000000000002E-2</v>
      </c>
      <c r="K1033" s="29">
        <f ca="1">IF(C1033&gt;=Calculator!$G$27,IF(DAY($C1033)=1,Calculator!$G$34/2,IF(DAY($C1033)=15,Calculator!$G$34/2,0)),0)</f>
        <v>0</v>
      </c>
      <c r="L1033" s="29">
        <f ca="1">IF(DAY($C1033)=28,IF(H1033=0,0,Calculator!$G$35),0)</f>
        <v>5000</v>
      </c>
      <c r="M1033" s="29">
        <f ca="1">IF(I1033&gt;0,IF(DAY($C1033)=1,SUM(INDIRECT("I"&amp;(ROW(C1032)-DAY(C1032))):I1032),0),0)</f>
        <v>0</v>
      </c>
      <c r="N1033" s="29">
        <f ca="1">IF(C1033&lt;Calculator!$G$27,0,IF(C1033=Calculator!$G$27,Calculator!$G$39,IF(H1033-K1033&lt;=0,IF(D1033&gt;Calculator!$G$39,IF(H1033-K1033+E1033+L1033+M1033+Calculator!$G$39&gt;Calculator!$G$39,Calculator!$G$39-(H1033+E1033+L1033+M1033-K1033),Calculator!$G$39),D1033),0)))</f>
        <v>0</v>
      </c>
    </row>
    <row r="1034" spans="1:14" ht="15.75" thickBot="1">
      <c r="A1034" s="33" t="str">
        <f ca="1">IF(C1034=Calculator!$H$27,"F",IF(Daily!D1034+Daily!H1034=0,IF(D1033+H1033&gt;0,"L",""),""))</f>
        <v/>
      </c>
      <c r="B1034" s="34">
        <v>1033</v>
      </c>
      <c r="C1034" s="19">
        <f t="shared" ca="1" si="65"/>
        <v>46963</v>
      </c>
      <c r="D1034" s="29">
        <f t="shared" ca="1" si="67"/>
        <v>202254.54486073271</v>
      </c>
      <c r="E1034" s="29">
        <f ca="1">IF(C1034&lt;Calculator!$D$26,0,IF(DAY($C1034)=1,IF(D1034-Calculator!$G$24&gt;0,Calculator!$G$24,D1034),0))</f>
        <v>0</v>
      </c>
      <c r="F1034" s="29">
        <f ca="1">IF(E1034&gt;0,D1034*Calculator!$G$22/12,0)</f>
        <v>0</v>
      </c>
      <c r="G1034" s="29">
        <f ca="1">IF(E1034&gt;0,(IFERROR(-PMT(Calculator!$G$22/12,Calculator!$G$23*12,Calculator!$G$20),0))-F1034,0)</f>
        <v>0</v>
      </c>
      <c r="H1034" s="29">
        <f t="shared" ca="1" si="68"/>
        <v>6267.6038526325647</v>
      </c>
      <c r="I1034" s="29">
        <f t="shared" ca="1" si="66"/>
        <v>1.1161486312907307</v>
      </c>
      <c r="J1034" s="30">
        <f>Calculator!$G$40</f>
        <v>6.5000000000000002E-2</v>
      </c>
      <c r="K1034" s="29">
        <f ca="1">IF(C1034&gt;=Calculator!$G$27,IF(DAY($C1034)=1,Calculator!$G$34/2,IF(DAY($C1034)=15,Calculator!$G$34/2,0)),0)</f>
        <v>0</v>
      </c>
      <c r="L1034" s="29">
        <f ca="1">IF(DAY($C1034)=28,IF(H1034=0,0,Calculator!$G$35),0)</f>
        <v>0</v>
      </c>
      <c r="M1034" s="29">
        <f ca="1">IF(I1034&gt;0,IF(DAY($C1034)=1,SUM(INDIRECT("I"&amp;(ROW(C1033)-DAY(C1033))):I1033),0),0)</f>
        <v>0</v>
      </c>
      <c r="N1034" s="29">
        <f ca="1">IF(C1034&lt;Calculator!$G$27,0,IF(C1034=Calculator!$G$27,Calculator!$G$39,IF(H1034-K1034&lt;=0,IF(D1034&gt;Calculator!$G$39,IF(H1034-K1034+E1034+L1034+M1034+Calculator!$G$39&gt;Calculator!$G$39,Calculator!$G$39-(H1034+E1034+L1034+M1034-K1034),Calculator!$G$39),D1034),0)))</f>
        <v>0</v>
      </c>
    </row>
    <row r="1035" spans="1:14" ht="15.75" thickBot="1">
      <c r="A1035" s="33" t="str">
        <f ca="1">IF(C1035=Calculator!$H$27,"F",IF(Daily!D1035+Daily!H1035=0,IF(D1034+H1034&gt;0,"L",""),""))</f>
        <v/>
      </c>
      <c r="B1035" s="34">
        <v>1034</v>
      </c>
      <c r="C1035" s="19">
        <f t="shared" ca="1" si="65"/>
        <v>46964</v>
      </c>
      <c r="D1035" s="29">
        <f t="shared" ca="1" si="67"/>
        <v>202254.54486073271</v>
      </c>
      <c r="E1035" s="29">
        <f ca="1">IF(C1035&lt;Calculator!$D$26,0,IF(DAY($C1035)=1,IF(D1035-Calculator!$G$24&gt;0,Calculator!$G$24,D1035),0))</f>
        <v>0</v>
      </c>
      <c r="F1035" s="29">
        <f ca="1">IF(E1035&gt;0,D1035*Calculator!$G$22/12,0)</f>
        <v>0</v>
      </c>
      <c r="G1035" s="29">
        <f ca="1">IF(E1035&gt;0,(IFERROR(-PMT(Calculator!$G$22/12,Calculator!$G$23*12,Calculator!$G$20),0))-F1035,0)</f>
        <v>0</v>
      </c>
      <c r="H1035" s="29">
        <f t="shared" ca="1" si="68"/>
        <v>6267.6038526325647</v>
      </c>
      <c r="I1035" s="29">
        <f t="shared" ca="1" si="66"/>
        <v>1.1161486312907307</v>
      </c>
      <c r="J1035" s="30">
        <f>Calculator!$G$40</f>
        <v>6.5000000000000002E-2</v>
      </c>
      <c r="K1035" s="29">
        <f ca="1">IF(C1035&gt;=Calculator!$G$27,IF(DAY($C1035)=1,Calculator!$G$34/2,IF(DAY($C1035)=15,Calculator!$G$34/2,0)),0)</f>
        <v>0</v>
      </c>
      <c r="L1035" s="29">
        <f ca="1">IF(DAY($C1035)=28,IF(H1035=0,0,Calculator!$G$35),0)</f>
        <v>0</v>
      </c>
      <c r="M1035" s="29">
        <f ca="1">IF(I1035&gt;0,IF(DAY($C1035)=1,SUM(INDIRECT("I"&amp;(ROW(C1034)-DAY(C1034))):I1034),0),0)</f>
        <v>0</v>
      </c>
      <c r="N1035" s="29">
        <f ca="1">IF(C1035&lt;Calculator!$G$27,0,IF(C1035=Calculator!$G$27,Calculator!$G$39,IF(H1035-K1035&lt;=0,IF(D1035&gt;Calculator!$G$39,IF(H1035-K1035+E1035+L1035+M1035+Calculator!$G$39&gt;Calculator!$G$39,Calculator!$G$39-(H1035+E1035+L1035+M1035-K1035),Calculator!$G$39),D1035),0)))</f>
        <v>0</v>
      </c>
    </row>
    <row r="1036" spans="1:14" ht="15.75" thickBot="1">
      <c r="A1036" s="33" t="str">
        <f ca="1">IF(C1036=Calculator!$H$27,"F",IF(Daily!D1036+Daily!H1036=0,IF(D1035+H1035&gt;0,"L",""),""))</f>
        <v/>
      </c>
      <c r="B1036" s="34">
        <v>1035</v>
      </c>
      <c r="C1036" s="19">
        <f t="shared" ca="1" si="65"/>
        <v>46965</v>
      </c>
      <c r="D1036" s="29">
        <f t="shared" ca="1" si="67"/>
        <v>202254.54486073271</v>
      </c>
      <c r="E1036" s="29">
        <f ca="1">IF(C1036&lt;Calculator!$D$26,0,IF(DAY($C1036)=1,IF(D1036-Calculator!$G$24&gt;0,Calculator!$G$24,D1036),0))</f>
        <v>0</v>
      </c>
      <c r="F1036" s="29">
        <f ca="1">IF(E1036&gt;0,D1036*Calculator!$G$22/12,0)</f>
        <v>0</v>
      </c>
      <c r="G1036" s="29">
        <f ca="1">IF(E1036&gt;0,(IFERROR(-PMT(Calculator!$G$22/12,Calculator!$G$23*12,Calculator!$G$20),0))-F1036,0)</f>
        <v>0</v>
      </c>
      <c r="H1036" s="29">
        <f t="shared" ca="1" si="68"/>
        <v>6267.6038526325647</v>
      </c>
      <c r="I1036" s="29">
        <f t="shared" ca="1" si="66"/>
        <v>1.1161486312907307</v>
      </c>
      <c r="J1036" s="30">
        <f>Calculator!$G$40</f>
        <v>6.5000000000000002E-2</v>
      </c>
      <c r="K1036" s="29">
        <f ca="1">IF(C1036&gt;=Calculator!$G$27,IF(DAY($C1036)=1,Calculator!$G$34/2,IF(DAY($C1036)=15,Calculator!$G$34/2,0)),0)</f>
        <v>0</v>
      </c>
      <c r="L1036" s="29">
        <f ca="1">IF(DAY($C1036)=28,IF(H1036=0,0,Calculator!$G$35),0)</f>
        <v>0</v>
      </c>
      <c r="M1036" s="29">
        <f ca="1">IF(I1036&gt;0,IF(DAY($C1036)=1,SUM(INDIRECT("I"&amp;(ROW(C1035)-DAY(C1035))):I1035),0),0)</f>
        <v>0</v>
      </c>
      <c r="N1036" s="29">
        <f ca="1">IF(C1036&lt;Calculator!$G$27,0,IF(C1036=Calculator!$G$27,Calculator!$G$39,IF(H1036-K1036&lt;=0,IF(D1036&gt;Calculator!$G$39,IF(H1036-K1036+E1036+L1036+M1036+Calculator!$G$39&gt;Calculator!$G$39,Calculator!$G$39-(H1036+E1036+L1036+M1036-K1036),Calculator!$G$39),D1036),0)))</f>
        <v>0</v>
      </c>
    </row>
    <row r="1037" spans="1:14" ht="15.75" thickBot="1">
      <c r="A1037" s="33" t="str">
        <f ca="1">IF(C1037=Calculator!$H$27,"F",IF(Daily!D1037+Daily!H1037=0,IF(D1036+H1036&gt;0,"L",""),""))</f>
        <v/>
      </c>
      <c r="B1037" s="34">
        <v>1036</v>
      </c>
      <c r="C1037" s="19">
        <f t="shared" ca="1" si="65"/>
        <v>46966</v>
      </c>
      <c r="D1037" s="29">
        <f t="shared" ca="1" si="67"/>
        <v>202254.54486073271</v>
      </c>
      <c r="E1037" s="29">
        <f ca="1">IF(C1037&lt;Calculator!$D$26,0,IF(DAY($C1037)=1,IF(D1037-Calculator!$G$24&gt;0,Calculator!$G$24,D1037),0))</f>
        <v>1878.8756805424866</v>
      </c>
      <c r="F1037" s="29">
        <f ca="1">IF(E1037&gt;0,D1037*Calculator!$G$22/12,0)</f>
        <v>842.72727025305301</v>
      </c>
      <c r="G1037" s="29">
        <f ca="1">IF(E1037&gt;0,(IFERROR(-PMT(Calculator!$G$22/12,Calculator!$G$23*12,Calculator!$G$20),0))-F1037,0)</f>
        <v>1036.1484102894337</v>
      </c>
      <c r="H1037" s="29">
        <f t="shared" ca="1" si="68"/>
        <v>6267.6038526325647</v>
      </c>
      <c r="I1037" s="29">
        <f t="shared" ca="1" si="66"/>
        <v>1.1161486312907307</v>
      </c>
      <c r="J1037" s="30">
        <f>Calculator!$G$40</f>
        <v>6.5000000000000002E-2</v>
      </c>
      <c r="K1037" s="29">
        <f ca="1">IF(C1037&gt;=Calculator!$G$27,IF(DAY($C1037)=1,Calculator!$G$34/2,IF(DAY($C1037)=15,Calculator!$G$34/2,0)),0)</f>
        <v>4500</v>
      </c>
      <c r="L1037" s="29">
        <f ca="1">IF(DAY($C1037)=28,IF(H1037=0,0,Calculator!$G$35),0)</f>
        <v>0</v>
      </c>
      <c r="M1037" s="29">
        <f ca="1">IF(I1037&gt;0,IF(DAY($C1037)=1,SUM(INDIRECT("I"&amp;(ROW(C1036)-DAY(C1036))):I1036),0),0)</f>
        <v>23.638183795494601</v>
      </c>
      <c r="N1037" s="29">
        <f ca="1">IF(C1037&lt;Calculator!$G$27,0,IF(C1037=Calculator!$G$27,Calculator!$G$39,IF(H1037-K1037&lt;=0,IF(D1037&gt;Calculator!$G$39,IF(H1037-K1037+E1037+L1037+M1037+Calculator!$G$39&gt;Calculator!$G$39,Calculator!$G$39-(H1037+E1037+L1037+M1037-K1037),Calculator!$G$39),D1037),0)))</f>
        <v>0</v>
      </c>
    </row>
    <row r="1038" spans="1:14" ht="15.75" thickBot="1">
      <c r="A1038" s="33" t="str">
        <f ca="1">IF(C1038=Calculator!$H$27,"F",IF(Daily!D1038+Daily!H1038=0,IF(D1037+H1037&gt;0,"L",""),""))</f>
        <v/>
      </c>
      <c r="B1038" s="34">
        <v>1037</v>
      </c>
      <c r="C1038" s="19">
        <f t="shared" ca="1" si="65"/>
        <v>46967</v>
      </c>
      <c r="D1038" s="29">
        <f t="shared" ca="1" si="67"/>
        <v>201218.39645044328</v>
      </c>
      <c r="E1038" s="29">
        <f ca="1">IF(C1038&lt;Calculator!$D$26,0,IF(DAY($C1038)=1,IF(D1038-Calculator!$G$24&gt;0,Calculator!$G$24,D1038),0))</f>
        <v>0</v>
      </c>
      <c r="F1038" s="29">
        <f ca="1">IF(E1038&gt;0,D1038*Calculator!$G$22/12,0)</f>
        <v>0</v>
      </c>
      <c r="G1038" s="29">
        <f ca="1">IF(E1038&gt;0,(IFERROR(-PMT(Calculator!$G$22/12,Calculator!$G$23*12,Calculator!$G$20),0))-F1038,0)</f>
        <v>0</v>
      </c>
      <c r="H1038" s="29">
        <f t="shared" ca="1" si="68"/>
        <v>3670.1177169705461</v>
      </c>
      <c r="I1038" s="29">
        <f t="shared" ca="1" si="66"/>
        <v>0.6535826071317411</v>
      </c>
      <c r="J1038" s="30">
        <f>Calculator!$G$40</f>
        <v>6.5000000000000002E-2</v>
      </c>
      <c r="K1038" s="29">
        <f ca="1">IF(C1038&gt;=Calculator!$G$27,IF(DAY($C1038)=1,Calculator!$G$34/2,IF(DAY($C1038)=15,Calculator!$G$34/2,0)),0)</f>
        <v>0</v>
      </c>
      <c r="L1038" s="29">
        <f ca="1">IF(DAY($C1038)=28,IF(H1038=0,0,Calculator!$G$35),0)</f>
        <v>0</v>
      </c>
      <c r="M1038" s="29">
        <f ca="1">IF(I1038&gt;0,IF(DAY($C1038)=1,SUM(INDIRECT("I"&amp;(ROW(C1037)-DAY(C1037))):I1037),0),0)</f>
        <v>0</v>
      </c>
      <c r="N1038" s="29">
        <f ca="1">IF(C1038&lt;Calculator!$G$27,0,IF(C1038=Calculator!$G$27,Calculator!$G$39,IF(H1038-K1038&lt;=0,IF(D1038&gt;Calculator!$G$39,IF(H1038-K1038+E1038+L1038+M1038+Calculator!$G$39&gt;Calculator!$G$39,Calculator!$G$39-(H1038+E1038+L1038+M1038-K1038),Calculator!$G$39),D1038),0)))</f>
        <v>0</v>
      </c>
    </row>
    <row r="1039" spans="1:14" ht="15.75" thickBot="1">
      <c r="A1039" s="33" t="str">
        <f ca="1">IF(C1039=Calculator!$H$27,"F",IF(Daily!D1039+Daily!H1039=0,IF(D1038+H1038&gt;0,"L",""),""))</f>
        <v/>
      </c>
      <c r="B1039" s="34">
        <v>1038</v>
      </c>
      <c r="C1039" s="19">
        <f t="shared" ca="1" si="65"/>
        <v>46968</v>
      </c>
      <c r="D1039" s="29">
        <f t="shared" ca="1" si="67"/>
        <v>201218.39645044328</v>
      </c>
      <c r="E1039" s="29">
        <f ca="1">IF(C1039&lt;Calculator!$D$26,0,IF(DAY($C1039)=1,IF(D1039-Calculator!$G$24&gt;0,Calculator!$G$24,D1039),0))</f>
        <v>0</v>
      </c>
      <c r="F1039" s="29">
        <f ca="1">IF(E1039&gt;0,D1039*Calculator!$G$22/12,0)</f>
        <v>0</v>
      </c>
      <c r="G1039" s="29">
        <f ca="1">IF(E1039&gt;0,(IFERROR(-PMT(Calculator!$G$22/12,Calculator!$G$23*12,Calculator!$G$20),0))-F1039,0)</f>
        <v>0</v>
      </c>
      <c r="H1039" s="29">
        <f t="shared" ca="1" si="68"/>
        <v>3670.1177169705461</v>
      </c>
      <c r="I1039" s="29">
        <f t="shared" ca="1" si="66"/>
        <v>0.6535826071317411</v>
      </c>
      <c r="J1039" s="30">
        <f>Calculator!$G$40</f>
        <v>6.5000000000000002E-2</v>
      </c>
      <c r="K1039" s="29">
        <f ca="1">IF(C1039&gt;=Calculator!$G$27,IF(DAY($C1039)=1,Calculator!$G$34/2,IF(DAY($C1039)=15,Calculator!$G$34/2,0)),0)</f>
        <v>0</v>
      </c>
      <c r="L1039" s="29">
        <f ca="1">IF(DAY($C1039)=28,IF(H1039=0,0,Calculator!$G$35),0)</f>
        <v>0</v>
      </c>
      <c r="M1039" s="29">
        <f ca="1">IF(I1039&gt;0,IF(DAY($C1039)=1,SUM(INDIRECT("I"&amp;(ROW(C1038)-DAY(C1038))):I1038),0),0)</f>
        <v>0</v>
      </c>
      <c r="N1039" s="29">
        <f ca="1">IF(C1039&lt;Calculator!$G$27,0,IF(C1039=Calculator!$G$27,Calculator!$G$39,IF(H1039-K1039&lt;=0,IF(D1039&gt;Calculator!$G$39,IF(H1039-K1039+E1039+L1039+M1039+Calculator!$G$39&gt;Calculator!$G$39,Calculator!$G$39-(H1039+E1039+L1039+M1039-K1039),Calculator!$G$39),D1039),0)))</f>
        <v>0</v>
      </c>
    </row>
    <row r="1040" spans="1:14" ht="15.75" thickBot="1">
      <c r="A1040" s="33" t="str">
        <f ca="1">IF(C1040=Calculator!$H$27,"F",IF(Daily!D1040+Daily!H1040=0,IF(D1039+H1039&gt;0,"L",""),""))</f>
        <v/>
      </c>
      <c r="B1040" s="34">
        <v>1039</v>
      </c>
      <c r="C1040" s="19">
        <f t="shared" ca="1" si="65"/>
        <v>46969</v>
      </c>
      <c r="D1040" s="29">
        <f t="shared" ca="1" si="67"/>
        <v>201218.39645044328</v>
      </c>
      <c r="E1040" s="29">
        <f ca="1">IF(C1040&lt;Calculator!$D$26,0,IF(DAY($C1040)=1,IF(D1040-Calculator!$G$24&gt;0,Calculator!$G$24,D1040),0))</f>
        <v>0</v>
      </c>
      <c r="F1040" s="29">
        <f ca="1">IF(E1040&gt;0,D1040*Calculator!$G$22/12,0)</f>
        <v>0</v>
      </c>
      <c r="G1040" s="29">
        <f ca="1">IF(E1040&gt;0,(IFERROR(-PMT(Calculator!$G$22/12,Calculator!$G$23*12,Calculator!$G$20),0))-F1040,0)</f>
        <v>0</v>
      </c>
      <c r="H1040" s="29">
        <f t="shared" ca="1" si="68"/>
        <v>3670.1177169705461</v>
      </c>
      <c r="I1040" s="29">
        <f t="shared" ca="1" si="66"/>
        <v>0.6535826071317411</v>
      </c>
      <c r="J1040" s="30">
        <f>Calculator!$G$40</f>
        <v>6.5000000000000002E-2</v>
      </c>
      <c r="K1040" s="29">
        <f ca="1">IF(C1040&gt;=Calculator!$G$27,IF(DAY($C1040)=1,Calculator!$G$34/2,IF(DAY($C1040)=15,Calculator!$G$34/2,0)),0)</f>
        <v>0</v>
      </c>
      <c r="L1040" s="29">
        <f ca="1">IF(DAY($C1040)=28,IF(H1040=0,0,Calculator!$G$35),0)</f>
        <v>0</v>
      </c>
      <c r="M1040" s="29">
        <f ca="1">IF(I1040&gt;0,IF(DAY($C1040)=1,SUM(INDIRECT("I"&amp;(ROW(C1039)-DAY(C1039))):I1039),0),0)</f>
        <v>0</v>
      </c>
      <c r="N1040" s="29">
        <f ca="1">IF(C1040&lt;Calculator!$G$27,0,IF(C1040=Calculator!$G$27,Calculator!$G$39,IF(H1040-K1040&lt;=0,IF(D1040&gt;Calculator!$G$39,IF(H1040-K1040+E1040+L1040+M1040+Calculator!$G$39&gt;Calculator!$G$39,Calculator!$G$39-(H1040+E1040+L1040+M1040-K1040),Calculator!$G$39),D1040),0)))</f>
        <v>0</v>
      </c>
    </row>
    <row r="1041" spans="1:14" ht="15.75" thickBot="1">
      <c r="A1041" s="33" t="str">
        <f ca="1">IF(C1041=Calculator!$H$27,"F",IF(Daily!D1041+Daily!H1041=0,IF(D1040+H1040&gt;0,"L",""),""))</f>
        <v/>
      </c>
      <c r="B1041" s="34">
        <v>1040</v>
      </c>
      <c r="C1041" s="19">
        <f t="shared" ca="1" si="65"/>
        <v>46970</v>
      </c>
      <c r="D1041" s="29">
        <f t="shared" ca="1" si="67"/>
        <v>201218.39645044328</v>
      </c>
      <c r="E1041" s="29">
        <f ca="1">IF(C1041&lt;Calculator!$D$26,0,IF(DAY($C1041)=1,IF(D1041-Calculator!$G$24&gt;0,Calculator!$G$24,D1041),0))</f>
        <v>0</v>
      </c>
      <c r="F1041" s="29">
        <f ca="1">IF(E1041&gt;0,D1041*Calculator!$G$22/12,0)</f>
        <v>0</v>
      </c>
      <c r="G1041" s="29">
        <f ca="1">IF(E1041&gt;0,(IFERROR(-PMT(Calculator!$G$22/12,Calculator!$G$23*12,Calculator!$G$20),0))-F1041,0)</f>
        <v>0</v>
      </c>
      <c r="H1041" s="29">
        <f t="shared" ca="1" si="68"/>
        <v>3670.1177169705461</v>
      </c>
      <c r="I1041" s="29">
        <f t="shared" ca="1" si="66"/>
        <v>0.6535826071317411</v>
      </c>
      <c r="J1041" s="30">
        <f>Calculator!$G$40</f>
        <v>6.5000000000000002E-2</v>
      </c>
      <c r="K1041" s="29">
        <f ca="1">IF(C1041&gt;=Calculator!$G$27,IF(DAY($C1041)=1,Calculator!$G$34/2,IF(DAY($C1041)=15,Calculator!$G$34/2,0)),0)</f>
        <v>0</v>
      </c>
      <c r="L1041" s="29">
        <f ca="1">IF(DAY($C1041)=28,IF(H1041=0,0,Calculator!$G$35),0)</f>
        <v>0</v>
      </c>
      <c r="M1041" s="29">
        <f ca="1">IF(I1041&gt;0,IF(DAY($C1041)=1,SUM(INDIRECT("I"&amp;(ROW(C1040)-DAY(C1040))):I1040),0),0)</f>
        <v>0</v>
      </c>
      <c r="N1041" s="29">
        <f ca="1">IF(C1041&lt;Calculator!$G$27,0,IF(C1041=Calculator!$G$27,Calculator!$G$39,IF(H1041-K1041&lt;=0,IF(D1041&gt;Calculator!$G$39,IF(H1041-K1041+E1041+L1041+M1041+Calculator!$G$39&gt;Calculator!$G$39,Calculator!$G$39-(H1041+E1041+L1041+M1041-K1041),Calculator!$G$39),D1041),0)))</f>
        <v>0</v>
      </c>
    </row>
    <row r="1042" spans="1:14" ht="15.75" thickBot="1">
      <c r="A1042" s="33" t="str">
        <f ca="1">IF(C1042=Calculator!$H$27,"F",IF(Daily!D1042+Daily!H1042=0,IF(D1041+H1041&gt;0,"L",""),""))</f>
        <v/>
      </c>
      <c r="B1042" s="34">
        <v>1041</v>
      </c>
      <c r="C1042" s="19">
        <f t="shared" ca="1" si="65"/>
        <v>46971</v>
      </c>
      <c r="D1042" s="29">
        <f t="shared" ca="1" si="67"/>
        <v>201218.39645044328</v>
      </c>
      <c r="E1042" s="29">
        <f ca="1">IF(C1042&lt;Calculator!$D$26,0,IF(DAY($C1042)=1,IF(D1042-Calculator!$G$24&gt;0,Calculator!$G$24,D1042),0))</f>
        <v>0</v>
      </c>
      <c r="F1042" s="29">
        <f ca="1">IF(E1042&gt;0,D1042*Calculator!$G$22/12,0)</f>
        <v>0</v>
      </c>
      <c r="G1042" s="29">
        <f ca="1">IF(E1042&gt;0,(IFERROR(-PMT(Calculator!$G$22/12,Calculator!$G$23*12,Calculator!$G$20),0))-F1042,0)</f>
        <v>0</v>
      </c>
      <c r="H1042" s="29">
        <f t="shared" ca="1" si="68"/>
        <v>3670.1177169705461</v>
      </c>
      <c r="I1042" s="29">
        <f t="shared" ca="1" si="66"/>
        <v>0.6535826071317411</v>
      </c>
      <c r="J1042" s="30">
        <f>Calculator!$G$40</f>
        <v>6.5000000000000002E-2</v>
      </c>
      <c r="K1042" s="29">
        <f ca="1">IF(C1042&gt;=Calculator!$G$27,IF(DAY($C1042)=1,Calculator!$G$34/2,IF(DAY($C1042)=15,Calculator!$G$34/2,0)),0)</f>
        <v>0</v>
      </c>
      <c r="L1042" s="29">
        <f ca="1">IF(DAY($C1042)=28,IF(H1042=0,0,Calculator!$G$35),0)</f>
        <v>0</v>
      </c>
      <c r="M1042" s="29">
        <f ca="1">IF(I1042&gt;0,IF(DAY($C1042)=1,SUM(INDIRECT("I"&amp;(ROW(C1041)-DAY(C1041))):I1041),0),0)</f>
        <v>0</v>
      </c>
      <c r="N1042" s="29">
        <f ca="1">IF(C1042&lt;Calculator!$G$27,0,IF(C1042=Calculator!$G$27,Calculator!$G$39,IF(H1042-K1042&lt;=0,IF(D1042&gt;Calculator!$G$39,IF(H1042-K1042+E1042+L1042+M1042+Calculator!$G$39&gt;Calculator!$G$39,Calculator!$G$39-(H1042+E1042+L1042+M1042-K1042),Calculator!$G$39),D1042),0)))</f>
        <v>0</v>
      </c>
    </row>
    <row r="1043" spans="1:14" ht="15.75" thickBot="1">
      <c r="A1043" s="33" t="str">
        <f ca="1">IF(C1043=Calculator!$H$27,"F",IF(Daily!D1043+Daily!H1043=0,IF(D1042+H1042&gt;0,"L",""),""))</f>
        <v/>
      </c>
      <c r="B1043" s="34">
        <v>1042</v>
      </c>
      <c r="C1043" s="19">
        <f t="shared" ca="1" si="65"/>
        <v>46972</v>
      </c>
      <c r="D1043" s="29">
        <f t="shared" ca="1" si="67"/>
        <v>201218.39645044328</v>
      </c>
      <c r="E1043" s="29">
        <f ca="1">IF(C1043&lt;Calculator!$D$26,0,IF(DAY($C1043)=1,IF(D1043-Calculator!$G$24&gt;0,Calculator!$G$24,D1043),0))</f>
        <v>0</v>
      </c>
      <c r="F1043" s="29">
        <f ca="1">IF(E1043&gt;0,D1043*Calculator!$G$22/12,0)</f>
        <v>0</v>
      </c>
      <c r="G1043" s="29">
        <f ca="1">IF(E1043&gt;0,(IFERROR(-PMT(Calculator!$G$22/12,Calculator!$G$23*12,Calculator!$G$20),0))-F1043,0)</f>
        <v>0</v>
      </c>
      <c r="H1043" s="29">
        <f t="shared" ca="1" si="68"/>
        <v>3670.1177169705461</v>
      </c>
      <c r="I1043" s="29">
        <f t="shared" ca="1" si="66"/>
        <v>0.6535826071317411</v>
      </c>
      <c r="J1043" s="30">
        <f>Calculator!$G$40</f>
        <v>6.5000000000000002E-2</v>
      </c>
      <c r="K1043" s="29">
        <f ca="1">IF(C1043&gt;=Calculator!$G$27,IF(DAY($C1043)=1,Calculator!$G$34/2,IF(DAY($C1043)=15,Calculator!$G$34/2,0)),0)</f>
        <v>0</v>
      </c>
      <c r="L1043" s="29">
        <f ca="1">IF(DAY($C1043)=28,IF(H1043=0,0,Calculator!$G$35),0)</f>
        <v>0</v>
      </c>
      <c r="M1043" s="29">
        <f ca="1">IF(I1043&gt;0,IF(DAY($C1043)=1,SUM(INDIRECT("I"&amp;(ROW(C1042)-DAY(C1042))):I1042),0),0)</f>
        <v>0</v>
      </c>
      <c r="N1043" s="29">
        <f ca="1">IF(C1043&lt;Calculator!$G$27,0,IF(C1043=Calculator!$G$27,Calculator!$G$39,IF(H1043-K1043&lt;=0,IF(D1043&gt;Calculator!$G$39,IF(H1043-K1043+E1043+L1043+M1043+Calculator!$G$39&gt;Calculator!$G$39,Calculator!$G$39-(H1043+E1043+L1043+M1043-K1043),Calculator!$G$39),D1043),0)))</f>
        <v>0</v>
      </c>
    </row>
    <row r="1044" spans="1:14" ht="15.75" thickBot="1">
      <c r="A1044" s="33" t="str">
        <f ca="1">IF(C1044=Calculator!$H$27,"F",IF(Daily!D1044+Daily!H1044=0,IF(D1043+H1043&gt;0,"L",""),""))</f>
        <v/>
      </c>
      <c r="B1044" s="34">
        <v>1043</v>
      </c>
      <c r="C1044" s="19">
        <f t="shared" ca="1" si="65"/>
        <v>46973</v>
      </c>
      <c r="D1044" s="29">
        <f t="shared" ca="1" si="67"/>
        <v>201218.39645044328</v>
      </c>
      <c r="E1044" s="29">
        <f ca="1">IF(C1044&lt;Calculator!$D$26,0,IF(DAY($C1044)=1,IF(D1044-Calculator!$G$24&gt;0,Calculator!$G$24,D1044),0))</f>
        <v>0</v>
      </c>
      <c r="F1044" s="29">
        <f ca="1">IF(E1044&gt;0,D1044*Calculator!$G$22/12,0)</f>
        <v>0</v>
      </c>
      <c r="G1044" s="29">
        <f ca="1">IF(E1044&gt;0,(IFERROR(-PMT(Calculator!$G$22/12,Calculator!$G$23*12,Calculator!$G$20),0))-F1044,0)</f>
        <v>0</v>
      </c>
      <c r="H1044" s="29">
        <f t="shared" ca="1" si="68"/>
        <v>3670.1177169705461</v>
      </c>
      <c r="I1044" s="29">
        <f t="shared" ca="1" si="66"/>
        <v>0.6535826071317411</v>
      </c>
      <c r="J1044" s="30">
        <f>Calculator!$G$40</f>
        <v>6.5000000000000002E-2</v>
      </c>
      <c r="K1044" s="29">
        <f ca="1">IF(C1044&gt;=Calculator!$G$27,IF(DAY($C1044)=1,Calculator!$G$34/2,IF(DAY($C1044)=15,Calculator!$G$34/2,0)),0)</f>
        <v>0</v>
      </c>
      <c r="L1044" s="29">
        <f ca="1">IF(DAY($C1044)=28,IF(H1044=0,0,Calculator!$G$35),0)</f>
        <v>0</v>
      </c>
      <c r="M1044" s="29">
        <f ca="1">IF(I1044&gt;0,IF(DAY($C1044)=1,SUM(INDIRECT("I"&amp;(ROW(C1043)-DAY(C1043))):I1043),0),0)</f>
        <v>0</v>
      </c>
      <c r="N1044" s="29">
        <f ca="1">IF(C1044&lt;Calculator!$G$27,0,IF(C1044=Calculator!$G$27,Calculator!$G$39,IF(H1044-K1044&lt;=0,IF(D1044&gt;Calculator!$G$39,IF(H1044-K1044+E1044+L1044+M1044+Calculator!$G$39&gt;Calculator!$G$39,Calculator!$G$39-(H1044+E1044+L1044+M1044-K1044),Calculator!$G$39),D1044),0)))</f>
        <v>0</v>
      </c>
    </row>
    <row r="1045" spans="1:14" ht="15.75" thickBot="1">
      <c r="A1045" s="33" t="str">
        <f ca="1">IF(C1045=Calculator!$H$27,"F",IF(Daily!D1045+Daily!H1045=0,IF(D1044+H1044&gt;0,"L",""),""))</f>
        <v/>
      </c>
      <c r="B1045" s="34">
        <v>1044</v>
      </c>
      <c r="C1045" s="19">
        <f t="shared" ca="1" si="65"/>
        <v>46974</v>
      </c>
      <c r="D1045" s="29">
        <f t="shared" ca="1" si="67"/>
        <v>201218.39645044328</v>
      </c>
      <c r="E1045" s="29">
        <f ca="1">IF(C1045&lt;Calculator!$D$26,0,IF(DAY($C1045)=1,IF(D1045-Calculator!$G$24&gt;0,Calculator!$G$24,D1045),0))</f>
        <v>0</v>
      </c>
      <c r="F1045" s="29">
        <f ca="1">IF(E1045&gt;0,D1045*Calculator!$G$22/12,0)</f>
        <v>0</v>
      </c>
      <c r="G1045" s="29">
        <f ca="1">IF(E1045&gt;0,(IFERROR(-PMT(Calculator!$G$22/12,Calculator!$G$23*12,Calculator!$G$20),0))-F1045,0)</f>
        <v>0</v>
      </c>
      <c r="H1045" s="29">
        <f t="shared" ca="1" si="68"/>
        <v>3670.1177169705461</v>
      </c>
      <c r="I1045" s="29">
        <f t="shared" ca="1" si="66"/>
        <v>0.6535826071317411</v>
      </c>
      <c r="J1045" s="30">
        <f>Calculator!$G$40</f>
        <v>6.5000000000000002E-2</v>
      </c>
      <c r="K1045" s="29">
        <f ca="1">IF(C1045&gt;=Calculator!$G$27,IF(DAY($C1045)=1,Calculator!$G$34/2,IF(DAY($C1045)=15,Calculator!$G$34/2,0)),0)</f>
        <v>0</v>
      </c>
      <c r="L1045" s="29">
        <f ca="1">IF(DAY($C1045)=28,IF(H1045=0,0,Calculator!$G$35),0)</f>
        <v>0</v>
      </c>
      <c r="M1045" s="29">
        <f ca="1">IF(I1045&gt;0,IF(DAY($C1045)=1,SUM(INDIRECT("I"&amp;(ROW(C1044)-DAY(C1044))):I1044),0),0)</f>
        <v>0</v>
      </c>
      <c r="N1045" s="29">
        <f ca="1">IF(C1045&lt;Calculator!$G$27,0,IF(C1045=Calculator!$G$27,Calculator!$G$39,IF(H1045-K1045&lt;=0,IF(D1045&gt;Calculator!$G$39,IF(H1045-K1045+E1045+L1045+M1045+Calculator!$G$39&gt;Calculator!$G$39,Calculator!$G$39-(H1045+E1045+L1045+M1045-K1045),Calculator!$G$39),D1045),0)))</f>
        <v>0</v>
      </c>
    </row>
    <row r="1046" spans="1:14" ht="15.75" thickBot="1">
      <c r="A1046" s="33" t="str">
        <f ca="1">IF(C1046=Calculator!$H$27,"F",IF(Daily!D1046+Daily!H1046=0,IF(D1045+H1045&gt;0,"L",""),""))</f>
        <v/>
      </c>
      <c r="B1046" s="34">
        <v>1045</v>
      </c>
      <c r="C1046" s="19">
        <f t="shared" ca="1" si="65"/>
        <v>46975</v>
      </c>
      <c r="D1046" s="29">
        <f t="shared" ca="1" si="67"/>
        <v>201218.39645044328</v>
      </c>
      <c r="E1046" s="29">
        <f ca="1">IF(C1046&lt;Calculator!$D$26,0,IF(DAY($C1046)=1,IF(D1046-Calculator!$G$24&gt;0,Calculator!$G$24,D1046),0))</f>
        <v>0</v>
      </c>
      <c r="F1046" s="29">
        <f ca="1">IF(E1046&gt;0,D1046*Calculator!$G$22/12,0)</f>
        <v>0</v>
      </c>
      <c r="G1046" s="29">
        <f ca="1">IF(E1046&gt;0,(IFERROR(-PMT(Calculator!$G$22/12,Calculator!$G$23*12,Calculator!$G$20),0))-F1046,0)</f>
        <v>0</v>
      </c>
      <c r="H1046" s="29">
        <f t="shared" ca="1" si="68"/>
        <v>3670.1177169705461</v>
      </c>
      <c r="I1046" s="29">
        <f t="shared" ca="1" si="66"/>
        <v>0.6535826071317411</v>
      </c>
      <c r="J1046" s="30">
        <f>Calculator!$G$40</f>
        <v>6.5000000000000002E-2</v>
      </c>
      <c r="K1046" s="29">
        <f ca="1">IF(C1046&gt;=Calculator!$G$27,IF(DAY($C1046)=1,Calculator!$G$34/2,IF(DAY($C1046)=15,Calculator!$G$34/2,0)),0)</f>
        <v>0</v>
      </c>
      <c r="L1046" s="29">
        <f ca="1">IF(DAY($C1046)=28,IF(H1046=0,0,Calculator!$G$35),0)</f>
        <v>0</v>
      </c>
      <c r="M1046" s="29">
        <f ca="1">IF(I1046&gt;0,IF(DAY($C1046)=1,SUM(INDIRECT("I"&amp;(ROW(C1045)-DAY(C1045))):I1045),0),0)</f>
        <v>0</v>
      </c>
      <c r="N1046" s="29">
        <f ca="1">IF(C1046&lt;Calculator!$G$27,0,IF(C1046=Calculator!$G$27,Calculator!$G$39,IF(H1046-K1046&lt;=0,IF(D1046&gt;Calculator!$G$39,IF(H1046-K1046+E1046+L1046+M1046+Calculator!$G$39&gt;Calculator!$G$39,Calculator!$G$39-(H1046+E1046+L1046+M1046-K1046),Calculator!$G$39),D1046),0)))</f>
        <v>0</v>
      </c>
    </row>
    <row r="1047" spans="1:14" ht="15.75" thickBot="1">
      <c r="A1047" s="33" t="str">
        <f ca="1">IF(C1047=Calculator!$H$27,"F",IF(Daily!D1047+Daily!H1047=0,IF(D1046+H1046&gt;0,"L",""),""))</f>
        <v/>
      </c>
      <c r="B1047" s="34">
        <v>1046</v>
      </c>
      <c r="C1047" s="19">
        <f t="shared" ca="1" si="65"/>
        <v>46976</v>
      </c>
      <c r="D1047" s="29">
        <f t="shared" ca="1" si="67"/>
        <v>201218.39645044328</v>
      </c>
      <c r="E1047" s="29">
        <f ca="1">IF(C1047&lt;Calculator!$D$26,0,IF(DAY($C1047)=1,IF(D1047-Calculator!$G$24&gt;0,Calculator!$G$24,D1047),0))</f>
        <v>0</v>
      </c>
      <c r="F1047" s="29">
        <f ca="1">IF(E1047&gt;0,D1047*Calculator!$G$22/12,0)</f>
        <v>0</v>
      </c>
      <c r="G1047" s="29">
        <f ca="1">IF(E1047&gt;0,(IFERROR(-PMT(Calculator!$G$22/12,Calculator!$G$23*12,Calculator!$G$20),0))-F1047,0)</f>
        <v>0</v>
      </c>
      <c r="H1047" s="29">
        <f t="shared" ca="1" si="68"/>
        <v>3670.1177169705461</v>
      </c>
      <c r="I1047" s="29">
        <f t="shared" ca="1" si="66"/>
        <v>0.6535826071317411</v>
      </c>
      <c r="J1047" s="30">
        <f>Calculator!$G$40</f>
        <v>6.5000000000000002E-2</v>
      </c>
      <c r="K1047" s="29">
        <f ca="1">IF(C1047&gt;=Calculator!$G$27,IF(DAY($C1047)=1,Calculator!$G$34/2,IF(DAY($C1047)=15,Calculator!$G$34/2,0)),0)</f>
        <v>0</v>
      </c>
      <c r="L1047" s="29">
        <f ca="1">IF(DAY($C1047)=28,IF(H1047=0,0,Calculator!$G$35),0)</f>
        <v>0</v>
      </c>
      <c r="M1047" s="29">
        <f ca="1">IF(I1047&gt;0,IF(DAY($C1047)=1,SUM(INDIRECT("I"&amp;(ROW(C1046)-DAY(C1046))):I1046),0),0)</f>
        <v>0</v>
      </c>
      <c r="N1047" s="29">
        <f ca="1">IF(C1047&lt;Calculator!$G$27,0,IF(C1047=Calculator!$G$27,Calculator!$G$39,IF(H1047-K1047&lt;=0,IF(D1047&gt;Calculator!$G$39,IF(H1047-K1047+E1047+L1047+M1047+Calculator!$G$39&gt;Calculator!$G$39,Calculator!$G$39-(H1047+E1047+L1047+M1047-K1047),Calculator!$G$39),D1047),0)))</f>
        <v>0</v>
      </c>
    </row>
    <row r="1048" spans="1:14" ht="15.75" thickBot="1">
      <c r="A1048" s="33" t="str">
        <f ca="1">IF(C1048=Calculator!$H$27,"F",IF(Daily!D1048+Daily!H1048=0,IF(D1047+H1047&gt;0,"L",""),""))</f>
        <v/>
      </c>
      <c r="B1048" s="34">
        <v>1047</v>
      </c>
      <c r="C1048" s="19">
        <f t="shared" ca="1" si="65"/>
        <v>46977</v>
      </c>
      <c r="D1048" s="29">
        <f t="shared" ca="1" si="67"/>
        <v>201218.39645044328</v>
      </c>
      <c r="E1048" s="29">
        <f ca="1">IF(C1048&lt;Calculator!$D$26,0,IF(DAY($C1048)=1,IF(D1048-Calculator!$G$24&gt;0,Calculator!$G$24,D1048),0))</f>
        <v>0</v>
      </c>
      <c r="F1048" s="29">
        <f ca="1">IF(E1048&gt;0,D1048*Calculator!$G$22/12,0)</f>
        <v>0</v>
      </c>
      <c r="G1048" s="29">
        <f ca="1">IF(E1048&gt;0,(IFERROR(-PMT(Calculator!$G$22/12,Calculator!$G$23*12,Calculator!$G$20),0))-F1048,0)</f>
        <v>0</v>
      </c>
      <c r="H1048" s="29">
        <f t="shared" ca="1" si="68"/>
        <v>3670.1177169705461</v>
      </c>
      <c r="I1048" s="29">
        <f t="shared" ca="1" si="66"/>
        <v>0.6535826071317411</v>
      </c>
      <c r="J1048" s="30">
        <f>Calculator!$G$40</f>
        <v>6.5000000000000002E-2</v>
      </c>
      <c r="K1048" s="29">
        <f ca="1">IF(C1048&gt;=Calculator!$G$27,IF(DAY($C1048)=1,Calculator!$G$34/2,IF(DAY($C1048)=15,Calculator!$G$34/2,0)),0)</f>
        <v>0</v>
      </c>
      <c r="L1048" s="29">
        <f ca="1">IF(DAY($C1048)=28,IF(H1048=0,0,Calculator!$G$35),0)</f>
        <v>0</v>
      </c>
      <c r="M1048" s="29">
        <f ca="1">IF(I1048&gt;0,IF(DAY($C1048)=1,SUM(INDIRECT("I"&amp;(ROW(C1047)-DAY(C1047))):I1047),0),0)</f>
        <v>0</v>
      </c>
      <c r="N1048" s="29">
        <f ca="1">IF(C1048&lt;Calculator!$G$27,0,IF(C1048=Calculator!$G$27,Calculator!$G$39,IF(H1048-K1048&lt;=0,IF(D1048&gt;Calculator!$G$39,IF(H1048-K1048+E1048+L1048+M1048+Calculator!$G$39&gt;Calculator!$G$39,Calculator!$G$39-(H1048+E1048+L1048+M1048-K1048),Calculator!$G$39),D1048),0)))</f>
        <v>0</v>
      </c>
    </row>
    <row r="1049" spans="1:14" ht="15.75" thickBot="1">
      <c r="A1049" s="33" t="str">
        <f ca="1">IF(C1049=Calculator!$H$27,"F",IF(Daily!D1049+Daily!H1049=0,IF(D1048+H1048&gt;0,"L",""),""))</f>
        <v/>
      </c>
      <c r="B1049" s="34">
        <v>1048</v>
      </c>
      <c r="C1049" s="19">
        <f t="shared" ca="1" si="65"/>
        <v>46978</v>
      </c>
      <c r="D1049" s="29">
        <f t="shared" ca="1" si="67"/>
        <v>201218.39645044328</v>
      </c>
      <c r="E1049" s="29">
        <f ca="1">IF(C1049&lt;Calculator!$D$26,0,IF(DAY($C1049)=1,IF(D1049-Calculator!$G$24&gt;0,Calculator!$G$24,D1049),0))</f>
        <v>0</v>
      </c>
      <c r="F1049" s="29">
        <f ca="1">IF(E1049&gt;0,D1049*Calculator!$G$22/12,0)</f>
        <v>0</v>
      </c>
      <c r="G1049" s="29">
        <f ca="1">IF(E1049&gt;0,(IFERROR(-PMT(Calculator!$G$22/12,Calculator!$G$23*12,Calculator!$G$20),0))-F1049,0)</f>
        <v>0</v>
      </c>
      <c r="H1049" s="29">
        <f t="shared" ca="1" si="68"/>
        <v>3670.1177169705461</v>
      </c>
      <c r="I1049" s="29">
        <f t="shared" ca="1" si="66"/>
        <v>0.6535826071317411</v>
      </c>
      <c r="J1049" s="30">
        <f>Calculator!$G$40</f>
        <v>6.5000000000000002E-2</v>
      </c>
      <c r="K1049" s="29">
        <f ca="1">IF(C1049&gt;=Calculator!$G$27,IF(DAY($C1049)=1,Calculator!$G$34/2,IF(DAY($C1049)=15,Calculator!$G$34/2,0)),0)</f>
        <v>0</v>
      </c>
      <c r="L1049" s="29">
        <f ca="1">IF(DAY($C1049)=28,IF(H1049=0,0,Calculator!$G$35),0)</f>
        <v>0</v>
      </c>
      <c r="M1049" s="29">
        <f ca="1">IF(I1049&gt;0,IF(DAY($C1049)=1,SUM(INDIRECT("I"&amp;(ROW(C1048)-DAY(C1048))):I1048),0),0)</f>
        <v>0</v>
      </c>
      <c r="N1049" s="29">
        <f ca="1">IF(C1049&lt;Calculator!$G$27,0,IF(C1049=Calculator!$G$27,Calculator!$G$39,IF(H1049-K1049&lt;=0,IF(D1049&gt;Calculator!$G$39,IF(H1049-K1049+E1049+L1049+M1049+Calculator!$G$39&gt;Calculator!$G$39,Calculator!$G$39-(H1049+E1049+L1049+M1049-K1049),Calculator!$G$39),D1049),0)))</f>
        <v>0</v>
      </c>
    </row>
    <row r="1050" spans="1:14" ht="15.75" thickBot="1">
      <c r="A1050" s="33" t="str">
        <f ca="1">IF(C1050=Calculator!$H$27,"F",IF(Daily!D1050+Daily!H1050=0,IF(D1049+H1049&gt;0,"L",""),""))</f>
        <v/>
      </c>
      <c r="B1050" s="34">
        <v>1049</v>
      </c>
      <c r="C1050" s="19">
        <f t="shared" ca="1" si="65"/>
        <v>46979</v>
      </c>
      <c r="D1050" s="29">
        <f t="shared" ca="1" si="67"/>
        <v>201218.39645044328</v>
      </c>
      <c r="E1050" s="29">
        <f ca="1">IF(C1050&lt;Calculator!$D$26,0,IF(DAY($C1050)=1,IF(D1050-Calculator!$G$24&gt;0,Calculator!$G$24,D1050),0))</f>
        <v>0</v>
      </c>
      <c r="F1050" s="29">
        <f ca="1">IF(E1050&gt;0,D1050*Calculator!$G$22/12,0)</f>
        <v>0</v>
      </c>
      <c r="G1050" s="29">
        <f ca="1">IF(E1050&gt;0,(IFERROR(-PMT(Calculator!$G$22/12,Calculator!$G$23*12,Calculator!$G$20),0))-F1050,0)</f>
        <v>0</v>
      </c>
      <c r="H1050" s="29">
        <f t="shared" ca="1" si="68"/>
        <v>3670.1177169705461</v>
      </c>
      <c r="I1050" s="29">
        <f t="shared" ca="1" si="66"/>
        <v>0.6535826071317411</v>
      </c>
      <c r="J1050" s="30">
        <f>Calculator!$G$40</f>
        <v>6.5000000000000002E-2</v>
      </c>
      <c r="K1050" s="29">
        <f ca="1">IF(C1050&gt;=Calculator!$G$27,IF(DAY($C1050)=1,Calculator!$G$34/2,IF(DAY($C1050)=15,Calculator!$G$34/2,0)),0)</f>
        <v>0</v>
      </c>
      <c r="L1050" s="29">
        <f ca="1">IF(DAY($C1050)=28,IF(H1050=0,0,Calculator!$G$35),0)</f>
        <v>0</v>
      </c>
      <c r="M1050" s="29">
        <f ca="1">IF(I1050&gt;0,IF(DAY($C1050)=1,SUM(INDIRECT("I"&amp;(ROW(C1049)-DAY(C1049))):I1049),0),0)</f>
        <v>0</v>
      </c>
      <c r="N1050" s="29">
        <f ca="1">IF(C1050&lt;Calculator!$G$27,0,IF(C1050=Calculator!$G$27,Calculator!$G$39,IF(H1050-K1050&lt;=0,IF(D1050&gt;Calculator!$G$39,IF(H1050-K1050+E1050+L1050+M1050+Calculator!$G$39&gt;Calculator!$G$39,Calculator!$G$39-(H1050+E1050+L1050+M1050-K1050),Calculator!$G$39),D1050),0)))</f>
        <v>0</v>
      </c>
    </row>
    <row r="1051" spans="1:14" ht="15.75" thickBot="1">
      <c r="A1051" s="33" t="str">
        <f ca="1">IF(C1051=Calculator!$H$27,"F",IF(Daily!D1051+Daily!H1051=0,IF(D1050+H1050&gt;0,"L",""),""))</f>
        <v/>
      </c>
      <c r="B1051" s="34">
        <v>1050</v>
      </c>
      <c r="C1051" s="19">
        <f t="shared" ca="1" si="65"/>
        <v>46980</v>
      </c>
      <c r="D1051" s="29">
        <f t="shared" ca="1" si="67"/>
        <v>201218.39645044328</v>
      </c>
      <c r="E1051" s="29">
        <f ca="1">IF(C1051&lt;Calculator!$D$26,0,IF(DAY($C1051)=1,IF(D1051-Calculator!$G$24&gt;0,Calculator!$G$24,D1051),0))</f>
        <v>0</v>
      </c>
      <c r="F1051" s="29">
        <f ca="1">IF(E1051&gt;0,D1051*Calculator!$G$22/12,0)</f>
        <v>0</v>
      </c>
      <c r="G1051" s="29">
        <f ca="1">IF(E1051&gt;0,(IFERROR(-PMT(Calculator!$G$22/12,Calculator!$G$23*12,Calculator!$G$20),0))-F1051,0)</f>
        <v>0</v>
      </c>
      <c r="H1051" s="29">
        <f t="shared" ca="1" si="68"/>
        <v>3670.1177169705461</v>
      </c>
      <c r="I1051" s="29">
        <f t="shared" ca="1" si="66"/>
        <v>0.6535826071317411</v>
      </c>
      <c r="J1051" s="30">
        <f>Calculator!$G$40</f>
        <v>6.5000000000000002E-2</v>
      </c>
      <c r="K1051" s="29">
        <f ca="1">IF(C1051&gt;=Calculator!$G$27,IF(DAY($C1051)=1,Calculator!$G$34/2,IF(DAY($C1051)=15,Calculator!$G$34/2,0)),0)</f>
        <v>4500</v>
      </c>
      <c r="L1051" s="29">
        <f ca="1">IF(DAY($C1051)=28,IF(H1051=0,0,Calculator!$G$35),0)</f>
        <v>0</v>
      </c>
      <c r="M1051" s="29">
        <f ca="1">IF(I1051&gt;0,IF(DAY($C1051)=1,SUM(INDIRECT("I"&amp;(ROW(C1050)-DAY(C1050))):I1050),0),0)</f>
        <v>0</v>
      </c>
      <c r="N1051" s="29">
        <f ca="1">IF(C1051&lt;Calculator!$G$27,0,IF(C1051=Calculator!$G$27,Calculator!$G$39,IF(H1051-K1051&lt;=0,IF(D1051&gt;Calculator!$G$39,IF(H1051-K1051+E1051+L1051+M1051+Calculator!$G$39&gt;Calculator!$G$39,Calculator!$G$39-(H1051+E1051+L1051+M1051-K1051),Calculator!$G$39),D1051),0)))</f>
        <v>10000</v>
      </c>
    </row>
    <row r="1052" spans="1:14" ht="15.75" thickBot="1">
      <c r="A1052" s="33" t="str">
        <f ca="1">IF(C1052=Calculator!$H$27,"F",IF(Daily!D1052+Daily!H1052=0,IF(D1051+H1051&gt;0,"L",""),""))</f>
        <v/>
      </c>
      <c r="B1052" s="34">
        <v>1051</v>
      </c>
      <c r="C1052" s="19">
        <f t="shared" ca="1" si="65"/>
        <v>46981</v>
      </c>
      <c r="D1052" s="29">
        <f t="shared" ca="1" si="67"/>
        <v>191218.39645044328</v>
      </c>
      <c r="E1052" s="29">
        <f ca="1">IF(C1052&lt;Calculator!$D$26,0,IF(DAY($C1052)=1,IF(D1052-Calculator!$G$24&gt;0,Calculator!$G$24,D1052),0))</f>
        <v>0</v>
      </c>
      <c r="F1052" s="29">
        <f ca="1">IF(E1052&gt;0,D1052*Calculator!$G$22/12,0)</f>
        <v>0</v>
      </c>
      <c r="G1052" s="29">
        <f ca="1">IF(E1052&gt;0,(IFERROR(-PMT(Calculator!$G$22/12,Calculator!$G$23*12,Calculator!$G$20),0))-F1052,0)</f>
        <v>0</v>
      </c>
      <c r="H1052" s="29">
        <f t="shared" ca="1" si="68"/>
        <v>9170.1177169705461</v>
      </c>
      <c r="I1052" s="29">
        <f t="shared" ca="1" si="66"/>
        <v>1.6330346619262619</v>
      </c>
      <c r="J1052" s="30">
        <f>Calculator!$G$40</f>
        <v>6.5000000000000002E-2</v>
      </c>
      <c r="K1052" s="29">
        <f ca="1">IF(C1052&gt;=Calculator!$G$27,IF(DAY($C1052)=1,Calculator!$G$34/2,IF(DAY($C1052)=15,Calculator!$G$34/2,0)),0)</f>
        <v>0</v>
      </c>
      <c r="L1052" s="29">
        <f ca="1">IF(DAY($C1052)=28,IF(H1052=0,0,Calculator!$G$35),0)</f>
        <v>0</v>
      </c>
      <c r="M1052" s="29">
        <f ca="1">IF(I1052&gt;0,IF(DAY($C1052)=1,SUM(INDIRECT("I"&amp;(ROW(C1051)-DAY(C1051))):I1051),0),0)</f>
        <v>0</v>
      </c>
      <c r="N1052" s="29">
        <f ca="1">IF(C1052&lt;Calculator!$G$27,0,IF(C1052=Calculator!$G$27,Calculator!$G$39,IF(H1052-K1052&lt;=0,IF(D1052&gt;Calculator!$G$39,IF(H1052-K1052+E1052+L1052+M1052+Calculator!$G$39&gt;Calculator!$G$39,Calculator!$G$39-(H1052+E1052+L1052+M1052-K1052),Calculator!$G$39),D1052),0)))</f>
        <v>0</v>
      </c>
    </row>
    <row r="1053" spans="1:14" ht="15.75" thickBot="1">
      <c r="A1053" s="33" t="str">
        <f ca="1">IF(C1053=Calculator!$H$27,"F",IF(Daily!D1053+Daily!H1053=0,IF(D1052+H1052&gt;0,"L",""),""))</f>
        <v/>
      </c>
      <c r="B1053" s="34">
        <v>1052</v>
      </c>
      <c r="C1053" s="19">
        <f t="shared" ca="1" si="65"/>
        <v>46982</v>
      </c>
      <c r="D1053" s="29">
        <f t="shared" ca="1" si="67"/>
        <v>191218.39645044328</v>
      </c>
      <c r="E1053" s="29">
        <f ca="1">IF(C1053&lt;Calculator!$D$26,0,IF(DAY($C1053)=1,IF(D1053-Calculator!$G$24&gt;0,Calculator!$G$24,D1053),0))</f>
        <v>0</v>
      </c>
      <c r="F1053" s="29">
        <f ca="1">IF(E1053&gt;0,D1053*Calculator!$G$22/12,0)</f>
        <v>0</v>
      </c>
      <c r="G1053" s="29">
        <f ca="1">IF(E1053&gt;0,(IFERROR(-PMT(Calculator!$G$22/12,Calculator!$G$23*12,Calculator!$G$20),0))-F1053,0)</f>
        <v>0</v>
      </c>
      <c r="H1053" s="29">
        <f t="shared" ca="1" si="68"/>
        <v>9170.1177169705461</v>
      </c>
      <c r="I1053" s="29">
        <f t="shared" ca="1" si="66"/>
        <v>1.6330346619262619</v>
      </c>
      <c r="J1053" s="30">
        <f>Calculator!$G$40</f>
        <v>6.5000000000000002E-2</v>
      </c>
      <c r="K1053" s="29">
        <f ca="1">IF(C1053&gt;=Calculator!$G$27,IF(DAY($C1053)=1,Calculator!$G$34/2,IF(DAY($C1053)=15,Calculator!$G$34/2,0)),0)</f>
        <v>0</v>
      </c>
      <c r="L1053" s="29">
        <f ca="1">IF(DAY($C1053)=28,IF(H1053=0,0,Calculator!$G$35),0)</f>
        <v>0</v>
      </c>
      <c r="M1053" s="29">
        <f ca="1">IF(I1053&gt;0,IF(DAY($C1053)=1,SUM(INDIRECT("I"&amp;(ROW(C1052)-DAY(C1052))):I1052),0),0)</f>
        <v>0</v>
      </c>
      <c r="N1053" s="29">
        <f ca="1">IF(C1053&lt;Calculator!$G$27,0,IF(C1053=Calculator!$G$27,Calculator!$G$39,IF(H1053-K1053&lt;=0,IF(D1053&gt;Calculator!$G$39,IF(H1053-K1053+E1053+L1053+M1053+Calculator!$G$39&gt;Calculator!$G$39,Calculator!$G$39-(H1053+E1053+L1053+M1053-K1053),Calculator!$G$39),D1053),0)))</f>
        <v>0</v>
      </c>
    </row>
    <row r="1054" spans="1:14" ht="15.75" thickBot="1">
      <c r="A1054" s="33" t="str">
        <f ca="1">IF(C1054=Calculator!$H$27,"F",IF(Daily!D1054+Daily!H1054=0,IF(D1053+H1053&gt;0,"L",""),""))</f>
        <v/>
      </c>
      <c r="B1054" s="34">
        <v>1053</v>
      </c>
      <c r="C1054" s="19">
        <f t="shared" ca="1" si="65"/>
        <v>46983</v>
      </c>
      <c r="D1054" s="29">
        <f t="shared" ca="1" si="67"/>
        <v>191218.39645044328</v>
      </c>
      <c r="E1054" s="29">
        <f ca="1">IF(C1054&lt;Calculator!$D$26,0,IF(DAY($C1054)=1,IF(D1054-Calculator!$G$24&gt;0,Calculator!$G$24,D1054),0))</f>
        <v>0</v>
      </c>
      <c r="F1054" s="29">
        <f ca="1">IF(E1054&gt;0,D1054*Calculator!$G$22/12,0)</f>
        <v>0</v>
      </c>
      <c r="G1054" s="29">
        <f ca="1">IF(E1054&gt;0,(IFERROR(-PMT(Calculator!$G$22/12,Calculator!$G$23*12,Calculator!$G$20),0))-F1054,0)</f>
        <v>0</v>
      </c>
      <c r="H1054" s="29">
        <f t="shared" ca="1" si="68"/>
        <v>9170.1177169705461</v>
      </c>
      <c r="I1054" s="29">
        <f t="shared" ca="1" si="66"/>
        <v>1.6330346619262619</v>
      </c>
      <c r="J1054" s="30">
        <f>Calculator!$G$40</f>
        <v>6.5000000000000002E-2</v>
      </c>
      <c r="K1054" s="29">
        <f ca="1">IF(C1054&gt;=Calculator!$G$27,IF(DAY($C1054)=1,Calculator!$G$34/2,IF(DAY($C1054)=15,Calculator!$G$34/2,0)),0)</f>
        <v>0</v>
      </c>
      <c r="L1054" s="29">
        <f ca="1">IF(DAY($C1054)=28,IF(H1054=0,0,Calculator!$G$35),0)</f>
        <v>0</v>
      </c>
      <c r="M1054" s="29">
        <f ca="1">IF(I1054&gt;0,IF(DAY($C1054)=1,SUM(INDIRECT("I"&amp;(ROW(C1053)-DAY(C1053))):I1053),0),0)</f>
        <v>0</v>
      </c>
      <c r="N1054" s="29">
        <f ca="1">IF(C1054&lt;Calculator!$G$27,0,IF(C1054=Calculator!$G$27,Calculator!$G$39,IF(H1054-K1054&lt;=0,IF(D1054&gt;Calculator!$G$39,IF(H1054-K1054+E1054+L1054+M1054+Calculator!$G$39&gt;Calculator!$G$39,Calculator!$G$39-(H1054+E1054+L1054+M1054-K1054),Calculator!$G$39),D1054),0)))</f>
        <v>0</v>
      </c>
    </row>
    <row r="1055" spans="1:14" ht="15.75" thickBot="1">
      <c r="A1055" s="33" t="str">
        <f ca="1">IF(C1055=Calculator!$H$27,"F",IF(Daily!D1055+Daily!H1055=0,IF(D1054+H1054&gt;0,"L",""),""))</f>
        <v/>
      </c>
      <c r="B1055" s="34">
        <v>1054</v>
      </c>
      <c r="C1055" s="19">
        <f t="shared" ca="1" si="65"/>
        <v>46984</v>
      </c>
      <c r="D1055" s="29">
        <f t="shared" ca="1" si="67"/>
        <v>191218.39645044328</v>
      </c>
      <c r="E1055" s="29">
        <f ca="1">IF(C1055&lt;Calculator!$D$26,0,IF(DAY($C1055)=1,IF(D1055-Calculator!$G$24&gt;0,Calculator!$G$24,D1055),0))</f>
        <v>0</v>
      </c>
      <c r="F1055" s="29">
        <f ca="1">IF(E1055&gt;0,D1055*Calculator!$G$22/12,0)</f>
        <v>0</v>
      </c>
      <c r="G1055" s="29">
        <f ca="1">IF(E1055&gt;0,(IFERROR(-PMT(Calculator!$G$22/12,Calculator!$G$23*12,Calculator!$G$20),0))-F1055,0)</f>
        <v>0</v>
      </c>
      <c r="H1055" s="29">
        <f t="shared" ca="1" si="68"/>
        <v>9170.1177169705461</v>
      </c>
      <c r="I1055" s="29">
        <f t="shared" ca="1" si="66"/>
        <v>1.6330346619262619</v>
      </c>
      <c r="J1055" s="30">
        <f>Calculator!$G$40</f>
        <v>6.5000000000000002E-2</v>
      </c>
      <c r="K1055" s="29">
        <f ca="1">IF(C1055&gt;=Calculator!$G$27,IF(DAY($C1055)=1,Calculator!$G$34/2,IF(DAY($C1055)=15,Calculator!$G$34/2,0)),0)</f>
        <v>0</v>
      </c>
      <c r="L1055" s="29">
        <f ca="1">IF(DAY($C1055)=28,IF(H1055=0,0,Calculator!$G$35),0)</f>
        <v>0</v>
      </c>
      <c r="M1055" s="29">
        <f ca="1">IF(I1055&gt;0,IF(DAY($C1055)=1,SUM(INDIRECT("I"&amp;(ROW(C1054)-DAY(C1054))):I1054),0),0)</f>
        <v>0</v>
      </c>
      <c r="N1055" s="29">
        <f ca="1">IF(C1055&lt;Calculator!$G$27,0,IF(C1055=Calculator!$G$27,Calculator!$G$39,IF(H1055-K1055&lt;=0,IF(D1055&gt;Calculator!$G$39,IF(H1055-K1055+E1055+L1055+M1055+Calculator!$G$39&gt;Calculator!$G$39,Calculator!$G$39-(H1055+E1055+L1055+M1055-K1055),Calculator!$G$39),D1055),0)))</f>
        <v>0</v>
      </c>
    </row>
    <row r="1056" spans="1:14" ht="15.75" thickBot="1">
      <c r="A1056" s="33" t="str">
        <f ca="1">IF(C1056=Calculator!$H$27,"F",IF(Daily!D1056+Daily!H1056=0,IF(D1055+H1055&gt;0,"L",""),""))</f>
        <v/>
      </c>
      <c r="B1056" s="34">
        <v>1055</v>
      </c>
      <c r="C1056" s="19">
        <f t="shared" ca="1" si="65"/>
        <v>46985</v>
      </c>
      <c r="D1056" s="29">
        <f t="shared" ca="1" si="67"/>
        <v>191218.39645044328</v>
      </c>
      <c r="E1056" s="29">
        <f ca="1">IF(C1056&lt;Calculator!$D$26,0,IF(DAY($C1056)=1,IF(D1056-Calculator!$G$24&gt;0,Calculator!$G$24,D1056),0))</f>
        <v>0</v>
      </c>
      <c r="F1056" s="29">
        <f ca="1">IF(E1056&gt;0,D1056*Calculator!$G$22/12,0)</f>
        <v>0</v>
      </c>
      <c r="G1056" s="29">
        <f ca="1">IF(E1056&gt;0,(IFERROR(-PMT(Calculator!$G$22/12,Calculator!$G$23*12,Calculator!$G$20),0))-F1056,0)</f>
        <v>0</v>
      </c>
      <c r="H1056" s="29">
        <f t="shared" ca="1" si="68"/>
        <v>9170.1177169705461</v>
      </c>
      <c r="I1056" s="29">
        <f t="shared" ca="1" si="66"/>
        <v>1.6330346619262619</v>
      </c>
      <c r="J1056" s="30">
        <f>Calculator!$G$40</f>
        <v>6.5000000000000002E-2</v>
      </c>
      <c r="K1056" s="29">
        <f ca="1">IF(C1056&gt;=Calculator!$G$27,IF(DAY($C1056)=1,Calculator!$G$34/2,IF(DAY($C1056)=15,Calculator!$G$34/2,0)),0)</f>
        <v>0</v>
      </c>
      <c r="L1056" s="29">
        <f ca="1">IF(DAY($C1056)=28,IF(H1056=0,0,Calculator!$G$35),0)</f>
        <v>0</v>
      </c>
      <c r="M1056" s="29">
        <f ca="1">IF(I1056&gt;0,IF(DAY($C1056)=1,SUM(INDIRECT("I"&amp;(ROW(C1055)-DAY(C1055))):I1055),0),0)</f>
        <v>0</v>
      </c>
      <c r="N1056" s="29">
        <f ca="1">IF(C1056&lt;Calculator!$G$27,0,IF(C1056=Calculator!$G$27,Calculator!$G$39,IF(H1056-K1056&lt;=0,IF(D1056&gt;Calculator!$G$39,IF(H1056-K1056+E1056+L1056+M1056+Calculator!$G$39&gt;Calculator!$G$39,Calculator!$G$39-(H1056+E1056+L1056+M1056-K1056),Calculator!$G$39),D1056),0)))</f>
        <v>0</v>
      </c>
    </row>
    <row r="1057" spans="1:14" ht="15.75" thickBot="1">
      <c r="A1057" s="33" t="str">
        <f ca="1">IF(C1057=Calculator!$H$27,"F",IF(Daily!D1057+Daily!H1057=0,IF(D1056+H1056&gt;0,"L",""),""))</f>
        <v/>
      </c>
      <c r="B1057" s="34">
        <v>1056</v>
      </c>
      <c r="C1057" s="19">
        <f t="shared" ca="1" si="65"/>
        <v>46986</v>
      </c>
      <c r="D1057" s="29">
        <f t="shared" ca="1" si="67"/>
        <v>191218.39645044328</v>
      </c>
      <c r="E1057" s="29">
        <f ca="1">IF(C1057&lt;Calculator!$D$26,0,IF(DAY($C1057)=1,IF(D1057-Calculator!$G$24&gt;0,Calculator!$G$24,D1057),0))</f>
        <v>0</v>
      </c>
      <c r="F1057" s="29">
        <f ca="1">IF(E1057&gt;0,D1057*Calculator!$G$22/12,0)</f>
        <v>0</v>
      </c>
      <c r="G1057" s="29">
        <f ca="1">IF(E1057&gt;0,(IFERROR(-PMT(Calculator!$G$22/12,Calculator!$G$23*12,Calculator!$G$20),0))-F1057,0)</f>
        <v>0</v>
      </c>
      <c r="H1057" s="29">
        <f t="shared" ca="1" si="68"/>
        <v>9170.1177169705461</v>
      </c>
      <c r="I1057" s="29">
        <f t="shared" ca="1" si="66"/>
        <v>1.6330346619262619</v>
      </c>
      <c r="J1057" s="30">
        <f>Calculator!$G$40</f>
        <v>6.5000000000000002E-2</v>
      </c>
      <c r="K1057" s="29">
        <f ca="1">IF(C1057&gt;=Calculator!$G$27,IF(DAY($C1057)=1,Calculator!$G$34/2,IF(DAY($C1057)=15,Calculator!$G$34/2,0)),0)</f>
        <v>0</v>
      </c>
      <c r="L1057" s="29">
        <f ca="1">IF(DAY($C1057)=28,IF(H1057=0,0,Calculator!$G$35),0)</f>
        <v>0</v>
      </c>
      <c r="M1057" s="29">
        <f ca="1">IF(I1057&gt;0,IF(DAY($C1057)=1,SUM(INDIRECT("I"&amp;(ROW(C1056)-DAY(C1056))):I1056),0),0)</f>
        <v>0</v>
      </c>
      <c r="N1057" s="29">
        <f ca="1">IF(C1057&lt;Calculator!$G$27,0,IF(C1057=Calculator!$G$27,Calculator!$G$39,IF(H1057-K1057&lt;=0,IF(D1057&gt;Calculator!$G$39,IF(H1057-K1057+E1057+L1057+M1057+Calculator!$G$39&gt;Calculator!$G$39,Calculator!$G$39-(H1057+E1057+L1057+M1057-K1057),Calculator!$G$39),D1057),0)))</f>
        <v>0</v>
      </c>
    </row>
    <row r="1058" spans="1:14" ht="15.75" thickBot="1">
      <c r="A1058" s="33" t="str">
        <f ca="1">IF(C1058=Calculator!$H$27,"F",IF(Daily!D1058+Daily!H1058=0,IF(D1057+H1057&gt;0,"L",""),""))</f>
        <v/>
      </c>
      <c r="B1058" s="34">
        <v>1057</v>
      </c>
      <c r="C1058" s="19">
        <f t="shared" ca="1" si="65"/>
        <v>46987</v>
      </c>
      <c r="D1058" s="29">
        <f t="shared" ca="1" si="67"/>
        <v>191218.39645044328</v>
      </c>
      <c r="E1058" s="29">
        <f ca="1">IF(C1058&lt;Calculator!$D$26,0,IF(DAY($C1058)=1,IF(D1058-Calculator!$G$24&gt;0,Calculator!$G$24,D1058),0))</f>
        <v>0</v>
      </c>
      <c r="F1058" s="29">
        <f ca="1">IF(E1058&gt;0,D1058*Calculator!$G$22/12,0)</f>
        <v>0</v>
      </c>
      <c r="G1058" s="29">
        <f ca="1">IF(E1058&gt;0,(IFERROR(-PMT(Calculator!$G$22/12,Calculator!$G$23*12,Calculator!$G$20),0))-F1058,0)</f>
        <v>0</v>
      </c>
      <c r="H1058" s="29">
        <f t="shared" ca="1" si="68"/>
        <v>9170.1177169705461</v>
      </c>
      <c r="I1058" s="29">
        <f t="shared" ca="1" si="66"/>
        <v>1.6330346619262619</v>
      </c>
      <c r="J1058" s="30">
        <f>Calculator!$G$40</f>
        <v>6.5000000000000002E-2</v>
      </c>
      <c r="K1058" s="29">
        <f ca="1">IF(C1058&gt;=Calculator!$G$27,IF(DAY($C1058)=1,Calculator!$G$34/2,IF(DAY($C1058)=15,Calculator!$G$34/2,0)),0)</f>
        <v>0</v>
      </c>
      <c r="L1058" s="29">
        <f ca="1">IF(DAY($C1058)=28,IF(H1058=0,0,Calculator!$G$35),0)</f>
        <v>0</v>
      </c>
      <c r="M1058" s="29">
        <f ca="1">IF(I1058&gt;0,IF(DAY($C1058)=1,SUM(INDIRECT("I"&amp;(ROW(C1057)-DAY(C1057))):I1057),0),0)</f>
        <v>0</v>
      </c>
      <c r="N1058" s="29">
        <f ca="1">IF(C1058&lt;Calculator!$G$27,0,IF(C1058=Calculator!$G$27,Calculator!$G$39,IF(H1058-K1058&lt;=0,IF(D1058&gt;Calculator!$G$39,IF(H1058-K1058+E1058+L1058+M1058+Calculator!$G$39&gt;Calculator!$G$39,Calculator!$G$39-(H1058+E1058+L1058+M1058-K1058),Calculator!$G$39),D1058),0)))</f>
        <v>0</v>
      </c>
    </row>
    <row r="1059" spans="1:14" ht="15.75" thickBot="1">
      <c r="A1059" s="33" t="str">
        <f ca="1">IF(C1059=Calculator!$H$27,"F",IF(Daily!D1059+Daily!H1059=0,IF(D1058+H1058&gt;0,"L",""),""))</f>
        <v/>
      </c>
      <c r="B1059" s="34">
        <v>1058</v>
      </c>
      <c r="C1059" s="19">
        <f t="shared" ca="1" si="65"/>
        <v>46988</v>
      </c>
      <c r="D1059" s="29">
        <f t="shared" ca="1" si="67"/>
        <v>191218.39645044328</v>
      </c>
      <c r="E1059" s="29">
        <f ca="1">IF(C1059&lt;Calculator!$D$26,0,IF(DAY($C1059)=1,IF(D1059-Calculator!$G$24&gt;0,Calculator!$G$24,D1059),0))</f>
        <v>0</v>
      </c>
      <c r="F1059" s="29">
        <f ca="1">IF(E1059&gt;0,D1059*Calculator!$G$22/12,0)</f>
        <v>0</v>
      </c>
      <c r="G1059" s="29">
        <f ca="1">IF(E1059&gt;0,(IFERROR(-PMT(Calculator!$G$22/12,Calculator!$G$23*12,Calculator!$G$20),0))-F1059,0)</f>
        <v>0</v>
      </c>
      <c r="H1059" s="29">
        <f t="shared" ca="1" si="68"/>
        <v>9170.1177169705461</v>
      </c>
      <c r="I1059" s="29">
        <f t="shared" ca="1" si="66"/>
        <v>1.6330346619262619</v>
      </c>
      <c r="J1059" s="30">
        <f>Calculator!$G$40</f>
        <v>6.5000000000000002E-2</v>
      </c>
      <c r="K1059" s="29">
        <f ca="1">IF(C1059&gt;=Calculator!$G$27,IF(DAY($C1059)=1,Calculator!$G$34/2,IF(DAY($C1059)=15,Calculator!$G$34/2,0)),0)</f>
        <v>0</v>
      </c>
      <c r="L1059" s="29">
        <f ca="1">IF(DAY($C1059)=28,IF(H1059=0,0,Calculator!$G$35),0)</f>
        <v>0</v>
      </c>
      <c r="M1059" s="29">
        <f ca="1">IF(I1059&gt;0,IF(DAY($C1059)=1,SUM(INDIRECT("I"&amp;(ROW(C1058)-DAY(C1058))):I1058),0),0)</f>
        <v>0</v>
      </c>
      <c r="N1059" s="29">
        <f ca="1">IF(C1059&lt;Calculator!$G$27,0,IF(C1059=Calculator!$G$27,Calculator!$G$39,IF(H1059-K1059&lt;=0,IF(D1059&gt;Calculator!$G$39,IF(H1059-K1059+E1059+L1059+M1059+Calculator!$G$39&gt;Calculator!$G$39,Calculator!$G$39-(H1059+E1059+L1059+M1059-K1059),Calculator!$G$39),D1059),0)))</f>
        <v>0</v>
      </c>
    </row>
    <row r="1060" spans="1:14" ht="15.75" thickBot="1">
      <c r="A1060" s="33" t="str">
        <f ca="1">IF(C1060=Calculator!$H$27,"F",IF(Daily!D1060+Daily!H1060=0,IF(D1059+H1059&gt;0,"L",""),""))</f>
        <v/>
      </c>
      <c r="B1060" s="34">
        <v>1059</v>
      </c>
      <c r="C1060" s="19">
        <f t="shared" ca="1" si="65"/>
        <v>46989</v>
      </c>
      <c r="D1060" s="29">
        <f t="shared" ca="1" si="67"/>
        <v>191218.39645044328</v>
      </c>
      <c r="E1060" s="29">
        <f ca="1">IF(C1060&lt;Calculator!$D$26,0,IF(DAY($C1060)=1,IF(D1060-Calculator!$G$24&gt;0,Calculator!$G$24,D1060),0))</f>
        <v>0</v>
      </c>
      <c r="F1060" s="29">
        <f ca="1">IF(E1060&gt;0,D1060*Calculator!$G$22/12,0)</f>
        <v>0</v>
      </c>
      <c r="G1060" s="29">
        <f ca="1">IF(E1060&gt;0,(IFERROR(-PMT(Calculator!$G$22/12,Calculator!$G$23*12,Calculator!$G$20),0))-F1060,0)</f>
        <v>0</v>
      </c>
      <c r="H1060" s="29">
        <f t="shared" ca="1" si="68"/>
        <v>9170.1177169705461</v>
      </c>
      <c r="I1060" s="29">
        <f t="shared" ca="1" si="66"/>
        <v>1.6330346619262619</v>
      </c>
      <c r="J1060" s="30">
        <f>Calculator!$G$40</f>
        <v>6.5000000000000002E-2</v>
      </c>
      <c r="K1060" s="29">
        <f ca="1">IF(C1060&gt;=Calculator!$G$27,IF(DAY($C1060)=1,Calculator!$G$34/2,IF(DAY($C1060)=15,Calculator!$G$34/2,0)),0)</f>
        <v>0</v>
      </c>
      <c r="L1060" s="29">
        <f ca="1">IF(DAY($C1060)=28,IF(H1060=0,0,Calculator!$G$35),0)</f>
        <v>0</v>
      </c>
      <c r="M1060" s="29">
        <f ca="1">IF(I1060&gt;0,IF(DAY($C1060)=1,SUM(INDIRECT("I"&amp;(ROW(C1059)-DAY(C1059))):I1059),0),0)</f>
        <v>0</v>
      </c>
      <c r="N1060" s="29">
        <f ca="1">IF(C1060&lt;Calculator!$G$27,0,IF(C1060=Calculator!$G$27,Calculator!$G$39,IF(H1060-K1060&lt;=0,IF(D1060&gt;Calculator!$G$39,IF(H1060-K1060+E1060+L1060+M1060+Calculator!$G$39&gt;Calculator!$G$39,Calculator!$G$39-(H1060+E1060+L1060+M1060-K1060),Calculator!$G$39),D1060),0)))</f>
        <v>0</v>
      </c>
    </row>
    <row r="1061" spans="1:14" ht="15.75" thickBot="1">
      <c r="A1061" s="33" t="str">
        <f ca="1">IF(C1061=Calculator!$H$27,"F",IF(Daily!D1061+Daily!H1061=0,IF(D1060+H1060&gt;0,"L",""),""))</f>
        <v/>
      </c>
      <c r="B1061" s="34">
        <v>1060</v>
      </c>
      <c r="C1061" s="19">
        <f t="shared" ca="1" si="65"/>
        <v>46990</v>
      </c>
      <c r="D1061" s="29">
        <f t="shared" ca="1" si="67"/>
        <v>191218.39645044328</v>
      </c>
      <c r="E1061" s="29">
        <f ca="1">IF(C1061&lt;Calculator!$D$26,0,IF(DAY($C1061)=1,IF(D1061-Calculator!$G$24&gt;0,Calculator!$G$24,D1061),0))</f>
        <v>0</v>
      </c>
      <c r="F1061" s="29">
        <f ca="1">IF(E1061&gt;0,D1061*Calculator!$G$22/12,0)</f>
        <v>0</v>
      </c>
      <c r="G1061" s="29">
        <f ca="1">IF(E1061&gt;0,(IFERROR(-PMT(Calculator!$G$22/12,Calculator!$G$23*12,Calculator!$G$20),0))-F1061,0)</f>
        <v>0</v>
      </c>
      <c r="H1061" s="29">
        <f t="shared" ca="1" si="68"/>
        <v>9170.1177169705461</v>
      </c>
      <c r="I1061" s="29">
        <f t="shared" ca="1" si="66"/>
        <v>1.6330346619262619</v>
      </c>
      <c r="J1061" s="30">
        <f>Calculator!$G$40</f>
        <v>6.5000000000000002E-2</v>
      </c>
      <c r="K1061" s="29">
        <f ca="1">IF(C1061&gt;=Calculator!$G$27,IF(DAY($C1061)=1,Calculator!$G$34/2,IF(DAY($C1061)=15,Calculator!$G$34/2,0)),0)</f>
        <v>0</v>
      </c>
      <c r="L1061" s="29">
        <f ca="1">IF(DAY($C1061)=28,IF(H1061=0,0,Calculator!$G$35),0)</f>
        <v>0</v>
      </c>
      <c r="M1061" s="29">
        <f ca="1">IF(I1061&gt;0,IF(DAY($C1061)=1,SUM(INDIRECT("I"&amp;(ROW(C1060)-DAY(C1060))):I1060),0),0)</f>
        <v>0</v>
      </c>
      <c r="N1061" s="29">
        <f ca="1">IF(C1061&lt;Calculator!$G$27,0,IF(C1061=Calculator!$G$27,Calculator!$G$39,IF(H1061-K1061&lt;=0,IF(D1061&gt;Calculator!$G$39,IF(H1061-K1061+E1061+L1061+M1061+Calculator!$G$39&gt;Calculator!$G$39,Calculator!$G$39-(H1061+E1061+L1061+M1061-K1061),Calculator!$G$39),D1061),0)))</f>
        <v>0</v>
      </c>
    </row>
    <row r="1062" spans="1:14" ht="15.75" thickBot="1">
      <c r="A1062" s="33" t="str">
        <f ca="1">IF(C1062=Calculator!$H$27,"F",IF(Daily!D1062+Daily!H1062=0,IF(D1061+H1061&gt;0,"L",""),""))</f>
        <v/>
      </c>
      <c r="B1062" s="34">
        <v>1061</v>
      </c>
      <c r="C1062" s="19">
        <f t="shared" ca="1" si="65"/>
        <v>46991</v>
      </c>
      <c r="D1062" s="29">
        <f t="shared" ca="1" si="67"/>
        <v>191218.39645044328</v>
      </c>
      <c r="E1062" s="29">
        <f ca="1">IF(C1062&lt;Calculator!$D$26,0,IF(DAY($C1062)=1,IF(D1062-Calculator!$G$24&gt;0,Calculator!$G$24,D1062),0))</f>
        <v>0</v>
      </c>
      <c r="F1062" s="29">
        <f ca="1">IF(E1062&gt;0,D1062*Calculator!$G$22/12,0)</f>
        <v>0</v>
      </c>
      <c r="G1062" s="29">
        <f ca="1">IF(E1062&gt;0,(IFERROR(-PMT(Calculator!$G$22/12,Calculator!$G$23*12,Calculator!$G$20),0))-F1062,0)</f>
        <v>0</v>
      </c>
      <c r="H1062" s="29">
        <f t="shared" ca="1" si="68"/>
        <v>9170.1177169705461</v>
      </c>
      <c r="I1062" s="29">
        <f t="shared" ca="1" si="66"/>
        <v>1.6330346619262619</v>
      </c>
      <c r="J1062" s="30">
        <f>Calculator!$G$40</f>
        <v>6.5000000000000002E-2</v>
      </c>
      <c r="K1062" s="29">
        <f ca="1">IF(C1062&gt;=Calculator!$G$27,IF(DAY($C1062)=1,Calculator!$G$34/2,IF(DAY($C1062)=15,Calculator!$G$34/2,0)),0)</f>
        <v>0</v>
      </c>
      <c r="L1062" s="29">
        <f ca="1">IF(DAY($C1062)=28,IF(H1062=0,0,Calculator!$G$35),0)</f>
        <v>0</v>
      </c>
      <c r="M1062" s="29">
        <f ca="1">IF(I1062&gt;0,IF(DAY($C1062)=1,SUM(INDIRECT("I"&amp;(ROW(C1061)-DAY(C1061))):I1061),0),0)</f>
        <v>0</v>
      </c>
      <c r="N1062" s="29">
        <f ca="1">IF(C1062&lt;Calculator!$G$27,0,IF(C1062=Calculator!$G$27,Calculator!$G$39,IF(H1062-K1062&lt;=0,IF(D1062&gt;Calculator!$G$39,IF(H1062-K1062+E1062+L1062+M1062+Calculator!$G$39&gt;Calculator!$G$39,Calculator!$G$39-(H1062+E1062+L1062+M1062-K1062),Calculator!$G$39),D1062),0)))</f>
        <v>0</v>
      </c>
    </row>
    <row r="1063" spans="1:14" ht="15.75" thickBot="1">
      <c r="A1063" s="33" t="str">
        <f ca="1">IF(C1063=Calculator!$H$27,"F",IF(Daily!D1063+Daily!H1063=0,IF(D1062+H1062&gt;0,"L",""),""))</f>
        <v/>
      </c>
      <c r="B1063" s="34">
        <v>1062</v>
      </c>
      <c r="C1063" s="19">
        <f t="shared" ca="1" si="65"/>
        <v>46992</v>
      </c>
      <c r="D1063" s="29">
        <f t="shared" ca="1" si="67"/>
        <v>191218.39645044328</v>
      </c>
      <c r="E1063" s="29">
        <f ca="1">IF(C1063&lt;Calculator!$D$26,0,IF(DAY($C1063)=1,IF(D1063-Calculator!$G$24&gt;0,Calculator!$G$24,D1063),0))</f>
        <v>0</v>
      </c>
      <c r="F1063" s="29">
        <f ca="1">IF(E1063&gt;0,D1063*Calculator!$G$22/12,0)</f>
        <v>0</v>
      </c>
      <c r="G1063" s="29">
        <f ca="1">IF(E1063&gt;0,(IFERROR(-PMT(Calculator!$G$22/12,Calculator!$G$23*12,Calculator!$G$20),0))-F1063,0)</f>
        <v>0</v>
      </c>
      <c r="H1063" s="29">
        <f t="shared" ca="1" si="68"/>
        <v>9170.1177169705461</v>
      </c>
      <c r="I1063" s="29">
        <f t="shared" ca="1" si="66"/>
        <v>1.6330346619262619</v>
      </c>
      <c r="J1063" s="30">
        <f>Calculator!$G$40</f>
        <v>6.5000000000000002E-2</v>
      </c>
      <c r="K1063" s="29">
        <f ca="1">IF(C1063&gt;=Calculator!$G$27,IF(DAY($C1063)=1,Calculator!$G$34/2,IF(DAY($C1063)=15,Calculator!$G$34/2,0)),0)</f>
        <v>0</v>
      </c>
      <c r="L1063" s="29">
        <f ca="1">IF(DAY($C1063)=28,IF(H1063=0,0,Calculator!$G$35),0)</f>
        <v>0</v>
      </c>
      <c r="M1063" s="29">
        <f ca="1">IF(I1063&gt;0,IF(DAY($C1063)=1,SUM(INDIRECT("I"&amp;(ROW(C1062)-DAY(C1062))):I1062),0),0)</f>
        <v>0</v>
      </c>
      <c r="N1063" s="29">
        <f ca="1">IF(C1063&lt;Calculator!$G$27,0,IF(C1063=Calculator!$G$27,Calculator!$G$39,IF(H1063-K1063&lt;=0,IF(D1063&gt;Calculator!$G$39,IF(H1063-K1063+E1063+L1063+M1063+Calculator!$G$39&gt;Calculator!$G$39,Calculator!$G$39-(H1063+E1063+L1063+M1063-K1063),Calculator!$G$39),D1063),0)))</f>
        <v>0</v>
      </c>
    </row>
    <row r="1064" spans="1:14" ht="15.75" thickBot="1">
      <c r="A1064" s="33" t="str">
        <f ca="1">IF(C1064=Calculator!$H$27,"F",IF(Daily!D1064+Daily!H1064=0,IF(D1063+H1063&gt;0,"L",""),""))</f>
        <v/>
      </c>
      <c r="B1064" s="34">
        <v>1063</v>
      </c>
      <c r="C1064" s="19">
        <f t="shared" ca="1" si="65"/>
        <v>46993</v>
      </c>
      <c r="D1064" s="29">
        <f t="shared" ca="1" si="67"/>
        <v>191218.39645044328</v>
      </c>
      <c r="E1064" s="29">
        <f ca="1">IF(C1064&lt;Calculator!$D$26,0,IF(DAY($C1064)=1,IF(D1064-Calculator!$G$24&gt;0,Calculator!$G$24,D1064),0))</f>
        <v>0</v>
      </c>
      <c r="F1064" s="29">
        <f ca="1">IF(E1064&gt;0,D1064*Calculator!$G$22/12,0)</f>
        <v>0</v>
      </c>
      <c r="G1064" s="29">
        <f ca="1">IF(E1064&gt;0,(IFERROR(-PMT(Calculator!$G$22/12,Calculator!$G$23*12,Calculator!$G$20),0))-F1064,0)</f>
        <v>0</v>
      </c>
      <c r="H1064" s="29">
        <f t="shared" ca="1" si="68"/>
        <v>9170.1177169705461</v>
      </c>
      <c r="I1064" s="29">
        <f t="shared" ca="1" si="66"/>
        <v>1.6330346619262619</v>
      </c>
      <c r="J1064" s="30">
        <f>Calculator!$G$40</f>
        <v>6.5000000000000002E-2</v>
      </c>
      <c r="K1064" s="29">
        <f ca="1">IF(C1064&gt;=Calculator!$G$27,IF(DAY($C1064)=1,Calculator!$G$34/2,IF(DAY($C1064)=15,Calculator!$G$34/2,0)),0)</f>
        <v>0</v>
      </c>
      <c r="L1064" s="29">
        <f ca="1">IF(DAY($C1064)=28,IF(H1064=0,0,Calculator!$G$35),0)</f>
        <v>5000</v>
      </c>
      <c r="M1064" s="29">
        <f ca="1">IF(I1064&gt;0,IF(DAY($C1064)=1,SUM(INDIRECT("I"&amp;(ROW(C1063)-DAY(C1063))):I1063),0),0)</f>
        <v>0</v>
      </c>
      <c r="N1064" s="29">
        <f ca="1">IF(C1064&lt;Calculator!$G$27,0,IF(C1064=Calculator!$G$27,Calculator!$G$39,IF(H1064-K1064&lt;=0,IF(D1064&gt;Calculator!$G$39,IF(H1064-K1064+E1064+L1064+M1064+Calculator!$G$39&gt;Calculator!$G$39,Calculator!$G$39-(H1064+E1064+L1064+M1064-K1064),Calculator!$G$39),D1064),0)))</f>
        <v>0</v>
      </c>
    </row>
    <row r="1065" spans="1:14" ht="15.75" thickBot="1">
      <c r="A1065" s="33" t="str">
        <f ca="1">IF(C1065=Calculator!$H$27,"F",IF(Daily!D1065+Daily!H1065=0,IF(D1064+H1064&gt;0,"L",""),""))</f>
        <v/>
      </c>
      <c r="B1065" s="34">
        <v>1064</v>
      </c>
      <c r="C1065" s="19">
        <f t="shared" ca="1" si="65"/>
        <v>46994</v>
      </c>
      <c r="D1065" s="29">
        <f t="shared" ca="1" si="67"/>
        <v>191218.39645044328</v>
      </c>
      <c r="E1065" s="29">
        <f ca="1">IF(C1065&lt;Calculator!$D$26,0,IF(DAY($C1065)=1,IF(D1065-Calculator!$G$24&gt;0,Calculator!$G$24,D1065),0))</f>
        <v>0</v>
      </c>
      <c r="F1065" s="29">
        <f ca="1">IF(E1065&gt;0,D1065*Calculator!$G$22/12,0)</f>
        <v>0</v>
      </c>
      <c r="G1065" s="29">
        <f ca="1">IF(E1065&gt;0,(IFERROR(-PMT(Calculator!$G$22/12,Calculator!$G$23*12,Calculator!$G$20),0))-F1065,0)</f>
        <v>0</v>
      </c>
      <c r="H1065" s="29">
        <f t="shared" ca="1" si="68"/>
        <v>14170.117716970546</v>
      </c>
      <c r="I1065" s="29">
        <f t="shared" ca="1" si="66"/>
        <v>2.5234456208303713</v>
      </c>
      <c r="J1065" s="30">
        <f>Calculator!$G$40</f>
        <v>6.5000000000000002E-2</v>
      </c>
      <c r="K1065" s="29">
        <f ca="1">IF(C1065&gt;=Calculator!$G$27,IF(DAY($C1065)=1,Calculator!$G$34/2,IF(DAY($C1065)=15,Calculator!$G$34/2,0)),0)</f>
        <v>0</v>
      </c>
      <c r="L1065" s="29">
        <f ca="1">IF(DAY($C1065)=28,IF(H1065=0,0,Calculator!$G$35),0)</f>
        <v>0</v>
      </c>
      <c r="M1065" s="29">
        <f ca="1">IF(I1065&gt;0,IF(DAY($C1065)=1,SUM(INDIRECT("I"&amp;(ROW(C1064)-DAY(C1064))):I1064),0),0)</f>
        <v>0</v>
      </c>
      <c r="N1065" s="29">
        <f ca="1">IF(C1065&lt;Calculator!$G$27,0,IF(C1065=Calculator!$G$27,Calculator!$G$39,IF(H1065-K1065&lt;=0,IF(D1065&gt;Calculator!$G$39,IF(H1065-K1065+E1065+L1065+M1065+Calculator!$G$39&gt;Calculator!$G$39,Calculator!$G$39-(H1065+E1065+L1065+M1065-K1065),Calculator!$G$39),D1065),0)))</f>
        <v>0</v>
      </c>
    </row>
    <row r="1066" spans="1:14" ht="15.75" thickBot="1">
      <c r="A1066" s="33" t="str">
        <f ca="1">IF(C1066=Calculator!$H$27,"F",IF(Daily!D1066+Daily!H1066=0,IF(D1065+H1065&gt;0,"L",""),""))</f>
        <v/>
      </c>
      <c r="B1066" s="34">
        <v>1065</v>
      </c>
      <c r="C1066" s="19">
        <f t="shared" ca="1" si="65"/>
        <v>46995</v>
      </c>
      <c r="D1066" s="29">
        <f t="shared" ca="1" si="67"/>
        <v>191218.39645044328</v>
      </c>
      <c r="E1066" s="29">
        <f ca="1">IF(C1066&lt;Calculator!$D$26,0,IF(DAY($C1066)=1,IF(D1066-Calculator!$G$24&gt;0,Calculator!$G$24,D1066),0))</f>
        <v>0</v>
      </c>
      <c r="F1066" s="29">
        <f ca="1">IF(E1066&gt;0,D1066*Calculator!$G$22/12,0)</f>
        <v>0</v>
      </c>
      <c r="G1066" s="29">
        <f ca="1">IF(E1066&gt;0,(IFERROR(-PMT(Calculator!$G$22/12,Calculator!$G$23*12,Calculator!$G$20),0))-F1066,0)</f>
        <v>0</v>
      </c>
      <c r="H1066" s="29">
        <f t="shared" ca="1" si="68"/>
        <v>14170.117716970546</v>
      </c>
      <c r="I1066" s="29">
        <f t="shared" ca="1" si="66"/>
        <v>2.5234456208303713</v>
      </c>
      <c r="J1066" s="30">
        <f>Calculator!$G$40</f>
        <v>6.5000000000000002E-2</v>
      </c>
      <c r="K1066" s="29">
        <f ca="1">IF(C1066&gt;=Calculator!$G$27,IF(DAY($C1066)=1,Calculator!$G$34/2,IF(DAY($C1066)=15,Calculator!$G$34/2,0)),0)</f>
        <v>0</v>
      </c>
      <c r="L1066" s="29">
        <f ca="1">IF(DAY($C1066)=28,IF(H1066=0,0,Calculator!$G$35),0)</f>
        <v>0</v>
      </c>
      <c r="M1066" s="29">
        <f ca="1">IF(I1066&gt;0,IF(DAY($C1066)=1,SUM(INDIRECT("I"&amp;(ROW(C1065)-DAY(C1065))):I1065),0),0)</f>
        <v>0</v>
      </c>
      <c r="N1066" s="29">
        <f ca="1">IF(C1066&lt;Calculator!$G$27,0,IF(C1066=Calculator!$G$27,Calculator!$G$39,IF(H1066-K1066&lt;=0,IF(D1066&gt;Calculator!$G$39,IF(H1066-K1066+E1066+L1066+M1066+Calculator!$G$39&gt;Calculator!$G$39,Calculator!$G$39-(H1066+E1066+L1066+M1066-K1066),Calculator!$G$39),D1066),0)))</f>
        <v>0</v>
      </c>
    </row>
    <row r="1067" spans="1:14" ht="15.75" thickBot="1">
      <c r="A1067" s="33" t="str">
        <f ca="1">IF(C1067=Calculator!$H$27,"F",IF(Daily!D1067+Daily!H1067=0,IF(D1066+H1066&gt;0,"L",""),""))</f>
        <v/>
      </c>
      <c r="B1067" s="34">
        <v>1066</v>
      </c>
      <c r="C1067" s="19">
        <f t="shared" ca="1" si="65"/>
        <v>46996</v>
      </c>
      <c r="D1067" s="29">
        <f t="shared" ca="1" si="67"/>
        <v>191218.39645044328</v>
      </c>
      <c r="E1067" s="29">
        <f ca="1">IF(C1067&lt;Calculator!$D$26,0,IF(DAY($C1067)=1,IF(D1067-Calculator!$G$24&gt;0,Calculator!$G$24,D1067),0))</f>
        <v>0</v>
      </c>
      <c r="F1067" s="29">
        <f ca="1">IF(E1067&gt;0,D1067*Calculator!$G$22/12,0)</f>
        <v>0</v>
      </c>
      <c r="G1067" s="29">
        <f ca="1">IF(E1067&gt;0,(IFERROR(-PMT(Calculator!$G$22/12,Calculator!$G$23*12,Calculator!$G$20),0))-F1067,0)</f>
        <v>0</v>
      </c>
      <c r="H1067" s="29">
        <f t="shared" ca="1" si="68"/>
        <v>14170.117716970546</v>
      </c>
      <c r="I1067" s="29">
        <f t="shared" ca="1" si="66"/>
        <v>2.5234456208303713</v>
      </c>
      <c r="J1067" s="30">
        <f>Calculator!$G$40</f>
        <v>6.5000000000000002E-2</v>
      </c>
      <c r="K1067" s="29">
        <f ca="1">IF(C1067&gt;=Calculator!$G$27,IF(DAY($C1067)=1,Calculator!$G$34/2,IF(DAY($C1067)=15,Calculator!$G$34/2,0)),0)</f>
        <v>0</v>
      </c>
      <c r="L1067" s="29">
        <f ca="1">IF(DAY($C1067)=28,IF(H1067=0,0,Calculator!$G$35),0)</f>
        <v>0</v>
      </c>
      <c r="M1067" s="29">
        <f ca="1">IF(I1067&gt;0,IF(DAY($C1067)=1,SUM(INDIRECT("I"&amp;(ROW(C1066)-DAY(C1066))):I1066),0),0)</f>
        <v>0</v>
      </c>
      <c r="N1067" s="29">
        <f ca="1">IF(C1067&lt;Calculator!$G$27,0,IF(C1067=Calculator!$G$27,Calculator!$G$39,IF(H1067-K1067&lt;=0,IF(D1067&gt;Calculator!$G$39,IF(H1067-K1067+E1067+L1067+M1067+Calculator!$G$39&gt;Calculator!$G$39,Calculator!$G$39-(H1067+E1067+L1067+M1067-K1067),Calculator!$G$39),D1067),0)))</f>
        <v>0</v>
      </c>
    </row>
    <row r="1068" spans="1:14" ht="15.75" thickBot="1">
      <c r="A1068" s="33" t="str">
        <f ca="1">IF(C1068=Calculator!$H$27,"F",IF(Daily!D1068+Daily!H1068=0,IF(D1067+H1067&gt;0,"L",""),""))</f>
        <v/>
      </c>
      <c r="B1068" s="34">
        <v>1067</v>
      </c>
      <c r="C1068" s="19">
        <f t="shared" ca="1" si="65"/>
        <v>46997</v>
      </c>
      <c r="D1068" s="29">
        <f t="shared" ca="1" si="67"/>
        <v>191218.39645044328</v>
      </c>
      <c r="E1068" s="29">
        <f ca="1">IF(C1068&lt;Calculator!$D$26,0,IF(DAY($C1068)=1,IF(D1068-Calculator!$G$24&gt;0,Calculator!$G$24,D1068),0))</f>
        <v>1878.8756805424866</v>
      </c>
      <c r="F1068" s="29">
        <f ca="1">IF(E1068&gt;0,D1068*Calculator!$G$22/12,0)</f>
        <v>796.74331854351374</v>
      </c>
      <c r="G1068" s="29">
        <f ca="1">IF(E1068&gt;0,(IFERROR(-PMT(Calculator!$G$22/12,Calculator!$G$23*12,Calculator!$G$20),0))-F1068,0)</f>
        <v>1082.132361998973</v>
      </c>
      <c r="H1068" s="29">
        <f t="shared" ca="1" si="68"/>
        <v>14170.117716970546</v>
      </c>
      <c r="I1068" s="29">
        <f t="shared" ca="1" si="66"/>
        <v>2.5234456208303713</v>
      </c>
      <c r="J1068" s="30">
        <f>Calculator!$G$40</f>
        <v>6.5000000000000002E-2</v>
      </c>
      <c r="K1068" s="29">
        <f ca="1">IF(C1068&gt;=Calculator!$G$27,IF(DAY($C1068)=1,Calculator!$G$34/2,IF(DAY($C1068)=15,Calculator!$G$34/2,0)),0)</f>
        <v>4500</v>
      </c>
      <c r="L1068" s="29">
        <f ca="1">IF(DAY($C1068)=28,IF(H1068=0,0,Calculator!$G$35),0)</f>
        <v>0</v>
      </c>
      <c r="M1068" s="29">
        <f ca="1">IF(I1068&gt;0,IF(DAY($C1068)=1,SUM(INDIRECT("I"&amp;(ROW(C1067)-DAY(C1067))):I1067),0),0)</f>
        <v>40.182241229958372</v>
      </c>
      <c r="N1068" s="29">
        <f ca="1">IF(C1068&lt;Calculator!$G$27,0,IF(C1068=Calculator!$G$27,Calculator!$G$39,IF(H1068-K1068&lt;=0,IF(D1068&gt;Calculator!$G$39,IF(H1068-K1068+E1068+L1068+M1068+Calculator!$G$39&gt;Calculator!$G$39,Calculator!$G$39-(H1068+E1068+L1068+M1068-K1068),Calculator!$G$39),D1068),0)))</f>
        <v>0</v>
      </c>
    </row>
    <row r="1069" spans="1:14" ht="15.75" thickBot="1">
      <c r="A1069" s="33" t="str">
        <f ca="1">IF(C1069=Calculator!$H$27,"F",IF(Daily!D1069+Daily!H1069=0,IF(D1068+H1068&gt;0,"L",""),""))</f>
        <v/>
      </c>
      <c r="B1069" s="34">
        <v>1068</v>
      </c>
      <c r="C1069" s="19">
        <f t="shared" ca="1" si="65"/>
        <v>46998</v>
      </c>
      <c r="D1069" s="29">
        <f t="shared" ca="1" si="67"/>
        <v>190136.2640884443</v>
      </c>
      <c r="E1069" s="29">
        <f ca="1">IF(C1069&lt;Calculator!$D$26,0,IF(DAY($C1069)=1,IF(D1069-Calculator!$G$24&gt;0,Calculator!$G$24,D1069),0))</f>
        <v>0</v>
      </c>
      <c r="F1069" s="29">
        <f ca="1">IF(E1069&gt;0,D1069*Calculator!$G$22/12,0)</f>
        <v>0</v>
      </c>
      <c r="G1069" s="29">
        <f ca="1">IF(E1069&gt;0,(IFERROR(-PMT(Calculator!$G$22/12,Calculator!$G$23*12,Calculator!$G$20),0))-F1069,0)</f>
        <v>0</v>
      </c>
      <c r="H1069" s="29">
        <f t="shared" ca="1" si="68"/>
        <v>11589.175638742992</v>
      </c>
      <c r="I1069" s="29">
        <f t="shared" ca="1" si="66"/>
        <v>2.0638257986802593</v>
      </c>
      <c r="J1069" s="30">
        <f>Calculator!$G$40</f>
        <v>6.5000000000000002E-2</v>
      </c>
      <c r="K1069" s="29">
        <f ca="1">IF(C1069&gt;=Calculator!$G$27,IF(DAY($C1069)=1,Calculator!$G$34/2,IF(DAY($C1069)=15,Calculator!$G$34/2,0)),0)</f>
        <v>0</v>
      </c>
      <c r="L1069" s="29">
        <f ca="1">IF(DAY($C1069)=28,IF(H1069=0,0,Calculator!$G$35),0)</f>
        <v>0</v>
      </c>
      <c r="M1069" s="29">
        <f ca="1">IF(I1069&gt;0,IF(DAY($C1069)=1,SUM(INDIRECT("I"&amp;(ROW(C1068)-DAY(C1068))):I1068),0),0)</f>
        <v>0</v>
      </c>
      <c r="N1069" s="29">
        <f ca="1">IF(C1069&lt;Calculator!$G$27,0,IF(C1069=Calculator!$G$27,Calculator!$G$39,IF(H1069-K1069&lt;=0,IF(D1069&gt;Calculator!$G$39,IF(H1069-K1069+E1069+L1069+M1069+Calculator!$G$39&gt;Calculator!$G$39,Calculator!$G$39-(H1069+E1069+L1069+M1069-K1069),Calculator!$G$39),D1069),0)))</f>
        <v>0</v>
      </c>
    </row>
    <row r="1070" spans="1:14" ht="15.75" thickBot="1">
      <c r="A1070" s="33" t="str">
        <f ca="1">IF(C1070=Calculator!$H$27,"F",IF(Daily!D1070+Daily!H1070=0,IF(D1069+H1069&gt;0,"L",""),""))</f>
        <v/>
      </c>
      <c r="B1070" s="34">
        <v>1069</v>
      </c>
      <c r="C1070" s="19">
        <f t="shared" ca="1" si="65"/>
        <v>46999</v>
      </c>
      <c r="D1070" s="29">
        <f t="shared" ca="1" si="67"/>
        <v>190136.2640884443</v>
      </c>
      <c r="E1070" s="29">
        <f ca="1">IF(C1070&lt;Calculator!$D$26,0,IF(DAY($C1070)=1,IF(D1070-Calculator!$G$24&gt;0,Calculator!$G$24,D1070),0))</f>
        <v>0</v>
      </c>
      <c r="F1070" s="29">
        <f ca="1">IF(E1070&gt;0,D1070*Calculator!$G$22/12,0)</f>
        <v>0</v>
      </c>
      <c r="G1070" s="29">
        <f ca="1">IF(E1070&gt;0,(IFERROR(-PMT(Calculator!$G$22/12,Calculator!$G$23*12,Calculator!$G$20),0))-F1070,0)</f>
        <v>0</v>
      </c>
      <c r="H1070" s="29">
        <f t="shared" ca="1" si="68"/>
        <v>11589.175638742992</v>
      </c>
      <c r="I1070" s="29">
        <f t="shared" ca="1" si="66"/>
        <v>2.0638257986802593</v>
      </c>
      <c r="J1070" s="30">
        <f>Calculator!$G$40</f>
        <v>6.5000000000000002E-2</v>
      </c>
      <c r="K1070" s="29">
        <f ca="1">IF(C1070&gt;=Calculator!$G$27,IF(DAY($C1070)=1,Calculator!$G$34/2,IF(DAY($C1070)=15,Calculator!$G$34/2,0)),0)</f>
        <v>0</v>
      </c>
      <c r="L1070" s="29">
        <f ca="1">IF(DAY($C1070)=28,IF(H1070=0,0,Calculator!$G$35),0)</f>
        <v>0</v>
      </c>
      <c r="M1070" s="29">
        <f ca="1">IF(I1070&gt;0,IF(DAY($C1070)=1,SUM(INDIRECT("I"&amp;(ROW(C1069)-DAY(C1069))):I1069),0),0)</f>
        <v>0</v>
      </c>
      <c r="N1070" s="29">
        <f ca="1">IF(C1070&lt;Calculator!$G$27,0,IF(C1070=Calculator!$G$27,Calculator!$G$39,IF(H1070-K1070&lt;=0,IF(D1070&gt;Calculator!$G$39,IF(H1070-K1070+E1070+L1070+M1070+Calculator!$G$39&gt;Calculator!$G$39,Calculator!$G$39-(H1070+E1070+L1070+M1070-K1070),Calculator!$G$39),D1070),0)))</f>
        <v>0</v>
      </c>
    </row>
    <row r="1071" spans="1:14" ht="15.75" thickBot="1">
      <c r="A1071" s="33" t="str">
        <f ca="1">IF(C1071=Calculator!$H$27,"F",IF(Daily!D1071+Daily!H1071=0,IF(D1070+H1070&gt;0,"L",""),""))</f>
        <v/>
      </c>
      <c r="B1071" s="34">
        <v>1070</v>
      </c>
      <c r="C1071" s="19">
        <f t="shared" ca="1" si="65"/>
        <v>47000</v>
      </c>
      <c r="D1071" s="29">
        <f t="shared" ca="1" si="67"/>
        <v>190136.2640884443</v>
      </c>
      <c r="E1071" s="29">
        <f ca="1">IF(C1071&lt;Calculator!$D$26,0,IF(DAY($C1071)=1,IF(D1071-Calculator!$G$24&gt;0,Calculator!$G$24,D1071),0))</f>
        <v>0</v>
      </c>
      <c r="F1071" s="29">
        <f ca="1">IF(E1071&gt;0,D1071*Calculator!$G$22/12,0)</f>
        <v>0</v>
      </c>
      <c r="G1071" s="29">
        <f ca="1">IF(E1071&gt;0,(IFERROR(-PMT(Calculator!$G$22/12,Calculator!$G$23*12,Calculator!$G$20),0))-F1071,0)</f>
        <v>0</v>
      </c>
      <c r="H1071" s="29">
        <f t="shared" ca="1" si="68"/>
        <v>11589.175638742992</v>
      </c>
      <c r="I1071" s="29">
        <f t="shared" ca="1" si="66"/>
        <v>2.0638257986802593</v>
      </c>
      <c r="J1071" s="30">
        <f>Calculator!$G$40</f>
        <v>6.5000000000000002E-2</v>
      </c>
      <c r="K1071" s="29">
        <f ca="1">IF(C1071&gt;=Calculator!$G$27,IF(DAY($C1071)=1,Calculator!$G$34/2,IF(DAY($C1071)=15,Calculator!$G$34/2,0)),0)</f>
        <v>0</v>
      </c>
      <c r="L1071" s="29">
        <f ca="1">IF(DAY($C1071)=28,IF(H1071=0,0,Calculator!$G$35),0)</f>
        <v>0</v>
      </c>
      <c r="M1071" s="29">
        <f ca="1">IF(I1071&gt;0,IF(DAY($C1071)=1,SUM(INDIRECT("I"&amp;(ROW(C1070)-DAY(C1070))):I1070),0),0)</f>
        <v>0</v>
      </c>
      <c r="N1071" s="29">
        <f ca="1">IF(C1071&lt;Calculator!$G$27,0,IF(C1071=Calculator!$G$27,Calculator!$G$39,IF(H1071-K1071&lt;=0,IF(D1071&gt;Calculator!$G$39,IF(H1071-K1071+E1071+L1071+M1071+Calculator!$G$39&gt;Calculator!$G$39,Calculator!$G$39-(H1071+E1071+L1071+M1071-K1071),Calculator!$G$39),D1071),0)))</f>
        <v>0</v>
      </c>
    </row>
    <row r="1072" spans="1:14" ht="15.75" thickBot="1">
      <c r="A1072" s="33" t="str">
        <f ca="1">IF(C1072=Calculator!$H$27,"F",IF(Daily!D1072+Daily!H1072=0,IF(D1071+H1071&gt;0,"L",""),""))</f>
        <v/>
      </c>
      <c r="B1072" s="34">
        <v>1071</v>
      </c>
      <c r="C1072" s="19">
        <f t="shared" ca="1" si="65"/>
        <v>47001</v>
      </c>
      <c r="D1072" s="29">
        <f t="shared" ca="1" si="67"/>
        <v>190136.2640884443</v>
      </c>
      <c r="E1072" s="29">
        <f ca="1">IF(C1072&lt;Calculator!$D$26,0,IF(DAY($C1072)=1,IF(D1072-Calculator!$G$24&gt;0,Calculator!$G$24,D1072),0))</f>
        <v>0</v>
      </c>
      <c r="F1072" s="29">
        <f ca="1">IF(E1072&gt;0,D1072*Calculator!$G$22/12,0)</f>
        <v>0</v>
      </c>
      <c r="G1072" s="29">
        <f ca="1">IF(E1072&gt;0,(IFERROR(-PMT(Calculator!$G$22/12,Calculator!$G$23*12,Calculator!$G$20),0))-F1072,0)</f>
        <v>0</v>
      </c>
      <c r="H1072" s="29">
        <f t="shared" ca="1" si="68"/>
        <v>11589.175638742992</v>
      </c>
      <c r="I1072" s="29">
        <f t="shared" ca="1" si="66"/>
        <v>2.0638257986802593</v>
      </c>
      <c r="J1072" s="30">
        <f>Calculator!$G$40</f>
        <v>6.5000000000000002E-2</v>
      </c>
      <c r="K1072" s="29">
        <f ca="1">IF(C1072&gt;=Calculator!$G$27,IF(DAY($C1072)=1,Calculator!$G$34/2,IF(DAY($C1072)=15,Calculator!$G$34/2,0)),0)</f>
        <v>0</v>
      </c>
      <c r="L1072" s="29">
        <f ca="1">IF(DAY($C1072)=28,IF(H1072=0,0,Calculator!$G$35),0)</f>
        <v>0</v>
      </c>
      <c r="M1072" s="29">
        <f ca="1">IF(I1072&gt;0,IF(DAY($C1072)=1,SUM(INDIRECT("I"&amp;(ROW(C1071)-DAY(C1071))):I1071),0),0)</f>
        <v>0</v>
      </c>
      <c r="N1072" s="29">
        <f ca="1">IF(C1072&lt;Calculator!$G$27,0,IF(C1072=Calculator!$G$27,Calculator!$G$39,IF(H1072-K1072&lt;=0,IF(D1072&gt;Calculator!$G$39,IF(H1072-K1072+E1072+L1072+M1072+Calculator!$G$39&gt;Calculator!$G$39,Calculator!$G$39-(H1072+E1072+L1072+M1072-K1072),Calculator!$G$39),D1072),0)))</f>
        <v>0</v>
      </c>
    </row>
    <row r="1073" spans="1:14" ht="15.75" thickBot="1">
      <c r="A1073" s="33" t="str">
        <f ca="1">IF(C1073=Calculator!$H$27,"F",IF(Daily!D1073+Daily!H1073=0,IF(D1072+H1072&gt;0,"L",""),""))</f>
        <v/>
      </c>
      <c r="B1073" s="34">
        <v>1072</v>
      </c>
      <c r="C1073" s="19">
        <f t="shared" ca="1" si="65"/>
        <v>47002</v>
      </c>
      <c r="D1073" s="29">
        <f t="shared" ca="1" si="67"/>
        <v>190136.2640884443</v>
      </c>
      <c r="E1073" s="29">
        <f ca="1">IF(C1073&lt;Calculator!$D$26,0,IF(DAY($C1073)=1,IF(D1073-Calculator!$G$24&gt;0,Calculator!$G$24,D1073),0))</f>
        <v>0</v>
      </c>
      <c r="F1073" s="29">
        <f ca="1">IF(E1073&gt;0,D1073*Calculator!$G$22/12,0)</f>
        <v>0</v>
      </c>
      <c r="G1073" s="29">
        <f ca="1">IF(E1073&gt;0,(IFERROR(-PMT(Calculator!$G$22/12,Calculator!$G$23*12,Calculator!$G$20),0))-F1073,0)</f>
        <v>0</v>
      </c>
      <c r="H1073" s="29">
        <f t="shared" ca="1" si="68"/>
        <v>11589.175638742992</v>
      </c>
      <c r="I1073" s="29">
        <f t="shared" ca="1" si="66"/>
        <v>2.0638257986802593</v>
      </c>
      <c r="J1073" s="30">
        <f>Calculator!$G$40</f>
        <v>6.5000000000000002E-2</v>
      </c>
      <c r="K1073" s="29">
        <f ca="1">IF(C1073&gt;=Calculator!$G$27,IF(DAY($C1073)=1,Calculator!$G$34/2,IF(DAY($C1073)=15,Calculator!$G$34/2,0)),0)</f>
        <v>0</v>
      </c>
      <c r="L1073" s="29">
        <f ca="1">IF(DAY($C1073)=28,IF(H1073=0,0,Calculator!$G$35),0)</f>
        <v>0</v>
      </c>
      <c r="M1073" s="29">
        <f ca="1">IF(I1073&gt;0,IF(DAY($C1073)=1,SUM(INDIRECT("I"&amp;(ROW(C1072)-DAY(C1072))):I1072),0),0)</f>
        <v>0</v>
      </c>
      <c r="N1073" s="29">
        <f ca="1">IF(C1073&lt;Calculator!$G$27,0,IF(C1073=Calculator!$G$27,Calculator!$G$39,IF(H1073-K1073&lt;=0,IF(D1073&gt;Calculator!$G$39,IF(H1073-K1073+E1073+L1073+M1073+Calculator!$G$39&gt;Calculator!$G$39,Calculator!$G$39-(H1073+E1073+L1073+M1073-K1073),Calculator!$G$39),D1073),0)))</f>
        <v>0</v>
      </c>
    </row>
    <row r="1074" spans="1:14" ht="15.75" thickBot="1">
      <c r="A1074" s="33" t="str">
        <f ca="1">IF(C1074=Calculator!$H$27,"F",IF(Daily!D1074+Daily!H1074=0,IF(D1073+H1073&gt;0,"L",""),""))</f>
        <v/>
      </c>
      <c r="B1074" s="34">
        <v>1073</v>
      </c>
      <c r="C1074" s="19">
        <f t="shared" ca="1" si="65"/>
        <v>47003</v>
      </c>
      <c r="D1074" s="29">
        <f t="shared" ca="1" si="67"/>
        <v>190136.2640884443</v>
      </c>
      <c r="E1074" s="29">
        <f ca="1">IF(C1074&lt;Calculator!$D$26,0,IF(DAY($C1074)=1,IF(D1074-Calculator!$G$24&gt;0,Calculator!$G$24,D1074),0))</f>
        <v>0</v>
      </c>
      <c r="F1074" s="29">
        <f ca="1">IF(E1074&gt;0,D1074*Calculator!$G$22/12,0)</f>
        <v>0</v>
      </c>
      <c r="G1074" s="29">
        <f ca="1">IF(E1074&gt;0,(IFERROR(-PMT(Calculator!$G$22/12,Calculator!$G$23*12,Calculator!$G$20),0))-F1074,0)</f>
        <v>0</v>
      </c>
      <c r="H1074" s="29">
        <f t="shared" ca="1" si="68"/>
        <v>11589.175638742992</v>
      </c>
      <c r="I1074" s="29">
        <f t="shared" ca="1" si="66"/>
        <v>2.0638257986802593</v>
      </c>
      <c r="J1074" s="30">
        <f>Calculator!$G$40</f>
        <v>6.5000000000000002E-2</v>
      </c>
      <c r="K1074" s="29">
        <f ca="1">IF(C1074&gt;=Calculator!$G$27,IF(DAY($C1074)=1,Calculator!$G$34/2,IF(DAY($C1074)=15,Calculator!$G$34/2,0)),0)</f>
        <v>0</v>
      </c>
      <c r="L1074" s="29">
        <f ca="1">IF(DAY($C1074)=28,IF(H1074=0,0,Calculator!$G$35),0)</f>
        <v>0</v>
      </c>
      <c r="M1074" s="29">
        <f ca="1">IF(I1074&gt;0,IF(DAY($C1074)=1,SUM(INDIRECT("I"&amp;(ROW(C1073)-DAY(C1073))):I1073),0),0)</f>
        <v>0</v>
      </c>
      <c r="N1074" s="29">
        <f ca="1">IF(C1074&lt;Calculator!$G$27,0,IF(C1074=Calculator!$G$27,Calculator!$G$39,IF(H1074-K1074&lt;=0,IF(D1074&gt;Calculator!$G$39,IF(H1074-K1074+E1074+L1074+M1074+Calculator!$G$39&gt;Calculator!$G$39,Calculator!$G$39-(H1074+E1074+L1074+M1074-K1074),Calculator!$G$39),D1074),0)))</f>
        <v>0</v>
      </c>
    </row>
    <row r="1075" spans="1:14" ht="15.75" thickBot="1">
      <c r="A1075" s="33" t="str">
        <f ca="1">IF(C1075=Calculator!$H$27,"F",IF(Daily!D1075+Daily!H1075=0,IF(D1074+H1074&gt;0,"L",""),""))</f>
        <v/>
      </c>
      <c r="B1075" s="34">
        <v>1074</v>
      </c>
      <c r="C1075" s="19">
        <f t="shared" ca="1" si="65"/>
        <v>47004</v>
      </c>
      <c r="D1075" s="29">
        <f t="shared" ca="1" si="67"/>
        <v>190136.2640884443</v>
      </c>
      <c r="E1075" s="29">
        <f ca="1">IF(C1075&lt;Calculator!$D$26,0,IF(DAY($C1075)=1,IF(D1075-Calculator!$G$24&gt;0,Calculator!$G$24,D1075),0))</f>
        <v>0</v>
      </c>
      <c r="F1075" s="29">
        <f ca="1">IF(E1075&gt;0,D1075*Calculator!$G$22/12,0)</f>
        <v>0</v>
      </c>
      <c r="G1075" s="29">
        <f ca="1">IF(E1075&gt;0,(IFERROR(-PMT(Calculator!$G$22/12,Calculator!$G$23*12,Calculator!$G$20),0))-F1075,0)</f>
        <v>0</v>
      </c>
      <c r="H1075" s="29">
        <f t="shared" ca="1" si="68"/>
        <v>11589.175638742992</v>
      </c>
      <c r="I1075" s="29">
        <f t="shared" ca="1" si="66"/>
        <v>2.0638257986802593</v>
      </c>
      <c r="J1075" s="30">
        <f>Calculator!$G$40</f>
        <v>6.5000000000000002E-2</v>
      </c>
      <c r="K1075" s="29">
        <f ca="1">IF(C1075&gt;=Calculator!$G$27,IF(DAY($C1075)=1,Calculator!$G$34/2,IF(DAY($C1075)=15,Calculator!$G$34/2,0)),0)</f>
        <v>0</v>
      </c>
      <c r="L1075" s="29">
        <f ca="1">IF(DAY($C1075)=28,IF(H1075=0,0,Calculator!$G$35),0)</f>
        <v>0</v>
      </c>
      <c r="M1075" s="29">
        <f ca="1">IF(I1075&gt;0,IF(DAY($C1075)=1,SUM(INDIRECT("I"&amp;(ROW(C1074)-DAY(C1074))):I1074),0),0)</f>
        <v>0</v>
      </c>
      <c r="N1075" s="29">
        <f ca="1">IF(C1075&lt;Calculator!$G$27,0,IF(C1075=Calculator!$G$27,Calculator!$G$39,IF(H1075-K1075&lt;=0,IF(D1075&gt;Calculator!$G$39,IF(H1075-K1075+E1075+L1075+M1075+Calculator!$G$39&gt;Calculator!$G$39,Calculator!$G$39-(H1075+E1075+L1075+M1075-K1075),Calculator!$G$39),D1075),0)))</f>
        <v>0</v>
      </c>
    </row>
    <row r="1076" spans="1:14" ht="15.75" thickBot="1">
      <c r="A1076" s="33" t="str">
        <f ca="1">IF(C1076=Calculator!$H$27,"F",IF(Daily!D1076+Daily!H1076=0,IF(D1075+H1075&gt;0,"L",""),""))</f>
        <v/>
      </c>
      <c r="B1076" s="34">
        <v>1075</v>
      </c>
      <c r="C1076" s="19">
        <f t="shared" ca="1" si="65"/>
        <v>47005</v>
      </c>
      <c r="D1076" s="29">
        <f t="shared" ca="1" si="67"/>
        <v>190136.2640884443</v>
      </c>
      <c r="E1076" s="29">
        <f ca="1">IF(C1076&lt;Calculator!$D$26,0,IF(DAY($C1076)=1,IF(D1076-Calculator!$G$24&gt;0,Calculator!$G$24,D1076),0))</f>
        <v>0</v>
      </c>
      <c r="F1076" s="29">
        <f ca="1">IF(E1076&gt;0,D1076*Calculator!$G$22/12,0)</f>
        <v>0</v>
      </c>
      <c r="G1076" s="29">
        <f ca="1">IF(E1076&gt;0,(IFERROR(-PMT(Calculator!$G$22/12,Calculator!$G$23*12,Calculator!$G$20),0))-F1076,0)</f>
        <v>0</v>
      </c>
      <c r="H1076" s="29">
        <f t="shared" ca="1" si="68"/>
        <v>11589.175638742992</v>
      </c>
      <c r="I1076" s="29">
        <f t="shared" ca="1" si="66"/>
        <v>2.0638257986802593</v>
      </c>
      <c r="J1076" s="30">
        <f>Calculator!$G$40</f>
        <v>6.5000000000000002E-2</v>
      </c>
      <c r="K1076" s="29">
        <f ca="1">IF(C1076&gt;=Calculator!$G$27,IF(DAY($C1076)=1,Calculator!$G$34/2,IF(DAY($C1076)=15,Calculator!$G$34/2,0)),0)</f>
        <v>0</v>
      </c>
      <c r="L1076" s="29">
        <f ca="1">IF(DAY($C1076)=28,IF(H1076=0,0,Calculator!$G$35),0)</f>
        <v>0</v>
      </c>
      <c r="M1076" s="29">
        <f ca="1">IF(I1076&gt;0,IF(DAY($C1076)=1,SUM(INDIRECT("I"&amp;(ROW(C1075)-DAY(C1075))):I1075),0),0)</f>
        <v>0</v>
      </c>
      <c r="N1076" s="29">
        <f ca="1">IF(C1076&lt;Calculator!$G$27,0,IF(C1076=Calculator!$G$27,Calculator!$G$39,IF(H1076-K1076&lt;=0,IF(D1076&gt;Calculator!$G$39,IF(H1076-K1076+E1076+L1076+M1076+Calculator!$G$39&gt;Calculator!$G$39,Calculator!$G$39-(H1076+E1076+L1076+M1076-K1076),Calculator!$G$39),D1076),0)))</f>
        <v>0</v>
      </c>
    </row>
    <row r="1077" spans="1:14" ht="15.75" thickBot="1">
      <c r="A1077" s="33" t="str">
        <f ca="1">IF(C1077=Calculator!$H$27,"F",IF(Daily!D1077+Daily!H1077=0,IF(D1076+H1076&gt;0,"L",""),""))</f>
        <v/>
      </c>
      <c r="B1077" s="34">
        <v>1076</v>
      </c>
      <c r="C1077" s="19">
        <f t="shared" ca="1" si="65"/>
        <v>47006</v>
      </c>
      <c r="D1077" s="29">
        <f t="shared" ca="1" si="67"/>
        <v>190136.2640884443</v>
      </c>
      <c r="E1077" s="29">
        <f ca="1">IF(C1077&lt;Calculator!$D$26,0,IF(DAY($C1077)=1,IF(D1077-Calculator!$G$24&gt;0,Calculator!$G$24,D1077),0))</f>
        <v>0</v>
      </c>
      <c r="F1077" s="29">
        <f ca="1">IF(E1077&gt;0,D1077*Calculator!$G$22/12,0)</f>
        <v>0</v>
      </c>
      <c r="G1077" s="29">
        <f ca="1">IF(E1077&gt;0,(IFERROR(-PMT(Calculator!$G$22/12,Calculator!$G$23*12,Calculator!$G$20),0))-F1077,0)</f>
        <v>0</v>
      </c>
      <c r="H1077" s="29">
        <f t="shared" ca="1" si="68"/>
        <v>11589.175638742992</v>
      </c>
      <c r="I1077" s="29">
        <f t="shared" ca="1" si="66"/>
        <v>2.0638257986802593</v>
      </c>
      <c r="J1077" s="30">
        <f>Calculator!$G$40</f>
        <v>6.5000000000000002E-2</v>
      </c>
      <c r="K1077" s="29">
        <f ca="1">IF(C1077&gt;=Calculator!$G$27,IF(DAY($C1077)=1,Calculator!$G$34/2,IF(DAY($C1077)=15,Calculator!$G$34/2,0)),0)</f>
        <v>0</v>
      </c>
      <c r="L1077" s="29">
        <f ca="1">IF(DAY($C1077)=28,IF(H1077=0,0,Calculator!$G$35),0)</f>
        <v>0</v>
      </c>
      <c r="M1077" s="29">
        <f ca="1">IF(I1077&gt;0,IF(DAY($C1077)=1,SUM(INDIRECT("I"&amp;(ROW(C1076)-DAY(C1076))):I1076),0),0)</f>
        <v>0</v>
      </c>
      <c r="N1077" s="29">
        <f ca="1">IF(C1077&lt;Calculator!$G$27,0,IF(C1077=Calculator!$G$27,Calculator!$G$39,IF(H1077-K1077&lt;=0,IF(D1077&gt;Calculator!$G$39,IF(H1077-K1077+E1077+L1077+M1077+Calculator!$G$39&gt;Calculator!$G$39,Calculator!$G$39-(H1077+E1077+L1077+M1077-K1077),Calculator!$G$39),D1077),0)))</f>
        <v>0</v>
      </c>
    </row>
    <row r="1078" spans="1:14" ht="15.75" thickBot="1">
      <c r="A1078" s="33" t="str">
        <f ca="1">IF(C1078=Calculator!$H$27,"F",IF(Daily!D1078+Daily!H1078=0,IF(D1077+H1077&gt;0,"L",""),""))</f>
        <v/>
      </c>
      <c r="B1078" s="34">
        <v>1077</v>
      </c>
      <c r="C1078" s="19">
        <f t="shared" ca="1" si="65"/>
        <v>47007</v>
      </c>
      <c r="D1078" s="29">
        <f t="shared" ca="1" si="67"/>
        <v>190136.2640884443</v>
      </c>
      <c r="E1078" s="29">
        <f ca="1">IF(C1078&lt;Calculator!$D$26,0,IF(DAY($C1078)=1,IF(D1078-Calculator!$G$24&gt;0,Calculator!$G$24,D1078),0))</f>
        <v>0</v>
      </c>
      <c r="F1078" s="29">
        <f ca="1">IF(E1078&gt;0,D1078*Calculator!$G$22/12,0)</f>
        <v>0</v>
      </c>
      <c r="G1078" s="29">
        <f ca="1">IF(E1078&gt;0,(IFERROR(-PMT(Calculator!$G$22/12,Calculator!$G$23*12,Calculator!$G$20),0))-F1078,0)</f>
        <v>0</v>
      </c>
      <c r="H1078" s="29">
        <f t="shared" ca="1" si="68"/>
        <v>11589.175638742992</v>
      </c>
      <c r="I1078" s="29">
        <f t="shared" ca="1" si="66"/>
        <v>2.0638257986802593</v>
      </c>
      <c r="J1078" s="30">
        <f>Calculator!$G$40</f>
        <v>6.5000000000000002E-2</v>
      </c>
      <c r="K1078" s="29">
        <f ca="1">IF(C1078&gt;=Calculator!$G$27,IF(DAY($C1078)=1,Calculator!$G$34/2,IF(DAY($C1078)=15,Calculator!$G$34/2,0)),0)</f>
        <v>0</v>
      </c>
      <c r="L1078" s="29">
        <f ca="1">IF(DAY($C1078)=28,IF(H1078=0,0,Calculator!$G$35),0)</f>
        <v>0</v>
      </c>
      <c r="M1078" s="29">
        <f ca="1">IF(I1078&gt;0,IF(DAY($C1078)=1,SUM(INDIRECT("I"&amp;(ROW(C1077)-DAY(C1077))):I1077),0),0)</f>
        <v>0</v>
      </c>
      <c r="N1078" s="29">
        <f ca="1">IF(C1078&lt;Calculator!$G$27,0,IF(C1078=Calculator!$G$27,Calculator!$G$39,IF(H1078-K1078&lt;=0,IF(D1078&gt;Calculator!$G$39,IF(H1078-K1078+E1078+L1078+M1078+Calculator!$G$39&gt;Calculator!$G$39,Calculator!$G$39-(H1078+E1078+L1078+M1078-K1078),Calculator!$G$39),D1078),0)))</f>
        <v>0</v>
      </c>
    </row>
    <row r="1079" spans="1:14" ht="15.75" thickBot="1">
      <c r="A1079" s="33" t="str">
        <f ca="1">IF(C1079=Calculator!$H$27,"F",IF(Daily!D1079+Daily!H1079=0,IF(D1078+H1078&gt;0,"L",""),""))</f>
        <v/>
      </c>
      <c r="B1079" s="34">
        <v>1078</v>
      </c>
      <c r="C1079" s="19">
        <f t="shared" ca="1" si="65"/>
        <v>47008</v>
      </c>
      <c r="D1079" s="29">
        <f t="shared" ca="1" si="67"/>
        <v>190136.2640884443</v>
      </c>
      <c r="E1079" s="29">
        <f ca="1">IF(C1079&lt;Calculator!$D$26,0,IF(DAY($C1079)=1,IF(D1079-Calculator!$G$24&gt;0,Calculator!$G$24,D1079),0))</f>
        <v>0</v>
      </c>
      <c r="F1079" s="29">
        <f ca="1">IF(E1079&gt;0,D1079*Calculator!$G$22/12,0)</f>
        <v>0</v>
      </c>
      <c r="G1079" s="29">
        <f ca="1">IF(E1079&gt;0,(IFERROR(-PMT(Calculator!$G$22/12,Calculator!$G$23*12,Calculator!$G$20),0))-F1079,0)</f>
        <v>0</v>
      </c>
      <c r="H1079" s="29">
        <f t="shared" ca="1" si="68"/>
        <v>11589.175638742992</v>
      </c>
      <c r="I1079" s="29">
        <f t="shared" ca="1" si="66"/>
        <v>2.0638257986802593</v>
      </c>
      <c r="J1079" s="30">
        <f>Calculator!$G$40</f>
        <v>6.5000000000000002E-2</v>
      </c>
      <c r="K1079" s="29">
        <f ca="1">IF(C1079&gt;=Calculator!$G$27,IF(DAY($C1079)=1,Calculator!$G$34/2,IF(DAY($C1079)=15,Calculator!$G$34/2,0)),0)</f>
        <v>0</v>
      </c>
      <c r="L1079" s="29">
        <f ca="1">IF(DAY($C1079)=28,IF(H1079=0,0,Calculator!$G$35),0)</f>
        <v>0</v>
      </c>
      <c r="M1079" s="29">
        <f ca="1">IF(I1079&gt;0,IF(DAY($C1079)=1,SUM(INDIRECT("I"&amp;(ROW(C1078)-DAY(C1078))):I1078),0),0)</f>
        <v>0</v>
      </c>
      <c r="N1079" s="29">
        <f ca="1">IF(C1079&lt;Calculator!$G$27,0,IF(C1079=Calculator!$G$27,Calculator!$G$39,IF(H1079-K1079&lt;=0,IF(D1079&gt;Calculator!$G$39,IF(H1079-K1079+E1079+L1079+M1079+Calculator!$G$39&gt;Calculator!$G$39,Calculator!$G$39-(H1079+E1079+L1079+M1079-K1079),Calculator!$G$39),D1079),0)))</f>
        <v>0</v>
      </c>
    </row>
    <row r="1080" spans="1:14" ht="15.75" thickBot="1">
      <c r="A1080" s="33" t="str">
        <f ca="1">IF(C1080=Calculator!$H$27,"F",IF(Daily!D1080+Daily!H1080=0,IF(D1079+H1079&gt;0,"L",""),""))</f>
        <v/>
      </c>
      <c r="B1080" s="34">
        <v>1079</v>
      </c>
      <c r="C1080" s="19">
        <f t="shared" ca="1" si="65"/>
        <v>47009</v>
      </c>
      <c r="D1080" s="29">
        <f t="shared" ca="1" si="67"/>
        <v>190136.2640884443</v>
      </c>
      <c r="E1080" s="29">
        <f ca="1">IF(C1080&lt;Calculator!$D$26,0,IF(DAY($C1080)=1,IF(D1080-Calculator!$G$24&gt;0,Calculator!$G$24,D1080),0))</f>
        <v>0</v>
      </c>
      <c r="F1080" s="29">
        <f ca="1">IF(E1080&gt;0,D1080*Calculator!$G$22/12,0)</f>
        <v>0</v>
      </c>
      <c r="G1080" s="29">
        <f ca="1">IF(E1080&gt;0,(IFERROR(-PMT(Calculator!$G$22/12,Calculator!$G$23*12,Calculator!$G$20),0))-F1080,0)</f>
        <v>0</v>
      </c>
      <c r="H1080" s="29">
        <f t="shared" ca="1" si="68"/>
        <v>11589.175638742992</v>
      </c>
      <c r="I1080" s="29">
        <f t="shared" ca="1" si="66"/>
        <v>2.0638257986802593</v>
      </c>
      <c r="J1080" s="30">
        <f>Calculator!$G$40</f>
        <v>6.5000000000000002E-2</v>
      </c>
      <c r="K1080" s="29">
        <f ca="1">IF(C1080&gt;=Calculator!$G$27,IF(DAY($C1080)=1,Calculator!$G$34/2,IF(DAY($C1080)=15,Calculator!$G$34/2,0)),0)</f>
        <v>0</v>
      </c>
      <c r="L1080" s="29">
        <f ca="1">IF(DAY($C1080)=28,IF(H1080=0,0,Calculator!$G$35),0)</f>
        <v>0</v>
      </c>
      <c r="M1080" s="29">
        <f ca="1">IF(I1080&gt;0,IF(DAY($C1080)=1,SUM(INDIRECT("I"&amp;(ROW(C1079)-DAY(C1079))):I1079),0),0)</f>
        <v>0</v>
      </c>
      <c r="N1080" s="29">
        <f ca="1">IF(C1080&lt;Calculator!$G$27,0,IF(C1080=Calculator!$G$27,Calculator!$G$39,IF(H1080-K1080&lt;=0,IF(D1080&gt;Calculator!$G$39,IF(H1080-K1080+E1080+L1080+M1080+Calculator!$G$39&gt;Calculator!$G$39,Calculator!$G$39-(H1080+E1080+L1080+M1080-K1080),Calculator!$G$39),D1080),0)))</f>
        <v>0</v>
      </c>
    </row>
    <row r="1081" spans="1:14" ht="15.75" thickBot="1">
      <c r="A1081" s="33" t="str">
        <f ca="1">IF(C1081=Calculator!$H$27,"F",IF(Daily!D1081+Daily!H1081=0,IF(D1080+H1080&gt;0,"L",""),""))</f>
        <v/>
      </c>
      <c r="B1081" s="34">
        <v>1080</v>
      </c>
      <c r="C1081" s="19">
        <f t="shared" ca="1" si="65"/>
        <v>47010</v>
      </c>
      <c r="D1081" s="29">
        <f t="shared" ca="1" si="67"/>
        <v>190136.2640884443</v>
      </c>
      <c r="E1081" s="29">
        <f ca="1">IF(C1081&lt;Calculator!$D$26,0,IF(DAY($C1081)=1,IF(D1081-Calculator!$G$24&gt;0,Calculator!$G$24,D1081),0))</f>
        <v>0</v>
      </c>
      <c r="F1081" s="29">
        <f ca="1">IF(E1081&gt;0,D1081*Calculator!$G$22/12,0)</f>
        <v>0</v>
      </c>
      <c r="G1081" s="29">
        <f ca="1">IF(E1081&gt;0,(IFERROR(-PMT(Calculator!$G$22/12,Calculator!$G$23*12,Calculator!$G$20),0))-F1081,0)</f>
        <v>0</v>
      </c>
      <c r="H1081" s="29">
        <f t="shared" ca="1" si="68"/>
        <v>11589.175638742992</v>
      </c>
      <c r="I1081" s="29">
        <f t="shared" ca="1" si="66"/>
        <v>2.0638257986802593</v>
      </c>
      <c r="J1081" s="30">
        <f>Calculator!$G$40</f>
        <v>6.5000000000000002E-2</v>
      </c>
      <c r="K1081" s="29">
        <f ca="1">IF(C1081&gt;=Calculator!$G$27,IF(DAY($C1081)=1,Calculator!$G$34/2,IF(DAY($C1081)=15,Calculator!$G$34/2,0)),0)</f>
        <v>0</v>
      </c>
      <c r="L1081" s="29">
        <f ca="1">IF(DAY($C1081)=28,IF(H1081=0,0,Calculator!$G$35),0)</f>
        <v>0</v>
      </c>
      <c r="M1081" s="29">
        <f ca="1">IF(I1081&gt;0,IF(DAY($C1081)=1,SUM(INDIRECT("I"&amp;(ROW(C1080)-DAY(C1080))):I1080),0),0)</f>
        <v>0</v>
      </c>
      <c r="N1081" s="29">
        <f ca="1">IF(C1081&lt;Calculator!$G$27,0,IF(C1081=Calculator!$G$27,Calculator!$G$39,IF(H1081-K1081&lt;=0,IF(D1081&gt;Calculator!$G$39,IF(H1081-K1081+E1081+L1081+M1081+Calculator!$G$39&gt;Calculator!$G$39,Calculator!$G$39-(H1081+E1081+L1081+M1081-K1081),Calculator!$G$39),D1081),0)))</f>
        <v>0</v>
      </c>
    </row>
    <row r="1082" spans="1:14" ht="15.75" thickBot="1">
      <c r="A1082" s="33" t="str">
        <f ca="1">IF(C1082=Calculator!$H$27,"F",IF(Daily!D1082+Daily!H1082=0,IF(D1081+H1081&gt;0,"L",""),""))</f>
        <v/>
      </c>
      <c r="B1082" s="34">
        <v>1081</v>
      </c>
      <c r="C1082" s="19">
        <f t="shared" ca="1" si="65"/>
        <v>47011</v>
      </c>
      <c r="D1082" s="29">
        <f t="shared" ca="1" si="67"/>
        <v>190136.2640884443</v>
      </c>
      <c r="E1082" s="29">
        <f ca="1">IF(C1082&lt;Calculator!$D$26,0,IF(DAY($C1082)=1,IF(D1082-Calculator!$G$24&gt;0,Calculator!$G$24,D1082),0))</f>
        <v>0</v>
      </c>
      <c r="F1082" s="29">
        <f ca="1">IF(E1082&gt;0,D1082*Calculator!$G$22/12,0)</f>
        <v>0</v>
      </c>
      <c r="G1082" s="29">
        <f ca="1">IF(E1082&gt;0,(IFERROR(-PMT(Calculator!$G$22/12,Calculator!$G$23*12,Calculator!$G$20),0))-F1082,0)</f>
        <v>0</v>
      </c>
      <c r="H1082" s="29">
        <f t="shared" ca="1" si="68"/>
        <v>11589.175638742992</v>
      </c>
      <c r="I1082" s="29">
        <f t="shared" ca="1" si="66"/>
        <v>2.0638257986802593</v>
      </c>
      <c r="J1082" s="30">
        <f>Calculator!$G$40</f>
        <v>6.5000000000000002E-2</v>
      </c>
      <c r="K1082" s="29">
        <f ca="1">IF(C1082&gt;=Calculator!$G$27,IF(DAY($C1082)=1,Calculator!$G$34/2,IF(DAY($C1082)=15,Calculator!$G$34/2,0)),0)</f>
        <v>4500</v>
      </c>
      <c r="L1082" s="29">
        <f ca="1">IF(DAY($C1082)=28,IF(H1082=0,0,Calculator!$G$35),0)</f>
        <v>0</v>
      </c>
      <c r="M1082" s="29">
        <f ca="1">IF(I1082&gt;0,IF(DAY($C1082)=1,SUM(INDIRECT("I"&amp;(ROW(C1081)-DAY(C1081))):I1081),0),0)</f>
        <v>0</v>
      </c>
      <c r="N1082" s="29">
        <f ca="1">IF(C1082&lt;Calculator!$G$27,0,IF(C1082=Calculator!$G$27,Calculator!$G$39,IF(H1082-K1082&lt;=0,IF(D1082&gt;Calculator!$G$39,IF(H1082-K1082+E1082+L1082+M1082+Calculator!$G$39&gt;Calculator!$G$39,Calculator!$G$39-(H1082+E1082+L1082+M1082-K1082),Calculator!$G$39),D1082),0)))</f>
        <v>0</v>
      </c>
    </row>
    <row r="1083" spans="1:14" ht="15.75" thickBot="1">
      <c r="A1083" s="33" t="str">
        <f ca="1">IF(C1083=Calculator!$H$27,"F",IF(Daily!D1083+Daily!H1083=0,IF(D1082+H1082&gt;0,"L",""),""))</f>
        <v/>
      </c>
      <c r="B1083" s="34">
        <v>1082</v>
      </c>
      <c r="C1083" s="19">
        <f t="shared" ca="1" si="65"/>
        <v>47012</v>
      </c>
      <c r="D1083" s="29">
        <f t="shared" ca="1" si="67"/>
        <v>190136.2640884443</v>
      </c>
      <c r="E1083" s="29">
        <f ca="1">IF(C1083&lt;Calculator!$D$26,0,IF(DAY($C1083)=1,IF(D1083-Calculator!$G$24&gt;0,Calculator!$G$24,D1083),0))</f>
        <v>0</v>
      </c>
      <c r="F1083" s="29">
        <f ca="1">IF(E1083&gt;0,D1083*Calculator!$G$22/12,0)</f>
        <v>0</v>
      </c>
      <c r="G1083" s="29">
        <f ca="1">IF(E1083&gt;0,(IFERROR(-PMT(Calculator!$G$22/12,Calculator!$G$23*12,Calculator!$G$20),0))-F1083,0)</f>
        <v>0</v>
      </c>
      <c r="H1083" s="29">
        <f t="shared" ca="1" si="68"/>
        <v>7089.1756387429923</v>
      </c>
      <c r="I1083" s="29">
        <f t="shared" ca="1" si="66"/>
        <v>1.2624559356665603</v>
      </c>
      <c r="J1083" s="30">
        <f>Calculator!$G$40</f>
        <v>6.5000000000000002E-2</v>
      </c>
      <c r="K1083" s="29">
        <f ca="1">IF(C1083&gt;=Calculator!$G$27,IF(DAY($C1083)=1,Calculator!$G$34/2,IF(DAY($C1083)=15,Calculator!$G$34/2,0)),0)</f>
        <v>0</v>
      </c>
      <c r="L1083" s="29">
        <f ca="1">IF(DAY($C1083)=28,IF(H1083=0,0,Calculator!$G$35),0)</f>
        <v>0</v>
      </c>
      <c r="M1083" s="29">
        <f ca="1">IF(I1083&gt;0,IF(DAY($C1083)=1,SUM(INDIRECT("I"&amp;(ROW(C1082)-DAY(C1082))):I1082),0),0)</f>
        <v>0</v>
      </c>
      <c r="N1083" s="29">
        <f ca="1">IF(C1083&lt;Calculator!$G$27,0,IF(C1083=Calculator!$G$27,Calculator!$G$39,IF(H1083-K1083&lt;=0,IF(D1083&gt;Calculator!$G$39,IF(H1083-K1083+E1083+L1083+M1083+Calculator!$G$39&gt;Calculator!$G$39,Calculator!$G$39-(H1083+E1083+L1083+M1083-K1083),Calculator!$G$39),D1083),0)))</f>
        <v>0</v>
      </c>
    </row>
    <row r="1084" spans="1:14" ht="15.75" thickBot="1">
      <c r="A1084" s="33" t="str">
        <f ca="1">IF(C1084=Calculator!$H$27,"F",IF(Daily!D1084+Daily!H1084=0,IF(D1083+H1083&gt;0,"L",""),""))</f>
        <v/>
      </c>
      <c r="B1084" s="34">
        <v>1083</v>
      </c>
      <c r="C1084" s="19">
        <f t="shared" ca="1" si="65"/>
        <v>47013</v>
      </c>
      <c r="D1084" s="29">
        <f t="shared" ca="1" si="67"/>
        <v>190136.2640884443</v>
      </c>
      <c r="E1084" s="29">
        <f ca="1">IF(C1084&lt;Calculator!$D$26,0,IF(DAY($C1084)=1,IF(D1084-Calculator!$G$24&gt;0,Calculator!$G$24,D1084),0))</f>
        <v>0</v>
      </c>
      <c r="F1084" s="29">
        <f ca="1">IF(E1084&gt;0,D1084*Calculator!$G$22/12,0)</f>
        <v>0</v>
      </c>
      <c r="G1084" s="29">
        <f ca="1">IF(E1084&gt;0,(IFERROR(-PMT(Calculator!$G$22/12,Calculator!$G$23*12,Calculator!$G$20),0))-F1084,0)</f>
        <v>0</v>
      </c>
      <c r="H1084" s="29">
        <f t="shared" ca="1" si="68"/>
        <v>7089.1756387429923</v>
      </c>
      <c r="I1084" s="29">
        <f t="shared" ca="1" si="66"/>
        <v>1.2624559356665603</v>
      </c>
      <c r="J1084" s="30">
        <f>Calculator!$G$40</f>
        <v>6.5000000000000002E-2</v>
      </c>
      <c r="K1084" s="29">
        <f ca="1">IF(C1084&gt;=Calculator!$G$27,IF(DAY($C1084)=1,Calculator!$G$34/2,IF(DAY($C1084)=15,Calculator!$G$34/2,0)),0)</f>
        <v>0</v>
      </c>
      <c r="L1084" s="29">
        <f ca="1">IF(DAY($C1084)=28,IF(H1084=0,0,Calculator!$G$35),0)</f>
        <v>0</v>
      </c>
      <c r="M1084" s="29">
        <f ca="1">IF(I1084&gt;0,IF(DAY($C1084)=1,SUM(INDIRECT("I"&amp;(ROW(C1083)-DAY(C1083))):I1083),0),0)</f>
        <v>0</v>
      </c>
      <c r="N1084" s="29">
        <f ca="1">IF(C1084&lt;Calculator!$G$27,0,IF(C1084=Calculator!$G$27,Calculator!$G$39,IF(H1084-K1084&lt;=0,IF(D1084&gt;Calculator!$G$39,IF(H1084-K1084+E1084+L1084+M1084+Calculator!$G$39&gt;Calculator!$G$39,Calculator!$G$39-(H1084+E1084+L1084+M1084-K1084),Calculator!$G$39),D1084),0)))</f>
        <v>0</v>
      </c>
    </row>
    <row r="1085" spans="1:14" ht="15.75" thickBot="1">
      <c r="A1085" s="33" t="str">
        <f ca="1">IF(C1085=Calculator!$H$27,"F",IF(Daily!D1085+Daily!H1085=0,IF(D1084+H1084&gt;0,"L",""),""))</f>
        <v/>
      </c>
      <c r="B1085" s="34">
        <v>1084</v>
      </c>
      <c r="C1085" s="19">
        <f t="shared" ca="1" si="65"/>
        <v>47014</v>
      </c>
      <c r="D1085" s="29">
        <f t="shared" ca="1" si="67"/>
        <v>190136.2640884443</v>
      </c>
      <c r="E1085" s="29">
        <f ca="1">IF(C1085&lt;Calculator!$D$26,0,IF(DAY($C1085)=1,IF(D1085-Calculator!$G$24&gt;0,Calculator!$G$24,D1085),0))</f>
        <v>0</v>
      </c>
      <c r="F1085" s="29">
        <f ca="1">IF(E1085&gt;0,D1085*Calculator!$G$22/12,0)</f>
        <v>0</v>
      </c>
      <c r="G1085" s="29">
        <f ca="1">IF(E1085&gt;0,(IFERROR(-PMT(Calculator!$G$22/12,Calculator!$G$23*12,Calculator!$G$20),0))-F1085,0)</f>
        <v>0</v>
      </c>
      <c r="H1085" s="29">
        <f t="shared" ca="1" si="68"/>
        <v>7089.1756387429923</v>
      </c>
      <c r="I1085" s="29">
        <f t="shared" ca="1" si="66"/>
        <v>1.2624559356665603</v>
      </c>
      <c r="J1085" s="30">
        <f>Calculator!$G$40</f>
        <v>6.5000000000000002E-2</v>
      </c>
      <c r="K1085" s="29">
        <f ca="1">IF(C1085&gt;=Calculator!$G$27,IF(DAY($C1085)=1,Calculator!$G$34/2,IF(DAY($C1085)=15,Calculator!$G$34/2,0)),0)</f>
        <v>0</v>
      </c>
      <c r="L1085" s="29">
        <f ca="1">IF(DAY($C1085)=28,IF(H1085=0,0,Calculator!$G$35),0)</f>
        <v>0</v>
      </c>
      <c r="M1085" s="29">
        <f ca="1">IF(I1085&gt;0,IF(DAY($C1085)=1,SUM(INDIRECT("I"&amp;(ROW(C1084)-DAY(C1084))):I1084),0),0)</f>
        <v>0</v>
      </c>
      <c r="N1085" s="29">
        <f ca="1">IF(C1085&lt;Calculator!$G$27,0,IF(C1085=Calculator!$G$27,Calculator!$G$39,IF(H1085-K1085&lt;=0,IF(D1085&gt;Calculator!$G$39,IF(H1085-K1085+E1085+L1085+M1085+Calculator!$G$39&gt;Calculator!$G$39,Calculator!$G$39-(H1085+E1085+L1085+M1085-K1085),Calculator!$G$39),D1085),0)))</f>
        <v>0</v>
      </c>
    </row>
    <row r="1086" spans="1:14" ht="15.75" thickBot="1">
      <c r="A1086" s="33" t="str">
        <f ca="1">IF(C1086=Calculator!$H$27,"F",IF(Daily!D1086+Daily!H1086=0,IF(D1085+H1085&gt;0,"L",""),""))</f>
        <v/>
      </c>
      <c r="B1086" s="34">
        <v>1085</v>
      </c>
      <c r="C1086" s="19">
        <f t="shared" ca="1" si="65"/>
        <v>47015</v>
      </c>
      <c r="D1086" s="29">
        <f t="shared" ca="1" si="67"/>
        <v>190136.2640884443</v>
      </c>
      <c r="E1086" s="29">
        <f ca="1">IF(C1086&lt;Calculator!$D$26,0,IF(DAY($C1086)=1,IF(D1086-Calculator!$G$24&gt;0,Calculator!$G$24,D1086),0))</f>
        <v>0</v>
      </c>
      <c r="F1086" s="29">
        <f ca="1">IF(E1086&gt;0,D1086*Calculator!$G$22/12,0)</f>
        <v>0</v>
      </c>
      <c r="G1086" s="29">
        <f ca="1">IF(E1086&gt;0,(IFERROR(-PMT(Calculator!$G$22/12,Calculator!$G$23*12,Calculator!$G$20),0))-F1086,0)</f>
        <v>0</v>
      </c>
      <c r="H1086" s="29">
        <f t="shared" ca="1" si="68"/>
        <v>7089.1756387429923</v>
      </c>
      <c r="I1086" s="29">
        <f t="shared" ca="1" si="66"/>
        <v>1.2624559356665603</v>
      </c>
      <c r="J1086" s="30">
        <f>Calculator!$G$40</f>
        <v>6.5000000000000002E-2</v>
      </c>
      <c r="K1086" s="29">
        <f ca="1">IF(C1086&gt;=Calculator!$G$27,IF(DAY($C1086)=1,Calculator!$G$34/2,IF(DAY($C1086)=15,Calculator!$G$34/2,0)),0)</f>
        <v>0</v>
      </c>
      <c r="L1086" s="29">
        <f ca="1">IF(DAY($C1086)=28,IF(H1086=0,0,Calculator!$G$35),0)</f>
        <v>0</v>
      </c>
      <c r="M1086" s="29">
        <f ca="1">IF(I1086&gt;0,IF(DAY($C1086)=1,SUM(INDIRECT("I"&amp;(ROW(C1085)-DAY(C1085))):I1085),0),0)</f>
        <v>0</v>
      </c>
      <c r="N1086" s="29">
        <f ca="1">IF(C1086&lt;Calculator!$G$27,0,IF(C1086=Calculator!$G$27,Calculator!$G$39,IF(H1086-K1086&lt;=0,IF(D1086&gt;Calculator!$G$39,IF(H1086-K1086+E1086+L1086+M1086+Calculator!$G$39&gt;Calculator!$G$39,Calculator!$G$39-(H1086+E1086+L1086+M1086-K1086),Calculator!$G$39),D1086),0)))</f>
        <v>0</v>
      </c>
    </row>
    <row r="1087" spans="1:14" ht="15.75" thickBot="1">
      <c r="A1087" s="33" t="str">
        <f ca="1">IF(C1087=Calculator!$H$27,"F",IF(Daily!D1087+Daily!H1087=0,IF(D1086+H1086&gt;0,"L",""),""))</f>
        <v/>
      </c>
      <c r="B1087" s="34">
        <v>1086</v>
      </c>
      <c r="C1087" s="19">
        <f t="shared" ca="1" si="65"/>
        <v>47016</v>
      </c>
      <c r="D1087" s="29">
        <f t="shared" ca="1" si="67"/>
        <v>190136.2640884443</v>
      </c>
      <c r="E1087" s="29">
        <f ca="1">IF(C1087&lt;Calculator!$D$26,0,IF(DAY($C1087)=1,IF(D1087-Calculator!$G$24&gt;0,Calculator!$G$24,D1087),0))</f>
        <v>0</v>
      </c>
      <c r="F1087" s="29">
        <f ca="1">IF(E1087&gt;0,D1087*Calculator!$G$22/12,0)</f>
        <v>0</v>
      </c>
      <c r="G1087" s="29">
        <f ca="1">IF(E1087&gt;0,(IFERROR(-PMT(Calculator!$G$22/12,Calculator!$G$23*12,Calculator!$G$20),0))-F1087,0)</f>
        <v>0</v>
      </c>
      <c r="H1087" s="29">
        <f t="shared" ca="1" si="68"/>
        <v>7089.1756387429923</v>
      </c>
      <c r="I1087" s="29">
        <f t="shared" ca="1" si="66"/>
        <v>1.2624559356665603</v>
      </c>
      <c r="J1087" s="30">
        <f>Calculator!$G$40</f>
        <v>6.5000000000000002E-2</v>
      </c>
      <c r="K1087" s="29">
        <f ca="1">IF(C1087&gt;=Calculator!$G$27,IF(DAY($C1087)=1,Calculator!$G$34/2,IF(DAY($C1087)=15,Calculator!$G$34/2,0)),0)</f>
        <v>0</v>
      </c>
      <c r="L1087" s="29">
        <f ca="1">IF(DAY($C1087)=28,IF(H1087=0,0,Calculator!$G$35),0)</f>
        <v>0</v>
      </c>
      <c r="M1087" s="29">
        <f ca="1">IF(I1087&gt;0,IF(DAY($C1087)=1,SUM(INDIRECT("I"&amp;(ROW(C1086)-DAY(C1086))):I1086),0),0)</f>
        <v>0</v>
      </c>
      <c r="N1087" s="29">
        <f ca="1">IF(C1087&lt;Calculator!$G$27,0,IF(C1087=Calculator!$G$27,Calculator!$G$39,IF(H1087-K1087&lt;=0,IF(D1087&gt;Calculator!$G$39,IF(H1087-K1087+E1087+L1087+M1087+Calculator!$G$39&gt;Calculator!$G$39,Calculator!$G$39-(H1087+E1087+L1087+M1087-K1087),Calculator!$G$39),D1087),0)))</f>
        <v>0</v>
      </c>
    </row>
    <row r="1088" spans="1:14" ht="15.75" thickBot="1">
      <c r="A1088" s="33" t="str">
        <f ca="1">IF(C1088=Calculator!$H$27,"F",IF(Daily!D1088+Daily!H1088=0,IF(D1087+H1087&gt;0,"L",""),""))</f>
        <v/>
      </c>
      <c r="B1088" s="34">
        <v>1087</v>
      </c>
      <c r="C1088" s="19">
        <f t="shared" ca="1" si="65"/>
        <v>47017</v>
      </c>
      <c r="D1088" s="29">
        <f t="shared" ca="1" si="67"/>
        <v>190136.2640884443</v>
      </c>
      <c r="E1088" s="29">
        <f ca="1">IF(C1088&lt;Calculator!$D$26,0,IF(DAY($C1088)=1,IF(D1088-Calculator!$G$24&gt;0,Calculator!$G$24,D1088),0))</f>
        <v>0</v>
      </c>
      <c r="F1088" s="29">
        <f ca="1">IF(E1088&gt;0,D1088*Calculator!$G$22/12,0)</f>
        <v>0</v>
      </c>
      <c r="G1088" s="29">
        <f ca="1">IF(E1088&gt;0,(IFERROR(-PMT(Calculator!$G$22/12,Calculator!$G$23*12,Calculator!$G$20),0))-F1088,0)</f>
        <v>0</v>
      </c>
      <c r="H1088" s="29">
        <f t="shared" ca="1" si="68"/>
        <v>7089.1756387429923</v>
      </c>
      <c r="I1088" s="29">
        <f t="shared" ca="1" si="66"/>
        <v>1.2624559356665603</v>
      </c>
      <c r="J1088" s="30">
        <f>Calculator!$G$40</f>
        <v>6.5000000000000002E-2</v>
      </c>
      <c r="K1088" s="29">
        <f ca="1">IF(C1088&gt;=Calculator!$G$27,IF(DAY($C1088)=1,Calculator!$G$34/2,IF(DAY($C1088)=15,Calculator!$G$34/2,0)),0)</f>
        <v>0</v>
      </c>
      <c r="L1088" s="29">
        <f ca="1">IF(DAY($C1088)=28,IF(H1088=0,0,Calculator!$G$35),0)</f>
        <v>0</v>
      </c>
      <c r="M1088" s="29">
        <f ca="1">IF(I1088&gt;0,IF(DAY($C1088)=1,SUM(INDIRECT("I"&amp;(ROW(C1087)-DAY(C1087))):I1087),0),0)</f>
        <v>0</v>
      </c>
      <c r="N1088" s="29">
        <f ca="1">IF(C1088&lt;Calculator!$G$27,0,IF(C1088=Calculator!$G$27,Calculator!$G$39,IF(H1088-K1088&lt;=0,IF(D1088&gt;Calculator!$G$39,IF(H1088-K1088+E1088+L1088+M1088+Calculator!$G$39&gt;Calculator!$G$39,Calculator!$G$39-(H1088+E1088+L1088+M1088-K1088),Calculator!$G$39),D1088),0)))</f>
        <v>0</v>
      </c>
    </row>
    <row r="1089" spans="1:14" ht="15.75" thickBot="1">
      <c r="A1089" s="33" t="str">
        <f ca="1">IF(C1089=Calculator!$H$27,"F",IF(Daily!D1089+Daily!H1089=0,IF(D1088+H1088&gt;0,"L",""),""))</f>
        <v/>
      </c>
      <c r="B1089" s="34">
        <v>1088</v>
      </c>
      <c r="C1089" s="19">
        <f t="shared" ca="1" si="65"/>
        <v>47018</v>
      </c>
      <c r="D1089" s="29">
        <f t="shared" ca="1" si="67"/>
        <v>190136.2640884443</v>
      </c>
      <c r="E1089" s="29">
        <f ca="1">IF(C1089&lt;Calculator!$D$26,0,IF(DAY($C1089)=1,IF(D1089-Calculator!$G$24&gt;0,Calculator!$G$24,D1089),0))</f>
        <v>0</v>
      </c>
      <c r="F1089" s="29">
        <f ca="1">IF(E1089&gt;0,D1089*Calculator!$G$22/12,0)</f>
        <v>0</v>
      </c>
      <c r="G1089" s="29">
        <f ca="1">IF(E1089&gt;0,(IFERROR(-PMT(Calculator!$G$22/12,Calculator!$G$23*12,Calculator!$G$20),0))-F1089,0)</f>
        <v>0</v>
      </c>
      <c r="H1089" s="29">
        <f t="shared" ca="1" si="68"/>
        <v>7089.1756387429923</v>
      </c>
      <c r="I1089" s="29">
        <f t="shared" ca="1" si="66"/>
        <v>1.2624559356665603</v>
      </c>
      <c r="J1089" s="30">
        <f>Calculator!$G$40</f>
        <v>6.5000000000000002E-2</v>
      </c>
      <c r="K1089" s="29">
        <f ca="1">IF(C1089&gt;=Calculator!$G$27,IF(DAY($C1089)=1,Calculator!$G$34/2,IF(DAY($C1089)=15,Calculator!$G$34/2,0)),0)</f>
        <v>0</v>
      </c>
      <c r="L1089" s="29">
        <f ca="1">IF(DAY($C1089)=28,IF(H1089=0,0,Calculator!$G$35),0)</f>
        <v>0</v>
      </c>
      <c r="M1089" s="29">
        <f ca="1">IF(I1089&gt;0,IF(DAY($C1089)=1,SUM(INDIRECT("I"&amp;(ROW(C1088)-DAY(C1088))):I1088),0),0)</f>
        <v>0</v>
      </c>
      <c r="N1089" s="29">
        <f ca="1">IF(C1089&lt;Calculator!$G$27,0,IF(C1089=Calculator!$G$27,Calculator!$G$39,IF(H1089-K1089&lt;=0,IF(D1089&gt;Calculator!$G$39,IF(H1089-K1089+E1089+L1089+M1089+Calculator!$G$39&gt;Calculator!$G$39,Calculator!$G$39-(H1089+E1089+L1089+M1089-K1089),Calculator!$G$39),D1089),0)))</f>
        <v>0</v>
      </c>
    </row>
    <row r="1090" spans="1:14" ht="15.75" thickBot="1">
      <c r="A1090" s="33" t="str">
        <f ca="1">IF(C1090=Calculator!$H$27,"F",IF(Daily!D1090+Daily!H1090=0,IF(D1089+H1089&gt;0,"L",""),""))</f>
        <v/>
      </c>
      <c r="B1090" s="34">
        <v>1089</v>
      </c>
      <c r="C1090" s="19">
        <f t="shared" ca="1" si="65"/>
        <v>47019</v>
      </c>
      <c r="D1090" s="29">
        <f t="shared" ca="1" si="67"/>
        <v>190136.2640884443</v>
      </c>
      <c r="E1090" s="29">
        <f ca="1">IF(C1090&lt;Calculator!$D$26,0,IF(DAY($C1090)=1,IF(D1090-Calculator!$G$24&gt;0,Calculator!$G$24,D1090),0))</f>
        <v>0</v>
      </c>
      <c r="F1090" s="29">
        <f ca="1">IF(E1090&gt;0,D1090*Calculator!$G$22/12,0)</f>
        <v>0</v>
      </c>
      <c r="G1090" s="29">
        <f ca="1">IF(E1090&gt;0,(IFERROR(-PMT(Calculator!$G$22/12,Calculator!$G$23*12,Calculator!$G$20),0))-F1090,0)</f>
        <v>0</v>
      </c>
      <c r="H1090" s="29">
        <f t="shared" ca="1" si="68"/>
        <v>7089.1756387429923</v>
      </c>
      <c r="I1090" s="29">
        <f t="shared" ca="1" si="66"/>
        <v>1.2624559356665603</v>
      </c>
      <c r="J1090" s="30">
        <f>Calculator!$G$40</f>
        <v>6.5000000000000002E-2</v>
      </c>
      <c r="K1090" s="29">
        <f ca="1">IF(C1090&gt;=Calculator!$G$27,IF(DAY($C1090)=1,Calculator!$G$34/2,IF(DAY($C1090)=15,Calculator!$G$34/2,0)),0)</f>
        <v>0</v>
      </c>
      <c r="L1090" s="29">
        <f ca="1">IF(DAY($C1090)=28,IF(H1090=0,0,Calculator!$G$35),0)</f>
        <v>0</v>
      </c>
      <c r="M1090" s="29">
        <f ca="1">IF(I1090&gt;0,IF(DAY($C1090)=1,SUM(INDIRECT("I"&amp;(ROW(C1089)-DAY(C1089))):I1089),0),0)</f>
        <v>0</v>
      </c>
      <c r="N1090" s="29">
        <f ca="1">IF(C1090&lt;Calculator!$G$27,0,IF(C1090=Calculator!$G$27,Calculator!$G$39,IF(H1090-K1090&lt;=0,IF(D1090&gt;Calculator!$G$39,IF(H1090-K1090+E1090+L1090+M1090+Calculator!$G$39&gt;Calculator!$G$39,Calculator!$G$39-(H1090+E1090+L1090+M1090-K1090),Calculator!$G$39),D1090),0)))</f>
        <v>0</v>
      </c>
    </row>
    <row r="1091" spans="1:14" ht="15.75" thickBot="1">
      <c r="A1091" s="33" t="str">
        <f ca="1">IF(C1091=Calculator!$H$27,"F",IF(Daily!D1091+Daily!H1091=0,IF(D1090+H1090&gt;0,"L",""),""))</f>
        <v/>
      </c>
      <c r="B1091" s="34">
        <v>1090</v>
      </c>
      <c r="C1091" s="19">
        <f t="shared" ref="C1091:C1154" ca="1" si="69">C1090+1</f>
        <v>47020</v>
      </c>
      <c r="D1091" s="29">
        <f t="shared" ca="1" si="67"/>
        <v>190136.2640884443</v>
      </c>
      <c r="E1091" s="29">
        <f ca="1">IF(C1091&lt;Calculator!$D$26,0,IF(DAY($C1091)=1,IF(D1091-Calculator!$G$24&gt;0,Calculator!$G$24,D1091),0))</f>
        <v>0</v>
      </c>
      <c r="F1091" s="29">
        <f ca="1">IF(E1091&gt;0,D1091*Calculator!$G$22/12,0)</f>
        <v>0</v>
      </c>
      <c r="G1091" s="29">
        <f ca="1">IF(E1091&gt;0,(IFERROR(-PMT(Calculator!$G$22/12,Calculator!$G$23*12,Calculator!$G$20),0))-F1091,0)</f>
        <v>0</v>
      </c>
      <c r="H1091" s="29">
        <f t="shared" ca="1" si="68"/>
        <v>7089.1756387429923</v>
      </c>
      <c r="I1091" s="29">
        <f t="shared" ref="I1091:I1154" ca="1" si="70">H1091*J1091/365</f>
        <v>1.2624559356665603</v>
      </c>
      <c r="J1091" s="30">
        <f>Calculator!$G$40</f>
        <v>6.5000000000000002E-2</v>
      </c>
      <c r="K1091" s="29">
        <f ca="1">IF(C1091&gt;=Calculator!$G$27,IF(DAY($C1091)=1,Calculator!$G$34/2,IF(DAY($C1091)=15,Calculator!$G$34/2,0)),0)</f>
        <v>0</v>
      </c>
      <c r="L1091" s="29">
        <f ca="1">IF(DAY($C1091)=28,IF(H1091=0,0,Calculator!$G$35),0)</f>
        <v>0</v>
      </c>
      <c r="M1091" s="29">
        <f ca="1">IF(I1091&gt;0,IF(DAY($C1091)=1,SUM(INDIRECT("I"&amp;(ROW(C1090)-DAY(C1090))):I1090),0),0)</f>
        <v>0</v>
      </c>
      <c r="N1091" s="29">
        <f ca="1">IF(C1091&lt;Calculator!$G$27,0,IF(C1091=Calculator!$G$27,Calculator!$G$39,IF(H1091-K1091&lt;=0,IF(D1091&gt;Calculator!$G$39,IF(H1091-K1091+E1091+L1091+M1091+Calculator!$G$39&gt;Calculator!$G$39,Calculator!$G$39-(H1091+E1091+L1091+M1091-K1091),Calculator!$G$39),D1091),0)))</f>
        <v>0</v>
      </c>
    </row>
    <row r="1092" spans="1:14" ht="15.75" thickBot="1">
      <c r="A1092" s="33" t="str">
        <f ca="1">IF(C1092=Calculator!$H$27,"F",IF(Daily!D1092+Daily!H1092=0,IF(D1091+H1091&gt;0,"L",""),""))</f>
        <v/>
      </c>
      <c r="B1092" s="34">
        <v>1091</v>
      </c>
      <c r="C1092" s="19">
        <f t="shared" ca="1" si="69"/>
        <v>47021</v>
      </c>
      <c r="D1092" s="29">
        <f t="shared" ref="D1092:D1155" ca="1" si="71">IF(((D1091-G1091)-N1091)&lt;0,0,((D1091-G1091)-N1091))</f>
        <v>190136.2640884443</v>
      </c>
      <c r="E1092" s="29">
        <f ca="1">IF(C1092&lt;Calculator!$D$26,0,IF(DAY($C1092)=1,IF(D1092-Calculator!$G$24&gt;0,Calculator!$G$24,D1092),0))</f>
        <v>0</v>
      </c>
      <c r="F1092" s="29">
        <f ca="1">IF(E1092&gt;0,D1092*Calculator!$G$22/12,0)</f>
        <v>0</v>
      </c>
      <c r="G1092" s="29">
        <f ca="1">IF(E1092&gt;0,(IFERROR(-PMT(Calculator!$G$22/12,Calculator!$G$23*12,Calculator!$G$20),0))-F1092,0)</f>
        <v>0</v>
      </c>
      <c r="H1092" s="29">
        <f t="shared" ref="H1092:H1155" ca="1" si="72">IF((H1091-K1091+SUM(L1091:N1091)+E1091)&lt;0,0,(H1091-K1091+SUM(L1091:N1091)+E1091))</f>
        <v>7089.1756387429923</v>
      </c>
      <c r="I1092" s="29">
        <f t="shared" ca="1" si="70"/>
        <v>1.2624559356665603</v>
      </c>
      <c r="J1092" s="30">
        <f>Calculator!$G$40</f>
        <v>6.5000000000000002E-2</v>
      </c>
      <c r="K1092" s="29">
        <f ca="1">IF(C1092&gt;=Calculator!$G$27,IF(DAY($C1092)=1,Calculator!$G$34/2,IF(DAY($C1092)=15,Calculator!$G$34/2,0)),0)</f>
        <v>0</v>
      </c>
      <c r="L1092" s="29">
        <f ca="1">IF(DAY($C1092)=28,IF(H1092=0,0,Calculator!$G$35),0)</f>
        <v>0</v>
      </c>
      <c r="M1092" s="29">
        <f ca="1">IF(I1092&gt;0,IF(DAY($C1092)=1,SUM(INDIRECT("I"&amp;(ROW(C1091)-DAY(C1091))):I1091),0),0)</f>
        <v>0</v>
      </c>
      <c r="N1092" s="29">
        <f ca="1">IF(C1092&lt;Calculator!$G$27,0,IF(C1092=Calculator!$G$27,Calculator!$G$39,IF(H1092-K1092&lt;=0,IF(D1092&gt;Calculator!$G$39,IF(H1092-K1092+E1092+L1092+M1092+Calculator!$G$39&gt;Calculator!$G$39,Calculator!$G$39-(H1092+E1092+L1092+M1092-K1092),Calculator!$G$39),D1092),0)))</f>
        <v>0</v>
      </c>
    </row>
    <row r="1093" spans="1:14" ht="15.75" thickBot="1">
      <c r="A1093" s="33" t="str">
        <f ca="1">IF(C1093=Calculator!$H$27,"F",IF(Daily!D1093+Daily!H1093=0,IF(D1092+H1092&gt;0,"L",""),""))</f>
        <v/>
      </c>
      <c r="B1093" s="34">
        <v>1092</v>
      </c>
      <c r="C1093" s="19">
        <f t="shared" ca="1" si="69"/>
        <v>47022</v>
      </c>
      <c r="D1093" s="29">
        <f t="shared" ca="1" si="71"/>
        <v>190136.2640884443</v>
      </c>
      <c r="E1093" s="29">
        <f ca="1">IF(C1093&lt;Calculator!$D$26,0,IF(DAY($C1093)=1,IF(D1093-Calculator!$G$24&gt;0,Calculator!$G$24,D1093),0))</f>
        <v>0</v>
      </c>
      <c r="F1093" s="29">
        <f ca="1">IF(E1093&gt;0,D1093*Calculator!$G$22/12,0)</f>
        <v>0</v>
      </c>
      <c r="G1093" s="29">
        <f ca="1">IF(E1093&gt;0,(IFERROR(-PMT(Calculator!$G$22/12,Calculator!$G$23*12,Calculator!$G$20),0))-F1093,0)</f>
        <v>0</v>
      </c>
      <c r="H1093" s="29">
        <f t="shared" ca="1" si="72"/>
        <v>7089.1756387429923</v>
      </c>
      <c r="I1093" s="29">
        <f t="shared" ca="1" si="70"/>
        <v>1.2624559356665603</v>
      </c>
      <c r="J1093" s="30">
        <f>Calculator!$G$40</f>
        <v>6.5000000000000002E-2</v>
      </c>
      <c r="K1093" s="29">
        <f ca="1">IF(C1093&gt;=Calculator!$G$27,IF(DAY($C1093)=1,Calculator!$G$34/2,IF(DAY($C1093)=15,Calculator!$G$34/2,0)),0)</f>
        <v>0</v>
      </c>
      <c r="L1093" s="29">
        <f ca="1">IF(DAY($C1093)=28,IF(H1093=0,0,Calculator!$G$35),0)</f>
        <v>0</v>
      </c>
      <c r="M1093" s="29">
        <f ca="1">IF(I1093&gt;0,IF(DAY($C1093)=1,SUM(INDIRECT("I"&amp;(ROW(C1092)-DAY(C1092))):I1092),0),0)</f>
        <v>0</v>
      </c>
      <c r="N1093" s="29">
        <f ca="1">IF(C1093&lt;Calculator!$G$27,0,IF(C1093=Calculator!$G$27,Calculator!$G$39,IF(H1093-K1093&lt;=0,IF(D1093&gt;Calculator!$G$39,IF(H1093-K1093+E1093+L1093+M1093+Calculator!$G$39&gt;Calculator!$G$39,Calculator!$G$39-(H1093+E1093+L1093+M1093-K1093),Calculator!$G$39),D1093),0)))</f>
        <v>0</v>
      </c>
    </row>
    <row r="1094" spans="1:14" ht="15.75" thickBot="1">
      <c r="A1094" s="33" t="str">
        <f ca="1">IF(C1094=Calculator!$H$27,"F",IF(Daily!D1094+Daily!H1094=0,IF(D1093+H1093&gt;0,"L",""),""))</f>
        <v/>
      </c>
      <c r="B1094" s="34">
        <v>1093</v>
      </c>
      <c r="C1094" s="19">
        <f t="shared" ca="1" si="69"/>
        <v>47023</v>
      </c>
      <c r="D1094" s="29">
        <f t="shared" ca="1" si="71"/>
        <v>190136.2640884443</v>
      </c>
      <c r="E1094" s="29">
        <f ca="1">IF(C1094&lt;Calculator!$D$26,0,IF(DAY($C1094)=1,IF(D1094-Calculator!$G$24&gt;0,Calculator!$G$24,D1094),0))</f>
        <v>0</v>
      </c>
      <c r="F1094" s="29">
        <f ca="1">IF(E1094&gt;0,D1094*Calculator!$G$22/12,0)</f>
        <v>0</v>
      </c>
      <c r="G1094" s="29">
        <f ca="1">IF(E1094&gt;0,(IFERROR(-PMT(Calculator!$G$22/12,Calculator!$G$23*12,Calculator!$G$20),0))-F1094,0)</f>
        <v>0</v>
      </c>
      <c r="H1094" s="29">
        <f t="shared" ca="1" si="72"/>
        <v>7089.1756387429923</v>
      </c>
      <c r="I1094" s="29">
        <f t="shared" ca="1" si="70"/>
        <v>1.2624559356665603</v>
      </c>
      <c r="J1094" s="30">
        <f>Calculator!$G$40</f>
        <v>6.5000000000000002E-2</v>
      </c>
      <c r="K1094" s="29">
        <f ca="1">IF(C1094&gt;=Calculator!$G$27,IF(DAY($C1094)=1,Calculator!$G$34/2,IF(DAY($C1094)=15,Calculator!$G$34/2,0)),0)</f>
        <v>0</v>
      </c>
      <c r="L1094" s="29">
        <f ca="1">IF(DAY($C1094)=28,IF(H1094=0,0,Calculator!$G$35),0)</f>
        <v>0</v>
      </c>
      <c r="M1094" s="29">
        <f ca="1">IF(I1094&gt;0,IF(DAY($C1094)=1,SUM(INDIRECT("I"&amp;(ROW(C1093)-DAY(C1093))):I1093),0),0)</f>
        <v>0</v>
      </c>
      <c r="N1094" s="29">
        <f ca="1">IF(C1094&lt;Calculator!$G$27,0,IF(C1094=Calculator!$G$27,Calculator!$G$39,IF(H1094-K1094&lt;=0,IF(D1094&gt;Calculator!$G$39,IF(H1094-K1094+E1094+L1094+M1094+Calculator!$G$39&gt;Calculator!$G$39,Calculator!$G$39-(H1094+E1094+L1094+M1094-K1094),Calculator!$G$39),D1094),0)))</f>
        <v>0</v>
      </c>
    </row>
    <row r="1095" spans="1:14" ht="15.75" thickBot="1">
      <c r="A1095" s="33" t="str">
        <f ca="1">IF(C1095=Calculator!$H$27,"F",IF(Daily!D1095+Daily!H1095=0,IF(D1094+H1094&gt;0,"L",""),""))</f>
        <v/>
      </c>
      <c r="B1095" s="34">
        <v>1094</v>
      </c>
      <c r="C1095" s="19">
        <f t="shared" ca="1" si="69"/>
        <v>47024</v>
      </c>
      <c r="D1095" s="29">
        <f t="shared" ca="1" si="71"/>
        <v>190136.2640884443</v>
      </c>
      <c r="E1095" s="29">
        <f ca="1">IF(C1095&lt;Calculator!$D$26,0,IF(DAY($C1095)=1,IF(D1095-Calculator!$G$24&gt;0,Calculator!$G$24,D1095),0))</f>
        <v>0</v>
      </c>
      <c r="F1095" s="29">
        <f ca="1">IF(E1095&gt;0,D1095*Calculator!$G$22/12,0)</f>
        <v>0</v>
      </c>
      <c r="G1095" s="29">
        <f ca="1">IF(E1095&gt;0,(IFERROR(-PMT(Calculator!$G$22/12,Calculator!$G$23*12,Calculator!$G$20),0))-F1095,0)</f>
        <v>0</v>
      </c>
      <c r="H1095" s="29">
        <f t="shared" ca="1" si="72"/>
        <v>7089.1756387429923</v>
      </c>
      <c r="I1095" s="29">
        <f t="shared" ca="1" si="70"/>
        <v>1.2624559356665603</v>
      </c>
      <c r="J1095" s="30">
        <f>J1094+Calculator!G41</f>
        <v>6.5000000000000002E-2</v>
      </c>
      <c r="K1095" s="29">
        <f ca="1">IF(C1095&gt;=Calculator!$G$27,IF(DAY($C1095)=1,Calculator!$G$34/2,IF(DAY($C1095)=15,Calculator!$G$34/2,0)),0)</f>
        <v>0</v>
      </c>
      <c r="L1095" s="29">
        <f ca="1">IF(DAY($C1095)=28,IF(H1095=0,0,Calculator!$G$35),0)</f>
        <v>5000</v>
      </c>
      <c r="M1095" s="29">
        <f ca="1">IF(I1095&gt;0,IF(DAY($C1095)=1,SUM(INDIRECT("I"&amp;(ROW(C1094)-DAY(C1094))):I1094),0),0)</f>
        <v>0</v>
      </c>
      <c r="N1095" s="29">
        <f ca="1">IF(C1095&lt;Calculator!$G$27,0,IF(C1095=Calculator!$G$27,Calculator!$G$39,IF(H1095-K1095&lt;=0,IF(D1095&gt;Calculator!$G$39,IF(H1095-K1095+E1095+L1095+M1095+Calculator!$G$39&gt;Calculator!$G$39,Calculator!$G$39-(H1095+E1095+L1095+M1095-K1095),Calculator!$G$39),D1095),0)))</f>
        <v>0</v>
      </c>
    </row>
    <row r="1096" spans="1:14" ht="15.75" thickBot="1">
      <c r="A1096" s="33" t="str">
        <f ca="1">IF(C1096=Calculator!$H$27,"F",IF(Daily!D1096+Daily!H1096=0,IF(D1095+H1095&gt;0,"L",""),""))</f>
        <v/>
      </c>
      <c r="B1096" s="34">
        <v>1095</v>
      </c>
      <c r="C1096" s="19">
        <f t="shared" ca="1" si="69"/>
        <v>47025</v>
      </c>
      <c r="D1096" s="29">
        <f t="shared" ca="1" si="71"/>
        <v>190136.2640884443</v>
      </c>
      <c r="E1096" s="29">
        <f ca="1">IF(C1096&lt;Calculator!$D$26,0,IF(DAY($C1096)=1,IF(D1096-Calculator!$G$24&gt;0,Calculator!$G$24,D1096),0))</f>
        <v>0</v>
      </c>
      <c r="F1096" s="29">
        <f ca="1">IF(E1096&gt;0,D1096*Calculator!$G$22/12,0)</f>
        <v>0</v>
      </c>
      <c r="G1096" s="29">
        <f ca="1">IF(E1096&gt;0,(IFERROR(-PMT(Calculator!$G$22/12,Calculator!$G$23*12,Calculator!$G$20),0))-F1096,0)</f>
        <v>0</v>
      </c>
      <c r="H1096" s="29">
        <f t="shared" ca="1" si="72"/>
        <v>12089.175638742992</v>
      </c>
      <c r="I1096" s="29">
        <f t="shared" ca="1" si="70"/>
        <v>2.1528668945706699</v>
      </c>
      <c r="J1096" s="30">
        <f>Calculator!$G$40</f>
        <v>6.5000000000000002E-2</v>
      </c>
      <c r="K1096" s="29">
        <f ca="1">IF(C1096&gt;=Calculator!$G$27,IF(DAY($C1096)=1,Calculator!$G$34/2,IF(DAY($C1096)=15,Calculator!$G$34/2,0)),0)</f>
        <v>0</v>
      </c>
      <c r="L1096" s="29">
        <f ca="1">IF(DAY($C1096)=28,IF(H1096=0,0,Calculator!$G$35),0)</f>
        <v>0</v>
      </c>
      <c r="M1096" s="29">
        <f ca="1">IF(I1096&gt;0,IF(DAY($C1096)=1,SUM(INDIRECT("I"&amp;(ROW(C1095)-DAY(C1095))):I1095),0),0)</f>
        <v>0</v>
      </c>
      <c r="N1096" s="29">
        <f ca="1">IF(C1096&lt;Calculator!$G$27,0,IF(C1096=Calculator!$G$27,Calculator!$G$39,IF(H1096-K1096&lt;=0,IF(D1096&gt;Calculator!$G$39,IF(H1096-K1096+E1096+L1096+M1096+Calculator!$G$39&gt;Calculator!$G$39,Calculator!$G$39-(H1096+E1096+L1096+M1096-K1096),Calculator!$G$39),D1096),0)))</f>
        <v>0</v>
      </c>
    </row>
    <row r="1097" spans="1:14" ht="15.75" thickBot="1">
      <c r="A1097" s="33" t="str">
        <f ca="1">IF(C1097=Calculator!$H$27,"F",IF(Daily!D1097+Daily!H1097=0,IF(D1096+H1096&gt;0,"L",""),""))</f>
        <v/>
      </c>
      <c r="B1097" s="34">
        <v>1096</v>
      </c>
      <c r="C1097" s="19">
        <f t="shared" ca="1" si="69"/>
        <v>47026</v>
      </c>
      <c r="D1097" s="29">
        <f t="shared" ca="1" si="71"/>
        <v>190136.2640884443</v>
      </c>
      <c r="E1097" s="29">
        <f ca="1">IF(C1097&lt;Calculator!$D$26,0,IF(DAY($C1097)=1,IF(D1097-Calculator!$G$24&gt;0,Calculator!$G$24,D1097),0))</f>
        <v>0</v>
      </c>
      <c r="F1097" s="29">
        <f ca="1">IF(E1097&gt;0,D1097*Calculator!$G$22/12,0)</f>
        <v>0</v>
      </c>
      <c r="G1097" s="29">
        <f ca="1">IF(E1097&gt;0,(IFERROR(-PMT(Calculator!$G$22/12,Calculator!$G$23*12,Calculator!$G$20),0))-F1097,0)</f>
        <v>0</v>
      </c>
      <c r="H1097" s="29">
        <f t="shared" ca="1" si="72"/>
        <v>12089.175638742992</v>
      </c>
      <c r="I1097" s="29">
        <f t="shared" ca="1" si="70"/>
        <v>2.1528668945706699</v>
      </c>
      <c r="J1097" s="30">
        <f>Calculator!$G$40</f>
        <v>6.5000000000000002E-2</v>
      </c>
      <c r="K1097" s="29">
        <f ca="1">IF(C1097&gt;=Calculator!$G$27,IF(DAY($C1097)=1,Calculator!$G$34/2,IF(DAY($C1097)=15,Calculator!$G$34/2,0)),0)</f>
        <v>0</v>
      </c>
      <c r="L1097" s="29">
        <f ca="1">IF(DAY($C1097)=28,IF(H1097=0,0,Calculator!$G$35),0)</f>
        <v>0</v>
      </c>
      <c r="M1097" s="29">
        <f ca="1">IF(I1097&gt;0,IF(DAY($C1097)=1,SUM(INDIRECT("I"&amp;(ROW(C1096)-DAY(C1096))):I1096),0),0)</f>
        <v>0</v>
      </c>
      <c r="N1097" s="29">
        <f ca="1">IF(C1097&lt;Calculator!$G$27,0,IF(C1097=Calculator!$G$27,Calculator!$G$39,IF(H1097-K1097&lt;=0,IF(D1097&gt;Calculator!$G$39,IF(H1097-K1097+E1097+L1097+M1097+Calculator!$G$39&gt;Calculator!$G$39,Calculator!$G$39-(H1097+E1097+L1097+M1097-K1097),Calculator!$G$39),D1097),0)))</f>
        <v>0</v>
      </c>
    </row>
    <row r="1098" spans="1:14" ht="15.75" thickBot="1">
      <c r="A1098" s="33" t="str">
        <f ca="1">IF(C1098=Calculator!$H$27,"F",IF(Daily!D1098+Daily!H1098=0,IF(D1097+H1097&gt;0,"L",""),""))</f>
        <v/>
      </c>
      <c r="B1098" s="34">
        <v>1097</v>
      </c>
      <c r="C1098" s="19">
        <f t="shared" ca="1" si="69"/>
        <v>47027</v>
      </c>
      <c r="D1098" s="29">
        <f t="shared" ca="1" si="71"/>
        <v>190136.2640884443</v>
      </c>
      <c r="E1098" s="29">
        <f ca="1">IF(C1098&lt;Calculator!$D$26,0,IF(DAY($C1098)=1,IF(D1098-Calculator!$G$24&gt;0,Calculator!$G$24,D1098),0))</f>
        <v>1878.8756805424866</v>
      </c>
      <c r="F1098" s="29">
        <f ca="1">IF(E1098&gt;0,D1098*Calculator!$G$22/12,0)</f>
        <v>792.23443370185123</v>
      </c>
      <c r="G1098" s="29">
        <f ca="1">IF(E1098&gt;0,(IFERROR(-PMT(Calculator!$G$22/12,Calculator!$G$23*12,Calculator!$G$20),0))-F1098,0)</f>
        <v>1086.6412468406354</v>
      </c>
      <c r="H1098" s="29">
        <f t="shared" ca="1" si="72"/>
        <v>12089.175638742992</v>
      </c>
      <c r="I1098" s="29">
        <f t="shared" ca="1" si="70"/>
        <v>2.1528668945706699</v>
      </c>
      <c r="J1098" s="30">
        <f>Calculator!$G$40</f>
        <v>6.5000000000000002E-2</v>
      </c>
      <c r="K1098" s="29">
        <f ca="1">IF(C1098&gt;=Calculator!$G$27,IF(DAY($C1098)=1,Calculator!$G$34/2,IF(DAY($C1098)=15,Calculator!$G$34/2,0)),0)</f>
        <v>4500</v>
      </c>
      <c r="L1098" s="29">
        <f ca="1">IF(DAY($C1098)=28,IF(H1098=0,0,Calculator!$G$35),0)</f>
        <v>0</v>
      </c>
      <c r="M1098" s="29">
        <f ca="1">IF(I1098&gt;0,IF(DAY($C1098)=1,SUM(INDIRECT("I"&amp;(ROW(C1097)-DAY(C1097))):I1097),0),0)</f>
        <v>54.658113375990972</v>
      </c>
      <c r="N1098" s="29">
        <f ca="1">IF(C1098&lt;Calculator!$G$27,0,IF(C1098=Calculator!$G$27,Calculator!$G$39,IF(H1098-K1098&lt;=0,IF(D1098&gt;Calculator!$G$39,IF(H1098-K1098+E1098+L1098+M1098+Calculator!$G$39&gt;Calculator!$G$39,Calculator!$G$39-(H1098+E1098+L1098+M1098-K1098),Calculator!$G$39),D1098),0)))</f>
        <v>0</v>
      </c>
    </row>
    <row r="1099" spans="1:14" ht="15.75" thickBot="1">
      <c r="A1099" s="33" t="str">
        <f ca="1">IF(C1099=Calculator!$H$27,"F",IF(Daily!D1099+Daily!H1099=0,IF(D1098+H1098&gt;0,"L",""),""))</f>
        <v/>
      </c>
      <c r="B1099" s="34">
        <v>1098</v>
      </c>
      <c r="C1099" s="19">
        <f t="shared" ca="1" si="69"/>
        <v>47028</v>
      </c>
      <c r="D1099" s="29">
        <f t="shared" ca="1" si="71"/>
        <v>189049.62284160365</v>
      </c>
      <c r="E1099" s="29">
        <f ca="1">IF(C1099&lt;Calculator!$D$26,0,IF(DAY($C1099)=1,IF(D1099-Calculator!$G$24&gt;0,Calculator!$G$24,D1099),0))</f>
        <v>0</v>
      </c>
      <c r="F1099" s="29">
        <f ca="1">IF(E1099&gt;0,D1099*Calculator!$G$22/12,0)</f>
        <v>0</v>
      </c>
      <c r="G1099" s="29">
        <f ca="1">IF(E1099&gt;0,(IFERROR(-PMT(Calculator!$G$22/12,Calculator!$G$23*12,Calculator!$G$20),0))-F1099,0)</f>
        <v>0</v>
      </c>
      <c r="H1099" s="29">
        <f t="shared" ca="1" si="72"/>
        <v>9522.7094326614697</v>
      </c>
      <c r="I1099" s="29">
        <f t="shared" ca="1" si="70"/>
        <v>1.6958249674602619</v>
      </c>
      <c r="J1099" s="30">
        <f>Calculator!$G$40</f>
        <v>6.5000000000000002E-2</v>
      </c>
      <c r="K1099" s="29">
        <f ca="1">IF(C1099&gt;=Calculator!$G$27,IF(DAY($C1099)=1,Calculator!$G$34/2,IF(DAY($C1099)=15,Calculator!$G$34/2,0)),0)</f>
        <v>0</v>
      </c>
      <c r="L1099" s="29">
        <f ca="1">IF(DAY($C1099)=28,IF(H1099=0,0,Calculator!$G$35),0)</f>
        <v>0</v>
      </c>
      <c r="M1099" s="29">
        <f ca="1">IF(I1099&gt;0,IF(DAY($C1099)=1,SUM(INDIRECT("I"&amp;(ROW(C1098)-DAY(C1098))):I1098),0),0)</f>
        <v>0</v>
      </c>
      <c r="N1099" s="29">
        <f ca="1">IF(C1099&lt;Calculator!$G$27,0,IF(C1099=Calculator!$G$27,Calculator!$G$39,IF(H1099-K1099&lt;=0,IF(D1099&gt;Calculator!$G$39,IF(H1099-K1099+E1099+L1099+M1099+Calculator!$G$39&gt;Calculator!$G$39,Calculator!$G$39-(H1099+E1099+L1099+M1099-K1099),Calculator!$G$39),D1099),0)))</f>
        <v>0</v>
      </c>
    </row>
    <row r="1100" spans="1:14" ht="15.75" thickBot="1">
      <c r="A1100" s="33" t="str">
        <f ca="1">IF(C1100=Calculator!$H$27,"F",IF(Daily!D1100+Daily!H1100=0,IF(D1099+H1099&gt;0,"L",""),""))</f>
        <v/>
      </c>
      <c r="B1100" s="34">
        <v>1099</v>
      </c>
      <c r="C1100" s="19">
        <f t="shared" ca="1" si="69"/>
        <v>47029</v>
      </c>
      <c r="D1100" s="29">
        <f t="shared" ca="1" si="71"/>
        <v>189049.62284160365</v>
      </c>
      <c r="E1100" s="29">
        <f ca="1">IF(C1100&lt;Calculator!$D$26,0,IF(DAY($C1100)=1,IF(D1100-Calculator!$G$24&gt;0,Calculator!$G$24,D1100),0))</f>
        <v>0</v>
      </c>
      <c r="F1100" s="29">
        <f ca="1">IF(E1100&gt;0,D1100*Calculator!$G$22/12,0)</f>
        <v>0</v>
      </c>
      <c r="G1100" s="29">
        <f ca="1">IF(E1100&gt;0,(IFERROR(-PMT(Calculator!$G$22/12,Calculator!$G$23*12,Calculator!$G$20),0))-F1100,0)</f>
        <v>0</v>
      </c>
      <c r="H1100" s="29">
        <f t="shared" ca="1" si="72"/>
        <v>9522.7094326614697</v>
      </c>
      <c r="I1100" s="29">
        <f t="shared" ca="1" si="70"/>
        <v>1.6958249674602619</v>
      </c>
      <c r="J1100" s="30">
        <f>Calculator!$G$40</f>
        <v>6.5000000000000002E-2</v>
      </c>
      <c r="K1100" s="29">
        <f ca="1">IF(C1100&gt;=Calculator!$G$27,IF(DAY($C1100)=1,Calculator!$G$34/2,IF(DAY($C1100)=15,Calculator!$G$34/2,0)),0)</f>
        <v>0</v>
      </c>
      <c r="L1100" s="29">
        <f ca="1">IF(DAY($C1100)=28,IF(H1100=0,0,Calculator!$G$35),0)</f>
        <v>0</v>
      </c>
      <c r="M1100" s="29">
        <f ca="1">IF(I1100&gt;0,IF(DAY($C1100)=1,SUM(INDIRECT("I"&amp;(ROW(C1099)-DAY(C1099))):I1099),0),0)</f>
        <v>0</v>
      </c>
      <c r="N1100" s="29">
        <f ca="1">IF(C1100&lt;Calculator!$G$27,0,IF(C1100=Calculator!$G$27,Calculator!$G$39,IF(H1100-K1100&lt;=0,IF(D1100&gt;Calculator!$G$39,IF(H1100-K1100+E1100+L1100+M1100+Calculator!$G$39&gt;Calculator!$G$39,Calculator!$G$39-(H1100+E1100+L1100+M1100-K1100),Calculator!$G$39),D1100),0)))</f>
        <v>0</v>
      </c>
    </row>
    <row r="1101" spans="1:14" ht="15.75" thickBot="1">
      <c r="A1101" s="33" t="str">
        <f ca="1">IF(C1101=Calculator!$H$27,"F",IF(Daily!D1101+Daily!H1101=0,IF(D1100+H1100&gt;0,"L",""),""))</f>
        <v/>
      </c>
      <c r="B1101" s="34">
        <v>1100</v>
      </c>
      <c r="C1101" s="19">
        <f t="shared" ca="1" si="69"/>
        <v>47030</v>
      </c>
      <c r="D1101" s="29">
        <f t="shared" ca="1" si="71"/>
        <v>189049.62284160365</v>
      </c>
      <c r="E1101" s="29">
        <f ca="1">IF(C1101&lt;Calculator!$D$26,0,IF(DAY($C1101)=1,IF(D1101-Calculator!$G$24&gt;0,Calculator!$G$24,D1101),0))</f>
        <v>0</v>
      </c>
      <c r="F1101" s="29">
        <f ca="1">IF(E1101&gt;0,D1101*Calculator!$G$22/12,0)</f>
        <v>0</v>
      </c>
      <c r="G1101" s="29">
        <f ca="1">IF(E1101&gt;0,(IFERROR(-PMT(Calculator!$G$22/12,Calculator!$G$23*12,Calculator!$G$20),0))-F1101,0)</f>
        <v>0</v>
      </c>
      <c r="H1101" s="29">
        <f t="shared" ca="1" si="72"/>
        <v>9522.7094326614697</v>
      </c>
      <c r="I1101" s="29">
        <f t="shared" ca="1" si="70"/>
        <v>1.6958249674602619</v>
      </c>
      <c r="J1101" s="30">
        <f>Calculator!$G$40</f>
        <v>6.5000000000000002E-2</v>
      </c>
      <c r="K1101" s="29">
        <f ca="1">IF(C1101&gt;=Calculator!$G$27,IF(DAY($C1101)=1,Calculator!$G$34/2,IF(DAY($C1101)=15,Calculator!$G$34/2,0)),0)</f>
        <v>0</v>
      </c>
      <c r="L1101" s="29">
        <f ca="1">IF(DAY($C1101)=28,IF(H1101=0,0,Calculator!$G$35),0)</f>
        <v>0</v>
      </c>
      <c r="M1101" s="29">
        <f ca="1">IF(I1101&gt;0,IF(DAY($C1101)=1,SUM(INDIRECT("I"&amp;(ROW(C1100)-DAY(C1100))):I1100),0),0)</f>
        <v>0</v>
      </c>
      <c r="N1101" s="29">
        <f ca="1">IF(C1101&lt;Calculator!$G$27,0,IF(C1101=Calculator!$G$27,Calculator!$G$39,IF(H1101-K1101&lt;=0,IF(D1101&gt;Calculator!$G$39,IF(H1101-K1101+E1101+L1101+M1101+Calculator!$G$39&gt;Calculator!$G$39,Calculator!$G$39-(H1101+E1101+L1101+M1101-K1101),Calculator!$G$39),D1101),0)))</f>
        <v>0</v>
      </c>
    </row>
    <row r="1102" spans="1:14" ht="15.75" thickBot="1">
      <c r="A1102" s="33" t="str">
        <f ca="1">IF(C1102=Calculator!$H$27,"F",IF(Daily!D1102+Daily!H1102=0,IF(D1101+H1101&gt;0,"L",""),""))</f>
        <v/>
      </c>
      <c r="B1102" s="34">
        <v>1101</v>
      </c>
      <c r="C1102" s="19">
        <f t="shared" ca="1" si="69"/>
        <v>47031</v>
      </c>
      <c r="D1102" s="29">
        <f t="shared" ca="1" si="71"/>
        <v>189049.62284160365</v>
      </c>
      <c r="E1102" s="29">
        <f ca="1">IF(C1102&lt;Calculator!$D$26,0,IF(DAY($C1102)=1,IF(D1102-Calculator!$G$24&gt;0,Calculator!$G$24,D1102),0))</f>
        <v>0</v>
      </c>
      <c r="F1102" s="29">
        <f ca="1">IF(E1102&gt;0,D1102*Calculator!$G$22/12,0)</f>
        <v>0</v>
      </c>
      <c r="G1102" s="29">
        <f ca="1">IF(E1102&gt;0,(IFERROR(-PMT(Calculator!$G$22/12,Calculator!$G$23*12,Calculator!$G$20),0))-F1102,0)</f>
        <v>0</v>
      </c>
      <c r="H1102" s="29">
        <f t="shared" ca="1" si="72"/>
        <v>9522.7094326614697</v>
      </c>
      <c r="I1102" s="29">
        <f t="shared" ca="1" si="70"/>
        <v>1.6958249674602619</v>
      </c>
      <c r="J1102" s="30">
        <f>Calculator!$G$40</f>
        <v>6.5000000000000002E-2</v>
      </c>
      <c r="K1102" s="29">
        <f ca="1">IF(C1102&gt;=Calculator!$G$27,IF(DAY($C1102)=1,Calculator!$G$34/2,IF(DAY($C1102)=15,Calculator!$G$34/2,0)),0)</f>
        <v>0</v>
      </c>
      <c r="L1102" s="29">
        <f ca="1">IF(DAY($C1102)=28,IF(H1102=0,0,Calculator!$G$35),0)</f>
        <v>0</v>
      </c>
      <c r="M1102" s="29">
        <f ca="1">IF(I1102&gt;0,IF(DAY($C1102)=1,SUM(INDIRECT("I"&amp;(ROW(C1101)-DAY(C1101))):I1101),0),0)</f>
        <v>0</v>
      </c>
      <c r="N1102" s="29">
        <f ca="1">IF(C1102&lt;Calculator!$G$27,0,IF(C1102=Calculator!$G$27,Calculator!$G$39,IF(H1102-K1102&lt;=0,IF(D1102&gt;Calculator!$G$39,IF(H1102-K1102+E1102+L1102+M1102+Calculator!$G$39&gt;Calculator!$G$39,Calculator!$G$39-(H1102+E1102+L1102+M1102-K1102),Calculator!$G$39),D1102),0)))</f>
        <v>0</v>
      </c>
    </row>
    <row r="1103" spans="1:14" ht="15.75" thickBot="1">
      <c r="A1103" s="33" t="str">
        <f ca="1">IF(C1103=Calculator!$H$27,"F",IF(Daily!D1103+Daily!H1103=0,IF(D1102+H1102&gt;0,"L",""),""))</f>
        <v/>
      </c>
      <c r="B1103" s="34">
        <v>1102</v>
      </c>
      <c r="C1103" s="19">
        <f t="shared" ca="1" si="69"/>
        <v>47032</v>
      </c>
      <c r="D1103" s="29">
        <f t="shared" ca="1" si="71"/>
        <v>189049.62284160365</v>
      </c>
      <c r="E1103" s="29">
        <f ca="1">IF(C1103&lt;Calculator!$D$26,0,IF(DAY($C1103)=1,IF(D1103-Calculator!$G$24&gt;0,Calculator!$G$24,D1103),0))</f>
        <v>0</v>
      </c>
      <c r="F1103" s="29">
        <f ca="1">IF(E1103&gt;0,D1103*Calculator!$G$22/12,0)</f>
        <v>0</v>
      </c>
      <c r="G1103" s="29">
        <f ca="1">IF(E1103&gt;0,(IFERROR(-PMT(Calculator!$G$22/12,Calculator!$G$23*12,Calculator!$G$20),0))-F1103,0)</f>
        <v>0</v>
      </c>
      <c r="H1103" s="29">
        <f t="shared" ca="1" si="72"/>
        <v>9522.7094326614697</v>
      </c>
      <c r="I1103" s="29">
        <f t="shared" ca="1" si="70"/>
        <v>1.6958249674602619</v>
      </c>
      <c r="J1103" s="30">
        <f>Calculator!$G$40</f>
        <v>6.5000000000000002E-2</v>
      </c>
      <c r="K1103" s="29">
        <f ca="1">IF(C1103&gt;=Calculator!$G$27,IF(DAY($C1103)=1,Calculator!$G$34/2,IF(DAY($C1103)=15,Calculator!$G$34/2,0)),0)</f>
        <v>0</v>
      </c>
      <c r="L1103" s="29">
        <f ca="1">IF(DAY($C1103)=28,IF(H1103=0,0,Calculator!$G$35),0)</f>
        <v>0</v>
      </c>
      <c r="M1103" s="29">
        <f ca="1">IF(I1103&gt;0,IF(DAY($C1103)=1,SUM(INDIRECT("I"&amp;(ROW(C1102)-DAY(C1102))):I1102),0),0)</f>
        <v>0</v>
      </c>
      <c r="N1103" s="29">
        <f ca="1">IF(C1103&lt;Calculator!$G$27,0,IF(C1103=Calculator!$G$27,Calculator!$G$39,IF(H1103-K1103&lt;=0,IF(D1103&gt;Calculator!$G$39,IF(H1103-K1103+E1103+L1103+M1103+Calculator!$G$39&gt;Calculator!$G$39,Calculator!$G$39-(H1103+E1103+L1103+M1103-K1103),Calculator!$G$39),D1103),0)))</f>
        <v>0</v>
      </c>
    </row>
    <row r="1104" spans="1:14" ht="15.75" thickBot="1">
      <c r="A1104" s="33" t="str">
        <f ca="1">IF(C1104=Calculator!$H$27,"F",IF(Daily!D1104+Daily!H1104=0,IF(D1103+H1103&gt;0,"L",""),""))</f>
        <v/>
      </c>
      <c r="B1104" s="34">
        <v>1103</v>
      </c>
      <c r="C1104" s="19">
        <f t="shared" ca="1" si="69"/>
        <v>47033</v>
      </c>
      <c r="D1104" s="29">
        <f t="shared" ca="1" si="71"/>
        <v>189049.62284160365</v>
      </c>
      <c r="E1104" s="29">
        <f ca="1">IF(C1104&lt;Calculator!$D$26,0,IF(DAY($C1104)=1,IF(D1104-Calculator!$G$24&gt;0,Calculator!$G$24,D1104),0))</f>
        <v>0</v>
      </c>
      <c r="F1104" s="29">
        <f ca="1">IF(E1104&gt;0,D1104*Calculator!$G$22/12,0)</f>
        <v>0</v>
      </c>
      <c r="G1104" s="29">
        <f ca="1">IF(E1104&gt;0,(IFERROR(-PMT(Calculator!$G$22/12,Calculator!$G$23*12,Calculator!$G$20),0))-F1104,0)</f>
        <v>0</v>
      </c>
      <c r="H1104" s="29">
        <f t="shared" ca="1" si="72"/>
        <v>9522.7094326614697</v>
      </c>
      <c r="I1104" s="29">
        <f t="shared" ca="1" si="70"/>
        <v>1.6958249674602619</v>
      </c>
      <c r="J1104" s="30">
        <f>Calculator!$G$40</f>
        <v>6.5000000000000002E-2</v>
      </c>
      <c r="K1104" s="29">
        <f ca="1">IF(C1104&gt;=Calculator!$G$27,IF(DAY($C1104)=1,Calculator!$G$34/2,IF(DAY($C1104)=15,Calculator!$G$34/2,0)),0)</f>
        <v>0</v>
      </c>
      <c r="L1104" s="29">
        <f ca="1">IF(DAY($C1104)=28,IF(H1104=0,0,Calculator!$G$35),0)</f>
        <v>0</v>
      </c>
      <c r="M1104" s="29">
        <f ca="1">IF(I1104&gt;0,IF(DAY($C1104)=1,SUM(INDIRECT("I"&amp;(ROW(C1103)-DAY(C1103))):I1103),0),0)</f>
        <v>0</v>
      </c>
      <c r="N1104" s="29">
        <f ca="1">IF(C1104&lt;Calculator!$G$27,0,IF(C1104=Calculator!$G$27,Calculator!$G$39,IF(H1104-K1104&lt;=0,IF(D1104&gt;Calculator!$G$39,IF(H1104-K1104+E1104+L1104+M1104+Calculator!$G$39&gt;Calculator!$G$39,Calculator!$G$39-(H1104+E1104+L1104+M1104-K1104),Calculator!$G$39),D1104),0)))</f>
        <v>0</v>
      </c>
    </row>
    <row r="1105" spans="1:14" ht="15.75" thickBot="1">
      <c r="A1105" s="33" t="str">
        <f ca="1">IF(C1105=Calculator!$H$27,"F",IF(Daily!D1105+Daily!H1105=0,IF(D1104+H1104&gt;0,"L",""),""))</f>
        <v/>
      </c>
      <c r="B1105" s="34">
        <v>1104</v>
      </c>
      <c r="C1105" s="19">
        <f t="shared" ca="1" si="69"/>
        <v>47034</v>
      </c>
      <c r="D1105" s="29">
        <f t="shared" ca="1" si="71"/>
        <v>189049.62284160365</v>
      </c>
      <c r="E1105" s="29">
        <f ca="1">IF(C1105&lt;Calculator!$D$26,0,IF(DAY($C1105)=1,IF(D1105-Calculator!$G$24&gt;0,Calculator!$G$24,D1105),0))</f>
        <v>0</v>
      </c>
      <c r="F1105" s="29">
        <f ca="1">IF(E1105&gt;0,D1105*Calculator!$G$22/12,0)</f>
        <v>0</v>
      </c>
      <c r="G1105" s="29">
        <f ca="1">IF(E1105&gt;0,(IFERROR(-PMT(Calculator!$G$22/12,Calculator!$G$23*12,Calculator!$G$20),0))-F1105,0)</f>
        <v>0</v>
      </c>
      <c r="H1105" s="29">
        <f t="shared" ca="1" si="72"/>
        <v>9522.7094326614697</v>
      </c>
      <c r="I1105" s="29">
        <f t="shared" ca="1" si="70"/>
        <v>1.6958249674602619</v>
      </c>
      <c r="J1105" s="30">
        <f>Calculator!$G$40</f>
        <v>6.5000000000000002E-2</v>
      </c>
      <c r="K1105" s="29">
        <f ca="1">IF(C1105&gt;=Calculator!$G$27,IF(DAY($C1105)=1,Calculator!$G$34/2,IF(DAY($C1105)=15,Calculator!$G$34/2,0)),0)</f>
        <v>0</v>
      </c>
      <c r="L1105" s="29">
        <f ca="1">IF(DAY($C1105)=28,IF(H1105=0,0,Calculator!$G$35),0)</f>
        <v>0</v>
      </c>
      <c r="M1105" s="29">
        <f ca="1">IF(I1105&gt;0,IF(DAY($C1105)=1,SUM(INDIRECT("I"&amp;(ROW(C1104)-DAY(C1104))):I1104),0),0)</f>
        <v>0</v>
      </c>
      <c r="N1105" s="29">
        <f ca="1">IF(C1105&lt;Calculator!$G$27,0,IF(C1105=Calculator!$G$27,Calculator!$G$39,IF(H1105-K1105&lt;=0,IF(D1105&gt;Calculator!$G$39,IF(H1105-K1105+E1105+L1105+M1105+Calculator!$G$39&gt;Calculator!$G$39,Calculator!$G$39-(H1105+E1105+L1105+M1105-K1105),Calculator!$G$39),D1105),0)))</f>
        <v>0</v>
      </c>
    </row>
    <row r="1106" spans="1:14" ht="15.75" thickBot="1">
      <c r="A1106" s="33" t="str">
        <f ca="1">IF(C1106=Calculator!$H$27,"F",IF(Daily!D1106+Daily!H1106=0,IF(D1105+H1105&gt;0,"L",""),""))</f>
        <v/>
      </c>
      <c r="B1106" s="34">
        <v>1105</v>
      </c>
      <c r="C1106" s="19">
        <f t="shared" ca="1" si="69"/>
        <v>47035</v>
      </c>
      <c r="D1106" s="29">
        <f t="shared" ca="1" si="71"/>
        <v>189049.62284160365</v>
      </c>
      <c r="E1106" s="29">
        <f ca="1">IF(C1106&lt;Calculator!$D$26,0,IF(DAY($C1106)=1,IF(D1106-Calculator!$G$24&gt;0,Calculator!$G$24,D1106),0))</f>
        <v>0</v>
      </c>
      <c r="F1106" s="29">
        <f ca="1">IF(E1106&gt;0,D1106*Calculator!$G$22/12,0)</f>
        <v>0</v>
      </c>
      <c r="G1106" s="29">
        <f ca="1">IF(E1106&gt;0,(IFERROR(-PMT(Calculator!$G$22/12,Calculator!$G$23*12,Calculator!$G$20),0))-F1106,0)</f>
        <v>0</v>
      </c>
      <c r="H1106" s="29">
        <f t="shared" ca="1" si="72"/>
        <v>9522.7094326614697</v>
      </c>
      <c r="I1106" s="29">
        <f t="shared" ca="1" si="70"/>
        <v>1.6958249674602619</v>
      </c>
      <c r="J1106" s="30">
        <f>Calculator!$G$40</f>
        <v>6.5000000000000002E-2</v>
      </c>
      <c r="K1106" s="29">
        <f ca="1">IF(C1106&gt;=Calculator!$G$27,IF(DAY($C1106)=1,Calculator!$G$34/2,IF(DAY($C1106)=15,Calculator!$G$34/2,0)),0)</f>
        <v>0</v>
      </c>
      <c r="L1106" s="29">
        <f ca="1">IF(DAY($C1106)=28,IF(H1106=0,0,Calculator!$G$35),0)</f>
        <v>0</v>
      </c>
      <c r="M1106" s="29">
        <f ca="1">IF(I1106&gt;0,IF(DAY($C1106)=1,SUM(INDIRECT("I"&amp;(ROW(C1105)-DAY(C1105))):I1105),0),0)</f>
        <v>0</v>
      </c>
      <c r="N1106" s="29">
        <f ca="1">IF(C1106&lt;Calculator!$G$27,0,IF(C1106=Calculator!$G$27,Calculator!$G$39,IF(H1106-K1106&lt;=0,IF(D1106&gt;Calculator!$G$39,IF(H1106-K1106+E1106+L1106+M1106+Calculator!$G$39&gt;Calculator!$G$39,Calculator!$G$39-(H1106+E1106+L1106+M1106-K1106),Calculator!$G$39),D1106),0)))</f>
        <v>0</v>
      </c>
    </row>
    <row r="1107" spans="1:14" ht="15.75" thickBot="1">
      <c r="A1107" s="33" t="str">
        <f ca="1">IF(C1107=Calculator!$H$27,"F",IF(Daily!D1107+Daily!H1107=0,IF(D1106+H1106&gt;0,"L",""),""))</f>
        <v/>
      </c>
      <c r="B1107" s="34">
        <v>1106</v>
      </c>
      <c r="C1107" s="19">
        <f t="shared" ca="1" si="69"/>
        <v>47036</v>
      </c>
      <c r="D1107" s="29">
        <f t="shared" ca="1" si="71"/>
        <v>189049.62284160365</v>
      </c>
      <c r="E1107" s="29">
        <f ca="1">IF(C1107&lt;Calculator!$D$26,0,IF(DAY($C1107)=1,IF(D1107-Calculator!$G$24&gt;0,Calculator!$G$24,D1107),0))</f>
        <v>0</v>
      </c>
      <c r="F1107" s="29">
        <f ca="1">IF(E1107&gt;0,D1107*Calculator!$G$22/12,0)</f>
        <v>0</v>
      </c>
      <c r="G1107" s="29">
        <f ca="1">IF(E1107&gt;0,(IFERROR(-PMT(Calculator!$G$22/12,Calculator!$G$23*12,Calculator!$G$20),0))-F1107,0)</f>
        <v>0</v>
      </c>
      <c r="H1107" s="29">
        <f t="shared" ca="1" si="72"/>
        <v>9522.7094326614697</v>
      </c>
      <c r="I1107" s="29">
        <f t="shared" ca="1" si="70"/>
        <v>1.6958249674602619</v>
      </c>
      <c r="J1107" s="30">
        <f>Calculator!$G$40</f>
        <v>6.5000000000000002E-2</v>
      </c>
      <c r="K1107" s="29">
        <f ca="1">IF(C1107&gt;=Calculator!$G$27,IF(DAY($C1107)=1,Calculator!$G$34/2,IF(DAY($C1107)=15,Calculator!$G$34/2,0)),0)</f>
        <v>0</v>
      </c>
      <c r="L1107" s="29">
        <f ca="1">IF(DAY($C1107)=28,IF(H1107=0,0,Calculator!$G$35),0)</f>
        <v>0</v>
      </c>
      <c r="M1107" s="29">
        <f ca="1">IF(I1107&gt;0,IF(DAY($C1107)=1,SUM(INDIRECT("I"&amp;(ROW(C1106)-DAY(C1106))):I1106),0),0)</f>
        <v>0</v>
      </c>
      <c r="N1107" s="29">
        <f ca="1">IF(C1107&lt;Calculator!$G$27,0,IF(C1107=Calculator!$G$27,Calculator!$G$39,IF(H1107-K1107&lt;=0,IF(D1107&gt;Calculator!$G$39,IF(H1107-K1107+E1107+L1107+M1107+Calculator!$G$39&gt;Calculator!$G$39,Calculator!$G$39-(H1107+E1107+L1107+M1107-K1107),Calculator!$G$39),D1107),0)))</f>
        <v>0</v>
      </c>
    </row>
    <row r="1108" spans="1:14" ht="15.75" thickBot="1">
      <c r="A1108" s="33" t="str">
        <f ca="1">IF(C1108=Calculator!$H$27,"F",IF(Daily!D1108+Daily!H1108=0,IF(D1107+H1107&gt;0,"L",""),""))</f>
        <v/>
      </c>
      <c r="B1108" s="34">
        <v>1107</v>
      </c>
      <c r="C1108" s="19">
        <f t="shared" ca="1" si="69"/>
        <v>47037</v>
      </c>
      <c r="D1108" s="29">
        <f t="shared" ca="1" si="71"/>
        <v>189049.62284160365</v>
      </c>
      <c r="E1108" s="29">
        <f ca="1">IF(C1108&lt;Calculator!$D$26,0,IF(DAY($C1108)=1,IF(D1108-Calculator!$G$24&gt;0,Calculator!$G$24,D1108),0))</f>
        <v>0</v>
      </c>
      <c r="F1108" s="29">
        <f ca="1">IF(E1108&gt;0,D1108*Calculator!$G$22/12,0)</f>
        <v>0</v>
      </c>
      <c r="G1108" s="29">
        <f ca="1">IF(E1108&gt;0,(IFERROR(-PMT(Calculator!$G$22/12,Calculator!$G$23*12,Calculator!$G$20),0))-F1108,0)</f>
        <v>0</v>
      </c>
      <c r="H1108" s="29">
        <f t="shared" ca="1" si="72"/>
        <v>9522.7094326614697</v>
      </c>
      <c r="I1108" s="29">
        <f t="shared" ca="1" si="70"/>
        <v>1.6958249674602619</v>
      </c>
      <c r="J1108" s="30">
        <f>Calculator!$G$40</f>
        <v>6.5000000000000002E-2</v>
      </c>
      <c r="K1108" s="29">
        <f ca="1">IF(C1108&gt;=Calculator!$G$27,IF(DAY($C1108)=1,Calculator!$G$34/2,IF(DAY($C1108)=15,Calculator!$G$34/2,0)),0)</f>
        <v>0</v>
      </c>
      <c r="L1108" s="29">
        <f ca="1">IF(DAY($C1108)=28,IF(H1108=0,0,Calculator!$G$35),0)</f>
        <v>0</v>
      </c>
      <c r="M1108" s="29">
        <f ca="1">IF(I1108&gt;0,IF(DAY($C1108)=1,SUM(INDIRECT("I"&amp;(ROW(C1107)-DAY(C1107))):I1107),0),0)</f>
        <v>0</v>
      </c>
      <c r="N1108" s="29">
        <f ca="1">IF(C1108&lt;Calculator!$G$27,0,IF(C1108=Calculator!$G$27,Calculator!$G$39,IF(H1108-K1108&lt;=0,IF(D1108&gt;Calculator!$G$39,IF(H1108-K1108+E1108+L1108+M1108+Calculator!$G$39&gt;Calculator!$G$39,Calculator!$G$39-(H1108+E1108+L1108+M1108-K1108),Calculator!$G$39),D1108),0)))</f>
        <v>0</v>
      </c>
    </row>
    <row r="1109" spans="1:14" ht="15.75" thickBot="1">
      <c r="A1109" s="33" t="str">
        <f ca="1">IF(C1109=Calculator!$H$27,"F",IF(Daily!D1109+Daily!H1109=0,IF(D1108+H1108&gt;0,"L",""),""))</f>
        <v/>
      </c>
      <c r="B1109" s="34">
        <v>1108</v>
      </c>
      <c r="C1109" s="19">
        <f t="shared" ca="1" si="69"/>
        <v>47038</v>
      </c>
      <c r="D1109" s="29">
        <f t="shared" ca="1" si="71"/>
        <v>189049.62284160365</v>
      </c>
      <c r="E1109" s="29">
        <f ca="1">IF(C1109&lt;Calculator!$D$26,0,IF(DAY($C1109)=1,IF(D1109-Calculator!$G$24&gt;0,Calculator!$G$24,D1109),0))</f>
        <v>0</v>
      </c>
      <c r="F1109" s="29">
        <f ca="1">IF(E1109&gt;0,D1109*Calculator!$G$22/12,0)</f>
        <v>0</v>
      </c>
      <c r="G1109" s="29">
        <f ca="1">IF(E1109&gt;0,(IFERROR(-PMT(Calculator!$G$22/12,Calculator!$G$23*12,Calculator!$G$20),0))-F1109,0)</f>
        <v>0</v>
      </c>
      <c r="H1109" s="29">
        <f t="shared" ca="1" si="72"/>
        <v>9522.7094326614697</v>
      </c>
      <c r="I1109" s="29">
        <f t="shared" ca="1" si="70"/>
        <v>1.6958249674602619</v>
      </c>
      <c r="J1109" s="30">
        <f>Calculator!$G$40</f>
        <v>6.5000000000000002E-2</v>
      </c>
      <c r="K1109" s="29">
        <f ca="1">IF(C1109&gt;=Calculator!$G$27,IF(DAY($C1109)=1,Calculator!$G$34/2,IF(DAY($C1109)=15,Calculator!$G$34/2,0)),0)</f>
        <v>0</v>
      </c>
      <c r="L1109" s="29">
        <f ca="1">IF(DAY($C1109)=28,IF(H1109=0,0,Calculator!$G$35),0)</f>
        <v>0</v>
      </c>
      <c r="M1109" s="29">
        <f ca="1">IF(I1109&gt;0,IF(DAY($C1109)=1,SUM(INDIRECT("I"&amp;(ROW(C1108)-DAY(C1108))):I1108),0),0)</f>
        <v>0</v>
      </c>
      <c r="N1109" s="29">
        <f ca="1">IF(C1109&lt;Calculator!$G$27,0,IF(C1109=Calculator!$G$27,Calculator!$G$39,IF(H1109-K1109&lt;=0,IF(D1109&gt;Calculator!$G$39,IF(H1109-K1109+E1109+L1109+M1109+Calculator!$G$39&gt;Calculator!$G$39,Calculator!$G$39-(H1109+E1109+L1109+M1109-K1109),Calculator!$G$39),D1109),0)))</f>
        <v>0</v>
      </c>
    </row>
    <row r="1110" spans="1:14" ht="15.75" thickBot="1">
      <c r="A1110" s="33" t="str">
        <f ca="1">IF(C1110=Calculator!$H$27,"F",IF(Daily!D1110+Daily!H1110=0,IF(D1109+H1109&gt;0,"L",""),""))</f>
        <v/>
      </c>
      <c r="B1110" s="34">
        <v>1109</v>
      </c>
      <c r="C1110" s="19">
        <f t="shared" ca="1" si="69"/>
        <v>47039</v>
      </c>
      <c r="D1110" s="29">
        <f t="shared" ca="1" si="71"/>
        <v>189049.62284160365</v>
      </c>
      <c r="E1110" s="29">
        <f ca="1">IF(C1110&lt;Calculator!$D$26,0,IF(DAY($C1110)=1,IF(D1110-Calculator!$G$24&gt;0,Calculator!$G$24,D1110),0))</f>
        <v>0</v>
      </c>
      <c r="F1110" s="29">
        <f ca="1">IF(E1110&gt;0,D1110*Calculator!$G$22/12,0)</f>
        <v>0</v>
      </c>
      <c r="G1110" s="29">
        <f ca="1">IF(E1110&gt;0,(IFERROR(-PMT(Calculator!$G$22/12,Calculator!$G$23*12,Calculator!$G$20),0))-F1110,0)</f>
        <v>0</v>
      </c>
      <c r="H1110" s="29">
        <f t="shared" ca="1" si="72"/>
        <v>9522.7094326614697</v>
      </c>
      <c r="I1110" s="29">
        <f t="shared" ca="1" si="70"/>
        <v>1.6958249674602619</v>
      </c>
      <c r="J1110" s="30">
        <f>Calculator!$G$40</f>
        <v>6.5000000000000002E-2</v>
      </c>
      <c r="K1110" s="29">
        <f ca="1">IF(C1110&gt;=Calculator!$G$27,IF(DAY($C1110)=1,Calculator!$G$34/2,IF(DAY($C1110)=15,Calculator!$G$34/2,0)),0)</f>
        <v>0</v>
      </c>
      <c r="L1110" s="29">
        <f ca="1">IF(DAY($C1110)=28,IF(H1110=0,0,Calculator!$G$35),0)</f>
        <v>0</v>
      </c>
      <c r="M1110" s="29">
        <f ca="1">IF(I1110&gt;0,IF(DAY($C1110)=1,SUM(INDIRECT("I"&amp;(ROW(C1109)-DAY(C1109))):I1109),0),0)</f>
        <v>0</v>
      </c>
      <c r="N1110" s="29">
        <f ca="1">IF(C1110&lt;Calculator!$G$27,0,IF(C1110=Calculator!$G$27,Calculator!$G$39,IF(H1110-K1110&lt;=0,IF(D1110&gt;Calculator!$G$39,IF(H1110-K1110+E1110+L1110+M1110+Calculator!$G$39&gt;Calculator!$G$39,Calculator!$G$39-(H1110+E1110+L1110+M1110-K1110),Calculator!$G$39),D1110),0)))</f>
        <v>0</v>
      </c>
    </row>
    <row r="1111" spans="1:14" ht="15.75" thickBot="1">
      <c r="A1111" s="33" t="str">
        <f ca="1">IF(C1111=Calculator!$H$27,"F",IF(Daily!D1111+Daily!H1111=0,IF(D1110+H1110&gt;0,"L",""),""))</f>
        <v/>
      </c>
      <c r="B1111" s="34">
        <v>1110</v>
      </c>
      <c r="C1111" s="19">
        <f t="shared" ca="1" si="69"/>
        <v>47040</v>
      </c>
      <c r="D1111" s="29">
        <f t="shared" ca="1" si="71"/>
        <v>189049.62284160365</v>
      </c>
      <c r="E1111" s="29">
        <f ca="1">IF(C1111&lt;Calculator!$D$26,0,IF(DAY($C1111)=1,IF(D1111-Calculator!$G$24&gt;0,Calculator!$G$24,D1111),0))</f>
        <v>0</v>
      </c>
      <c r="F1111" s="29">
        <f ca="1">IF(E1111&gt;0,D1111*Calculator!$G$22/12,0)</f>
        <v>0</v>
      </c>
      <c r="G1111" s="29">
        <f ca="1">IF(E1111&gt;0,(IFERROR(-PMT(Calculator!$G$22/12,Calculator!$G$23*12,Calculator!$G$20),0))-F1111,0)</f>
        <v>0</v>
      </c>
      <c r="H1111" s="29">
        <f t="shared" ca="1" si="72"/>
        <v>9522.7094326614697</v>
      </c>
      <c r="I1111" s="29">
        <f t="shared" ca="1" si="70"/>
        <v>1.6958249674602619</v>
      </c>
      <c r="J1111" s="30">
        <f>Calculator!$G$40</f>
        <v>6.5000000000000002E-2</v>
      </c>
      <c r="K1111" s="29">
        <f ca="1">IF(C1111&gt;=Calculator!$G$27,IF(DAY($C1111)=1,Calculator!$G$34/2,IF(DAY($C1111)=15,Calculator!$G$34/2,0)),0)</f>
        <v>0</v>
      </c>
      <c r="L1111" s="29">
        <f ca="1">IF(DAY($C1111)=28,IF(H1111=0,0,Calculator!$G$35),0)</f>
        <v>0</v>
      </c>
      <c r="M1111" s="29">
        <f ca="1">IF(I1111&gt;0,IF(DAY($C1111)=1,SUM(INDIRECT("I"&amp;(ROW(C1110)-DAY(C1110))):I1110),0),0)</f>
        <v>0</v>
      </c>
      <c r="N1111" s="29">
        <f ca="1">IF(C1111&lt;Calculator!$G$27,0,IF(C1111=Calculator!$G$27,Calculator!$G$39,IF(H1111-K1111&lt;=0,IF(D1111&gt;Calculator!$G$39,IF(H1111-K1111+E1111+L1111+M1111+Calculator!$G$39&gt;Calculator!$G$39,Calculator!$G$39-(H1111+E1111+L1111+M1111-K1111),Calculator!$G$39),D1111),0)))</f>
        <v>0</v>
      </c>
    </row>
    <row r="1112" spans="1:14" ht="15.75" thickBot="1">
      <c r="A1112" s="33" t="str">
        <f ca="1">IF(C1112=Calculator!$H$27,"F",IF(Daily!D1112+Daily!H1112=0,IF(D1111+H1111&gt;0,"L",""),""))</f>
        <v/>
      </c>
      <c r="B1112" s="34">
        <v>1111</v>
      </c>
      <c r="C1112" s="19">
        <f t="shared" ca="1" si="69"/>
        <v>47041</v>
      </c>
      <c r="D1112" s="29">
        <f t="shared" ca="1" si="71"/>
        <v>189049.62284160365</v>
      </c>
      <c r="E1112" s="29">
        <f ca="1">IF(C1112&lt;Calculator!$D$26,0,IF(DAY($C1112)=1,IF(D1112-Calculator!$G$24&gt;0,Calculator!$G$24,D1112),0))</f>
        <v>0</v>
      </c>
      <c r="F1112" s="29">
        <f ca="1">IF(E1112&gt;0,D1112*Calculator!$G$22/12,0)</f>
        <v>0</v>
      </c>
      <c r="G1112" s="29">
        <f ca="1">IF(E1112&gt;0,(IFERROR(-PMT(Calculator!$G$22/12,Calculator!$G$23*12,Calculator!$G$20),0))-F1112,0)</f>
        <v>0</v>
      </c>
      <c r="H1112" s="29">
        <f t="shared" ca="1" si="72"/>
        <v>9522.7094326614697</v>
      </c>
      <c r="I1112" s="29">
        <f t="shared" ca="1" si="70"/>
        <v>1.6958249674602619</v>
      </c>
      <c r="J1112" s="30">
        <f>Calculator!$G$40</f>
        <v>6.5000000000000002E-2</v>
      </c>
      <c r="K1112" s="29">
        <f ca="1">IF(C1112&gt;=Calculator!$G$27,IF(DAY($C1112)=1,Calculator!$G$34/2,IF(DAY($C1112)=15,Calculator!$G$34/2,0)),0)</f>
        <v>4500</v>
      </c>
      <c r="L1112" s="29">
        <f ca="1">IF(DAY($C1112)=28,IF(H1112=0,0,Calculator!$G$35),0)</f>
        <v>0</v>
      </c>
      <c r="M1112" s="29">
        <f ca="1">IF(I1112&gt;0,IF(DAY($C1112)=1,SUM(INDIRECT("I"&amp;(ROW(C1111)-DAY(C1111))):I1111),0),0)</f>
        <v>0</v>
      </c>
      <c r="N1112" s="29">
        <f ca="1">IF(C1112&lt;Calculator!$G$27,0,IF(C1112=Calculator!$G$27,Calculator!$G$39,IF(H1112-K1112&lt;=0,IF(D1112&gt;Calculator!$G$39,IF(H1112-K1112+E1112+L1112+M1112+Calculator!$G$39&gt;Calculator!$G$39,Calculator!$G$39-(H1112+E1112+L1112+M1112-K1112),Calculator!$G$39),D1112),0)))</f>
        <v>0</v>
      </c>
    </row>
    <row r="1113" spans="1:14" ht="15.75" thickBot="1">
      <c r="A1113" s="33" t="str">
        <f ca="1">IF(C1113=Calculator!$H$27,"F",IF(Daily!D1113+Daily!H1113=0,IF(D1112+H1112&gt;0,"L",""),""))</f>
        <v/>
      </c>
      <c r="B1113" s="34">
        <v>1112</v>
      </c>
      <c r="C1113" s="19">
        <f t="shared" ca="1" si="69"/>
        <v>47042</v>
      </c>
      <c r="D1113" s="29">
        <f t="shared" ca="1" si="71"/>
        <v>189049.62284160365</v>
      </c>
      <c r="E1113" s="29">
        <f ca="1">IF(C1113&lt;Calculator!$D$26,0,IF(DAY($C1113)=1,IF(D1113-Calculator!$G$24&gt;0,Calculator!$G$24,D1113),0))</f>
        <v>0</v>
      </c>
      <c r="F1113" s="29">
        <f ca="1">IF(E1113&gt;0,D1113*Calculator!$G$22/12,0)</f>
        <v>0</v>
      </c>
      <c r="G1113" s="29">
        <f ca="1">IF(E1113&gt;0,(IFERROR(-PMT(Calculator!$G$22/12,Calculator!$G$23*12,Calculator!$G$20),0))-F1113,0)</f>
        <v>0</v>
      </c>
      <c r="H1113" s="29">
        <f t="shared" ca="1" si="72"/>
        <v>5022.7094326614697</v>
      </c>
      <c r="I1113" s="29">
        <f t="shared" ca="1" si="70"/>
        <v>0.89445510444656307</v>
      </c>
      <c r="J1113" s="30">
        <f>Calculator!$G$40</f>
        <v>6.5000000000000002E-2</v>
      </c>
      <c r="K1113" s="29">
        <f ca="1">IF(C1113&gt;=Calculator!$G$27,IF(DAY($C1113)=1,Calculator!$G$34/2,IF(DAY($C1113)=15,Calculator!$G$34/2,0)),0)</f>
        <v>0</v>
      </c>
      <c r="L1113" s="29">
        <f ca="1">IF(DAY($C1113)=28,IF(H1113=0,0,Calculator!$G$35),0)</f>
        <v>0</v>
      </c>
      <c r="M1113" s="29">
        <f ca="1">IF(I1113&gt;0,IF(DAY($C1113)=1,SUM(INDIRECT("I"&amp;(ROW(C1112)-DAY(C1112))):I1112),0),0)</f>
        <v>0</v>
      </c>
      <c r="N1113" s="29">
        <f ca="1">IF(C1113&lt;Calculator!$G$27,0,IF(C1113=Calculator!$G$27,Calculator!$G$39,IF(H1113-K1113&lt;=0,IF(D1113&gt;Calculator!$G$39,IF(H1113-K1113+E1113+L1113+M1113+Calculator!$G$39&gt;Calculator!$G$39,Calculator!$G$39-(H1113+E1113+L1113+M1113-K1113),Calculator!$G$39),D1113),0)))</f>
        <v>0</v>
      </c>
    </row>
    <row r="1114" spans="1:14" ht="15.75" thickBot="1">
      <c r="A1114" s="33" t="str">
        <f ca="1">IF(C1114=Calculator!$H$27,"F",IF(Daily!D1114+Daily!H1114=0,IF(D1113+H1113&gt;0,"L",""),""))</f>
        <v/>
      </c>
      <c r="B1114" s="34">
        <v>1113</v>
      </c>
      <c r="C1114" s="19">
        <f t="shared" ca="1" si="69"/>
        <v>47043</v>
      </c>
      <c r="D1114" s="29">
        <f t="shared" ca="1" si="71"/>
        <v>189049.62284160365</v>
      </c>
      <c r="E1114" s="29">
        <f ca="1">IF(C1114&lt;Calculator!$D$26,0,IF(DAY($C1114)=1,IF(D1114-Calculator!$G$24&gt;0,Calculator!$G$24,D1114),0))</f>
        <v>0</v>
      </c>
      <c r="F1114" s="29">
        <f ca="1">IF(E1114&gt;0,D1114*Calculator!$G$22/12,0)</f>
        <v>0</v>
      </c>
      <c r="G1114" s="29">
        <f ca="1">IF(E1114&gt;0,(IFERROR(-PMT(Calculator!$G$22/12,Calculator!$G$23*12,Calculator!$G$20),0))-F1114,0)</f>
        <v>0</v>
      </c>
      <c r="H1114" s="29">
        <f t="shared" ca="1" si="72"/>
        <v>5022.7094326614697</v>
      </c>
      <c r="I1114" s="29">
        <f t="shared" ca="1" si="70"/>
        <v>0.89445510444656307</v>
      </c>
      <c r="J1114" s="30">
        <f>Calculator!$G$40</f>
        <v>6.5000000000000002E-2</v>
      </c>
      <c r="K1114" s="29">
        <f ca="1">IF(C1114&gt;=Calculator!$G$27,IF(DAY($C1114)=1,Calculator!$G$34/2,IF(DAY($C1114)=15,Calculator!$G$34/2,0)),0)</f>
        <v>0</v>
      </c>
      <c r="L1114" s="29">
        <f ca="1">IF(DAY($C1114)=28,IF(H1114=0,0,Calculator!$G$35),0)</f>
        <v>0</v>
      </c>
      <c r="M1114" s="29">
        <f ca="1">IF(I1114&gt;0,IF(DAY($C1114)=1,SUM(INDIRECT("I"&amp;(ROW(C1113)-DAY(C1113))):I1113),0),0)</f>
        <v>0</v>
      </c>
      <c r="N1114" s="29">
        <f ca="1">IF(C1114&lt;Calculator!$G$27,0,IF(C1114=Calculator!$G$27,Calculator!$G$39,IF(H1114-K1114&lt;=0,IF(D1114&gt;Calculator!$G$39,IF(H1114-K1114+E1114+L1114+M1114+Calculator!$G$39&gt;Calculator!$G$39,Calculator!$G$39-(H1114+E1114+L1114+M1114-K1114),Calculator!$G$39),D1114),0)))</f>
        <v>0</v>
      </c>
    </row>
    <row r="1115" spans="1:14" ht="15.75" thickBot="1">
      <c r="A1115" s="33" t="str">
        <f ca="1">IF(C1115=Calculator!$H$27,"F",IF(Daily!D1115+Daily!H1115=0,IF(D1114+H1114&gt;0,"L",""),""))</f>
        <v/>
      </c>
      <c r="B1115" s="34">
        <v>1114</v>
      </c>
      <c r="C1115" s="19">
        <f t="shared" ca="1" si="69"/>
        <v>47044</v>
      </c>
      <c r="D1115" s="29">
        <f t="shared" ca="1" si="71"/>
        <v>189049.62284160365</v>
      </c>
      <c r="E1115" s="29">
        <f ca="1">IF(C1115&lt;Calculator!$D$26,0,IF(DAY($C1115)=1,IF(D1115-Calculator!$G$24&gt;0,Calculator!$G$24,D1115),0))</f>
        <v>0</v>
      </c>
      <c r="F1115" s="29">
        <f ca="1">IF(E1115&gt;0,D1115*Calculator!$G$22/12,0)</f>
        <v>0</v>
      </c>
      <c r="G1115" s="29">
        <f ca="1">IF(E1115&gt;0,(IFERROR(-PMT(Calculator!$G$22/12,Calculator!$G$23*12,Calculator!$G$20),0))-F1115,0)</f>
        <v>0</v>
      </c>
      <c r="H1115" s="29">
        <f t="shared" ca="1" si="72"/>
        <v>5022.7094326614697</v>
      </c>
      <c r="I1115" s="29">
        <f t="shared" ca="1" si="70"/>
        <v>0.89445510444656307</v>
      </c>
      <c r="J1115" s="30">
        <f>Calculator!$G$40</f>
        <v>6.5000000000000002E-2</v>
      </c>
      <c r="K1115" s="29">
        <f ca="1">IF(C1115&gt;=Calculator!$G$27,IF(DAY($C1115)=1,Calculator!$G$34/2,IF(DAY($C1115)=15,Calculator!$G$34/2,0)),0)</f>
        <v>0</v>
      </c>
      <c r="L1115" s="29">
        <f ca="1">IF(DAY($C1115)=28,IF(H1115=0,0,Calculator!$G$35),0)</f>
        <v>0</v>
      </c>
      <c r="M1115" s="29">
        <f ca="1">IF(I1115&gt;0,IF(DAY($C1115)=1,SUM(INDIRECT("I"&amp;(ROW(C1114)-DAY(C1114))):I1114),0),0)</f>
        <v>0</v>
      </c>
      <c r="N1115" s="29">
        <f ca="1">IF(C1115&lt;Calculator!$G$27,0,IF(C1115=Calculator!$G$27,Calculator!$G$39,IF(H1115-K1115&lt;=0,IF(D1115&gt;Calculator!$G$39,IF(H1115-K1115+E1115+L1115+M1115+Calculator!$G$39&gt;Calculator!$G$39,Calculator!$G$39-(H1115+E1115+L1115+M1115-K1115),Calculator!$G$39),D1115),0)))</f>
        <v>0</v>
      </c>
    </row>
    <row r="1116" spans="1:14" ht="15.75" thickBot="1">
      <c r="A1116" s="33" t="str">
        <f ca="1">IF(C1116=Calculator!$H$27,"F",IF(Daily!D1116+Daily!H1116=0,IF(D1115+H1115&gt;0,"L",""),""))</f>
        <v/>
      </c>
      <c r="B1116" s="34">
        <v>1115</v>
      </c>
      <c r="C1116" s="19">
        <f t="shared" ca="1" si="69"/>
        <v>47045</v>
      </c>
      <c r="D1116" s="29">
        <f t="shared" ca="1" si="71"/>
        <v>189049.62284160365</v>
      </c>
      <c r="E1116" s="29">
        <f ca="1">IF(C1116&lt;Calculator!$D$26,0,IF(DAY($C1116)=1,IF(D1116-Calculator!$G$24&gt;0,Calculator!$G$24,D1116),0))</f>
        <v>0</v>
      </c>
      <c r="F1116" s="29">
        <f ca="1">IF(E1116&gt;0,D1116*Calculator!$G$22/12,0)</f>
        <v>0</v>
      </c>
      <c r="G1116" s="29">
        <f ca="1">IF(E1116&gt;0,(IFERROR(-PMT(Calculator!$G$22/12,Calculator!$G$23*12,Calculator!$G$20),0))-F1116,0)</f>
        <v>0</v>
      </c>
      <c r="H1116" s="29">
        <f t="shared" ca="1" si="72"/>
        <v>5022.7094326614697</v>
      </c>
      <c r="I1116" s="29">
        <f t="shared" ca="1" si="70"/>
        <v>0.89445510444656307</v>
      </c>
      <c r="J1116" s="30">
        <f>Calculator!$G$40</f>
        <v>6.5000000000000002E-2</v>
      </c>
      <c r="K1116" s="29">
        <f ca="1">IF(C1116&gt;=Calculator!$G$27,IF(DAY($C1116)=1,Calculator!$G$34/2,IF(DAY($C1116)=15,Calculator!$G$34/2,0)),0)</f>
        <v>0</v>
      </c>
      <c r="L1116" s="29">
        <f ca="1">IF(DAY($C1116)=28,IF(H1116=0,0,Calculator!$G$35),0)</f>
        <v>0</v>
      </c>
      <c r="M1116" s="29">
        <f ca="1">IF(I1116&gt;0,IF(DAY($C1116)=1,SUM(INDIRECT("I"&amp;(ROW(C1115)-DAY(C1115))):I1115),0),0)</f>
        <v>0</v>
      </c>
      <c r="N1116" s="29">
        <f ca="1">IF(C1116&lt;Calculator!$G$27,0,IF(C1116=Calculator!$G$27,Calculator!$G$39,IF(H1116-K1116&lt;=0,IF(D1116&gt;Calculator!$G$39,IF(H1116-K1116+E1116+L1116+M1116+Calculator!$G$39&gt;Calculator!$G$39,Calculator!$G$39-(H1116+E1116+L1116+M1116-K1116),Calculator!$G$39),D1116),0)))</f>
        <v>0</v>
      </c>
    </row>
    <row r="1117" spans="1:14" ht="15.75" thickBot="1">
      <c r="A1117" s="33" t="str">
        <f ca="1">IF(C1117=Calculator!$H$27,"F",IF(Daily!D1117+Daily!H1117=0,IF(D1116+H1116&gt;0,"L",""),""))</f>
        <v/>
      </c>
      <c r="B1117" s="34">
        <v>1116</v>
      </c>
      <c r="C1117" s="19">
        <f t="shared" ca="1" si="69"/>
        <v>47046</v>
      </c>
      <c r="D1117" s="29">
        <f t="shared" ca="1" si="71"/>
        <v>189049.62284160365</v>
      </c>
      <c r="E1117" s="29">
        <f ca="1">IF(C1117&lt;Calculator!$D$26,0,IF(DAY($C1117)=1,IF(D1117-Calculator!$G$24&gt;0,Calculator!$G$24,D1117),0))</f>
        <v>0</v>
      </c>
      <c r="F1117" s="29">
        <f ca="1">IF(E1117&gt;0,D1117*Calculator!$G$22/12,0)</f>
        <v>0</v>
      </c>
      <c r="G1117" s="29">
        <f ca="1">IF(E1117&gt;0,(IFERROR(-PMT(Calculator!$G$22/12,Calculator!$G$23*12,Calculator!$G$20),0))-F1117,0)</f>
        <v>0</v>
      </c>
      <c r="H1117" s="29">
        <f t="shared" ca="1" si="72"/>
        <v>5022.7094326614697</v>
      </c>
      <c r="I1117" s="29">
        <f t="shared" ca="1" si="70"/>
        <v>0.89445510444656307</v>
      </c>
      <c r="J1117" s="30">
        <f>Calculator!$G$40</f>
        <v>6.5000000000000002E-2</v>
      </c>
      <c r="K1117" s="29">
        <f ca="1">IF(C1117&gt;=Calculator!$G$27,IF(DAY($C1117)=1,Calculator!$G$34/2,IF(DAY($C1117)=15,Calculator!$G$34/2,0)),0)</f>
        <v>0</v>
      </c>
      <c r="L1117" s="29">
        <f ca="1">IF(DAY($C1117)=28,IF(H1117=0,0,Calculator!$G$35),0)</f>
        <v>0</v>
      </c>
      <c r="M1117" s="29">
        <f ca="1">IF(I1117&gt;0,IF(DAY($C1117)=1,SUM(INDIRECT("I"&amp;(ROW(C1116)-DAY(C1116))):I1116),0),0)</f>
        <v>0</v>
      </c>
      <c r="N1117" s="29">
        <f ca="1">IF(C1117&lt;Calculator!$G$27,0,IF(C1117=Calculator!$G$27,Calculator!$G$39,IF(H1117-K1117&lt;=0,IF(D1117&gt;Calculator!$G$39,IF(H1117-K1117+E1117+L1117+M1117+Calculator!$G$39&gt;Calculator!$G$39,Calculator!$G$39-(H1117+E1117+L1117+M1117-K1117),Calculator!$G$39),D1117),0)))</f>
        <v>0</v>
      </c>
    </row>
    <row r="1118" spans="1:14" ht="15.75" thickBot="1">
      <c r="A1118" s="33" t="str">
        <f ca="1">IF(C1118=Calculator!$H$27,"F",IF(Daily!D1118+Daily!H1118=0,IF(D1117+H1117&gt;0,"L",""),""))</f>
        <v/>
      </c>
      <c r="B1118" s="34">
        <v>1117</v>
      </c>
      <c r="C1118" s="19">
        <f t="shared" ca="1" si="69"/>
        <v>47047</v>
      </c>
      <c r="D1118" s="29">
        <f t="shared" ca="1" si="71"/>
        <v>189049.62284160365</v>
      </c>
      <c r="E1118" s="29">
        <f ca="1">IF(C1118&lt;Calculator!$D$26,0,IF(DAY($C1118)=1,IF(D1118-Calculator!$G$24&gt;0,Calculator!$G$24,D1118),0))</f>
        <v>0</v>
      </c>
      <c r="F1118" s="29">
        <f ca="1">IF(E1118&gt;0,D1118*Calculator!$G$22/12,0)</f>
        <v>0</v>
      </c>
      <c r="G1118" s="29">
        <f ca="1">IF(E1118&gt;0,(IFERROR(-PMT(Calculator!$G$22/12,Calculator!$G$23*12,Calculator!$G$20),0))-F1118,0)</f>
        <v>0</v>
      </c>
      <c r="H1118" s="29">
        <f t="shared" ca="1" si="72"/>
        <v>5022.7094326614697</v>
      </c>
      <c r="I1118" s="29">
        <f t="shared" ca="1" si="70"/>
        <v>0.89445510444656307</v>
      </c>
      <c r="J1118" s="30">
        <f>Calculator!$G$40</f>
        <v>6.5000000000000002E-2</v>
      </c>
      <c r="K1118" s="29">
        <f ca="1">IF(C1118&gt;=Calculator!$G$27,IF(DAY($C1118)=1,Calculator!$G$34/2,IF(DAY($C1118)=15,Calculator!$G$34/2,0)),0)</f>
        <v>0</v>
      </c>
      <c r="L1118" s="29">
        <f ca="1">IF(DAY($C1118)=28,IF(H1118=0,0,Calculator!$G$35),0)</f>
        <v>0</v>
      </c>
      <c r="M1118" s="29">
        <f ca="1">IF(I1118&gt;0,IF(DAY($C1118)=1,SUM(INDIRECT("I"&amp;(ROW(C1117)-DAY(C1117))):I1117),0),0)</f>
        <v>0</v>
      </c>
      <c r="N1118" s="29">
        <f ca="1">IF(C1118&lt;Calculator!$G$27,0,IF(C1118=Calculator!$G$27,Calculator!$G$39,IF(H1118-K1118&lt;=0,IF(D1118&gt;Calculator!$G$39,IF(H1118-K1118+E1118+L1118+M1118+Calculator!$G$39&gt;Calculator!$G$39,Calculator!$G$39-(H1118+E1118+L1118+M1118-K1118),Calculator!$G$39),D1118),0)))</f>
        <v>0</v>
      </c>
    </row>
    <row r="1119" spans="1:14" ht="15.75" thickBot="1">
      <c r="A1119" s="33" t="str">
        <f ca="1">IF(C1119=Calculator!$H$27,"F",IF(Daily!D1119+Daily!H1119=0,IF(D1118+H1118&gt;0,"L",""),""))</f>
        <v/>
      </c>
      <c r="B1119" s="34">
        <v>1118</v>
      </c>
      <c r="C1119" s="19">
        <f t="shared" ca="1" si="69"/>
        <v>47048</v>
      </c>
      <c r="D1119" s="29">
        <f t="shared" ca="1" si="71"/>
        <v>189049.62284160365</v>
      </c>
      <c r="E1119" s="29">
        <f ca="1">IF(C1119&lt;Calculator!$D$26,0,IF(DAY($C1119)=1,IF(D1119-Calculator!$G$24&gt;0,Calculator!$G$24,D1119),0))</f>
        <v>0</v>
      </c>
      <c r="F1119" s="29">
        <f ca="1">IF(E1119&gt;0,D1119*Calculator!$G$22/12,0)</f>
        <v>0</v>
      </c>
      <c r="G1119" s="29">
        <f ca="1">IF(E1119&gt;0,(IFERROR(-PMT(Calculator!$G$22/12,Calculator!$G$23*12,Calculator!$G$20),0))-F1119,0)</f>
        <v>0</v>
      </c>
      <c r="H1119" s="29">
        <f t="shared" ca="1" si="72"/>
        <v>5022.7094326614697</v>
      </c>
      <c r="I1119" s="29">
        <f t="shared" ca="1" si="70"/>
        <v>0.89445510444656307</v>
      </c>
      <c r="J1119" s="30">
        <f>Calculator!$G$40</f>
        <v>6.5000000000000002E-2</v>
      </c>
      <c r="K1119" s="29">
        <f ca="1">IF(C1119&gt;=Calculator!$G$27,IF(DAY($C1119)=1,Calculator!$G$34/2,IF(DAY($C1119)=15,Calculator!$G$34/2,0)),0)</f>
        <v>0</v>
      </c>
      <c r="L1119" s="29">
        <f ca="1">IF(DAY($C1119)=28,IF(H1119=0,0,Calculator!$G$35),0)</f>
        <v>0</v>
      </c>
      <c r="M1119" s="29">
        <f ca="1">IF(I1119&gt;0,IF(DAY($C1119)=1,SUM(INDIRECT("I"&amp;(ROW(C1118)-DAY(C1118))):I1118),0),0)</f>
        <v>0</v>
      </c>
      <c r="N1119" s="29">
        <f ca="1">IF(C1119&lt;Calculator!$G$27,0,IF(C1119=Calculator!$G$27,Calculator!$G$39,IF(H1119-K1119&lt;=0,IF(D1119&gt;Calculator!$G$39,IF(H1119-K1119+E1119+L1119+M1119+Calculator!$G$39&gt;Calculator!$G$39,Calculator!$G$39-(H1119+E1119+L1119+M1119-K1119),Calculator!$G$39),D1119),0)))</f>
        <v>0</v>
      </c>
    </row>
    <row r="1120" spans="1:14" ht="15.75" thickBot="1">
      <c r="A1120" s="33" t="str">
        <f ca="1">IF(C1120=Calculator!$H$27,"F",IF(Daily!D1120+Daily!H1120=0,IF(D1119+H1119&gt;0,"L",""),""))</f>
        <v/>
      </c>
      <c r="B1120" s="34">
        <v>1119</v>
      </c>
      <c r="C1120" s="19">
        <f t="shared" ca="1" si="69"/>
        <v>47049</v>
      </c>
      <c r="D1120" s="29">
        <f t="shared" ca="1" si="71"/>
        <v>189049.62284160365</v>
      </c>
      <c r="E1120" s="29">
        <f ca="1">IF(C1120&lt;Calculator!$D$26,0,IF(DAY($C1120)=1,IF(D1120-Calculator!$G$24&gt;0,Calculator!$G$24,D1120),0))</f>
        <v>0</v>
      </c>
      <c r="F1120" s="29">
        <f ca="1">IF(E1120&gt;0,D1120*Calculator!$G$22/12,0)</f>
        <v>0</v>
      </c>
      <c r="G1120" s="29">
        <f ca="1">IF(E1120&gt;0,(IFERROR(-PMT(Calculator!$G$22/12,Calculator!$G$23*12,Calculator!$G$20),0))-F1120,0)</f>
        <v>0</v>
      </c>
      <c r="H1120" s="29">
        <f t="shared" ca="1" si="72"/>
        <v>5022.7094326614697</v>
      </c>
      <c r="I1120" s="29">
        <f t="shared" ca="1" si="70"/>
        <v>0.89445510444656307</v>
      </c>
      <c r="J1120" s="30">
        <f>Calculator!$G$40</f>
        <v>6.5000000000000002E-2</v>
      </c>
      <c r="K1120" s="29">
        <f ca="1">IF(C1120&gt;=Calculator!$G$27,IF(DAY($C1120)=1,Calculator!$G$34/2,IF(DAY($C1120)=15,Calculator!$G$34/2,0)),0)</f>
        <v>0</v>
      </c>
      <c r="L1120" s="29">
        <f ca="1">IF(DAY($C1120)=28,IF(H1120=0,0,Calculator!$G$35),0)</f>
        <v>0</v>
      </c>
      <c r="M1120" s="29">
        <f ca="1">IF(I1120&gt;0,IF(DAY($C1120)=1,SUM(INDIRECT("I"&amp;(ROW(C1119)-DAY(C1119))):I1119),0),0)</f>
        <v>0</v>
      </c>
      <c r="N1120" s="29">
        <f ca="1">IF(C1120&lt;Calculator!$G$27,0,IF(C1120=Calculator!$G$27,Calculator!$G$39,IF(H1120-K1120&lt;=0,IF(D1120&gt;Calculator!$G$39,IF(H1120-K1120+E1120+L1120+M1120+Calculator!$G$39&gt;Calculator!$G$39,Calculator!$G$39-(H1120+E1120+L1120+M1120-K1120),Calculator!$G$39),D1120),0)))</f>
        <v>0</v>
      </c>
    </row>
    <row r="1121" spans="1:14" ht="15.75" thickBot="1">
      <c r="A1121" s="33" t="str">
        <f ca="1">IF(C1121=Calculator!$H$27,"F",IF(Daily!D1121+Daily!H1121=0,IF(D1120+H1120&gt;0,"L",""),""))</f>
        <v/>
      </c>
      <c r="B1121" s="34">
        <v>1120</v>
      </c>
      <c r="C1121" s="19">
        <f t="shared" ca="1" si="69"/>
        <v>47050</v>
      </c>
      <c r="D1121" s="29">
        <f t="shared" ca="1" si="71"/>
        <v>189049.62284160365</v>
      </c>
      <c r="E1121" s="29">
        <f ca="1">IF(C1121&lt;Calculator!$D$26,0,IF(DAY($C1121)=1,IF(D1121-Calculator!$G$24&gt;0,Calculator!$G$24,D1121),0))</f>
        <v>0</v>
      </c>
      <c r="F1121" s="29">
        <f ca="1">IF(E1121&gt;0,D1121*Calculator!$G$22/12,0)</f>
        <v>0</v>
      </c>
      <c r="G1121" s="29">
        <f ca="1">IF(E1121&gt;0,(IFERROR(-PMT(Calculator!$G$22/12,Calculator!$G$23*12,Calculator!$G$20),0))-F1121,0)</f>
        <v>0</v>
      </c>
      <c r="H1121" s="29">
        <f t="shared" ca="1" si="72"/>
        <v>5022.7094326614697</v>
      </c>
      <c r="I1121" s="29">
        <f t="shared" ca="1" si="70"/>
        <v>0.89445510444656307</v>
      </c>
      <c r="J1121" s="30">
        <f>Calculator!$G$40</f>
        <v>6.5000000000000002E-2</v>
      </c>
      <c r="K1121" s="29">
        <f ca="1">IF(C1121&gt;=Calculator!$G$27,IF(DAY($C1121)=1,Calculator!$G$34/2,IF(DAY($C1121)=15,Calculator!$G$34/2,0)),0)</f>
        <v>0</v>
      </c>
      <c r="L1121" s="29">
        <f ca="1">IF(DAY($C1121)=28,IF(H1121=0,0,Calculator!$G$35),0)</f>
        <v>0</v>
      </c>
      <c r="M1121" s="29">
        <f ca="1">IF(I1121&gt;0,IF(DAY($C1121)=1,SUM(INDIRECT("I"&amp;(ROW(C1120)-DAY(C1120))):I1120),0),0)</f>
        <v>0</v>
      </c>
      <c r="N1121" s="29">
        <f ca="1">IF(C1121&lt;Calculator!$G$27,0,IF(C1121=Calculator!$G$27,Calculator!$G$39,IF(H1121-K1121&lt;=0,IF(D1121&gt;Calculator!$G$39,IF(H1121-K1121+E1121+L1121+M1121+Calculator!$G$39&gt;Calculator!$G$39,Calculator!$G$39-(H1121+E1121+L1121+M1121-K1121),Calculator!$G$39),D1121),0)))</f>
        <v>0</v>
      </c>
    </row>
    <row r="1122" spans="1:14" ht="15.75" thickBot="1">
      <c r="A1122" s="33" t="str">
        <f ca="1">IF(C1122=Calculator!$H$27,"F",IF(Daily!D1122+Daily!H1122=0,IF(D1121+H1121&gt;0,"L",""),""))</f>
        <v/>
      </c>
      <c r="B1122" s="34">
        <v>1121</v>
      </c>
      <c r="C1122" s="19">
        <f t="shared" ca="1" si="69"/>
        <v>47051</v>
      </c>
      <c r="D1122" s="29">
        <f t="shared" ca="1" si="71"/>
        <v>189049.62284160365</v>
      </c>
      <c r="E1122" s="29">
        <f ca="1">IF(C1122&lt;Calculator!$D$26,0,IF(DAY($C1122)=1,IF(D1122-Calculator!$G$24&gt;0,Calculator!$G$24,D1122),0))</f>
        <v>0</v>
      </c>
      <c r="F1122" s="29">
        <f ca="1">IF(E1122&gt;0,D1122*Calculator!$G$22/12,0)</f>
        <v>0</v>
      </c>
      <c r="G1122" s="29">
        <f ca="1">IF(E1122&gt;0,(IFERROR(-PMT(Calculator!$G$22/12,Calculator!$G$23*12,Calculator!$G$20),0))-F1122,0)</f>
        <v>0</v>
      </c>
      <c r="H1122" s="29">
        <f t="shared" ca="1" si="72"/>
        <v>5022.7094326614697</v>
      </c>
      <c r="I1122" s="29">
        <f t="shared" ca="1" si="70"/>
        <v>0.89445510444656307</v>
      </c>
      <c r="J1122" s="30">
        <f>Calculator!$G$40</f>
        <v>6.5000000000000002E-2</v>
      </c>
      <c r="K1122" s="29">
        <f ca="1">IF(C1122&gt;=Calculator!$G$27,IF(DAY($C1122)=1,Calculator!$G$34/2,IF(DAY($C1122)=15,Calculator!$G$34/2,0)),0)</f>
        <v>0</v>
      </c>
      <c r="L1122" s="29">
        <f ca="1">IF(DAY($C1122)=28,IF(H1122=0,0,Calculator!$G$35),0)</f>
        <v>0</v>
      </c>
      <c r="M1122" s="29">
        <f ca="1">IF(I1122&gt;0,IF(DAY($C1122)=1,SUM(INDIRECT("I"&amp;(ROW(C1121)-DAY(C1121))):I1121),0),0)</f>
        <v>0</v>
      </c>
      <c r="N1122" s="29">
        <f ca="1">IF(C1122&lt;Calculator!$G$27,0,IF(C1122=Calculator!$G$27,Calculator!$G$39,IF(H1122-K1122&lt;=0,IF(D1122&gt;Calculator!$G$39,IF(H1122-K1122+E1122+L1122+M1122+Calculator!$G$39&gt;Calculator!$G$39,Calculator!$G$39-(H1122+E1122+L1122+M1122-K1122),Calculator!$G$39),D1122),0)))</f>
        <v>0</v>
      </c>
    </row>
    <row r="1123" spans="1:14" ht="15.75" thickBot="1">
      <c r="A1123" s="33" t="str">
        <f ca="1">IF(C1123=Calculator!$H$27,"F",IF(Daily!D1123+Daily!H1123=0,IF(D1122+H1122&gt;0,"L",""),""))</f>
        <v/>
      </c>
      <c r="B1123" s="34">
        <v>1122</v>
      </c>
      <c r="C1123" s="19">
        <f t="shared" ca="1" si="69"/>
        <v>47052</v>
      </c>
      <c r="D1123" s="29">
        <f t="shared" ca="1" si="71"/>
        <v>189049.62284160365</v>
      </c>
      <c r="E1123" s="29">
        <f ca="1">IF(C1123&lt;Calculator!$D$26,0,IF(DAY($C1123)=1,IF(D1123-Calculator!$G$24&gt;0,Calculator!$G$24,D1123),0))</f>
        <v>0</v>
      </c>
      <c r="F1123" s="29">
        <f ca="1">IF(E1123&gt;0,D1123*Calculator!$G$22/12,0)</f>
        <v>0</v>
      </c>
      <c r="G1123" s="29">
        <f ca="1">IF(E1123&gt;0,(IFERROR(-PMT(Calculator!$G$22/12,Calculator!$G$23*12,Calculator!$G$20),0))-F1123,0)</f>
        <v>0</v>
      </c>
      <c r="H1123" s="29">
        <f t="shared" ca="1" si="72"/>
        <v>5022.7094326614697</v>
      </c>
      <c r="I1123" s="29">
        <f t="shared" ca="1" si="70"/>
        <v>0.89445510444656307</v>
      </c>
      <c r="J1123" s="30">
        <f>Calculator!$G$40</f>
        <v>6.5000000000000002E-2</v>
      </c>
      <c r="K1123" s="29">
        <f ca="1">IF(C1123&gt;=Calculator!$G$27,IF(DAY($C1123)=1,Calculator!$G$34/2,IF(DAY($C1123)=15,Calculator!$G$34/2,0)),0)</f>
        <v>0</v>
      </c>
      <c r="L1123" s="29">
        <f ca="1">IF(DAY($C1123)=28,IF(H1123=0,0,Calculator!$G$35),0)</f>
        <v>0</v>
      </c>
      <c r="M1123" s="29">
        <f ca="1">IF(I1123&gt;0,IF(DAY($C1123)=1,SUM(INDIRECT("I"&amp;(ROW(C1122)-DAY(C1122))):I1122),0),0)</f>
        <v>0</v>
      </c>
      <c r="N1123" s="29">
        <f ca="1">IF(C1123&lt;Calculator!$G$27,0,IF(C1123=Calculator!$G$27,Calculator!$G$39,IF(H1123-K1123&lt;=0,IF(D1123&gt;Calculator!$G$39,IF(H1123-K1123+E1123+L1123+M1123+Calculator!$G$39&gt;Calculator!$G$39,Calculator!$G$39-(H1123+E1123+L1123+M1123-K1123),Calculator!$G$39),D1123),0)))</f>
        <v>0</v>
      </c>
    </row>
    <row r="1124" spans="1:14" ht="15.75" thickBot="1">
      <c r="A1124" s="33" t="str">
        <f ca="1">IF(C1124=Calculator!$H$27,"F",IF(Daily!D1124+Daily!H1124=0,IF(D1123+H1123&gt;0,"L",""),""))</f>
        <v/>
      </c>
      <c r="B1124" s="34">
        <v>1123</v>
      </c>
      <c r="C1124" s="19">
        <f t="shared" ca="1" si="69"/>
        <v>47053</v>
      </c>
      <c r="D1124" s="29">
        <f t="shared" ca="1" si="71"/>
        <v>189049.62284160365</v>
      </c>
      <c r="E1124" s="29">
        <f ca="1">IF(C1124&lt;Calculator!$D$26,0,IF(DAY($C1124)=1,IF(D1124-Calculator!$G$24&gt;0,Calculator!$G$24,D1124),0))</f>
        <v>0</v>
      </c>
      <c r="F1124" s="29">
        <f ca="1">IF(E1124&gt;0,D1124*Calculator!$G$22/12,0)</f>
        <v>0</v>
      </c>
      <c r="G1124" s="29">
        <f ca="1">IF(E1124&gt;0,(IFERROR(-PMT(Calculator!$G$22/12,Calculator!$G$23*12,Calculator!$G$20),0))-F1124,0)</f>
        <v>0</v>
      </c>
      <c r="H1124" s="29">
        <f t="shared" ca="1" si="72"/>
        <v>5022.7094326614697</v>
      </c>
      <c r="I1124" s="29">
        <f t="shared" ca="1" si="70"/>
        <v>0.89445510444656307</v>
      </c>
      <c r="J1124" s="30">
        <f>Calculator!$G$40</f>
        <v>6.5000000000000002E-2</v>
      </c>
      <c r="K1124" s="29">
        <f ca="1">IF(C1124&gt;=Calculator!$G$27,IF(DAY($C1124)=1,Calculator!$G$34/2,IF(DAY($C1124)=15,Calculator!$G$34/2,0)),0)</f>
        <v>0</v>
      </c>
      <c r="L1124" s="29">
        <f ca="1">IF(DAY($C1124)=28,IF(H1124=0,0,Calculator!$G$35),0)</f>
        <v>0</v>
      </c>
      <c r="M1124" s="29">
        <f ca="1">IF(I1124&gt;0,IF(DAY($C1124)=1,SUM(INDIRECT("I"&amp;(ROW(C1123)-DAY(C1123))):I1123),0),0)</f>
        <v>0</v>
      </c>
      <c r="N1124" s="29">
        <f ca="1">IF(C1124&lt;Calculator!$G$27,0,IF(C1124=Calculator!$G$27,Calculator!$G$39,IF(H1124-K1124&lt;=0,IF(D1124&gt;Calculator!$G$39,IF(H1124-K1124+E1124+L1124+M1124+Calculator!$G$39&gt;Calculator!$G$39,Calculator!$G$39-(H1124+E1124+L1124+M1124-K1124),Calculator!$G$39),D1124),0)))</f>
        <v>0</v>
      </c>
    </row>
    <row r="1125" spans="1:14" ht="15.75" thickBot="1">
      <c r="A1125" s="33" t="str">
        <f ca="1">IF(C1125=Calculator!$H$27,"F",IF(Daily!D1125+Daily!H1125=0,IF(D1124+H1124&gt;0,"L",""),""))</f>
        <v/>
      </c>
      <c r="B1125" s="34">
        <v>1124</v>
      </c>
      <c r="C1125" s="19">
        <f t="shared" ca="1" si="69"/>
        <v>47054</v>
      </c>
      <c r="D1125" s="29">
        <f t="shared" ca="1" si="71"/>
        <v>189049.62284160365</v>
      </c>
      <c r="E1125" s="29">
        <f ca="1">IF(C1125&lt;Calculator!$D$26,0,IF(DAY($C1125)=1,IF(D1125-Calculator!$G$24&gt;0,Calculator!$G$24,D1125),0))</f>
        <v>0</v>
      </c>
      <c r="F1125" s="29">
        <f ca="1">IF(E1125&gt;0,D1125*Calculator!$G$22/12,0)</f>
        <v>0</v>
      </c>
      <c r="G1125" s="29">
        <f ca="1">IF(E1125&gt;0,(IFERROR(-PMT(Calculator!$G$22/12,Calculator!$G$23*12,Calculator!$G$20),0))-F1125,0)</f>
        <v>0</v>
      </c>
      <c r="H1125" s="29">
        <f t="shared" ca="1" si="72"/>
        <v>5022.7094326614697</v>
      </c>
      <c r="I1125" s="29">
        <f t="shared" ca="1" si="70"/>
        <v>0.89445510444656307</v>
      </c>
      <c r="J1125" s="30">
        <f>Calculator!$G$40</f>
        <v>6.5000000000000002E-2</v>
      </c>
      <c r="K1125" s="29">
        <f ca="1">IF(C1125&gt;=Calculator!$G$27,IF(DAY($C1125)=1,Calculator!$G$34/2,IF(DAY($C1125)=15,Calculator!$G$34/2,0)),0)</f>
        <v>0</v>
      </c>
      <c r="L1125" s="29">
        <f ca="1">IF(DAY($C1125)=28,IF(H1125=0,0,Calculator!$G$35),0)</f>
        <v>5000</v>
      </c>
      <c r="M1125" s="29">
        <f ca="1">IF(I1125&gt;0,IF(DAY($C1125)=1,SUM(INDIRECT("I"&amp;(ROW(C1124)-DAY(C1124))):I1124),0),0)</f>
        <v>0</v>
      </c>
      <c r="N1125" s="29">
        <f ca="1">IF(C1125&lt;Calculator!$G$27,0,IF(C1125=Calculator!$G$27,Calculator!$G$39,IF(H1125-K1125&lt;=0,IF(D1125&gt;Calculator!$G$39,IF(H1125-K1125+E1125+L1125+M1125+Calculator!$G$39&gt;Calculator!$G$39,Calculator!$G$39-(H1125+E1125+L1125+M1125-K1125),Calculator!$G$39),D1125),0)))</f>
        <v>0</v>
      </c>
    </row>
    <row r="1126" spans="1:14" ht="15.75" thickBot="1">
      <c r="A1126" s="33" t="str">
        <f ca="1">IF(C1126=Calculator!$H$27,"F",IF(Daily!D1126+Daily!H1126=0,IF(D1125+H1125&gt;0,"L",""),""))</f>
        <v/>
      </c>
      <c r="B1126" s="34">
        <v>1125</v>
      </c>
      <c r="C1126" s="19">
        <f t="shared" ca="1" si="69"/>
        <v>47055</v>
      </c>
      <c r="D1126" s="29">
        <f t="shared" ca="1" si="71"/>
        <v>189049.62284160365</v>
      </c>
      <c r="E1126" s="29">
        <f ca="1">IF(C1126&lt;Calculator!$D$26,0,IF(DAY($C1126)=1,IF(D1126-Calculator!$G$24&gt;0,Calculator!$G$24,D1126),0))</f>
        <v>0</v>
      </c>
      <c r="F1126" s="29">
        <f ca="1">IF(E1126&gt;0,D1126*Calculator!$G$22/12,0)</f>
        <v>0</v>
      </c>
      <c r="G1126" s="29">
        <f ca="1">IF(E1126&gt;0,(IFERROR(-PMT(Calculator!$G$22/12,Calculator!$G$23*12,Calculator!$G$20),0))-F1126,0)</f>
        <v>0</v>
      </c>
      <c r="H1126" s="29">
        <f t="shared" ca="1" si="72"/>
        <v>10022.70943266147</v>
      </c>
      <c r="I1126" s="29">
        <f t="shared" ca="1" si="70"/>
        <v>1.7848660633506728</v>
      </c>
      <c r="J1126" s="30">
        <f>Calculator!$G$40</f>
        <v>6.5000000000000002E-2</v>
      </c>
      <c r="K1126" s="29">
        <f ca="1">IF(C1126&gt;=Calculator!$G$27,IF(DAY($C1126)=1,Calculator!$G$34/2,IF(DAY($C1126)=15,Calculator!$G$34/2,0)),0)</f>
        <v>0</v>
      </c>
      <c r="L1126" s="29">
        <f ca="1">IF(DAY($C1126)=28,IF(H1126=0,0,Calculator!$G$35),0)</f>
        <v>0</v>
      </c>
      <c r="M1126" s="29">
        <f ca="1">IF(I1126&gt;0,IF(DAY($C1126)=1,SUM(INDIRECT("I"&amp;(ROW(C1125)-DAY(C1125))):I1125),0),0)</f>
        <v>0</v>
      </c>
      <c r="N1126" s="29">
        <f ca="1">IF(C1126&lt;Calculator!$G$27,0,IF(C1126=Calculator!$G$27,Calculator!$G$39,IF(H1126-K1126&lt;=0,IF(D1126&gt;Calculator!$G$39,IF(H1126-K1126+E1126+L1126+M1126+Calculator!$G$39&gt;Calculator!$G$39,Calculator!$G$39-(H1126+E1126+L1126+M1126-K1126),Calculator!$G$39),D1126),0)))</f>
        <v>0</v>
      </c>
    </row>
    <row r="1127" spans="1:14" ht="15.75" thickBot="1">
      <c r="A1127" s="33" t="str">
        <f ca="1">IF(C1127=Calculator!$H$27,"F",IF(Daily!D1127+Daily!H1127=0,IF(D1126+H1126&gt;0,"L",""),""))</f>
        <v/>
      </c>
      <c r="B1127" s="34">
        <v>1126</v>
      </c>
      <c r="C1127" s="19">
        <f t="shared" ca="1" si="69"/>
        <v>47056</v>
      </c>
      <c r="D1127" s="29">
        <f t="shared" ca="1" si="71"/>
        <v>189049.62284160365</v>
      </c>
      <c r="E1127" s="29">
        <f ca="1">IF(C1127&lt;Calculator!$D$26,0,IF(DAY($C1127)=1,IF(D1127-Calculator!$G$24&gt;0,Calculator!$G$24,D1127),0))</f>
        <v>0</v>
      </c>
      <c r="F1127" s="29">
        <f ca="1">IF(E1127&gt;0,D1127*Calculator!$G$22/12,0)</f>
        <v>0</v>
      </c>
      <c r="G1127" s="29">
        <f ca="1">IF(E1127&gt;0,(IFERROR(-PMT(Calculator!$G$22/12,Calculator!$G$23*12,Calculator!$G$20),0))-F1127,0)</f>
        <v>0</v>
      </c>
      <c r="H1127" s="29">
        <f t="shared" ca="1" si="72"/>
        <v>10022.70943266147</v>
      </c>
      <c r="I1127" s="29">
        <f t="shared" ca="1" si="70"/>
        <v>1.7848660633506728</v>
      </c>
      <c r="J1127" s="30">
        <f>Calculator!$G$40</f>
        <v>6.5000000000000002E-2</v>
      </c>
      <c r="K1127" s="29">
        <f ca="1">IF(C1127&gt;=Calculator!$G$27,IF(DAY($C1127)=1,Calculator!$G$34/2,IF(DAY($C1127)=15,Calculator!$G$34/2,0)),0)</f>
        <v>0</v>
      </c>
      <c r="L1127" s="29">
        <f ca="1">IF(DAY($C1127)=28,IF(H1127=0,0,Calculator!$G$35),0)</f>
        <v>0</v>
      </c>
      <c r="M1127" s="29">
        <f ca="1">IF(I1127&gt;0,IF(DAY($C1127)=1,SUM(INDIRECT("I"&amp;(ROW(C1126)-DAY(C1126))):I1126),0),0)</f>
        <v>0</v>
      </c>
      <c r="N1127" s="29">
        <f ca="1">IF(C1127&lt;Calculator!$G$27,0,IF(C1127=Calculator!$G$27,Calculator!$G$39,IF(H1127-K1127&lt;=0,IF(D1127&gt;Calculator!$G$39,IF(H1127-K1127+E1127+L1127+M1127+Calculator!$G$39&gt;Calculator!$G$39,Calculator!$G$39-(H1127+E1127+L1127+M1127-K1127),Calculator!$G$39),D1127),0)))</f>
        <v>0</v>
      </c>
    </row>
    <row r="1128" spans="1:14" ht="15.75" thickBot="1">
      <c r="A1128" s="33" t="str">
        <f ca="1">IF(C1128=Calculator!$H$27,"F",IF(Daily!D1128+Daily!H1128=0,IF(D1127+H1127&gt;0,"L",""),""))</f>
        <v/>
      </c>
      <c r="B1128" s="34">
        <v>1127</v>
      </c>
      <c r="C1128" s="19">
        <f t="shared" ca="1" si="69"/>
        <v>47057</v>
      </c>
      <c r="D1128" s="29">
        <f t="shared" ca="1" si="71"/>
        <v>189049.62284160365</v>
      </c>
      <c r="E1128" s="29">
        <f ca="1">IF(C1128&lt;Calculator!$D$26,0,IF(DAY($C1128)=1,IF(D1128-Calculator!$G$24&gt;0,Calculator!$G$24,D1128),0))</f>
        <v>0</v>
      </c>
      <c r="F1128" s="29">
        <f ca="1">IF(E1128&gt;0,D1128*Calculator!$G$22/12,0)</f>
        <v>0</v>
      </c>
      <c r="G1128" s="29">
        <f ca="1">IF(E1128&gt;0,(IFERROR(-PMT(Calculator!$G$22/12,Calculator!$G$23*12,Calculator!$G$20),0))-F1128,0)</f>
        <v>0</v>
      </c>
      <c r="H1128" s="29">
        <f t="shared" ca="1" si="72"/>
        <v>10022.70943266147</v>
      </c>
      <c r="I1128" s="29">
        <f t="shared" ca="1" si="70"/>
        <v>1.7848660633506728</v>
      </c>
      <c r="J1128" s="30">
        <f>Calculator!$G$40</f>
        <v>6.5000000000000002E-2</v>
      </c>
      <c r="K1128" s="29">
        <f ca="1">IF(C1128&gt;=Calculator!$G$27,IF(DAY($C1128)=1,Calculator!$G$34/2,IF(DAY($C1128)=15,Calculator!$G$34/2,0)),0)</f>
        <v>0</v>
      </c>
      <c r="L1128" s="29">
        <f ca="1">IF(DAY($C1128)=28,IF(H1128=0,0,Calculator!$G$35),0)</f>
        <v>0</v>
      </c>
      <c r="M1128" s="29">
        <f ca="1">IF(I1128&gt;0,IF(DAY($C1128)=1,SUM(INDIRECT("I"&amp;(ROW(C1127)-DAY(C1127))):I1127),0),0)</f>
        <v>0</v>
      </c>
      <c r="N1128" s="29">
        <f ca="1">IF(C1128&lt;Calculator!$G$27,0,IF(C1128=Calculator!$G$27,Calculator!$G$39,IF(H1128-K1128&lt;=0,IF(D1128&gt;Calculator!$G$39,IF(H1128-K1128+E1128+L1128+M1128+Calculator!$G$39&gt;Calculator!$G$39,Calculator!$G$39-(H1128+E1128+L1128+M1128-K1128),Calculator!$G$39),D1128),0)))</f>
        <v>0</v>
      </c>
    </row>
    <row r="1129" spans="1:14" ht="15.75" thickBot="1">
      <c r="A1129" s="33" t="str">
        <f ca="1">IF(C1129=Calculator!$H$27,"F",IF(Daily!D1129+Daily!H1129=0,IF(D1128+H1128&gt;0,"L",""),""))</f>
        <v/>
      </c>
      <c r="B1129" s="34">
        <v>1128</v>
      </c>
      <c r="C1129" s="19">
        <f t="shared" ca="1" si="69"/>
        <v>47058</v>
      </c>
      <c r="D1129" s="29">
        <f t="shared" ca="1" si="71"/>
        <v>189049.62284160365</v>
      </c>
      <c r="E1129" s="29">
        <f ca="1">IF(C1129&lt;Calculator!$D$26,0,IF(DAY($C1129)=1,IF(D1129-Calculator!$G$24&gt;0,Calculator!$G$24,D1129),0))</f>
        <v>1878.8756805424866</v>
      </c>
      <c r="F1129" s="29">
        <f ca="1">IF(E1129&gt;0,D1129*Calculator!$G$22/12,0)</f>
        <v>787.70676184001525</v>
      </c>
      <c r="G1129" s="29">
        <f ca="1">IF(E1129&gt;0,(IFERROR(-PMT(Calculator!$G$22/12,Calculator!$G$23*12,Calculator!$G$20),0))-F1129,0)</f>
        <v>1091.1689187024713</v>
      </c>
      <c r="H1129" s="29">
        <f t="shared" ca="1" si="72"/>
        <v>10022.70943266147</v>
      </c>
      <c r="I1129" s="29">
        <f t="shared" ca="1" si="70"/>
        <v>1.7848660633506728</v>
      </c>
      <c r="J1129" s="30">
        <f>Calculator!$G$40</f>
        <v>6.5000000000000002E-2</v>
      </c>
      <c r="K1129" s="29">
        <f ca="1">IF(C1129&gt;=Calculator!$G$27,IF(DAY($C1129)=1,Calculator!$G$34/2,IF(DAY($C1129)=15,Calculator!$G$34/2,0)),0)</f>
        <v>4500</v>
      </c>
      <c r="L1129" s="29">
        <f ca="1">IF(DAY($C1129)=28,IF(H1129=0,0,Calculator!$G$35),0)</f>
        <v>0</v>
      </c>
      <c r="M1129" s="29">
        <f ca="1">IF(I1129&gt;0,IF(DAY($C1129)=1,SUM(INDIRECT("I"&amp;(ROW(C1128)-DAY(C1128))):I1128),0),0)</f>
        <v>45.029797881442342</v>
      </c>
      <c r="N1129" s="29">
        <f ca="1">IF(C1129&lt;Calculator!$G$27,0,IF(C1129=Calculator!$G$27,Calculator!$G$39,IF(H1129-K1129&lt;=0,IF(D1129&gt;Calculator!$G$39,IF(H1129-K1129+E1129+L1129+M1129+Calculator!$G$39&gt;Calculator!$G$39,Calculator!$G$39-(H1129+E1129+L1129+M1129-K1129),Calculator!$G$39),D1129),0)))</f>
        <v>0</v>
      </c>
    </row>
    <row r="1130" spans="1:14" ht="15.75" thickBot="1">
      <c r="A1130" s="33" t="str">
        <f ca="1">IF(C1130=Calculator!$H$27,"F",IF(Daily!D1130+Daily!H1130=0,IF(D1129+H1129&gt;0,"L",""),""))</f>
        <v/>
      </c>
      <c r="B1130" s="34">
        <v>1129</v>
      </c>
      <c r="C1130" s="19">
        <f t="shared" ca="1" si="69"/>
        <v>47059</v>
      </c>
      <c r="D1130" s="29">
        <f t="shared" ca="1" si="71"/>
        <v>187958.45392290119</v>
      </c>
      <c r="E1130" s="29">
        <f ca="1">IF(C1130&lt;Calculator!$D$26,0,IF(DAY($C1130)=1,IF(D1130-Calculator!$G$24&gt;0,Calculator!$G$24,D1130),0))</f>
        <v>0</v>
      </c>
      <c r="F1130" s="29">
        <f ca="1">IF(E1130&gt;0,D1130*Calculator!$G$22/12,0)</f>
        <v>0</v>
      </c>
      <c r="G1130" s="29">
        <f ca="1">IF(E1130&gt;0,(IFERROR(-PMT(Calculator!$G$22/12,Calculator!$G$23*12,Calculator!$G$20),0))-F1130,0)</f>
        <v>0</v>
      </c>
      <c r="H1130" s="29">
        <f t="shared" ca="1" si="72"/>
        <v>7446.6149110853985</v>
      </c>
      <c r="I1130" s="29">
        <f t="shared" ca="1" si="70"/>
        <v>1.326109504713838</v>
      </c>
      <c r="J1130" s="30">
        <f>Calculator!$G$40</f>
        <v>6.5000000000000002E-2</v>
      </c>
      <c r="K1130" s="29">
        <f ca="1">IF(C1130&gt;=Calculator!$G$27,IF(DAY($C1130)=1,Calculator!$G$34/2,IF(DAY($C1130)=15,Calculator!$G$34/2,0)),0)</f>
        <v>0</v>
      </c>
      <c r="L1130" s="29">
        <f ca="1">IF(DAY($C1130)=28,IF(H1130=0,0,Calculator!$G$35),0)</f>
        <v>0</v>
      </c>
      <c r="M1130" s="29">
        <f ca="1">IF(I1130&gt;0,IF(DAY($C1130)=1,SUM(INDIRECT("I"&amp;(ROW(C1129)-DAY(C1129))):I1129),0),0)</f>
        <v>0</v>
      </c>
      <c r="N1130" s="29">
        <f ca="1">IF(C1130&lt;Calculator!$G$27,0,IF(C1130=Calculator!$G$27,Calculator!$G$39,IF(H1130-K1130&lt;=0,IF(D1130&gt;Calculator!$G$39,IF(H1130-K1130+E1130+L1130+M1130+Calculator!$G$39&gt;Calculator!$G$39,Calculator!$G$39-(H1130+E1130+L1130+M1130-K1130),Calculator!$G$39),D1130),0)))</f>
        <v>0</v>
      </c>
    </row>
    <row r="1131" spans="1:14" ht="15.75" thickBot="1">
      <c r="A1131" s="33" t="str">
        <f ca="1">IF(C1131=Calculator!$H$27,"F",IF(Daily!D1131+Daily!H1131=0,IF(D1130+H1130&gt;0,"L",""),""))</f>
        <v/>
      </c>
      <c r="B1131" s="34">
        <v>1130</v>
      </c>
      <c r="C1131" s="19">
        <f t="shared" ca="1" si="69"/>
        <v>47060</v>
      </c>
      <c r="D1131" s="29">
        <f t="shared" ca="1" si="71"/>
        <v>187958.45392290119</v>
      </c>
      <c r="E1131" s="29">
        <f ca="1">IF(C1131&lt;Calculator!$D$26,0,IF(DAY($C1131)=1,IF(D1131-Calculator!$G$24&gt;0,Calculator!$G$24,D1131),0))</f>
        <v>0</v>
      </c>
      <c r="F1131" s="29">
        <f ca="1">IF(E1131&gt;0,D1131*Calculator!$G$22/12,0)</f>
        <v>0</v>
      </c>
      <c r="G1131" s="29">
        <f ca="1">IF(E1131&gt;0,(IFERROR(-PMT(Calculator!$G$22/12,Calculator!$G$23*12,Calculator!$G$20),0))-F1131,0)</f>
        <v>0</v>
      </c>
      <c r="H1131" s="29">
        <f t="shared" ca="1" si="72"/>
        <v>7446.6149110853985</v>
      </c>
      <c r="I1131" s="29">
        <f t="shared" ca="1" si="70"/>
        <v>1.326109504713838</v>
      </c>
      <c r="J1131" s="30">
        <f>Calculator!$G$40</f>
        <v>6.5000000000000002E-2</v>
      </c>
      <c r="K1131" s="29">
        <f ca="1">IF(C1131&gt;=Calculator!$G$27,IF(DAY($C1131)=1,Calculator!$G$34/2,IF(DAY($C1131)=15,Calculator!$G$34/2,0)),0)</f>
        <v>0</v>
      </c>
      <c r="L1131" s="29">
        <f ca="1">IF(DAY($C1131)=28,IF(H1131=0,0,Calculator!$G$35),0)</f>
        <v>0</v>
      </c>
      <c r="M1131" s="29">
        <f ca="1">IF(I1131&gt;0,IF(DAY($C1131)=1,SUM(INDIRECT("I"&amp;(ROW(C1130)-DAY(C1130))):I1130),0),0)</f>
        <v>0</v>
      </c>
      <c r="N1131" s="29">
        <f ca="1">IF(C1131&lt;Calculator!$G$27,0,IF(C1131=Calculator!$G$27,Calculator!$G$39,IF(H1131-K1131&lt;=0,IF(D1131&gt;Calculator!$G$39,IF(H1131-K1131+E1131+L1131+M1131+Calculator!$G$39&gt;Calculator!$G$39,Calculator!$G$39-(H1131+E1131+L1131+M1131-K1131),Calculator!$G$39),D1131),0)))</f>
        <v>0</v>
      </c>
    </row>
    <row r="1132" spans="1:14" ht="15.75" thickBot="1">
      <c r="A1132" s="33" t="str">
        <f ca="1">IF(C1132=Calculator!$H$27,"F",IF(Daily!D1132+Daily!H1132=0,IF(D1131+H1131&gt;0,"L",""),""))</f>
        <v/>
      </c>
      <c r="B1132" s="34">
        <v>1131</v>
      </c>
      <c r="C1132" s="19">
        <f t="shared" ca="1" si="69"/>
        <v>47061</v>
      </c>
      <c r="D1132" s="29">
        <f t="shared" ca="1" si="71"/>
        <v>187958.45392290119</v>
      </c>
      <c r="E1132" s="29">
        <f ca="1">IF(C1132&lt;Calculator!$D$26,0,IF(DAY($C1132)=1,IF(D1132-Calculator!$G$24&gt;0,Calculator!$G$24,D1132),0))</f>
        <v>0</v>
      </c>
      <c r="F1132" s="29">
        <f ca="1">IF(E1132&gt;0,D1132*Calculator!$G$22/12,0)</f>
        <v>0</v>
      </c>
      <c r="G1132" s="29">
        <f ca="1">IF(E1132&gt;0,(IFERROR(-PMT(Calculator!$G$22/12,Calculator!$G$23*12,Calculator!$G$20),0))-F1132,0)</f>
        <v>0</v>
      </c>
      <c r="H1132" s="29">
        <f t="shared" ca="1" si="72"/>
        <v>7446.6149110853985</v>
      </c>
      <c r="I1132" s="29">
        <f t="shared" ca="1" si="70"/>
        <v>1.326109504713838</v>
      </c>
      <c r="J1132" s="30">
        <f>Calculator!$G$40</f>
        <v>6.5000000000000002E-2</v>
      </c>
      <c r="K1132" s="29">
        <f ca="1">IF(C1132&gt;=Calculator!$G$27,IF(DAY($C1132)=1,Calculator!$G$34/2,IF(DAY($C1132)=15,Calculator!$G$34/2,0)),0)</f>
        <v>0</v>
      </c>
      <c r="L1132" s="29">
        <f ca="1">IF(DAY($C1132)=28,IF(H1132=0,0,Calculator!$G$35),0)</f>
        <v>0</v>
      </c>
      <c r="M1132" s="29">
        <f ca="1">IF(I1132&gt;0,IF(DAY($C1132)=1,SUM(INDIRECT("I"&amp;(ROW(C1131)-DAY(C1131))):I1131),0),0)</f>
        <v>0</v>
      </c>
      <c r="N1132" s="29">
        <f ca="1">IF(C1132&lt;Calculator!$G$27,0,IF(C1132=Calculator!$G$27,Calculator!$G$39,IF(H1132-K1132&lt;=0,IF(D1132&gt;Calculator!$G$39,IF(H1132-K1132+E1132+L1132+M1132+Calculator!$G$39&gt;Calculator!$G$39,Calculator!$G$39-(H1132+E1132+L1132+M1132-K1132),Calculator!$G$39),D1132),0)))</f>
        <v>0</v>
      </c>
    </row>
    <row r="1133" spans="1:14" ht="15.75" thickBot="1">
      <c r="A1133" s="33" t="str">
        <f ca="1">IF(C1133=Calculator!$H$27,"F",IF(Daily!D1133+Daily!H1133=0,IF(D1132+H1132&gt;0,"L",""),""))</f>
        <v/>
      </c>
      <c r="B1133" s="34">
        <v>1132</v>
      </c>
      <c r="C1133" s="19">
        <f t="shared" ca="1" si="69"/>
        <v>47062</v>
      </c>
      <c r="D1133" s="29">
        <f t="shared" ca="1" si="71"/>
        <v>187958.45392290119</v>
      </c>
      <c r="E1133" s="29">
        <f ca="1">IF(C1133&lt;Calculator!$D$26,0,IF(DAY($C1133)=1,IF(D1133-Calculator!$G$24&gt;0,Calculator!$G$24,D1133),0))</f>
        <v>0</v>
      </c>
      <c r="F1133" s="29">
        <f ca="1">IF(E1133&gt;0,D1133*Calculator!$G$22/12,0)</f>
        <v>0</v>
      </c>
      <c r="G1133" s="29">
        <f ca="1">IF(E1133&gt;0,(IFERROR(-PMT(Calculator!$G$22/12,Calculator!$G$23*12,Calculator!$G$20),0))-F1133,0)</f>
        <v>0</v>
      </c>
      <c r="H1133" s="29">
        <f t="shared" ca="1" si="72"/>
        <v>7446.6149110853985</v>
      </c>
      <c r="I1133" s="29">
        <f t="shared" ca="1" si="70"/>
        <v>1.326109504713838</v>
      </c>
      <c r="J1133" s="30">
        <f>Calculator!$G$40</f>
        <v>6.5000000000000002E-2</v>
      </c>
      <c r="K1133" s="29">
        <f ca="1">IF(C1133&gt;=Calculator!$G$27,IF(DAY($C1133)=1,Calculator!$G$34/2,IF(DAY($C1133)=15,Calculator!$G$34/2,0)),0)</f>
        <v>0</v>
      </c>
      <c r="L1133" s="29">
        <f ca="1">IF(DAY($C1133)=28,IF(H1133=0,0,Calculator!$G$35),0)</f>
        <v>0</v>
      </c>
      <c r="M1133" s="29">
        <f ca="1">IF(I1133&gt;0,IF(DAY($C1133)=1,SUM(INDIRECT("I"&amp;(ROW(C1132)-DAY(C1132))):I1132),0),0)</f>
        <v>0</v>
      </c>
      <c r="N1133" s="29">
        <f ca="1">IF(C1133&lt;Calculator!$G$27,0,IF(C1133=Calculator!$G$27,Calculator!$G$39,IF(H1133-K1133&lt;=0,IF(D1133&gt;Calculator!$G$39,IF(H1133-K1133+E1133+L1133+M1133+Calculator!$G$39&gt;Calculator!$G$39,Calculator!$G$39-(H1133+E1133+L1133+M1133-K1133),Calculator!$G$39),D1133),0)))</f>
        <v>0</v>
      </c>
    </row>
    <row r="1134" spans="1:14" ht="15.75" thickBot="1">
      <c r="A1134" s="33" t="str">
        <f ca="1">IF(C1134=Calculator!$H$27,"F",IF(Daily!D1134+Daily!H1134=0,IF(D1133+H1133&gt;0,"L",""),""))</f>
        <v/>
      </c>
      <c r="B1134" s="34">
        <v>1133</v>
      </c>
      <c r="C1134" s="19">
        <f t="shared" ca="1" si="69"/>
        <v>47063</v>
      </c>
      <c r="D1134" s="29">
        <f t="shared" ca="1" si="71"/>
        <v>187958.45392290119</v>
      </c>
      <c r="E1134" s="29">
        <f ca="1">IF(C1134&lt;Calculator!$D$26,0,IF(DAY($C1134)=1,IF(D1134-Calculator!$G$24&gt;0,Calculator!$G$24,D1134),0))</f>
        <v>0</v>
      </c>
      <c r="F1134" s="29">
        <f ca="1">IF(E1134&gt;0,D1134*Calculator!$G$22/12,0)</f>
        <v>0</v>
      </c>
      <c r="G1134" s="29">
        <f ca="1">IF(E1134&gt;0,(IFERROR(-PMT(Calculator!$G$22/12,Calculator!$G$23*12,Calculator!$G$20),0))-F1134,0)</f>
        <v>0</v>
      </c>
      <c r="H1134" s="29">
        <f t="shared" ca="1" si="72"/>
        <v>7446.6149110853985</v>
      </c>
      <c r="I1134" s="29">
        <f t="shared" ca="1" si="70"/>
        <v>1.326109504713838</v>
      </c>
      <c r="J1134" s="30">
        <f>Calculator!$G$40</f>
        <v>6.5000000000000002E-2</v>
      </c>
      <c r="K1134" s="29">
        <f ca="1">IF(C1134&gt;=Calculator!$G$27,IF(DAY($C1134)=1,Calculator!$G$34/2,IF(DAY($C1134)=15,Calculator!$G$34/2,0)),0)</f>
        <v>0</v>
      </c>
      <c r="L1134" s="29">
        <f ca="1">IF(DAY($C1134)=28,IF(H1134=0,0,Calculator!$G$35),0)</f>
        <v>0</v>
      </c>
      <c r="M1134" s="29">
        <f ca="1">IF(I1134&gt;0,IF(DAY($C1134)=1,SUM(INDIRECT("I"&amp;(ROW(C1133)-DAY(C1133))):I1133),0),0)</f>
        <v>0</v>
      </c>
      <c r="N1134" s="29">
        <f ca="1">IF(C1134&lt;Calculator!$G$27,0,IF(C1134=Calculator!$G$27,Calculator!$G$39,IF(H1134-K1134&lt;=0,IF(D1134&gt;Calculator!$G$39,IF(H1134-K1134+E1134+L1134+M1134+Calculator!$G$39&gt;Calculator!$G$39,Calculator!$G$39-(H1134+E1134+L1134+M1134-K1134),Calculator!$G$39),D1134),0)))</f>
        <v>0</v>
      </c>
    </row>
    <row r="1135" spans="1:14" ht="15.75" thickBot="1">
      <c r="A1135" s="33" t="str">
        <f ca="1">IF(C1135=Calculator!$H$27,"F",IF(Daily!D1135+Daily!H1135=0,IF(D1134+H1134&gt;0,"L",""),""))</f>
        <v/>
      </c>
      <c r="B1135" s="34">
        <v>1134</v>
      </c>
      <c r="C1135" s="19">
        <f t="shared" ca="1" si="69"/>
        <v>47064</v>
      </c>
      <c r="D1135" s="29">
        <f t="shared" ca="1" si="71"/>
        <v>187958.45392290119</v>
      </c>
      <c r="E1135" s="29">
        <f ca="1">IF(C1135&lt;Calculator!$D$26,0,IF(DAY($C1135)=1,IF(D1135-Calculator!$G$24&gt;0,Calculator!$G$24,D1135),0))</f>
        <v>0</v>
      </c>
      <c r="F1135" s="29">
        <f ca="1">IF(E1135&gt;0,D1135*Calculator!$G$22/12,0)</f>
        <v>0</v>
      </c>
      <c r="G1135" s="29">
        <f ca="1">IF(E1135&gt;0,(IFERROR(-PMT(Calculator!$G$22/12,Calculator!$G$23*12,Calculator!$G$20),0))-F1135,0)</f>
        <v>0</v>
      </c>
      <c r="H1135" s="29">
        <f t="shared" ca="1" si="72"/>
        <v>7446.6149110853985</v>
      </c>
      <c r="I1135" s="29">
        <f t="shared" ca="1" si="70"/>
        <v>1.326109504713838</v>
      </c>
      <c r="J1135" s="30">
        <f>Calculator!$G$40</f>
        <v>6.5000000000000002E-2</v>
      </c>
      <c r="K1135" s="29">
        <f ca="1">IF(C1135&gt;=Calculator!$G$27,IF(DAY($C1135)=1,Calculator!$G$34/2,IF(DAY($C1135)=15,Calculator!$G$34/2,0)),0)</f>
        <v>0</v>
      </c>
      <c r="L1135" s="29">
        <f ca="1">IF(DAY($C1135)=28,IF(H1135=0,0,Calculator!$G$35),0)</f>
        <v>0</v>
      </c>
      <c r="M1135" s="29">
        <f ca="1">IF(I1135&gt;0,IF(DAY($C1135)=1,SUM(INDIRECT("I"&amp;(ROW(C1134)-DAY(C1134))):I1134),0),0)</f>
        <v>0</v>
      </c>
      <c r="N1135" s="29">
        <f ca="1">IF(C1135&lt;Calculator!$G$27,0,IF(C1135=Calculator!$G$27,Calculator!$G$39,IF(H1135-K1135&lt;=0,IF(D1135&gt;Calculator!$G$39,IF(H1135-K1135+E1135+L1135+M1135+Calculator!$G$39&gt;Calculator!$G$39,Calculator!$G$39-(H1135+E1135+L1135+M1135-K1135),Calculator!$G$39),D1135),0)))</f>
        <v>0</v>
      </c>
    </row>
    <row r="1136" spans="1:14" ht="15.75" thickBot="1">
      <c r="A1136" s="33" t="str">
        <f ca="1">IF(C1136=Calculator!$H$27,"F",IF(Daily!D1136+Daily!H1136=0,IF(D1135+H1135&gt;0,"L",""),""))</f>
        <v/>
      </c>
      <c r="B1136" s="34">
        <v>1135</v>
      </c>
      <c r="C1136" s="19">
        <f t="shared" ca="1" si="69"/>
        <v>47065</v>
      </c>
      <c r="D1136" s="29">
        <f t="shared" ca="1" si="71"/>
        <v>187958.45392290119</v>
      </c>
      <c r="E1136" s="29">
        <f ca="1">IF(C1136&lt;Calculator!$D$26,0,IF(DAY($C1136)=1,IF(D1136-Calculator!$G$24&gt;0,Calculator!$G$24,D1136),0))</f>
        <v>0</v>
      </c>
      <c r="F1136" s="29">
        <f ca="1">IF(E1136&gt;0,D1136*Calculator!$G$22/12,0)</f>
        <v>0</v>
      </c>
      <c r="G1136" s="29">
        <f ca="1">IF(E1136&gt;0,(IFERROR(-PMT(Calculator!$G$22/12,Calculator!$G$23*12,Calculator!$G$20),0))-F1136,0)</f>
        <v>0</v>
      </c>
      <c r="H1136" s="29">
        <f t="shared" ca="1" si="72"/>
        <v>7446.6149110853985</v>
      </c>
      <c r="I1136" s="29">
        <f t="shared" ca="1" si="70"/>
        <v>1.326109504713838</v>
      </c>
      <c r="J1136" s="30">
        <f>Calculator!$G$40</f>
        <v>6.5000000000000002E-2</v>
      </c>
      <c r="K1136" s="29">
        <f ca="1">IF(C1136&gt;=Calculator!$G$27,IF(DAY($C1136)=1,Calculator!$G$34/2,IF(DAY($C1136)=15,Calculator!$G$34/2,0)),0)</f>
        <v>0</v>
      </c>
      <c r="L1136" s="29">
        <f ca="1">IF(DAY($C1136)=28,IF(H1136=0,0,Calculator!$G$35),0)</f>
        <v>0</v>
      </c>
      <c r="M1136" s="29">
        <f ca="1">IF(I1136&gt;0,IF(DAY($C1136)=1,SUM(INDIRECT("I"&amp;(ROW(C1135)-DAY(C1135))):I1135),0),0)</f>
        <v>0</v>
      </c>
      <c r="N1136" s="29">
        <f ca="1">IF(C1136&lt;Calculator!$G$27,0,IF(C1136=Calculator!$G$27,Calculator!$G$39,IF(H1136-K1136&lt;=0,IF(D1136&gt;Calculator!$G$39,IF(H1136-K1136+E1136+L1136+M1136+Calculator!$G$39&gt;Calculator!$G$39,Calculator!$G$39-(H1136+E1136+L1136+M1136-K1136),Calculator!$G$39),D1136),0)))</f>
        <v>0</v>
      </c>
    </row>
    <row r="1137" spans="1:14" ht="15.75" thickBot="1">
      <c r="A1137" s="33" t="str">
        <f ca="1">IF(C1137=Calculator!$H$27,"F",IF(Daily!D1137+Daily!H1137=0,IF(D1136+H1136&gt;0,"L",""),""))</f>
        <v/>
      </c>
      <c r="B1137" s="34">
        <v>1136</v>
      </c>
      <c r="C1137" s="19">
        <f t="shared" ca="1" si="69"/>
        <v>47066</v>
      </c>
      <c r="D1137" s="29">
        <f t="shared" ca="1" si="71"/>
        <v>187958.45392290119</v>
      </c>
      <c r="E1137" s="29">
        <f ca="1">IF(C1137&lt;Calculator!$D$26,0,IF(DAY($C1137)=1,IF(D1137-Calculator!$G$24&gt;0,Calculator!$G$24,D1137),0))</f>
        <v>0</v>
      </c>
      <c r="F1137" s="29">
        <f ca="1">IF(E1137&gt;0,D1137*Calculator!$G$22/12,0)</f>
        <v>0</v>
      </c>
      <c r="G1137" s="29">
        <f ca="1">IF(E1137&gt;0,(IFERROR(-PMT(Calculator!$G$22/12,Calculator!$G$23*12,Calculator!$G$20),0))-F1137,0)</f>
        <v>0</v>
      </c>
      <c r="H1137" s="29">
        <f t="shared" ca="1" si="72"/>
        <v>7446.6149110853985</v>
      </c>
      <c r="I1137" s="29">
        <f t="shared" ca="1" si="70"/>
        <v>1.326109504713838</v>
      </c>
      <c r="J1137" s="30">
        <f>Calculator!$G$40</f>
        <v>6.5000000000000002E-2</v>
      </c>
      <c r="K1137" s="29">
        <f ca="1">IF(C1137&gt;=Calculator!$G$27,IF(DAY($C1137)=1,Calculator!$G$34/2,IF(DAY($C1137)=15,Calculator!$G$34/2,0)),0)</f>
        <v>0</v>
      </c>
      <c r="L1137" s="29">
        <f ca="1">IF(DAY($C1137)=28,IF(H1137=0,0,Calculator!$G$35),0)</f>
        <v>0</v>
      </c>
      <c r="M1137" s="29">
        <f ca="1">IF(I1137&gt;0,IF(DAY($C1137)=1,SUM(INDIRECT("I"&amp;(ROW(C1136)-DAY(C1136))):I1136),0),0)</f>
        <v>0</v>
      </c>
      <c r="N1137" s="29">
        <f ca="1">IF(C1137&lt;Calculator!$G$27,0,IF(C1137=Calculator!$G$27,Calculator!$G$39,IF(H1137-K1137&lt;=0,IF(D1137&gt;Calculator!$G$39,IF(H1137-K1137+E1137+L1137+M1137+Calculator!$G$39&gt;Calculator!$G$39,Calculator!$G$39-(H1137+E1137+L1137+M1137-K1137),Calculator!$G$39),D1137),0)))</f>
        <v>0</v>
      </c>
    </row>
    <row r="1138" spans="1:14" ht="15.75" thickBot="1">
      <c r="A1138" s="33" t="str">
        <f ca="1">IF(C1138=Calculator!$H$27,"F",IF(Daily!D1138+Daily!H1138=0,IF(D1137+H1137&gt;0,"L",""),""))</f>
        <v/>
      </c>
      <c r="B1138" s="34">
        <v>1137</v>
      </c>
      <c r="C1138" s="19">
        <f t="shared" ca="1" si="69"/>
        <v>47067</v>
      </c>
      <c r="D1138" s="29">
        <f t="shared" ca="1" si="71"/>
        <v>187958.45392290119</v>
      </c>
      <c r="E1138" s="29">
        <f ca="1">IF(C1138&lt;Calculator!$D$26,0,IF(DAY($C1138)=1,IF(D1138-Calculator!$G$24&gt;0,Calculator!$G$24,D1138),0))</f>
        <v>0</v>
      </c>
      <c r="F1138" s="29">
        <f ca="1">IF(E1138&gt;0,D1138*Calculator!$G$22/12,0)</f>
        <v>0</v>
      </c>
      <c r="G1138" s="29">
        <f ca="1">IF(E1138&gt;0,(IFERROR(-PMT(Calculator!$G$22/12,Calculator!$G$23*12,Calculator!$G$20),0))-F1138,0)</f>
        <v>0</v>
      </c>
      <c r="H1138" s="29">
        <f t="shared" ca="1" si="72"/>
        <v>7446.6149110853985</v>
      </c>
      <c r="I1138" s="29">
        <f t="shared" ca="1" si="70"/>
        <v>1.326109504713838</v>
      </c>
      <c r="J1138" s="30">
        <f>Calculator!$G$40</f>
        <v>6.5000000000000002E-2</v>
      </c>
      <c r="K1138" s="29">
        <f ca="1">IF(C1138&gt;=Calculator!$G$27,IF(DAY($C1138)=1,Calculator!$G$34/2,IF(DAY($C1138)=15,Calculator!$G$34/2,0)),0)</f>
        <v>0</v>
      </c>
      <c r="L1138" s="29">
        <f ca="1">IF(DAY($C1138)=28,IF(H1138=0,0,Calculator!$G$35),0)</f>
        <v>0</v>
      </c>
      <c r="M1138" s="29">
        <f ca="1">IF(I1138&gt;0,IF(DAY($C1138)=1,SUM(INDIRECT("I"&amp;(ROW(C1137)-DAY(C1137))):I1137),0),0)</f>
        <v>0</v>
      </c>
      <c r="N1138" s="29">
        <f ca="1">IF(C1138&lt;Calculator!$G$27,0,IF(C1138=Calculator!$G$27,Calculator!$G$39,IF(H1138-K1138&lt;=0,IF(D1138&gt;Calculator!$G$39,IF(H1138-K1138+E1138+L1138+M1138+Calculator!$G$39&gt;Calculator!$G$39,Calculator!$G$39-(H1138+E1138+L1138+M1138-K1138),Calculator!$G$39),D1138),0)))</f>
        <v>0</v>
      </c>
    </row>
    <row r="1139" spans="1:14" ht="15.75" thickBot="1">
      <c r="A1139" s="33" t="str">
        <f ca="1">IF(C1139=Calculator!$H$27,"F",IF(Daily!D1139+Daily!H1139=0,IF(D1138+H1138&gt;0,"L",""),""))</f>
        <v/>
      </c>
      <c r="B1139" s="34">
        <v>1138</v>
      </c>
      <c r="C1139" s="19">
        <f t="shared" ca="1" si="69"/>
        <v>47068</v>
      </c>
      <c r="D1139" s="29">
        <f t="shared" ca="1" si="71"/>
        <v>187958.45392290119</v>
      </c>
      <c r="E1139" s="29">
        <f ca="1">IF(C1139&lt;Calculator!$D$26,0,IF(DAY($C1139)=1,IF(D1139-Calculator!$G$24&gt;0,Calculator!$G$24,D1139),0))</f>
        <v>0</v>
      </c>
      <c r="F1139" s="29">
        <f ca="1">IF(E1139&gt;0,D1139*Calculator!$G$22/12,0)</f>
        <v>0</v>
      </c>
      <c r="G1139" s="29">
        <f ca="1">IF(E1139&gt;0,(IFERROR(-PMT(Calculator!$G$22/12,Calculator!$G$23*12,Calculator!$G$20),0))-F1139,0)</f>
        <v>0</v>
      </c>
      <c r="H1139" s="29">
        <f t="shared" ca="1" si="72"/>
        <v>7446.6149110853985</v>
      </c>
      <c r="I1139" s="29">
        <f t="shared" ca="1" si="70"/>
        <v>1.326109504713838</v>
      </c>
      <c r="J1139" s="30">
        <f>Calculator!$G$40</f>
        <v>6.5000000000000002E-2</v>
      </c>
      <c r="K1139" s="29">
        <f ca="1">IF(C1139&gt;=Calculator!$G$27,IF(DAY($C1139)=1,Calculator!$G$34/2,IF(DAY($C1139)=15,Calculator!$G$34/2,0)),0)</f>
        <v>0</v>
      </c>
      <c r="L1139" s="29">
        <f ca="1">IF(DAY($C1139)=28,IF(H1139=0,0,Calculator!$G$35),0)</f>
        <v>0</v>
      </c>
      <c r="M1139" s="29">
        <f ca="1">IF(I1139&gt;0,IF(DAY($C1139)=1,SUM(INDIRECT("I"&amp;(ROW(C1138)-DAY(C1138))):I1138),0),0)</f>
        <v>0</v>
      </c>
      <c r="N1139" s="29">
        <f ca="1">IF(C1139&lt;Calculator!$G$27,0,IF(C1139=Calculator!$G$27,Calculator!$G$39,IF(H1139-K1139&lt;=0,IF(D1139&gt;Calculator!$G$39,IF(H1139-K1139+E1139+L1139+M1139+Calculator!$G$39&gt;Calculator!$G$39,Calculator!$G$39-(H1139+E1139+L1139+M1139-K1139),Calculator!$G$39),D1139),0)))</f>
        <v>0</v>
      </c>
    </row>
    <row r="1140" spans="1:14" ht="15.75" thickBot="1">
      <c r="A1140" s="33" t="str">
        <f ca="1">IF(C1140=Calculator!$H$27,"F",IF(Daily!D1140+Daily!H1140=0,IF(D1139+H1139&gt;0,"L",""),""))</f>
        <v/>
      </c>
      <c r="B1140" s="34">
        <v>1139</v>
      </c>
      <c r="C1140" s="19">
        <f t="shared" ca="1" si="69"/>
        <v>47069</v>
      </c>
      <c r="D1140" s="29">
        <f t="shared" ca="1" si="71"/>
        <v>187958.45392290119</v>
      </c>
      <c r="E1140" s="29">
        <f ca="1">IF(C1140&lt;Calculator!$D$26,0,IF(DAY($C1140)=1,IF(D1140-Calculator!$G$24&gt;0,Calculator!$G$24,D1140),0))</f>
        <v>0</v>
      </c>
      <c r="F1140" s="29">
        <f ca="1">IF(E1140&gt;0,D1140*Calculator!$G$22/12,0)</f>
        <v>0</v>
      </c>
      <c r="G1140" s="29">
        <f ca="1">IF(E1140&gt;0,(IFERROR(-PMT(Calculator!$G$22/12,Calculator!$G$23*12,Calculator!$G$20),0))-F1140,0)</f>
        <v>0</v>
      </c>
      <c r="H1140" s="29">
        <f t="shared" ca="1" si="72"/>
        <v>7446.6149110853985</v>
      </c>
      <c r="I1140" s="29">
        <f t="shared" ca="1" si="70"/>
        <v>1.326109504713838</v>
      </c>
      <c r="J1140" s="30">
        <f>Calculator!$G$40</f>
        <v>6.5000000000000002E-2</v>
      </c>
      <c r="K1140" s="29">
        <f ca="1">IF(C1140&gt;=Calculator!$G$27,IF(DAY($C1140)=1,Calculator!$G$34/2,IF(DAY($C1140)=15,Calculator!$G$34/2,0)),0)</f>
        <v>0</v>
      </c>
      <c r="L1140" s="29">
        <f ca="1">IF(DAY($C1140)=28,IF(H1140=0,0,Calculator!$G$35),0)</f>
        <v>0</v>
      </c>
      <c r="M1140" s="29">
        <f ca="1">IF(I1140&gt;0,IF(DAY($C1140)=1,SUM(INDIRECT("I"&amp;(ROW(C1139)-DAY(C1139))):I1139),0),0)</f>
        <v>0</v>
      </c>
      <c r="N1140" s="29">
        <f ca="1">IF(C1140&lt;Calculator!$G$27,0,IF(C1140=Calculator!$G$27,Calculator!$G$39,IF(H1140-K1140&lt;=0,IF(D1140&gt;Calculator!$G$39,IF(H1140-K1140+E1140+L1140+M1140+Calculator!$G$39&gt;Calculator!$G$39,Calculator!$G$39-(H1140+E1140+L1140+M1140-K1140),Calculator!$G$39),D1140),0)))</f>
        <v>0</v>
      </c>
    </row>
    <row r="1141" spans="1:14" ht="15.75" thickBot="1">
      <c r="A1141" s="33" t="str">
        <f ca="1">IF(C1141=Calculator!$H$27,"F",IF(Daily!D1141+Daily!H1141=0,IF(D1140+H1140&gt;0,"L",""),""))</f>
        <v/>
      </c>
      <c r="B1141" s="34">
        <v>1140</v>
      </c>
      <c r="C1141" s="19">
        <f t="shared" ca="1" si="69"/>
        <v>47070</v>
      </c>
      <c r="D1141" s="29">
        <f t="shared" ca="1" si="71"/>
        <v>187958.45392290119</v>
      </c>
      <c r="E1141" s="29">
        <f ca="1">IF(C1141&lt;Calculator!$D$26,0,IF(DAY($C1141)=1,IF(D1141-Calculator!$G$24&gt;0,Calculator!$G$24,D1141),0))</f>
        <v>0</v>
      </c>
      <c r="F1141" s="29">
        <f ca="1">IF(E1141&gt;0,D1141*Calculator!$G$22/12,0)</f>
        <v>0</v>
      </c>
      <c r="G1141" s="29">
        <f ca="1">IF(E1141&gt;0,(IFERROR(-PMT(Calculator!$G$22/12,Calculator!$G$23*12,Calculator!$G$20),0))-F1141,0)</f>
        <v>0</v>
      </c>
      <c r="H1141" s="29">
        <f t="shared" ca="1" si="72"/>
        <v>7446.6149110853985</v>
      </c>
      <c r="I1141" s="29">
        <f t="shared" ca="1" si="70"/>
        <v>1.326109504713838</v>
      </c>
      <c r="J1141" s="30">
        <f>Calculator!$G$40</f>
        <v>6.5000000000000002E-2</v>
      </c>
      <c r="K1141" s="29">
        <f ca="1">IF(C1141&gt;=Calculator!$G$27,IF(DAY($C1141)=1,Calculator!$G$34/2,IF(DAY($C1141)=15,Calculator!$G$34/2,0)),0)</f>
        <v>0</v>
      </c>
      <c r="L1141" s="29">
        <f ca="1">IF(DAY($C1141)=28,IF(H1141=0,0,Calculator!$G$35),0)</f>
        <v>0</v>
      </c>
      <c r="M1141" s="29">
        <f ca="1">IF(I1141&gt;0,IF(DAY($C1141)=1,SUM(INDIRECT("I"&amp;(ROW(C1140)-DAY(C1140))):I1140),0),0)</f>
        <v>0</v>
      </c>
      <c r="N1141" s="29">
        <f ca="1">IF(C1141&lt;Calculator!$G$27,0,IF(C1141=Calculator!$G$27,Calculator!$G$39,IF(H1141-K1141&lt;=0,IF(D1141&gt;Calculator!$G$39,IF(H1141-K1141+E1141+L1141+M1141+Calculator!$G$39&gt;Calculator!$G$39,Calculator!$G$39-(H1141+E1141+L1141+M1141-K1141),Calculator!$G$39),D1141),0)))</f>
        <v>0</v>
      </c>
    </row>
    <row r="1142" spans="1:14" ht="15.75" thickBot="1">
      <c r="A1142" s="33" t="str">
        <f ca="1">IF(C1142=Calculator!$H$27,"F",IF(Daily!D1142+Daily!H1142=0,IF(D1141+H1141&gt;0,"L",""),""))</f>
        <v/>
      </c>
      <c r="B1142" s="34">
        <v>1141</v>
      </c>
      <c r="C1142" s="19">
        <f t="shared" ca="1" si="69"/>
        <v>47071</v>
      </c>
      <c r="D1142" s="29">
        <f t="shared" ca="1" si="71"/>
        <v>187958.45392290119</v>
      </c>
      <c r="E1142" s="29">
        <f ca="1">IF(C1142&lt;Calculator!$D$26,0,IF(DAY($C1142)=1,IF(D1142-Calculator!$G$24&gt;0,Calculator!$G$24,D1142),0))</f>
        <v>0</v>
      </c>
      <c r="F1142" s="29">
        <f ca="1">IF(E1142&gt;0,D1142*Calculator!$G$22/12,0)</f>
        <v>0</v>
      </c>
      <c r="G1142" s="29">
        <f ca="1">IF(E1142&gt;0,(IFERROR(-PMT(Calculator!$G$22/12,Calculator!$G$23*12,Calculator!$G$20),0))-F1142,0)</f>
        <v>0</v>
      </c>
      <c r="H1142" s="29">
        <f t="shared" ca="1" si="72"/>
        <v>7446.6149110853985</v>
      </c>
      <c r="I1142" s="29">
        <f t="shared" ca="1" si="70"/>
        <v>1.326109504713838</v>
      </c>
      <c r="J1142" s="30">
        <f>Calculator!$G$40</f>
        <v>6.5000000000000002E-2</v>
      </c>
      <c r="K1142" s="29">
        <f ca="1">IF(C1142&gt;=Calculator!$G$27,IF(DAY($C1142)=1,Calculator!$G$34/2,IF(DAY($C1142)=15,Calculator!$G$34/2,0)),0)</f>
        <v>0</v>
      </c>
      <c r="L1142" s="29">
        <f ca="1">IF(DAY($C1142)=28,IF(H1142=0,0,Calculator!$G$35),0)</f>
        <v>0</v>
      </c>
      <c r="M1142" s="29">
        <f ca="1">IF(I1142&gt;0,IF(DAY($C1142)=1,SUM(INDIRECT("I"&amp;(ROW(C1141)-DAY(C1141))):I1141),0),0)</f>
        <v>0</v>
      </c>
      <c r="N1142" s="29">
        <f ca="1">IF(C1142&lt;Calculator!$G$27,0,IF(C1142=Calculator!$G$27,Calculator!$G$39,IF(H1142-K1142&lt;=0,IF(D1142&gt;Calculator!$G$39,IF(H1142-K1142+E1142+L1142+M1142+Calculator!$G$39&gt;Calculator!$G$39,Calculator!$G$39-(H1142+E1142+L1142+M1142-K1142),Calculator!$G$39),D1142),0)))</f>
        <v>0</v>
      </c>
    </row>
    <row r="1143" spans="1:14" ht="15.75" thickBot="1">
      <c r="A1143" s="33" t="str">
        <f ca="1">IF(C1143=Calculator!$H$27,"F",IF(Daily!D1143+Daily!H1143=0,IF(D1142+H1142&gt;0,"L",""),""))</f>
        <v/>
      </c>
      <c r="B1143" s="34">
        <v>1142</v>
      </c>
      <c r="C1143" s="19">
        <f t="shared" ca="1" si="69"/>
        <v>47072</v>
      </c>
      <c r="D1143" s="29">
        <f t="shared" ca="1" si="71"/>
        <v>187958.45392290119</v>
      </c>
      <c r="E1143" s="29">
        <f ca="1">IF(C1143&lt;Calculator!$D$26,0,IF(DAY($C1143)=1,IF(D1143-Calculator!$G$24&gt;0,Calculator!$G$24,D1143),0))</f>
        <v>0</v>
      </c>
      <c r="F1143" s="29">
        <f ca="1">IF(E1143&gt;0,D1143*Calculator!$G$22/12,0)</f>
        <v>0</v>
      </c>
      <c r="G1143" s="29">
        <f ca="1">IF(E1143&gt;0,(IFERROR(-PMT(Calculator!$G$22/12,Calculator!$G$23*12,Calculator!$G$20),0))-F1143,0)</f>
        <v>0</v>
      </c>
      <c r="H1143" s="29">
        <f t="shared" ca="1" si="72"/>
        <v>7446.6149110853985</v>
      </c>
      <c r="I1143" s="29">
        <f t="shared" ca="1" si="70"/>
        <v>1.326109504713838</v>
      </c>
      <c r="J1143" s="30">
        <f>Calculator!$G$40</f>
        <v>6.5000000000000002E-2</v>
      </c>
      <c r="K1143" s="29">
        <f ca="1">IF(C1143&gt;=Calculator!$G$27,IF(DAY($C1143)=1,Calculator!$G$34/2,IF(DAY($C1143)=15,Calculator!$G$34/2,0)),0)</f>
        <v>4500</v>
      </c>
      <c r="L1143" s="29">
        <f ca="1">IF(DAY($C1143)=28,IF(H1143=0,0,Calculator!$G$35),0)</f>
        <v>0</v>
      </c>
      <c r="M1143" s="29">
        <f ca="1">IF(I1143&gt;0,IF(DAY($C1143)=1,SUM(INDIRECT("I"&amp;(ROW(C1142)-DAY(C1142))):I1142),0),0)</f>
        <v>0</v>
      </c>
      <c r="N1143" s="29">
        <f ca="1">IF(C1143&lt;Calculator!$G$27,0,IF(C1143=Calculator!$G$27,Calculator!$G$39,IF(H1143-K1143&lt;=0,IF(D1143&gt;Calculator!$G$39,IF(H1143-K1143+E1143+L1143+M1143+Calculator!$G$39&gt;Calculator!$G$39,Calculator!$G$39-(H1143+E1143+L1143+M1143-K1143),Calculator!$G$39),D1143),0)))</f>
        <v>0</v>
      </c>
    </row>
    <row r="1144" spans="1:14" ht="15.75" thickBot="1">
      <c r="A1144" s="33" t="str">
        <f ca="1">IF(C1144=Calculator!$H$27,"F",IF(Daily!D1144+Daily!H1144=0,IF(D1143+H1143&gt;0,"L",""),""))</f>
        <v/>
      </c>
      <c r="B1144" s="34">
        <v>1143</v>
      </c>
      <c r="C1144" s="19">
        <f t="shared" ca="1" si="69"/>
        <v>47073</v>
      </c>
      <c r="D1144" s="29">
        <f t="shared" ca="1" si="71"/>
        <v>187958.45392290119</v>
      </c>
      <c r="E1144" s="29">
        <f ca="1">IF(C1144&lt;Calculator!$D$26,0,IF(DAY($C1144)=1,IF(D1144-Calculator!$G$24&gt;0,Calculator!$G$24,D1144),0))</f>
        <v>0</v>
      </c>
      <c r="F1144" s="29">
        <f ca="1">IF(E1144&gt;0,D1144*Calculator!$G$22/12,0)</f>
        <v>0</v>
      </c>
      <c r="G1144" s="29">
        <f ca="1">IF(E1144&gt;0,(IFERROR(-PMT(Calculator!$G$22/12,Calculator!$G$23*12,Calculator!$G$20),0))-F1144,0)</f>
        <v>0</v>
      </c>
      <c r="H1144" s="29">
        <f t="shared" ca="1" si="72"/>
        <v>2946.6149110853985</v>
      </c>
      <c r="I1144" s="29">
        <f t="shared" ca="1" si="70"/>
        <v>0.52473964170013943</v>
      </c>
      <c r="J1144" s="30">
        <f>Calculator!$G$40</f>
        <v>6.5000000000000002E-2</v>
      </c>
      <c r="K1144" s="29">
        <f ca="1">IF(C1144&gt;=Calculator!$G$27,IF(DAY($C1144)=1,Calculator!$G$34/2,IF(DAY($C1144)=15,Calculator!$G$34/2,0)),0)</f>
        <v>0</v>
      </c>
      <c r="L1144" s="29">
        <f ca="1">IF(DAY($C1144)=28,IF(H1144=0,0,Calculator!$G$35),0)</f>
        <v>0</v>
      </c>
      <c r="M1144" s="29">
        <f ca="1">IF(I1144&gt;0,IF(DAY($C1144)=1,SUM(INDIRECT("I"&amp;(ROW(C1143)-DAY(C1143))):I1143),0),0)</f>
        <v>0</v>
      </c>
      <c r="N1144" s="29">
        <f ca="1">IF(C1144&lt;Calculator!$G$27,0,IF(C1144=Calculator!$G$27,Calculator!$G$39,IF(H1144-K1144&lt;=0,IF(D1144&gt;Calculator!$G$39,IF(H1144-K1144+E1144+L1144+M1144+Calculator!$G$39&gt;Calculator!$G$39,Calculator!$G$39-(H1144+E1144+L1144+M1144-K1144),Calculator!$G$39),D1144),0)))</f>
        <v>0</v>
      </c>
    </row>
    <row r="1145" spans="1:14" ht="15.75" thickBot="1">
      <c r="A1145" s="33" t="str">
        <f ca="1">IF(C1145=Calculator!$H$27,"F",IF(Daily!D1145+Daily!H1145=0,IF(D1144+H1144&gt;0,"L",""),""))</f>
        <v/>
      </c>
      <c r="B1145" s="34">
        <v>1144</v>
      </c>
      <c r="C1145" s="19">
        <f t="shared" ca="1" si="69"/>
        <v>47074</v>
      </c>
      <c r="D1145" s="29">
        <f t="shared" ca="1" si="71"/>
        <v>187958.45392290119</v>
      </c>
      <c r="E1145" s="29">
        <f ca="1">IF(C1145&lt;Calculator!$D$26,0,IF(DAY($C1145)=1,IF(D1145-Calculator!$G$24&gt;0,Calculator!$G$24,D1145),0))</f>
        <v>0</v>
      </c>
      <c r="F1145" s="29">
        <f ca="1">IF(E1145&gt;0,D1145*Calculator!$G$22/12,0)</f>
        <v>0</v>
      </c>
      <c r="G1145" s="29">
        <f ca="1">IF(E1145&gt;0,(IFERROR(-PMT(Calculator!$G$22/12,Calculator!$G$23*12,Calculator!$G$20),0))-F1145,0)</f>
        <v>0</v>
      </c>
      <c r="H1145" s="29">
        <f t="shared" ca="1" si="72"/>
        <v>2946.6149110853985</v>
      </c>
      <c r="I1145" s="29">
        <f t="shared" ca="1" si="70"/>
        <v>0.52473964170013943</v>
      </c>
      <c r="J1145" s="30">
        <f>Calculator!$G$40</f>
        <v>6.5000000000000002E-2</v>
      </c>
      <c r="K1145" s="29">
        <f ca="1">IF(C1145&gt;=Calculator!$G$27,IF(DAY($C1145)=1,Calculator!$G$34/2,IF(DAY($C1145)=15,Calculator!$G$34/2,0)),0)</f>
        <v>0</v>
      </c>
      <c r="L1145" s="29">
        <f ca="1">IF(DAY($C1145)=28,IF(H1145=0,0,Calculator!$G$35),0)</f>
        <v>0</v>
      </c>
      <c r="M1145" s="29">
        <f ca="1">IF(I1145&gt;0,IF(DAY($C1145)=1,SUM(INDIRECT("I"&amp;(ROW(C1144)-DAY(C1144))):I1144),0),0)</f>
        <v>0</v>
      </c>
      <c r="N1145" s="29">
        <f ca="1">IF(C1145&lt;Calculator!$G$27,0,IF(C1145=Calculator!$G$27,Calculator!$G$39,IF(H1145-K1145&lt;=0,IF(D1145&gt;Calculator!$G$39,IF(H1145-K1145+E1145+L1145+M1145+Calculator!$G$39&gt;Calculator!$G$39,Calculator!$G$39-(H1145+E1145+L1145+M1145-K1145),Calculator!$G$39),D1145),0)))</f>
        <v>0</v>
      </c>
    </row>
    <row r="1146" spans="1:14" ht="15.75" thickBot="1">
      <c r="A1146" s="33" t="str">
        <f ca="1">IF(C1146=Calculator!$H$27,"F",IF(Daily!D1146+Daily!H1146=0,IF(D1145+H1145&gt;0,"L",""),""))</f>
        <v/>
      </c>
      <c r="B1146" s="34">
        <v>1145</v>
      </c>
      <c r="C1146" s="19">
        <f t="shared" ca="1" si="69"/>
        <v>47075</v>
      </c>
      <c r="D1146" s="29">
        <f t="shared" ca="1" si="71"/>
        <v>187958.45392290119</v>
      </c>
      <c r="E1146" s="29">
        <f ca="1">IF(C1146&lt;Calculator!$D$26,0,IF(DAY($C1146)=1,IF(D1146-Calculator!$G$24&gt;0,Calculator!$G$24,D1146),0))</f>
        <v>0</v>
      </c>
      <c r="F1146" s="29">
        <f ca="1">IF(E1146&gt;0,D1146*Calculator!$G$22/12,0)</f>
        <v>0</v>
      </c>
      <c r="G1146" s="29">
        <f ca="1">IF(E1146&gt;0,(IFERROR(-PMT(Calculator!$G$22/12,Calculator!$G$23*12,Calculator!$G$20),0))-F1146,0)</f>
        <v>0</v>
      </c>
      <c r="H1146" s="29">
        <f t="shared" ca="1" si="72"/>
        <v>2946.6149110853985</v>
      </c>
      <c r="I1146" s="29">
        <f t="shared" ca="1" si="70"/>
        <v>0.52473964170013943</v>
      </c>
      <c r="J1146" s="30">
        <f>Calculator!$G$40</f>
        <v>6.5000000000000002E-2</v>
      </c>
      <c r="K1146" s="29">
        <f ca="1">IF(C1146&gt;=Calculator!$G$27,IF(DAY($C1146)=1,Calculator!$G$34/2,IF(DAY($C1146)=15,Calculator!$G$34/2,0)),0)</f>
        <v>0</v>
      </c>
      <c r="L1146" s="29">
        <f ca="1">IF(DAY($C1146)=28,IF(H1146=0,0,Calculator!$G$35),0)</f>
        <v>0</v>
      </c>
      <c r="M1146" s="29">
        <f ca="1">IF(I1146&gt;0,IF(DAY($C1146)=1,SUM(INDIRECT("I"&amp;(ROW(C1145)-DAY(C1145))):I1145),0),0)</f>
        <v>0</v>
      </c>
      <c r="N1146" s="29">
        <f ca="1">IF(C1146&lt;Calculator!$G$27,0,IF(C1146=Calculator!$G$27,Calculator!$G$39,IF(H1146-K1146&lt;=0,IF(D1146&gt;Calculator!$G$39,IF(H1146-K1146+E1146+L1146+M1146+Calculator!$G$39&gt;Calculator!$G$39,Calculator!$G$39-(H1146+E1146+L1146+M1146-K1146),Calculator!$G$39),D1146),0)))</f>
        <v>0</v>
      </c>
    </row>
    <row r="1147" spans="1:14" ht="15.75" thickBot="1">
      <c r="A1147" s="33" t="str">
        <f ca="1">IF(C1147=Calculator!$H$27,"F",IF(Daily!D1147+Daily!H1147=0,IF(D1146+H1146&gt;0,"L",""),""))</f>
        <v/>
      </c>
      <c r="B1147" s="34">
        <v>1146</v>
      </c>
      <c r="C1147" s="19">
        <f t="shared" ca="1" si="69"/>
        <v>47076</v>
      </c>
      <c r="D1147" s="29">
        <f t="shared" ca="1" si="71"/>
        <v>187958.45392290119</v>
      </c>
      <c r="E1147" s="29">
        <f ca="1">IF(C1147&lt;Calculator!$D$26,0,IF(DAY($C1147)=1,IF(D1147-Calculator!$G$24&gt;0,Calculator!$G$24,D1147),0))</f>
        <v>0</v>
      </c>
      <c r="F1147" s="29">
        <f ca="1">IF(E1147&gt;0,D1147*Calculator!$G$22/12,0)</f>
        <v>0</v>
      </c>
      <c r="G1147" s="29">
        <f ca="1">IF(E1147&gt;0,(IFERROR(-PMT(Calculator!$G$22/12,Calculator!$G$23*12,Calculator!$G$20),0))-F1147,0)</f>
        <v>0</v>
      </c>
      <c r="H1147" s="29">
        <f t="shared" ca="1" si="72"/>
        <v>2946.6149110853985</v>
      </c>
      <c r="I1147" s="29">
        <f t="shared" ca="1" si="70"/>
        <v>0.52473964170013943</v>
      </c>
      <c r="J1147" s="30">
        <f>Calculator!$G$40</f>
        <v>6.5000000000000002E-2</v>
      </c>
      <c r="K1147" s="29">
        <f ca="1">IF(C1147&gt;=Calculator!$G$27,IF(DAY($C1147)=1,Calculator!$G$34/2,IF(DAY($C1147)=15,Calculator!$G$34/2,0)),0)</f>
        <v>0</v>
      </c>
      <c r="L1147" s="29">
        <f ca="1">IF(DAY($C1147)=28,IF(H1147=0,0,Calculator!$G$35),0)</f>
        <v>0</v>
      </c>
      <c r="M1147" s="29">
        <f ca="1">IF(I1147&gt;0,IF(DAY($C1147)=1,SUM(INDIRECT("I"&amp;(ROW(C1146)-DAY(C1146))):I1146),0),0)</f>
        <v>0</v>
      </c>
      <c r="N1147" s="29">
        <f ca="1">IF(C1147&lt;Calculator!$G$27,0,IF(C1147=Calculator!$G$27,Calculator!$G$39,IF(H1147-K1147&lt;=0,IF(D1147&gt;Calculator!$G$39,IF(H1147-K1147+E1147+L1147+M1147+Calculator!$G$39&gt;Calculator!$G$39,Calculator!$G$39-(H1147+E1147+L1147+M1147-K1147),Calculator!$G$39),D1147),0)))</f>
        <v>0</v>
      </c>
    </row>
    <row r="1148" spans="1:14" ht="15.75" thickBot="1">
      <c r="A1148" s="33" t="str">
        <f ca="1">IF(C1148=Calculator!$H$27,"F",IF(Daily!D1148+Daily!H1148=0,IF(D1147+H1147&gt;0,"L",""),""))</f>
        <v/>
      </c>
      <c r="B1148" s="34">
        <v>1147</v>
      </c>
      <c r="C1148" s="19">
        <f t="shared" ca="1" si="69"/>
        <v>47077</v>
      </c>
      <c r="D1148" s="29">
        <f t="shared" ca="1" si="71"/>
        <v>187958.45392290119</v>
      </c>
      <c r="E1148" s="29">
        <f ca="1">IF(C1148&lt;Calculator!$D$26,0,IF(DAY($C1148)=1,IF(D1148-Calculator!$G$24&gt;0,Calculator!$G$24,D1148),0))</f>
        <v>0</v>
      </c>
      <c r="F1148" s="29">
        <f ca="1">IF(E1148&gt;0,D1148*Calculator!$G$22/12,0)</f>
        <v>0</v>
      </c>
      <c r="G1148" s="29">
        <f ca="1">IF(E1148&gt;0,(IFERROR(-PMT(Calculator!$G$22/12,Calculator!$G$23*12,Calculator!$G$20),0))-F1148,0)</f>
        <v>0</v>
      </c>
      <c r="H1148" s="29">
        <f t="shared" ca="1" si="72"/>
        <v>2946.6149110853985</v>
      </c>
      <c r="I1148" s="29">
        <f t="shared" ca="1" si="70"/>
        <v>0.52473964170013943</v>
      </c>
      <c r="J1148" s="30">
        <f>Calculator!$G$40</f>
        <v>6.5000000000000002E-2</v>
      </c>
      <c r="K1148" s="29">
        <f ca="1">IF(C1148&gt;=Calculator!$G$27,IF(DAY($C1148)=1,Calculator!$G$34/2,IF(DAY($C1148)=15,Calculator!$G$34/2,0)),0)</f>
        <v>0</v>
      </c>
      <c r="L1148" s="29">
        <f ca="1">IF(DAY($C1148)=28,IF(H1148=0,0,Calculator!$G$35),0)</f>
        <v>0</v>
      </c>
      <c r="M1148" s="29">
        <f ca="1">IF(I1148&gt;0,IF(DAY($C1148)=1,SUM(INDIRECT("I"&amp;(ROW(C1147)-DAY(C1147))):I1147),0),0)</f>
        <v>0</v>
      </c>
      <c r="N1148" s="29">
        <f ca="1">IF(C1148&lt;Calculator!$G$27,0,IF(C1148=Calculator!$G$27,Calculator!$G$39,IF(H1148-K1148&lt;=0,IF(D1148&gt;Calculator!$G$39,IF(H1148-K1148+E1148+L1148+M1148+Calculator!$G$39&gt;Calculator!$G$39,Calculator!$G$39-(H1148+E1148+L1148+M1148-K1148),Calculator!$G$39),D1148),0)))</f>
        <v>0</v>
      </c>
    </row>
    <row r="1149" spans="1:14" ht="15.75" thickBot="1">
      <c r="A1149" s="33" t="str">
        <f ca="1">IF(C1149=Calculator!$H$27,"F",IF(Daily!D1149+Daily!H1149=0,IF(D1148+H1148&gt;0,"L",""),""))</f>
        <v/>
      </c>
      <c r="B1149" s="34">
        <v>1148</v>
      </c>
      <c r="C1149" s="19">
        <f t="shared" ca="1" si="69"/>
        <v>47078</v>
      </c>
      <c r="D1149" s="29">
        <f t="shared" ca="1" si="71"/>
        <v>187958.45392290119</v>
      </c>
      <c r="E1149" s="29">
        <f ca="1">IF(C1149&lt;Calculator!$D$26,0,IF(DAY($C1149)=1,IF(D1149-Calculator!$G$24&gt;0,Calculator!$G$24,D1149),0))</f>
        <v>0</v>
      </c>
      <c r="F1149" s="29">
        <f ca="1">IF(E1149&gt;0,D1149*Calculator!$G$22/12,0)</f>
        <v>0</v>
      </c>
      <c r="G1149" s="29">
        <f ca="1">IF(E1149&gt;0,(IFERROR(-PMT(Calculator!$G$22/12,Calculator!$G$23*12,Calculator!$G$20),0))-F1149,0)</f>
        <v>0</v>
      </c>
      <c r="H1149" s="29">
        <f t="shared" ca="1" si="72"/>
        <v>2946.6149110853985</v>
      </c>
      <c r="I1149" s="29">
        <f t="shared" ca="1" si="70"/>
        <v>0.52473964170013943</v>
      </c>
      <c r="J1149" s="30">
        <f>Calculator!$G$40</f>
        <v>6.5000000000000002E-2</v>
      </c>
      <c r="K1149" s="29">
        <f ca="1">IF(C1149&gt;=Calculator!$G$27,IF(DAY($C1149)=1,Calculator!$G$34/2,IF(DAY($C1149)=15,Calculator!$G$34/2,0)),0)</f>
        <v>0</v>
      </c>
      <c r="L1149" s="29">
        <f ca="1">IF(DAY($C1149)=28,IF(H1149=0,0,Calculator!$G$35),0)</f>
        <v>0</v>
      </c>
      <c r="M1149" s="29">
        <f ca="1">IF(I1149&gt;0,IF(DAY($C1149)=1,SUM(INDIRECT("I"&amp;(ROW(C1148)-DAY(C1148))):I1148),0),0)</f>
        <v>0</v>
      </c>
      <c r="N1149" s="29">
        <f ca="1">IF(C1149&lt;Calculator!$G$27,0,IF(C1149=Calculator!$G$27,Calculator!$G$39,IF(H1149-K1149&lt;=0,IF(D1149&gt;Calculator!$G$39,IF(H1149-K1149+E1149+L1149+M1149+Calculator!$G$39&gt;Calculator!$G$39,Calculator!$G$39-(H1149+E1149+L1149+M1149-K1149),Calculator!$G$39),D1149),0)))</f>
        <v>0</v>
      </c>
    </row>
    <row r="1150" spans="1:14" ht="15.75" thickBot="1">
      <c r="A1150" s="33" t="str">
        <f ca="1">IF(C1150=Calculator!$H$27,"F",IF(Daily!D1150+Daily!H1150=0,IF(D1149+H1149&gt;0,"L",""),""))</f>
        <v/>
      </c>
      <c r="B1150" s="34">
        <v>1149</v>
      </c>
      <c r="C1150" s="19">
        <f t="shared" ca="1" si="69"/>
        <v>47079</v>
      </c>
      <c r="D1150" s="29">
        <f t="shared" ca="1" si="71"/>
        <v>187958.45392290119</v>
      </c>
      <c r="E1150" s="29">
        <f ca="1">IF(C1150&lt;Calculator!$D$26,0,IF(DAY($C1150)=1,IF(D1150-Calculator!$G$24&gt;0,Calculator!$G$24,D1150),0))</f>
        <v>0</v>
      </c>
      <c r="F1150" s="29">
        <f ca="1">IF(E1150&gt;0,D1150*Calculator!$G$22/12,0)</f>
        <v>0</v>
      </c>
      <c r="G1150" s="29">
        <f ca="1">IF(E1150&gt;0,(IFERROR(-PMT(Calculator!$G$22/12,Calculator!$G$23*12,Calculator!$G$20),0))-F1150,0)</f>
        <v>0</v>
      </c>
      <c r="H1150" s="29">
        <f t="shared" ca="1" si="72"/>
        <v>2946.6149110853985</v>
      </c>
      <c r="I1150" s="29">
        <f t="shared" ca="1" si="70"/>
        <v>0.52473964170013943</v>
      </c>
      <c r="J1150" s="30">
        <f>Calculator!$G$40</f>
        <v>6.5000000000000002E-2</v>
      </c>
      <c r="K1150" s="29">
        <f ca="1">IF(C1150&gt;=Calculator!$G$27,IF(DAY($C1150)=1,Calculator!$G$34/2,IF(DAY($C1150)=15,Calculator!$G$34/2,0)),0)</f>
        <v>0</v>
      </c>
      <c r="L1150" s="29">
        <f ca="1">IF(DAY($C1150)=28,IF(H1150=0,0,Calculator!$G$35),0)</f>
        <v>0</v>
      </c>
      <c r="M1150" s="29">
        <f ca="1">IF(I1150&gt;0,IF(DAY($C1150)=1,SUM(INDIRECT("I"&amp;(ROW(C1149)-DAY(C1149))):I1149),0),0)</f>
        <v>0</v>
      </c>
      <c r="N1150" s="29">
        <f ca="1">IF(C1150&lt;Calculator!$G$27,0,IF(C1150=Calculator!$G$27,Calculator!$G$39,IF(H1150-K1150&lt;=0,IF(D1150&gt;Calculator!$G$39,IF(H1150-K1150+E1150+L1150+M1150+Calculator!$G$39&gt;Calculator!$G$39,Calculator!$G$39-(H1150+E1150+L1150+M1150-K1150),Calculator!$G$39),D1150),0)))</f>
        <v>0</v>
      </c>
    </row>
    <row r="1151" spans="1:14" ht="15.75" thickBot="1">
      <c r="A1151" s="33" t="str">
        <f ca="1">IF(C1151=Calculator!$H$27,"F",IF(Daily!D1151+Daily!H1151=0,IF(D1150+H1150&gt;0,"L",""),""))</f>
        <v/>
      </c>
      <c r="B1151" s="34">
        <v>1150</v>
      </c>
      <c r="C1151" s="19">
        <f t="shared" ca="1" si="69"/>
        <v>47080</v>
      </c>
      <c r="D1151" s="29">
        <f t="shared" ca="1" si="71"/>
        <v>187958.45392290119</v>
      </c>
      <c r="E1151" s="29">
        <f ca="1">IF(C1151&lt;Calculator!$D$26,0,IF(DAY($C1151)=1,IF(D1151-Calculator!$G$24&gt;0,Calculator!$G$24,D1151),0))</f>
        <v>0</v>
      </c>
      <c r="F1151" s="29">
        <f ca="1">IF(E1151&gt;0,D1151*Calculator!$G$22/12,0)</f>
        <v>0</v>
      </c>
      <c r="G1151" s="29">
        <f ca="1">IF(E1151&gt;0,(IFERROR(-PMT(Calculator!$G$22/12,Calculator!$G$23*12,Calculator!$G$20),0))-F1151,0)</f>
        <v>0</v>
      </c>
      <c r="H1151" s="29">
        <f t="shared" ca="1" si="72"/>
        <v>2946.6149110853985</v>
      </c>
      <c r="I1151" s="29">
        <f t="shared" ca="1" si="70"/>
        <v>0.52473964170013943</v>
      </c>
      <c r="J1151" s="30">
        <f>Calculator!$G$40</f>
        <v>6.5000000000000002E-2</v>
      </c>
      <c r="K1151" s="29">
        <f ca="1">IF(C1151&gt;=Calculator!$G$27,IF(DAY($C1151)=1,Calculator!$G$34/2,IF(DAY($C1151)=15,Calculator!$G$34/2,0)),0)</f>
        <v>0</v>
      </c>
      <c r="L1151" s="29">
        <f ca="1">IF(DAY($C1151)=28,IF(H1151=0,0,Calculator!$G$35),0)</f>
        <v>0</v>
      </c>
      <c r="M1151" s="29">
        <f ca="1">IF(I1151&gt;0,IF(DAY($C1151)=1,SUM(INDIRECT("I"&amp;(ROW(C1150)-DAY(C1150))):I1150),0),0)</f>
        <v>0</v>
      </c>
      <c r="N1151" s="29">
        <f ca="1">IF(C1151&lt;Calculator!$G$27,0,IF(C1151=Calculator!$G$27,Calculator!$G$39,IF(H1151-K1151&lt;=0,IF(D1151&gt;Calculator!$G$39,IF(H1151-K1151+E1151+L1151+M1151+Calculator!$G$39&gt;Calculator!$G$39,Calculator!$G$39-(H1151+E1151+L1151+M1151-K1151),Calculator!$G$39),D1151),0)))</f>
        <v>0</v>
      </c>
    </row>
    <row r="1152" spans="1:14" ht="15.75" thickBot="1">
      <c r="A1152" s="33" t="str">
        <f ca="1">IF(C1152=Calculator!$H$27,"F",IF(Daily!D1152+Daily!H1152=0,IF(D1151+H1151&gt;0,"L",""),""))</f>
        <v/>
      </c>
      <c r="B1152" s="34">
        <v>1151</v>
      </c>
      <c r="C1152" s="19">
        <f t="shared" ca="1" si="69"/>
        <v>47081</v>
      </c>
      <c r="D1152" s="29">
        <f t="shared" ca="1" si="71"/>
        <v>187958.45392290119</v>
      </c>
      <c r="E1152" s="29">
        <f ca="1">IF(C1152&lt;Calculator!$D$26,0,IF(DAY($C1152)=1,IF(D1152-Calculator!$G$24&gt;0,Calculator!$G$24,D1152),0))</f>
        <v>0</v>
      </c>
      <c r="F1152" s="29">
        <f ca="1">IF(E1152&gt;0,D1152*Calculator!$G$22/12,0)</f>
        <v>0</v>
      </c>
      <c r="G1152" s="29">
        <f ca="1">IF(E1152&gt;0,(IFERROR(-PMT(Calculator!$G$22/12,Calculator!$G$23*12,Calculator!$G$20),0))-F1152,0)</f>
        <v>0</v>
      </c>
      <c r="H1152" s="29">
        <f t="shared" ca="1" si="72"/>
        <v>2946.6149110853985</v>
      </c>
      <c r="I1152" s="29">
        <f t="shared" ca="1" si="70"/>
        <v>0.52473964170013943</v>
      </c>
      <c r="J1152" s="30">
        <f>Calculator!$G$40</f>
        <v>6.5000000000000002E-2</v>
      </c>
      <c r="K1152" s="29">
        <f ca="1">IF(C1152&gt;=Calculator!$G$27,IF(DAY($C1152)=1,Calculator!$G$34/2,IF(DAY($C1152)=15,Calculator!$G$34/2,0)),0)</f>
        <v>0</v>
      </c>
      <c r="L1152" s="29">
        <f ca="1">IF(DAY($C1152)=28,IF(H1152=0,0,Calculator!$G$35),0)</f>
        <v>0</v>
      </c>
      <c r="M1152" s="29">
        <f ca="1">IF(I1152&gt;0,IF(DAY($C1152)=1,SUM(INDIRECT("I"&amp;(ROW(C1151)-DAY(C1151))):I1151),0),0)</f>
        <v>0</v>
      </c>
      <c r="N1152" s="29">
        <f ca="1">IF(C1152&lt;Calculator!$G$27,0,IF(C1152=Calculator!$G$27,Calculator!$G$39,IF(H1152-K1152&lt;=0,IF(D1152&gt;Calculator!$G$39,IF(H1152-K1152+E1152+L1152+M1152+Calculator!$G$39&gt;Calculator!$G$39,Calculator!$G$39-(H1152+E1152+L1152+M1152-K1152),Calculator!$G$39),D1152),0)))</f>
        <v>0</v>
      </c>
    </row>
    <row r="1153" spans="1:14" ht="15.75" thickBot="1">
      <c r="A1153" s="33" t="str">
        <f ca="1">IF(C1153=Calculator!$H$27,"F",IF(Daily!D1153+Daily!H1153=0,IF(D1152+H1152&gt;0,"L",""),""))</f>
        <v/>
      </c>
      <c r="B1153" s="34">
        <v>1152</v>
      </c>
      <c r="C1153" s="19">
        <f t="shared" ca="1" si="69"/>
        <v>47082</v>
      </c>
      <c r="D1153" s="29">
        <f t="shared" ca="1" si="71"/>
        <v>187958.45392290119</v>
      </c>
      <c r="E1153" s="29">
        <f ca="1">IF(C1153&lt;Calculator!$D$26,0,IF(DAY($C1153)=1,IF(D1153-Calculator!$G$24&gt;0,Calculator!$G$24,D1153),0))</f>
        <v>0</v>
      </c>
      <c r="F1153" s="29">
        <f ca="1">IF(E1153&gt;0,D1153*Calculator!$G$22/12,0)</f>
        <v>0</v>
      </c>
      <c r="G1153" s="29">
        <f ca="1">IF(E1153&gt;0,(IFERROR(-PMT(Calculator!$G$22/12,Calculator!$G$23*12,Calculator!$G$20),0))-F1153,0)</f>
        <v>0</v>
      </c>
      <c r="H1153" s="29">
        <f t="shared" ca="1" si="72"/>
        <v>2946.6149110853985</v>
      </c>
      <c r="I1153" s="29">
        <f t="shared" ca="1" si="70"/>
        <v>0.52473964170013943</v>
      </c>
      <c r="J1153" s="30">
        <f>Calculator!$G$40</f>
        <v>6.5000000000000002E-2</v>
      </c>
      <c r="K1153" s="29">
        <f ca="1">IF(C1153&gt;=Calculator!$G$27,IF(DAY($C1153)=1,Calculator!$G$34/2,IF(DAY($C1153)=15,Calculator!$G$34/2,0)),0)</f>
        <v>0</v>
      </c>
      <c r="L1153" s="29">
        <f ca="1">IF(DAY($C1153)=28,IF(H1153=0,0,Calculator!$G$35),0)</f>
        <v>0</v>
      </c>
      <c r="M1153" s="29">
        <f ca="1">IF(I1153&gt;0,IF(DAY($C1153)=1,SUM(INDIRECT("I"&amp;(ROW(C1152)-DAY(C1152))):I1152),0),0)</f>
        <v>0</v>
      </c>
      <c r="N1153" s="29">
        <f ca="1">IF(C1153&lt;Calculator!$G$27,0,IF(C1153=Calculator!$G$27,Calculator!$G$39,IF(H1153-K1153&lt;=0,IF(D1153&gt;Calculator!$G$39,IF(H1153-K1153+E1153+L1153+M1153+Calculator!$G$39&gt;Calculator!$G$39,Calculator!$G$39-(H1153+E1153+L1153+M1153-K1153),Calculator!$G$39),D1153),0)))</f>
        <v>0</v>
      </c>
    </row>
    <row r="1154" spans="1:14" ht="15.75" thickBot="1">
      <c r="A1154" s="33" t="str">
        <f ca="1">IF(C1154=Calculator!$H$27,"F",IF(Daily!D1154+Daily!H1154=0,IF(D1153+H1153&gt;0,"L",""),""))</f>
        <v/>
      </c>
      <c r="B1154" s="34">
        <v>1153</v>
      </c>
      <c r="C1154" s="19">
        <f t="shared" ca="1" si="69"/>
        <v>47083</v>
      </c>
      <c r="D1154" s="29">
        <f t="shared" ca="1" si="71"/>
        <v>187958.45392290119</v>
      </c>
      <c r="E1154" s="29">
        <f ca="1">IF(C1154&lt;Calculator!$D$26,0,IF(DAY($C1154)=1,IF(D1154-Calculator!$G$24&gt;0,Calculator!$G$24,D1154),0))</f>
        <v>0</v>
      </c>
      <c r="F1154" s="29">
        <f ca="1">IF(E1154&gt;0,D1154*Calculator!$G$22/12,0)</f>
        <v>0</v>
      </c>
      <c r="G1154" s="29">
        <f ca="1">IF(E1154&gt;0,(IFERROR(-PMT(Calculator!$G$22/12,Calculator!$G$23*12,Calculator!$G$20),0))-F1154,0)</f>
        <v>0</v>
      </c>
      <c r="H1154" s="29">
        <f t="shared" ca="1" si="72"/>
        <v>2946.6149110853985</v>
      </c>
      <c r="I1154" s="29">
        <f t="shared" ca="1" si="70"/>
        <v>0.52473964170013943</v>
      </c>
      <c r="J1154" s="30">
        <f>Calculator!$G$40</f>
        <v>6.5000000000000002E-2</v>
      </c>
      <c r="K1154" s="29">
        <f ca="1">IF(C1154&gt;=Calculator!$G$27,IF(DAY($C1154)=1,Calculator!$G$34/2,IF(DAY($C1154)=15,Calculator!$G$34/2,0)),0)</f>
        <v>0</v>
      </c>
      <c r="L1154" s="29">
        <f ca="1">IF(DAY($C1154)=28,IF(H1154=0,0,Calculator!$G$35),0)</f>
        <v>0</v>
      </c>
      <c r="M1154" s="29">
        <f ca="1">IF(I1154&gt;0,IF(DAY($C1154)=1,SUM(INDIRECT("I"&amp;(ROW(C1153)-DAY(C1153))):I1153),0),0)</f>
        <v>0</v>
      </c>
      <c r="N1154" s="29">
        <f ca="1">IF(C1154&lt;Calculator!$G$27,0,IF(C1154=Calculator!$G$27,Calculator!$G$39,IF(H1154-K1154&lt;=0,IF(D1154&gt;Calculator!$G$39,IF(H1154-K1154+E1154+L1154+M1154+Calculator!$G$39&gt;Calculator!$G$39,Calculator!$G$39-(H1154+E1154+L1154+M1154-K1154),Calculator!$G$39),D1154),0)))</f>
        <v>0</v>
      </c>
    </row>
    <row r="1155" spans="1:14" ht="15.75" thickBot="1">
      <c r="A1155" s="33" t="str">
        <f ca="1">IF(C1155=Calculator!$H$27,"F",IF(Daily!D1155+Daily!H1155=0,IF(D1154+H1154&gt;0,"L",""),""))</f>
        <v/>
      </c>
      <c r="B1155" s="34">
        <v>1154</v>
      </c>
      <c r="C1155" s="19">
        <f t="shared" ref="C1155:C1218" ca="1" si="73">C1154+1</f>
        <v>47084</v>
      </c>
      <c r="D1155" s="29">
        <f t="shared" ca="1" si="71"/>
        <v>187958.45392290119</v>
      </c>
      <c r="E1155" s="29">
        <f ca="1">IF(C1155&lt;Calculator!$D$26,0,IF(DAY($C1155)=1,IF(D1155-Calculator!$G$24&gt;0,Calculator!$G$24,D1155),0))</f>
        <v>0</v>
      </c>
      <c r="F1155" s="29">
        <f ca="1">IF(E1155&gt;0,D1155*Calculator!$G$22/12,0)</f>
        <v>0</v>
      </c>
      <c r="G1155" s="29">
        <f ca="1">IF(E1155&gt;0,(IFERROR(-PMT(Calculator!$G$22/12,Calculator!$G$23*12,Calculator!$G$20),0))-F1155,0)</f>
        <v>0</v>
      </c>
      <c r="H1155" s="29">
        <f t="shared" ca="1" si="72"/>
        <v>2946.6149110853985</v>
      </c>
      <c r="I1155" s="29">
        <f t="shared" ref="I1155:I1218" ca="1" si="74">H1155*J1155/365</f>
        <v>0.52473964170013943</v>
      </c>
      <c r="J1155" s="30">
        <f>Calculator!$G$40</f>
        <v>6.5000000000000002E-2</v>
      </c>
      <c r="K1155" s="29">
        <f ca="1">IF(C1155&gt;=Calculator!$G$27,IF(DAY($C1155)=1,Calculator!$G$34/2,IF(DAY($C1155)=15,Calculator!$G$34/2,0)),0)</f>
        <v>0</v>
      </c>
      <c r="L1155" s="29">
        <f ca="1">IF(DAY($C1155)=28,IF(H1155=0,0,Calculator!$G$35),0)</f>
        <v>0</v>
      </c>
      <c r="M1155" s="29">
        <f ca="1">IF(I1155&gt;0,IF(DAY($C1155)=1,SUM(INDIRECT("I"&amp;(ROW(C1154)-DAY(C1154))):I1154),0),0)</f>
        <v>0</v>
      </c>
      <c r="N1155" s="29">
        <f ca="1">IF(C1155&lt;Calculator!$G$27,0,IF(C1155=Calculator!$G$27,Calculator!$G$39,IF(H1155-K1155&lt;=0,IF(D1155&gt;Calculator!$G$39,IF(H1155-K1155+E1155+L1155+M1155+Calculator!$G$39&gt;Calculator!$G$39,Calculator!$G$39-(H1155+E1155+L1155+M1155-K1155),Calculator!$G$39),D1155),0)))</f>
        <v>0</v>
      </c>
    </row>
    <row r="1156" spans="1:14" ht="15.75" thickBot="1">
      <c r="A1156" s="33" t="str">
        <f ca="1">IF(C1156=Calculator!$H$27,"F",IF(Daily!D1156+Daily!H1156=0,IF(D1155+H1155&gt;0,"L",""),""))</f>
        <v/>
      </c>
      <c r="B1156" s="34">
        <v>1155</v>
      </c>
      <c r="C1156" s="19">
        <f t="shared" ca="1" si="73"/>
        <v>47085</v>
      </c>
      <c r="D1156" s="29">
        <f t="shared" ref="D1156:D1219" ca="1" si="75">IF(((D1155-G1155)-N1155)&lt;0,0,((D1155-G1155)-N1155))</f>
        <v>187958.45392290119</v>
      </c>
      <c r="E1156" s="29">
        <f ca="1">IF(C1156&lt;Calculator!$D$26,0,IF(DAY($C1156)=1,IF(D1156-Calculator!$G$24&gt;0,Calculator!$G$24,D1156),0))</f>
        <v>0</v>
      </c>
      <c r="F1156" s="29">
        <f ca="1">IF(E1156&gt;0,D1156*Calculator!$G$22/12,0)</f>
        <v>0</v>
      </c>
      <c r="G1156" s="29">
        <f ca="1">IF(E1156&gt;0,(IFERROR(-PMT(Calculator!$G$22/12,Calculator!$G$23*12,Calculator!$G$20),0))-F1156,0)</f>
        <v>0</v>
      </c>
      <c r="H1156" s="29">
        <f t="shared" ref="H1156:H1219" ca="1" si="76">IF((H1155-K1155+SUM(L1155:N1155)+E1155)&lt;0,0,(H1155-K1155+SUM(L1155:N1155)+E1155))</f>
        <v>2946.6149110853985</v>
      </c>
      <c r="I1156" s="29">
        <f t="shared" ca="1" si="74"/>
        <v>0.52473964170013943</v>
      </c>
      <c r="J1156" s="30">
        <f>Calculator!$G$40</f>
        <v>6.5000000000000002E-2</v>
      </c>
      <c r="K1156" s="29">
        <f ca="1">IF(C1156&gt;=Calculator!$G$27,IF(DAY($C1156)=1,Calculator!$G$34/2,IF(DAY($C1156)=15,Calculator!$G$34/2,0)),0)</f>
        <v>0</v>
      </c>
      <c r="L1156" s="29">
        <f ca="1">IF(DAY($C1156)=28,IF(H1156=0,0,Calculator!$G$35),0)</f>
        <v>5000</v>
      </c>
      <c r="M1156" s="29">
        <f ca="1">IF(I1156&gt;0,IF(DAY($C1156)=1,SUM(INDIRECT("I"&amp;(ROW(C1155)-DAY(C1155))):I1155),0),0)</f>
        <v>0</v>
      </c>
      <c r="N1156" s="29">
        <f ca="1">IF(C1156&lt;Calculator!$G$27,0,IF(C1156=Calculator!$G$27,Calculator!$G$39,IF(H1156-K1156&lt;=0,IF(D1156&gt;Calculator!$G$39,IF(H1156-K1156+E1156+L1156+M1156+Calculator!$G$39&gt;Calculator!$G$39,Calculator!$G$39-(H1156+E1156+L1156+M1156-K1156),Calculator!$G$39),D1156),0)))</f>
        <v>0</v>
      </c>
    </row>
    <row r="1157" spans="1:14" ht="15.75" thickBot="1">
      <c r="A1157" s="33" t="str">
        <f ca="1">IF(C1157=Calculator!$H$27,"F",IF(Daily!D1157+Daily!H1157=0,IF(D1156+H1156&gt;0,"L",""),""))</f>
        <v/>
      </c>
      <c r="B1157" s="34">
        <v>1156</v>
      </c>
      <c r="C1157" s="19">
        <f t="shared" ca="1" si="73"/>
        <v>47086</v>
      </c>
      <c r="D1157" s="29">
        <f t="shared" ca="1" si="75"/>
        <v>187958.45392290119</v>
      </c>
      <c r="E1157" s="29">
        <f ca="1">IF(C1157&lt;Calculator!$D$26,0,IF(DAY($C1157)=1,IF(D1157-Calculator!$G$24&gt;0,Calculator!$G$24,D1157),0))</f>
        <v>0</v>
      </c>
      <c r="F1157" s="29">
        <f ca="1">IF(E1157&gt;0,D1157*Calculator!$G$22/12,0)</f>
        <v>0</v>
      </c>
      <c r="G1157" s="29">
        <f ca="1">IF(E1157&gt;0,(IFERROR(-PMT(Calculator!$G$22/12,Calculator!$G$23*12,Calculator!$G$20),0))-F1157,0)</f>
        <v>0</v>
      </c>
      <c r="H1157" s="29">
        <f t="shared" ca="1" si="76"/>
        <v>7946.6149110853985</v>
      </c>
      <c r="I1157" s="29">
        <f t="shared" ca="1" si="74"/>
        <v>1.4151506006042491</v>
      </c>
      <c r="J1157" s="30">
        <f>Calculator!$G$40</f>
        <v>6.5000000000000002E-2</v>
      </c>
      <c r="K1157" s="29">
        <f ca="1">IF(C1157&gt;=Calculator!$G$27,IF(DAY($C1157)=1,Calculator!$G$34/2,IF(DAY($C1157)=15,Calculator!$G$34/2,0)),0)</f>
        <v>0</v>
      </c>
      <c r="L1157" s="29">
        <f ca="1">IF(DAY($C1157)=28,IF(H1157=0,0,Calculator!$G$35),0)</f>
        <v>0</v>
      </c>
      <c r="M1157" s="29">
        <f ca="1">IF(I1157&gt;0,IF(DAY($C1157)=1,SUM(INDIRECT("I"&amp;(ROW(C1156)-DAY(C1156))):I1156),0),0)</f>
        <v>0</v>
      </c>
      <c r="N1157" s="29">
        <f ca="1">IF(C1157&lt;Calculator!$G$27,0,IF(C1157=Calculator!$G$27,Calculator!$G$39,IF(H1157-K1157&lt;=0,IF(D1157&gt;Calculator!$G$39,IF(H1157-K1157+E1157+L1157+M1157+Calculator!$G$39&gt;Calculator!$G$39,Calculator!$G$39-(H1157+E1157+L1157+M1157-K1157),Calculator!$G$39),D1157),0)))</f>
        <v>0</v>
      </c>
    </row>
    <row r="1158" spans="1:14" ht="15.75" thickBot="1">
      <c r="A1158" s="33" t="str">
        <f ca="1">IF(C1158=Calculator!$H$27,"F",IF(Daily!D1158+Daily!H1158=0,IF(D1157+H1157&gt;0,"L",""),""))</f>
        <v/>
      </c>
      <c r="B1158" s="34">
        <v>1157</v>
      </c>
      <c r="C1158" s="19">
        <f t="shared" ca="1" si="73"/>
        <v>47087</v>
      </c>
      <c r="D1158" s="29">
        <f t="shared" ca="1" si="75"/>
        <v>187958.45392290119</v>
      </c>
      <c r="E1158" s="29">
        <f ca="1">IF(C1158&lt;Calculator!$D$26,0,IF(DAY($C1158)=1,IF(D1158-Calculator!$G$24&gt;0,Calculator!$G$24,D1158),0))</f>
        <v>0</v>
      </c>
      <c r="F1158" s="29">
        <f ca="1">IF(E1158&gt;0,D1158*Calculator!$G$22/12,0)</f>
        <v>0</v>
      </c>
      <c r="G1158" s="29">
        <f ca="1">IF(E1158&gt;0,(IFERROR(-PMT(Calculator!$G$22/12,Calculator!$G$23*12,Calculator!$G$20),0))-F1158,0)</f>
        <v>0</v>
      </c>
      <c r="H1158" s="29">
        <f t="shared" ca="1" si="76"/>
        <v>7946.6149110853985</v>
      </c>
      <c r="I1158" s="29">
        <f t="shared" ca="1" si="74"/>
        <v>1.4151506006042491</v>
      </c>
      <c r="J1158" s="30">
        <f>Calculator!$G$40</f>
        <v>6.5000000000000002E-2</v>
      </c>
      <c r="K1158" s="29">
        <f ca="1">IF(C1158&gt;=Calculator!$G$27,IF(DAY($C1158)=1,Calculator!$G$34/2,IF(DAY($C1158)=15,Calculator!$G$34/2,0)),0)</f>
        <v>0</v>
      </c>
      <c r="L1158" s="29">
        <f ca="1">IF(DAY($C1158)=28,IF(H1158=0,0,Calculator!$G$35),0)</f>
        <v>0</v>
      </c>
      <c r="M1158" s="29">
        <f ca="1">IF(I1158&gt;0,IF(DAY($C1158)=1,SUM(INDIRECT("I"&amp;(ROW(C1157)-DAY(C1157))):I1157),0),0)</f>
        <v>0</v>
      </c>
      <c r="N1158" s="29">
        <f ca="1">IF(C1158&lt;Calculator!$G$27,0,IF(C1158=Calculator!$G$27,Calculator!$G$39,IF(H1158-K1158&lt;=0,IF(D1158&gt;Calculator!$G$39,IF(H1158-K1158+E1158+L1158+M1158+Calculator!$G$39&gt;Calculator!$G$39,Calculator!$G$39-(H1158+E1158+L1158+M1158-K1158),Calculator!$G$39),D1158),0)))</f>
        <v>0</v>
      </c>
    </row>
    <row r="1159" spans="1:14" ht="15.75" thickBot="1">
      <c r="A1159" s="33" t="str">
        <f ca="1">IF(C1159=Calculator!$H$27,"F",IF(Daily!D1159+Daily!H1159=0,IF(D1158+H1158&gt;0,"L",""),""))</f>
        <v/>
      </c>
      <c r="B1159" s="34">
        <v>1158</v>
      </c>
      <c r="C1159" s="19">
        <f t="shared" ca="1" si="73"/>
        <v>47088</v>
      </c>
      <c r="D1159" s="29">
        <f t="shared" ca="1" si="75"/>
        <v>187958.45392290119</v>
      </c>
      <c r="E1159" s="29">
        <f ca="1">IF(C1159&lt;Calculator!$D$26,0,IF(DAY($C1159)=1,IF(D1159-Calculator!$G$24&gt;0,Calculator!$G$24,D1159),0))</f>
        <v>1878.8756805424866</v>
      </c>
      <c r="F1159" s="29">
        <f ca="1">IF(E1159&gt;0,D1159*Calculator!$G$22/12,0)</f>
        <v>783.16022467875507</v>
      </c>
      <c r="G1159" s="29">
        <f ca="1">IF(E1159&gt;0,(IFERROR(-PMT(Calculator!$G$22/12,Calculator!$G$23*12,Calculator!$G$20),0))-F1159,0)</f>
        <v>1095.7154558637317</v>
      </c>
      <c r="H1159" s="29">
        <f t="shared" ca="1" si="76"/>
        <v>7946.6149110853985</v>
      </c>
      <c r="I1159" s="29">
        <f t="shared" ca="1" si="74"/>
        <v>1.4151506006042491</v>
      </c>
      <c r="J1159" s="30">
        <f>Calculator!$G$40</f>
        <v>6.5000000000000002E-2</v>
      </c>
      <c r="K1159" s="29">
        <f ca="1">IF(C1159&gt;=Calculator!$G$27,IF(DAY($C1159)=1,Calculator!$G$34/2,IF(DAY($C1159)=15,Calculator!$G$34/2,0)),0)</f>
        <v>4500</v>
      </c>
      <c r="L1159" s="29">
        <f ca="1">IF(DAY($C1159)=28,IF(H1159=0,0,Calculator!$G$35),0)</f>
        <v>0</v>
      </c>
      <c r="M1159" s="29">
        <f ca="1">IF(I1159&gt;0,IF(DAY($C1159)=1,SUM(INDIRECT("I"&amp;(ROW(C1158)-DAY(C1158))):I1158),0),0)</f>
        <v>31.787181736005397</v>
      </c>
      <c r="N1159" s="29">
        <f ca="1">IF(C1159&lt;Calculator!$G$27,0,IF(C1159=Calculator!$G$27,Calculator!$G$39,IF(H1159-K1159&lt;=0,IF(D1159&gt;Calculator!$G$39,IF(H1159-K1159+E1159+L1159+M1159+Calculator!$G$39&gt;Calculator!$G$39,Calculator!$G$39-(H1159+E1159+L1159+M1159-K1159),Calculator!$G$39),D1159),0)))</f>
        <v>0</v>
      </c>
    </row>
    <row r="1160" spans="1:14" ht="15.75" thickBot="1">
      <c r="A1160" s="33" t="str">
        <f ca="1">IF(C1160=Calculator!$H$27,"F",IF(Daily!D1160+Daily!H1160=0,IF(D1159+H1159&gt;0,"L",""),""))</f>
        <v/>
      </c>
      <c r="B1160" s="34">
        <v>1159</v>
      </c>
      <c r="C1160" s="19">
        <f t="shared" ca="1" si="73"/>
        <v>47089</v>
      </c>
      <c r="D1160" s="29">
        <f t="shared" ca="1" si="75"/>
        <v>186862.73846703744</v>
      </c>
      <c r="E1160" s="29">
        <f ca="1">IF(C1160&lt;Calculator!$D$26,0,IF(DAY($C1160)=1,IF(D1160-Calculator!$G$24&gt;0,Calculator!$G$24,D1160),0))</f>
        <v>0</v>
      </c>
      <c r="F1160" s="29">
        <f ca="1">IF(E1160&gt;0,D1160*Calculator!$G$22/12,0)</f>
        <v>0</v>
      </c>
      <c r="G1160" s="29">
        <f ca="1">IF(E1160&gt;0,(IFERROR(-PMT(Calculator!$G$22/12,Calculator!$G$23*12,Calculator!$G$20),0))-F1160,0)</f>
        <v>0</v>
      </c>
      <c r="H1160" s="29">
        <f t="shared" ca="1" si="76"/>
        <v>5357.2777733638904</v>
      </c>
      <c r="I1160" s="29">
        <f t="shared" ca="1" si="74"/>
        <v>0.95403576785932298</v>
      </c>
      <c r="J1160" s="30">
        <f>Calculator!$G$40</f>
        <v>6.5000000000000002E-2</v>
      </c>
      <c r="K1160" s="29">
        <f ca="1">IF(C1160&gt;=Calculator!$G$27,IF(DAY($C1160)=1,Calculator!$G$34/2,IF(DAY($C1160)=15,Calculator!$G$34/2,0)),0)</f>
        <v>0</v>
      </c>
      <c r="L1160" s="29">
        <f ca="1">IF(DAY($C1160)=28,IF(H1160=0,0,Calculator!$G$35),0)</f>
        <v>0</v>
      </c>
      <c r="M1160" s="29">
        <f ca="1">IF(I1160&gt;0,IF(DAY($C1160)=1,SUM(INDIRECT("I"&amp;(ROW(C1159)-DAY(C1159))):I1159),0),0)</f>
        <v>0</v>
      </c>
      <c r="N1160" s="29">
        <f ca="1">IF(C1160&lt;Calculator!$G$27,0,IF(C1160=Calculator!$G$27,Calculator!$G$39,IF(H1160-K1160&lt;=0,IF(D1160&gt;Calculator!$G$39,IF(H1160-K1160+E1160+L1160+M1160+Calculator!$G$39&gt;Calculator!$G$39,Calculator!$G$39-(H1160+E1160+L1160+M1160-K1160),Calculator!$G$39),D1160),0)))</f>
        <v>0</v>
      </c>
    </row>
    <row r="1161" spans="1:14" ht="15.75" thickBot="1">
      <c r="A1161" s="33" t="str">
        <f ca="1">IF(C1161=Calculator!$H$27,"F",IF(Daily!D1161+Daily!H1161=0,IF(D1160+H1160&gt;0,"L",""),""))</f>
        <v/>
      </c>
      <c r="B1161" s="34">
        <v>1160</v>
      </c>
      <c r="C1161" s="19">
        <f t="shared" ca="1" si="73"/>
        <v>47090</v>
      </c>
      <c r="D1161" s="29">
        <f t="shared" ca="1" si="75"/>
        <v>186862.73846703744</v>
      </c>
      <c r="E1161" s="29">
        <f ca="1">IF(C1161&lt;Calculator!$D$26,0,IF(DAY($C1161)=1,IF(D1161-Calculator!$G$24&gt;0,Calculator!$G$24,D1161),0))</f>
        <v>0</v>
      </c>
      <c r="F1161" s="29">
        <f ca="1">IF(E1161&gt;0,D1161*Calculator!$G$22/12,0)</f>
        <v>0</v>
      </c>
      <c r="G1161" s="29">
        <f ca="1">IF(E1161&gt;0,(IFERROR(-PMT(Calculator!$G$22/12,Calculator!$G$23*12,Calculator!$G$20),0))-F1161,0)</f>
        <v>0</v>
      </c>
      <c r="H1161" s="29">
        <f t="shared" ca="1" si="76"/>
        <v>5357.2777733638904</v>
      </c>
      <c r="I1161" s="29">
        <f t="shared" ca="1" si="74"/>
        <v>0.95403576785932298</v>
      </c>
      <c r="J1161" s="30">
        <f>Calculator!$G$40</f>
        <v>6.5000000000000002E-2</v>
      </c>
      <c r="K1161" s="29">
        <f ca="1">IF(C1161&gt;=Calculator!$G$27,IF(DAY($C1161)=1,Calculator!$G$34/2,IF(DAY($C1161)=15,Calculator!$G$34/2,0)),0)</f>
        <v>0</v>
      </c>
      <c r="L1161" s="29">
        <f ca="1">IF(DAY($C1161)=28,IF(H1161=0,0,Calculator!$G$35),0)</f>
        <v>0</v>
      </c>
      <c r="M1161" s="29">
        <f ca="1">IF(I1161&gt;0,IF(DAY($C1161)=1,SUM(INDIRECT("I"&amp;(ROW(C1160)-DAY(C1160))):I1160),0),0)</f>
        <v>0</v>
      </c>
      <c r="N1161" s="29">
        <f ca="1">IF(C1161&lt;Calculator!$G$27,0,IF(C1161=Calculator!$G$27,Calculator!$G$39,IF(H1161-K1161&lt;=0,IF(D1161&gt;Calculator!$G$39,IF(H1161-K1161+E1161+L1161+M1161+Calculator!$G$39&gt;Calculator!$G$39,Calculator!$G$39-(H1161+E1161+L1161+M1161-K1161),Calculator!$G$39),D1161),0)))</f>
        <v>0</v>
      </c>
    </row>
    <row r="1162" spans="1:14" ht="15.75" thickBot="1">
      <c r="A1162" s="33" t="str">
        <f ca="1">IF(C1162=Calculator!$H$27,"F",IF(Daily!D1162+Daily!H1162=0,IF(D1161+H1161&gt;0,"L",""),""))</f>
        <v/>
      </c>
      <c r="B1162" s="34">
        <v>1161</v>
      </c>
      <c r="C1162" s="19">
        <f t="shared" ca="1" si="73"/>
        <v>47091</v>
      </c>
      <c r="D1162" s="29">
        <f t="shared" ca="1" si="75"/>
        <v>186862.73846703744</v>
      </c>
      <c r="E1162" s="29">
        <f ca="1">IF(C1162&lt;Calculator!$D$26,0,IF(DAY($C1162)=1,IF(D1162-Calculator!$G$24&gt;0,Calculator!$G$24,D1162),0))</f>
        <v>0</v>
      </c>
      <c r="F1162" s="29">
        <f ca="1">IF(E1162&gt;0,D1162*Calculator!$G$22/12,0)</f>
        <v>0</v>
      </c>
      <c r="G1162" s="29">
        <f ca="1">IF(E1162&gt;0,(IFERROR(-PMT(Calculator!$G$22/12,Calculator!$G$23*12,Calculator!$G$20),0))-F1162,0)</f>
        <v>0</v>
      </c>
      <c r="H1162" s="29">
        <f t="shared" ca="1" si="76"/>
        <v>5357.2777733638904</v>
      </c>
      <c r="I1162" s="29">
        <f t="shared" ca="1" si="74"/>
        <v>0.95403576785932298</v>
      </c>
      <c r="J1162" s="30">
        <f>Calculator!$G$40</f>
        <v>6.5000000000000002E-2</v>
      </c>
      <c r="K1162" s="29">
        <f ca="1">IF(C1162&gt;=Calculator!$G$27,IF(DAY($C1162)=1,Calculator!$G$34/2,IF(DAY($C1162)=15,Calculator!$G$34/2,0)),0)</f>
        <v>0</v>
      </c>
      <c r="L1162" s="29">
        <f ca="1">IF(DAY($C1162)=28,IF(H1162=0,0,Calculator!$G$35),0)</f>
        <v>0</v>
      </c>
      <c r="M1162" s="29">
        <f ca="1">IF(I1162&gt;0,IF(DAY($C1162)=1,SUM(INDIRECT("I"&amp;(ROW(C1161)-DAY(C1161))):I1161),0),0)</f>
        <v>0</v>
      </c>
      <c r="N1162" s="29">
        <f ca="1">IF(C1162&lt;Calculator!$G$27,0,IF(C1162=Calculator!$G$27,Calculator!$G$39,IF(H1162-K1162&lt;=0,IF(D1162&gt;Calculator!$G$39,IF(H1162-K1162+E1162+L1162+M1162+Calculator!$G$39&gt;Calculator!$G$39,Calculator!$G$39-(H1162+E1162+L1162+M1162-K1162),Calculator!$G$39),D1162),0)))</f>
        <v>0</v>
      </c>
    </row>
    <row r="1163" spans="1:14" ht="15.75" thickBot="1">
      <c r="A1163" s="33" t="str">
        <f ca="1">IF(C1163=Calculator!$H$27,"F",IF(Daily!D1163+Daily!H1163=0,IF(D1162+H1162&gt;0,"L",""),""))</f>
        <v/>
      </c>
      <c r="B1163" s="34">
        <v>1162</v>
      </c>
      <c r="C1163" s="19">
        <f t="shared" ca="1" si="73"/>
        <v>47092</v>
      </c>
      <c r="D1163" s="29">
        <f t="shared" ca="1" si="75"/>
        <v>186862.73846703744</v>
      </c>
      <c r="E1163" s="29">
        <f ca="1">IF(C1163&lt;Calculator!$D$26,0,IF(DAY($C1163)=1,IF(D1163-Calculator!$G$24&gt;0,Calculator!$G$24,D1163),0))</f>
        <v>0</v>
      </c>
      <c r="F1163" s="29">
        <f ca="1">IF(E1163&gt;0,D1163*Calculator!$G$22/12,0)</f>
        <v>0</v>
      </c>
      <c r="G1163" s="29">
        <f ca="1">IF(E1163&gt;0,(IFERROR(-PMT(Calculator!$G$22/12,Calculator!$G$23*12,Calculator!$G$20),0))-F1163,0)</f>
        <v>0</v>
      </c>
      <c r="H1163" s="29">
        <f t="shared" ca="1" si="76"/>
        <v>5357.2777733638904</v>
      </c>
      <c r="I1163" s="29">
        <f t="shared" ca="1" si="74"/>
        <v>0.95403576785932298</v>
      </c>
      <c r="J1163" s="30">
        <f>Calculator!$G$40</f>
        <v>6.5000000000000002E-2</v>
      </c>
      <c r="K1163" s="29">
        <f ca="1">IF(C1163&gt;=Calculator!$G$27,IF(DAY($C1163)=1,Calculator!$G$34/2,IF(DAY($C1163)=15,Calculator!$G$34/2,0)),0)</f>
        <v>0</v>
      </c>
      <c r="L1163" s="29">
        <f ca="1">IF(DAY($C1163)=28,IF(H1163=0,0,Calculator!$G$35),0)</f>
        <v>0</v>
      </c>
      <c r="M1163" s="29">
        <f ca="1">IF(I1163&gt;0,IF(DAY($C1163)=1,SUM(INDIRECT("I"&amp;(ROW(C1162)-DAY(C1162))):I1162),0),0)</f>
        <v>0</v>
      </c>
      <c r="N1163" s="29">
        <f ca="1">IF(C1163&lt;Calculator!$G$27,0,IF(C1163=Calculator!$G$27,Calculator!$G$39,IF(H1163-K1163&lt;=0,IF(D1163&gt;Calculator!$G$39,IF(H1163-K1163+E1163+L1163+M1163+Calculator!$G$39&gt;Calculator!$G$39,Calculator!$G$39-(H1163+E1163+L1163+M1163-K1163),Calculator!$G$39),D1163),0)))</f>
        <v>0</v>
      </c>
    </row>
    <row r="1164" spans="1:14" ht="15.75" thickBot="1">
      <c r="A1164" s="33" t="str">
        <f ca="1">IF(C1164=Calculator!$H$27,"F",IF(Daily!D1164+Daily!H1164=0,IF(D1163+H1163&gt;0,"L",""),""))</f>
        <v/>
      </c>
      <c r="B1164" s="34">
        <v>1163</v>
      </c>
      <c r="C1164" s="19">
        <f t="shared" ca="1" si="73"/>
        <v>47093</v>
      </c>
      <c r="D1164" s="29">
        <f t="shared" ca="1" si="75"/>
        <v>186862.73846703744</v>
      </c>
      <c r="E1164" s="29">
        <f ca="1">IF(C1164&lt;Calculator!$D$26,0,IF(DAY($C1164)=1,IF(D1164-Calculator!$G$24&gt;0,Calculator!$G$24,D1164),0))</f>
        <v>0</v>
      </c>
      <c r="F1164" s="29">
        <f ca="1">IF(E1164&gt;0,D1164*Calculator!$G$22/12,0)</f>
        <v>0</v>
      </c>
      <c r="G1164" s="29">
        <f ca="1">IF(E1164&gt;0,(IFERROR(-PMT(Calculator!$G$22/12,Calculator!$G$23*12,Calculator!$G$20),0))-F1164,0)</f>
        <v>0</v>
      </c>
      <c r="H1164" s="29">
        <f t="shared" ca="1" si="76"/>
        <v>5357.2777733638904</v>
      </c>
      <c r="I1164" s="29">
        <f t="shared" ca="1" si="74"/>
        <v>0.95403576785932298</v>
      </c>
      <c r="J1164" s="30">
        <f>Calculator!$G$40</f>
        <v>6.5000000000000002E-2</v>
      </c>
      <c r="K1164" s="29">
        <f ca="1">IF(C1164&gt;=Calculator!$G$27,IF(DAY($C1164)=1,Calculator!$G$34/2,IF(DAY($C1164)=15,Calculator!$G$34/2,0)),0)</f>
        <v>0</v>
      </c>
      <c r="L1164" s="29">
        <f ca="1">IF(DAY($C1164)=28,IF(H1164=0,0,Calculator!$G$35),0)</f>
        <v>0</v>
      </c>
      <c r="M1164" s="29">
        <f ca="1">IF(I1164&gt;0,IF(DAY($C1164)=1,SUM(INDIRECT("I"&amp;(ROW(C1163)-DAY(C1163))):I1163),0),0)</f>
        <v>0</v>
      </c>
      <c r="N1164" s="29">
        <f ca="1">IF(C1164&lt;Calculator!$G$27,0,IF(C1164=Calculator!$G$27,Calculator!$G$39,IF(H1164-K1164&lt;=0,IF(D1164&gt;Calculator!$G$39,IF(H1164-K1164+E1164+L1164+M1164+Calculator!$G$39&gt;Calculator!$G$39,Calculator!$G$39-(H1164+E1164+L1164+M1164-K1164),Calculator!$G$39),D1164),0)))</f>
        <v>0</v>
      </c>
    </row>
    <row r="1165" spans="1:14" ht="15.75" thickBot="1">
      <c r="A1165" s="33" t="str">
        <f ca="1">IF(C1165=Calculator!$H$27,"F",IF(Daily!D1165+Daily!H1165=0,IF(D1164+H1164&gt;0,"L",""),""))</f>
        <v/>
      </c>
      <c r="B1165" s="34">
        <v>1164</v>
      </c>
      <c r="C1165" s="19">
        <f t="shared" ca="1" si="73"/>
        <v>47094</v>
      </c>
      <c r="D1165" s="29">
        <f t="shared" ca="1" si="75"/>
        <v>186862.73846703744</v>
      </c>
      <c r="E1165" s="29">
        <f ca="1">IF(C1165&lt;Calculator!$D$26,0,IF(DAY($C1165)=1,IF(D1165-Calculator!$G$24&gt;0,Calculator!$G$24,D1165),0))</f>
        <v>0</v>
      </c>
      <c r="F1165" s="29">
        <f ca="1">IF(E1165&gt;0,D1165*Calculator!$G$22/12,0)</f>
        <v>0</v>
      </c>
      <c r="G1165" s="29">
        <f ca="1">IF(E1165&gt;0,(IFERROR(-PMT(Calculator!$G$22/12,Calculator!$G$23*12,Calculator!$G$20),0))-F1165,0)</f>
        <v>0</v>
      </c>
      <c r="H1165" s="29">
        <f t="shared" ca="1" si="76"/>
        <v>5357.2777733638904</v>
      </c>
      <c r="I1165" s="29">
        <f t="shared" ca="1" si="74"/>
        <v>0.95403576785932298</v>
      </c>
      <c r="J1165" s="30">
        <f>Calculator!$G$40</f>
        <v>6.5000000000000002E-2</v>
      </c>
      <c r="K1165" s="29">
        <f ca="1">IF(C1165&gt;=Calculator!$G$27,IF(DAY($C1165)=1,Calculator!$G$34/2,IF(DAY($C1165)=15,Calculator!$G$34/2,0)),0)</f>
        <v>0</v>
      </c>
      <c r="L1165" s="29">
        <f ca="1">IF(DAY($C1165)=28,IF(H1165=0,0,Calculator!$G$35),0)</f>
        <v>0</v>
      </c>
      <c r="M1165" s="29">
        <f ca="1">IF(I1165&gt;0,IF(DAY($C1165)=1,SUM(INDIRECT("I"&amp;(ROW(C1164)-DAY(C1164))):I1164),0),0)</f>
        <v>0</v>
      </c>
      <c r="N1165" s="29">
        <f ca="1">IF(C1165&lt;Calculator!$G$27,0,IF(C1165=Calculator!$G$27,Calculator!$G$39,IF(H1165-K1165&lt;=0,IF(D1165&gt;Calculator!$G$39,IF(H1165-K1165+E1165+L1165+M1165+Calculator!$G$39&gt;Calculator!$G$39,Calculator!$G$39-(H1165+E1165+L1165+M1165-K1165),Calculator!$G$39),D1165),0)))</f>
        <v>0</v>
      </c>
    </row>
    <row r="1166" spans="1:14" ht="15.75" thickBot="1">
      <c r="A1166" s="33" t="str">
        <f ca="1">IF(C1166=Calculator!$H$27,"F",IF(Daily!D1166+Daily!H1166=0,IF(D1165+H1165&gt;0,"L",""),""))</f>
        <v/>
      </c>
      <c r="B1166" s="34">
        <v>1165</v>
      </c>
      <c r="C1166" s="19">
        <f t="shared" ca="1" si="73"/>
        <v>47095</v>
      </c>
      <c r="D1166" s="29">
        <f t="shared" ca="1" si="75"/>
        <v>186862.73846703744</v>
      </c>
      <c r="E1166" s="29">
        <f ca="1">IF(C1166&lt;Calculator!$D$26,0,IF(DAY($C1166)=1,IF(D1166-Calculator!$G$24&gt;0,Calculator!$G$24,D1166),0))</f>
        <v>0</v>
      </c>
      <c r="F1166" s="29">
        <f ca="1">IF(E1166&gt;0,D1166*Calculator!$G$22/12,0)</f>
        <v>0</v>
      </c>
      <c r="G1166" s="29">
        <f ca="1">IF(E1166&gt;0,(IFERROR(-PMT(Calculator!$G$22/12,Calculator!$G$23*12,Calculator!$G$20),0))-F1166,0)</f>
        <v>0</v>
      </c>
      <c r="H1166" s="29">
        <f t="shared" ca="1" si="76"/>
        <v>5357.2777733638904</v>
      </c>
      <c r="I1166" s="29">
        <f t="shared" ca="1" si="74"/>
        <v>0.95403576785932298</v>
      </c>
      <c r="J1166" s="30">
        <f>Calculator!$G$40</f>
        <v>6.5000000000000002E-2</v>
      </c>
      <c r="K1166" s="29">
        <f ca="1">IF(C1166&gt;=Calculator!$G$27,IF(DAY($C1166)=1,Calculator!$G$34/2,IF(DAY($C1166)=15,Calculator!$G$34/2,0)),0)</f>
        <v>0</v>
      </c>
      <c r="L1166" s="29">
        <f ca="1">IF(DAY($C1166)=28,IF(H1166=0,0,Calculator!$G$35),0)</f>
        <v>0</v>
      </c>
      <c r="M1166" s="29">
        <f ca="1">IF(I1166&gt;0,IF(DAY($C1166)=1,SUM(INDIRECT("I"&amp;(ROW(C1165)-DAY(C1165))):I1165),0),0)</f>
        <v>0</v>
      </c>
      <c r="N1166" s="29">
        <f ca="1">IF(C1166&lt;Calculator!$G$27,0,IF(C1166=Calculator!$G$27,Calculator!$G$39,IF(H1166-K1166&lt;=0,IF(D1166&gt;Calculator!$G$39,IF(H1166-K1166+E1166+L1166+M1166+Calculator!$G$39&gt;Calculator!$G$39,Calculator!$G$39-(H1166+E1166+L1166+M1166-K1166),Calculator!$G$39),D1166),0)))</f>
        <v>0</v>
      </c>
    </row>
    <row r="1167" spans="1:14" ht="15.75" thickBot="1">
      <c r="A1167" s="33" t="str">
        <f ca="1">IF(C1167=Calculator!$H$27,"F",IF(Daily!D1167+Daily!H1167=0,IF(D1166+H1166&gt;0,"L",""),""))</f>
        <v/>
      </c>
      <c r="B1167" s="34">
        <v>1166</v>
      </c>
      <c r="C1167" s="19">
        <f t="shared" ca="1" si="73"/>
        <v>47096</v>
      </c>
      <c r="D1167" s="29">
        <f t="shared" ca="1" si="75"/>
        <v>186862.73846703744</v>
      </c>
      <c r="E1167" s="29">
        <f ca="1">IF(C1167&lt;Calculator!$D$26,0,IF(DAY($C1167)=1,IF(D1167-Calculator!$G$24&gt;0,Calculator!$G$24,D1167),0))</f>
        <v>0</v>
      </c>
      <c r="F1167" s="29">
        <f ca="1">IF(E1167&gt;0,D1167*Calculator!$G$22/12,0)</f>
        <v>0</v>
      </c>
      <c r="G1167" s="29">
        <f ca="1">IF(E1167&gt;0,(IFERROR(-PMT(Calculator!$G$22/12,Calculator!$G$23*12,Calculator!$G$20),0))-F1167,0)</f>
        <v>0</v>
      </c>
      <c r="H1167" s="29">
        <f t="shared" ca="1" si="76"/>
        <v>5357.2777733638904</v>
      </c>
      <c r="I1167" s="29">
        <f t="shared" ca="1" si="74"/>
        <v>0.95403576785932298</v>
      </c>
      <c r="J1167" s="30">
        <f>Calculator!$G$40</f>
        <v>6.5000000000000002E-2</v>
      </c>
      <c r="K1167" s="29">
        <f ca="1">IF(C1167&gt;=Calculator!$G$27,IF(DAY($C1167)=1,Calculator!$G$34/2,IF(DAY($C1167)=15,Calculator!$G$34/2,0)),0)</f>
        <v>0</v>
      </c>
      <c r="L1167" s="29">
        <f ca="1">IF(DAY($C1167)=28,IF(H1167=0,0,Calculator!$G$35),0)</f>
        <v>0</v>
      </c>
      <c r="M1167" s="29">
        <f ca="1">IF(I1167&gt;0,IF(DAY($C1167)=1,SUM(INDIRECT("I"&amp;(ROW(C1166)-DAY(C1166))):I1166),0),0)</f>
        <v>0</v>
      </c>
      <c r="N1167" s="29">
        <f ca="1">IF(C1167&lt;Calculator!$G$27,0,IF(C1167=Calculator!$G$27,Calculator!$G$39,IF(H1167-K1167&lt;=0,IF(D1167&gt;Calculator!$G$39,IF(H1167-K1167+E1167+L1167+M1167+Calculator!$G$39&gt;Calculator!$G$39,Calculator!$G$39-(H1167+E1167+L1167+M1167-K1167),Calculator!$G$39),D1167),0)))</f>
        <v>0</v>
      </c>
    </row>
    <row r="1168" spans="1:14" ht="15.75" thickBot="1">
      <c r="A1168" s="33" t="str">
        <f ca="1">IF(C1168=Calculator!$H$27,"F",IF(Daily!D1168+Daily!H1168=0,IF(D1167+H1167&gt;0,"L",""),""))</f>
        <v/>
      </c>
      <c r="B1168" s="34">
        <v>1167</v>
      </c>
      <c r="C1168" s="19">
        <f t="shared" ca="1" si="73"/>
        <v>47097</v>
      </c>
      <c r="D1168" s="29">
        <f t="shared" ca="1" si="75"/>
        <v>186862.73846703744</v>
      </c>
      <c r="E1168" s="29">
        <f ca="1">IF(C1168&lt;Calculator!$D$26,0,IF(DAY($C1168)=1,IF(D1168-Calculator!$G$24&gt;0,Calculator!$G$24,D1168),0))</f>
        <v>0</v>
      </c>
      <c r="F1168" s="29">
        <f ca="1">IF(E1168&gt;0,D1168*Calculator!$G$22/12,0)</f>
        <v>0</v>
      </c>
      <c r="G1168" s="29">
        <f ca="1">IF(E1168&gt;0,(IFERROR(-PMT(Calculator!$G$22/12,Calculator!$G$23*12,Calculator!$G$20),0))-F1168,0)</f>
        <v>0</v>
      </c>
      <c r="H1168" s="29">
        <f t="shared" ca="1" si="76"/>
        <v>5357.2777733638904</v>
      </c>
      <c r="I1168" s="29">
        <f t="shared" ca="1" si="74"/>
        <v>0.95403576785932298</v>
      </c>
      <c r="J1168" s="30">
        <f>Calculator!$G$40</f>
        <v>6.5000000000000002E-2</v>
      </c>
      <c r="K1168" s="29">
        <f ca="1">IF(C1168&gt;=Calculator!$G$27,IF(DAY($C1168)=1,Calculator!$G$34/2,IF(DAY($C1168)=15,Calculator!$G$34/2,0)),0)</f>
        <v>0</v>
      </c>
      <c r="L1168" s="29">
        <f ca="1">IF(DAY($C1168)=28,IF(H1168=0,0,Calculator!$G$35),0)</f>
        <v>0</v>
      </c>
      <c r="M1168" s="29">
        <f ca="1">IF(I1168&gt;0,IF(DAY($C1168)=1,SUM(INDIRECT("I"&amp;(ROW(C1167)-DAY(C1167))):I1167),0),0)</f>
        <v>0</v>
      </c>
      <c r="N1168" s="29">
        <f ca="1">IF(C1168&lt;Calculator!$G$27,0,IF(C1168=Calculator!$G$27,Calculator!$G$39,IF(H1168-K1168&lt;=0,IF(D1168&gt;Calculator!$G$39,IF(H1168-K1168+E1168+L1168+M1168+Calculator!$G$39&gt;Calculator!$G$39,Calculator!$G$39-(H1168+E1168+L1168+M1168-K1168),Calculator!$G$39),D1168),0)))</f>
        <v>0</v>
      </c>
    </row>
    <row r="1169" spans="1:14" ht="15.75" thickBot="1">
      <c r="A1169" s="33" t="str">
        <f ca="1">IF(C1169=Calculator!$H$27,"F",IF(Daily!D1169+Daily!H1169=0,IF(D1168+H1168&gt;0,"L",""),""))</f>
        <v/>
      </c>
      <c r="B1169" s="34">
        <v>1168</v>
      </c>
      <c r="C1169" s="19">
        <f t="shared" ca="1" si="73"/>
        <v>47098</v>
      </c>
      <c r="D1169" s="29">
        <f t="shared" ca="1" si="75"/>
        <v>186862.73846703744</v>
      </c>
      <c r="E1169" s="29">
        <f ca="1">IF(C1169&lt;Calculator!$D$26,0,IF(DAY($C1169)=1,IF(D1169-Calculator!$G$24&gt;0,Calculator!$G$24,D1169),0))</f>
        <v>0</v>
      </c>
      <c r="F1169" s="29">
        <f ca="1">IF(E1169&gt;0,D1169*Calculator!$G$22/12,0)</f>
        <v>0</v>
      </c>
      <c r="G1169" s="29">
        <f ca="1">IF(E1169&gt;0,(IFERROR(-PMT(Calculator!$G$22/12,Calculator!$G$23*12,Calculator!$G$20),0))-F1169,0)</f>
        <v>0</v>
      </c>
      <c r="H1169" s="29">
        <f t="shared" ca="1" si="76"/>
        <v>5357.2777733638904</v>
      </c>
      <c r="I1169" s="29">
        <f t="shared" ca="1" si="74"/>
        <v>0.95403576785932298</v>
      </c>
      <c r="J1169" s="30">
        <f>Calculator!$G$40</f>
        <v>6.5000000000000002E-2</v>
      </c>
      <c r="K1169" s="29">
        <f ca="1">IF(C1169&gt;=Calculator!$G$27,IF(DAY($C1169)=1,Calculator!$G$34/2,IF(DAY($C1169)=15,Calculator!$G$34/2,0)),0)</f>
        <v>0</v>
      </c>
      <c r="L1169" s="29">
        <f ca="1">IF(DAY($C1169)=28,IF(H1169=0,0,Calculator!$G$35),0)</f>
        <v>0</v>
      </c>
      <c r="M1169" s="29">
        <f ca="1">IF(I1169&gt;0,IF(DAY($C1169)=1,SUM(INDIRECT("I"&amp;(ROW(C1168)-DAY(C1168))):I1168),0),0)</f>
        <v>0</v>
      </c>
      <c r="N1169" s="29">
        <f ca="1">IF(C1169&lt;Calculator!$G$27,0,IF(C1169=Calculator!$G$27,Calculator!$G$39,IF(H1169-K1169&lt;=0,IF(D1169&gt;Calculator!$G$39,IF(H1169-K1169+E1169+L1169+M1169+Calculator!$G$39&gt;Calculator!$G$39,Calculator!$G$39-(H1169+E1169+L1169+M1169-K1169),Calculator!$G$39),D1169),0)))</f>
        <v>0</v>
      </c>
    </row>
    <row r="1170" spans="1:14" ht="15.75" thickBot="1">
      <c r="A1170" s="33" t="str">
        <f ca="1">IF(C1170=Calculator!$H$27,"F",IF(Daily!D1170+Daily!H1170=0,IF(D1169+H1169&gt;0,"L",""),""))</f>
        <v/>
      </c>
      <c r="B1170" s="34">
        <v>1169</v>
      </c>
      <c r="C1170" s="19">
        <f t="shared" ca="1" si="73"/>
        <v>47099</v>
      </c>
      <c r="D1170" s="29">
        <f t="shared" ca="1" si="75"/>
        <v>186862.73846703744</v>
      </c>
      <c r="E1170" s="29">
        <f ca="1">IF(C1170&lt;Calculator!$D$26,0,IF(DAY($C1170)=1,IF(D1170-Calculator!$G$24&gt;0,Calculator!$G$24,D1170),0))</f>
        <v>0</v>
      </c>
      <c r="F1170" s="29">
        <f ca="1">IF(E1170&gt;0,D1170*Calculator!$G$22/12,0)</f>
        <v>0</v>
      </c>
      <c r="G1170" s="29">
        <f ca="1">IF(E1170&gt;0,(IFERROR(-PMT(Calculator!$G$22/12,Calculator!$G$23*12,Calculator!$G$20),0))-F1170,0)</f>
        <v>0</v>
      </c>
      <c r="H1170" s="29">
        <f t="shared" ca="1" si="76"/>
        <v>5357.2777733638904</v>
      </c>
      <c r="I1170" s="29">
        <f t="shared" ca="1" si="74"/>
        <v>0.95403576785932298</v>
      </c>
      <c r="J1170" s="30">
        <f>Calculator!$G$40</f>
        <v>6.5000000000000002E-2</v>
      </c>
      <c r="K1170" s="29">
        <f ca="1">IF(C1170&gt;=Calculator!$G$27,IF(DAY($C1170)=1,Calculator!$G$34/2,IF(DAY($C1170)=15,Calculator!$G$34/2,0)),0)</f>
        <v>0</v>
      </c>
      <c r="L1170" s="29">
        <f ca="1">IF(DAY($C1170)=28,IF(H1170=0,0,Calculator!$G$35),0)</f>
        <v>0</v>
      </c>
      <c r="M1170" s="29">
        <f ca="1">IF(I1170&gt;0,IF(DAY($C1170)=1,SUM(INDIRECT("I"&amp;(ROW(C1169)-DAY(C1169))):I1169),0),0)</f>
        <v>0</v>
      </c>
      <c r="N1170" s="29">
        <f ca="1">IF(C1170&lt;Calculator!$G$27,0,IF(C1170=Calculator!$G$27,Calculator!$G$39,IF(H1170-K1170&lt;=0,IF(D1170&gt;Calculator!$G$39,IF(H1170-K1170+E1170+L1170+M1170+Calculator!$G$39&gt;Calculator!$G$39,Calculator!$G$39-(H1170+E1170+L1170+M1170-K1170),Calculator!$G$39),D1170),0)))</f>
        <v>0</v>
      </c>
    </row>
    <row r="1171" spans="1:14" ht="15.75" thickBot="1">
      <c r="A1171" s="33" t="str">
        <f ca="1">IF(C1171=Calculator!$H$27,"F",IF(Daily!D1171+Daily!H1171=0,IF(D1170+H1170&gt;0,"L",""),""))</f>
        <v/>
      </c>
      <c r="B1171" s="34">
        <v>1170</v>
      </c>
      <c r="C1171" s="19">
        <f t="shared" ca="1" si="73"/>
        <v>47100</v>
      </c>
      <c r="D1171" s="29">
        <f t="shared" ca="1" si="75"/>
        <v>186862.73846703744</v>
      </c>
      <c r="E1171" s="29">
        <f ca="1">IF(C1171&lt;Calculator!$D$26,0,IF(DAY($C1171)=1,IF(D1171-Calculator!$G$24&gt;0,Calculator!$G$24,D1171),0))</f>
        <v>0</v>
      </c>
      <c r="F1171" s="29">
        <f ca="1">IF(E1171&gt;0,D1171*Calculator!$G$22/12,0)</f>
        <v>0</v>
      </c>
      <c r="G1171" s="29">
        <f ca="1">IF(E1171&gt;0,(IFERROR(-PMT(Calculator!$G$22/12,Calculator!$G$23*12,Calculator!$G$20),0))-F1171,0)</f>
        <v>0</v>
      </c>
      <c r="H1171" s="29">
        <f t="shared" ca="1" si="76"/>
        <v>5357.2777733638904</v>
      </c>
      <c r="I1171" s="29">
        <f t="shared" ca="1" si="74"/>
        <v>0.95403576785932298</v>
      </c>
      <c r="J1171" s="30">
        <f>Calculator!$G$40</f>
        <v>6.5000000000000002E-2</v>
      </c>
      <c r="K1171" s="29">
        <f ca="1">IF(C1171&gt;=Calculator!$G$27,IF(DAY($C1171)=1,Calculator!$G$34/2,IF(DAY($C1171)=15,Calculator!$G$34/2,0)),0)</f>
        <v>0</v>
      </c>
      <c r="L1171" s="29">
        <f ca="1">IF(DAY($C1171)=28,IF(H1171=0,0,Calculator!$G$35),0)</f>
        <v>0</v>
      </c>
      <c r="M1171" s="29">
        <f ca="1">IF(I1171&gt;0,IF(DAY($C1171)=1,SUM(INDIRECT("I"&amp;(ROW(C1170)-DAY(C1170))):I1170),0),0)</f>
        <v>0</v>
      </c>
      <c r="N1171" s="29">
        <f ca="1">IF(C1171&lt;Calculator!$G$27,0,IF(C1171=Calculator!$G$27,Calculator!$G$39,IF(H1171-K1171&lt;=0,IF(D1171&gt;Calculator!$G$39,IF(H1171-K1171+E1171+L1171+M1171+Calculator!$G$39&gt;Calculator!$G$39,Calculator!$G$39-(H1171+E1171+L1171+M1171-K1171),Calculator!$G$39),D1171),0)))</f>
        <v>0</v>
      </c>
    </row>
    <row r="1172" spans="1:14" ht="15.75" thickBot="1">
      <c r="A1172" s="33" t="str">
        <f ca="1">IF(C1172=Calculator!$H$27,"F",IF(Daily!D1172+Daily!H1172=0,IF(D1171+H1171&gt;0,"L",""),""))</f>
        <v/>
      </c>
      <c r="B1172" s="34">
        <v>1171</v>
      </c>
      <c r="C1172" s="19">
        <f t="shared" ca="1" si="73"/>
        <v>47101</v>
      </c>
      <c r="D1172" s="29">
        <f t="shared" ca="1" si="75"/>
        <v>186862.73846703744</v>
      </c>
      <c r="E1172" s="29">
        <f ca="1">IF(C1172&lt;Calculator!$D$26,0,IF(DAY($C1172)=1,IF(D1172-Calculator!$G$24&gt;0,Calculator!$G$24,D1172),0))</f>
        <v>0</v>
      </c>
      <c r="F1172" s="29">
        <f ca="1">IF(E1172&gt;0,D1172*Calculator!$G$22/12,0)</f>
        <v>0</v>
      </c>
      <c r="G1172" s="29">
        <f ca="1">IF(E1172&gt;0,(IFERROR(-PMT(Calculator!$G$22/12,Calculator!$G$23*12,Calculator!$G$20),0))-F1172,0)</f>
        <v>0</v>
      </c>
      <c r="H1172" s="29">
        <f t="shared" ca="1" si="76"/>
        <v>5357.2777733638904</v>
      </c>
      <c r="I1172" s="29">
        <f t="shared" ca="1" si="74"/>
        <v>0.95403576785932298</v>
      </c>
      <c r="J1172" s="30">
        <f>Calculator!$G$40</f>
        <v>6.5000000000000002E-2</v>
      </c>
      <c r="K1172" s="29">
        <f ca="1">IF(C1172&gt;=Calculator!$G$27,IF(DAY($C1172)=1,Calculator!$G$34/2,IF(DAY($C1172)=15,Calculator!$G$34/2,0)),0)</f>
        <v>0</v>
      </c>
      <c r="L1172" s="29">
        <f ca="1">IF(DAY($C1172)=28,IF(H1172=0,0,Calculator!$G$35),0)</f>
        <v>0</v>
      </c>
      <c r="M1172" s="29">
        <f ca="1">IF(I1172&gt;0,IF(DAY($C1172)=1,SUM(INDIRECT("I"&amp;(ROW(C1171)-DAY(C1171))):I1171),0),0)</f>
        <v>0</v>
      </c>
      <c r="N1172" s="29">
        <f ca="1">IF(C1172&lt;Calculator!$G$27,0,IF(C1172=Calculator!$G$27,Calculator!$G$39,IF(H1172-K1172&lt;=0,IF(D1172&gt;Calculator!$G$39,IF(H1172-K1172+E1172+L1172+M1172+Calculator!$G$39&gt;Calculator!$G$39,Calculator!$G$39-(H1172+E1172+L1172+M1172-K1172),Calculator!$G$39),D1172),0)))</f>
        <v>0</v>
      </c>
    </row>
    <row r="1173" spans="1:14" ht="15.75" thickBot="1">
      <c r="A1173" s="33" t="str">
        <f ca="1">IF(C1173=Calculator!$H$27,"F",IF(Daily!D1173+Daily!H1173=0,IF(D1172+H1172&gt;0,"L",""),""))</f>
        <v/>
      </c>
      <c r="B1173" s="34">
        <v>1172</v>
      </c>
      <c r="C1173" s="19">
        <f t="shared" ca="1" si="73"/>
        <v>47102</v>
      </c>
      <c r="D1173" s="29">
        <f t="shared" ca="1" si="75"/>
        <v>186862.73846703744</v>
      </c>
      <c r="E1173" s="29">
        <f ca="1">IF(C1173&lt;Calculator!$D$26,0,IF(DAY($C1173)=1,IF(D1173-Calculator!$G$24&gt;0,Calculator!$G$24,D1173),0))</f>
        <v>0</v>
      </c>
      <c r="F1173" s="29">
        <f ca="1">IF(E1173&gt;0,D1173*Calculator!$G$22/12,0)</f>
        <v>0</v>
      </c>
      <c r="G1173" s="29">
        <f ca="1">IF(E1173&gt;0,(IFERROR(-PMT(Calculator!$G$22/12,Calculator!$G$23*12,Calculator!$G$20),0))-F1173,0)</f>
        <v>0</v>
      </c>
      <c r="H1173" s="29">
        <f t="shared" ca="1" si="76"/>
        <v>5357.2777733638904</v>
      </c>
      <c r="I1173" s="29">
        <f t="shared" ca="1" si="74"/>
        <v>0.95403576785932298</v>
      </c>
      <c r="J1173" s="30">
        <f>Calculator!$G$40</f>
        <v>6.5000000000000002E-2</v>
      </c>
      <c r="K1173" s="29">
        <f ca="1">IF(C1173&gt;=Calculator!$G$27,IF(DAY($C1173)=1,Calculator!$G$34/2,IF(DAY($C1173)=15,Calculator!$G$34/2,0)),0)</f>
        <v>4500</v>
      </c>
      <c r="L1173" s="29">
        <f ca="1">IF(DAY($C1173)=28,IF(H1173=0,0,Calculator!$G$35),0)</f>
        <v>0</v>
      </c>
      <c r="M1173" s="29">
        <f ca="1">IF(I1173&gt;0,IF(DAY($C1173)=1,SUM(INDIRECT("I"&amp;(ROW(C1172)-DAY(C1172))):I1172),0),0)</f>
        <v>0</v>
      </c>
      <c r="N1173" s="29">
        <f ca="1">IF(C1173&lt;Calculator!$G$27,0,IF(C1173=Calculator!$G$27,Calculator!$G$39,IF(H1173-K1173&lt;=0,IF(D1173&gt;Calculator!$G$39,IF(H1173-K1173+E1173+L1173+M1173+Calculator!$G$39&gt;Calculator!$G$39,Calculator!$G$39-(H1173+E1173+L1173+M1173-K1173),Calculator!$G$39),D1173),0)))</f>
        <v>0</v>
      </c>
    </row>
    <row r="1174" spans="1:14" ht="15.75" thickBot="1">
      <c r="A1174" s="33" t="str">
        <f ca="1">IF(C1174=Calculator!$H$27,"F",IF(Daily!D1174+Daily!H1174=0,IF(D1173+H1173&gt;0,"L",""),""))</f>
        <v/>
      </c>
      <c r="B1174" s="34">
        <v>1173</v>
      </c>
      <c r="C1174" s="19">
        <f t="shared" ca="1" si="73"/>
        <v>47103</v>
      </c>
      <c r="D1174" s="29">
        <f t="shared" ca="1" si="75"/>
        <v>186862.73846703744</v>
      </c>
      <c r="E1174" s="29">
        <f ca="1">IF(C1174&lt;Calculator!$D$26,0,IF(DAY($C1174)=1,IF(D1174-Calculator!$G$24&gt;0,Calculator!$G$24,D1174),0))</f>
        <v>0</v>
      </c>
      <c r="F1174" s="29">
        <f ca="1">IF(E1174&gt;0,D1174*Calculator!$G$22/12,0)</f>
        <v>0</v>
      </c>
      <c r="G1174" s="29">
        <f ca="1">IF(E1174&gt;0,(IFERROR(-PMT(Calculator!$G$22/12,Calculator!$G$23*12,Calculator!$G$20),0))-F1174,0)</f>
        <v>0</v>
      </c>
      <c r="H1174" s="29">
        <f t="shared" ca="1" si="76"/>
        <v>857.27777336389045</v>
      </c>
      <c r="I1174" s="29">
        <f t="shared" ca="1" si="74"/>
        <v>0.15266590484562431</v>
      </c>
      <c r="J1174" s="30">
        <f>Calculator!$G$40</f>
        <v>6.5000000000000002E-2</v>
      </c>
      <c r="K1174" s="29">
        <f ca="1">IF(C1174&gt;=Calculator!$G$27,IF(DAY($C1174)=1,Calculator!$G$34/2,IF(DAY($C1174)=15,Calculator!$G$34/2,0)),0)</f>
        <v>0</v>
      </c>
      <c r="L1174" s="29">
        <f ca="1">IF(DAY($C1174)=28,IF(H1174=0,0,Calculator!$G$35),0)</f>
        <v>0</v>
      </c>
      <c r="M1174" s="29">
        <f ca="1">IF(I1174&gt;0,IF(DAY($C1174)=1,SUM(INDIRECT("I"&amp;(ROW(C1173)-DAY(C1173))):I1173),0),0)</f>
        <v>0</v>
      </c>
      <c r="N1174" s="29">
        <f ca="1">IF(C1174&lt;Calculator!$G$27,0,IF(C1174=Calculator!$G$27,Calculator!$G$39,IF(H1174-K1174&lt;=0,IF(D1174&gt;Calculator!$G$39,IF(H1174-K1174+E1174+L1174+M1174+Calculator!$G$39&gt;Calculator!$G$39,Calculator!$G$39-(H1174+E1174+L1174+M1174-K1174),Calculator!$G$39),D1174),0)))</f>
        <v>0</v>
      </c>
    </row>
    <row r="1175" spans="1:14" ht="15.75" thickBot="1">
      <c r="A1175" s="33" t="str">
        <f ca="1">IF(C1175=Calculator!$H$27,"F",IF(Daily!D1175+Daily!H1175=0,IF(D1174+H1174&gt;0,"L",""),""))</f>
        <v/>
      </c>
      <c r="B1175" s="34">
        <v>1174</v>
      </c>
      <c r="C1175" s="19">
        <f t="shared" ca="1" si="73"/>
        <v>47104</v>
      </c>
      <c r="D1175" s="29">
        <f t="shared" ca="1" si="75"/>
        <v>186862.73846703744</v>
      </c>
      <c r="E1175" s="29">
        <f ca="1">IF(C1175&lt;Calculator!$D$26,0,IF(DAY($C1175)=1,IF(D1175-Calculator!$G$24&gt;0,Calculator!$G$24,D1175),0))</f>
        <v>0</v>
      </c>
      <c r="F1175" s="29">
        <f ca="1">IF(E1175&gt;0,D1175*Calculator!$G$22/12,0)</f>
        <v>0</v>
      </c>
      <c r="G1175" s="29">
        <f ca="1">IF(E1175&gt;0,(IFERROR(-PMT(Calculator!$G$22/12,Calculator!$G$23*12,Calculator!$G$20),0))-F1175,0)</f>
        <v>0</v>
      </c>
      <c r="H1175" s="29">
        <f t="shared" ca="1" si="76"/>
        <v>857.27777336389045</v>
      </c>
      <c r="I1175" s="29">
        <f t="shared" ca="1" si="74"/>
        <v>0.15266590484562431</v>
      </c>
      <c r="J1175" s="30">
        <f>Calculator!$G$40</f>
        <v>6.5000000000000002E-2</v>
      </c>
      <c r="K1175" s="29">
        <f ca="1">IF(C1175&gt;=Calculator!$G$27,IF(DAY($C1175)=1,Calculator!$G$34/2,IF(DAY($C1175)=15,Calculator!$G$34/2,0)),0)</f>
        <v>0</v>
      </c>
      <c r="L1175" s="29">
        <f ca="1">IF(DAY($C1175)=28,IF(H1175=0,0,Calculator!$G$35),0)</f>
        <v>0</v>
      </c>
      <c r="M1175" s="29">
        <f ca="1">IF(I1175&gt;0,IF(DAY($C1175)=1,SUM(INDIRECT("I"&amp;(ROW(C1174)-DAY(C1174))):I1174),0),0)</f>
        <v>0</v>
      </c>
      <c r="N1175" s="29">
        <f ca="1">IF(C1175&lt;Calculator!$G$27,0,IF(C1175=Calculator!$G$27,Calculator!$G$39,IF(H1175-K1175&lt;=0,IF(D1175&gt;Calculator!$G$39,IF(H1175-K1175+E1175+L1175+M1175+Calculator!$G$39&gt;Calculator!$G$39,Calculator!$G$39-(H1175+E1175+L1175+M1175-K1175),Calculator!$G$39),D1175),0)))</f>
        <v>0</v>
      </c>
    </row>
    <row r="1176" spans="1:14" ht="15.75" thickBot="1">
      <c r="A1176" s="33" t="str">
        <f ca="1">IF(C1176=Calculator!$H$27,"F",IF(Daily!D1176+Daily!H1176=0,IF(D1175+H1175&gt;0,"L",""),""))</f>
        <v/>
      </c>
      <c r="B1176" s="34">
        <v>1175</v>
      </c>
      <c r="C1176" s="19">
        <f t="shared" ca="1" si="73"/>
        <v>47105</v>
      </c>
      <c r="D1176" s="29">
        <f t="shared" ca="1" si="75"/>
        <v>186862.73846703744</v>
      </c>
      <c r="E1176" s="29">
        <f ca="1">IF(C1176&lt;Calculator!$D$26,0,IF(DAY($C1176)=1,IF(D1176-Calculator!$G$24&gt;0,Calculator!$G$24,D1176),0))</f>
        <v>0</v>
      </c>
      <c r="F1176" s="29">
        <f ca="1">IF(E1176&gt;0,D1176*Calculator!$G$22/12,0)</f>
        <v>0</v>
      </c>
      <c r="G1176" s="29">
        <f ca="1">IF(E1176&gt;0,(IFERROR(-PMT(Calculator!$G$22/12,Calculator!$G$23*12,Calculator!$G$20),0))-F1176,0)</f>
        <v>0</v>
      </c>
      <c r="H1176" s="29">
        <f t="shared" ca="1" si="76"/>
        <v>857.27777336389045</v>
      </c>
      <c r="I1176" s="29">
        <f t="shared" ca="1" si="74"/>
        <v>0.15266590484562431</v>
      </c>
      <c r="J1176" s="30">
        <f>Calculator!$G$40</f>
        <v>6.5000000000000002E-2</v>
      </c>
      <c r="K1176" s="29">
        <f ca="1">IF(C1176&gt;=Calculator!$G$27,IF(DAY($C1176)=1,Calculator!$G$34/2,IF(DAY($C1176)=15,Calculator!$G$34/2,0)),0)</f>
        <v>0</v>
      </c>
      <c r="L1176" s="29">
        <f ca="1">IF(DAY($C1176)=28,IF(H1176=0,0,Calculator!$G$35),0)</f>
        <v>0</v>
      </c>
      <c r="M1176" s="29">
        <f ca="1">IF(I1176&gt;0,IF(DAY($C1176)=1,SUM(INDIRECT("I"&amp;(ROW(C1175)-DAY(C1175))):I1175),0),0)</f>
        <v>0</v>
      </c>
      <c r="N1176" s="29">
        <f ca="1">IF(C1176&lt;Calculator!$G$27,0,IF(C1176=Calculator!$G$27,Calculator!$G$39,IF(H1176-K1176&lt;=0,IF(D1176&gt;Calculator!$G$39,IF(H1176-K1176+E1176+L1176+M1176+Calculator!$G$39&gt;Calculator!$G$39,Calculator!$G$39-(H1176+E1176+L1176+M1176-K1176),Calculator!$G$39),D1176),0)))</f>
        <v>0</v>
      </c>
    </row>
    <row r="1177" spans="1:14" ht="15.75" thickBot="1">
      <c r="A1177" s="33" t="str">
        <f ca="1">IF(C1177=Calculator!$H$27,"F",IF(Daily!D1177+Daily!H1177=0,IF(D1176+H1176&gt;0,"L",""),""))</f>
        <v/>
      </c>
      <c r="B1177" s="34">
        <v>1176</v>
      </c>
      <c r="C1177" s="19">
        <f t="shared" ca="1" si="73"/>
        <v>47106</v>
      </c>
      <c r="D1177" s="29">
        <f t="shared" ca="1" si="75"/>
        <v>186862.73846703744</v>
      </c>
      <c r="E1177" s="29">
        <f ca="1">IF(C1177&lt;Calculator!$D$26,0,IF(DAY($C1177)=1,IF(D1177-Calculator!$G$24&gt;0,Calculator!$G$24,D1177),0))</f>
        <v>0</v>
      </c>
      <c r="F1177" s="29">
        <f ca="1">IF(E1177&gt;0,D1177*Calculator!$G$22/12,0)</f>
        <v>0</v>
      </c>
      <c r="G1177" s="29">
        <f ca="1">IF(E1177&gt;0,(IFERROR(-PMT(Calculator!$G$22/12,Calculator!$G$23*12,Calculator!$G$20),0))-F1177,0)</f>
        <v>0</v>
      </c>
      <c r="H1177" s="29">
        <f t="shared" ca="1" si="76"/>
        <v>857.27777336389045</v>
      </c>
      <c r="I1177" s="29">
        <f t="shared" ca="1" si="74"/>
        <v>0.15266590484562431</v>
      </c>
      <c r="J1177" s="30">
        <f>Calculator!$G$40</f>
        <v>6.5000000000000002E-2</v>
      </c>
      <c r="K1177" s="29">
        <f ca="1">IF(C1177&gt;=Calculator!$G$27,IF(DAY($C1177)=1,Calculator!$G$34/2,IF(DAY($C1177)=15,Calculator!$G$34/2,0)),0)</f>
        <v>0</v>
      </c>
      <c r="L1177" s="29">
        <f ca="1">IF(DAY($C1177)=28,IF(H1177=0,0,Calculator!$G$35),0)</f>
        <v>0</v>
      </c>
      <c r="M1177" s="29">
        <f ca="1">IF(I1177&gt;0,IF(DAY($C1177)=1,SUM(INDIRECT("I"&amp;(ROW(C1176)-DAY(C1176))):I1176),0),0)</f>
        <v>0</v>
      </c>
      <c r="N1177" s="29">
        <f ca="1">IF(C1177&lt;Calculator!$G$27,0,IF(C1177=Calculator!$G$27,Calculator!$G$39,IF(H1177-K1177&lt;=0,IF(D1177&gt;Calculator!$G$39,IF(H1177-K1177+E1177+L1177+M1177+Calculator!$G$39&gt;Calculator!$G$39,Calculator!$G$39-(H1177+E1177+L1177+M1177-K1177),Calculator!$G$39),D1177),0)))</f>
        <v>0</v>
      </c>
    </row>
    <row r="1178" spans="1:14" ht="15.75" thickBot="1">
      <c r="A1178" s="33" t="str">
        <f ca="1">IF(C1178=Calculator!$H$27,"F",IF(Daily!D1178+Daily!H1178=0,IF(D1177+H1177&gt;0,"L",""),""))</f>
        <v/>
      </c>
      <c r="B1178" s="34">
        <v>1177</v>
      </c>
      <c r="C1178" s="19">
        <f t="shared" ca="1" si="73"/>
        <v>47107</v>
      </c>
      <c r="D1178" s="29">
        <f t="shared" ca="1" si="75"/>
        <v>186862.73846703744</v>
      </c>
      <c r="E1178" s="29">
        <f ca="1">IF(C1178&lt;Calculator!$D$26,0,IF(DAY($C1178)=1,IF(D1178-Calculator!$G$24&gt;0,Calculator!$G$24,D1178),0))</f>
        <v>0</v>
      </c>
      <c r="F1178" s="29">
        <f ca="1">IF(E1178&gt;0,D1178*Calculator!$G$22/12,0)</f>
        <v>0</v>
      </c>
      <c r="G1178" s="29">
        <f ca="1">IF(E1178&gt;0,(IFERROR(-PMT(Calculator!$G$22/12,Calculator!$G$23*12,Calculator!$G$20),0))-F1178,0)</f>
        <v>0</v>
      </c>
      <c r="H1178" s="29">
        <f t="shared" ca="1" si="76"/>
        <v>857.27777336389045</v>
      </c>
      <c r="I1178" s="29">
        <f t="shared" ca="1" si="74"/>
        <v>0.15266590484562431</v>
      </c>
      <c r="J1178" s="30">
        <f>Calculator!$G$40</f>
        <v>6.5000000000000002E-2</v>
      </c>
      <c r="K1178" s="29">
        <f ca="1">IF(C1178&gt;=Calculator!$G$27,IF(DAY($C1178)=1,Calculator!$G$34/2,IF(DAY($C1178)=15,Calculator!$G$34/2,0)),0)</f>
        <v>0</v>
      </c>
      <c r="L1178" s="29">
        <f ca="1">IF(DAY($C1178)=28,IF(H1178=0,0,Calculator!$G$35),0)</f>
        <v>0</v>
      </c>
      <c r="M1178" s="29">
        <f ca="1">IF(I1178&gt;0,IF(DAY($C1178)=1,SUM(INDIRECT("I"&amp;(ROW(C1177)-DAY(C1177))):I1177),0),0)</f>
        <v>0</v>
      </c>
      <c r="N1178" s="29">
        <f ca="1">IF(C1178&lt;Calculator!$G$27,0,IF(C1178=Calculator!$G$27,Calculator!$G$39,IF(H1178-K1178&lt;=0,IF(D1178&gt;Calculator!$G$39,IF(H1178-K1178+E1178+L1178+M1178+Calculator!$G$39&gt;Calculator!$G$39,Calculator!$G$39-(H1178+E1178+L1178+M1178-K1178),Calculator!$G$39),D1178),0)))</f>
        <v>0</v>
      </c>
    </row>
    <row r="1179" spans="1:14" ht="15.75" thickBot="1">
      <c r="A1179" s="33" t="str">
        <f ca="1">IF(C1179=Calculator!$H$27,"F",IF(Daily!D1179+Daily!H1179=0,IF(D1178+H1178&gt;0,"L",""),""))</f>
        <v/>
      </c>
      <c r="B1179" s="34">
        <v>1178</v>
      </c>
      <c r="C1179" s="19">
        <f t="shared" ca="1" si="73"/>
        <v>47108</v>
      </c>
      <c r="D1179" s="29">
        <f t="shared" ca="1" si="75"/>
        <v>186862.73846703744</v>
      </c>
      <c r="E1179" s="29">
        <f ca="1">IF(C1179&lt;Calculator!$D$26,0,IF(DAY($C1179)=1,IF(D1179-Calculator!$G$24&gt;0,Calculator!$G$24,D1179),0))</f>
        <v>0</v>
      </c>
      <c r="F1179" s="29">
        <f ca="1">IF(E1179&gt;0,D1179*Calculator!$G$22/12,0)</f>
        <v>0</v>
      </c>
      <c r="G1179" s="29">
        <f ca="1">IF(E1179&gt;0,(IFERROR(-PMT(Calculator!$G$22/12,Calculator!$G$23*12,Calculator!$G$20),0))-F1179,0)</f>
        <v>0</v>
      </c>
      <c r="H1179" s="29">
        <f t="shared" ca="1" si="76"/>
        <v>857.27777336389045</v>
      </c>
      <c r="I1179" s="29">
        <f t="shared" ca="1" si="74"/>
        <v>0.15266590484562431</v>
      </c>
      <c r="J1179" s="30">
        <f>Calculator!$G$40</f>
        <v>6.5000000000000002E-2</v>
      </c>
      <c r="K1179" s="29">
        <f ca="1">IF(C1179&gt;=Calculator!$G$27,IF(DAY($C1179)=1,Calculator!$G$34/2,IF(DAY($C1179)=15,Calculator!$G$34/2,0)),0)</f>
        <v>0</v>
      </c>
      <c r="L1179" s="29">
        <f ca="1">IF(DAY($C1179)=28,IF(H1179=0,0,Calculator!$G$35),0)</f>
        <v>0</v>
      </c>
      <c r="M1179" s="29">
        <f ca="1">IF(I1179&gt;0,IF(DAY($C1179)=1,SUM(INDIRECT("I"&amp;(ROW(C1178)-DAY(C1178))):I1178),0),0)</f>
        <v>0</v>
      </c>
      <c r="N1179" s="29">
        <f ca="1">IF(C1179&lt;Calculator!$G$27,0,IF(C1179=Calculator!$G$27,Calculator!$G$39,IF(H1179-K1179&lt;=0,IF(D1179&gt;Calculator!$G$39,IF(H1179-K1179+E1179+L1179+M1179+Calculator!$G$39&gt;Calculator!$G$39,Calculator!$G$39-(H1179+E1179+L1179+M1179-K1179),Calculator!$G$39),D1179),0)))</f>
        <v>0</v>
      </c>
    </row>
    <row r="1180" spans="1:14" ht="15.75" thickBot="1">
      <c r="A1180" s="33" t="str">
        <f ca="1">IF(C1180=Calculator!$H$27,"F",IF(Daily!D1180+Daily!H1180=0,IF(D1179+H1179&gt;0,"L",""),""))</f>
        <v/>
      </c>
      <c r="B1180" s="34">
        <v>1179</v>
      </c>
      <c r="C1180" s="19">
        <f t="shared" ca="1" si="73"/>
        <v>47109</v>
      </c>
      <c r="D1180" s="29">
        <f t="shared" ca="1" si="75"/>
        <v>186862.73846703744</v>
      </c>
      <c r="E1180" s="29">
        <f ca="1">IF(C1180&lt;Calculator!$D$26,0,IF(DAY($C1180)=1,IF(D1180-Calculator!$G$24&gt;0,Calculator!$G$24,D1180),0))</f>
        <v>0</v>
      </c>
      <c r="F1180" s="29">
        <f ca="1">IF(E1180&gt;0,D1180*Calculator!$G$22/12,0)</f>
        <v>0</v>
      </c>
      <c r="G1180" s="29">
        <f ca="1">IF(E1180&gt;0,(IFERROR(-PMT(Calculator!$G$22/12,Calculator!$G$23*12,Calculator!$G$20),0))-F1180,0)</f>
        <v>0</v>
      </c>
      <c r="H1180" s="29">
        <f t="shared" ca="1" si="76"/>
        <v>857.27777336389045</v>
      </c>
      <c r="I1180" s="29">
        <f t="shared" ca="1" si="74"/>
        <v>0.15266590484562431</v>
      </c>
      <c r="J1180" s="30">
        <f>Calculator!$G$40</f>
        <v>6.5000000000000002E-2</v>
      </c>
      <c r="K1180" s="29">
        <f ca="1">IF(C1180&gt;=Calculator!$G$27,IF(DAY($C1180)=1,Calculator!$G$34/2,IF(DAY($C1180)=15,Calculator!$G$34/2,0)),0)</f>
        <v>0</v>
      </c>
      <c r="L1180" s="29">
        <f ca="1">IF(DAY($C1180)=28,IF(H1180=0,0,Calculator!$G$35),0)</f>
        <v>0</v>
      </c>
      <c r="M1180" s="29">
        <f ca="1">IF(I1180&gt;0,IF(DAY($C1180)=1,SUM(INDIRECT("I"&amp;(ROW(C1179)-DAY(C1179))):I1179),0),0)</f>
        <v>0</v>
      </c>
      <c r="N1180" s="29">
        <f ca="1">IF(C1180&lt;Calculator!$G$27,0,IF(C1180=Calculator!$G$27,Calculator!$G$39,IF(H1180-K1180&lt;=0,IF(D1180&gt;Calculator!$G$39,IF(H1180-K1180+E1180+L1180+M1180+Calculator!$G$39&gt;Calculator!$G$39,Calculator!$G$39-(H1180+E1180+L1180+M1180-K1180),Calculator!$G$39),D1180),0)))</f>
        <v>0</v>
      </c>
    </row>
    <row r="1181" spans="1:14" ht="15.75" thickBot="1">
      <c r="A1181" s="33" t="str">
        <f ca="1">IF(C1181=Calculator!$H$27,"F",IF(Daily!D1181+Daily!H1181=0,IF(D1180+H1180&gt;0,"L",""),""))</f>
        <v/>
      </c>
      <c r="B1181" s="34">
        <v>1180</v>
      </c>
      <c r="C1181" s="19">
        <f t="shared" ca="1" si="73"/>
        <v>47110</v>
      </c>
      <c r="D1181" s="29">
        <f t="shared" ca="1" si="75"/>
        <v>186862.73846703744</v>
      </c>
      <c r="E1181" s="29">
        <f ca="1">IF(C1181&lt;Calculator!$D$26,0,IF(DAY($C1181)=1,IF(D1181-Calculator!$G$24&gt;0,Calculator!$G$24,D1181),0))</f>
        <v>0</v>
      </c>
      <c r="F1181" s="29">
        <f ca="1">IF(E1181&gt;0,D1181*Calculator!$G$22/12,0)</f>
        <v>0</v>
      </c>
      <c r="G1181" s="29">
        <f ca="1">IF(E1181&gt;0,(IFERROR(-PMT(Calculator!$G$22/12,Calculator!$G$23*12,Calculator!$G$20),0))-F1181,0)</f>
        <v>0</v>
      </c>
      <c r="H1181" s="29">
        <f t="shared" ca="1" si="76"/>
        <v>857.27777336389045</v>
      </c>
      <c r="I1181" s="29">
        <f t="shared" ca="1" si="74"/>
        <v>0.15266590484562431</v>
      </c>
      <c r="J1181" s="30">
        <f>Calculator!$G$40</f>
        <v>6.5000000000000002E-2</v>
      </c>
      <c r="K1181" s="29">
        <f ca="1">IF(C1181&gt;=Calculator!$G$27,IF(DAY($C1181)=1,Calculator!$G$34/2,IF(DAY($C1181)=15,Calculator!$G$34/2,0)),0)</f>
        <v>0</v>
      </c>
      <c r="L1181" s="29">
        <f ca="1">IF(DAY($C1181)=28,IF(H1181=0,0,Calculator!$G$35),0)</f>
        <v>0</v>
      </c>
      <c r="M1181" s="29">
        <f ca="1">IF(I1181&gt;0,IF(DAY($C1181)=1,SUM(INDIRECT("I"&amp;(ROW(C1180)-DAY(C1180))):I1180),0),0)</f>
        <v>0</v>
      </c>
      <c r="N1181" s="29">
        <f ca="1">IF(C1181&lt;Calculator!$G$27,0,IF(C1181=Calculator!$G$27,Calculator!$G$39,IF(H1181-K1181&lt;=0,IF(D1181&gt;Calculator!$G$39,IF(H1181-K1181+E1181+L1181+M1181+Calculator!$G$39&gt;Calculator!$G$39,Calculator!$G$39-(H1181+E1181+L1181+M1181-K1181),Calculator!$G$39),D1181),0)))</f>
        <v>0</v>
      </c>
    </row>
    <row r="1182" spans="1:14" ht="15.75" thickBot="1">
      <c r="A1182" s="33" t="str">
        <f ca="1">IF(C1182=Calculator!$H$27,"F",IF(Daily!D1182+Daily!H1182=0,IF(D1181+H1181&gt;0,"L",""),""))</f>
        <v/>
      </c>
      <c r="B1182" s="34">
        <v>1181</v>
      </c>
      <c r="C1182" s="19">
        <f t="shared" ca="1" si="73"/>
        <v>47111</v>
      </c>
      <c r="D1182" s="29">
        <f t="shared" ca="1" si="75"/>
        <v>186862.73846703744</v>
      </c>
      <c r="E1182" s="29">
        <f ca="1">IF(C1182&lt;Calculator!$D$26,0,IF(DAY($C1182)=1,IF(D1182-Calculator!$G$24&gt;0,Calculator!$G$24,D1182),0))</f>
        <v>0</v>
      </c>
      <c r="F1182" s="29">
        <f ca="1">IF(E1182&gt;0,D1182*Calculator!$G$22/12,0)</f>
        <v>0</v>
      </c>
      <c r="G1182" s="29">
        <f ca="1">IF(E1182&gt;0,(IFERROR(-PMT(Calculator!$G$22/12,Calculator!$G$23*12,Calculator!$G$20),0))-F1182,0)</f>
        <v>0</v>
      </c>
      <c r="H1182" s="29">
        <f t="shared" ca="1" si="76"/>
        <v>857.27777336389045</v>
      </c>
      <c r="I1182" s="29">
        <f t="shared" ca="1" si="74"/>
        <v>0.15266590484562431</v>
      </c>
      <c r="J1182" s="30">
        <f>Calculator!$G$40</f>
        <v>6.5000000000000002E-2</v>
      </c>
      <c r="K1182" s="29">
        <f ca="1">IF(C1182&gt;=Calculator!$G$27,IF(DAY($C1182)=1,Calculator!$G$34/2,IF(DAY($C1182)=15,Calculator!$G$34/2,0)),0)</f>
        <v>0</v>
      </c>
      <c r="L1182" s="29">
        <f ca="1">IF(DAY($C1182)=28,IF(H1182=0,0,Calculator!$G$35),0)</f>
        <v>0</v>
      </c>
      <c r="M1182" s="29">
        <f ca="1">IF(I1182&gt;0,IF(DAY($C1182)=1,SUM(INDIRECT("I"&amp;(ROW(C1181)-DAY(C1181))):I1181),0),0)</f>
        <v>0</v>
      </c>
      <c r="N1182" s="29">
        <f ca="1">IF(C1182&lt;Calculator!$G$27,0,IF(C1182=Calculator!$G$27,Calculator!$G$39,IF(H1182-K1182&lt;=0,IF(D1182&gt;Calculator!$G$39,IF(H1182-K1182+E1182+L1182+M1182+Calculator!$G$39&gt;Calculator!$G$39,Calculator!$G$39-(H1182+E1182+L1182+M1182-K1182),Calculator!$G$39),D1182),0)))</f>
        <v>0</v>
      </c>
    </row>
    <row r="1183" spans="1:14" ht="15.75" thickBot="1">
      <c r="A1183" s="33" t="str">
        <f ca="1">IF(C1183=Calculator!$H$27,"F",IF(Daily!D1183+Daily!H1183=0,IF(D1182+H1182&gt;0,"L",""),""))</f>
        <v/>
      </c>
      <c r="B1183" s="34">
        <v>1182</v>
      </c>
      <c r="C1183" s="19">
        <f t="shared" ca="1" si="73"/>
        <v>47112</v>
      </c>
      <c r="D1183" s="29">
        <f t="shared" ca="1" si="75"/>
        <v>186862.73846703744</v>
      </c>
      <c r="E1183" s="29">
        <f ca="1">IF(C1183&lt;Calculator!$D$26,0,IF(DAY($C1183)=1,IF(D1183-Calculator!$G$24&gt;0,Calculator!$G$24,D1183),0))</f>
        <v>0</v>
      </c>
      <c r="F1183" s="29">
        <f ca="1">IF(E1183&gt;0,D1183*Calculator!$G$22/12,0)</f>
        <v>0</v>
      </c>
      <c r="G1183" s="29">
        <f ca="1">IF(E1183&gt;0,(IFERROR(-PMT(Calculator!$G$22/12,Calculator!$G$23*12,Calculator!$G$20),0))-F1183,0)</f>
        <v>0</v>
      </c>
      <c r="H1183" s="29">
        <f t="shared" ca="1" si="76"/>
        <v>857.27777336389045</v>
      </c>
      <c r="I1183" s="29">
        <f t="shared" ca="1" si="74"/>
        <v>0.15266590484562431</v>
      </c>
      <c r="J1183" s="30">
        <f>Calculator!$G$40</f>
        <v>6.5000000000000002E-2</v>
      </c>
      <c r="K1183" s="29">
        <f ca="1">IF(C1183&gt;=Calculator!$G$27,IF(DAY($C1183)=1,Calculator!$G$34/2,IF(DAY($C1183)=15,Calculator!$G$34/2,0)),0)</f>
        <v>0</v>
      </c>
      <c r="L1183" s="29">
        <f ca="1">IF(DAY($C1183)=28,IF(H1183=0,0,Calculator!$G$35),0)</f>
        <v>0</v>
      </c>
      <c r="M1183" s="29">
        <f ca="1">IF(I1183&gt;0,IF(DAY($C1183)=1,SUM(INDIRECT("I"&amp;(ROW(C1182)-DAY(C1182))):I1182),0),0)</f>
        <v>0</v>
      </c>
      <c r="N1183" s="29">
        <f ca="1">IF(C1183&lt;Calculator!$G$27,0,IF(C1183=Calculator!$G$27,Calculator!$G$39,IF(H1183-K1183&lt;=0,IF(D1183&gt;Calculator!$G$39,IF(H1183-K1183+E1183+L1183+M1183+Calculator!$G$39&gt;Calculator!$G$39,Calculator!$G$39-(H1183+E1183+L1183+M1183-K1183),Calculator!$G$39),D1183),0)))</f>
        <v>0</v>
      </c>
    </row>
    <row r="1184" spans="1:14" ht="15.75" thickBot="1">
      <c r="A1184" s="33" t="str">
        <f ca="1">IF(C1184=Calculator!$H$27,"F",IF(Daily!D1184+Daily!H1184=0,IF(D1183+H1183&gt;0,"L",""),""))</f>
        <v/>
      </c>
      <c r="B1184" s="34">
        <v>1183</v>
      </c>
      <c r="C1184" s="19">
        <f t="shared" ca="1" si="73"/>
        <v>47113</v>
      </c>
      <c r="D1184" s="29">
        <f t="shared" ca="1" si="75"/>
        <v>186862.73846703744</v>
      </c>
      <c r="E1184" s="29">
        <f ca="1">IF(C1184&lt;Calculator!$D$26,0,IF(DAY($C1184)=1,IF(D1184-Calculator!$G$24&gt;0,Calculator!$G$24,D1184),0))</f>
        <v>0</v>
      </c>
      <c r="F1184" s="29">
        <f ca="1">IF(E1184&gt;0,D1184*Calculator!$G$22/12,0)</f>
        <v>0</v>
      </c>
      <c r="G1184" s="29">
        <f ca="1">IF(E1184&gt;0,(IFERROR(-PMT(Calculator!$G$22/12,Calculator!$G$23*12,Calculator!$G$20),0))-F1184,0)</f>
        <v>0</v>
      </c>
      <c r="H1184" s="29">
        <f t="shared" ca="1" si="76"/>
        <v>857.27777336389045</v>
      </c>
      <c r="I1184" s="29">
        <f t="shared" ca="1" si="74"/>
        <v>0.15266590484562431</v>
      </c>
      <c r="J1184" s="30">
        <f>Calculator!$G$40</f>
        <v>6.5000000000000002E-2</v>
      </c>
      <c r="K1184" s="29">
        <f ca="1">IF(C1184&gt;=Calculator!$G$27,IF(DAY($C1184)=1,Calculator!$G$34/2,IF(DAY($C1184)=15,Calculator!$G$34/2,0)),0)</f>
        <v>0</v>
      </c>
      <c r="L1184" s="29">
        <f ca="1">IF(DAY($C1184)=28,IF(H1184=0,0,Calculator!$G$35),0)</f>
        <v>0</v>
      </c>
      <c r="M1184" s="29">
        <f ca="1">IF(I1184&gt;0,IF(DAY($C1184)=1,SUM(INDIRECT("I"&amp;(ROW(C1183)-DAY(C1183))):I1183),0),0)</f>
        <v>0</v>
      </c>
      <c r="N1184" s="29">
        <f ca="1">IF(C1184&lt;Calculator!$G$27,0,IF(C1184=Calculator!$G$27,Calculator!$G$39,IF(H1184-K1184&lt;=0,IF(D1184&gt;Calculator!$G$39,IF(H1184-K1184+E1184+L1184+M1184+Calculator!$G$39&gt;Calculator!$G$39,Calculator!$G$39-(H1184+E1184+L1184+M1184-K1184),Calculator!$G$39),D1184),0)))</f>
        <v>0</v>
      </c>
    </row>
    <row r="1185" spans="1:14" ht="15.75" thickBot="1">
      <c r="A1185" s="33" t="str">
        <f ca="1">IF(C1185=Calculator!$H$27,"F",IF(Daily!D1185+Daily!H1185=0,IF(D1184+H1184&gt;0,"L",""),""))</f>
        <v/>
      </c>
      <c r="B1185" s="34">
        <v>1184</v>
      </c>
      <c r="C1185" s="19">
        <f t="shared" ca="1" si="73"/>
        <v>47114</v>
      </c>
      <c r="D1185" s="29">
        <f t="shared" ca="1" si="75"/>
        <v>186862.73846703744</v>
      </c>
      <c r="E1185" s="29">
        <f ca="1">IF(C1185&lt;Calculator!$D$26,0,IF(DAY($C1185)=1,IF(D1185-Calculator!$G$24&gt;0,Calculator!$G$24,D1185),0))</f>
        <v>0</v>
      </c>
      <c r="F1185" s="29">
        <f ca="1">IF(E1185&gt;0,D1185*Calculator!$G$22/12,0)</f>
        <v>0</v>
      </c>
      <c r="G1185" s="29">
        <f ca="1">IF(E1185&gt;0,(IFERROR(-PMT(Calculator!$G$22/12,Calculator!$G$23*12,Calculator!$G$20),0))-F1185,0)</f>
        <v>0</v>
      </c>
      <c r="H1185" s="29">
        <f t="shared" ca="1" si="76"/>
        <v>857.27777336389045</v>
      </c>
      <c r="I1185" s="29">
        <f t="shared" ca="1" si="74"/>
        <v>0.15266590484562431</v>
      </c>
      <c r="J1185" s="30">
        <f>Calculator!$G$40</f>
        <v>6.5000000000000002E-2</v>
      </c>
      <c r="K1185" s="29">
        <f ca="1">IF(C1185&gt;=Calculator!$G$27,IF(DAY($C1185)=1,Calculator!$G$34/2,IF(DAY($C1185)=15,Calculator!$G$34/2,0)),0)</f>
        <v>0</v>
      </c>
      <c r="L1185" s="29">
        <f ca="1">IF(DAY($C1185)=28,IF(H1185=0,0,Calculator!$G$35),0)</f>
        <v>0</v>
      </c>
      <c r="M1185" s="29">
        <f ca="1">IF(I1185&gt;0,IF(DAY($C1185)=1,SUM(INDIRECT("I"&amp;(ROW(C1184)-DAY(C1184))):I1184),0),0)</f>
        <v>0</v>
      </c>
      <c r="N1185" s="29">
        <f ca="1">IF(C1185&lt;Calculator!$G$27,0,IF(C1185=Calculator!$G$27,Calculator!$G$39,IF(H1185-K1185&lt;=0,IF(D1185&gt;Calculator!$G$39,IF(H1185-K1185+E1185+L1185+M1185+Calculator!$G$39&gt;Calculator!$G$39,Calculator!$G$39-(H1185+E1185+L1185+M1185-K1185),Calculator!$G$39),D1185),0)))</f>
        <v>0</v>
      </c>
    </row>
    <row r="1186" spans="1:14" ht="15.75" thickBot="1">
      <c r="A1186" s="33" t="str">
        <f ca="1">IF(C1186=Calculator!$H$27,"F",IF(Daily!D1186+Daily!H1186=0,IF(D1185+H1185&gt;0,"L",""),""))</f>
        <v/>
      </c>
      <c r="B1186" s="34">
        <v>1185</v>
      </c>
      <c r="C1186" s="19">
        <f t="shared" ca="1" si="73"/>
        <v>47115</v>
      </c>
      <c r="D1186" s="29">
        <f t="shared" ca="1" si="75"/>
        <v>186862.73846703744</v>
      </c>
      <c r="E1186" s="29">
        <f ca="1">IF(C1186&lt;Calculator!$D$26,0,IF(DAY($C1186)=1,IF(D1186-Calculator!$G$24&gt;0,Calculator!$G$24,D1186),0))</f>
        <v>0</v>
      </c>
      <c r="F1186" s="29">
        <f ca="1">IF(E1186&gt;0,D1186*Calculator!$G$22/12,0)</f>
        <v>0</v>
      </c>
      <c r="G1186" s="29">
        <f ca="1">IF(E1186&gt;0,(IFERROR(-PMT(Calculator!$G$22/12,Calculator!$G$23*12,Calculator!$G$20),0))-F1186,0)</f>
        <v>0</v>
      </c>
      <c r="H1186" s="29">
        <f t="shared" ca="1" si="76"/>
        <v>857.27777336389045</v>
      </c>
      <c r="I1186" s="29">
        <f t="shared" ca="1" si="74"/>
        <v>0.15266590484562431</v>
      </c>
      <c r="J1186" s="30">
        <f>Calculator!$G$40</f>
        <v>6.5000000000000002E-2</v>
      </c>
      <c r="K1186" s="29">
        <f ca="1">IF(C1186&gt;=Calculator!$G$27,IF(DAY($C1186)=1,Calculator!$G$34/2,IF(DAY($C1186)=15,Calculator!$G$34/2,0)),0)</f>
        <v>0</v>
      </c>
      <c r="L1186" s="29">
        <f ca="1">IF(DAY($C1186)=28,IF(H1186=0,0,Calculator!$G$35),0)</f>
        <v>5000</v>
      </c>
      <c r="M1186" s="29">
        <f ca="1">IF(I1186&gt;0,IF(DAY($C1186)=1,SUM(INDIRECT("I"&amp;(ROW(C1185)-DAY(C1185))):I1185),0),0)</f>
        <v>0</v>
      </c>
      <c r="N1186" s="29">
        <f ca="1">IF(C1186&lt;Calculator!$G$27,0,IF(C1186=Calculator!$G$27,Calculator!$G$39,IF(H1186-K1186&lt;=0,IF(D1186&gt;Calculator!$G$39,IF(H1186-K1186+E1186+L1186+M1186+Calculator!$G$39&gt;Calculator!$G$39,Calculator!$G$39-(H1186+E1186+L1186+M1186-K1186),Calculator!$G$39),D1186),0)))</f>
        <v>0</v>
      </c>
    </row>
    <row r="1187" spans="1:14" ht="15.75" thickBot="1">
      <c r="A1187" s="33" t="str">
        <f ca="1">IF(C1187=Calculator!$H$27,"F",IF(Daily!D1187+Daily!H1187=0,IF(D1186+H1186&gt;0,"L",""),""))</f>
        <v/>
      </c>
      <c r="B1187" s="34">
        <v>1186</v>
      </c>
      <c r="C1187" s="19">
        <f t="shared" ca="1" si="73"/>
        <v>47116</v>
      </c>
      <c r="D1187" s="29">
        <f t="shared" ca="1" si="75"/>
        <v>186862.73846703744</v>
      </c>
      <c r="E1187" s="29">
        <f ca="1">IF(C1187&lt;Calculator!$D$26,0,IF(DAY($C1187)=1,IF(D1187-Calculator!$G$24&gt;0,Calculator!$G$24,D1187),0))</f>
        <v>0</v>
      </c>
      <c r="F1187" s="29">
        <f ca="1">IF(E1187&gt;0,D1187*Calculator!$G$22/12,0)</f>
        <v>0</v>
      </c>
      <c r="G1187" s="29">
        <f ca="1">IF(E1187&gt;0,(IFERROR(-PMT(Calculator!$G$22/12,Calculator!$G$23*12,Calculator!$G$20),0))-F1187,0)</f>
        <v>0</v>
      </c>
      <c r="H1187" s="29">
        <f t="shared" ca="1" si="76"/>
        <v>5857.2777733638904</v>
      </c>
      <c r="I1187" s="29">
        <f t="shared" ca="1" si="74"/>
        <v>1.0430768637497341</v>
      </c>
      <c r="J1187" s="30">
        <f>Calculator!$G$40</f>
        <v>6.5000000000000002E-2</v>
      </c>
      <c r="K1187" s="29">
        <f ca="1">IF(C1187&gt;=Calculator!$G$27,IF(DAY($C1187)=1,Calculator!$G$34/2,IF(DAY($C1187)=15,Calculator!$G$34/2,0)),0)</f>
        <v>0</v>
      </c>
      <c r="L1187" s="29">
        <f ca="1">IF(DAY($C1187)=28,IF(H1187=0,0,Calculator!$G$35),0)</f>
        <v>0</v>
      </c>
      <c r="M1187" s="29">
        <f ca="1">IF(I1187&gt;0,IF(DAY($C1187)=1,SUM(INDIRECT("I"&amp;(ROW(C1186)-DAY(C1186))):I1186),0),0)</f>
        <v>0</v>
      </c>
      <c r="N1187" s="29">
        <f ca="1">IF(C1187&lt;Calculator!$G$27,0,IF(C1187=Calculator!$G$27,Calculator!$G$39,IF(H1187-K1187&lt;=0,IF(D1187&gt;Calculator!$G$39,IF(H1187-K1187+E1187+L1187+M1187+Calculator!$G$39&gt;Calculator!$G$39,Calculator!$G$39-(H1187+E1187+L1187+M1187-K1187),Calculator!$G$39),D1187),0)))</f>
        <v>0</v>
      </c>
    </row>
    <row r="1188" spans="1:14" ht="15.75" thickBot="1">
      <c r="A1188" s="33" t="str">
        <f ca="1">IF(C1188=Calculator!$H$27,"F",IF(Daily!D1188+Daily!H1188=0,IF(D1187+H1187&gt;0,"L",""),""))</f>
        <v/>
      </c>
      <c r="B1188" s="34">
        <v>1187</v>
      </c>
      <c r="C1188" s="19">
        <f t="shared" ca="1" si="73"/>
        <v>47117</v>
      </c>
      <c r="D1188" s="29">
        <f t="shared" ca="1" si="75"/>
        <v>186862.73846703744</v>
      </c>
      <c r="E1188" s="29">
        <f ca="1">IF(C1188&lt;Calculator!$D$26,0,IF(DAY($C1188)=1,IF(D1188-Calculator!$G$24&gt;0,Calculator!$G$24,D1188),0))</f>
        <v>0</v>
      </c>
      <c r="F1188" s="29">
        <f ca="1">IF(E1188&gt;0,D1188*Calculator!$G$22/12,0)</f>
        <v>0</v>
      </c>
      <c r="G1188" s="29">
        <f ca="1">IF(E1188&gt;0,(IFERROR(-PMT(Calculator!$G$22/12,Calculator!$G$23*12,Calculator!$G$20),0))-F1188,0)</f>
        <v>0</v>
      </c>
      <c r="H1188" s="29">
        <f t="shared" ca="1" si="76"/>
        <v>5857.2777733638904</v>
      </c>
      <c r="I1188" s="29">
        <f t="shared" ca="1" si="74"/>
        <v>1.0430768637497341</v>
      </c>
      <c r="J1188" s="30">
        <f>Calculator!$G$40</f>
        <v>6.5000000000000002E-2</v>
      </c>
      <c r="K1188" s="29">
        <f ca="1">IF(C1188&gt;=Calculator!$G$27,IF(DAY($C1188)=1,Calculator!$G$34/2,IF(DAY($C1188)=15,Calculator!$G$34/2,0)),0)</f>
        <v>0</v>
      </c>
      <c r="L1188" s="29">
        <f ca="1">IF(DAY($C1188)=28,IF(H1188=0,0,Calculator!$G$35),0)</f>
        <v>0</v>
      </c>
      <c r="M1188" s="29">
        <f ca="1">IF(I1188&gt;0,IF(DAY($C1188)=1,SUM(INDIRECT("I"&amp;(ROW(C1187)-DAY(C1187))):I1187),0),0)</f>
        <v>0</v>
      </c>
      <c r="N1188" s="29">
        <f ca="1">IF(C1188&lt;Calculator!$G$27,0,IF(C1188=Calculator!$G$27,Calculator!$G$39,IF(H1188-K1188&lt;=0,IF(D1188&gt;Calculator!$G$39,IF(H1188-K1188+E1188+L1188+M1188+Calculator!$G$39&gt;Calculator!$G$39,Calculator!$G$39-(H1188+E1188+L1188+M1188-K1188),Calculator!$G$39),D1188),0)))</f>
        <v>0</v>
      </c>
    </row>
    <row r="1189" spans="1:14" ht="15.75" thickBot="1">
      <c r="A1189" s="33" t="str">
        <f ca="1">IF(C1189=Calculator!$H$27,"F",IF(Daily!D1189+Daily!H1189=0,IF(D1188+H1188&gt;0,"L",""),""))</f>
        <v/>
      </c>
      <c r="B1189" s="34">
        <v>1188</v>
      </c>
      <c r="C1189" s="19">
        <f t="shared" ca="1" si="73"/>
        <v>47118</v>
      </c>
      <c r="D1189" s="29">
        <f t="shared" ca="1" si="75"/>
        <v>186862.73846703744</v>
      </c>
      <c r="E1189" s="29">
        <f ca="1">IF(C1189&lt;Calculator!$D$26,0,IF(DAY($C1189)=1,IF(D1189-Calculator!$G$24&gt;0,Calculator!$G$24,D1189),0))</f>
        <v>0</v>
      </c>
      <c r="F1189" s="29">
        <f ca="1">IF(E1189&gt;0,D1189*Calculator!$G$22/12,0)</f>
        <v>0</v>
      </c>
      <c r="G1189" s="29">
        <f ca="1">IF(E1189&gt;0,(IFERROR(-PMT(Calculator!$G$22/12,Calculator!$G$23*12,Calculator!$G$20),0))-F1189,0)</f>
        <v>0</v>
      </c>
      <c r="H1189" s="29">
        <f t="shared" ca="1" si="76"/>
        <v>5857.2777733638904</v>
      </c>
      <c r="I1189" s="29">
        <f t="shared" ca="1" si="74"/>
        <v>1.0430768637497341</v>
      </c>
      <c r="J1189" s="30">
        <f>Calculator!$G$40</f>
        <v>6.5000000000000002E-2</v>
      </c>
      <c r="K1189" s="29">
        <f ca="1">IF(C1189&gt;=Calculator!$G$27,IF(DAY($C1189)=1,Calculator!$G$34/2,IF(DAY($C1189)=15,Calculator!$G$34/2,0)),0)</f>
        <v>0</v>
      </c>
      <c r="L1189" s="29">
        <f ca="1">IF(DAY($C1189)=28,IF(H1189=0,0,Calculator!$G$35),0)</f>
        <v>0</v>
      </c>
      <c r="M1189" s="29">
        <f ca="1">IF(I1189&gt;0,IF(DAY($C1189)=1,SUM(INDIRECT("I"&amp;(ROW(C1188)-DAY(C1188))):I1188),0),0)</f>
        <v>0</v>
      </c>
      <c r="N1189" s="29">
        <f ca="1">IF(C1189&lt;Calculator!$G$27,0,IF(C1189=Calculator!$G$27,Calculator!$G$39,IF(H1189-K1189&lt;=0,IF(D1189&gt;Calculator!$G$39,IF(H1189-K1189+E1189+L1189+M1189+Calculator!$G$39&gt;Calculator!$G$39,Calculator!$G$39-(H1189+E1189+L1189+M1189-K1189),Calculator!$G$39),D1189),0)))</f>
        <v>0</v>
      </c>
    </row>
    <row r="1190" spans="1:14" ht="15.75" thickBot="1">
      <c r="A1190" s="33" t="str">
        <f ca="1">IF(C1190=Calculator!$H$27,"F",IF(Daily!D1190+Daily!H1190=0,IF(D1189+H1189&gt;0,"L",""),""))</f>
        <v/>
      </c>
      <c r="B1190" s="34">
        <v>1189</v>
      </c>
      <c r="C1190" s="19">
        <f t="shared" ca="1" si="73"/>
        <v>47119</v>
      </c>
      <c r="D1190" s="29">
        <f t="shared" ca="1" si="75"/>
        <v>186862.73846703744</v>
      </c>
      <c r="E1190" s="29">
        <f ca="1">IF(C1190&lt;Calculator!$D$26,0,IF(DAY($C1190)=1,IF(D1190-Calculator!$G$24&gt;0,Calculator!$G$24,D1190),0))</f>
        <v>1878.8756805424866</v>
      </c>
      <c r="F1190" s="29">
        <f ca="1">IF(E1190&gt;0,D1190*Calculator!$G$22/12,0)</f>
        <v>778.59474361265609</v>
      </c>
      <c r="G1190" s="29">
        <f ca="1">IF(E1190&gt;0,(IFERROR(-PMT(Calculator!$G$22/12,Calculator!$G$23*12,Calculator!$G$20),0))-F1190,0)</f>
        <v>1100.2809369298307</v>
      </c>
      <c r="H1190" s="29">
        <f t="shared" ca="1" si="76"/>
        <v>5857.2777733638904</v>
      </c>
      <c r="I1190" s="29">
        <f t="shared" ca="1" si="74"/>
        <v>1.0430768637497341</v>
      </c>
      <c r="J1190" s="30">
        <f>Calculator!$G$40</f>
        <v>6.5000000000000002E-2</v>
      </c>
      <c r="K1190" s="29">
        <f ca="1">IF(C1190&gt;=Calculator!$G$27,IF(DAY($C1190)=1,Calculator!$G$34/2,IF(DAY($C1190)=15,Calculator!$G$34/2,0)),0)</f>
        <v>4500</v>
      </c>
      <c r="L1190" s="29">
        <f ca="1">IF(DAY($C1190)=28,IF(H1190=0,0,Calculator!$G$35),0)</f>
        <v>0</v>
      </c>
      <c r="M1190" s="29">
        <f ca="1">IF(I1190&gt;0,IF(DAY($C1190)=1,SUM(INDIRECT("I"&amp;(ROW(C1189)-DAY(C1189))):I1189),0),0)</f>
        <v>21.300689305481328</v>
      </c>
      <c r="N1190" s="29">
        <f ca="1">IF(C1190&lt;Calculator!$G$27,0,IF(C1190=Calculator!$G$27,Calculator!$G$39,IF(H1190-K1190&lt;=0,IF(D1190&gt;Calculator!$G$39,IF(H1190-K1190+E1190+L1190+M1190+Calculator!$G$39&gt;Calculator!$G$39,Calculator!$G$39-(H1190+E1190+L1190+M1190-K1190),Calculator!$G$39),D1190),0)))</f>
        <v>0</v>
      </c>
    </row>
    <row r="1191" spans="1:14" ht="15.75" thickBot="1">
      <c r="A1191" s="33" t="str">
        <f ca="1">IF(C1191=Calculator!$H$27,"F",IF(Daily!D1191+Daily!H1191=0,IF(D1190+H1190&gt;0,"L",""),""))</f>
        <v/>
      </c>
      <c r="B1191" s="34">
        <v>1190</v>
      </c>
      <c r="C1191" s="19">
        <f t="shared" ca="1" si="73"/>
        <v>47120</v>
      </c>
      <c r="D1191" s="29">
        <f t="shared" ca="1" si="75"/>
        <v>185762.45753010761</v>
      </c>
      <c r="E1191" s="29">
        <f ca="1">IF(C1191&lt;Calculator!$D$26,0,IF(DAY($C1191)=1,IF(D1191-Calculator!$G$24&gt;0,Calculator!$G$24,D1191),0))</f>
        <v>0</v>
      </c>
      <c r="F1191" s="29">
        <f ca="1">IF(E1191&gt;0,D1191*Calculator!$G$22/12,0)</f>
        <v>0</v>
      </c>
      <c r="G1191" s="29">
        <f ca="1">IF(E1191&gt;0,(IFERROR(-PMT(Calculator!$G$22/12,Calculator!$G$23*12,Calculator!$G$20),0))-F1191,0)</f>
        <v>0</v>
      </c>
      <c r="H1191" s="29">
        <f t="shared" ca="1" si="76"/>
        <v>3257.4541432118585</v>
      </c>
      <c r="I1191" s="29">
        <f t="shared" ca="1" si="74"/>
        <v>0.5800945734486872</v>
      </c>
      <c r="J1191" s="30">
        <f>Calculator!$G$40</f>
        <v>6.5000000000000002E-2</v>
      </c>
      <c r="K1191" s="29">
        <f ca="1">IF(C1191&gt;=Calculator!$G$27,IF(DAY($C1191)=1,Calculator!$G$34/2,IF(DAY($C1191)=15,Calculator!$G$34/2,0)),0)</f>
        <v>0</v>
      </c>
      <c r="L1191" s="29">
        <f ca="1">IF(DAY($C1191)=28,IF(H1191=0,0,Calculator!$G$35),0)</f>
        <v>0</v>
      </c>
      <c r="M1191" s="29">
        <f ca="1">IF(I1191&gt;0,IF(DAY($C1191)=1,SUM(INDIRECT("I"&amp;(ROW(C1190)-DAY(C1190))):I1190),0),0)</f>
        <v>0</v>
      </c>
      <c r="N1191" s="29">
        <f ca="1">IF(C1191&lt;Calculator!$G$27,0,IF(C1191=Calculator!$G$27,Calculator!$G$39,IF(H1191-K1191&lt;=0,IF(D1191&gt;Calculator!$G$39,IF(H1191-K1191+E1191+L1191+M1191+Calculator!$G$39&gt;Calculator!$G$39,Calculator!$G$39-(H1191+E1191+L1191+M1191-K1191),Calculator!$G$39),D1191),0)))</f>
        <v>0</v>
      </c>
    </row>
    <row r="1192" spans="1:14" ht="15.75" thickBot="1">
      <c r="A1192" s="33" t="str">
        <f ca="1">IF(C1192=Calculator!$H$27,"F",IF(Daily!D1192+Daily!H1192=0,IF(D1191+H1191&gt;0,"L",""),""))</f>
        <v/>
      </c>
      <c r="B1192" s="34">
        <v>1191</v>
      </c>
      <c r="C1192" s="19">
        <f t="shared" ca="1" si="73"/>
        <v>47121</v>
      </c>
      <c r="D1192" s="29">
        <f t="shared" ca="1" si="75"/>
        <v>185762.45753010761</v>
      </c>
      <c r="E1192" s="29">
        <f ca="1">IF(C1192&lt;Calculator!$D$26,0,IF(DAY($C1192)=1,IF(D1192-Calculator!$G$24&gt;0,Calculator!$G$24,D1192),0))</f>
        <v>0</v>
      </c>
      <c r="F1192" s="29">
        <f ca="1">IF(E1192&gt;0,D1192*Calculator!$G$22/12,0)</f>
        <v>0</v>
      </c>
      <c r="G1192" s="29">
        <f ca="1">IF(E1192&gt;0,(IFERROR(-PMT(Calculator!$G$22/12,Calculator!$G$23*12,Calculator!$G$20),0))-F1192,0)</f>
        <v>0</v>
      </c>
      <c r="H1192" s="29">
        <f t="shared" ca="1" si="76"/>
        <v>3257.4541432118585</v>
      </c>
      <c r="I1192" s="29">
        <f t="shared" ca="1" si="74"/>
        <v>0.5800945734486872</v>
      </c>
      <c r="J1192" s="30">
        <f>Calculator!$G$40</f>
        <v>6.5000000000000002E-2</v>
      </c>
      <c r="K1192" s="29">
        <f ca="1">IF(C1192&gt;=Calculator!$G$27,IF(DAY($C1192)=1,Calculator!$G$34/2,IF(DAY($C1192)=15,Calculator!$G$34/2,0)),0)</f>
        <v>0</v>
      </c>
      <c r="L1192" s="29">
        <f ca="1">IF(DAY($C1192)=28,IF(H1192=0,0,Calculator!$G$35),0)</f>
        <v>0</v>
      </c>
      <c r="M1192" s="29">
        <f ca="1">IF(I1192&gt;0,IF(DAY($C1192)=1,SUM(INDIRECT("I"&amp;(ROW(C1191)-DAY(C1191))):I1191),0),0)</f>
        <v>0</v>
      </c>
      <c r="N1192" s="29">
        <f ca="1">IF(C1192&lt;Calculator!$G$27,0,IF(C1192=Calculator!$G$27,Calculator!$G$39,IF(H1192-K1192&lt;=0,IF(D1192&gt;Calculator!$G$39,IF(H1192-K1192+E1192+L1192+M1192+Calculator!$G$39&gt;Calculator!$G$39,Calculator!$G$39-(H1192+E1192+L1192+M1192-K1192),Calculator!$G$39),D1192),0)))</f>
        <v>0</v>
      </c>
    </row>
    <row r="1193" spans="1:14" ht="15.75" thickBot="1">
      <c r="A1193" s="33" t="str">
        <f ca="1">IF(C1193=Calculator!$H$27,"F",IF(Daily!D1193+Daily!H1193=0,IF(D1192+H1192&gt;0,"L",""),""))</f>
        <v/>
      </c>
      <c r="B1193" s="34">
        <v>1192</v>
      </c>
      <c r="C1193" s="19">
        <f t="shared" ca="1" si="73"/>
        <v>47122</v>
      </c>
      <c r="D1193" s="29">
        <f t="shared" ca="1" si="75"/>
        <v>185762.45753010761</v>
      </c>
      <c r="E1193" s="29">
        <f ca="1">IF(C1193&lt;Calculator!$D$26,0,IF(DAY($C1193)=1,IF(D1193-Calculator!$G$24&gt;0,Calculator!$G$24,D1193),0))</f>
        <v>0</v>
      </c>
      <c r="F1193" s="29">
        <f ca="1">IF(E1193&gt;0,D1193*Calculator!$G$22/12,0)</f>
        <v>0</v>
      </c>
      <c r="G1193" s="29">
        <f ca="1">IF(E1193&gt;0,(IFERROR(-PMT(Calculator!$G$22/12,Calculator!$G$23*12,Calculator!$G$20),0))-F1193,0)</f>
        <v>0</v>
      </c>
      <c r="H1193" s="29">
        <f t="shared" ca="1" si="76"/>
        <v>3257.4541432118585</v>
      </c>
      <c r="I1193" s="29">
        <f t="shared" ca="1" si="74"/>
        <v>0.5800945734486872</v>
      </c>
      <c r="J1193" s="30">
        <f>Calculator!$G$40</f>
        <v>6.5000000000000002E-2</v>
      </c>
      <c r="K1193" s="29">
        <f ca="1">IF(C1193&gt;=Calculator!$G$27,IF(DAY($C1193)=1,Calculator!$G$34/2,IF(DAY($C1193)=15,Calculator!$G$34/2,0)),0)</f>
        <v>0</v>
      </c>
      <c r="L1193" s="29">
        <f ca="1">IF(DAY($C1193)=28,IF(H1193=0,0,Calculator!$G$35),0)</f>
        <v>0</v>
      </c>
      <c r="M1193" s="29">
        <f ca="1">IF(I1193&gt;0,IF(DAY($C1193)=1,SUM(INDIRECT("I"&amp;(ROW(C1192)-DAY(C1192))):I1192),0),0)</f>
        <v>0</v>
      </c>
      <c r="N1193" s="29">
        <f ca="1">IF(C1193&lt;Calculator!$G$27,0,IF(C1193=Calculator!$G$27,Calculator!$G$39,IF(H1193-K1193&lt;=0,IF(D1193&gt;Calculator!$G$39,IF(H1193-K1193+E1193+L1193+M1193+Calculator!$G$39&gt;Calculator!$G$39,Calculator!$G$39-(H1193+E1193+L1193+M1193-K1193),Calculator!$G$39),D1193),0)))</f>
        <v>0</v>
      </c>
    </row>
    <row r="1194" spans="1:14" ht="15.75" thickBot="1">
      <c r="A1194" s="33" t="str">
        <f ca="1">IF(C1194=Calculator!$H$27,"F",IF(Daily!D1194+Daily!H1194=0,IF(D1193+H1193&gt;0,"L",""),""))</f>
        <v/>
      </c>
      <c r="B1194" s="34">
        <v>1193</v>
      </c>
      <c r="C1194" s="19">
        <f t="shared" ca="1" si="73"/>
        <v>47123</v>
      </c>
      <c r="D1194" s="29">
        <f t="shared" ca="1" si="75"/>
        <v>185762.45753010761</v>
      </c>
      <c r="E1194" s="29">
        <f ca="1">IF(C1194&lt;Calculator!$D$26,0,IF(DAY($C1194)=1,IF(D1194-Calculator!$G$24&gt;0,Calculator!$G$24,D1194),0))</f>
        <v>0</v>
      </c>
      <c r="F1194" s="29">
        <f ca="1">IF(E1194&gt;0,D1194*Calculator!$G$22/12,0)</f>
        <v>0</v>
      </c>
      <c r="G1194" s="29">
        <f ca="1">IF(E1194&gt;0,(IFERROR(-PMT(Calculator!$G$22/12,Calculator!$G$23*12,Calculator!$G$20),0))-F1194,0)</f>
        <v>0</v>
      </c>
      <c r="H1194" s="29">
        <f t="shared" ca="1" si="76"/>
        <v>3257.4541432118585</v>
      </c>
      <c r="I1194" s="29">
        <f t="shared" ca="1" si="74"/>
        <v>0.5800945734486872</v>
      </c>
      <c r="J1194" s="30">
        <f>Calculator!$G$40</f>
        <v>6.5000000000000002E-2</v>
      </c>
      <c r="K1194" s="29">
        <f ca="1">IF(C1194&gt;=Calculator!$G$27,IF(DAY($C1194)=1,Calculator!$G$34/2,IF(DAY($C1194)=15,Calculator!$G$34/2,0)),0)</f>
        <v>0</v>
      </c>
      <c r="L1194" s="29">
        <f ca="1">IF(DAY($C1194)=28,IF(H1194=0,0,Calculator!$G$35),0)</f>
        <v>0</v>
      </c>
      <c r="M1194" s="29">
        <f ca="1">IF(I1194&gt;0,IF(DAY($C1194)=1,SUM(INDIRECT("I"&amp;(ROW(C1193)-DAY(C1193))):I1193),0),0)</f>
        <v>0</v>
      </c>
      <c r="N1194" s="29">
        <f ca="1">IF(C1194&lt;Calculator!$G$27,0,IF(C1194=Calculator!$G$27,Calculator!$G$39,IF(H1194-K1194&lt;=0,IF(D1194&gt;Calculator!$G$39,IF(H1194-K1194+E1194+L1194+M1194+Calculator!$G$39&gt;Calculator!$G$39,Calculator!$G$39-(H1194+E1194+L1194+M1194-K1194),Calculator!$G$39),D1194),0)))</f>
        <v>0</v>
      </c>
    </row>
    <row r="1195" spans="1:14" ht="15.75" thickBot="1">
      <c r="A1195" s="33" t="str">
        <f ca="1">IF(C1195=Calculator!$H$27,"F",IF(Daily!D1195+Daily!H1195=0,IF(D1194+H1194&gt;0,"L",""),""))</f>
        <v/>
      </c>
      <c r="B1195" s="34">
        <v>1194</v>
      </c>
      <c r="C1195" s="19">
        <f t="shared" ca="1" si="73"/>
        <v>47124</v>
      </c>
      <c r="D1195" s="29">
        <f t="shared" ca="1" si="75"/>
        <v>185762.45753010761</v>
      </c>
      <c r="E1195" s="29">
        <f ca="1">IF(C1195&lt;Calculator!$D$26,0,IF(DAY($C1195)=1,IF(D1195-Calculator!$G$24&gt;0,Calculator!$G$24,D1195),0))</f>
        <v>0</v>
      </c>
      <c r="F1195" s="29">
        <f ca="1">IF(E1195&gt;0,D1195*Calculator!$G$22/12,0)</f>
        <v>0</v>
      </c>
      <c r="G1195" s="29">
        <f ca="1">IF(E1195&gt;0,(IFERROR(-PMT(Calculator!$G$22/12,Calculator!$G$23*12,Calculator!$G$20),0))-F1195,0)</f>
        <v>0</v>
      </c>
      <c r="H1195" s="29">
        <f t="shared" ca="1" si="76"/>
        <v>3257.4541432118585</v>
      </c>
      <c r="I1195" s="29">
        <f t="shared" ca="1" si="74"/>
        <v>0.5800945734486872</v>
      </c>
      <c r="J1195" s="30">
        <f>Calculator!$G$40</f>
        <v>6.5000000000000002E-2</v>
      </c>
      <c r="K1195" s="29">
        <f ca="1">IF(C1195&gt;=Calculator!$G$27,IF(DAY($C1195)=1,Calculator!$G$34/2,IF(DAY($C1195)=15,Calculator!$G$34/2,0)),0)</f>
        <v>0</v>
      </c>
      <c r="L1195" s="29">
        <f ca="1">IF(DAY($C1195)=28,IF(H1195=0,0,Calculator!$G$35),0)</f>
        <v>0</v>
      </c>
      <c r="M1195" s="29">
        <f ca="1">IF(I1195&gt;0,IF(DAY($C1195)=1,SUM(INDIRECT("I"&amp;(ROW(C1194)-DAY(C1194))):I1194),0),0)</f>
        <v>0</v>
      </c>
      <c r="N1195" s="29">
        <f ca="1">IF(C1195&lt;Calculator!$G$27,0,IF(C1195=Calculator!$G$27,Calculator!$G$39,IF(H1195-K1195&lt;=0,IF(D1195&gt;Calculator!$G$39,IF(H1195-K1195+E1195+L1195+M1195+Calculator!$G$39&gt;Calculator!$G$39,Calculator!$G$39-(H1195+E1195+L1195+M1195-K1195),Calculator!$G$39),D1195),0)))</f>
        <v>0</v>
      </c>
    </row>
    <row r="1196" spans="1:14" ht="15.75" thickBot="1">
      <c r="A1196" s="33" t="str">
        <f ca="1">IF(C1196=Calculator!$H$27,"F",IF(Daily!D1196+Daily!H1196=0,IF(D1195+H1195&gt;0,"L",""),""))</f>
        <v/>
      </c>
      <c r="B1196" s="34">
        <v>1195</v>
      </c>
      <c r="C1196" s="19">
        <f t="shared" ca="1" si="73"/>
        <v>47125</v>
      </c>
      <c r="D1196" s="29">
        <f t="shared" ca="1" si="75"/>
        <v>185762.45753010761</v>
      </c>
      <c r="E1196" s="29">
        <f ca="1">IF(C1196&lt;Calculator!$D$26,0,IF(DAY($C1196)=1,IF(D1196-Calculator!$G$24&gt;0,Calculator!$G$24,D1196),0))</f>
        <v>0</v>
      </c>
      <c r="F1196" s="29">
        <f ca="1">IF(E1196&gt;0,D1196*Calculator!$G$22/12,0)</f>
        <v>0</v>
      </c>
      <c r="G1196" s="29">
        <f ca="1">IF(E1196&gt;0,(IFERROR(-PMT(Calculator!$G$22/12,Calculator!$G$23*12,Calculator!$G$20),0))-F1196,0)</f>
        <v>0</v>
      </c>
      <c r="H1196" s="29">
        <f t="shared" ca="1" si="76"/>
        <v>3257.4541432118585</v>
      </c>
      <c r="I1196" s="29">
        <f t="shared" ca="1" si="74"/>
        <v>0.5800945734486872</v>
      </c>
      <c r="J1196" s="30">
        <f>Calculator!$G$40</f>
        <v>6.5000000000000002E-2</v>
      </c>
      <c r="K1196" s="29">
        <f ca="1">IF(C1196&gt;=Calculator!$G$27,IF(DAY($C1196)=1,Calculator!$G$34/2,IF(DAY($C1196)=15,Calculator!$G$34/2,0)),0)</f>
        <v>0</v>
      </c>
      <c r="L1196" s="29">
        <f ca="1">IF(DAY($C1196)=28,IF(H1196=0,0,Calculator!$G$35),0)</f>
        <v>0</v>
      </c>
      <c r="M1196" s="29">
        <f ca="1">IF(I1196&gt;0,IF(DAY($C1196)=1,SUM(INDIRECT("I"&amp;(ROW(C1195)-DAY(C1195))):I1195),0),0)</f>
        <v>0</v>
      </c>
      <c r="N1196" s="29">
        <f ca="1">IF(C1196&lt;Calculator!$G$27,0,IF(C1196=Calculator!$G$27,Calculator!$G$39,IF(H1196-K1196&lt;=0,IF(D1196&gt;Calculator!$G$39,IF(H1196-K1196+E1196+L1196+M1196+Calculator!$G$39&gt;Calculator!$G$39,Calculator!$G$39-(H1196+E1196+L1196+M1196-K1196),Calculator!$G$39),D1196),0)))</f>
        <v>0</v>
      </c>
    </row>
    <row r="1197" spans="1:14" ht="15.75" thickBot="1">
      <c r="A1197" s="33" t="str">
        <f ca="1">IF(C1197=Calculator!$H$27,"F",IF(Daily!D1197+Daily!H1197=0,IF(D1196+H1196&gt;0,"L",""),""))</f>
        <v/>
      </c>
      <c r="B1197" s="34">
        <v>1196</v>
      </c>
      <c r="C1197" s="19">
        <f t="shared" ca="1" si="73"/>
        <v>47126</v>
      </c>
      <c r="D1197" s="29">
        <f t="shared" ca="1" si="75"/>
        <v>185762.45753010761</v>
      </c>
      <c r="E1197" s="29">
        <f ca="1">IF(C1197&lt;Calculator!$D$26,0,IF(DAY($C1197)=1,IF(D1197-Calculator!$G$24&gt;0,Calculator!$G$24,D1197),0))</f>
        <v>0</v>
      </c>
      <c r="F1197" s="29">
        <f ca="1">IF(E1197&gt;0,D1197*Calculator!$G$22/12,0)</f>
        <v>0</v>
      </c>
      <c r="G1197" s="29">
        <f ca="1">IF(E1197&gt;0,(IFERROR(-PMT(Calculator!$G$22/12,Calculator!$G$23*12,Calculator!$G$20),0))-F1197,0)</f>
        <v>0</v>
      </c>
      <c r="H1197" s="29">
        <f t="shared" ca="1" si="76"/>
        <v>3257.4541432118585</v>
      </c>
      <c r="I1197" s="29">
        <f t="shared" ca="1" si="74"/>
        <v>0.5800945734486872</v>
      </c>
      <c r="J1197" s="30">
        <f>Calculator!$G$40</f>
        <v>6.5000000000000002E-2</v>
      </c>
      <c r="K1197" s="29">
        <f ca="1">IF(C1197&gt;=Calculator!$G$27,IF(DAY($C1197)=1,Calculator!$G$34/2,IF(DAY($C1197)=15,Calculator!$G$34/2,0)),0)</f>
        <v>0</v>
      </c>
      <c r="L1197" s="29">
        <f ca="1">IF(DAY($C1197)=28,IF(H1197=0,0,Calculator!$G$35),0)</f>
        <v>0</v>
      </c>
      <c r="M1197" s="29">
        <f ca="1">IF(I1197&gt;0,IF(DAY($C1197)=1,SUM(INDIRECT("I"&amp;(ROW(C1196)-DAY(C1196))):I1196),0),0)</f>
        <v>0</v>
      </c>
      <c r="N1197" s="29">
        <f ca="1">IF(C1197&lt;Calculator!$G$27,0,IF(C1197=Calculator!$G$27,Calculator!$G$39,IF(H1197-K1197&lt;=0,IF(D1197&gt;Calculator!$G$39,IF(H1197-K1197+E1197+L1197+M1197+Calculator!$G$39&gt;Calculator!$G$39,Calculator!$G$39-(H1197+E1197+L1197+M1197-K1197),Calculator!$G$39),D1197),0)))</f>
        <v>0</v>
      </c>
    </row>
    <row r="1198" spans="1:14" ht="15.75" thickBot="1">
      <c r="A1198" s="33" t="str">
        <f ca="1">IF(C1198=Calculator!$H$27,"F",IF(Daily!D1198+Daily!H1198=0,IF(D1197+H1197&gt;0,"L",""),""))</f>
        <v/>
      </c>
      <c r="B1198" s="34">
        <v>1197</v>
      </c>
      <c r="C1198" s="19">
        <f t="shared" ca="1" si="73"/>
        <v>47127</v>
      </c>
      <c r="D1198" s="29">
        <f t="shared" ca="1" si="75"/>
        <v>185762.45753010761</v>
      </c>
      <c r="E1198" s="29">
        <f ca="1">IF(C1198&lt;Calculator!$D$26,0,IF(DAY($C1198)=1,IF(D1198-Calculator!$G$24&gt;0,Calculator!$G$24,D1198),0))</f>
        <v>0</v>
      </c>
      <c r="F1198" s="29">
        <f ca="1">IF(E1198&gt;0,D1198*Calculator!$G$22/12,0)</f>
        <v>0</v>
      </c>
      <c r="G1198" s="29">
        <f ca="1">IF(E1198&gt;0,(IFERROR(-PMT(Calculator!$G$22/12,Calculator!$G$23*12,Calculator!$G$20),0))-F1198,0)</f>
        <v>0</v>
      </c>
      <c r="H1198" s="29">
        <f t="shared" ca="1" si="76"/>
        <v>3257.4541432118585</v>
      </c>
      <c r="I1198" s="29">
        <f t="shared" ca="1" si="74"/>
        <v>0.5800945734486872</v>
      </c>
      <c r="J1198" s="30">
        <f>Calculator!$G$40</f>
        <v>6.5000000000000002E-2</v>
      </c>
      <c r="K1198" s="29">
        <f ca="1">IF(C1198&gt;=Calculator!$G$27,IF(DAY($C1198)=1,Calculator!$G$34/2,IF(DAY($C1198)=15,Calculator!$G$34/2,0)),0)</f>
        <v>0</v>
      </c>
      <c r="L1198" s="29">
        <f ca="1">IF(DAY($C1198)=28,IF(H1198=0,0,Calculator!$G$35),0)</f>
        <v>0</v>
      </c>
      <c r="M1198" s="29">
        <f ca="1">IF(I1198&gt;0,IF(DAY($C1198)=1,SUM(INDIRECT("I"&amp;(ROW(C1197)-DAY(C1197))):I1197),0),0)</f>
        <v>0</v>
      </c>
      <c r="N1198" s="29">
        <f ca="1">IF(C1198&lt;Calculator!$G$27,0,IF(C1198=Calculator!$G$27,Calculator!$G$39,IF(H1198-K1198&lt;=0,IF(D1198&gt;Calculator!$G$39,IF(H1198-K1198+E1198+L1198+M1198+Calculator!$G$39&gt;Calculator!$G$39,Calculator!$G$39-(H1198+E1198+L1198+M1198-K1198),Calculator!$G$39),D1198),0)))</f>
        <v>0</v>
      </c>
    </row>
    <row r="1199" spans="1:14" ht="15.75" thickBot="1">
      <c r="A1199" s="33" t="str">
        <f ca="1">IF(C1199=Calculator!$H$27,"F",IF(Daily!D1199+Daily!H1199=0,IF(D1198+H1198&gt;0,"L",""),""))</f>
        <v/>
      </c>
      <c r="B1199" s="34">
        <v>1198</v>
      </c>
      <c r="C1199" s="19">
        <f t="shared" ca="1" si="73"/>
        <v>47128</v>
      </c>
      <c r="D1199" s="29">
        <f t="shared" ca="1" si="75"/>
        <v>185762.45753010761</v>
      </c>
      <c r="E1199" s="29">
        <f ca="1">IF(C1199&lt;Calculator!$D$26,0,IF(DAY($C1199)=1,IF(D1199-Calculator!$G$24&gt;0,Calculator!$G$24,D1199),0))</f>
        <v>0</v>
      </c>
      <c r="F1199" s="29">
        <f ca="1">IF(E1199&gt;0,D1199*Calculator!$G$22/12,0)</f>
        <v>0</v>
      </c>
      <c r="G1199" s="29">
        <f ca="1">IF(E1199&gt;0,(IFERROR(-PMT(Calculator!$G$22/12,Calculator!$G$23*12,Calculator!$G$20),0))-F1199,0)</f>
        <v>0</v>
      </c>
      <c r="H1199" s="29">
        <f t="shared" ca="1" si="76"/>
        <v>3257.4541432118585</v>
      </c>
      <c r="I1199" s="29">
        <f t="shared" ca="1" si="74"/>
        <v>0.5800945734486872</v>
      </c>
      <c r="J1199" s="30">
        <f>Calculator!$G$40</f>
        <v>6.5000000000000002E-2</v>
      </c>
      <c r="K1199" s="29">
        <f ca="1">IF(C1199&gt;=Calculator!$G$27,IF(DAY($C1199)=1,Calculator!$G$34/2,IF(DAY($C1199)=15,Calculator!$G$34/2,0)),0)</f>
        <v>0</v>
      </c>
      <c r="L1199" s="29">
        <f ca="1">IF(DAY($C1199)=28,IF(H1199=0,0,Calculator!$G$35),0)</f>
        <v>0</v>
      </c>
      <c r="M1199" s="29">
        <f ca="1">IF(I1199&gt;0,IF(DAY($C1199)=1,SUM(INDIRECT("I"&amp;(ROW(C1198)-DAY(C1198))):I1198),0),0)</f>
        <v>0</v>
      </c>
      <c r="N1199" s="29">
        <f ca="1">IF(C1199&lt;Calculator!$G$27,0,IF(C1199=Calculator!$G$27,Calculator!$G$39,IF(H1199-K1199&lt;=0,IF(D1199&gt;Calculator!$G$39,IF(H1199-K1199+E1199+L1199+M1199+Calculator!$G$39&gt;Calculator!$G$39,Calculator!$G$39-(H1199+E1199+L1199+M1199-K1199),Calculator!$G$39),D1199),0)))</f>
        <v>0</v>
      </c>
    </row>
    <row r="1200" spans="1:14" ht="15.75" thickBot="1">
      <c r="A1200" s="33" t="str">
        <f ca="1">IF(C1200=Calculator!$H$27,"F",IF(Daily!D1200+Daily!H1200=0,IF(D1199+H1199&gt;0,"L",""),""))</f>
        <v/>
      </c>
      <c r="B1200" s="34">
        <v>1199</v>
      </c>
      <c r="C1200" s="19">
        <f t="shared" ca="1" si="73"/>
        <v>47129</v>
      </c>
      <c r="D1200" s="29">
        <f t="shared" ca="1" si="75"/>
        <v>185762.45753010761</v>
      </c>
      <c r="E1200" s="29">
        <f ca="1">IF(C1200&lt;Calculator!$D$26,0,IF(DAY($C1200)=1,IF(D1200-Calculator!$G$24&gt;0,Calculator!$G$24,D1200),0))</f>
        <v>0</v>
      </c>
      <c r="F1200" s="29">
        <f ca="1">IF(E1200&gt;0,D1200*Calculator!$G$22/12,0)</f>
        <v>0</v>
      </c>
      <c r="G1200" s="29">
        <f ca="1">IF(E1200&gt;0,(IFERROR(-PMT(Calculator!$G$22/12,Calculator!$G$23*12,Calculator!$G$20),0))-F1200,0)</f>
        <v>0</v>
      </c>
      <c r="H1200" s="29">
        <f t="shared" ca="1" si="76"/>
        <v>3257.4541432118585</v>
      </c>
      <c r="I1200" s="29">
        <f t="shared" ca="1" si="74"/>
        <v>0.5800945734486872</v>
      </c>
      <c r="J1200" s="30">
        <f>Calculator!$G$40</f>
        <v>6.5000000000000002E-2</v>
      </c>
      <c r="K1200" s="29">
        <f ca="1">IF(C1200&gt;=Calculator!$G$27,IF(DAY($C1200)=1,Calculator!$G$34/2,IF(DAY($C1200)=15,Calculator!$G$34/2,0)),0)</f>
        <v>0</v>
      </c>
      <c r="L1200" s="29">
        <f ca="1">IF(DAY($C1200)=28,IF(H1200=0,0,Calculator!$G$35),0)</f>
        <v>0</v>
      </c>
      <c r="M1200" s="29">
        <f ca="1">IF(I1200&gt;0,IF(DAY($C1200)=1,SUM(INDIRECT("I"&amp;(ROW(C1199)-DAY(C1199))):I1199),0),0)</f>
        <v>0</v>
      </c>
      <c r="N1200" s="29">
        <f ca="1">IF(C1200&lt;Calculator!$G$27,0,IF(C1200=Calculator!$G$27,Calculator!$G$39,IF(H1200-K1200&lt;=0,IF(D1200&gt;Calculator!$G$39,IF(H1200-K1200+E1200+L1200+M1200+Calculator!$G$39&gt;Calculator!$G$39,Calculator!$G$39-(H1200+E1200+L1200+M1200-K1200),Calculator!$G$39),D1200),0)))</f>
        <v>0</v>
      </c>
    </row>
    <row r="1201" spans="1:14" ht="15.75" thickBot="1">
      <c r="A1201" s="33" t="str">
        <f ca="1">IF(C1201=Calculator!$H$27,"F",IF(Daily!D1201+Daily!H1201=0,IF(D1200+H1200&gt;0,"L",""),""))</f>
        <v/>
      </c>
      <c r="B1201" s="34">
        <v>1200</v>
      </c>
      <c r="C1201" s="19">
        <f t="shared" ca="1" si="73"/>
        <v>47130</v>
      </c>
      <c r="D1201" s="29">
        <f t="shared" ca="1" si="75"/>
        <v>185762.45753010761</v>
      </c>
      <c r="E1201" s="29">
        <f ca="1">IF(C1201&lt;Calculator!$D$26,0,IF(DAY($C1201)=1,IF(D1201-Calculator!$G$24&gt;0,Calculator!$G$24,D1201),0))</f>
        <v>0</v>
      </c>
      <c r="F1201" s="29">
        <f ca="1">IF(E1201&gt;0,D1201*Calculator!$G$22/12,0)</f>
        <v>0</v>
      </c>
      <c r="G1201" s="29">
        <f ca="1">IF(E1201&gt;0,(IFERROR(-PMT(Calculator!$G$22/12,Calculator!$G$23*12,Calculator!$G$20),0))-F1201,0)</f>
        <v>0</v>
      </c>
      <c r="H1201" s="29">
        <f t="shared" ca="1" si="76"/>
        <v>3257.4541432118585</v>
      </c>
      <c r="I1201" s="29">
        <f t="shared" ca="1" si="74"/>
        <v>0.5800945734486872</v>
      </c>
      <c r="J1201" s="30">
        <f>Calculator!$G$40</f>
        <v>6.5000000000000002E-2</v>
      </c>
      <c r="K1201" s="29">
        <f ca="1">IF(C1201&gt;=Calculator!$G$27,IF(DAY($C1201)=1,Calculator!$G$34/2,IF(DAY($C1201)=15,Calculator!$G$34/2,0)),0)</f>
        <v>0</v>
      </c>
      <c r="L1201" s="29">
        <f ca="1">IF(DAY($C1201)=28,IF(H1201=0,0,Calculator!$G$35),0)</f>
        <v>0</v>
      </c>
      <c r="M1201" s="29">
        <f ca="1">IF(I1201&gt;0,IF(DAY($C1201)=1,SUM(INDIRECT("I"&amp;(ROW(C1200)-DAY(C1200))):I1200),0),0)</f>
        <v>0</v>
      </c>
      <c r="N1201" s="29">
        <f ca="1">IF(C1201&lt;Calculator!$G$27,0,IF(C1201=Calculator!$G$27,Calculator!$G$39,IF(H1201-K1201&lt;=0,IF(D1201&gt;Calculator!$G$39,IF(H1201-K1201+E1201+L1201+M1201+Calculator!$G$39&gt;Calculator!$G$39,Calculator!$G$39-(H1201+E1201+L1201+M1201-K1201),Calculator!$G$39),D1201),0)))</f>
        <v>0</v>
      </c>
    </row>
    <row r="1202" spans="1:14" ht="15.75" thickBot="1">
      <c r="A1202" s="33" t="str">
        <f ca="1">IF(C1202=Calculator!$H$27,"F",IF(Daily!D1202+Daily!H1202=0,IF(D1201+H1201&gt;0,"L",""),""))</f>
        <v/>
      </c>
      <c r="B1202" s="34">
        <v>1201</v>
      </c>
      <c r="C1202" s="19">
        <f t="shared" ca="1" si="73"/>
        <v>47131</v>
      </c>
      <c r="D1202" s="29">
        <f t="shared" ca="1" si="75"/>
        <v>185762.45753010761</v>
      </c>
      <c r="E1202" s="29">
        <f ca="1">IF(C1202&lt;Calculator!$D$26,0,IF(DAY($C1202)=1,IF(D1202-Calculator!$G$24&gt;0,Calculator!$G$24,D1202),0))</f>
        <v>0</v>
      </c>
      <c r="F1202" s="29">
        <f ca="1">IF(E1202&gt;0,D1202*Calculator!$G$22/12,0)</f>
        <v>0</v>
      </c>
      <c r="G1202" s="29">
        <f ca="1">IF(E1202&gt;0,(IFERROR(-PMT(Calculator!$G$22/12,Calculator!$G$23*12,Calculator!$G$20),0))-F1202,0)</f>
        <v>0</v>
      </c>
      <c r="H1202" s="29">
        <f t="shared" ca="1" si="76"/>
        <v>3257.4541432118585</v>
      </c>
      <c r="I1202" s="29">
        <f t="shared" ca="1" si="74"/>
        <v>0.5800945734486872</v>
      </c>
      <c r="J1202" s="30">
        <f>Calculator!$G$40</f>
        <v>6.5000000000000002E-2</v>
      </c>
      <c r="K1202" s="29">
        <f ca="1">IF(C1202&gt;=Calculator!$G$27,IF(DAY($C1202)=1,Calculator!$G$34/2,IF(DAY($C1202)=15,Calculator!$G$34/2,0)),0)</f>
        <v>0</v>
      </c>
      <c r="L1202" s="29">
        <f ca="1">IF(DAY($C1202)=28,IF(H1202=0,0,Calculator!$G$35),0)</f>
        <v>0</v>
      </c>
      <c r="M1202" s="29">
        <f ca="1">IF(I1202&gt;0,IF(DAY($C1202)=1,SUM(INDIRECT("I"&amp;(ROW(C1201)-DAY(C1201))):I1201),0),0)</f>
        <v>0</v>
      </c>
      <c r="N1202" s="29">
        <f ca="1">IF(C1202&lt;Calculator!$G$27,0,IF(C1202=Calculator!$G$27,Calculator!$G$39,IF(H1202-K1202&lt;=0,IF(D1202&gt;Calculator!$G$39,IF(H1202-K1202+E1202+L1202+M1202+Calculator!$G$39&gt;Calculator!$G$39,Calculator!$G$39-(H1202+E1202+L1202+M1202-K1202),Calculator!$G$39),D1202),0)))</f>
        <v>0</v>
      </c>
    </row>
    <row r="1203" spans="1:14" ht="15.75" thickBot="1">
      <c r="A1203" s="33" t="str">
        <f ca="1">IF(C1203=Calculator!$H$27,"F",IF(Daily!D1203+Daily!H1203=0,IF(D1202+H1202&gt;0,"L",""),""))</f>
        <v/>
      </c>
      <c r="B1203" s="34">
        <v>1202</v>
      </c>
      <c r="C1203" s="19">
        <f t="shared" ca="1" si="73"/>
        <v>47132</v>
      </c>
      <c r="D1203" s="29">
        <f t="shared" ca="1" si="75"/>
        <v>185762.45753010761</v>
      </c>
      <c r="E1203" s="29">
        <f ca="1">IF(C1203&lt;Calculator!$D$26,0,IF(DAY($C1203)=1,IF(D1203-Calculator!$G$24&gt;0,Calculator!$G$24,D1203),0))</f>
        <v>0</v>
      </c>
      <c r="F1203" s="29">
        <f ca="1">IF(E1203&gt;0,D1203*Calculator!$G$22/12,0)</f>
        <v>0</v>
      </c>
      <c r="G1203" s="29">
        <f ca="1">IF(E1203&gt;0,(IFERROR(-PMT(Calculator!$G$22/12,Calculator!$G$23*12,Calculator!$G$20),0))-F1203,0)</f>
        <v>0</v>
      </c>
      <c r="H1203" s="29">
        <f t="shared" ca="1" si="76"/>
        <v>3257.4541432118585</v>
      </c>
      <c r="I1203" s="29">
        <f t="shared" ca="1" si="74"/>
        <v>0.5800945734486872</v>
      </c>
      <c r="J1203" s="30">
        <f>Calculator!$G$40</f>
        <v>6.5000000000000002E-2</v>
      </c>
      <c r="K1203" s="29">
        <f ca="1">IF(C1203&gt;=Calculator!$G$27,IF(DAY($C1203)=1,Calculator!$G$34/2,IF(DAY($C1203)=15,Calculator!$G$34/2,0)),0)</f>
        <v>0</v>
      </c>
      <c r="L1203" s="29">
        <f ca="1">IF(DAY($C1203)=28,IF(H1203=0,0,Calculator!$G$35),0)</f>
        <v>0</v>
      </c>
      <c r="M1203" s="29">
        <f ca="1">IF(I1203&gt;0,IF(DAY($C1203)=1,SUM(INDIRECT("I"&amp;(ROW(C1202)-DAY(C1202))):I1202),0),0)</f>
        <v>0</v>
      </c>
      <c r="N1203" s="29">
        <f ca="1">IF(C1203&lt;Calculator!$G$27,0,IF(C1203=Calculator!$G$27,Calculator!$G$39,IF(H1203-K1203&lt;=0,IF(D1203&gt;Calculator!$G$39,IF(H1203-K1203+E1203+L1203+M1203+Calculator!$G$39&gt;Calculator!$G$39,Calculator!$G$39-(H1203+E1203+L1203+M1203-K1203),Calculator!$G$39),D1203),0)))</f>
        <v>0</v>
      </c>
    </row>
    <row r="1204" spans="1:14" ht="15.75" thickBot="1">
      <c r="A1204" s="33" t="str">
        <f ca="1">IF(C1204=Calculator!$H$27,"F",IF(Daily!D1204+Daily!H1204=0,IF(D1203+H1203&gt;0,"L",""),""))</f>
        <v/>
      </c>
      <c r="B1204" s="34">
        <v>1203</v>
      </c>
      <c r="C1204" s="19">
        <f t="shared" ca="1" si="73"/>
        <v>47133</v>
      </c>
      <c r="D1204" s="29">
        <f t="shared" ca="1" si="75"/>
        <v>185762.45753010761</v>
      </c>
      <c r="E1204" s="29">
        <f ca="1">IF(C1204&lt;Calculator!$D$26,0,IF(DAY($C1204)=1,IF(D1204-Calculator!$G$24&gt;0,Calculator!$G$24,D1204),0))</f>
        <v>0</v>
      </c>
      <c r="F1204" s="29">
        <f ca="1">IF(E1204&gt;0,D1204*Calculator!$G$22/12,0)</f>
        <v>0</v>
      </c>
      <c r="G1204" s="29">
        <f ca="1">IF(E1204&gt;0,(IFERROR(-PMT(Calculator!$G$22/12,Calculator!$G$23*12,Calculator!$G$20),0))-F1204,0)</f>
        <v>0</v>
      </c>
      <c r="H1204" s="29">
        <f t="shared" ca="1" si="76"/>
        <v>3257.4541432118585</v>
      </c>
      <c r="I1204" s="29">
        <f t="shared" ca="1" si="74"/>
        <v>0.5800945734486872</v>
      </c>
      <c r="J1204" s="30">
        <f>Calculator!$G$40</f>
        <v>6.5000000000000002E-2</v>
      </c>
      <c r="K1204" s="29">
        <f ca="1">IF(C1204&gt;=Calculator!$G$27,IF(DAY($C1204)=1,Calculator!$G$34/2,IF(DAY($C1204)=15,Calculator!$G$34/2,0)),0)</f>
        <v>4500</v>
      </c>
      <c r="L1204" s="29">
        <f ca="1">IF(DAY($C1204)=28,IF(H1204=0,0,Calculator!$G$35),0)</f>
        <v>0</v>
      </c>
      <c r="M1204" s="29">
        <f ca="1">IF(I1204&gt;0,IF(DAY($C1204)=1,SUM(INDIRECT("I"&amp;(ROW(C1203)-DAY(C1203))):I1203),0),0)</f>
        <v>0</v>
      </c>
      <c r="N1204" s="29">
        <f ca="1">IF(C1204&lt;Calculator!$G$27,0,IF(C1204=Calculator!$G$27,Calculator!$G$39,IF(H1204-K1204&lt;=0,IF(D1204&gt;Calculator!$G$39,IF(H1204-K1204+E1204+L1204+M1204+Calculator!$G$39&gt;Calculator!$G$39,Calculator!$G$39-(H1204+E1204+L1204+M1204-K1204),Calculator!$G$39),D1204),0)))</f>
        <v>10000</v>
      </c>
    </row>
    <row r="1205" spans="1:14" ht="15.75" thickBot="1">
      <c r="A1205" s="33" t="str">
        <f ca="1">IF(C1205=Calculator!$H$27,"F",IF(Daily!D1205+Daily!H1205=0,IF(D1204+H1204&gt;0,"L",""),""))</f>
        <v/>
      </c>
      <c r="B1205" s="34">
        <v>1204</v>
      </c>
      <c r="C1205" s="19">
        <f t="shared" ca="1" si="73"/>
        <v>47134</v>
      </c>
      <c r="D1205" s="29">
        <f t="shared" ca="1" si="75"/>
        <v>175762.45753010761</v>
      </c>
      <c r="E1205" s="29">
        <f ca="1">IF(C1205&lt;Calculator!$D$26,0,IF(DAY($C1205)=1,IF(D1205-Calculator!$G$24&gt;0,Calculator!$G$24,D1205),0))</f>
        <v>0</v>
      </c>
      <c r="F1205" s="29">
        <f ca="1">IF(E1205&gt;0,D1205*Calculator!$G$22/12,0)</f>
        <v>0</v>
      </c>
      <c r="G1205" s="29">
        <f ca="1">IF(E1205&gt;0,(IFERROR(-PMT(Calculator!$G$22/12,Calculator!$G$23*12,Calculator!$G$20),0))-F1205,0)</f>
        <v>0</v>
      </c>
      <c r="H1205" s="29">
        <f t="shared" ca="1" si="76"/>
        <v>8757.4541432118585</v>
      </c>
      <c r="I1205" s="29">
        <f t="shared" ca="1" si="74"/>
        <v>1.5595466282432078</v>
      </c>
      <c r="J1205" s="30">
        <f>Calculator!$G$40</f>
        <v>6.5000000000000002E-2</v>
      </c>
      <c r="K1205" s="29">
        <f ca="1">IF(C1205&gt;=Calculator!$G$27,IF(DAY($C1205)=1,Calculator!$G$34/2,IF(DAY($C1205)=15,Calculator!$G$34/2,0)),0)</f>
        <v>0</v>
      </c>
      <c r="L1205" s="29">
        <f ca="1">IF(DAY($C1205)=28,IF(H1205=0,0,Calculator!$G$35),0)</f>
        <v>0</v>
      </c>
      <c r="M1205" s="29">
        <f ca="1">IF(I1205&gt;0,IF(DAY($C1205)=1,SUM(INDIRECT("I"&amp;(ROW(C1204)-DAY(C1204))):I1204),0),0)</f>
        <v>0</v>
      </c>
      <c r="N1205" s="29">
        <f ca="1">IF(C1205&lt;Calculator!$G$27,0,IF(C1205=Calculator!$G$27,Calculator!$G$39,IF(H1205-K1205&lt;=0,IF(D1205&gt;Calculator!$G$39,IF(H1205-K1205+E1205+L1205+M1205+Calculator!$G$39&gt;Calculator!$G$39,Calculator!$G$39-(H1205+E1205+L1205+M1205-K1205),Calculator!$G$39),D1205),0)))</f>
        <v>0</v>
      </c>
    </row>
    <row r="1206" spans="1:14" ht="15.75" thickBot="1">
      <c r="A1206" s="33" t="str">
        <f ca="1">IF(C1206=Calculator!$H$27,"F",IF(Daily!D1206+Daily!H1206=0,IF(D1205+H1205&gt;0,"L",""),""))</f>
        <v/>
      </c>
      <c r="B1206" s="34">
        <v>1205</v>
      </c>
      <c r="C1206" s="19">
        <f t="shared" ca="1" si="73"/>
        <v>47135</v>
      </c>
      <c r="D1206" s="29">
        <f t="shared" ca="1" si="75"/>
        <v>175762.45753010761</v>
      </c>
      <c r="E1206" s="29">
        <f ca="1">IF(C1206&lt;Calculator!$D$26,0,IF(DAY($C1206)=1,IF(D1206-Calculator!$G$24&gt;0,Calculator!$G$24,D1206),0))</f>
        <v>0</v>
      </c>
      <c r="F1206" s="29">
        <f ca="1">IF(E1206&gt;0,D1206*Calculator!$G$22/12,0)</f>
        <v>0</v>
      </c>
      <c r="G1206" s="29">
        <f ca="1">IF(E1206&gt;0,(IFERROR(-PMT(Calculator!$G$22/12,Calculator!$G$23*12,Calculator!$G$20),0))-F1206,0)</f>
        <v>0</v>
      </c>
      <c r="H1206" s="29">
        <f t="shared" ca="1" si="76"/>
        <v>8757.4541432118585</v>
      </c>
      <c r="I1206" s="29">
        <f t="shared" ca="1" si="74"/>
        <v>1.5595466282432078</v>
      </c>
      <c r="J1206" s="30">
        <f>Calculator!$G$40</f>
        <v>6.5000000000000002E-2</v>
      </c>
      <c r="K1206" s="29">
        <f ca="1">IF(C1206&gt;=Calculator!$G$27,IF(DAY($C1206)=1,Calculator!$G$34/2,IF(DAY($C1206)=15,Calculator!$G$34/2,0)),0)</f>
        <v>0</v>
      </c>
      <c r="L1206" s="29">
        <f ca="1">IF(DAY($C1206)=28,IF(H1206=0,0,Calculator!$G$35),0)</f>
        <v>0</v>
      </c>
      <c r="M1206" s="29">
        <f ca="1">IF(I1206&gt;0,IF(DAY($C1206)=1,SUM(INDIRECT("I"&amp;(ROW(C1205)-DAY(C1205))):I1205),0),0)</f>
        <v>0</v>
      </c>
      <c r="N1206" s="29">
        <f ca="1">IF(C1206&lt;Calculator!$G$27,0,IF(C1206=Calculator!$G$27,Calculator!$G$39,IF(H1206-K1206&lt;=0,IF(D1206&gt;Calculator!$G$39,IF(H1206-K1206+E1206+L1206+M1206+Calculator!$G$39&gt;Calculator!$G$39,Calculator!$G$39-(H1206+E1206+L1206+M1206-K1206),Calculator!$G$39),D1206),0)))</f>
        <v>0</v>
      </c>
    </row>
    <row r="1207" spans="1:14" ht="15.75" thickBot="1">
      <c r="A1207" s="33" t="str">
        <f ca="1">IF(C1207=Calculator!$H$27,"F",IF(Daily!D1207+Daily!H1207=0,IF(D1206+H1206&gt;0,"L",""),""))</f>
        <v/>
      </c>
      <c r="B1207" s="34">
        <v>1206</v>
      </c>
      <c r="C1207" s="19">
        <f t="shared" ca="1" si="73"/>
        <v>47136</v>
      </c>
      <c r="D1207" s="29">
        <f t="shared" ca="1" si="75"/>
        <v>175762.45753010761</v>
      </c>
      <c r="E1207" s="29">
        <f ca="1">IF(C1207&lt;Calculator!$D$26,0,IF(DAY($C1207)=1,IF(D1207-Calculator!$G$24&gt;0,Calculator!$G$24,D1207),0))</f>
        <v>0</v>
      </c>
      <c r="F1207" s="29">
        <f ca="1">IF(E1207&gt;0,D1207*Calculator!$G$22/12,0)</f>
        <v>0</v>
      </c>
      <c r="G1207" s="29">
        <f ca="1">IF(E1207&gt;0,(IFERROR(-PMT(Calculator!$G$22/12,Calculator!$G$23*12,Calculator!$G$20),0))-F1207,0)</f>
        <v>0</v>
      </c>
      <c r="H1207" s="29">
        <f t="shared" ca="1" si="76"/>
        <v>8757.4541432118585</v>
      </c>
      <c r="I1207" s="29">
        <f t="shared" ca="1" si="74"/>
        <v>1.5595466282432078</v>
      </c>
      <c r="J1207" s="30">
        <f>Calculator!$G$40</f>
        <v>6.5000000000000002E-2</v>
      </c>
      <c r="K1207" s="29">
        <f ca="1">IF(C1207&gt;=Calculator!$G$27,IF(DAY($C1207)=1,Calculator!$G$34/2,IF(DAY($C1207)=15,Calculator!$G$34/2,0)),0)</f>
        <v>0</v>
      </c>
      <c r="L1207" s="29">
        <f ca="1">IF(DAY($C1207)=28,IF(H1207=0,0,Calculator!$G$35),0)</f>
        <v>0</v>
      </c>
      <c r="M1207" s="29">
        <f ca="1">IF(I1207&gt;0,IF(DAY($C1207)=1,SUM(INDIRECT("I"&amp;(ROW(C1206)-DAY(C1206))):I1206),0),0)</f>
        <v>0</v>
      </c>
      <c r="N1207" s="29">
        <f ca="1">IF(C1207&lt;Calculator!$G$27,0,IF(C1207=Calculator!$G$27,Calculator!$G$39,IF(H1207-K1207&lt;=0,IF(D1207&gt;Calculator!$G$39,IF(H1207-K1207+E1207+L1207+M1207+Calculator!$G$39&gt;Calculator!$G$39,Calculator!$G$39-(H1207+E1207+L1207+M1207-K1207),Calculator!$G$39),D1207),0)))</f>
        <v>0</v>
      </c>
    </row>
    <row r="1208" spans="1:14" ht="15.75" thickBot="1">
      <c r="A1208" s="33" t="str">
        <f ca="1">IF(C1208=Calculator!$H$27,"F",IF(Daily!D1208+Daily!H1208=0,IF(D1207+H1207&gt;0,"L",""),""))</f>
        <v/>
      </c>
      <c r="B1208" s="34">
        <v>1207</v>
      </c>
      <c r="C1208" s="19">
        <f t="shared" ca="1" si="73"/>
        <v>47137</v>
      </c>
      <c r="D1208" s="29">
        <f t="shared" ca="1" si="75"/>
        <v>175762.45753010761</v>
      </c>
      <c r="E1208" s="29">
        <f ca="1">IF(C1208&lt;Calculator!$D$26,0,IF(DAY($C1208)=1,IF(D1208-Calculator!$G$24&gt;0,Calculator!$G$24,D1208),0))</f>
        <v>0</v>
      </c>
      <c r="F1208" s="29">
        <f ca="1">IF(E1208&gt;0,D1208*Calculator!$G$22/12,0)</f>
        <v>0</v>
      </c>
      <c r="G1208" s="29">
        <f ca="1">IF(E1208&gt;0,(IFERROR(-PMT(Calculator!$G$22/12,Calculator!$G$23*12,Calculator!$G$20),0))-F1208,0)</f>
        <v>0</v>
      </c>
      <c r="H1208" s="29">
        <f t="shared" ca="1" si="76"/>
        <v>8757.4541432118585</v>
      </c>
      <c r="I1208" s="29">
        <f t="shared" ca="1" si="74"/>
        <v>1.5595466282432078</v>
      </c>
      <c r="J1208" s="30">
        <f>Calculator!$G$40</f>
        <v>6.5000000000000002E-2</v>
      </c>
      <c r="K1208" s="29">
        <f ca="1">IF(C1208&gt;=Calculator!$G$27,IF(DAY($C1208)=1,Calculator!$G$34/2,IF(DAY($C1208)=15,Calculator!$G$34/2,0)),0)</f>
        <v>0</v>
      </c>
      <c r="L1208" s="29">
        <f ca="1">IF(DAY($C1208)=28,IF(H1208=0,0,Calculator!$G$35),0)</f>
        <v>0</v>
      </c>
      <c r="M1208" s="29">
        <f ca="1">IF(I1208&gt;0,IF(DAY($C1208)=1,SUM(INDIRECT("I"&amp;(ROW(C1207)-DAY(C1207))):I1207),0),0)</f>
        <v>0</v>
      </c>
      <c r="N1208" s="29">
        <f ca="1">IF(C1208&lt;Calculator!$G$27,0,IF(C1208=Calculator!$G$27,Calculator!$G$39,IF(H1208-K1208&lt;=0,IF(D1208&gt;Calculator!$G$39,IF(H1208-K1208+E1208+L1208+M1208+Calculator!$G$39&gt;Calculator!$G$39,Calculator!$G$39-(H1208+E1208+L1208+M1208-K1208),Calculator!$G$39),D1208),0)))</f>
        <v>0</v>
      </c>
    </row>
    <row r="1209" spans="1:14" ht="15.75" thickBot="1">
      <c r="A1209" s="33" t="str">
        <f ca="1">IF(C1209=Calculator!$H$27,"F",IF(Daily!D1209+Daily!H1209=0,IF(D1208+H1208&gt;0,"L",""),""))</f>
        <v/>
      </c>
      <c r="B1209" s="34">
        <v>1208</v>
      </c>
      <c r="C1209" s="19">
        <f t="shared" ca="1" si="73"/>
        <v>47138</v>
      </c>
      <c r="D1209" s="29">
        <f t="shared" ca="1" si="75"/>
        <v>175762.45753010761</v>
      </c>
      <c r="E1209" s="29">
        <f ca="1">IF(C1209&lt;Calculator!$D$26,0,IF(DAY($C1209)=1,IF(D1209-Calculator!$G$24&gt;0,Calculator!$G$24,D1209),0))</f>
        <v>0</v>
      </c>
      <c r="F1209" s="29">
        <f ca="1">IF(E1209&gt;0,D1209*Calculator!$G$22/12,0)</f>
        <v>0</v>
      </c>
      <c r="G1209" s="29">
        <f ca="1">IF(E1209&gt;0,(IFERROR(-PMT(Calculator!$G$22/12,Calculator!$G$23*12,Calculator!$G$20),0))-F1209,0)</f>
        <v>0</v>
      </c>
      <c r="H1209" s="29">
        <f t="shared" ca="1" si="76"/>
        <v>8757.4541432118585</v>
      </c>
      <c r="I1209" s="29">
        <f t="shared" ca="1" si="74"/>
        <v>1.5595466282432078</v>
      </c>
      <c r="J1209" s="30">
        <f>Calculator!$G$40</f>
        <v>6.5000000000000002E-2</v>
      </c>
      <c r="K1209" s="29">
        <f ca="1">IF(C1209&gt;=Calculator!$G$27,IF(DAY($C1209)=1,Calculator!$G$34/2,IF(DAY($C1209)=15,Calculator!$G$34/2,0)),0)</f>
        <v>0</v>
      </c>
      <c r="L1209" s="29">
        <f ca="1">IF(DAY($C1209)=28,IF(H1209=0,0,Calculator!$G$35),0)</f>
        <v>0</v>
      </c>
      <c r="M1209" s="29">
        <f ca="1">IF(I1209&gt;0,IF(DAY($C1209)=1,SUM(INDIRECT("I"&amp;(ROW(C1208)-DAY(C1208))):I1208),0),0)</f>
        <v>0</v>
      </c>
      <c r="N1209" s="29">
        <f ca="1">IF(C1209&lt;Calculator!$G$27,0,IF(C1209=Calculator!$G$27,Calculator!$G$39,IF(H1209-K1209&lt;=0,IF(D1209&gt;Calculator!$G$39,IF(H1209-K1209+E1209+L1209+M1209+Calculator!$G$39&gt;Calculator!$G$39,Calculator!$G$39-(H1209+E1209+L1209+M1209-K1209),Calculator!$G$39),D1209),0)))</f>
        <v>0</v>
      </c>
    </row>
    <row r="1210" spans="1:14" ht="15.75" thickBot="1">
      <c r="A1210" s="33" t="str">
        <f ca="1">IF(C1210=Calculator!$H$27,"F",IF(Daily!D1210+Daily!H1210=0,IF(D1209+H1209&gt;0,"L",""),""))</f>
        <v/>
      </c>
      <c r="B1210" s="34">
        <v>1209</v>
      </c>
      <c r="C1210" s="19">
        <f t="shared" ca="1" si="73"/>
        <v>47139</v>
      </c>
      <c r="D1210" s="29">
        <f t="shared" ca="1" si="75"/>
        <v>175762.45753010761</v>
      </c>
      <c r="E1210" s="29">
        <f ca="1">IF(C1210&lt;Calculator!$D$26,0,IF(DAY($C1210)=1,IF(D1210-Calculator!$G$24&gt;0,Calculator!$G$24,D1210),0))</f>
        <v>0</v>
      </c>
      <c r="F1210" s="29">
        <f ca="1">IF(E1210&gt;0,D1210*Calculator!$G$22/12,0)</f>
        <v>0</v>
      </c>
      <c r="G1210" s="29">
        <f ca="1">IF(E1210&gt;0,(IFERROR(-PMT(Calculator!$G$22/12,Calculator!$G$23*12,Calculator!$G$20),0))-F1210,0)</f>
        <v>0</v>
      </c>
      <c r="H1210" s="29">
        <f t="shared" ca="1" si="76"/>
        <v>8757.4541432118585</v>
      </c>
      <c r="I1210" s="29">
        <f t="shared" ca="1" si="74"/>
        <v>1.5595466282432078</v>
      </c>
      <c r="J1210" s="30">
        <f>Calculator!$G$40</f>
        <v>6.5000000000000002E-2</v>
      </c>
      <c r="K1210" s="29">
        <f ca="1">IF(C1210&gt;=Calculator!$G$27,IF(DAY($C1210)=1,Calculator!$G$34/2,IF(DAY($C1210)=15,Calculator!$G$34/2,0)),0)</f>
        <v>0</v>
      </c>
      <c r="L1210" s="29">
        <f ca="1">IF(DAY($C1210)=28,IF(H1210=0,0,Calculator!$G$35),0)</f>
        <v>0</v>
      </c>
      <c r="M1210" s="29">
        <f ca="1">IF(I1210&gt;0,IF(DAY($C1210)=1,SUM(INDIRECT("I"&amp;(ROW(C1209)-DAY(C1209))):I1209),0),0)</f>
        <v>0</v>
      </c>
      <c r="N1210" s="29">
        <f ca="1">IF(C1210&lt;Calculator!$G$27,0,IF(C1210=Calculator!$G$27,Calculator!$G$39,IF(H1210-K1210&lt;=0,IF(D1210&gt;Calculator!$G$39,IF(H1210-K1210+E1210+L1210+M1210+Calculator!$G$39&gt;Calculator!$G$39,Calculator!$G$39-(H1210+E1210+L1210+M1210-K1210),Calculator!$G$39),D1210),0)))</f>
        <v>0</v>
      </c>
    </row>
    <row r="1211" spans="1:14" ht="15.75" thickBot="1">
      <c r="A1211" s="33" t="str">
        <f ca="1">IF(C1211=Calculator!$H$27,"F",IF(Daily!D1211+Daily!H1211=0,IF(D1210+H1210&gt;0,"L",""),""))</f>
        <v/>
      </c>
      <c r="B1211" s="34">
        <v>1210</v>
      </c>
      <c r="C1211" s="19">
        <f t="shared" ca="1" si="73"/>
        <v>47140</v>
      </c>
      <c r="D1211" s="29">
        <f t="shared" ca="1" si="75"/>
        <v>175762.45753010761</v>
      </c>
      <c r="E1211" s="29">
        <f ca="1">IF(C1211&lt;Calculator!$D$26,0,IF(DAY($C1211)=1,IF(D1211-Calculator!$G$24&gt;0,Calculator!$G$24,D1211),0))</f>
        <v>0</v>
      </c>
      <c r="F1211" s="29">
        <f ca="1">IF(E1211&gt;0,D1211*Calculator!$G$22/12,0)</f>
        <v>0</v>
      </c>
      <c r="G1211" s="29">
        <f ca="1">IF(E1211&gt;0,(IFERROR(-PMT(Calculator!$G$22/12,Calculator!$G$23*12,Calculator!$G$20),0))-F1211,0)</f>
        <v>0</v>
      </c>
      <c r="H1211" s="29">
        <f t="shared" ca="1" si="76"/>
        <v>8757.4541432118585</v>
      </c>
      <c r="I1211" s="29">
        <f t="shared" ca="1" si="74"/>
        <v>1.5595466282432078</v>
      </c>
      <c r="J1211" s="30">
        <f>Calculator!$G$40</f>
        <v>6.5000000000000002E-2</v>
      </c>
      <c r="K1211" s="29">
        <f ca="1">IF(C1211&gt;=Calculator!$G$27,IF(DAY($C1211)=1,Calculator!$G$34/2,IF(DAY($C1211)=15,Calculator!$G$34/2,0)),0)</f>
        <v>0</v>
      </c>
      <c r="L1211" s="29">
        <f ca="1">IF(DAY($C1211)=28,IF(H1211=0,0,Calculator!$G$35),0)</f>
        <v>0</v>
      </c>
      <c r="M1211" s="29">
        <f ca="1">IF(I1211&gt;0,IF(DAY($C1211)=1,SUM(INDIRECT("I"&amp;(ROW(C1210)-DAY(C1210))):I1210),0),0)</f>
        <v>0</v>
      </c>
      <c r="N1211" s="29">
        <f ca="1">IF(C1211&lt;Calculator!$G$27,0,IF(C1211=Calculator!$G$27,Calculator!$G$39,IF(H1211-K1211&lt;=0,IF(D1211&gt;Calculator!$G$39,IF(H1211-K1211+E1211+L1211+M1211+Calculator!$G$39&gt;Calculator!$G$39,Calculator!$G$39-(H1211+E1211+L1211+M1211-K1211),Calculator!$G$39),D1211),0)))</f>
        <v>0</v>
      </c>
    </row>
    <row r="1212" spans="1:14" ht="15.75" thickBot="1">
      <c r="A1212" s="33" t="str">
        <f ca="1">IF(C1212=Calculator!$H$27,"F",IF(Daily!D1212+Daily!H1212=0,IF(D1211+H1211&gt;0,"L",""),""))</f>
        <v/>
      </c>
      <c r="B1212" s="34">
        <v>1211</v>
      </c>
      <c r="C1212" s="19">
        <f t="shared" ca="1" si="73"/>
        <v>47141</v>
      </c>
      <c r="D1212" s="29">
        <f t="shared" ca="1" si="75"/>
        <v>175762.45753010761</v>
      </c>
      <c r="E1212" s="29">
        <f ca="1">IF(C1212&lt;Calculator!$D$26,0,IF(DAY($C1212)=1,IF(D1212-Calculator!$G$24&gt;0,Calculator!$G$24,D1212),0))</f>
        <v>0</v>
      </c>
      <c r="F1212" s="29">
        <f ca="1">IF(E1212&gt;0,D1212*Calculator!$G$22/12,0)</f>
        <v>0</v>
      </c>
      <c r="G1212" s="29">
        <f ca="1">IF(E1212&gt;0,(IFERROR(-PMT(Calculator!$G$22/12,Calculator!$G$23*12,Calculator!$G$20),0))-F1212,0)</f>
        <v>0</v>
      </c>
      <c r="H1212" s="29">
        <f t="shared" ca="1" si="76"/>
        <v>8757.4541432118585</v>
      </c>
      <c r="I1212" s="29">
        <f t="shared" ca="1" si="74"/>
        <v>1.5595466282432078</v>
      </c>
      <c r="J1212" s="30">
        <f>Calculator!$G$40</f>
        <v>6.5000000000000002E-2</v>
      </c>
      <c r="K1212" s="29">
        <f ca="1">IF(C1212&gt;=Calculator!$G$27,IF(DAY($C1212)=1,Calculator!$G$34/2,IF(DAY($C1212)=15,Calculator!$G$34/2,0)),0)</f>
        <v>0</v>
      </c>
      <c r="L1212" s="29">
        <f ca="1">IF(DAY($C1212)=28,IF(H1212=0,0,Calculator!$G$35),0)</f>
        <v>0</v>
      </c>
      <c r="M1212" s="29">
        <f ca="1">IF(I1212&gt;0,IF(DAY($C1212)=1,SUM(INDIRECT("I"&amp;(ROW(C1211)-DAY(C1211))):I1211),0),0)</f>
        <v>0</v>
      </c>
      <c r="N1212" s="29">
        <f ca="1">IF(C1212&lt;Calculator!$G$27,0,IF(C1212=Calculator!$G$27,Calculator!$G$39,IF(H1212-K1212&lt;=0,IF(D1212&gt;Calculator!$G$39,IF(H1212-K1212+E1212+L1212+M1212+Calculator!$G$39&gt;Calculator!$G$39,Calculator!$G$39-(H1212+E1212+L1212+M1212-K1212),Calculator!$G$39),D1212),0)))</f>
        <v>0</v>
      </c>
    </row>
    <row r="1213" spans="1:14" ht="15.75" thickBot="1">
      <c r="A1213" s="33" t="str">
        <f ca="1">IF(C1213=Calculator!$H$27,"F",IF(Daily!D1213+Daily!H1213=0,IF(D1212+H1212&gt;0,"L",""),""))</f>
        <v/>
      </c>
      <c r="B1213" s="34">
        <v>1212</v>
      </c>
      <c r="C1213" s="19">
        <f t="shared" ca="1" si="73"/>
        <v>47142</v>
      </c>
      <c r="D1213" s="29">
        <f t="shared" ca="1" si="75"/>
        <v>175762.45753010761</v>
      </c>
      <c r="E1213" s="29">
        <f ca="1">IF(C1213&lt;Calculator!$D$26,0,IF(DAY($C1213)=1,IF(D1213-Calculator!$G$24&gt;0,Calculator!$G$24,D1213),0))</f>
        <v>0</v>
      </c>
      <c r="F1213" s="29">
        <f ca="1">IF(E1213&gt;0,D1213*Calculator!$G$22/12,0)</f>
        <v>0</v>
      </c>
      <c r="G1213" s="29">
        <f ca="1">IF(E1213&gt;0,(IFERROR(-PMT(Calculator!$G$22/12,Calculator!$G$23*12,Calculator!$G$20),0))-F1213,0)</f>
        <v>0</v>
      </c>
      <c r="H1213" s="29">
        <f t="shared" ca="1" si="76"/>
        <v>8757.4541432118585</v>
      </c>
      <c r="I1213" s="29">
        <f t="shared" ca="1" si="74"/>
        <v>1.5595466282432078</v>
      </c>
      <c r="J1213" s="30">
        <f>Calculator!$G$40</f>
        <v>6.5000000000000002E-2</v>
      </c>
      <c r="K1213" s="29">
        <f ca="1">IF(C1213&gt;=Calculator!$G$27,IF(DAY($C1213)=1,Calculator!$G$34/2,IF(DAY($C1213)=15,Calculator!$G$34/2,0)),0)</f>
        <v>0</v>
      </c>
      <c r="L1213" s="29">
        <f ca="1">IF(DAY($C1213)=28,IF(H1213=0,0,Calculator!$G$35),0)</f>
        <v>0</v>
      </c>
      <c r="M1213" s="29">
        <f ca="1">IF(I1213&gt;0,IF(DAY($C1213)=1,SUM(INDIRECT("I"&amp;(ROW(C1212)-DAY(C1212))):I1212),0),0)</f>
        <v>0</v>
      </c>
      <c r="N1213" s="29">
        <f ca="1">IF(C1213&lt;Calculator!$G$27,0,IF(C1213=Calculator!$G$27,Calculator!$G$39,IF(H1213-K1213&lt;=0,IF(D1213&gt;Calculator!$G$39,IF(H1213-K1213+E1213+L1213+M1213+Calculator!$G$39&gt;Calculator!$G$39,Calculator!$G$39-(H1213+E1213+L1213+M1213-K1213),Calculator!$G$39),D1213),0)))</f>
        <v>0</v>
      </c>
    </row>
    <row r="1214" spans="1:14" ht="15.75" thickBot="1">
      <c r="A1214" s="33" t="str">
        <f ca="1">IF(C1214=Calculator!$H$27,"F",IF(Daily!D1214+Daily!H1214=0,IF(D1213+H1213&gt;0,"L",""),""))</f>
        <v/>
      </c>
      <c r="B1214" s="34">
        <v>1213</v>
      </c>
      <c r="C1214" s="19">
        <f t="shared" ca="1" si="73"/>
        <v>47143</v>
      </c>
      <c r="D1214" s="29">
        <f t="shared" ca="1" si="75"/>
        <v>175762.45753010761</v>
      </c>
      <c r="E1214" s="29">
        <f ca="1">IF(C1214&lt;Calculator!$D$26,0,IF(DAY($C1214)=1,IF(D1214-Calculator!$G$24&gt;0,Calculator!$G$24,D1214),0))</f>
        <v>0</v>
      </c>
      <c r="F1214" s="29">
        <f ca="1">IF(E1214&gt;0,D1214*Calculator!$G$22/12,0)</f>
        <v>0</v>
      </c>
      <c r="G1214" s="29">
        <f ca="1">IF(E1214&gt;0,(IFERROR(-PMT(Calculator!$G$22/12,Calculator!$G$23*12,Calculator!$G$20),0))-F1214,0)</f>
        <v>0</v>
      </c>
      <c r="H1214" s="29">
        <f t="shared" ca="1" si="76"/>
        <v>8757.4541432118585</v>
      </c>
      <c r="I1214" s="29">
        <f t="shared" ca="1" si="74"/>
        <v>1.5595466282432078</v>
      </c>
      <c r="J1214" s="30">
        <f>Calculator!$G$40</f>
        <v>6.5000000000000002E-2</v>
      </c>
      <c r="K1214" s="29">
        <f ca="1">IF(C1214&gt;=Calculator!$G$27,IF(DAY($C1214)=1,Calculator!$G$34/2,IF(DAY($C1214)=15,Calculator!$G$34/2,0)),0)</f>
        <v>0</v>
      </c>
      <c r="L1214" s="29">
        <f ca="1">IF(DAY($C1214)=28,IF(H1214=0,0,Calculator!$G$35),0)</f>
        <v>0</v>
      </c>
      <c r="M1214" s="29">
        <f ca="1">IF(I1214&gt;0,IF(DAY($C1214)=1,SUM(INDIRECT("I"&amp;(ROW(C1213)-DAY(C1213))):I1213),0),0)</f>
        <v>0</v>
      </c>
      <c r="N1214" s="29">
        <f ca="1">IF(C1214&lt;Calculator!$G$27,0,IF(C1214=Calculator!$G$27,Calculator!$G$39,IF(H1214-K1214&lt;=0,IF(D1214&gt;Calculator!$G$39,IF(H1214-K1214+E1214+L1214+M1214+Calculator!$G$39&gt;Calculator!$G$39,Calculator!$G$39-(H1214+E1214+L1214+M1214-K1214),Calculator!$G$39),D1214),0)))</f>
        <v>0</v>
      </c>
    </row>
    <row r="1215" spans="1:14" ht="15.75" thickBot="1">
      <c r="A1215" s="33" t="str">
        <f ca="1">IF(C1215=Calculator!$H$27,"F",IF(Daily!D1215+Daily!H1215=0,IF(D1214+H1214&gt;0,"L",""),""))</f>
        <v/>
      </c>
      <c r="B1215" s="34">
        <v>1214</v>
      </c>
      <c r="C1215" s="19">
        <f t="shared" ca="1" si="73"/>
        <v>47144</v>
      </c>
      <c r="D1215" s="29">
        <f t="shared" ca="1" si="75"/>
        <v>175762.45753010761</v>
      </c>
      <c r="E1215" s="29">
        <f ca="1">IF(C1215&lt;Calculator!$D$26,0,IF(DAY($C1215)=1,IF(D1215-Calculator!$G$24&gt;0,Calculator!$G$24,D1215),0))</f>
        <v>0</v>
      </c>
      <c r="F1215" s="29">
        <f ca="1">IF(E1215&gt;0,D1215*Calculator!$G$22/12,0)</f>
        <v>0</v>
      </c>
      <c r="G1215" s="29">
        <f ca="1">IF(E1215&gt;0,(IFERROR(-PMT(Calculator!$G$22/12,Calculator!$G$23*12,Calculator!$G$20),0))-F1215,0)</f>
        <v>0</v>
      </c>
      <c r="H1215" s="29">
        <f t="shared" ca="1" si="76"/>
        <v>8757.4541432118585</v>
      </c>
      <c r="I1215" s="29">
        <f t="shared" ca="1" si="74"/>
        <v>1.5595466282432078</v>
      </c>
      <c r="J1215" s="30">
        <f>Calculator!$G$40</f>
        <v>6.5000000000000002E-2</v>
      </c>
      <c r="K1215" s="29">
        <f ca="1">IF(C1215&gt;=Calculator!$G$27,IF(DAY($C1215)=1,Calculator!$G$34/2,IF(DAY($C1215)=15,Calculator!$G$34/2,0)),0)</f>
        <v>0</v>
      </c>
      <c r="L1215" s="29">
        <f ca="1">IF(DAY($C1215)=28,IF(H1215=0,0,Calculator!$G$35),0)</f>
        <v>0</v>
      </c>
      <c r="M1215" s="29">
        <f ca="1">IF(I1215&gt;0,IF(DAY($C1215)=1,SUM(INDIRECT("I"&amp;(ROW(C1214)-DAY(C1214))):I1214),0),0)</f>
        <v>0</v>
      </c>
      <c r="N1215" s="29">
        <f ca="1">IF(C1215&lt;Calculator!$G$27,0,IF(C1215=Calculator!$G$27,Calculator!$G$39,IF(H1215-K1215&lt;=0,IF(D1215&gt;Calculator!$G$39,IF(H1215-K1215+E1215+L1215+M1215+Calculator!$G$39&gt;Calculator!$G$39,Calculator!$G$39-(H1215+E1215+L1215+M1215-K1215),Calculator!$G$39),D1215),0)))</f>
        <v>0</v>
      </c>
    </row>
    <row r="1216" spans="1:14" ht="15.75" thickBot="1">
      <c r="A1216" s="33" t="str">
        <f ca="1">IF(C1216=Calculator!$H$27,"F",IF(Daily!D1216+Daily!H1216=0,IF(D1215+H1215&gt;0,"L",""),""))</f>
        <v/>
      </c>
      <c r="B1216" s="34">
        <v>1215</v>
      </c>
      <c r="C1216" s="19">
        <f t="shared" ca="1" si="73"/>
        <v>47145</v>
      </c>
      <c r="D1216" s="29">
        <f t="shared" ca="1" si="75"/>
        <v>175762.45753010761</v>
      </c>
      <c r="E1216" s="29">
        <f ca="1">IF(C1216&lt;Calculator!$D$26,0,IF(DAY($C1216)=1,IF(D1216-Calculator!$G$24&gt;0,Calculator!$G$24,D1216),0))</f>
        <v>0</v>
      </c>
      <c r="F1216" s="29">
        <f ca="1">IF(E1216&gt;0,D1216*Calculator!$G$22/12,0)</f>
        <v>0</v>
      </c>
      <c r="G1216" s="29">
        <f ca="1">IF(E1216&gt;0,(IFERROR(-PMT(Calculator!$G$22/12,Calculator!$G$23*12,Calculator!$G$20),0))-F1216,0)</f>
        <v>0</v>
      </c>
      <c r="H1216" s="29">
        <f t="shared" ca="1" si="76"/>
        <v>8757.4541432118585</v>
      </c>
      <c r="I1216" s="29">
        <f t="shared" ca="1" si="74"/>
        <v>1.5595466282432078</v>
      </c>
      <c r="J1216" s="30">
        <f>Calculator!$G$40</f>
        <v>6.5000000000000002E-2</v>
      </c>
      <c r="K1216" s="29">
        <f ca="1">IF(C1216&gt;=Calculator!$G$27,IF(DAY($C1216)=1,Calculator!$G$34/2,IF(DAY($C1216)=15,Calculator!$G$34/2,0)),0)</f>
        <v>0</v>
      </c>
      <c r="L1216" s="29">
        <f ca="1">IF(DAY($C1216)=28,IF(H1216=0,0,Calculator!$G$35),0)</f>
        <v>0</v>
      </c>
      <c r="M1216" s="29">
        <f ca="1">IF(I1216&gt;0,IF(DAY($C1216)=1,SUM(INDIRECT("I"&amp;(ROW(C1215)-DAY(C1215))):I1215),0),0)</f>
        <v>0</v>
      </c>
      <c r="N1216" s="29">
        <f ca="1">IF(C1216&lt;Calculator!$G$27,0,IF(C1216=Calculator!$G$27,Calculator!$G$39,IF(H1216-K1216&lt;=0,IF(D1216&gt;Calculator!$G$39,IF(H1216-K1216+E1216+L1216+M1216+Calculator!$G$39&gt;Calculator!$G$39,Calculator!$G$39-(H1216+E1216+L1216+M1216-K1216),Calculator!$G$39),D1216),0)))</f>
        <v>0</v>
      </c>
    </row>
    <row r="1217" spans="1:14" ht="15.75" thickBot="1">
      <c r="A1217" s="33" t="str">
        <f ca="1">IF(C1217=Calculator!$H$27,"F",IF(Daily!D1217+Daily!H1217=0,IF(D1216+H1216&gt;0,"L",""),""))</f>
        <v/>
      </c>
      <c r="B1217" s="34">
        <v>1216</v>
      </c>
      <c r="C1217" s="19">
        <f t="shared" ca="1" si="73"/>
        <v>47146</v>
      </c>
      <c r="D1217" s="29">
        <f t="shared" ca="1" si="75"/>
        <v>175762.45753010761</v>
      </c>
      <c r="E1217" s="29">
        <f ca="1">IF(C1217&lt;Calculator!$D$26,0,IF(DAY($C1217)=1,IF(D1217-Calculator!$G$24&gt;0,Calculator!$G$24,D1217),0))</f>
        <v>0</v>
      </c>
      <c r="F1217" s="29">
        <f ca="1">IF(E1217&gt;0,D1217*Calculator!$G$22/12,0)</f>
        <v>0</v>
      </c>
      <c r="G1217" s="29">
        <f ca="1">IF(E1217&gt;0,(IFERROR(-PMT(Calculator!$G$22/12,Calculator!$G$23*12,Calculator!$G$20),0))-F1217,0)</f>
        <v>0</v>
      </c>
      <c r="H1217" s="29">
        <f t="shared" ca="1" si="76"/>
        <v>8757.4541432118585</v>
      </c>
      <c r="I1217" s="29">
        <f t="shared" ca="1" si="74"/>
        <v>1.5595466282432078</v>
      </c>
      <c r="J1217" s="30">
        <f>Calculator!$G$40</f>
        <v>6.5000000000000002E-2</v>
      </c>
      <c r="K1217" s="29">
        <f ca="1">IF(C1217&gt;=Calculator!$G$27,IF(DAY($C1217)=1,Calculator!$G$34/2,IF(DAY($C1217)=15,Calculator!$G$34/2,0)),0)</f>
        <v>0</v>
      </c>
      <c r="L1217" s="29">
        <f ca="1">IF(DAY($C1217)=28,IF(H1217=0,0,Calculator!$G$35),0)</f>
        <v>5000</v>
      </c>
      <c r="M1217" s="29">
        <f ca="1">IF(I1217&gt;0,IF(DAY($C1217)=1,SUM(INDIRECT("I"&amp;(ROW(C1216)-DAY(C1216))):I1216),0),0)</f>
        <v>0</v>
      </c>
      <c r="N1217" s="29">
        <f ca="1">IF(C1217&lt;Calculator!$G$27,0,IF(C1217=Calculator!$G$27,Calculator!$G$39,IF(H1217-K1217&lt;=0,IF(D1217&gt;Calculator!$G$39,IF(H1217-K1217+E1217+L1217+M1217+Calculator!$G$39&gt;Calculator!$G$39,Calculator!$G$39-(H1217+E1217+L1217+M1217-K1217),Calculator!$G$39),D1217),0)))</f>
        <v>0</v>
      </c>
    </row>
    <row r="1218" spans="1:14" ht="15.75" thickBot="1">
      <c r="A1218" s="33" t="str">
        <f ca="1">IF(C1218=Calculator!$H$27,"F",IF(Daily!D1218+Daily!H1218=0,IF(D1217+H1217&gt;0,"L",""),""))</f>
        <v/>
      </c>
      <c r="B1218" s="34">
        <v>1217</v>
      </c>
      <c r="C1218" s="19">
        <f t="shared" ca="1" si="73"/>
        <v>47147</v>
      </c>
      <c r="D1218" s="29">
        <f t="shared" ca="1" si="75"/>
        <v>175762.45753010761</v>
      </c>
      <c r="E1218" s="29">
        <f ca="1">IF(C1218&lt;Calculator!$D$26,0,IF(DAY($C1218)=1,IF(D1218-Calculator!$G$24&gt;0,Calculator!$G$24,D1218),0))</f>
        <v>0</v>
      </c>
      <c r="F1218" s="29">
        <f ca="1">IF(E1218&gt;0,D1218*Calculator!$G$22/12,0)</f>
        <v>0</v>
      </c>
      <c r="G1218" s="29">
        <f ca="1">IF(E1218&gt;0,(IFERROR(-PMT(Calculator!$G$22/12,Calculator!$G$23*12,Calculator!$G$20),0))-F1218,0)</f>
        <v>0</v>
      </c>
      <c r="H1218" s="29">
        <f t="shared" ca="1" si="76"/>
        <v>13757.454143211859</v>
      </c>
      <c r="I1218" s="29">
        <f t="shared" ca="1" si="74"/>
        <v>2.4499575871473174</v>
      </c>
      <c r="J1218" s="30">
        <f>Calculator!$G$40</f>
        <v>6.5000000000000002E-2</v>
      </c>
      <c r="K1218" s="29">
        <f ca="1">IF(C1218&gt;=Calculator!$G$27,IF(DAY($C1218)=1,Calculator!$G$34/2,IF(DAY($C1218)=15,Calculator!$G$34/2,0)),0)</f>
        <v>0</v>
      </c>
      <c r="L1218" s="29">
        <f ca="1">IF(DAY($C1218)=28,IF(H1218=0,0,Calculator!$G$35),0)</f>
        <v>0</v>
      </c>
      <c r="M1218" s="29">
        <f ca="1">IF(I1218&gt;0,IF(DAY($C1218)=1,SUM(INDIRECT("I"&amp;(ROW(C1217)-DAY(C1217))):I1217),0),0)</f>
        <v>0</v>
      </c>
      <c r="N1218" s="29">
        <f ca="1">IF(C1218&lt;Calculator!$G$27,0,IF(C1218=Calculator!$G$27,Calculator!$G$39,IF(H1218-K1218&lt;=0,IF(D1218&gt;Calculator!$G$39,IF(H1218-K1218+E1218+L1218+M1218+Calculator!$G$39&gt;Calculator!$G$39,Calculator!$G$39-(H1218+E1218+L1218+M1218-K1218),Calculator!$G$39),D1218),0)))</f>
        <v>0</v>
      </c>
    </row>
    <row r="1219" spans="1:14" ht="15.75" thickBot="1">
      <c r="A1219" s="33" t="str">
        <f ca="1">IF(C1219=Calculator!$H$27,"F",IF(Daily!D1219+Daily!H1219=0,IF(D1218+H1218&gt;0,"L",""),""))</f>
        <v/>
      </c>
      <c r="B1219" s="34">
        <v>1218</v>
      </c>
      <c r="C1219" s="19">
        <f t="shared" ref="C1219:C1282" ca="1" si="77">C1218+1</f>
        <v>47148</v>
      </c>
      <c r="D1219" s="29">
        <f t="shared" ca="1" si="75"/>
        <v>175762.45753010761</v>
      </c>
      <c r="E1219" s="29">
        <f ca="1">IF(C1219&lt;Calculator!$D$26,0,IF(DAY($C1219)=1,IF(D1219-Calculator!$G$24&gt;0,Calculator!$G$24,D1219),0))</f>
        <v>0</v>
      </c>
      <c r="F1219" s="29">
        <f ca="1">IF(E1219&gt;0,D1219*Calculator!$G$22/12,0)</f>
        <v>0</v>
      </c>
      <c r="G1219" s="29">
        <f ca="1">IF(E1219&gt;0,(IFERROR(-PMT(Calculator!$G$22/12,Calculator!$G$23*12,Calculator!$G$20),0))-F1219,0)</f>
        <v>0</v>
      </c>
      <c r="H1219" s="29">
        <f t="shared" ca="1" si="76"/>
        <v>13757.454143211859</v>
      </c>
      <c r="I1219" s="29">
        <f t="shared" ref="I1219:I1282" ca="1" si="78">H1219*J1219/365</f>
        <v>2.4499575871473174</v>
      </c>
      <c r="J1219" s="30">
        <f>Calculator!$G$40</f>
        <v>6.5000000000000002E-2</v>
      </c>
      <c r="K1219" s="29">
        <f ca="1">IF(C1219&gt;=Calculator!$G$27,IF(DAY($C1219)=1,Calculator!$G$34/2,IF(DAY($C1219)=15,Calculator!$G$34/2,0)),0)</f>
        <v>0</v>
      </c>
      <c r="L1219" s="29">
        <f ca="1">IF(DAY($C1219)=28,IF(H1219=0,0,Calculator!$G$35),0)</f>
        <v>0</v>
      </c>
      <c r="M1219" s="29">
        <f ca="1">IF(I1219&gt;0,IF(DAY($C1219)=1,SUM(INDIRECT("I"&amp;(ROW(C1218)-DAY(C1218))):I1218),0),0)</f>
        <v>0</v>
      </c>
      <c r="N1219" s="29">
        <f ca="1">IF(C1219&lt;Calculator!$G$27,0,IF(C1219=Calculator!$G$27,Calculator!$G$39,IF(H1219-K1219&lt;=0,IF(D1219&gt;Calculator!$G$39,IF(H1219-K1219+E1219+L1219+M1219+Calculator!$G$39&gt;Calculator!$G$39,Calculator!$G$39-(H1219+E1219+L1219+M1219-K1219),Calculator!$G$39),D1219),0)))</f>
        <v>0</v>
      </c>
    </row>
    <row r="1220" spans="1:14" ht="15.75" thickBot="1">
      <c r="A1220" s="33" t="str">
        <f ca="1">IF(C1220=Calculator!$H$27,"F",IF(Daily!D1220+Daily!H1220=0,IF(D1219+H1219&gt;0,"L",""),""))</f>
        <v/>
      </c>
      <c r="B1220" s="34">
        <v>1219</v>
      </c>
      <c r="C1220" s="19">
        <f t="shared" ca="1" si="77"/>
        <v>47149</v>
      </c>
      <c r="D1220" s="29">
        <f t="shared" ref="D1220:D1283" ca="1" si="79">IF(((D1219-G1219)-N1219)&lt;0,0,((D1219-G1219)-N1219))</f>
        <v>175762.45753010761</v>
      </c>
      <c r="E1220" s="29">
        <f ca="1">IF(C1220&lt;Calculator!$D$26,0,IF(DAY($C1220)=1,IF(D1220-Calculator!$G$24&gt;0,Calculator!$G$24,D1220),0))</f>
        <v>0</v>
      </c>
      <c r="F1220" s="29">
        <f ca="1">IF(E1220&gt;0,D1220*Calculator!$G$22/12,0)</f>
        <v>0</v>
      </c>
      <c r="G1220" s="29">
        <f ca="1">IF(E1220&gt;0,(IFERROR(-PMT(Calculator!$G$22/12,Calculator!$G$23*12,Calculator!$G$20),0))-F1220,0)</f>
        <v>0</v>
      </c>
      <c r="H1220" s="29">
        <f t="shared" ref="H1220:H1283" ca="1" si="80">IF((H1219-K1219+SUM(L1219:N1219)+E1219)&lt;0,0,(H1219-K1219+SUM(L1219:N1219)+E1219))</f>
        <v>13757.454143211859</v>
      </c>
      <c r="I1220" s="29">
        <f t="shared" ca="1" si="78"/>
        <v>2.4499575871473174</v>
      </c>
      <c r="J1220" s="30">
        <f>Calculator!$G$40</f>
        <v>6.5000000000000002E-2</v>
      </c>
      <c r="K1220" s="29">
        <f ca="1">IF(C1220&gt;=Calculator!$G$27,IF(DAY($C1220)=1,Calculator!$G$34/2,IF(DAY($C1220)=15,Calculator!$G$34/2,0)),0)</f>
        <v>0</v>
      </c>
      <c r="L1220" s="29">
        <f ca="1">IF(DAY($C1220)=28,IF(H1220=0,0,Calculator!$G$35),0)</f>
        <v>0</v>
      </c>
      <c r="M1220" s="29">
        <f ca="1">IF(I1220&gt;0,IF(DAY($C1220)=1,SUM(INDIRECT("I"&amp;(ROW(C1219)-DAY(C1219))):I1219),0),0)</f>
        <v>0</v>
      </c>
      <c r="N1220" s="29">
        <f ca="1">IF(C1220&lt;Calculator!$G$27,0,IF(C1220=Calculator!$G$27,Calculator!$G$39,IF(H1220-K1220&lt;=0,IF(D1220&gt;Calculator!$G$39,IF(H1220-K1220+E1220+L1220+M1220+Calculator!$G$39&gt;Calculator!$G$39,Calculator!$G$39-(H1220+E1220+L1220+M1220-K1220),Calculator!$G$39),D1220),0)))</f>
        <v>0</v>
      </c>
    </row>
    <row r="1221" spans="1:14" ht="15.75" thickBot="1">
      <c r="A1221" s="33" t="str">
        <f ca="1">IF(C1221=Calculator!$H$27,"F",IF(Daily!D1221+Daily!H1221=0,IF(D1220+H1220&gt;0,"L",""),""))</f>
        <v/>
      </c>
      <c r="B1221" s="34">
        <v>1220</v>
      </c>
      <c r="C1221" s="19">
        <f t="shared" ca="1" si="77"/>
        <v>47150</v>
      </c>
      <c r="D1221" s="29">
        <f t="shared" ca="1" si="79"/>
        <v>175762.45753010761</v>
      </c>
      <c r="E1221" s="29">
        <f ca="1">IF(C1221&lt;Calculator!$D$26,0,IF(DAY($C1221)=1,IF(D1221-Calculator!$G$24&gt;0,Calculator!$G$24,D1221),0))</f>
        <v>1878.8756805424866</v>
      </c>
      <c r="F1221" s="29">
        <f ca="1">IF(E1221&gt;0,D1221*Calculator!$G$22/12,0)</f>
        <v>732.34357304211505</v>
      </c>
      <c r="G1221" s="29">
        <f ca="1">IF(E1221&gt;0,(IFERROR(-PMT(Calculator!$G$22/12,Calculator!$G$23*12,Calculator!$G$20),0))-F1221,0)</f>
        <v>1146.5321075003717</v>
      </c>
      <c r="H1221" s="29">
        <f t="shared" ca="1" si="80"/>
        <v>13757.454143211859</v>
      </c>
      <c r="I1221" s="29">
        <f t="shared" ca="1" si="78"/>
        <v>2.4499575871473174</v>
      </c>
      <c r="J1221" s="30">
        <f>Calculator!$G$40</f>
        <v>6.5000000000000002E-2</v>
      </c>
      <c r="K1221" s="29">
        <f ca="1">IF(C1221&gt;=Calculator!$G$27,IF(DAY($C1221)=1,Calculator!$G$34/2,IF(DAY($C1221)=15,Calculator!$G$34/2,0)),0)</f>
        <v>4500</v>
      </c>
      <c r="L1221" s="29">
        <f ca="1">IF(DAY($C1221)=28,IF(H1221=0,0,Calculator!$G$35),0)</f>
        <v>0</v>
      </c>
      <c r="M1221" s="29">
        <f ca="1">IF(I1221&gt;0,IF(DAY($C1221)=1,SUM(INDIRECT("I"&amp;(ROW(C1220)-DAY(C1220))):I1220),0),0)</f>
        <v>37.83145668438474</v>
      </c>
      <c r="N1221" s="29">
        <f ca="1">IF(C1221&lt;Calculator!$G$27,0,IF(C1221=Calculator!$G$27,Calculator!$G$39,IF(H1221-K1221&lt;=0,IF(D1221&gt;Calculator!$G$39,IF(H1221-K1221+E1221+L1221+M1221+Calculator!$G$39&gt;Calculator!$G$39,Calculator!$G$39-(H1221+E1221+L1221+M1221-K1221),Calculator!$G$39),D1221),0)))</f>
        <v>0</v>
      </c>
    </row>
    <row r="1222" spans="1:14" ht="15.75" thickBot="1">
      <c r="A1222" s="33" t="str">
        <f ca="1">IF(C1222=Calculator!$H$27,"F",IF(Daily!D1222+Daily!H1222=0,IF(D1221+H1221&gt;0,"L",""),""))</f>
        <v/>
      </c>
      <c r="B1222" s="34">
        <v>1221</v>
      </c>
      <c r="C1222" s="19">
        <f t="shared" ca="1" si="77"/>
        <v>47151</v>
      </c>
      <c r="D1222" s="29">
        <f t="shared" ca="1" si="79"/>
        <v>174615.92542260725</v>
      </c>
      <c r="E1222" s="29">
        <f ca="1">IF(C1222&lt;Calculator!$D$26,0,IF(DAY($C1222)=1,IF(D1222-Calculator!$G$24&gt;0,Calculator!$G$24,D1222),0))</f>
        <v>0</v>
      </c>
      <c r="F1222" s="29">
        <f ca="1">IF(E1222&gt;0,D1222*Calculator!$G$22/12,0)</f>
        <v>0</v>
      </c>
      <c r="G1222" s="29">
        <f ca="1">IF(E1222&gt;0,(IFERROR(-PMT(Calculator!$G$22/12,Calculator!$G$23*12,Calculator!$G$20),0))-F1222,0)</f>
        <v>0</v>
      </c>
      <c r="H1222" s="29">
        <f t="shared" ca="1" si="80"/>
        <v>11174.161280438731</v>
      </c>
      <c r="I1222" s="29">
        <f t="shared" ca="1" si="78"/>
        <v>1.9899191321329248</v>
      </c>
      <c r="J1222" s="30">
        <f>Calculator!$G$40</f>
        <v>6.5000000000000002E-2</v>
      </c>
      <c r="K1222" s="29">
        <f ca="1">IF(C1222&gt;=Calculator!$G$27,IF(DAY($C1222)=1,Calculator!$G$34/2,IF(DAY($C1222)=15,Calculator!$G$34/2,0)),0)</f>
        <v>0</v>
      </c>
      <c r="L1222" s="29">
        <f ca="1">IF(DAY($C1222)=28,IF(H1222=0,0,Calculator!$G$35),0)</f>
        <v>0</v>
      </c>
      <c r="M1222" s="29">
        <f ca="1">IF(I1222&gt;0,IF(DAY($C1222)=1,SUM(INDIRECT("I"&amp;(ROW(C1221)-DAY(C1221))):I1221),0),0)</f>
        <v>0</v>
      </c>
      <c r="N1222" s="29">
        <f ca="1">IF(C1222&lt;Calculator!$G$27,0,IF(C1222=Calculator!$G$27,Calculator!$G$39,IF(H1222-K1222&lt;=0,IF(D1222&gt;Calculator!$G$39,IF(H1222-K1222+E1222+L1222+M1222+Calculator!$G$39&gt;Calculator!$G$39,Calculator!$G$39-(H1222+E1222+L1222+M1222-K1222),Calculator!$G$39),D1222),0)))</f>
        <v>0</v>
      </c>
    </row>
    <row r="1223" spans="1:14" ht="15.75" thickBot="1">
      <c r="A1223" s="33" t="str">
        <f ca="1">IF(C1223=Calculator!$H$27,"F",IF(Daily!D1223+Daily!H1223=0,IF(D1222+H1222&gt;0,"L",""),""))</f>
        <v/>
      </c>
      <c r="B1223" s="34">
        <v>1222</v>
      </c>
      <c r="C1223" s="19">
        <f t="shared" ca="1" si="77"/>
        <v>47152</v>
      </c>
      <c r="D1223" s="29">
        <f t="shared" ca="1" si="79"/>
        <v>174615.92542260725</v>
      </c>
      <c r="E1223" s="29">
        <f ca="1">IF(C1223&lt;Calculator!$D$26,0,IF(DAY($C1223)=1,IF(D1223-Calculator!$G$24&gt;0,Calculator!$G$24,D1223),0))</f>
        <v>0</v>
      </c>
      <c r="F1223" s="29">
        <f ca="1">IF(E1223&gt;0,D1223*Calculator!$G$22/12,0)</f>
        <v>0</v>
      </c>
      <c r="G1223" s="29">
        <f ca="1">IF(E1223&gt;0,(IFERROR(-PMT(Calculator!$G$22/12,Calculator!$G$23*12,Calculator!$G$20),0))-F1223,0)</f>
        <v>0</v>
      </c>
      <c r="H1223" s="29">
        <f t="shared" ca="1" si="80"/>
        <v>11174.161280438731</v>
      </c>
      <c r="I1223" s="29">
        <f t="shared" ca="1" si="78"/>
        <v>1.9899191321329248</v>
      </c>
      <c r="J1223" s="30">
        <f>Calculator!$G$40</f>
        <v>6.5000000000000002E-2</v>
      </c>
      <c r="K1223" s="29">
        <f ca="1">IF(C1223&gt;=Calculator!$G$27,IF(DAY($C1223)=1,Calculator!$G$34/2,IF(DAY($C1223)=15,Calculator!$G$34/2,0)),0)</f>
        <v>0</v>
      </c>
      <c r="L1223" s="29">
        <f ca="1">IF(DAY($C1223)=28,IF(H1223=0,0,Calculator!$G$35),0)</f>
        <v>0</v>
      </c>
      <c r="M1223" s="29">
        <f ca="1">IF(I1223&gt;0,IF(DAY($C1223)=1,SUM(INDIRECT("I"&amp;(ROW(C1222)-DAY(C1222))):I1222),0),0)</f>
        <v>0</v>
      </c>
      <c r="N1223" s="29">
        <f ca="1">IF(C1223&lt;Calculator!$G$27,0,IF(C1223=Calculator!$G$27,Calculator!$G$39,IF(H1223-K1223&lt;=0,IF(D1223&gt;Calculator!$G$39,IF(H1223-K1223+E1223+L1223+M1223+Calculator!$G$39&gt;Calculator!$G$39,Calculator!$G$39-(H1223+E1223+L1223+M1223-K1223),Calculator!$G$39),D1223),0)))</f>
        <v>0</v>
      </c>
    </row>
    <row r="1224" spans="1:14" ht="15.75" thickBot="1">
      <c r="A1224" s="33" t="str">
        <f ca="1">IF(C1224=Calculator!$H$27,"F",IF(Daily!D1224+Daily!H1224=0,IF(D1223+H1223&gt;0,"L",""),""))</f>
        <v/>
      </c>
      <c r="B1224" s="34">
        <v>1223</v>
      </c>
      <c r="C1224" s="19">
        <f t="shared" ca="1" si="77"/>
        <v>47153</v>
      </c>
      <c r="D1224" s="29">
        <f t="shared" ca="1" si="79"/>
        <v>174615.92542260725</v>
      </c>
      <c r="E1224" s="29">
        <f ca="1">IF(C1224&lt;Calculator!$D$26,0,IF(DAY($C1224)=1,IF(D1224-Calculator!$G$24&gt;0,Calculator!$G$24,D1224),0))</f>
        <v>0</v>
      </c>
      <c r="F1224" s="29">
        <f ca="1">IF(E1224&gt;0,D1224*Calculator!$G$22/12,0)</f>
        <v>0</v>
      </c>
      <c r="G1224" s="29">
        <f ca="1">IF(E1224&gt;0,(IFERROR(-PMT(Calculator!$G$22/12,Calculator!$G$23*12,Calculator!$G$20),0))-F1224,0)</f>
        <v>0</v>
      </c>
      <c r="H1224" s="29">
        <f t="shared" ca="1" si="80"/>
        <v>11174.161280438731</v>
      </c>
      <c r="I1224" s="29">
        <f t="shared" ca="1" si="78"/>
        <v>1.9899191321329248</v>
      </c>
      <c r="J1224" s="30">
        <f>Calculator!$G$40</f>
        <v>6.5000000000000002E-2</v>
      </c>
      <c r="K1224" s="29">
        <f ca="1">IF(C1224&gt;=Calculator!$G$27,IF(DAY($C1224)=1,Calculator!$G$34/2,IF(DAY($C1224)=15,Calculator!$G$34/2,0)),0)</f>
        <v>0</v>
      </c>
      <c r="L1224" s="29">
        <f ca="1">IF(DAY($C1224)=28,IF(H1224=0,0,Calculator!$G$35),0)</f>
        <v>0</v>
      </c>
      <c r="M1224" s="29">
        <f ca="1">IF(I1224&gt;0,IF(DAY($C1224)=1,SUM(INDIRECT("I"&amp;(ROW(C1223)-DAY(C1223))):I1223),0),0)</f>
        <v>0</v>
      </c>
      <c r="N1224" s="29">
        <f ca="1">IF(C1224&lt;Calculator!$G$27,0,IF(C1224=Calculator!$G$27,Calculator!$G$39,IF(H1224-K1224&lt;=0,IF(D1224&gt;Calculator!$G$39,IF(H1224-K1224+E1224+L1224+M1224+Calculator!$G$39&gt;Calculator!$G$39,Calculator!$G$39-(H1224+E1224+L1224+M1224-K1224),Calculator!$G$39),D1224),0)))</f>
        <v>0</v>
      </c>
    </row>
    <row r="1225" spans="1:14" ht="15.75" thickBot="1">
      <c r="A1225" s="33" t="str">
        <f ca="1">IF(C1225=Calculator!$H$27,"F",IF(Daily!D1225+Daily!H1225=0,IF(D1224+H1224&gt;0,"L",""),""))</f>
        <v/>
      </c>
      <c r="B1225" s="34">
        <v>1224</v>
      </c>
      <c r="C1225" s="19">
        <f t="shared" ca="1" si="77"/>
        <v>47154</v>
      </c>
      <c r="D1225" s="29">
        <f t="shared" ca="1" si="79"/>
        <v>174615.92542260725</v>
      </c>
      <c r="E1225" s="29">
        <f ca="1">IF(C1225&lt;Calculator!$D$26,0,IF(DAY($C1225)=1,IF(D1225-Calculator!$G$24&gt;0,Calculator!$G$24,D1225),0))</f>
        <v>0</v>
      </c>
      <c r="F1225" s="29">
        <f ca="1">IF(E1225&gt;0,D1225*Calculator!$G$22/12,0)</f>
        <v>0</v>
      </c>
      <c r="G1225" s="29">
        <f ca="1">IF(E1225&gt;0,(IFERROR(-PMT(Calculator!$G$22/12,Calculator!$G$23*12,Calculator!$G$20),0))-F1225,0)</f>
        <v>0</v>
      </c>
      <c r="H1225" s="29">
        <f t="shared" ca="1" si="80"/>
        <v>11174.161280438731</v>
      </c>
      <c r="I1225" s="29">
        <f t="shared" ca="1" si="78"/>
        <v>1.9899191321329248</v>
      </c>
      <c r="J1225" s="30">
        <f>Calculator!$G$40</f>
        <v>6.5000000000000002E-2</v>
      </c>
      <c r="K1225" s="29">
        <f ca="1">IF(C1225&gt;=Calculator!$G$27,IF(DAY($C1225)=1,Calculator!$G$34/2,IF(DAY($C1225)=15,Calculator!$G$34/2,0)),0)</f>
        <v>0</v>
      </c>
      <c r="L1225" s="29">
        <f ca="1">IF(DAY($C1225)=28,IF(H1225=0,0,Calculator!$G$35),0)</f>
        <v>0</v>
      </c>
      <c r="M1225" s="29">
        <f ca="1">IF(I1225&gt;0,IF(DAY($C1225)=1,SUM(INDIRECT("I"&amp;(ROW(C1224)-DAY(C1224))):I1224),0),0)</f>
        <v>0</v>
      </c>
      <c r="N1225" s="29">
        <f ca="1">IF(C1225&lt;Calculator!$G$27,0,IF(C1225=Calculator!$G$27,Calculator!$G$39,IF(H1225-K1225&lt;=0,IF(D1225&gt;Calculator!$G$39,IF(H1225-K1225+E1225+L1225+M1225+Calculator!$G$39&gt;Calculator!$G$39,Calculator!$G$39-(H1225+E1225+L1225+M1225-K1225),Calculator!$G$39),D1225),0)))</f>
        <v>0</v>
      </c>
    </row>
    <row r="1226" spans="1:14" ht="15.75" thickBot="1">
      <c r="A1226" s="33" t="str">
        <f ca="1">IF(C1226=Calculator!$H$27,"F",IF(Daily!D1226+Daily!H1226=0,IF(D1225+H1225&gt;0,"L",""),""))</f>
        <v/>
      </c>
      <c r="B1226" s="34">
        <v>1225</v>
      </c>
      <c r="C1226" s="19">
        <f t="shared" ca="1" si="77"/>
        <v>47155</v>
      </c>
      <c r="D1226" s="29">
        <f t="shared" ca="1" si="79"/>
        <v>174615.92542260725</v>
      </c>
      <c r="E1226" s="29">
        <f ca="1">IF(C1226&lt;Calculator!$D$26,0,IF(DAY($C1226)=1,IF(D1226-Calculator!$G$24&gt;0,Calculator!$G$24,D1226),0))</f>
        <v>0</v>
      </c>
      <c r="F1226" s="29">
        <f ca="1">IF(E1226&gt;0,D1226*Calculator!$G$22/12,0)</f>
        <v>0</v>
      </c>
      <c r="G1226" s="29">
        <f ca="1">IF(E1226&gt;0,(IFERROR(-PMT(Calculator!$G$22/12,Calculator!$G$23*12,Calculator!$G$20),0))-F1226,0)</f>
        <v>0</v>
      </c>
      <c r="H1226" s="29">
        <f t="shared" ca="1" si="80"/>
        <v>11174.161280438731</v>
      </c>
      <c r="I1226" s="29">
        <f t="shared" ca="1" si="78"/>
        <v>1.9899191321329248</v>
      </c>
      <c r="J1226" s="30">
        <f>Calculator!$G$40</f>
        <v>6.5000000000000002E-2</v>
      </c>
      <c r="K1226" s="29">
        <f ca="1">IF(C1226&gt;=Calculator!$G$27,IF(DAY($C1226)=1,Calculator!$G$34/2,IF(DAY($C1226)=15,Calculator!$G$34/2,0)),0)</f>
        <v>0</v>
      </c>
      <c r="L1226" s="29">
        <f ca="1">IF(DAY($C1226)=28,IF(H1226=0,0,Calculator!$G$35),0)</f>
        <v>0</v>
      </c>
      <c r="M1226" s="29">
        <f ca="1">IF(I1226&gt;0,IF(DAY($C1226)=1,SUM(INDIRECT("I"&amp;(ROW(C1225)-DAY(C1225))):I1225),0),0)</f>
        <v>0</v>
      </c>
      <c r="N1226" s="29">
        <f ca="1">IF(C1226&lt;Calculator!$G$27,0,IF(C1226=Calculator!$G$27,Calculator!$G$39,IF(H1226-K1226&lt;=0,IF(D1226&gt;Calculator!$G$39,IF(H1226-K1226+E1226+L1226+M1226+Calculator!$G$39&gt;Calculator!$G$39,Calculator!$G$39-(H1226+E1226+L1226+M1226-K1226),Calculator!$G$39),D1226),0)))</f>
        <v>0</v>
      </c>
    </row>
    <row r="1227" spans="1:14" ht="15.75" thickBot="1">
      <c r="A1227" s="33" t="str">
        <f ca="1">IF(C1227=Calculator!$H$27,"F",IF(Daily!D1227+Daily!H1227=0,IF(D1226+H1226&gt;0,"L",""),""))</f>
        <v/>
      </c>
      <c r="B1227" s="34">
        <v>1226</v>
      </c>
      <c r="C1227" s="19">
        <f t="shared" ca="1" si="77"/>
        <v>47156</v>
      </c>
      <c r="D1227" s="29">
        <f t="shared" ca="1" si="79"/>
        <v>174615.92542260725</v>
      </c>
      <c r="E1227" s="29">
        <f ca="1">IF(C1227&lt;Calculator!$D$26,0,IF(DAY($C1227)=1,IF(D1227-Calculator!$G$24&gt;0,Calculator!$G$24,D1227),0))</f>
        <v>0</v>
      </c>
      <c r="F1227" s="29">
        <f ca="1">IF(E1227&gt;0,D1227*Calculator!$G$22/12,0)</f>
        <v>0</v>
      </c>
      <c r="G1227" s="29">
        <f ca="1">IF(E1227&gt;0,(IFERROR(-PMT(Calculator!$G$22/12,Calculator!$G$23*12,Calculator!$G$20),0))-F1227,0)</f>
        <v>0</v>
      </c>
      <c r="H1227" s="29">
        <f t="shared" ca="1" si="80"/>
        <v>11174.161280438731</v>
      </c>
      <c r="I1227" s="29">
        <f t="shared" ca="1" si="78"/>
        <v>1.9899191321329248</v>
      </c>
      <c r="J1227" s="30">
        <f>Calculator!$G$40</f>
        <v>6.5000000000000002E-2</v>
      </c>
      <c r="K1227" s="29">
        <f ca="1">IF(C1227&gt;=Calculator!$G$27,IF(DAY($C1227)=1,Calculator!$G$34/2,IF(DAY($C1227)=15,Calculator!$G$34/2,0)),0)</f>
        <v>0</v>
      </c>
      <c r="L1227" s="29">
        <f ca="1">IF(DAY($C1227)=28,IF(H1227=0,0,Calculator!$G$35),0)</f>
        <v>0</v>
      </c>
      <c r="M1227" s="29">
        <f ca="1">IF(I1227&gt;0,IF(DAY($C1227)=1,SUM(INDIRECT("I"&amp;(ROW(C1226)-DAY(C1226))):I1226),0),0)</f>
        <v>0</v>
      </c>
      <c r="N1227" s="29">
        <f ca="1">IF(C1227&lt;Calculator!$G$27,0,IF(C1227=Calculator!$G$27,Calculator!$G$39,IF(H1227-K1227&lt;=0,IF(D1227&gt;Calculator!$G$39,IF(H1227-K1227+E1227+L1227+M1227+Calculator!$G$39&gt;Calculator!$G$39,Calculator!$G$39-(H1227+E1227+L1227+M1227-K1227),Calculator!$G$39),D1227),0)))</f>
        <v>0</v>
      </c>
    </row>
    <row r="1228" spans="1:14" ht="15.75" thickBot="1">
      <c r="A1228" s="33" t="str">
        <f ca="1">IF(C1228=Calculator!$H$27,"F",IF(Daily!D1228+Daily!H1228=0,IF(D1227+H1227&gt;0,"L",""),""))</f>
        <v/>
      </c>
      <c r="B1228" s="34">
        <v>1227</v>
      </c>
      <c r="C1228" s="19">
        <f t="shared" ca="1" si="77"/>
        <v>47157</v>
      </c>
      <c r="D1228" s="29">
        <f t="shared" ca="1" si="79"/>
        <v>174615.92542260725</v>
      </c>
      <c r="E1228" s="29">
        <f ca="1">IF(C1228&lt;Calculator!$D$26,0,IF(DAY($C1228)=1,IF(D1228-Calculator!$G$24&gt;0,Calculator!$G$24,D1228),0))</f>
        <v>0</v>
      </c>
      <c r="F1228" s="29">
        <f ca="1">IF(E1228&gt;0,D1228*Calculator!$G$22/12,0)</f>
        <v>0</v>
      </c>
      <c r="G1228" s="29">
        <f ca="1">IF(E1228&gt;0,(IFERROR(-PMT(Calculator!$G$22/12,Calculator!$G$23*12,Calculator!$G$20),0))-F1228,0)</f>
        <v>0</v>
      </c>
      <c r="H1228" s="29">
        <f t="shared" ca="1" si="80"/>
        <v>11174.161280438731</v>
      </c>
      <c r="I1228" s="29">
        <f t="shared" ca="1" si="78"/>
        <v>1.9899191321329248</v>
      </c>
      <c r="J1228" s="30">
        <f>Calculator!$G$40</f>
        <v>6.5000000000000002E-2</v>
      </c>
      <c r="K1228" s="29">
        <f ca="1">IF(C1228&gt;=Calculator!$G$27,IF(DAY($C1228)=1,Calculator!$G$34/2,IF(DAY($C1228)=15,Calculator!$G$34/2,0)),0)</f>
        <v>0</v>
      </c>
      <c r="L1228" s="29">
        <f ca="1">IF(DAY($C1228)=28,IF(H1228=0,0,Calculator!$G$35),0)</f>
        <v>0</v>
      </c>
      <c r="M1228" s="29">
        <f ca="1">IF(I1228&gt;0,IF(DAY($C1228)=1,SUM(INDIRECT("I"&amp;(ROW(C1227)-DAY(C1227))):I1227),0),0)</f>
        <v>0</v>
      </c>
      <c r="N1228" s="29">
        <f ca="1">IF(C1228&lt;Calculator!$G$27,0,IF(C1228=Calculator!$G$27,Calculator!$G$39,IF(H1228-K1228&lt;=0,IF(D1228&gt;Calculator!$G$39,IF(H1228-K1228+E1228+L1228+M1228+Calculator!$G$39&gt;Calculator!$G$39,Calculator!$G$39-(H1228+E1228+L1228+M1228-K1228),Calculator!$G$39),D1228),0)))</f>
        <v>0</v>
      </c>
    </row>
    <row r="1229" spans="1:14" ht="15.75" thickBot="1">
      <c r="A1229" s="33" t="str">
        <f ca="1">IF(C1229=Calculator!$H$27,"F",IF(Daily!D1229+Daily!H1229=0,IF(D1228+H1228&gt;0,"L",""),""))</f>
        <v/>
      </c>
      <c r="B1229" s="34">
        <v>1228</v>
      </c>
      <c r="C1229" s="19">
        <f t="shared" ca="1" si="77"/>
        <v>47158</v>
      </c>
      <c r="D1229" s="29">
        <f t="shared" ca="1" si="79"/>
        <v>174615.92542260725</v>
      </c>
      <c r="E1229" s="29">
        <f ca="1">IF(C1229&lt;Calculator!$D$26,0,IF(DAY($C1229)=1,IF(D1229-Calculator!$G$24&gt;0,Calculator!$G$24,D1229),0))</f>
        <v>0</v>
      </c>
      <c r="F1229" s="29">
        <f ca="1">IF(E1229&gt;0,D1229*Calculator!$G$22/12,0)</f>
        <v>0</v>
      </c>
      <c r="G1229" s="29">
        <f ca="1">IF(E1229&gt;0,(IFERROR(-PMT(Calculator!$G$22/12,Calculator!$G$23*12,Calculator!$G$20),0))-F1229,0)</f>
        <v>0</v>
      </c>
      <c r="H1229" s="29">
        <f t="shared" ca="1" si="80"/>
        <v>11174.161280438731</v>
      </c>
      <c r="I1229" s="29">
        <f t="shared" ca="1" si="78"/>
        <v>1.9899191321329248</v>
      </c>
      <c r="J1229" s="30">
        <f>Calculator!$G$40</f>
        <v>6.5000000000000002E-2</v>
      </c>
      <c r="K1229" s="29">
        <f ca="1">IF(C1229&gt;=Calculator!$G$27,IF(DAY($C1229)=1,Calculator!$G$34/2,IF(DAY($C1229)=15,Calculator!$G$34/2,0)),0)</f>
        <v>0</v>
      </c>
      <c r="L1229" s="29">
        <f ca="1">IF(DAY($C1229)=28,IF(H1229=0,0,Calculator!$G$35),0)</f>
        <v>0</v>
      </c>
      <c r="M1229" s="29">
        <f ca="1">IF(I1229&gt;0,IF(DAY($C1229)=1,SUM(INDIRECT("I"&amp;(ROW(C1228)-DAY(C1228))):I1228),0),0)</f>
        <v>0</v>
      </c>
      <c r="N1229" s="29">
        <f ca="1">IF(C1229&lt;Calculator!$G$27,0,IF(C1229=Calculator!$G$27,Calculator!$G$39,IF(H1229-K1229&lt;=0,IF(D1229&gt;Calculator!$G$39,IF(H1229-K1229+E1229+L1229+M1229+Calculator!$G$39&gt;Calculator!$G$39,Calculator!$G$39-(H1229+E1229+L1229+M1229-K1229),Calculator!$G$39),D1229),0)))</f>
        <v>0</v>
      </c>
    </row>
    <row r="1230" spans="1:14" ht="15.75" thickBot="1">
      <c r="A1230" s="33" t="str">
        <f ca="1">IF(C1230=Calculator!$H$27,"F",IF(Daily!D1230+Daily!H1230=0,IF(D1229+H1229&gt;0,"L",""),""))</f>
        <v/>
      </c>
      <c r="B1230" s="34">
        <v>1229</v>
      </c>
      <c r="C1230" s="19">
        <f t="shared" ca="1" si="77"/>
        <v>47159</v>
      </c>
      <c r="D1230" s="29">
        <f t="shared" ca="1" si="79"/>
        <v>174615.92542260725</v>
      </c>
      <c r="E1230" s="29">
        <f ca="1">IF(C1230&lt;Calculator!$D$26,0,IF(DAY($C1230)=1,IF(D1230-Calculator!$G$24&gt;0,Calculator!$G$24,D1230),0))</f>
        <v>0</v>
      </c>
      <c r="F1230" s="29">
        <f ca="1">IF(E1230&gt;0,D1230*Calculator!$G$22/12,0)</f>
        <v>0</v>
      </c>
      <c r="G1230" s="29">
        <f ca="1">IF(E1230&gt;0,(IFERROR(-PMT(Calculator!$G$22/12,Calculator!$G$23*12,Calculator!$G$20),0))-F1230,0)</f>
        <v>0</v>
      </c>
      <c r="H1230" s="29">
        <f t="shared" ca="1" si="80"/>
        <v>11174.161280438731</v>
      </c>
      <c r="I1230" s="29">
        <f t="shared" ca="1" si="78"/>
        <v>1.9899191321329248</v>
      </c>
      <c r="J1230" s="30">
        <f>Calculator!$G$40</f>
        <v>6.5000000000000002E-2</v>
      </c>
      <c r="K1230" s="29">
        <f ca="1">IF(C1230&gt;=Calculator!$G$27,IF(DAY($C1230)=1,Calculator!$G$34/2,IF(DAY($C1230)=15,Calculator!$G$34/2,0)),0)</f>
        <v>0</v>
      </c>
      <c r="L1230" s="29">
        <f ca="1">IF(DAY($C1230)=28,IF(H1230=0,0,Calculator!$G$35),0)</f>
        <v>0</v>
      </c>
      <c r="M1230" s="29">
        <f ca="1">IF(I1230&gt;0,IF(DAY($C1230)=1,SUM(INDIRECT("I"&amp;(ROW(C1229)-DAY(C1229))):I1229),0),0)</f>
        <v>0</v>
      </c>
      <c r="N1230" s="29">
        <f ca="1">IF(C1230&lt;Calculator!$G$27,0,IF(C1230=Calculator!$G$27,Calculator!$G$39,IF(H1230-K1230&lt;=0,IF(D1230&gt;Calculator!$G$39,IF(H1230-K1230+E1230+L1230+M1230+Calculator!$G$39&gt;Calculator!$G$39,Calculator!$G$39-(H1230+E1230+L1230+M1230-K1230),Calculator!$G$39),D1230),0)))</f>
        <v>0</v>
      </c>
    </row>
    <row r="1231" spans="1:14" ht="15.75" thickBot="1">
      <c r="A1231" s="33" t="str">
        <f ca="1">IF(C1231=Calculator!$H$27,"F",IF(Daily!D1231+Daily!H1231=0,IF(D1230+H1230&gt;0,"L",""),""))</f>
        <v/>
      </c>
      <c r="B1231" s="34">
        <v>1230</v>
      </c>
      <c r="C1231" s="19">
        <f t="shared" ca="1" si="77"/>
        <v>47160</v>
      </c>
      <c r="D1231" s="29">
        <f t="shared" ca="1" si="79"/>
        <v>174615.92542260725</v>
      </c>
      <c r="E1231" s="29">
        <f ca="1">IF(C1231&lt;Calculator!$D$26,0,IF(DAY($C1231)=1,IF(D1231-Calculator!$G$24&gt;0,Calculator!$G$24,D1231),0))</f>
        <v>0</v>
      </c>
      <c r="F1231" s="29">
        <f ca="1">IF(E1231&gt;0,D1231*Calculator!$G$22/12,0)</f>
        <v>0</v>
      </c>
      <c r="G1231" s="29">
        <f ca="1">IF(E1231&gt;0,(IFERROR(-PMT(Calculator!$G$22/12,Calculator!$G$23*12,Calculator!$G$20),0))-F1231,0)</f>
        <v>0</v>
      </c>
      <c r="H1231" s="29">
        <f t="shared" ca="1" si="80"/>
        <v>11174.161280438731</v>
      </c>
      <c r="I1231" s="29">
        <f t="shared" ca="1" si="78"/>
        <v>1.9899191321329248</v>
      </c>
      <c r="J1231" s="30">
        <f>Calculator!$G$40</f>
        <v>6.5000000000000002E-2</v>
      </c>
      <c r="K1231" s="29">
        <f ca="1">IF(C1231&gt;=Calculator!$G$27,IF(DAY($C1231)=1,Calculator!$G$34/2,IF(DAY($C1231)=15,Calculator!$G$34/2,0)),0)</f>
        <v>0</v>
      </c>
      <c r="L1231" s="29">
        <f ca="1">IF(DAY($C1231)=28,IF(H1231=0,0,Calculator!$G$35),0)</f>
        <v>0</v>
      </c>
      <c r="M1231" s="29">
        <f ca="1">IF(I1231&gt;0,IF(DAY($C1231)=1,SUM(INDIRECT("I"&amp;(ROW(C1230)-DAY(C1230))):I1230),0),0)</f>
        <v>0</v>
      </c>
      <c r="N1231" s="29">
        <f ca="1">IF(C1231&lt;Calculator!$G$27,0,IF(C1231=Calculator!$G$27,Calculator!$G$39,IF(H1231-K1231&lt;=0,IF(D1231&gt;Calculator!$G$39,IF(H1231-K1231+E1231+L1231+M1231+Calculator!$G$39&gt;Calculator!$G$39,Calculator!$G$39-(H1231+E1231+L1231+M1231-K1231),Calculator!$G$39),D1231),0)))</f>
        <v>0</v>
      </c>
    </row>
    <row r="1232" spans="1:14" ht="15.75" thickBot="1">
      <c r="A1232" s="33" t="str">
        <f ca="1">IF(C1232=Calculator!$H$27,"F",IF(Daily!D1232+Daily!H1232=0,IF(D1231+H1231&gt;0,"L",""),""))</f>
        <v/>
      </c>
      <c r="B1232" s="34">
        <v>1231</v>
      </c>
      <c r="C1232" s="19">
        <f t="shared" ca="1" si="77"/>
        <v>47161</v>
      </c>
      <c r="D1232" s="29">
        <f t="shared" ca="1" si="79"/>
        <v>174615.92542260725</v>
      </c>
      <c r="E1232" s="29">
        <f ca="1">IF(C1232&lt;Calculator!$D$26,0,IF(DAY($C1232)=1,IF(D1232-Calculator!$G$24&gt;0,Calculator!$G$24,D1232),0))</f>
        <v>0</v>
      </c>
      <c r="F1232" s="29">
        <f ca="1">IF(E1232&gt;0,D1232*Calculator!$G$22/12,0)</f>
        <v>0</v>
      </c>
      <c r="G1232" s="29">
        <f ca="1">IF(E1232&gt;0,(IFERROR(-PMT(Calculator!$G$22/12,Calculator!$G$23*12,Calculator!$G$20),0))-F1232,0)</f>
        <v>0</v>
      </c>
      <c r="H1232" s="29">
        <f t="shared" ca="1" si="80"/>
        <v>11174.161280438731</v>
      </c>
      <c r="I1232" s="29">
        <f t="shared" ca="1" si="78"/>
        <v>1.9899191321329248</v>
      </c>
      <c r="J1232" s="30">
        <f>Calculator!$G$40</f>
        <v>6.5000000000000002E-2</v>
      </c>
      <c r="K1232" s="29">
        <f ca="1">IF(C1232&gt;=Calculator!$G$27,IF(DAY($C1232)=1,Calculator!$G$34/2,IF(DAY($C1232)=15,Calculator!$G$34/2,0)),0)</f>
        <v>0</v>
      </c>
      <c r="L1232" s="29">
        <f ca="1">IF(DAY($C1232)=28,IF(H1232=0,0,Calculator!$G$35),0)</f>
        <v>0</v>
      </c>
      <c r="M1232" s="29">
        <f ca="1">IF(I1232&gt;0,IF(DAY($C1232)=1,SUM(INDIRECT("I"&amp;(ROW(C1231)-DAY(C1231))):I1231),0),0)</f>
        <v>0</v>
      </c>
      <c r="N1232" s="29">
        <f ca="1">IF(C1232&lt;Calculator!$G$27,0,IF(C1232=Calculator!$G$27,Calculator!$G$39,IF(H1232-K1232&lt;=0,IF(D1232&gt;Calculator!$G$39,IF(H1232-K1232+E1232+L1232+M1232+Calculator!$G$39&gt;Calculator!$G$39,Calculator!$G$39-(H1232+E1232+L1232+M1232-K1232),Calculator!$G$39),D1232),0)))</f>
        <v>0</v>
      </c>
    </row>
    <row r="1233" spans="1:14" ht="15.75" thickBot="1">
      <c r="A1233" s="33" t="str">
        <f ca="1">IF(C1233=Calculator!$H$27,"F",IF(Daily!D1233+Daily!H1233=0,IF(D1232+H1232&gt;0,"L",""),""))</f>
        <v/>
      </c>
      <c r="B1233" s="34">
        <v>1232</v>
      </c>
      <c r="C1233" s="19">
        <f t="shared" ca="1" si="77"/>
        <v>47162</v>
      </c>
      <c r="D1233" s="29">
        <f t="shared" ca="1" si="79"/>
        <v>174615.92542260725</v>
      </c>
      <c r="E1233" s="29">
        <f ca="1">IF(C1233&lt;Calculator!$D$26,0,IF(DAY($C1233)=1,IF(D1233-Calculator!$G$24&gt;0,Calculator!$G$24,D1233),0))</f>
        <v>0</v>
      </c>
      <c r="F1233" s="29">
        <f ca="1">IF(E1233&gt;0,D1233*Calculator!$G$22/12,0)</f>
        <v>0</v>
      </c>
      <c r="G1233" s="29">
        <f ca="1">IF(E1233&gt;0,(IFERROR(-PMT(Calculator!$G$22/12,Calculator!$G$23*12,Calculator!$G$20),0))-F1233,0)</f>
        <v>0</v>
      </c>
      <c r="H1233" s="29">
        <f t="shared" ca="1" si="80"/>
        <v>11174.161280438731</v>
      </c>
      <c r="I1233" s="29">
        <f t="shared" ca="1" si="78"/>
        <v>1.9899191321329248</v>
      </c>
      <c r="J1233" s="30">
        <f>Calculator!$G$40</f>
        <v>6.5000000000000002E-2</v>
      </c>
      <c r="K1233" s="29">
        <f ca="1">IF(C1233&gt;=Calculator!$G$27,IF(DAY($C1233)=1,Calculator!$G$34/2,IF(DAY($C1233)=15,Calculator!$G$34/2,0)),0)</f>
        <v>0</v>
      </c>
      <c r="L1233" s="29">
        <f ca="1">IF(DAY($C1233)=28,IF(H1233=0,0,Calculator!$G$35),0)</f>
        <v>0</v>
      </c>
      <c r="M1233" s="29">
        <f ca="1">IF(I1233&gt;0,IF(DAY($C1233)=1,SUM(INDIRECT("I"&amp;(ROW(C1232)-DAY(C1232))):I1232),0),0)</f>
        <v>0</v>
      </c>
      <c r="N1233" s="29">
        <f ca="1">IF(C1233&lt;Calculator!$G$27,0,IF(C1233=Calculator!$G$27,Calculator!$G$39,IF(H1233-K1233&lt;=0,IF(D1233&gt;Calculator!$G$39,IF(H1233-K1233+E1233+L1233+M1233+Calculator!$G$39&gt;Calculator!$G$39,Calculator!$G$39-(H1233+E1233+L1233+M1233-K1233),Calculator!$G$39),D1233),0)))</f>
        <v>0</v>
      </c>
    </row>
    <row r="1234" spans="1:14" ht="15.75" thickBot="1">
      <c r="A1234" s="33" t="str">
        <f ca="1">IF(C1234=Calculator!$H$27,"F",IF(Daily!D1234+Daily!H1234=0,IF(D1233+H1233&gt;0,"L",""),""))</f>
        <v/>
      </c>
      <c r="B1234" s="34">
        <v>1233</v>
      </c>
      <c r="C1234" s="19">
        <f t="shared" ca="1" si="77"/>
        <v>47163</v>
      </c>
      <c r="D1234" s="29">
        <f t="shared" ca="1" si="79"/>
        <v>174615.92542260725</v>
      </c>
      <c r="E1234" s="29">
        <f ca="1">IF(C1234&lt;Calculator!$D$26,0,IF(DAY($C1234)=1,IF(D1234-Calculator!$G$24&gt;0,Calculator!$G$24,D1234),0))</f>
        <v>0</v>
      </c>
      <c r="F1234" s="29">
        <f ca="1">IF(E1234&gt;0,D1234*Calculator!$G$22/12,0)</f>
        <v>0</v>
      </c>
      <c r="G1234" s="29">
        <f ca="1">IF(E1234&gt;0,(IFERROR(-PMT(Calculator!$G$22/12,Calculator!$G$23*12,Calculator!$G$20),0))-F1234,0)</f>
        <v>0</v>
      </c>
      <c r="H1234" s="29">
        <f t="shared" ca="1" si="80"/>
        <v>11174.161280438731</v>
      </c>
      <c r="I1234" s="29">
        <f t="shared" ca="1" si="78"/>
        <v>1.9899191321329248</v>
      </c>
      <c r="J1234" s="30">
        <f>Calculator!$G$40</f>
        <v>6.5000000000000002E-2</v>
      </c>
      <c r="K1234" s="29">
        <f ca="1">IF(C1234&gt;=Calculator!$G$27,IF(DAY($C1234)=1,Calculator!$G$34/2,IF(DAY($C1234)=15,Calculator!$G$34/2,0)),0)</f>
        <v>0</v>
      </c>
      <c r="L1234" s="29">
        <f ca="1">IF(DAY($C1234)=28,IF(H1234=0,0,Calculator!$G$35),0)</f>
        <v>0</v>
      </c>
      <c r="M1234" s="29">
        <f ca="1">IF(I1234&gt;0,IF(DAY($C1234)=1,SUM(INDIRECT("I"&amp;(ROW(C1233)-DAY(C1233))):I1233),0),0)</f>
        <v>0</v>
      </c>
      <c r="N1234" s="29">
        <f ca="1">IF(C1234&lt;Calculator!$G$27,0,IF(C1234=Calculator!$G$27,Calculator!$G$39,IF(H1234-K1234&lt;=0,IF(D1234&gt;Calculator!$G$39,IF(H1234-K1234+E1234+L1234+M1234+Calculator!$G$39&gt;Calculator!$G$39,Calculator!$G$39-(H1234+E1234+L1234+M1234-K1234),Calculator!$G$39),D1234),0)))</f>
        <v>0</v>
      </c>
    </row>
    <row r="1235" spans="1:14" ht="15.75" thickBot="1">
      <c r="A1235" s="33" t="str">
        <f ca="1">IF(C1235=Calculator!$H$27,"F",IF(Daily!D1235+Daily!H1235=0,IF(D1234+H1234&gt;0,"L",""),""))</f>
        <v/>
      </c>
      <c r="B1235" s="34">
        <v>1234</v>
      </c>
      <c r="C1235" s="19">
        <f t="shared" ca="1" si="77"/>
        <v>47164</v>
      </c>
      <c r="D1235" s="29">
        <f t="shared" ca="1" si="79"/>
        <v>174615.92542260725</v>
      </c>
      <c r="E1235" s="29">
        <f ca="1">IF(C1235&lt;Calculator!$D$26,0,IF(DAY($C1235)=1,IF(D1235-Calculator!$G$24&gt;0,Calculator!$G$24,D1235),0))</f>
        <v>0</v>
      </c>
      <c r="F1235" s="29">
        <f ca="1">IF(E1235&gt;0,D1235*Calculator!$G$22/12,0)</f>
        <v>0</v>
      </c>
      <c r="G1235" s="29">
        <f ca="1">IF(E1235&gt;0,(IFERROR(-PMT(Calculator!$G$22/12,Calculator!$G$23*12,Calculator!$G$20),0))-F1235,0)</f>
        <v>0</v>
      </c>
      <c r="H1235" s="29">
        <f t="shared" ca="1" si="80"/>
        <v>11174.161280438731</v>
      </c>
      <c r="I1235" s="29">
        <f t="shared" ca="1" si="78"/>
        <v>1.9899191321329248</v>
      </c>
      <c r="J1235" s="30">
        <f>Calculator!$G$40</f>
        <v>6.5000000000000002E-2</v>
      </c>
      <c r="K1235" s="29">
        <f ca="1">IF(C1235&gt;=Calculator!$G$27,IF(DAY($C1235)=1,Calculator!$G$34/2,IF(DAY($C1235)=15,Calculator!$G$34/2,0)),0)</f>
        <v>4500</v>
      </c>
      <c r="L1235" s="29">
        <f ca="1">IF(DAY($C1235)=28,IF(H1235=0,0,Calculator!$G$35),0)</f>
        <v>0</v>
      </c>
      <c r="M1235" s="29">
        <f ca="1">IF(I1235&gt;0,IF(DAY($C1235)=1,SUM(INDIRECT("I"&amp;(ROW(C1234)-DAY(C1234))):I1234),0),0)</f>
        <v>0</v>
      </c>
      <c r="N1235" s="29">
        <f ca="1">IF(C1235&lt;Calculator!$G$27,0,IF(C1235=Calculator!$G$27,Calculator!$G$39,IF(H1235-K1235&lt;=0,IF(D1235&gt;Calculator!$G$39,IF(H1235-K1235+E1235+L1235+M1235+Calculator!$G$39&gt;Calculator!$G$39,Calculator!$G$39-(H1235+E1235+L1235+M1235-K1235),Calculator!$G$39),D1235),0)))</f>
        <v>0</v>
      </c>
    </row>
    <row r="1236" spans="1:14" ht="15.75" thickBot="1">
      <c r="A1236" s="33" t="str">
        <f ca="1">IF(C1236=Calculator!$H$27,"F",IF(Daily!D1236+Daily!H1236=0,IF(D1235+H1235&gt;0,"L",""),""))</f>
        <v/>
      </c>
      <c r="B1236" s="34">
        <v>1235</v>
      </c>
      <c r="C1236" s="19">
        <f t="shared" ca="1" si="77"/>
        <v>47165</v>
      </c>
      <c r="D1236" s="29">
        <f t="shared" ca="1" si="79"/>
        <v>174615.92542260725</v>
      </c>
      <c r="E1236" s="29">
        <f ca="1">IF(C1236&lt;Calculator!$D$26,0,IF(DAY($C1236)=1,IF(D1236-Calculator!$G$24&gt;0,Calculator!$G$24,D1236),0))</f>
        <v>0</v>
      </c>
      <c r="F1236" s="29">
        <f ca="1">IF(E1236&gt;0,D1236*Calculator!$G$22/12,0)</f>
        <v>0</v>
      </c>
      <c r="G1236" s="29">
        <f ca="1">IF(E1236&gt;0,(IFERROR(-PMT(Calculator!$G$22/12,Calculator!$G$23*12,Calculator!$G$20),0))-F1236,0)</f>
        <v>0</v>
      </c>
      <c r="H1236" s="29">
        <f t="shared" ca="1" si="80"/>
        <v>6674.1612804387314</v>
      </c>
      <c r="I1236" s="29">
        <f t="shared" ca="1" si="78"/>
        <v>1.1885492691192261</v>
      </c>
      <c r="J1236" s="30">
        <f>Calculator!$G$40</f>
        <v>6.5000000000000002E-2</v>
      </c>
      <c r="K1236" s="29">
        <f ca="1">IF(C1236&gt;=Calculator!$G$27,IF(DAY($C1236)=1,Calculator!$G$34/2,IF(DAY($C1236)=15,Calculator!$G$34/2,0)),0)</f>
        <v>0</v>
      </c>
      <c r="L1236" s="29">
        <f ca="1">IF(DAY($C1236)=28,IF(H1236=0,0,Calculator!$G$35),0)</f>
        <v>0</v>
      </c>
      <c r="M1236" s="29">
        <f ca="1">IF(I1236&gt;0,IF(DAY($C1236)=1,SUM(INDIRECT("I"&amp;(ROW(C1235)-DAY(C1235))):I1235),0),0)</f>
        <v>0</v>
      </c>
      <c r="N1236" s="29">
        <f ca="1">IF(C1236&lt;Calculator!$G$27,0,IF(C1236=Calculator!$G$27,Calculator!$G$39,IF(H1236-K1236&lt;=0,IF(D1236&gt;Calculator!$G$39,IF(H1236-K1236+E1236+L1236+M1236+Calculator!$G$39&gt;Calculator!$G$39,Calculator!$G$39-(H1236+E1236+L1236+M1236-K1236),Calculator!$G$39),D1236),0)))</f>
        <v>0</v>
      </c>
    </row>
    <row r="1237" spans="1:14" ht="15.75" thickBot="1">
      <c r="A1237" s="33" t="str">
        <f ca="1">IF(C1237=Calculator!$H$27,"F",IF(Daily!D1237+Daily!H1237=0,IF(D1236+H1236&gt;0,"L",""),""))</f>
        <v/>
      </c>
      <c r="B1237" s="34">
        <v>1236</v>
      </c>
      <c r="C1237" s="19">
        <f t="shared" ca="1" si="77"/>
        <v>47166</v>
      </c>
      <c r="D1237" s="29">
        <f t="shared" ca="1" si="79"/>
        <v>174615.92542260725</v>
      </c>
      <c r="E1237" s="29">
        <f ca="1">IF(C1237&lt;Calculator!$D$26,0,IF(DAY($C1237)=1,IF(D1237-Calculator!$G$24&gt;0,Calculator!$G$24,D1237),0))</f>
        <v>0</v>
      </c>
      <c r="F1237" s="29">
        <f ca="1">IF(E1237&gt;0,D1237*Calculator!$G$22/12,0)</f>
        <v>0</v>
      </c>
      <c r="G1237" s="29">
        <f ca="1">IF(E1237&gt;0,(IFERROR(-PMT(Calculator!$G$22/12,Calculator!$G$23*12,Calculator!$G$20),0))-F1237,0)</f>
        <v>0</v>
      </c>
      <c r="H1237" s="29">
        <f t="shared" ca="1" si="80"/>
        <v>6674.1612804387314</v>
      </c>
      <c r="I1237" s="29">
        <f t="shared" ca="1" si="78"/>
        <v>1.1885492691192261</v>
      </c>
      <c r="J1237" s="30">
        <f>Calculator!$G$40</f>
        <v>6.5000000000000002E-2</v>
      </c>
      <c r="K1237" s="29">
        <f ca="1">IF(C1237&gt;=Calculator!$G$27,IF(DAY($C1237)=1,Calculator!$G$34/2,IF(DAY($C1237)=15,Calculator!$G$34/2,0)),0)</f>
        <v>0</v>
      </c>
      <c r="L1237" s="29">
        <f ca="1">IF(DAY($C1237)=28,IF(H1237=0,0,Calculator!$G$35),0)</f>
        <v>0</v>
      </c>
      <c r="M1237" s="29">
        <f ca="1">IF(I1237&gt;0,IF(DAY($C1237)=1,SUM(INDIRECT("I"&amp;(ROW(C1236)-DAY(C1236))):I1236),0),0)</f>
        <v>0</v>
      </c>
      <c r="N1237" s="29">
        <f ca="1">IF(C1237&lt;Calculator!$G$27,0,IF(C1237=Calculator!$G$27,Calculator!$G$39,IF(H1237-K1237&lt;=0,IF(D1237&gt;Calculator!$G$39,IF(H1237-K1237+E1237+L1237+M1237+Calculator!$G$39&gt;Calculator!$G$39,Calculator!$G$39-(H1237+E1237+L1237+M1237-K1237),Calculator!$G$39),D1237),0)))</f>
        <v>0</v>
      </c>
    </row>
    <row r="1238" spans="1:14" ht="15.75" thickBot="1">
      <c r="A1238" s="33" t="str">
        <f ca="1">IF(C1238=Calculator!$H$27,"F",IF(Daily!D1238+Daily!H1238=0,IF(D1237+H1237&gt;0,"L",""),""))</f>
        <v/>
      </c>
      <c r="B1238" s="34">
        <v>1237</v>
      </c>
      <c r="C1238" s="19">
        <f t="shared" ca="1" si="77"/>
        <v>47167</v>
      </c>
      <c r="D1238" s="29">
        <f t="shared" ca="1" si="79"/>
        <v>174615.92542260725</v>
      </c>
      <c r="E1238" s="29">
        <f ca="1">IF(C1238&lt;Calculator!$D$26,0,IF(DAY($C1238)=1,IF(D1238-Calculator!$G$24&gt;0,Calculator!$G$24,D1238),0))</f>
        <v>0</v>
      </c>
      <c r="F1238" s="29">
        <f ca="1">IF(E1238&gt;0,D1238*Calculator!$G$22/12,0)</f>
        <v>0</v>
      </c>
      <c r="G1238" s="29">
        <f ca="1">IF(E1238&gt;0,(IFERROR(-PMT(Calculator!$G$22/12,Calculator!$G$23*12,Calculator!$G$20),0))-F1238,0)</f>
        <v>0</v>
      </c>
      <c r="H1238" s="29">
        <f t="shared" ca="1" si="80"/>
        <v>6674.1612804387314</v>
      </c>
      <c r="I1238" s="29">
        <f t="shared" ca="1" si="78"/>
        <v>1.1885492691192261</v>
      </c>
      <c r="J1238" s="30">
        <f>Calculator!$G$40</f>
        <v>6.5000000000000002E-2</v>
      </c>
      <c r="K1238" s="29">
        <f ca="1">IF(C1238&gt;=Calculator!$G$27,IF(DAY($C1238)=1,Calculator!$G$34/2,IF(DAY($C1238)=15,Calculator!$G$34/2,0)),0)</f>
        <v>0</v>
      </c>
      <c r="L1238" s="29">
        <f ca="1">IF(DAY($C1238)=28,IF(H1238=0,0,Calculator!$G$35),0)</f>
        <v>0</v>
      </c>
      <c r="M1238" s="29">
        <f ca="1">IF(I1238&gt;0,IF(DAY($C1238)=1,SUM(INDIRECT("I"&amp;(ROW(C1237)-DAY(C1237))):I1237),0),0)</f>
        <v>0</v>
      </c>
      <c r="N1238" s="29">
        <f ca="1">IF(C1238&lt;Calculator!$G$27,0,IF(C1238=Calculator!$G$27,Calculator!$G$39,IF(H1238-K1238&lt;=0,IF(D1238&gt;Calculator!$G$39,IF(H1238-K1238+E1238+L1238+M1238+Calculator!$G$39&gt;Calculator!$G$39,Calculator!$G$39-(H1238+E1238+L1238+M1238-K1238),Calculator!$G$39),D1238),0)))</f>
        <v>0</v>
      </c>
    </row>
    <row r="1239" spans="1:14" ht="15.75" thickBot="1">
      <c r="A1239" s="33" t="str">
        <f ca="1">IF(C1239=Calculator!$H$27,"F",IF(Daily!D1239+Daily!H1239=0,IF(D1238+H1238&gt;0,"L",""),""))</f>
        <v/>
      </c>
      <c r="B1239" s="34">
        <v>1238</v>
      </c>
      <c r="C1239" s="19">
        <f t="shared" ca="1" si="77"/>
        <v>47168</v>
      </c>
      <c r="D1239" s="29">
        <f t="shared" ca="1" si="79"/>
        <v>174615.92542260725</v>
      </c>
      <c r="E1239" s="29">
        <f ca="1">IF(C1239&lt;Calculator!$D$26,0,IF(DAY($C1239)=1,IF(D1239-Calculator!$G$24&gt;0,Calculator!$G$24,D1239),0))</f>
        <v>0</v>
      </c>
      <c r="F1239" s="29">
        <f ca="1">IF(E1239&gt;0,D1239*Calculator!$G$22/12,0)</f>
        <v>0</v>
      </c>
      <c r="G1239" s="29">
        <f ca="1">IF(E1239&gt;0,(IFERROR(-PMT(Calculator!$G$22/12,Calculator!$G$23*12,Calculator!$G$20),0))-F1239,0)</f>
        <v>0</v>
      </c>
      <c r="H1239" s="29">
        <f t="shared" ca="1" si="80"/>
        <v>6674.1612804387314</v>
      </c>
      <c r="I1239" s="29">
        <f t="shared" ca="1" si="78"/>
        <v>1.1885492691192261</v>
      </c>
      <c r="J1239" s="30">
        <f>Calculator!$G$40</f>
        <v>6.5000000000000002E-2</v>
      </c>
      <c r="K1239" s="29">
        <f ca="1">IF(C1239&gt;=Calculator!$G$27,IF(DAY($C1239)=1,Calculator!$G$34/2,IF(DAY($C1239)=15,Calculator!$G$34/2,0)),0)</f>
        <v>0</v>
      </c>
      <c r="L1239" s="29">
        <f ca="1">IF(DAY($C1239)=28,IF(H1239=0,0,Calculator!$G$35),0)</f>
        <v>0</v>
      </c>
      <c r="M1239" s="29">
        <f ca="1">IF(I1239&gt;0,IF(DAY($C1239)=1,SUM(INDIRECT("I"&amp;(ROW(C1238)-DAY(C1238))):I1238),0),0)</f>
        <v>0</v>
      </c>
      <c r="N1239" s="29">
        <f ca="1">IF(C1239&lt;Calculator!$G$27,0,IF(C1239=Calculator!$G$27,Calculator!$G$39,IF(H1239-K1239&lt;=0,IF(D1239&gt;Calculator!$G$39,IF(H1239-K1239+E1239+L1239+M1239+Calculator!$G$39&gt;Calculator!$G$39,Calculator!$G$39-(H1239+E1239+L1239+M1239-K1239),Calculator!$G$39),D1239),0)))</f>
        <v>0</v>
      </c>
    </row>
    <row r="1240" spans="1:14" ht="15.75" thickBot="1">
      <c r="A1240" s="33" t="str">
        <f ca="1">IF(C1240=Calculator!$H$27,"F",IF(Daily!D1240+Daily!H1240=0,IF(D1239+H1239&gt;0,"L",""),""))</f>
        <v/>
      </c>
      <c r="B1240" s="34">
        <v>1239</v>
      </c>
      <c r="C1240" s="19">
        <f t="shared" ca="1" si="77"/>
        <v>47169</v>
      </c>
      <c r="D1240" s="29">
        <f t="shared" ca="1" si="79"/>
        <v>174615.92542260725</v>
      </c>
      <c r="E1240" s="29">
        <f ca="1">IF(C1240&lt;Calculator!$D$26,0,IF(DAY($C1240)=1,IF(D1240-Calculator!$G$24&gt;0,Calculator!$G$24,D1240),0))</f>
        <v>0</v>
      </c>
      <c r="F1240" s="29">
        <f ca="1">IF(E1240&gt;0,D1240*Calculator!$G$22/12,0)</f>
        <v>0</v>
      </c>
      <c r="G1240" s="29">
        <f ca="1">IF(E1240&gt;0,(IFERROR(-PMT(Calculator!$G$22/12,Calculator!$G$23*12,Calculator!$G$20),0))-F1240,0)</f>
        <v>0</v>
      </c>
      <c r="H1240" s="29">
        <f t="shared" ca="1" si="80"/>
        <v>6674.1612804387314</v>
      </c>
      <c r="I1240" s="29">
        <f t="shared" ca="1" si="78"/>
        <v>1.1885492691192261</v>
      </c>
      <c r="J1240" s="30">
        <f>Calculator!$G$40</f>
        <v>6.5000000000000002E-2</v>
      </c>
      <c r="K1240" s="29">
        <f ca="1">IF(C1240&gt;=Calculator!$G$27,IF(DAY($C1240)=1,Calculator!$G$34/2,IF(DAY($C1240)=15,Calculator!$G$34/2,0)),0)</f>
        <v>0</v>
      </c>
      <c r="L1240" s="29">
        <f ca="1">IF(DAY($C1240)=28,IF(H1240=0,0,Calculator!$G$35),0)</f>
        <v>0</v>
      </c>
      <c r="M1240" s="29">
        <f ca="1">IF(I1240&gt;0,IF(DAY($C1240)=1,SUM(INDIRECT("I"&amp;(ROW(C1239)-DAY(C1239))):I1239),0),0)</f>
        <v>0</v>
      </c>
      <c r="N1240" s="29">
        <f ca="1">IF(C1240&lt;Calculator!$G$27,0,IF(C1240=Calculator!$G$27,Calculator!$G$39,IF(H1240-K1240&lt;=0,IF(D1240&gt;Calculator!$G$39,IF(H1240-K1240+E1240+L1240+M1240+Calculator!$G$39&gt;Calculator!$G$39,Calculator!$G$39-(H1240+E1240+L1240+M1240-K1240),Calculator!$G$39),D1240),0)))</f>
        <v>0</v>
      </c>
    </row>
    <row r="1241" spans="1:14" ht="15.75" thickBot="1">
      <c r="A1241" s="33" t="str">
        <f ca="1">IF(C1241=Calculator!$H$27,"F",IF(Daily!D1241+Daily!H1241=0,IF(D1240+H1240&gt;0,"L",""),""))</f>
        <v/>
      </c>
      <c r="B1241" s="34">
        <v>1240</v>
      </c>
      <c r="C1241" s="19">
        <f t="shared" ca="1" si="77"/>
        <v>47170</v>
      </c>
      <c r="D1241" s="29">
        <f t="shared" ca="1" si="79"/>
        <v>174615.92542260725</v>
      </c>
      <c r="E1241" s="29">
        <f ca="1">IF(C1241&lt;Calculator!$D$26,0,IF(DAY($C1241)=1,IF(D1241-Calculator!$G$24&gt;0,Calculator!$G$24,D1241),0))</f>
        <v>0</v>
      </c>
      <c r="F1241" s="29">
        <f ca="1">IF(E1241&gt;0,D1241*Calculator!$G$22/12,0)</f>
        <v>0</v>
      </c>
      <c r="G1241" s="29">
        <f ca="1">IF(E1241&gt;0,(IFERROR(-PMT(Calculator!$G$22/12,Calculator!$G$23*12,Calculator!$G$20),0))-F1241,0)</f>
        <v>0</v>
      </c>
      <c r="H1241" s="29">
        <f t="shared" ca="1" si="80"/>
        <v>6674.1612804387314</v>
      </c>
      <c r="I1241" s="29">
        <f t="shared" ca="1" si="78"/>
        <v>1.1885492691192261</v>
      </c>
      <c r="J1241" s="30">
        <f>Calculator!$G$40</f>
        <v>6.5000000000000002E-2</v>
      </c>
      <c r="K1241" s="29">
        <f ca="1">IF(C1241&gt;=Calculator!$G$27,IF(DAY($C1241)=1,Calculator!$G$34/2,IF(DAY($C1241)=15,Calculator!$G$34/2,0)),0)</f>
        <v>0</v>
      </c>
      <c r="L1241" s="29">
        <f ca="1">IF(DAY($C1241)=28,IF(H1241=0,0,Calculator!$G$35),0)</f>
        <v>0</v>
      </c>
      <c r="M1241" s="29">
        <f ca="1">IF(I1241&gt;0,IF(DAY($C1241)=1,SUM(INDIRECT("I"&amp;(ROW(C1240)-DAY(C1240))):I1240),0),0)</f>
        <v>0</v>
      </c>
      <c r="N1241" s="29">
        <f ca="1">IF(C1241&lt;Calculator!$G$27,0,IF(C1241=Calculator!$G$27,Calculator!$G$39,IF(H1241-K1241&lt;=0,IF(D1241&gt;Calculator!$G$39,IF(H1241-K1241+E1241+L1241+M1241+Calculator!$G$39&gt;Calculator!$G$39,Calculator!$G$39-(H1241+E1241+L1241+M1241-K1241),Calculator!$G$39),D1241),0)))</f>
        <v>0</v>
      </c>
    </row>
    <row r="1242" spans="1:14" ht="15.75" thickBot="1">
      <c r="A1242" s="33" t="str">
        <f ca="1">IF(C1242=Calculator!$H$27,"F",IF(Daily!D1242+Daily!H1242=0,IF(D1241+H1241&gt;0,"L",""),""))</f>
        <v/>
      </c>
      <c r="B1242" s="34">
        <v>1241</v>
      </c>
      <c r="C1242" s="19">
        <f t="shared" ca="1" si="77"/>
        <v>47171</v>
      </c>
      <c r="D1242" s="29">
        <f t="shared" ca="1" si="79"/>
        <v>174615.92542260725</v>
      </c>
      <c r="E1242" s="29">
        <f ca="1">IF(C1242&lt;Calculator!$D$26,0,IF(DAY($C1242)=1,IF(D1242-Calculator!$G$24&gt;0,Calculator!$G$24,D1242),0))</f>
        <v>0</v>
      </c>
      <c r="F1242" s="29">
        <f ca="1">IF(E1242&gt;0,D1242*Calculator!$G$22/12,0)</f>
        <v>0</v>
      </c>
      <c r="G1242" s="29">
        <f ca="1">IF(E1242&gt;0,(IFERROR(-PMT(Calculator!$G$22/12,Calculator!$G$23*12,Calculator!$G$20),0))-F1242,0)</f>
        <v>0</v>
      </c>
      <c r="H1242" s="29">
        <f t="shared" ca="1" si="80"/>
        <v>6674.1612804387314</v>
      </c>
      <c r="I1242" s="29">
        <f t="shared" ca="1" si="78"/>
        <v>1.1885492691192261</v>
      </c>
      <c r="J1242" s="30">
        <f>Calculator!$G$40</f>
        <v>6.5000000000000002E-2</v>
      </c>
      <c r="K1242" s="29">
        <f ca="1">IF(C1242&gt;=Calculator!$G$27,IF(DAY($C1242)=1,Calculator!$G$34/2,IF(DAY($C1242)=15,Calculator!$G$34/2,0)),0)</f>
        <v>0</v>
      </c>
      <c r="L1242" s="29">
        <f ca="1">IF(DAY($C1242)=28,IF(H1242=0,0,Calculator!$G$35),0)</f>
        <v>0</v>
      </c>
      <c r="M1242" s="29">
        <f ca="1">IF(I1242&gt;0,IF(DAY($C1242)=1,SUM(INDIRECT("I"&amp;(ROW(C1241)-DAY(C1241))):I1241),0),0)</f>
        <v>0</v>
      </c>
      <c r="N1242" s="29">
        <f ca="1">IF(C1242&lt;Calculator!$G$27,0,IF(C1242=Calculator!$G$27,Calculator!$G$39,IF(H1242-K1242&lt;=0,IF(D1242&gt;Calculator!$G$39,IF(H1242-K1242+E1242+L1242+M1242+Calculator!$G$39&gt;Calculator!$G$39,Calculator!$G$39-(H1242+E1242+L1242+M1242-K1242),Calculator!$G$39),D1242),0)))</f>
        <v>0</v>
      </c>
    </row>
    <row r="1243" spans="1:14" ht="15.75" thickBot="1">
      <c r="A1243" s="33" t="str">
        <f ca="1">IF(C1243=Calculator!$H$27,"F",IF(Daily!D1243+Daily!H1243=0,IF(D1242+H1242&gt;0,"L",""),""))</f>
        <v/>
      </c>
      <c r="B1243" s="34">
        <v>1242</v>
      </c>
      <c r="C1243" s="19">
        <f t="shared" ca="1" si="77"/>
        <v>47172</v>
      </c>
      <c r="D1243" s="29">
        <f t="shared" ca="1" si="79"/>
        <v>174615.92542260725</v>
      </c>
      <c r="E1243" s="29">
        <f ca="1">IF(C1243&lt;Calculator!$D$26,0,IF(DAY($C1243)=1,IF(D1243-Calculator!$G$24&gt;0,Calculator!$G$24,D1243),0))</f>
        <v>0</v>
      </c>
      <c r="F1243" s="29">
        <f ca="1">IF(E1243&gt;0,D1243*Calculator!$G$22/12,0)</f>
        <v>0</v>
      </c>
      <c r="G1243" s="29">
        <f ca="1">IF(E1243&gt;0,(IFERROR(-PMT(Calculator!$G$22/12,Calculator!$G$23*12,Calculator!$G$20),0))-F1243,0)</f>
        <v>0</v>
      </c>
      <c r="H1243" s="29">
        <f t="shared" ca="1" si="80"/>
        <v>6674.1612804387314</v>
      </c>
      <c r="I1243" s="29">
        <f t="shared" ca="1" si="78"/>
        <v>1.1885492691192261</v>
      </c>
      <c r="J1243" s="30">
        <f>Calculator!$G$40</f>
        <v>6.5000000000000002E-2</v>
      </c>
      <c r="K1243" s="29">
        <f ca="1">IF(C1243&gt;=Calculator!$G$27,IF(DAY($C1243)=1,Calculator!$G$34/2,IF(DAY($C1243)=15,Calculator!$G$34/2,0)),0)</f>
        <v>0</v>
      </c>
      <c r="L1243" s="29">
        <f ca="1">IF(DAY($C1243)=28,IF(H1243=0,0,Calculator!$G$35),0)</f>
        <v>0</v>
      </c>
      <c r="M1243" s="29">
        <f ca="1">IF(I1243&gt;0,IF(DAY($C1243)=1,SUM(INDIRECT("I"&amp;(ROW(C1242)-DAY(C1242))):I1242),0),0)</f>
        <v>0</v>
      </c>
      <c r="N1243" s="29">
        <f ca="1">IF(C1243&lt;Calculator!$G$27,0,IF(C1243=Calculator!$G$27,Calculator!$G$39,IF(H1243-K1243&lt;=0,IF(D1243&gt;Calculator!$G$39,IF(H1243-K1243+E1243+L1243+M1243+Calculator!$G$39&gt;Calculator!$G$39,Calculator!$G$39-(H1243+E1243+L1243+M1243-K1243),Calculator!$G$39),D1243),0)))</f>
        <v>0</v>
      </c>
    </row>
    <row r="1244" spans="1:14" ht="15.75" thickBot="1">
      <c r="A1244" s="33" t="str">
        <f ca="1">IF(C1244=Calculator!$H$27,"F",IF(Daily!D1244+Daily!H1244=0,IF(D1243+H1243&gt;0,"L",""),""))</f>
        <v/>
      </c>
      <c r="B1244" s="34">
        <v>1243</v>
      </c>
      <c r="C1244" s="19">
        <f t="shared" ca="1" si="77"/>
        <v>47173</v>
      </c>
      <c r="D1244" s="29">
        <f t="shared" ca="1" si="79"/>
        <v>174615.92542260725</v>
      </c>
      <c r="E1244" s="29">
        <f ca="1">IF(C1244&lt;Calculator!$D$26,0,IF(DAY($C1244)=1,IF(D1244-Calculator!$G$24&gt;0,Calculator!$G$24,D1244),0))</f>
        <v>0</v>
      </c>
      <c r="F1244" s="29">
        <f ca="1">IF(E1244&gt;0,D1244*Calculator!$G$22/12,0)</f>
        <v>0</v>
      </c>
      <c r="G1244" s="29">
        <f ca="1">IF(E1244&gt;0,(IFERROR(-PMT(Calculator!$G$22/12,Calculator!$G$23*12,Calculator!$G$20),0))-F1244,0)</f>
        <v>0</v>
      </c>
      <c r="H1244" s="29">
        <f t="shared" ca="1" si="80"/>
        <v>6674.1612804387314</v>
      </c>
      <c r="I1244" s="29">
        <f t="shared" ca="1" si="78"/>
        <v>1.1885492691192261</v>
      </c>
      <c r="J1244" s="30">
        <f>Calculator!$G$40</f>
        <v>6.5000000000000002E-2</v>
      </c>
      <c r="K1244" s="29">
        <f ca="1">IF(C1244&gt;=Calculator!$G$27,IF(DAY($C1244)=1,Calculator!$G$34/2,IF(DAY($C1244)=15,Calculator!$G$34/2,0)),0)</f>
        <v>0</v>
      </c>
      <c r="L1244" s="29">
        <f ca="1">IF(DAY($C1244)=28,IF(H1244=0,0,Calculator!$G$35),0)</f>
        <v>0</v>
      </c>
      <c r="M1244" s="29">
        <f ca="1">IF(I1244&gt;0,IF(DAY($C1244)=1,SUM(INDIRECT("I"&amp;(ROW(C1243)-DAY(C1243))):I1243),0),0)</f>
        <v>0</v>
      </c>
      <c r="N1244" s="29">
        <f ca="1">IF(C1244&lt;Calculator!$G$27,0,IF(C1244=Calculator!$G$27,Calculator!$G$39,IF(H1244-K1244&lt;=0,IF(D1244&gt;Calculator!$G$39,IF(H1244-K1244+E1244+L1244+M1244+Calculator!$G$39&gt;Calculator!$G$39,Calculator!$G$39-(H1244+E1244+L1244+M1244-K1244),Calculator!$G$39),D1244),0)))</f>
        <v>0</v>
      </c>
    </row>
    <row r="1245" spans="1:14" ht="15.75" thickBot="1">
      <c r="A1245" s="33" t="str">
        <f ca="1">IF(C1245=Calculator!$H$27,"F",IF(Daily!D1245+Daily!H1245=0,IF(D1244+H1244&gt;0,"L",""),""))</f>
        <v/>
      </c>
      <c r="B1245" s="34">
        <v>1244</v>
      </c>
      <c r="C1245" s="19">
        <f t="shared" ca="1" si="77"/>
        <v>47174</v>
      </c>
      <c r="D1245" s="29">
        <f t="shared" ca="1" si="79"/>
        <v>174615.92542260725</v>
      </c>
      <c r="E1245" s="29">
        <f ca="1">IF(C1245&lt;Calculator!$D$26,0,IF(DAY($C1245)=1,IF(D1245-Calculator!$G$24&gt;0,Calculator!$G$24,D1245),0))</f>
        <v>0</v>
      </c>
      <c r="F1245" s="29">
        <f ca="1">IF(E1245&gt;0,D1245*Calculator!$G$22/12,0)</f>
        <v>0</v>
      </c>
      <c r="G1245" s="29">
        <f ca="1">IF(E1245&gt;0,(IFERROR(-PMT(Calculator!$G$22/12,Calculator!$G$23*12,Calculator!$G$20),0))-F1245,0)</f>
        <v>0</v>
      </c>
      <c r="H1245" s="29">
        <f t="shared" ca="1" si="80"/>
        <v>6674.1612804387314</v>
      </c>
      <c r="I1245" s="29">
        <f t="shared" ca="1" si="78"/>
        <v>1.1885492691192261</v>
      </c>
      <c r="J1245" s="30">
        <f>Calculator!$G$40</f>
        <v>6.5000000000000002E-2</v>
      </c>
      <c r="K1245" s="29">
        <f ca="1">IF(C1245&gt;=Calculator!$G$27,IF(DAY($C1245)=1,Calculator!$G$34/2,IF(DAY($C1245)=15,Calculator!$G$34/2,0)),0)</f>
        <v>0</v>
      </c>
      <c r="L1245" s="29">
        <f ca="1">IF(DAY($C1245)=28,IF(H1245=0,0,Calculator!$G$35),0)</f>
        <v>0</v>
      </c>
      <c r="M1245" s="29">
        <f ca="1">IF(I1245&gt;0,IF(DAY($C1245)=1,SUM(INDIRECT("I"&amp;(ROW(C1244)-DAY(C1244))):I1244),0),0)</f>
        <v>0</v>
      </c>
      <c r="N1245" s="29">
        <f ca="1">IF(C1245&lt;Calculator!$G$27,0,IF(C1245=Calculator!$G$27,Calculator!$G$39,IF(H1245-K1245&lt;=0,IF(D1245&gt;Calculator!$G$39,IF(H1245-K1245+E1245+L1245+M1245+Calculator!$G$39&gt;Calculator!$G$39,Calculator!$G$39-(H1245+E1245+L1245+M1245-K1245),Calculator!$G$39),D1245),0)))</f>
        <v>0</v>
      </c>
    </row>
    <row r="1246" spans="1:14" ht="15.75" thickBot="1">
      <c r="A1246" s="33" t="str">
        <f ca="1">IF(C1246=Calculator!$H$27,"F",IF(Daily!D1246+Daily!H1246=0,IF(D1245+H1245&gt;0,"L",""),""))</f>
        <v/>
      </c>
      <c r="B1246" s="34">
        <v>1245</v>
      </c>
      <c r="C1246" s="19">
        <f t="shared" ca="1" si="77"/>
        <v>47175</v>
      </c>
      <c r="D1246" s="29">
        <f t="shared" ca="1" si="79"/>
        <v>174615.92542260725</v>
      </c>
      <c r="E1246" s="29">
        <f ca="1">IF(C1246&lt;Calculator!$D$26,0,IF(DAY($C1246)=1,IF(D1246-Calculator!$G$24&gt;0,Calculator!$G$24,D1246),0))</f>
        <v>0</v>
      </c>
      <c r="F1246" s="29">
        <f ca="1">IF(E1246&gt;0,D1246*Calculator!$G$22/12,0)</f>
        <v>0</v>
      </c>
      <c r="G1246" s="29">
        <f ca="1">IF(E1246&gt;0,(IFERROR(-PMT(Calculator!$G$22/12,Calculator!$G$23*12,Calculator!$G$20),0))-F1246,0)</f>
        <v>0</v>
      </c>
      <c r="H1246" s="29">
        <f t="shared" ca="1" si="80"/>
        <v>6674.1612804387314</v>
      </c>
      <c r="I1246" s="29">
        <f t="shared" ca="1" si="78"/>
        <v>1.1885492691192261</v>
      </c>
      <c r="J1246" s="30">
        <f>Calculator!$G$40</f>
        <v>6.5000000000000002E-2</v>
      </c>
      <c r="K1246" s="29">
        <f ca="1">IF(C1246&gt;=Calculator!$G$27,IF(DAY($C1246)=1,Calculator!$G$34/2,IF(DAY($C1246)=15,Calculator!$G$34/2,0)),0)</f>
        <v>0</v>
      </c>
      <c r="L1246" s="29">
        <f ca="1">IF(DAY($C1246)=28,IF(H1246=0,0,Calculator!$G$35),0)</f>
        <v>0</v>
      </c>
      <c r="M1246" s="29">
        <f ca="1">IF(I1246&gt;0,IF(DAY($C1246)=1,SUM(INDIRECT("I"&amp;(ROW(C1245)-DAY(C1245))):I1245),0),0)</f>
        <v>0</v>
      </c>
      <c r="N1246" s="29">
        <f ca="1">IF(C1246&lt;Calculator!$G$27,0,IF(C1246=Calculator!$G$27,Calculator!$G$39,IF(H1246-K1246&lt;=0,IF(D1246&gt;Calculator!$G$39,IF(H1246-K1246+E1246+L1246+M1246+Calculator!$G$39&gt;Calculator!$G$39,Calculator!$G$39-(H1246+E1246+L1246+M1246-K1246),Calculator!$G$39),D1246),0)))</f>
        <v>0</v>
      </c>
    </row>
    <row r="1247" spans="1:14" ht="15.75" thickBot="1">
      <c r="A1247" s="33" t="str">
        <f ca="1">IF(C1247=Calculator!$H$27,"F",IF(Daily!D1247+Daily!H1247=0,IF(D1246+H1246&gt;0,"L",""),""))</f>
        <v/>
      </c>
      <c r="B1247" s="34">
        <v>1246</v>
      </c>
      <c r="C1247" s="19">
        <f t="shared" ca="1" si="77"/>
        <v>47176</v>
      </c>
      <c r="D1247" s="29">
        <f t="shared" ca="1" si="79"/>
        <v>174615.92542260725</v>
      </c>
      <c r="E1247" s="29">
        <f ca="1">IF(C1247&lt;Calculator!$D$26,0,IF(DAY($C1247)=1,IF(D1247-Calculator!$G$24&gt;0,Calculator!$G$24,D1247),0))</f>
        <v>0</v>
      </c>
      <c r="F1247" s="29">
        <f ca="1">IF(E1247&gt;0,D1247*Calculator!$G$22/12,0)</f>
        <v>0</v>
      </c>
      <c r="G1247" s="29">
        <f ca="1">IF(E1247&gt;0,(IFERROR(-PMT(Calculator!$G$22/12,Calculator!$G$23*12,Calculator!$G$20),0))-F1247,0)</f>
        <v>0</v>
      </c>
      <c r="H1247" s="29">
        <f t="shared" ca="1" si="80"/>
        <v>6674.1612804387314</v>
      </c>
      <c r="I1247" s="29">
        <f t="shared" ca="1" si="78"/>
        <v>1.1885492691192261</v>
      </c>
      <c r="J1247" s="30">
        <f>Calculator!$G$40</f>
        <v>6.5000000000000002E-2</v>
      </c>
      <c r="K1247" s="29">
        <f ca="1">IF(C1247&gt;=Calculator!$G$27,IF(DAY($C1247)=1,Calculator!$G$34/2,IF(DAY($C1247)=15,Calculator!$G$34/2,0)),0)</f>
        <v>0</v>
      </c>
      <c r="L1247" s="29">
        <f ca="1">IF(DAY($C1247)=28,IF(H1247=0,0,Calculator!$G$35),0)</f>
        <v>0</v>
      </c>
      <c r="M1247" s="29">
        <f ca="1">IF(I1247&gt;0,IF(DAY($C1247)=1,SUM(INDIRECT("I"&amp;(ROW(C1246)-DAY(C1246))):I1246),0),0)</f>
        <v>0</v>
      </c>
      <c r="N1247" s="29">
        <f ca="1">IF(C1247&lt;Calculator!$G$27,0,IF(C1247=Calculator!$G$27,Calculator!$G$39,IF(H1247-K1247&lt;=0,IF(D1247&gt;Calculator!$G$39,IF(H1247-K1247+E1247+L1247+M1247+Calculator!$G$39&gt;Calculator!$G$39,Calculator!$G$39-(H1247+E1247+L1247+M1247-K1247),Calculator!$G$39),D1247),0)))</f>
        <v>0</v>
      </c>
    </row>
    <row r="1248" spans="1:14" ht="15.75" thickBot="1">
      <c r="A1248" s="33" t="str">
        <f ca="1">IF(C1248=Calculator!$H$27,"F",IF(Daily!D1248+Daily!H1248=0,IF(D1247+H1247&gt;0,"L",""),""))</f>
        <v/>
      </c>
      <c r="B1248" s="34">
        <v>1247</v>
      </c>
      <c r="C1248" s="19">
        <f t="shared" ca="1" si="77"/>
        <v>47177</v>
      </c>
      <c r="D1248" s="29">
        <f t="shared" ca="1" si="79"/>
        <v>174615.92542260725</v>
      </c>
      <c r="E1248" s="29">
        <f ca="1">IF(C1248&lt;Calculator!$D$26,0,IF(DAY($C1248)=1,IF(D1248-Calculator!$G$24&gt;0,Calculator!$G$24,D1248),0))</f>
        <v>0</v>
      </c>
      <c r="F1248" s="29">
        <f ca="1">IF(E1248&gt;0,D1248*Calculator!$G$22/12,0)</f>
        <v>0</v>
      </c>
      <c r="G1248" s="29">
        <f ca="1">IF(E1248&gt;0,(IFERROR(-PMT(Calculator!$G$22/12,Calculator!$G$23*12,Calculator!$G$20),0))-F1248,0)</f>
        <v>0</v>
      </c>
      <c r="H1248" s="29">
        <f t="shared" ca="1" si="80"/>
        <v>6674.1612804387314</v>
      </c>
      <c r="I1248" s="29">
        <f t="shared" ca="1" si="78"/>
        <v>1.1885492691192261</v>
      </c>
      <c r="J1248" s="30">
        <f>Calculator!$G$40</f>
        <v>6.5000000000000002E-2</v>
      </c>
      <c r="K1248" s="29">
        <f ca="1">IF(C1248&gt;=Calculator!$G$27,IF(DAY($C1248)=1,Calculator!$G$34/2,IF(DAY($C1248)=15,Calculator!$G$34/2,0)),0)</f>
        <v>0</v>
      </c>
      <c r="L1248" s="29">
        <f ca="1">IF(DAY($C1248)=28,IF(H1248=0,0,Calculator!$G$35),0)</f>
        <v>5000</v>
      </c>
      <c r="M1248" s="29">
        <f ca="1">IF(I1248&gt;0,IF(DAY($C1248)=1,SUM(INDIRECT("I"&amp;(ROW(C1247)-DAY(C1247))):I1247),0),0)</f>
        <v>0</v>
      </c>
      <c r="N1248" s="29">
        <f ca="1">IF(C1248&lt;Calculator!$G$27,0,IF(C1248=Calculator!$G$27,Calculator!$G$39,IF(H1248-K1248&lt;=0,IF(D1248&gt;Calculator!$G$39,IF(H1248-K1248+E1248+L1248+M1248+Calculator!$G$39&gt;Calculator!$G$39,Calculator!$G$39-(H1248+E1248+L1248+M1248-K1248),Calculator!$G$39),D1248),0)))</f>
        <v>0</v>
      </c>
    </row>
    <row r="1249" spans="1:14" ht="15.75" thickBot="1">
      <c r="A1249" s="33" t="str">
        <f ca="1">IF(C1249=Calculator!$H$27,"F",IF(Daily!D1249+Daily!H1249=0,IF(D1248+H1248&gt;0,"L",""),""))</f>
        <v/>
      </c>
      <c r="B1249" s="34">
        <v>1248</v>
      </c>
      <c r="C1249" s="19">
        <f t="shared" ca="1" si="77"/>
        <v>47178</v>
      </c>
      <c r="D1249" s="29">
        <f t="shared" ca="1" si="79"/>
        <v>174615.92542260725</v>
      </c>
      <c r="E1249" s="29">
        <f ca="1">IF(C1249&lt;Calculator!$D$26,0,IF(DAY($C1249)=1,IF(D1249-Calculator!$G$24&gt;0,Calculator!$G$24,D1249),0))</f>
        <v>1878.8756805424866</v>
      </c>
      <c r="F1249" s="29">
        <f ca="1">IF(E1249&gt;0,D1249*Calculator!$G$22/12,0)</f>
        <v>727.56635592753025</v>
      </c>
      <c r="G1249" s="29">
        <f ca="1">IF(E1249&gt;0,(IFERROR(-PMT(Calculator!$G$22/12,Calculator!$G$23*12,Calculator!$G$20),0))-F1249,0)</f>
        <v>1151.3093246149565</v>
      </c>
      <c r="H1249" s="29">
        <f t="shared" ca="1" si="80"/>
        <v>11674.161280438731</v>
      </c>
      <c r="I1249" s="29">
        <f t="shared" ca="1" si="78"/>
        <v>2.0789602280233357</v>
      </c>
      <c r="J1249" s="30">
        <f>Calculator!$G$40</f>
        <v>6.5000000000000002E-2</v>
      </c>
      <c r="K1249" s="29">
        <f ca="1">IF(C1249&gt;=Calculator!$G$27,IF(DAY($C1249)=1,Calculator!$G$34/2,IF(DAY($C1249)=15,Calculator!$G$34/2,0)),0)</f>
        <v>4500</v>
      </c>
      <c r="L1249" s="29">
        <f ca="1">IF(DAY($C1249)=28,IF(H1249=0,0,Calculator!$G$35),0)</f>
        <v>0</v>
      </c>
      <c r="M1249" s="29">
        <f ca="1">IF(I1249&gt;0,IF(DAY($C1249)=1,SUM(INDIRECT("I"&amp;(ROW(C1248)-DAY(C1248))):I1248),0),0)</f>
        <v>48.209923522705559</v>
      </c>
      <c r="N1249" s="29">
        <f ca="1">IF(C1249&lt;Calculator!$G$27,0,IF(C1249=Calculator!$G$27,Calculator!$G$39,IF(H1249-K1249&lt;=0,IF(D1249&gt;Calculator!$G$39,IF(H1249-K1249+E1249+L1249+M1249+Calculator!$G$39&gt;Calculator!$G$39,Calculator!$G$39-(H1249+E1249+L1249+M1249-K1249),Calculator!$G$39),D1249),0)))</f>
        <v>0</v>
      </c>
    </row>
    <row r="1250" spans="1:14" ht="15.75" thickBot="1">
      <c r="A1250" s="33" t="str">
        <f ca="1">IF(C1250=Calculator!$H$27,"F",IF(Daily!D1250+Daily!H1250=0,IF(D1249+H1249&gt;0,"L",""),""))</f>
        <v/>
      </c>
      <c r="B1250" s="34">
        <v>1249</v>
      </c>
      <c r="C1250" s="19">
        <f t="shared" ca="1" si="77"/>
        <v>47179</v>
      </c>
      <c r="D1250" s="29">
        <f t="shared" ca="1" si="79"/>
        <v>173464.61609799229</v>
      </c>
      <c r="E1250" s="29">
        <f ca="1">IF(C1250&lt;Calculator!$D$26,0,IF(DAY($C1250)=1,IF(D1250-Calculator!$G$24&gt;0,Calculator!$G$24,D1250),0))</f>
        <v>0</v>
      </c>
      <c r="F1250" s="29">
        <f ca="1">IF(E1250&gt;0,D1250*Calculator!$G$22/12,0)</f>
        <v>0</v>
      </c>
      <c r="G1250" s="29">
        <f ca="1">IF(E1250&gt;0,(IFERROR(-PMT(Calculator!$G$22/12,Calculator!$G$23*12,Calculator!$G$20),0))-F1250,0)</f>
        <v>0</v>
      </c>
      <c r="H1250" s="29">
        <f t="shared" ca="1" si="80"/>
        <v>9101.2468845039239</v>
      </c>
      <c r="I1250" s="29">
        <f t="shared" ca="1" si="78"/>
        <v>1.6207699931308357</v>
      </c>
      <c r="J1250" s="30">
        <f>Calculator!$G$40</f>
        <v>6.5000000000000002E-2</v>
      </c>
      <c r="K1250" s="29">
        <f ca="1">IF(C1250&gt;=Calculator!$G$27,IF(DAY($C1250)=1,Calculator!$G$34/2,IF(DAY($C1250)=15,Calculator!$G$34/2,0)),0)</f>
        <v>0</v>
      </c>
      <c r="L1250" s="29">
        <f ca="1">IF(DAY($C1250)=28,IF(H1250=0,0,Calculator!$G$35),0)</f>
        <v>0</v>
      </c>
      <c r="M1250" s="29">
        <f ca="1">IF(I1250&gt;0,IF(DAY($C1250)=1,SUM(INDIRECT("I"&amp;(ROW(C1249)-DAY(C1249))):I1249),0),0)</f>
        <v>0</v>
      </c>
      <c r="N1250" s="29">
        <f ca="1">IF(C1250&lt;Calculator!$G$27,0,IF(C1250=Calculator!$G$27,Calculator!$G$39,IF(H1250-K1250&lt;=0,IF(D1250&gt;Calculator!$G$39,IF(H1250-K1250+E1250+L1250+M1250+Calculator!$G$39&gt;Calculator!$G$39,Calculator!$G$39-(H1250+E1250+L1250+M1250-K1250),Calculator!$G$39),D1250),0)))</f>
        <v>0</v>
      </c>
    </row>
    <row r="1251" spans="1:14" ht="15.75" thickBot="1">
      <c r="A1251" s="33" t="str">
        <f ca="1">IF(C1251=Calculator!$H$27,"F",IF(Daily!D1251+Daily!H1251=0,IF(D1250+H1250&gt;0,"L",""),""))</f>
        <v/>
      </c>
      <c r="B1251" s="34">
        <v>1250</v>
      </c>
      <c r="C1251" s="19">
        <f t="shared" ca="1" si="77"/>
        <v>47180</v>
      </c>
      <c r="D1251" s="29">
        <f t="shared" ca="1" si="79"/>
        <v>173464.61609799229</v>
      </c>
      <c r="E1251" s="29">
        <f ca="1">IF(C1251&lt;Calculator!$D$26,0,IF(DAY($C1251)=1,IF(D1251-Calculator!$G$24&gt;0,Calculator!$G$24,D1251),0))</f>
        <v>0</v>
      </c>
      <c r="F1251" s="29">
        <f ca="1">IF(E1251&gt;0,D1251*Calculator!$G$22/12,0)</f>
        <v>0</v>
      </c>
      <c r="G1251" s="29">
        <f ca="1">IF(E1251&gt;0,(IFERROR(-PMT(Calculator!$G$22/12,Calculator!$G$23*12,Calculator!$G$20),0))-F1251,0)</f>
        <v>0</v>
      </c>
      <c r="H1251" s="29">
        <f t="shared" ca="1" si="80"/>
        <v>9101.2468845039239</v>
      </c>
      <c r="I1251" s="29">
        <f t="shared" ca="1" si="78"/>
        <v>1.6207699931308357</v>
      </c>
      <c r="J1251" s="30">
        <f>Calculator!$G$40</f>
        <v>6.5000000000000002E-2</v>
      </c>
      <c r="K1251" s="29">
        <f ca="1">IF(C1251&gt;=Calculator!$G$27,IF(DAY($C1251)=1,Calculator!$G$34/2,IF(DAY($C1251)=15,Calculator!$G$34/2,0)),0)</f>
        <v>0</v>
      </c>
      <c r="L1251" s="29">
        <f ca="1">IF(DAY($C1251)=28,IF(H1251=0,0,Calculator!$G$35),0)</f>
        <v>0</v>
      </c>
      <c r="M1251" s="29">
        <f ca="1">IF(I1251&gt;0,IF(DAY($C1251)=1,SUM(INDIRECT("I"&amp;(ROW(C1250)-DAY(C1250))):I1250),0),0)</f>
        <v>0</v>
      </c>
      <c r="N1251" s="29">
        <f ca="1">IF(C1251&lt;Calculator!$G$27,0,IF(C1251=Calculator!$G$27,Calculator!$G$39,IF(H1251-K1251&lt;=0,IF(D1251&gt;Calculator!$G$39,IF(H1251-K1251+E1251+L1251+M1251+Calculator!$G$39&gt;Calculator!$G$39,Calculator!$G$39-(H1251+E1251+L1251+M1251-K1251),Calculator!$G$39),D1251),0)))</f>
        <v>0</v>
      </c>
    </row>
    <row r="1252" spans="1:14" ht="15.75" thickBot="1">
      <c r="A1252" s="33" t="str">
        <f ca="1">IF(C1252=Calculator!$H$27,"F",IF(Daily!D1252+Daily!H1252=0,IF(D1251+H1251&gt;0,"L",""),""))</f>
        <v/>
      </c>
      <c r="B1252" s="34">
        <v>1251</v>
      </c>
      <c r="C1252" s="19">
        <f t="shared" ca="1" si="77"/>
        <v>47181</v>
      </c>
      <c r="D1252" s="29">
        <f t="shared" ca="1" si="79"/>
        <v>173464.61609799229</v>
      </c>
      <c r="E1252" s="29">
        <f ca="1">IF(C1252&lt;Calculator!$D$26,0,IF(DAY($C1252)=1,IF(D1252-Calculator!$G$24&gt;0,Calculator!$G$24,D1252),0))</f>
        <v>0</v>
      </c>
      <c r="F1252" s="29">
        <f ca="1">IF(E1252&gt;0,D1252*Calculator!$G$22/12,0)</f>
        <v>0</v>
      </c>
      <c r="G1252" s="29">
        <f ca="1">IF(E1252&gt;0,(IFERROR(-PMT(Calculator!$G$22/12,Calculator!$G$23*12,Calculator!$G$20),0))-F1252,0)</f>
        <v>0</v>
      </c>
      <c r="H1252" s="29">
        <f t="shared" ca="1" si="80"/>
        <v>9101.2468845039239</v>
      </c>
      <c r="I1252" s="29">
        <f t="shared" ca="1" si="78"/>
        <v>1.6207699931308357</v>
      </c>
      <c r="J1252" s="30">
        <f>Calculator!$G$40</f>
        <v>6.5000000000000002E-2</v>
      </c>
      <c r="K1252" s="29">
        <f ca="1">IF(C1252&gt;=Calculator!$G$27,IF(DAY($C1252)=1,Calculator!$G$34/2,IF(DAY($C1252)=15,Calculator!$G$34/2,0)),0)</f>
        <v>0</v>
      </c>
      <c r="L1252" s="29">
        <f ca="1">IF(DAY($C1252)=28,IF(H1252=0,0,Calculator!$G$35),0)</f>
        <v>0</v>
      </c>
      <c r="M1252" s="29">
        <f ca="1">IF(I1252&gt;0,IF(DAY($C1252)=1,SUM(INDIRECT("I"&amp;(ROW(C1251)-DAY(C1251))):I1251),0),0)</f>
        <v>0</v>
      </c>
      <c r="N1252" s="29">
        <f ca="1">IF(C1252&lt;Calculator!$G$27,0,IF(C1252=Calculator!$G$27,Calculator!$G$39,IF(H1252-K1252&lt;=0,IF(D1252&gt;Calculator!$G$39,IF(H1252-K1252+E1252+L1252+M1252+Calculator!$G$39&gt;Calculator!$G$39,Calculator!$G$39-(H1252+E1252+L1252+M1252-K1252),Calculator!$G$39),D1252),0)))</f>
        <v>0</v>
      </c>
    </row>
    <row r="1253" spans="1:14" ht="15.75" thickBot="1">
      <c r="A1253" s="33" t="str">
        <f ca="1">IF(C1253=Calculator!$H$27,"F",IF(Daily!D1253+Daily!H1253=0,IF(D1252+H1252&gt;0,"L",""),""))</f>
        <v/>
      </c>
      <c r="B1253" s="34">
        <v>1252</v>
      </c>
      <c r="C1253" s="19">
        <f t="shared" ca="1" si="77"/>
        <v>47182</v>
      </c>
      <c r="D1253" s="29">
        <f t="shared" ca="1" si="79"/>
        <v>173464.61609799229</v>
      </c>
      <c r="E1253" s="29">
        <f ca="1">IF(C1253&lt;Calculator!$D$26,0,IF(DAY($C1253)=1,IF(D1253-Calculator!$G$24&gt;0,Calculator!$G$24,D1253),0))</f>
        <v>0</v>
      </c>
      <c r="F1253" s="29">
        <f ca="1">IF(E1253&gt;0,D1253*Calculator!$G$22/12,0)</f>
        <v>0</v>
      </c>
      <c r="G1253" s="29">
        <f ca="1">IF(E1253&gt;0,(IFERROR(-PMT(Calculator!$G$22/12,Calculator!$G$23*12,Calculator!$G$20),0))-F1253,0)</f>
        <v>0</v>
      </c>
      <c r="H1253" s="29">
        <f t="shared" ca="1" si="80"/>
        <v>9101.2468845039239</v>
      </c>
      <c r="I1253" s="29">
        <f t="shared" ca="1" si="78"/>
        <v>1.6207699931308357</v>
      </c>
      <c r="J1253" s="30">
        <f>Calculator!$G$40</f>
        <v>6.5000000000000002E-2</v>
      </c>
      <c r="K1253" s="29">
        <f ca="1">IF(C1253&gt;=Calculator!$G$27,IF(DAY($C1253)=1,Calculator!$G$34/2,IF(DAY($C1253)=15,Calculator!$G$34/2,0)),0)</f>
        <v>0</v>
      </c>
      <c r="L1253" s="29">
        <f ca="1">IF(DAY($C1253)=28,IF(H1253=0,0,Calculator!$G$35),0)</f>
        <v>0</v>
      </c>
      <c r="M1253" s="29">
        <f ca="1">IF(I1253&gt;0,IF(DAY($C1253)=1,SUM(INDIRECT("I"&amp;(ROW(C1252)-DAY(C1252))):I1252),0),0)</f>
        <v>0</v>
      </c>
      <c r="N1253" s="29">
        <f ca="1">IF(C1253&lt;Calculator!$G$27,0,IF(C1253=Calculator!$G$27,Calculator!$G$39,IF(H1253-K1253&lt;=0,IF(D1253&gt;Calculator!$G$39,IF(H1253-K1253+E1253+L1253+M1253+Calculator!$G$39&gt;Calculator!$G$39,Calculator!$G$39-(H1253+E1253+L1253+M1253-K1253),Calculator!$G$39),D1253),0)))</f>
        <v>0</v>
      </c>
    </row>
    <row r="1254" spans="1:14" ht="15.75" thickBot="1">
      <c r="A1254" s="33" t="str">
        <f ca="1">IF(C1254=Calculator!$H$27,"F",IF(Daily!D1254+Daily!H1254=0,IF(D1253+H1253&gt;0,"L",""),""))</f>
        <v/>
      </c>
      <c r="B1254" s="34">
        <v>1253</v>
      </c>
      <c r="C1254" s="19">
        <f t="shared" ca="1" si="77"/>
        <v>47183</v>
      </c>
      <c r="D1254" s="29">
        <f t="shared" ca="1" si="79"/>
        <v>173464.61609799229</v>
      </c>
      <c r="E1254" s="29">
        <f ca="1">IF(C1254&lt;Calculator!$D$26,0,IF(DAY($C1254)=1,IF(D1254-Calculator!$G$24&gt;0,Calculator!$G$24,D1254),0))</f>
        <v>0</v>
      </c>
      <c r="F1254" s="29">
        <f ca="1">IF(E1254&gt;0,D1254*Calculator!$G$22/12,0)</f>
        <v>0</v>
      </c>
      <c r="G1254" s="29">
        <f ca="1">IF(E1254&gt;0,(IFERROR(-PMT(Calculator!$G$22/12,Calculator!$G$23*12,Calculator!$G$20),0))-F1254,0)</f>
        <v>0</v>
      </c>
      <c r="H1254" s="29">
        <f t="shared" ca="1" si="80"/>
        <v>9101.2468845039239</v>
      </c>
      <c r="I1254" s="29">
        <f t="shared" ca="1" si="78"/>
        <v>1.6207699931308357</v>
      </c>
      <c r="J1254" s="30">
        <f>Calculator!$G$40</f>
        <v>6.5000000000000002E-2</v>
      </c>
      <c r="K1254" s="29">
        <f ca="1">IF(C1254&gt;=Calculator!$G$27,IF(DAY($C1254)=1,Calculator!$G$34/2,IF(DAY($C1254)=15,Calculator!$G$34/2,0)),0)</f>
        <v>0</v>
      </c>
      <c r="L1254" s="29">
        <f ca="1">IF(DAY($C1254)=28,IF(H1254=0,0,Calculator!$G$35),0)</f>
        <v>0</v>
      </c>
      <c r="M1254" s="29">
        <f ca="1">IF(I1254&gt;0,IF(DAY($C1254)=1,SUM(INDIRECT("I"&amp;(ROW(C1253)-DAY(C1253))):I1253),0),0)</f>
        <v>0</v>
      </c>
      <c r="N1254" s="29">
        <f ca="1">IF(C1254&lt;Calculator!$G$27,0,IF(C1254=Calculator!$G$27,Calculator!$G$39,IF(H1254-K1254&lt;=0,IF(D1254&gt;Calculator!$G$39,IF(H1254-K1254+E1254+L1254+M1254+Calculator!$G$39&gt;Calculator!$G$39,Calculator!$G$39-(H1254+E1254+L1254+M1254-K1254),Calculator!$G$39),D1254),0)))</f>
        <v>0</v>
      </c>
    </row>
    <row r="1255" spans="1:14" ht="15.75" thickBot="1">
      <c r="A1255" s="33" t="str">
        <f ca="1">IF(C1255=Calculator!$H$27,"F",IF(Daily!D1255+Daily!H1255=0,IF(D1254+H1254&gt;0,"L",""),""))</f>
        <v/>
      </c>
      <c r="B1255" s="34">
        <v>1254</v>
      </c>
      <c r="C1255" s="19">
        <f t="shared" ca="1" si="77"/>
        <v>47184</v>
      </c>
      <c r="D1255" s="29">
        <f t="shared" ca="1" si="79"/>
        <v>173464.61609799229</v>
      </c>
      <c r="E1255" s="29">
        <f ca="1">IF(C1255&lt;Calculator!$D$26,0,IF(DAY($C1255)=1,IF(D1255-Calculator!$G$24&gt;0,Calculator!$G$24,D1255),0))</f>
        <v>0</v>
      </c>
      <c r="F1255" s="29">
        <f ca="1">IF(E1255&gt;0,D1255*Calculator!$G$22/12,0)</f>
        <v>0</v>
      </c>
      <c r="G1255" s="29">
        <f ca="1">IF(E1255&gt;0,(IFERROR(-PMT(Calculator!$G$22/12,Calculator!$G$23*12,Calculator!$G$20),0))-F1255,0)</f>
        <v>0</v>
      </c>
      <c r="H1255" s="29">
        <f t="shared" ca="1" si="80"/>
        <v>9101.2468845039239</v>
      </c>
      <c r="I1255" s="29">
        <f t="shared" ca="1" si="78"/>
        <v>1.6207699931308357</v>
      </c>
      <c r="J1255" s="30">
        <f>Calculator!$G$40</f>
        <v>6.5000000000000002E-2</v>
      </c>
      <c r="K1255" s="29">
        <f ca="1">IF(C1255&gt;=Calculator!$G$27,IF(DAY($C1255)=1,Calculator!$G$34/2,IF(DAY($C1255)=15,Calculator!$G$34/2,0)),0)</f>
        <v>0</v>
      </c>
      <c r="L1255" s="29">
        <f ca="1">IF(DAY($C1255)=28,IF(H1255=0,0,Calculator!$G$35),0)</f>
        <v>0</v>
      </c>
      <c r="M1255" s="29">
        <f ca="1">IF(I1255&gt;0,IF(DAY($C1255)=1,SUM(INDIRECT("I"&amp;(ROW(C1254)-DAY(C1254))):I1254),0),0)</f>
        <v>0</v>
      </c>
      <c r="N1255" s="29">
        <f ca="1">IF(C1255&lt;Calculator!$G$27,0,IF(C1255=Calculator!$G$27,Calculator!$G$39,IF(H1255-K1255&lt;=0,IF(D1255&gt;Calculator!$G$39,IF(H1255-K1255+E1255+L1255+M1255+Calculator!$G$39&gt;Calculator!$G$39,Calculator!$G$39-(H1255+E1255+L1255+M1255-K1255),Calculator!$G$39),D1255),0)))</f>
        <v>0</v>
      </c>
    </row>
    <row r="1256" spans="1:14" ht="15.75" thickBot="1">
      <c r="A1256" s="33" t="str">
        <f ca="1">IF(C1256=Calculator!$H$27,"F",IF(Daily!D1256+Daily!H1256=0,IF(D1255+H1255&gt;0,"L",""),""))</f>
        <v/>
      </c>
      <c r="B1256" s="34">
        <v>1255</v>
      </c>
      <c r="C1256" s="19">
        <f t="shared" ca="1" si="77"/>
        <v>47185</v>
      </c>
      <c r="D1256" s="29">
        <f t="shared" ca="1" si="79"/>
        <v>173464.61609799229</v>
      </c>
      <c r="E1256" s="29">
        <f ca="1">IF(C1256&lt;Calculator!$D$26,0,IF(DAY($C1256)=1,IF(D1256-Calculator!$G$24&gt;0,Calculator!$G$24,D1256),0))</f>
        <v>0</v>
      </c>
      <c r="F1256" s="29">
        <f ca="1">IF(E1256&gt;0,D1256*Calculator!$G$22/12,0)</f>
        <v>0</v>
      </c>
      <c r="G1256" s="29">
        <f ca="1">IF(E1256&gt;0,(IFERROR(-PMT(Calculator!$G$22/12,Calculator!$G$23*12,Calculator!$G$20),0))-F1256,0)</f>
        <v>0</v>
      </c>
      <c r="H1256" s="29">
        <f t="shared" ca="1" si="80"/>
        <v>9101.2468845039239</v>
      </c>
      <c r="I1256" s="29">
        <f t="shared" ca="1" si="78"/>
        <v>1.6207699931308357</v>
      </c>
      <c r="J1256" s="30">
        <f>Calculator!$G$40</f>
        <v>6.5000000000000002E-2</v>
      </c>
      <c r="K1256" s="29">
        <f ca="1">IF(C1256&gt;=Calculator!$G$27,IF(DAY($C1256)=1,Calculator!$G$34/2,IF(DAY($C1256)=15,Calculator!$G$34/2,0)),0)</f>
        <v>0</v>
      </c>
      <c r="L1256" s="29">
        <f ca="1">IF(DAY($C1256)=28,IF(H1256=0,0,Calculator!$G$35),0)</f>
        <v>0</v>
      </c>
      <c r="M1256" s="29">
        <f ca="1">IF(I1256&gt;0,IF(DAY($C1256)=1,SUM(INDIRECT("I"&amp;(ROW(C1255)-DAY(C1255))):I1255),0),0)</f>
        <v>0</v>
      </c>
      <c r="N1256" s="29">
        <f ca="1">IF(C1256&lt;Calculator!$G$27,0,IF(C1256=Calculator!$G$27,Calculator!$G$39,IF(H1256-K1256&lt;=0,IF(D1256&gt;Calculator!$G$39,IF(H1256-K1256+E1256+L1256+M1256+Calculator!$G$39&gt;Calculator!$G$39,Calculator!$G$39-(H1256+E1256+L1256+M1256-K1256),Calculator!$G$39),D1256),0)))</f>
        <v>0</v>
      </c>
    </row>
    <row r="1257" spans="1:14" ht="15.75" thickBot="1">
      <c r="A1257" s="33" t="str">
        <f ca="1">IF(C1257=Calculator!$H$27,"F",IF(Daily!D1257+Daily!H1257=0,IF(D1256+H1256&gt;0,"L",""),""))</f>
        <v/>
      </c>
      <c r="B1257" s="34">
        <v>1256</v>
      </c>
      <c r="C1257" s="19">
        <f t="shared" ca="1" si="77"/>
        <v>47186</v>
      </c>
      <c r="D1257" s="29">
        <f t="shared" ca="1" si="79"/>
        <v>173464.61609799229</v>
      </c>
      <c r="E1257" s="29">
        <f ca="1">IF(C1257&lt;Calculator!$D$26,0,IF(DAY($C1257)=1,IF(D1257-Calculator!$G$24&gt;0,Calculator!$G$24,D1257),0))</f>
        <v>0</v>
      </c>
      <c r="F1257" s="29">
        <f ca="1">IF(E1257&gt;0,D1257*Calculator!$G$22/12,0)</f>
        <v>0</v>
      </c>
      <c r="G1257" s="29">
        <f ca="1">IF(E1257&gt;0,(IFERROR(-PMT(Calculator!$G$22/12,Calculator!$G$23*12,Calculator!$G$20),0))-F1257,0)</f>
        <v>0</v>
      </c>
      <c r="H1257" s="29">
        <f t="shared" ca="1" si="80"/>
        <v>9101.2468845039239</v>
      </c>
      <c r="I1257" s="29">
        <f t="shared" ca="1" si="78"/>
        <v>1.6207699931308357</v>
      </c>
      <c r="J1257" s="30">
        <f>Calculator!$G$40</f>
        <v>6.5000000000000002E-2</v>
      </c>
      <c r="K1257" s="29">
        <f ca="1">IF(C1257&gt;=Calculator!$G$27,IF(DAY($C1257)=1,Calculator!$G$34/2,IF(DAY($C1257)=15,Calculator!$G$34/2,0)),0)</f>
        <v>0</v>
      </c>
      <c r="L1257" s="29">
        <f ca="1">IF(DAY($C1257)=28,IF(H1257=0,0,Calculator!$G$35),0)</f>
        <v>0</v>
      </c>
      <c r="M1257" s="29">
        <f ca="1">IF(I1257&gt;0,IF(DAY($C1257)=1,SUM(INDIRECT("I"&amp;(ROW(C1256)-DAY(C1256))):I1256),0),0)</f>
        <v>0</v>
      </c>
      <c r="N1257" s="29">
        <f ca="1">IF(C1257&lt;Calculator!$G$27,0,IF(C1257=Calculator!$G$27,Calculator!$G$39,IF(H1257-K1257&lt;=0,IF(D1257&gt;Calculator!$G$39,IF(H1257-K1257+E1257+L1257+M1257+Calculator!$G$39&gt;Calculator!$G$39,Calculator!$G$39-(H1257+E1257+L1257+M1257-K1257),Calculator!$G$39),D1257),0)))</f>
        <v>0</v>
      </c>
    </row>
    <row r="1258" spans="1:14" ht="15.75" thickBot="1">
      <c r="A1258" s="33" t="str">
        <f ca="1">IF(C1258=Calculator!$H$27,"F",IF(Daily!D1258+Daily!H1258=0,IF(D1257+H1257&gt;0,"L",""),""))</f>
        <v/>
      </c>
      <c r="B1258" s="34">
        <v>1257</v>
      </c>
      <c r="C1258" s="19">
        <f t="shared" ca="1" si="77"/>
        <v>47187</v>
      </c>
      <c r="D1258" s="29">
        <f t="shared" ca="1" si="79"/>
        <v>173464.61609799229</v>
      </c>
      <c r="E1258" s="29">
        <f ca="1">IF(C1258&lt;Calculator!$D$26,0,IF(DAY($C1258)=1,IF(D1258-Calculator!$G$24&gt;0,Calculator!$G$24,D1258),0))</f>
        <v>0</v>
      </c>
      <c r="F1258" s="29">
        <f ca="1">IF(E1258&gt;0,D1258*Calculator!$G$22/12,0)</f>
        <v>0</v>
      </c>
      <c r="G1258" s="29">
        <f ca="1">IF(E1258&gt;0,(IFERROR(-PMT(Calculator!$G$22/12,Calculator!$G$23*12,Calculator!$G$20),0))-F1258,0)</f>
        <v>0</v>
      </c>
      <c r="H1258" s="29">
        <f t="shared" ca="1" si="80"/>
        <v>9101.2468845039239</v>
      </c>
      <c r="I1258" s="29">
        <f t="shared" ca="1" si="78"/>
        <v>1.6207699931308357</v>
      </c>
      <c r="J1258" s="30">
        <f>Calculator!$G$40</f>
        <v>6.5000000000000002E-2</v>
      </c>
      <c r="K1258" s="29">
        <f ca="1">IF(C1258&gt;=Calculator!$G$27,IF(DAY($C1258)=1,Calculator!$G$34/2,IF(DAY($C1258)=15,Calculator!$G$34/2,0)),0)</f>
        <v>0</v>
      </c>
      <c r="L1258" s="29">
        <f ca="1">IF(DAY($C1258)=28,IF(H1258=0,0,Calculator!$G$35),0)</f>
        <v>0</v>
      </c>
      <c r="M1258" s="29">
        <f ca="1">IF(I1258&gt;0,IF(DAY($C1258)=1,SUM(INDIRECT("I"&amp;(ROW(C1257)-DAY(C1257))):I1257),0),0)</f>
        <v>0</v>
      </c>
      <c r="N1258" s="29">
        <f ca="1">IF(C1258&lt;Calculator!$G$27,0,IF(C1258=Calculator!$G$27,Calculator!$G$39,IF(H1258-K1258&lt;=0,IF(D1258&gt;Calculator!$G$39,IF(H1258-K1258+E1258+L1258+M1258+Calculator!$G$39&gt;Calculator!$G$39,Calculator!$G$39-(H1258+E1258+L1258+M1258-K1258),Calculator!$G$39),D1258),0)))</f>
        <v>0</v>
      </c>
    </row>
    <row r="1259" spans="1:14" ht="15.75" thickBot="1">
      <c r="A1259" s="33" t="str">
        <f ca="1">IF(C1259=Calculator!$H$27,"F",IF(Daily!D1259+Daily!H1259=0,IF(D1258+H1258&gt;0,"L",""),""))</f>
        <v/>
      </c>
      <c r="B1259" s="34">
        <v>1258</v>
      </c>
      <c r="C1259" s="19">
        <f t="shared" ca="1" si="77"/>
        <v>47188</v>
      </c>
      <c r="D1259" s="29">
        <f t="shared" ca="1" si="79"/>
        <v>173464.61609799229</v>
      </c>
      <c r="E1259" s="29">
        <f ca="1">IF(C1259&lt;Calculator!$D$26,0,IF(DAY($C1259)=1,IF(D1259-Calculator!$G$24&gt;0,Calculator!$G$24,D1259),0))</f>
        <v>0</v>
      </c>
      <c r="F1259" s="29">
        <f ca="1">IF(E1259&gt;0,D1259*Calculator!$G$22/12,0)</f>
        <v>0</v>
      </c>
      <c r="G1259" s="29">
        <f ca="1">IF(E1259&gt;0,(IFERROR(-PMT(Calculator!$G$22/12,Calculator!$G$23*12,Calculator!$G$20),0))-F1259,0)</f>
        <v>0</v>
      </c>
      <c r="H1259" s="29">
        <f t="shared" ca="1" si="80"/>
        <v>9101.2468845039239</v>
      </c>
      <c r="I1259" s="29">
        <f t="shared" ca="1" si="78"/>
        <v>1.6207699931308357</v>
      </c>
      <c r="J1259" s="30">
        <f>Calculator!$G$40</f>
        <v>6.5000000000000002E-2</v>
      </c>
      <c r="K1259" s="29">
        <f ca="1">IF(C1259&gt;=Calculator!$G$27,IF(DAY($C1259)=1,Calculator!$G$34/2,IF(DAY($C1259)=15,Calculator!$G$34/2,0)),0)</f>
        <v>0</v>
      </c>
      <c r="L1259" s="29">
        <f ca="1">IF(DAY($C1259)=28,IF(H1259=0,0,Calculator!$G$35),0)</f>
        <v>0</v>
      </c>
      <c r="M1259" s="29">
        <f ca="1">IF(I1259&gt;0,IF(DAY($C1259)=1,SUM(INDIRECT("I"&amp;(ROW(C1258)-DAY(C1258))):I1258),0),0)</f>
        <v>0</v>
      </c>
      <c r="N1259" s="29">
        <f ca="1">IF(C1259&lt;Calculator!$G$27,0,IF(C1259=Calculator!$G$27,Calculator!$G$39,IF(H1259-K1259&lt;=0,IF(D1259&gt;Calculator!$G$39,IF(H1259-K1259+E1259+L1259+M1259+Calculator!$G$39&gt;Calculator!$G$39,Calculator!$G$39-(H1259+E1259+L1259+M1259-K1259),Calculator!$G$39),D1259),0)))</f>
        <v>0</v>
      </c>
    </row>
    <row r="1260" spans="1:14" ht="15.75" thickBot="1">
      <c r="A1260" s="33" t="str">
        <f ca="1">IF(C1260=Calculator!$H$27,"F",IF(Daily!D1260+Daily!H1260=0,IF(D1259+H1259&gt;0,"L",""),""))</f>
        <v/>
      </c>
      <c r="B1260" s="34">
        <v>1259</v>
      </c>
      <c r="C1260" s="19">
        <f t="shared" ca="1" si="77"/>
        <v>47189</v>
      </c>
      <c r="D1260" s="29">
        <f t="shared" ca="1" si="79"/>
        <v>173464.61609799229</v>
      </c>
      <c r="E1260" s="29">
        <f ca="1">IF(C1260&lt;Calculator!$D$26,0,IF(DAY($C1260)=1,IF(D1260-Calculator!$G$24&gt;0,Calculator!$G$24,D1260),0))</f>
        <v>0</v>
      </c>
      <c r="F1260" s="29">
        <f ca="1">IF(E1260&gt;0,D1260*Calculator!$G$22/12,0)</f>
        <v>0</v>
      </c>
      <c r="G1260" s="29">
        <f ca="1">IF(E1260&gt;0,(IFERROR(-PMT(Calculator!$G$22/12,Calculator!$G$23*12,Calculator!$G$20),0))-F1260,0)</f>
        <v>0</v>
      </c>
      <c r="H1260" s="29">
        <f t="shared" ca="1" si="80"/>
        <v>9101.2468845039239</v>
      </c>
      <c r="I1260" s="29">
        <f t="shared" ca="1" si="78"/>
        <v>1.6207699931308357</v>
      </c>
      <c r="J1260" s="30">
        <f>Calculator!$G$40</f>
        <v>6.5000000000000002E-2</v>
      </c>
      <c r="K1260" s="29">
        <f ca="1">IF(C1260&gt;=Calculator!$G$27,IF(DAY($C1260)=1,Calculator!$G$34/2,IF(DAY($C1260)=15,Calculator!$G$34/2,0)),0)</f>
        <v>0</v>
      </c>
      <c r="L1260" s="29">
        <f ca="1">IF(DAY($C1260)=28,IF(H1260=0,0,Calculator!$G$35),0)</f>
        <v>0</v>
      </c>
      <c r="M1260" s="29">
        <f ca="1">IF(I1260&gt;0,IF(DAY($C1260)=1,SUM(INDIRECT("I"&amp;(ROW(C1259)-DAY(C1259))):I1259),0),0)</f>
        <v>0</v>
      </c>
      <c r="N1260" s="29">
        <f ca="1">IF(C1260&lt;Calculator!$G$27,0,IF(C1260=Calculator!$G$27,Calculator!$G$39,IF(H1260-K1260&lt;=0,IF(D1260&gt;Calculator!$G$39,IF(H1260-K1260+E1260+L1260+M1260+Calculator!$G$39&gt;Calculator!$G$39,Calculator!$G$39-(H1260+E1260+L1260+M1260-K1260),Calculator!$G$39),D1260),0)))</f>
        <v>0</v>
      </c>
    </row>
    <row r="1261" spans="1:14" ht="15.75" thickBot="1">
      <c r="A1261" s="33" t="str">
        <f ca="1">IF(C1261=Calculator!$H$27,"F",IF(Daily!D1261+Daily!H1261=0,IF(D1260+H1260&gt;0,"L",""),""))</f>
        <v/>
      </c>
      <c r="B1261" s="34">
        <v>1260</v>
      </c>
      <c r="C1261" s="19">
        <f t="shared" ca="1" si="77"/>
        <v>47190</v>
      </c>
      <c r="D1261" s="29">
        <f t="shared" ca="1" si="79"/>
        <v>173464.61609799229</v>
      </c>
      <c r="E1261" s="29">
        <f ca="1">IF(C1261&lt;Calculator!$D$26,0,IF(DAY($C1261)=1,IF(D1261-Calculator!$G$24&gt;0,Calculator!$G$24,D1261),0))</f>
        <v>0</v>
      </c>
      <c r="F1261" s="29">
        <f ca="1">IF(E1261&gt;0,D1261*Calculator!$G$22/12,0)</f>
        <v>0</v>
      </c>
      <c r="G1261" s="29">
        <f ca="1">IF(E1261&gt;0,(IFERROR(-PMT(Calculator!$G$22/12,Calculator!$G$23*12,Calculator!$G$20),0))-F1261,0)</f>
        <v>0</v>
      </c>
      <c r="H1261" s="29">
        <f t="shared" ca="1" si="80"/>
        <v>9101.2468845039239</v>
      </c>
      <c r="I1261" s="29">
        <f t="shared" ca="1" si="78"/>
        <v>1.6207699931308357</v>
      </c>
      <c r="J1261" s="30">
        <f>Calculator!$G$40</f>
        <v>6.5000000000000002E-2</v>
      </c>
      <c r="K1261" s="29">
        <f ca="1">IF(C1261&gt;=Calculator!$G$27,IF(DAY($C1261)=1,Calculator!$G$34/2,IF(DAY($C1261)=15,Calculator!$G$34/2,0)),0)</f>
        <v>0</v>
      </c>
      <c r="L1261" s="29">
        <f ca="1">IF(DAY($C1261)=28,IF(H1261=0,0,Calculator!$G$35),0)</f>
        <v>0</v>
      </c>
      <c r="M1261" s="29">
        <f ca="1">IF(I1261&gt;0,IF(DAY($C1261)=1,SUM(INDIRECT("I"&amp;(ROW(C1260)-DAY(C1260))):I1260),0),0)</f>
        <v>0</v>
      </c>
      <c r="N1261" s="29">
        <f ca="1">IF(C1261&lt;Calculator!$G$27,0,IF(C1261=Calculator!$G$27,Calculator!$G$39,IF(H1261-K1261&lt;=0,IF(D1261&gt;Calculator!$G$39,IF(H1261-K1261+E1261+L1261+M1261+Calculator!$G$39&gt;Calculator!$G$39,Calculator!$G$39-(H1261+E1261+L1261+M1261-K1261),Calculator!$G$39),D1261),0)))</f>
        <v>0</v>
      </c>
    </row>
    <row r="1262" spans="1:14" ht="15.75" thickBot="1">
      <c r="A1262" s="33" t="str">
        <f ca="1">IF(C1262=Calculator!$H$27,"F",IF(Daily!D1262+Daily!H1262=0,IF(D1261+H1261&gt;0,"L",""),""))</f>
        <v/>
      </c>
      <c r="B1262" s="34">
        <v>1261</v>
      </c>
      <c r="C1262" s="19">
        <f t="shared" ca="1" si="77"/>
        <v>47191</v>
      </c>
      <c r="D1262" s="29">
        <f t="shared" ca="1" si="79"/>
        <v>173464.61609799229</v>
      </c>
      <c r="E1262" s="29">
        <f ca="1">IF(C1262&lt;Calculator!$D$26,0,IF(DAY($C1262)=1,IF(D1262-Calculator!$G$24&gt;0,Calculator!$G$24,D1262),0))</f>
        <v>0</v>
      </c>
      <c r="F1262" s="29">
        <f ca="1">IF(E1262&gt;0,D1262*Calculator!$G$22/12,0)</f>
        <v>0</v>
      </c>
      <c r="G1262" s="29">
        <f ca="1">IF(E1262&gt;0,(IFERROR(-PMT(Calculator!$G$22/12,Calculator!$G$23*12,Calculator!$G$20),0))-F1262,0)</f>
        <v>0</v>
      </c>
      <c r="H1262" s="29">
        <f t="shared" ca="1" si="80"/>
        <v>9101.2468845039239</v>
      </c>
      <c r="I1262" s="29">
        <f t="shared" ca="1" si="78"/>
        <v>1.6207699931308357</v>
      </c>
      <c r="J1262" s="30">
        <f>Calculator!$G$40</f>
        <v>6.5000000000000002E-2</v>
      </c>
      <c r="K1262" s="29">
        <f ca="1">IF(C1262&gt;=Calculator!$G$27,IF(DAY($C1262)=1,Calculator!$G$34/2,IF(DAY($C1262)=15,Calculator!$G$34/2,0)),0)</f>
        <v>0</v>
      </c>
      <c r="L1262" s="29">
        <f ca="1">IF(DAY($C1262)=28,IF(H1262=0,0,Calculator!$G$35),0)</f>
        <v>0</v>
      </c>
      <c r="M1262" s="29">
        <f ca="1">IF(I1262&gt;0,IF(DAY($C1262)=1,SUM(INDIRECT("I"&amp;(ROW(C1261)-DAY(C1261))):I1261),0),0)</f>
        <v>0</v>
      </c>
      <c r="N1262" s="29">
        <f ca="1">IF(C1262&lt;Calculator!$G$27,0,IF(C1262=Calculator!$G$27,Calculator!$G$39,IF(H1262-K1262&lt;=0,IF(D1262&gt;Calculator!$G$39,IF(H1262-K1262+E1262+L1262+M1262+Calculator!$G$39&gt;Calculator!$G$39,Calculator!$G$39-(H1262+E1262+L1262+M1262-K1262),Calculator!$G$39),D1262),0)))</f>
        <v>0</v>
      </c>
    </row>
    <row r="1263" spans="1:14" ht="15.75" thickBot="1">
      <c r="A1263" s="33" t="str">
        <f ca="1">IF(C1263=Calculator!$H$27,"F",IF(Daily!D1263+Daily!H1263=0,IF(D1262+H1262&gt;0,"L",""),""))</f>
        <v/>
      </c>
      <c r="B1263" s="34">
        <v>1262</v>
      </c>
      <c r="C1263" s="19">
        <f t="shared" ca="1" si="77"/>
        <v>47192</v>
      </c>
      <c r="D1263" s="29">
        <f t="shared" ca="1" si="79"/>
        <v>173464.61609799229</v>
      </c>
      <c r="E1263" s="29">
        <f ca="1">IF(C1263&lt;Calculator!$D$26,0,IF(DAY($C1263)=1,IF(D1263-Calculator!$G$24&gt;0,Calculator!$G$24,D1263),0))</f>
        <v>0</v>
      </c>
      <c r="F1263" s="29">
        <f ca="1">IF(E1263&gt;0,D1263*Calculator!$G$22/12,0)</f>
        <v>0</v>
      </c>
      <c r="G1263" s="29">
        <f ca="1">IF(E1263&gt;0,(IFERROR(-PMT(Calculator!$G$22/12,Calculator!$G$23*12,Calculator!$G$20),0))-F1263,0)</f>
        <v>0</v>
      </c>
      <c r="H1263" s="29">
        <f t="shared" ca="1" si="80"/>
        <v>9101.2468845039239</v>
      </c>
      <c r="I1263" s="29">
        <f t="shared" ca="1" si="78"/>
        <v>1.6207699931308357</v>
      </c>
      <c r="J1263" s="30">
        <f>Calculator!$G$40</f>
        <v>6.5000000000000002E-2</v>
      </c>
      <c r="K1263" s="29">
        <f ca="1">IF(C1263&gt;=Calculator!$G$27,IF(DAY($C1263)=1,Calculator!$G$34/2,IF(DAY($C1263)=15,Calculator!$G$34/2,0)),0)</f>
        <v>4500</v>
      </c>
      <c r="L1263" s="29">
        <f ca="1">IF(DAY($C1263)=28,IF(H1263=0,0,Calculator!$G$35),0)</f>
        <v>0</v>
      </c>
      <c r="M1263" s="29">
        <f ca="1">IF(I1263&gt;0,IF(DAY($C1263)=1,SUM(INDIRECT("I"&amp;(ROW(C1262)-DAY(C1262))):I1262),0),0)</f>
        <v>0</v>
      </c>
      <c r="N1263" s="29">
        <f ca="1">IF(C1263&lt;Calculator!$G$27,0,IF(C1263=Calculator!$G$27,Calculator!$G$39,IF(H1263-K1263&lt;=0,IF(D1263&gt;Calculator!$G$39,IF(H1263-K1263+E1263+L1263+M1263+Calculator!$G$39&gt;Calculator!$G$39,Calculator!$G$39-(H1263+E1263+L1263+M1263-K1263),Calculator!$G$39),D1263),0)))</f>
        <v>0</v>
      </c>
    </row>
    <row r="1264" spans="1:14" ht="15.75" thickBot="1">
      <c r="A1264" s="33" t="str">
        <f ca="1">IF(C1264=Calculator!$H$27,"F",IF(Daily!D1264+Daily!H1264=0,IF(D1263+H1263&gt;0,"L",""),""))</f>
        <v/>
      </c>
      <c r="B1264" s="34">
        <v>1263</v>
      </c>
      <c r="C1264" s="19">
        <f t="shared" ca="1" si="77"/>
        <v>47193</v>
      </c>
      <c r="D1264" s="29">
        <f t="shared" ca="1" si="79"/>
        <v>173464.61609799229</v>
      </c>
      <c r="E1264" s="29">
        <f ca="1">IF(C1264&lt;Calculator!$D$26,0,IF(DAY($C1264)=1,IF(D1264-Calculator!$G$24&gt;0,Calculator!$G$24,D1264),0))</f>
        <v>0</v>
      </c>
      <c r="F1264" s="29">
        <f ca="1">IF(E1264&gt;0,D1264*Calculator!$G$22/12,0)</f>
        <v>0</v>
      </c>
      <c r="G1264" s="29">
        <f ca="1">IF(E1264&gt;0,(IFERROR(-PMT(Calculator!$G$22/12,Calculator!$G$23*12,Calculator!$G$20),0))-F1264,0)</f>
        <v>0</v>
      </c>
      <c r="H1264" s="29">
        <f t="shared" ca="1" si="80"/>
        <v>4601.2468845039239</v>
      </c>
      <c r="I1264" s="29">
        <f t="shared" ca="1" si="78"/>
        <v>0.81940013011713708</v>
      </c>
      <c r="J1264" s="30">
        <f>Calculator!$G$40</f>
        <v>6.5000000000000002E-2</v>
      </c>
      <c r="K1264" s="29">
        <f ca="1">IF(C1264&gt;=Calculator!$G$27,IF(DAY($C1264)=1,Calculator!$G$34/2,IF(DAY($C1264)=15,Calculator!$G$34/2,0)),0)</f>
        <v>0</v>
      </c>
      <c r="L1264" s="29">
        <f ca="1">IF(DAY($C1264)=28,IF(H1264=0,0,Calculator!$G$35),0)</f>
        <v>0</v>
      </c>
      <c r="M1264" s="29">
        <f ca="1">IF(I1264&gt;0,IF(DAY($C1264)=1,SUM(INDIRECT("I"&amp;(ROW(C1263)-DAY(C1263))):I1263),0),0)</f>
        <v>0</v>
      </c>
      <c r="N1264" s="29">
        <f ca="1">IF(C1264&lt;Calculator!$G$27,0,IF(C1264=Calculator!$G$27,Calculator!$G$39,IF(H1264-K1264&lt;=0,IF(D1264&gt;Calculator!$G$39,IF(H1264-K1264+E1264+L1264+M1264+Calculator!$G$39&gt;Calculator!$G$39,Calculator!$G$39-(H1264+E1264+L1264+M1264-K1264),Calculator!$G$39),D1264),0)))</f>
        <v>0</v>
      </c>
    </row>
    <row r="1265" spans="1:14" ht="15.75" thickBot="1">
      <c r="A1265" s="33" t="str">
        <f ca="1">IF(C1265=Calculator!$H$27,"F",IF(Daily!D1265+Daily!H1265=0,IF(D1264+H1264&gt;0,"L",""),""))</f>
        <v/>
      </c>
      <c r="B1265" s="34">
        <v>1264</v>
      </c>
      <c r="C1265" s="19">
        <f t="shared" ca="1" si="77"/>
        <v>47194</v>
      </c>
      <c r="D1265" s="29">
        <f t="shared" ca="1" si="79"/>
        <v>173464.61609799229</v>
      </c>
      <c r="E1265" s="29">
        <f ca="1">IF(C1265&lt;Calculator!$D$26,0,IF(DAY($C1265)=1,IF(D1265-Calculator!$G$24&gt;0,Calculator!$G$24,D1265),0))</f>
        <v>0</v>
      </c>
      <c r="F1265" s="29">
        <f ca="1">IF(E1265&gt;0,D1265*Calculator!$G$22/12,0)</f>
        <v>0</v>
      </c>
      <c r="G1265" s="29">
        <f ca="1">IF(E1265&gt;0,(IFERROR(-PMT(Calculator!$G$22/12,Calculator!$G$23*12,Calculator!$G$20),0))-F1265,0)</f>
        <v>0</v>
      </c>
      <c r="H1265" s="29">
        <f t="shared" ca="1" si="80"/>
        <v>4601.2468845039239</v>
      </c>
      <c r="I1265" s="29">
        <f t="shared" ca="1" si="78"/>
        <v>0.81940013011713708</v>
      </c>
      <c r="J1265" s="30">
        <f>Calculator!$G$40</f>
        <v>6.5000000000000002E-2</v>
      </c>
      <c r="K1265" s="29">
        <f ca="1">IF(C1265&gt;=Calculator!$G$27,IF(DAY($C1265)=1,Calculator!$G$34/2,IF(DAY($C1265)=15,Calculator!$G$34/2,0)),0)</f>
        <v>0</v>
      </c>
      <c r="L1265" s="29">
        <f ca="1">IF(DAY($C1265)=28,IF(H1265=0,0,Calculator!$G$35),0)</f>
        <v>0</v>
      </c>
      <c r="M1265" s="29">
        <f ca="1">IF(I1265&gt;0,IF(DAY($C1265)=1,SUM(INDIRECT("I"&amp;(ROW(C1264)-DAY(C1264))):I1264),0),0)</f>
        <v>0</v>
      </c>
      <c r="N1265" s="29">
        <f ca="1">IF(C1265&lt;Calculator!$G$27,0,IF(C1265=Calculator!$G$27,Calculator!$G$39,IF(H1265-K1265&lt;=0,IF(D1265&gt;Calculator!$G$39,IF(H1265-K1265+E1265+L1265+M1265+Calculator!$G$39&gt;Calculator!$G$39,Calculator!$G$39-(H1265+E1265+L1265+M1265-K1265),Calculator!$G$39),D1265),0)))</f>
        <v>0</v>
      </c>
    </row>
    <row r="1266" spans="1:14" ht="15.75" thickBot="1">
      <c r="A1266" s="33" t="str">
        <f ca="1">IF(C1266=Calculator!$H$27,"F",IF(Daily!D1266+Daily!H1266=0,IF(D1265+H1265&gt;0,"L",""),""))</f>
        <v/>
      </c>
      <c r="B1266" s="34">
        <v>1265</v>
      </c>
      <c r="C1266" s="19">
        <f t="shared" ca="1" si="77"/>
        <v>47195</v>
      </c>
      <c r="D1266" s="29">
        <f t="shared" ca="1" si="79"/>
        <v>173464.61609799229</v>
      </c>
      <c r="E1266" s="29">
        <f ca="1">IF(C1266&lt;Calculator!$D$26,0,IF(DAY($C1266)=1,IF(D1266-Calculator!$G$24&gt;0,Calculator!$G$24,D1266),0))</f>
        <v>0</v>
      </c>
      <c r="F1266" s="29">
        <f ca="1">IF(E1266&gt;0,D1266*Calculator!$G$22/12,0)</f>
        <v>0</v>
      </c>
      <c r="G1266" s="29">
        <f ca="1">IF(E1266&gt;0,(IFERROR(-PMT(Calculator!$G$22/12,Calculator!$G$23*12,Calculator!$G$20),0))-F1266,0)</f>
        <v>0</v>
      </c>
      <c r="H1266" s="29">
        <f t="shared" ca="1" si="80"/>
        <v>4601.2468845039239</v>
      </c>
      <c r="I1266" s="29">
        <f t="shared" ca="1" si="78"/>
        <v>0.81940013011713708</v>
      </c>
      <c r="J1266" s="30">
        <f>Calculator!$G$40</f>
        <v>6.5000000000000002E-2</v>
      </c>
      <c r="K1266" s="29">
        <f ca="1">IF(C1266&gt;=Calculator!$G$27,IF(DAY($C1266)=1,Calculator!$G$34/2,IF(DAY($C1266)=15,Calculator!$G$34/2,0)),0)</f>
        <v>0</v>
      </c>
      <c r="L1266" s="29">
        <f ca="1">IF(DAY($C1266)=28,IF(H1266=0,0,Calculator!$G$35),0)</f>
        <v>0</v>
      </c>
      <c r="M1266" s="29">
        <f ca="1">IF(I1266&gt;0,IF(DAY($C1266)=1,SUM(INDIRECT("I"&amp;(ROW(C1265)-DAY(C1265))):I1265),0),0)</f>
        <v>0</v>
      </c>
      <c r="N1266" s="29">
        <f ca="1">IF(C1266&lt;Calculator!$G$27,0,IF(C1266=Calculator!$G$27,Calculator!$G$39,IF(H1266-K1266&lt;=0,IF(D1266&gt;Calculator!$G$39,IF(H1266-K1266+E1266+L1266+M1266+Calculator!$G$39&gt;Calculator!$G$39,Calculator!$G$39-(H1266+E1266+L1266+M1266-K1266),Calculator!$G$39),D1266),0)))</f>
        <v>0</v>
      </c>
    </row>
    <row r="1267" spans="1:14" ht="15.75" thickBot="1">
      <c r="A1267" s="33" t="str">
        <f ca="1">IF(C1267=Calculator!$H$27,"F",IF(Daily!D1267+Daily!H1267=0,IF(D1266+H1266&gt;0,"L",""),""))</f>
        <v/>
      </c>
      <c r="B1267" s="34">
        <v>1266</v>
      </c>
      <c r="C1267" s="19">
        <f t="shared" ca="1" si="77"/>
        <v>47196</v>
      </c>
      <c r="D1267" s="29">
        <f t="shared" ca="1" si="79"/>
        <v>173464.61609799229</v>
      </c>
      <c r="E1267" s="29">
        <f ca="1">IF(C1267&lt;Calculator!$D$26,0,IF(DAY($C1267)=1,IF(D1267-Calculator!$G$24&gt;0,Calculator!$G$24,D1267),0))</f>
        <v>0</v>
      </c>
      <c r="F1267" s="29">
        <f ca="1">IF(E1267&gt;0,D1267*Calculator!$G$22/12,0)</f>
        <v>0</v>
      </c>
      <c r="G1267" s="29">
        <f ca="1">IF(E1267&gt;0,(IFERROR(-PMT(Calculator!$G$22/12,Calculator!$G$23*12,Calculator!$G$20),0))-F1267,0)</f>
        <v>0</v>
      </c>
      <c r="H1267" s="29">
        <f t="shared" ca="1" si="80"/>
        <v>4601.2468845039239</v>
      </c>
      <c r="I1267" s="29">
        <f t="shared" ca="1" si="78"/>
        <v>0.81940013011713708</v>
      </c>
      <c r="J1267" s="30">
        <f>Calculator!$G$40</f>
        <v>6.5000000000000002E-2</v>
      </c>
      <c r="K1267" s="29">
        <f ca="1">IF(C1267&gt;=Calculator!$G$27,IF(DAY($C1267)=1,Calculator!$G$34/2,IF(DAY($C1267)=15,Calculator!$G$34/2,0)),0)</f>
        <v>0</v>
      </c>
      <c r="L1267" s="29">
        <f ca="1">IF(DAY($C1267)=28,IF(H1267=0,0,Calculator!$G$35),0)</f>
        <v>0</v>
      </c>
      <c r="M1267" s="29">
        <f ca="1">IF(I1267&gt;0,IF(DAY($C1267)=1,SUM(INDIRECT("I"&amp;(ROW(C1266)-DAY(C1266))):I1266),0),0)</f>
        <v>0</v>
      </c>
      <c r="N1267" s="29">
        <f ca="1">IF(C1267&lt;Calculator!$G$27,0,IF(C1267=Calculator!$G$27,Calculator!$G$39,IF(H1267-K1267&lt;=0,IF(D1267&gt;Calculator!$G$39,IF(H1267-K1267+E1267+L1267+M1267+Calculator!$G$39&gt;Calculator!$G$39,Calculator!$G$39-(H1267+E1267+L1267+M1267-K1267),Calculator!$G$39),D1267),0)))</f>
        <v>0</v>
      </c>
    </row>
    <row r="1268" spans="1:14" ht="15.75" thickBot="1">
      <c r="A1268" s="33" t="str">
        <f ca="1">IF(C1268=Calculator!$H$27,"F",IF(Daily!D1268+Daily!H1268=0,IF(D1267+H1267&gt;0,"L",""),""))</f>
        <v/>
      </c>
      <c r="B1268" s="34">
        <v>1267</v>
      </c>
      <c r="C1268" s="19">
        <f t="shared" ca="1" si="77"/>
        <v>47197</v>
      </c>
      <c r="D1268" s="29">
        <f t="shared" ca="1" si="79"/>
        <v>173464.61609799229</v>
      </c>
      <c r="E1268" s="29">
        <f ca="1">IF(C1268&lt;Calculator!$D$26,0,IF(DAY($C1268)=1,IF(D1268-Calculator!$G$24&gt;0,Calculator!$G$24,D1268),0))</f>
        <v>0</v>
      </c>
      <c r="F1268" s="29">
        <f ca="1">IF(E1268&gt;0,D1268*Calculator!$G$22/12,0)</f>
        <v>0</v>
      </c>
      <c r="G1268" s="29">
        <f ca="1">IF(E1268&gt;0,(IFERROR(-PMT(Calculator!$G$22/12,Calculator!$G$23*12,Calculator!$G$20),0))-F1268,0)</f>
        <v>0</v>
      </c>
      <c r="H1268" s="29">
        <f t="shared" ca="1" si="80"/>
        <v>4601.2468845039239</v>
      </c>
      <c r="I1268" s="29">
        <f t="shared" ca="1" si="78"/>
        <v>0.81940013011713708</v>
      </c>
      <c r="J1268" s="30">
        <f>Calculator!$G$40</f>
        <v>6.5000000000000002E-2</v>
      </c>
      <c r="K1268" s="29">
        <f ca="1">IF(C1268&gt;=Calculator!$G$27,IF(DAY($C1268)=1,Calculator!$G$34/2,IF(DAY($C1268)=15,Calculator!$G$34/2,0)),0)</f>
        <v>0</v>
      </c>
      <c r="L1268" s="29">
        <f ca="1">IF(DAY($C1268)=28,IF(H1268=0,0,Calculator!$G$35),0)</f>
        <v>0</v>
      </c>
      <c r="M1268" s="29">
        <f ca="1">IF(I1268&gt;0,IF(DAY($C1268)=1,SUM(INDIRECT("I"&amp;(ROW(C1267)-DAY(C1267))):I1267),0),0)</f>
        <v>0</v>
      </c>
      <c r="N1268" s="29">
        <f ca="1">IF(C1268&lt;Calculator!$G$27,0,IF(C1268=Calculator!$G$27,Calculator!$G$39,IF(H1268-K1268&lt;=0,IF(D1268&gt;Calculator!$G$39,IF(H1268-K1268+E1268+L1268+M1268+Calculator!$G$39&gt;Calculator!$G$39,Calculator!$G$39-(H1268+E1268+L1268+M1268-K1268),Calculator!$G$39),D1268),0)))</f>
        <v>0</v>
      </c>
    </row>
    <row r="1269" spans="1:14" ht="15.75" thickBot="1">
      <c r="A1269" s="33" t="str">
        <f ca="1">IF(C1269=Calculator!$H$27,"F",IF(Daily!D1269+Daily!H1269=0,IF(D1268+H1268&gt;0,"L",""),""))</f>
        <v/>
      </c>
      <c r="B1269" s="34">
        <v>1268</v>
      </c>
      <c r="C1269" s="19">
        <f t="shared" ca="1" si="77"/>
        <v>47198</v>
      </c>
      <c r="D1269" s="29">
        <f t="shared" ca="1" si="79"/>
        <v>173464.61609799229</v>
      </c>
      <c r="E1269" s="29">
        <f ca="1">IF(C1269&lt;Calculator!$D$26,0,IF(DAY($C1269)=1,IF(D1269-Calculator!$G$24&gt;0,Calculator!$G$24,D1269),0))</f>
        <v>0</v>
      </c>
      <c r="F1269" s="29">
        <f ca="1">IF(E1269&gt;0,D1269*Calculator!$G$22/12,0)</f>
        <v>0</v>
      </c>
      <c r="G1269" s="29">
        <f ca="1">IF(E1269&gt;0,(IFERROR(-PMT(Calculator!$G$22/12,Calculator!$G$23*12,Calculator!$G$20),0))-F1269,0)</f>
        <v>0</v>
      </c>
      <c r="H1269" s="29">
        <f t="shared" ca="1" si="80"/>
        <v>4601.2468845039239</v>
      </c>
      <c r="I1269" s="29">
        <f t="shared" ca="1" si="78"/>
        <v>0.81940013011713708</v>
      </c>
      <c r="J1269" s="30">
        <f>Calculator!$G$40</f>
        <v>6.5000000000000002E-2</v>
      </c>
      <c r="K1269" s="29">
        <f ca="1">IF(C1269&gt;=Calculator!$G$27,IF(DAY($C1269)=1,Calculator!$G$34/2,IF(DAY($C1269)=15,Calculator!$G$34/2,0)),0)</f>
        <v>0</v>
      </c>
      <c r="L1269" s="29">
        <f ca="1">IF(DAY($C1269)=28,IF(H1269=0,0,Calculator!$G$35),0)</f>
        <v>0</v>
      </c>
      <c r="M1269" s="29">
        <f ca="1">IF(I1269&gt;0,IF(DAY($C1269)=1,SUM(INDIRECT("I"&amp;(ROW(C1268)-DAY(C1268))):I1268),0),0)</f>
        <v>0</v>
      </c>
      <c r="N1269" s="29">
        <f ca="1">IF(C1269&lt;Calculator!$G$27,0,IF(C1269=Calculator!$G$27,Calculator!$G$39,IF(H1269-K1269&lt;=0,IF(D1269&gt;Calculator!$G$39,IF(H1269-K1269+E1269+L1269+M1269+Calculator!$G$39&gt;Calculator!$G$39,Calculator!$G$39-(H1269+E1269+L1269+M1269-K1269),Calculator!$G$39),D1269),0)))</f>
        <v>0</v>
      </c>
    </row>
    <row r="1270" spans="1:14" ht="15.75" thickBot="1">
      <c r="A1270" s="33" t="str">
        <f ca="1">IF(C1270=Calculator!$H$27,"F",IF(Daily!D1270+Daily!H1270=0,IF(D1269+H1269&gt;0,"L",""),""))</f>
        <v/>
      </c>
      <c r="B1270" s="34">
        <v>1269</v>
      </c>
      <c r="C1270" s="19">
        <f t="shared" ca="1" si="77"/>
        <v>47199</v>
      </c>
      <c r="D1270" s="29">
        <f t="shared" ca="1" si="79"/>
        <v>173464.61609799229</v>
      </c>
      <c r="E1270" s="29">
        <f ca="1">IF(C1270&lt;Calculator!$D$26,0,IF(DAY($C1270)=1,IF(D1270-Calculator!$G$24&gt;0,Calculator!$G$24,D1270),0))</f>
        <v>0</v>
      </c>
      <c r="F1270" s="29">
        <f ca="1">IF(E1270&gt;0,D1270*Calculator!$G$22/12,0)</f>
        <v>0</v>
      </c>
      <c r="G1270" s="29">
        <f ca="1">IF(E1270&gt;0,(IFERROR(-PMT(Calculator!$G$22/12,Calculator!$G$23*12,Calculator!$G$20),0))-F1270,0)</f>
        <v>0</v>
      </c>
      <c r="H1270" s="29">
        <f t="shared" ca="1" si="80"/>
        <v>4601.2468845039239</v>
      </c>
      <c r="I1270" s="29">
        <f t="shared" ca="1" si="78"/>
        <v>0.81940013011713708</v>
      </c>
      <c r="J1270" s="30">
        <f>Calculator!$G$40</f>
        <v>6.5000000000000002E-2</v>
      </c>
      <c r="K1270" s="29">
        <f ca="1">IF(C1270&gt;=Calculator!$G$27,IF(DAY($C1270)=1,Calculator!$G$34/2,IF(DAY($C1270)=15,Calculator!$G$34/2,0)),0)</f>
        <v>0</v>
      </c>
      <c r="L1270" s="29">
        <f ca="1">IF(DAY($C1270)=28,IF(H1270=0,0,Calculator!$G$35),0)</f>
        <v>0</v>
      </c>
      <c r="M1270" s="29">
        <f ca="1">IF(I1270&gt;0,IF(DAY($C1270)=1,SUM(INDIRECT("I"&amp;(ROW(C1269)-DAY(C1269))):I1269),0),0)</f>
        <v>0</v>
      </c>
      <c r="N1270" s="29">
        <f ca="1">IF(C1270&lt;Calculator!$G$27,0,IF(C1270=Calculator!$G$27,Calculator!$G$39,IF(H1270-K1270&lt;=0,IF(D1270&gt;Calculator!$G$39,IF(H1270-K1270+E1270+L1270+M1270+Calculator!$G$39&gt;Calculator!$G$39,Calculator!$G$39-(H1270+E1270+L1270+M1270-K1270),Calculator!$G$39),D1270),0)))</f>
        <v>0</v>
      </c>
    </row>
    <row r="1271" spans="1:14" ht="15.75" thickBot="1">
      <c r="A1271" s="33" t="str">
        <f ca="1">IF(C1271=Calculator!$H$27,"F",IF(Daily!D1271+Daily!H1271=0,IF(D1270+H1270&gt;0,"L",""),""))</f>
        <v/>
      </c>
      <c r="B1271" s="34">
        <v>1270</v>
      </c>
      <c r="C1271" s="19">
        <f t="shared" ca="1" si="77"/>
        <v>47200</v>
      </c>
      <c r="D1271" s="29">
        <f t="shared" ca="1" si="79"/>
        <v>173464.61609799229</v>
      </c>
      <c r="E1271" s="29">
        <f ca="1">IF(C1271&lt;Calculator!$D$26,0,IF(DAY($C1271)=1,IF(D1271-Calculator!$G$24&gt;0,Calculator!$G$24,D1271),0))</f>
        <v>0</v>
      </c>
      <c r="F1271" s="29">
        <f ca="1">IF(E1271&gt;0,D1271*Calculator!$G$22/12,0)</f>
        <v>0</v>
      </c>
      <c r="G1271" s="29">
        <f ca="1">IF(E1271&gt;0,(IFERROR(-PMT(Calculator!$G$22/12,Calculator!$G$23*12,Calculator!$G$20),0))-F1271,0)</f>
        <v>0</v>
      </c>
      <c r="H1271" s="29">
        <f t="shared" ca="1" si="80"/>
        <v>4601.2468845039239</v>
      </c>
      <c r="I1271" s="29">
        <f t="shared" ca="1" si="78"/>
        <v>0.81940013011713708</v>
      </c>
      <c r="J1271" s="30">
        <f>Calculator!$G$40</f>
        <v>6.5000000000000002E-2</v>
      </c>
      <c r="K1271" s="29">
        <f ca="1">IF(C1271&gt;=Calculator!$G$27,IF(DAY($C1271)=1,Calculator!$G$34/2,IF(DAY($C1271)=15,Calculator!$G$34/2,0)),0)</f>
        <v>0</v>
      </c>
      <c r="L1271" s="29">
        <f ca="1">IF(DAY($C1271)=28,IF(H1271=0,0,Calculator!$G$35),0)</f>
        <v>0</v>
      </c>
      <c r="M1271" s="29">
        <f ca="1">IF(I1271&gt;0,IF(DAY($C1271)=1,SUM(INDIRECT("I"&amp;(ROW(C1270)-DAY(C1270))):I1270),0),0)</f>
        <v>0</v>
      </c>
      <c r="N1271" s="29">
        <f ca="1">IF(C1271&lt;Calculator!$G$27,0,IF(C1271=Calculator!$G$27,Calculator!$G$39,IF(H1271-K1271&lt;=0,IF(D1271&gt;Calculator!$G$39,IF(H1271-K1271+E1271+L1271+M1271+Calculator!$G$39&gt;Calculator!$G$39,Calculator!$G$39-(H1271+E1271+L1271+M1271-K1271),Calculator!$G$39),D1271),0)))</f>
        <v>0</v>
      </c>
    </row>
    <row r="1272" spans="1:14" ht="15.75" thickBot="1">
      <c r="A1272" s="33" t="str">
        <f ca="1">IF(C1272=Calculator!$H$27,"F",IF(Daily!D1272+Daily!H1272=0,IF(D1271+H1271&gt;0,"L",""),""))</f>
        <v/>
      </c>
      <c r="B1272" s="34">
        <v>1271</v>
      </c>
      <c r="C1272" s="19">
        <f t="shared" ca="1" si="77"/>
        <v>47201</v>
      </c>
      <c r="D1272" s="29">
        <f t="shared" ca="1" si="79"/>
        <v>173464.61609799229</v>
      </c>
      <c r="E1272" s="29">
        <f ca="1">IF(C1272&lt;Calculator!$D$26,0,IF(DAY($C1272)=1,IF(D1272-Calculator!$G$24&gt;0,Calculator!$G$24,D1272),0))</f>
        <v>0</v>
      </c>
      <c r="F1272" s="29">
        <f ca="1">IF(E1272&gt;0,D1272*Calculator!$G$22/12,0)</f>
        <v>0</v>
      </c>
      <c r="G1272" s="29">
        <f ca="1">IF(E1272&gt;0,(IFERROR(-PMT(Calculator!$G$22/12,Calculator!$G$23*12,Calculator!$G$20),0))-F1272,0)</f>
        <v>0</v>
      </c>
      <c r="H1272" s="29">
        <f t="shared" ca="1" si="80"/>
        <v>4601.2468845039239</v>
      </c>
      <c r="I1272" s="29">
        <f t="shared" ca="1" si="78"/>
        <v>0.81940013011713708</v>
      </c>
      <c r="J1272" s="30">
        <f>Calculator!$G$40</f>
        <v>6.5000000000000002E-2</v>
      </c>
      <c r="K1272" s="29">
        <f ca="1">IF(C1272&gt;=Calculator!$G$27,IF(DAY($C1272)=1,Calculator!$G$34/2,IF(DAY($C1272)=15,Calculator!$G$34/2,0)),0)</f>
        <v>0</v>
      </c>
      <c r="L1272" s="29">
        <f ca="1">IF(DAY($C1272)=28,IF(H1272=0,0,Calculator!$G$35),0)</f>
        <v>0</v>
      </c>
      <c r="M1272" s="29">
        <f ca="1">IF(I1272&gt;0,IF(DAY($C1272)=1,SUM(INDIRECT("I"&amp;(ROW(C1271)-DAY(C1271))):I1271),0),0)</f>
        <v>0</v>
      </c>
      <c r="N1272" s="29">
        <f ca="1">IF(C1272&lt;Calculator!$G$27,0,IF(C1272=Calculator!$G$27,Calculator!$G$39,IF(H1272-K1272&lt;=0,IF(D1272&gt;Calculator!$G$39,IF(H1272-K1272+E1272+L1272+M1272+Calculator!$G$39&gt;Calculator!$G$39,Calculator!$G$39-(H1272+E1272+L1272+M1272-K1272),Calculator!$G$39),D1272),0)))</f>
        <v>0</v>
      </c>
    </row>
    <row r="1273" spans="1:14" ht="15.75" thickBot="1">
      <c r="A1273" s="33" t="str">
        <f ca="1">IF(C1273=Calculator!$H$27,"F",IF(Daily!D1273+Daily!H1273=0,IF(D1272+H1272&gt;0,"L",""),""))</f>
        <v/>
      </c>
      <c r="B1273" s="34">
        <v>1272</v>
      </c>
      <c r="C1273" s="19">
        <f t="shared" ca="1" si="77"/>
        <v>47202</v>
      </c>
      <c r="D1273" s="29">
        <f t="shared" ca="1" si="79"/>
        <v>173464.61609799229</v>
      </c>
      <c r="E1273" s="29">
        <f ca="1">IF(C1273&lt;Calculator!$D$26,0,IF(DAY($C1273)=1,IF(D1273-Calculator!$G$24&gt;0,Calculator!$G$24,D1273),0))</f>
        <v>0</v>
      </c>
      <c r="F1273" s="29">
        <f ca="1">IF(E1273&gt;0,D1273*Calculator!$G$22/12,0)</f>
        <v>0</v>
      </c>
      <c r="G1273" s="29">
        <f ca="1">IF(E1273&gt;0,(IFERROR(-PMT(Calculator!$G$22/12,Calculator!$G$23*12,Calculator!$G$20),0))-F1273,0)</f>
        <v>0</v>
      </c>
      <c r="H1273" s="29">
        <f t="shared" ca="1" si="80"/>
        <v>4601.2468845039239</v>
      </c>
      <c r="I1273" s="29">
        <f t="shared" ca="1" si="78"/>
        <v>0.81940013011713708</v>
      </c>
      <c r="J1273" s="30">
        <f>Calculator!$G$40</f>
        <v>6.5000000000000002E-2</v>
      </c>
      <c r="K1273" s="29">
        <f ca="1">IF(C1273&gt;=Calculator!$G$27,IF(DAY($C1273)=1,Calculator!$G$34/2,IF(DAY($C1273)=15,Calculator!$G$34/2,0)),0)</f>
        <v>0</v>
      </c>
      <c r="L1273" s="29">
        <f ca="1">IF(DAY($C1273)=28,IF(H1273=0,0,Calculator!$G$35),0)</f>
        <v>0</v>
      </c>
      <c r="M1273" s="29">
        <f ca="1">IF(I1273&gt;0,IF(DAY($C1273)=1,SUM(INDIRECT("I"&amp;(ROW(C1272)-DAY(C1272))):I1272),0),0)</f>
        <v>0</v>
      </c>
      <c r="N1273" s="29">
        <f ca="1">IF(C1273&lt;Calculator!$G$27,0,IF(C1273=Calculator!$G$27,Calculator!$G$39,IF(H1273-K1273&lt;=0,IF(D1273&gt;Calculator!$G$39,IF(H1273-K1273+E1273+L1273+M1273+Calculator!$G$39&gt;Calculator!$G$39,Calculator!$G$39-(H1273+E1273+L1273+M1273-K1273),Calculator!$G$39),D1273),0)))</f>
        <v>0</v>
      </c>
    </row>
    <row r="1274" spans="1:14" ht="15.75" thickBot="1">
      <c r="A1274" s="33" t="str">
        <f ca="1">IF(C1274=Calculator!$H$27,"F",IF(Daily!D1274+Daily!H1274=0,IF(D1273+H1273&gt;0,"L",""),""))</f>
        <v/>
      </c>
      <c r="B1274" s="34">
        <v>1273</v>
      </c>
      <c r="C1274" s="19">
        <f t="shared" ca="1" si="77"/>
        <v>47203</v>
      </c>
      <c r="D1274" s="29">
        <f t="shared" ca="1" si="79"/>
        <v>173464.61609799229</v>
      </c>
      <c r="E1274" s="29">
        <f ca="1">IF(C1274&lt;Calculator!$D$26,0,IF(DAY($C1274)=1,IF(D1274-Calculator!$G$24&gt;0,Calculator!$G$24,D1274),0))</f>
        <v>0</v>
      </c>
      <c r="F1274" s="29">
        <f ca="1">IF(E1274&gt;0,D1274*Calculator!$G$22/12,0)</f>
        <v>0</v>
      </c>
      <c r="G1274" s="29">
        <f ca="1">IF(E1274&gt;0,(IFERROR(-PMT(Calculator!$G$22/12,Calculator!$G$23*12,Calculator!$G$20),0))-F1274,0)</f>
        <v>0</v>
      </c>
      <c r="H1274" s="29">
        <f t="shared" ca="1" si="80"/>
        <v>4601.2468845039239</v>
      </c>
      <c r="I1274" s="29">
        <f t="shared" ca="1" si="78"/>
        <v>0.81940013011713708</v>
      </c>
      <c r="J1274" s="30">
        <f>Calculator!$G$40</f>
        <v>6.5000000000000002E-2</v>
      </c>
      <c r="K1274" s="29">
        <f ca="1">IF(C1274&gt;=Calculator!$G$27,IF(DAY($C1274)=1,Calculator!$G$34/2,IF(DAY($C1274)=15,Calculator!$G$34/2,0)),0)</f>
        <v>0</v>
      </c>
      <c r="L1274" s="29">
        <f ca="1">IF(DAY($C1274)=28,IF(H1274=0,0,Calculator!$G$35),0)</f>
        <v>0</v>
      </c>
      <c r="M1274" s="29">
        <f ca="1">IF(I1274&gt;0,IF(DAY($C1274)=1,SUM(INDIRECT("I"&amp;(ROW(C1273)-DAY(C1273))):I1273),0),0)</f>
        <v>0</v>
      </c>
      <c r="N1274" s="29">
        <f ca="1">IF(C1274&lt;Calculator!$G$27,0,IF(C1274=Calculator!$G$27,Calculator!$G$39,IF(H1274-K1274&lt;=0,IF(D1274&gt;Calculator!$G$39,IF(H1274-K1274+E1274+L1274+M1274+Calculator!$G$39&gt;Calculator!$G$39,Calculator!$G$39-(H1274+E1274+L1274+M1274-K1274),Calculator!$G$39),D1274),0)))</f>
        <v>0</v>
      </c>
    </row>
    <row r="1275" spans="1:14" ht="15.75" thickBot="1">
      <c r="A1275" s="33" t="str">
        <f ca="1">IF(C1275=Calculator!$H$27,"F",IF(Daily!D1275+Daily!H1275=0,IF(D1274+H1274&gt;0,"L",""),""))</f>
        <v/>
      </c>
      <c r="B1275" s="34">
        <v>1274</v>
      </c>
      <c r="C1275" s="19">
        <f t="shared" ca="1" si="77"/>
        <v>47204</v>
      </c>
      <c r="D1275" s="29">
        <f t="shared" ca="1" si="79"/>
        <v>173464.61609799229</v>
      </c>
      <c r="E1275" s="29">
        <f ca="1">IF(C1275&lt;Calculator!$D$26,0,IF(DAY($C1275)=1,IF(D1275-Calculator!$G$24&gt;0,Calculator!$G$24,D1275),0))</f>
        <v>0</v>
      </c>
      <c r="F1275" s="29">
        <f ca="1">IF(E1275&gt;0,D1275*Calculator!$G$22/12,0)</f>
        <v>0</v>
      </c>
      <c r="G1275" s="29">
        <f ca="1">IF(E1275&gt;0,(IFERROR(-PMT(Calculator!$G$22/12,Calculator!$G$23*12,Calculator!$G$20),0))-F1275,0)</f>
        <v>0</v>
      </c>
      <c r="H1275" s="29">
        <f t="shared" ca="1" si="80"/>
        <v>4601.2468845039239</v>
      </c>
      <c r="I1275" s="29">
        <f t="shared" ca="1" si="78"/>
        <v>0.81940013011713708</v>
      </c>
      <c r="J1275" s="30">
        <f>Calculator!$G$40</f>
        <v>6.5000000000000002E-2</v>
      </c>
      <c r="K1275" s="29">
        <f ca="1">IF(C1275&gt;=Calculator!$G$27,IF(DAY($C1275)=1,Calculator!$G$34/2,IF(DAY($C1275)=15,Calculator!$G$34/2,0)),0)</f>
        <v>0</v>
      </c>
      <c r="L1275" s="29">
        <f ca="1">IF(DAY($C1275)=28,IF(H1275=0,0,Calculator!$G$35),0)</f>
        <v>0</v>
      </c>
      <c r="M1275" s="29">
        <f ca="1">IF(I1275&gt;0,IF(DAY($C1275)=1,SUM(INDIRECT("I"&amp;(ROW(C1274)-DAY(C1274))):I1274),0),0)</f>
        <v>0</v>
      </c>
      <c r="N1275" s="29">
        <f ca="1">IF(C1275&lt;Calculator!$G$27,0,IF(C1275=Calculator!$G$27,Calculator!$G$39,IF(H1275-K1275&lt;=0,IF(D1275&gt;Calculator!$G$39,IF(H1275-K1275+E1275+L1275+M1275+Calculator!$G$39&gt;Calculator!$G$39,Calculator!$G$39-(H1275+E1275+L1275+M1275-K1275),Calculator!$G$39),D1275),0)))</f>
        <v>0</v>
      </c>
    </row>
    <row r="1276" spans="1:14" ht="15.75" thickBot="1">
      <c r="A1276" s="33" t="str">
        <f ca="1">IF(C1276=Calculator!$H$27,"F",IF(Daily!D1276+Daily!H1276=0,IF(D1275+H1275&gt;0,"L",""),""))</f>
        <v/>
      </c>
      <c r="B1276" s="34">
        <v>1275</v>
      </c>
      <c r="C1276" s="19">
        <f t="shared" ca="1" si="77"/>
        <v>47205</v>
      </c>
      <c r="D1276" s="29">
        <f t="shared" ca="1" si="79"/>
        <v>173464.61609799229</v>
      </c>
      <c r="E1276" s="29">
        <f ca="1">IF(C1276&lt;Calculator!$D$26,0,IF(DAY($C1276)=1,IF(D1276-Calculator!$G$24&gt;0,Calculator!$G$24,D1276),0))</f>
        <v>0</v>
      </c>
      <c r="F1276" s="29">
        <f ca="1">IF(E1276&gt;0,D1276*Calculator!$G$22/12,0)</f>
        <v>0</v>
      </c>
      <c r="G1276" s="29">
        <f ca="1">IF(E1276&gt;0,(IFERROR(-PMT(Calculator!$G$22/12,Calculator!$G$23*12,Calculator!$G$20),0))-F1276,0)</f>
        <v>0</v>
      </c>
      <c r="H1276" s="29">
        <f t="shared" ca="1" si="80"/>
        <v>4601.2468845039239</v>
      </c>
      <c r="I1276" s="29">
        <f t="shared" ca="1" si="78"/>
        <v>0.81940013011713708</v>
      </c>
      <c r="J1276" s="30">
        <f>Calculator!$G$40</f>
        <v>6.5000000000000002E-2</v>
      </c>
      <c r="K1276" s="29">
        <f ca="1">IF(C1276&gt;=Calculator!$G$27,IF(DAY($C1276)=1,Calculator!$G$34/2,IF(DAY($C1276)=15,Calculator!$G$34/2,0)),0)</f>
        <v>0</v>
      </c>
      <c r="L1276" s="29">
        <f ca="1">IF(DAY($C1276)=28,IF(H1276=0,0,Calculator!$G$35),0)</f>
        <v>5000</v>
      </c>
      <c r="M1276" s="29">
        <f ca="1">IF(I1276&gt;0,IF(DAY($C1276)=1,SUM(INDIRECT("I"&amp;(ROW(C1275)-DAY(C1275))):I1275),0),0)</f>
        <v>0</v>
      </c>
      <c r="N1276" s="29">
        <f ca="1">IF(C1276&lt;Calculator!$G$27,0,IF(C1276=Calculator!$G$27,Calculator!$G$39,IF(H1276-K1276&lt;=0,IF(D1276&gt;Calculator!$G$39,IF(H1276-K1276+E1276+L1276+M1276+Calculator!$G$39&gt;Calculator!$G$39,Calculator!$G$39-(H1276+E1276+L1276+M1276-K1276),Calculator!$G$39),D1276),0)))</f>
        <v>0</v>
      </c>
    </row>
    <row r="1277" spans="1:14" ht="15.75" thickBot="1">
      <c r="A1277" s="33" t="str">
        <f ca="1">IF(C1277=Calculator!$H$27,"F",IF(Daily!D1277+Daily!H1277=0,IF(D1276+H1276&gt;0,"L",""),""))</f>
        <v/>
      </c>
      <c r="B1277" s="34">
        <v>1276</v>
      </c>
      <c r="C1277" s="19">
        <f t="shared" ca="1" si="77"/>
        <v>47206</v>
      </c>
      <c r="D1277" s="29">
        <f t="shared" ca="1" si="79"/>
        <v>173464.61609799229</v>
      </c>
      <c r="E1277" s="29">
        <f ca="1">IF(C1277&lt;Calculator!$D$26,0,IF(DAY($C1277)=1,IF(D1277-Calculator!$G$24&gt;0,Calculator!$G$24,D1277),0))</f>
        <v>0</v>
      </c>
      <c r="F1277" s="29">
        <f ca="1">IF(E1277&gt;0,D1277*Calculator!$G$22/12,0)</f>
        <v>0</v>
      </c>
      <c r="G1277" s="29">
        <f ca="1">IF(E1277&gt;0,(IFERROR(-PMT(Calculator!$G$22/12,Calculator!$G$23*12,Calculator!$G$20),0))-F1277,0)</f>
        <v>0</v>
      </c>
      <c r="H1277" s="29">
        <f t="shared" ca="1" si="80"/>
        <v>9601.2468845039239</v>
      </c>
      <c r="I1277" s="29">
        <f t="shared" ca="1" si="78"/>
        <v>1.7098110890212466</v>
      </c>
      <c r="J1277" s="30">
        <f>Calculator!$G$40</f>
        <v>6.5000000000000002E-2</v>
      </c>
      <c r="K1277" s="29">
        <f ca="1">IF(C1277&gt;=Calculator!$G$27,IF(DAY($C1277)=1,Calculator!$G$34/2,IF(DAY($C1277)=15,Calculator!$G$34/2,0)),0)</f>
        <v>0</v>
      </c>
      <c r="L1277" s="29">
        <f ca="1">IF(DAY($C1277)=28,IF(H1277=0,0,Calculator!$G$35),0)</f>
        <v>0</v>
      </c>
      <c r="M1277" s="29">
        <f ca="1">IF(I1277&gt;0,IF(DAY($C1277)=1,SUM(INDIRECT("I"&amp;(ROW(C1276)-DAY(C1276))):I1276),0),0)</f>
        <v>0</v>
      </c>
      <c r="N1277" s="29">
        <f ca="1">IF(C1277&lt;Calculator!$G$27,0,IF(C1277=Calculator!$G$27,Calculator!$G$39,IF(H1277-K1277&lt;=0,IF(D1277&gt;Calculator!$G$39,IF(H1277-K1277+E1277+L1277+M1277+Calculator!$G$39&gt;Calculator!$G$39,Calculator!$G$39-(H1277+E1277+L1277+M1277-K1277),Calculator!$G$39),D1277),0)))</f>
        <v>0</v>
      </c>
    </row>
    <row r="1278" spans="1:14" ht="15.75" thickBot="1">
      <c r="A1278" s="33" t="str">
        <f ca="1">IF(C1278=Calculator!$H$27,"F",IF(Daily!D1278+Daily!H1278=0,IF(D1277+H1277&gt;0,"L",""),""))</f>
        <v/>
      </c>
      <c r="B1278" s="34">
        <v>1277</v>
      </c>
      <c r="C1278" s="19">
        <f t="shared" ca="1" si="77"/>
        <v>47207</v>
      </c>
      <c r="D1278" s="29">
        <f t="shared" ca="1" si="79"/>
        <v>173464.61609799229</v>
      </c>
      <c r="E1278" s="29">
        <f ca="1">IF(C1278&lt;Calculator!$D$26,0,IF(DAY($C1278)=1,IF(D1278-Calculator!$G$24&gt;0,Calculator!$G$24,D1278),0))</f>
        <v>0</v>
      </c>
      <c r="F1278" s="29">
        <f ca="1">IF(E1278&gt;0,D1278*Calculator!$G$22/12,0)</f>
        <v>0</v>
      </c>
      <c r="G1278" s="29">
        <f ca="1">IF(E1278&gt;0,(IFERROR(-PMT(Calculator!$G$22/12,Calculator!$G$23*12,Calculator!$G$20),0))-F1278,0)</f>
        <v>0</v>
      </c>
      <c r="H1278" s="29">
        <f t="shared" ca="1" si="80"/>
        <v>9601.2468845039239</v>
      </c>
      <c r="I1278" s="29">
        <f t="shared" ca="1" si="78"/>
        <v>1.7098110890212466</v>
      </c>
      <c r="J1278" s="30">
        <f>Calculator!$G$40</f>
        <v>6.5000000000000002E-2</v>
      </c>
      <c r="K1278" s="29">
        <f ca="1">IF(C1278&gt;=Calculator!$G$27,IF(DAY($C1278)=1,Calculator!$G$34/2,IF(DAY($C1278)=15,Calculator!$G$34/2,0)),0)</f>
        <v>0</v>
      </c>
      <c r="L1278" s="29">
        <f ca="1">IF(DAY($C1278)=28,IF(H1278=0,0,Calculator!$G$35),0)</f>
        <v>0</v>
      </c>
      <c r="M1278" s="29">
        <f ca="1">IF(I1278&gt;0,IF(DAY($C1278)=1,SUM(INDIRECT("I"&amp;(ROW(C1277)-DAY(C1277))):I1277),0),0)</f>
        <v>0</v>
      </c>
      <c r="N1278" s="29">
        <f ca="1">IF(C1278&lt;Calculator!$G$27,0,IF(C1278=Calculator!$G$27,Calculator!$G$39,IF(H1278-K1278&lt;=0,IF(D1278&gt;Calculator!$G$39,IF(H1278-K1278+E1278+L1278+M1278+Calculator!$G$39&gt;Calculator!$G$39,Calculator!$G$39-(H1278+E1278+L1278+M1278-K1278),Calculator!$G$39),D1278),0)))</f>
        <v>0</v>
      </c>
    </row>
    <row r="1279" spans="1:14" ht="15.75" thickBot="1">
      <c r="A1279" s="33" t="str">
        <f ca="1">IF(C1279=Calculator!$H$27,"F",IF(Daily!D1279+Daily!H1279=0,IF(D1278+H1278&gt;0,"L",""),""))</f>
        <v/>
      </c>
      <c r="B1279" s="34">
        <v>1278</v>
      </c>
      <c r="C1279" s="19">
        <f t="shared" ca="1" si="77"/>
        <v>47208</v>
      </c>
      <c r="D1279" s="29">
        <f t="shared" ca="1" si="79"/>
        <v>173464.61609799229</v>
      </c>
      <c r="E1279" s="29">
        <f ca="1">IF(C1279&lt;Calculator!$D$26,0,IF(DAY($C1279)=1,IF(D1279-Calculator!$G$24&gt;0,Calculator!$G$24,D1279),0))</f>
        <v>0</v>
      </c>
      <c r="F1279" s="29">
        <f ca="1">IF(E1279&gt;0,D1279*Calculator!$G$22/12,0)</f>
        <v>0</v>
      </c>
      <c r="G1279" s="29">
        <f ca="1">IF(E1279&gt;0,(IFERROR(-PMT(Calculator!$G$22/12,Calculator!$G$23*12,Calculator!$G$20),0))-F1279,0)</f>
        <v>0</v>
      </c>
      <c r="H1279" s="29">
        <f t="shared" ca="1" si="80"/>
        <v>9601.2468845039239</v>
      </c>
      <c r="I1279" s="29">
        <f t="shared" ca="1" si="78"/>
        <v>1.7098110890212466</v>
      </c>
      <c r="J1279" s="30">
        <f>Calculator!$G$40</f>
        <v>6.5000000000000002E-2</v>
      </c>
      <c r="K1279" s="29">
        <f ca="1">IF(C1279&gt;=Calculator!$G$27,IF(DAY($C1279)=1,Calculator!$G$34/2,IF(DAY($C1279)=15,Calculator!$G$34/2,0)),0)</f>
        <v>0</v>
      </c>
      <c r="L1279" s="29">
        <f ca="1">IF(DAY($C1279)=28,IF(H1279=0,0,Calculator!$G$35),0)</f>
        <v>0</v>
      </c>
      <c r="M1279" s="29">
        <f ca="1">IF(I1279&gt;0,IF(DAY($C1279)=1,SUM(INDIRECT("I"&amp;(ROW(C1278)-DAY(C1278))):I1278),0),0)</f>
        <v>0</v>
      </c>
      <c r="N1279" s="29">
        <f ca="1">IF(C1279&lt;Calculator!$G$27,0,IF(C1279=Calculator!$G$27,Calculator!$G$39,IF(H1279-K1279&lt;=0,IF(D1279&gt;Calculator!$G$39,IF(H1279-K1279+E1279+L1279+M1279+Calculator!$G$39&gt;Calculator!$G$39,Calculator!$G$39-(H1279+E1279+L1279+M1279-K1279),Calculator!$G$39),D1279),0)))</f>
        <v>0</v>
      </c>
    </row>
    <row r="1280" spans="1:14" ht="15.75" thickBot="1">
      <c r="A1280" s="33" t="str">
        <f ca="1">IF(C1280=Calculator!$H$27,"F",IF(Daily!D1280+Daily!H1280=0,IF(D1279+H1279&gt;0,"L",""),""))</f>
        <v/>
      </c>
      <c r="B1280" s="34">
        <v>1279</v>
      </c>
      <c r="C1280" s="19">
        <f t="shared" ca="1" si="77"/>
        <v>47209</v>
      </c>
      <c r="D1280" s="29">
        <f t="shared" ca="1" si="79"/>
        <v>173464.61609799229</v>
      </c>
      <c r="E1280" s="29">
        <f ca="1">IF(C1280&lt;Calculator!$D$26,0,IF(DAY($C1280)=1,IF(D1280-Calculator!$G$24&gt;0,Calculator!$G$24,D1280),0))</f>
        <v>1878.8756805424866</v>
      </c>
      <c r="F1280" s="29">
        <f ca="1">IF(E1280&gt;0,D1280*Calculator!$G$22/12,0)</f>
        <v>722.76923374163459</v>
      </c>
      <c r="G1280" s="29">
        <f ca="1">IF(E1280&gt;0,(IFERROR(-PMT(Calculator!$G$22/12,Calculator!$G$23*12,Calculator!$G$20),0))-F1280,0)</f>
        <v>1156.1064468008522</v>
      </c>
      <c r="H1280" s="29">
        <f t="shared" ca="1" si="80"/>
        <v>9601.2468845039239</v>
      </c>
      <c r="I1280" s="29">
        <f t="shared" ca="1" si="78"/>
        <v>1.7098110890212466</v>
      </c>
      <c r="J1280" s="30">
        <f>Calculator!$G$40</f>
        <v>6.5000000000000002E-2</v>
      </c>
      <c r="K1280" s="29">
        <f ca="1">IF(C1280&gt;=Calculator!$G$27,IF(DAY($C1280)=1,Calculator!$G$34/2,IF(DAY($C1280)=15,Calculator!$G$34/2,0)),0)</f>
        <v>4500</v>
      </c>
      <c r="L1280" s="29">
        <f ca="1">IF(DAY($C1280)=28,IF(H1280=0,0,Calculator!$G$35),0)</f>
        <v>0</v>
      </c>
      <c r="M1280" s="29">
        <f ca="1">IF(I1280&gt;0,IF(DAY($C1280)=1,SUM(INDIRECT("I"&amp;(ROW(C1279)-DAY(C1279))):I1279),0),0)</f>
        <v>41.739924359560789</v>
      </c>
      <c r="N1280" s="29">
        <f ca="1">IF(C1280&lt;Calculator!$G$27,0,IF(C1280=Calculator!$G$27,Calculator!$G$39,IF(H1280-K1280&lt;=0,IF(D1280&gt;Calculator!$G$39,IF(H1280-K1280+E1280+L1280+M1280+Calculator!$G$39&gt;Calculator!$G$39,Calculator!$G$39-(H1280+E1280+L1280+M1280-K1280),Calculator!$G$39),D1280),0)))</f>
        <v>0</v>
      </c>
    </row>
    <row r="1281" spans="1:14" ht="15.75" thickBot="1">
      <c r="A1281" s="33" t="str">
        <f ca="1">IF(C1281=Calculator!$H$27,"F",IF(Daily!D1281+Daily!H1281=0,IF(D1280+H1280&gt;0,"L",""),""))</f>
        <v/>
      </c>
      <c r="B1281" s="34">
        <v>1280</v>
      </c>
      <c r="C1281" s="19">
        <f t="shared" ca="1" si="77"/>
        <v>47210</v>
      </c>
      <c r="D1281" s="29">
        <f t="shared" ca="1" si="79"/>
        <v>172308.50965119145</v>
      </c>
      <c r="E1281" s="29">
        <f ca="1">IF(C1281&lt;Calculator!$D$26,0,IF(DAY($C1281)=1,IF(D1281-Calculator!$G$24&gt;0,Calculator!$G$24,D1281),0))</f>
        <v>0</v>
      </c>
      <c r="F1281" s="29">
        <f ca="1">IF(E1281&gt;0,D1281*Calculator!$G$22/12,0)</f>
        <v>0</v>
      </c>
      <c r="G1281" s="29">
        <f ca="1">IF(E1281&gt;0,(IFERROR(-PMT(Calculator!$G$22/12,Calculator!$G$23*12,Calculator!$G$20),0))-F1281,0)</f>
        <v>0</v>
      </c>
      <c r="H1281" s="29">
        <f t="shared" ca="1" si="80"/>
        <v>7021.8624894059712</v>
      </c>
      <c r="I1281" s="29">
        <f t="shared" ca="1" si="78"/>
        <v>1.2504686624969539</v>
      </c>
      <c r="J1281" s="30">
        <f>Calculator!$G$40</f>
        <v>6.5000000000000002E-2</v>
      </c>
      <c r="K1281" s="29">
        <f ca="1">IF(C1281&gt;=Calculator!$G$27,IF(DAY($C1281)=1,Calculator!$G$34/2,IF(DAY($C1281)=15,Calculator!$G$34/2,0)),0)</f>
        <v>0</v>
      </c>
      <c r="L1281" s="29">
        <f ca="1">IF(DAY($C1281)=28,IF(H1281=0,0,Calculator!$G$35),0)</f>
        <v>0</v>
      </c>
      <c r="M1281" s="29">
        <f ca="1">IF(I1281&gt;0,IF(DAY($C1281)=1,SUM(INDIRECT("I"&amp;(ROW(C1280)-DAY(C1280))):I1280),0),0)</f>
        <v>0</v>
      </c>
      <c r="N1281" s="29">
        <f ca="1">IF(C1281&lt;Calculator!$G$27,0,IF(C1281=Calculator!$G$27,Calculator!$G$39,IF(H1281-K1281&lt;=0,IF(D1281&gt;Calculator!$G$39,IF(H1281-K1281+E1281+L1281+M1281+Calculator!$G$39&gt;Calculator!$G$39,Calculator!$G$39-(H1281+E1281+L1281+M1281-K1281),Calculator!$G$39),D1281),0)))</f>
        <v>0</v>
      </c>
    </row>
    <row r="1282" spans="1:14" ht="15.75" thickBot="1">
      <c r="A1282" s="33" t="str">
        <f ca="1">IF(C1282=Calculator!$H$27,"F",IF(Daily!D1282+Daily!H1282=0,IF(D1281+H1281&gt;0,"L",""),""))</f>
        <v/>
      </c>
      <c r="B1282" s="34">
        <v>1281</v>
      </c>
      <c r="C1282" s="19">
        <f t="shared" ca="1" si="77"/>
        <v>47211</v>
      </c>
      <c r="D1282" s="29">
        <f t="shared" ca="1" si="79"/>
        <v>172308.50965119145</v>
      </c>
      <c r="E1282" s="29">
        <f ca="1">IF(C1282&lt;Calculator!$D$26,0,IF(DAY($C1282)=1,IF(D1282-Calculator!$G$24&gt;0,Calculator!$G$24,D1282),0))</f>
        <v>0</v>
      </c>
      <c r="F1282" s="29">
        <f ca="1">IF(E1282&gt;0,D1282*Calculator!$G$22/12,0)</f>
        <v>0</v>
      </c>
      <c r="G1282" s="29">
        <f ca="1">IF(E1282&gt;0,(IFERROR(-PMT(Calculator!$G$22/12,Calculator!$G$23*12,Calculator!$G$20),0))-F1282,0)</f>
        <v>0</v>
      </c>
      <c r="H1282" s="29">
        <f t="shared" ca="1" si="80"/>
        <v>7021.8624894059712</v>
      </c>
      <c r="I1282" s="29">
        <f t="shared" ca="1" si="78"/>
        <v>1.2504686624969539</v>
      </c>
      <c r="J1282" s="30">
        <f>Calculator!$G$40</f>
        <v>6.5000000000000002E-2</v>
      </c>
      <c r="K1282" s="29">
        <f ca="1">IF(C1282&gt;=Calculator!$G$27,IF(DAY($C1282)=1,Calculator!$G$34/2,IF(DAY($C1282)=15,Calculator!$G$34/2,0)),0)</f>
        <v>0</v>
      </c>
      <c r="L1282" s="29">
        <f ca="1">IF(DAY($C1282)=28,IF(H1282=0,0,Calculator!$G$35),0)</f>
        <v>0</v>
      </c>
      <c r="M1282" s="29">
        <f ca="1">IF(I1282&gt;0,IF(DAY($C1282)=1,SUM(INDIRECT("I"&amp;(ROW(C1281)-DAY(C1281))):I1281),0),0)</f>
        <v>0</v>
      </c>
      <c r="N1282" s="29">
        <f ca="1">IF(C1282&lt;Calculator!$G$27,0,IF(C1282=Calculator!$G$27,Calculator!$G$39,IF(H1282-K1282&lt;=0,IF(D1282&gt;Calculator!$G$39,IF(H1282-K1282+E1282+L1282+M1282+Calculator!$G$39&gt;Calculator!$G$39,Calculator!$G$39-(H1282+E1282+L1282+M1282-K1282),Calculator!$G$39),D1282),0)))</f>
        <v>0</v>
      </c>
    </row>
    <row r="1283" spans="1:14" ht="15.75" thickBot="1">
      <c r="A1283" s="33" t="str">
        <f ca="1">IF(C1283=Calculator!$H$27,"F",IF(Daily!D1283+Daily!H1283=0,IF(D1282+H1282&gt;0,"L",""),""))</f>
        <v/>
      </c>
      <c r="B1283" s="34">
        <v>1282</v>
      </c>
      <c r="C1283" s="19">
        <f t="shared" ref="C1283:C1346" ca="1" si="81">C1282+1</f>
        <v>47212</v>
      </c>
      <c r="D1283" s="29">
        <f t="shared" ca="1" si="79"/>
        <v>172308.50965119145</v>
      </c>
      <c r="E1283" s="29">
        <f ca="1">IF(C1283&lt;Calculator!$D$26,0,IF(DAY($C1283)=1,IF(D1283-Calculator!$G$24&gt;0,Calculator!$G$24,D1283),0))</f>
        <v>0</v>
      </c>
      <c r="F1283" s="29">
        <f ca="1">IF(E1283&gt;0,D1283*Calculator!$G$22/12,0)</f>
        <v>0</v>
      </c>
      <c r="G1283" s="29">
        <f ca="1">IF(E1283&gt;0,(IFERROR(-PMT(Calculator!$G$22/12,Calculator!$G$23*12,Calculator!$G$20),0))-F1283,0)</f>
        <v>0</v>
      </c>
      <c r="H1283" s="29">
        <f t="shared" ca="1" si="80"/>
        <v>7021.8624894059712</v>
      </c>
      <c r="I1283" s="29">
        <f t="shared" ref="I1283:I1346" ca="1" si="82">H1283*J1283/365</f>
        <v>1.2504686624969539</v>
      </c>
      <c r="J1283" s="30">
        <f>Calculator!$G$40</f>
        <v>6.5000000000000002E-2</v>
      </c>
      <c r="K1283" s="29">
        <f ca="1">IF(C1283&gt;=Calculator!$G$27,IF(DAY($C1283)=1,Calculator!$G$34/2,IF(DAY($C1283)=15,Calculator!$G$34/2,0)),0)</f>
        <v>0</v>
      </c>
      <c r="L1283" s="29">
        <f ca="1">IF(DAY($C1283)=28,IF(H1283=0,0,Calculator!$G$35),0)</f>
        <v>0</v>
      </c>
      <c r="M1283" s="29">
        <f ca="1">IF(I1283&gt;0,IF(DAY($C1283)=1,SUM(INDIRECT("I"&amp;(ROW(C1282)-DAY(C1282))):I1282),0),0)</f>
        <v>0</v>
      </c>
      <c r="N1283" s="29">
        <f ca="1">IF(C1283&lt;Calculator!$G$27,0,IF(C1283=Calculator!$G$27,Calculator!$G$39,IF(H1283-K1283&lt;=0,IF(D1283&gt;Calculator!$G$39,IF(H1283-K1283+E1283+L1283+M1283+Calculator!$G$39&gt;Calculator!$G$39,Calculator!$G$39-(H1283+E1283+L1283+M1283-K1283),Calculator!$G$39),D1283),0)))</f>
        <v>0</v>
      </c>
    </row>
    <row r="1284" spans="1:14" ht="15.75" thickBot="1">
      <c r="A1284" s="33" t="str">
        <f ca="1">IF(C1284=Calculator!$H$27,"F",IF(Daily!D1284+Daily!H1284=0,IF(D1283+H1283&gt;0,"L",""),""))</f>
        <v/>
      </c>
      <c r="B1284" s="34">
        <v>1283</v>
      </c>
      <c r="C1284" s="19">
        <f t="shared" ca="1" si="81"/>
        <v>47213</v>
      </c>
      <c r="D1284" s="29">
        <f t="shared" ref="D1284:D1347" ca="1" si="83">IF(((D1283-G1283)-N1283)&lt;0,0,((D1283-G1283)-N1283))</f>
        <v>172308.50965119145</v>
      </c>
      <c r="E1284" s="29">
        <f ca="1">IF(C1284&lt;Calculator!$D$26,0,IF(DAY($C1284)=1,IF(D1284-Calculator!$G$24&gt;0,Calculator!$G$24,D1284),0))</f>
        <v>0</v>
      </c>
      <c r="F1284" s="29">
        <f ca="1">IF(E1284&gt;0,D1284*Calculator!$G$22/12,0)</f>
        <v>0</v>
      </c>
      <c r="G1284" s="29">
        <f ca="1">IF(E1284&gt;0,(IFERROR(-PMT(Calculator!$G$22/12,Calculator!$G$23*12,Calculator!$G$20),0))-F1284,0)</f>
        <v>0</v>
      </c>
      <c r="H1284" s="29">
        <f t="shared" ref="H1284:H1347" ca="1" si="84">IF((H1283-K1283+SUM(L1283:N1283)+E1283)&lt;0,0,(H1283-K1283+SUM(L1283:N1283)+E1283))</f>
        <v>7021.8624894059712</v>
      </c>
      <c r="I1284" s="29">
        <f t="shared" ca="1" si="82"/>
        <v>1.2504686624969539</v>
      </c>
      <c r="J1284" s="30">
        <f>Calculator!$G$40</f>
        <v>6.5000000000000002E-2</v>
      </c>
      <c r="K1284" s="29">
        <f ca="1">IF(C1284&gt;=Calculator!$G$27,IF(DAY($C1284)=1,Calculator!$G$34/2,IF(DAY($C1284)=15,Calculator!$G$34/2,0)),0)</f>
        <v>0</v>
      </c>
      <c r="L1284" s="29">
        <f ca="1">IF(DAY($C1284)=28,IF(H1284=0,0,Calculator!$G$35),0)</f>
        <v>0</v>
      </c>
      <c r="M1284" s="29">
        <f ca="1">IF(I1284&gt;0,IF(DAY($C1284)=1,SUM(INDIRECT("I"&amp;(ROW(C1283)-DAY(C1283))):I1283),0),0)</f>
        <v>0</v>
      </c>
      <c r="N1284" s="29">
        <f ca="1">IF(C1284&lt;Calculator!$G$27,0,IF(C1284=Calculator!$G$27,Calculator!$G$39,IF(H1284-K1284&lt;=0,IF(D1284&gt;Calculator!$G$39,IF(H1284-K1284+E1284+L1284+M1284+Calculator!$G$39&gt;Calculator!$G$39,Calculator!$G$39-(H1284+E1284+L1284+M1284-K1284),Calculator!$G$39),D1284),0)))</f>
        <v>0</v>
      </c>
    </row>
    <row r="1285" spans="1:14" ht="15.75" thickBot="1">
      <c r="A1285" s="33" t="str">
        <f ca="1">IF(C1285=Calculator!$H$27,"F",IF(Daily!D1285+Daily!H1285=0,IF(D1284+H1284&gt;0,"L",""),""))</f>
        <v/>
      </c>
      <c r="B1285" s="34">
        <v>1284</v>
      </c>
      <c r="C1285" s="19">
        <f t="shared" ca="1" si="81"/>
        <v>47214</v>
      </c>
      <c r="D1285" s="29">
        <f t="shared" ca="1" si="83"/>
        <v>172308.50965119145</v>
      </c>
      <c r="E1285" s="29">
        <f ca="1">IF(C1285&lt;Calculator!$D$26,0,IF(DAY($C1285)=1,IF(D1285-Calculator!$G$24&gt;0,Calculator!$G$24,D1285),0))</f>
        <v>0</v>
      </c>
      <c r="F1285" s="29">
        <f ca="1">IF(E1285&gt;0,D1285*Calculator!$G$22/12,0)</f>
        <v>0</v>
      </c>
      <c r="G1285" s="29">
        <f ca="1">IF(E1285&gt;0,(IFERROR(-PMT(Calculator!$G$22/12,Calculator!$G$23*12,Calculator!$G$20),0))-F1285,0)</f>
        <v>0</v>
      </c>
      <c r="H1285" s="29">
        <f t="shared" ca="1" si="84"/>
        <v>7021.8624894059712</v>
      </c>
      <c r="I1285" s="29">
        <f t="shared" ca="1" si="82"/>
        <v>1.2504686624969539</v>
      </c>
      <c r="J1285" s="30">
        <f>Calculator!$G$40</f>
        <v>6.5000000000000002E-2</v>
      </c>
      <c r="K1285" s="29">
        <f ca="1">IF(C1285&gt;=Calculator!$G$27,IF(DAY($C1285)=1,Calculator!$G$34/2,IF(DAY($C1285)=15,Calculator!$G$34/2,0)),0)</f>
        <v>0</v>
      </c>
      <c r="L1285" s="29">
        <f ca="1">IF(DAY($C1285)=28,IF(H1285=0,0,Calculator!$G$35),0)</f>
        <v>0</v>
      </c>
      <c r="M1285" s="29">
        <f ca="1">IF(I1285&gt;0,IF(DAY($C1285)=1,SUM(INDIRECT("I"&amp;(ROW(C1284)-DAY(C1284))):I1284),0),0)</f>
        <v>0</v>
      </c>
      <c r="N1285" s="29">
        <f ca="1">IF(C1285&lt;Calculator!$G$27,0,IF(C1285=Calculator!$G$27,Calculator!$G$39,IF(H1285-K1285&lt;=0,IF(D1285&gt;Calculator!$G$39,IF(H1285-K1285+E1285+L1285+M1285+Calculator!$G$39&gt;Calculator!$G$39,Calculator!$G$39-(H1285+E1285+L1285+M1285-K1285),Calculator!$G$39),D1285),0)))</f>
        <v>0</v>
      </c>
    </row>
    <row r="1286" spans="1:14" ht="15.75" thickBot="1">
      <c r="A1286" s="33" t="str">
        <f ca="1">IF(C1286=Calculator!$H$27,"F",IF(Daily!D1286+Daily!H1286=0,IF(D1285+H1285&gt;0,"L",""),""))</f>
        <v/>
      </c>
      <c r="B1286" s="34">
        <v>1285</v>
      </c>
      <c r="C1286" s="19">
        <f t="shared" ca="1" si="81"/>
        <v>47215</v>
      </c>
      <c r="D1286" s="29">
        <f t="shared" ca="1" si="83"/>
        <v>172308.50965119145</v>
      </c>
      <c r="E1286" s="29">
        <f ca="1">IF(C1286&lt;Calculator!$D$26,0,IF(DAY($C1286)=1,IF(D1286-Calculator!$G$24&gt;0,Calculator!$G$24,D1286),0))</f>
        <v>0</v>
      </c>
      <c r="F1286" s="29">
        <f ca="1">IF(E1286&gt;0,D1286*Calculator!$G$22/12,0)</f>
        <v>0</v>
      </c>
      <c r="G1286" s="29">
        <f ca="1">IF(E1286&gt;0,(IFERROR(-PMT(Calculator!$G$22/12,Calculator!$G$23*12,Calculator!$G$20),0))-F1286,0)</f>
        <v>0</v>
      </c>
      <c r="H1286" s="29">
        <f t="shared" ca="1" si="84"/>
        <v>7021.8624894059712</v>
      </c>
      <c r="I1286" s="29">
        <f t="shared" ca="1" si="82"/>
        <v>1.2504686624969539</v>
      </c>
      <c r="J1286" s="30">
        <f>Calculator!$G$40</f>
        <v>6.5000000000000002E-2</v>
      </c>
      <c r="K1286" s="29">
        <f ca="1">IF(C1286&gt;=Calculator!$G$27,IF(DAY($C1286)=1,Calculator!$G$34/2,IF(DAY($C1286)=15,Calculator!$G$34/2,0)),0)</f>
        <v>0</v>
      </c>
      <c r="L1286" s="29">
        <f ca="1">IF(DAY($C1286)=28,IF(H1286=0,0,Calculator!$G$35),0)</f>
        <v>0</v>
      </c>
      <c r="M1286" s="29">
        <f ca="1">IF(I1286&gt;0,IF(DAY($C1286)=1,SUM(INDIRECT("I"&amp;(ROW(C1285)-DAY(C1285))):I1285),0),0)</f>
        <v>0</v>
      </c>
      <c r="N1286" s="29">
        <f ca="1">IF(C1286&lt;Calculator!$G$27,0,IF(C1286=Calculator!$G$27,Calculator!$G$39,IF(H1286-K1286&lt;=0,IF(D1286&gt;Calculator!$G$39,IF(H1286-K1286+E1286+L1286+M1286+Calculator!$G$39&gt;Calculator!$G$39,Calculator!$G$39-(H1286+E1286+L1286+M1286-K1286),Calculator!$G$39),D1286),0)))</f>
        <v>0</v>
      </c>
    </row>
    <row r="1287" spans="1:14" ht="15.75" thickBot="1">
      <c r="A1287" s="33" t="str">
        <f ca="1">IF(C1287=Calculator!$H$27,"F",IF(Daily!D1287+Daily!H1287=0,IF(D1286+H1286&gt;0,"L",""),""))</f>
        <v/>
      </c>
      <c r="B1287" s="34">
        <v>1286</v>
      </c>
      <c r="C1287" s="19">
        <f t="shared" ca="1" si="81"/>
        <v>47216</v>
      </c>
      <c r="D1287" s="29">
        <f t="shared" ca="1" si="83"/>
        <v>172308.50965119145</v>
      </c>
      <c r="E1287" s="29">
        <f ca="1">IF(C1287&lt;Calculator!$D$26,0,IF(DAY($C1287)=1,IF(D1287-Calculator!$G$24&gt;0,Calculator!$G$24,D1287),0))</f>
        <v>0</v>
      </c>
      <c r="F1287" s="29">
        <f ca="1">IF(E1287&gt;0,D1287*Calculator!$G$22/12,0)</f>
        <v>0</v>
      </c>
      <c r="G1287" s="29">
        <f ca="1">IF(E1287&gt;0,(IFERROR(-PMT(Calculator!$G$22/12,Calculator!$G$23*12,Calculator!$G$20),0))-F1287,0)</f>
        <v>0</v>
      </c>
      <c r="H1287" s="29">
        <f t="shared" ca="1" si="84"/>
        <v>7021.8624894059712</v>
      </c>
      <c r="I1287" s="29">
        <f t="shared" ca="1" si="82"/>
        <v>1.2504686624969539</v>
      </c>
      <c r="J1287" s="30">
        <f>Calculator!$G$40</f>
        <v>6.5000000000000002E-2</v>
      </c>
      <c r="K1287" s="29">
        <f ca="1">IF(C1287&gt;=Calculator!$G$27,IF(DAY($C1287)=1,Calculator!$G$34/2,IF(DAY($C1287)=15,Calculator!$G$34/2,0)),0)</f>
        <v>0</v>
      </c>
      <c r="L1287" s="29">
        <f ca="1">IF(DAY($C1287)=28,IF(H1287=0,0,Calculator!$G$35),0)</f>
        <v>0</v>
      </c>
      <c r="M1287" s="29">
        <f ca="1">IF(I1287&gt;0,IF(DAY($C1287)=1,SUM(INDIRECT("I"&amp;(ROW(C1286)-DAY(C1286))):I1286),0),0)</f>
        <v>0</v>
      </c>
      <c r="N1287" s="29">
        <f ca="1">IF(C1287&lt;Calculator!$G$27,0,IF(C1287=Calculator!$G$27,Calculator!$G$39,IF(H1287-K1287&lt;=0,IF(D1287&gt;Calculator!$G$39,IF(H1287-K1287+E1287+L1287+M1287+Calculator!$G$39&gt;Calculator!$G$39,Calculator!$G$39-(H1287+E1287+L1287+M1287-K1287),Calculator!$G$39),D1287),0)))</f>
        <v>0</v>
      </c>
    </row>
    <row r="1288" spans="1:14" ht="15.75" thickBot="1">
      <c r="A1288" s="33" t="str">
        <f ca="1">IF(C1288=Calculator!$H$27,"F",IF(Daily!D1288+Daily!H1288=0,IF(D1287+H1287&gt;0,"L",""),""))</f>
        <v/>
      </c>
      <c r="B1288" s="34">
        <v>1287</v>
      </c>
      <c r="C1288" s="19">
        <f t="shared" ca="1" si="81"/>
        <v>47217</v>
      </c>
      <c r="D1288" s="29">
        <f t="shared" ca="1" si="83"/>
        <v>172308.50965119145</v>
      </c>
      <c r="E1288" s="29">
        <f ca="1">IF(C1288&lt;Calculator!$D$26,0,IF(DAY($C1288)=1,IF(D1288-Calculator!$G$24&gt;0,Calculator!$G$24,D1288),0))</f>
        <v>0</v>
      </c>
      <c r="F1288" s="29">
        <f ca="1">IF(E1288&gt;0,D1288*Calculator!$G$22/12,0)</f>
        <v>0</v>
      </c>
      <c r="G1288" s="29">
        <f ca="1">IF(E1288&gt;0,(IFERROR(-PMT(Calculator!$G$22/12,Calculator!$G$23*12,Calculator!$G$20),0))-F1288,0)</f>
        <v>0</v>
      </c>
      <c r="H1288" s="29">
        <f t="shared" ca="1" si="84"/>
        <v>7021.8624894059712</v>
      </c>
      <c r="I1288" s="29">
        <f t="shared" ca="1" si="82"/>
        <v>1.2504686624969539</v>
      </c>
      <c r="J1288" s="30">
        <f>Calculator!$G$40</f>
        <v>6.5000000000000002E-2</v>
      </c>
      <c r="K1288" s="29">
        <f ca="1">IF(C1288&gt;=Calculator!$G$27,IF(DAY($C1288)=1,Calculator!$G$34/2,IF(DAY($C1288)=15,Calculator!$G$34/2,0)),0)</f>
        <v>0</v>
      </c>
      <c r="L1288" s="29">
        <f ca="1">IF(DAY($C1288)=28,IF(H1288=0,0,Calculator!$G$35),0)</f>
        <v>0</v>
      </c>
      <c r="M1288" s="29">
        <f ca="1">IF(I1288&gt;0,IF(DAY($C1288)=1,SUM(INDIRECT("I"&amp;(ROW(C1287)-DAY(C1287))):I1287),0),0)</f>
        <v>0</v>
      </c>
      <c r="N1288" s="29">
        <f ca="1">IF(C1288&lt;Calculator!$G$27,0,IF(C1288=Calculator!$G$27,Calculator!$G$39,IF(H1288-K1288&lt;=0,IF(D1288&gt;Calculator!$G$39,IF(H1288-K1288+E1288+L1288+M1288+Calculator!$G$39&gt;Calculator!$G$39,Calculator!$G$39-(H1288+E1288+L1288+M1288-K1288),Calculator!$G$39),D1288),0)))</f>
        <v>0</v>
      </c>
    </row>
    <row r="1289" spans="1:14" ht="15.75" thickBot="1">
      <c r="A1289" s="33" t="str">
        <f ca="1">IF(C1289=Calculator!$H$27,"F",IF(Daily!D1289+Daily!H1289=0,IF(D1288+H1288&gt;0,"L",""),""))</f>
        <v/>
      </c>
      <c r="B1289" s="34">
        <v>1288</v>
      </c>
      <c r="C1289" s="19">
        <f t="shared" ca="1" si="81"/>
        <v>47218</v>
      </c>
      <c r="D1289" s="29">
        <f t="shared" ca="1" si="83"/>
        <v>172308.50965119145</v>
      </c>
      <c r="E1289" s="29">
        <f ca="1">IF(C1289&lt;Calculator!$D$26,0,IF(DAY($C1289)=1,IF(D1289-Calculator!$G$24&gt;0,Calculator!$G$24,D1289),0))</f>
        <v>0</v>
      </c>
      <c r="F1289" s="29">
        <f ca="1">IF(E1289&gt;0,D1289*Calculator!$G$22/12,0)</f>
        <v>0</v>
      </c>
      <c r="G1289" s="29">
        <f ca="1">IF(E1289&gt;0,(IFERROR(-PMT(Calculator!$G$22/12,Calculator!$G$23*12,Calculator!$G$20),0))-F1289,0)</f>
        <v>0</v>
      </c>
      <c r="H1289" s="29">
        <f t="shared" ca="1" si="84"/>
        <v>7021.8624894059712</v>
      </c>
      <c r="I1289" s="29">
        <f t="shared" ca="1" si="82"/>
        <v>1.2504686624969539</v>
      </c>
      <c r="J1289" s="30">
        <f>Calculator!$G$40</f>
        <v>6.5000000000000002E-2</v>
      </c>
      <c r="K1289" s="29">
        <f ca="1">IF(C1289&gt;=Calculator!$G$27,IF(DAY($C1289)=1,Calculator!$G$34/2,IF(DAY($C1289)=15,Calculator!$G$34/2,0)),0)</f>
        <v>0</v>
      </c>
      <c r="L1289" s="29">
        <f ca="1">IF(DAY($C1289)=28,IF(H1289=0,0,Calculator!$G$35),0)</f>
        <v>0</v>
      </c>
      <c r="M1289" s="29">
        <f ca="1">IF(I1289&gt;0,IF(DAY($C1289)=1,SUM(INDIRECT("I"&amp;(ROW(C1288)-DAY(C1288))):I1288),0),0)</f>
        <v>0</v>
      </c>
      <c r="N1289" s="29">
        <f ca="1">IF(C1289&lt;Calculator!$G$27,0,IF(C1289=Calculator!$G$27,Calculator!$G$39,IF(H1289-K1289&lt;=0,IF(D1289&gt;Calculator!$G$39,IF(H1289-K1289+E1289+L1289+M1289+Calculator!$G$39&gt;Calculator!$G$39,Calculator!$G$39-(H1289+E1289+L1289+M1289-K1289),Calculator!$G$39),D1289),0)))</f>
        <v>0</v>
      </c>
    </row>
    <row r="1290" spans="1:14" ht="15.75" thickBot="1">
      <c r="A1290" s="33" t="str">
        <f ca="1">IF(C1290=Calculator!$H$27,"F",IF(Daily!D1290+Daily!H1290=0,IF(D1289+H1289&gt;0,"L",""),""))</f>
        <v/>
      </c>
      <c r="B1290" s="34">
        <v>1289</v>
      </c>
      <c r="C1290" s="19">
        <f t="shared" ca="1" si="81"/>
        <v>47219</v>
      </c>
      <c r="D1290" s="29">
        <f t="shared" ca="1" si="83"/>
        <v>172308.50965119145</v>
      </c>
      <c r="E1290" s="29">
        <f ca="1">IF(C1290&lt;Calculator!$D$26,0,IF(DAY($C1290)=1,IF(D1290-Calculator!$G$24&gt;0,Calculator!$G$24,D1290),0))</f>
        <v>0</v>
      </c>
      <c r="F1290" s="29">
        <f ca="1">IF(E1290&gt;0,D1290*Calculator!$G$22/12,0)</f>
        <v>0</v>
      </c>
      <c r="G1290" s="29">
        <f ca="1">IF(E1290&gt;0,(IFERROR(-PMT(Calculator!$G$22/12,Calculator!$G$23*12,Calculator!$G$20),0))-F1290,0)</f>
        <v>0</v>
      </c>
      <c r="H1290" s="29">
        <f t="shared" ca="1" si="84"/>
        <v>7021.8624894059712</v>
      </c>
      <c r="I1290" s="29">
        <f t="shared" ca="1" si="82"/>
        <v>1.2504686624969539</v>
      </c>
      <c r="J1290" s="30">
        <f>Calculator!$G$40</f>
        <v>6.5000000000000002E-2</v>
      </c>
      <c r="K1290" s="29">
        <f ca="1">IF(C1290&gt;=Calculator!$G$27,IF(DAY($C1290)=1,Calculator!$G$34/2,IF(DAY($C1290)=15,Calculator!$G$34/2,0)),0)</f>
        <v>0</v>
      </c>
      <c r="L1290" s="29">
        <f ca="1">IF(DAY($C1290)=28,IF(H1290=0,0,Calculator!$G$35),0)</f>
        <v>0</v>
      </c>
      <c r="M1290" s="29">
        <f ca="1">IF(I1290&gt;0,IF(DAY($C1290)=1,SUM(INDIRECT("I"&amp;(ROW(C1289)-DAY(C1289))):I1289),0),0)</f>
        <v>0</v>
      </c>
      <c r="N1290" s="29">
        <f ca="1">IF(C1290&lt;Calculator!$G$27,0,IF(C1290=Calculator!$G$27,Calculator!$G$39,IF(H1290-K1290&lt;=0,IF(D1290&gt;Calculator!$G$39,IF(H1290-K1290+E1290+L1290+M1290+Calculator!$G$39&gt;Calculator!$G$39,Calculator!$G$39-(H1290+E1290+L1290+M1290-K1290),Calculator!$G$39),D1290),0)))</f>
        <v>0</v>
      </c>
    </row>
    <row r="1291" spans="1:14" ht="15.75" thickBot="1">
      <c r="A1291" s="33" t="str">
        <f ca="1">IF(C1291=Calculator!$H$27,"F",IF(Daily!D1291+Daily!H1291=0,IF(D1290+H1290&gt;0,"L",""),""))</f>
        <v/>
      </c>
      <c r="B1291" s="34">
        <v>1290</v>
      </c>
      <c r="C1291" s="19">
        <f t="shared" ca="1" si="81"/>
        <v>47220</v>
      </c>
      <c r="D1291" s="29">
        <f t="shared" ca="1" si="83"/>
        <v>172308.50965119145</v>
      </c>
      <c r="E1291" s="29">
        <f ca="1">IF(C1291&lt;Calculator!$D$26,0,IF(DAY($C1291)=1,IF(D1291-Calculator!$G$24&gt;0,Calculator!$G$24,D1291),0))</f>
        <v>0</v>
      </c>
      <c r="F1291" s="29">
        <f ca="1">IF(E1291&gt;0,D1291*Calculator!$G$22/12,0)</f>
        <v>0</v>
      </c>
      <c r="G1291" s="29">
        <f ca="1">IF(E1291&gt;0,(IFERROR(-PMT(Calculator!$G$22/12,Calculator!$G$23*12,Calculator!$G$20),0))-F1291,0)</f>
        <v>0</v>
      </c>
      <c r="H1291" s="29">
        <f t="shared" ca="1" si="84"/>
        <v>7021.8624894059712</v>
      </c>
      <c r="I1291" s="29">
        <f t="shared" ca="1" si="82"/>
        <v>1.2504686624969539</v>
      </c>
      <c r="J1291" s="30">
        <f>Calculator!$G$40</f>
        <v>6.5000000000000002E-2</v>
      </c>
      <c r="K1291" s="29">
        <f ca="1">IF(C1291&gt;=Calculator!$G$27,IF(DAY($C1291)=1,Calculator!$G$34/2,IF(DAY($C1291)=15,Calculator!$G$34/2,0)),0)</f>
        <v>0</v>
      </c>
      <c r="L1291" s="29">
        <f ca="1">IF(DAY($C1291)=28,IF(H1291=0,0,Calculator!$G$35),0)</f>
        <v>0</v>
      </c>
      <c r="M1291" s="29">
        <f ca="1">IF(I1291&gt;0,IF(DAY($C1291)=1,SUM(INDIRECT("I"&amp;(ROW(C1290)-DAY(C1290))):I1290),0),0)</f>
        <v>0</v>
      </c>
      <c r="N1291" s="29">
        <f ca="1">IF(C1291&lt;Calculator!$G$27,0,IF(C1291=Calculator!$G$27,Calculator!$G$39,IF(H1291-K1291&lt;=0,IF(D1291&gt;Calculator!$G$39,IF(H1291-K1291+E1291+L1291+M1291+Calculator!$G$39&gt;Calculator!$G$39,Calculator!$G$39-(H1291+E1291+L1291+M1291-K1291),Calculator!$G$39),D1291),0)))</f>
        <v>0</v>
      </c>
    </row>
    <row r="1292" spans="1:14" ht="15.75" thickBot="1">
      <c r="A1292" s="33" t="str">
        <f ca="1">IF(C1292=Calculator!$H$27,"F",IF(Daily!D1292+Daily!H1292=0,IF(D1291+H1291&gt;0,"L",""),""))</f>
        <v/>
      </c>
      <c r="B1292" s="34">
        <v>1291</v>
      </c>
      <c r="C1292" s="19">
        <f t="shared" ca="1" si="81"/>
        <v>47221</v>
      </c>
      <c r="D1292" s="29">
        <f t="shared" ca="1" si="83"/>
        <v>172308.50965119145</v>
      </c>
      <c r="E1292" s="29">
        <f ca="1">IF(C1292&lt;Calculator!$D$26,0,IF(DAY($C1292)=1,IF(D1292-Calculator!$G$24&gt;0,Calculator!$G$24,D1292),0))</f>
        <v>0</v>
      </c>
      <c r="F1292" s="29">
        <f ca="1">IF(E1292&gt;0,D1292*Calculator!$G$22/12,0)</f>
        <v>0</v>
      </c>
      <c r="G1292" s="29">
        <f ca="1">IF(E1292&gt;0,(IFERROR(-PMT(Calculator!$G$22/12,Calculator!$G$23*12,Calculator!$G$20),0))-F1292,0)</f>
        <v>0</v>
      </c>
      <c r="H1292" s="29">
        <f t="shared" ca="1" si="84"/>
        <v>7021.8624894059712</v>
      </c>
      <c r="I1292" s="29">
        <f t="shared" ca="1" si="82"/>
        <v>1.2504686624969539</v>
      </c>
      <c r="J1292" s="30">
        <f>Calculator!$G$40</f>
        <v>6.5000000000000002E-2</v>
      </c>
      <c r="K1292" s="29">
        <f ca="1">IF(C1292&gt;=Calculator!$G$27,IF(DAY($C1292)=1,Calculator!$G$34/2,IF(DAY($C1292)=15,Calculator!$G$34/2,0)),0)</f>
        <v>0</v>
      </c>
      <c r="L1292" s="29">
        <f ca="1">IF(DAY($C1292)=28,IF(H1292=0,0,Calculator!$G$35),0)</f>
        <v>0</v>
      </c>
      <c r="M1292" s="29">
        <f ca="1">IF(I1292&gt;0,IF(DAY($C1292)=1,SUM(INDIRECT("I"&amp;(ROW(C1291)-DAY(C1291))):I1291),0),0)</f>
        <v>0</v>
      </c>
      <c r="N1292" s="29">
        <f ca="1">IF(C1292&lt;Calculator!$G$27,0,IF(C1292=Calculator!$G$27,Calculator!$G$39,IF(H1292-K1292&lt;=0,IF(D1292&gt;Calculator!$G$39,IF(H1292-K1292+E1292+L1292+M1292+Calculator!$G$39&gt;Calculator!$G$39,Calculator!$G$39-(H1292+E1292+L1292+M1292-K1292),Calculator!$G$39),D1292),0)))</f>
        <v>0</v>
      </c>
    </row>
    <row r="1293" spans="1:14" ht="15.75" thickBot="1">
      <c r="A1293" s="33" t="str">
        <f ca="1">IF(C1293=Calculator!$H$27,"F",IF(Daily!D1293+Daily!H1293=0,IF(D1292+H1292&gt;0,"L",""),""))</f>
        <v/>
      </c>
      <c r="B1293" s="34">
        <v>1292</v>
      </c>
      <c r="C1293" s="19">
        <f t="shared" ca="1" si="81"/>
        <v>47222</v>
      </c>
      <c r="D1293" s="29">
        <f t="shared" ca="1" si="83"/>
        <v>172308.50965119145</v>
      </c>
      <c r="E1293" s="29">
        <f ca="1">IF(C1293&lt;Calculator!$D$26,0,IF(DAY($C1293)=1,IF(D1293-Calculator!$G$24&gt;0,Calculator!$G$24,D1293),0))</f>
        <v>0</v>
      </c>
      <c r="F1293" s="29">
        <f ca="1">IF(E1293&gt;0,D1293*Calculator!$G$22/12,0)</f>
        <v>0</v>
      </c>
      <c r="G1293" s="29">
        <f ca="1">IF(E1293&gt;0,(IFERROR(-PMT(Calculator!$G$22/12,Calculator!$G$23*12,Calculator!$G$20),0))-F1293,0)</f>
        <v>0</v>
      </c>
      <c r="H1293" s="29">
        <f t="shared" ca="1" si="84"/>
        <v>7021.8624894059712</v>
      </c>
      <c r="I1293" s="29">
        <f t="shared" ca="1" si="82"/>
        <v>1.2504686624969539</v>
      </c>
      <c r="J1293" s="30">
        <f>Calculator!$G$40</f>
        <v>6.5000000000000002E-2</v>
      </c>
      <c r="K1293" s="29">
        <f ca="1">IF(C1293&gt;=Calculator!$G$27,IF(DAY($C1293)=1,Calculator!$G$34/2,IF(DAY($C1293)=15,Calculator!$G$34/2,0)),0)</f>
        <v>0</v>
      </c>
      <c r="L1293" s="29">
        <f ca="1">IF(DAY($C1293)=28,IF(H1293=0,0,Calculator!$G$35),0)</f>
        <v>0</v>
      </c>
      <c r="M1293" s="29">
        <f ca="1">IF(I1293&gt;0,IF(DAY($C1293)=1,SUM(INDIRECT("I"&amp;(ROW(C1292)-DAY(C1292))):I1292),0),0)</f>
        <v>0</v>
      </c>
      <c r="N1293" s="29">
        <f ca="1">IF(C1293&lt;Calculator!$G$27,0,IF(C1293=Calculator!$G$27,Calculator!$G$39,IF(H1293-K1293&lt;=0,IF(D1293&gt;Calculator!$G$39,IF(H1293-K1293+E1293+L1293+M1293+Calculator!$G$39&gt;Calculator!$G$39,Calculator!$G$39-(H1293+E1293+L1293+M1293-K1293),Calculator!$G$39),D1293),0)))</f>
        <v>0</v>
      </c>
    </row>
    <row r="1294" spans="1:14" ht="15.75" thickBot="1">
      <c r="A1294" s="33" t="str">
        <f ca="1">IF(C1294=Calculator!$H$27,"F",IF(Daily!D1294+Daily!H1294=0,IF(D1293+H1293&gt;0,"L",""),""))</f>
        <v/>
      </c>
      <c r="B1294" s="34">
        <v>1293</v>
      </c>
      <c r="C1294" s="19">
        <f t="shared" ca="1" si="81"/>
        <v>47223</v>
      </c>
      <c r="D1294" s="29">
        <f t="shared" ca="1" si="83"/>
        <v>172308.50965119145</v>
      </c>
      <c r="E1294" s="29">
        <f ca="1">IF(C1294&lt;Calculator!$D$26,0,IF(DAY($C1294)=1,IF(D1294-Calculator!$G$24&gt;0,Calculator!$G$24,D1294),0))</f>
        <v>0</v>
      </c>
      <c r="F1294" s="29">
        <f ca="1">IF(E1294&gt;0,D1294*Calculator!$G$22/12,0)</f>
        <v>0</v>
      </c>
      <c r="G1294" s="29">
        <f ca="1">IF(E1294&gt;0,(IFERROR(-PMT(Calculator!$G$22/12,Calculator!$G$23*12,Calculator!$G$20),0))-F1294,0)</f>
        <v>0</v>
      </c>
      <c r="H1294" s="29">
        <f t="shared" ca="1" si="84"/>
        <v>7021.8624894059712</v>
      </c>
      <c r="I1294" s="29">
        <f t="shared" ca="1" si="82"/>
        <v>1.2504686624969539</v>
      </c>
      <c r="J1294" s="30">
        <f>Calculator!$G$40</f>
        <v>6.5000000000000002E-2</v>
      </c>
      <c r="K1294" s="29">
        <f ca="1">IF(C1294&gt;=Calculator!$G$27,IF(DAY($C1294)=1,Calculator!$G$34/2,IF(DAY($C1294)=15,Calculator!$G$34/2,0)),0)</f>
        <v>4500</v>
      </c>
      <c r="L1294" s="29">
        <f ca="1">IF(DAY($C1294)=28,IF(H1294=0,0,Calculator!$G$35),0)</f>
        <v>0</v>
      </c>
      <c r="M1294" s="29">
        <f ca="1">IF(I1294&gt;0,IF(DAY($C1294)=1,SUM(INDIRECT("I"&amp;(ROW(C1293)-DAY(C1293))):I1293),0),0)</f>
        <v>0</v>
      </c>
      <c r="N1294" s="29">
        <f ca="1">IF(C1294&lt;Calculator!$G$27,0,IF(C1294=Calculator!$G$27,Calculator!$G$39,IF(H1294-K1294&lt;=0,IF(D1294&gt;Calculator!$G$39,IF(H1294-K1294+E1294+L1294+M1294+Calculator!$G$39&gt;Calculator!$G$39,Calculator!$G$39-(H1294+E1294+L1294+M1294-K1294),Calculator!$G$39),D1294),0)))</f>
        <v>0</v>
      </c>
    </row>
    <row r="1295" spans="1:14" ht="15.75" thickBot="1">
      <c r="A1295" s="33" t="str">
        <f ca="1">IF(C1295=Calculator!$H$27,"F",IF(Daily!D1295+Daily!H1295=0,IF(D1294+H1294&gt;0,"L",""),""))</f>
        <v/>
      </c>
      <c r="B1295" s="34">
        <v>1294</v>
      </c>
      <c r="C1295" s="19">
        <f t="shared" ca="1" si="81"/>
        <v>47224</v>
      </c>
      <c r="D1295" s="29">
        <f t="shared" ca="1" si="83"/>
        <v>172308.50965119145</v>
      </c>
      <c r="E1295" s="29">
        <f ca="1">IF(C1295&lt;Calculator!$D$26,0,IF(DAY($C1295)=1,IF(D1295-Calculator!$G$24&gt;0,Calculator!$G$24,D1295),0))</f>
        <v>0</v>
      </c>
      <c r="F1295" s="29">
        <f ca="1">IF(E1295&gt;0,D1295*Calculator!$G$22/12,0)</f>
        <v>0</v>
      </c>
      <c r="G1295" s="29">
        <f ca="1">IF(E1295&gt;0,(IFERROR(-PMT(Calculator!$G$22/12,Calculator!$G$23*12,Calculator!$G$20),0))-F1295,0)</f>
        <v>0</v>
      </c>
      <c r="H1295" s="29">
        <f t="shared" ca="1" si="84"/>
        <v>2521.8624894059712</v>
      </c>
      <c r="I1295" s="29">
        <f t="shared" ca="1" si="82"/>
        <v>0.44909879948325521</v>
      </c>
      <c r="J1295" s="30">
        <f>Calculator!$G$40</f>
        <v>6.5000000000000002E-2</v>
      </c>
      <c r="K1295" s="29">
        <f ca="1">IF(C1295&gt;=Calculator!$G$27,IF(DAY($C1295)=1,Calculator!$G$34/2,IF(DAY($C1295)=15,Calculator!$G$34/2,0)),0)</f>
        <v>0</v>
      </c>
      <c r="L1295" s="29">
        <f ca="1">IF(DAY($C1295)=28,IF(H1295=0,0,Calculator!$G$35),0)</f>
        <v>0</v>
      </c>
      <c r="M1295" s="29">
        <f ca="1">IF(I1295&gt;0,IF(DAY($C1295)=1,SUM(INDIRECT("I"&amp;(ROW(C1294)-DAY(C1294))):I1294),0),0)</f>
        <v>0</v>
      </c>
      <c r="N1295" s="29">
        <f ca="1">IF(C1295&lt;Calculator!$G$27,0,IF(C1295=Calculator!$G$27,Calculator!$G$39,IF(H1295-K1295&lt;=0,IF(D1295&gt;Calculator!$G$39,IF(H1295-K1295+E1295+L1295+M1295+Calculator!$G$39&gt;Calculator!$G$39,Calculator!$G$39-(H1295+E1295+L1295+M1295-K1295),Calculator!$G$39),D1295),0)))</f>
        <v>0</v>
      </c>
    </row>
    <row r="1296" spans="1:14" ht="15.75" thickBot="1">
      <c r="A1296" s="33" t="str">
        <f ca="1">IF(C1296=Calculator!$H$27,"F",IF(Daily!D1296+Daily!H1296=0,IF(D1295+H1295&gt;0,"L",""),""))</f>
        <v/>
      </c>
      <c r="B1296" s="34">
        <v>1295</v>
      </c>
      <c r="C1296" s="19">
        <f t="shared" ca="1" si="81"/>
        <v>47225</v>
      </c>
      <c r="D1296" s="29">
        <f t="shared" ca="1" si="83"/>
        <v>172308.50965119145</v>
      </c>
      <c r="E1296" s="29">
        <f ca="1">IF(C1296&lt;Calculator!$D$26,0,IF(DAY($C1296)=1,IF(D1296-Calculator!$G$24&gt;0,Calculator!$G$24,D1296),0))</f>
        <v>0</v>
      </c>
      <c r="F1296" s="29">
        <f ca="1">IF(E1296&gt;0,D1296*Calculator!$G$22/12,0)</f>
        <v>0</v>
      </c>
      <c r="G1296" s="29">
        <f ca="1">IF(E1296&gt;0,(IFERROR(-PMT(Calculator!$G$22/12,Calculator!$G$23*12,Calculator!$G$20),0))-F1296,0)</f>
        <v>0</v>
      </c>
      <c r="H1296" s="29">
        <f t="shared" ca="1" si="84"/>
        <v>2521.8624894059712</v>
      </c>
      <c r="I1296" s="29">
        <f t="shared" ca="1" si="82"/>
        <v>0.44909879948325521</v>
      </c>
      <c r="J1296" s="30">
        <f>Calculator!$G$40</f>
        <v>6.5000000000000002E-2</v>
      </c>
      <c r="K1296" s="29">
        <f ca="1">IF(C1296&gt;=Calculator!$G$27,IF(DAY($C1296)=1,Calculator!$G$34/2,IF(DAY($C1296)=15,Calculator!$G$34/2,0)),0)</f>
        <v>0</v>
      </c>
      <c r="L1296" s="29">
        <f ca="1">IF(DAY($C1296)=28,IF(H1296=0,0,Calculator!$G$35),0)</f>
        <v>0</v>
      </c>
      <c r="M1296" s="29">
        <f ca="1">IF(I1296&gt;0,IF(DAY($C1296)=1,SUM(INDIRECT("I"&amp;(ROW(C1295)-DAY(C1295))):I1295),0),0)</f>
        <v>0</v>
      </c>
      <c r="N1296" s="29">
        <f ca="1">IF(C1296&lt;Calculator!$G$27,0,IF(C1296=Calculator!$G$27,Calculator!$G$39,IF(H1296-K1296&lt;=0,IF(D1296&gt;Calculator!$G$39,IF(H1296-K1296+E1296+L1296+M1296+Calculator!$G$39&gt;Calculator!$G$39,Calculator!$G$39-(H1296+E1296+L1296+M1296-K1296),Calculator!$G$39),D1296),0)))</f>
        <v>0</v>
      </c>
    </row>
    <row r="1297" spans="1:14" ht="15.75" thickBot="1">
      <c r="A1297" s="33" t="str">
        <f ca="1">IF(C1297=Calculator!$H$27,"F",IF(Daily!D1297+Daily!H1297=0,IF(D1296+H1296&gt;0,"L",""),""))</f>
        <v/>
      </c>
      <c r="B1297" s="34">
        <v>1296</v>
      </c>
      <c r="C1297" s="19">
        <f t="shared" ca="1" si="81"/>
        <v>47226</v>
      </c>
      <c r="D1297" s="29">
        <f t="shared" ca="1" si="83"/>
        <v>172308.50965119145</v>
      </c>
      <c r="E1297" s="29">
        <f ca="1">IF(C1297&lt;Calculator!$D$26,0,IF(DAY($C1297)=1,IF(D1297-Calculator!$G$24&gt;0,Calculator!$G$24,D1297),0))</f>
        <v>0</v>
      </c>
      <c r="F1297" s="29">
        <f ca="1">IF(E1297&gt;0,D1297*Calculator!$G$22/12,0)</f>
        <v>0</v>
      </c>
      <c r="G1297" s="29">
        <f ca="1">IF(E1297&gt;0,(IFERROR(-PMT(Calculator!$G$22/12,Calculator!$G$23*12,Calculator!$G$20),0))-F1297,0)</f>
        <v>0</v>
      </c>
      <c r="H1297" s="29">
        <f t="shared" ca="1" si="84"/>
        <v>2521.8624894059712</v>
      </c>
      <c r="I1297" s="29">
        <f t="shared" ca="1" si="82"/>
        <v>0.44909879948325521</v>
      </c>
      <c r="J1297" s="30">
        <f>Calculator!$G$40</f>
        <v>6.5000000000000002E-2</v>
      </c>
      <c r="K1297" s="29">
        <f ca="1">IF(C1297&gt;=Calculator!$G$27,IF(DAY($C1297)=1,Calculator!$G$34/2,IF(DAY($C1297)=15,Calculator!$G$34/2,0)),0)</f>
        <v>0</v>
      </c>
      <c r="L1297" s="29">
        <f ca="1">IF(DAY($C1297)=28,IF(H1297=0,0,Calculator!$G$35),0)</f>
        <v>0</v>
      </c>
      <c r="M1297" s="29">
        <f ca="1">IF(I1297&gt;0,IF(DAY($C1297)=1,SUM(INDIRECT("I"&amp;(ROW(C1296)-DAY(C1296))):I1296),0),0)</f>
        <v>0</v>
      </c>
      <c r="N1297" s="29">
        <f ca="1">IF(C1297&lt;Calculator!$G$27,0,IF(C1297=Calculator!$G$27,Calculator!$G$39,IF(H1297-K1297&lt;=0,IF(D1297&gt;Calculator!$G$39,IF(H1297-K1297+E1297+L1297+M1297+Calculator!$G$39&gt;Calculator!$G$39,Calculator!$G$39-(H1297+E1297+L1297+M1297-K1297),Calculator!$G$39),D1297),0)))</f>
        <v>0</v>
      </c>
    </row>
    <row r="1298" spans="1:14" ht="15.75" thickBot="1">
      <c r="A1298" s="33" t="str">
        <f ca="1">IF(C1298=Calculator!$H$27,"F",IF(Daily!D1298+Daily!H1298=0,IF(D1297+H1297&gt;0,"L",""),""))</f>
        <v/>
      </c>
      <c r="B1298" s="34">
        <v>1297</v>
      </c>
      <c r="C1298" s="19">
        <f t="shared" ca="1" si="81"/>
        <v>47227</v>
      </c>
      <c r="D1298" s="29">
        <f t="shared" ca="1" si="83"/>
        <v>172308.50965119145</v>
      </c>
      <c r="E1298" s="29">
        <f ca="1">IF(C1298&lt;Calculator!$D$26,0,IF(DAY($C1298)=1,IF(D1298-Calculator!$G$24&gt;0,Calculator!$G$24,D1298),0))</f>
        <v>0</v>
      </c>
      <c r="F1298" s="29">
        <f ca="1">IF(E1298&gt;0,D1298*Calculator!$G$22/12,0)</f>
        <v>0</v>
      </c>
      <c r="G1298" s="29">
        <f ca="1">IF(E1298&gt;0,(IFERROR(-PMT(Calculator!$G$22/12,Calculator!$G$23*12,Calculator!$G$20),0))-F1298,0)</f>
        <v>0</v>
      </c>
      <c r="H1298" s="29">
        <f t="shared" ca="1" si="84"/>
        <v>2521.8624894059712</v>
      </c>
      <c r="I1298" s="29">
        <f t="shared" ca="1" si="82"/>
        <v>0.44909879948325521</v>
      </c>
      <c r="J1298" s="30">
        <f>Calculator!$G$40</f>
        <v>6.5000000000000002E-2</v>
      </c>
      <c r="K1298" s="29">
        <f ca="1">IF(C1298&gt;=Calculator!$G$27,IF(DAY($C1298)=1,Calculator!$G$34/2,IF(DAY($C1298)=15,Calculator!$G$34/2,0)),0)</f>
        <v>0</v>
      </c>
      <c r="L1298" s="29">
        <f ca="1">IF(DAY($C1298)=28,IF(H1298=0,0,Calculator!$G$35),0)</f>
        <v>0</v>
      </c>
      <c r="M1298" s="29">
        <f ca="1">IF(I1298&gt;0,IF(DAY($C1298)=1,SUM(INDIRECT("I"&amp;(ROW(C1297)-DAY(C1297))):I1297),0),0)</f>
        <v>0</v>
      </c>
      <c r="N1298" s="29">
        <f ca="1">IF(C1298&lt;Calculator!$G$27,0,IF(C1298=Calculator!$G$27,Calculator!$G$39,IF(H1298-K1298&lt;=0,IF(D1298&gt;Calculator!$G$39,IF(H1298-K1298+E1298+L1298+M1298+Calculator!$G$39&gt;Calculator!$G$39,Calculator!$G$39-(H1298+E1298+L1298+M1298-K1298),Calculator!$G$39),D1298),0)))</f>
        <v>0</v>
      </c>
    </row>
    <row r="1299" spans="1:14" ht="15.75" thickBot="1">
      <c r="A1299" s="33" t="str">
        <f ca="1">IF(C1299=Calculator!$H$27,"F",IF(Daily!D1299+Daily!H1299=0,IF(D1298+H1298&gt;0,"L",""),""))</f>
        <v/>
      </c>
      <c r="B1299" s="34">
        <v>1298</v>
      </c>
      <c r="C1299" s="19">
        <f t="shared" ca="1" si="81"/>
        <v>47228</v>
      </c>
      <c r="D1299" s="29">
        <f t="shared" ca="1" si="83"/>
        <v>172308.50965119145</v>
      </c>
      <c r="E1299" s="29">
        <f ca="1">IF(C1299&lt;Calculator!$D$26,0,IF(DAY($C1299)=1,IF(D1299-Calculator!$G$24&gt;0,Calculator!$G$24,D1299),0))</f>
        <v>0</v>
      </c>
      <c r="F1299" s="29">
        <f ca="1">IF(E1299&gt;0,D1299*Calculator!$G$22/12,0)</f>
        <v>0</v>
      </c>
      <c r="G1299" s="29">
        <f ca="1">IF(E1299&gt;0,(IFERROR(-PMT(Calculator!$G$22/12,Calculator!$G$23*12,Calculator!$G$20),0))-F1299,0)</f>
        <v>0</v>
      </c>
      <c r="H1299" s="29">
        <f t="shared" ca="1" si="84"/>
        <v>2521.8624894059712</v>
      </c>
      <c r="I1299" s="29">
        <f t="shared" ca="1" si="82"/>
        <v>0.44909879948325521</v>
      </c>
      <c r="J1299" s="30">
        <f>Calculator!$G$40</f>
        <v>6.5000000000000002E-2</v>
      </c>
      <c r="K1299" s="29">
        <f ca="1">IF(C1299&gt;=Calculator!$G$27,IF(DAY($C1299)=1,Calculator!$G$34/2,IF(DAY($C1299)=15,Calculator!$G$34/2,0)),0)</f>
        <v>0</v>
      </c>
      <c r="L1299" s="29">
        <f ca="1">IF(DAY($C1299)=28,IF(H1299=0,0,Calculator!$G$35),0)</f>
        <v>0</v>
      </c>
      <c r="M1299" s="29">
        <f ca="1">IF(I1299&gt;0,IF(DAY($C1299)=1,SUM(INDIRECT("I"&amp;(ROW(C1298)-DAY(C1298))):I1298),0),0)</f>
        <v>0</v>
      </c>
      <c r="N1299" s="29">
        <f ca="1">IF(C1299&lt;Calculator!$G$27,0,IF(C1299=Calculator!$G$27,Calculator!$G$39,IF(H1299-K1299&lt;=0,IF(D1299&gt;Calculator!$G$39,IF(H1299-K1299+E1299+L1299+M1299+Calculator!$G$39&gt;Calculator!$G$39,Calculator!$G$39-(H1299+E1299+L1299+M1299-K1299),Calculator!$G$39),D1299),0)))</f>
        <v>0</v>
      </c>
    </row>
    <row r="1300" spans="1:14" ht="15.75" thickBot="1">
      <c r="A1300" s="33" t="str">
        <f ca="1">IF(C1300=Calculator!$H$27,"F",IF(Daily!D1300+Daily!H1300=0,IF(D1299+H1299&gt;0,"L",""),""))</f>
        <v/>
      </c>
      <c r="B1300" s="34">
        <v>1299</v>
      </c>
      <c r="C1300" s="19">
        <f t="shared" ca="1" si="81"/>
        <v>47229</v>
      </c>
      <c r="D1300" s="29">
        <f t="shared" ca="1" si="83"/>
        <v>172308.50965119145</v>
      </c>
      <c r="E1300" s="29">
        <f ca="1">IF(C1300&lt;Calculator!$D$26,0,IF(DAY($C1300)=1,IF(D1300-Calculator!$G$24&gt;0,Calculator!$G$24,D1300),0))</f>
        <v>0</v>
      </c>
      <c r="F1300" s="29">
        <f ca="1">IF(E1300&gt;0,D1300*Calculator!$G$22/12,0)</f>
        <v>0</v>
      </c>
      <c r="G1300" s="29">
        <f ca="1">IF(E1300&gt;0,(IFERROR(-PMT(Calculator!$G$22/12,Calculator!$G$23*12,Calculator!$G$20),0))-F1300,0)</f>
        <v>0</v>
      </c>
      <c r="H1300" s="29">
        <f t="shared" ca="1" si="84"/>
        <v>2521.8624894059712</v>
      </c>
      <c r="I1300" s="29">
        <f t="shared" ca="1" si="82"/>
        <v>0.44909879948325521</v>
      </c>
      <c r="J1300" s="30">
        <f>Calculator!$G$40</f>
        <v>6.5000000000000002E-2</v>
      </c>
      <c r="K1300" s="29">
        <f ca="1">IF(C1300&gt;=Calculator!$G$27,IF(DAY($C1300)=1,Calculator!$G$34/2,IF(DAY($C1300)=15,Calculator!$G$34/2,0)),0)</f>
        <v>0</v>
      </c>
      <c r="L1300" s="29">
        <f ca="1">IF(DAY($C1300)=28,IF(H1300=0,0,Calculator!$G$35),0)</f>
        <v>0</v>
      </c>
      <c r="M1300" s="29">
        <f ca="1">IF(I1300&gt;0,IF(DAY($C1300)=1,SUM(INDIRECT("I"&amp;(ROW(C1299)-DAY(C1299))):I1299),0),0)</f>
        <v>0</v>
      </c>
      <c r="N1300" s="29">
        <f ca="1">IF(C1300&lt;Calculator!$G$27,0,IF(C1300=Calculator!$G$27,Calculator!$G$39,IF(H1300-K1300&lt;=0,IF(D1300&gt;Calculator!$G$39,IF(H1300-K1300+E1300+L1300+M1300+Calculator!$G$39&gt;Calculator!$G$39,Calculator!$G$39-(H1300+E1300+L1300+M1300-K1300),Calculator!$G$39),D1300),0)))</f>
        <v>0</v>
      </c>
    </row>
    <row r="1301" spans="1:14" ht="15.75" thickBot="1">
      <c r="A1301" s="33" t="str">
        <f ca="1">IF(C1301=Calculator!$H$27,"F",IF(Daily!D1301+Daily!H1301=0,IF(D1300+H1300&gt;0,"L",""),""))</f>
        <v/>
      </c>
      <c r="B1301" s="34">
        <v>1300</v>
      </c>
      <c r="C1301" s="19">
        <f t="shared" ca="1" si="81"/>
        <v>47230</v>
      </c>
      <c r="D1301" s="29">
        <f t="shared" ca="1" si="83"/>
        <v>172308.50965119145</v>
      </c>
      <c r="E1301" s="29">
        <f ca="1">IF(C1301&lt;Calculator!$D$26,0,IF(DAY($C1301)=1,IF(D1301-Calculator!$G$24&gt;0,Calculator!$G$24,D1301),0))</f>
        <v>0</v>
      </c>
      <c r="F1301" s="29">
        <f ca="1">IF(E1301&gt;0,D1301*Calculator!$G$22/12,0)</f>
        <v>0</v>
      </c>
      <c r="G1301" s="29">
        <f ca="1">IF(E1301&gt;0,(IFERROR(-PMT(Calculator!$G$22/12,Calculator!$G$23*12,Calculator!$G$20),0))-F1301,0)</f>
        <v>0</v>
      </c>
      <c r="H1301" s="29">
        <f t="shared" ca="1" si="84"/>
        <v>2521.8624894059712</v>
      </c>
      <c r="I1301" s="29">
        <f t="shared" ca="1" si="82"/>
        <v>0.44909879948325521</v>
      </c>
      <c r="J1301" s="30">
        <f>Calculator!$G$40</f>
        <v>6.5000000000000002E-2</v>
      </c>
      <c r="K1301" s="29">
        <f ca="1">IF(C1301&gt;=Calculator!$G$27,IF(DAY($C1301)=1,Calculator!$G$34/2,IF(DAY($C1301)=15,Calculator!$G$34/2,0)),0)</f>
        <v>0</v>
      </c>
      <c r="L1301" s="29">
        <f ca="1">IF(DAY($C1301)=28,IF(H1301=0,0,Calculator!$G$35),0)</f>
        <v>0</v>
      </c>
      <c r="M1301" s="29">
        <f ca="1">IF(I1301&gt;0,IF(DAY($C1301)=1,SUM(INDIRECT("I"&amp;(ROW(C1300)-DAY(C1300))):I1300),0),0)</f>
        <v>0</v>
      </c>
      <c r="N1301" s="29">
        <f ca="1">IF(C1301&lt;Calculator!$G$27,0,IF(C1301=Calculator!$G$27,Calculator!$G$39,IF(H1301-K1301&lt;=0,IF(D1301&gt;Calculator!$G$39,IF(H1301-K1301+E1301+L1301+M1301+Calculator!$G$39&gt;Calculator!$G$39,Calculator!$G$39-(H1301+E1301+L1301+M1301-K1301),Calculator!$G$39),D1301),0)))</f>
        <v>0</v>
      </c>
    </row>
    <row r="1302" spans="1:14" ht="15.75" thickBot="1">
      <c r="A1302" s="33" t="str">
        <f ca="1">IF(C1302=Calculator!$H$27,"F",IF(Daily!D1302+Daily!H1302=0,IF(D1301+H1301&gt;0,"L",""),""))</f>
        <v/>
      </c>
      <c r="B1302" s="34">
        <v>1301</v>
      </c>
      <c r="C1302" s="19">
        <f t="shared" ca="1" si="81"/>
        <v>47231</v>
      </c>
      <c r="D1302" s="29">
        <f t="shared" ca="1" si="83"/>
        <v>172308.50965119145</v>
      </c>
      <c r="E1302" s="29">
        <f ca="1">IF(C1302&lt;Calculator!$D$26,0,IF(DAY($C1302)=1,IF(D1302-Calculator!$G$24&gt;0,Calculator!$G$24,D1302),0))</f>
        <v>0</v>
      </c>
      <c r="F1302" s="29">
        <f ca="1">IF(E1302&gt;0,D1302*Calculator!$G$22/12,0)</f>
        <v>0</v>
      </c>
      <c r="G1302" s="29">
        <f ca="1">IF(E1302&gt;0,(IFERROR(-PMT(Calculator!$G$22/12,Calculator!$G$23*12,Calculator!$G$20),0))-F1302,0)</f>
        <v>0</v>
      </c>
      <c r="H1302" s="29">
        <f t="shared" ca="1" si="84"/>
        <v>2521.8624894059712</v>
      </c>
      <c r="I1302" s="29">
        <f t="shared" ca="1" si="82"/>
        <v>0.44909879948325521</v>
      </c>
      <c r="J1302" s="30">
        <f>Calculator!$G$40</f>
        <v>6.5000000000000002E-2</v>
      </c>
      <c r="K1302" s="29">
        <f ca="1">IF(C1302&gt;=Calculator!$G$27,IF(DAY($C1302)=1,Calculator!$G$34/2,IF(DAY($C1302)=15,Calculator!$G$34/2,0)),0)</f>
        <v>0</v>
      </c>
      <c r="L1302" s="29">
        <f ca="1">IF(DAY($C1302)=28,IF(H1302=0,0,Calculator!$G$35),0)</f>
        <v>0</v>
      </c>
      <c r="M1302" s="29">
        <f ca="1">IF(I1302&gt;0,IF(DAY($C1302)=1,SUM(INDIRECT("I"&amp;(ROW(C1301)-DAY(C1301))):I1301),0),0)</f>
        <v>0</v>
      </c>
      <c r="N1302" s="29">
        <f ca="1">IF(C1302&lt;Calculator!$G$27,0,IF(C1302=Calculator!$G$27,Calculator!$G$39,IF(H1302-K1302&lt;=0,IF(D1302&gt;Calculator!$G$39,IF(H1302-K1302+E1302+L1302+M1302+Calculator!$G$39&gt;Calculator!$G$39,Calculator!$G$39-(H1302+E1302+L1302+M1302-K1302),Calculator!$G$39),D1302),0)))</f>
        <v>0</v>
      </c>
    </row>
    <row r="1303" spans="1:14" ht="15.75" thickBot="1">
      <c r="A1303" s="33" t="str">
        <f ca="1">IF(C1303=Calculator!$H$27,"F",IF(Daily!D1303+Daily!H1303=0,IF(D1302+H1302&gt;0,"L",""),""))</f>
        <v/>
      </c>
      <c r="B1303" s="34">
        <v>1302</v>
      </c>
      <c r="C1303" s="19">
        <f t="shared" ca="1" si="81"/>
        <v>47232</v>
      </c>
      <c r="D1303" s="29">
        <f t="shared" ca="1" si="83"/>
        <v>172308.50965119145</v>
      </c>
      <c r="E1303" s="29">
        <f ca="1">IF(C1303&lt;Calculator!$D$26,0,IF(DAY($C1303)=1,IF(D1303-Calculator!$G$24&gt;0,Calculator!$G$24,D1303),0))</f>
        <v>0</v>
      </c>
      <c r="F1303" s="29">
        <f ca="1">IF(E1303&gt;0,D1303*Calculator!$G$22/12,0)</f>
        <v>0</v>
      </c>
      <c r="G1303" s="29">
        <f ca="1">IF(E1303&gt;0,(IFERROR(-PMT(Calculator!$G$22/12,Calculator!$G$23*12,Calculator!$G$20),0))-F1303,0)</f>
        <v>0</v>
      </c>
      <c r="H1303" s="29">
        <f t="shared" ca="1" si="84"/>
        <v>2521.8624894059712</v>
      </c>
      <c r="I1303" s="29">
        <f t="shared" ca="1" si="82"/>
        <v>0.44909879948325521</v>
      </c>
      <c r="J1303" s="30">
        <f>Calculator!$G$40</f>
        <v>6.5000000000000002E-2</v>
      </c>
      <c r="K1303" s="29">
        <f ca="1">IF(C1303&gt;=Calculator!$G$27,IF(DAY($C1303)=1,Calculator!$G$34/2,IF(DAY($C1303)=15,Calculator!$G$34/2,0)),0)</f>
        <v>0</v>
      </c>
      <c r="L1303" s="29">
        <f ca="1">IF(DAY($C1303)=28,IF(H1303=0,0,Calculator!$G$35),0)</f>
        <v>0</v>
      </c>
      <c r="M1303" s="29">
        <f ca="1">IF(I1303&gt;0,IF(DAY($C1303)=1,SUM(INDIRECT("I"&amp;(ROW(C1302)-DAY(C1302))):I1302),0),0)</f>
        <v>0</v>
      </c>
      <c r="N1303" s="29">
        <f ca="1">IF(C1303&lt;Calculator!$G$27,0,IF(C1303=Calculator!$G$27,Calculator!$G$39,IF(H1303-K1303&lt;=0,IF(D1303&gt;Calculator!$G$39,IF(H1303-K1303+E1303+L1303+M1303+Calculator!$G$39&gt;Calculator!$G$39,Calculator!$G$39-(H1303+E1303+L1303+M1303-K1303),Calculator!$G$39),D1303),0)))</f>
        <v>0</v>
      </c>
    </row>
    <row r="1304" spans="1:14" ht="15.75" thickBot="1">
      <c r="A1304" s="33" t="str">
        <f ca="1">IF(C1304=Calculator!$H$27,"F",IF(Daily!D1304+Daily!H1304=0,IF(D1303+H1303&gt;0,"L",""),""))</f>
        <v/>
      </c>
      <c r="B1304" s="34">
        <v>1303</v>
      </c>
      <c r="C1304" s="19">
        <f t="shared" ca="1" si="81"/>
        <v>47233</v>
      </c>
      <c r="D1304" s="29">
        <f t="shared" ca="1" si="83"/>
        <v>172308.50965119145</v>
      </c>
      <c r="E1304" s="29">
        <f ca="1">IF(C1304&lt;Calculator!$D$26,0,IF(DAY($C1304)=1,IF(D1304-Calculator!$G$24&gt;0,Calculator!$G$24,D1304),0))</f>
        <v>0</v>
      </c>
      <c r="F1304" s="29">
        <f ca="1">IF(E1304&gt;0,D1304*Calculator!$G$22/12,0)</f>
        <v>0</v>
      </c>
      <c r="G1304" s="29">
        <f ca="1">IF(E1304&gt;0,(IFERROR(-PMT(Calculator!$G$22/12,Calculator!$G$23*12,Calculator!$G$20),0))-F1304,0)</f>
        <v>0</v>
      </c>
      <c r="H1304" s="29">
        <f t="shared" ca="1" si="84"/>
        <v>2521.8624894059712</v>
      </c>
      <c r="I1304" s="29">
        <f t="shared" ca="1" si="82"/>
        <v>0.44909879948325521</v>
      </c>
      <c r="J1304" s="30">
        <f>Calculator!$G$40</f>
        <v>6.5000000000000002E-2</v>
      </c>
      <c r="K1304" s="29">
        <f ca="1">IF(C1304&gt;=Calculator!$G$27,IF(DAY($C1304)=1,Calculator!$G$34/2,IF(DAY($C1304)=15,Calculator!$G$34/2,0)),0)</f>
        <v>0</v>
      </c>
      <c r="L1304" s="29">
        <f ca="1">IF(DAY($C1304)=28,IF(H1304=0,0,Calculator!$G$35),0)</f>
        <v>0</v>
      </c>
      <c r="M1304" s="29">
        <f ca="1">IF(I1304&gt;0,IF(DAY($C1304)=1,SUM(INDIRECT("I"&amp;(ROW(C1303)-DAY(C1303))):I1303),0),0)</f>
        <v>0</v>
      </c>
      <c r="N1304" s="29">
        <f ca="1">IF(C1304&lt;Calculator!$G$27,0,IF(C1304=Calculator!$G$27,Calculator!$G$39,IF(H1304-K1304&lt;=0,IF(D1304&gt;Calculator!$G$39,IF(H1304-K1304+E1304+L1304+M1304+Calculator!$G$39&gt;Calculator!$G$39,Calculator!$G$39-(H1304+E1304+L1304+M1304-K1304),Calculator!$G$39),D1304),0)))</f>
        <v>0</v>
      </c>
    </row>
    <row r="1305" spans="1:14" ht="15.75" thickBot="1">
      <c r="A1305" s="33" t="str">
        <f ca="1">IF(C1305=Calculator!$H$27,"F",IF(Daily!D1305+Daily!H1305=0,IF(D1304+H1304&gt;0,"L",""),""))</f>
        <v/>
      </c>
      <c r="B1305" s="34">
        <v>1304</v>
      </c>
      <c r="C1305" s="19">
        <f t="shared" ca="1" si="81"/>
        <v>47234</v>
      </c>
      <c r="D1305" s="29">
        <f t="shared" ca="1" si="83"/>
        <v>172308.50965119145</v>
      </c>
      <c r="E1305" s="29">
        <f ca="1">IF(C1305&lt;Calculator!$D$26,0,IF(DAY($C1305)=1,IF(D1305-Calculator!$G$24&gt;0,Calculator!$G$24,D1305),0))</f>
        <v>0</v>
      </c>
      <c r="F1305" s="29">
        <f ca="1">IF(E1305&gt;0,D1305*Calculator!$G$22/12,0)</f>
        <v>0</v>
      </c>
      <c r="G1305" s="29">
        <f ca="1">IF(E1305&gt;0,(IFERROR(-PMT(Calculator!$G$22/12,Calculator!$G$23*12,Calculator!$G$20),0))-F1305,0)</f>
        <v>0</v>
      </c>
      <c r="H1305" s="29">
        <f t="shared" ca="1" si="84"/>
        <v>2521.8624894059712</v>
      </c>
      <c r="I1305" s="29">
        <f t="shared" ca="1" si="82"/>
        <v>0.44909879948325521</v>
      </c>
      <c r="J1305" s="30">
        <f>Calculator!$G$40</f>
        <v>6.5000000000000002E-2</v>
      </c>
      <c r="K1305" s="29">
        <f ca="1">IF(C1305&gt;=Calculator!$G$27,IF(DAY($C1305)=1,Calculator!$G$34/2,IF(DAY($C1305)=15,Calculator!$G$34/2,0)),0)</f>
        <v>0</v>
      </c>
      <c r="L1305" s="29">
        <f ca="1">IF(DAY($C1305)=28,IF(H1305=0,0,Calculator!$G$35),0)</f>
        <v>0</v>
      </c>
      <c r="M1305" s="29">
        <f ca="1">IF(I1305&gt;0,IF(DAY($C1305)=1,SUM(INDIRECT("I"&amp;(ROW(C1304)-DAY(C1304))):I1304),0),0)</f>
        <v>0</v>
      </c>
      <c r="N1305" s="29">
        <f ca="1">IF(C1305&lt;Calculator!$G$27,0,IF(C1305=Calculator!$G$27,Calculator!$G$39,IF(H1305-K1305&lt;=0,IF(D1305&gt;Calculator!$G$39,IF(H1305-K1305+E1305+L1305+M1305+Calculator!$G$39&gt;Calculator!$G$39,Calculator!$G$39-(H1305+E1305+L1305+M1305-K1305),Calculator!$G$39),D1305),0)))</f>
        <v>0</v>
      </c>
    </row>
    <row r="1306" spans="1:14" ht="15.75" thickBot="1">
      <c r="A1306" s="33" t="str">
        <f ca="1">IF(C1306=Calculator!$H$27,"F",IF(Daily!D1306+Daily!H1306=0,IF(D1305+H1305&gt;0,"L",""),""))</f>
        <v/>
      </c>
      <c r="B1306" s="34">
        <v>1305</v>
      </c>
      <c r="C1306" s="19">
        <f t="shared" ca="1" si="81"/>
        <v>47235</v>
      </c>
      <c r="D1306" s="29">
        <f t="shared" ca="1" si="83"/>
        <v>172308.50965119145</v>
      </c>
      <c r="E1306" s="29">
        <f ca="1">IF(C1306&lt;Calculator!$D$26,0,IF(DAY($C1306)=1,IF(D1306-Calculator!$G$24&gt;0,Calculator!$G$24,D1306),0))</f>
        <v>0</v>
      </c>
      <c r="F1306" s="29">
        <f ca="1">IF(E1306&gt;0,D1306*Calculator!$G$22/12,0)</f>
        <v>0</v>
      </c>
      <c r="G1306" s="29">
        <f ca="1">IF(E1306&gt;0,(IFERROR(-PMT(Calculator!$G$22/12,Calculator!$G$23*12,Calculator!$G$20),0))-F1306,0)</f>
        <v>0</v>
      </c>
      <c r="H1306" s="29">
        <f t="shared" ca="1" si="84"/>
        <v>2521.8624894059712</v>
      </c>
      <c r="I1306" s="29">
        <f t="shared" ca="1" si="82"/>
        <v>0.44909879948325521</v>
      </c>
      <c r="J1306" s="30">
        <f>Calculator!$G$40</f>
        <v>6.5000000000000002E-2</v>
      </c>
      <c r="K1306" s="29">
        <f ca="1">IF(C1306&gt;=Calculator!$G$27,IF(DAY($C1306)=1,Calculator!$G$34/2,IF(DAY($C1306)=15,Calculator!$G$34/2,0)),0)</f>
        <v>0</v>
      </c>
      <c r="L1306" s="29">
        <f ca="1">IF(DAY($C1306)=28,IF(H1306=0,0,Calculator!$G$35),0)</f>
        <v>0</v>
      </c>
      <c r="M1306" s="29">
        <f ca="1">IF(I1306&gt;0,IF(DAY($C1306)=1,SUM(INDIRECT("I"&amp;(ROW(C1305)-DAY(C1305))):I1305),0),0)</f>
        <v>0</v>
      </c>
      <c r="N1306" s="29">
        <f ca="1">IF(C1306&lt;Calculator!$G$27,0,IF(C1306=Calculator!$G$27,Calculator!$G$39,IF(H1306-K1306&lt;=0,IF(D1306&gt;Calculator!$G$39,IF(H1306-K1306+E1306+L1306+M1306+Calculator!$G$39&gt;Calculator!$G$39,Calculator!$G$39-(H1306+E1306+L1306+M1306-K1306),Calculator!$G$39),D1306),0)))</f>
        <v>0</v>
      </c>
    </row>
    <row r="1307" spans="1:14" ht="15.75" thickBot="1">
      <c r="A1307" s="33" t="str">
        <f ca="1">IF(C1307=Calculator!$H$27,"F",IF(Daily!D1307+Daily!H1307=0,IF(D1306+H1306&gt;0,"L",""),""))</f>
        <v/>
      </c>
      <c r="B1307" s="34">
        <v>1306</v>
      </c>
      <c r="C1307" s="19">
        <f t="shared" ca="1" si="81"/>
        <v>47236</v>
      </c>
      <c r="D1307" s="29">
        <f t="shared" ca="1" si="83"/>
        <v>172308.50965119145</v>
      </c>
      <c r="E1307" s="29">
        <f ca="1">IF(C1307&lt;Calculator!$D$26,0,IF(DAY($C1307)=1,IF(D1307-Calculator!$G$24&gt;0,Calculator!$G$24,D1307),0))</f>
        <v>0</v>
      </c>
      <c r="F1307" s="29">
        <f ca="1">IF(E1307&gt;0,D1307*Calculator!$G$22/12,0)</f>
        <v>0</v>
      </c>
      <c r="G1307" s="29">
        <f ca="1">IF(E1307&gt;0,(IFERROR(-PMT(Calculator!$G$22/12,Calculator!$G$23*12,Calculator!$G$20),0))-F1307,0)</f>
        <v>0</v>
      </c>
      <c r="H1307" s="29">
        <f t="shared" ca="1" si="84"/>
        <v>2521.8624894059712</v>
      </c>
      <c r="I1307" s="29">
        <f t="shared" ca="1" si="82"/>
        <v>0.44909879948325521</v>
      </c>
      <c r="J1307" s="30">
        <f>Calculator!$G$40</f>
        <v>6.5000000000000002E-2</v>
      </c>
      <c r="K1307" s="29">
        <f ca="1">IF(C1307&gt;=Calculator!$G$27,IF(DAY($C1307)=1,Calculator!$G$34/2,IF(DAY($C1307)=15,Calculator!$G$34/2,0)),0)</f>
        <v>0</v>
      </c>
      <c r="L1307" s="29">
        <f ca="1">IF(DAY($C1307)=28,IF(H1307=0,0,Calculator!$G$35),0)</f>
        <v>5000</v>
      </c>
      <c r="M1307" s="29">
        <f ca="1">IF(I1307&gt;0,IF(DAY($C1307)=1,SUM(INDIRECT("I"&amp;(ROW(C1306)-DAY(C1306))):I1306),0),0)</f>
        <v>0</v>
      </c>
      <c r="N1307" s="29">
        <f ca="1">IF(C1307&lt;Calculator!$G$27,0,IF(C1307=Calculator!$G$27,Calculator!$G$39,IF(H1307-K1307&lt;=0,IF(D1307&gt;Calculator!$G$39,IF(H1307-K1307+E1307+L1307+M1307+Calculator!$G$39&gt;Calculator!$G$39,Calculator!$G$39-(H1307+E1307+L1307+M1307-K1307),Calculator!$G$39),D1307),0)))</f>
        <v>0</v>
      </c>
    </row>
    <row r="1308" spans="1:14" ht="15.75" thickBot="1">
      <c r="A1308" s="33" t="str">
        <f ca="1">IF(C1308=Calculator!$H$27,"F",IF(Daily!D1308+Daily!H1308=0,IF(D1307+H1307&gt;0,"L",""),""))</f>
        <v/>
      </c>
      <c r="B1308" s="34">
        <v>1307</v>
      </c>
      <c r="C1308" s="19">
        <f t="shared" ca="1" si="81"/>
        <v>47237</v>
      </c>
      <c r="D1308" s="29">
        <f t="shared" ca="1" si="83"/>
        <v>172308.50965119145</v>
      </c>
      <c r="E1308" s="29">
        <f ca="1">IF(C1308&lt;Calculator!$D$26,0,IF(DAY($C1308)=1,IF(D1308-Calculator!$G$24&gt;0,Calculator!$G$24,D1308),0))</f>
        <v>0</v>
      </c>
      <c r="F1308" s="29">
        <f ca="1">IF(E1308&gt;0,D1308*Calculator!$G$22/12,0)</f>
        <v>0</v>
      </c>
      <c r="G1308" s="29">
        <f ca="1">IF(E1308&gt;0,(IFERROR(-PMT(Calculator!$G$22/12,Calculator!$G$23*12,Calculator!$G$20),0))-F1308,0)</f>
        <v>0</v>
      </c>
      <c r="H1308" s="29">
        <f t="shared" ca="1" si="84"/>
        <v>7521.8624894059712</v>
      </c>
      <c r="I1308" s="29">
        <f t="shared" ca="1" si="82"/>
        <v>1.3395097583873647</v>
      </c>
      <c r="J1308" s="30">
        <f>Calculator!$G$40</f>
        <v>6.5000000000000002E-2</v>
      </c>
      <c r="K1308" s="29">
        <f ca="1">IF(C1308&gt;=Calculator!$G$27,IF(DAY($C1308)=1,Calculator!$G$34/2,IF(DAY($C1308)=15,Calculator!$G$34/2,0)),0)</f>
        <v>0</v>
      </c>
      <c r="L1308" s="29">
        <f ca="1">IF(DAY($C1308)=28,IF(H1308=0,0,Calculator!$G$35),0)</f>
        <v>0</v>
      </c>
      <c r="M1308" s="29">
        <f ca="1">IF(I1308&gt;0,IF(DAY($C1308)=1,SUM(INDIRECT("I"&amp;(ROW(C1307)-DAY(C1307))):I1307),0),0)</f>
        <v>0</v>
      </c>
      <c r="N1308" s="29">
        <f ca="1">IF(C1308&lt;Calculator!$G$27,0,IF(C1308=Calculator!$G$27,Calculator!$G$39,IF(H1308-K1308&lt;=0,IF(D1308&gt;Calculator!$G$39,IF(H1308-K1308+E1308+L1308+M1308+Calculator!$G$39&gt;Calculator!$G$39,Calculator!$G$39-(H1308+E1308+L1308+M1308-K1308),Calculator!$G$39),D1308),0)))</f>
        <v>0</v>
      </c>
    </row>
    <row r="1309" spans="1:14" ht="15.75" thickBot="1">
      <c r="A1309" s="33" t="str">
        <f ca="1">IF(C1309=Calculator!$H$27,"F",IF(Daily!D1309+Daily!H1309=0,IF(D1308+H1308&gt;0,"L",""),""))</f>
        <v/>
      </c>
      <c r="B1309" s="34">
        <v>1308</v>
      </c>
      <c r="C1309" s="19">
        <f t="shared" ca="1" si="81"/>
        <v>47238</v>
      </c>
      <c r="D1309" s="29">
        <f t="shared" ca="1" si="83"/>
        <v>172308.50965119145</v>
      </c>
      <c r="E1309" s="29">
        <f ca="1">IF(C1309&lt;Calculator!$D$26,0,IF(DAY($C1309)=1,IF(D1309-Calculator!$G$24&gt;0,Calculator!$G$24,D1309),0))</f>
        <v>0</v>
      </c>
      <c r="F1309" s="29">
        <f ca="1">IF(E1309&gt;0,D1309*Calculator!$G$22/12,0)</f>
        <v>0</v>
      </c>
      <c r="G1309" s="29">
        <f ca="1">IF(E1309&gt;0,(IFERROR(-PMT(Calculator!$G$22/12,Calculator!$G$23*12,Calculator!$G$20),0))-F1309,0)</f>
        <v>0</v>
      </c>
      <c r="H1309" s="29">
        <f t="shared" ca="1" si="84"/>
        <v>7521.8624894059712</v>
      </c>
      <c r="I1309" s="29">
        <f t="shared" ca="1" si="82"/>
        <v>1.3395097583873647</v>
      </c>
      <c r="J1309" s="30">
        <f>Calculator!$G$40</f>
        <v>6.5000000000000002E-2</v>
      </c>
      <c r="K1309" s="29">
        <f ca="1">IF(C1309&gt;=Calculator!$G$27,IF(DAY($C1309)=1,Calculator!$G$34/2,IF(DAY($C1309)=15,Calculator!$G$34/2,0)),0)</f>
        <v>0</v>
      </c>
      <c r="L1309" s="29">
        <f ca="1">IF(DAY($C1309)=28,IF(H1309=0,0,Calculator!$G$35),0)</f>
        <v>0</v>
      </c>
      <c r="M1309" s="29">
        <f ca="1">IF(I1309&gt;0,IF(DAY($C1309)=1,SUM(INDIRECT("I"&amp;(ROW(C1308)-DAY(C1308))):I1308),0),0)</f>
        <v>0</v>
      </c>
      <c r="N1309" s="29">
        <f ca="1">IF(C1309&lt;Calculator!$G$27,0,IF(C1309=Calculator!$G$27,Calculator!$G$39,IF(H1309-K1309&lt;=0,IF(D1309&gt;Calculator!$G$39,IF(H1309-K1309+E1309+L1309+M1309+Calculator!$G$39&gt;Calculator!$G$39,Calculator!$G$39-(H1309+E1309+L1309+M1309-K1309),Calculator!$G$39),D1309),0)))</f>
        <v>0</v>
      </c>
    </row>
    <row r="1310" spans="1:14" ht="15.75" thickBot="1">
      <c r="A1310" s="33" t="str">
        <f ca="1">IF(C1310=Calculator!$H$27,"F",IF(Daily!D1310+Daily!H1310=0,IF(D1309+H1309&gt;0,"L",""),""))</f>
        <v/>
      </c>
      <c r="B1310" s="34">
        <v>1309</v>
      </c>
      <c r="C1310" s="19">
        <f t="shared" ca="1" si="81"/>
        <v>47239</v>
      </c>
      <c r="D1310" s="29">
        <f t="shared" ca="1" si="83"/>
        <v>172308.50965119145</v>
      </c>
      <c r="E1310" s="29">
        <f ca="1">IF(C1310&lt;Calculator!$D$26,0,IF(DAY($C1310)=1,IF(D1310-Calculator!$G$24&gt;0,Calculator!$G$24,D1310),0))</f>
        <v>1878.8756805424866</v>
      </c>
      <c r="F1310" s="29">
        <f ca="1">IF(E1310&gt;0,D1310*Calculator!$G$22/12,0)</f>
        <v>717.95212354663101</v>
      </c>
      <c r="G1310" s="29">
        <f ca="1">IF(E1310&gt;0,(IFERROR(-PMT(Calculator!$G$22/12,Calculator!$G$23*12,Calculator!$G$20),0))-F1310,0)</f>
        <v>1160.9235569958555</v>
      </c>
      <c r="H1310" s="29">
        <f t="shared" ca="1" si="84"/>
        <v>7521.8624894059712</v>
      </c>
      <c r="I1310" s="29">
        <f t="shared" ca="1" si="82"/>
        <v>1.3395097583873647</v>
      </c>
      <c r="J1310" s="30">
        <f>Calculator!$G$40</f>
        <v>6.5000000000000002E-2</v>
      </c>
      <c r="K1310" s="29">
        <f ca="1">IF(C1310&gt;=Calculator!$G$27,IF(DAY($C1310)=1,Calculator!$G$34/2,IF(DAY($C1310)=15,Calculator!$G$34/2,0)),0)</f>
        <v>4500</v>
      </c>
      <c r="L1310" s="29">
        <f ca="1">IF(DAY($C1310)=28,IF(H1310=0,0,Calculator!$G$35),0)</f>
        <v>0</v>
      </c>
      <c r="M1310" s="29">
        <f ca="1">IF(I1310&gt;0,IF(DAY($C1310)=1,SUM(INDIRECT("I"&amp;(ROW(C1309)-DAY(C1309))):I1309),0),0)</f>
        <v>29.443487363056896</v>
      </c>
      <c r="N1310" s="29">
        <f ca="1">IF(C1310&lt;Calculator!$G$27,0,IF(C1310=Calculator!$G$27,Calculator!$G$39,IF(H1310-K1310&lt;=0,IF(D1310&gt;Calculator!$G$39,IF(H1310-K1310+E1310+L1310+M1310+Calculator!$G$39&gt;Calculator!$G$39,Calculator!$G$39-(H1310+E1310+L1310+M1310-K1310),Calculator!$G$39),D1310),0)))</f>
        <v>0</v>
      </c>
    </row>
    <row r="1311" spans="1:14" ht="15.75" thickBot="1">
      <c r="A1311" s="33" t="str">
        <f ca="1">IF(C1311=Calculator!$H$27,"F",IF(Daily!D1311+Daily!H1311=0,IF(D1310+H1310&gt;0,"L",""),""))</f>
        <v/>
      </c>
      <c r="B1311" s="34">
        <v>1310</v>
      </c>
      <c r="C1311" s="19">
        <f t="shared" ca="1" si="81"/>
        <v>47240</v>
      </c>
      <c r="D1311" s="29">
        <f t="shared" ca="1" si="83"/>
        <v>171147.58609419558</v>
      </c>
      <c r="E1311" s="29">
        <f ca="1">IF(C1311&lt;Calculator!$D$26,0,IF(DAY($C1311)=1,IF(D1311-Calculator!$G$24&gt;0,Calculator!$G$24,D1311),0))</f>
        <v>0</v>
      </c>
      <c r="F1311" s="29">
        <f ca="1">IF(E1311&gt;0,D1311*Calculator!$G$22/12,0)</f>
        <v>0</v>
      </c>
      <c r="G1311" s="29">
        <f ca="1">IF(E1311&gt;0,(IFERROR(-PMT(Calculator!$G$22/12,Calculator!$G$23*12,Calculator!$G$20),0))-F1311,0)</f>
        <v>0</v>
      </c>
      <c r="H1311" s="29">
        <f t="shared" ca="1" si="84"/>
        <v>4930.1816573115148</v>
      </c>
      <c r="I1311" s="29">
        <f t="shared" ca="1" si="82"/>
        <v>0.87797755541163969</v>
      </c>
      <c r="J1311" s="30">
        <f>Calculator!$G$40</f>
        <v>6.5000000000000002E-2</v>
      </c>
      <c r="K1311" s="29">
        <f ca="1">IF(C1311&gt;=Calculator!$G$27,IF(DAY($C1311)=1,Calculator!$G$34/2,IF(DAY($C1311)=15,Calculator!$G$34/2,0)),0)</f>
        <v>0</v>
      </c>
      <c r="L1311" s="29">
        <f ca="1">IF(DAY($C1311)=28,IF(H1311=0,0,Calculator!$G$35),0)</f>
        <v>0</v>
      </c>
      <c r="M1311" s="29">
        <f ca="1">IF(I1311&gt;0,IF(DAY($C1311)=1,SUM(INDIRECT("I"&amp;(ROW(C1310)-DAY(C1310))):I1310),0),0)</f>
        <v>0</v>
      </c>
      <c r="N1311" s="29">
        <f ca="1">IF(C1311&lt;Calculator!$G$27,0,IF(C1311=Calculator!$G$27,Calculator!$G$39,IF(H1311-K1311&lt;=0,IF(D1311&gt;Calculator!$G$39,IF(H1311-K1311+E1311+L1311+M1311+Calculator!$G$39&gt;Calculator!$G$39,Calculator!$G$39-(H1311+E1311+L1311+M1311-K1311),Calculator!$G$39),D1311),0)))</f>
        <v>0</v>
      </c>
    </row>
    <row r="1312" spans="1:14" ht="15.75" thickBot="1">
      <c r="A1312" s="33" t="str">
        <f ca="1">IF(C1312=Calculator!$H$27,"F",IF(Daily!D1312+Daily!H1312=0,IF(D1311+H1311&gt;0,"L",""),""))</f>
        <v/>
      </c>
      <c r="B1312" s="34">
        <v>1311</v>
      </c>
      <c r="C1312" s="19">
        <f t="shared" ca="1" si="81"/>
        <v>47241</v>
      </c>
      <c r="D1312" s="29">
        <f t="shared" ca="1" si="83"/>
        <v>171147.58609419558</v>
      </c>
      <c r="E1312" s="29">
        <f ca="1">IF(C1312&lt;Calculator!$D$26,0,IF(DAY($C1312)=1,IF(D1312-Calculator!$G$24&gt;0,Calculator!$G$24,D1312),0))</f>
        <v>0</v>
      </c>
      <c r="F1312" s="29">
        <f ca="1">IF(E1312&gt;0,D1312*Calculator!$G$22/12,0)</f>
        <v>0</v>
      </c>
      <c r="G1312" s="29">
        <f ca="1">IF(E1312&gt;0,(IFERROR(-PMT(Calculator!$G$22/12,Calculator!$G$23*12,Calculator!$G$20),0))-F1312,0)</f>
        <v>0</v>
      </c>
      <c r="H1312" s="29">
        <f t="shared" ca="1" si="84"/>
        <v>4930.1816573115148</v>
      </c>
      <c r="I1312" s="29">
        <f t="shared" ca="1" si="82"/>
        <v>0.87797755541163969</v>
      </c>
      <c r="J1312" s="30">
        <f>Calculator!$G$40</f>
        <v>6.5000000000000002E-2</v>
      </c>
      <c r="K1312" s="29">
        <f ca="1">IF(C1312&gt;=Calculator!$G$27,IF(DAY($C1312)=1,Calculator!$G$34/2,IF(DAY($C1312)=15,Calculator!$G$34/2,0)),0)</f>
        <v>0</v>
      </c>
      <c r="L1312" s="29">
        <f ca="1">IF(DAY($C1312)=28,IF(H1312=0,0,Calculator!$G$35),0)</f>
        <v>0</v>
      </c>
      <c r="M1312" s="29">
        <f ca="1">IF(I1312&gt;0,IF(DAY($C1312)=1,SUM(INDIRECT("I"&amp;(ROW(C1311)-DAY(C1311))):I1311),0),0)</f>
        <v>0</v>
      </c>
      <c r="N1312" s="29">
        <f ca="1">IF(C1312&lt;Calculator!$G$27,0,IF(C1312=Calculator!$G$27,Calculator!$G$39,IF(H1312-K1312&lt;=0,IF(D1312&gt;Calculator!$G$39,IF(H1312-K1312+E1312+L1312+M1312+Calculator!$G$39&gt;Calculator!$G$39,Calculator!$G$39-(H1312+E1312+L1312+M1312-K1312),Calculator!$G$39),D1312),0)))</f>
        <v>0</v>
      </c>
    </row>
    <row r="1313" spans="1:14" ht="15.75" thickBot="1">
      <c r="A1313" s="33" t="str">
        <f ca="1">IF(C1313=Calculator!$H$27,"F",IF(Daily!D1313+Daily!H1313=0,IF(D1312+H1312&gt;0,"L",""),""))</f>
        <v/>
      </c>
      <c r="B1313" s="34">
        <v>1312</v>
      </c>
      <c r="C1313" s="19">
        <f t="shared" ca="1" si="81"/>
        <v>47242</v>
      </c>
      <c r="D1313" s="29">
        <f t="shared" ca="1" si="83"/>
        <v>171147.58609419558</v>
      </c>
      <c r="E1313" s="29">
        <f ca="1">IF(C1313&lt;Calculator!$D$26,0,IF(DAY($C1313)=1,IF(D1313-Calculator!$G$24&gt;0,Calculator!$G$24,D1313),0))</f>
        <v>0</v>
      </c>
      <c r="F1313" s="29">
        <f ca="1">IF(E1313&gt;0,D1313*Calculator!$G$22/12,0)</f>
        <v>0</v>
      </c>
      <c r="G1313" s="29">
        <f ca="1">IF(E1313&gt;0,(IFERROR(-PMT(Calculator!$G$22/12,Calculator!$G$23*12,Calculator!$G$20),0))-F1313,0)</f>
        <v>0</v>
      </c>
      <c r="H1313" s="29">
        <f t="shared" ca="1" si="84"/>
        <v>4930.1816573115148</v>
      </c>
      <c r="I1313" s="29">
        <f t="shared" ca="1" si="82"/>
        <v>0.87797755541163969</v>
      </c>
      <c r="J1313" s="30">
        <f>Calculator!$G$40</f>
        <v>6.5000000000000002E-2</v>
      </c>
      <c r="K1313" s="29">
        <f ca="1">IF(C1313&gt;=Calculator!$G$27,IF(DAY($C1313)=1,Calculator!$G$34/2,IF(DAY($C1313)=15,Calculator!$G$34/2,0)),0)</f>
        <v>0</v>
      </c>
      <c r="L1313" s="29">
        <f ca="1">IF(DAY($C1313)=28,IF(H1313=0,0,Calculator!$G$35),0)</f>
        <v>0</v>
      </c>
      <c r="M1313" s="29">
        <f ca="1">IF(I1313&gt;0,IF(DAY($C1313)=1,SUM(INDIRECT("I"&amp;(ROW(C1312)-DAY(C1312))):I1312),0),0)</f>
        <v>0</v>
      </c>
      <c r="N1313" s="29">
        <f ca="1">IF(C1313&lt;Calculator!$G$27,0,IF(C1313=Calculator!$G$27,Calculator!$G$39,IF(H1313-K1313&lt;=0,IF(D1313&gt;Calculator!$G$39,IF(H1313-K1313+E1313+L1313+M1313+Calculator!$G$39&gt;Calculator!$G$39,Calculator!$G$39-(H1313+E1313+L1313+M1313-K1313),Calculator!$G$39),D1313),0)))</f>
        <v>0</v>
      </c>
    </row>
    <row r="1314" spans="1:14" ht="15.75" thickBot="1">
      <c r="A1314" s="33" t="str">
        <f ca="1">IF(C1314=Calculator!$H$27,"F",IF(Daily!D1314+Daily!H1314=0,IF(D1313+H1313&gt;0,"L",""),""))</f>
        <v/>
      </c>
      <c r="B1314" s="34">
        <v>1313</v>
      </c>
      <c r="C1314" s="19">
        <f t="shared" ca="1" si="81"/>
        <v>47243</v>
      </c>
      <c r="D1314" s="29">
        <f t="shared" ca="1" si="83"/>
        <v>171147.58609419558</v>
      </c>
      <c r="E1314" s="29">
        <f ca="1">IF(C1314&lt;Calculator!$D$26,0,IF(DAY($C1314)=1,IF(D1314-Calculator!$G$24&gt;0,Calculator!$G$24,D1314),0))</f>
        <v>0</v>
      </c>
      <c r="F1314" s="29">
        <f ca="1">IF(E1314&gt;0,D1314*Calculator!$G$22/12,0)</f>
        <v>0</v>
      </c>
      <c r="G1314" s="29">
        <f ca="1">IF(E1314&gt;0,(IFERROR(-PMT(Calculator!$G$22/12,Calculator!$G$23*12,Calculator!$G$20),0))-F1314,0)</f>
        <v>0</v>
      </c>
      <c r="H1314" s="29">
        <f t="shared" ca="1" si="84"/>
        <v>4930.1816573115148</v>
      </c>
      <c r="I1314" s="29">
        <f t="shared" ca="1" si="82"/>
        <v>0.87797755541163969</v>
      </c>
      <c r="J1314" s="30">
        <f>Calculator!$G$40</f>
        <v>6.5000000000000002E-2</v>
      </c>
      <c r="K1314" s="29">
        <f ca="1">IF(C1314&gt;=Calculator!$G$27,IF(DAY($C1314)=1,Calculator!$G$34/2,IF(DAY($C1314)=15,Calculator!$G$34/2,0)),0)</f>
        <v>0</v>
      </c>
      <c r="L1314" s="29">
        <f ca="1">IF(DAY($C1314)=28,IF(H1314=0,0,Calculator!$G$35),0)</f>
        <v>0</v>
      </c>
      <c r="M1314" s="29">
        <f ca="1">IF(I1314&gt;0,IF(DAY($C1314)=1,SUM(INDIRECT("I"&amp;(ROW(C1313)-DAY(C1313))):I1313),0),0)</f>
        <v>0</v>
      </c>
      <c r="N1314" s="29">
        <f ca="1">IF(C1314&lt;Calculator!$G$27,0,IF(C1314=Calculator!$G$27,Calculator!$G$39,IF(H1314-K1314&lt;=0,IF(D1314&gt;Calculator!$G$39,IF(H1314-K1314+E1314+L1314+M1314+Calculator!$G$39&gt;Calculator!$G$39,Calculator!$G$39-(H1314+E1314+L1314+M1314-K1314),Calculator!$G$39),D1314),0)))</f>
        <v>0</v>
      </c>
    </row>
    <row r="1315" spans="1:14" ht="15.75" thickBot="1">
      <c r="A1315" s="33" t="str">
        <f ca="1">IF(C1315=Calculator!$H$27,"F",IF(Daily!D1315+Daily!H1315=0,IF(D1314+H1314&gt;0,"L",""),""))</f>
        <v/>
      </c>
      <c r="B1315" s="34">
        <v>1314</v>
      </c>
      <c r="C1315" s="19">
        <f t="shared" ca="1" si="81"/>
        <v>47244</v>
      </c>
      <c r="D1315" s="29">
        <f t="shared" ca="1" si="83"/>
        <v>171147.58609419558</v>
      </c>
      <c r="E1315" s="29">
        <f ca="1">IF(C1315&lt;Calculator!$D$26,0,IF(DAY($C1315)=1,IF(D1315-Calculator!$G$24&gt;0,Calculator!$G$24,D1315),0))</f>
        <v>0</v>
      </c>
      <c r="F1315" s="29">
        <f ca="1">IF(E1315&gt;0,D1315*Calculator!$G$22/12,0)</f>
        <v>0</v>
      </c>
      <c r="G1315" s="29">
        <f ca="1">IF(E1315&gt;0,(IFERROR(-PMT(Calculator!$G$22/12,Calculator!$G$23*12,Calculator!$G$20),0))-F1315,0)</f>
        <v>0</v>
      </c>
      <c r="H1315" s="29">
        <f t="shared" ca="1" si="84"/>
        <v>4930.1816573115148</v>
      </c>
      <c r="I1315" s="29">
        <f t="shared" ca="1" si="82"/>
        <v>0.87797755541163969</v>
      </c>
      <c r="J1315" s="30">
        <f>Calculator!$G$40</f>
        <v>6.5000000000000002E-2</v>
      </c>
      <c r="K1315" s="29">
        <f ca="1">IF(C1315&gt;=Calculator!$G$27,IF(DAY($C1315)=1,Calculator!$G$34/2,IF(DAY($C1315)=15,Calculator!$G$34/2,0)),0)</f>
        <v>0</v>
      </c>
      <c r="L1315" s="29">
        <f ca="1">IF(DAY($C1315)=28,IF(H1315=0,0,Calculator!$G$35),0)</f>
        <v>0</v>
      </c>
      <c r="M1315" s="29">
        <f ca="1">IF(I1315&gt;0,IF(DAY($C1315)=1,SUM(INDIRECT("I"&amp;(ROW(C1314)-DAY(C1314))):I1314),0),0)</f>
        <v>0</v>
      </c>
      <c r="N1315" s="29">
        <f ca="1">IF(C1315&lt;Calculator!$G$27,0,IF(C1315=Calculator!$G$27,Calculator!$G$39,IF(H1315-K1315&lt;=0,IF(D1315&gt;Calculator!$G$39,IF(H1315-K1315+E1315+L1315+M1315+Calculator!$G$39&gt;Calculator!$G$39,Calculator!$G$39-(H1315+E1315+L1315+M1315-K1315),Calculator!$G$39),D1315),0)))</f>
        <v>0</v>
      </c>
    </row>
    <row r="1316" spans="1:14" ht="15.75" thickBot="1">
      <c r="A1316" s="33" t="str">
        <f ca="1">IF(C1316=Calculator!$H$27,"F",IF(Daily!D1316+Daily!H1316=0,IF(D1315+H1315&gt;0,"L",""),""))</f>
        <v/>
      </c>
      <c r="B1316" s="34">
        <v>1315</v>
      </c>
      <c r="C1316" s="19">
        <f t="shared" ca="1" si="81"/>
        <v>47245</v>
      </c>
      <c r="D1316" s="29">
        <f t="shared" ca="1" si="83"/>
        <v>171147.58609419558</v>
      </c>
      <c r="E1316" s="29">
        <f ca="1">IF(C1316&lt;Calculator!$D$26,0,IF(DAY($C1316)=1,IF(D1316-Calculator!$G$24&gt;0,Calculator!$G$24,D1316),0))</f>
        <v>0</v>
      </c>
      <c r="F1316" s="29">
        <f ca="1">IF(E1316&gt;0,D1316*Calculator!$G$22/12,0)</f>
        <v>0</v>
      </c>
      <c r="G1316" s="29">
        <f ca="1">IF(E1316&gt;0,(IFERROR(-PMT(Calculator!$G$22/12,Calculator!$G$23*12,Calculator!$G$20),0))-F1316,0)</f>
        <v>0</v>
      </c>
      <c r="H1316" s="29">
        <f t="shared" ca="1" si="84"/>
        <v>4930.1816573115148</v>
      </c>
      <c r="I1316" s="29">
        <f t="shared" ca="1" si="82"/>
        <v>0.87797755541163969</v>
      </c>
      <c r="J1316" s="30">
        <f>Calculator!$G$40</f>
        <v>6.5000000000000002E-2</v>
      </c>
      <c r="K1316" s="29">
        <f ca="1">IF(C1316&gt;=Calculator!$G$27,IF(DAY($C1316)=1,Calculator!$G$34/2,IF(DAY($C1316)=15,Calculator!$G$34/2,0)),0)</f>
        <v>0</v>
      </c>
      <c r="L1316" s="29">
        <f ca="1">IF(DAY($C1316)=28,IF(H1316=0,0,Calculator!$G$35),0)</f>
        <v>0</v>
      </c>
      <c r="M1316" s="29">
        <f ca="1">IF(I1316&gt;0,IF(DAY($C1316)=1,SUM(INDIRECT("I"&amp;(ROW(C1315)-DAY(C1315))):I1315),0),0)</f>
        <v>0</v>
      </c>
      <c r="N1316" s="29">
        <f ca="1">IF(C1316&lt;Calculator!$G$27,0,IF(C1316=Calculator!$G$27,Calculator!$G$39,IF(H1316-K1316&lt;=0,IF(D1316&gt;Calculator!$G$39,IF(H1316-K1316+E1316+L1316+M1316+Calculator!$G$39&gt;Calculator!$G$39,Calculator!$G$39-(H1316+E1316+L1316+M1316-K1316),Calculator!$G$39),D1316),0)))</f>
        <v>0</v>
      </c>
    </row>
    <row r="1317" spans="1:14" ht="15.75" thickBot="1">
      <c r="A1317" s="33" t="str">
        <f ca="1">IF(C1317=Calculator!$H$27,"F",IF(Daily!D1317+Daily!H1317=0,IF(D1316+H1316&gt;0,"L",""),""))</f>
        <v/>
      </c>
      <c r="B1317" s="34">
        <v>1316</v>
      </c>
      <c r="C1317" s="19">
        <f t="shared" ca="1" si="81"/>
        <v>47246</v>
      </c>
      <c r="D1317" s="29">
        <f t="shared" ca="1" si="83"/>
        <v>171147.58609419558</v>
      </c>
      <c r="E1317" s="29">
        <f ca="1">IF(C1317&lt;Calculator!$D$26,0,IF(DAY($C1317)=1,IF(D1317-Calculator!$G$24&gt;0,Calculator!$G$24,D1317),0))</f>
        <v>0</v>
      </c>
      <c r="F1317" s="29">
        <f ca="1">IF(E1317&gt;0,D1317*Calculator!$G$22/12,0)</f>
        <v>0</v>
      </c>
      <c r="G1317" s="29">
        <f ca="1">IF(E1317&gt;0,(IFERROR(-PMT(Calculator!$G$22/12,Calculator!$G$23*12,Calculator!$G$20),0))-F1317,0)</f>
        <v>0</v>
      </c>
      <c r="H1317" s="29">
        <f t="shared" ca="1" si="84"/>
        <v>4930.1816573115148</v>
      </c>
      <c r="I1317" s="29">
        <f t="shared" ca="1" si="82"/>
        <v>0.87797755541163969</v>
      </c>
      <c r="J1317" s="30">
        <f>Calculator!$G$40</f>
        <v>6.5000000000000002E-2</v>
      </c>
      <c r="K1317" s="29">
        <f ca="1">IF(C1317&gt;=Calculator!$G$27,IF(DAY($C1317)=1,Calculator!$G$34/2,IF(DAY($C1317)=15,Calculator!$G$34/2,0)),0)</f>
        <v>0</v>
      </c>
      <c r="L1317" s="29">
        <f ca="1">IF(DAY($C1317)=28,IF(H1317=0,0,Calculator!$G$35),0)</f>
        <v>0</v>
      </c>
      <c r="M1317" s="29">
        <f ca="1">IF(I1317&gt;0,IF(DAY($C1317)=1,SUM(INDIRECT("I"&amp;(ROW(C1316)-DAY(C1316))):I1316),0),0)</f>
        <v>0</v>
      </c>
      <c r="N1317" s="29">
        <f ca="1">IF(C1317&lt;Calculator!$G$27,0,IF(C1317=Calculator!$G$27,Calculator!$G$39,IF(H1317-K1317&lt;=0,IF(D1317&gt;Calculator!$G$39,IF(H1317-K1317+E1317+L1317+M1317+Calculator!$G$39&gt;Calculator!$G$39,Calculator!$G$39-(H1317+E1317+L1317+M1317-K1317),Calculator!$G$39),D1317),0)))</f>
        <v>0</v>
      </c>
    </row>
    <row r="1318" spans="1:14" ht="15.75" thickBot="1">
      <c r="A1318" s="33" t="str">
        <f ca="1">IF(C1318=Calculator!$H$27,"F",IF(Daily!D1318+Daily!H1318=0,IF(D1317+H1317&gt;0,"L",""),""))</f>
        <v/>
      </c>
      <c r="B1318" s="34">
        <v>1317</v>
      </c>
      <c r="C1318" s="19">
        <f t="shared" ca="1" si="81"/>
        <v>47247</v>
      </c>
      <c r="D1318" s="29">
        <f t="shared" ca="1" si="83"/>
        <v>171147.58609419558</v>
      </c>
      <c r="E1318" s="29">
        <f ca="1">IF(C1318&lt;Calculator!$D$26,0,IF(DAY($C1318)=1,IF(D1318-Calculator!$G$24&gt;0,Calculator!$G$24,D1318),0))</f>
        <v>0</v>
      </c>
      <c r="F1318" s="29">
        <f ca="1">IF(E1318&gt;0,D1318*Calculator!$G$22/12,0)</f>
        <v>0</v>
      </c>
      <c r="G1318" s="29">
        <f ca="1">IF(E1318&gt;0,(IFERROR(-PMT(Calculator!$G$22/12,Calculator!$G$23*12,Calculator!$G$20),0))-F1318,0)</f>
        <v>0</v>
      </c>
      <c r="H1318" s="29">
        <f t="shared" ca="1" si="84"/>
        <v>4930.1816573115148</v>
      </c>
      <c r="I1318" s="29">
        <f t="shared" ca="1" si="82"/>
        <v>0.87797755541163969</v>
      </c>
      <c r="J1318" s="30">
        <f>Calculator!$G$40</f>
        <v>6.5000000000000002E-2</v>
      </c>
      <c r="K1318" s="29">
        <f ca="1">IF(C1318&gt;=Calculator!$G$27,IF(DAY($C1318)=1,Calculator!$G$34/2,IF(DAY($C1318)=15,Calculator!$G$34/2,0)),0)</f>
        <v>0</v>
      </c>
      <c r="L1318" s="29">
        <f ca="1">IF(DAY($C1318)=28,IF(H1318=0,0,Calculator!$G$35),0)</f>
        <v>0</v>
      </c>
      <c r="M1318" s="29">
        <f ca="1">IF(I1318&gt;0,IF(DAY($C1318)=1,SUM(INDIRECT("I"&amp;(ROW(C1317)-DAY(C1317))):I1317),0),0)</f>
        <v>0</v>
      </c>
      <c r="N1318" s="29">
        <f ca="1">IF(C1318&lt;Calculator!$G$27,0,IF(C1318=Calculator!$G$27,Calculator!$G$39,IF(H1318-K1318&lt;=0,IF(D1318&gt;Calculator!$G$39,IF(H1318-K1318+E1318+L1318+M1318+Calculator!$G$39&gt;Calculator!$G$39,Calculator!$G$39-(H1318+E1318+L1318+M1318-K1318),Calculator!$G$39),D1318),0)))</f>
        <v>0</v>
      </c>
    </row>
    <row r="1319" spans="1:14" ht="15.75" thickBot="1">
      <c r="A1319" s="33" t="str">
        <f ca="1">IF(C1319=Calculator!$H$27,"F",IF(Daily!D1319+Daily!H1319=0,IF(D1318+H1318&gt;0,"L",""),""))</f>
        <v/>
      </c>
      <c r="B1319" s="34">
        <v>1318</v>
      </c>
      <c r="C1319" s="19">
        <f t="shared" ca="1" si="81"/>
        <v>47248</v>
      </c>
      <c r="D1319" s="29">
        <f t="shared" ca="1" si="83"/>
        <v>171147.58609419558</v>
      </c>
      <c r="E1319" s="29">
        <f ca="1">IF(C1319&lt;Calculator!$D$26,0,IF(DAY($C1319)=1,IF(D1319-Calculator!$G$24&gt;0,Calculator!$G$24,D1319),0))</f>
        <v>0</v>
      </c>
      <c r="F1319" s="29">
        <f ca="1">IF(E1319&gt;0,D1319*Calculator!$G$22/12,0)</f>
        <v>0</v>
      </c>
      <c r="G1319" s="29">
        <f ca="1">IF(E1319&gt;0,(IFERROR(-PMT(Calculator!$G$22/12,Calculator!$G$23*12,Calculator!$G$20),0))-F1319,0)</f>
        <v>0</v>
      </c>
      <c r="H1319" s="29">
        <f t="shared" ca="1" si="84"/>
        <v>4930.1816573115148</v>
      </c>
      <c r="I1319" s="29">
        <f t="shared" ca="1" si="82"/>
        <v>0.87797755541163969</v>
      </c>
      <c r="J1319" s="30">
        <f>Calculator!$G$40</f>
        <v>6.5000000000000002E-2</v>
      </c>
      <c r="K1319" s="29">
        <f ca="1">IF(C1319&gt;=Calculator!$G$27,IF(DAY($C1319)=1,Calculator!$G$34/2,IF(DAY($C1319)=15,Calculator!$G$34/2,0)),0)</f>
        <v>0</v>
      </c>
      <c r="L1319" s="29">
        <f ca="1">IF(DAY($C1319)=28,IF(H1319=0,0,Calculator!$G$35),0)</f>
        <v>0</v>
      </c>
      <c r="M1319" s="29">
        <f ca="1">IF(I1319&gt;0,IF(DAY($C1319)=1,SUM(INDIRECT("I"&amp;(ROW(C1318)-DAY(C1318))):I1318),0),0)</f>
        <v>0</v>
      </c>
      <c r="N1319" s="29">
        <f ca="1">IF(C1319&lt;Calculator!$G$27,0,IF(C1319=Calculator!$G$27,Calculator!$G$39,IF(H1319-K1319&lt;=0,IF(D1319&gt;Calculator!$G$39,IF(H1319-K1319+E1319+L1319+M1319+Calculator!$G$39&gt;Calculator!$G$39,Calculator!$G$39-(H1319+E1319+L1319+M1319-K1319),Calculator!$G$39),D1319),0)))</f>
        <v>0</v>
      </c>
    </row>
    <row r="1320" spans="1:14" ht="15.75" thickBot="1">
      <c r="A1320" s="33" t="str">
        <f ca="1">IF(C1320=Calculator!$H$27,"F",IF(Daily!D1320+Daily!H1320=0,IF(D1319+H1319&gt;0,"L",""),""))</f>
        <v/>
      </c>
      <c r="B1320" s="34">
        <v>1319</v>
      </c>
      <c r="C1320" s="19">
        <f t="shared" ca="1" si="81"/>
        <v>47249</v>
      </c>
      <c r="D1320" s="29">
        <f t="shared" ca="1" si="83"/>
        <v>171147.58609419558</v>
      </c>
      <c r="E1320" s="29">
        <f ca="1">IF(C1320&lt;Calculator!$D$26,0,IF(DAY($C1320)=1,IF(D1320-Calculator!$G$24&gt;0,Calculator!$G$24,D1320),0))</f>
        <v>0</v>
      </c>
      <c r="F1320" s="29">
        <f ca="1">IF(E1320&gt;0,D1320*Calculator!$G$22/12,0)</f>
        <v>0</v>
      </c>
      <c r="G1320" s="29">
        <f ca="1">IF(E1320&gt;0,(IFERROR(-PMT(Calculator!$G$22/12,Calculator!$G$23*12,Calculator!$G$20),0))-F1320,0)</f>
        <v>0</v>
      </c>
      <c r="H1320" s="29">
        <f t="shared" ca="1" si="84"/>
        <v>4930.1816573115148</v>
      </c>
      <c r="I1320" s="29">
        <f t="shared" ca="1" si="82"/>
        <v>0.87797755541163969</v>
      </c>
      <c r="J1320" s="30">
        <f>Calculator!$G$40</f>
        <v>6.5000000000000002E-2</v>
      </c>
      <c r="K1320" s="29">
        <f ca="1">IF(C1320&gt;=Calculator!$G$27,IF(DAY($C1320)=1,Calculator!$G$34/2,IF(DAY($C1320)=15,Calculator!$G$34/2,0)),0)</f>
        <v>0</v>
      </c>
      <c r="L1320" s="29">
        <f ca="1">IF(DAY($C1320)=28,IF(H1320=0,0,Calculator!$G$35),0)</f>
        <v>0</v>
      </c>
      <c r="M1320" s="29">
        <f ca="1">IF(I1320&gt;0,IF(DAY($C1320)=1,SUM(INDIRECT("I"&amp;(ROW(C1319)-DAY(C1319))):I1319),0),0)</f>
        <v>0</v>
      </c>
      <c r="N1320" s="29">
        <f ca="1">IF(C1320&lt;Calculator!$G$27,0,IF(C1320=Calculator!$G$27,Calculator!$G$39,IF(H1320-K1320&lt;=0,IF(D1320&gt;Calculator!$G$39,IF(H1320-K1320+E1320+L1320+M1320+Calculator!$G$39&gt;Calculator!$G$39,Calculator!$G$39-(H1320+E1320+L1320+M1320-K1320),Calculator!$G$39),D1320),0)))</f>
        <v>0</v>
      </c>
    </row>
    <row r="1321" spans="1:14" ht="15.75" thickBot="1">
      <c r="A1321" s="33" t="str">
        <f ca="1">IF(C1321=Calculator!$H$27,"F",IF(Daily!D1321+Daily!H1321=0,IF(D1320+H1320&gt;0,"L",""),""))</f>
        <v/>
      </c>
      <c r="B1321" s="34">
        <v>1320</v>
      </c>
      <c r="C1321" s="19">
        <f t="shared" ca="1" si="81"/>
        <v>47250</v>
      </c>
      <c r="D1321" s="29">
        <f t="shared" ca="1" si="83"/>
        <v>171147.58609419558</v>
      </c>
      <c r="E1321" s="29">
        <f ca="1">IF(C1321&lt;Calculator!$D$26,0,IF(DAY($C1321)=1,IF(D1321-Calculator!$G$24&gt;0,Calculator!$G$24,D1321),0))</f>
        <v>0</v>
      </c>
      <c r="F1321" s="29">
        <f ca="1">IF(E1321&gt;0,D1321*Calculator!$G$22/12,0)</f>
        <v>0</v>
      </c>
      <c r="G1321" s="29">
        <f ca="1">IF(E1321&gt;0,(IFERROR(-PMT(Calculator!$G$22/12,Calculator!$G$23*12,Calculator!$G$20),0))-F1321,0)</f>
        <v>0</v>
      </c>
      <c r="H1321" s="29">
        <f t="shared" ca="1" si="84"/>
        <v>4930.1816573115148</v>
      </c>
      <c r="I1321" s="29">
        <f t="shared" ca="1" si="82"/>
        <v>0.87797755541163969</v>
      </c>
      <c r="J1321" s="30">
        <f>Calculator!$G$40</f>
        <v>6.5000000000000002E-2</v>
      </c>
      <c r="K1321" s="29">
        <f ca="1">IF(C1321&gt;=Calculator!$G$27,IF(DAY($C1321)=1,Calculator!$G$34/2,IF(DAY($C1321)=15,Calculator!$G$34/2,0)),0)</f>
        <v>0</v>
      </c>
      <c r="L1321" s="29">
        <f ca="1">IF(DAY($C1321)=28,IF(H1321=0,0,Calculator!$G$35),0)</f>
        <v>0</v>
      </c>
      <c r="M1321" s="29">
        <f ca="1">IF(I1321&gt;0,IF(DAY($C1321)=1,SUM(INDIRECT("I"&amp;(ROW(C1320)-DAY(C1320))):I1320),0),0)</f>
        <v>0</v>
      </c>
      <c r="N1321" s="29">
        <f ca="1">IF(C1321&lt;Calculator!$G$27,0,IF(C1321=Calculator!$G$27,Calculator!$G$39,IF(H1321-K1321&lt;=0,IF(D1321&gt;Calculator!$G$39,IF(H1321-K1321+E1321+L1321+M1321+Calculator!$G$39&gt;Calculator!$G$39,Calculator!$G$39-(H1321+E1321+L1321+M1321-K1321),Calculator!$G$39),D1321),0)))</f>
        <v>0</v>
      </c>
    </row>
    <row r="1322" spans="1:14" ht="15.75" thickBot="1">
      <c r="A1322" s="33" t="str">
        <f ca="1">IF(C1322=Calculator!$H$27,"F",IF(Daily!D1322+Daily!H1322=0,IF(D1321+H1321&gt;0,"L",""),""))</f>
        <v/>
      </c>
      <c r="B1322" s="34">
        <v>1321</v>
      </c>
      <c r="C1322" s="19">
        <f t="shared" ca="1" si="81"/>
        <v>47251</v>
      </c>
      <c r="D1322" s="29">
        <f t="shared" ca="1" si="83"/>
        <v>171147.58609419558</v>
      </c>
      <c r="E1322" s="29">
        <f ca="1">IF(C1322&lt;Calculator!$D$26,0,IF(DAY($C1322)=1,IF(D1322-Calculator!$G$24&gt;0,Calculator!$G$24,D1322),0))</f>
        <v>0</v>
      </c>
      <c r="F1322" s="29">
        <f ca="1">IF(E1322&gt;0,D1322*Calculator!$G$22/12,0)</f>
        <v>0</v>
      </c>
      <c r="G1322" s="29">
        <f ca="1">IF(E1322&gt;0,(IFERROR(-PMT(Calculator!$G$22/12,Calculator!$G$23*12,Calculator!$G$20),0))-F1322,0)</f>
        <v>0</v>
      </c>
      <c r="H1322" s="29">
        <f t="shared" ca="1" si="84"/>
        <v>4930.1816573115148</v>
      </c>
      <c r="I1322" s="29">
        <f t="shared" ca="1" si="82"/>
        <v>0.87797755541163969</v>
      </c>
      <c r="J1322" s="30">
        <f>Calculator!$G$40</f>
        <v>6.5000000000000002E-2</v>
      </c>
      <c r="K1322" s="29">
        <f ca="1">IF(C1322&gt;=Calculator!$G$27,IF(DAY($C1322)=1,Calculator!$G$34/2,IF(DAY($C1322)=15,Calculator!$G$34/2,0)),0)</f>
        <v>0</v>
      </c>
      <c r="L1322" s="29">
        <f ca="1">IF(DAY($C1322)=28,IF(H1322=0,0,Calculator!$G$35),0)</f>
        <v>0</v>
      </c>
      <c r="M1322" s="29">
        <f ca="1">IF(I1322&gt;0,IF(DAY($C1322)=1,SUM(INDIRECT("I"&amp;(ROW(C1321)-DAY(C1321))):I1321),0),0)</f>
        <v>0</v>
      </c>
      <c r="N1322" s="29">
        <f ca="1">IF(C1322&lt;Calculator!$G$27,0,IF(C1322=Calculator!$G$27,Calculator!$G$39,IF(H1322-K1322&lt;=0,IF(D1322&gt;Calculator!$G$39,IF(H1322-K1322+E1322+L1322+M1322+Calculator!$G$39&gt;Calculator!$G$39,Calculator!$G$39-(H1322+E1322+L1322+M1322-K1322),Calculator!$G$39),D1322),0)))</f>
        <v>0</v>
      </c>
    </row>
    <row r="1323" spans="1:14" ht="15.75" thickBot="1">
      <c r="A1323" s="33" t="str">
        <f ca="1">IF(C1323=Calculator!$H$27,"F",IF(Daily!D1323+Daily!H1323=0,IF(D1322+H1322&gt;0,"L",""),""))</f>
        <v/>
      </c>
      <c r="B1323" s="34">
        <v>1322</v>
      </c>
      <c r="C1323" s="19">
        <f t="shared" ca="1" si="81"/>
        <v>47252</v>
      </c>
      <c r="D1323" s="29">
        <f t="shared" ca="1" si="83"/>
        <v>171147.58609419558</v>
      </c>
      <c r="E1323" s="29">
        <f ca="1">IF(C1323&lt;Calculator!$D$26,0,IF(DAY($C1323)=1,IF(D1323-Calculator!$G$24&gt;0,Calculator!$G$24,D1323),0))</f>
        <v>0</v>
      </c>
      <c r="F1323" s="29">
        <f ca="1">IF(E1323&gt;0,D1323*Calculator!$G$22/12,0)</f>
        <v>0</v>
      </c>
      <c r="G1323" s="29">
        <f ca="1">IF(E1323&gt;0,(IFERROR(-PMT(Calculator!$G$22/12,Calculator!$G$23*12,Calculator!$G$20),0))-F1323,0)</f>
        <v>0</v>
      </c>
      <c r="H1323" s="29">
        <f t="shared" ca="1" si="84"/>
        <v>4930.1816573115148</v>
      </c>
      <c r="I1323" s="29">
        <f t="shared" ca="1" si="82"/>
        <v>0.87797755541163969</v>
      </c>
      <c r="J1323" s="30">
        <f>Calculator!$G$40</f>
        <v>6.5000000000000002E-2</v>
      </c>
      <c r="K1323" s="29">
        <f ca="1">IF(C1323&gt;=Calculator!$G$27,IF(DAY($C1323)=1,Calculator!$G$34/2,IF(DAY($C1323)=15,Calculator!$G$34/2,0)),0)</f>
        <v>0</v>
      </c>
      <c r="L1323" s="29">
        <f ca="1">IF(DAY($C1323)=28,IF(H1323=0,0,Calculator!$G$35),0)</f>
        <v>0</v>
      </c>
      <c r="M1323" s="29">
        <f ca="1">IF(I1323&gt;0,IF(DAY($C1323)=1,SUM(INDIRECT("I"&amp;(ROW(C1322)-DAY(C1322))):I1322),0),0)</f>
        <v>0</v>
      </c>
      <c r="N1323" s="29">
        <f ca="1">IF(C1323&lt;Calculator!$G$27,0,IF(C1323=Calculator!$G$27,Calculator!$G$39,IF(H1323-K1323&lt;=0,IF(D1323&gt;Calculator!$G$39,IF(H1323-K1323+E1323+L1323+M1323+Calculator!$G$39&gt;Calculator!$G$39,Calculator!$G$39-(H1323+E1323+L1323+M1323-K1323),Calculator!$G$39),D1323),0)))</f>
        <v>0</v>
      </c>
    </row>
    <row r="1324" spans="1:14" ht="15.75" thickBot="1">
      <c r="A1324" s="33" t="str">
        <f ca="1">IF(C1324=Calculator!$H$27,"F",IF(Daily!D1324+Daily!H1324=0,IF(D1323+H1323&gt;0,"L",""),""))</f>
        <v/>
      </c>
      <c r="B1324" s="34">
        <v>1323</v>
      </c>
      <c r="C1324" s="19">
        <f t="shared" ca="1" si="81"/>
        <v>47253</v>
      </c>
      <c r="D1324" s="29">
        <f t="shared" ca="1" si="83"/>
        <v>171147.58609419558</v>
      </c>
      <c r="E1324" s="29">
        <f ca="1">IF(C1324&lt;Calculator!$D$26,0,IF(DAY($C1324)=1,IF(D1324-Calculator!$G$24&gt;0,Calculator!$G$24,D1324),0))</f>
        <v>0</v>
      </c>
      <c r="F1324" s="29">
        <f ca="1">IF(E1324&gt;0,D1324*Calculator!$G$22/12,0)</f>
        <v>0</v>
      </c>
      <c r="G1324" s="29">
        <f ca="1">IF(E1324&gt;0,(IFERROR(-PMT(Calculator!$G$22/12,Calculator!$G$23*12,Calculator!$G$20),0))-F1324,0)</f>
        <v>0</v>
      </c>
      <c r="H1324" s="29">
        <f t="shared" ca="1" si="84"/>
        <v>4930.1816573115148</v>
      </c>
      <c r="I1324" s="29">
        <f t="shared" ca="1" si="82"/>
        <v>0.87797755541163969</v>
      </c>
      <c r="J1324" s="30">
        <f>Calculator!$G$40</f>
        <v>6.5000000000000002E-2</v>
      </c>
      <c r="K1324" s="29">
        <f ca="1">IF(C1324&gt;=Calculator!$G$27,IF(DAY($C1324)=1,Calculator!$G$34/2,IF(DAY($C1324)=15,Calculator!$G$34/2,0)),0)</f>
        <v>4500</v>
      </c>
      <c r="L1324" s="29">
        <f ca="1">IF(DAY($C1324)=28,IF(H1324=0,0,Calculator!$G$35),0)</f>
        <v>0</v>
      </c>
      <c r="M1324" s="29">
        <f ca="1">IF(I1324&gt;0,IF(DAY($C1324)=1,SUM(INDIRECT("I"&amp;(ROW(C1323)-DAY(C1323))):I1323),0),0)</f>
        <v>0</v>
      </c>
      <c r="N1324" s="29">
        <f ca="1">IF(C1324&lt;Calculator!$G$27,0,IF(C1324=Calculator!$G$27,Calculator!$G$39,IF(H1324-K1324&lt;=0,IF(D1324&gt;Calculator!$G$39,IF(H1324-K1324+E1324+L1324+M1324+Calculator!$G$39&gt;Calculator!$G$39,Calculator!$G$39-(H1324+E1324+L1324+M1324-K1324),Calculator!$G$39),D1324),0)))</f>
        <v>0</v>
      </c>
    </row>
    <row r="1325" spans="1:14" ht="15.75" thickBot="1">
      <c r="A1325" s="33" t="str">
        <f ca="1">IF(C1325=Calculator!$H$27,"F",IF(Daily!D1325+Daily!H1325=0,IF(D1324+H1324&gt;0,"L",""),""))</f>
        <v/>
      </c>
      <c r="B1325" s="34">
        <v>1324</v>
      </c>
      <c r="C1325" s="19">
        <f t="shared" ca="1" si="81"/>
        <v>47254</v>
      </c>
      <c r="D1325" s="29">
        <f t="shared" ca="1" si="83"/>
        <v>171147.58609419558</v>
      </c>
      <c r="E1325" s="29">
        <f ca="1">IF(C1325&lt;Calculator!$D$26,0,IF(DAY($C1325)=1,IF(D1325-Calculator!$G$24&gt;0,Calculator!$G$24,D1325),0))</f>
        <v>0</v>
      </c>
      <c r="F1325" s="29">
        <f ca="1">IF(E1325&gt;0,D1325*Calculator!$G$22/12,0)</f>
        <v>0</v>
      </c>
      <c r="G1325" s="29">
        <f ca="1">IF(E1325&gt;0,(IFERROR(-PMT(Calculator!$G$22/12,Calculator!$G$23*12,Calculator!$G$20),0))-F1325,0)</f>
        <v>0</v>
      </c>
      <c r="H1325" s="29">
        <f t="shared" ca="1" si="84"/>
        <v>430.18165731151475</v>
      </c>
      <c r="I1325" s="29">
        <f t="shared" ca="1" si="82"/>
        <v>7.6607692397940977E-2</v>
      </c>
      <c r="J1325" s="30">
        <f>Calculator!$G$40</f>
        <v>6.5000000000000002E-2</v>
      </c>
      <c r="K1325" s="29">
        <f ca="1">IF(C1325&gt;=Calculator!$G$27,IF(DAY($C1325)=1,Calculator!$G$34/2,IF(DAY($C1325)=15,Calculator!$G$34/2,0)),0)</f>
        <v>0</v>
      </c>
      <c r="L1325" s="29">
        <f ca="1">IF(DAY($C1325)=28,IF(H1325=0,0,Calculator!$G$35),0)</f>
        <v>0</v>
      </c>
      <c r="M1325" s="29">
        <f ca="1">IF(I1325&gt;0,IF(DAY($C1325)=1,SUM(INDIRECT("I"&amp;(ROW(C1324)-DAY(C1324))):I1324),0),0)</f>
        <v>0</v>
      </c>
      <c r="N1325" s="29">
        <f ca="1">IF(C1325&lt;Calculator!$G$27,0,IF(C1325=Calculator!$G$27,Calculator!$G$39,IF(H1325-K1325&lt;=0,IF(D1325&gt;Calculator!$G$39,IF(H1325-K1325+E1325+L1325+M1325+Calculator!$G$39&gt;Calculator!$G$39,Calculator!$G$39-(H1325+E1325+L1325+M1325-K1325),Calculator!$G$39),D1325),0)))</f>
        <v>0</v>
      </c>
    </row>
    <row r="1326" spans="1:14" ht="15.75" thickBot="1">
      <c r="A1326" s="33" t="str">
        <f ca="1">IF(C1326=Calculator!$H$27,"F",IF(Daily!D1326+Daily!H1326=0,IF(D1325+H1325&gt;0,"L",""),""))</f>
        <v/>
      </c>
      <c r="B1326" s="34">
        <v>1325</v>
      </c>
      <c r="C1326" s="19">
        <f t="shared" ca="1" si="81"/>
        <v>47255</v>
      </c>
      <c r="D1326" s="29">
        <f t="shared" ca="1" si="83"/>
        <v>171147.58609419558</v>
      </c>
      <c r="E1326" s="29">
        <f ca="1">IF(C1326&lt;Calculator!$D$26,0,IF(DAY($C1326)=1,IF(D1326-Calculator!$G$24&gt;0,Calculator!$G$24,D1326),0))</f>
        <v>0</v>
      </c>
      <c r="F1326" s="29">
        <f ca="1">IF(E1326&gt;0,D1326*Calculator!$G$22/12,0)</f>
        <v>0</v>
      </c>
      <c r="G1326" s="29">
        <f ca="1">IF(E1326&gt;0,(IFERROR(-PMT(Calculator!$G$22/12,Calculator!$G$23*12,Calculator!$G$20),0))-F1326,0)</f>
        <v>0</v>
      </c>
      <c r="H1326" s="29">
        <f t="shared" ca="1" si="84"/>
        <v>430.18165731151475</v>
      </c>
      <c r="I1326" s="29">
        <f t="shared" ca="1" si="82"/>
        <v>7.6607692397940977E-2</v>
      </c>
      <c r="J1326" s="30">
        <f>Calculator!$G$40</f>
        <v>6.5000000000000002E-2</v>
      </c>
      <c r="K1326" s="29">
        <f ca="1">IF(C1326&gt;=Calculator!$G$27,IF(DAY($C1326)=1,Calculator!$G$34/2,IF(DAY($C1326)=15,Calculator!$G$34/2,0)),0)</f>
        <v>0</v>
      </c>
      <c r="L1326" s="29">
        <f ca="1">IF(DAY($C1326)=28,IF(H1326=0,0,Calculator!$G$35),0)</f>
        <v>0</v>
      </c>
      <c r="M1326" s="29">
        <f ca="1">IF(I1326&gt;0,IF(DAY($C1326)=1,SUM(INDIRECT("I"&amp;(ROW(C1325)-DAY(C1325))):I1325),0),0)</f>
        <v>0</v>
      </c>
      <c r="N1326" s="29">
        <f ca="1">IF(C1326&lt;Calculator!$G$27,0,IF(C1326=Calculator!$G$27,Calculator!$G$39,IF(H1326-K1326&lt;=0,IF(D1326&gt;Calculator!$G$39,IF(H1326-K1326+E1326+L1326+M1326+Calculator!$G$39&gt;Calculator!$G$39,Calculator!$G$39-(H1326+E1326+L1326+M1326-K1326),Calculator!$G$39),D1326),0)))</f>
        <v>0</v>
      </c>
    </row>
    <row r="1327" spans="1:14" ht="15.75" thickBot="1">
      <c r="A1327" s="33" t="str">
        <f ca="1">IF(C1327=Calculator!$H$27,"F",IF(Daily!D1327+Daily!H1327=0,IF(D1326+H1326&gt;0,"L",""),""))</f>
        <v/>
      </c>
      <c r="B1327" s="34">
        <v>1326</v>
      </c>
      <c r="C1327" s="19">
        <f t="shared" ca="1" si="81"/>
        <v>47256</v>
      </c>
      <c r="D1327" s="29">
        <f t="shared" ca="1" si="83"/>
        <v>171147.58609419558</v>
      </c>
      <c r="E1327" s="29">
        <f ca="1">IF(C1327&lt;Calculator!$D$26,0,IF(DAY($C1327)=1,IF(D1327-Calculator!$G$24&gt;0,Calculator!$G$24,D1327),0))</f>
        <v>0</v>
      </c>
      <c r="F1327" s="29">
        <f ca="1">IF(E1327&gt;0,D1327*Calculator!$G$22/12,0)</f>
        <v>0</v>
      </c>
      <c r="G1327" s="29">
        <f ca="1">IF(E1327&gt;0,(IFERROR(-PMT(Calculator!$G$22/12,Calculator!$G$23*12,Calculator!$G$20),0))-F1327,0)</f>
        <v>0</v>
      </c>
      <c r="H1327" s="29">
        <f t="shared" ca="1" si="84"/>
        <v>430.18165731151475</v>
      </c>
      <c r="I1327" s="29">
        <f t="shared" ca="1" si="82"/>
        <v>7.6607692397940977E-2</v>
      </c>
      <c r="J1327" s="30">
        <f>Calculator!$G$40</f>
        <v>6.5000000000000002E-2</v>
      </c>
      <c r="K1327" s="29">
        <f ca="1">IF(C1327&gt;=Calculator!$G$27,IF(DAY($C1327)=1,Calculator!$G$34/2,IF(DAY($C1327)=15,Calculator!$G$34/2,0)),0)</f>
        <v>0</v>
      </c>
      <c r="L1327" s="29">
        <f ca="1">IF(DAY($C1327)=28,IF(H1327=0,0,Calculator!$G$35),0)</f>
        <v>0</v>
      </c>
      <c r="M1327" s="29">
        <f ca="1">IF(I1327&gt;0,IF(DAY($C1327)=1,SUM(INDIRECT("I"&amp;(ROW(C1326)-DAY(C1326))):I1326),0),0)</f>
        <v>0</v>
      </c>
      <c r="N1327" s="29">
        <f ca="1">IF(C1327&lt;Calculator!$G$27,0,IF(C1327=Calculator!$G$27,Calculator!$G$39,IF(H1327-K1327&lt;=0,IF(D1327&gt;Calculator!$G$39,IF(H1327-K1327+E1327+L1327+M1327+Calculator!$G$39&gt;Calculator!$G$39,Calculator!$G$39-(H1327+E1327+L1327+M1327-K1327),Calculator!$G$39),D1327),0)))</f>
        <v>0</v>
      </c>
    </row>
    <row r="1328" spans="1:14" ht="15.75" thickBot="1">
      <c r="A1328" s="33" t="str">
        <f ca="1">IF(C1328=Calculator!$H$27,"F",IF(Daily!D1328+Daily!H1328=0,IF(D1327+H1327&gt;0,"L",""),""))</f>
        <v/>
      </c>
      <c r="B1328" s="34">
        <v>1327</v>
      </c>
      <c r="C1328" s="19">
        <f t="shared" ca="1" si="81"/>
        <v>47257</v>
      </c>
      <c r="D1328" s="29">
        <f t="shared" ca="1" si="83"/>
        <v>171147.58609419558</v>
      </c>
      <c r="E1328" s="29">
        <f ca="1">IF(C1328&lt;Calculator!$D$26,0,IF(DAY($C1328)=1,IF(D1328-Calculator!$G$24&gt;0,Calculator!$G$24,D1328),0))</f>
        <v>0</v>
      </c>
      <c r="F1328" s="29">
        <f ca="1">IF(E1328&gt;0,D1328*Calculator!$G$22/12,0)</f>
        <v>0</v>
      </c>
      <c r="G1328" s="29">
        <f ca="1">IF(E1328&gt;0,(IFERROR(-PMT(Calculator!$G$22/12,Calculator!$G$23*12,Calculator!$G$20),0))-F1328,0)</f>
        <v>0</v>
      </c>
      <c r="H1328" s="29">
        <f t="shared" ca="1" si="84"/>
        <v>430.18165731151475</v>
      </c>
      <c r="I1328" s="29">
        <f t="shared" ca="1" si="82"/>
        <v>7.6607692397940977E-2</v>
      </c>
      <c r="J1328" s="30">
        <f>Calculator!$G$40</f>
        <v>6.5000000000000002E-2</v>
      </c>
      <c r="K1328" s="29">
        <f ca="1">IF(C1328&gt;=Calculator!$G$27,IF(DAY($C1328)=1,Calculator!$G$34/2,IF(DAY($C1328)=15,Calculator!$G$34/2,0)),0)</f>
        <v>0</v>
      </c>
      <c r="L1328" s="29">
        <f ca="1">IF(DAY($C1328)=28,IF(H1328=0,0,Calculator!$G$35),0)</f>
        <v>0</v>
      </c>
      <c r="M1328" s="29">
        <f ca="1">IF(I1328&gt;0,IF(DAY($C1328)=1,SUM(INDIRECT("I"&amp;(ROW(C1327)-DAY(C1327))):I1327),0),0)</f>
        <v>0</v>
      </c>
      <c r="N1328" s="29">
        <f ca="1">IF(C1328&lt;Calculator!$G$27,0,IF(C1328=Calculator!$G$27,Calculator!$G$39,IF(H1328-K1328&lt;=0,IF(D1328&gt;Calculator!$G$39,IF(H1328-K1328+E1328+L1328+M1328+Calculator!$G$39&gt;Calculator!$G$39,Calculator!$G$39-(H1328+E1328+L1328+M1328-K1328),Calculator!$G$39),D1328),0)))</f>
        <v>0</v>
      </c>
    </row>
    <row r="1329" spans="1:14" ht="15.75" thickBot="1">
      <c r="A1329" s="33" t="str">
        <f ca="1">IF(C1329=Calculator!$H$27,"F",IF(Daily!D1329+Daily!H1329=0,IF(D1328+H1328&gt;0,"L",""),""))</f>
        <v/>
      </c>
      <c r="B1329" s="34">
        <v>1328</v>
      </c>
      <c r="C1329" s="19">
        <f t="shared" ca="1" si="81"/>
        <v>47258</v>
      </c>
      <c r="D1329" s="29">
        <f t="shared" ca="1" si="83"/>
        <v>171147.58609419558</v>
      </c>
      <c r="E1329" s="29">
        <f ca="1">IF(C1329&lt;Calculator!$D$26,0,IF(DAY($C1329)=1,IF(D1329-Calculator!$G$24&gt;0,Calculator!$G$24,D1329),0))</f>
        <v>0</v>
      </c>
      <c r="F1329" s="29">
        <f ca="1">IF(E1329&gt;0,D1329*Calculator!$G$22/12,0)</f>
        <v>0</v>
      </c>
      <c r="G1329" s="29">
        <f ca="1">IF(E1329&gt;0,(IFERROR(-PMT(Calculator!$G$22/12,Calculator!$G$23*12,Calculator!$G$20),0))-F1329,0)</f>
        <v>0</v>
      </c>
      <c r="H1329" s="29">
        <f t="shared" ca="1" si="84"/>
        <v>430.18165731151475</v>
      </c>
      <c r="I1329" s="29">
        <f t="shared" ca="1" si="82"/>
        <v>7.6607692397940977E-2</v>
      </c>
      <c r="J1329" s="30">
        <f>Calculator!$G$40</f>
        <v>6.5000000000000002E-2</v>
      </c>
      <c r="K1329" s="29">
        <f ca="1">IF(C1329&gt;=Calculator!$G$27,IF(DAY($C1329)=1,Calculator!$G$34/2,IF(DAY($C1329)=15,Calculator!$G$34/2,0)),0)</f>
        <v>0</v>
      </c>
      <c r="L1329" s="29">
        <f ca="1">IF(DAY($C1329)=28,IF(H1329=0,0,Calculator!$G$35),0)</f>
        <v>0</v>
      </c>
      <c r="M1329" s="29">
        <f ca="1">IF(I1329&gt;0,IF(DAY($C1329)=1,SUM(INDIRECT("I"&amp;(ROW(C1328)-DAY(C1328))):I1328),0),0)</f>
        <v>0</v>
      </c>
      <c r="N1329" s="29">
        <f ca="1">IF(C1329&lt;Calculator!$G$27,0,IF(C1329=Calculator!$G$27,Calculator!$G$39,IF(H1329-K1329&lt;=0,IF(D1329&gt;Calculator!$G$39,IF(H1329-K1329+E1329+L1329+M1329+Calculator!$G$39&gt;Calculator!$G$39,Calculator!$G$39-(H1329+E1329+L1329+M1329-K1329),Calculator!$G$39),D1329),0)))</f>
        <v>0</v>
      </c>
    </row>
    <row r="1330" spans="1:14" ht="15.75" thickBot="1">
      <c r="A1330" s="33" t="str">
        <f ca="1">IF(C1330=Calculator!$H$27,"F",IF(Daily!D1330+Daily!H1330=0,IF(D1329+H1329&gt;0,"L",""),""))</f>
        <v/>
      </c>
      <c r="B1330" s="34">
        <v>1329</v>
      </c>
      <c r="C1330" s="19">
        <f t="shared" ca="1" si="81"/>
        <v>47259</v>
      </c>
      <c r="D1330" s="29">
        <f t="shared" ca="1" si="83"/>
        <v>171147.58609419558</v>
      </c>
      <c r="E1330" s="29">
        <f ca="1">IF(C1330&lt;Calculator!$D$26,0,IF(DAY($C1330)=1,IF(D1330-Calculator!$G$24&gt;0,Calculator!$G$24,D1330),0))</f>
        <v>0</v>
      </c>
      <c r="F1330" s="29">
        <f ca="1">IF(E1330&gt;0,D1330*Calculator!$G$22/12,0)</f>
        <v>0</v>
      </c>
      <c r="G1330" s="29">
        <f ca="1">IF(E1330&gt;0,(IFERROR(-PMT(Calculator!$G$22/12,Calculator!$G$23*12,Calculator!$G$20),0))-F1330,0)</f>
        <v>0</v>
      </c>
      <c r="H1330" s="29">
        <f t="shared" ca="1" si="84"/>
        <v>430.18165731151475</v>
      </c>
      <c r="I1330" s="29">
        <f t="shared" ca="1" si="82"/>
        <v>7.6607692397940977E-2</v>
      </c>
      <c r="J1330" s="30">
        <f>Calculator!$G$40</f>
        <v>6.5000000000000002E-2</v>
      </c>
      <c r="K1330" s="29">
        <f ca="1">IF(C1330&gt;=Calculator!$G$27,IF(DAY($C1330)=1,Calculator!$G$34/2,IF(DAY($C1330)=15,Calculator!$G$34/2,0)),0)</f>
        <v>0</v>
      </c>
      <c r="L1330" s="29">
        <f ca="1">IF(DAY($C1330)=28,IF(H1330=0,0,Calculator!$G$35),0)</f>
        <v>0</v>
      </c>
      <c r="M1330" s="29">
        <f ca="1">IF(I1330&gt;0,IF(DAY($C1330)=1,SUM(INDIRECT("I"&amp;(ROW(C1329)-DAY(C1329))):I1329),0),0)</f>
        <v>0</v>
      </c>
      <c r="N1330" s="29">
        <f ca="1">IF(C1330&lt;Calculator!$G$27,0,IF(C1330=Calculator!$G$27,Calculator!$G$39,IF(H1330-K1330&lt;=0,IF(D1330&gt;Calculator!$G$39,IF(H1330-K1330+E1330+L1330+M1330+Calculator!$G$39&gt;Calculator!$G$39,Calculator!$G$39-(H1330+E1330+L1330+M1330-K1330),Calculator!$G$39),D1330),0)))</f>
        <v>0</v>
      </c>
    </row>
    <row r="1331" spans="1:14" ht="15.75" thickBot="1">
      <c r="A1331" s="33" t="str">
        <f ca="1">IF(C1331=Calculator!$H$27,"F",IF(Daily!D1331+Daily!H1331=0,IF(D1330+H1330&gt;0,"L",""),""))</f>
        <v/>
      </c>
      <c r="B1331" s="34">
        <v>1330</v>
      </c>
      <c r="C1331" s="19">
        <f t="shared" ca="1" si="81"/>
        <v>47260</v>
      </c>
      <c r="D1331" s="29">
        <f t="shared" ca="1" si="83"/>
        <v>171147.58609419558</v>
      </c>
      <c r="E1331" s="29">
        <f ca="1">IF(C1331&lt;Calculator!$D$26,0,IF(DAY($C1331)=1,IF(D1331-Calculator!$G$24&gt;0,Calculator!$G$24,D1331),0))</f>
        <v>0</v>
      </c>
      <c r="F1331" s="29">
        <f ca="1">IF(E1331&gt;0,D1331*Calculator!$G$22/12,0)</f>
        <v>0</v>
      </c>
      <c r="G1331" s="29">
        <f ca="1">IF(E1331&gt;0,(IFERROR(-PMT(Calculator!$G$22/12,Calculator!$G$23*12,Calculator!$G$20),0))-F1331,0)</f>
        <v>0</v>
      </c>
      <c r="H1331" s="29">
        <f t="shared" ca="1" si="84"/>
        <v>430.18165731151475</v>
      </c>
      <c r="I1331" s="29">
        <f t="shared" ca="1" si="82"/>
        <v>7.6607692397940977E-2</v>
      </c>
      <c r="J1331" s="30">
        <f>Calculator!$G$40</f>
        <v>6.5000000000000002E-2</v>
      </c>
      <c r="K1331" s="29">
        <f ca="1">IF(C1331&gt;=Calculator!$G$27,IF(DAY($C1331)=1,Calculator!$G$34/2,IF(DAY($C1331)=15,Calculator!$G$34/2,0)),0)</f>
        <v>0</v>
      </c>
      <c r="L1331" s="29">
        <f ca="1">IF(DAY($C1331)=28,IF(H1331=0,0,Calculator!$G$35),0)</f>
        <v>0</v>
      </c>
      <c r="M1331" s="29">
        <f ca="1">IF(I1331&gt;0,IF(DAY($C1331)=1,SUM(INDIRECT("I"&amp;(ROW(C1330)-DAY(C1330))):I1330),0),0)</f>
        <v>0</v>
      </c>
      <c r="N1331" s="29">
        <f ca="1">IF(C1331&lt;Calculator!$G$27,0,IF(C1331=Calculator!$G$27,Calculator!$G$39,IF(H1331-K1331&lt;=0,IF(D1331&gt;Calculator!$G$39,IF(H1331-K1331+E1331+L1331+M1331+Calculator!$G$39&gt;Calculator!$G$39,Calculator!$G$39-(H1331+E1331+L1331+M1331-K1331),Calculator!$G$39),D1331),0)))</f>
        <v>0</v>
      </c>
    </row>
    <row r="1332" spans="1:14" ht="15.75" thickBot="1">
      <c r="A1332" s="33" t="str">
        <f ca="1">IF(C1332=Calculator!$H$27,"F",IF(Daily!D1332+Daily!H1332=0,IF(D1331+H1331&gt;0,"L",""),""))</f>
        <v/>
      </c>
      <c r="B1332" s="34">
        <v>1331</v>
      </c>
      <c r="C1332" s="19">
        <f t="shared" ca="1" si="81"/>
        <v>47261</v>
      </c>
      <c r="D1332" s="29">
        <f t="shared" ca="1" si="83"/>
        <v>171147.58609419558</v>
      </c>
      <c r="E1332" s="29">
        <f ca="1">IF(C1332&lt;Calculator!$D$26,0,IF(DAY($C1332)=1,IF(D1332-Calculator!$G$24&gt;0,Calculator!$G$24,D1332),0))</f>
        <v>0</v>
      </c>
      <c r="F1332" s="29">
        <f ca="1">IF(E1332&gt;0,D1332*Calculator!$G$22/12,0)</f>
        <v>0</v>
      </c>
      <c r="G1332" s="29">
        <f ca="1">IF(E1332&gt;0,(IFERROR(-PMT(Calculator!$G$22/12,Calculator!$G$23*12,Calculator!$G$20),0))-F1332,0)</f>
        <v>0</v>
      </c>
      <c r="H1332" s="29">
        <f t="shared" ca="1" si="84"/>
        <v>430.18165731151475</v>
      </c>
      <c r="I1332" s="29">
        <f t="shared" ca="1" si="82"/>
        <v>7.6607692397940977E-2</v>
      </c>
      <c r="J1332" s="30">
        <f>Calculator!$G$40</f>
        <v>6.5000000000000002E-2</v>
      </c>
      <c r="K1332" s="29">
        <f ca="1">IF(C1332&gt;=Calculator!$G$27,IF(DAY($C1332)=1,Calculator!$G$34/2,IF(DAY($C1332)=15,Calculator!$G$34/2,0)),0)</f>
        <v>0</v>
      </c>
      <c r="L1332" s="29">
        <f ca="1">IF(DAY($C1332)=28,IF(H1332=0,0,Calculator!$G$35),0)</f>
        <v>0</v>
      </c>
      <c r="M1332" s="29">
        <f ca="1">IF(I1332&gt;0,IF(DAY($C1332)=1,SUM(INDIRECT("I"&amp;(ROW(C1331)-DAY(C1331))):I1331),0),0)</f>
        <v>0</v>
      </c>
      <c r="N1332" s="29">
        <f ca="1">IF(C1332&lt;Calculator!$G$27,0,IF(C1332=Calculator!$G$27,Calculator!$G$39,IF(H1332-K1332&lt;=0,IF(D1332&gt;Calculator!$G$39,IF(H1332-K1332+E1332+L1332+M1332+Calculator!$G$39&gt;Calculator!$G$39,Calculator!$G$39-(H1332+E1332+L1332+M1332-K1332),Calculator!$G$39),D1332),0)))</f>
        <v>0</v>
      </c>
    </row>
    <row r="1333" spans="1:14" ht="15.75" thickBot="1">
      <c r="A1333" s="33" t="str">
        <f ca="1">IF(C1333=Calculator!$H$27,"F",IF(Daily!D1333+Daily!H1333=0,IF(D1332+H1332&gt;0,"L",""),""))</f>
        <v/>
      </c>
      <c r="B1333" s="34">
        <v>1332</v>
      </c>
      <c r="C1333" s="19">
        <f t="shared" ca="1" si="81"/>
        <v>47262</v>
      </c>
      <c r="D1333" s="29">
        <f t="shared" ca="1" si="83"/>
        <v>171147.58609419558</v>
      </c>
      <c r="E1333" s="29">
        <f ca="1">IF(C1333&lt;Calculator!$D$26,0,IF(DAY($C1333)=1,IF(D1333-Calculator!$G$24&gt;0,Calculator!$G$24,D1333),0))</f>
        <v>0</v>
      </c>
      <c r="F1333" s="29">
        <f ca="1">IF(E1333&gt;0,D1333*Calculator!$G$22/12,0)</f>
        <v>0</v>
      </c>
      <c r="G1333" s="29">
        <f ca="1">IF(E1333&gt;0,(IFERROR(-PMT(Calculator!$G$22/12,Calculator!$G$23*12,Calculator!$G$20),0))-F1333,0)</f>
        <v>0</v>
      </c>
      <c r="H1333" s="29">
        <f t="shared" ca="1" si="84"/>
        <v>430.18165731151475</v>
      </c>
      <c r="I1333" s="29">
        <f t="shared" ca="1" si="82"/>
        <v>7.6607692397940977E-2</v>
      </c>
      <c r="J1333" s="30">
        <f>Calculator!$G$40</f>
        <v>6.5000000000000002E-2</v>
      </c>
      <c r="K1333" s="29">
        <f ca="1">IF(C1333&gt;=Calculator!$G$27,IF(DAY($C1333)=1,Calculator!$G$34/2,IF(DAY($C1333)=15,Calculator!$G$34/2,0)),0)</f>
        <v>0</v>
      </c>
      <c r="L1333" s="29">
        <f ca="1">IF(DAY($C1333)=28,IF(H1333=0,0,Calculator!$G$35),0)</f>
        <v>0</v>
      </c>
      <c r="M1333" s="29">
        <f ca="1">IF(I1333&gt;0,IF(DAY($C1333)=1,SUM(INDIRECT("I"&amp;(ROW(C1332)-DAY(C1332))):I1332),0),0)</f>
        <v>0</v>
      </c>
      <c r="N1333" s="29">
        <f ca="1">IF(C1333&lt;Calculator!$G$27,0,IF(C1333=Calculator!$G$27,Calculator!$G$39,IF(H1333-K1333&lt;=0,IF(D1333&gt;Calculator!$G$39,IF(H1333-K1333+E1333+L1333+M1333+Calculator!$G$39&gt;Calculator!$G$39,Calculator!$G$39-(H1333+E1333+L1333+M1333-K1333),Calculator!$G$39),D1333),0)))</f>
        <v>0</v>
      </c>
    </row>
    <row r="1334" spans="1:14" ht="15.75" thickBot="1">
      <c r="A1334" s="33" t="str">
        <f ca="1">IF(C1334=Calculator!$H$27,"F",IF(Daily!D1334+Daily!H1334=0,IF(D1333+H1333&gt;0,"L",""),""))</f>
        <v/>
      </c>
      <c r="B1334" s="34">
        <v>1333</v>
      </c>
      <c r="C1334" s="19">
        <f t="shared" ca="1" si="81"/>
        <v>47263</v>
      </c>
      <c r="D1334" s="29">
        <f t="shared" ca="1" si="83"/>
        <v>171147.58609419558</v>
      </c>
      <c r="E1334" s="29">
        <f ca="1">IF(C1334&lt;Calculator!$D$26,0,IF(DAY($C1334)=1,IF(D1334-Calculator!$G$24&gt;0,Calculator!$G$24,D1334),0))</f>
        <v>0</v>
      </c>
      <c r="F1334" s="29">
        <f ca="1">IF(E1334&gt;0,D1334*Calculator!$G$22/12,0)</f>
        <v>0</v>
      </c>
      <c r="G1334" s="29">
        <f ca="1">IF(E1334&gt;0,(IFERROR(-PMT(Calculator!$G$22/12,Calculator!$G$23*12,Calculator!$G$20),0))-F1334,0)</f>
        <v>0</v>
      </c>
      <c r="H1334" s="29">
        <f t="shared" ca="1" si="84"/>
        <v>430.18165731151475</v>
      </c>
      <c r="I1334" s="29">
        <f t="shared" ca="1" si="82"/>
        <v>7.6607692397940977E-2</v>
      </c>
      <c r="J1334" s="30">
        <f>Calculator!$G$40</f>
        <v>6.5000000000000002E-2</v>
      </c>
      <c r="K1334" s="29">
        <f ca="1">IF(C1334&gt;=Calculator!$G$27,IF(DAY($C1334)=1,Calculator!$G$34/2,IF(DAY($C1334)=15,Calculator!$G$34/2,0)),0)</f>
        <v>0</v>
      </c>
      <c r="L1334" s="29">
        <f ca="1">IF(DAY($C1334)=28,IF(H1334=0,0,Calculator!$G$35),0)</f>
        <v>0</v>
      </c>
      <c r="M1334" s="29">
        <f ca="1">IF(I1334&gt;0,IF(DAY($C1334)=1,SUM(INDIRECT("I"&amp;(ROW(C1333)-DAY(C1333))):I1333),0),0)</f>
        <v>0</v>
      </c>
      <c r="N1334" s="29">
        <f ca="1">IF(C1334&lt;Calculator!$G$27,0,IF(C1334=Calculator!$G$27,Calculator!$G$39,IF(H1334-K1334&lt;=0,IF(D1334&gt;Calculator!$G$39,IF(H1334-K1334+E1334+L1334+M1334+Calculator!$G$39&gt;Calculator!$G$39,Calculator!$G$39-(H1334+E1334+L1334+M1334-K1334),Calculator!$G$39),D1334),0)))</f>
        <v>0</v>
      </c>
    </row>
    <row r="1335" spans="1:14" ht="15.75" thickBot="1">
      <c r="A1335" s="33" t="str">
        <f ca="1">IF(C1335=Calculator!$H$27,"F",IF(Daily!D1335+Daily!H1335=0,IF(D1334+H1334&gt;0,"L",""),""))</f>
        <v/>
      </c>
      <c r="B1335" s="34">
        <v>1334</v>
      </c>
      <c r="C1335" s="19">
        <f t="shared" ca="1" si="81"/>
        <v>47264</v>
      </c>
      <c r="D1335" s="29">
        <f t="shared" ca="1" si="83"/>
        <v>171147.58609419558</v>
      </c>
      <c r="E1335" s="29">
        <f ca="1">IF(C1335&lt;Calculator!$D$26,0,IF(DAY($C1335)=1,IF(D1335-Calculator!$G$24&gt;0,Calculator!$G$24,D1335),0))</f>
        <v>0</v>
      </c>
      <c r="F1335" s="29">
        <f ca="1">IF(E1335&gt;0,D1335*Calculator!$G$22/12,0)</f>
        <v>0</v>
      </c>
      <c r="G1335" s="29">
        <f ca="1">IF(E1335&gt;0,(IFERROR(-PMT(Calculator!$G$22/12,Calculator!$G$23*12,Calculator!$G$20),0))-F1335,0)</f>
        <v>0</v>
      </c>
      <c r="H1335" s="29">
        <f t="shared" ca="1" si="84"/>
        <v>430.18165731151475</v>
      </c>
      <c r="I1335" s="29">
        <f t="shared" ca="1" si="82"/>
        <v>7.6607692397940977E-2</v>
      </c>
      <c r="J1335" s="30">
        <f>Calculator!$G$40</f>
        <v>6.5000000000000002E-2</v>
      </c>
      <c r="K1335" s="29">
        <f ca="1">IF(C1335&gt;=Calculator!$G$27,IF(DAY($C1335)=1,Calculator!$G$34/2,IF(DAY($C1335)=15,Calculator!$G$34/2,0)),0)</f>
        <v>0</v>
      </c>
      <c r="L1335" s="29">
        <f ca="1">IF(DAY($C1335)=28,IF(H1335=0,0,Calculator!$G$35),0)</f>
        <v>0</v>
      </c>
      <c r="M1335" s="29">
        <f ca="1">IF(I1335&gt;0,IF(DAY($C1335)=1,SUM(INDIRECT("I"&amp;(ROW(C1334)-DAY(C1334))):I1334),0),0)</f>
        <v>0</v>
      </c>
      <c r="N1335" s="29">
        <f ca="1">IF(C1335&lt;Calculator!$G$27,0,IF(C1335=Calculator!$G$27,Calculator!$G$39,IF(H1335-K1335&lt;=0,IF(D1335&gt;Calculator!$G$39,IF(H1335-K1335+E1335+L1335+M1335+Calculator!$G$39&gt;Calculator!$G$39,Calculator!$G$39-(H1335+E1335+L1335+M1335-K1335),Calculator!$G$39),D1335),0)))</f>
        <v>0</v>
      </c>
    </row>
    <row r="1336" spans="1:14" ht="15.75" thickBot="1">
      <c r="A1336" s="33" t="str">
        <f ca="1">IF(C1336=Calculator!$H$27,"F",IF(Daily!D1336+Daily!H1336=0,IF(D1335+H1335&gt;0,"L",""),""))</f>
        <v/>
      </c>
      <c r="B1336" s="34">
        <v>1335</v>
      </c>
      <c r="C1336" s="19">
        <f t="shared" ca="1" si="81"/>
        <v>47265</v>
      </c>
      <c r="D1336" s="29">
        <f t="shared" ca="1" si="83"/>
        <v>171147.58609419558</v>
      </c>
      <c r="E1336" s="29">
        <f ca="1">IF(C1336&lt;Calculator!$D$26,0,IF(DAY($C1336)=1,IF(D1336-Calculator!$G$24&gt;0,Calculator!$G$24,D1336),0))</f>
        <v>0</v>
      </c>
      <c r="F1336" s="29">
        <f ca="1">IF(E1336&gt;0,D1336*Calculator!$G$22/12,0)</f>
        <v>0</v>
      </c>
      <c r="G1336" s="29">
        <f ca="1">IF(E1336&gt;0,(IFERROR(-PMT(Calculator!$G$22/12,Calculator!$G$23*12,Calculator!$G$20),0))-F1336,0)</f>
        <v>0</v>
      </c>
      <c r="H1336" s="29">
        <f t="shared" ca="1" si="84"/>
        <v>430.18165731151475</v>
      </c>
      <c r="I1336" s="29">
        <f t="shared" ca="1" si="82"/>
        <v>7.6607692397940977E-2</v>
      </c>
      <c r="J1336" s="30">
        <f>Calculator!$G$40</f>
        <v>6.5000000000000002E-2</v>
      </c>
      <c r="K1336" s="29">
        <f ca="1">IF(C1336&gt;=Calculator!$G$27,IF(DAY($C1336)=1,Calculator!$G$34/2,IF(DAY($C1336)=15,Calculator!$G$34/2,0)),0)</f>
        <v>0</v>
      </c>
      <c r="L1336" s="29">
        <f ca="1">IF(DAY($C1336)=28,IF(H1336=0,0,Calculator!$G$35),0)</f>
        <v>0</v>
      </c>
      <c r="M1336" s="29">
        <f ca="1">IF(I1336&gt;0,IF(DAY($C1336)=1,SUM(INDIRECT("I"&amp;(ROW(C1335)-DAY(C1335))):I1335),0),0)</f>
        <v>0</v>
      </c>
      <c r="N1336" s="29">
        <f ca="1">IF(C1336&lt;Calculator!$G$27,0,IF(C1336=Calculator!$G$27,Calculator!$G$39,IF(H1336-K1336&lt;=0,IF(D1336&gt;Calculator!$G$39,IF(H1336-K1336+E1336+L1336+M1336+Calculator!$G$39&gt;Calculator!$G$39,Calculator!$G$39-(H1336+E1336+L1336+M1336-K1336),Calculator!$G$39),D1336),0)))</f>
        <v>0</v>
      </c>
    </row>
    <row r="1337" spans="1:14" ht="15.75" thickBot="1">
      <c r="A1337" s="33" t="str">
        <f ca="1">IF(C1337=Calculator!$H$27,"F",IF(Daily!D1337+Daily!H1337=0,IF(D1336+H1336&gt;0,"L",""),""))</f>
        <v/>
      </c>
      <c r="B1337" s="34">
        <v>1336</v>
      </c>
      <c r="C1337" s="19">
        <f t="shared" ca="1" si="81"/>
        <v>47266</v>
      </c>
      <c r="D1337" s="29">
        <f t="shared" ca="1" si="83"/>
        <v>171147.58609419558</v>
      </c>
      <c r="E1337" s="29">
        <f ca="1">IF(C1337&lt;Calculator!$D$26,0,IF(DAY($C1337)=1,IF(D1337-Calculator!$G$24&gt;0,Calculator!$G$24,D1337),0))</f>
        <v>0</v>
      </c>
      <c r="F1337" s="29">
        <f ca="1">IF(E1337&gt;0,D1337*Calculator!$G$22/12,0)</f>
        <v>0</v>
      </c>
      <c r="G1337" s="29">
        <f ca="1">IF(E1337&gt;0,(IFERROR(-PMT(Calculator!$G$22/12,Calculator!$G$23*12,Calculator!$G$20),0))-F1337,0)</f>
        <v>0</v>
      </c>
      <c r="H1337" s="29">
        <f t="shared" ca="1" si="84"/>
        <v>430.18165731151475</v>
      </c>
      <c r="I1337" s="29">
        <f t="shared" ca="1" si="82"/>
        <v>7.6607692397940977E-2</v>
      </c>
      <c r="J1337" s="30">
        <f>Calculator!$G$40</f>
        <v>6.5000000000000002E-2</v>
      </c>
      <c r="K1337" s="29">
        <f ca="1">IF(C1337&gt;=Calculator!$G$27,IF(DAY($C1337)=1,Calculator!$G$34/2,IF(DAY($C1337)=15,Calculator!$G$34/2,0)),0)</f>
        <v>0</v>
      </c>
      <c r="L1337" s="29">
        <f ca="1">IF(DAY($C1337)=28,IF(H1337=0,0,Calculator!$G$35),0)</f>
        <v>5000</v>
      </c>
      <c r="M1337" s="29">
        <f ca="1">IF(I1337&gt;0,IF(DAY($C1337)=1,SUM(INDIRECT("I"&amp;(ROW(C1336)-DAY(C1336))):I1336),0),0)</f>
        <v>0</v>
      </c>
      <c r="N1337" s="29">
        <f ca="1">IF(C1337&lt;Calculator!$G$27,0,IF(C1337=Calculator!$G$27,Calculator!$G$39,IF(H1337-K1337&lt;=0,IF(D1337&gt;Calculator!$G$39,IF(H1337-K1337+E1337+L1337+M1337+Calculator!$G$39&gt;Calculator!$G$39,Calculator!$G$39-(H1337+E1337+L1337+M1337-K1337),Calculator!$G$39),D1337),0)))</f>
        <v>0</v>
      </c>
    </row>
    <row r="1338" spans="1:14" ht="15.75" thickBot="1">
      <c r="A1338" s="33" t="str">
        <f ca="1">IF(C1338=Calculator!$H$27,"F",IF(Daily!D1338+Daily!H1338=0,IF(D1337+H1337&gt;0,"L",""),""))</f>
        <v/>
      </c>
      <c r="B1338" s="34">
        <v>1337</v>
      </c>
      <c r="C1338" s="19">
        <f t="shared" ca="1" si="81"/>
        <v>47267</v>
      </c>
      <c r="D1338" s="29">
        <f t="shared" ca="1" si="83"/>
        <v>171147.58609419558</v>
      </c>
      <c r="E1338" s="29">
        <f ca="1">IF(C1338&lt;Calculator!$D$26,0,IF(DAY($C1338)=1,IF(D1338-Calculator!$G$24&gt;0,Calculator!$G$24,D1338),0))</f>
        <v>0</v>
      </c>
      <c r="F1338" s="29">
        <f ca="1">IF(E1338&gt;0,D1338*Calculator!$G$22/12,0)</f>
        <v>0</v>
      </c>
      <c r="G1338" s="29">
        <f ca="1">IF(E1338&gt;0,(IFERROR(-PMT(Calculator!$G$22/12,Calculator!$G$23*12,Calculator!$G$20),0))-F1338,0)</f>
        <v>0</v>
      </c>
      <c r="H1338" s="29">
        <f t="shared" ca="1" si="84"/>
        <v>5430.1816573115148</v>
      </c>
      <c r="I1338" s="29">
        <f t="shared" ca="1" si="82"/>
        <v>0.96701865130205067</v>
      </c>
      <c r="J1338" s="30">
        <f>Calculator!$G$40</f>
        <v>6.5000000000000002E-2</v>
      </c>
      <c r="K1338" s="29">
        <f ca="1">IF(C1338&gt;=Calculator!$G$27,IF(DAY($C1338)=1,Calculator!$G$34/2,IF(DAY($C1338)=15,Calculator!$G$34/2,0)),0)</f>
        <v>0</v>
      </c>
      <c r="L1338" s="29">
        <f ca="1">IF(DAY($C1338)=28,IF(H1338=0,0,Calculator!$G$35),0)</f>
        <v>0</v>
      </c>
      <c r="M1338" s="29">
        <f ca="1">IF(I1338&gt;0,IF(DAY($C1338)=1,SUM(INDIRECT("I"&amp;(ROW(C1337)-DAY(C1337))):I1337),0),0)</f>
        <v>0</v>
      </c>
      <c r="N1338" s="29">
        <f ca="1">IF(C1338&lt;Calculator!$G$27,0,IF(C1338=Calculator!$G$27,Calculator!$G$39,IF(H1338-K1338&lt;=0,IF(D1338&gt;Calculator!$G$39,IF(H1338-K1338+E1338+L1338+M1338+Calculator!$G$39&gt;Calculator!$G$39,Calculator!$G$39-(H1338+E1338+L1338+M1338-K1338),Calculator!$G$39),D1338),0)))</f>
        <v>0</v>
      </c>
    </row>
    <row r="1339" spans="1:14" ht="15.75" thickBot="1">
      <c r="A1339" s="33" t="str">
        <f ca="1">IF(C1339=Calculator!$H$27,"F",IF(Daily!D1339+Daily!H1339=0,IF(D1338+H1338&gt;0,"L",""),""))</f>
        <v/>
      </c>
      <c r="B1339" s="34">
        <v>1338</v>
      </c>
      <c r="C1339" s="19">
        <f t="shared" ca="1" si="81"/>
        <v>47268</v>
      </c>
      <c r="D1339" s="29">
        <f t="shared" ca="1" si="83"/>
        <v>171147.58609419558</v>
      </c>
      <c r="E1339" s="29">
        <f ca="1">IF(C1339&lt;Calculator!$D$26,0,IF(DAY($C1339)=1,IF(D1339-Calculator!$G$24&gt;0,Calculator!$G$24,D1339),0))</f>
        <v>0</v>
      </c>
      <c r="F1339" s="29">
        <f ca="1">IF(E1339&gt;0,D1339*Calculator!$G$22/12,0)</f>
        <v>0</v>
      </c>
      <c r="G1339" s="29">
        <f ca="1">IF(E1339&gt;0,(IFERROR(-PMT(Calculator!$G$22/12,Calculator!$G$23*12,Calculator!$G$20),0))-F1339,0)</f>
        <v>0</v>
      </c>
      <c r="H1339" s="29">
        <f t="shared" ca="1" si="84"/>
        <v>5430.1816573115148</v>
      </c>
      <c r="I1339" s="29">
        <f t="shared" ca="1" si="82"/>
        <v>0.96701865130205067</v>
      </c>
      <c r="J1339" s="30">
        <f>Calculator!$G$40</f>
        <v>6.5000000000000002E-2</v>
      </c>
      <c r="K1339" s="29">
        <f ca="1">IF(C1339&gt;=Calculator!$G$27,IF(DAY($C1339)=1,Calculator!$G$34/2,IF(DAY($C1339)=15,Calculator!$G$34/2,0)),0)</f>
        <v>0</v>
      </c>
      <c r="L1339" s="29">
        <f ca="1">IF(DAY($C1339)=28,IF(H1339=0,0,Calculator!$G$35),0)</f>
        <v>0</v>
      </c>
      <c r="M1339" s="29">
        <f ca="1">IF(I1339&gt;0,IF(DAY($C1339)=1,SUM(INDIRECT("I"&amp;(ROW(C1338)-DAY(C1338))):I1338),0),0)</f>
        <v>0</v>
      </c>
      <c r="N1339" s="29">
        <f ca="1">IF(C1339&lt;Calculator!$G$27,0,IF(C1339=Calculator!$G$27,Calculator!$G$39,IF(H1339-K1339&lt;=0,IF(D1339&gt;Calculator!$G$39,IF(H1339-K1339+E1339+L1339+M1339+Calculator!$G$39&gt;Calculator!$G$39,Calculator!$G$39-(H1339+E1339+L1339+M1339-K1339),Calculator!$G$39),D1339),0)))</f>
        <v>0</v>
      </c>
    </row>
    <row r="1340" spans="1:14" ht="15.75" thickBot="1">
      <c r="A1340" s="33" t="str">
        <f ca="1">IF(C1340=Calculator!$H$27,"F",IF(Daily!D1340+Daily!H1340=0,IF(D1339+H1339&gt;0,"L",""),""))</f>
        <v/>
      </c>
      <c r="B1340" s="34">
        <v>1339</v>
      </c>
      <c r="C1340" s="19">
        <f t="shared" ca="1" si="81"/>
        <v>47269</v>
      </c>
      <c r="D1340" s="29">
        <f t="shared" ca="1" si="83"/>
        <v>171147.58609419558</v>
      </c>
      <c r="E1340" s="29">
        <f ca="1">IF(C1340&lt;Calculator!$D$26,0,IF(DAY($C1340)=1,IF(D1340-Calculator!$G$24&gt;0,Calculator!$G$24,D1340),0))</f>
        <v>0</v>
      </c>
      <c r="F1340" s="29">
        <f ca="1">IF(E1340&gt;0,D1340*Calculator!$G$22/12,0)</f>
        <v>0</v>
      </c>
      <c r="G1340" s="29">
        <f ca="1">IF(E1340&gt;0,(IFERROR(-PMT(Calculator!$G$22/12,Calculator!$G$23*12,Calculator!$G$20),0))-F1340,0)</f>
        <v>0</v>
      </c>
      <c r="H1340" s="29">
        <f t="shared" ca="1" si="84"/>
        <v>5430.1816573115148</v>
      </c>
      <c r="I1340" s="29">
        <f t="shared" ca="1" si="82"/>
        <v>0.96701865130205067</v>
      </c>
      <c r="J1340" s="30">
        <f>Calculator!$G$40</f>
        <v>6.5000000000000002E-2</v>
      </c>
      <c r="K1340" s="29">
        <f ca="1">IF(C1340&gt;=Calculator!$G$27,IF(DAY($C1340)=1,Calculator!$G$34/2,IF(DAY($C1340)=15,Calculator!$G$34/2,0)),0)</f>
        <v>0</v>
      </c>
      <c r="L1340" s="29">
        <f ca="1">IF(DAY($C1340)=28,IF(H1340=0,0,Calculator!$G$35),0)</f>
        <v>0</v>
      </c>
      <c r="M1340" s="29">
        <f ca="1">IF(I1340&gt;0,IF(DAY($C1340)=1,SUM(INDIRECT("I"&amp;(ROW(C1339)-DAY(C1339))):I1339),0),0)</f>
        <v>0</v>
      </c>
      <c r="N1340" s="29">
        <f ca="1">IF(C1340&lt;Calculator!$G$27,0,IF(C1340=Calculator!$G$27,Calculator!$G$39,IF(H1340-K1340&lt;=0,IF(D1340&gt;Calculator!$G$39,IF(H1340-K1340+E1340+L1340+M1340+Calculator!$G$39&gt;Calculator!$G$39,Calculator!$G$39-(H1340+E1340+L1340+M1340-K1340),Calculator!$G$39),D1340),0)))</f>
        <v>0</v>
      </c>
    </row>
    <row r="1341" spans="1:14" ht="15.75" thickBot="1">
      <c r="A1341" s="33" t="str">
        <f ca="1">IF(C1341=Calculator!$H$27,"F",IF(Daily!D1341+Daily!H1341=0,IF(D1340+H1340&gt;0,"L",""),""))</f>
        <v/>
      </c>
      <c r="B1341" s="34">
        <v>1340</v>
      </c>
      <c r="C1341" s="19">
        <f t="shared" ca="1" si="81"/>
        <v>47270</v>
      </c>
      <c r="D1341" s="29">
        <f t="shared" ca="1" si="83"/>
        <v>171147.58609419558</v>
      </c>
      <c r="E1341" s="29">
        <f ca="1">IF(C1341&lt;Calculator!$D$26,0,IF(DAY($C1341)=1,IF(D1341-Calculator!$G$24&gt;0,Calculator!$G$24,D1341),0))</f>
        <v>1878.8756805424866</v>
      </c>
      <c r="F1341" s="29">
        <f ca="1">IF(E1341&gt;0,D1341*Calculator!$G$22/12,0)</f>
        <v>713.11494205914823</v>
      </c>
      <c r="G1341" s="29">
        <f ca="1">IF(E1341&gt;0,(IFERROR(-PMT(Calculator!$G$22/12,Calculator!$G$23*12,Calculator!$G$20),0))-F1341,0)</f>
        <v>1165.7607384833384</v>
      </c>
      <c r="H1341" s="29">
        <f t="shared" ca="1" si="84"/>
        <v>5430.1816573115148</v>
      </c>
      <c r="I1341" s="29">
        <f t="shared" ca="1" si="82"/>
        <v>0.96701865130205067</v>
      </c>
      <c r="J1341" s="30">
        <f>Calculator!$G$40</f>
        <v>6.5000000000000002E-2</v>
      </c>
      <c r="K1341" s="29">
        <f ca="1">IF(C1341&gt;=Calculator!$G$27,IF(DAY($C1341)=1,Calculator!$G$34/2,IF(DAY($C1341)=15,Calculator!$G$34/2,0)),0)</f>
        <v>4500</v>
      </c>
      <c r="L1341" s="29">
        <f ca="1">IF(DAY($C1341)=28,IF(H1341=0,0,Calculator!$G$35),0)</f>
        <v>0</v>
      </c>
      <c r="M1341" s="29">
        <f ca="1">IF(I1341&gt;0,IF(DAY($C1341)=1,SUM(INDIRECT("I"&amp;(ROW(C1340)-DAY(C1340))):I1340),0),0)</f>
        <v>18.867661247617072</v>
      </c>
      <c r="N1341" s="29">
        <f ca="1">IF(C1341&lt;Calculator!$G$27,0,IF(C1341=Calculator!$G$27,Calculator!$G$39,IF(H1341-K1341&lt;=0,IF(D1341&gt;Calculator!$G$39,IF(H1341-K1341+E1341+L1341+M1341+Calculator!$G$39&gt;Calculator!$G$39,Calculator!$G$39-(H1341+E1341+L1341+M1341-K1341),Calculator!$G$39),D1341),0)))</f>
        <v>0</v>
      </c>
    </row>
    <row r="1342" spans="1:14" ht="15.75" thickBot="1">
      <c r="A1342" s="33" t="str">
        <f ca="1">IF(C1342=Calculator!$H$27,"F",IF(Daily!D1342+Daily!H1342=0,IF(D1341+H1341&gt;0,"L",""),""))</f>
        <v/>
      </c>
      <c r="B1342" s="34">
        <v>1341</v>
      </c>
      <c r="C1342" s="19">
        <f t="shared" ca="1" si="81"/>
        <v>47271</v>
      </c>
      <c r="D1342" s="29">
        <f t="shared" ca="1" si="83"/>
        <v>169981.82535571224</v>
      </c>
      <c r="E1342" s="29">
        <f ca="1">IF(C1342&lt;Calculator!$D$26,0,IF(DAY($C1342)=1,IF(D1342-Calculator!$G$24&gt;0,Calculator!$G$24,D1342),0))</f>
        <v>0</v>
      </c>
      <c r="F1342" s="29">
        <f ca="1">IF(E1342&gt;0,D1342*Calculator!$G$22/12,0)</f>
        <v>0</v>
      </c>
      <c r="G1342" s="29">
        <f ca="1">IF(E1342&gt;0,(IFERROR(-PMT(Calculator!$G$22/12,Calculator!$G$23*12,Calculator!$G$20),0))-F1342,0)</f>
        <v>0</v>
      </c>
      <c r="H1342" s="29">
        <f t="shared" ca="1" si="84"/>
        <v>2827.9249991016186</v>
      </c>
      <c r="I1342" s="29">
        <f t="shared" ca="1" si="82"/>
        <v>0.50360308203179505</v>
      </c>
      <c r="J1342" s="30">
        <f>Calculator!$G$40</f>
        <v>6.5000000000000002E-2</v>
      </c>
      <c r="K1342" s="29">
        <f ca="1">IF(C1342&gt;=Calculator!$G$27,IF(DAY($C1342)=1,Calculator!$G$34/2,IF(DAY($C1342)=15,Calculator!$G$34/2,0)),0)</f>
        <v>0</v>
      </c>
      <c r="L1342" s="29">
        <f ca="1">IF(DAY($C1342)=28,IF(H1342=0,0,Calculator!$G$35),0)</f>
        <v>0</v>
      </c>
      <c r="M1342" s="29">
        <f ca="1">IF(I1342&gt;0,IF(DAY($C1342)=1,SUM(INDIRECT("I"&amp;(ROW(C1341)-DAY(C1341))):I1341),0),0)</f>
        <v>0</v>
      </c>
      <c r="N1342" s="29">
        <f ca="1">IF(C1342&lt;Calculator!$G$27,0,IF(C1342=Calculator!$G$27,Calculator!$G$39,IF(H1342-K1342&lt;=0,IF(D1342&gt;Calculator!$G$39,IF(H1342-K1342+E1342+L1342+M1342+Calculator!$G$39&gt;Calculator!$G$39,Calculator!$G$39-(H1342+E1342+L1342+M1342-K1342),Calculator!$G$39),D1342),0)))</f>
        <v>0</v>
      </c>
    </row>
    <row r="1343" spans="1:14" ht="15.75" thickBot="1">
      <c r="A1343" s="33" t="str">
        <f ca="1">IF(C1343=Calculator!$H$27,"F",IF(Daily!D1343+Daily!H1343=0,IF(D1342+H1342&gt;0,"L",""),""))</f>
        <v/>
      </c>
      <c r="B1343" s="34">
        <v>1342</v>
      </c>
      <c r="C1343" s="19">
        <f t="shared" ca="1" si="81"/>
        <v>47272</v>
      </c>
      <c r="D1343" s="29">
        <f t="shared" ca="1" si="83"/>
        <v>169981.82535571224</v>
      </c>
      <c r="E1343" s="29">
        <f ca="1">IF(C1343&lt;Calculator!$D$26,0,IF(DAY($C1343)=1,IF(D1343-Calculator!$G$24&gt;0,Calculator!$G$24,D1343),0))</f>
        <v>0</v>
      </c>
      <c r="F1343" s="29">
        <f ca="1">IF(E1343&gt;0,D1343*Calculator!$G$22/12,0)</f>
        <v>0</v>
      </c>
      <c r="G1343" s="29">
        <f ca="1">IF(E1343&gt;0,(IFERROR(-PMT(Calculator!$G$22/12,Calculator!$G$23*12,Calculator!$G$20),0))-F1343,0)</f>
        <v>0</v>
      </c>
      <c r="H1343" s="29">
        <f t="shared" ca="1" si="84"/>
        <v>2827.9249991016186</v>
      </c>
      <c r="I1343" s="29">
        <f t="shared" ca="1" si="82"/>
        <v>0.50360308203179505</v>
      </c>
      <c r="J1343" s="30">
        <f>Calculator!$G$40</f>
        <v>6.5000000000000002E-2</v>
      </c>
      <c r="K1343" s="29">
        <f ca="1">IF(C1343&gt;=Calculator!$G$27,IF(DAY($C1343)=1,Calculator!$G$34/2,IF(DAY($C1343)=15,Calculator!$G$34/2,0)),0)</f>
        <v>0</v>
      </c>
      <c r="L1343" s="29">
        <f ca="1">IF(DAY($C1343)=28,IF(H1343=0,0,Calculator!$G$35),0)</f>
        <v>0</v>
      </c>
      <c r="M1343" s="29">
        <f ca="1">IF(I1343&gt;0,IF(DAY($C1343)=1,SUM(INDIRECT("I"&amp;(ROW(C1342)-DAY(C1342))):I1342),0),0)</f>
        <v>0</v>
      </c>
      <c r="N1343" s="29">
        <f ca="1">IF(C1343&lt;Calculator!$G$27,0,IF(C1343=Calculator!$G$27,Calculator!$G$39,IF(H1343-K1343&lt;=0,IF(D1343&gt;Calculator!$G$39,IF(H1343-K1343+E1343+L1343+M1343+Calculator!$G$39&gt;Calculator!$G$39,Calculator!$G$39-(H1343+E1343+L1343+M1343-K1343),Calculator!$G$39),D1343),0)))</f>
        <v>0</v>
      </c>
    </row>
    <row r="1344" spans="1:14" ht="15.75" thickBot="1">
      <c r="A1344" s="33" t="str">
        <f ca="1">IF(C1344=Calculator!$H$27,"F",IF(Daily!D1344+Daily!H1344=0,IF(D1343+H1343&gt;0,"L",""),""))</f>
        <v/>
      </c>
      <c r="B1344" s="34">
        <v>1343</v>
      </c>
      <c r="C1344" s="19">
        <f t="shared" ca="1" si="81"/>
        <v>47273</v>
      </c>
      <c r="D1344" s="29">
        <f t="shared" ca="1" si="83"/>
        <v>169981.82535571224</v>
      </c>
      <c r="E1344" s="29">
        <f ca="1">IF(C1344&lt;Calculator!$D$26,0,IF(DAY($C1344)=1,IF(D1344-Calculator!$G$24&gt;0,Calculator!$G$24,D1344),0))</f>
        <v>0</v>
      </c>
      <c r="F1344" s="29">
        <f ca="1">IF(E1344&gt;0,D1344*Calculator!$G$22/12,0)</f>
        <v>0</v>
      </c>
      <c r="G1344" s="29">
        <f ca="1">IF(E1344&gt;0,(IFERROR(-PMT(Calculator!$G$22/12,Calculator!$G$23*12,Calculator!$G$20),0))-F1344,0)</f>
        <v>0</v>
      </c>
      <c r="H1344" s="29">
        <f t="shared" ca="1" si="84"/>
        <v>2827.9249991016186</v>
      </c>
      <c r="I1344" s="29">
        <f t="shared" ca="1" si="82"/>
        <v>0.50360308203179505</v>
      </c>
      <c r="J1344" s="30">
        <f>Calculator!$G$40</f>
        <v>6.5000000000000002E-2</v>
      </c>
      <c r="K1344" s="29">
        <f ca="1">IF(C1344&gt;=Calculator!$G$27,IF(DAY($C1344)=1,Calculator!$G$34/2,IF(DAY($C1344)=15,Calculator!$G$34/2,0)),0)</f>
        <v>0</v>
      </c>
      <c r="L1344" s="29">
        <f ca="1">IF(DAY($C1344)=28,IF(H1344=0,0,Calculator!$G$35),0)</f>
        <v>0</v>
      </c>
      <c r="M1344" s="29">
        <f ca="1">IF(I1344&gt;0,IF(DAY($C1344)=1,SUM(INDIRECT("I"&amp;(ROW(C1343)-DAY(C1343))):I1343),0),0)</f>
        <v>0</v>
      </c>
      <c r="N1344" s="29">
        <f ca="1">IF(C1344&lt;Calculator!$G$27,0,IF(C1344=Calculator!$G$27,Calculator!$G$39,IF(H1344-K1344&lt;=0,IF(D1344&gt;Calculator!$G$39,IF(H1344-K1344+E1344+L1344+M1344+Calculator!$G$39&gt;Calculator!$G$39,Calculator!$G$39-(H1344+E1344+L1344+M1344-K1344),Calculator!$G$39),D1344),0)))</f>
        <v>0</v>
      </c>
    </row>
    <row r="1345" spans="1:14" ht="15.75" thickBot="1">
      <c r="A1345" s="33" t="str">
        <f ca="1">IF(C1345=Calculator!$H$27,"F",IF(Daily!D1345+Daily!H1345=0,IF(D1344+H1344&gt;0,"L",""),""))</f>
        <v/>
      </c>
      <c r="B1345" s="34">
        <v>1344</v>
      </c>
      <c r="C1345" s="19">
        <f t="shared" ca="1" si="81"/>
        <v>47274</v>
      </c>
      <c r="D1345" s="29">
        <f t="shared" ca="1" si="83"/>
        <v>169981.82535571224</v>
      </c>
      <c r="E1345" s="29">
        <f ca="1">IF(C1345&lt;Calculator!$D$26,0,IF(DAY($C1345)=1,IF(D1345-Calculator!$G$24&gt;0,Calculator!$G$24,D1345),0))</f>
        <v>0</v>
      </c>
      <c r="F1345" s="29">
        <f ca="1">IF(E1345&gt;0,D1345*Calculator!$G$22/12,0)</f>
        <v>0</v>
      </c>
      <c r="G1345" s="29">
        <f ca="1">IF(E1345&gt;0,(IFERROR(-PMT(Calculator!$G$22/12,Calculator!$G$23*12,Calculator!$G$20),0))-F1345,0)</f>
        <v>0</v>
      </c>
      <c r="H1345" s="29">
        <f t="shared" ca="1" si="84"/>
        <v>2827.9249991016186</v>
      </c>
      <c r="I1345" s="29">
        <f t="shared" ca="1" si="82"/>
        <v>0.50360308203179505</v>
      </c>
      <c r="J1345" s="30">
        <f>Calculator!$G$40</f>
        <v>6.5000000000000002E-2</v>
      </c>
      <c r="K1345" s="29">
        <f ca="1">IF(C1345&gt;=Calculator!$G$27,IF(DAY($C1345)=1,Calculator!$G$34/2,IF(DAY($C1345)=15,Calculator!$G$34/2,0)),0)</f>
        <v>0</v>
      </c>
      <c r="L1345" s="29">
        <f ca="1">IF(DAY($C1345)=28,IF(H1345=0,0,Calculator!$G$35),0)</f>
        <v>0</v>
      </c>
      <c r="M1345" s="29">
        <f ca="1">IF(I1345&gt;0,IF(DAY($C1345)=1,SUM(INDIRECT("I"&amp;(ROW(C1344)-DAY(C1344))):I1344),0),0)</f>
        <v>0</v>
      </c>
      <c r="N1345" s="29">
        <f ca="1">IF(C1345&lt;Calculator!$G$27,0,IF(C1345=Calculator!$G$27,Calculator!$G$39,IF(H1345-K1345&lt;=0,IF(D1345&gt;Calculator!$G$39,IF(H1345-K1345+E1345+L1345+M1345+Calculator!$G$39&gt;Calculator!$G$39,Calculator!$G$39-(H1345+E1345+L1345+M1345-K1345),Calculator!$G$39),D1345),0)))</f>
        <v>0</v>
      </c>
    </row>
    <row r="1346" spans="1:14" ht="15.75" thickBot="1">
      <c r="A1346" s="33" t="str">
        <f ca="1">IF(C1346=Calculator!$H$27,"F",IF(Daily!D1346+Daily!H1346=0,IF(D1345+H1345&gt;0,"L",""),""))</f>
        <v/>
      </c>
      <c r="B1346" s="34">
        <v>1345</v>
      </c>
      <c r="C1346" s="19">
        <f t="shared" ca="1" si="81"/>
        <v>47275</v>
      </c>
      <c r="D1346" s="29">
        <f t="shared" ca="1" si="83"/>
        <v>169981.82535571224</v>
      </c>
      <c r="E1346" s="29">
        <f ca="1">IF(C1346&lt;Calculator!$D$26,0,IF(DAY($C1346)=1,IF(D1346-Calculator!$G$24&gt;0,Calculator!$G$24,D1346),0))</f>
        <v>0</v>
      </c>
      <c r="F1346" s="29">
        <f ca="1">IF(E1346&gt;0,D1346*Calculator!$G$22/12,0)</f>
        <v>0</v>
      </c>
      <c r="G1346" s="29">
        <f ca="1">IF(E1346&gt;0,(IFERROR(-PMT(Calculator!$G$22/12,Calculator!$G$23*12,Calculator!$G$20),0))-F1346,0)</f>
        <v>0</v>
      </c>
      <c r="H1346" s="29">
        <f t="shared" ca="1" si="84"/>
        <v>2827.9249991016186</v>
      </c>
      <c r="I1346" s="29">
        <f t="shared" ca="1" si="82"/>
        <v>0.50360308203179505</v>
      </c>
      <c r="J1346" s="30">
        <f>Calculator!$G$40</f>
        <v>6.5000000000000002E-2</v>
      </c>
      <c r="K1346" s="29">
        <f ca="1">IF(C1346&gt;=Calculator!$G$27,IF(DAY($C1346)=1,Calculator!$G$34/2,IF(DAY($C1346)=15,Calculator!$G$34/2,0)),0)</f>
        <v>0</v>
      </c>
      <c r="L1346" s="29">
        <f ca="1">IF(DAY($C1346)=28,IF(H1346=0,0,Calculator!$G$35),0)</f>
        <v>0</v>
      </c>
      <c r="M1346" s="29">
        <f ca="1">IF(I1346&gt;0,IF(DAY($C1346)=1,SUM(INDIRECT("I"&amp;(ROW(C1345)-DAY(C1345))):I1345),0),0)</f>
        <v>0</v>
      </c>
      <c r="N1346" s="29">
        <f ca="1">IF(C1346&lt;Calculator!$G$27,0,IF(C1346=Calculator!$G$27,Calculator!$G$39,IF(H1346-K1346&lt;=0,IF(D1346&gt;Calculator!$G$39,IF(H1346-K1346+E1346+L1346+M1346+Calculator!$G$39&gt;Calculator!$G$39,Calculator!$G$39-(H1346+E1346+L1346+M1346-K1346),Calculator!$G$39),D1346),0)))</f>
        <v>0</v>
      </c>
    </row>
    <row r="1347" spans="1:14" ht="15.75" thickBot="1">
      <c r="A1347" s="33" t="str">
        <f ca="1">IF(C1347=Calculator!$H$27,"F",IF(Daily!D1347+Daily!H1347=0,IF(D1346+H1346&gt;0,"L",""),""))</f>
        <v/>
      </c>
      <c r="B1347" s="34">
        <v>1346</v>
      </c>
      <c r="C1347" s="19">
        <f t="shared" ref="C1347:C1410" ca="1" si="85">C1346+1</f>
        <v>47276</v>
      </c>
      <c r="D1347" s="29">
        <f t="shared" ca="1" si="83"/>
        <v>169981.82535571224</v>
      </c>
      <c r="E1347" s="29">
        <f ca="1">IF(C1347&lt;Calculator!$D$26,0,IF(DAY($C1347)=1,IF(D1347-Calculator!$G$24&gt;0,Calculator!$G$24,D1347),0))</f>
        <v>0</v>
      </c>
      <c r="F1347" s="29">
        <f ca="1">IF(E1347&gt;0,D1347*Calculator!$G$22/12,0)</f>
        <v>0</v>
      </c>
      <c r="G1347" s="29">
        <f ca="1">IF(E1347&gt;0,(IFERROR(-PMT(Calculator!$G$22/12,Calculator!$G$23*12,Calculator!$G$20),0))-F1347,0)</f>
        <v>0</v>
      </c>
      <c r="H1347" s="29">
        <f t="shared" ca="1" si="84"/>
        <v>2827.9249991016186</v>
      </c>
      <c r="I1347" s="29">
        <f t="shared" ref="I1347:I1410" ca="1" si="86">H1347*J1347/365</f>
        <v>0.50360308203179505</v>
      </c>
      <c r="J1347" s="30">
        <f>Calculator!$G$40</f>
        <v>6.5000000000000002E-2</v>
      </c>
      <c r="K1347" s="29">
        <f ca="1">IF(C1347&gt;=Calculator!$G$27,IF(DAY($C1347)=1,Calculator!$G$34/2,IF(DAY($C1347)=15,Calculator!$G$34/2,0)),0)</f>
        <v>0</v>
      </c>
      <c r="L1347" s="29">
        <f ca="1">IF(DAY($C1347)=28,IF(H1347=0,0,Calculator!$G$35),0)</f>
        <v>0</v>
      </c>
      <c r="M1347" s="29">
        <f ca="1">IF(I1347&gt;0,IF(DAY($C1347)=1,SUM(INDIRECT("I"&amp;(ROW(C1346)-DAY(C1346))):I1346),0),0)</f>
        <v>0</v>
      </c>
      <c r="N1347" s="29">
        <f ca="1">IF(C1347&lt;Calculator!$G$27,0,IF(C1347=Calculator!$G$27,Calculator!$G$39,IF(H1347-K1347&lt;=0,IF(D1347&gt;Calculator!$G$39,IF(H1347-K1347+E1347+L1347+M1347+Calculator!$G$39&gt;Calculator!$G$39,Calculator!$G$39-(H1347+E1347+L1347+M1347-K1347),Calculator!$G$39),D1347),0)))</f>
        <v>0</v>
      </c>
    </row>
    <row r="1348" spans="1:14" ht="15.75" thickBot="1">
      <c r="A1348" s="33" t="str">
        <f ca="1">IF(C1348=Calculator!$H$27,"F",IF(Daily!D1348+Daily!H1348=0,IF(D1347+H1347&gt;0,"L",""),""))</f>
        <v/>
      </c>
      <c r="B1348" s="34">
        <v>1347</v>
      </c>
      <c r="C1348" s="19">
        <f t="shared" ca="1" si="85"/>
        <v>47277</v>
      </c>
      <c r="D1348" s="29">
        <f t="shared" ref="D1348:D1411" ca="1" si="87">IF(((D1347-G1347)-N1347)&lt;0,0,((D1347-G1347)-N1347))</f>
        <v>169981.82535571224</v>
      </c>
      <c r="E1348" s="29">
        <f ca="1">IF(C1348&lt;Calculator!$D$26,0,IF(DAY($C1348)=1,IF(D1348-Calculator!$G$24&gt;0,Calculator!$G$24,D1348),0))</f>
        <v>0</v>
      </c>
      <c r="F1348" s="29">
        <f ca="1">IF(E1348&gt;0,D1348*Calculator!$G$22/12,0)</f>
        <v>0</v>
      </c>
      <c r="G1348" s="29">
        <f ca="1">IF(E1348&gt;0,(IFERROR(-PMT(Calculator!$G$22/12,Calculator!$G$23*12,Calculator!$G$20),0))-F1348,0)</f>
        <v>0</v>
      </c>
      <c r="H1348" s="29">
        <f t="shared" ref="H1348:H1411" ca="1" si="88">IF((H1347-K1347+SUM(L1347:N1347)+E1347)&lt;0,0,(H1347-K1347+SUM(L1347:N1347)+E1347))</f>
        <v>2827.9249991016186</v>
      </c>
      <c r="I1348" s="29">
        <f t="shared" ca="1" si="86"/>
        <v>0.50360308203179505</v>
      </c>
      <c r="J1348" s="30">
        <f>Calculator!$G$40</f>
        <v>6.5000000000000002E-2</v>
      </c>
      <c r="K1348" s="29">
        <f ca="1">IF(C1348&gt;=Calculator!$G$27,IF(DAY($C1348)=1,Calculator!$G$34/2,IF(DAY($C1348)=15,Calculator!$G$34/2,0)),0)</f>
        <v>0</v>
      </c>
      <c r="L1348" s="29">
        <f ca="1">IF(DAY($C1348)=28,IF(H1348=0,0,Calculator!$G$35),0)</f>
        <v>0</v>
      </c>
      <c r="M1348" s="29">
        <f ca="1">IF(I1348&gt;0,IF(DAY($C1348)=1,SUM(INDIRECT("I"&amp;(ROW(C1347)-DAY(C1347))):I1347),0),0)</f>
        <v>0</v>
      </c>
      <c r="N1348" s="29">
        <f ca="1">IF(C1348&lt;Calculator!$G$27,0,IF(C1348=Calculator!$G$27,Calculator!$G$39,IF(H1348-K1348&lt;=0,IF(D1348&gt;Calculator!$G$39,IF(H1348-K1348+E1348+L1348+M1348+Calculator!$G$39&gt;Calculator!$G$39,Calculator!$G$39-(H1348+E1348+L1348+M1348-K1348),Calculator!$G$39),D1348),0)))</f>
        <v>0</v>
      </c>
    </row>
    <row r="1349" spans="1:14" ht="15.75" thickBot="1">
      <c r="A1349" s="33" t="str">
        <f ca="1">IF(C1349=Calculator!$H$27,"F",IF(Daily!D1349+Daily!H1349=0,IF(D1348+H1348&gt;0,"L",""),""))</f>
        <v/>
      </c>
      <c r="B1349" s="34">
        <v>1348</v>
      </c>
      <c r="C1349" s="19">
        <f t="shared" ca="1" si="85"/>
        <v>47278</v>
      </c>
      <c r="D1349" s="29">
        <f t="shared" ca="1" si="87"/>
        <v>169981.82535571224</v>
      </c>
      <c r="E1349" s="29">
        <f ca="1">IF(C1349&lt;Calculator!$D$26,0,IF(DAY($C1349)=1,IF(D1349-Calculator!$G$24&gt;0,Calculator!$G$24,D1349),0))</f>
        <v>0</v>
      </c>
      <c r="F1349" s="29">
        <f ca="1">IF(E1349&gt;0,D1349*Calculator!$G$22/12,0)</f>
        <v>0</v>
      </c>
      <c r="G1349" s="29">
        <f ca="1">IF(E1349&gt;0,(IFERROR(-PMT(Calculator!$G$22/12,Calculator!$G$23*12,Calculator!$G$20),0))-F1349,0)</f>
        <v>0</v>
      </c>
      <c r="H1349" s="29">
        <f t="shared" ca="1" si="88"/>
        <v>2827.9249991016186</v>
      </c>
      <c r="I1349" s="29">
        <f t="shared" ca="1" si="86"/>
        <v>0.50360308203179505</v>
      </c>
      <c r="J1349" s="30">
        <f>Calculator!$G$40</f>
        <v>6.5000000000000002E-2</v>
      </c>
      <c r="K1349" s="29">
        <f ca="1">IF(C1349&gt;=Calculator!$G$27,IF(DAY($C1349)=1,Calculator!$G$34/2,IF(DAY($C1349)=15,Calculator!$G$34/2,0)),0)</f>
        <v>0</v>
      </c>
      <c r="L1349" s="29">
        <f ca="1">IF(DAY($C1349)=28,IF(H1349=0,0,Calculator!$G$35),0)</f>
        <v>0</v>
      </c>
      <c r="M1349" s="29">
        <f ca="1">IF(I1349&gt;0,IF(DAY($C1349)=1,SUM(INDIRECT("I"&amp;(ROW(C1348)-DAY(C1348))):I1348),0),0)</f>
        <v>0</v>
      </c>
      <c r="N1349" s="29">
        <f ca="1">IF(C1349&lt;Calculator!$G$27,0,IF(C1349=Calculator!$G$27,Calculator!$G$39,IF(H1349-K1349&lt;=0,IF(D1349&gt;Calculator!$G$39,IF(H1349-K1349+E1349+L1349+M1349+Calculator!$G$39&gt;Calculator!$G$39,Calculator!$G$39-(H1349+E1349+L1349+M1349-K1349),Calculator!$G$39),D1349),0)))</f>
        <v>0</v>
      </c>
    </row>
    <row r="1350" spans="1:14" ht="15.75" thickBot="1">
      <c r="A1350" s="33" t="str">
        <f ca="1">IF(C1350=Calculator!$H$27,"F",IF(Daily!D1350+Daily!H1350=0,IF(D1349+H1349&gt;0,"L",""),""))</f>
        <v/>
      </c>
      <c r="B1350" s="34">
        <v>1349</v>
      </c>
      <c r="C1350" s="19">
        <f t="shared" ca="1" si="85"/>
        <v>47279</v>
      </c>
      <c r="D1350" s="29">
        <f t="shared" ca="1" si="87"/>
        <v>169981.82535571224</v>
      </c>
      <c r="E1350" s="29">
        <f ca="1">IF(C1350&lt;Calculator!$D$26,0,IF(DAY($C1350)=1,IF(D1350-Calculator!$G$24&gt;0,Calculator!$G$24,D1350),0))</f>
        <v>0</v>
      </c>
      <c r="F1350" s="29">
        <f ca="1">IF(E1350&gt;0,D1350*Calculator!$G$22/12,0)</f>
        <v>0</v>
      </c>
      <c r="G1350" s="29">
        <f ca="1">IF(E1350&gt;0,(IFERROR(-PMT(Calculator!$G$22/12,Calculator!$G$23*12,Calculator!$G$20),0))-F1350,0)</f>
        <v>0</v>
      </c>
      <c r="H1350" s="29">
        <f t="shared" ca="1" si="88"/>
        <v>2827.9249991016186</v>
      </c>
      <c r="I1350" s="29">
        <f t="shared" ca="1" si="86"/>
        <v>0.50360308203179505</v>
      </c>
      <c r="J1350" s="30">
        <f>Calculator!$G$40</f>
        <v>6.5000000000000002E-2</v>
      </c>
      <c r="K1350" s="29">
        <f ca="1">IF(C1350&gt;=Calculator!$G$27,IF(DAY($C1350)=1,Calculator!$G$34/2,IF(DAY($C1350)=15,Calculator!$G$34/2,0)),0)</f>
        <v>0</v>
      </c>
      <c r="L1350" s="29">
        <f ca="1">IF(DAY($C1350)=28,IF(H1350=0,0,Calculator!$G$35),0)</f>
        <v>0</v>
      </c>
      <c r="M1350" s="29">
        <f ca="1">IF(I1350&gt;0,IF(DAY($C1350)=1,SUM(INDIRECT("I"&amp;(ROW(C1349)-DAY(C1349))):I1349),0),0)</f>
        <v>0</v>
      </c>
      <c r="N1350" s="29">
        <f ca="1">IF(C1350&lt;Calculator!$G$27,0,IF(C1350=Calculator!$G$27,Calculator!$G$39,IF(H1350-K1350&lt;=0,IF(D1350&gt;Calculator!$G$39,IF(H1350-K1350+E1350+L1350+M1350+Calculator!$G$39&gt;Calculator!$G$39,Calculator!$G$39-(H1350+E1350+L1350+M1350-K1350),Calculator!$G$39),D1350),0)))</f>
        <v>0</v>
      </c>
    </row>
    <row r="1351" spans="1:14" ht="15.75" thickBot="1">
      <c r="A1351" s="33" t="str">
        <f ca="1">IF(C1351=Calculator!$H$27,"F",IF(Daily!D1351+Daily!H1351=0,IF(D1350+H1350&gt;0,"L",""),""))</f>
        <v/>
      </c>
      <c r="B1351" s="34">
        <v>1350</v>
      </c>
      <c r="C1351" s="19">
        <f t="shared" ca="1" si="85"/>
        <v>47280</v>
      </c>
      <c r="D1351" s="29">
        <f t="shared" ca="1" si="87"/>
        <v>169981.82535571224</v>
      </c>
      <c r="E1351" s="29">
        <f ca="1">IF(C1351&lt;Calculator!$D$26,0,IF(DAY($C1351)=1,IF(D1351-Calculator!$G$24&gt;0,Calculator!$G$24,D1351),0))</f>
        <v>0</v>
      </c>
      <c r="F1351" s="29">
        <f ca="1">IF(E1351&gt;0,D1351*Calculator!$G$22/12,0)</f>
        <v>0</v>
      </c>
      <c r="G1351" s="29">
        <f ca="1">IF(E1351&gt;0,(IFERROR(-PMT(Calculator!$G$22/12,Calculator!$G$23*12,Calculator!$G$20),0))-F1351,0)</f>
        <v>0</v>
      </c>
      <c r="H1351" s="29">
        <f t="shared" ca="1" si="88"/>
        <v>2827.9249991016186</v>
      </c>
      <c r="I1351" s="29">
        <f t="shared" ca="1" si="86"/>
        <v>0.50360308203179505</v>
      </c>
      <c r="J1351" s="30">
        <f>Calculator!$G$40</f>
        <v>6.5000000000000002E-2</v>
      </c>
      <c r="K1351" s="29">
        <f ca="1">IF(C1351&gt;=Calculator!$G$27,IF(DAY($C1351)=1,Calculator!$G$34/2,IF(DAY($C1351)=15,Calculator!$G$34/2,0)),0)</f>
        <v>0</v>
      </c>
      <c r="L1351" s="29">
        <f ca="1">IF(DAY($C1351)=28,IF(H1351=0,0,Calculator!$G$35),0)</f>
        <v>0</v>
      </c>
      <c r="M1351" s="29">
        <f ca="1">IF(I1351&gt;0,IF(DAY($C1351)=1,SUM(INDIRECT("I"&amp;(ROW(C1350)-DAY(C1350))):I1350),0),0)</f>
        <v>0</v>
      </c>
      <c r="N1351" s="29">
        <f ca="1">IF(C1351&lt;Calculator!$G$27,0,IF(C1351=Calculator!$G$27,Calculator!$G$39,IF(H1351-K1351&lt;=0,IF(D1351&gt;Calculator!$G$39,IF(H1351-K1351+E1351+L1351+M1351+Calculator!$G$39&gt;Calculator!$G$39,Calculator!$G$39-(H1351+E1351+L1351+M1351-K1351),Calculator!$G$39),D1351),0)))</f>
        <v>0</v>
      </c>
    </row>
    <row r="1352" spans="1:14" ht="15.75" thickBot="1">
      <c r="A1352" s="33" t="str">
        <f ca="1">IF(C1352=Calculator!$H$27,"F",IF(Daily!D1352+Daily!H1352=0,IF(D1351+H1351&gt;0,"L",""),""))</f>
        <v/>
      </c>
      <c r="B1352" s="34">
        <v>1351</v>
      </c>
      <c r="C1352" s="19">
        <f t="shared" ca="1" si="85"/>
        <v>47281</v>
      </c>
      <c r="D1352" s="29">
        <f t="shared" ca="1" si="87"/>
        <v>169981.82535571224</v>
      </c>
      <c r="E1352" s="29">
        <f ca="1">IF(C1352&lt;Calculator!$D$26,0,IF(DAY($C1352)=1,IF(D1352-Calculator!$G$24&gt;0,Calculator!$G$24,D1352),0))</f>
        <v>0</v>
      </c>
      <c r="F1352" s="29">
        <f ca="1">IF(E1352&gt;0,D1352*Calculator!$G$22/12,0)</f>
        <v>0</v>
      </c>
      <c r="G1352" s="29">
        <f ca="1">IF(E1352&gt;0,(IFERROR(-PMT(Calculator!$G$22/12,Calculator!$G$23*12,Calculator!$G$20),0))-F1352,0)</f>
        <v>0</v>
      </c>
      <c r="H1352" s="29">
        <f t="shared" ca="1" si="88"/>
        <v>2827.9249991016186</v>
      </c>
      <c r="I1352" s="29">
        <f t="shared" ca="1" si="86"/>
        <v>0.50360308203179505</v>
      </c>
      <c r="J1352" s="30">
        <f>Calculator!$G$40</f>
        <v>6.5000000000000002E-2</v>
      </c>
      <c r="K1352" s="29">
        <f ca="1">IF(C1352&gt;=Calculator!$G$27,IF(DAY($C1352)=1,Calculator!$G$34/2,IF(DAY($C1352)=15,Calculator!$G$34/2,0)),0)</f>
        <v>0</v>
      </c>
      <c r="L1352" s="29">
        <f ca="1">IF(DAY($C1352)=28,IF(H1352=0,0,Calculator!$G$35),0)</f>
        <v>0</v>
      </c>
      <c r="M1352" s="29">
        <f ca="1">IF(I1352&gt;0,IF(DAY($C1352)=1,SUM(INDIRECT("I"&amp;(ROW(C1351)-DAY(C1351))):I1351),0),0)</f>
        <v>0</v>
      </c>
      <c r="N1352" s="29">
        <f ca="1">IF(C1352&lt;Calculator!$G$27,0,IF(C1352=Calculator!$G$27,Calculator!$G$39,IF(H1352-K1352&lt;=0,IF(D1352&gt;Calculator!$G$39,IF(H1352-K1352+E1352+L1352+M1352+Calculator!$G$39&gt;Calculator!$G$39,Calculator!$G$39-(H1352+E1352+L1352+M1352-K1352),Calculator!$G$39),D1352),0)))</f>
        <v>0</v>
      </c>
    </row>
    <row r="1353" spans="1:14" ht="15.75" thickBot="1">
      <c r="A1353" s="33" t="str">
        <f ca="1">IF(C1353=Calculator!$H$27,"F",IF(Daily!D1353+Daily!H1353=0,IF(D1352+H1352&gt;0,"L",""),""))</f>
        <v/>
      </c>
      <c r="B1353" s="34">
        <v>1352</v>
      </c>
      <c r="C1353" s="19">
        <f t="shared" ca="1" si="85"/>
        <v>47282</v>
      </c>
      <c r="D1353" s="29">
        <f t="shared" ca="1" si="87"/>
        <v>169981.82535571224</v>
      </c>
      <c r="E1353" s="29">
        <f ca="1">IF(C1353&lt;Calculator!$D$26,0,IF(DAY($C1353)=1,IF(D1353-Calculator!$G$24&gt;0,Calculator!$G$24,D1353),0))</f>
        <v>0</v>
      </c>
      <c r="F1353" s="29">
        <f ca="1">IF(E1353&gt;0,D1353*Calculator!$G$22/12,0)</f>
        <v>0</v>
      </c>
      <c r="G1353" s="29">
        <f ca="1">IF(E1353&gt;0,(IFERROR(-PMT(Calculator!$G$22/12,Calculator!$G$23*12,Calculator!$G$20),0))-F1353,0)</f>
        <v>0</v>
      </c>
      <c r="H1353" s="29">
        <f t="shared" ca="1" si="88"/>
        <v>2827.9249991016186</v>
      </c>
      <c r="I1353" s="29">
        <f t="shared" ca="1" si="86"/>
        <v>0.50360308203179505</v>
      </c>
      <c r="J1353" s="30">
        <f>Calculator!$G$40</f>
        <v>6.5000000000000002E-2</v>
      </c>
      <c r="K1353" s="29">
        <f ca="1">IF(C1353&gt;=Calculator!$G$27,IF(DAY($C1353)=1,Calculator!$G$34/2,IF(DAY($C1353)=15,Calculator!$G$34/2,0)),0)</f>
        <v>0</v>
      </c>
      <c r="L1353" s="29">
        <f ca="1">IF(DAY($C1353)=28,IF(H1353=0,0,Calculator!$G$35),0)</f>
        <v>0</v>
      </c>
      <c r="M1353" s="29">
        <f ca="1">IF(I1353&gt;0,IF(DAY($C1353)=1,SUM(INDIRECT("I"&amp;(ROW(C1352)-DAY(C1352))):I1352),0),0)</f>
        <v>0</v>
      </c>
      <c r="N1353" s="29">
        <f ca="1">IF(C1353&lt;Calculator!$G$27,0,IF(C1353=Calculator!$G$27,Calculator!$G$39,IF(H1353-K1353&lt;=0,IF(D1353&gt;Calculator!$G$39,IF(H1353-K1353+E1353+L1353+M1353+Calculator!$G$39&gt;Calculator!$G$39,Calculator!$G$39-(H1353+E1353+L1353+M1353-K1353),Calculator!$G$39),D1353),0)))</f>
        <v>0</v>
      </c>
    </row>
    <row r="1354" spans="1:14" ht="15.75" thickBot="1">
      <c r="A1354" s="33" t="str">
        <f ca="1">IF(C1354=Calculator!$H$27,"F",IF(Daily!D1354+Daily!H1354=0,IF(D1353+H1353&gt;0,"L",""),""))</f>
        <v/>
      </c>
      <c r="B1354" s="34">
        <v>1353</v>
      </c>
      <c r="C1354" s="19">
        <f t="shared" ca="1" si="85"/>
        <v>47283</v>
      </c>
      <c r="D1354" s="29">
        <f t="shared" ca="1" si="87"/>
        <v>169981.82535571224</v>
      </c>
      <c r="E1354" s="29">
        <f ca="1">IF(C1354&lt;Calculator!$D$26,0,IF(DAY($C1354)=1,IF(D1354-Calculator!$G$24&gt;0,Calculator!$G$24,D1354),0))</f>
        <v>0</v>
      </c>
      <c r="F1354" s="29">
        <f ca="1">IF(E1354&gt;0,D1354*Calculator!$G$22/12,0)</f>
        <v>0</v>
      </c>
      <c r="G1354" s="29">
        <f ca="1">IF(E1354&gt;0,(IFERROR(-PMT(Calculator!$G$22/12,Calculator!$G$23*12,Calculator!$G$20),0))-F1354,0)</f>
        <v>0</v>
      </c>
      <c r="H1354" s="29">
        <f t="shared" ca="1" si="88"/>
        <v>2827.9249991016186</v>
      </c>
      <c r="I1354" s="29">
        <f t="shared" ca="1" si="86"/>
        <v>0.50360308203179505</v>
      </c>
      <c r="J1354" s="30">
        <f>Calculator!$G$40</f>
        <v>6.5000000000000002E-2</v>
      </c>
      <c r="K1354" s="29">
        <f ca="1">IF(C1354&gt;=Calculator!$G$27,IF(DAY($C1354)=1,Calculator!$G$34/2,IF(DAY($C1354)=15,Calculator!$G$34/2,0)),0)</f>
        <v>0</v>
      </c>
      <c r="L1354" s="29">
        <f ca="1">IF(DAY($C1354)=28,IF(H1354=0,0,Calculator!$G$35),0)</f>
        <v>0</v>
      </c>
      <c r="M1354" s="29">
        <f ca="1">IF(I1354&gt;0,IF(DAY($C1354)=1,SUM(INDIRECT("I"&amp;(ROW(C1353)-DAY(C1353))):I1353),0),0)</f>
        <v>0</v>
      </c>
      <c r="N1354" s="29">
        <f ca="1">IF(C1354&lt;Calculator!$G$27,0,IF(C1354=Calculator!$G$27,Calculator!$G$39,IF(H1354-K1354&lt;=0,IF(D1354&gt;Calculator!$G$39,IF(H1354-K1354+E1354+L1354+M1354+Calculator!$G$39&gt;Calculator!$G$39,Calculator!$G$39-(H1354+E1354+L1354+M1354-K1354),Calculator!$G$39),D1354),0)))</f>
        <v>0</v>
      </c>
    </row>
    <row r="1355" spans="1:14" ht="15.75" thickBot="1">
      <c r="A1355" s="33" t="str">
        <f ca="1">IF(C1355=Calculator!$H$27,"F",IF(Daily!D1355+Daily!H1355=0,IF(D1354+H1354&gt;0,"L",""),""))</f>
        <v/>
      </c>
      <c r="B1355" s="34">
        <v>1354</v>
      </c>
      <c r="C1355" s="19">
        <f t="shared" ca="1" si="85"/>
        <v>47284</v>
      </c>
      <c r="D1355" s="29">
        <f t="shared" ca="1" si="87"/>
        <v>169981.82535571224</v>
      </c>
      <c r="E1355" s="29">
        <f ca="1">IF(C1355&lt;Calculator!$D$26,0,IF(DAY($C1355)=1,IF(D1355-Calculator!$G$24&gt;0,Calculator!$G$24,D1355),0))</f>
        <v>0</v>
      </c>
      <c r="F1355" s="29">
        <f ca="1">IF(E1355&gt;0,D1355*Calculator!$G$22/12,0)</f>
        <v>0</v>
      </c>
      <c r="G1355" s="29">
        <f ca="1">IF(E1355&gt;0,(IFERROR(-PMT(Calculator!$G$22/12,Calculator!$G$23*12,Calculator!$G$20),0))-F1355,0)</f>
        <v>0</v>
      </c>
      <c r="H1355" s="29">
        <f t="shared" ca="1" si="88"/>
        <v>2827.9249991016186</v>
      </c>
      <c r="I1355" s="29">
        <f t="shared" ca="1" si="86"/>
        <v>0.50360308203179505</v>
      </c>
      <c r="J1355" s="30">
        <f>Calculator!$G$40</f>
        <v>6.5000000000000002E-2</v>
      </c>
      <c r="K1355" s="29">
        <f ca="1">IF(C1355&gt;=Calculator!$G$27,IF(DAY($C1355)=1,Calculator!$G$34/2,IF(DAY($C1355)=15,Calculator!$G$34/2,0)),0)</f>
        <v>4500</v>
      </c>
      <c r="L1355" s="29">
        <f ca="1">IF(DAY($C1355)=28,IF(H1355=0,0,Calculator!$G$35),0)</f>
        <v>0</v>
      </c>
      <c r="M1355" s="29">
        <f ca="1">IF(I1355&gt;0,IF(DAY($C1355)=1,SUM(INDIRECT("I"&amp;(ROW(C1354)-DAY(C1354))):I1354),0),0)</f>
        <v>0</v>
      </c>
      <c r="N1355" s="29">
        <f ca="1">IF(C1355&lt;Calculator!$G$27,0,IF(C1355=Calculator!$G$27,Calculator!$G$39,IF(H1355-K1355&lt;=0,IF(D1355&gt;Calculator!$G$39,IF(H1355-K1355+E1355+L1355+M1355+Calculator!$G$39&gt;Calculator!$G$39,Calculator!$G$39-(H1355+E1355+L1355+M1355-K1355),Calculator!$G$39),D1355),0)))</f>
        <v>10000</v>
      </c>
    </row>
    <row r="1356" spans="1:14" ht="15.75" thickBot="1">
      <c r="A1356" s="33" t="str">
        <f ca="1">IF(C1356=Calculator!$H$27,"F",IF(Daily!D1356+Daily!H1356=0,IF(D1355+H1355&gt;0,"L",""),""))</f>
        <v/>
      </c>
      <c r="B1356" s="34">
        <v>1355</v>
      </c>
      <c r="C1356" s="19">
        <f t="shared" ca="1" si="85"/>
        <v>47285</v>
      </c>
      <c r="D1356" s="29">
        <f t="shared" ca="1" si="87"/>
        <v>159981.82535571224</v>
      </c>
      <c r="E1356" s="29">
        <f ca="1">IF(C1356&lt;Calculator!$D$26,0,IF(DAY($C1356)=1,IF(D1356-Calculator!$G$24&gt;0,Calculator!$G$24,D1356),0))</f>
        <v>0</v>
      </c>
      <c r="F1356" s="29">
        <f ca="1">IF(E1356&gt;0,D1356*Calculator!$G$22/12,0)</f>
        <v>0</v>
      </c>
      <c r="G1356" s="29">
        <f ca="1">IF(E1356&gt;0,(IFERROR(-PMT(Calculator!$G$22/12,Calculator!$G$23*12,Calculator!$G$20),0))-F1356,0)</f>
        <v>0</v>
      </c>
      <c r="H1356" s="29">
        <f t="shared" ca="1" si="88"/>
        <v>8327.9249991016186</v>
      </c>
      <c r="I1356" s="29">
        <f t="shared" ca="1" si="86"/>
        <v>1.4830551368263156</v>
      </c>
      <c r="J1356" s="30">
        <f>Calculator!$G$40</f>
        <v>6.5000000000000002E-2</v>
      </c>
      <c r="K1356" s="29">
        <f ca="1">IF(C1356&gt;=Calculator!$G$27,IF(DAY($C1356)=1,Calculator!$G$34/2,IF(DAY($C1356)=15,Calculator!$G$34/2,0)),0)</f>
        <v>0</v>
      </c>
      <c r="L1356" s="29">
        <f ca="1">IF(DAY($C1356)=28,IF(H1356=0,0,Calculator!$G$35),0)</f>
        <v>0</v>
      </c>
      <c r="M1356" s="29">
        <f ca="1">IF(I1356&gt;0,IF(DAY($C1356)=1,SUM(INDIRECT("I"&amp;(ROW(C1355)-DAY(C1355))):I1355),0),0)</f>
        <v>0</v>
      </c>
      <c r="N1356" s="29">
        <f ca="1">IF(C1356&lt;Calculator!$G$27,0,IF(C1356=Calculator!$G$27,Calculator!$G$39,IF(H1356-K1356&lt;=0,IF(D1356&gt;Calculator!$G$39,IF(H1356-K1356+E1356+L1356+M1356+Calculator!$G$39&gt;Calculator!$G$39,Calculator!$G$39-(H1356+E1356+L1356+M1356-K1356),Calculator!$G$39),D1356),0)))</f>
        <v>0</v>
      </c>
    </row>
    <row r="1357" spans="1:14" ht="15.75" thickBot="1">
      <c r="A1357" s="33" t="str">
        <f ca="1">IF(C1357=Calculator!$H$27,"F",IF(Daily!D1357+Daily!H1357=0,IF(D1356+H1356&gt;0,"L",""),""))</f>
        <v/>
      </c>
      <c r="B1357" s="34">
        <v>1356</v>
      </c>
      <c r="C1357" s="19">
        <f t="shared" ca="1" si="85"/>
        <v>47286</v>
      </c>
      <c r="D1357" s="29">
        <f t="shared" ca="1" si="87"/>
        <v>159981.82535571224</v>
      </c>
      <c r="E1357" s="29">
        <f ca="1">IF(C1357&lt;Calculator!$D$26,0,IF(DAY($C1357)=1,IF(D1357-Calculator!$G$24&gt;0,Calculator!$G$24,D1357),0))</f>
        <v>0</v>
      </c>
      <c r="F1357" s="29">
        <f ca="1">IF(E1357&gt;0,D1357*Calculator!$G$22/12,0)</f>
        <v>0</v>
      </c>
      <c r="G1357" s="29">
        <f ca="1">IF(E1357&gt;0,(IFERROR(-PMT(Calculator!$G$22/12,Calculator!$G$23*12,Calculator!$G$20),0))-F1357,0)</f>
        <v>0</v>
      </c>
      <c r="H1357" s="29">
        <f t="shared" ca="1" si="88"/>
        <v>8327.9249991016186</v>
      </c>
      <c r="I1357" s="29">
        <f t="shared" ca="1" si="86"/>
        <v>1.4830551368263156</v>
      </c>
      <c r="J1357" s="30">
        <f>Calculator!$G$40</f>
        <v>6.5000000000000002E-2</v>
      </c>
      <c r="K1357" s="29">
        <f ca="1">IF(C1357&gt;=Calculator!$G$27,IF(DAY($C1357)=1,Calculator!$G$34/2,IF(DAY($C1357)=15,Calculator!$G$34/2,0)),0)</f>
        <v>0</v>
      </c>
      <c r="L1357" s="29">
        <f ca="1">IF(DAY($C1357)=28,IF(H1357=0,0,Calculator!$G$35),0)</f>
        <v>0</v>
      </c>
      <c r="M1357" s="29">
        <f ca="1">IF(I1357&gt;0,IF(DAY($C1357)=1,SUM(INDIRECT("I"&amp;(ROW(C1356)-DAY(C1356))):I1356),0),0)</f>
        <v>0</v>
      </c>
      <c r="N1357" s="29">
        <f ca="1">IF(C1357&lt;Calculator!$G$27,0,IF(C1357=Calculator!$G$27,Calculator!$G$39,IF(H1357-K1357&lt;=0,IF(D1357&gt;Calculator!$G$39,IF(H1357-K1357+E1357+L1357+M1357+Calculator!$G$39&gt;Calculator!$G$39,Calculator!$G$39-(H1357+E1357+L1357+M1357-K1357),Calculator!$G$39),D1357),0)))</f>
        <v>0</v>
      </c>
    </row>
    <row r="1358" spans="1:14" ht="15.75" thickBot="1">
      <c r="A1358" s="33" t="str">
        <f ca="1">IF(C1358=Calculator!$H$27,"F",IF(Daily!D1358+Daily!H1358=0,IF(D1357+H1357&gt;0,"L",""),""))</f>
        <v/>
      </c>
      <c r="B1358" s="34">
        <v>1357</v>
      </c>
      <c r="C1358" s="19">
        <f t="shared" ca="1" si="85"/>
        <v>47287</v>
      </c>
      <c r="D1358" s="29">
        <f t="shared" ca="1" si="87"/>
        <v>159981.82535571224</v>
      </c>
      <c r="E1358" s="29">
        <f ca="1">IF(C1358&lt;Calculator!$D$26,0,IF(DAY($C1358)=1,IF(D1358-Calculator!$G$24&gt;0,Calculator!$G$24,D1358),0))</f>
        <v>0</v>
      </c>
      <c r="F1358" s="29">
        <f ca="1">IF(E1358&gt;0,D1358*Calculator!$G$22/12,0)</f>
        <v>0</v>
      </c>
      <c r="G1358" s="29">
        <f ca="1">IF(E1358&gt;0,(IFERROR(-PMT(Calculator!$G$22/12,Calculator!$G$23*12,Calculator!$G$20),0))-F1358,0)</f>
        <v>0</v>
      </c>
      <c r="H1358" s="29">
        <f t="shared" ca="1" si="88"/>
        <v>8327.9249991016186</v>
      </c>
      <c r="I1358" s="29">
        <f t="shared" ca="1" si="86"/>
        <v>1.4830551368263156</v>
      </c>
      <c r="J1358" s="30">
        <f>Calculator!$G$40</f>
        <v>6.5000000000000002E-2</v>
      </c>
      <c r="K1358" s="29">
        <f ca="1">IF(C1358&gt;=Calculator!$G$27,IF(DAY($C1358)=1,Calculator!$G$34/2,IF(DAY($C1358)=15,Calculator!$G$34/2,0)),0)</f>
        <v>0</v>
      </c>
      <c r="L1358" s="29">
        <f ca="1">IF(DAY($C1358)=28,IF(H1358=0,0,Calculator!$G$35),0)</f>
        <v>0</v>
      </c>
      <c r="M1358" s="29">
        <f ca="1">IF(I1358&gt;0,IF(DAY($C1358)=1,SUM(INDIRECT("I"&amp;(ROW(C1357)-DAY(C1357))):I1357),0),0)</f>
        <v>0</v>
      </c>
      <c r="N1358" s="29">
        <f ca="1">IF(C1358&lt;Calculator!$G$27,0,IF(C1358=Calculator!$G$27,Calculator!$G$39,IF(H1358-K1358&lt;=0,IF(D1358&gt;Calculator!$G$39,IF(H1358-K1358+E1358+L1358+M1358+Calculator!$G$39&gt;Calculator!$G$39,Calculator!$G$39-(H1358+E1358+L1358+M1358-K1358),Calculator!$G$39),D1358),0)))</f>
        <v>0</v>
      </c>
    </row>
    <row r="1359" spans="1:14" ht="15.75" thickBot="1">
      <c r="A1359" s="33" t="str">
        <f ca="1">IF(C1359=Calculator!$H$27,"F",IF(Daily!D1359+Daily!H1359=0,IF(D1358+H1358&gt;0,"L",""),""))</f>
        <v/>
      </c>
      <c r="B1359" s="34">
        <v>1358</v>
      </c>
      <c r="C1359" s="19">
        <f t="shared" ca="1" si="85"/>
        <v>47288</v>
      </c>
      <c r="D1359" s="29">
        <f t="shared" ca="1" si="87"/>
        <v>159981.82535571224</v>
      </c>
      <c r="E1359" s="29">
        <f ca="1">IF(C1359&lt;Calculator!$D$26,0,IF(DAY($C1359)=1,IF(D1359-Calculator!$G$24&gt;0,Calculator!$G$24,D1359),0))</f>
        <v>0</v>
      </c>
      <c r="F1359" s="29">
        <f ca="1">IF(E1359&gt;0,D1359*Calculator!$G$22/12,0)</f>
        <v>0</v>
      </c>
      <c r="G1359" s="29">
        <f ca="1">IF(E1359&gt;0,(IFERROR(-PMT(Calculator!$G$22/12,Calculator!$G$23*12,Calculator!$G$20),0))-F1359,0)</f>
        <v>0</v>
      </c>
      <c r="H1359" s="29">
        <f t="shared" ca="1" si="88"/>
        <v>8327.9249991016186</v>
      </c>
      <c r="I1359" s="29">
        <f t="shared" ca="1" si="86"/>
        <v>1.4830551368263156</v>
      </c>
      <c r="J1359" s="30">
        <f>Calculator!$G$40</f>
        <v>6.5000000000000002E-2</v>
      </c>
      <c r="K1359" s="29">
        <f ca="1">IF(C1359&gt;=Calculator!$G$27,IF(DAY($C1359)=1,Calculator!$G$34/2,IF(DAY($C1359)=15,Calculator!$G$34/2,0)),0)</f>
        <v>0</v>
      </c>
      <c r="L1359" s="29">
        <f ca="1">IF(DAY($C1359)=28,IF(H1359=0,0,Calculator!$G$35),0)</f>
        <v>0</v>
      </c>
      <c r="M1359" s="29">
        <f ca="1">IF(I1359&gt;0,IF(DAY($C1359)=1,SUM(INDIRECT("I"&amp;(ROW(C1358)-DAY(C1358))):I1358),0),0)</f>
        <v>0</v>
      </c>
      <c r="N1359" s="29">
        <f ca="1">IF(C1359&lt;Calculator!$G$27,0,IF(C1359=Calculator!$G$27,Calculator!$G$39,IF(H1359-K1359&lt;=0,IF(D1359&gt;Calculator!$G$39,IF(H1359-K1359+E1359+L1359+M1359+Calculator!$G$39&gt;Calculator!$G$39,Calculator!$G$39-(H1359+E1359+L1359+M1359-K1359),Calculator!$G$39),D1359),0)))</f>
        <v>0</v>
      </c>
    </row>
    <row r="1360" spans="1:14" ht="15.75" thickBot="1">
      <c r="A1360" s="33" t="str">
        <f ca="1">IF(C1360=Calculator!$H$27,"F",IF(Daily!D1360+Daily!H1360=0,IF(D1359+H1359&gt;0,"L",""),""))</f>
        <v/>
      </c>
      <c r="B1360" s="34">
        <v>1359</v>
      </c>
      <c r="C1360" s="19">
        <f t="shared" ca="1" si="85"/>
        <v>47289</v>
      </c>
      <c r="D1360" s="29">
        <f t="shared" ca="1" si="87"/>
        <v>159981.82535571224</v>
      </c>
      <c r="E1360" s="29">
        <f ca="1">IF(C1360&lt;Calculator!$D$26,0,IF(DAY($C1360)=1,IF(D1360-Calculator!$G$24&gt;0,Calculator!$G$24,D1360),0))</f>
        <v>0</v>
      </c>
      <c r="F1360" s="29">
        <f ca="1">IF(E1360&gt;0,D1360*Calculator!$G$22/12,0)</f>
        <v>0</v>
      </c>
      <c r="G1360" s="29">
        <f ca="1">IF(E1360&gt;0,(IFERROR(-PMT(Calculator!$G$22/12,Calculator!$G$23*12,Calculator!$G$20),0))-F1360,0)</f>
        <v>0</v>
      </c>
      <c r="H1360" s="29">
        <f t="shared" ca="1" si="88"/>
        <v>8327.9249991016186</v>
      </c>
      <c r="I1360" s="29">
        <f t="shared" ca="1" si="86"/>
        <v>1.4830551368263156</v>
      </c>
      <c r="J1360" s="30">
        <f>Calculator!$G$40</f>
        <v>6.5000000000000002E-2</v>
      </c>
      <c r="K1360" s="29">
        <f ca="1">IF(C1360&gt;=Calculator!$G$27,IF(DAY($C1360)=1,Calculator!$G$34/2,IF(DAY($C1360)=15,Calculator!$G$34/2,0)),0)</f>
        <v>0</v>
      </c>
      <c r="L1360" s="29">
        <f ca="1">IF(DAY($C1360)=28,IF(H1360=0,0,Calculator!$G$35),0)</f>
        <v>0</v>
      </c>
      <c r="M1360" s="29">
        <f ca="1">IF(I1360&gt;0,IF(DAY($C1360)=1,SUM(INDIRECT("I"&amp;(ROW(C1359)-DAY(C1359))):I1359),0),0)</f>
        <v>0</v>
      </c>
      <c r="N1360" s="29">
        <f ca="1">IF(C1360&lt;Calculator!$G$27,0,IF(C1360=Calculator!$G$27,Calculator!$G$39,IF(H1360-K1360&lt;=0,IF(D1360&gt;Calculator!$G$39,IF(H1360-K1360+E1360+L1360+M1360+Calculator!$G$39&gt;Calculator!$G$39,Calculator!$G$39-(H1360+E1360+L1360+M1360-K1360),Calculator!$G$39),D1360),0)))</f>
        <v>0</v>
      </c>
    </row>
    <row r="1361" spans="1:14" ht="15.75" thickBot="1">
      <c r="A1361" s="33" t="str">
        <f ca="1">IF(C1361=Calculator!$H$27,"F",IF(Daily!D1361+Daily!H1361=0,IF(D1360+H1360&gt;0,"L",""),""))</f>
        <v/>
      </c>
      <c r="B1361" s="34">
        <v>1360</v>
      </c>
      <c r="C1361" s="19">
        <f t="shared" ca="1" si="85"/>
        <v>47290</v>
      </c>
      <c r="D1361" s="29">
        <f t="shared" ca="1" si="87"/>
        <v>159981.82535571224</v>
      </c>
      <c r="E1361" s="29">
        <f ca="1">IF(C1361&lt;Calculator!$D$26,0,IF(DAY($C1361)=1,IF(D1361-Calculator!$G$24&gt;0,Calculator!$G$24,D1361),0))</f>
        <v>0</v>
      </c>
      <c r="F1361" s="29">
        <f ca="1">IF(E1361&gt;0,D1361*Calculator!$G$22/12,0)</f>
        <v>0</v>
      </c>
      <c r="G1361" s="29">
        <f ca="1">IF(E1361&gt;0,(IFERROR(-PMT(Calculator!$G$22/12,Calculator!$G$23*12,Calculator!$G$20),0))-F1361,0)</f>
        <v>0</v>
      </c>
      <c r="H1361" s="29">
        <f t="shared" ca="1" si="88"/>
        <v>8327.9249991016186</v>
      </c>
      <c r="I1361" s="29">
        <f t="shared" ca="1" si="86"/>
        <v>1.4830551368263156</v>
      </c>
      <c r="J1361" s="30">
        <f>Calculator!$G$40</f>
        <v>6.5000000000000002E-2</v>
      </c>
      <c r="K1361" s="29">
        <f ca="1">IF(C1361&gt;=Calculator!$G$27,IF(DAY($C1361)=1,Calculator!$G$34/2,IF(DAY($C1361)=15,Calculator!$G$34/2,0)),0)</f>
        <v>0</v>
      </c>
      <c r="L1361" s="29">
        <f ca="1">IF(DAY($C1361)=28,IF(H1361=0,0,Calculator!$G$35),0)</f>
        <v>0</v>
      </c>
      <c r="M1361" s="29">
        <f ca="1">IF(I1361&gt;0,IF(DAY($C1361)=1,SUM(INDIRECT("I"&amp;(ROW(C1360)-DAY(C1360))):I1360),0),0)</f>
        <v>0</v>
      </c>
      <c r="N1361" s="29">
        <f ca="1">IF(C1361&lt;Calculator!$G$27,0,IF(C1361=Calculator!$G$27,Calculator!$G$39,IF(H1361-K1361&lt;=0,IF(D1361&gt;Calculator!$G$39,IF(H1361-K1361+E1361+L1361+M1361+Calculator!$G$39&gt;Calculator!$G$39,Calculator!$G$39-(H1361+E1361+L1361+M1361-K1361),Calculator!$G$39),D1361),0)))</f>
        <v>0</v>
      </c>
    </row>
    <row r="1362" spans="1:14" ht="15.75" thickBot="1">
      <c r="A1362" s="33" t="str">
        <f ca="1">IF(C1362=Calculator!$H$27,"F",IF(Daily!D1362+Daily!H1362=0,IF(D1361+H1361&gt;0,"L",""),""))</f>
        <v/>
      </c>
      <c r="B1362" s="34">
        <v>1361</v>
      </c>
      <c r="C1362" s="19">
        <f t="shared" ca="1" si="85"/>
        <v>47291</v>
      </c>
      <c r="D1362" s="29">
        <f t="shared" ca="1" si="87"/>
        <v>159981.82535571224</v>
      </c>
      <c r="E1362" s="29">
        <f ca="1">IF(C1362&lt;Calculator!$D$26,0,IF(DAY($C1362)=1,IF(D1362-Calculator!$G$24&gt;0,Calculator!$G$24,D1362),0))</f>
        <v>0</v>
      </c>
      <c r="F1362" s="29">
        <f ca="1">IF(E1362&gt;0,D1362*Calculator!$G$22/12,0)</f>
        <v>0</v>
      </c>
      <c r="G1362" s="29">
        <f ca="1">IF(E1362&gt;0,(IFERROR(-PMT(Calculator!$G$22/12,Calculator!$G$23*12,Calculator!$G$20),0))-F1362,0)</f>
        <v>0</v>
      </c>
      <c r="H1362" s="29">
        <f t="shared" ca="1" si="88"/>
        <v>8327.9249991016186</v>
      </c>
      <c r="I1362" s="29">
        <f t="shared" ca="1" si="86"/>
        <v>1.4830551368263156</v>
      </c>
      <c r="J1362" s="30">
        <f>Calculator!$G$40</f>
        <v>6.5000000000000002E-2</v>
      </c>
      <c r="K1362" s="29">
        <f ca="1">IF(C1362&gt;=Calculator!$G$27,IF(DAY($C1362)=1,Calculator!$G$34/2,IF(DAY($C1362)=15,Calculator!$G$34/2,0)),0)</f>
        <v>0</v>
      </c>
      <c r="L1362" s="29">
        <f ca="1">IF(DAY($C1362)=28,IF(H1362=0,0,Calculator!$G$35),0)</f>
        <v>0</v>
      </c>
      <c r="M1362" s="29">
        <f ca="1">IF(I1362&gt;0,IF(DAY($C1362)=1,SUM(INDIRECT("I"&amp;(ROW(C1361)-DAY(C1361))):I1361),0),0)</f>
        <v>0</v>
      </c>
      <c r="N1362" s="29">
        <f ca="1">IF(C1362&lt;Calculator!$G$27,0,IF(C1362=Calculator!$G$27,Calculator!$G$39,IF(H1362-K1362&lt;=0,IF(D1362&gt;Calculator!$G$39,IF(H1362-K1362+E1362+L1362+M1362+Calculator!$G$39&gt;Calculator!$G$39,Calculator!$G$39-(H1362+E1362+L1362+M1362-K1362),Calculator!$G$39),D1362),0)))</f>
        <v>0</v>
      </c>
    </row>
    <row r="1363" spans="1:14" ht="15.75" thickBot="1">
      <c r="A1363" s="33" t="str">
        <f ca="1">IF(C1363=Calculator!$H$27,"F",IF(Daily!D1363+Daily!H1363=0,IF(D1362+H1362&gt;0,"L",""),""))</f>
        <v/>
      </c>
      <c r="B1363" s="34">
        <v>1362</v>
      </c>
      <c r="C1363" s="19">
        <f t="shared" ca="1" si="85"/>
        <v>47292</v>
      </c>
      <c r="D1363" s="29">
        <f t="shared" ca="1" si="87"/>
        <v>159981.82535571224</v>
      </c>
      <c r="E1363" s="29">
        <f ca="1">IF(C1363&lt;Calculator!$D$26,0,IF(DAY($C1363)=1,IF(D1363-Calculator!$G$24&gt;0,Calculator!$G$24,D1363),0))</f>
        <v>0</v>
      </c>
      <c r="F1363" s="29">
        <f ca="1">IF(E1363&gt;0,D1363*Calculator!$G$22/12,0)</f>
        <v>0</v>
      </c>
      <c r="G1363" s="29">
        <f ca="1">IF(E1363&gt;0,(IFERROR(-PMT(Calculator!$G$22/12,Calculator!$G$23*12,Calculator!$G$20),0))-F1363,0)</f>
        <v>0</v>
      </c>
      <c r="H1363" s="29">
        <f t="shared" ca="1" si="88"/>
        <v>8327.9249991016186</v>
      </c>
      <c r="I1363" s="29">
        <f t="shared" ca="1" si="86"/>
        <v>1.4830551368263156</v>
      </c>
      <c r="J1363" s="30">
        <f>Calculator!$G$40</f>
        <v>6.5000000000000002E-2</v>
      </c>
      <c r="K1363" s="29">
        <f ca="1">IF(C1363&gt;=Calculator!$G$27,IF(DAY($C1363)=1,Calculator!$G$34/2,IF(DAY($C1363)=15,Calculator!$G$34/2,0)),0)</f>
        <v>0</v>
      </c>
      <c r="L1363" s="29">
        <f ca="1">IF(DAY($C1363)=28,IF(H1363=0,0,Calculator!$G$35),0)</f>
        <v>0</v>
      </c>
      <c r="M1363" s="29">
        <f ca="1">IF(I1363&gt;0,IF(DAY($C1363)=1,SUM(INDIRECT("I"&amp;(ROW(C1362)-DAY(C1362))):I1362),0),0)</f>
        <v>0</v>
      </c>
      <c r="N1363" s="29">
        <f ca="1">IF(C1363&lt;Calculator!$G$27,0,IF(C1363=Calculator!$G$27,Calculator!$G$39,IF(H1363-K1363&lt;=0,IF(D1363&gt;Calculator!$G$39,IF(H1363-K1363+E1363+L1363+M1363+Calculator!$G$39&gt;Calculator!$G$39,Calculator!$G$39-(H1363+E1363+L1363+M1363-K1363),Calculator!$G$39),D1363),0)))</f>
        <v>0</v>
      </c>
    </row>
    <row r="1364" spans="1:14" ht="15.75" thickBot="1">
      <c r="A1364" s="33" t="str">
        <f ca="1">IF(C1364=Calculator!$H$27,"F",IF(Daily!D1364+Daily!H1364=0,IF(D1363+H1363&gt;0,"L",""),""))</f>
        <v/>
      </c>
      <c r="B1364" s="34">
        <v>1363</v>
      </c>
      <c r="C1364" s="19">
        <f t="shared" ca="1" si="85"/>
        <v>47293</v>
      </c>
      <c r="D1364" s="29">
        <f t="shared" ca="1" si="87"/>
        <v>159981.82535571224</v>
      </c>
      <c r="E1364" s="29">
        <f ca="1">IF(C1364&lt;Calculator!$D$26,0,IF(DAY($C1364)=1,IF(D1364-Calculator!$G$24&gt;0,Calculator!$G$24,D1364),0))</f>
        <v>0</v>
      </c>
      <c r="F1364" s="29">
        <f ca="1">IF(E1364&gt;0,D1364*Calculator!$G$22/12,0)</f>
        <v>0</v>
      </c>
      <c r="G1364" s="29">
        <f ca="1">IF(E1364&gt;0,(IFERROR(-PMT(Calculator!$G$22/12,Calculator!$G$23*12,Calculator!$G$20),0))-F1364,0)</f>
        <v>0</v>
      </c>
      <c r="H1364" s="29">
        <f t="shared" ca="1" si="88"/>
        <v>8327.9249991016186</v>
      </c>
      <c r="I1364" s="29">
        <f t="shared" ca="1" si="86"/>
        <v>1.4830551368263156</v>
      </c>
      <c r="J1364" s="30">
        <f>Calculator!$G$40</f>
        <v>6.5000000000000002E-2</v>
      </c>
      <c r="K1364" s="29">
        <f ca="1">IF(C1364&gt;=Calculator!$G$27,IF(DAY($C1364)=1,Calculator!$G$34/2,IF(DAY($C1364)=15,Calculator!$G$34/2,0)),0)</f>
        <v>0</v>
      </c>
      <c r="L1364" s="29">
        <f ca="1">IF(DAY($C1364)=28,IF(H1364=0,0,Calculator!$G$35),0)</f>
        <v>0</v>
      </c>
      <c r="M1364" s="29">
        <f ca="1">IF(I1364&gt;0,IF(DAY($C1364)=1,SUM(INDIRECT("I"&amp;(ROW(C1363)-DAY(C1363))):I1363),0),0)</f>
        <v>0</v>
      </c>
      <c r="N1364" s="29">
        <f ca="1">IF(C1364&lt;Calculator!$G$27,0,IF(C1364=Calculator!$G$27,Calculator!$G$39,IF(H1364-K1364&lt;=0,IF(D1364&gt;Calculator!$G$39,IF(H1364-K1364+E1364+L1364+M1364+Calculator!$G$39&gt;Calculator!$G$39,Calculator!$G$39-(H1364+E1364+L1364+M1364-K1364),Calculator!$G$39),D1364),0)))</f>
        <v>0</v>
      </c>
    </row>
    <row r="1365" spans="1:14" ht="15.75" thickBot="1">
      <c r="A1365" s="33" t="str">
        <f ca="1">IF(C1365=Calculator!$H$27,"F",IF(Daily!D1365+Daily!H1365=0,IF(D1364+H1364&gt;0,"L",""),""))</f>
        <v/>
      </c>
      <c r="B1365" s="34">
        <v>1364</v>
      </c>
      <c r="C1365" s="19">
        <f t="shared" ca="1" si="85"/>
        <v>47294</v>
      </c>
      <c r="D1365" s="29">
        <f t="shared" ca="1" si="87"/>
        <v>159981.82535571224</v>
      </c>
      <c r="E1365" s="29">
        <f ca="1">IF(C1365&lt;Calculator!$D$26,0,IF(DAY($C1365)=1,IF(D1365-Calculator!$G$24&gt;0,Calculator!$G$24,D1365),0))</f>
        <v>0</v>
      </c>
      <c r="F1365" s="29">
        <f ca="1">IF(E1365&gt;0,D1365*Calculator!$G$22/12,0)</f>
        <v>0</v>
      </c>
      <c r="G1365" s="29">
        <f ca="1">IF(E1365&gt;0,(IFERROR(-PMT(Calculator!$G$22/12,Calculator!$G$23*12,Calculator!$G$20),0))-F1365,0)</f>
        <v>0</v>
      </c>
      <c r="H1365" s="29">
        <f t="shared" ca="1" si="88"/>
        <v>8327.9249991016186</v>
      </c>
      <c r="I1365" s="29">
        <f t="shared" ca="1" si="86"/>
        <v>1.4830551368263156</v>
      </c>
      <c r="J1365" s="30">
        <f>Calculator!$G$40</f>
        <v>6.5000000000000002E-2</v>
      </c>
      <c r="K1365" s="29">
        <f ca="1">IF(C1365&gt;=Calculator!$G$27,IF(DAY($C1365)=1,Calculator!$G$34/2,IF(DAY($C1365)=15,Calculator!$G$34/2,0)),0)</f>
        <v>0</v>
      </c>
      <c r="L1365" s="29">
        <f ca="1">IF(DAY($C1365)=28,IF(H1365=0,0,Calculator!$G$35),0)</f>
        <v>0</v>
      </c>
      <c r="M1365" s="29">
        <f ca="1">IF(I1365&gt;0,IF(DAY($C1365)=1,SUM(INDIRECT("I"&amp;(ROW(C1364)-DAY(C1364))):I1364),0),0)</f>
        <v>0</v>
      </c>
      <c r="N1365" s="29">
        <f ca="1">IF(C1365&lt;Calculator!$G$27,0,IF(C1365=Calculator!$G$27,Calculator!$G$39,IF(H1365-K1365&lt;=0,IF(D1365&gt;Calculator!$G$39,IF(H1365-K1365+E1365+L1365+M1365+Calculator!$G$39&gt;Calculator!$G$39,Calculator!$G$39-(H1365+E1365+L1365+M1365-K1365),Calculator!$G$39),D1365),0)))</f>
        <v>0</v>
      </c>
    </row>
    <row r="1366" spans="1:14" ht="15.75" thickBot="1">
      <c r="A1366" s="33" t="str">
        <f ca="1">IF(C1366=Calculator!$H$27,"F",IF(Daily!D1366+Daily!H1366=0,IF(D1365+H1365&gt;0,"L",""),""))</f>
        <v/>
      </c>
      <c r="B1366" s="34">
        <v>1365</v>
      </c>
      <c r="C1366" s="19">
        <f t="shared" ca="1" si="85"/>
        <v>47295</v>
      </c>
      <c r="D1366" s="29">
        <f t="shared" ca="1" si="87"/>
        <v>159981.82535571224</v>
      </c>
      <c r="E1366" s="29">
        <f ca="1">IF(C1366&lt;Calculator!$D$26,0,IF(DAY($C1366)=1,IF(D1366-Calculator!$G$24&gt;0,Calculator!$G$24,D1366),0))</f>
        <v>0</v>
      </c>
      <c r="F1366" s="29">
        <f ca="1">IF(E1366&gt;0,D1366*Calculator!$G$22/12,0)</f>
        <v>0</v>
      </c>
      <c r="G1366" s="29">
        <f ca="1">IF(E1366&gt;0,(IFERROR(-PMT(Calculator!$G$22/12,Calculator!$G$23*12,Calculator!$G$20),0))-F1366,0)</f>
        <v>0</v>
      </c>
      <c r="H1366" s="29">
        <f t="shared" ca="1" si="88"/>
        <v>8327.9249991016186</v>
      </c>
      <c r="I1366" s="29">
        <f t="shared" ca="1" si="86"/>
        <v>1.4830551368263156</v>
      </c>
      <c r="J1366" s="30">
        <f>Calculator!$G$40</f>
        <v>6.5000000000000002E-2</v>
      </c>
      <c r="K1366" s="29">
        <f ca="1">IF(C1366&gt;=Calculator!$G$27,IF(DAY($C1366)=1,Calculator!$G$34/2,IF(DAY($C1366)=15,Calculator!$G$34/2,0)),0)</f>
        <v>0</v>
      </c>
      <c r="L1366" s="29">
        <f ca="1">IF(DAY($C1366)=28,IF(H1366=0,0,Calculator!$G$35),0)</f>
        <v>0</v>
      </c>
      <c r="M1366" s="29">
        <f ca="1">IF(I1366&gt;0,IF(DAY($C1366)=1,SUM(INDIRECT("I"&amp;(ROW(C1365)-DAY(C1365))):I1365),0),0)</f>
        <v>0</v>
      </c>
      <c r="N1366" s="29">
        <f ca="1">IF(C1366&lt;Calculator!$G$27,0,IF(C1366=Calculator!$G$27,Calculator!$G$39,IF(H1366-K1366&lt;=0,IF(D1366&gt;Calculator!$G$39,IF(H1366-K1366+E1366+L1366+M1366+Calculator!$G$39&gt;Calculator!$G$39,Calculator!$G$39-(H1366+E1366+L1366+M1366-K1366),Calculator!$G$39),D1366),0)))</f>
        <v>0</v>
      </c>
    </row>
    <row r="1367" spans="1:14" ht="15.75" thickBot="1">
      <c r="A1367" s="33" t="str">
        <f ca="1">IF(C1367=Calculator!$H$27,"F",IF(Daily!D1367+Daily!H1367=0,IF(D1366+H1366&gt;0,"L",""),""))</f>
        <v/>
      </c>
      <c r="B1367" s="34">
        <v>1366</v>
      </c>
      <c r="C1367" s="19">
        <f t="shared" ca="1" si="85"/>
        <v>47296</v>
      </c>
      <c r="D1367" s="29">
        <f t="shared" ca="1" si="87"/>
        <v>159981.82535571224</v>
      </c>
      <c r="E1367" s="29">
        <f ca="1">IF(C1367&lt;Calculator!$D$26,0,IF(DAY($C1367)=1,IF(D1367-Calculator!$G$24&gt;0,Calculator!$G$24,D1367),0))</f>
        <v>0</v>
      </c>
      <c r="F1367" s="29">
        <f ca="1">IF(E1367&gt;0,D1367*Calculator!$G$22/12,0)</f>
        <v>0</v>
      </c>
      <c r="G1367" s="29">
        <f ca="1">IF(E1367&gt;0,(IFERROR(-PMT(Calculator!$G$22/12,Calculator!$G$23*12,Calculator!$G$20),0))-F1367,0)</f>
        <v>0</v>
      </c>
      <c r="H1367" s="29">
        <f t="shared" ca="1" si="88"/>
        <v>8327.9249991016186</v>
      </c>
      <c r="I1367" s="29">
        <f t="shared" ca="1" si="86"/>
        <v>1.4830551368263156</v>
      </c>
      <c r="J1367" s="30">
        <f>Calculator!$G$40</f>
        <v>6.5000000000000002E-2</v>
      </c>
      <c r="K1367" s="29">
        <f ca="1">IF(C1367&gt;=Calculator!$G$27,IF(DAY($C1367)=1,Calculator!$G$34/2,IF(DAY($C1367)=15,Calculator!$G$34/2,0)),0)</f>
        <v>0</v>
      </c>
      <c r="L1367" s="29">
        <f ca="1">IF(DAY($C1367)=28,IF(H1367=0,0,Calculator!$G$35),0)</f>
        <v>0</v>
      </c>
      <c r="M1367" s="29">
        <f ca="1">IF(I1367&gt;0,IF(DAY($C1367)=1,SUM(INDIRECT("I"&amp;(ROW(C1366)-DAY(C1366))):I1366),0),0)</f>
        <v>0</v>
      </c>
      <c r="N1367" s="29">
        <f ca="1">IF(C1367&lt;Calculator!$G$27,0,IF(C1367=Calculator!$G$27,Calculator!$G$39,IF(H1367-K1367&lt;=0,IF(D1367&gt;Calculator!$G$39,IF(H1367-K1367+E1367+L1367+M1367+Calculator!$G$39&gt;Calculator!$G$39,Calculator!$G$39-(H1367+E1367+L1367+M1367-K1367),Calculator!$G$39),D1367),0)))</f>
        <v>0</v>
      </c>
    </row>
    <row r="1368" spans="1:14" ht="15.75" thickBot="1">
      <c r="A1368" s="33" t="str">
        <f ca="1">IF(C1368=Calculator!$H$27,"F",IF(Daily!D1368+Daily!H1368=0,IF(D1367+H1367&gt;0,"L",""),""))</f>
        <v/>
      </c>
      <c r="B1368" s="34">
        <v>1367</v>
      </c>
      <c r="C1368" s="19">
        <f t="shared" ca="1" si="85"/>
        <v>47297</v>
      </c>
      <c r="D1368" s="29">
        <f t="shared" ca="1" si="87"/>
        <v>159981.82535571224</v>
      </c>
      <c r="E1368" s="29">
        <f ca="1">IF(C1368&lt;Calculator!$D$26,0,IF(DAY($C1368)=1,IF(D1368-Calculator!$G$24&gt;0,Calculator!$G$24,D1368),0))</f>
        <v>0</v>
      </c>
      <c r="F1368" s="29">
        <f ca="1">IF(E1368&gt;0,D1368*Calculator!$G$22/12,0)</f>
        <v>0</v>
      </c>
      <c r="G1368" s="29">
        <f ca="1">IF(E1368&gt;0,(IFERROR(-PMT(Calculator!$G$22/12,Calculator!$G$23*12,Calculator!$G$20),0))-F1368,0)</f>
        <v>0</v>
      </c>
      <c r="H1368" s="29">
        <f t="shared" ca="1" si="88"/>
        <v>8327.9249991016186</v>
      </c>
      <c r="I1368" s="29">
        <f t="shared" ca="1" si="86"/>
        <v>1.4830551368263156</v>
      </c>
      <c r="J1368" s="30">
        <f>Calculator!$G$40</f>
        <v>6.5000000000000002E-2</v>
      </c>
      <c r="K1368" s="29">
        <f ca="1">IF(C1368&gt;=Calculator!$G$27,IF(DAY($C1368)=1,Calculator!$G$34/2,IF(DAY($C1368)=15,Calculator!$G$34/2,0)),0)</f>
        <v>0</v>
      </c>
      <c r="L1368" s="29">
        <f ca="1">IF(DAY($C1368)=28,IF(H1368=0,0,Calculator!$G$35),0)</f>
        <v>5000</v>
      </c>
      <c r="M1368" s="29">
        <f ca="1">IF(I1368&gt;0,IF(DAY($C1368)=1,SUM(INDIRECT("I"&amp;(ROW(C1367)-DAY(C1367))):I1367),0),0)</f>
        <v>0</v>
      </c>
      <c r="N1368" s="29">
        <f ca="1">IF(C1368&lt;Calculator!$G$27,0,IF(C1368=Calculator!$G$27,Calculator!$G$39,IF(H1368-K1368&lt;=0,IF(D1368&gt;Calculator!$G$39,IF(H1368-K1368+E1368+L1368+M1368+Calculator!$G$39&gt;Calculator!$G$39,Calculator!$G$39-(H1368+E1368+L1368+M1368-K1368),Calculator!$G$39),D1368),0)))</f>
        <v>0</v>
      </c>
    </row>
    <row r="1369" spans="1:14" ht="15.75" thickBot="1">
      <c r="A1369" s="33" t="str">
        <f ca="1">IF(C1369=Calculator!$H$27,"F",IF(Daily!D1369+Daily!H1369=0,IF(D1368+H1368&gt;0,"L",""),""))</f>
        <v/>
      </c>
      <c r="B1369" s="34">
        <v>1368</v>
      </c>
      <c r="C1369" s="19">
        <f t="shared" ca="1" si="85"/>
        <v>47298</v>
      </c>
      <c r="D1369" s="29">
        <f t="shared" ca="1" si="87"/>
        <v>159981.82535571224</v>
      </c>
      <c r="E1369" s="29">
        <f ca="1">IF(C1369&lt;Calculator!$D$26,0,IF(DAY($C1369)=1,IF(D1369-Calculator!$G$24&gt;0,Calculator!$G$24,D1369),0))</f>
        <v>0</v>
      </c>
      <c r="F1369" s="29">
        <f ca="1">IF(E1369&gt;0,D1369*Calculator!$G$22/12,0)</f>
        <v>0</v>
      </c>
      <c r="G1369" s="29">
        <f ca="1">IF(E1369&gt;0,(IFERROR(-PMT(Calculator!$G$22/12,Calculator!$G$23*12,Calculator!$G$20),0))-F1369,0)</f>
        <v>0</v>
      </c>
      <c r="H1369" s="29">
        <f t="shared" ca="1" si="88"/>
        <v>13327.924999101619</v>
      </c>
      <c r="I1369" s="29">
        <f t="shared" ca="1" si="86"/>
        <v>2.3734660957304254</v>
      </c>
      <c r="J1369" s="30">
        <f>Calculator!$G$40</f>
        <v>6.5000000000000002E-2</v>
      </c>
      <c r="K1369" s="29">
        <f ca="1">IF(C1369&gt;=Calculator!$G$27,IF(DAY($C1369)=1,Calculator!$G$34/2,IF(DAY($C1369)=15,Calculator!$G$34/2,0)),0)</f>
        <v>0</v>
      </c>
      <c r="L1369" s="29">
        <f ca="1">IF(DAY($C1369)=28,IF(H1369=0,0,Calculator!$G$35),0)</f>
        <v>0</v>
      </c>
      <c r="M1369" s="29">
        <f ca="1">IF(I1369&gt;0,IF(DAY($C1369)=1,SUM(INDIRECT("I"&amp;(ROW(C1368)-DAY(C1368))):I1368),0),0)</f>
        <v>0</v>
      </c>
      <c r="N1369" s="29">
        <f ca="1">IF(C1369&lt;Calculator!$G$27,0,IF(C1369=Calculator!$G$27,Calculator!$G$39,IF(H1369-K1369&lt;=0,IF(D1369&gt;Calculator!$G$39,IF(H1369-K1369+E1369+L1369+M1369+Calculator!$G$39&gt;Calculator!$G$39,Calculator!$G$39-(H1369+E1369+L1369+M1369-K1369),Calculator!$G$39),D1369),0)))</f>
        <v>0</v>
      </c>
    </row>
    <row r="1370" spans="1:14" ht="15.75" thickBot="1">
      <c r="A1370" s="33" t="str">
        <f ca="1">IF(C1370=Calculator!$H$27,"F",IF(Daily!D1370+Daily!H1370=0,IF(D1369+H1369&gt;0,"L",""),""))</f>
        <v/>
      </c>
      <c r="B1370" s="34">
        <v>1369</v>
      </c>
      <c r="C1370" s="19">
        <f t="shared" ca="1" si="85"/>
        <v>47299</v>
      </c>
      <c r="D1370" s="29">
        <f t="shared" ca="1" si="87"/>
        <v>159981.82535571224</v>
      </c>
      <c r="E1370" s="29">
        <f ca="1">IF(C1370&lt;Calculator!$D$26,0,IF(DAY($C1370)=1,IF(D1370-Calculator!$G$24&gt;0,Calculator!$G$24,D1370),0))</f>
        <v>0</v>
      </c>
      <c r="F1370" s="29">
        <f ca="1">IF(E1370&gt;0,D1370*Calculator!$G$22/12,0)</f>
        <v>0</v>
      </c>
      <c r="G1370" s="29">
        <f ca="1">IF(E1370&gt;0,(IFERROR(-PMT(Calculator!$G$22/12,Calculator!$G$23*12,Calculator!$G$20),0))-F1370,0)</f>
        <v>0</v>
      </c>
      <c r="H1370" s="29">
        <f t="shared" ca="1" si="88"/>
        <v>13327.924999101619</v>
      </c>
      <c r="I1370" s="29">
        <f t="shared" ca="1" si="86"/>
        <v>2.3734660957304254</v>
      </c>
      <c r="J1370" s="30">
        <f>Calculator!$G$40</f>
        <v>6.5000000000000002E-2</v>
      </c>
      <c r="K1370" s="29">
        <f ca="1">IF(C1370&gt;=Calculator!$G$27,IF(DAY($C1370)=1,Calculator!$G$34/2,IF(DAY($C1370)=15,Calculator!$G$34/2,0)),0)</f>
        <v>0</v>
      </c>
      <c r="L1370" s="29">
        <f ca="1">IF(DAY($C1370)=28,IF(H1370=0,0,Calculator!$G$35),0)</f>
        <v>0</v>
      </c>
      <c r="M1370" s="29">
        <f ca="1">IF(I1370&gt;0,IF(DAY($C1370)=1,SUM(INDIRECT("I"&amp;(ROW(C1369)-DAY(C1369))):I1369),0),0)</f>
        <v>0</v>
      </c>
      <c r="N1370" s="29">
        <f ca="1">IF(C1370&lt;Calculator!$G$27,0,IF(C1370=Calculator!$G$27,Calculator!$G$39,IF(H1370-K1370&lt;=0,IF(D1370&gt;Calculator!$G$39,IF(H1370-K1370+E1370+L1370+M1370+Calculator!$G$39&gt;Calculator!$G$39,Calculator!$G$39-(H1370+E1370+L1370+M1370-K1370),Calculator!$G$39),D1370),0)))</f>
        <v>0</v>
      </c>
    </row>
    <row r="1371" spans="1:14" ht="15.75" thickBot="1">
      <c r="A1371" s="33" t="str">
        <f ca="1">IF(C1371=Calculator!$H$27,"F",IF(Daily!D1371+Daily!H1371=0,IF(D1370+H1370&gt;0,"L",""),""))</f>
        <v/>
      </c>
      <c r="B1371" s="34">
        <v>1370</v>
      </c>
      <c r="C1371" s="19">
        <f t="shared" ca="1" si="85"/>
        <v>47300</v>
      </c>
      <c r="D1371" s="29">
        <f t="shared" ca="1" si="87"/>
        <v>159981.82535571224</v>
      </c>
      <c r="E1371" s="29">
        <f ca="1">IF(C1371&lt;Calculator!$D$26,0,IF(DAY($C1371)=1,IF(D1371-Calculator!$G$24&gt;0,Calculator!$G$24,D1371),0))</f>
        <v>1878.8756805424866</v>
      </c>
      <c r="F1371" s="29">
        <f ca="1">IF(E1371&gt;0,D1371*Calculator!$G$22/12,0)</f>
        <v>666.59093898213439</v>
      </c>
      <c r="G1371" s="29">
        <f ca="1">IF(E1371&gt;0,(IFERROR(-PMT(Calculator!$G$22/12,Calculator!$G$23*12,Calculator!$G$20),0))-F1371,0)</f>
        <v>1212.2847415603524</v>
      </c>
      <c r="H1371" s="29">
        <f t="shared" ca="1" si="88"/>
        <v>13327.924999101619</v>
      </c>
      <c r="I1371" s="29">
        <f t="shared" ca="1" si="86"/>
        <v>2.3734660957304254</v>
      </c>
      <c r="J1371" s="30">
        <f>Calculator!$G$40</f>
        <v>6.5000000000000002E-2</v>
      </c>
      <c r="K1371" s="29">
        <f ca="1">IF(C1371&gt;=Calculator!$G$27,IF(DAY($C1371)=1,Calculator!$G$34/2,IF(DAY($C1371)=15,Calculator!$G$34/2,0)),0)</f>
        <v>4500</v>
      </c>
      <c r="L1371" s="29">
        <f ca="1">IF(DAY($C1371)=28,IF(H1371=0,0,Calculator!$G$35),0)</f>
        <v>0</v>
      </c>
      <c r="M1371" s="29">
        <f ca="1">IF(I1371&gt;0,IF(DAY($C1371)=1,SUM(INDIRECT("I"&amp;(ROW(C1370)-DAY(C1370))):I1370),0),0)</f>
        <v>33.011129421252186</v>
      </c>
      <c r="N1371" s="29">
        <f ca="1">IF(C1371&lt;Calculator!$G$27,0,IF(C1371=Calculator!$G$27,Calculator!$G$39,IF(H1371-K1371&lt;=0,IF(D1371&gt;Calculator!$G$39,IF(H1371-K1371+E1371+L1371+M1371+Calculator!$G$39&gt;Calculator!$G$39,Calculator!$G$39-(H1371+E1371+L1371+M1371-K1371),Calculator!$G$39),D1371),0)))</f>
        <v>0</v>
      </c>
    </row>
    <row r="1372" spans="1:14" ht="15.75" thickBot="1">
      <c r="A1372" s="33" t="str">
        <f ca="1">IF(C1372=Calculator!$H$27,"F",IF(Daily!D1372+Daily!H1372=0,IF(D1371+H1371&gt;0,"L",""),""))</f>
        <v/>
      </c>
      <c r="B1372" s="34">
        <v>1371</v>
      </c>
      <c r="C1372" s="19">
        <f t="shared" ca="1" si="85"/>
        <v>47301</v>
      </c>
      <c r="D1372" s="29">
        <f t="shared" ca="1" si="87"/>
        <v>158769.54061415189</v>
      </c>
      <c r="E1372" s="29">
        <f ca="1">IF(C1372&lt;Calculator!$D$26,0,IF(DAY($C1372)=1,IF(D1372-Calculator!$G$24&gt;0,Calculator!$G$24,D1372),0))</f>
        <v>0</v>
      </c>
      <c r="F1372" s="29">
        <f ca="1">IF(E1372&gt;0,D1372*Calculator!$G$22/12,0)</f>
        <v>0</v>
      </c>
      <c r="G1372" s="29">
        <f ca="1">IF(E1372&gt;0,(IFERROR(-PMT(Calculator!$G$22/12,Calculator!$G$23*12,Calculator!$G$20),0))-F1372,0)</f>
        <v>0</v>
      </c>
      <c r="H1372" s="29">
        <f t="shared" ca="1" si="88"/>
        <v>10739.811809065359</v>
      </c>
      <c r="I1372" s="29">
        <f t="shared" ca="1" si="86"/>
        <v>1.9125692262719132</v>
      </c>
      <c r="J1372" s="30">
        <f>Calculator!$G$40</f>
        <v>6.5000000000000002E-2</v>
      </c>
      <c r="K1372" s="29">
        <f ca="1">IF(C1372&gt;=Calculator!$G$27,IF(DAY($C1372)=1,Calculator!$G$34/2,IF(DAY($C1372)=15,Calculator!$G$34/2,0)),0)</f>
        <v>0</v>
      </c>
      <c r="L1372" s="29">
        <f ca="1">IF(DAY($C1372)=28,IF(H1372=0,0,Calculator!$G$35),0)</f>
        <v>0</v>
      </c>
      <c r="M1372" s="29">
        <f ca="1">IF(I1372&gt;0,IF(DAY($C1372)=1,SUM(INDIRECT("I"&amp;(ROW(C1371)-DAY(C1371))):I1371),0),0)</f>
        <v>0</v>
      </c>
      <c r="N1372" s="29">
        <f ca="1">IF(C1372&lt;Calculator!$G$27,0,IF(C1372=Calculator!$G$27,Calculator!$G$39,IF(H1372-K1372&lt;=0,IF(D1372&gt;Calculator!$G$39,IF(H1372-K1372+E1372+L1372+M1372+Calculator!$G$39&gt;Calculator!$G$39,Calculator!$G$39-(H1372+E1372+L1372+M1372-K1372),Calculator!$G$39),D1372),0)))</f>
        <v>0</v>
      </c>
    </row>
    <row r="1373" spans="1:14" ht="15.75" thickBot="1">
      <c r="A1373" s="33" t="str">
        <f ca="1">IF(C1373=Calculator!$H$27,"F",IF(Daily!D1373+Daily!H1373=0,IF(D1372+H1372&gt;0,"L",""),""))</f>
        <v/>
      </c>
      <c r="B1373" s="34">
        <v>1372</v>
      </c>
      <c r="C1373" s="19">
        <f t="shared" ca="1" si="85"/>
        <v>47302</v>
      </c>
      <c r="D1373" s="29">
        <f t="shared" ca="1" si="87"/>
        <v>158769.54061415189</v>
      </c>
      <c r="E1373" s="29">
        <f ca="1">IF(C1373&lt;Calculator!$D$26,0,IF(DAY($C1373)=1,IF(D1373-Calculator!$G$24&gt;0,Calculator!$G$24,D1373),0))</f>
        <v>0</v>
      </c>
      <c r="F1373" s="29">
        <f ca="1">IF(E1373&gt;0,D1373*Calculator!$G$22/12,0)</f>
        <v>0</v>
      </c>
      <c r="G1373" s="29">
        <f ca="1">IF(E1373&gt;0,(IFERROR(-PMT(Calculator!$G$22/12,Calculator!$G$23*12,Calculator!$G$20),0))-F1373,0)</f>
        <v>0</v>
      </c>
      <c r="H1373" s="29">
        <f t="shared" ca="1" si="88"/>
        <v>10739.811809065359</v>
      </c>
      <c r="I1373" s="29">
        <f t="shared" ca="1" si="86"/>
        <v>1.9125692262719132</v>
      </c>
      <c r="J1373" s="30">
        <f>Calculator!$G$40</f>
        <v>6.5000000000000002E-2</v>
      </c>
      <c r="K1373" s="29">
        <f ca="1">IF(C1373&gt;=Calculator!$G$27,IF(DAY($C1373)=1,Calculator!$G$34/2,IF(DAY($C1373)=15,Calculator!$G$34/2,0)),0)</f>
        <v>0</v>
      </c>
      <c r="L1373" s="29">
        <f ca="1">IF(DAY($C1373)=28,IF(H1373=0,0,Calculator!$G$35),0)</f>
        <v>0</v>
      </c>
      <c r="M1373" s="29">
        <f ca="1">IF(I1373&gt;0,IF(DAY($C1373)=1,SUM(INDIRECT("I"&amp;(ROW(C1372)-DAY(C1372))):I1372),0),0)</f>
        <v>0</v>
      </c>
      <c r="N1373" s="29">
        <f ca="1">IF(C1373&lt;Calculator!$G$27,0,IF(C1373=Calculator!$G$27,Calculator!$G$39,IF(H1373-K1373&lt;=0,IF(D1373&gt;Calculator!$G$39,IF(H1373-K1373+E1373+L1373+M1373+Calculator!$G$39&gt;Calculator!$G$39,Calculator!$G$39-(H1373+E1373+L1373+M1373-K1373),Calculator!$G$39),D1373),0)))</f>
        <v>0</v>
      </c>
    </row>
    <row r="1374" spans="1:14" ht="15.75" thickBot="1">
      <c r="A1374" s="33" t="str">
        <f ca="1">IF(C1374=Calculator!$H$27,"F",IF(Daily!D1374+Daily!H1374=0,IF(D1373+H1373&gt;0,"L",""),""))</f>
        <v/>
      </c>
      <c r="B1374" s="34">
        <v>1373</v>
      </c>
      <c r="C1374" s="19">
        <f t="shared" ca="1" si="85"/>
        <v>47303</v>
      </c>
      <c r="D1374" s="29">
        <f t="shared" ca="1" si="87"/>
        <v>158769.54061415189</v>
      </c>
      <c r="E1374" s="29">
        <f ca="1">IF(C1374&lt;Calculator!$D$26,0,IF(DAY($C1374)=1,IF(D1374-Calculator!$G$24&gt;0,Calculator!$G$24,D1374),0))</f>
        <v>0</v>
      </c>
      <c r="F1374" s="29">
        <f ca="1">IF(E1374&gt;0,D1374*Calculator!$G$22/12,0)</f>
        <v>0</v>
      </c>
      <c r="G1374" s="29">
        <f ca="1">IF(E1374&gt;0,(IFERROR(-PMT(Calculator!$G$22/12,Calculator!$G$23*12,Calculator!$G$20),0))-F1374,0)</f>
        <v>0</v>
      </c>
      <c r="H1374" s="29">
        <f t="shared" ca="1" si="88"/>
        <v>10739.811809065359</v>
      </c>
      <c r="I1374" s="29">
        <f t="shared" ca="1" si="86"/>
        <v>1.9125692262719132</v>
      </c>
      <c r="J1374" s="30">
        <f>Calculator!$G$40</f>
        <v>6.5000000000000002E-2</v>
      </c>
      <c r="K1374" s="29">
        <f ca="1">IF(C1374&gt;=Calculator!$G$27,IF(DAY($C1374)=1,Calculator!$G$34/2,IF(DAY($C1374)=15,Calculator!$G$34/2,0)),0)</f>
        <v>0</v>
      </c>
      <c r="L1374" s="29">
        <f ca="1">IF(DAY($C1374)=28,IF(H1374=0,0,Calculator!$G$35),0)</f>
        <v>0</v>
      </c>
      <c r="M1374" s="29">
        <f ca="1">IF(I1374&gt;0,IF(DAY($C1374)=1,SUM(INDIRECT("I"&amp;(ROW(C1373)-DAY(C1373))):I1373),0),0)</f>
        <v>0</v>
      </c>
      <c r="N1374" s="29">
        <f ca="1">IF(C1374&lt;Calculator!$G$27,0,IF(C1374=Calculator!$G$27,Calculator!$G$39,IF(H1374-K1374&lt;=0,IF(D1374&gt;Calculator!$G$39,IF(H1374-K1374+E1374+L1374+M1374+Calculator!$G$39&gt;Calculator!$G$39,Calculator!$G$39-(H1374+E1374+L1374+M1374-K1374),Calculator!$G$39),D1374),0)))</f>
        <v>0</v>
      </c>
    </row>
    <row r="1375" spans="1:14" ht="15.75" thickBot="1">
      <c r="A1375" s="33" t="str">
        <f ca="1">IF(C1375=Calculator!$H$27,"F",IF(Daily!D1375+Daily!H1375=0,IF(D1374+H1374&gt;0,"L",""),""))</f>
        <v/>
      </c>
      <c r="B1375" s="34">
        <v>1374</v>
      </c>
      <c r="C1375" s="19">
        <f t="shared" ca="1" si="85"/>
        <v>47304</v>
      </c>
      <c r="D1375" s="29">
        <f t="shared" ca="1" si="87"/>
        <v>158769.54061415189</v>
      </c>
      <c r="E1375" s="29">
        <f ca="1">IF(C1375&lt;Calculator!$D$26,0,IF(DAY($C1375)=1,IF(D1375-Calculator!$G$24&gt;0,Calculator!$G$24,D1375),0))</f>
        <v>0</v>
      </c>
      <c r="F1375" s="29">
        <f ca="1">IF(E1375&gt;0,D1375*Calculator!$G$22/12,0)</f>
        <v>0</v>
      </c>
      <c r="G1375" s="29">
        <f ca="1">IF(E1375&gt;0,(IFERROR(-PMT(Calculator!$G$22/12,Calculator!$G$23*12,Calculator!$G$20),0))-F1375,0)</f>
        <v>0</v>
      </c>
      <c r="H1375" s="29">
        <f t="shared" ca="1" si="88"/>
        <v>10739.811809065359</v>
      </c>
      <c r="I1375" s="29">
        <f t="shared" ca="1" si="86"/>
        <v>1.9125692262719132</v>
      </c>
      <c r="J1375" s="30">
        <f>Calculator!$G$40</f>
        <v>6.5000000000000002E-2</v>
      </c>
      <c r="K1375" s="29">
        <f ca="1">IF(C1375&gt;=Calculator!$G$27,IF(DAY($C1375)=1,Calculator!$G$34/2,IF(DAY($C1375)=15,Calculator!$G$34/2,0)),0)</f>
        <v>0</v>
      </c>
      <c r="L1375" s="29">
        <f ca="1">IF(DAY($C1375)=28,IF(H1375=0,0,Calculator!$G$35),0)</f>
        <v>0</v>
      </c>
      <c r="M1375" s="29">
        <f ca="1">IF(I1375&gt;0,IF(DAY($C1375)=1,SUM(INDIRECT("I"&amp;(ROW(C1374)-DAY(C1374))):I1374),0),0)</f>
        <v>0</v>
      </c>
      <c r="N1375" s="29">
        <f ca="1">IF(C1375&lt;Calculator!$G$27,0,IF(C1375=Calculator!$G$27,Calculator!$G$39,IF(H1375-K1375&lt;=0,IF(D1375&gt;Calculator!$G$39,IF(H1375-K1375+E1375+L1375+M1375+Calculator!$G$39&gt;Calculator!$G$39,Calculator!$G$39-(H1375+E1375+L1375+M1375-K1375),Calculator!$G$39),D1375),0)))</f>
        <v>0</v>
      </c>
    </row>
    <row r="1376" spans="1:14" ht="15.75" thickBot="1">
      <c r="A1376" s="33" t="str">
        <f ca="1">IF(C1376=Calculator!$H$27,"F",IF(Daily!D1376+Daily!H1376=0,IF(D1375+H1375&gt;0,"L",""),""))</f>
        <v/>
      </c>
      <c r="B1376" s="34">
        <v>1375</v>
      </c>
      <c r="C1376" s="19">
        <f t="shared" ca="1" si="85"/>
        <v>47305</v>
      </c>
      <c r="D1376" s="29">
        <f t="shared" ca="1" si="87"/>
        <v>158769.54061415189</v>
      </c>
      <c r="E1376" s="29">
        <f ca="1">IF(C1376&lt;Calculator!$D$26,0,IF(DAY($C1376)=1,IF(D1376-Calculator!$G$24&gt;0,Calculator!$G$24,D1376),0))</f>
        <v>0</v>
      </c>
      <c r="F1376" s="29">
        <f ca="1">IF(E1376&gt;0,D1376*Calculator!$G$22/12,0)</f>
        <v>0</v>
      </c>
      <c r="G1376" s="29">
        <f ca="1">IF(E1376&gt;0,(IFERROR(-PMT(Calculator!$G$22/12,Calculator!$G$23*12,Calculator!$G$20),0))-F1376,0)</f>
        <v>0</v>
      </c>
      <c r="H1376" s="29">
        <f t="shared" ca="1" si="88"/>
        <v>10739.811809065359</v>
      </c>
      <c r="I1376" s="29">
        <f t="shared" ca="1" si="86"/>
        <v>1.9125692262719132</v>
      </c>
      <c r="J1376" s="30">
        <f>Calculator!$G$40</f>
        <v>6.5000000000000002E-2</v>
      </c>
      <c r="K1376" s="29">
        <f ca="1">IF(C1376&gt;=Calculator!$G$27,IF(DAY($C1376)=1,Calculator!$G$34/2,IF(DAY($C1376)=15,Calculator!$G$34/2,0)),0)</f>
        <v>0</v>
      </c>
      <c r="L1376" s="29">
        <f ca="1">IF(DAY($C1376)=28,IF(H1376=0,0,Calculator!$G$35),0)</f>
        <v>0</v>
      </c>
      <c r="M1376" s="29">
        <f ca="1">IF(I1376&gt;0,IF(DAY($C1376)=1,SUM(INDIRECT("I"&amp;(ROW(C1375)-DAY(C1375))):I1375),0),0)</f>
        <v>0</v>
      </c>
      <c r="N1376" s="29">
        <f ca="1">IF(C1376&lt;Calculator!$G$27,0,IF(C1376=Calculator!$G$27,Calculator!$G$39,IF(H1376-K1376&lt;=0,IF(D1376&gt;Calculator!$G$39,IF(H1376-K1376+E1376+L1376+M1376+Calculator!$G$39&gt;Calculator!$G$39,Calculator!$G$39-(H1376+E1376+L1376+M1376-K1376),Calculator!$G$39),D1376),0)))</f>
        <v>0</v>
      </c>
    </row>
    <row r="1377" spans="1:14" ht="15.75" thickBot="1">
      <c r="A1377" s="33" t="str">
        <f ca="1">IF(C1377=Calculator!$H$27,"F",IF(Daily!D1377+Daily!H1377=0,IF(D1376+H1376&gt;0,"L",""),""))</f>
        <v/>
      </c>
      <c r="B1377" s="34">
        <v>1376</v>
      </c>
      <c r="C1377" s="19">
        <f t="shared" ca="1" si="85"/>
        <v>47306</v>
      </c>
      <c r="D1377" s="29">
        <f t="shared" ca="1" si="87"/>
        <v>158769.54061415189</v>
      </c>
      <c r="E1377" s="29">
        <f ca="1">IF(C1377&lt;Calculator!$D$26,0,IF(DAY($C1377)=1,IF(D1377-Calculator!$G$24&gt;0,Calculator!$G$24,D1377),0))</f>
        <v>0</v>
      </c>
      <c r="F1377" s="29">
        <f ca="1">IF(E1377&gt;0,D1377*Calculator!$G$22/12,0)</f>
        <v>0</v>
      </c>
      <c r="G1377" s="29">
        <f ca="1">IF(E1377&gt;0,(IFERROR(-PMT(Calculator!$G$22/12,Calculator!$G$23*12,Calculator!$G$20),0))-F1377,0)</f>
        <v>0</v>
      </c>
      <c r="H1377" s="29">
        <f t="shared" ca="1" si="88"/>
        <v>10739.811809065359</v>
      </c>
      <c r="I1377" s="29">
        <f t="shared" ca="1" si="86"/>
        <v>1.9125692262719132</v>
      </c>
      <c r="J1377" s="30">
        <f>Calculator!$G$40</f>
        <v>6.5000000000000002E-2</v>
      </c>
      <c r="K1377" s="29">
        <f ca="1">IF(C1377&gt;=Calculator!$G$27,IF(DAY($C1377)=1,Calculator!$G$34/2,IF(DAY($C1377)=15,Calculator!$G$34/2,0)),0)</f>
        <v>0</v>
      </c>
      <c r="L1377" s="29">
        <f ca="1">IF(DAY($C1377)=28,IF(H1377=0,0,Calculator!$G$35),0)</f>
        <v>0</v>
      </c>
      <c r="M1377" s="29">
        <f ca="1">IF(I1377&gt;0,IF(DAY($C1377)=1,SUM(INDIRECT("I"&amp;(ROW(C1376)-DAY(C1376))):I1376),0),0)</f>
        <v>0</v>
      </c>
      <c r="N1377" s="29">
        <f ca="1">IF(C1377&lt;Calculator!$G$27,0,IF(C1377=Calculator!$G$27,Calculator!$G$39,IF(H1377-K1377&lt;=0,IF(D1377&gt;Calculator!$G$39,IF(H1377-K1377+E1377+L1377+M1377+Calculator!$G$39&gt;Calculator!$G$39,Calculator!$G$39-(H1377+E1377+L1377+M1377-K1377),Calculator!$G$39),D1377),0)))</f>
        <v>0</v>
      </c>
    </row>
    <row r="1378" spans="1:14" ht="15.75" thickBot="1">
      <c r="A1378" s="33" t="str">
        <f ca="1">IF(C1378=Calculator!$H$27,"F",IF(Daily!D1378+Daily!H1378=0,IF(D1377+H1377&gt;0,"L",""),""))</f>
        <v/>
      </c>
      <c r="B1378" s="34">
        <v>1377</v>
      </c>
      <c r="C1378" s="19">
        <f t="shared" ca="1" si="85"/>
        <v>47307</v>
      </c>
      <c r="D1378" s="29">
        <f t="shared" ca="1" si="87"/>
        <v>158769.54061415189</v>
      </c>
      <c r="E1378" s="29">
        <f ca="1">IF(C1378&lt;Calculator!$D$26,0,IF(DAY($C1378)=1,IF(D1378-Calculator!$G$24&gt;0,Calculator!$G$24,D1378),0))</f>
        <v>0</v>
      </c>
      <c r="F1378" s="29">
        <f ca="1">IF(E1378&gt;0,D1378*Calculator!$G$22/12,0)</f>
        <v>0</v>
      </c>
      <c r="G1378" s="29">
        <f ca="1">IF(E1378&gt;0,(IFERROR(-PMT(Calculator!$G$22/12,Calculator!$G$23*12,Calculator!$G$20),0))-F1378,0)</f>
        <v>0</v>
      </c>
      <c r="H1378" s="29">
        <f t="shared" ca="1" si="88"/>
        <v>10739.811809065359</v>
      </c>
      <c r="I1378" s="29">
        <f t="shared" ca="1" si="86"/>
        <v>1.9125692262719132</v>
      </c>
      <c r="J1378" s="30">
        <f>Calculator!$G$40</f>
        <v>6.5000000000000002E-2</v>
      </c>
      <c r="K1378" s="29">
        <f ca="1">IF(C1378&gt;=Calculator!$G$27,IF(DAY($C1378)=1,Calculator!$G$34/2,IF(DAY($C1378)=15,Calculator!$G$34/2,0)),0)</f>
        <v>0</v>
      </c>
      <c r="L1378" s="29">
        <f ca="1">IF(DAY($C1378)=28,IF(H1378=0,0,Calculator!$G$35),0)</f>
        <v>0</v>
      </c>
      <c r="M1378" s="29">
        <f ca="1">IF(I1378&gt;0,IF(DAY($C1378)=1,SUM(INDIRECT("I"&amp;(ROW(C1377)-DAY(C1377))):I1377),0),0)</f>
        <v>0</v>
      </c>
      <c r="N1378" s="29">
        <f ca="1">IF(C1378&lt;Calculator!$G$27,0,IF(C1378=Calculator!$G$27,Calculator!$G$39,IF(H1378-K1378&lt;=0,IF(D1378&gt;Calculator!$G$39,IF(H1378-K1378+E1378+L1378+M1378+Calculator!$G$39&gt;Calculator!$G$39,Calculator!$G$39-(H1378+E1378+L1378+M1378-K1378),Calculator!$G$39),D1378),0)))</f>
        <v>0</v>
      </c>
    </row>
    <row r="1379" spans="1:14" ht="15.75" thickBot="1">
      <c r="A1379" s="33" t="str">
        <f ca="1">IF(C1379=Calculator!$H$27,"F",IF(Daily!D1379+Daily!H1379=0,IF(D1378+H1378&gt;0,"L",""),""))</f>
        <v/>
      </c>
      <c r="B1379" s="34">
        <v>1378</v>
      </c>
      <c r="C1379" s="19">
        <f t="shared" ca="1" si="85"/>
        <v>47308</v>
      </c>
      <c r="D1379" s="29">
        <f t="shared" ca="1" si="87"/>
        <v>158769.54061415189</v>
      </c>
      <c r="E1379" s="29">
        <f ca="1">IF(C1379&lt;Calculator!$D$26,0,IF(DAY($C1379)=1,IF(D1379-Calculator!$G$24&gt;0,Calculator!$G$24,D1379),0))</f>
        <v>0</v>
      </c>
      <c r="F1379" s="29">
        <f ca="1">IF(E1379&gt;0,D1379*Calculator!$G$22/12,0)</f>
        <v>0</v>
      </c>
      <c r="G1379" s="29">
        <f ca="1">IF(E1379&gt;0,(IFERROR(-PMT(Calculator!$G$22/12,Calculator!$G$23*12,Calculator!$G$20),0))-F1379,0)</f>
        <v>0</v>
      </c>
      <c r="H1379" s="29">
        <f t="shared" ca="1" si="88"/>
        <v>10739.811809065359</v>
      </c>
      <c r="I1379" s="29">
        <f t="shared" ca="1" si="86"/>
        <v>1.9125692262719132</v>
      </c>
      <c r="J1379" s="30">
        <f>Calculator!$G$40</f>
        <v>6.5000000000000002E-2</v>
      </c>
      <c r="K1379" s="29">
        <f ca="1">IF(C1379&gt;=Calculator!$G$27,IF(DAY($C1379)=1,Calculator!$G$34/2,IF(DAY($C1379)=15,Calculator!$G$34/2,0)),0)</f>
        <v>0</v>
      </c>
      <c r="L1379" s="29">
        <f ca="1">IF(DAY($C1379)=28,IF(H1379=0,0,Calculator!$G$35),0)</f>
        <v>0</v>
      </c>
      <c r="M1379" s="29">
        <f ca="1">IF(I1379&gt;0,IF(DAY($C1379)=1,SUM(INDIRECT("I"&amp;(ROW(C1378)-DAY(C1378))):I1378),0),0)</f>
        <v>0</v>
      </c>
      <c r="N1379" s="29">
        <f ca="1">IF(C1379&lt;Calculator!$G$27,0,IF(C1379=Calculator!$G$27,Calculator!$G$39,IF(H1379-K1379&lt;=0,IF(D1379&gt;Calculator!$G$39,IF(H1379-K1379+E1379+L1379+M1379+Calculator!$G$39&gt;Calculator!$G$39,Calculator!$G$39-(H1379+E1379+L1379+M1379-K1379),Calculator!$G$39),D1379),0)))</f>
        <v>0</v>
      </c>
    </row>
    <row r="1380" spans="1:14" ht="15.75" thickBot="1">
      <c r="A1380" s="33" t="str">
        <f ca="1">IF(C1380=Calculator!$H$27,"F",IF(Daily!D1380+Daily!H1380=0,IF(D1379+H1379&gt;0,"L",""),""))</f>
        <v/>
      </c>
      <c r="B1380" s="34">
        <v>1379</v>
      </c>
      <c r="C1380" s="19">
        <f t="shared" ca="1" si="85"/>
        <v>47309</v>
      </c>
      <c r="D1380" s="29">
        <f t="shared" ca="1" si="87"/>
        <v>158769.54061415189</v>
      </c>
      <c r="E1380" s="29">
        <f ca="1">IF(C1380&lt;Calculator!$D$26,0,IF(DAY($C1380)=1,IF(D1380-Calculator!$G$24&gt;0,Calculator!$G$24,D1380),0))</f>
        <v>0</v>
      </c>
      <c r="F1380" s="29">
        <f ca="1">IF(E1380&gt;0,D1380*Calculator!$G$22/12,0)</f>
        <v>0</v>
      </c>
      <c r="G1380" s="29">
        <f ca="1">IF(E1380&gt;0,(IFERROR(-PMT(Calculator!$G$22/12,Calculator!$G$23*12,Calculator!$G$20),0))-F1380,0)</f>
        <v>0</v>
      </c>
      <c r="H1380" s="29">
        <f t="shared" ca="1" si="88"/>
        <v>10739.811809065359</v>
      </c>
      <c r="I1380" s="29">
        <f t="shared" ca="1" si="86"/>
        <v>1.9125692262719132</v>
      </c>
      <c r="J1380" s="30">
        <f>Calculator!$G$40</f>
        <v>6.5000000000000002E-2</v>
      </c>
      <c r="K1380" s="29">
        <f ca="1">IF(C1380&gt;=Calculator!$G$27,IF(DAY($C1380)=1,Calculator!$G$34/2,IF(DAY($C1380)=15,Calculator!$G$34/2,0)),0)</f>
        <v>0</v>
      </c>
      <c r="L1380" s="29">
        <f ca="1">IF(DAY($C1380)=28,IF(H1380=0,0,Calculator!$G$35),0)</f>
        <v>0</v>
      </c>
      <c r="M1380" s="29">
        <f ca="1">IF(I1380&gt;0,IF(DAY($C1380)=1,SUM(INDIRECT("I"&amp;(ROW(C1379)-DAY(C1379))):I1379),0),0)</f>
        <v>0</v>
      </c>
      <c r="N1380" s="29">
        <f ca="1">IF(C1380&lt;Calculator!$G$27,0,IF(C1380=Calculator!$G$27,Calculator!$G$39,IF(H1380-K1380&lt;=0,IF(D1380&gt;Calculator!$G$39,IF(H1380-K1380+E1380+L1380+M1380+Calculator!$G$39&gt;Calculator!$G$39,Calculator!$G$39-(H1380+E1380+L1380+M1380-K1380),Calculator!$G$39),D1380),0)))</f>
        <v>0</v>
      </c>
    </row>
    <row r="1381" spans="1:14" ht="15.75" thickBot="1">
      <c r="A1381" s="33" t="str">
        <f ca="1">IF(C1381=Calculator!$H$27,"F",IF(Daily!D1381+Daily!H1381=0,IF(D1380+H1380&gt;0,"L",""),""))</f>
        <v/>
      </c>
      <c r="B1381" s="34">
        <v>1380</v>
      </c>
      <c r="C1381" s="19">
        <f t="shared" ca="1" si="85"/>
        <v>47310</v>
      </c>
      <c r="D1381" s="29">
        <f t="shared" ca="1" si="87"/>
        <v>158769.54061415189</v>
      </c>
      <c r="E1381" s="29">
        <f ca="1">IF(C1381&lt;Calculator!$D$26,0,IF(DAY($C1381)=1,IF(D1381-Calculator!$G$24&gt;0,Calculator!$G$24,D1381),0))</f>
        <v>0</v>
      </c>
      <c r="F1381" s="29">
        <f ca="1">IF(E1381&gt;0,D1381*Calculator!$G$22/12,0)</f>
        <v>0</v>
      </c>
      <c r="G1381" s="29">
        <f ca="1">IF(E1381&gt;0,(IFERROR(-PMT(Calculator!$G$22/12,Calculator!$G$23*12,Calculator!$G$20),0))-F1381,0)</f>
        <v>0</v>
      </c>
      <c r="H1381" s="29">
        <f t="shared" ca="1" si="88"/>
        <v>10739.811809065359</v>
      </c>
      <c r="I1381" s="29">
        <f t="shared" ca="1" si="86"/>
        <v>1.9125692262719132</v>
      </c>
      <c r="J1381" s="30">
        <f>Calculator!$G$40</f>
        <v>6.5000000000000002E-2</v>
      </c>
      <c r="K1381" s="29">
        <f ca="1">IF(C1381&gt;=Calculator!$G$27,IF(DAY($C1381)=1,Calculator!$G$34/2,IF(DAY($C1381)=15,Calculator!$G$34/2,0)),0)</f>
        <v>0</v>
      </c>
      <c r="L1381" s="29">
        <f ca="1">IF(DAY($C1381)=28,IF(H1381=0,0,Calculator!$G$35),0)</f>
        <v>0</v>
      </c>
      <c r="M1381" s="29">
        <f ca="1">IF(I1381&gt;0,IF(DAY($C1381)=1,SUM(INDIRECT("I"&amp;(ROW(C1380)-DAY(C1380))):I1380),0),0)</f>
        <v>0</v>
      </c>
      <c r="N1381" s="29">
        <f ca="1">IF(C1381&lt;Calculator!$G$27,0,IF(C1381=Calculator!$G$27,Calculator!$G$39,IF(H1381-K1381&lt;=0,IF(D1381&gt;Calculator!$G$39,IF(H1381-K1381+E1381+L1381+M1381+Calculator!$G$39&gt;Calculator!$G$39,Calculator!$G$39-(H1381+E1381+L1381+M1381-K1381),Calculator!$G$39),D1381),0)))</f>
        <v>0</v>
      </c>
    </row>
    <row r="1382" spans="1:14" ht="15.75" thickBot="1">
      <c r="A1382" s="33" t="str">
        <f ca="1">IF(C1382=Calculator!$H$27,"F",IF(Daily!D1382+Daily!H1382=0,IF(D1381+H1381&gt;0,"L",""),""))</f>
        <v/>
      </c>
      <c r="B1382" s="34">
        <v>1381</v>
      </c>
      <c r="C1382" s="19">
        <f t="shared" ca="1" si="85"/>
        <v>47311</v>
      </c>
      <c r="D1382" s="29">
        <f t="shared" ca="1" si="87"/>
        <v>158769.54061415189</v>
      </c>
      <c r="E1382" s="29">
        <f ca="1">IF(C1382&lt;Calculator!$D$26,0,IF(DAY($C1382)=1,IF(D1382-Calculator!$G$24&gt;0,Calculator!$G$24,D1382),0))</f>
        <v>0</v>
      </c>
      <c r="F1382" s="29">
        <f ca="1">IF(E1382&gt;0,D1382*Calculator!$G$22/12,0)</f>
        <v>0</v>
      </c>
      <c r="G1382" s="29">
        <f ca="1">IF(E1382&gt;0,(IFERROR(-PMT(Calculator!$G$22/12,Calculator!$G$23*12,Calculator!$G$20),0))-F1382,0)</f>
        <v>0</v>
      </c>
      <c r="H1382" s="29">
        <f t="shared" ca="1" si="88"/>
        <v>10739.811809065359</v>
      </c>
      <c r="I1382" s="29">
        <f t="shared" ca="1" si="86"/>
        <v>1.9125692262719132</v>
      </c>
      <c r="J1382" s="30">
        <f>Calculator!$G$40</f>
        <v>6.5000000000000002E-2</v>
      </c>
      <c r="K1382" s="29">
        <f ca="1">IF(C1382&gt;=Calculator!$G$27,IF(DAY($C1382)=1,Calculator!$G$34/2,IF(DAY($C1382)=15,Calculator!$G$34/2,0)),0)</f>
        <v>0</v>
      </c>
      <c r="L1382" s="29">
        <f ca="1">IF(DAY($C1382)=28,IF(H1382=0,0,Calculator!$G$35),0)</f>
        <v>0</v>
      </c>
      <c r="M1382" s="29">
        <f ca="1">IF(I1382&gt;0,IF(DAY($C1382)=1,SUM(INDIRECT("I"&amp;(ROW(C1381)-DAY(C1381))):I1381),0),0)</f>
        <v>0</v>
      </c>
      <c r="N1382" s="29">
        <f ca="1">IF(C1382&lt;Calculator!$G$27,0,IF(C1382=Calculator!$G$27,Calculator!$G$39,IF(H1382-K1382&lt;=0,IF(D1382&gt;Calculator!$G$39,IF(H1382-K1382+E1382+L1382+M1382+Calculator!$G$39&gt;Calculator!$G$39,Calculator!$G$39-(H1382+E1382+L1382+M1382-K1382),Calculator!$G$39),D1382),0)))</f>
        <v>0</v>
      </c>
    </row>
    <row r="1383" spans="1:14" ht="15.75" thickBot="1">
      <c r="A1383" s="33" t="str">
        <f ca="1">IF(C1383=Calculator!$H$27,"F",IF(Daily!D1383+Daily!H1383=0,IF(D1382+H1382&gt;0,"L",""),""))</f>
        <v/>
      </c>
      <c r="B1383" s="34">
        <v>1382</v>
      </c>
      <c r="C1383" s="19">
        <f t="shared" ca="1" si="85"/>
        <v>47312</v>
      </c>
      <c r="D1383" s="29">
        <f t="shared" ca="1" si="87"/>
        <v>158769.54061415189</v>
      </c>
      <c r="E1383" s="29">
        <f ca="1">IF(C1383&lt;Calculator!$D$26,0,IF(DAY($C1383)=1,IF(D1383-Calculator!$G$24&gt;0,Calculator!$G$24,D1383),0))</f>
        <v>0</v>
      </c>
      <c r="F1383" s="29">
        <f ca="1">IF(E1383&gt;0,D1383*Calculator!$G$22/12,0)</f>
        <v>0</v>
      </c>
      <c r="G1383" s="29">
        <f ca="1">IF(E1383&gt;0,(IFERROR(-PMT(Calculator!$G$22/12,Calculator!$G$23*12,Calculator!$G$20),0))-F1383,0)</f>
        <v>0</v>
      </c>
      <c r="H1383" s="29">
        <f t="shared" ca="1" si="88"/>
        <v>10739.811809065359</v>
      </c>
      <c r="I1383" s="29">
        <f t="shared" ca="1" si="86"/>
        <v>1.9125692262719132</v>
      </c>
      <c r="J1383" s="30">
        <f>Calculator!$G$40</f>
        <v>6.5000000000000002E-2</v>
      </c>
      <c r="K1383" s="29">
        <f ca="1">IF(C1383&gt;=Calculator!$G$27,IF(DAY($C1383)=1,Calculator!$G$34/2,IF(DAY($C1383)=15,Calculator!$G$34/2,0)),0)</f>
        <v>0</v>
      </c>
      <c r="L1383" s="29">
        <f ca="1">IF(DAY($C1383)=28,IF(H1383=0,0,Calculator!$G$35),0)</f>
        <v>0</v>
      </c>
      <c r="M1383" s="29">
        <f ca="1">IF(I1383&gt;0,IF(DAY($C1383)=1,SUM(INDIRECT("I"&amp;(ROW(C1382)-DAY(C1382))):I1382),0),0)</f>
        <v>0</v>
      </c>
      <c r="N1383" s="29">
        <f ca="1">IF(C1383&lt;Calculator!$G$27,0,IF(C1383=Calculator!$G$27,Calculator!$G$39,IF(H1383-K1383&lt;=0,IF(D1383&gt;Calculator!$G$39,IF(H1383-K1383+E1383+L1383+M1383+Calculator!$G$39&gt;Calculator!$G$39,Calculator!$G$39-(H1383+E1383+L1383+M1383-K1383),Calculator!$G$39),D1383),0)))</f>
        <v>0</v>
      </c>
    </row>
    <row r="1384" spans="1:14" ht="15.75" thickBot="1">
      <c r="A1384" s="33" t="str">
        <f ca="1">IF(C1384=Calculator!$H$27,"F",IF(Daily!D1384+Daily!H1384=0,IF(D1383+H1383&gt;0,"L",""),""))</f>
        <v/>
      </c>
      <c r="B1384" s="34">
        <v>1383</v>
      </c>
      <c r="C1384" s="19">
        <f t="shared" ca="1" si="85"/>
        <v>47313</v>
      </c>
      <c r="D1384" s="29">
        <f t="shared" ca="1" si="87"/>
        <v>158769.54061415189</v>
      </c>
      <c r="E1384" s="29">
        <f ca="1">IF(C1384&lt;Calculator!$D$26,0,IF(DAY($C1384)=1,IF(D1384-Calculator!$G$24&gt;0,Calculator!$G$24,D1384),0))</f>
        <v>0</v>
      </c>
      <c r="F1384" s="29">
        <f ca="1">IF(E1384&gt;0,D1384*Calculator!$G$22/12,0)</f>
        <v>0</v>
      </c>
      <c r="G1384" s="29">
        <f ca="1">IF(E1384&gt;0,(IFERROR(-PMT(Calculator!$G$22/12,Calculator!$G$23*12,Calculator!$G$20),0))-F1384,0)</f>
        <v>0</v>
      </c>
      <c r="H1384" s="29">
        <f t="shared" ca="1" si="88"/>
        <v>10739.811809065359</v>
      </c>
      <c r="I1384" s="29">
        <f t="shared" ca="1" si="86"/>
        <v>1.9125692262719132</v>
      </c>
      <c r="J1384" s="30">
        <f>Calculator!$G$40</f>
        <v>6.5000000000000002E-2</v>
      </c>
      <c r="K1384" s="29">
        <f ca="1">IF(C1384&gt;=Calculator!$G$27,IF(DAY($C1384)=1,Calculator!$G$34/2,IF(DAY($C1384)=15,Calculator!$G$34/2,0)),0)</f>
        <v>0</v>
      </c>
      <c r="L1384" s="29">
        <f ca="1">IF(DAY($C1384)=28,IF(H1384=0,0,Calculator!$G$35),0)</f>
        <v>0</v>
      </c>
      <c r="M1384" s="29">
        <f ca="1">IF(I1384&gt;0,IF(DAY($C1384)=1,SUM(INDIRECT("I"&amp;(ROW(C1383)-DAY(C1383))):I1383),0),0)</f>
        <v>0</v>
      </c>
      <c r="N1384" s="29">
        <f ca="1">IF(C1384&lt;Calculator!$G$27,0,IF(C1384=Calculator!$G$27,Calculator!$G$39,IF(H1384-K1384&lt;=0,IF(D1384&gt;Calculator!$G$39,IF(H1384-K1384+E1384+L1384+M1384+Calculator!$G$39&gt;Calculator!$G$39,Calculator!$G$39-(H1384+E1384+L1384+M1384-K1384),Calculator!$G$39),D1384),0)))</f>
        <v>0</v>
      </c>
    </row>
    <row r="1385" spans="1:14" ht="15.75" thickBot="1">
      <c r="A1385" s="33" t="str">
        <f ca="1">IF(C1385=Calculator!$H$27,"F",IF(Daily!D1385+Daily!H1385=0,IF(D1384+H1384&gt;0,"L",""),""))</f>
        <v/>
      </c>
      <c r="B1385" s="34">
        <v>1384</v>
      </c>
      <c r="C1385" s="19">
        <f t="shared" ca="1" si="85"/>
        <v>47314</v>
      </c>
      <c r="D1385" s="29">
        <f t="shared" ca="1" si="87"/>
        <v>158769.54061415189</v>
      </c>
      <c r="E1385" s="29">
        <f ca="1">IF(C1385&lt;Calculator!$D$26,0,IF(DAY($C1385)=1,IF(D1385-Calculator!$G$24&gt;0,Calculator!$G$24,D1385),0))</f>
        <v>0</v>
      </c>
      <c r="F1385" s="29">
        <f ca="1">IF(E1385&gt;0,D1385*Calculator!$G$22/12,0)</f>
        <v>0</v>
      </c>
      <c r="G1385" s="29">
        <f ca="1">IF(E1385&gt;0,(IFERROR(-PMT(Calculator!$G$22/12,Calculator!$G$23*12,Calculator!$G$20),0))-F1385,0)</f>
        <v>0</v>
      </c>
      <c r="H1385" s="29">
        <f t="shared" ca="1" si="88"/>
        <v>10739.811809065359</v>
      </c>
      <c r="I1385" s="29">
        <f t="shared" ca="1" si="86"/>
        <v>1.9125692262719132</v>
      </c>
      <c r="J1385" s="30">
        <f>Calculator!$G$40</f>
        <v>6.5000000000000002E-2</v>
      </c>
      <c r="K1385" s="29">
        <f ca="1">IF(C1385&gt;=Calculator!$G$27,IF(DAY($C1385)=1,Calculator!$G$34/2,IF(DAY($C1385)=15,Calculator!$G$34/2,0)),0)</f>
        <v>4500</v>
      </c>
      <c r="L1385" s="29">
        <f ca="1">IF(DAY($C1385)=28,IF(H1385=0,0,Calculator!$G$35),0)</f>
        <v>0</v>
      </c>
      <c r="M1385" s="29">
        <f ca="1">IF(I1385&gt;0,IF(DAY($C1385)=1,SUM(INDIRECT("I"&amp;(ROW(C1384)-DAY(C1384))):I1384),0),0)</f>
        <v>0</v>
      </c>
      <c r="N1385" s="29">
        <f ca="1">IF(C1385&lt;Calculator!$G$27,0,IF(C1385=Calculator!$G$27,Calculator!$G$39,IF(H1385-K1385&lt;=0,IF(D1385&gt;Calculator!$G$39,IF(H1385-K1385+E1385+L1385+M1385+Calculator!$G$39&gt;Calculator!$G$39,Calculator!$G$39-(H1385+E1385+L1385+M1385-K1385),Calculator!$G$39),D1385),0)))</f>
        <v>0</v>
      </c>
    </row>
    <row r="1386" spans="1:14" ht="15.75" thickBot="1">
      <c r="A1386" s="33" t="str">
        <f ca="1">IF(C1386=Calculator!$H$27,"F",IF(Daily!D1386+Daily!H1386=0,IF(D1385+H1385&gt;0,"L",""),""))</f>
        <v/>
      </c>
      <c r="B1386" s="34">
        <v>1385</v>
      </c>
      <c r="C1386" s="19">
        <f t="shared" ca="1" si="85"/>
        <v>47315</v>
      </c>
      <c r="D1386" s="29">
        <f t="shared" ca="1" si="87"/>
        <v>158769.54061415189</v>
      </c>
      <c r="E1386" s="29">
        <f ca="1">IF(C1386&lt;Calculator!$D$26,0,IF(DAY($C1386)=1,IF(D1386-Calculator!$G$24&gt;0,Calculator!$G$24,D1386),0))</f>
        <v>0</v>
      </c>
      <c r="F1386" s="29">
        <f ca="1">IF(E1386&gt;0,D1386*Calculator!$G$22/12,0)</f>
        <v>0</v>
      </c>
      <c r="G1386" s="29">
        <f ca="1">IF(E1386&gt;0,(IFERROR(-PMT(Calculator!$G$22/12,Calculator!$G$23*12,Calculator!$G$20),0))-F1386,0)</f>
        <v>0</v>
      </c>
      <c r="H1386" s="29">
        <f t="shared" ca="1" si="88"/>
        <v>6239.8118090653588</v>
      </c>
      <c r="I1386" s="29">
        <f t="shared" ca="1" si="86"/>
        <v>1.1111993632582147</v>
      </c>
      <c r="J1386" s="30">
        <f>Calculator!$G$40</f>
        <v>6.5000000000000002E-2</v>
      </c>
      <c r="K1386" s="29">
        <f ca="1">IF(C1386&gt;=Calculator!$G$27,IF(DAY($C1386)=1,Calculator!$G$34/2,IF(DAY($C1386)=15,Calculator!$G$34/2,0)),0)</f>
        <v>0</v>
      </c>
      <c r="L1386" s="29">
        <f ca="1">IF(DAY($C1386)=28,IF(H1386=0,0,Calculator!$G$35),0)</f>
        <v>0</v>
      </c>
      <c r="M1386" s="29">
        <f ca="1">IF(I1386&gt;0,IF(DAY($C1386)=1,SUM(INDIRECT("I"&amp;(ROW(C1385)-DAY(C1385))):I1385),0),0)</f>
        <v>0</v>
      </c>
      <c r="N1386" s="29">
        <f ca="1">IF(C1386&lt;Calculator!$G$27,0,IF(C1386=Calculator!$G$27,Calculator!$G$39,IF(H1386-K1386&lt;=0,IF(D1386&gt;Calculator!$G$39,IF(H1386-K1386+E1386+L1386+M1386+Calculator!$G$39&gt;Calculator!$G$39,Calculator!$G$39-(H1386+E1386+L1386+M1386-K1386),Calculator!$G$39),D1386),0)))</f>
        <v>0</v>
      </c>
    </row>
    <row r="1387" spans="1:14" ht="15.75" thickBot="1">
      <c r="A1387" s="33" t="str">
        <f ca="1">IF(C1387=Calculator!$H$27,"F",IF(Daily!D1387+Daily!H1387=0,IF(D1386+H1386&gt;0,"L",""),""))</f>
        <v/>
      </c>
      <c r="B1387" s="34">
        <v>1386</v>
      </c>
      <c r="C1387" s="19">
        <f t="shared" ca="1" si="85"/>
        <v>47316</v>
      </c>
      <c r="D1387" s="29">
        <f t="shared" ca="1" si="87"/>
        <v>158769.54061415189</v>
      </c>
      <c r="E1387" s="29">
        <f ca="1">IF(C1387&lt;Calculator!$D$26,0,IF(DAY($C1387)=1,IF(D1387-Calculator!$G$24&gt;0,Calculator!$G$24,D1387),0))</f>
        <v>0</v>
      </c>
      <c r="F1387" s="29">
        <f ca="1">IF(E1387&gt;0,D1387*Calculator!$G$22/12,0)</f>
        <v>0</v>
      </c>
      <c r="G1387" s="29">
        <f ca="1">IF(E1387&gt;0,(IFERROR(-PMT(Calculator!$G$22/12,Calculator!$G$23*12,Calculator!$G$20),0))-F1387,0)</f>
        <v>0</v>
      </c>
      <c r="H1387" s="29">
        <f t="shared" ca="1" si="88"/>
        <v>6239.8118090653588</v>
      </c>
      <c r="I1387" s="29">
        <f t="shared" ca="1" si="86"/>
        <v>1.1111993632582147</v>
      </c>
      <c r="J1387" s="30">
        <f>Calculator!$G$40</f>
        <v>6.5000000000000002E-2</v>
      </c>
      <c r="K1387" s="29">
        <f ca="1">IF(C1387&gt;=Calculator!$G$27,IF(DAY($C1387)=1,Calculator!$G$34/2,IF(DAY($C1387)=15,Calculator!$G$34/2,0)),0)</f>
        <v>0</v>
      </c>
      <c r="L1387" s="29">
        <f ca="1">IF(DAY($C1387)=28,IF(H1387=0,0,Calculator!$G$35),0)</f>
        <v>0</v>
      </c>
      <c r="M1387" s="29">
        <f ca="1">IF(I1387&gt;0,IF(DAY($C1387)=1,SUM(INDIRECT("I"&amp;(ROW(C1386)-DAY(C1386))):I1386),0),0)</f>
        <v>0</v>
      </c>
      <c r="N1387" s="29">
        <f ca="1">IF(C1387&lt;Calculator!$G$27,0,IF(C1387=Calculator!$G$27,Calculator!$G$39,IF(H1387-K1387&lt;=0,IF(D1387&gt;Calculator!$G$39,IF(H1387-K1387+E1387+L1387+M1387+Calculator!$G$39&gt;Calculator!$G$39,Calculator!$G$39-(H1387+E1387+L1387+M1387-K1387),Calculator!$G$39),D1387),0)))</f>
        <v>0</v>
      </c>
    </row>
    <row r="1388" spans="1:14" ht="15.75" thickBot="1">
      <c r="A1388" s="33" t="str">
        <f ca="1">IF(C1388=Calculator!$H$27,"F",IF(Daily!D1388+Daily!H1388=0,IF(D1387+H1387&gt;0,"L",""),""))</f>
        <v/>
      </c>
      <c r="B1388" s="34">
        <v>1387</v>
      </c>
      <c r="C1388" s="19">
        <f t="shared" ca="1" si="85"/>
        <v>47317</v>
      </c>
      <c r="D1388" s="29">
        <f t="shared" ca="1" si="87"/>
        <v>158769.54061415189</v>
      </c>
      <c r="E1388" s="29">
        <f ca="1">IF(C1388&lt;Calculator!$D$26,0,IF(DAY($C1388)=1,IF(D1388-Calculator!$G$24&gt;0,Calculator!$G$24,D1388),0))</f>
        <v>0</v>
      </c>
      <c r="F1388" s="29">
        <f ca="1">IF(E1388&gt;0,D1388*Calculator!$G$22/12,0)</f>
        <v>0</v>
      </c>
      <c r="G1388" s="29">
        <f ca="1">IF(E1388&gt;0,(IFERROR(-PMT(Calculator!$G$22/12,Calculator!$G$23*12,Calculator!$G$20),0))-F1388,0)</f>
        <v>0</v>
      </c>
      <c r="H1388" s="29">
        <f t="shared" ca="1" si="88"/>
        <v>6239.8118090653588</v>
      </c>
      <c r="I1388" s="29">
        <f t="shared" ca="1" si="86"/>
        <v>1.1111993632582147</v>
      </c>
      <c r="J1388" s="30">
        <f>Calculator!$G$40</f>
        <v>6.5000000000000002E-2</v>
      </c>
      <c r="K1388" s="29">
        <f ca="1">IF(C1388&gt;=Calculator!$G$27,IF(DAY($C1388)=1,Calculator!$G$34/2,IF(DAY($C1388)=15,Calculator!$G$34/2,0)),0)</f>
        <v>0</v>
      </c>
      <c r="L1388" s="29">
        <f ca="1">IF(DAY($C1388)=28,IF(H1388=0,0,Calculator!$G$35),0)</f>
        <v>0</v>
      </c>
      <c r="M1388" s="29">
        <f ca="1">IF(I1388&gt;0,IF(DAY($C1388)=1,SUM(INDIRECT("I"&amp;(ROW(C1387)-DAY(C1387))):I1387),0),0)</f>
        <v>0</v>
      </c>
      <c r="N1388" s="29">
        <f ca="1">IF(C1388&lt;Calculator!$G$27,0,IF(C1388=Calculator!$G$27,Calculator!$G$39,IF(H1388-K1388&lt;=0,IF(D1388&gt;Calculator!$G$39,IF(H1388-K1388+E1388+L1388+M1388+Calculator!$G$39&gt;Calculator!$G$39,Calculator!$G$39-(H1388+E1388+L1388+M1388-K1388),Calculator!$G$39),D1388),0)))</f>
        <v>0</v>
      </c>
    </row>
    <row r="1389" spans="1:14" ht="15.75" thickBot="1">
      <c r="A1389" s="33" t="str">
        <f ca="1">IF(C1389=Calculator!$H$27,"F",IF(Daily!D1389+Daily!H1389=0,IF(D1388+H1388&gt;0,"L",""),""))</f>
        <v/>
      </c>
      <c r="B1389" s="34">
        <v>1388</v>
      </c>
      <c r="C1389" s="19">
        <f t="shared" ca="1" si="85"/>
        <v>47318</v>
      </c>
      <c r="D1389" s="29">
        <f t="shared" ca="1" si="87"/>
        <v>158769.54061415189</v>
      </c>
      <c r="E1389" s="29">
        <f ca="1">IF(C1389&lt;Calculator!$D$26,0,IF(DAY($C1389)=1,IF(D1389-Calculator!$G$24&gt;0,Calculator!$G$24,D1389),0))</f>
        <v>0</v>
      </c>
      <c r="F1389" s="29">
        <f ca="1">IF(E1389&gt;0,D1389*Calculator!$G$22/12,0)</f>
        <v>0</v>
      </c>
      <c r="G1389" s="29">
        <f ca="1">IF(E1389&gt;0,(IFERROR(-PMT(Calculator!$G$22/12,Calculator!$G$23*12,Calculator!$G$20),0))-F1389,0)</f>
        <v>0</v>
      </c>
      <c r="H1389" s="29">
        <f t="shared" ca="1" si="88"/>
        <v>6239.8118090653588</v>
      </c>
      <c r="I1389" s="29">
        <f t="shared" ca="1" si="86"/>
        <v>1.1111993632582147</v>
      </c>
      <c r="J1389" s="30">
        <f>Calculator!$G$40</f>
        <v>6.5000000000000002E-2</v>
      </c>
      <c r="K1389" s="29">
        <f ca="1">IF(C1389&gt;=Calculator!$G$27,IF(DAY($C1389)=1,Calculator!$G$34/2,IF(DAY($C1389)=15,Calculator!$G$34/2,0)),0)</f>
        <v>0</v>
      </c>
      <c r="L1389" s="29">
        <f ca="1">IF(DAY($C1389)=28,IF(H1389=0,0,Calculator!$G$35),0)</f>
        <v>0</v>
      </c>
      <c r="M1389" s="29">
        <f ca="1">IF(I1389&gt;0,IF(DAY($C1389)=1,SUM(INDIRECT("I"&amp;(ROW(C1388)-DAY(C1388))):I1388),0),0)</f>
        <v>0</v>
      </c>
      <c r="N1389" s="29">
        <f ca="1">IF(C1389&lt;Calculator!$G$27,0,IF(C1389=Calculator!$G$27,Calculator!$G$39,IF(H1389-K1389&lt;=0,IF(D1389&gt;Calculator!$G$39,IF(H1389-K1389+E1389+L1389+M1389+Calculator!$G$39&gt;Calculator!$G$39,Calculator!$G$39-(H1389+E1389+L1389+M1389-K1389),Calculator!$G$39),D1389),0)))</f>
        <v>0</v>
      </c>
    </row>
    <row r="1390" spans="1:14" ht="15.75" thickBot="1">
      <c r="A1390" s="33" t="str">
        <f ca="1">IF(C1390=Calculator!$H$27,"F",IF(Daily!D1390+Daily!H1390=0,IF(D1389+H1389&gt;0,"L",""),""))</f>
        <v/>
      </c>
      <c r="B1390" s="34">
        <v>1389</v>
      </c>
      <c r="C1390" s="19">
        <f t="shared" ca="1" si="85"/>
        <v>47319</v>
      </c>
      <c r="D1390" s="29">
        <f t="shared" ca="1" si="87"/>
        <v>158769.54061415189</v>
      </c>
      <c r="E1390" s="29">
        <f ca="1">IF(C1390&lt;Calculator!$D$26,0,IF(DAY($C1390)=1,IF(D1390-Calculator!$G$24&gt;0,Calculator!$G$24,D1390),0))</f>
        <v>0</v>
      </c>
      <c r="F1390" s="29">
        <f ca="1">IF(E1390&gt;0,D1390*Calculator!$G$22/12,0)</f>
        <v>0</v>
      </c>
      <c r="G1390" s="29">
        <f ca="1">IF(E1390&gt;0,(IFERROR(-PMT(Calculator!$G$22/12,Calculator!$G$23*12,Calculator!$G$20),0))-F1390,0)</f>
        <v>0</v>
      </c>
      <c r="H1390" s="29">
        <f t="shared" ca="1" si="88"/>
        <v>6239.8118090653588</v>
      </c>
      <c r="I1390" s="29">
        <f t="shared" ca="1" si="86"/>
        <v>1.1111993632582147</v>
      </c>
      <c r="J1390" s="30">
        <f>Calculator!$G$40</f>
        <v>6.5000000000000002E-2</v>
      </c>
      <c r="K1390" s="29">
        <f ca="1">IF(C1390&gt;=Calculator!$G$27,IF(DAY($C1390)=1,Calculator!$G$34/2,IF(DAY($C1390)=15,Calculator!$G$34/2,0)),0)</f>
        <v>0</v>
      </c>
      <c r="L1390" s="29">
        <f ca="1">IF(DAY($C1390)=28,IF(H1390=0,0,Calculator!$G$35),0)</f>
        <v>0</v>
      </c>
      <c r="M1390" s="29">
        <f ca="1">IF(I1390&gt;0,IF(DAY($C1390)=1,SUM(INDIRECT("I"&amp;(ROW(C1389)-DAY(C1389))):I1389),0),0)</f>
        <v>0</v>
      </c>
      <c r="N1390" s="29">
        <f ca="1">IF(C1390&lt;Calculator!$G$27,0,IF(C1390=Calculator!$G$27,Calculator!$G$39,IF(H1390-K1390&lt;=0,IF(D1390&gt;Calculator!$G$39,IF(H1390-K1390+E1390+L1390+M1390+Calculator!$G$39&gt;Calculator!$G$39,Calculator!$G$39-(H1390+E1390+L1390+M1390-K1390),Calculator!$G$39),D1390),0)))</f>
        <v>0</v>
      </c>
    </row>
    <row r="1391" spans="1:14" ht="15.75" thickBot="1">
      <c r="A1391" s="33" t="str">
        <f ca="1">IF(C1391=Calculator!$H$27,"F",IF(Daily!D1391+Daily!H1391=0,IF(D1390+H1390&gt;0,"L",""),""))</f>
        <v/>
      </c>
      <c r="B1391" s="34">
        <v>1390</v>
      </c>
      <c r="C1391" s="19">
        <f t="shared" ca="1" si="85"/>
        <v>47320</v>
      </c>
      <c r="D1391" s="29">
        <f t="shared" ca="1" si="87"/>
        <v>158769.54061415189</v>
      </c>
      <c r="E1391" s="29">
        <f ca="1">IF(C1391&lt;Calculator!$D$26,0,IF(DAY($C1391)=1,IF(D1391-Calculator!$G$24&gt;0,Calculator!$G$24,D1391),0))</f>
        <v>0</v>
      </c>
      <c r="F1391" s="29">
        <f ca="1">IF(E1391&gt;0,D1391*Calculator!$G$22/12,0)</f>
        <v>0</v>
      </c>
      <c r="G1391" s="29">
        <f ca="1">IF(E1391&gt;0,(IFERROR(-PMT(Calculator!$G$22/12,Calculator!$G$23*12,Calculator!$G$20),0))-F1391,0)</f>
        <v>0</v>
      </c>
      <c r="H1391" s="29">
        <f t="shared" ca="1" si="88"/>
        <v>6239.8118090653588</v>
      </c>
      <c r="I1391" s="29">
        <f t="shared" ca="1" si="86"/>
        <v>1.1111993632582147</v>
      </c>
      <c r="J1391" s="30">
        <f>Calculator!$G$40</f>
        <v>6.5000000000000002E-2</v>
      </c>
      <c r="K1391" s="29">
        <f ca="1">IF(C1391&gt;=Calculator!$G$27,IF(DAY($C1391)=1,Calculator!$G$34/2,IF(DAY($C1391)=15,Calculator!$G$34/2,0)),0)</f>
        <v>0</v>
      </c>
      <c r="L1391" s="29">
        <f ca="1">IF(DAY($C1391)=28,IF(H1391=0,0,Calculator!$G$35),0)</f>
        <v>0</v>
      </c>
      <c r="M1391" s="29">
        <f ca="1">IF(I1391&gt;0,IF(DAY($C1391)=1,SUM(INDIRECT("I"&amp;(ROW(C1390)-DAY(C1390))):I1390),0),0)</f>
        <v>0</v>
      </c>
      <c r="N1391" s="29">
        <f ca="1">IF(C1391&lt;Calculator!$G$27,0,IF(C1391=Calculator!$G$27,Calculator!$G$39,IF(H1391-K1391&lt;=0,IF(D1391&gt;Calculator!$G$39,IF(H1391-K1391+E1391+L1391+M1391+Calculator!$G$39&gt;Calculator!$G$39,Calculator!$G$39-(H1391+E1391+L1391+M1391-K1391),Calculator!$G$39),D1391),0)))</f>
        <v>0</v>
      </c>
    </row>
    <row r="1392" spans="1:14" ht="15.75" thickBot="1">
      <c r="A1392" s="33" t="str">
        <f ca="1">IF(C1392=Calculator!$H$27,"F",IF(Daily!D1392+Daily!H1392=0,IF(D1391+H1391&gt;0,"L",""),""))</f>
        <v/>
      </c>
      <c r="B1392" s="34">
        <v>1391</v>
      </c>
      <c r="C1392" s="19">
        <f t="shared" ca="1" si="85"/>
        <v>47321</v>
      </c>
      <c r="D1392" s="29">
        <f t="shared" ca="1" si="87"/>
        <v>158769.54061415189</v>
      </c>
      <c r="E1392" s="29">
        <f ca="1">IF(C1392&lt;Calculator!$D$26,0,IF(DAY($C1392)=1,IF(D1392-Calculator!$G$24&gt;0,Calculator!$G$24,D1392),0))</f>
        <v>0</v>
      </c>
      <c r="F1392" s="29">
        <f ca="1">IF(E1392&gt;0,D1392*Calculator!$G$22/12,0)</f>
        <v>0</v>
      </c>
      <c r="G1392" s="29">
        <f ca="1">IF(E1392&gt;0,(IFERROR(-PMT(Calculator!$G$22/12,Calculator!$G$23*12,Calculator!$G$20),0))-F1392,0)</f>
        <v>0</v>
      </c>
      <c r="H1392" s="29">
        <f t="shared" ca="1" si="88"/>
        <v>6239.8118090653588</v>
      </c>
      <c r="I1392" s="29">
        <f t="shared" ca="1" si="86"/>
        <v>1.1111993632582147</v>
      </c>
      <c r="J1392" s="30">
        <f>Calculator!$G$40</f>
        <v>6.5000000000000002E-2</v>
      </c>
      <c r="K1392" s="29">
        <f ca="1">IF(C1392&gt;=Calculator!$G$27,IF(DAY($C1392)=1,Calculator!$G$34/2,IF(DAY($C1392)=15,Calculator!$G$34/2,0)),0)</f>
        <v>0</v>
      </c>
      <c r="L1392" s="29">
        <f ca="1">IF(DAY($C1392)=28,IF(H1392=0,0,Calculator!$G$35),0)</f>
        <v>0</v>
      </c>
      <c r="M1392" s="29">
        <f ca="1">IF(I1392&gt;0,IF(DAY($C1392)=1,SUM(INDIRECT("I"&amp;(ROW(C1391)-DAY(C1391))):I1391),0),0)</f>
        <v>0</v>
      </c>
      <c r="N1392" s="29">
        <f ca="1">IF(C1392&lt;Calculator!$G$27,0,IF(C1392=Calculator!$G$27,Calculator!$G$39,IF(H1392-K1392&lt;=0,IF(D1392&gt;Calculator!$G$39,IF(H1392-K1392+E1392+L1392+M1392+Calculator!$G$39&gt;Calculator!$G$39,Calculator!$G$39-(H1392+E1392+L1392+M1392-K1392),Calculator!$G$39),D1392),0)))</f>
        <v>0</v>
      </c>
    </row>
    <row r="1393" spans="1:14" ht="15.75" thickBot="1">
      <c r="A1393" s="33" t="str">
        <f ca="1">IF(C1393=Calculator!$H$27,"F",IF(Daily!D1393+Daily!H1393=0,IF(D1392+H1392&gt;0,"L",""),""))</f>
        <v/>
      </c>
      <c r="B1393" s="34">
        <v>1392</v>
      </c>
      <c r="C1393" s="19">
        <f t="shared" ca="1" si="85"/>
        <v>47322</v>
      </c>
      <c r="D1393" s="29">
        <f t="shared" ca="1" si="87"/>
        <v>158769.54061415189</v>
      </c>
      <c r="E1393" s="29">
        <f ca="1">IF(C1393&lt;Calculator!$D$26,0,IF(DAY($C1393)=1,IF(D1393-Calculator!$G$24&gt;0,Calculator!$G$24,D1393),0))</f>
        <v>0</v>
      </c>
      <c r="F1393" s="29">
        <f ca="1">IF(E1393&gt;0,D1393*Calculator!$G$22/12,0)</f>
        <v>0</v>
      </c>
      <c r="G1393" s="29">
        <f ca="1">IF(E1393&gt;0,(IFERROR(-PMT(Calculator!$G$22/12,Calculator!$G$23*12,Calculator!$G$20),0))-F1393,0)</f>
        <v>0</v>
      </c>
      <c r="H1393" s="29">
        <f t="shared" ca="1" si="88"/>
        <v>6239.8118090653588</v>
      </c>
      <c r="I1393" s="29">
        <f t="shared" ca="1" si="86"/>
        <v>1.1111993632582147</v>
      </c>
      <c r="J1393" s="30">
        <f>Calculator!$G$40</f>
        <v>6.5000000000000002E-2</v>
      </c>
      <c r="K1393" s="29">
        <f ca="1">IF(C1393&gt;=Calculator!$G$27,IF(DAY($C1393)=1,Calculator!$G$34/2,IF(DAY($C1393)=15,Calculator!$G$34/2,0)),0)</f>
        <v>0</v>
      </c>
      <c r="L1393" s="29">
        <f ca="1">IF(DAY($C1393)=28,IF(H1393=0,0,Calculator!$G$35),0)</f>
        <v>0</v>
      </c>
      <c r="M1393" s="29">
        <f ca="1">IF(I1393&gt;0,IF(DAY($C1393)=1,SUM(INDIRECT("I"&amp;(ROW(C1392)-DAY(C1392))):I1392),0),0)</f>
        <v>0</v>
      </c>
      <c r="N1393" s="29">
        <f ca="1">IF(C1393&lt;Calculator!$G$27,0,IF(C1393=Calculator!$G$27,Calculator!$G$39,IF(H1393-K1393&lt;=0,IF(D1393&gt;Calculator!$G$39,IF(H1393-K1393+E1393+L1393+M1393+Calculator!$G$39&gt;Calculator!$G$39,Calculator!$G$39-(H1393+E1393+L1393+M1393-K1393),Calculator!$G$39),D1393),0)))</f>
        <v>0</v>
      </c>
    </row>
    <row r="1394" spans="1:14" ht="15.75" thickBot="1">
      <c r="A1394" s="33" t="str">
        <f ca="1">IF(C1394=Calculator!$H$27,"F",IF(Daily!D1394+Daily!H1394=0,IF(D1393+H1393&gt;0,"L",""),""))</f>
        <v/>
      </c>
      <c r="B1394" s="34">
        <v>1393</v>
      </c>
      <c r="C1394" s="19">
        <f t="shared" ca="1" si="85"/>
        <v>47323</v>
      </c>
      <c r="D1394" s="29">
        <f t="shared" ca="1" si="87"/>
        <v>158769.54061415189</v>
      </c>
      <c r="E1394" s="29">
        <f ca="1">IF(C1394&lt;Calculator!$D$26,0,IF(DAY($C1394)=1,IF(D1394-Calculator!$G$24&gt;0,Calculator!$G$24,D1394),0))</f>
        <v>0</v>
      </c>
      <c r="F1394" s="29">
        <f ca="1">IF(E1394&gt;0,D1394*Calculator!$G$22/12,0)</f>
        <v>0</v>
      </c>
      <c r="G1394" s="29">
        <f ca="1">IF(E1394&gt;0,(IFERROR(-PMT(Calculator!$G$22/12,Calculator!$G$23*12,Calculator!$G$20),0))-F1394,0)</f>
        <v>0</v>
      </c>
      <c r="H1394" s="29">
        <f t="shared" ca="1" si="88"/>
        <v>6239.8118090653588</v>
      </c>
      <c r="I1394" s="29">
        <f t="shared" ca="1" si="86"/>
        <v>1.1111993632582147</v>
      </c>
      <c r="J1394" s="30">
        <f>Calculator!$G$40</f>
        <v>6.5000000000000002E-2</v>
      </c>
      <c r="K1394" s="29">
        <f ca="1">IF(C1394&gt;=Calculator!$G$27,IF(DAY($C1394)=1,Calculator!$G$34/2,IF(DAY($C1394)=15,Calculator!$G$34/2,0)),0)</f>
        <v>0</v>
      </c>
      <c r="L1394" s="29">
        <f ca="1">IF(DAY($C1394)=28,IF(H1394=0,0,Calculator!$G$35),0)</f>
        <v>0</v>
      </c>
      <c r="M1394" s="29">
        <f ca="1">IF(I1394&gt;0,IF(DAY($C1394)=1,SUM(INDIRECT("I"&amp;(ROW(C1393)-DAY(C1393))):I1393),0),0)</f>
        <v>0</v>
      </c>
      <c r="N1394" s="29">
        <f ca="1">IF(C1394&lt;Calculator!$G$27,0,IF(C1394=Calculator!$G$27,Calculator!$G$39,IF(H1394-K1394&lt;=0,IF(D1394&gt;Calculator!$G$39,IF(H1394-K1394+E1394+L1394+M1394+Calculator!$G$39&gt;Calculator!$G$39,Calculator!$G$39-(H1394+E1394+L1394+M1394-K1394),Calculator!$G$39),D1394),0)))</f>
        <v>0</v>
      </c>
    </row>
    <row r="1395" spans="1:14" ht="15.75" thickBot="1">
      <c r="A1395" s="33" t="str">
        <f ca="1">IF(C1395=Calculator!$H$27,"F",IF(Daily!D1395+Daily!H1395=0,IF(D1394+H1394&gt;0,"L",""),""))</f>
        <v/>
      </c>
      <c r="B1395" s="34">
        <v>1394</v>
      </c>
      <c r="C1395" s="19">
        <f t="shared" ca="1" si="85"/>
        <v>47324</v>
      </c>
      <c r="D1395" s="29">
        <f t="shared" ca="1" si="87"/>
        <v>158769.54061415189</v>
      </c>
      <c r="E1395" s="29">
        <f ca="1">IF(C1395&lt;Calculator!$D$26,0,IF(DAY($C1395)=1,IF(D1395-Calculator!$G$24&gt;0,Calculator!$G$24,D1395),0))</f>
        <v>0</v>
      </c>
      <c r="F1395" s="29">
        <f ca="1">IF(E1395&gt;0,D1395*Calculator!$G$22/12,0)</f>
        <v>0</v>
      </c>
      <c r="G1395" s="29">
        <f ca="1">IF(E1395&gt;0,(IFERROR(-PMT(Calculator!$G$22/12,Calculator!$G$23*12,Calculator!$G$20),0))-F1395,0)</f>
        <v>0</v>
      </c>
      <c r="H1395" s="29">
        <f t="shared" ca="1" si="88"/>
        <v>6239.8118090653588</v>
      </c>
      <c r="I1395" s="29">
        <f t="shared" ca="1" si="86"/>
        <v>1.1111993632582147</v>
      </c>
      <c r="J1395" s="30">
        <f>Calculator!$G$40</f>
        <v>6.5000000000000002E-2</v>
      </c>
      <c r="K1395" s="29">
        <f ca="1">IF(C1395&gt;=Calculator!$G$27,IF(DAY($C1395)=1,Calculator!$G$34/2,IF(DAY($C1395)=15,Calculator!$G$34/2,0)),0)</f>
        <v>0</v>
      </c>
      <c r="L1395" s="29">
        <f ca="1">IF(DAY($C1395)=28,IF(H1395=0,0,Calculator!$G$35),0)</f>
        <v>0</v>
      </c>
      <c r="M1395" s="29">
        <f ca="1">IF(I1395&gt;0,IF(DAY($C1395)=1,SUM(INDIRECT("I"&amp;(ROW(C1394)-DAY(C1394))):I1394),0),0)</f>
        <v>0</v>
      </c>
      <c r="N1395" s="29">
        <f ca="1">IF(C1395&lt;Calculator!$G$27,0,IF(C1395=Calculator!$G$27,Calculator!$G$39,IF(H1395-K1395&lt;=0,IF(D1395&gt;Calculator!$G$39,IF(H1395-K1395+E1395+L1395+M1395+Calculator!$G$39&gt;Calculator!$G$39,Calculator!$G$39-(H1395+E1395+L1395+M1395-K1395),Calculator!$G$39),D1395),0)))</f>
        <v>0</v>
      </c>
    </row>
    <row r="1396" spans="1:14" ht="15.75" thickBot="1">
      <c r="A1396" s="33" t="str">
        <f ca="1">IF(C1396=Calculator!$H$27,"F",IF(Daily!D1396+Daily!H1396=0,IF(D1395+H1395&gt;0,"L",""),""))</f>
        <v/>
      </c>
      <c r="B1396" s="34">
        <v>1395</v>
      </c>
      <c r="C1396" s="19">
        <f t="shared" ca="1" si="85"/>
        <v>47325</v>
      </c>
      <c r="D1396" s="29">
        <f t="shared" ca="1" si="87"/>
        <v>158769.54061415189</v>
      </c>
      <c r="E1396" s="29">
        <f ca="1">IF(C1396&lt;Calculator!$D$26,0,IF(DAY($C1396)=1,IF(D1396-Calculator!$G$24&gt;0,Calculator!$G$24,D1396),0))</f>
        <v>0</v>
      </c>
      <c r="F1396" s="29">
        <f ca="1">IF(E1396&gt;0,D1396*Calculator!$G$22/12,0)</f>
        <v>0</v>
      </c>
      <c r="G1396" s="29">
        <f ca="1">IF(E1396&gt;0,(IFERROR(-PMT(Calculator!$G$22/12,Calculator!$G$23*12,Calculator!$G$20),0))-F1396,0)</f>
        <v>0</v>
      </c>
      <c r="H1396" s="29">
        <f t="shared" ca="1" si="88"/>
        <v>6239.8118090653588</v>
      </c>
      <c r="I1396" s="29">
        <f t="shared" ca="1" si="86"/>
        <v>1.1111993632582147</v>
      </c>
      <c r="J1396" s="30">
        <f>Calculator!$G$40</f>
        <v>6.5000000000000002E-2</v>
      </c>
      <c r="K1396" s="29">
        <f ca="1">IF(C1396&gt;=Calculator!$G$27,IF(DAY($C1396)=1,Calculator!$G$34/2,IF(DAY($C1396)=15,Calculator!$G$34/2,0)),0)</f>
        <v>0</v>
      </c>
      <c r="L1396" s="29">
        <f ca="1">IF(DAY($C1396)=28,IF(H1396=0,0,Calculator!$G$35),0)</f>
        <v>0</v>
      </c>
      <c r="M1396" s="29">
        <f ca="1">IF(I1396&gt;0,IF(DAY($C1396)=1,SUM(INDIRECT("I"&amp;(ROW(C1395)-DAY(C1395))):I1395),0),0)</f>
        <v>0</v>
      </c>
      <c r="N1396" s="29">
        <f ca="1">IF(C1396&lt;Calculator!$G$27,0,IF(C1396=Calculator!$G$27,Calculator!$G$39,IF(H1396-K1396&lt;=0,IF(D1396&gt;Calculator!$G$39,IF(H1396-K1396+E1396+L1396+M1396+Calculator!$G$39&gt;Calculator!$G$39,Calculator!$G$39-(H1396+E1396+L1396+M1396-K1396),Calculator!$G$39),D1396),0)))</f>
        <v>0</v>
      </c>
    </row>
    <row r="1397" spans="1:14" ht="15.75" thickBot="1">
      <c r="A1397" s="33" t="str">
        <f ca="1">IF(C1397=Calculator!$H$27,"F",IF(Daily!D1397+Daily!H1397=0,IF(D1396+H1396&gt;0,"L",""),""))</f>
        <v/>
      </c>
      <c r="B1397" s="34">
        <v>1396</v>
      </c>
      <c r="C1397" s="19">
        <f t="shared" ca="1" si="85"/>
        <v>47326</v>
      </c>
      <c r="D1397" s="29">
        <f t="shared" ca="1" si="87"/>
        <v>158769.54061415189</v>
      </c>
      <c r="E1397" s="29">
        <f ca="1">IF(C1397&lt;Calculator!$D$26,0,IF(DAY($C1397)=1,IF(D1397-Calculator!$G$24&gt;0,Calculator!$G$24,D1397),0))</f>
        <v>0</v>
      </c>
      <c r="F1397" s="29">
        <f ca="1">IF(E1397&gt;0,D1397*Calculator!$G$22/12,0)</f>
        <v>0</v>
      </c>
      <c r="G1397" s="29">
        <f ca="1">IF(E1397&gt;0,(IFERROR(-PMT(Calculator!$G$22/12,Calculator!$G$23*12,Calculator!$G$20),0))-F1397,0)</f>
        <v>0</v>
      </c>
      <c r="H1397" s="29">
        <f t="shared" ca="1" si="88"/>
        <v>6239.8118090653588</v>
      </c>
      <c r="I1397" s="29">
        <f t="shared" ca="1" si="86"/>
        <v>1.1111993632582147</v>
      </c>
      <c r="J1397" s="30">
        <f>Calculator!$G$40</f>
        <v>6.5000000000000002E-2</v>
      </c>
      <c r="K1397" s="29">
        <f ca="1">IF(C1397&gt;=Calculator!$G$27,IF(DAY($C1397)=1,Calculator!$G$34/2,IF(DAY($C1397)=15,Calculator!$G$34/2,0)),0)</f>
        <v>0</v>
      </c>
      <c r="L1397" s="29">
        <f ca="1">IF(DAY($C1397)=28,IF(H1397=0,0,Calculator!$G$35),0)</f>
        <v>0</v>
      </c>
      <c r="M1397" s="29">
        <f ca="1">IF(I1397&gt;0,IF(DAY($C1397)=1,SUM(INDIRECT("I"&amp;(ROW(C1396)-DAY(C1396))):I1396),0),0)</f>
        <v>0</v>
      </c>
      <c r="N1397" s="29">
        <f ca="1">IF(C1397&lt;Calculator!$G$27,0,IF(C1397=Calculator!$G$27,Calculator!$G$39,IF(H1397-K1397&lt;=0,IF(D1397&gt;Calculator!$G$39,IF(H1397-K1397+E1397+L1397+M1397+Calculator!$G$39&gt;Calculator!$G$39,Calculator!$G$39-(H1397+E1397+L1397+M1397-K1397),Calculator!$G$39),D1397),0)))</f>
        <v>0</v>
      </c>
    </row>
    <row r="1398" spans="1:14" ht="15.75" thickBot="1">
      <c r="A1398" s="33" t="str">
        <f ca="1">IF(C1398=Calculator!$H$27,"F",IF(Daily!D1398+Daily!H1398=0,IF(D1397+H1397&gt;0,"L",""),""))</f>
        <v/>
      </c>
      <c r="B1398" s="34">
        <v>1397</v>
      </c>
      <c r="C1398" s="19">
        <f t="shared" ca="1" si="85"/>
        <v>47327</v>
      </c>
      <c r="D1398" s="29">
        <f t="shared" ca="1" si="87"/>
        <v>158769.54061415189</v>
      </c>
      <c r="E1398" s="29">
        <f ca="1">IF(C1398&lt;Calculator!$D$26,0,IF(DAY($C1398)=1,IF(D1398-Calculator!$G$24&gt;0,Calculator!$G$24,D1398),0))</f>
        <v>0</v>
      </c>
      <c r="F1398" s="29">
        <f ca="1">IF(E1398&gt;0,D1398*Calculator!$G$22/12,0)</f>
        <v>0</v>
      </c>
      <c r="G1398" s="29">
        <f ca="1">IF(E1398&gt;0,(IFERROR(-PMT(Calculator!$G$22/12,Calculator!$G$23*12,Calculator!$G$20),0))-F1398,0)</f>
        <v>0</v>
      </c>
      <c r="H1398" s="29">
        <f t="shared" ca="1" si="88"/>
        <v>6239.8118090653588</v>
      </c>
      <c r="I1398" s="29">
        <f t="shared" ca="1" si="86"/>
        <v>1.1111993632582147</v>
      </c>
      <c r="J1398" s="30">
        <f>Calculator!$G$40</f>
        <v>6.5000000000000002E-2</v>
      </c>
      <c r="K1398" s="29">
        <f ca="1">IF(C1398&gt;=Calculator!$G$27,IF(DAY($C1398)=1,Calculator!$G$34/2,IF(DAY($C1398)=15,Calculator!$G$34/2,0)),0)</f>
        <v>0</v>
      </c>
      <c r="L1398" s="29">
        <f ca="1">IF(DAY($C1398)=28,IF(H1398=0,0,Calculator!$G$35),0)</f>
        <v>5000</v>
      </c>
      <c r="M1398" s="29">
        <f ca="1">IF(I1398&gt;0,IF(DAY($C1398)=1,SUM(INDIRECT("I"&amp;(ROW(C1397)-DAY(C1397))):I1397),0),0)</f>
        <v>0</v>
      </c>
      <c r="N1398" s="29">
        <f ca="1">IF(C1398&lt;Calculator!$G$27,0,IF(C1398=Calculator!$G$27,Calculator!$G$39,IF(H1398-K1398&lt;=0,IF(D1398&gt;Calculator!$G$39,IF(H1398-K1398+E1398+L1398+M1398+Calculator!$G$39&gt;Calculator!$G$39,Calculator!$G$39-(H1398+E1398+L1398+M1398-K1398),Calculator!$G$39),D1398),0)))</f>
        <v>0</v>
      </c>
    </row>
    <row r="1399" spans="1:14" ht="15.75" thickBot="1">
      <c r="A1399" s="33" t="str">
        <f ca="1">IF(C1399=Calculator!$H$27,"F",IF(Daily!D1399+Daily!H1399=0,IF(D1398+H1398&gt;0,"L",""),""))</f>
        <v/>
      </c>
      <c r="B1399" s="34">
        <v>1398</v>
      </c>
      <c r="C1399" s="19">
        <f t="shared" ca="1" si="85"/>
        <v>47328</v>
      </c>
      <c r="D1399" s="29">
        <f t="shared" ca="1" si="87"/>
        <v>158769.54061415189</v>
      </c>
      <c r="E1399" s="29">
        <f ca="1">IF(C1399&lt;Calculator!$D$26,0,IF(DAY($C1399)=1,IF(D1399-Calculator!$G$24&gt;0,Calculator!$G$24,D1399),0))</f>
        <v>0</v>
      </c>
      <c r="F1399" s="29">
        <f ca="1">IF(E1399&gt;0,D1399*Calculator!$G$22/12,0)</f>
        <v>0</v>
      </c>
      <c r="G1399" s="29">
        <f ca="1">IF(E1399&gt;0,(IFERROR(-PMT(Calculator!$G$22/12,Calculator!$G$23*12,Calculator!$G$20),0))-F1399,0)</f>
        <v>0</v>
      </c>
      <c r="H1399" s="29">
        <f t="shared" ca="1" si="88"/>
        <v>11239.811809065359</v>
      </c>
      <c r="I1399" s="29">
        <f t="shared" ca="1" si="86"/>
        <v>2.0016103221623243</v>
      </c>
      <c r="J1399" s="30">
        <f>Calculator!$G$40</f>
        <v>6.5000000000000002E-2</v>
      </c>
      <c r="K1399" s="29">
        <f ca="1">IF(C1399&gt;=Calculator!$G$27,IF(DAY($C1399)=1,Calculator!$G$34/2,IF(DAY($C1399)=15,Calculator!$G$34/2,0)),0)</f>
        <v>0</v>
      </c>
      <c r="L1399" s="29">
        <f ca="1">IF(DAY($C1399)=28,IF(H1399=0,0,Calculator!$G$35),0)</f>
        <v>0</v>
      </c>
      <c r="M1399" s="29">
        <f ca="1">IF(I1399&gt;0,IF(DAY($C1399)=1,SUM(INDIRECT("I"&amp;(ROW(C1398)-DAY(C1398))):I1398),0),0)</f>
        <v>0</v>
      </c>
      <c r="N1399" s="29">
        <f ca="1">IF(C1399&lt;Calculator!$G$27,0,IF(C1399=Calculator!$G$27,Calculator!$G$39,IF(H1399-K1399&lt;=0,IF(D1399&gt;Calculator!$G$39,IF(H1399-K1399+E1399+L1399+M1399+Calculator!$G$39&gt;Calculator!$G$39,Calculator!$G$39-(H1399+E1399+L1399+M1399-K1399),Calculator!$G$39),D1399),0)))</f>
        <v>0</v>
      </c>
    </row>
    <row r="1400" spans="1:14" ht="15.75" thickBot="1">
      <c r="A1400" s="33" t="str">
        <f ca="1">IF(C1400=Calculator!$H$27,"F",IF(Daily!D1400+Daily!H1400=0,IF(D1399+H1399&gt;0,"L",""),""))</f>
        <v/>
      </c>
      <c r="B1400" s="34">
        <v>1399</v>
      </c>
      <c r="C1400" s="19">
        <f t="shared" ca="1" si="85"/>
        <v>47329</v>
      </c>
      <c r="D1400" s="29">
        <f t="shared" ca="1" si="87"/>
        <v>158769.54061415189</v>
      </c>
      <c r="E1400" s="29">
        <f ca="1">IF(C1400&lt;Calculator!$D$26,0,IF(DAY($C1400)=1,IF(D1400-Calculator!$G$24&gt;0,Calculator!$G$24,D1400),0))</f>
        <v>0</v>
      </c>
      <c r="F1400" s="29">
        <f ca="1">IF(E1400&gt;0,D1400*Calculator!$G$22/12,0)</f>
        <v>0</v>
      </c>
      <c r="G1400" s="29">
        <f ca="1">IF(E1400&gt;0,(IFERROR(-PMT(Calculator!$G$22/12,Calculator!$G$23*12,Calculator!$G$20),0))-F1400,0)</f>
        <v>0</v>
      </c>
      <c r="H1400" s="29">
        <f t="shared" ca="1" si="88"/>
        <v>11239.811809065359</v>
      </c>
      <c r="I1400" s="29">
        <f t="shared" ca="1" si="86"/>
        <v>2.0016103221623243</v>
      </c>
      <c r="J1400" s="30">
        <f>Calculator!$G$40</f>
        <v>6.5000000000000002E-2</v>
      </c>
      <c r="K1400" s="29">
        <f ca="1">IF(C1400&gt;=Calculator!$G$27,IF(DAY($C1400)=1,Calculator!$G$34/2,IF(DAY($C1400)=15,Calculator!$G$34/2,0)),0)</f>
        <v>0</v>
      </c>
      <c r="L1400" s="29">
        <f ca="1">IF(DAY($C1400)=28,IF(H1400=0,0,Calculator!$G$35),0)</f>
        <v>0</v>
      </c>
      <c r="M1400" s="29">
        <f ca="1">IF(I1400&gt;0,IF(DAY($C1400)=1,SUM(INDIRECT("I"&amp;(ROW(C1399)-DAY(C1399))):I1399),0),0)</f>
        <v>0</v>
      </c>
      <c r="N1400" s="29">
        <f ca="1">IF(C1400&lt;Calculator!$G$27,0,IF(C1400=Calculator!$G$27,Calculator!$G$39,IF(H1400-K1400&lt;=0,IF(D1400&gt;Calculator!$G$39,IF(H1400-K1400+E1400+L1400+M1400+Calculator!$G$39&gt;Calculator!$G$39,Calculator!$G$39-(H1400+E1400+L1400+M1400-K1400),Calculator!$G$39),D1400),0)))</f>
        <v>0</v>
      </c>
    </row>
    <row r="1401" spans="1:14" ht="15.75" thickBot="1">
      <c r="A1401" s="33" t="str">
        <f ca="1">IF(C1401=Calculator!$H$27,"F",IF(Daily!D1401+Daily!H1401=0,IF(D1400+H1400&gt;0,"L",""),""))</f>
        <v/>
      </c>
      <c r="B1401" s="34">
        <v>1400</v>
      </c>
      <c r="C1401" s="19">
        <f t="shared" ca="1" si="85"/>
        <v>47330</v>
      </c>
      <c r="D1401" s="29">
        <f t="shared" ca="1" si="87"/>
        <v>158769.54061415189</v>
      </c>
      <c r="E1401" s="29">
        <f ca="1">IF(C1401&lt;Calculator!$D$26,0,IF(DAY($C1401)=1,IF(D1401-Calculator!$G$24&gt;0,Calculator!$G$24,D1401),0))</f>
        <v>0</v>
      </c>
      <c r="F1401" s="29">
        <f ca="1">IF(E1401&gt;0,D1401*Calculator!$G$22/12,0)</f>
        <v>0</v>
      </c>
      <c r="G1401" s="29">
        <f ca="1">IF(E1401&gt;0,(IFERROR(-PMT(Calculator!$G$22/12,Calculator!$G$23*12,Calculator!$G$20),0))-F1401,0)</f>
        <v>0</v>
      </c>
      <c r="H1401" s="29">
        <f t="shared" ca="1" si="88"/>
        <v>11239.811809065359</v>
      </c>
      <c r="I1401" s="29">
        <f t="shared" ca="1" si="86"/>
        <v>2.0016103221623243</v>
      </c>
      <c r="J1401" s="30">
        <f>Calculator!$G$40</f>
        <v>6.5000000000000002E-2</v>
      </c>
      <c r="K1401" s="29">
        <f ca="1">IF(C1401&gt;=Calculator!$G$27,IF(DAY($C1401)=1,Calculator!$G$34/2,IF(DAY($C1401)=15,Calculator!$G$34/2,0)),0)</f>
        <v>0</v>
      </c>
      <c r="L1401" s="29">
        <f ca="1">IF(DAY($C1401)=28,IF(H1401=0,0,Calculator!$G$35),0)</f>
        <v>0</v>
      </c>
      <c r="M1401" s="29">
        <f ca="1">IF(I1401&gt;0,IF(DAY($C1401)=1,SUM(INDIRECT("I"&amp;(ROW(C1400)-DAY(C1400))):I1400),0),0)</f>
        <v>0</v>
      </c>
      <c r="N1401" s="29">
        <f ca="1">IF(C1401&lt;Calculator!$G$27,0,IF(C1401=Calculator!$G$27,Calculator!$G$39,IF(H1401-K1401&lt;=0,IF(D1401&gt;Calculator!$G$39,IF(H1401-K1401+E1401+L1401+M1401+Calculator!$G$39&gt;Calculator!$G$39,Calculator!$G$39-(H1401+E1401+L1401+M1401-K1401),Calculator!$G$39),D1401),0)))</f>
        <v>0</v>
      </c>
    </row>
    <row r="1402" spans="1:14" ht="15.75" thickBot="1">
      <c r="A1402" s="33" t="str">
        <f ca="1">IF(C1402=Calculator!$H$27,"F",IF(Daily!D1402+Daily!H1402=0,IF(D1401+H1401&gt;0,"L",""),""))</f>
        <v/>
      </c>
      <c r="B1402" s="34">
        <v>1401</v>
      </c>
      <c r="C1402" s="19">
        <f t="shared" ca="1" si="85"/>
        <v>47331</v>
      </c>
      <c r="D1402" s="29">
        <f t="shared" ca="1" si="87"/>
        <v>158769.54061415189</v>
      </c>
      <c r="E1402" s="29">
        <f ca="1">IF(C1402&lt;Calculator!$D$26,0,IF(DAY($C1402)=1,IF(D1402-Calculator!$G$24&gt;0,Calculator!$G$24,D1402),0))</f>
        <v>1878.8756805424866</v>
      </c>
      <c r="F1402" s="29">
        <f ca="1">IF(E1402&gt;0,D1402*Calculator!$G$22/12,0)</f>
        <v>661.53975255896626</v>
      </c>
      <c r="G1402" s="29">
        <f ca="1">IF(E1402&gt;0,(IFERROR(-PMT(Calculator!$G$22/12,Calculator!$G$23*12,Calculator!$G$20),0))-F1402,0)</f>
        <v>1217.3359279835204</v>
      </c>
      <c r="H1402" s="29">
        <f t="shared" ca="1" si="88"/>
        <v>11239.811809065359</v>
      </c>
      <c r="I1402" s="29">
        <f t="shared" ca="1" si="86"/>
        <v>2.0016103221623243</v>
      </c>
      <c r="J1402" s="30">
        <f>Calculator!$G$40</f>
        <v>6.5000000000000002E-2</v>
      </c>
      <c r="K1402" s="29">
        <f ca="1">IF(C1402&gt;=Calculator!$G$27,IF(DAY($C1402)=1,Calculator!$G$34/2,IF(DAY($C1402)=15,Calculator!$G$34/2,0)),0)</f>
        <v>4500</v>
      </c>
      <c r="L1402" s="29">
        <f ca="1">IF(DAY($C1402)=28,IF(H1402=0,0,Calculator!$G$35),0)</f>
        <v>0</v>
      </c>
      <c r="M1402" s="29">
        <f ca="1">IF(I1402&gt;0,IF(DAY($C1402)=1,SUM(INDIRECT("I"&amp;(ROW(C1401)-DAY(C1401))):I1401),0),0)</f>
        <v>51.973324048111394</v>
      </c>
      <c r="N1402" s="29">
        <f ca="1">IF(C1402&lt;Calculator!$G$27,0,IF(C1402=Calculator!$G$27,Calculator!$G$39,IF(H1402-K1402&lt;=0,IF(D1402&gt;Calculator!$G$39,IF(H1402-K1402+E1402+L1402+M1402+Calculator!$G$39&gt;Calculator!$G$39,Calculator!$G$39-(H1402+E1402+L1402+M1402-K1402),Calculator!$G$39),D1402),0)))</f>
        <v>0</v>
      </c>
    </row>
    <row r="1403" spans="1:14" ht="15.75" thickBot="1">
      <c r="A1403" s="33" t="str">
        <f ca="1">IF(C1403=Calculator!$H$27,"F",IF(Daily!D1403+Daily!H1403=0,IF(D1402+H1402&gt;0,"L",""),""))</f>
        <v/>
      </c>
      <c r="B1403" s="34">
        <v>1402</v>
      </c>
      <c r="C1403" s="19">
        <f t="shared" ca="1" si="85"/>
        <v>47332</v>
      </c>
      <c r="D1403" s="29">
        <f t="shared" ca="1" si="87"/>
        <v>157552.20468616838</v>
      </c>
      <c r="E1403" s="29">
        <f ca="1">IF(C1403&lt;Calculator!$D$26,0,IF(DAY($C1403)=1,IF(D1403-Calculator!$G$24&gt;0,Calculator!$G$24,D1403),0))</f>
        <v>0</v>
      </c>
      <c r="F1403" s="29">
        <f ca="1">IF(E1403&gt;0,D1403*Calculator!$G$22/12,0)</f>
        <v>0</v>
      </c>
      <c r="G1403" s="29">
        <f ca="1">IF(E1403&gt;0,(IFERROR(-PMT(Calculator!$G$22/12,Calculator!$G$23*12,Calculator!$G$20),0))-F1403,0)</f>
        <v>0</v>
      </c>
      <c r="H1403" s="29">
        <f t="shared" ca="1" si="88"/>
        <v>8670.6608136559571</v>
      </c>
      <c r="I1403" s="29">
        <f t="shared" ca="1" si="86"/>
        <v>1.5440902818839377</v>
      </c>
      <c r="J1403" s="30">
        <f>Calculator!$G$40</f>
        <v>6.5000000000000002E-2</v>
      </c>
      <c r="K1403" s="29">
        <f ca="1">IF(C1403&gt;=Calculator!$G$27,IF(DAY($C1403)=1,Calculator!$G$34/2,IF(DAY($C1403)=15,Calculator!$G$34/2,0)),0)</f>
        <v>0</v>
      </c>
      <c r="L1403" s="29">
        <f ca="1">IF(DAY($C1403)=28,IF(H1403=0,0,Calculator!$G$35),0)</f>
        <v>0</v>
      </c>
      <c r="M1403" s="29">
        <f ca="1">IF(I1403&gt;0,IF(DAY($C1403)=1,SUM(INDIRECT("I"&amp;(ROW(C1402)-DAY(C1402))):I1402),0),0)</f>
        <v>0</v>
      </c>
      <c r="N1403" s="29">
        <f ca="1">IF(C1403&lt;Calculator!$G$27,0,IF(C1403=Calculator!$G$27,Calculator!$G$39,IF(H1403-K1403&lt;=0,IF(D1403&gt;Calculator!$G$39,IF(H1403-K1403+E1403+L1403+M1403+Calculator!$G$39&gt;Calculator!$G$39,Calculator!$G$39-(H1403+E1403+L1403+M1403-K1403),Calculator!$G$39),D1403),0)))</f>
        <v>0</v>
      </c>
    </row>
    <row r="1404" spans="1:14" ht="15.75" thickBot="1">
      <c r="A1404" s="33" t="str">
        <f ca="1">IF(C1404=Calculator!$H$27,"F",IF(Daily!D1404+Daily!H1404=0,IF(D1403+H1403&gt;0,"L",""),""))</f>
        <v/>
      </c>
      <c r="B1404" s="34">
        <v>1403</v>
      </c>
      <c r="C1404" s="19">
        <f t="shared" ca="1" si="85"/>
        <v>47333</v>
      </c>
      <c r="D1404" s="29">
        <f t="shared" ca="1" si="87"/>
        <v>157552.20468616838</v>
      </c>
      <c r="E1404" s="29">
        <f ca="1">IF(C1404&lt;Calculator!$D$26,0,IF(DAY($C1404)=1,IF(D1404-Calculator!$G$24&gt;0,Calculator!$G$24,D1404),0))</f>
        <v>0</v>
      </c>
      <c r="F1404" s="29">
        <f ca="1">IF(E1404&gt;0,D1404*Calculator!$G$22/12,0)</f>
        <v>0</v>
      </c>
      <c r="G1404" s="29">
        <f ca="1">IF(E1404&gt;0,(IFERROR(-PMT(Calculator!$G$22/12,Calculator!$G$23*12,Calculator!$G$20),0))-F1404,0)</f>
        <v>0</v>
      </c>
      <c r="H1404" s="29">
        <f t="shared" ca="1" si="88"/>
        <v>8670.6608136559571</v>
      </c>
      <c r="I1404" s="29">
        <f t="shared" ca="1" si="86"/>
        <v>1.5440902818839377</v>
      </c>
      <c r="J1404" s="30">
        <f>Calculator!$G$40</f>
        <v>6.5000000000000002E-2</v>
      </c>
      <c r="K1404" s="29">
        <f ca="1">IF(C1404&gt;=Calculator!$G$27,IF(DAY($C1404)=1,Calculator!$G$34/2,IF(DAY($C1404)=15,Calculator!$G$34/2,0)),0)</f>
        <v>0</v>
      </c>
      <c r="L1404" s="29">
        <f ca="1">IF(DAY($C1404)=28,IF(H1404=0,0,Calculator!$G$35),0)</f>
        <v>0</v>
      </c>
      <c r="M1404" s="29">
        <f ca="1">IF(I1404&gt;0,IF(DAY($C1404)=1,SUM(INDIRECT("I"&amp;(ROW(C1403)-DAY(C1403))):I1403),0),0)</f>
        <v>0</v>
      </c>
      <c r="N1404" s="29">
        <f ca="1">IF(C1404&lt;Calculator!$G$27,0,IF(C1404=Calculator!$G$27,Calculator!$G$39,IF(H1404-K1404&lt;=0,IF(D1404&gt;Calculator!$G$39,IF(H1404-K1404+E1404+L1404+M1404+Calculator!$G$39&gt;Calculator!$G$39,Calculator!$G$39-(H1404+E1404+L1404+M1404-K1404),Calculator!$G$39),D1404),0)))</f>
        <v>0</v>
      </c>
    </row>
    <row r="1405" spans="1:14" ht="15.75" thickBot="1">
      <c r="A1405" s="33" t="str">
        <f ca="1">IF(C1405=Calculator!$H$27,"F",IF(Daily!D1405+Daily!H1405=0,IF(D1404+H1404&gt;0,"L",""),""))</f>
        <v/>
      </c>
      <c r="B1405" s="34">
        <v>1404</v>
      </c>
      <c r="C1405" s="19">
        <f t="shared" ca="1" si="85"/>
        <v>47334</v>
      </c>
      <c r="D1405" s="29">
        <f t="shared" ca="1" si="87"/>
        <v>157552.20468616838</v>
      </c>
      <c r="E1405" s="29">
        <f ca="1">IF(C1405&lt;Calculator!$D$26,0,IF(DAY($C1405)=1,IF(D1405-Calculator!$G$24&gt;0,Calculator!$G$24,D1405),0))</f>
        <v>0</v>
      </c>
      <c r="F1405" s="29">
        <f ca="1">IF(E1405&gt;0,D1405*Calculator!$G$22/12,0)</f>
        <v>0</v>
      </c>
      <c r="G1405" s="29">
        <f ca="1">IF(E1405&gt;0,(IFERROR(-PMT(Calculator!$G$22/12,Calculator!$G$23*12,Calculator!$G$20),0))-F1405,0)</f>
        <v>0</v>
      </c>
      <c r="H1405" s="29">
        <f t="shared" ca="1" si="88"/>
        <v>8670.6608136559571</v>
      </c>
      <c r="I1405" s="29">
        <f t="shared" ca="1" si="86"/>
        <v>1.5440902818839377</v>
      </c>
      <c r="J1405" s="30">
        <f>Calculator!$G$40</f>
        <v>6.5000000000000002E-2</v>
      </c>
      <c r="K1405" s="29">
        <f ca="1">IF(C1405&gt;=Calculator!$G$27,IF(DAY($C1405)=1,Calculator!$G$34/2,IF(DAY($C1405)=15,Calculator!$G$34/2,0)),0)</f>
        <v>0</v>
      </c>
      <c r="L1405" s="29">
        <f ca="1">IF(DAY($C1405)=28,IF(H1405=0,0,Calculator!$G$35),0)</f>
        <v>0</v>
      </c>
      <c r="M1405" s="29">
        <f ca="1">IF(I1405&gt;0,IF(DAY($C1405)=1,SUM(INDIRECT("I"&amp;(ROW(C1404)-DAY(C1404))):I1404),0),0)</f>
        <v>0</v>
      </c>
      <c r="N1405" s="29">
        <f ca="1">IF(C1405&lt;Calculator!$G$27,0,IF(C1405=Calculator!$G$27,Calculator!$G$39,IF(H1405-K1405&lt;=0,IF(D1405&gt;Calculator!$G$39,IF(H1405-K1405+E1405+L1405+M1405+Calculator!$G$39&gt;Calculator!$G$39,Calculator!$G$39-(H1405+E1405+L1405+M1405-K1405),Calculator!$G$39),D1405),0)))</f>
        <v>0</v>
      </c>
    </row>
    <row r="1406" spans="1:14" ht="15.75" thickBot="1">
      <c r="A1406" s="33" t="str">
        <f ca="1">IF(C1406=Calculator!$H$27,"F",IF(Daily!D1406+Daily!H1406=0,IF(D1405+H1405&gt;0,"L",""),""))</f>
        <v/>
      </c>
      <c r="B1406" s="34">
        <v>1405</v>
      </c>
      <c r="C1406" s="19">
        <f t="shared" ca="1" si="85"/>
        <v>47335</v>
      </c>
      <c r="D1406" s="29">
        <f t="shared" ca="1" si="87"/>
        <v>157552.20468616838</v>
      </c>
      <c r="E1406" s="29">
        <f ca="1">IF(C1406&lt;Calculator!$D$26,0,IF(DAY($C1406)=1,IF(D1406-Calculator!$G$24&gt;0,Calculator!$G$24,D1406),0))</f>
        <v>0</v>
      </c>
      <c r="F1406" s="29">
        <f ca="1">IF(E1406&gt;0,D1406*Calculator!$G$22/12,0)</f>
        <v>0</v>
      </c>
      <c r="G1406" s="29">
        <f ca="1">IF(E1406&gt;0,(IFERROR(-PMT(Calculator!$G$22/12,Calculator!$G$23*12,Calculator!$G$20),0))-F1406,0)</f>
        <v>0</v>
      </c>
      <c r="H1406" s="29">
        <f t="shared" ca="1" si="88"/>
        <v>8670.6608136559571</v>
      </c>
      <c r="I1406" s="29">
        <f t="shared" ca="1" si="86"/>
        <v>1.5440902818839377</v>
      </c>
      <c r="J1406" s="30">
        <f>Calculator!$G$40</f>
        <v>6.5000000000000002E-2</v>
      </c>
      <c r="K1406" s="29">
        <f ca="1">IF(C1406&gt;=Calculator!$G$27,IF(DAY($C1406)=1,Calculator!$G$34/2,IF(DAY($C1406)=15,Calculator!$G$34/2,0)),0)</f>
        <v>0</v>
      </c>
      <c r="L1406" s="29">
        <f ca="1">IF(DAY($C1406)=28,IF(H1406=0,0,Calculator!$G$35),0)</f>
        <v>0</v>
      </c>
      <c r="M1406" s="29">
        <f ca="1">IF(I1406&gt;0,IF(DAY($C1406)=1,SUM(INDIRECT("I"&amp;(ROW(C1405)-DAY(C1405))):I1405),0),0)</f>
        <v>0</v>
      </c>
      <c r="N1406" s="29">
        <f ca="1">IF(C1406&lt;Calculator!$G$27,0,IF(C1406=Calculator!$G$27,Calculator!$G$39,IF(H1406-K1406&lt;=0,IF(D1406&gt;Calculator!$G$39,IF(H1406-K1406+E1406+L1406+M1406+Calculator!$G$39&gt;Calculator!$G$39,Calculator!$G$39-(H1406+E1406+L1406+M1406-K1406),Calculator!$G$39),D1406),0)))</f>
        <v>0</v>
      </c>
    </row>
    <row r="1407" spans="1:14" ht="15.75" thickBot="1">
      <c r="A1407" s="33" t="str">
        <f ca="1">IF(C1407=Calculator!$H$27,"F",IF(Daily!D1407+Daily!H1407=0,IF(D1406+H1406&gt;0,"L",""),""))</f>
        <v/>
      </c>
      <c r="B1407" s="34">
        <v>1406</v>
      </c>
      <c r="C1407" s="19">
        <f t="shared" ca="1" si="85"/>
        <v>47336</v>
      </c>
      <c r="D1407" s="29">
        <f t="shared" ca="1" si="87"/>
        <v>157552.20468616838</v>
      </c>
      <c r="E1407" s="29">
        <f ca="1">IF(C1407&lt;Calculator!$D$26,0,IF(DAY($C1407)=1,IF(D1407-Calculator!$G$24&gt;0,Calculator!$G$24,D1407),0))</f>
        <v>0</v>
      </c>
      <c r="F1407" s="29">
        <f ca="1">IF(E1407&gt;0,D1407*Calculator!$G$22/12,0)</f>
        <v>0</v>
      </c>
      <c r="G1407" s="29">
        <f ca="1">IF(E1407&gt;0,(IFERROR(-PMT(Calculator!$G$22/12,Calculator!$G$23*12,Calculator!$G$20),0))-F1407,0)</f>
        <v>0</v>
      </c>
      <c r="H1407" s="29">
        <f t="shared" ca="1" si="88"/>
        <v>8670.6608136559571</v>
      </c>
      <c r="I1407" s="29">
        <f t="shared" ca="1" si="86"/>
        <v>1.5440902818839377</v>
      </c>
      <c r="J1407" s="30">
        <f>Calculator!$G$40</f>
        <v>6.5000000000000002E-2</v>
      </c>
      <c r="K1407" s="29">
        <f ca="1">IF(C1407&gt;=Calculator!$G$27,IF(DAY($C1407)=1,Calculator!$G$34/2,IF(DAY($C1407)=15,Calculator!$G$34/2,0)),0)</f>
        <v>0</v>
      </c>
      <c r="L1407" s="29">
        <f ca="1">IF(DAY($C1407)=28,IF(H1407=0,0,Calculator!$G$35),0)</f>
        <v>0</v>
      </c>
      <c r="M1407" s="29">
        <f ca="1">IF(I1407&gt;0,IF(DAY($C1407)=1,SUM(INDIRECT("I"&amp;(ROW(C1406)-DAY(C1406))):I1406),0),0)</f>
        <v>0</v>
      </c>
      <c r="N1407" s="29">
        <f ca="1">IF(C1407&lt;Calculator!$G$27,0,IF(C1407=Calculator!$G$27,Calculator!$G$39,IF(H1407-K1407&lt;=0,IF(D1407&gt;Calculator!$G$39,IF(H1407-K1407+E1407+L1407+M1407+Calculator!$G$39&gt;Calculator!$G$39,Calculator!$G$39-(H1407+E1407+L1407+M1407-K1407),Calculator!$G$39),D1407),0)))</f>
        <v>0</v>
      </c>
    </row>
    <row r="1408" spans="1:14" ht="15.75" thickBot="1">
      <c r="A1408" s="33" t="str">
        <f ca="1">IF(C1408=Calculator!$H$27,"F",IF(Daily!D1408+Daily!H1408=0,IF(D1407+H1407&gt;0,"L",""),""))</f>
        <v/>
      </c>
      <c r="B1408" s="34">
        <v>1407</v>
      </c>
      <c r="C1408" s="19">
        <f t="shared" ca="1" si="85"/>
        <v>47337</v>
      </c>
      <c r="D1408" s="29">
        <f t="shared" ca="1" si="87"/>
        <v>157552.20468616838</v>
      </c>
      <c r="E1408" s="29">
        <f ca="1">IF(C1408&lt;Calculator!$D$26,0,IF(DAY($C1408)=1,IF(D1408-Calculator!$G$24&gt;0,Calculator!$G$24,D1408),0))</f>
        <v>0</v>
      </c>
      <c r="F1408" s="29">
        <f ca="1">IF(E1408&gt;0,D1408*Calculator!$G$22/12,0)</f>
        <v>0</v>
      </c>
      <c r="G1408" s="29">
        <f ca="1">IF(E1408&gt;0,(IFERROR(-PMT(Calculator!$G$22/12,Calculator!$G$23*12,Calculator!$G$20),0))-F1408,0)</f>
        <v>0</v>
      </c>
      <c r="H1408" s="29">
        <f t="shared" ca="1" si="88"/>
        <v>8670.6608136559571</v>
      </c>
      <c r="I1408" s="29">
        <f t="shared" ca="1" si="86"/>
        <v>1.5440902818839377</v>
      </c>
      <c r="J1408" s="30">
        <f>Calculator!$G$40</f>
        <v>6.5000000000000002E-2</v>
      </c>
      <c r="K1408" s="29">
        <f ca="1">IF(C1408&gt;=Calculator!$G$27,IF(DAY($C1408)=1,Calculator!$G$34/2,IF(DAY($C1408)=15,Calculator!$G$34/2,0)),0)</f>
        <v>0</v>
      </c>
      <c r="L1408" s="29">
        <f ca="1">IF(DAY($C1408)=28,IF(H1408=0,0,Calculator!$G$35),0)</f>
        <v>0</v>
      </c>
      <c r="M1408" s="29">
        <f ca="1">IF(I1408&gt;0,IF(DAY($C1408)=1,SUM(INDIRECT("I"&amp;(ROW(C1407)-DAY(C1407))):I1407),0),0)</f>
        <v>0</v>
      </c>
      <c r="N1408" s="29">
        <f ca="1">IF(C1408&lt;Calculator!$G$27,0,IF(C1408=Calculator!$G$27,Calculator!$G$39,IF(H1408-K1408&lt;=0,IF(D1408&gt;Calculator!$G$39,IF(H1408-K1408+E1408+L1408+M1408+Calculator!$G$39&gt;Calculator!$G$39,Calculator!$G$39-(H1408+E1408+L1408+M1408-K1408),Calculator!$G$39),D1408),0)))</f>
        <v>0</v>
      </c>
    </row>
    <row r="1409" spans="1:14" ht="15.75" thickBot="1">
      <c r="A1409" s="33" t="str">
        <f ca="1">IF(C1409=Calculator!$H$27,"F",IF(Daily!D1409+Daily!H1409=0,IF(D1408+H1408&gt;0,"L",""),""))</f>
        <v/>
      </c>
      <c r="B1409" s="34">
        <v>1408</v>
      </c>
      <c r="C1409" s="19">
        <f t="shared" ca="1" si="85"/>
        <v>47338</v>
      </c>
      <c r="D1409" s="29">
        <f t="shared" ca="1" si="87"/>
        <v>157552.20468616838</v>
      </c>
      <c r="E1409" s="29">
        <f ca="1">IF(C1409&lt;Calculator!$D$26,0,IF(DAY($C1409)=1,IF(D1409-Calculator!$G$24&gt;0,Calculator!$G$24,D1409),0))</f>
        <v>0</v>
      </c>
      <c r="F1409" s="29">
        <f ca="1">IF(E1409&gt;0,D1409*Calculator!$G$22/12,0)</f>
        <v>0</v>
      </c>
      <c r="G1409" s="29">
        <f ca="1">IF(E1409&gt;0,(IFERROR(-PMT(Calculator!$G$22/12,Calculator!$G$23*12,Calculator!$G$20),0))-F1409,0)</f>
        <v>0</v>
      </c>
      <c r="H1409" s="29">
        <f t="shared" ca="1" si="88"/>
        <v>8670.6608136559571</v>
      </c>
      <c r="I1409" s="29">
        <f t="shared" ca="1" si="86"/>
        <v>1.5440902818839377</v>
      </c>
      <c r="J1409" s="30">
        <f>Calculator!$G$40</f>
        <v>6.5000000000000002E-2</v>
      </c>
      <c r="K1409" s="29">
        <f ca="1">IF(C1409&gt;=Calculator!$G$27,IF(DAY($C1409)=1,Calculator!$G$34/2,IF(DAY($C1409)=15,Calculator!$G$34/2,0)),0)</f>
        <v>0</v>
      </c>
      <c r="L1409" s="29">
        <f ca="1">IF(DAY($C1409)=28,IF(H1409=0,0,Calculator!$G$35),0)</f>
        <v>0</v>
      </c>
      <c r="M1409" s="29">
        <f ca="1">IF(I1409&gt;0,IF(DAY($C1409)=1,SUM(INDIRECT("I"&amp;(ROW(C1408)-DAY(C1408))):I1408),0),0)</f>
        <v>0</v>
      </c>
      <c r="N1409" s="29">
        <f ca="1">IF(C1409&lt;Calculator!$G$27,0,IF(C1409=Calculator!$G$27,Calculator!$G$39,IF(H1409-K1409&lt;=0,IF(D1409&gt;Calculator!$G$39,IF(H1409-K1409+E1409+L1409+M1409+Calculator!$G$39&gt;Calculator!$G$39,Calculator!$G$39-(H1409+E1409+L1409+M1409-K1409),Calculator!$G$39),D1409),0)))</f>
        <v>0</v>
      </c>
    </row>
    <row r="1410" spans="1:14" ht="15.75" thickBot="1">
      <c r="A1410" s="33" t="str">
        <f ca="1">IF(C1410=Calculator!$H$27,"F",IF(Daily!D1410+Daily!H1410=0,IF(D1409+H1409&gt;0,"L",""),""))</f>
        <v/>
      </c>
      <c r="B1410" s="34">
        <v>1409</v>
      </c>
      <c r="C1410" s="19">
        <f t="shared" ca="1" si="85"/>
        <v>47339</v>
      </c>
      <c r="D1410" s="29">
        <f t="shared" ca="1" si="87"/>
        <v>157552.20468616838</v>
      </c>
      <c r="E1410" s="29">
        <f ca="1">IF(C1410&lt;Calculator!$D$26,0,IF(DAY($C1410)=1,IF(D1410-Calculator!$G$24&gt;0,Calculator!$G$24,D1410),0))</f>
        <v>0</v>
      </c>
      <c r="F1410" s="29">
        <f ca="1">IF(E1410&gt;0,D1410*Calculator!$G$22/12,0)</f>
        <v>0</v>
      </c>
      <c r="G1410" s="29">
        <f ca="1">IF(E1410&gt;0,(IFERROR(-PMT(Calculator!$G$22/12,Calculator!$G$23*12,Calculator!$G$20),0))-F1410,0)</f>
        <v>0</v>
      </c>
      <c r="H1410" s="29">
        <f t="shared" ca="1" si="88"/>
        <v>8670.6608136559571</v>
      </c>
      <c r="I1410" s="29">
        <f t="shared" ca="1" si="86"/>
        <v>1.5440902818839377</v>
      </c>
      <c r="J1410" s="30">
        <f>Calculator!$G$40</f>
        <v>6.5000000000000002E-2</v>
      </c>
      <c r="K1410" s="29">
        <f ca="1">IF(C1410&gt;=Calculator!$G$27,IF(DAY($C1410)=1,Calculator!$G$34/2,IF(DAY($C1410)=15,Calculator!$G$34/2,0)),0)</f>
        <v>0</v>
      </c>
      <c r="L1410" s="29">
        <f ca="1">IF(DAY($C1410)=28,IF(H1410=0,0,Calculator!$G$35),0)</f>
        <v>0</v>
      </c>
      <c r="M1410" s="29">
        <f ca="1">IF(I1410&gt;0,IF(DAY($C1410)=1,SUM(INDIRECT("I"&amp;(ROW(C1409)-DAY(C1409))):I1409),0),0)</f>
        <v>0</v>
      </c>
      <c r="N1410" s="29">
        <f ca="1">IF(C1410&lt;Calculator!$G$27,0,IF(C1410=Calculator!$G$27,Calculator!$G$39,IF(H1410-K1410&lt;=0,IF(D1410&gt;Calculator!$G$39,IF(H1410-K1410+E1410+L1410+M1410+Calculator!$G$39&gt;Calculator!$G$39,Calculator!$G$39-(H1410+E1410+L1410+M1410-K1410),Calculator!$G$39),D1410),0)))</f>
        <v>0</v>
      </c>
    </row>
    <row r="1411" spans="1:14" ht="15.75" thickBot="1">
      <c r="A1411" s="33" t="str">
        <f ca="1">IF(C1411=Calculator!$H$27,"F",IF(Daily!D1411+Daily!H1411=0,IF(D1410+H1410&gt;0,"L",""),""))</f>
        <v/>
      </c>
      <c r="B1411" s="34">
        <v>1410</v>
      </c>
      <c r="C1411" s="19">
        <f t="shared" ref="C1411:C1474" ca="1" si="89">C1410+1</f>
        <v>47340</v>
      </c>
      <c r="D1411" s="29">
        <f t="shared" ca="1" si="87"/>
        <v>157552.20468616838</v>
      </c>
      <c r="E1411" s="29">
        <f ca="1">IF(C1411&lt;Calculator!$D$26,0,IF(DAY($C1411)=1,IF(D1411-Calculator!$G$24&gt;0,Calculator!$G$24,D1411),0))</f>
        <v>0</v>
      </c>
      <c r="F1411" s="29">
        <f ca="1">IF(E1411&gt;0,D1411*Calculator!$G$22/12,0)</f>
        <v>0</v>
      </c>
      <c r="G1411" s="29">
        <f ca="1">IF(E1411&gt;0,(IFERROR(-PMT(Calculator!$G$22/12,Calculator!$G$23*12,Calculator!$G$20),0))-F1411,0)</f>
        <v>0</v>
      </c>
      <c r="H1411" s="29">
        <f t="shared" ca="1" si="88"/>
        <v>8670.6608136559571</v>
      </c>
      <c r="I1411" s="29">
        <f t="shared" ref="I1411:I1474" ca="1" si="90">H1411*J1411/365</f>
        <v>1.5440902818839377</v>
      </c>
      <c r="J1411" s="30">
        <f>Calculator!$G$40</f>
        <v>6.5000000000000002E-2</v>
      </c>
      <c r="K1411" s="29">
        <f ca="1">IF(C1411&gt;=Calculator!$G$27,IF(DAY($C1411)=1,Calculator!$G$34/2,IF(DAY($C1411)=15,Calculator!$G$34/2,0)),0)</f>
        <v>0</v>
      </c>
      <c r="L1411" s="29">
        <f ca="1">IF(DAY($C1411)=28,IF(H1411=0,0,Calculator!$G$35),0)</f>
        <v>0</v>
      </c>
      <c r="M1411" s="29">
        <f ca="1">IF(I1411&gt;0,IF(DAY($C1411)=1,SUM(INDIRECT("I"&amp;(ROW(C1410)-DAY(C1410))):I1410),0),0)</f>
        <v>0</v>
      </c>
      <c r="N1411" s="29">
        <f ca="1">IF(C1411&lt;Calculator!$G$27,0,IF(C1411=Calculator!$G$27,Calculator!$G$39,IF(H1411-K1411&lt;=0,IF(D1411&gt;Calculator!$G$39,IF(H1411-K1411+E1411+L1411+M1411+Calculator!$G$39&gt;Calculator!$G$39,Calculator!$G$39-(H1411+E1411+L1411+M1411-K1411),Calculator!$G$39),D1411),0)))</f>
        <v>0</v>
      </c>
    </row>
    <row r="1412" spans="1:14" ht="15.75" thickBot="1">
      <c r="A1412" s="33" t="str">
        <f ca="1">IF(C1412=Calculator!$H$27,"F",IF(Daily!D1412+Daily!H1412=0,IF(D1411+H1411&gt;0,"L",""),""))</f>
        <v/>
      </c>
      <c r="B1412" s="34">
        <v>1411</v>
      </c>
      <c r="C1412" s="19">
        <f t="shared" ca="1" si="89"/>
        <v>47341</v>
      </c>
      <c r="D1412" s="29">
        <f t="shared" ref="D1412:D1475" ca="1" si="91">IF(((D1411-G1411)-N1411)&lt;0,0,((D1411-G1411)-N1411))</f>
        <v>157552.20468616838</v>
      </c>
      <c r="E1412" s="29">
        <f ca="1">IF(C1412&lt;Calculator!$D$26,0,IF(DAY($C1412)=1,IF(D1412-Calculator!$G$24&gt;0,Calculator!$G$24,D1412),0))</f>
        <v>0</v>
      </c>
      <c r="F1412" s="29">
        <f ca="1">IF(E1412&gt;0,D1412*Calculator!$G$22/12,0)</f>
        <v>0</v>
      </c>
      <c r="G1412" s="29">
        <f ca="1">IF(E1412&gt;0,(IFERROR(-PMT(Calculator!$G$22/12,Calculator!$G$23*12,Calculator!$G$20),0))-F1412,0)</f>
        <v>0</v>
      </c>
      <c r="H1412" s="29">
        <f t="shared" ref="H1412:H1475" ca="1" si="92">IF((H1411-K1411+SUM(L1411:N1411)+E1411)&lt;0,0,(H1411-K1411+SUM(L1411:N1411)+E1411))</f>
        <v>8670.6608136559571</v>
      </c>
      <c r="I1412" s="29">
        <f t="shared" ca="1" si="90"/>
        <v>1.5440902818839377</v>
      </c>
      <c r="J1412" s="30">
        <f>Calculator!$G$40</f>
        <v>6.5000000000000002E-2</v>
      </c>
      <c r="K1412" s="29">
        <f ca="1">IF(C1412&gt;=Calculator!$G$27,IF(DAY($C1412)=1,Calculator!$G$34/2,IF(DAY($C1412)=15,Calculator!$G$34/2,0)),0)</f>
        <v>0</v>
      </c>
      <c r="L1412" s="29">
        <f ca="1">IF(DAY($C1412)=28,IF(H1412=0,0,Calculator!$G$35),0)</f>
        <v>0</v>
      </c>
      <c r="M1412" s="29">
        <f ca="1">IF(I1412&gt;0,IF(DAY($C1412)=1,SUM(INDIRECT("I"&amp;(ROW(C1411)-DAY(C1411))):I1411),0),0)</f>
        <v>0</v>
      </c>
      <c r="N1412" s="29">
        <f ca="1">IF(C1412&lt;Calculator!$G$27,0,IF(C1412=Calculator!$G$27,Calculator!$G$39,IF(H1412-K1412&lt;=0,IF(D1412&gt;Calculator!$G$39,IF(H1412-K1412+E1412+L1412+M1412+Calculator!$G$39&gt;Calculator!$G$39,Calculator!$G$39-(H1412+E1412+L1412+M1412-K1412),Calculator!$G$39),D1412),0)))</f>
        <v>0</v>
      </c>
    </row>
    <row r="1413" spans="1:14" ht="15.75" thickBot="1">
      <c r="A1413" s="33" t="str">
        <f ca="1">IF(C1413=Calculator!$H$27,"F",IF(Daily!D1413+Daily!H1413=0,IF(D1412+H1412&gt;0,"L",""),""))</f>
        <v/>
      </c>
      <c r="B1413" s="34">
        <v>1412</v>
      </c>
      <c r="C1413" s="19">
        <f t="shared" ca="1" si="89"/>
        <v>47342</v>
      </c>
      <c r="D1413" s="29">
        <f t="shared" ca="1" si="91"/>
        <v>157552.20468616838</v>
      </c>
      <c r="E1413" s="29">
        <f ca="1">IF(C1413&lt;Calculator!$D$26,0,IF(DAY($C1413)=1,IF(D1413-Calculator!$G$24&gt;0,Calculator!$G$24,D1413),0))</f>
        <v>0</v>
      </c>
      <c r="F1413" s="29">
        <f ca="1">IF(E1413&gt;0,D1413*Calculator!$G$22/12,0)</f>
        <v>0</v>
      </c>
      <c r="G1413" s="29">
        <f ca="1">IF(E1413&gt;0,(IFERROR(-PMT(Calculator!$G$22/12,Calculator!$G$23*12,Calculator!$G$20),0))-F1413,0)</f>
        <v>0</v>
      </c>
      <c r="H1413" s="29">
        <f t="shared" ca="1" si="92"/>
        <v>8670.6608136559571</v>
      </c>
      <c r="I1413" s="29">
        <f t="shared" ca="1" si="90"/>
        <v>1.5440902818839377</v>
      </c>
      <c r="J1413" s="30">
        <f>Calculator!$G$40</f>
        <v>6.5000000000000002E-2</v>
      </c>
      <c r="K1413" s="29">
        <f ca="1">IF(C1413&gt;=Calculator!$G$27,IF(DAY($C1413)=1,Calculator!$G$34/2,IF(DAY($C1413)=15,Calculator!$G$34/2,0)),0)</f>
        <v>0</v>
      </c>
      <c r="L1413" s="29">
        <f ca="1">IF(DAY($C1413)=28,IF(H1413=0,0,Calculator!$G$35),0)</f>
        <v>0</v>
      </c>
      <c r="M1413" s="29">
        <f ca="1">IF(I1413&gt;0,IF(DAY($C1413)=1,SUM(INDIRECT("I"&amp;(ROW(C1412)-DAY(C1412))):I1412),0),0)</f>
        <v>0</v>
      </c>
      <c r="N1413" s="29">
        <f ca="1">IF(C1413&lt;Calculator!$G$27,0,IF(C1413=Calculator!$G$27,Calculator!$G$39,IF(H1413-K1413&lt;=0,IF(D1413&gt;Calculator!$G$39,IF(H1413-K1413+E1413+L1413+M1413+Calculator!$G$39&gt;Calculator!$G$39,Calculator!$G$39-(H1413+E1413+L1413+M1413-K1413),Calculator!$G$39),D1413),0)))</f>
        <v>0</v>
      </c>
    </row>
    <row r="1414" spans="1:14" ht="15.75" thickBot="1">
      <c r="A1414" s="33" t="str">
        <f ca="1">IF(C1414=Calculator!$H$27,"F",IF(Daily!D1414+Daily!H1414=0,IF(D1413+H1413&gt;0,"L",""),""))</f>
        <v/>
      </c>
      <c r="B1414" s="34">
        <v>1413</v>
      </c>
      <c r="C1414" s="19">
        <f t="shared" ca="1" si="89"/>
        <v>47343</v>
      </c>
      <c r="D1414" s="29">
        <f t="shared" ca="1" si="91"/>
        <v>157552.20468616838</v>
      </c>
      <c r="E1414" s="29">
        <f ca="1">IF(C1414&lt;Calculator!$D$26,0,IF(DAY($C1414)=1,IF(D1414-Calculator!$G$24&gt;0,Calculator!$G$24,D1414),0))</f>
        <v>0</v>
      </c>
      <c r="F1414" s="29">
        <f ca="1">IF(E1414&gt;0,D1414*Calculator!$G$22/12,0)</f>
        <v>0</v>
      </c>
      <c r="G1414" s="29">
        <f ca="1">IF(E1414&gt;0,(IFERROR(-PMT(Calculator!$G$22/12,Calculator!$G$23*12,Calculator!$G$20),0))-F1414,0)</f>
        <v>0</v>
      </c>
      <c r="H1414" s="29">
        <f t="shared" ca="1" si="92"/>
        <v>8670.6608136559571</v>
      </c>
      <c r="I1414" s="29">
        <f t="shared" ca="1" si="90"/>
        <v>1.5440902818839377</v>
      </c>
      <c r="J1414" s="30">
        <f>Calculator!$G$40</f>
        <v>6.5000000000000002E-2</v>
      </c>
      <c r="K1414" s="29">
        <f ca="1">IF(C1414&gt;=Calculator!$G$27,IF(DAY($C1414)=1,Calculator!$G$34/2,IF(DAY($C1414)=15,Calculator!$G$34/2,0)),0)</f>
        <v>0</v>
      </c>
      <c r="L1414" s="29">
        <f ca="1">IF(DAY($C1414)=28,IF(H1414=0,0,Calculator!$G$35),0)</f>
        <v>0</v>
      </c>
      <c r="M1414" s="29">
        <f ca="1">IF(I1414&gt;0,IF(DAY($C1414)=1,SUM(INDIRECT("I"&amp;(ROW(C1413)-DAY(C1413))):I1413),0),0)</f>
        <v>0</v>
      </c>
      <c r="N1414" s="29">
        <f ca="1">IF(C1414&lt;Calculator!$G$27,0,IF(C1414=Calculator!$G$27,Calculator!$G$39,IF(H1414-K1414&lt;=0,IF(D1414&gt;Calculator!$G$39,IF(H1414-K1414+E1414+L1414+M1414+Calculator!$G$39&gt;Calculator!$G$39,Calculator!$G$39-(H1414+E1414+L1414+M1414-K1414),Calculator!$G$39),D1414),0)))</f>
        <v>0</v>
      </c>
    </row>
    <row r="1415" spans="1:14" ht="15.75" thickBot="1">
      <c r="A1415" s="33" t="str">
        <f ca="1">IF(C1415=Calculator!$H$27,"F",IF(Daily!D1415+Daily!H1415=0,IF(D1414+H1414&gt;0,"L",""),""))</f>
        <v/>
      </c>
      <c r="B1415" s="34">
        <v>1414</v>
      </c>
      <c r="C1415" s="19">
        <f t="shared" ca="1" si="89"/>
        <v>47344</v>
      </c>
      <c r="D1415" s="29">
        <f t="shared" ca="1" si="91"/>
        <v>157552.20468616838</v>
      </c>
      <c r="E1415" s="29">
        <f ca="1">IF(C1415&lt;Calculator!$D$26,0,IF(DAY($C1415)=1,IF(D1415-Calculator!$G$24&gt;0,Calculator!$G$24,D1415),0))</f>
        <v>0</v>
      </c>
      <c r="F1415" s="29">
        <f ca="1">IF(E1415&gt;0,D1415*Calculator!$G$22/12,0)</f>
        <v>0</v>
      </c>
      <c r="G1415" s="29">
        <f ca="1">IF(E1415&gt;0,(IFERROR(-PMT(Calculator!$G$22/12,Calculator!$G$23*12,Calculator!$G$20),0))-F1415,0)</f>
        <v>0</v>
      </c>
      <c r="H1415" s="29">
        <f t="shared" ca="1" si="92"/>
        <v>8670.6608136559571</v>
      </c>
      <c r="I1415" s="29">
        <f t="shared" ca="1" si="90"/>
        <v>1.5440902818839377</v>
      </c>
      <c r="J1415" s="30">
        <f>Calculator!$G$40</f>
        <v>6.5000000000000002E-2</v>
      </c>
      <c r="K1415" s="29">
        <f ca="1">IF(C1415&gt;=Calculator!$G$27,IF(DAY($C1415)=1,Calculator!$G$34/2,IF(DAY($C1415)=15,Calculator!$G$34/2,0)),0)</f>
        <v>0</v>
      </c>
      <c r="L1415" s="29">
        <f ca="1">IF(DAY($C1415)=28,IF(H1415=0,0,Calculator!$G$35),0)</f>
        <v>0</v>
      </c>
      <c r="M1415" s="29">
        <f ca="1">IF(I1415&gt;0,IF(DAY($C1415)=1,SUM(INDIRECT("I"&amp;(ROW(C1414)-DAY(C1414))):I1414),0),0)</f>
        <v>0</v>
      </c>
      <c r="N1415" s="29">
        <f ca="1">IF(C1415&lt;Calculator!$G$27,0,IF(C1415=Calculator!$G$27,Calculator!$G$39,IF(H1415-K1415&lt;=0,IF(D1415&gt;Calculator!$G$39,IF(H1415-K1415+E1415+L1415+M1415+Calculator!$G$39&gt;Calculator!$G$39,Calculator!$G$39-(H1415+E1415+L1415+M1415-K1415),Calculator!$G$39),D1415),0)))</f>
        <v>0</v>
      </c>
    </row>
    <row r="1416" spans="1:14" ht="15.75" thickBot="1">
      <c r="A1416" s="33" t="str">
        <f ca="1">IF(C1416=Calculator!$H$27,"F",IF(Daily!D1416+Daily!H1416=0,IF(D1415+H1415&gt;0,"L",""),""))</f>
        <v/>
      </c>
      <c r="B1416" s="34">
        <v>1415</v>
      </c>
      <c r="C1416" s="19">
        <f t="shared" ca="1" si="89"/>
        <v>47345</v>
      </c>
      <c r="D1416" s="29">
        <f t="shared" ca="1" si="91"/>
        <v>157552.20468616838</v>
      </c>
      <c r="E1416" s="29">
        <f ca="1">IF(C1416&lt;Calculator!$D$26,0,IF(DAY($C1416)=1,IF(D1416-Calculator!$G$24&gt;0,Calculator!$G$24,D1416),0))</f>
        <v>0</v>
      </c>
      <c r="F1416" s="29">
        <f ca="1">IF(E1416&gt;0,D1416*Calculator!$G$22/12,0)</f>
        <v>0</v>
      </c>
      <c r="G1416" s="29">
        <f ca="1">IF(E1416&gt;0,(IFERROR(-PMT(Calculator!$G$22/12,Calculator!$G$23*12,Calculator!$G$20),0))-F1416,0)</f>
        <v>0</v>
      </c>
      <c r="H1416" s="29">
        <f t="shared" ca="1" si="92"/>
        <v>8670.6608136559571</v>
      </c>
      <c r="I1416" s="29">
        <f t="shared" ca="1" si="90"/>
        <v>1.5440902818839377</v>
      </c>
      <c r="J1416" s="30">
        <f>Calculator!$G$40</f>
        <v>6.5000000000000002E-2</v>
      </c>
      <c r="K1416" s="29">
        <f ca="1">IF(C1416&gt;=Calculator!$G$27,IF(DAY($C1416)=1,Calculator!$G$34/2,IF(DAY($C1416)=15,Calculator!$G$34/2,0)),0)</f>
        <v>4500</v>
      </c>
      <c r="L1416" s="29">
        <f ca="1">IF(DAY($C1416)=28,IF(H1416=0,0,Calculator!$G$35),0)</f>
        <v>0</v>
      </c>
      <c r="M1416" s="29">
        <f ca="1">IF(I1416&gt;0,IF(DAY($C1416)=1,SUM(INDIRECT("I"&amp;(ROW(C1415)-DAY(C1415))):I1415),0),0)</f>
        <v>0</v>
      </c>
      <c r="N1416" s="29">
        <f ca="1">IF(C1416&lt;Calculator!$G$27,0,IF(C1416=Calculator!$G$27,Calculator!$G$39,IF(H1416-K1416&lt;=0,IF(D1416&gt;Calculator!$G$39,IF(H1416-K1416+E1416+L1416+M1416+Calculator!$G$39&gt;Calculator!$G$39,Calculator!$G$39-(H1416+E1416+L1416+M1416-K1416),Calculator!$G$39),D1416),0)))</f>
        <v>0</v>
      </c>
    </row>
    <row r="1417" spans="1:14" ht="15.75" thickBot="1">
      <c r="A1417" s="33" t="str">
        <f ca="1">IF(C1417=Calculator!$H$27,"F",IF(Daily!D1417+Daily!H1417=0,IF(D1416+H1416&gt;0,"L",""),""))</f>
        <v/>
      </c>
      <c r="B1417" s="34">
        <v>1416</v>
      </c>
      <c r="C1417" s="19">
        <f t="shared" ca="1" si="89"/>
        <v>47346</v>
      </c>
      <c r="D1417" s="29">
        <f t="shared" ca="1" si="91"/>
        <v>157552.20468616838</v>
      </c>
      <c r="E1417" s="29">
        <f ca="1">IF(C1417&lt;Calculator!$D$26,0,IF(DAY($C1417)=1,IF(D1417-Calculator!$G$24&gt;0,Calculator!$G$24,D1417),0))</f>
        <v>0</v>
      </c>
      <c r="F1417" s="29">
        <f ca="1">IF(E1417&gt;0,D1417*Calculator!$G$22/12,0)</f>
        <v>0</v>
      </c>
      <c r="G1417" s="29">
        <f ca="1">IF(E1417&gt;0,(IFERROR(-PMT(Calculator!$G$22/12,Calculator!$G$23*12,Calculator!$G$20),0))-F1417,0)</f>
        <v>0</v>
      </c>
      <c r="H1417" s="29">
        <f t="shared" ca="1" si="92"/>
        <v>4170.6608136559571</v>
      </c>
      <c r="I1417" s="29">
        <f t="shared" ca="1" si="90"/>
        <v>0.74272041887023899</v>
      </c>
      <c r="J1417" s="30">
        <f>Calculator!$G$40</f>
        <v>6.5000000000000002E-2</v>
      </c>
      <c r="K1417" s="29">
        <f ca="1">IF(C1417&gt;=Calculator!$G$27,IF(DAY($C1417)=1,Calculator!$G$34/2,IF(DAY($C1417)=15,Calculator!$G$34/2,0)),0)</f>
        <v>0</v>
      </c>
      <c r="L1417" s="29">
        <f ca="1">IF(DAY($C1417)=28,IF(H1417=0,0,Calculator!$G$35),0)</f>
        <v>0</v>
      </c>
      <c r="M1417" s="29">
        <f ca="1">IF(I1417&gt;0,IF(DAY($C1417)=1,SUM(INDIRECT("I"&amp;(ROW(C1416)-DAY(C1416))):I1416),0),0)</f>
        <v>0</v>
      </c>
      <c r="N1417" s="29">
        <f ca="1">IF(C1417&lt;Calculator!$G$27,0,IF(C1417=Calculator!$G$27,Calculator!$G$39,IF(H1417-K1417&lt;=0,IF(D1417&gt;Calculator!$G$39,IF(H1417-K1417+E1417+L1417+M1417+Calculator!$G$39&gt;Calculator!$G$39,Calculator!$G$39-(H1417+E1417+L1417+M1417-K1417),Calculator!$G$39),D1417),0)))</f>
        <v>0</v>
      </c>
    </row>
    <row r="1418" spans="1:14" ht="15.75" thickBot="1">
      <c r="A1418" s="33" t="str">
        <f ca="1">IF(C1418=Calculator!$H$27,"F",IF(Daily!D1418+Daily!H1418=0,IF(D1417+H1417&gt;0,"L",""),""))</f>
        <v/>
      </c>
      <c r="B1418" s="34">
        <v>1417</v>
      </c>
      <c r="C1418" s="19">
        <f t="shared" ca="1" si="89"/>
        <v>47347</v>
      </c>
      <c r="D1418" s="29">
        <f t="shared" ca="1" si="91"/>
        <v>157552.20468616838</v>
      </c>
      <c r="E1418" s="29">
        <f ca="1">IF(C1418&lt;Calculator!$D$26,0,IF(DAY($C1418)=1,IF(D1418-Calculator!$G$24&gt;0,Calculator!$G$24,D1418),0))</f>
        <v>0</v>
      </c>
      <c r="F1418" s="29">
        <f ca="1">IF(E1418&gt;0,D1418*Calculator!$G$22/12,0)</f>
        <v>0</v>
      </c>
      <c r="G1418" s="29">
        <f ca="1">IF(E1418&gt;0,(IFERROR(-PMT(Calculator!$G$22/12,Calculator!$G$23*12,Calculator!$G$20),0))-F1418,0)</f>
        <v>0</v>
      </c>
      <c r="H1418" s="29">
        <f t="shared" ca="1" si="92"/>
        <v>4170.6608136559571</v>
      </c>
      <c r="I1418" s="29">
        <f t="shared" ca="1" si="90"/>
        <v>0.74272041887023899</v>
      </c>
      <c r="J1418" s="30">
        <f>Calculator!$G$40</f>
        <v>6.5000000000000002E-2</v>
      </c>
      <c r="K1418" s="29">
        <f ca="1">IF(C1418&gt;=Calculator!$G$27,IF(DAY($C1418)=1,Calculator!$G$34/2,IF(DAY($C1418)=15,Calculator!$G$34/2,0)),0)</f>
        <v>0</v>
      </c>
      <c r="L1418" s="29">
        <f ca="1">IF(DAY($C1418)=28,IF(H1418=0,0,Calculator!$G$35),0)</f>
        <v>0</v>
      </c>
      <c r="M1418" s="29">
        <f ca="1">IF(I1418&gt;0,IF(DAY($C1418)=1,SUM(INDIRECT("I"&amp;(ROW(C1417)-DAY(C1417))):I1417),0),0)</f>
        <v>0</v>
      </c>
      <c r="N1418" s="29">
        <f ca="1">IF(C1418&lt;Calculator!$G$27,0,IF(C1418=Calculator!$G$27,Calculator!$G$39,IF(H1418-K1418&lt;=0,IF(D1418&gt;Calculator!$G$39,IF(H1418-K1418+E1418+L1418+M1418+Calculator!$G$39&gt;Calculator!$G$39,Calculator!$G$39-(H1418+E1418+L1418+M1418-K1418),Calculator!$G$39),D1418),0)))</f>
        <v>0</v>
      </c>
    </row>
    <row r="1419" spans="1:14" ht="15.75" thickBot="1">
      <c r="A1419" s="33" t="str">
        <f ca="1">IF(C1419=Calculator!$H$27,"F",IF(Daily!D1419+Daily!H1419=0,IF(D1418+H1418&gt;0,"L",""),""))</f>
        <v/>
      </c>
      <c r="B1419" s="34">
        <v>1418</v>
      </c>
      <c r="C1419" s="19">
        <f t="shared" ca="1" si="89"/>
        <v>47348</v>
      </c>
      <c r="D1419" s="29">
        <f t="shared" ca="1" si="91"/>
        <v>157552.20468616838</v>
      </c>
      <c r="E1419" s="29">
        <f ca="1">IF(C1419&lt;Calculator!$D$26,0,IF(DAY($C1419)=1,IF(D1419-Calculator!$G$24&gt;0,Calculator!$G$24,D1419),0))</f>
        <v>0</v>
      </c>
      <c r="F1419" s="29">
        <f ca="1">IF(E1419&gt;0,D1419*Calculator!$G$22/12,0)</f>
        <v>0</v>
      </c>
      <c r="G1419" s="29">
        <f ca="1">IF(E1419&gt;0,(IFERROR(-PMT(Calculator!$G$22/12,Calculator!$G$23*12,Calculator!$G$20),0))-F1419,0)</f>
        <v>0</v>
      </c>
      <c r="H1419" s="29">
        <f t="shared" ca="1" si="92"/>
        <v>4170.6608136559571</v>
      </c>
      <c r="I1419" s="29">
        <f t="shared" ca="1" si="90"/>
        <v>0.74272041887023899</v>
      </c>
      <c r="J1419" s="30">
        <f>Calculator!$G$40</f>
        <v>6.5000000000000002E-2</v>
      </c>
      <c r="K1419" s="29">
        <f ca="1">IF(C1419&gt;=Calculator!$G$27,IF(DAY($C1419)=1,Calculator!$G$34/2,IF(DAY($C1419)=15,Calculator!$G$34/2,0)),0)</f>
        <v>0</v>
      </c>
      <c r="L1419" s="29">
        <f ca="1">IF(DAY($C1419)=28,IF(H1419=0,0,Calculator!$G$35),0)</f>
        <v>0</v>
      </c>
      <c r="M1419" s="29">
        <f ca="1">IF(I1419&gt;0,IF(DAY($C1419)=1,SUM(INDIRECT("I"&amp;(ROW(C1418)-DAY(C1418))):I1418),0),0)</f>
        <v>0</v>
      </c>
      <c r="N1419" s="29">
        <f ca="1">IF(C1419&lt;Calculator!$G$27,0,IF(C1419=Calculator!$G$27,Calculator!$G$39,IF(H1419-K1419&lt;=0,IF(D1419&gt;Calculator!$G$39,IF(H1419-K1419+E1419+L1419+M1419+Calculator!$G$39&gt;Calculator!$G$39,Calculator!$G$39-(H1419+E1419+L1419+M1419-K1419),Calculator!$G$39),D1419),0)))</f>
        <v>0</v>
      </c>
    </row>
    <row r="1420" spans="1:14" ht="15.75" thickBot="1">
      <c r="A1420" s="33" t="str">
        <f ca="1">IF(C1420=Calculator!$H$27,"F",IF(Daily!D1420+Daily!H1420=0,IF(D1419+H1419&gt;0,"L",""),""))</f>
        <v/>
      </c>
      <c r="B1420" s="34">
        <v>1419</v>
      </c>
      <c r="C1420" s="19">
        <f t="shared" ca="1" si="89"/>
        <v>47349</v>
      </c>
      <c r="D1420" s="29">
        <f t="shared" ca="1" si="91"/>
        <v>157552.20468616838</v>
      </c>
      <c r="E1420" s="29">
        <f ca="1">IF(C1420&lt;Calculator!$D$26,0,IF(DAY($C1420)=1,IF(D1420-Calculator!$G$24&gt;0,Calculator!$G$24,D1420),0))</f>
        <v>0</v>
      </c>
      <c r="F1420" s="29">
        <f ca="1">IF(E1420&gt;0,D1420*Calculator!$G$22/12,0)</f>
        <v>0</v>
      </c>
      <c r="G1420" s="29">
        <f ca="1">IF(E1420&gt;0,(IFERROR(-PMT(Calculator!$G$22/12,Calculator!$G$23*12,Calculator!$G$20),0))-F1420,0)</f>
        <v>0</v>
      </c>
      <c r="H1420" s="29">
        <f t="shared" ca="1" si="92"/>
        <v>4170.6608136559571</v>
      </c>
      <c r="I1420" s="29">
        <f t="shared" ca="1" si="90"/>
        <v>0.74272041887023899</v>
      </c>
      <c r="J1420" s="30">
        <f>Calculator!$G$40</f>
        <v>6.5000000000000002E-2</v>
      </c>
      <c r="K1420" s="29">
        <f ca="1">IF(C1420&gt;=Calculator!$G$27,IF(DAY($C1420)=1,Calculator!$G$34/2,IF(DAY($C1420)=15,Calculator!$G$34/2,0)),0)</f>
        <v>0</v>
      </c>
      <c r="L1420" s="29">
        <f ca="1">IF(DAY($C1420)=28,IF(H1420=0,0,Calculator!$G$35),0)</f>
        <v>0</v>
      </c>
      <c r="M1420" s="29">
        <f ca="1">IF(I1420&gt;0,IF(DAY($C1420)=1,SUM(INDIRECT("I"&amp;(ROW(C1419)-DAY(C1419))):I1419),0),0)</f>
        <v>0</v>
      </c>
      <c r="N1420" s="29">
        <f ca="1">IF(C1420&lt;Calculator!$G$27,0,IF(C1420=Calculator!$G$27,Calculator!$G$39,IF(H1420-K1420&lt;=0,IF(D1420&gt;Calculator!$G$39,IF(H1420-K1420+E1420+L1420+M1420+Calculator!$G$39&gt;Calculator!$G$39,Calculator!$G$39-(H1420+E1420+L1420+M1420-K1420),Calculator!$G$39),D1420),0)))</f>
        <v>0</v>
      </c>
    </row>
    <row r="1421" spans="1:14" ht="15.75" thickBot="1">
      <c r="A1421" s="33" t="str">
        <f ca="1">IF(C1421=Calculator!$H$27,"F",IF(Daily!D1421+Daily!H1421=0,IF(D1420+H1420&gt;0,"L",""),""))</f>
        <v/>
      </c>
      <c r="B1421" s="34">
        <v>1420</v>
      </c>
      <c r="C1421" s="19">
        <f t="shared" ca="1" si="89"/>
        <v>47350</v>
      </c>
      <c r="D1421" s="29">
        <f t="shared" ca="1" si="91"/>
        <v>157552.20468616838</v>
      </c>
      <c r="E1421" s="29">
        <f ca="1">IF(C1421&lt;Calculator!$D$26,0,IF(DAY($C1421)=1,IF(D1421-Calculator!$G$24&gt;0,Calculator!$G$24,D1421),0))</f>
        <v>0</v>
      </c>
      <c r="F1421" s="29">
        <f ca="1">IF(E1421&gt;0,D1421*Calculator!$G$22/12,0)</f>
        <v>0</v>
      </c>
      <c r="G1421" s="29">
        <f ca="1">IF(E1421&gt;0,(IFERROR(-PMT(Calculator!$G$22/12,Calculator!$G$23*12,Calculator!$G$20),0))-F1421,0)</f>
        <v>0</v>
      </c>
      <c r="H1421" s="29">
        <f t="shared" ca="1" si="92"/>
        <v>4170.6608136559571</v>
      </c>
      <c r="I1421" s="29">
        <f t="shared" ca="1" si="90"/>
        <v>0.74272041887023899</v>
      </c>
      <c r="J1421" s="30">
        <f>Calculator!$G$40</f>
        <v>6.5000000000000002E-2</v>
      </c>
      <c r="K1421" s="29">
        <f ca="1">IF(C1421&gt;=Calculator!$G$27,IF(DAY($C1421)=1,Calculator!$G$34/2,IF(DAY($C1421)=15,Calculator!$G$34/2,0)),0)</f>
        <v>0</v>
      </c>
      <c r="L1421" s="29">
        <f ca="1">IF(DAY($C1421)=28,IF(H1421=0,0,Calculator!$G$35),0)</f>
        <v>0</v>
      </c>
      <c r="M1421" s="29">
        <f ca="1">IF(I1421&gt;0,IF(DAY($C1421)=1,SUM(INDIRECT("I"&amp;(ROW(C1420)-DAY(C1420))):I1420),0),0)</f>
        <v>0</v>
      </c>
      <c r="N1421" s="29">
        <f ca="1">IF(C1421&lt;Calculator!$G$27,0,IF(C1421=Calculator!$G$27,Calculator!$G$39,IF(H1421-K1421&lt;=0,IF(D1421&gt;Calculator!$G$39,IF(H1421-K1421+E1421+L1421+M1421+Calculator!$G$39&gt;Calculator!$G$39,Calculator!$G$39-(H1421+E1421+L1421+M1421-K1421),Calculator!$G$39),D1421),0)))</f>
        <v>0</v>
      </c>
    </row>
    <row r="1422" spans="1:14" ht="15.75" thickBot="1">
      <c r="A1422" s="33" t="str">
        <f ca="1">IF(C1422=Calculator!$H$27,"F",IF(Daily!D1422+Daily!H1422=0,IF(D1421+H1421&gt;0,"L",""),""))</f>
        <v/>
      </c>
      <c r="B1422" s="34">
        <v>1421</v>
      </c>
      <c r="C1422" s="19">
        <f t="shared" ca="1" si="89"/>
        <v>47351</v>
      </c>
      <c r="D1422" s="29">
        <f t="shared" ca="1" si="91"/>
        <v>157552.20468616838</v>
      </c>
      <c r="E1422" s="29">
        <f ca="1">IF(C1422&lt;Calculator!$D$26,0,IF(DAY($C1422)=1,IF(D1422-Calculator!$G$24&gt;0,Calculator!$G$24,D1422),0))</f>
        <v>0</v>
      </c>
      <c r="F1422" s="29">
        <f ca="1">IF(E1422&gt;0,D1422*Calculator!$G$22/12,0)</f>
        <v>0</v>
      </c>
      <c r="G1422" s="29">
        <f ca="1">IF(E1422&gt;0,(IFERROR(-PMT(Calculator!$G$22/12,Calculator!$G$23*12,Calculator!$G$20),0))-F1422,0)</f>
        <v>0</v>
      </c>
      <c r="H1422" s="29">
        <f t="shared" ca="1" si="92"/>
        <v>4170.6608136559571</v>
      </c>
      <c r="I1422" s="29">
        <f t="shared" ca="1" si="90"/>
        <v>0.74272041887023899</v>
      </c>
      <c r="J1422" s="30">
        <f>Calculator!$G$40</f>
        <v>6.5000000000000002E-2</v>
      </c>
      <c r="K1422" s="29">
        <f ca="1">IF(C1422&gt;=Calculator!$G$27,IF(DAY($C1422)=1,Calculator!$G$34/2,IF(DAY($C1422)=15,Calculator!$G$34/2,0)),0)</f>
        <v>0</v>
      </c>
      <c r="L1422" s="29">
        <f ca="1">IF(DAY($C1422)=28,IF(H1422=0,0,Calculator!$G$35),0)</f>
        <v>0</v>
      </c>
      <c r="M1422" s="29">
        <f ca="1">IF(I1422&gt;0,IF(DAY($C1422)=1,SUM(INDIRECT("I"&amp;(ROW(C1421)-DAY(C1421))):I1421),0),0)</f>
        <v>0</v>
      </c>
      <c r="N1422" s="29">
        <f ca="1">IF(C1422&lt;Calculator!$G$27,0,IF(C1422=Calculator!$G$27,Calculator!$G$39,IF(H1422-K1422&lt;=0,IF(D1422&gt;Calculator!$G$39,IF(H1422-K1422+E1422+L1422+M1422+Calculator!$G$39&gt;Calculator!$G$39,Calculator!$G$39-(H1422+E1422+L1422+M1422-K1422),Calculator!$G$39),D1422),0)))</f>
        <v>0</v>
      </c>
    </row>
    <row r="1423" spans="1:14" ht="15.75" thickBot="1">
      <c r="A1423" s="33" t="str">
        <f ca="1">IF(C1423=Calculator!$H$27,"F",IF(Daily!D1423+Daily!H1423=0,IF(D1422+H1422&gt;0,"L",""),""))</f>
        <v/>
      </c>
      <c r="B1423" s="34">
        <v>1422</v>
      </c>
      <c r="C1423" s="19">
        <f t="shared" ca="1" si="89"/>
        <v>47352</v>
      </c>
      <c r="D1423" s="29">
        <f t="shared" ca="1" si="91"/>
        <v>157552.20468616838</v>
      </c>
      <c r="E1423" s="29">
        <f ca="1">IF(C1423&lt;Calculator!$D$26,0,IF(DAY($C1423)=1,IF(D1423-Calculator!$G$24&gt;0,Calculator!$G$24,D1423),0))</f>
        <v>0</v>
      </c>
      <c r="F1423" s="29">
        <f ca="1">IF(E1423&gt;0,D1423*Calculator!$G$22/12,0)</f>
        <v>0</v>
      </c>
      <c r="G1423" s="29">
        <f ca="1">IF(E1423&gt;0,(IFERROR(-PMT(Calculator!$G$22/12,Calculator!$G$23*12,Calculator!$G$20),0))-F1423,0)</f>
        <v>0</v>
      </c>
      <c r="H1423" s="29">
        <f t="shared" ca="1" si="92"/>
        <v>4170.6608136559571</v>
      </c>
      <c r="I1423" s="29">
        <f t="shared" ca="1" si="90"/>
        <v>0.74272041887023899</v>
      </c>
      <c r="J1423" s="30">
        <f>Calculator!$G$40</f>
        <v>6.5000000000000002E-2</v>
      </c>
      <c r="K1423" s="29">
        <f ca="1">IF(C1423&gt;=Calculator!$G$27,IF(DAY($C1423)=1,Calculator!$G$34/2,IF(DAY($C1423)=15,Calculator!$G$34/2,0)),0)</f>
        <v>0</v>
      </c>
      <c r="L1423" s="29">
        <f ca="1">IF(DAY($C1423)=28,IF(H1423=0,0,Calculator!$G$35),0)</f>
        <v>0</v>
      </c>
      <c r="M1423" s="29">
        <f ca="1">IF(I1423&gt;0,IF(DAY($C1423)=1,SUM(INDIRECT("I"&amp;(ROW(C1422)-DAY(C1422))):I1422),0),0)</f>
        <v>0</v>
      </c>
      <c r="N1423" s="29">
        <f ca="1">IF(C1423&lt;Calculator!$G$27,0,IF(C1423=Calculator!$G$27,Calculator!$G$39,IF(H1423-K1423&lt;=0,IF(D1423&gt;Calculator!$G$39,IF(H1423-K1423+E1423+L1423+M1423+Calculator!$G$39&gt;Calculator!$G$39,Calculator!$G$39-(H1423+E1423+L1423+M1423-K1423),Calculator!$G$39),D1423),0)))</f>
        <v>0</v>
      </c>
    </row>
    <row r="1424" spans="1:14" ht="15.75" thickBot="1">
      <c r="A1424" s="33" t="str">
        <f ca="1">IF(C1424=Calculator!$H$27,"F",IF(Daily!D1424+Daily!H1424=0,IF(D1423+H1423&gt;0,"L",""),""))</f>
        <v/>
      </c>
      <c r="B1424" s="34">
        <v>1423</v>
      </c>
      <c r="C1424" s="19">
        <f t="shared" ca="1" si="89"/>
        <v>47353</v>
      </c>
      <c r="D1424" s="29">
        <f t="shared" ca="1" si="91"/>
        <v>157552.20468616838</v>
      </c>
      <c r="E1424" s="29">
        <f ca="1">IF(C1424&lt;Calculator!$D$26,0,IF(DAY($C1424)=1,IF(D1424-Calculator!$G$24&gt;0,Calculator!$G$24,D1424),0))</f>
        <v>0</v>
      </c>
      <c r="F1424" s="29">
        <f ca="1">IF(E1424&gt;0,D1424*Calculator!$G$22/12,0)</f>
        <v>0</v>
      </c>
      <c r="G1424" s="29">
        <f ca="1">IF(E1424&gt;0,(IFERROR(-PMT(Calculator!$G$22/12,Calculator!$G$23*12,Calculator!$G$20),0))-F1424,0)</f>
        <v>0</v>
      </c>
      <c r="H1424" s="29">
        <f t="shared" ca="1" si="92"/>
        <v>4170.6608136559571</v>
      </c>
      <c r="I1424" s="29">
        <f t="shared" ca="1" si="90"/>
        <v>0.74272041887023899</v>
      </c>
      <c r="J1424" s="30">
        <f>Calculator!$G$40</f>
        <v>6.5000000000000002E-2</v>
      </c>
      <c r="K1424" s="29">
        <f ca="1">IF(C1424&gt;=Calculator!$G$27,IF(DAY($C1424)=1,Calculator!$G$34/2,IF(DAY($C1424)=15,Calculator!$G$34/2,0)),0)</f>
        <v>0</v>
      </c>
      <c r="L1424" s="29">
        <f ca="1">IF(DAY($C1424)=28,IF(H1424=0,0,Calculator!$G$35),0)</f>
        <v>0</v>
      </c>
      <c r="M1424" s="29">
        <f ca="1">IF(I1424&gt;0,IF(DAY($C1424)=1,SUM(INDIRECT("I"&amp;(ROW(C1423)-DAY(C1423))):I1423),0),0)</f>
        <v>0</v>
      </c>
      <c r="N1424" s="29">
        <f ca="1">IF(C1424&lt;Calculator!$G$27,0,IF(C1424=Calculator!$G$27,Calculator!$G$39,IF(H1424-K1424&lt;=0,IF(D1424&gt;Calculator!$G$39,IF(H1424-K1424+E1424+L1424+M1424+Calculator!$G$39&gt;Calculator!$G$39,Calculator!$G$39-(H1424+E1424+L1424+M1424-K1424),Calculator!$G$39),D1424),0)))</f>
        <v>0</v>
      </c>
    </row>
    <row r="1425" spans="1:14" ht="15.75" thickBot="1">
      <c r="A1425" s="33" t="str">
        <f ca="1">IF(C1425=Calculator!$H$27,"F",IF(Daily!D1425+Daily!H1425=0,IF(D1424+H1424&gt;0,"L",""),""))</f>
        <v/>
      </c>
      <c r="B1425" s="34">
        <v>1424</v>
      </c>
      <c r="C1425" s="19">
        <f t="shared" ca="1" si="89"/>
        <v>47354</v>
      </c>
      <c r="D1425" s="29">
        <f t="shared" ca="1" si="91"/>
        <v>157552.20468616838</v>
      </c>
      <c r="E1425" s="29">
        <f ca="1">IF(C1425&lt;Calculator!$D$26,0,IF(DAY($C1425)=1,IF(D1425-Calculator!$G$24&gt;0,Calculator!$G$24,D1425),0))</f>
        <v>0</v>
      </c>
      <c r="F1425" s="29">
        <f ca="1">IF(E1425&gt;0,D1425*Calculator!$G$22/12,0)</f>
        <v>0</v>
      </c>
      <c r="G1425" s="29">
        <f ca="1">IF(E1425&gt;0,(IFERROR(-PMT(Calculator!$G$22/12,Calculator!$G$23*12,Calculator!$G$20),0))-F1425,0)</f>
        <v>0</v>
      </c>
      <c r="H1425" s="29">
        <f t="shared" ca="1" si="92"/>
        <v>4170.6608136559571</v>
      </c>
      <c r="I1425" s="29">
        <f t="shared" ca="1" si="90"/>
        <v>0.74272041887023899</v>
      </c>
      <c r="J1425" s="30">
        <f>Calculator!$G$40</f>
        <v>6.5000000000000002E-2</v>
      </c>
      <c r="K1425" s="29">
        <f ca="1">IF(C1425&gt;=Calculator!$G$27,IF(DAY($C1425)=1,Calculator!$G$34/2,IF(DAY($C1425)=15,Calculator!$G$34/2,0)),0)</f>
        <v>0</v>
      </c>
      <c r="L1425" s="29">
        <f ca="1">IF(DAY($C1425)=28,IF(H1425=0,0,Calculator!$G$35),0)</f>
        <v>0</v>
      </c>
      <c r="M1425" s="29">
        <f ca="1">IF(I1425&gt;0,IF(DAY($C1425)=1,SUM(INDIRECT("I"&amp;(ROW(C1424)-DAY(C1424))):I1424),0),0)</f>
        <v>0</v>
      </c>
      <c r="N1425" s="29">
        <f ca="1">IF(C1425&lt;Calculator!$G$27,0,IF(C1425=Calculator!$G$27,Calculator!$G$39,IF(H1425-K1425&lt;=0,IF(D1425&gt;Calculator!$G$39,IF(H1425-K1425+E1425+L1425+M1425+Calculator!$G$39&gt;Calculator!$G$39,Calculator!$G$39-(H1425+E1425+L1425+M1425-K1425),Calculator!$G$39),D1425),0)))</f>
        <v>0</v>
      </c>
    </row>
    <row r="1426" spans="1:14" ht="15.75" thickBot="1">
      <c r="A1426" s="33" t="str">
        <f ca="1">IF(C1426=Calculator!$H$27,"F",IF(Daily!D1426+Daily!H1426=0,IF(D1425+H1425&gt;0,"L",""),""))</f>
        <v/>
      </c>
      <c r="B1426" s="34">
        <v>1425</v>
      </c>
      <c r="C1426" s="19">
        <f t="shared" ca="1" si="89"/>
        <v>47355</v>
      </c>
      <c r="D1426" s="29">
        <f t="shared" ca="1" si="91"/>
        <v>157552.20468616838</v>
      </c>
      <c r="E1426" s="29">
        <f ca="1">IF(C1426&lt;Calculator!$D$26,0,IF(DAY($C1426)=1,IF(D1426-Calculator!$G$24&gt;0,Calculator!$G$24,D1426),0))</f>
        <v>0</v>
      </c>
      <c r="F1426" s="29">
        <f ca="1">IF(E1426&gt;0,D1426*Calculator!$G$22/12,0)</f>
        <v>0</v>
      </c>
      <c r="G1426" s="29">
        <f ca="1">IF(E1426&gt;0,(IFERROR(-PMT(Calculator!$G$22/12,Calculator!$G$23*12,Calculator!$G$20),0))-F1426,0)</f>
        <v>0</v>
      </c>
      <c r="H1426" s="29">
        <f t="shared" ca="1" si="92"/>
        <v>4170.6608136559571</v>
      </c>
      <c r="I1426" s="29">
        <f t="shared" ca="1" si="90"/>
        <v>0.74272041887023899</v>
      </c>
      <c r="J1426" s="30">
        <f>Calculator!$G$40</f>
        <v>6.5000000000000002E-2</v>
      </c>
      <c r="K1426" s="29">
        <f ca="1">IF(C1426&gt;=Calculator!$G$27,IF(DAY($C1426)=1,Calculator!$G$34/2,IF(DAY($C1426)=15,Calculator!$G$34/2,0)),0)</f>
        <v>0</v>
      </c>
      <c r="L1426" s="29">
        <f ca="1">IF(DAY($C1426)=28,IF(H1426=0,0,Calculator!$G$35),0)</f>
        <v>0</v>
      </c>
      <c r="M1426" s="29">
        <f ca="1">IF(I1426&gt;0,IF(DAY($C1426)=1,SUM(INDIRECT("I"&amp;(ROW(C1425)-DAY(C1425))):I1425),0),0)</f>
        <v>0</v>
      </c>
      <c r="N1426" s="29">
        <f ca="1">IF(C1426&lt;Calculator!$G$27,0,IF(C1426=Calculator!$G$27,Calculator!$G$39,IF(H1426-K1426&lt;=0,IF(D1426&gt;Calculator!$G$39,IF(H1426-K1426+E1426+L1426+M1426+Calculator!$G$39&gt;Calculator!$G$39,Calculator!$G$39-(H1426+E1426+L1426+M1426-K1426),Calculator!$G$39),D1426),0)))</f>
        <v>0</v>
      </c>
    </row>
    <row r="1427" spans="1:14" ht="15.75" thickBot="1">
      <c r="A1427" s="33" t="str">
        <f ca="1">IF(C1427=Calculator!$H$27,"F",IF(Daily!D1427+Daily!H1427=0,IF(D1426+H1426&gt;0,"L",""),""))</f>
        <v/>
      </c>
      <c r="B1427" s="34">
        <v>1426</v>
      </c>
      <c r="C1427" s="19">
        <f t="shared" ca="1" si="89"/>
        <v>47356</v>
      </c>
      <c r="D1427" s="29">
        <f t="shared" ca="1" si="91"/>
        <v>157552.20468616838</v>
      </c>
      <c r="E1427" s="29">
        <f ca="1">IF(C1427&lt;Calculator!$D$26,0,IF(DAY($C1427)=1,IF(D1427-Calculator!$G$24&gt;0,Calculator!$G$24,D1427),0))</f>
        <v>0</v>
      </c>
      <c r="F1427" s="29">
        <f ca="1">IF(E1427&gt;0,D1427*Calculator!$G$22/12,0)</f>
        <v>0</v>
      </c>
      <c r="G1427" s="29">
        <f ca="1">IF(E1427&gt;0,(IFERROR(-PMT(Calculator!$G$22/12,Calculator!$G$23*12,Calculator!$G$20),0))-F1427,0)</f>
        <v>0</v>
      </c>
      <c r="H1427" s="29">
        <f t="shared" ca="1" si="92"/>
        <v>4170.6608136559571</v>
      </c>
      <c r="I1427" s="29">
        <f t="shared" ca="1" si="90"/>
        <v>0.74272041887023899</v>
      </c>
      <c r="J1427" s="30">
        <f>Calculator!$G$40</f>
        <v>6.5000000000000002E-2</v>
      </c>
      <c r="K1427" s="29">
        <f ca="1">IF(C1427&gt;=Calculator!$G$27,IF(DAY($C1427)=1,Calculator!$G$34/2,IF(DAY($C1427)=15,Calculator!$G$34/2,0)),0)</f>
        <v>0</v>
      </c>
      <c r="L1427" s="29">
        <f ca="1">IF(DAY($C1427)=28,IF(H1427=0,0,Calculator!$G$35),0)</f>
        <v>0</v>
      </c>
      <c r="M1427" s="29">
        <f ca="1">IF(I1427&gt;0,IF(DAY($C1427)=1,SUM(INDIRECT("I"&amp;(ROW(C1426)-DAY(C1426))):I1426),0),0)</f>
        <v>0</v>
      </c>
      <c r="N1427" s="29">
        <f ca="1">IF(C1427&lt;Calculator!$G$27,0,IF(C1427=Calculator!$G$27,Calculator!$G$39,IF(H1427-K1427&lt;=0,IF(D1427&gt;Calculator!$G$39,IF(H1427-K1427+E1427+L1427+M1427+Calculator!$G$39&gt;Calculator!$G$39,Calculator!$G$39-(H1427+E1427+L1427+M1427-K1427),Calculator!$G$39),D1427),0)))</f>
        <v>0</v>
      </c>
    </row>
    <row r="1428" spans="1:14" ht="15.75" thickBot="1">
      <c r="A1428" s="33" t="str">
        <f ca="1">IF(C1428=Calculator!$H$27,"F",IF(Daily!D1428+Daily!H1428=0,IF(D1427+H1427&gt;0,"L",""),""))</f>
        <v/>
      </c>
      <c r="B1428" s="34">
        <v>1427</v>
      </c>
      <c r="C1428" s="19">
        <f t="shared" ca="1" si="89"/>
        <v>47357</v>
      </c>
      <c r="D1428" s="29">
        <f t="shared" ca="1" si="91"/>
        <v>157552.20468616838</v>
      </c>
      <c r="E1428" s="29">
        <f ca="1">IF(C1428&lt;Calculator!$D$26,0,IF(DAY($C1428)=1,IF(D1428-Calculator!$G$24&gt;0,Calculator!$G$24,D1428),0))</f>
        <v>0</v>
      </c>
      <c r="F1428" s="29">
        <f ca="1">IF(E1428&gt;0,D1428*Calculator!$G$22/12,0)</f>
        <v>0</v>
      </c>
      <c r="G1428" s="29">
        <f ca="1">IF(E1428&gt;0,(IFERROR(-PMT(Calculator!$G$22/12,Calculator!$G$23*12,Calculator!$G$20),0))-F1428,0)</f>
        <v>0</v>
      </c>
      <c r="H1428" s="29">
        <f t="shared" ca="1" si="92"/>
        <v>4170.6608136559571</v>
      </c>
      <c r="I1428" s="29">
        <f t="shared" ca="1" si="90"/>
        <v>0.74272041887023899</v>
      </c>
      <c r="J1428" s="30">
        <f>Calculator!$G$40</f>
        <v>6.5000000000000002E-2</v>
      </c>
      <c r="K1428" s="29">
        <f ca="1">IF(C1428&gt;=Calculator!$G$27,IF(DAY($C1428)=1,Calculator!$G$34/2,IF(DAY($C1428)=15,Calculator!$G$34/2,0)),0)</f>
        <v>0</v>
      </c>
      <c r="L1428" s="29">
        <f ca="1">IF(DAY($C1428)=28,IF(H1428=0,0,Calculator!$G$35),0)</f>
        <v>0</v>
      </c>
      <c r="M1428" s="29">
        <f ca="1">IF(I1428&gt;0,IF(DAY($C1428)=1,SUM(INDIRECT("I"&amp;(ROW(C1427)-DAY(C1427))):I1427),0),0)</f>
        <v>0</v>
      </c>
      <c r="N1428" s="29">
        <f ca="1">IF(C1428&lt;Calculator!$G$27,0,IF(C1428=Calculator!$G$27,Calculator!$G$39,IF(H1428-K1428&lt;=0,IF(D1428&gt;Calculator!$G$39,IF(H1428-K1428+E1428+L1428+M1428+Calculator!$G$39&gt;Calculator!$G$39,Calculator!$G$39-(H1428+E1428+L1428+M1428-K1428),Calculator!$G$39),D1428),0)))</f>
        <v>0</v>
      </c>
    </row>
    <row r="1429" spans="1:14" ht="15.75" thickBot="1">
      <c r="A1429" s="33" t="str">
        <f ca="1">IF(C1429=Calculator!$H$27,"F",IF(Daily!D1429+Daily!H1429=0,IF(D1428+H1428&gt;0,"L",""),""))</f>
        <v/>
      </c>
      <c r="B1429" s="34">
        <v>1428</v>
      </c>
      <c r="C1429" s="19">
        <f t="shared" ca="1" si="89"/>
        <v>47358</v>
      </c>
      <c r="D1429" s="29">
        <f t="shared" ca="1" si="91"/>
        <v>157552.20468616838</v>
      </c>
      <c r="E1429" s="29">
        <f ca="1">IF(C1429&lt;Calculator!$D$26,0,IF(DAY($C1429)=1,IF(D1429-Calculator!$G$24&gt;0,Calculator!$G$24,D1429),0))</f>
        <v>0</v>
      </c>
      <c r="F1429" s="29">
        <f ca="1">IF(E1429&gt;0,D1429*Calculator!$G$22/12,0)</f>
        <v>0</v>
      </c>
      <c r="G1429" s="29">
        <f ca="1">IF(E1429&gt;0,(IFERROR(-PMT(Calculator!$G$22/12,Calculator!$G$23*12,Calculator!$G$20),0))-F1429,0)</f>
        <v>0</v>
      </c>
      <c r="H1429" s="29">
        <f t="shared" ca="1" si="92"/>
        <v>4170.6608136559571</v>
      </c>
      <c r="I1429" s="29">
        <f t="shared" ca="1" si="90"/>
        <v>0.74272041887023899</v>
      </c>
      <c r="J1429" s="30">
        <f>Calculator!$G$40</f>
        <v>6.5000000000000002E-2</v>
      </c>
      <c r="K1429" s="29">
        <f ca="1">IF(C1429&gt;=Calculator!$G$27,IF(DAY($C1429)=1,Calculator!$G$34/2,IF(DAY($C1429)=15,Calculator!$G$34/2,0)),0)</f>
        <v>0</v>
      </c>
      <c r="L1429" s="29">
        <f ca="1">IF(DAY($C1429)=28,IF(H1429=0,0,Calculator!$G$35),0)</f>
        <v>5000</v>
      </c>
      <c r="M1429" s="29">
        <f ca="1">IF(I1429&gt;0,IF(DAY($C1429)=1,SUM(INDIRECT("I"&amp;(ROW(C1428)-DAY(C1428))):I1428),0),0)</f>
        <v>0</v>
      </c>
      <c r="N1429" s="29">
        <f ca="1">IF(C1429&lt;Calculator!$G$27,0,IF(C1429=Calculator!$G$27,Calculator!$G$39,IF(H1429-K1429&lt;=0,IF(D1429&gt;Calculator!$G$39,IF(H1429-K1429+E1429+L1429+M1429+Calculator!$G$39&gt;Calculator!$G$39,Calculator!$G$39-(H1429+E1429+L1429+M1429-K1429),Calculator!$G$39),D1429),0)))</f>
        <v>0</v>
      </c>
    </row>
    <row r="1430" spans="1:14" ht="15.75" thickBot="1">
      <c r="A1430" s="33" t="str">
        <f ca="1">IF(C1430=Calculator!$H$27,"F",IF(Daily!D1430+Daily!H1430=0,IF(D1429+H1429&gt;0,"L",""),""))</f>
        <v/>
      </c>
      <c r="B1430" s="34">
        <v>1429</v>
      </c>
      <c r="C1430" s="19">
        <f t="shared" ca="1" si="89"/>
        <v>47359</v>
      </c>
      <c r="D1430" s="29">
        <f t="shared" ca="1" si="91"/>
        <v>157552.20468616838</v>
      </c>
      <c r="E1430" s="29">
        <f ca="1">IF(C1430&lt;Calculator!$D$26,0,IF(DAY($C1430)=1,IF(D1430-Calculator!$G$24&gt;0,Calculator!$G$24,D1430),0))</f>
        <v>0</v>
      </c>
      <c r="F1430" s="29">
        <f ca="1">IF(E1430&gt;0,D1430*Calculator!$G$22/12,0)</f>
        <v>0</v>
      </c>
      <c r="G1430" s="29">
        <f ca="1">IF(E1430&gt;0,(IFERROR(-PMT(Calculator!$G$22/12,Calculator!$G$23*12,Calculator!$G$20),0))-F1430,0)</f>
        <v>0</v>
      </c>
      <c r="H1430" s="29">
        <f t="shared" ca="1" si="92"/>
        <v>9170.6608136559571</v>
      </c>
      <c r="I1430" s="29">
        <f t="shared" ca="1" si="90"/>
        <v>1.6331313777743486</v>
      </c>
      <c r="J1430" s="30">
        <f>Calculator!$G$40</f>
        <v>6.5000000000000002E-2</v>
      </c>
      <c r="K1430" s="29">
        <f ca="1">IF(C1430&gt;=Calculator!$G$27,IF(DAY($C1430)=1,Calculator!$G$34/2,IF(DAY($C1430)=15,Calculator!$G$34/2,0)),0)</f>
        <v>0</v>
      </c>
      <c r="L1430" s="29">
        <f ca="1">IF(DAY($C1430)=28,IF(H1430=0,0,Calculator!$G$35),0)</f>
        <v>0</v>
      </c>
      <c r="M1430" s="29">
        <f ca="1">IF(I1430&gt;0,IF(DAY($C1430)=1,SUM(INDIRECT("I"&amp;(ROW(C1429)-DAY(C1429))):I1429),0),0)</f>
        <v>0</v>
      </c>
      <c r="N1430" s="29">
        <f ca="1">IF(C1430&lt;Calculator!$G$27,0,IF(C1430=Calculator!$G$27,Calculator!$G$39,IF(H1430-K1430&lt;=0,IF(D1430&gt;Calculator!$G$39,IF(H1430-K1430+E1430+L1430+M1430+Calculator!$G$39&gt;Calculator!$G$39,Calculator!$G$39-(H1430+E1430+L1430+M1430-K1430),Calculator!$G$39),D1430),0)))</f>
        <v>0</v>
      </c>
    </row>
    <row r="1431" spans="1:14" ht="15.75" thickBot="1">
      <c r="A1431" s="33" t="str">
        <f ca="1">IF(C1431=Calculator!$H$27,"F",IF(Daily!D1431+Daily!H1431=0,IF(D1430+H1430&gt;0,"L",""),""))</f>
        <v/>
      </c>
      <c r="B1431" s="34">
        <v>1430</v>
      </c>
      <c r="C1431" s="19">
        <f t="shared" ca="1" si="89"/>
        <v>47360</v>
      </c>
      <c r="D1431" s="29">
        <f t="shared" ca="1" si="91"/>
        <v>157552.20468616838</v>
      </c>
      <c r="E1431" s="29">
        <f ca="1">IF(C1431&lt;Calculator!$D$26,0,IF(DAY($C1431)=1,IF(D1431-Calculator!$G$24&gt;0,Calculator!$G$24,D1431),0))</f>
        <v>0</v>
      </c>
      <c r="F1431" s="29">
        <f ca="1">IF(E1431&gt;0,D1431*Calculator!$G$22/12,0)</f>
        <v>0</v>
      </c>
      <c r="G1431" s="29">
        <f ca="1">IF(E1431&gt;0,(IFERROR(-PMT(Calculator!$G$22/12,Calculator!$G$23*12,Calculator!$G$20),0))-F1431,0)</f>
        <v>0</v>
      </c>
      <c r="H1431" s="29">
        <f t="shared" ca="1" si="92"/>
        <v>9170.6608136559571</v>
      </c>
      <c r="I1431" s="29">
        <f t="shared" ca="1" si="90"/>
        <v>1.6331313777743486</v>
      </c>
      <c r="J1431" s="30">
        <f>Calculator!$G$40</f>
        <v>6.5000000000000002E-2</v>
      </c>
      <c r="K1431" s="29">
        <f ca="1">IF(C1431&gt;=Calculator!$G$27,IF(DAY($C1431)=1,Calculator!$G$34/2,IF(DAY($C1431)=15,Calculator!$G$34/2,0)),0)</f>
        <v>0</v>
      </c>
      <c r="L1431" s="29">
        <f ca="1">IF(DAY($C1431)=28,IF(H1431=0,0,Calculator!$G$35),0)</f>
        <v>0</v>
      </c>
      <c r="M1431" s="29">
        <f ca="1">IF(I1431&gt;0,IF(DAY($C1431)=1,SUM(INDIRECT("I"&amp;(ROW(C1430)-DAY(C1430))):I1430),0),0)</f>
        <v>0</v>
      </c>
      <c r="N1431" s="29">
        <f ca="1">IF(C1431&lt;Calculator!$G$27,0,IF(C1431=Calculator!$G$27,Calculator!$G$39,IF(H1431-K1431&lt;=0,IF(D1431&gt;Calculator!$G$39,IF(H1431-K1431+E1431+L1431+M1431+Calculator!$G$39&gt;Calculator!$G$39,Calculator!$G$39-(H1431+E1431+L1431+M1431-K1431),Calculator!$G$39),D1431),0)))</f>
        <v>0</v>
      </c>
    </row>
    <row r="1432" spans="1:14" ht="15.75" thickBot="1">
      <c r="A1432" s="33" t="str">
        <f ca="1">IF(C1432=Calculator!$H$27,"F",IF(Daily!D1432+Daily!H1432=0,IF(D1431+H1431&gt;0,"L",""),""))</f>
        <v/>
      </c>
      <c r="B1432" s="34">
        <v>1431</v>
      </c>
      <c r="C1432" s="19">
        <f t="shared" ca="1" si="89"/>
        <v>47361</v>
      </c>
      <c r="D1432" s="29">
        <f t="shared" ca="1" si="91"/>
        <v>157552.20468616838</v>
      </c>
      <c r="E1432" s="29">
        <f ca="1">IF(C1432&lt;Calculator!$D$26,0,IF(DAY($C1432)=1,IF(D1432-Calculator!$G$24&gt;0,Calculator!$G$24,D1432),0))</f>
        <v>0</v>
      </c>
      <c r="F1432" s="29">
        <f ca="1">IF(E1432&gt;0,D1432*Calculator!$G$22/12,0)</f>
        <v>0</v>
      </c>
      <c r="G1432" s="29">
        <f ca="1">IF(E1432&gt;0,(IFERROR(-PMT(Calculator!$G$22/12,Calculator!$G$23*12,Calculator!$G$20),0))-F1432,0)</f>
        <v>0</v>
      </c>
      <c r="H1432" s="29">
        <f t="shared" ca="1" si="92"/>
        <v>9170.6608136559571</v>
      </c>
      <c r="I1432" s="29">
        <f t="shared" ca="1" si="90"/>
        <v>1.6331313777743486</v>
      </c>
      <c r="J1432" s="30">
        <f>Calculator!$G$40</f>
        <v>6.5000000000000002E-2</v>
      </c>
      <c r="K1432" s="29">
        <f ca="1">IF(C1432&gt;=Calculator!$G$27,IF(DAY($C1432)=1,Calculator!$G$34/2,IF(DAY($C1432)=15,Calculator!$G$34/2,0)),0)</f>
        <v>0</v>
      </c>
      <c r="L1432" s="29">
        <f ca="1">IF(DAY($C1432)=28,IF(H1432=0,0,Calculator!$G$35),0)</f>
        <v>0</v>
      </c>
      <c r="M1432" s="29">
        <f ca="1">IF(I1432&gt;0,IF(DAY($C1432)=1,SUM(INDIRECT("I"&amp;(ROW(C1431)-DAY(C1431))):I1431),0),0)</f>
        <v>0</v>
      </c>
      <c r="N1432" s="29">
        <f ca="1">IF(C1432&lt;Calculator!$G$27,0,IF(C1432=Calculator!$G$27,Calculator!$G$39,IF(H1432-K1432&lt;=0,IF(D1432&gt;Calculator!$G$39,IF(H1432-K1432+E1432+L1432+M1432+Calculator!$G$39&gt;Calculator!$G$39,Calculator!$G$39-(H1432+E1432+L1432+M1432-K1432),Calculator!$G$39),D1432),0)))</f>
        <v>0</v>
      </c>
    </row>
    <row r="1433" spans="1:14" ht="15.75" thickBot="1">
      <c r="A1433" s="33" t="str">
        <f ca="1">IF(C1433=Calculator!$H$27,"F",IF(Daily!D1433+Daily!H1433=0,IF(D1432+H1432&gt;0,"L",""),""))</f>
        <v/>
      </c>
      <c r="B1433" s="34">
        <v>1432</v>
      </c>
      <c r="C1433" s="19">
        <f t="shared" ca="1" si="89"/>
        <v>47362</v>
      </c>
      <c r="D1433" s="29">
        <f t="shared" ca="1" si="91"/>
        <v>157552.20468616838</v>
      </c>
      <c r="E1433" s="29">
        <f ca="1">IF(C1433&lt;Calculator!$D$26,0,IF(DAY($C1433)=1,IF(D1433-Calculator!$G$24&gt;0,Calculator!$G$24,D1433),0))</f>
        <v>1878.8756805424866</v>
      </c>
      <c r="F1433" s="29">
        <f ca="1">IF(E1433&gt;0,D1433*Calculator!$G$22/12,0)</f>
        <v>656.46751952570162</v>
      </c>
      <c r="G1433" s="29">
        <f ca="1">IF(E1433&gt;0,(IFERROR(-PMT(Calculator!$G$22/12,Calculator!$G$23*12,Calculator!$G$20),0))-F1433,0)</f>
        <v>1222.408161016785</v>
      </c>
      <c r="H1433" s="29">
        <f t="shared" ca="1" si="92"/>
        <v>9170.6608136559571</v>
      </c>
      <c r="I1433" s="29">
        <f t="shared" ca="1" si="90"/>
        <v>1.6331313777743486</v>
      </c>
      <c r="J1433" s="30">
        <f>Calculator!$G$40</f>
        <v>6.5000000000000002E-2</v>
      </c>
      <c r="K1433" s="29">
        <f ca="1">IF(C1433&gt;=Calculator!$G$27,IF(DAY($C1433)=1,Calculator!$G$34/2,IF(DAY($C1433)=15,Calculator!$G$34/2,0)),0)</f>
        <v>4500</v>
      </c>
      <c r="L1433" s="29">
        <f ca="1">IF(DAY($C1433)=28,IF(H1433=0,0,Calculator!$G$35),0)</f>
        <v>0</v>
      </c>
      <c r="M1433" s="29">
        <f ca="1">IF(I1433&gt;0,IF(DAY($C1433)=1,SUM(INDIRECT("I"&amp;(ROW(C1432)-DAY(C1432))):I1432),0),0)</f>
        <v>40.17524416933594</v>
      </c>
      <c r="N1433" s="29">
        <f ca="1">IF(C1433&lt;Calculator!$G$27,0,IF(C1433=Calculator!$G$27,Calculator!$G$39,IF(H1433-K1433&lt;=0,IF(D1433&gt;Calculator!$G$39,IF(H1433-K1433+E1433+L1433+M1433+Calculator!$G$39&gt;Calculator!$G$39,Calculator!$G$39-(H1433+E1433+L1433+M1433-K1433),Calculator!$G$39),D1433),0)))</f>
        <v>0</v>
      </c>
    </row>
    <row r="1434" spans="1:14" ht="15.75" thickBot="1">
      <c r="A1434" s="33" t="str">
        <f ca="1">IF(C1434=Calculator!$H$27,"F",IF(Daily!D1434+Daily!H1434=0,IF(D1433+H1433&gt;0,"L",""),""))</f>
        <v/>
      </c>
      <c r="B1434" s="34">
        <v>1433</v>
      </c>
      <c r="C1434" s="19">
        <f t="shared" ca="1" si="89"/>
        <v>47363</v>
      </c>
      <c r="D1434" s="29">
        <f t="shared" ca="1" si="91"/>
        <v>156329.79652515159</v>
      </c>
      <c r="E1434" s="29">
        <f ca="1">IF(C1434&lt;Calculator!$D$26,0,IF(DAY($C1434)=1,IF(D1434-Calculator!$G$24&gt;0,Calculator!$G$24,D1434),0))</f>
        <v>0</v>
      </c>
      <c r="F1434" s="29">
        <f ca="1">IF(E1434&gt;0,D1434*Calculator!$G$22/12,0)</f>
        <v>0</v>
      </c>
      <c r="G1434" s="29">
        <f ca="1">IF(E1434&gt;0,(IFERROR(-PMT(Calculator!$G$22/12,Calculator!$G$23*12,Calculator!$G$20),0))-F1434,0)</f>
        <v>0</v>
      </c>
      <c r="H1434" s="29">
        <f t="shared" ca="1" si="92"/>
        <v>6589.7117383677796</v>
      </c>
      <c r="I1434" s="29">
        <f t="shared" ca="1" si="90"/>
        <v>1.1735103095723443</v>
      </c>
      <c r="J1434" s="30">
        <f>Calculator!$G$40</f>
        <v>6.5000000000000002E-2</v>
      </c>
      <c r="K1434" s="29">
        <f ca="1">IF(C1434&gt;=Calculator!$G$27,IF(DAY($C1434)=1,Calculator!$G$34/2,IF(DAY($C1434)=15,Calculator!$G$34/2,0)),0)</f>
        <v>0</v>
      </c>
      <c r="L1434" s="29">
        <f ca="1">IF(DAY($C1434)=28,IF(H1434=0,0,Calculator!$G$35),0)</f>
        <v>0</v>
      </c>
      <c r="M1434" s="29">
        <f ca="1">IF(I1434&gt;0,IF(DAY($C1434)=1,SUM(INDIRECT("I"&amp;(ROW(C1433)-DAY(C1433))):I1433),0),0)</f>
        <v>0</v>
      </c>
      <c r="N1434" s="29">
        <f ca="1">IF(C1434&lt;Calculator!$G$27,0,IF(C1434=Calculator!$G$27,Calculator!$G$39,IF(H1434-K1434&lt;=0,IF(D1434&gt;Calculator!$G$39,IF(H1434-K1434+E1434+L1434+M1434+Calculator!$G$39&gt;Calculator!$G$39,Calculator!$G$39-(H1434+E1434+L1434+M1434-K1434),Calculator!$G$39),D1434),0)))</f>
        <v>0</v>
      </c>
    </row>
    <row r="1435" spans="1:14" ht="15.75" thickBot="1">
      <c r="A1435" s="33" t="str">
        <f ca="1">IF(C1435=Calculator!$H$27,"F",IF(Daily!D1435+Daily!H1435=0,IF(D1434+H1434&gt;0,"L",""),""))</f>
        <v/>
      </c>
      <c r="B1435" s="34">
        <v>1434</v>
      </c>
      <c r="C1435" s="19">
        <f t="shared" ca="1" si="89"/>
        <v>47364</v>
      </c>
      <c r="D1435" s="29">
        <f t="shared" ca="1" si="91"/>
        <v>156329.79652515159</v>
      </c>
      <c r="E1435" s="29">
        <f ca="1">IF(C1435&lt;Calculator!$D$26,0,IF(DAY($C1435)=1,IF(D1435-Calculator!$G$24&gt;0,Calculator!$G$24,D1435),0))</f>
        <v>0</v>
      </c>
      <c r="F1435" s="29">
        <f ca="1">IF(E1435&gt;0,D1435*Calculator!$G$22/12,0)</f>
        <v>0</v>
      </c>
      <c r="G1435" s="29">
        <f ca="1">IF(E1435&gt;0,(IFERROR(-PMT(Calculator!$G$22/12,Calculator!$G$23*12,Calculator!$G$20),0))-F1435,0)</f>
        <v>0</v>
      </c>
      <c r="H1435" s="29">
        <f t="shared" ca="1" si="92"/>
        <v>6589.7117383677796</v>
      </c>
      <c r="I1435" s="29">
        <f t="shared" ca="1" si="90"/>
        <v>1.1735103095723443</v>
      </c>
      <c r="J1435" s="30">
        <f>Calculator!$G$40</f>
        <v>6.5000000000000002E-2</v>
      </c>
      <c r="K1435" s="29">
        <f ca="1">IF(C1435&gt;=Calculator!$G$27,IF(DAY($C1435)=1,Calculator!$G$34/2,IF(DAY($C1435)=15,Calculator!$G$34/2,0)),0)</f>
        <v>0</v>
      </c>
      <c r="L1435" s="29">
        <f ca="1">IF(DAY($C1435)=28,IF(H1435=0,0,Calculator!$G$35),0)</f>
        <v>0</v>
      </c>
      <c r="M1435" s="29">
        <f ca="1">IF(I1435&gt;0,IF(DAY($C1435)=1,SUM(INDIRECT("I"&amp;(ROW(C1434)-DAY(C1434))):I1434),0),0)</f>
        <v>0</v>
      </c>
      <c r="N1435" s="29">
        <f ca="1">IF(C1435&lt;Calculator!$G$27,0,IF(C1435=Calculator!$G$27,Calculator!$G$39,IF(H1435-K1435&lt;=0,IF(D1435&gt;Calculator!$G$39,IF(H1435-K1435+E1435+L1435+M1435+Calculator!$G$39&gt;Calculator!$G$39,Calculator!$G$39-(H1435+E1435+L1435+M1435-K1435),Calculator!$G$39),D1435),0)))</f>
        <v>0</v>
      </c>
    </row>
    <row r="1436" spans="1:14" ht="15.75" thickBot="1">
      <c r="A1436" s="33" t="str">
        <f ca="1">IF(C1436=Calculator!$H$27,"F",IF(Daily!D1436+Daily!H1436=0,IF(D1435+H1435&gt;0,"L",""),""))</f>
        <v/>
      </c>
      <c r="B1436" s="34">
        <v>1435</v>
      </c>
      <c r="C1436" s="19">
        <f t="shared" ca="1" si="89"/>
        <v>47365</v>
      </c>
      <c r="D1436" s="29">
        <f t="shared" ca="1" si="91"/>
        <v>156329.79652515159</v>
      </c>
      <c r="E1436" s="29">
        <f ca="1">IF(C1436&lt;Calculator!$D$26,0,IF(DAY($C1436)=1,IF(D1436-Calculator!$G$24&gt;0,Calculator!$G$24,D1436),0))</f>
        <v>0</v>
      </c>
      <c r="F1436" s="29">
        <f ca="1">IF(E1436&gt;0,D1436*Calculator!$G$22/12,0)</f>
        <v>0</v>
      </c>
      <c r="G1436" s="29">
        <f ca="1">IF(E1436&gt;0,(IFERROR(-PMT(Calculator!$G$22/12,Calculator!$G$23*12,Calculator!$G$20),0))-F1436,0)</f>
        <v>0</v>
      </c>
      <c r="H1436" s="29">
        <f t="shared" ca="1" si="92"/>
        <v>6589.7117383677796</v>
      </c>
      <c r="I1436" s="29">
        <f t="shared" ca="1" si="90"/>
        <v>1.1735103095723443</v>
      </c>
      <c r="J1436" s="30">
        <f>Calculator!$G$40</f>
        <v>6.5000000000000002E-2</v>
      </c>
      <c r="K1436" s="29">
        <f ca="1">IF(C1436&gt;=Calculator!$G$27,IF(DAY($C1436)=1,Calculator!$G$34/2,IF(DAY($C1436)=15,Calculator!$G$34/2,0)),0)</f>
        <v>0</v>
      </c>
      <c r="L1436" s="29">
        <f ca="1">IF(DAY($C1436)=28,IF(H1436=0,0,Calculator!$G$35),0)</f>
        <v>0</v>
      </c>
      <c r="M1436" s="29">
        <f ca="1">IF(I1436&gt;0,IF(DAY($C1436)=1,SUM(INDIRECT("I"&amp;(ROW(C1435)-DAY(C1435))):I1435),0),0)</f>
        <v>0</v>
      </c>
      <c r="N1436" s="29">
        <f ca="1">IF(C1436&lt;Calculator!$G$27,0,IF(C1436=Calculator!$G$27,Calculator!$G$39,IF(H1436-K1436&lt;=0,IF(D1436&gt;Calculator!$G$39,IF(H1436-K1436+E1436+L1436+M1436+Calculator!$G$39&gt;Calculator!$G$39,Calculator!$G$39-(H1436+E1436+L1436+M1436-K1436),Calculator!$G$39),D1436),0)))</f>
        <v>0</v>
      </c>
    </row>
    <row r="1437" spans="1:14" ht="15.75" thickBot="1">
      <c r="A1437" s="33" t="str">
        <f ca="1">IF(C1437=Calculator!$H$27,"F",IF(Daily!D1437+Daily!H1437=0,IF(D1436+H1436&gt;0,"L",""),""))</f>
        <v/>
      </c>
      <c r="B1437" s="34">
        <v>1436</v>
      </c>
      <c r="C1437" s="19">
        <f t="shared" ca="1" si="89"/>
        <v>47366</v>
      </c>
      <c r="D1437" s="29">
        <f t="shared" ca="1" si="91"/>
        <v>156329.79652515159</v>
      </c>
      <c r="E1437" s="29">
        <f ca="1">IF(C1437&lt;Calculator!$D$26,0,IF(DAY($C1437)=1,IF(D1437-Calculator!$G$24&gt;0,Calculator!$G$24,D1437),0))</f>
        <v>0</v>
      </c>
      <c r="F1437" s="29">
        <f ca="1">IF(E1437&gt;0,D1437*Calculator!$G$22/12,0)</f>
        <v>0</v>
      </c>
      <c r="G1437" s="29">
        <f ca="1">IF(E1437&gt;0,(IFERROR(-PMT(Calculator!$G$22/12,Calculator!$G$23*12,Calculator!$G$20),0))-F1437,0)</f>
        <v>0</v>
      </c>
      <c r="H1437" s="29">
        <f t="shared" ca="1" si="92"/>
        <v>6589.7117383677796</v>
      </c>
      <c r="I1437" s="29">
        <f t="shared" ca="1" si="90"/>
        <v>1.1735103095723443</v>
      </c>
      <c r="J1437" s="30">
        <f>Calculator!$G$40</f>
        <v>6.5000000000000002E-2</v>
      </c>
      <c r="K1437" s="29">
        <f ca="1">IF(C1437&gt;=Calculator!$G$27,IF(DAY($C1437)=1,Calculator!$G$34/2,IF(DAY($C1437)=15,Calculator!$G$34/2,0)),0)</f>
        <v>0</v>
      </c>
      <c r="L1437" s="29">
        <f ca="1">IF(DAY($C1437)=28,IF(H1437=0,0,Calculator!$G$35),0)</f>
        <v>0</v>
      </c>
      <c r="M1437" s="29">
        <f ca="1">IF(I1437&gt;0,IF(DAY($C1437)=1,SUM(INDIRECT("I"&amp;(ROW(C1436)-DAY(C1436))):I1436),0),0)</f>
        <v>0</v>
      </c>
      <c r="N1437" s="29">
        <f ca="1">IF(C1437&lt;Calculator!$G$27,0,IF(C1437=Calculator!$G$27,Calculator!$G$39,IF(H1437-K1437&lt;=0,IF(D1437&gt;Calculator!$G$39,IF(H1437-K1437+E1437+L1437+M1437+Calculator!$G$39&gt;Calculator!$G$39,Calculator!$G$39-(H1437+E1437+L1437+M1437-K1437),Calculator!$G$39),D1437),0)))</f>
        <v>0</v>
      </c>
    </row>
    <row r="1438" spans="1:14" ht="15.75" thickBot="1">
      <c r="A1438" s="33" t="str">
        <f ca="1">IF(C1438=Calculator!$H$27,"F",IF(Daily!D1438+Daily!H1438=0,IF(D1437+H1437&gt;0,"L",""),""))</f>
        <v/>
      </c>
      <c r="B1438" s="34">
        <v>1437</v>
      </c>
      <c r="C1438" s="19">
        <f t="shared" ca="1" si="89"/>
        <v>47367</v>
      </c>
      <c r="D1438" s="29">
        <f t="shared" ca="1" si="91"/>
        <v>156329.79652515159</v>
      </c>
      <c r="E1438" s="29">
        <f ca="1">IF(C1438&lt;Calculator!$D$26,0,IF(DAY($C1438)=1,IF(D1438-Calculator!$G$24&gt;0,Calculator!$G$24,D1438),0))</f>
        <v>0</v>
      </c>
      <c r="F1438" s="29">
        <f ca="1">IF(E1438&gt;0,D1438*Calculator!$G$22/12,0)</f>
        <v>0</v>
      </c>
      <c r="G1438" s="29">
        <f ca="1">IF(E1438&gt;0,(IFERROR(-PMT(Calculator!$G$22/12,Calculator!$G$23*12,Calculator!$G$20),0))-F1438,0)</f>
        <v>0</v>
      </c>
      <c r="H1438" s="29">
        <f t="shared" ca="1" si="92"/>
        <v>6589.7117383677796</v>
      </c>
      <c r="I1438" s="29">
        <f t="shared" ca="1" si="90"/>
        <v>1.1735103095723443</v>
      </c>
      <c r="J1438" s="30">
        <f>Calculator!$G$40</f>
        <v>6.5000000000000002E-2</v>
      </c>
      <c r="K1438" s="29">
        <f ca="1">IF(C1438&gt;=Calculator!$G$27,IF(DAY($C1438)=1,Calculator!$G$34/2,IF(DAY($C1438)=15,Calculator!$G$34/2,0)),0)</f>
        <v>0</v>
      </c>
      <c r="L1438" s="29">
        <f ca="1">IF(DAY($C1438)=28,IF(H1438=0,0,Calculator!$G$35),0)</f>
        <v>0</v>
      </c>
      <c r="M1438" s="29">
        <f ca="1">IF(I1438&gt;0,IF(DAY($C1438)=1,SUM(INDIRECT("I"&amp;(ROW(C1437)-DAY(C1437))):I1437),0),0)</f>
        <v>0</v>
      </c>
      <c r="N1438" s="29">
        <f ca="1">IF(C1438&lt;Calculator!$G$27,0,IF(C1438=Calculator!$G$27,Calculator!$G$39,IF(H1438-K1438&lt;=0,IF(D1438&gt;Calculator!$G$39,IF(H1438-K1438+E1438+L1438+M1438+Calculator!$G$39&gt;Calculator!$G$39,Calculator!$G$39-(H1438+E1438+L1438+M1438-K1438),Calculator!$G$39),D1438),0)))</f>
        <v>0</v>
      </c>
    </row>
    <row r="1439" spans="1:14" ht="15.75" thickBot="1">
      <c r="A1439" s="33" t="str">
        <f ca="1">IF(C1439=Calculator!$H$27,"F",IF(Daily!D1439+Daily!H1439=0,IF(D1438+H1438&gt;0,"L",""),""))</f>
        <v/>
      </c>
      <c r="B1439" s="34">
        <v>1438</v>
      </c>
      <c r="C1439" s="19">
        <f t="shared" ca="1" si="89"/>
        <v>47368</v>
      </c>
      <c r="D1439" s="29">
        <f t="shared" ca="1" si="91"/>
        <v>156329.79652515159</v>
      </c>
      <c r="E1439" s="29">
        <f ca="1">IF(C1439&lt;Calculator!$D$26,0,IF(DAY($C1439)=1,IF(D1439-Calculator!$G$24&gt;0,Calculator!$G$24,D1439),0))</f>
        <v>0</v>
      </c>
      <c r="F1439" s="29">
        <f ca="1">IF(E1439&gt;0,D1439*Calculator!$G$22/12,0)</f>
        <v>0</v>
      </c>
      <c r="G1439" s="29">
        <f ca="1">IF(E1439&gt;0,(IFERROR(-PMT(Calculator!$G$22/12,Calculator!$G$23*12,Calculator!$G$20),0))-F1439,0)</f>
        <v>0</v>
      </c>
      <c r="H1439" s="29">
        <f t="shared" ca="1" si="92"/>
        <v>6589.7117383677796</v>
      </c>
      <c r="I1439" s="29">
        <f t="shared" ca="1" si="90"/>
        <v>1.1735103095723443</v>
      </c>
      <c r="J1439" s="30">
        <f>Calculator!$G$40</f>
        <v>6.5000000000000002E-2</v>
      </c>
      <c r="K1439" s="29">
        <f ca="1">IF(C1439&gt;=Calculator!$G$27,IF(DAY($C1439)=1,Calculator!$G$34/2,IF(DAY($C1439)=15,Calculator!$G$34/2,0)),0)</f>
        <v>0</v>
      </c>
      <c r="L1439" s="29">
        <f ca="1">IF(DAY($C1439)=28,IF(H1439=0,0,Calculator!$G$35),0)</f>
        <v>0</v>
      </c>
      <c r="M1439" s="29">
        <f ca="1">IF(I1439&gt;0,IF(DAY($C1439)=1,SUM(INDIRECT("I"&amp;(ROW(C1438)-DAY(C1438))):I1438),0),0)</f>
        <v>0</v>
      </c>
      <c r="N1439" s="29">
        <f ca="1">IF(C1439&lt;Calculator!$G$27,0,IF(C1439=Calculator!$G$27,Calculator!$G$39,IF(H1439-K1439&lt;=0,IF(D1439&gt;Calculator!$G$39,IF(H1439-K1439+E1439+L1439+M1439+Calculator!$G$39&gt;Calculator!$G$39,Calculator!$G$39-(H1439+E1439+L1439+M1439-K1439),Calculator!$G$39),D1439),0)))</f>
        <v>0</v>
      </c>
    </row>
    <row r="1440" spans="1:14" ht="15.75" thickBot="1">
      <c r="A1440" s="33" t="str">
        <f ca="1">IF(C1440=Calculator!$H$27,"F",IF(Daily!D1440+Daily!H1440=0,IF(D1439+H1439&gt;0,"L",""),""))</f>
        <v/>
      </c>
      <c r="B1440" s="34">
        <v>1439</v>
      </c>
      <c r="C1440" s="19">
        <f t="shared" ca="1" si="89"/>
        <v>47369</v>
      </c>
      <c r="D1440" s="29">
        <f t="shared" ca="1" si="91"/>
        <v>156329.79652515159</v>
      </c>
      <c r="E1440" s="29">
        <f ca="1">IF(C1440&lt;Calculator!$D$26,0,IF(DAY($C1440)=1,IF(D1440-Calculator!$G$24&gt;0,Calculator!$G$24,D1440),0))</f>
        <v>0</v>
      </c>
      <c r="F1440" s="29">
        <f ca="1">IF(E1440&gt;0,D1440*Calculator!$G$22/12,0)</f>
        <v>0</v>
      </c>
      <c r="G1440" s="29">
        <f ca="1">IF(E1440&gt;0,(IFERROR(-PMT(Calculator!$G$22/12,Calculator!$G$23*12,Calculator!$G$20),0))-F1440,0)</f>
        <v>0</v>
      </c>
      <c r="H1440" s="29">
        <f t="shared" ca="1" si="92"/>
        <v>6589.7117383677796</v>
      </c>
      <c r="I1440" s="29">
        <f t="shared" ca="1" si="90"/>
        <v>1.1735103095723443</v>
      </c>
      <c r="J1440" s="30">
        <f>Calculator!$G$40</f>
        <v>6.5000000000000002E-2</v>
      </c>
      <c r="K1440" s="29">
        <f ca="1">IF(C1440&gt;=Calculator!$G$27,IF(DAY($C1440)=1,Calculator!$G$34/2,IF(DAY($C1440)=15,Calculator!$G$34/2,0)),0)</f>
        <v>0</v>
      </c>
      <c r="L1440" s="29">
        <f ca="1">IF(DAY($C1440)=28,IF(H1440=0,0,Calculator!$G$35),0)</f>
        <v>0</v>
      </c>
      <c r="M1440" s="29">
        <f ca="1">IF(I1440&gt;0,IF(DAY($C1440)=1,SUM(INDIRECT("I"&amp;(ROW(C1439)-DAY(C1439))):I1439),0),0)</f>
        <v>0</v>
      </c>
      <c r="N1440" s="29">
        <f ca="1">IF(C1440&lt;Calculator!$G$27,0,IF(C1440=Calculator!$G$27,Calculator!$G$39,IF(H1440-K1440&lt;=0,IF(D1440&gt;Calculator!$G$39,IF(H1440-K1440+E1440+L1440+M1440+Calculator!$G$39&gt;Calculator!$G$39,Calculator!$G$39-(H1440+E1440+L1440+M1440-K1440),Calculator!$G$39),D1440),0)))</f>
        <v>0</v>
      </c>
    </row>
    <row r="1441" spans="1:14" ht="15.75" thickBot="1">
      <c r="A1441" s="33" t="str">
        <f ca="1">IF(C1441=Calculator!$H$27,"F",IF(Daily!D1441+Daily!H1441=0,IF(D1440+H1440&gt;0,"L",""),""))</f>
        <v/>
      </c>
      <c r="B1441" s="34">
        <v>1440</v>
      </c>
      <c r="C1441" s="19">
        <f t="shared" ca="1" si="89"/>
        <v>47370</v>
      </c>
      <c r="D1441" s="29">
        <f t="shared" ca="1" si="91"/>
        <v>156329.79652515159</v>
      </c>
      <c r="E1441" s="29">
        <f ca="1">IF(C1441&lt;Calculator!$D$26,0,IF(DAY($C1441)=1,IF(D1441-Calculator!$G$24&gt;0,Calculator!$G$24,D1441),0))</f>
        <v>0</v>
      </c>
      <c r="F1441" s="29">
        <f ca="1">IF(E1441&gt;0,D1441*Calculator!$G$22/12,0)</f>
        <v>0</v>
      </c>
      <c r="G1441" s="29">
        <f ca="1">IF(E1441&gt;0,(IFERROR(-PMT(Calculator!$G$22/12,Calculator!$G$23*12,Calculator!$G$20),0))-F1441,0)</f>
        <v>0</v>
      </c>
      <c r="H1441" s="29">
        <f t="shared" ca="1" si="92"/>
        <v>6589.7117383677796</v>
      </c>
      <c r="I1441" s="29">
        <f t="shared" ca="1" si="90"/>
        <v>1.1735103095723443</v>
      </c>
      <c r="J1441" s="30">
        <f>Calculator!$G$40</f>
        <v>6.5000000000000002E-2</v>
      </c>
      <c r="K1441" s="29">
        <f ca="1">IF(C1441&gt;=Calculator!$G$27,IF(DAY($C1441)=1,Calculator!$G$34/2,IF(DAY($C1441)=15,Calculator!$G$34/2,0)),0)</f>
        <v>0</v>
      </c>
      <c r="L1441" s="29">
        <f ca="1">IF(DAY($C1441)=28,IF(H1441=0,0,Calculator!$G$35),0)</f>
        <v>0</v>
      </c>
      <c r="M1441" s="29">
        <f ca="1">IF(I1441&gt;0,IF(DAY($C1441)=1,SUM(INDIRECT("I"&amp;(ROW(C1440)-DAY(C1440))):I1440),0),0)</f>
        <v>0</v>
      </c>
      <c r="N1441" s="29">
        <f ca="1">IF(C1441&lt;Calculator!$G$27,0,IF(C1441=Calculator!$G$27,Calculator!$G$39,IF(H1441-K1441&lt;=0,IF(D1441&gt;Calculator!$G$39,IF(H1441-K1441+E1441+L1441+M1441+Calculator!$G$39&gt;Calculator!$G$39,Calculator!$G$39-(H1441+E1441+L1441+M1441-K1441),Calculator!$G$39),D1441),0)))</f>
        <v>0</v>
      </c>
    </row>
    <row r="1442" spans="1:14" ht="15.75" thickBot="1">
      <c r="A1442" s="33" t="str">
        <f ca="1">IF(C1442=Calculator!$H$27,"F",IF(Daily!D1442+Daily!H1442=0,IF(D1441+H1441&gt;0,"L",""),""))</f>
        <v/>
      </c>
      <c r="B1442" s="34">
        <v>1441</v>
      </c>
      <c r="C1442" s="19">
        <f t="shared" ca="1" si="89"/>
        <v>47371</v>
      </c>
      <c r="D1442" s="29">
        <f t="shared" ca="1" si="91"/>
        <v>156329.79652515159</v>
      </c>
      <c r="E1442" s="29">
        <f ca="1">IF(C1442&lt;Calculator!$D$26,0,IF(DAY($C1442)=1,IF(D1442-Calculator!$G$24&gt;0,Calculator!$G$24,D1442),0))</f>
        <v>0</v>
      </c>
      <c r="F1442" s="29">
        <f ca="1">IF(E1442&gt;0,D1442*Calculator!$G$22/12,0)</f>
        <v>0</v>
      </c>
      <c r="G1442" s="29">
        <f ca="1">IF(E1442&gt;0,(IFERROR(-PMT(Calculator!$G$22/12,Calculator!$G$23*12,Calculator!$G$20),0))-F1442,0)</f>
        <v>0</v>
      </c>
      <c r="H1442" s="29">
        <f t="shared" ca="1" si="92"/>
        <v>6589.7117383677796</v>
      </c>
      <c r="I1442" s="29">
        <f t="shared" ca="1" si="90"/>
        <v>1.1735103095723443</v>
      </c>
      <c r="J1442" s="30">
        <f>Calculator!$G$40</f>
        <v>6.5000000000000002E-2</v>
      </c>
      <c r="K1442" s="29">
        <f ca="1">IF(C1442&gt;=Calculator!$G$27,IF(DAY($C1442)=1,Calculator!$G$34/2,IF(DAY($C1442)=15,Calculator!$G$34/2,0)),0)</f>
        <v>0</v>
      </c>
      <c r="L1442" s="29">
        <f ca="1">IF(DAY($C1442)=28,IF(H1442=0,0,Calculator!$G$35),0)</f>
        <v>0</v>
      </c>
      <c r="M1442" s="29">
        <f ca="1">IF(I1442&gt;0,IF(DAY($C1442)=1,SUM(INDIRECT("I"&amp;(ROW(C1441)-DAY(C1441))):I1441),0),0)</f>
        <v>0</v>
      </c>
      <c r="N1442" s="29">
        <f ca="1">IF(C1442&lt;Calculator!$G$27,0,IF(C1442=Calculator!$G$27,Calculator!$G$39,IF(H1442-K1442&lt;=0,IF(D1442&gt;Calculator!$G$39,IF(H1442-K1442+E1442+L1442+M1442+Calculator!$G$39&gt;Calculator!$G$39,Calculator!$G$39-(H1442+E1442+L1442+M1442-K1442),Calculator!$G$39),D1442),0)))</f>
        <v>0</v>
      </c>
    </row>
    <row r="1443" spans="1:14" ht="15.75" thickBot="1">
      <c r="A1443" s="33" t="str">
        <f ca="1">IF(C1443=Calculator!$H$27,"F",IF(Daily!D1443+Daily!H1443=0,IF(D1442+H1442&gt;0,"L",""),""))</f>
        <v/>
      </c>
      <c r="B1443" s="34">
        <v>1442</v>
      </c>
      <c r="C1443" s="19">
        <f t="shared" ca="1" si="89"/>
        <v>47372</v>
      </c>
      <c r="D1443" s="29">
        <f t="shared" ca="1" si="91"/>
        <v>156329.79652515159</v>
      </c>
      <c r="E1443" s="29">
        <f ca="1">IF(C1443&lt;Calculator!$D$26,0,IF(DAY($C1443)=1,IF(D1443-Calculator!$G$24&gt;0,Calculator!$G$24,D1443),0))</f>
        <v>0</v>
      </c>
      <c r="F1443" s="29">
        <f ca="1">IF(E1443&gt;0,D1443*Calculator!$G$22/12,0)</f>
        <v>0</v>
      </c>
      <c r="G1443" s="29">
        <f ca="1">IF(E1443&gt;0,(IFERROR(-PMT(Calculator!$G$22/12,Calculator!$G$23*12,Calculator!$G$20),0))-F1443,0)</f>
        <v>0</v>
      </c>
      <c r="H1443" s="29">
        <f t="shared" ca="1" si="92"/>
        <v>6589.7117383677796</v>
      </c>
      <c r="I1443" s="29">
        <f t="shared" ca="1" si="90"/>
        <v>1.1735103095723443</v>
      </c>
      <c r="J1443" s="30">
        <f>Calculator!$G$40</f>
        <v>6.5000000000000002E-2</v>
      </c>
      <c r="K1443" s="29">
        <f ca="1">IF(C1443&gt;=Calculator!$G$27,IF(DAY($C1443)=1,Calculator!$G$34/2,IF(DAY($C1443)=15,Calculator!$G$34/2,0)),0)</f>
        <v>0</v>
      </c>
      <c r="L1443" s="29">
        <f ca="1">IF(DAY($C1443)=28,IF(H1443=0,0,Calculator!$G$35),0)</f>
        <v>0</v>
      </c>
      <c r="M1443" s="29">
        <f ca="1">IF(I1443&gt;0,IF(DAY($C1443)=1,SUM(INDIRECT("I"&amp;(ROW(C1442)-DAY(C1442))):I1442),0),0)</f>
        <v>0</v>
      </c>
      <c r="N1443" s="29">
        <f ca="1">IF(C1443&lt;Calculator!$G$27,0,IF(C1443=Calculator!$G$27,Calculator!$G$39,IF(H1443-K1443&lt;=0,IF(D1443&gt;Calculator!$G$39,IF(H1443-K1443+E1443+L1443+M1443+Calculator!$G$39&gt;Calculator!$G$39,Calculator!$G$39-(H1443+E1443+L1443+M1443-K1443),Calculator!$G$39),D1443),0)))</f>
        <v>0</v>
      </c>
    </row>
    <row r="1444" spans="1:14" ht="15.75" thickBot="1">
      <c r="A1444" s="33" t="str">
        <f ca="1">IF(C1444=Calculator!$H$27,"F",IF(Daily!D1444+Daily!H1444=0,IF(D1443+H1443&gt;0,"L",""),""))</f>
        <v/>
      </c>
      <c r="B1444" s="34">
        <v>1443</v>
      </c>
      <c r="C1444" s="19">
        <f t="shared" ca="1" si="89"/>
        <v>47373</v>
      </c>
      <c r="D1444" s="29">
        <f t="shared" ca="1" si="91"/>
        <v>156329.79652515159</v>
      </c>
      <c r="E1444" s="29">
        <f ca="1">IF(C1444&lt;Calculator!$D$26,0,IF(DAY($C1444)=1,IF(D1444-Calculator!$G$24&gt;0,Calculator!$G$24,D1444),0))</f>
        <v>0</v>
      </c>
      <c r="F1444" s="29">
        <f ca="1">IF(E1444&gt;0,D1444*Calculator!$G$22/12,0)</f>
        <v>0</v>
      </c>
      <c r="G1444" s="29">
        <f ca="1">IF(E1444&gt;0,(IFERROR(-PMT(Calculator!$G$22/12,Calculator!$G$23*12,Calculator!$G$20),0))-F1444,0)</f>
        <v>0</v>
      </c>
      <c r="H1444" s="29">
        <f t="shared" ca="1" si="92"/>
        <v>6589.7117383677796</v>
      </c>
      <c r="I1444" s="29">
        <f t="shared" ca="1" si="90"/>
        <v>1.1735103095723443</v>
      </c>
      <c r="J1444" s="30">
        <f>Calculator!$G$40</f>
        <v>6.5000000000000002E-2</v>
      </c>
      <c r="K1444" s="29">
        <f ca="1">IF(C1444&gt;=Calculator!$G$27,IF(DAY($C1444)=1,Calculator!$G$34/2,IF(DAY($C1444)=15,Calculator!$G$34/2,0)),0)</f>
        <v>0</v>
      </c>
      <c r="L1444" s="29">
        <f ca="1">IF(DAY($C1444)=28,IF(H1444=0,0,Calculator!$G$35),0)</f>
        <v>0</v>
      </c>
      <c r="M1444" s="29">
        <f ca="1">IF(I1444&gt;0,IF(DAY($C1444)=1,SUM(INDIRECT("I"&amp;(ROW(C1443)-DAY(C1443))):I1443),0),0)</f>
        <v>0</v>
      </c>
      <c r="N1444" s="29">
        <f ca="1">IF(C1444&lt;Calculator!$G$27,0,IF(C1444=Calculator!$G$27,Calculator!$G$39,IF(H1444-K1444&lt;=0,IF(D1444&gt;Calculator!$G$39,IF(H1444-K1444+E1444+L1444+M1444+Calculator!$G$39&gt;Calculator!$G$39,Calculator!$G$39-(H1444+E1444+L1444+M1444-K1444),Calculator!$G$39),D1444),0)))</f>
        <v>0</v>
      </c>
    </row>
    <row r="1445" spans="1:14" ht="15.75" thickBot="1">
      <c r="A1445" s="33" t="str">
        <f ca="1">IF(C1445=Calculator!$H$27,"F",IF(Daily!D1445+Daily!H1445=0,IF(D1444+H1444&gt;0,"L",""),""))</f>
        <v/>
      </c>
      <c r="B1445" s="34">
        <v>1444</v>
      </c>
      <c r="C1445" s="19">
        <f t="shared" ca="1" si="89"/>
        <v>47374</v>
      </c>
      <c r="D1445" s="29">
        <f t="shared" ca="1" si="91"/>
        <v>156329.79652515159</v>
      </c>
      <c r="E1445" s="29">
        <f ca="1">IF(C1445&lt;Calculator!$D$26,0,IF(DAY($C1445)=1,IF(D1445-Calculator!$G$24&gt;0,Calculator!$G$24,D1445),0))</f>
        <v>0</v>
      </c>
      <c r="F1445" s="29">
        <f ca="1">IF(E1445&gt;0,D1445*Calculator!$G$22/12,0)</f>
        <v>0</v>
      </c>
      <c r="G1445" s="29">
        <f ca="1">IF(E1445&gt;0,(IFERROR(-PMT(Calculator!$G$22/12,Calculator!$G$23*12,Calculator!$G$20),0))-F1445,0)</f>
        <v>0</v>
      </c>
      <c r="H1445" s="29">
        <f t="shared" ca="1" si="92"/>
        <v>6589.7117383677796</v>
      </c>
      <c r="I1445" s="29">
        <f t="shared" ca="1" si="90"/>
        <v>1.1735103095723443</v>
      </c>
      <c r="J1445" s="30">
        <f>Calculator!$G$40</f>
        <v>6.5000000000000002E-2</v>
      </c>
      <c r="K1445" s="29">
        <f ca="1">IF(C1445&gt;=Calculator!$G$27,IF(DAY($C1445)=1,Calculator!$G$34/2,IF(DAY($C1445)=15,Calculator!$G$34/2,0)),0)</f>
        <v>0</v>
      </c>
      <c r="L1445" s="29">
        <f ca="1">IF(DAY($C1445)=28,IF(H1445=0,0,Calculator!$G$35),0)</f>
        <v>0</v>
      </c>
      <c r="M1445" s="29">
        <f ca="1">IF(I1445&gt;0,IF(DAY($C1445)=1,SUM(INDIRECT("I"&amp;(ROW(C1444)-DAY(C1444))):I1444),0),0)</f>
        <v>0</v>
      </c>
      <c r="N1445" s="29">
        <f ca="1">IF(C1445&lt;Calculator!$G$27,0,IF(C1445=Calculator!$G$27,Calculator!$G$39,IF(H1445-K1445&lt;=0,IF(D1445&gt;Calculator!$G$39,IF(H1445-K1445+E1445+L1445+M1445+Calculator!$G$39&gt;Calculator!$G$39,Calculator!$G$39-(H1445+E1445+L1445+M1445-K1445),Calculator!$G$39),D1445),0)))</f>
        <v>0</v>
      </c>
    </row>
    <row r="1446" spans="1:14" ht="15.75" thickBot="1">
      <c r="A1446" s="33" t="str">
        <f ca="1">IF(C1446=Calculator!$H$27,"F",IF(Daily!D1446+Daily!H1446=0,IF(D1445+H1445&gt;0,"L",""),""))</f>
        <v/>
      </c>
      <c r="B1446" s="34">
        <v>1445</v>
      </c>
      <c r="C1446" s="19">
        <f t="shared" ca="1" si="89"/>
        <v>47375</v>
      </c>
      <c r="D1446" s="29">
        <f t="shared" ca="1" si="91"/>
        <v>156329.79652515159</v>
      </c>
      <c r="E1446" s="29">
        <f ca="1">IF(C1446&lt;Calculator!$D$26,0,IF(DAY($C1446)=1,IF(D1446-Calculator!$G$24&gt;0,Calculator!$G$24,D1446),0))</f>
        <v>0</v>
      </c>
      <c r="F1446" s="29">
        <f ca="1">IF(E1446&gt;0,D1446*Calculator!$G$22/12,0)</f>
        <v>0</v>
      </c>
      <c r="G1446" s="29">
        <f ca="1">IF(E1446&gt;0,(IFERROR(-PMT(Calculator!$G$22/12,Calculator!$G$23*12,Calculator!$G$20),0))-F1446,0)</f>
        <v>0</v>
      </c>
      <c r="H1446" s="29">
        <f t="shared" ca="1" si="92"/>
        <v>6589.7117383677796</v>
      </c>
      <c r="I1446" s="29">
        <f t="shared" ca="1" si="90"/>
        <v>1.1735103095723443</v>
      </c>
      <c r="J1446" s="30">
        <f>Calculator!$G$40</f>
        <v>6.5000000000000002E-2</v>
      </c>
      <c r="K1446" s="29">
        <f ca="1">IF(C1446&gt;=Calculator!$G$27,IF(DAY($C1446)=1,Calculator!$G$34/2,IF(DAY($C1446)=15,Calculator!$G$34/2,0)),0)</f>
        <v>0</v>
      </c>
      <c r="L1446" s="29">
        <f ca="1">IF(DAY($C1446)=28,IF(H1446=0,0,Calculator!$G$35),0)</f>
        <v>0</v>
      </c>
      <c r="M1446" s="29">
        <f ca="1">IF(I1446&gt;0,IF(DAY($C1446)=1,SUM(INDIRECT("I"&amp;(ROW(C1445)-DAY(C1445))):I1445),0),0)</f>
        <v>0</v>
      </c>
      <c r="N1446" s="29">
        <f ca="1">IF(C1446&lt;Calculator!$G$27,0,IF(C1446=Calculator!$G$27,Calculator!$G$39,IF(H1446-K1446&lt;=0,IF(D1446&gt;Calculator!$G$39,IF(H1446-K1446+E1446+L1446+M1446+Calculator!$G$39&gt;Calculator!$G$39,Calculator!$G$39-(H1446+E1446+L1446+M1446-K1446),Calculator!$G$39),D1446),0)))</f>
        <v>0</v>
      </c>
    </row>
    <row r="1447" spans="1:14" ht="15.75" thickBot="1">
      <c r="A1447" s="33" t="str">
        <f ca="1">IF(C1447=Calculator!$H$27,"F",IF(Daily!D1447+Daily!H1447=0,IF(D1446+H1446&gt;0,"L",""),""))</f>
        <v/>
      </c>
      <c r="B1447" s="34">
        <v>1446</v>
      </c>
      <c r="C1447" s="19">
        <f t="shared" ca="1" si="89"/>
        <v>47376</v>
      </c>
      <c r="D1447" s="29">
        <f t="shared" ca="1" si="91"/>
        <v>156329.79652515159</v>
      </c>
      <c r="E1447" s="29">
        <f ca="1">IF(C1447&lt;Calculator!$D$26,0,IF(DAY($C1447)=1,IF(D1447-Calculator!$G$24&gt;0,Calculator!$G$24,D1447),0))</f>
        <v>0</v>
      </c>
      <c r="F1447" s="29">
        <f ca="1">IF(E1447&gt;0,D1447*Calculator!$G$22/12,0)</f>
        <v>0</v>
      </c>
      <c r="G1447" s="29">
        <f ca="1">IF(E1447&gt;0,(IFERROR(-PMT(Calculator!$G$22/12,Calculator!$G$23*12,Calculator!$G$20),0))-F1447,0)</f>
        <v>0</v>
      </c>
      <c r="H1447" s="29">
        <f t="shared" ca="1" si="92"/>
        <v>6589.7117383677796</v>
      </c>
      <c r="I1447" s="29">
        <f t="shared" ca="1" si="90"/>
        <v>1.1735103095723443</v>
      </c>
      <c r="J1447" s="30">
        <f>Calculator!$G$40</f>
        <v>6.5000000000000002E-2</v>
      </c>
      <c r="K1447" s="29">
        <f ca="1">IF(C1447&gt;=Calculator!$G$27,IF(DAY($C1447)=1,Calculator!$G$34/2,IF(DAY($C1447)=15,Calculator!$G$34/2,0)),0)</f>
        <v>4500</v>
      </c>
      <c r="L1447" s="29">
        <f ca="1">IF(DAY($C1447)=28,IF(H1447=0,0,Calculator!$G$35),0)</f>
        <v>0</v>
      </c>
      <c r="M1447" s="29">
        <f ca="1">IF(I1447&gt;0,IF(DAY($C1447)=1,SUM(INDIRECT("I"&amp;(ROW(C1446)-DAY(C1446))):I1446),0),0)</f>
        <v>0</v>
      </c>
      <c r="N1447" s="29">
        <f ca="1">IF(C1447&lt;Calculator!$G$27,0,IF(C1447=Calculator!$G$27,Calculator!$G$39,IF(H1447-K1447&lt;=0,IF(D1447&gt;Calculator!$G$39,IF(H1447-K1447+E1447+L1447+M1447+Calculator!$G$39&gt;Calculator!$G$39,Calculator!$G$39-(H1447+E1447+L1447+M1447-K1447),Calculator!$G$39),D1447),0)))</f>
        <v>0</v>
      </c>
    </row>
    <row r="1448" spans="1:14" ht="15.75" thickBot="1">
      <c r="A1448" s="33" t="str">
        <f ca="1">IF(C1448=Calculator!$H$27,"F",IF(Daily!D1448+Daily!H1448=0,IF(D1447+H1447&gt;0,"L",""),""))</f>
        <v/>
      </c>
      <c r="B1448" s="34">
        <v>1447</v>
      </c>
      <c r="C1448" s="19">
        <f t="shared" ca="1" si="89"/>
        <v>47377</v>
      </c>
      <c r="D1448" s="29">
        <f t="shared" ca="1" si="91"/>
        <v>156329.79652515159</v>
      </c>
      <c r="E1448" s="29">
        <f ca="1">IF(C1448&lt;Calculator!$D$26,0,IF(DAY($C1448)=1,IF(D1448-Calculator!$G$24&gt;0,Calculator!$G$24,D1448),0))</f>
        <v>0</v>
      </c>
      <c r="F1448" s="29">
        <f ca="1">IF(E1448&gt;0,D1448*Calculator!$G$22/12,0)</f>
        <v>0</v>
      </c>
      <c r="G1448" s="29">
        <f ca="1">IF(E1448&gt;0,(IFERROR(-PMT(Calculator!$G$22/12,Calculator!$G$23*12,Calculator!$G$20),0))-F1448,0)</f>
        <v>0</v>
      </c>
      <c r="H1448" s="29">
        <f t="shared" ca="1" si="92"/>
        <v>2089.7117383677796</v>
      </c>
      <c r="I1448" s="29">
        <f t="shared" ca="1" si="90"/>
        <v>0.3721404465586457</v>
      </c>
      <c r="J1448" s="30">
        <f>Calculator!$G$40</f>
        <v>6.5000000000000002E-2</v>
      </c>
      <c r="K1448" s="29">
        <f ca="1">IF(C1448&gt;=Calculator!$G$27,IF(DAY($C1448)=1,Calculator!$G$34/2,IF(DAY($C1448)=15,Calculator!$G$34/2,0)),0)</f>
        <v>0</v>
      </c>
      <c r="L1448" s="29">
        <f ca="1">IF(DAY($C1448)=28,IF(H1448=0,0,Calculator!$G$35),0)</f>
        <v>0</v>
      </c>
      <c r="M1448" s="29">
        <f ca="1">IF(I1448&gt;0,IF(DAY($C1448)=1,SUM(INDIRECT("I"&amp;(ROW(C1447)-DAY(C1447))):I1447),0),0)</f>
        <v>0</v>
      </c>
      <c r="N1448" s="29">
        <f ca="1">IF(C1448&lt;Calculator!$G$27,0,IF(C1448=Calculator!$G$27,Calculator!$G$39,IF(H1448-K1448&lt;=0,IF(D1448&gt;Calculator!$G$39,IF(H1448-K1448+E1448+L1448+M1448+Calculator!$G$39&gt;Calculator!$G$39,Calculator!$G$39-(H1448+E1448+L1448+M1448-K1448),Calculator!$G$39),D1448),0)))</f>
        <v>0</v>
      </c>
    </row>
    <row r="1449" spans="1:14" ht="15.75" thickBot="1">
      <c r="A1449" s="33" t="str">
        <f ca="1">IF(C1449=Calculator!$H$27,"F",IF(Daily!D1449+Daily!H1449=0,IF(D1448+H1448&gt;0,"L",""),""))</f>
        <v/>
      </c>
      <c r="B1449" s="34">
        <v>1448</v>
      </c>
      <c r="C1449" s="19">
        <f t="shared" ca="1" si="89"/>
        <v>47378</v>
      </c>
      <c r="D1449" s="29">
        <f t="shared" ca="1" si="91"/>
        <v>156329.79652515159</v>
      </c>
      <c r="E1449" s="29">
        <f ca="1">IF(C1449&lt;Calculator!$D$26,0,IF(DAY($C1449)=1,IF(D1449-Calculator!$G$24&gt;0,Calculator!$G$24,D1449),0))</f>
        <v>0</v>
      </c>
      <c r="F1449" s="29">
        <f ca="1">IF(E1449&gt;0,D1449*Calculator!$G$22/12,0)</f>
        <v>0</v>
      </c>
      <c r="G1449" s="29">
        <f ca="1">IF(E1449&gt;0,(IFERROR(-PMT(Calculator!$G$22/12,Calculator!$G$23*12,Calculator!$G$20),0))-F1449,0)</f>
        <v>0</v>
      </c>
      <c r="H1449" s="29">
        <f t="shared" ca="1" si="92"/>
        <v>2089.7117383677796</v>
      </c>
      <c r="I1449" s="29">
        <f t="shared" ca="1" si="90"/>
        <v>0.3721404465586457</v>
      </c>
      <c r="J1449" s="30">
        <f>Calculator!$G$40</f>
        <v>6.5000000000000002E-2</v>
      </c>
      <c r="K1449" s="29">
        <f ca="1">IF(C1449&gt;=Calculator!$G$27,IF(DAY($C1449)=1,Calculator!$G$34/2,IF(DAY($C1449)=15,Calculator!$G$34/2,0)),0)</f>
        <v>0</v>
      </c>
      <c r="L1449" s="29">
        <f ca="1">IF(DAY($C1449)=28,IF(H1449=0,0,Calculator!$G$35),0)</f>
        <v>0</v>
      </c>
      <c r="M1449" s="29">
        <f ca="1">IF(I1449&gt;0,IF(DAY($C1449)=1,SUM(INDIRECT("I"&amp;(ROW(C1448)-DAY(C1448))):I1448),0),0)</f>
        <v>0</v>
      </c>
      <c r="N1449" s="29">
        <f ca="1">IF(C1449&lt;Calculator!$G$27,0,IF(C1449=Calculator!$G$27,Calculator!$G$39,IF(H1449-K1449&lt;=0,IF(D1449&gt;Calculator!$G$39,IF(H1449-K1449+E1449+L1449+M1449+Calculator!$G$39&gt;Calculator!$G$39,Calculator!$G$39-(H1449+E1449+L1449+M1449-K1449),Calculator!$G$39),D1449),0)))</f>
        <v>0</v>
      </c>
    </row>
    <row r="1450" spans="1:14" ht="15.75" thickBot="1">
      <c r="A1450" s="33" t="str">
        <f ca="1">IF(C1450=Calculator!$H$27,"F",IF(Daily!D1450+Daily!H1450=0,IF(D1449+H1449&gt;0,"L",""),""))</f>
        <v/>
      </c>
      <c r="B1450" s="34">
        <v>1449</v>
      </c>
      <c r="C1450" s="19">
        <f t="shared" ca="1" si="89"/>
        <v>47379</v>
      </c>
      <c r="D1450" s="29">
        <f t="shared" ca="1" si="91"/>
        <v>156329.79652515159</v>
      </c>
      <c r="E1450" s="29">
        <f ca="1">IF(C1450&lt;Calculator!$D$26,0,IF(DAY($C1450)=1,IF(D1450-Calculator!$G$24&gt;0,Calculator!$G$24,D1450),0))</f>
        <v>0</v>
      </c>
      <c r="F1450" s="29">
        <f ca="1">IF(E1450&gt;0,D1450*Calculator!$G$22/12,0)</f>
        <v>0</v>
      </c>
      <c r="G1450" s="29">
        <f ca="1">IF(E1450&gt;0,(IFERROR(-PMT(Calculator!$G$22/12,Calculator!$G$23*12,Calculator!$G$20),0))-F1450,0)</f>
        <v>0</v>
      </c>
      <c r="H1450" s="29">
        <f t="shared" ca="1" si="92"/>
        <v>2089.7117383677796</v>
      </c>
      <c r="I1450" s="29">
        <f t="shared" ca="1" si="90"/>
        <v>0.3721404465586457</v>
      </c>
      <c r="J1450" s="30">
        <f>Calculator!$G$40</f>
        <v>6.5000000000000002E-2</v>
      </c>
      <c r="K1450" s="29">
        <f ca="1">IF(C1450&gt;=Calculator!$G$27,IF(DAY($C1450)=1,Calculator!$G$34/2,IF(DAY($C1450)=15,Calculator!$G$34/2,0)),0)</f>
        <v>0</v>
      </c>
      <c r="L1450" s="29">
        <f ca="1">IF(DAY($C1450)=28,IF(H1450=0,0,Calculator!$G$35),0)</f>
        <v>0</v>
      </c>
      <c r="M1450" s="29">
        <f ca="1">IF(I1450&gt;0,IF(DAY($C1450)=1,SUM(INDIRECT("I"&amp;(ROW(C1449)-DAY(C1449))):I1449),0),0)</f>
        <v>0</v>
      </c>
      <c r="N1450" s="29">
        <f ca="1">IF(C1450&lt;Calculator!$G$27,0,IF(C1450=Calculator!$G$27,Calculator!$G$39,IF(H1450-K1450&lt;=0,IF(D1450&gt;Calculator!$G$39,IF(H1450-K1450+E1450+L1450+M1450+Calculator!$G$39&gt;Calculator!$G$39,Calculator!$G$39-(H1450+E1450+L1450+M1450-K1450),Calculator!$G$39),D1450),0)))</f>
        <v>0</v>
      </c>
    </row>
    <row r="1451" spans="1:14" ht="15.75" thickBot="1">
      <c r="A1451" s="33" t="str">
        <f ca="1">IF(C1451=Calculator!$H$27,"F",IF(Daily!D1451+Daily!H1451=0,IF(D1450+H1450&gt;0,"L",""),""))</f>
        <v/>
      </c>
      <c r="B1451" s="34">
        <v>1450</v>
      </c>
      <c r="C1451" s="19">
        <f t="shared" ca="1" si="89"/>
        <v>47380</v>
      </c>
      <c r="D1451" s="29">
        <f t="shared" ca="1" si="91"/>
        <v>156329.79652515159</v>
      </c>
      <c r="E1451" s="29">
        <f ca="1">IF(C1451&lt;Calculator!$D$26,0,IF(DAY($C1451)=1,IF(D1451-Calculator!$G$24&gt;0,Calculator!$G$24,D1451),0))</f>
        <v>0</v>
      </c>
      <c r="F1451" s="29">
        <f ca="1">IF(E1451&gt;0,D1451*Calculator!$G$22/12,0)</f>
        <v>0</v>
      </c>
      <c r="G1451" s="29">
        <f ca="1">IF(E1451&gt;0,(IFERROR(-PMT(Calculator!$G$22/12,Calculator!$G$23*12,Calculator!$G$20),0))-F1451,0)</f>
        <v>0</v>
      </c>
      <c r="H1451" s="29">
        <f t="shared" ca="1" si="92"/>
        <v>2089.7117383677796</v>
      </c>
      <c r="I1451" s="29">
        <f t="shared" ca="1" si="90"/>
        <v>0.3721404465586457</v>
      </c>
      <c r="J1451" s="30">
        <f>Calculator!$G$40</f>
        <v>6.5000000000000002E-2</v>
      </c>
      <c r="K1451" s="29">
        <f ca="1">IF(C1451&gt;=Calculator!$G$27,IF(DAY($C1451)=1,Calculator!$G$34/2,IF(DAY($C1451)=15,Calculator!$G$34/2,0)),0)</f>
        <v>0</v>
      </c>
      <c r="L1451" s="29">
        <f ca="1">IF(DAY($C1451)=28,IF(H1451=0,0,Calculator!$G$35),0)</f>
        <v>0</v>
      </c>
      <c r="M1451" s="29">
        <f ca="1">IF(I1451&gt;0,IF(DAY($C1451)=1,SUM(INDIRECT("I"&amp;(ROW(C1450)-DAY(C1450))):I1450),0),0)</f>
        <v>0</v>
      </c>
      <c r="N1451" s="29">
        <f ca="1">IF(C1451&lt;Calculator!$G$27,0,IF(C1451=Calculator!$G$27,Calculator!$G$39,IF(H1451-K1451&lt;=0,IF(D1451&gt;Calculator!$G$39,IF(H1451-K1451+E1451+L1451+M1451+Calculator!$G$39&gt;Calculator!$G$39,Calculator!$G$39-(H1451+E1451+L1451+M1451-K1451),Calculator!$G$39),D1451),0)))</f>
        <v>0</v>
      </c>
    </row>
    <row r="1452" spans="1:14" ht="15.75" thickBot="1">
      <c r="A1452" s="33" t="str">
        <f ca="1">IF(C1452=Calculator!$H$27,"F",IF(Daily!D1452+Daily!H1452=0,IF(D1451+H1451&gt;0,"L",""),""))</f>
        <v/>
      </c>
      <c r="B1452" s="34">
        <v>1451</v>
      </c>
      <c r="C1452" s="19">
        <f t="shared" ca="1" si="89"/>
        <v>47381</v>
      </c>
      <c r="D1452" s="29">
        <f t="shared" ca="1" si="91"/>
        <v>156329.79652515159</v>
      </c>
      <c r="E1452" s="29">
        <f ca="1">IF(C1452&lt;Calculator!$D$26,0,IF(DAY($C1452)=1,IF(D1452-Calculator!$G$24&gt;0,Calculator!$G$24,D1452),0))</f>
        <v>0</v>
      </c>
      <c r="F1452" s="29">
        <f ca="1">IF(E1452&gt;0,D1452*Calculator!$G$22/12,0)</f>
        <v>0</v>
      </c>
      <c r="G1452" s="29">
        <f ca="1">IF(E1452&gt;0,(IFERROR(-PMT(Calculator!$G$22/12,Calculator!$G$23*12,Calculator!$G$20),0))-F1452,0)</f>
        <v>0</v>
      </c>
      <c r="H1452" s="29">
        <f t="shared" ca="1" si="92"/>
        <v>2089.7117383677796</v>
      </c>
      <c r="I1452" s="29">
        <f t="shared" ca="1" si="90"/>
        <v>0.3721404465586457</v>
      </c>
      <c r="J1452" s="30">
        <f>Calculator!$G$40</f>
        <v>6.5000000000000002E-2</v>
      </c>
      <c r="K1452" s="29">
        <f ca="1">IF(C1452&gt;=Calculator!$G$27,IF(DAY($C1452)=1,Calculator!$G$34/2,IF(DAY($C1452)=15,Calculator!$G$34/2,0)),0)</f>
        <v>0</v>
      </c>
      <c r="L1452" s="29">
        <f ca="1">IF(DAY($C1452)=28,IF(H1452=0,0,Calculator!$G$35),0)</f>
        <v>0</v>
      </c>
      <c r="M1452" s="29">
        <f ca="1">IF(I1452&gt;0,IF(DAY($C1452)=1,SUM(INDIRECT("I"&amp;(ROW(C1451)-DAY(C1451))):I1451),0),0)</f>
        <v>0</v>
      </c>
      <c r="N1452" s="29">
        <f ca="1">IF(C1452&lt;Calculator!$G$27,0,IF(C1452=Calculator!$G$27,Calculator!$G$39,IF(H1452-K1452&lt;=0,IF(D1452&gt;Calculator!$G$39,IF(H1452-K1452+E1452+L1452+M1452+Calculator!$G$39&gt;Calculator!$G$39,Calculator!$G$39-(H1452+E1452+L1452+M1452-K1452),Calculator!$G$39),D1452),0)))</f>
        <v>0</v>
      </c>
    </row>
    <row r="1453" spans="1:14" ht="15.75" thickBot="1">
      <c r="A1453" s="33" t="str">
        <f ca="1">IF(C1453=Calculator!$H$27,"F",IF(Daily!D1453+Daily!H1453=0,IF(D1452+H1452&gt;0,"L",""),""))</f>
        <v/>
      </c>
      <c r="B1453" s="34">
        <v>1452</v>
      </c>
      <c r="C1453" s="19">
        <f t="shared" ca="1" si="89"/>
        <v>47382</v>
      </c>
      <c r="D1453" s="29">
        <f t="shared" ca="1" si="91"/>
        <v>156329.79652515159</v>
      </c>
      <c r="E1453" s="29">
        <f ca="1">IF(C1453&lt;Calculator!$D$26,0,IF(DAY($C1453)=1,IF(D1453-Calculator!$G$24&gt;0,Calculator!$G$24,D1453),0))</f>
        <v>0</v>
      </c>
      <c r="F1453" s="29">
        <f ca="1">IF(E1453&gt;0,D1453*Calculator!$G$22/12,0)</f>
        <v>0</v>
      </c>
      <c r="G1453" s="29">
        <f ca="1">IF(E1453&gt;0,(IFERROR(-PMT(Calculator!$G$22/12,Calculator!$G$23*12,Calculator!$G$20),0))-F1453,0)</f>
        <v>0</v>
      </c>
      <c r="H1453" s="29">
        <f t="shared" ca="1" si="92"/>
        <v>2089.7117383677796</v>
      </c>
      <c r="I1453" s="29">
        <f t="shared" ca="1" si="90"/>
        <v>0.3721404465586457</v>
      </c>
      <c r="J1453" s="30">
        <f>Calculator!$G$40</f>
        <v>6.5000000000000002E-2</v>
      </c>
      <c r="K1453" s="29">
        <f ca="1">IF(C1453&gt;=Calculator!$G$27,IF(DAY($C1453)=1,Calculator!$G$34/2,IF(DAY($C1453)=15,Calculator!$G$34/2,0)),0)</f>
        <v>0</v>
      </c>
      <c r="L1453" s="29">
        <f ca="1">IF(DAY($C1453)=28,IF(H1453=0,0,Calculator!$G$35),0)</f>
        <v>0</v>
      </c>
      <c r="M1453" s="29">
        <f ca="1">IF(I1453&gt;0,IF(DAY($C1453)=1,SUM(INDIRECT("I"&amp;(ROW(C1452)-DAY(C1452))):I1452),0),0)</f>
        <v>0</v>
      </c>
      <c r="N1453" s="29">
        <f ca="1">IF(C1453&lt;Calculator!$G$27,0,IF(C1453=Calculator!$G$27,Calculator!$G$39,IF(H1453-K1453&lt;=0,IF(D1453&gt;Calculator!$G$39,IF(H1453-K1453+E1453+L1453+M1453+Calculator!$G$39&gt;Calculator!$G$39,Calculator!$G$39-(H1453+E1453+L1453+M1453-K1453),Calculator!$G$39),D1453),0)))</f>
        <v>0</v>
      </c>
    </row>
    <row r="1454" spans="1:14" ht="15.75" thickBot="1">
      <c r="A1454" s="33" t="str">
        <f ca="1">IF(C1454=Calculator!$H$27,"F",IF(Daily!D1454+Daily!H1454=0,IF(D1453+H1453&gt;0,"L",""),""))</f>
        <v/>
      </c>
      <c r="B1454" s="34">
        <v>1453</v>
      </c>
      <c r="C1454" s="19">
        <f t="shared" ca="1" si="89"/>
        <v>47383</v>
      </c>
      <c r="D1454" s="29">
        <f t="shared" ca="1" si="91"/>
        <v>156329.79652515159</v>
      </c>
      <c r="E1454" s="29">
        <f ca="1">IF(C1454&lt;Calculator!$D$26,0,IF(DAY($C1454)=1,IF(D1454-Calculator!$G$24&gt;0,Calculator!$G$24,D1454),0))</f>
        <v>0</v>
      </c>
      <c r="F1454" s="29">
        <f ca="1">IF(E1454&gt;0,D1454*Calculator!$G$22/12,0)</f>
        <v>0</v>
      </c>
      <c r="G1454" s="29">
        <f ca="1">IF(E1454&gt;0,(IFERROR(-PMT(Calculator!$G$22/12,Calculator!$G$23*12,Calculator!$G$20),0))-F1454,0)</f>
        <v>0</v>
      </c>
      <c r="H1454" s="29">
        <f t="shared" ca="1" si="92"/>
        <v>2089.7117383677796</v>
      </c>
      <c r="I1454" s="29">
        <f t="shared" ca="1" si="90"/>
        <v>0.3721404465586457</v>
      </c>
      <c r="J1454" s="30">
        <f>Calculator!$G$40</f>
        <v>6.5000000000000002E-2</v>
      </c>
      <c r="K1454" s="29">
        <f ca="1">IF(C1454&gt;=Calculator!$G$27,IF(DAY($C1454)=1,Calculator!$G$34/2,IF(DAY($C1454)=15,Calculator!$G$34/2,0)),0)</f>
        <v>0</v>
      </c>
      <c r="L1454" s="29">
        <f ca="1">IF(DAY($C1454)=28,IF(H1454=0,0,Calculator!$G$35),0)</f>
        <v>0</v>
      </c>
      <c r="M1454" s="29">
        <f ca="1">IF(I1454&gt;0,IF(DAY($C1454)=1,SUM(INDIRECT("I"&amp;(ROW(C1453)-DAY(C1453))):I1453),0),0)</f>
        <v>0</v>
      </c>
      <c r="N1454" s="29">
        <f ca="1">IF(C1454&lt;Calculator!$G$27,0,IF(C1454=Calculator!$G$27,Calculator!$G$39,IF(H1454-K1454&lt;=0,IF(D1454&gt;Calculator!$G$39,IF(H1454-K1454+E1454+L1454+M1454+Calculator!$G$39&gt;Calculator!$G$39,Calculator!$G$39-(H1454+E1454+L1454+M1454-K1454),Calculator!$G$39),D1454),0)))</f>
        <v>0</v>
      </c>
    </row>
    <row r="1455" spans="1:14" ht="15.75" thickBot="1">
      <c r="A1455" s="33" t="str">
        <f ca="1">IF(C1455=Calculator!$H$27,"F",IF(Daily!D1455+Daily!H1455=0,IF(D1454+H1454&gt;0,"L",""),""))</f>
        <v/>
      </c>
      <c r="B1455" s="34">
        <v>1454</v>
      </c>
      <c r="C1455" s="19">
        <f t="shared" ca="1" si="89"/>
        <v>47384</v>
      </c>
      <c r="D1455" s="29">
        <f t="shared" ca="1" si="91"/>
        <v>156329.79652515159</v>
      </c>
      <c r="E1455" s="29">
        <f ca="1">IF(C1455&lt;Calculator!$D$26,0,IF(DAY($C1455)=1,IF(D1455-Calculator!$G$24&gt;0,Calculator!$G$24,D1455),0))</f>
        <v>0</v>
      </c>
      <c r="F1455" s="29">
        <f ca="1">IF(E1455&gt;0,D1455*Calculator!$G$22/12,0)</f>
        <v>0</v>
      </c>
      <c r="G1455" s="29">
        <f ca="1">IF(E1455&gt;0,(IFERROR(-PMT(Calculator!$G$22/12,Calculator!$G$23*12,Calculator!$G$20),0))-F1455,0)</f>
        <v>0</v>
      </c>
      <c r="H1455" s="29">
        <f t="shared" ca="1" si="92"/>
        <v>2089.7117383677796</v>
      </c>
      <c r="I1455" s="29">
        <f t="shared" ca="1" si="90"/>
        <v>0.3721404465586457</v>
      </c>
      <c r="J1455" s="30">
        <f>Calculator!$G$40</f>
        <v>6.5000000000000002E-2</v>
      </c>
      <c r="K1455" s="29">
        <f ca="1">IF(C1455&gt;=Calculator!$G$27,IF(DAY($C1455)=1,Calculator!$G$34/2,IF(DAY($C1455)=15,Calculator!$G$34/2,0)),0)</f>
        <v>0</v>
      </c>
      <c r="L1455" s="29">
        <f ca="1">IF(DAY($C1455)=28,IF(H1455=0,0,Calculator!$G$35),0)</f>
        <v>0</v>
      </c>
      <c r="M1455" s="29">
        <f ca="1">IF(I1455&gt;0,IF(DAY($C1455)=1,SUM(INDIRECT("I"&amp;(ROW(C1454)-DAY(C1454))):I1454),0),0)</f>
        <v>0</v>
      </c>
      <c r="N1455" s="29">
        <f ca="1">IF(C1455&lt;Calculator!$G$27,0,IF(C1455=Calculator!$G$27,Calculator!$G$39,IF(H1455-K1455&lt;=0,IF(D1455&gt;Calculator!$G$39,IF(H1455-K1455+E1455+L1455+M1455+Calculator!$G$39&gt;Calculator!$G$39,Calculator!$G$39-(H1455+E1455+L1455+M1455-K1455),Calculator!$G$39),D1455),0)))</f>
        <v>0</v>
      </c>
    </row>
    <row r="1456" spans="1:14" ht="15.75" thickBot="1">
      <c r="A1456" s="33" t="str">
        <f ca="1">IF(C1456=Calculator!$H$27,"F",IF(Daily!D1456+Daily!H1456=0,IF(D1455+H1455&gt;0,"L",""),""))</f>
        <v/>
      </c>
      <c r="B1456" s="34">
        <v>1455</v>
      </c>
      <c r="C1456" s="19">
        <f t="shared" ca="1" si="89"/>
        <v>47385</v>
      </c>
      <c r="D1456" s="29">
        <f t="shared" ca="1" si="91"/>
        <v>156329.79652515159</v>
      </c>
      <c r="E1456" s="29">
        <f ca="1">IF(C1456&lt;Calculator!$D$26,0,IF(DAY($C1456)=1,IF(D1456-Calculator!$G$24&gt;0,Calculator!$G$24,D1456),0))</f>
        <v>0</v>
      </c>
      <c r="F1456" s="29">
        <f ca="1">IF(E1456&gt;0,D1456*Calculator!$G$22/12,0)</f>
        <v>0</v>
      </c>
      <c r="G1456" s="29">
        <f ca="1">IF(E1456&gt;0,(IFERROR(-PMT(Calculator!$G$22/12,Calculator!$G$23*12,Calculator!$G$20),0))-F1456,0)</f>
        <v>0</v>
      </c>
      <c r="H1456" s="29">
        <f t="shared" ca="1" si="92"/>
        <v>2089.7117383677796</v>
      </c>
      <c r="I1456" s="29">
        <f t="shared" ca="1" si="90"/>
        <v>0.3721404465586457</v>
      </c>
      <c r="J1456" s="30">
        <f>Calculator!$G$40</f>
        <v>6.5000000000000002E-2</v>
      </c>
      <c r="K1456" s="29">
        <f ca="1">IF(C1456&gt;=Calculator!$G$27,IF(DAY($C1456)=1,Calculator!$G$34/2,IF(DAY($C1456)=15,Calculator!$G$34/2,0)),0)</f>
        <v>0</v>
      </c>
      <c r="L1456" s="29">
        <f ca="1">IF(DAY($C1456)=28,IF(H1456=0,0,Calculator!$G$35),0)</f>
        <v>0</v>
      </c>
      <c r="M1456" s="29">
        <f ca="1">IF(I1456&gt;0,IF(DAY($C1456)=1,SUM(INDIRECT("I"&amp;(ROW(C1455)-DAY(C1455))):I1455),0),0)</f>
        <v>0</v>
      </c>
      <c r="N1456" s="29">
        <f ca="1">IF(C1456&lt;Calculator!$G$27,0,IF(C1456=Calculator!$G$27,Calculator!$G$39,IF(H1456-K1456&lt;=0,IF(D1456&gt;Calculator!$G$39,IF(H1456-K1456+E1456+L1456+M1456+Calculator!$G$39&gt;Calculator!$G$39,Calculator!$G$39-(H1456+E1456+L1456+M1456-K1456),Calculator!$G$39),D1456),0)))</f>
        <v>0</v>
      </c>
    </row>
    <row r="1457" spans="1:14" ht="15.75" thickBot="1">
      <c r="A1457" s="33" t="str">
        <f ca="1">IF(C1457=Calculator!$H$27,"F",IF(Daily!D1457+Daily!H1457=0,IF(D1456+H1456&gt;0,"L",""),""))</f>
        <v/>
      </c>
      <c r="B1457" s="34">
        <v>1456</v>
      </c>
      <c r="C1457" s="19">
        <f t="shared" ca="1" si="89"/>
        <v>47386</v>
      </c>
      <c r="D1457" s="29">
        <f t="shared" ca="1" si="91"/>
        <v>156329.79652515159</v>
      </c>
      <c r="E1457" s="29">
        <f ca="1">IF(C1457&lt;Calculator!$D$26,0,IF(DAY($C1457)=1,IF(D1457-Calculator!$G$24&gt;0,Calculator!$G$24,D1457),0))</f>
        <v>0</v>
      </c>
      <c r="F1457" s="29">
        <f ca="1">IF(E1457&gt;0,D1457*Calculator!$G$22/12,0)</f>
        <v>0</v>
      </c>
      <c r="G1457" s="29">
        <f ca="1">IF(E1457&gt;0,(IFERROR(-PMT(Calculator!$G$22/12,Calculator!$G$23*12,Calculator!$G$20),0))-F1457,0)</f>
        <v>0</v>
      </c>
      <c r="H1457" s="29">
        <f t="shared" ca="1" si="92"/>
        <v>2089.7117383677796</v>
      </c>
      <c r="I1457" s="29">
        <f t="shared" ca="1" si="90"/>
        <v>0.3721404465586457</v>
      </c>
      <c r="J1457" s="30">
        <f>Calculator!$G$40</f>
        <v>6.5000000000000002E-2</v>
      </c>
      <c r="K1457" s="29">
        <f ca="1">IF(C1457&gt;=Calculator!$G$27,IF(DAY($C1457)=1,Calculator!$G$34/2,IF(DAY($C1457)=15,Calculator!$G$34/2,0)),0)</f>
        <v>0</v>
      </c>
      <c r="L1457" s="29">
        <f ca="1">IF(DAY($C1457)=28,IF(H1457=0,0,Calculator!$G$35),0)</f>
        <v>0</v>
      </c>
      <c r="M1457" s="29">
        <f ca="1">IF(I1457&gt;0,IF(DAY($C1457)=1,SUM(INDIRECT("I"&amp;(ROW(C1456)-DAY(C1456))):I1456),0),0)</f>
        <v>0</v>
      </c>
      <c r="N1457" s="29">
        <f ca="1">IF(C1457&lt;Calculator!$G$27,0,IF(C1457=Calculator!$G$27,Calculator!$G$39,IF(H1457-K1457&lt;=0,IF(D1457&gt;Calculator!$G$39,IF(H1457-K1457+E1457+L1457+M1457+Calculator!$G$39&gt;Calculator!$G$39,Calculator!$G$39-(H1457+E1457+L1457+M1457-K1457),Calculator!$G$39),D1457),0)))</f>
        <v>0</v>
      </c>
    </row>
    <row r="1458" spans="1:14" ht="15.75" thickBot="1">
      <c r="A1458" s="33" t="str">
        <f ca="1">IF(C1458=Calculator!$H$27,"F",IF(Daily!D1458+Daily!H1458=0,IF(D1457+H1457&gt;0,"L",""),""))</f>
        <v/>
      </c>
      <c r="B1458" s="34">
        <v>1457</v>
      </c>
      <c r="C1458" s="19">
        <f t="shared" ca="1" si="89"/>
        <v>47387</v>
      </c>
      <c r="D1458" s="29">
        <f t="shared" ca="1" si="91"/>
        <v>156329.79652515159</v>
      </c>
      <c r="E1458" s="29">
        <f ca="1">IF(C1458&lt;Calculator!$D$26,0,IF(DAY($C1458)=1,IF(D1458-Calculator!$G$24&gt;0,Calculator!$G$24,D1458),0))</f>
        <v>0</v>
      </c>
      <c r="F1458" s="29">
        <f ca="1">IF(E1458&gt;0,D1458*Calculator!$G$22/12,0)</f>
        <v>0</v>
      </c>
      <c r="G1458" s="29">
        <f ca="1">IF(E1458&gt;0,(IFERROR(-PMT(Calculator!$G$22/12,Calculator!$G$23*12,Calculator!$G$20),0))-F1458,0)</f>
        <v>0</v>
      </c>
      <c r="H1458" s="29">
        <f t="shared" ca="1" si="92"/>
        <v>2089.7117383677796</v>
      </c>
      <c r="I1458" s="29">
        <f t="shared" ca="1" si="90"/>
        <v>0.3721404465586457</v>
      </c>
      <c r="J1458" s="30">
        <f>Calculator!$G$40</f>
        <v>6.5000000000000002E-2</v>
      </c>
      <c r="K1458" s="29">
        <f ca="1">IF(C1458&gt;=Calculator!$G$27,IF(DAY($C1458)=1,Calculator!$G$34/2,IF(DAY($C1458)=15,Calculator!$G$34/2,0)),0)</f>
        <v>0</v>
      </c>
      <c r="L1458" s="29">
        <f ca="1">IF(DAY($C1458)=28,IF(H1458=0,0,Calculator!$G$35),0)</f>
        <v>0</v>
      </c>
      <c r="M1458" s="29">
        <f ca="1">IF(I1458&gt;0,IF(DAY($C1458)=1,SUM(INDIRECT("I"&amp;(ROW(C1457)-DAY(C1457))):I1457),0),0)</f>
        <v>0</v>
      </c>
      <c r="N1458" s="29">
        <f ca="1">IF(C1458&lt;Calculator!$G$27,0,IF(C1458=Calculator!$G$27,Calculator!$G$39,IF(H1458-K1458&lt;=0,IF(D1458&gt;Calculator!$G$39,IF(H1458-K1458+E1458+L1458+M1458+Calculator!$G$39&gt;Calculator!$G$39,Calculator!$G$39-(H1458+E1458+L1458+M1458-K1458),Calculator!$G$39),D1458),0)))</f>
        <v>0</v>
      </c>
    </row>
    <row r="1459" spans="1:14" ht="15.75" thickBot="1">
      <c r="A1459" s="33" t="str">
        <f ca="1">IF(C1459=Calculator!$H$27,"F",IF(Daily!D1459+Daily!H1459=0,IF(D1458+H1458&gt;0,"L",""),""))</f>
        <v/>
      </c>
      <c r="B1459" s="34">
        <v>1458</v>
      </c>
      <c r="C1459" s="19">
        <f t="shared" ca="1" si="89"/>
        <v>47388</v>
      </c>
      <c r="D1459" s="29">
        <f t="shared" ca="1" si="91"/>
        <v>156329.79652515159</v>
      </c>
      <c r="E1459" s="29">
        <f ca="1">IF(C1459&lt;Calculator!$D$26,0,IF(DAY($C1459)=1,IF(D1459-Calculator!$G$24&gt;0,Calculator!$G$24,D1459),0))</f>
        <v>0</v>
      </c>
      <c r="F1459" s="29">
        <f ca="1">IF(E1459&gt;0,D1459*Calculator!$G$22/12,0)</f>
        <v>0</v>
      </c>
      <c r="G1459" s="29">
        <f ca="1">IF(E1459&gt;0,(IFERROR(-PMT(Calculator!$G$22/12,Calculator!$G$23*12,Calculator!$G$20),0))-F1459,0)</f>
        <v>0</v>
      </c>
      <c r="H1459" s="29">
        <f t="shared" ca="1" si="92"/>
        <v>2089.7117383677796</v>
      </c>
      <c r="I1459" s="29">
        <f t="shared" ca="1" si="90"/>
        <v>0.3721404465586457</v>
      </c>
      <c r="J1459" s="30">
        <f>Calculator!$G$40</f>
        <v>6.5000000000000002E-2</v>
      </c>
      <c r="K1459" s="29">
        <f ca="1">IF(C1459&gt;=Calculator!$G$27,IF(DAY($C1459)=1,Calculator!$G$34/2,IF(DAY($C1459)=15,Calculator!$G$34/2,0)),0)</f>
        <v>0</v>
      </c>
      <c r="L1459" s="29">
        <f ca="1">IF(DAY($C1459)=28,IF(H1459=0,0,Calculator!$G$35),0)</f>
        <v>0</v>
      </c>
      <c r="M1459" s="29">
        <f ca="1">IF(I1459&gt;0,IF(DAY($C1459)=1,SUM(INDIRECT("I"&amp;(ROW(C1458)-DAY(C1458))):I1458),0),0)</f>
        <v>0</v>
      </c>
      <c r="N1459" s="29">
        <f ca="1">IF(C1459&lt;Calculator!$G$27,0,IF(C1459=Calculator!$G$27,Calculator!$G$39,IF(H1459-K1459&lt;=0,IF(D1459&gt;Calculator!$G$39,IF(H1459-K1459+E1459+L1459+M1459+Calculator!$G$39&gt;Calculator!$G$39,Calculator!$G$39-(H1459+E1459+L1459+M1459-K1459),Calculator!$G$39),D1459),0)))</f>
        <v>0</v>
      </c>
    </row>
    <row r="1460" spans="1:14" ht="15.75" thickBot="1">
      <c r="A1460" s="33" t="str">
        <f ca="1">IF(C1460=Calculator!$H$27,"F",IF(Daily!D1460+Daily!H1460=0,IF(D1459+H1459&gt;0,"L",""),""))</f>
        <v/>
      </c>
      <c r="B1460" s="34">
        <v>1459</v>
      </c>
      <c r="C1460" s="19">
        <f t="shared" ca="1" si="89"/>
        <v>47389</v>
      </c>
      <c r="D1460" s="29">
        <f t="shared" ca="1" si="91"/>
        <v>156329.79652515159</v>
      </c>
      <c r="E1460" s="29">
        <f ca="1">IF(C1460&lt;Calculator!$D$26,0,IF(DAY($C1460)=1,IF(D1460-Calculator!$G$24&gt;0,Calculator!$G$24,D1460),0))</f>
        <v>0</v>
      </c>
      <c r="F1460" s="29">
        <f ca="1">IF(E1460&gt;0,D1460*Calculator!$G$22/12,0)</f>
        <v>0</v>
      </c>
      <c r="G1460" s="29">
        <f ca="1">IF(E1460&gt;0,(IFERROR(-PMT(Calculator!$G$22/12,Calculator!$G$23*12,Calculator!$G$20),0))-F1460,0)</f>
        <v>0</v>
      </c>
      <c r="H1460" s="29">
        <f t="shared" ca="1" si="92"/>
        <v>2089.7117383677796</v>
      </c>
      <c r="I1460" s="29">
        <f t="shared" ca="1" si="90"/>
        <v>0.3721404465586457</v>
      </c>
      <c r="J1460" s="30">
        <f>J1459+Calculator!G41</f>
        <v>6.5000000000000002E-2</v>
      </c>
      <c r="K1460" s="29">
        <f ca="1">IF(C1460&gt;=Calculator!$G$27,IF(DAY($C1460)=1,Calculator!$G$34/2,IF(DAY($C1460)=15,Calculator!$G$34/2,0)),0)</f>
        <v>0</v>
      </c>
      <c r="L1460" s="29">
        <f ca="1">IF(DAY($C1460)=28,IF(H1460=0,0,Calculator!$G$35),0)</f>
        <v>5000</v>
      </c>
      <c r="M1460" s="29">
        <f ca="1">IF(I1460&gt;0,IF(DAY($C1460)=1,SUM(INDIRECT("I"&amp;(ROW(C1459)-DAY(C1459))):I1459),0),0)</f>
        <v>0</v>
      </c>
      <c r="N1460" s="29">
        <f ca="1">IF(C1460&lt;Calculator!$G$27,0,IF(C1460=Calculator!$G$27,Calculator!$G$39,IF(H1460-K1460&lt;=0,IF(D1460&gt;Calculator!$G$39,IF(H1460-K1460+E1460+L1460+M1460+Calculator!$G$39&gt;Calculator!$G$39,Calculator!$G$39-(H1460+E1460+L1460+M1460-K1460),Calculator!$G$39),D1460),0)))</f>
        <v>0</v>
      </c>
    </row>
    <row r="1461" spans="1:14" ht="15.75" thickBot="1">
      <c r="A1461" s="33" t="str">
        <f ca="1">IF(C1461=Calculator!$H$27,"F",IF(Daily!D1461+Daily!H1461=0,IF(D1460+H1460&gt;0,"L",""),""))</f>
        <v/>
      </c>
      <c r="B1461" s="34">
        <v>1460</v>
      </c>
      <c r="C1461" s="19">
        <f t="shared" ca="1" si="89"/>
        <v>47390</v>
      </c>
      <c r="D1461" s="29">
        <f t="shared" ca="1" si="91"/>
        <v>156329.79652515159</v>
      </c>
      <c r="E1461" s="29">
        <f ca="1">IF(C1461&lt;Calculator!$D$26,0,IF(DAY($C1461)=1,IF(D1461-Calculator!$G$24&gt;0,Calculator!$G$24,D1461),0))</f>
        <v>0</v>
      </c>
      <c r="F1461" s="29">
        <f ca="1">IF(E1461&gt;0,D1461*Calculator!$G$22/12,0)</f>
        <v>0</v>
      </c>
      <c r="G1461" s="29">
        <f ca="1">IF(E1461&gt;0,(IFERROR(-PMT(Calculator!$G$22/12,Calculator!$G$23*12,Calculator!$G$20),0))-F1461,0)</f>
        <v>0</v>
      </c>
      <c r="H1461" s="29">
        <f t="shared" ca="1" si="92"/>
        <v>7089.7117383677796</v>
      </c>
      <c r="I1461" s="29">
        <f t="shared" ca="1" si="90"/>
        <v>1.2625514054627553</v>
      </c>
      <c r="J1461" s="30">
        <f>Calculator!$G$40</f>
        <v>6.5000000000000002E-2</v>
      </c>
      <c r="K1461" s="29">
        <f ca="1">IF(C1461&gt;=Calculator!$G$27,IF(DAY($C1461)=1,Calculator!$G$34/2,IF(DAY($C1461)=15,Calculator!$G$34/2,0)),0)</f>
        <v>0</v>
      </c>
      <c r="L1461" s="29">
        <f ca="1">IF(DAY($C1461)=28,IF(H1461=0,0,Calculator!$G$35),0)</f>
        <v>0</v>
      </c>
      <c r="M1461" s="29">
        <f ca="1">IF(I1461&gt;0,IF(DAY($C1461)=1,SUM(INDIRECT("I"&amp;(ROW(C1460)-DAY(C1460))):I1460),0),0)</f>
        <v>0</v>
      </c>
      <c r="N1461" s="29">
        <f ca="1">IF(C1461&lt;Calculator!$G$27,0,IF(C1461=Calculator!$G$27,Calculator!$G$39,IF(H1461-K1461&lt;=0,IF(D1461&gt;Calculator!$G$39,IF(H1461-K1461+E1461+L1461+M1461+Calculator!$G$39&gt;Calculator!$G$39,Calculator!$G$39-(H1461+E1461+L1461+M1461-K1461),Calculator!$G$39),D1461),0)))</f>
        <v>0</v>
      </c>
    </row>
    <row r="1462" spans="1:14" ht="15.75" thickBot="1">
      <c r="A1462" s="33" t="str">
        <f ca="1">IF(C1462=Calculator!$H$27,"F",IF(Daily!D1462+Daily!H1462=0,IF(D1461+H1461&gt;0,"L",""),""))</f>
        <v/>
      </c>
      <c r="B1462" s="34">
        <v>1461</v>
      </c>
      <c r="C1462" s="19">
        <f t="shared" ca="1" si="89"/>
        <v>47391</v>
      </c>
      <c r="D1462" s="29">
        <f t="shared" ca="1" si="91"/>
        <v>156329.79652515159</v>
      </c>
      <c r="E1462" s="29">
        <f ca="1">IF(C1462&lt;Calculator!$D$26,0,IF(DAY($C1462)=1,IF(D1462-Calculator!$G$24&gt;0,Calculator!$G$24,D1462),0))</f>
        <v>0</v>
      </c>
      <c r="F1462" s="29">
        <f ca="1">IF(E1462&gt;0,D1462*Calculator!$G$22/12,0)</f>
        <v>0</v>
      </c>
      <c r="G1462" s="29">
        <f ca="1">IF(E1462&gt;0,(IFERROR(-PMT(Calculator!$G$22/12,Calculator!$G$23*12,Calculator!$G$20),0))-F1462,0)</f>
        <v>0</v>
      </c>
      <c r="H1462" s="29">
        <f t="shared" ca="1" si="92"/>
        <v>7089.7117383677796</v>
      </c>
      <c r="I1462" s="29">
        <f t="shared" ca="1" si="90"/>
        <v>1.2625514054627553</v>
      </c>
      <c r="J1462" s="30">
        <f>Calculator!$G$40</f>
        <v>6.5000000000000002E-2</v>
      </c>
      <c r="K1462" s="29">
        <f ca="1">IF(C1462&gt;=Calculator!$G$27,IF(DAY($C1462)=1,Calculator!$G$34/2,IF(DAY($C1462)=15,Calculator!$G$34/2,0)),0)</f>
        <v>0</v>
      </c>
      <c r="L1462" s="29">
        <f ca="1">IF(DAY($C1462)=28,IF(H1462=0,0,Calculator!$G$35),0)</f>
        <v>0</v>
      </c>
      <c r="M1462" s="29">
        <f ca="1">IF(I1462&gt;0,IF(DAY($C1462)=1,SUM(INDIRECT("I"&amp;(ROW(C1461)-DAY(C1461))):I1461),0),0)</f>
        <v>0</v>
      </c>
      <c r="N1462" s="29">
        <f ca="1">IF(C1462&lt;Calculator!$G$27,0,IF(C1462=Calculator!$G$27,Calculator!$G$39,IF(H1462-K1462&lt;=0,IF(D1462&gt;Calculator!$G$39,IF(H1462-K1462+E1462+L1462+M1462+Calculator!$G$39&gt;Calculator!$G$39,Calculator!$G$39-(H1462+E1462+L1462+M1462-K1462),Calculator!$G$39),D1462),0)))</f>
        <v>0</v>
      </c>
    </row>
    <row r="1463" spans="1:14" ht="15.75" thickBot="1">
      <c r="A1463" s="33" t="str">
        <f ca="1">IF(C1463=Calculator!$H$27,"F",IF(Daily!D1463+Daily!H1463=0,IF(D1462+H1462&gt;0,"L",""),""))</f>
        <v/>
      </c>
      <c r="B1463" s="34">
        <v>1462</v>
      </c>
      <c r="C1463" s="19">
        <f t="shared" ca="1" si="89"/>
        <v>47392</v>
      </c>
      <c r="D1463" s="29">
        <f t="shared" ca="1" si="91"/>
        <v>156329.79652515159</v>
      </c>
      <c r="E1463" s="29">
        <f ca="1">IF(C1463&lt;Calculator!$D$26,0,IF(DAY($C1463)=1,IF(D1463-Calculator!$G$24&gt;0,Calculator!$G$24,D1463),0))</f>
        <v>1878.8756805424866</v>
      </c>
      <c r="F1463" s="29">
        <f ca="1">IF(E1463&gt;0,D1463*Calculator!$G$22/12,0)</f>
        <v>651.37415218813169</v>
      </c>
      <c r="G1463" s="29">
        <f ca="1">IF(E1463&gt;0,(IFERROR(-PMT(Calculator!$G$22/12,Calculator!$G$23*12,Calculator!$G$20),0))-F1463,0)</f>
        <v>1227.5015283543548</v>
      </c>
      <c r="H1463" s="29">
        <f t="shared" ca="1" si="92"/>
        <v>7089.7117383677796</v>
      </c>
      <c r="I1463" s="29">
        <f t="shared" ca="1" si="90"/>
        <v>1.2625514054627553</v>
      </c>
      <c r="J1463" s="30">
        <f>Calculator!$G$40</f>
        <v>6.5000000000000002E-2</v>
      </c>
      <c r="K1463" s="29">
        <f ca="1">IF(C1463&gt;=Calculator!$G$27,IF(DAY($C1463)=1,Calculator!$G$34/2,IF(DAY($C1463)=15,Calculator!$G$34/2,0)),0)</f>
        <v>4500</v>
      </c>
      <c r="L1463" s="29">
        <f ca="1">IF(DAY($C1463)=28,IF(H1463=0,0,Calculator!$G$35),0)</f>
        <v>0</v>
      </c>
      <c r="M1463" s="29">
        <f ca="1">IF(I1463&gt;0,IF(DAY($C1463)=1,SUM(INDIRECT("I"&amp;(ROW(C1462)-DAY(C1462))):I1462),0),0)</f>
        <v>27.058335705749425</v>
      </c>
      <c r="N1463" s="29">
        <f ca="1">IF(C1463&lt;Calculator!$G$27,0,IF(C1463=Calculator!$G$27,Calculator!$G$39,IF(H1463-K1463&lt;=0,IF(D1463&gt;Calculator!$G$39,IF(H1463-K1463+E1463+L1463+M1463+Calculator!$G$39&gt;Calculator!$G$39,Calculator!$G$39-(H1463+E1463+L1463+M1463-K1463),Calculator!$G$39),D1463),0)))</f>
        <v>0</v>
      </c>
    </row>
    <row r="1464" spans="1:14" ht="15.75" thickBot="1">
      <c r="A1464" s="33" t="str">
        <f ca="1">IF(C1464=Calculator!$H$27,"F",IF(Daily!D1464+Daily!H1464=0,IF(D1463+H1463&gt;0,"L",""),""))</f>
        <v/>
      </c>
      <c r="B1464" s="34">
        <v>1463</v>
      </c>
      <c r="C1464" s="19">
        <f t="shared" ca="1" si="89"/>
        <v>47393</v>
      </c>
      <c r="D1464" s="29">
        <f t="shared" ca="1" si="91"/>
        <v>155102.29499679722</v>
      </c>
      <c r="E1464" s="29">
        <f ca="1">IF(C1464&lt;Calculator!$D$26,0,IF(DAY($C1464)=1,IF(D1464-Calculator!$G$24&gt;0,Calculator!$G$24,D1464),0))</f>
        <v>0</v>
      </c>
      <c r="F1464" s="29">
        <f ca="1">IF(E1464&gt;0,D1464*Calculator!$G$22/12,0)</f>
        <v>0</v>
      </c>
      <c r="G1464" s="29">
        <f ca="1">IF(E1464&gt;0,(IFERROR(-PMT(Calculator!$G$22/12,Calculator!$G$23*12,Calculator!$G$20),0))-F1464,0)</f>
        <v>0</v>
      </c>
      <c r="H1464" s="29">
        <f t="shared" ca="1" si="92"/>
        <v>4495.6457546160154</v>
      </c>
      <c r="I1464" s="29">
        <f t="shared" ca="1" si="90"/>
        <v>0.80059444945216718</v>
      </c>
      <c r="J1464" s="30">
        <f>Calculator!$G$40</f>
        <v>6.5000000000000002E-2</v>
      </c>
      <c r="K1464" s="29">
        <f ca="1">IF(C1464&gt;=Calculator!$G$27,IF(DAY($C1464)=1,Calculator!$G$34/2,IF(DAY($C1464)=15,Calculator!$G$34/2,0)),0)</f>
        <v>0</v>
      </c>
      <c r="L1464" s="29">
        <f ca="1">IF(DAY($C1464)=28,IF(H1464=0,0,Calculator!$G$35),0)</f>
        <v>0</v>
      </c>
      <c r="M1464" s="29">
        <f ca="1">IF(I1464&gt;0,IF(DAY($C1464)=1,SUM(INDIRECT("I"&amp;(ROW(C1463)-DAY(C1463))):I1463),0),0)</f>
        <v>0</v>
      </c>
      <c r="N1464" s="29">
        <f ca="1">IF(C1464&lt;Calculator!$G$27,0,IF(C1464=Calculator!$G$27,Calculator!$G$39,IF(H1464-K1464&lt;=0,IF(D1464&gt;Calculator!$G$39,IF(H1464-K1464+E1464+L1464+M1464+Calculator!$G$39&gt;Calculator!$G$39,Calculator!$G$39-(H1464+E1464+L1464+M1464-K1464),Calculator!$G$39),D1464),0)))</f>
        <v>0</v>
      </c>
    </row>
    <row r="1465" spans="1:14" ht="15.75" thickBot="1">
      <c r="A1465" s="33" t="str">
        <f ca="1">IF(C1465=Calculator!$H$27,"F",IF(Daily!D1465+Daily!H1465=0,IF(D1464+H1464&gt;0,"L",""),""))</f>
        <v/>
      </c>
      <c r="B1465" s="34">
        <v>1464</v>
      </c>
      <c r="C1465" s="19">
        <f t="shared" ca="1" si="89"/>
        <v>47394</v>
      </c>
      <c r="D1465" s="29">
        <f t="shared" ca="1" si="91"/>
        <v>155102.29499679722</v>
      </c>
      <c r="E1465" s="29">
        <f ca="1">IF(C1465&lt;Calculator!$D$26,0,IF(DAY($C1465)=1,IF(D1465-Calculator!$G$24&gt;0,Calculator!$G$24,D1465),0))</f>
        <v>0</v>
      </c>
      <c r="F1465" s="29">
        <f ca="1">IF(E1465&gt;0,D1465*Calculator!$G$22/12,0)</f>
        <v>0</v>
      </c>
      <c r="G1465" s="29">
        <f ca="1">IF(E1465&gt;0,(IFERROR(-PMT(Calculator!$G$22/12,Calculator!$G$23*12,Calculator!$G$20),0))-F1465,0)</f>
        <v>0</v>
      </c>
      <c r="H1465" s="29">
        <f t="shared" ca="1" si="92"/>
        <v>4495.6457546160154</v>
      </c>
      <c r="I1465" s="29">
        <f t="shared" ca="1" si="90"/>
        <v>0.80059444945216718</v>
      </c>
      <c r="J1465" s="30">
        <f>Calculator!$G$40</f>
        <v>6.5000000000000002E-2</v>
      </c>
      <c r="K1465" s="29">
        <f ca="1">IF(C1465&gt;=Calculator!$G$27,IF(DAY($C1465)=1,Calculator!$G$34/2,IF(DAY($C1465)=15,Calculator!$G$34/2,0)),0)</f>
        <v>0</v>
      </c>
      <c r="L1465" s="29">
        <f ca="1">IF(DAY($C1465)=28,IF(H1465=0,0,Calculator!$G$35),0)</f>
        <v>0</v>
      </c>
      <c r="M1465" s="29">
        <f ca="1">IF(I1465&gt;0,IF(DAY($C1465)=1,SUM(INDIRECT("I"&amp;(ROW(C1464)-DAY(C1464))):I1464),0),0)</f>
        <v>0</v>
      </c>
      <c r="N1465" s="29">
        <f ca="1">IF(C1465&lt;Calculator!$G$27,0,IF(C1465=Calculator!$G$27,Calculator!$G$39,IF(H1465-K1465&lt;=0,IF(D1465&gt;Calculator!$G$39,IF(H1465-K1465+E1465+L1465+M1465+Calculator!$G$39&gt;Calculator!$G$39,Calculator!$G$39-(H1465+E1465+L1465+M1465-K1465),Calculator!$G$39),D1465),0)))</f>
        <v>0</v>
      </c>
    </row>
    <row r="1466" spans="1:14" ht="15.75" thickBot="1">
      <c r="A1466" s="33" t="str">
        <f ca="1">IF(C1466=Calculator!$H$27,"F",IF(Daily!D1466+Daily!H1466=0,IF(D1465+H1465&gt;0,"L",""),""))</f>
        <v/>
      </c>
      <c r="B1466" s="34">
        <v>1465</v>
      </c>
      <c r="C1466" s="19">
        <f t="shared" ca="1" si="89"/>
        <v>47395</v>
      </c>
      <c r="D1466" s="29">
        <f t="shared" ca="1" si="91"/>
        <v>155102.29499679722</v>
      </c>
      <c r="E1466" s="29">
        <f ca="1">IF(C1466&lt;Calculator!$D$26,0,IF(DAY($C1466)=1,IF(D1466-Calculator!$G$24&gt;0,Calculator!$G$24,D1466),0))</f>
        <v>0</v>
      </c>
      <c r="F1466" s="29">
        <f ca="1">IF(E1466&gt;0,D1466*Calculator!$G$22/12,0)</f>
        <v>0</v>
      </c>
      <c r="G1466" s="29">
        <f ca="1">IF(E1466&gt;0,(IFERROR(-PMT(Calculator!$G$22/12,Calculator!$G$23*12,Calculator!$G$20),0))-F1466,0)</f>
        <v>0</v>
      </c>
      <c r="H1466" s="29">
        <f t="shared" ca="1" si="92"/>
        <v>4495.6457546160154</v>
      </c>
      <c r="I1466" s="29">
        <f t="shared" ca="1" si="90"/>
        <v>0.80059444945216718</v>
      </c>
      <c r="J1466" s="30">
        <f>Calculator!$G$40</f>
        <v>6.5000000000000002E-2</v>
      </c>
      <c r="K1466" s="29">
        <f ca="1">IF(C1466&gt;=Calculator!$G$27,IF(DAY($C1466)=1,Calculator!$G$34/2,IF(DAY($C1466)=15,Calculator!$G$34/2,0)),0)</f>
        <v>0</v>
      </c>
      <c r="L1466" s="29">
        <f ca="1">IF(DAY($C1466)=28,IF(H1466=0,0,Calculator!$G$35),0)</f>
        <v>0</v>
      </c>
      <c r="M1466" s="29">
        <f ca="1">IF(I1466&gt;0,IF(DAY($C1466)=1,SUM(INDIRECT("I"&amp;(ROW(C1465)-DAY(C1465))):I1465),0),0)</f>
        <v>0</v>
      </c>
      <c r="N1466" s="29">
        <f ca="1">IF(C1466&lt;Calculator!$G$27,0,IF(C1466=Calculator!$G$27,Calculator!$G$39,IF(H1466-K1466&lt;=0,IF(D1466&gt;Calculator!$G$39,IF(H1466-K1466+E1466+L1466+M1466+Calculator!$G$39&gt;Calculator!$G$39,Calculator!$G$39-(H1466+E1466+L1466+M1466-K1466),Calculator!$G$39),D1466),0)))</f>
        <v>0</v>
      </c>
    </row>
    <row r="1467" spans="1:14" ht="15.75" thickBot="1">
      <c r="A1467" s="33" t="str">
        <f ca="1">IF(C1467=Calculator!$H$27,"F",IF(Daily!D1467+Daily!H1467=0,IF(D1466+H1466&gt;0,"L",""),""))</f>
        <v/>
      </c>
      <c r="B1467" s="34">
        <v>1466</v>
      </c>
      <c r="C1467" s="19">
        <f t="shared" ca="1" si="89"/>
        <v>47396</v>
      </c>
      <c r="D1467" s="29">
        <f t="shared" ca="1" si="91"/>
        <v>155102.29499679722</v>
      </c>
      <c r="E1467" s="29">
        <f ca="1">IF(C1467&lt;Calculator!$D$26,0,IF(DAY($C1467)=1,IF(D1467-Calculator!$G$24&gt;0,Calculator!$G$24,D1467),0))</f>
        <v>0</v>
      </c>
      <c r="F1467" s="29">
        <f ca="1">IF(E1467&gt;0,D1467*Calculator!$G$22/12,0)</f>
        <v>0</v>
      </c>
      <c r="G1467" s="29">
        <f ca="1">IF(E1467&gt;0,(IFERROR(-PMT(Calculator!$G$22/12,Calculator!$G$23*12,Calculator!$G$20),0))-F1467,0)</f>
        <v>0</v>
      </c>
      <c r="H1467" s="29">
        <f t="shared" ca="1" si="92"/>
        <v>4495.6457546160154</v>
      </c>
      <c r="I1467" s="29">
        <f t="shared" ca="1" si="90"/>
        <v>0.80059444945216718</v>
      </c>
      <c r="J1467" s="30">
        <f>Calculator!$G$40</f>
        <v>6.5000000000000002E-2</v>
      </c>
      <c r="K1467" s="29">
        <f ca="1">IF(C1467&gt;=Calculator!$G$27,IF(DAY($C1467)=1,Calculator!$G$34/2,IF(DAY($C1467)=15,Calculator!$G$34/2,0)),0)</f>
        <v>0</v>
      </c>
      <c r="L1467" s="29">
        <f ca="1">IF(DAY($C1467)=28,IF(H1467=0,0,Calculator!$G$35),0)</f>
        <v>0</v>
      </c>
      <c r="M1467" s="29">
        <f ca="1">IF(I1467&gt;0,IF(DAY($C1467)=1,SUM(INDIRECT("I"&amp;(ROW(C1466)-DAY(C1466))):I1466),0),0)</f>
        <v>0</v>
      </c>
      <c r="N1467" s="29">
        <f ca="1">IF(C1467&lt;Calculator!$G$27,0,IF(C1467=Calculator!$G$27,Calculator!$G$39,IF(H1467-K1467&lt;=0,IF(D1467&gt;Calculator!$G$39,IF(H1467-K1467+E1467+L1467+M1467+Calculator!$G$39&gt;Calculator!$G$39,Calculator!$G$39-(H1467+E1467+L1467+M1467-K1467),Calculator!$G$39),D1467),0)))</f>
        <v>0</v>
      </c>
    </row>
    <row r="1468" spans="1:14" ht="15.75" thickBot="1">
      <c r="A1468" s="33" t="str">
        <f ca="1">IF(C1468=Calculator!$H$27,"F",IF(Daily!D1468+Daily!H1468=0,IF(D1467+H1467&gt;0,"L",""),""))</f>
        <v/>
      </c>
      <c r="B1468" s="34">
        <v>1467</v>
      </c>
      <c r="C1468" s="19">
        <f t="shared" ca="1" si="89"/>
        <v>47397</v>
      </c>
      <c r="D1468" s="29">
        <f t="shared" ca="1" si="91"/>
        <v>155102.29499679722</v>
      </c>
      <c r="E1468" s="29">
        <f ca="1">IF(C1468&lt;Calculator!$D$26,0,IF(DAY($C1468)=1,IF(D1468-Calculator!$G$24&gt;0,Calculator!$G$24,D1468),0))</f>
        <v>0</v>
      </c>
      <c r="F1468" s="29">
        <f ca="1">IF(E1468&gt;0,D1468*Calculator!$G$22/12,0)</f>
        <v>0</v>
      </c>
      <c r="G1468" s="29">
        <f ca="1">IF(E1468&gt;0,(IFERROR(-PMT(Calculator!$G$22/12,Calculator!$G$23*12,Calculator!$G$20),0))-F1468,0)</f>
        <v>0</v>
      </c>
      <c r="H1468" s="29">
        <f t="shared" ca="1" si="92"/>
        <v>4495.6457546160154</v>
      </c>
      <c r="I1468" s="29">
        <f t="shared" ca="1" si="90"/>
        <v>0.80059444945216718</v>
      </c>
      <c r="J1468" s="30">
        <f>Calculator!$G$40</f>
        <v>6.5000000000000002E-2</v>
      </c>
      <c r="K1468" s="29">
        <f ca="1">IF(C1468&gt;=Calculator!$G$27,IF(DAY($C1468)=1,Calculator!$G$34/2,IF(DAY($C1468)=15,Calculator!$G$34/2,0)),0)</f>
        <v>0</v>
      </c>
      <c r="L1468" s="29">
        <f ca="1">IF(DAY($C1468)=28,IF(H1468=0,0,Calculator!$G$35),0)</f>
        <v>0</v>
      </c>
      <c r="M1468" s="29">
        <f ca="1">IF(I1468&gt;0,IF(DAY($C1468)=1,SUM(INDIRECT("I"&amp;(ROW(C1467)-DAY(C1467))):I1467),0),0)</f>
        <v>0</v>
      </c>
      <c r="N1468" s="29">
        <f ca="1">IF(C1468&lt;Calculator!$G$27,0,IF(C1468=Calculator!$G$27,Calculator!$G$39,IF(H1468-K1468&lt;=0,IF(D1468&gt;Calculator!$G$39,IF(H1468-K1468+E1468+L1468+M1468+Calculator!$G$39&gt;Calculator!$G$39,Calculator!$G$39-(H1468+E1468+L1468+M1468-K1468),Calculator!$G$39),D1468),0)))</f>
        <v>0</v>
      </c>
    </row>
    <row r="1469" spans="1:14" ht="15.75" thickBot="1">
      <c r="A1469" s="33" t="str">
        <f ca="1">IF(C1469=Calculator!$H$27,"F",IF(Daily!D1469+Daily!H1469=0,IF(D1468+H1468&gt;0,"L",""),""))</f>
        <v/>
      </c>
      <c r="B1469" s="34">
        <v>1468</v>
      </c>
      <c r="C1469" s="19">
        <f t="shared" ca="1" si="89"/>
        <v>47398</v>
      </c>
      <c r="D1469" s="29">
        <f t="shared" ca="1" si="91"/>
        <v>155102.29499679722</v>
      </c>
      <c r="E1469" s="29">
        <f ca="1">IF(C1469&lt;Calculator!$D$26,0,IF(DAY($C1469)=1,IF(D1469-Calculator!$G$24&gt;0,Calculator!$G$24,D1469),0))</f>
        <v>0</v>
      </c>
      <c r="F1469" s="29">
        <f ca="1">IF(E1469&gt;0,D1469*Calculator!$G$22/12,0)</f>
        <v>0</v>
      </c>
      <c r="G1469" s="29">
        <f ca="1">IF(E1469&gt;0,(IFERROR(-PMT(Calculator!$G$22/12,Calculator!$G$23*12,Calculator!$G$20),0))-F1469,0)</f>
        <v>0</v>
      </c>
      <c r="H1469" s="29">
        <f t="shared" ca="1" si="92"/>
        <v>4495.6457546160154</v>
      </c>
      <c r="I1469" s="29">
        <f t="shared" ca="1" si="90"/>
        <v>0.80059444945216718</v>
      </c>
      <c r="J1469" s="30">
        <f>Calculator!$G$40</f>
        <v>6.5000000000000002E-2</v>
      </c>
      <c r="K1469" s="29">
        <f ca="1">IF(C1469&gt;=Calculator!$G$27,IF(DAY($C1469)=1,Calculator!$G$34/2,IF(DAY($C1469)=15,Calculator!$G$34/2,0)),0)</f>
        <v>0</v>
      </c>
      <c r="L1469" s="29">
        <f ca="1">IF(DAY($C1469)=28,IF(H1469=0,0,Calculator!$G$35),0)</f>
        <v>0</v>
      </c>
      <c r="M1469" s="29">
        <f ca="1">IF(I1469&gt;0,IF(DAY($C1469)=1,SUM(INDIRECT("I"&amp;(ROW(C1468)-DAY(C1468))):I1468),0),0)</f>
        <v>0</v>
      </c>
      <c r="N1469" s="29">
        <f ca="1">IF(C1469&lt;Calculator!$G$27,0,IF(C1469=Calculator!$G$27,Calculator!$G$39,IF(H1469-K1469&lt;=0,IF(D1469&gt;Calculator!$G$39,IF(H1469-K1469+E1469+L1469+M1469+Calculator!$G$39&gt;Calculator!$G$39,Calculator!$G$39-(H1469+E1469+L1469+M1469-K1469),Calculator!$G$39),D1469),0)))</f>
        <v>0</v>
      </c>
    </row>
    <row r="1470" spans="1:14" ht="15.75" thickBot="1">
      <c r="A1470" s="33" t="str">
        <f ca="1">IF(C1470=Calculator!$H$27,"F",IF(Daily!D1470+Daily!H1470=0,IF(D1469+H1469&gt;0,"L",""),""))</f>
        <v/>
      </c>
      <c r="B1470" s="34">
        <v>1469</v>
      </c>
      <c r="C1470" s="19">
        <f t="shared" ca="1" si="89"/>
        <v>47399</v>
      </c>
      <c r="D1470" s="29">
        <f t="shared" ca="1" si="91"/>
        <v>155102.29499679722</v>
      </c>
      <c r="E1470" s="29">
        <f ca="1">IF(C1470&lt;Calculator!$D$26,0,IF(DAY($C1470)=1,IF(D1470-Calculator!$G$24&gt;0,Calculator!$G$24,D1470),0))</f>
        <v>0</v>
      </c>
      <c r="F1470" s="29">
        <f ca="1">IF(E1470&gt;0,D1470*Calculator!$G$22/12,0)</f>
        <v>0</v>
      </c>
      <c r="G1470" s="29">
        <f ca="1">IF(E1470&gt;0,(IFERROR(-PMT(Calculator!$G$22/12,Calculator!$G$23*12,Calculator!$G$20),0))-F1470,0)</f>
        <v>0</v>
      </c>
      <c r="H1470" s="29">
        <f t="shared" ca="1" si="92"/>
        <v>4495.6457546160154</v>
      </c>
      <c r="I1470" s="29">
        <f t="shared" ca="1" si="90"/>
        <v>0.80059444945216718</v>
      </c>
      <c r="J1470" s="30">
        <f>Calculator!$G$40</f>
        <v>6.5000000000000002E-2</v>
      </c>
      <c r="K1470" s="29">
        <f ca="1">IF(C1470&gt;=Calculator!$G$27,IF(DAY($C1470)=1,Calculator!$G$34/2,IF(DAY($C1470)=15,Calculator!$G$34/2,0)),0)</f>
        <v>0</v>
      </c>
      <c r="L1470" s="29">
        <f ca="1">IF(DAY($C1470)=28,IF(H1470=0,0,Calculator!$G$35),0)</f>
        <v>0</v>
      </c>
      <c r="M1470" s="29">
        <f ca="1">IF(I1470&gt;0,IF(DAY($C1470)=1,SUM(INDIRECT("I"&amp;(ROW(C1469)-DAY(C1469))):I1469),0),0)</f>
        <v>0</v>
      </c>
      <c r="N1470" s="29">
        <f ca="1">IF(C1470&lt;Calculator!$G$27,0,IF(C1470=Calculator!$G$27,Calculator!$G$39,IF(H1470-K1470&lt;=0,IF(D1470&gt;Calculator!$G$39,IF(H1470-K1470+E1470+L1470+M1470+Calculator!$G$39&gt;Calculator!$G$39,Calculator!$G$39-(H1470+E1470+L1470+M1470-K1470),Calculator!$G$39),D1470),0)))</f>
        <v>0</v>
      </c>
    </row>
    <row r="1471" spans="1:14" ht="15.75" thickBot="1">
      <c r="A1471" s="33" t="str">
        <f ca="1">IF(C1471=Calculator!$H$27,"F",IF(Daily!D1471+Daily!H1471=0,IF(D1470+H1470&gt;0,"L",""),""))</f>
        <v/>
      </c>
      <c r="B1471" s="34">
        <v>1470</v>
      </c>
      <c r="C1471" s="19">
        <f t="shared" ca="1" si="89"/>
        <v>47400</v>
      </c>
      <c r="D1471" s="29">
        <f t="shared" ca="1" si="91"/>
        <v>155102.29499679722</v>
      </c>
      <c r="E1471" s="29">
        <f ca="1">IF(C1471&lt;Calculator!$D$26,0,IF(DAY($C1471)=1,IF(D1471-Calculator!$G$24&gt;0,Calculator!$G$24,D1471),0))</f>
        <v>0</v>
      </c>
      <c r="F1471" s="29">
        <f ca="1">IF(E1471&gt;0,D1471*Calculator!$G$22/12,0)</f>
        <v>0</v>
      </c>
      <c r="G1471" s="29">
        <f ca="1">IF(E1471&gt;0,(IFERROR(-PMT(Calculator!$G$22/12,Calculator!$G$23*12,Calculator!$G$20),0))-F1471,0)</f>
        <v>0</v>
      </c>
      <c r="H1471" s="29">
        <f t="shared" ca="1" si="92"/>
        <v>4495.6457546160154</v>
      </c>
      <c r="I1471" s="29">
        <f t="shared" ca="1" si="90"/>
        <v>0.80059444945216718</v>
      </c>
      <c r="J1471" s="30">
        <f>Calculator!$G$40</f>
        <v>6.5000000000000002E-2</v>
      </c>
      <c r="K1471" s="29">
        <f ca="1">IF(C1471&gt;=Calculator!$G$27,IF(DAY($C1471)=1,Calculator!$G$34/2,IF(DAY($C1471)=15,Calculator!$G$34/2,0)),0)</f>
        <v>0</v>
      </c>
      <c r="L1471" s="29">
        <f ca="1">IF(DAY($C1471)=28,IF(H1471=0,0,Calculator!$G$35),0)</f>
        <v>0</v>
      </c>
      <c r="M1471" s="29">
        <f ca="1">IF(I1471&gt;0,IF(DAY($C1471)=1,SUM(INDIRECT("I"&amp;(ROW(C1470)-DAY(C1470))):I1470),0),0)</f>
        <v>0</v>
      </c>
      <c r="N1471" s="29">
        <f ca="1">IF(C1471&lt;Calculator!$G$27,0,IF(C1471=Calculator!$G$27,Calculator!$G$39,IF(H1471-K1471&lt;=0,IF(D1471&gt;Calculator!$G$39,IF(H1471-K1471+E1471+L1471+M1471+Calculator!$G$39&gt;Calculator!$G$39,Calculator!$G$39-(H1471+E1471+L1471+M1471-K1471),Calculator!$G$39),D1471),0)))</f>
        <v>0</v>
      </c>
    </row>
    <row r="1472" spans="1:14" ht="15.75" thickBot="1">
      <c r="A1472" s="33" t="str">
        <f ca="1">IF(C1472=Calculator!$H$27,"F",IF(Daily!D1472+Daily!H1472=0,IF(D1471+H1471&gt;0,"L",""),""))</f>
        <v/>
      </c>
      <c r="B1472" s="34">
        <v>1471</v>
      </c>
      <c r="C1472" s="19">
        <f t="shared" ca="1" si="89"/>
        <v>47401</v>
      </c>
      <c r="D1472" s="29">
        <f t="shared" ca="1" si="91"/>
        <v>155102.29499679722</v>
      </c>
      <c r="E1472" s="29">
        <f ca="1">IF(C1472&lt;Calculator!$D$26,0,IF(DAY($C1472)=1,IF(D1472-Calculator!$G$24&gt;0,Calculator!$G$24,D1472),0))</f>
        <v>0</v>
      </c>
      <c r="F1472" s="29">
        <f ca="1">IF(E1472&gt;0,D1472*Calculator!$G$22/12,0)</f>
        <v>0</v>
      </c>
      <c r="G1472" s="29">
        <f ca="1">IF(E1472&gt;0,(IFERROR(-PMT(Calculator!$G$22/12,Calculator!$G$23*12,Calculator!$G$20),0))-F1472,0)</f>
        <v>0</v>
      </c>
      <c r="H1472" s="29">
        <f t="shared" ca="1" si="92"/>
        <v>4495.6457546160154</v>
      </c>
      <c r="I1472" s="29">
        <f t="shared" ca="1" si="90"/>
        <v>0.80059444945216718</v>
      </c>
      <c r="J1472" s="30">
        <f>Calculator!$G$40</f>
        <v>6.5000000000000002E-2</v>
      </c>
      <c r="K1472" s="29">
        <f ca="1">IF(C1472&gt;=Calculator!$G$27,IF(DAY($C1472)=1,Calculator!$G$34/2,IF(DAY($C1472)=15,Calculator!$G$34/2,0)),0)</f>
        <v>0</v>
      </c>
      <c r="L1472" s="29">
        <f ca="1">IF(DAY($C1472)=28,IF(H1472=0,0,Calculator!$G$35),0)</f>
        <v>0</v>
      </c>
      <c r="M1472" s="29">
        <f ca="1">IF(I1472&gt;0,IF(DAY($C1472)=1,SUM(INDIRECT("I"&amp;(ROW(C1471)-DAY(C1471))):I1471),0),0)</f>
        <v>0</v>
      </c>
      <c r="N1472" s="29">
        <f ca="1">IF(C1472&lt;Calculator!$G$27,0,IF(C1472=Calculator!$G$27,Calculator!$G$39,IF(H1472-K1472&lt;=0,IF(D1472&gt;Calculator!$G$39,IF(H1472-K1472+E1472+L1472+M1472+Calculator!$G$39&gt;Calculator!$G$39,Calculator!$G$39-(H1472+E1472+L1472+M1472-K1472),Calculator!$G$39),D1472),0)))</f>
        <v>0</v>
      </c>
    </row>
    <row r="1473" spans="1:14" ht="15.75" thickBot="1">
      <c r="A1473" s="33" t="str">
        <f ca="1">IF(C1473=Calculator!$H$27,"F",IF(Daily!D1473+Daily!H1473=0,IF(D1472+H1472&gt;0,"L",""),""))</f>
        <v/>
      </c>
      <c r="B1473" s="34">
        <v>1472</v>
      </c>
      <c r="C1473" s="19">
        <f t="shared" ca="1" si="89"/>
        <v>47402</v>
      </c>
      <c r="D1473" s="29">
        <f t="shared" ca="1" si="91"/>
        <v>155102.29499679722</v>
      </c>
      <c r="E1473" s="29">
        <f ca="1">IF(C1473&lt;Calculator!$D$26,0,IF(DAY($C1473)=1,IF(D1473-Calculator!$G$24&gt;0,Calculator!$G$24,D1473),0))</f>
        <v>0</v>
      </c>
      <c r="F1473" s="29">
        <f ca="1">IF(E1473&gt;0,D1473*Calculator!$G$22/12,0)</f>
        <v>0</v>
      </c>
      <c r="G1473" s="29">
        <f ca="1">IF(E1473&gt;0,(IFERROR(-PMT(Calculator!$G$22/12,Calculator!$G$23*12,Calculator!$G$20),0))-F1473,0)</f>
        <v>0</v>
      </c>
      <c r="H1473" s="29">
        <f t="shared" ca="1" si="92"/>
        <v>4495.6457546160154</v>
      </c>
      <c r="I1473" s="29">
        <f t="shared" ca="1" si="90"/>
        <v>0.80059444945216718</v>
      </c>
      <c r="J1473" s="30">
        <f>Calculator!$G$40</f>
        <v>6.5000000000000002E-2</v>
      </c>
      <c r="K1473" s="29">
        <f ca="1">IF(C1473&gt;=Calculator!$G$27,IF(DAY($C1473)=1,Calculator!$G$34/2,IF(DAY($C1473)=15,Calculator!$G$34/2,0)),0)</f>
        <v>0</v>
      </c>
      <c r="L1473" s="29">
        <f ca="1">IF(DAY($C1473)=28,IF(H1473=0,0,Calculator!$G$35),0)</f>
        <v>0</v>
      </c>
      <c r="M1473" s="29">
        <f ca="1">IF(I1473&gt;0,IF(DAY($C1473)=1,SUM(INDIRECT("I"&amp;(ROW(C1472)-DAY(C1472))):I1472),0),0)</f>
        <v>0</v>
      </c>
      <c r="N1473" s="29">
        <f ca="1">IF(C1473&lt;Calculator!$G$27,0,IF(C1473=Calculator!$G$27,Calculator!$G$39,IF(H1473-K1473&lt;=0,IF(D1473&gt;Calculator!$G$39,IF(H1473-K1473+E1473+L1473+M1473+Calculator!$G$39&gt;Calculator!$G$39,Calculator!$G$39-(H1473+E1473+L1473+M1473-K1473),Calculator!$G$39),D1473),0)))</f>
        <v>0</v>
      </c>
    </row>
    <row r="1474" spans="1:14" ht="15.75" thickBot="1">
      <c r="A1474" s="33" t="str">
        <f ca="1">IF(C1474=Calculator!$H$27,"F",IF(Daily!D1474+Daily!H1474=0,IF(D1473+H1473&gt;0,"L",""),""))</f>
        <v/>
      </c>
      <c r="B1474" s="34">
        <v>1473</v>
      </c>
      <c r="C1474" s="19">
        <f t="shared" ca="1" si="89"/>
        <v>47403</v>
      </c>
      <c r="D1474" s="29">
        <f t="shared" ca="1" si="91"/>
        <v>155102.29499679722</v>
      </c>
      <c r="E1474" s="29">
        <f ca="1">IF(C1474&lt;Calculator!$D$26,0,IF(DAY($C1474)=1,IF(D1474-Calculator!$G$24&gt;0,Calculator!$G$24,D1474),0))</f>
        <v>0</v>
      </c>
      <c r="F1474" s="29">
        <f ca="1">IF(E1474&gt;0,D1474*Calculator!$G$22/12,0)</f>
        <v>0</v>
      </c>
      <c r="G1474" s="29">
        <f ca="1">IF(E1474&gt;0,(IFERROR(-PMT(Calculator!$G$22/12,Calculator!$G$23*12,Calculator!$G$20),0))-F1474,0)</f>
        <v>0</v>
      </c>
      <c r="H1474" s="29">
        <f t="shared" ca="1" si="92"/>
        <v>4495.6457546160154</v>
      </c>
      <c r="I1474" s="29">
        <f t="shared" ca="1" si="90"/>
        <v>0.80059444945216718</v>
      </c>
      <c r="J1474" s="30">
        <f>Calculator!$G$40</f>
        <v>6.5000000000000002E-2</v>
      </c>
      <c r="K1474" s="29">
        <f ca="1">IF(C1474&gt;=Calculator!$G$27,IF(DAY($C1474)=1,Calculator!$G$34/2,IF(DAY($C1474)=15,Calculator!$G$34/2,0)),0)</f>
        <v>0</v>
      </c>
      <c r="L1474" s="29">
        <f ca="1">IF(DAY($C1474)=28,IF(H1474=0,0,Calculator!$G$35),0)</f>
        <v>0</v>
      </c>
      <c r="M1474" s="29">
        <f ca="1">IF(I1474&gt;0,IF(DAY($C1474)=1,SUM(INDIRECT("I"&amp;(ROW(C1473)-DAY(C1473))):I1473),0),0)</f>
        <v>0</v>
      </c>
      <c r="N1474" s="29">
        <f ca="1">IF(C1474&lt;Calculator!$G$27,0,IF(C1474=Calculator!$G$27,Calculator!$G$39,IF(H1474-K1474&lt;=0,IF(D1474&gt;Calculator!$G$39,IF(H1474-K1474+E1474+L1474+M1474+Calculator!$G$39&gt;Calculator!$G$39,Calculator!$G$39-(H1474+E1474+L1474+M1474-K1474),Calculator!$G$39),D1474),0)))</f>
        <v>0</v>
      </c>
    </row>
    <row r="1475" spans="1:14" ht="15.75" thickBot="1">
      <c r="A1475" s="33" t="str">
        <f ca="1">IF(C1475=Calculator!$H$27,"F",IF(Daily!D1475+Daily!H1475=0,IF(D1474+H1474&gt;0,"L",""),""))</f>
        <v/>
      </c>
      <c r="B1475" s="34">
        <v>1474</v>
      </c>
      <c r="C1475" s="19">
        <f t="shared" ref="C1475:C1538" ca="1" si="93">C1474+1</f>
        <v>47404</v>
      </c>
      <c r="D1475" s="29">
        <f t="shared" ca="1" si="91"/>
        <v>155102.29499679722</v>
      </c>
      <c r="E1475" s="29">
        <f ca="1">IF(C1475&lt;Calculator!$D$26,0,IF(DAY($C1475)=1,IF(D1475-Calculator!$G$24&gt;0,Calculator!$G$24,D1475),0))</f>
        <v>0</v>
      </c>
      <c r="F1475" s="29">
        <f ca="1">IF(E1475&gt;0,D1475*Calculator!$G$22/12,0)</f>
        <v>0</v>
      </c>
      <c r="G1475" s="29">
        <f ca="1">IF(E1475&gt;0,(IFERROR(-PMT(Calculator!$G$22/12,Calculator!$G$23*12,Calculator!$G$20),0))-F1475,0)</f>
        <v>0</v>
      </c>
      <c r="H1475" s="29">
        <f t="shared" ca="1" si="92"/>
        <v>4495.6457546160154</v>
      </c>
      <c r="I1475" s="29">
        <f t="shared" ref="I1475:I1538" ca="1" si="94">H1475*J1475/365</f>
        <v>0.80059444945216718</v>
      </c>
      <c r="J1475" s="30">
        <f>Calculator!$G$40</f>
        <v>6.5000000000000002E-2</v>
      </c>
      <c r="K1475" s="29">
        <f ca="1">IF(C1475&gt;=Calculator!$G$27,IF(DAY($C1475)=1,Calculator!$G$34/2,IF(DAY($C1475)=15,Calculator!$G$34/2,0)),0)</f>
        <v>0</v>
      </c>
      <c r="L1475" s="29">
        <f ca="1">IF(DAY($C1475)=28,IF(H1475=0,0,Calculator!$G$35),0)</f>
        <v>0</v>
      </c>
      <c r="M1475" s="29">
        <f ca="1">IF(I1475&gt;0,IF(DAY($C1475)=1,SUM(INDIRECT("I"&amp;(ROW(C1474)-DAY(C1474))):I1474),0),0)</f>
        <v>0</v>
      </c>
      <c r="N1475" s="29">
        <f ca="1">IF(C1475&lt;Calculator!$G$27,0,IF(C1475=Calculator!$G$27,Calculator!$G$39,IF(H1475-K1475&lt;=0,IF(D1475&gt;Calculator!$G$39,IF(H1475-K1475+E1475+L1475+M1475+Calculator!$G$39&gt;Calculator!$G$39,Calculator!$G$39-(H1475+E1475+L1475+M1475-K1475),Calculator!$G$39),D1475),0)))</f>
        <v>0</v>
      </c>
    </row>
    <row r="1476" spans="1:14" ht="15.75" thickBot="1">
      <c r="A1476" s="33" t="str">
        <f ca="1">IF(C1476=Calculator!$H$27,"F",IF(Daily!D1476+Daily!H1476=0,IF(D1475+H1475&gt;0,"L",""),""))</f>
        <v/>
      </c>
      <c r="B1476" s="34">
        <v>1475</v>
      </c>
      <c r="C1476" s="19">
        <f t="shared" ca="1" si="93"/>
        <v>47405</v>
      </c>
      <c r="D1476" s="29">
        <f t="shared" ref="D1476:D1539" ca="1" si="95">IF(((D1475-G1475)-N1475)&lt;0,0,((D1475-G1475)-N1475))</f>
        <v>155102.29499679722</v>
      </c>
      <c r="E1476" s="29">
        <f ca="1">IF(C1476&lt;Calculator!$D$26,0,IF(DAY($C1476)=1,IF(D1476-Calculator!$G$24&gt;0,Calculator!$G$24,D1476),0))</f>
        <v>0</v>
      </c>
      <c r="F1476" s="29">
        <f ca="1">IF(E1476&gt;0,D1476*Calculator!$G$22/12,0)</f>
        <v>0</v>
      </c>
      <c r="G1476" s="29">
        <f ca="1">IF(E1476&gt;0,(IFERROR(-PMT(Calculator!$G$22/12,Calculator!$G$23*12,Calculator!$G$20),0))-F1476,0)</f>
        <v>0</v>
      </c>
      <c r="H1476" s="29">
        <f t="shared" ref="H1476:H1539" ca="1" si="96">IF((H1475-K1475+SUM(L1475:N1475)+E1475)&lt;0,0,(H1475-K1475+SUM(L1475:N1475)+E1475))</f>
        <v>4495.6457546160154</v>
      </c>
      <c r="I1476" s="29">
        <f t="shared" ca="1" si="94"/>
        <v>0.80059444945216718</v>
      </c>
      <c r="J1476" s="30">
        <f>Calculator!$G$40</f>
        <v>6.5000000000000002E-2</v>
      </c>
      <c r="K1476" s="29">
        <f ca="1">IF(C1476&gt;=Calculator!$G$27,IF(DAY($C1476)=1,Calculator!$G$34/2,IF(DAY($C1476)=15,Calculator!$G$34/2,0)),0)</f>
        <v>0</v>
      </c>
      <c r="L1476" s="29">
        <f ca="1">IF(DAY($C1476)=28,IF(H1476=0,0,Calculator!$G$35),0)</f>
        <v>0</v>
      </c>
      <c r="M1476" s="29">
        <f ca="1">IF(I1476&gt;0,IF(DAY($C1476)=1,SUM(INDIRECT("I"&amp;(ROW(C1475)-DAY(C1475))):I1475),0),0)</f>
        <v>0</v>
      </c>
      <c r="N1476" s="29">
        <f ca="1">IF(C1476&lt;Calculator!$G$27,0,IF(C1476=Calculator!$G$27,Calculator!$G$39,IF(H1476-K1476&lt;=0,IF(D1476&gt;Calculator!$G$39,IF(H1476-K1476+E1476+L1476+M1476+Calculator!$G$39&gt;Calculator!$G$39,Calculator!$G$39-(H1476+E1476+L1476+M1476-K1476),Calculator!$G$39),D1476),0)))</f>
        <v>0</v>
      </c>
    </row>
    <row r="1477" spans="1:14" ht="15.75" thickBot="1">
      <c r="A1477" s="33" t="str">
        <f ca="1">IF(C1477=Calculator!$H$27,"F",IF(Daily!D1477+Daily!H1477=0,IF(D1476+H1476&gt;0,"L",""),""))</f>
        <v/>
      </c>
      <c r="B1477" s="34">
        <v>1476</v>
      </c>
      <c r="C1477" s="19">
        <f t="shared" ca="1" si="93"/>
        <v>47406</v>
      </c>
      <c r="D1477" s="29">
        <f t="shared" ca="1" si="95"/>
        <v>155102.29499679722</v>
      </c>
      <c r="E1477" s="29">
        <f ca="1">IF(C1477&lt;Calculator!$D$26,0,IF(DAY($C1477)=1,IF(D1477-Calculator!$G$24&gt;0,Calculator!$G$24,D1477),0))</f>
        <v>0</v>
      </c>
      <c r="F1477" s="29">
        <f ca="1">IF(E1477&gt;0,D1477*Calculator!$G$22/12,0)</f>
        <v>0</v>
      </c>
      <c r="G1477" s="29">
        <f ca="1">IF(E1477&gt;0,(IFERROR(-PMT(Calculator!$G$22/12,Calculator!$G$23*12,Calculator!$G$20),0))-F1477,0)</f>
        <v>0</v>
      </c>
      <c r="H1477" s="29">
        <f t="shared" ca="1" si="96"/>
        <v>4495.6457546160154</v>
      </c>
      <c r="I1477" s="29">
        <f t="shared" ca="1" si="94"/>
        <v>0.80059444945216718</v>
      </c>
      <c r="J1477" s="30">
        <f>Calculator!$G$40</f>
        <v>6.5000000000000002E-2</v>
      </c>
      <c r="K1477" s="29">
        <f ca="1">IF(C1477&gt;=Calculator!$G$27,IF(DAY($C1477)=1,Calculator!$G$34/2,IF(DAY($C1477)=15,Calculator!$G$34/2,0)),0)</f>
        <v>4500</v>
      </c>
      <c r="L1477" s="29">
        <f ca="1">IF(DAY($C1477)=28,IF(H1477=0,0,Calculator!$G$35),0)</f>
        <v>0</v>
      </c>
      <c r="M1477" s="29">
        <f ca="1">IF(I1477&gt;0,IF(DAY($C1477)=1,SUM(INDIRECT("I"&amp;(ROW(C1476)-DAY(C1476))):I1476),0),0)</f>
        <v>0</v>
      </c>
      <c r="N1477" s="29">
        <f ca="1">IF(C1477&lt;Calculator!$G$27,0,IF(C1477=Calculator!$G$27,Calculator!$G$39,IF(H1477-K1477&lt;=0,IF(D1477&gt;Calculator!$G$39,IF(H1477-K1477+E1477+L1477+M1477+Calculator!$G$39&gt;Calculator!$G$39,Calculator!$G$39-(H1477+E1477+L1477+M1477-K1477),Calculator!$G$39),D1477),0)))</f>
        <v>10000</v>
      </c>
    </row>
    <row r="1478" spans="1:14" ht="15.75" thickBot="1">
      <c r="A1478" s="33" t="str">
        <f ca="1">IF(C1478=Calculator!$H$27,"F",IF(Daily!D1478+Daily!H1478=0,IF(D1477+H1477&gt;0,"L",""),""))</f>
        <v/>
      </c>
      <c r="B1478" s="34">
        <v>1477</v>
      </c>
      <c r="C1478" s="19">
        <f t="shared" ca="1" si="93"/>
        <v>47407</v>
      </c>
      <c r="D1478" s="29">
        <f t="shared" ca="1" si="95"/>
        <v>145102.29499679722</v>
      </c>
      <c r="E1478" s="29">
        <f ca="1">IF(C1478&lt;Calculator!$D$26,0,IF(DAY($C1478)=1,IF(D1478-Calculator!$G$24&gt;0,Calculator!$G$24,D1478),0))</f>
        <v>0</v>
      </c>
      <c r="F1478" s="29">
        <f ca="1">IF(E1478&gt;0,D1478*Calculator!$G$22/12,0)</f>
        <v>0</v>
      </c>
      <c r="G1478" s="29">
        <f ca="1">IF(E1478&gt;0,(IFERROR(-PMT(Calculator!$G$22/12,Calculator!$G$23*12,Calculator!$G$20),0))-F1478,0)</f>
        <v>0</v>
      </c>
      <c r="H1478" s="29">
        <f t="shared" ca="1" si="96"/>
        <v>9995.6457546160163</v>
      </c>
      <c r="I1478" s="29">
        <f t="shared" ca="1" si="94"/>
        <v>1.780046504246688</v>
      </c>
      <c r="J1478" s="30">
        <f>Calculator!$G$40</f>
        <v>6.5000000000000002E-2</v>
      </c>
      <c r="K1478" s="29">
        <f ca="1">IF(C1478&gt;=Calculator!$G$27,IF(DAY($C1478)=1,Calculator!$G$34/2,IF(DAY($C1478)=15,Calculator!$G$34/2,0)),0)</f>
        <v>0</v>
      </c>
      <c r="L1478" s="29">
        <f ca="1">IF(DAY($C1478)=28,IF(H1478=0,0,Calculator!$G$35),0)</f>
        <v>0</v>
      </c>
      <c r="M1478" s="29">
        <f ca="1">IF(I1478&gt;0,IF(DAY($C1478)=1,SUM(INDIRECT("I"&amp;(ROW(C1477)-DAY(C1477))):I1477),0),0)</f>
        <v>0</v>
      </c>
      <c r="N1478" s="29">
        <f ca="1">IF(C1478&lt;Calculator!$G$27,0,IF(C1478=Calculator!$G$27,Calculator!$G$39,IF(H1478-K1478&lt;=0,IF(D1478&gt;Calculator!$G$39,IF(H1478-K1478+E1478+L1478+M1478+Calculator!$G$39&gt;Calculator!$G$39,Calculator!$G$39-(H1478+E1478+L1478+M1478-K1478),Calculator!$G$39),D1478),0)))</f>
        <v>0</v>
      </c>
    </row>
    <row r="1479" spans="1:14" ht="15.75" thickBot="1">
      <c r="A1479" s="33" t="str">
        <f ca="1">IF(C1479=Calculator!$H$27,"F",IF(Daily!D1479+Daily!H1479=0,IF(D1478+H1478&gt;0,"L",""),""))</f>
        <v/>
      </c>
      <c r="B1479" s="34">
        <v>1478</v>
      </c>
      <c r="C1479" s="19">
        <f t="shared" ca="1" si="93"/>
        <v>47408</v>
      </c>
      <c r="D1479" s="29">
        <f t="shared" ca="1" si="95"/>
        <v>145102.29499679722</v>
      </c>
      <c r="E1479" s="29">
        <f ca="1">IF(C1479&lt;Calculator!$D$26,0,IF(DAY($C1479)=1,IF(D1479-Calculator!$G$24&gt;0,Calculator!$G$24,D1479),0))</f>
        <v>0</v>
      </c>
      <c r="F1479" s="29">
        <f ca="1">IF(E1479&gt;0,D1479*Calculator!$G$22/12,0)</f>
        <v>0</v>
      </c>
      <c r="G1479" s="29">
        <f ca="1">IF(E1479&gt;0,(IFERROR(-PMT(Calculator!$G$22/12,Calculator!$G$23*12,Calculator!$G$20),0))-F1479,0)</f>
        <v>0</v>
      </c>
      <c r="H1479" s="29">
        <f t="shared" ca="1" si="96"/>
        <v>9995.6457546160163</v>
      </c>
      <c r="I1479" s="29">
        <f t="shared" ca="1" si="94"/>
        <v>1.780046504246688</v>
      </c>
      <c r="J1479" s="30">
        <f>Calculator!$G$40</f>
        <v>6.5000000000000002E-2</v>
      </c>
      <c r="K1479" s="29">
        <f ca="1">IF(C1479&gt;=Calculator!$G$27,IF(DAY($C1479)=1,Calculator!$G$34/2,IF(DAY($C1479)=15,Calculator!$G$34/2,0)),0)</f>
        <v>0</v>
      </c>
      <c r="L1479" s="29">
        <f ca="1">IF(DAY($C1479)=28,IF(H1479=0,0,Calculator!$G$35),0)</f>
        <v>0</v>
      </c>
      <c r="M1479" s="29">
        <f ca="1">IF(I1479&gt;0,IF(DAY($C1479)=1,SUM(INDIRECT("I"&amp;(ROW(C1478)-DAY(C1478))):I1478),0),0)</f>
        <v>0</v>
      </c>
      <c r="N1479" s="29">
        <f ca="1">IF(C1479&lt;Calculator!$G$27,0,IF(C1479=Calculator!$G$27,Calculator!$G$39,IF(H1479-K1479&lt;=0,IF(D1479&gt;Calculator!$G$39,IF(H1479-K1479+E1479+L1479+M1479+Calculator!$G$39&gt;Calculator!$G$39,Calculator!$G$39-(H1479+E1479+L1479+M1479-K1479),Calculator!$G$39),D1479),0)))</f>
        <v>0</v>
      </c>
    </row>
    <row r="1480" spans="1:14" ht="15.75" thickBot="1">
      <c r="A1480" s="33" t="str">
        <f ca="1">IF(C1480=Calculator!$H$27,"F",IF(Daily!D1480+Daily!H1480=0,IF(D1479+H1479&gt;0,"L",""),""))</f>
        <v/>
      </c>
      <c r="B1480" s="34">
        <v>1479</v>
      </c>
      <c r="C1480" s="19">
        <f t="shared" ca="1" si="93"/>
        <v>47409</v>
      </c>
      <c r="D1480" s="29">
        <f t="shared" ca="1" si="95"/>
        <v>145102.29499679722</v>
      </c>
      <c r="E1480" s="29">
        <f ca="1">IF(C1480&lt;Calculator!$D$26,0,IF(DAY($C1480)=1,IF(D1480-Calculator!$G$24&gt;0,Calculator!$G$24,D1480),0))</f>
        <v>0</v>
      </c>
      <c r="F1480" s="29">
        <f ca="1">IF(E1480&gt;0,D1480*Calculator!$G$22/12,0)</f>
        <v>0</v>
      </c>
      <c r="G1480" s="29">
        <f ca="1">IF(E1480&gt;0,(IFERROR(-PMT(Calculator!$G$22/12,Calculator!$G$23*12,Calculator!$G$20),0))-F1480,0)</f>
        <v>0</v>
      </c>
      <c r="H1480" s="29">
        <f t="shared" ca="1" si="96"/>
        <v>9995.6457546160163</v>
      </c>
      <c r="I1480" s="29">
        <f t="shared" ca="1" si="94"/>
        <v>1.780046504246688</v>
      </c>
      <c r="J1480" s="30">
        <f>Calculator!$G$40</f>
        <v>6.5000000000000002E-2</v>
      </c>
      <c r="K1480" s="29">
        <f ca="1">IF(C1480&gt;=Calculator!$G$27,IF(DAY($C1480)=1,Calculator!$G$34/2,IF(DAY($C1480)=15,Calculator!$G$34/2,0)),0)</f>
        <v>0</v>
      </c>
      <c r="L1480" s="29">
        <f ca="1">IF(DAY($C1480)=28,IF(H1480=0,0,Calculator!$G$35),0)</f>
        <v>0</v>
      </c>
      <c r="M1480" s="29">
        <f ca="1">IF(I1480&gt;0,IF(DAY($C1480)=1,SUM(INDIRECT("I"&amp;(ROW(C1479)-DAY(C1479))):I1479),0),0)</f>
        <v>0</v>
      </c>
      <c r="N1480" s="29">
        <f ca="1">IF(C1480&lt;Calculator!$G$27,0,IF(C1480=Calculator!$G$27,Calculator!$G$39,IF(H1480-K1480&lt;=0,IF(D1480&gt;Calculator!$G$39,IF(H1480-K1480+E1480+L1480+M1480+Calculator!$G$39&gt;Calculator!$G$39,Calculator!$G$39-(H1480+E1480+L1480+M1480-K1480),Calculator!$G$39),D1480),0)))</f>
        <v>0</v>
      </c>
    </row>
    <row r="1481" spans="1:14" ht="15.75" thickBot="1">
      <c r="A1481" s="33" t="str">
        <f ca="1">IF(C1481=Calculator!$H$27,"F",IF(Daily!D1481+Daily!H1481=0,IF(D1480+H1480&gt;0,"L",""),""))</f>
        <v/>
      </c>
      <c r="B1481" s="34">
        <v>1480</v>
      </c>
      <c r="C1481" s="19">
        <f t="shared" ca="1" si="93"/>
        <v>47410</v>
      </c>
      <c r="D1481" s="29">
        <f t="shared" ca="1" si="95"/>
        <v>145102.29499679722</v>
      </c>
      <c r="E1481" s="29">
        <f ca="1">IF(C1481&lt;Calculator!$D$26,0,IF(DAY($C1481)=1,IF(D1481-Calculator!$G$24&gt;0,Calculator!$G$24,D1481),0))</f>
        <v>0</v>
      </c>
      <c r="F1481" s="29">
        <f ca="1">IF(E1481&gt;0,D1481*Calculator!$G$22/12,0)</f>
        <v>0</v>
      </c>
      <c r="G1481" s="29">
        <f ca="1">IF(E1481&gt;0,(IFERROR(-PMT(Calculator!$G$22/12,Calculator!$G$23*12,Calculator!$G$20),0))-F1481,0)</f>
        <v>0</v>
      </c>
      <c r="H1481" s="29">
        <f t="shared" ca="1" si="96"/>
        <v>9995.6457546160163</v>
      </c>
      <c r="I1481" s="29">
        <f t="shared" ca="1" si="94"/>
        <v>1.780046504246688</v>
      </c>
      <c r="J1481" s="30">
        <f>Calculator!$G$40</f>
        <v>6.5000000000000002E-2</v>
      </c>
      <c r="K1481" s="29">
        <f ca="1">IF(C1481&gt;=Calculator!$G$27,IF(DAY($C1481)=1,Calculator!$G$34/2,IF(DAY($C1481)=15,Calculator!$G$34/2,0)),0)</f>
        <v>0</v>
      </c>
      <c r="L1481" s="29">
        <f ca="1">IF(DAY($C1481)=28,IF(H1481=0,0,Calculator!$G$35),0)</f>
        <v>0</v>
      </c>
      <c r="M1481" s="29">
        <f ca="1">IF(I1481&gt;0,IF(DAY($C1481)=1,SUM(INDIRECT("I"&amp;(ROW(C1480)-DAY(C1480))):I1480),0),0)</f>
        <v>0</v>
      </c>
      <c r="N1481" s="29">
        <f ca="1">IF(C1481&lt;Calculator!$G$27,0,IF(C1481=Calculator!$G$27,Calculator!$G$39,IF(H1481-K1481&lt;=0,IF(D1481&gt;Calculator!$G$39,IF(H1481-K1481+E1481+L1481+M1481+Calculator!$G$39&gt;Calculator!$G$39,Calculator!$G$39-(H1481+E1481+L1481+M1481-K1481),Calculator!$G$39),D1481),0)))</f>
        <v>0</v>
      </c>
    </row>
    <row r="1482" spans="1:14" ht="15.75" thickBot="1">
      <c r="A1482" s="33" t="str">
        <f ca="1">IF(C1482=Calculator!$H$27,"F",IF(Daily!D1482+Daily!H1482=0,IF(D1481+H1481&gt;0,"L",""),""))</f>
        <v/>
      </c>
      <c r="B1482" s="34">
        <v>1481</v>
      </c>
      <c r="C1482" s="19">
        <f t="shared" ca="1" si="93"/>
        <v>47411</v>
      </c>
      <c r="D1482" s="29">
        <f t="shared" ca="1" si="95"/>
        <v>145102.29499679722</v>
      </c>
      <c r="E1482" s="29">
        <f ca="1">IF(C1482&lt;Calculator!$D$26,0,IF(DAY($C1482)=1,IF(D1482-Calculator!$G$24&gt;0,Calculator!$G$24,D1482),0))</f>
        <v>0</v>
      </c>
      <c r="F1482" s="29">
        <f ca="1">IF(E1482&gt;0,D1482*Calculator!$G$22/12,0)</f>
        <v>0</v>
      </c>
      <c r="G1482" s="29">
        <f ca="1">IF(E1482&gt;0,(IFERROR(-PMT(Calculator!$G$22/12,Calculator!$G$23*12,Calculator!$G$20),0))-F1482,0)</f>
        <v>0</v>
      </c>
      <c r="H1482" s="29">
        <f t="shared" ca="1" si="96"/>
        <v>9995.6457546160163</v>
      </c>
      <c r="I1482" s="29">
        <f t="shared" ca="1" si="94"/>
        <v>1.780046504246688</v>
      </c>
      <c r="J1482" s="30">
        <f>Calculator!$G$40</f>
        <v>6.5000000000000002E-2</v>
      </c>
      <c r="K1482" s="29">
        <f ca="1">IF(C1482&gt;=Calculator!$G$27,IF(DAY($C1482)=1,Calculator!$G$34/2,IF(DAY($C1482)=15,Calculator!$G$34/2,0)),0)</f>
        <v>0</v>
      </c>
      <c r="L1482" s="29">
        <f ca="1">IF(DAY($C1482)=28,IF(H1482=0,0,Calculator!$G$35),0)</f>
        <v>0</v>
      </c>
      <c r="M1482" s="29">
        <f ca="1">IF(I1482&gt;0,IF(DAY($C1482)=1,SUM(INDIRECT("I"&amp;(ROW(C1481)-DAY(C1481))):I1481),0),0)</f>
        <v>0</v>
      </c>
      <c r="N1482" s="29">
        <f ca="1">IF(C1482&lt;Calculator!$G$27,0,IF(C1482=Calculator!$G$27,Calculator!$G$39,IF(H1482-K1482&lt;=0,IF(D1482&gt;Calculator!$G$39,IF(H1482-K1482+E1482+L1482+M1482+Calculator!$G$39&gt;Calculator!$G$39,Calculator!$G$39-(H1482+E1482+L1482+M1482-K1482),Calculator!$G$39),D1482),0)))</f>
        <v>0</v>
      </c>
    </row>
    <row r="1483" spans="1:14" ht="15.75" thickBot="1">
      <c r="A1483" s="33" t="str">
        <f ca="1">IF(C1483=Calculator!$H$27,"F",IF(Daily!D1483+Daily!H1483=0,IF(D1482+H1482&gt;0,"L",""),""))</f>
        <v/>
      </c>
      <c r="B1483" s="34">
        <v>1482</v>
      </c>
      <c r="C1483" s="19">
        <f t="shared" ca="1" si="93"/>
        <v>47412</v>
      </c>
      <c r="D1483" s="29">
        <f t="shared" ca="1" si="95"/>
        <v>145102.29499679722</v>
      </c>
      <c r="E1483" s="29">
        <f ca="1">IF(C1483&lt;Calculator!$D$26,0,IF(DAY($C1483)=1,IF(D1483-Calculator!$G$24&gt;0,Calculator!$G$24,D1483),0))</f>
        <v>0</v>
      </c>
      <c r="F1483" s="29">
        <f ca="1">IF(E1483&gt;0,D1483*Calculator!$G$22/12,0)</f>
        <v>0</v>
      </c>
      <c r="G1483" s="29">
        <f ca="1">IF(E1483&gt;0,(IFERROR(-PMT(Calculator!$G$22/12,Calculator!$G$23*12,Calculator!$G$20),0))-F1483,0)</f>
        <v>0</v>
      </c>
      <c r="H1483" s="29">
        <f t="shared" ca="1" si="96"/>
        <v>9995.6457546160163</v>
      </c>
      <c r="I1483" s="29">
        <f t="shared" ca="1" si="94"/>
        <v>1.780046504246688</v>
      </c>
      <c r="J1483" s="30">
        <f>Calculator!$G$40</f>
        <v>6.5000000000000002E-2</v>
      </c>
      <c r="K1483" s="29">
        <f ca="1">IF(C1483&gt;=Calculator!$G$27,IF(DAY($C1483)=1,Calculator!$G$34/2,IF(DAY($C1483)=15,Calculator!$G$34/2,0)),0)</f>
        <v>0</v>
      </c>
      <c r="L1483" s="29">
        <f ca="1">IF(DAY($C1483)=28,IF(H1483=0,0,Calculator!$G$35),0)</f>
        <v>0</v>
      </c>
      <c r="M1483" s="29">
        <f ca="1">IF(I1483&gt;0,IF(DAY($C1483)=1,SUM(INDIRECT("I"&amp;(ROW(C1482)-DAY(C1482))):I1482),0),0)</f>
        <v>0</v>
      </c>
      <c r="N1483" s="29">
        <f ca="1">IF(C1483&lt;Calculator!$G$27,0,IF(C1483=Calculator!$G$27,Calculator!$G$39,IF(H1483-K1483&lt;=0,IF(D1483&gt;Calculator!$G$39,IF(H1483-K1483+E1483+L1483+M1483+Calculator!$G$39&gt;Calculator!$G$39,Calculator!$G$39-(H1483+E1483+L1483+M1483-K1483),Calculator!$G$39),D1483),0)))</f>
        <v>0</v>
      </c>
    </row>
    <row r="1484" spans="1:14" ht="15.75" thickBot="1">
      <c r="A1484" s="33" t="str">
        <f ca="1">IF(C1484=Calculator!$H$27,"F",IF(Daily!D1484+Daily!H1484=0,IF(D1483+H1483&gt;0,"L",""),""))</f>
        <v/>
      </c>
      <c r="B1484" s="34">
        <v>1483</v>
      </c>
      <c r="C1484" s="19">
        <f t="shared" ca="1" si="93"/>
        <v>47413</v>
      </c>
      <c r="D1484" s="29">
        <f t="shared" ca="1" si="95"/>
        <v>145102.29499679722</v>
      </c>
      <c r="E1484" s="29">
        <f ca="1">IF(C1484&lt;Calculator!$D$26,0,IF(DAY($C1484)=1,IF(D1484-Calculator!$G$24&gt;0,Calculator!$G$24,D1484),0))</f>
        <v>0</v>
      </c>
      <c r="F1484" s="29">
        <f ca="1">IF(E1484&gt;0,D1484*Calculator!$G$22/12,0)</f>
        <v>0</v>
      </c>
      <c r="G1484" s="29">
        <f ca="1">IF(E1484&gt;0,(IFERROR(-PMT(Calculator!$G$22/12,Calculator!$G$23*12,Calculator!$G$20),0))-F1484,0)</f>
        <v>0</v>
      </c>
      <c r="H1484" s="29">
        <f t="shared" ca="1" si="96"/>
        <v>9995.6457546160163</v>
      </c>
      <c r="I1484" s="29">
        <f t="shared" ca="1" si="94"/>
        <v>1.780046504246688</v>
      </c>
      <c r="J1484" s="30">
        <f>Calculator!$G$40</f>
        <v>6.5000000000000002E-2</v>
      </c>
      <c r="K1484" s="29">
        <f ca="1">IF(C1484&gt;=Calculator!$G$27,IF(DAY($C1484)=1,Calculator!$G$34/2,IF(DAY($C1484)=15,Calculator!$G$34/2,0)),0)</f>
        <v>0</v>
      </c>
      <c r="L1484" s="29">
        <f ca="1">IF(DAY($C1484)=28,IF(H1484=0,0,Calculator!$G$35),0)</f>
        <v>0</v>
      </c>
      <c r="M1484" s="29">
        <f ca="1">IF(I1484&gt;0,IF(DAY($C1484)=1,SUM(INDIRECT("I"&amp;(ROW(C1483)-DAY(C1483))):I1483),0),0)</f>
        <v>0</v>
      </c>
      <c r="N1484" s="29">
        <f ca="1">IF(C1484&lt;Calculator!$G$27,0,IF(C1484=Calculator!$G$27,Calculator!$G$39,IF(H1484-K1484&lt;=0,IF(D1484&gt;Calculator!$G$39,IF(H1484-K1484+E1484+L1484+M1484+Calculator!$G$39&gt;Calculator!$G$39,Calculator!$G$39-(H1484+E1484+L1484+M1484-K1484),Calculator!$G$39),D1484),0)))</f>
        <v>0</v>
      </c>
    </row>
    <row r="1485" spans="1:14" ht="15.75" thickBot="1">
      <c r="A1485" s="33" t="str">
        <f ca="1">IF(C1485=Calculator!$H$27,"F",IF(Daily!D1485+Daily!H1485=0,IF(D1484+H1484&gt;0,"L",""),""))</f>
        <v/>
      </c>
      <c r="B1485" s="34">
        <v>1484</v>
      </c>
      <c r="C1485" s="19">
        <f t="shared" ca="1" si="93"/>
        <v>47414</v>
      </c>
      <c r="D1485" s="29">
        <f t="shared" ca="1" si="95"/>
        <v>145102.29499679722</v>
      </c>
      <c r="E1485" s="29">
        <f ca="1">IF(C1485&lt;Calculator!$D$26,0,IF(DAY($C1485)=1,IF(D1485-Calculator!$G$24&gt;0,Calculator!$G$24,D1485),0))</f>
        <v>0</v>
      </c>
      <c r="F1485" s="29">
        <f ca="1">IF(E1485&gt;0,D1485*Calculator!$G$22/12,0)</f>
        <v>0</v>
      </c>
      <c r="G1485" s="29">
        <f ca="1">IF(E1485&gt;0,(IFERROR(-PMT(Calculator!$G$22/12,Calculator!$G$23*12,Calculator!$G$20),0))-F1485,0)</f>
        <v>0</v>
      </c>
      <c r="H1485" s="29">
        <f t="shared" ca="1" si="96"/>
        <v>9995.6457546160163</v>
      </c>
      <c r="I1485" s="29">
        <f t="shared" ca="1" si="94"/>
        <v>1.780046504246688</v>
      </c>
      <c r="J1485" s="30">
        <f>Calculator!$G$40</f>
        <v>6.5000000000000002E-2</v>
      </c>
      <c r="K1485" s="29">
        <f ca="1">IF(C1485&gt;=Calculator!$G$27,IF(DAY($C1485)=1,Calculator!$G$34/2,IF(DAY($C1485)=15,Calculator!$G$34/2,0)),0)</f>
        <v>0</v>
      </c>
      <c r="L1485" s="29">
        <f ca="1">IF(DAY($C1485)=28,IF(H1485=0,0,Calculator!$G$35),0)</f>
        <v>0</v>
      </c>
      <c r="M1485" s="29">
        <f ca="1">IF(I1485&gt;0,IF(DAY($C1485)=1,SUM(INDIRECT("I"&amp;(ROW(C1484)-DAY(C1484))):I1484),0),0)</f>
        <v>0</v>
      </c>
      <c r="N1485" s="29">
        <f ca="1">IF(C1485&lt;Calculator!$G$27,0,IF(C1485=Calculator!$G$27,Calculator!$G$39,IF(H1485-K1485&lt;=0,IF(D1485&gt;Calculator!$G$39,IF(H1485-K1485+E1485+L1485+M1485+Calculator!$G$39&gt;Calculator!$G$39,Calculator!$G$39-(H1485+E1485+L1485+M1485-K1485),Calculator!$G$39),D1485),0)))</f>
        <v>0</v>
      </c>
    </row>
    <row r="1486" spans="1:14" ht="15.75" thickBot="1">
      <c r="A1486" s="33" t="str">
        <f ca="1">IF(C1486=Calculator!$H$27,"F",IF(Daily!D1486+Daily!H1486=0,IF(D1485+H1485&gt;0,"L",""),""))</f>
        <v/>
      </c>
      <c r="B1486" s="34">
        <v>1485</v>
      </c>
      <c r="C1486" s="19">
        <f t="shared" ca="1" si="93"/>
        <v>47415</v>
      </c>
      <c r="D1486" s="29">
        <f t="shared" ca="1" si="95"/>
        <v>145102.29499679722</v>
      </c>
      <c r="E1486" s="29">
        <f ca="1">IF(C1486&lt;Calculator!$D$26,0,IF(DAY($C1486)=1,IF(D1486-Calculator!$G$24&gt;0,Calculator!$G$24,D1486),0))</f>
        <v>0</v>
      </c>
      <c r="F1486" s="29">
        <f ca="1">IF(E1486&gt;0,D1486*Calculator!$G$22/12,0)</f>
        <v>0</v>
      </c>
      <c r="G1486" s="29">
        <f ca="1">IF(E1486&gt;0,(IFERROR(-PMT(Calculator!$G$22/12,Calculator!$G$23*12,Calculator!$G$20),0))-F1486,0)</f>
        <v>0</v>
      </c>
      <c r="H1486" s="29">
        <f t="shared" ca="1" si="96"/>
        <v>9995.6457546160163</v>
      </c>
      <c r="I1486" s="29">
        <f t="shared" ca="1" si="94"/>
        <v>1.780046504246688</v>
      </c>
      <c r="J1486" s="30">
        <f>Calculator!$G$40</f>
        <v>6.5000000000000002E-2</v>
      </c>
      <c r="K1486" s="29">
        <f ca="1">IF(C1486&gt;=Calculator!$G$27,IF(DAY($C1486)=1,Calculator!$G$34/2,IF(DAY($C1486)=15,Calculator!$G$34/2,0)),0)</f>
        <v>0</v>
      </c>
      <c r="L1486" s="29">
        <f ca="1">IF(DAY($C1486)=28,IF(H1486=0,0,Calculator!$G$35),0)</f>
        <v>0</v>
      </c>
      <c r="M1486" s="29">
        <f ca="1">IF(I1486&gt;0,IF(DAY($C1486)=1,SUM(INDIRECT("I"&amp;(ROW(C1485)-DAY(C1485))):I1485),0),0)</f>
        <v>0</v>
      </c>
      <c r="N1486" s="29">
        <f ca="1">IF(C1486&lt;Calculator!$G$27,0,IF(C1486=Calculator!$G$27,Calculator!$G$39,IF(H1486-K1486&lt;=0,IF(D1486&gt;Calculator!$G$39,IF(H1486-K1486+E1486+L1486+M1486+Calculator!$G$39&gt;Calculator!$G$39,Calculator!$G$39-(H1486+E1486+L1486+M1486-K1486),Calculator!$G$39),D1486),0)))</f>
        <v>0</v>
      </c>
    </row>
    <row r="1487" spans="1:14" ht="15.75" thickBot="1">
      <c r="A1487" s="33" t="str">
        <f ca="1">IF(C1487=Calculator!$H$27,"F",IF(Daily!D1487+Daily!H1487=0,IF(D1486+H1486&gt;0,"L",""),""))</f>
        <v/>
      </c>
      <c r="B1487" s="34">
        <v>1486</v>
      </c>
      <c r="C1487" s="19">
        <f t="shared" ca="1" si="93"/>
        <v>47416</v>
      </c>
      <c r="D1487" s="29">
        <f t="shared" ca="1" si="95"/>
        <v>145102.29499679722</v>
      </c>
      <c r="E1487" s="29">
        <f ca="1">IF(C1487&lt;Calculator!$D$26,0,IF(DAY($C1487)=1,IF(D1487-Calculator!$G$24&gt;0,Calculator!$G$24,D1487),0))</f>
        <v>0</v>
      </c>
      <c r="F1487" s="29">
        <f ca="1">IF(E1487&gt;0,D1487*Calculator!$G$22/12,0)</f>
        <v>0</v>
      </c>
      <c r="G1487" s="29">
        <f ca="1">IF(E1487&gt;0,(IFERROR(-PMT(Calculator!$G$22/12,Calculator!$G$23*12,Calculator!$G$20),0))-F1487,0)</f>
        <v>0</v>
      </c>
      <c r="H1487" s="29">
        <f t="shared" ca="1" si="96"/>
        <v>9995.6457546160163</v>
      </c>
      <c r="I1487" s="29">
        <f t="shared" ca="1" si="94"/>
        <v>1.780046504246688</v>
      </c>
      <c r="J1487" s="30">
        <f>Calculator!$G$40</f>
        <v>6.5000000000000002E-2</v>
      </c>
      <c r="K1487" s="29">
        <f ca="1">IF(C1487&gt;=Calculator!$G$27,IF(DAY($C1487)=1,Calculator!$G$34/2,IF(DAY($C1487)=15,Calculator!$G$34/2,0)),0)</f>
        <v>0</v>
      </c>
      <c r="L1487" s="29">
        <f ca="1">IF(DAY($C1487)=28,IF(H1487=0,0,Calculator!$G$35),0)</f>
        <v>0</v>
      </c>
      <c r="M1487" s="29">
        <f ca="1">IF(I1487&gt;0,IF(DAY($C1487)=1,SUM(INDIRECT("I"&amp;(ROW(C1486)-DAY(C1486))):I1486),0),0)</f>
        <v>0</v>
      </c>
      <c r="N1487" s="29">
        <f ca="1">IF(C1487&lt;Calculator!$G$27,0,IF(C1487=Calculator!$G$27,Calculator!$G$39,IF(H1487-K1487&lt;=0,IF(D1487&gt;Calculator!$G$39,IF(H1487-K1487+E1487+L1487+M1487+Calculator!$G$39&gt;Calculator!$G$39,Calculator!$G$39-(H1487+E1487+L1487+M1487-K1487),Calculator!$G$39),D1487),0)))</f>
        <v>0</v>
      </c>
    </row>
    <row r="1488" spans="1:14" ht="15.75" thickBot="1">
      <c r="A1488" s="33" t="str">
        <f ca="1">IF(C1488=Calculator!$H$27,"F",IF(Daily!D1488+Daily!H1488=0,IF(D1487+H1487&gt;0,"L",""),""))</f>
        <v/>
      </c>
      <c r="B1488" s="34">
        <v>1487</v>
      </c>
      <c r="C1488" s="19">
        <f t="shared" ca="1" si="93"/>
        <v>47417</v>
      </c>
      <c r="D1488" s="29">
        <f t="shared" ca="1" si="95"/>
        <v>145102.29499679722</v>
      </c>
      <c r="E1488" s="29">
        <f ca="1">IF(C1488&lt;Calculator!$D$26,0,IF(DAY($C1488)=1,IF(D1488-Calculator!$G$24&gt;0,Calculator!$G$24,D1488),0))</f>
        <v>0</v>
      </c>
      <c r="F1488" s="29">
        <f ca="1">IF(E1488&gt;0,D1488*Calculator!$G$22/12,0)</f>
        <v>0</v>
      </c>
      <c r="G1488" s="29">
        <f ca="1">IF(E1488&gt;0,(IFERROR(-PMT(Calculator!$G$22/12,Calculator!$G$23*12,Calculator!$G$20),0))-F1488,0)</f>
        <v>0</v>
      </c>
      <c r="H1488" s="29">
        <f t="shared" ca="1" si="96"/>
        <v>9995.6457546160163</v>
      </c>
      <c r="I1488" s="29">
        <f t="shared" ca="1" si="94"/>
        <v>1.780046504246688</v>
      </c>
      <c r="J1488" s="30">
        <f>Calculator!$G$40</f>
        <v>6.5000000000000002E-2</v>
      </c>
      <c r="K1488" s="29">
        <f ca="1">IF(C1488&gt;=Calculator!$G$27,IF(DAY($C1488)=1,Calculator!$G$34/2,IF(DAY($C1488)=15,Calculator!$G$34/2,0)),0)</f>
        <v>0</v>
      </c>
      <c r="L1488" s="29">
        <f ca="1">IF(DAY($C1488)=28,IF(H1488=0,0,Calculator!$G$35),0)</f>
        <v>0</v>
      </c>
      <c r="M1488" s="29">
        <f ca="1">IF(I1488&gt;0,IF(DAY($C1488)=1,SUM(INDIRECT("I"&amp;(ROW(C1487)-DAY(C1487))):I1487),0),0)</f>
        <v>0</v>
      </c>
      <c r="N1488" s="29">
        <f ca="1">IF(C1488&lt;Calculator!$G$27,0,IF(C1488=Calculator!$G$27,Calculator!$G$39,IF(H1488-K1488&lt;=0,IF(D1488&gt;Calculator!$G$39,IF(H1488-K1488+E1488+L1488+M1488+Calculator!$G$39&gt;Calculator!$G$39,Calculator!$G$39-(H1488+E1488+L1488+M1488-K1488),Calculator!$G$39),D1488),0)))</f>
        <v>0</v>
      </c>
    </row>
    <row r="1489" spans="1:14" ht="15.75" thickBot="1">
      <c r="A1489" s="33" t="str">
        <f ca="1">IF(C1489=Calculator!$H$27,"F",IF(Daily!D1489+Daily!H1489=0,IF(D1488+H1488&gt;0,"L",""),""))</f>
        <v/>
      </c>
      <c r="B1489" s="34">
        <v>1488</v>
      </c>
      <c r="C1489" s="19">
        <f t="shared" ca="1" si="93"/>
        <v>47418</v>
      </c>
      <c r="D1489" s="29">
        <f t="shared" ca="1" si="95"/>
        <v>145102.29499679722</v>
      </c>
      <c r="E1489" s="29">
        <f ca="1">IF(C1489&lt;Calculator!$D$26,0,IF(DAY($C1489)=1,IF(D1489-Calculator!$G$24&gt;0,Calculator!$G$24,D1489),0))</f>
        <v>0</v>
      </c>
      <c r="F1489" s="29">
        <f ca="1">IF(E1489&gt;0,D1489*Calculator!$G$22/12,0)</f>
        <v>0</v>
      </c>
      <c r="G1489" s="29">
        <f ca="1">IF(E1489&gt;0,(IFERROR(-PMT(Calculator!$G$22/12,Calculator!$G$23*12,Calculator!$G$20),0))-F1489,0)</f>
        <v>0</v>
      </c>
      <c r="H1489" s="29">
        <f t="shared" ca="1" si="96"/>
        <v>9995.6457546160163</v>
      </c>
      <c r="I1489" s="29">
        <f t="shared" ca="1" si="94"/>
        <v>1.780046504246688</v>
      </c>
      <c r="J1489" s="30">
        <f>Calculator!$G$40</f>
        <v>6.5000000000000002E-2</v>
      </c>
      <c r="K1489" s="29">
        <f ca="1">IF(C1489&gt;=Calculator!$G$27,IF(DAY($C1489)=1,Calculator!$G$34/2,IF(DAY($C1489)=15,Calculator!$G$34/2,0)),0)</f>
        <v>0</v>
      </c>
      <c r="L1489" s="29">
        <f ca="1">IF(DAY($C1489)=28,IF(H1489=0,0,Calculator!$G$35),0)</f>
        <v>0</v>
      </c>
      <c r="M1489" s="29">
        <f ca="1">IF(I1489&gt;0,IF(DAY($C1489)=1,SUM(INDIRECT("I"&amp;(ROW(C1488)-DAY(C1488))):I1488),0),0)</f>
        <v>0</v>
      </c>
      <c r="N1489" s="29">
        <f ca="1">IF(C1489&lt;Calculator!$G$27,0,IF(C1489=Calculator!$G$27,Calculator!$G$39,IF(H1489-K1489&lt;=0,IF(D1489&gt;Calculator!$G$39,IF(H1489-K1489+E1489+L1489+M1489+Calculator!$G$39&gt;Calculator!$G$39,Calculator!$G$39-(H1489+E1489+L1489+M1489-K1489),Calculator!$G$39),D1489),0)))</f>
        <v>0</v>
      </c>
    </row>
    <row r="1490" spans="1:14" ht="15.75" thickBot="1">
      <c r="A1490" s="33" t="str">
        <f ca="1">IF(C1490=Calculator!$H$27,"F",IF(Daily!D1490+Daily!H1490=0,IF(D1489+H1489&gt;0,"L",""),""))</f>
        <v/>
      </c>
      <c r="B1490" s="34">
        <v>1489</v>
      </c>
      <c r="C1490" s="19">
        <f t="shared" ca="1" si="93"/>
        <v>47419</v>
      </c>
      <c r="D1490" s="29">
        <f t="shared" ca="1" si="95"/>
        <v>145102.29499679722</v>
      </c>
      <c r="E1490" s="29">
        <f ca="1">IF(C1490&lt;Calculator!$D$26,0,IF(DAY($C1490)=1,IF(D1490-Calculator!$G$24&gt;0,Calculator!$G$24,D1490),0))</f>
        <v>0</v>
      </c>
      <c r="F1490" s="29">
        <f ca="1">IF(E1490&gt;0,D1490*Calculator!$G$22/12,0)</f>
        <v>0</v>
      </c>
      <c r="G1490" s="29">
        <f ca="1">IF(E1490&gt;0,(IFERROR(-PMT(Calculator!$G$22/12,Calculator!$G$23*12,Calculator!$G$20),0))-F1490,0)</f>
        <v>0</v>
      </c>
      <c r="H1490" s="29">
        <f t="shared" ca="1" si="96"/>
        <v>9995.6457546160163</v>
      </c>
      <c r="I1490" s="29">
        <f t="shared" ca="1" si="94"/>
        <v>1.780046504246688</v>
      </c>
      <c r="J1490" s="30">
        <f>Calculator!$G$40</f>
        <v>6.5000000000000002E-2</v>
      </c>
      <c r="K1490" s="29">
        <f ca="1">IF(C1490&gt;=Calculator!$G$27,IF(DAY($C1490)=1,Calculator!$G$34/2,IF(DAY($C1490)=15,Calculator!$G$34/2,0)),0)</f>
        <v>0</v>
      </c>
      <c r="L1490" s="29">
        <f ca="1">IF(DAY($C1490)=28,IF(H1490=0,0,Calculator!$G$35),0)</f>
        <v>5000</v>
      </c>
      <c r="M1490" s="29">
        <f ca="1">IF(I1490&gt;0,IF(DAY($C1490)=1,SUM(INDIRECT("I"&amp;(ROW(C1489)-DAY(C1489))):I1489),0),0)</f>
        <v>0</v>
      </c>
      <c r="N1490" s="29">
        <f ca="1">IF(C1490&lt;Calculator!$G$27,0,IF(C1490=Calculator!$G$27,Calculator!$G$39,IF(H1490-K1490&lt;=0,IF(D1490&gt;Calculator!$G$39,IF(H1490-K1490+E1490+L1490+M1490+Calculator!$G$39&gt;Calculator!$G$39,Calculator!$G$39-(H1490+E1490+L1490+M1490-K1490),Calculator!$G$39),D1490),0)))</f>
        <v>0</v>
      </c>
    </row>
    <row r="1491" spans="1:14" ht="15.75" thickBot="1">
      <c r="A1491" s="33" t="str">
        <f ca="1">IF(C1491=Calculator!$H$27,"F",IF(Daily!D1491+Daily!H1491=0,IF(D1490+H1490&gt;0,"L",""),""))</f>
        <v/>
      </c>
      <c r="B1491" s="34">
        <v>1490</v>
      </c>
      <c r="C1491" s="19">
        <f t="shared" ca="1" si="93"/>
        <v>47420</v>
      </c>
      <c r="D1491" s="29">
        <f t="shared" ca="1" si="95"/>
        <v>145102.29499679722</v>
      </c>
      <c r="E1491" s="29">
        <f ca="1">IF(C1491&lt;Calculator!$D$26,0,IF(DAY($C1491)=1,IF(D1491-Calculator!$G$24&gt;0,Calculator!$G$24,D1491),0))</f>
        <v>0</v>
      </c>
      <c r="F1491" s="29">
        <f ca="1">IF(E1491&gt;0,D1491*Calculator!$G$22/12,0)</f>
        <v>0</v>
      </c>
      <c r="G1491" s="29">
        <f ca="1">IF(E1491&gt;0,(IFERROR(-PMT(Calculator!$G$22/12,Calculator!$G$23*12,Calculator!$G$20),0))-F1491,0)</f>
        <v>0</v>
      </c>
      <c r="H1491" s="29">
        <f t="shared" ca="1" si="96"/>
        <v>14995.645754616016</v>
      </c>
      <c r="I1491" s="29">
        <f t="shared" ca="1" si="94"/>
        <v>2.6704574631507976</v>
      </c>
      <c r="J1491" s="30">
        <f>Calculator!$G$40</f>
        <v>6.5000000000000002E-2</v>
      </c>
      <c r="K1491" s="29">
        <f ca="1">IF(C1491&gt;=Calculator!$G$27,IF(DAY($C1491)=1,Calculator!$G$34/2,IF(DAY($C1491)=15,Calculator!$G$34/2,0)),0)</f>
        <v>0</v>
      </c>
      <c r="L1491" s="29">
        <f ca="1">IF(DAY($C1491)=28,IF(H1491=0,0,Calculator!$G$35),0)</f>
        <v>0</v>
      </c>
      <c r="M1491" s="29">
        <f ca="1">IF(I1491&gt;0,IF(DAY($C1491)=1,SUM(INDIRECT("I"&amp;(ROW(C1490)-DAY(C1490))):I1490),0),0)</f>
        <v>0</v>
      </c>
      <c r="N1491" s="29">
        <f ca="1">IF(C1491&lt;Calculator!$G$27,0,IF(C1491=Calculator!$G$27,Calculator!$G$39,IF(H1491-K1491&lt;=0,IF(D1491&gt;Calculator!$G$39,IF(H1491-K1491+E1491+L1491+M1491+Calculator!$G$39&gt;Calculator!$G$39,Calculator!$G$39-(H1491+E1491+L1491+M1491-K1491),Calculator!$G$39),D1491),0)))</f>
        <v>0</v>
      </c>
    </row>
    <row r="1492" spans="1:14" ht="15.75" thickBot="1">
      <c r="A1492" s="33" t="str">
        <f ca="1">IF(C1492=Calculator!$H$27,"F",IF(Daily!D1492+Daily!H1492=0,IF(D1491+H1491&gt;0,"L",""),""))</f>
        <v/>
      </c>
      <c r="B1492" s="34">
        <v>1491</v>
      </c>
      <c r="C1492" s="19">
        <f t="shared" ca="1" si="93"/>
        <v>47421</v>
      </c>
      <c r="D1492" s="29">
        <f t="shared" ca="1" si="95"/>
        <v>145102.29499679722</v>
      </c>
      <c r="E1492" s="29">
        <f ca="1">IF(C1492&lt;Calculator!$D$26,0,IF(DAY($C1492)=1,IF(D1492-Calculator!$G$24&gt;0,Calculator!$G$24,D1492),0))</f>
        <v>0</v>
      </c>
      <c r="F1492" s="29">
        <f ca="1">IF(E1492&gt;0,D1492*Calculator!$G$22/12,0)</f>
        <v>0</v>
      </c>
      <c r="G1492" s="29">
        <f ca="1">IF(E1492&gt;0,(IFERROR(-PMT(Calculator!$G$22/12,Calculator!$G$23*12,Calculator!$G$20),0))-F1492,0)</f>
        <v>0</v>
      </c>
      <c r="H1492" s="29">
        <f t="shared" ca="1" si="96"/>
        <v>14995.645754616016</v>
      </c>
      <c r="I1492" s="29">
        <f t="shared" ca="1" si="94"/>
        <v>2.6704574631507976</v>
      </c>
      <c r="J1492" s="30">
        <f>Calculator!$G$40</f>
        <v>6.5000000000000002E-2</v>
      </c>
      <c r="K1492" s="29">
        <f ca="1">IF(C1492&gt;=Calculator!$G$27,IF(DAY($C1492)=1,Calculator!$G$34/2,IF(DAY($C1492)=15,Calculator!$G$34/2,0)),0)</f>
        <v>0</v>
      </c>
      <c r="L1492" s="29">
        <f ca="1">IF(DAY($C1492)=28,IF(H1492=0,0,Calculator!$G$35),0)</f>
        <v>0</v>
      </c>
      <c r="M1492" s="29">
        <f ca="1">IF(I1492&gt;0,IF(DAY($C1492)=1,SUM(INDIRECT("I"&amp;(ROW(C1491)-DAY(C1491))):I1491),0),0)</f>
        <v>0</v>
      </c>
      <c r="N1492" s="29">
        <f ca="1">IF(C1492&lt;Calculator!$G$27,0,IF(C1492=Calculator!$G$27,Calculator!$G$39,IF(H1492-K1492&lt;=0,IF(D1492&gt;Calculator!$G$39,IF(H1492-K1492+E1492+L1492+M1492+Calculator!$G$39&gt;Calculator!$G$39,Calculator!$G$39-(H1492+E1492+L1492+M1492-K1492),Calculator!$G$39),D1492),0)))</f>
        <v>0</v>
      </c>
    </row>
    <row r="1493" spans="1:14" ht="15.75" thickBot="1">
      <c r="A1493" s="33" t="str">
        <f ca="1">IF(C1493=Calculator!$H$27,"F",IF(Daily!D1493+Daily!H1493=0,IF(D1492+H1492&gt;0,"L",""),""))</f>
        <v/>
      </c>
      <c r="B1493" s="34">
        <v>1492</v>
      </c>
      <c r="C1493" s="19">
        <f t="shared" ca="1" si="93"/>
        <v>47422</v>
      </c>
      <c r="D1493" s="29">
        <f t="shared" ca="1" si="95"/>
        <v>145102.29499679722</v>
      </c>
      <c r="E1493" s="29">
        <f ca="1">IF(C1493&lt;Calculator!$D$26,0,IF(DAY($C1493)=1,IF(D1493-Calculator!$G$24&gt;0,Calculator!$G$24,D1493),0))</f>
        <v>0</v>
      </c>
      <c r="F1493" s="29">
        <f ca="1">IF(E1493&gt;0,D1493*Calculator!$G$22/12,0)</f>
        <v>0</v>
      </c>
      <c r="G1493" s="29">
        <f ca="1">IF(E1493&gt;0,(IFERROR(-PMT(Calculator!$G$22/12,Calculator!$G$23*12,Calculator!$G$20),0))-F1493,0)</f>
        <v>0</v>
      </c>
      <c r="H1493" s="29">
        <f t="shared" ca="1" si="96"/>
        <v>14995.645754616016</v>
      </c>
      <c r="I1493" s="29">
        <f t="shared" ca="1" si="94"/>
        <v>2.6704574631507976</v>
      </c>
      <c r="J1493" s="30">
        <f>Calculator!$G$40</f>
        <v>6.5000000000000002E-2</v>
      </c>
      <c r="K1493" s="29">
        <f ca="1">IF(C1493&gt;=Calculator!$G$27,IF(DAY($C1493)=1,Calculator!$G$34/2,IF(DAY($C1493)=15,Calculator!$G$34/2,0)),0)</f>
        <v>0</v>
      </c>
      <c r="L1493" s="29">
        <f ca="1">IF(DAY($C1493)=28,IF(H1493=0,0,Calculator!$G$35),0)</f>
        <v>0</v>
      </c>
      <c r="M1493" s="29">
        <f ca="1">IF(I1493&gt;0,IF(DAY($C1493)=1,SUM(INDIRECT("I"&amp;(ROW(C1492)-DAY(C1492))):I1492),0),0)</f>
        <v>0</v>
      </c>
      <c r="N1493" s="29">
        <f ca="1">IF(C1493&lt;Calculator!$G$27,0,IF(C1493=Calculator!$G$27,Calculator!$G$39,IF(H1493-K1493&lt;=0,IF(D1493&gt;Calculator!$G$39,IF(H1493-K1493+E1493+L1493+M1493+Calculator!$G$39&gt;Calculator!$G$39,Calculator!$G$39-(H1493+E1493+L1493+M1493-K1493),Calculator!$G$39),D1493),0)))</f>
        <v>0</v>
      </c>
    </row>
    <row r="1494" spans="1:14" ht="15.75" thickBot="1">
      <c r="A1494" s="33" t="str">
        <f ca="1">IF(C1494=Calculator!$H$27,"F",IF(Daily!D1494+Daily!H1494=0,IF(D1493+H1493&gt;0,"L",""),""))</f>
        <v/>
      </c>
      <c r="B1494" s="34">
        <v>1493</v>
      </c>
      <c r="C1494" s="19">
        <f t="shared" ca="1" si="93"/>
        <v>47423</v>
      </c>
      <c r="D1494" s="29">
        <f t="shared" ca="1" si="95"/>
        <v>145102.29499679722</v>
      </c>
      <c r="E1494" s="29">
        <f ca="1">IF(C1494&lt;Calculator!$D$26,0,IF(DAY($C1494)=1,IF(D1494-Calculator!$G$24&gt;0,Calculator!$G$24,D1494),0))</f>
        <v>1878.8756805424866</v>
      </c>
      <c r="F1494" s="29">
        <f ca="1">IF(E1494&gt;0,D1494*Calculator!$G$22/12,0)</f>
        <v>604.59289581998848</v>
      </c>
      <c r="G1494" s="29">
        <f ca="1">IF(E1494&gt;0,(IFERROR(-PMT(Calculator!$G$22/12,Calculator!$G$23*12,Calculator!$G$20),0))-F1494,0)</f>
        <v>1274.282784722498</v>
      </c>
      <c r="H1494" s="29">
        <f t="shared" ca="1" si="96"/>
        <v>14995.645754616016</v>
      </c>
      <c r="I1494" s="29">
        <f t="shared" ca="1" si="94"/>
        <v>2.6704574631507976</v>
      </c>
      <c r="J1494" s="30">
        <f>Calculator!$G$40</f>
        <v>6.5000000000000002E-2</v>
      </c>
      <c r="K1494" s="29">
        <f ca="1">IF(C1494&gt;=Calculator!$G$27,IF(DAY($C1494)=1,Calculator!$G$34/2,IF(DAY($C1494)=15,Calculator!$G$34/2,0)),0)</f>
        <v>4500</v>
      </c>
      <c r="L1494" s="29">
        <f ca="1">IF(DAY($C1494)=28,IF(H1494=0,0,Calculator!$G$35),0)</f>
        <v>0</v>
      </c>
      <c r="M1494" s="29">
        <f ca="1">IF(I1494&gt;0,IF(DAY($C1494)=1,SUM(INDIRECT("I"&amp;(ROW(C1493)-DAY(C1493))):I1493),0),0)</f>
        <v>44.885402047915186</v>
      </c>
      <c r="N1494" s="29">
        <f ca="1">IF(C1494&lt;Calculator!$G$27,0,IF(C1494=Calculator!$G$27,Calculator!$G$39,IF(H1494-K1494&lt;=0,IF(D1494&gt;Calculator!$G$39,IF(H1494-K1494+E1494+L1494+M1494+Calculator!$G$39&gt;Calculator!$G$39,Calculator!$G$39-(H1494+E1494+L1494+M1494-K1494),Calculator!$G$39),D1494),0)))</f>
        <v>0</v>
      </c>
    </row>
    <row r="1495" spans="1:14" ht="15.75" thickBot="1">
      <c r="A1495" s="33" t="str">
        <f ca="1">IF(C1495=Calculator!$H$27,"F",IF(Daily!D1495+Daily!H1495=0,IF(D1494+H1494&gt;0,"L",""),""))</f>
        <v/>
      </c>
      <c r="B1495" s="34">
        <v>1494</v>
      </c>
      <c r="C1495" s="19">
        <f t="shared" ca="1" si="93"/>
        <v>47424</v>
      </c>
      <c r="D1495" s="29">
        <f t="shared" ca="1" si="95"/>
        <v>143828.01221207471</v>
      </c>
      <c r="E1495" s="29">
        <f ca="1">IF(C1495&lt;Calculator!$D$26,0,IF(DAY($C1495)=1,IF(D1495-Calculator!$G$24&gt;0,Calculator!$G$24,D1495),0))</f>
        <v>0</v>
      </c>
      <c r="F1495" s="29">
        <f ca="1">IF(E1495&gt;0,D1495*Calculator!$G$22/12,0)</f>
        <v>0</v>
      </c>
      <c r="G1495" s="29">
        <f ca="1">IF(E1495&gt;0,(IFERROR(-PMT(Calculator!$G$22/12,Calculator!$G$23*12,Calculator!$G$20),0))-F1495,0)</f>
        <v>0</v>
      </c>
      <c r="H1495" s="29">
        <f t="shared" ca="1" si="96"/>
        <v>12419.406837206419</v>
      </c>
      <c r="I1495" s="29">
        <f t="shared" ca="1" si="94"/>
        <v>2.211675190187445</v>
      </c>
      <c r="J1495" s="30">
        <f>Calculator!$G$40</f>
        <v>6.5000000000000002E-2</v>
      </c>
      <c r="K1495" s="29">
        <f ca="1">IF(C1495&gt;=Calculator!$G$27,IF(DAY($C1495)=1,Calculator!$G$34/2,IF(DAY($C1495)=15,Calculator!$G$34/2,0)),0)</f>
        <v>0</v>
      </c>
      <c r="L1495" s="29">
        <f ca="1">IF(DAY($C1495)=28,IF(H1495=0,0,Calculator!$G$35),0)</f>
        <v>0</v>
      </c>
      <c r="M1495" s="29">
        <f ca="1">IF(I1495&gt;0,IF(DAY($C1495)=1,SUM(INDIRECT("I"&amp;(ROW(C1494)-DAY(C1494))):I1494),0),0)</f>
        <v>0</v>
      </c>
      <c r="N1495" s="29">
        <f ca="1">IF(C1495&lt;Calculator!$G$27,0,IF(C1495=Calculator!$G$27,Calculator!$G$39,IF(H1495-K1495&lt;=0,IF(D1495&gt;Calculator!$G$39,IF(H1495-K1495+E1495+L1495+M1495+Calculator!$G$39&gt;Calculator!$G$39,Calculator!$G$39-(H1495+E1495+L1495+M1495-K1495),Calculator!$G$39),D1495),0)))</f>
        <v>0</v>
      </c>
    </row>
    <row r="1496" spans="1:14" ht="15.75" thickBot="1">
      <c r="A1496" s="33" t="str">
        <f ca="1">IF(C1496=Calculator!$H$27,"F",IF(Daily!D1496+Daily!H1496=0,IF(D1495+H1495&gt;0,"L",""),""))</f>
        <v/>
      </c>
      <c r="B1496" s="34">
        <v>1495</v>
      </c>
      <c r="C1496" s="19">
        <f t="shared" ca="1" si="93"/>
        <v>47425</v>
      </c>
      <c r="D1496" s="29">
        <f t="shared" ca="1" si="95"/>
        <v>143828.01221207471</v>
      </c>
      <c r="E1496" s="29">
        <f ca="1">IF(C1496&lt;Calculator!$D$26,0,IF(DAY($C1496)=1,IF(D1496-Calculator!$G$24&gt;0,Calculator!$G$24,D1496),0))</f>
        <v>0</v>
      </c>
      <c r="F1496" s="29">
        <f ca="1">IF(E1496&gt;0,D1496*Calculator!$G$22/12,0)</f>
        <v>0</v>
      </c>
      <c r="G1496" s="29">
        <f ca="1">IF(E1496&gt;0,(IFERROR(-PMT(Calculator!$G$22/12,Calculator!$G$23*12,Calculator!$G$20),0))-F1496,0)</f>
        <v>0</v>
      </c>
      <c r="H1496" s="29">
        <f t="shared" ca="1" si="96"/>
        <v>12419.406837206419</v>
      </c>
      <c r="I1496" s="29">
        <f t="shared" ca="1" si="94"/>
        <v>2.211675190187445</v>
      </c>
      <c r="J1496" s="30">
        <f>Calculator!$G$40</f>
        <v>6.5000000000000002E-2</v>
      </c>
      <c r="K1496" s="29">
        <f ca="1">IF(C1496&gt;=Calculator!$G$27,IF(DAY($C1496)=1,Calculator!$G$34/2,IF(DAY($C1496)=15,Calculator!$G$34/2,0)),0)</f>
        <v>0</v>
      </c>
      <c r="L1496" s="29">
        <f ca="1">IF(DAY($C1496)=28,IF(H1496=0,0,Calculator!$G$35),0)</f>
        <v>0</v>
      </c>
      <c r="M1496" s="29">
        <f ca="1">IF(I1496&gt;0,IF(DAY($C1496)=1,SUM(INDIRECT("I"&amp;(ROW(C1495)-DAY(C1495))):I1495),0),0)</f>
        <v>0</v>
      </c>
      <c r="N1496" s="29">
        <f ca="1">IF(C1496&lt;Calculator!$G$27,0,IF(C1496=Calculator!$G$27,Calculator!$G$39,IF(H1496-K1496&lt;=0,IF(D1496&gt;Calculator!$G$39,IF(H1496-K1496+E1496+L1496+M1496+Calculator!$G$39&gt;Calculator!$G$39,Calculator!$G$39-(H1496+E1496+L1496+M1496-K1496),Calculator!$G$39),D1496),0)))</f>
        <v>0</v>
      </c>
    </row>
    <row r="1497" spans="1:14" ht="15.75" thickBot="1">
      <c r="A1497" s="33" t="str">
        <f ca="1">IF(C1497=Calculator!$H$27,"F",IF(Daily!D1497+Daily!H1497=0,IF(D1496+H1496&gt;0,"L",""),""))</f>
        <v/>
      </c>
      <c r="B1497" s="34">
        <v>1496</v>
      </c>
      <c r="C1497" s="19">
        <f t="shared" ca="1" si="93"/>
        <v>47426</v>
      </c>
      <c r="D1497" s="29">
        <f t="shared" ca="1" si="95"/>
        <v>143828.01221207471</v>
      </c>
      <c r="E1497" s="29">
        <f ca="1">IF(C1497&lt;Calculator!$D$26,0,IF(DAY($C1497)=1,IF(D1497-Calculator!$G$24&gt;0,Calculator!$G$24,D1497),0))</f>
        <v>0</v>
      </c>
      <c r="F1497" s="29">
        <f ca="1">IF(E1497&gt;0,D1497*Calculator!$G$22/12,0)</f>
        <v>0</v>
      </c>
      <c r="G1497" s="29">
        <f ca="1">IF(E1497&gt;0,(IFERROR(-PMT(Calculator!$G$22/12,Calculator!$G$23*12,Calculator!$G$20),0))-F1497,0)</f>
        <v>0</v>
      </c>
      <c r="H1497" s="29">
        <f t="shared" ca="1" si="96"/>
        <v>12419.406837206419</v>
      </c>
      <c r="I1497" s="29">
        <f t="shared" ca="1" si="94"/>
        <v>2.211675190187445</v>
      </c>
      <c r="J1497" s="30">
        <f>Calculator!$G$40</f>
        <v>6.5000000000000002E-2</v>
      </c>
      <c r="K1497" s="29">
        <f ca="1">IF(C1497&gt;=Calculator!$G$27,IF(DAY($C1497)=1,Calculator!$G$34/2,IF(DAY($C1497)=15,Calculator!$G$34/2,0)),0)</f>
        <v>0</v>
      </c>
      <c r="L1497" s="29">
        <f ca="1">IF(DAY($C1497)=28,IF(H1497=0,0,Calculator!$G$35),0)</f>
        <v>0</v>
      </c>
      <c r="M1497" s="29">
        <f ca="1">IF(I1497&gt;0,IF(DAY($C1497)=1,SUM(INDIRECT("I"&amp;(ROW(C1496)-DAY(C1496))):I1496),0),0)</f>
        <v>0</v>
      </c>
      <c r="N1497" s="29">
        <f ca="1">IF(C1497&lt;Calculator!$G$27,0,IF(C1497=Calculator!$G$27,Calculator!$G$39,IF(H1497-K1497&lt;=0,IF(D1497&gt;Calculator!$G$39,IF(H1497-K1497+E1497+L1497+M1497+Calculator!$G$39&gt;Calculator!$G$39,Calculator!$G$39-(H1497+E1497+L1497+M1497-K1497),Calculator!$G$39),D1497),0)))</f>
        <v>0</v>
      </c>
    </row>
    <row r="1498" spans="1:14" ht="15.75" thickBot="1">
      <c r="A1498" s="33" t="str">
        <f ca="1">IF(C1498=Calculator!$H$27,"F",IF(Daily!D1498+Daily!H1498=0,IF(D1497+H1497&gt;0,"L",""),""))</f>
        <v/>
      </c>
      <c r="B1498" s="34">
        <v>1497</v>
      </c>
      <c r="C1498" s="19">
        <f t="shared" ca="1" si="93"/>
        <v>47427</v>
      </c>
      <c r="D1498" s="29">
        <f t="shared" ca="1" si="95"/>
        <v>143828.01221207471</v>
      </c>
      <c r="E1498" s="29">
        <f ca="1">IF(C1498&lt;Calculator!$D$26,0,IF(DAY($C1498)=1,IF(D1498-Calculator!$G$24&gt;0,Calculator!$G$24,D1498),0))</f>
        <v>0</v>
      </c>
      <c r="F1498" s="29">
        <f ca="1">IF(E1498&gt;0,D1498*Calculator!$G$22/12,0)</f>
        <v>0</v>
      </c>
      <c r="G1498" s="29">
        <f ca="1">IF(E1498&gt;0,(IFERROR(-PMT(Calculator!$G$22/12,Calculator!$G$23*12,Calculator!$G$20),0))-F1498,0)</f>
        <v>0</v>
      </c>
      <c r="H1498" s="29">
        <f t="shared" ca="1" si="96"/>
        <v>12419.406837206419</v>
      </c>
      <c r="I1498" s="29">
        <f t="shared" ca="1" si="94"/>
        <v>2.211675190187445</v>
      </c>
      <c r="J1498" s="30">
        <f>Calculator!$G$40</f>
        <v>6.5000000000000002E-2</v>
      </c>
      <c r="K1498" s="29">
        <f ca="1">IF(C1498&gt;=Calculator!$G$27,IF(DAY($C1498)=1,Calculator!$G$34/2,IF(DAY($C1498)=15,Calculator!$G$34/2,0)),0)</f>
        <v>0</v>
      </c>
      <c r="L1498" s="29">
        <f ca="1">IF(DAY($C1498)=28,IF(H1498=0,0,Calculator!$G$35),0)</f>
        <v>0</v>
      </c>
      <c r="M1498" s="29">
        <f ca="1">IF(I1498&gt;0,IF(DAY($C1498)=1,SUM(INDIRECT("I"&amp;(ROW(C1497)-DAY(C1497))):I1497),0),0)</f>
        <v>0</v>
      </c>
      <c r="N1498" s="29">
        <f ca="1">IF(C1498&lt;Calculator!$G$27,0,IF(C1498=Calculator!$G$27,Calculator!$G$39,IF(H1498-K1498&lt;=0,IF(D1498&gt;Calculator!$G$39,IF(H1498-K1498+E1498+L1498+M1498+Calculator!$G$39&gt;Calculator!$G$39,Calculator!$G$39-(H1498+E1498+L1498+M1498-K1498),Calculator!$G$39),D1498),0)))</f>
        <v>0</v>
      </c>
    </row>
    <row r="1499" spans="1:14" ht="15.75" thickBot="1">
      <c r="A1499" s="33" t="str">
        <f ca="1">IF(C1499=Calculator!$H$27,"F",IF(Daily!D1499+Daily!H1499=0,IF(D1498+H1498&gt;0,"L",""),""))</f>
        <v/>
      </c>
      <c r="B1499" s="34">
        <v>1498</v>
      </c>
      <c r="C1499" s="19">
        <f t="shared" ca="1" si="93"/>
        <v>47428</v>
      </c>
      <c r="D1499" s="29">
        <f t="shared" ca="1" si="95"/>
        <v>143828.01221207471</v>
      </c>
      <c r="E1499" s="29">
        <f ca="1">IF(C1499&lt;Calculator!$D$26,0,IF(DAY($C1499)=1,IF(D1499-Calculator!$G$24&gt;0,Calculator!$G$24,D1499),0))</f>
        <v>0</v>
      </c>
      <c r="F1499" s="29">
        <f ca="1">IF(E1499&gt;0,D1499*Calculator!$G$22/12,0)</f>
        <v>0</v>
      </c>
      <c r="G1499" s="29">
        <f ca="1">IF(E1499&gt;0,(IFERROR(-PMT(Calculator!$G$22/12,Calculator!$G$23*12,Calculator!$G$20),0))-F1499,0)</f>
        <v>0</v>
      </c>
      <c r="H1499" s="29">
        <f t="shared" ca="1" si="96"/>
        <v>12419.406837206419</v>
      </c>
      <c r="I1499" s="29">
        <f t="shared" ca="1" si="94"/>
        <v>2.211675190187445</v>
      </c>
      <c r="J1499" s="30">
        <f>Calculator!$G$40</f>
        <v>6.5000000000000002E-2</v>
      </c>
      <c r="K1499" s="29">
        <f ca="1">IF(C1499&gt;=Calculator!$G$27,IF(DAY($C1499)=1,Calculator!$G$34/2,IF(DAY($C1499)=15,Calculator!$G$34/2,0)),0)</f>
        <v>0</v>
      </c>
      <c r="L1499" s="29">
        <f ca="1">IF(DAY($C1499)=28,IF(H1499=0,0,Calculator!$G$35),0)</f>
        <v>0</v>
      </c>
      <c r="M1499" s="29">
        <f ca="1">IF(I1499&gt;0,IF(DAY($C1499)=1,SUM(INDIRECT("I"&amp;(ROW(C1498)-DAY(C1498))):I1498),0),0)</f>
        <v>0</v>
      </c>
      <c r="N1499" s="29">
        <f ca="1">IF(C1499&lt;Calculator!$G$27,0,IF(C1499=Calculator!$G$27,Calculator!$G$39,IF(H1499-K1499&lt;=0,IF(D1499&gt;Calculator!$G$39,IF(H1499-K1499+E1499+L1499+M1499+Calculator!$G$39&gt;Calculator!$G$39,Calculator!$G$39-(H1499+E1499+L1499+M1499-K1499),Calculator!$G$39),D1499),0)))</f>
        <v>0</v>
      </c>
    </row>
    <row r="1500" spans="1:14" ht="15.75" thickBot="1">
      <c r="A1500" s="33" t="str">
        <f ca="1">IF(C1500=Calculator!$H$27,"F",IF(Daily!D1500+Daily!H1500=0,IF(D1499+H1499&gt;0,"L",""),""))</f>
        <v/>
      </c>
      <c r="B1500" s="34">
        <v>1499</v>
      </c>
      <c r="C1500" s="19">
        <f t="shared" ca="1" si="93"/>
        <v>47429</v>
      </c>
      <c r="D1500" s="29">
        <f t="shared" ca="1" si="95"/>
        <v>143828.01221207471</v>
      </c>
      <c r="E1500" s="29">
        <f ca="1">IF(C1500&lt;Calculator!$D$26,0,IF(DAY($C1500)=1,IF(D1500-Calculator!$G$24&gt;0,Calculator!$G$24,D1500),0))</f>
        <v>0</v>
      </c>
      <c r="F1500" s="29">
        <f ca="1">IF(E1500&gt;0,D1500*Calculator!$G$22/12,0)</f>
        <v>0</v>
      </c>
      <c r="G1500" s="29">
        <f ca="1">IF(E1500&gt;0,(IFERROR(-PMT(Calculator!$G$22/12,Calculator!$G$23*12,Calculator!$G$20),0))-F1500,0)</f>
        <v>0</v>
      </c>
      <c r="H1500" s="29">
        <f t="shared" ca="1" si="96"/>
        <v>12419.406837206419</v>
      </c>
      <c r="I1500" s="29">
        <f t="shared" ca="1" si="94"/>
        <v>2.211675190187445</v>
      </c>
      <c r="J1500" s="30">
        <f>Calculator!$G$40</f>
        <v>6.5000000000000002E-2</v>
      </c>
      <c r="K1500" s="29">
        <f ca="1">IF(C1500&gt;=Calculator!$G$27,IF(DAY($C1500)=1,Calculator!$G$34/2,IF(DAY($C1500)=15,Calculator!$G$34/2,0)),0)</f>
        <v>0</v>
      </c>
      <c r="L1500" s="29">
        <f ca="1">IF(DAY($C1500)=28,IF(H1500=0,0,Calculator!$G$35),0)</f>
        <v>0</v>
      </c>
      <c r="M1500" s="29">
        <f ca="1">IF(I1500&gt;0,IF(DAY($C1500)=1,SUM(INDIRECT("I"&amp;(ROW(C1499)-DAY(C1499))):I1499),0),0)</f>
        <v>0</v>
      </c>
      <c r="N1500" s="29">
        <f ca="1">IF(C1500&lt;Calculator!$G$27,0,IF(C1500=Calculator!$G$27,Calculator!$G$39,IF(H1500-K1500&lt;=0,IF(D1500&gt;Calculator!$G$39,IF(H1500-K1500+E1500+L1500+M1500+Calculator!$G$39&gt;Calculator!$G$39,Calculator!$G$39-(H1500+E1500+L1500+M1500-K1500),Calculator!$G$39),D1500),0)))</f>
        <v>0</v>
      </c>
    </row>
    <row r="1501" spans="1:14" ht="15.75" thickBot="1">
      <c r="A1501" s="33" t="str">
        <f ca="1">IF(C1501=Calculator!$H$27,"F",IF(Daily!D1501+Daily!H1501=0,IF(D1500+H1500&gt;0,"L",""),""))</f>
        <v/>
      </c>
      <c r="B1501" s="34">
        <v>1500</v>
      </c>
      <c r="C1501" s="19">
        <f t="shared" ca="1" si="93"/>
        <v>47430</v>
      </c>
      <c r="D1501" s="29">
        <f t="shared" ca="1" si="95"/>
        <v>143828.01221207471</v>
      </c>
      <c r="E1501" s="29">
        <f ca="1">IF(C1501&lt;Calculator!$D$26,0,IF(DAY($C1501)=1,IF(D1501-Calculator!$G$24&gt;0,Calculator!$G$24,D1501),0))</f>
        <v>0</v>
      </c>
      <c r="F1501" s="29">
        <f ca="1">IF(E1501&gt;0,D1501*Calculator!$G$22/12,0)</f>
        <v>0</v>
      </c>
      <c r="G1501" s="29">
        <f ca="1">IF(E1501&gt;0,(IFERROR(-PMT(Calculator!$G$22/12,Calculator!$G$23*12,Calculator!$G$20),0))-F1501,0)</f>
        <v>0</v>
      </c>
      <c r="H1501" s="29">
        <f t="shared" ca="1" si="96"/>
        <v>12419.406837206419</v>
      </c>
      <c r="I1501" s="29">
        <f t="shared" ca="1" si="94"/>
        <v>2.211675190187445</v>
      </c>
      <c r="J1501" s="30">
        <f>Calculator!$G$40</f>
        <v>6.5000000000000002E-2</v>
      </c>
      <c r="K1501" s="29">
        <f ca="1">IF(C1501&gt;=Calculator!$G$27,IF(DAY($C1501)=1,Calculator!$G$34/2,IF(DAY($C1501)=15,Calculator!$G$34/2,0)),0)</f>
        <v>0</v>
      </c>
      <c r="L1501" s="29">
        <f ca="1">IF(DAY($C1501)=28,IF(H1501=0,0,Calculator!$G$35),0)</f>
        <v>0</v>
      </c>
      <c r="M1501" s="29">
        <f ca="1">IF(I1501&gt;0,IF(DAY($C1501)=1,SUM(INDIRECT("I"&amp;(ROW(C1500)-DAY(C1500))):I1500),0),0)</f>
        <v>0</v>
      </c>
      <c r="N1501" s="29">
        <f ca="1">IF(C1501&lt;Calculator!$G$27,0,IF(C1501=Calculator!$G$27,Calculator!$G$39,IF(H1501-K1501&lt;=0,IF(D1501&gt;Calculator!$G$39,IF(H1501-K1501+E1501+L1501+M1501+Calculator!$G$39&gt;Calculator!$G$39,Calculator!$G$39-(H1501+E1501+L1501+M1501-K1501),Calculator!$G$39),D1501),0)))</f>
        <v>0</v>
      </c>
    </row>
    <row r="1502" spans="1:14" ht="15.75" thickBot="1">
      <c r="A1502" s="33" t="str">
        <f ca="1">IF(C1502=Calculator!$H$27,"F",IF(Daily!D1502+Daily!H1502=0,IF(D1501+H1501&gt;0,"L",""),""))</f>
        <v/>
      </c>
      <c r="B1502" s="34">
        <v>1501</v>
      </c>
      <c r="C1502" s="19">
        <f t="shared" ca="1" si="93"/>
        <v>47431</v>
      </c>
      <c r="D1502" s="29">
        <f t="shared" ca="1" si="95"/>
        <v>143828.01221207471</v>
      </c>
      <c r="E1502" s="29">
        <f ca="1">IF(C1502&lt;Calculator!$D$26,0,IF(DAY($C1502)=1,IF(D1502-Calculator!$G$24&gt;0,Calculator!$G$24,D1502),0))</f>
        <v>0</v>
      </c>
      <c r="F1502" s="29">
        <f ca="1">IF(E1502&gt;0,D1502*Calculator!$G$22/12,0)</f>
        <v>0</v>
      </c>
      <c r="G1502" s="29">
        <f ca="1">IF(E1502&gt;0,(IFERROR(-PMT(Calculator!$G$22/12,Calculator!$G$23*12,Calculator!$G$20),0))-F1502,0)</f>
        <v>0</v>
      </c>
      <c r="H1502" s="29">
        <f t="shared" ca="1" si="96"/>
        <v>12419.406837206419</v>
      </c>
      <c r="I1502" s="29">
        <f t="shared" ca="1" si="94"/>
        <v>2.211675190187445</v>
      </c>
      <c r="J1502" s="30">
        <f>Calculator!$G$40</f>
        <v>6.5000000000000002E-2</v>
      </c>
      <c r="K1502" s="29">
        <f ca="1">IF(C1502&gt;=Calculator!$G$27,IF(DAY($C1502)=1,Calculator!$G$34/2,IF(DAY($C1502)=15,Calculator!$G$34/2,0)),0)</f>
        <v>0</v>
      </c>
      <c r="L1502" s="29">
        <f ca="1">IF(DAY($C1502)=28,IF(H1502=0,0,Calculator!$G$35),0)</f>
        <v>0</v>
      </c>
      <c r="M1502" s="29">
        <f ca="1">IF(I1502&gt;0,IF(DAY($C1502)=1,SUM(INDIRECT("I"&amp;(ROW(C1501)-DAY(C1501))):I1501),0),0)</f>
        <v>0</v>
      </c>
      <c r="N1502" s="29">
        <f ca="1">IF(C1502&lt;Calculator!$G$27,0,IF(C1502=Calculator!$G$27,Calculator!$G$39,IF(H1502-K1502&lt;=0,IF(D1502&gt;Calculator!$G$39,IF(H1502-K1502+E1502+L1502+M1502+Calculator!$G$39&gt;Calculator!$G$39,Calculator!$G$39-(H1502+E1502+L1502+M1502-K1502),Calculator!$G$39),D1502),0)))</f>
        <v>0</v>
      </c>
    </row>
    <row r="1503" spans="1:14" ht="15.75" thickBot="1">
      <c r="A1503" s="33" t="str">
        <f ca="1">IF(C1503=Calculator!$H$27,"F",IF(Daily!D1503+Daily!H1503=0,IF(D1502+H1502&gt;0,"L",""),""))</f>
        <v/>
      </c>
      <c r="B1503" s="34">
        <v>1502</v>
      </c>
      <c r="C1503" s="19">
        <f t="shared" ca="1" si="93"/>
        <v>47432</v>
      </c>
      <c r="D1503" s="29">
        <f t="shared" ca="1" si="95"/>
        <v>143828.01221207471</v>
      </c>
      <c r="E1503" s="29">
        <f ca="1">IF(C1503&lt;Calculator!$D$26,0,IF(DAY($C1503)=1,IF(D1503-Calculator!$G$24&gt;0,Calculator!$G$24,D1503),0))</f>
        <v>0</v>
      </c>
      <c r="F1503" s="29">
        <f ca="1">IF(E1503&gt;0,D1503*Calculator!$G$22/12,0)</f>
        <v>0</v>
      </c>
      <c r="G1503" s="29">
        <f ca="1">IF(E1503&gt;0,(IFERROR(-PMT(Calculator!$G$22/12,Calculator!$G$23*12,Calculator!$G$20),0))-F1503,0)</f>
        <v>0</v>
      </c>
      <c r="H1503" s="29">
        <f t="shared" ca="1" si="96"/>
        <v>12419.406837206419</v>
      </c>
      <c r="I1503" s="29">
        <f t="shared" ca="1" si="94"/>
        <v>2.211675190187445</v>
      </c>
      <c r="J1503" s="30">
        <f>Calculator!$G$40</f>
        <v>6.5000000000000002E-2</v>
      </c>
      <c r="K1503" s="29">
        <f ca="1">IF(C1503&gt;=Calculator!$G$27,IF(DAY($C1503)=1,Calculator!$G$34/2,IF(DAY($C1503)=15,Calculator!$G$34/2,0)),0)</f>
        <v>0</v>
      </c>
      <c r="L1503" s="29">
        <f ca="1">IF(DAY($C1503)=28,IF(H1503=0,0,Calculator!$G$35),0)</f>
        <v>0</v>
      </c>
      <c r="M1503" s="29">
        <f ca="1">IF(I1503&gt;0,IF(DAY($C1503)=1,SUM(INDIRECT("I"&amp;(ROW(C1502)-DAY(C1502))):I1502),0),0)</f>
        <v>0</v>
      </c>
      <c r="N1503" s="29">
        <f ca="1">IF(C1503&lt;Calculator!$G$27,0,IF(C1503=Calculator!$G$27,Calculator!$G$39,IF(H1503-K1503&lt;=0,IF(D1503&gt;Calculator!$G$39,IF(H1503-K1503+E1503+L1503+M1503+Calculator!$G$39&gt;Calculator!$G$39,Calculator!$G$39-(H1503+E1503+L1503+M1503-K1503),Calculator!$G$39),D1503),0)))</f>
        <v>0</v>
      </c>
    </row>
    <row r="1504" spans="1:14" ht="15.75" thickBot="1">
      <c r="A1504" s="33" t="str">
        <f ca="1">IF(C1504=Calculator!$H$27,"F",IF(Daily!D1504+Daily!H1504=0,IF(D1503+H1503&gt;0,"L",""),""))</f>
        <v/>
      </c>
      <c r="B1504" s="34">
        <v>1503</v>
      </c>
      <c r="C1504" s="19">
        <f t="shared" ca="1" si="93"/>
        <v>47433</v>
      </c>
      <c r="D1504" s="29">
        <f t="shared" ca="1" si="95"/>
        <v>143828.01221207471</v>
      </c>
      <c r="E1504" s="29">
        <f ca="1">IF(C1504&lt;Calculator!$D$26,0,IF(DAY($C1504)=1,IF(D1504-Calculator!$G$24&gt;0,Calculator!$G$24,D1504),0))</f>
        <v>0</v>
      </c>
      <c r="F1504" s="29">
        <f ca="1">IF(E1504&gt;0,D1504*Calculator!$G$22/12,0)</f>
        <v>0</v>
      </c>
      <c r="G1504" s="29">
        <f ca="1">IF(E1504&gt;0,(IFERROR(-PMT(Calculator!$G$22/12,Calculator!$G$23*12,Calculator!$G$20),0))-F1504,0)</f>
        <v>0</v>
      </c>
      <c r="H1504" s="29">
        <f t="shared" ca="1" si="96"/>
        <v>12419.406837206419</v>
      </c>
      <c r="I1504" s="29">
        <f t="shared" ca="1" si="94"/>
        <v>2.211675190187445</v>
      </c>
      <c r="J1504" s="30">
        <f>Calculator!$G$40</f>
        <v>6.5000000000000002E-2</v>
      </c>
      <c r="K1504" s="29">
        <f ca="1">IF(C1504&gt;=Calculator!$G$27,IF(DAY($C1504)=1,Calculator!$G$34/2,IF(DAY($C1504)=15,Calculator!$G$34/2,0)),0)</f>
        <v>0</v>
      </c>
      <c r="L1504" s="29">
        <f ca="1">IF(DAY($C1504)=28,IF(H1504=0,0,Calculator!$G$35),0)</f>
        <v>0</v>
      </c>
      <c r="M1504" s="29">
        <f ca="1">IF(I1504&gt;0,IF(DAY($C1504)=1,SUM(INDIRECT("I"&amp;(ROW(C1503)-DAY(C1503))):I1503),0),0)</f>
        <v>0</v>
      </c>
      <c r="N1504" s="29">
        <f ca="1">IF(C1504&lt;Calculator!$G$27,0,IF(C1504=Calculator!$G$27,Calculator!$G$39,IF(H1504-K1504&lt;=0,IF(D1504&gt;Calculator!$G$39,IF(H1504-K1504+E1504+L1504+M1504+Calculator!$G$39&gt;Calculator!$G$39,Calculator!$G$39-(H1504+E1504+L1504+M1504-K1504),Calculator!$G$39),D1504),0)))</f>
        <v>0</v>
      </c>
    </row>
    <row r="1505" spans="1:14" ht="15.75" thickBot="1">
      <c r="A1505" s="33" t="str">
        <f ca="1">IF(C1505=Calculator!$H$27,"F",IF(Daily!D1505+Daily!H1505=0,IF(D1504+H1504&gt;0,"L",""),""))</f>
        <v/>
      </c>
      <c r="B1505" s="34">
        <v>1504</v>
      </c>
      <c r="C1505" s="19">
        <f t="shared" ca="1" si="93"/>
        <v>47434</v>
      </c>
      <c r="D1505" s="29">
        <f t="shared" ca="1" si="95"/>
        <v>143828.01221207471</v>
      </c>
      <c r="E1505" s="29">
        <f ca="1">IF(C1505&lt;Calculator!$D$26,0,IF(DAY($C1505)=1,IF(D1505-Calculator!$G$24&gt;0,Calculator!$G$24,D1505),0))</f>
        <v>0</v>
      </c>
      <c r="F1505" s="29">
        <f ca="1">IF(E1505&gt;0,D1505*Calculator!$G$22/12,0)</f>
        <v>0</v>
      </c>
      <c r="G1505" s="29">
        <f ca="1">IF(E1505&gt;0,(IFERROR(-PMT(Calculator!$G$22/12,Calculator!$G$23*12,Calculator!$G$20),0))-F1505,0)</f>
        <v>0</v>
      </c>
      <c r="H1505" s="29">
        <f t="shared" ca="1" si="96"/>
        <v>12419.406837206419</v>
      </c>
      <c r="I1505" s="29">
        <f t="shared" ca="1" si="94"/>
        <v>2.211675190187445</v>
      </c>
      <c r="J1505" s="30">
        <f>Calculator!$G$40</f>
        <v>6.5000000000000002E-2</v>
      </c>
      <c r="K1505" s="29">
        <f ca="1">IF(C1505&gt;=Calculator!$G$27,IF(DAY($C1505)=1,Calculator!$G$34/2,IF(DAY($C1505)=15,Calculator!$G$34/2,0)),0)</f>
        <v>0</v>
      </c>
      <c r="L1505" s="29">
        <f ca="1">IF(DAY($C1505)=28,IF(H1505=0,0,Calculator!$G$35),0)</f>
        <v>0</v>
      </c>
      <c r="M1505" s="29">
        <f ca="1">IF(I1505&gt;0,IF(DAY($C1505)=1,SUM(INDIRECT("I"&amp;(ROW(C1504)-DAY(C1504))):I1504),0),0)</f>
        <v>0</v>
      </c>
      <c r="N1505" s="29">
        <f ca="1">IF(C1505&lt;Calculator!$G$27,0,IF(C1505=Calculator!$G$27,Calculator!$G$39,IF(H1505-K1505&lt;=0,IF(D1505&gt;Calculator!$G$39,IF(H1505-K1505+E1505+L1505+M1505+Calculator!$G$39&gt;Calculator!$G$39,Calculator!$G$39-(H1505+E1505+L1505+M1505-K1505),Calculator!$G$39),D1505),0)))</f>
        <v>0</v>
      </c>
    </row>
    <row r="1506" spans="1:14" ht="15.75" thickBot="1">
      <c r="A1506" s="33" t="str">
        <f ca="1">IF(C1506=Calculator!$H$27,"F",IF(Daily!D1506+Daily!H1506=0,IF(D1505+H1505&gt;0,"L",""),""))</f>
        <v/>
      </c>
      <c r="B1506" s="34">
        <v>1505</v>
      </c>
      <c r="C1506" s="19">
        <f t="shared" ca="1" si="93"/>
        <v>47435</v>
      </c>
      <c r="D1506" s="29">
        <f t="shared" ca="1" si="95"/>
        <v>143828.01221207471</v>
      </c>
      <c r="E1506" s="29">
        <f ca="1">IF(C1506&lt;Calculator!$D$26,0,IF(DAY($C1506)=1,IF(D1506-Calculator!$G$24&gt;0,Calculator!$G$24,D1506),0))</f>
        <v>0</v>
      </c>
      <c r="F1506" s="29">
        <f ca="1">IF(E1506&gt;0,D1506*Calculator!$G$22/12,0)</f>
        <v>0</v>
      </c>
      <c r="G1506" s="29">
        <f ca="1">IF(E1506&gt;0,(IFERROR(-PMT(Calculator!$G$22/12,Calculator!$G$23*12,Calculator!$G$20),0))-F1506,0)</f>
        <v>0</v>
      </c>
      <c r="H1506" s="29">
        <f t="shared" ca="1" si="96"/>
        <v>12419.406837206419</v>
      </c>
      <c r="I1506" s="29">
        <f t="shared" ca="1" si="94"/>
        <v>2.211675190187445</v>
      </c>
      <c r="J1506" s="30">
        <f>Calculator!$G$40</f>
        <v>6.5000000000000002E-2</v>
      </c>
      <c r="K1506" s="29">
        <f ca="1">IF(C1506&gt;=Calculator!$G$27,IF(DAY($C1506)=1,Calculator!$G$34/2,IF(DAY($C1506)=15,Calculator!$G$34/2,0)),0)</f>
        <v>0</v>
      </c>
      <c r="L1506" s="29">
        <f ca="1">IF(DAY($C1506)=28,IF(H1506=0,0,Calculator!$G$35),0)</f>
        <v>0</v>
      </c>
      <c r="M1506" s="29">
        <f ca="1">IF(I1506&gt;0,IF(DAY($C1506)=1,SUM(INDIRECT("I"&amp;(ROW(C1505)-DAY(C1505))):I1505),0),0)</f>
        <v>0</v>
      </c>
      <c r="N1506" s="29">
        <f ca="1">IF(C1506&lt;Calculator!$G$27,0,IF(C1506=Calculator!$G$27,Calculator!$G$39,IF(H1506-K1506&lt;=0,IF(D1506&gt;Calculator!$G$39,IF(H1506-K1506+E1506+L1506+M1506+Calculator!$G$39&gt;Calculator!$G$39,Calculator!$G$39-(H1506+E1506+L1506+M1506-K1506),Calculator!$G$39),D1506),0)))</f>
        <v>0</v>
      </c>
    </row>
    <row r="1507" spans="1:14" ht="15.75" thickBot="1">
      <c r="A1507" s="33" t="str">
        <f ca="1">IF(C1507=Calculator!$H$27,"F",IF(Daily!D1507+Daily!H1507=0,IF(D1506+H1506&gt;0,"L",""),""))</f>
        <v/>
      </c>
      <c r="B1507" s="34">
        <v>1506</v>
      </c>
      <c r="C1507" s="19">
        <f t="shared" ca="1" si="93"/>
        <v>47436</v>
      </c>
      <c r="D1507" s="29">
        <f t="shared" ca="1" si="95"/>
        <v>143828.01221207471</v>
      </c>
      <c r="E1507" s="29">
        <f ca="1">IF(C1507&lt;Calculator!$D$26,0,IF(DAY($C1507)=1,IF(D1507-Calculator!$G$24&gt;0,Calculator!$G$24,D1507),0))</f>
        <v>0</v>
      </c>
      <c r="F1507" s="29">
        <f ca="1">IF(E1507&gt;0,D1507*Calculator!$G$22/12,0)</f>
        <v>0</v>
      </c>
      <c r="G1507" s="29">
        <f ca="1">IF(E1507&gt;0,(IFERROR(-PMT(Calculator!$G$22/12,Calculator!$G$23*12,Calculator!$G$20),0))-F1507,0)</f>
        <v>0</v>
      </c>
      <c r="H1507" s="29">
        <f t="shared" ca="1" si="96"/>
        <v>12419.406837206419</v>
      </c>
      <c r="I1507" s="29">
        <f t="shared" ca="1" si="94"/>
        <v>2.211675190187445</v>
      </c>
      <c r="J1507" s="30">
        <f>Calculator!$G$40</f>
        <v>6.5000000000000002E-2</v>
      </c>
      <c r="K1507" s="29">
        <f ca="1">IF(C1507&gt;=Calculator!$G$27,IF(DAY($C1507)=1,Calculator!$G$34/2,IF(DAY($C1507)=15,Calculator!$G$34/2,0)),0)</f>
        <v>0</v>
      </c>
      <c r="L1507" s="29">
        <f ca="1">IF(DAY($C1507)=28,IF(H1507=0,0,Calculator!$G$35),0)</f>
        <v>0</v>
      </c>
      <c r="M1507" s="29">
        <f ca="1">IF(I1507&gt;0,IF(DAY($C1507)=1,SUM(INDIRECT("I"&amp;(ROW(C1506)-DAY(C1506))):I1506),0),0)</f>
        <v>0</v>
      </c>
      <c r="N1507" s="29">
        <f ca="1">IF(C1507&lt;Calculator!$G$27,0,IF(C1507=Calculator!$G$27,Calculator!$G$39,IF(H1507-K1507&lt;=0,IF(D1507&gt;Calculator!$G$39,IF(H1507-K1507+E1507+L1507+M1507+Calculator!$G$39&gt;Calculator!$G$39,Calculator!$G$39-(H1507+E1507+L1507+M1507-K1507),Calculator!$G$39),D1507),0)))</f>
        <v>0</v>
      </c>
    </row>
    <row r="1508" spans="1:14" ht="15.75" thickBot="1">
      <c r="A1508" s="33" t="str">
        <f ca="1">IF(C1508=Calculator!$H$27,"F",IF(Daily!D1508+Daily!H1508=0,IF(D1507+H1507&gt;0,"L",""),""))</f>
        <v/>
      </c>
      <c r="B1508" s="34">
        <v>1507</v>
      </c>
      <c r="C1508" s="19">
        <f t="shared" ca="1" si="93"/>
        <v>47437</v>
      </c>
      <c r="D1508" s="29">
        <f t="shared" ca="1" si="95"/>
        <v>143828.01221207471</v>
      </c>
      <c r="E1508" s="29">
        <f ca="1">IF(C1508&lt;Calculator!$D$26,0,IF(DAY($C1508)=1,IF(D1508-Calculator!$G$24&gt;0,Calculator!$G$24,D1508),0))</f>
        <v>0</v>
      </c>
      <c r="F1508" s="29">
        <f ca="1">IF(E1508&gt;0,D1508*Calculator!$G$22/12,0)</f>
        <v>0</v>
      </c>
      <c r="G1508" s="29">
        <f ca="1">IF(E1508&gt;0,(IFERROR(-PMT(Calculator!$G$22/12,Calculator!$G$23*12,Calculator!$G$20),0))-F1508,0)</f>
        <v>0</v>
      </c>
      <c r="H1508" s="29">
        <f t="shared" ca="1" si="96"/>
        <v>12419.406837206419</v>
      </c>
      <c r="I1508" s="29">
        <f t="shared" ca="1" si="94"/>
        <v>2.211675190187445</v>
      </c>
      <c r="J1508" s="30">
        <f>Calculator!$G$40</f>
        <v>6.5000000000000002E-2</v>
      </c>
      <c r="K1508" s="29">
        <f ca="1">IF(C1508&gt;=Calculator!$G$27,IF(DAY($C1508)=1,Calculator!$G$34/2,IF(DAY($C1508)=15,Calculator!$G$34/2,0)),0)</f>
        <v>4500</v>
      </c>
      <c r="L1508" s="29">
        <f ca="1">IF(DAY($C1508)=28,IF(H1508=0,0,Calculator!$G$35),0)</f>
        <v>0</v>
      </c>
      <c r="M1508" s="29">
        <f ca="1">IF(I1508&gt;0,IF(DAY($C1508)=1,SUM(INDIRECT("I"&amp;(ROW(C1507)-DAY(C1507))):I1507),0),0)</f>
        <v>0</v>
      </c>
      <c r="N1508" s="29">
        <f ca="1">IF(C1508&lt;Calculator!$G$27,0,IF(C1508=Calculator!$G$27,Calculator!$G$39,IF(H1508-K1508&lt;=0,IF(D1508&gt;Calculator!$G$39,IF(H1508-K1508+E1508+L1508+M1508+Calculator!$G$39&gt;Calculator!$G$39,Calculator!$G$39-(H1508+E1508+L1508+M1508-K1508),Calculator!$G$39),D1508),0)))</f>
        <v>0</v>
      </c>
    </row>
    <row r="1509" spans="1:14" ht="15.75" thickBot="1">
      <c r="A1509" s="33" t="str">
        <f ca="1">IF(C1509=Calculator!$H$27,"F",IF(Daily!D1509+Daily!H1509=0,IF(D1508+H1508&gt;0,"L",""),""))</f>
        <v/>
      </c>
      <c r="B1509" s="34">
        <v>1508</v>
      </c>
      <c r="C1509" s="19">
        <f t="shared" ca="1" si="93"/>
        <v>47438</v>
      </c>
      <c r="D1509" s="29">
        <f t="shared" ca="1" si="95"/>
        <v>143828.01221207471</v>
      </c>
      <c r="E1509" s="29">
        <f ca="1">IF(C1509&lt;Calculator!$D$26,0,IF(DAY($C1509)=1,IF(D1509-Calculator!$G$24&gt;0,Calculator!$G$24,D1509),0))</f>
        <v>0</v>
      </c>
      <c r="F1509" s="29">
        <f ca="1">IF(E1509&gt;0,D1509*Calculator!$G$22/12,0)</f>
        <v>0</v>
      </c>
      <c r="G1509" s="29">
        <f ca="1">IF(E1509&gt;0,(IFERROR(-PMT(Calculator!$G$22/12,Calculator!$G$23*12,Calculator!$G$20),0))-F1509,0)</f>
        <v>0</v>
      </c>
      <c r="H1509" s="29">
        <f t="shared" ca="1" si="96"/>
        <v>7919.4068372064194</v>
      </c>
      <c r="I1509" s="29">
        <f t="shared" ca="1" si="94"/>
        <v>1.4103053271737458</v>
      </c>
      <c r="J1509" s="30">
        <f>Calculator!$G$40</f>
        <v>6.5000000000000002E-2</v>
      </c>
      <c r="K1509" s="29">
        <f ca="1">IF(C1509&gt;=Calculator!$G$27,IF(DAY($C1509)=1,Calculator!$G$34/2,IF(DAY($C1509)=15,Calculator!$G$34/2,0)),0)</f>
        <v>0</v>
      </c>
      <c r="L1509" s="29">
        <f ca="1">IF(DAY($C1509)=28,IF(H1509=0,0,Calculator!$G$35),0)</f>
        <v>0</v>
      </c>
      <c r="M1509" s="29">
        <f ca="1">IF(I1509&gt;0,IF(DAY($C1509)=1,SUM(INDIRECT("I"&amp;(ROW(C1508)-DAY(C1508))):I1508),0),0)</f>
        <v>0</v>
      </c>
      <c r="N1509" s="29">
        <f ca="1">IF(C1509&lt;Calculator!$G$27,0,IF(C1509=Calculator!$G$27,Calculator!$G$39,IF(H1509-K1509&lt;=0,IF(D1509&gt;Calculator!$G$39,IF(H1509-K1509+E1509+L1509+M1509+Calculator!$G$39&gt;Calculator!$G$39,Calculator!$G$39-(H1509+E1509+L1509+M1509-K1509),Calculator!$G$39),D1509),0)))</f>
        <v>0</v>
      </c>
    </row>
    <row r="1510" spans="1:14" ht="15.75" thickBot="1">
      <c r="A1510" s="33" t="str">
        <f ca="1">IF(C1510=Calculator!$H$27,"F",IF(Daily!D1510+Daily!H1510=0,IF(D1509+H1509&gt;0,"L",""),""))</f>
        <v/>
      </c>
      <c r="B1510" s="34">
        <v>1509</v>
      </c>
      <c r="C1510" s="19">
        <f t="shared" ca="1" si="93"/>
        <v>47439</v>
      </c>
      <c r="D1510" s="29">
        <f t="shared" ca="1" si="95"/>
        <v>143828.01221207471</v>
      </c>
      <c r="E1510" s="29">
        <f ca="1">IF(C1510&lt;Calculator!$D$26,0,IF(DAY($C1510)=1,IF(D1510-Calculator!$G$24&gt;0,Calculator!$G$24,D1510),0))</f>
        <v>0</v>
      </c>
      <c r="F1510" s="29">
        <f ca="1">IF(E1510&gt;0,D1510*Calculator!$G$22/12,0)</f>
        <v>0</v>
      </c>
      <c r="G1510" s="29">
        <f ca="1">IF(E1510&gt;0,(IFERROR(-PMT(Calculator!$G$22/12,Calculator!$G$23*12,Calculator!$G$20),0))-F1510,0)</f>
        <v>0</v>
      </c>
      <c r="H1510" s="29">
        <f t="shared" ca="1" si="96"/>
        <v>7919.4068372064194</v>
      </c>
      <c r="I1510" s="29">
        <f t="shared" ca="1" si="94"/>
        <v>1.4103053271737458</v>
      </c>
      <c r="J1510" s="30">
        <f>Calculator!$G$40</f>
        <v>6.5000000000000002E-2</v>
      </c>
      <c r="K1510" s="29">
        <f ca="1">IF(C1510&gt;=Calculator!$G$27,IF(DAY($C1510)=1,Calculator!$G$34/2,IF(DAY($C1510)=15,Calculator!$G$34/2,0)),0)</f>
        <v>0</v>
      </c>
      <c r="L1510" s="29">
        <f ca="1">IF(DAY($C1510)=28,IF(H1510=0,0,Calculator!$G$35),0)</f>
        <v>0</v>
      </c>
      <c r="M1510" s="29">
        <f ca="1">IF(I1510&gt;0,IF(DAY($C1510)=1,SUM(INDIRECT("I"&amp;(ROW(C1509)-DAY(C1509))):I1509),0),0)</f>
        <v>0</v>
      </c>
      <c r="N1510" s="29">
        <f ca="1">IF(C1510&lt;Calculator!$G$27,0,IF(C1510=Calculator!$G$27,Calculator!$G$39,IF(H1510-K1510&lt;=0,IF(D1510&gt;Calculator!$G$39,IF(H1510-K1510+E1510+L1510+M1510+Calculator!$G$39&gt;Calculator!$G$39,Calculator!$G$39-(H1510+E1510+L1510+M1510-K1510),Calculator!$G$39),D1510),0)))</f>
        <v>0</v>
      </c>
    </row>
    <row r="1511" spans="1:14" ht="15.75" thickBot="1">
      <c r="A1511" s="33" t="str">
        <f ca="1">IF(C1511=Calculator!$H$27,"F",IF(Daily!D1511+Daily!H1511=0,IF(D1510+H1510&gt;0,"L",""),""))</f>
        <v/>
      </c>
      <c r="B1511" s="34">
        <v>1510</v>
      </c>
      <c r="C1511" s="19">
        <f t="shared" ca="1" si="93"/>
        <v>47440</v>
      </c>
      <c r="D1511" s="29">
        <f t="shared" ca="1" si="95"/>
        <v>143828.01221207471</v>
      </c>
      <c r="E1511" s="29">
        <f ca="1">IF(C1511&lt;Calculator!$D$26,0,IF(DAY($C1511)=1,IF(D1511-Calculator!$G$24&gt;0,Calculator!$G$24,D1511),0))</f>
        <v>0</v>
      </c>
      <c r="F1511" s="29">
        <f ca="1">IF(E1511&gt;0,D1511*Calculator!$G$22/12,0)</f>
        <v>0</v>
      </c>
      <c r="G1511" s="29">
        <f ca="1">IF(E1511&gt;0,(IFERROR(-PMT(Calculator!$G$22/12,Calculator!$G$23*12,Calculator!$G$20),0))-F1511,0)</f>
        <v>0</v>
      </c>
      <c r="H1511" s="29">
        <f t="shared" ca="1" si="96"/>
        <v>7919.4068372064194</v>
      </c>
      <c r="I1511" s="29">
        <f t="shared" ca="1" si="94"/>
        <v>1.4103053271737458</v>
      </c>
      <c r="J1511" s="30">
        <f>Calculator!$G$40</f>
        <v>6.5000000000000002E-2</v>
      </c>
      <c r="K1511" s="29">
        <f ca="1">IF(C1511&gt;=Calculator!$G$27,IF(DAY($C1511)=1,Calculator!$G$34/2,IF(DAY($C1511)=15,Calculator!$G$34/2,0)),0)</f>
        <v>0</v>
      </c>
      <c r="L1511" s="29">
        <f ca="1">IF(DAY($C1511)=28,IF(H1511=0,0,Calculator!$G$35),0)</f>
        <v>0</v>
      </c>
      <c r="M1511" s="29">
        <f ca="1">IF(I1511&gt;0,IF(DAY($C1511)=1,SUM(INDIRECT("I"&amp;(ROW(C1510)-DAY(C1510))):I1510),0),0)</f>
        <v>0</v>
      </c>
      <c r="N1511" s="29">
        <f ca="1">IF(C1511&lt;Calculator!$G$27,0,IF(C1511=Calculator!$G$27,Calculator!$G$39,IF(H1511-K1511&lt;=0,IF(D1511&gt;Calculator!$G$39,IF(H1511-K1511+E1511+L1511+M1511+Calculator!$G$39&gt;Calculator!$G$39,Calculator!$G$39-(H1511+E1511+L1511+M1511-K1511),Calculator!$G$39),D1511),0)))</f>
        <v>0</v>
      </c>
    </row>
    <row r="1512" spans="1:14" ht="15.75" thickBot="1">
      <c r="A1512" s="33" t="str">
        <f ca="1">IF(C1512=Calculator!$H$27,"F",IF(Daily!D1512+Daily!H1512=0,IF(D1511+H1511&gt;0,"L",""),""))</f>
        <v/>
      </c>
      <c r="B1512" s="34">
        <v>1511</v>
      </c>
      <c r="C1512" s="19">
        <f t="shared" ca="1" si="93"/>
        <v>47441</v>
      </c>
      <c r="D1512" s="29">
        <f t="shared" ca="1" si="95"/>
        <v>143828.01221207471</v>
      </c>
      <c r="E1512" s="29">
        <f ca="1">IF(C1512&lt;Calculator!$D$26,0,IF(DAY($C1512)=1,IF(D1512-Calculator!$G$24&gt;0,Calculator!$G$24,D1512),0))</f>
        <v>0</v>
      </c>
      <c r="F1512" s="29">
        <f ca="1">IF(E1512&gt;0,D1512*Calculator!$G$22/12,0)</f>
        <v>0</v>
      </c>
      <c r="G1512" s="29">
        <f ca="1">IF(E1512&gt;0,(IFERROR(-PMT(Calculator!$G$22/12,Calculator!$G$23*12,Calculator!$G$20),0))-F1512,0)</f>
        <v>0</v>
      </c>
      <c r="H1512" s="29">
        <f t="shared" ca="1" si="96"/>
        <v>7919.4068372064194</v>
      </c>
      <c r="I1512" s="29">
        <f t="shared" ca="1" si="94"/>
        <v>1.4103053271737458</v>
      </c>
      <c r="J1512" s="30">
        <f>Calculator!$G$40</f>
        <v>6.5000000000000002E-2</v>
      </c>
      <c r="K1512" s="29">
        <f ca="1">IF(C1512&gt;=Calculator!$G$27,IF(DAY($C1512)=1,Calculator!$G$34/2,IF(DAY($C1512)=15,Calculator!$G$34/2,0)),0)</f>
        <v>0</v>
      </c>
      <c r="L1512" s="29">
        <f ca="1">IF(DAY($C1512)=28,IF(H1512=0,0,Calculator!$G$35),0)</f>
        <v>0</v>
      </c>
      <c r="M1512" s="29">
        <f ca="1">IF(I1512&gt;0,IF(DAY($C1512)=1,SUM(INDIRECT("I"&amp;(ROW(C1511)-DAY(C1511))):I1511),0),0)</f>
        <v>0</v>
      </c>
      <c r="N1512" s="29">
        <f ca="1">IF(C1512&lt;Calculator!$G$27,0,IF(C1512=Calculator!$G$27,Calculator!$G$39,IF(H1512-K1512&lt;=0,IF(D1512&gt;Calculator!$G$39,IF(H1512-K1512+E1512+L1512+M1512+Calculator!$G$39&gt;Calculator!$G$39,Calculator!$G$39-(H1512+E1512+L1512+M1512-K1512),Calculator!$G$39),D1512),0)))</f>
        <v>0</v>
      </c>
    </row>
    <row r="1513" spans="1:14" ht="15.75" thickBot="1">
      <c r="A1513" s="33" t="str">
        <f ca="1">IF(C1513=Calculator!$H$27,"F",IF(Daily!D1513+Daily!H1513=0,IF(D1512+H1512&gt;0,"L",""),""))</f>
        <v/>
      </c>
      <c r="B1513" s="34">
        <v>1512</v>
      </c>
      <c r="C1513" s="19">
        <f t="shared" ca="1" si="93"/>
        <v>47442</v>
      </c>
      <c r="D1513" s="29">
        <f t="shared" ca="1" si="95"/>
        <v>143828.01221207471</v>
      </c>
      <c r="E1513" s="29">
        <f ca="1">IF(C1513&lt;Calculator!$D$26,0,IF(DAY($C1513)=1,IF(D1513-Calculator!$G$24&gt;0,Calculator!$G$24,D1513),0))</f>
        <v>0</v>
      </c>
      <c r="F1513" s="29">
        <f ca="1">IF(E1513&gt;0,D1513*Calculator!$G$22/12,0)</f>
        <v>0</v>
      </c>
      <c r="G1513" s="29">
        <f ca="1">IF(E1513&gt;0,(IFERROR(-PMT(Calculator!$G$22/12,Calculator!$G$23*12,Calculator!$G$20),0))-F1513,0)</f>
        <v>0</v>
      </c>
      <c r="H1513" s="29">
        <f t="shared" ca="1" si="96"/>
        <v>7919.4068372064194</v>
      </c>
      <c r="I1513" s="29">
        <f t="shared" ca="1" si="94"/>
        <v>1.4103053271737458</v>
      </c>
      <c r="J1513" s="30">
        <f>Calculator!$G$40</f>
        <v>6.5000000000000002E-2</v>
      </c>
      <c r="K1513" s="29">
        <f ca="1">IF(C1513&gt;=Calculator!$G$27,IF(DAY($C1513)=1,Calculator!$G$34/2,IF(DAY($C1513)=15,Calculator!$G$34/2,0)),0)</f>
        <v>0</v>
      </c>
      <c r="L1513" s="29">
        <f ca="1">IF(DAY($C1513)=28,IF(H1513=0,0,Calculator!$G$35),0)</f>
        <v>0</v>
      </c>
      <c r="M1513" s="29">
        <f ca="1">IF(I1513&gt;0,IF(DAY($C1513)=1,SUM(INDIRECT("I"&amp;(ROW(C1512)-DAY(C1512))):I1512),0),0)</f>
        <v>0</v>
      </c>
      <c r="N1513" s="29">
        <f ca="1">IF(C1513&lt;Calculator!$G$27,0,IF(C1513=Calculator!$G$27,Calculator!$G$39,IF(H1513-K1513&lt;=0,IF(D1513&gt;Calculator!$G$39,IF(H1513-K1513+E1513+L1513+M1513+Calculator!$G$39&gt;Calculator!$G$39,Calculator!$G$39-(H1513+E1513+L1513+M1513-K1513),Calculator!$G$39),D1513),0)))</f>
        <v>0</v>
      </c>
    </row>
    <row r="1514" spans="1:14" ht="15.75" thickBot="1">
      <c r="A1514" s="33" t="str">
        <f ca="1">IF(C1514=Calculator!$H$27,"F",IF(Daily!D1514+Daily!H1514=0,IF(D1513+H1513&gt;0,"L",""),""))</f>
        <v/>
      </c>
      <c r="B1514" s="34">
        <v>1513</v>
      </c>
      <c r="C1514" s="19">
        <f t="shared" ca="1" si="93"/>
        <v>47443</v>
      </c>
      <c r="D1514" s="29">
        <f t="shared" ca="1" si="95"/>
        <v>143828.01221207471</v>
      </c>
      <c r="E1514" s="29">
        <f ca="1">IF(C1514&lt;Calculator!$D$26,0,IF(DAY($C1514)=1,IF(D1514-Calculator!$G$24&gt;0,Calculator!$G$24,D1514),0))</f>
        <v>0</v>
      </c>
      <c r="F1514" s="29">
        <f ca="1">IF(E1514&gt;0,D1514*Calculator!$G$22/12,0)</f>
        <v>0</v>
      </c>
      <c r="G1514" s="29">
        <f ca="1">IF(E1514&gt;0,(IFERROR(-PMT(Calculator!$G$22/12,Calculator!$G$23*12,Calculator!$G$20),0))-F1514,0)</f>
        <v>0</v>
      </c>
      <c r="H1514" s="29">
        <f t="shared" ca="1" si="96"/>
        <v>7919.4068372064194</v>
      </c>
      <c r="I1514" s="29">
        <f t="shared" ca="1" si="94"/>
        <v>1.4103053271737458</v>
      </c>
      <c r="J1514" s="30">
        <f>Calculator!$G$40</f>
        <v>6.5000000000000002E-2</v>
      </c>
      <c r="K1514" s="29">
        <f ca="1">IF(C1514&gt;=Calculator!$G$27,IF(DAY($C1514)=1,Calculator!$G$34/2,IF(DAY($C1514)=15,Calculator!$G$34/2,0)),0)</f>
        <v>0</v>
      </c>
      <c r="L1514" s="29">
        <f ca="1">IF(DAY($C1514)=28,IF(H1514=0,0,Calculator!$G$35),0)</f>
        <v>0</v>
      </c>
      <c r="M1514" s="29">
        <f ca="1">IF(I1514&gt;0,IF(DAY($C1514)=1,SUM(INDIRECT("I"&amp;(ROW(C1513)-DAY(C1513))):I1513),0),0)</f>
        <v>0</v>
      </c>
      <c r="N1514" s="29">
        <f ca="1">IF(C1514&lt;Calculator!$G$27,0,IF(C1514=Calculator!$G$27,Calculator!$G$39,IF(H1514-K1514&lt;=0,IF(D1514&gt;Calculator!$G$39,IF(H1514-K1514+E1514+L1514+M1514+Calculator!$G$39&gt;Calculator!$G$39,Calculator!$G$39-(H1514+E1514+L1514+M1514-K1514),Calculator!$G$39),D1514),0)))</f>
        <v>0</v>
      </c>
    </row>
    <row r="1515" spans="1:14" ht="15.75" thickBot="1">
      <c r="A1515" s="33" t="str">
        <f ca="1">IF(C1515=Calculator!$H$27,"F",IF(Daily!D1515+Daily!H1515=0,IF(D1514+H1514&gt;0,"L",""),""))</f>
        <v/>
      </c>
      <c r="B1515" s="34">
        <v>1514</v>
      </c>
      <c r="C1515" s="19">
        <f t="shared" ca="1" si="93"/>
        <v>47444</v>
      </c>
      <c r="D1515" s="29">
        <f t="shared" ca="1" si="95"/>
        <v>143828.01221207471</v>
      </c>
      <c r="E1515" s="29">
        <f ca="1">IF(C1515&lt;Calculator!$D$26,0,IF(DAY($C1515)=1,IF(D1515-Calculator!$G$24&gt;0,Calculator!$G$24,D1515),0))</f>
        <v>0</v>
      </c>
      <c r="F1515" s="29">
        <f ca="1">IF(E1515&gt;0,D1515*Calculator!$G$22/12,0)</f>
        <v>0</v>
      </c>
      <c r="G1515" s="29">
        <f ca="1">IF(E1515&gt;0,(IFERROR(-PMT(Calculator!$G$22/12,Calculator!$G$23*12,Calculator!$G$20),0))-F1515,0)</f>
        <v>0</v>
      </c>
      <c r="H1515" s="29">
        <f t="shared" ca="1" si="96"/>
        <v>7919.4068372064194</v>
      </c>
      <c r="I1515" s="29">
        <f t="shared" ca="1" si="94"/>
        <v>1.4103053271737458</v>
      </c>
      <c r="J1515" s="30">
        <f>Calculator!$G$40</f>
        <v>6.5000000000000002E-2</v>
      </c>
      <c r="K1515" s="29">
        <f ca="1">IF(C1515&gt;=Calculator!$G$27,IF(DAY($C1515)=1,Calculator!$G$34/2,IF(DAY($C1515)=15,Calculator!$G$34/2,0)),0)</f>
        <v>0</v>
      </c>
      <c r="L1515" s="29">
        <f ca="1">IF(DAY($C1515)=28,IF(H1515=0,0,Calculator!$G$35),0)</f>
        <v>0</v>
      </c>
      <c r="M1515" s="29">
        <f ca="1">IF(I1515&gt;0,IF(DAY($C1515)=1,SUM(INDIRECT("I"&amp;(ROW(C1514)-DAY(C1514))):I1514),0),0)</f>
        <v>0</v>
      </c>
      <c r="N1515" s="29">
        <f ca="1">IF(C1515&lt;Calculator!$G$27,0,IF(C1515=Calculator!$G$27,Calculator!$G$39,IF(H1515-K1515&lt;=0,IF(D1515&gt;Calculator!$G$39,IF(H1515-K1515+E1515+L1515+M1515+Calculator!$G$39&gt;Calculator!$G$39,Calculator!$G$39-(H1515+E1515+L1515+M1515-K1515),Calculator!$G$39),D1515),0)))</f>
        <v>0</v>
      </c>
    </row>
    <row r="1516" spans="1:14" ht="15.75" thickBot="1">
      <c r="A1516" s="33" t="str">
        <f ca="1">IF(C1516=Calculator!$H$27,"F",IF(Daily!D1516+Daily!H1516=0,IF(D1515+H1515&gt;0,"L",""),""))</f>
        <v/>
      </c>
      <c r="B1516" s="34">
        <v>1515</v>
      </c>
      <c r="C1516" s="19">
        <f t="shared" ca="1" si="93"/>
        <v>47445</v>
      </c>
      <c r="D1516" s="29">
        <f t="shared" ca="1" si="95"/>
        <v>143828.01221207471</v>
      </c>
      <c r="E1516" s="29">
        <f ca="1">IF(C1516&lt;Calculator!$D$26,0,IF(DAY($C1516)=1,IF(D1516-Calculator!$G$24&gt;0,Calculator!$G$24,D1516),0))</f>
        <v>0</v>
      </c>
      <c r="F1516" s="29">
        <f ca="1">IF(E1516&gt;0,D1516*Calculator!$G$22/12,0)</f>
        <v>0</v>
      </c>
      <c r="G1516" s="29">
        <f ca="1">IF(E1516&gt;0,(IFERROR(-PMT(Calculator!$G$22/12,Calculator!$G$23*12,Calculator!$G$20),0))-F1516,0)</f>
        <v>0</v>
      </c>
      <c r="H1516" s="29">
        <f t="shared" ca="1" si="96"/>
        <v>7919.4068372064194</v>
      </c>
      <c r="I1516" s="29">
        <f t="shared" ca="1" si="94"/>
        <v>1.4103053271737458</v>
      </c>
      <c r="J1516" s="30">
        <f>Calculator!$G$40</f>
        <v>6.5000000000000002E-2</v>
      </c>
      <c r="K1516" s="29">
        <f ca="1">IF(C1516&gt;=Calculator!$G$27,IF(DAY($C1516)=1,Calculator!$G$34/2,IF(DAY($C1516)=15,Calculator!$G$34/2,0)),0)</f>
        <v>0</v>
      </c>
      <c r="L1516" s="29">
        <f ca="1">IF(DAY($C1516)=28,IF(H1516=0,0,Calculator!$G$35),0)</f>
        <v>0</v>
      </c>
      <c r="M1516" s="29">
        <f ca="1">IF(I1516&gt;0,IF(DAY($C1516)=1,SUM(INDIRECT("I"&amp;(ROW(C1515)-DAY(C1515))):I1515),0),0)</f>
        <v>0</v>
      </c>
      <c r="N1516" s="29">
        <f ca="1">IF(C1516&lt;Calculator!$G$27,0,IF(C1516=Calculator!$G$27,Calculator!$G$39,IF(H1516-K1516&lt;=0,IF(D1516&gt;Calculator!$G$39,IF(H1516-K1516+E1516+L1516+M1516+Calculator!$G$39&gt;Calculator!$G$39,Calculator!$G$39-(H1516+E1516+L1516+M1516-K1516),Calculator!$G$39),D1516),0)))</f>
        <v>0</v>
      </c>
    </row>
    <row r="1517" spans="1:14" ht="15.75" thickBot="1">
      <c r="A1517" s="33" t="str">
        <f ca="1">IF(C1517=Calculator!$H$27,"F",IF(Daily!D1517+Daily!H1517=0,IF(D1516+H1516&gt;0,"L",""),""))</f>
        <v/>
      </c>
      <c r="B1517" s="34">
        <v>1516</v>
      </c>
      <c r="C1517" s="19">
        <f t="shared" ca="1" si="93"/>
        <v>47446</v>
      </c>
      <c r="D1517" s="29">
        <f t="shared" ca="1" si="95"/>
        <v>143828.01221207471</v>
      </c>
      <c r="E1517" s="29">
        <f ca="1">IF(C1517&lt;Calculator!$D$26,0,IF(DAY($C1517)=1,IF(D1517-Calculator!$G$24&gt;0,Calculator!$G$24,D1517),0))</f>
        <v>0</v>
      </c>
      <c r="F1517" s="29">
        <f ca="1">IF(E1517&gt;0,D1517*Calculator!$G$22/12,0)</f>
        <v>0</v>
      </c>
      <c r="G1517" s="29">
        <f ca="1">IF(E1517&gt;0,(IFERROR(-PMT(Calculator!$G$22/12,Calculator!$G$23*12,Calculator!$G$20),0))-F1517,0)</f>
        <v>0</v>
      </c>
      <c r="H1517" s="29">
        <f t="shared" ca="1" si="96"/>
        <v>7919.4068372064194</v>
      </c>
      <c r="I1517" s="29">
        <f t="shared" ca="1" si="94"/>
        <v>1.4103053271737458</v>
      </c>
      <c r="J1517" s="30">
        <f>Calculator!$G$40</f>
        <v>6.5000000000000002E-2</v>
      </c>
      <c r="K1517" s="29">
        <f ca="1">IF(C1517&gt;=Calculator!$G$27,IF(DAY($C1517)=1,Calculator!$G$34/2,IF(DAY($C1517)=15,Calculator!$G$34/2,0)),0)</f>
        <v>0</v>
      </c>
      <c r="L1517" s="29">
        <f ca="1">IF(DAY($C1517)=28,IF(H1517=0,0,Calculator!$G$35),0)</f>
        <v>0</v>
      </c>
      <c r="M1517" s="29">
        <f ca="1">IF(I1517&gt;0,IF(DAY($C1517)=1,SUM(INDIRECT("I"&amp;(ROW(C1516)-DAY(C1516))):I1516),0),0)</f>
        <v>0</v>
      </c>
      <c r="N1517" s="29">
        <f ca="1">IF(C1517&lt;Calculator!$G$27,0,IF(C1517=Calculator!$G$27,Calculator!$G$39,IF(H1517-K1517&lt;=0,IF(D1517&gt;Calculator!$G$39,IF(H1517-K1517+E1517+L1517+M1517+Calculator!$G$39&gt;Calculator!$G$39,Calculator!$G$39-(H1517+E1517+L1517+M1517-K1517),Calculator!$G$39),D1517),0)))</f>
        <v>0</v>
      </c>
    </row>
    <row r="1518" spans="1:14" ht="15.75" thickBot="1">
      <c r="A1518" s="33" t="str">
        <f ca="1">IF(C1518=Calculator!$H$27,"F",IF(Daily!D1518+Daily!H1518=0,IF(D1517+H1517&gt;0,"L",""),""))</f>
        <v/>
      </c>
      <c r="B1518" s="34">
        <v>1517</v>
      </c>
      <c r="C1518" s="19">
        <f t="shared" ca="1" si="93"/>
        <v>47447</v>
      </c>
      <c r="D1518" s="29">
        <f t="shared" ca="1" si="95"/>
        <v>143828.01221207471</v>
      </c>
      <c r="E1518" s="29">
        <f ca="1">IF(C1518&lt;Calculator!$D$26,0,IF(DAY($C1518)=1,IF(D1518-Calculator!$G$24&gt;0,Calculator!$G$24,D1518),0))</f>
        <v>0</v>
      </c>
      <c r="F1518" s="29">
        <f ca="1">IF(E1518&gt;0,D1518*Calculator!$G$22/12,0)</f>
        <v>0</v>
      </c>
      <c r="G1518" s="29">
        <f ca="1">IF(E1518&gt;0,(IFERROR(-PMT(Calculator!$G$22/12,Calculator!$G$23*12,Calculator!$G$20),0))-F1518,0)</f>
        <v>0</v>
      </c>
      <c r="H1518" s="29">
        <f t="shared" ca="1" si="96"/>
        <v>7919.4068372064194</v>
      </c>
      <c r="I1518" s="29">
        <f t="shared" ca="1" si="94"/>
        <v>1.4103053271737458</v>
      </c>
      <c r="J1518" s="30">
        <f>Calculator!$G$40</f>
        <v>6.5000000000000002E-2</v>
      </c>
      <c r="K1518" s="29">
        <f ca="1">IF(C1518&gt;=Calculator!$G$27,IF(DAY($C1518)=1,Calculator!$G$34/2,IF(DAY($C1518)=15,Calculator!$G$34/2,0)),0)</f>
        <v>0</v>
      </c>
      <c r="L1518" s="29">
        <f ca="1">IF(DAY($C1518)=28,IF(H1518=0,0,Calculator!$G$35),0)</f>
        <v>0</v>
      </c>
      <c r="M1518" s="29">
        <f ca="1">IF(I1518&gt;0,IF(DAY($C1518)=1,SUM(INDIRECT("I"&amp;(ROW(C1517)-DAY(C1517))):I1517),0),0)</f>
        <v>0</v>
      </c>
      <c r="N1518" s="29">
        <f ca="1">IF(C1518&lt;Calculator!$G$27,0,IF(C1518=Calculator!$G$27,Calculator!$G$39,IF(H1518-K1518&lt;=0,IF(D1518&gt;Calculator!$G$39,IF(H1518-K1518+E1518+L1518+M1518+Calculator!$G$39&gt;Calculator!$G$39,Calculator!$G$39-(H1518+E1518+L1518+M1518-K1518),Calculator!$G$39),D1518),0)))</f>
        <v>0</v>
      </c>
    </row>
    <row r="1519" spans="1:14" ht="15.75" thickBot="1">
      <c r="A1519" s="33" t="str">
        <f ca="1">IF(C1519=Calculator!$H$27,"F",IF(Daily!D1519+Daily!H1519=0,IF(D1518+H1518&gt;0,"L",""),""))</f>
        <v/>
      </c>
      <c r="B1519" s="34">
        <v>1518</v>
      </c>
      <c r="C1519" s="19">
        <f t="shared" ca="1" si="93"/>
        <v>47448</v>
      </c>
      <c r="D1519" s="29">
        <f t="shared" ca="1" si="95"/>
        <v>143828.01221207471</v>
      </c>
      <c r="E1519" s="29">
        <f ca="1">IF(C1519&lt;Calculator!$D$26,0,IF(DAY($C1519)=1,IF(D1519-Calculator!$G$24&gt;0,Calculator!$G$24,D1519),0))</f>
        <v>0</v>
      </c>
      <c r="F1519" s="29">
        <f ca="1">IF(E1519&gt;0,D1519*Calculator!$G$22/12,0)</f>
        <v>0</v>
      </c>
      <c r="G1519" s="29">
        <f ca="1">IF(E1519&gt;0,(IFERROR(-PMT(Calculator!$G$22/12,Calculator!$G$23*12,Calculator!$G$20),0))-F1519,0)</f>
        <v>0</v>
      </c>
      <c r="H1519" s="29">
        <f t="shared" ca="1" si="96"/>
        <v>7919.4068372064194</v>
      </c>
      <c r="I1519" s="29">
        <f t="shared" ca="1" si="94"/>
        <v>1.4103053271737458</v>
      </c>
      <c r="J1519" s="30">
        <f>Calculator!$G$40</f>
        <v>6.5000000000000002E-2</v>
      </c>
      <c r="K1519" s="29">
        <f ca="1">IF(C1519&gt;=Calculator!$G$27,IF(DAY($C1519)=1,Calculator!$G$34/2,IF(DAY($C1519)=15,Calculator!$G$34/2,0)),0)</f>
        <v>0</v>
      </c>
      <c r="L1519" s="29">
        <f ca="1">IF(DAY($C1519)=28,IF(H1519=0,0,Calculator!$G$35),0)</f>
        <v>0</v>
      </c>
      <c r="M1519" s="29">
        <f ca="1">IF(I1519&gt;0,IF(DAY($C1519)=1,SUM(INDIRECT("I"&amp;(ROW(C1518)-DAY(C1518))):I1518),0),0)</f>
        <v>0</v>
      </c>
      <c r="N1519" s="29">
        <f ca="1">IF(C1519&lt;Calculator!$G$27,0,IF(C1519=Calculator!$G$27,Calculator!$G$39,IF(H1519-K1519&lt;=0,IF(D1519&gt;Calculator!$G$39,IF(H1519-K1519+E1519+L1519+M1519+Calculator!$G$39&gt;Calculator!$G$39,Calculator!$G$39-(H1519+E1519+L1519+M1519-K1519),Calculator!$G$39),D1519),0)))</f>
        <v>0</v>
      </c>
    </row>
    <row r="1520" spans="1:14" ht="15.75" thickBot="1">
      <c r="A1520" s="33" t="str">
        <f ca="1">IF(C1520=Calculator!$H$27,"F",IF(Daily!D1520+Daily!H1520=0,IF(D1519+H1519&gt;0,"L",""),""))</f>
        <v/>
      </c>
      <c r="B1520" s="34">
        <v>1519</v>
      </c>
      <c r="C1520" s="19">
        <f t="shared" ca="1" si="93"/>
        <v>47449</v>
      </c>
      <c r="D1520" s="29">
        <f t="shared" ca="1" si="95"/>
        <v>143828.01221207471</v>
      </c>
      <c r="E1520" s="29">
        <f ca="1">IF(C1520&lt;Calculator!$D$26,0,IF(DAY($C1520)=1,IF(D1520-Calculator!$G$24&gt;0,Calculator!$G$24,D1520),0))</f>
        <v>0</v>
      </c>
      <c r="F1520" s="29">
        <f ca="1">IF(E1520&gt;0,D1520*Calculator!$G$22/12,0)</f>
        <v>0</v>
      </c>
      <c r="G1520" s="29">
        <f ca="1">IF(E1520&gt;0,(IFERROR(-PMT(Calculator!$G$22/12,Calculator!$G$23*12,Calculator!$G$20),0))-F1520,0)</f>
        <v>0</v>
      </c>
      <c r="H1520" s="29">
        <f t="shared" ca="1" si="96"/>
        <v>7919.4068372064194</v>
      </c>
      <c r="I1520" s="29">
        <f t="shared" ca="1" si="94"/>
        <v>1.4103053271737458</v>
      </c>
      <c r="J1520" s="30">
        <f>Calculator!$G$40</f>
        <v>6.5000000000000002E-2</v>
      </c>
      <c r="K1520" s="29">
        <f ca="1">IF(C1520&gt;=Calculator!$G$27,IF(DAY($C1520)=1,Calculator!$G$34/2,IF(DAY($C1520)=15,Calculator!$G$34/2,0)),0)</f>
        <v>0</v>
      </c>
      <c r="L1520" s="29">
        <f ca="1">IF(DAY($C1520)=28,IF(H1520=0,0,Calculator!$G$35),0)</f>
        <v>0</v>
      </c>
      <c r="M1520" s="29">
        <f ca="1">IF(I1520&gt;0,IF(DAY($C1520)=1,SUM(INDIRECT("I"&amp;(ROW(C1519)-DAY(C1519))):I1519),0),0)</f>
        <v>0</v>
      </c>
      <c r="N1520" s="29">
        <f ca="1">IF(C1520&lt;Calculator!$G$27,0,IF(C1520=Calculator!$G$27,Calculator!$G$39,IF(H1520-K1520&lt;=0,IF(D1520&gt;Calculator!$G$39,IF(H1520-K1520+E1520+L1520+M1520+Calculator!$G$39&gt;Calculator!$G$39,Calculator!$G$39-(H1520+E1520+L1520+M1520-K1520),Calculator!$G$39),D1520),0)))</f>
        <v>0</v>
      </c>
    </row>
    <row r="1521" spans="1:14" ht="15.75" thickBot="1">
      <c r="A1521" s="33" t="str">
        <f ca="1">IF(C1521=Calculator!$H$27,"F",IF(Daily!D1521+Daily!H1521=0,IF(D1520+H1520&gt;0,"L",""),""))</f>
        <v/>
      </c>
      <c r="B1521" s="34">
        <v>1520</v>
      </c>
      <c r="C1521" s="19">
        <f t="shared" ca="1" si="93"/>
        <v>47450</v>
      </c>
      <c r="D1521" s="29">
        <f t="shared" ca="1" si="95"/>
        <v>143828.01221207471</v>
      </c>
      <c r="E1521" s="29">
        <f ca="1">IF(C1521&lt;Calculator!$D$26,0,IF(DAY($C1521)=1,IF(D1521-Calculator!$G$24&gt;0,Calculator!$G$24,D1521),0))</f>
        <v>0</v>
      </c>
      <c r="F1521" s="29">
        <f ca="1">IF(E1521&gt;0,D1521*Calculator!$G$22/12,0)</f>
        <v>0</v>
      </c>
      <c r="G1521" s="29">
        <f ca="1">IF(E1521&gt;0,(IFERROR(-PMT(Calculator!$G$22/12,Calculator!$G$23*12,Calculator!$G$20),0))-F1521,0)</f>
        <v>0</v>
      </c>
      <c r="H1521" s="29">
        <f t="shared" ca="1" si="96"/>
        <v>7919.4068372064194</v>
      </c>
      <c r="I1521" s="29">
        <f t="shared" ca="1" si="94"/>
        <v>1.4103053271737458</v>
      </c>
      <c r="J1521" s="30">
        <f>Calculator!$G$40</f>
        <v>6.5000000000000002E-2</v>
      </c>
      <c r="K1521" s="29">
        <f ca="1">IF(C1521&gt;=Calculator!$G$27,IF(DAY($C1521)=1,Calculator!$G$34/2,IF(DAY($C1521)=15,Calculator!$G$34/2,0)),0)</f>
        <v>0</v>
      </c>
      <c r="L1521" s="29">
        <f ca="1">IF(DAY($C1521)=28,IF(H1521=0,0,Calculator!$G$35),0)</f>
        <v>5000</v>
      </c>
      <c r="M1521" s="29">
        <f ca="1">IF(I1521&gt;0,IF(DAY($C1521)=1,SUM(INDIRECT("I"&amp;(ROW(C1520)-DAY(C1520))):I1520),0),0)</f>
        <v>0</v>
      </c>
      <c r="N1521" s="29">
        <f ca="1">IF(C1521&lt;Calculator!$G$27,0,IF(C1521=Calculator!$G$27,Calculator!$G$39,IF(H1521-K1521&lt;=0,IF(D1521&gt;Calculator!$G$39,IF(H1521-K1521+E1521+L1521+M1521+Calculator!$G$39&gt;Calculator!$G$39,Calculator!$G$39-(H1521+E1521+L1521+M1521-K1521),Calculator!$G$39),D1521),0)))</f>
        <v>0</v>
      </c>
    </row>
    <row r="1522" spans="1:14" ht="15.75" thickBot="1">
      <c r="A1522" s="33" t="str">
        <f ca="1">IF(C1522=Calculator!$H$27,"F",IF(Daily!D1522+Daily!H1522=0,IF(D1521+H1521&gt;0,"L",""),""))</f>
        <v/>
      </c>
      <c r="B1522" s="34">
        <v>1521</v>
      </c>
      <c r="C1522" s="19">
        <f t="shared" ca="1" si="93"/>
        <v>47451</v>
      </c>
      <c r="D1522" s="29">
        <f t="shared" ca="1" si="95"/>
        <v>143828.01221207471</v>
      </c>
      <c r="E1522" s="29">
        <f ca="1">IF(C1522&lt;Calculator!$D$26,0,IF(DAY($C1522)=1,IF(D1522-Calculator!$G$24&gt;0,Calculator!$G$24,D1522),0))</f>
        <v>0</v>
      </c>
      <c r="F1522" s="29">
        <f ca="1">IF(E1522&gt;0,D1522*Calculator!$G$22/12,0)</f>
        <v>0</v>
      </c>
      <c r="G1522" s="29">
        <f ca="1">IF(E1522&gt;0,(IFERROR(-PMT(Calculator!$G$22/12,Calculator!$G$23*12,Calculator!$G$20),0))-F1522,0)</f>
        <v>0</v>
      </c>
      <c r="H1522" s="29">
        <f t="shared" ca="1" si="96"/>
        <v>12919.406837206419</v>
      </c>
      <c r="I1522" s="29">
        <f t="shared" ca="1" si="94"/>
        <v>2.3007162860778556</v>
      </c>
      <c r="J1522" s="30">
        <f>Calculator!$G$40</f>
        <v>6.5000000000000002E-2</v>
      </c>
      <c r="K1522" s="29">
        <f ca="1">IF(C1522&gt;=Calculator!$G$27,IF(DAY($C1522)=1,Calculator!$G$34/2,IF(DAY($C1522)=15,Calculator!$G$34/2,0)),0)</f>
        <v>0</v>
      </c>
      <c r="L1522" s="29">
        <f ca="1">IF(DAY($C1522)=28,IF(H1522=0,0,Calculator!$G$35),0)</f>
        <v>0</v>
      </c>
      <c r="M1522" s="29">
        <f ca="1">IF(I1522&gt;0,IF(DAY($C1522)=1,SUM(INDIRECT("I"&amp;(ROW(C1521)-DAY(C1521))):I1521),0),0)</f>
        <v>0</v>
      </c>
      <c r="N1522" s="29">
        <f ca="1">IF(C1522&lt;Calculator!$G$27,0,IF(C1522=Calculator!$G$27,Calculator!$G$39,IF(H1522-K1522&lt;=0,IF(D1522&gt;Calculator!$G$39,IF(H1522-K1522+E1522+L1522+M1522+Calculator!$G$39&gt;Calculator!$G$39,Calculator!$G$39-(H1522+E1522+L1522+M1522-K1522),Calculator!$G$39),D1522),0)))</f>
        <v>0</v>
      </c>
    </row>
    <row r="1523" spans="1:14" ht="15.75" thickBot="1">
      <c r="A1523" s="33" t="str">
        <f ca="1">IF(C1523=Calculator!$H$27,"F",IF(Daily!D1523+Daily!H1523=0,IF(D1522+H1522&gt;0,"L",""),""))</f>
        <v/>
      </c>
      <c r="B1523" s="34">
        <v>1522</v>
      </c>
      <c r="C1523" s="19">
        <f t="shared" ca="1" si="93"/>
        <v>47452</v>
      </c>
      <c r="D1523" s="29">
        <f t="shared" ca="1" si="95"/>
        <v>143828.01221207471</v>
      </c>
      <c r="E1523" s="29">
        <f ca="1">IF(C1523&lt;Calculator!$D$26,0,IF(DAY($C1523)=1,IF(D1523-Calculator!$G$24&gt;0,Calculator!$G$24,D1523),0))</f>
        <v>0</v>
      </c>
      <c r="F1523" s="29">
        <f ca="1">IF(E1523&gt;0,D1523*Calculator!$G$22/12,0)</f>
        <v>0</v>
      </c>
      <c r="G1523" s="29">
        <f ca="1">IF(E1523&gt;0,(IFERROR(-PMT(Calculator!$G$22/12,Calculator!$G$23*12,Calculator!$G$20),0))-F1523,0)</f>
        <v>0</v>
      </c>
      <c r="H1523" s="29">
        <f t="shared" ca="1" si="96"/>
        <v>12919.406837206419</v>
      </c>
      <c r="I1523" s="29">
        <f t="shared" ca="1" si="94"/>
        <v>2.3007162860778556</v>
      </c>
      <c r="J1523" s="30">
        <f>Calculator!$G$40</f>
        <v>6.5000000000000002E-2</v>
      </c>
      <c r="K1523" s="29">
        <f ca="1">IF(C1523&gt;=Calculator!$G$27,IF(DAY($C1523)=1,Calculator!$G$34/2,IF(DAY($C1523)=15,Calculator!$G$34/2,0)),0)</f>
        <v>0</v>
      </c>
      <c r="L1523" s="29">
        <f ca="1">IF(DAY($C1523)=28,IF(H1523=0,0,Calculator!$G$35),0)</f>
        <v>0</v>
      </c>
      <c r="M1523" s="29">
        <f ca="1">IF(I1523&gt;0,IF(DAY($C1523)=1,SUM(INDIRECT("I"&amp;(ROW(C1522)-DAY(C1522))):I1522),0),0)</f>
        <v>0</v>
      </c>
      <c r="N1523" s="29">
        <f ca="1">IF(C1523&lt;Calculator!$G$27,0,IF(C1523=Calculator!$G$27,Calculator!$G$39,IF(H1523-K1523&lt;=0,IF(D1523&gt;Calculator!$G$39,IF(H1523-K1523+E1523+L1523+M1523+Calculator!$G$39&gt;Calculator!$G$39,Calculator!$G$39-(H1523+E1523+L1523+M1523-K1523),Calculator!$G$39),D1523),0)))</f>
        <v>0</v>
      </c>
    </row>
    <row r="1524" spans="1:14" ht="15.75" thickBot="1">
      <c r="A1524" s="33" t="str">
        <f ca="1">IF(C1524=Calculator!$H$27,"F",IF(Daily!D1524+Daily!H1524=0,IF(D1523+H1523&gt;0,"L",""),""))</f>
        <v/>
      </c>
      <c r="B1524" s="34">
        <v>1523</v>
      </c>
      <c r="C1524" s="19">
        <f t="shared" ca="1" si="93"/>
        <v>47453</v>
      </c>
      <c r="D1524" s="29">
        <f t="shared" ca="1" si="95"/>
        <v>143828.01221207471</v>
      </c>
      <c r="E1524" s="29">
        <f ca="1">IF(C1524&lt;Calculator!$D$26,0,IF(DAY($C1524)=1,IF(D1524-Calculator!$G$24&gt;0,Calculator!$G$24,D1524),0))</f>
        <v>1878.8756805424866</v>
      </c>
      <c r="F1524" s="29">
        <f ca="1">IF(E1524&gt;0,D1524*Calculator!$G$22/12,0)</f>
        <v>599.28338421697799</v>
      </c>
      <c r="G1524" s="29">
        <f ca="1">IF(E1524&gt;0,(IFERROR(-PMT(Calculator!$G$22/12,Calculator!$G$23*12,Calculator!$G$20),0))-F1524,0)</f>
        <v>1279.5922963255086</v>
      </c>
      <c r="H1524" s="29">
        <f t="shared" ca="1" si="96"/>
        <v>12919.406837206419</v>
      </c>
      <c r="I1524" s="29">
        <f t="shared" ca="1" si="94"/>
        <v>2.3007162860778556</v>
      </c>
      <c r="J1524" s="30">
        <f>Calculator!$G$40</f>
        <v>6.5000000000000002E-2</v>
      </c>
      <c r="K1524" s="29">
        <f ca="1">IF(C1524&gt;=Calculator!$G$27,IF(DAY($C1524)=1,Calculator!$G$34/2,IF(DAY($C1524)=15,Calculator!$G$34/2,0)),0)</f>
        <v>4500</v>
      </c>
      <c r="L1524" s="29">
        <f ca="1">IF(DAY($C1524)=28,IF(H1524=0,0,Calculator!$G$35),0)</f>
        <v>0</v>
      </c>
      <c r="M1524" s="29">
        <f ca="1">IF(I1524&gt;0,IF(DAY($C1524)=1,SUM(INDIRECT("I"&amp;(ROW(C1523)-DAY(C1523))):I1523),0),0)</f>
        <v>59.23976941434023</v>
      </c>
      <c r="N1524" s="29">
        <f ca="1">IF(C1524&lt;Calculator!$G$27,0,IF(C1524=Calculator!$G$27,Calculator!$G$39,IF(H1524-K1524&lt;=0,IF(D1524&gt;Calculator!$G$39,IF(H1524-K1524+E1524+L1524+M1524+Calculator!$G$39&gt;Calculator!$G$39,Calculator!$G$39-(H1524+E1524+L1524+M1524-K1524),Calculator!$G$39),D1524),0)))</f>
        <v>0</v>
      </c>
    </row>
    <row r="1525" spans="1:14" ht="15.75" thickBot="1">
      <c r="A1525" s="33" t="str">
        <f ca="1">IF(C1525=Calculator!$H$27,"F",IF(Daily!D1525+Daily!H1525=0,IF(D1524+H1524&gt;0,"L",""),""))</f>
        <v/>
      </c>
      <c r="B1525" s="34">
        <v>1524</v>
      </c>
      <c r="C1525" s="19">
        <f t="shared" ca="1" si="93"/>
        <v>47454</v>
      </c>
      <c r="D1525" s="29">
        <f t="shared" ca="1" si="95"/>
        <v>142548.4199157492</v>
      </c>
      <c r="E1525" s="29">
        <f ca="1">IF(C1525&lt;Calculator!$D$26,0,IF(DAY($C1525)=1,IF(D1525-Calculator!$G$24&gt;0,Calculator!$G$24,D1525),0))</f>
        <v>0</v>
      </c>
      <c r="F1525" s="29">
        <f ca="1">IF(E1525&gt;0,D1525*Calculator!$G$22/12,0)</f>
        <v>0</v>
      </c>
      <c r="G1525" s="29">
        <f ca="1">IF(E1525&gt;0,(IFERROR(-PMT(Calculator!$G$22/12,Calculator!$G$23*12,Calculator!$G$20),0))-F1525,0)</f>
        <v>0</v>
      </c>
      <c r="H1525" s="29">
        <f t="shared" ca="1" si="96"/>
        <v>10357.522287163247</v>
      </c>
      <c r="I1525" s="29">
        <f t="shared" ca="1" si="94"/>
        <v>1.8444902703167425</v>
      </c>
      <c r="J1525" s="30">
        <f>Calculator!$G$40</f>
        <v>6.5000000000000002E-2</v>
      </c>
      <c r="K1525" s="29">
        <f ca="1">IF(C1525&gt;=Calculator!$G$27,IF(DAY($C1525)=1,Calculator!$G$34/2,IF(DAY($C1525)=15,Calculator!$G$34/2,0)),0)</f>
        <v>0</v>
      </c>
      <c r="L1525" s="29">
        <f ca="1">IF(DAY($C1525)=28,IF(H1525=0,0,Calculator!$G$35),0)</f>
        <v>0</v>
      </c>
      <c r="M1525" s="29">
        <f ca="1">IF(I1525&gt;0,IF(DAY($C1525)=1,SUM(INDIRECT("I"&amp;(ROW(C1524)-DAY(C1524))):I1524),0),0)</f>
        <v>0</v>
      </c>
      <c r="N1525" s="29">
        <f ca="1">IF(C1525&lt;Calculator!$G$27,0,IF(C1525=Calculator!$G$27,Calculator!$G$39,IF(H1525-K1525&lt;=0,IF(D1525&gt;Calculator!$G$39,IF(H1525-K1525+E1525+L1525+M1525+Calculator!$G$39&gt;Calculator!$G$39,Calculator!$G$39-(H1525+E1525+L1525+M1525-K1525),Calculator!$G$39),D1525),0)))</f>
        <v>0</v>
      </c>
    </row>
    <row r="1526" spans="1:14" ht="15.75" thickBot="1">
      <c r="A1526" s="33" t="str">
        <f ca="1">IF(C1526=Calculator!$H$27,"F",IF(Daily!D1526+Daily!H1526=0,IF(D1525+H1525&gt;0,"L",""),""))</f>
        <v/>
      </c>
      <c r="B1526" s="34">
        <v>1525</v>
      </c>
      <c r="C1526" s="19">
        <f t="shared" ca="1" si="93"/>
        <v>47455</v>
      </c>
      <c r="D1526" s="29">
        <f t="shared" ca="1" si="95"/>
        <v>142548.4199157492</v>
      </c>
      <c r="E1526" s="29">
        <f ca="1">IF(C1526&lt;Calculator!$D$26,0,IF(DAY($C1526)=1,IF(D1526-Calculator!$G$24&gt;0,Calculator!$G$24,D1526),0))</f>
        <v>0</v>
      </c>
      <c r="F1526" s="29">
        <f ca="1">IF(E1526&gt;0,D1526*Calculator!$G$22/12,0)</f>
        <v>0</v>
      </c>
      <c r="G1526" s="29">
        <f ca="1">IF(E1526&gt;0,(IFERROR(-PMT(Calculator!$G$22/12,Calculator!$G$23*12,Calculator!$G$20),0))-F1526,0)</f>
        <v>0</v>
      </c>
      <c r="H1526" s="29">
        <f t="shared" ca="1" si="96"/>
        <v>10357.522287163247</v>
      </c>
      <c r="I1526" s="29">
        <f t="shared" ca="1" si="94"/>
        <v>1.8444902703167425</v>
      </c>
      <c r="J1526" s="30">
        <f>Calculator!$G$40</f>
        <v>6.5000000000000002E-2</v>
      </c>
      <c r="K1526" s="29">
        <f ca="1">IF(C1526&gt;=Calculator!$G$27,IF(DAY($C1526)=1,Calculator!$G$34/2,IF(DAY($C1526)=15,Calculator!$G$34/2,0)),0)</f>
        <v>0</v>
      </c>
      <c r="L1526" s="29">
        <f ca="1">IF(DAY($C1526)=28,IF(H1526=0,0,Calculator!$G$35),0)</f>
        <v>0</v>
      </c>
      <c r="M1526" s="29">
        <f ca="1">IF(I1526&gt;0,IF(DAY($C1526)=1,SUM(INDIRECT("I"&amp;(ROW(C1525)-DAY(C1525))):I1525),0),0)</f>
        <v>0</v>
      </c>
      <c r="N1526" s="29">
        <f ca="1">IF(C1526&lt;Calculator!$G$27,0,IF(C1526=Calculator!$G$27,Calculator!$G$39,IF(H1526-K1526&lt;=0,IF(D1526&gt;Calculator!$G$39,IF(H1526-K1526+E1526+L1526+M1526+Calculator!$G$39&gt;Calculator!$G$39,Calculator!$G$39-(H1526+E1526+L1526+M1526-K1526),Calculator!$G$39),D1526),0)))</f>
        <v>0</v>
      </c>
    </row>
    <row r="1527" spans="1:14" ht="15.75" thickBot="1">
      <c r="A1527" s="33" t="str">
        <f ca="1">IF(C1527=Calculator!$H$27,"F",IF(Daily!D1527+Daily!H1527=0,IF(D1526+H1526&gt;0,"L",""),""))</f>
        <v/>
      </c>
      <c r="B1527" s="34">
        <v>1526</v>
      </c>
      <c r="C1527" s="19">
        <f t="shared" ca="1" si="93"/>
        <v>47456</v>
      </c>
      <c r="D1527" s="29">
        <f t="shared" ca="1" si="95"/>
        <v>142548.4199157492</v>
      </c>
      <c r="E1527" s="29">
        <f ca="1">IF(C1527&lt;Calculator!$D$26,0,IF(DAY($C1527)=1,IF(D1527-Calculator!$G$24&gt;0,Calculator!$G$24,D1527),0))</f>
        <v>0</v>
      </c>
      <c r="F1527" s="29">
        <f ca="1">IF(E1527&gt;0,D1527*Calculator!$G$22/12,0)</f>
        <v>0</v>
      </c>
      <c r="G1527" s="29">
        <f ca="1">IF(E1527&gt;0,(IFERROR(-PMT(Calculator!$G$22/12,Calculator!$G$23*12,Calculator!$G$20),0))-F1527,0)</f>
        <v>0</v>
      </c>
      <c r="H1527" s="29">
        <f t="shared" ca="1" si="96"/>
        <v>10357.522287163247</v>
      </c>
      <c r="I1527" s="29">
        <f t="shared" ca="1" si="94"/>
        <v>1.8444902703167425</v>
      </c>
      <c r="J1527" s="30">
        <f>Calculator!$G$40</f>
        <v>6.5000000000000002E-2</v>
      </c>
      <c r="K1527" s="29">
        <f ca="1">IF(C1527&gt;=Calculator!$G$27,IF(DAY($C1527)=1,Calculator!$G$34/2,IF(DAY($C1527)=15,Calculator!$G$34/2,0)),0)</f>
        <v>0</v>
      </c>
      <c r="L1527" s="29">
        <f ca="1">IF(DAY($C1527)=28,IF(H1527=0,0,Calculator!$G$35),0)</f>
        <v>0</v>
      </c>
      <c r="M1527" s="29">
        <f ca="1">IF(I1527&gt;0,IF(DAY($C1527)=1,SUM(INDIRECT("I"&amp;(ROW(C1526)-DAY(C1526))):I1526),0),0)</f>
        <v>0</v>
      </c>
      <c r="N1527" s="29">
        <f ca="1">IF(C1527&lt;Calculator!$G$27,0,IF(C1527=Calculator!$G$27,Calculator!$G$39,IF(H1527-K1527&lt;=0,IF(D1527&gt;Calculator!$G$39,IF(H1527-K1527+E1527+L1527+M1527+Calculator!$G$39&gt;Calculator!$G$39,Calculator!$G$39-(H1527+E1527+L1527+M1527-K1527),Calculator!$G$39),D1527),0)))</f>
        <v>0</v>
      </c>
    </row>
    <row r="1528" spans="1:14" ht="15.75" thickBot="1">
      <c r="A1528" s="33" t="str">
        <f ca="1">IF(C1528=Calculator!$H$27,"F",IF(Daily!D1528+Daily!H1528=0,IF(D1527+H1527&gt;0,"L",""),""))</f>
        <v/>
      </c>
      <c r="B1528" s="34">
        <v>1527</v>
      </c>
      <c r="C1528" s="19">
        <f t="shared" ca="1" si="93"/>
        <v>47457</v>
      </c>
      <c r="D1528" s="29">
        <f t="shared" ca="1" si="95"/>
        <v>142548.4199157492</v>
      </c>
      <c r="E1528" s="29">
        <f ca="1">IF(C1528&lt;Calculator!$D$26,0,IF(DAY($C1528)=1,IF(D1528-Calculator!$G$24&gt;0,Calculator!$G$24,D1528),0))</f>
        <v>0</v>
      </c>
      <c r="F1528" s="29">
        <f ca="1">IF(E1528&gt;0,D1528*Calculator!$G$22/12,0)</f>
        <v>0</v>
      </c>
      <c r="G1528" s="29">
        <f ca="1">IF(E1528&gt;0,(IFERROR(-PMT(Calculator!$G$22/12,Calculator!$G$23*12,Calculator!$G$20),0))-F1528,0)</f>
        <v>0</v>
      </c>
      <c r="H1528" s="29">
        <f t="shared" ca="1" si="96"/>
        <v>10357.522287163247</v>
      </c>
      <c r="I1528" s="29">
        <f t="shared" ca="1" si="94"/>
        <v>1.8444902703167425</v>
      </c>
      <c r="J1528" s="30">
        <f>Calculator!$G$40</f>
        <v>6.5000000000000002E-2</v>
      </c>
      <c r="K1528" s="29">
        <f ca="1">IF(C1528&gt;=Calculator!$G$27,IF(DAY($C1528)=1,Calculator!$G$34/2,IF(DAY($C1528)=15,Calculator!$G$34/2,0)),0)</f>
        <v>0</v>
      </c>
      <c r="L1528" s="29">
        <f ca="1">IF(DAY($C1528)=28,IF(H1528=0,0,Calculator!$G$35),0)</f>
        <v>0</v>
      </c>
      <c r="M1528" s="29">
        <f ca="1">IF(I1528&gt;0,IF(DAY($C1528)=1,SUM(INDIRECT("I"&amp;(ROW(C1527)-DAY(C1527))):I1527),0),0)</f>
        <v>0</v>
      </c>
      <c r="N1528" s="29">
        <f ca="1">IF(C1528&lt;Calculator!$G$27,0,IF(C1528=Calculator!$G$27,Calculator!$G$39,IF(H1528-K1528&lt;=0,IF(D1528&gt;Calculator!$G$39,IF(H1528-K1528+E1528+L1528+M1528+Calculator!$G$39&gt;Calculator!$G$39,Calculator!$G$39-(H1528+E1528+L1528+M1528-K1528),Calculator!$G$39),D1528),0)))</f>
        <v>0</v>
      </c>
    </row>
    <row r="1529" spans="1:14" ht="15.75" thickBot="1">
      <c r="A1529" s="33" t="str">
        <f ca="1">IF(C1529=Calculator!$H$27,"F",IF(Daily!D1529+Daily!H1529=0,IF(D1528+H1528&gt;0,"L",""),""))</f>
        <v/>
      </c>
      <c r="B1529" s="34">
        <v>1528</v>
      </c>
      <c r="C1529" s="19">
        <f t="shared" ca="1" si="93"/>
        <v>47458</v>
      </c>
      <c r="D1529" s="29">
        <f t="shared" ca="1" si="95"/>
        <v>142548.4199157492</v>
      </c>
      <c r="E1529" s="29">
        <f ca="1">IF(C1529&lt;Calculator!$D$26,0,IF(DAY($C1529)=1,IF(D1529-Calculator!$G$24&gt;0,Calculator!$G$24,D1529),0))</f>
        <v>0</v>
      </c>
      <c r="F1529" s="29">
        <f ca="1">IF(E1529&gt;0,D1529*Calculator!$G$22/12,0)</f>
        <v>0</v>
      </c>
      <c r="G1529" s="29">
        <f ca="1">IF(E1529&gt;0,(IFERROR(-PMT(Calculator!$G$22/12,Calculator!$G$23*12,Calculator!$G$20),0))-F1529,0)</f>
        <v>0</v>
      </c>
      <c r="H1529" s="29">
        <f t="shared" ca="1" si="96"/>
        <v>10357.522287163247</v>
      </c>
      <c r="I1529" s="29">
        <f t="shared" ca="1" si="94"/>
        <v>1.8444902703167425</v>
      </c>
      <c r="J1529" s="30">
        <f>Calculator!$G$40</f>
        <v>6.5000000000000002E-2</v>
      </c>
      <c r="K1529" s="29">
        <f ca="1">IF(C1529&gt;=Calculator!$G$27,IF(DAY($C1529)=1,Calculator!$G$34/2,IF(DAY($C1529)=15,Calculator!$G$34/2,0)),0)</f>
        <v>0</v>
      </c>
      <c r="L1529" s="29">
        <f ca="1">IF(DAY($C1529)=28,IF(H1529=0,0,Calculator!$G$35),0)</f>
        <v>0</v>
      </c>
      <c r="M1529" s="29">
        <f ca="1">IF(I1529&gt;0,IF(DAY($C1529)=1,SUM(INDIRECT("I"&amp;(ROW(C1528)-DAY(C1528))):I1528),0),0)</f>
        <v>0</v>
      </c>
      <c r="N1529" s="29">
        <f ca="1">IF(C1529&lt;Calculator!$G$27,0,IF(C1529=Calculator!$G$27,Calculator!$G$39,IF(H1529-K1529&lt;=0,IF(D1529&gt;Calculator!$G$39,IF(H1529-K1529+E1529+L1529+M1529+Calculator!$G$39&gt;Calculator!$G$39,Calculator!$G$39-(H1529+E1529+L1529+M1529-K1529),Calculator!$G$39),D1529),0)))</f>
        <v>0</v>
      </c>
    </row>
    <row r="1530" spans="1:14" ht="15.75" thickBot="1">
      <c r="A1530" s="33" t="str">
        <f ca="1">IF(C1530=Calculator!$H$27,"F",IF(Daily!D1530+Daily!H1530=0,IF(D1529+H1529&gt;0,"L",""),""))</f>
        <v/>
      </c>
      <c r="B1530" s="34">
        <v>1529</v>
      </c>
      <c r="C1530" s="19">
        <f t="shared" ca="1" si="93"/>
        <v>47459</v>
      </c>
      <c r="D1530" s="29">
        <f t="shared" ca="1" si="95"/>
        <v>142548.4199157492</v>
      </c>
      <c r="E1530" s="29">
        <f ca="1">IF(C1530&lt;Calculator!$D$26,0,IF(DAY($C1530)=1,IF(D1530-Calculator!$G$24&gt;0,Calculator!$G$24,D1530),0))</f>
        <v>0</v>
      </c>
      <c r="F1530" s="29">
        <f ca="1">IF(E1530&gt;0,D1530*Calculator!$G$22/12,0)</f>
        <v>0</v>
      </c>
      <c r="G1530" s="29">
        <f ca="1">IF(E1530&gt;0,(IFERROR(-PMT(Calculator!$G$22/12,Calculator!$G$23*12,Calculator!$G$20),0))-F1530,0)</f>
        <v>0</v>
      </c>
      <c r="H1530" s="29">
        <f t="shared" ca="1" si="96"/>
        <v>10357.522287163247</v>
      </c>
      <c r="I1530" s="29">
        <f t="shared" ca="1" si="94"/>
        <v>1.8444902703167425</v>
      </c>
      <c r="J1530" s="30">
        <f>Calculator!$G$40</f>
        <v>6.5000000000000002E-2</v>
      </c>
      <c r="K1530" s="29">
        <f ca="1">IF(C1530&gt;=Calculator!$G$27,IF(DAY($C1530)=1,Calculator!$G$34/2,IF(DAY($C1530)=15,Calculator!$G$34/2,0)),0)</f>
        <v>0</v>
      </c>
      <c r="L1530" s="29">
        <f ca="1">IF(DAY($C1530)=28,IF(H1530=0,0,Calculator!$G$35),0)</f>
        <v>0</v>
      </c>
      <c r="M1530" s="29">
        <f ca="1">IF(I1530&gt;0,IF(DAY($C1530)=1,SUM(INDIRECT("I"&amp;(ROW(C1529)-DAY(C1529))):I1529),0),0)</f>
        <v>0</v>
      </c>
      <c r="N1530" s="29">
        <f ca="1">IF(C1530&lt;Calculator!$G$27,0,IF(C1530=Calculator!$G$27,Calculator!$G$39,IF(H1530-K1530&lt;=0,IF(D1530&gt;Calculator!$G$39,IF(H1530-K1530+E1530+L1530+M1530+Calculator!$G$39&gt;Calculator!$G$39,Calculator!$G$39-(H1530+E1530+L1530+M1530-K1530),Calculator!$G$39),D1530),0)))</f>
        <v>0</v>
      </c>
    </row>
    <row r="1531" spans="1:14" ht="15.75" thickBot="1">
      <c r="A1531" s="33" t="str">
        <f ca="1">IF(C1531=Calculator!$H$27,"F",IF(Daily!D1531+Daily!H1531=0,IF(D1530+H1530&gt;0,"L",""),""))</f>
        <v/>
      </c>
      <c r="B1531" s="34">
        <v>1530</v>
      </c>
      <c r="C1531" s="19">
        <f t="shared" ca="1" si="93"/>
        <v>47460</v>
      </c>
      <c r="D1531" s="29">
        <f t="shared" ca="1" si="95"/>
        <v>142548.4199157492</v>
      </c>
      <c r="E1531" s="29">
        <f ca="1">IF(C1531&lt;Calculator!$D$26,0,IF(DAY($C1531)=1,IF(D1531-Calculator!$G$24&gt;0,Calculator!$G$24,D1531),0))</f>
        <v>0</v>
      </c>
      <c r="F1531" s="29">
        <f ca="1">IF(E1531&gt;0,D1531*Calculator!$G$22/12,0)</f>
        <v>0</v>
      </c>
      <c r="G1531" s="29">
        <f ca="1">IF(E1531&gt;0,(IFERROR(-PMT(Calculator!$G$22/12,Calculator!$G$23*12,Calculator!$G$20),0))-F1531,0)</f>
        <v>0</v>
      </c>
      <c r="H1531" s="29">
        <f t="shared" ca="1" si="96"/>
        <v>10357.522287163247</v>
      </c>
      <c r="I1531" s="29">
        <f t="shared" ca="1" si="94"/>
        <v>1.8444902703167425</v>
      </c>
      <c r="J1531" s="30">
        <f>Calculator!$G$40</f>
        <v>6.5000000000000002E-2</v>
      </c>
      <c r="K1531" s="29">
        <f ca="1">IF(C1531&gt;=Calculator!$G$27,IF(DAY($C1531)=1,Calculator!$G$34/2,IF(DAY($C1531)=15,Calculator!$G$34/2,0)),0)</f>
        <v>0</v>
      </c>
      <c r="L1531" s="29">
        <f ca="1">IF(DAY($C1531)=28,IF(H1531=0,0,Calculator!$G$35),0)</f>
        <v>0</v>
      </c>
      <c r="M1531" s="29">
        <f ca="1">IF(I1531&gt;0,IF(DAY($C1531)=1,SUM(INDIRECT("I"&amp;(ROW(C1530)-DAY(C1530))):I1530),0),0)</f>
        <v>0</v>
      </c>
      <c r="N1531" s="29">
        <f ca="1">IF(C1531&lt;Calculator!$G$27,0,IF(C1531=Calculator!$G$27,Calculator!$G$39,IF(H1531-K1531&lt;=0,IF(D1531&gt;Calculator!$G$39,IF(H1531-K1531+E1531+L1531+M1531+Calculator!$G$39&gt;Calculator!$G$39,Calculator!$G$39-(H1531+E1531+L1531+M1531-K1531),Calculator!$G$39),D1531),0)))</f>
        <v>0</v>
      </c>
    </row>
    <row r="1532" spans="1:14" ht="15.75" thickBot="1">
      <c r="A1532" s="33" t="str">
        <f ca="1">IF(C1532=Calculator!$H$27,"F",IF(Daily!D1532+Daily!H1532=0,IF(D1531+H1531&gt;0,"L",""),""))</f>
        <v/>
      </c>
      <c r="B1532" s="34">
        <v>1531</v>
      </c>
      <c r="C1532" s="19">
        <f t="shared" ca="1" si="93"/>
        <v>47461</v>
      </c>
      <c r="D1532" s="29">
        <f t="shared" ca="1" si="95"/>
        <v>142548.4199157492</v>
      </c>
      <c r="E1532" s="29">
        <f ca="1">IF(C1532&lt;Calculator!$D$26,0,IF(DAY($C1532)=1,IF(D1532-Calculator!$G$24&gt;0,Calculator!$G$24,D1532),0))</f>
        <v>0</v>
      </c>
      <c r="F1532" s="29">
        <f ca="1">IF(E1532&gt;0,D1532*Calculator!$G$22/12,0)</f>
        <v>0</v>
      </c>
      <c r="G1532" s="29">
        <f ca="1">IF(E1532&gt;0,(IFERROR(-PMT(Calculator!$G$22/12,Calculator!$G$23*12,Calculator!$G$20),0))-F1532,0)</f>
        <v>0</v>
      </c>
      <c r="H1532" s="29">
        <f t="shared" ca="1" si="96"/>
        <v>10357.522287163247</v>
      </c>
      <c r="I1532" s="29">
        <f t="shared" ca="1" si="94"/>
        <v>1.8444902703167425</v>
      </c>
      <c r="J1532" s="30">
        <f>Calculator!$G$40</f>
        <v>6.5000000000000002E-2</v>
      </c>
      <c r="K1532" s="29">
        <f ca="1">IF(C1532&gt;=Calculator!$G$27,IF(DAY($C1532)=1,Calculator!$G$34/2,IF(DAY($C1532)=15,Calculator!$G$34/2,0)),0)</f>
        <v>0</v>
      </c>
      <c r="L1532" s="29">
        <f ca="1">IF(DAY($C1532)=28,IF(H1532=0,0,Calculator!$G$35),0)</f>
        <v>0</v>
      </c>
      <c r="M1532" s="29">
        <f ca="1">IF(I1532&gt;0,IF(DAY($C1532)=1,SUM(INDIRECT("I"&amp;(ROW(C1531)-DAY(C1531))):I1531),0),0)</f>
        <v>0</v>
      </c>
      <c r="N1532" s="29">
        <f ca="1">IF(C1532&lt;Calculator!$G$27,0,IF(C1532=Calculator!$G$27,Calculator!$G$39,IF(H1532-K1532&lt;=0,IF(D1532&gt;Calculator!$G$39,IF(H1532-K1532+E1532+L1532+M1532+Calculator!$G$39&gt;Calculator!$G$39,Calculator!$G$39-(H1532+E1532+L1532+M1532-K1532),Calculator!$G$39),D1532),0)))</f>
        <v>0</v>
      </c>
    </row>
    <row r="1533" spans="1:14" ht="15.75" thickBot="1">
      <c r="A1533" s="33" t="str">
        <f ca="1">IF(C1533=Calculator!$H$27,"F",IF(Daily!D1533+Daily!H1533=0,IF(D1532+H1532&gt;0,"L",""),""))</f>
        <v/>
      </c>
      <c r="B1533" s="34">
        <v>1532</v>
      </c>
      <c r="C1533" s="19">
        <f t="shared" ca="1" si="93"/>
        <v>47462</v>
      </c>
      <c r="D1533" s="29">
        <f t="shared" ca="1" si="95"/>
        <v>142548.4199157492</v>
      </c>
      <c r="E1533" s="29">
        <f ca="1">IF(C1533&lt;Calculator!$D$26,0,IF(DAY($C1533)=1,IF(D1533-Calculator!$G$24&gt;0,Calculator!$G$24,D1533),0))</f>
        <v>0</v>
      </c>
      <c r="F1533" s="29">
        <f ca="1">IF(E1533&gt;0,D1533*Calculator!$G$22/12,0)</f>
        <v>0</v>
      </c>
      <c r="G1533" s="29">
        <f ca="1">IF(E1533&gt;0,(IFERROR(-PMT(Calculator!$G$22/12,Calculator!$G$23*12,Calculator!$G$20),0))-F1533,0)</f>
        <v>0</v>
      </c>
      <c r="H1533" s="29">
        <f t="shared" ca="1" si="96"/>
        <v>10357.522287163247</v>
      </c>
      <c r="I1533" s="29">
        <f t="shared" ca="1" si="94"/>
        <v>1.8444902703167425</v>
      </c>
      <c r="J1533" s="30">
        <f>Calculator!$G$40</f>
        <v>6.5000000000000002E-2</v>
      </c>
      <c r="K1533" s="29">
        <f ca="1">IF(C1533&gt;=Calculator!$G$27,IF(DAY($C1533)=1,Calculator!$G$34/2,IF(DAY($C1533)=15,Calculator!$G$34/2,0)),0)</f>
        <v>0</v>
      </c>
      <c r="L1533" s="29">
        <f ca="1">IF(DAY($C1533)=28,IF(H1533=0,0,Calculator!$G$35),0)</f>
        <v>0</v>
      </c>
      <c r="M1533" s="29">
        <f ca="1">IF(I1533&gt;0,IF(DAY($C1533)=1,SUM(INDIRECT("I"&amp;(ROW(C1532)-DAY(C1532))):I1532),0),0)</f>
        <v>0</v>
      </c>
      <c r="N1533" s="29">
        <f ca="1">IF(C1533&lt;Calculator!$G$27,0,IF(C1533=Calculator!$G$27,Calculator!$G$39,IF(H1533-K1533&lt;=0,IF(D1533&gt;Calculator!$G$39,IF(H1533-K1533+E1533+L1533+M1533+Calculator!$G$39&gt;Calculator!$G$39,Calculator!$G$39-(H1533+E1533+L1533+M1533-K1533),Calculator!$G$39),D1533),0)))</f>
        <v>0</v>
      </c>
    </row>
    <row r="1534" spans="1:14" ht="15.75" thickBot="1">
      <c r="A1534" s="33" t="str">
        <f ca="1">IF(C1534=Calculator!$H$27,"F",IF(Daily!D1534+Daily!H1534=0,IF(D1533+H1533&gt;0,"L",""),""))</f>
        <v/>
      </c>
      <c r="B1534" s="34">
        <v>1533</v>
      </c>
      <c r="C1534" s="19">
        <f t="shared" ca="1" si="93"/>
        <v>47463</v>
      </c>
      <c r="D1534" s="29">
        <f t="shared" ca="1" si="95"/>
        <v>142548.4199157492</v>
      </c>
      <c r="E1534" s="29">
        <f ca="1">IF(C1534&lt;Calculator!$D$26,0,IF(DAY($C1534)=1,IF(D1534-Calculator!$G$24&gt;0,Calculator!$G$24,D1534),0))</f>
        <v>0</v>
      </c>
      <c r="F1534" s="29">
        <f ca="1">IF(E1534&gt;0,D1534*Calculator!$G$22/12,0)</f>
        <v>0</v>
      </c>
      <c r="G1534" s="29">
        <f ca="1">IF(E1534&gt;0,(IFERROR(-PMT(Calculator!$G$22/12,Calculator!$G$23*12,Calculator!$G$20),0))-F1534,0)</f>
        <v>0</v>
      </c>
      <c r="H1534" s="29">
        <f t="shared" ca="1" si="96"/>
        <v>10357.522287163247</v>
      </c>
      <c r="I1534" s="29">
        <f t="shared" ca="1" si="94"/>
        <v>1.8444902703167425</v>
      </c>
      <c r="J1534" s="30">
        <f>Calculator!$G$40</f>
        <v>6.5000000000000002E-2</v>
      </c>
      <c r="K1534" s="29">
        <f ca="1">IF(C1534&gt;=Calculator!$G$27,IF(DAY($C1534)=1,Calculator!$G$34/2,IF(DAY($C1534)=15,Calculator!$G$34/2,0)),0)</f>
        <v>0</v>
      </c>
      <c r="L1534" s="29">
        <f ca="1">IF(DAY($C1534)=28,IF(H1534=0,0,Calculator!$G$35),0)</f>
        <v>0</v>
      </c>
      <c r="M1534" s="29">
        <f ca="1">IF(I1534&gt;0,IF(DAY($C1534)=1,SUM(INDIRECT("I"&amp;(ROW(C1533)-DAY(C1533))):I1533),0),0)</f>
        <v>0</v>
      </c>
      <c r="N1534" s="29">
        <f ca="1">IF(C1534&lt;Calculator!$G$27,0,IF(C1534=Calculator!$G$27,Calculator!$G$39,IF(H1534-K1534&lt;=0,IF(D1534&gt;Calculator!$G$39,IF(H1534-K1534+E1534+L1534+M1534+Calculator!$G$39&gt;Calculator!$G$39,Calculator!$G$39-(H1534+E1534+L1534+M1534-K1534),Calculator!$G$39),D1534),0)))</f>
        <v>0</v>
      </c>
    </row>
    <row r="1535" spans="1:14" ht="15.75" thickBot="1">
      <c r="A1535" s="33" t="str">
        <f ca="1">IF(C1535=Calculator!$H$27,"F",IF(Daily!D1535+Daily!H1535=0,IF(D1534+H1534&gt;0,"L",""),""))</f>
        <v/>
      </c>
      <c r="B1535" s="34">
        <v>1534</v>
      </c>
      <c r="C1535" s="19">
        <f t="shared" ca="1" si="93"/>
        <v>47464</v>
      </c>
      <c r="D1535" s="29">
        <f t="shared" ca="1" si="95"/>
        <v>142548.4199157492</v>
      </c>
      <c r="E1535" s="29">
        <f ca="1">IF(C1535&lt;Calculator!$D$26,0,IF(DAY($C1535)=1,IF(D1535-Calculator!$G$24&gt;0,Calculator!$G$24,D1535),0))</f>
        <v>0</v>
      </c>
      <c r="F1535" s="29">
        <f ca="1">IF(E1535&gt;0,D1535*Calculator!$G$22/12,0)</f>
        <v>0</v>
      </c>
      <c r="G1535" s="29">
        <f ca="1">IF(E1535&gt;0,(IFERROR(-PMT(Calculator!$G$22/12,Calculator!$G$23*12,Calculator!$G$20),0))-F1535,0)</f>
        <v>0</v>
      </c>
      <c r="H1535" s="29">
        <f t="shared" ca="1" si="96"/>
        <v>10357.522287163247</v>
      </c>
      <c r="I1535" s="29">
        <f t="shared" ca="1" si="94"/>
        <v>1.8444902703167425</v>
      </c>
      <c r="J1535" s="30">
        <f>Calculator!$G$40</f>
        <v>6.5000000000000002E-2</v>
      </c>
      <c r="K1535" s="29">
        <f ca="1">IF(C1535&gt;=Calculator!$G$27,IF(DAY($C1535)=1,Calculator!$G$34/2,IF(DAY($C1535)=15,Calculator!$G$34/2,0)),0)</f>
        <v>0</v>
      </c>
      <c r="L1535" s="29">
        <f ca="1">IF(DAY($C1535)=28,IF(H1535=0,0,Calculator!$G$35),0)</f>
        <v>0</v>
      </c>
      <c r="M1535" s="29">
        <f ca="1">IF(I1535&gt;0,IF(DAY($C1535)=1,SUM(INDIRECT("I"&amp;(ROW(C1534)-DAY(C1534))):I1534),0),0)</f>
        <v>0</v>
      </c>
      <c r="N1535" s="29">
        <f ca="1">IF(C1535&lt;Calculator!$G$27,0,IF(C1535=Calculator!$G$27,Calculator!$G$39,IF(H1535-K1535&lt;=0,IF(D1535&gt;Calculator!$G$39,IF(H1535-K1535+E1535+L1535+M1535+Calculator!$G$39&gt;Calculator!$G$39,Calculator!$G$39-(H1535+E1535+L1535+M1535-K1535),Calculator!$G$39),D1535),0)))</f>
        <v>0</v>
      </c>
    </row>
    <row r="1536" spans="1:14" ht="15.75" thickBot="1">
      <c r="A1536" s="33" t="str">
        <f ca="1">IF(C1536=Calculator!$H$27,"F",IF(Daily!D1536+Daily!H1536=0,IF(D1535+H1535&gt;0,"L",""),""))</f>
        <v/>
      </c>
      <c r="B1536" s="34">
        <v>1535</v>
      </c>
      <c r="C1536" s="19">
        <f t="shared" ca="1" si="93"/>
        <v>47465</v>
      </c>
      <c r="D1536" s="29">
        <f t="shared" ca="1" si="95"/>
        <v>142548.4199157492</v>
      </c>
      <c r="E1536" s="29">
        <f ca="1">IF(C1536&lt;Calculator!$D$26,0,IF(DAY($C1536)=1,IF(D1536-Calculator!$G$24&gt;0,Calculator!$G$24,D1536),0))</f>
        <v>0</v>
      </c>
      <c r="F1536" s="29">
        <f ca="1">IF(E1536&gt;0,D1536*Calculator!$G$22/12,0)</f>
        <v>0</v>
      </c>
      <c r="G1536" s="29">
        <f ca="1">IF(E1536&gt;0,(IFERROR(-PMT(Calculator!$G$22/12,Calculator!$G$23*12,Calculator!$G$20),0))-F1536,0)</f>
        <v>0</v>
      </c>
      <c r="H1536" s="29">
        <f t="shared" ca="1" si="96"/>
        <v>10357.522287163247</v>
      </c>
      <c r="I1536" s="29">
        <f t="shared" ca="1" si="94"/>
        <v>1.8444902703167425</v>
      </c>
      <c r="J1536" s="30">
        <f>Calculator!$G$40</f>
        <v>6.5000000000000002E-2</v>
      </c>
      <c r="K1536" s="29">
        <f ca="1">IF(C1536&gt;=Calculator!$G$27,IF(DAY($C1536)=1,Calculator!$G$34/2,IF(DAY($C1536)=15,Calculator!$G$34/2,0)),0)</f>
        <v>0</v>
      </c>
      <c r="L1536" s="29">
        <f ca="1">IF(DAY($C1536)=28,IF(H1536=0,0,Calculator!$G$35),0)</f>
        <v>0</v>
      </c>
      <c r="M1536" s="29">
        <f ca="1">IF(I1536&gt;0,IF(DAY($C1536)=1,SUM(INDIRECT("I"&amp;(ROW(C1535)-DAY(C1535))):I1535),0),0)</f>
        <v>0</v>
      </c>
      <c r="N1536" s="29">
        <f ca="1">IF(C1536&lt;Calculator!$G$27,0,IF(C1536=Calculator!$G$27,Calculator!$G$39,IF(H1536-K1536&lt;=0,IF(D1536&gt;Calculator!$G$39,IF(H1536-K1536+E1536+L1536+M1536+Calculator!$G$39&gt;Calculator!$G$39,Calculator!$G$39-(H1536+E1536+L1536+M1536-K1536),Calculator!$G$39),D1536),0)))</f>
        <v>0</v>
      </c>
    </row>
    <row r="1537" spans="1:14" ht="15.75" thickBot="1">
      <c r="A1537" s="33" t="str">
        <f ca="1">IF(C1537=Calculator!$H$27,"F",IF(Daily!D1537+Daily!H1537=0,IF(D1536+H1536&gt;0,"L",""),""))</f>
        <v/>
      </c>
      <c r="B1537" s="34">
        <v>1536</v>
      </c>
      <c r="C1537" s="19">
        <f t="shared" ca="1" si="93"/>
        <v>47466</v>
      </c>
      <c r="D1537" s="29">
        <f t="shared" ca="1" si="95"/>
        <v>142548.4199157492</v>
      </c>
      <c r="E1537" s="29">
        <f ca="1">IF(C1537&lt;Calculator!$D$26,0,IF(DAY($C1537)=1,IF(D1537-Calculator!$G$24&gt;0,Calculator!$G$24,D1537),0))</f>
        <v>0</v>
      </c>
      <c r="F1537" s="29">
        <f ca="1">IF(E1537&gt;0,D1537*Calculator!$G$22/12,0)</f>
        <v>0</v>
      </c>
      <c r="G1537" s="29">
        <f ca="1">IF(E1537&gt;0,(IFERROR(-PMT(Calculator!$G$22/12,Calculator!$G$23*12,Calculator!$G$20),0))-F1537,0)</f>
        <v>0</v>
      </c>
      <c r="H1537" s="29">
        <f t="shared" ca="1" si="96"/>
        <v>10357.522287163247</v>
      </c>
      <c r="I1537" s="29">
        <f t="shared" ca="1" si="94"/>
        <v>1.8444902703167425</v>
      </c>
      <c r="J1537" s="30">
        <f>Calculator!$G$40</f>
        <v>6.5000000000000002E-2</v>
      </c>
      <c r="K1537" s="29">
        <f ca="1">IF(C1537&gt;=Calculator!$G$27,IF(DAY($C1537)=1,Calculator!$G$34/2,IF(DAY($C1537)=15,Calculator!$G$34/2,0)),0)</f>
        <v>0</v>
      </c>
      <c r="L1537" s="29">
        <f ca="1">IF(DAY($C1537)=28,IF(H1537=0,0,Calculator!$G$35),0)</f>
        <v>0</v>
      </c>
      <c r="M1537" s="29">
        <f ca="1">IF(I1537&gt;0,IF(DAY($C1537)=1,SUM(INDIRECT("I"&amp;(ROW(C1536)-DAY(C1536))):I1536),0),0)</f>
        <v>0</v>
      </c>
      <c r="N1537" s="29">
        <f ca="1">IF(C1537&lt;Calculator!$G$27,0,IF(C1537=Calculator!$G$27,Calculator!$G$39,IF(H1537-K1537&lt;=0,IF(D1537&gt;Calculator!$G$39,IF(H1537-K1537+E1537+L1537+M1537+Calculator!$G$39&gt;Calculator!$G$39,Calculator!$G$39-(H1537+E1537+L1537+M1537-K1537),Calculator!$G$39),D1537),0)))</f>
        <v>0</v>
      </c>
    </row>
    <row r="1538" spans="1:14" ht="15.75" thickBot="1">
      <c r="A1538" s="33" t="str">
        <f ca="1">IF(C1538=Calculator!$H$27,"F",IF(Daily!D1538+Daily!H1538=0,IF(D1537+H1537&gt;0,"L",""),""))</f>
        <v/>
      </c>
      <c r="B1538" s="34">
        <v>1537</v>
      </c>
      <c r="C1538" s="19">
        <f t="shared" ca="1" si="93"/>
        <v>47467</v>
      </c>
      <c r="D1538" s="29">
        <f t="shared" ca="1" si="95"/>
        <v>142548.4199157492</v>
      </c>
      <c r="E1538" s="29">
        <f ca="1">IF(C1538&lt;Calculator!$D$26,0,IF(DAY($C1538)=1,IF(D1538-Calculator!$G$24&gt;0,Calculator!$G$24,D1538),0))</f>
        <v>0</v>
      </c>
      <c r="F1538" s="29">
        <f ca="1">IF(E1538&gt;0,D1538*Calculator!$G$22/12,0)</f>
        <v>0</v>
      </c>
      <c r="G1538" s="29">
        <f ca="1">IF(E1538&gt;0,(IFERROR(-PMT(Calculator!$G$22/12,Calculator!$G$23*12,Calculator!$G$20),0))-F1538,0)</f>
        <v>0</v>
      </c>
      <c r="H1538" s="29">
        <f t="shared" ca="1" si="96"/>
        <v>10357.522287163247</v>
      </c>
      <c r="I1538" s="29">
        <f t="shared" ca="1" si="94"/>
        <v>1.8444902703167425</v>
      </c>
      <c r="J1538" s="30">
        <f>Calculator!$G$40</f>
        <v>6.5000000000000002E-2</v>
      </c>
      <c r="K1538" s="29">
        <f ca="1">IF(C1538&gt;=Calculator!$G$27,IF(DAY($C1538)=1,Calculator!$G$34/2,IF(DAY($C1538)=15,Calculator!$G$34/2,0)),0)</f>
        <v>4500</v>
      </c>
      <c r="L1538" s="29">
        <f ca="1">IF(DAY($C1538)=28,IF(H1538=0,0,Calculator!$G$35),0)</f>
        <v>0</v>
      </c>
      <c r="M1538" s="29">
        <f ca="1">IF(I1538&gt;0,IF(DAY($C1538)=1,SUM(INDIRECT("I"&amp;(ROW(C1537)-DAY(C1537))):I1537),0),0)</f>
        <v>0</v>
      </c>
      <c r="N1538" s="29">
        <f ca="1">IF(C1538&lt;Calculator!$G$27,0,IF(C1538=Calculator!$G$27,Calculator!$G$39,IF(H1538-K1538&lt;=0,IF(D1538&gt;Calculator!$G$39,IF(H1538-K1538+E1538+L1538+M1538+Calculator!$G$39&gt;Calculator!$G$39,Calculator!$G$39-(H1538+E1538+L1538+M1538-K1538),Calculator!$G$39),D1538),0)))</f>
        <v>0</v>
      </c>
    </row>
    <row r="1539" spans="1:14" ht="15.75" thickBot="1">
      <c r="A1539" s="33" t="str">
        <f ca="1">IF(C1539=Calculator!$H$27,"F",IF(Daily!D1539+Daily!H1539=0,IF(D1538+H1538&gt;0,"L",""),""))</f>
        <v/>
      </c>
      <c r="B1539" s="34">
        <v>1538</v>
      </c>
      <c r="C1539" s="19">
        <f t="shared" ref="C1539:C1602" ca="1" si="97">C1538+1</f>
        <v>47468</v>
      </c>
      <c r="D1539" s="29">
        <f t="shared" ca="1" si="95"/>
        <v>142548.4199157492</v>
      </c>
      <c r="E1539" s="29">
        <f ca="1">IF(C1539&lt;Calculator!$D$26,0,IF(DAY($C1539)=1,IF(D1539-Calculator!$G$24&gt;0,Calculator!$G$24,D1539),0))</f>
        <v>0</v>
      </c>
      <c r="F1539" s="29">
        <f ca="1">IF(E1539&gt;0,D1539*Calculator!$G$22/12,0)</f>
        <v>0</v>
      </c>
      <c r="G1539" s="29">
        <f ca="1">IF(E1539&gt;0,(IFERROR(-PMT(Calculator!$G$22/12,Calculator!$G$23*12,Calculator!$G$20),0))-F1539,0)</f>
        <v>0</v>
      </c>
      <c r="H1539" s="29">
        <f t="shared" ca="1" si="96"/>
        <v>5857.5222871632468</v>
      </c>
      <c r="I1539" s="29">
        <f t="shared" ref="I1539:I1602" ca="1" si="98">H1539*J1539/365</f>
        <v>1.043120407303044</v>
      </c>
      <c r="J1539" s="30">
        <f>Calculator!$G$40</f>
        <v>6.5000000000000002E-2</v>
      </c>
      <c r="K1539" s="29">
        <f ca="1">IF(C1539&gt;=Calculator!$G$27,IF(DAY($C1539)=1,Calculator!$G$34/2,IF(DAY($C1539)=15,Calculator!$G$34/2,0)),0)</f>
        <v>0</v>
      </c>
      <c r="L1539" s="29">
        <f ca="1">IF(DAY($C1539)=28,IF(H1539=0,0,Calculator!$G$35),0)</f>
        <v>0</v>
      </c>
      <c r="M1539" s="29">
        <f ca="1">IF(I1539&gt;0,IF(DAY($C1539)=1,SUM(INDIRECT("I"&amp;(ROW(C1538)-DAY(C1538))):I1538),0),0)</f>
        <v>0</v>
      </c>
      <c r="N1539" s="29">
        <f ca="1">IF(C1539&lt;Calculator!$G$27,0,IF(C1539=Calculator!$G$27,Calculator!$G$39,IF(H1539-K1539&lt;=0,IF(D1539&gt;Calculator!$G$39,IF(H1539-K1539+E1539+L1539+M1539+Calculator!$G$39&gt;Calculator!$G$39,Calculator!$G$39-(H1539+E1539+L1539+M1539-K1539),Calculator!$G$39),D1539),0)))</f>
        <v>0</v>
      </c>
    </row>
    <row r="1540" spans="1:14" ht="15.75" thickBot="1">
      <c r="A1540" s="33" t="str">
        <f ca="1">IF(C1540=Calculator!$H$27,"F",IF(Daily!D1540+Daily!H1540=0,IF(D1539+H1539&gt;0,"L",""),""))</f>
        <v/>
      </c>
      <c r="B1540" s="34">
        <v>1539</v>
      </c>
      <c r="C1540" s="19">
        <f t="shared" ca="1" si="97"/>
        <v>47469</v>
      </c>
      <c r="D1540" s="29">
        <f t="shared" ref="D1540:D1603" ca="1" si="99">IF(((D1539-G1539)-N1539)&lt;0,0,((D1539-G1539)-N1539))</f>
        <v>142548.4199157492</v>
      </c>
      <c r="E1540" s="29">
        <f ca="1">IF(C1540&lt;Calculator!$D$26,0,IF(DAY($C1540)=1,IF(D1540-Calculator!$G$24&gt;0,Calculator!$G$24,D1540),0))</f>
        <v>0</v>
      </c>
      <c r="F1540" s="29">
        <f ca="1">IF(E1540&gt;0,D1540*Calculator!$G$22/12,0)</f>
        <v>0</v>
      </c>
      <c r="G1540" s="29">
        <f ca="1">IF(E1540&gt;0,(IFERROR(-PMT(Calculator!$G$22/12,Calculator!$G$23*12,Calculator!$G$20),0))-F1540,0)</f>
        <v>0</v>
      </c>
      <c r="H1540" s="29">
        <f t="shared" ref="H1540:H1603" ca="1" si="100">IF((H1539-K1539+SUM(L1539:N1539)+E1539)&lt;0,0,(H1539-K1539+SUM(L1539:N1539)+E1539))</f>
        <v>5857.5222871632468</v>
      </c>
      <c r="I1540" s="29">
        <f t="shared" ca="1" si="98"/>
        <v>1.043120407303044</v>
      </c>
      <c r="J1540" s="30">
        <f>Calculator!$G$40</f>
        <v>6.5000000000000002E-2</v>
      </c>
      <c r="K1540" s="29">
        <f ca="1">IF(C1540&gt;=Calculator!$G$27,IF(DAY($C1540)=1,Calculator!$G$34/2,IF(DAY($C1540)=15,Calculator!$G$34/2,0)),0)</f>
        <v>0</v>
      </c>
      <c r="L1540" s="29">
        <f ca="1">IF(DAY($C1540)=28,IF(H1540=0,0,Calculator!$G$35),0)</f>
        <v>0</v>
      </c>
      <c r="M1540" s="29">
        <f ca="1">IF(I1540&gt;0,IF(DAY($C1540)=1,SUM(INDIRECT("I"&amp;(ROW(C1539)-DAY(C1539))):I1539),0),0)</f>
        <v>0</v>
      </c>
      <c r="N1540" s="29">
        <f ca="1">IF(C1540&lt;Calculator!$G$27,0,IF(C1540=Calculator!$G$27,Calculator!$G$39,IF(H1540-K1540&lt;=0,IF(D1540&gt;Calculator!$G$39,IF(H1540-K1540+E1540+L1540+M1540+Calculator!$G$39&gt;Calculator!$G$39,Calculator!$G$39-(H1540+E1540+L1540+M1540-K1540),Calculator!$G$39),D1540),0)))</f>
        <v>0</v>
      </c>
    </row>
    <row r="1541" spans="1:14" ht="15.75" thickBot="1">
      <c r="A1541" s="33" t="str">
        <f ca="1">IF(C1541=Calculator!$H$27,"F",IF(Daily!D1541+Daily!H1541=0,IF(D1540+H1540&gt;0,"L",""),""))</f>
        <v/>
      </c>
      <c r="B1541" s="34">
        <v>1540</v>
      </c>
      <c r="C1541" s="19">
        <f t="shared" ca="1" si="97"/>
        <v>47470</v>
      </c>
      <c r="D1541" s="29">
        <f t="shared" ca="1" si="99"/>
        <v>142548.4199157492</v>
      </c>
      <c r="E1541" s="29">
        <f ca="1">IF(C1541&lt;Calculator!$D$26,0,IF(DAY($C1541)=1,IF(D1541-Calculator!$G$24&gt;0,Calculator!$G$24,D1541),0))</f>
        <v>0</v>
      </c>
      <c r="F1541" s="29">
        <f ca="1">IF(E1541&gt;0,D1541*Calculator!$G$22/12,0)</f>
        <v>0</v>
      </c>
      <c r="G1541" s="29">
        <f ca="1">IF(E1541&gt;0,(IFERROR(-PMT(Calculator!$G$22/12,Calculator!$G$23*12,Calculator!$G$20),0))-F1541,0)</f>
        <v>0</v>
      </c>
      <c r="H1541" s="29">
        <f t="shared" ca="1" si="100"/>
        <v>5857.5222871632468</v>
      </c>
      <c r="I1541" s="29">
        <f t="shared" ca="1" si="98"/>
        <v>1.043120407303044</v>
      </c>
      <c r="J1541" s="30">
        <f>Calculator!$G$40</f>
        <v>6.5000000000000002E-2</v>
      </c>
      <c r="K1541" s="29">
        <f ca="1">IF(C1541&gt;=Calculator!$G$27,IF(DAY($C1541)=1,Calculator!$G$34/2,IF(DAY($C1541)=15,Calculator!$G$34/2,0)),0)</f>
        <v>0</v>
      </c>
      <c r="L1541" s="29">
        <f ca="1">IF(DAY($C1541)=28,IF(H1541=0,0,Calculator!$G$35),0)</f>
        <v>0</v>
      </c>
      <c r="M1541" s="29">
        <f ca="1">IF(I1541&gt;0,IF(DAY($C1541)=1,SUM(INDIRECT("I"&amp;(ROW(C1540)-DAY(C1540))):I1540),0),0)</f>
        <v>0</v>
      </c>
      <c r="N1541" s="29">
        <f ca="1">IF(C1541&lt;Calculator!$G$27,0,IF(C1541=Calculator!$G$27,Calculator!$G$39,IF(H1541-K1541&lt;=0,IF(D1541&gt;Calculator!$G$39,IF(H1541-K1541+E1541+L1541+M1541+Calculator!$G$39&gt;Calculator!$G$39,Calculator!$G$39-(H1541+E1541+L1541+M1541-K1541),Calculator!$G$39),D1541),0)))</f>
        <v>0</v>
      </c>
    </row>
    <row r="1542" spans="1:14" ht="15.75" thickBot="1">
      <c r="A1542" s="33" t="str">
        <f ca="1">IF(C1542=Calculator!$H$27,"F",IF(Daily!D1542+Daily!H1542=0,IF(D1541+H1541&gt;0,"L",""),""))</f>
        <v/>
      </c>
      <c r="B1542" s="34">
        <v>1541</v>
      </c>
      <c r="C1542" s="19">
        <f t="shared" ca="1" si="97"/>
        <v>47471</v>
      </c>
      <c r="D1542" s="29">
        <f t="shared" ca="1" si="99"/>
        <v>142548.4199157492</v>
      </c>
      <c r="E1542" s="29">
        <f ca="1">IF(C1542&lt;Calculator!$D$26,0,IF(DAY($C1542)=1,IF(D1542-Calculator!$G$24&gt;0,Calculator!$G$24,D1542),0))</f>
        <v>0</v>
      </c>
      <c r="F1542" s="29">
        <f ca="1">IF(E1542&gt;0,D1542*Calculator!$G$22/12,0)</f>
        <v>0</v>
      </c>
      <c r="G1542" s="29">
        <f ca="1">IF(E1542&gt;0,(IFERROR(-PMT(Calculator!$G$22/12,Calculator!$G$23*12,Calculator!$G$20),0))-F1542,0)</f>
        <v>0</v>
      </c>
      <c r="H1542" s="29">
        <f t="shared" ca="1" si="100"/>
        <v>5857.5222871632468</v>
      </c>
      <c r="I1542" s="29">
        <f t="shared" ca="1" si="98"/>
        <v>1.043120407303044</v>
      </c>
      <c r="J1542" s="30">
        <f>Calculator!$G$40</f>
        <v>6.5000000000000002E-2</v>
      </c>
      <c r="K1542" s="29">
        <f ca="1">IF(C1542&gt;=Calculator!$G$27,IF(DAY($C1542)=1,Calculator!$G$34/2,IF(DAY($C1542)=15,Calculator!$G$34/2,0)),0)</f>
        <v>0</v>
      </c>
      <c r="L1542" s="29">
        <f ca="1">IF(DAY($C1542)=28,IF(H1542=0,0,Calculator!$G$35),0)</f>
        <v>0</v>
      </c>
      <c r="M1542" s="29">
        <f ca="1">IF(I1542&gt;0,IF(DAY($C1542)=1,SUM(INDIRECT("I"&amp;(ROW(C1541)-DAY(C1541))):I1541),0),0)</f>
        <v>0</v>
      </c>
      <c r="N1542" s="29">
        <f ca="1">IF(C1542&lt;Calculator!$G$27,0,IF(C1542=Calculator!$G$27,Calculator!$G$39,IF(H1542-K1542&lt;=0,IF(D1542&gt;Calculator!$G$39,IF(H1542-K1542+E1542+L1542+M1542+Calculator!$G$39&gt;Calculator!$G$39,Calculator!$G$39-(H1542+E1542+L1542+M1542-K1542),Calculator!$G$39),D1542),0)))</f>
        <v>0</v>
      </c>
    </row>
    <row r="1543" spans="1:14" ht="15.75" thickBot="1">
      <c r="A1543" s="33" t="str">
        <f ca="1">IF(C1543=Calculator!$H$27,"F",IF(Daily!D1543+Daily!H1543=0,IF(D1542+H1542&gt;0,"L",""),""))</f>
        <v/>
      </c>
      <c r="B1543" s="34">
        <v>1542</v>
      </c>
      <c r="C1543" s="19">
        <f t="shared" ca="1" si="97"/>
        <v>47472</v>
      </c>
      <c r="D1543" s="29">
        <f t="shared" ca="1" si="99"/>
        <v>142548.4199157492</v>
      </c>
      <c r="E1543" s="29">
        <f ca="1">IF(C1543&lt;Calculator!$D$26,0,IF(DAY($C1543)=1,IF(D1543-Calculator!$G$24&gt;0,Calculator!$G$24,D1543),0))</f>
        <v>0</v>
      </c>
      <c r="F1543" s="29">
        <f ca="1">IF(E1543&gt;0,D1543*Calculator!$G$22/12,0)</f>
        <v>0</v>
      </c>
      <c r="G1543" s="29">
        <f ca="1">IF(E1543&gt;0,(IFERROR(-PMT(Calculator!$G$22/12,Calculator!$G$23*12,Calculator!$G$20),0))-F1543,0)</f>
        <v>0</v>
      </c>
      <c r="H1543" s="29">
        <f t="shared" ca="1" si="100"/>
        <v>5857.5222871632468</v>
      </c>
      <c r="I1543" s="29">
        <f t="shared" ca="1" si="98"/>
        <v>1.043120407303044</v>
      </c>
      <c r="J1543" s="30">
        <f>Calculator!$G$40</f>
        <v>6.5000000000000002E-2</v>
      </c>
      <c r="K1543" s="29">
        <f ca="1">IF(C1543&gt;=Calculator!$G$27,IF(DAY($C1543)=1,Calculator!$G$34/2,IF(DAY($C1543)=15,Calculator!$G$34/2,0)),0)</f>
        <v>0</v>
      </c>
      <c r="L1543" s="29">
        <f ca="1">IF(DAY($C1543)=28,IF(H1543=0,0,Calculator!$G$35),0)</f>
        <v>0</v>
      </c>
      <c r="M1543" s="29">
        <f ca="1">IF(I1543&gt;0,IF(DAY($C1543)=1,SUM(INDIRECT("I"&amp;(ROW(C1542)-DAY(C1542))):I1542),0),0)</f>
        <v>0</v>
      </c>
      <c r="N1543" s="29">
        <f ca="1">IF(C1543&lt;Calculator!$G$27,0,IF(C1543=Calculator!$G$27,Calculator!$G$39,IF(H1543-K1543&lt;=0,IF(D1543&gt;Calculator!$G$39,IF(H1543-K1543+E1543+L1543+M1543+Calculator!$G$39&gt;Calculator!$G$39,Calculator!$G$39-(H1543+E1543+L1543+M1543-K1543),Calculator!$G$39),D1543),0)))</f>
        <v>0</v>
      </c>
    </row>
    <row r="1544" spans="1:14" ht="15.75" thickBot="1">
      <c r="A1544" s="33" t="str">
        <f ca="1">IF(C1544=Calculator!$H$27,"F",IF(Daily!D1544+Daily!H1544=0,IF(D1543+H1543&gt;0,"L",""),""))</f>
        <v/>
      </c>
      <c r="B1544" s="34">
        <v>1543</v>
      </c>
      <c r="C1544" s="19">
        <f t="shared" ca="1" si="97"/>
        <v>47473</v>
      </c>
      <c r="D1544" s="29">
        <f t="shared" ca="1" si="99"/>
        <v>142548.4199157492</v>
      </c>
      <c r="E1544" s="29">
        <f ca="1">IF(C1544&lt;Calculator!$D$26,0,IF(DAY($C1544)=1,IF(D1544-Calculator!$G$24&gt;0,Calculator!$G$24,D1544),0))</f>
        <v>0</v>
      </c>
      <c r="F1544" s="29">
        <f ca="1">IF(E1544&gt;0,D1544*Calculator!$G$22/12,0)</f>
        <v>0</v>
      </c>
      <c r="G1544" s="29">
        <f ca="1">IF(E1544&gt;0,(IFERROR(-PMT(Calculator!$G$22/12,Calculator!$G$23*12,Calculator!$G$20),0))-F1544,0)</f>
        <v>0</v>
      </c>
      <c r="H1544" s="29">
        <f t="shared" ca="1" si="100"/>
        <v>5857.5222871632468</v>
      </c>
      <c r="I1544" s="29">
        <f t="shared" ca="1" si="98"/>
        <v>1.043120407303044</v>
      </c>
      <c r="J1544" s="30">
        <f>Calculator!$G$40</f>
        <v>6.5000000000000002E-2</v>
      </c>
      <c r="K1544" s="29">
        <f ca="1">IF(C1544&gt;=Calculator!$G$27,IF(DAY($C1544)=1,Calculator!$G$34/2,IF(DAY($C1544)=15,Calculator!$G$34/2,0)),0)</f>
        <v>0</v>
      </c>
      <c r="L1544" s="29">
        <f ca="1">IF(DAY($C1544)=28,IF(H1544=0,0,Calculator!$G$35),0)</f>
        <v>0</v>
      </c>
      <c r="M1544" s="29">
        <f ca="1">IF(I1544&gt;0,IF(DAY($C1544)=1,SUM(INDIRECT("I"&amp;(ROW(C1543)-DAY(C1543))):I1543),0),0)</f>
        <v>0</v>
      </c>
      <c r="N1544" s="29">
        <f ca="1">IF(C1544&lt;Calculator!$G$27,0,IF(C1544=Calculator!$G$27,Calculator!$G$39,IF(H1544-K1544&lt;=0,IF(D1544&gt;Calculator!$G$39,IF(H1544-K1544+E1544+L1544+M1544+Calculator!$G$39&gt;Calculator!$G$39,Calculator!$G$39-(H1544+E1544+L1544+M1544-K1544),Calculator!$G$39),D1544),0)))</f>
        <v>0</v>
      </c>
    </row>
    <row r="1545" spans="1:14" ht="15.75" thickBot="1">
      <c r="A1545" s="33" t="str">
        <f ca="1">IF(C1545=Calculator!$H$27,"F",IF(Daily!D1545+Daily!H1545=0,IF(D1544+H1544&gt;0,"L",""),""))</f>
        <v/>
      </c>
      <c r="B1545" s="34">
        <v>1544</v>
      </c>
      <c r="C1545" s="19">
        <f t="shared" ca="1" si="97"/>
        <v>47474</v>
      </c>
      <c r="D1545" s="29">
        <f t="shared" ca="1" si="99"/>
        <v>142548.4199157492</v>
      </c>
      <c r="E1545" s="29">
        <f ca="1">IF(C1545&lt;Calculator!$D$26,0,IF(DAY($C1545)=1,IF(D1545-Calculator!$G$24&gt;0,Calculator!$G$24,D1545),0))</f>
        <v>0</v>
      </c>
      <c r="F1545" s="29">
        <f ca="1">IF(E1545&gt;0,D1545*Calculator!$G$22/12,0)</f>
        <v>0</v>
      </c>
      <c r="G1545" s="29">
        <f ca="1">IF(E1545&gt;0,(IFERROR(-PMT(Calculator!$G$22/12,Calculator!$G$23*12,Calculator!$G$20),0))-F1545,0)</f>
        <v>0</v>
      </c>
      <c r="H1545" s="29">
        <f t="shared" ca="1" si="100"/>
        <v>5857.5222871632468</v>
      </c>
      <c r="I1545" s="29">
        <f t="shared" ca="1" si="98"/>
        <v>1.043120407303044</v>
      </c>
      <c r="J1545" s="30">
        <f>Calculator!$G$40</f>
        <v>6.5000000000000002E-2</v>
      </c>
      <c r="K1545" s="29">
        <f ca="1">IF(C1545&gt;=Calculator!$G$27,IF(DAY($C1545)=1,Calculator!$G$34/2,IF(DAY($C1545)=15,Calculator!$G$34/2,0)),0)</f>
        <v>0</v>
      </c>
      <c r="L1545" s="29">
        <f ca="1">IF(DAY($C1545)=28,IF(H1545=0,0,Calculator!$G$35),0)</f>
        <v>0</v>
      </c>
      <c r="M1545" s="29">
        <f ca="1">IF(I1545&gt;0,IF(DAY($C1545)=1,SUM(INDIRECT("I"&amp;(ROW(C1544)-DAY(C1544))):I1544),0),0)</f>
        <v>0</v>
      </c>
      <c r="N1545" s="29">
        <f ca="1">IF(C1545&lt;Calculator!$G$27,0,IF(C1545=Calculator!$G$27,Calculator!$G$39,IF(H1545-K1545&lt;=0,IF(D1545&gt;Calculator!$G$39,IF(H1545-K1545+E1545+L1545+M1545+Calculator!$G$39&gt;Calculator!$G$39,Calculator!$G$39-(H1545+E1545+L1545+M1545-K1545),Calculator!$G$39),D1545),0)))</f>
        <v>0</v>
      </c>
    </row>
    <row r="1546" spans="1:14" ht="15.75" thickBot="1">
      <c r="A1546" s="33" t="str">
        <f ca="1">IF(C1546=Calculator!$H$27,"F",IF(Daily!D1546+Daily!H1546=0,IF(D1545+H1545&gt;0,"L",""),""))</f>
        <v/>
      </c>
      <c r="B1546" s="34">
        <v>1545</v>
      </c>
      <c r="C1546" s="19">
        <f t="shared" ca="1" si="97"/>
        <v>47475</v>
      </c>
      <c r="D1546" s="29">
        <f t="shared" ca="1" si="99"/>
        <v>142548.4199157492</v>
      </c>
      <c r="E1546" s="29">
        <f ca="1">IF(C1546&lt;Calculator!$D$26,0,IF(DAY($C1546)=1,IF(D1546-Calculator!$G$24&gt;0,Calculator!$G$24,D1546),0))</f>
        <v>0</v>
      </c>
      <c r="F1546" s="29">
        <f ca="1">IF(E1546&gt;0,D1546*Calculator!$G$22/12,0)</f>
        <v>0</v>
      </c>
      <c r="G1546" s="29">
        <f ca="1">IF(E1546&gt;0,(IFERROR(-PMT(Calculator!$G$22/12,Calculator!$G$23*12,Calculator!$G$20),0))-F1546,0)</f>
        <v>0</v>
      </c>
      <c r="H1546" s="29">
        <f t="shared" ca="1" si="100"/>
        <v>5857.5222871632468</v>
      </c>
      <c r="I1546" s="29">
        <f t="shared" ca="1" si="98"/>
        <v>1.043120407303044</v>
      </c>
      <c r="J1546" s="30">
        <f>Calculator!$G$40</f>
        <v>6.5000000000000002E-2</v>
      </c>
      <c r="K1546" s="29">
        <f ca="1">IF(C1546&gt;=Calculator!$G$27,IF(DAY($C1546)=1,Calculator!$G$34/2,IF(DAY($C1546)=15,Calculator!$G$34/2,0)),0)</f>
        <v>0</v>
      </c>
      <c r="L1546" s="29">
        <f ca="1">IF(DAY($C1546)=28,IF(H1546=0,0,Calculator!$G$35),0)</f>
        <v>0</v>
      </c>
      <c r="M1546" s="29">
        <f ca="1">IF(I1546&gt;0,IF(DAY($C1546)=1,SUM(INDIRECT("I"&amp;(ROW(C1545)-DAY(C1545))):I1545),0),0)</f>
        <v>0</v>
      </c>
      <c r="N1546" s="29">
        <f ca="1">IF(C1546&lt;Calculator!$G$27,0,IF(C1546=Calculator!$G$27,Calculator!$G$39,IF(H1546-K1546&lt;=0,IF(D1546&gt;Calculator!$G$39,IF(H1546-K1546+E1546+L1546+M1546+Calculator!$G$39&gt;Calculator!$G$39,Calculator!$G$39-(H1546+E1546+L1546+M1546-K1546),Calculator!$G$39),D1546),0)))</f>
        <v>0</v>
      </c>
    </row>
    <row r="1547" spans="1:14" ht="15.75" thickBot="1">
      <c r="A1547" s="33" t="str">
        <f ca="1">IF(C1547=Calculator!$H$27,"F",IF(Daily!D1547+Daily!H1547=0,IF(D1546+H1546&gt;0,"L",""),""))</f>
        <v/>
      </c>
      <c r="B1547" s="34">
        <v>1546</v>
      </c>
      <c r="C1547" s="19">
        <f t="shared" ca="1" si="97"/>
        <v>47476</v>
      </c>
      <c r="D1547" s="29">
        <f t="shared" ca="1" si="99"/>
        <v>142548.4199157492</v>
      </c>
      <c r="E1547" s="29">
        <f ca="1">IF(C1547&lt;Calculator!$D$26,0,IF(DAY($C1547)=1,IF(D1547-Calculator!$G$24&gt;0,Calculator!$G$24,D1547),0))</f>
        <v>0</v>
      </c>
      <c r="F1547" s="29">
        <f ca="1">IF(E1547&gt;0,D1547*Calculator!$G$22/12,0)</f>
        <v>0</v>
      </c>
      <c r="G1547" s="29">
        <f ca="1">IF(E1547&gt;0,(IFERROR(-PMT(Calculator!$G$22/12,Calculator!$G$23*12,Calculator!$G$20),0))-F1547,0)</f>
        <v>0</v>
      </c>
      <c r="H1547" s="29">
        <f t="shared" ca="1" si="100"/>
        <v>5857.5222871632468</v>
      </c>
      <c r="I1547" s="29">
        <f t="shared" ca="1" si="98"/>
        <v>1.043120407303044</v>
      </c>
      <c r="J1547" s="30">
        <f>Calculator!$G$40</f>
        <v>6.5000000000000002E-2</v>
      </c>
      <c r="K1547" s="29">
        <f ca="1">IF(C1547&gt;=Calculator!$G$27,IF(DAY($C1547)=1,Calculator!$G$34/2,IF(DAY($C1547)=15,Calculator!$G$34/2,0)),0)</f>
        <v>0</v>
      </c>
      <c r="L1547" s="29">
        <f ca="1">IF(DAY($C1547)=28,IF(H1547=0,0,Calculator!$G$35),0)</f>
        <v>0</v>
      </c>
      <c r="M1547" s="29">
        <f ca="1">IF(I1547&gt;0,IF(DAY($C1547)=1,SUM(INDIRECT("I"&amp;(ROW(C1546)-DAY(C1546))):I1546),0),0)</f>
        <v>0</v>
      </c>
      <c r="N1547" s="29">
        <f ca="1">IF(C1547&lt;Calculator!$G$27,0,IF(C1547=Calculator!$G$27,Calculator!$G$39,IF(H1547-K1547&lt;=0,IF(D1547&gt;Calculator!$G$39,IF(H1547-K1547+E1547+L1547+M1547+Calculator!$G$39&gt;Calculator!$G$39,Calculator!$G$39-(H1547+E1547+L1547+M1547-K1547),Calculator!$G$39),D1547),0)))</f>
        <v>0</v>
      </c>
    </row>
    <row r="1548" spans="1:14" ht="15.75" thickBot="1">
      <c r="A1548" s="33" t="str">
        <f ca="1">IF(C1548=Calculator!$H$27,"F",IF(Daily!D1548+Daily!H1548=0,IF(D1547+H1547&gt;0,"L",""),""))</f>
        <v/>
      </c>
      <c r="B1548" s="34">
        <v>1547</v>
      </c>
      <c r="C1548" s="19">
        <f t="shared" ca="1" si="97"/>
        <v>47477</v>
      </c>
      <c r="D1548" s="29">
        <f t="shared" ca="1" si="99"/>
        <v>142548.4199157492</v>
      </c>
      <c r="E1548" s="29">
        <f ca="1">IF(C1548&lt;Calculator!$D$26,0,IF(DAY($C1548)=1,IF(D1548-Calculator!$G$24&gt;0,Calculator!$G$24,D1548),0))</f>
        <v>0</v>
      </c>
      <c r="F1548" s="29">
        <f ca="1">IF(E1548&gt;0,D1548*Calculator!$G$22/12,0)</f>
        <v>0</v>
      </c>
      <c r="G1548" s="29">
        <f ca="1">IF(E1548&gt;0,(IFERROR(-PMT(Calculator!$G$22/12,Calculator!$G$23*12,Calculator!$G$20),0))-F1548,0)</f>
        <v>0</v>
      </c>
      <c r="H1548" s="29">
        <f t="shared" ca="1" si="100"/>
        <v>5857.5222871632468</v>
      </c>
      <c r="I1548" s="29">
        <f t="shared" ca="1" si="98"/>
        <v>1.043120407303044</v>
      </c>
      <c r="J1548" s="30">
        <f>Calculator!$G$40</f>
        <v>6.5000000000000002E-2</v>
      </c>
      <c r="K1548" s="29">
        <f ca="1">IF(C1548&gt;=Calculator!$G$27,IF(DAY($C1548)=1,Calculator!$G$34/2,IF(DAY($C1548)=15,Calculator!$G$34/2,0)),0)</f>
        <v>0</v>
      </c>
      <c r="L1548" s="29">
        <f ca="1">IF(DAY($C1548)=28,IF(H1548=0,0,Calculator!$G$35),0)</f>
        <v>0</v>
      </c>
      <c r="M1548" s="29">
        <f ca="1">IF(I1548&gt;0,IF(DAY($C1548)=1,SUM(INDIRECT("I"&amp;(ROW(C1547)-DAY(C1547))):I1547),0),0)</f>
        <v>0</v>
      </c>
      <c r="N1548" s="29">
        <f ca="1">IF(C1548&lt;Calculator!$G$27,0,IF(C1548=Calculator!$G$27,Calculator!$G$39,IF(H1548-K1548&lt;=0,IF(D1548&gt;Calculator!$G$39,IF(H1548-K1548+E1548+L1548+M1548+Calculator!$G$39&gt;Calculator!$G$39,Calculator!$G$39-(H1548+E1548+L1548+M1548-K1548),Calculator!$G$39),D1548),0)))</f>
        <v>0</v>
      </c>
    </row>
    <row r="1549" spans="1:14" ht="15.75" thickBot="1">
      <c r="A1549" s="33" t="str">
        <f ca="1">IF(C1549=Calculator!$H$27,"F",IF(Daily!D1549+Daily!H1549=0,IF(D1548+H1548&gt;0,"L",""),""))</f>
        <v/>
      </c>
      <c r="B1549" s="34">
        <v>1548</v>
      </c>
      <c r="C1549" s="19">
        <f t="shared" ca="1" si="97"/>
        <v>47478</v>
      </c>
      <c r="D1549" s="29">
        <f t="shared" ca="1" si="99"/>
        <v>142548.4199157492</v>
      </c>
      <c r="E1549" s="29">
        <f ca="1">IF(C1549&lt;Calculator!$D$26,0,IF(DAY($C1549)=1,IF(D1549-Calculator!$G$24&gt;0,Calculator!$G$24,D1549),0))</f>
        <v>0</v>
      </c>
      <c r="F1549" s="29">
        <f ca="1">IF(E1549&gt;0,D1549*Calculator!$G$22/12,0)</f>
        <v>0</v>
      </c>
      <c r="G1549" s="29">
        <f ca="1">IF(E1549&gt;0,(IFERROR(-PMT(Calculator!$G$22/12,Calculator!$G$23*12,Calculator!$G$20),0))-F1549,0)</f>
        <v>0</v>
      </c>
      <c r="H1549" s="29">
        <f t="shared" ca="1" si="100"/>
        <v>5857.5222871632468</v>
      </c>
      <c r="I1549" s="29">
        <f t="shared" ca="1" si="98"/>
        <v>1.043120407303044</v>
      </c>
      <c r="J1549" s="30">
        <f>Calculator!$G$40</f>
        <v>6.5000000000000002E-2</v>
      </c>
      <c r="K1549" s="29">
        <f ca="1">IF(C1549&gt;=Calculator!$G$27,IF(DAY($C1549)=1,Calculator!$G$34/2,IF(DAY($C1549)=15,Calculator!$G$34/2,0)),0)</f>
        <v>0</v>
      </c>
      <c r="L1549" s="29">
        <f ca="1">IF(DAY($C1549)=28,IF(H1549=0,0,Calculator!$G$35),0)</f>
        <v>0</v>
      </c>
      <c r="M1549" s="29">
        <f ca="1">IF(I1549&gt;0,IF(DAY($C1549)=1,SUM(INDIRECT("I"&amp;(ROW(C1548)-DAY(C1548))):I1548),0),0)</f>
        <v>0</v>
      </c>
      <c r="N1549" s="29">
        <f ca="1">IF(C1549&lt;Calculator!$G$27,0,IF(C1549=Calculator!$G$27,Calculator!$G$39,IF(H1549-K1549&lt;=0,IF(D1549&gt;Calculator!$G$39,IF(H1549-K1549+E1549+L1549+M1549+Calculator!$G$39&gt;Calculator!$G$39,Calculator!$G$39-(H1549+E1549+L1549+M1549-K1549),Calculator!$G$39),D1549),0)))</f>
        <v>0</v>
      </c>
    </row>
    <row r="1550" spans="1:14" ht="15.75" thickBot="1">
      <c r="A1550" s="33" t="str">
        <f ca="1">IF(C1550=Calculator!$H$27,"F",IF(Daily!D1550+Daily!H1550=0,IF(D1549+H1549&gt;0,"L",""),""))</f>
        <v/>
      </c>
      <c r="B1550" s="34">
        <v>1549</v>
      </c>
      <c r="C1550" s="19">
        <f t="shared" ca="1" si="97"/>
        <v>47479</v>
      </c>
      <c r="D1550" s="29">
        <f t="shared" ca="1" si="99"/>
        <v>142548.4199157492</v>
      </c>
      <c r="E1550" s="29">
        <f ca="1">IF(C1550&lt;Calculator!$D$26,0,IF(DAY($C1550)=1,IF(D1550-Calculator!$G$24&gt;0,Calculator!$G$24,D1550),0))</f>
        <v>0</v>
      </c>
      <c r="F1550" s="29">
        <f ca="1">IF(E1550&gt;0,D1550*Calculator!$G$22/12,0)</f>
        <v>0</v>
      </c>
      <c r="G1550" s="29">
        <f ca="1">IF(E1550&gt;0,(IFERROR(-PMT(Calculator!$G$22/12,Calculator!$G$23*12,Calculator!$G$20),0))-F1550,0)</f>
        <v>0</v>
      </c>
      <c r="H1550" s="29">
        <f t="shared" ca="1" si="100"/>
        <v>5857.5222871632468</v>
      </c>
      <c r="I1550" s="29">
        <f t="shared" ca="1" si="98"/>
        <v>1.043120407303044</v>
      </c>
      <c r="J1550" s="30">
        <f>Calculator!$G$40</f>
        <v>6.5000000000000002E-2</v>
      </c>
      <c r="K1550" s="29">
        <f ca="1">IF(C1550&gt;=Calculator!$G$27,IF(DAY($C1550)=1,Calculator!$G$34/2,IF(DAY($C1550)=15,Calculator!$G$34/2,0)),0)</f>
        <v>0</v>
      </c>
      <c r="L1550" s="29">
        <f ca="1">IF(DAY($C1550)=28,IF(H1550=0,0,Calculator!$G$35),0)</f>
        <v>0</v>
      </c>
      <c r="M1550" s="29">
        <f ca="1">IF(I1550&gt;0,IF(DAY($C1550)=1,SUM(INDIRECT("I"&amp;(ROW(C1549)-DAY(C1549))):I1549),0),0)</f>
        <v>0</v>
      </c>
      <c r="N1550" s="29">
        <f ca="1">IF(C1550&lt;Calculator!$G$27,0,IF(C1550=Calculator!$G$27,Calculator!$G$39,IF(H1550-K1550&lt;=0,IF(D1550&gt;Calculator!$G$39,IF(H1550-K1550+E1550+L1550+M1550+Calculator!$G$39&gt;Calculator!$G$39,Calculator!$G$39-(H1550+E1550+L1550+M1550-K1550),Calculator!$G$39),D1550),0)))</f>
        <v>0</v>
      </c>
    </row>
    <row r="1551" spans="1:14" ht="15.75" thickBot="1">
      <c r="A1551" s="33" t="str">
        <f ca="1">IF(C1551=Calculator!$H$27,"F",IF(Daily!D1551+Daily!H1551=0,IF(D1550+H1550&gt;0,"L",""),""))</f>
        <v/>
      </c>
      <c r="B1551" s="34">
        <v>1550</v>
      </c>
      <c r="C1551" s="19">
        <f t="shared" ca="1" si="97"/>
        <v>47480</v>
      </c>
      <c r="D1551" s="29">
        <f t="shared" ca="1" si="99"/>
        <v>142548.4199157492</v>
      </c>
      <c r="E1551" s="29">
        <f ca="1">IF(C1551&lt;Calculator!$D$26,0,IF(DAY($C1551)=1,IF(D1551-Calculator!$G$24&gt;0,Calculator!$G$24,D1551),0))</f>
        <v>0</v>
      </c>
      <c r="F1551" s="29">
        <f ca="1">IF(E1551&gt;0,D1551*Calculator!$G$22/12,0)</f>
        <v>0</v>
      </c>
      <c r="G1551" s="29">
        <f ca="1">IF(E1551&gt;0,(IFERROR(-PMT(Calculator!$G$22/12,Calculator!$G$23*12,Calculator!$G$20),0))-F1551,0)</f>
        <v>0</v>
      </c>
      <c r="H1551" s="29">
        <f t="shared" ca="1" si="100"/>
        <v>5857.5222871632468</v>
      </c>
      <c r="I1551" s="29">
        <f t="shared" ca="1" si="98"/>
        <v>1.043120407303044</v>
      </c>
      <c r="J1551" s="30">
        <f>Calculator!$G$40</f>
        <v>6.5000000000000002E-2</v>
      </c>
      <c r="K1551" s="29">
        <f ca="1">IF(C1551&gt;=Calculator!$G$27,IF(DAY($C1551)=1,Calculator!$G$34/2,IF(DAY($C1551)=15,Calculator!$G$34/2,0)),0)</f>
        <v>0</v>
      </c>
      <c r="L1551" s="29">
        <f ca="1">IF(DAY($C1551)=28,IF(H1551=0,0,Calculator!$G$35),0)</f>
        <v>5000</v>
      </c>
      <c r="M1551" s="29">
        <f ca="1">IF(I1551&gt;0,IF(DAY($C1551)=1,SUM(INDIRECT("I"&amp;(ROW(C1550)-DAY(C1550))):I1550),0),0)</f>
        <v>0</v>
      </c>
      <c r="N1551" s="29">
        <f ca="1">IF(C1551&lt;Calculator!$G$27,0,IF(C1551=Calculator!$G$27,Calculator!$G$39,IF(H1551-K1551&lt;=0,IF(D1551&gt;Calculator!$G$39,IF(H1551-K1551+E1551+L1551+M1551+Calculator!$G$39&gt;Calculator!$G$39,Calculator!$G$39-(H1551+E1551+L1551+M1551-K1551),Calculator!$G$39),D1551),0)))</f>
        <v>0</v>
      </c>
    </row>
    <row r="1552" spans="1:14" ht="15.75" thickBot="1">
      <c r="A1552" s="33" t="str">
        <f ca="1">IF(C1552=Calculator!$H$27,"F",IF(Daily!D1552+Daily!H1552=0,IF(D1551+H1551&gt;0,"L",""),""))</f>
        <v/>
      </c>
      <c r="B1552" s="34">
        <v>1551</v>
      </c>
      <c r="C1552" s="19">
        <f t="shared" ca="1" si="97"/>
        <v>47481</v>
      </c>
      <c r="D1552" s="29">
        <f t="shared" ca="1" si="99"/>
        <v>142548.4199157492</v>
      </c>
      <c r="E1552" s="29">
        <f ca="1">IF(C1552&lt;Calculator!$D$26,0,IF(DAY($C1552)=1,IF(D1552-Calculator!$G$24&gt;0,Calculator!$G$24,D1552),0))</f>
        <v>0</v>
      </c>
      <c r="F1552" s="29">
        <f ca="1">IF(E1552&gt;0,D1552*Calculator!$G$22/12,0)</f>
        <v>0</v>
      </c>
      <c r="G1552" s="29">
        <f ca="1">IF(E1552&gt;0,(IFERROR(-PMT(Calculator!$G$22/12,Calculator!$G$23*12,Calculator!$G$20),0))-F1552,0)</f>
        <v>0</v>
      </c>
      <c r="H1552" s="29">
        <f t="shared" ca="1" si="100"/>
        <v>10857.522287163247</v>
      </c>
      <c r="I1552" s="29">
        <f t="shared" ca="1" si="98"/>
        <v>1.9335313662071534</v>
      </c>
      <c r="J1552" s="30">
        <f>Calculator!$G$40</f>
        <v>6.5000000000000002E-2</v>
      </c>
      <c r="K1552" s="29">
        <f ca="1">IF(C1552&gt;=Calculator!$G$27,IF(DAY($C1552)=1,Calculator!$G$34/2,IF(DAY($C1552)=15,Calculator!$G$34/2,0)),0)</f>
        <v>0</v>
      </c>
      <c r="L1552" s="29">
        <f ca="1">IF(DAY($C1552)=28,IF(H1552=0,0,Calculator!$G$35),0)</f>
        <v>0</v>
      </c>
      <c r="M1552" s="29">
        <f ca="1">IF(I1552&gt;0,IF(DAY($C1552)=1,SUM(INDIRECT("I"&amp;(ROW(C1551)-DAY(C1551))):I1551),0),0)</f>
        <v>0</v>
      </c>
      <c r="N1552" s="29">
        <f ca="1">IF(C1552&lt;Calculator!$G$27,0,IF(C1552=Calculator!$G$27,Calculator!$G$39,IF(H1552-K1552&lt;=0,IF(D1552&gt;Calculator!$G$39,IF(H1552-K1552+E1552+L1552+M1552+Calculator!$G$39&gt;Calculator!$G$39,Calculator!$G$39-(H1552+E1552+L1552+M1552-K1552),Calculator!$G$39),D1552),0)))</f>
        <v>0</v>
      </c>
    </row>
    <row r="1553" spans="1:14" ht="15.75" thickBot="1">
      <c r="A1553" s="33" t="str">
        <f ca="1">IF(C1553=Calculator!$H$27,"F",IF(Daily!D1553+Daily!H1553=0,IF(D1552+H1552&gt;0,"L",""),""))</f>
        <v/>
      </c>
      <c r="B1553" s="34">
        <v>1552</v>
      </c>
      <c r="C1553" s="19">
        <f t="shared" ca="1" si="97"/>
        <v>47482</v>
      </c>
      <c r="D1553" s="29">
        <f t="shared" ca="1" si="99"/>
        <v>142548.4199157492</v>
      </c>
      <c r="E1553" s="29">
        <f ca="1">IF(C1553&lt;Calculator!$D$26,0,IF(DAY($C1553)=1,IF(D1553-Calculator!$G$24&gt;0,Calculator!$G$24,D1553),0))</f>
        <v>0</v>
      </c>
      <c r="F1553" s="29">
        <f ca="1">IF(E1553&gt;0,D1553*Calculator!$G$22/12,0)</f>
        <v>0</v>
      </c>
      <c r="G1553" s="29">
        <f ca="1">IF(E1553&gt;0,(IFERROR(-PMT(Calculator!$G$22/12,Calculator!$G$23*12,Calculator!$G$20),0))-F1553,0)</f>
        <v>0</v>
      </c>
      <c r="H1553" s="29">
        <f t="shared" ca="1" si="100"/>
        <v>10857.522287163247</v>
      </c>
      <c r="I1553" s="29">
        <f t="shared" ca="1" si="98"/>
        <v>1.9335313662071534</v>
      </c>
      <c r="J1553" s="30">
        <f>Calculator!$G$40</f>
        <v>6.5000000000000002E-2</v>
      </c>
      <c r="K1553" s="29">
        <f ca="1">IF(C1553&gt;=Calculator!$G$27,IF(DAY($C1553)=1,Calculator!$G$34/2,IF(DAY($C1553)=15,Calculator!$G$34/2,0)),0)</f>
        <v>0</v>
      </c>
      <c r="L1553" s="29">
        <f ca="1">IF(DAY($C1553)=28,IF(H1553=0,0,Calculator!$G$35),0)</f>
        <v>0</v>
      </c>
      <c r="M1553" s="29">
        <f ca="1">IF(I1553&gt;0,IF(DAY($C1553)=1,SUM(INDIRECT("I"&amp;(ROW(C1552)-DAY(C1552))):I1552),0),0)</f>
        <v>0</v>
      </c>
      <c r="N1553" s="29">
        <f ca="1">IF(C1553&lt;Calculator!$G$27,0,IF(C1553=Calculator!$G$27,Calculator!$G$39,IF(H1553-K1553&lt;=0,IF(D1553&gt;Calculator!$G$39,IF(H1553-K1553+E1553+L1553+M1553+Calculator!$G$39&gt;Calculator!$G$39,Calculator!$G$39-(H1553+E1553+L1553+M1553-K1553),Calculator!$G$39),D1553),0)))</f>
        <v>0</v>
      </c>
    </row>
    <row r="1554" spans="1:14" ht="15.75" thickBot="1">
      <c r="A1554" s="33" t="str">
        <f ca="1">IF(C1554=Calculator!$H$27,"F",IF(Daily!D1554+Daily!H1554=0,IF(D1553+H1553&gt;0,"L",""),""))</f>
        <v/>
      </c>
      <c r="B1554" s="34">
        <v>1553</v>
      </c>
      <c r="C1554" s="19">
        <f t="shared" ca="1" si="97"/>
        <v>47483</v>
      </c>
      <c r="D1554" s="29">
        <f t="shared" ca="1" si="99"/>
        <v>142548.4199157492</v>
      </c>
      <c r="E1554" s="29">
        <f ca="1">IF(C1554&lt;Calculator!$D$26,0,IF(DAY($C1554)=1,IF(D1554-Calculator!$G$24&gt;0,Calculator!$G$24,D1554),0))</f>
        <v>0</v>
      </c>
      <c r="F1554" s="29">
        <f ca="1">IF(E1554&gt;0,D1554*Calculator!$G$22/12,0)</f>
        <v>0</v>
      </c>
      <c r="G1554" s="29">
        <f ca="1">IF(E1554&gt;0,(IFERROR(-PMT(Calculator!$G$22/12,Calculator!$G$23*12,Calculator!$G$20),0))-F1554,0)</f>
        <v>0</v>
      </c>
      <c r="H1554" s="29">
        <f t="shared" ca="1" si="100"/>
        <v>10857.522287163247</v>
      </c>
      <c r="I1554" s="29">
        <f t="shared" ca="1" si="98"/>
        <v>1.9335313662071534</v>
      </c>
      <c r="J1554" s="30">
        <f>Calculator!$G$40</f>
        <v>6.5000000000000002E-2</v>
      </c>
      <c r="K1554" s="29">
        <f ca="1">IF(C1554&gt;=Calculator!$G$27,IF(DAY($C1554)=1,Calculator!$G$34/2,IF(DAY($C1554)=15,Calculator!$G$34/2,0)),0)</f>
        <v>0</v>
      </c>
      <c r="L1554" s="29">
        <f ca="1">IF(DAY($C1554)=28,IF(H1554=0,0,Calculator!$G$35),0)</f>
        <v>0</v>
      </c>
      <c r="M1554" s="29">
        <f ca="1">IF(I1554&gt;0,IF(DAY($C1554)=1,SUM(INDIRECT("I"&amp;(ROW(C1553)-DAY(C1553))):I1553),0),0)</f>
        <v>0</v>
      </c>
      <c r="N1554" s="29">
        <f ca="1">IF(C1554&lt;Calculator!$G$27,0,IF(C1554=Calculator!$G$27,Calculator!$G$39,IF(H1554-K1554&lt;=0,IF(D1554&gt;Calculator!$G$39,IF(H1554-K1554+E1554+L1554+M1554+Calculator!$G$39&gt;Calculator!$G$39,Calculator!$G$39-(H1554+E1554+L1554+M1554-K1554),Calculator!$G$39),D1554),0)))</f>
        <v>0</v>
      </c>
    </row>
    <row r="1555" spans="1:14" ht="15.75" thickBot="1">
      <c r="A1555" s="33" t="str">
        <f ca="1">IF(C1555=Calculator!$H$27,"F",IF(Daily!D1555+Daily!H1555=0,IF(D1554+H1554&gt;0,"L",""),""))</f>
        <v/>
      </c>
      <c r="B1555" s="34">
        <v>1554</v>
      </c>
      <c r="C1555" s="19">
        <f t="shared" ca="1" si="97"/>
        <v>47484</v>
      </c>
      <c r="D1555" s="29">
        <f t="shared" ca="1" si="99"/>
        <v>142548.4199157492</v>
      </c>
      <c r="E1555" s="29">
        <f ca="1">IF(C1555&lt;Calculator!$D$26,0,IF(DAY($C1555)=1,IF(D1555-Calculator!$G$24&gt;0,Calculator!$G$24,D1555),0))</f>
        <v>1878.8756805424866</v>
      </c>
      <c r="F1555" s="29">
        <f ca="1">IF(E1555&gt;0,D1555*Calculator!$G$22/12,0)</f>
        <v>593.951749648955</v>
      </c>
      <c r="G1555" s="29">
        <f ca="1">IF(E1555&gt;0,(IFERROR(-PMT(Calculator!$G$22/12,Calculator!$G$23*12,Calculator!$G$20),0))-F1555,0)</f>
        <v>1284.9239308935316</v>
      </c>
      <c r="H1555" s="29">
        <f t="shared" ca="1" si="100"/>
        <v>10857.522287163247</v>
      </c>
      <c r="I1555" s="29">
        <f t="shared" ca="1" si="98"/>
        <v>1.9335313662071534</v>
      </c>
      <c r="J1555" s="30">
        <f>Calculator!$G$40</f>
        <v>6.5000000000000002E-2</v>
      </c>
      <c r="K1555" s="29">
        <f ca="1">IF(C1555&gt;=Calculator!$G$27,IF(DAY($C1555)=1,Calculator!$G$34/2,IF(DAY($C1555)=15,Calculator!$G$34/2,0)),0)</f>
        <v>4500</v>
      </c>
      <c r="L1555" s="29">
        <f ca="1">IF(DAY($C1555)=28,IF(H1555=0,0,Calculator!$G$35),0)</f>
        <v>0</v>
      </c>
      <c r="M1555" s="29">
        <f ca="1">IF(I1555&gt;0,IF(DAY($C1555)=1,SUM(INDIRECT("I"&amp;(ROW(C1554)-DAY(C1554))):I1554),0),0)</f>
        <v>49.785455750151137</v>
      </c>
      <c r="N1555" s="29">
        <f ca="1">IF(C1555&lt;Calculator!$G$27,0,IF(C1555=Calculator!$G$27,Calculator!$G$39,IF(H1555-K1555&lt;=0,IF(D1555&gt;Calculator!$G$39,IF(H1555-K1555+E1555+L1555+M1555+Calculator!$G$39&gt;Calculator!$G$39,Calculator!$G$39-(H1555+E1555+L1555+M1555-K1555),Calculator!$G$39),D1555),0)))</f>
        <v>0</v>
      </c>
    </row>
    <row r="1556" spans="1:14" ht="15.75" thickBot="1">
      <c r="A1556" s="33" t="str">
        <f ca="1">IF(C1556=Calculator!$H$27,"F",IF(Daily!D1556+Daily!H1556=0,IF(D1555+H1555&gt;0,"L",""),""))</f>
        <v/>
      </c>
      <c r="B1556" s="34">
        <v>1555</v>
      </c>
      <c r="C1556" s="19">
        <f t="shared" ca="1" si="97"/>
        <v>47485</v>
      </c>
      <c r="D1556" s="29">
        <f t="shared" ca="1" si="99"/>
        <v>141263.49598485566</v>
      </c>
      <c r="E1556" s="29">
        <f ca="1">IF(C1556&lt;Calculator!$D$26,0,IF(DAY($C1556)=1,IF(D1556-Calculator!$G$24&gt;0,Calculator!$G$24,D1556),0))</f>
        <v>0</v>
      </c>
      <c r="F1556" s="29">
        <f ca="1">IF(E1556&gt;0,D1556*Calculator!$G$22/12,0)</f>
        <v>0</v>
      </c>
      <c r="G1556" s="29">
        <f ca="1">IF(E1556&gt;0,(IFERROR(-PMT(Calculator!$G$22/12,Calculator!$G$23*12,Calculator!$G$20),0))-F1556,0)</f>
        <v>0</v>
      </c>
      <c r="H1556" s="29">
        <f t="shared" ca="1" si="100"/>
        <v>8286.1834234558846</v>
      </c>
      <c r="I1556" s="29">
        <f t="shared" ca="1" si="98"/>
        <v>1.4756217055469385</v>
      </c>
      <c r="J1556" s="30">
        <f>Calculator!$G$40</f>
        <v>6.5000000000000002E-2</v>
      </c>
      <c r="K1556" s="29">
        <f ca="1">IF(C1556&gt;=Calculator!$G$27,IF(DAY($C1556)=1,Calculator!$G$34/2,IF(DAY($C1556)=15,Calculator!$G$34/2,0)),0)</f>
        <v>0</v>
      </c>
      <c r="L1556" s="29">
        <f ca="1">IF(DAY($C1556)=28,IF(H1556=0,0,Calculator!$G$35),0)</f>
        <v>0</v>
      </c>
      <c r="M1556" s="29">
        <f ca="1">IF(I1556&gt;0,IF(DAY($C1556)=1,SUM(INDIRECT("I"&amp;(ROW(C1555)-DAY(C1555))):I1555),0),0)</f>
        <v>0</v>
      </c>
      <c r="N1556" s="29">
        <f ca="1">IF(C1556&lt;Calculator!$G$27,0,IF(C1556=Calculator!$G$27,Calculator!$G$39,IF(H1556-K1556&lt;=0,IF(D1556&gt;Calculator!$G$39,IF(H1556-K1556+E1556+L1556+M1556+Calculator!$G$39&gt;Calculator!$G$39,Calculator!$G$39-(H1556+E1556+L1556+M1556-K1556),Calculator!$G$39),D1556),0)))</f>
        <v>0</v>
      </c>
    </row>
    <row r="1557" spans="1:14" ht="15.75" thickBot="1">
      <c r="A1557" s="33" t="str">
        <f ca="1">IF(C1557=Calculator!$H$27,"F",IF(Daily!D1557+Daily!H1557=0,IF(D1556+H1556&gt;0,"L",""),""))</f>
        <v/>
      </c>
      <c r="B1557" s="34">
        <v>1556</v>
      </c>
      <c r="C1557" s="19">
        <f t="shared" ca="1" si="97"/>
        <v>47486</v>
      </c>
      <c r="D1557" s="29">
        <f t="shared" ca="1" si="99"/>
        <v>141263.49598485566</v>
      </c>
      <c r="E1557" s="29">
        <f ca="1">IF(C1557&lt;Calculator!$D$26,0,IF(DAY($C1557)=1,IF(D1557-Calculator!$G$24&gt;0,Calculator!$G$24,D1557),0))</f>
        <v>0</v>
      </c>
      <c r="F1557" s="29">
        <f ca="1">IF(E1557&gt;0,D1557*Calculator!$G$22/12,0)</f>
        <v>0</v>
      </c>
      <c r="G1557" s="29">
        <f ca="1">IF(E1557&gt;0,(IFERROR(-PMT(Calculator!$G$22/12,Calculator!$G$23*12,Calculator!$G$20),0))-F1557,0)</f>
        <v>0</v>
      </c>
      <c r="H1557" s="29">
        <f t="shared" ca="1" si="100"/>
        <v>8286.1834234558846</v>
      </c>
      <c r="I1557" s="29">
        <f t="shared" ca="1" si="98"/>
        <v>1.4756217055469385</v>
      </c>
      <c r="J1557" s="30">
        <f>Calculator!$G$40</f>
        <v>6.5000000000000002E-2</v>
      </c>
      <c r="K1557" s="29">
        <f ca="1">IF(C1557&gt;=Calculator!$G$27,IF(DAY($C1557)=1,Calculator!$G$34/2,IF(DAY($C1557)=15,Calculator!$G$34/2,0)),0)</f>
        <v>0</v>
      </c>
      <c r="L1557" s="29">
        <f ca="1">IF(DAY($C1557)=28,IF(H1557=0,0,Calculator!$G$35),0)</f>
        <v>0</v>
      </c>
      <c r="M1557" s="29">
        <f ca="1">IF(I1557&gt;0,IF(DAY($C1557)=1,SUM(INDIRECT("I"&amp;(ROW(C1556)-DAY(C1556))):I1556),0),0)</f>
        <v>0</v>
      </c>
      <c r="N1557" s="29">
        <f ca="1">IF(C1557&lt;Calculator!$G$27,0,IF(C1557=Calculator!$G$27,Calculator!$G$39,IF(H1557-K1557&lt;=0,IF(D1557&gt;Calculator!$G$39,IF(H1557-K1557+E1557+L1557+M1557+Calculator!$G$39&gt;Calculator!$G$39,Calculator!$G$39-(H1557+E1557+L1557+M1557-K1557),Calculator!$G$39),D1557),0)))</f>
        <v>0</v>
      </c>
    </row>
    <row r="1558" spans="1:14" ht="15.75" thickBot="1">
      <c r="A1558" s="33" t="str">
        <f ca="1">IF(C1558=Calculator!$H$27,"F",IF(Daily!D1558+Daily!H1558=0,IF(D1557+H1557&gt;0,"L",""),""))</f>
        <v/>
      </c>
      <c r="B1558" s="34">
        <v>1557</v>
      </c>
      <c r="C1558" s="19">
        <f t="shared" ca="1" si="97"/>
        <v>47487</v>
      </c>
      <c r="D1558" s="29">
        <f t="shared" ca="1" si="99"/>
        <v>141263.49598485566</v>
      </c>
      <c r="E1558" s="29">
        <f ca="1">IF(C1558&lt;Calculator!$D$26,0,IF(DAY($C1558)=1,IF(D1558-Calculator!$G$24&gt;0,Calculator!$G$24,D1558),0))</f>
        <v>0</v>
      </c>
      <c r="F1558" s="29">
        <f ca="1">IF(E1558&gt;0,D1558*Calculator!$G$22/12,0)</f>
        <v>0</v>
      </c>
      <c r="G1558" s="29">
        <f ca="1">IF(E1558&gt;0,(IFERROR(-PMT(Calculator!$G$22/12,Calculator!$G$23*12,Calculator!$G$20),0))-F1558,0)</f>
        <v>0</v>
      </c>
      <c r="H1558" s="29">
        <f t="shared" ca="1" si="100"/>
        <v>8286.1834234558846</v>
      </c>
      <c r="I1558" s="29">
        <f t="shared" ca="1" si="98"/>
        <v>1.4756217055469385</v>
      </c>
      <c r="J1558" s="30">
        <f>Calculator!$G$40</f>
        <v>6.5000000000000002E-2</v>
      </c>
      <c r="K1558" s="29">
        <f ca="1">IF(C1558&gt;=Calculator!$G$27,IF(DAY($C1558)=1,Calculator!$G$34/2,IF(DAY($C1558)=15,Calculator!$G$34/2,0)),0)</f>
        <v>0</v>
      </c>
      <c r="L1558" s="29">
        <f ca="1">IF(DAY($C1558)=28,IF(H1558=0,0,Calculator!$G$35),0)</f>
        <v>0</v>
      </c>
      <c r="M1558" s="29">
        <f ca="1">IF(I1558&gt;0,IF(DAY($C1558)=1,SUM(INDIRECT("I"&amp;(ROW(C1557)-DAY(C1557))):I1557),0),0)</f>
        <v>0</v>
      </c>
      <c r="N1558" s="29">
        <f ca="1">IF(C1558&lt;Calculator!$G$27,0,IF(C1558=Calculator!$G$27,Calculator!$G$39,IF(H1558-K1558&lt;=0,IF(D1558&gt;Calculator!$G$39,IF(H1558-K1558+E1558+L1558+M1558+Calculator!$G$39&gt;Calculator!$G$39,Calculator!$G$39-(H1558+E1558+L1558+M1558-K1558),Calculator!$G$39),D1558),0)))</f>
        <v>0</v>
      </c>
    </row>
    <row r="1559" spans="1:14" ht="15.75" thickBot="1">
      <c r="A1559" s="33" t="str">
        <f ca="1">IF(C1559=Calculator!$H$27,"F",IF(Daily!D1559+Daily!H1559=0,IF(D1558+H1558&gt;0,"L",""),""))</f>
        <v/>
      </c>
      <c r="B1559" s="34">
        <v>1558</v>
      </c>
      <c r="C1559" s="19">
        <f t="shared" ca="1" si="97"/>
        <v>47488</v>
      </c>
      <c r="D1559" s="29">
        <f t="shared" ca="1" si="99"/>
        <v>141263.49598485566</v>
      </c>
      <c r="E1559" s="29">
        <f ca="1">IF(C1559&lt;Calculator!$D$26,0,IF(DAY($C1559)=1,IF(D1559-Calculator!$G$24&gt;0,Calculator!$G$24,D1559),0))</f>
        <v>0</v>
      </c>
      <c r="F1559" s="29">
        <f ca="1">IF(E1559&gt;0,D1559*Calculator!$G$22/12,0)</f>
        <v>0</v>
      </c>
      <c r="G1559" s="29">
        <f ca="1">IF(E1559&gt;0,(IFERROR(-PMT(Calculator!$G$22/12,Calculator!$G$23*12,Calculator!$G$20),0))-F1559,0)</f>
        <v>0</v>
      </c>
      <c r="H1559" s="29">
        <f t="shared" ca="1" si="100"/>
        <v>8286.1834234558846</v>
      </c>
      <c r="I1559" s="29">
        <f t="shared" ca="1" si="98"/>
        <v>1.4756217055469385</v>
      </c>
      <c r="J1559" s="30">
        <f>Calculator!$G$40</f>
        <v>6.5000000000000002E-2</v>
      </c>
      <c r="K1559" s="29">
        <f ca="1">IF(C1559&gt;=Calculator!$G$27,IF(DAY($C1559)=1,Calculator!$G$34/2,IF(DAY($C1559)=15,Calculator!$G$34/2,0)),0)</f>
        <v>0</v>
      </c>
      <c r="L1559" s="29">
        <f ca="1">IF(DAY($C1559)=28,IF(H1559=0,0,Calculator!$G$35),0)</f>
        <v>0</v>
      </c>
      <c r="M1559" s="29">
        <f ca="1">IF(I1559&gt;0,IF(DAY($C1559)=1,SUM(INDIRECT("I"&amp;(ROW(C1558)-DAY(C1558))):I1558),0),0)</f>
        <v>0</v>
      </c>
      <c r="N1559" s="29">
        <f ca="1">IF(C1559&lt;Calculator!$G$27,0,IF(C1559=Calculator!$G$27,Calculator!$G$39,IF(H1559-K1559&lt;=0,IF(D1559&gt;Calculator!$G$39,IF(H1559-K1559+E1559+L1559+M1559+Calculator!$G$39&gt;Calculator!$G$39,Calculator!$G$39-(H1559+E1559+L1559+M1559-K1559),Calculator!$G$39),D1559),0)))</f>
        <v>0</v>
      </c>
    </row>
    <row r="1560" spans="1:14" ht="15.75" thickBot="1">
      <c r="A1560" s="33" t="str">
        <f ca="1">IF(C1560=Calculator!$H$27,"F",IF(Daily!D1560+Daily!H1560=0,IF(D1559+H1559&gt;0,"L",""),""))</f>
        <v/>
      </c>
      <c r="B1560" s="34">
        <v>1559</v>
      </c>
      <c r="C1560" s="19">
        <f t="shared" ca="1" si="97"/>
        <v>47489</v>
      </c>
      <c r="D1560" s="29">
        <f t="shared" ca="1" si="99"/>
        <v>141263.49598485566</v>
      </c>
      <c r="E1560" s="29">
        <f ca="1">IF(C1560&lt;Calculator!$D$26,0,IF(DAY($C1560)=1,IF(D1560-Calculator!$G$24&gt;0,Calculator!$G$24,D1560),0))</f>
        <v>0</v>
      </c>
      <c r="F1560" s="29">
        <f ca="1">IF(E1560&gt;0,D1560*Calculator!$G$22/12,0)</f>
        <v>0</v>
      </c>
      <c r="G1560" s="29">
        <f ca="1">IF(E1560&gt;0,(IFERROR(-PMT(Calculator!$G$22/12,Calculator!$G$23*12,Calculator!$G$20),0))-F1560,0)</f>
        <v>0</v>
      </c>
      <c r="H1560" s="29">
        <f t="shared" ca="1" si="100"/>
        <v>8286.1834234558846</v>
      </c>
      <c r="I1560" s="29">
        <f t="shared" ca="1" si="98"/>
        <v>1.4756217055469385</v>
      </c>
      <c r="J1560" s="30">
        <f>Calculator!$G$40</f>
        <v>6.5000000000000002E-2</v>
      </c>
      <c r="K1560" s="29">
        <f ca="1">IF(C1560&gt;=Calculator!$G$27,IF(DAY($C1560)=1,Calculator!$G$34/2,IF(DAY($C1560)=15,Calculator!$G$34/2,0)),0)</f>
        <v>0</v>
      </c>
      <c r="L1560" s="29">
        <f ca="1">IF(DAY($C1560)=28,IF(H1560=0,0,Calculator!$G$35),0)</f>
        <v>0</v>
      </c>
      <c r="M1560" s="29">
        <f ca="1">IF(I1560&gt;0,IF(DAY($C1560)=1,SUM(INDIRECT("I"&amp;(ROW(C1559)-DAY(C1559))):I1559),0),0)</f>
        <v>0</v>
      </c>
      <c r="N1560" s="29">
        <f ca="1">IF(C1560&lt;Calculator!$G$27,0,IF(C1560=Calculator!$G$27,Calculator!$G$39,IF(H1560-K1560&lt;=0,IF(D1560&gt;Calculator!$G$39,IF(H1560-K1560+E1560+L1560+M1560+Calculator!$G$39&gt;Calculator!$G$39,Calculator!$G$39-(H1560+E1560+L1560+M1560-K1560),Calculator!$G$39),D1560),0)))</f>
        <v>0</v>
      </c>
    </row>
    <row r="1561" spans="1:14" ht="15.75" thickBot="1">
      <c r="A1561" s="33" t="str">
        <f ca="1">IF(C1561=Calculator!$H$27,"F",IF(Daily!D1561+Daily!H1561=0,IF(D1560+H1560&gt;0,"L",""),""))</f>
        <v/>
      </c>
      <c r="B1561" s="34">
        <v>1560</v>
      </c>
      <c r="C1561" s="19">
        <f t="shared" ca="1" si="97"/>
        <v>47490</v>
      </c>
      <c r="D1561" s="29">
        <f t="shared" ca="1" si="99"/>
        <v>141263.49598485566</v>
      </c>
      <c r="E1561" s="29">
        <f ca="1">IF(C1561&lt;Calculator!$D$26,0,IF(DAY($C1561)=1,IF(D1561-Calculator!$G$24&gt;0,Calculator!$G$24,D1561),0))</f>
        <v>0</v>
      </c>
      <c r="F1561" s="29">
        <f ca="1">IF(E1561&gt;0,D1561*Calculator!$G$22/12,0)</f>
        <v>0</v>
      </c>
      <c r="G1561" s="29">
        <f ca="1">IF(E1561&gt;0,(IFERROR(-PMT(Calculator!$G$22/12,Calculator!$G$23*12,Calculator!$G$20),0))-F1561,0)</f>
        <v>0</v>
      </c>
      <c r="H1561" s="29">
        <f t="shared" ca="1" si="100"/>
        <v>8286.1834234558846</v>
      </c>
      <c r="I1561" s="29">
        <f t="shared" ca="1" si="98"/>
        <v>1.4756217055469385</v>
      </c>
      <c r="J1561" s="30">
        <f>Calculator!$G$40</f>
        <v>6.5000000000000002E-2</v>
      </c>
      <c r="K1561" s="29">
        <f ca="1">IF(C1561&gt;=Calculator!$G$27,IF(DAY($C1561)=1,Calculator!$G$34/2,IF(DAY($C1561)=15,Calculator!$G$34/2,0)),0)</f>
        <v>0</v>
      </c>
      <c r="L1561" s="29">
        <f ca="1">IF(DAY($C1561)=28,IF(H1561=0,0,Calculator!$G$35),0)</f>
        <v>0</v>
      </c>
      <c r="M1561" s="29">
        <f ca="1">IF(I1561&gt;0,IF(DAY($C1561)=1,SUM(INDIRECT("I"&amp;(ROW(C1560)-DAY(C1560))):I1560),0),0)</f>
        <v>0</v>
      </c>
      <c r="N1561" s="29">
        <f ca="1">IF(C1561&lt;Calculator!$G$27,0,IF(C1561=Calculator!$G$27,Calculator!$G$39,IF(H1561-K1561&lt;=0,IF(D1561&gt;Calculator!$G$39,IF(H1561-K1561+E1561+L1561+M1561+Calculator!$G$39&gt;Calculator!$G$39,Calculator!$G$39-(H1561+E1561+L1561+M1561-K1561),Calculator!$G$39),D1561),0)))</f>
        <v>0</v>
      </c>
    </row>
    <row r="1562" spans="1:14" ht="15.75" thickBot="1">
      <c r="A1562" s="33" t="str">
        <f ca="1">IF(C1562=Calculator!$H$27,"F",IF(Daily!D1562+Daily!H1562=0,IF(D1561+H1561&gt;0,"L",""),""))</f>
        <v/>
      </c>
      <c r="B1562" s="34">
        <v>1561</v>
      </c>
      <c r="C1562" s="19">
        <f t="shared" ca="1" si="97"/>
        <v>47491</v>
      </c>
      <c r="D1562" s="29">
        <f t="shared" ca="1" si="99"/>
        <v>141263.49598485566</v>
      </c>
      <c r="E1562" s="29">
        <f ca="1">IF(C1562&lt;Calculator!$D$26,0,IF(DAY($C1562)=1,IF(D1562-Calculator!$G$24&gt;0,Calculator!$G$24,D1562),0))</f>
        <v>0</v>
      </c>
      <c r="F1562" s="29">
        <f ca="1">IF(E1562&gt;0,D1562*Calculator!$G$22/12,0)</f>
        <v>0</v>
      </c>
      <c r="G1562" s="29">
        <f ca="1">IF(E1562&gt;0,(IFERROR(-PMT(Calculator!$G$22/12,Calculator!$G$23*12,Calculator!$G$20),0))-F1562,0)</f>
        <v>0</v>
      </c>
      <c r="H1562" s="29">
        <f t="shared" ca="1" si="100"/>
        <v>8286.1834234558846</v>
      </c>
      <c r="I1562" s="29">
        <f t="shared" ca="1" si="98"/>
        <v>1.4756217055469385</v>
      </c>
      <c r="J1562" s="30">
        <f>Calculator!$G$40</f>
        <v>6.5000000000000002E-2</v>
      </c>
      <c r="K1562" s="29">
        <f ca="1">IF(C1562&gt;=Calculator!$G$27,IF(DAY($C1562)=1,Calculator!$G$34/2,IF(DAY($C1562)=15,Calculator!$G$34/2,0)),0)</f>
        <v>0</v>
      </c>
      <c r="L1562" s="29">
        <f ca="1">IF(DAY($C1562)=28,IF(H1562=0,0,Calculator!$G$35),0)</f>
        <v>0</v>
      </c>
      <c r="M1562" s="29">
        <f ca="1">IF(I1562&gt;0,IF(DAY($C1562)=1,SUM(INDIRECT("I"&amp;(ROW(C1561)-DAY(C1561))):I1561),0),0)</f>
        <v>0</v>
      </c>
      <c r="N1562" s="29">
        <f ca="1">IF(C1562&lt;Calculator!$G$27,0,IF(C1562=Calculator!$G$27,Calculator!$G$39,IF(H1562-K1562&lt;=0,IF(D1562&gt;Calculator!$G$39,IF(H1562-K1562+E1562+L1562+M1562+Calculator!$G$39&gt;Calculator!$G$39,Calculator!$G$39-(H1562+E1562+L1562+M1562-K1562),Calculator!$G$39),D1562),0)))</f>
        <v>0</v>
      </c>
    </row>
    <row r="1563" spans="1:14" ht="15.75" thickBot="1">
      <c r="A1563" s="33" t="str">
        <f ca="1">IF(C1563=Calculator!$H$27,"F",IF(Daily!D1563+Daily!H1563=0,IF(D1562+H1562&gt;0,"L",""),""))</f>
        <v/>
      </c>
      <c r="B1563" s="34">
        <v>1562</v>
      </c>
      <c r="C1563" s="19">
        <f t="shared" ca="1" si="97"/>
        <v>47492</v>
      </c>
      <c r="D1563" s="29">
        <f t="shared" ca="1" si="99"/>
        <v>141263.49598485566</v>
      </c>
      <c r="E1563" s="29">
        <f ca="1">IF(C1563&lt;Calculator!$D$26,0,IF(DAY($C1563)=1,IF(D1563-Calculator!$G$24&gt;0,Calculator!$G$24,D1563),0))</f>
        <v>0</v>
      </c>
      <c r="F1563" s="29">
        <f ca="1">IF(E1563&gt;0,D1563*Calculator!$G$22/12,0)</f>
        <v>0</v>
      </c>
      <c r="G1563" s="29">
        <f ca="1">IF(E1563&gt;0,(IFERROR(-PMT(Calculator!$G$22/12,Calculator!$G$23*12,Calculator!$G$20),0))-F1563,0)</f>
        <v>0</v>
      </c>
      <c r="H1563" s="29">
        <f t="shared" ca="1" si="100"/>
        <v>8286.1834234558846</v>
      </c>
      <c r="I1563" s="29">
        <f t="shared" ca="1" si="98"/>
        <v>1.4756217055469385</v>
      </c>
      <c r="J1563" s="30">
        <f>Calculator!$G$40</f>
        <v>6.5000000000000002E-2</v>
      </c>
      <c r="K1563" s="29">
        <f ca="1">IF(C1563&gt;=Calculator!$G$27,IF(DAY($C1563)=1,Calculator!$G$34/2,IF(DAY($C1563)=15,Calculator!$G$34/2,0)),0)</f>
        <v>0</v>
      </c>
      <c r="L1563" s="29">
        <f ca="1">IF(DAY($C1563)=28,IF(H1563=0,0,Calculator!$G$35),0)</f>
        <v>0</v>
      </c>
      <c r="M1563" s="29">
        <f ca="1">IF(I1563&gt;0,IF(DAY($C1563)=1,SUM(INDIRECT("I"&amp;(ROW(C1562)-DAY(C1562))):I1562),0),0)</f>
        <v>0</v>
      </c>
      <c r="N1563" s="29">
        <f ca="1">IF(C1563&lt;Calculator!$G$27,0,IF(C1563=Calculator!$G$27,Calculator!$G$39,IF(H1563-K1563&lt;=0,IF(D1563&gt;Calculator!$G$39,IF(H1563-K1563+E1563+L1563+M1563+Calculator!$G$39&gt;Calculator!$G$39,Calculator!$G$39-(H1563+E1563+L1563+M1563-K1563),Calculator!$G$39),D1563),0)))</f>
        <v>0</v>
      </c>
    </row>
    <row r="1564" spans="1:14" ht="15.75" thickBot="1">
      <c r="A1564" s="33" t="str">
        <f ca="1">IF(C1564=Calculator!$H$27,"F",IF(Daily!D1564+Daily!H1564=0,IF(D1563+H1563&gt;0,"L",""),""))</f>
        <v/>
      </c>
      <c r="B1564" s="34">
        <v>1563</v>
      </c>
      <c r="C1564" s="19">
        <f t="shared" ca="1" si="97"/>
        <v>47493</v>
      </c>
      <c r="D1564" s="29">
        <f t="shared" ca="1" si="99"/>
        <v>141263.49598485566</v>
      </c>
      <c r="E1564" s="29">
        <f ca="1">IF(C1564&lt;Calculator!$D$26,0,IF(DAY($C1564)=1,IF(D1564-Calculator!$G$24&gt;0,Calculator!$G$24,D1564),0))</f>
        <v>0</v>
      </c>
      <c r="F1564" s="29">
        <f ca="1">IF(E1564&gt;0,D1564*Calculator!$G$22/12,0)</f>
        <v>0</v>
      </c>
      <c r="G1564" s="29">
        <f ca="1">IF(E1564&gt;0,(IFERROR(-PMT(Calculator!$G$22/12,Calculator!$G$23*12,Calculator!$G$20),0))-F1564,0)</f>
        <v>0</v>
      </c>
      <c r="H1564" s="29">
        <f t="shared" ca="1" si="100"/>
        <v>8286.1834234558846</v>
      </c>
      <c r="I1564" s="29">
        <f t="shared" ca="1" si="98"/>
        <v>1.4756217055469385</v>
      </c>
      <c r="J1564" s="30">
        <f>Calculator!$G$40</f>
        <v>6.5000000000000002E-2</v>
      </c>
      <c r="K1564" s="29">
        <f ca="1">IF(C1564&gt;=Calculator!$G$27,IF(DAY($C1564)=1,Calculator!$G$34/2,IF(DAY($C1564)=15,Calculator!$G$34/2,0)),0)</f>
        <v>0</v>
      </c>
      <c r="L1564" s="29">
        <f ca="1">IF(DAY($C1564)=28,IF(H1564=0,0,Calculator!$G$35),0)</f>
        <v>0</v>
      </c>
      <c r="M1564" s="29">
        <f ca="1">IF(I1564&gt;0,IF(DAY($C1564)=1,SUM(INDIRECT("I"&amp;(ROW(C1563)-DAY(C1563))):I1563),0),0)</f>
        <v>0</v>
      </c>
      <c r="N1564" s="29">
        <f ca="1">IF(C1564&lt;Calculator!$G$27,0,IF(C1564=Calculator!$G$27,Calculator!$G$39,IF(H1564-K1564&lt;=0,IF(D1564&gt;Calculator!$G$39,IF(H1564-K1564+E1564+L1564+M1564+Calculator!$G$39&gt;Calculator!$G$39,Calculator!$G$39-(H1564+E1564+L1564+M1564-K1564),Calculator!$G$39),D1564),0)))</f>
        <v>0</v>
      </c>
    </row>
    <row r="1565" spans="1:14" ht="15.75" thickBot="1">
      <c r="A1565" s="33" t="str">
        <f ca="1">IF(C1565=Calculator!$H$27,"F",IF(Daily!D1565+Daily!H1565=0,IF(D1564+H1564&gt;0,"L",""),""))</f>
        <v/>
      </c>
      <c r="B1565" s="34">
        <v>1564</v>
      </c>
      <c r="C1565" s="19">
        <f t="shared" ca="1" si="97"/>
        <v>47494</v>
      </c>
      <c r="D1565" s="29">
        <f t="shared" ca="1" si="99"/>
        <v>141263.49598485566</v>
      </c>
      <c r="E1565" s="29">
        <f ca="1">IF(C1565&lt;Calculator!$D$26,0,IF(DAY($C1565)=1,IF(D1565-Calculator!$G$24&gt;0,Calculator!$G$24,D1565),0))</f>
        <v>0</v>
      </c>
      <c r="F1565" s="29">
        <f ca="1">IF(E1565&gt;0,D1565*Calculator!$G$22/12,0)</f>
        <v>0</v>
      </c>
      <c r="G1565" s="29">
        <f ca="1">IF(E1565&gt;0,(IFERROR(-PMT(Calculator!$G$22/12,Calculator!$G$23*12,Calculator!$G$20),0))-F1565,0)</f>
        <v>0</v>
      </c>
      <c r="H1565" s="29">
        <f t="shared" ca="1" si="100"/>
        <v>8286.1834234558846</v>
      </c>
      <c r="I1565" s="29">
        <f t="shared" ca="1" si="98"/>
        <v>1.4756217055469385</v>
      </c>
      <c r="J1565" s="30">
        <f>Calculator!$G$40</f>
        <v>6.5000000000000002E-2</v>
      </c>
      <c r="K1565" s="29">
        <f ca="1">IF(C1565&gt;=Calculator!$G$27,IF(DAY($C1565)=1,Calculator!$G$34/2,IF(DAY($C1565)=15,Calculator!$G$34/2,0)),0)</f>
        <v>0</v>
      </c>
      <c r="L1565" s="29">
        <f ca="1">IF(DAY($C1565)=28,IF(H1565=0,0,Calculator!$G$35),0)</f>
        <v>0</v>
      </c>
      <c r="M1565" s="29">
        <f ca="1">IF(I1565&gt;0,IF(DAY($C1565)=1,SUM(INDIRECT("I"&amp;(ROW(C1564)-DAY(C1564))):I1564),0),0)</f>
        <v>0</v>
      </c>
      <c r="N1565" s="29">
        <f ca="1">IF(C1565&lt;Calculator!$G$27,0,IF(C1565=Calculator!$G$27,Calculator!$G$39,IF(H1565-K1565&lt;=0,IF(D1565&gt;Calculator!$G$39,IF(H1565-K1565+E1565+L1565+M1565+Calculator!$G$39&gt;Calculator!$G$39,Calculator!$G$39-(H1565+E1565+L1565+M1565-K1565),Calculator!$G$39),D1565),0)))</f>
        <v>0</v>
      </c>
    </row>
    <row r="1566" spans="1:14" ht="15.75" thickBot="1">
      <c r="A1566" s="33" t="str">
        <f ca="1">IF(C1566=Calculator!$H$27,"F",IF(Daily!D1566+Daily!H1566=0,IF(D1565+H1565&gt;0,"L",""),""))</f>
        <v/>
      </c>
      <c r="B1566" s="34">
        <v>1565</v>
      </c>
      <c r="C1566" s="19">
        <f t="shared" ca="1" si="97"/>
        <v>47495</v>
      </c>
      <c r="D1566" s="29">
        <f t="shared" ca="1" si="99"/>
        <v>141263.49598485566</v>
      </c>
      <c r="E1566" s="29">
        <f ca="1">IF(C1566&lt;Calculator!$D$26,0,IF(DAY($C1566)=1,IF(D1566-Calculator!$G$24&gt;0,Calculator!$G$24,D1566),0))</f>
        <v>0</v>
      </c>
      <c r="F1566" s="29">
        <f ca="1">IF(E1566&gt;0,D1566*Calculator!$G$22/12,0)</f>
        <v>0</v>
      </c>
      <c r="G1566" s="29">
        <f ca="1">IF(E1566&gt;0,(IFERROR(-PMT(Calculator!$G$22/12,Calculator!$G$23*12,Calculator!$G$20),0))-F1566,0)</f>
        <v>0</v>
      </c>
      <c r="H1566" s="29">
        <f t="shared" ca="1" si="100"/>
        <v>8286.1834234558846</v>
      </c>
      <c r="I1566" s="29">
        <f t="shared" ca="1" si="98"/>
        <v>1.4756217055469385</v>
      </c>
      <c r="J1566" s="30">
        <f>Calculator!$G$40</f>
        <v>6.5000000000000002E-2</v>
      </c>
      <c r="K1566" s="29">
        <f ca="1">IF(C1566&gt;=Calculator!$G$27,IF(DAY($C1566)=1,Calculator!$G$34/2,IF(DAY($C1566)=15,Calculator!$G$34/2,0)),0)</f>
        <v>0</v>
      </c>
      <c r="L1566" s="29">
        <f ca="1">IF(DAY($C1566)=28,IF(H1566=0,0,Calculator!$G$35),0)</f>
        <v>0</v>
      </c>
      <c r="M1566" s="29">
        <f ca="1">IF(I1566&gt;0,IF(DAY($C1566)=1,SUM(INDIRECT("I"&amp;(ROW(C1565)-DAY(C1565))):I1565),0),0)</f>
        <v>0</v>
      </c>
      <c r="N1566" s="29">
        <f ca="1">IF(C1566&lt;Calculator!$G$27,0,IF(C1566=Calculator!$G$27,Calculator!$G$39,IF(H1566-K1566&lt;=0,IF(D1566&gt;Calculator!$G$39,IF(H1566-K1566+E1566+L1566+M1566+Calculator!$G$39&gt;Calculator!$G$39,Calculator!$G$39-(H1566+E1566+L1566+M1566-K1566),Calculator!$G$39),D1566),0)))</f>
        <v>0</v>
      </c>
    </row>
    <row r="1567" spans="1:14" ht="15.75" thickBot="1">
      <c r="A1567" s="33" t="str">
        <f ca="1">IF(C1567=Calculator!$H$27,"F",IF(Daily!D1567+Daily!H1567=0,IF(D1566+H1566&gt;0,"L",""),""))</f>
        <v/>
      </c>
      <c r="B1567" s="34">
        <v>1566</v>
      </c>
      <c r="C1567" s="19">
        <f t="shared" ca="1" si="97"/>
        <v>47496</v>
      </c>
      <c r="D1567" s="29">
        <f t="shared" ca="1" si="99"/>
        <v>141263.49598485566</v>
      </c>
      <c r="E1567" s="29">
        <f ca="1">IF(C1567&lt;Calculator!$D$26,0,IF(DAY($C1567)=1,IF(D1567-Calculator!$G$24&gt;0,Calculator!$G$24,D1567),0))</f>
        <v>0</v>
      </c>
      <c r="F1567" s="29">
        <f ca="1">IF(E1567&gt;0,D1567*Calculator!$G$22/12,0)</f>
        <v>0</v>
      </c>
      <c r="G1567" s="29">
        <f ca="1">IF(E1567&gt;0,(IFERROR(-PMT(Calculator!$G$22/12,Calculator!$G$23*12,Calculator!$G$20),0))-F1567,0)</f>
        <v>0</v>
      </c>
      <c r="H1567" s="29">
        <f t="shared" ca="1" si="100"/>
        <v>8286.1834234558846</v>
      </c>
      <c r="I1567" s="29">
        <f t="shared" ca="1" si="98"/>
        <v>1.4756217055469385</v>
      </c>
      <c r="J1567" s="30">
        <f>Calculator!$G$40</f>
        <v>6.5000000000000002E-2</v>
      </c>
      <c r="K1567" s="29">
        <f ca="1">IF(C1567&gt;=Calculator!$G$27,IF(DAY($C1567)=1,Calculator!$G$34/2,IF(DAY($C1567)=15,Calculator!$G$34/2,0)),0)</f>
        <v>0</v>
      </c>
      <c r="L1567" s="29">
        <f ca="1">IF(DAY($C1567)=28,IF(H1567=0,0,Calculator!$G$35),0)</f>
        <v>0</v>
      </c>
      <c r="M1567" s="29">
        <f ca="1">IF(I1567&gt;0,IF(DAY($C1567)=1,SUM(INDIRECT("I"&amp;(ROW(C1566)-DAY(C1566))):I1566),0),0)</f>
        <v>0</v>
      </c>
      <c r="N1567" s="29">
        <f ca="1">IF(C1567&lt;Calculator!$G$27,0,IF(C1567=Calculator!$G$27,Calculator!$G$39,IF(H1567-K1567&lt;=0,IF(D1567&gt;Calculator!$G$39,IF(H1567-K1567+E1567+L1567+M1567+Calculator!$G$39&gt;Calculator!$G$39,Calculator!$G$39-(H1567+E1567+L1567+M1567-K1567),Calculator!$G$39),D1567),0)))</f>
        <v>0</v>
      </c>
    </row>
    <row r="1568" spans="1:14" ht="15.75" thickBot="1">
      <c r="A1568" s="33" t="str">
        <f ca="1">IF(C1568=Calculator!$H$27,"F",IF(Daily!D1568+Daily!H1568=0,IF(D1567+H1567&gt;0,"L",""),""))</f>
        <v/>
      </c>
      <c r="B1568" s="34">
        <v>1567</v>
      </c>
      <c r="C1568" s="19">
        <f t="shared" ca="1" si="97"/>
        <v>47497</v>
      </c>
      <c r="D1568" s="29">
        <f t="shared" ca="1" si="99"/>
        <v>141263.49598485566</v>
      </c>
      <c r="E1568" s="29">
        <f ca="1">IF(C1568&lt;Calculator!$D$26,0,IF(DAY($C1568)=1,IF(D1568-Calculator!$G$24&gt;0,Calculator!$G$24,D1568),0))</f>
        <v>0</v>
      </c>
      <c r="F1568" s="29">
        <f ca="1">IF(E1568&gt;0,D1568*Calculator!$G$22/12,0)</f>
        <v>0</v>
      </c>
      <c r="G1568" s="29">
        <f ca="1">IF(E1568&gt;0,(IFERROR(-PMT(Calculator!$G$22/12,Calculator!$G$23*12,Calculator!$G$20),0))-F1568,0)</f>
        <v>0</v>
      </c>
      <c r="H1568" s="29">
        <f t="shared" ca="1" si="100"/>
        <v>8286.1834234558846</v>
      </c>
      <c r="I1568" s="29">
        <f t="shared" ca="1" si="98"/>
        <v>1.4756217055469385</v>
      </c>
      <c r="J1568" s="30">
        <f>Calculator!$G$40</f>
        <v>6.5000000000000002E-2</v>
      </c>
      <c r="K1568" s="29">
        <f ca="1">IF(C1568&gt;=Calculator!$G$27,IF(DAY($C1568)=1,Calculator!$G$34/2,IF(DAY($C1568)=15,Calculator!$G$34/2,0)),0)</f>
        <v>0</v>
      </c>
      <c r="L1568" s="29">
        <f ca="1">IF(DAY($C1568)=28,IF(H1568=0,0,Calculator!$G$35),0)</f>
        <v>0</v>
      </c>
      <c r="M1568" s="29">
        <f ca="1">IF(I1568&gt;0,IF(DAY($C1568)=1,SUM(INDIRECT("I"&amp;(ROW(C1567)-DAY(C1567))):I1567),0),0)</f>
        <v>0</v>
      </c>
      <c r="N1568" s="29">
        <f ca="1">IF(C1568&lt;Calculator!$G$27,0,IF(C1568=Calculator!$G$27,Calculator!$G$39,IF(H1568-K1568&lt;=0,IF(D1568&gt;Calculator!$G$39,IF(H1568-K1568+E1568+L1568+M1568+Calculator!$G$39&gt;Calculator!$G$39,Calculator!$G$39-(H1568+E1568+L1568+M1568-K1568),Calculator!$G$39),D1568),0)))</f>
        <v>0</v>
      </c>
    </row>
    <row r="1569" spans="1:14" ht="15.75" thickBot="1">
      <c r="A1569" s="33" t="str">
        <f ca="1">IF(C1569=Calculator!$H$27,"F",IF(Daily!D1569+Daily!H1569=0,IF(D1568+H1568&gt;0,"L",""),""))</f>
        <v/>
      </c>
      <c r="B1569" s="34">
        <v>1568</v>
      </c>
      <c r="C1569" s="19">
        <f t="shared" ca="1" si="97"/>
        <v>47498</v>
      </c>
      <c r="D1569" s="29">
        <f t="shared" ca="1" si="99"/>
        <v>141263.49598485566</v>
      </c>
      <c r="E1569" s="29">
        <f ca="1">IF(C1569&lt;Calculator!$D$26,0,IF(DAY($C1569)=1,IF(D1569-Calculator!$G$24&gt;0,Calculator!$G$24,D1569),0))</f>
        <v>0</v>
      </c>
      <c r="F1569" s="29">
        <f ca="1">IF(E1569&gt;0,D1569*Calculator!$G$22/12,0)</f>
        <v>0</v>
      </c>
      <c r="G1569" s="29">
        <f ca="1">IF(E1569&gt;0,(IFERROR(-PMT(Calculator!$G$22/12,Calculator!$G$23*12,Calculator!$G$20),0))-F1569,0)</f>
        <v>0</v>
      </c>
      <c r="H1569" s="29">
        <f t="shared" ca="1" si="100"/>
        <v>8286.1834234558846</v>
      </c>
      <c r="I1569" s="29">
        <f t="shared" ca="1" si="98"/>
        <v>1.4756217055469385</v>
      </c>
      <c r="J1569" s="30">
        <f>Calculator!$G$40</f>
        <v>6.5000000000000002E-2</v>
      </c>
      <c r="K1569" s="29">
        <f ca="1">IF(C1569&gt;=Calculator!$G$27,IF(DAY($C1569)=1,Calculator!$G$34/2,IF(DAY($C1569)=15,Calculator!$G$34/2,0)),0)</f>
        <v>4500</v>
      </c>
      <c r="L1569" s="29">
        <f ca="1">IF(DAY($C1569)=28,IF(H1569=0,0,Calculator!$G$35),0)</f>
        <v>0</v>
      </c>
      <c r="M1569" s="29">
        <f ca="1">IF(I1569&gt;0,IF(DAY($C1569)=1,SUM(INDIRECT("I"&amp;(ROW(C1568)-DAY(C1568))):I1568),0),0)</f>
        <v>0</v>
      </c>
      <c r="N1569" s="29">
        <f ca="1">IF(C1569&lt;Calculator!$G$27,0,IF(C1569=Calculator!$G$27,Calculator!$G$39,IF(H1569-K1569&lt;=0,IF(D1569&gt;Calculator!$G$39,IF(H1569-K1569+E1569+L1569+M1569+Calculator!$G$39&gt;Calculator!$G$39,Calculator!$G$39-(H1569+E1569+L1569+M1569-K1569),Calculator!$G$39),D1569),0)))</f>
        <v>0</v>
      </c>
    </row>
    <row r="1570" spans="1:14" ht="15.75" thickBot="1">
      <c r="A1570" s="33" t="str">
        <f ca="1">IF(C1570=Calculator!$H$27,"F",IF(Daily!D1570+Daily!H1570=0,IF(D1569+H1569&gt;0,"L",""),""))</f>
        <v/>
      </c>
      <c r="B1570" s="34">
        <v>1569</v>
      </c>
      <c r="C1570" s="19">
        <f t="shared" ca="1" si="97"/>
        <v>47499</v>
      </c>
      <c r="D1570" s="29">
        <f t="shared" ca="1" si="99"/>
        <v>141263.49598485566</v>
      </c>
      <c r="E1570" s="29">
        <f ca="1">IF(C1570&lt;Calculator!$D$26,0,IF(DAY($C1570)=1,IF(D1570-Calculator!$G$24&gt;0,Calculator!$G$24,D1570),0))</f>
        <v>0</v>
      </c>
      <c r="F1570" s="29">
        <f ca="1">IF(E1570&gt;0,D1570*Calculator!$G$22/12,0)</f>
        <v>0</v>
      </c>
      <c r="G1570" s="29">
        <f ca="1">IF(E1570&gt;0,(IFERROR(-PMT(Calculator!$G$22/12,Calculator!$G$23*12,Calculator!$G$20),0))-F1570,0)</f>
        <v>0</v>
      </c>
      <c r="H1570" s="29">
        <f t="shared" ca="1" si="100"/>
        <v>3786.1834234558846</v>
      </c>
      <c r="I1570" s="29">
        <f t="shared" ca="1" si="98"/>
        <v>0.67425184253323978</v>
      </c>
      <c r="J1570" s="30">
        <f>Calculator!$G$40</f>
        <v>6.5000000000000002E-2</v>
      </c>
      <c r="K1570" s="29">
        <f ca="1">IF(C1570&gt;=Calculator!$G$27,IF(DAY($C1570)=1,Calculator!$G$34/2,IF(DAY($C1570)=15,Calculator!$G$34/2,0)),0)</f>
        <v>0</v>
      </c>
      <c r="L1570" s="29">
        <f ca="1">IF(DAY($C1570)=28,IF(H1570=0,0,Calculator!$G$35),0)</f>
        <v>0</v>
      </c>
      <c r="M1570" s="29">
        <f ca="1">IF(I1570&gt;0,IF(DAY($C1570)=1,SUM(INDIRECT("I"&amp;(ROW(C1569)-DAY(C1569))):I1569),0),0)</f>
        <v>0</v>
      </c>
      <c r="N1570" s="29">
        <f ca="1">IF(C1570&lt;Calculator!$G$27,0,IF(C1570=Calculator!$G$27,Calculator!$G$39,IF(H1570-K1570&lt;=0,IF(D1570&gt;Calculator!$G$39,IF(H1570-K1570+E1570+L1570+M1570+Calculator!$G$39&gt;Calculator!$G$39,Calculator!$G$39-(H1570+E1570+L1570+M1570-K1570),Calculator!$G$39),D1570),0)))</f>
        <v>0</v>
      </c>
    </row>
    <row r="1571" spans="1:14" ht="15.75" thickBot="1">
      <c r="A1571" s="33" t="str">
        <f ca="1">IF(C1571=Calculator!$H$27,"F",IF(Daily!D1571+Daily!H1571=0,IF(D1570+H1570&gt;0,"L",""),""))</f>
        <v/>
      </c>
      <c r="B1571" s="34">
        <v>1570</v>
      </c>
      <c r="C1571" s="19">
        <f t="shared" ca="1" si="97"/>
        <v>47500</v>
      </c>
      <c r="D1571" s="29">
        <f t="shared" ca="1" si="99"/>
        <v>141263.49598485566</v>
      </c>
      <c r="E1571" s="29">
        <f ca="1">IF(C1571&lt;Calculator!$D$26,0,IF(DAY($C1571)=1,IF(D1571-Calculator!$G$24&gt;0,Calculator!$G$24,D1571),0))</f>
        <v>0</v>
      </c>
      <c r="F1571" s="29">
        <f ca="1">IF(E1571&gt;0,D1571*Calculator!$G$22/12,0)</f>
        <v>0</v>
      </c>
      <c r="G1571" s="29">
        <f ca="1">IF(E1571&gt;0,(IFERROR(-PMT(Calculator!$G$22/12,Calculator!$G$23*12,Calculator!$G$20),0))-F1571,0)</f>
        <v>0</v>
      </c>
      <c r="H1571" s="29">
        <f t="shared" ca="1" si="100"/>
        <v>3786.1834234558846</v>
      </c>
      <c r="I1571" s="29">
        <f t="shared" ca="1" si="98"/>
        <v>0.67425184253323978</v>
      </c>
      <c r="J1571" s="30">
        <f>Calculator!$G$40</f>
        <v>6.5000000000000002E-2</v>
      </c>
      <c r="K1571" s="29">
        <f ca="1">IF(C1571&gt;=Calculator!$G$27,IF(DAY($C1571)=1,Calculator!$G$34/2,IF(DAY($C1571)=15,Calculator!$G$34/2,0)),0)</f>
        <v>0</v>
      </c>
      <c r="L1571" s="29">
        <f ca="1">IF(DAY($C1571)=28,IF(H1571=0,0,Calculator!$G$35),0)</f>
        <v>0</v>
      </c>
      <c r="M1571" s="29">
        <f ca="1">IF(I1571&gt;0,IF(DAY($C1571)=1,SUM(INDIRECT("I"&amp;(ROW(C1570)-DAY(C1570))):I1570),0),0)</f>
        <v>0</v>
      </c>
      <c r="N1571" s="29">
        <f ca="1">IF(C1571&lt;Calculator!$G$27,0,IF(C1571=Calculator!$G$27,Calculator!$G$39,IF(H1571-K1571&lt;=0,IF(D1571&gt;Calculator!$G$39,IF(H1571-K1571+E1571+L1571+M1571+Calculator!$G$39&gt;Calculator!$G$39,Calculator!$G$39-(H1571+E1571+L1571+M1571-K1571),Calculator!$G$39),D1571),0)))</f>
        <v>0</v>
      </c>
    </row>
    <row r="1572" spans="1:14" ht="15.75" thickBot="1">
      <c r="A1572" s="33" t="str">
        <f ca="1">IF(C1572=Calculator!$H$27,"F",IF(Daily!D1572+Daily!H1572=0,IF(D1571+H1571&gt;0,"L",""),""))</f>
        <v/>
      </c>
      <c r="B1572" s="34">
        <v>1571</v>
      </c>
      <c r="C1572" s="19">
        <f t="shared" ca="1" si="97"/>
        <v>47501</v>
      </c>
      <c r="D1572" s="29">
        <f t="shared" ca="1" si="99"/>
        <v>141263.49598485566</v>
      </c>
      <c r="E1572" s="29">
        <f ca="1">IF(C1572&lt;Calculator!$D$26,0,IF(DAY($C1572)=1,IF(D1572-Calculator!$G$24&gt;0,Calculator!$G$24,D1572),0))</f>
        <v>0</v>
      </c>
      <c r="F1572" s="29">
        <f ca="1">IF(E1572&gt;0,D1572*Calculator!$G$22/12,0)</f>
        <v>0</v>
      </c>
      <c r="G1572" s="29">
        <f ca="1">IF(E1572&gt;0,(IFERROR(-PMT(Calculator!$G$22/12,Calculator!$G$23*12,Calculator!$G$20),0))-F1572,0)</f>
        <v>0</v>
      </c>
      <c r="H1572" s="29">
        <f t="shared" ca="1" si="100"/>
        <v>3786.1834234558846</v>
      </c>
      <c r="I1572" s="29">
        <f t="shared" ca="1" si="98"/>
        <v>0.67425184253323978</v>
      </c>
      <c r="J1572" s="30">
        <f>Calculator!$G$40</f>
        <v>6.5000000000000002E-2</v>
      </c>
      <c r="K1572" s="29">
        <f ca="1">IF(C1572&gt;=Calculator!$G$27,IF(DAY($C1572)=1,Calculator!$G$34/2,IF(DAY($C1572)=15,Calculator!$G$34/2,0)),0)</f>
        <v>0</v>
      </c>
      <c r="L1572" s="29">
        <f ca="1">IF(DAY($C1572)=28,IF(H1572=0,0,Calculator!$G$35),0)</f>
        <v>0</v>
      </c>
      <c r="M1572" s="29">
        <f ca="1">IF(I1572&gt;0,IF(DAY($C1572)=1,SUM(INDIRECT("I"&amp;(ROW(C1571)-DAY(C1571))):I1571),0),0)</f>
        <v>0</v>
      </c>
      <c r="N1572" s="29">
        <f ca="1">IF(C1572&lt;Calculator!$G$27,0,IF(C1572=Calculator!$G$27,Calculator!$G$39,IF(H1572-K1572&lt;=0,IF(D1572&gt;Calculator!$G$39,IF(H1572-K1572+E1572+L1572+M1572+Calculator!$G$39&gt;Calculator!$G$39,Calculator!$G$39-(H1572+E1572+L1572+M1572-K1572),Calculator!$G$39),D1572),0)))</f>
        <v>0</v>
      </c>
    </row>
    <row r="1573" spans="1:14" ht="15.75" thickBot="1">
      <c r="A1573" s="33" t="str">
        <f ca="1">IF(C1573=Calculator!$H$27,"F",IF(Daily!D1573+Daily!H1573=0,IF(D1572+H1572&gt;0,"L",""),""))</f>
        <v/>
      </c>
      <c r="B1573" s="34">
        <v>1572</v>
      </c>
      <c r="C1573" s="19">
        <f t="shared" ca="1" si="97"/>
        <v>47502</v>
      </c>
      <c r="D1573" s="29">
        <f t="shared" ca="1" si="99"/>
        <v>141263.49598485566</v>
      </c>
      <c r="E1573" s="29">
        <f ca="1">IF(C1573&lt;Calculator!$D$26,0,IF(DAY($C1573)=1,IF(D1573-Calculator!$G$24&gt;0,Calculator!$G$24,D1573),0))</f>
        <v>0</v>
      </c>
      <c r="F1573" s="29">
        <f ca="1">IF(E1573&gt;0,D1573*Calculator!$G$22/12,0)</f>
        <v>0</v>
      </c>
      <c r="G1573" s="29">
        <f ca="1">IF(E1573&gt;0,(IFERROR(-PMT(Calculator!$G$22/12,Calculator!$G$23*12,Calculator!$G$20),0))-F1573,0)</f>
        <v>0</v>
      </c>
      <c r="H1573" s="29">
        <f t="shared" ca="1" si="100"/>
        <v>3786.1834234558846</v>
      </c>
      <c r="I1573" s="29">
        <f t="shared" ca="1" si="98"/>
        <v>0.67425184253323978</v>
      </c>
      <c r="J1573" s="30">
        <f>Calculator!$G$40</f>
        <v>6.5000000000000002E-2</v>
      </c>
      <c r="K1573" s="29">
        <f ca="1">IF(C1573&gt;=Calculator!$G$27,IF(DAY($C1573)=1,Calculator!$G$34/2,IF(DAY($C1573)=15,Calculator!$G$34/2,0)),0)</f>
        <v>0</v>
      </c>
      <c r="L1573" s="29">
        <f ca="1">IF(DAY($C1573)=28,IF(H1573=0,0,Calculator!$G$35),0)</f>
        <v>0</v>
      </c>
      <c r="M1573" s="29">
        <f ca="1">IF(I1573&gt;0,IF(DAY($C1573)=1,SUM(INDIRECT("I"&amp;(ROW(C1572)-DAY(C1572))):I1572),0),0)</f>
        <v>0</v>
      </c>
      <c r="N1573" s="29">
        <f ca="1">IF(C1573&lt;Calculator!$G$27,0,IF(C1573=Calculator!$G$27,Calculator!$G$39,IF(H1573-K1573&lt;=0,IF(D1573&gt;Calculator!$G$39,IF(H1573-K1573+E1573+L1573+M1573+Calculator!$G$39&gt;Calculator!$G$39,Calculator!$G$39-(H1573+E1573+L1573+M1573-K1573),Calculator!$G$39),D1573),0)))</f>
        <v>0</v>
      </c>
    </row>
    <row r="1574" spans="1:14" ht="15.75" thickBot="1">
      <c r="A1574" s="33" t="str">
        <f ca="1">IF(C1574=Calculator!$H$27,"F",IF(Daily!D1574+Daily!H1574=0,IF(D1573+H1573&gt;0,"L",""),""))</f>
        <v/>
      </c>
      <c r="B1574" s="34">
        <v>1573</v>
      </c>
      <c r="C1574" s="19">
        <f t="shared" ca="1" si="97"/>
        <v>47503</v>
      </c>
      <c r="D1574" s="29">
        <f t="shared" ca="1" si="99"/>
        <v>141263.49598485566</v>
      </c>
      <c r="E1574" s="29">
        <f ca="1">IF(C1574&lt;Calculator!$D$26,0,IF(DAY($C1574)=1,IF(D1574-Calculator!$G$24&gt;0,Calculator!$G$24,D1574),0))</f>
        <v>0</v>
      </c>
      <c r="F1574" s="29">
        <f ca="1">IF(E1574&gt;0,D1574*Calculator!$G$22/12,0)</f>
        <v>0</v>
      </c>
      <c r="G1574" s="29">
        <f ca="1">IF(E1574&gt;0,(IFERROR(-PMT(Calculator!$G$22/12,Calculator!$G$23*12,Calculator!$G$20),0))-F1574,0)</f>
        <v>0</v>
      </c>
      <c r="H1574" s="29">
        <f t="shared" ca="1" si="100"/>
        <v>3786.1834234558846</v>
      </c>
      <c r="I1574" s="29">
        <f t="shared" ca="1" si="98"/>
        <v>0.67425184253323978</v>
      </c>
      <c r="J1574" s="30">
        <f>Calculator!$G$40</f>
        <v>6.5000000000000002E-2</v>
      </c>
      <c r="K1574" s="29">
        <f ca="1">IF(C1574&gt;=Calculator!$G$27,IF(DAY($C1574)=1,Calculator!$G$34/2,IF(DAY($C1574)=15,Calculator!$G$34/2,0)),0)</f>
        <v>0</v>
      </c>
      <c r="L1574" s="29">
        <f ca="1">IF(DAY($C1574)=28,IF(H1574=0,0,Calculator!$G$35),0)</f>
        <v>0</v>
      </c>
      <c r="M1574" s="29">
        <f ca="1">IF(I1574&gt;0,IF(DAY($C1574)=1,SUM(INDIRECT("I"&amp;(ROW(C1573)-DAY(C1573))):I1573),0),0)</f>
        <v>0</v>
      </c>
      <c r="N1574" s="29">
        <f ca="1">IF(C1574&lt;Calculator!$G$27,0,IF(C1574=Calculator!$G$27,Calculator!$G$39,IF(H1574-K1574&lt;=0,IF(D1574&gt;Calculator!$G$39,IF(H1574-K1574+E1574+L1574+M1574+Calculator!$G$39&gt;Calculator!$G$39,Calculator!$G$39-(H1574+E1574+L1574+M1574-K1574),Calculator!$G$39),D1574),0)))</f>
        <v>0</v>
      </c>
    </row>
    <row r="1575" spans="1:14" ht="15.75" thickBot="1">
      <c r="A1575" s="33" t="str">
        <f ca="1">IF(C1575=Calculator!$H$27,"F",IF(Daily!D1575+Daily!H1575=0,IF(D1574+H1574&gt;0,"L",""),""))</f>
        <v/>
      </c>
      <c r="B1575" s="34">
        <v>1574</v>
      </c>
      <c r="C1575" s="19">
        <f t="shared" ca="1" si="97"/>
        <v>47504</v>
      </c>
      <c r="D1575" s="29">
        <f t="shared" ca="1" si="99"/>
        <v>141263.49598485566</v>
      </c>
      <c r="E1575" s="29">
        <f ca="1">IF(C1575&lt;Calculator!$D$26,0,IF(DAY($C1575)=1,IF(D1575-Calculator!$G$24&gt;0,Calculator!$G$24,D1575),0))</f>
        <v>0</v>
      </c>
      <c r="F1575" s="29">
        <f ca="1">IF(E1575&gt;0,D1575*Calculator!$G$22/12,0)</f>
        <v>0</v>
      </c>
      <c r="G1575" s="29">
        <f ca="1">IF(E1575&gt;0,(IFERROR(-PMT(Calculator!$G$22/12,Calculator!$G$23*12,Calculator!$G$20),0))-F1575,0)</f>
        <v>0</v>
      </c>
      <c r="H1575" s="29">
        <f t="shared" ca="1" si="100"/>
        <v>3786.1834234558846</v>
      </c>
      <c r="I1575" s="29">
        <f t="shared" ca="1" si="98"/>
        <v>0.67425184253323978</v>
      </c>
      <c r="J1575" s="30">
        <f>Calculator!$G$40</f>
        <v>6.5000000000000002E-2</v>
      </c>
      <c r="K1575" s="29">
        <f ca="1">IF(C1575&gt;=Calculator!$G$27,IF(DAY($C1575)=1,Calculator!$G$34/2,IF(DAY($C1575)=15,Calculator!$G$34/2,0)),0)</f>
        <v>0</v>
      </c>
      <c r="L1575" s="29">
        <f ca="1">IF(DAY($C1575)=28,IF(H1575=0,0,Calculator!$G$35),0)</f>
        <v>0</v>
      </c>
      <c r="M1575" s="29">
        <f ca="1">IF(I1575&gt;0,IF(DAY($C1575)=1,SUM(INDIRECT("I"&amp;(ROW(C1574)-DAY(C1574))):I1574),0),0)</f>
        <v>0</v>
      </c>
      <c r="N1575" s="29">
        <f ca="1">IF(C1575&lt;Calculator!$G$27,0,IF(C1575=Calculator!$G$27,Calculator!$G$39,IF(H1575-K1575&lt;=0,IF(D1575&gt;Calculator!$G$39,IF(H1575-K1575+E1575+L1575+M1575+Calculator!$G$39&gt;Calculator!$G$39,Calculator!$G$39-(H1575+E1575+L1575+M1575-K1575),Calculator!$G$39),D1575),0)))</f>
        <v>0</v>
      </c>
    </row>
    <row r="1576" spans="1:14" ht="15.75" thickBot="1">
      <c r="A1576" s="33" t="str">
        <f ca="1">IF(C1576=Calculator!$H$27,"F",IF(Daily!D1576+Daily!H1576=0,IF(D1575+H1575&gt;0,"L",""),""))</f>
        <v/>
      </c>
      <c r="B1576" s="34">
        <v>1575</v>
      </c>
      <c r="C1576" s="19">
        <f t="shared" ca="1" si="97"/>
        <v>47505</v>
      </c>
      <c r="D1576" s="29">
        <f t="shared" ca="1" si="99"/>
        <v>141263.49598485566</v>
      </c>
      <c r="E1576" s="29">
        <f ca="1">IF(C1576&lt;Calculator!$D$26,0,IF(DAY($C1576)=1,IF(D1576-Calculator!$G$24&gt;0,Calculator!$G$24,D1576),0))</f>
        <v>0</v>
      </c>
      <c r="F1576" s="29">
        <f ca="1">IF(E1576&gt;0,D1576*Calculator!$G$22/12,0)</f>
        <v>0</v>
      </c>
      <c r="G1576" s="29">
        <f ca="1">IF(E1576&gt;0,(IFERROR(-PMT(Calculator!$G$22/12,Calculator!$G$23*12,Calculator!$G$20),0))-F1576,0)</f>
        <v>0</v>
      </c>
      <c r="H1576" s="29">
        <f t="shared" ca="1" si="100"/>
        <v>3786.1834234558846</v>
      </c>
      <c r="I1576" s="29">
        <f t="shared" ca="1" si="98"/>
        <v>0.67425184253323978</v>
      </c>
      <c r="J1576" s="30">
        <f>Calculator!$G$40</f>
        <v>6.5000000000000002E-2</v>
      </c>
      <c r="K1576" s="29">
        <f ca="1">IF(C1576&gt;=Calculator!$G$27,IF(DAY($C1576)=1,Calculator!$G$34/2,IF(DAY($C1576)=15,Calculator!$G$34/2,0)),0)</f>
        <v>0</v>
      </c>
      <c r="L1576" s="29">
        <f ca="1">IF(DAY($C1576)=28,IF(H1576=0,0,Calculator!$G$35),0)</f>
        <v>0</v>
      </c>
      <c r="M1576" s="29">
        <f ca="1">IF(I1576&gt;0,IF(DAY($C1576)=1,SUM(INDIRECT("I"&amp;(ROW(C1575)-DAY(C1575))):I1575),0),0)</f>
        <v>0</v>
      </c>
      <c r="N1576" s="29">
        <f ca="1">IF(C1576&lt;Calculator!$G$27,0,IF(C1576=Calculator!$G$27,Calculator!$G$39,IF(H1576-K1576&lt;=0,IF(D1576&gt;Calculator!$G$39,IF(H1576-K1576+E1576+L1576+M1576+Calculator!$G$39&gt;Calculator!$G$39,Calculator!$G$39-(H1576+E1576+L1576+M1576-K1576),Calculator!$G$39),D1576),0)))</f>
        <v>0</v>
      </c>
    </row>
    <row r="1577" spans="1:14" ht="15.75" thickBot="1">
      <c r="A1577" s="33" t="str">
        <f ca="1">IF(C1577=Calculator!$H$27,"F",IF(Daily!D1577+Daily!H1577=0,IF(D1576+H1576&gt;0,"L",""),""))</f>
        <v/>
      </c>
      <c r="B1577" s="34">
        <v>1576</v>
      </c>
      <c r="C1577" s="19">
        <f t="shared" ca="1" si="97"/>
        <v>47506</v>
      </c>
      <c r="D1577" s="29">
        <f t="shared" ca="1" si="99"/>
        <v>141263.49598485566</v>
      </c>
      <c r="E1577" s="29">
        <f ca="1">IF(C1577&lt;Calculator!$D$26,0,IF(DAY($C1577)=1,IF(D1577-Calculator!$G$24&gt;0,Calculator!$G$24,D1577),0))</f>
        <v>0</v>
      </c>
      <c r="F1577" s="29">
        <f ca="1">IF(E1577&gt;0,D1577*Calculator!$G$22/12,0)</f>
        <v>0</v>
      </c>
      <c r="G1577" s="29">
        <f ca="1">IF(E1577&gt;0,(IFERROR(-PMT(Calculator!$G$22/12,Calculator!$G$23*12,Calculator!$G$20),0))-F1577,0)</f>
        <v>0</v>
      </c>
      <c r="H1577" s="29">
        <f t="shared" ca="1" si="100"/>
        <v>3786.1834234558846</v>
      </c>
      <c r="I1577" s="29">
        <f t="shared" ca="1" si="98"/>
        <v>0.67425184253323978</v>
      </c>
      <c r="J1577" s="30">
        <f>Calculator!$G$40</f>
        <v>6.5000000000000002E-2</v>
      </c>
      <c r="K1577" s="29">
        <f ca="1">IF(C1577&gt;=Calculator!$G$27,IF(DAY($C1577)=1,Calculator!$G$34/2,IF(DAY($C1577)=15,Calculator!$G$34/2,0)),0)</f>
        <v>0</v>
      </c>
      <c r="L1577" s="29">
        <f ca="1">IF(DAY($C1577)=28,IF(H1577=0,0,Calculator!$G$35),0)</f>
        <v>0</v>
      </c>
      <c r="M1577" s="29">
        <f ca="1">IF(I1577&gt;0,IF(DAY($C1577)=1,SUM(INDIRECT("I"&amp;(ROW(C1576)-DAY(C1576))):I1576),0),0)</f>
        <v>0</v>
      </c>
      <c r="N1577" s="29">
        <f ca="1">IF(C1577&lt;Calculator!$G$27,0,IF(C1577=Calculator!$G$27,Calculator!$G$39,IF(H1577-K1577&lt;=0,IF(D1577&gt;Calculator!$G$39,IF(H1577-K1577+E1577+L1577+M1577+Calculator!$G$39&gt;Calculator!$G$39,Calculator!$G$39-(H1577+E1577+L1577+M1577-K1577),Calculator!$G$39),D1577),0)))</f>
        <v>0</v>
      </c>
    </row>
    <row r="1578" spans="1:14" ht="15.75" thickBot="1">
      <c r="A1578" s="33" t="str">
        <f ca="1">IF(C1578=Calculator!$H$27,"F",IF(Daily!D1578+Daily!H1578=0,IF(D1577+H1577&gt;0,"L",""),""))</f>
        <v/>
      </c>
      <c r="B1578" s="34">
        <v>1577</v>
      </c>
      <c r="C1578" s="19">
        <f t="shared" ca="1" si="97"/>
        <v>47507</v>
      </c>
      <c r="D1578" s="29">
        <f t="shared" ca="1" si="99"/>
        <v>141263.49598485566</v>
      </c>
      <c r="E1578" s="29">
        <f ca="1">IF(C1578&lt;Calculator!$D$26,0,IF(DAY($C1578)=1,IF(D1578-Calculator!$G$24&gt;0,Calculator!$G$24,D1578),0))</f>
        <v>0</v>
      </c>
      <c r="F1578" s="29">
        <f ca="1">IF(E1578&gt;0,D1578*Calculator!$G$22/12,0)</f>
        <v>0</v>
      </c>
      <c r="G1578" s="29">
        <f ca="1">IF(E1578&gt;0,(IFERROR(-PMT(Calculator!$G$22/12,Calculator!$G$23*12,Calculator!$G$20),0))-F1578,0)</f>
        <v>0</v>
      </c>
      <c r="H1578" s="29">
        <f t="shared" ca="1" si="100"/>
        <v>3786.1834234558846</v>
      </c>
      <c r="I1578" s="29">
        <f t="shared" ca="1" si="98"/>
        <v>0.67425184253323978</v>
      </c>
      <c r="J1578" s="30">
        <f>Calculator!$G$40</f>
        <v>6.5000000000000002E-2</v>
      </c>
      <c r="K1578" s="29">
        <f ca="1">IF(C1578&gt;=Calculator!$G$27,IF(DAY($C1578)=1,Calculator!$G$34/2,IF(DAY($C1578)=15,Calculator!$G$34/2,0)),0)</f>
        <v>0</v>
      </c>
      <c r="L1578" s="29">
        <f ca="1">IF(DAY($C1578)=28,IF(H1578=0,0,Calculator!$G$35),0)</f>
        <v>0</v>
      </c>
      <c r="M1578" s="29">
        <f ca="1">IF(I1578&gt;0,IF(DAY($C1578)=1,SUM(INDIRECT("I"&amp;(ROW(C1577)-DAY(C1577))):I1577),0),0)</f>
        <v>0</v>
      </c>
      <c r="N1578" s="29">
        <f ca="1">IF(C1578&lt;Calculator!$G$27,0,IF(C1578=Calculator!$G$27,Calculator!$G$39,IF(H1578-K1578&lt;=0,IF(D1578&gt;Calculator!$G$39,IF(H1578-K1578+E1578+L1578+M1578+Calculator!$G$39&gt;Calculator!$G$39,Calculator!$G$39-(H1578+E1578+L1578+M1578-K1578),Calculator!$G$39),D1578),0)))</f>
        <v>0</v>
      </c>
    </row>
    <row r="1579" spans="1:14" ht="15.75" thickBot="1">
      <c r="A1579" s="33" t="str">
        <f ca="1">IF(C1579=Calculator!$H$27,"F",IF(Daily!D1579+Daily!H1579=0,IF(D1578+H1578&gt;0,"L",""),""))</f>
        <v/>
      </c>
      <c r="B1579" s="34">
        <v>1578</v>
      </c>
      <c r="C1579" s="19">
        <f t="shared" ca="1" si="97"/>
        <v>47508</v>
      </c>
      <c r="D1579" s="29">
        <f t="shared" ca="1" si="99"/>
        <v>141263.49598485566</v>
      </c>
      <c r="E1579" s="29">
        <f ca="1">IF(C1579&lt;Calculator!$D$26,0,IF(DAY($C1579)=1,IF(D1579-Calculator!$G$24&gt;0,Calculator!$G$24,D1579),0))</f>
        <v>0</v>
      </c>
      <c r="F1579" s="29">
        <f ca="1">IF(E1579&gt;0,D1579*Calculator!$G$22/12,0)</f>
        <v>0</v>
      </c>
      <c r="G1579" s="29">
        <f ca="1">IF(E1579&gt;0,(IFERROR(-PMT(Calculator!$G$22/12,Calculator!$G$23*12,Calculator!$G$20),0))-F1579,0)</f>
        <v>0</v>
      </c>
      <c r="H1579" s="29">
        <f t="shared" ca="1" si="100"/>
        <v>3786.1834234558846</v>
      </c>
      <c r="I1579" s="29">
        <f t="shared" ca="1" si="98"/>
        <v>0.67425184253323978</v>
      </c>
      <c r="J1579" s="30">
        <f>Calculator!$G$40</f>
        <v>6.5000000000000002E-2</v>
      </c>
      <c r="K1579" s="29">
        <f ca="1">IF(C1579&gt;=Calculator!$G$27,IF(DAY($C1579)=1,Calculator!$G$34/2,IF(DAY($C1579)=15,Calculator!$G$34/2,0)),0)</f>
        <v>0</v>
      </c>
      <c r="L1579" s="29">
        <f ca="1">IF(DAY($C1579)=28,IF(H1579=0,0,Calculator!$G$35),0)</f>
        <v>0</v>
      </c>
      <c r="M1579" s="29">
        <f ca="1">IF(I1579&gt;0,IF(DAY($C1579)=1,SUM(INDIRECT("I"&amp;(ROW(C1578)-DAY(C1578))):I1578),0),0)</f>
        <v>0</v>
      </c>
      <c r="N1579" s="29">
        <f ca="1">IF(C1579&lt;Calculator!$G$27,0,IF(C1579=Calculator!$G$27,Calculator!$G$39,IF(H1579-K1579&lt;=0,IF(D1579&gt;Calculator!$G$39,IF(H1579-K1579+E1579+L1579+M1579+Calculator!$G$39&gt;Calculator!$G$39,Calculator!$G$39-(H1579+E1579+L1579+M1579-K1579),Calculator!$G$39),D1579),0)))</f>
        <v>0</v>
      </c>
    </row>
    <row r="1580" spans="1:14" ht="15.75" thickBot="1">
      <c r="A1580" s="33" t="str">
        <f ca="1">IF(C1580=Calculator!$H$27,"F",IF(Daily!D1580+Daily!H1580=0,IF(D1579+H1579&gt;0,"L",""),""))</f>
        <v/>
      </c>
      <c r="B1580" s="34">
        <v>1579</v>
      </c>
      <c r="C1580" s="19">
        <f t="shared" ca="1" si="97"/>
        <v>47509</v>
      </c>
      <c r="D1580" s="29">
        <f t="shared" ca="1" si="99"/>
        <v>141263.49598485566</v>
      </c>
      <c r="E1580" s="29">
        <f ca="1">IF(C1580&lt;Calculator!$D$26,0,IF(DAY($C1580)=1,IF(D1580-Calculator!$G$24&gt;0,Calculator!$G$24,D1580),0))</f>
        <v>0</v>
      </c>
      <c r="F1580" s="29">
        <f ca="1">IF(E1580&gt;0,D1580*Calculator!$G$22/12,0)</f>
        <v>0</v>
      </c>
      <c r="G1580" s="29">
        <f ca="1">IF(E1580&gt;0,(IFERROR(-PMT(Calculator!$G$22/12,Calculator!$G$23*12,Calculator!$G$20),0))-F1580,0)</f>
        <v>0</v>
      </c>
      <c r="H1580" s="29">
        <f t="shared" ca="1" si="100"/>
        <v>3786.1834234558846</v>
      </c>
      <c r="I1580" s="29">
        <f t="shared" ca="1" si="98"/>
        <v>0.67425184253323978</v>
      </c>
      <c r="J1580" s="30">
        <f>Calculator!$G$40</f>
        <v>6.5000000000000002E-2</v>
      </c>
      <c r="K1580" s="29">
        <f ca="1">IF(C1580&gt;=Calculator!$G$27,IF(DAY($C1580)=1,Calculator!$G$34/2,IF(DAY($C1580)=15,Calculator!$G$34/2,0)),0)</f>
        <v>0</v>
      </c>
      <c r="L1580" s="29">
        <f ca="1">IF(DAY($C1580)=28,IF(H1580=0,0,Calculator!$G$35),0)</f>
        <v>0</v>
      </c>
      <c r="M1580" s="29">
        <f ca="1">IF(I1580&gt;0,IF(DAY($C1580)=1,SUM(INDIRECT("I"&amp;(ROW(C1579)-DAY(C1579))):I1579),0),0)</f>
        <v>0</v>
      </c>
      <c r="N1580" s="29">
        <f ca="1">IF(C1580&lt;Calculator!$G$27,0,IF(C1580=Calculator!$G$27,Calculator!$G$39,IF(H1580-K1580&lt;=0,IF(D1580&gt;Calculator!$G$39,IF(H1580-K1580+E1580+L1580+M1580+Calculator!$G$39&gt;Calculator!$G$39,Calculator!$G$39-(H1580+E1580+L1580+M1580-K1580),Calculator!$G$39),D1580),0)))</f>
        <v>0</v>
      </c>
    </row>
    <row r="1581" spans="1:14" ht="15.75" thickBot="1">
      <c r="A1581" s="33" t="str">
        <f ca="1">IF(C1581=Calculator!$H$27,"F",IF(Daily!D1581+Daily!H1581=0,IF(D1580+H1580&gt;0,"L",""),""))</f>
        <v/>
      </c>
      <c r="B1581" s="34">
        <v>1580</v>
      </c>
      <c r="C1581" s="19">
        <f t="shared" ca="1" si="97"/>
        <v>47510</v>
      </c>
      <c r="D1581" s="29">
        <f t="shared" ca="1" si="99"/>
        <v>141263.49598485566</v>
      </c>
      <c r="E1581" s="29">
        <f ca="1">IF(C1581&lt;Calculator!$D$26,0,IF(DAY($C1581)=1,IF(D1581-Calculator!$G$24&gt;0,Calculator!$G$24,D1581),0))</f>
        <v>0</v>
      </c>
      <c r="F1581" s="29">
        <f ca="1">IF(E1581&gt;0,D1581*Calculator!$G$22/12,0)</f>
        <v>0</v>
      </c>
      <c r="G1581" s="29">
        <f ca="1">IF(E1581&gt;0,(IFERROR(-PMT(Calculator!$G$22/12,Calculator!$G$23*12,Calculator!$G$20),0))-F1581,0)</f>
        <v>0</v>
      </c>
      <c r="H1581" s="29">
        <f t="shared" ca="1" si="100"/>
        <v>3786.1834234558846</v>
      </c>
      <c r="I1581" s="29">
        <f t="shared" ca="1" si="98"/>
        <v>0.67425184253323978</v>
      </c>
      <c r="J1581" s="30">
        <f>Calculator!$G$40</f>
        <v>6.5000000000000002E-2</v>
      </c>
      <c r="K1581" s="29">
        <f ca="1">IF(C1581&gt;=Calculator!$G$27,IF(DAY($C1581)=1,Calculator!$G$34/2,IF(DAY($C1581)=15,Calculator!$G$34/2,0)),0)</f>
        <v>0</v>
      </c>
      <c r="L1581" s="29">
        <f ca="1">IF(DAY($C1581)=28,IF(H1581=0,0,Calculator!$G$35),0)</f>
        <v>0</v>
      </c>
      <c r="M1581" s="29">
        <f ca="1">IF(I1581&gt;0,IF(DAY($C1581)=1,SUM(INDIRECT("I"&amp;(ROW(C1580)-DAY(C1580))):I1580),0),0)</f>
        <v>0</v>
      </c>
      <c r="N1581" s="29">
        <f ca="1">IF(C1581&lt;Calculator!$G$27,0,IF(C1581=Calculator!$G$27,Calculator!$G$39,IF(H1581-K1581&lt;=0,IF(D1581&gt;Calculator!$G$39,IF(H1581-K1581+E1581+L1581+M1581+Calculator!$G$39&gt;Calculator!$G$39,Calculator!$G$39-(H1581+E1581+L1581+M1581-K1581),Calculator!$G$39),D1581),0)))</f>
        <v>0</v>
      </c>
    </row>
    <row r="1582" spans="1:14" ht="15.75" thickBot="1">
      <c r="A1582" s="33" t="str">
        <f ca="1">IF(C1582=Calculator!$H$27,"F",IF(Daily!D1582+Daily!H1582=0,IF(D1581+H1581&gt;0,"L",""),""))</f>
        <v/>
      </c>
      <c r="B1582" s="34">
        <v>1581</v>
      </c>
      <c r="C1582" s="19">
        <f t="shared" ca="1" si="97"/>
        <v>47511</v>
      </c>
      <c r="D1582" s="29">
        <f t="shared" ca="1" si="99"/>
        <v>141263.49598485566</v>
      </c>
      <c r="E1582" s="29">
        <f ca="1">IF(C1582&lt;Calculator!$D$26,0,IF(DAY($C1582)=1,IF(D1582-Calculator!$G$24&gt;0,Calculator!$G$24,D1582),0))</f>
        <v>0</v>
      </c>
      <c r="F1582" s="29">
        <f ca="1">IF(E1582&gt;0,D1582*Calculator!$G$22/12,0)</f>
        <v>0</v>
      </c>
      <c r="G1582" s="29">
        <f ca="1">IF(E1582&gt;0,(IFERROR(-PMT(Calculator!$G$22/12,Calculator!$G$23*12,Calculator!$G$20),0))-F1582,0)</f>
        <v>0</v>
      </c>
      <c r="H1582" s="29">
        <f t="shared" ca="1" si="100"/>
        <v>3786.1834234558846</v>
      </c>
      <c r="I1582" s="29">
        <f t="shared" ca="1" si="98"/>
        <v>0.67425184253323978</v>
      </c>
      <c r="J1582" s="30">
        <f>Calculator!$G$40</f>
        <v>6.5000000000000002E-2</v>
      </c>
      <c r="K1582" s="29">
        <f ca="1">IF(C1582&gt;=Calculator!$G$27,IF(DAY($C1582)=1,Calculator!$G$34/2,IF(DAY($C1582)=15,Calculator!$G$34/2,0)),0)</f>
        <v>0</v>
      </c>
      <c r="L1582" s="29">
        <f ca="1">IF(DAY($C1582)=28,IF(H1582=0,0,Calculator!$G$35),0)</f>
        <v>5000</v>
      </c>
      <c r="M1582" s="29">
        <f ca="1">IF(I1582&gt;0,IF(DAY($C1582)=1,SUM(INDIRECT("I"&amp;(ROW(C1581)-DAY(C1581))):I1581),0),0)</f>
        <v>0</v>
      </c>
      <c r="N1582" s="29">
        <f ca="1">IF(C1582&lt;Calculator!$G$27,0,IF(C1582=Calculator!$G$27,Calculator!$G$39,IF(H1582-K1582&lt;=0,IF(D1582&gt;Calculator!$G$39,IF(H1582-K1582+E1582+L1582+M1582+Calculator!$G$39&gt;Calculator!$G$39,Calculator!$G$39-(H1582+E1582+L1582+M1582-K1582),Calculator!$G$39),D1582),0)))</f>
        <v>0</v>
      </c>
    </row>
    <row r="1583" spans="1:14" ht="15.75" thickBot="1">
      <c r="A1583" s="33" t="str">
        <f ca="1">IF(C1583=Calculator!$H$27,"F",IF(Daily!D1583+Daily!H1583=0,IF(D1582+H1582&gt;0,"L",""),""))</f>
        <v/>
      </c>
      <c r="B1583" s="34">
        <v>1582</v>
      </c>
      <c r="C1583" s="19">
        <f t="shared" ca="1" si="97"/>
        <v>47512</v>
      </c>
      <c r="D1583" s="29">
        <f t="shared" ca="1" si="99"/>
        <v>141263.49598485566</v>
      </c>
      <c r="E1583" s="29">
        <f ca="1">IF(C1583&lt;Calculator!$D$26,0,IF(DAY($C1583)=1,IF(D1583-Calculator!$G$24&gt;0,Calculator!$G$24,D1583),0))</f>
        <v>0</v>
      </c>
      <c r="F1583" s="29">
        <f ca="1">IF(E1583&gt;0,D1583*Calculator!$G$22/12,0)</f>
        <v>0</v>
      </c>
      <c r="G1583" s="29">
        <f ca="1">IF(E1583&gt;0,(IFERROR(-PMT(Calculator!$G$22/12,Calculator!$G$23*12,Calculator!$G$20),0))-F1583,0)</f>
        <v>0</v>
      </c>
      <c r="H1583" s="29">
        <f t="shared" ca="1" si="100"/>
        <v>8786.1834234558846</v>
      </c>
      <c r="I1583" s="29">
        <f t="shared" ca="1" si="98"/>
        <v>1.5646628014373494</v>
      </c>
      <c r="J1583" s="30">
        <f>Calculator!$G$40</f>
        <v>6.5000000000000002E-2</v>
      </c>
      <c r="K1583" s="29">
        <f ca="1">IF(C1583&gt;=Calculator!$G$27,IF(DAY($C1583)=1,Calculator!$G$34/2,IF(DAY($C1583)=15,Calculator!$G$34/2,0)),0)</f>
        <v>0</v>
      </c>
      <c r="L1583" s="29">
        <f ca="1">IF(DAY($C1583)=28,IF(H1583=0,0,Calculator!$G$35),0)</f>
        <v>0</v>
      </c>
      <c r="M1583" s="29">
        <f ca="1">IF(I1583&gt;0,IF(DAY($C1583)=1,SUM(INDIRECT("I"&amp;(ROW(C1582)-DAY(C1582))):I1582),0),0)</f>
        <v>0</v>
      </c>
      <c r="N1583" s="29">
        <f ca="1">IF(C1583&lt;Calculator!$G$27,0,IF(C1583=Calculator!$G$27,Calculator!$G$39,IF(H1583-K1583&lt;=0,IF(D1583&gt;Calculator!$G$39,IF(H1583-K1583+E1583+L1583+M1583+Calculator!$G$39&gt;Calculator!$G$39,Calculator!$G$39-(H1583+E1583+L1583+M1583-K1583),Calculator!$G$39),D1583),0)))</f>
        <v>0</v>
      </c>
    </row>
    <row r="1584" spans="1:14" ht="15.75" thickBot="1">
      <c r="A1584" s="33" t="str">
        <f ca="1">IF(C1584=Calculator!$H$27,"F",IF(Daily!D1584+Daily!H1584=0,IF(D1583+H1583&gt;0,"L",""),""))</f>
        <v/>
      </c>
      <c r="B1584" s="34">
        <v>1583</v>
      </c>
      <c r="C1584" s="19">
        <f t="shared" ca="1" si="97"/>
        <v>47513</v>
      </c>
      <c r="D1584" s="29">
        <f t="shared" ca="1" si="99"/>
        <v>141263.49598485566</v>
      </c>
      <c r="E1584" s="29">
        <f ca="1">IF(C1584&lt;Calculator!$D$26,0,IF(DAY($C1584)=1,IF(D1584-Calculator!$G$24&gt;0,Calculator!$G$24,D1584),0))</f>
        <v>0</v>
      </c>
      <c r="F1584" s="29">
        <f ca="1">IF(E1584&gt;0,D1584*Calculator!$G$22/12,0)</f>
        <v>0</v>
      </c>
      <c r="G1584" s="29">
        <f ca="1">IF(E1584&gt;0,(IFERROR(-PMT(Calculator!$G$22/12,Calculator!$G$23*12,Calculator!$G$20),0))-F1584,0)</f>
        <v>0</v>
      </c>
      <c r="H1584" s="29">
        <f t="shared" ca="1" si="100"/>
        <v>8786.1834234558846</v>
      </c>
      <c r="I1584" s="29">
        <f t="shared" ca="1" si="98"/>
        <v>1.5646628014373494</v>
      </c>
      <c r="J1584" s="30">
        <f>Calculator!$G$40</f>
        <v>6.5000000000000002E-2</v>
      </c>
      <c r="K1584" s="29">
        <f ca="1">IF(C1584&gt;=Calculator!$G$27,IF(DAY($C1584)=1,Calculator!$G$34/2,IF(DAY($C1584)=15,Calculator!$G$34/2,0)),0)</f>
        <v>0</v>
      </c>
      <c r="L1584" s="29">
        <f ca="1">IF(DAY($C1584)=28,IF(H1584=0,0,Calculator!$G$35),0)</f>
        <v>0</v>
      </c>
      <c r="M1584" s="29">
        <f ca="1">IF(I1584&gt;0,IF(DAY($C1584)=1,SUM(INDIRECT("I"&amp;(ROW(C1583)-DAY(C1583))):I1583),0),0)</f>
        <v>0</v>
      </c>
      <c r="N1584" s="29">
        <f ca="1">IF(C1584&lt;Calculator!$G$27,0,IF(C1584=Calculator!$G$27,Calculator!$G$39,IF(H1584-K1584&lt;=0,IF(D1584&gt;Calculator!$G$39,IF(H1584-K1584+E1584+L1584+M1584+Calculator!$G$39&gt;Calculator!$G$39,Calculator!$G$39-(H1584+E1584+L1584+M1584-K1584),Calculator!$G$39),D1584),0)))</f>
        <v>0</v>
      </c>
    </row>
    <row r="1585" spans="1:14" ht="15.75" thickBot="1">
      <c r="A1585" s="33" t="str">
        <f ca="1">IF(C1585=Calculator!$H$27,"F",IF(Daily!D1585+Daily!H1585=0,IF(D1584+H1584&gt;0,"L",""),""))</f>
        <v/>
      </c>
      <c r="B1585" s="34">
        <v>1584</v>
      </c>
      <c r="C1585" s="19">
        <f t="shared" ca="1" si="97"/>
        <v>47514</v>
      </c>
      <c r="D1585" s="29">
        <f t="shared" ca="1" si="99"/>
        <v>141263.49598485566</v>
      </c>
      <c r="E1585" s="29">
        <f ca="1">IF(C1585&lt;Calculator!$D$26,0,IF(DAY($C1585)=1,IF(D1585-Calculator!$G$24&gt;0,Calculator!$G$24,D1585),0))</f>
        <v>0</v>
      </c>
      <c r="F1585" s="29">
        <f ca="1">IF(E1585&gt;0,D1585*Calculator!$G$22/12,0)</f>
        <v>0</v>
      </c>
      <c r="G1585" s="29">
        <f ca="1">IF(E1585&gt;0,(IFERROR(-PMT(Calculator!$G$22/12,Calculator!$G$23*12,Calculator!$G$20),0))-F1585,0)</f>
        <v>0</v>
      </c>
      <c r="H1585" s="29">
        <f t="shared" ca="1" si="100"/>
        <v>8786.1834234558846</v>
      </c>
      <c r="I1585" s="29">
        <f t="shared" ca="1" si="98"/>
        <v>1.5646628014373494</v>
      </c>
      <c r="J1585" s="30">
        <f>Calculator!$G$40</f>
        <v>6.5000000000000002E-2</v>
      </c>
      <c r="K1585" s="29">
        <f ca="1">IF(C1585&gt;=Calculator!$G$27,IF(DAY($C1585)=1,Calculator!$G$34/2,IF(DAY($C1585)=15,Calculator!$G$34/2,0)),0)</f>
        <v>0</v>
      </c>
      <c r="L1585" s="29">
        <f ca="1">IF(DAY($C1585)=28,IF(H1585=0,0,Calculator!$G$35),0)</f>
        <v>0</v>
      </c>
      <c r="M1585" s="29">
        <f ca="1">IF(I1585&gt;0,IF(DAY($C1585)=1,SUM(INDIRECT("I"&amp;(ROW(C1584)-DAY(C1584))):I1584),0),0)</f>
        <v>0</v>
      </c>
      <c r="N1585" s="29">
        <f ca="1">IF(C1585&lt;Calculator!$G$27,0,IF(C1585=Calculator!$G$27,Calculator!$G$39,IF(H1585-K1585&lt;=0,IF(D1585&gt;Calculator!$G$39,IF(H1585-K1585+E1585+L1585+M1585+Calculator!$G$39&gt;Calculator!$G$39,Calculator!$G$39-(H1585+E1585+L1585+M1585-K1585),Calculator!$G$39),D1585),0)))</f>
        <v>0</v>
      </c>
    </row>
    <row r="1586" spans="1:14" ht="15.75" thickBot="1">
      <c r="A1586" s="33" t="str">
        <f ca="1">IF(C1586=Calculator!$H$27,"F",IF(Daily!D1586+Daily!H1586=0,IF(D1585+H1585&gt;0,"L",""),""))</f>
        <v/>
      </c>
      <c r="B1586" s="34">
        <v>1585</v>
      </c>
      <c r="C1586" s="19">
        <f t="shared" ca="1" si="97"/>
        <v>47515</v>
      </c>
      <c r="D1586" s="29">
        <f t="shared" ca="1" si="99"/>
        <v>141263.49598485566</v>
      </c>
      <c r="E1586" s="29">
        <f ca="1">IF(C1586&lt;Calculator!$D$26,0,IF(DAY($C1586)=1,IF(D1586-Calculator!$G$24&gt;0,Calculator!$G$24,D1586),0))</f>
        <v>1878.8756805424866</v>
      </c>
      <c r="F1586" s="29">
        <f ca="1">IF(E1586&gt;0,D1586*Calculator!$G$22/12,0)</f>
        <v>588.59789993689867</v>
      </c>
      <c r="G1586" s="29">
        <f ca="1">IF(E1586&gt;0,(IFERROR(-PMT(Calculator!$G$22/12,Calculator!$G$23*12,Calculator!$G$20),0))-F1586,0)</f>
        <v>1290.2777806055879</v>
      </c>
      <c r="H1586" s="29">
        <f t="shared" ca="1" si="100"/>
        <v>8786.1834234558846</v>
      </c>
      <c r="I1586" s="29">
        <f t="shared" ca="1" si="98"/>
        <v>1.5646628014373494</v>
      </c>
      <c r="J1586" s="30">
        <f>Calculator!$G$40</f>
        <v>6.5000000000000002E-2</v>
      </c>
      <c r="K1586" s="29">
        <f ca="1">IF(C1586&gt;=Calculator!$G$27,IF(DAY($C1586)=1,Calculator!$G$34/2,IF(DAY($C1586)=15,Calculator!$G$34/2,0)),0)</f>
        <v>4500</v>
      </c>
      <c r="L1586" s="29">
        <f ca="1">IF(DAY($C1586)=28,IF(H1586=0,0,Calculator!$G$35),0)</f>
        <v>0</v>
      </c>
      <c r="M1586" s="29">
        <f ca="1">IF(I1586&gt;0,IF(DAY($C1586)=1,SUM(INDIRECT("I"&amp;(ROW(C1585)-DAY(C1585))):I1585),0),0)</f>
        <v>37.985028967315628</v>
      </c>
      <c r="N1586" s="29">
        <f ca="1">IF(C1586&lt;Calculator!$G$27,0,IF(C1586=Calculator!$G$27,Calculator!$G$39,IF(H1586-K1586&lt;=0,IF(D1586&gt;Calculator!$G$39,IF(H1586-K1586+E1586+L1586+M1586+Calculator!$G$39&gt;Calculator!$G$39,Calculator!$G$39-(H1586+E1586+L1586+M1586-K1586),Calculator!$G$39),D1586),0)))</f>
        <v>0</v>
      </c>
    </row>
    <row r="1587" spans="1:14" ht="15.75" thickBot="1">
      <c r="A1587" s="33" t="str">
        <f ca="1">IF(C1587=Calculator!$H$27,"F",IF(Daily!D1587+Daily!H1587=0,IF(D1586+H1586&gt;0,"L",""),""))</f>
        <v/>
      </c>
      <c r="B1587" s="34">
        <v>1586</v>
      </c>
      <c r="C1587" s="19">
        <f t="shared" ca="1" si="97"/>
        <v>47516</v>
      </c>
      <c r="D1587" s="29">
        <f t="shared" ca="1" si="99"/>
        <v>139973.21820425006</v>
      </c>
      <c r="E1587" s="29">
        <f ca="1">IF(C1587&lt;Calculator!$D$26,0,IF(DAY($C1587)=1,IF(D1587-Calculator!$G$24&gt;0,Calculator!$G$24,D1587),0))</f>
        <v>0</v>
      </c>
      <c r="F1587" s="29">
        <f ca="1">IF(E1587&gt;0,D1587*Calculator!$G$22/12,0)</f>
        <v>0</v>
      </c>
      <c r="G1587" s="29">
        <f ca="1">IF(E1587&gt;0,(IFERROR(-PMT(Calculator!$G$22/12,Calculator!$G$23*12,Calculator!$G$20),0))-F1587,0)</f>
        <v>0</v>
      </c>
      <c r="H1587" s="29">
        <f t="shared" ca="1" si="100"/>
        <v>6203.0441329656869</v>
      </c>
      <c r="I1587" s="29">
        <f t="shared" ca="1" si="98"/>
        <v>1.1046516949116978</v>
      </c>
      <c r="J1587" s="30">
        <f>Calculator!$G$40</f>
        <v>6.5000000000000002E-2</v>
      </c>
      <c r="K1587" s="29">
        <f ca="1">IF(C1587&gt;=Calculator!$G$27,IF(DAY($C1587)=1,Calculator!$G$34/2,IF(DAY($C1587)=15,Calculator!$G$34/2,0)),0)</f>
        <v>0</v>
      </c>
      <c r="L1587" s="29">
        <f ca="1">IF(DAY($C1587)=28,IF(H1587=0,0,Calculator!$G$35),0)</f>
        <v>0</v>
      </c>
      <c r="M1587" s="29">
        <f ca="1">IF(I1587&gt;0,IF(DAY($C1587)=1,SUM(INDIRECT("I"&amp;(ROW(C1586)-DAY(C1586))):I1586),0),0)</f>
        <v>0</v>
      </c>
      <c r="N1587" s="29">
        <f ca="1">IF(C1587&lt;Calculator!$G$27,0,IF(C1587=Calculator!$G$27,Calculator!$G$39,IF(H1587-K1587&lt;=0,IF(D1587&gt;Calculator!$G$39,IF(H1587-K1587+E1587+L1587+M1587+Calculator!$G$39&gt;Calculator!$G$39,Calculator!$G$39-(H1587+E1587+L1587+M1587-K1587),Calculator!$G$39),D1587),0)))</f>
        <v>0</v>
      </c>
    </row>
    <row r="1588" spans="1:14" ht="15.75" thickBot="1">
      <c r="A1588" s="33" t="str">
        <f ca="1">IF(C1588=Calculator!$H$27,"F",IF(Daily!D1588+Daily!H1588=0,IF(D1587+H1587&gt;0,"L",""),""))</f>
        <v/>
      </c>
      <c r="B1588" s="34">
        <v>1587</v>
      </c>
      <c r="C1588" s="19">
        <f t="shared" ca="1" si="97"/>
        <v>47517</v>
      </c>
      <c r="D1588" s="29">
        <f t="shared" ca="1" si="99"/>
        <v>139973.21820425006</v>
      </c>
      <c r="E1588" s="29">
        <f ca="1">IF(C1588&lt;Calculator!$D$26,0,IF(DAY($C1588)=1,IF(D1588-Calculator!$G$24&gt;0,Calculator!$G$24,D1588),0))</f>
        <v>0</v>
      </c>
      <c r="F1588" s="29">
        <f ca="1">IF(E1588&gt;0,D1588*Calculator!$G$22/12,0)</f>
        <v>0</v>
      </c>
      <c r="G1588" s="29">
        <f ca="1">IF(E1588&gt;0,(IFERROR(-PMT(Calculator!$G$22/12,Calculator!$G$23*12,Calculator!$G$20),0))-F1588,0)</f>
        <v>0</v>
      </c>
      <c r="H1588" s="29">
        <f t="shared" ca="1" si="100"/>
        <v>6203.0441329656869</v>
      </c>
      <c r="I1588" s="29">
        <f t="shared" ca="1" si="98"/>
        <v>1.1046516949116978</v>
      </c>
      <c r="J1588" s="30">
        <f>Calculator!$G$40</f>
        <v>6.5000000000000002E-2</v>
      </c>
      <c r="K1588" s="29">
        <f ca="1">IF(C1588&gt;=Calculator!$G$27,IF(DAY($C1588)=1,Calculator!$G$34/2,IF(DAY($C1588)=15,Calculator!$G$34/2,0)),0)</f>
        <v>0</v>
      </c>
      <c r="L1588" s="29">
        <f ca="1">IF(DAY($C1588)=28,IF(H1588=0,0,Calculator!$G$35),0)</f>
        <v>0</v>
      </c>
      <c r="M1588" s="29">
        <f ca="1">IF(I1588&gt;0,IF(DAY($C1588)=1,SUM(INDIRECT("I"&amp;(ROW(C1587)-DAY(C1587))):I1587),0),0)</f>
        <v>0</v>
      </c>
      <c r="N1588" s="29">
        <f ca="1">IF(C1588&lt;Calculator!$G$27,0,IF(C1588=Calculator!$G$27,Calculator!$G$39,IF(H1588-K1588&lt;=0,IF(D1588&gt;Calculator!$G$39,IF(H1588-K1588+E1588+L1588+M1588+Calculator!$G$39&gt;Calculator!$G$39,Calculator!$G$39-(H1588+E1588+L1588+M1588-K1588),Calculator!$G$39),D1588),0)))</f>
        <v>0</v>
      </c>
    </row>
    <row r="1589" spans="1:14" ht="15.75" thickBot="1">
      <c r="A1589" s="33" t="str">
        <f ca="1">IF(C1589=Calculator!$H$27,"F",IF(Daily!D1589+Daily!H1589=0,IF(D1588+H1588&gt;0,"L",""),""))</f>
        <v/>
      </c>
      <c r="B1589" s="34">
        <v>1588</v>
      </c>
      <c r="C1589" s="19">
        <f t="shared" ca="1" si="97"/>
        <v>47518</v>
      </c>
      <c r="D1589" s="29">
        <f t="shared" ca="1" si="99"/>
        <v>139973.21820425006</v>
      </c>
      <c r="E1589" s="29">
        <f ca="1">IF(C1589&lt;Calculator!$D$26,0,IF(DAY($C1589)=1,IF(D1589-Calculator!$G$24&gt;0,Calculator!$G$24,D1589),0))</f>
        <v>0</v>
      </c>
      <c r="F1589" s="29">
        <f ca="1">IF(E1589&gt;0,D1589*Calculator!$G$22/12,0)</f>
        <v>0</v>
      </c>
      <c r="G1589" s="29">
        <f ca="1">IF(E1589&gt;0,(IFERROR(-PMT(Calculator!$G$22/12,Calculator!$G$23*12,Calculator!$G$20),0))-F1589,0)</f>
        <v>0</v>
      </c>
      <c r="H1589" s="29">
        <f t="shared" ca="1" si="100"/>
        <v>6203.0441329656869</v>
      </c>
      <c r="I1589" s="29">
        <f t="shared" ca="1" si="98"/>
        <v>1.1046516949116978</v>
      </c>
      <c r="J1589" s="30">
        <f>Calculator!$G$40</f>
        <v>6.5000000000000002E-2</v>
      </c>
      <c r="K1589" s="29">
        <f ca="1">IF(C1589&gt;=Calculator!$G$27,IF(DAY($C1589)=1,Calculator!$G$34/2,IF(DAY($C1589)=15,Calculator!$G$34/2,0)),0)</f>
        <v>0</v>
      </c>
      <c r="L1589" s="29">
        <f ca="1">IF(DAY($C1589)=28,IF(H1589=0,0,Calculator!$G$35),0)</f>
        <v>0</v>
      </c>
      <c r="M1589" s="29">
        <f ca="1">IF(I1589&gt;0,IF(DAY($C1589)=1,SUM(INDIRECT("I"&amp;(ROW(C1588)-DAY(C1588))):I1588),0),0)</f>
        <v>0</v>
      </c>
      <c r="N1589" s="29">
        <f ca="1">IF(C1589&lt;Calculator!$G$27,0,IF(C1589=Calculator!$G$27,Calculator!$G$39,IF(H1589-K1589&lt;=0,IF(D1589&gt;Calculator!$G$39,IF(H1589-K1589+E1589+L1589+M1589+Calculator!$G$39&gt;Calculator!$G$39,Calculator!$G$39-(H1589+E1589+L1589+M1589-K1589),Calculator!$G$39),D1589),0)))</f>
        <v>0</v>
      </c>
    </row>
    <row r="1590" spans="1:14" ht="15.75" thickBot="1">
      <c r="A1590" s="33" t="str">
        <f ca="1">IF(C1590=Calculator!$H$27,"F",IF(Daily!D1590+Daily!H1590=0,IF(D1589+H1589&gt;0,"L",""),""))</f>
        <v/>
      </c>
      <c r="B1590" s="34">
        <v>1589</v>
      </c>
      <c r="C1590" s="19">
        <f t="shared" ca="1" si="97"/>
        <v>47519</v>
      </c>
      <c r="D1590" s="29">
        <f t="shared" ca="1" si="99"/>
        <v>139973.21820425006</v>
      </c>
      <c r="E1590" s="29">
        <f ca="1">IF(C1590&lt;Calculator!$D$26,0,IF(DAY($C1590)=1,IF(D1590-Calculator!$G$24&gt;0,Calculator!$G$24,D1590),0))</f>
        <v>0</v>
      </c>
      <c r="F1590" s="29">
        <f ca="1">IF(E1590&gt;0,D1590*Calculator!$G$22/12,0)</f>
        <v>0</v>
      </c>
      <c r="G1590" s="29">
        <f ca="1">IF(E1590&gt;0,(IFERROR(-PMT(Calculator!$G$22/12,Calculator!$G$23*12,Calculator!$G$20),0))-F1590,0)</f>
        <v>0</v>
      </c>
      <c r="H1590" s="29">
        <f t="shared" ca="1" si="100"/>
        <v>6203.0441329656869</v>
      </c>
      <c r="I1590" s="29">
        <f t="shared" ca="1" si="98"/>
        <v>1.1046516949116978</v>
      </c>
      <c r="J1590" s="30">
        <f>Calculator!$G$40</f>
        <v>6.5000000000000002E-2</v>
      </c>
      <c r="K1590" s="29">
        <f ca="1">IF(C1590&gt;=Calculator!$G$27,IF(DAY($C1590)=1,Calculator!$G$34/2,IF(DAY($C1590)=15,Calculator!$G$34/2,0)),0)</f>
        <v>0</v>
      </c>
      <c r="L1590" s="29">
        <f ca="1">IF(DAY($C1590)=28,IF(H1590=0,0,Calculator!$G$35),0)</f>
        <v>0</v>
      </c>
      <c r="M1590" s="29">
        <f ca="1">IF(I1590&gt;0,IF(DAY($C1590)=1,SUM(INDIRECT("I"&amp;(ROW(C1589)-DAY(C1589))):I1589),0),0)</f>
        <v>0</v>
      </c>
      <c r="N1590" s="29">
        <f ca="1">IF(C1590&lt;Calculator!$G$27,0,IF(C1590=Calculator!$G$27,Calculator!$G$39,IF(H1590-K1590&lt;=0,IF(D1590&gt;Calculator!$G$39,IF(H1590-K1590+E1590+L1590+M1590+Calculator!$G$39&gt;Calculator!$G$39,Calculator!$G$39-(H1590+E1590+L1590+M1590-K1590),Calculator!$G$39),D1590),0)))</f>
        <v>0</v>
      </c>
    </row>
    <row r="1591" spans="1:14" ht="15.75" thickBot="1">
      <c r="A1591" s="33" t="str">
        <f ca="1">IF(C1591=Calculator!$H$27,"F",IF(Daily!D1591+Daily!H1591=0,IF(D1590+H1590&gt;0,"L",""),""))</f>
        <v/>
      </c>
      <c r="B1591" s="34">
        <v>1590</v>
      </c>
      <c r="C1591" s="19">
        <f t="shared" ca="1" si="97"/>
        <v>47520</v>
      </c>
      <c r="D1591" s="29">
        <f t="shared" ca="1" si="99"/>
        <v>139973.21820425006</v>
      </c>
      <c r="E1591" s="29">
        <f ca="1">IF(C1591&lt;Calculator!$D$26,0,IF(DAY($C1591)=1,IF(D1591-Calculator!$G$24&gt;0,Calculator!$G$24,D1591),0))</f>
        <v>0</v>
      </c>
      <c r="F1591" s="29">
        <f ca="1">IF(E1591&gt;0,D1591*Calculator!$G$22/12,0)</f>
        <v>0</v>
      </c>
      <c r="G1591" s="29">
        <f ca="1">IF(E1591&gt;0,(IFERROR(-PMT(Calculator!$G$22/12,Calculator!$G$23*12,Calculator!$G$20),0))-F1591,0)</f>
        <v>0</v>
      </c>
      <c r="H1591" s="29">
        <f t="shared" ca="1" si="100"/>
        <v>6203.0441329656869</v>
      </c>
      <c r="I1591" s="29">
        <f t="shared" ca="1" si="98"/>
        <v>1.1046516949116978</v>
      </c>
      <c r="J1591" s="30">
        <f>Calculator!$G$40</f>
        <v>6.5000000000000002E-2</v>
      </c>
      <c r="K1591" s="29">
        <f ca="1">IF(C1591&gt;=Calculator!$G$27,IF(DAY($C1591)=1,Calculator!$G$34/2,IF(DAY($C1591)=15,Calculator!$G$34/2,0)),0)</f>
        <v>0</v>
      </c>
      <c r="L1591" s="29">
        <f ca="1">IF(DAY($C1591)=28,IF(H1591=0,0,Calculator!$G$35),0)</f>
        <v>0</v>
      </c>
      <c r="M1591" s="29">
        <f ca="1">IF(I1591&gt;0,IF(DAY($C1591)=1,SUM(INDIRECT("I"&amp;(ROW(C1590)-DAY(C1590))):I1590),0),0)</f>
        <v>0</v>
      </c>
      <c r="N1591" s="29">
        <f ca="1">IF(C1591&lt;Calculator!$G$27,0,IF(C1591=Calculator!$G$27,Calculator!$G$39,IF(H1591-K1591&lt;=0,IF(D1591&gt;Calculator!$G$39,IF(H1591-K1591+E1591+L1591+M1591+Calculator!$G$39&gt;Calculator!$G$39,Calculator!$G$39-(H1591+E1591+L1591+M1591-K1591),Calculator!$G$39),D1591),0)))</f>
        <v>0</v>
      </c>
    </row>
    <row r="1592" spans="1:14" ht="15.75" thickBot="1">
      <c r="A1592" s="33" t="str">
        <f ca="1">IF(C1592=Calculator!$H$27,"F",IF(Daily!D1592+Daily!H1592=0,IF(D1591+H1591&gt;0,"L",""),""))</f>
        <v/>
      </c>
      <c r="B1592" s="34">
        <v>1591</v>
      </c>
      <c r="C1592" s="19">
        <f t="shared" ca="1" si="97"/>
        <v>47521</v>
      </c>
      <c r="D1592" s="29">
        <f t="shared" ca="1" si="99"/>
        <v>139973.21820425006</v>
      </c>
      <c r="E1592" s="29">
        <f ca="1">IF(C1592&lt;Calculator!$D$26,0,IF(DAY($C1592)=1,IF(D1592-Calculator!$G$24&gt;0,Calculator!$G$24,D1592),0))</f>
        <v>0</v>
      </c>
      <c r="F1592" s="29">
        <f ca="1">IF(E1592&gt;0,D1592*Calculator!$G$22/12,0)</f>
        <v>0</v>
      </c>
      <c r="G1592" s="29">
        <f ca="1">IF(E1592&gt;0,(IFERROR(-PMT(Calculator!$G$22/12,Calculator!$G$23*12,Calculator!$G$20),0))-F1592,0)</f>
        <v>0</v>
      </c>
      <c r="H1592" s="29">
        <f t="shared" ca="1" si="100"/>
        <v>6203.0441329656869</v>
      </c>
      <c r="I1592" s="29">
        <f t="shared" ca="1" si="98"/>
        <v>1.1046516949116978</v>
      </c>
      <c r="J1592" s="30">
        <f>Calculator!$G$40</f>
        <v>6.5000000000000002E-2</v>
      </c>
      <c r="K1592" s="29">
        <f ca="1">IF(C1592&gt;=Calculator!$G$27,IF(DAY($C1592)=1,Calculator!$G$34/2,IF(DAY($C1592)=15,Calculator!$G$34/2,0)),0)</f>
        <v>0</v>
      </c>
      <c r="L1592" s="29">
        <f ca="1">IF(DAY($C1592)=28,IF(H1592=0,0,Calculator!$G$35),0)</f>
        <v>0</v>
      </c>
      <c r="M1592" s="29">
        <f ca="1">IF(I1592&gt;0,IF(DAY($C1592)=1,SUM(INDIRECT("I"&amp;(ROW(C1591)-DAY(C1591))):I1591),0),0)</f>
        <v>0</v>
      </c>
      <c r="N1592" s="29">
        <f ca="1">IF(C1592&lt;Calculator!$G$27,0,IF(C1592=Calculator!$G$27,Calculator!$G$39,IF(H1592-K1592&lt;=0,IF(D1592&gt;Calculator!$G$39,IF(H1592-K1592+E1592+L1592+M1592+Calculator!$G$39&gt;Calculator!$G$39,Calculator!$G$39-(H1592+E1592+L1592+M1592-K1592),Calculator!$G$39),D1592),0)))</f>
        <v>0</v>
      </c>
    </row>
    <row r="1593" spans="1:14" ht="15.75" thickBot="1">
      <c r="A1593" s="33" t="str">
        <f ca="1">IF(C1593=Calculator!$H$27,"F",IF(Daily!D1593+Daily!H1593=0,IF(D1592+H1592&gt;0,"L",""),""))</f>
        <v/>
      </c>
      <c r="B1593" s="34">
        <v>1592</v>
      </c>
      <c r="C1593" s="19">
        <f t="shared" ca="1" si="97"/>
        <v>47522</v>
      </c>
      <c r="D1593" s="29">
        <f t="shared" ca="1" si="99"/>
        <v>139973.21820425006</v>
      </c>
      <c r="E1593" s="29">
        <f ca="1">IF(C1593&lt;Calculator!$D$26,0,IF(DAY($C1593)=1,IF(D1593-Calculator!$G$24&gt;0,Calculator!$G$24,D1593),0))</f>
        <v>0</v>
      </c>
      <c r="F1593" s="29">
        <f ca="1">IF(E1593&gt;0,D1593*Calculator!$G$22/12,0)</f>
        <v>0</v>
      </c>
      <c r="G1593" s="29">
        <f ca="1">IF(E1593&gt;0,(IFERROR(-PMT(Calculator!$G$22/12,Calculator!$G$23*12,Calculator!$G$20),0))-F1593,0)</f>
        <v>0</v>
      </c>
      <c r="H1593" s="29">
        <f t="shared" ca="1" si="100"/>
        <v>6203.0441329656869</v>
      </c>
      <c r="I1593" s="29">
        <f t="shared" ca="1" si="98"/>
        <v>1.1046516949116978</v>
      </c>
      <c r="J1593" s="30">
        <f>Calculator!$G$40</f>
        <v>6.5000000000000002E-2</v>
      </c>
      <c r="K1593" s="29">
        <f ca="1">IF(C1593&gt;=Calculator!$G$27,IF(DAY($C1593)=1,Calculator!$G$34/2,IF(DAY($C1593)=15,Calculator!$G$34/2,0)),0)</f>
        <v>0</v>
      </c>
      <c r="L1593" s="29">
        <f ca="1">IF(DAY($C1593)=28,IF(H1593=0,0,Calculator!$G$35),0)</f>
        <v>0</v>
      </c>
      <c r="M1593" s="29">
        <f ca="1">IF(I1593&gt;0,IF(DAY($C1593)=1,SUM(INDIRECT("I"&amp;(ROW(C1592)-DAY(C1592))):I1592),0),0)</f>
        <v>0</v>
      </c>
      <c r="N1593" s="29">
        <f ca="1">IF(C1593&lt;Calculator!$G$27,0,IF(C1593=Calculator!$G$27,Calculator!$G$39,IF(H1593-K1593&lt;=0,IF(D1593&gt;Calculator!$G$39,IF(H1593-K1593+E1593+L1593+M1593+Calculator!$G$39&gt;Calculator!$G$39,Calculator!$G$39-(H1593+E1593+L1593+M1593-K1593),Calculator!$G$39),D1593),0)))</f>
        <v>0</v>
      </c>
    </row>
    <row r="1594" spans="1:14" ht="15.75" thickBot="1">
      <c r="A1594" s="33" t="str">
        <f ca="1">IF(C1594=Calculator!$H$27,"F",IF(Daily!D1594+Daily!H1594=0,IF(D1593+H1593&gt;0,"L",""),""))</f>
        <v/>
      </c>
      <c r="B1594" s="34">
        <v>1593</v>
      </c>
      <c r="C1594" s="19">
        <f t="shared" ca="1" si="97"/>
        <v>47523</v>
      </c>
      <c r="D1594" s="29">
        <f t="shared" ca="1" si="99"/>
        <v>139973.21820425006</v>
      </c>
      <c r="E1594" s="29">
        <f ca="1">IF(C1594&lt;Calculator!$D$26,0,IF(DAY($C1594)=1,IF(D1594-Calculator!$G$24&gt;0,Calculator!$G$24,D1594),0))</f>
        <v>0</v>
      </c>
      <c r="F1594" s="29">
        <f ca="1">IF(E1594&gt;0,D1594*Calculator!$G$22/12,0)</f>
        <v>0</v>
      </c>
      <c r="G1594" s="29">
        <f ca="1">IF(E1594&gt;0,(IFERROR(-PMT(Calculator!$G$22/12,Calculator!$G$23*12,Calculator!$G$20),0))-F1594,0)</f>
        <v>0</v>
      </c>
      <c r="H1594" s="29">
        <f t="shared" ca="1" si="100"/>
        <v>6203.0441329656869</v>
      </c>
      <c r="I1594" s="29">
        <f t="shared" ca="1" si="98"/>
        <v>1.1046516949116978</v>
      </c>
      <c r="J1594" s="30">
        <f>Calculator!$G$40</f>
        <v>6.5000000000000002E-2</v>
      </c>
      <c r="K1594" s="29">
        <f ca="1">IF(C1594&gt;=Calculator!$G$27,IF(DAY($C1594)=1,Calculator!$G$34/2,IF(DAY($C1594)=15,Calculator!$G$34/2,0)),0)</f>
        <v>0</v>
      </c>
      <c r="L1594" s="29">
        <f ca="1">IF(DAY($C1594)=28,IF(H1594=0,0,Calculator!$G$35),0)</f>
        <v>0</v>
      </c>
      <c r="M1594" s="29">
        <f ca="1">IF(I1594&gt;0,IF(DAY($C1594)=1,SUM(INDIRECT("I"&amp;(ROW(C1593)-DAY(C1593))):I1593),0),0)</f>
        <v>0</v>
      </c>
      <c r="N1594" s="29">
        <f ca="1">IF(C1594&lt;Calculator!$G$27,0,IF(C1594=Calculator!$G$27,Calculator!$G$39,IF(H1594-K1594&lt;=0,IF(D1594&gt;Calculator!$G$39,IF(H1594-K1594+E1594+L1594+M1594+Calculator!$G$39&gt;Calculator!$G$39,Calculator!$G$39-(H1594+E1594+L1594+M1594-K1594),Calculator!$G$39),D1594),0)))</f>
        <v>0</v>
      </c>
    </row>
    <row r="1595" spans="1:14" ht="15.75" thickBot="1">
      <c r="A1595" s="33" t="str">
        <f ca="1">IF(C1595=Calculator!$H$27,"F",IF(Daily!D1595+Daily!H1595=0,IF(D1594+H1594&gt;0,"L",""),""))</f>
        <v/>
      </c>
      <c r="B1595" s="34">
        <v>1594</v>
      </c>
      <c r="C1595" s="19">
        <f t="shared" ca="1" si="97"/>
        <v>47524</v>
      </c>
      <c r="D1595" s="29">
        <f t="shared" ca="1" si="99"/>
        <v>139973.21820425006</v>
      </c>
      <c r="E1595" s="29">
        <f ca="1">IF(C1595&lt;Calculator!$D$26,0,IF(DAY($C1595)=1,IF(D1595-Calculator!$G$24&gt;0,Calculator!$G$24,D1595),0))</f>
        <v>0</v>
      </c>
      <c r="F1595" s="29">
        <f ca="1">IF(E1595&gt;0,D1595*Calculator!$G$22/12,0)</f>
        <v>0</v>
      </c>
      <c r="G1595" s="29">
        <f ca="1">IF(E1595&gt;0,(IFERROR(-PMT(Calculator!$G$22/12,Calculator!$G$23*12,Calculator!$G$20),0))-F1595,0)</f>
        <v>0</v>
      </c>
      <c r="H1595" s="29">
        <f t="shared" ca="1" si="100"/>
        <v>6203.0441329656869</v>
      </c>
      <c r="I1595" s="29">
        <f t="shared" ca="1" si="98"/>
        <v>1.1046516949116978</v>
      </c>
      <c r="J1595" s="30">
        <f>Calculator!$G$40</f>
        <v>6.5000000000000002E-2</v>
      </c>
      <c r="K1595" s="29">
        <f ca="1">IF(C1595&gt;=Calculator!$G$27,IF(DAY($C1595)=1,Calculator!$G$34/2,IF(DAY($C1595)=15,Calculator!$G$34/2,0)),0)</f>
        <v>0</v>
      </c>
      <c r="L1595" s="29">
        <f ca="1">IF(DAY($C1595)=28,IF(H1595=0,0,Calculator!$G$35),0)</f>
        <v>0</v>
      </c>
      <c r="M1595" s="29">
        <f ca="1">IF(I1595&gt;0,IF(DAY($C1595)=1,SUM(INDIRECT("I"&amp;(ROW(C1594)-DAY(C1594))):I1594),0),0)</f>
        <v>0</v>
      </c>
      <c r="N1595" s="29">
        <f ca="1">IF(C1595&lt;Calculator!$G$27,0,IF(C1595=Calculator!$G$27,Calculator!$G$39,IF(H1595-K1595&lt;=0,IF(D1595&gt;Calculator!$G$39,IF(H1595-K1595+E1595+L1595+M1595+Calculator!$G$39&gt;Calculator!$G$39,Calculator!$G$39-(H1595+E1595+L1595+M1595-K1595),Calculator!$G$39),D1595),0)))</f>
        <v>0</v>
      </c>
    </row>
    <row r="1596" spans="1:14" ht="15.75" thickBot="1">
      <c r="A1596" s="33" t="str">
        <f ca="1">IF(C1596=Calculator!$H$27,"F",IF(Daily!D1596+Daily!H1596=0,IF(D1595+H1595&gt;0,"L",""),""))</f>
        <v/>
      </c>
      <c r="B1596" s="34">
        <v>1595</v>
      </c>
      <c r="C1596" s="19">
        <f t="shared" ca="1" si="97"/>
        <v>47525</v>
      </c>
      <c r="D1596" s="29">
        <f t="shared" ca="1" si="99"/>
        <v>139973.21820425006</v>
      </c>
      <c r="E1596" s="29">
        <f ca="1">IF(C1596&lt;Calculator!$D$26,0,IF(DAY($C1596)=1,IF(D1596-Calculator!$G$24&gt;0,Calculator!$G$24,D1596),0))</f>
        <v>0</v>
      </c>
      <c r="F1596" s="29">
        <f ca="1">IF(E1596&gt;0,D1596*Calculator!$G$22/12,0)</f>
        <v>0</v>
      </c>
      <c r="G1596" s="29">
        <f ca="1">IF(E1596&gt;0,(IFERROR(-PMT(Calculator!$G$22/12,Calculator!$G$23*12,Calculator!$G$20),0))-F1596,0)</f>
        <v>0</v>
      </c>
      <c r="H1596" s="29">
        <f t="shared" ca="1" si="100"/>
        <v>6203.0441329656869</v>
      </c>
      <c r="I1596" s="29">
        <f t="shared" ca="1" si="98"/>
        <v>1.1046516949116978</v>
      </c>
      <c r="J1596" s="30">
        <f>Calculator!$G$40</f>
        <v>6.5000000000000002E-2</v>
      </c>
      <c r="K1596" s="29">
        <f ca="1">IF(C1596&gt;=Calculator!$G$27,IF(DAY($C1596)=1,Calculator!$G$34/2,IF(DAY($C1596)=15,Calculator!$G$34/2,0)),0)</f>
        <v>0</v>
      </c>
      <c r="L1596" s="29">
        <f ca="1">IF(DAY($C1596)=28,IF(H1596=0,0,Calculator!$G$35),0)</f>
        <v>0</v>
      </c>
      <c r="M1596" s="29">
        <f ca="1">IF(I1596&gt;0,IF(DAY($C1596)=1,SUM(INDIRECT("I"&amp;(ROW(C1595)-DAY(C1595))):I1595),0),0)</f>
        <v>0</v>
      </c>
      <c r="N1596" s="29">
        <f ca="1">IF(C1596&lt;Calculator!$G$27,0,IF(C1596=Calculator!$G$27,Calculator!$G$39,IF(H1596-K1596&lt;=0,IF(D1596&gt;Calculator!$G$39,IF(H1596-K1596+E1596+L1596+M1596+Calculator!$G$39&gt;Calculator!$G$39,Calculator!$G$39-(H1596+E1596+L1596+M1596-K1596),Calculator!$G$39),D1596),0)))</f>
        <v>0</v>
      </c>
    </row>
    <row r="1597" spans="1:14" ht="15.75" thickBot="1">
      <c r="A1597" s="33" t="str">
        <f ca="1">IF(C1597=Calculator!$H$27,"F",IF(Daily!D1597+Daily!H1597=0,IF(D1596+H1596&gt;0,"L",""),""))</f>
        <v/>
      </c>
      <c r="B1597" s="34">
        <v>1596</v>
      </c>
      <c r="C1597" s="19">
        <f t="shared" ca="1" si="97"/>
        <v>47526</v>
      </c>
      <c r="D1597" s="29">
        <f t="shared" ca="1" si="99"/>
        <v>139973.21820425006</v>
      </c>
      <c r="E1597" s="29">
        <f ca="1">IF(C1597&lt;Calculator!$D$26,0,IF(DAY($C1597)=1,IF(D1597-Calculator!$G$24&gt;0,Calculator!$G$24,D1597),0))</f>
        <v>0</v>
      </c>
      <c r="F1597" s="29">
        <f ca="1">IF(E1597&gt;0,D1597*Calculator!$G$22/12,0)</f>
        <v>0</v>
      </c>
      <c r="G1597" s="29">
        <f ca="1">IF(E1597&gt;0,(IFERROR(-PMT(Calculator!$G$22/12,Calculator!$G$23*12,Calculator!$G$20),0))-F1597,0)</f>
        <v>0</v>
      </c>
      <c r="H1597" s="29">
        <f t="shared" ca="1" si="100"/>
        <v>6203.0441329656869</v>
      </c>
      <c r="I1597" s="29">
        <f t="shared" ca="1" si="98"/>
        <v>1.1046516949116978</v>
      </c>
      <c r="J1597" s="30">
        <f>Calculator!$G$40</f>
        <v>6.5000000000000002E-2</v>
      </c>
      <c r="K1597" s="29">
        <f ca="1">IF(C1597&gt;=Calculator!$G$27,IF(DAY($C1597)=1,Calculator!$G$34/2,IF(DAY($C1597)=15,Calculator!$G$34/2,0)),0)</f>
        <v>0</v>
      </c>
      <c r="L1597" s="29">
        <f ca="1">IF(DAY($C1597)=28,IF(H1597=0,0,Calculator!$G$35),0)</f>
        <v>0</v>
      </c>
      <c r="M1597" s="29">
        <f ca="1">IF(I1597&gt;0,IF(DAY($C1597)=1,SUM(INDIRECT("I"&amp;(ROW(C1596)-DAY(C1596))):I1596),0),0)</f>
        <v>0</v>
      </c>
      <c r="N1597" s="29">
        <f ca="1">IF(C1597&lt;Calculator!$G$27,0,IF(C1597=Calculator!$G$27,Calculator!$G$39,IF(H1597-K1597&lt;=0,IF(D1597&gt;Calculator!$G$39,IF(H1597-K1597+E1597+L1597+M1597+Calculator!$G$39&gt;Calculator!$G$39,Calculator!$G$39-(H1597+E1597+L1597+M1597-K1597),Calculator!$G$39),D1597),0)))</f>
        <v>0</v>
      </c>
    </row>
    <row r="1598" spans="1:14" ht="15.75" thickBot="1">
      <c r="A1598" s="33" t="str">
        <f ca="1">IF(C1598=Calculator!$H$27,"F",IF(Daily!D1598+Daily!H1598=0,IF(D1597+H1597&gt;0,"L",""),""))</f>
        <v/>
      </c>
      <c r="B1598" s="34">
        <v>1597</v>
      </c>
      <c r="C1598" s="19">
        <f t="shared" ca="1" si="97"/>
        <v>47527</v>
      </c>
      <c r="D1598" s="29">
        <f t="shared" ca="1" si="99"/>
        <v>139973.21820425006</v>
      </c>
      <c r="E1598" s="29">
        <f ca="1">IF(C1598&lt;Calculator!$D$26,0,IF(DAY($C1598)=1,IF(D1598-Calculator!$G$24&gt;0,Calculator!$G$24,D1598),0))</f>
        <v>0</v>
      </c>
      <c r="F1598" s="29">
        <f ca="1">IF(E1598&gt;0,D1598*Calculator!$G$22/12,0)</f>
        <v>0</v>
      </c>
      <c r="G1598" s="29">
        <f ca="1">IF(E1598&gt;0,(IFERROR(-PMT(Calculator!$G$22/12,Calculator!$G$23*12,Calculator!$G$20),0))-F1598,0)</f>
        <v>0</v>
      </c>
      <c r="H1598" s="29">
        <f t="shared" ca="1" si="100"/>
        <v>6203.0441329656869</v>
      </c>
      <c r="I1598" s="29">
        <f t="shared" ca="1" si="98"/>
        <v>1.1046516949116978</v>
      </c>
      <c r="J1598" s="30">
        <f>Calculator!$G$40</f>
        <v>6.5000000000000002E-2</v>
      </c>
      <c r="K1598" s="29">
        <f ca="1">IF(C1598&gt;=Calculator!$G$27,IF(DAY($C1598)=1,Calculator!$G$34/2,IF(DAY($C1598)=15,Calculator!$G$34/2,0)),0)</f>
        <v>0</v>
      </c>
      <c r="L1598" s="29">
        <f ca="1">IF(DAY($C1598)=28,IF(H1598=0,0,Calculator!$G$35),0)</f>
        <v>0</v>
      </c>
      <c r="M1598" s="29">
        <f ca="1">IF(I1598&gt;0,IF(DAY($C1598)=1,SUM(INDIRECT("I"&amp;(ROW(C1597)-DAY(C1597))):I1597),0),0)</f>
        <v>0</v>
      </c>
      <c r="N1598" s="29">
        <f ca="1">IF(C1598&lt;Calculator!$G$27,0,IF(C1598=Calculator!$G$27,Calculator!$G$39,IF(H1598-K1598&lt;=0,IF(D1598&gt;Calculator!$G$39,IF(H1598-K1598+E1598+L1598+M1598+Calculator!$G$39&gt;Calculator!$G$39,Calculator!$G$39-(H1598+E1598+L1598+M1598-K1598),Calculator!$G$39),D1598),0)))</f>
        <v>0</v>
      </c>
    </row>
    <row r="1599" spans="1:14" ht="15.75" thickBot="1">
      <c r="A1599" s="33" t="str">
        <f ca="1">IF(C1599=Calculator!$H$27,"F",IF(Daily!D1599+Daily!H1599=0,IF(D1598+H1598&gt;0,"L",""),""))</f>
        <v/>
      </c>
      <c r="B1599" s="34">
        <v>1598</v>
      </c>
      <c r="C1599" s="19">
        <f t="shared" ca="1" si="97"/>
        <v>47528</v>
      </c>
      <c r="D1599" s="29">
        <f t="shared" ca="1" si="99"/>
        <v>139973.21820425006</v>
      </c>
      <c r="E1599" s="29">
        <f ca="1">IF(C1599&lt;Calculator!$D$26,0,IF(DAY($C1599)=1,IF(D1599-Calculator!$G$24&gt;0,Calculator!$G$24,D1599),0))</f>
        <v>0</v>
      </c>
      <c r="F1599" s="29">
        <f ca="1">IF(E1599&gt;0,D1599*Calculator!$G$22/12,0)</f>
        <v>0</v>
      </c>
      <c r="G1599" s="29">
        <f ca="1">IF(E1599&gt;0,(IFERROR(-PMT(Calculator!$G$22/12,Calculator!$G$23*12,Calculator!$G$20),0))-F1599,0)</f>
        <v>0</v>
      </c>
      <c r="H1599" s="29">
        <f t="shared" ca="1" si="100"/>
        <v>6203.0441329656869</v>
      </c>
      <c r="I1599" s="29">
        <f t="shared" ca="1" si="98"/>
        <v>1.1046516949116978</v>
      </c>
      <c r="J1599" s="30">
        <f>Calculator!$G$40</f>
        <v>6.5000000000000002E-2</v>
      </c>
      <c r="K1599" s="29">
        <f ca="1">IF(C1599&gt;=Calculator!$G$27,IF(DAY($C1599)=1,Calculator!$G$34/2,IF(DAY($C1599)=15,Calculator!$G$34/2,0)),0)</f>
        <v>0</v>
      </c>
      <c r="L1599" s="29">
        <f ca="1">IF(DAY($C1599)=28,IF(H1599=0,0,Calculator!$G$35),0)</f>
        <v>0</v>
      </c>
      <c r="M1599" s="29">
        <f ca="1">IF(I1599&gt;0,IF(DAY($C1599)=1,SUM(INDIRECT("I"&amp;(ROW(C1598)-DAY(C1598))):I1598),0),0)</f>
        <v>0</v>
      </c>
      <c r="N1599" s="29">
        <f ca="1">IF(C1599&lt;Calculator!$G$27,0,IF(C1599=Calculator!$G$27,Calculator!$G$39,IF(H1599-K1599&lt;=0,IF(D1599&gt;Calculator!$G$39,IF(H1599-K1599+E1599+L1599+M1599+Calculator!$G$39&gt;Calculator!$G$39,Calculator!$G$39-(H1599+E1599+L1599+M1599-K1599),Calculator!$G$39),D1599),0)))</f>
        <v>0</v>
      </c>
    </row>
    <row r="1600" spans="1:14" ht="15.75" thickBot="1">
      <c r="A1600" s="33" t="str">
        <f ca="1">IF(C1600=Calculator!$H$27,"F",IF(Daily!D1600+Daily!H1600=0,IF(D1599+H1599&gt;0,"L",""),""))</f>
        <v/>
      </c>
      <c r="B1600" s="34">
        <v>1599</v>
      </c>
      <c r="C1600" s="19">
        <f t="shared" ca="1" si="97"/>
        <v>47529</v>
      </c>
      <c r="D1600" s="29">
        <f t="shared" ca="1" si="99"/>
        <v>139973.21820425006</v>
      </c>
      <c r="E1600" s="29">
        <f ca="1">IF(C1600&lt;Calculator!$D$26,0,IF(DAY($C1600)=1,IF(D1600-Calculator!$G$24&gt;0,Calculator!$G$24,D1600),0))</f>
        <v>0</v>
      </c>
      <c r="F1600" s="29">
        <f ca="1">IF(E1600&gt;0,D1600*Calculator!$G$22/12,0)</f>
        <v>0</v>
      </c>
      <c r="G1600" s="29">
        <f ca="1">IF(E1600&gt;0,(IFERROR(-PMT(Calculator!$G$22/12,Calculator!$G$23*12,Calculator!$G$20),0))-F1600,0)</f>
        <v>0</v>
      </c>
      <c r="H1600" s="29">
        <f t="shared" ca="1" si="100"/>
        <v>6203.0441329656869</v>
      </c>
      <c r="I1600" s="29">
        <f t="shared" ca="1" si="98"/>
        <v>1.1046516949116978</v>
      </c>
      <c r="J1600" s="30">
        <f>Calculator!$G$40</f>
        <v>6.5000000000000002E-2</v>
      </c>
      <c r="K1600" s="29">
        <f ca="1">IF(C1600&gt;=Calculator!$G$27,IF(DAY($C1600)=1,Calculator!$G$34/2,IF(DAY($C1600)=15,Calculator!$G$34/2,0)),0)</f>
        <v>4500</v>
      </c>
      <c r="L1600" s="29">
        <f ca="1">IF(DAY($C1600)=28,IF(H1600=0,0,Calculator!$G$35),0)</f>
        <v>0</v>
      </c>
      <c r="M1600" s="29">
        <f ca="1">IF(I1600&gt;0,IF(DAY($C1600)=1,SUM(INDIRECT("I"&amp;(ROW(C1599)-DAY(C1599))):I1599),0),0)</f>
        <v>0</v>
      </c>
      <c r="N1600" s="29">
        <f ca="1">IF(C1600&lt;Calculator!$G$27,0,IF(C1600=Calculator!$G$27,Calculator!$G$39,IF(H1600-K1600&lt;=0,IF(D1600&gt;Calculator!$G$39,IF(H1600-K1600+E1600+L1600+M1600+Calculator!$G$39&gt;Calculator!$G$39,Calculator!$G$39-(H1600+E1600+L1600+M1600-K1600),Calculator!$G$39),D1600),0)))</f>
        <v>0</v>
      </c>
    </row>
    <row r="1601" spans="1:14" ht="15.75" thickBot="1">
      <c r="A1601" s="33" t="str">
        <f ca="1">IF(C1601=Calculator!$H$27,"F",IF(Daily!D1601+Daily!H1601=0,IF(D1600+H1600&gt;0,"L",""),""))</f>
        <v/>
      </c>
      <c r="B1601" s="34">
        <v>1600</v>
      </c>
      <c r="C1601" s="19">
        <f t="shared" ca="1" si="97"/>
        <v>47530</v>
      </c>
      <c r="D1601" s="29">
        <f t="shared" ca="1" si="99"/>
        <v>139973.21820425006</v>
      </c>
      <c r="E1601" s="29">
        <f ca="1">IF(C1601&lt;Calculator!$D$26,0,IF(DAY($C1601)=1,IF(D1601-Calculator!$G$24&gt;0,Calculator!$G$24,D1601),0))</f>
        <v>0</v>
      </c>
      <c r="F1601" s="29">
        <f ca="1">IF(E1601&gt;0,D1601*Calculator!$G$22/12,0)</f>
        <v>0</v>
      </c>
      <c r="G1601" s="29">
        <f ca="1">IF(E1601&gt;0,(IFERROR(-PMT(Calculator!$G$22/12,Calculator!$G$23*12,Calculator!$G$20),0))-F1601,0)</f>
        <v>0</v>
      </c>
      <c r="H1601" s="29">
        <f t="shared" ca="1" si="100"/>
        <v>1703.0441329656869</v>
      </c>
      <c r="I1601" s="29">
        <f t="shared" ca="1" si="98"/>
        <v>0.30328183189799901</v>
      </c>
      <c r="J1601" s="30">
        <f>Calculator!$G$40</f>
        <v>6.5000000000000002E-2</v>
      </c>
      <c r="K1601" s="29">
        <f ca="1">IF(C1601&gt;=Calculator!$G$27,IF(DAY($C1601)=1,Calculator!$G$34/2,IF(DAY($C1601)=15,Calculator!$G$34/2,0)),0)</f>
        <v>0</v>
      </c>
      <c r="L1601" s="29">
        <f ca="1">IF(DAY($C1601)=28,IF(H1601=0,0,Calculator!$G$35),0)</f>
        <v>0</v>
      </c>
      <c r="M1601" s="29">
        <f ca="1">IF(I1601&gt;0,IF(DAY($C1601)=1,SUM(INDIRECT("I"&amp;(ROW(C1600)-DAY(C1600))):I1600),0),0)</f>
        <v>0</v>
      </c>
      <c r="N1601" s="29">
        <f ca="1">IF(C1601&lt;Calculator!$G$27,0,IF(C1601=Calculator!$G$27,Calculator!$G$39,IF(H1601-K1601&lt;=0,IF(D1601&gt;Calculator!$G$39,IF(H1601-K1601+E1601+L1601+M1601+Calculator!$G$39&gt;Calculator!$G$39,Calculator!$G$39-(H1601+E1601+L1601+M1601-K1601),Calculator!$G$39),D1601),0)))</f>
        <v>0</v>
      </c>
    </row>
    <row r="1602" spans="1:14" ht="15.75" thickBot="1">
      <c r="A1602" s="33" t="str">
        <f ca="1">IF(C1602=Calculator!$H$27,"F",IF(Daily!D1602+Daily!H1602=0,IF(D1601+H1601&gt;0,"L",""),""))</f>
        <v/>
      </c>
      <c r="B1602" s="34">
        <v>1601</v>
      </c>
      <c r="C1602" s="19">
        <f t="shared" ca="1" si="97"/>
        <v>47531</v>
      </c>
      <c r="D1602" s="29">
        <f t="shared" ca="1" si="99"/>
        <v>139973.21820425006</v>
      </c>
      <c r="E1602" s="29">
        <f ca="1">IF(C1602&lt;Calculator!$D$26,0,IF(DAY($C1602)=1,IF(D1602-Calculator!$G$24&gt;0,Calculator!$G$24,D1602),0))</f>
        <v>0</v>
      </c>
      <c r="F1602" s="29">
        <f ca="1">IF(E1602&gt;0,D1602*Calculator!$G$22/12,0)</f>
        <v>0</v>
      </c>
      <c r="G1602" s="29">
        <f ca="1">IF(E1602&gt;0,(IFERROR(-PMT(Calculator!$G$22/12,Calculator!$G$23*12,Calculator!$G$20),0))-F1602,0)</f>
        <v>0</v>
      </c>
      <c r="H1602" s="29">
        <f t="shared" ca="1" si="100"/>
        <v>1703.0441329656869</v>
      </c>
      <c r="I1602" s="29">
        <f t="shared" ca="1" si="98"/>
        <v>0.30328183189799901</v>
      </c>
      <c r="J1602" s="30">
        <f>Calculator!$G$40</f>
        <v>6.5000000000000002E-2</v>
      </c>
      <c r="K1602" s="29">
        <f ca="1">IF(C1602&gt;=Calculator!$G$27,IF(DAY($C1602)=1,Calculator!$G$34/2,IF(DAY($C1602)=15,Calculator!$G$34/2,0)),0)</f>
        <v>0</v>
      </c>
      <c r="L1602" s="29">
        <f ca="1">IF(DAY($C1602)=28,IF(H1602=0,0,Calculator!$G$35),0)</f>
        <v>0</v>
      </c>
      <c r="M1602" s="29">
        <f ca="1">IF(I1602&gt;0,IF(DAY($C1602)=1,SUM(INDIRECT("I"&amp;(ROW(C1601)-DAY(C1601))):I1601),0),0)</f>
        <v>0</v>
      </c>
      <c r="N1602" s="29">
        <f ca="1">IF(C1602&lt;Calculator!$G$27,0,IF(C1602=Calculator!$G$27,Calculator!$G$39,IF(H1602-K1602&lt;=0,IF(D1602&gt;Calculator!$G$39,IF(H1602-K1602+E1602+L1602+M1602+Calculator!$G$39&gt;Calculator!$G$39,Calculator!$G$39-(H1602+E1602+L1602+M1602-K1602),Calculator!$G$39),D1602),0)))</f>
        <v>0</v>
      </c>
    </row>
    <row r="1603" spans="1:14" ht="15.75" thickBot="1">
      <c r="A1603" s="33" t="str">
        <f ca="1">IF(C1603=Calculator!$H$27,"F",IF(Daily!D1603+Daily!H1603=0,IF(D1602+H1602&gt;0,"L",""),""))</f>
        <v/>
      </c>
      <c r="B1603" s="34">
        <v>1602</v>
      </c>
      <c r="C1603" s="19">
        <f t="shared" ref="C1603:C1666" ca="1" si="101">C1602+1</f>
        <v>47532</v>
      </c>
      <c r="D1603" s="29">
        <f t="shared" ca="1" si="99"/>
        <v>139973.21820425006</v>
      </c>
      <c r="E1603" s="29">
        <f ca="1">IF(C1603&lt;Calculator!$D$26,0,IF(DAY($C1603)=1,IF(D1603-Calculator!$G$24&gt;0,Calculator!$G$24,D1603),0))</f>
        <v>0</v>
      </c>
      <c r="F1603" s="29">
        <f ca="1">IF(E1603&gt;0,D1603*Calculator!$G$22/12,0)</f>
        <v>0</v>
      </c>
      <c r="G1603" s="29">
        <f ca="1">IF(E1603&gt;0,(IFERROR(-PMT(Calculator!$G$22/12,Calculator!$G$23*12,Calculator!$G$20),0))-F1603,0)</f>
        <v>0</v>
      </c>
      <c r="H1603" s="29">
        <f t="shared" ca="1" si="100"/>
        <v>1703.0441329656869</v>
      </c>
      <c r="I1603" s="29">
        <f t="shared" ref="I1603:I1666" ca="1" si="102">H1603*J1603/365</f>
        <v>0.30328183189799901</v>
      </c>
      <c r="J1603" s="30">
        <f>Calculator!$G$40</f>
        <v>6.5000000000000002E-2</v>
      </c>
      <c r="K1603" s="29">
        <f ca="1">IF(C1603&gt;=Calculator!$G$27,IF(DAY($C1603)=1,Calculator!$G$34/2,IF(DAY($C1603)=15,Calculator!$G$34/2,0)),0)</f>
        <v>0</v>
      </c>
      <c r="L1603" s="29">
        <f ca="1">IF(DAY($C1603)=28,IF(H1603=0,0,Calculator!$G$35),0)</f>
        <v>0</v>
      </c>
      <c r="M1603" s="29">
        <f ca="1">IF(I1603&gt;0,IF(DAY($C1603)=1,SUM(INDIRECT("I"&amp;(ROW(C1602)-DAY(C1602))):I1602),0),0)</f>
        <v>0</v>
      </c>
      <c r="N1603" s="29">
        <f ca="1">IF(C1603&lt;Calculator!$G$27,0,IF(C1603=Calculator!$G$27,Calculator!$G$39,IF(H1603-K1603&lt;=0,IF(D1603&gt;Calculator!$G$39,IF(H1603-K1603+E1603+L1603+M1603+Calculator!$G$39&gt;Calculator!$G$39,Calculator!$G$39-(H1603+E1603+L1603+M1603-K1603),Calculator!$G$39),D1603),0)))</f>
        <v>0</v>
      </c>
    </row>
    <row r="1604" spans="1:14" ht="15.75" thickBot="1">
      <c r="A1604" s="33" t="str">
        <f ca="1">IF(C1604=Calculator!$H$27,"F",IF(Daily!D1604+Daily!H1604=0,IF(D1603+H1603&gt;0,"L",""),""))</f>
        <v/>
      </c>
      <c r="B1604" s="34">
        <v>1603</v>
      </c>
      <c r="C1604" s="19">
        <f t="shared" ca="1" si="101"/>
        <v>47533</v>
      </c>
      <c r="D1604" s="29">
        <f t="shared" ref="D1604:D1667" ca="1" si="103">IF(((D1603-G1603)-N1603)&lt;0,0,((D1603-G1603)-N1603))</f>
        <v>139973.21820425006</v>
      </c>
      <c r="E1604" s="29">
        <f ca="1">IF(C1604&lt;Calculator!$D$26,0,IF(DAY($C1604)=1,IF(D1604-Calculator!$G$24&gt;0,Calculator!$G$24,D1604),0))</f>
        <v>0</v>
      </c>
      <c r="F1604" s="29">
        <f ca="1">IF(E1604&gt;0,D1604*Calculator!$G$22/12,0)</f>
        <v>0</v>
      </c>
      <c r="G1604" s="29">
        <f ca="1">IF(E1604&gt;0,(IFERROR(-PMT(Calculator!$G$22/12,Calculator!$G$23*12,Calculator!$G$20),0))-F1604,0)</f>
        <v>0</v>
      </c>
      <c r="H1604" s="29">
        <f t="shared" ref="H1604:H1667" ca="1" si="104">IF((H1603-K1603+SUM(L1603:N1603)+E1603)&lt;0,0,(H1603-K1603+SUM(L1603:N1603)+E1603))</f>
        <v>1703.0441329656869</v>
      </c>
      <c r="I1604" s="29">
        <f t="shared" ca="1" si="102"/>
        <v>0.30328183189799901</v>
      </c>
      <c r="J1604" s="30">
        <f>Calculator!$G$40</f>
        <v>6.5000000000000002E-2</v>
      </c>
      <c r="K1604" s="29">
        <f ca="1">IF(C1604&gt;=Calculator!$G$27,IF(DAY($C1604)=1,Calculator!$G$34/2,IF(DAY($C1604)=15,Calculator!$G$34/2,0)),0)</f>
        <v>0</v>
      </c>
      <c r="L1604" s="29">
        <f ca="1">IF(DAY($C1604)=28,IF(H1604=0,0,Calculator!$G$35),0)</f>
        <v>0</v>
      </c>
      <c r="M1604" s="29">
        <f ca="1">IF(I1604&gt;0,IF(DAY($C1604)=1,SUM(INDIRECT("I"&amp;(ROW(C1603)-DAY(C1603))):I1603),0),0)</f>
        <v>0</v>
      </c>
      <c r="N1604" s="29">
        <f ca="1">IF(C1604&lt;Calculator!$G$27,0,IF(C1604=Calculator!$G$27,Calculator!$G$39,IF(H1604-K1604&lt;=0,IF(D1604&gt;Calculator!$G$39,IF(H1604-K1604+E1604+L1604+M1604+Calculator!$G$39&gt;Calculator!$G$39,Calculator!$G$39-(H1604+E1604+L1604+M1604-K1604),Calculator!$G$39),D1604),0)))</f>
        <v>0</v>
      </c>
    </row>
    <row r="1605" spans="1:14" ht="15.75" thickBot="1">
      <c r="A1605" s="33" t="str">
        <f ca="1">IF(C1605=Calculator!$H$27,"F",IF(Daily!D1605+Daily!H1605=0,IF(D1604+H1604&gt;0,"L",""),""))</f>
        <v/>
      </c>
      <c r="B1605" s="34">
        <v>1604</v>
      </c>
      <c r="C1605" s="19">
        <f t="shared" ca="1" si="101"/>
        <v>47534</v>
      </c>
      <c r="D1605" s="29">
        <f t="shared" ca="1" si="103"/>
        <v>139973.21820425006</v>
      </c>
      <c r="E1605" s="29">
        <f ca="1">IF(C1605&lt;Calculator!$D$26,0,IF(DAY($C1605)=1,IF(D1605-Calculator!$G$24&gt;0,Calculator!$G$24,D1605),0))</f>
        <v>0</v>
      </c>
      <c r="F1605" s="29">
        <f ca="1">IF(E1605&gt;0,D1605*Calculator!$G$22/12,0)</f>
        <v>0</v>
      </c>
      <c r="G1605" s="29">
        <f ca="1">IF(E1605&gt;0,(IFERROR(-PMT(Calculator!$G$22/12,Calculator!$G$23*12,Calculator!$G$20),0))-F1605,0)</f>
        <v>0</v>
      </c>
      <c r="H1605" s="29">
        <f t="shared" ca="1" si="104"/>
        <v>1703.0441329656869</v>
      </c>
      <c r="I1605" s="29">
        <f t="shared" ca="1" si="102"/>
        <v>0.30328183189799901</v>
      </c>
      <c r="J1605" s="30">
        <f>Calculator!$G$40</f>
        <v>6.5000000000000002E-2</v>
      </c>
      <c r="K1605" s="29">
        <f ca="1">IF(C1605&gt;=Calculator!$G$27,IF(DAY($C1605)=1,Calculator!$G$34/2,IF(DAY($C1605)=15,Calculator!$G$34/2,0)),0)</f>
        <v>0</v>
      </c>
      <c r="L1605" s="29">
        <f ca="1">IF(DAY($C1605)=28,IF(H1605=0,0,Calculator!$G$35),0)</f>
        <v>0</v>
      </c>
      <c r="M1605" s="29">
        <f ca="1">IF(I1605&gt;0,IF(DAY($C1605)=1,SUM(INDIRECT("I"&amp;(ROW(C1604)-DAY(C1604))):I1604),0),0)</f>
        <v>0</v>
      </c>
      <c r="N1605" s="29">
        <f ca="1">IF(C1605&lt;Calculator!$G$27,0,IF(C1605=Calculator!$G$27,Calculator!$G$39,IF(H1605-K1605&lt;=0,IF(D1605&gt;Calculator!$G$39,IF(H1605-K1605+E1605+L1605+M1605+Calculator!$G$39&gt;Calculator!$G$39,Calculator!$G$39-(H1605+E1605+L1605+M1605-K1605),Calculator!$G$39),D1605),0)))</f>
        <v>0</v>
      </c>
    </row>
    <row r="1606" spans="1:14" ht="15.75" thickBot="1">
      <c r="A1606" s="33" t="str">
        <f ca="1">IF(C1606=Calculator!$H$27,"F",IF(Daily!D1606+Daily!H1606=0,IF(D1605+H1605&gt;0,"L",""),""))</f>
        <v/>
      </c>
      <c r="B1606" s="34">
        <v>1605</v>
      </c>
      <c r="C1606" s="19">
        <f t="shared" ca="1" si="101"/>
        <v>47535</v>
      </c>
      <c r="D1606" s="29">
        <f t="shared" ca="1" si="103"/>
        <v>139973.21820425006</v>
      </c>
      <c r="E1606" s="29">
        <f ca="1">IF(C1606&lt;Calculator!$D$26,0,IF(DAY($C1606)=1,IF(D1606-Calculator!$G$24&gt;0,Calculator!$G$24,D1606),0))</f>
        <v>0</v>
      </c>
      <c r="F1606" s="29">
        <f ca="1">IF(E1606&gt;0,D1606*Calculator!$G$22/12,0)</f>
        <v>0</v>
      </c>
      <c r="G1606" s="29">
        <f ca="1">IF(E1606&gt;0,(IFERROR(-PMT(Calculator!$G$22/12,Calculator!$G$23*12,Calculator!$G$20),0))-F1606,0)</f>
        <v>0</v>
      </c>
      <c r="H1606" s="29">
        <f t="shared" ca="1" si="104"/>
        <v>1703.0441329656869</v>
      </c>
      <c r="I1606" s="29">
        <f t="shared" ca="1" si="102"/>
        <v>0.30328183189799901</v>
      </c>
      <c r="J1606" s="30">
        <f>Calculator!$G$40</f>
        <v>6.5000000000000002E-2</v>
      </c>
      <c r="K1606" s="29">
        <f ca="1">IF(C1606&gt;=Calculator!$G$27,IF(DAY($C1606)=1,Calculator!$G$34/2,IF(DAY($C1606)=15,Calculator!$G$34/2,0)),0)</f>
        <v>0</v>
      </c>
      <c r="L1606" s="29">
        <f ca="1">IF(DAY($C1606)=28,IF(H1606=0,0,Calculator!$G$35),0)</f>
        <v>0</v>
      </c>
      <c r="M1606" s="29">
        <f ca="1">IF(I1606&gt;0,IF(DAY($C1606)=1,SUM(INDIRECT("I"&amp;(ROW(C1605)-DAY(C1605))):I1605),0),0)</f>
        <v>0</v>
      </c>
      <c r="N1606" s="29">
        <f ca="1">IF(C1606&lt;Calculator!$G$27,0,IF(C1606=Calculator!$G$27,Calculator!$G$39,IF(H1606-K1606&lt;=0,IF(D1606&gt;Calculator!$G$39,IF(H1606-K1606+E1606+L1606+M1606+Calculator!$G$39&gt;Calculator!$G$39,Calculator!$G$39-(H1606+E1606+L1606+M1606-K1606),Calculator!$G$39),D1606),0)))</f>
        <v>0</v>
      </c>
    </row>
    <row r="1607" spans="1:14" ht="15.75" thickBot="1">
      <c r="A1607" s="33" t="str">
        <f ca="1">IF(C1607=Calculator!$H$27,"F",IF(Daily!D1607+Daily!H1607=0,IF(D1606+H1606&gt;0,"L",""),""))</f>
        <v/>
      </c>
      <c r="B1607" s="34">
        <v>1606</v>
      </c>
      <c r="C1607" s="19">
        <f t="shared" ca="1" si="101"/>
        <v>47536</v>
      </c>
      <c r="D1607" s="29">
        <f t="shared" ca="1" si="103"/>
        <v>139973.21820425006</v>
      </c>
      <c r="E1607" s="29">
        <f ca="1">IF(C1607&lt;Calculator!$D$26,0,IF(DAY($C1607)=1,IF(D1607-Calculator!$G$24&gt;0,Calculator!$G$24,D1607),0))</f>
        <v>0</v>
      </c>
      <c r="F1607" s="29">
        <f ca="1">IF(E1607&gt;0,D1607*Calculator!$G$22/12,0)</f>
        <v>0</v>
      </c>
      <c r="G1607" s="29">
        <f ca="1">IF(E1607&gt;0,(IFERROR(-PMT(Calculator!$G$22/12,Calculator!$G$23*12,Calculator!$G$20),0))-F1607,0)</f>
        <v>0</v>
      </c>
      <c r="H1607" s="29">
        <f t="shared" ca="1" si="104"/>
        <v>1703.0441329656869</v>
      </c>
      <c r="I1607" s="29">
        <f t="shared" ca="1" si="102"/>
        <v>0.30328183189799901</v>
      </c>
      <c r="J1607" s="30">
        <f>Calculator!$G$40</f>
        <v>6.5000000000000002E-2</v>
      </c>
      <c r="K1607" s="29">
        <f ca="1">IF(C1607&gt;=Calculator!$G$27,IF(DAY($C1607)=1,Calculator!$G$34/2,IF(DAY($C1607)=15,Calculator!$G$34/2,0)),0)</f>
        <v>0</v>
      </c>
      <c r="L1607" s="29">
        <f ca="1">IF(DAY($C1607)=28,IF(H1607=0,0,Calculator!$G$35),0)</f>
        <v>0</v>
      </c>
      <c r="M1607" s="29">
        <f ca="1">IF(I1607&gt;0,IF(DAY($C1607)=1,SUM(INDIRECT("I"&amp;(ROW(C1606)-DAY(C1606))):I1606),0),0)</f>
        <v>0</v>
      </c>
      <c r="N1607" s="29">
        <f ca="1">IF(C1607&lt;Calculator!$G$27,0,IF(C1607=Calculator!$G$27,Calculator!$G$39,IF(H1607-K1607&lt;=0,IF(D1607&gt;Calculator!$G$39,IF(H1607-K1607+E1607+L1607+M1607+Calculator!$G$39&gt;Calculator!$G$39,Calculator!$G$39-(H1607+E1607+L1607+M1607-K1607),Calculator!$G$39),D1607),0)))</f>
        <v>0</v>
      </c>
    </row>
    <row r="1608" spans="1:14" ht="15.75" thickBot="1">
      <c r="A1608" s="33" t="str">
        <f ca="1">IF(C1608=Calculator!$H$27,"F",IF(Daily!D1608+Daily!H1608=0,IF(D1607+H1607&gt;0,"L",""),""))</f>
        <v/>
      </c>
      <c r="B1608" s="34">
        <v>1607</v>
      </c>
      <c r="C1608" s="19">
        <f t="shared" ca="1" si="101"/>
        <v>47537</v>
      </c>
      <c r="D1608" s="29">
        <f t="shared" ca="1" si="103"/>
        <v>139973.21820425006</v>
      </c>
      <c r="E1608" s="29">
        <f ca="1">IF(C1608&lt;Calculator!$D$26,0,IF(DAY($C1608)=1,IF(D1608-Calculator!$G$24&gt;0,Calculator!$G$24,D1608),0))</f>
        <v>0</v>
      </c>
      <c r="F1608" s="29">
        <f ca="1">IF(E1608&gt;0,D1608*Calculator!$G$22/12,0)</f>
        <v>0</v>
      </c>
      <c r="G1608" s="29">
        <f ca="1">IF(E1608&gt;0,(IFERROR(-PMT(Calculator!$G$22/12,Calculator!$G$23*12,Calculator!$G$20),0))-F1608,0)</f>
        <v>0</v>
      </c>
      <c r="H1608" s="29">
        <f t="shared" ca="1" si="104"/>
        <v>1703.0441329656869</v>
      </c>
      <c r="I1608" s="29">
        <f t="shared" ca="1" si="102"/>
        <v>0.30328183189799901</v>
      </c>
      <c r="J1608" s="30">
        <f>Calculator!$G$40</f>
        <v>6.5000000000000002E-2</v>
      </c>
      <c r="K1608" s="29">
        <f ca="1">IF(C1608&gt;=Calculator!$G$27,IF(DAY($C1608)=1,Calculator!$G$34/2,IF(DAY($C1608)=15,Calculator!$G$34/2,0)),0)</f>
        <v>0</v>
      </c>
      <c r="L1608" s="29">
        <f ca="1">IF(DAY($C1608)=28,IF(H1608=0,0,Calculator!$G$35),0)</f>
        <v>0</v>
      </c>
      <c r="M1608" s="29">
        <f ca="1">IF(I1608&gt;0,IF(DAY($C1608)=1,SUM(INDIRECT("I"&amp;(ROW(C1607)-DAY(C1607))):I1607),0),0)</f>
        <v>0</v>
      </c>
      <c r="N1608" s="29">
        <f ca="1">IF(C1608&lt;Calculator!$G$27,0,IF(C1608=Calculator!$G$27,Calculator!$G$39,IF(H1608-K1608&lt;=0,IF(D1608&gt;Calculator!$G$39,IF(H1608-K1608+E1608+L1608+M1608+Calculator!$G$39&gt;Calculator!$G$39,Calculator!$G$39-(H1608+E1608+L1608+M1608-K1608),Calculator!$G$39),D1608),0)))</f>
        <v>0</v>
      </c>
    </row>
    <row r="1609" spans="1:14" ht="15.75" thickBot="1">
      <c r="A1609" s="33" t="str">
        <f ca="1">IF(C1609=Calculator!$H$27,"F",IF(Daily!D1609+Daily!H1609=0,IF(D1608+H1608&gt;0,"L",""),""))</f>
        <v/>
      </c>
      <c r="B1609" s="34">
        <v>1608</v>
      </c>
      <c r="C1609" s="19">
        <f t="shared" ca="1" si="101"/>
        <v>47538</v>
      </c>
      <c r="D1609" s="29">
        <f t="shared" ca="1" si="103"/>
        <v>139973.21820425006</v>
      </c>
      <c r="E1609" s="29">
        <f ca="1">IF(C1609&lt;Calculator!$D$26,0,IF(DAY($C1609)=1,IF(D1609-Calculator!$G$24&gt;0,Calculator!$G$24,D1609),0))</f>
        <v>0</v>
      </c>
      <c r="F1609" s="29">
        <f ca="1">IF(E1609&gt;0,D1609*Calculator!$G$22/12,0)</f>
        <v>0</v>
      </c>
      <c r="G1609" s="29">
        <f ca="1">IF(E1609&gt;0,(IFERROR(-PMT(Calculator!$G$22/12,Calculator!$G$23*12,Calculator!$G$20),0))-F1609,0)</f>
        <v>0</v>
      </c>
      <c r="H1609" s="29">
        <f t="shared" ca="1" si="104"/>
        <v>1703.0441329656869</v>
      </c>
      <c r="I1609" s="29">
        <f t="shared" ca="1" si="102"/>
        <v>0.30328183189799901</v>
      </c>
      <c r="J1609" s="30">
        <f>Calculator!$G$40</f>
        <v>6.5000000000000002E-2</v>
      </c>
      <c r="K1609" s="29">
        <f ca="1">IF(C1609&gt;=Calculator!$G$27,IF(DAY($C1609)=1,Calculator!$G$34/2,IF(DAY($C1609)=15,Calculator!$G$34/2,0)),0)</f>
        <v>0</v>
      </c>
      <c r="L1609" s="29">
        <f ca="1">IF(DAY($C1609)=28,IF(H1609=0,0,Calculator!$G$35),0)</f>
        <v>0</v>
      </c>
      <c r="M1609" s="29">
        <f ca="1">IF(I1609&gt;0,IF(DAY($C1609)=1,SUM(INDIRECT("I"&amp;(ROW(C1608)-DAY(C1608))):I1608),0),0)</f>
        <v>0</v>
      </c>
      <c r="N1609" s="29">
        <f ca="1">IF(C1609&lt;Calculator!$G$27,0,IF(C1609=Calculator!$G$27,Calculator!$G$39,IF(H1609-K1609&lt;=0,IF(D1609&gt;Calculator!$G$39,IF(H1609-K1609+E1609+L1609+M1609+Calculator!$G$39&gt;Calculator!$G$39,Calculator!$G$39-(H1609+E1609+L1609+M1609-K1609),Calculator!$G$39),D1609),0)))</f>
        <v>0</v>
      </c>
    </row>
    <row r="1610" spans="1:14" ht="15.75" thickBot="1">
      <c r="A1610" s="33" t="str">
        <f ca="1">IF(C1610=Calculator!$H$27,"F",IF(Daily!D1610+Daily!H1610=0,IF(D1609+H1609&gt;0,"L",""),""))</f>
        <v/>
      </c>
      <c r="B1610" s="34">
        <v>1609</v>
      </c>
      <c r="C1610" s="19">
        <f t="shared" ca="1" si="101"/>
        <v>47539</v>
      </c>
      <c r="D1610" s="29">
        <f t="shared" ca="1" si="103"/>
        <v>139973.21820425006</v>
      </c>
      <c r="E1610" s="29">
        <f ca="1">IF(C1610&lt;Calculator!$D$26,0,IF(DAY($C1610)=1,IF(D1610-Calculator!$G$24&gt;0,Calculator!$G$24,D1610),0))</f>
        <v>0</v>
      </c>
      <c r="F1610" s="29">
        <f ca="1">IF(E1610&gt;0,D1610*Calculator!$G$22/12,0)</f>
        <v>0</v>
      </c>
      <c r="G1610" s="29">
        <f ca="1">IF(E1610&gt;0,(IFERROR(-PMT(Calculator!$G$22/12,Calculator!$G$23*12,Calculator!$G$20),0))-F1610,0)</f>
        <v>0</v>
      </c>
      <c r="H1610" s="29">
        <f t="shared" ca="1" si="104"/>
        <v>1703.0441329656869</v>
      </c>
      <c r="I1610" s="29">
        <f t="shared" ca="1" si="102"/>
        <v>0.30328183189799901</v>
      </c>
      <c r="J1610" s="30">
        <f>Calculator!$G$40</f>
        <v>6.5000000000000002E-2</v>
      </c>
      <c r="K1610" s="29">
        <f ca="1">IF(C1610&gt;=Calculator!$G$27,IF(DAY($C1610)=1,Calculator!$G$34/2,IF(DAY($C1610)=15,Calculator!$G$34/2,0)),0)</f>
        <v>0</v>
      </c>
      <c r="L1610" s="29">
        <f ca="1">IF(DAY($C1610)=28,IF(H1610=0,0,Calculator!$G$35),0)</f>
        <v>0</v>
      </c>
      <c r="M1610" s="29">
        <f ca="1">IF(I1610&gt;0,IF(DAY($C1610)=1,SUM(INDIRECT("I"&amp;(ROW(C1609)-DAY(C1609))):I1609),0),0)</f>
        <v>0</v>
      </c>
      <c r="N1610" s="29">
        <f ca="1">IF(C1610&lt;Calculator!$G$27,0,IF(C1610=Calculator!$G$27,Calculator!$G$39,IF(H1610-K1610&lt;=0,IF(D1610&gt;Calculator!$G$39,IF(H1610-K1610+E1610+L1610+M1610+Calculator!$G$39&gt;Calculator!$G$39,Calculator!$G$39-(H1610+E1610+L1610+M1610-K1610),Calculator!$G$39),D1610),0)))</f>
        <v>0</v>
      </c>
    </row>
    <row r="1611" spans="1:14" ht="15.75" thickBot="1">
      <c r="A1611" s="33" t="str">
        <f ca="1">IF(C1611=Calculator!$H$27,"F",IF(Daily!D1611+Daily!H1611=0,IF(D1610+H1610&gt;0,"L",""),""))</f>
        <v/>
      </c>
      <c r="B1611" s="34">
        <v>1610</v>
      </c>
      <c r="C1611" s="19">
        <f t="shared" ca="1" si="101"/>
        <v>47540</v>
      </c>
      <c r="D1611" s="29">
        <f t="shared" ca="1" si="103"/>
        <v>139973.21820425006</v>
      </c>
      <c r="E1611" s="29">
        <f ca="1">IF(C1611&lt;Calculator!$D$26,0,IF(DAY($C1611)=1,IF(D1611-Calculator!$G$24&gt;0,Calculator!$G$24,D1611),0))</f>
        <v>0</v>
      </c>
      <c r="F1611" s="29">
        <f ca="1">IF(E1611&gt;0,D1611*Calculator!$G$22/12,0)</f>
        <v>0</v>
      </c>
      <c r="G1611" s="29">
        <f ca="1">IF(E1611&gt;0,(IFERROR(-PMT(Calculator!$G$22/12,Calculator!$G$23*12,Calculator!$G$20),0))-F1611,0)</f>
        <v>0</v>
      </c>
      <c r="H1611" s="29">
        <f t="shared" ca="1" si="104"/>
        <v>1703.0441329656869</v>
      </c>
      <c r="I1611" s="29">
        <f t="shared" ca="1" si="102"/>
        <v>0.30328183189799901</v>
      </c>
      <c r="J1611" s="30">
        <f>Calculator!$G$40</f>
        <v>6.5000000000000002E-2</v>
      </c>
      <c r="K1611" s="29">
        <f ca="1">IF(C1611&gt;=Calculator!$G$27,IF(DAY($C1611)=1,Calculator!$G$34/2,IF(DAY($C1611)=15,Calculator!$G$34/2,0)),0)</f>
        <v>0</v>
      </c>
      <c r="L1611" s="29">
        <f ca="1">IF(DAY($C1611)=28,IF(H1611=0,0,Calculator!$G$35),0)</f>
        <v>0</v>
      </c>
      <c r="M1611" s="29">
        <f ca="1">IF(I1611&gt;0,IF(DAY($C1611)=1,SUM(INDIRECT("I"&amp;(ROW(C1610)-DAY(C1610))):I1610),0),0)</f>
        <v>0</v>
      </c>
      <c r="N1611" s="29">
        <f ca="1">IF(C1611&lt;Calculator!$G$27,0,IF(C1611=Calculator!$G$27,Calculator!$G$39,IF(H1611-K1611&lt;=0,IF(D1611&gt;Calculator!$G$39,IF(H1611-K1611+E1611+L1611+M1611+Calculator!$G$39&gt;Calculator!$G$39,Calculator!$G$39-(H1611+E1611+L1611+M1611-K1611),Calculator!$G$39),D1611),0)))</f>
        <v>0</v>
      </c>
    </row>
    <row r="1612" spans="1:14" ht="15.75" thickBot="1">
      <c r="A1612" s="33" t="str">
        <f ca="1">IF(C1612=Calculator!$H$27,"F",IF(Daily!D1612+Daily!H1612=0,IF(D1611+H1611&gt;0,"L",""),""))</f>
        <v/>
      </c>
      <c r="B1612" s="34">
        <v>1611</v>
      </c>
      <c r="C1612" s="19">
        <f t="shared" ca="1" si="101"/>
        <v>47541</v>
      </c>
      <c r="D1612" s="29">
        <f t="shared" ca="1" si="103"/>
        <v>139973.21820425006</v>
      </c>
      <c r="E1612" s="29">
        <f ca="1">IF(C1612&lt;Calculator!$D$26,0,IF(DAY($C1612)=1,IF(D1612-Calculator!$G$24&gt;0,Calculator!$G$24,D1612),0))</f>
        <v>0</v>
      </c>
      <c r="F1612" s="29">
        <f ca="1">IF(E1612&gt;0,D1612*Calculator!$G$22/12,0)</f>
        <v>0</v>
      </c>
      <c r="G1612" s="29">
        <f ca="1">IF(E1612&gt;0,(IFERROR(-PMT(Calculator!$G$22/12,Calculator!$G$23*12,Calculator!$G$20),0))-F1612,0)</f>
        <v>0</v>
      </c>
      <c r="H1612" s="29">
        <f t="shared" ca="1" si="104"/>
        <v>1703.0441329656869</v>
      </c>
      <c r="I1612" s="29">
        <f t="shared" ca="1" si="102"/>
        <v>0.30328183189799901</v>
      </c>
      <c r="J1612" s="30">
        <f>Calculator!$G$40</f>
        <v>6.5000000000000002E-2</v>
      </c>
      <c r="K1612" s="29">
        <f ca="1">IF(C1612&gt;=Calculator!$G$27,IF(DAY($C1612)=1,Calculator!$G$34/2,IF(DAY($C1612)=15,Calculator!$G$34/2,0)),0)</f>
        <v>0</v>
      </c>
      <c r="L1612" s="29">
        <f ca="1">IF(DAY($C1612)=28,IF(H1612=0,0,Calculator!$G$35),0)</f>
        <v>0</v>
      </c>
      <c r="M1612" s="29">
        <f ca="1">IF(I1612&gt;0,IF(DAY($C1612)=1,SUM(INDIRECT("I"&amp;(ROW(C1611)-DAY(C1611))):I1611),0),0)</f>
        <v>0</v>
      </c>
      <c r="N1612" s="29">
        <f ca="1">IF(C1612&lt;Calculator!$G$27,0,IF(C1612=Calculator!$G$27,Calculator!$G$39,IF(H1612-K1612&lt;=0,IF(D1612&gt;Calculator!$G$39,IF(H1612-K1612+E1612+L1612+M1612+Calculator!$G$39&gt;Calculator!$G$39,Calculator!$G$39-(H1612+E1612+L1612+M1612-K1612),Calculator!$G$39),D1612),0)))</f>
        <v>0</v>
      </c>
    </row>
    <row r="1613" spans="1:14" ht="15.75" thickBot="1">
      <c r="A1613" s="33" t="str">
        <f ca="1">IF(C1613=Calculator!$H$27,"F",IF(Daily!D1613+Daily!H1613=0,IF(D1612+H1612&gt;0,"L",""),""))</f>
        <v/>
      </c>
      <c r="B1613" s="34">
        <v>1612</v>
      </c>
      <c r="C1613" s="19">
        <f t="shared" ca="1" si="101"/>
        <v>47542</v>
      </c>
      <c r="D1613" s="29">
        <f t="shared" ca="1" si="103"/>
        <v>139973.21820425006</v>
      </c>
      <c r="E1613" s="29">
        <f ca="1">IF(C1613&lt;Calculator!$D$26,0,IF(DAY($C1613)=1,IF(D1613-Calculator!$G$24&gt;0,Calculator!$G$24,D1613),0))</f>
        <v>0</v>
      </c>
      <c r="F1613" s="29">
        <f ca="1">IF(E1613&gt;0,D1613*Calculator!$G$22/12,0)</f>
        <v>0</v>
      </c>
      <c r="G1613" s="29">
        <f ca="1">IF(E1613&gt;0,(IFERROR(-PMT(Calculator!$G$22/12,Calculator!$G$23*12,Calculator!$G$20),0))-F1613,0)</f>
        <v>0</v>
      </c>
      <c r="H1613" s="29">
        <f t="shared" ca="1" si="104"/>
        <v>1703.0441329656869</v>
      </c>
      <c r="I1613" s="29">
        <f t="shared" ca="1" si="102"/>
        <v>0.30328183189799901</v>
      </c>
      <c r="J1613" s="30">
        <f>Calculator!$G$40</f>
        <v>6.5000000000000002E-2</v>
      </c>
      <c r="K1613" s="29">
        <f ca="1">IF(C1613&gt;=Calculator!$G$27,IF(DAY($C1613)=1,Calculator!$G$34/2,IF(DAY($C1613)=15,Calculator!$G$34/2,0)),0)</f>
        <v>0</v>
      </c>
      <c r="L1613" s="29">
        <f ca="1">IF(DAY($C1613)=28,IF(H1613=0,0,Calculator!$G$35),0)</f>
        <v>5000</v>
      </c>
      <c r="M1613" s="29">
        <f ca="1">IF(I1613&gt;0,IF(DAY($C1613)=1,SUM(INDIRECT("I"&amp;(ROW(C1612)-DAY(C1612))):I1612),0),0)</f>
        <v>0</v>
      </c>
      <c r="N1613" s="29">
        <f ca="1">IF(C1613&lt;Calculator!$G$27,0,IF(C1613=Calculator!$G$27,Calculator!$G$39,IF(H1613-K1613&lt;=0,IF(D1613&gt;Calculator!$G$39,IF(H1613-K1613+E1613+L1613+M1613+Calculator!$G$39&gt;Calculator!$G$39,Calculator!$G$39-(H1613+E1613+L1613+M1613-K1613),Calculator!$G$39),D1613),0)))</f>
        <v>0</v>
      </c>
    </row>
    <row r="1614" spans="1:14" ht="15.75" thickBot="1">
      <c r="A1614" s="33" t="str">
        <f ca="1">IF(C1614=Calculator!$H$27,"F",IF(Daily!D1614+Daily!H1614=0,IF(D1613+H1613&gt;0,"L",""),""))</f>
        <v/>
      </c>
      <c r="B1614" s="34">
        <v>1613</v>
      </c>
      <c r="C1614" s="19">
        <f t="shared" ca="1" si="101"/>
        <v>47543</v>
      </c>
      <c r="D1614" s="29">
        <f t="shared" ca="1" si="103"/>
        <v>139973.21820425006</v>
      </c>
      <c r="E1614" s="29">
        <f ca="1">IF(C1614&lt;Calculator!$D$26,0,IF(DAY($C1614)=1,IF(D1614-Calculator!$G$24&gt;0,Calculator!$G$24,D1614),0))</f>
        <v>1878.8756805424866</v>
      </c>
      <c r="F1614" s="29">
        <f ca="1">IF(E1614&gt;0,D1614*Calculator!$G$22/12,0)</f>
        <v>583.22174251770866</v>
      </c>
      <c r="G1614" s="29">
        <f ca="1">IF(E1614&gt;0,(IFERROR(-PMT(Calculator!$G$22/12,Calculator!$G$23*12,Calculator!$G$20),0))-F1614,0)</f>
        <v>1295.653938024778</v>
      </c>
      <c r="H1614" s="29">
        <f t="shared" ca="1" si="104"/>
        <v>6703.0441329656869</v>
      </c>
      <c r="I1614" s="29">
        <f t="shared" ca="1" si="102"/>
        <v>1.1936927908021087</v>
      </c>
      <c r="J1614" s="30">
        <f>Calculator!$G$40</f>
        <v>6.5000000000000002E-2</v>
      </c>
      <c r="K1614" s="29">
        <f ca="1">IF(C1614&gt;=Calculator!$G$27,IF(DAY($C1614)=1,Calculator!$G$34/2,IF(DAY($C1614)=15,Calculator!$G$34/2,0)),0)</f>
        <v>4500</v>
      </c>
      <c r="L1614" s="29">
        <f ca="1">IF(DAY($C1614)=28,IF(H1614=0,0,Calculator!$G$35),0)</f>
        <v>0</v>
      </c>
      <c r="M1614" s="29">
        <f ca="1">IF(I1614&gt;0,IF(DAY($C1614)=1,SUM(INDIRECT("I"&amp;(ROW(C1613)-DAY(C1613))):I1613),0),0)</f>
        <v>22.537113146312443</v>
      </c>
      <c r="N1614" s="29">
        <f ca="1">IF(C1614&lt;Calculator!$G$27,0,IF(C1614=Calculator!$G$27,Calculator!$G$39,IF(H1614-K1614&lt;=0,IF(D1614&gt;Calculator!$G$39,IF(H1614-K1614+E1614+L1614+M1614+Calculator!$G$39&gt;Calculator!$G$39,Calculator!$G$39-(H1614+E1614+L1614+M1614-K1614),Calculator!$G$39),D1614),0)))</f>
        <v>0</v>
      </c>
    </row>
    <row r="1615" spans="1:14" ht="15.75" thickBot="1">
      <c r="A1615" s="33" t="str">
        <f ca="1">IF(C1615=Calculator!$H$27,"F",IF(Daily!D1615+Daily!H1615=0,IF(D1614+H1614&gt;0,"L",""),""))</f>
        <v/>
      </c>
      <c r="B1615" s="34">
        <v>1614</v>
      </c>
      <c r="C1615" s="19">
        <f t="shared" ca="1" si="101"/>
        <v>47544</v>
      </c>
      <c r="D1615" s="29">
        <f t="shared" ca="1" si="103"/>
        <v>138677.56426622529</v>
      </c>
      <c r="E1615" s="29">
        <f ca="1">IF(C1615&lt;Calculator!$D$26,0,IF(DAY($C1615)=1,IF(D1615-Calculator!$G$24&gt;0,Calculator!$G$24,D1615),0))</f>
        <v>0</v>
      </c>
      <c r="F1615" s="29">
        <f ca="1">IF(E1615&gt;0,D1615*Calculator!$G$22/12,0)</f>
        <v>0</v>
      </c>
      <c r="G1615" s="29">
        <f ca="1">IF(E1615&gt;0,(IFERROR(-PMT(Calculator!$G$22/12,Calculator!$G$23*12,Calculator!$G$20),0))-F1615,0)</f>
        <v>0</v>
      </c>
      <c r="H1615" s="29">
        <f t="shared" ca="1" si="104"/>
        <v>4104.4569266544859</v>
      </c>
      <c r="I1615" s="29">
        <f t="shared" ca="1" si="102"/>
        <v>0.73093068556860707</v>
      </c>
      <c r="J1615" s="30">
        <f>Calculator!$G$40</f>
        <v>6.5000000000000002E-2</v>
      </c>
      <c r="K1615" s="29">
        <f ca="1">IF(C1615&gt;=Calculator!$G$27,IF(DAY($C1615)=1,Calculator!$G$34/2,IF(DAY($C1615)=15,Calculator!$G$34/2,0)),0)</f>
        <v>0</v>
      </c>
      <c r="L1615" s="29">
        <f ca="1">IF(DAY($C1615)=28,IF(H1615=0,0,Calculator!$G$35),0)</f>
        <v>0</v>
      </c>
      <c r="M1615" s="29">
        <f ca="1">IF(I1615&gt;0,IF(DAY($C1615)=1,SUM(INDIRECT("I"&amp;(ROW(C1614)-DAY(C1614))):I1614),0),0)</f>
        <v>0</v>
      </c>
      <c r="N1615" s="29">
        <f ca="1">IF(C1615&lt;Calculator!$G$27,0,IF(C1615=Calculator!$G$27,Calculator!$G$39,IF(H1615-K1615&lt;=0,IF(D1615&gt;Calculator!$G$39,IF(H1615-K1615+E1615+L1615+M1615+Calculator!$G$39&gt;Calculator!$G$39,Calculator!$G$39-(H1615+E1615+L1615+M1615-K1615),Calculator!$G$39),D1615),0)))</f>
        <v>0</v>
      </c>
    </row>
    <row r="1616" spans="1:14" ht="15.75" thickBot="1">
      <c r="A1616" s="33" t="str">
        <f ca="1">IF(C1616=Calculator!$H$27,"F",IF(Daily!D1616+Daily!H1616=0,IF(D1615+H1615&gt;0,"L",""),""))</f>
        <v/>
      </c>
      <c r="B1616" s="34">
        <v>1615</v>
      </c>
      <c r="C1616" s="19">
        <f t="shared" ca="1" si="101"/>
        <v>47545</v>
      </c>
      <c r="D1616" s="29">
        <f t="shared" ca="1" si="103"/>
        <v>138677.56426622529</v>
      </c>
      <c r="E1616" s="29">
        <f ca="1">IF(C1616&lt;Calculator!$D$26,0,IF(DAY($C1616)=1,IF(D1616-Calculator!$G$24&gt;0,Calculator!$G$24,D1616),0))</f>
        <v>0</v>
      </c>
      <c r="F1616" s="29">
        <f ca="1">IF(E1616&gt;0,D1616*Calculator!$G$22/12,0)</f>
        <v>0</v>
      </c>
      <c r="G1616" s="29">
        <f ca="1">IF(E1616&gt;0,(IFERROR(-PMT(Calculator!$G$22/12,Calculator!$G$23*12,Calculator!$G$20),0))-F1616,0)</f>
        <v>0</v>
      </c>
      <c r="H1616" s="29">
        <f t="shared" ca="1" si="104"/>
        <v>4104.4569266544859</v>
      </c>
      <c r="I1616" s="29">
        <f t="shared" ca="1" si="102"/>
        <v>0.73093068556860707</v>
      </c>
      <c r="J1616" s="30">
        <f>Calculator!$G$40</f>
        <v>6.5000000000000002E-2</v>
      </c>
      <c r="K1616" s="29">
        <f ca="1">IF(C1616&gt;=Calculator!$G$27,IF(DAY($C1616)=1,Calculator!$G$34/2,IF(DAY($C1616)=15,Calculator!$G$34/2,0)),0)</f>
        <v>0</v>
      </c>
      <c r="L1616" s="29">
        <f ca="1">IF(DAY($C1616)=28,IF(H1616=0,0,Calculator!$G$35),0)</f>
        <v>0</v>
      </c>
      <c r="M1616" s="29">
        <f ca="1">IF(I1616&gt;0,IF(DAY($C1616)=1,SUM(INDIRECT("I"&amp;(ROW(C1615)-DAY(C1615))):I1615),0),0)</f>
        <v>0</v>
      </c>
      <c r="N1616" s="29">
        <f ca="1">IF(C1616&lt;Calculator!$G$27,0,IF(C1616=Calculator!$G$27,Calculator!$G$39,IF(H1616-K1616&lt;=0,IF(D1616&gt;Calculator!$G$39,IF(H1616-K1616+E1616+L1616+M1616+Calculator!$G$39&gt;Calculator!$G$39,Calculator!$G$39-(H1616+E1616+L1616+M1616-K1616),Calculator!$G$39),D1616),0)))</f>
        <v>0</v>
      </c>
    </row>
    <row r="1617" spans="1:14" ht="15.75" thickBot="1">
      <c r="A1617" s="33" t="str">
        <f ca="1">IF(C1617=Calculator!$H$27,"F",IF(Daily!D1617+Daily!H1617=0,IF(D1616+H1616&gt;0,"L",""),""))</f>
        <v/>
      </c>
      <c r="B1617" s="34">
        <v>1616</v>
      </c>
      <c r="C1617" s="19">
        <f t="shared" ca="1" si="101"/>
        <v>47546</v>
      </c>
      <c r="D1617" s="29">
        <f t="shared" ca="1" si="103"/>
        <v>138677.56426622529</v>
      </c>
      <c r="E1617" s="29">
        <f ca="1">IF(C1617&lt;Calculator!$D$26,0,IF(DAY($C1617)=1,IF(D1617-Calculator!$G$24&gt;0,Calculator!$G$24,D1617),0))</f>
        <v>0</v>
      </c>
      <c r="F1617" s="29">
        <f ca="1">IF(E1617&gt;0,D1617*Calculator!$G$22/12,0)</f>
        <v>0</v>
      </c>
      <c r="G1617" s="29">
        <f ca="1">IF(E1617&gt;0,(IFERROR(-PMT(Calculator!$G$22/12,Calculator!$G$23*12,Calculator!$G$20),0))-F1617,0)</f>
        <v>0</v>
      </c>
      <c r="H1617" s="29">
        <f t="shared" ca="1" si="104"/>
        <v>4104.4569266544859</v>
      </c>
      <c r="I1617" s="29">
        <f t="shared" ca="1" si="102"/>
        <v>0.73093068556860707</v>
      </c>
      <c r="J1617" s="30">
        <f>Calculator!$G$40</f>
        <v>6.5000000000000002E-2</v>
      </c>
      <c r="K1617" s="29">
        <f ca="1">IF(C1617&gt;=Calculator!$G$27,IF(DAY($C1617)=1,Calculator!$G$34/2,IF(DAY($C1617)=15,Calculator!$G$34/2,0)),0)</f>
        <v>0</v>
      </c>
      <c r="L1617" s="29">
        <f ca="1">IF(DAY($C1617)=28,IF(H1617=0,0,Calculator!$G$35),0)</f>
        <v>0</v>
      </c>
      <c r="M1617" s="29">
        <f ca="1">IF(I1617&gt;0,IF(DAY($C1617)=1,SUM(INDIRECT("I"&amp;(ROW(C1616)-DAY(C1616))):I1616),0),0)</f>
        <v>0</v>
      </c>
      <c r="N1617" s="29">
        <f ca="1">IF(C1617&lt;Calculator!$G$27,0,IF(C1617=Calculator!$G$27,Calculator!$G$39,IF(H1617-K1617&lt;=0,IF(D1617&gt;Calculator!$G$39,IF(H1617-K1617+E1617+L1617+M1617+Calculator!$G$39&gt;Calculator!$G$39,Calculator!$G$39-(H1617+E1617+L1617+M1617-K1617),Calculator!$G$39),D1617),0)))</f>
        <v>0</v>
      </c>
    </row>
    <row r="1618" spans="1:14" ht="15.75" thickBot="1">
      <c r="A1618" s="33" t="str">
        <f ca="1">IF(C1618=Calculator!$H$27,"F",IF(Daily!D1618+Daily!H1618=0,IF(D1617+H1617&gt;0,"L",""),""))</f>
        <v/>
      </c>
      <c r="B1618" s="34">
        <v>1617</v>
      </c>
      <c r="C1618" s="19">
        <f t="shared" ca="1" si="101"/>
        <v>47547</v>
      </c>
      <c r="D1618" s="29">
        <f t="shared" ca="1" si="103"/>
        <v>138677.56426622529</v>
      </c>
      <c r="E1618" s="29">
        <f ca="1">IF(C1618&lt;Calculator!$D$26,0,IF(DAY($C1618)=1,IF(D1618-Calculator!$G$24&gt;0,Calculator!$G$24,D1618),0))</f>
        <v>0</v>
      </c>
      <c r="F1618" s="29">
        <f ca="1">IF(E1618&gt;0,D1618*Calculator!$G$22/12,0)</f>
        <v>0</v>
      </c>
      <c r="G1618" s="29">
        <f ca="1">IF(E1618&gt;0,(IFERROR(-PMT(Calculator!$G$22/12,Calculator!$G$23*12,Calculator!$G$20),0))-F1618,0)</f>
        <v>0</v>
      </c>
      <c r="H1618" s="29">
        <f t="shared" ca="1" si="104"/>
        <v>4104.4569266544859</v>
      </c>
      <c r="I1618" s="29">
        <f t="shared" ca="1" si="102"/>
        <v>0.73093068556860707</v>
      </c>
      <c r="J1618" s="30">
        <f>Calculator!$G$40</f>
        <v>6.5000000000000002E-2</v>
      </c>
      <c r="K1618" s="29">
        <f ca="1">IF(C1618&gt;=Calculator!$G$27,IF(DAY($C1618)=1,Calculator!$G$34/2,IF(DAY($C1618)=15,Calculator!$G$34/2,0)),0)</f>
        <v>0</v>
      </c>
      <c r="L1618" s="29">
        <f ca="1">IF(DAY($C1618)=28,IF(H1618=0,0,Calculator!$G$35),0)</f>
        <v>0</v>
      </c>
      <c r="M1618" s="29">
        <f ca="1">IF(I1618&gt;0,IF(DAY($C1618)=1,SUM(INDIRECT("I"&amp;(ROW(C1617)-DAY(C1617))):I1617),0),0)</f>
        <v>0</v>
      </c>
      <c r="N1618" s="29">
        <f ca="1">IF(C1618&lt;Calculator!$G$27,0,IF(C1618=Calculator!$G$27,Calculator!$G$39,IF(H1618-K1618&lt;=0,IF(D1618&gt;Calculator!$G$39,IF(H1618-K1618+E1618+L1618+M1618+Calculator!$G$39&gt;Calculator!$G$39,Calculator!$G$39-(H1618+E1618+L1618+M1618-K1618),Calculator!$G$39),D1618),0)))</f>
        <v>0</v>
      </c>
    </row>
    <row r="1619" spans="1:14" ht="15.75" thickBot="1">
      <c r="A1619" s="33" t="str">
        <f ca="1">IF(C1619=Calculator!$H$27,"F",IF(Daily!D1619+Daily!H1619=0,IF(D1618+H1618&gt;0,"L",""),""))</f>
        <v/>
      </c>
      <c r="B1619" s="34">
        <v>1618</v>
      </c>
      <c r="C1619" s="19">
        <f t="shared" ca="1" si="101"/>
        <v>47548</v>
      </c>
      <c r="D1619" s="29">
        <f t="shared" ca="1" si="103"/>
        <v>138677.56426622529</v>
      </c>
      <c r="E1619" s="29">
        <f ca="1">IF(C1619&lt;Calculator!$D$26,0,IF(DAY($C1619)=1,IF(D1619-Calculator!$G$24&gt;0,Calculator!$G$24,D1619),0))</f>
        <v>0</v>
      </c>
      <c r="F1619" s="29">
        <f ca="1">IF(E1619&gt;0,D1619*Calculator!$G$22/12,0)</f>
        <v>0</v>
      </c>
      <c r="G1619" s="29">
        <f ca="1">IF(E1619&gt;0,(IFERROR(-PMT(Calculator!$G$22/12,Calculator!$G$23*12,Calculator!$G$20),0))-F1619,0)</f>
        <v>0</v>
      </c>
      <c r="H1619" s="29">
        <f t="shared" ca="1" si="104"/>
        <v>4104.4569266544859</v>
      </c>
      <c r="I1619" s="29">
        <f t="shared" ca="1" si="102"/>
        <v>0.73093068556860707</v>
      </c>
      <c r="J1619" s="30">
        <f>Calculator!$G$40</f>
        <v>6.5000000000000002E-2</v>
      </c>
      <c r="K1619" s="29">
        <f ca="1">IF(C1619&gt;=Calculator!$G$27,IF(DAY($C1619)=1,Calculator!$G$34/2,IF(DAY($C1619)=15,Calculator!$G$34/2,0)),0)</f>
        <v>0</v>
      </c>
      <c r="L1619" s="29">
        <f ca="1">IF(DAY($C1619)=28,IF(H1619=0,0,Calculator!$G$35),0)</f>
        <v>0</v>
      </c>
      <c r="M1619" s="29">
        <f ca="1">IF(I1619&gt;0,IF(DAY($C1619)=1,SUM(INDIRECT("I"&amp;(ROW(C1618)-DAY(C1618))):I1618),0),0)</f>
        <v>0</v>
      </c>
      <c r="N1619" s="29">
        <f ca="1">IF(C1619&lt;Calculator!$G$27,0,IF(C1619=Calculator!$G$27,Calculator!$G$39,IF(H1619-K1619&lt;=0,IF(D1619&gt;Calculator!$G$39,IF(H1619-K1619+E1619+L1619+M1619+Calculator!$G$39&gt;Calculator!$G$39,Calculator!$G$39-(H1619+E1619+L1619+M1619-K1619),Calculator!$G$39),D1619),0)))</f>
        <v>0</v>
      </c>
    </row>
    <row r="1620" spans="1:14" ht="15.75" thickBot="1">
      <c r="A1620" s="33" t="str">
        <f ca="1">IF(C1620=Calculator!$H$27,"F",IF(Daily!D1620+Daily!H1620=0,IF(D1619+H1619&gt;0,"L",""),""))</f>
        <v/>
      </c>
      <c r="B1620" s="34">
        <v>1619</v>
      </c>
      <c r="C1620" s="19">
        <f t="shared" ca="1" si="101"/>
        <v>47549</v>
      </c>
      <c r="D1620" s="29">
        <f t="shared" ca="1" si="103"/>
        <v>138677.56426622529</v>
      </c>
      <c r="E1620" s="29">
        <f ca="1">IF(C1620&lt;Calculator!$D$26,0,IF(DAY($C1620)=1,IF(D1620-Calculator!$G$24&gt;0,Calculator!$G$24,D1620),0))</f>
        <v>0</v>
      </c>
      <c r="F1620" s="29">
        <f ca="1">IF(E1620&gt;0,D1620*Calculator!$G$22/12,0)</f>
        <v>0</v>
      </c>
      <c r="G1620" s="29">
        <f ca="1">IF(E1620&gt;0,(IFERROR(-PMT(Calculator!$G$22/12,Calculator!$G$23*12,Calculator!$G$20),0))-F1620,0)</f>
        <v>0</v>
      </c>
      <c r="H1620" s="29">
        <f t="shared" ca="1" si="104"/>
        <v>4104.4569266544859</v>
      </c>
      <c r="I1620" s="29">
        <f t="shared" ca="1" si="102"/>
        <v>0.73093068556860707</v>
      </c>
      <c r="J1620" s="30">
        <f>Calculator!$G$40</f>
        <v>6.5000000000000002E-2</v>
      </c>
      <c r="K1620" s="29">
        <f ca="1">IF(C1620&gt;=Calculator!$G$27,IF(DAY($C1620)=1,Calculator!$G$34/2,IF(DAY($C1620)=15,Calculator!$G$34/2,0)),0)</f>
        <v>0</v>
      </c>
      <c r="L1620" s="29">
        <f ca="1">IF(DAY($C1620)=28,IF(H1620=0,0,Calculator!$G$35),0)</f>
        <v>0</v>
      </c>
      <c r="M1620" s="29">
        <f ca="1">IF(I1620&gt;0,IF(DAY($C1620)=1,SUM(INDIRECT("I"&amp;(ROW(C1619)-DAY(C1619))):I1619),0),0)</f>
        <v>0</v>
      </c>
      <c r="N1620" s="29">
        <f ca="1">IF(C1620&lt;Calculator!$G$27,0,IF(C1620=Calculator!$G$27,Calculator!$G$39,IF(H1620-K1620&lt;=0,IF(D1620&gt;Calculator!$G$39,IF(H1620-K1620+E1620+L1620+M1620+Calculator!$G$39&gt;Calculator!$G$39,Calculator!$G$39-(H1620+E1620+L1620+M1620-K1620),Calculator!$G$39),D1620),0)))</f>
        <v>0</v>
      </c>
    </row>
    <row r="1621" spans="1:14" ht="15.75" thickBot="1">
      <c r="A1621" s="33" t="str">
        <f ca="1">IF(C1621=Calculator!$H$27,"F",IF(Daily!D1621+Daily!H1621=0,IF(D1620+H1620&gt;0,"L",""),""))</f>
        <v/>
      </c>
      <c r="B1621" s="34">
        <v>1620</v>
      </c>
      <c r="C1621" s="19">
        <f t="shared" ca="1" si="101"/>
        <v>47550</v>
      </c>
      <c r="D1621" s="29">
        <f t="shared" ca="1" si="103"/>
        <v>138677.56426622529</v>
      </c>
      <c r="E1621" s="29">
        <f ca="1">IF(C1621&lt;Calculator!$D$26,0,IF(DAY($C1621)=1,IF(D1621-Calculator!$G$24&gt;0,Calculator!$G$24,D1621),0))</f>
        <v>0</v>
      </c>
      <c r="F1621" s="29">
        <f ca="1">IF(E1621&gt;0,D1621*Calculator!$G$22/12,0)</f>
        <v>0</v>
      </c>
      <c r="G1621" s="29">
        <f ca="1">IF(E1621&gt;0,(IFERROR(-PMT(Calculator!$G$22/12,Calculator!$G$23*12,Calculator!$G$20),0))-F1621,0)</f>
        <v>0</v>
      </c>
      <c r="H1621" s="29">
        <f t="shared" ca="1" si="104"/>
        <v>4104.4569266544859</v>
      </c>
      <c r="I1621" s="29">
        <f t="shared" ca="1" si="102"/>
        <v>0.73093068556860707</v>
      </c>
      <c r="J1621" s="30">
        <f>Calculator!$G$40</f>
        <v>6.5000000000000002E-2</v>
      </c>
      <c r="K1621" s="29">
        <f ca="1">IF(C1621&gt;=Calculator!$G$27,IF(DAY($C1621)=1,Calculator!$G$34/2,IF(DAY($C1621)=15,Calculator!$G$34/2,0)),0)</f>
        <v>0</v>
      </c>
      <c r="L1621" s="29">
        <f ca="1">IF(DAY($C1621)=28,IF(H1621=0,0,Calculator!$G$35),0)</f>
        <v>0</v>
      </c>
      <c r="M1621" s="29">
        <f ca="1">IF(I1621&gt;0,IF(DAY($C1621)=1,SUM(INDIRECT("I"&amp;(ROW(C1620)-DAY(C1620))):I1620),0),0)</f>
        <v>0</v>
      </c>
      <c r="N1621" s="29">
        <f ca="1">IF(C1621&lt;Calculator!$G$27,0,IF(C1621=Calculator!$G$27,Calculator!$G$39,IF(H1621-K1621&lt;=0,IF(D1621&gt;Calculator!$G$39,IF(H1621-K1621+E1621+L1621+M1621+Calculator!$G$39&gt;Calculator!$G$39,Calculator!$G$39-(H1621+E1621+L1621+M1621-K1621),Calculator!$G$39),D1621),0)))</f>
        <v>0</v>
      </c>
    </row>
    <row r="1622" spans="1:14" ht="15.75" thickBot="1">
      <c r="A1622" s="33" t="str">
        <f ca="1">IF(C1622=Calculator!$H$27,"F",IF(Daily!D1622+Daily!H1622=0,IF(D1621+H1621&gt;0,"L",""),""))</f>
        <v/>
      </c>
      <c r="B1622" s="34">
        <v>1621</v>
      </c>
      <c r="C1622" s="19">
        <f t="shared" ca="1" si="101"/>
        <v>47551</v>
      </c>
      <c r="D1622" s="29">
        <f t="shared" ca="1" si="103"/>
        <v>138677.56426622529</v>
      </c>
      <c r="E1622" s="29">
        <f ca="1">IF(C1622&lt;Calculator!$D$26,0,IF(DAY($C1622)=1,IF(D1622-Calculator!$G$24&gt;0,Calculator!$G$24,D1622),0))</f>
        <v>0</v>
      </c>
      <c r="F1622" s="29">
        <f ca="1">IF(E1622&gt;0,D1622*Calculator!$G$22/12,0)</f>
        <v>0</v>
      </c>
      <c r="G1622" s="29">
        <f ca="1">IF(E1622&gt;0,(IFERROR(-PMT(Calculator!$G$22/12,Calculator!$G$23*12,Calculator!$G$20),0))-F1622,0)</f>
        <v>0</v>
      </c>
      <c r="H1622" s="29">
        <f t="shared" ca="1" si="104"/>
        <v>4104.4569266544859</v>
      </c>
      <c r="I1622" s="29">
        <f t="shared" ca="1" si="102"/>
        <v>0.73093068556860707</v>
      </c>
      <c r="J1622" s="30">
        <f>Calculator!$G$40</f>
        <v>6.5000000000000002E-2</v>
      </c>
      <c r="K1622" s="29">
        <f ca="1">IF(C1622&gt;=Calculator!$G$27,IF(DAY($C1622)=1,Calculator!$G$34/2,IF(DAY($C1622)=15,Calculator!$G$34/2,0)),0)</f>
        <v>0</v>
      </c>
      <c r="L1622" s="29">
        <f ca="1">IF(DAY($C1622)=28,IF(H1622=0,0,Calculator!$G$35),0)</f>
        <v>0</v>
      </c>
      <c r="M1622" s="29">
        <f ca="1">IF(I1622&gt;0,IF(DAY($C1622)=1,SUM(INDIRECT("I"&amp;(ROW(C1621)-DAY(C1621))):I1621),0),0)</f>
        <v>0</v>
      </c>
      <c r="N1622" s="29">
        <f ca="1">IF(C1622&lt;Calculator!$G$27,0,IF(C1622=Calculator!$G$27,Calculator!$G$39,IF(H1622-K1622&lt;=0,IF(D1622&gt;Calculator!$G$39,IF(H1622-K1622+E1622+L1622+M1622+Calculator!$G$39&gt;Calculator!$G$39,Calculator!$G$39-(H1622+E1622+L1622+M1622-K1622),Calculator!$G$39),D1622),0)))</f>
        <v>0</v>
      </c>
    </row>
    <row r="1623" spans="1:14" ht="15.75" thickBot="1">
      <c r="A1623" s="33" t="str">
        <f ca="1">IF(C1623=Calculator!$H$27,"F",IF(Daily!D1623+Daily!H1623=0,IF(D1622+H1622&gt;0,"L",""),""))</f>
        <v/>
      </c>
      <c r="B1623" s="34">
        <v>1622</v>
      </c>
      <c r="C1623" s="19">
        <f t="shared" ca="1" si="101"/>
        <v>47552</v>
      </c>
      <c r="D1623" s="29">
        <f t="shared" ca="1" si="103"/>
        <v>138677.56426622529</v>
      </c>
      <c r="E1623" s="29">
        <f ca="1">IF(C1623&lt;Calculator!$D$26,0,IF(DAY($C1623)=1,IF(D1623-Calculator!$G$24&gt;0,Calculator!$G$24,D1623),0))</f>
        <v>0</v>
      </c>
      <c r="F1623" s="29">
        <f ca="1">IF(E1623&gt;0,D1623*Calculator!$G$22/12,0)</f>
        <v>0</v>
      </c>
      <c r="G1623" s="29">
        <f ca="1">IF(E1623&gt;0,(IFERROR(-PMT(Calculator!$G$22/12,Calculator!$G$23*12,Calculator!$G$20),0))-F1623,0)</f>
        <v>0</v>
      </c>
      <c r="H1623" s="29">
        <f t="shared" ca="1" si="104"/>
        <v>4104.4569266544859</v>
      </c>
      <c r="I1623" s="29">
        <f t="shared" ca="1" si="102"/>
        <v>0.73093068556860707</v>
      </c>
      <c r="J1623" s="30">
        <f>Calculator!$G$40</f>
        <v>6.5000000000000002E-2</v>
      </c>
      <c r="K1623" s="29">
        <f ca="1">IF(C1623&gt;=Calculator!$G$27,IF(DAY($C1623)=1,Calculator!$G$34/2,IF(DAY($C1623)=15,Calculator!$G$34/2,0)),0)</f>
        <v>0</v>
      </c>
      <c r="L1623" s="29">
        <f ca="1">IF(DAY($C1623)=28,IF(H1623=0,0,Calculator!$G$35),0)</f>
        <v>0</v>
      </c>
      <c r="M1623" s="29">
        <f ca="1">IF(I1623&gt;0,IF(DAY($C1623)=1,SUM(INDIRECT("I"&amp;(ROW(C1622)-DAY(C1622))):I1622),0),0)</f>
        <v>0</v>
      </c>
      <c r="N1623" s="29">
        <f ca="1">IF(C1623&lt;Calculator!$G$27,0,IF(C1623=Calculator!$G$27,Calculator!$G$39,IF(H1623-K1623&lt;=0,IF(D1623&gt;Calculator!$G$39,IF(H1623-K1623+E1623+L1623+M1623+Calculator!$G$39&gt;Calculator!$G$39,Calculator!$G$39-(H1623+E1623+L1623+M1623-K1623),Calculator!$G$39),D1623),0)))</f>
        <v>0</v>
      </c>
    </row>
    <row r="1624" spans="1:14" ht="15.75" thickBot="1">
      <c r="A1624" s="33" t="str">
        <f ca="1">IF(C1624=Calculator!$H$27,"F",IF(Daily!D1624+Daily!H1624=0,IF(D1623+H1623&gt;0,"L",""),""))</f>
        <v/>
      </c>
      <c r="B1624" s="34">
        <v>1623</v>
      </c>
      <c r="C1624" s="19">
        <f t="shared" ca="1" si="101"/>
        <v>47553</v>
      </c>
      <c r="D1624" s="29">
        <f t="shared" ca="1" si="103"/>
        <v>138677.56426622529</v>
      </c>
      <c r="E1624" s="29">
        <f ca="1">IF(C1624&lt;Calculator!$D$26,0,IF(DAY($C1624)=1,IF(D1624-Calculator!$G$24&gt;0,Calculator!$G$24,D1624),0))</f>
        <v>0</v>
      </c>
      <c r="F1624" s="29">
        <f ca="1">IF(E1624&gt;0,D1624*Calculator!$G$22/12,0)</f>
        <v>0</v>
      </c>
      <c r="G1624" s="29">
        <f ca="1">IF(E1624&gt;0,(IFERROR(-PMT(Calculator!$G$22/12,Calculator!$G$23*12,Calculator!$G$20),0))-F1624,0)</f>
        <v>0</v>
      </c>
      <c r="H1624" s="29">
        <f t="shared" ca="1" si="104"/>
        <v>4104.4569266544859</v>
      </c>
      <c r="I1624" s="29">
        <f t="shared" ca="1" si="102"/>
        <v>0.73093068556860707</v>
      </c>
      <c r="J1624" s="30">
        <f>Calculator!$G$40</f>
        <v>6.5000000000000002E-2</v>
      </c>
      <c r="K1624" s="29">
        <f ca="1">IF(C1624&gt;=Calculator!$G$27,IF(DAY($C1624)=1,Calculator!$G$34/2,IF(DAY($C1624)=15,Calculator!$G$34/2,0)),0)</f>
        <v>0</v>
      </c>
      <c r="L1624" s="29">
        <f ca="1">IF(DAY($C1624)=28,IF(H1624=0,0,Calculator!$G$35),0)</f>
        <v>0</v>
      </c>
      <c r="M1624" s="29">
        <f ca="1">IF(I1624&gt;0,IF(DAY($C1624)=1,SUM(INDIRECT("I"&amp;(ROW(C1623)-DAY(C1623))):I1623),0),0)</f>
        <v>0</v>
      </c>
      <c r="N1624" s="29">
        <f ca="1">IF(C1624&lt;Calculator!$G$27,0,IF(C1624=Calculator!$G$27,Calculator!$G$39,IF(H1624-K1624&lt;=0,IF(D1624&gt;Calculator!$G$39,IF(H1624-K1624+E1624+L1624+M1624+Calculator!$G$39&gt;Calculator!$G$39,Calculator!$G$39-(H1624+E1624+L1624+M1624-K1624),Calculator!$G$39),D1624),0)))</f>
        <v>0</v>
      </c>
    </row>
    <row r="1625" spans="1:14" ht="15.75" thickBot="1">
      <c r="A1625" s="33" t="str">
        <f ca="1">IF(C1625=Calculator!$H$27,"F",IF(Daily!D1625+Daily!H1625=0,IF(D1624+H1624&gt;0,"L",""),""))</f>
        <v/>
      </c>
      <c r="B1625" s="34">
        <v>1624</v>
      </c>
      <c r="C1625" s="19">
        <f t="shared" ca="1" si="101"/>
        <v>47554</v>
      </c>
      <c r="D1625" s="29">
        <f t="shared" ca="1" si="103"/>
        <v>138677.56426622529</v>
      </c>
      <c r="E1625" s="29">
        <f ca="1">IF(C1625&lt;Calculator!$D$26,0,IF(DAY($C1625)=1,IF(D1625-Calculator!$G$24&gt;0,Calculator!$G$24,D1625),0))</f>
        <v>0</v>
      </c>
      <c r="F1625" s="29">
        <f ca="1">IF(E1625&gt;0,D1625*Calculator!$G$22/12,0)</f>
        <v>0</v>
      </c>
      <c r="G1625" s="29">
        <f ca="1">IF(E1625&gt;0,(IFERROR(-PMT(Calculator!$G$22/12,Calculator!$G$23*12,Calculator!$G$20),0))-F1625,0)</f>
        <v>0</v>
      </c>
      <c r="H1625" s="29">
        <f t="shared" ca="1" si="104"/>
        <v>4104.4569266544859</v>
      </c>
      <c r="I1625" s="29">
        <f t="shared" ca="1" si="102"/>
        <v>0.73093068556860707</v>
      </c>
      <c r="J1625" s="30">
        <f>Calculator!$G$40</f>
        <v>6.5000000000000002E-2</v>
      </c>
      <c r="K1625" s="29">
        <f ca="1">IF(C1625&gt;=Calculator!$G$27,IF(DAY($C1625)=1,Calculator!$G$34/2,IF(DAY($C1625)=15,Calculator!$G$34/2,0)),0)</f>
        <v>0</v>
      </c>
      <c r="L1625" s="29">
        <f ca="1">IF(DAY($C1625)=28,IF(H1625=0,0,Calculator!$G$35),0)</f>
        <v>0</v>
      </c>
      <c r="M1625" s="29">
        <f ca="1">IF(I1625&gt;0,IF(DAY($C1625)=1,SUM(INDIRECT("I"&amp;(ROW(C1624)-DAY(C1624))):I1624),0),0)</f>
        <v>0</v>
      </c>
      <c r="N1625" s="29">
        <f ca="1">IF(C1625&lt;Calculator!$G$27,0,IF(C1625=Calculator!$G$27,Calculator!$G$39,IF(H1625-K1625&lt;=0,IF(D1625&gt;Calculator!$G$39,IF(H1625-K1625+E1625+L1625+M1625+Calculator!$G$39&gt;Calculator!$G$39,Calculator!$G$39-(H1625+E1625+L1625+M1625-K1625),Calculator!$G$39),D1625),0)))</f>
        <v>0</v>
      </c>
    </row>
    <row r="1626" spans="1:14" ht="15.75" thickBot="1">
      <c r="A1626" s="33" t="str">
        <f ca="1">IF(C1626=Calculator!$H$27,"F",IF(Daily!D1626+Daily!H1626=0,IF(D1625+H1625&gt;0,"L",""),""))</f>
        <v/>
      </c>
      <c r="B1626" s="34">
        <v>1625</v>
      </c>
      <c r="C1626" s="19">
        <f t="shared" ca="1" si="101"/>
        <v>47555</v>
      </c>
      <c r="D1626" s="29">
        <f t="shared" ca="1" si="103"/>
        <v>138677.56426622529</v>
      </c>
      <c r="E1626" s="29">
        <f ca="1">IF(C1626&lt;Calculator!$D$26,0,IF(DAY($C1626)=1,IF(D1626-Calculator!$G$24&gt;0,Calculator!$G$24,D1626),0))</f>
        <v>0</v>
      </c>
      <c r="F1626" s="29">
        <f ca="1">IF(E1626&gt;0,D1626*Calculator!$G$22/12,0)</f>
        <v>0</v>
      </c>
      <c r="G1626" s="29">
        <f ca="1">IF(E1626&gt;0,(IFERROR(-PMT(Calculator!$G$22/12,Calculator!$G$23*12,Calculator!$G$20),0))-F1626,0)</f>
        <v>0</v>
      </c>
      <c r="H1626" s="29">
        <f t="shared" ca="1" si="104"/>
        <v>4104.4569266544859</v>
      </c>
      <c r="I1626" s="29">
        <f t="shared" ca="1" si="102"/>
        <v>0.73093068556860707</v>
      </c>
      <c r="J1626" s="30">
        <f>Calculator!$G$40</f>
        <v>6.5000000000000002E-2</v>
      </c>
      <c r="K1626" s="29">
        <f ca="1">IF(C1626&gt;=Calculator!$G$27,IF(DAY($C1626)=1,Calculator!$G$34/2,IF(DAY($C1626)=15,Calculator!$G$34/2,0)),0)</f>
        <v>0</v>
      </c>
      <c r="L1626" s="29">
        <f ca="1">IF(DAY($C1626)=28,IF(H1626=0,0,Calculator!$G$35),0)</f>
        <v>0</v>
      </c>
      <c r="M1626" s="29">
        <f ca="1">IF(I1626&gt;0,IF(DAY($C1626)=1,SUM(INDIRECT("I"&amp;(ROW(C1625)-DAY(C1625))):I1625),0),0)</f>
        <v>0</v>
      </c>
      <c r="N1626" s="29">
        <f ca="1">IF(C1626&lt;Calculator!$G$27,0,IF(C1626=Calculator!$G$27,Calculator!$G$39,IF(H1626-K1626&lt;=0,IF(D1626&gt;Calculator!$G$39,IF(H1626-K1626+E1626+L1626+M1626+Calculator!$G$39&gt;Calculator!$G$39,Calculator!$G$39-(H1626+E1626+L1626+M1626-K1626),Calculator!$G$39),D1626),0)))</f>
        <v>0</v>
      </c>
    </row>
    <row r="1627" spans="1:14" ht="15.75" thickBot="1">
      <c r="A1627" s="33" t="str">
        <f ca="1">IF(C1627=Calculator!$H$27,"F",IF(Daily!D1627+Daily!H1627=0,IF(D1626+H1626&gt;0,"L",""),""))</f>
        <v/>
      </c>
      <c r="B1627" s="34">
        <v>1626</v>
      </c>
      <c r="C1627" s="19">
        <f t="shared" ca="1" si="101"/>
        <v>47556</v>
      </c>
      <c r="D1627" s="29">
        <f t="shared" ca="1" si="103"/>
        <v>138677.56426622529</v>
      </c>
      <c r="E1627" s="29">
        <f ca="1">IF(C1627&lt;Calculator!$D$26,0,IF(DAY($C1627)=1,IF(D1627-Calculator!$G$24&gt;0,Calculator!$G$24,D1627),0))</f>
        <v>0</v>
      </c>
      <c r="F1627" s="29">
        <f ca="1">IF(E1627&gt;0,D1627*Calculator!$G$22/12,0)</f>
        <v>0</v>
      </c>
      <c r="G1627" s="29">
        <f ca="1">IF(E1627&gt;0,(IFERROR(-PMT(Calculator!$G$22/12,Calculator!$G$23*12,Calculator!$G$20),0))-F1627,0)</f>
        <v>0</v>
      </c>
      <c r="H1627" s="29">
        <f t="shared" ca="1" si="104"/>
        <v>4104.4569266544859</v>
      </c>
      <c r="I1627" s="29">
        <f t="shared" ca="1" si="102"/>
        <v>0.73093068556860707</v>
      </c>
      <c r="J1627" s="30">
        <f>Calculator!$G$40</f>
        <v>6.5000000000000002E-2</v>
      </c>
      <c r="K1627" s="29">
        <f ca="1">IF(C1627&gt;=Calculator!$G$27,IF(DAY($C1627)=1,Calculator!$G$34/2,IF(DAY($C1627)=15,Calculator!$G$34/2,0)),0)</f>
        <v>0</v>
      </c>
      <c r="L1627" s="29">
        <f ca="1">IF(DAY($C1627)=28,IF(H1627=0,0,Calculator!$G$35),0)</f>
        <v>0</v>
      </c>
      <c r="M1627" s="29">
        <f ca="1">IF(I1627&gt;0,IF(DAY($C1627)=1,SUM(INDIRECT("I"&amp;(ROW(C1626)-DAY(C1626))):I1626),0),0)</f>
        <v>0</v>
      </c>
      <c r="N1627" s="29">
        <f ca="1">IF(C1627&lt;Calculator!$G$27,0,IF(C1627=Calculator!$G$27,Calculator!$G$39,IF(H1627-K1627&lt;=0,IF(D1627&gt;Calculator!$G$39,IF(H1627-K1627+E1627+L1627+M1627+Calculator!$G$39&gt;Calculator!$G$39,Calculator!$G$39-(H1627+E1627+L1627+M1627-K1627),Calculator!$G$39),D1627),0)))</f>
        <v>0</v>
      </c>
    </row>
    <row r="1628" spans="1:14" ht="15.75" thickBot="1">
      <c r="A1628" s="33" t="str">
        <f ca="1">IF(C1628=Calculator!$H$27,"F",IF(Daily!D1628+Daily!H1628=0,IF(D1627+H1627&gt;0,"L",""),""))</f>
        <v/>
      </c>
      <c r="B1628" s="34">
        <v>1627</v>
      </c>
      <c r="C1628" s="19">
        <f t="shared" ca="1" si="101"/>
        <v>47557</v>
      </c>
      <c r="D1628" s="29">
        <f t="shared" ca="1" si="103"/>
        <v>138677.56426622529</v>
      </c>
      <c r="E1628" s="29">
        <f ca="1">IF(C1628&lt;Calculator!$D$26,0,IF(DAY($C1628)=1,IF(D1628-Calculator!$G$24&gt;0,Calculator!$G$24,D1628),0))</f>
        <v>0</v>
      </c>
      <c r="F1628" s="29">
        <f ca="1">IF(E1628&gt;0,D1628*Calculator!$G$22/12,0)</f>
        <v>0</v>
      </c>
      <c r="G1628" s="29">
        <f ca="1">IF(E1628&gt;0,(IFERROR(-PMT(Calculator!$G$22/12,Calculator!$G$23*12,Calculator!$G$20),0))-F1628,0)</f>
        <v>0</v>
      </c>
      <c r="H1628" s="29">
        <f t="shared" ca="1" si="104"/>
        <v>4104.4569266544859</v>
      </c>
      <c r="I1628" s="29">
        <f t="shared" ca="1" si="102"/>
        <v>0.73093068556860707</v>
      </c>
      <c r="J1628" s="30">
        <f>Calculator!$G$40</f>
        <v>6.5000000000000002E-2</v>
      </c>
      <c r="K1628" s="29">
        <f ca="1">IF(C1628&gt;=Calculator!$G$27,IF(DAY($C1628)=1,Calculator!$G$34/2,IF(DAY($C1628)=15,Calculator!$G$34/2,0)),0)</f>
        <v>4500</v>
      </c>
      <c r="L1628" s="29">
        <f ca="1">IF(DAY($C1628)=28,IF(H1628=0,0,Calculator!$G$35),0)</f>
        <v>0</v>
      </c>
      <c r="M1628" s="29">
        <f ca="1">IF(I1628&gt;0,IF(DAY($C1628)=1,SUM(INDIRECT("I"&amp;(ROW(C1627)-DAY(C1627))):I1627),0),0)</f>
        <v>0</v>
      </c>
      <c r="N1628" s="29">
        <f ca="1">IF(C1628&lt;Calculator!$G$27,0,IF(C1628=Calculator!$G$27,Calculator!$G$39,IF(H1628-K1628&lt;=0,IF(D1628&gt;Calculator!$G$39,IF(H1628-K1628+E1628+L1628+M1628+Calculator!$G$39&gt;Calculator!$G$39,Calculator!$G$39-(H1628+E1628+L1628+M1628-K1628),Calculator!$G$39),D1628),0)))</f>
        <v>10000</v>
      </c>
    </row>
    <row r="1629" spans="1:14" ht="15.75" thickBot="1">
      <c r="A1629" s="33" t="str">
        <f ca="1">IF(C1629=Calculator!$H$27,"F",IF(Daily!D1629+Daily!H1629=0,IF(D1628+H1628&gt;0,"L",""),""))</f>
        <v/>
      </c>
      <c r="B1629" s="34">
        <v>1628</v>
      </c>
      <c r="C1629" s="19">
        <f t="shared" ca="1" si="101"/>
        <v>47558</v>
      </c>
      <c r="D1629" s="29">
        <f t="shared" ca="1" si="103"/>
        <v>128677.56426622529</v>
      </c>
      <c r="E1629" s="29">
        <f ca="1">IF(C1629&lt;Calculator!$D$26,0,IF(DAY($C1629)=1,IF(D1629-Calculator!$G$24&gt;0,Calculator!$G$24,D1629),0))</f>
        <v>0</v>
      </c>
      <c r="F1629" s="29">
        <f ca="1">IF(E1629&gt;0,D1629*Calculator!$G$22/12,0)</f>
        <v>0</v>
      </c>
      <c r="G1629" s="29">
        <f ca="1">IF(E1629&gt;0,(IFERROR(-PMT(Calculator!$G$22/12,Calculator!$G$23*12,Calculator!$G$20),0))-F1629,0)</f>
        <v>0</v>
      </c>
      <c r="H1629" s="29">
        <f t="shared" ca="1" si="104"/>
        <v>9604.4569266544859</v>
      </c>
      <c r="I1629" s="29">
        <f t="shared" ca="1" si="102"/>
        <v>1.7103827403631275</v>
      </c>
      <c r="J1629" s="30">
        <f>Calculator!$G$40</f>
        <v>6.5000000000000002E-2</v>
      </c>
      <c r="K1629" s="29">
        <f ca="1">IF(C1629&gt;=Calculator!$G$27,IF(DAY($C1629)=1,Calculator!$G$34/2,IF(DAY($C1629)=15,Calculator!$G$34/2,0)),0)</f>
        <v>0</v>
      </c>
      <c r="L1629" s="29">
        <f ca="1">IF(DAY($C1629)=28,IF(H1629=0,0,Calculator!$G$35),0)</f>
        <v>0</v>
      </c>
      <c r="M1629" s="29">
        <f ca="1">IF(I1629&gt;0,IF(DAY($C1629)=1,SUM(INDIRECT("I"&amp;(ROW(C1628)-DAY(C1628))):I1628),0),0)</f>
        <v>0</v>
      </c>
      <c r="N1629" s="29">
        <f ca="1">IF(C1629&lt;Calculator!$G$27,0,IF(C1629=Calculator!$G$27,Calculator!$G$39,IF(H1629-K1629&lt;=0,IF(D1629&gt;Calculator!$G$39,IF(H1629-K1629+E1629+L1629+M1629+Calculator!$G$39&gt;Calculator!$G$39,Calculator!$G$39-(H1629+E1629+L1629+M1629-K1629),Calculator!$G$39),D1629),0)))</f>
        <v>0</v>
      </c>
    </row>
    <row r="1630" spans="1:14" ht="15.75" thickBot="1">
      <c r="A1630" s="33" t="str">
        <f ca="1">IF(C1630=Calculator!$H$27,"F",IF(Daily!D1630+Daily!H1630=0,IF(D1629+H1629&gt;0,"L",""),""))</f>
        <v/>
      </c>
      <c r="B1630" s="34">
        <v>1629</v>
      </c>
      <c r="C1630" s="19">
        <f t="shared" ca="1" si="101"/>
        <v>47559</v>
      </c>
      <c r="D1630" s="29">
        <f t="shared" ca="1" si="103"/>
        <v>128677.56426622529</v>
      </c>
      <c r="E1630" s="29">
        <f ca="1">IF(C1630&lt;Calculator!$D$26,0,IF(DAY($C1630)=1,IF(D1630-Calculator!$G$24&gt;0,Calculator!$G$24,D1630),0))</f>
        <v>0</v>
      </c>
      <c r="F1630" s="29">
        <f ca="1">IF(E1630&gt;0,D1630*Calculator!$G$22/12,0)</f>
        <v>0</v>
      </c>
      <c r="G1630" s="29">
        <f ca="1">IF(E1630&gt;0,(IFERROR(-PMT(Calculator!$G$22/12,Calculator!$G$23*12,Calculator!$G$20),0))-F1630,0)</f>
        <v>0</v>
      </c>
      <c r="H1630" s="29">
        <f t="shared" ca="1" si="104"/>
        <v>9604.4569266544859</v>
      </c>
      <c r="I1630" s="29">
        <f t="shared" ca="1" si="102"/>
        <v>1.7103827403631275</v>
      </c>
      <c r="J1630" s="30">
        <f>Calculator!$G$40</f>
        <v>6.5000000000000002E-2</v>
      </c>
      <c r="K1630" s="29">
        <f ca="1">IF(C1630&gt;=Calculator!$G$27,IF(DAY($C1630)=1,Calculator!$G$34/2,IF(DAY($C1630)=15,Calculator!$G$34/2,0)),0)</f>
        <v>0</v>
      </c>
      <c r="L1630" s="29">
        <f ca="1">IF(DAY($C1630)=28,IF(H1630=0,0,Calculator!$G$35),0)</f>
        <v>0</v>
      </c>
      <c r="M1630" s="29">
        <f ca="1">IF(I1630&gt;0,IF(DAY($C1630)=1,SUM(INDIRECT("I"&amp;(ROW(C1629)-DAY(C1629))):I1629),0),0)</f>
        <v>0</v>
      </c>
      <c r="N1630" s="29">
        <f ca="1">IF(C1630&lt;Calculator!$G$27,0,IF(C1630=Calculator!$G$27,Calculator!$G$39,IF(H1630-K1630&lt;=0,IF(D1630&gt;Calculator!$G$39,IF(H1630-K1630+E1630+L1630+M1630+Calculator!$G$39&gt;Calculator!$G$39,Calculator!$G$39-(H1630+E1630+L1630+M1630-K1630),Calculator!$G$39),D1630),0)))</f>
        <v>0</v>
      </c>
    </row>
    <row r="1631" spans="1:14" ht="15.75" thickBot="1">
      <c r="A1631" s="33" t="str">
        <f ca="1">IF(C1631=Calculator!$H$27,"F",IF(Daily!D1631+Daily!H1631=0,IF(D1630+H1630&gt;0,"L",""),""))</f>
        <v/>
      </c>
      <c r="B1631" s="34">
        <v>1630</v>
      </c>
      <c r="C1631" s="19">
        <f t="shared" ca="1" si="101"/>
        <v>47560</v>
      </c>
      <c r="D1631" s="29">
        <f t="shared" ca="1" si="103"/>
        <v>128677.56426622529</v>
      </c>
      <c r="E1631" s="29">
        <f ca="1">IF(C1631&lt;Calculator!$D$26,0,IF(DAY($C1631)=1,IF(D1631-Calculator!$G$24&gt;0,Calculator!$G$24,D1631),0))</f>
        <v>0</v>
      </c>
      <c r="F1631" s="29">
        <f ca="1">IF(E1631&gt;0,D1631*Calculator!$G$22/12,0)</f>
        <v>0</v>
      </c>
      <c r="G1631" s="29">
        <f ca="1">IF(E1631&gt;0,(IFERROR(-PMT(Calculator!$G$22/12,Calculator!$G$23*12,Calculator!$G$20),0))-F1631,0)</f>
        <v>0</v>
      </c>
      <c r="H1631" s="29">
        <f t="shared" ca="1" si="104"/>
        <v>9604.4569266544859</v>
      </c>
      <c r="I1631" s="29">
        <f t="shared" ca="1" si="102"/>
        <v>1.7103827403631275</v>
      </c>
      <c r="J1631" s="30">
        <f>Calculator!$G$40</f>
        <v>6.5000000000000002E-2</v>
      </c>
      <c r="K1631" s="29">
        <f ca="1">IF(C1631&gt;=Calculator!$G$27,IF(DAY($C1631)=1,Calculator!$G$34/2,IF(DAY($C1631)=15,Calculator!$G$34/2,0)),0)</f>
        <v>0</v>
      </c>
      <c r="L1631" s="29">
        <f ca="1">IF(DAY($C1631)=28,IF(H1631=0,0,Calculator!$G$35),0)</f>
        <v>0</v>
      </c>
      <c r="M1631" s="29">
        <f ca="1">IF(I1631&gt;0,IF(DAY($C1631)=1,SUM(INDIRECT("I"&amp;(ROW(C1630)-DAY(C1630))):I1630),0),0)</f>
        <v>0</v>
      </c>
      <c r="N1631" s="29">
        <f ca="1">IF(C1631&lt;Calculator!$G$27,0,IF(C1631=Calculator!$G$27,Calculator!$G$39,IF(H1631-K1631&lt;=0,IF(D1631&gt;Calculator!$G$39,IF(H1631-K1631+E1631+L1631+M1631+Calculator!$G$39&gt;Calculator!$G$39,Calculator!$G$39-(H1631+E1631+L1631+M1631-K1631),Calculator!$G$39),D1631),0)))</f>
        <v>0</v>
      </c>
    </row>
    <row r="1632" spans="1:14" ht="15.75" thickBot="1">
      <c r="A1632" s="33" t="str">
        <f ca="1">IF(C1632=Calculator!$H$27,"F",IF(Daily!D1632+Daily!H1632=0,IF(D1631+H1631&gt;0,"L",""),""))</f>
        <v/>
      </c>
      <c r="B1632" s="34">
        <v>1631</v>
      </c>
      <c r="C1632" s="19">
        <f t="shared" ca="1" si="101"/>
        <v>47561</v>
      </c>
      <c r="D1632" s="29">
        <f t="shared" ca="1" si="103"/>
        <v>128677.56426622529</v>
      </c>
      <c r="E1632" s="29">
        <f ca="1">IF(C1632&lt;Calculator!$D$26,0,IF(DAY($C1632)=1,IF(D1632-Calculator!$G$24&gt;0,Calculator!$G$24,D1632),0))</f>
        <v>0</v>
      </c>
      <c r="F1632" s="29">
        <f ca="1">IF(E1632&gt;0,D1632*Calculator!$G$22/12,0)</f>
        <v>0</v>
      </c>
      <c r="G1632" s="29">
        <f ca="1">IF(E1632&gt;0,(IFERROR(-PMT(Calculator!$G$22/12,Calculator!$G$23*12,Calculator!$G$20),0))-F1632,0)</f>
        <v>0</v>
      </c>
      <c r="H1632" s="29">
        <f t="shared" ca="1" si="104"/>
        <v>9604.4569266544859</v>
      </c>
      <c r="I1632" s="29">
        <f t="shared" ca="1" si="102"/>
        <v>1.7103827403631275</v>
      </c>
      <c r="J1632" s="30">
        <f>Calculator!$G$40</f>
        <v>6.5000000000000002E-2</v>
      </c>
      <c r="K1632" s="29">
        <f ca="1">IF(C1632&gt;=Calculator!$G$27,IF(DAY($C1632)=1,Calculator!$G$34/2,IF(DAY($C1632)=15,Calculator!$G$34/2,0)),0)</f>
        <v>0</v>
      </c>
      <c r="L1632" s="29">
        <f ca="1">IF(DAY($C1632)=28,IF(H1632=0,0,Calculator!$G$35),0)</f>
        <v>0</v>
      </c>
      <c r="M1632" s="29">
        <f ca="1">IF(I1632&gt;0,IF(DAY($C1632)=1,SUM(INDIRECT("I"&amp;(ROW(C1631)-DAY(C1631))):I1631),0),0)</f>
        <v>0</v>
      </c>
      <c r="N1632" s="29">
        <f ca="1">IF(C1632&lt;Calculator!$G$27,0,IF(C1632=Calculator!$G$27,Calculator!$G$39,IF(H1632-K1632&lt;=0,IF(D1632&gt;Calculator!$G$39,IF(H1632-K1632+E1632+L1632+M1632+Calculator!$G$39&gt;Calculator!$G$39,Calculator!$G$39-(H1632+E1632+L1632+M1632-K1632),Calculator!$G$39),D1632),0)))</f>
        <v>0</v>
      </c>
    </row>
    <row r="1633" spans="1:14" ht="15.75" thickBot="1">
      <c r="A1633" s="33" t="str">
        <f ca="1">IF(C1633=Calculator!$H$27,"F",IF(Daily!D1633+Daily!H1633=0,IF(D1632+H1632&gt;0,"L",""),""))</f>
        <v/>
      </c>
      <c r="B1633" s="34">
        <v>1632</v>
      </c>
      <c r="C1633" s="19">
        <f t="shared" ca="1" si="101"/>
        <v>47562</v>
      </c>
      <c r="D1633" s="29">
        <f t="shared" ca="1" si="103"/>
        <v>128677.56426622529</v>
      </c>
      <c r="E1633" s="29">
        <f ca="1">IF(C1633&lt;Calculator!$D$26,0,IF(DAY($C1633)=1,IF(D1633-Calculator!$G$24&gt;0,Calculator!$G$24,D1633),0))</f>
        <v>0</v>
      </c>
      <c r="F1633" s="29">
        <f ca="1">IF(E1633&gt;0,D1633*Calculator!$G$22/12,0)</f>
        <v>0</v>
      </c>
      <c r="G1633" s="29">
        <f ca="1">IF(E1633&gt;0,(IFERROR(-PMT(Calculator!$G$22/12,Calculator!$G$23*12,Calculator!$G$20),0))-F1633,0)</f>
        <v>0</v>
      </c>
      <c r="H1633" s="29">
        <f t="shared" ca="1" si="104"/>
        <v>9604.4569266544859</v>
      </c>
      <c r="I1633" s="29">
        <f t="shared" ca="1" si="102"/>
        <v>1.7103827403631275</v>
      </c>
      <c r="J1633" s="30">
        <f>Calculator!$G$40</f>
        <v>6.5000000000000002E-2</v>
      </c>
      <c r="K1633" s="29">
        <f ca="1">IF(C1633&gt;=Calculator!$G$27,IF(DAY($C1633)=1,Calculator!$G$34/2,IF(DAY($C1633)=15,Calculator!$G$34/2,0)),0)</f>
        <v>0</v>
      </c>
      <c r="L1633" s="29">
        <f ca="1">IF(DAY($C1633)=28,IF(H1633=0,0,Calculator!$G$35),0)</f>
        <v>0</v>
      </c>
      <c r="M1633" s="29">
        <f ca="1">IF(I1633&gt;0,IF(DAY($C1633)=1,SUM(INDIRECT("I"&amp;(ROW(C1632)-DAY(C1632))):I1632),0),0)</f>
        <v>0</v>
      </c>
      <c r="N1633" s="29">
        <f ca="1">IF(C1633&lt;Calculator!$G$27,0,IF(C1633=Calculator!$G$27,Calculator!$G$39,IF(H1633-K1633&lt;=0,IF(D1633&gt;Calculator!$G$39,IF(H1633-K1633+E1633+L1633+M1633+Calculator!$G$39&gt;Calculator!$G$39,Calculator!$G$39-(H1633+E1633+L1633+M1633-K1633),Calculator!$G$39),D1633),0)))</f>
        <v>0</v>
      </c>
    </row>
    <row r="1634" spans="1:14" ht="15.75" thickBot="1">
      <c r="A1634" s="33" t="str">
        <f ca="1">IF(C1634=Calculator!$H$27,"F",IF(Daily!D1634+Daily!H1634=0,IF(D1633+H1633&gt;0,"L",""),""))</f>
        <v/>
      </c>
      <c r="B1634" s="34">
        <v>1633</v>
      </c>
      <c r="C1634" s="19">
        <f t="shared" ca="1" si="101"/>
        <v>47563</v>
      </c>
      <c r="D1634" s="29">
        <f t="shared" ca="1" si="103"/>
        <v>128677.56426622529</v>
      </c>
      <c r="E1634" s="29">
        <f ca="1">IF(C1634&lt;Calculator!$D$26,0,IF(DAY($C1634)=1,IF(D1634-Calculator!$G$24&gt;0,Calculator!$G$24,D1634),0))</f>
        <v>0</v>
      </c>
      <c r="F1634" s="29">
        <f ca="1">IF(E1634&gt;0,D1634*Calculator!$G$22/12,0)</f>
        <v>0</v>
      </c>
      <c r="G1634" s="29">
        <f ca="1">IF(E1634&gt;0,(IFERROR(-PMT(Calculator!$G$22/12,Calculator!$G$23*12,Calculator!$G$20),0))-F1634,0)</f>
        <v>0</v>
      </c>
      <c r="H1634" s="29">
        <f t="shared" ca="1" si="104"/>
        <v>9604.4569266544859</v>
      </c>
      <c r="I1634" s="29">
        <f t="shared" ca="1" si="102"/>
        <v>1.7103827403631275</v>
      </c>
      <c r="J1634" s="30">
        <f>Calculator!$G$40</f>
        <v>6.5000000000000002E-2</v>
      </c>
      <c r="K1634" s="29">
        <f ca="1">IF(C1634&gt;=Calculator!$G$27,IF(DAY($C1634)=1,Calculator!$G$34/2,IF(DAY($C1634)=15,Calculator!$G$34/2,0)),0)</f>
        <v>0</v>
      </c>
      <c r="L1634" s="29">
        <f ca="1">IF(DAY($C1634)=28,IF(H1634=0,0,Calculator!$G$35),0)</f>
        <v>0</v>
      </c>
      <c r="M1634" s="29">
        <f ca="1">IF(I1634&gt;0,IF(DAY($C1634)=1,SUM(INDIRECT("I"&amp;(ROW(C1633)-DAY(C1633))):I1633),0),0)</f>
        <v>0</v>
      </c>
      <c r="N1634" s="29">
        <f ca="1">IF(C1634&lt;Calculator!$G$27,0,IF(C1634=Calculator!$G$27,Calculator!$G$39,IF(H1634-K1634&lt;=0,IF(D1634&gt;Calculator!$G$39,IF(H1634-K1634+E1634+L1634+M1634+Calculator!$G$39&gt;Calculator!$G$39,Calculator!$G$39-(H1634+E1634+L1634+M1634-K1634),Calculator!$G$39),D1634),0)))</f>
        <v>0</v>
      </c>
    </row>
    <row r="1635" spans="1:14" ht="15.75" thickBot="1">
      <c r="A1635" s="33" t="str">
        <f ca="1">IF(C1635=Calculator!$H$27,"F",IF(Daily!D1635+Daily!H1635=0,IF(D1634+H1634&gt;0,"L",""),""))</f>
        <v/>
      </c>
      <c r="B1635" s="34">
        <v>1634</v>
      </c>
      <c r="C1635" s="19">
        <f t="shared" ca="1" si="101"/>
        <v>47564</v>
      </c>
      <c r="D1635" s="29">
        <f t="shared" ca="1" si="103"/>
        <v>128677.56426622529</v>
      </c>
      <c r="E1635" s="29">
        <f ca="1">IF(C1635&lt;Calculator!$D$26,0,IF(DAY($C1635)=1,IF(D1635-Calculator!$G$24&gt;0,Calculator!$G$24,D1635),0))</f>
        <v>0</v>
      </c>
      <c r="F1635" s="29">
        <f ca="1">IF(E1635&gt;0,D1635*Calculator!$G$22/12,0)</f>
        <v>0</v>
      </c>
      <c r="G1635" s="29">
        <f ca="1">IF(E1635&gt;0,(IFERROR(-PMT(Calculator!$G$22/12,Calculator!$G$23*12,Calculator!$G$20),0))-F1635,0)</f>
        <v>0</v>
      </c>
      <c r="H1635" s="29">
        <f t="shared" ca="1" si="104"/>
        <v>9604.4569266544859</v>
      </c>
      <c r="I1635" s="29">
        <f t="shared" ca="1" si="102"/>
        <v>1.7103827403631275</v>
      </c>
      <c r="J1635" s="30">
        <f>Calculator!$G$40</f>
        <v>6.5000000000000002E-2</v>
      </c>
      <c r="K1635" s="29">
        <f ca="1">IF(C1635&gt;=Calculator!$G$27,IF(DAY($C1635)=1,Calculator!$G$34/2,IF(DAY($C1635)=15,Calculator!$G$34/2,0)),0)</f>
        <v>0</v>
      </c>
      <c r="L1635" s="29">
        <f ca="1">IF(DAY($C1635)=28,IF(H1635=0,0,Calculator!$G$35),0)</f>
        <v>0</v>
      </c>
      <c r="M1635" s="29">
        <f ca="1">IF(I1635&gt;0,IF(DAY($C1635)=1,SUM(INDIRECT("I"&amp;(ROW(C1634)-DAY(C1634))):I1634),0),0)</f>
        <v>0</v>
      </c>
      <c r="N1635" s="29">
        <f ca="1">IF(C1635&lt;Calculator!$G$27,0,IF(C1635=Calculator!$G$27,Calculator!$G$39,IF(H1635-K1635&lt;=0,IF(D1635&gt;Calculator!$G$39,IF(H1635-K1635+E1635+L1635+M1635+Calculator!$G$39&gt;Calculator!$G$39,Calculator!$G$39-(H1635+E1635+L1635+M1635-K1635),Calculator!$G$39),D1635),0)))</f>
        <v>0</v>
      </c>
    </row>
    <row r="1636" spans="1:14" ht="15.75" thickBot="1">
      <c r="A1636" s="33" t="str">
        <f ca="1">IF(C1636=Calculator!$H$27,"F",IF(Daily!D1636+Daily!H1636=0,IF(D1635+H1635&gt;0,"L",""),""))</f>
        <v/>
      </c>
      <c r="B1636" s="34">
        <v>1635</v>
      </c>
      <c r="C1636" s="19">
        <f t="shared" ca="1" si="101"/>
        <v>47565</v>
      </c>
      <c r="D1636" s="29">
        <f t="shared" ca="1" si="103"/>
        <v>128677.56426622529</v>
      </c>
      <c r="E1636" s="29">
        <f ca="1">IF(C1636&lt;Calculator!$D$26,0,IF(DAY($C1636)=1,IF(D1636-Calculator!$G$24&gt;0,Calculator!$G$24,D1636),0))</f>
        <v>0</v>
      </c>
      <c r="F1636" s="29">
        <f ca="1">IF(E1636&gt;0,D1636*Calculator!$G$22/12,0)</f>
        <v>0</v>
      </c>
      <c r="G1636" s="29">
        <f ca="1">IF(E1636&gt;0,(IFERROR(-PMT(Calculator!$G$22/12,Calculator!$G$23*12,Calculator!$G$20),0))-F1636,0)</f>
        <v>0</v>
      </c>
      <c r="H1636" s="29">
        <f t="shared" ca="1" si="104"/>
        <v>9604.4569266544859</v>
      </c>
      <c r="I1636" s="29">
        <f t="shared" ca="1" si="102"/>
        <v>1.7103827403631275</v>
      </c>
      <c r="J1636" s="30">
        <f>Calculator!$G$40</f>
        <v>6.5000000000000002E-2</v>
      </c>
      <c r="K1636" s="29">
        <f ca="1">IF(C1636&gt;=Calculator!$G$27,IF(DAY($C1636)=1,Calculator!$G$34/2,IF(DAY($C1636)=15,Calculator!$G$34/2,0)),0)</f>
        <v>0</v>
      </c>
      <c r="L1636" s="29">
        <f ca="1">IF(DAY($C1636)=28,IF(H1636=0,0,Calculator!$G$35),0)</f>
        <v>0</v>
      </c>
      <c r="M1636" s="29">
        <f ca="1">IF(I1636&gt;0,IF(DAY($C1636)=1,SUM(INDIRECT("I"&amp;(ROW(C1635)-DAY(C1635))):I1635),0),0)</f>
        <v>0</v>
      </c>
      <c r="N1636" s="29">
        <f ca="1">IF(C1636&lt;Calculator!$G$27,0,IF(C1636=Calculator!$G$27,Calculator!$G$39,IF(H1636-K1636&lt;=0,IF(D1636&gt;Calculator!$G$39,IF(H1636-K1636+E1636+L1636+M1636+Calculator!$G$39&gt;Calculator!$G$39,Calculator!$G$39-(H1636+E1636+L1636+M1636-K1636),Calculator!$G$39),D1636),0)))</f>
        <v>0</v>
      </c>
    </row>
    <row r="1637" spans="1:14" ht="15.75" thickBot="1">
      <c r="A1637" s="33" t="str">
        <f ca="1">IF(C1637=Calculator!$H$27,"F",IF(Daily!D1637+Daily!H1637=0,IF(D1636+H1636&gt;0,"L",""),""))</f>
        <v/>
      </c>
      <c r="B1637" s="34">
        <v>1636</v>
      </c>
      <c r="C1637" s="19">
        <f t="shared" ca="1" si="101"/>
        <v>47566</v>
      </c>
      <c r="D1637" s="29">
        <f t="shared" ca="1" si="103"/>
        <v>128677.56426622529</v>
      </c>
      <c r="E1637" s="29">
        <f ca="1">IF(C1637&lt;Calculator!$D$26,0,IF(DAY($C1637)=1,IF(D1637-Calculator!$G$24&gt;0,Calculator!$G$24,D1637),0))</f>
        <v>0</v>
      </c>
      <c r="F1637" s="29">
        <f ca="1">IF(E1637&gt;0,D1637*Calculator!$G$22/12,0)</f>
        <v>0</v>
      </c>
      <c r="G1637" s="29">
        <f ca="1">IF(E1637&gt;0,(IFERROR(-PMT(Calculator!$G$22/12,Calculator!$G$23*12,Calculator!$G$20),0))-F1637,0)</f>
        <v>0</v>
      </c>
      <c r="H1637" s="29">
        <f t="shared" ca="1" si="104"/>
        <v>9604.4569266544859</v>
      </c>
      <c r="I1637" s="29">
        <f t="shared" ca="1" si="102"/>
        <v>1.7103827403631275</v>
      </c>
      <c r="J1637" s="30">
        <f>Calculator!$G$40</f>
        <v>6.5000000000000002E-2</v>
      </c>
      <c r="K1637" s="29">
        <f ca="1">IF(C1637&gt;=Calculator!$G$27,IF(DAY($C1637)=1,Calculator!$G$34/2,IF(DAY($C1637)=15,Calculator!$G$34/2,0)),0)</f>
        <v>0</v>
      </c>
      <c r="L1637" s="29">
        <f ca="1">IF(DAY($C1637)=28,IF(H1637=0,0,Calculator!$G$35),0)</f>
        <v>0</v>
      </c>
      <c r="M1637" s="29">
        <f ca="1">IF(I1637&gt;0,IF(DAY($C1637)=1,SUM(INDIRECT("I"&amp;(ROW(C1636)-DAY(C1636))):I1636),0),0)</f>
        <v>0</v>
      </c>
      <c r="N1637" s="29">
        <f ca="1">IF(C1637&lt;Calculator!$G$27,0,IF(C1637=Calculator!$G$27,Calculator!$G$39,IF(H1637-K1637&lt;=0,IF(D1637&gt;Calculator!$G$39,IF(H1637-K1637+E1637+L1637+M1637+Calculator!$G$39&gt;Calculator!$G$39,Calculator!$G$39-(H1637+E1637+L1637+M1637-K1637),Calculator!$G$39),D1637),0)))</f>
        <v>0</v>
      </c>
    </row>
    <row r="1638" spans="1:14" ht="15.75" thickBot="1">
      <c r="A1638" s="33" t="str">
        <f ca="1">IF(C1638=Calculator!$H$27,"F",IF(Daily!D1638+Daily!H1638=0,IF(D1637+H1637&gt;0,"L",""),""))</f>
        <v/>
      </c>
      <c r="B1638" s="34">
        <v>1637</v>
      </c>
      <c r="C1638" s="19">
        <f t="shared" ca="1" si="101"/>
        <v>47567</v>
      </c>
      <c r="D1638" s="29">
        <f t="shared" ca="1" si="103"/>
        <v>128677.56426622529</v>
      </c>
      <c r="E1638" s="29">
        <f ca="1">IF(C1638&lt;Calculator!$D$26,0,IF(DAY($C1638)=1,IF(D1638-Calculator!$G$24&gt;0,Calculator!$G$24,D1638),0))</f>
        <v>0</v>
      </c>
      <c r="F1638" s="29">
        <f ca="1">IF(E1638&gt;0,D1638*Calculator!$G$22/12,0)</f>
        <v>0</v>
      </c>
      <c r="G1638" s="29">
        <f ca="1">IF(E1638&gt;0,(IFERROR(-PMT(Calculator!$G$22/12,Calculator!$G$23*12,Calculator!$G$20),0))-F1638,0)</f>
        <v>0</v>
      </c>
      <c r="H1638" s="29">
        <f t="shared" ca="1" si="104"/>
        <v>9604.4569266544859</v>
      </c>
      <c r="I1638" s="29">
        <f t="shared" ca="1" si="102"/>
        <v>1.7103827403631275</v>
      </c>
      <c r="J1638" s="30">
        <f>Calculator!$G$40</f>
        <v>6.5000000000000002E-2</v>
      </c>
      <c r="K1638" s="29">
        <f ca="1">IF(C1638&gt;=Calculator!$G$27,IF(DAY($C1638)=1,Calculator!$G$34/2,IF(DAY($C1638)=15,Calculator!$G$34/2,0)),0)</f>
        <v>0</v>
      </c>
      <c r="L1638" s="29">
        <f ca="1">IF(DAY($C1638)=28,IF(H1638=0,0,Calculator!$G$35),0)</f>
        <v>0</v>
      </c>
      <c r="M1638" s="29">
        <f ca="1">IF(I1638&gt;0,IF(DAY($C1638)=1,SUM(INDIRECT("I"&amp;(ROW(C1637)-DAY(C1637))):I1637),0),0)</f>
        <v>0</v>
      </c>
      <c r="N1638" s="29">
        <f ca="1">IF(C1638&lt;Calculator!$G$27,0,IF(C1638=Calculator!$G$27,Calculator!$G$39,IF(H1638-K1638&lt;=0,IF(D1638&gt;Calculator!$G$39,IF(H1638-K1638+E1638+L1638+M1638+Calculator!$G$39&gt;Calculator!$G$39,Calculator!$G$39-(H1638+E1638+L1638+M1638-K1638),Calculator!$G$39),D1638),0)))</f>
        <v>0</v>
      </c>
    </row>
    <row r="1639" spans="1:14" ht="15.75" thickBot="1">
      <c r="A1639" s="33" t="str">
        <f ca="1">IF(C1639=Calculator!$H$27,"F",IF(Daily!D1639+Daily!H1639=0,IF(D1638+H1638&gt;0,"L",""),""))</f>
        <v/>
      </c>
      <c r="B1639" s="34">
        <v>1638</v>
      </c>
      <c r="C1639" s="19">
        <f t="shared" ca="1" si="101"/>
        <v>47568</v>
      </c>
      <c r="D1639" s="29">
        <f t="shared" ca="1" si="103"/>
        <v>128677.56426622529</v>
      </c>
      <c r="E1639" s="29">
        <f ca="1">IF(C1639&lt;Calculator!$D$26,0,IF(DAY($C1639)=1,IF(D1639-Calculator!$G$24&gt;0,Calculator!$G$24,D1639),0))</f>
        <v>0</v>
      </c>
      <c r="F1639" s="29">
        <f ca="1">IF(E1639&gt;0,D1639*Calculator!$G$22/12,0)</f>
        <v>0</v>
      </c>
      <c r="G1639" s="29">
        <f ca="1">IF(E1639&gt;0,(IFERROR(-PMT(Calculator!$G$22/12,Calculator!$G$23*12,Calculator!$G$20),0))-F1639,0)</f>
        <v>0</v>
      </c>
      <c r="H1639" s="29">
        <f t="shared" ca="1" si="104"/>
        <v>9604.4569266544859</v>
      </c>
      <c r="I1639" s="29">
        <f t="shared" ca="1" si="102"/>
        <v>1.7103827403631275</v>
      </c>
      <c r="J1639" s="30">
        <f>Calculator!$G$40</f>
        <v>6.5000000000000002E-2</v>
      </c>
      <c r="K1639" s="29">
        <f ca="1">IF(C1639&gt;=Calculator!$G$27,IF(DAY($C1639)=1,Calculator!$G$34/2,IF(DAY($C1639)=15,Calculator!$G$34/2,0)),0)</f>
        <v>0</v>
      </c>
      <c r="L1639" s="29">
        <f ca="1">IF(DAY($C1639)=28,IF(H1639=0,0,Calculator!$G$35),0)</f>
        <v>0</v>
      </c>
      <c r="M1639" s="29">
        <f ca="1">IF(I1639&gt;0,IF(DAY($C1639)=1,SUM(INDIRECT("I"&amp;(ROW(C1638)-DAY(C1638))):I1638),0),0)</f>
        <v>0</v>
      </c>
      <c r="N1639" s="29">
        <f ca="1">IF(C1639&lt;Calculator!$G$27,0,IF(C1639=Calculator!$G$27,Calculator!$G$39,IF(H1639-K1639&lt;=0,IF(D1639&gt;Calculator!$G$39,IF(H1639-K1639+E1639+L1639+M1639+Calculator!$G$39&gt;Calculator!$G$39,Calculator!$G$39-(H1639+E1639+L1639+M1639-K1639),Calculator!$G$39),D1639),0)))</f>
        <v>0</v>
      </c>
    </row>
    <row r="1640" spans="1:14" ht="15.75" thickBot="1">
      <c r="A1640" s="33" t="str">
        <f ca="1">IF(C1640=Calculator!$H$27,"F",IF(Daily!D1640+Daily!H1640=0,IF(D1639+H1639&gt;0,"L",""),""))</f>
        <v/>
      </c>
      <c r="B1640" s="34">
        <v>1639</v>
      </c>
      <c r="C1640" s="19">
        <f t="shared" ca="1" si="101"/>
        <v>47569</v>
      </c>
      <c r="D1640" s="29">
        <f t="shared" ca="1" si="103"/>
        <v>128677.56426622529</v>
      </c>
      <c r="E1640" s="29">
        <f ca="1">IF(C1640&lt;Calculator!$D$26,0,IF(DAY($C1640)=1,IF(D1640-Calculator!$G$24&gt;0,Calculator!$G$24,D1640),0))</f>
        <v>0</v>
      </c>
      <c r="F1640" s="29">
        <f ca="1">IF(E1640&gt;0,D1640*Calculator!$G$22/12,0)</f>
        <v>0</v>
      </c>
      <c r="G1640" s="29">
        <f ca="1">IF(E1640&gt;0,(IFERROR(-PMT(Calculator!$G$22/12,Calculator!$G$23*12,Calculator!$G$20),0))-F1640,0)</f>
        <v>0</v>
      </c>
      <c r="H1640" s="29">
        <f t="shared" ca="1" si="104"/>
        <v>9604.4569266544859</v>
      </c>
      <c r="I1640" s="29">
        <f t="shared" ca="1" si="102"/>
        <v>1.7103827403631275</v>
      </c>
      <c r="J1640" s="30">
        <f>Calculator!$G$40</f>
        <v>6.5000000000000002E-2</v>
      </c>
      <c r="K1640" s="29">
        <f ca="1">IF(C1640&gt;=Calculator!$G$27,IF(DAY($C1640)=1,Calculator!$G$34/2,IF(DAY($C1640)=15,Calculator!$G$34/2,0)),0)</f>
        <v>0</v>
      </c>
      <c r="L1640" s="29">
        <f ca="1">IF(DAY($C1640)=28,IF(H1640=0,0,Calculator!$G$35),0)</f>
        <v>0</v>
      </c>
      <c r="M1640" s="29">
        <f ca="1">IF(I1640&gt;0,IF(DAY($C1640)=1,SUM(INDIRECT("I"&amp;(ROW(C1639)-DAY(C1639))):I1639),0),0)</f>
        <v>0</v>
      </c>
      <c r="N1640" s="29">
        <f ca="1">IF(C1640&lt;Calculator!$G$27,0,IF(C1640=Calculator!$G$27,Calculator!$G$39,IF(H1640-K1640&lt;=0,IF(D1640&gt;Calculator!$G$39,IF(H1640-K1640+E1640+L1640+M1640+Calculator!$G$39&gt;Calculator!$G$39,Calculator!$G$39-(H1640+E1640+L1640+M1640-K1640),Calculator!$G$39),D1640),0)))</f>
        <v>0</v>
      </c>
    </row>
    <row r="1641" spans="1:14" ht="15.75" thickBot="1">
      <c r="A1641" s="33" t="str">
        <f ca="1">IF(C1641=Calculator!$H$27,"F",IF(Daily!D1641+Daily!H1641=0,IF(D1640+H1640&gt;0,"L",""),""))</f>
        <v/>
      </c>
      <c r="B1641" s="34">
        <v>1640</v>
      </c>
      <c r="C1641" s="19">
        <f t="shared" ca="1" si="101"/>
        <v>47570</v>
      </c>
      <c r="D1641" s="29">
        <f t="shared" ca="1" si="103"/>
        <v>128677.56426622529</v>
      </c>
      <c r="E1641" s="29">
        <f ca="1">IF(C1641&lt;Calculator!$D$26,0,IF(DAY($C1641)=1,IF(D1641-Calculator!$G$24&gt;0,Calculator!$G$24,D1641),0))</f>
        <v>0</v>
      </c>
      <c r="F1641" s="29">
        <f ca="1">IF(E1641&gt;0,D1641*Calculator!$G$22/12,0)</f>
        <v>0</v>
      </c>
      <c r="G1641" s="29">
        <f ca="1">IF(E1641&gt;0,(IFERROR(-PMT(Calculator!$G$22/12,Calculator!$G$23*12,Calculator!$G$20),0))-F1641,0)</f>
        <v>0</v>
      </c>
      <c r="H1641" s="29">
        <f t="shared" ca="1" si="104"/>
        <v>9604.4569266544859</v>
      </c>
      <c r="I1641" s="29">
        <f t="shared" ca="1" si="102"/>
        <v>1.7103827403631275</v>
      </c>
      <c r="J1641" s="30">
        <f>Calculator!$G$40</f>
        <v>6.5000000000000002E-2</v>
      </c>
      <c r="K1641" s="29">
        <f ca="1">IF(C1641&gt;=Calculator!$G$27,IF(DAY($C1641)=1,Calculator!$G$34/2,IF(DAY($C1641)=15,Calculator!$G$34/2,0)),0)</f>
        <v>0</v>
      </c>
      <c r="L1641" s="29">
        <f ca="1">IF(DAY($C1641)=28,IF(H1641=0,0,Calculator!$G$35),0)</f>
        <v>5000</v>
      </c>
      <c r="M1641" s="29">
        <f ca="1">IF(I1641&gt;0,IF(DAY($C1641)=1,SUM(INDIRECT("I"&amp;(ROW(C1640)-DAY(C1640))):I1640),0),0)</f>
        <v>0</v>
      </c>
      <c r="N1641" s="29">
        <f ca="1">IF(C1641&lt;Calculator!$G$27,0,IF(C1641=Calculator!$G$27,Calculator!$G$39,IF(H1641-K1641&lt;=0,IF(D1641&gt;Calculator!$G$39,IF(H1641-K1641+E1641+L1641+M1641+Calculator!$G$39&gt;Calculator!$G$39,Calculator!$G$39-(H1641+E1641+L1641+M1641-K1641),Calculator!$G$39),D1641),0)))</f>
        <v>0</v>
      </c>
    </row>
    <row r="1642" spans="1:14" ht="15.75" thickBot="1">
      <c r="A1642" s="33" t="str">
        <f ca="1">IF(C1642=Calculator!$H$27,"F",IF(Daily!D1642+Daily!H1642=0,IF(D1641+H1641&gt;0,"L",""),""))</f>
        <v/>
      </c>
      <c r="B1642" s="34">
        <v>1641</v>
      </c>
      <c r="C1642" s="19">
        <f t="shared" ca="1" si="101"/>
        <v>47571</v>
      </c>
      <c r="D1642" s="29">
        <f t="shared" ca="1" si="103"/>
        <v>128677.56426622529</v>
      </c>
      <c r="E1642" s="29">
        <f ca="1">IF(C1642&lt;Calculator!$D$26,0,IF(DAY($C1642)=1,IF(D1642-Calculator!$G$24&gt;0,Calculator!$G$24,D1642),0))</f>
        <v>0</v>
      </c>
      <c r="F1642" s="29">
        <f ca="1">IF(E1642&gt;0,D1642*Calculator!$G$22/12,0)</f>
        <v>0</v>
      </c>
      <c r="G1642" s="29">
        <f ca="1">IF(E1642&gt;0,(IFERROR(-PMT(Calculator!$G$22/12,Calculator!$G$23*12,Calculator!$G$20),0))-F1642,0)</f>
        <v>0</v>
      </c>
      <c r="H1642" s="29">
        <f t="shared" ca="1" si="104"/>
        <v>14604.456926654486</v>
      </c>
      <c r="I1642" s="29">
        <f t="shared" ca="1" si="102"/>
        <v>2.6007936992672374</v>
      </c>
      <c r="J1642" s="30">
        <f>Calculator!$G$40</f>
        <v>6.5000000000000002E-2</v>
      </c>
      <c r="K1642" s="29">
        <f ca="1">IF(C1642&gt;=Calculator!$G$27,IF(DAY($C1642)=1,Calculator!$G$34/2,IF(DAY($C1642)=15,Calculator!$G$34/2,0)),0)</f>
        <v>0</v>
      </c>
      <c r="L1642" s="29">
        <f ca="1">IF(DAY($C1642)=28,IF(H1642=0,0,Calculator!$G$35),0)</f>
        <v>0</v>
      </c>
      <c r="M1642" s="29">
        <f ca="1">IF(I1642&gt;0,IF(DAY($C1642)=1,SUM(INDIRECT("I"&amp;(ROW(C1641)-DAY(C1641))):I1641),0),0)</f>
        <v>0</v>
      </c>
      <c r="N1642" s="29">
        <f ca="1">IF(C1642&lt;Calculator!$G$27,0,IF(C1642=Calculator!$G$27,Calculator!$G$39,IF(H1642-K1642&lt;=0,IF(D1642&gt;Calculator!$G$39,IF(H1642-K1642+E1642+L1642+M1642+Calculator!$G$39&gt;Calculator!$G$39,Calculator!$G$39-(H1642+E1642+L1642+M1642-K1642),Calculator!$G$39),D1642),0)))</f>
        <v>0</v>
      </c>
    </row>
    <row r="1643" spans="1:14" ht="15.75" thickBot="1">
      <c r="A1643" s="33" t="str">
        <f ca="1">IF(C1643=Calculator!$H$27,"F",IF(Daily!D1643+Daily!H1643=0,IF(D1642+H1642&gt;0,"L",""),""))</f>
        <v/>
      </c>
      <c r="B1643" s="34">
        <v>1642</v>
      </c>
      <c r="C1643" s="19">
        <f t="shared" ca="1" si="101"/>
        <v>47572</v>
      </c>
      <c r="D1643" s="29">
        <f t="shared" ca="1" si="103"/>
        <v>128677.56426622529</v>
      </c>
      <c r="E1643" s="29">
        <f ca="1">IF(C1643&lt;Calculator!$D$26,0,IF(DAY($C1643)=1,IF(D1643-Calculator!$G$24&gt;0,Calculator!$G$24,D1643),0))</f>
        <v>0</v>
      </c>
      <c r="F1643" s="29">
        <f ca="1">IF(E1643&gt;0,D1643*Calculator!$G$22/12,0)</f>
        <v>0</v>
      </c>
      <c r="G1643" s="29">
        <f ca="1">IF(E1643&gt;0,(IFERROR(-PMT(Calculator!$G$22/12,Calculator!$G$23*12,Calculator!$G$20),0))-F1643,0)</f>
        <v>0</v>
      </c>
      <c r="H1643" s="29">
        <f t="shared" ca="1" si="104"/>
        <v>14604.456926654486</v>
      </c>
      <c r="I1643" s="29">
        <f t="shared" ca="1" si="102"/>
        <v>2.6007936992672374</v>
      </c>
      <c r="J1643" s="30">
        <f>Calculator!$G$40</f>
        <v>6.5000000000000002E-2</v>
      </c>
      <c r="K1643" s="29">
        <f ca="1">IF(C1643&gt;=Calculator!$G$27,IF(DAY($C1643)=1,Calculator!$G$34/2,IF(DAY($C1643)=15,Calculator!$G$34/2,0)),0)</f>
        <v>0</v>
      </c>
      <c r="L1643" s="29">
        <f ca="1">IF(DAY($C1643)=28,IF(H1643=0,0,Calculator!$G$35),0)</f>
        <v>0</v>
      </c>
      <c r="M1643" s="29">
        <f ca="1">IF(I1643&gt;0,IF(DAY($C1643)=1,SUM(INDIRECT("I"&amp;(ROW(C1642)-DAY(C1642))):I1642),0),0)</f>
        <v>0</v>
      </c>
      <c r="N1643" s="29">
        <f ca="1">IF(C1643&lt;Calculator!$G$27,0,IF(C1643=Calculator!$G$27,Calculator!$G$39,IF(H1643-K1643&lt;=0,IF(D1643&gt;Calculator!$G$39,IF(H1643-K1643+E1643+L1643+M1643+Calculator!$G$39&gt;Calculator!$G$39,Calculator!$G$39-(H1643+E1643+L1643+M1643-K1643),Calculator!$G$39),D1643),0)))</f>
        <v>0</v>
      </c>
    </row>
    <row r="1644" spans="1:14" ht="15.75" thickBot="1">
      <c r="A1644" s="33" t="str">
        <f ca="1">IF(C1644=Calculator!$H$27,"F",IF(Daily!D1644+Daily!H1644=0,IF(D1643+H1643&gt;0,"L",""),""))</f>
        <v/>
      </c>
      <c r="B1644" s="34">
        <v>1643</v>
      </c>
      <c r="C1644" s="19">
        <f t="shared" ca="1" si="101"/>
        <v>47573</v>
      </c>
      <c r="D1644" s="29">
        <f t="shared" ca="1" si="103"/>
        <v>128677.56426622529</v>
      </c>
      <c r="E1644" s="29">
        <f ca="1">IF(C1644&lt;Calculator!$D$26,0,IF(DAY($C1644)=1,IF(D1644-Calculator!$G$24&gt;0,Calculator!$G$24,D1644),0))</f>
        <v>0</v>
      </c>
      <c r="F1644" s="29">
        <f ca="1">IF(E1644&gt;0,D1644*Calculator!$G$22/12,0)</f>
        <v>0</v>
      </c>
      <c r="G1644" s="29">
        <f ca="1">IF(E1644&gt;0,(IFERROR(-PMT(Calculator!$G$22/12,Calculator!$G$23*12,Calculator!$G$20),0))-F1644,0)</f>
        <v>0</v>
      </c>
      <c r="H1644" s="29">
        <f t="shared" ca="1" si="104"/>
        <v>14604.456926654486</v>
      </c>
      <c r="I1644" s="29">
        <f t="shared" ca="1" si="102"/>
        <v>2.6007936992672374</v>
      </c>
      <c r="J1644" s="30">
        <f>Calculator!$G$40</f>
        <v>6.5000000000000002E-2</v>
      </c>
      <c r="K1644" s="29">
        <f ca="1">IF(C1644&gt;=Calculator!$G$27,IF(DAY($C1644)=1,Calculator!$G$34/2,IF(DAY($C1644)=15,Calculator!$G$34/2,0)),0)</f>
        <v>0</v>
      </c>
      <c r="L1644" s="29">
        <f ca="1">IF(DAY($C1644)=28,IF(H1644=0,0,Calculator!$G$35),0)</f>
        <v>0</v>
      </c>
      <c r="M1644" s="29">
        <f ca="1">IF(I1644&gt;0,IF(DAY($C1644)=1,SUM(INDIRECT("I"&amp;(ROW(C1643)-DAY(C1643))):I1643),0),0)</f>
        <v>0</v>
      </c>
      <c r="N1644" s="29">
        <f ca="1">IF(C1644&lt;Calculator!$G$27,0,IF(C1644=Calculator!$G$27,Calculator!$G$39,IF(H1644-K1644&lt;=0,IF(D1644&gt;Calculator!$G$39,IF(H1644-K1644+E1644+L1644+M1644+Calculator!$G$39&gt;Calculator!$G$39,Calculator!$G$39-(H1644+E1644+L1644+M1644-K1644),Calculator!$G$39),D1644),0)))</f>
        <v>0</v>
      </c>
    </row>
    <row r="1645" spans="1:14" ht="15.75" thickBot="1">
      <c r="A1645" s="33" t="str">
        <f ca="1">IF(C1645=Calculator!$H$27,"F",IF(Daily!D1645+Daily!H1645=0,IF(D1644+H1644&gt;0,"L",""),""))</f>
        <v/>
      </c>
      <c r="B1645" s="34">
        <v>1644</v>
      </c>
      <c r="C1645" s="19">
        <f t="shared" ca="1" si="101"/>
        <v>47574</v>
      </c>
      <c r="D1645" s="29">
        <f t="shared" ca="1" si="103"/>
        <v>128677.56426622529</v>
      </c>
      <c r="E1645" s="29">
        <f ca="1">IF(C1645&lt;Calculator!$D$26,0,IF(DAY($C1645)=1,IF(D1645-Calculator!$G$24&gt;0,Calculator!$G$24,D1645),0))</f>
        <v>1878.8756805424866</v>
      </c>
      <c r="F1645" s="29">
        <f ca="1">IF(E1645&gt;0,D1645*Calculator!$G$22/12,0)</f>
        <v>536.15651777593882</v>
      </c>
      <c r="G1645" s="29">
        <f ca="1">IF(E1645&gt;0,(IFERROR(-PMT(Calculator!$G$22/12,Calculator!$G$23*12,Calculator!$G$20),0))-F1645,0)</f>
        <v>1342.7191627665479</v>
      </c>
      <c r="H1645" s="29">
        <f t="shared" ca="1" si="104"/>
        <v>14604.456926654486</v>
      </c>
      <c r="I1645" s="29">
        <f t="shared" ca="1" si="102"/>
        <v>2.6007936992672374</v>
      </c>
      <c r="J1645" s="30">
        <f>Calculator!$G$40</f>
        <v>6.5000000000000002E-2</v>
      </c>
      <c r="K1645" s="29">
        <f ca="1">IF(C1645&gt;=Calculator!$G$27,IF(DAY($C1645)=1,Calculator!$G$34/2,IF(DAY($C1645)=15,Calculator!$G$34/2,0)),0)</f>
        <v>4500</v>
      </c>
      <c r="L1645" s="29">
        <f ca="1">IF(DAY($C1645)=28,IF(H1645=0,0,Calculator!$G$35),0)</f>
        <v>0</v>
      </c>
      <c r="M1645" s="29">
        <f ca="1">IF(I1645&gt;0,IF(DAY($C1645)=1,SUM(INDIRECT("I"&amp;(ROW(C1644)-DAY(C1644))):I1644),0),0)</f>
        <v>41.767360943182965</v>
      </c>
      <c r="N1645" s="29">
        <f ca="1">IF(C1645&lt;Calculator!$G$27,0,IF(C1645=Calculator!$G$27,Calculator!$G$39,IF(H1645-K1645&lt;=0,IF(D1645&gt;Calculator!$G$39,IF(H1645-K1645+E1645+L1645+M1645+Calculator!$G$39&gt;Calculator!$G$39,Calculator!$G$39-(H1645+E1645+L1645+M1645-K1645),Calculator!$G$39),D1645),0)))</f>
        <v>0</v>
      </c>
    </row>
    <row r="1646" spans="1:14" ht="15.75" thickBot="1">
      <c r="A1646" s="33" t="str">
        <f ca="1">IF(C1646=Calculator!$H$27,"F",IF(Daily!D1646+Daily!H1646=0,IF(D1645+H1645&gt;0,"L",""),""))</f>
        <v/>
      </c>
      <c r="B1646" s="34">
        <v>1645</v>
      </c>
      <c r="C1646" s="19">
        <f t="shared" ca="1" si="101"/>
        <v>47575</v>
      </c>
      <c r="D1646" s="29">
        <f t="shared" ca="1" si="103"/>
        <v>127334.84510345875</v>
      </c>
      <c r="E1646" s="29">
        <f ca="1">IF(C1646&lt;Calculator!$D$26,0,IF(DAY($C1646)=1,IF(D1646-Calculator!$G$24&gt;0,Calculator!$G$24,D1646),0))</f>
        <v>0</v>
      </c>
      <c r="F1646" s="29">
        <f ca="1">IF(E1646&gt;0,D1646*Calculator!$G$22/12,0)</f>
        <v>0</v>
      </c>
      <c r="G1646" s="29">
        <f ca="1">IF(E1646&gt;0,(IFERROR(-PMT(Calculator!$G$22/12,Calculator!$G$23*12,Calculator!$G$20),0))-F1646,0)</f>
        <v>0</v>
      </c>
      <c r="H1646" s="29">
        <f t="shared" ca="1" si="104"/>
        <v>12025.099968140155</v>
      </c>
      <c r="I1646" s="29">
        <f t="shared" ca="1" si="102"/>
        <v>2.1414561587098908</v>
      </c>
      <c r="J1646" s="30">
        <f>Calculator!$G$40</f>
        <v>6.5000000000000002E-2</v>
      </c>
      <c r="K1646" s="29">
        <f ca="1">IF(C1646&gt;=Calculator!$G$27,IF(DAY($C1646)=1,Calculator!$G$34/2,IF(DAY($C1646)=15,Calculator!$G$34/2,0)),0)</f>
        <v>0</v>
      </c>
      <c r="L1646" s="29">
        <f ca="1">IF(DAY($C1646)=28,IF(H1646=0,0,Calculator!$G$35),0)</f>
        <v>0</v>
      </c>
      <c r="M1646" s="29">
        <f ca="1">IF(I1646&gt;0,IF(DAY($C1646)=1,SUM(INDIRECT("I"&amp;(ROW(C1645)-DAY(C1645))):I1645),0),0)</f>
        <v>0</v>
      </c>
      <c r="N1646" s="29">
        <f ca="1">IF(C1646&lt;Calculator!$G$27,0,IF(C1646=Calculator!$G$27,Calculator!$G$39,IF(H1646-K1646&lt;=0,IF(D1646&gt;Calculator!$G$39,IF(H1646-K1646+E1646+L1646+M1646+Calculator!$G$39&gt;Calculator!$G$39,Calculator!$G$39-(H1646+E1646+L1646+M1646-K1646),Calculator!$G$39),D1646),0)))</f>
        <v>0</v>
      </c>
    </row>
    <row r="1647" spans="1:14" ht="15.75" thickBot="1">
      <c r="A1647" s="33" t="str">
        <f ca="1">IF(C1647=Calculator!$H$27,"F",IF(Daily!D1647+Daily!H1647=0,IF(D1646+H1646&gt;0,"L",""),""))</f>
        <v/>
      </c>
      <c r="B1647" s="34">
        <v>1646</v>
      </c>
      <c r="C1647" s="19">
        <f t="shared" ca="1" si="101"/>
        <v>47576</v>
      </c>
      <c r="D1647" s="29">
        <f t="shared" ca="1" si="103"/>
        <v>127334.84510345875</v>
      </c>
      <c r="E1647" s="29">
        <f ca="1">IF(C1647&lt;Calculator!$D$26,0,IF(DAY($C1647)=1,IF(D1647-Calculator!$G$24&gt;0,Calculator!$G$24,D1647),0))</f>
        <v>0</v>
      </c>
      <c r="F1647" s="29">
        <f ca="1">IF(E1647&gt;0,D1647*Calculator!$G$22/12,0)</f>
        <v>0</v>
      </c>
      <c r="G1647" s="29">
        <f ca="1">IF(E1647&gt;0,(IFERROR(-PMT(Calculator!$G$22/12,Calculator!$G$23*12,Calculator!$G$20),0))-F1647,0)</f>
        <v>0</v>
      </c>
      <c r="H1647" s="29">
        <f t="shared" ca="1" si="104"/>
        <v>12025.099968140155</v>
      </c>
      <c r="I1647" s="29">
        <f t="shared" ca="1" si="102"/>
        <v>2.1414561587098908</v>
      </c>
      <c r="J1647" s="30">
        <f>Calculator!$G$40</f>
        <v>6.5000000000000002E-2</v>
      </c>
      <c r="K1647" s="29">
        <f ca="1">IF(C1647&gt;=Calculator!$G$27,IF(DAY($C1647)=1,Calculator!$G$34/2,IF(DAY($C1647)=15,Calculator!$G$34/2,0)),0)</f>
        <v>0</v>
      </c>
      <c r="L1647" s="29">
        <f ca="1">IF(DAY($C1647)=28,IF(H1647=0,0,Calculator!$G$35),0)</f>
        <v>0</v>
      </c>
      <c r="M1647" s="29">
        <f ca="1">IF(I1647&gt;0,IF(DAY($C1647)=1,SUM(INDIRECT("I"&amp;(ROW(C1646)-DAY(C1646))):I1646),0),0)</f>
        <v>0</v>
      </c>
      <c r="N1647" s="29">
        <f ca="1">IF(C1647&lt;Calculator!$G$27,0,IF(C1647=Calculator!$G$27,Calculator!$G$39,IF(H1647-K1647&lt;=0,IF(D1647&gt;Calculator!$G$39,IF(H1647-K1647+E1647+L1647+M1647+Calculator!$G$39&gt;Calculator!$G$39,Calculator!$G$39-(H1647+E1647+L1647+M1647-K1647),Calculator!$G$39),D1647),0)))</f>
        <v>0</v>
      </c>
    </row>
    <row r="1648" spans="1:14" ht="15.75" thickBot="1">
      <c r="A1648" s="33" t="str">
        <f ca="1">IF(C1648=Calculator!$H$27,"F",IF(Daily!D1648+Daily!H1648=0,IF(D1647+H1647&gt;0,"L",""),""))</f>
        <v/>
      </c>
      <c r="B1648" s="34">
        <v>1647</v>
      </c>
      <c r="C1648" s="19">
        <f t="shared" ca="1" si="101"/>
        <v>47577</v>
      </c>
      <c r="D1648" s="29">
        <f t="shared" ca="1" si="103"/>
        <v>127334.84510345875</v>
      </c>
      <c r="E1648" s="29">
        <f ca="1">IF(C1648&lt;Calculator!$D$26,0,IF(DAY($C1648)=1,IF(D1648-Calculator!$G$24&gt;0,Calculator!$G$24,D1648),0))</f>
        <v>0</v>
      </c>
      <c r="F1648" s="29">
        <f ca="1">IF(E1648&gt;0,D1648*Calculator!$G$22/12,0)</f>
        <v>0</v>
      </c>
      <c r="G1648" s="29">
        <f ca="1">IF(E1648&gt;0,(IFERROR(-PMT(Calculator!$G$22/12,Calculator!$G$23*12,Calculator!$G$20),0))-F1648,0)</f>
        <v>0</v>
      </c>
      <c r="H1648" s="29">
        <f t="shared" ca="1" si="104"/>
        <v>12025.099968140155</v>
      </c>
      <c r="I1648" s="29">
        <f t="shared" ca="1" si="102"/>
        <v>2.1414561587098908</v>
      </c>
      <c r="J1648" s="30">
        <f>Calculator!$G$40</f>
        <v>6.5000000000000002E-2</v>
      </c>
      <c r="K1648" s="29">
        <f ca="1">IF(C1648&gt;=Calculator!$G$27,IF(DAY($C1648)=1,Calculator!$G$34/2,IF(DAY($C1648)=15,Calculator!$G$34/2,0)),0)</f>
        <v>0</v>
      </c>
      <c r="L1648" s="29">
        <f ca="1">IF(DAY($C1648)=28,IF(H1648=0,0,Calculator!$G$35),0)</f>
        <v>0</v>
      </c>
      <c r="M1648" s="29">
        <f ca="1">IF(I1648&gt;0,IF(DAY($C1648)=1,SUM(INDIRECT("I"&amp;(ROW(C1647)-DAY(C1647))):I1647),0),0)</f>
        <v>0</v>
      </c>
      <c r="N1648" s="29">
        <f ca="1">IF(C1648&lt;Calculator!$G$27,0,IF(C1648=Calculator!$G$27,Calculator!$G$39,IF(H1648-K1648&lt;=0,IF(D1648&gt;Calculator!$G$39,IF(H1648-K1648+E1648+L1648+M1648+Calculator!$G$39&gt;Calculator!$G$39,Calculator!$G$39-(H1648+E1648+L1648+M1648-K1648),Calculator!$G$39),D1648),0)))</f>
        <v>0</v>
      </c>
    </row>
    <row r="1649" spans="1:14" ht="15.75" thickBot="1">
      <c r="A1649" s="33" t="str">
        <f ca="1">IF(C1649=Calculator!$H$27,"F",IF(Daily!D1649+Daily!H1649=0,IF(D1648+H1648&gt;0,"L",""),""))</f>
        <v/>
      </c>
      <c r="B1649" s="34">
        <v>1648</v>
      </c>
      <c r="C1649" s="19">
        <f t="shared" ca="1" si="101"/>
        <v>47578</v>
      </c>
      <c r="D1649" s="29">
        <f t="shared" ca="1" si="103"/>
        <v>127334.84510345875</v>
      </c>
      <c r="E1649" s="29">
        <f ca="1">IF(C1649&lt;Calculator!$D$26,0,IF(DAY($C1649)=1,IF(D1649-Calculator!$G$24&gt;0,Calculator!$G$24,D1649),0))</f>
        <v>0</v>
      </c>
      <c r="F1649" s="29">
        <f ca="1">IF(E1649&gt;0,D1649*Calculator!$G$22/12,0)</f>
        <v>0</v>
      </c>
      <c r="G1649" s="29">
        <f ca="1">IF(E1649&gt;0,(IFERROR(-PMT(Calculator!$G$22/12,Calculator!$G$23*12,Calculator!$G$20),0))-F1649,0)</f>
        <v>0</v>
      </c>
      <c r="H1649" s="29">
        <f t="shared" ca="1" si="104"/>
        <v>12025.099968140155</v>
      </c>
      <c r="I1649" s="29">
        <f t="shared" ca="1" si="102"/>
        <v>2.1414561587098908</v>
      </c>
      <c r="J1649" s="30">
        <f>Calculator!$G$40</f>
        <v>6.5000000000000002E-2</v>
      </c>
      <c r="K1649" s="29">
        <f ca="1">IF(C1649&gt;=Calculator!$G$27,IF(DAY($C1649)=1,Calculator!$G$34/2,IF(DAY($C1649)=15,Calculator!$G$34/2,0)),0)</f>
        <v>0</v>
      </c>
      <c r="L1649" s="29">
        <f ca="1">IF(DAY($C1649)=28,IF(H1649=0,0,Calculator!$G$35),0)</f>
        <v>0</v>
      </c>
      <c r="M1649" s="29">
        <f ca="1">IF(I1649&gt;0,IF(DAY($C1649)=1,SUM(INDIRECT("I"&amp;(ROW(C1648)-DAY(C1648))):I1648),0),0)</f>
        <v>0</v>
      </c>
      <c r="N1649" s="29">
        <f ca="1">IF(C1649&lt;Calculator!$G$27,0,IF(C1649=Calculator!$G$27,Calculator!$G$39,IF(H1649-K1649&lt;=0,IF(D1649&gt;Calculator!$G$39,IF(H1649-K1649+E1649+L1649+M1649+Calculator!$G$39&gt;Calculator!$G$39,Calculator!$G$39-(H1649+E1649+L1649+M1649-K1649),Calculator!$G$39),D1649),0)))</f>
        <v>0</v>
      </c>
    </row>
    <row r="1650" spans="1:14" ht="15.75" thickBot="1">
      <c r="A1650" s="33" t="str">
        <f ca="1">IF(C1650=Calculator!$H$27,"F",IF(Daily!D1650+Daily!H1650=0,IF(D1649+H1649&gt;0,"L",""),""))</f>
        <v/>
      </c>
      <c r="B1650" s="34">
        <v>1649</v>
      </c>
      <c r="C1650" s="19">
        <f t="shared" ca="1" si="101"/>
        <v>47579</v>
      </c>
      <c r="D1650" s="29">
        <f t="shared" ca="1" si="103"/>
        <v>127334.84510345875</v>
      </c>
      <c r="E1650" s="29">
        <f ca="1">IF(C1650&lt;Calculator!$D$26,0,IF(DAY($C1650)=1,IF(D1650-Calculator!$G$24&gt;0,Calculator!$G$24,D1650),0))</f>
        <v>0</v>
      </c>
      <c r="F1650" s="29">
        <f ca="1">IF(E1650&gt;0,D1650*Calculator!$G$22/12,0)</f>
        <v>0</v>
      </c>
      <c r="G1650" s="29">
        <f ca="1">IF(E1650&gt;0,(IFERROR(-PMT(Calculator!$G$22/12,Calculator!$G$23*12,Calculator!$G$20),0))-F1650,0)</f>
        <v>0</v>
      </c>
      <c r="H1650" s="29">
        <f t="shared" ca="1" si="104"/>
        <v>12025.099968140155</v>
      </c>
      <c r="I1650" s="29">
        <f t="shared" ca="1" si="102"/>
        <v>2.1414561587098908</v>
      </c>
      <c r="J1650" s="30">
        <f>Calculator!$G$40</f>
        <v>6.5000000000000002E-2</v>
      </c>
      <c r="K1650" s="29">
        <f ca="1">IF(C1650&gt;=Calculator!$G$27,IF(DAY($C1650)=1,Calculator!$G$34/2,IF(DAY($C1650)=15,Calculator!$G$34/2,0)),0)</f>
        <v>0</v>
      </c>
      <c r="L1650" s="29">
        <f ca="1">IF(DAY($C1650)=28,IF(H1650=0,0,Calculator!$G$35),0)</f>
        <v>0</v>
      </c>
      <c r="M1650" s="29">
        <f ca="1">IF(I1650&gt;0,IF(DAY($C1650)=1,SUM(INDIRECT("I"&amp;(ROW(C1649)-DAY(C1649))):I1649),0),0)</f>
        <v>0</v>
      </c>
      <c r="N1650" s="29">
        <f ca="1">IF(C1650&lt;Calculator!$G$27,0,IF(C1650=Calculator!$G$27,Calculator!$G$39,IF(H1650-K1650&lt;=0,IF(D1650&gt;Calculator!$G$39,IF(H1650-K1650+E1650+L1650+M1650+Calculator!$G$39&gt;Calculator!$G$39,Calculator!$G$39-(H1650+E1650+L1650+M1650-K1650),Calculator!$G$39),D1650),0)))</f>
        <v>0</v>
      </c>
    </row>
    <row r="1651" spans="1:14" ht="15.75" thickBot="1">
      <c r="A1651" s="33" t="str">
        <f ca="1">IF(C1651=Calculator!$H$27,"F",IF(Daily!D1651+Daily!H1651=0,IF(D1650+H1650&gt;0,"L",""),""))</f>
        <v/>
      </c>
      <c r="B1651" s="34">
        <v>1650</v>
      </c>
      <c r="C1651" s="19">
        <f t="shared" ca="1" si="101"/>
        <v>47580</v>
      </c>
      <c r="D1651" s="29">
        <f t="shared" ca="1" si="103"/>
        <v>127334.84510345875</v>
      </c>
      <c r="E1651" s="29">
        <f ca="1">IF(C1651&lt;Calculator!$D$26,0,IF(DAY($C1651)=1,IF(D1651-Calculator!$G$24&gt;0,Calculator!$G$24,D1651),0))</f>
        <v>0</v>
      </c>
      <c r="F1651" s="29">
        <f ca="1">IF(E1651&gt;0,D1651*Calculator!$G$22/12,0)</f>
        <v>0</v>
      </c>
      <c r="G1651" s="29">
        <f ca="1">IF(E1651&gt;0,(IFERROR(-PMT(Calculator!$G$22/12,Calculator!$G$23*12,Calculator!$G$20),0))-F1651,0)</f>
        <v>0</v>
      </c>
      <c r="H1651" s="29">
        <f t="shared" ca="1" si="104"/>
        <v>12025.099968140155</v>
      </c>
      <c r="I1651" s="29">
        <f t="shared" ca="1" si="102"/>
        <v>2.1414561587098908</v>
      </c>
      <c r="J1651" s="30">
        <f>Calculator!$G$40</f>
        <v>6.5000000000000002E-2</v>
      </c>
      <c r="K1651" s="29">
        <f ca="1">IF(C1651&gt;=Calculator!$G$27,IF(DAY($C1651)=1,Calculator!$G$34/2,IF(DAY($C1651)=15,Calculator!$G$34/2,0)),0)</f>
        <v>0</v>
      </c>
      <c r="L1651" s="29">
        <f ca="1">IF(DAY($C1651)=28,IF(H1651=0,0,Calculator!$G$35),0)</f>
        <v>0</v>
      </c>
      <c r="M1651" s="29">
        <f ca="1">IF(I1651&gt;0,IF(DAY($C1651)=1,SUM(INDIRECT("I"&amp;(ROW(C1650)-DAY(C1650))):I1650),0),0)</f>
        <v>0</v>
      </c>
      <c r="N1651" s="29">
        <f ca="1">IF(C1651&lt;Calculator!$G$27,0,IF(C1651=Calculator!$G$27,Calculator!$G$39,IF(H1651-K1651&lt;=0,IF(D1651&gt;Calculator!$G$39,IF(H1651-K1651+E1651+L1651+M1651+Calculator!$G$39&gt;Calculator!$G$39,Calculator!$G$39-(H1651+E1651+L1651+M1651-K1651),Calculator!$G$39),D1651),0)))</f>
        <v>0</v>
      </c>
    </row>
    <row r="1652" spans="1:14" ht="15.75" thickBot="1">
      <c r="A1652" s="33" t="str">
        <f ca="1">IF(C1652=Calculator!$H$27,"F",IF(Daily!D1652+Daily!H1652=0,IF(D1651+H1651&gt;0,"L",""),""))</f>
        <v/>
      </c>
      <c r="B1652" s="34">
        <v>1651</v>
      </c>
      <c r="C1652" s="19">
        <f t="shared" ca="1" si="101"/>
        <v>47581</v>
      </c>
      <c r="D1652" s="29">
        <f t="shared" ca="1" si="103"/>
        <v>127334.84510345875</v>
      </c>
      <c r="E1652" s="29">
        <f ca="1">IF(C1652&lt;Calculator!$D$26,0,IF(DAY($C1652)=1,IF(D1652-Calculator!$G$24&gt;0,Calculator!$G$24,D1652),0))</f>
        <v>0</v>
      </c>
      <c r="F1652" s="29">
        <f ca="1">IF(E1652&gt;0,D1652*Calculator!$G$22/12,0)</f>
        <v>0</v>
      </c>
      <c r="G1652" s="29">
        <f ca="1">IF(E1652&gt;0,(IFERROR(-PMT(Calculator!$G$22/12,Calculator!$G$23*12,Calculator!$G$20),0))-F1652,0)</f>
        <v>0</v>
      </c>
      <c r="H1652" s="29">
        <f t="shared" ca="1" si="104"/>
        <v>12025.099968140155</v>
      </c>
      <c r="I1652" s="29">
        <f t="shared" ca="1" si="102"/>
        <v>2.1414561587098908</v>
      </c>
      <c r="J1652" s="30">
        <f>Calculator!$G$40</f>
        <v>6.5000000000000002E-2</v>
      </c>
      <c r="K1652" s="29">
        <f ca="1">IF(C1652&gt;=Calculator!$G$27,IF(DAY($C1652)=1,Calculator!$G$34/2,IF(DAY($C1652)=15,Calculator!$G$34/2,0)),0)</f>
        <v>0</v>
      </c>
      <c r="L1652" s="29">
        <f ca="1">IF(DAY($C1652)=28,IF(H1652=0,0,Calculator!$G$35),0)</f>
        <v>0</v>
      </c>
      <c r="M1652" s="29">
        <f ca="1">IF(I1652&gt;0,IF(DAY($C1652)=1,SUM(INDIRECT("I"&amp;(ROW(C1651)-DAY(C1651))):I1651),0),0)</f>
        <v>0</v>
      </c>
      <c r="N1652" s="29">
        <f ca="1">IF(C1652&lt;Calculator!$G$27,0,IF(C1652=Calculator!$G$27,Calculator!$G$39,IF(H1652-K1652&lt;=0,IF(D1652&gt;Calculator!$G$39,IF(H1652-K1652+E1652+L1652+M1652+Calculator!$G$39&gt;Calculator!$G$39,Calculator!$G$39-(H1652+E1652+L1652+M1652-K1652),Calculator!$G$39),D1652),0)))</f>
        <v>0</v>
      </c>
    </row>
    <row r="1653" spans="1:14" ht="15.75" thickBot="1">
      <c r="A1653" s="33" t="str">
        <f ca="1">IF(C1653=Calculator!$H$27,"F",IF(Daily!D1653+Daily!H1653=0,IF(D1652+H1652&gt;0,"L",""),""))</f>
        <v/>
      </c>
      <c r="B1653" s="34">
        <v>1652</v>
      </c>
      <c r="C1653" s="19">
        <f t="shared" ca="1" si="101"/>
        <v>47582</v>
      </c>
      <c r="D1653" s="29">
        <f t="shared" ca="1" si="103"/>
        <v>127334.84510345875</v>
      </c>
      <c r="E1653" s="29">
        <f ca="1">IF(C1653&lt;Calculator!$D$26,0,IF(DAY($C1653)=1,IF(D1653-Calculator!$G$24&gt;0,Calculator!$G$24,D1653),0))</f>
        <v>0</v>
      </c>
      <c r="F1653" s="29">
        <f ca="1">IF(E1653&gt;0,D1653*Calculator!$G$22/12,0)</f>
        <v>0</v>
      </c>
      <c r="G1653" s="29">
        <f ca="1">IF(E1653&gt;0,(IFERROR(-PMT(Calculator!$G$22/12,Calculator!$G$23*12,Calculator!$G$20),0))-F1653,0)</f>
        <v>0</v>
      </c>
      <c r="H1653" s="29">
        <f t="shared" ca="1" si="104"/>
        <v>12025.099968140155</v>
      </c>
      <c r="I1653" s="29">
        <f t="shared" ca="1" si="102"/>
        <v>2.1414561587098908</v>
      </c>
      <c r="J1653" s="30">
        <f>Calculator!$G$40</f>
        <v>6.5000000000000002E-2</v>
      </c>
      <c r="K1653" s="29">
        <f ca="1">IF(C1653&gt;=Calculator!$G$27,IF(DAY($C1653)=1,Calculator!$G$34/2,IF(DAY($C1653)=15,Calculator!$G$34/2,0)),0)</f>
        <v>0</v>
      </c>
      <c r="L1653" s="29">
        <f ca="1">IF(DAY($C1653)=28,IF(H1653=0,0,Calculator!$G$35),0)</f>
        <v>0</v>
      </c>
      <c r="M1653" s="29">
        <f ca="1">IF(I1653&gt;0,IF(DAY($C1653)=1,SUM(INDIRECT("I"&amp;(ROW(C1652)-DAY(C1652))):I1652),0),0)</f>
        <v>0</v>
      </c>
      <c r="N1653" s="29">
        <f ca="1">IF(C1653&lt;Calculator!$G$27,0,IF(C1653=Calculator!$G$27,Calculator!$G$39,IF(H1653-K1653&lt;=0,IF(D1653&gt;Calculator!$G$39,IF(H1653-K1653+E1653+L1653+M1653+Calculator!$G$39&gt;Calculator!$G$39,Calculator!$G$39-(H1653+E1653+L1653+M1653-K1653),Calculator!$G$39),D1653),0)))</f>
        <v>0</v>
      </c>
    </row>
    <row r="1654" spans="1:14" ht="15.75" thickBot="1">
      <c r="A1654" s="33" t="str">
        <f ca="1">IF(C1654=Calculator!$H$27,"F",IF(Daily!D1654+Daily!H1654=0,IF(D1653+H1653&gt;0,"L",""),""))</f>
        <v/>
      </c>
      <c r="B1654" s="34">
        <v>1653</v>
      </c>
      <c r="C1654" s="19">
        <f t="shared" ca="1" si="101"/>
        <v>47583</v>
      </c>
      <c r="D1654" s="29">
        <f t="shared" ca="1" si="103"/>
        <v>127334.84510345875</v>
      </c>
      <c r="E1654" s="29">
        <f ca="1">IF(C1654&lt;Calculator!$D$26,0,IF(DAY($C1654)=1,IF(D1654-Calculator!$G$24&gt;0,Calculator!$G$24,D1654),0))</f>
        <v>0</v>
      </c>
      <c r="F1654" s="29">
        <f ca="1">IF(E1654&gt;0,D1654*Calculator!$G$22/12,0)</f>
        <v>0</v>
      </c>
      <c r="G1654" s="29">
        <f ca="1">IF(E1654&gt;0,(IFERROR(-PMT(Calculator!$G$22/12,Calculator!$G$23*12,Calculator!$G$20),0))-F1654,0)</f>
        <v>0</v>
      </c>
      <c r="H1654" s="29">
        <f t="shared" ca="1" si="104"/>
        <v>12025.099968140155</v>
      </c>
      <c r="I1654" s="29">
        <f t="shared" ca="1" si="102"/>
        <v>2.1414561587098908</v>
      </c>
      <c r="J1654" s="30">
        <f>Calculator!$G$40</f>
        <v>6.5000000000000002E-2</v>
      </c>
      <c r="K1654" s="29">
        <f ca="1">IF(C1654&gt;=Calculator!$G$27,IF(DAY($C1654)=1,Calculator!$G$34/2,IF(DAY($C1654)=15,Calculator!$G$34/2,0)),0)</f>
        <v>0</v>
      </c>
      <c r="L1654" s="29">
        <f ca="1">IF(DAY($C1654)=28,IF(H1654=0,0,Calculator!$G$35),0)</f>
        <v>0</v>
      </c>
      <c r="M1654" s="29">
        <f ca="1">IF(I1654&gt;0,IF(DAY($C1654)=1,SUM(INDIRECT("I"&amp;(ROW(C1653)-DAY(C1653))):I1653),0),0)</f>
        <v>0</v>
      </c>
      <c r="N1654" s="29">
        <f ca="1">IF(C1654&lt;Calculator!$G$27,0,IF(C1654=Calculator!$G$27,Calculator!$G$39,IF(H1654-K1654&lt;=0,IF(D1654&gt;Calculator!$G$39,IF(H1654-K1654+E1654+L1654+M1654+Calculator!$G$39&gt;Calculator!$G$39,Calculator!$G$39-(H1654+E1654+L1654+M1654-K1654),Calculator!$G$39),D1654),0)))</f>
        <v>0</v>
      </c>
    </row>
    <row r="1655" spans="1:14" ht="15.75" thickBot="1">
      <c r="A1655" s="33" t="str">
        <f ca="1">IF(C1655=Calculator!$H$27,"F",IF(Daily!D1655+Daily!H1655=0,IF(D1654+H1654&gt;0,"L",""),""))</f>
        <v/>
      </c>
      <c r="B1655" s="34">
        <v>1654</v>
      </c>
      <c r="C1655" s="19">
        <f t="shared" ca="1" si="101"/>
        <v>47584</v>
      </c>
      <c r="D1655" s="29">
        <f t="shared" ca="1" si="103"/>
        <v>127334.84510345875</v>
      </c>
      <c r="E1655" s="29">
        <f ca="1">IF(C1655&lt;Calculator!$D$26,0,IF(DAY($C1655)=1,IF(D1655-Calculator!$G$24&gt;0,Calculator!$G$24,D1655),0))</f>
        <v>0</v>
      </c>
      <c r="F1655" s="29">
        <f ca="1">IF(E1655&gt;0,D1655*Calculator!$G$22/12,0)</f>
        <v>0</v>
      </c>
      <c r="G1655" s="29">
        <f ca="1">IF(E1655&gt;0,(IFERROR(-PMT(Calculator!$G$22/12,Calculator!$G$23*12,Calculator!$G$20),0))-F1655,0)</f>
        <v>0</v>
      </c>
      <c r="H1655" s="29">
        <f t="shared" ca="1" si="104"/>
        <v>12025.099968140155</v>
      </c>
      <c r="I1655" s="29">
        <f t="shared" ca="1" si="102"/>
        <v>2.1414561587098908</v>
      </c>
      <c r="J1655" s="30">
        <f>Calculator!$G$40</f>
        <v>6.5000000000000002E-2</v>
      </c>
      <c r="K1655" s="29">
        <f ca="1">IF(C1655&gt;=Calculator!$G$27,IF(DAY($C1655)=1,Calculator!$G$34/2,IF(DAY($C1655)=15,Calculator!$G$34/2,0)),0)</f>
        <v>0</v>
      </c>
      <c r="L1655" s="29">
        <f ca="1">IF(DAY($C1655)=28,IF(H1655=0,0,Calculator!$G$35),0)</f>
        <v>0</v>
      </c>
      <c r="M1655" s="29">
        <f ca="1">IF(I1655&gt;0,IF(DAY($C1655)=1,SUM(INDIRECT("I"&amp;(ROW(C1654)-DAY(C1654))):I1654),0),0)</f>
        <v>0</v>
      </c>
      <c r="N1655" s="29">
        <f ca="1">IF(C1655&lt;Calculator!$G$27,0,IF(C1655=Calculator!$G$27,Calculator!$G$39,IF(H1655-K1655&lt;=0,IF(D1655&gt;Calculator!$G$39,IF(H1655-K1655+E1655+L1655+M1655+Calculator!$G$39&gt;Calculator!$G$39,Calculator!$G$39-(H1655+E1655+L1655+M1655-K1655),Calculator!$G$39),D1655),0)))</f>
        <v>0</v>
      </c>
    </row>
    <row r="1656" spans="1:14" ht="15.75" thickBot="1">
      <c r="A1656" s="33" t="str">
        <f ca="1">IF(C1656=Calculator!$H$27,"F",IF(Daily!D1656+Daily!H1656=0,IF(D1655+H1655&gt;0,"L",""),""))</f>
        <v/>
      </c>
      <c r="B1656" s="34">
        <v>1655</v>
      </c>
      <c r="C1656" s="19">
        <f t="shared" ca="1" si="101"/>
        <v>47585</v>
      </c>
      <c r="D1656" s="29">
        <f t="shared" ca="1" si="103"/>
        <v>127334.84510345875</v>
      </c>
      <c r="E1656" s="29">
        <f ca="1">IF(C1656&lt;Calculator!$D$26,0,IF(DAY($C1656)=1,IF(D1656-Calculator!$G$24&gt;0,Calculator!$G$24,D1656),0))</f>
        <v>0</v>
      </c>
      <c r="F1656" s="29">
        <f ca="1">IF(E1656&gt;0,D1656*Calculator!$G$22/12,0)</f>
        <v>0</v>
      </c>
      <c r="G1656" s="29">
        <f ca="1">IF(E1656&gt;0,(IFERROR(-PMT(Calculator!$G$22/12,Calculator!$G$23*12,Calculator!$G$20),0))-F1656,0)</f>
        <v>0</v>
      </c>
      <c r="H1656" s="29">
        <f t="shared" ca="1" si="104"/>
        <v>12025.099968140155</v>
      </c>
      <c r="I1656" s="29">
        <f t="shared" ca="1" si="102"/>
        <v>2.1414561587098908</v>
      </c>
      <c r="J1656" s="30">
        <f>Calculator!$G$40</f>
        <v>6.5000000000000002E-2</v>
      </c>
      <c r="K1656" s="29">
        <f ca="1">IF(C1656&gt;=Calculator!$G$27,IF(DAY($C1656)=1,Calculator!$G$34/2,IF(DAY($C1656)=15,Calculator!$G$34/2,0)),0)</f>
        <v>0</v>
      </c>
      <c r="L1656" s="29">
        <f ca="1">IF(DAY($C1656)=28,IF(H1656=0,0,Calculator!$G$35),0)</f>
        <v>0</v>
      </c>
      <c r="M1656" s="29">
        <f ca="1">IF(I1656&gt;0,IF(DAY($C1656)=1,SUM(INDIRECT("I"&amp;(ROW(C1655)-DAY(C1655))):I1655),0),0)</f>
        <v>0</v>
      </c>
      <c r="N1656" s="29">
        <f ca="1">IF(C1656&lt;Calculator!$G$27,0,IF(C1656=Calculator!$G$27,Calculator!$G$39,IF(H1656-K1656&lt;=0,IF(D1656&gt;Calculator!$G$39,IF(H1656-K1656+E1656+L1656+M1656+Calculator!$G$39&gt;Calculator!$G$39,Calculator!$G$39-(H1656+E1656+L1656+M1656-K1656),Calculator!$G$39),D1656),0)))</f>
        <v>0</v>
      </c>
    </row>
    <row r="1657" spans="1:14" ht="15.75" thickBot="1">
      <c r="A1657" s="33" t="str">
        <f ca="1">IF(C1657=Calculator!$H$27,"F",IF(Daily!D1657+Daily!H1657=0,IF(D1656+H1656&gt;0,"L",""),""))</f>
        <v/>
      </c>
      <c r="B1657" s="34">
        <v>1656</v>
      </c>
      <c r="C1657" s="19">
        <f t="shared" ca="1" si="101"/>
        <v>47586</v>
      </c>
      <c r="D1657" s="29">
        <f t="shared" ca="1" si="103"/>
        <v>127334.84510345875</v>
      </c>
      <c r="E1657" s="29">
        <f ca="1">IF(C1657&lt;Calculator!$D$26,0,IF(DAY($C1657)=1,IF(D1657-Calculator!$G$24&gt;0,Calculator!$G$24,D1657),0))</f>
        <v>0</v>
      </c>
      <c r="F1657" s="29">
        <f ca="1">IF(E1657&gt;0,D1657*Calculator!$G$22/12,0)</f>
        <v>0</v>
      </c>
      <c r="G1657" s="29">
        <f ca="1">IF(E1657&gt;0,(IFERROR(-PMT(Calculator!$G$22/12,Calculator!$G$23*12,Calculator!$G$20),0))-F1657,0)</f>
        <v>0</v>
      </c>
      <c r="H1657" s="29">
        <f t="shared" ca="1" si="104"/>
        <v>12025.099968140155</v>
      </c>
      <c r="I1657" s="29">
        <f t="shared" ca="1" si="102"/>
        <v>2.1414561587098908</v>
      </c>
      <c r="J1657" s="30">
        <f>Calculator!$G$40</f>
        <v>6.5000000000000002E-2</v>
      </c>
      <c r="K1657" s="29">
        <f ca="1">IF(C1657&gt;=Calculator!$G$27,IF(DAY($C1657)=1,Calculator!$G$34/2,IF(DAY($C1657)=15,Calculator!$G$34/2,0)),0)</f>
        <v>0</v>
      </c>
      <c r="L1657" s="29">
        <f ca="1">IF(DAY($C1657)=28,IF(H1657=0,0,Calculator!$G$35),0)</f>
        <v>0</v>
      </c>
      <c r="M1657" s="29">
        <f ca="1">IF(I1657&gt;0,IF(DAY($C1657)=1,SUM(INDIRECT("I"&amp;(ROW(C1656)-DAY(C1656))):I1656),0),0)</f>
        <v>0</v>
      </c>
      <c r="N1657" s="29">
        <f ca="1">IF(C1657&lt;Calculator!$G$27,0,IF(C1657=Calculator!$G$27,Calculator!$G$39,IF(H1657-K1657&lt;=0,IF(D1657&gt;Calculator!$G$39,IF(H1657-K1657+E1657+L1657+M1657+Calculator!$G$39&gt;Calculator!$G$39,Calculator!$G$39-(H1657+E1657+L1657+M1657-K1657),Calculator!$G$39),D1657),0)))</f>
        <v>0</v>
      </c>
    </row>
    <row r="1658" spans="1:14" ht="15.75" thickBot="1">
      <c r="A1658" s="33" t="str">
        <f ca="1">IF(C1658=Calculator!$H$27,"F",IF(Daily!D1658+Daily!H1658=0,IF(D1657+H1657&gt;0,"L",""),""))</f>
        <v/>
      </c>
      <c r="B1658" s="34">
        <v>1657</v>
      </c>
      <c r="C1658" s="19">
        <f t="shared" ca="1" si="101"/>
        <v>47587</v>
      </c>
      <c r="D1658" s="29">
        <f t="shared" ca="1" si="103"/>
        <v>127334.84510345875</v>
      </c>
      <c r="E1658" s="29">
        <f ca="1">IF(C1658&lt;Calculator!$D$26,0,IF(DAY($C1658)=1,IF(D1658-Calculator!$G$24&gt;0,Calculator!$G$24,D1658),0))</f>
        <v>0</v>
      </c>
      <c r="F1658" s="29">
        <f ca="1">IF(E1658&gt;0,D1658*Calculator!$G$22/12,0)</f>
        <v>0</v>
      </c>
      <c r="G1658" s="29">
        <f ca="1">IF(E1658&gt;0,(IFERROR(-PMT(Calculator!$G$22/12,Calculator!$G$23*12,Calculator!$G$20),0))-F1658,0)</f>
        <v>0</v>
      </c>
      <c r="H1658" s="29">
        <f t="shared" ca="1" si="104"/>
        <v>12025.099968140155</v>
      </c>
      <c r="I1658" s="29">
        <f t="shared" ca="1" si="102"/>
        <v>2.1414561587098908</v>
      </c>
      <c r="J1658" s="30">
        <f>Calculator!$G$40</f>
        <v>6.5000000000000002E-2</v>
      </c>
      <c r="K1658" s="29">
        <f ca="1">IF(C1658&gt;=Calculator!$G$27,IF(DAY($C1658)=1,Calculator!$G$34/2,IF(DAY($C1658)=15,Calculator!$G$34/2,0)),0)</f>
        <v>0</v>
      </c>
      <c r="L1658" s="29">
        <f ca="1">IF(DAY($C1658)=28,IF(H1658=0,0,Calculator!$G$35),0)</f>
        <v>0</v>
      </c>
      <c r="M1658" s="29">
        <f ca="1">IF(I1658&gt;0,IF(DAY($C1658)=1,SUM(INDIRECT("I"&amp;(ROW(C1657)-DAY(C1657))):I1657),0),0)</f>
        <v>0</v>
      </c>
      <c r="N1658" s="29">
        <f ca="1">IF(C1658&lt;Calculator!$G$27,0,IF(C1658=Calculator!$G$27,Calculator!$G$39,IF(H1658-K1658&lt;=0,IF(D1658&gt;Calculator!$G$39,IF(H1658-K1658+E1658+L1658+M1658+Calculator!$G$39&gt;Calculator!$G$39,Calculator!$G$39-(H1658+E1658+L1658+M1658-K1658),Calculator!$G$39),D1658),0)))</f>
        <v>0</v>
      </c>
    </row>
    <row r="1659" spans="1:14" ht="15.75" thickBot="1">
      <c r="A1659" s="33" t="str">
        <f ca="1">IF(C1659=Calculator!$H$27,"F",IF(Daily!D1659+Daily!H1659=0,IF(D1658+H1658&gt;0,"L",""),""))</f>
        <v/>
      </c>
      <c r="B1659" s="34">
        <v>1658</v>
      </c>
      <c r="C1659" s="19">
        <f t="shared" ca="1" si="101"/>
        <v>47588</v>
      </c>
      <c r="D1659" s="29">
        <f t="shared" ca="1" si="103"/>
        <v>127334.84510345875</v>
      </c>
      <c r="E1659" s="29">
        <f ca="1">IF(C1659&lt;Calculator!$D$26,0,IF(DAY($C1659)=1,IF(D1659-Calculator!$G$24&gt;0,Calculator!$G$24,D1659),0))</f>
        <v>0</v>
      </c>
      <c r="F1659" s="29">
        <f ca="1">IF(E1659&gt;0,D1659*Calculator!$G$22/12,0)</f>
        <v>0</v>
      </c>
      <c r="G1659" s="29">
        <f ca="1">IF(E1659&gt;0,(IFERROR(-PMT(Calculator!$G$22/12,Calculator!$G$23*12,Calculator!$G$20),0))-F1659,0)</f>
        <v>0</v>
      </c>
      <c r="H1659" s="29">
        <f t="shared" ca="1" si="104"/>
        <v>12025.099968140155</v>
      </c>
      <c r="I1659" s="29">
        <f t="shared" ca="1" si="102"/>
        <v>2.1414561587098908</v>
      </c>
      <c r="J1659" s="30">
        <f>Calculator!$G$40</f>
        <v>6.5000000000000002E-2</v>
      </c>
      <c r="K1659" s="29">
        <f ca="1">IF(C1659&gt;=Calculator!$G$27,IF(DAY($C1659)=1,Calculator!$G$34/2,IF(DAY($C1659)=15,Calculator!$G$34/2,0)),0)</f>
        <v>4500</v>
      </c>
      <c r="L1659" s="29">
        <f ca="1">IF(DAY($C1659)=28,IF(H1659=0,0,Calculator!$G$35),0)</f>
        <v>0</v>
      </c>
      <c r="M1659" s="29">
        <f ca="1">IF(I1659&gt;0,IF(DAY($C1659)=1,SUM(INDIRECT("I"&amp;(ROW(C1658)-DAY(C1658))):I1658),0),0)</f>
        <v>0</v>
      </c>
      <c r="N1659" s="29">
        <f ca="1">IF(C1659&lt;Calculator!$G$27,0,IF(C1659=Calculator!$G$27,Calculator!$G$39,IF(H1659-K1659&lt;=0,IF(D1659&gt;Calculator!$G$39,IF(H1659-K1659+E1659+L1659+M1659+Calculator!$G$39&gt;Calculator!$G$39,Calculator!$G$39-(H1659+E1659+L1659+M1659-K1659),Calculator!$G$39),D1659),0)))</f>
        <v>0</v>
      </c>
    </row>
    <row r="1660" spans="1:14" ht="15.75" thickBot="1">
      <c r="A1660" s="33" t="str">
        <f ca="1">IF(C1660=Calculator!$H$27,"F",IF(Daily!D1660+Daily!H1660=0,IF(D1659+H1659&gt;0,"L",""),""))</f>
        <v/>
      </c>
      <c r="B1660" s="34">
        <v>1659</v>
      </c>
      <c r="C1660" s="19">
        <f t="shared" ca="1" si="101"/>
        <v>47589</v>
      </c>
      <c r="D1660" s="29">
        <f t="shared" ca="1" si="103"/>
        <v>127334.84510345875</v>
      </c>
      <c r="E1660" s="29">
        <f ca="1">IF(C1660&lt;Calculator!$D$26,0,IF(DAY($C1660)=1,IF(D1660-Calculator!$G$24&gt;0,Calculator!$G$24,D1660),0))</f>
        <v>0</v>
      </c>
      <c r="F1660" s="29">
        <f ca="1">IF(E1660&gt;0,D1660*Calculator!$G$22/12,0)</f>
        <v>0</v>
      </c>
      <c r="G1660" s="29">
        <f ca="1">IF(E1660&gt;0,(IFERROR(-PMT(Calculator!$G$22/12,Calculator!$G$23*12,Calculator!$G$20),0))-F1660,0)</f>
        <v>0</v>
      </c>
      <c r="H1660" s="29">
        <f t="shared" ca="1" si="104"/>
        <v>7525.0999681401554</v>
      </c>
      <c r="I1660" s="29">
        <f t="shared" ca="1" si="102"/>
        <v>1.3400862956961921</v>
      </c>
      <c r="J1660" s="30">
        <f>Calculator!$G$40</f>
        <v>6.5000000000000002E-2</v>
      </c>
      <c r="K1660" s="29">
        <f ca="1">IF(C1660&gt;=Calculator!$G$27,IF(DAY($C1660)=1,Calculator!$G$34/2,IF(DAY($C1660)=15,Calculator!$G$34/2,0)),0)</f>
        <v>0</v>
      </c>
      <c r="L1660" s="29">
        <f ca="1">IF(DAY($C1660)=28,IF(H1660=0,0,Calculator!$G$35),0)</f>
        <v>0</v>
      </c>
      <c r="M1660" s="29">
        <f ca="1">IF(I1660&gt;0,IF(DAY($C1660)=1,SUM(INDIRECT("I"&amp;(ROW(C1659)-DAY(C1659))):I1659),0),0)</f>
        <v>0</v>
      </c>
      <c r="N1660" s="29">
        <f ca="1">IF(C1660&lt;Calculator!$G$27,0,IF(C1660=Calculator!$G$27,Calculator!$G$39,IF(H1660-K1660&lt;=0,IF(D1660&gt;Calculator!$G$39,IF(H1660-K1660+E1660+L1660+M1660+Calculator!$G$39&gt;Calculator!$G$39,Calculator!$G$39-(H1660+E1660+L1660+M1660-K1660),Calculator!$G$39),D1660),0)))</f>
        <v>0</v>
      </c>
    </row>
    <row r="1661" spans="1:14" ht="15.75" thickBot="1">
      <c r="A1661" s="33" t="str">
        <f ca="1">IF(C1661=Calculator!$H$27,"F",IF(Daily!D1661+Daily!H1661=0,IF(D1660+H1660&gt;0,"L",""),""))</f>
        <v/>
      </c>
      <c r="B1661" s="34">
        <v>1660</v>
      </c>
      <c r="C1661" s="19">
        <f t="shared" ca="1" si="101"/>
        <v>47590</v>
      </c>
      <c r="D1661" s="29">
        <f t="shared" ca="1" si="103"/>
        <v>127334.84510345875</v>
      </c>
      <c r="E1661" s="29">
        <f ca="1">IF(C1661&lt;Calculator!$D$26,0,IF(DAY($C1661)=1,IF(D1661-Calculator!$G$24&gt;0,Calculator!$G$24,D1661),0))</f>
        <v>0</v>
      </c>
      <c r="F1661" s="29">
        <f ca="1">IF(E1661&gt;0,D1661*Calculator!$G$22/12,0)</f>
        <v>0</v>
      </c>
      <c r="G1661" s="29">
        <f ca="1">IF(E1661&gt;0,(IFERROR(-PMT(Calculator!$G$22/12,Calculator!$G$23*12,Calculator!$G$20),0))-F1661,0)</f>
        <v>0</v>
      </c>
      <c r="H1661" s="29">
        <f t="shared" ca="1" si="104"/>
        <v>7525.0999681401554</v>
      </c>
      <c r="I1661" s="29">
        <f t="shared" ca="1" si="102"/>
        <v>1.3400862956961921</v>
      </c>
      <c r="J1661" s="30">
        <f>Calculator!$G$40</f>
        <v>6.5000000000000002E-2</v>
      </c>
      <c r="K1661" s="29">
        <f ca="1">IF(C1661&gt;=Calculator!$G$27,IF(DAY($C1661)=1,Calculator!$G$34/2,IF(DAY($C1661)=15,Calculator!$G$34/2,0)),0)</f>
        <v>0</v>
      </c>
      <c r="L1661" s="29">
        <f ca="1">IF(DAY($C1661)=28,IF(H1661=0,0,Calculator!$G$35),0)</f>
        <v>0</v>
      </c>
      <c r="M1661" s="29">
        <f ca="1">IF(I1661&gt;0,IF(DAY($C1661)=1,SUM(INDIRECT("I"&amp;(ROW(C1660)-DAY(C1660))):I1660),0),0)</f>
        <v>0</v>
      </c>
      <c r="N1661" s="29">
        <f ca="1">IF(C1661&lt;Calculator!$G$27,0,IF(C1661=Calculator!$G$27,Calculator!$G$39,IF(H1661-K1661&lt;=0,IF(D1661&gt;Calculator!$G$39,IF(H1661-K1661+E1661+L1661+M1661+Calculator!$G$39&gt;Calculator!$G$39,Calculator!$G$39-(H1661+E1661+L1661+M1661-K1661),Calculator!$G$39),D1661),0)))</f>
        <v>0</v>
      </c>
    </row>
    <row r="1662" spans="1:14" ht="15.75" thickBot="1">
      <c r="A1662" s="33" t="str">
        <f ca="1">IF(C1662=Calculator!$H$27,"F",IF(Daily!D1662+Daily!H1662=0,IF(D1661+H1661&gt;0,"L",""),""))</f>
        <v/>
      </c>
      <c r="B1662" s="34">
        <v>1661</v>
      </c>
      <c r="C1662" s="19">
        <f t="shared" ca="1" si="101"/>
        <v>47591</v>
      </c>
      <c r="D1662" s="29">
        <f t="shared" ca="1" si="103"/>
        <v>127334.84510345875</v>
      </c>
      <c r="E1662" s="29">
        <f ca="1">IF(C1662&lt;Calculator!$D$26,0,IF(DAY($C1662)=1,IF(D1662-Calculator!$G$24&gt;0,Calculator!$G$24,D1662),0))</f>
        <v>0</v>
      </c>
      <c r="F1662" s="29">
        <f ca="1">IF(E1662&gt;0,D1662*Calculator!$G$22/12,0)</f>
        <v>0</v>
      </c>
      <c r="G1662" s="29">
        <f ca="1">IF(E1662&gt;0,(IFERROR(-PMT(Calculator!$G$22/12,Calculator!$G$23*12,Calculator!$G$20),0))-F1662,0)</f>
        <v>0</v>
      </c>
      <c r="H1662" s="29">
        <f t="shared" ca="1" si="104"/>
        <v>7525.0999681401554</v>
      </c>
      <c r="I1662" s="29">
        <f t="shared" ca="1" si="102"/>
        <v>1.3400862956961921</v>
      </c>
      <c r="J1662" s="30">
        <f>Calculator!$G$40</f>
        <v>6.5000000000000002E-2</v>
      </c>
      <c r="K1662" s="29">
        <f ca="1">IF(C1662&gt;=Calculator!$G$27,IF(DAY($C1662)=1,Calculator!$G$34/2,IF(DAY($C1662)=15,Calculator!$G$34/2,0)),0)</f>
        <v>0</v>
      </c>
      <c r="L1662" s="29">
        <f ca="1">IF(DAY($C1662)=28,IF(H1662=0,0,Calculator!$G$35),0)</f>
        <v>0</v>
      </c>
      <c r="M1662" s="29">
        <f ca="1">IF(I1662&gt;0,IF(DAY($C1662)=1,SUM(INDIRECT("I"&amp;(ROW(C1661)-DAY(C1661))):I1661),0),0)</f>
        <v>0</v>
      </c>
      <c r="N1662" s="29">
        <f ca="1">IF(C1662&lt;Calculator!$G$27,0,IF(C1662=Calculator!$G$27,Calculator!$G$39,IF(H1662-K1662&lt;=0,IF(D1662&gt;Calculator!$G$39,IF(H1662-K1662+E1662+L1662+M1662+Calculator!$G$39&gt;Calculator!$G$39,Calculator!$G$39-(H1662+E1662+L1662+M1662-K1662),Calculator!$G$39),D1662),0)))</f>
        <v>0</v>
      </c>
    </row>
    <row r="1663" spans="1:14" ht="15.75" thickBot="1">
      <c r="A1663" s="33" t="str">
        <f ca="1">IF(C1663=Calculator!$H$27,"F",IF(Daily!D1663+Daily!H1663=0,IF(D1662+H1662&gt;0,"L",""),""))</f>
        <v/>
      </c>
      <c r="B1663" s="34">
        <v>1662</v>
      </c>
      <c r="C1663" s="19">
        <f t="shared" ca="1" si="101"/>
        <v>47592</v>
      </c>
      <c r="D1663" s="29">
        <f t="shared" ca="1" si="103"/>
        <v>127334.84510345875</v>
      </c>
      <c r="E1663" s="29">
        <f ca="1">IF(C1663&lt;Calculator!$D$26,0,IF(DAY($C1663)=1,IF(D1663-Calculator!$G$24&gt;0,Calculator!$G$24,D1663),0))</f>
        <v>0</v>
      </c>
      <c r="F1663" s="29">
        <f ca="1">IF(E1663&gt;0,D1663*Calculator!$G$22/12,0)</f>
        <v>0</v>
      </c>
      <c r="G1663" s="29">
        <f ca="1">IF(E1663&gt;0,(IFERROR(-PMT(Calculator!$G$22/12,Calculator!$G$23*12,Calculator!$G$20),0))-F1663,0)</f>
        <v>0</v>
      </c>
      <c r="H1663" s="29">
        <f t="shared" ca="1" si="104"/>
        <v>7525.0999681401554</v>
      </c>
      <c r="I1663" s="29">
        <f t="shared" ca="1" si="102"/>
        <v>1.3400862956961921</v>
      </c>
      <c r="J1663" s="30">
        <f>Calculator!$G$40</f>
        <v>6.5000000000000002E-2</v>
      </c>
      <c r="K1663" s="29">
        <f ca="1">IF(C1663&gt;=Calculator!$G$27,IF(DAY($C1663)=1,Calculator!$G$34/2,IF(DAY($C1663)=15,Calculator!$G$34/2,0)),0)</f>
        <v>0</v>
      </c>
      <c r="L1663" s="29">
        <f ca="1">IF(DAY($C1663)=28,IF(H1663=0,0,Calculator!$G$35),0)</f>
        <v>0</v>
      </c>
      <c r="M1663" s="29">
        <f ca="1">IF(I1663&gt;0,IF(DAY($C1663)=1,SUM(INDIRECT("I"&amp;(ROW(C1662)-DAY(C1662))):I1662),0),0)</f>
        <v>0</v>
      </c>
      <c r="N1663" s="29">
        <f ca="1">IF(C1663&lt;Calculator!$G$27,0,IF(C1663=Calculator!$G$27,Calculator!$G$39,IF(H1663-K1663&lt;=0,IF(D1663&gt;Calculator!$G$39,IF(H1663-K1663+E1663+L1663+M1663+Calculator!$G$39&gt;Calculator!$G$39,Calculator!$G$39-(H1663+E1663+L1663+M1663-K1663),Calculator!$G$39),D1663),0)))</f>
        <v>0</v>
      </c>
    </row>
    <row r="1664" spans="1:14" ht="15.75" thickBot="1">
      <c r="A1664" s="33" t="str">
        <f ca="1">IF(C1664=Calculator!$H$27,"F",IF(Daily!D1664+Daily!H1664=0,IF(D1663+H1663&gt;0,"L",""),""))</f>
        <v/>
      </c>
      <c r="B1664" s="34">
        <v>1663</v>
      </c>
      <c r="C1664" s="19">
        <f t="shared" ca="1" si="101"/>
        <v>47593</v>
      </c>
      <c r="D1664" s="29">
        <f t="shared" ca="1" si="103"/>
        <v>127334.84510345875</v>
      </c>
      <c r="E1664" s="29">
        <f ca="1">IF(C1664&lt;Calculator!$D$26,0,IF(DAY($C1664)=1,IF(D1664-Calculator!$G$24&gt;0,Calculator!$G$24,D1664),0))</f>
        <v>0</v>
      </c>
      <c r="F1664" s="29">
        <f ca="1">IF(E1664&gt;0,D1664*Calculator!$G$22/12,0)</f>
        <v>0</v>
      </c>
      <c r="G1664" s="29">
        <f ca="1">IF(E1664&gt;0,(IFERROR(-PMT(Calculator!$G$22/12,Calculator!$G$23*12,Calculator!$G$20),0))-F1664,0)</f>
        <v>0</v>
      </c>
      <c r="H1664" s="29">
        <f t="shared" ca="1" si="104"/>
        <v>7525.0999681401554</v>
      </c>
      <c r="I1664" s="29">
        <f t="shared" ca="1" si="102"/>
        <v>1.3400862956961921</v>
      </c>
      <c r="J1664" s="30">
        <f>Calculator!$G$40</f>
        <v>6.5000000000000002E-2</v>
      </c>
      <c r="K1664" s="29">
        <f ca="1">IF(C1664&gt;=Calculator!$G$27,IF(DAY($C1664)=1,Calculator!$G$34/2,IF(DAY($C1664)=15,Calculator!$G$34/2,0)),0)</f>
        <v>0</v>
      </c>
      <c r="L1664" s="29">
        <f ca="1">IF(DAY($C1664)=28,IF(H1664=0,0,Calculator!$G$35),0)</f>
        <v>0</v>
      </c>
      <c r="M1664" s="29">
        <f ca="1">IF(I1664&gt;0,IF(DAY($C1664)=1,SUM(INDIRECT("I"&amp;(ROW(C1663)-DAY(C1663))):I1663),0),0)</f>
        <v>0</v>
      </c>
      <c r="N1664" s="29">
        <f ca="1">IF(C1664&lt;Calculator!$G$27,0,IF(C1664=Calculator!$G$27,Calculator!$G$39,IF(H1664-K1664&lt;=0,IF(D1664&gt;Calculator!$G$39,IF(H1664-K1664+E1664+L1664+M1664+Calculator!$G$39&gt;Calculator!$G$39,Calculator!$G$39-(H1664+E1664+L1664+M1664-K1664),Calculator!$G$39),D1664),0)))</f>
        <v>0</v>
      </c>
    </row>
    <row r="1665" spans="1:14" ht="15.75" thickBot="1">
      <c r="A1665" s="33" t="str">
        <f ca="1">IF(C1665=Calculator!$H$27,"F",IF(Daily!D1665+Daily!H1665=0,IF(D1664+H1664&gt;0,"L",""),""))</f>
        <v/>
      </c>
      <c r="B1665" s="34">
        <v>1664</v>
      </c>
      <c r="C1665" s="19">
        <f t="shared" ca="1" si="101"/>
        <v>47594</v>
      </c>
      <c r="D1665" s="29">
        <f t="shared" ca="1" si="103"/>
        <v>127334.84510345875</v>
      </c>
      <c r="E1665" s="29">
        <f ca="1">IF(C1665&lt;Calculator!$D$26,0,IF(DAY($C1665)=1,IF(D1665-Calculator!$G$24&gt;0,Calculator!$G$24,D1665),0))</f>
        <v>0</v>
      </c>
      <c r="F1665" s="29">
        <f ca="1">IF(E1665&gt;0,D1665*Calculator!$G$22/12,0)</f>
        <v>0</v>
      </c>
      <c r="G1665" s="29">
        <f ca="1">IF(E1665&gt;0,(IFERROR(-PMT(Calculator!$G$22/12,Calculator!$G$23*12,Calculator!$G$20),0))-F1665,0)</f>
        <v>0</v>
      </c>
      <c r="H1665" s="29">
        <f t="shared" ca="1" si="104"/>
        <v>7525.0999681401554</v>
      </c>
      <c r="I1665" s="29">
        <f t="shared" ca="1" si="102"/>
        <v>1.3400862956961921</v>
      </c>
      <c r="J1665" s="30">
        <f>Calculator!$G$40</f>
        <v>6.5000000000000002E-2</v>
      </c>
      <c r="K1665" s="29">
        <f ca="1">IF(C1665&gt;=Calculator!$G$27,IF(DAY($C1665)=1,Calculator!$G$34/2,IF(DAY($C1665)=15,Calculator!$G$34/2,0)),0)</f>
        <v>0</v>
      </c>
      <c r="L1665" s="29">
        <f ca="1">IF(DAY($C1665)=28,IF(H1665=0,0,Calculator!$G$35),0)</f>
        <v>0</v>
      </c>
      <c r="M1665" s="29">
        <f ca="1">IF(I1665&gt;0,IF(DAY($C1665)=1,SUM(INDIRECT("I"&amp;(ROW(C1664)-DAY(C1664))):I1664),0),0)</f>
        <v>0</v>
      </c>
      <c r="N1665" s="29">
        <f ca="1">IF(C1665&lt;Calculator!$G$27,0,IF(C1665=Calculator!$G$27,Calculator!$G$39,IF(H1665-K1665&lt;=0,IF(D1665&gt;Calculator!$G$39,IF(H1665-K1665+E1665+L1665+M1665+Calculator!$G$39&gt;Calculator!$G$39,Calculator!$G$39-(H1665+E1665+L1665+M1665-K1665),Calculator!$G$39),D1665),0)))</f>
        <v>0</v>
      </c>
    </row>
    <row r="1666" spans="1:14" ht="15.75" thickBot="1">
      <c r="A1666" s="33" t="str">
        <f ca="1">IF(C1666=Calculator!$H$27,"F",IF(Daily!D1666+Daily!H1666=0,IF(D1665+H1665&gt;0,"L",""),""))</f>
        <v/>
      </c>
      <c r="B1666" s="34">
        <v>1665</v>
      </c>
      <c r="C1666" s="19">
        <f t="shared" ca="1" si="101"/>
        <v>47595</v>
      </c>
      <c r="D1666" s="29">
        <f t="shared" ca="1" si="103"/>
        <v>127334.84510345875</v>
      </c>
      <c r="E1666" s="29">
        <f ca="1">IF(C1666&lt;Calculator!$D$26,0,IF(DAY($C1666)=1,IF(D1666-Calculator!$G$24&gt;0,Calculator!$G$24,D1666),0))</f>
        <v>0</v>
      </c>
      <c r="F1666" s="29">
        <f ca="1">IF(E1666&gt;0,D1666*Calculator!$G$22/12,0)</f>
        <v>0</v>
      </c>
      <c r="G1666" s="29">
        <f ca="1">IF(E1666&gt;0,(IFERROR(-PMT(Calculator!$G$22/12,Calculator!$G$23*12,Calculator!$G$20),0))-F1666,0)</f>
        <v>0</v>
      </c>
      <c r="H1666" s="29">
        <f t="shared" ca="1" si="104"/>
        <v>7525.0999681401554</v>
      </c>
      <c r="I1666" s="29">
        <f t="shared" ca="1" si="102"/>
        <v>1.3400862956961921</v>
      </c>
      <c r="J1666" s="30">
        <f>Calculator!$G$40</f>
        <v>6.5000000000000002E-2</v>
      </c>
      <c r="K1666" s="29">
        <f ca="1">IF(C1666&gt;=Calculator!$G$27,IF(DAY($C1666)=1,Calculator!$G$34/2,IF(DAY($C1666)=15,Calculator!$G$34/2,0)),0)</f>
        <v>0</v>
      </c>
      <c r="L1666" s="29">
        <f ca="1">IF(DAY($C1666)=28,IF(H1666=0,0,Calculator!$G$35),0)</f>
        <v>0</v>
      </c>
      <c r="M1666" s="29">
        <f ca="1">IF(I1666&gt;0,IF(DAY($C1666)=1,SUM(INDIRECT("I"&amp;(ROW(C1665)-DAY(C1665))):I1665),0),0)</f>
        <v>0</v>
      </c>
      <c r="N1666" s="29">
        <f ca="1">IF(C1666&lt;Calculator!$G$27,0,IF(C1666=Calculator!$G$27,Calculator!$G$39,IF(H1666-K1666&lt;=0,IF(D1666&gt;Calculator!$G$39,IF(H1666-K1666+E1666+L1666+M1666+Calculator!$G$39&gt;Calculator!$G$39,Calculator!$G$39-(H1666+E1666+L1666+M1666-K1666),Calculator!$G$39),D1666),0)))</f>
        <v>0</v>
      </c>
    </row>
    <row r="1667" spans="1:14" ht="15.75" thickBot="1">
      <c r="A1667" s="33" t="str">
        <f ca="1">IF(C1667=Calculator!$H$27,"F",IF(Daily!D1667+Daily!H1667=0,IF(D1666+H1666&gt;0,"L",""),""))</f>
        <v/>
      </c>
      <c r="B1667" s="34">
        <v>1666</v>
      </c>
      <c r="C1667" s="19">
        <f t="shared" ref="C1667:C1730" ca="1" si="105">C1666+1</f>
        <v>47596</v>
      </c>
      <c r="D1667" s="29">
        <f t="shared" ca="1" si="103"/>
        <v>127334.84510345875</v>
      </c>
      <c r="E1667" s="29">
        <f ca="1">IF(C1667&lt;Calculator!$D$26,0,IF(DAY($C1667)=1,IF(D1667-Calculator!$G$24&gt;0,Calculator!$G$24,D1667),0))</f>
        <v>0</v>
      </c>
      <c r="F1667" s="29">
        <f ca="1">IF(E1667&gt;0,D1667*Calculator!$G$22/12,0)</f>
        <v>0</v>
      </c>
      <c r="G1667" s="29">
        <f ca="1">IF(E1667&gt;0,(IFERROR(-PMT(Calculator!$G$22/12,Calculator!$G$23*12,Calculator!$G$20),0))-F1667,0)</f>
        <v>0</v>
      </c>
      <c r="H1667" s="29">
        <f t="shared" ca="1" si="104"/>
        <v>7525.0999681401554</v>
      </c>
      <c r="I1667" s="29">
        <f t="shared" ref="I1667:I1730" ca="1" si="106">H1667*J1667/365</f>
        <v>1.3400862956961921</v>
      </c>
      <c r="J1667" s="30">
        <f>Calculator!$G$40</f>
        <v>6.5000000000000002E-2</v>
      </c>
      <c r="K1667" s="29">
        <f ca="1">IF(C1667&gt;=Calculator!$G$27,IF(DAY($C1667)=1,Calculator!$G$34/2,IF(DAY($C1667)=15,Calculator!$G$34/2,0)),0)</f>
        <v>0</v>
      </c>
      <c r="L1667" s="29">
        <f ca="1">IF(DAY($C1667)=28,IF(H1667=0,0,Calculator!$G$35),0)</f>
        <v>0</v>
      </c>
      <c r="M1667" s="29">
        <f ca="1">IF(I1667&gt;0,IF(DAY($C1667)=1,SUM(INDIRECT("I"&amp;(ROW(C1666)-DAY(C1666))):I1666),0),0)</f>
        <v>0</v>
      </c>
      <c r="N1667" s="29">
        <f ca="1">IF(C1667&lt;Calculator!$G$27,0,IF(C1667=Calculator!$G$27,Calculator!$G$39,IF(H1667-K1667&lt;=0,IF(D1667&gt;Calculator!$G$39,IF(H1667-K1667+E1667+L1667+M1667+Calculator!$G$39&gt;Calculator!$G$39,Calculator!$G$39-(H1667+E1667+L1667+M1667-K1667),Calculator!$G$39),D1667),0)))</f>
        <v>0</v>
      </c>
    </row>
    <row r="1668" spans="1:14" ht="15.75" thickBot="1">
      <c r="A1668" s="33" t="str">
        <f ca="1">IF(C1668=Calculator!$H$27,"F",IF(Daily!D1668+Daily!H1668=0,IF(D1667+H1667&gt;0,"L",""),""))</f>
        <v/>
      </c>
      <c r="B1668" s="34">
        <v>1667</v>
      </c>
      <c r="C1668" s="19">
        <f t="shared" ca="1" si="105"/>
        <v>47597</v>
      </c>
      <c r="D1668" s="29">
        <f t="shared" ref="D1668:D1731" ca="1" si="107">IF(((D1667-G1667)-N1667)&lt;0,0,((D1667-G1667)-N1667))</f>
        <v>127334.84510345875</v>
      </c>
      <c r="E1668" s="29">
        <f ca="1">IF(C1668&lt;Calculator!$D$26,0,IF(DAY($C1668)=1,IF(D1668-Calculator!$G$24&gt;0,Calculator!$G$24,D1668),0))</f>
        <v>0</v>
      </c>
      <c r="F1668" s="29">
        <f ca="1">IF(E1668&gt;0,D1668*Calculator!$G$22/12,0)</f>
        <v>0</v>
      </c>
      <c r="G1668" s="29">
        <f ca="1">IF(E1668&gt;0,(IFERROR(-PMT(Calculator!$G$22/12,Calculator!$G$23*12,Calculator!$G$20),0))-F1668,0)</f>
        <v>0</v>
      </c>
      <c r="H1668" s="29">
        <f t="shared" ref="H1668:H1731" ca="1" si="108">IF((H1667-K1667+SUM(L1667:N1667)+E1667)&lt;0,0,(H1667-K1667+SUM(L1667:N1667)+E1667))</f>
        <v>7525.0999681401554</v>
      </c>
      <c r="I1668" s="29">
        <f t="shared" ca="1" si="106"/>
        <v>1.3400862956961921</v>
      </c>
      <c r="J1668" s="30">
        <f>Calculator!$G$40</f>
        <v>6.5000000000000002E-2</v>
      </c>
      <c r="K1668" s="29">
        <f ca="1">IF(C1668&gt;=Calculator!$G$27,IF(DAY($C1668)=1,Calculator!$G$34/2,IF(DAY($C1668)=15,Calculator!$G$34/2,0)),0)</f>
        <v>0</v>
      </c>
      <c r="L1668" s="29">
        <f ca="1">IF(DAY($C1668)=28,IF(H1668=0,0,Calculator!$G$35),0)</f>
        <v>0</v>
      </c>
      <c r="M1668" s="29">
        <f ca="1">IF(I1668&gt;0,IF(DAY($C1668)=1,SUM(INDIRECT("I"&amp;(ROW(C1667)-DAY(C1667))):I1667),0),0)</f>
        <v>0</v>
      </c>
      <c r="N1668" s="29">
        <f ca="1">IF(C1668&lt;Calculator!$G$27,0,IF(C1668=Calculator!$G$27,Calculator!$G$39,IF(H1668-K1668&lt;=0,IF(D1668&gt;Calculator!$G$39,IF(H1668-K1668+E1668+L1668+M1668+Calculator!$G$39&gt;Calculator!$G$39,Calculator!$G$39-(H1668+E1668+L1668+M1668-K1668),Calculator!$G$39),D1668),0)))</f>
        <v>0</v>
      </c>
    </row>
    <row r="1669" spans="1:14" ht="15.75" thickBot="1">
      <c r="A1669" s="33" t="str">
        <f ca="1">IF(C1669=Calculator!$H$27,"F",IF(Daily!D1669+Daily!H1669=0,IF(D1668+H1668&gt;0,"L",""),""))</f>
        <v/>
      </c>
      <c r="B1669" s="34">
        <v>1668</v>
      </c>
      <c r="C1669" s="19">
        <f t="shared" ca="1" si="105"/>
        <v>47598</v>
      </c>
      <c r="D1669" s="29">
        <f t="shared" ca="1" si="107"/>
        <v>127334.84510345875</v>
      </c>
      <c r="E1669" s="29">
        <f ca="1">IF(C1669&lt;Calculator!$D$26,0,IF(DAY($C1669)=1,IF(D1669-Calculator!$G$24&gt;0,Calculator!$G$24,D1669),0))</f>
        <v>0</v>
      </c>
      <c r="F1669" s="29">
        <f ca="1">IF(E1669&gt;0,D1669*Calculator!$G$22/12,0)</f>
        <v>0</v>
      </c>
      <c r="G1669" s="29">
        <f ca="1">IF(E1669&gt;0,(IFERROR(-PMT(Calculator!$G$22/12,Calculator!$G$23*12,Calculator!$G$20),0))-F1669,0)</f>
        <v>0</v>
      </c>
      <c r="H1669" s="29">
        <f t="shared" ca="1" si="108"/>
        <v>7525.0999681401554</v>
      </c>
      <c r="I1669" s="29">
        <f t="shared" ca="1" si="106"/>
        <v>1.3400862956961921</v>
      </c>
      <c r="J1669" s="30">
        <f>Calculator!$G$40</f>
        <v>6.5000000000000002E-2</v>
      </c>
      <c r="K1669" s="29">
        <f ca="1">IF(C1669&gt;=Calculator!$G$27,IF(DAY($C1669)=1,Calculator!$G$34/2,IF(DAY($C1669)=15,Calculator!$G$34/2,0)),0)</f>
        <v>0</v>
      </c>
      <c r="L1669" s="29">
        <f ca="1">IF(DAY($C1669)=28,IF(H1669=0,0,Calculator!$G$35),0)</f>
        <v>0</v>
      </c>
      <c r="M1669" s="29">
        <f ca="1">IF(I1669&gt;0,IF(DAY($C1669)=1,SUM(INDIRECT("I"&amp;(ROW(C1668)-DAY(C1668))):I1668),0),0)</f>
        <v>0</v>
      </c>
      <c r="N1669" s="29">
        <f ca="1">IF(C1669&lt;Calculator!$G$27,0,IF(C1669=Calculator!$G$27,Calculator!$G$39,IF(H1669-K1669&lt;=0,IF(D1669&gt;Calculator!$G$39,IF(H1669-K1669+E1669+L1669+M1669+Calculator!$G$39&gt;Calculator!$G$39,Calculator!$G$39-(H1669+E1669+L1669+M1669-K1669),Calculator!$G$39),D1669),0)))</f>
        <v>0</v>
      </c>
    </row>
    <row r="1670" spans="1:14" ht="15.75" thickBot="1">
      <c r="A1670" s="33" t="str">
        <f ca="1">IF(C1670=Calculator!$H$27,"F",IF(Daily!D1670+Daily!H1670=0,IF(D1669+H1669&gt;0,"L",""),""))</f>
        <v/>
      </c>
      <c r="B1670" s="34">
        <v>1669</v>
      </c>
      <c r="C1670" s="19">
        <f t="shared" ca="1" si="105"/>
        <v>47599</v>
      </c>
      <c r="D1670" s="29">
        <f t="shared" ca="1" si="107"/>
        <v>127334.84510345875</v>
      </c>
      <c r="E1670" s="29">
        <f ca="1">IF(C1670&lt;Calculator!$D$26,0,IF(DAY($C1670)=1,IF(D1670-Calculator!$G$24&gt;0,Calculator!$G$24,D1670),0))</f>
        <v>0</v>
      </c>
      <c r="F1670" s="29">
        <f ca="1">IF(E1670&gt;0,D1670*Calculator!$G$22/12,0)</f>
        <v>0</v>
      </c>
      <c r="G1670" s="29">
        <f ca="1">IF(E1670&gt;0,(IFERROR(-PMT(Calculator!$G$22/12,Calculator!$G$23*12,Calculator!$G$20),0))-F1670,0)</f>
        <v>0</v>
      </c>
      <c r="H1670" s="29">
        <f t="shared" ca="1" si="108"/>
        <v>7525.0999681401554</v>
      </c>
      <c r="I1670" s="29">
        <f t="shared" ca="1" si="106"/>
        <v>1.3400862956961921</v>
      </c>
      <c r="J1670" s="30">
        <f>Calculator!$G$40</f>
        <v>6.5000000000000002E-2</v>
      </c>
      <c r="K1670" s="29">
        <f ca="1">IF(C1670&gt;=Calculator!$G$27,IF(DAY($C1670)=1,Calculator!$G$34/2,IF(DAY($C1670)=15,Calculator!$G$34/2,0)),0)</f>
        <v>0</v>
      </c>
      <c r="L1670" s="29">
        <f ca="1">IF(DAY($C1670)=28,IF(H1670=0,0,Calculator!$G$35),0)</f>
        <v>0</v>
      </c>
      <c r="M1670" s="29">
        <f ca="1">IF(I1670&gt;0,IF(DAY($C1670)=1,SUM(INDIRECT("I"&amp;(ROW(C1669)-DAY(C1669))):I1669),0),0)</f>
        <v>0</v>
      </c>
      <c r="N1670" s="29">
        <f ca="1">IF(C1670&lt;Calculator!$G$27,0,IF(C1670=Calculator!$G$27,Calculator!$G$39,IF(H1670-K1670&lt;=0,IF(D1670&gt;Calculator!$G$39,IF(H1670-K1670+E1670+L1670+M1670+Calculator!$G$39&gt;Calculator!$G$39,Calculator!$G$39-(H1670+E1670+L1670+M1670-K1670),Calculator!$G$39),D1670),0)))</f>
        <v>0</v>
      </c>
    </row>
    <row r="1671" spans="1:14" ht="15.75" thickBot="1">
      <c r="A1671" s="33" t="str">
        <f ca="1">IF(C1671=Calculator!$H$27,"F",IF(Daily!D1671+Daily!H1671=0,IF(D1670+H1670&gt;0,"L",""),""))</f>
        <v/>
      </c>
      <c r="B1671" s="34">
        <v>1670</v>
      </c>
      <c r="C1671" s="19">
        <f t="shared" ca="1" si="105"/>
        <v>47600</v>
      </c>
      <c r="D1671" s="29">
        <f t="shared" ca="1" si="107"/>
        <v>127334.84510345875</v>
      </c>
      <c r="E1671" s="29">
        <f ca="1">IF(C1671&lt;Calculator!$D$26,0,IF(DAY($C1671)=1,IF(D1671-Calculator!$G$24&gt;0,Calculator!$G$24,D1671),0))</f>
        <v>0</v>
      </c>
      <c r="F1671" s="29">
        <f ca="1">IF(E1671&gt;0,D1671*Calculator!$G$22/12,0)</f>
        <v>0</v>
      </c>
      <c r="G1671" s="29">
        <f ca="1">IF(E1671&gt;0,(IFERROR(-PMT(Calculator!$G$22/12,Calculator!$G$23*12,Calculator!$G$20),0))-F1671,0)</f>
        <v>0</v>
      </c>
      <c r="H1671" s="29">
        <f t="shared" ca="1" si="108"/>
        <v>7525.0999681401554</v>
      </c>
      <c r="I1671" s="29">
        <f t="shared" ca="1" si="106"/>
        <v>1.3400862956961921</v>
      </c>
      <c r="J1671" s="30">
        <f>Calculator!$G$40</f>
        <v>6.5000000000000002E-2</v>
      </c>
      <c r="K1671" s="29">
        <f ca="1">IF(C1671&gt;=Calculator!$G$27,IF(DAY($C1671)=1,Calculator!$G$34/2,IF(DAY($C1671)=15,Calculator!$G$34/2,0)),0)</f>
        <v>0</v>
      </c>
      <c r="L1671" s="29">
        <f ca="1">IF(DAY($C1671)=28,IF(H1671=0,0,Calculator!$G$35),0)</f>
        <v>0</v>
      </c>
      <c r="M1671" s="29">
        <f ca="1">IF(I1671&gt;0,IF(DAY($C1671)=1,SUM(INDIRECT("I"&amp;(ROW(C1670)-DAY(C1670))):I1670),0),0)</f>
        <v>0</v>
      </c>
      <c r="N1671" s="29">
        <f ca="1">IF(C1671&lt;Calculator!$G$27,0,IF(C1671=Calculator!$G$27,Calculator!$G$39,IF(H1671-K1671&lt;=0,IF(D1671&gt;Calculator!$G$39,IF(H1671-K1671+E1671+L1671+M1671+Calculator!$G$39&gt;Calculator!$G$39,Calculator!$G$39-(H1671+E1671+L1671+M1671-K1671),Calculator!$G$39),D1671),0)))</f>
        <v>0</v>
      </c>
    </row>
    <row r="1672" spans="1:14" ht="15.75" thickBot="1">
      <c r="A1672" s="33" t="str">
        <f ca="1">IF(C1672=Calculator!$H$27,"F",IF(Daily!D1672+Daily!H1672=0,IF(D1671+H1671&gt;0,"L",""),""))</f>
        <v/>
      </c>
      <c r="B1672" s="34">
        <v>1671</v>
      </c>
      <c r="C1672" s="19">
        <f t="shared" ca="1" si="105"/>
        <v>47601</v>
      </c>
      <c r="D1672" s="29">
        <f t="shared" ca="1" si="107"/>
        <v>127334.84510345875</v>
      </c>
      <c r="E1672" s="29">
        <f ca="1">IF(C1672&lt;Calculator!$D$26,0,IF(DAY($C1672)=1,IF(D1672-Calculator!$G$24&gt;0,Calculator!$G$24,D1672),0))</f>
        <v>0</v>
      </c>
      <c r="F1672" s="29">
        <f ca="1">IF(E1672&gt;0,D1672*Calculator!$G$22/12,0)</f>
        <v>0</v>
      </c>
      <c r="G1672" s="29">
        <f ca="1">IF(E1672&gt;0,(IFERROR(-PMT(Calculator!$G$22/12,Calculator!$G$23*12,Calculator!$G$20),0))-F1672,0)</f>
        <v>0</v>
      </c>
      <c r="H1672" s="29">
        <f t="shared" ca="1" si="108"/>
        <v>7525.0999681401554</v>
      </c>
      <c r="I1672" s="29">
        <f t="shared" ca="1" si="106"/>
        <v>1.3400862956961921</v>
      </c>
      <c r="J1672" s="30">
        <f>Calculator!$G$40</f>
        <v>6.5000000000000002E-2</v>
      </c>
      <c r="K1672" s="29">
        <f ca="1">IF(C1672&gt;=Calculator!$G$27,IF(DAY($C1672)=1,Calculator!$G$34/2,IF(DAY($C1672)=15,Calculator!$G$34/2,0)),0)</f>
        <v>0</v>
      </c>
      <c r="L1672" s="29">
        <f ca="1">IF(DAY($C1672)=28,IF(H1672=0,0,Calculator!$G$35),0)</f>
        <v>5000</v>
      </c>
      <c r="M1672" s="29">
        <f ca="1">IF(I1672&gt;0,IF(DAY($C1672)=1,SUM(INDIRECT("I"&amp;(ROW(C1671)-DAY(C1671))):I1671),0),0)</f>
        <v>0</v>
      </c>
      <c r="N1672" s="29">
        <f ca="1">IF(C1672&lt;Calculator!$G$27,0,IF(C1672=Calculator!$G$27,Calculator!$G$39,IF(H1672-K1672&lt;=0,IF(D1672&gt;Calculator!$G$39,IF(H1672-K1672+E1672+L1672+M1672+Calculator!$G$39&gt;Calculator!$G$39,Calculator!$G$39-(H1672+E1672+L1672+M1672-K1672),Calculator!$G$39),D1672),0)))</f>
        <v>0</v>
      </c>
    </row>
    <row r="1673" spans="1:14" ht="15.75" thickBot="1">
      <c r="A1673" s="33" t="str">
        <f ca="1">IF(C1673=Calculator!$H$27,"F",IF(Daily!D1673+Daily!H1673=0,IF(D1672+H1672&gt;0,"L",""),""))</f>
        <v/>
      </c>
      <c r="B1673" s="34">
        <v>1672</v>
      </c>
      <c r="C1673" s="19">
        <f t="shared" ca="1" si="105"/>
        <v>47602</v>
      </c>
      <c r="D1673" s="29">
        <f t="shared" ca="1" si="107"/>
        <v>127334.84510345875</v>
      </c>
      <c r="E1673" s="29">
        <f ca="1">IF(C1673&lt;Calculator!$D$26,0,IF(DAY($C1673)=1,IF(D1673-Calculator!$G$24&gt;0,Calculator!$G$24,D1673),0))</f>
        <v>0</v>
      </c>
      <c r="F1673" s="29">
        <f ca="1">IF(E1673&gt;0,D1673*Calculator!$G$22/12,0)</f>
        <v>0</v>
      </c>
      <c r="G1673" s="29">
        <f ca="1">IF(E1673&gt;0,(IFERROR(-PMT(Calculator!$G$22/12,Calculator!$G$23*12,Calculator!$G$20),0))-F1673,0)</f>
        <v>0</v>
      </c>
      <c r="H1673" s="29">
        <f t="shared" ca="1" si="108"/>
        <v>12525.099968140155</v>
      </c>
      <c r="I1673" s="29">
        <f t="shared" ca="1" si="106"/>
        <v>2.2304972546003015</v>
      </c>
      <c r="J1673" s="30">
        <f>Calculator!$G$40</f>
        <v>6.5000000000000002E-2</v>
      </c>
      <c r="K1673" s="29">
        <f ca="1">IF(C1673&gt;=Calculator!$G$27,IF(DAY($C1673)=1,Calculator!$G$34/2,IF(DAY($C1673)=15,Calculator!$G$34/2,0)),0)</f>
        <v>0</v>
      </c>
      <c r="L1673" s="29">
        <f ca="1">IF(DAY($C1673)=28,IF(H1673=0,0,Calculator!$G$35),0)</f>
        <v>0</v>
      </c>
      <c r="M1673" s="29">
        <f ca="1">IF(I1673&gt;0,IF(DAY($C1673)=1,SUM(INDIRECT("I"&amp;(ROW(C1672)-DAY(C1672))):I1672),0),0)</f>
        <v>0</v>
      </c>
      <c r="N1673" s="29">
        <f ca="1">IF(C1673&lt;Calculator!$G$27,0,IF(C1673=Calculator!$G$27,Calculator!$G$39,IF(H1673-K1673&lt;=0,IF(D1673&gt;Calculator!$G$39,IF(H1673-K1673+E1673+L1673+M1673+Calculator!$G$39&gt;Calculator!$G$39,Calculator!$G$39-(H1673+E1673+L1673+M1673-K1673),Calculator!$G$39),D1673),0)))</f>
        <v>0</v>
      </c>
    </row>
    <row r="1674" spans="1:14" ht="15.75" thickBot="1">
      <c r="A1674" s="33" t="str">
        <f ca="1">IF(C1674=Calculator!$H$27,"F",IF(Daily!D1674+Daily!H1674=0,IF(D1673+H1673&gt;0,"L",""),""))</f>
        <v/>
      </c>
      <c r="B1674" s="34">
        <v>1673</v>
      </c>
      <c r="C1674" s="19">
        <f t="shared" ca="1" si="105"/>
        <v>47603</v>
      </c>
      <c r="D1674" s="29">
        <f t="shared" ca="1" si="107"/>
        <v>127334.84510345875</v>
      </c>
      <c r="E1674" s="29">
        <f ca="1">IF(C1674&lt;Calculator!$D$26,0,IF(DAY($C1674)=1,IF(D1674-Calculator!$G$24&gt;0,Calculator!$G$24,D1674),0))</f>
        <v>0</v>
      </c>
      <c r="F1674" s="29">
        <f ca="1">IF(E1674&gt;0,D1674*Calculator!$G$22/12,0)</f>
        <v>0</v>
      </c>
      <c r="G1674" s="29">
        <f ca="1">IF(E1674&gt;0,(IFERROR(-PMT(Calculator!$G$22/12,Calculator!$G$23*12,Calculator!$G$20),0))-F1674,0)</f>
        <v>0</v>
      </c>
      <c r="H1674" s="29">
        <f t="shared" ca="1" si="108"/>
        <v>12525.099968140155</v>
      </c>
      <c r="I1674" s="29">
        <f t="shared" ca="1" si="106"/>
        <v>2.2304972546003015</v>
      </c>
      <c r="J1674" s="30">
        <f>Calculator!$G$40</f>
        <v>6.5000000000000002E-2</v>
      </c>
      <c r="K1674" s="29">
        <f ca="1">IF(C1674&gt;=Calculator!$G$27,IF(DAY($C1674)=1,Calculator!$G$34/2,IF(DAY($C1674)=15,Calculator!$G$34/2,0)),0)</f>
        <v>0</v>
      </c>
      <c r="L1674" s="29">
        <f ca="1">IF(DAY($C1674)=28,IF(H1674=0,0,Calculator!$G$35),0)</f>
        <v>0</v>
      </c>
      <c r="M1674" s="29">
        <f ca="1">IF(I1674&gt;0,IF(DAY($C1674)=1,SUM(INDIRECT("I"&amp;(ROW(C1673)-DAY(C1673))):I1673),0),0)</f>
        <v>0</v>
      </c>
      <c r="N1674" s="29">
        <f ca="1">IF(C1674&lt;Calculator!$G$27,0,IF(C1674=Calculator!$G$27,Calculator!$G$39,IF(H1674-K1674&lt;=0,IF(D1674&gt;Calculator!$G$39,IF(H1674-K1674+E1674+L1674+M1674+Calculator!$G$39&gt;Calculator!$G$39,Calculator!$G$39-(H1674+E1674+L1674+M1674-K1674),Calculator!$G$39),D1674),0)))</f>
        <v>0</v>
      </c>
    </row>
    <row r="1675" spans="1:14" ht="15.75" thickBot="1">
      <c r="A1675" s="33" t="str">
        <f ca="1">IF(C1675=Calculator!$H$27,"F",IF(Daily!D1675+Daily!H1675=0,IF(D1674+H1674&gt;0,"L",""),""))</f>
        <v/>
      </c>
      <c r="B1675" s="34">
        <v>1674</v>
      </c>
      <c r="C1675" s="19">
        <f t="shared" ca="1" si="105"/>
        <v>47604</v>
      </c>
      <c r="D1675" s="29">
        <f t="shared" ca="1" si="107"/>
        <v>127334.84510345875</v>
      </c>
      <c r="E1675" s="29">
        <f ca="1">IF(C1675&lt;Calculator!$D$26,0,IF(DAY($C1675)=1,IF(D1675-Calculator!$G$24&gt;0,Calculator!$G$24,D1675),0))</f>
        <v>1878.8756805424866</v>
      </c>
      <c r="F1675" s="29">
        <f ca="1">IF(E1675&gt;0,D1675*Calculator!$G$22/12,0)</f>
        <v>530.56185459774485</v>
      </c>
      <c r="G1675" s="29">
        <f ca="1">IF(E1675&gt;0,(IFERROR(-PMT(Calculator!$G$22/12,Calculator!$G$23*12,Calculator!$G$20),0))-F1675,0)</f>
        <v>1348.3138259447419</v>
      </c>
      <c r="H1675" s="29">
        <f t="shared" ca="1" si="108"/>
        <v>12525.099968140155</v>
      </c>
      <c r="I1675" s="29">
        <f t="shared" ca="1" si="106"/>
        <v>2.2304972546003015</v>
      </c>
      <c r="J1675" s="30">
        <f>Calculator!$G$40</f>
        <v>6.5000000000000002E-2</v>
      </c>
      <c r="K1675" s="29">
        <f ca="1">IF(C1675&gt;=Calculator!$G$27,IF(DAY($C1675)=1,Calculator!$G$34/2,IF(DAY($C1675)=15,Calculator!$G$34/2,0)),0)</f>
        <v>4500</v>
      </c>
      <c r="L1675" s="29">
        <f ca="1">IF(DAY($C1675)=28,IF(H1675=0,0,Calculator!$G$35),0)</f>
        <v>0</v>
      </c>
      <c r="M1675" s="29">
        <f ca="1">IF(I1675&gt;0,IF(DAY($C1675)=1,SUM(INDIRECT("I"&amp;(ROW(C1674)-DAY(C1674))):I1674),0),0)</f>
        <v>57.064089973724002</v>
      </c>
      <c r="N1675" s="29">
        <f ca="1">IF(C1675&lt;Calculator!$G$27,0,IF(C1675=Calculator!$G$27,Calculator!$G$39,IF(H1675-K1675&lt;=0,IF(D1675&gt;Calculator!$G$39,IF(H1675-K1675+E1675+L1675+M1675+Calculator!$G$39&gt;Calculator!$G$39,Calculator!$G$39-(H1675+E1675+L1675+M1675-K1675),Calculator!$G$39),D1675),0)))</f>
        <v>0</v>
      </c>
    </row>
    <row r="1676" spans="1:14" ht="15.75" thickBot="1">
      <c r="A1676" s="33" t="str">
        <f ca="1">IF(C1676=Calculator!$H$27,"F",IF(Daily!D1676+Daily!H1676=0,IF(D1675+H1675&gt;0,"L",""),""))</f>
        <v/>
      </c>
      <c r="B1676" s="34">
        <v>1675</v>
      </c>
      <c r="C1676" s="19">
        <f t="shared" ca="1" si="105"/>
        <v>47605</v>
      </c>
      <c r="D1676" s="29">
        <f t="shared" ca="1" si="107"/>
        <v>125986.531277514</v>
      </c>
      <c r="E1676" s="29">
        <f ca="1">IF(C1676&lt;Calculator!$D$26,0,IF(DAY($C1676)=1,IF(D1676-Calculator!$G$24&gt;0,Calculator!$G$24,D1676),0))</f>
        <v>0</v>
      </c>
      <c r="F1676" s="29">
        <f ca="1">IF(E1676&gt;0,D1676*Calculator!$G$22/12,0)</f>
        <v>0</v>
      </c>
      <c r="G1676" s="29">
        <f ca="1">IF(E1676&gt;0,(IFERROR(-PMT(Calculator!$G$22/12,Calculator!$G$23*12,Calculator!$G$20),0))-F1676,0)</f>
        <v>0</v>
      </c>
      <c r="H1676" s="29">
        <f t="shared" ca="1" si="108"/>
        <v>9961.0397386563654</v>
      </c>
      <c r="I1676" s="29">
        <f t="shared" ca="1" si="106"/>
        <v>1.7738837890757913</v>
      </c>
      <c r="J1676" s="30">
        <f>Calculator!$G$40</f>
        <v>6.5000000000000002E-2</v>
      </c>
      <c r="K1676" s="29">
        <f ca="1">IF(C1676&gt;=Calculator!$G$27,IF(DAY($C1676)=1,Calculator!$G$34/2,IF(DAY($C1676)=15,Calculator!$G$34/2,0)),0)</f>
        <v>0</v>
      </c>
      <c r="L1676" s="29">
        <f ca="1">IF(DAY($C1676)=28,IF(H1676=0,0,Calculator!$G$35),0)</f>
        <v>0</v>
      </c>
      <c r="M1676" s="29">
        <f ca="1">IF(I1676&gt;0,IF(DAY($C1676)=1,SUM(INDIRECT("I"&amp;(ROW(C1675)-DAY(C1675))):I1675),0),0)</f>
        <v>0</v>
      </c>
      <c r="N1676" s="29">
        <f ca="1">IF(C1676&lt;Calculator!$G$27,0,IF(C1676=Calculator!$G$27,Calculator!$G$39,IF(H1676-K1676&lt;=0,IF(D1676&gt;Calculator!$G$39,IF(H1676-K1676+E1676+L1676+M1676+Calculator!$G$39&gt;Calculator!$G$39,Calculator!$G$39-(H1676+E1676+L1676+M1676-K1676),Calculator!$G$39),D1676),0)))</f>
        <v>0</v>
      </c>
    </row>
    <row r="1677" spans="1:14" ht="15.75" thickBot="1">
      <c r="A1677" s="33" t="str">
        <f ca="1">IF(C1677=Calculator!$H$27,"F",IF(Daily!D1677+Daily!H1677=0,IF(D1676+H1676&gt;0,"L",""),""))</f>
        <v/>
      </c>
      <c r="B1677" s="34">
        <v>1676</v>
      </c>
      <c r="C1677" s="19">
        <f t="shared" ca="1" si="105"/>
        <v>47606</v>
      </c>
      <c r="D1677" s="29">
        <f t="shared" ca="1" si="107"/>
        <v>125986.531277514</v>
      </c>
      <c r="E1677" s="29">
        <f ca="1">IF(C1677&lt;Calculator!$D$26,0,IF(DAY($C1677)=1,IF(D1677-Calculator!$G$24&gt;0,Calculator!$G$24,D1677),0))</f>
        <v>0</v>
      </c>
      <c r="F1677" s="29">
        <f ca="1">IF(E1677&gt;0,D1677*Calculator!$G$22/12,0)</f>
        <v>0</v>
      </c>
      <c r="G1677" s="29">
        <f ca="1">IF(E1677&gt;0,(IFERROR(-PMT(Calculator!$G$22/12,Calculator!$G$23*12,Calculator!$G$20),0))-F1677,0)</f>
        <v>0</v>
      </c>
      <c r="H1677" s="29">
        <f t="shared" ca="1" si="108"/>
        <v>9961.0397386563654</v>
      </c>
      <c r="I1677" s="29">
        <f t="shared" ca="1" si="106"/>
        <v>1.7738837890757913</v>
      </c>
      <c r="J1677" s="30">
        <f>Calculator!$G$40</f>
        <v>6.5000000000000002E-2</v>
      </c>
      <c r="K1677" s="29">
        <f ca="1">IF(C1677&gt;=Calculator!$G$27,IF(DAY($C1677)=1,Calculator!$G$34/2,IF(DAY($C1677)=15,Calculator!$G$34/2,0)),0)</f>
        <v>0</v>
      </c>
      <c r="L1677" s="29">
        <f ca="1">IF(DAY($C1677)=28,IF(H1677=0,0,Calculator!$G$35),0)</f>
        <v>0</v>
      </c>
      <c r="M1677" s="29">
        <f ca="1">IF(I1677&gt;0,IF(DAY($C1677)=1,SUM(INDIRECT("I"&amp;(ROW(C1676)-DAY(C1676))):I1676),0),0)</f>
        <v>0</v>
      </c>
      <c r="N1677" s="29">
        <f ca="1">IF(C1677&lt;Calculator!$G$27,0,IF(C1677=Calculator!$G$27,Calculator!$G$39,IF(H1677-K1677&lt;=0,IF(D1677&gt;Calculator!$G$39,IF(H1677-K1677+E1677+L1677+M1677+Calculator!$G$39&gt;Calculator!$G$39,Calculator!$G$39-(H1677+E1677+L1677+M1677-K1677),Calculator!$G$39),D1677),0)))</f>
        <v>0</v>
      </c>
    </row>
    <row r="1678" spans="1:14" ht="15.75" thickBot="1">
      <c r="A1678" s="33" t="str">
        <f ca="1">IF(C1678=Calculator!$H$27,"F",IF(Daily!D1678+Daily!H1678=0,IF(D1677+H1677&gt;0,"L",""),""))</f>
        <v/>
      </c>
      <c r="B1678" s="34">
        <v>1677</v>
      </c>
      <c r="C1678" s="19">
        <f t="shared" ca="1" si="105"/>
        <v>47607</v>
      </c>
      <c r="D1678" s="29">
        <f t="shared" ca="1" si="107"/>
        <v>125986.531277514</v>
      </c>
      <c r="E1678" s="29">
        <f ca="1">IF(C1678&lt;Calculator!$D$26,0,IF(DAY($C1678)=1,IF(D1678-Calculator!$G$24&gt;0,Calculator!$G$24,D1678),0))</f>
        <v>0</v>
      </c>
      <c r="F1678" s="29">
        <f ca="1">IF(E1678&gt;0,D1678*Calculator!$G$22/12,0)</f>
        <v>0</v>
      </c>
      <c r="G1678" s="29">
        <f ca="1">IF(E1678&gt;0,(IFERROR(-PMT(Calculator!$G$22/12,Calculator!$G$23*12,Calculator!$G$20),0))-F1678,0)</f>
        <v>0</v>
      </c>
      <c r="H1678" s="29">
        <f t="shared" ca="1" si="108"/>
        <v>9961.0397386563654</v>
      </c>
      <c r="I1678" s="29">
        <f t="shared" ca="1" si="106"/>
        <v>1.7738837890757913</v>
      </c>
      <c r="J1678" s="30">
        <f>Calculator!$G$40</f>
        <v>6.5000000000000002E-2</v>
      </c>
      <c r="K1678" s="29">
        <f ca="1">IF(C1678&gt;=Calculator!$G$27,IF(DAY($C1678)=1,Calculator!$G$34/2,IF(DAY($C1678)=15,Calculator!$G$34/2,0)),0)</f>
        <v>0</v>
      </c>
      <c r="L1678" s="29">
        <f ca="1">IF(DAY($C1678)=28,IF(H1678=0,0,Calculator!$G$35),0)</f>
        <v>0</v>
      </c>
      <c r="M1678" s="29">
        <f ca="1">IF(I1678&gt;0,IF(DAY($C1678)=1,SUM(INDIRECT("I"&amp;(ROW(C1677)-DAY(C1677))):I1677),0),0)</f>
        <v>0</v>
      </c>
      <c r="N1678" s="29">
        <f ca="1">IF(C1678&lt;Calculator!$G$27,0,IF(C1678=Calculator!$G$27,Calculator!$G$39,IF(H1678-K1678&lt;=0,IF(D1678&gt;Calculator!$G$39,IF(H1678-K1678+E1678+L1678+M1678+Calculator!$G$39&gt;Calculator!$G$39,Calculator!$G$39-(H1678+E1678+L1678+M1678-K1678),Calculator!$G$39),D1678),0)))</f>
        <v>0</v>
      </c>
    </row>
    <row r="1679" spans="1:14" ht="15.75" thickBot="1">
      <c r="A1679" s="33" t="str">
        <f ca="1">IF(C1679=Calculator!$H$27,"F",IF(Daily!D1679+Daily!H1679=0,IF(D1678+H1678&gt;0,"L",""),""))</f>
        <v/>
      </c>
      <c r="B1679" s="34">
        <v>1678</v>
      </c>
      <c r="C1679" s="19">
        <f t="shared" ca="1" si="105"/>
        <v>47608</v>
      </c>
      <c r="D1679" s="29">
        <f t="shared" ca="1" si="107"/>
        <v>125986.531277514</v>
      </c>
      <c r="E1679" s="29">
        <f ca="1">IF(C1679&lt;Calculator!$D$26,0,IF(DAY($C1679)=1,IF(D1679-Calculator!$G$24&gt;0,Calculator!$G$24,D1679),0))</f>
        <v>0</v>
      </c>
      <c r="F1679" s="29">
        <f ca="1">IF(E1679&gt;0,D1679*Calculator!$G$22/12,0)</f>
        <v>0</v>
      </c>
      <c r="G1679" s="29">
        <f ca="1">IF(E1679&gt;0,(IFERROR(-PMT(Calculator!$G$22/12,Calculator!$G$23*12,Calculator!$G$20),0))-F1679,0)</f>
        <v>0</v>
      </c>
      <c r="H1679" s="29">
        <f t="shared" ca="1" si="108"/>
        <v>9961.0397386563654</v>
      </c>
      <c r="I1679" s="29">
        <f t="shared" ca="1" si="106"/>
        <v>1.7738837890757913</v>
      </c>
      <c r="J1679" s="30">
        <f>Calculator!$G$40</f>
        <v>6.5000000000000002E-2</v>
      </c>
      <c r="K1679" s="29">
        <f ca="1">IF(C1679&gt;=Calculator!$G$27,IF(DAY($C1679)=1,Calculator!$G$34/2,IF(DAY($C1679)=15,Calculator!$G$34/2,0)),0)</f>
        <v>0</v>
      </c>
      <c r="L1679" s="29">
        <f ca="1">IF(DAY($C1679)=28,IF(H1679=0,0,Calculator!$G$35),0)</f>
        <v>0</v>
      </c>
      <c r="M1679" s="29">
        <f ca="1">IF(I1679&gt;0,IF(DAY($C1679)=1,SUM(INDIRECT("I"&amp;(ROW(C1678)-DAY(C1678))):I1678),0),0)</f>
        <v>0</v>
      </c>
      <c r="N1679" s="29">
        <f ca="1">IF(C1679&lt;Calculator!$G$27,0,IF(C1679=Calculator!$G$27,Calculator!$G$39,IF(H1679-K1679&lt;=0,IF(D1679&gt;Calculator!$G$39,IF(H1679-K1679+E1679+L1679+M1679+Calculator!$G$39&gt;Calculator!$G$39,Calculator!$G$39-(H1679+E1679+L1679+M1679-K1679),Calculator!$G$39),D1679),0)))</f>
        <v>0</v>
      </c>
    </row>
    <row r="1680" spans="1:14" ht="15.75" thickBot="1">
      <c r="A1680" s="33" t="str">
        <f ca="1">IF(C1680=Calculator!$H$27,"F",IF(Daily!D1680+Daily!H1680=0,IF(D1679+H1679&gt;0,"L",""),""))</f>
        <v/>
      </c>
      <c r="B1680" s="34">
        <v>1679</v>
      </c>
      <c r="C1680" s="19">
        <f t="shared" ca="1" si="105"/>
        <v>47609</v>
      </c>
      <c r="D1680" s="29">
        <f t="shared" ca="1" si="107"/>
        <v>125986.531277514</v>
      </c>
      <c r="E1680" s="29">
        <f ca="1">IF(C1680&lt;Calculator!$D$26,0,IF(DAY($C1680)=1,IF(D1680-Calculator!$G$24&gt;0,Calculator!$G$24,D1680),0))</f>
        <v>0</v>
      </c>
      <c r="F1680" s="29">
        <f ca="1">IF(E1680&gt;0,D1680*Calculator!$G$22/12,0)</f>
        <v>0</v>
      </c>
      <c r="G1680" s="29">
        <f ca="1">IF(E1680&gt;0,(IFERROR(-PMT(Calculator!$G$22/12,Calculator!$G$23*12,Calculator!$G$20),0))-F1680,0)</f>
        <v>0</v>
      </c>
      <c r="H1680" s="29">
        <f t="shared" ca="1" si="108"/>
        <v>9961.0397386563654</v>
      </c>
      <c r="I1680" s="29">
        <f t="shared" ca="1" si="106"/>
        <v>1.7738837890757913</v>
      </c>
      <c r="J1680" s="30">
        <f>Calculator!$G$40</f>
        <v>6.5000000000000002E-2</v>
      </c>
      <c r="K1680" s="29">
        <f ca="1">IF(C1680&gt;=Calculator!$G$27,IF(DAY($C1680)=1,Calculator!$G$34/2,IF(DAY($C1680)=15,Calculator!$G$34/2,0)),0)</f>
        <v>0</v>
      </c>
      <c r="L1680" s="29">
        <f ca="1">IF(DAY($C1680)=28,IF(H1680=0,0,Calculator!$G$35),0)</f>
        <v>0</v>
      </c>
      <c r="M1680" s="29">
        <f ca="1">IF(I1680&gt;0,IF(DAY($C1680)=1,SUM(INDIRECT("I"&amp;(ROW(C1679)-DAY(C1679))):I1679),0),0)</f>
        <v>0</v>
      </c>
      <c r="N1680" s="29">
        <f ca="1">IF(C1680&lt;Calculator!$G$27,0,IF(C1680=Calculator!$G$27,Calculator!$G$39,IF(H1680-K1680&lt;=0,IF(D1680&gt;Calculator!$G$39,IF(H1680-K1680+E1680+L1680+M1680+Calculator!$G$39&gt;Calculator!$G$39,Calculator!$G$39-(H1680+E1680+L1680+M1680-K1680),Calculator!$G$39),D1680),0)))</f>
        <v>0</v>
      </c>
    </row>
    <row r="1681" spans="1:14" ht="15.75" thickBot="1">
      <c r="A1681" s="33" t="str">
        <f ca="1">IF(C1681=Calculator!$H$27,"F",IF(Daily!D1681+Daily!H1681=0,IF(D1680+H1680&gt;0,"L",""),""))</f>
        <v/>
      </c>
      <c r="B1681" s="34">
        <v>1680</v>
      </c>
      <c r="C1681" s="19">
        <f t="shared" ca="1" si="105"/>
        <v>47610</v>
      </c>
      <c r="D1681" s="29">
        <f t="shared" ca="1" si="107"/>
        <v>125986.531277514</v>
      </c>
      <c r="E1681" s="29">
        <f ca="1">IF(C1681&lt;Calculator!$D$26,0,IF(DAY($C1681)=1,IF(D1681-Calculator!$G$24&gt;0,Calculator!$G$24,D1681),0))</f>
        <v>0</v>
      </c>
      <c r="F1681" s="29">
        <f ca="1">IF(E1681&gt;0,D1681*Calculator!$G$22/12,0)</f>
        <v>0</v>
      </c>
      <c r="G1681" s="29">
        <f ca="1">IF(E1681&gt;0,(IFERROR(-PMT(Calculator!$G$22/12,Calculator!$G$23*12,Calculator!$G$20),0))-F1681,0)</f>
        <v>0</v>
      </c>
      <c r="H1681" s="29">
        <f t="shared" ca="1" si="108"/>
        <v>9961.0397386563654</v>
      </c>
      <c r="I1681" s="29">
        <f t="shared" ca="1" si="106"/>
        <v>1.7738837890757913</v>
      </c>
      <c r="J1681" s="30">
        <f>Calculator!$G$40</f>
        <v>6.5000000000000002E-2</v>
      </c>
      <c r="K1681" s="29">
        <f ca="1">IF(C1681&gt;=Calculator!$G$27,IF(DAY($C1681)=1,Calculator!$G$34/2,IF(DAY($C1681)=15,Calculator!$G$34/2,0)),0)</f>
        <v>0</v>
      </c>
      <c r="L1681" s="29">
        <f ca="1">IF(DAY($C1681)=28,IF(H1681=0,0,Calculator!$G$35),0)</f>
        <v>0</v>
      </c>
      <c r="M1681" s="29">
        <f ca="1">IF(I1681&gt;0,IF(DAY($C1681)=1,SUM(INDIRECT("I"&amp;(ROW(C1680)-DAY(C1680))):I1680),0),0)</f>
        <v>0</v>
      </c>
      <c r="N1681" s="29">
        <f ca="1">IF(C1681&lt;Calculator!$G$27,0,IF(C1681=Calculator!$G$27,Calculator!$G$39,IF(H1681-K1681&lt;=0,IF(D1681&gt;Calculator!$G$39,IF(H1681-K1681+E1681+L1681+M1681+Calculator!$G$39&gt;Calculator!$G$39,Calculator!$G$39-(H1681+E1681+L1681+M1681-K1681),Calculator!$G$39),D1681),0)))</f>
        <v>0</v>
      </c>
    </row>
    <row r="1682" spans="1:14" ht="15.75" thickBot="1">
      <c r="A1682" s="33" t="str">
        <f ca="1">IF(C1682=Calculator!$H$27,"F",IF(Daily!D1682+Daily!H1682=0,IF(D1681+H1681&gt;0,"L",""),""))</f>
        <v/>
      </c>
      <c r="B1682" s="34">
        <v>1681</v>
      </c>
      <c r="C1682" s="19">
        <f t="shared" ca="1" si="105"/>
        <v>47611</v>
      </c>
      <c r="D1682" s="29">
        <f t="shared" ca="1" si="107"/>
        <v>125986.531277514</v>
      </c>
      <c r="E1682" s="29">
        <f ca="1">IF(C1682&lt;Calculator!$D$26,0,IF(DAY($C1682)=1,IF(D1682-Calculator!$G$24&gt;0,Calculator!$G$24,D1682),0))</f>
        <v>0</v>
      </c>
      <c r="F1682" s="29">
        <f ca="1">IF(E1682&gt;0,D1682*Calculator!$G$22/12,0)</f>
        <v>0</v>
      </c>
      <c r="G1682" s="29">
        <f ca="1">IF(E1682&gt;0,(IFERROR(-PMT(Calculator!$G$22/12,Calculator!$G$23*12,Calculator!$G$20),0))-F1682,0)</f>
        <v>0</v>
      </c>
      <c r="H1682" s="29">
        <f t="shared" ca="1" si="108"/>
        <v>9961.0397386563654</v>
      </c>
      <c r="I1682" s="29">
        <f t="shared" ca="1" si="106"/>
        <v>1.7738837890757913</v>
      </c>
      <c r="J1682" s="30">
        <f>Calculator!$G$40</f>
        <v>6.5000000000000002E-2</v>
      </c>
      <c r="K1682" s="29">
        <f ca="1">IF(C1682&gt;=Calculator!$G$27,IF(DAY($C1682)=1,Calculator!$G$34/2,IF(DAY($C1682)=15,Calculator!$G$34/2,0)),0)</f>
        <v>0</v>
      </c>
      <c r="L1682" s="29">
        <f ca="1">IF(DAY($C1682)=28,IF(H1682=0,0,Calculator!$G$35),0)</f>
        <v>0</v>
      </c>
      <c r="M1682" s="29">
        <f ca="1">IF(I1682&gt;0,IF(DAY($C1682)=1,SUM(INDIRECT("I"&amp;(ROW(C1681)-DAY(C1681))):I1681),0),0)</f>
        <v>0</v>
      </c>
      <c r="N1682" s="29">
        <f ca="1">IF(C1682&lt;Calculator!$G$27,0,IF(C1682=Calculator!$G$27,Calculator!$G$39,IF(H1682-K1682&lt;=0,IF(D1682&gt;Calculator!$G$39,IF(H1682-K1682+E1682+L1682+M1682+Calculator!$G$39&gt;Calculator!$G$39,Calculator!$G$39-(H1682+E1682+L1682+M1682-K1682),Calculator!$G$39),D1682),0)))</f>
        <v>0</v>
      </c>
    </row>
    <row r="1683" spans="1:14" ht="15.75" thickBot="1">
      <c r="A1683" s="33" t="str">
        <f ca="1">IF(C1683=Calculator!$H$27,"F",IF(Daily!D1683+Daily!H1683=0,IF(D1682+H1682&gt;0,"L",""),""))</f>
        <v/>
      </c>
      <c r="B1683" s="34">
        <v>1682</v>
      </c>
      <c r="C1683" s="19">
        <f t="shared" ca="1" si="105"/>
        <v>47612</v>
      </c>
      <c r="D1683" s="29">
        <f t="shared" ca="1" si="107"/>
        <v>125986.531277514</v>
      </c>
      <c r="E1683" s="29">
        <f ca="1">IF(C1683&lt;Calculator!$D$26,0,IF(DAY($C1683)=1,IF(D1683-Calculator!$G$24&gt;0,Calculator!$G$24,D1683),0))</f>
        <v>0</v>
      </c>
      <c r="F1683" s="29">
        <f ca="1">IF(E1683&gt;0,D1683*Calculator!$G$22/12,0)</f>
        <v>0</v>
      </c>
      <c r="G1683" s="29">
        <f ca="1">IF(E1683&gt;0,(IFERROR(-PMT(Calculator!$G$22/12,Calculator!$G$23*12,Calculator!$G$20),0))-F1683,0)</f>
        <v>0</v>
      </c>
      <c r="H1683" s="29">
        <f t="shared" ca="1" si="108"/>
        <v>9961.0397386563654</v>
      </c>
      <c r="I1683" s="29">
        <f t="shared" ca="1" si="106"/>
        <v>1.7738837890757913</v>
      </c>
      <c r="J1683" s="30">
        <f>Calculator!$G$40</f>
        <v>6.5000000000000002E-2</v>
      </c>
      <c r="K1683" s="29">
        <f ca="1">IF(C1683&gt;=Calculator!$G$27,IF(DAY($C1683)=1,Calculator!$G$34/2,IF(DAY($C1683)=15,Calculator!$G$34/2,0)),0)</f>
        <v>0</v>
      </c>
      <c r="L1683" s="29">
        <f ca="1">IF(DAY($C1683)=28,IF(H1683=0,0,Calculator!$G$35),0)</f>
        <v>0</v>
      </c>
      <c r="M1683" s="29">
        <f ca="1">IF(I1683&gt;0,IF(DAY($C1683)=1,SUM(INDIRECT("I"&amp;(ROW(C1682)-DAY(C1682))):I1682),0),0)</f>
        <v>0</v>
      </c>
      <c r="N1683" s="29">
        <f ca="1">IF(C1683&lt;Calculator!$G$27,0,IF(C1683=Calculator!$G$27,Calculator!$G$39,IF(H1683-K1683&lt;=0,IF(D1683&gt;Calculator!$G$39,IF(H1683-K1683+E1683+L1683+M1683+Calculator!$G$39&gt;Calculator!$G$39,Calculator!$G$39-(H1683+E1683+L1683+M1683-K1683),Calculator!$G$39),D1683),0)))</f>
        <v>0</v>
      </c>
    </row>
    <row r="1684" spans="1:14" ht="15.75" thickBot="1">
      <c r="A1684" s="33" t="str">
        <f ca="1">IF(C1684=Calculator!$H$27,"F",IF(Daily!D1684+Daily!H1684=0,IF(D1683+H1683&gt;0,"L",""),""))</f>
        <v/>
      </c>
      <c r="B1684" s="34">
        <v>1683</v>
      </c>
      <c r="C1684" s="19">
        <f t="shared" ca="1" si="105"/>
        <v>47613</v>
      </c>
      <c r="D1684" s="29">
        <f t="shared" ca="1" si="107"/>
        <v>125986.531277514</v>
      </c>
      <c r="E1684" s="29">
        <f ca="1">IF(C1684&lt;Calculator!$D$26,0,IF(DAY($C1684)=1,IF(D1684-Calculator!$G$24&gt;0,Calculator!$G$24,D1684),0))</f>
        <v>0</v>
      </c>
      <c r="F1684" s="29">
        <f ca="1">IF(E1684&gt;0,D1684*Calculator!$G$22/12,0)</f>
        <v>0</v>
      </c>
      <c r="G1684" s="29">
        <f ca="1">IF(E1684&gt;0,(IFERROR(-PMT(Calculator!$G$22/12,Calculator!$G$23*12,Calculator!$G$20),0))-F1684,0)</f>
        <v>0</v>
      </c>
      <c r="H1684" s="29">
        <f t="shared" ca="1" si="108"/>
        <v>9961.0397386563654</v>
      </c>
      <c r="I1684" s="29">
        <f t="shared" ca="1" si="106"/>
        <v>1.7738837890757913</v>
      </c>
      <c r="J1684" s="30">
        <f>Calculator!$G$40</f>
        <v>6.5000000000000002E-2</v>
      </c>
      <c r="K1684" s="29">
        <f ca="1">IF(C1684&gt;=Calculator!$G$27,IF(DAY($C1684)=1,Calculator!$G$34/2,IF(DAY($C1684)=15,Calculator!$G$34/2,0)),0)</f>
        <v>0</v>
      </c>
      <c r="L1684" s="29">
        <f ca="1">IF(DAY($C1684)=28,IF(H1684=0,0,Calculator!$G$35),0)</f>
        <v>0</v>
      </c>
      <c r="M1684" s="29">
        <f ca="1">IF(I1684&gt;0,IF(DAY($C1684)=1,SUM(INDIRECT("I"&amp;(ROW(C1683)-DAY(C1683))):I1683),0),0)</f>
        <v>0</v>
      </c>
      <c r="N1684" s="29">
        <f ca="1">IF(C1684&lt;Calculator!$G$27,0,IF(C1684=Calculator!$G$27,Calculator!$G$39,IF(H1684-K1684&lt;=0,IF(D1684&gt;Calculator!$G$39,IF(H1684-K1684+E1684+L1684+M1684+Calculator!$G$39&gt;Calculator!$G$39,Calculator!$G$39-(H1684+E1684+L1684+M1684-K1684),Calculator!$G$39),D1684),0)))</f>
        <v>0</v>
      </c>
    </row>
    <row r="1685" spans="1:14" ht="15.75" thickBot="1">
      <c r="A1685" s="33" t="str">
        <f ca="1">IF(C1685=Calculator!$H$27,"F",IF(Daily!D1685+Daily!H1685=0,IF(D1684+H1684&gt;0,"L",""),""))</f>
        <v/>
      </c>
      <c r="B1685" s="34">
        <v>1684</v>
      </c>
      <c r="C1685" s="19">
        <f t="shared" ca="1" si="105"/>
        <v>47614</v>
      </c>
      <c r="D1685" s="29">
        <f t="shared" ca="1" si="107"/>
        <v>125986.531277514</v>
      </c>
      <c r="E1685" s="29">
        <f ca="1">IF(C1685&lt;Calculator!$D$26,0,IF(DAY($C1685)=1,IF(D1685-Calculator!$G$24&gt;0,Calculator!$G$24,D1685),0))</f>
        <v>0</v>
      </c>
      <c r="F1685" s="29">
        <f ca="1">IF(E1685&gt;0,D1685*Calculator!$G$22/12,0)</f>
        <v>0</v>
      </c>
      <c r="G1685" s="29">
        <f ca="1">IF(E1685&gt;0,(IFERROR(-PMT(Calculator!$G$22/12,Calculator!$G$23*12,Calculator!$G$20),0))-F1685,0)</f>
        <v>0</v>
      </c>
      <c r="H1685" s="29">
        <f t="shared" ca="1" si="108"/>
        <v>9961.0397386563654</v>
      </c>
      <c r="I1685" s="29">
        <f t="shared" ca="1" si="106"/>
        <v>1.7738837890757913</v>
      </c>
      <c r="J1685" s="30">
        <f>Calculator!$G$40</f>
        <v>6.5000000000000002E-2</v>
      </c>
      <c r="K1685" s="29">
        <f ca="1">IF(C1685&gt;=Calculator!$G$27,IF(DAY($C1685)=1,Calculator!$G$34/2,IF(DAY($C1685)=15,Calculator!$G$34/2,0)),0)</f>
        <v>0</v>
      </c>
      <c r="L1685" s="29">
        <f ca="1">IF(DAY($C1685)=28,IF(H1685=0,0,Calculator!$G$35),0)</f>
        <v>0</v>
      </c>
      <c r="M1685" s="29">
        <f ca="1">IF(I1685&gt;0,IF(DAY($C1685)=1,SUM(INDIRECT("I"&amp;(ROW(C1684)-DAY(C1684))):I1684),0),0)</f>
        <v>0</v>
      </c>
      <c r="N1685" s="29">
        <f ca="1">IF(C1685&lt;Calculator!$G$27,0,IF(C1685=Calculator!$G$27,Calculator!$G$39,IF(H1685-K1685&lt;=0,IF(D1685&gt;Calculator!$G$39,IF(H1685-K1685+E1685+L1685+M1685+Calculator!$G$39&gt;Calculator!$G$39,Calculator!$G$39-(H1685+E1685+L1685+M1685-K1685),Calculator!$G$39),D1685),0)))</f>
        <v>0</v>
      </c>
    </row>
    <row r="1686" spans="1:14" ht="15.75" thickBot="1">
      <c r="A1686" s="33" t="str">
        <f ca="1">IF(C1686=Calculator!$H$27,"F",IF(Daily!D1686+Daily!H1686=0,IF(D1685+H1685&gt;0,"L",""),""))</f>
        <v/>
      </c>
      <c r="B1686" s="34">
        <v>1685</v>
      </c>
      <c r="C1686" s="19">
        <f t="shared" ca="1" si="105"/>
        <v>47615</v>
      </c>
      <c r="D1686" s="29">
        <f t="shared" ca="1" si="107"/>
        <v>125986.531277514</v>
      </c>
      <c r="E1686" s="29">
        <f ca="1">IF(C1686&lt;Calculator!$D$26,0,IF(DAY($C1686)=1,IF(D1686-Calculator!$G$24&gt;0,Calculator!$G$24,D1686),0))</f>
        <v>0</v>
      </c>
      <c r="F1686" s="29">
        <f ca="1">IF(E1686&gt;0,D1686*Calculator!$G$22/12,0)</f>
        <v>0</v>
      </c>
      <c r="G1686" s="29">
        <f ca="1">IF(E1686&gt;0,(IFERROR(-PMT(Calculator!$G$22/12,Calculator!$G$23*12,Calculator!$G$20),0))-F1686,0)</f>
        <v>0</v>
      </c>
      <c r="H1686" s="29">
        <f t="shared" ca="1" si="108"/>
        <v>9961.0397386563654</v>
      </c>
      <c r="I1686" s="29">
        <f t="shared" ca="1" si="106"/>
        <v>1.7738837890757913</v>
      </c>
      <c r="J1686" s="30">
        <f>Calculator!$G$40</f>
        <v>6.5000000000000002E-2</v>
      </c>
      <c r="K1686" s="29">
        <f ca="1">IF(C1686&gt;=Calculator!$G$27,IF(DAY($C1686)=1,Calculator!$G$34/2,IF(DAY($C1686)=15,Calculator!$G$34/2,0)),0)</f>
        <v>0</v>
      </c>
      <c r="L1686" s="29">
        <f ca="1">IF(DAY($C1686)=28,IF(H1686=0,0,Calculator!$G$35),0)</f>
        <v>0</v>
      </c>
      <c r="M1686" s="29">
        <f ca="1">IF(I1686&gt;0,IF(DAY($C1686)=1,SUM(INDIRECT("I"&amp;(ROW(C1685)-DAY(C1685))):I1685),0),0)</f>
        <v>0</v>
      </c>
      <c r="N1686" s="29">
        <f ca="1">IF(C1686&lt;Calculator!$G$27,0,IF(C1686=Calculator!$G$27,Calculator!$G$39,IF(H1686-K1686&lt;=0,IF(D1686&gt;Calculator!$G$39,IF(H1686-K1686+E1686+L1686+M1686+Calculator!$G$39&gt;Calculator!$G$39,Calculator!$G$39-(H1686+E1686+L1686+M1686-K1686),Calculator!$G$39),D1686),0)))</f>
        <v>0</v>
      </c>
    </row>
    <row r="1687" spans="1:14" ht="15.75" thickBot="1">
      <c r="A1687" s="33" t="str">
        <f ca="1">IF(C1687=Calculator!$H$27,"F",IF(Daily!D1687+Daily!H1687=0,IF(D1686+H1686&gt;0,"L",""),""))</f>
        <v/>
      </c>
      <c r="B1687" s="34">
        <v>1686</v>
      </c>
      <c r="C1687" s="19">
        <f t="shared" ca="1" si="105"/>
        <v>47616</v>
      </c>
      <c r="D1687" s="29">
        <f t="shared" ca="1" si="107"/>
        <v>125986.531277514</v>
      </c>
      <c r="E1687" s="29">
        <f ca="1">IF(C1687&lt;Calculator!$D$26,0,IF(DAY($C1687)=1,IF(D1687-Calculator!$G$24&gt;0,Calculator!$G$24,D1687),0))</f>
        <v>0</v>
      </c>
      <c r="F1687" s="29">
        <f ca="1">IF(E1687&gt;0,D1687*Calculator!$G$22/12,0)</f>
        <v>0</v>
      </c>
      <c r="G1687" s="29">
        <f ca="1">IF(E1687&gt;0,(IFERROR(-PMT(Calculator!$G$22/12,Calculator!$G$23*12,Calculator!$G$20),0))-F1687,0)</f>
        <v>0</v>
      </c>
      <c r="H1687" s="29">
        <f t="shared" ca="1" si="108"/>
        <v>9961.0397386563654</v>
      </c>
      <c r="I1687" s="29">
        <f t="shared" ca="1" si="106"/>
        <v>1.7738837890757913</v>
      </c>
      <c r="J1687" s="30">
        <f>Calculator!$G$40</f>
        <v>6.5000000000000002E-2</v>
      </c>
      <c r="K1687" s="29">
        <f ca="1">IF(C1687&gt;=Calculator!$G$27,IF(DAY($C1687)=1,Calculator!$G$34/2,IF(DAY($C1687)=15,Calculator!$G$34/2,0)),0)</f>
        <v>0</v>
      </c>
      <c r="L1687" s="29">
        <f ca="1">IF(DAY($C1687)=28,IF(H1687=0,0,Calculator!$G$35),0)</f>
        <v>0</v>
      </c>
      <c r="M1687" s="29">
        <f ca="1">IF(I1687&gt;0,IF(DAY($C1687)=1,SUM(INDIRECT("I"&amp;(ROW(C1686)-DAY(C1686))):I1686),0),0)</f>
        <v>0</v>
      </c>
      <c r="N1687" s="29">
        <f ca="1">IF(C1687&lt;Calculator!$G$27,0,IF(C1687=Calculator!$G$27,Calculator!$G$39,IF(H1687-K1687&lt;=0,IF(D1687&gt;Calculator!$G$39,IF(H1687-K1687+E1687+L1687+M1687+Calculator!$G$39&gt;Calculator!$G$39,Calculator!$G$39-(H1687+E1687+L1687+M1687-K1687),Calculator!$G$39),D1687),0)))</f>
        <v>0</v>
      </c>
    </row>
    <row r="1688" spans="1:14" ht="15.75" thickBot="1">
      <c r="A1688" s="33" t="str">
        <f ca="1">IF(C1688=Calculator!$H$27,"F",IF(Daily!D1688+Daily!H1688=0,IF(D1687+H1687&gt;0,"L",""),""))</f>
        <v/>
      </c>
      <c r="B1688" s="34">
        <v>1687</v>
      </c>
      <c r="C1688" s="19">
        <f t="shared" ca="1" si="105"/>
        <v>47617</v>
      </c>
      <c r="D1688" s="29">
        <f t="shared" ca="1" si="107"/>
        <v>125986.531277514</v>
      </c>
      <c r="E1688" s="29">
        <f ca="1">IF(C1688&lt;Calculator!$D$26,0,IF(DAY($C1688)=1,IF(D1688-Calculator!$G$24&gt;0,Calculator!$G$24,D1688),0))</f>
        <v>0</v>
      </c>
      <c r="F1688" s="29">
        <f ca="1">IF(E1688&gt;0,D1688*Calculator!$G$22/12,0)</f>
        <v>0</v>
      </c>
      <c r="G1688" s="29">
        <f ca="1">IF(E1688&gt;0,(IFERROR(-PMT(Calculator!$G$22/12,Calculator!$G$23*12,Calculator!$G$20),0))-F1688,0)</f>
        <v>0</v>
      </c>
      <c r="H1688" s="29">
        <f t="shared" ca="1" si="108"/>
        <v>9961.0397386563654</v>
      </c>
      <c r="I1688" s="29">
        <f t="shared" ca="1" si="106"/>
        <v>1.7738837890757913</v>
      </c>
      <c r="J1688" s="30">
        <f>Calculator!$G$40</f>
        <v>6.5000000000000002E-2</v>
      </c>
      <c r="K1688" s="29">
        <f ca="1">IF(C1688&gt;=Calculator!$G$27,IF(DAY($C1688)=1,Calculator!$G$34/2,IF(DAY($C1688)=15,Calculator!$G$34/2,0)),0)</f>
        <v>0</v>
      </c>
      <c r="L1688" s="29">
        <f ca="1">IF(DAY($C1688)=28,IF(H1688=0,0,Calculator!$G$35),0)</f>
        <v>0</v>
      </c>
      <c r="M1688" s="29">
        <f ca="1">IF(I1688&gt;0,IF(DAY($C1688)=1,SUM(INDIRECT("I"&amp;(ROW(C1687)-DAY(C1687))):I1687),0),0)</f>
        <v>0</v>
      </c>
      <c r="N1688" s="29">
        <f ca="1">IF(C1688&lt;Calculator!$G$27,0,IF(C1688=Calculator!$G$27,Calculator!$G$39,IF(H1688-K1688&lt;=0,IF(D1688&gt;Calculator!$G$39,IF(H1688-K1688+E1688+L1688+M1688+Calculator!$G$39&gt;Calculator!$G$39,Calculator!$G$39-(H1688+E1688+L1688+M1688-K1688),Calculator!$G$39),D1688),0)))</f>
        <v>0</v>
      </c>
    </row>
    <row r="1689" spans="1:14" ht="15.75" thickBot="1">
      <c r="A1689" s="33" t="str">
        <f ca="1">IF(C1689=Calculator!$H$27,"F",IF(Daily!D1689+Daily!H1689=0,IF(D1688+H1688&gt;0,"L",""),""))</f>
        <v/>
      </c>
      <c r="B1689" s="34">
        <v>1688</v>
      </c>
      <c r="C1689" s="19">
        <f t="shared" ca="1" si="105"/>
        <v>47618</v>
      </c>
      <c r="D1689" s="29">
        <f t="shared" ca="1" si="107"/>
        <v>125986.531277514</v>
      </c>
      <c r="E1689" s="29">
        <f ca="1">IF(C1689&lt;Calculator!$D$26,0,IF(DAY($C1689)=1,IF(D1689-Calculator!$G$24&gt;0,Calculator!$G$24,D1689),0))</f>
        <v>0</v>
      </c>
      <c r="F1689" s="29">
        <f ca="1">IF(E1689&gt;0,D1689*Calculator!$G$22/12,0)</f>
        <v>0</v>
      </c>
      <c r="G1689" s="29">
        <f ca="1">IF(E1689&gt;0,(IFERROR(-PMT(Calculator!$G$22/12,Calculator!$G$23*12,Calculator!$G$20),0))-F1689,0)</f>
        <v>0</v>
      </c>
      <c r="H1689" s="29">
        <f t="shared" ca="1" si="108"/>
        <v>9961.0397386563654</v>
      </c>
      <c r="I1689" s="29">
        <f t="shared" ca="1" si="106"/>
        <v>1.7738837890757913</v>
      </c>
      <c r="J1689" s="30">
        <f>Calculator!$G$40</f>
        <v>6.5000000000000002E-2</v>
      </c>
      <c r="K1689" s="29">
        <f ca="1">IF(C1689&gt;=Calculator!$G$27,IF(DAY($C1689)=1,Calculator!$G$34/2,IF(DAY($C1689)=15,Calculator!$G$34/2,0)),0)</f>
        <v>4500</v>
      </c>
      <c r="L1689" s="29">
        <f ca="1">IF(DAY($C1689)=28,IF(H1689=0,0,Calculator!$G$35),0)</f>
        <v>0</v>
      </c>
      <c r="M1689" s="29">
        <f ca="1">IF(I1689&gt;0,IF(DAY($C1689)=1,SUM(INDIRECT("I"&amp;(ROW(C1688)-DAY(C1688))):I1688),0),0)</f>
        <v>0</v>
      </c>
      <c r="N1689" s="29">
        <f ca="1">IF(C1689&lt;Calculator!$G$27,0,IF(C1689=Calculator!$G$27,Calculator!$G$39,IF(H1689-K1689&lt;=0,IF(D1689&gt;Calculator!$G$39,IF(H1689-K1689+E1689+L1689+M1689+Calculator!$G$39&gt;Calculator!$G$39,Calculator!$G$39-(H1689+E1689+L1689+M1689-K1689),Calculator!$G$39),D1689),0)))</f>
        <v>0</v>
      </c>
    </row>
    <row r="1690" spans="1:14" ht="15.75" thickBot="1">
      <c r="A1690" s="33" t="str">
        <f ca="1">IF(C1690=Calculator!$H$27,"F",IF(Daily!D1690+Daily!H1690=0,IF(D1689+H1689&gt;0,"L",""),""))</f>
        <v/>
      </c>
      <c r="B1690" s="34">
        <v>1689</v>
      </c>
      <c r="C1690" s="19">
        <f t="shared" ca="1" si="105"/>
        <v>47619</v>
      </c>
      <c r="D1690" s="29">
        <f t="shared" ca="1" si="107"/>
        <v>125986.531277514</v>
      </c>
      <c r="E1690" s="29">
        <f ca="1">IF(C1690&lt;Calculator!$D$26,0,IF(DAY($C1690)=1,IF(D1690-Calculator!$G$24&gt;0,Calculator!$G$24,D1690),0))</f>
        <v>0</v>
      </c>
      <c r="F1690" s="29">
        <f ca="1">IF(E1690&gt;0,D1690*Calculator!$G$22/12,0)</f>
        <v>0</v>
      </c>
      <c r="G1690" s="29">
        <f ca="1">IF(E1690&gt;0,(IFERROR(-PMT(Calculator!$G$22/12,Calculator!$G$23*12,Calculator!$G$20),0))-F1690,0)</f>
        <v>0</v>
      </c>
      <c r="H1690" s="29">
        <f t="shared" ca="1" si="108"/>
        <v>5461.0397386563654</v>
      </c>
      <c r="I1690" s="29">
        <f t="shared" ca="1" si="106"/>
        <v>0.97251392606209242</v>
      </c>
      <c r="J1690" s="30">
        <f>Calculator!$G$40</f>
        <v>6.5000000000000002E-2</v>
      </c>
      <c r="K1690" s="29">
        <f ca="1">IF(C1690&gt;=Calculator!$G$27,IF(DAY($C1690)=1,Calculator!$G$34/2,IF(DAY($C1690)=15,Calculator!$G$34/2,0)),0)</f>
        <v>0</v>
      </c>
      <c r="L1690" s="29">
        <f ca="1">IF(DAY($C1690)=28,IF(H1690=0,0,Calculator!$G$35),0)</f>
        <v>0</v>
      </c>
      <c r="M1690" s="29">
        <f ca="1">IF(I1690&gt;0,IF(DAY($C1690)=1,SUM(INDIRECT("I"&amp;(ROW(C1689)-DAY(C1689))):I1689),0),0)</f>
        <v>0</v>
      </c>
      <c r="N1690" s="29">
        <f ca="1">IF(C1690&lt;Calculator!$G$27,0,IF(C1690=Calculator!$G$27,Calculator!$G$39,IF(H1690-K1690&lt;=0,IF(D1690&gt;Calculator!$G$39,IF(H1690-K1690+E1690+L1690+M1690+Calculator!$G$39&gt;Calculator!$G$39,Calculator!$G$39-(H1690+E1690+L1690+M1690-K1690),Calculator!$G$39),D1690),0)))</f>
        <v>0</v>
      </c>
    </row>
    <row r="1691" spans="1:14" ht="15.75" thickBot="1">
      <c r="A1691" s="33" t="str">
        <f ca="1">IF(C1691=Calculator!$H$27,"F",IF(Daily!D1691+Daily!H1691=0,IF(D1690+H1690&gt;0,"L",""),""))</f>
        <v/>
      </c>
      <c r="B1691" s="34">
        <v>1690</v>
      </c>
      <c r="C1691" s="19">
        <f t="shared" ca="1" si="105"/>
        <v>47620</v>
      </c>
      <c r="D1691" s="29">
        <f t="shared" ca="1" si="107"/>
        <v>125986.531277514</v>
      </c>
      <c r="E1691" s="29">
        <f ca="1">IF(C1691&lt;Calculator!$D$26,0,IF(DAY($C1691)=1,IF(D1691-Calculator!$G$24&gt;0,Calculator!$G$24,D1691),0))</f>
        <v>0</v>
      </c>
      <c r="F1691" s="29">
        <f ca="1">IF(E1691&gt;0,D1691*Calculator!$G$22/12,0)</f>
        <v>0</v>
      </c>
      <c r="G1691" s="29">
        <f ca="1">IF(E1691&gt;0,(IFERROR(-PMT(Calculator!$G$22/12,Calculator!$G$23*12,Calculator!$G$20),0))-F1691,0)</f>
        <v>0</v>
      </c>
      <c r="H1691" s="29">
        <f t="shared" ca="1" si="108"/>
        <v>5461.0397386563654</v>
      </c>
      <c r="I1691" s="29">
        <f t="shared" ca="1" si="106"/>
        <v>0.97251392606209242</v>
      </c>
      <c r="J1691" s="30">
        <f>Calculator!$G$40</f>
        <v>6.5000000000000002E-2</v>
      </c>
      <c r="K1691" s="29">
        <f ca="1">IF(C1691&gt;=Calculator!$G$27,IF(DAY($C1691)=1,Calculator!$G$34/2,IF(DAY($C1691)=15,Calculator!$G$34/2,0)),0)</f>
        <v>0</v>
      </c>
      <c r="L1691" s="29">
        <f ca="1">IF(DAY($C1691)=28,IF(H1691=0,0,Calculator!$G$35),0)</f>
        <v>0</v>
      </c>
      <c r="M1691" s="29">
        <f ca="1">IF(I1691&gt;0,IF(DAY($C1691)=1,SUM(INDIRECT("I"&amp;(ROW(C1690)-DAY(C1690))):I1690),0),0)</f>
        <v>0</v>
      </c>
      <c r="N1691" s="29">
        <f ca="1">IF(C1691&lt;Calculator!$G$27,0,IF(C1691=Calculator!$G$27,Calculator!$G$39,IF(H1691-K1691&lt;=0,IF(D1691&gt;Calculator!$G$39,IF(H1691-K1691+E1691+L1691+M1691+Calculator!$G$39&gt;Calculator!$G$39,Calculator!$G$39-(H1691+E1691+L1691+M1691-K1691),Calculator!$G$39),D1691),0)))</f>
        <v>0</v>
      </c>
    </row>
    <row r="1692" spans="1:14" ht="15.75" thickBot="1">
      <c r="A1692" s="33" t="str">
        <f ca="1">IF(C1692=Calculator!$H$27,"F",IF(Daily!D1692+Daily!H1692=0,IF(D1691+H1691&gt;0,"L",""),""))</f>
        <v/>
      </c>
      <c r="B1692" s="34">
        <v>1691</v>
      </c>
      <c r="C1692" s="19">
        <f t="shared" ca="1" si="105"/>
        <v>47621</v>
      </c>
      <c r="D1692" s="29">
        <f t="shared" ca="1" si="107"/>
        <v>125986.531277514</v>
      </c>
      <c r="E1692" s="29">
        <f ca="1">IF(C1692&lt;Calculator!$D$26,0,IF(DAY($C1692)=1,IF(D1692-Calculator!$G$24&gt;0,Calculator!$G$24,D1692),0))</f>
        <v>0</v>
      </c>
      <c r="F1692" s="29">
        <f ca="1">IF(E1692&gt;0,D1692*Calculator!$G$22/12,0)</f>
        <v>0</v>
      </c>
      <c r="G1692" s="29">
        <f ca="1">IF(E1692&gt;0,(IFERROR(-PMT(Calculator!$G$22/12,Calculator!$G$23*12,Calculator!$G$20),0))-F1692,0)</f>
        <v>0</v>
      </c>
      <c r="H1692" s="29">
        <f t="shared" ca="1" si="108"/>
        <v>5461.0397386563654</v>
      </c>
      <c r="I1692" s="29">
        <f t="shared" ca="1" si="106"/>
        <v>0.97251392606209242</v>
      </c>
      <c r="J1692" s="30">
        <f>Calculator!$G$40</f>
        <v>6.5000000000000002E-2</v>
      </c>
      <c r="K1692" s="29">
        <f ca="1">IF(C1692&gt;=Calculator!$G$27,IF(DAY($C1692)=1,Calculator!$G$34/2,IF(DAY($C1692)=15,Calculator!$G$34/2,0)),0)</f>
        <v>0</v>
      </c>
      <c r="L1692" s="29">
        <f ca="1">IF(DAY($C1692)=28,IF(H1692=0,0,Calculator!$G$35),0)</f>
        <v>0</v>
      </c>
      <c r="M1692" s="29">
        <f ca="1">IF(I1692&gt;0,IF(DAY($C1692)=1,SUM(INDIRECT("I"&amp;(ROW(C1691)-DAY(C1691))):I1691),0),0)</f>
        <v>0</v>
      </c>
      <c r="N1692" s="29">
        <f ca="1">IF(C1692&lt;Calculator!$G$27,0,IF(C1692=Calculator!$G$27,Calculator!$G$39,IF(H1692-K1692&lt;=0,IF(D1692&gt;Calculator!$G$39,IF(H1692-K1692+E1692+L1692+M1692+Calculator!$G$39&gt;Calculator!$G$39,Calculator!$G$39-(H1692+E1692+L1692+M1692-K1692),Calculator!$G$39),D1692),0)))</f>
        <v>0</v>
      </c>
    </row>
    <row r="1693" spans="1:14" ht="15.75" thickBot="1">
      <c r="A1693" s="33" t="str">
        <f ca="1">IF(C1693=Calculator!$H$27,"F",IF(Daily!D1693+Daily!H1693=0,IF(D1692+H1692&gt;0,"L",""),""))</f>
        <v/>
      </c>
      <c r="B1693" s="34">
        <v>1692</v>
      </c>
      <c r="C1693" s="19">
        <f t="shared" ca="1" si="105"/>
        <v>47622</v>
      </c>
      <c r="D1693" s="29">
        <f t="shared" ca="1" si="107"/>
        <v>125986.531277514</v>
      </c>
      <c r="E1693" s="29">
        <f ca="1">IF(C1693&lt;Calculator!$D$26,0,IF(DAY($C1693)=1,IF(D1693-Calculator!$G$24&gt;0,Calculator!$G$24,D1693),0))</f>
        <v>0</v>
      </c>
      <c r="F1693" s="29">
        <f ca="1">IF(E1693&gt;0,D1693*Calculator!$G$22/12,0)</f>
        <v>0</v>
      </c>
      <c r="G1693" s="29">
        <f ca="1">IF(E1693&gt;0,(IFERROR(-PMT(Calculator!$G$22/12,Calculator!$G$23*12,Calculator!$G$20),0))-F1693,0)</f>
        <v>0</v>
      </c>
      <c r="H1693" s="29">
        <f t="shared" ca="1" si="108"/>
        <v>5461.0397386563654</v>
      </c>
      <c r="I1693" s="29">
        <f t="shared" ca="1" si="106"/>
        <v>0.97251392606209242</v>
      </c>
      <c r="J1693" s="30">
        <f>Calculator!$G$40</f>
        <v>6.5000000000000002E-2</v>
      </c>
      <c r="K1693" s="29">
        <f ca="1">IF(C1693&gt;=Calculator!$G$27,IF(DAY($C1693)=1,Calculator!$G$34/2,IF(DAY($C1693)=15,Calculator!$G$34/2,0)),0)</f>
        <v>0</v>
      </c>
      <c r="L1693" s="29">
        <f ca="1">IF(DAY($C1693)=28,IF(H1693=0,0,Calculator!$G$35),0)</f>
        <v>0</v>
      </c>
      <c r="M1693" s="29">
        <f ca="1">IF(I1693&gt;0,IF(DAY($C1693)=1,SUM(INDIRECT("I"&amp;(ROW(C1692)-DAY(C1692))):I1692),0),0)</f>
        <v>0</v>
      </c>
      <c r="N1693" s="29">
        <f ca="1">IF(C1693&lt;Calculator!$G$27,0,IF(C1693=Calculator!$G$27,Calculator!$G$39,IF(H1693-K1693&lt;=0,IF(D1693&gt;Calculator!$G$39,IF(H1693-K1693+E1693+L1693+M1693+Calculator!$G$39&gt;Calculator!$G$39,Calculator!$G$39-(H1693+E1693+L1693+M1693-K1693),Calculator!$G$39),D1693),0)))</f>
        <v>0</v>
      </c>
    </row>
    <row r="1694" spans="1:14" ht="15.75" thickBot="1">
      <c r="A1694" s="33" t="str">
        <f ca="1">IF(C1694=Calculator!$H$27,"F",IF(Daily!D1694+Daily!H1694=0,IF(D1693+H1693&gt;0,"L",""),""))</f>
        <v/>
      </c>
      <c r="B1694" s="34">
        <v>1693</v>
      </c>
      <c r="C1694" s="19">
        <f t="shared" ca="1" si="105"/>
        <v>47623</v>
      </c>
      <c r="D1694" s="29">
        <f t="shared" ca="1" si="107"/>
        <v>125986.531277514</v>
      </c>
      <c r="E1694" s="29">
        <f ca="1">IF(C1694&lt;Calculator!$D$26,0,IF(DAY($C1694)=1,IF(D1694-Calculator!$G$24&gt;0,Calculator!$G$24,D1694),0))</f>
        <v>0</v>
      </c>
      <c r="F1694" s="29">
        <f ca="1">IF(E1694&gt;0,D1694*Calculator!$G$22/12,0)</f>
        <v>0</v>
      </c>
      <c r="G1694" s="29">
        <f ca="1">IF(E1694&gt;0,(IFERROR(-PMT(Calculator!$G$22/12,Calculator!$G$23*12,Calculator!$G$20),0))-F1694,0)</f>
        <v>0</v>
      </c>
      <c r="H1694" s="29">
        <f t="shared" ca="1" si="108"/>
        <v>5461.0397386563654</v>
      </c>
      <c r="I1694" s="29">
        <f t="shared" ca="1" si="106"/>
        <v>0.97251392606209242</v>
      </c>
      <c r="J1694" s="30">
        <f>Calculator!$G$40</f>
        <v>6.5000000000000002E-2</v>
      </c>
      <c r="K1694" s="29">
        <f ca="1">IF(C1694&gt;=Calculator!$G$27,IF(DAY($C1694)=1,Calculator!$G$34/2,IF(DAY($C1694)=15,Calculator!$G$34/2,0)),0)</f>
        <v>0</v>
      </c>
      <c r="L1694" s="29">
        <f ca="1">IF(DAY($C1694)=28,IF(H1694=0,0,Calculator!$G$35),0)</f>
        <v>0</v>
      </c>
      <c r="M1694" s="29">
        <f ca="1">IF(I1694&gt;0,IF(DAY($C1694)=1,SUM(INDIRECT("I"&amp;(ROW(C1693)-DAY(C1693))):I1693),0),0)</f>
        <v>0</v>
      </c>
      <c r="N1694" s="29">
        <f ca="1">IF(C1694&lt;Calculator!$G$27,0,IF(C1694=Calculator!$G$27,Calculator!$G$39,IF(H1694-K1694&lt;=0,IF(D1694&gt;Calculator!$G$39,IF(H1694-K1694+E1694+L1694+M1694+Calculator!$G$39&gt;Calculator!$G$39,Calculator!$G$39-(H1694+E1694+L1694+M1694-K1694),Calculator!$G$39),D1694),0)))</f>
        <v>0</v>
      </c>
    </row>
    <row r="1695" spans="1:14" ht="15.75" thickBot="1">
      <c r="A1695" s="33" t="str">
        <f ca="1">IF(C1695=Calculator!$H$27,"F",IF(Daily!D1695+Daily!H1695=0,IF(D1694+H1694&gt;0,"L",""),""))</f>
        <v/>
      </c>
      <c r="B1695" s="34">
        <v>1694</v>
      </c>
      <c r="C1695" s="19">
        <f t="shared" ca="1" si="105"/>
        <v>47624</v>
      </c>
      <c r="D1695" s="29">
        <f t="shared" ca="1" si="107"/>
        <v>125986.531277514</v>
      </c>
      <c r="E1695" s="29">
        <f ca="1">IF(C1695&lt;Calculator!$D$26,0,IF(DAY($C1695)=1,IF(D1695-Calculator!$G$24&gt;0,Calculator!$G$24,D1695),0))</f>
        <v>0</v>
      </c>
      <c r="F1695" s="29">
        <f ca="1">IF(E1695&gt;0,D1695*Calculator!$G$22/12,0)</f>
        <v>0</v>
      </c>
      <c r="G1695" s="29">
        <f ca="1">IF(E1695&gt;0,(IFERROR(-PMT(Calculator!$G$22/12,Calculator!$G$23*12,Calculator!$G$20),0))-F1695,0)</f>
        <v>0</v>
      </c>
      <c r="H1695" s="29">
        <f t="shared" ca="1" si="108"/>
        <v>5461.0397386563654</v>
      </c>
      <c r="I1695" s="29">
        <f t="shared" ca="1" si="106"/>
        <v>0.97251392606209242</v>
      </c>
      <c r="J1695" s="30">
        <f>Calculator!$G$40</f>
        <v>6.5000000000000002E-2</v>
      </c>
      <c r="K1695" s="29">
        <f ca="1">IF(C1695&gt;=Calculator!$G$27,IF(DAY($C1695)=1,Calculator!$G$34/2,IF(DAY($C1695)=15,Calculator!$G$34/2,0)),0)</f>
        <v>0</v>
      </c>
      <c r="L1695" s="29">
        <f ca="1">IF(DAY($C1695)=28,IF(H1695=0,0,Calculator!$G$35),0)</f>
        <v>0</v>
      </c>
      <c r="M1695" s="29">
        <f ca="1">IF(I1695&gt;0,IF(DAY($C1695)=1,SUM(INDIRECT("I"&amp;(ROW(C1694)-DAY(C1694))):I1694),0),0)</f>
        <v>0</v>
      </c>
      <c r="N1695" s="29">
        <f ca="1">IF(C1695&lt;Calculator!$G$27,0,IF(C1695=Calculator!$G$27,Calculator!$G$39,IF(H1695-K1695&lt;=0,IF(D1695&gt;Calculator!$G$39,IF(H1695-K1695+E1695+L1695+M1695+Calculator!$G$39&gt;Calculator!$G$39,Calculator!$G$39-(H1695+E1695+L1695+M1695-K1695),Calculator!$G$39),D1695),0)))</f>
        <v>0</v>
      </c>
    </row>
    <row r="1696" spans="1:14" ht="15.75" thickBot="1">
      <c r="A1696" s="33" t="str">
        <f ca="1">IF(C1696=Calculator!$H$27,"F",IF(Daily!D1696+Daily!H1696=0,IF(D1695+H1695&gt;0,"L",""),""))</f>
        <v/>
      </c>
      <c r="B1696" s="34">
        <v>1695</v>
      </c>
      <c r="C1696" s="19">
        <f t="shared" ca="1" si="105"/>
        <v>47625</v>
      </c>
      <c r="D1696" s="29">
        <f t="shared" ca="1" si="107"/>
        <v>125986.531277514</v>
      </c>
      <c r="E1696" s="29">
        <f ca="1">IF(C1696&lt;Calculator!$D$26,0,IF(DAY($C1696)=1,IF(D1696-Calculator!$G$24&gt;0,Calculator!$G$24,D1696),0))</f>
        <v>0</v>
      </c>
      <c r="F1696" s="29">
        <f ca="1">IF(E1696&gt;0,D1696*Calculator!$G$22/12,0)</f>
        <v>0</v>
      </c>
      <c r="G1696" s="29">
        <f ca="1">IF(E1696&gt;0,(IFERROR(-PMT(Calculator!$G$22/12,Calculator!$G$23*12,Calculator!$G$20),0))-F1696,0)</f>
        <v>0</v>
      </c>
      <c r="H1696" s="29">
        <f t="shared" ca="1" si="108"/>
        <v>5461.0397386563654</v>
      </c>
      <c r="I1696" s="29">
        <f t="shared" ca="1" si="106"/>
        <v>0.97251392606209242</v>
      </c>
      <c r="J1696" s="30">
        <f>Calculator!$G$40</f>
        <v>6.5000000000000002E-2</v>
      </c>
      <c r="K1696" s="29">
        <f ca="1">IF(C1696&gt;=Calculator!$G$27,IF(DAY($C1696)=1,Calculator!$G$34/2,IF(DAY($C1696)=15,Calculator!$G$34/2,0)),0)</f>
        <v>0</v>
      </c>
      <c r="L1696" s="29">
        <f ca="1">IF(DAY($C1696)=28,IF(H1696=0,0,Calculator!$G$35),0)</f>
        <v>0</v>
      </c>
      <c r="M1696" s="29">
        <f ca="1">IF(I1696&gt;0,IF(DAY($C1696)=1,SUM(INDIRECT("I"&amp;(ROW(C1695)-DAY(C1695))):I1695),0),0)</f>
        <v>0</v>
      </c>
      <c r="N1696" s="29">
        <f ca="1">IF(C1696&lt;Calculator!$G$27,0,IF(C1696=Calculator!$G$27,Calculator!$G$39,IF(H1696-K1696&lt;=0,IF(D1696&gt;Calculator!$G$39,IF(H1696-K1696+E1696+L1696+M1696+Calculator!$G$39&gt;Calculator!$G$39,Calculator!$G$39-(H1696+E1696+L1696+M1696-K1696),Calculator!$G$39),D1696),0)))</f>
        <v>0</v>
      </c>
    </row>
    <row r="1697" spans="1:14" ht="15.75" thickBot="1">
      <c r="A1697" s="33" t="str">
        <f ca="1">IF(C1697=Calculator!$H$27,"F",IF(Daily!D1697+Daily!H1697=0,IF(D1696+H1696&gt;0,"L",""),""))</f>
        <v/>
      </c>
      <c r="B1697" s="34">
        <v>1696</v>
      </c>
      <c r="C1697" s="19">
        <f t="shared" ca="1" si="105"/>
        <v>47626</v>
      </c>
      <c r="D1697" s="29">
        <f t="shared" ca="1" si="107"/>
        <v>125986.531277514</v>
      </c>
      <c r="E1697" s="29">
        <f ca="1">IF(C1697&lt;Calculator!$D$26,0,IF(DAY($C1697)=1,IF(D1697-Calculator!$G$24&gt;0,Calculator!$G$24,D1697),0))</f>
        <v>0</v>
      </c>
      <c r="F1697" s="29">
        <f ca="1">IF(E1697&gt;0,D1697*Calculator!$G$22/12,0)</f>
        <v>0</v>
      </c>
      <c r="G1697" s="29">
        <f ca="1">IF(E1697&gt;0,(IFERROR(-PMT(Calculator!$G$22/12,Calculator!$G$23*12,Calculator!$G$20),0))-F1697,0)</f>
        <v>0</v>
      </c>
      <c r="H1697" s="29">
        <f t="shared" ca="1" si="108"/>
        <v>5461.0397386563654</v>
      </c>
      <c r="I1697" s="29">
        <f t="shared" ca="1" si="106"/>
        <v>0.97251392606209242</v>
      </c>
      <c r="J1697" s="30">
        <f>Calculator!$G$40</f>
        <v>6.5000000000000002E-2</v>
      </c>
      <c r="K1697" s="29">
        <f ca="1">IF(C1697&gt;=Calculator!$G$27,IF(DAY($C1697)=1,Calculator!$G$34/2,IF(DAY($C1697)=15,Calculator!$G$34/2,0)),0)</f>
        <v>0</v>
      </c>
      <c r="L1697" s="29">
        <f ca="1">IF(DAY($C1697)=28,IF(H1697=0,0,Calculator!$G$35),0)</f>
        <v>0</v>
      </c>
      <c r="M1697" s="29">
        <f ca="1">IF(I1697&gt;0,IF(DAY($C1697)=1,SUM(INDIRECT("I"&amp;(ROW(C1696)-DAY(C1696))):I1696),0),0)</f>
        <v>0</v>
      </c>
      <c r="N1697" s="29">
        <f ca="1">IF(C1697&lt;Calculator!$G$27,0,IF(C1697=Calculator!$G$27,Calculator!$G$39,IF(H1697-K1697&lt;=0,IF(D1697&gt;Calculator!$G$39,IF(H1697-K1697+E1697+L1697+M1697+Calculator!$G$39&gt;Calculator!$G$39,Calculator!$G$39-(H1697+E1697+L1697+M1697-K1697),Calculator!$G$39),D1697),0)))</f>
        <v>0</v>
      </c>
    </row>
    <row r="1698" spans="1:14" ht="15.75" thickBot="1">
      <c r="A1698" s="33" t="str">
        <f ca="1">IF(C1698=Calculator!$H$27,"F",IF(Daily!D1698+Daily!H1698=0,IF(D1697+H1697&gt;0,"L",""),""))</f>
        <v/>
      </c>
      <c r="B1698" s="34">
        <v>1697</v>
      </c>
      <c r="C1698" s="19">
        <f t="shared" ca="1" si="105"/>
        <v>47627</v>
      </c>
      <c r="D1698" s="29">
        <f t="shared" ca="1" si="107"/>
        <v>125986.531277514</v>
      </c>
      <c r="E1698" s="29">
        <f ca="1">IF(C1698&lt;Calculator!$D$26,0,IF(DAY($C1698)=1,IF(D1698-Calculator!$G$24&gt;0,Calculator!$G$24,D1698),0))</f>
        <v>0</v>
      </c>
      <c r="F1698" s="29">
        <f ca="1">IF(E1698&gt;0,D1698*Calculator!$G$22/12,0)</f>
        <v>0</v>
      </c>
      <c r="G1698" s="29">
        <f ca="1">IF(E1698&gt;0,(IFERROR(-PMT(Calculator!$G$22/12,Calculator!$G$23*12,Calculator!$G$20),0))-F1698,0)</f>
        <v>0</v>
      </c>
      <c r="H1698" s="29">
        <f t="shared" ca="1" si="108"/>
        <v>5461.0397386563654</v>
      </c>
      <c r="I1698" s="29">
        <f t="shared" ca="1" si="106"/>
        <v>0.97251392606209242</v>
      </c>
      <c r="J1698" s="30">
        <f>Calculator!$G$40</f>
        <v>6.5000000000000002E-2</v>
      </c>
      <c r="K1698" s="29">
        <f ca="1">IF(C1698&gt;=Calculator!$G$27,IF(DAY($C1698)=1,Calculator!$G$34/2,IF(DAY($C1698)=15,Calculator!$G$34/2,0)),0)</f>
        <v>0</v>
      </c>
      <c r="L1698" s="29">
        <f ca="1">IF(DAY($C1698)=28,IF(H1698=0,0,Calculator!$G$35),0)</f>
        <v>0</v>
      </c>
      <c r="M1698" s="29">
        <f ca="1">IF(I1698&gt;0,IF(DAY($C1698)=1,SUM(INDIRECT("I"&amp;(ROW(C1697)-DAY(C1697))):I1697),0),0)</f>
        <v>0</v>
      </c>
      <c r="N1698" s="29">
        <f ca="1">IF(C1698&lt;Calculator!$G$27,0,IF(C1698=Calculator!$G$27,Calculator!$G$39,IF(H1698-K1698&lt;=0,IF(D1698&gt;Calculator!$G$39,IF(H1698-K1698+E1698+L1698+M1698+Calculator!$G$39&gt;Calculator!$G$39,Calculator!$G$39-(H1698+E1698+L1698+M1698-K1698),Calculator!$G$39),D1698),0)))</f>
        <v>0</v>
      </c>
    </row>
    <row r="1699" spans="1:14" ht="15.75" thickBot="1">
      <c r="A1699" s="33" t="str">
        <f ca="1">IF(C1699=Calculator!$H$27,"F",IF(Daily!D1699+Daily!H1699=0,IF(D1698+H1698&gt;0,"L",""),""))</f>
        <v/>
      </c>
      <c r="B1699" s="34">
        <v>1698</v>
      </c>
      <c r="C1699" s="19">
        <f t="shared" ca="1" si="105"/>
        <v>47628</v>
      </c>
      <c r="D1699" s="29">
        <f t="shared" ca="1" si="107"/>
        <v>125986.531277514</v>
      </c>
      <c r="E1699" s="29">
        <f ca="1">IF(C1699&lt;Calculator!$D$26,0,IF(DAY($C1699)=1,IF(D1699-Calculator!$G$24&gt;0,Calculator!$G$24,D1699),0))</f>
        <v>0</v>
      </c>
      <c r="F1699" s="29">
        <f ca="1">IF(E1699&gt;0,D1699*Calculator!$G$22/12,0)</f>
        <v>0</v>
      </c>
      <c r="G1699" s="29">
        <f ca="1">IF(E1699&gt;0,(IFERROR(-PMT(Calculator!$G$22/12,Calculator!$G$23*12,Calculator!$G$20),0))-F1699,0)</f>
        <v>0</v>
      </c>
      <c r="H1699" s="29">
        <f t="shared" ca="1" si="108"/>
        <v>5461.0397386563654</v>
      </c>
      <c r="I1699" s="29">
        <f t="shared" ca="1" si="106"/>
        <v>0.97251392606209242</v>
      </c>
      <c r="J1699" s="30">
        <f>Calculator!$G$40</f>
        <v>6.5000000000000002E-2</v>
      </c>
      <c r="K1699" s="29">
        <f ca="1">IF(C1699&gt;=Calculator!$G$27,IF(DAY($C1699)=1,Calculator!$G$34/2,IF(DAY($C1699)=15,Calculator!$G$34/2,0)),0)</f>
        <v>0</v>
      </c>
      <c r="L1699" s="29">
        <f ca="1">IF(DAY($C1699)=28,IF(H1699=0,0,Calculator!$G$35),0)</f>
        <v>0</v>
      </c>
      <c r="M1699" s="29">
        <f ca="1">IF(I1699&gt;0,IF(DAY($C1699)=1,SUM(INDIRECT("I"&amp;(ROW(C1698)-DAY(C1698))):I1698),0),0)</f>
        <v>0</v>
      </c>
      <c r="N1699" s="29">
        <f ca="1">IF(C1699&lt;Calculator!$G$27,0,IF(C1699=Calculator!$G$27,Calculator!$G$39,IF(H1699-K1699&lt;=0,IF(D1699&gt;Calculator!$G$39,IF(H1699-K1699+E1699+L1699+M1699+Calculator!$G$39&gt;Calculator!$G$39,Calculator!$G$39-(H1699+E1699+L1699+M1699-K1699),Calculator!$G$39),D1699),0)))</f>
        <v>0</v>
      </c>
    </row>
    <row r="1700" spans="1:14" ht="15.75" thickBot="1">
      <c r="A1700" s="33" t="str">
        <f ca="1">IF(C1700=Calculator!$H$27,"F",IF(Daily!D1700+Daily!H1700=0,IF(D1699+H1699&gt;0,"L",""),""))</f>
        <v/>
      </c>
      <c r="B1700" s="34">
        <v>1699</v>
      </c>
      <c r="C1700" s="19">
        <f t="shared" ca="1" si="105"/>
        <v>47629</v>
      </c>
      <c r="D1700" s="29">
        <f t="shared" ca="1" si="107"/>
        <v>125986.531277514</v>
      </c>
      <c r="E1700" s="29">
        <f ca="1">IF(C1700&lt;Calculator!$D$26,0,IF(DAY($C1700)=1,IF(D1700-Calculator!$G$24&gt;0,Calculator!$G$24,D1700),0))</f>
        <v>0</v>
      </c>
      <c r="F1700" s="29">
        <f ca="1">IF(E1700&gt;0,D1700*Calculator!$G$22/12,0)</f>
        <v>0</v>
      </c>
      <c r="G1700" s="29">
        <f ca="1">IF(E1700&gt;0,(IFERROR(-PMT(Calculator!$G$22/12,Calculator!$G$23*12,Calculator!$G$20),0))-F1700,0)</f>
        <v>0</v>
      </c>
      <c r="H1700" s="29">
        <f t="shared" ca="1" si="108"/>
        <v>5461.0397386563654</v>
      </c>
      <c r="I1700" s="29">
        <f t="shared" ca="1" si="106"/>
        <v>0.97251392606209242</v>
      </c>
      <c r="J1700" s="30">
        <f>Calculator!$G$40</f>
        <v>6.5000000000000002E-2</v>
      </c>
      <c r="K1700" s="29">
        <f ca="1">IF(C1700&gt;=Calculator!$G$27,IF(DAY($C1700)=1,Calculator!$G$34/2,IF(DAY($C1700)=15,Calculator!$G$34/2,0)),0)</f>
        <v>0</v>
      </c>
      <c r="L1700" s="29">
        <f ca="1">IF(DAY($C1700)=28,IF(H1700=0,0,Calculator!$G$35),0)</f>
        <v>0</v>
      </c>
      <c r="M1700" s="29">
        <f ca="1">IF(I1700&gt;0,IF(DAY($C1700)=1,SUM(INDIRECT("I"&amp;(ROW(C1699)-DAY(C1699))):I1699),0),0)</f>
        <v>0</v>
      </c>
      <c r="N1700" s="29">
        <f ca="1">IF(C1700&lt;Calculator!$G$27,0,IF(C1700=Calculator!$G$27,Calculator!$G$39,IF(H1700-K1700&lt;=0,IF(D1700&gt;Calculator!$G$39,IF(H1700-K1700+E1700+L1700+M1700+Calculator!$G$39&gt;Calculator!$G$39,Calculator!$G$39-(H1700+E1700+L1700+M1700-K1700),Calculator!$G$39),D1700),0)))</f>
        <v>0</v>
      </c>
    </row>
    <row r="1701" spans="1:14" ht="15.75" thickBot="1">
      <c r="A1701" s="33" t="str">
        <f ca="1">IF(C1701=Calculator!$H$27,"F",IF(Daily!D1701+Daily!H1701=0,IF(D1700+H1700&gt;0,"L",""),""))</f>
        <v/>
      </c>
      <c r="B1701" s="34">
        <v>1700</v>
      </c>
      <c r="C1701" s="19">
        <f t="shared" ca="1" si="105"/>
        <v>47630</v>
      </c>
      <c r="D1701" s="29">
        <f t="shared" ca="1" si="107"/>
        <v>125986.531277514</v>
      </c>
      <c r="E1701" s="29">
        <f ca="1">IF(C1701&lt;Calculator!$D$26,0,IF(DAY($C1701)=1,IF(D1701-Calculator!$G$24&gt;0,Calculator!$G$24,D1701),0))</f>
        <v>0</v>
      </c>
      <c r="F1701" s="29">
        <f ca="1">IF(E1701&gt;0,D1701*Calculator!$G$22/12,0)</f>
        <v>0</v>
      </c>
      <c r="G1701" s="29">
        <f ca="1">IF(E1701&gt;0,(IFERROR(-PMT(Calculator!$G$22/12,Calculator!$G$23*12,Calculator!$G$20),0))-F1701,0)</f>
        <v>0</v>
      </c>
      <c r="H1701" s="29">
        <f t="shared" ca="1" si="108"/>
        <v>5461.0397386563654</v>
      </c>
      <c r="I1701" s="29">
        <f t="shared" ca="1" si="106"/>
        <v>0.97251392606209242</v>
      </c>
      <c r="J1701" s="30">
        <f>Calculator!$G$40</f>
        <v>6.5000000000000002E-2</v>
      </c>
      <c r="K1701" s="29">
        <f ca="1">IF(C1701&gt;=Calculator!$G$27,IF(DAY($C1701)=1,Calculator!$G$34/2,IF(DAY($C1701)=15,Calculator!$G$34/2,0)),0)</f>
        <v>0</v>
      </c>
      <c r="L1701" s="29">
        <f ca="1">IF(DAY($C1701)=28,IF(H1701=0,0,Calculator!$G$35),0)</f>
        <v>0</v>
      </c>
      <c r="M1701" s="29">
        <f ca="1">IF(I1701&gt;0,IF(DAY($C1701)=1,SUM(INDIRECT("I"&amp;(ROW(C1700)-DAY(C1700))):I1700),0),0)</f>
        <v>0</v>
      </c>
      <c r="N1701" s="29">
        <f ca="1">IF(C1701&lt;Calculator!$G$27,0,IF(C1701=Calculator!$G$27,Calculator!$G$39,IF(H1701-K1701&lt;=0,IF(D1701&gt;Calculator!$G$39,IF(H1701-K1701+E1701+L1701+M1701+Calculator!$G$39&gt;Calculator!$G$39,Calculator!$G$39-(H1701+E1701+L1701+M1701-K1701),Calculator!$G$39),D1701),0)))</f>
        <v>0</v>
      </c>
    </row>
    <row r="1702" spans="1:14" ht="15.75" thickBot="1">
      <c r="A1702" s="33" t="str">
        <f ca="1">IF(C1702=Calculator!$H$27,"F",IF(Daily!D1702+Daily!H1702=0,IF(D1701+H1701&gt;0,"L",""),""))</f>
        <v/>
      </c>
      <c r="B1702" s="34">
        <v>1701</v>
      </c>
      <c r="C1702" s="19">
        <f t="shared" ca="1" si="105"/>
        <v>47631</v>
      </c>
      <c r="D1702" s="29">
        <f t="shared" ca="1" si="107"/>
        <v>125986.531277514</v>
      </c>
      <c r="E1702" s="29">
        <f ca="1">IF(C1702&lt;Calculator!$D$26,0,IF(DAY($C1702)=1,IF(D1702-Calculator!$G$24&gt;0,Calculator!$G$24,D1702),0))</f>
        <v>0</v>
      </c>
      <c r="F1702" s="29">
        <f ca="1">IF(E1702&gt;0,D1702*Calculator!$G$22/12,0)</f>
        <v>0</v>
      </c>
      <c r="G1702" s="29">
        <f ca="1">IF(E1702&gt;0,(IFERROR(-PMT(Calculator!$G$22/12,Calculator!$G$23*12,Calculator!$G$20),0))-F1702,0)</f>
        <v>0</v>
      </c>
      <c r="H1702" s="29">
        <f t="shared" ca="1" si="108"/>
        <v>5461.0397386563654</v>
      </c>
      <c r="I1702" s="29">
        <f t="shared" ca="1" si="106"/>
        <v>0.97251392606209242</v>
      </c>
      <c r="J1702" s="30">
        <f>Calculator!$G$40</f>
        <v>6.5000000000000002E-2</v>
      </c>
      <c r="K1702" s="29">
        <f ca="1">IF(C1702&gt;=Calculator!$G$27,IF(DAY($C1702)=1,Calculator!$G$34/2,IF(DAY($C1702)=15,Calculator!$G$34/2,0)),0)</f>
        <v>0</v>
      </c>
      <c r="L1702" s="29">
        <f ca="1">IF(DAY($C1702)=28,IF(H1702=0,0,Calculator!$G$35),0)</f>
        <v>5000</v>
      </c>
      <c r="M1702" s="29">
        <f ca="1">IF(I1702&gt;0,IF(DAY($C1702)=1,SUM(INDIRECT("I"&amp;(ROW(C1701)-DAY(C1701))):I1701),0),0)</f>
        <v>0</v>
      </c>
      <c r="N1702" s="29">
        <f ca="1">IF(C1702&lt;Calculator!$G$27,0,IF(C1702=Calculator!$G$27,Calculator!$G$39,IF(H1702-K1702&lt;=0,IF(D1702&gt;Calculator!$G$39,IF(H1702-K1702+E1702+L1702+M1702+Calculator!$G$39&gt;Calculator!$G$39,Calculator!$G$39-(H1702+E1702+L1702+M1702-K1702),Calculator!$G$39),D1702),0)))</f>
        <v>0</v>
      </c>
    </row>
    <row r="1703" spans="1:14" ht="15.75" thickBot="1">
      <c r="A1703" s="33" t="str">
        <f ca="1">IF(C1703=Calculator!$H$27,"F",IF(Daily!D1703+Daily!H1703=0,IF(D1702+H1702&gt;0,"L",""),""))</f>
        <v/>
      </c>
      <c r="B1703" s="34">
        <v>1702</v>
      </c>
      <c r="C1703" s="19">
        <f t="shared" ca="1" si="105"/>
        <v>47632</v>
      </c>
      <c r="D1703" s="29">
        <f t="shared" ca="1" si="107"/>
        <v>125986.531277514</v>
      </c>
      <c r="E1703" s="29">
        <f ca="1">IF(C1703&lt;Calculator!$D$26,0,IF(DAY($C1703)=1,IF(D1703-Calculator!$G$24&gt;0,Calculator!$G$24,D1703),0))</f>
        <v>0</v>
      </c>
      <c r="F1703" s="29">
        <f ca="1">IF(E1703&gt;0,D1703*Calculator!$G$22/12,0)</f>
        <v>0</v>
      </c>
      <c r="G1703" s="29">
        <f ca="1">IF(E1703&gt;0,(IFERROR(-PMT(Calculator!$G$22/12,Calculator!$G$23*12,Calculator!$G$20),0))-F1703,0)</f>
        <v>0</v>
      </c>
      <c r="H1703" s="29">
        <f t="shared" ca="1" si="108"/>
        <v>10461.039738656365</v>
      </c>
      <c r="I1703" s="29">
        <f t="shared" ca="1" si="106"/>
        <v>1.8629248849662021</v>
      </c>
      <c r="J1703" s="30">
        <f>Calculator!$G$40</f>
        <v>6.5000000000000002E-2</v>
      </c>
      <c r="K1703" s="29">
        <f ca="1">IF(C1703&gt;=Calculator!$G$27,IF(DAY($C1703)=1,Calculator!$G$34/2,IF(DAY($C1703)=15,Calculator!$G$34/2,0)),0)</f>
        <v>0</v>
      </c>
      <c r="L1703" s="29">
        <f ca="1">IF(DAY($C1703)=28,IF(H1703=0,0,Calculator!$G$35),0)</f>
        <v>0</v>
      </c>
      <c r="M1703" s="29">
        <f ca="1">IF(I1703&gt;0,IF(DAY($C1703)=1,SUM(INDIRECT("I"&amp;(ROW(C1702)-DAY(C1702))):I1702),0),0)</f>
        <v>0</v>
      </c>
      <c r="N1703" s="29">
        <f ca="1">IF(C1703&lt;Calculator!$G$27,0,IF(C1703=Calculator!$G$27,Calculator!$G$39,IF(H1703-K1703&lt;=0,IF(D1703&gt;Calculator!$G$39,IF(H1703-K1703+E1703+L1703+M1703+Calculator!$G$39&gt;Calculator!$G$39,Calculator!$G$39-(H1703+E1703+L1703+M1703-K1703),Calculator!$G$39),D1703),0)))</f>
        <v>0</v>
      </c>
    </row>
    <row r="1704" spans="1:14" ht="15.75" thickBot="1">
      <c r="A1704" s="33" t="str">
        <f ca="1">IF(C1704=Calculator!$H$27,"F",IF(Daily!D1704+Daily!H1704=0,IF(D1703+H1703&gt;0,"L",""),""))</f>
        <v/>
      </c>
      <c r="B1704" s="34">
        <v>1703</v>
      </c>
      <c r="C1704" s="19">
        <f t="shared" ca="1" si="105"/>
        <v>47633</v>
      </c>
      <c r="D1704" s="29">
        <f t="shared" ca="1" si="107"/>
        <v>125986.531277514</v>
      </c>
      <c r="E1704" s="29">
        <f ca="1">IF(C1704&lt;Calculator!$D$26,0,IF(DAY($C1704)=1,IF(D1704-Calculator!$G$24&gt;0,Calculator!$G$24,D1704),0))</f>
        <v>0</v>
      </c>
      <c r="F1704" s="29">
        <f ca="1">IF(E1704&gt;0,D1704*Calculator!$G$22/12,0)</f>
        <v>0</v>
      </c>
      <c r="G1704" s="29">
        <f ca="1">IF(E1704&gt;0,(IFERROR(-PMT(Calculator!$G$22/12,Calculator!$G$23*12,Calculator!$G$20),0))-F1704,0)</f>
        <v>0</v>
      </c>
      <c r="H1704" s="29">
        <f t="shared" ca="1" si="108"/>
        <v>10461.039738656365</v>
      </c>
      <c r="I1704" s="29">
        <f t="shared" ca="1" si="106"/>
        <v>1.8629248849662021</v>
      </c>
      <c r="J1704" s="30">
        <f>Calculator!$G$40</f>
        <v>6.5000000000000002E-2</v>
      </c>
      <c r="K1704" s="29">
        <f ca="1">IF(C1704&gt;=Calculator!$G$27,IF(DAY($C1704)=1,Calculator!$G$34/2,IF(DAY($C1704)=15,Calculator!$G$34/2,0)),0)</f>
        <v>0</v>
      </c>
      <c r="L1704" s="29">
        <f ca="1">IF(DAY($C1704)=28,IF(H1704=0,0,Calculator!$G$35),0)</f>
        <v>0</v>
      </c>
      <c r="M1704" s="29">
        <f ca="1">IF(I1704&gt;0,IF(DAY($C1704)=1,SUM(INDIRECT("I"&amp;(ROW(C1703)-DAY(C1703))):I1703),0),0)</f>
        <v>0</v>
      </c>
      <c r="N1704" s="29">
        <f ca="1">IF(C1704&lt;Calculator!$G$27,0,IF(C1704=Calculator!$G$27,Calculator!$G$39,IF(H1704-K1704&lt;=0,IF(D1704&gt;Calculator!$G$39,IF(H1704-K1704+E1704+L1704+M1704+Calculator!$G$39&gt;Calculator!$G$39,Calculator!$G$39-(H1704+E1704+L1704+M1704-K1704),Calculator!$G$39),D1704),0)))</f>
        <v>0</v>
      </c>
    </row>
    <row r="1705" spans="1:14" ht="15.75" thickBot="1">
      <c r="A1705" s="33" t="str">
        <f ca="1">IF(C1705=Calculator!$H$27,"F",IF(Daily!D1705+Daily!H1705=0,IF(D1704+H1704&gt;0,"L",""),""))</f>
        <v/>
      </c>
      <c r="B1705" s="34">
        <v>1704</v>
      </c>
      <c r="C1705" s="19">
        <f t="shared" ca="1" si="105"/>
        <v>47634</v>
      </c>
      <c r="D1705" s="29">
        <f t="shared" ca="1" si="107"/>
        <v>125986.531277514</v>
      </c>
      <c r="E1705" s="29">
        <f ca="1">IF(C1705&lt;Calculator!$D$26,0,IF(DAY($C1705)=1,IF(D1705-Calculator!$G$24&gt;0,Calculator!$G$24,D1705),0))</f>
        <v>0</v>
      </c>
      <c r="F1705" s="29">
        <f ca="1">IF(E1705&gt;0,D1705*Calculator!$G$22/12,0)</f>
        <v>0</v>
      </c>
      <c r="G1705" s="29">
        <f ca="1">IF(E1705&gt;0,(IFERROR(-PMT(Calculator!$G$22/12,Calculator!$G$23*12,Calculator!$G$20),0))-F1705,0)</f>
        <v>0</v>
      </c>
      <c r="H1705" s="29">
        <f t="shared" ca="1" si="108"/>
        <v>10461.039738656365</v>
      </c>
      <c r="I1705" s="29">
        <f t="shared" ca="1" si="106"/>
        <v>1.8629248849662021</v>
      </c>
      <c r="J1705" s="30">
        <f>Calculator!$G$40</f>
        <v>6.5000000000000002E-2</v>
      </c>
      <c r="K1705" s="29">
        <f ca="1">IF(C1705&gt;=Calculator!$G$27,IF(DAY($C1705)=1,Calculator!$G$34/2,IF(DAY($C1705)=15,Calculator!$G$34/2,0)),0)</f>
        <v>0</v>
      </c>
      <c r="L1705" s="29">
        <f ca="1">IF(DAY($C1705)=28,IF(H1705=0,0,Calculator!$G$35),0)</f>
        <v>0</v>
      </c>
      <c r="M1705" s="29">
        <f ca="1">IF(I1705&gt;0,IF(DAY($C1705)=1,SUM(INDIRECT("I"&amp;(ROW(C1704)-DAY(C1704))):I1704),0),0)</f>
        <v>0</v>
      </c>
      <c r="N1705" s="29">
        <f ca="1">IF(C1705&lt;Calculator!$G$27,0,IF(C1705=Calculator!$G$27,Calculator!$G$39,IF(H1705-K1705&lt;=0,IF(D1705&gt;Calculator!$G$39,IF(H1705-K1705+E1705+L1705+M1705+Calculator!$G$39&gt;Calculator!$G$39,Calculator!$G$39-(H1705+E1705+L1705+M1705-K1705),Calculator!$G$39),D1705),0)))</f>
        <v>0</v>
      </c>
    </row>
    <row r="1706" spans="1:14" ht="15.75" thickBot="1">
      <c r="A1706" s="33" t="str">
        <f ca="1">IF(C1706=Calculator!$H$27,"F",IF(Daily!D1706+Daily!H1706=0,IF(D1705+H1705&gt;0,"L",""),""))</f>
        <v/>
      </c>
      <c r="B1706" s="34">
        <v>1705</v>
      </c>
      <c r="C1706" s="19">
        <f t="shared" ca="1" si="105"/>
        <v>47635</v>
      </c>
      <c r="D1706" s="29">
        <f t="shared" ca="1" si="107"/>
        <v>125986.531277514</v>
      </c>
      <c r="E1706" s="29">
        <f ca="1">IF(C1706&lt;Calculator!$D$26,0,IF(DAY($C1706)=1,IF(D1706-Calculator!$G$24&gt;0,Calculator!$G$24,D1706),0))</f>
        <v>1878.8756805424866</v>
      </c>
      <c r="F1706" s="29">
        <f ca="1">IF(E1706&gt;0,D1706*Calculator!$G$22/12,0)</f>
        <v>524.94388032297502</v>
      </c>
      <c r="G1706" s="29">
        <f ca="1">IF(E1706&gt;0,(IFERROR(-PMT(Calculator!$G$22/12,Calculator!$G$23*12,Calculator!$G$20),0))-F1706,0)</f>
        <v>1353.9318002195116</v>
      </c>
      <c r="H1706" s="29">
        <f t="shared" ca="1" si="108"/>
        <v>10461.039738656365</v>
      </c>
      <c r="I1706" s="29">
        <f t="shared" ca="1" si="106"/>
        <v>1.8629248849662021</v>
      </c>
      <c r="J1706" s="30">
        <f>Calculator!$G$40</f>
        <v>6.5000000000000002E-2</v>
      </c>
      <c r="K1706" s="29">
        <f ca="1">IF(C1706&gt;=Calculator!$G$27,IF(DAY($C1706)=1,Calculator!$G$34/2,IF(DAY($C1706)=15,Calculator!$G$34/2,0)),0)</f>
        <v>4500</v>
      </c>
      <c r="L1706" s="29">
        <f ca="1">IF(DAY($C1706)=28,IF(H1706=0,0,Calculator!$G$35),0)</f>
        <v>0</v>
      </c>
      <c r="M1706" s="29">
        <f ca="1">IF(I1706&gt;0,IF(DAY($C1706)=1,SUM(INDIRECT("I"&amp;(ROW(C1705)-DAY(C1705))):I1705),0),0)</f>
        <v>47.526823249967507</v>
      </c>
      <c r="N1706" s="29">
        <f ca="1">IF(C1706&lt;Calculator!$G$27,0,IF(C1706=Calculator!$G$27,Calculator!$G$39,IF(H1706-K1706&lt;=0,IF(D1706&gt;Calculator!$G$39,IF(H1706-K1706+E1706+L1706+M1706+Calculator!$G$39&gt;Calculator!$G$39,Calculator!$G$39-(H1706+E1706+L1706+M1706-K1706),Calculator!$G$39),D1706),0)))</f>
        <v>0</v>
      </c>
    </row>
    <row r="1707" spans="1:14" ht="15.75" thickBot="1">
      <c r="A1707" s="33" t="str">
        <f ca="1">IF(C1707=Calculator!$H$27,"F",IF(Daily!D1707+Daily!H1707=0,IF(D1706+H1706&gt;0,"L",""),""))</f>
        <v/>
      </c>
      <c r="B1707" s="34">
        <v>1706</v>
      </c>
      <c r="C1707" s="19">
        <f t="shared" ca="1" si="105"/>
        <v>47636</v>
      </c>
      <c r="D1707" s="29">
        <f t="shared" ca="1" si="107"/>
        <v>124632.5994772945</v>
      </c>
      <c r="E1707" s="29">
        <f ca="1">IF(C1707&lt;Calculator!$D$26,0,IF(DAY($C1707)=1,IF(D1707-Calculator!$G$24&gt;0,Calculator!$G$24,D1707),0))</f>
        <v>0</v>
      </c>
      <c r="F1707" s="29">
        <f ca="1">IF(E1707&gt;0,D1707*Calculator!$G$22/12,0)</f>
        <v>0</v>
      </c>
      <c r="G1707" s="29">
        <f ca="1">IF(E1707&gt;0,(IFERROR(-PMT(Calculator!$G$22/12,Calculator!$G$23*12,Calculator!$G$20),0))-F1707,0)</f>
        <v>0</v>
      </c>
      <c r="H1707" s="29">
        <f t="shared" ca="1" si="108"/>
        <v>7887.4422424488193</v>
      </c>
      <c r="I1707" s="29">
        <f t="shared" ca="1" si="106"/>
        <v>1.4046130020799266</v>
      </c>
      <c r="J1707" s="30">
        <f>Calculator!$G$40</f>
        <v>6.5000000000000002E-2</v>
      </c>
      <c r="K1707" s="29">
        <f ca="1">IF(C1707&gt;=Calculator!$G$27,IF(DAY($C1707)=1,Calculator!$G$34/2,IF(DAY($C1707)=15,Calculator!$G$34/2,0)),0)</f>
        <v>0</v>
      </c>
      <c r="L1707" s="29">
        <f ca="1">IF(DAY($C1707)=28,IF(H1707=0,0,Calculator!$G$35),0)</f>
        <v>0</v>
      </c>
      <c r="M1707" s="29">
        <f ca="1">IF(I1707&gt;0,IF(DAY($C1707)=1,SUM(INDIRECT("I"&amp;(ROW(C1706)-DAY(C1706))):I1706),0),0)</f>
        <v>0</v>
      </c>
      <c r="N1707" s="29">
        <f ca="1">IF(C1707&lt;Calculator!$G$27,0,IF(C1707=Calculator!$G$27,Calculator!$G$39,IF(H1707-K1707&lt;=0,IF(D1707&gt;Calculator!$G$39,IF(H1707-K1707+E1707+L1707+M1707+Calculator!$G$39&gt;Calculator!$G$39,Calculator!$G$39-(H1707+E1707+L1707+M1707-K1707),Calculator!$G$39),D1707),0)))</f>
        <v>0</v>
      </c>
    </row>
    <row r="1708" spans="1:14" ht="15.75" thickBot="1">
      <c r="A1708" s="33" t="str">
        <f ca="1">IF(C1708=Calculator!$H$27,"F",IF(Daily!D1708+Daily!H1708=0,IF(D1707+H1707&gt;0,"L",""),""))</f>
        <v/>
      </c>
      <c r="B1708" s="34">
        <v>1707</v>
      </c>
      <c r="C1708" s="19">
        <f t="shared" ca="1" si="105"/>
        <v>47637</v>
      </c>
      <c r="D1708" s="29">
        <f t="shared" ca="1" si="107"/>
        <v>124632.5994772945</v>
      </c>
      <c r="E1708" s="29">
        <f ca="1">IF(C1708&lt;Calculator!$D$26,0,IF(DAY($C1708)=1,IF(D1708-Calculator!$G$24&gt;0,Calculator!$G$24,D1708),0))</f>
        <v>0</v>
      </c>
      <c r="F1708" s="29">
        <f ca="1">IF(E1708&gt;0,D1708*Calculator!$G$22/12,0)</f>
        <v>0</v>
      </c>
      <c r="G1708" s="29">
        <f ca="1">IF(E1708&gt;0,(IFERROR(-PMT(Calculator!$G$22/12,Calculator!$G$23*12,Calculator!$G$20),0))-F1708,0)</f>
        <v>0</v>
      </c>
      <c r="H1708" s="29">
        <f t="shared" ca="1" si="108"/>
        <v>7887.4422424488193</v>
      </c>
      <c r="I1708" s="29">
        <f t="shared" ca="1" si="106"/>
        <v>1.4046130020799266</v>
      </c>
      <c r="J1708" s="30">
        <f>Calculator!$G$40</f>
        <v>6.5000000000000002E-2</v>
      </c>
      <c r="K1708" s="29">
        <f ca="1">IF(C1708&gt;=Calculator!$G$27,IF(DAY($C1708)=1,Calculator!$G$34/2,IF(DAY($C1708)=15,Calculator!$G$34/2,0)),0)</f>
        <v>0</v>
      </c>
      <c r="L1708" s="29">
        <f ca="1">IF(DAY($C1708)=28,IF(H1708=0,0,Calculator!$G$35),0)</f>
        <v>0</v>
      </c>
      <c r="M1708" s="29">
        <f ca="1">IF(I1708&gt;0,IF(DAY($C1708)=1,SUM(INDIRECT("I"&amp;(ROW(C1707)-DAY(C1707))):I1707),0),0)</f>
        <v>0</v>
      </c>
      <c r="N1708" s="29">
        <f ca="1">IF(C1708&lt;Calculator!$G$27,0,IF(C1708=Calculator!$G$27,Calculator!$G$39,IF(H1708-K1708&lt;=0,IF(D1708&gt;Calculator!$G$39,IF(H1708-K1708+E1708+L1708+M1708+Calculator!$G$39&gt;Calculator!$G$39,Calculator!$G$39-(H1708+E1708+L1708+M1708-K1708),Calculator!$G$39),D1708),0)))</f>
        <v>0</v>
      </c>
    </row>
    <row r="1709" spans="1:14" ht="15.75" thickBot="1">
      <c r="A1709" s="33" t="str">
        <f ca="1">IF(C1709=Calculator!$H$27,"F",IF(Daily!D1709+Daily!H1709=0,IF(D1708+H1708&gt;0,"L",""),""))</f>
        <v/>
      </c>
      <c r="B1709" s="34">
        <v>1708</v>
      </c>
      <c r="C1709" s="19">
        <f t="shared" ca="1" si="105"/>
        <v>47638</v>
      </c>
      <c r="D1709" s="29">
        <f t="shared" ca="1" si="107"/>
        <v>124632.5994772945</v>
      </c>
      <c r="E1709" s="29">
        <f ca="1">IF(C1709&lt;Calculator!$D$26,0,IF(DAY($C1709)=1,IF(D1709-Calculator!$G$24&gt;0,Calculator!$G$24,D1709),0))</f>
        <v>0</v>
      </c>
      <c r="F1709" s="29">
        <f ca="1">IF(E1709&gt;0,D1709*Calculator!$G$22/12,0)</f>
        <v>0</v>
      </c>
      <c r="G1709" s="29">
        <f ca="1">IF(E1709&gt;0,(IFERROR(-PMT(Calculator!$G$22/12,Calculator!$G$23*12,Calculator!$G$20),0))-F1709,0)</f>
        <v>0</v>
      </c>
      <c r="H1709" s="29">
        <f t="shared" ca="1" si="108"/>
        <v>7887.4422424488193</v>
      </c>
      <c r="I1709" s="29">
        <f t="shared" ca="1" si="106"/>
        <v>1.4046130020799266</v>
      </c>
      <c r="J1709" s="30">
        <f>Calculator!$G$40</f>
        <v>6.5000000000000002E-2</v>
      </c>
      <c r="K1709" s="29">
        <f ca="1">IF(C1709&gt;=Calculator!$G$27,IF(DAY($C1709)=1,Calculator!$G$34/2,IF(DAY($C1709)=15,Calculator!$G$34/2,0)),0)</f>
        <v>0</v>
      </c>
      <c r="L1709" s="29">
        <f ca="1">IF(DAY($C1709)=28,IF(H1709=0,0,Calculator!$G$35),0)</f>
        <v>0</v>
      </c>
      <c r="M1709" s="29">
        <f ca="1">IF(I1709&gt;0,IF(DAY($C1709)=1,SUM(INDIRECT("I"&amp;(ROW(C1708)-DAY(C1708))):I1708),0),0)</f>
        <v>0</v>
      </c>
      <c r="N1709" s="29">
        <f ca="1">IF(C1709&lt;Calculator!$G$27,0,IF(C1709=Calculator!$G$27,Calculator!$G$39,IF(H1709-K1709&lt;=0,IF(D1709&gt;Calculator!$G$39,IF(H1709-K1709+E1709+L1709+M1709+Calculator!$G$39&gt;Calculator!$G$39,Calculator!$G$39-(H1709+E1709+L1709+M1709-K1709),Calculator!$G$39),D1709),0)))</f>
        <v>0</v>
      </c>
    </row>
    <row r="1710" spans="1:14" ht="15.75" thickBot="1">
      <c r="A1710" s="33" t="str">
        <f ca="1">IF(C1710=Calculator!$H$27,"F",IF(Daily!D1710+Daily!H1710=0,IF(D1709+H1709&gt;0,"L",""),""))</f>
        <v/>
      </c>
      <c r="B1710" s="34">
        <v>1709</v>
      </c>
      <c r="C1710" s="19">
        <f t="shared" ca="1" si="105"/>
        <v>47639</v>
      </c>
      <c r="D1710" s="29">
        <f t="shared" ca="1" si="107"/>
        <v>124632.5994772945</v>
      </c>
      <c r="E1710" s="29">
        <f ca="1">IF(C1710&lt;Calculator!$D$26,0,IF(DAY($C1710)=1,IF(D1710-Calculator!$G$24&gt;0,Calculator!$G$24,D1710),0))</f>
        <v>0</v>
      </c>
      <c r="F1710" s="29">
        <f ca="1">IF(E1710&gt;0,D1710*Calculator!$G$22/12,0)</f>
        <v>0</v>
      </c>
      <c r="G1710" s="29">
        <f ca="1">IF(E1710&gt;0,(IFERROR(-PMT(Calculator!$G$22/12,Calculator!$G$23*12,Calculator!$G$20),0))-F1710,0)</f>
        <v>0</v>
      </c>
      <c r="H1710" s="29">
        <f t="shared" ca="1" si="108"/>
        <v>7887.4422424488193</v>
      </c>
      <c r="I1710" s="29">
        <f t="shared" ca="1" si="106"/>
        <v>1.4046130020799266</v>
      </c>
      <c r="J1710" s="30">
        <f>Calculator!$G$40</f>
        <v>6.5000000000000002E-2</v>
      </c>
      <c r="K1710" s="29">
        <f ca="1">IF(C1710&gt;=Calculator!$G$27,IF(DAY($C1710)=1,Calculator!$G$34/2,IF(DAY($C1710)=15,Calculator!$G$34/2,0)),0)</f>
        <v>0</v>
      </c>
      <c r="L1710" s="29">
        <f ca="1">IF(DAY($C1710)=28,IF(H1710=0,0,Calculator!$G$35),0)</f>
        <v>0</v>
      </c>
      <c r="M1710" s="29">
        <f ca="1">IF(I1710&gt;0,IF(DAY($C1710)=1,SUM(INDIRECT("I"&amp;(ROW(C1709)-DAY(C1709))):I1709),0),0)</f>
        <v>0</v>
      </c>
      <c r="N1710" s="29">
        <f ca="1">IF(C1710&lt;Calculator!$G$27,0,IF(C1710=Calculator!$G$27,Calculator!$G$39,IF(H1710-K1710&lt;=0,IF(D1710&gt;Calculator!$G$39,IF(H1710-K1710+E1710+L1710+M1710+Calculator!$G$39&gt;Calculator!$G$39,Calculator!$G$39-(H1710+E1710+L1710+M1710-K1710),Calculator!$G$39),D1710),0)))</f>
        <v>0</v>
      </c>
    </row>
    <row r="1711" spans="1:14" ht="15.75" thickBot="1">
      <c r="A1711" s="33" t="str">
        <f ca="1">IF(C1711=Calculator!$H$27,"F",IF(Daily!D1711+Daily!H1711=0,IF(D1710+H1710&gt;0,"L",""),""))</f>
        <v/>
      </c>
      <c r="B1711" s="34">
        <v>1710</v>
      </c>
      <c r="C1711" s="19">
        <f t="shared" ca="1" si="105"/>
        <v>47640</v>
      </c>
      <c r="D1711" s="29">
        <f t="shared" ca="1" si="107"/>
        <v>124632.5994772945</v>
      </c>
      <c r="E1711" s="29">
        <f ca="1">IF(C1711&lt;Calculator!$D$26,0,IF(DAY($C1711)=1,IF(D1711-Calculator!$G$24&gt;0,Calculator!$G$24,D1711),0))</f>
        <v>0</v>
      </c>
      <c r="F1711" s="29">
        <f ca="1">IF(E1711&gt;0,D1711*Calculator!$G$22/12,0)</f>
        <v>0</v>
      </c>
      <c r="G1711" s="29">
        <f ca="1">IF(E1711&gt;0,(IFERROR(-PMT(Calculator!$G$22/12,Calculator!$G$23*12,Calculator!$G$20),0))-F1711,0)</f>
        <v>0</v>
      </c>
      <c r="H1711" s="29">
        <f t="shared" ca="1" si="108"/>
        <v>7887.4422424488193</v>
      </c>
      <c r="I1711" s="29">
        <f t="shared" ca="1" si="106"/>
        <v>1.4046130020799266</v>
      </c>
      <c r="J1711" s="30">
        <f>Calculator!$G$40</f>
        <v>6.5000000000000002E-2</v>
      </c>
      <c r="K1711" s="29">
        <f ca="1">IF(C1711&gt;=Calculator!$G$27,IF(DAY($C1711)=1,Calculator!$G$34/2,IF(DAY($C1711)=15,Calculator!$G$34/2,0)),0)</f>
        <v>0</v>
      </c>
      <c r="L1711" s="29">
        <f ca="1">IF(DAY($C1711)=28,IF(H1711=0,0,Calculator!$G$35),0)</f>
        <v>0</v>
      </c>
      <c r="M1711" s="29">
        <f ca="1">IF(I1711&gt;0,IF(DAY($C1711)=1,SUM(INDIRECT("I"&amp;(ROW(C1710)-DAY(C1710))):I1710),0),0)</f>
        <v>0</v>
      </c>
      <c r="N1711" s="29">
        <f ca="1">IF(C1711&lt;Calculator!$G$27,0,IF(C1711=Calculator!$G$27,Calculator!$G$39,IF(H1711-K1711&lt;=0,IF(D1711&gt;Calculator!$G$39,IF(H1711-K1711+E1711+L1711+M1711+Calculator!$G$39&gt;Calculator!$G$39,Calculator!$G$39-(H1711+E1711+L1711+M1711-K1711),Calculator!$G$39),D1711),0)))</f>
        <v>0</v>
      </c>
    </row>
    <row r="1712" spans="1:14" ht="15.75" thickBot="1">
      <c r="A1712" s="33" t="str">
        <f ca="1">IF(C1712=Calculator!$H$27,"F",IF(Daily!D1712+Daily!H1712=0,IF(D1711+H1711&gt;0,"L",""),""))</f>
        <v/>
      </c>
      <c r="B1712" s="34">
        <v>1711</v>
      </c>
      <c r="C1712" s="19">
        <f t="shared" ca="1" si="105"/>
        <v>47641</v>
      </c>
      <c r="D1712" s="29">
        <f t="shared" ca="1" si="107"/>
        <v>124632.5994772945</v>
      </c>
      <c r="E1712" s="29">
        <f ca="1">IF(C1712&lt;Calculator!$D$26,0,IF(DAY($C1712)=1,IF(D1712-Calculator!$G$24&gt;0,Calculator!$G$24,D1712),0))</f>
        <v>0</v>
      </c>
      <c r="F1712" s="29">
        <f ca="1">IF(E1712&gt;0,D1712*Calculator!$G$22/12,0)</f>
        <v>0</v>
      </c>
      <c r="G1712" s="29">
        <f ca="1">IF(E1712&gt;0,(IFERROR(-PMT(Calculator!$G$22/12,Calculator!$G$23*12,Calculator!$G$20),0))-F1712,0)</f>
        <v>0</v>
      </c>
      <c r="H1712" s="29">
        <f t="shared" ca="1" si="108"/>
        <v>7887.4422424488193</v>
      </c>
      <c r="I1712" s="29">
        <f t="shared" ca="1" si="106"/>
        <v>1.4046130020799266</v>
      </c>
      <c r="J1712" s="30">
        <f>Calculator!$G$40</f>
        <v>6.5000000000000002E-2</v>
      </c>
      <c r="K1712" s="29">
        <f ca="1">IF(C1712&gt;=Calculator!$G$27,IF(DAY($C1712)=1,Calculator!$G$34/2,IF(DAY($C1712)=15,Calculator!$G$34/2,0)),0)</f>
        <v>0</v>
      </c>
      <c r="L1712" s="29">
        <f ca="1">IF(DAY($C1712)=28,IF(H1712=0,0,Calculator!$G$35),0)</f>
        <v>0</v>
      </c>
      <c r="M1712" s="29">
        <f ca="1">IF(I1712&gt;0,IF(DAY($C1712)=1,SUM(INDIRECT("I"&amp;(ROW(C1711)-DAY(C1711))):I1711),0),0)</f>
        <v>0</v>
      </c>
      <c r="N1712" s="29">
        <f ca="1">IF(C1712&lt;Calculator!$G$27,0,IF(C1712=Calculator!$G$27,Calculator!$G$39,IF(H1712-K1712&lt;=0,IF(D1712&gt;Calculator!$G$39,IF(H1712-K1712+E1712+L1712+M1712+Calculator!$G$39&gt;Calculator!$G$39,Calculator!$G$39-(H1712+E1712+L1712+M1712-K1712),Calculator!$G$39),D1712),0)))</f>
        <v>0</v>
      </c>
    </row>
    <row r="1713" spans="1:14" ht="15.75" thickBot="1">
      <c r="A1713" s="33" t="str">
        <f ca="1">IF(C1713=Calculator!$H$27,"F",IF(Daily!D1713+Daily!H1713=0,IF(D1712+H1712&gt;0,"L",""),""))</f>
        <v/>
      </c>
      <c r="B1713" s="34">
        <v>1712</v>
      </c>
      <c r="C1713" s="19">
        <f t="shared" ca="1" si="105"/>
        <v>47642</v>
      </c>
      <c r="D1713" s="29">
        <f t="shared" ca="1" si="107"/>
        <v>124632.5994772945</v>
      </c>
      <c r="E1713" s="29">
        <f ca="1">IF(C1713&lt;Calculator!$D$26,0,IF(DAY($C1713)=1,IF(D1713-Calculator!$G$24&gt;0,Calculator!$G$24,D1713),0))</f>
        <v>0</v>
      </c>
      <c r="F1713" s="29">
        <f ca="1">IF(E1713&gt;0,D1713*Calculator!$G$22/12,0)</f>
        <v>0</v>
      </c>
      <c r="G1713" s="29">
        <f ca="1">IF(E1713&gt;0,(IFERROR(-PMT(Calculator!$G$22/12,Calculator!$G$23*12,Calculator!$G$20),0))-F1713,0)</f>
        <v>0</v>
      </c>
      <c r="H1713" s="29">
        <f t="shared" ca="1" si="108"/>
        <v>7887.4422424488193</v>
      </c>
      <c r="I1713" s="29">
        <f t="shared" ca="1" si="106"/>
        <v>1.4046130020799266</v>
      </c>
      <c r="J1713" s="30">
        <f>Calculator!$G$40</f>
        <v>6.5000000000000002E-2</v>
      </c>
      <c r="K1713" s="29">
        <f ca="1">IF(C1713&gt;=Calculator!$G$27,IF(DAY($C1713)=1,Calculator!$G$34/2,IF(DAY($C1713)=15,Calculator!$G$34/2,0)),0)</f>
        <v>0</v>
      </c>
      <c r="L1713" s="29">
        <f ca="1">IF(DAY($C1713)=28,IF(H1713=0,0,Calculator!$G$35),0)</f>
        <v>0</v>
      </c>
      <c r="M1713" s="29">
        <f ca="1">IF(I1713&gt;0,IF(DAY($C1713)=1,SUM(INDIRECT("I"&amp;(ROW(C1712)-DAY(C1712))):I1712),0),0)</f>
        <v>0</v>
      </c>
      <c r="N1713" s="29">
        <f ca="1">IF(C1713&lt;Calculator!$G$27,0,IF(C1713=Calculator!$G$27,Calculator!$G$39,IF(H1713-K1713&lt;=0,IF(D1713&gt;Calculator!$G$39,IF(H1713-K1713+E1713+L1713+M1713+Calculator!$G$39&gt;Calculator!$G$39,Calculator!$G$39-(H1713+E1713+L1713+M1713-K1713),Calculator!$G$39),D1713),0)))</f>
        <v>0</v>
      </c>
    </row>
    <row r="1714" spans="1:14" ht="15.75" thickBot="1">
      <c r="A1714" s="33" t="str">
        <f ca="1">IF(C1714=Calculator!$H$27,"F",IF(Daily!D1714+Daily!H1714=0,IF(D1713+H1713&gt;0,"L",""),""))</f>
        <v/>
      </c>
      <c r="B1714" s="34">
        <v>1713</v>
      </c>
      <c r="C1714" s="19">
        <f t="shared" ca="1" si="105"/>
        <v>47643</v>
      </c>
      <c r="D1714" s="29">
        <f t="shared" ca="1" si="107"/>
        <v>124632.5994772945</v>
      </c>
      <c r="E1714" s="29">
        <f ca="1">IF(C1714&lt;Calculator!$D$26,0,IF(DAY($C1714)=1,IF(D1714-Calculator!$G$24&gt;0,Calculator!$G$24,D1714),0))</f>
        <v>0</v>
      </c>
      <c r="F1714" s="29">
        <f ca="1">IF(E1714&gt;0,D1714*Calculator!$G$22/12,0)</f>
        <v>0</v>
      </c>
      <c r="G1714" s="29">
        <f ca="1">IF(E1714&gt;0,(IFERROR(-PMT(Calculator!$G$22/12,Calculator!$G$23*12,Calculator!$G$20),0))-F1714,0)</f>
        <v>0</v>
      </c>
      <c r="H1714" s="29">
        <f t="shared" ca="1" si="108"/>
        <v>7887.4422424488193</v>
      </c>
      <c r="I1714" s="29">
        <f t="shared" ca="1" si="106"/>
        <v>1.4046130020799266</v>
      </c>
      <c r="J1714" s="30">
        <f>Calculator!$G$40</f>
        <v>6.5000000000000002E-2</v>
      </c>
      <c r="K1714" s="29">
        <f ca="1">IF(C1714&gt;=Calculator!$G$27,IF(DAY($C1714)=1,Calculator!$G$34/2,IF(DAY($C1714)=15,Calculator!$G$34/2,0)),0)</f>
        <v>0</v>
      </c>
      <c r="L1714" s="29">
        <f ca="1">IF(DAY($C1714)=28,IF(H1714=0,0,Calculator!$G$35),0)</f>
        <v>0</v>
      </c>
      <c r="M1714" s="29">
        <f ca="1">IF(I1714&gt;0,IF(DAY($C1714)=1,SUM(INDIRECT("I"&amp;(ROW(C1713)-DAY(C1713))):I1713),0),0)</f>
        <v>0</v>
      </c>
      <c r="N1714" s="29">
        <f ca="1">IF(C1714&lt;Calculator!$G$27,0,IF(C1714=Calculator!$G$27,Calculator!$G$39,IF(H1714-K1714&lt;=0,IF(D1714&gt;Calculator!$G$39,IF(H1714-K1714+E1714+L1714+M1714+Calculator!$G$39&gt;Calculator!$G$39,Calculator!$G$39-(H1714+E1714+L1714+M1714-K1714),Calculator!$G$39),D1714),0)))</f>
        <v>0</v>
      </c>
    </row>
    <row r="1715" spans="1:14" ht="15.75" thickBot="1">
      <c r="A1715" s="33" t="str">
        <f ca="1">IF(C1715=Calculator!$H$27,"F",IF(Daily!D1715+Daily!H1715=0,IF(D1714+H1714&gt;0,"L",""),""))</f>
        <v/>
      </c>
      <c r="B1715" s="34">
        <v>1714</v>
      </c>
      <c r="C1715" s="19">
        <f t="shared" ca="1" si="105"/>
        <v>47644</v>
      </c>
      <c r="D1715" s="29">
        <f t="shared" ca="1" si="107"/>
        <v>124632.5994772945</v>
      </c>
      <c r="E1715" s="29">
        <f ca="1">IF(C1715&lt;Calculator!$D$26,0,IF(DAY($C1715)=1,IF(D1715-Calculator!$G$24&gt;0,Calculator!$G$24,D1715),0))</f>
        <v>0</v>
      </c>
      <c r="F1715" s="29">
        <f ca="1">IF(E1715&gt;0,D1715*Calculator!$G$22/12,0)</f>
        <v>0</v>
      </c>
      <c r="G1715" s="29">
        <f ca="1">IF(E1715&gt;0,(IFERROR(-PMT(Calculator!$G$22/12,Calculator!$G$23*12,Calculator!$G$20),0))-F1715,0)</f>
        <v>0</v>
      </c>
      <c r="H1715" s="29">
        <f t="shared" ca="1" si="108"/>
        <v>7887.4422424488193</v>
      </c>
      <c r="I1715" s="29">
        <f t="shared" ca="1" si="106"/>
        <v>1.4046130020799266</v>
      </c>
      <c r="J1715" s="30">
        <f>Calculator!$G$40</f>
        <v>6.5000000000000002E-2</v>
      </c>
      <c r="K1715" s="29">
        <f ca="1">IF(C1715&gt;=Calculator!$G$27,IF(DAY($C1715)=1,Calculator!$G$34/2,IF(DAY($C1715)=15,Calculator!$G$34/2,0)),0)</f>
        <v>0</v>
      </c>
      <c r="L1715" s="29">
        <f ca="1">IF(DAY($C1715)=28,IF(H1715=0,0,Calculator!$G$35),0)</f>
        <v>0</v>
      </c>
      <c r="M1715" s="29">
        <f ca="1">IF(I1715&gt;0,IF(DAY($C1715)=1,SUM(INDIRECT("I"&amp;(ROW(C1714)-DAY(C1714))):I1714),0),0)</f>
        <v>0</v>
      </c>
      <c r="N1715" s="29">
        <f ca="1">IF(C1715&lt;Calculator!$G$27,0,IF(C1715=Calculator!$G$27,Calculator!$G$39,IF(H1715-K1715&lt;=0,IF(D1715&gt;Calculator!$G$39,IF(H1715-K1715+E1715+L1715+M1715+Calculator!$G$39&gt;Calculator!$G$39,Calculator!$G$39-(H1715+E1715+L1715+M1715-K1715),Calculator!$G$39),D1715),0)))</f>
        <v>0</v>
      </c>
    </row>
    <row r="1716" spans="1:14" ht="15.75" thickBot="1">
      <c r="A1716" s="33" t="str">
        <f ca="1">IF(C1716=Calculator!$H$27,"F",IF(Daily!D1716+Daily!H1716=0,IF(D1715+H1715&gt;0,"L",""),""))</f>
        <v/>
      </c>
      <c r="B1716" s="34">
        <v>1715</v>
      </c>
      <c r="C1716" s="19">
        <f t="shared" ca="1" si="105"/>
        <v>47645</v>
      </c>
      <c r="D1716" s="29">
        <f t="shared" ca="1" si="107"/>
        <v>124632.5994772945</v>
      </c>
      <c r="E1716" s="29">
        <f ca="1">IF(C1716&lt;Calculator!$D$26,0,IF(DAY($C1716)=1,IF(D1716-Calculator!$G$24&gt;0,Calculator!$G$24,D1716),0))</f>
        <v>0</v>
      </c>
      <c r="F1716" s="29">
        <f ca="1">IF(E1716&gt;0,D1716*Calculator!$G$22/12,0)</f>
        <v>0</v>
      </c>
      <c r="G1716" s="29">
        <f ca="1">IF(E1716&gt;0,(IFERROR(-PMT(Calculator!$G$22/12,Calculator!$G$23*12,Calculator!$G$20),0))-F1716,0)</f>
        <v>0</v>
      </c>
      <c r="H1716" s="29">
        <f t="shared" ca="1" si="108"/>
        <v>7887.4422424488193</v>
      </c>
      <c r="I1716" s="29">
        <f t="shared" ca="1" si="106"/>
        <v>1.4046130020799266</v>
      </c>
      <c r="J1716" s="30">
        <f>Calculator!$G$40</f>
        <v>6.5000000000000002E-2</v>
      </c>
      <c r="K1716" s="29">
        <f ca="1">IF(C1716&gt;=Calculator!$G$27,IF(DAY($C1716)=1,Calculator!$G$34/2,IF(DAY($C1716)=15,Calculator!$G$34/2,0)),0)</f>
        <v>0</v>
      </c>
      <c r="L1716" s="29">
        <f ca="1">IF(DAY($C1716)=28,IF(H1716=0,0,Calculator!$G$35),0)</f>
        <v>0</v>
      </c>
      <c r="M1716" s="29">
        <f ca="1">IF(I1716&gt;0,IF(DAY($C1716)=1,SUM(INDIRECT("I"&amp;(ROW(C1715)-DAY(C1715))):I1715),0),0)</f>
        <v>0</v>
      </c>
      <c r="N1716" s="29">
        <f ca="1">IF(C1716&lt;Calculator!$G$27,0,IF(C1716=Calculator!$G$27,Calculator!$G$39,IF(H1716-K1716&lt;=0,IF(D1716&gt;Calculator!$G$39,IF(H1716-K1716+E1716+L1716+M1716+Calculator!$G$39&gt;Calculator!$G$39,Calculator!$G$39-(H1716+E1716+L1716+M1716-K1716),Calculator!$G$39),D1716),0)))</f>
        <v>0</v>
      </c>
    </row>
    <row r="1717" spans="1:14" ht="15.75" thickBot="1">
      <c r="A1717" s="33" t="str">
        <f ca="1">IF(C1717=Calculator!$H$27,"F",IF(Daily!D1717+Daily!H1717=0,IF(D1716+H1716&gt;0,"L",""),""))</f>
        <v/>
      </c>
      <c r="B1717" s="34">
        <v>1716</v>
      </c>
      <c r="C1717" s="19">
        <f t="shared" ca="1" si="105"/>
        <v>47646</v>
      </c>
      <c r="D1717" s="29">
        <f t="shared" ca="1" si="107"/>
        <v>124632.5994772945</v>
      </c>
      <c r="E1717" s="29">
        <f ca="1">IF(C1717&lt;Calculator!$D$26,0,IF(DAY($C1717)=1,IF(D1717-Calculator!$G$24&gt;0,Calculator!$G$24,D1717),0))</f>
        <v>0</v>
      </c>
      <c r="F1717" s="29">
        <f ca="1">IF(E1717&gt;0,D1717*Calculator!$G$22/12,0)</f>
        <v>0</v>
      </c>
      <c r="G1717" s="29">
        <f ca="1">IF(E1717&gt;0,(IFERROR(-PMT(Calculator!$G$22/12,Calculator!$G$23*12,Calculator!$G$20),0))-F1717,0)</f>
        <v>0</v>
      </c>
      <c r="H1717" s="29">
        <f t="shared" ca="1" si="108"/>
        <v>7887.4422424488193</v>
      </c>
      <c r="I1717" s="29">
        <f t="shared" ca="1" si="106"/>
        <v>1.4046130020799266</v>
      </c>
      <c r="J1717" s="30">
        <f>Calculator!$G$40</f>
        <v>6.5000000000000002E-2</v>
      </c>
      <c r="K1717" s="29">
        <f ca="1">IF(C1717&gt;=Calculator!$G$27,IF(DAY($C1717)=1,Calculator!$G$34/2,IF(DAY($C1717)=15,Calculator!$G$34/2,0)),0)</f>
        <v>0</v>
      </c>
      <c r="L1717" s="29">
        <f ca="1">IF(DAY($C1717)=28,IF(H1717=0,0,Calculator!$G$35),0)</f>
        <v>0</v>
      </c>
      <c r="M1717" s="29">
        <f ca="1">IF(I1717&gt;0,IF(DAY($C1717)=1,SUM(INDIRECT("I"&amp;(ROW(C1716)-DAY(C1716))):I1716),0),0)</f>
        <v>0</v>
      </c>
      <c r="N1717" s="29">
        <f ca="1">IF(C1717&lt;Calculator!$G$27,0,IF(C1717=Calculator!$G$27,Calculator!$G$39,IF(H1717-K1717&lt;=0,IF(D1717&gt;Calculator!$G$39,IF(H1717-K1717+E1717+L1717+M1717+Calculator!$G$39&gt;Calculator!$G$39,Calculator!$G$39-(H1717+E1717+L1717+M1717-K1717),Calculator!$G$39),D1717),0)))</f>
        <v>0</v>
      </c>
    </row>
    <row r="1718" spans="1:14" ht="15.75" thickBot="1">
      <c r="A1718" s="33" t="str">
        <f ca="1">IF(C1718=Calculator!$H$27,"F",IF(Daily!D1718+Daily!H1718=0,IF(D1717+H1717&gt;0,"L",""),""))</f>
        <v/>
      </c>
      <c r="B1718" s="34">
        <v>1717</v>
      </c>
      <c r="C1718" s="19">
        <f t="shared" ca="1" si="105"/>
        <v>47647</v>
      </c>
      <c r="D1718" s="29">
        <f t="shared" ca="1" si="107"/>
        <v>124632.5994772945</v>
      </c>
      <c r="E1718" s="29">
        <f ca="1">IF(C1718&lt;Calculator!$D$26,0,IF(DAY($C1718)=1,IF(D1718-Calculator!$G$24&gt;0,Calculator!$G$24,D1718),0))</f>
        <v>0</v>
      </c>
      <c r="F1718" s="29">
        <f ca="1">IF(E1718&gt;0,D1718*Calculator!$G$22/12,0)</f>
        <v>0</v>
      </c>
      <c r="G1718" s="29">
        <f ca="1">IF(E1718&gt;0,(IFERROR(-PMT(Calculator!$G$22/12,Calculator!$G$23*12,Calculator!$G$20),0))-F1718,0)</f>
        <v>0</v>
      </c>
      <c r="H1718" s="29">
        <f t="shared" ca="1" si="108"/>
        <v>7887.4422424488193</v>
      </c>
      <c r="I1718" s="29">
        <f t="shared" ca="1" si="106"/>
        <v>1.4046130020799266</v>
      </c>
      <c r="J1718" s="30">
        <f>Calculator!$G$40</f>
        <v>6.5000000000000002E-2</v>
      </c>
      <c r="K1718" s="29">
        <f ca="1">IF(C1718&gt;=Calculator!$G$27,IF(DAY($C1718)=1,Calculator!$G$34/2,IF(DAY($C1718)=15,Calculator!$G$34/2,0)),0)</f>
        <v>0</v>
      </c>
      <c r="L1718" s="29">
        <f ca="1">IF(DAY($C1718)=28,IF(H1718=0,0,Calculator!$G$35),0)</f>
        <v>0</v>
      </c>
      <c r="M1718" s="29">
        <f ca="1">IF(I1718&gt;0,IF(DAY($C1718)=1,SUM(INDIRECT("I"&amp;(ROW(C1717)-DAY(C1717))):I1717),0),0)</f>
        <v>0</v>
      </c>
      <c r="N1718" s="29">
        <f ca="1">IF(C1718&lt;Calculator!$G$27,0,IF(C1718=Calculator!$G$27,Calculator!$G$39,IF(H1718-K1718&lt;=0,IF(D1718&gt;Calculator!$G$39,IF(H1718-K1718+E1718+L1718+M1718+Calculator!$G$39&gt;Calculator!$G$39,Calculator!$G$39-(H1718+E1718+L1718+M1718-K1718),Calculator!$G$39),D1718),0)))</f>
        <v>0</v>
      </c>
    </row>
    <row r="1719" spans="1:14" ht="15.75" thickBot="1">
      <c r="A1719" s="33" t="str">
        <f ca="1">IF(C1719=Calculator!$H$27,"F",IF(Daily!D1719+Daily!H1719=0,IF(D1718+H1718&gt;0,"L",""),""))</f>
        <v/>
      </c>
      <c r="B1719" s="34">
        <v>1718</v>
      </c>
      <c r="C1719" s="19">
        <f t="shared" ca="1" si="105"/>
        <v>47648</v>
      </c>
      <c r="D1719" s="29">
        <f t="shared" ca="1" si="107"/>
        <v>124632.5994772945</v>
      </c>
      <c r="E1719" s="29">
        <f ca="1">IF(C1719&lt;Calculator!$D$26,0,IF(DAY($C1719)=1,IF(D1719-Calculator!$G$24&gt;0,Calculator!$G$24,D1719),0))</f>
        <v>0</v>
      </c>
      <c r="F1719" s="29">
        <f ca="1">IF(E1719&gt;0,D1719*Calculator!$G$22/12,0)</f>
        <v>0</v>
      </c>
      <c r="G1719" s="29">
        <f ca="1">IF(E1719&gt;0,(IFERROR(-PMT(Calculator!$G$22/12,Calculator!$G$23*12,Calculator!$G$20),0))-F1719,0)</f>
        <v>0</v>
      </c>
      <c r="H1719" s="29">
        <f t="shared" ca="1" si="108"/>
        <v>7887.4422424488193</v>
      </c>
      <c r="I1719" s="29">
        <f t="shared" ca="1" si="106"/>
        <v>1.4046130020799266</v>
      </c>
      <c r="J1719" s="30">
        <f>Calculator!$G$40</f>
        <v>6.5000000000000002E-2</v>
      </c>
      <c r="K1719" s="29">
        <f ca="1">IF(C1719&gt;=Calculator!$G$27,IF(DAY($C1719)=1,Calculator!$G$34/2,IF(DAY($C1719)=15,Calculator!$G$34/2,0)),0)</f>
        <v>0</v>
      </c>
      <c r="L1719" s="29">
        <f ca="1">IF(DAY($C1719)=28,IF(H1719=0,0,Calculator!$G$35),0)</f>
        <v>0</v>
      </c>
      <c r="M1719" s="29">
        <f ca="1">IF(I1719&gt;0,IF(DAY($C1719)=1,SUM(INDIRECT("I"&amp;(ROW(C1718)-DAY(C1718))):I1718),0),0)</f>
        <v>0</v>
      </c>
      <c r="N1719" s="29">
        <f ca="1">IF(C1719&lt;Calculator!$G$27,0,IF(C1719=Calculator!$G$27,Calculator!$G$39,IF(H1719-K1719&lt;=0,IF(D1719&gt;Calculator!$G$39,IF(H1719-K1719+E1719+L1719+M1719+Calculator!$G$39&gt;Calculator!$G$39,Calculator!$G$39-(H1719+E1719+L1719+M1719-K1719),Calculator!$G$39),D1719),0)))</f>
        <v>0</v>
      </c>
    </row>
    <row r="1720" spans="1:14" ht="15.75" thickBot="1">
      <c r="A1720" s="33" t="str">
        <f ca="1">IF(C1720=Calculator!$H$27,"F",IF(Daily!D1720+Daily!H1720=0,IF(D1719+H1719&gt;0,"L",""),""))</f>
        <v/>
      </c>
      <c r="B1720" s="34">
        <v>1719</v>
      </c>
      <c r="C1720" s="19">
        <f t="shared" ca="1" si="105"/>
        <v>47649</v>
      </c>
      <c r="D1720" s="29">
        <f t="shared" ca="1" si="107"/>
        <v>124632.5994772945</v>
      </c>
      <c r="E1720" s="29">
        <f ca="1">IF(C1720&lt;Calculator!$D$26,0,IF(DAY($C1720)=1,IF(D1720-Calculator!$G$24&gt;0,Calculator!$G$24,D1720),0))</f>
        <v>0</v>
      </c>
      <c r="F1720" s="29">
        <f ca="1">IF(E1720&gt;0,D1720*Calculator!$G$22/12,0)</f>
        <v>0</v>
      </c>
      <c r="G1720" s="29">
        <f ca="1">IF(E1720&gt;0,(IFERROR(-PMT(Calculator!$G$22/12,Calculator!$G$23*12,Calculator!$G$20),0))-F1720,0)</f>
        <v>0</v>
      </c>
      <c r="H1720" s="29">
        <f t="shared" ca="1" si="108"/>
        <v>7887.4422424488193</v>
      </c>
      <c r="I1720" s="29">
        <f t="shared" ca="1" si="106"/>
        <v>1.4046130020799266</v>
      </c>
      <c r="J1720" s="30">
        <f>Calculator!$G$40</f>
        <v>6.5000000000000002E-2</v>
      </c>
      <c r="K1720" s="29">
        <f ca="1">IF(C1720&gt;=Calculator!$G$27,IF(DAY($C1720)=1,Calculator!$G$34/2,IF(DAY($C1720)=15,Calculator!$G$34/2,0)),0)</f>
        <v>4500</v>
      </c>
      <c r="L1720" s="29">
        <f ca="1">IF(DAY($C1720)=28,IF(H1720=0,0,Calculator!$G$35),0)</f>
        <v>0</v>
      </c>
      <c r="M1720" s="29">
        <f ca="1">IF(I1720&gt;0,IF(DAY($C1720)=1,SUM(INDIRECT("I"&amp;(ROW(C1719)-DAY(C1719))):I1719),0),0)</f>
        <v>0</v>
      </c>
      <c r="N1720" s="29">
        <f ca="1">IF(C1720&lt;Calculator!$G$27,0,IF(C1720=Calculator!$G$27,Calculator!$G$39,IF(H1720-K1720&lt;=0,IF(D1720&gt;Calculator!$G$39,IF(H1720-K1720+E1720+L1720+M1720+Calculator!$G$39&gt;Calculator!$G$39,Calculator!$G$39-(H1720+E1720+L1720+M1720-K1720),Calculator!$G$39),D1720),0)))</f>
        <v>0</v>
      </c>
    </row>
    <row r="1721" spans="1:14" ht="15.75" thickBot="1">
      <c r="A1721" s="33" t="str">
        <f ca="1">IF(C1721=Calculator!$H$27,"F",IF(Daily!D1721+Daily!H1721=0,IF(D1720+H1720&gt;0,"L",""),""))</f>
        <v/>
      </c>
      <c r="B1721" s="34">
        <v>1720</v>
      </c>
      <c r="C1721" s="19">
        <f t="shared" ca="1" si="105"/>
        <v>47650</v>
      </c>
      <c r="D1721" s="29">
        <f t="shared" ca="1" si="107"/>
        <v>124632.5994772945</v>
      </c>
      <c r="E1721" s="29">
        <f ca="1">IF(C1721&lt;Calculator!$D$26,0,IF(DAY($C1721)=1,IF(D1721-Calculator!$G$24&gt;0,Calculator!$G$24,D1721),0))</f>
        <v>0</v>
      </c>
      <c r="F1721" s="29">
        <f ca="1">IF(E1721&gt;0,D1721*Calculator!$G$22/12,0)</f>
        <v>0</v>
      </c>
      <c r="G1721" s="29">
        <f ca="1">IF(E1721&gt;0,(IFERROR(-PMT(Calculator!$G$22/12,Calculator!$G$23*12,Calculator!$G$20),0))-F1721,0)</f>
        <v>0</v>
      </c>
      <c r="H1721" s="29">
        <f t="shared" ca="1" si="108"/>
        <v>3387.4422424488193</v>
      </c>
      <c r="I1721" s="29">
        <f t="shared" ca="1" si="106"/>
        <v>0.60324313906622806</v>
      </c>
      <c r="J1721" s="30">
        <f>Calculator!$G$40</f>
        <v>6.5000000000000002E-2</v>
      </c>
      <c r="K1721" s="29">
        <f ca="1">IF(C1721&gt;=Calculator!$G$27,IF(DAY($C1721)=1,Calculator!$G$34/2,IF(DAY($C1721)=15,Calculator!$G$34/2,0)),0)</f>
        <v>0</v>
      </c>
      <c r="L1721" s="29">
        <f ca="1">IF(DAY($C1721)=28,IF(H1721=0,0,Calculator!$G$35),0)</f>
        <v>0</v>
      </c>
      <c r="M1721" s="29">
        <f ca="1">IF(I1721&gt;0,IF(DAY($C1721)=1,SUM(INDIRECT("I"&amp;(ROW(C1720)-DAY(C1720))):I1720),0),0)</f>
        <v>0</v>
      </c>
      <c r="N1721" s="29">
        <f ca="1">IF(C1721&lt;Calculator!$G$27,0,IF(C1721=Calculator!$G$27,Calculator!$G$39,IF(H1721-K1721&lt;=0,IF(D1721&gt;Calculator!$G$39,IF(H1721-K1721+E1721+L1721+M1721+Calculator!$G$39&gt;Calculator!$G$39,Calculator!$G$39-(H1721+E1721+L1721+M1721-K1721),Calculator!$G$39),D1721),0)))</f>
        <v>0</v>
      </c>
    </row>
    <row r="1722" spans="1:14" ht="15.75" thickBot="1">
      <c r="A1722" s="33" t="str">
        <f ca="1">IF(C1722=Calculator!$H$27,"F",IF(Daily!D1722+Daily!H1722=0,IF(D1721+H1721&gt;0,"L",""),""))</f>
        <v/>
      </c>
      <c r="B1722" s="34">
        <v>1721</v>
      </c>
      <c r="C1722" s="19">
        <f t="shared" ca="1" si="105"/>
        <v>47651</v>
      </c>
      <c r="D1722" s="29">
        <f t="shared" ca="1" si="107"/>
        <v>124632.5994772945</v>
      </c>
      <c r="E1722" s="29">
        <f ca="1">IF(C1722&lt;Calculator!$D$26,0,IF(DAY($C1722)=1,IF(D1722-Calculator!$G$24&gt;0,Calculator!$G$24,D1722),0))</f>
        <v>0</v>
      </c>
      <c r="F1722" s="29">
        <f ca="1">IF(E1722&gt;0,D1722*Calculator!$G$22/12,0)</f>
        <v>0</v>
      </c>
      <c r="G1722" s="29">
        <f ca="1">IF(E1722&gt;0,(IFERROR(-PMT(Calculator!$G$22/12,Calculator!$G$23*12,Calculator!$G$20),0))-F1722,0)</f>
        <v>0</v>
      </c>
      <c r="H1722" s="29">
        <f t="shared" ca="1" si="108"/>
        <v>3387.4422424488193</v>
      </c>
      <c r="I1722" s="29">
        <f t="shared" ca="1" si="106"/>
        <v>0.60324313906622806</v>
      </c>
      <c r="J1722" s="30">
        <f>Calculator!$G$40</f>
        <v>6.5000000000000002E-2</v>
      </c>
      <c r="K1722" s="29">
        <f ca="1">IF(C1722&gt;=Calculator!$G$27,IF(DAY($C1722)=1,Calculator!$G$34/2,IF(DAY($C1722)=15,Calculator!$G$34/2,0)),0)</f>
        <v>0</v>
      </c>
      <c r="L1722" s="29">
        <f ca="1">IF(DAY($C1722)=28,IF(H1722=0,0,Calculator!$G$35),0)</f>
        <v>0</v>
      </c>
      <c r="M1722" s="29">
        <f ca="1">IF(I1722&gt;0,IF(DAY($C1722)=1,SUM(INDIRECT("I"&amp;(ROW(C1721)-DAY(C1721))):I1721),0),0)</f>
        <v>0</v>
      </c>
      <c r="N1722" s="29">
        <f ca="1">IF(C1722&lt;Calculator!$G$27,0,IF(C1722=Calculator!$G$27,Calculator!$G$39,IF(H1722-K1722&lt;=0,IF(D1722&gt;Calculator!$G$39,IF(H1722-K1722+E1722+L1722+M1722+Calculator!$G$39&gt;Calculator!$G$39,Calculator!$G$39-(H1722+E1722+L1722+M1722-K1722),Calculator!$G$39),D1722),0)))</f>
        <v>0</v>
      </c>
    </row>
    <row r="1723" spans="1:14" ht="15.75" thickBot="1">
      <c r="A1723" s="33" t="str">
        <f ca="1">IF(C1723=Calculator!$H$27,"F",IF(Daily!D1723+Daily!H1723=0,IF(D1722+H1722&gt;0,"L",""),""))</f>
        <v/>
      </c>
      <c r="B1723" s="34">
        <v>1722</v>
      </c>
      <c r="C1723" s="19">
        <f t="shared" ca="1" si="105"/>
        <v>47652</v>
      </c>
      <c r="D1723" s="29">
        <f t="shared" ca="1" si="107"/>
        <v>124632.5994772945</v>
      </c>
      <c r="E1723" s="29">
        <f ca="1">IF(C1723&lt;Calculator!$D$26,0,IF(DAY($C1723)=1,IF(D1723-Calculator!$G$24&gt;0,Calculator!$G$24,D1723),0))</f>
        <v>0</v>
      </c>
      <c r="F1723" s="29">
        <f ca="1">IF(E1723&gt;0,D1723*Calculator!$G$22/12,0)</f>
        <v>0</v>
      </c>
      <c r="G1723" s="29">
        <f ca="1">IF(E1723&gt;0,(IFERROR(-PMT(Calculator!$G$22/12,Calculator!$G$23*12,Calculator!$G$20),0))-F1723,0)</f>
        <v>0</v>
      </c>
      <c r="H1723" s="29">
        <f t="shared" ca="1" si="108"/>
        <v>3387.4422424488193</v>
      </c>
      <c r="I1723" s="29">
        <f t="shared" ca="1" si="106"/>
        <v>0.60324313906622806</v>
      </c>
      <c r="J1723" s="30">
        <f>Calculator!$G$40</f>
        <v>6.5000000000000002E-2</v>
      </c>
      <c r="K1723" s="29">
        <f ca="1">IF(C1723&gt;=Calculator!$G$27,IF(DAY($C1723)=1,Calculator!$G$34/2,IF(DAY($C1723)=15,Calculator!$G$34/2,0)),0)</f>
        <v>0</v>
      </c>
      <c r="L1723" s="29">
        <f ca="1">IF(DAY($C1723)=28,IF(H1723=0,0,Calculator!$G$35),0)</f>
        <v>0</v>
      </c>
      <c r="M1723" s="29">
        <f ca="1">IF(I1723&gt;0,IF(DAY($C1723)=1,SUM(INDIRECT("I"&amp;(ROW(C1722)-DAY(C1722))):I1722),0),0)</f>
        <v>0</v>
      </c>
      <c r="N1723" s="29">
        <f ca="1">IF(C1723&lt;Calculator!$G$27,0,IF(C1723=Calculator!$G$27,Calculator!$G$39,IF(H1723-K1723&lt;=0,IF(D1723&gt;Calculator!$G$39,IF(H1723-K1723+E1723+L1723+M1723+Calculator!$G$39&gt;Calculator!$G$39,Calculator!$G$39-(H1723+E1723+L1723+M1723-K1723),Calculator!$G$39),D1723),0)))</f>
        <v>0</v>
      </c>
    </row>
    <row r="1724" spans="1:14" ht="15.75" thickBot="1">
      <c r="A1724" s="33" t="str">
        <f ca="1">IF(C1724=Calculator!$H$27,"F",IF(Daily!D1724+Daily!H1724=0,IF(D1723+H1723&gt;0,"L",""),""))</f>
        <v/>
      </c>
      <c r="B1724" s="34">
        <v>1723</v>
      </c>
      <c r="C1724" s="19">
        <f t="shared" ca="1" si="105"/>
        <v>47653</v>
      </c>
      <c r="D1724" s="29">
        <f t="shared" ca="1" si="107"/>
        <v>124632.5994772945</v>
      </c>
      <c r="E1724" s="29">
        <f ca="1">IF(C1724&lt;Calculator!$D$26,0,IF(DAY($C1724)=1,IF(D1724-Calculator!$G$24&gt;0,Calculator!$G$24,D1724),0))</f>
        <v>0</v>
      </c>
      <c r="F1724" s="29">
        <f ca="1">IF(E1724&gt;0,D1724*Calculator!$G$22/12,0)</f>
        <v>0</v>
      </c>
      <c r="G1724" s="29">
        <f ca="1">IF(E1724&gt;0,(IFERROR(-PMT(Calculator!$G$22/12,Calculator!$G$23*12,Calculator!$G$20),0))-F1724,0)</f>
        <v>0</v>
      </c>
      <c r="H1724" s="29">
        <f t="shared" ca="1" si="108"/>
        <v>3387.4422424488193</v>
      </c>
      <c r="I1724" s="29">
        <f t="shared" ca="1" si="106"/>
        <v>0.60324313906622806</v>
      </c>
      <c r="J1724" s="30">
        <f>Calculator!$G$40</f>
        <v>6.5000000000000002E-2</v>
      </c>
      <c r="K1724" s="29">
        <f ca="1">IF(C1724&gt;=Calculator!$G$27,IF(DAY($C1724)=1,Calculator!$G$34/2,IF(DAY($C1724)=15,Calculator!$G$34/2,0)),0)</f>
        <v>0</v>
      </c>
      <c r="L1724" s="29">
        <f ca="1">IF(DAY($C1724)=28,IF(H1724=0,0,Calculator!$G$35),0)</f>
        <v>0</v>
      </c>
      <c r="M1724" s="29">
        <f ca="1">IF(I1724&gt;0,IF(DAY($C1724)=1,SUM(INDIRECT("I"&amp;(ROW(C1723)-DAY(C1723))):I1723),0),0)</f>
        <v>0</v>
      </c>
      <c r="N1724" s="29">
        <f ca="1">IF(C1724&lt;Calculator!$G$27,0,IF(C1724=Calculator!$G$27,Calculator!$G$39,IF(H1724-K1724&lt;=0,IF(D1724&gt;Calculator!$G$39,IF(H1724-K1724+E1724+L1724+M1724+Calculator!$G$39&gt;Calculator!$G$39,Calculator!$G$39-(H1724+E1724+L1724+M1724-K1724),Calculator!$G$39),D1724),0)))</f>
        <v>0</v>
      </c>
    </row>
    <row r="1725" spans="1:14" ht="15.75" thickBot="1">
      <c r="A1725" s="33" t="str">
        <f ca="1">IF(C1725=Calculator!$H$27,"F",IF(Daily!D1725+Daily!H1725=0,IF(D1724+H1724&gt;0,"L",""),""))</f>
        <v/>
      </c>
      <c r="B1725" s="34">
        <v>1724</v>
      </c>
      <c r="C1725" s="19">
        <f t="shared" ca="1" si="105"/>
        <v>47654</v>
      </c>
      <c r="D1725" s="29">
        <f t="shared" ca="1" si="107"/>
        <v>124632.5994772945</v>
      </c>
      <c r="E1725" s="29">
        <f ca="1">IF(C1725&lt;Calculator!$D$26,0,IF(DAY($C1725)=1,IF(D1725-Calculator!$G$24&gt;0,Calculator!$G$24,D1725),0))</f>
        <v>0</v>
      </c>
      <c r="F1725" s="29">
        <f ca="1">IF(E1725&gt;0,D1725*Calculator!$G$22/12,0)</f>
        <v>0</v>
      </c>
      <c r="G1725" s="29">
        <f ca="1">IF(E1725&gt;0,(IFERROR(-PMT(Calculator!$G$22/12,Calculator!$G$23*12,Calculator!$G$20),0))-F1725,0)</f>
        <v>0</v>
      </c>
      <c r="H1725" s="29">
        <f t="shared" ca="1" si="108"/>
        <v>3387.4422424488193</v>
      </c>
      <c r="I1725" s="29">
        <f t="shared" ca="1" si="106"/>
        <v>0.60324313906622806</v>
      </c>
      <c r="J1725" s="30">
        <f>Calculator!$G$40</f>
        <v>6.5000000000000002E-2</v>
      </c>
      <c r="K1725" s="29">
        <f ca="1">IF(C1725&gt;=Calculator!$G$27,IF(DAY($C1725)=1,Calculator!$G$34/2,IF(DAY($C1725)=15,Calculator!$G$34/2,0)),0)</f>
        <v>0</v>
      </c>
      <c r="L1725" s="29">
        <f ca="1">IF(DAY($C1725)=28,IF(H1725=0,0,Calculator!$G$35),0)</f>
        <v>0</v>
      </c>
      <c r="M1725" s="29">
        <f ca="1">IF(I1725&gt;0,IF(DAY($C1725)=1,SUM(INDIRECT("I"&amp;(ROW(C1724)-DAY(C1724))):I1724),0),0)</f>
        <v>0</v>
      </c>
      <c r="N1725" s="29">
        <f ca="1">IF(C1725&lt;Calculator!$G$27,0,IF(C1725=Calculator!$G$27,Calculator!$G$39,IF(H1725-K1725&lt;=0,IF(D1725&gt;Calculator!$G$39,IF(H1725-K1725+E1725+L1725+M1725+Calculator!$G$39&gt;Calculator!$G$39,Calculator!$G$39-(H1725+E1725+L1725+M1725-K1725),Calculator!$G$39),D1725),0)))</f>
        <v>0</v>
      </c>
    </row>
    <row r="1726" spans="1:14" ht="15.75" thickBot="1">
      <c r="A1726" s="33" t="str">
        <f ca="1">IF(C1726=Calculator!$H$27,"F",IF(Daily!D1726+Daily!H1726=0,IF(D1725+H1725&gt;0,"L",""),""))</f>
        <v/>
      </c>
      <c r="B1726" s="34">
        <v>1725</v>
      </c>
      <c r="C1726" s="19">
        <f t="shared" ca="1" si="105"/>
        <v>47655</v>
      </c>
      <c r="D1726" s="29">
        <f t="shared" ca="1" si="107"/>
        <v>124632.5994772945</v>
      </c>
      <c r="E1726" s="29">
        <f ca="1">IF(C1726&lt;Calculator!$D$26,0,IF(DAY($C1726)=1,IF(D1726-Calculator!$G$24&gt;0,Calculator!$G$24,D1726),0))</f>
        <v>0</v>
      </c>
      <c r="F1726" s="29">
        <f ca="1">IF(E1726&gt;0,D1726*Calculator!$G$22/12,0)</f>
        <v>0</v>
      </c>
      <c r="G1726" s="29">
        <f ca="1">IF(E1726&gt;0,(IFERROR(-PMT(Calculator!$G$22/12,Calculator!$G$23*12,Calculator!$G$20),0))-F1726,0)</f>
        <v>0</v>
      </c>
      <c r="H1726" s="29">
        <f t="shared" ca="1" si="108"/>
        <v>3387.4422424488193</v>
      </c>
      <c r="I1726" s="29">
        <f t="shared" ca="1" si="106"/>
        <v>0.60324313906622806</v>
      </c>
      <c r="J1726" s="30">
        <f>Calculator!$G$40</f>
        <v>6.5000000000000002E-2</v>
      </c>
      <c r="K1726" s="29">
        <f ca="1">IF(C1726&gt;=Calculator!$G$27,IF(DAY($C1726)=1,Calculator!$G$34/2,IF(DAY($C1726)=15,Calculator!$G$34/2,0)),0)</f>
        <v>0</v>
      </c>
      <c r="L1726" s="29">
        <f ca="1">IF(DAY($C1726)=28,IF(H1726=0,0,Calculator!$G$35),0)</f>
        <v>0</v>
      </c>
      <c r="M1726" s="29">
        <f ca="1">IF(I1726&gt;0,IF(DAY($C1726)=1,SUM(INDIRECT("I"&amp;(ROW(C1725)-DAY(C1725))):I1725),0),0)</f>
        <v>0</v>
      </c>
      <c r="N1726" s="29">
        <f ca="1">IF(C1726&lt;Calculator!$G$27,0,IF(C1726=Calculator!$G$27,Calculator!$G$39,IF(H1726-K1726&lt;=0,IF(D1726&gt;Calculator!$G$39,IF(H1726-K1726+E1726+L1726+M1726+Calculator!$G$39&gt;Calculator!$G$39,Calculator!$G$39-(H1726+E1726+L1726+M1726-K1726),Calculator!$G$39),D1726),0)))</f>
        <v>0</v>
      </c>
    </row>
    <row r="1727" spans="1:14" ht="15.75" thickBot="1">
      <c r="A1727" s="33" t="str">
        <f ca="1">IF(C1727=Calculator!$H$27,"F",IF(Daily!D1727+Daily!H1727=0,IF(D1726+H1726&gt;0,"L",""),""))</f>
        <v/>
      </c>
      <c r="B1727" s="34">
        <v>1726</v>
      </c>
      <c r="C1727" s="19">
        <f t="shared" ca="1" si="105"/>
        <v>47656</v>
      </c>
      <c r="D1727" s="29">
        <f t="shared" ca="1" si="107"/>
        <v>124632.5994772945</v>
      </c>
      <c r="E1727" s="29">
        <f ca="1">IF(C1727&lt;Calculator!$D$26,0,IF(DAY($C1727)=1,IF(D1727-Calculator!$G$24&gt;0,Calculator!$G$24,D1727),0))</f>
        <v>0</v>
      </c>
      <c r="F1727" s="29">
        <f ca="1">IF(E1727&gt;0,D1727*Calculator!$G$22/12,0)</f>
        <v>0</v>
      </c>
      <c r="G1727" s="29">
        <f ca="1">IF(E1727&gt;0,(IFERROR(-PMT(Calculator!$G$22/12,Calculator!$G$23*12,Calculator!$G$20),0))-F1727,0)</f>
        <v>0</v>
      </c>
      <c r="H1727" s="29">
        <f t="shared" ca="1" si="108"/>
        <v>3387.4422424488193</v>
      </c>
      <c r="I1727" s="29">
        <f t="shared" ca="1" si="106"/>
        <v>0.60324313906622806</v>
      </c>
      <c r="J1727" s="30">
        <f>Calculator!$G$40</f>
        <v>6.5000000000000002E-2</v>
      </c>
      <c r="K1727" s="29">
        <f ca="1">IF(C1727&gt;=Calculator!$G$27,IF(DAY($C1727)=1,Calculator!$G$34/2,IF(DAY($C1727)=15,Calculator!$G$34/2,0)),0)</f>
        <v>0</v>
      </c>
      <c r="L1727" s="29">
        <f ca="1">IF(DAY($C1727)=28,IF(H1727=0,0,Calculator!$G$35),0)</f>
        <v>0</v>
      </c>
      <c r="M1727" s="29">
        <f ca="1">IF(I1727&gt;0,IF(DAY($C1727)=1,SUM(INDIRECT("I"&amp;(ROW(C1726)-DAY(C1726))):I1726),0),0)</f>
        <v>0</v>
      </c>
      <c r="N1727" s="29">
        <f ca="1">IF(C1727&lt;Calculator!$G$27,0,IF(C1727=Calculator!$G$27,Calculator!$G$39,IF(H1727-K1727&lt;=0,IF(D1727&gt;Calculator!$G$39,IF(H1727-K1727+E1727+L1727+M1727+Calculator!$G$39&gt;Calculator!$G$39,Calculator!$G$39-(H1727+E1727+L1727+M1727-K1727),Calculator!$G$39),D1727),0)))</f>
        <v>0</v>
      </c>
    </row>
    <row r="1728" spans="1:14" ht="15.75" thickBot="1">
      <c r="A1728" s="33" t="str">
        <f ca="1">IF(C1728=Calculator!$H$27,"F",IF(Daily!D1728+Daily!H1728=0,IF(D1727+H1727&gt;0,"L",""),""))</f>
        <v/>
      </c>
      <c r="B1728" s="34">
        <v>1727</v>
      </c>
      <c r="C1728" s="19">
        <f t="shared" ca="1" si="105"/>
        <v>47657</v>
      </c>
      <c r="D1728" s="29">
        <f t="shared" ca="1" si="107"/>
        <v>124632.5994772945</v>
      </c>
      <c r="E1728" s="29">
        <f ca="1">IF(C1728&lt;Calculator!$D$26,0,IF(DAY($C1728)=1,IF(D1728-Calculator!$G$24&gt;0,Calculator!$G$24,D1728),0))</f>
        <v>0</v>
      </c>
      <c r="F1728" s="29">
        <f ca="1">IF(E1728&gt;0,D1728*Calculator!$G$22/12,0)</f>
        <v>0</v>
      </c>
      <c r="G1728" s="29">
        <f ca="1">IF(E1728&gt;0,(IFERROR(-PMT(Calculator!$G$22/12,Calculator!$G$23*12,Calculator!$G$20),0))-F1728,0)</f>
        <v>0</v>
      </c>
      <c r="H1728" s="29">
        <f t="shared" ca="1" si="108"/>
        <v>3387.4422424488193</v>
      </c>
      <c r="I1728" s="29">
        <f t="shared" ca="1" si="106"/>
        <v>0.60324313906622806</v>
      </c>
      <c r="J1728" s="30">
        <f>Calculator!$G$40</f>
        <v>6.5000000000000002E-2</v>
      </c>
      <c r="K1728" s="29">
        <f ca="1">IF(C1728&gt;=Calculator!$G$27,IF(DAY($C1728)=1,Calculator!$G$34/2,IF(DAY($C1728)=15,Calculator!$G$34/2,0)),0)</f>
        <v>0</v>
      </c>
      <c r="L1728" s="29">
        <f ca="1">IF(DAY($C1728)=28,IF(H1728=0,0,Calculator!$G$35),0)</f>
        <v>0</v>
      </c>
      <c r="M1728" s="29">
        <f ca="1">IF(I1728&gt;0,IF(DAY($C1728)=1,SUM(INDIRECT("I"&amp;(ROW(C1727)-DAY(C1727))):I1727),0),0)</f>
        <v>0</v>
      </c>
      <c r="N1728" s="29">
        <f ca="1">IF(C1728&lt;Calculator!$G$27,0,IF(C1728=Calculator!$G$27,Calculator!$G$39,IF(H1728-K1728&lt;=0,IF(D1728&gt;Calculator!$G$39,IF(H1728-K1728+E1728+L1728+M1728+Calculator!$G$39&gt;Calculator!$G$39,Calculator!$G$39-(H1728+E1728+L1728+M1728-K1728),Calculator!$G$39),D1728),0)))</f>
        <v>0</v>
      </c>
    </row>
    <row r="1729" spans="1:14" ht="15.75" thickBot="1">
      <c r="A1729" s="33" t="str">
        <f ca="1">IF(C1729=Calculator!$H$27,"F",IF(Daily!D1729+Daily!H1729=0,IF(D1728+H1728&gt;0,"L",""),""))</f>
        <v/>
      </c>
      <c r="B1729" s="34">
        <v>1728</v>
      </c>
      <c r="C1729" s="19">
        <f t="shared" ca="1" si="105"/>
        <v>47658</v>
      </c>
      <c r="D1729" s="29">
        <f t="shared" ca="1" si="107"/>
        <v>124632.5994772945</v>
      </c>
      <c r="E1729" s="29">
        <f ca="1">IF(C1729&lt;Calculator!$D$26,0,IF(DAY($C1729)=1,IF(D1729-Calculator!$G$24&gt;0,Calculator!$G$24,D1729),0))</f>
        <v>0</v>
      </c>
      <c r="F1729" s="29">
        <f ca="1">IF(E1729&gt;0,D1729*Calculator!$G$22/12,0)</f>
        <v>0</v>
      </c>
      <c r="G1729" s="29">
        <f ca="1">IF(E1729&gt;0,(IFERROR(-PMT(Calculator!$G$22/12,Calculator!$G$23*12,Calculator!$G$20),0))-F1729,0)</f>
        <v>0</v>
      </c>
      <c r="H1729" s="29">
        <f t="shared" ca="1" si="108"/>
        <v>3387.4422424488193</v>
      </c>
      <c r="I1729" s="29">
        <f t="shared" ca="1" si="106"/>
        <v>0.60324313906622806</v>
      </c>
      <c r="J1729" s="30">
        <f>Calculator!$G$40</f>
        <v>6.5000000000000002E-2</v>
      </c>
      <c r="K1729" s="29">
        <f ca="1">IF(C1729&gt;=Calculator!$G$27,IF(DAY($C1729)=1,Calculator!$G$34/2,IF(DAY($C1729)=15,Calculator!$G$34/2,0)),0)</f>
        <v>0</v>
      </c>
      <c r="L1729" s="29">
        <f ca="1">IF(DAY($C1729)=28,IF(H1729=0,0,Calculator!$G$35),0)</f>
        <v>0</v>
      </c>
      <c r="M1729" s="29">
        <f ca="1">IF(I1729&gt;0,IF(DAY($C1729)=1,SUM(INDIRECT("I"&amp;(ROW(C1728)-DAY(C1728))):I1728),0),0)</f>
        <v>0</v>
      </c>
      <c r="N1729" s="29">
        <f ca="1">IF(C1729&lt;Calculator!$G$27,0,IF(C1729=Calculator!$G$27,Calculator!$G$39,IF(H1729-K1729&lt;=0,IF(D1729&gt;Calculator!$G$39,IF(H1729-K1729+E1729+L1729+M1729+Calculator!$G$39&gt;Calculator!$G$39,Calculator!$G$39-(H1729+E1729+L1729+M1729-K1729),Calculator!$G$39),D1729),0)))</f>
        <v>0</v>
      </c>
    </row>
    <row r="1730" spans="1:14" ht="15.75" thickBot="1">
      <c r="A1730" s="33" t="str">
        <f ca="1">IF(C1730=Calculator!$H$27,"F",IF(Daily!D1730+Daily!H1730=0,IF(D1729+H1729&gt;0,"L",""),""))</f>
        <v/>
      </c>
      <c r="B1730" s="34">
        <v>1729</v>
      </c>
      <c r="C1730" s="19">
        <f t="shared" ca="1" si="105"/>
        <v>47659</v>
      </c>
      <c r="D1730" s="29">
        <f t="shared" ca="1" si="107"/>
        <v>124632.5994772945</v>
      </c>
      <c r="E1730" s="29">
        <f ca="1">IF(C1730&lt;Calculator!$D$26,0,IF(DAY($C1730)=1,IF(D1730-Calculator!$G$24&gt;0,Calculator!$G$24,D1730),0))</f>
        <v>0</v>
      </c>
      <c r="F1730" s="29">
        <f ca="1">IF(E1730&gt;0,D1730*Calculator!$G$22/12,0)</f>
        <v>0</v>
      </c>
      <c r="G1730" s="29">
        <f ca="1">IF(E1730&gt;0,(IFERROR(-PMT(Calculator!$G$22/12,Calculator!$G$23*12,Calculator!$G$20),0))-F1730,0)</f>
        <v>0</v>
      </c>
      <c r="H1730" s="29">
        <f t="shared" ca="1" si="108"/>
        <v>3387.4422424488193</v>
      </c>
      <c r="I1730" s="29">
        <f t="shared" ca="1" si="106"/>
        <v>0.60324313906622806</v>
      </c>
      <c r="J1730" s="30">
        <f>Calculator!$G$40</f>
        <v>6.5000000000000002E-2</v>
      </c>
      <c r="K1730" s="29">
        <f ca="1">IF(C1730&gt;=Calculator!$G$27,IF(DAY($C1730)=1,Calculator!$G$34/2,IF(DAY($C1730)=15,Calculator!$G$34/2,0)),0)</f>
        <v>0</v>
      </c>
      <c r="L1730" s="29">
        <f ca="1">IF(DAY($C1730)=28,IF(H1730=0,0,Calculator!$G$35),0)</f>
        <v>0</v>
      </c>
      <c r="M1730" s="29">
        <f ca="1">IF(I1730&gt;0,IF(DAY($C1730)=1,SUM(INDIRECT("I"&amp;(ROW(C1729)-DAY(C1729))):I1729),0),0)</f>
        <v>0</v>
      </c>
      <c r="N1730" s="29">
        <f ca="1">IF(C1730&lt;Calculator!$G$27,0,IF(C1730=Calculator!$G$27,Calculator!$G$39,IF(H1730-K1730&lt;=0,IF(D1730&gt;Calculator!$G$39,IF(H1730-K1730+E1730+L1730+M1730+Calculator!$G$39&gt;Calculator!$G$39,Calculator!$G$39-(H1730+E1730+L1730+M1730-K1730),Calculator!$G$39),D1730),0)))</f>
        <v>0</v>
      </c>
    </row>
    <row r="1731" spans="1:14" ht="15.75" thickBot="1">
      <c r="A1731" s="33" t="str">
        <f ca="1">IF(C1731=Calculator!$H$27,"F",IF(Daily!D1731+Daily!H1731=0,IF(D1730+H1730&gt;0,"L",""),""))</f>
        <v/>
      </c>
      <c r="B1731" s="34">
        <v>1730</v>
      </c>
      <c r="C1731" s="19">
        <f t="shared" ref="C1731:C1794" ca="1" si="109">C1730+1</f>
        <v>47660</v>
      </c>
      <c r="D1731" s="29">
        <f t="shared" ca="1" si="107"/>
        <v>124632.5994772945</v>
      </c>
      <c r="E1731" s="29">
        <f ca="1">IF(C1731&lt;Calculator!$D$26,0,IF(DAY($C1731)=1,IF(D1731-Calculator!$G$24&gt;0,Calculator!$G$24,D1731),0))</f>
        <v>0</v>
      </c>
      <c r="F1731" s="29">
        <f ca="1">IF(E1731&gt;0,D1731*Calculator!$G$22/12,0)</f>
        <v>0</v>
      </c>
      <c r="G1731" s="29">
        <f ca="1">IF(E1731&gt;0,(IFERROR(-PMT(Calculator!$G$22/12,Calculator!$G$23*12,Calculator!$G$20),0))-F1731,0)</f>
        <v>0</v>
      </c>
      <c r="H1731" s="29">
        <f t="shared" ca="1" si="108"/>
        <v>3387.4422424488193</v>
      </c>
      <c r="I1731" s="29">
        <f t="shared" ref="I1731:I1794" ca="1" si="110">H1731*J1731/365</f>
        <v>0.60324313906622806</v>
      </c>
      <c r="J1731" s="30">
        <f>Calculator!$G$40</f>
        <v>6.5000000000000002E-2</v>
      </c>
      <c r="K1731" s="29">
        <f ca="1">IF(C1731&gt;=Calculator!$G$27,IF(DAY($C1731)=1,Calculator!$G$34/2,IF(DAY($C1731)=15,Calculator!$G$34/2,0)),0)</f>
        <v>0</v>
      </c>
      <c r="L1731" s="29">
        <f ca="1">IF(DAY($C1731)=28,IF(H1731=0,0,Calculator!$G$35),0)</f>
        <v>0</v>
      </c>
      <c r="M1731" s="29">
        <f ca="1">IF(I1731&gt;0,IF(DAY($C1731)=1,SUM(INDIRECT("I"&amp;(ROW(C1730)-DAY(C1730))):I1730),0),0)</f>
        <v>0</v>
      </c>
      <c r="N1731" s="29">
        <f ca="1">IF(C1731&lt;Calculator!$G$27,0,IF(C1731=Calculator!$G$27,Calculator!$G$39,IF(H1731-K1731&lt;=0,IF(D1731&gt;Calculator!$G$39,IF(H1731-K1731+E1731+L1731+M1731+Calculator!$G$39&gt;Calculator!$G$39,Calculator!$G$39-(H1731+E1731+L1731+M1731-K1731),Calculator!$G$39),D1731),0)))</f>
        <v>0</v>
      </c>
    </row>
    <row r="1732" spans="1:14" ht="15.75" thickBot="1">
      <c r="A1732" s="33" t="str">
        <f ca="1">IF(C1732=Calculator!$H$27,"F",IF(Daily!D1732+Daily!H1732=0,IF(D1731+H1731&gt;0,"L",""),""))</f>
        <v/>
      </c>
      <c r="B1732" s="34">
        <v>1731</v>
      </c>
      <c r="C1732" s="19">
        <f t="shared" ca="1" si="109"/>
        <v>47661</v>
      </c>
      <c r="D1732" s="29">
        <f t="shared" ref="D1732:D1795" ca="1" si="111">IF(((D1731-G1731)-N1731)&lt;0,0,((D1731-G1731)-N1731))</f>
        <v>124632.5994772945</v>
      </c>
      <c r="E1732" s="29">
        <f ca="1">IF(C1732&lt;Calculator!$D$26,0,IF(DAY($C1732)=1,IF(D1732-Calculator!$G$24&gt;0,Calculator!$G$24,D1732),0))</f>
        <v>0</v>
      </c>
      <c r="F1732" s="29">
        <f ca="1">IF(E1732&gt;0,D1732*Calculator!$G$22/12,0)</f>
        <v>0</v>
      </c>
      <c r="G1732" s="29">
        <f ca="1">IF(E1732&gt;0,(IFERROR(-PMT(Calculator!$G$22/12,Calculator!$G$23*12,Calculator!$G$20),0))-F1732,0)</f>
        <v>0</v>
      </c>
      <c r="H1732" s="29">
        <f t="shared" ref="H1732:H1795" ca="1" si="112">IF((H1731-K1731+SUM(L1731:N1731)+E1731)&lt;0,0,(H1731-K1731+SUM(L1731:N1731)+E1731))</f>
        <v>3387.4422424488193</v>
      </c>
      <c r="I1732" s="29">
        <f t="shared" ca="1" si="110"/>
        <v>0.60324313906622806</v>
      </c>
      <c r="J1732" s="30">
        <f>Calculator!$G$40</f>
        <v>6.5000000000000002E-2</v>
      </c>
      <c r="K1732" s="29">
        <f ca="1">IF(C1732&gt;=Calculator!$G$27,IF(DAY($C1732)=1,Calculator!$G$34/2,IF(DAY($C1732)=15,Calculator!$G$34/2,0)),0)</f>
        <v>0</v>
      </c>
      <c r="L1732" s="29">
        <f ca="1">IF(DAY($C1732)=28,IF(H1732=0,0,Calculator!$G$35),0)</f>
        <v>0</v>
      </c>
      <c r="M1732" s="29">
        <f ca="1">IF(I1732&gt;0,IF(DAY($C1732)=1,SUM(INDIRECT("I"&amp;(ROW(C1731)-DAY(C1731))):I1731),0),0)</f>
        <v>0</v>
      </c>
      <c r="N1732" s="29">
        <f ca="1">IF(C1732&lt;Calculator!$G$27,0,IF(C1732=Calculator!$G$27,Calculator!$G$39,IF(H1732-K1732&lt;=0,IF(D1732&gt;Calculator!$G$39,IF(H1732-K1732+E1732+L1732+M1732+Calculator!$G$39&gt;Calculator!$G$39,Calculator!$G$39-(H1732+E1732+L1732+M1732-K1732),Calculator!$G$39),D1732),0)))</f>
        <v>0</v>
      </c>
    </row>
    <row r="1733" spans="1:14" ht="15.75" thickBot="1">
      <c r="A1733" s="33" t="str">
        <f ca="1">IF(C1733=Calculator!$H$27,"F",IF(Daily!D1733+Daily!H1733=0,IF(D1732+H1732&gt;0,"L",""),""))</f>
        <v/>
      </c>
      <c r="B1733" s="34">
        <v>1732</v>
      </c>
      <c r="C1733" s="19">
        <f t="shared" ca="1" si="109"/>
        <v>47662</v>
      </c>
      <c r="D1733" s="29">
        <f t="shared" ca="1" si="111"/>
        <v>124632.5994772945</v>
      </c>
      <c r="E1733" s="29">
        <f ca="1">IF(C1733&lt;Calculator!$D$26,0,IF(DAY($C1733)=1,IF(D1733-Calculator!$G$24&gt;0,Calculator!$G$24,D1733),0))</f>
        <v>0</v>
      </c>
      <c r="F1733" s="29">
        <f ca="1">IF(E1733&gt;0,D1733*Calculator!$G$22/12,0)</f>
        <v>0</v>
      </c>
      <c r="G1733" s="29">
        <f ca="1">IF(E1733&gt;0,(IFERROR(-PMT(Calculator!$G$22/12,Calculator!$G$23*12,Calculator!$G$20),0))-F1733,0)</f>
        <v>0</v>
      </c>
      <c r="H1733" s="29">
        <f t="shared" ca="1" si="112"/>
        <v>3387.4422424488193</v>
      </c>
      <c r="I1733" s="29">
        <f t="shared" ca="1" si="110"/>
        <v>0.60324313906622806</v>
      </c>
      <c r="J1733" s="30">
        <f>Calculator!$G$40</f>
        <v>6.5000000000000002E-2</v>
      </c>
      <c r="K1733" s="29">
        <f ca="1">IF(C1733&gt;=Calculator!$G$27,IF(DAY($C1733)=1,Calculator!$G$34/2,IF(DAY($C1733)=15,Calculator!$G$34/2,0)),0)</f>
        <v>0</v>
      </c>
      <c r="L1733" s="29">
        <f ca="1">IF(DAY($C1733)=28,IF(H1733=0,0,Calculator!$G$35),0)</f>
        <v>5000</v>
      </c>
      <c r="M1733" s="29">
        <f ca="1">IF(I1733&gt;0,IF(DAY($C1733)=1,SUM(INDIRECT("I"&amp;(ROW(C1732)-DAY(C1732))):I1732),0),0)</f>
        <v>0</v>
      </c>
      <c r="N1733" s="29">
        <f ca="1">IF(C1733&lt;Calculator!$G$27,0,IF(C1733=Calculator!$G$27,Calculator!$G$39,IF(H1733-K1733&lt;=0,IF(D1733&gt;Calculator!$G$39,IF(H1733-K1733+E1733+L1733+M1733+Calculator!$G$39&gt;Calculator!$G$39,Calculator!$G$39-(H1733+E1733+L1733+M1733-K1733),Calculator!$G$39),D1733),0)))</f>
        <v>0</v>
      </c>
    </row>
    <row r="1734" spans="1:14" ht="15.75" thickBot="1">
      <c r="A1734" s="33" t="str">
        <f ca="1">IF(C1734=Calculator!$H$27,"F",IF(Daily!D1734+Daily!H1734=0,IF(D1733+H1733&gt;0,"L",""),""))</f>
        <v/>
      </c>
      <c r="B1734" s="34">
        <v>1733</v>
      </c>
      <c r="C1734" s="19">
        <f t="shared" ca="1" si="109"/>
        <v>47663</v>
      </c>
      <c r="D1734" s="29">
        <f t="shared" ca="1" si="111"/>
        <v>124632.5994772945</v>
      </c>
      <c r="E1734" s="29">
        <f ca="1">IF(C1734&lt;Calculator!$D$26,0,IF(DAY($C1734)=1,IF(D1734-Calculator!$G$24&gt;0,Calculator!$G$24,D1734),0))</f>
        <v>0</v>
      </c>
      <c r="F1734" s="29">
        <f ca="1">IF(E1734&gt;0,D1734*Calculator!$G$22/12,0)</f>
        <v>0</v>
      </c>
      <c r="G1734" s="29">
        <f ca="1">IF(E1734&gt;0,(IFERROR(-PMT(Calculator!$G$22/12,Calculator!$G$23*12,Calculator!$G$20),0))-F1734,0)</f>
        <v>0</v>
      </c>
      <c r="H1734" s="29">
        <f t="shared" ca="1" si="112"/>
        <v>8387.4422424488184</v>
      </c>
      <c r="I1734" s="29">
        <f t="shared" ca="1" si="110"/>
        <v>1.4936540979703377</v>
      </c>
      <c r="J1734" s="30">
        <f>Calculator!$G$40</f>
        <v>6.5000000000000002E-2</v>
      </c>
      <c r="K1734" s="29">
        <f ca="1">IF(C1734&gt;=Calculator!$G$27,IF(DAY($C1734)=1,Calculator!$G$34/2,IF(DAY($C1734)=15,Calculator!$G$34/2,0)),0)</f>
        <v>0</v>
      </c>
      <c r="L1734" s="29">
        <f ca="1">IF(DAY($C1734)=28,IF(H1734=0,0,Calculator!$G$35),0)</f>
        <v>0</v>
      </c>
      <c r="M1734" s="29">
        <f ca="1">IF(I1734&gt;0,IF(DAY($C1734)=1,SUM(INDIRECT("I"&amp;(ROW(C1733)-DAY(C1733))):I1733),0),0)</f>
        <v>0</v>
      </c>
      <c r="N1734" s="29">
        <f ca="1">IF(C1734&lt;Calculator!$G$27,0,IF(C1734=Calculator!$G$27,Calculator!$G$39,IF(H1734-K1734&lt;=0,IF(D1734&gt;Calculator!$G$39,IF(H1734-K1734+E1734+L1734+M1734+Calculator!$G$39&gt;Calculator!$G$39,Calculator!$G$39-(H1734+E1734+L1734+M1734-K1734),Calculator!$G$39),D1734),0)))</f>
        <v>0</v>
      </c>
    </row>
    <row r="1735" spans="1:14" ht="15.75" thickBot="1">
      <c r="A1735" s="33" t="str">
        <f ca="1">IF(C1735=Calculator!$H$27,"F",IF(Daily!D1735+Daily!H1735=0,IF(D1734+H1734&gt;0,"L",""),""))</f>
        <v/>
      </c>
      <c r="B1735" s="34">
        <v>1734</v>
      </c>
      <c r="C1735" s="19">
        <f t="shared" ca="1" si="109"/>
        <v>47664</v>
      </c>
      <c r="D1735" s="29">
        <f t="shared" ca="1" si="111"/>
        <v>124632.5994772945</v>
      </c>
      <c r="E1735" s="29">
        <f ca="1">IF(C1735&lt;Calculator!$D$26,0,IF(DAY($C1735)=1,IF(D1735-Calculator!$G$24&gt;0,Calculator!$G$24,D1735),0))</f>
        <v>0</v>
      </c>
      <c r="F1735" s="29">
        <f ca="1">IF(E1735&gt;0,D1735*Calculator!$G$22/12,0)</f>
        <v>0</v>
      </c>
      <c r="G1735" s="29">
        <f ca="1">IF(E1735&gt;0,(IFERROR(-PMT(Calculator!$G$22/12,Calculator!$G$23*12,Calculator!$G$20),0))-F1735,0)</f>
        <v>0</v>
      </c>
      <c r="H1735" s="29">
        <f t="shared" ca="1" si="112"/>
        <v>8387.4422424488184</v>
      </c>
      <c r="I1735" s="29">
        <f t="shared" ca="1" si="110"/>
        <v>1.4936540979703377</v>
      </c>
      <c r="J1735" s="30">
        <f>Calculator!$G$40</f>
        <v>6.5000000000000002E-2</v>
      </c>
      <c r="K1735" s="29">
        <f ca="1">IF(C1735&gt;=Calculator!$G$27,IF(DAY($C1735)=1,Calculator!$G$34/2,IF(DAY($C1735)=15,Calculator!$G$34/2,0)),0)</f>
        <v>0</v>
      </c>
      <c r="L1735" s="29">
        <f ca="1">IF(DAY($C1735)=28,IF(H1735=0,0,Calculator!$G$35),0)</f>
        <v>0</v>
      </c>
      <c r="M1735" s="29">
        <f ca="1">IF(I1735&gt;0,IF(DAY($C1735)=1,SUM(INDIRECT("I"&amp;(ROW(C1734)-DAY(C1734))):I1734),0),0)</f>
        <v>0</v>
      </c>
      <c r="N1735" s="29">
        <f ca="1">IF(C1735&lt;Calculator!$G$27,0,IF(C1735=Calculator!$G$27,Calculator!$G$39,IF(H1735-K1735&lt;=0,IF(D1735&gt;Calculator!$G$39,IF(H1735-K1735+E1735+L1735+M1735+Calculator!$G$39&gt;Calculator!$G$39,Calculator!$G$39-(H1735+E1735+L1735+M1735-K1735),Calculator!$G$39),D1735),0)))</f>
        <v>0</v>
      </c>
    </row>
    <row r="1736" spans="1:14" ht="15.75" thickBot="1">
      <c r="A1736" s="33" t="str">
        <f ca="1">IF(C1736=Calculator!$H$27,"F",IF(Daily!D1736+Daily!H1736=0,IF(D1735+H1735&gt;0,"L",""),""))</f>
        <v/>
      </c>
      <c r="B1736" s="34">
        <v>1735</v>
      </c>
      <c r="C1736" s="19">
        <f t="shared" ca="1" si="109"/>
        <v>47665</v>
      </c>
      <c r="D1736" s="29">
        <f t="shared" ca="1" si="111"/>
        <v>124632.5994772945</v>
      </c>
      <c r="E1736" s="29">
        <f ca="1">IF(C1736&lt;Calculator!$D$26,0,IF(DAY($C1736)=1,IF(D1736-Calculator!$G$24&gt;0,Calculator!$G$24,D1736),0))</f>
        <v>1878.8756805424866</v>
      </c>
      <c r="F1736" s="29">
        <f ca="1">IF(E1736&gt;0,D1736*Calculator!$G$22/12,0)</f>
        <v>519.30249782206045</v>
      </c>
      <c r="G1736" s="29">
        <f ca="1">IF(E1736&gt;0,(IFERROR(-PMT(Calculator!$G$22/12,Calculator!$G$23*12,Calculator!$G$20),0))-F1736,0)</f>
        <v>1359.5731827204263</v>
      </c>
      <c r="H1736" s="29">
        <f t="shared" ca="1" si="112"/>
        <v>8387.4422424488184</v>
      </c>
      <c r="I1736" s="29">
        <f t="shared" ca="1" si="110"/>
        <v>1.4936540979703377</v>
      </c>
      <c r="J1736" s="30">
        <f>Calculator!$G$40</f>
        <v>6.5000000000000002E-2</v>
      </c>
      <c r="K1736" s="29">
        <f ca="1">IF(C1736&gt;=Calculator!$G$27,IF(DAY($C1736)=1,Calculator!$G$34/2,IF(DAY($C1736)=15,Calculator!$G$34/2,0)),0)</f>
        <v>4500</v>
      </c>
      <c r="L1736" s="29">
        <f ca="1">IF(DAY($C1736)=28,IF(H1736=0,0,Calculator!$G$35),0)</f>
        <v>0</v>
      </c>
      <c r="M1736" s="29">
        <f ca="1">IF(I1736&gt;0,IF(DAY($C1736)=1,SUM(INDIRECT("I"&amp;(ROW(C1735)-DAY(C1735))):I1735),0),0)</f>
        <v>34.219900802853033</v>
      </c>
      <c r="N1736" s="29">
        <f ca="1">IF(C1736&lt;Calculator!$G$27,0,IF(C1736=Calculator!$G$27,Calculator!$G$39,IF(H1736-K1736&lt;=0,IF(D1736&gt;Calculator!$G$39,IF(H1736-K1736+E1736+L1736+M1736+Calculator!$G$39&gt;Calculator!$G$39,Calculator!$G$39-(H1736+E1736+L1736+M1736-K1736),Calculator!$G$39),D1736),0)))</f>
        <v>0</v>
      </c>
    </row>
    <row r="1737" spans="1:14" ht="15.75" thickBot="1">
      <c r="A1737" s="33" t="str">
        <f ca="1">IF(C1737=Calculator!$H$27,"F",IF(Daily!D1737+Daily!H1737=0,IF(D1736+H1736&gt;0,"L",""),""))</f>
        <v/>
      </c>
      <c r="B1737" s="34">
        <v>1736</v>
      </c>
      <c r="C1737" s="19">
        <f t="shared" ca="1" si="109"/>
        <v>47666</v>
      </c>
      <c r="D1737" s="29">
        <f t="shared" ca="1" si="111"/>
        <v>123273.02629457407</v>
      </c>
      <c r="E1737" s="29">
        <f ca="1">IF(C1737&lt;Calculator!$D$26,0,IF(DAY($C1737)=1,IF(D1737-Calculator!$G$24&gt;0,Calculator!$G$24,D1737),0))</f>
        <v>0</v>
      </c>
      <c r="F1737" s="29">
        <f ca="1">IF(E1737&gt;0,D1737*Calculator!$G$22/12,0)</f>
        <v>0</v>
      </c>
      <c r="G1737" s="29">
        <f ca="1">IF(E1737&gt;0,(IFERROR(-PMT(Calculator!$G$22/12,Calculator!$G$23*12,Calculator!$G$20),0))-F1737,0)</f>
        <v>0</v>
      </c>
      <c r="H1737" s="29">
        <f t="shared" ca="1" si="112"/>
        <v>5800.5378237941577</v>
      </c>
      <c r="I1737" s="29">
        <f t="shared" ca="1" si="110"/>
        <v>1.0329724891688226</v>
      </c>
      <c r="J1737" s="30">
        <f>Calculator!$G$40</f>
        <v>6.5000000000000002E-2</v>
      </c>
      <c r="K1737" s="29">
        <f ca="1">IF(C1737&gt;=Calculator!$G$27,IF(DAY($C1737)=1,Calculator!$G$34/2,IF(DAY($C1737)=15,Calculator!$G$34/2,0)),0)</f>
        <v>0</v>
      </c>
      <c r="L1737" s="29">
        <f ca="1">IF(DAY($C1737)=28,IF(H1737=0,0,Calculator!$G$35),0)</f>
        <v>0</v>
      </c>
      <c r="M1737" s="29">
        <f ca="1">IF(I1737&gt;0,IF(DAY($C1737)=1,SUM(INDIRECT("I"&amp;(ROW(C1736)-DAY(C1736))):I1736),0),0)</f>
        <v>0</v>
      </c>
      <c r="N1737" s="29">
        <f ca="1">IF(C1737&lt;Calculator!$G$27,0,IF(C1737=Calculator!$G$27,Calculator!$G$39,IF(H1737-K1737&lt;=0,IF(D1737&gt;Calculator!$G$39,IF(H1737-K1737+E1737+L1737+M1737+Calculator!$G$39&gt;Calculator!$G$39,Calculator!$G$39-(H1737+E1737+L1737+M1737-K1737),Calculator!$G$39),D1737),0)))</f>
        <v>0</v>
      </c>
    </row>
    <row r="1738" spans="1:14" ht="15.75" thickBot="1">
      <c r="A1738" s="33" t="str">
        <f ca="1">IF(C1738=Calculator!$H$27,"F",IF(Daily!D1738+Daily!H1738=0,IF(D1737+H1737&gt;0,"L",""),""))</f>
        <v/>
      </c>
      <c r="B1738" s="34">
        <v>1737</v>
      </c>
      <c r="C1738" s="19">
        <f t="shared" ca="1" si="109"/>
        <v>47667</v>
      </c>
      <c r="D1738" s="29">
        <f t="shared" ca="1" si="111"/>
        <v>123273.02629457407</v>
      </c>
      <c r="E1738" s="29">
        <f ca="1">IF(C1738&lt;Calculator!$D$26,0,IF(DAY($C1738)=1,IF(D1738-Calculator!$G$24&gt;0,Calculator!$G$24,D1738),0))</f>
        <v>0</v>
      </c>
      <c r="F1738" s="29">
        <f ca="1">IF(E1738&gt;0,D1738*Calculator!$G$22/12,0)</f>
        <v>0</v>
      </c>
      <c r="G1738" s="29">
        <f ca="1">IF(E1738&gt;0,(IFERROR(-PMT(Calculator!$G$22/12,Calculator!$G$23*12,Calculator!$G$20),0))-F1738,0)</f>
        <v>0</v>
      </c>
      <c r="H1738" s="29">
        <f t="shared" ca="1" si="112"/>
        <v>5800.5378237941577</v>
      </c>
      <c r="I1738" s="29">
        <f t="shared" ca="1" si="110"/>
        <v>1.0329724891688226</v>
      </c>
      <c r="J1738" s="30">
        <f>Calculator!$G$40</f>
        <v>6.5000000000000002E-2</v>
      </c>
      <c r="K1738" s="29">
        <f ca="1">IF(C1738&gt;=Calculator!$G$27,IF(DAY($C1738)=1,Calculator!$G$34/2,IF(DAY($C1738)=15,Calculator!$G$34/2,0)),0)</f>
        <v>0</v>
      </c>
      <c r="L1738" s="29">
        <f ca="1">IF(DAY($C1738)=28,IF(H1738=0,0,Calculator!$G$35),0)</f>
        <v>0</v>
      </c>
      <c r="M1738" s="29">
        <f ca="1">IF(I1738&gt;0,IF(DAY($C1738)=1,SUM(INDIRECT("I"&amp;(ROW(C1737)-DAY(C1737))):I1737),0),0)</f>
        <v>0</v>
      </c>
      <c r="N1738" s="29">
        <f ca="1">IF(C1738&lt;Calculator!$G$27,0,IF(C1738=Calculator!$G$27,Calculator!$G$39,IF(H1738-K1738&lt;=0,IF(D1738&gt;Calculator!$G$39,IF(H1738-K1738+E1738+L1738+M1738+Calculator!$G$39&gt;Calculator!$G$39,Calculator!$G$39-(H1738+E1738+L1738+M1738-K1738),Calculator!$G$39),D1738),0)))</f>
        <v>0</v>
      </c>
    </row>
    <row r="1739" spans="1:14" ht="15.75" thickBot="1">
      <c r="A1739" s="33" t="str">
        <f ca="1">IF(C1739=Calculator!$H$27,"F",IF(Daily!D1739+Daily!H1739=0,IF(D1738+H1738&gt;0,"L",""),""))</f>
        <v/>
      </c>
      <c r="B1739" s="34">
        <v>1738</v>
      </c>
      <c r="C1739" s="19">
        <f t="shared" ca="1" si="109"/>
        <v>47668</v>
      </c>
      <c r="D1739" s="29">
        <f t="shared" ca="1" si="111"/>
        <v>123273.02629457407</v>
      </c>
      <c r="E1739" s="29">
        <f ca="1">IF(C1739&lt;Calculator!$D$26,0,IF(DAY($C1739)=1,IF(D1739-Calculator!$G$24&gt;0,Calculator!$G$24,D1739),0))</f>
        <v>0</v>
      </c>
      <c r="F1739" s="29">
        <f ca="1">IF(E1739&gt;0,D1739*Calculator!$G$22/12,0)</f>
        <v>0</v>
      </c>
      <c r="G1739" s="29">
        <f ca="1">IF(E1739&gt;0,(IFERROR(-PMT(Calculator!$G$22/12,Calculator!$G$23*12,Calculator!$G$20),0))-F1739,0)</f>
        <v>0</v>
      </c>
      <c r="H1739" s="29">
        <f t="shared" ca="1" si="112"/>
        <v>5800.5378237941577</v>
      </c>
      <c r="I1739" s="29">
        <f t="shared" ca="1" si="110"/>
        <v>1.0329724891688226</v>
      </c>
      <c r="J1739" s="30">
        <f>Calculator!$G$40</f>
        <v>6.5000000000000002E-2</v>
      </c>
      <c r="K1739" s="29">
        <f ca="1">IF(C1739&gt;=Calculator!$G$27,IF(DAY($C1739)=1,Calculator!$G$34/2,IF(DAY($C1739)=15,Calculator!$G$34/2,0)),0)</f>
        <v>0</v>
      </c>
      <c r="L1739" s="29">
        <f ca="1">IF(DAY($C1739)=28,IF(H1739=0,0,Calculator!$G$35),0)</f>
        <v>0</v>
      </c>
      <c r="M1739" s="29">
        <f ca="1">IF(I1739&gt;0,IF(DAY($C1739)=1,SUM(INDIRECT("I"&amp;(ROW(C1738)-DAY(C1738))):I1738),0),0)</f>
        <v>0</v>
      </c>
      <c r="N1739" s="29">
        <f ca="1">IF(C1739&lt;Calculator!$G$27,0,IF(C1739=Calculator!$G$27,Calculator!$G$39,IF(H1739-K1739&lt;=0,IF(D1739&gt;Calculator!$G$39,IF(H1739-K1739+E1739+L1739+M1739+Calculator!$G$39&gt;Calculator!$G$39,Calculator!$G$39-(H1739+E1739+L1739+M1739-K1739),Calculator!$G$39),D1739),0)))</f>
        <v>0</v>
      </c>
    </row>
    <row r="1740" spans="1:14" ht="15.75" thickBot="1">
      <c r="A1740" s="33" t="str">
        <f ca="1">IF(C1740=Calculator!$H$27,"F",IF(Daily!D1740+Daily!H1740=0,IF(D1739+H1739&gt;0,"L",""),""))</f>
        <v/>
      </c>
      <c r="B1740" s="34">
        <v>1739</v>
      </c>
      <c r="C1740" s="19">
        <f t="shared" ca="1" si="109"/>
        <v>47669</v>
      </c>
      <c r="D1740" s="29">
        <f t="shared" ca="1" si="111"/>
        <v>123273.02629457407</v>
      </c>
      <c r="E1740" s="29">
        <f ca="1">IF(C1740&lt;Calculator!$D$26,0,IF(DAY($C1740)=1,IF(D1740-Calculator!$G$24&gt;0,Calculator!$G$24,D1740),0))</f>
        <v>0</v>
      </c>
      <c r="F1740" s="29">
        <f ca="1">IF(E1740&gt;0,D1740*Calculator!$G$22/12,0)</f>
        <v>0</v>
      </c>
      <c r="G1740" s="29">
        <f ca="1">IF(E1740&gt;0,(IFERROR(-PMT(Calculator!$G$22/12,Calculator!$G$23*12,Calculator!$G$20),0))-F1740,0)</f>
        <v>0</v>
      </c>
      <c r="H1740" s="29">
        <f t="shared" ca="1" si="112"/>
        <v>5800.5378237941577</v>
      </c>
      <c r="I1740" s="29">
        <f t="shared" ca="1" si="110"/>
        <v>1.0329724891688226</v>
      </c>
      <c r="J1740" s="30">
        <f>Calculator!$G$40</f>
        <v>6.5000000000000002E-2</v>
      </c>
      <c r="K1740" s="29">
        <f ca="1">IF(C1740&gt;=Calculator!$G$27,IF(DAY($C1740)=1,Calculator!$G$34/2,IF(DAY($C1740)=15,Calculator!$G$34/2,0)),0)</f>
        <v>0</v>
      </c>
      <c r="L1740" s="29">
        <f ca="1">IF(DAY($C1740)=28,IF(H1740=0,0,Calculator!$G$35),0)</f>
        <v>0</v>
      </c>
      <c r="M1740" s="29">
        <f ca="1">IF(I1740&gt;0,IF(DAY($C1740)=1,SUM(INDIRECT("I"&amp;(ROW(C1739)-DAY(C1739))):I1739),0),0)</f>
        <v>0</v>
      </c>
      <c r="N1740" s="29">
        <f ca="1">IF(C1740&lt;Calculator!$G$27,0,IF(C1740=Calculator!$G$27,Calculator!$G$39,IF(H1740-K1740&lt;=0,IF(D1740&gt;Calculator!$G$39,IF(H1740-K1740+E1740+L1740+M1740+Calculator!$G$39&gt;Calculator!$G$39,Calculator!$G$39-(H1740+E1740+L1740+M1740-K1740),Calculator!$G$39),D1740),0)))</f>
        <v>0</v>
      </c>
    </row>
    <row r="1741" spans="1:14" ht="15.75" thickBot="1">
      <c r="A1741" s="33" t="str">
        <f ca="1">IF(C1741=Calculator!$H$27,"F",IF(Daily!D1741+Daily!H1741=0,IF(D1740+H1740&gt;0,"L",""),""))</f>
        <v/>
      </c>
      <c r="B1741" s="34">
        <v>1740</v>
      </c>
      <c r="C1741" s="19">
        <f t="shared" ca="1" si="109"/>
        <v>47670</v>
      </c>
      <c r="D1741" s="29">
        <f t="shared" ca="1" si="111"/>
        <v>123273.02629457407</v>
      </c>
      <c r="E1741" s="29">
        <f ca="1">IF(C1741&lt;Calculator!$D$26,0,IF(DAY($C1741)=1,IF(D1741-Calculator!$G$24&gt;0,Calculator!$G$24,D1741),0))</f>
        <v>0</v>
      </c>
      <c r="F1741" s="29">
        <f ca="1">IF(E1741&gt;0,D1741*Calculator!$G$22/12,0)</f>
        <v>0</v>
      </c>
      <c r="G1741" s="29">
        <f ca="1">IF(E1741&gt;0,(IFERROR(-PMT(Calculator!$G$22/12,Calculator!$G$23*12,Calculator!$G$20),0))-F1741,0)</f>
        <v>0</v>
      </c>
      <c r="H1741" s="29">
        <f t="shared" ca="1" si="112"/>
        <v>5800.5378237941577</v>
      </c>
      <c r="I1741" s="29">
        <f t="shared" ca="1" si="110"/>
        <v>1.0329724891688226</v>
      </c>
      <c r="J1741" s="30">
        <f>Calculator!$G$40</f>
        <v>6.5000000000000002E-2</v>
      </c>
      <c r="K1741" s="29">
        <f ca="1">IF(C1741&gt;=Calculator!$G$27,IF(DAY($C1741)=1,Calculator!$G$34/2,IF(DAY($C1741)=15,Calculator!$G$34/2,0)),0)</f>
        <v>0</v>
      </c>
      <c r="L1741" s="29">
        <f ca="1">IF(DAY($C1741)=28,IF(H1741=0,0,Calculator!$G$35),0)</f>
        <v>0</v>
      </c>
      <c r="M1741" s="29">
        <f ca="1">IF(I1741&gt;0,IF(DAY($C1741)=1,SUM(INDIRECT("I"&amp;(ROW(C1740)-DAY(C1740))):I1740),0),0)</f>
        <v>0</v>
      </c>
      <c r="N1741" s="29">
        <f ca="1">IF(C1741&lt;Calculator!$G$27,0,IF(C1741=Calculator!$G$27,Calculator!$G$39,IF(H1741-K1741&lt;=0,IF(D1741&gt;Calculator!$G$39,IF(H1741-K1741+E1741+L1741+M1741+Calculator!$G$39&gt;Calculator!$G$39,Calculator!$G$39-(H1741+E1741+L1741+M1741-K1741),Calculator!$G$39),D1741),0)))</f>
        <v>0</v>
      </c>
    </row>
    <row r="1742" spans="1:14" ht="15.75" thickBot="1">
      <c r="A1742" s="33" t="str">
        <f ca="1">IF(C1742=Calculator!$H$27,"F",IF(Daily!D1742+Daily!H1742=0,IF(D1741+H1741&gt;0,"L",""),""))</f>
        <v/>
      </c>
      <c r="B1742" s="34">
        <v>1741</v>
      </c>
      <c r="C1742" s="19">
        <f t="shared" ca="1" si="109"/>
        <v>47671</v>
      </c>
      <c r="D1742" s="29">
        <f t="shared" ca="1" si="111"/>
        <v>123273.02629457407</v>
      </c>
      <c r="E1742" s="29">
        <f ca="1">IF(C1742&lt;Calculator!$D$26,0,IF(DAY($C1742)=1,IF(D1742-Calculator!$G$24&gt;0,Calculator!$G$24,D1742),0))</f>
        <v>0</v>
      </c>
      <c r="F1742" s="29">
        <f ca="1">IF(E1742&gt;0,D1742*Calculator!$G$22/12,0)</f>
        <v>0</v>
      </c>
      <c r="G1742" s="29">
        <f ca="1">IF(E1742&gt;0,(IFERROR(-PMT(Calculator!$G$22/12,Calculator!$G$23*12,Calculator!$G$20),0))-F1742,0)</f>
        <v>0</v>
      </c>
      <c r="H1742" s="29">
        <f t="shared" ca="1" si="112"/>
        <v>5800.5378237941577</v>
      </c>
      <c r="I1742" s="29">
        <f t="shared" ca="1" si="110"/>
        <v>1.0329724891688226</v>
      </c>
      <c r="J1742" s="30">
        <f>Calculator!$G$40</f>
        <v>6.5000000000000002E-2</v>
      </c>
      <c r="K1742" s="29">
        <f ca="1">IF(C1742&gt;=Calculator!$G$27,IF(DAY($C1742)=1,Calculator!$G$34/2,IF(DAY($C1742)=15,Calculator!$G$34/2,0)),0)</f>
        <v>0</v>
      </c>
      <c r="L1742" s="29">
        <f ca="1">IF(DAY($C1742)=28,IF(H1742=0,0,Calculator!$G$35),0)</f>
        <v>0</v>
      </c>
      <c r="M1742" s="29">
        <f ca="1">IF(I1742&gt;0,IF(DAY($C1742)=1,SUM(INDIRECT("I"&amp;(ROW(C1741)-DAY(C1741))):I1741),0),0)</f>
        <v>0</v>
      </c>
      <c r="N1742" s="29">
        <f ca="1">IF(C1742&lt;Calculator!$G$27,0,IF(C1742=Calculator!$G$27,Calculator!$G$39,IF(H1742-K1742&lt;=0,IF(D1742&gt;Calculator!$G$39,IF(H1742-K1742+E1742+L1742+M1742+Calculator!$G$39&gt;Calculator!$G$39,Calculator!$G$39-(H1742+E1742+L1742+M1742-K1742),Calculator!$G$39),D1742),0)))</f>
        <v>0</v>
      </c>
    </row>
    <row r="1743" spans="1:14" ht="15.75" thickBot="1">
      <c r="A1743" s="33" t="str">
        <f ca="1">IF(C1743=Calculator!$H$27,"F",IF(Daily!D1743+Daily!H1743=0,IF(D1742+H1742&gt;0,"L",""),""))</f>
        <v/>
      </c>
      <c r="B1743" s="34">
        <v>1742</v>
      </c>
      <c r="C1743" s="19">
        <f t="shared" ca="1" si="109"/>
        <v>47672</v>
      </c>
      <c r="D1743" s="29">
        <f t="shared" ca="1" si="111"/>
        <v>123273.02629457407</v>
      </c>
      <c r="E1743" s="29">
        <f ca="1">IF(C1743&lt;Calculator!$D$26,0,IF(DAY($C1743)=1,IF(D1743-Calculator!$G$24&gt;0,Calculator!$G$24,D1743),0))</f>
        <v>0</v>
      </c>
      <c r="F1743" s="29">
        <f ca="1">IF(E1743&gt;0,D1743*Calculator!$G$22/12,0)</f>
        <v>0</v>
      </c>
      <c r="G1743" s="29">
        <f ca="1">IF(E1743&gt;0,(IFERROR(-PMT(Calculator!$G$22/12,Calculator!$G$23*12,Calculator!$G$20),0))-F1743,0)</f>
        <v>0</v>
      </c>
      <c r="H1743" s="29">
        <f t="shared" ca="1" si="112"/>
        <v>5800.5378237941577</v>
      </c>
      <c r="I1743" s="29">
        <f t="shared" ca="1" si="110"/>
        <v>1.0329724891688226</v>
      </c>
      <c r="J1743" s="30">
        <f>Calculator!$G$40</f>
        <v>6.5000000000000002E-2</v>
      </c>
      <c r="K1743" s="29">
        <f ca="1">IF(C1743&gt;=Calculator!$G$27,IF(DAY($C1743)=1,Calculator!$G$34/2,IF(DAY($C1743)=15,Calculator!$G$34/2,0)),0)</f>
        <v>0</v>
      </c>
      <c r="L1743" s="29">
        <f ca="1">IF(DAY($C1743)=28,IF(H1743=0,0,Calculator!$G$35),0)</f>
        <v>0</v>
      </c>
      <c r="M1743" s="29">
        <f ca="1">IF(I1743&gt;0,IF(DAY($C1743)=1,SUM(INDIRECT("I"&amp;(ROW(C1742)-DAY(C1742))):I1742),0),0)</f>
        <v>0</v>
      </c>
      <c r="N1743" s="29">
        <f ca="1">IF(C1743&lt;Calculator!$G$27,0,IF(C1743=Calculator!$G$27,Calculator!$G$39,IF(H1743-K1743&lt;=0,IF(D1743&gt;Calculator!$G$39,IF(H1743-K1743+E1743+L1743+M1743+Calculator!$G$39&gt;Calculator!$G$39,Calculator!$G$39-(H1743+E1743+L1743+M1743-K1743),Calculator!$G$39),D1743),0)))</f>
        <v>0</v>
      </c>
    </row>
    <row r="1744" spans="1:14" ht="15.75" thickBot="1">
      <c r="A1744" s="33" t="str">
        <f ca="1">IF(C1744=Calculator!$H$27,"F",IF(Daily!D1744+Daily!H1744=0,IF(D1743+H1743&gt;0,"L",""),""))</f>
        <v/>
      </c>
      <c r="B1744" s="34">
        <v>1743</v>
      </c>
      <c r="C1744" s="19">
        <f t="shared" ca="1" si="109"/>
        <v>47673</v>
      </c>
      <c r="D1744" s="29">
        <f t="shared" ca="1" si="111"/>
        <v>123273.02629457407</v>
      </c>
      <c r="E1744" s="29">
        <f ca="1">IF(C1744&lt;Calculator!$D$26,0,IF(DAY($C1744)=1,IF(D1744-Calculator!$G$24&gt;0,Calculator!$G$24,D1744),0))</f>
        <v>0</v>
      </c>
      <c r="F1744" s="29">
        <f ca="1">IF(E1744&gt;0,D1744*Calculator!$G$22/12,0)</f>
        <v>0</v>
      </c>
      <c r="G1744" s="29">
        <f ca="1">IF(E1744&gt;0,(IFERROR(-PMT(Calculator!$G$22/12,Calculator!$G$23*12,Calculator!$G$20),0))-F1744,0)</f>
        <v>0</v>
      </c>
      <c r="H1744" s="29">
        <f t="shared" ca="1" si="112"/>
        <v>5800.5378237941577</v>
      </c>
      <c r="I1744" s="29">
        <f t="shared" ca="1" si="110"/>
        <v>1.0329724891688226</v>
      </c>
      <c r="J1744" s="30">
        <f>Calculator!$G$40</f>
        <v>6.5000000000000002E-2</v>
      </c>
      <c r="K1744" s="29">
        <f ca="1">IF(C1744&gt;=Calculator!$G$27,IF(DAY($C1744)=1,Calculator!$G$34/2,IF(DAY($C1744)=15,Calculator!$G$34/2,0)),0)</f>
        <v>0</v>
      </c>
      <c r="L1744" s="29">
        <f ca="1">IF(DAY($C1744)=28,IF(H1744=0,0,Calculator!$G$35),0)</f>
        <v>0</v>
      </c>
      <c r="M1744" s="29">
        <f ca="1">IF(I1744&gt;0,IF(DAY($C1744)=1,SUM(INDIRECT("I"&amp;(ROW(C1743)-DAY(C1743))):I1743),0),0)</f>
        <v>0</v>
      </c>
      <c r="N1744" s="29">
        <f ca="1">IF(C1744&lt;Calculator!$G$27,0,IF(C1744=Calculator!$G$27,Calculator!$G$39,IF(H1744-K1744&lt;=0,IF(D1744&gt;Calculator!$G$39,IF(H1744-K1744+E1744+L1744+M1744+Calculator!$G$39&gt;Calculator!$G$39,Calculator!$G$39-(H1744+E1744+L1744+M1744-K1744),Calculator!$G$39),D1744),0)))</f>
        <v>0</v>
      </c>
    </row>
    <row r="1745" spans="1:14" ht="15.75" thickBot="1">
      <c r="A1745" s="33" t="str">
        <f ca="1">IF(C1745=Calculator!$H$27,"F",IF(Daily!D1745+Daily!H1745=0,IF(D1744+H1744&gt;0,"L",""),""))</f>
        <v/>
      </c>
      <c r="B1745" s="34">
        <v>1744</v>
      </c>
      <c r="C1745" s="19">
        <f t="shared" ca="1" si="109"/>
        <v>47674</v>
      </c>
      <c r="D1745" s="29">
        <f t="shared" ca="1" si="111"/>
        <v>123273.02629457407</v>
      </c>
      <c r="E1745" s="29">
        <f ca="1">IF(C1745&lt;Calculator!$D$26,0,IF(DAY($C1745)=1,IF(D1745-Calculator!$G$24&gt;0,Calculator!$G$24,D1745),0))</f>
        <v>0</v>
      </c>
      <c r="F1745" s="29">
        <f ca="1">IF(E1745&gt;0,D1745*Calculator!$G$22/12,0)</f>
        <v>0</v>
      </c>
      <c r="G1745" s="29">
        <f ca="1">IF(E1745&gt;0,(IFERROR(-PMT(Calculator!$G$22/12,Calculator!$G$23*12,Calculator!$G$20),0))-F1745,0)</f>
        <v>0</v>
      </c>
      <c r="H1745" s="29">
        <f t="shared" ca="1" si="112"/>
        <v>5800.5378237941577</v>
      </c>
      <c r="I1745" s="29">
        <f t="shared" ca="1" si="110"/>
        <v>1.0329724891688226</v>
      </c>
      <c r="J1745" s="30">
        <f>Calculator!$G$40</f>
        <v>6.5000000000000002E-2</v>
      </c>
      <c r="K1745" s="29">
        <f ca="1">IF(C1745&gt;=Calculator!$G$27,IF(DAY($C1745)=1,Calculator!$G$34/2,IF(DAY($C1745)=15,Calculator!$G$34/2,0)),0)</f>
        <v>0</v>
      </c>
      <c r="L1745" s="29">
        <f ca="1">IF(DAY($C1745)=28,IF(H1745=0,0,Calculator!$G$35),0)</f>
        <v>0</v>
      </c>
      <c r="M1745" s="29">
        <f ca="1">IF(I1745&gt;0,IF(DAY($C1745)=1,SUM(INDIRECT("I"&amp;(ROW(C1744)-DAY(C1744))):I1744),0),0)</f>
        <v>0</v>
      </c>
      <c r="N1745" s="29">
        <f ca="1">IF(C1745&lt;Calculator!$G$27,0,IF(C1745=Calculator!$G$27,Calculator!$G$39,IF(H1745-K1745&lt;=0,IF(D1745&gt;Calculator!$G$39,IF(H1745-K1745+E1745+L1745+M1745+Calculator!$G$39&gt;Calculator!$G$39,Calculator!$G$39-(H1745+E1745+L1745+M1745-K1745),Calculator!$G$39),D1745),0)))</f>
        <v>0</v>
      </c>
    </row>
    <row r="1746" spans="1:14" ht="15.75" thickBot="1">
      <c r="A1746" s="33" t="str">
        <f ca="1">IF(C1746=Calculator!$H$27,"F",IF(Daily!D1746+Daily!H1746=0,IF(D1745+H1745&gt;0,"L",""),""))</f>
        <v/>
      </c>
      <c r="B1746" s="34">
        <v>1745</v>
      </c>
      <c r="C1746" s="19">
        <f t="shared" ca="1" si="109"/>
        <v>47675</v>
      </c>
      <c r="D1746" s="29">
        <f t="shared" ca="1" si="111"/>
        <v>123273.02629457407</v>
      </c>
      <c r="E1746" s="29">
        <f ca="1">IF(C1746&lt;Calculator!$D$26,0,IF(DAY($C1746)=1,IF(D1746-Calculator!$G$24&gt;0,Calculator!$G$24,D1746),0))</f>
        <v>0</v>
      </c>
      <c r="F1746" s="29">
        <f ca="1">IF(E1746&gt;0,D1746*Calculator!$G$22/12,0)</f>
        <v>0</v>
      </c>
      <c r="G1746" s="29">
        <f ca="1">IF(E1746&gt;0,(IFERROR(-PMT(Calculator!$G$22/12,Calculator!$G$23*12,Calculator!$G$20),0))-F1746,0)</f>
        <v>0</v>
      </c>
      <c r="H1746" s="29">
        <f t="shared" ca="1" si="112"/>
        <v>5800.5378237941577</v>
      </c>
      <c r="I1746" s="29">
        <f t="shared" ca="1" si="110"/>
        <v>1.0329724891688226</v>
      </c>
      <c r="J1746" s="30">
        <f>Calculator!$G$40</f>
        <v>6.5000000000000002E-2</v>
      </c>
      <c r="K1746" s="29">
        <f ca="1">IF(C1746&gt;=Calculator!$G$27,IF(DAY($C1746)=1,Calculator!$G$34/2,IF(DAY($C1746)=15,Calculator!$G$34/2,0)),0)</f>
        <v>0</v>
      </c>
      <c r="L1746" s="29">
        <f ca="1">IF(DAY($C1746)=28,IF(H1746=0,0,Calculator!$G$35),0)</f>
        <v>0</v>
      </c>
      <c r="M1746" s="29">
        <f ca="1">IF(I1746&gt;0,IF(DAY($C1746)=1,SUM(INDIRECT("I"&amp;(ROW(C1745)-DAY(C1745))):I1745),0),0)</f>
        <v>0</v>
      </c>
      <c r="N1746" s="29">
        <f ca="1">IF(C1746&lt;Calculator!$G$27,0,IF(C1746=Calculator!$G$27,Calculator!$G$39,IF(H1746-K1746&lt;=0,IF(D1746&gt;Calculator!$G$39,IF(H1746-K1746+E1746+L1746+M1746+Calculator!$G$39&gt;Calculator!$G$39,Calculator!$G$39-(H1746+E1746+L1746+M1746-K1746),Calculator!$G$39),D1746),0)))</f>
        <v>0</v>
      </c>
    </row>
    <row r="1747" spans="1:14" ht="15.75" thickBot="1">
      <c r="A1747" s="33" t="str">
        <f ca="1">IF(C1747=Calculator!$H$27,"F",IF(Daily!D1747+Daily!H1747=0,IF(D1746+H1746&gt;0,"L",""),""))</f>
        <v/>
      </c>
      <c r="B1747" s="34">
        <v>1746</v>
      </c>
      <c r="C1747" s="19">
        <f t="shared" ca="1" si="109"/>
        <v>47676</v>
      </c>
      <c r="D1747" s="29">
        <f t="shared" ca="1" si="111"/>
        <v>123273.02629457407</v>
      </c>
      <c r="E1747" s="29">
        <f ca="1">IF(C1747&lt;Calculator!$D$26,0,IF(DAY($C1747)=1,IF(D1747-Calculator!$G$24&gt;0,Calculator!$G$24,D1747),0))</f>
        <v>0</v>
      </c>
      <c r="F1747" s="29">
        <f ca="1">IF(E1747&gt;0,D1747*Calculator!$G$22/12,0)</f>
        <v>0</v>
      </c>
      <c r="G1747" s="29">
        <f ca="1">IF(E1747&gt;0,(IFERROR(-PMT(Calculator!$G$22/12,Calculator!$G$23*12,Calculator!$G$20),0))-F1747,0)</f>
        <v>0</v>
      </c>
      <c r="H1747" s="29">
        <f t="shared" ca="1" si="112"/>
        <v>5800.5378237941577</v>
      </c>
      <c r="I1747" s="29">
        <f t="shared" ca="1" si="110"/>
        <v>1.0329724891688226</v>
      </c>
      <c r="J1747" s="30">
        <f>Calculator!$G$40</f>
        <v>6.5000000000000002E-2</v>
      </c>
      <c r="K1747" s="29">
        <f ca="1">IF(C1747&gt;=Calculator!$G$27,IF(DAY($C1747)=1,Calculator!$G$34/2,IF(DAY($C1747)=15,Calculator!$G$34/2,0)),0)</f>
        <v>0</v>
      </c>
      <c r="L1747" s="29">
        <f ca="1">IF(DAY($C1747)=28,IF(H1747=0,0,Calculator!$G$35),0)</f>
        <v>0</v>
      </c>
      <c r="M1747" s="29">
        <f ca="1">IF(I1747&gt;0,IF(DAY($C1747)=1,SUM(INDIRECT("I"&amp;(ROW(C1746)-DAY(C1746))):I1746),0),0)</f>
        <v>0</v>
      </c>
      <c r="N1747" s="29">
        <f ca="1">IF(C1747&lt;Calculator!$G$27,0,IF(C1747=Calculator!$G$27,Calculator!$G$39,IF(H1747-K1747&lt;=0,IF(D1747&gt;Calculator!$G$39,IF(H1747-K1747+E1747+L1747+M1747+Calculator!$G$39&gt;Calculator!$G$39,Calculator!$G$39-(H1747+E1747+L1747+M1747-K1747),Calculator!$G$39),D1747),0)))</f>
        <v>0</v>
      </c>
    </row>
    <row r="1748" spans="1:14" ht="15.75" thickBot="1">
      <c r="A1748" s="33" t="str">
        <f ca="1">IF(C1748=Calculator!$H$27,"F",IF(Daily!D1748+Daily!H1748=0,IF(D1747+H1747&gt;0,"L",""),""))</f>
        <v/>
      </c>
      <c r="B1748" s="34">
        <v>1747</v>
      </c>
      <c r="C1748" s="19">
        <f t="shared" ca="1" si="109"/>
        <v>47677</v>
      </c>
      <c r="D1748" s="29">
        <f t="shared" ca="1" si="111"/>
        <v>123273.02629457407</v>
      </c>
      <c r="E1748" s="29">
        <f ca="1">IF(C1748&lt;Calculator!$D$26,0,IF(DAY($C1748)=1,IF(D1748-Calculator!$G$24&gt;0,Calculator!$G$24,D1748),0))</f>
        <v>0</v>
      </c>
      <c r="F1748" s="29">
        <f ca="1">IF(E1748&gt;0,D1748*Calculator!$G$22/12,0)</f>
        <v>0</v>
      </c>
      <c r="G1748" s="29">
        <f ca="1">IF(E1748&gt;0,(IFERROR(-PMT(Calculator!$G$22/12,Calculator!$G$23*12,Calculator!$G$20),0))-F1748,0)</f>
        <v>0</v>
      </c>
      <c r="H1748" s="29">
        <f t="shared" ca="1" si="112"/>
        <v>5800.5378237941577</v>
      </c>
      <c r="I1748" s="29">
        <f t="shared" ca="1" si="110"/>
        <v>1.0329724891688226</v>
      </c>
      <c r="J1748" s="30">
        <f>Calculator!$G$40</f>
        <v>6.5000000000000002E-2</v>
      </c>
      <c r="K1748" s="29">
        <f ca="1">IF(C1748&gt;=Calculator!$G$27,IF(DAY($C1748)=1,Calculator!$G$34/2,IF(DAY($C1748)=15,Calculator!$G$34/2,0)),0)</f>
        <v>0</v>
      </c>
      <c r="L1748" s="29">
        <f ca="1">IF(DAY($C1748)=28,IF(H1748=0,0,Calculator!$G$35),0)</f>
        <v>0</v>
      </c>
      <c r="M1748" s="29">
        <f ca="1">IF(I1748&gt;0,IF(DAY($C1748)=1,SUM(INDIRECT("I"&amp;(ROW(C1747)-DAY(C1747))):I1747),0),0)</f>
        <v>0</v>
      </c>
      <c r="N1748" s="29">
        <f ca="1">IF(C1748&lt;Calculator!$G$27,0,IF(C1748=Calculator!$G$27,Calculator!$G$39,IF(H1748-K1748&lt;=0,IF(D1748&gt;Calculator!$G$39,IF(H1748-K1748+E1748+L1748+M1748+Calculator!$G$39&gt;Calculator!$G$39,Calculator!$G$39-(H1748+E1748+L1748+M1748-K1748),Calculator!$G$39),D1748),0)))</f>
        <v>0</v>
      </c>
    </row>
    <row r="1749" spans="1:14" ht="15.75" thickBot="1">
      <c r="A1749" s="33" t="str">
        <f ca="1">IF(C1749=Calculator!$H$27,"F",IF(Daily!D1749+Daily!H1749=0,IF(D1748+H1748&gt;0,"L",""),""))</f>
        <v/>
      </c>
      <c r="B1749" s="34">
        <v>1748</v>
      </c>
      <c r="C1749" s="19">
        <f t="shared" ca="1" si="109"/>
        <v>47678</v>
      </c>
      <c r="D1749" s="29">
        <f t="shared" ca="1" si="111"/>
        <v>123273.02629457407</v>
      </c>
      <c r="E1749" s="29">
        <f ca="1">IF(C1749&lt;Calculator!$D$26,0,IF(DAY($C1749)=1,IF(D1749-Calculator!$G$24&gt;0,Calculator!$G$24,D1749),0))</f>
        <v>0</v>
      </c>
      <c r="F1749" s="29">
        <f ca="1">IF(E1749&gt;0,D1749*Calculator!$G$22/12,0)</f>
        <v>0</v>
      </c>
      <c r="G1749" s="29">
        <f ca="1">IF(E1749&gt;0,(IFERROR(-PMT(Calculator!$G$22/12,Calculator!$G$23*12,Calculator!$G$20),0))-F1749,0)</f>
        <v>0</v>
      </c>
      <c r="H1749" s="29">
        <f t="shared" ca="1" si="112"/>
        <v>5800.5378237941577</v>
      </c>
      <c r="I1749" s="29">
        <f t="shared" ca="1" si="110"/>
        <v>1.0329724891688226</v>
      </c>
      <c r="J1749" s="30">
        <f>Calculator!$G$40</f>
        <v>6.5000000000000002E-2</v>
      </c>
      <c r="K1749" s="29">
        <f ca="1">IF(C1749&gt;=Calculator!$G$27,IF(DAY($C1749)=1,Calculator!$G$34/2,IF(DAY($C1749)=15,Calculator!$G$34/2,0)),0)</f>
        <v>0</v>
      </c>
      <c r="L1749" s="29">
        <f ca="1">IF(DAY($C1749)=28,IF(H1749=0,0,Calculator!$G$35),0)</f>
        <v>0</v>
      </c>
      <c r="M1749" s="29">
        <f ca="1">IF(I1749&gt;0,IF(DAY($C1749)=1,SUM(INDIRECT("I"&amp;(ROW(C1748)-DAY(C1748))):I1748),0),0)</f>
        <v>0</v>
      </c>
      <c r="N1749" s="29">
        <f ca="1">IF(C1749&lt;Calculator!$G$27,0,IF(C1749=Calculator!$G$27,Calculator!$G$39,IF(H1749-K1749&lt;=0,IF(D1749&gt;Calculator!$G$39,IF(H1749-K1749+E1749+L1749+M1749+Calculator!$G$39&gt;Calculator!$G$39,Calculator!$G$39-(H1749+E1749+L1749+M1749-K1749),Calculator!$G$39),D1749),0)))</f>
        <v>0</v>
      </c>
    </row>
    <row r="1750" spans="1:14" ht="15.75" thickBot="1">
      <c r="A1750" s="33" t="str">
        <f ca="1">IF(C1750=Calculator!$H$27,"F",IF(Daily!D1750+Daily!H1750=0,IF(D1749+H1749&gt;0,"L",""),""))</f>
        <v/>
      </c>
      <c r="B1750" s="34">
        <v>1749</v>
      </c>
      <c r="C1750" s="19">
        <f t="shared" ca="1" si="109"/>
        <v>47679</v>
      </c>
      <c r="D1750" s="29">
        <f t="shared" ca="1" si="111"/>
        <v>123273.02629457407</v>
      </c>
      <c r="E1750" s="29">
        <f ca="1">IF(C1750&lt;Calculator!$D$26,0,IF(DAY($C1750)=1,IF(D1750-Calculator!$G$24&gt;0,Calculator!$G$24,D1750),0))</f>
        <v>0</v>
      </c>
      <c r="F1750" s="29">
        <f ca="1">IF(E1750&gt;0,D1750*Calculator!$G$22/12,0)</f>
        <v>0</v>
      </c>
      <c r="G1750" s="29">
        <f ca="1">IF(E1750&gt;0,(IFERROR(-PMT(Calculator!$G$22/12,Calculator!$G$23*12,Calculator!$G$20),0))-F1750,0)</f>
        <v>0</v>
      </c>
      <c r="H1750" s="29">
        <f t="shared" ca="1" si="112"/>
        <v>5800.5378237941577</v>
      </c>
      <c r="I1750" s="29">
        <f t="shared" ca="1" si="110"/>
        <v>1.0329724891688226</v>
      </c>
      <c r="J1750" s="30">
        <f>Calculator!$G$40</f>
        <v>6.5000000000000002E-2</v>
      </c>
      <c r="K1750" s="29">
        <f ca="1">IF(C1750&gt;=Calculator!$G$27,IF(DAY($C1750)=1,Calculator!$G$34/2,IF(DAY($C1750)=15,Calculator!$G$34/2,0)),0)</f>
        <v>4500</v>
      </c>
      <c r="L1750" s="29">
        <f ca="1">IF(DAY($C1750)=28,IF(H1750=0,0,Calculator!$G$35),0)</f>
        <v>0</v>
      </c>
      <c r="M1750" s="29">
        <f ca="1">IF(I1750&gt;0,IF(DAY($C1750)=1,SUM(INDIRECT("I"&amp;(ROW(C1749)-DAY(C1749))):I1749),0),0)</f>
        <v>0</v>
      </c>
      <c r="N1750" s="29">
        <f ca="1">IF(C1750&lt;Calculator!$G$27,0,IF(C1750=Calculator!$G$27,Calculator!$G$39,IF(H1750-K1750&lt;=0,IF(D1750&gt;Calculator!$G$39,IF(H1750-K1750+E1750+L1750+M1750+Calculator!$G$39&gt;Calculator!$G$39,Calculator!$G$39-(H1750+E1750+L1750+M1750-K1750),Calculator!$G$39),D1750),0)))</f>
        <v>0</v>
      </c>
    </row>
    <row r="1751" spans="1:14" ht="15.75" thickBot="1">
      <c r="A1751" s="33" t="str">
        <f ca="1">IF(C1751=Calculator!$H$27,"F",IF(Daily!D1751+Daily!H1751=0,IF(D1750+H1750&gt;0,"L",""),""))</f>
        <v/>
      </c>
      <c r="B1751" s="34">
        <v>1750</v>
      </c>
      <c r="C1751" s="19">
        <f t="shared" ca="1" si="109"/>
        <v>47680</v>
      </c>
      <c r="D1751" s="29">
        <f t="shared" ca="1" si="111"/>
        <v>123273.02629457407</v>
      </c>
      <c r="E1751" s="29">
        <f ca="1">IF(C1751&lt;Calculator!$D$26,0,IF(DAY($C1751)=1,IF(D1751-Calculator!$G$24&gt;0,Calculator!$G$24,D1751),0))</f>
        <v>0</v>
      </c>
      <c r="F1751" s="29">
        <f ca="1">IF(E1751&gt;0,D1751*Calculator!$G$22/12,0)</f>
        <v>0</v>
      </c>
      <c r="G1751" s="29">
        <f ca="1">IF(E1751&gt;0,(IFERROR(-PMT(Calculator!$G$22/12,Calculator!$G$23*12,Calculator!$G$20),0))-F1751,0)</f>
        <v>0</v>
      </c>
      <c r="H1751" s="29">
        <f t="shared" ca="1" si="112"/>
        <v>1300.5378237941577</v>
      </c>
      <c r="I1751" s="29">
        <f t="shared" ca="1" si="110"/>
        <v>0.231602626155124</v>
      </c>
      <c r="J1751" s="30">
        <f>Calculator!$G$40</f>
        <v>6.5000000000000002E-2</v>
      </c>
      <c r="K1751" s="29">
        <f ca="1">IF(C1751&gt;=Calculator!$G$27,IF(DAY($C1751)=1,Calculator!$G$34/2,IF(DAY($C1751)=15,Calculator!$G$34/2,0)),0)</f>
        <v>0</v>
      </c>
      <c r="L1751" s="29">
        <f ca="1">IF(DAY($C1751)=28,IF(H1751=0,0,Calculator!$G$35),0)</f>
        <v>0</v>
      </c>
      <c r="M1751" s="29">
        <f ca="1">IF(I1751&gt;0,IF(DAY($C1751)=1,SUM(INDIRECT("I"&amp;(ROW(C1750)-DAY(C1750))):I1750),0),0)</f>
        <v>0</v>
      </c>
      <c r="N1751" s="29">
        <f ca="1">IF(C1751&lt;Calculator!$G$27,0,IF(C1751=Calculator!$G$27,Calculator!$G$39,IF(H1751-K1751&lt;=0,IF(D1751&gt;Calculator!$G$39,IF(H1751-K1751+E1751+L1751+M1751+Calculator!$G$39&gt;Calculator!$G$39,Calculator!$G$39-(H1751+E1751+L1751+M1751-K1751),Calculator!$G$39),D1751),0)))</f>
        <v>0</v>
      </c>
    </row>
    <row r="1752" spans="1:14" ht="15.75" thickBot="1">
      <c r="A1752" s="33" t="str">
        <f ca="1">IF(C1752=Calculator!$H$27,"F",IF(Daily!D1752+Daily!H1752=0,IF(D1751+H1751&gt;0,"L",""),""))</f>
        <v/>
      </c>
      <c r="B1752" s="34">
        <v>1751</v>
      </c>
      <c r="C1752" s="19">
        <f t="shared" ca="1" si="109"/>
        <v>47681</v>
      </c>
      <c r="D1752" s="29">
        <f t="shared" ca="1" si="111"/>
        <v>123273.02629457407</v>
      </c>
      <c r="E1752" s="29">
        <f ca="1">IF(C1752&lt;Calculator!$D$26,0,IF(DAY($C1752)=1,IF(D1752-Calculator!$G$24&gt;0,Calculator!$G$24,D1752),0))</f>
        <v>0</v>
      </c>
      <c r="F1752" s="29">
        <f ca="1">IF(E1752&gt;0,D1752*Calculator!$G$22/12,0)</f>
        <v>0</v>
      </c>
      <c r="G1752" s="29">
        <f ca="1">IF(E1752&gt;0,(IFERROR(-PMT(Calculator!$G$22/12,Calculator!$G$23*12,Calculator!$G$20),0))-F1752,0)</f>
        <v>0</v>
      </c>
      <c r="H1752" s="29">
        <f t="shared" ca="1" si="112"/>
        <v>1300.5378237941577</v>
      </c>
      <c r="I1752" s="29">
        <f t="shared" ca="1" si="110"/>
        <v>0.231602626155124</v>
      </c>
      <c r="J1752" s="30">
        <f>Calculator!$G$40</f>
        <v>6.5000000000000002E-2</v>
      </c>
      <c r="K1752" s="29">
        <f ca="1">IF(C1752&gt;=Calculator!$G$27,IF(DAY($C1752)=1,Calculator!$G$34/2,IF(DAY($C1752)=15,Calculator!$G$34/2,0)),0)</f>
        <v>0</v>
      </c>
      <c r="L1752" s="29">
        <f ca="1">IF(DAY($C1752)=28,IF(H1752=0,0,Calculator!$G$35),0)</f>
        <v>0</v>
      </c>
      <c r="M1752" s="29">
        <f ca="1">IF(I1752&gt;0,IF(DAY($C1752)=1,SUM(INDIRECT("I"&amp;(ROW(C1751)-DAY(C1751))):I1751),0),0)</f>
        <v>0</v>
      </c>
      <c r="N1752" s="29">
        <f ca="1">IF(C1752&lt;Calculator!$G$27,0,IF(C1752=Calculator!$G$27,Calculator!$G$39,IF(H1752-K1752&lt;=0,IF(D1752&gt;Calculator!$G$39,IF(H1752-K1752+E1752+L1752+M1752+Calculator!$G$39&gt;Calculator!$G$39,Calculator!$G$39-(H1752+E1752+L1752+M1752-K1752),Calculator!$G$39),D1752),0)))</f>
        <v>0</v>
      </c>
    </row>
    <row r="1753" spans="1:14" ht="15.75" thickBot="1">
      <c r="A1753" s="33" t="str">
        <f ca="1">IF(C1753=Calculator!$H$27,"F",IF(Daily!D1753+Daily!H1753=0,IF(D1752+H1752&gt;0,"L",""),""))</f>
        <v/>
      </c>
      <c r="B1753" s="34">
        <v>1752</v>
      </c>
      <c r="C1753" s="19">
        <f t="shared" ca="1" si="109"/>
        <v>47682</v>
      </c>
      <c r="D1753" s="29">
        <f t="shared" ca="1" si="111"/>
        <v>123273.02629457407</v>
      </c>
      <c r="E1753" s="29">
        <f ca="1">IF(C1753&lt;Calculator!$D$26,0,IF(DAY($C1753)=1,IF(D1753-Calculator!$G$24&gt;0,Calculator!$G$24,D1753),0))</f>
        <v>0</v>
      </c>
      <c r="F1753" s="29">
        <f ca="1">IF(E1753&gt;0,D1753*Calculator!$G$22/12,0)</f>
        <v>0</v>
      </c>
      <c r="G1753" s="29">
        <f ca="1">IF(E1753&gt;0,(IFERROR(-PMT(Calculator!$G$22/12,Calculator!$G$23*12,Calculator!$G$20),0))-F1753,0)</f>
        <v>0</v>
      </c>
      <c r="H1753" s="29">
        <f t="shared" ca="1" si="112"/>
        <v>1300.5378237941577</v>
      </c>
      <c r="I1753" s="29">
        <f t="shared" ca="1" si="110"/>
        <v>0.231602626155124</v>
      </c>
      <c r="J1753" s="30">
        <f>Calculator!$G$40</f>
        <v>6.5000000000000002E-2</v>
      </c>
      <c r="K1753" s="29">
        <f ca="1">IF(C1753&gt;=Calculator!$G$27,IF(DAY($C1753)=1,Calculator!$G$34/2,IF(DAY($C1753)=15,Calculator!$G$34/2,0)),0)</f>
        <v>0</v>
      </c>
      <c r="L1753" s="29">
        <f ca="1">IF(DAY($C1753)=28,IF(H1753=0,0,Calculator!$G$35),0)</f>
        <v>0</v>
      </c>
      <c r="M1753" s="29">
        <f ca="1">IF(I1753&gt;0,IF(DAY($C1753)=1,SUM(INDIRECT("I"&amp;(ROW(C1752)-DAY(C1752))):I1752),0),0)</f>
        <v>0</v>
      </c>
      <c r="N1753" s="29">
        <f ca="1">IF(C1753&lt;Calculator!$G$27,0,IF(C1753=Calculator!$G$27,Calculator!$G$39,IF(H1753-K1753&lt;=0,IF(D1753&gt;Calculator!$G$39,IF(H1753-K1753+E1753+L1753+M1753+Calculator!$G$39&gt;Calculator!$G$39,Calculator!$G$39-(H1753+E1753+L1753+M1753-K1753),Calculator!$G$39),D1753),0)))</f>
        <v>0</v>
      </c>
    </row>
    <row r="1754" spans="1:14" ht="15.75" thickBot="1">
      <c r="A1754" s="33" t="str">
        <f ca="1">IF(C1754=Calculator!$H$27,"F",IF(Daily!D1754+Daily!H1754=0,IF(D1753+H1753&gt;0,"L",""),""))</f>
        <v/>
      </c>
      <c r="B1754" s="34">
        <v>1753</v>
      </c>
      <c r="C1754" s="19">
        <f t="shared" ca="1" si="109"/>
        <v>47683</v>
      </c>
      <c r="D1754" s="29">
        <f t="shared" ca="1" si="111"/>
        <v>123273.02629457407</v>
      </c>
      <c r="E1754" s="29">
        <f ca="1">IF(C1754&lt;Calculator!$D$26,0,IF(DAY($C1754)=1,IF(D1754-Calculator!$G$24&gt;0,Calculator!$G$24,D1754),0))</f>
        <v>0</v>
      </c>
      <c r="F1754" s="29">
        <f ca="1">IF(E1754&gt;0,D1754*Calculator!$G$22/12,0)</f>
        <v>0</v>
      </c>
      <c r="G1754" s="29">
        <f ca="1">IF(E1754&gt;0,(IFERROR(-PMT(Calculator!$G$22/12,Calculator!$G$23*12,Calculator!$G$20),0))-F1754,0)</f>
        <v>0</v>
      </c>
      <c r="H1754" s="29">
        <f t="shared" ca="1" si="112"/>
        <v>1300.5378237941577</v>
      </c>
      <c r="I1754" s="29">
        <f t="shared" ca="1" si="110"/>
        <v>0.231602626155124</v>
      </c>
      <c r="J1754" s="30">
        <f>Calculator!$G$40</f>
        <v>6.5000000000000002E-2</v>
      </c>
      <c r="K1754" s="29">
        <f ca="1">IF(C1754&gt;=Calculator!$G$27,IF(DAY($C1754)=1,Calculator!$G$34/2,IF(DAY($C1754)=15,Calculator!$G$34/2,0)),0)</f>
        <v>0</v>
      </c>
      <c r="L1754" s="29">
        <f ca="1">IF(DAY($C1754)=28,IF(H1754=0,0,Calculator!$G$35),0)</f>
        <v>0</v>
      </c>
      <c r="M1754" s="29">
        <f ca="1">IF(I1754&gt;0,IF(DAY($C1754)=1,SUM(INDIRECT("I"&amp;(ROW(C1753)-DAY(C1753))):I1753),0),0)</f>
        <v>0</v>
      </c>
      <c r="N1754" s="29">
        <f ca="1">IF(C1754&lt;Calculator!$G$27,0,IF(C1754=Calculator!$G$27,Calculator!$G$39,IF(H1754-K1754&lt;=0,IF(D1754&gt;Calculator!$G$39,IF(H1754-K1754+E1754+L1754+M1754+Calculator!$G$39&gt;Calculator!$G$39,Calculator!$G$39-(H1754+E1754+L1754+M1754-K1754),Calculator!$G$39),D1754),0)))</f>
        <v>0</v>
      </c>
    </row>
    <row r="1755" spans="1:14" ht="15.75" thickBot="1">
      <c r="A1755" s="33" t="str">
        <f ca="1">IF(C1755=Calculator!$H$27,"F",IF(Daily!D1755+Daily!H1755=0,IF(D1754+H1754&gt;0,"L",""),""))</f>
        <v/>
      </c>
      <c r="B1755" s="34">
        <v>1754</v>
      </c>
      <c r="C1755" s="19">
        <f t="shared" ca="1" si="109"/>
        <v>47684</v>
      </c>
      <c r="D1755" s="29">
        <f t="shared" ca="1" si="111"/>
        <v>123273.02629457407</v>
      </c>
      <c r="E1755" s="29">
        <f ca="1">IF(C1755&lt;Calculator!$D$26,0,IF(DAY($C1755)=1,IF(D1755-Calculator!$G$24&gt;0,Calculator!$G$24,D1755),0))</f>
        <v>0</v>
      </c>
      <c r="F1755" s="29">
        <f ca="1">IF(E1755&gt;0,D1755*Calculator!$G$22/12,0)</f>
        <v>0</v>
      </c>
      <c r="G1755" s="29">
        <f ca="1">IF(E1755&gt;0,(IFERROR(-PMT(Calculator!$G$22/12,Calculator!$G$23*12,Calculator!$G$20),0))-F1755,0)</f>
        <v>0</v>
      </c>
      <c r="H1755" s="29">
        <f t="shared" ca="1" si="112"/>
        <v>1300.5378237941577</v>
      </c>
      <c r="I1755" s="29">
        <f t="shared" ca="1" si="110"/>
        <v>0.231602626155124</v>
      </c>
      <c r="J1755" s="30">
        <f>Calculator!$G$40</f>
        <v>6.5000000000000002E-2</v>
      </c>
      <c r="K1755" s="29">
        <f ca="1">IF(C1755&gt;=Calculator!$G$27,IF(DAY($C1755)=1,Calculator!$G$34/2,IF(DAY($C1755)=15,Calculator!$G$34/2,0)),0)</f>
        <v>0</v>
      </c>
      <c r="L1755" s="29">
        <f ca="1">IF(DAY($C1755)=28,IF(H1755=0,0,Calculator!$G$35),0)</f>
        <v>0</v>
      </c>
      <c r="M1755" s="29">
        <f ca="1">IF(I1755&gt;0,IF(DAY($C1755)=1,SUM(INDIRECT("I"&amp;(ROW(C1754)-DAY(C1754))):I1754),0),0)</f>
        <v>0</v>
      </c>
      <c r="N1755" s="29">
        <f ca="1">IF(C1755&lt;Calculator!$G$27,0,IF(C1755=Calculator!$G$27,Calculator!$G$39,IF(H1755-K1755&lt;=0,IF(D1755&gt;Calculator!$G$39,IF(H1755-K1755+E1755+L1755+M1755+Calculator!$G$39&gt;Calculator!$G$39,Calculator!$G$39-(H1755+E1755+L1755+M1755-K1755),Calculator!$G$39),D1755),0)))</f>
        <v>0</v>
      </c>
    </row>
    <row r="1756" spans="1:14" ht="15.75" thickBot="1">
      <c r="A1756" s="33" t="str">
        <f ca="1">IF(C1756=Calculator!$H$27,"F",IF(Daily!D1756+Daily!H1756=0,IF(D1755+H1755&gt;0,"L",""),""))</f>
        <v/>
      </c>
      <c r="B1756" s="34">
        <v>1755</v>
      </c>
      <c r="C1756" s="19">
        <f t="shared" ca="1" si="109"/>
        <v>47685</v>
      </c>
      <c r="D1756" s="29">
        <f t="shared" ca="1" si="111"/>
        <v>123273.02629457407</v>
      </c>
      <c r="E1756" s="29">
        <f ca="1">IF(C1756&lt;Calculator!$D$26,0,IF(DAY($C1756)=1,IF(D1756-Calculator!$G$24&gt;0,Calculator!$G$24,D1756),0))</f>
        <v>0</v>
      </c>
      <c r="F1756" s="29">
        <f ca="1">IF(E1756&gt;0,D1756*Calculator!$G$22/12,0)</f>
        <v>0</v>
      </c>
      <c r="G1756" s="29">
        <f ca="1">IF(E1756&gt;0,(IFERROR(-PMT(Calculator!$G$22/12,Calculator!$G$23*12,Calculator!$G$20),0))-F1756,0)</f>
        <v>0</v>
      </c>
      <c r="H1756" s="29">
        <f t="shared" ca="1" si="112"/>
        <v>1300.5378237941577</v>
      </c>
      <c r="I1756" s="29">
        <f t="shared" ca="1" si="110"/>
        <v>0.231602626155124</v>
      </c>
      <c r="J1756" s="30">
        <f>Calculator!$G$40</f>
        <v>6.5000000000000002E-2</v>
      </c>
      <c r="K1756" s="29">
        <f ca="1">IF(C1756&gt;=Calculator!$G$27,IF(DAY($C1756)=1,Calculator!$G$34/2,IF(DAY($C1756)=15,Calculator!$G$34/2,0)),0)</f>
        <v>0</v>
      </c>
      <c r="L1756" s="29">
        <f ca="1">IF(DAY($C1756)=28,IF(H1756=0,0,Calculator!$G$35),0)</f>
        <v>0</v>
      </c>
      <c r="M1756" s="29">
        <f ca="1">IF(I1756&gt;0,IF(DAY($C1756)=1,SUM(INDIRECT("I"&amp;(ROW(C1755)-DAY(C1755))):I1755),0),0)</f>
        <v>0</v>
      </c>
      <c r="N1756" s="29">
        <f ca="1">IF(C1756&lt;Calculator!$G$27,0,IF(C1756=Calculator!$G$27,Calculator!$G$39,IF(H1756-K1756&lt;=0,IF(D1756&gt;Calculator!$G$39,IF(H1756-K1756+E1756+L1756+M1756+Calculator!$G$39&gt;Calculator!$G$39,Calculator!$G$39-(H1756+E1756+L1756+M1756-K1756),Calculator!$G$39),D1756),0)))</f>
        <v>0</v>
      </c>
    </row>
    <row r="1757" spans="1:14" ht="15.75" thickBot="1">
      <c r="A1757" s="33" t="str">
        <f ca="1">IF(C1757=Calculator!$H$27,"F",IF(Daily!D1757+Daily!H1757=0,IF(D1756+H1756&gt;0,"L",""),""))</f>
        <v/>
      </c>
      <c r="B1757" s="34">
        <v>1756</v>
      </c>
      <c r="C1757" s="19">
        <f t="shared" ca="1" si="109"/>
        <v>47686</v>
      </c>
      <c r="D1757" s="29">
        <f t="shared" ca="1" si="111"/>
        <v>123273.02629457407</v>
      </c>
      <c r="E1757" s="29">
        <f ca="1">IF(C1757&lt;Calculator!$D$26,0,IF(DAY($C1757)=1,IF(D1757-Calculator!$G$24&gt;0,Calculator!$G$24,D1757),0))</f>
        <v>0</v>
      </c>
      <c r="F1757" s="29">
        <f ca="1">IF(E1757&gt;0,D1757*Calculator!$G$22/12,0)</f>
        <v>0</v>
      </c>
      <c r="G1757" s="29">
        <f ca="1">IF(E1757&gt;0,(IFERROR(-PMT(Calculator!$G$22/12,Calculator!$G$23*12,Calculator!$G$20),0))-F1757,0)</f>
        <v>0</v>
      </c>
      <c r="H1757" s="29">
        <f t="shared" ca="1" si="112"/>
        <v>1300.5378237941577</v>
      </c>
      <c r="I1757" s="29">
        <f t="shared" ca="1" si="110"/>
        <v>0.231602626155124</v>
      </c>
      <c r="J1757" s="30">
        <f>Calculator!$G$40</f>
        <v>6.5000000000000002E-2</v>
      </c>
      <c r="K1757" s="29">
        <f ca="1">IF(C1757&gt;=Calculator!$G$27,IF(DAY($C1757)=1,Calculator!$G$34/2,IF(DAY($C1757)=15,Calculator!$G$34/2,0)),0)</f>
        <v>0</v>
      </c>
      <c r="L1757" s="29">
        <f ca="1">IF(DAY($C1757)=28,IF(H1757=0,0,Calculator!$G$35),0)</f>
        <v>0</v>
      </c>
      <c r="M1757" s="29">
        <f ca="1">IF(I1757&gt;0,IF(DAY($C1757)=1,SUM(INDIRECT("I"&amp;(ROW(C1756)-DAY(C1756))):I1756),0),0)</f>
        <v>0</v>
      </c>
      <c r="N1757" s="29">
        <f ca="1">IF(C1757&lt;Calculator!$G$27,0,IF(C1757=Calculator!$G$27,Calculator!$G$39,IF(H1757-K1757&lt;=0,IF(D1757&gt;Calculator!$G$39,IF(H1757-K1757+E1757+L1757+M1757+Calculator!$G$39&gt;Calculator!$G$39,Calculator!$G$39-(H1757+E1757+L1757+M1757-K1757),Calculator!$G$39),D1757),0)))</f>
        <v>0</v>
      </c>
    </row>
    <row r="1758" spans="1:14" ht="15.75" thickBot="1">
      <c r="A1758" s="33" t="str">
        <f ca="1">IF(C1758=Calculator!$H$27,"F",IF(Daily!D1758+Daily!H1758=0,IF(D1757+H1757&gt;0,"L",""),""))</f>
        <v/>
      </c>
      <c r="B1758" s="34">
        <v>1757</v>
      </c>
      <c r="C1758" s="19">
        <f t="shared" ca="1" si="109"/>
        <v>47687</v>
      </c>
      <c r="D1758" s="29">
        <f t="shared" ca="1" si="111"/>
        <v>123273.02629457407</v>
      </c>
      <c r="E1758" s="29">
        <f ca="1">IF(C1758&lt;Calculator!$D$26,0,IF(DAY($C1758)=1,IF(D1758-Calculator!$G$24&gt;0,Calculator!$G$24,D1758),0))</f>
        <v>0</v>
      </c>
      <c r="F1758" s="29">
        <f ca="1">IF(E1758&gt;0,D1758*Calculator!$G$22/12,0)</f>
        <v>0</v>
      </c>
      <c r="G1758" s="29">
        <f ca="1">IF(E1758&gt;0,(IFERROR(-PMT(Calculator!$G$22/12,Calculator!$G$23*12,Calculator!$G$20),0))-F1758,0)</f>
        <v>0</v>
      </c>
      <c r="H1758" s="29">
        <f t="shared" ca="1" si="112"/>
        <v>1300.5378237941577</v>
      </c>
      <c r="I1758" s="29">
        <f t="shared" ca="1" si="110"/>
        <v>0.231602626155124</v>
      </c>
      <c r="J1758" s="30">
        <f>Calculator!$G$40</f>
        <v>6.5000000000000002E-2</v>
      </c>
      <c r="K1758" s="29">
        <f ca="1">IF(C1758&gt;=Calculator!$G$27,IF(DAY($C1758)=1,Calculator!$G$34/2,IF(DAY($C1758)=15,Calculator!$G$34/2,0)),0)</f>
        <v>0</v>
      </c>
      <c r="L1758" s="29">
        <f ca="1">IF(DAY($C1758)=28,IF(H1758=0,0,Calculator!$G$35),0)</f>
        <v>0</v>
      </c>
      <c r="M1758" s="29">
        <f ca="1">IF(I1758&gt;0,IF(DAY($C1758)=1,SUM(INDIRECT("I"&amp;(ROW(C1757)-DAY(C1757))):I1757),0),0)</f>
        <v>0</v>
      </c>
      <c r="N1758" s="29">
        <f ca="1">IF(C1758&lt;Calculator!$G$27,0,IF(C1758=Calculator!$G$27,Calculator!$G$39,IF(H1758-K1758&lt;=0,IF(D1758&gt;Calculator!$G$39,IF(H1758-K1758+E1758+L1758+M1758+Calculator!$G$39&gt;Calculator!$G$39,Calculator!$G$39-(H1758+E1758+L1758+M1758-K1758),Calculator!$G$39),D1758),0)))</f>
        <v>0</v>
      </c>
    </row>
    <row r="1759" spans="1:14" ht="15.75" thickBot="1">
      <c r="A1759" s="33" t="str">
        <f ca="1">IF(C1759=Calculator!$H$27,"F",IF(Daily!D1759+Daily!H1759=0,IF(D1758+H1758&gt;0,"L",""),""))</f>
        <v/>
      </c>
      <c r="B1759" s="34">
        <v>1758</v>
      </c>
      <c r="C1759" s="19">
        <f t="shared" ca="1" si="109"/>
        <v>47688</v>
      </c>
      <c r="D1759" s="29">
        <f t="shared" ca="1" si="111"/>
        <v>123273.02629457407</v>
      </c>
      <c r="E1759" s="29">
        <f ca="1">IF(C1759&lt;Calculator!$D$26,0,IF(DAY($C1759)=1,IF(D1759-Calculator!$G$24&gt;0,Calculator!$G$24,D1759),0))</f>
        <v>0</v>
      </c>
      <c r="F1759" s="29">
        <f ca="1">IF(E1759&gt;0,D1759*Calculator!$G$22/12,0)</f>
        <v>0</v>
      </c>
      <c r="G1759" s="29">
        <f ca="1">IF(E1759&gt;0,(IFERROR(-PMT(Calculator!$G$22/12,Calculator!$G$23*12,Calculator!$G$20),0))-F1759,0)</f>
        <v>0</v>
      </c>
      <c r="H1759" s="29">
        <f t="shared" ca="1" si="112"/>
        <v>1300.5378237941577</v>
      </c>
      <c r="I1759" s="29">
        <f t="shared" ca="1" si="110"/>
        <v>0.231602626155124</v>
      </c>
      <c r="J1759" s="30">
        <f>Calculator!$G$40</f>
        <v>6.5000000000000002E-2</v>
      </c>
      <c r="K1759" s="29">
        <f ca="1">IF(C1759&gt;=Calculator!$G$27,IF(DAY($C1759)=1,Calculator!$G$34/2,IF(DAY($C1759)=15,Calculator!$G$34/2,0)),0)</f>
        <v>0</v>
      </c>
      <c r="L1759" s="29">
        <f ca="1">IF(DAY($C1759)=28,IF(H1759=0,0,Calculator!$G$35),0)</f>
        <v>0</v>
      </c>
      <c r="M1759" s="29">
        <f ca="1">IF(I1759&gt;0,IF(DAY($C1759)=1,SUM(INDIRECT("I"&amp;(ROW(C1758)-DAY(C1758))):I1758),0),0)</f>
        <v>0</v>
      </c>
      <c r="N1759" s="29">
        <f ca="1">IF(C1759&lt;Calculator!$G$27,0,IF(C1759=Calculator!$G$27,Calculator!$G$39,IF(H1759-K1759&lt;=0,IF(D1759&gt;Calculator!$G$39,IF(H1759-K1759+E1759+L1759+M1759+Calculator!$G$39&gt;Calculator!$G$39,Calculator!$G$39-(H1759+E1759+L1759+M1759-K1759),Calculator!$G$39),D1759),0)))</f>
        <v>0</v>
      </c>
    </row>
    <row r="1760" spans="1:14" ht="15.75" thickBot="1">
      <c r="A1760" s="33" t="str">
        <f ca="1">IF(C1760=Calculator!$H$27,"F",IF(Daily!D1760+Daily!H1760=0,IF(D1759+H1759&gt;0,"L",""),""))</f>
        <v/>
      </c>
      <c r="B1760" s="34">
        <v>1759</v>
      </c>
      <c r="C1760" s="19">
        <f t="shared" ca="1" si="109"/>
        <v>47689</v>
      </c>
      <c r="D1760" s="29">
        <f t="shared" ca="1" si="111"/>
        <v>123273.02629457407</v>
      </c>
      <c r="E1760" s="29">
        <f ca="1">IF(C1760&lt;Calculator!$D$26,0,IF(DAY($C1760)=1,IF(D1760-Calculator!$G$24&gt;0,Calculator!$G$24,D1760),0))</f>
        <v>0</v>
      </c>
      <c r="F1760" s="29">
        <f ca="1">IF(E1760&gt;0,D1760*Calculator!$G$22/12,0)</f>
        <v>0</v>
      </c>
      <c r="G1760" s="29">
        <f ca="1">IF(E1760&gt;0,(IFERROR(-PMT(Calculator!$G$22/12,Calculator!$G$23*12,Calculator!$G$20),0))-F1760,0)</f>
        <v>0</v>
      </c>
      <c r="H1760" s="29">
        <f t="shared" ca="1" si="112"/>
        <v>1300.5378237941577</v>
      </c>
      <c r="I1760" s="29">
        <f t="shared" ca="1" si="110"/>
        <v>0.231602626155124</v>
      </c>
      <c r="J1760" s="30">
        <f>Calculator!$G$40</f>
        <v>6.5000000000000002E-2</v>
      </c>
      <c r="K1760" s="29">
        <f ca="1">IF(C1760&gt;=Calculator!$G$27,IF(DAY($C1760)=1,Calculator!$G$34/2,IF(DAY($C1760)=15,Calculator!$G$34/2,0)),0)</f>
        <v>0</v>
      </c>
      <c r="L1760" s="29">
        <f ca="1">IF(DAY($C1760)=28,IF(H1760=0,0,Calculator!$G$35),0)</f>
        <v>0</v>
      </c>
      <c r="M1760" s="29">
        <f ca="1">IF(I1760&gt;0,IF(DAY($C1760)=1,SUM(INDIRECT("I"&amp;(ROW(C1759)-DAY(C1759))):I1759),0),0)</f>
        <v>0</v>
      </c>
      <c r="N1760" s="29">
        <f ca="1">IF(C1760&lt;Calculator!$G$27,0,IF(C1760=Calculator!$G$27,Calculator!$G$39,IF(H1760-K1760&lt;=0,IF(D1760&gt;Calculator!$G$39,IF(H1760-K1760+E1760+L1760+M1760+Calculator!$G$39&gt;Calculator!$G$39,Calculator!$G$39-(H1760+E1760+L1760+M1760-K1760),Calculator!$G$39),D1760),0)))</f>
        <v>0</v>
      </c>
    </row>
    <row r="1761" spans="1:14" ht="15.75" thickBot="1">
      <c r="A1761" s="33" t="str">
        <f ca="1">IF(C1761=Calculator!$H$27,"F",IF(Daily!D1761+Daily!H1761=0,IF(D1760+H1760&gt;0,"L",""),""))</f>
        <v/>
      </c>
      <c r="B1761" s="34">
        <v>1760</v>
      </c>
      <c r="C1761" s="19">
        <f t="shared" ca="1" si="109"/>
        <v>47690</v>
      </c>
      <c r="D1761" s="29">
        <f t="shared" ca="1" si="111"/>
        <v>123273.02629457407</v>
      </c>
      <c r="E1761" s="29">
        <f ca="1">IF(C1761&lt;Calculator!$D$26,0,IF(DAY($C1761)=1,IF(D1761-Calculator!$G$24&gt;0,Calculator!$G$24,D1761),0))</f>
        <v>0</v>
      </c>
      <c r="F1761" s="29">
        <f ca="1">IF(E1761&gt;0,D1761*Calculator!$G$22/12,0)</f>
        <v>0</v>
      </c>
      <c r="G1761" s="29">
        <f ca="1">IF(E1761&gt;0,(IFERROR(-PMT(Calculator!$G$22/12,Calculator!$G$23*12,Calculator!$G$20),0))-F1761,0)</f>
        <v>0</v>
      </c>
      <c r="H1761" s="29">
        <f t="shared" ca="1" si="112"/>
        <v>1300.5378237941577</v>
      </c>
      <c r="I1761" s="29">
        <f t="shared" ca="1" si="110"/>
        <v>0.231602626155124</v>
      </c>
      <c r="J1761" s="30">
        <f>Calculator!$G$40</f>
        <v>6.5000000000000002E-2</v>
      </c>
      <c r="K1761" s="29">
        <f ca="1">IF(C1761&gt;=Calculator!$G$27,IF(DAY($C1761)=1,Calculator!$G$34/2,IF(DAY($C1761)=15,Calculator!$G$34/2,0)),0)</f>
        <v>0</v>
      </c>
      <c r="L1761" s="29">
        <f ca="1">IF(DAY($C1761)=28,IF(H1761=0,0,Calculator!$G$35),0)</f>
        <v>0</v>
      </c>
      <c r="M1761" s="29">
        <f ca="1">IF(I1761&gt;0,IF(DAY($C1761)=1,SUM(INDIRECT("I"&amp;(ROW(C1760)-DAY(C1760))):I1760),0),0)</f>
        <v>0</v>
      </c>
      <c r="N1761" s="29">
        <f ca="1">IF(C1761&lt;Calculator!$G$27,0,IF(C1761=Calculator!$G$27,Calculator!$G$39,IF(H1761-K1761&lt;=0,IF(D1761&gt;Calculator!$G$39,IF(H1761-K1761+E1761+L1761+M1761+Calculator!$G$39&gt;Calculator!$G$39,Calculator!$G$39-(H1761+E1761+L1761+M1761-K1761),Calculator!$G$39),D1761),0)))</f>
        <v>0</v>
      </c>
    </row>
    <row r="1762" spans="1:14" ht="15.75" thickBot="1">
      <c r="A1762" s="33" t="str">
        <f ca="1">IF(C1762=Calculator!$H$27,"F",IF(Daily!D1762+Daily!H1762=0,IF(D1761+H1761&gt;0,"L",""),""))</f>
        <v/>
      </c>
      <c r="B1762" s="34">
        <v>1761</v>
      </c>
      <c r="C1762" s="19">
        <f t="shared" ca="1" si="109"/>
        <v>47691</v>
      </c>
      <c r="D1762" s="29">
        <f t="shared" ca="1" si="111"/>
        <v>123273.02629457407</v>
      </c>
      <c r="E1762" s="29">
        <f ca="1">IF(C1762&lt;Calculator!$D$26,0,IF(DAY($C1762)=1,IF(D1762-Calculator!$G$24&gt;0,Calculator!$G$24,D1762),0))</f>
        <v>0</v>
      </c>
      <c r="F1762" s="29">
        <f ca="1">IF(E1762&gt;0,D1762*Calculator!$G$22/12,0)</f>
        <v>0</v>
      </c>
      <c r="G1762" s="29">
        <f ca="1">IF(E1762&gt;0,(IFERROR(-PMT(Calculator!$G$22/12,Calculator!$G$23*12,Calculator!$G$20),0))-F1762,0)</f>
        <v>0</v>
      </c>
      <c r="H1762" s="29">
        <f t="shared" ca="1" si="112"/>
        <v>1300.5378237941577</v>
      </c>
      <c r="I1762" s="29">
        <f t="shared" ca="1" si="110"/>
        <v>0.231602626155124</v>
      </c>
      <c r="J1762" s="30">
        <f>Calculator!$G$40</f>
        <v>6.5000000000000002E-2</v>
      </c>
      <c r="K1762" s="29">
        <f ca="1">IF(C1762&gt;=Calculator!$G$27,IF(DAY($C1762)=1,Calculator!$G$34/2,IF(DAY($C1762)=15,Calculator!$G$34/2,0)),0)</f>
        <v>0</v>
      </c>
      <c r="L1762" s="29">
        <f ca="1">IF(DAY($C1762)=28,IF(H1762=0,0,Calculator!$G$35),0)</f>
        <v>0</v>
      </c>
      <c r="M1762" s="29">
        <f ca="1">IF(I1762&gt;0,IF(DAY($C1762)=1,SUM(INDIRECT("I"&amp;(ROW(C1761)-DAY(C1761))):I1761),0),0)</f>
        <v>0</v>
      </c>
      <c r="N1762" s="29">
        <f ca="1">IF(C1762&lt;Calculator!$G$27,0,IF(C1762=Calculator!$G$27,Calculator!$G$39,IF(H1762-K1762&lt;=0,IF(D1762&gt;Calculator!$G$39,IF(H1762-K1762+E1762+L1762+M1762+Calculator!$G$39&gt;Calculator!$G$39,Calculator!$G$39-(H1762+E1762+L1762+M1762-K1762),Calculator!$G$39),D1762),0)))</f>
        <v>0</v>
      </c>
    </row>
    <row r="1763" spans="1:14" ht="15.75" thickBot="1">
      <c r="A1763" s="33" t="str">
        <f ca="1">IF(C1763=Calculator!$H$27,"F",IF(Daily!D1763+Daily!H1763=0,IF(D1762+H1762&gt;0,"L",""),""))</f>
        <v/>
      </c>
      <c r="B1763" s="34">
        <v>1762</v>
      </c>
      <c r="C1763" s="19">
        <f t="shared" ca="1" si="109"/>
        <v>47692</v>
      </c>
      <c r="D1763" s="29">
        <f t="shared" ca="1" si="111"/>
        <v>123273.02629457407</v>
      </c>
      <c r="E1763" s="29">
        <f ca="1">IF(C1763&lt;Calculator!$D$26,0,IF(DAY($C1763)=1,IF(D1763-Calculator!$G$24&gt;0,Calculator!$G$24,D1763),0))</f>
        <v>0</v>
      </c>
      <c r="F1763" s="29">
        <f ca="1">IF(E1763&gt;0,D1763*Calculator!$G$22/12,0)</f>
        <v>0</v>
      </c>
      <c r="G1763" s="29">
        <f ca="1">IF(E1763&gt;0,(IFERROR(-PMT(Calculator!$G$22/12,Calculator!$G$23*12,Calculator!$G$20),0))-F1763,0)</f>
        <v>0</v>
      </c>
      <c r="H1763" s="29">
        <f t="shared" ca="1" si="112"/>
        <v>1300.5378237941577</v>
      </c>
      <c r="I1763" s="29">
        <f t="shared" ca="1" si="110"/>
        <v>0.231602626155124</v>
      </c>
      <c r="J1763" s="30">
        <f>Calculator!$G$40</f>
        <v>6.5000000000000002E-2</v>
      </c>
      <c r="K1763" s="29">
        <f ca="1">IF(C1763&gt;=Calculator!$G$27,IF(DAY($C1763)=1,Calculator!$G$34/2,IF(DAY($C1763)=15,Calculator!$G$34/2,0)),0)</f>
        <v>0</v>
      </c>
      <c r="L1763" s="29">
        <f ca="1">IF(DAY($C1763)=28,IF(H1763=0,0,Calculator!$G$35),0)</f>
        <v>5000</v>
      </c>
      <c r="M1763" s="29">
        <f ca="1">IF(I1763&gt;0,IF(DAY($C1763)=1,SUM(INDIRECT("I"&amp;(ROW(C1762)-DAY(C1762))):I1762),0),0)</f>
        <v>0</v>
      </c>
      <c r="N1763" s="29">
        <f ca="1">IF(C1763&lt;Calculator!$G$27,0,IF(C1763=Calculator!$G$27,Calculator!$G$39,IF(H1763-K1763&lt;=0,IF(D1763&gt;Calculator!$G$39,IF(H1763-K1763+E1763+L1763+M1763+Calculator!$G$39&gt;Calculator!$G$39,Calculator!$G$39-(H1763+E1763+L1763+M1763-K1763),Calculator!$G$39),D1763),0)))</f>
        <v>0</v>
      </c>
    </row>
    <row r="1764" spans="1:14" ht="15.75" thickBot="1">
      <c r="A1764" s="33" t="str">
        <f ca="1">IF(C1764=Calculator!$H$27,"F",IF(Daily!D1764+Daily!H1764=0,IF(D1763+H1763&gt;0,"L",""),""))</f>
        <v/>
      </c>
      <c r="B1764" s="34">
        <v>1763</v>
      </c>
      <c r="C1764" s="19">
        <f t="shared" ca="1" si="109"/>
        <v>47693</v>
      </c>
      <c r="D1764" s="29">
        <f t="shared" ca="1" si="111"/>
        <v>123273.02629457407</v>
      </c>
      <c r="E1764" s="29">
        <f ca="1">IF(C1764&lt;Calculator!$D$26,0,IF(DAY($C1764)=1,IF(D1764-Calculator!$G$24&gt;0,Calculator!$G$24,D1764),0))</f>
        <v>0</v>
      </c>
      <c r="F1764" s="29">
        <f ca="1">IF(E1764&gt;0,D1764*Calculator!$G$22/12,0)</f>
        <v>0</v>
      </c>
      <c r="G1764" s="29">
        <f ca="1">IF(E1764&gt;0,(IFERROR(-PMT(Calculator!$G$22/12,Calculator!$G$23*12,Calculator!$G$20),0))-F1764,0)</f>
        <v>0</v>
      </c>
      <c r="H1764" s="29">
        <f t="shared" ca="1" si="112"/>
        <v>6300.5378237941577</v>
      </c>
      <c r="I1764" s="29">
        <f t="shared" ca="1" si="110"/>
        <v>1.1220135850592337</v>
      </c>
      <c r="J1764" s="30">
        <f>Calculator!$G$40</f>
        <v>6.5000000000000002E-2</v>
      </c>
      <c r="K1764" s="29">
        <f ca="1">IF(C1764&gt;=Calculator!$G$27,IF(DAY($C1764)=1,Calculator!$G$34/2,IF(DAY($C1764)=15,Calculator!$G$34/2,0)),0)</f>
        <v>0</v>
      </c>
      <c r="L1764" s="29">
        <f ca="1">IF(DAY($C1764)=28,IF(H1764=0,0,Calculator!$G$35),0)</f>
        <v>0</v>
      </c>
      <c r="M1764" s="29">
        <f ca="1">IF(I1764&gt;0,IF(DAY($C1764)=1,SUM(INDIRECT("I"&amp;(ROW(C1763)-DAY(C1763))):I1763),0),0)</f>
        <v>0</v>
      </c>
      <c r="N1764" s="29">
        <f ca="1">IF(C1764&lt;Calculator!$G$27,0,IF(C1764=Calculator!$G$27,Calculator!$G$39,IF(H1764-K1764&lt;=0,IF(D1764&gt;Calculator!$G$39,IF(H1764-K1764+E1764+L1764+M1764+Calculator!$G$39&gt;Calculator!$G$39,Calculator!$G$39-(H1764+E1764+L1764+M1764-K1764),Calculator!$G$39),D1764),0)))</f>
        <v>0</v>
      </c>
    </row>
    <row r="1765" spans="1:14" ht="15.75" thickBot="1">
      <c r="A1765" s="33" t="str">
        <f ca="1">IF(C1765=Calculator!$H$27,"F",IF(Daily!D1765+Daily!H1765=0,IF(D1764+H1764&gt;0,"L",""),""))</f>
        <v/>
      </c>
      <c r="B1765" s="34">
        <v>1764</v>
      </c>
      <c r="C1765" s="19">
        <f t="shared" ca="1" si="109"/>
        <v>47694</v>
      </c>
      <c r="D1765" s="29">
        <f t="shared" ca="1" si="111"/>
        <v>123273.02629457407</v>
      </c>
      <c r="E1765" s="29">
        <f ca="1">IF(C1765&lt;Calculator!$D$26,0,IF(DAY($C1765)=1,IF(D1765-Calculator!$G$24&gt;0,Calculator!$G$24,D1765),0))</f>
        <v>0</v>
      </c>
      <c r="F1765" s="29">
        <f ca="1">IF(E1765&gt;0,D1765*Calculator!$G$22/12,0)</f>
        <v>0</v>
      </c>
      <c r="G1765" s="29">
        <f ca="1">IF(E1765&gt;0,(IFERROR(-PMT(Calculator!$G$22/12,Calculator!$G$23*12,Calculator!$G$20),0))-F1765,0)</f>
        <v>0</v>
      </c>
      <c r="H1765" s="29">
        <f t="shared" ca="1" si="112"/>
        <v>6300.5378237941577</v>
      </c>
      <c r="I1765" s="29">
        <f t="shared" ca="1" si="110"/>
        <v>1.1220135850592337</v>
      </c>
      <c r="J1765" s="30">
        <f>Calculator!$G$40</f>
        <v>6.5000000000000002E-2</v>
      </c>
      <c r="K1765" s="29">
        <f ca="1">IF(C1765&gt;=Calculator!$G$27,IF(DAY($C1765)=1,Calculator!$G$34/2,IF(DAY($C1765)=15,Calculator!$G$34/2,0)),0)</f>
        <v>0</v>
      </c>
      <c r="L1765" s="29">
        <f ca="1">IF(DAY($C1765)=28,IF(H1765=0,0,Calculator!$G$35),0)</f>
        <v>0</v>
      </c>
      <c r="M1765" s="29">
        <f ca="1">IF(I1765&gt;0,IF(DAY($C1765)=1,SUM(INDIRECT("I"&amp;(ROW(C1764)-DAY(C1764))):I1764),0),0)</f>
        <v>0</v>
      </c>
      <c r="N1765" s="29">
        <f ca="1">IF(C1765&lt;Calculator!$G$27,0,IF(C1765=Calculator!$G$27,Calculator!$G$39,IF(H1765-K1765&lt;=0,IF(D1765&gt;Calculator!$G$39,IF(H1765-K1765+E1765+L1765+M1765+Calculator!$G$39&gt;Calculator!$G$39,Calculator!$G$39-(H1765+E1765+L1765+M1765-K1765),Calculator!$G$39),D1765),0)))</f>
        <v>0</v>
      </c>
    </row>
    <row r="1766" spans="1:14" ht="15.75" thickBot="1">
      <c r="A1766" s="33" t="str">
        <f ca="1">IF(C1766=Calculator!$H$27,"F",IF(Daily!D1766+Daily!H1766=0,IF(D1765+H1765&gt;0,"L",""),""))</f>
        <v/>
      </c>
      <c r="B1766" s="34">
        <v>1765</v>
      </c>
      <c r="C1766" s="19">
        <f t="shared" ca="1" si="109"/>
        <v>47695</v>
      </c>
      <c r="D1766" s="29">
        <f t="shared" ca="1" si="111"/>
        <v>123273.02629457407</v>
      </c>
      <c r="E1766" s="29">
        <f ca="1">IF(C1766&lt;Calculator!$D$26,0,IF(DAY($C1766)=1,IF(D1766-Calculator!$G$24&gt;0,Calculator!$G$24,D1766),0))</f>
        <v>0</v>
      </c>
      <c r="F1766" s="29">
        <f ca="1">IF(E1766&gt;0,D1766*Calculator!$G$22/12,0)</f>
        <v>0</v>
      </c>
      <c r="G1766" s="29">
        <f ca="1">IF(E1766&gt;0,(IFERROR(-PMT(Calculator!$G$22/12,Calculator!$G$23*12,Calculator!$G$20),0))-F1766,0)</f>
        <v>0</v>
      </c>
      <c r="H1766" s="29">
        <f t="shared" ca="1" si="112"/>
        <v>6300.5378237941577</v>
      </c>
      <c r="I1766" s="29">
        <f t="shared" ca="1" si="110"/>
        <v>1.1220135850592337</v>
      </c>
      <c r="J1766" s="30">
        <f>Calculator!$G$40</f>
        <v>6.5000000000000002E-2</v>
      </c>
      <c r="K1766" s="29">
        <f ca="1">IF(C1766&gt;=Calculator!$G$27,IF(DAY($C1766)=1,Calculator!$G$34/2,IF(DAY($C1766)=15,Calculator!$G$34/2,0)),0)</f>
        <v>0</v>
      </c>
      <c r="L1766" s="29">
        <f ca="1">IF(DAY($C1766)=28,IF(H1766=0,0,Calculator!$G$35),0)</f>
        <v>0</v>
      </c>
      <c r="M1766" s="29">
        <f ca="1">IF(I1766&gt;0,IF(DAY($C1766)=1,SUM(INDIRECT("I"&amp;(ROW(C1765)-DAY(C1765))):I1765),0),0)</f>
        <v>0</v>
      </c>
      <c r="N1766" s="29">
        <f ca="1">IF(C1766&lt;Calculator!$G$27,0,IF(C1766=Calculator!$G$27,Calculator!$G$39,IF(H1766-K1766&lt;=0,IF(D1766&gt;Calculator!$G$39,IF(H1766-K1766+E1766+L1766+M1766+Calculator!$G$39&gt;Calculator!$G$39,Calculator!$G$39-(H1766+E1766+L1766+M1766-K1766),Calculator!$G$39),D1766),0)))</f>
        <v>0</v>
      </c>
    </row>
    <row r="1767" spans="1:14" ht="15.75" thickBot="1">
      <c r="A1767" s="33" t="str">
        <f ca="1">IF(C1767=Calculator!$H$27,"F",IF(Daily!D1767+Daily!H1767=0,IF(D1766+H1766&gt;0,"L",""),""))</f>
        <v/>
      </c>
      <c r="B1767" s="34">
        <v>1766</v>
      </c>
      <c r="C1767" s="19">
        <f t="shared" ca="1" si="109"/>
        <v>47696</v>
      </c>
      <c r="D1767" s="29">
        <f t="shared" ca="1" si="111"/>
        <v>123273.02629457407</v>
      </c>
      <c r="E1767" s="29">
        <f ca="1">IF(C1767&lt;Calculator!$D$26,0,IF(DAY($C1767)=1,IF(D1767-Calculator!$G$24&gt;0,Calculator!$G$24,D1767),0))</f>
        <v>1878.8756805424866</v>
      </c>
      <c r="F1767" s="29">
        <f ca="1">IF(E1767&gt;0,D1767*Calculator!$G$22/12,0)</f>
        <v>513.63760956072531</v>
      </c>
      <c r="G1767" s="29">
        <f ca="1">IF(E1767&gt;0,(IFERROR(-PMT(Calculator!$G$22/12,Calculator!$G$23*12,Calculator!$G$20),0))-F1767,0)</f>
        <v>1365.2380709817612</v>
      </c>
      <c r="H1767" s="29">
        <f t="shared" ca="1" si="112"/>
        <v>6300.5378237941577</v>
      </c>
      <c r="I1767" s="29">
        <f t="shared" ca="1" si="110"/>
        <v>1.1220135850592337</v>
      </c>
      <c r="J1767" s="30">
        <f>Calculator!$G$40</f>
        <v>6.5000000000000002E-2</v>
      </c>
      <c r="K1767" s="29">
        <f ca="1">IF(C1767&gt;=Calculator!$G$27,IF(DAY($C1767)=1,Calculator!$G$34/2,IF(DAY($C1767)=15,Calculator!$G$34/2,0)),0)</f>
        <v>4500</v>
      </c>
      <c r="L1767" s="29">
        <f ca="1">IF(DAY($C1767)=28,IF(H1767=0,0,Calculator!$G$35),0)</f>
        <v>0</v>
      </c>
      <c r="M1767" s="29">
        <f ca="1">IF(I1767&gt;0,IF(DAY($C1767)=1,SUM(INDIRECT("I"&amp;(ROW(C1766)-DAY(C1766))):I1766),0),0)</f>
        <v>23.825797939498482</v>
      </c>
      <c r="N1767" s="29">
        <f ca="1">IF(C1767&lt;Calculator!$G$27,0,IF(C1767=Calculator!$G$27,Calculator!$G$39,IF(H1767-K1767&lt;=0,IF(D1767&gt;Calculator!$G$39,IF(H1767-K1767+E1767+L1767+M1767+Calculator!$G$39&gt;Calculator!$G$39,Calculator!$G$39-(H1767+E1767+L1767+M1767-K1767),Calculator!$G$39),D1767),0)))</f>
        <v>0</v>
      </c>
    </row>
    <row r="1768" spans="1:14" ht="15.75" thickBot="1">
      <c r="A1768" s="33" t="str">
        <f ca="1">IF(C1768=Calculator!$H$27,"F",IF(Daily!D1768+Daily!H1768=0,IF(D1767+H1767&gt;0,"L",""),""))</f>
        <v/>
      </c>
      <c r="B1768" s="34">
        <v>1767</v>
      </c>
      <c r="C1768" s="19">
        <f t="shared" ca="1" si="109"/>
        <v>47697</v>
      </c>
      <c r="D1768" s="29">
        <f t="shared" ca="1" si="111"/>
        <v>121907.7882235923</v>
      </c>
      <c r="E1768" s="29">
        <f ca="1">IF(C1768&lt;Calculator!$D$26,0,IF(DAY($C1768)=1,IF(D1768-Calculator!$G$24&gt;0,Calculator!$G$24,D1768),0))</f>
        <v>0</v>
      </c>
      <c r="F1768" s="29">
        <f ca="1">IF(E1768&gt;0,D1768*Calculator!$G$22/12,0)</f>
        <v>0</v>
      </c>
      <c r="G1768" s="29">
        <f ca="1">IF(E1768&gt;0,(IFERROR(-PMT(Calculator!$G$22/12,Calculator!$G$23*12,Calculator!$G$20),0))-F1768,0)</f>
        <v>0</v>
      </c>
      <c r="H1768" s="29">
        <f t="shared" ca="1" si="112"/>
        <v>3703.2393022761426</v>
      </c>
      <c r="I1768" s="29">
        <f t="shared" ca="1" si="110"/>
        <v>0.65948097163821717</v>
      </c>
      <c r="J1768" s="30">
        <f>Calculator!$G$40</f>
        <v>6.5000000000000002E-2</v>
      </c>
      <c r="K1768" s="29">
        <f ca="1">IF(C1768&gt;=Calculator!$G$27,IF(DAY($C1768)=1,Calculator!$G$34/2,IF(DAY($C1768)=15,Calculator!$G$34/2,0)),0)</f>
        <v>0</v>
      </c>
      <c r="L1768" s="29">
        <f ca="1">IF(DAY($C1768)=28,IF(H1768=0,0,Calculator!$G$35),0)</f>
        <v>0</v>
      </c>
      <c r="M1768" s="29">
        <f ca="1">IF(I1768&gt;0,IF(DAY($C1768)=1,SUM(INDIRECT("I"&amp;(ROW(C1767)-DAY(C1767))):I1767),0),0)</f>
        <v>0</v>
      </c>
      <c r="N1768" s="29">
        <f ca="1">IF(C1768&lt;Calculator!$G$27,0,IF(C1768=Calculator!$G$27,Calculator!$G$39,IF(H1768-K1768&lt;=0,IF(D1768&gt;Calculator!$G$39,IF(H1768-K1768+E1768+L1768+M1768+Calculator!$G$39&gt;Calculator!$G$39,Calculator!$G$39-(H1768+E1768+L1768+M1768-K1768),Calculator!$G$39),D1768),0)))</f>
        <v>0</v>
      </c>
    </row>
    <row r="1769" spans="1:14" ht="15.75" thickBot="1">
      <c r="A1769" s="33" t="str">
        <f ca="1">IF(C1769=Calculator!$H$27,"F",IF(Daily!D1769+Daily!H1769=0,IF(D1768+H1768&gt;0,"L",""),""))</f>
        <v/>
      </c>
      <c r="B1769" s="34">
        <v>1768</v>
      </c>
      <c r="C1769" s="19">
        <f t="shared" ca="1" si="109"/>
        <v>47698</v>
      </c>
      <c r="D1769" s="29">
        <f t="shared" ca="1" si="111"/>
        <v>121907.7882235923</v>
      </c>
      <c r="E1769" s="29">
        <f ca="1">IF(C1769&lt;Calculator!$D$26,0,IF(DAY($C1769)=1,IF(D1769-Calculator!$G$24&gt;0,Calculator!$G$24,D1769),0))</f>
        <v>0</v>
      </c>
      <c r="F1769" s="29">
        <f ca="1">IF(E1769&gt;0,D1769*Calculator!$G$22/12,0)</f>
        <v>0</v>
      </c>
      <c r="G1769" s="29">
        <f ca="1">IF(E1769&gt;0,(IFERROR(-PMT(Calculator!$G$22/12,Calculator!$G$23*12,Calculator!$G$20),0))-F1769,0)</f>
        <v>0</v>
      </c>
      <c r="H1769" s="29">
        <f t="shared" ca="1" si="112"/>
        <v>3703.2393022761426</v>
      </c>
      <c r="I1769" s="29">
        <f t="shared" ca="1" si="110"/>
        <v>0.65948097163821717</v>
      </c>
      <c r="J1769" s="30">
        <f>Calculator!$G$40</f>
        <v>6.5000000000000002E-2</v>
      </c>
      <c r="K1769" s="29">
        <f ca="1">IF(C1769&gt;=Calculator!$G$27,IF(DAY($C1769)=1,Calculator!$G$34/2,IF(DAY($C1769)=15,Calculator!$G$34/2,0)),0)</f>
        <v>0</v>
      </c>
      <c r="L1769" s="29">
        <f ca="1">IF(DAY($C1769)=28,IF(H1769=0,0,Calculator!$G$35),0)</f>
        <v>0</v>
      </c>
      <c r="M1769" s="29">
        <f ca="1">IF(I1769&gt;0,IF(DAY($C1769)=1,SUM(INDIRECT("I"&amp;(ROW(C1768)-DAY(C1768))):I1768),0),0)</f>
        <v>0</v>
      </c>
      <c r="N1769" s="29">
        <f ca="1">IF(C1769&lt;Calculator!$G$27,0,IF(C1769=Calculator!$G$27,Calculator!$G$39,IF(H1769-K1769&lt;=0,IF(D1769&gt;Calculator!$G$39,IF(H1769-K1769+E1769+L1769+M1769+Calculator!$G$39&gt;Calculator!$G$39,Calculator!$G$39-(H1769+E1769+L1769+M1769-K1769),Calculator!$G$39),D1769),0)))</f>
        <v>0</v>
      </c>
    </row>
    <row r="1770" spans="1:14" ht="15.75" thickBot="1">
      <c r="A1770" s="33" t="str">
        <f ca="1">IF(C1770=Calculator!$H$27,"F",IF(Daily!D1770+Daily!H1770=0,IF(D1769+H1769&gt;0,"L",""),""))</f>
        <v/>
      </c>
      <c r="B1770" s="34">
        <v>1769</v>
      </c>
      <c r="C1770" s="19">
        <f t="shared" ca="1" si="109"/>
        <v>47699</v>
      </c>
      <c r="D1770" s="29">
        <f t="shared" ca="1" si="111"/>
        <v>121907.7882235923</v>
      </c>
      <c r="E1770" s="29">
        <f ca="1">IF(C1770&lt;Calculator!$D$26,0,IF(DAY($C1770)=1,IF(D1770-Calculator!$G$24&gt;0,Calculator!$G$24,D1770),0))</f>
        <v>0</v>
      </c>
      <c r="F1770" s="29">
        <f ca="1">IF(E1770&gt;0,D1770*Calculator!$G$22/12,0)</f>
        <v>0</v>
      </c>
      <c r="G1770" s="29">
        <f ca="1">IF(E1770&gt;0,(IFERROR(-PMT(Calculator!$G$22/12,Calculator!$G$23*12,Calculator!$G$20),0))-F1770,0)</f>
        <v>0</v>
      </c>
      <c r="H1770" s="29">
        <f t="shared" ca="1" si="112"/>
        <v>3703.2393022761426</v>
      </c>
      <c r="I1770" s="29">
        <f t="shared" ca="1" si="110"/>
        <v>0.65948097163821717</v>
      </c>
      <c r="J1770" s="30">
        <f>Calculator!$G$40</f>
        <v>6.5000000000000002E-2</v>
      </c>
      <c r="K1770" s="29">
        <f ca="1">IF(C1770&gt;=Calculator!$G$27,IF(DAY($C1770)=1,Calculator!$G$34/2,IF(DAY($C1770)=15,Calculator!$G$34/2,0)),0)</f>
        <v>0</v>
      </c>
      <c r="L1770" s="29">
        <f ca="1">IF(DAY($C1770)=28,IF(H1770=0,0,Calculator!$G$35),0)</f>
        <v>0</v>
      </c>
      <c r="M1770" s="29">
        <f ca="1">IF(I1770&gt;0,IF(DAY($C1770)=1,SUM(INDIRECT("I"&amp;(ROW(C1769)-DAY(C1769))):I1769),0),0)</f>
        <v>0</v>
      </c>
      <c r="N1770" s="29">
        <f ca="1">IF(C1770&lt;Calculator!$G$27,0,IF(C1770=Calculator!$G$27,Calculator!$G$39,IF(H1770-K1770&lt;=0,IF(D1770&gt;Calculator!$G$39,IF(H1770-K1770+E1770+L1770+M1770+Calculator!$G$39&gt;Calculator!$G$39,Calculator!$G$39-(H1770+E1770+L1770+M1770-K1770),Calculator!$G$39),D1770),0)))</f>
        <v>0</v>
      </c>
    </row>
    <row r="1771" spans="1:14" ht="15.75" thickBot="1">
      <c r="A1771" s="33" t="str">
        <f ca="1">IF(C1771=Calculator!$H$27,"F",IF(Daily!D1771+Daily!H1771=0,IF(D1770+H1770&gt;0,"L",""),""))</f>
        <v/>
      </c>
      <c r="B1771" s="34">
        <v>1770</v>
      </c>
      <c r="C1771" s="19">
        <f t="shared" ca="1" si="109"/>
        <v>47700</v>
      </c>
      <c r="D1771" s="29">
        <f t="shared" ca="1" si="111"/>
        <v>121907.7882235923</v>
      </c>
      <c r="E1771" s="29">
        <f ca="1">IF(C1771&lt;Calculator!$D$26,0,IF(DAY($C1771)=1,IF(D1771-Calculator!$G$24&gt;0,Calculator!$G$24,D1771),0))</f>
        <v>0</v>
      </c>
      <c r="F1771" s="29">
        <f ca="1">IF(E1771&gt;0,D1771*Calculator!$G$22/12,0)</f>
        <v>0</v>
      </c>
      <c r="G1771" s="29">
        <f ca="1">IF(E1771&gt;0,(IFERROR(-PMT(Calculator!$G$22/12,Calculator!$G$23*12,Calculator!$G$20),0))-F1771,0)</f>
        <v>0</v>
      </c>
      <c r="H1771" s="29">
        <f t="shared" ca="1" si="112"/>
        <v>3703.2393022761426</v>
      </c>
      <c r="I1771" s="29">
        <f t="shared" ca="1" si="110"/>
        <v>0.65948097163821717</v>
      </c>
      <c r="J1771" s="30">
        <f>Calculator!$G$40</f>
        <v>6.5000000000000002E-2</v>
      </c>
      <c r="K1771" s="29">
        <f ca="1">IF(C1771&gt;=Calculator!$G$27,IF(DAY($C1771)=1,Calculator!$G$34/2,IF(DAY($C1771)=15,Calculator!$G$34/2,0)),0)</f>
        <v>0</v>
      </c>
      <c r="L1771" s="29">
        <f ca="1">IF(DAY($C1771)=28,IF(H1771=0,0,Calculator!$G$35),0)</f>
        <v>0</v>
      </c>
      <c r="M1771" s="29">
        <f ca="1">IF(I1771&gt;0,IF(DAY($C1771)=1,SUM(INDIRECT("I"&amp;(ROW(C1770)-DAY(C1770))):I1770),0),0)</f>
        <v>0</v>
      </c>
      <c r="N1771" s="29">
        <f ca="1">IF(C1771&lt;Calculator!$G$27,0,IF(C1771=Calculator!$G$27,Calculator!$G$39,IF(H1771-K1771&lt;=0,IF(D1771&gt;Calculator!$G$39,IF(H1771-K1771+E1771+L1771+M1771+Calculator!$G$39&gt;Calculator!$G$39,Calculator!$G$39-(H1771+E1771+L1771+M1771-K1771),Calculator!$G$39),D1771),0)))</f>
        <v>0</v>
      </c>
    </row>
    <row r="1772" spans="1:14" ht="15.75" thickBot="1">
      <c r="A1772" s="33" t="str">
        <f ca="1">IF(C1772=Calculator!$H$27,"F",IF(Daily!D1772+Daily!H1772=0,IF(D1771+H1771&gt;0,"L",""),""))</f>
        <v/>
      </c>
      <c r="B1772" s="34">
        <v>1771</v>
      </c>
      <c r="C1772" s="19">
        <f t="shared" ca="1" si="109"/>
        <v>47701</v>
      </c>
      <c r="D1772" s="29">
        <f t="shared" ca="1" si="111"/>
        <v>121907.7882235923</v>
      </c>
      <c r="E1772" s="29">
        <f ca="1">IF(C1772&lt;Calculator!$D$26,0,IF(DAY($C1772)=1,IF(D1772-Calculator!$G$24&gt;0,Calculator!$G$24,D1772),0))</f>
        <v>0</v>
      </c>
      <c r="F1772" s="29">
        <f ca="1">IF(E1772&gt;0,D1772*Calculator!$G$22/12,0)</f>
        <v>0</v>
      </c>
      <c r="G1772" s="29">
        <f ca="1">IF(E1772&gt;0,(IFERROR(-PMT(Calculator!$G$22/12,Calculator!$G$23*12,Calculator!$G$20),0))-F1772,0)</f>
        <v>0</v>
      </c>
      <c r="H1772" s="29">
        <f t="shared" ca="1" si="112"/>
        <v>3703.2393022761426</v>
      </c>
      <c r="I1772" s="29">
        <f t="shared" ca="1" si="110"/>
        <v>0.65948097163821717</v>
      </c>
      <c r="J1772" s="30">
        <f>Calculator!$G$40</f>
        <v>6.5000000000000002E-2</v>
      </c>
      <c r="K1772" s="29">
        <f ca="1">IF(C1772&gt;=Calculator!$G$27,IF(DAY($C1772)=1,Calculator!$G$34/2,IF(DAY($C1772)=15,Calculator!$G$34/2,0)),0)</f>
        <v>0</v>
      </c>
      <c r="L1772" s="29">
        <f ca="1">IF(DAY($C1772)=28,IF(H1772=0,0,Calculator!$G$35),0)</f>
        <v>0</v>
      </c>
      <c r="M1772" s="29">
        <f ca="1">IF(I1772&gt;0,IF(DAY($C1772)=1,SUM(INDIRECT("I"&amp;(ROW(C1771)-DAY(C1771))):I1771),0),0)</f>
        <v>0</v>
      </c>
      <c r="N1772" s="29">
        <f ca="1">IF(C1772&lt;Calculator!$G$27,0,IF(C1772=Calculator!$G$27,Calculator!$G$39,IF(H1772-K1772&lt;=0,IF(D1772&gt;Calculator!$G$39,IF(H1772-K1772+E1772+L1772+M1772+Calculator!$G$39&gt;Calculator!$G$39,Calculator!$G$39-(H1772+E1772+L1772+M1772-K1772),Calculator!$G$39),D1772),0)))</f>
        <v>0</v>
      </c>
    </row>
    <row r="1773" spans="1:14" ht="15.75" thickBot="1">
      <c r="A1773" s="33" t="str">
        <f ca="1">IF(C1773=Calculator!$H$27,"F",IF(Daily!D1773+Daily!H1773=0,IF(D1772+H1772&gt;0,"L",""),""))</f>
        <v/>
      </c>
      <c r="B1773" s="34">
        <v>1772</v>
      </c>
      <c r="C1773" s="19">
        <f t="shared" ca="1" si="109"/>
        <v>47702</v>
      </c>
      <c r="D1773" s="29">
        <f t="shared" ca="1" si="111"/>
        <v>121907.7882235923</v>
      </c>
      <c r="E1773" s="29">
        <f ca="1">IF(C1773&lt;Calculator!$D$26,0,IF(DAY($C1773)=1,IF(D1773-Calculator!$G$24&gt;0,Calculator!$G$24,D1773),0))</f>
        <v>0</v>
      </c>
      <c r="F1773" s="29">
        <f ca="1">IF(E1773&gt;0,D1773*Calculator!$G$22/12,0)</f>
        <v>0</v>
      </c>
      <c r="G1773" s="29">
        <f ca="1">IF(E1773&gt;0,(IFERROR(-PMT(Calculator!$G$22/12,Calculator!$G$23*12,Calculator!$G$20),0))-F1773,0)</f>
        <v>0</v>
      </c>
      <c r="H1773" s="29">
        <f t="shared" ca="1" si="112"/>
        <v>3703.2393022761426</v>
      </c>
      <c r="I1773" s="29">
        <f t="shared" ca="1" si="110"/>
        <v>0.65948097163821717</v>
      </c>
      <c r="J1773" s="30">
        <f>Calculator!$G$40</f>
        <v>6.5000000000000002E-2</v>
      </c>
      <c r="K1773" s="29">
        <f ca="1">IF(C1773&gt;=Calculator!$G$27,IF(DAY($C1773)=1,Calculator!$G$34/2,IF(DAY($C1773)=15,Calculator!$G$34/2,0)),0)</f>
        <v>0</v>
      </c>
      <c r="L1773" s="29">
        <f ca="1">IF(DAY($C1773)=28,IF(H1773=0,0,Calculator!$G$35),0)</f>
        <v>0</v>
      </c>
      <c r="M1773" s="29">
        <f ca="1">IF(I1773&gt;0,IF(DAY($C1773)=1,SUM(INDIRECT("I"&amp;(ROW(C1772)-DAY(C1772))):I1772),0),0)</f>
        <v>0</v>
      </c>
      <c r="N1773" s="29">
        <f ca="1">IF(C1773&lt;Calculator!$G$27,0,IF(C1773=Calculator!$G$27,Calculator!$G$39,IF(H1773-K1773&lt;=0,IF(D1773&gt;Calculator!$G$39,IF(H1773-K1773+E1773+L1773+M1773+Calculator!$G$39&gt;Calculator!$G$39,Calculator!$G$39-(H1773+E1773+L1773+M1773-K1773),Calculator!$G$39),D1773),0)))</f>
        <v>0</v>
      </c>
    </row>
    <row r="1774" spans="1:14" ht="15.75" thickBot="1">
      <c r="A1774" s="33" t="str">
        <f ca="1">IF(C1774=Calculator!$H$27,"F",IF(Daily!D1774+Daily!H1774=0,IF(D1773+H1773&gt;0,"L",""),""))</f>
        <v/>
      </c>
      <c r="B1774" s="34">
        <v>1773</v>
      </c>
      <c r="C1774" s="19">
        <f t="shared" ca="1" si="109"/>
        <v>47703</v>
      </c>
      <c r="D1774" s="29">
        <f t="shared" ca="1" si="111"/>
        <v>121907.7882235923</v>
      </c>
      <c r="E1774" s="29">
        <f ca="1">IF(C1774&lt;Calculator!$D$26,0,IF(DAY($C1774)=1,IF(D1774-Calculator!$G$24&gt;0,Calculator!$G$24,D1774),0))</f>
        <v>0</v>
      </c>
      <c r="F1774" s="29">
        <f ca="1">IF(E1774&gt;0,D1774*Calculator!$G$22/12,0)</f>
        <v>0</v>
      </c>
      <c r="G1774" s="29">
        <f ca="1">IF(E1774&gt;0,(IFERROR(-PMT(Calculator!$G$22/12,Calculator!$G$23*12,Calculator!$G$20),0))-F1774,0)</f>
        <v>0</v>
      </c>
      <c r="H1774" s="29">
        <f t="shared" ca="1" si="112"/>
        <v>3703.2393022761426</v>
      </c>
      <c r="I1774" s="29">
        <f t="shared" ca="1" si="110"/>
        <v>0.65948097163821717</v>
      </c>
      <c r="J1774" s="30">
        <f>Calculator!$G$40</f>
        <v>6.5000000000000002E-2</v>
      </c>
      <c r="K1774" s="29">
        <f ca="1">IF(C1774&gt;=Calculator!$G$27,IF(DAY($C1774)=1,Calculator!$G$34/2,IF(DAY($C1774)=15,Calculator!$G$34/2,0)),0)</f>
        <v>0</v>
      </c>
      <c r="L1774" s="29">
        <f ca="1">IF(DAY($C1774)=28,IF(H1774=0,0,Calculator!$G$35),0)</f>
        <v>0</v>
      </c>
      <c r="M1774" s="29">
        <f ca="1">IF(I1774&gt;0,IF(DAY($C1774)=1,SUM(INDIRECT("I"&amp;(ROW(C1773)-DAY(C1773))):I1773),0),0)</f>
        <v>0</v>
      </c>
      <c r="N1774" s="29">
        <f ca="1">IF(C1774&lt;Calculator!$G$27,0,IF(C1774=Calculator!$G$27,Calculator!$G$39,IF(H1774-K1774&lt;=0,IF(D1774&gt;Calculator!$G$39,IF(H1774-K1774+E1774+L1774+M1774+Calculator!$G$39&gt;Calculator!$G$39,Calculator!$G$39-(H1774+E1774+L1774+M1774-K1774),Calculator!$G$39),D1774),0)))</f>
        <v>0</v>
      </c>
    </row>
    <row r="1775" spans="1:14" ht="15.75" thickBot="1">
      <c r="A1775" s="33" t="str">
        <f ca="1">IF(C1775=Calculator!$H$27,"F",IF(Daily!D1775+Daily!H1775=0,IF(D1774+H1774&gt;0,"L",""),""))</f>
        <v/>
      </c>
      <c r="B1775" s="34">
        <v>1774</v>
      </c>
      <c r="C1775" s="19">
        <f t="shared" ca="1" si="109"/>
        <v>47704</v>
      </c>
      <c r="D1775" s="29">
        <f t="shared" ca="1" si="111"/>
        <v>121907.7882235923</v>
      </c>
      <c r="E1775" s="29">
        <f ca="1">IF(C1775&lt;Calculator!$D$26,0,IF(DAY($C1775)=1,IF(D1775-Calculator!$G$24&gt;0,Calculator!$G$24,D1775),0))</f>
        <v>0</v>
      </c>
      <c r="F1775" s="29">
        <f ca="1">IF(E1775&gt;0,D1775*Calculator!$G$22/12,0)</f>
        <v>0</v>
      </c>
      <c r="G1775" s="29">
        <f ca="1">IF(E1775&gt;0,(IFERROR(-PMT(Calculator!$G$22/12,Calculator!$G$23*12,Calculator!$G$20),0))-F1775,0)</f>
        <v>0</v>
      </c>
      <c r="H1775" s="29">
        <f t="shared" ca="1" si="112"/>
        <v>3703.2393022761426</v>
      </c>
      <c r="I1775" s="29">
        <f t="shared" ca="1" si="110"/>
        <v>0.65948097163821717</v>
      </c>
      <c r="J1775" s="30">
        <f>Calculator!$G$40</f>
        <v>6.5000000000000002E-2</v>
      </c>
      <c r="K1775" s="29">
        <f ca="1">IF(C1775&gt;=Calculator!$G$27,IF(DAY($C1775)=1,Calculator!$G$34/2,IF(DAY($C1775)=15,Calculator!$G$34/2,0)),0)</f>
        <v>0</v>
      </c>
      <c r="L1775" s="29">
        <f ca="1">IF(DAY($C1775)=28,IF(H1775=0,0,Calculator!$G$35),0)</f>
        <v>0</v>
      </c>
      <c r="M1775" s="29">
        <f ca="1">IF(I1775&gt;0,IF(DAY($C1775)=1,SUM(INDIRECT("I"&amp;(ROW(C1774)-DAY(C1774))):I1774),0),0)</f>
        <v>0</v>
      </c>
      <c r="N1775" s="29">
        <f ca="1">IF(C1775&lt;Calculator!$G$27,0,IF(C1775=Calculator!$G$27,Calculator!$G$39,IF(H1775-K1775&lt;=0,IF(D1775&gt;Calculator!$G$39,IF(H1775-K1775+E1775+L1775+M1775+Calculator!$G$39&gt;Calculator!$G$39,Calculator!$G$39-(H1775+E1775+L1775+M1775-K1775),Calculator!$G$39),D1775),0)))</f>
        <v>0</v>
      </c>
    </row>
    <row r="1776" spans="1:14" ht="15.75" thickBot="1">
      <c r="A1776" s="33" t="str">
        <f ca="1">IF(C1776=Calculator!$H$27,"F",IF(Daily!D1776+Daily!H1776=0,IF(D1775+H1775&gt;0,"L",""),""))</f>
        <v/>
      </c>
      <c r="B1776" s="34">
        <v>1775</v>
      </c>
      <c r="C1776" s="19">
        <f t="shared" ca="1" si="109"/>
        <v>47705</v>
      </c>
      <c r="D1776" s="29">
        <f t="shared" ca="1" si="111"/>
        <v>121907.7882235923</v>
      </c>
      <c r="E1776" s="29">
        <f ca="1">IF(C1776&lt;Calculator!$D$26,0,IF(DAY($C1776)=1,IF(D1776-Calculator!$G$24&gt;0,Calculator!$G$24,D1776),0))</f>
        <v>0</v>
      </c>
      <c r="F1776" s="29">
        <f ca="1">IF(E1776&gt;0,D1776*Calculator!$G$22/12,0)</f>
        <v>0</v>
      </c>
      <c r="G1776" s="29">
        <f ca="1">IF(E1776&gt;0,(IFERROR(-PMT(Calculator!$G$22/12,Calculator!$G$23*12,Calculator!$G$20),0))-F1776,0)</f>
        <v>0</v>
      </c>
      <c r="H1776" s="29">
        <f t="shared" ca="1" si="112"/>
        <v>3703.2393022761426</v>
      </c>
      <c r="I1776" s="29">
        <f t="shared" ca="1" si="110"/>
        <v>0.65948097163821717</v>
      </c>
      <c r="J1776" s="30">
        <f>Calculator!$G$40</f>
        <v>6.5000000000000002E-2</v>
      </c>
      <c r="K1776" s="29">
        <f ca="1">IF(C1776&gt;=Calculator!$G$27,IF(DAY($C1776)=1,Calculator!$G$34/2,IF(DAY($C1776)=15,Calculator!$G$34/2,0)),0)</f>
        <v>0</v>
      </c>
      <c r="L1776" s="29">
        <f ca="1">IF(DAY($C1776)=28,IF(H1776=0,0,Calculator!$G$35),0)</f>
        <v>0</v>
      </c>
      <c r="M1776" s="29">
        <f ca="1">IF(I1776&gt;0,IF(DAY($C1776)=1,SUM(INDIRECT("I"&amp;(ROW(C1775)-DAY(C1775))):I1775),0),0)</f>
        <v>0</v>
      </c>
      <c r="N1776" s="29">
        <f ca="1">IF(C1776&lt;Calculator!$G$27,0,IF(C1776=Calculator!$G$27,Calculator!$G$39,IF(H1776-K1776&lt;=0,IF(D1776&gt;Calculator!$G$39,IF(H1776-K1776+E1776+L1776+M1776+Calculator!$G$39&gt;Calculator!$G$39,Calculator!$G$39-(H1776+E1776+L1776+M1776-K1776),Calculator!$G$39),D1776),0)))</f>
        <v>0</v>
      </c>
    </row>
    <row r="1777" spans="1:14" ht="15.75" thickBot="1">
      <c r="A1777" s="33" t="str">
        <f ca="1">IF(C1777=Calculator!$H$27,"F",IF(Daily!D1777+Daily!H1777=0,IF(D1776+H1776&gt;0,"L",""),""))</f>
        <v/>
      </c>
      <c r="B1777" s="34">
        <v>1776</v>
      </c>
      <c r="C1777" s="19">
        <f t="shared" ca="1" si="109"/>
        <v>47706</v>
      </c>
      <c r="D1777" s="29">
        <f t="shared" ca="1" si="111"/>
        <v>121907.7882235923</v>
      </c>
      <c r="E1777" s="29">
        <f ca="1">IF(C1777&lt;Calculator!$D$26,0,IF(DAY($C1777)=1,IF(D1777-Calculator!$G$24&gt;0,Calculator!$G$24,D1777),0))</f>
        <v>0</v>
      </c>
      <c r="F1777" s="29">
        <f ca="1">IF(E1777&gt;0,D1777*Calculator!$G$22/12,0)</f>
        <v>0</v>
      </c>
      <c r="G1777" s="29">
        <f ca="1">IF(E1777&gt;0,(IFERROR(-PMT(Calculator!$G$22/12,Calculator!$G$23*12,Calculator!$G$20),0))-F1777,0)</f>
        <v>0</v>
      </c>
      <c r="H1777" s="29">
        <f t="shared" ca="1" si="112"/>
        <v>3703.2393022761426</v>
      </c>
      <c r="I1777" s="29">
        <f t="shared" ca="1" si="110"/>
        <v>0.65948097163821717</v>
      </c>
      <c r="J1777" s="30">
        <f>Calculator!$G$40</f>
        <v>6.5000000000000002E-2</v>
      </c>
      <c r="K1777" s="29">
        <f ca="1">IF(C1777&gt;=Calculator!$G$27,IF(DAY($C1777)=1,Calculator!$G$34/2,IF(DAY($C1777)=15,Calculator!$G$34/2,0)),0)</f>
        <v>0</v>
      </c>
      <c r="L1777" s="29">
        <f ca="1">IF(DAY($C1777)=28,IF(H1777=0,0,Calculator!$G$35),0)</f>
        <v>0</v>
      </c>
      <c r="M1777" s="29">
        <f ca="1">IF(I1777&gt;0,IF(DAY($C1777)=1,SUM(INDIRECT("I"&amp;(ROW(C1776)-DAY(C1776))):I1776),0),0)</f>
        <v>0</v>
      </c>
      <c r="N1777" s="29">
        <f ca="1">IF(C1777&lt;Calculator!$G$27,0,IF(C1777=Calculator!$G$27,Calculator!$G$39,IF(H1777-K1777&lt;=0,IF(D1777&gt;Calculator!$G$39,IF(H1777-K1777+E1777+L1777+M1777+Calculator!$G$39&gt;Calculator!$G$39,Calculator!$G$39-(H1777+E1777+L1777+M1777-K1777),Calculator!$G$39),D1777),0)))</f>
        <v>0</v>
      </c>
    </row>
    <row r="1778" spans="1:14" ht="15.75" thickBot="1">
      <c r="A1778" s="33" t="str">
        <f ca="1">IF(C1778=Calculator!$H$27,"F",IF(Daily!D1778+Daily!H1778=0,IF(D1777+H1777&gt;0,"L",""),""))</f>
        <v/>
      </c>
      <c r="B1778" s="34">
        <v>1777</v>
      </c>
      <c r="C1778" s="19">
        <f t="shared" ca="1" si="109"/>
        <v>47707</v>
      </c>
      <c r="D1778" s="29">
        <f t="shared" ca="1" si="111"/>
        <v>121907.7882235923</v>
      </c>
      <c r="E1778" s="29">
        <f ca="1">IF(C1778&lt;Calculator!$D$26,0,IF(DAY($C1778)=1,IF(D1778-Calculator!$G$24&gt;0,Calculator!$G$24,D1778),0))</f>
        <v>0</v>
      </c>
      <c r="F1778" s="29">
        <f ca="1">IF(E1778&gt;0,D1778*Calculator!$G$22/12,0)</f>
        <v>0</v>
      </c>
      <c r="G1778" s="29">
        <f ca="1">IF(E1778&gt;0,(IFERROR(-PMT(Calculator!$G$22/12,Calculator!$G$23*12,Calculator!$G$20),0))-F1778,0)</f>
        <v>0</v>
      </c>
      <c r="H1778" s="29">
        <f t="shared" ca="1" si="112"/>
        <v>3703.2393022761426</v>
      </c>
      <c r="I1778" s="29">
        <f t="shared" ca="1" si="110"/>
        <v>0.65948097163821717</v>
      </c>
      <c r="J1778" s="30">
        <f>Calculator!$G$40</f>
        <v>6.5000000000000002E-2</v>
      </c>
      <c r="K1778" s="29">
        <f ca="1">IF(C1778&gt;=Calculator!$G$27,IF(DAY($C1778)=1,Calculator!$G$34/2,IF(DAY($C1778)=15,Calculator!$G$34/2,0)),0)</f>
        <v>0</v>
      </c>
      <c r="L1778" s="29">
        <f ca="1">IF(DAY($C1778)=28,IF(H1778=0,0,Calculator!$G$35),0)</f>
        <v>0</v>
      </c>
      <c r="M1778" s="29">
        <f ca="1">IF(I1778&gt;0,IF(DAY($C1778)=1,SUM(INDIRECT("I"&amp;(ROW(C1777)-DAY(C1777))):I1777),0),0)</f>
        <v>0</v>
      </c>
      <c r="N1778" s="29">
        <f ca="1">IF(C1778&lt;Calculator!$G$27,0,IF(C1778=Calculator!$G$27,Calculator!$G$39,IF(H1778-K1778&lt;=0,IF(D1778&gt;Calculator!$G$39,IF(H1778-K1778+E1778+L1778+M1778+Calculator!$G$39&gt;Calculator!$G$39,Calculator!$G$39-(H1778+E1778+L1778+M1778-K1778),Calculator!$G$39),D1778),0)))</f>
        <v>0</v>
      </c>
    </row>
    <row r="1779" spans="1:14" ht="15.75" thickBot="1">
      <c r="A1779" s="33" t="str">
        <f ca="1">IF(C1779=Calculator!$H$27,"F",IF(Daily!D1779+Daily!H1779=0,IF(D1778+H1778&gt;0,"L",""),""))</f>
        <v/>
      </c>
      <c r="B1779" s="34">
        <v>1778</v>
      </c>
      <c r="C1779" s="19">
        <f t="shared" ca="1" si="109"/>
        <v>47708</v>
      </c>
      <c r="D1779" s="29">
        <f t="shared" ca="1" si="111"/>
        <v>121907.7882235923</v>
      </c>
      <c r="E1779" s="29">
        <f ca="1">IF(C1779&lt;Calculator!$D$26,0,IF(DAY($C1779)=1,IF(D1779-Calculator!$G$24&gt;0,Calculator!$G$24,D1779),0))</f>
        <v>0</v>
      </c>
      <c r="F1779" s="29">
        <f ca="1">IF(E1779&gt;0,D1779*Calculator!$G$22/12,0)</f>
        <v>0</v>
      </c>
      <c r="G1779" s="29">
        <f ca="1">IF(E1779&gt;0,(IFERROR(-PMT(Calculator!$G$22/12,Calculator!$G$23*12,Calculator!$G$20),0))-F1779,0)</f>
        <v>0</v>
      </c>
      <c r="H1779" s="29">
        <f t="shared" ca="1" si="112"/>
        <v>3703.2393022761426</v>
      </c>
      <c r="I1779" s="29">
        <f t="shared" ca="1" si="110"/>
        <v>0.65948097163821717</v>
      </c>
      <c r="J1779" s="30">
        <f>Calculator!$G$40</f>
        <v>6.5000000000000002E-2</v>
      </c>
      <c r="K1779" s="29">
        <f ca="1">IF(C1779&gt;=Calculator!$G$27,IF(DAY($C1779)=1,Calculator!$G$34/2,IF(DAY($C1779)=15,Calculator!$G$34/2,0)),0)</f>
        <v>0</v>
      </c>
      <c r="L1779" s="29">
        <f ca="1">IF(DAY($C1779)=28,IF(H1779=0,0,Calculator!$G$35),0)</f>
        <v>0</v>
      </c>
      <c r="M1779" s="29">
        <f ca="1">IF(I1779&gt;0,IF(DAY($C1779)=1,SUM(INDIRECT("I"&amp;(ROW(C1778)-DAY(C1778))):I1778),0),0)</f>
        <v>0</v>
      </c>
      <c r="N1779" s="29">
        <f ca="1">IF(C1779&lt;Calculator!$G$27,0,IF(C1779=Calculator!$G$27,Calculator!$G$39,IF(H1779-K1779&lt;=0,IF(D1779&gt;Calculator!$G$39,IF(H1779-K1779+E1779+L1779+M1779+Calculator!$G$39&gt;Calculator!$G$39,Calculator!$G$39-(H1779+E1779+L1779+M1779-K1779),Calculator!$G$39),D1779),0)))</f>
        <v>0</v>
      </c>
    </row>
    <row r="1780" spans="1:14" ht="15.75" thickBot="1">
      <c r="A1780" s="33" t="str">
        <f ca="1">IF(C1780=Calculator!$H$27,"F",IF(Daily!D1780+Daily!H1780=0,IF(D1779+H1779&gt;0,"L",""),""))</f>
        <v/>
      </c>
      <c r="B1780" s="34">
        <v>1779</v>
      </c>
      <c r="C1780" s="19">
        <f t="shared" ca="1" si="109"/>
        <v>47709</v>
      </c>
      <c r="D1780" s="29">
        <f t="shared" ca="1" si="111"/>
        <v>121907.7882235923</v>
      </c>
      <c r="E1780" s="29">
        <f ca="1">IF(C1780&lt;Calculator!$D$26,0,IF(DAY($C1780)=1,IF(D1780-Calculator!$G$24&gt;0,Calculator!$G$24,D1780),0))</f>
        <v>0</v>
      </c>
      <c r="F1780" s="29">
        <f ca="1">IF(E1780&gt;0,D1780*Calculator!$G$22/12,0)</f>
        <v>0</v>
      </c>
      <c r="G1780" s="29">
        <f ca="1">IF(E1780&gt;0,(IFERROR(-PMT(Calculator!$G$22/12,Calculator!$G$23*12,Calculator!$G$20),0))-F1780,0)</f>
        <v>0</v>
      </c>
      <c r="H1780" s="29">
        <f t="shared" ca="1" si="112"/>
        <v>3703.2393022761426</v>
      </c>
      <c r="I1780" s="29">
        <f t="shared" ca="1" si="110"/>
        <v>0.65948097163821717</v>
      </c>
      <c r="J1780" s="30">
        <f>Calculator!$G$40</f>
        <v>6.5000000000000002E-2</v>
      </c>
      <c r="K1780" s="29">
        <f ca="1">IF(C1780&gt;=Calculator!$G$27,IF(DAY($C1780)=1,Calculator!$G$34/2,IF(DAY($C1780)=15,Calculator!$G$34/2,0)),0)</f>
        <v>0</v>
      </c>
      <c r="L1780" s="29">
        <f ca="1">IF(DAY($C1780)=28,IF(H1780=0,0,Calculator!$G$35),0)</f>
        <v>0</v>
      </c>
      <c r="M1780" s="29">
        <f ca="1">IF(I1780&gt;0,IF(DAY($C1780)=1,SUM(INDIRECT("I"&amp;(ROW(C1779)-DAY(C1779))):I1779),0),0)</f>
        <v>0</v>
      </c>
      <c r="N1780" s="29">
        <f ca="1">IF(C1780&lt;Calculator!$G$27,0,IF(C1780=Calculator!$G$27,Calculator!$G$39,IF(H1780-K1780&lt;=0,IF(D1780&gt;Calculator!$G$39,IF(H1780-K1780+E1780+L1780+M1780+Calculator!$G$39&gt;Calculator!$G$39,Calculator!$G$39-(H1780+E1780+L1780+M1780-K1780),Calculator!$G$39),D1780),0)))</f>
        <v>0</v>
      </c>
    </row>
    <row r="1781" spans="1:14" ht="15.75" thickBot="1">
      <c r="A1781" s="33" t="str">
        <f ca="1">IF(C1781=Calculator!$H$27,"F",IF(Daily!D1781+Daily!H1781=0,IF(D1780+H1780&gt;0,"L",""),""))</f>
        <v/>
      </c>
      <c r="B1781" s="34">
        <v>1780</v>
      </c>
      <c r="C1781" s="19">
        <f t="shared" ca="1" si="109"/>
        <v>47710</v>
      </c>
      <c r="D1781" s="29">
        <f t="shared" ca="1" si="111"/>
        <v>121907.7882235923</v>
      </c>
      <c r="E1781" s="29">
        <f ca="1">IF(C1781&lt;Calculator!$D$26,0,IF(DAY($C1781)=1,IF(D1781-Calculator!$G$24&gt;0,Calculator!$G$24,D1781),0))</f>
        <v>0</v>
      </c>
      <c r="F1781" s="29">
        <f ca="1">IF(E1781&gt;0,D1781*Calculator!$G$22/12,0)</f>
        <v>0</v>
      </c>
      <c r="G1781" s="29">
        <f ca="1">IF(E1781&gt;0,(IFERROR(-PMT(Calculator!$G$22/12,Calculator!$G$23*12,Calculator!$G$20),0))-F1781,0)</f>
        <v>0</v>
      </c>
      <c r="H1781" s="29">
        <f t="shared" ca="1" si="112"/>
        <v>3703.2393022761426</v>
      </c>
      <c r="I1781" s="29">
        <f t="shared" ca="1" si="110"/>
        <v>0.65948097163821717</v>
      </c>
      <c r="J1781" s="30">
        <f>Calculator!$G$40</f>
        <v>6.5000000000000002E-2</v>
      </c>
      <c r="K1781" s="29">
        <f ca="1">IF(C1781&gt;=Calculator!$G$27,IF(DAY($C1781)=1,Calculator!$G$34/2,IF(DAY($C1781)=15,Calculator!$G$34/2,0)),0)</f>
        <v>4500</v>
      </c>
      <c r="L1781" s="29">
        <f ca="1">IF(DAY($C1781)=28,IF(H1781=0,0,Calculator!$G$35),0)</f>
        <v>0</v>
      </c>
      <c r="M1781" s="29">
        <f ca="1">IF(I1781&gt;0,IF(DAY($C1781)=1,SUM(INDIRECT("I"&amp;(ROW(C1780)-DAY(C1780))):I1780),0),0)</f>
        <v>0</v>
      </c>
      <c r="N1781" s="29">
        <f ca="1">IF(C1781&lt;Calculator!$G$27,0,IF(C1781=Calculator!$G$27,Calculator!$G$39,IF(H1781-K1781&lt;=0,IF(D1781&gt;Calculator!$G$39,IF(H1781-K1781+E1781+L1781+M1781+Calculator!$G$39&gt;Calculator!$G$39,Calculator!$G$39-(H1781+E1781+L1781+M1781-K1781),Calculator!$G$39),D1781),0)))</f>
        <v>10000</v>
      </c>
    </row>
    <row r="1782" spans="1:14" ht="15.75" thickBot="1">
      <c r="A1782" s="33" t="str">
        <f ca="1">IF(C1782=Calculator!$H$27,"F",IF(Daily!D1782+Daily!H1782=0,IF(D1781+H1781&gt;0,"L",""),""))</f>
        <v/>
      </c>
      <c r="B1782" s="34">
        <v>1781</v>
      </c>
      <c r="C1782" s="19">
        <f t="shared" ca="1" si="109"/>
        <v>47711</v>
      </c>
      <c r="D1782" s="29">
        <f t="shared" ca="1" si="111"/>
        <v>111907.7882235923</v>
      </c>
      <c r="E1782" s="29">
        <f ca="1">IF(C1782&lt;Calculator!$D$26,0,IF(DAY($C1782)=1,IF(D1782-Calculator!$G$24&gt;0,Calculator!$G$24,D1782),0))</f>
        <v>0</v>
      </c>
      <c r="F1782" s="29">
        <f ca="1">IF(E1782&gt;0,D1782*Calculator!$G$22/12,0)</f>
        <v>0</v>
      </c>
      <c r="G1782" s="29">
        <f ca="1">IF(E1782&gt;0,(IFERROR(-PMT(Calculator!$G$22/12,Calculator!$G$23*12,Calculator!$G$20),0))-F1782,0)</f>
        <v>0</v>
      </c>
      <c r="H1782" s="29">
        <f t="shared" ca="1" si="112"/>
        <v>9203.2393022761426</v>
      </c>
      <c r="I1782" s="29">
        <f t="shared" ca="1" si="110"/>
        <v>1.6389330264327377</v>
      </c>
      <c r="J1782" s="30">
        <f>Calculator!$G$40</f>
        <v>6.5000000000000002E-2</v>
      </c>
      <c r="K1782" s="29">
        <f ca="1">IF(C1782&gt;=Calculator!$G$27,IF(DAY($C1782)=1,Calculator!$G$34/2,IF(DAY($C1782)=15,Calculator!$G$34/2,0)),0)</f>
        <v>0</v>
      </c>
      <c r="L1782" s="29">
        <f ca="1">IF(DAY($C1782)=28,IF(H1782=0,0,Calculator!$G$35),0)</f>
        <v>0</v>
      </c>
      <c r="M1782" s="29">
        <f ca="1">IF(I1782&gt;0,IF(DAY($C1782)=1,SUM(INDIRECT("I"&amp;(ROW(C1781)-DAY(C1781))):I1781),0),0)</f>
        <v>0</v>
      </c>
      <c r="N1782" s="29">
        <f ca="1">IF(C1782&lt;Calculator!$G$27,0,IF(C1782=Calculator!$G$27,Calculator!$G$39,IF(H1782-K1782&lt;=0,IF(D1782&gt;Calculator!$G$39,IF(H1782-K1782+E1782+L1782+M1782+Calculator!$G$39&gt;Calculator!$G$39,Calculator!$G$39-(H1782+E1782+L1782+M1782-K1782),Calculator!$G$39),D1782),0)))</f>
        <v>0</v>
      </c>
    </row>
    <row r="1783" spans="1:14" ht="15.75" thickBot="1">
      <c r="A1783" s="33" t="str">
        <f ca="1">IF(C1783=Calculator!$H$27,"F",IF(Daily!D1783+Daily!H1783=0,IF(D1782+H1782&gt;0,"L",""),""))</f>
        <v/>
      </c>
      <c r="B1783" s="34">
        <v>1782</v>
      </c>
      <c r="C1783" s="19">
        <f t="shared" ca="1" si="109"/>
        <v>47712</v>
      </c>
      <c r="D1783" s="29">
        <f t="shared" ca="1" si="111"/>
        <v>111907.7882235923</v>
      </c>
      <c r="E1783" s="29">
        <f ca="1">IF(C1783&lt;Calculator!$D$26,0,IF(DAY($C1783)=1,IF(D1783-Calculator!$G$24&gt;0,Calculator!$G$24,D1783),0))</f>
        <v>0</v>
      </c>
      <c r="F1783" s="29">
        <f ca="1">IF(E1783&gt;0,D1783*Calculator!$G$22/12,0)</f>
        <v>0</v>
      </c>
      <c r="G1783" s="29">
        <f ca="1">IF(E1783&gt;0,(IFERROR(-PMT(Calculator!$G$22/12,Calculator!$G$23*12,Calculator!$G$20),0))-F1783,0)</f>
        <v>0</v>
      </c>
      <c r="H1783" s="29">
        <f t="shared" ca="1" si="112"/>
        <v>9203.2393022761426</v>
      </c>
      <c r="I1783" s="29">
        <f t="shared" ca="1" si="110"/>
        <v>1.6389330264327377</v>
      </c>
      <c r="J1783" s="30">
        <f>Calculator!$G$40</f>
        <v>6.5000000000000002E-2</v>
      </c>
      <c r="K1783" s="29">
        <f ca="1">IF(C1783&gt;=Calculator!$G$27,IF(DAY($C1783)=1,Calculator!$G$34/2,IF(DAY($C1783)=15,Calculator!$G$34/2,0)),0)</f>
        <v>0</v>
      </c>
      <c r="L1783" s="29">
        <f ca="1">IF(DAY($C1783)=28,IF(H1783=0,0,Calculator!$G$35),0)</f>
        <v>0</v>
      </c>
      <c r="M1783" s="29">
        <f ca="1">IF(I1783&gt;0,IF(DAY($C1783)=1,SUM(INDIRECT("I"&amp;(ROW(C1782)-DAY(C1782))):I1782),0),0)</f>
        <v>0</v>
      </c>
      <c r="N1783" s="29">
        <f ca="1">IF(C1783&lt;Calculator!$G$27,0,IF(C1783=Calculator!$G$27,Calculator!$G$39,IF(H1783-K1783&lt;=0,IF(D1783&gt;Calculator!$G$39,IF(H1783-K1783+E1783+L1783+M1783+Calculator!$G$39&gt;Calculator!$G$39,Calculator!$G$39-(H1783+E1783+L1783+M1783-K1783),Calculator!$G$39),D1783),0)))</f>
        <v>0</v>
      </c>
    </row>
    <row r="1784" spans="1:14" ht="15.75" thickBot="1">
      <c r="A1784" s="33" t="str">
        <f ca="1">IF(C1784=Calculator!$H$27,"F",IF(Daily!D1784+Daily!H1784=0,IF(D1783+H1783&gt;0,"L",""),""))</f>
        <v/>
      </c>
      <c r="B1784" s="34">
        <v>1783</v>
      </c>
      <c r="C1784" s="19">
        <f t="shared" ca="1" si="109"/>
        <v>47713</v>
      </c>
      <c r="D1784" s="29">
        <f t="shared" ca="1" si="111"/>
        <v>111907.7882235923</v>
      </c>
      <c r="E1784" s="29">
        <f ca="1">IF(C1784&lt;Calculator!$D$26,0,IF(DAY($C1784)=1,IF(D1784-Calculator!$G$24&gt;0,Calculator!$G$24,D1784),0))</f>
        <v>0</v>
      </c>
      <c r="F1784" s="29">
        <f ca="1">IF(E1784&gt;0,D1784*Calculator!$G$22/12,0)</f>
        <v>0</v>
      </c>
      <c r="G1784" s="29">
        <f ca="1">IF(E1784&gt;0,(IFERROR(-PMT(Calculator!$G$22/12,Calculator!$G$23*12,Calculator!$G$20),0))-F1784,0)</f>
        <v>0</v>
      </c>
      <c r="H1784" s="29">
        <f t="shared" ca="1" si="112"/>
        <v>9203.2393022761426</v>
      </c>
      <c r="I1784" s="29">
        <f t="shared" ca="1" si="110"/>
        <v>1.6389330264327377</v>
      </c>
      <c r="J1784" s="30">
        <f>Calculator!$G$40</f>
        <v>6.5000000000000002E-2</v>
      </c>
      <c r="K1784" s="29">
        <f ca="1">IF(C1784&gt;=Calculator!$G$27,IF(DAY($C1784)=1,Calculator!$G$34/2,IF(DAY($C1784)=15,Calculator!$G$34/2,0)),0)</f>
        <v>0</v>
      </c>
      <c r="L1784" s="29">
        <f ca="1">IF(DAY($C1784)=28,IF(H1784=0,0,Calculator!$G$35),0)</f>
        <v>0</v>
      </c>
      <c r="M1784" s="29">
        <f ca="1">IF(I1784&gt;0,IF(DAY($C1784)=1,SUM(INDIRECT("I"&amp;(ROW(C1783)-DAY(C1783))):I1783),0),0)</f>
        <v>0</v>
      </c>
      <c r="N1784" s="29">
        <f ca="1">IF(C1784&lt;Calculator!$G$27,0,IF(C1784=Calculator!$G$27,Calculator!$G$39,IF(H1784-K1784&lt;=0,IF(D1784&gt;Calculator!$G$39,IF(H1784-K1784+E1784+L1784+M1784+Calculator!$G$39&gt;Calculator!$G$39,Calculator!$G$39-(H1784+E1784+L1784+M1784-K1784),Calculator!$G$39),D1784),0)))</f>
        <v>0</v>
      </c>
    </row>
    <row r="1785" spans="1:14" ht="15.75" thickBot="1">
      <c r="A1785" s="33" t="str">
        <f ca="1">IF(C1785=Calculator!$H$27,"F",IF(Daily!D1785+Daily!H1785=0,IF(D1784+H1784&gt;0,"L",""),""))</f>
        <v/>
      </c>
      <c r="B1785" s="34">
        <v>1784</v>
      </c>
      <c r="C1785" s="19">
        <f t="shared" ca="1" si="109"/>
        <v>47714</v>
      </c>
      <c r="D1785" s="29">
        <f t="shared" ca="1" si="111"/>
        <v>111907.7882235923</v>
      </c>
      <c r="E1785" s="29">
        <f ca="1">IF(C1785&lt;Calculator!$D$26,0,IF(DAY($C1785)=1,IF(D1785-Calculator!$G$24&gt;0,Calculator!$G$24,D1785),0))</f>
        <v>0</v>
      </c>
      <c r="F1785" s="29">
        <f ca="1">IF(E1785&gt;0,D1785*Calculator!$G$22/12,0)</f>
        <v>0</v>
      </c>
      <c r="G1785" s="29">
        <f ca="1">IF(E1785&gt;0,(IFERROR(-PMT(Calculator!$G$22/12,Calculator!$G$23*12,Calculator!$G$20),0))-F1785,0)</f>
        <v>0</v>
      </c>
      <c r="H1785" s="29">
        <f t="shared" ca="1" si="112"/>
        <v>9203.2393022761426</v>
      </c>
      <c r="I1785" s="29">
        <f t="shared" ca="1" si="110"/>
        <v>1.6389330264327377</v>
      </c>
      <c r="J1785" s="30">
        <f>Calculator!$G$40</f>
        <v>6.5000000000000002E-2</v>
      </c>
      <c r="K1785" s="29">
        <f ca="1">IF(C1785&gt;=Calculator!$G$27,IF(DAY($C1785)=1,Calculator!$G$34/2,IF(DAY($C1785)=15,Calculator!$G$34/2,0)),0)</f>
        <v>0</v>
      </c>
      <c r="L1785" s="29">
        <f ca="1">IF(DAY($C1785)=28,IF(H1785=0,0,Calculator!$G$35),0)</f>
        <v>0</v>
      </c>
      <c r="M1785" s="29">
        <f ca="1">IF(I1785&gt;0,IF(DAY($C1785)=1,SUM(INDIRECT("I"&amp;(ROW(C1784)-DAY(C1784))):I1784),0),0)</f>
        <v>0</v>
      </c>
      <c r="N1785" s="29">
        <f ca="1">IF(C1785&lt;Calculator!$G$27,0,IF(C1785=Calculator!$G$27,Calculator!$G$39,IF(H1785-K1785&lt;=0,IF(D1785&gt;Calculator!$G$39,IF(H1785-K1785+E1785+L1785+M1785+Calculator!$G$39&gt;Calculator!$G$39,Calculator!$G$39-(H1785+E1785+L1785+M1785-K1785),Calculator!$G$39),D1785),0)))</f>
        <v>0</v>
      </c>
    </row>
    <row r="1786" spans="1:14" ht="15.75" thickBot="1">
      <c r="A1786" s="33" t="str">
        <f ca="1">IF(C1786=Calculator!$H$27,"F",IF(Daily!D1786+Daily!H1786=0,IF(D1785+H1785&gt;0,"L",""),""))</f>
        <v/>
      </c>
      <c r="B1786" s="34">
        <v>1785</v>
      </c>
      <c r="C1786" s="19">
        <f t="shared" ca="1" si="109"/>
        <v>47715</v>
      </c>
      <c r="D1786" s="29">
        <f t="shared" ca="1" si="111"/>
        <v>111907.7882235923</v>
      </c>
      <c r="E1786" s="29">
        <f ca="1">IF(C1786&lt;Calculator!$D$26,0,IF(DAY($C1786)=1,IF(D1786-Calculator!$G$24&gt;0,Calculator!$G$24,D1786),0))</f>
        <v>0</v>
      </c>
      <c r="F1786" s="29">
        <f ca="1">IF(E1786&gt;0,D1786*Calculator!$G$22/12,0)</f>
        <v>0</v>
      </c>
      <c r="G1786" s="29">
        <f ca="1">IF(E1786&gt;0,(IFERROR(-PMT(Calculator!$G$22/12,Calculator!$G$23*12,Calculator!$G$20),0))-F1786,0)</f>
        <v>0</v>
      </c>
      <c r="H1786" s="29">
        <f t="shared" ca="1" si="112"/>
        <v>9203.2393022761426</v>
      </c>
      <c r="I1786" s="29">
        <f t="shared" ca="1" si="110"/>
        <v>1.6389330264327377</v>
      </c>
      <c r="J1786" s="30">
        <f>Calculator!$G$40</f>
        <v>6.5000000000000002E-2</v>
      </c>
      <c r="K1786" s="29">
        <f ca="1">IF(C1786&gt;=Calculator!$G$27,IF(DAY($C1786)=1,Calculator!$G$34/2,IF(DAY($C1786)=15,Calculator!$G$34/2,0)),0)</f>
        <v>0</v>
      </c>
      <c r="L1786" s="29">
        <f ca="1">IF(DAY($C1786)=28,IF(H1786=0,0,Calculator!$G$35),0)</f>
        <v>0</v>
      </c>
      <c r="M1786" s="29">
        <f ca="1">IF(I1786&gt;0,IF(DAY($C1786)=1,SUM(INDIRECT("I"&amp;(ROW(C1785)-DAY(C1785))):I1785),0),0)</f>
        <v>0</v>
      </c>
      <c r="N1786" s="29">
        <f ca="1">IF(C1786&lt;Calculator!$G$27,0,IF(C1786=Calculator!$G$27,Calculator!$G$39,IF(H1786-K1786&lt;=0,IF(D1786&gt;Calculator!$G$39,IF(H1786-K1786+E1786+L1786+M1786+Calculator!$G$39&gt;Calculator!$G$39,Calculator!$G$39-(H1786+E1786+L1786+M1786-K1786),Calculator!$G$39),D1786),0)))</f>
        <v>0</v>
      </c>
    </row>
    <row r="1787" spans="1:14" ht="15.75" thickBot="1">
      <c r="A1787" s="33" t="str">
        <f ca="1">IF(C1787=Calculator!$H$27,"F",IF(Daily!D1787+Daily!H1787=0,IF(D1786+H1786&gt;0,"L",""),""))</f>
        <v/>
      </c>
      <c r="B1787" s="34">
        <v>1786</v>
      </c>
      <c r="C1787" s="19">
        <f t="shared" ca="1" si="109"/>
        <v>47716</v>
      </c>
      <c r="D1787" s="29">
        <f t="shared" ca="1" si="111"/>
        <v>111907.7882235923</v>
      </c>
      <c r="E1787" s="29">
        <f ca="1">IF(C1787&lt;Calculator!$D$26,0,IF(DAY($C1787)=1,IF(D1787-Calculator!$G$24&gt;0,Calculator!$G$24,D1787),0))</f>
        <v>0</v>
      </c>
      <c r="F1787" s="29">
        <f ca="1">IF(E1787&gt;0,D1787*Calculator!$G$22/12,0)</f>
        <v>0</v>
      </c>
      <c r="G1787" s="29">
        <f ca="1">IF(E1787&gt;0,(IFERROR(-PMT(Calculator!$G$22/12,Calculator!$G$23*12,Calculator!$G$20),0))-F1787,0)</f>
        <v>0</v>
      </c>
      <c r="H1787" s="29">
        <f t="shared" ca="1" si="112"/>
        <v>9203.2393022761426</v>
      </c>
      <c r="I1787" s="29">
        <f t="shared" ca="1" si="110"/>
        <v>1.6389330264327377</v>
      </c>
      <c r="J1787" s="30">
        <f>Calculator!$G$40</f>
        <v>6.5000000000000002E-2</v>
      </c>
      <c r="K1787" s="29">
        <f ca="1">IF(C1787&gt;=Calculator!$G$27,IF(DAY($C1787)=1,Calculator!$G$34/2,IF(DAY($C1787)=15,Calculator!$G$34/2,0)),0)</f>
        <v>0</v>
      </c>
      <c r="L1787" s="29">
        <f ca="1">IF(DAY($C1787)=28,IF(H1787=0,0,Calculator!$G$35),0)</f>
        <v>0</v>
      </c>
      <c r="M1787" s="29">
        <f ca="1">IF(I1787&gt;0,IF(DAY($C1787)=1,SUM(INDIRECT("I"&amp;(ROW(C1786)-DAY(C1786))):I1786),0),0)</f>
        <v>0</v>
      </c>
      <c r="N1787" s="29">
        <f ca="1">IF(C1787&lt;Calculator!$G$27,0,IF(C1787=Calculator!$G$27,Calculator!$G$39,IF(H1787-K1787&lt;=0,IF(D1787&gt;Calculator!$G$39,IF(H1787-K1787+E1787+L1787+M1787+Calculator!$G$39&gt;Calculator!$G$39,Calculator!$G$39-(H1787+E1787+L1787+M1787-K1787),Calculator!$G$39),D1787),0)))</f>
        <v>0</v>
      </c>
    </row>
    <row r="1788" spans="1:14" ht="15.75" thickBot="1">
      <c r="A1788" s="33" t="str">
        <f ca="1">IF(C1788=Calculator!$H$27,"F",IF(Daily!D1788+Daily!H1788=0,IF(D1787+H1787&gt;0,"L",""),""))</f>
        <v/>
      </c>
      <c r="B1788" s="34">
        <v>1787</v>
      </c>
      <c r="C1788" s="19">
        <f t="shared" ca="1" si="109"/>
        <v>47717</v>
      </c>
      <c r="D1788" s="29">
        <f t="shared" ca="1" si="111"/>
        <v>111907.7882235923</v>
      </c>
      <c r="E1788" s="29">
        <f ca="1">IF(C1788&lt;Calculator!$D$26,0,IF(DAY($C1788)=1,IF(D1788-Calculator!$G$24&gt;0,Calculator!$G$24,D1788),0))</f>
        <v>0</v>
      </c>
      <c r="F1788" s="29">
        <f ca="1">IF(E1788&gt;0,D1788*Calculator!$G$22/12,0)</f>
        <v>0</v>
      </c>
      <c r="G1788" s="29">
        <f ca="1">IF(E1788&gt;0,(IFERROR(-PMT(Calculator!$G$22/12,Calculator!$G$23*12,Calculator!$G$20),0))-F1788,0)</f>
        <v>0</v>
      </c>
      <c r="H1788" s="29">
        <f t="shared" ca="1" si="112"/>
        <v>9203.2393022761426</v>
      </c>
      <c r="I1788" s="29">
        <f t="shared" ca="1" si="110"/>
        <v>1.6389330264327377</v>
      </c>
      <c r="J1788" s="30">
        <f>Calculator!$G$40</f>
        <v>6.5000000000000002E-2</v>
      </c>
      <c r="K1788" s="29">
        <f ca="1">IF(C1788&gt;=Calculator!$G$27,IF(DAY($C1788)=1,Calculator!$G$34/2,IF(DAY($C1788)=15,Calculator!$G$34/2,0)),0)</f>
        <v>0</v>
      </c>
      <c r="L1788" s="29">
        <f ca="1">IF(DAY($C1788)=28,IF(H1788=0,0,Calculator!$G$35),0)</f>
        <v>0</v>
      </c>
      <c r="M1788" s="29">
        <f ca="1">IF(I1788&gt;0,IF(DAY($C1788)=1,SUM(INDIRECT("I"&amp;(ROW(C1787)-DAY(C1787))):I1787),0),0)</f>
        <v>0</v>
      </c>
      <c r="N1788" s="29">
        <f ca="1">IF(C1788&lt;Calculator!$G$27,0,IF(C1788=Calculator!$G$27,Calculator!$G$39,IF(H1788-K1788&lt;=0,IF(D1788&gt;Calculator!$G$39,IF(H1788-K1788+E1788+L1788+M1788+Calculator!$G$39&gt;Calculator!$G$39,Calculator!$G$39-(H1788+E1788+L1788+M1788-K1788),Calculator!$G$39),D1788),0)))</f>
        <v>0</v>
      </c>
    </row>
    <row r="1789" spans="1:14" ht="15.75" thickBot="1">
      <c r="A1789" s="33" t="str">
        <f ca="1">IF(C1789=Calculator!$H$27,"F",IF(Daily!D1789+Daily!H1789=0,IF(D1788+H1788&gt;0,"L",""),""))</f>
        <v/>
      </c>
      <c r="B1789" s="34">
        <v>1788</v>
      </c>
      <c r="C1789" s="19">
        <f t="shared" ca="1" si="109"/>
        <v>47718</v>
      </c>
      <c r="D1789" s="29">
        <f t="shared" ca="1" si="111"/>
        <v>111907.7882235923</v>
      </c>
      <c r="E1789" s="29">
        <f ca="1">IF(C1789&lt;Calculator!$D$26,0,IF(DAY($C1789)=1,IF(D1789-Calculator!$G$24&gt;0,Calculator!$G$24,D1789),0))</f>
        <v>0</v>
      </c>
      <c r="F1789" s="29">
        <f ca="1">IF(E1789&gt;0,D1789*Calculator!$G$22/12,0)</f>
        <v>0</v>
      </c>
      <c r="G1789" s="29">
        <f ca="1">IF(E1789&gt;0,(IFERROR(-PMT(Calculator!$G$22/12,Calculator!$G$23*12,Calculator!$G$20),0))-F1789,0)</f>
        <v>0</v>
      </c>
      <c r="H1789" s="29">
        <f t="shared" ca="1" si="112"/>
        <v>9203.2393022761426</v>
      </c>
      <c r="I1789" s="29">
        <f t="shared" ca="1" si="110"/>
        <v>1.6389330264327377</v>
      </c>
      <c r="J1789" s="30">
        <f>Calculator!$G$40</f>
        <v>6.5000000000000002E-2</v>
      </c>
      <c r="K1789" s="29">
        <f ca="1">IF(C1789&gt;=Calculator!$G$27,IF(DAY($C1789)=1,Calculator!$G$34/2,IF(DAY($C1789)=15,Calculator!$G$34/2,0)),0)</f>
        <v>0</v>
      </c>
      <c r="L1789" s="29">
        <f ca="1">IF(DAY($C1789)=28,IF(H1789=0,0,Calculator!$G$35),0)</f>
        <v>0</v>
      </c>
      <c r="M1789" s="29">
        <f ca="1">IF(I1789&gt;0,IF(DAY($C1789)=1,SUM(INDIRECT("I"&amp;(ROW(C1788)-DAY(C1788))):I1788),0),0)</f>
        <v>0</v>
      </c>
      <c r="N1789" s="29">
        <f ca="1">IF(C1789&lt;Calculator!$G$27,0,IF(C1789=Calculator!$G$27,Calculator!$G$39,IF(H1789-K1789&lt;=0,IF(D1789&gt;Calculator!$G$39,IF(H1789-K1789+E1789+L1789+M1789+Calculator!$G$39&gt;Calculator!$G$39,Calculator!$G$39-(H1789+E1789+L1789+M1789-K1789),Calculator!$G$39),D1789),0)))</f>
        <v>0</v>
      </c>
    </row>
    <row r="1790" spans="1:14" ht="15.75" thickBot="1">
      <c r="A1790" s="33" t="str">
        <f ca="1">IF(C1790=Calculator!$H$27,"F",IF(Daily!D1790+Daily!H1790=0,IF(D1789+H1789&gt;0,"L",""),""))</f>
        <v/>
      </c>
      <c r="B1790" s="34">
        <v>1789</v>
      </c>
      <c r="C1790" s="19">
        <f t="shared" ca="1" si="109"/>
        <v>47719</v>
      </c>
      <c r="D1790" s="29">
        <f t="shared" ca="1" si="111"/>
        <v>111907.7882235923</v>
      </c>
      <c r="E1790" s="29">
        <f ca="1">IF(C1790&lt;Calculator!$D$26,0,IF(DAY($C1790)=1,IF(D1790-Calculator!$G$24&gt;0,Calculator!$G$24,D1790),0))</f>
        <v>0</v>
      </c>
      <c r="F1790" s="29">
        <f ca="1">IF(E1790&gt;0,D1790*Calculator!$G$22/12,0)</f>
        <v>0</v>
      </c>
      <c r="G1790" s="29">
        <f ca="1">IF(E1790&gt;0,(IFERROR(-PMT(Calculator!$G$22/12,Calculator!$G$23*12,Calculator!$G$20),0))-F1790,0)</f>
        <v>0</v>
      </c>
      <c r="H1790" s="29">
        <f t="shared" ca="1" si="112"/>
        <v>9203.2393022761426</v>
      </c>
      <c r="I1790" s="29">
        <f t="shared" ca="1" si="110"/>
        <v>1.6389330264327377</v>
      </c>
      <c r="J1790" s="30">
        <f>Calculator!$G$40</f>
        <v>6.5000000000000002E-2</v>
      </c>
      <c r="K1790" s="29">
        <f ca="1">IF(C1790&gt;=Calculator!$G$27,IF(DAY($C1790)=1,Calculator!$G$34/2,IF(DAY($C1790)=15,Calculator!$G$34/2,0)),0)</f>
        <v>0</v>
      </c>
      <c r="L1790" s="29">
        <f ca="1">IF(DAY($C1790)=28,IF(H1790=0,0,Calculator!$G$35),0)</f>
        <v>0</v>
      </c>
      <c r="M1790" s="29">
        <f ca="1">IF(I1790&gt;0,IF(DAY($C1790)=1,SUM(INDIRECT("I"&amp;(ROW(C1789)-DAY(C1789))):I1789),0),0)</f>
        <v>0</v>
      </c>
      <c r="N1790" s="29">
        <f ca="1">IF(C1790&lt;Calculator!$G$27,0,IF(C1790=Calculator!$G$27,Calculator!$G$39,IF(H1790-K1790&lt;=0,IF(D1790&gt;Calculator!$G$39,IF(H1790-K1790+E1790+L1790+M1790+Calculator!$G$39&gt;Calculator!$G$39,Calculator!$G$39-(H1790+E1790+L1790+M1790-K1790),Calculator!$G$39),D1790),0)))</f>
        <v>0</v>
      </c>
    </row>
    <row r="1791" spans="1:14" ht="15.75" thickBot="1">
      <c r="A1791" s="33" t="str">
        <f ca="1">IF(C1791=Calculator!$H$27,"F",IF(Daily!D1791+Daily!H1791=0,IF(D1790+H1790&gt;0,"L",""),""))</f>
        <v/>
      </c>
      <c r="B1791" s="34">
        <v>1790</v>
      </c>
      <c r="C1791" s="19">
        <f t="shared" ca="1" si="109"/>
        <v>47720</v>
      </c>
      <c r="D1791" s="29">
        <f t="shared" ca="1" si="111"/>
        <v>111907.7882235923</v>
      </c>
      <c r="E1791" s="29">
        <f ca="1">IF(C1791&lt;Calculator!$D$26,0,IF(DAY($C1791)=1,IF(D1791-Calculator!$G$24&gt;0,Calculator!$G$24,D1791),0))</f>
        <v>0</v>
      </c>
      <c r="F1791" s="29">
        <f ca="1">IF(E1791&gt;0,D1791*Calculator!$G$22/12,0)</f>
        <v>0</v>
      </c>
      <c r="G1791" s="29">
        <f ca="1">IF(E1791&gt;0,(IFERROR(-PMT(Calculator!$G$22/12,Calculator!$G$23*12,Calculator!$G$20),0))-F1791,0)</f>
        <v>0</v>
      </c>
      <c r="H1791" s="29">
        <f t="shared" ca="1" si="112"/>
        <v>9203.2393022761426</v>
      </c>
      <c r="I1791" s="29">
        <f t="shared" ca="1" si="110"/>
        <v>1.6389330264327377</v>
      </c>
      <c r="J1791" s="30">
        <f>Calculator!$G$40</f>
        <v>6.5000000000000002E-2</v>
      </c>
      <c r="K1791" s="29">
        <f ca="1">IF(C1791&gt;=Calculator!$G$27,IF(DAY($C1791)=1,Calculator!$G$34/2,IF(DAY($C1791)=15,Calculator!$G$34/2,0)),0)</f>
        <v>0</v>
      </c>
      <c r="L1791" s="29">
        <f ca="1">IF(DAY($C1791)=28,IF(H1791=0,0,Calculator!$G$35),0)</f>
        <v>0</v>
      </c>
      <c r="M1791" s="29">
        <f ca="1">IF(I1791&gt;0,IF(DAY($C1791)=1,SUM(INDIRECT("I"&amp;(ROW(C1790)-DAY(C1790))):I1790),0),0)</f>
        <v>0</v>
      </c>
      <c r="N1791" s="29">
        <f ca="1">IF(C1791&lt;Calculator!$G$27,0,IF(C1791=Calculator!$G$27,Calculator!$G$39,IF(H1791-K1791&lt;=0,IF(D1791&gt;Calculator!$G$39,IF(H1791-K1791+E1791+L1791+M1791+Calculator!$G$39&gt;Calculator!$G$39,Calculator!$G$39-(H1791+E1791+L1791+M1791-K1791),Calculator!$G$39),D1791),0)))</f>
        <v>0</v>
      </c>
    </row>
    <row r="1792" spans="1:14" ht="15.75" thickBot="1">
      <c r="A1792" s="33" t="str">
        <f ca="1">IF(C1792=Calculator!$H$27,"F",IF(Daily!D1792+Daily!H1792=0,IF(D1791+H1791&gt;0,"L",""),""))</f>
        <v/>
      </c>
      <c r="B1792" s="34">
        <v>1791</v>
      </c>
      <c r="C1792" s="19">
        <f t="shared" ca="1" si="109"/>
        <v>47721</v>
      </c>
      <c r="D1792" s="29">
        <f t="shared" ca="1" si="111"/>
        <v>111907.7882235923</v>
      </c>
      <c r="E1792" s="29">
        <f ca="1">IF(C1792&lt;Calculator!$D$26,0,IF(DAY($C1792)=1,IF(D1792-Calculator!$G$24&gt;0,Calculator!$G$24,D1792),0))</f>
        <v>0</v>
      </c>
      <c r="F1792" s="29">
        <f ca="1">IF(E1792&gt;0,D1792*Calculator!$G$22/12,0)</f>
        <v>0</v>
      </c>
      <c r="G1792" s="29">
        <f ca="1">IF(E1792&gt;0,(IFERROR(-PMT(Calculator!$G$22/12,Calculator!$G$23*12,Calculator!$G$20),0))-F1792,0)</f>
        <v>0</v>
      </c>
      <c r="H1792" s="29">
        <f t="shared" ca="1" si="112"/>
        <v>9203.2393022761426</v>
      </c>
      <c r="I1792" s="29">
        <f t="shared" ca="1" si="110"/>
        <v>1.6389330264327377</v>
      </c>
      <c r="J1792" s="30">
        <f>Calculator!$G$40</f>
        <v>6.5000000000000002E-2</v>
      </c>
      <c r="K1792" s="29">
        <f ca="1">IF(C1792&gt;=Calculator!$G$27,IF(DAY($C1792)=1,Calculator!$G$34/2,IF(DAY($C1792)=15,Calculator!$G$34/2,0)),0)</f>
        <v>0</v>
      </c>
      <c r="L1792" s="29">
        <f ca="1">IF(DAY($C1792)=28,IF(H1792=0,0,Calculator!$G$35),0)</f>
        <v>0</v>
      </c>
      <c r="M1792" s="29">
        <f ca="1">IF(I1792&gt;0,IF(DAY($C1792)=1,SUM(INDIRECT("I"&amp;(ROW(C1791)-DAY(C1791))):I1791),0),0)</f>
        <v>0</v>
      </c>
      <c r="N1792" s="29">
        <f ca="1">IF(C1792&lt;Calculator!$G$27,0,IF(C1792=Calculator!$G$27,Calculator!$G$39,IF(H1792-K1792&lt;=0,IF(D1792&gt;Calculator!$G$39,IF(H1792-K1792+E1792+L1792+M1792+Calculator!$G$39&gt;Calculator!$G$39,Calculator!$G$39-(H1792+E1792+L1792+M1792-K1792),Calculator!$G$39),D1792),0)))</f>
        <v>0</v>
      </c>
    </row>
    <row r="1793" spans="1:14" ht="15.75" thickBot="1">
      <c r="A1793" s="33" t="str">
        <f ca="1">IF(C1793=Calculator!$H$27,"F",IF(Daily!D1793+Daily!H1793=0,IF(D1792+H1792&gt;0,"L",""),""))</f>
        <v/>
      </c>
      <c r="B1793" s="34">
        <v>1792</v>
      </c>
      <c r="C1793" s="19">
        <f t="shared" ca="1" si="109"/>
        <v>47722</v>
      </c>
      <c r="D1793" s="29">
        <f t="shared" ca="1" si="111"/>
        <v>111907.7882235923</v>
      </c>
      <c r="E1793" s="29">
        <f ca="1">IF(C1793&lt;Calculator!$D$26,0,IF(DAY($C1793)=1,IF(D1793-Calculator!$G$24&gt;0,Calculator!$G$24,D1793),0))</f>
        <v>0</v>
      </c>
      <c r="F1793" s="29">
        <f ca="1">IF(E1793&gt;0,D1793*Calculator!$G$22/12,0)</f>
        <v>0</v>
      </c>
      <c r="G1793" s="29">
        <f ca="1">IF(E1793&gt;0,(IFERROR(-PMT(Calculator!$G$22/12,Calculator!$G$23*12,Calculator!$G$20),0))-F1793,0)</f>
        <v>0</v>
      </c>
      <c r="H1793" s="29">
        <f t="shared" ca="1" si="112"/>
        <v>9203.2393022761426</v>
      </c>
      <c r="I1793" s="29">
        <f t="shared" ca="1" si="110"/>
        <v>1.6389330264327377</v>
      </c>
      <c r="J1793" s="30">
        <f>Calculator!$G$40</f>
        <v>6.5000000000000002E-2</v>
      </c>
      <c r="K1793" s="29">
        <f ca="1">IF(C1793&gt;=Calculator!$G$27,IF(DAY($C1793)=1,Calculator!$G$34/2,IF(DAY($C1793)=15,Calculator!$G$34/2,0)),0)</f>
        <v>0</v>
      </c>
      <c r="L1793" s="29">
        <f ca="1">IF(DAY($C1793)=28,IF(H1793=0,0,Calculator!$G$35),0)</f>
        <v>0</v>
      </c>
      <c r="M1793" s="29">
        <f ca="1">IF(I1793&gt;0,IF(DAY($C1793)=1,SUM(INDIRECT("I"&amp;(ROW(C1792)-DAY(C1792))):I1792),0),0)</f>
        <v>0</v>
      </c>
      <c r="N1793" s="29">
        <f ca="1">IF(C1793&lt;Calculator!$G$27,0,IF(C1793=Calculator!$G$27,Calculator!$G$39,IF(H1793-K1793&lt;=0,IF(D1793&gt;Calculator!$G$39,IF(H1793-K1793+E1793+L1793+M1793+Calculator!$G$39&gt;Calculator!$G$39,Calculator!$G$39-(H1793+E1793+L1793+M1793-K1793),Calculator!$G$39),D1793),0)))</f>
        <v>0</v>
      </c>
    </row>
    <row r="1794" spans="1:14" ht="15.75" thickBot="1">
      <c r="A1794" s="33" t="str">
        <f ca="1">IF(C1794=Calculator!$H$27,"F",IF(Daily!D1794+Daily!H1794=0,IF(D1793+H1793&gt;0,"L",""),""))</f>
        <v/>
      </c>
      <c r="B1794" s="34">
        <v>1793</v>
      </c>
      <c r="C1794" s="19">
        <f t="shared" ca="1" si="109"/>
        <v>47723</v>
      </c>
      <c r="D1794" s="29">
        <f t="shared" ca="1" si="111"/>
        <v>111907.7882235923</v>
      </c>
      <c r="E1794" s="29">
        <f ca="1">IF(C1794&lt;Calculator!$D$26,0,IF(DAY($C1794)=1,IF(D1794-Calculator!$G$24&gt;0,Calculator!$G$24,D1794),0))</f>
        <v>0</v>
      </c>
      <c r="F1794" s="29">
        <f ca="1">IF(E1794&gt;0,D1794*Calculator!$G$22/12,0)</f>
        <v>0</v>
      </c>
      <c r="G1794" s="29">
        <f ca="1">IF(E1794&gt;0,(IFERROR(-PMT(Calculator!$G$22/12,Calculator!$G$23*12,Calculator!$G$20),0))-F1794,0)</f>
        <v>0</v>
      </c>
      <c r="H1794" s="29">
        <f t="shared" ca="1" si="112"/>
        <v>9203.2393022761426</v>
      </c>
      <c r="I1794" s="29">
        <f t="shared" ca="1" si="110"/>
        <v>1.6389330264327377</v>
      </c>
      <c r="J1794" s="30">
        <f>Calculator!$G$40</f>
        <v>6.5000000000000002E-2</v>
      </c>
      <c r="K1794" s="29">
        <f ca="1">IF(C1794&gt;=Calculator!$G$27,IF(DAY($C1794)=1,Calculator!$G$34/2,IF(DAY($C1794)=15,Calculator!$G$34/2,0)),0)</f>
        <v>0</v>
      </c>
      <c r="L1794" s="29">
        <f ca="1">IF(DAY($C1794)=28,IF(H1794=0,0,Calculator!$G$35),0)</f>
        <v>5000</v>
      </c>
      <c r="M1794" s="29">
        <f ca="1">IF(I1794&gt;0,IF(DAY($C1794)=1,SUM(INDIRECT("I"&amp;(ROW(C1793)-DAY(C1793))):I1793),0),0)</f>
        <v>0</v>
      </c>
      <c r="N1794" s="29">
        <f ca="1">IF(C1794&lt;Calculator!$G$27,0,IF(C1794=Calculator!$G$27,Calculator!$G$39,IF(H1794-K1794&lt;=0,IF(D1794&gt;Calculator!$G$39,IF(H1794-K1794+E1794+L1794+M1794+Calculator!$G$39&gt;Calculator!$G$39,Calculator!$G$39-(H1794+E1794+L1794+M1794-K1794),Calculator!$G$39),D1794),0)))</f>
        <v>0</v>
      </c>
    </row>
    <row r="1795" spans="1:14" ht="15.75" thickBot="1">
      <c r="A1795" s="33" t="str">
        <f ca="1">IF(C1795=Calculator!$H$27,"F",IF(Daily!D1795+Daily!H1795=0,IF(D1794+H1794&gt;0,"L",""),""))</f>
        <v/>
      </c>
      <c r="B1795" s="34">
        <v>1794</v>
      </c>
      <c r="C1795" s="19">
        <f t="shared" ref="C1795:C1858" ca="1" si="113">C1794+1</f>
        <v>47724</v>
      </c>
      <c r="D1795" s="29">
        <f t="shared" ca="1" si="111"/>
        <v>111907.7882235923</v>
      </c>
      <c r="E1795" s="29">
        <f ca="1">IF(C1795&lt;Calculator!$D$26,0,IF(DAY($C1795)=1,IF(D1795-Calculator!$G$24&gt;0,Calculator!$G$24,D1795),0))</f>
        <v>0</v>
      </c>
      <c r="F1795" s="29">
        <f ca="1">IF(E1795&gt;0,D1795*Calculator!$G$22/12,0)</f>
        <v>0</v>
      </c>
      <c r="G1795" s="29">
        <f ca="1">IF(E1795&gt;0,(IFERROR(-PMT(Calculator!$G$22/12,Calculator!$G$23*12,Calculator!$G$20),0))-F1795,0)</f>
        <v>0</v>
      </c>
      <c r="H1795" s="29">
        <f t="shared" ca="1" si="112"/>
        <v>14203.239302276143</v>
      </c>
      <c r="I1795" s="29">
        <f t="shared" ref="I1795:I1858" ca="1" si="114">H1795*J1795/365</f>
        <v>2.5293439853368471</v>
      </c>
      <c r="J1795" s="30">
        <f>Calculator!$G$40</f>
        <v>6.5000000000000002E-2</v>
      </c>
      <c r="K1795" s="29">
        <f ca="1">IF(C1795&gt;=Calculator!$G$27,IF(DAY($C1795)=1,Calculator!$G$34/2,IF(DAY($C1795)=15,Calculator!$G$34/2,0)),0)</f>
        <v>0</v>
      </c>
      <c r="L1795" s="29">
        <f ca="1">IF(DAY($C1795)=28,IF(H1795=0,0,Calculator!$G$35),0)</f>
        <v>0</v>
      </c>
      <c r="M1795" s="29">
        <f ca="1">IF(I1795&gt;0,IF(DAY($C1795)=1,SUM(INDIRECT("I"&amp;(ROW(C1794)-DAY(C1794))):I1794),0),0)</f>
        <v>0</v>
      </c>
      <c r="N1795" s="29">
        <f ca="1">IF(C1795&lt;Calculator!$G$27,0,IF(C1795=Calculator!$G$27,Calculator!$G$39,IF(H1795-K1795&lt;=0,IF(D1795&gt;Calculator!$G$39,IF(H1795-K1795+E1795+L1795+M1795+Calculator!$G$39&gt;Calculator!$G$39,Calculator!$G$39-(H1795+E1795+L1795+M1795-K1795),Calculator!$G$39),D1795),0)))</f>
        <v>0</v>
      </c>
    </row>
    <row r="1796" spans="1:14" ht="15.75" thickBot="1">
      <c r="A1796" s="33" t="str">
        <f ca="1">IF(C1796=Calculator!$H$27,"F",IF(Daily!D1796+Daily!H1796=0,IF(D1795+H1795&gt;0,"L",""),""))</f>
        <v/>
      </c>
      <c r="B1796" s="34">
        <v>1795</v>
      </c>
      <c r="C1796" s="19">
        <f t="shared" ca="1" si="113"/>
        <v>47725</v>
      </c>
      <c r="D1796" s="29">
        <f t="shared" ref="D1796:D1859" ca="1" si="115">IF(((D1795-G1795)-N1795)&lt;0,0,((D1795-G1795)-N1795))</f>
        <v>111907.7882235923</v>
      </c>
      <c r="E1796" s="29">
        <f ca="1">IF(C1796&lt;Calculator!$D$26,0,IF(DAY($C1796)=1,IF(D1796-Calculator!$G$24&gt;0,Calculator!$G$24,D1796),0))</f>
        <v>0</v>
      </c>
      <c r="F1796" s="29">
        <f ca="1">IF(E1796&gt;0,D1796*Calculator!$G$22/12,0)</f>
        <v>0</v>
      </c>
      <c r="G1796" s="29">
        <f ca="1">IF(E1796&gt;0,(IFERROR(-PMT(Calculator!$G$22/12,Calculator!$G$23*12,Calculator!$G$20),0))-F1796,0)</f>
        <v>0</v>
      </c>
      <c r="H1796" s="29">
        <f t="shared" ref="H1796:H1859" ca="1" si="116">IF((H1795-K1795+SUM(L1795:N1795)+E1795)&lt;0,0,(H1795-K1795+SUM(L1795:N1795)+E1795))</f>
        <v>14203.239302276143</v>
      </c>
      <c r="I1796" s="29">
        <f t="shared" ca="1" si="114"/>
        <v>2.5293439853368471</v>
      </c>
      <c r="J1796" s="30">
        <f>Calculator!$G$40</f>
        <v>6.5000000000000002E-2</v>
      </c>
      <c r="K1796" s="29">
        <f ca="1">IF(C1796&gt;=Calculator!$G$27,IF(DAY($C1796)=1,Calculator!$G$34/2,IF(DAY($C1796)=15,Calculator!$G$34/2,0)),0)</f>
        <v>0</v>
      </c>
      <c r="L1796" s="29">
        <f ca="1">IF(DAY($C1796)=28,IF(H1796=0,0,Calculator!$G$35),0)</f>
        <v>0</v>
      </c>
      <c r="M1796" s="29">
        <f ca="1">IF(I1796&gt;0,IF(DAY($C1796)=1,SUM(INDIRECT("I"&amp;(ROW(C1795)-DAY(C1795))):I1795),0),0)</f>
        <v>0</v>
      </c>
      <c r="N1796" s="29">
        <f ca="1">IF(C1796&lt;Calculator!$G$27,0,IF(C1796=Calculator!$G$27,Calculator!$G$39,IF(H1796-K1796&lt;=0,IF(D1796&gt;Calculator!$G$39,IF(H1796-K1796+E1796+L1796+M1796+Calculator!$G$39&gt;Calculator!$G$39,Calculator!$G$39-(H1796+E1796+L1796+M1796-K1796),Calculator!$G$39),D1796),0)))</f>
        <v>0</v>
      </c>
    </row>
    <row r="1797" spans="1:14" ht="15.75" thickBot="1">
      <c r="A1797" s="33" t="str">
        <f ca="1">IF(C1797=Calculator!$H$27,"F",IF(Daily!D1797+Daily!H1797=0,IF(D1796+H1796&gt;0,"L",""),""))</f>
        <v/>
      </c>
      <c r="B1797" s="34">
        <v>1796</v>
      </c>
      <c r="C1797" s="19">
        <f t="shared" ca="1" si="113"/>
        <v>47726</v>
      </c>
      <c r="D1797" s="29">
        <f t="shared" ca="1" si="115"/>
        <v>111907.7882235923</v>
      </c>
      <c r="E1797" s="29">
        <f ca="1">IF(C1797&lt;Calculator!$D$26,0,IF(DAY($C1797)=1,IF(D1797-Calculator!$G$24&gt;0,Calculator!$G$24,D1797),0))</f>
        <v>0</v>
      </c>
      <c r="F1797" s="29">
        <f ca="1">IF(E1797&gt;0,D1797*Calculator!$G$22/12,0)</f>
        <v>0</v>
      </c>
      <c r="G1797" s="29">
        <f ca="1">IF(E1797&gt;0,(IFERROR(-PMT(Calculator!$G$22/12,Calculator!$G$23*12,Calculator!$G$20),0))-F1797,0)</f>
        <v>0</v>
      </c>
      <c r="H1797" s="29">
        <f t="shared" ca="1" si="116"/>
        <v>14203.239302276143</v>
      </c>
      <c r="I1797" s="29">
        <f t="shared" ca="1" si="114"/>
        <v>2.5293439853368471</v>
      </c>
      <c r="J1797" s="30">
        <f>Calculator!$G$40</f>
        <v>6.5000000000000002E-2</v>
      </c>
      <c r="K1797" s="29">
        <f ca="1">IF(C1797&gt;=Calculator!$G$27,IF(DAY($C1797)=1,Calculator!$G$34/2,IF(DAY($C1797)=15,Calculator!$G$34/2,0)),0)</f>
        <v>0</v>
      </c>
      <c r="L1797" s="29">
        <f ca="1">IF(DAY($C1797)=28,IF(H1797=0,0,Calculator!$G$35),0)</f>
        <v>0</v>
      </c>
      <c r="M1797" s="29">
        <f ca="1">IF(I1797&gt;0,IF(DAY($C1797)=1,SUM(INDIRECT("I"&amp;(ROW(C1796)-DAY(C1796))):I1796),0),0)</f>
        <v>0</v>
      </c>
      <c r="N1797" s="29">
        <f ca="1">IF(C1797&lt;Calculator!$G$27,0,IF(C1797=Calculator!$G$27,Calculator!$G$39,IF(H1797-K1797&lt;=0,IF(D1797&gt;Calculator!$G$39,IF(H1797-K1797+E1797+L1797+M1797+Calculator!$G$39&gt;Calculator!$G$39,Calculator!$G$39-(H1797+E1797+L1797+M1797-K1797),Calculator!$G$39),D1797),0)))</f>
        <v>0</v>
      </c>
    </row>
    <row r="1798" spans="1:14" ht="15.75" thickBot="1">
      <c r="A1798" s="33" t="str">
        <f ca="1">IF(C1798=Calculator!$H$27,"F",IF(Daily!D1798+Daily!H1798=0,IF(D1797+H1797&gt;0,"L",""),""))</f>
        <v/>
      </c>
      <c r="B1798" s="34">
        <v>1797</v>
      </c>
      <c r="C1798" s="19">
        <f t="shared" ca="1" si="113"/>
        <v>47727</v>
      </c>
      <c r="D1798" s="29">
        <f t="shared" ca="1" si="115"/>
        <v>111907.7882235923</v>
      </c>
      <c r="E1798" s="29">
        <f ca="1">IF(C1798&lt;Calculator!$D$26,0,IF(DAY($C1798)=1,IF(D1798-Calculator!$G$24&gt;0,Calculator!$G$24,D1798),0))</f>
        <v>1878.8756805424866</v>
      </c>
      <c r="F1798" s="29">
        <f ca="1">IF(E1798&gt;0,D1798*Calculator!$G$22/12,0)</f>
        <v>466.28245093163463</v>
      </c>
      <c r="G1798" s="29">
        <f ca="1">IF(E1798&gt;0,(IFERROR(-PMT(Calculator!$G$22/12,Calculator!$G$23*12,Calculator!$G$20),0))-F1798,0)</f>
        <v>1412.5932296108519</v>
      </c>
      <c r="H1798" s="29">
        <f t="shared" ca="1" si="116"/>
        <v>14203.239302276143</v>
      </c>
      <c r="I1798" s="29">
        <f t="shared" ca="1" si="114"/>
        <v>2.5293439853368471</v>
      </c>
      <c r="J1798" s="30">
        <f>Calculator!$G$40</f>
        <v>6.5000000000000002E-2</v>
      </c>
      <c r="K1798" s="29">
        <f ca="1">IF(C1798&gt;=Calculator!$G$27,IF(DAY($C1798)=1,Calculator!$G$34/2,IF(DAY($C1798)=15,Calculator!$G$34/2,0)),0)</f>
        <v>4500</v>
      </c>
      <c r="L1798" s="29">
        <f ca="1">IF(DAY($C1798)=28,IF(H1798=0,0,Calculator!$G$35),0)</f>
        <v>0</v>
      </c>
      <c r="M1798" s="29">
        <f ca="1">IF(I1798&gt;0,IF(DAY($C1798)=1,SUM(INDIRECT("I"&amp;(ROW(C1797)-DAY(C1797))):I1797),0),0)</f>
        <v>40.370922072689638</v>
      </c>
      <c r="N1798" s="29">
        <f ca="1">IF(C1798&lt;Calculator!$G$27,0,IF(C1798=Calculator!$G$27,Calculator!$G$39,IF(H1798-K1798&lt;=0,IF(D1798&gt;Calculator!$G$39,IF(H1798-K1798+E1798+L1798+M1798+Calculator!$G$39&gt;Calculator!$G$39,Calculator!$G$39-(H1798+E1798+L1798+M1798-K1798),Calculator!$G$39),D1798),0)))</f>
        <v>0</v>
      </c>
    </row>
    <row r="1799" spans="1:14" ht="15.75" thickBot="1">
      <c r="A1799" s="33" t="str">
        <f ca="1">IF(C1799=Calculator!$H$27,"F",IF(Daily!D1799+Daily!H1799=0,IF(D1798+H1798&gt;0,"L",""),""))</f>
        <v/>
      </c>
      <c r="B1799" s="34">
        <v>1798</v>
      </c>
      <c r="C1799" s="19">
        <f t="shared" ca="1" si="113"/>
        <v>47728</v>
      </c>
      <c r="D1799" s="29">
        <f t="shared" ca="1" si="115"/>
        <v>110495.19499398145</v>
      </c>
      <c r="E1799" s="29">
        <f ca="1">IF(C1799&lt;Calculator!$D$26,0,IF(DAY($C1799)=1,IF(D1799-Calculator!$G$24&gt;0,Calculator!$G$24,D1799),0))</f>
        <v>0</v>
      </c>
      <c r="F1799" s="29">
        <f ca="1">IF(E1799&gt;0,D1799*Calculator!$G$22/12,0)</f>
        <v>0</v>
      </c>
      <c r="G1799" s="29">
        <f ca="1">IF(E1799&gt;0,(IFERROR(-PMT(Calculator!$G$22/12,Calculator!$G$23*12,Calculator!$G$20),0))-F1799,0)</f>
        <v>0</v>
      </c>
      <c r="H1799" s="29">
        <f t="shared" ca="1" si="116"/>
        <v>11622.48590489132</v>
      </c>
      <c r="I1799" s="29">
        <f t="shared" ca="1" si="114"/>
        <v>2.069757763884756</v>
      </c>
      <c r="J1799" s="30">
        <f>Calculator!$G$40</f>
        <v>6.5000000000000002E-2</v>
      </c>
      <c r="K1799" s="29">
        <f ca="1">IF(C1799&gt;=Calculator!$G$27,IF(DAY($C1799)=1,Calculator!$G$34/2,IF(DAY($C1799)=15,Calculator!$G$34/2,0)),0)</f>
        <v>0</v>
      </c>
      <c r="L1799" s="29">
        <f ca="1">IF(DAY($C1799)=28,IF(H1799=0,0,Calculator!$G$35),0)</f>
        <v>0</v>
      </c>
      <c r="M1799" s="29">
        <f ca="1">IF(I1799&gt;0,IF(DAY($C1799)=1,SUM(INDIRECT("I"&amp;(ROW(C1798)-DAY(C1798))):I1798),0),0)</f>
        <v>0</v>
      </c>
      <c r="N1799" s="29">
        <f ca="1">IF(C1799&lt;Calculator!$G$27,0,IF(C1799=Calculator!$G$27,Calculator!$G$39,IF(H1799-K1799&lt;=0,IF(D1799&gt;Calculator!$G$39,IF(H1799-K1799+E1799+L1799+M1799+Calculator!$G$39&gt;Calculator!$G$39,Calculator!$G$39-(H1799+E1799+L1799+M1799-K1799),Calculator!$G$39),D1799),0)))</f>
        <v>0</v>
      </c>
    </row>
    <row r="1800" spans="1:14" ht="15.75" thickBot="1">
      <c r="A1800" s="33" t="str">
        <f ca="1">IF(C1800=Calculator!$H$27,"F",IF(Daily!D1800+Daily!H1800=0,IF(D1799+H1799&gt;0,"L",""),""))</f>
        <v/>
      </c>
      <c r="B1800" s="34">
        <v>1799</v>
      </c>
      <c r="C1800" s="19">
        <f t="shared" ca="1" si="113"/>
        <v>47729</v>
      </c>
      <c r="D1800" s="29">
        <f t="shared" ca="1" si="115"/>
        <v>110495.19499398145</v>
      </c>
      <c r="E1800" s="29">
        <f ca="1">IF(C1800&lt;Calculator!$D$26,0,IF(DAY($C1800)=1,IF(D1800-Calculator!$G$24&gt;0,Calculator!$G$24,D1800),0))</f>
        <v>0</v>
      </c>
      <c r="F1800" s="29">
        <f ca="1">IF(E1800&gt;0,D1800*Calculator!$G$22/12,0)</f>
        <v>0</v>
      </c>
      <c r="G1800" s="29">
        <f ca="1">IF(E1800&gt;0,(IFERROR(-PMT(Calculator!$G$22/12,Calculator!$G$23*12,Calculator!$G$20),0))-F1800,0)</f>
        <v>0</v>
      </c>
      <c r="H1800" s="29">
        <f t="shared" ca="1" si="116"/>
        <v>11622.48590489132</v>
      </c>
      <c r="I1800" s="29">
        <f t="shared" ca="1" si="114"/>
        <v>2.069757763884756</v>
      </c>
      <c r="J1800" s="30">
        <f>Calculator!$G$40</f>
        <v>6.5000000000000002E-2</v>
      </c>
      <c r="K1800" s="29">
        <f ca="1">IF(C1800&gt;=Calculator!$G$27,IF(DAY($C1800)=1,Calculator!$G$34/2,IF(DAY($C1800)=15,Calculator!$G$34/2,0)),0)</f>
        <v>0</v>
      </c>
      <c r="L1800" s="29">
        <f ca="1">IF(DAY($C1800)=28,IF(H1800=0,0,Calculator!$G$35),0)</f>
        <v>0</v>
      </c>
      <c r="M1800" s="29">
        <f ca="1">IF(I1800&gt;0,IF(DAY($C1800)=1,SUM(INDIRECT("I"&amp;(ROW(C1799)-DAY(C1799))):I1799),0),0)</f>
        <v>0</v>
      </c>
      <c r="N1800" s="29">
        <f ca="1">IF(C1800&lt;Calculator!$G$27,0,IF(C1800=Calculator!$G$27,Calculator!$G$39,IF(H1800-K1800&lt;=0,IF(D1800&gt;Calculator!$G$39,IF(H1800-K1800+E1800+L1800+M1800+Calculator!$G$39&gt;Calculator!$G$39,Calculator!$G$39-(H1800+E1800+L1800+M1800-K1800),Calculator!$G$39),D1800),0)))</f>
        <v>0</v>
      </c>
    </row>
    <row r="1801" spans="1:14" ht="15.75" thickBot="1">
      <c r="A1801" s="33" t="str">
        <f ca="1">IF(C1801=Calculator!$H$27,"F",IF(Daily!D1801+Daily!H1801=0,IF(D1800+H1800&gt;0,"L",""),""))</f>
        <v/>
      </c>
      <c r="B1801" s="34">
        <v>1800</v>
      </c>
      <c r="C1801" s="19">
        <f t="shared" ca="1" si="113"/>
        <v>47730</v>
      </c>
      <c r="D1801" s="29">
        <f t="shared" ca="1" si="115"/>
        <v>110495.19499398145</v>
      </c>
      <c r="E1801" s="29">
        <f ca="1">IF(C1801&lt;Calculator!$D$26,0,IF(DAY($C1801)=1,IF(D1801-Calculator!$G$24&gt;0,Calculator!$G$24,D1801),0))</f>
        <v>0</v>
      </c>
      <c r="F1801" s="29">
        <f ca="1">IF(E1801&gt;0,D1801*Calculator!$G$22/12,0)</f>
        <v>0</v>
      </c>
      <c r="G1801" s="29">
        <f ca="1">IF(E1801&gt;0,(IFERROR(-PMT(Calculator!$G$22/12,Calculator!$G$23*12,Calculator!$G$20),0))-F1801,0)</f>
        <v>0</v>
      </c>
      <c r="H1801" s="29">
        <f t="shared" ca="1" si="116"/>
        <v>11622.48590489132</v>
      </c>
      <c r="I1801" s="29">
        <f t="shared" ca="1" si="114"/>
        <v>2.069757763884756</v>
      </c>
      <c r="J1801" s="30">
        <f>Calculator!$G$40</f>
        <v>6.5000000000000002E-2</v>
      </c>
      <c r="K1801" s="29">
        <f ca="1">IF(C1801&gt;=Calculator!$G$27,IF(DAY($C1801)=1,Calculator!$G$34/2,IF(DAY($C1801)=15,Calculator!$G$34/2,0)),0)</f>
        <v>0</v>
      </c>
      <c r="L1801" s="29">
        <f ca="1">IF(DAY($C1801)=28,IF(H1801=0,0,Calculator!$G$35),0)</f>
        <v>0</v>
      </c>
      <c r="M1801" s="29">
        <f ca="1">IF(I1801&gt;0,IF(DAY($C1801)=1,SUM(INDIRECT("I"&amp;(ROW(C1800)-DAY(C1800))):I1800),0),0)</f>
        <v>0</v>
      </c>
      <c r="N1801" s="29">
        <f ca="1">IF(C1801&lt;Calculator!$G$27,0,IF(C1801=Calculator!$G$27,Calculator!$G$39,IF(H1801-K1801&lt;=0,IF(D1801&gt;Calculator!$G$39,IF(H1801-K1801+E1801+L1801+M1801+Calculator!$G$39&gt;Calculator!$G$39,Calculator!$G$39-(H1801+E1801+L1801+M1801-K1801),Calculator!$G$39),D1801),0)))</f>
        <v>0</v>
      </c>
    </row>
    <row r="1802" spans="1:14" ht="15.75" thickBot="1">
      <c r="A1802" s="33" t="str">
        <f ca="1">IF(C1802=Calculator!$H$27,"F",IF(Daily!D1802+Daily!H1802=0,IF(D1801+H1801&gt;0,"L",""),""))</f>
        <v/>
      </c>
      <c r="B1802" s="34">
        <v>1801</v>
      </c>
      <c r="C1802" s="19">
        <f t="shared" ca="1" si="113"/>
        <v>47731</v>
      </c>
      <c r="D1802" s="29">
        <f t="shared" ca="1" si="115"/>
        <v>110495.19499398145</v>
      </c>
      <c r="E1802" s="29">
        <f ca="1">IF(C1802&lt;Calculator!$D$26,0,IF(DAY($C1802)=1,IF(D1802-Calculator!$G$24&gt;0,Calculator!$G$24,D1802),0))</f>
        <v>0</v>
      </c>
      <c r="F1802" s="29">
        <f ca="1">IF(E1802&gt;0,D1802*Calculator!$G$22/12,0)</f>
        <v>0</v>
      </c>
      <c r="G1802" s="29">
        <f ca="1">IF(E1802&gt;0,(IFERROR(-PMT(Calculator!$G$22/12,Calculator!$G$23*12,Calculator!$G$20),0))-F1802,0)</f>
        <v>0</v>
      </c>
      <c r="H1802" s="29">
        <f t="shared" ca="1" si="116"/>
        <v>11622.48590489132</v>
      </c>
      <c r="I1802" s="29">
        <f t="shared" ca="1" si="114"/>
        <v>2.069757763884756</v>
      </c>
      <c r="J1802" s="30">
        <f>Calculator!$G$40</f>
        <v>6.5000000000000002E-2</v>
      </c>
      <c r="K1802" s="29">
        <f ca="1">IF(C1802&gt;=Calculator!$G$27,IF(DAY($C1802)=1,Calculator!$G$34/2,IF(DAY($C1802)=15,Calculator!$G$34/2,0)),0)</f>
        <v>0</v>
      </c>
      <c r="L1802" s="29">
        <f ca="1">IF(DAY($C1802)=28,IF(H1802=0,0,Calculator!$G$35),0)</f>
        <v>0</v>
      </c>
      <c r="M1802" s="29">
        <f ca="1">IF(I1802&gt;0,IF(DAY($C1802)=1,SUM(INDIRECT("I"&amp;(ROW(C1801)-DAY(C1801))):I1801),0),0)</f>
        <v>0</v>
      </c>
      <c r="N1802" s="29">
        <f ca="1">IF(C1802&lt;Calculator!$G$27,0,IF(C1802=Calculator!$G$27,Calculator!$G$39,IF(H1802-K1802&lt;=0,IF(D1802&gt;Calculator!$G$39,IF(H1802-K1802+E1802+L1802+M1802+Calculator!$G$39&gt;Calculator!$G$39,Calculator!$G$39-(H1802+E1802+L1802+M1802-K1802),Calculator!$G$39),D1802),0)))</f>
        <v>0</v>
      </c>
    </row>
    <row r="1803" spans="1:14" ht="15.75" thickBot="1">
      <c r="A1803" s="33" t="str">
        <f ca="1">IF(C1803=Calculator!$H$27,"F",IF(Daily!D1803+Daily!H1803=0,IF(D1802+H1802&gt;0,"L",""),""))</f>
        <v/>
      </c>
      <c r="B1803" s="34">
        <v>1802</v>
      </c>
      <c r="C1803" s="19">
        <f t="shared" ca="1" si="113"/>
        <v>47732</v>
      </c>
      <c r="D1803" s="29">
        <f t="shared" ca="1" si="115"/>
        <v>110495.19499398145</v>
      </c>
      <c r="E1803" s="29">
        <f ca="1">IF(C1803&lt;Calculator!$D$26,0,IF(DAY($C1803)=1,IF(D1803-Calculator!$G$24&gt;0,Calculator!$G$24,D1803),0))</f>
        <v>0</v>
      </c>
      <c r="F1803" s="29">
        <f ca="1">IF(E1803&gt;0,D1803*Calculator!$G$22/12,0)</f>
        <v>0</v>
      </c>
      <c r="G1803" s="29">
        <f ca="1">IF(E1803&gt;0,(IFERROR(-PMT(Calculator!$G$22/12,Calculator!$G$23*12,Calculator!$G$20),0))-F1803,0)</f>
        <v>0</v>
      </c>
      <c r="H1803" s="29">
        <f t="shared" ca="1" si="116"/>
        <v>11622.48590489132</v>
      </c>
      <c r="I1803" s="29">
        <f t="shared" ca="1" si="114"/>
        <v>2.069757763884756</v>
      </c>
      <c r="J1803" s="30">
        <f>Calculator!$G$40</f>
        <v>6.5000000000000002E-2</v>
      </c>
      <c r="K1803" s="29">
        <f ca="1">IF(C1803&gt;=Calculator!$G$27,IF(DAY($C1803)=1,Calculator!$G$34/2,IF(DAY($C1803)=15,Calculator!$G$34/2,0)),0)</f>
        <v>0</v>
      </c>
      <c r="L1803" s="29">
        <f ca="1">IF(DAY($C1803)=28,IF(H1803=0,0,Calculator!$G$35),0)</f>
        <v>0</v>
      </c>
      <c r="M1803" s="29">
        <f ca="1">IF(I1803&gt;0,IF(DAY($C1803)=1,SUM(INDIRECT("I"&amp;(ROW(C1802)-DAY(C1802))):I1802),0),0)</f>
        <v>0</v>
      </c>
      <c r="N1803" s="29">
        <f ca="1">IF(C1803&lt;Calculator!$G$27,0,IF(C1803=Calculator!$G$27,Calculator!$G$39,IF(H1803-K1803&lt;=0,IF(D1803&gt;Calculator!$G$39,IF(H1803-K1803+E1803+L1803+M1803+Calculator!$G$39&gt;Calculator!$G$39,Calculator!$G$39-(H1803+E1803+L1803+M1803-K1803),Calculator!$G$39),D1803),0)))</f>
        <v>0</v>
      </c>
    </row>
    <row r="1804" spans="1:14" ht="15.75" thickBot="1">
      <c r="A1804" s="33" t="str">
        <f ca="1">IF(C1804=Calculator!$H$27,"F",IF(Daily!D1804+Daily!H1804=0,IF(D1803+H1803&gt;0,"L",""),""))</f>
        <v/>
      </c>
      <c r="B1804" s="34">
        <v>1803</v>
      </c>
      <c r="C1804" s="19">
        <f t="shared" ca="1" si="113"/>
        <v>47733</v>
      </c>
      <c r="D1804" s="29">
        <f t="shared" ca="1" si="115"/>
        <v>110495.19499398145</v>
      </c>
      <c r="E1804" s="29">
        <f ca="1">IF(C1804&lt;Calculator!$D$26,0,IF(DAY($C1804)=1,IF(D1804-Calculator!$G$24&gt;0,Calculator!$G$24,D1804),0))</f>
        <v>0</v>
      </c>
      <c r="F1804" s="29">
        <f ca="1">IF(E1804&gt;0,D1804*Calculator!$G$22/12,0)</f>
        <v>0</v>
      </c>
      <c r="G1804" s="29">
        <f ca="1">IF(E1804&gt;0,(IFERROR(-PMT(Calculator!$G$22/12,Calculator!$G$23*12,Calculator!$G$20),0))-F1804,0)</f>
        <v>0</v>
      </c>
      <c r="H1804" s="29">
        <f t="shared" ca="1" si="116"/>
        <v>11622.48590489132</v>
      </c>
      <c r="I1804" s="29">
        <f t="shared" ca="1" si="114"/>
        <v>2.069757763884756</v>
      </c>
      <c r="J1804" s="30">
        <f>Calculator!$G$40</f>
        <v>6.5000000000000002E-2</v>
      </c>
      <c r="K1804" s="29">
        <f ca="1">IF(C1804&gt;=Calculator!$G$27,IF(DAY($C1804)=1,Calculator!$G$34/2,IF(DAY($C1804)=15,Calculator!$G$34/2,0)),0)</f>
        <v>0</v>
      </c>
      <c r="L1804" s="29">
        <f ca="1">IF(DAY($C1804)=28,IF(H1804=0,0,Calculator!$G$35),0)</f>
        <v>0</v>
      </c>
      <c r="M1804" s="29">
        <f ca="1">IF(I1804&gt;0,IF(DAY($C1804)=1,SUM(INDIRECT("I"&amp;(ROW(C1803)-DAY(C1803))):I1803),0),0)</f>
        <v>0</v>
      </c>
      <c r="N1804" s="29">
        <f ca="1">IF(C1804&lt;Calculator!$G$27,0,IF(C1804=Calculator!$G$27,Calculator!$G$39,IF(H1804-K1804&lt;=0,IF(D1804&gt;Calculator!$G$39,IF(H1804-K1804+E1804+L1804+M1804+Calculator!$G$39&gt;Calculator!$G$39,Calculator!$G$39-(H1804+E1804+L1804+M1804-K1804),Calculator!$G$39),D1804),0)))</f>
        <v>0</v>
      </c>
    </row>
    <row r="1805" spans="1:14" ht="15.75" thickBot="1">
      <c r="A1805" s="33" t="str">
        <f ca="1">IF(C1805=Calculator!$H$27,"F",IF(Daily!D1805+Daily!H1805=0,IF(D1804+H1804&gt;0,"L",""),""))</f>
        <v/>
      </c>
      <c r="B1805" s="34">
        <v>1804</v>
      </c>
      <c r="C1805" s="19">
        <f t="shared" ca="1" si="113"/>
        <v>47734</v>
      </c>
      <c r="D1805" s="29">
        <f t="shared" ca="1" si="115"/>
        <v>110495.19499398145</v>
      </c>
      <c r="E1805" s="29">
        <f ca="1">IF(C1805&lt;Calculator!$D$26,0,IF(DAY($C1805)=1,IF(D1805-Calculator!$G$24&gt;0,Calculator!$G$24,D1805),0))</f>
        <v>0</v>
      </c>
      <c r="F1805" s="29">
        <f ca="1">IF(E1805&gt;0,D1805*Calculator!$G$22/12,0)</f>
        <v>0</v>
      </c>
      <c r="G1805" s="29">
        <f ca="1">IF(E1805&gt;0,(IFERROR(-PMT(Calculator!$G$22/12,Calculator!$G$23*12,Calculator!$G$20),0))-F1805,0)</f>
        <v>0</v>
      </c>
      <c r="H1805" s="29">
        <f t="shared" ca="1" si="116"/>
        <v>11622.48590489132</v>
      </c>
      <c r="I1805" s="29">
        <f t="shared" ca="1" si="114"/>
        <v>2.069757763884756</v>
      </c>
      <c r="J1805" s="30">
        <f>Calculator!$G$40</f>
        <v>6.5000000000000002E-2</v>
      </c>
      <c r="K1805" s="29">
        <f ca="1">IF(C1805&gt;=Calculator!$G$27,IF(DAY($C1805)=1,Calculator!$G$34/2,IF(DAY($C1805)=15,Calculator!$G$34/2,0)),0)</f>
        <v>0</v>
      </c>
      <c r="L1805" s="29">
        <f ca="1">IF(DAY($C1805)=28,IF(H1805=0,0,Calculator!$G$35),0)</f>
        <v>0</v>
      </c>
      <c r="M1805" s="29">
        <f ca="1">IF(I1805&gt;0,IF(DAY($C1805)=1,SUM(INDIRECT("I"&amp;(ROW(C1804)-DAY(C1804))):I1804),0),0)</f>
        <v>0</v>
      </c>
      <c r="N1805" s="29">
        <f ca="1">IF(C1805&lt;Calculator!$G$27,0,IF(C1805=Calculator!$G$27,Calculator!$G$39,IF(H1805-K1805&lt;=0,IF(D1805&gt;Calculator!$G$39,IF(H1805-K1805+E1805+L1805+M1805+Calculator!$G$39&gt;Calculator!$G$39,Calculator!$G$39-(H1805+E1805+L1805+M1805-K1805),Calculator!$G$39),D1805),0)))</f>
        <v>0</v>
      </c>
    </row>
    <row r="1806" spans="1:14" ht="15.75" thickBot="1">
      <c r="A1806" s="33" t="str">
        <f ca="1">IF(C1806=Calculator!$H$27,"F",IF(Daily!D1806+Daily!H1806=0,IF(D1805+H1805&gt;0,"L",""),""))</f>
        <v/>
      </c>
      <c r="B1806" s="34">
        <v>1805</v>
      </c>
      <c r="C1806" s="19">
        <f t="shared" ca="1" si="113"/>
        <v>47735</v>
      </c>
      <c r="D1806" s="29">
        <f t="shared" ca="1" si="115"/>
        <v>110495.19499398145</v>
      </c>
      <c r="E1806" s="29">
        <f ca="1">IF(C1806&lt;Calculator!$D$26,0,IF(DAY($C1806)=1,IF(D1806-Calculator!$G$24&gt;0,Calculator!$G$24,D1806),0))</f>
        <v>0</v>
      </c>
      <c r="F1806" s="29">
        <f ca="1">IF(E1806&gt;0,D1806*Calculator!$G$22/12,0)</f>
        <v>0</v>
      </c>
      <c r="G1806" s="29">
        <f ca="1">IF(E1806&gt;0,(IFERROR(-PMT(Calculator!$G$22/12,Calculator!$G$23*12,Calculator!$G$20),0))-F1806,0)</f>
        <v>0</v>
      </c>
      <c r="H1806" s="29">
        <f t="shared" ca="1" si="116"/>
        <v>11622.48590489132</v>
      </c>
      <c r="I1806" s="29">
        <f t="shared" ca="1" si="114"/>
        <v>2.069757763884756</v>
      </c>
      <c r="J1806" s="30">
        <f>Calculator!$G$40</f>
        <v>6.5000000000000002E-2</v>
      </c>
      <c r="K1806" s="29">
        <f ca="1">IF(C1806&gt;=Calculator!$G$27,IF(DAY($C1806)=1,Calculator!$G$34/2,IF(DAY($C1806)=15,Calculator!$G$34/2,0)),0)</f>
        <v>0</v>
      </c>
      <c r="L1806" s="29">
        <f ca="1">IF(DAY($C1806)=28,IF(H1806=0,0,Calculator!$G$35),0)</f>
        <v>0</v>
      </c>
      <c r="M1806" s="29">
        <f ca="1">IF(I1806&gt;0,IF(DAY($C1806)=1,SUM(INDIRECT("I"&amp;(ROW(C1805)-DAY(C1805))):I1805),0),0)</f>
        <v>0</v>
      </c>
      <c r="N1806" s="29">
        <f ca="1">IF(C1806&lt;Calculator!$G$27,0,IF(C1806=Calculator!$G$27,Calculator!$G$39,IF(H1806-K1806&lt;=0,IF(D1806&gt;Calculator!$G$39,IF(H1806-K1806+E1806+L1806+M1806+Calculator!$G$39&gt;Calculator!$G$39,Calculator!$G$39-(H1806+E1806+L1806+M1806-K1806),Calculator!$G$39),D1806),0)))</f>
        <v>0</v>
      </c>
    </row>
    <row r="1807" spans="1:14" ht="15.75" thickBot="1">
      <c r="A1807" s="33" t="str">
        <f ca="1">IF(C1807=Calculator!$H$27,"F",IF(Daily!D1807+Daily!H1807=0,IF(D1806+H1806&gt;0,"L",""),""))</f>
        <v/>
      </c>
      <c r="B1807" s="34">
        <v>1806</v>
      </c>
      <c r="C1807" s="19">
        <f t="shared" ca="1" si="113"/>
        <v>47736</v>
      </c>
      <c r="D1807" s="29">
        <f t="shared" ca="1" si="115"/>
        <v>110495.19499398145</v>
      </c>
      <c r="E1807" s="29">
        <f ca="1">IF(C1807&lt;Calculator!$D$26,0,IF(DAY($C1807)=1,IF(D1807-Calculator!$G$24&gt;0,Calculator!$G$24,D1807),0))</f>
        <v>0</v>
      </c>
      <c r="F1807" s="29">
        <f ca="1">IF(E1807&gt;0,D1807*Calculator!$G$22/12,0)</f>
        <v>0</v>
      </c>
      <c r="G1807" s="29">
        <f ca="1">IF(E1807&gt;0,(IFERROR(-PMT(Calculator!$G$22/12,Calculator!$G$23*12,Calculator!$G$20),0))-F1807,0)</f>
        <v>0</v>
      </c>
      <c r="H1807" s="29">
        <f t="shared" ca="1" si="116"/>
        <v>11622.48590489132</v>
      </c>
      <c r="I1807" s="29">
        <f t="shared" ca="1" si="114"/>
        <v>2.069757763884756</v>
      </c>
      <c r="J1807" s="30">
        <f>Calculator!$G$40</f>
        <v>6.5000000000000002E-2</v>
      </c>
      <c r="K1807" s="29">
        <f ca="1">IF(C1807&gt;=Calculator!$G$27,IF(DAY($C1807)=1,Calculator!$G$34/2,IF(DAY($C1807)=15,Calculator!$G$34/2,0)),0)</f>
        <v>0</v>
      </c>
      <c r="L1807" s="29">
        <f ca="1">IF(DAY($C1807)=28,IF(H1807=0,0,Calculator!$G$35),0)</f>
        <v>0</v>
      </c>
      <c r="M1807" s="29">
        <f ca="1">IF(I1807&gt;0,IF(DAY($C1807)=1,SUM(INDIRECT("I"&amp;(ROW(C1806)-DAY(C1806))):I1806),0),0)</f>
        <v>0</v>
      </c>
      <c r="N1807" s="29">
        <f ca="1">IF(C1807&lt;Calculator!$G$27,0,IF(C1807=Calculator!$G$27,Calculator!$G$39,IF(H1807-K1807&lt;=0,IF(D1807&gt;Calculator!$G$39,IF(H1807-K1807+E1807+L1807+M1807+Calculator!$G$39&gt;Calculator!$G$39,Calculator!$G$39-(H1807+E1807+L1807+M1807-K1807),Calculator!$G$39),D1807),0)))</f>
        <v>0</v>
      </c>
    </row>
    <row r="1808" spans="1:14" ht="15.75" thickBot="1">
      <c r="A1808" s="33" t="str">
        <f ca="1">IF(C1808=Calculator!$H$27,"F",IF(Daily!D1808+Daily!H1808=0,IF(D1807+H1807&gt;0,"L",""),""))</f>
        <v/>
      </c>
      <c r="B1808" s="34">
        <v>1807</v>
      </c>
      <c r="C1808" s="19">
        <f t="shared" ca="1" si="113"/>
        <v>47737</v>
      </c>
      <c r="D1808" s="29">
        <f t="shared" ca="1" si="115"/>
        <v>110495.19499398145</v>
      </c>
      <c r="E1808" s="29">
        <f ca="1">IF(C1808&lt;Calculator!$D$26,0,IF(DAY($C1808)=1,IF(D1808-Calculator!$G$24&gt;0,Calculator!$G$24,D1808),0))</f>
        <v>0</v>
      </c>
      <c r="F1808" s="29">
        <f ca="1">IF(E1808&gt;0,D1808*Calculator!$G$22/12,0)</f>
        <v>0</v>
      </c>
      <c r="G1808" s="29">
        <f ca="1">IF(E1808&gt;0,(IFERROR(-PMT(Calculator!$G$22/12,Calculator!$G$23*12,Calculator!$G$20),0))-F1808,0)</f>
        <v>0</v>
      </c>
      <c r="H1808" s="29">
        <f t="shared" ca="1" si="116"/>
        <v>11622.48590489132</v>
      </c>
      <c r="I1808" s="29">
        <f t="shared" ca="1" si="114"/>
        <v>2.069757763884756</v>
      </c>
      <c r="J1808" s="30">
        <f>Calculator!$G$40</f>
        <v>6.5000000000000002E-2</v>
      </c>
      <c r="K1808" s="29">
        <f ca="1">IF(C1808&gt;=Calculator!$G$27,IF(DAY($C1808)=1,Calculator!$G$34/2,IF(DAY($C1808)=15,Calculator!$G$34/2,0)),0)</f>
        <v>0</v>
      </c>
      <c r="L1808" s="29">
        <f ca="1">IF(DAY($C1808)=28,IF(H1808=0,0,Calculator!$G$35),0)</f>
        <v>0</v>
      </c>
      <c r="M1808" s="29">
        <f ca="1">IF(I1808&gt;0,IF(DAY($C1808)=1,SUM(INDIRECT("I"&amp;(ROW(C1807)-DAY(C1807))):I1807),0),0)</f>
        <v>0</v>
      </c>
      <c r="N1808" s="29">
        <f ca="1">IF(C1808&lt;Calculator!$G$27,0,IF(C1808=Calculator!$G$27,Calculator!$G$39,IF(H1808-K1808&lt;=0,IF(D1808&gt;Calculator!$G$39,IF(H1808-K1808+E1808+L1808+M1808+Calculator!$G$39&gt;Calculator!$G$39,Calculator!$G$39-(H1808+E1808+L1808+M1808-K1808),Calculator!$G$39),D1808),0)))</f>
        <v>0</v>
      </c>
    </row>
    <row r="1809" spans="1:14" ht="15.75" thickBot="1">
      <c r="A1809" s="33" t="str">
        <f ca="1">IF(C1809=Calculator!$H$27,"F",IF(Daily!D1809+Daily!H1809=0,IF(D1808+H1808&gt;0,"L",""),""))</f>
        <v/>
      </c>
      <c r="B1809" s="34">
        <v>1808</v>
      </c>
      <c r="C1809" s="19">
        <f t="shared" ca="1" si="113"/>
        <v>47738</v>
      </c>
      <c r="D1809" s="29">
        <f t="shared" ca="1" si="115"/>
        <v>110495.19499398145</v>
      </c>
      <c r="E1809" s="29">
        <f ca="1">IF(C1809&lt;Calculator!$D$26,0,IF(DAY($C1809)=1,IF(D1809-Calculator!$G$24&gt;0,Calculator!$G$24,D1809),0))</f>
        <v>0</v>
      </c>
      <c r="F1809" s="29">
        <f ca="1">IF(E1809&gt;0,D1809*Calculator!$G$22/12,0)</f>
        <v>0</v>
      </c>
      <c r="G1809" s="29">
        <f ca="1">IF(E1809&gt;0,(IFERROR(-PMT(Calculator!$G$22/12,Calculator!$G$23*12,Calculator!$G$20),0))-F1809,0)</f>
        <v>0</v>
      </c>
      <c r="H1809" s="29">
        <f t="shared" ca="1" si="116"/>
        <v>11622.48590489132</v>
      </c>
      <c r="I1809" s="29">
        <f t="shared" ca="1" si="114"/>
        <v>2.069757763884756</v>
      </c>
      <c r="J1809" s="30">
        <f>Calculator!$G$40</f>
        <v>6.5000000000000002E-2</v>
      </c>
      <c r="K1809" s="29">
        <f ca="1">IF(C1809&gt;=Calculator!$G$27,IF(DAY($C1809)=1,Calculator!$G$34/2,IF(DAY($C1809)=15,Calculator!$G$34/2,0)),0)</f>
        <v>0</v>
      </c>
      <c r="L1809" s="29">
        <f ca="1">IF(DAY($C1809)=28,IF(H1809=0,0,Calculator!$G$35),0)</f>
        <v>0</v>
      </c>
      <c r="M1809" s="29">
        <f ca="1">IF(I1809&gt;0,IF(DAY($C1809)=1,SUM(INDIRECT("I"&amp;(ROW(C1808)-DAY(C1808))):I1808),0),0)</f>
        <v>0</v>
      </c>
      <c r="N1809" s="29">
        <f ca="1">IF(C1809&lt;Calculator!$G$27,0,IF(C1809=Calculator!$G$27,Calculator!$G$39,IF(H1809-K1809&lt;=0,IF(D1809&gt;Calculator!$G$39,IF(H1809-K1809+E1809+L1809+M1809+Calculator!$G$39&gt;Calculator!$G$39,Calculator!$G$39-(H1809+E1809+L1809+M1809-K1809),Calculator!$G$39),D1809),0)))</f>
        <v>0</v>
      </c>
    </row>
    <row r="1810" spans="1:14" ht="15.75" thickBot="1">
      <c r="A1810" s="33" t="str">
        <f ca="1">IF(C1810=Calculator!$H$27,"F",IF(Daily!D1810+Daily!H1810=0,IF(D1809+H1809&gt;0,"L",""),""))</f>
        <v/>
      </c>
      <c r="B1810" s="34">
        <v>1809</v>
      </c>
      <c r="C1810" s="19">
        <f t="shared" ca="1" si="113"/>
        <v>47739</v>
      </c>
      <c r="D1810" s="29">
        <f t="shared" ca="1" si="115"/>
        <v>110495.19499398145</v>
      </c>
      <c r="E1810" s="29">
        <f ca="1">IF(C1810&lt;Calculator!$D$26,0,IF(DAY($C1810)=1,IF(D1810-Calculator!$G$24&gt;0,Calculator!$G$24,D1810),0))</f>
        <v>0</v>
      </c>
      <c r="F1810" s="29">
        <f ca="1">IF(E1810&gt;0,D1810*Calculator!$G$22/12,0)</f>
        <v>0</v>
      </c>
      <c r="G1810" s="29">
        <f ca="1">IF(E1810&gt;0,(IFERROR(-PMT(Calculator!$G$22/12,Calculator!$G$23*12,Calculator!$G$20),0))-F1810,0)</f>
        <v>0</v>
      </c>
      <c r="H1810" s="29">
        <f t="shared" ca="1" si="116"/>
        <v>11622.48590489132</v>
      </c>
      <c r="I1810" s="29">
        <f t="shared" ca="1" si="114"/>
        <v>2.069757763884756</v>
      </c>
      <c r="J1810" s="30">
        <f>Calculator!$G$40</f>
        <v>6.5000000000000002E-2</v>
      </c>
      <c r="K1810" s="29">
        <f ca="1">IF(C1810&gt;=Calculator!$G$27,IF(DAY($C1810)=1,Calculator!$G$34/2,IF(DAY($C1810)=15,Calculator!$G$34/2,0)),0)</f>
        <v>0</v>
      </c>
      <c r="L1810" s="29">
        <f ca="1">IF(DAY($C1810)=28,IF(H1810=0,0,Calculator!$G$35),0)</f>
        <v>0</v>
      </c>
      <c r="M1810" s="29">
        <f ca="1">IF(I1810&gt;0,IF(DAY($C1810)=1,SUM(INDIRECT("I"&amp;(ROW(C1809)-DAY(C1809))):I1809),0),0)</f>
        <v>0</v>
      </c>
      <c r="N1810" s="29">
        <f ca="1">IF(C1810&lt;Calculator!$G$27,0,IF(C1810=Calculator!$G$27,Calculator!$G$39,IF(H1810-K1810&lt;=0,IF(D1810&gt;Calculator!$G$39,IF(H1810-K1810+E1810+L1810+M1810+Calculator!$G$39&gt;Calculator!$G$39,Calculator!$G$39-(H1810+E1810+L1810+M1810-K1810),Calculator!$G$39),D1810),0)))</f>
        <v>0</v>
      </c>
    </row>
    <row r="1811" spans="1:14" ht="15.75" thickBot="1">
      <c r="A1811" s="33" t="str">
        <f ca="1">IF(C1811=Calculator!$H$27,"F",IF(Daily!D1811+Daily!H1811=0,IF(D1810+H1810&gt;0,"L",""),""))</f>
        <v/>
      </c>
      <c r="B1811" s="34">
        <v>1810</v>
      </c>
      <c r="C1811" s="19">
        <f t="shared" ca="1" si="113"/>
        <v>47740</v>
      </c>
      <c r="D1811" s="29">
        <f t="shared" ca="1" si="115"/>
        <v>110495.19499398145</v>
      </c>
      <c r="E1811" s="29">
        <f ca="1">IF(C1811&lt;Calculator!$D$26,0,IF(DAY($C1811)=1,IF(D1811-Calculator!$G$24&gt;0,Calculator!$G$24,D1811),0))</f>
        <v>0</v>
      </c>
      <c r="F1811" s="29">
        <f ca="1">IF(E1811&gt;0,D1811*Calculator!$G$22/12,0)</f>
        <v>0</v>
      </c>
      <c r="G1811" s="29">
        <f ca="1">IF(E1811&gt;0,(IFERROR(-PMT(Calculator!$G$22/12,Calculator!$G$23*12,Calculator!$G$20),0))-F1811,0)</f>
        <v>0</v>
      </c>
      <c r="H1811" s="29">
        <f t="shared" ca="1" si="116"/>
        <v>11622.48590489132</v>
      </c>
      <c r="I1811" s="29">
        <f t="shared" ca="1" si="114"/>
        <v>2.069757763884756</v>
      </c>
      <c r="J1811" s="30">
        <f>Calculator!$G$40</f>
        <v>6.5000000000000002E-2</v>
      </c>
      <c r="K1811" s="29">
        <f ca="1">IF(C1811&gt;=Calculator!$G$27,IF(DAY($C1811)=1,Calculator!$G$34/2,IF(DAY($C1811)=15,Calculator!$G$34/2,0)),0)</f>
        <v>0</v>
      </c>
      <c r="L1811" s="29">
        <f ca="1">IF(DAY($C1811)=28,IF(H1811=0,0,Calculator!$G$35),0)</f>
        <v>0</v>
      </c>
      <c r="M1811" s="29">
        <f ca="1">IF(I1811&gt;0,IF(DAY($C1811)=1,SUM(INDIRECT("I"&amp;(ROW(C1810)-DAY(C1810))):I1810),0),0)</f>
        <v>0</v>
      </c>
      <c r="N1811" s="29">
        <f ca="1">IF(C1811&lt;Calculator!$G$27,0,IF(C1811=Calculator!$G$27,Calculator!$G$39,IF(H1811-K1811&lt;=0,IF(D1811&gt;Calculator!$G$39,IF(H1811-K1811+E1811+L1811+M1811+Calculator!$G$39&gt;Calculator!$G$39,Calculator!$G$39-(H1811+E1811+L1811+M1811-K1811),Calculator!$G$39),D1811),0)))</f>
        <v>0</v>
      </c>
    </row>
    <row r="1812" spans="1:14" ht="15.75" thickBot="1">
      <c r="A1812" s="33" t="str">
        <f ca="1">IF(C1812=Calculator!$H$27,"F",IF(Daily!D1812+Daily!H1812=0,IF(D1811+H1811&gt;0,"L",""),""))</f>
        <v/>
      </c>
      <c r="B1812" s="34">
        <v>1811</v>
      </c>
      <c r="C1812" s="19">
        <f t="shared" ca="1" si="113"/>
        <v>47741</v>
      </c>
      <c r="D1812" s="29">
        <f t="shared" ca="1" si="115"/>
        <v>110495.19499398145</v>
      </c>
      <c r="E1812" s="29">
        <f ca="1">IF(C1812&lt;Calculator!$D$26,0,IF(DAY($C1812)=1,IF(D1812-Calculator!$G$24&gt;0,Calculator!$G$24,D1812),0))</f>
        <v>0</v>
      </c>
      <c r="F1812" s="29">
        <f ca="1">IF(E1812&gt;0,D1812*Calculator!$G$22/12,0)</f>
        <v>0</v>
      </c>
      <c r="G1812" s="29">
        <f ca="1">IF(E1812&gt;0,(IFERROR(-PMT(Calculator!$G$22/12,Calculator!$G$23*12,Calculator!$G$20),0))-F1812,0)</f>
        <v>0</v>
      </c>
      <c r="H1812" s="29">
        <f t="shared" ca="1" si="116"/>
        <v>11622.48590489132</v>
      </c>
      <c r="I1812" s="29">
        <f t="shared" ca="1" si="114"/>
        <v>2.069757763884756</v>
      </c>
      <c r="J1812" s="30">
        <f>Calculator!$G$40</f>
        <v>6.5000000000000002E-2</v>
      </c>
      <c r="K1812" s="29">
        <f ca="1">IF(C1812&gt;=Calculator!$G$27,IF(DAY($C1812)=1,Calculator!$G$34/2,IF(DAY($C1812)=15,Calculator!$G$34/2,0)),0)</f>
        <v>4500</v>
      </c>
      <c r="L1812" s="29">
        <f ca="1">IF(DAY($C1812)=28,IF(H1812=0,0,Calculator!$G$35),0)</f>
        <v>0</v>
      </c>
      <c r="M1812" s="29">
        <f ca="1">IF(I1812&gt;0,IF(DAY($C1812)=1,SUM(INDIRECT("I"&amp;(ROW(C1811)-DAY(C1811))):I1811),0),0)</f>
        <v>0</v>
      </c>
      <c r="N1812" s="29">
        <f ca="1">IF(C1812&lt;Calculator!$G$27,0,IF(C1812=Calculator!$G$27,Calculator!$G$39,IF(H1812-K1812&lt;=0,IF(D1812&gt;Calculator!$G$39,IF(H1812-K1812+E1812+L1812+M1812+Calculator!$G$39&gt;Calculator!$G$39,Calculator!$G$39-(H1812+E1812+L1812+M1812-K1812),Calculator!$G$39),D1812),0)))</f>
        <v>0</v>
      </c>
    </row>
    <row r="1813" spans="1:14" ht="15.75" thickBot="1">
      <c r="A1813" s="33" t="str">
        <f ca="1">IF(C1813=Calculator!$H$27,"F",IF(Daily!D1813+Daily!H1813=0,IF(D1812+H1812&gt;0,"L",""),""))</f>
        <v/>
      </c>
      <c r="B1813" s="34">
        <v>1812</v>
      </c>
      <c r="C1813" s="19">
        <f t="shared" ca="1" si="113"/>
        <v>47742</v>
      </c>
      <c r="D1813" s="29">
        <f t="shared" ca="1" si="115"/>
        <v>110495.19499398145</v>
      </c>
      <c r="E1813" s="29">
        <f ca="1">IF(C1813&lt;Calculator!$D$26,0,IF(DAY($C1813)=1,IF(D1813-Calculator!$G$24&gt;0,Calculator!$G$24,D1813),0))</f>
        <v>0</v>
      </c>
      <c r="F1813" s="29">
        <f ca="1">IF(E1813&gt;0,D1813*Calculator!$G$22/12,0)</f>
        <v>0</v>
      </c>
      <c r="G1813" s="29">
        <f ca="1">IF(E1813&gt;0,(IFERROR(-PMT(Calculator!$G$22/12,Calculator!$G$23*12,Calculator!$G$20),0))-F1813,0)</f>
        <v>0</v>
      </c>
      <c r="H1813" s="29">
        <f t="shared" ca="1" si="116"/>
        <v>7122.4859048913204</v>
      </c>
      <c r="I1813" s="29">
        <f t="shared" ca="1" si="114"/>
        <v>1.268387900871057</v>
      </c>
      <c r="J1813" s="30">
        <f>Calculator!$G$40</f>
        <v>6.5000000000000002E-2</v>
      </c>
      <c r="K1813" s="29">
        <f ca="1">IF(C1813&gt;=Calculator!$G$27,IF(DAY($C1813)=1,Calculator!$G$34/2,IF(DAY($C1813)=15,Calculator!$G$34/2,0)),0)</f>
        <v>0</v>
      </c>
      <c r="L1813" s="29">
        <f ca="1">IF(DAY($C1813)=28,IF(H1813=0,0,Calculator!$G$35),0)</f>
        <v>0</v>
      </c>
      <c r="M1813" s="29">
        <f ca="1">IF(I1813&gt;0,IF(DAY($C1813)=1,SUM(INDIRECT("I"&amp;(ROW(C1812)-DAY(C1812))):I1812),0),0)</f>
        <v>0</v>
      </c>
      <c r="N1813" s="29">
        <f ca="1">IF(C1813&lt;Calculator!$G$27,0,IF(C1813=Calculator!$G$27,Calculator!$G$39,IF(H1813-K1813&lt;=0,IF(D1813&gt;Calculator!$G$39,IF(H1813-K1813+E1813+L1813+M1813+Calculator!$G$39&gt;Calculator!$G$39,Calculator!$G$39-(H1813+E1813+L1813+M1813-K1813),Calculator!$G$39),D1813),0)))</f>
        <v>0</v>
      </c>
    </row>
    <row r="1814" spans="1:14" ht="15.75" thickBot="1">
      <c r="A1814" s="33" t="str">
        <f ca="1">IF(C1814=Calculator!$H$27,"F",IF(Daily!D1814+Daily!H1814=0,IF(D1813+H1813&gt;0,"L",""),""))</f>
        <v/>
      </c>
      <c r="B1814" s="34">
        <v>1813</v>
      </c>
      <c r="C1814" s="19">
        <f t="shared" ca="1" si="113"/>
        <v>47743</v>
      </c>
      <c r="D1814" s="29">
        <f t="shared" ca="1" si="115"/>
        <v>110495.19499398145</v>
      </c>
      <c r="E1814" s="29">
        <f ca="1">IF(C1814&lt;Calculator!$D$26,0,IF(DAY($C1814)=1,IF(D1814-Calculator!$G$24&gt;0,Calculator!$G$24,D1814),0))</f>
        <v>0</v>
      </c>
      <c r="F1814" s="29">
        <f ca="1">IF(E1814&gt;0,D1814*Calculator!$G$22/12,0)</f>
        <v>0</v>
      </c>
      <c r="G1814" s="29">
        <f ca="1">IF(E1814&gt;0,(IFERROR(-PMT(Calculator!$G$22/12,Calculator!$G$23*12,Calculator!$G$20),0))-F1814,0)</f>
        <v>0</v>
      </c>
      <c r="H1814" s="29">
        <f t="shared" ca="1" si="116"/>
        <v>7122.4859048913204</v>
      </c>
      <c r="I1814" s="29">
        <f t="shared" ca="1" si="114"/>
        <v>1.268387900871057</v>
      </c>
      <c r="J1814" s="30">
        <f>Calculator!$G$40</f>
        <v>6.5000000000000002E-2</v>
      </c>
      <c r="K1814" s="29">
        <f ca="1">IF(C1814&gt;=Calculator!$G$27,IF(DAY($C1814)=1,Calculator!$G$34/2,IF(DAY($C1814)=15,Calculator!$G$34/2,0)),0)</f>
        <v>0</v>
      </c>
      <c r="L1814" s="29">
        <f ca="1">IF(DAY($C1814)=28,IF(H1814=0,0,Calculator!$G$35),0)</f>
        <v>0</v>
      </c>
      <c r="M1814" s="29">
        <f ca="1">IF(I1814&gt;0,IF(DAY($C1814)=1,SUM(INDIRECT("I"&amp;(ROW(C1813)-DAY(C1813))):I1813),0),0)</f>
        <v>0</v>
      </c>
      <c r="N1814" s="29">
        <f ca="1">IF(C1814&lt;Calculator!$G$27,0,IF(C1814=Calculator!$G$27,Calculator!$G$39,IF(H1814-K1814&lt;=0,IF(D1814&gt;Calculator!$G$39,IF(H1814-K1814+E1814+L1814+M1814+Calculator!$G$39&gt;Calculator!$G$39,Calculator!$G$39-(H1814+E1814+L1814+M1814-K1814),Calculator!$G$39),D1814),0)))</f>
        <v>0</v>
      </c>
    </row>
    <row r="1815" spans="1:14" ht="15.75" thickBot="1">
      <c r="A1815" s="33" t="str">
        <f ca="1">IF(C1815=Calculator!$H$27,"F",IF(Daily!D1815+Daily!H1815=0,IF(D1814+H1814&gt;0,"L",""),""))</f>
        <v/>
      </c>
      <c r="B1815" s="34">
        <v>1814</v>
      </c>
      <c r="C1815" s="19">
        <f t="shared" ca="1" si="113"/>
        <v>47744</v>
      </c>
      <c r="D1815" s="29">
        <f t="shared" ca="1" si="115"/>
        <v>110495.19499398145</v>
      </c>
      <c r="E1815" s="29">
        <f ca="1">IF(C1815&lt;Calculator!$D$26,0,IF(DAY($C1815)=1,IF(D1815-Calculator!$G$24&gt;0,Calculator!$G$24,D1815),0))</f>
        <v>0</v>
      </c>
      <c r="F1815" s="29">
        <f ca="1">IF(E1815&gt;0,D1815*Calculator!$G$22/12,0)</f>
        <v>0</v>
      </c>
      <c r="G1815" s="29">
        <f ca="1">IF(E1815&gt;0,(IFERROR(-PMT(Calculator!$G$22/12,Calculator!$G$23*12,Calculator!$G$20),0))-F1815,0)</f>
        <v>0</v>
      </c>
      <c r="H1815" s="29">
        <f t="shared" ca="1" si="116"/>
        <v>7122.4859048913204</v>
      </c>
      <c r="I1815" s="29">
        <f t="shared" ca="1" si="114"/>
        <v>1.268387900871057</v>
      </c>
      <c r="J1815" s="30">
        <f>Calculator!$G$40</f>
        <v>6.5000000000000002E-2</v>
      </c>
      <c r="K1815" s="29">
        <f ca="1">IF(C1815&gt;=Calculator!$G$27,IF(DAY($C1815)=1,Calculator!$G$34/2,IF(DAY($C1815)=15,Calculator!$G$34/2,0)),0)</f>
        <v>0</v>
      </c>
      <c r="L1815" s="29">
        <f ca="1">IF(DAY($C1815)=28,IF(H1815=0,0,Calculator!$G$35),0)</f>
        <v>0</v>
      </c>
      <c r="M1815" s="29">
        <f ca="1">IF(I1815&gt;0,IF(DAY($C1815)=1,SUM(INDIRECT("I"&amp;(ROW(C1814)-DAY(C1814))):I1814),0),0)</f>
        <v>0</v>
      </c>
      <c r="N1815" s="29">
        <f ca="1">IF(C1815&lt;Calculator!$G$27,0,IF(C1815=Calculator!$G$27,Calculator!$G$39,IF(H1815-K1815&lt;=0,IF(D1815&gt;Calculator!$G$39,IF(H1815-K1815+E1815+L1815+M1815+Calculator!$G$39&gt;Calculator!$G$39,Calculator!$G$39-(H1815+E1815+L1815+M1815-K1815),Calculator!$G$39),D1815),0)))</f>
        <v>0</v>
      </c>
    </row>
    <row r="1816" spans="1:14" ht="15.75" thickBot="1">
      <c r="A1816" s="33" t="str">
        <f ca="1">IF(C1816=Calculator!$H$27,"F",IF(Daily!D1816+Daily!H1816=0,IF(D1815+H1815&gt;0,"L",""),""))</f>
        <v/>
      </c>
      <c r="B1816" s="34">
        <v>1815</v>
      </c>
      <c r="C1816" s="19">
        <f t="shared" ca="1" si="113"/>
        <v>47745</v>
      </c>
      <c r="D1816" s="29">
        <f t="shared" ca="1" si="115"/>
        <v>110495.19499398145</v>
      </c>
      <c r="E1816" s="29">
        <f ca="1">IF(C1816&lt;Calculator!$D$26,0,IF(DAY($C1816)=1,IF(D1816-Calculator!$G$24&gt;0,Calculator!$G$24,D1816),0))</f>
        <v>0</v>
      </c>
      <c r="F1816" s="29">
        <f ca="1">IF(E1816&gt;0,D1816*Calculator!$G$22/12,0)</f>
        <v>0</v>
      </c>
      <c r="G1816" s="29">
        <f ca="1">IF(E1816&gt;0,(IFERROR(-PMT(Calculator!$G$22/12,Calculator!$G$23*12,Calculator!$G$20),0))-F1816,0)</f>
        <v>0</v>
      </c>
      <c r="H1816" s="29">
        <f t="shared" ca="1" si="116"/>
        <v>7122.4859048913204</v>
      </c>
      <c r="I1816" s="29">
        <f t="shared" ca="1" si="114"/>
        <v>1.268387900871057</v>
      </c>
      <c r="J1816" s="30">
        <f>Calculator!$G$40</f>
        <v>6.5000000000000002E-2</v>
      </c>
      <c r="K1816" s="29">
        <f ca="1">IF(C1816&gt;=Calculator!$G$27,IF(DAY($C1816)=1,Calculator!$G$34/2,IF(DAY($C1816)=15,Calculator!$G$34/2,0)),0)</f>
        <v>0</v>
      </c>
      <c r="L1816" s="29">
        <f ca="1">IF(DAY($C1816)=28,IF(H1816=0,0,Calculator!$G$35),0)</f>
        <v>0</v>
      </c>
      <c r="M1816" s="29">
        <f ca="1">IF(I1816&gt;0,IF(DAY($C1816)=1,SUM(INDIRECT("I"&amp;(ROW(C1815)-DAY(C1815))):I1815),0),0)</f>
        <v>0</v>
      </c>
      <c r="N1816" s="29">
        <f ca="1">IF(C1816&lt;Calculator!$G$27,0,IF(C1816=Calculator!$G$27,Calculator!$G$39,IF(H1816-K1816&lt;=0,IF(D1816&gt;Calculator!$G$39,IF(H1816-K1816+E1816+L1816+M1816+Calculator!$G$39&gt;Calculator!$G$39,Calculator!$G$39-(H1816+E1816+L1816+M1816-K1816),Calculator!$G$39),D1816),0)))</f>
        <v>0</v>
      </c>
    </row>
    <row r="1817" spans="1:14" ht="15.75" thickBot="1">
      <c r="A1817" s="33" t="str">
        <f ca="1">IF(C1817=Calculator!$H$27,"F",IF(Daily!D1817+Daily!H1817=0,IF(D1816+H1816&gt;0,"L",""),""))</f>
        <v/>
      </c>
      <c r="B1817" s="34">
        <v>1816</v>
      </c>
      <c r="C1817" s="19">
        <f t="shared" ca="1" si="113"/>
        <v>47746</v>
      </c>
      <c r="D1817" s="29">
        <f t="shared" ca="1" si="115"/>
        <v>110495.19499398145</v>
      </c>
      <c r="E1817" s="29">
        <f ca="1">IF(C1817&lt;Calculator!$D$26,0,IF(DAY($C1817)=1,IF(D1817-Calculator!$G$24&gt;0,Calculator!$G$24,D1817),0))</f>
        <v>0</v>
      </c>
      <c r="F1817" s="29">
        <f ca="1">IF(E1817&gt;0,D1817*Calculator!$G$22/12,0)</f>
        <v>0</v>
      </c>
      <c r="G1817" s="29">
        <f ca="1">IF(E1817&gt;0,(IFERROR(-PMT(Calculator!$G$22/12,Calculator!$G$23*12,Calculator!$G$20),0))-F1817,0)</f>
        <v>0</v>
      </c>
      <c r="H1817" s="29">
        <f t="shared" ca="1" si="116"/>
        <v>7122.4859048913204</v>
      </c>
      <c r="I1817" s="29">
        <f t="shared" ca="1" si="114"/>
        <v>1.268387900871057</v>
      </c>
      <c r="J1817" s="30">
        <f>Calculator!$G$40</f>
        <v>6.5000000000000002E-2</v>
      </c>
      <c r="K1817" s="29">
        <f ca="1">IF(C1817&gt;=Calculator!$G$27,IF(DAY($C1817)=1,Calculator!$G$34/2,IF(DAY($C1817)=15,Calculator!$G$34/2,0)),0)</f>
        <v>0</v>
      </c>
      <c r="L1817" s="29">
        <f ca="1">IF(DAY($C1817)=28,IF(H1817=0,0,Calculator!$G$35),0)</f>
        <v>0</v>
      </c>
      <c r="M1817" s="29">
        <f ca="1">IF(I1817&gt;0,IF(DAY($C1817)=1,SUM(INDIRECT("I"&amp;(ROW(C1816)-DAY(C1816))):I1816),0),0)</f>
        <v>0</v>
      </c>
      <c r="N1817" s="29">
        <f ca="1">IF(C1817&lt;Calculator!$G$27,0,IF(C1817=Calculator!$G$27,Calculator!$G$39,IF(H1817-K1817&lt;=0,IF(D1817&gt;Calculator!$G$39,IF(H1817-K1817+E1817+L1817+M1817+Calculator!$G$39&gt;Calculator!$G$39,Calculator!$G$39-(H1817+E1817+L1817+M1817-K1817),Calculator!$G$39),D1817),0)))</f>
        <v>0</v>
      </c>
    </row>
    <row r="1818" spans="1:14" ht="15.75" thickBot="1">
      <c r="A1818" s="33" t="str">
        <f ca="1">IF(C1818=Calculator!$H$27,"F",IF(Daily!D1818+Daily!H1818=0,IF(D1817+H1817&gt;0,"L",""),""))</f>
        <v/>
      </c>
      <c r="B1818" s="34">
        <v>1817</v>
      </c>
      <c r="C1818" s="19">
        <f t="shared" ca="1" si="113"/>
        <v>47747</v>
      </c>
      <c r="D1818" s="29">
        <f t="shared" ca="1" si="115"/>
        <v>110495.19499398145</v>
      </c>
      <c r="E1818" s="29">
        <f ca="1">IF(C1818&lt;Calculator!$D$26,0,IF(DAY($C1818)=1,IF(D1818-Calculator!$G$24&gt;0,Calculator!$G$24,D1818),0))</f>
        <v>0</v>
      </c>
      <c r="F1818" s="29">
        <f ca="1">IF(E1818&gt;0,D1818*Calculator!$G$22/12,0)</f>
        <v>0</v>
      </c>
      <c r="G1818" s="29">
        <f ca="1">IF(E1818&gt;0,(IFERROR(-PMT(Calculator!$G$22/12,Calculator!$G$23*12,Calculator!$G$20),0))-F1818,0)</f>
        <v>0</v>
      </c>
      <c r="H1818" s="29">
        <f t="shared" ca="1" si="116"/>
        <v>7122.4859048913204</v>
      </c>
      <c r="I1818" s="29">
        <f t="shared" ca="1" si="114"/>
        <v>1.268387900871057</v>
      </c>
      <c r="J1818" s="30">
        <f>Calculator!$G$40</f>
        <v>6.5000000000000002E-2</v>
      </c>
      <c r="K1818" s="29">
        <f ca="1">IF(C1818&gt;=Calculator!$G$27,IF(DAY($C1818)=1,Calculator!$G$34/2,IF(DAY($C1818)=15,Calculator!$G$34/2,0)),0)</f>
        <v>0</v>
      </c>
      <c r="L1818" s="29">
        <f ca="1">IF(DAY($C1818)=28,IF(H1818=0,0,Calculator!$G$35),0)</f>
        <v>0</v>
      </c>
      <c r="M1818" s="29">
        <f ca="1">IF(I1818&gt;0,IF(DAY($C1818)=1,SUM(INDIRECT("I"&amp;(ROW(C1817)-DAY(C1817))):I1817),0),0)</f>
        <v>0</v>
      </c>
      <c r="N1818" s="29">
        <f ca="1">IF(C1818&lt;Calculator!$G$27,0,IF(C1818=Calculator!$G$27,Calculator!$G$39,IF(H1818-K1818&lt;=0,IF(D1818&gt;Calculator!$G$39,IF(H1818-K1818+E1818+L1818+M1818+Calculator!$G$39&gt;Calculator!$G$39,Calculator!$G$39-(H1818+E1818+L1818+M1818-K1818),Calculator!$G$39),D1818),0)))</f>
        <v>0</v>
      </c>
    </row>
    <row r="1819" spans="1:14" ht="15.75" thickBot="1">
      <c r="A1819" s="33" t="str">
        <f ca="1">IF(C1819=Calculator!$H$27,"F",IF(Daily!D1819+Daily!H1819=0,IF(D1818+H1818&gt;0,"L",""),""))</f>
        <v/>
      </c>
      <c r="B1819" s="34">
        <v>1818</v>
      </c>
      <c r="C1819" s="19">
        <f t="shared" ca="1" si="113"/>
        <v>47748</v>
      </c>
      <c r="D1819" s="29">
        <f t="shared" ca="1" si="115"/>
        <v>110495.19499398145</v>
      </c>
      <c r="E1819" s="29">
        <f ca="1">IF(C1819&lt;Calculator!$D$26,0,IF(DAY($C1819)=1,IF(D1819-Calculator!$G$24&gt;0,Calculator!$G$24,D1819),0))</f>
        <v>0</v>
      </c>
      <c r="F1819" s="29">
        <f ca="1">IF(E1819&gt;0,D1819*Calculator!$G$22/12,0)</f>
        <v>0</v>
      </c>
      <c r="G1819" s="29">
        <f ca="1">IF(E1819&gt;0,(IFERROR(-PMT(Calculator!$G$22/12,Calculator!$G$23*12,Calculator!$G$20),0))-F1819,0)</f>
        <v>0</v>
      </c>
      <c r="H1819" s="29">
        <f t="shared" ca="1" si="116"/>
        <v>7122.4859048913204</v>
      </c>
      <c r="I1819" s="29">
        <f t="shared" ca="1" si="114"/>
        <v>1.268387900871057</v>
      </c>
      <c r="J1819" s="30">
        <f>Calculator!$G$40</f>
        <v>6.5000000000000002E-2</v>
      </c>
      <c r="K1819" s="29">
        <f ca="1">IF(C1819&gt;=Calculator!$G$27,IF(DAY($C1819)=1,Calculator!$G$34/2,IF(DAY($C1819)=15,Calculator!$G$34/2,0)),0)</f>
        <v>0</v>
      </c>
      <c r="L1819" s="29">
        <f ca="1">IF(DAY($C1819)=28,IF(H1819=0,0,Calculator!$G$35),0)</f>
        <v>0</v>
      </c>
      <c r="M1819" s="29">
        <f ca="1">IF(I1819&gt;0,IF(DAY($C1819)=1,SUM(INDIRECT("I"&amp;(ROW(C1818)-DAY(C1818))):I1818),0),0)</f>
        <v>0</v>
      </c>
      <c r="N1819" s="29">
        <f ca="1">IF(C1819&lt;Calculator!$G$27,0,IF(C1819=Calculator!$G$27,Calculator!$G$39,IF(H1819-K1819&lt;=0,IF(D1819&gt;Calculator!$G$39,IF(H1819-K1819+E1819+L1819+M1819+Calculator!$G$39&gt;Calculator!$G$39,Calculator!$G$39-(H1819+E1819+L1819+M1819-K1819),Calculator!$G$39),D1819),0)))</f>
        <v>0</v>
      </c>
    </row>
    <row r="1820" spans="1:14" ht="15.75" thickBot="1">
      <c r="A1820" s="33" t="str">
        <f ca="1">IF(C1820=Calculator!$H$27,"F",IF(Daily!D1820+Daily!H1820=0,IF(D1819+H1819&gt;0,"L",""),""))</f>
        <v/>
      </c>
      <c r="B1820" s="34">
        <v>1819</v>
      </c>
      <c r="C1820" s="19">
        <f t="shared" ca="1" si="113"/>
        <v>47749</v>
      </c>
      <c r="D1820" s="29">
        <f t="shared" ca="1" si="115"/>
        <v>110495.19499398145</v>
      </c>
      <c r="E1820" s="29">
        <f ca="1">IF(C1820&lt;Calculator!$D$26,0,IF(DAY($C1820)=1,IF(D1820-Calculator!$G$24&gt;0,Calculator!$G$24,D1820),0))</f>
        <v>0</v>
      </c>
      <c r="F1820" s="29">
        <f ca="1">IF(E1820&gt;0,D1820*Calculator!$G$22/12,0)</f>
        <v>0</v>
      </c>
      <c r="G1820" s="29">
        <f ca="1">IF(E1820&gt;0,(IFERROR(-PMT(Calculator!$G$22/12,Calculator!$G$23*12,Calculator!$G$20),0))-F1820,0)</f>
        <v>0</v>
      </c>
      <c r="H1820" s="29">
        <f t="shared" ca="1" si="116"/>
        <v>7122.4859048913204</v>
      </c>
      <c r="I1820" s="29">
        <f t="shared" ca="1" si="114"/>
        <v>1.268387900871057</v>
      </c>
      <c r="J1820" s="30">
        <f>Calculator!$G$40</f>
        <v>6.5000000000000002E-2</v>
      </c>
      <c r="K1820" s="29">
        <f ca="1">IF(C1820&gt;=Calculator!$G$27,IF(DAY($C1820)=1,Calculator!$G$34/2,IF(DAY($C1820)=15,Calculator!$G$34/2,0)),0)</f>
        <v>0</v>
      </c>
      <c r="L1820" s="29">
        <f ca="1">IF(DAY($C1820)=28,IF(H1820=0,0,Calculator!$G$35),0)</f>
        <v>0</v>
      </c>
      <c r="M1820" s="29">
        <f ca="1">IF(I1820&gt;0,IF(DAY($C1820)=1,SUM(INDIRECT("I"&amp;(ROW(C1819)-DAY(C1819))):I1819),0),0)</f>
        <v>0</v>
      </c>
      <c r="N1820" s="29">
        <f ca="1">IF(C1820&lt;Calculator!$G$27,0,IF(C1820=Calculator!$G$27,Calculator!$G$39,IF(H1820-K1820&lt;=0,IF(D1820&gt;Calculator!$G$39,IF(H1820-K1820+E1820+L1820+M1820+Calculator!$G$39&gt;Calculator!$G$39,Calculator!$G$39-(H1820+E1820+L1820+M1820-K1820),Calculator!$G$39),D1820),0)))</f>
        <v>0</v>
      </c>
    </row>
    <row r="1821" spans="1:14" ht="15.75" thickBot="1">
      <c r="A1821" s="33" t="str">
        <f ca="1">IF(C1821=Calculator!$H$27,"F",IF(Daily!D1821+Daily!H1821=0,IF(D1820+H1820&gt;0,"L",""),""))</f>
        <v/>
      </c>
      <c r="B1821" s="34">
        <v>1820</v>
      </c>
      <c r="C1821" s="19">
        <f t="shared" ca="1" si="113"/>
        <v>47750</v>
      </c>
      <c r="D1821" s="29">
        <f t="shared" ca="1" si="115"/>
        <v>110495.19499398145</v>
      </c>
      <c r="E1821" s="29">
        <f ca="1">IF(C1821&lt;Calculator!$D$26,0,IF(DAY($C1821)=1,IF(D1821-Calculator!$G$24&gt;0,Calculator!$G$24,D1821),0))</f>
        <v>0</v>
      </c>
      <c r="F1821" s="29">
        <f ca="1">IF(E1821&gt;0,D1821*Calculator!$G$22/12,0)</f>
        <v>0</v>
      </c>
      <c r="G1821" s="29">
        <f ca="1">IF(E1821&gt;0,(IFERROR(-PMT(Calculator!$G$22/12,Calculator!$G$23*12,Calculator!$G$20),0))-F1821,0)</f>
        <v>0</v>
      </c>
      <c r="H1821" s="29">
        <f t="shared" ca="1" si="116"/>
        <v>7122.4859048913204</v>
      </c>
      <c r="I1821" s="29">
        <f t="shared" ca="1" si="114"/>
        <v>1.268387900871057</v>
      </c>
      <c r="J1821" s="30">
        <f>Calculator!$G$40</f>
        <v>6.5000000000000002E-2</v>
      </c>
      <c r="K1821" s="29">
        <f ca="1">IF(C1821&gt;=Calculator!$G$27,IF(DAY($C1821)=1,Calculator!$G$34/2,IF(DAY($C1821)=15,Calculator!$G$34/2,0)),0)</f>
        <v>0</v>
      </c>
      <c r="L1821" s="29">
        <f ca="1">IF(DAY($C1821)=28,IF(H1821=0,0,Calculator!$G$35),0)</f>
        <v>0</v>
      </c>
      <c r="M1821" s="29">
        <f ca="1">IF(I1821&gt;0,IF(DAY($C1821)=1,SUM(INDIRECT("I"&amp;(ROW(C1820)-DAY(C1820))):I1820),0),0)</f>
        <v>0</v>
      </c>
      <c r="N1821" s="29">
        <f ca="1">IF(C1821&lt;Calculator!$G$27,0,IF(C1821=Calculator!$G$27,Calculator!$G$39,IF(H1821-K1821&lt;=0,IF(D1821&gt;Calculator!$G$39,IF(H1821-K1821+E1821+L1821+M1821+Calculator!$G$39&gt;Calculator!$G$39,Calculator!$G$39-(H1821+E1821+L1821+M1821-K1821),Calculator!$G$39),D1821),0)))</f>
        <v>0</v>
      </c>
    </row>
    <row r="1822" spans="1:14" ht="15.75" thickBot="1">
      <c r="A1822" s="33" t="str">
        <f ca="1">IF(C1822=Calculator!$H$27,"F",IF(Daily!D1822+Daily!H1822=0,IF(D1821+H1821&gt;0,"L",""),""))</f>
        <v/>
      </c>
      <c r="B1822" s="34">
        <v>1821</v>
      </c>
      <c r="C1822" s="19">
        <f t="shared" ca="1" si="113"/>
        <v>47751</v>
      </c>
      <c r="D1822" s="29">
        <f t="shared" ca="1" si="115"/>
        <v>110495.19499398145</v>
      </c>
      <c r="E1822" s="29">
        <f ca="1">IF(C1822&lt;Calculator!$D$26,0,IF(DAY($C1822)=1,IF(D1822-Calculator!$G$24&gt;0,Calculator!$G$24,D1822),0))</f>
        <v>0</v>
      </c>
      <c r="F1822" s="29">
        <f ca="1">IF(E1822&gt;0,D1822*Calculator!$G$22/12,0)</f>
        <v>0</v>
      </c>
      <c r="G1822" s="29">
        <f ca="1">IF(E1822&gt;0,(IFERROR(-PMT(Calculator!$G$22/12,Calculator!$G$23*12,Calculator!$G$20),0))-F1822,0)</f>
        <v>0</v>
      </c>
      <c r="H1822" s="29">
        <f t="shared" ca="1" si="116"/>
        <v>7122.4859048913204</v>
      </c>
      <c r="I1822" s="29">
        <f t="shared" ca="1" si="114"/>
        <v>1.268387900871057</v>
      </c>
      <c r="J1822" s="30">
        <f>Calculator!$G$40</f>
        <v>6.5000000000000002E-2</v>
      </c>
      <c r="K1822" s="29">
        <f ca="1">IF(C1822&gt;=Calculator!$G$27,IF(DAY($C1822)=1,Calculator!$G$34/2,IF(DAY($C1822)=15,Calculator!$G$34/2,0)),0)</f>
        <v>0</v>
      </c>
      <c r="L1822" s="29">
        <f ca="1">IF(DAY($C1822)=28,IF(H1822=0,0,Calculator!$G$35),0)</f>
        <v>0</v>
      </c>
      <c r="M1822" s="29">
        <f ca="1">IF(I1822&gt;0,IF(DAY($C1822)=1,SUM(INDIRECT("I"&amp;(ROW(C1821)-DAY(C1821))):I1821),0),0)</f>
        <v>0</v>
      </c>
      <c r="N1822" s="29">
        <f ca="1">IF(C1822&lt;Calculator!$G$27,0,IF(C1822=Calculator!$G$27,Calculator!$G$39,IF(H1822-K1822&lt;=0,IF(D1822&gt;Calculator!$G$39,IF(H1822-K1822+E1822+L1822+M1822+Calculator!$G$39&gt;Calculator!$G$39,Calculator!$G$39-(H1822+E1822+L1822+M1822-K1822),Calculator!$G$39),D1822),0)))</f>
        <v>0</v>
      </c>
    </row>
    <row r="1823" spans="1:14" ht="15.75" thickBot="1">
      <c r="A1823" s="33" t="str">
        <f ca="1">IF(C1823=Calculator!$H$27,"F",IF(Daily!D1823+Daily!H1823=0,IF(D1822+H1822&gt;0,"L",""),""))</f>
        <v/>
      </c>
      <c r="B1823" s="34">
        <v>1822</v>
      </c>
      <c r="C1823" s="19">
        <f t="shared" ca="1" si="113"/>
        <v>47752</v>
      </c>
      <c r="D1823" s="29">
        <f t="shared" ca="1" si="115"/>
        <v>110495.19499398145</v>
      </c>
      <c r="E1823" s="29">
        <f ca="1">IF(C1823&lt;Calculator!$D$26,0,IF(DAY($C1823)=1,IF(D1823-Calculator!$G$24&gt;0,Calculator!$G$24,D1823),0))</f>
        <v>0</v>
      </c>
      <c r="F1823" s="29">
        <f ca="1">IF(E1823&gt;0,D1823*Calculator!$G$22/12,0)</f>
        <v>0</v>
      </c>
      <c r="G1823" s="29">
        <f ca="1">IF(E1823&gt;0,(IFERROR(-PMT(Calculator!$G$22/12,Calculator!$G$23*12,Calculator!$G$20),0))-F1823,0)</f>
        <v>0</v>
      </c>
      <c r="H1823" s="29">
        <f t="shared" ca="1" si="116"/>
        <v>7122.4859048913204</v>
      </c>
      <c r="I1823" s="29">
        <f t="shared" ca="1" si="114"/>
        <v>1.268387900871057</v>
      </c>
      <c r="J1823" s="30">
        <f>Calculator!$G$40</f>
        <v>6.5000000000000002E-2</v>
      </c>
      <c r="K1823" s="29">
        <f ca="1">IF(C1823&gt;=Calculator!$G$27,IF(DAY($C1823)=1,Calculator!$G$34/2,IF(DAY($C1823)=15,Calculator!$G$34/2,0)),0)</f>
        <v>0</v>
      </c>
      <c r="L1823" s="29">
        <f ca="1">IF(DAY($C1823)=28,IF(H1823=0,0,Calculator!$G$35),0)</f>
        <v>0</v>
      </c>
      <c r="M1823" s="29">
        <f ca="1">IF(I1823&gt;0,IF(DAY($C1823)=1,SUM(INDIRECT("I"&amp;(ROW(C1822)-DAY(C1822))):I1822),0),0)</f>
        <v>0</v>
      </c>
      <c r="N1823" s="29">
        <f ca="1">IF(C1823&lt;Calculator!$G$27,0,IF(C1823=Calculator!$G$27,Calculator!$G$39,IF(H1823-K1823&lt;=0,IF(D1823&gt;Calculator!$G$39,IF(H1823-K1823+E1823+L1823+M1823+Calculator!$G$39&gt;Calculator!$G$39,Calculator!$G$39-(H1823+E1823+L1823+M1823-K1823),Calculator!$G$39),D1823),0)))</f>
        <v>0</v>
      </c>
    </row>
    <row r="1824" spans="1:14" ht="15.75" thickBot="1">
      <c r="A1824" s="33" t="str">
        <f ca="1">IF(C1824=Calculator!$H$27,"F",IF(Daily!D1824+Daily!H1824=0,IF(D1823+H1823&gt;0,"L",""),""))</f>
        <v/>
      </c>
      <c r="B1824" s="34">
        <v>1823</v>
      </c>
      <c r="C1824" s="19">
        <f t="shared" ca="1" si="113"/>
        <v>47753</v>
      </c>
      <c r="D1824" s="29">
        <f t="shared" ca="1" si="115"/>
        <v>110495.19499398145</v>
      </c>
      <c r="E1824" s="29">
        <f ca="1">IF(C1824&lt;Calculator!$D$26,0,IF(DAY($C1824)=1,IF(D1824-Calculator!$G$24&gt;0,Calculator!$G$24,D1824),0))</f>
        <v>0</v>
      </c>
      <c r="F1824" s="29">
        <f ca="1">IF(E1824&gt;0,D1824*Calculator!$G$22/12,0)</f>
        <v>0</v>
      </c>
      <c r="G1824" s="29">
        <f ca="1">IF(E1824&gt;0,(IFERROR(-PMT(Calculator!$G$22/12,Calculator!$G$23*12,Calculator!$G$20),0))-F1824,0)</f>
        <v>0</v>
      </c>
      <c r="H1824" s="29">
        <f t="shared" ca="1" si="116"/>
        <v>7122.4859048913204</v>
      </c>
      <c r="I1824" s="29">
        <f t="shared" ca="1" si="114"/>
        <v>1.268387900871057</v>
      </c>
      <c r="J1824" s="30">
        <f>Calculator!$G$40</f>
        <v>6.5000000000000002E-2</v>
      </c>
      <c r="K1824" s="29">
        <f ca="1">IF(C1824&gt;=Calculator!$G$27,IF(DAY($C1824)=1,Calculator!$G$34/2,IF(DAY($C1824)=15,Calculator!$G$34/2,0)),0)</f>
        <v>0</v>
      </c>
      <c r="L1824" s="29">
        <f ca="1">IF(DAY($C1824)=28,IF(H1824=0,0,Calculator!$G$35),0)</f>
        <v>0</v>
      </c>
      <c r="M1824" s="29">
        <f ca="1">IF(I1824&gt;0,IF(DAY($C1824)=1,SUM(INDIRECT("I"&amp;(ROW(C1823)-DAY(C1823))):I1823),0),0)</f>
        <v>0</v>
      </c>
      <c r="N1824" s="29">
        <f ca="1">IF(C1824&lt;Calculator!$G$27,0,IF(C1824=Calculator!$G$27,Calculator!$G$39,IF(H1824-K1824&lt;=0,IF(D1824&gt;Calculator!$G$39,IF(H1824-K1824+E1824+L1824+M1824+Calculator!$G$39&gt;Calculator!$G$39,Calculator!$G$39-(H1824+E1824+L1824+M1824-K1824),Calculator!$G$39),D1824),0)))</f>
        <v>0</v>
      </c>
    </row>
    <row r="1825" spans="1:14" ht="15.75" thickBot="1">
      <c r="A1825" s="33" t="str">
        <f ca="1">IF(C1825=Calculator!$H$27,"F",IF(Daily!D1825+Daily!H1825=0,IF(D1824+H1824&gt;0,"L",""),""))</f>
        <v/>
      </c>
      <c r="B1825" s="34">
        <v>1824</v>
      </c>
      <c r="C1825" s="19">
        <f t="shared" ca="1" si="113"/>
        <v>47754</v>
      </c>
      <c r="D1825" s="29">
        <f t="shared" ca="1" si="115"/>
        <v>110495.19499398145</v>
      </c>
      <c r="E1825" s="29">
        <f ca="1">IF(C1825&lt;Calculator!$D$26,0,IF(DAY($C1825)=1,IF(D1825-Calculator!$G$24&gt;0,Calculator!$G$24,D1825),0))</f>
        <v>0</v>
      </c>
      <c r="F1825" s="29">
        <f ca="1">IF(E1825&gt;0,D1825*Calculator!$G$22/12,0)</f>
        <v>0</v>
      </c>
      <c r="G1825" s="29">
        <f ca="1">IF(E1825&gt;0,(IFERROR(-PMT(Calculator!$G$22/12,Calculator!$G$23*12,Calculator!$G$20),0))-F1825,0)</f>
        <v>0</v>
      </c>
      <c r="H1825" s="29">
        <f t="shared" ca="1" si="116"/>
        <v>7122.4859048913204</v>
      </c>
      <c r="I1825" s="29">
        <f t="shared" ca="1" si="114"/>
        <v>1.268387900871057</v>
      </c>
      <c r="J1825" s="30">
        <f>J1824+Calculator!G41</f>
        <v>6.5000000000000002E-2</v>
      </c>
      <c r="K1825" s="29">
        <f ca="1">IF(C1825&gt;=Calculator!$G$27,IF(DAY($C1825)=1,Calculator!$G$34/2,IF(DAY($C1825)=15,Calculator!$G$34/2,0)),0)</f>
        <v>0</v>
      </c>
      <c r="L1825" s="29">
        <f ca="1">IF(DAY($C1825)=28,IF(H1825=0,0,Calculator!$G$35),0)</f>
        <v>5000</v>
      </c>
      <c r="M1825" s="29">
        <f ca="1">IF(I1825&gt;0,IF(DAY($C1825)=1,SUM(INDIRECT("I"&amp;(ROW(C1824)-DAY(C1824))):I1824),0),0)</f>
        <v>0</v>
      </c>
      <c r="N1825" s="29">
        <f ca="1">IF(C1825&lt;Calculator!$G$27,0,IF(C1825=Calculator!$G$27,Calculator!$G$39,IF(H1825-K1825&lt;=0,IF(D1825&gt;Calculator!$G$39,IF(H1825-K1825+E1825+L1825+M1825+Calculator!$G$39&gt;Calculator!$G$39,Calculator!$G$39-(H1825+E1825+L1825+M1825-K1825),Calculator!$G$39),D1825),0)))</f>
        <v>0</v>
      </c>
    </row>
    <row r="1826" spans="1:14" ht="15.75" thickBot="1">
      <c r="A1826" s="33" t="str">
        <f ca="1">IF(C1826=Calculator!$H$27,"F",IF(Daily!D1826+Daily!H1826=0,IF(D1825+H1825&gt;0,"L",""),""))</f>
        <v/>
      </c>
      <c r="B1826" s="34">
        <v>1825</v>
      </c>
      <c r="C1826" s="19">
        <f t="shared" ca="1" si="113"/>
        <v>47755</v>
      </c>
      <c r="D1826" s="29">
        <f t="shared" ca="1" si="115"/>
        <v>110495.19499398145</v>
      </c>
      <c r="E1826" s="29">
        <f ca="1">IF(C1826&lt;Calculator!$D$26,0,IF(DAY($C1826)=1,IF(D1826-Calculator!$G$24&gt;0,Calculator!$G$24,D1826),0))</f>
        <v>0</v>
      </c>
      <c r="F1826" s="29">
        <f ca="1">IF(E1826&gt;0,D1826*Calculator!$G$22/12,0)</f>
        <v>0</v>
      </c>
      <c r="G1826" s="29">
        <f ca="1">IF(E1826&gt;0,(IFERROR(-PMT(Calculator!$G$22/12,Calculator!$G$23*12,Calculator!$G$20),0))-F1826,0)</f>
        <v>0</v>
      </c>
      <c r="H1826" s="29">
        <f t="shared" ca="1" si="116"/>
        <v>12122.48590489132</v>
      </c>
      <c r="I1826" s="29">
        <f t="shared" ca="1" si="114"/>
        <v>2.1587988597751666</v>
      </c>
      <c r="J1826" s="30">
        <f>Calculator!$G$40</f>
        <v>6.5000000000000002E-2</v>
      </c>
      <c r="K1826" s="29">
        <f ca="1">IF(C1826&gt;=Calculator!$G$27,IF(DAY($C1826)=1,Calculator!$G$34/2,IF(DAY($C1826)=15,Calculator!$G$34/2,0)),0)</f>
        <v>0</v>
      </c>
      <c r="L1826" s="29">
        <f ca="1">IF(DAY($C1826)=28,IF(H1826=0,0,Calculator!$G$35),0)</f>
        <v>0</v>
      </c>
      <c r="M1826" s="29">
        <f ca="1">IF(I1826&gt;0,IF(DAY($C1826)=1,SUM(INDIRECT("I"&amp;(ROW(C1825)-DAY(C1825))):I1825),0),0)</f>
        <v>0</v>
      </c>
      <c r="N1826" s="29">
        <f ca="1">IF(C1826&lt;Calculator!$G$27,0,IF(C1826=Calculator!$G$27,Calculator!$G$39,IF(H1826-K1826&lt;=0,IF(D1826&gt;Calculator!$G$39,IF(H1826-K1826+E1826+L1826+M1826+Calculator!$G$39&gt;Calculator!$G$39,Calculator!$G$39-(H1826+E1826+L1826+M1826-K1826),Calculator!$G$39),D1826),0)))</f>
        <v>0</v>
      </c>
    </row>
    <row r="1827" spans="1:14" ht="15.75" thickBot="1">
      <c r="A1827" s="33" t="str">
        <f ca="1">IF(C1827=Calculator!$H$27,"F",IF(Daily!D1827+Daily!H1827=0,IF(D1826+H1826&gt;0,"L",""),""))</f>
        <v/>
      </c>
      <c r="B1827" s="34">
        <v>1826</v>
      </c>
      <c r="C1827" s="19">
        <f t="shared" ca="1" si="113"/>
        <v>47756</v>
      </c>
      <c r="D1827" s="29">
        <f t="shared" ca="1" si="115"/>
        <v>110495.19499398145</v>
      </c>
      <c r="E1827" s="29">
        <f ca="1">IF(C1827&lt;Calculator!$D$26,0,IF(DAY($C1827)=1,IF(D1827-Calculator!$G$24&gt;0,Calculator!$G$24,D1827),0))</f>
        <v>0</v>
      </c>
      <c r="F1827" s="29">
        <f ca="1">IF(E1827&gt;0,D1827*Calculator!$G$22/12,0)</f>
        <v>0</v>
      </c>
      <c r="G1827" s="29">
        <f ca="1">IF(E1827&gt;0,(IFERROR(-PMT(Calculator!$G$22/12,Calculator!$G$23*12,Calculator!$G$20),0))-F1827,0)</f>
        <v>0</v>
      </c>
      <c r="H1827" s="29">
        <f t="shared" ca="1" si="116"/>
        <v>12122.48590489132</v>
      </c>
      <c r="I1827" s="29">
        <f t="shared" ca="1" si="114"/>
        <v>2.1587988597751666</v>
      </c>
      <c r="J1827" s="30">
        <f>Calculator!$G$40</f>
        <v>6.5000000000000002E-2</v>
      </c>
      <c r="K1827" s="29">
        <f ca="1">IF(C1827&gt;=Calculator!$G$27,IF(DAY($C1827)=1,Calculator!$G$34/2,IF(DAY($C1827)=15,Calculator!$G$34/2,0)),0)</f>
        <v>0</v>
      </c>
      <c r="L1827" s="29">
        <f ca="1">IF(DAY($C1827)=28,IF(H1827=0,0,Calculator!$G$35),0)</f>
        <v>0</v>
      </c>
      <c r="M1827" s="29">
        <f ca="1">IF(I1827&gt;0,IF(DAY($C1827)=1,SUM(INDIRECT("I"&amp;(ROW(C1826)-DAY(C1826))):I1826),0),0)</f>
        <v>0</v>
      </c>
      <c r="N1827" s="29">
        <f ca="1">IF(C1827&lt;Calculator!$G$27,0,IF(C1827=Calculator!$G$27,Calculator!$G$39,IF(H1827-K1827&lt;=0,IF(D1827&gt;Calculator!$G$39,IF(H1827-K1827+E1827+L1827+M1827+Calculator!$G$39&gt;Calculator!$G$39,Calculator!$G$39-(H1827+E1827+L1827+M1827-K1827),Calculator!$G$39),D1827),0)))</f>
        <v>0</v>
      </c>
    </row>
    <row r="1828" spans="1:14" ht="15.75" thickBot="1">
      <c r="A1828" s="33" t="str">
        <f ca="1">IF(C1828=Calculator!$H$27,"F",IF(Daily!D1828+Daily!H1828=0,IF(D1827+H1827&gt;0,"L",""),""))</f>
        <v/>
      </c>
      <c r="B1828" s="34">
        <v>1827</v>
      </c>
      <c r="C1828" s="19">
        <f t="shared" ca="1" si="113"/>
        <v>47757</v>
      </c>
      <c r="D1828" s="29">
        <f t="shared" ca="1" si="115"/>
        <v>110495.19499398145</v>
      </c>
      <c r="E1828" s="29">
        <f ca="1">IF(C1828&lt;Calculator!$D$26,0,IF(DAY($C1828)=1,IF(D1828-Calculator!$G$24&gt;0,Calculator!$G$24,D1828),0))</f>
        <v>1878.8756805424866</v>
      </c>
      <c r="F1828" s="29">
        <f ca="1">IF(E1828&gt;0,D1828*Calculator!$G$22/12,0)</f>
        <v>460.3966458082561</v>
      </c>
      <c r="G1828" s="29">
        <f ca="1">IF(E1828&gt;0,(IFERROR(-PMT(Calculator!$G$22/12,Calculator!$G$23*12,Calculator!$G$20),0))-F1828,0)</f>
        <v>1418.4790347342305</v>
      </c>
      <c r="H1828" s="29">
        <f t="shared" ca="1" si="116"/>
        <v>12122.48590489132</v>
      </c>
      <c r="I1828" s="29">
        <f t="shared" ca="1" si="114"/>
        <v>2.1587988597751666</v>
      </c>
      <c r="J1828" s="30">
        <f>Calculator!$G$40</f>
        <v>6.5000000000000002E-2</v>
      </c>
      <c r="K1828" s="29">
        <f ca="1">IF(C1828&gt;=Calculator!$G$27,IF(DAY($C1828)=1,Calculator!$G$34/2,IF(DAY($C1828)=15,Calculator!$G$34/2,0)),0)</f>
        <v>4500</v>
      </c>
      <c r="L1828" s="29">
        <f ca="1">IF(DAY($C1828)=28,IF(H1828=0,0,Calculator!$G$35),0)</f>
        <v>0</v>
      </c>
      <c r="M1828" s="29">
        <f ca="1">IF(I1828&gt;0,IF(DAY($C1828)=1,SUM(INDIRECT("I"&amp;(ROW(C1827)-DAY(C1827))):I1827),0),0)</f>
        <v>54.84193709593432</v>
      </c>
      <c r="N1828" s="29">
        <f ca="1">IF(C1828&lt;Calculator!$G$27,0,IF(C1828=Calculator!$G$27,Calculator!$G$39,IF(H1828-K1828&lt;=0,IF(D1828&gt;Calculator!$G$39,IF(H1828-K1828+E1828+L1828+M1828+Calculator!$G$39&gt;Calculator!$G$39,Calculator!$G$39-(H1828+E1828+L1828+M1828-K1828),Calculator!$G$39),D1828),0)))</f>
        <v>0</v>
      </c>
    </row>
    <row r="1829" spans="1:14" ht="15.75" thickBot="1">
      <c r="A1829" s="33" t="str">
        <f ca="1">IF(C1829=Calculator!$H$27,"F",IF(Daily!D1829+Daily!H1829=0,IF(D1828+H1828&gt;0,"L",""),""))</f>
        <v/>
      </c>
      <c r="B1829" s="34">
        <v>1828</v>
      </c>
      <c r="C1829" s="19">
        <f t="shared" ca="1" si="113"/>
        <v>47758</v>
      </c>
      <c r="D1829" s="29">
        <f t="shared" ca="1" si="115"/>
        <v>109076.71595924722</v>
      </c>
      <c r="E1829" s="29">
        <f ca="1">IF(C1829&lt;Calculator!$D$26,0,IF(DAY($C1829)=1,IF(D1829-Calculator!$G$24&gt;0,Calculator!$G$24,D1829),0))</f>
        <v>0</v>
      </c>
      <c r="F1829" s="29">
        <f ca="1">IF(E1829&gt;0,D1829*Calculator!$G$22/12,0)</f>
        <v>0</v>
      </c>
      <c r="G1829" s="29">
        <f ca="1">IF(E1829&gt;0,(IFERROR(-PMT(Calculator!$G$22/12,Calculator!$G$23*12,Calculator!$G$20),0))-F1829,0)</f>
        <v>0</v>
      </c>
      <c r="H1829" s="29">
        <f t="shared" ca="1" si="116"/>
        <v>9556.2035225297423</v>
      </c>
      <c r="I1829" s="29">
        <f t="shared" ca="1" si="114"/>
        <v>1.7017896683957077</v>
      </c>
      <c r="J1829" s="30">
        <f>Calculator!$G$40</f>
        <v>6.5000000000000002E-2</v>
      </c>
      <c r="K1829" s="29">
        <f ca="1">IF(C1829&gt;=Calculator!$G$27,IF(DAY($C1829)=1,Calculator!$G$34/2,IF(DAY($C1829)=15,Calculator!$G$34/2,0)),0)</f>
        <v>0</v>
      </c>
      <c r="L1829" s="29">
        <f ca="1">IF(DAY($C1829)=28,IF(H1829=0,0,Calculator!$G$35),0)</f>
        <v>0</v>
      </c>
      <c r="M1829" s="29">
        <f ca="1">IF(I1829&gt;0,IF(DAY($C1829)=1,SUM(INDIRECT("I"&amp;(ROW(C1828)-DAY(C1828))):I1828),0),0)</f>
        <v>0</v>
      </c>
      <c r="N1829" s="29">
        <f ca="1">IF(C1829&lt;Calculator!$G$27,0,IF(C1829=Calculator!$G$27,Calculator!$G$39,IF(H1829-K1829&lt;=0,IF(D1829&gt;Calculator!$G$39,IF(H1829-K1829+E1829+L1829+M1829+Calculator!$G$39&gt;Calculator!$G$39,Calculator!$G$39-(H1829+E1829+L1829+M1829-K1829),Calculator!$G$39),D1829),0)))</f>
        <v>0</v>
      </c>
    </row>
    <row r="1830" spans="1:14" ht="15.75" thickBot="1">
      <c r="A1830" s="33" t="str">
        <f ca="1">IF(C1830=Calculator!$H$27,"F",IF(Daily!D1830+Daily!H1830=0,IF(D1829+H1829&gt;0,"L",""),""))</f>
        <v/>
      </c>
      <c r="B1830" s="34">
        <v>1829</v>
      </c>
      <c r="C1830" s="19">
        <f t="shared" ca="1" si="113"/>
        <v>47759</v>
      </c>
      <c r="D1830" s="29">
        <f t="shared" ca="1" si="115"/>
        <v>109076.71595924722</v>
      </c>
      <c r="E1830" s="29">
        <f ca="1">IF(C1830&lt;Calculator!$D$26,0,IF(DAY($C1830)=1,IF(D1830-Calculator!$G$24&gt;0,Calculator!$G$24,D1830),0))</f>
        <v>0</v>
      </c>
      <c r="F1830" s="29">
        <f ca="1">IF(E1830&gt;0,D1830*Calculator!$G$22/12,0)</f>
        <v>0</v>
      </c>
      <c r="G1830" s="29">
        <f ca="1">IF(E1830&gt;0,(IFERROR(-PMT(Calculator!$G$22/12,Calculator!$G$23*12,Calculator!$G$20),0))-F1830,0)</f>
        <v>0</v>
      </c>
      <c r="H1830" s="29">
        <f t="shared" ca="1" si="116"/>
        <v>9556.2035225297423</v>
      </c>
      <c r="I1830" s="29">
        <f t="shared" ca="1" si="114"/>
        <v>1.7017896683957077</v>
      </c>
      <c r="J1830" s="30">
        <f>Calculator!$G$40</f>
        <v>6.5000000000000002E-2</v>
      </c>
      <c r="K1830" s="29">
        <f ca="1">IF(C1830&gt;=Calculator!$G$27,IF(DAY($C1830)=1,Calculator!$G$34/2,IF(DAY($C1830)=15,Calculator!$G$34/2,0)),0)</f>
        <v>0</v>
      </c>
      <c r="L1830" s="29">
        <f ca="1">IF(DAY($C1830)=28,IF(H1830=0,0,Calculator!$G$35),0)</f>
        <v>0</v>
      </c>
      <c r="M1830" s="29">
        <f ca="1">IF(I1830&gt;0,IF(DAY($C1830)=1,SUM(INDIRECT("I"&amp;(ROW(C1829)-DAY(C1829))):I1829),0),0)</f>
        <v>0</v>
      </c>
      <c r="N1830" s="29">
        <f ca="1">IF(C1830&lt;Calculator!$G$27,0,IF(C1830=Calculator!$G$27,Calculator!$G$39,IF(H1830-K1830&lt;=0,IF(D1830&gt;Calculator!$G$39,IF(H1830-K1830+E1830+L1830+M1830+Calculator!$G$39&gt;Calculator!$G$39,Calculator!$G$39-(H1830+E1830+L1830+M1830-K1830),Calculator!$G$39),D1830),0)))</f>
        <v>0</v>
      </c>
    </row>
    <row r="1831" spans="1:14" ht="15.75" thickBot="1">
      <c r="A1831" s="33" t="str">
        <f ca="1">IF(C1831=Calculator!$H$27,"F",IF(Daily!D1831+Daily!H1831=0,IF(D1830+H1830&gt;0,"L",""),""))</f>
        <v/>
      </c>
      <c r="B1831" s="34">
        <v>1830</v>
      </c>
      <c r="C1831" s="19">
        <f t="shared" ca="1" si="113"/>
        <v>47760</v>
      </c>
      <c r="D1831" s="29">
        <f t="shared" ca="1" si="115"/>
        <v>109076.71595924722</v>
      </c>
      <c r="E1831" s="29">
        <f ca="1">IF(C1831&lt;Calculator!$D$26,0,IF(DAY($C1831)=1,IF(D1831-Calculator!$G$24&gt;0,Calculator!$G$24,D1831),0))</f>
        <v>0</v>
      </c>
      <c r="F1831" s="29">
        <f ca="1">IF(E1831&gt;0,D1831*Calculator!$G$22/12,0)</f>
        <v>0</v>
      </c>
      <c r="G1831" s="29">
        <f ca="1">IF(E1831&gt;0,(IFERROR(-PMT(Calculator!$G$22/12,Calculator!$G$23*12,Calculator!$G$20),0))-F1831,0)</f>
        <v>0</v>
      </c>
      <c r="H1831" s="29">
        <f t="shared" ca="1" si="116"/>
        <v>9556.2035225297423</v>
      </c>
      <c r="I1831" s="29">
        <f t="shared" ca="1" si="114"/>
        <v>1.7017896683957077</v>
      </c>
      <c r="J1831" s="30">
        <f>Calculator!$G$40</f>
        <v>6.5000000000000002E-2</v>
      </c>
      <c r="K1831" s="29">
        <f ca="1">IF(C1831&gt;=Calculator!$G$27,IF(DAY($C1831)=1,Calculator!$G$34/2,IF(DAY($C1831)=15,Calculator!$G$34/2,0)),0)</f>
        <v>0</v>
      </c>
      <c r="L1831" s="29">
        <f ca="1">IF(DAY($C1831)=28,IF(H1831=0,0,Calculator!$G$35),0)</f>
        <v>0</v>
      </c>
      <c r="M1831" s="29">
        <f ca="1">IF(I1831&gt;0,IF(DAY($C1831)=1,SUM(INDIRECT("I"&amp;(ROW(C1830)-DAY(C1830))):I1830),0),0)</f>
        <v>0</v>
      </c>
      <c r="N1831" s="29">
        <f ca="1">IF(C1831&lt;Calculator!$G$27,0,IF(C1831=Calculator!$G$27,Calculator!$G$39,IF(H1831-K1831&lt;=0,IF(D1831&gt;Calculator!$G$39,IF(H1831-K1831+E1831+L1831+M1831+Calculator!$G$39&gt;Calculator!$G$39,Calculator!$G$39-(H1831+E1831+L1831+M1831-K1831),Calculator!$G$39),D1831),0)))</f>
        <v>0</v>
      </c>
    </row>
    <row r="1832" spans="1:14" ht="15.75" thickBot="1">
      <c r="A1832" s="33" t="str">
        <f ca="1">IF(C1832=Calculator!$H$27,"F",IF(Daily!D1832+Daily!H1832=0,IF(D1831+H1831&gt;0,"L",""),""))</f>
        <v/>
      </c>
      <c r="B1832" s="34">
        <v>1831</v>
      </c>
      <c r="C1832" s="19">
        <f t="shared" ca="1" si="113"/>
        <v>47761</v>
      </c>
      <c r="D1832" s="29">
        <f t="shared" ca="1" si="115"/>
        <v>109076.71595924722</v>
      </c>
      <c r="E1832" s="29">
        <f ca="1">IF(C1832&lt;Calculator!$D$26,0,IF(DAY($C1832)=1,IF(D1832-Calculator!$G$24&gt;0,Calculator!$G$24,D1832),0))</f>
        <v>0</v>
      </c>
      <c r="F1832" s="29">
        <f ca="1">IF(E1832&gt;0,D1832*Calculator!$G$22/12,0)</f>
        <v>0</v>
      </c>
      <c r="G1832" s="29">
        <f ca="1">IF(E1832&gt;0,(IFERROR(-PMT(Calculator!$G$22/12,Calculator!$G$23*12,Calculator!$G$20),0))-F1832,0)</f>
        <v>0</v>
      </c>
      <c r="H1832" s="29">
        <f t="shared" ca="1" si="116"/>
        <v>9556.2035225297423</v>
      </c>
      <c r="I1832" s="29">
        <f t="shared" ca="1" si="114"/>
        <v>1.7017896683957077</v>
      </c>
      <c r="J1832" s="30">
        <f>Calculator!$G$40</f>
        <v>6.5000000000000002E-2</v>
      </c>
      <c r="K1832" s="29">
        <f ca="1">IF(C1832&gt;=Calculator!$G$27,IF(DAY($C1832)=1,Calculator!$G$34/2,IF(DAY($C1832)=15,Calculator!$G$34/2,0)),0)</f>
        <v>0</v>
      </c>
      <c r="L1832" s="29">
        <f ca="1">IF(DAY($C1832)=28,IF(H1832=0,0,Calculator!$G$35),0)</f>
        <v>0</v>
      </c>
      <c r="M1832" s="29">
        <f ca="1">IF(I1832&gt;0,IF(DAY($C1832)=1,SUM(INDIRECT("I"&amp;(ROW(C1831)-DAY(C1831))):I1831),0),0)</f>
        <v>0</v>
      </c>
      <c r="N1832" s="29">
        <f ca="1">IF(C1832&lt;Calculator!$G$27,0,IF(C1832=Calculator!$G$27,Calculator!$G$39,IF(H1832-K1832&lt;=0,IF(D1832&gt;Calculator!$G$39,IF(H1832-K1832+E1832+L1832+M1832+Calculator!$G$39&gt;Calculator!$G$39,Calculator!$G$39-(H1832+E1832+L1832+M1832-K1832),Calculator!$G$39),D1832),0)))</f>
        <v>0</v>
      </c>
    </row>
    <row r="1833" spans="1:14" ht="15.75" thickBot="1">
      <c r="A1833" s="33" t="str">
        <f ca="1">IF(C1833=Calculator!$H$27,"F",IF(Daily!D1833+Daily!H1833=0,IF(D1832+H1832&gt;0,"L",""),""))</f>
        <v/>
      </c>
      <c r="B1833" s="34">
        <v>1832</v>
      </c>
      <c r="C1833" s="19">
        <f t="shared" ca="1" si="113"/>
        <v>47762</v>
      </c>
      <c r="D1833" s="29">
        <f t="shared" ca="1" si="115"/>
        <v>109076.71595924722</v>
      </c>
      <c r="E1833" s="29">
        <f ca="1">IF(C1833&lt;Calculator!$D$26,0,IF(DAY($C1833)=1,IF(D1833-Calculator!$G$24&gt;0,Calculator!$G$24,D1833),0))</f>
        <v>0</v>
      </c>
      <c r="F1833" s="29">
        <f ca="1">IF(E1833&gt;0,D1833*Calculator!$G$22/12,0)</f>
        <v>0</v>
      </c>
      <c r="G1833" s="29">
        <f ca="1">IF(E1833&gt;0,(IFERROR(-PMT(Calculator!$G$22/12,Calculator!$G$23*12,Calculator!$G$20),0))-F1833,0)</f>
        <v>0</v>
      </c>
      <c r="H1833" s="29">
        <f t="shared" ca="1" si="116"/>
        <v>9556.2035225297423</v>
      </c>
      <c r="I1833" s="29">
        <f t="shared" ca="1" si="114"/>
        <v>1.7017896683957077</v>
      </c>
      <c r="J1833" s="30">
        <f>Calculator!$G$40</f>
        <v>6.5000000000000002E-2</v>
      </c>
      <c r="K1833" s="29">
        <f ca="1">IF(C1833&gt;=Calculator!$G$27,IF(DAY($C1833)=1,Calculator!$G$34/2,IF(DAY($C1833)=15,Calculator!$G$34/2,0)),0)</f>
        <v>0</v>
      </c>
      <c r="L1833" s="29">
        <f ca="1">IF(DAY($C1833)=28,IF(H1833=0,0,Calculator!$G$35),0)</f>
        <v>0</v>
      </c>
      <c r="M1833" s="29">
        <f ca="1">IF(I1833&gt;0,IF(DAY($C1833)=1,SUM(INDIRECT("I"&amp;(ROW(C1832)-DAY(C1832))):I1832),0),0)</f>
        <v>0</v>
      </c>
      <c r="N1833" s="29">
        <f ca="1">IF(C1833&lt;Calculator!$G$27,0,IF(C1833=Calculator!$G$27,Calculator!$G$39,IF(H1833-K1833&lt;=0,IF(D1833&gt;Calculator!$G$39,IF(H1833-K1833+E1833+L1833+M1833+Calculator!$G$39&gt;Calculator!$G$39,Calculator!$G$39-(H1833+E1833+L1833+M1833-K1833),Calculator!$G$39),D1833),0)))</f>
        <v>0</v>
      </c>
    </row>
    <row r="1834" spans="1:14" ht="15.75" thickBot="1">
      <c r="A1834" s="33" t="str">
        <f ca="1">IF(C1834=Calculator!$H$27,"F",IF(Daily!D1834+Daily!H1834=0,IF(D1833+H1833&gt;0,"L",""),""))</f>
        <v/>
      </c>
      <c r="B1834" s="34">
        <v>1833</v>
      </c>
      <c r="C1834" s="19">
        <f t="shared" ca="1" si="113"/>
        <v>47763</v>
      </c>
      <c r="D1834" s="29">
        <f t="shared" ca="1" si="115"/>
        <v>109076.71595924722</v>
      </c>
      <c r="E1834" s="29">
        <f ca="1">IF(C1834&lt;Calculator!$D$26,0,IF(DAY($C1834)=1,IF(D1834-Calculator!$G$24&gt;0,Calculator!$G$24,D1834),0))</f>
        <v>0</v>
      </c>
      <c r="F1834" s="29">
        <f ca="1">IF(E1834&gt;0,D1834*Calculator!$G$22/12,0)</f>
        <v>0</v>
      </c>
      <c r="G1834" s="29">
        <f ca="1">IF(E1834&gt;0,(IFERROR(-PMT(Calculator!$G$22/12,Calculator!$G$23*12,Calculator!$G$20),0))-F1834,0)</f>
        <v>0</v>
      </c>
      <c r="H1834" s="29">
        <f t="shared" ca="1" si="116"/>
        <v>9556.2035225297423</v>
      </c>
      <c r="I1834" s="29">
        <f t="shared" ca="1" si="114"/>
        <v>1.7017896683957077</v>
      </c>
      <c r="J1834" s="30">
        <f>Calculator!$G$40</f>
        <v>6.5000000000000002E-2</v>
      </c>
      <c r="K1834" s="29">
        <f ca="1">IF(C1834&gt;=Calculator!$G$27,IF(DAY($C1834)=1,Calculator!$G$34/2,IF(DAY($C1834)=15,Calculator!$G$34/2,0)),0)</f>
        <v>0</v>
      </c>
      <c r="L1834" s="29">
        <f ca="1">IF(DAY($C1834)=28,IF(H1834=0,0,Calculator!$G$35),0)</f>
        <v>0</v>
      </c>
      <c r="M1834" s="29">
        <f ca="1">IF(I1834&gt;0,IF(DAY($C1834)=1,SUM(INDIRECT("I"&amp;(ROW(C1833)-DAY(C1833))):I1833),0),0)</f>
        <v>0</v>
      </c>
      <c r="N1834" s="29">
        <f ca="1">IF(C1834&lt;Calculator!$G$27,0,IF(C1834=Calculator!$G$27,Calculator!$G$39,IF(H1834-K1834&lt;=0,IF(D1834&gt;Calculator!$G$39,IF(H1834-K1834+E1834+L1834+M1834+Calculator!$G$39&gt;Calculator!$G$39,Calculator!$G$39-(H1834+E1834+L1834+M1834-K1834),Calculator!$G$39),D1834),0)))</f>
        <v>0</v>
      </c>
    </row>
    <row r="1835" spans="1:14" ht="15.75" thickBot="1">
      <c r="A1835" s="33" t="str">
        <f ca="1">IF(C1835=Calculator!$H$27,"F",IF(Daily!D1835+Daily!H1835=0,IF(D1834+H1834&gt;0,"L",""),""))</f>
        <v/>
      </c>
      <c r="B1835" s="34">
        <v>1834</v>
      </c>
      <c r="C1835" s="19">
        <f t="shared" ca="1" si="113"/>
        <v>47764</v>
      </c>
      <c r="D1835" s="29">
        <f t="shared" ca="1" si="115"/>
        <v>109076.71595924722</v>
      </c>
      <c r="E1835" s="29">
        <f ca="1">IF(C1835&lt;Calculator!$D$26,0,IF(DAY($C1835)=1,IF(D1835-Calculator!$G$24&gt;0,Calculator!$G$24,D1835),0))</f>
        <v>0</v>
      </c>
      <c r="F1835" s="29">
        <f ca="1">IF(E1835&gt;0,D1835*Calculator!$G$22/12,0)</f>
        <v>0</v>
      </c>
      <c r="G1835" s="29">
        <f ca="1">IF(E1835&gt;0,(IFERROR(-PMT(Calculator!$G$22/12,Calculator!$G$23*12,Calculator!$G$20),0))-F1835,0)</f>
        <v>0</v>
      </c>
      <c r="H1835" s="29">
        <f t="shared" ca="1" si="116"/>
        <v>9556.2035225297423</v>
      </c>
      <c r="I1835" s="29">
        <f t="shared" ca="1" si="114"/>
        <v>1.7017896683957077</v>
      </c>
      <c r="J1835" s="30">
        <f>Calculator!$G$40</f>
        <v>6.5000000000000002E-2</v>
      </c>
      <c r="K1835" s="29">
        <f ca="1">IF(C1835&gt;=Calculator!$G$27,IF(DAY($C1835)=1,Calculator!$G$34/2,IF(DAY($C1835)=15,Calculator!$G$34/2,0)),0)</f>
        <v>0</v>
      </c>
      <c r="L1835" s="29">
        <f ca="1">IF(DAY($C1835)=28,IF(H1835=0,0,Calculator!$G$35),0)</f>
        <v>0</v>
      </c>
      <c r="M1835" s="29">
        <f ca="1">IF(I1835&gt;0,IF(DAY($C1835)=1,SUM(INDIRECT("I"&amp;(ROW(C1834)-DAY(C1834))):I1834),0),0)</f>
        <v>0</v>
      </c>
      <c r="N1835" s="29">
        <f ca="1">IF(C1835&lt;Calculator!$G$27,0,IF(C1835=Calculator!$G$27,Calculator!$G$39,IF(H1835-K1835&lt;=0,IF(D1835&gt;Calculator!$G$39,IF(H1835-K1835+E1835+L1835+M1835+Calculator!$G$39&gt;Calculator!$G$39,Calculator!$G$39-(H1835+E1835+L1835+M1835-K1835),Calculator!$G$39),D1835),0)))</f>
        <v>0</v>
      </c>
    </row>
    <row r="1836" spans="1:14" ht="15.75" thickBot="1">
      <c r="A1836" s="33" t="str">
        <f ca="1">IF(C1836=Calculator!$H$27,"F",IF(Daily!D1836+Daily!H1836=0,IF(D1835+H1835&gt;0,"L",""),""))</f>
        <v/>
      </c>
      <c r="B1836" s="34">
        <v>1835</v>
      </c>
      <c r="C1836" s="19">
        <f t="shared" ca="1" si="113"/>
        <v>47765</v>
      </c>
      <c r="D1836" s="29">
        <f t="shared" ca="1" si="115"/>
        <v>109076.71595924722</v>
      </c>
      <c r="E1836" s="29">
        <f ca="1">IF(C1836&lt;Calculator!$D$26,0,IF(DAY($C1836)=1,IF(D1836-Calculator!$G$24&gt;0,Calculator!$G$24,D1836),0))</f>
        <v>0</v>
      </c>
      <c r="F1836" s="29">
        <f ca="1">IF(E1836&gt;0,D1836*Calculator!$G$22/12,0)</f>
        <v>0</v>
      </c>
      <c r="G1836" s="29">
        <f ca="1">IF(E1836&gt;0,(IFERROR(-PMT(Calculator!$G$22/12,Calculator!$G$23*12,Calculator!$G$20),0))-F1836,0)</f>
        <v>0</v>
      </c>
      <c r="H1836" s="29">
        <f t="shared" ca="1" si="116"/>
        <v>9556.2035225297423</v>
      </c>
      <c r="I1836" s="29">
        <f t="shared" ca="1" si="114"/>
        <v>1.7017896683957077</v>
      </c>
      <c r="J1836" s="30">
        <f>Calculator!$G$40</f>
        <v>6.5000000000000002E-2</v>
      </c>
      <c r="K1836" s="29">
        <f ca="1">IF(C1836&gt;=Calculator!$G$27,IF(DAY($C1836)=1,Calculator!$G$34/2,IF(DAY($C1836)=15,Calculator!$G$34/2,0)),0)</f>
        <v>0</v>
      </c>
      <c r="L1836" s="29">
        <f ca="1">IF(DAY($C1836)=28,IF(H1836=0,0,Calculator!$G$35),0)</f>
        <v>0</v>
      </c>
      <c r="M1836" s="29">
        <f ca="1">IF(I1836&gt;0,IF(DAY($C1836)=1,SUM(INDIRECT("I"&amp;(ROW(C1835)-DAY(C1835))):I1835),0),0)</f>
        <v>0</v>
      </c>
      <c r="N1836" s="29">
        <f ca="1">IF(C1836&lt;Calculator!$G$27,0,IF(C1836=Calculator!$G$27,Calculator!$G$39,IF(H1836-K1836&lt;=0,IF(D1836&gt;Calculator!$G$39,IF(H1836-K1836+E1836+L1836+M1836+Calculator!$G$39&gt;Calculator!$G$39,Calculator!$G$39-(H1836+E1836+L1836+M1836-K1836),Calculator!$G$39),D1836),0)))</f>
        <v>0</v>
      </c>
    </row>
    <row r="1837" spans="1:14" ht="15.75" thickBot="1">
      <c r="A1837" s="33" t="str">
        <f ca="1">IF(C1837=Calculator!$H$27,"F",IF(Daily!D1837+Daily!H1837=0,IF(D1836+H1836&gt;0,"L",""),""))</f>
        <v/>
      </c>
      <c r="B1837" s="34">
        <v>1836</v>
      </c>
      <c r="C1837" s="19">
        <f t="shared" ca="1" si="113"/>
        <v>47766</v>
      </c>
      <c r="D1837" s="29">
        <f t="shared" ca="1" si="115"/>
        <v>109076.71595924722</v>
      </c>
      <c r="E1837" s="29">
        <f ca="1">IF(C1837&lt;Calculator!$D$26,0,IF(DAY($C1837)=1,IF(D1837-Calculator!$G$24&gt;0,Calculator!$G$24,D1837),0))</f>
        <v>0</v>
      </c>
      <c r="F1837" s="29">
        <f ca="1">IF(E1837&gt;0,D1837*Calculator!$G$22/12,0)</f>
        <v>0</v>
      </c>
      <c r="G1837" s="29">
        <f ca="1">IF(E1837&gt;0,(IFERROR(-PMT(Calculator!$G$22/12,Calculator!$G$23*12,Calculator!$G$20),0))-F1837,0)</f>
        <v>0</v>
      </c>
      <c r="H1837" s="29">
        <f t="shared" ca="1" si="116"/>
        <v>9556.2035225297423</v>
      </c>
      <c r="I1837" s="29">
        <f t="shared" ca="1" si="114"/>
        <v>1.7017896683957077</v>
      </c>
      <c r="J1837" s="30">
        <f>Calculator!$G$40</f>
        <v>6.5000000000000002E-2</v>
      </c>
      <c r="K1837" s="29">
        <f ca="1">IF(C1837&gt;=Calculator!$G$27,IF(DAY($C1837)=1,Calculator!$G$34/2,IF(DAY($C1837)=15,Calculator!$G$34/2,0)),0)</f>
        <v>0</v>
      </c>
      <c r="L1837" s="29">
        <f ca="1">IF(DAY($C1837)=28,IF(H1837=0,0,Calculator!$G$35),0)</f>
        <v>0</v>
      </c>
      <c r="M1837" s="29">
        <f ca="1">IF(I1837&gt;0,IF(DAY($C1837)=1,SUM(INDIRECT("I"&amp;(ROW(C1836)-DAY(C1836))):I1836),0),0)</f>
        <v>0</v>
      </c>
      <c r="N1837" s="29">
        <f ca="1">IF(C1837&lt;Calculator!$G$27,0,IF(C1837=Calculator!$G$27,Calculator!$G$39,IF(H1837-K1837&lt;=0,IF(D1837&gt;Calculator!$G$39,IF(H1837-K1837+E1837+L1837+M1837+Calculator!$G$39&gt;Calculator!$G$39,Calculator!$G$39-(H1837+E1837+L1837+M1837-K1837),Calculator!$G$39),D1837),0)))</f>
        <v>0</v>
      </c>
    </row>
    <row r="1838" spans="1:14" ht="15.75" thickBot="1">
      <c r="A1838" s="33" t="str">
        <f ca="1">IF(C1838=Calculator!$H$27,"F",IF(Daily!D1838+Daily!H1838=0,IF(D1837+H1837&gt;0,"L",""),""))</f>
        <v/>
      </c>
      <c r="B1838" s="34">
        <v>1837</v>
      </c>
      <c r="C1838" s="19">
        <f t="shared" ca="1" si="113"/>
        <v>47767</v>
      </c>
      <c r="D1838" s="29">
        <f t="shared" ca="1" si="115"/>
        <v>109076.71595924722</v>
      </c>
      <c r="E1838" s="29">
        <f ca="1">IF(C1838&lt;Calculator!$D$26,0,IF(DAY($C1838)=1,IF(D1838-Calculator!$G$24&gt;0,Calculator!$G$24,D1838),0))</f>
        <v>0</v>
      </c>
      <c r="F1838" s="29">
        <f ca="1">IF(E1838&gt;0,D1838*Calculator!$G$22/12,0)</f>
        <v>0</v>
      </c>
      <c r="G1838" s="29">
        <f ca="1">IF(E1838&gt;0,(IFERROR(-PMT(Calculator!$G$22/12,Calculator!$G$23*12,Calculator!$G$20),0))-F1838,0)</f>
        <v>0</v>
      </c>
      <c r="H1838" s="29">
        <f t="shared" ca="1" si="116"/>
        <v>9556.2035225297423</v>
      </c>
      <c r="I1838" s="29">
        <f t="shared" ca="1" si="114"/>
        <v>1.7017896683957077</v>
      </c>
      <c r="J1838" s="30">
        <f>Calculator!$G$40</f>
        <v>6.5000000000000002E-2</v>
      </c>
      <c r="K1838" s="29">
        <f ca="1">IF(C1838&gt;=Calculator!$G$27,IF(DAY($C1838)=1,Calculator!$G$34/2,IF(DAY($C1838)=15,Calculator!$G$34/2,0)),0)</f>
        <v>0</v>
      </c>
      <c r="L1838" s="29">
        <f ca="1">IF(DAY($C1838)=28,IF(H1838=0,0,Calculator!$G$35),0)</f>
        <v>0</v>
      </c>
      <c r="M1838" s="29">
        <f ca="1">IF(I1838&gt;0,IF(DAY($C1838)=1,SUM(INDIRECT("I"&amp;(ROW(C1837)-DAY(C1837))):I1837),0),0)</f>
        <v>0</v>
      </c>
      <c r="N1838" s="29">
        <f ca="1">IF(C1838&lt;Calculator!$G$27,0,IF(C1838=Calculator!$G$27,Calculator!$G$39,IF(H1838-K1838&lt;=0,IF(D1838&gt;Calculator!$G$39,IF(H1838-K1838+E1838+L1838+M1838+Calculator!$G$39&gt;Calculator!$G$39,Calculator!$G$39-(H1838+E1838+L1838+M1838-K1838),Calculator!$G$39),D1838),0)))</f>
        <v>0</v>
      </c>
    </row>
    <row r="1839" spans="1:14" ht="15.75" thickBot="1">
      <c r="A1839" s="33" t="str">
        <f ca="1">IF(C1839=Calculator!$H$27,"F",IF(Daily!D1839+Daily!H1839=0,IF(D1838+H1838&gt;0,"L",""),""))</f>
        <v/>
      </c>
      <c r="B1839" s="34">
        <v>1838</v>
      </c>
      <c r="C1839" s="19">
        <f t="shared" ca="1" si="113"/>
        <v>47768</v>
      </c>
      <c r="D1839" s="29">
        <f t="shared" ca="1" si="115"/>
        <v>109076.71595924722</v>
      </c>
      <c r="E1839" s="29">
        <f ca="1">IF(C1839&lt;Calculator!$D$26,0,IF(DAY($C1839)=1,IF(D1839-Calculator!$G$24&gt;0,Calculator!$G$24,D1839),0))</f>
        <v>0</v>
      </c>
      <c r="F1839" s="29">
        <f ca="1">IF(E1839&gt;0,D1839*Calculator!$G$22/12,0)</f>
        <v>0</v>
      </c>
      <c r="G1839" s="29">
        <f ca="1">IF(E1839&gt;0,(IFERROR(-PMT(Calculator!$G$22/12,Calculator!$G$23*12,Calculator!$G$20),0))-F1839,0)</f>
        <v>0</v>
      </c>
      <c r="H1839" s="29">
        <f t="shared" ca="1" si="116"/>
        <v>9556.2035225297423</v>
      </c>
      <c r="I1839" s="29">
        <f t="shared" ca="1" si="114"/>
        <v>1.7017896683957077</v>
      </c>
      <c r="J1839" s="30">
        <f>Calculator!$G$40</f>
        <v>6.5000000000000002E-2</v>
      </c>
      <c r="K1839" s="29">
        <f ca="1">IF(C1839&gt;=Calculator!$G$27,IF(DAY($C1839)=1,Calculator!$G$34/2,IF(DAY($C1839)=15,Calculator!$G$34/2,0)),0)</f>
        <v>0</v>
      </c>
      <c r="L1839" s="29">
        <f ca="1">IF(DAY($C1839)=28,IF(H1839=0,0,Calculator!$G$35),0)</f>
        <v>0</v>
      </c>
      <c r="M1839" s="29">
        <f ca="1">IF(I1839&gt;0,IF(DAY($C1839)=1,SUM(INDIRECT("I"&amp;(ROW(C1838)-DAY(C1838))):I1838),0),0)</f>
        <v>0</v>
      </c>
      <c r="N1839" s="29">
        <f ca="1">IF(C1839&lt;Calculator!$G$27,0,IF(C1839=Calculator!$G$27,Calculator!$G$39,IF(H1839-K1839&lt;=0,IF(D1839&gt;Calculator!$G$39,IF(H1839-K1839+E1839+L1839+M1839+Calculator!$G$39&gt;Calculator!$G$39,Calculator!$G$39-(H1839+E1839+L1839+M1839-K1839),Calculator!$G$39),D1839),0)))</f>
        <v>0</v>
      </c>
    </row>
    <row r="1840" spans="1:14" ht="15.75" thickBot="1">
      <c r="A1840" s="33" t="str">
        <f ca="1">IF(C1840=Calculator!$H$27,"F",IF(Daily!D1840+Daily!H1840=0,IF(D1839+H1839&gt;0,"L",""),""))</f>
        <v/>
      </c>
      <c r="B1840" s="34">
        <v>1839</v>
      </c>
      <c r="C1840" s="19">
        <f t="shared" ca="1" si="113"/>
        <v>47769</v>
      </c>
      <c r="D1840" s="29">
        <f t="shared" ca="1" si="115"/>
        <v>109076.71595924722</v>
      </c>
      <c r="E1840" s="29">
        <f ca="1">IF(C1840&lt;Calculator!$D$26,0,IF(DAY($C1840)=1,IF(D1840-Calculator!$G$24&gt;0,Calculator!$G$24,D1840),0))</f>
        <v>0</v>
      </c>
      <c r="F1840" s="29">
        <f ca="1">IF(E1840&gt;0,D1840*Calculator!$G$22/12,0)</f>
        <v>0</v>
      </c>
      <c r="G1840" s="29">
        <f ca="1">IF(E1840&gt;0,(IFERROR(-PMT(Calculator!$G$22/12,Calculator!$G$23*12,Calculator!$G$20),0))-F1840,0)</f>
        <v>0</v>
      </c>
      <c r="H1840" s="29">
        <f t="shared" ca="1" si="116"/>
        <v>9556.2035225297423</v>
      </c>
      <c r="I1840" s="29">
        <f t="shared" ca="1" si="114"/>
        <v>1.7017896683957077</v>
      </c>
      <c r="J1840" s="30">
        <f>Calculator!$G$40</f>
        <v>6.5000000000000002E-2</v>
      </c>
      <c r="K1840" s="29">
        <f ca="1">IF(C1840&gt;=Calculator!$G$27,IF(DAY($C1840)=1,Calculator!$G$34/2,IF(DAY($C1840)=15,Calculator!$G$34/2,0)),0)</f>
        <v>0</v>
      </c>
      <c r="L1840" s="29">
        <f ca="1">IF(DAY($C1840)=28,IF(H1840=0,0,Calculator!$G$35),0)</f>
        <v>0</v>
      </c>
      <c r="M1840" s="29">
        <f ca="1">IF(I1840&gt;0,IF(DAY($C1840)=1,SUM(INDIRECT("I"&amp;(ROW(C1839)-DAY(C1839))):I1839),0),0)</f>
        <v>0</v>
      </c>
      <c r="N1840" s="29">
        <f ca="1">IF(C1840&lt;Calculator!$G$27,0,IF(C1840=Calculator!$G$27,Calculator!$G$39,IF(H1840-K1840&lt;=0,IF(D1840&gt;Calculator!$G$39,IF(H1840-K1840+E1840+L1840+M1840+Calculator!$G$39&gt;Calculator!$G$39,Calculator!$G$39-(H1840+E1840+L1840+M1840-K1840),Calculator!$G$39),D1840),0)))</f>
        <v>0</v>
      </c>
    </row>
    <row r="1841" spans="1:14" ht="15.75" thickBot="1">
      <c r="A1841" s="33" t="str">
        <f ca="1">IF(C1841=Calculator!$H$27,"F",IF(Daily!D1841+Daily!H1841=0,IF(D1840+H1840&gt;0,"L",""),""))</f>
        <v/>
      </c>
      <c r="B1841" s="34">
        <v>1840</v>
      </c>
      <c r="C1841" s="19">
        <f t="shared" ca="1" si="113"/>
        <v>47770</v>
      </c>
      <c r="D1841" s="29">
        <f t="shared" ca="1" si="115"/>
        <v>109076.71595924722</v>
      </c>
      <c r="E1841" s="29">
        <f ca="1">IF(C1841&lt;Calculator!$D$26,0,IF(DAY($C1841)=1,IF(D1841-Calculator!$G$24&gt;0,Calculator!$G$24,D1841),0))</f>
        <v>0</v>
      </c>
      <c r="F1841" s="29">
        <f ca="1">IF(E1841&gt;0,D1841*Calculator!$G$22/12,0)</f>
        <v>0</v>
      </c>
      <c r="G1841" s="29">
        <f ca="1">IF(E1841&gt;0,(IFERROR(-PMT(Calculator!$G$22/12,Calculator!$G$23*12,Calculator!$G$20),0))-F1841,0)</f>
        <v>0</v>
      </c>
      <c r="H1841" s="29">
        <f t="shared" ca="1" si="116"/>
        <v>9556.2035225297423</v>
      </c>
      <c r="I1841" s="29">
        <f t="shared" ca="1" si="114"/>
        <v>1.7017896683957077</v>
      </c>
      <c r="J1841" s="30">
        <f>Calculator!$G$40</f>
        <v>6.5000000000000002E-2</v>
      </c>
      <c r="K1841" s="29">
        <f ca="1">IF(C1841&gt;=Calculator!$G$27,IF(DAY($C1841)=1,Calculator!$G$34/2,IF(DAY($C1841)=15,Calculator!$G$34/2,0)),0)</f>
        <v>0</v>
      </c>
      <c r="L1841" s="29">
        <f ca="1">IF(DAY($C1841)=28,IF(H1841=0,0,Calculator!$G$35),0)</f>
        <v>0</v>
      </c>
      <c r="M1841" s="29">
        <f ca="1">IF(I1841&gt;0,IF(DAY($C1841)=1,SUM(INDIRECT("I"&amp;(ROW(C1840)-DAY(C1840))):I1840),0),0)</f>
        <v>0</v>
      </c>
      <c r="N1841" s="29">
        <f ca="1">IF(C1841&lt;Calculator!$G$27,0,IF(C1841=Calculator!$G$27,Calculator!$G$39,IF(H1841-K1841&lt;=0,IF(D1841&gt;Calculator!$G$39,IF(H1841-K1841+E1841+L1841+M1841+Calculator!$G$39&gt;Calculator!$G$39,Calculator!$G$39-(H1841+E1841+L1841+M1841-K1841),Calculator!$G$39),D1841),0)))</f>
        <v>0</v>
      </c>
    </row>
    <row r="1842" spans="1:14" ht="15.75" thickBot="1">
      <c r="A1842" s="33" t="str">
        <f ca="1">IF(C1842=Calculator!$H$27,"F",IF(Daily!D1842+Daily!H1842=0,IF(D1841+H1841&gt;0,"L",""),""))</f>
        <v/>
      </c>
      <c r="B1842" s="34">
        <v>1841</v>
      </c>
      <c r="C1842" s="19">
        <f t="shared" ca="1" si="113"/>
        <v>47771</v>
      </c>
      <c r="D1842" s="29">
        <f t="shared" ca="1" si="115"/>
        <v>109076.71595924722</v>
      </c>
      <c r="E1842" s="29">
        <f ca="1">IF(C1842&lt;Calculator!$D$26,0,IF(DAY($C1842)=1,IF(D1842-Calculator!$G$24&gt;0,Calculator!$G$24,D1842),0))</f>
        <v>0</v>
      </c>
      <c r="F1842" s="29">
        <f ca="1">IF(E1842&gt;0,D1842*Calculator!$G$22/12,0)</f>
        <v>0</v>
      </c>
      <c r="G1842" s="29">
        <f ca="1">IF(E1842&gt;0,(IFERROR(-PMT(Calculator!$G$22/12,Calculator!$G$23*12,Calculator!$G$20),0))-F1842,0)</f>
        <v>0</v>
      </c>
      <c r="H1842" s="29">
        <f t="shared" ca="1" si="116"/>
        <v>9556.2035225297423</v>
      </c>
      <c r="I1842" s="29">
        <f t="shared" ca="1" si="114"/>
        <v>1.7017896683957077</v>
      </c>
      <c r="J1842" s="30">
        <f>Calculator!$G$40</f>
        <v>6.5000000000000002E-2</v>
      </c>
      <c r="K1842" s="29">
        <f ca="1">IF(C1842&gt;=Calculator!$G$27,IF(DAY($C1842)=1,Calculator!$G$34/2,IF(DAY($C1842)=15,Calculator!$G$34/2,0)),0)</f>
        <v>4500</v>
      </c>
      <c r="L1842" s="29">
        <f ca="1">IF(DAY($C1842)=28,IF(H1842=0,0,Calculator!$G$35),0)</f>
        <v>0</v>
      </c>
      <c r="M1842" s="29">
        <f ca="1">IF(I1842&gt;0,IF(DAY($C1842)=1,SUM(INDIRECT("I"&amp;(ROW(C1841)-DAY(C1841))):I1841),0),0)</f>
        <v>0</v>
      </c>
      <c r="N1842" s="29">
        <f ca="1">IF(C1842&lt;Calculator!$G$27,0,IF(C1842=Calculator!$G$27,Calculator!$G$39,IF(H1842-K1842&lt;=0,IF(D1842&gt;Calculator!$G$39,IF(H1842-K1842+E1842+L1842+M1842+Calculator!$G$39&gt;Calculator!$G$39,Calculator!$G$39-(H1842+E1842+L1842+M1842-K1842),Calculator!$G$39),D1842),0)))</f>
        <v>0</v>
      </c>
    </row>
    <row r="1843" spans="1:14" ht="15.75" thickBot="1">
      <c r="A1843" s="33" t="str">
        <f ca="1">IF(C1843=Calculator!$H$27,"F",IF(Daily!D1843+Daily!H1843=0,IF(D1842+H1842&gt;0,"L",""),""))</f>
        <v/>
      </c>
      <c r="B1843" s="34">
        <v>1842</v>
      </c>
      <c r="C1843" s="19">
        <f t="shared" ca="1" si="113"/>
        <v>47772</v>
      </c>
      <c r="D1843" s="29">
        <f t="shared" ca="1" si="115"/>
        <v>109076.71595924722</v>
      </c>
      <c r="E1843" s="29">
        <f ca="1">IF(C1843&lt;Calculator!$D$26,0,IF(DAY($C1843)=1,IF(D1843-Calculator!$G$24&gt;0,Calculator!$G$24,D1843),0))</f>
        <v>0</v>
      </c>
      <c r="F1843" s="29">
        <f ca="1">IF(E1843&gt;0,D1843*Calculator!$G$22/12,0)</f>
        <v>0</v>
      </c>
      <c r="G1843" s="29">
        <f ca="1">IF(E1843&gt;0,(IFERROR(-PMT(Calculator!$G$22/12,Calculator!$G$23*12,Calculator!$G$20),0))-F1843,0)</f>
        <v>0</v>
      </c>
      <c r="H1843" s="29">
        <f t="shared" ca="1" si="116"/>
        <v>5056.2035225297423</v>
      </c>
      <c r="I1843" s="29">
        <f t="shared" ca="1" si="114"/>
        <v>0.90041980538200894</v>
      </c>
      <c r="J1843" s="30">
        <f>Calculator!$G$40</f>
        <v>6.5000000000000002E-2</v>
      </c>
      <c r="K1843" s="29">
        <f ca="1">IF(C1843&gt;=Calculator!$G$27,IF(DAY($C1843)=1,Calculator!$G$34/2,IF(DAY($C1843)=15,Calculator!$G$34/2,0)),0)</f>
        <v>0</v>
      </c>
      <c r="L1843" s="29">
        <f ca="1">IF(DAY($C1843)=28,IF(H1843=0,0,Calculator!$G$35),0)</f>
        <v>0</v>
      </c>
      <c r="M1843" s="29">
        <f ca="1">IF(I1843&gt;0,IF(DAY($C1843)=1,SUM(INDIRECT("I"&amp;(ROW(C1842)-DAY(C1842))):I1842),0),0)</f>
        <v>0</v>
      </c>
      <c r="N1843" s="29">
        <f ca="1">IF(C1843&lt;Calculator!$G$27,0,IF(C1843=Calculator!$G$27,Calculator!$G$39,IF(H1843-K1843&lt;=0,IF(D1843&gt;Calculator!$G$39,IF(H1843-K1843+E1843+L1843+M1843+Calculator!$G$39&gt;Calculator!$G$39,Calculator!$G$39-(H1843+E1843+L1843+M1843-K1843),Calculator!$G$39),D1843),0)))</f>
        <v>0</v>
      </c>
    </row>
    <row r="1844" spans="1:14" ht="15.75" thickBot="1">
      <c r="A1844" s="33" t="str">
        <f ca="1">IF(C1844=Calculator!$H$27,"F",IF(Daily!D1844+Daily!H1844=0,IF(D1843+H1843&gt;0,"L",""),""))</f>
        <v/>
      </c>
      <c r="B1844" s="34">
        <v>1843</v>
      </c>
      <c r="C1844" s="19">
        <f t="shared" ca="1" si="113"/>
        <v>47773</v>
      </c>
      <c r="D1844" s="29">
        <f t="shared" ca="1" si="115"/>
        <v>109076.71595924722</v>
      </c>
      <c r="E1844" s="29">
        <f ca="1">IF(C1844&lt;Calculator!$D$26,0,IF(DAY($C1844)=1,IF(D1844-Calculator!$G$24&gt;0,Calculator!$G$24,D1844),0))</f>
        <v>0</v>
      </c>
      <c r="F1844" s="29">
        <f ca="1">IF(E1844&gt;0,D1844*Calculator!$G$22/12,0)</f>
        <v>0</v>
      </c>
      <c r="G1844" s="29">
        <f ca="1">IF(E1844&gt;0,(IFERROR(-PMT(Calculator!$G$22/12,Calculator!$G$23*12,Calculator!$G$20),0))-F1844,0)</f>
        <v>0</v>
      </c>
      <c r="H1844" s="29">
        <f t="shared" ca="1" si="116"/>
        <v>5056.2035225297423</v>
      </c>
      <c r="I1844" s="29">
        <f t="shared" ca="1" si="114"/>
        <v>0.90041980538200894</v>
      </c>
      <c r="J1844" s="30">
        <f>Calculator!$G$40</f>
        <v>6.5000000000000002E-2</v>
      </c>
      <c r="K1844" s="29">
        <f ca="1">IF(C1844&gt;=Calculator!$G$27,IF(DAY($C1844)=1,Calculator!$G$34/2,IF(DAY($C1844)=15,Calculator!$G$34/2,0)),0)</f>
        <v>0</v>
      </c>
      <c r="L1844" s="29">
        <f ca="1">IF(DAY($C1844)=28,IF(H1844=0,0,Calculator!$G$35),0)</f>
        <v>0</v>
      </c>
      <c r="M1844" s="29">
        <f ca="1">IF(I1844&gt;0,IF(DAY($C1844)=1,SUM(INDIRECT("I"&amp;(ROW(C1843)-DAY(C1843))):I1843),0),0)</f>
        <v>0</v>
      </c>
      <c r="N1844" s="29">
        <f ca="1">IF(C1844&lt;Calculator!$G$27,0,IF(C1844=Calculator!$G$27,Calculator!$G$39,IF(H1844-K1844&lt;=0,IF(D1844&gt;Calculator!$G$39,IF(H1844-K1844+E1844+L1844+M1844+Calculator!$G$39&gt;Calculator!$G$39,Calculator!$G$39-(H1844+E1844+L1844+M1844-K1844),Calculator!$G$39),D1844),0)))</f>
        <v>0</v>
      </c>
    </row>
    <row r="1845" spans="1:14" ht="15.75" thickBot="1">
      <c r="A1845" s="33" t="str">
        <f ca="1">IF(C1845=Calculator!$H$27,"F",IF(Daily!D1845+Daily!H1845=0,IF(D1844+H1844&gt;0,"L",""),""))</f>
        <v/>
      </c>
      <c r="B1845" s="34">
        <v>1844</v>
      </c>
      <c r="C1845" s="19">
        <f t="shared" ca="1" si="113"/>
        <v>47774</v>
      </c>
      <c r="D1845" s="29">
        <f t="shared" ca="1" si="115"/>
        <v>109076.71595924722</v>
      </c>
      <c r="E1845" s="29">
        <f ca="1">IF(C1845&lt;Calculator!$D$26,0,IF(DAY($C1845)=1,IF(D1845-Calculator!$G$24&gt;0,Calculator!$G$24,D1845),0))</f>
        <v>0</v>
      </c>
      <c r="F1845" s="29">
        <f ca="1">IF(E1845&gt;0,D1845*Calculator!$G$22/12,0)</f>
        <v>0</v>
      </c>
      <c r="G1845" s="29">
        <f ca="1">IF(E1845&gt;0,(IFERROR(-PMT(Calculator!$G$22/12,Calculator!$G$23*12,Calculator!$G$20),0))-F1845,0)</f>
        <v>0</v>
      </c>
      <c r="H1845" s="29">
        <f t="shared" ca="1" si="116"/>
        <v>5056.2035225297423</v>
      </c>
      <c r="I1845" s="29">
        <f t="shared" ca="1" si="114"/>
        <v>0.90041980538200894</v>
      </c>
      <c r="J1845" s="30">
        <f>Calculator!$G$40</f>
        <v>6.5000000000000002E-2</v>
      </c>
      <c r="K1845" s="29">
        <f ca="1">IF(C1845&gt;=Calculator!$G$27,IF(DAY($C1845)=1,Calculator!$G$34/2,IF(DAY($C1845)=15,Calculator!$G$34/2,0)),0)</f>
        <v>0</v>
      </c>
      <c r="L1845" s="29">
        <f ca="1">IF(DAY($C1845)=28,IF(H1845=0,0,Calculator!$G$35),0)</f>
        <v>0</v>
      </c>
      <c r="M1845" s="29">
        <f ca="1">IF(I1845&gt;0,IF(DAY($C1845)=1,SUM(INDIRECT("I"&amp;(ROW(C1844)-DAY(C1844))):I1844),0),0)</f>
        <v>0</v>
      </c>
      <c r="N1845" s="29">
        <f ca="1">IF(C1845&lt;Calculator!$G$27,0,IF(C1845=Calculator!$G$27,Calculator!$G$39,IF(H1845-K1845&lt;=0,IF(D1845&gt;Calculator!$G$39,IF(H1845-K1845+E1845+L1845+M1845+Calculator!$G$39&gt;Calculator!$G$39,Calculator!$G$39-(H1845+E1845+L1845+M1845-K1845),Calculator!$G$39),D1845),0)))</f>
        <v>0</v>
      </c>
    </row>
    <row r="1846" spans="1:14" ht="15.75" thickBot="1">
      <c r="A1846" s="33" t="str">
        <f ca="1">IF(C1846=Calculator!$H$27,"F",IF(Daily!D1846+Daily!H1846=0,IF(D1845+H1845&gt;0,"L",""),""))</f>
        <v/>
      </c>
      <c r="B1846" s="34">
        <v>1845</v>
      </c>
      <c r="C1846" s="19">
        <f t="shared" ca="1" si="113"/>
        <v>47775</v>
      </c>
      <c r="D1846" s="29">
        <f t="shared" ca="1" si="115"/>
        <v>109076.71595924722</v>
      </c>
      <c r="E1846" s="29">
        <f ca="1">IF(C1846&lt;Calculator!$D$26,0,IF(DAY($C1846)=1,IF(D1846-Calculator!$G$24&gt;0,Calculator!$G$24,D1846),0))</f>
        <v>0</v>
      </c>
      <c r="F1846" s="29">
        <f ca="1">IF(E1846&gt;0,D1846*Calculator!$G$22/12,0)</f>
        <v>0</v>
      </c>
      <c r="G1846" s="29">
        <f ca="1">IF(E1846&gt;0,(IFERROR(-PMT(Calculator!$G$22/12,Calculator!$G$23*12,Calculator!$G$20),0))-F1846,0)</f>
        <v>0</v>
      </c>
      <c r="H1846" s="29">
        <f t="shared" ca="1" si="116"/>
        <v>5056.2035225297423</v>
      </c>
      <c r="I1846" s="29">
        <f t="shared" ca="1" si="114"/>
        <v>0.90041980538200894</v>
      </c>
      <c r="J1846" s="30">
        <f>Calculator!$G$40</f>
        <v>6.5000000000000002E-2</v>
      </c>
      <c r="K1846" s="29">
        <f ca="1">IF(C1846&gt;=Calculator!$G$27,IF(DAY($C1846)=1,Calculator!$G$34/2,IF(DAY($C1846)=15,Calculator!$G$34/2,0)),0)</f>
        <v>0</v>
      </c>
      <c r="L1846" s="29">
        <f ca="1">IF(DAY($C1846)=28,IF(H1846=0,0,Calculator!$G$35),0)</f>
        <v>0</v>
      </c>
      <c r="M1846" s="29">
        <f ca="1">IF(I1846&gt;0,IF(DAY($C1846)=1,SUM(INDIRECT("I"&amp;(ROW(C1845)-DAY(C1845))):I1845),0),0)</f>
        <v>0</v>
      </c>
      <c r="N1846" s="29">
        <f ca="1">IF(C1846&lt;Calculator!$G$27,0,IF(C1846=Calculator!$G$27,Calculator!$G$39,IF(H1846-K1846&lt;=0,IF(D1846&gt;Calculator!$G$39,IF(H1846-K1846+E1846+L1846+M1846+Calculator!$G$39&gt;Calculator!$G$39,Calculator!$G$39-(H1846+E1846+L1846+M1846-K1846),Calculator!$G$39),D1846),0)))</f>
        <v>0</v>
      </c>
    </row>
    <row r="1847" spans="1:14" ht="15.75" thickBot="1">
      <c r="A1847" s="33" t="str">
        <f ca="1">IF(C1847=Calculator!$H$27,"F",IF(Daily!D1847+Daily!H1847=0,IF(D1846+H1846&gt;0,"L",""),""))</f>
        <v/>
      </c>
      <c r="B1847" s="34">
        <v>1846</v>
      </c>
      <c r="C1847" s="19">
        <f t="shared" ca="1" si="113"/>
        <v>47776</v>
      </c>
      <c r="D1847" s="29">
        <f t="shared" ca="1" si="115"/>
        <v>109076.71595924722</v>
      </c>
      <c r="E1847" s="29">
        <f ca="1">IF(C1847&lt;Calculator!$D$26,0,IF(DAY($C1847)=1,IF(D1847-Calculator!$G$24&gt;0,Calculator!$G$24,D1847),0))</f>
        <v>0</v>
      </c>
      <c r="F1847" s="29">
        <f ca="1">IF(E1847&gt;0,D1847*Calculator!$G$22/12,0)</f>
        <v>0</v>
      </c>
      <c r="G1847" s="29">
        <f ca="1">IF(E1847&gt;0,(IFERROR(-PMT(Calculator!$G$22/12,Calculator!$G$23*12,Calculator!$G$20),0))-F1847,0)</f>
        <v>0</v>
      </c>
      <c r="H1847" s="29">
        <f t="shared" ca="1" si="116"/>
        <v>5056.2035225297423</v>
      </c>
      <c r="I1847" s="29">
        <f t="shared" ca="1" si="114"/>
        <v>0.90041980538200894</v>
      </c>
      <c r="J1847" s="30">
        <f>Calculator!$G$40</f>
        <v>6.5000000000000002E-2</v>
      </c>
      <c r="K1847" s="29">
        <f ca="1">IF(C1847&gt;=Calculator!$G$27,IF(DAY($C1847)=1,Calculator!$G$34/2,IF(DAY($C1847)=15,Calculator!$G$34/2,0)),0)</f>
        <v>0</v>
      </c>
      <c r="L1847" s="29">
        <f ca="1">IF(DAY($C1847)=28,IF(H1847=0,0,Calculator!$G$35),0)</f>
        <v>0</v>
      </c>
      <c r="M1847" s="29">
        <f ca="1">IF(I1847&gt;0,IF(DAY($C1847)=1,SUM(INDIRECT("I"&amp;(ROW(C1846)-DAY(C1846))):I1846),0),0)</f>
        <v>0</v>
      </c>
      <c r="N1847" s="29">
        <f ca="1">IF(C1847&lt;Calculator!$G$27,0,IF(C1847=Calculator!$G$27,Calculator!$G$39,IF(H1847-K1847&lt;=0,IF(D1847&gt;Calculator!$G$39,IF(H1847-K1847+E1847+L1847+M1847+Calculator!$G$39&gt;Calculator!$G$39,Calculator!$G$39-(H1847+E1847+L1847+M1847-K1847),Calculator!$G$39),D1847),0)))</f>
        <v>0</v>
      </c>
    </row>
    <row r="1848" spans="1:14" ht="15.75" thickBot="1">
      <c r="A1848" s="33" t="str">
        <f ca="1">IF(C1848=Calculator!$H$27,"F",IF(Daily!D1848+Daily!H1848=0,IF(D1847+H1847&gt;0,"L",""),""))</f>
        <v/>
      </c>
      <c r="B1848" s="34">
        <v>1847</v>
      </c>
      <c r="C1848" s="19">
        <f t="shared" ca="1" si="113"/>
        <v>47777</v>
      </c>
      <c r="D1848" s="29">
        <f t="shared" ca="1" si="115"/>
        <v>109076.71595924722</v>
      </c>
      <c r="E1848" s="29">
        <f ca="1">IF(C1848&lt;Calculator!$D$26,0,IF(DAY($C1848)=1,IF(D1848-Calculator!$G$24&gt;0,Calculator!$G$24,D1848),0))</f>
        <v>0</v>
      </c>
      <c r="F1848" s="29">
        <f ca="1">IF(E1848&gt;0,D1848*Calculator!$G$22/12,0)</f>
        <v>0</v>
      </c>
      <c r="G1848" s="29">
        <f ca="1">IF(E1848&gt;0,(IFERROR(-PMT(Calculator!$G$22/12,Calculator!$G$23*12,Calculator!$G$20),0))-F1848,0)</f>
        <v>0</v>
      </c>
      <c r="H1848" s="29">
        <f t="shared" ca="1" si="116"/>
        <v>5056.2035225297423</v>
      </c>
      <c r="I1848" s="29">
        <f t="shared" ca="1" si="114"/>
        <v>0.90041980538200894</v>
      </c>
      <c r="J1848" s="30">
        <f>Calculator!$G$40</f>
        <v>6.5000000000000002E-2</v>
      </c>
      <c r="K1848" s="29">
        <f ca="1">IF(C1848&gt;=Calculator!$G$27,IF(DAY($C1848)=1,Calculator!$G$34/2,IF(DAY($C1848)=15,Calculator!$G$34/2,0)),0)</f>
        <v>0</v>
      </c>
      <c r="L1848" s="29">
        <f ca="1">IF(DAY($C1848)=28,IF(H1848=0,0,Calculator!$G$35),0)</f>
        <v>0</v>
      </c>
      <c r="M1848" s="29">
        <f ca="1">IF(I1848&gt;0,IF(DAY($C1848)=1,SUM(INDIRECT("I"&amp;(ROW(C1847)-DAY(C1847))):I1847),0),0)</f>
        <v>0</v>
      </c>
      <c r="N1848" s="29">
        <f ca="1">IF(C1848&lt;Calculator!$G$27,0,IF(C1848=Calculator!$G$27,Calculator!$G$39,IF(H1848-K1848&lt;=0,IF(D1848&gt;Calculator!$G$39,IF(H1848-K1848+E1848+L1848+M1848+Calculator!$G$39&gt;Calculator!$G$39,Calculator!$G$39-(H1848+E1848+L1848+M1848-K1848),Calculator!$G$39),D1848),0)))</f>
        <v>0</v>
      </c>
    </row>
    <row r="1849" spans="1:14" ht="15.75" thickBot="1">
      <c r="A1849" s="33" t="str">
        <f ca="1">IF(C1849=Calculator!$H$27,"F",IF(Daily!D1849+Daily!H1849=0,IF(D1848+H1848&gt;0,"L",""),""))</f>
        <v/>
      </c>
      <c r="B1849" s="34">
        <v>1848</v>
      </c>
      <c r="C1849" s="19">
        <f t="shared" ca="1" si="113"/>
        <v>47778</v>
      </c>
      <c r="D1849" s="29">
        <f t="shared" ca="1" si="115"/>
        <v>109076.71595924722</v>
      </c>
      <c r="E1849" s="29">
        <f ca="1">IF(C1849&lt;Calculator!$D$26,0,IF(DAY($C1849)=1,IF(D1849-Calculator!$G$24&gt;0,Calculator!$G$24,D1849),0))</f>
        <v>0</v>
      </c>
      <c r="F1849" s="29">
        <f ca="1">IF(E1849&gt;0,D1849*Calculator!$G$22/12,0)</f>
        <v>0</v>
      </c>
      <c r="G1849" s="29">
        <f ca="1">IF(E1849&gt;0,(IFERROR(-PMT(Calculator!$G$22/12,Calculator!$G$23*12,Calculator!$G$20),0))-F1849,0)</f>
        <v>0</v>
      </c>
      <c r="H1849" s="29">
        <f t="shared" ca="1" si="116"/>
        <v>5056.2035225297423</v>
      </c>
      <c r="I1849" s="29">
        <f t="shared" ca="1" si="114"/>
        <v>0.90041980538200894</v>
      </c>
      <c r="J1849" s="30">
        <f>Calculator!$G$40</f>
        <v>6.5000000000000002E-2</v>
      </c>
      <c r="K1849" s="29">
        <f ca="1">IF(C1849&gt;=Calculator!$G$27,IF(DAY($C1849)=1,Calculator!$G$34/2,IF(DAY($C1849)=15,Calculator!$G$34/2,0)),0)</f>
        <v>0</v>
      </c>
      <c r="L1849" s="29">
        <f ca="1">IF(DAY($C1849)=28,IF(H1849=0,0,Calculator!$G$35),0)</f>
        <v>0</v>
      </c>
      <c r="M1849" s="29">
        <f ca="1">IF(I1849&gt;0,IF(DAY($C1849)=1,SUM(INDIRECT("I"&amp;(ROW(C1848)-DAY(C1848))):I1848),0),0)</f>
        <v>0</v>
      </c>
      <c r="N1849" s="29">
        <f ca="1">IF(C1849&lt;Calculator!$G$27,0,IF(C1849=Calculator!$G$27,Calculator!$G$39,IF(H1849-K1849&lt;=0,IF(D1849&gt;Calculator!$G$39,IF(H1849-K1849+E1849+L1849+M1849+Calculator!$G$39&gt;Calculator!$G$39,Calculator!$G$39-(H1849+E1849+L1849+M1849-K1849),Calculator!$G$39),D1849),0)))</f>
        <v>0</v>
      </c>
    </row>
    <row r="1850" spans="1:14" ht="15.75" thickBot="1">
      <c r="A1850" s="33" t="str">
        <f ca="1">IF(C1850=Calculator!$H$27,"F",IF(Daily!D1850+Daily!H1850=0,IF(D1849+H1849&gt;0,"L",""),""))</f>
        <v/>
      </c>
      <c r="B1850" s="34">
        <v>1849</v>
      </c>
      <c r="C1850" s="19">
        <f t="shared" ca="1" si="113"/>
        <v>47779</v>
      </c>
      <c r="D1850" s="29">
        <f t="shared" ca="1" si="115"/>
        <v>109076.71595924722</v>
      </c>
      <c r="E1850" s="29">
        <f ca="1">IF(C1850&lt;Calculator!$D$26,0,IF(DAY($C1850)=1,IF(D1850-Calculator!$G$24&gt;0,Calculator!$G$24,D1850),0))</f>
        <v>0</v>
      </c>
      <c r="F1850" s="29">
        <f ca="1">IF(E1850&gt;0,D1850*Calculator!$G$22/12,0)</f>
        <v>0</v>
      </c>
      <c r="G1850" s="29">
        <f ca="1">IF(E1850&gt;0,(IFERROR(-PMT(Calculator!$G$22/12,Calculator!$G$23*12,Calculator!$G$20),0))-F1850,0)</f>
        <v>0</v>
      </c>
      <c r="H1850" s="29">
        <f t="shared" ca="1" si="116"/>
        <v>5056.2035225297423</v>
      </c>
      <c r="I1850" s="29">
        <f t="shared" ca="1" si="114"/>
        <v>0.90041980538200894</v>
      </c>
      <c r="J1850" s="30">
        <f>Calculator!$G$40</f>
        <v>6.5000000000000002E-2</v>
      </c>
      <c r="K1850" s="29">
        <f ca="1">IF(C1850&gt;=Calculator!$G$27,IF(DAY($C1850)=1,Calculator!$G$34/2,IF(DAY($C1850)=15,Calculator!$G$34/2,0)),0)</f>
        <v>0</v>
      </c>
      <c r="L1850" s="29">
        <f ca="1">IF(DAY($C1850)=28,IF(H1850=0,0,Calculator!$G$35),0)</f>
        <v>0</v>
      </c>
      <c r="M1850" s="29">
        <f ca="1">IF(I1850&gt;0,IF(DAY($C1850)=1,SUM(INDIRECT("I"&amp;(ROW(C1849)-DAY(C1849))):I1849),0),0)</f>
        <v>0</v>
      </c>
      <c r="N1850" s="29">
        <f ca="1">IF(C1850&lt;Calculator!$G$27,0,IF(C1850=Calculator!$G$27,Calculator!$G$39,IF(H1850-K1850&lt;=0,IF(D1850&gt;Calculator!$G$39,IF(H1850-K1850+E1850+L1850+M1850+Calculator!$G$39&gt;Calculator!$G$39,Calculator!$G$39-(H1850+E1850+L1850+M1850-K1850),Calculator!$G$39),D1850),0)))</f>
        <v>0</v>
      </c>
    </row>
    <row r="1851" spans="1:14" ht="15.75" thickBot="1">
      <c r="A1851" s="33" t="str">
        <f ca="1">IF(C1851=Calculator!$H$27,"F",IF(Daily!D1851+Daily!H1851=0,IF(D1850+H1850&gt;0,"L",""),""))</f>
        <v/>
      </c>
      <c r="B1851" s="34">
        <v>1850</v>
      </c>
      <c r="C1851" s="19">
        <f t="shared" ca="1" si="113"/>
        <v>47780</v>
      </c>
      <c r="D1851" s="29">
        <f t="shared" ca="1" si="115"/>
        <v>109076.71595924722</v>
      </c>
      <c r="E1851" s="29">
        <f ca="1">IF(C1851&lt;Calculator!$D$26,0,IF(DAY($C1851)=1,IF(D1851-Calculator!$G$24&gt;0,Calculator!$G$24,D1851),0))</f>
        <v>0</v>
      </c>
      <c r="F1851" s="29">
        <f ca="1">IF(E1851&gt;0,D1851*Calculator!$G$22/12,0)</f>
        <v>0</v>
      </c>
      <c r="G1851" s="29">
        <f ca="1">IF(E1851&gt;0,(IFERROR(-PMT(Calculator!$G$22/12,Calculator!$G$23*12,Calculator!$G$20),0))-F1851,0)</f>
        <v>0</v>
      </c>
      <c r="H1851" s="29">
        <f t="shared" ca="1" si="116"/>
        <v>5056.2035225297423</v>
      </c>
      <c r="I1851" s="29">
        <f t="shared" ca="1" si="114"/>
        <v>0.90041980538200894</v>
      </c>
      <c r="J1851" s="30">
        <f>Calculator!$G$40</f>
        <v>6.5000000000000002E-2</v>
      </c>
      <c r="K1851" s="29">
        <f ca="1">IF(C1851&gt;=Calculator!$G$27,IF(DAY($C1851)=1,Calculator!$G$34/2,IF(DAY($C1851)=15,Calculator!$G$34/2,0)),0)</f>
        <v>0</v>
      </c>
      <c r="L1851" s="29">
        <f ca="1">IF(DAY($C1851)=28,IF(H1851=0,0,Calculator!$G$35),0)</f>
        <v>0</v>
      </c>
      <c r="M1851" s="29">
        <f ca="1">IF(I1851&gt;0,IF(DAY($C1851)=1,SUM(INDIRECT("I"&amp;(ROW(C1850)-DAY(C1850))):I1850),0),0)</f>
        <v>0</v>
      </c>
      <c r="N1851" s="29">
        <f ca="1">IF(C1851&lt;Calculator!$G$27,0,IF(C1851=Calculator!$G$27,Calculator!$G$39,IF(H1851-K1851&lt;=0,IF(D1851&gt;Calculator!$G$39,IF(H1851-K1851+E1851+L1851+M1851+Calculator!$G$39&gt;Calculator!$G$39,Calculator!$G$39-(H1851+E1851+L1851+M1851-K1851),Calculator!$G$39),D1851),0)))</f>
        <v>0</v>
      </c>
    </row>
    <row r="1852" spans="1:14" ht="15.75" thickBot="1">
      <c r="A1852" s="33" t="str">
        <f ca="1">IF(C1852=Calculator!$H$27,"F",IF(Daily!D1852+Daily!H1852=0,IF(D1851+H1851&gt;0,"L",""),""))</f>
        <v/>
      </c>
      <c r="B1852" s="34">
        <v>1851</v>
      </c>
      <c r="C1852" s="19">
        <f t="shared" ca="1" si="113"/>
        <v>47781</v>
      </c>
      <c r="D1852" s="29">
        <f t="shared" ca="1" si="115"/>
        <v>109076.71595924722</v>
      </c>
      <c r="E1852" s="29">
        <f ca="1">IF(C1852&lt;Calculator!$D$26,0,IF(DAY($C1852)=1,IF(D1852-Calculator!$G$24&gt;0,Calculator!$G$24,D1852),0))</f>
        <v>0</v>
      </c>
      <c r="F1852" s="29">
        <f ca="1">IF(E1852&gt;0,D1852*Calculator!$G$22/12,0)</f>
        <v>0</v>
      </c>
      <c r="G1852" s="29">
        <f ca="1">IF(E1852&gt;0,(IFERROR(-PMT(Calculator!$G$22/12,Calculator!$G$23*12,Calculator!$G$20),0))-F1852,0)</f>
        <v>0</v>
      </c>
      <c r="H1852" s="29">
        <f t="shared" ca="1" si="116"/>
        <v>5056.2035225297423</v>
      </c>
      <c r="I1852" s="29">
        <f t="shared" ca="1" si="114"/>
        <v>0.90041980538200894</v>
      </c>
      <c r="J1852" s="30">
        <f>Calculator!$G$40</f>
        <v>6.5000000000000002E-2</v>
      </c>
      <c r="K1852" s="29">
        <f ca="1">IF(C1852&gt;=Calculator!$G$27,IF(DAY($C1852)=1,Calculator!$G$34/2,IF(DAY($C1852)=15,Calculator!$G$34/2,0)),0)</f>
        <v>0</v>
      </c>
      <c r="L1852" s="29">
        <f ca="1">IF(DAY($C1852)=28,IF(H1852=0,0,Calculator!$G$35),0)</f>
        <v>0</v>
      </c>
      <c r="M1852" s="29">
        <f ca="1">IF(I1852&gt;0,IF(DAY($C1852)=1,SUM(INDIRECT("I"&amp;(ROW(C1851)-DAY(C1851))):I1851),0),0)</f>
        <v>0</v>
      </c>
      <c r="N1852" s="29">
        <f ca="1">IF(C1852&lt;Calculator!$G$27,0,IF(C1852=Calculator!$G$27,Calculator!$G$39,IF(H1852-K1852&lt;=0,IF(D1852&gt;Calculator!$G$39,IF(H1852-K1852+E1852+L1852+M1852+Calculator!$G$39&gt;Calculator!$G$39,Calculator!$G$39-(H1852+E1852+L1852+M1852-K1852),Calculator!$G$39),D1852),0)))</f>
        <v>0</v>
      </c>
    </row>
    <row r="1853" spans="1:14" ht="15.75" thickBot="1">
      <c r="A1853" s="33" t="str">
        <f ca="1">IF(C1853=Calculator!$H$27,"F",IF(Daily!D1853+Daily!H1853=0,IF(D1852+H1852&gt;0,"L",""),""))</f>
        <v/>
      </c>
      <c r="B1853" s="34">
        <v>1852</v>
      </c>
      <c r="C1853" s="19">
        <f t="shared" ca="1" si="113"/>
        <v>47782</v>
      </c>
      <c r="D1853" s="29">
        <f t="shared" ca="1" si="115"/>
        <v>109076.71595924722</v>
      </c>
      <c r="E1853" s="29">
        <f ca="1">IF(C1853&lt;Calculator!$D$26,0,IF(DAY($C1853)=1,IF(D1853-Calculator!$G$24&gt;0,Calculator!$G$24,D1853),0))</f>
        <v>0</v>
      </c>
      <c r="F1853" s="29">
        <f ca="1">IF(E1853&gt;0,D1853*Calculator!$G$22/12,0)</f>
        <v>0</v>
      </c>
      <c r="G1853" s="29">
        <f ca="1">IF(E1853&gt;0,(IFERROR(-PMT(Calculator!$G$22/12,Calculator!$G$23*12,Calculator!$G$20),0))-F1853,0)</f>
        <v>0</v>
      </c>
      <c r="H1853" s="29">
        <f t="shared" ca="1" si="116"/>
        <v>5056.2035225297423</v>
      </c>
      <c r="I1853" s="29">
        <f t="shared" ca="1" si="114"/>
        <v>0.90041980538200894</v>
      </c>
      <c r="J1853" s="30">
        <f>Calculator!$G$40</f>
        <v>6.5000000000000002E-2</v>
      </c>
      <c r="K1853" s="29">
        <f ca="1">IF(C1853&gt;=Calculator!$G$27,IF(DAY($C1853)=1,Calculator!$G$34/2,IF(DAY($C1853)=15,Calculator!$G$34/2,0)),0)</f>
        <v>0</v>
      </c>
      <c r="L1853" s="29">
        <f ca="1">IF(DAY($C1853)=28,IF(H1853=0,0,Calculator!$G$35),0)</f>
        <v>0</v>
      </c>
      <c r="M1853" s="29">
        <f ca="1">IF(I1853&gt;0,IF(DAY($C1853)=1,SUM(INDIRECT("I"&amp;(ROW(C1852)-DAY(C1852))):I1852),0),0)</f>
        <v>0</v>
      </c>
      <c r="N1853" s="29">
        <f ca="1">IF(C1853&lt;Calculator!$G$27,0,IF(C1853=Calculator!$G$27,Calculator!$G$39,IF(H1853-K1853&lt;=0,IF(D1853&gt;Calculator!$G$39,IF(H1853-K1853+E1853+L1853+M1853+Calculator!$G$39&gt;Calculator!$G$39,Calculator!$G$39-(H1853+E1853+L1853+M1853-K1853),Calculator!$G$39),D1853),0)))</f>
        <v>0</v>
      </c>
    </row>
    <row r="1854" spans="1:14" ht="15.75" thickBot="1">
      <c r="A1854" s="33" t="str">
        <f ca="1">IF(C1854=Calculator!$H$27,"F",IF(Daily!D1854+Daily!H1854=0,IF(D1853+H1853&gt;0,"L",""),""))</f>
        <v/>
      </c>
      <c r="B1854" s="34">
        <v>1853</v>
      </c>
      <c r="C1854" s="19">
        <f t="shared" ca="1" si="113"/>
        <v>47783</v>
      </c>
      <c r="D1854" s="29">
        <f t="shared" ca="1" si="115"/>
        <v>109076.71595924722</v>
      </c>
      <c r="E1854" s="29">
        <f ca="1">IF(C1854&lt;Calculator!$D$26,0,IF(DAY($C1854)=1,IF(D1854-Calculator!$G$24&gt;0,Calculator!$G$24,D1854),0))</f>
        <v>0</v>
      </c>
      <c r="F1854" s="29">
        <f ca="1">IF(E1854&gt;0,D1854*Calculator!$G$22/12,0)</f>
        <v>0</v>
      </c>
      <c r="G1854" s="29">
        <f ca="1">IF(E1854&gt;0,(IFERROR(-PMT(Calculator!$G$22/12,Calculator!$G$23*12,Calculator!$G$20),0))-F1854,0)</f>
        <v>0</v>
      </c>
      <c r="H1854" s="29">
        <f t="shared" ca="1" si="116"/>
        <v>5056.2035225297423</v>
      </c>
      <c r="I1854" s="29">
        <f t="shared" ca="1" si="114"/>
        <v>0.90041980538200894</v>
      </c>
      <c r="J1854" s="30">
        <f>Calculator!$G$40</f>
        <v>6.5000000000000002E-2</v>
      </c>
      <c r="K1854" s="29">
        <f ca="1">IF(C1854&gt;=Calculator!$G$27,IF(DAY($C1854)=1,Calculator!$G$34/2,IF(DAY($C1854)=15,Calculator!$G$34/2,0)),0)</f>
        <v>0</v>
      </c>
      <c r="L1854" s="29">
        <f ca="1">IF(DAY($C1854)=28,IF(H1854=0,0,Calculator!$G$35),0)</f>
        <v>0</v>
      </c>
      <c r="M1854" s="29">
        <f ca="1">IF(I1854&gt;0,IF(DAY($C1854)=1,SUM(INDIRECT("I"&amp;(ROW(C1853)-DAY(C1853))):I1853),0),0)</f>
        <v>0</v>
      </c>
      <c r="N1854" s="29">
        <f ca="1">IF(C1854&lt;Calculator!$G$27,0,IF(C1854=Calculator!$G$27,Calculator!$G$39,IF(H1854-K1854&lt;=0,IF(D1854&gt;Calculator!$G$39,IF(H1854-K1854+E1854+L1854+M1854+Calculator!$G$39&gt;Calculator!$G$39,Calculator!$G$39-(H1854+E1854+L1854+M1854-K1854),Calculator!$G$39),D1854),0)))</f>
        <v>0</v>
      </c>
    </row>
    <row r="1855" spans="1:14" ht="15.75" thickBot="1">
      <c r="A1855" s="33" t="str">
        <f ca="1">IF(C1855=Calculator!$H$27,"F",IF(Daily!D1855+Daily!H1855=0,IF(D1854+H1854&gt;0,"L",""),""))</f>
        <v/>
      </c>
      <c r="B1855" s="34">
        <v>1854</v>
      </c>
      <c r="C1855" s="19">
        <f t="shared" ca="1" si="113"/>
        <v>47784</v>
      </c>
      <c r="D1855" s="29">
        <f t="shared" ca="1" si="115"/>
        <v>109076.71595924722</v>
      </c>
      <c r="E1855" s="29">
        <f ca="1">IF(C1855&lt;Calculator!$D$26,0,IF(DAY($C1855)=1,IF(D1855-Calculator!$G$24&gt;0,Calculator!$G$24,D1855),0))</f>
        <v>0</v>
      </c>
      <c r="F1855" s="29">
        <f ca="1">IF(E1855&gt;0,D1855*Calculator!$G$22/12,0)</f>
        <v>0</v>
      </c>
      <c r="G1855" s="29">
        <f ca="1">IF(E1855&gt;0,(IFERROR(-PMT(Calculator!$G$22/12,Calculator!$G$23*12,Calculator!$G$20),0))-F1855,0)</f>
        <v>0</v>
      </c>
      <c r="H1855" s="29">
        <f t="shared" ca="1" si="116"/>
        <v>5056.2035225297423</v>
      </c>
      <c r="I1855" s="29">
        <f t="shared" ca="1" si="114"/>
        <v>0.90041980538200894</v>
      </c>
      <c r="J1855" s="30">
        <f>Calculator!$G$40</f>
        <v>6.5000000000000002E-2</v>
      </c>
      <c r="K1855" s="29">
        <f ca="1">IF(C1855&gt;=Calculator!$G$27,IF(DAY($C1855)=1,Calculator!$G$34/2,IF(DAY($C1855)=15,Calculator!$G$34/2,0)),0)</f>
        <v>0</v>
      </c>
      <c r="L1855" s="29">
        <f ca="1">IF(DAY($C1855)=28,IF(H1855=0,0,Calculator!$G$35),0)</f>
        <v>5000</v>
      </c>
      <c r="M1855" s="29">
        <f ca="1">IF(I1855&gt;0,IF(DAY($C1855)=1,SUM(INDIRECT("I"&amp;(ROW(C1854)-DAY(C1854))):I1854),0),0)</f>
        <v>0</v>
      </c>
      <c r="N1855" s="29">
        <f ca="1">IF(C1855&lt;Calculator!$G$27,0,IF(C1855=Calculator!$G$27,Calculator!$G$39,IF(H1855-K1855&lt;=0,IF(D1855&gt;Calculator!$G$39,IF(H1855-K1855+E1855+L1855+M1855+Calculator!$G$39&gt;Calculator!$G$39,Calculator!$G$39-(H1855+E1855+L1855+M1855-K1855),Calculator!$G$39),D1855),0)))</f>
        <v>0</v>
      </c>
    </row>
    <row r="1856" spans="1:14" ht="15.75" thickBot="1">
      <c r="A1856" s="33" t="str">
        <f ca="1">IF(C1856=Calculator!$H$27,"F",IF(Daily!D1856+Daily!H1856=0,IF(D1855+H1855&gt;0,"L",""),""))</f>
        <v/>
      </c>
      <c r="B1856" s="34">
        <v>1855</v>
      </c>
      <c r="C1856" s="19">
        <f t="shared" ca="1" si="113"/>
        <v>47785</v>
      </c>
      <c r="D1856" s="29">
        <f t="shared" ca="1" si="115"/>
        <v>109076.71595924722</v>
      </c>
      <c r="E1856" s="29">
        <f ca="1">IF(C1856&lt;Calculator!$D$26,0,IF(DAY($C1856)=1,IF(D1856-Calculator!$G$24&gt;0,Calculator!$G$24,D1856),0))</f>
        <v>0</v>
      </c>
      <c r="F1856" s="29">
        <f ca="1">IF(E1856&gt;0,D1856*Calculator!$G$22/12,0)</f>
        <v>0</v>
      </c>
      <c r="G1856" s="29">
        <f ca="1">IF(E1856&gt;0,(IFERROR(-PMT(Calculator!$G$22/12,Calculator!$G$23*12,Calculator!$G$20),0))-F1856,0)</f>
        <v>0</v>
      </c>
      <c r="H1856" s="29">
        <f t="shared" ca="1" si="116"/>
        <v>10056.203522529742</v>
      </c>
      <c r="I1856" s="29">
        <f t="shared" ca="1" si="114"/>
        <v>1.7908307642861188</v>
      </c>
      <c r="J1856" s="30">
        <f>Calculator!$G$40</f>
        <v>6.5000000000000002E-2</v>
      </c>
      <c r="K1856" s="29">
        <f ca="1">IF(C1856&gt;=Calculator!$G$27,IF(DAY($C1856)=1,Calculator!$G$34/2,IF(DAY($C1856)=15,Calculator!$G$34/2,0)),0)</f>
        <v>0</v>
      </c>
      <c r="L1856" s="29">
        <f ca="1">IF(DAY($C1856)=28,IF(H1856=0,0,Calculator!$G$35),0)</f>
        <v>0</v>
      </c>
      <c r="M1856" s="29">
        <f ca="1">IF(I1856&gt;0,IF(DAY($C1856)=1,SUM(INDIRECT("I"&amp;(ROW(C1855)-DAY(C1855))):I1855),0),0)</f>
        <v>0</v>
      </c>
      <c r="N1856" s="29">
        <f ca="1">IF(C1856&lt;Calculator!$G$27,0,IF(C1856=Calculator!$G$27,Calculator!$G$39,IF(H1856-K1856&lt;=0,IF(D1856&gt;Calculator!$G$39,IF(H1856-K1856+E1856+L1856+M1856+Calculator!$G$39&gt;Calculator!$G$39,Calculator!$G$39-(H1856+E1856+L1856+M1856-K1856),Calculator!$G$39),D1856),0)))</f>
        <v>0</v>
      </c>
    </row>
    <row r="1857" spans="1:14" ht="15.75" thickBot="1">
      <c r="A1857" s="33" t="str">
        <f ca="1">IF(C1857=Calculator!$H$27,"F",IF(Daily!D1857+Daily!H1857=0,IF(D1856+H1856&gt;0,"L",""),""))</f>
        <v/>
      </c>
      <c r="B1857" s="34">
        <v>1856</v>
      </c>
      <c r="C1857" s="19">
        <f t="shared" ca="1" si="113"/>
        <v>47786</v>
      </c>
      <c r="D1857" s="29">
        <f t="shared" ca="1" si="115"/>
        <v>109076.71595924722</v>
      </c>
      <c r="E1857" s="29">
        <f ca="1">IF(C1857&lt;Calculator!$D$26,0,IF(DAY($C1857)=1,IF(D1857-Calculator!$G$24&gt;0,Calculator!$G$24,D1857),0))</f>
        <v>0</v>
      </c>
      <c r="F1857" s="29">
        <f ca="1">IF(E1857&gt;0,D1857*Calculator!$G$22/12,0)</f>
        <v>0</v>
      </c>
      <c r="G1857" s="29">
        <f ca="1">IF(E1857&gt;0,(IFERROR(-PMT(Calculator!$G$22/12,Calculator!$G$23*12,Calculator!$G$20),0))-F1857,0)</f>
        <v>0</v>
      </c>
      <c r="H1857" s="29">
        <f t="shared" ca="1" si="116"/>
        <v>10056.203522529742</v>
      </c>
      <c r="I1857" s="29">
        <f t="shared" ca="1" si="114"/>
        <v>1.7908307642861188</v>
      </c>
      <c r="J1857" s="30">
        <f>Calculator!$G$40</f>
        <v>6.5000000000000002E-2</v>
      </c>
      <c r="K1857" s="29">
        <f ca="1">IF(C1857&gt;=Calculator!$G$27,IF(DAY($C1857)=1,Calculator!$G$34/2,IF(DAY($C1857)=15,Calculator!$G$34/2,0)),0)</f>
        <v>0</v>
      </c>
      <c r="L1857" s="29">
        <f ca="1">IF(DAY($C1857)=28,IF(H1857=0,0,Calculator!$G$35),0)</f>
        <v>0</v>
      </c>
      <c r="M1857" s="29">
        <f ca="1">IF(I1857&gt;0,IF(DAY($C1857)=1,SUM(INDIRECT("I"&amp;(ROW(C1856)-DAY(C1856))):I1856),0),0)</f>
        <v>0</v>
      </c>
      <c r="N1857" s="29">
        <f ca="1">IF(C1857&lt;Calculator!$G$27,0,IF(C1857=Calculator!$G$27,Calculator!$G$39,IF(H1857-K1857&lt;=0,IF(D1857&gt;Calculator!$G$39,IF(H1857-K1857+E1857+L1857+M1857+Calculator!$G$39&gt;Calculator!$G$39,Calculator!$G$39-(H1857+E1857+L1857+M1857-K1857),Calculator!$G$39),D1857),0)))</f>
        <v>0</v>
      </c>
    </row>
    <row r="1858" spans="1:14" ht="15.75" thickBot="1">
      <c r="A1858" s="33" t="str">
        <f ca="1">IF(C1858=Calculator!$H$27,"F",IF(Daily!D1858+Daily!H1858=0,IF(D1857+H1857&gt;0,"L",""),""))</f>
        <v/>
      </c>
      <c r="B1858" s="34">
        <v>1857</v>
      </c>
      <c r="C1858" s="19">
        <f t="shared" ca="1" si="113"/>
        <v>47787</v>
      </c>
      <c r="D1858" s="29">
        <f t="shared" ca="1" si="115"/>
        <v>109076.71595924722</v>
      </c>
      <c r="E1858" s="29">
        <f ca="1">IF(C1858&lt;Calculator!$D$26,0,IF(DAY($C1858)=1,IF(D1858-Calculator!$G$24&gt;0,Calculator!$G$24,D1858),0))</f>
        <v>0</v>
      </c>
      <c r="F1858" s="29">
        <f ca="1">IF(E1858&gt;0,D1858*Calculator!$G$22/12,0)</f>
        <v>0</v>
      </c>
      <c r="G1858" s="29">
        <f ca="1">IF(E1858&gt;0,(IFERROR(-PMT(Calculator!$G$22/12,Calculator!$G$23*12,Calculator!$G$20),0))-F1858,0)</f>
        <v>0</v>
      </c>
      <c r="H1858" s="29">
        <f t="shared" ca="1" si="116"/>
        <v>10056.203522529742</v>
      </c>
      <c r="I1858" s="29">
        <f t="shared" ca="1" si="114"/>
        <v>1.7908307642861188</v>
      </c>
      <c r="J1858" s="30">
        <f>Calculator!$G$40</f>
        <v>6.5000000000000002E-2</v>
      </c>
      <c r="K1858" s="29">
        <f ca="1">IF(C1858&gt;=Calculator!$G$27,IF(DAY($C1858)=1,Calculator!$G$34/2,IF(DAY($C1858)=15,Calculator!$G$34/2,0)),0)</f>
        <v>0</v>
      </c>
      <c r="L1858" s="29">
        <f ca="1">IF(DAY($C1858)=28,IF(H1858=0,0,Calculator!$G$35),0)</f>
        <v>0</v>
      </c>
      <c r="M1858" s="29">
        <f ca="1">IF(I1858&gt;0,IF(DAY($C1858)=1,SUM(INDIRECT("I"&amp;(ROW(C1857)-DAY(C1857))):I1857),0),0)</f>
        <v>0</v>
      </c>
      <c r="N1858" s="29">
        <f ca="1">IF(C1858&lt;Calculator!$G$27,0,IF(C1858=Calculator!$G$27,Calculator!$G$39,IF(H1858-K1858&lt;=0,IF(D1858&gt;Calculator!$G$39,IF(H1858-K1858+E1858+L1858+M1858+Calculator!$G$39&gt;Calculator!$G$39,Calculator!$G$39-(H1858+E1858+L1858+M1858-K1858),Calculator!$G$39),D1858),0)))</f>
        <v>0</v>
      </c>
    </row>
    <row r="1859" spans="1:14" ht="15.75" thickBot="1">
      <c r="A1859" s="33" t="str">
        <f ca="1">IF(C1859=Calculator!$H$27,"F",IF(Daily!D1859+Daily!H1859=0,IF(D1858+H1858&gt;0,"L",""),""))</f>
        <v/>
      </c>
      <c r="B1859" s="34">
        <v>1858</v>
      </c>
      <c r="C1859" s="19">
        <f t="shared" ref="C1859:C1922" ca="1" si="117">C1858+1</f>
        <v>47788</v>
      </c>
      <c r="D1859" s="29">
        <f t="shared" ca="1" si="115"/>
        <v>109076.71595924722</v>
      </c>
      <c r="E1859" s="29">
        <f ca="1">IF(C1859&lt;Calculator!$D$26,0,IF(DAY($C1859)=1,IF(D1859-Calculator!$G$24&gt;0,Calculator!$G$24,D1859),0))</f>
        <v>1878.8756805424866</v>
      </c>
      <c r="F1859" s="29">
        <f ca="1">IF(E1859&gt;0,D1859*Calculator!$G$22/12,0)</f>
        <v>454.48631649686348</v>
      </c>
      <c r="G1859" s="29">
        <f ca="1">IF(E1859&gt;0,(IFERROR(-PMT(Calculator!$G$22/12,Calculator!$G$23*12,Calculator!$G$20),0))-F1859,0)</f>
        <v>1424.3893640456231</v>
      </c>
      <c r="H1859" s="29">
        <f t="shared" ca="1" si="116"/>
        <v>10056.203522529742</v>
      </c>
      <c r="I1859" s="29">
        <f t="shared" ref="I1859:I1922" ca="1" si="118">H1859*J1859/365</f>
        <v>1.7908307642861188</v>
      </c>
      <c r="J1859" s="30">
        <f>Calculator!$G$40</f>
        <v>6.5000000000000002E-2</v>
      </c>
      <c r="K1859" s="29">
        <f ca="1">IF(C1859&gt;=Calculator!$G$27,IF(DAY($C1859)=1,Calculator!$G$34/2,IF(DAY($C1859)=15,Calculator!$G$34/2,0)),0)</f>
        <v>4500</v>
      </c>
      <c r="L1859" s="29">
        <f ca="1">IF(DAY($C1859)=28,IF(H1859=0,0,Calculator!$G$35),0)</f>
        <v>0</v>
      </c>
      <c r="M1859" s="29">
        <f ca="1">IF(I1859&gt;0,IF(DAY($C1859)=1,SUM(INDIRECT("I"&amp;(ROW(C1858)-DAY(C1858))):I1858),0),0)</f>
        <v>45.220602839914712</v>
      </c>
      <c r="N1859" s="29">
        <f ca="1">IF(C1859&lt;Calculator!$G$27,0,IF(C1859=Calculator!$G$27,Calculator!$G$39,IF(H1859-K1859&lt;=0,IF(D1859&gt;Calculator!$G$39,IF(H1859-K1859+E1859+L1859+M1859+Calculator!$G$39&gt;Calculator!$G$39,Calculator!$G$39-(H1859+E1859+L1859+M1859-K1859),Calculator!$G$39),D1859),0)))</f>
        <v>0</v>
      </c>
    </row>
    <row r="1860" spans="1:14" ht="15.75" thickBot="1">
      <c r="A1860" s="33" t="str">
        <f ca="1">IF(C1860=Calculator!$H$27,"F",IF(Daily!D1860+Daily!H1860=0,IF(D1859+H1859&gt;0,"L",""),""))</f>
        <v/>
      </c>
      <c r="B1860" s="34">
        <v>1859</v>
      </c>
      <c r="C1860" s="19">
        <f t="shared" ca="1" si="117"/>
        <v>47789</v>
      </c>
      <c r="D1860" s="29">
        <f t="shared" ref="D1860:D1923" ca="1" si="119">IF(((D1859-G1859)-N1859)&lt;0,0,((D1859-G1859)-N1859))</f>
        <v>107652.32659520159</v>
      </c>
      <c r="E1860" s="29">
        <f ca="1">IF(C1860&lt;Calculator!$D$26,0,IF(DAY($C1860)=1,IF(D1860-Calculator!$G$24&gt;0,Calculator!$G$24,D1860),0))</f>
        <v>0</v>
      </c>
      <c r="F1860" s="29">
        <f ca="1">IF(E1860&gt;0,D1860*Calculator!$G$22/12,0)</f>
        <v>0</v>
      </c>
      <c r="G1860" s="29">
        <f ca="1">IF(E1860&gt;0,(IFERROR(-PMT(Calculator!$G$22/12,Calculator!$G$23*12,Calculator!$G$20),0))-F1860,0)</f>
        <v>0</v>
      </c>
      <c r="H1860" s="29">
        <f t="shared" ref="H1860:H1923" ca="1" si="120">IF((H1859-K1859+SUM(L1859:N1859)+E1859)&lt;0,0,(H1859-K1859+SUM(L1859:N1859)+E1859))</f>
        <v>7480.2998059121437</v>
      </c>
      <c r="I1860" s="29">
        <f t="shared" ca="1" si="118"/>
        <v>1.3321081846144915</v>
      </c>
      <c r="J1860" s="30">
        <f>Calculator!$G$40</f>
        <v>6.5000000000000002E-2</v>
      </c>
      <c r="K1860" s="29">
        <f ca="1">IF(C1860&gt;=Calculator!$G$27,IF(DAY($C1860)=1,Calculator!$G$34/2,IF(DAY($C1860)=15,Calculator!$G$34/2,0)),0)</f>
        <v>0</v>
      </c>
      <c r="L1860" s="29">
        <f ca="1">IF(DAY($C1860)=28,IF(H1860=0,0,Calculator!$G$35),0)</f>
        <v>0</v>
      </c>
      <c r="M1860" s="29">
        <f ca="1">IF(I1860&gt;0,IF(DAY($C1860)=1,SUM(INDIRECT("I"&amp;(ROW(C1859)-DAY(C1859))):I1859),0),0)</f>
        <v>0</v>
      </c>
      <c r="N1860" s="29">
        <f ca="1">IF(C1860&lt;Calculator!$G$27,0,IF(C1860=Calculator!$G$27,Calculator!$G$39,IF(H1860-K1860&lt;=0,IF(D1860&gt;Calculator!$G$39,IF(H1860-K1860+E1860+L1860+M1860+Calculator!$G$39&gt;Calculator!$G$39,Calculator!$G$39-(H1860+E1860+L1860+M1860-K1860),Calculator!$G$39),D1860),0)))</f>
        <v>0</v>
      </c>
    </row>
    <row r="1861" spans="1:14" ht="15.75" thickBot="1">
      <c r="A1861" s="33" t="str">
        <f ca="1">IF(C1861=Calculator!$H$27,"F",IF(Daily!D1861+Daily!H1861=0,IF(D1860+H1860&gt;0,"L",""),""))</f>
        <v/>
      </c>
      <c r="B1861" s="34">
        <v>1860</v>
      </c>
      <c r="C1861" s="19">
        <f t="shared" ca="1" si="117"/>
        <v>47790</v>
      </c>
      <c r="D1861" s="29">
        <f t="shared" ca="1" si="119"/>
        <v>107652.32659520159</v>
      </c>
      <c r="E1861" s="29">
        <f ca="1">IF(C1861&lt;Calculator!$D$26,0,IF(DAY($C1861)=1,IF(D1861-Calculator!$G$24&gt;0,Calculator!$G$24,D1861),0))</f>
        <v>0</v>
      </c>
      <c r="F1861" s="29">
        <f ca="1">IF(E1861&gt;0,D1861*Calculator!$G$22/12,0)</f>
        <v>0</v>
      </c>
      <c r="G1861" s="29">
        <f ca="1">IF(E1861&gt;0,(IFERROR(-PMT(Calculator!$G$22/12,Calculator!$G$23*12,Calculator!$G$20),0))-F1861,0)</f>
        <v>0</v>
      </c>
      <c r="H1861" s="29">
        <f t="shared" ca="1" si="120"/>
        <v>7480.2998059121437</v>
      </c>
      <c r="I1861" s="29">
        <f t="shared" ca="1" si="118"/>
        <v>1.3321081846144915</v>
      </c>
      <c r="J1861" s="30">
        <f>Calculator!$G$40</f>
        <v>6.5000000000000002E-2</v>
      </c>
      <c r="K1861" s="29">
        <f ca="1">IF(C1861&gt;=Calculator!$G$27,IF(DAY($C1861)=1,Calculator!$G$34/2,IF(DAY($C1861)=15,Calculator!$G$34/2,0)),0)</f>
        <v>0</v>
      </c>
      <c r="L1861" s="29">
        <f ca="1">IF(DAY($C1861)=28,IF(H1861=0,0,Calculator!$G$35),0)</f>
        <v>0</v>
      </c>
      <c r="M1861" s="29">
        <f ca="1">IF(I1861&gt;0,IF(DAY($C1861)=1,SUM(INDIRECT("I"&amp;(ROW(C1860)-DAY(C1860))):I1860),0),0)</f>
        <v>0</v>
      </c>
      <c r="N1861" s="29">
        <f ca="1">IF(C1861&lt;Calculator!$G$27,0,IF(C1861=Calculator!$G$27,Calculator!$G$39,IF(H1861-K1861&lt;=0,IF(D1861&gt;Calculator!$G$39,IF(H1861-K1861+E1861+L1861+M1861+Calculator!$G$39&gt;Calculator!$G$39,Calculator!$G$39-(H1861+E1861+L1861+M1861-K1861),Calculator!$G$39),D1861),0)))</f>
        <v>0</v>
      </c>
    </row>
    <row r="1862" spans="1:14" ht="15.75" thickBot="1">
      <c r="A1862" s="33" t="str">
        <f ca="1">IF(C1862=Calculator!$H$27,"F",IF(Daily!D1862+Daily!H1862=0,IF(D1861+H1861&gt;0,"L",""),""))</f>
        <v/>
      </c>
      <c r="B1862" s="34">
        <v>1861</v>
      </c>
      <c r="C1862" s="19">
        <f t="shared" ca="1" si="117"/>
        <v>47791</v>
      </c>
      <c r="D1862" s="29">
        <f t="shared" ca="1" si="119"/>
        <v>107652.32659520159</v>
      </c>
      <c r="E1862" s="29">
        <f ca="1">IF(C1862&lt;Calculator!$D$26,0,IF(DAY($C1862)=1,IF(D1862-Calculator!$G$24&gt;0,Calculator!$G$24,D1862),0))</f>
        <v>0</v>
      </c>
      <c r="F1862" s="29">
        <f ca="1">IF(E1862&gt;0,D1862*Calculator!$G$22/12,0)</f>
        <v>0</v>
      </c>
      <c r="G1862" s="29">
        <f ca="1">IF(E1862&gt;0,(IFERROR(-PMT(Calculator!$G$22/12,Calculator!$G$23*12,Calculator!$G$20),0))-F1862,0)</f>
        <v>0</v>
      </c>
      <c r="H1862" s="29">
        <f t="shared" ca="1" si="120"/>
        <v>7480.2998059121437</v>
      </c>
      <c r="I1862" s="29">
        <f t="shared" ca="1" si="118"/>
        <v>1.3321081846144915</v>
      </c>
      <c r="J1862" s="30">
        <f>Calculator!$G$40</f>
        <v>6.5000000000000002E-2</v>
      </c>
      <c r="K1862" s="29">
        <f ca="1">IF(C1862&gt;=Calculator!$G$27,IF(DAY($C1862)=1,Calculator!$G$34/2,IF(DAY($C1862)=15,Calculator!$G$34/2,0)),0)</f>
        <v>0</v>
      </c>
      <c r="L1862" s="29">
        <f ca="1">IF(DAY($C1862)=28,IF(H1862=0,0,Calculator!$G$35),0)</f>
        <v>0</v>
      </c>
      <c r="M1862" s="29">
        <f ca="1">IF(I1862&gt;0,IF(DAY($C1862)=1,SUM(INDIRECT("I"&amp;(ROW(C1861)-DAY(C1861))):I1861),0),0)</f>
        <v>0</v>
      </c>
      <c r="N1862" s="29">
        <f ca="1">IF(C1862&lt;Calculator!$G$27,0,IF(C1862=Calculator!$G$27,Calculator!$G$39,IF(H1862-K1862&lt;=0,IF(D1862&gt;Calculator!$G$39,IF(H1862-K1862+E1862+L1862+M1862+Calculator!$G$39&gt;Calculator!$G$39,Calculator!$G$39-(H1862+E1862+L1862+M1862-K1862),Calculator!$G$39),D1862),0)))</f>
        <v>0</v>
      </c>
    </row>
    <row r="1863" spans="1:14" ht="15.75" thickBot="1">
      <c r="A1863" s="33" t="str">
        <f ca="1">IF(C1863=Calculator!$H$27,"F",IF(Daily!D1863+Daily!H1863=0,IF(D1862+H1862&gt;0,"L",""),""))</f>
        <v/>
      </c>
      <c r="B1863" s="34">
        <v>1862</v>
      </c>
      <c r="C1863" s="19">
        <f t="shared" ca="1" si="117"/>
        <v>47792</v>
      </c>
      <c r="D1863" s="29">
        <f t="shared" ca="1" si="119"/>
        <v>107652.32659520159</v>
      </c>
      <c r="E1863" s="29">
        <f ca="1">IF(C1863&lt;Calculator!$D$26,0,IF(DAY($C1863)=1,IF(D1863-Calculator!$G$24&gt;0,Calculator!$G$24,D1863),0))</f>
        <v>0</v>
      </c>
      <c r="F1863" s="29">
        <f ca="1">IF(E1863&gt;0,D1863*Calculator!$G$22/12,0)</f>
        <v>0</v>
      </c>
      <c r="G1863" s="29">
        <f ca="1">IF(E1863&gt;0,(IFERROR(-PMT(Calculator!$G$22/12,Calculator!$G$23*12,Calculator!$G$20),0))-F1863,0)</f>
        <v>0</v>
      </c>
      <c r="H1863" s="29">
        <f t="shared" ca="1" si="120"/>
        <v>7480.2998059121437</v>
      </c>
      <c r="I1863" s="29">
        <f t="shared" ca="1" si="118"/>
        <v>1.3321081846144915</v>
      </c>
      <c r="J1863" s="30">
        <f>Calculator!$G$40</f>
        <v>6.5000000000000002E-2</v>
      </c>
      <c r="K1863" s="29">
        <f ca="1">IF(C1863&gt;=Calculator!$G$27,IF(DAY($C1863)=1,Calculator!$G$34/2,IF(DAY($C1863)=15,Calculator!$G$34/2,0)),0)</f>
        <v>0</v>
      </c>
      <c r="L1863" s="29">
        <f ca="1">IF(DAY($C1863)=28,IF(H1863=0,0,Calculator!$G$35),0)</f>
        <v>0</v>
      </c>
      <c r="M1863" s="29">
        <f ca="1">IF(I1863&gt;0,IF(DAY($C1863)=1,SUM(INDIRECT("I"&amp;(ROW(C1862)-DAY(C1862))):I1862),0),0)</f>
        <v>0</v>
      </c>
      <c r="N1863" s="29">
        <f ca="1">IF(C1863&lt;Calculator!$G$27,0,IF(C1863=Calculator!$G$27,Calculator!$G$39,IF(H1863-K1863&lt;=0,IF(D1863&gt;Calculator!$G$39,IF(H1863-K1863+E1863+L1863+M1863+Calculator!$G$39&gt;Calculator!$G$39,Calculator!$G$39-(H1863+E1863+L1863+M1863-K1863),Calculator!$G$39),D1863),0)))</f>
        <v>0</v>
      </c>
    </row>
    <row r="1864" spans="1:14" ht="15.75" thickBot="1">
      <c r="A1864" s="33" t="str">
        <f ca="1">IF(C1864=Calculator!$H$27,"F",IF(Daily!D1864+Daily!H1864=0,IF(D1863+H1863&gt;0,"L",""),""))</f>
        <v/>
      </c>
      <c r="B1864" s="34">
        <v>1863</v>
      </c>
      <c r="C1864" s="19">
        <f t="shared" ca="1" si="117"/>
        <v>47793</v>
      </c>
      <c r="D1864" s="29">
        <f t="shared" ca="1" si="119"/>
        <v>107652.32659520159</v>
      </c>
      <c r="E1864" s="29">
        <f ca="1">IF(C1864&lt;Calculator!$D$26,0,IF(DAY($C1864)=1,IF(D1864-Calculator!$G$24&gt;0,Calculator!$G$24,D1864),0))</f>
        <v>0</v>
      </c>
      <c r="F1864" s="29">
        <f ca="1">IF(E1864&gt;0,D1864*Calculator!$G$22/12,0)</f>
        <v>0</v>
      </c>
      <c r="G1864" s="29">
        <f ca="1">IF(E1864&gt;0,(IFERROR(-PMT(Calculator!$G$22/12,Calculator!$G$23*12,Calculator!$G$20),0))-F1864,0)</f>
        <v>0</v>
      </c>
      <c r="H1864" s="29">
        <f t="shared" ca="1" si="120"/>
        <v>7480.2998059121437</v>
      </c>
      <c r="I1864" s="29">
        <f t="shared" ca="1" si="118"/>
        <v>1.3321081846144915</v>
      </c>
      <c r="J1864" s="30">
        <f>Calculator!$G$40</f>
        <v>6.5000000000000002E-2</v>
      </c>
      <c r="K1864" s="29">
        <f ca="1">IF(C1864&gt;=Calculator!$G$27,IF(DAY($C1864)=1,Calculator!$G$34/2,IF(DAY($C1864)=15,Calculator!$G$34/2,0)),0)</f>
        <v>0</v>
      </c>
      <c r="L1864" s="29">
        <f ca="1">IF(DAY($C1864)=28,IF(H1864=0,0,Calculator!$G$35),0)</f>
        <v>0</v>
      </c>
      <c r="M1864" s="29">
        <f ca="1">IF(I1864&gt;0,IF(DAY($C1864)=1,SUM(INDIRECT("I"&amp;(ROW(C1863)-DAY(C1863))):I1863),0),0)</f>
        <v>0</v>
      </c>
      <c r="N1864" s="29">
        <f ca="1">IF(C1864&lt;Calculator!$G$27,0,IF(C1864=Calculator!$G$27,Calculator!$G$39,IF(H1864-K1864&lt;=0,IF(D1864&gt;Calculator!$G$39,IF(H1864-K1864+E1864+L1864+M1864+Calculator!$G$39&gt;Calculator!$G$39,Calculator!$G$39-(H1864+E1864+L1864+M1864-K1864),Calculator!$G$39),D1864),0)))</f>
        <v>0</v>
      </c>
    </row>
    <row r="1865" spans="1:14" ht="15.75" thickBot="1">
      <c r="A1865" s="33" t="str">
        <f ca="1">IF(C1865=Calculator!$H$27,"F",IF(Daily!D1865+Daily!H1865=0,IF(D1864+H1864&gt;0,"L",""),""))</f>
        <v/>
      </c>
      <c r="B1865" s="34">
        <v>1864</v>
      </c>
      <c r="C1865" s="19">
        <f t="shared" ca="1" si="117"/>
        <v>47794</v>
      </c>
      <c r="D1865" s="29">
        <f t="shared" ca="1" si="119"/>
        <v>107652.32659520159</v>
      </c>
      <c r="E1865" s="29">
        <f ca="1">IF(C1865&lt;Calculator!$D$26,0,IF(DAY($C1865)=1,IF(D1865-Calculator!$G$24&gt;0,Calculator!$G$24,D1865),0))</f>
        <v>0</v>
      </c>
      <c r="F1865" s="29">
        <f ca="1">IF(E1865&gt;0,D1865*Calculator!$G$22/12,0)</f>
        <v>0</v>
      </c>
      <c r="G1865" s="29">
        <f ca="1">IF(E1865&gt;0,(IFERROR(-PMT(Calculator!$G$22/12,Calculator!$G$23*12,Calculator!$G$20),0))-F1865,0)</f>
        <v>0</v>
      </c>
      <c r="H1865" s="29">
        <f t="shared" ca="1" si="120"/>
        <v>7480.2998059121437</v>
      </c>
      <c r="I1865" s="29">
        <f t="shared" ca="1" si="118"/>
        <v>1.3321081846144915</v>
      </c>
      <c r="J1865" s="30">
        <f>Calculator!$G$40</f>
        <v>6.5000000000000002E-2</v>
      </c>
      <c r="K1865" s="29">
        <f ca="1">IF(C1865&gt;=Calculator!$G$27,IF(DAY($C1865)=1,Calculator!$G$34/2,IF(DAY($C1865)=15,Calculator!$G$34/2,0)),0)</f>
        <v>0</v>
      </c>
      <c r="L1865" s="29">
        <f ca="1">IF(DAY($C1865)=28,IF(H1865=0,0,Calculator!$G$35),0)</f>
        <v>0</v>
      </c>
      <c r="M1865" s="29">
        <f ca="1">IF(I1865&gt;0,IF(DAY($C1865)=1,SUM(INDIRECT("I"&amp;(ROW(C1864)-DAY(C1864))):I1864),0),0)</f>
        <v>0</v>
      </c>
      <c r="N1865" s="29">
        <f ca="1">IF(C1865&lt;Calculator!$G$27,0,IF(C1865=Calculator!$G$27,Calculator!$G$39,IF(H1865-K1865&lt;=0,IF(D1865&gt;Calculator!$G$39,IF(H1865-K1865+E1865+L1865+M1865+Calculator!$G$39&gt;Calculator!$G$39,Calculator!$G$39-(H1865+E1865+L1865+M1865-K1865),Calculator!$G$39),D1865),0)))</f>
        <v>0</v>
      </c>
    </row>
    <row r="1866" spans="1:14" ht="15.75" thickBot="1">
      <c r="A1866" s="33" t="str">
        <f ca="1">IF(C1866=Calculator!$H$27,"F",IF(Daily!D1866+Daily!H1866=0,IF(D1865+H1865&gt;0,"L",""),""))</f>
        <v/>
      </c>
      <c r="B1866" s="34">
        <v>1865</v>
      </c>
      <c r="C1866" s="19">
        <f t="shared" ca="1" si="117"/>
        <v>47795</v>
      </c>
      <c r="D1866" s="29">
        <f t="shared" ca="1" si="119"/>
        <v>107652.32659520159</v>
      </c>
      <c r="E1866" s="29">
        <f ca="1">IF(C1866&lt;Calculator!$D$26,0,IF(DAY($C1866)=1,IF(D1866-Calculator!$G$24&gt;0,Calculator!$G$24,D1866),0))</f>
        <v>0</v>
      </c>
      <c r="F1866" s="29">
        <f ca="1">IF(E1866&gt;0,D1866*Calculator!$G$22/12,0)</f>
        <v>0</v>
      </c>
      <c r="G1866" s="29">
        <f ca="1">IF(E1866&gt;0,(IFERROR(-PMT(Calculator!$G$22/12,Calculator!$G$23*12,Calculator!$G$20),0))-F1866,0)</f>
        <v>0</v>
      </c>
      <c r="H1866" s="29">
        <f t="shared" ca="1" si="120"/>
        <v>7480.2998059121437</v>
      </c>
      <c r="I1866" s="29">
        <f t="shared" ca="1" si="118"/>
        <v>1.3321081846144915</v>
      </c>
      <c r="J1866" s="30">
        <f>Calculator!$G$40</f>
        <v>6.5000000000000002E-2</v>
      </c>
      <c r="K1866" s="29">
        <f ca="1">IF(C1866&gt;=Calculator!$G$27,IF(DAY($C1866)=1,Calculator!$G$34/2,IF(DAY($C1866)=15,Calculator!$G$34/2,0)),0)</f>
        <v>0</v>
      </c>
      <c r="L1866" s="29">
        <f ca="1">IF(DAY($C1866)=28,IF(H1866=0,0,Calculator!$G$35),0)</f>
        <v>0</v>
      </c>
      <c r="M1866" s="29">
        <f ca="1">IF(I1866&gt;0,IF(DAY($C1866)=1,SUM(INDIRECT("I"&amp;(ROW(C1865)-DAY(C1865))):I1865),0),0)</f>
        <v>0</v>
      </c>
      <c r="N1866" s="29">
        <f ca="1">IF(C1866&lt;Calculator!$G$27,0,IF(C1866=Calculator!$G$27,Calculator!$G$39,IF(H1866-K1866&lt;=0,IF(D1866&gt;Calculator!$G$39,IF(H1866-K1866+E1866+L1866+M1866+Calculator!$G$39&gt;Calculator!$G$39,Calculator!$G$39-(H1866+E1866+L1866+M1866-K1866),Calculator!$G$39),D1866),0)))</f>
        <v>0</v>
      </c>
    </row>
    <row r="1867" spans="1:14" ht="15.75" thickBot="1">
      <c r="A1867" s="33" t="str">
        <f ca="1">IF(C1867=Calculator!$H$27,"F",IF(Daily!D1867+Daily!H1867=0,IF(D1866+H1866&gt;0,"L",""),""))</f>
        <v/>
      </c>
      <c r="B1867" s="34">
        <v>1866</v>
      </c>
      <c r="C1867" s="19">
        <f t="shared" ca="1" si="117"/>
        <v>47796</v>
      </c>
      <c r="D1867" s="29">
        <f t="shared" ca="1" si="119"/>
        <v>107652.32659520159</v>
      </c>
      <c r="E1867" s="29">
        <f ca="1">IF(C1867&lt;Calculator!$D$26,0,IF(DAY($C1867)=1,IF(D1867-Calculator!$G$24&gt;0,Calculator!$G$24,D1867),0))</f>
        <v>0</v>
      </c>
      <c r="F1867" s="29">
        <f ca="1">IF(E1867&gt;0,D1867*Calculator!$G$22/12,0)</f>
        <v>0</v>
      </c>
      <c r="G1867" s="29">
        <f ca="1">IF(E1867&gt;0,(IFERROR(-PMT(Calculator!$G$22/12,Calculator!$G$23*12,Calculator!$G$20),0))-F1867,0)</f>
        <v>0</v>
      </c>
      <c r="H1867" s="29">
        <f t="shared" ca="1" si="120"/>
        <v>7480.2998059121437</v>
      </c>
      <c r="I1867" s="29">
        <f t="shared" ca="1" si="118"/>
        <v>1.3321081846144915</v>
      </c>
      <c r="J1867" s="30">
        <f>Calculator!$G$40</f>
        <v>6.5000000000000002E-2</v>
      </c>
      <c r="K1867" s="29">
        <f ca="1">IF(C1867&gt;=Calculator!$G$27,IF(DAY($C1867)=1,Calculator!$G$34/2,IF(DAY($C1867)=15,Calculator!$G$34/2,0)),0)</f>
        <v>0</v>
      </c>
      <c r="L1867" s="29">
        <f ca="1">IF(DAY($C1867)=28,IF(H1867=0,0,Calculator!$G$35),0)</f>
        <v>0</v>
      </c>
      <c r="M1867" s="29">
        <f ca="1">IF(I1867&gt;0,IF(DAY($C1867)=1,SUM(INDIRECT("I"&amp;(ROW(C1866)-DAY(C1866))):I1866),0),0)</f>
        <v>0</v>
      </c>
      <c r="N1867" s="29">
        <f ca="1">IF(C1867&lt;Calculator!$G$27,0,IF(C1867=Calculator!$G$27,Calculator!$G$39,IF(H1867-K1867&lt;=0,IF(D1867&gt;Calculator!$G$39,IF(H1867-K1867+E1867+L1867+M1867+Calculator!$G$39&gt;Calculator!$G$39,Calculator!$G$39-(H1867+E1867+L1867+M1867-K1867),Calculator!$G$39),D1867),0)))</f>
        <v>0</v>
      </c>
    </row>
    <row r="1868" spans="1:14" ht="15.75" thickBot="1">
      <c r="A1868" s="33" t="str">
        <f ca="1">IF(C1868=Calculator!$H$27,"F",IF(Daily!D1868+Daily!H1868=0,IF(D1867+H1867&gt;0,"L",""),""))</f>
        <v/>
      </c>
      <c r="B1868" s="34">
        <v>1867</v>
      </c>
      <c r="C1868" s="19">
        <f t="shared" ca="1" si="117"/>
        <v>47797</v>
      </c>
      <c r="D1868" s="29">
        <f t="shared" ca="1" si="119"/>
        <v>107652.32659520159</v>
      </c>
      <c r="E1868" s="29">
        <f ca="1">IF(C1868&lt;Calculator!$D$26,0,IF(DAY($C1868)=1,IF(D1868-Calculator!$G$24&gt;0,Calculator!$G$24,D1868),0))</f>
        <v>0</v>
      </c>
      <c r="F1868" s="29">
        <f ca="1">IF(E1868&gt;0,D1868*Calculator!$G$22/12,0)</f>
        <v>0</v>
      </c>
      <c r="G1868" s="29">
        <f ca="1">IF(E1868&gt;0,(IFERROR(-PMT(Calculator!$G$22/12,Calculator!$G$23*12,Calculator!$G$20),0))-F1868,0)</f>
        <v>0</v>
      </c>
      <c r="H1868" s="29">
        <f t="shared" ca="1" si="120"/>
        <v>7480.2998059121437</v>
      </c>
      <c r="I1868" s="29">
        <f t="shared" ca="1" si="118"/>
        <v>1.3321081846144915</v>
      </c>
      <c r="J1868" s="30">
        <f>Calculator!$G$40</f>
        <v>6.5000000000000002E-2</v>
      </c>
      <c r="K1868" s="29">
        <f ca="1">IF(C1868&gt;=Calculator!$G$27,IF(DAY($C1868)=1,Calculator!$G$34/2,IF(DAY($C1868)=15,Calculator!$G$34/2,0)),0)</f>
        <v>0</v>
      </c>
      <c r="L1868" s="29">
        <f ca="1">IF(DAY($C1868)=28,IF(H1868=0,0,Calculator!$G$35),0)</f>
        <v>0</v>
      </c>
      <c r="M1868" s="29">
        <f ca="1">IF(I1868&gt;0,IF(DAY($C1868)=1,SUM(INDIRECT("I"&amp;(ROW(C1867)-DAY(C1867))):I1867),0),0)</f>
        <v>0</v>
      </c>
      <c r="N1868" s="29">
        <f ca="1">IF(C1868&lt;Calculator!$G$27,0,IF(C1868=Calculator!$G$27,Calculator!$G$39,IF(H1868-K1868&lt;=0,IF(D1868&gt;Calculator!$G$39,IF(H1868-K1868+E1868+L1868+M1868+Calculator!$G$39&gt;Calculator!$G$39,Calculator!$G$39-(H1868+E1868+L1868+M1868-K1868),Calculator!$G$39),D1868),0)))</f>
        <v>0</v>
      </c>
    </row>
    <row r="1869" spans="1:14" ht="15.75" thickBot="1">
      <c r="A1869" s="33" t="str">
        <f ca="1">IF(C1869=Calculator!$H$27,"F",IF(Daily!D1869+Daily!H1869=0,IF(D1868+H1868&gt;0,"L",""),""))</f>
        <v/>
      </c>
      <c r="B1869" s="34">
        <v>1868</v>
      </c>
      <c r="C1869" s="19">
        <f t="shared" ca="1" si="117"/>
        <v>47798</v>
      </c>
      <c r="D1869" s="29">
        <f t="shared" ca="1" si="119"/>
        <v>107652.32659520159</v>
      </c>
      <c r="E1869" s="29">
        <f ca="1">IF(C1869&lt;Calculator!$D$26,0,IF(DAY($C1869)=1,IF(D1869-Calculator!$G$24&gt;0,Calculator!$G$24,D1869),0))</f>
        <v>0</v>
      </c>
      <c r="F1869" s="29">
        <f ca="1">IF(E1869&gt;0,D1869*Calculator!$G$22/12,0)</f>
        <v>0</v>
      </c>
      <c r="G1869" s="29">
        <f ca="1">IF(E1869&gt;0,(IFERROR(-PMT(Calculator!$G$22/12,Calculator!$G$23*12,Calculator!$G$20),0))-F1869,0)</f>
        <v>0</v>
      </c>
      <c r="H1869" s="29">
        <f t="shared" ca="1" si="120"/>
        <v>7480.2998059121437</v>
      </c>
      <c r="I1869" s="29">
        <f t="shared" ca="1" si="118"/>
        <v>1.3321081846144915</v>
      </c>
      <c r="J1869" s="30">
        <f>Calculator!$G$40</f>
        <v>6.5000000000000002E-2</v>
      </c>
      <c r="K1869" s="29">
        <f ca="1">IF(C1869&gt;=Calculator!$G$27,IF(DAY($C1869)=1,Calculator!$G$34/2,IF(DAY($C1869)=15,Calculator!$G$34/2,0)),0)</f>
        <v>0</v>
      </c>
      <c r="L1869" s="29">
        <f ca="1">IF(DAY($C1869)=28,IF(H1869=0,0,Calculator!$G$35),0)</f>
        <v>0</v>
      </c>
      <c r="M1869" s="29">
        <f ca="1">IF(I1869&gt;0,IF(DAY($C1869)=1,SUM(INDIRECT("I"&amp;(ROW(C1868)-DAY(C1868))):I1868),0),0)</f>
        <v>0</v>
      </c>
      <c r="N1869" s="29">
        <f ca="1">IF(C1869&lt;Calculator!$G$27,0,IF(C1869=Calculator!$G$27,Calculator!$G$39,IF(H1869-K1869&lt;=0,IF(D1869&gt;Calculator!$G$39,IF(H1869-K1869+E1869+L1869+M1869+Calculator!$G$39&gt;Calculator!$G$39,Calculator!$G$39-(H1869+E1869+L1869+M1869-K1869),Calculator!$G$39),D1869),0)))</f>
        <v>0</v>
      </c>
    </row>
    <row r="1870" spans="1:14" ht="15.75" thickBot="1">
      <c r="A1870" s="33" t="str">
        <f ca="1">IF(C1870=Calculator!$H$27,"F",IF(Daily!D1870+Daily!H1870=0,IF(D1869+H1869&gt;0,"L",""),""))</f>
        <v/>
      </c>
      <c r="B1870" s="34">
        <v>1869</v>
      </c>
      <c r="C1870" s="19">
        <f t="shared" ca="1" si="117"/>
        <v>47799</v>
      </c>
      <c r="D1870" s="29">
        <f t="shared" ca="1" si="119"/>
        <v>107652.32659520159</v>
      </c>
      <c r="E1870" s="29">
        <f ca="1">IF(C1870&lt;Calculator!$D$26,0,IF(DAY($C1870)=1,IF(D1870-Calculator!$G$24&gt;0,Calculator!$G$24,D1870),0))</f>
        <v>0</v>
      </c>
      <c r="F1870" s="29">
        <f ca="1">IF(E1870&gt;0,D1870*Calculator!$G$22/12,0)</f>
        <v>0</v>
      </c>
      <c r="G1870" s="29">
        <f ca="1">IF(E1870&gt;0,(IFERROR(-PMT(Calculator!$G$22/12,Calculator!$G$23*12,Calculator!$G$20),0))-F1870,0)</f>
        <v>0</v>
      </c>
      <c r="H1870" s="29">
        <f t="shared" ca="1" si="120"/>
        <v>7480.2998059121437</v>
      </c>
      <c r="I1870" s="29">
        <f t="shared" ca="1" si="118"/>
        <v>1.3321081846144915</v>
      </c>
      <c r="J1870" s="30">
        <f>Calculator!$G$40</f>
        <v>6.5000000000000002E-2</v>
      </c>
      <c r="K1870" s="29">
        <f ca="1">IF(C1870&gt;=Calculator!$G$27,IF(DAY($C1870)=1,Calculator!$G$34/2,IF(DAY($C1870)=15,Calculator!$G$34/2,0)),0)</f>
        <v>0</v>
      </c>
      <c r="L1870" s="29">
        <f ca="1">IF(DAY($C1870)=28,IF(H1870=0,0,Calculator!$G$35),0)</f>
        <v>0</v>
      </c>
      <c r="M1870" s="29">
        <f ca="1">IF(I1870&gt;0,IF(DAY($C1870)=1,SUM(INDIRECT("I"&amp;(ROW(C1869)-DAY(C1869))):I1869),0),0)</f>
        <v>0</v>
      </c>
      <c r="N1870" s="29">
        <f ca="1">IF(C1870&lt;Calculator!$G$27,0,IF(C1870=Calculator!$G$27,Calculator!$G$39,IF(H1870-K1870&lt;=0,IF(D1870&gt;Calculator!$G$39,IF(H1870-K1870+E1870+L1870+M1870+Calculator!$G$39&gt;Calculator!$G$39,Calculator!$G$39-(H1870+E1870+L1870+M1870-K1870),Calculator!$G$39),D1870),0)))</f>
        <v>0</v>
      </c>
    </row>
    <row r="1871" spans="1:14" ht="15.75" thickBot="1">
      <c r="A1871" s="33" t="str">
        <f ca="1">IF(C1871=Calculator!$H$27,"F",IF(Daily!D1871+Daily!H1871=0,IF(D1870+H1870&gt;0,"L",""),""))</f>
        <v/>
      </c>
      <c r="B1871" s="34">
        <v>1870</v>
      </c>
      <c r="C1871" s="19">
        <f t="shared" ca="1" si="117"/>
        <v>47800</v>
      </c>
      <c r="D1871" s="29">
        <f t="shared" ca="1" si="119"/>
        <v>107652.32659520159</v>
      </c>
      <c r="E1871" s="29">
        <f ca="1">IF(C1871&lt;Calculator!$D$26,0,IF(DAY($C1871)=1,IF(D1871-Calculator!$G$24&gt;0,Calculator!$G$24,D1871),0))</f>
        <v>0</v>
      </c>
      <c r="F1871" s="29">
        <f ca="1">IF(E1871&gt;0,D1871*Calculator!$G$22/12,0)</f>
        <v>0</v>
      </c>
      <c r="G1871" s="29">
        <f ca="1">IF(E1871&gt;0,(IFERROR(-PMT(Calculator!$G$22/12,Calculator!$G$23*12,Calculator!$G$20),0))-F1871,0)</f>
        <v>0</v>
      </c>
      <c r="H1871" s="29">
        <f t="shared" ca="1" si="120"/>
        <v>7480.2998059121437</v>
      </c>
      <c r="I1871" s="29">
        <f t="shared" ca="1" si="118"/>
        <v>1.3321081846144915</v>
      </c>
      <c r="J1871" s="30">
        <f>Calculator!$G$40</f>
        <v>6.5000000000000002E-2</v>
      </c>
      <c r="K1871" s="29">
        <f ca="1">IF(C1871&gt;=Calculator!$G$27,IF(DAY($C1871)=1,Calculator!$G$34/2,IF(DAY($C1871)=15,Calculator!$G$34/2,0)),0)</f>
        <v>0</v>
      </c>
      <c r="L1871" s="29">
        <f ca="1">IF(DAY($C1871)=28,IF(H1871=0,0,Calculator!$G$35),0)</f>
        <v>0</v>
      </c>
      <c r="M1871" s="29">
        <f ca="1">IF(I1871&gt;0,IF(DAY($C1871)=1,SUM(INDIRECT("I"&amp;(ROW(C1870)-DAY(C1870))):I1870),0),0)</f>
        <v>0</v>
      </c>
      <c r="N1871" s="29">
        <f ca="1">IF(C1871&lt;Calculator!$G$27,0,IF(C1871=Calculator!$G$27,Calculator!$G$39,IF(H1871-K1871&lt;=0,IF(D1871&gt;Calculator!$G$39,IF(H1871-K1871+E1871+L1871+M1871+Calculator!$G$39&gt;Calculator!$G$39,Calculator!$G$39-(H1871+E1871+L1871+M1871-K1871),Calculator!$G$39),D1871),0)))</f>
        <v>0</v>
      </c>
    </row>
    <row r="1872" spans="1:14" ht="15.75" thickBot="1">
      <c r="A1872" s="33" t="str">
        <f ca="1">IF(C1872=Calculator!$H$27,"F",IF(Daily!D1872+Daily!H1872=0,IF(D1871+H1871&gt;0,"L",""),""))</f>
        <v/>
      </c>
      <c r="B1872" s="34">
        <v>1871</v>
      </c>
      <c r="C1872" s="19">
        <f t="shared" ca="1" si="117"/>
        <v>47801</v>
      </c>
      <c r="D1872" s="29">
        <f t="shared" ca="1" si="119"/>
        <v>107652.32659520159</v>
      </c>
      <c r="E1872" s="29">
        <f ca="1">IF(C1872&lt;Calculator!$D$26,0,IF(DAY($C1872)=1,IF(D1872-Calculator!$G$24&gt;0,Calculator!$G$24,D1872),0))</f>
        <v>0</v>
      </c>
      <c r="F1872" s="29">
        <f ca="1">IF(E1872&gt;0,D1872*Calculator!$G$22/12,0)</f>
        <v>0</v>
      </c>
      <c r="G1872" s="29">
        <f ca="1">IF(E1872&gt;0,(IFERROR(-PMT(Calculator!$G$22/12,Calculator!$G$23*12,Calculator!$G$20),0))-F1872,0)</f>
        <v>0</v>
      </c>
      <c r="H1872" s="29">
        <f t="shared" ca="1" si="120"/>
        <v>7480.2998059121437</v>
      </c>
      <c r="I1872" s="29">
        <f t="shared" ca="1" si="118"/>
        <v>1.3321081846144915</v>
      </c>
      <c r="J1872" s="30">
        <f>Calculator!$G$40</f>
        <v>6.5000000000000002E-2</v>
      </c>
      <c r="K1872" s="29">
        <f ca="1">IF(C1872&gt;=Calculator!$G$27,IF(DAY($C1872)=1,Calculator!$G$34/2,IF(DAY($C1872)=15,Calculator!$G$34/2,0)),0)</f>
        <v>0</v>
      </c>
      <c r="L1872" s="29">
        <f ca="1">IF(DAY($C1872)=28,IF(H1872=0,0,Calculator!$G$35),0)</f>
        <v>0</v>
      </c>
      <c r="M1872" s="29">
        <f ca="1">IF(I1872&gt;0,IF(DAY($C1872)=1,SUM(INDIRECT("I"&amp;(ROW(C1871)-DAY(C1871))):I1871),0),0)</f>
        <v>0</v>
      </c>
      <c r="N1872" s="29">
        <f ca="1">IF(C1872&lt;Calculator!$G$27,0,IF(C1872=Calculator!$G$27,Calculator!$G$39,IF(H1872-K1872&lt;=0,IF(D1872&gt;Calculator!$G$39,IF(H1872-K1872+E1872+L1872+M1872+Calculator!$G$39&gt;Calculator!$G$39,Calculator!$G$39-(H1872+E1872+L1872+M1872-K1872),Calculator!$G$39),D1872),0)))</f>
        <v>0</v>
      </c>
    </row>
    <row r="1873" spans="1:14" ht="15.75" thickBot="1">
      <c r="A1873" s="33" t="str">
        <f ca="1">IF(C1873=Calculator!$H$27,"F",IF(Daily!D1873+Daily!H1873=0,IF(D1872+H1872&gt;0,"L",""),""))</f>
        <v/>
      </c>
      <c r="B1873" s="34">
        <v>1872</v>
      </c>
      <c r="C1873" s="19">
        <f t="shared" ca="1" si="117"/>
        <v>47802</v>
      </c>
      <c r="D1873" s="29">
        <f t="shared" ca="1" si="119"/>
        <v>107652.32659520159</v>
      </c>
      <c r="E1873" s="29">
        <f ca="1">IF(C1873&lt;Calculator!$D$26,0,IF(DAY($C1873)=1,IF(D1873-Calculator!$G$24&gt;0,Calculator!$G$24,D1873),0))</f>
        <v>0</v>
      </c>
      <c r="F1873" s="29">
        <f ca="1">IF(E1873&gt;0,D1873*Calculator!$G$22/12,0)</f>
        <v>0</v>
      </c>
      <c r="G1873" s="29">
        <f ca="1">IF(E1873&gt;0,(IFERROR(-PMT(Calculator!$G$22/12,Calculator!$G$23*12,Calculator!$G$20),0))-F1873,0)</f>
        <v>0</v>
      </c>
      <c r="H1873" s="29">
        <f t="shared" ca="1" si="120"/>
        <v>7480.2998059121437</v>
      </c>
      <c r="I1873" s="29">
        <f t="shared" ca="1" si="118"/>
        <v>1.3321081846144915</v>
      </c>
      <c r="J1873" s="30">
        <f>Calculator!$G$40</f>
        <v>6.5000000000000002E-2</v>
      </c>
      <c r="K1873" s="29">
        <f ca="1">IF(C1873&gt;=Calculator!$G$27,IF(DAY($C1873)=1,Calculator!$G$34/2,IF(DAY($C1873)=15,Calculator!$G$34/2,0)),0)</f>
        <v>4500</v>
      </c>
      <c r="L1873" s="29">
        <f ca="1">IF(DAY($C1873)=28,IF(H1873=0,0,Calculator!$G$35),0)</f>
        <v>0</v>
      </c>
      <c r="M1873" s="29">
        <f ca="1">IF(I1873&gt;0,IF(DAY($C1873)=1,SUM(INDIRECT("I"&amp;(ROW(C1872)-DAY(C1872))):I1872),0),0)</f>
        <v>0</v>
      </c>
      <c r="N1873" s="29">
        <f ca="1">IF(C1873&lt;Calculator!$G$27,0,IF(C1873=Calculator!$G$27,Calculator!$G$39,IF(H1873-K1873&lt;=0,IF(D1873&gt;Calculator!$G$39,IF(H1873-K1873+E1873+L1873+M1873+Calculator!$G$39&gt;Calculator!$G$39,Calculator!$G$39-(H1873+E1873+L1873+M1873-K1873),Calculator!$G$39),D1873),0)))</f>
        <v>0</v>
      </c>
    </row>
    <row r="1874" spans="1:14" ht="15.75" thickBot="1">
      <c r="A1874" s="33" t="str">
        <f ca="1">IF(C1874=Calculator!$H$27,"F",IF(Daily!D1874+Daily!H1874=0,IF(D1873+H1873&gt;0,"L",""),""))</f>
        <v/>
      </c>
      <c r="B1874" s="34">
        <v>1873</v>
      </c>
      <c r="C1874" s="19">
        <f t="shared" ca="1" si="117"/>
        <v>47803</v>
      </c>
      <c r="D1874" s="29">
        <f t="shared" ca="1" si="119"/>
        <v>107652.32659520159</v>
      </c>
      <c r="E1874" s="29">
        <f ca="1">IF(C1874&lt;Calculator!$D$26,0,IF(DAY($C1874)=1,IF(D1874-Calculator!$G$24&gt;0,Calculator!$G$24,D1874),0))</f>
        <v>0</v>
      </c>
      <c r="F1874" s="29">
        <f ca="1">IF(E1874&gt;0,D1874*Calculator!$G$22/12,0)</f>
        <v>0</v>
      </c>
      <c r="G1874" s="29">
        <f ca="1">IF(E1874&gt;0,(IFERROR(-PMT(Calculator!$G$22/12,Calculator!$G$23*12,Calculator!$G$20),0))-F1874,0)</f>
        <v>0</v>
      </c>
      <c r="H1874" s="29">
        <f t="shared" ca="1" si="120"/>
        <v>2980.2998059121437</v>
      </c>
      <c r="I1874" s="29">
        <f t="shared" ca="1" si="118"/>
        <v>0.53073832160079271</v>
      </c>
      <c r="J1874" s="30">
        <f>Calculator!$G$40</f>
        <v>6.5000000000000002E-2</v>
      </c>
      <c r="K1874" s="29">
        <f ca="1">IF(C1874&gt;=Calculator!$G$27,IF(DAY($C1874)=1,Calculator!$G$34/2,IF(DAY($C1874)=15,Calculator!$G$34/2,0)),0)</f>
        <v>0</v>
      </c>
      <c r="L1874" s="29">
        <f ca="1">IF(DAY($C1874)=28,IF(H1874=0,0,Calculator!$G$35),0)</f>
        <v>0</v>
      </c>
      <c r="M1874" s="29">
        <f ca="1">IF(I1874&gt;0,IF(DAY($C1874)=1,SUM(INDIRECT("I"&amp;(ROW(C1873)-DAY(C1873))):I1873),0),0)</f>
        <v>0</v>
      </c>
      <c r="N1874" s="29">
        <f ca="1">IF(C1874&lt;Calculator!$G$27,0,IF(C1874=Calculator!$G$27,Calculator!$G$39,IF(H1874-K1874&lt;=0,IF(D1874&gt;Calculator!$G$39,IF(H1874-K1874+E1874+L1874+M1874+Calculator!$G$39&gt;Calculator!$G$39,Calculator!$G$39-(H1874+E1874+L1874+M1874-K1874),Calculator!$G$39),D1874),0)))</f>
        <v>0</v>
      </c>
    </row>
    <row r="1875" spans="1:14" ht="15.75" thickBot="1">
      <c r="A1875" s="33" t="str">
        <f ca="1">IF(C1875=Calculator!$H$27,"F",IF(Daily!D1875+Daily!H1875=0,IF(D1874+H1874&gt;0,"L",""),""))</f>
        <v/>
      </c>
      <c r="B1875" s="34">
        <v>1874</v>
      </c>
      <c r="C1875" s="19">
        <f t="shared" ca="1" si="117"/>
        <v>47804</v>
      </c>
      <c r="D1875" s="29">
        <f t="shared" ca="1" si="119"/>
        <v>107652.32659520159</v>
      </c>
      <c r="E1875" s="29">
        <f ca="1">IF(C1875&lt;Calculator!$D$26,0,IF(DAY($C1875)=1,IF(D1875-Calculator!$G$24&gt;0,Calculator!$G$24,D1875),0))</f>
        <v>0</v>
      </c>
      <c r="F1875" s="29">
        <f ca="1">IF(E1875&gt;0,D1875*Calculator!$G$22/12,0)</f>
        <v>0</v>
      </c>
      <c r="G1875" s="29">
        <f ca="1">IF(E1875&gt;0,(IFERROR(-PMT(Calculator!$G$22/12,Calculator!$G$23*12,Calculator!$G$20),0))-F1875,0)</f>
        <v>0</v>
      </c>
      <c r="H1875" s="29">
        <f t="shared" ca="1" si="120"/>
        <v>2980.2998059121437</v>
      </c>
      <c r="I1875" s="29">
        <f t="shared" ca="1" si="118"/>
        <v>0.53073832160079271</v>
      </c>
      <c r="J1875" s="30">
        <f>Calculator!$G$40</f>
        <v>6.5000000000000002E-2</v>
      </c>
      <c r="K1875" s="29">
        <f ca="1">IF(C1875&gt;=Calculator!$G$27,IF(DAY($C1875)=1,Calculator!$G$34/2,IF(DAY($C1875)=15,Calculator!$G$34/2,0)),0)</f>
        <v>0</v>
      </c>
      <c r="L1875" s="29">
        <f ca="1">IF(DAY($C1875)=28,IF(H1875=0,0,Calculator!$G$35),0)</f>
        <v>0</v>
      </c>
      <c r="M1875" s="29">
        <f ca="1">IF(I1875&gt;0,IF(DAY($C1875)=1,SUM(INDIRECT("I"&amp;(ROW(C1874)-DAY(C1874))):I1874),0),0)</f>
        <v>0</v>
      </c>
      <c r="N1875" s="29">
        <f ca="1">IF(C1875&lt;Calculator!$G$27,0,IF(C1875=Calculator!$G$27,Calculator!$G$39,IF(H1875-K1875&lt;=0,IF(D1875&gt;Calculator!$G$39,IF(H1875-K1875+E1875+L1875+M1875+Calculator!$G$39&gt;Calculator!$G$39,Calculator!$G$39-(H1875+E1875+L1875+M1875-K1875),Calculator!$G$39),D1875),0)))</f>
        <v>0</v>
      </c>
    </row>
    <row r="1876" spans="1:14" ht="15.75" thickBot="1">
      <c r="A1876" s="33" t="str">
        <f ca="1">IF(C1876=Calculator!$H$27,"F",IF(Daily!D1876+Daily!H1876=0,IF(D1875+H1875&gt;0,"L",""),""))</f>
        <v/>
      </c>
      <c r="B1876" s="34">
        <v>1875</v>
      </c>
      <c r="C1876" s="19">
        <f t="shared" ca="1" si="117"/>
        <v>47805</v>
      </c>
      <c r="D1876" s="29">
        <f t="shared" ca="1" si="119"/>
        <v>107652.32659520159</v>
      </c>
      <c r="E1876" s="29">
        <f ca="1">IF(C1876&lt;Calculator!$D$26,0,IF(DAY($C1876)=1,IF(D1876-Calculator!$G$24&gt;0,Calculator!$G$24,D1876),0))</f>
        <v>0</v>
      </c>
      <c r="F1876" s="29">
        <f ca="1">IF(E1876&gt;0,D1876*Calculator!$G$22/12,0)</f>
        <v>0</v>
      </c>
      <c r="G1876" s="29">
        <f ca="1">IF(E1876&gt;0,(IFERROR(-PMT(Calculator!$G$22/12,Calculator!$G$23*12,Calculator!$G$20),0))-F1876,0)</f>
        <v>0</v>
      </c>
      <c r="H1876" s="29">
        <f t="shared" ca="1" si="120"/>
        <v>2980.2998059121437</v>
      </c>
      <c r="I1876" s="29">
        <f t="shared" ca="1" si="118"/>
        <v>0.53073832160079271</v>
      </c>
      <c r="J1876" s="30">
        <f>Calculator!$G$40</f>
        <v>6.5000000000000002E-2</v>
      </c>
      <c r="K1876" s="29">
        <f ca="1">IF(C1876&gt;=Calculator!$G$27,IF(DAY($C1876)=1,Calculator!$G$34/2,IF(DAY($C1876)=15,Calculator!$G$34/2,0)),0)</f>
        <v>0</v>
      </c>
      <c r="L1876" s="29">
        <f ca="1">IF(DAY($C1876)=28,IF(H1876=0,0,Calculator!$G$35),0)</f>
        <v>0</v>
      </c>
      <c r="M1876" s="29">
        <f ca="1">IF(I1876&gt;0,IF(DAY($C1876)=1,SUM(INDIRECT("I"&amp;(ROW(C1875)-DAY(C1875))):I1875),0),0)</f>
        <v>0</v>
      </c>
      <c r="N1876" s="29">
        <f ca="1">IF(C1876&lt;Calculator!$G$27,0,IF(C1876=Calculator!$G$27,Calculator!$G$39,IF(H1876-K1876&lt;=0,IF(D1876&gt;Calculator!$G$39,IF(H1876-K1876+E1876+L1876+M1876+Calculator!$G$39&gt;Calculator!$G$39,Calculator!$G$39-(H1876+E1876+L1876+M1876-K1876),Calculator!$G$39),D1876),0)))</f>
        <v>0</v>
      </c>
    </row>
    <row r="1877" spans="1:14" ht="15.75" thickBot="1">
      <c r="A1877" s="33" t="str">
        <f ca="1">IF(C1877=Calculator!$H$27,"F",IF(Daily!D1877+Daily!H1877=0,IF(D1876+H1876&gt;0,"L",""),""))</f>
        <v/>
      </c>
      <c r="B1877" s="34">
        <v>1876</v>
      </c>
      <c r="C1877" s="19">
        <f t="shared" ca="1" si="117"/>
        <v>47806</v>
      </c>
      <c r="D1877" s="29">
        <f t="shared" ca="1" si="119"/>
        <v>107652.32659520159</v>
      </c>
      <c r="E1877" s="29">
        <f ca="1">IF(C1877&lt;Calculator!$D$26,0,IF(DAY($C1877)=1,IF(D1877-Calculator!$G$24&gt;0,Calculator!$G$24,D1877),0))</f>
        <v>0</v>
      </c>
      <c r="F1877" s="29">
        <f ca="1">IF(E1877&gt;0,D1877*Calculator!$G$22/12,0)</f>
        <v>0</v>
      </c>
      <c r="G1877" s="29">
        <f ca="1">IF(E1877&gt;0,(IFERROR(-PMT(Calculator!$G$22/12,Calculator!$G$23*12,Calculator!$G$20),0))-F1877,0)</f>
        <v>0</v>
      </c>
      <c r="H1877" s="29">
        <f t="shared" ca="1" si="120"/>
        <v>2980.2998059121437</v>
      </c>
      <c r="I1877" s="29">
        <f t="shared" ca="1" si="118"/>
        <v>0.53073832160079271</v>
      </c>
      <c r="J1877" s="30">
        <f>Calculator!$G$40</f>
        <v>6.5000000000000002E-2</v>
      </c>
      <c r="K1877" s="29">
        <f ca="1">IF(C1877&gt;=Calculator!$G$27,IF(DAY($C1877)=1,Calculator!$G$34/2,IF(DAY($C1877)=15,Calculator!$G$34/2,0)),0)</f>
        <v>0</v>
      </c>
      <c r="L1877" s="29">
        <f ca="1">IF(DAY($C1877)=28,IF(H1877=0,0,Calculator!$G$35),0)</f>
        <v>0</v>
      </c>
      <c r="M1877" s="29">
        <f ca="1">IF(I1877&gt;0,IF(DAY($C1877)=1,SUM(INDIRECT("I"&amp;(ROW(C1876)-DAY(C1876))):I1876),0),0)</f>
        <v>0</v>
      </c>
      <c r="N1877" s="29">
        <f ca="1">IF(C1877&lt;Calculator!$G$27,0,IF(C1877=Calculator!$G$27,Calculator!$G$39,IF(H1877-K1877&lt;=0,IF(D1877&gt;Calculator!$G$39,IF(H1877-K1877+E1877+L1877+M1877+Calculator!$G$39&gt;Calculator!$G$39,Calculator!$G$39-(H1877+E1877+L1877+M1877-K1877),Calculator!$G$39),D1877),0)))</f>
        <v>0</v>
      </c>
    </row>
    <row r="1878" spans="1:14" ht="15.75" thickBot="1">
      <c r="A1878" s="33" t="str">
        <f ca="1">IF(C1878=Calculator!$H$27,"F",IF(Daily!D1878+Daily!H1878=0,IF(D1877+H1877&gt;0,"L",""),""))</f>
        <v/>
      </c>
      <c r="B1878" s="34">
        <v>1877</v>
      </c>
      <c r="C1878" s="19">
        <f t="shared" ca="1" si="117"/>
        <v>47807</v>
      </c>
      <c r="D1878" s="29">
        <f t="shared" ca="1" si="119"/>
        <v>107652.32659520159</v>
      </c>
      <c r="E1878" s="29">
        <f ca="1">IF(C1878&lt;Calculator!$D$26,0,IF(DAY($C1878)=1,IF(D1878-Calculator!$G$24&gt;0,Calculator!$G$24,D1878),0))</f>
        <v>0</v>
      </c>
      <c r="F1878" s="29">
        <f ca="1">IF(E1878&gt;0,D1878*Calculator!$G$22/12,0)</f>
        <v>0</v>
      </c>
      <c r="G1878" s="29">
        <f ca="1">IF(E1878&gt;0,(IFERROR(-PMT(Calculator!$G$22/12,Calculator!$G$23*12,Calculator!$G$20),0))-F1878,0)</f>
        <v>0</v>
      </c>
      <c r="H1878" s="29">
        <f t="shared" ca="1" si="120"/>
        <v>2980.2998059121437</v>
      </c>
      <c r="I1878" s="29">
        <f t="shared" ca="1" si="118"/>
        <v>0.53073832160079271</v>
      </c>
      <c r="J1878" s="30">
        <f>Calculator!$G$40</f>
        <v>6.5000000000000002E-2</v>
      </c>
      <c r="K1878" s="29">
        <f ca="1">IF(C1878&gt;=Calculator!$G$27,IF(DAY($C1878)=1,Calculator!$G$34/2,IF(DAY($C1878)=15,Calculator!$G$34/2,0)),0)</f>
        <v>0</v>
      </c>
      <c r="L1878" s="29">
        <f ca="1">IF(DAY($C1878)=28,IF(H1878=0,0,Calculator!$G$35),0)</f>
        <v>0</v>
      </c>
      <c r="M1878" s="29">
        <f ca="1">IF(I1878&gt;0,IF(DAY($C1878)=1,SUM(INDIRECT("I"&amp;(ROW(C1877)-DAY(C1877))):I1877),0),0)</f>
        <v>0</v>
      </c>
      <c r="N1878" s="29">
        <f ca="1">IF(C1878&lt;Calculator!$G$27,0,IF(C1878=Calculator!$G$27,Calculator!$G$39,IF(H1878-K1878&lt;=0,IF(D1878&gt;Calculator!$G$39,IF(H1878-K1878+E1878+L1878+M1878+Calculator!$G$39&gt;Calculator!$G$39,Calculator!$G$39-(H1878+E1878+L1878+M1878-K1878),Calculator!$G$39),D1878),0)))</f>
        <v>0</v>
      </c>
    </row>
    <row r="1879" spans="1:14" ht="15.75" thickBot="1">
      <c r="A1879" s="33" t="str">
        <f ca="1">IF(C1879=Calculator!$H$27,"F",IF(Daily!D1879+Daily!H1879=0,IF(D1878+H1878&gt;0,"L",""),""))</f>
        <v/>
      </c>
      <c r="B1879" s="34">
        <v>1878</v>
      </c>
      <c r="C1879" s="19">
        <f t="shared" ca="1" si="117"/>
        <v>47808</v>
      </c>
      <c r="D1879" s="29">
        <f t="shared" ca="1" si="119"/>
        <v>107652.32659520159</v>
      </c>
      <c r="E1879" s="29">
        <f ca="1">IF(C1879&lt;Calculator!$D$26,0,IF(DAY($C1879)=1,IF(D1879-Calculator!$G$24&gt;0,Calculator!$G$24,D1879),0))</f>
        <v>0</v>
      </c>
      <c r="F1879" s="29">
        <f ca="1">IF(E1879&gt;0,D1879*Calculator!$G$22/12,0)</f>
        <v>0</v>
      </c>
      <c r="G1879" s="29">
        <f ca="1">IF(E1879&gt;0,(IFERROR(-PMT(Calculator!$G$22/12,Calculator!$G$23*12,Calculator!$G$20),0))-F1879,0)</f>
        <v>0</v>
      </c>
      <c r="H1879" s="29">
        <f t="shared" ca="1" si="120"/>
        <v>2980.2998059121437</v>
      </c>
      <c r="I1879" s="29">
        <f t="shared" ca="1" si="118"/>
        <v>0.53073832160079271</v>
      </c>
      <c r="J1879" s="30">
        <f>Calculator!$G$40</f>
        <v>6.5000000000000002E-2</v>
      </c>
      <c r="K1879" s="29">
        <f ca="1">IF(C1879&gt;=Calculator!$G$27,IF(DAY($C1879)=1,Calculator!$G$34/2,IF(DAY($C1879)=15,Calculator!$G$34/2,0)),0)</f>
        <v>0</v>
      </c>
      <c r="L1879" s="29">
        <f ca="1">IF(DAY($C1879)=28,IF(H1879=0,0,Calculator!$G$35),0)</f>
        <v>0</v>
      </c>
      <c r="M1879" s="29">
        <f ca="1">IF(I1879&gt;0,IF(DAY($C1879)=1,SUM(INDIRECT("I"&amp;(ROW(C1878)-DAY(C1878))):I1878),0),0)</f>
        <v>0</v>
      </c>
      <c r="N1879" s="29">
        <f ca="1">IF(C1879&lt;Calculator!$G$27,0,IF(C1879=Calculator!$G$27,Calculator!$G$39,IF(H1879-K1879&lt;=0,IF(D1879&gt;Calculator!$G$39,IF(H1879-K1879+E1879+L1879+M1879+Calculator!$G$39&gt;Calculator!$G$39,Calculator!$G$39-(H1879+E1879+L1879+M1879-K1879),Calculator!$G$39),D1879),0)))</f>
        <v>0</v>
      </c>
    </row>
    <row r="1880" spans="1:14" ht="15.75" thickBot="1">
      <c r="A1880" s="33" t="str">
        <f ca="1">IF(C1880=Calculator!$H$27,"F",IF(Daily!D1880+Daily!H1880=0,IF(D1879+H1879&gt;0,"L",""),""))</f>
        <v/>
      </c>
      <c r="B1880" s="34">
        <v>1879</v>
      </c>
      <c r="C1880" s="19">
        <f t="shared" ca="1" si="117"/>
        <v>47809</v>
      </c>
      <c r="D1880" s="29">
        <f t="shared" ca="1" si="119"/>
        <v>107652.32659520159</v>
      </c>
      <c r="E1880" s="29">
        <f ca="1">IF(C1880&lt;Calculator!$D$26,0,IF(DAY($C1880)=1,IF(D1880-Calculator!$G$24&gt;0,Calculator!$G$24,D1880),0))</f>
        <v>0</v>
      </c>
      <c r="F1880" s="29">
        <f ca="1">IF(E1880&gt;0,D1880*Calculator!$G$22/12,0)</f>
        <v>0</v>
      </c>
      <c r="G1880" s="29">
        <f ca="1">IF(E1880&gt;0,(IFERROR(-PMT(Calculator!$G$22/12,Calculator!$G$23*12,Calculator!$G$20),0))-F1880,0)</f>
        <v>0</v>
      </c>
      <c r="H1880" s="29">
        <f t="shared" ca="1" si="120"/>
        <v>2980.2998059121437</v>
      </c>
      <c r="I1880" s="29">
        <f t="shared" ca="1" si="118"/>
        <v>0.53073832160079271</v>
      </c>
      <c r="J1880" s="30">
        <f>Calculator!$G$40</f>
        <v>6.5000000000000002E-2</v>
      </c>
      <c r="K1880" s="29">
        <f ca="1">IF(C1880&gt;=Calculator!$G$27,IF(DAY($C1880)=1,Calculator!$G$34/2,IF(DAY($C1880)=15,Calculator!$G$34/2,0)),0)</f>
        <v>0</v>
      </c>
      <c r="L1880" s="29">
        <f ca="1">IF(DAY($C1880)=28,IF(H1880=0,0,Calculator!$G$35),0)</f>
        <v>0</v>
      </c>
      <c r="M1880" s="29">
        <f ca="1">IF(I1880&gt;0,IF(DAY($C1880)=1,SUM(INDIRECT("I"&amp;(ROW(C1879)-DAY(C1879))):I1879),0),0)</f>
        <v>0</v>
      </c>
      <c r="N1880" s="29">
        <f ca="1">IF(C1880&lt;Calculator!$G$27,0,IF(C1880=Calculator!$G$27,Calculator!$G$39,IF(H1880-K1880&lt;=0,IF(D1880&gt;Calculator!$G$39,IF(H1880-K1880+E1880+L1880+M1880+Calculator!$G$39&gt;Calculator!$G$39,Calculator!$G$39-(H1880+E1880+L1880+M1880-K1880),Calculator!$G$39),D1880),0)))</f>
        <v>0</v>
      </c>
    </row>
    <row r="1881" spans="1:14" ht="15.75" thickBot="1">
      <c r="A1881" s="33" t="str">
        <f ca="1">IF(C1881=Calculator!$H$27,"F",IF(Daily!D1881+Daily!H1881=0,IF(D1880+H1880&gt;0,"L",""),""))</f>
        <v/>
      </c>
      <c r="B1881" s="34">
        <v>1880</v>
      </c>
      <c r="C1881" s="19">
        <f t="shared" ca="1" si="117"/>
        <v>47810</v>
      </c>
      <c r="D1881" s="29">
        <f t="shared" ca="1" si="119"/>
        <v>107652.32659520159</v>
      </c>
      <c r="E1881" s="29">
        <f ca="1">IF(C1881&lt;Calculator!$D$26,0,IF(DAY($C1881)=1,IF(D1881-Calculator!$G$24&gt;0,Calculator!$G$24,D1881),0))</f>
        <v>0</v>
      </c>
      <c r="F1881" s="29">
        <f ca="1">IF(E1881&gt;0,D1881*Calculator!$G$22/12,0)</f>
        <v>0</v>
      </c>
      <c r="G1881" s="29">
        <f ca="1">IF(E1881&gt;0,(IFERROR(-PMT(Calculator!$G$22/12,Calculator!$G$23*12,Calculator!$G$20),0))-F1881,0)</f>
        <v>0</v>
      </c>
      <c r="H1881" s="29">
        <f t="shared" ca="1" si="120"/>
        <v>2980.2998059121437</v>
      </c>
      <c r="I1881" s="29">
        <f t="shared" ca="1" si="118"/>
        <v>0.53073832160079271</v>
      </c>
      <c r="J1881" s="30">
        <f>Calculator!$G$40</f>
        <v>6.5000000000000002E-2</v>
      </c>
      <c r="K1881" s="29">
        <f ca="1">IF(C1881&gt;=Calculator!$G$27,IF(DAY($C1881)=1,Calculator!$G$34/2,IF(DAY($C1881)=15,Calculator!$G$34/2,0)),0)</f>
        <v>0</v>
      </c>
      <c r="L1881" s="29">
        <f ca="1">IF(DAY($C1881)=28,IF(H1881=0,0,Calculator!$G$35),0)</f>
        <v>0</v>
      </c>
      <c r="M1881" s="29">
        <f ca="1">IF(I1881&gt;0,IF(DAY($C1881)=1,SUM(INDIRECT("I"&amp;(ROW(C1880)-DAY(C1880))):I1880),0),0)</f>
        <v>0</v>
      </c>
      <c r="N1881" s="29">
        <f ca="1">IF(C1881&lt;Calculator!$G$27,0,IF(C1881=Calculator!$G$27,Calculator!$G$39,IF(H1881-K1881&lt;=0,IF(D1881&gt;Calculator!$G$39,IF(H1881-K1881+E1881+L1881+M1881+Calculator!$G$39&gt;Calculator!$G$39,Calculator!$G$39-(H1881+E1881+L1881+M1881-K1881),Calculator!$G$39),D1881),0)))</f>
        <v>0</v>
      </c>
    </row>
    <row r="1882" spans="1:14" ht="15.75" thickBot="1">
      <c r="A1882" s="33" t="str">
        <f ca="1">IF(C1882=Calculator!$H$27,"F",IF(Daily!D1882+Daily!H1882=0,IF(D1881+H1881&gt;0,"L",""),""))</f>
        <v/>
      </c>
      <c r="B1882" s="34">
        <v>1881</v>
      </c>
      <c r="C1882" s="19">
        <f t="shared" ca="1" si="117"/>
        <v>47811</v>
      </c>
      <c r="D1882" s="29">
        <f t="shared" ca="1" si="119"/>
        <v>107652.32659520159</v>
      </c>
      <c r="E1882" s="29">
        <f ca="1">IF(C1882&lt;Calculator!$D$26,0,IF(DAY($C1882)=1,IF(D1882-Calculator!$G$24&gt;0,Calculator!$G$24,D1882),0))</f>
        <v>0</v>
      </c>
      <c r="F1882" s="29">
        <f ca="1">IF(E1882&gt;0,D1882*Calculator!$G$22/12,0)</f>
        <v>0</v>
      </c>
      <c r="G1882" s="29">
        <f ca="1">IF(E1882&gt;0,(IFERROR(-PMT(Calculator!$G$22/12,Calculator!$G$23*12,Calculator!$G$20),0))-F1882,0)</f>
        <v>0</v>
      </c>
      <c r="H1882" s="29">
        <f t="shared" ca="1" si="120"/>
        <v>2980.2998059121437</v>
      </c>
      <c r="I1882" s="29">
        <f t="shared" ca="1" si="118"/>
        <v>0.53073832160079271</v>
      </c>
      <c r="J1882" s="30">
        <f>Calculator!$G$40</f>
        <v>6.5000000000000002E-2</v>
      </c>
      <c r="K1882" s="29">
        <f ca="1">IF(C1882&gt;=Calculator!$G$27,IF(DAY($C1882)=1,Calculator!$G$34/2,IF(DAY($C1882)=15,Calculator!$G$34/2,0)),0)</f>
        <v>0</v>
      </c>
      <c r="L1882" s="29">
        <f ca="1">IF(DAY($C1882)=28,IF(H1882=0,0,Calculator!$G$35),0)</f>
        <v>0</v>
      </c>
      <c r="M1882" s="29">
        <f ca="1">IF(I1882&gt;0,IF(DAY($C1882)=1,SUM(INDIRECT("I"&amp;(ROW(C1881)-DAY(C1881))):I1881),0),0)</f>
        <v>0</v>
      </c>
      <c r="N1882" s="29">
        <f ca="1">IF(C1882&lt;Calculator!$G$27,0,IF(C1882=Calculator!$G$27,Calculator!$G$39,IF(H1882-K1882&lt;=0,IF(D1882&gt;Calculator!$G$39,IF(H1882-K1882+E1882+L1882+M1882+Calculator!$G$39&gt;Calculator!$G$39,Calculator!$G$39-(H1882+E1882+L1882+M1882-K1882),Calculator!$G$39),D1882),0)))</f>
        <v>0</v>
      </c>
    </row>
    <row r="1883" spans="1:14" ht="15.75" thickBot="1">
      <c r="A1883" s="33" t="str">
        <f ca="1">IF(C1883=Calculator!$H$27,"F",IF(Daily!D1883+Daily!H1883=0,IF(D1882+H1882&gt;0,"L",""),""))</f>
        <v/>
      </c>
      <c r="B1883" s="34">
        <v>1882</v>
      </c>
      <c r="C1883" s="19">
        <f t="shared" ca="1" si="117"/>
        <v>47812</v>
      </c>
      <c r="D1883" s="29">
        <f t="shared" ca="1" si="119"/>
        <v>107652.32659520159</v>
      </c>
      <c r="E1883" s="29">
        <f ca="1">IF(C1883&lt;Calculator!$D$26,0,IF(DAY($C1883)=1,IF(D1883-Calculator!$G$24&gt;0,Calculator!$G$24,D1883),0))</f>
        <v>0</v>
      </c>
      <c r="F1883" s="29">
        <f ca="1">IF(E1883&gt;0,D1883*Calculator!$G$22/12,0)</f>
        <v>0</v>
      </c>
      <c r="G1883" s="29">
        <f ca="1">IF(E1883&gt;0,(IFERROR(-PMT(Calculator!$G$22/12,Calculator!$G$23*12,Calculator!$G$20),0))-F1883,0)</f>
        <v>0</v>
      </c>
      <c r="H1883" s="29">
        <f t="shared" ca="1" si="120"/>
        <v>2980.2998059121437</v>
      </c>
      <c r="I1883" s="29">
        <f t="shared" ca="1" si="118"/>
        <v>0.53073832160079271</v>
      </c>
      <c r="J1883" s="30">
        <f>Calculator!$G$40</f>
        <v>6.5000000000000002E-2</v>
      </c>
      <c r="K1883" s="29">
        <f ca="1">IF(C1883&gt;=Calculator!$G$27,IF(DAY($C1883)=1,Calculator!$G$34/2,IF(DAY($C1883)=15,Calculator!$G$34/2,0)),0)</f>
        <v>0</v>
      </c>
      <c r="L1883" s="29">
        <f ca="1">IF(DAY($C1883)=28,IF(H1883=0,0,Calculator!$G$35),0)</f>
        <v>0</v>
      </c>
      <c r="M1883" s="29">
        <f ca="1">IF(I1883&gt;0,IF(DAY($C1883)=1,SUM(INDIRECT("I"&amp;(ROW(C1882)-DAY(C1882))):I1882),0),0)</f>
        <v>0</v>
      </c>
      <c r="N1883" s="29">
        <f ca="1">IF(C1883&lt;Calculator!$G$27,0,IF(C1883=Calculator!$G$27,Calculator!$G$39,IF(H1883-K1883&lt;=0,IF(D1883&gt;Calculator!$G$39,IF(H1883-K1883+E1883+L1883+M1883+Calculator!$G$39&gt;Calculator!$G$39,Calculator!$G$39-(H1883+E1883+L1883+M1883-K1883),Calculator!$G$39),D1883),0)))</f>
        <v>0</v>
      </c>
    </row>
    <row r="1884" spans="1:14" ht="15.75" thickBot="1">
      <c r="A1884" s="33" t="str">
        <f ca="1">IF(C1884=Calculator!$H$27,"F",IF(Daily!D1884+Daily!H1884=0,IF(D1883+H1883&gt;0,"L",""),""))</f>
        <v/>
      </c>
      <c r="B1884" s="34">
        <v>1883</v>
      </c>
      <c r="C1884" s="19">
        <f t="shared" ca="1" si="117"/>
        <v>47813</v>
      </c>
      <c r="D1884" s="29">
        <f t="shared" ca="1" si="119"/>
        <v>107652.32659520159</v>
      </c>
      <c r="E1884" s="29">
        <f ca="1">IF(C1884&lt;Calculator!$D$26,0,IF(DAY($C1884)=1,IF(D1884-Calculator!$G$24&gt;0,Calculator!$G$24,D1884),0))</f>
        <v>0</v>
      </c>
      <c r="F1884" s="29">
        <f ca="1">IF(E1884&gt;0,D1884*Calculator!$G$22/12,0)</f>
        <v>0</v>
      </c>
      <c r="G1884" s="29">
        <f ca="1">IF(E1884&gt;0,(IFERROR(-PMT(Calculator!$G$22/12,Calculator!$G$23*12,Calculator!$G$20),0))-F1884,0)</f>
        <v>0</v>
      </c>
      <c r="H1884" s="29">
        <f t="shared" ca="1" si="120"/>
        <v>2980.2998059121437</v>
      </c>
      <c r="I1884" s="29">
        <f t="shared" ca="1" si="118"/>
        <v>0.53073832160079271</v>
      </c>
      <c r="J1884" s="30">
        <f>Calculator!$G$40</f>
        <v>6.5000000000000002E-2</v>
      </c>
      <c r="K1884" s="29">
        <f ca="1">IF(C1884&gt;=Calculator!$G$27,IF(DAY($C1884)=1,Calculator!$G$34/2,IF(DAY($C1884)=15,Calculator!$G$34/2,0)),0)</f>
        <v>0</v>
      </c>
      <c r="L1884" s="29">
        <f ca="1">IF(DAY($C1884)=28,IF(H1884=0,0,Calculator!$G$35),0)</f>
        <v>0</v>
      </c>
      <c r="M1884" s="29">
        <f ca="1">IF(I1884&gt;0,IF(DAY($C1884)=1,SUM(INDIRECT("I"&amp;(ROW(C1883)-DAY(C1883))):I1883),0),0)</f>
        <v>0</v>
      </c>
      <c r="N1884" s="29">
        <f ca="1">IF(C1884&lt;Calculator!$G$27,0,IF(C1884=Calculator!$G$27,Calculator!$G$39,IF(H1884-K1884&lt;=0,IF(D1884&gt;Calculator!$G$39,IF(H1884-K1884+E1884+L1884+M1884+Calculator!$G$39&gt;Calculator!$G$39,Calculator!$G$39-(H1884+E1884+L1884+M1884-K1884),Calculator!$G$39),D1884),0)))</f>
        <v>0</v>
      </c>
    </row>
    <row r="1885" spans="1:14" ht="15.75" thickBot="1">
      <c r="A1885" s="33" t="str">
        <f ca="1">IF(C1885=Calculator!$H$27,"F",IF(Daily!D1885+Daily!H1885=0,IF(D1884+H1884&gt;0,"L",""),""))</f>
        <v/>
      </c>
      <c r="B1885" s="34">
        <v>1884</v>
      </c>
      <c r="C1885" s="19">
        <f t="shared" ca="1" si="117"/>
        <v>47814</v>
      </c>
      <c r="D1885" s="29">
        <f t="shared" ca="1" si="119"/>
        <v>107652.32659520159</v>
      </c>
      <c r="E1885" s="29">
        <f ca="1">IF(C1885&lt;Calculator!$D$26,0,IF(DAY($C1885)=1,IF(D1885-Calculator!$G$24&gt;0,Calculator!$G$24,D1885),0))</f>
        <v>0</v>
      </c>
      <c r="F1885" s="29">
        <f ca="1">IF(E1885&gt;0,D1885*Calculator!$G$22/12,0)</f>
        <v>0</v>
      </c>
      <c r="G1885" s="29">
        <f ca="1">IF(E1885&gt;0,(IFERROR(-PMT(Calculator!$G$22/12,Calculator!$G$23*12,Calculator!$G$20),0))-F1885,0)</f>
        <v>0</v>
      </c>
      <c r="H1885" s="29">
        <f t="shared" ca="1" si="120"/>
        <v>2980.2998059121437</v>
      </c>
      <c r="I1885" s="29">
        <f t="shared" ca="1" si="118"/>
        <v>0.53073832160079271</v>
      </c>
      <c r="J1885" s="30">
        <f>Calculator!$G$40</f>
        <v>6.5000000000000002E-2</v>
      </c>
      <c r="K1885" s="29">
        <f ca="1">IF(C1885&gt;=Calculator!$G$27,IF(DAY($C1885)=1,Calculator!$G$34/2,IF(DAY($C1885)=15,Calculator!$G$34/2,0)),0)</f>
        <v>0</v>
      </c>
      <c r="L1885" s="29">
        <f ca="1">IF(DAY($C1885)=28,IF(H1885=0,0,Calculator!$G$35),0)</f>
        <v>0</v>
      </c>
      <c r="M1885" s="29">
        <f ca="1">IF(I1885&gt;0,IF(DAY($C1885)=1,SUM(INDIRECT("I"&amp;(ROW(C1884)-DAY(C1884))):I1884),0),0)</f>
        <v>0</v>
      </c>
      <c r="N1885" s="29">
        <f ca="1">IF(C1885&lt;Calculator!$G$27,0,IF(C1885=Calculator!$G$27,Calculator!$G$39,IF(H1885-K1885&lt;=0,IF(D1885&gt;Calculator!$G$39,IF(H1885-K1885+E1885+L1885+M1885+Calculator!$G$39&gt;Calculator!$G$39,Calculator!$G$39-(H1885+E1885+L1885+M1885-K1885),Calculator!$G$39),D1885),0)))</f>
        <v>0</v>
      </c>
    </row>
    <row r="1886" spans="1:14" ht="15.75" thickBot="1">
      <c r="A1886" s="33" t="str">
        <f ca="1">IF(C1886=Calculator!$H$27,"F",IF(Daily!D1886+Daily!H1886=0,IF(D1885+H1885&gt;0,"L",""),""))</f>
        <v/>
      </c>
      <c r="B1886" s="34">
        <v>1885</v>
      </c>
      <c r="C1886" s="19">
        <f t="shared" ca="1" si="117"/>
        <v>47815</v>
      </c>
      <c r="D1886" s="29">
        <f t="shared" ca="1" si="119"/>
        <v>107652.32659520159</v>
      </c>
      <c r="E1886" s="29">
        <f ca="1">IF(C1886&lt;Calculator!$D$26,0,IF(DAY($C1886)=1,IF(D1886-Calculator!$G$24&gt;0,Calculator!$G$24,D1886),0))</f>
        <v>0</v>
      </c>
      <c r="F1886" s="29">
        <f ca="1">IF(E1886&gt;0,D1886*Calculator!$G$22/12,0)</f>
        <v>0</v>
      </c>
      <c r="G1886" s="29">
        <f ca="1">IF(E1886&gt;0,(IFERROR(-PMT(Calculator!$G$22/12,Calculator!$G$23*12,Calculator!$G$20),0))-F1886,0)</f>
        <v>0</v>
      </c>
      <c r="H1886" s="29">
        <f t="shared" ca="1" si="120"/>
        <v>2980.2998059121437</v>
      </c>
      <c r="I1886" s="29">
        <f t="shared" ca="1" si="118"/>
        <v>0.53073832160079271</v>
      </c>
      <c r="J1886" s="30">
        <f>Calculator!$G$40</f>
        <v>6.5000000000000002E-2</v>
      </c>
      <c r="K1886" s="29">
        <f ca="1">IF(C1886&gt;=Calculator!$G$27,IF(DAY($C1886)=1,Calculator!$G$34/2,IF(DAY($C1886)=15,Calculator!$G$34/2,0)),0)</f>
        <v>0</v>
      </c>
      <c r="L1886" s="29">
        <f ca="1">IF(DAY($C1886)=28,IF(H1886=0,0,Calculator!$G$35),0)</f>
        <v>5000</v>
      </c>
      <c r="M1886" s="29">
        <f ca="1">IF(I1886&gt;0,IF(DAY($C1886)=1,SUM(INDIRECT("I"&amp;(ROW(C1885)-DAY(C1885))):I1885),0),0)</f>
        <v>0</v>
      </c>
      <c r="N1886" s="29">
        <f ca="1">IF(C1886&lt;Calculator!$G$27,0,IF(C1886=Calculator!$G$27,Calculator!$G$39,IF(H1886-K1886&lt;=0,IF(D1886&gt;Calculator!$G$39,IF(H1886-K1886+E1886+L1886+M1886+Calculator!$G$39&gt;Calculator!$G$39,Calculator!$G$39-(H1886+E1886+L1886+M1886-K1886),Calculator!$G$39),D1886),0)))</f>
        <v>0</v>
      </c>
    </row>
    <row r="1887" spans="1:14" ht="15.75" thickBot="1">
      <c r="A1887" s="33" t="str">
        <f ca="1">IF(C1887=Calculator!$H$27,"F",IF(Daily!D1887+Daily!H1887=0,IF(D1886+H1886&gt;0,"L",""),""))</f>
        <v/>
      </c>
      <c r="B1887" s="34">
        <v>1886</v>
      </c>
      <c r="C1887" s="19">
        <f t="shared" ca="1" si="117"/>
        <v>47816</v>
      </c>
      <c r="D1887" s="29">
        <f t="shared" ca="1" si="119"/>
        <v>107652.32659520159</v>
      </c>
      <c r="E1887" s="29">
        <f ca="1">IF(C1887&lt;Calculator!$D$26,0,IF(DAY($C1887)=1,IF(D1887-Calculator!$G$24&gt;0,Calculator!$G$24,D1887),0))</f>
        <v>0</v>
      </c>
      <c r="F1887" s="29">
        <f ca="1">IF(E1887&gt;0,D1887*Calculator!$G$22/12,0)</f>
        <v>0</v>
      </c>
      <c r="G1887" s="29">
        <f ca="1">IF(E1887&gt;0,(IFERROR(-PMT(Calculator!$G$22/12,Calculator!$G$23*12,Calculator!$G$20),0))-F1887,0)</f>
        <v>0</v>
      </c>
      <c r="H1887" s="29">
        <f t="shared" ca="1" si="120"/>
        <v>7980.2998059121437</v>
      </c>
      <c r="I1887" s="29">
        <f t="shared" ca="1" si="118"/>
        <v>1.4211492805049022</v>
      </c>
      <c r="J1887" s="30">
        <f>Calculator!$G$40</f>
        <v>6.5000000000000002E-2</v>
      </c>
      <c r="K1887" s="29">
        <f ca="1">IF(C1887&gt;=Calculator!$G$27,IF(DAY($C1887)=1,Calculator!$G$34/2,IF(DAY($C1887)=15,Calculator!$G$34/2,0)),0)</f>
        <v>0</v>
      </c>
      <c r="L1887" s="29">
        <f ca="1">IF(DAY($C1887)=28,IF(H1887=0,0,Calculator!$G$35),0)</f>
        <v>0</v>
      </c>
      <c r="M1887" s="29">
        <f ca="1">IF(I1887&gt;0,IF(DAY($C1887)=1,SUM(INDIRECT("I"&amp;(ROW(C1886)-DAY(C1886))):I1886),0),0)</f>
        <v>0</v>
      </c>
      <c r="N1887" s="29">
        <f ca="1">IF(C1887&lt;Calculator!$G$27,0,IF(C1887=Calculator!$G$27,Calculator!$G$39,IF(H1887-K1887&lt;=0,IF(D1887&gt;Calculator!$G$39,IF(H1887-K1887+E1887+L1887+M1887+Calculator!$G$39&gt;Calculator!$G$39,Calculator!$G$39-(H1887+E1887+L1887+M1887-K1887),Calculator!$G$39),D1887),0)))</f>
        <v>0</v>
      </c>
    </row>
    <row r="1888" spans="1:14" ht="15.75" thickBot="1">
      <c r="A1888" s="33" t="str">
        <f ca="1">IF(C1888=Calculator!$H$27,"F",IF(Daily!D1888+Daily!H1888=0,IF(D1887+H1887&gt;0,"L",""),""))</f>
        <v/>
      </c>
      <c r="B1888" s="34">
        <v>1887</v>
      </c>
      <c r="C1888" s="19">
        <f t="shared" ca="1" si="117"/>
        <v>47817</v>
      </c>
      <c r="D1888" s="29">
        <f t="shared" ca="1" si="119"/>
        <v>107652.32659520159</v>
      </c>
      <c r="E1888" s="29">
        <f ca="1">IF(C1888&lt;Calculator!$D$26,0,IF(DAY($C1888)=1,IF(D1888-Calculator!$G$24&gt;0,Calculator!$G$24,D1888),0))</f>
        <v>0</v>
      </c>
      <c r="F1888" s="29">
        <f ca="1">IF(E1888&gt;0,D1888*Calculator!$G$22/12,0)</f>
        <v>0</v>
      </c>
      <c r="G1888" s="29">
        <f ca="1">IF(E1888&gt;0,(IFERROR(-PMT(Calculator!$G$22/12,Calculator!$G$23*12,Calculator!$G$20),0))-F1888,0)</f>
        <v>0</v>
      </c>
      <c r="H1888" s="29">
        <f t="shared" ca="1" si="120"/>
        <v>7980.2998059121437</v>
      </c>
      <c r="I1888" s="29">
        <f t="shared" ca="1" si="118"/>
        <v>1.4211492805049022</v>
      </c>
      <c r="J1888" s="30">
        <f>Calculator!$G$40</f>
        <v>6.5000000000000002E-2</v>
      </c>
      <c r="K1888" s="29">
        <f ca="1">IF(C1888&gt;=Calculator!$G$27,IF(DAY($C1888)=1,Calculator!$G$34/2,IF(DAY($C1888)=15,Calculator!$G$34/2,0)),0)</f>
        <v>0</v>
      </c>
      <c r="L1888" s="29">
        <f ca="1">IF(DAY($C1888)=28,IF(H1888=0,0,Calculator!$G$35),0)</f>
        <v>0</v>
      </c>
      <c r="M1888" s="29">
        <f ca="1">IF(I1888&gt;0,IF(DAY($C1888)=1,SUM(INDIRECT("I"&amp;(ROW(C1887)-DAY(C1887))):I1887),0),0)</f>
        <v>0</v>
      </c>
      <c r="N1888" s="29">
        <f ca="1">IF(C1888&lt;Calculator!$G$27,0,IF(C1888=Calculator!$G$27,Calculator!$G$39,IF(H1888-K1888&lt;=0,IF(D1888&gt;Calculator!$G$39,IF(H1888-K1888+E1888+L1888+M1888+Calculator!$G$39&gt;Calculator!$G$39,Calculator!$G$39-(H1888+E1888+L1888+M1888-K1888),Calculator!$G$39),D1888),0)))</f>
        <v>0</v>
      </c>
    </row>
    <row r="1889" spans="1:14" ht="15.75" thickBot="1">
      <c r="A1889" s="33" t="str">
        <f ca="1">IF(C1889=Calculator!$H$27,"F",IF(Daily!D1889+Daily!H1889=0,IF(D1888+H1888&gt;0,"L",""),""))</f>
        <v/>
      </c>
      <c r="B1889" s="34">
        <v>1888</v>
      </c>
      <c r="C1889" s="19">
        <f t="shared" ca="1" si="117"/>
        <v>47818</v>
      </c>
      <c r="D1889" s="29">
        <f t="shared" ca="1" si="119"/>
        <v>107652.32659520159</v>
      </c>
      <c r="E1889" s="29">
        <f ca="1">IF(C1889&lt;Calculator!$D$26,0,IF(DAY($C1889)=1,IF(D1889-Calculator!$G$24&gt;0,Calculator!$G$24,D1889),0))</f>
        <v>1878.8756805424866</v>
      </c>
      <c r="F1889" s="29">
        <f ca="1">IF(E1889&gt;0,D1889*Calculator!$G$22/12,0)</f>
        <v>448.55136081333995</v>
      </c>
      <c r="G1889" s="29">
        <f ca="1">IF(E1889&gt;0,(IFERROR(-PMT(Calculator!$G$22/12,Calculator!$G$23*12,Calculator!$G$20),0))-F1889,0)</f>
        <v>1430.3243197291467</v>
      </c>
      <c r="H1889" s="29">
        <f t="shared" ca="1" si="120"/>
        <v>7980.2998059121437</v>
      </c>
      <c r="I1889" s="29">
        <f t="shared" ca="1" si="118"/>
        <v>1.4211492805049022</v>
      </c>
      <c r="J1889" s="30">
        <f>Calculator!$G$40</f>
        <v>6.5000000000000002E-2</v>
      </c>
      <c r="K1889" s="29">
        <f ca="1">IF(C1889&gt;=Calculator!$G$27,IF(DAY($C1889)=1,Calculator!$G$34/2,IF(DAY($C1889)=15,Calculator!$G$34/2,0)),0)</f>
        <v>4500</v>
      </c>
      <c r="L1889" s="29">
        <f ca="1">IF(DAY($C1889)=28,IF(H1889=0,0,Calculator!$G$35),0)</f>
        <v>0</v>
      </c>
      <c r="M1889" s="29">
        <f ca="1">IF(I1889&gt;0,IF(DAY($C1889)=1,SUM(INDIRECT("I"&amp;(ROW(C1888)-DAY(C1888))):I1888),0),0)</f>
        <v>31.97307285499523</v>
      </c>
      <c r="N1889" s="29">
        <f ca="1">IF(C1889&lt;Calculator!$G$27,0,IF(C1889=Calculator!$G$27,Calculator!$G$39,IF(H1889-K1889&lt;=0,IF(D1889&gt;Calculator!$G$39,IF(H1889-K1889+E1889+L1889+M1889+Calculator!$G$39&gt;Calculator!$G$39,Calculator!$G$39-(H1889+E1889+L1889+M1889-K1889),Calculator!$G$39),D1889),0)))</f>
        <v>0</v>
      </c>
    </row>
    <row r="1890" spans="1:14" ht="15.75" thickBot="1">
      <c r="A1890" s="33" t="str">
        <f ca="1">IF(C1890=Calculator!$H$27,"F",IF(Daily!D1890+Daily!H1890=0,IF(D1889+H1889&gt;0,"L",""),""))</f>
        <v/>
      </c>
      <c r="B1890" s="34">
        <v>1889</v>
      </c>
      <c r="C1890" s="19">
        <f t="shared" ca="1" si="117"/>
        <v>47819</v>
      </c>
      <c r="D1890" s="29">
        <f t="shared" ca="1" si="119"/>
        <v>106222.00227547245</v>
      </c>
      <c r="E1890" s="29">
        <f ca="1">IF(C1890&lt;Calculator!$D$26,0,IF(DAY($C1890)=1,IF(D1890-Calculator!$G$24&gt;0,Calculator!$G$24,D1890),0))</f>
        <v>0</v>
      </c>
      <c r="F1890" s="29">
        <f ca="1">IF(E1890&gt;0,D1890*Calculator!$G$22/12,0)</f>
        <v>0</v>
      </c>
      <c r="G1890" s="29">
        <f ca="1">IF(E1890&gt;0,(IFERROR(-PMT(Calculator!$G$22/12,Calculator!$G$23*12,Calculator!$G$20),0))-F1890,0)</f>
        <v>0</v>
      </c>
      <c r="H1890" s="29">
        <f t="shared" ca="1" si="120"/>
        <v>5391.1485593096259</v>
      </c>
      <c r="I1890" s="29">
        <f t="shared" ca="1" si="118"/>
        <v>0.9600675516578786</v>
      </c>
      <c r="J1890" s="30">
        <f>Calculator!$G$40</f>
        <v>6.5000000000000002E-2</v>
      </c>
      <c r="K1890" s="29">
        <f ca="1">IF(C1890&gt;=Calculator!$G$27,IF(DAY($C1890)=1,Calculator!$G$34/2,IF(DAY($C1890)=15,Calculator!$G$34/2,0)),0)</f>
        <v>0</v>
      </c>
      <c r="L1890" s="29">
        <f ca="1">IF(DAY($C1890)=28,IF(H1890=0,0,Calculator!$G$35),0)</f>
        <v>0</v>
      </c>
      <c r="M1890" s="29">
        <f ca="1">IF(I1890&gt;0,IF(DAY($C1890)=1,SUM(INDIRECT("I"&amp;(ROW(C1889)-DAY(C1889))):I1889),0),0)</f>
        <v>0</v>
      </c>
      <c r="N1890" s="29">
        <f ca="1">IF(C1890&lt;Calculator!$G$27,0,IF(C1890=Calculator!$G$27,Calculator!$G$39,IF(H1890-K1890&lt;=0,IF(D1890&gt;Calculator!$G$39,IF(H1890-K1890+E1890+L1890+M1890+Calculator!$G$39&gt;Calculator!$G$39,Calculator!$G$39-(H1890+E1890+L1890+M1890-K1890),Calculator!$G$39),D1890),0)))</f>
        <v>0</v>
      </c>
    </row>
    <row r="1891" spans="1:14" ht="15.75" thickBot="1">
      <c r="A1891" s="33" t="str">
        <f ca="1">IF(C1891=Calculator!$H$27,"F",IF(Daily!D1891+Daily!H1891=0,IF(D1890+H1890&gt;0,"L",""),""))</f>
        <v/>
      </c>
      <c r="B1891" s="34">
        <v>1890</v>
      </c>
      <c r="C1891" s="19">
        <f t="shared" ca="1" si="117"/>
        <v>47820</v>
      </c>
      <c r="D1891" s="29">
        <f t="shared" ca="1" si="119"/>
        <v>106222.00227547245</v>
      </c>
      <c r="E1891" s="29">
        <f ca="1">IF(C1891&lt;Calculator!$D$26,0,IF(DAY($C1891)=1,IF(D1891-Calculator!$G$24&gt;0,Calculator!$G$24,D1891),0))</f>
        <v>0</v>
      </c>
      <c r="F1891" s="29">
        <f ca="1">IF(E1891&gt;0,D1891*Calculator!$G$22/12,0)</f>
        <v>0</v>
      </c>
      <c r="G1891" s="29">
        <f ca="1">IF(E1891&gt;0,(IFERROR(-PMT(Calculator!$G$22/12,Calculator!$G$23*12,Calculator!$G$20),0))-F1891,0)</f>
        <v>0</v>
      </c>
      <c r="H1891" s="29">
        <f t="shared" ca="1" si="120"/>
        <v>5391.1485593096259</v>
      </c>
      <c r="I1891" s="29">
        <f t="shared" ca="1" si="118"/>
        <v>0.9600675516578786</v>
      </c>
      <c r="J1891" s="30">
        <f>Calculator!$G$40</f>
        <v>6.5000000000000002E-2</v>
      </c>
      <c r="K1891" s="29">
        <f ca="1">IF(C1891&gt;=Calculator!$G$27,IF(DAY($C1891)=1,Calculator!$G$34/2,IF(DAY($C1891)=15,Calculator!$G$34/2,0)),0)</f>
        <v>0</v>
      </c>
      <c r="L1891" s="29">
        <f ca="1">IF(DAY($C1891)=28,IF(H1891=0,0,Calculator!$G$35),0)</f>
        <v>0</v>
      </c>
      <c r="M1891" s="29">
        <f ca="1">IF(I1891&gt;0,IF(DAY($C1891)=1,SUM(INDIRECT("I"&amp;(ROW(C1890)-DAY(C1890))):I1890),0),0)</f>
        <v>0</v>
      </c>
      <c r="N1891" s="29">
        <f ca="1">IF(C1891&lt;Calculator!$G$27,0,IF(C1891=Calculator!$G$27,Calculator!$G$39,IF(H1891-K1891&lt;=0,IF(D1891&gt;Calculator!$G$39,IF(H1891-K1891+E1891+L1891+M1891+Calculator!$G$39&gt;Calculator!$G$39,Calculator!$G$39-(H1891+E1891+L1891+M1891-K1891),Calculator!$G$39),D1891),0)))</f>
        <v>0</v>
      </c>
    </row>
    <row r="1892" spans="1:14" ht="15.75" thickBot="1">
      <c r="A1892" s="33" t="str">
        <f ca="1">IF(C1892=Calculator!$H$27,"F",IF(Daily!D1892+Daily!H1892=0,IF(D1891+H1891&gt;0,"L",""),""))</f>
        <v/>
      </c>
      <c r="B1892" s="34">
        <v>1891</v>
      </c>
      <c r="C1892" s="19">
        <f t="shared" ca="1" si="117"/>
        <v>47821</v>
      </c>
      <c r="D1892" s="29">
        <f t="shared" ca="1" si="119"/>
        <v>106222.00227547245</v>
      </c>
      <c r="E1892" s="29">
        <f ca="1">IF(C1892&lt;Calculator!$D$26,0,IF(DAY($C1892)=1,IF(D1892-Calculator!$G$24&gt;0,Calculator!$G$24,D1892),0))</f>
        <v>0</v>
      </c>
      <c r="F1892" s="29">
        <f ca="1">IF(E1892&gt;0,D1892*Calculator!$G$22/12,0)</f>
        <v>0</v>
      </c>
      <c r="G1892" s="29">
        <f ca="1">IF(E1892&gt;0,(IFERROR(-PMT(Calculator!$G$22/12,Calculator!$G$23*12,Calculator!$G$20),0))-F1892,0)</f>
        <v>0</v>
      </c>
      <c r="H1892" s="29">
        <f t="shared" ca="1" si="120"/>
        <v>5391.1485593096259</v>
      </c>
      <c r="I1892" s="29">
        <f t="shared" ca="1" si="118"/>
        <v>0.9600675516578786</v>
      </c>
      <c r="J1892" s="30">
        <f>Calculator!$G$40</f>
        <v>6.5000000000000002E-2</v>
      </c>
      <c r="K1892" s="29">
        <f ca="1">IF(C1892&gt;=Calculator!$G$27,IF(DAY($C1892)=1,Calculator!$G$34/2,IF(DAY($C1892)=15,Calculator!$G$34/2,0)),0)</f>
        <v>0</v>
      </c>
      <c r="L1892" s="29">
        <f ca="1">IF(DAY($C1892)=28,IF(H1892=0,0,Calculator!$G$35),0)</f>
        <v>0</v>
      </c>
      <c r="M1892" s="29">
        <f ca="1">IF(I1892&gt;0,IF(DAY($C1892)=1,SUM(INDIRECT("I"&amp;(ROW(C1891)-DAY(C1891))):I1891),0),0)</f>
        <v>0</v>
      </c>
      <c r="N1892" s="29">
        <f ca="1">IF(C1892&lt;Calculator!$G$27,0,IF(C1892=Calculator!$G$27,Calculator!$G$39,IF(H1892-K1892&lt;=0,IF(D1892&gt;Calculator!$G$39,IF(H1892-K1892+E1892+L1892+M1892+Calculator!$G$39&gt;Calculator!$G$39,Calculator!$G$39-(H1892+E1892+L1892+M1892-K1892),Calculator!$G$39),D1892),0)))</f>
        <v>0</v>
      </c>
    </row>
    <row r="1893" spans="1:14" ht="15.75" thickBot="1">
      <c r="A1893" s="33" t="str">
        <f ca="1">IF(C1893=Calculator!$H$27,"F",IF(Daily!D1893+Daily!H1893=0,IF(D1892+H1892&gt;0,"L",""),""))</f>
        <v/>
      </c>
      <c r="B1893" s="34">
        <v>1892</v>
      </c>
      <c r="C1893" s="19">
        <f t="shared" ca="1" si="117"/>
        <v>47822</v>
      </c>
      <c r="D1893" s="29">
        <f t="shared" ca="1" si="119"/>
        <v>106222.00227547245</v>
      </c>
      <c r="E1893" s="29">
        <f ca="1">IF(C1893&lt;Calculator!$D$26,0,IF(DAY($C1893)=1,IF(D1893-Calculator!$G$24&gt;0,Calculator!$G$24,D1893),0))</f>
        <v>0</v>
      </c>
      <c r="F1893" s="29">
        <f ca="1">IF(E1893&gt;0,D1893*Calculator!$G$22/12,0)</f>
        <v>0</v>
      </c>
      <c r="G1893" s="29">
        <f ca="1">IF(E1893&gt;0,(IFERROR(-PMT(Calculator!$G$22/12,Calculator!$G$23*12,Calculator!$G$20),0))-F1893,0)</f>
        <v>0</v>
      </c>
      <c r="H1893" s="29">
        <f t="shared" ca="1" si="120"/>
        <v>5391.1485593096259</v>
      </c>
      <c r="I1893" s="29">
        <f t="shared" ca="1" si="118"/>
        <v>0.9600675516578786</v>
      </c>
      <c r="J1893" s="30">
        <f>Calculator!$G$40</f>
        <v>6.5000000000000002E-2</v>
      </c>
      <c r="K1893" s="29">
        <f ca="1">IF(C1893&gt;=Calculator!$G$27,IF(DAY($C1893)=1,Calculator!$G$34/2,IF(DAY($C1893)=15,Calculator!$G$34/2,0)),0)</f>
        <v>0</v>
      </c>
      <c r="L1893" s="29">
        <f ca="1">IF(DAY($C1893)=28,IF(H1893=0,0,Calculator!$G$35),0)</f>
        <v>0</v>
      </c>
      <c r="M1893" s="29">
        <f ca="1">IF(I1893&gt;0,IF(DAY($C1893)=1,SUM(INDIRECT("I"&amp;(ROW(C1892)-DAY(C1892))):I1892),0),0)</f>
        <v>0</v>
      </c>
      <c r="N1893" s="29">
        <f ca="1">IF(C1893&lt;Calculator!$G$27,0,IF(C1893=Calculator!$G$27,Calculator!$G$39,IF(H1893-K1893&lt;=0,IF(D1893&gt;Calculator!$G$39,IF(H1893-K1893+E1893+L1893+M1893+Calculator!$G$39&gt;Calculator!$G$39,Calculator!$G$39-(H1893+E1893+L1893+M1893-K1893),Calculator!$G$39),D1893),0)))</f>
        <v>0</v>
      </c>
    </row>
    <row r="1894" spans="1:14" ht="15.75" thickBot="1">
      <c r="A1894" s="33" t="str">
        <f ca="1">IF(C1894=Calculator!$H$27,"F",IF(Daily!D1894+Daily!H1894=0,IF(D1893+H1893&gt;0,"L",""),""))</f>
        <v/>
      </c>
      <c r="B1894" s="34">
        <v>1893</v>
      </c>
      <c r="C1894" s="19">
        <f t="shared" ca="1" si="117"/>
        <v>47823</v>
      </c>
      <c r="D1894" s="29">
        <f t="shared" ca="1" si="119"/>
        <v>106222.00227547245</v>
      </c>
      <c r="E1894" s="29">
        <f ca="1">IF(C1894&lt;Calculator!$D$26,0,IF(DAY($C1894)=1,IF(D1894-Calculator!$G$24&gt;0,Calculator!$G$24,D1894),0))</f>
        <v>0</v>
      </c>
      <c r="F1894" s="29">
        <f ca="1">IF(E1894&gt;0,D1894*Calculator!$G$22/12,0)</f>
        <v>0</v>
      </c>
      <c r="G1894" s="29">
        <f ca="1">IF(E1894&gt;0,(IFERROR(-PMT(Calculator!$G$22/12,Calculator!$G$23*12,Calculator!$G$20),0))-F1894,0)</f>
        <v>0</v>
      </c>
      <c r="H1894" s="29">
        <f t="shared" ca="1" si="120"/>
        <v>5391.1485593096259</v>
      </c>
      <c r="I1894" s="29">
        <f t="shared" ca="1" si="118"/>
        <v>0.9600675516578786</v>
      </c>
      <c r="J1894" s="30">
        <f>Calculator!$G$40</f>
        <v>6.5000000000000002E-2</v>
      </c>
      <c r="K1894" s="29">
        <f ca="1">IF(C1894&gt;=Calculator!$G$27,IF(DAY($C1894)=1,Calculator!$G$34/2,IF(DAY($C1894)=15,Calculator!$G$34/2,0)),0)</f>
        <v>0</v>
      </c>
      <c r="L1894" s="29">
        <f ca="1">IF(DAY($C1894)=28,IF(H1894=0,0,Calculator!$G$35),0)</f>
        <v>0</v>
      </c>
      <c r="M1894" s="29">
        <f ca="1">IF(I1894&gt;0,IF(DAY($C1894)=1,SUM(INDIRECT("I"&amp;(ROW(C1893)-DAY(C1893))):I1893),0),0)</f>
        <v>0</v>
      </c>
      <c r="N1894" s="29">
        <f ca="1">IF(C1894&lt;Calculator!$G$27,0,IF(C1894=Calculator!$G$27,Calculator!$G$39,IF(H1894-K1894&lt;=0,IF(D1894&gt;Calculator!$G$39,IF(H1894-K1894+E1894+L1894+M1894+Calculator!$G$39&gt;Calculator!$G$39,Calculator!$G$39-(H1894+E1894+L1894+M1894-K1894),Calculator!$G$39),D1894),0)))</f>
        <v>0</v>
      </c>
    </row>
    <row r="1895" spans="1:14" ht="15.75" thickBot="1">
      <c r="A1895" s="33" t="str">
        <f ca="1">IF(C1895=Calculator!$H$27,"F",IF(Daily!D1895+Daily!H1895=0,IF(D1894+H1894&gt;0,"L",""),""))</f>
        <v/>
      </c>
      <c r="B1895" s="34">
        <v>1894</v>
      </c>
      <c r="C1895" s="19">
        <f t="shared" ca="1" si="117"/>
        <v>47824</v>
      </c>
      <c r="D1895" s="29">
        <f t="shared" ca="1" si="119"/>
        <v>106222.00227547245</v>
      </c>
      <c r="E1895" s="29">
        <f ca="1">IF(C1895&lt;Calculator!$D$26,0,IF(DAY($C1895)=1,IF(D1895-Calculator!$G$24&gt;0,Calculator!$G$24,D1895),0))</f>
        <v>0</v>
      </c>
      <c r="F1895" s="29">
        <f ca="1">IF(E1895&gt;0,D1895*Calculator!$G$22/12,0)</f>
        <v>0</v>
      </c>
      <c r="G1895" s="29">
        <f ca="1">IF(E1895&gt;0,(IFERROR(-PMT(Calculator!$G$22/12,Calculator!$G$23*12,Calculator!$G$20),0))-F1895,0)</f>
        <v>0</v>
      </c>
      <c r="H1895" s="29">
        <f t="shared" ca="1" si="120"/>
        <v>5391.1485593096259</v>
      </c>
      <c r="I1895" s="29">
        <f t="shared" ca="1" si="118"/>
        <v>0.9600675516578786</v>
      </c>
      <c r="J1895" s="30">
        <f>Calculator!$G$40</f>
        <v>6.5000000000000002E-2</v>
      </c>
      <c r="K1895" s="29">
        <f ca="1">IF(C1895&gt;=Calculator!$G$27,IF(DAY($C1895)=1,Calculator!$G$34/2,IF(DAY($C1895)=15,Calculator!$G$34/2,0)),0)</f>
        <v>0</v>
      </c>
      <c r="L1895" s="29">
        <f ca="1">IF(DAY($C1895)=28,IF(H1895=0,0,Calculator!$G$35),0)</f>
        <v>0</v>
      </c>
      <c r="M1895" s="29">
        <f ca="1">IF(I1895&gt;0,IF(DAY($C1895)=1,SUM(INDIRECT("I"&amp;(ROW(C1894)-DAY(C1894))):I1894),0),0)</f>
        <v>0</v>
      </c>
      <c r="N1895" s="29">
        <f ca="1">IF(C1895&lt;Calculator!$G$27,0,IF(C1895=Calculator!$G$27,Calculator!$G$39,IF(H1895-K1895&lt;=0,IF(D1895&gt;Calculator!$G$39,IF(H1895-K1895+E1895+L1895+M1895+Calculator!$G$39&gt;Calculator!$G$39,Calculator!$G$39-(H1895+E1895+L1895+M1895-K1895),Calculator!$G$39),D1895),0)))</f>
        <v>0</v>
      </c>
    </row>
    <row r="1896" spans="1:14" ht="15.75" thickBot="1">
      <c r="A1896" s="33" t="str">
        <f ca="1">IF(C1896=Calculator!$H$27,"F",IF(Daily!D1896+Daily!H1896=0,IF(D1895+H1895&gt;0,"L",""),""))</f>
        <v/>
      </c>
      <c r="B1896" s="34">
        <v>1895</v>
      </c>
      <c r="C1896" s="19">
        <f t="shared" ca="1" si="117"/>
        <v>47825</v>
      </c>
      <c r="D1896" s="29">
        <f t="shared" ca="1" si="119"/>
        <v>106222.00227547245</v>
      </c>
      <c r="E1896" s="29">
        <f ca="1">IF(C1896&lt;Calculator!$D$26,0,IF(DAY($C1896)=1,IF(D1896-Calculator!$G$24&gt;0,Calculator!$G$24,D1896),0))</f>
        <v>0</v>
      </c>
      <c r="F1896" s="29">
        <f ca="1">IF(E1896&gt;0,D1896*Calculator!$G$22/12,0)</f>
        <v>0</v>
      </c>
      <c r="G1896" s="29">
        <f ca="1">IF(E1896&gt;0,(IFERROR(-PMT(Calculator!$G$22/12,Calculator!$G$23*12,Calculator!$G$20),0))-F1896,0)</f>
        <v>0</v>
      </c>
      <c r="H1896" s="29">
        <f t="shared" ca="1" si="120"/>
        <v>5391.1485593096259</v>
      </c>
      <c r="I1896" s="29">
        <f t="shared" ca="1" si="118"/>
        <v>0.9600675516578786</v>
      </c>
      <c r="J1896" s="30">
        <f>Calculator!$G$40</f>
        <v>6.5000000000000002E-2</v>
      </c>
      <c r="K1896" s="29">
        <f ca="1">IF(C1896&gt;=Calculator!$G$27,IF(DAY($C1896)=1,Calculator!$G$34/2,IF(DAY($C1896)=15,Calculator!$G$34/2,0)),0)</f>
        <v>0</v>
      </c>
      <c r="L1896" s="29">
        <f ca="1">IF(DAY($C1896)=28,IF(H1896=0,0,Calculator!$G$35),0)</f>
        <v>0</v>
      </c>
      <c r="M1896" s="29">
        <f ca="1">IF(I1896&gt;0,IF(DAY($C1896)=1,SUM(INDIRECT("I"&amp;(ROW(C1895)-DAY(C1895))):I1895),0),0)</f>
        <v>0</v>
      </c>
      <c r="N1896" s="29">
        <f ca="1">IF(C1896&lt;Calculator!$G$27,0,IF(C1896=Calculator!$G$27,Calculator!$G$39,IF(H1896-K1896&lt;=0,IF(D1896&gt;Calculator!$G$39,IF(H1896-K1896+E1896+L1896+M1896+Calculator!$G$39&gt;Calculator!$G$39,Calculator!$G$39-(H1896+E1896+L1896+M1896-K1896),Calculator!$G$39),D1896),0)))</f>
        <v>0</v>
      </c>
    </row>
    <row r="1897" spans="1:14" ht="15.75" thickBot="1">
      <c r="A1897" s="33" t="str">
        <f ca="1">IF(C1897=Calculator!$H$27,"F",IF(Daily!D1897+Daily!H1897=0,IF(D1896+H1896&gt;0,"L",""),""))</f>
        <v/>
      </c>
      <c r="B1897" s="34">
        <v>1896</v>
      </c>
      <c r="C1897" s="19">
        <f t="shared" ca="1" si="117"/>
        <v>47826</v>
      </c>
      <c r="D1897" s="29">
        <f t="shared" ca="1" si="119"/>
        <v>106222.00227547245</v>
      </c>
      <c r="E1897" s="29">
        <f ca="1">IF(C1897&lt;Calculator!$D$26,0,IF(DAY($C1897)=1,IF(D1897-Calculator!$G$24&gt;0,Calculator!$G$24,D1897),0))</f>
        <v>0</v>
      </c>
      <c r="F1897" s="29">
        <f ca="1">IF(E1897&gt;0,D1897*Calculator!$G$22/12,0)</f>
        <v>0</v>
      </c>
      <c r="G1897" s="29">
        <f ca="1">IF(E1897&gt;0,(IFERROR(-PMT(Calculator!$G$22/12,Calculator!$G$23*12,Calculator!$G$20),0))-F1897,0)</f>
        <v>0</v>
      </c>
      <c r="H1897" s="29">
        <f t="shared" ca="1" si="120"/>
        <v>5391.1485593096259</v>
      </c>
      <c r="I1897" s="29">
        <f t="shared" ca="1" si="118"/>
        <v>0.9600675516578786</v>
      </c>
      <c r="J1897" s="30">
        <f>Calculator!$G$40</f>
        <v>6.5000000000000002E-2</v>
      </c>
      <c r="K1897" s="29">
        <f ca="1">IF(C1897&gt;=Calculator!$G$27,IF(DAY($C1897)=1,Calculator!$G$34/2,IF(DAY($C1897)=15,Calculator!$G$34/2,0)),0)</f>
        <v>0</v>
      </c>
      <c r="L1897" s="29">
        <f ca="1">IF(DAY($C1897)=28,IF(H1897=0,0,Calculator!$G$35),0)</f>
        <v>0</v>
      </c>
      <c r="M1897" s="29">
        <f ca="1">IF(I1897&gt;0,IF(DAY($C1897)=1,SUM(INDIRECT("I"&amp;(ROW(C1896)-DAY(C1896))):I1896),0),0)</f>
        <v>0</v>
      </c>
      <c r="N1897" s="29">
        <f ca="1">IF(C1897&lt;Calculator!$G$27,0,IF(C1897=Calculator!$G$27,Calculator!$G$39,IF(H1897-K1897&lt;=0,IF(D1897&gt;Calculator!$G$39,IF(H1897-K1897+E1897+L1897+M1897+Calculator!$G$39&gt;Calculator!$G$39,Calculator!$G$39-(H1897+E1897+L1897+M1897-K1897),Calculator!$G$39),D1897),0)))</f>
        <v>0</v>
      </c>
    </row>
    <row r="1898" spans="1:14" ht="15.75" thickBot="1">
      <c r="A1898" s="33" t="str">
        <f ca="1">IF(C1898=Calculator!$H$27,"F",IF(Daily!D1898+Daily!H1898=0,IF(D1897+H1897&gt;0,"L",""),""))</f>
        <v/>
      </c>
      <c r="B1898" s="34">
        <v>1897</v>
      </c>
      <c r="C1898" s="19">
        <f t="shared" ca="1" si="117"/>
        <v>47827</v>
      </c>
      <c r="D1898" s="29">
        <f t="shared" ca="1" si="119"/>
        <v>106222.00227547245</v>
      </c>
      <c r="E1898" s="29">
        <f ca="1">IF(C1898&lt;Calculator!$D$26,0,IF(DAY($C1898)=1,IF(D1898-Calculator!$G$24&gt;0,Calculator!$G$24,D1898),0))</f>
        <v>0</v>
      </c>
      <c r="F1898" s="29">
        <f ca="1">IF(E1898&gt;0,D1898*Calculator!$G$22/12,0)</f>
        <v>0</v>
      </c>
      <c r="G1898" s="29">
        <f ca="1">IF(E1898&gt;0,(IFERROR(-PMT(Calculator!$G$22/12,Calculator!$G$23*12,Calculator!$G$20),0))-F1898,0)</f>
        <v>0</v>
      </c>
      <c r="H1898" s="29">
        <f t="shared" ca="1" si="120"/>
        <v>5391.1485593096259</v>
      </c>
      <c r="I1898" s="29">
        <f t="shared" ca="1" si="118"/>
        <v>0.9600675516578786</v>
      </c>
      <c r="J1898" s="30">
        <f>Calculator!$G$40</f>
        <v>6.5000000000000002E-2</v>
      </c>
      <c r="K1898" s="29">
        <f ca="1">IF(C1898&gt;=Calculator!$G$27,IF(DAY($C1898)=1,Calculator!$G$34/2,IF(DAY($C1898)=15,Calculator!$G$34/2,0)),0)</f>
        <v>0</v>
      </c>
      <c r="L1898" s="29">
        <f ca="1">IF(DAY($C1898)=28,IF(H1898=0,0,Calculator!$G$35),0)</f>
        <v>0</v>
      </c>
      <c r="M1898" s="29">
        <f ca="1">IF(I1898&gt;0,IF(DAY($C1898)=1,SUM(INDIRECT("I"&amp;(ROW(C1897)-DAY(C1897))):I1897),0),0)</f>
        <v>0</v>
      </c>
      <c r="N1898" s="29">
        <f ca="1">IF(C1898&lt;Calculator!$G$27,0,IF(C1898=Calculator!$G$27,Calculator!$G$39,IF(H1898-K1898&lt;=0,IF(D1898&gt;Calculator!$G$39,IF(H1898-K1898+E1898+L1898+M1898+Calculator!$G$39&gt;Calculator!$G$39,Calculator!$G$39-(H1898+E1898+L1898+M1898-K1898),Calculator!$G$39),D1898),0)))</f>
        <v>0</v>
      </c>
    </row>
    <row r="1899" spans="1:14" ht="15.75" thickBot="1">
      <c r="A1899" s="33" t="str">
        <f ca="1">IF(C1899=Calculator!$H$27,"F",IF(Daily!D1899+Daily!H1899=0,IF(D1898+H1898&gt;0,"L",""),""))</f>
        <v/>
      </c>
      <c r="B1899" s="34">
        <v>1898</v>
      </c>
      <c r="C1899" s="19">
        <f t="shared" ca="1" si="117"/>
        <v>47828</v>
      </c>
      <c r="D1899" s="29">
        <f t="shared" ca="1" si="119"/>
        <v>106222.00227547245</v>
      </c>
      <c r="E1899" s="29">
        <f ca="1">IF(C1899&lt;Calculator!$D$26,0,IF(DAY($C1899)=1,IF(D1899-Calculator!$G$24&gt;0,Calculator!$G$24,D1899),0))</f>
        <v>0</v>
      </c>
      <c r="F1899" s="29">
        <f ca="1">IF(E1899&gt;0,D1899*Calculator!$G$22/12,0)</f>
        <v>0</v>
      </c>
      <c r="G1899" s="29">
        <f ca="1">IF(E1899&gt;0,(IFERROR(-PMT(Calculator!$G$22/12,Calculator!$G$23*12,Calculator!$G$20),0))-F1899,0)</f>
        <v>0</v>
      </c>
      <c r="H1899" s="29">
        <f t="shared" ca="1" si="120"/>
        <v>5391.1485593096259</v>
      </c>
      <c r="I1899" s="29">
        <f t="shared" ca="1" si="118"/>
        <v>0.9600675516578786</v>
      </c>
      <c r="J1899" s="30">
        <f>Calculator!$G$40</f>
        <v>6.5000000000000002E-2</v>
      </c>
      <c r="K1899" s="29">
        <f ca="1">IF(C1899&gt;=Calculator!$G$27,IF(DAY($C1899)=1,Calculator!$G$34/2,IF(DAY($C1899)=15,Calculator!$G$34/2,0)),0)</f>
        <v>0</v>
      </c>
      <c r="L1899" s="29">
        <f ca="1">IF(DAY($C1899)=28,IF(H1899=0,0,Calculator!$G$35),0)</f>
        <v>0</v>
      </c>
      <c r="M1899" s="29">
        <f ca="1">IF(I1899&gt;0,IF(DAY($C1899)=1,SUM(INDIRECT("I"&amp;(ROW(C1898)-DAY(C1898))):I1898),0),0)</f>
        <v>0</v>
      </c>
      <c r="N1899" s="29">
        <f ca="1">IF(C1899&lt;Calculator!$G$27,0,IF(C1899=Calculator!$G$27,Calculator!$G$39,IF(H1899-K1899&lt;=0,IF(D1899&gt;Calculator!$G$39,IF(H1899-K1899+E1899+L1899+M1899+Calculator!$G$39&gt;Calculator!$G$39,Calculator!$G$39-(H1899+E1899+L1899+M1899-K1899),Calculator!$G$39),D1899),0)))</f>
        <v>0</v>
      </c>
    </row>
    <row r="1900" spans="1:14" ht="15.75" thickBot="1">
      <c r="A1900" s="33" t="str">
        <f ca="1">IF(C1900=Calculator!$H$27,"F",IF(Daily!D1900+Daily!H1900=0,IF(D1899+H1899&gt;0,"L",""),""))</f>
        <v/>
      </c>
      <c r="B1900" s="34">
        <v>1899</v>
      </c>
      <c r="C1900" s="19">
        <f t="shared" ca="1" si="117"/>
        <v>47829</v>
      </c>
      <c r="D1900" s="29">
        <f t="shared" ca="1" si="119"/>
        <v>106222.00227547245</v>
      </c>
      <c r="E1900" s="29">
        <f ca="1">IF(C1900&lt;Calculator!$D$26,0,IF(DAY($C1900)=1,IF(D1900-Calculator!$G$24&gt;0,Calculator!$G$24,D1900),0))</f>
        <v>0</v>
      </c>
      <c r="F1900" s="29">
        <f ca="1">IF(E1900&gt;0,D1900*Calculator!$G$22/12,0)</f>
        <v>0</v>
      </c>
      <c r="G1900" s="29">
        <f ca="1">IF(E1900&gt;0,(IFERROR(-PMT(Calculator!$G$22/12,Calculator!$G$23*12,Calculator!$G$20),0))-F1900,0)</f>
        <v>0</v>
      </c>
      <c r="H1900" s="29">
        <f t="shared" ca="1" si="120"/>
        <v>5391.1485593096259</v>
      </c>
      <c r="I1900" s="29">
        <f t="shared" ca="1" si="118"/>
        <v>0.9600675516578786</v>
      </c>
      <c r="J1900" s="30">
        <f>Calculator!$G$40</f>
        <v>6.5000000000000002E-2</v>
      </c>
      <c r="K1900" s="29">
        <f ca="1">IF(C1900&gt;=Calculator!$G$27,IF(DAY($C1900)=1,Calculator!$G$34/2,IF(DAY($C1900)=15,Calculator!$G$34/2,0)),0)</f>
        <v>0</v>
      </c>
      <c r="L1900" s="29">
        <f ca="1">IF(DAY($C1900)=28,IF(H1900=0,0,Calculator!$G$35),0)</f>
        <v>0</v>
      </c>
      <c r="M1900" s="29">
        <f ca="1">IF(I1900&gt;0,IF(DAY($C1900)=1,SUM(INDIRECT("I"&amp;(ROW(C1899)-DAY(C1899))):I1899),0),0)</f>
        <v>0</v>
      </c>
      <c r="N1900" s="29">
        <f ca="1">IF(C1900&lt;Calculator!$G$27,0,IF(C1900=Calculator!$G$27,Calculator!$G$39,IF(H1900-K1900&lt;=0,IF(D1900&gt;Calculator!$G$39,IF(H1900-K1900+E1900+L1900+M1900+Calculator!$G$39&gt;Calculator!$G$39,Calculator!$G$39-(H1900+E1900+L1900+M1900-K1900),Calculator!$G$39),D1900),0)))</f>
        <v>0</v>
      </c>
    </row>
    <row r="1901" spans="1:14" ht="15.75" thickBot="1">
      <c r="A1901" s="33" t="str">
        <f ca="1">IF(C1901=Calculator!$H$27,"F",IF(Daily!D1901+Daily!H1901=0,IF(D1900+H1900&gt;0,"L",""),""))</f>
        <v/>
      </c>
      <c r="B1901" s="34">
        <v>1900</v>
      </c>
      <c r="C1901" s="19">
        <f t="shared" ca="1" si="117"/>
        <v>47830</v>
      </c>
      <c r="D1901" s="29">
        <f t="shared" ca="1" si="119"/>
        <v>106222.00227547245</v>
      </c>
      <c r="E1901" s="29">
        <f ca="1">IF(C1901&lt;Calculator!$D$26,0,IF(DAY($C1901)=1,IF(D1901-Calculator!$G$24&gt;0,Calculator!$G$24,D1901),0))</f>
        <v>0</v>
      </c>
      <c r="F1901" s="29">
        <f ca="1">IF(E1901&gt;0,D1901*Calculator!$G$22/12,0)</f>
        <v>0</v>
      </c>
      <c r="G1901" s="29">
        <f ca="1">IF(E1901&gt;0,(IFERROR(-PMT(Calculator!$G$22/12,Calculator!$G$23*12,Calculator!$G$20),0))-F1901,0)</f>
        <v>0</v>
      </c>
      <c r="H1901" s="29">
        <f t="shared" ca="1" si="120"/>
        <v>5391.1485593096259</v>
      </c>
      <c r="I1901" s="29">
        <f t="shared" ca="1" si="118"/>
        <v>0.9600675516578786</v>
      </c>
      <c r="J1901" s="30">
        <f>Calculator!$G$40</f>
        <v>6.5000000000000002E-2</v>
      </c>
      <c r="K1901" s="29">
        <f ca="1">IF(C1901&gt;=Calculator!$G$27,IF(DAY($C1901)=1,Calculator!$G$34/2,IF(DAY($C1901)=15,Calculator!$G$34/2,0)),0)</f>
        <v>0</v>
      </c>
      <c r="L1901" s="29">
        <f ca="1">IF(DAY($C1901)=28,IF(H1901=0,0,Calculator!$G$35),0)</f>
        <v>0</v>
      </c>
      <c r="M1901" s="29">
        <f ca="1">IF(I1901&gt;0,IF(DAY($C1901)=1,SUM(INDIRECT("I"&amp;(ROW(C1900)-DAY(C1900))):I1900),0),0)</f>
        <v>0</v>
      </c>
      <c r="N1901" s="29">
        <f ca="1">IF(C1901&lt;Calculator!$G$27,0,IF(C1901=Calculator!$G$27,Calculator!$G$39,IF(H1901-K1901&lt;=0,IF(D1901&gt;Calculator!$G$39,IF(H1901-K1901+E1901+L1901+M1901+Calculator!$G$39&gt;Calculator!$G$39,Calculator!$G$39-(H1901+E1901+L1901+M1901-K1901),Calculator!$G$39),D1901),0)))</f>
        <v>0</v>
      </c>
    </row>
    <row r="1902" spans="1:14" ht="15.75" thickBot="1">
      <c r="A1902" s="33" t="str">
        <f ca="1">IF(C1902=Calculator!$H$27,"F",IF(Daily!D1902+Daily!H1902=0,IF(D1901+H1901&gt;0,"L",""),""))</f>
        <v/>
      </c>
      <c r="B1902" s="34">
        <v>1901</v>
      </c>
      <c r="C1902" s="19">
        <f t="shared" ca="1" si="117"/>
        <v>47831</v>
      </c>
      <c r="D1902" s="29">
        <f t="shared" ca="1" si="119"/>
        <v>106222.00227547245</v>
      </c>
      <c r="E1902" s="29">
        <f ca="1">IF(C1902&lt;Calculator!$D$26,0,IF(DAY($C1902)=1,IF(D1902-Calculator!$G$24&gt;0,Calculator!$G$24,D1902),0))</f>
        <v>0</v>
      </c>
      <c r="F1902" s="29">
        <f ca="1">IF(E1902&gt;0,D1902*Calculator!$G$22/12,0)</f>
        <v>0</v>
      </c>
      <c r="G1902" s="29">
        <f ca="1">IF(E1902&gt;0,(IFERROR(-PMT(Calculator!$G$22/12,Calculator!$G$23*12,Calculator!$G$20),0))-F1902,0)</f>
        <v>0</v>
      </c>
      <c r="H1902" s="29">
        <f t="shared" ca="1" si="120"/>
        <v>5391.1485593096259</v>
      </c>
      <c r="I1902" s="29">
        <f t="shared" ca="1" si="118"/>
        <v>0.9600675516578786</v>
      </c>
      <c r="J1902" s="30">
        <f>Calculator!$G$40</f>
        <v>6.5000000000000002E-2</v>
      </c>
      <c r="K1902" s="29">
        <f ca="1">IF(C1902&gt;=Calculator!$G$27,IF(DAY($C1902)=1,Calculator!$G$34/2,IF(DAY($C1902)=15,Calculator!$G$34/2,0)),0)</f>
        <v>0</v>
      </c>
      <c r="L1902" s="29">
        <f ca="1">IF(DAY($C1902)=28,IF(H1902=0,0,Calculator!$G$35),0)</f>
        <v>0</v>
      </c>
      <c r="M1902" s="29">
        <f ca="1">IF(I1902&gt;0,IF(DAY($C1902)=1,SUM(INDIRECT("I"&amp;(ROW(C1901)-DAY(C1901))):I1901),0),0)</f>
        <v>0</v>
      </c>
      <c r="N1902" s="29">
        <f ca="1">IF(C1902&lt;Calculator!$G$27,0,IF(C1902=Calculator!$G$27,Calculator!$G$39,IF(H1902-K1902&lt;=0,IF(D1902&gt;Calculator!$G$39,IF(H1902-K1902+E1902+L1902+M1902+Calculator!$G$39&gt;Calculator!$G$39,Calculator!$G$39-(H1902+E1902+L1902+M1902-K1902),Calculator!$G$39),D1902),0)))</f>
        <v>0</v>
      </c>
    </row>
    <row r="1903" spans="1:14" ht="15.75" thickBot="1">
      <c r="A1903" s="33" t="str">
        <f ca="1">IF(C1903=Calculator!$H$27,"F",IF(Daily!D1903+Daily!H1903=0,IF(D1902+H1902&gt;0,"L",""),""))</f>
        <v/>
      </c>
      <c r="B1903" s="34">
        <v>1902</v>
      </c>
      <c r="C1903" s="19">
        <f t="shared" ca="1" si="117"/>
        <v>47832</v>
      </c>
      <c r="D1903" s="29">
        <f t="shared" ca="1" si="119"/>
        <v>106222.00227547245</v>
      </c>
      <c r="E1903" s="29">
        <f ca="1">IF(C1903&lt;Calculator!$D$26,0,IF(DAY($C1903)=1,IF(D1903-Calculator!$G$24&gt;0,Calculator!$G$24,D1903),0))</f>
        <v>0</v>
      </c>
      <c r="F1903" s="29">
        <f ca="1">IF(E1903&gt;0,D1903*Calculator!$G$22/12,0)</f>
        <v>0</v>
      </c>
      <c r="G1903" s="29">
        <f ca="1">IF(E1903&gt;0,(IFERROR(-PMT(Calculator!$G$22/12,Calculator!$G$23*12,Calculator!$G$20),0))-F1903,0)</f>
        <v>0</v>
      </c>
      <c r="H1903" s="29">
        <f t="shared" ca="1" si="120"/>
        <v>5391.1485593096259</v>
      </c>
      <c r="I1903" s="29">
        <f t="shared" ca="1" si="118"/>
        <v>0.9600675516578786</v>
      </c>
      <c r="J1903" s="30">
        <f>Calculator!$G$40</f>
        <v>6.5000000000000002E-2</v>
      </c>
      <c r="K1903" s="29">
        <f ca="1">IF(C1903&gt;=Calculator!$G$27,IF(DAY($C1903)=1,Calculator!$G$34/2,IF(DAY($C1903)=15,Calculator!$G$34/2,0)),0)</f>
        <v>4500</v>
      </c>
      <c r="L1903" s="29">
        <f ca="1">IF(DAY($C1903)=28,IF(H1903=0,0,Calculator!$G$35),0)</f>
        <v>0</v>
      </c>
      <c r="M1903" s="29">
        <f ca="1">IF(I1903&gt;0,IF(DAY($C1903)=1,SUM(INDIRECT("I"&amp;(ROW(C1902)-DAY(C1902))):I1902),0),0)</f>
        <v>0</v>
      </c>
      <c r="N1903" s="29">
        <f ca="1">IF(C1903&lt;Calculator!$G$27,0,IF(C1903=Calculator!$G$27,Calculator!$G$39,IF(H1903-K1903&lt;=0,IF(D1903&gt;Calculator!$G$39,IF(H1903-K1903+E1903+L1903+M1903+Calculator!$G$39&gt;Calculator!$G$39,Calculator!$G$39-(H1903+E1903+L1903+M1903-K1903),Calculator!$G$39),D1903),0)))</f>
        <v>0</v>
      </c>
    </row>
    <row r="1904" spans="1:14" ht="15.75" thickBot="1">
      <c r="A1904" s="33" t="str">
        <f ca="1">IF(C1904=Calculator!$H$27,"F",IF(Daily!D1904+Daily!H1904=0,IF(D1903+H1903&gt;0,"L",""),""))</f>
        <v/>
      </c>
      <c r="B1904" s="34">
        <v>1903</v>
      </c>
      <c r="C1904" s="19">
        <f t="shared" ca="1" si="117"/>
        <v>47833</v>
      </c>
      <c r="D1904" s="29">
        <f t="shared" ca="1" si="119"/>
        <v>106222.00227547245</v>
      </c>
      <c r="E1904" s="29">
        <f ca="1">IF(C1904&lt;Calculator!$D$26,0,IF(DAY($C1904)=1,IF(D1904-Calculator!$G$24&gt;0,Calculator!$G$24,D1904),0))</f>
        <v>0</v>
      </c>
      <c r="F1904" s="29">
        <f ca="1">IF(E1904&gt;0,D1904*Calculator!$G$22/12,0)</f>
        <v>0</v>
      </c>
      <c r="G1904" s="29">
        <f ca="1">IF(E1904&gt;0,(IFERROR(-PMT(Calculator!$G$22/12,Calculator!$G$23*12,Calculator!$G$20),0))-F1904,0)</f>
        <v>0</v>
      </c>
      <c r="H1904" s="29">
        <f t="shared" ca="1" si="120"/>
        <v>891.14855930962585</v>
      </c>
      <c r="I1904" s="29">
        <f t="shared" ca="1" si="118"/>
        <v>0.15869768864417996</v>
      </c>
      <c r="J1904" s="30">
        <f>Calculator!$G$40</f>
        <v>6.5000000000000002E-2</v>
      </c>
      <c r="K1904" s="29">
        <f ca="1">IF(C1904&gt;=Calculator!$G$27,IF(DAY($C1904)=1,Calculator!$G$34/2,IF(DAY($C1904)=15,Calculator!$G$34/2,0)),0)</f>
        <v>0</v>
      </c>
      <c r="L1904" s="29">
        <f ca="1">IF(DAY($C1904)=28,IF(H1904=0,0,Calculator!$G$35),0)</f>
        <v>0</v>
      </c>
      <c r="M1904" s="29">
        <f ca="1">IF(I1904&gt;0,IF(DAY($C1904)=1,SUM(INDIRECT("I"&amp;(ROW(C1903)-DAY(C1903))):I1903),0),0)</f>
        <v>0</v>
      </c>
      <c r="N1904" s="29">
        <f ca="1">IF(C1904&lt;Calculator!$G$27,0,IF(C1904=Calculator!$G$27,Calculator!$G$39,IF(H1904-K1904&lt;=0,IF(D1904&gt;Calculator!$G$39,IF(H1904-K1904+E1904+L1904+M1904+Calculator!$G$39&gt;Calculator!$G$39,Calculator!$G$39-(H1904+E1904+L1904+M1904-K1904),Calculator!$G$39),D1904),0)))</f>
        <v>0</v>
      </c>
    </row>
    <row r="1905" spans="1:14" ht="15.75" thickBot="1">
      <c r="A1905" s="33" t="str">
        <f ca="1">IF(C1905=Calculator!$H$27,"F",IF(Daily!D1905+Daily!H1905=0,IF(D1904+H1904&gt;0,"L",""),""))</f>
        <v/>
      </c>
      <c r="B1905" s="34">
        <v>1904</v>
      </c>
      <c r="C1905" s="19">
        <f t="shared" ca="1" si="117"/>
        <v>47834</v>
      </c>
      <c r="D1905" s="29">
        <f t="shared" ca="1" si="119"/>
        <v>106222.00227547245</v>
      </c>
      <c r="E1905" s="29">
        <f ca="1">IF(C1905&lt;Calculator!$D$26,0,IF(DAY($C1905)=1,IF(D1905-Calculator!$G$24&gt;0,Calculator!$G$24,D1905),0))</f>
        <v>0</v>
      </c>
      <c r="F1905" s="29">
        <f ca="1">IF(E1905&gt;0,D1905*Calculator!$G$22/12,0)</f>
        <v>0</v>
      </c>
      <c r="G1905" s="29">
        <f ca="1">IF(E1905&gt;0,(IFERROR(-PMT(Calculator!$G$22/12,Calculator!$G$23*12,Calculator!$G$20),0))-F1905,0)</f>
        <v>0</v>
      </c>
      <c r="H1905" s="29">
        <f t="shared" ca="1" si="120"/>
        <v>891.14855930962585</v>
      </c>
      <c r="I1905" s="29">
        <f t="shared" ca="1" si="118"/>
        <v>0.15869768864417996</v>
      </c>
      <c r="J1905" s="30">
        <f>Calculator!$G$40</f>
        <v>6.5000000000000002E-2</v>
      </c>
      <c r="K1905" s="29">
        <f ca="1">IF(C1905&gt;=Calculator!$G$27,IF(DAY($C1905)=1,Calculator!$G$34/2,IF(DAY($C1905)=15,Calculator!$G$34/2,0)),0)</f>
        <v>0</v>
      </c>
      <c r="L1905" s="29">
        <f ca="1">IF(DAY($C1905)=28,IF(H1905=0,0,Calculator!$G$35),0)</f>
        <v>0</v>
      </c>
      <c r="M1905" s="29">
        <f ca="1">IF(I1905&gt;0,IF(DAY($C1905)=1,SUM(INDIRECT("I"&amp;(ROW(C1904)-DAY(C1904))):I1904),0),0)</f>
        <v>0</v>
      </c>
      <c r="N1905" s="29">
        <f ca="1">IF(C1905&lt;Calculator!$G$27,0,IF(C1905=Calculator!$G$27,Calculator!$G$39,IF(H1905-K1905&lt;=0,IF(D1905&gt;Calculator!$G$39,IF(H1905-K1905+E1905+L1905+M1905+Calculator!$G$39&gt;Calculator!$G$39,Calculator!$G$39-(H1905+E1905+L1905+M1905-K1905),Calculator!$G$39),D1905),0)))</f>
        <v>0</v>
      </c>
    </row>
    <row r="1906" spans="1:14" ht="15.75" thickBot="1">
      <c r="A1906" s="33" t="str">
        <f ca="1">IF(C1906=Calculator!$H$27,"F",IF(Daily!D1906+Daily!H1906=0,IF(D1905+H1905&gt;0,"L",""),""))</f>
        <v/>
      </c>
      <c r="B1906" s="34">
        <v>1905</v>
      </c>
      <c r="C1906" s="19">
        <f t="shared" ca="1" si="117"/>
        <v>47835</v>
      </c>
      <c r="D1906" s="29">
        <f t="shared" ca="1" si="119"/>
        <v>106222.00227547245</v>
      </c>
      <c r="E1906" s="29">
        <f ca="1">IF(C1906&lt;Calculator!$D$26,0,IF(DAY($C1906)=1,IF(D1906-Calculator!$G$24&gt;0,Calculator!$G$24,D1906),0))</f>
        <v>0</v>
      </c>
      <c r="F1906" s="29">
        <f ca="1">IF(E1906&gt;0,D1906*Calculator!$G$22/12,0)</f>
        <v>0</v>
      </c>
      <c r="G1906" s="29">
        <f ca="1">IF(E1906&gt;0,(IFERROR(-PMT(Calculator!$G$22/12,Calculator!$G$23*12,Calculator!$G$20),0))-F1906,0)</f>
        <v>0</v>
      </c>
      <c r="H1906" s="29">
        <f t="shared" ca="1" si="120"/>
        <v>891.14855930962585</v>
      </c>
      <c r="I1906" s="29">
        <f t="shared" ca="1" si="118"/>
        <v>0.15869768864417996</v>
      </c>
      <c r="J1906" s="30">
        <f>Calculator!$G$40</f>
        <v>6.5000000000000002E-2</v>
      </c>
      <c r="K1906" s="29">
        <f ca="1">IF(C1906&gt;=Calculator!$G$27,IF(DAY($C1906)=1,Calculator!$G$34/2,IF(DAY($C1906)=15,Calculator!$G$34/2,0)),0)</f>
        <v>0</v>
      </c>
      <c r="L1906" s="29">
        <f ca="1">IF(DAY($C1906)=28,IF(H1906=0,0,Calculator!$G$35),0)</f>
        <v>0</v>
      </c>
      <c r="M1906" s="29">
        <f ca="1">IF(I1906&gt;0,IF(DAY($C1906)=1,SUM(INDIRECT("I"&amp;(ROW(C1905)-DAY(C1905))):I1905),0),0)</f>
        <v>0</v>
      </c>
      <c r="N1906" s="29">
        <f ca="1">IF(C1906&lt;Calculator!$G$27,0,IF(C1906=Calculator!$G$27,Calculator!$G$39,IF(H1906-K1906&lt;=0,IF(D1906&gt;Calculator!$G$39,IF(H1906-K1906+E1906+L1906+M1906+Calculator!$G$39&gt;Calculator!$G$39,Calculator!$G$39-(H1906+E1906+L1906+M1906-K1906),Calculator!$G$39),D1906),0)))</f>
        <v>0</v>
      </c>
    </row>
    <row r="1907" spans="1:14" ht="15.75" thickBot="1">
      <c r="A1907" s="33" t="str">
        <f ca="1">IF(C1907=Calculator!$H$27,"F",IF(Daily!D1907+Daily!H1907=0,IF(D1906+H1906&gt;0,"L",""),""))</f>
        <v/>
      </c>
      <c r="B1907" s="34">
        <v>1906</v>
      </c>
      <c r="C1907" s="19">
        <f t="shared" ca="1" si="117"/>
        <v>47836</v>
      </c>
      <c r="D1907" s="29">
        <f t="shared" ca="1" si="119"/>
        <v>106222.00227547245</v>
      </c>
      <c r="E1907" s="29">
        <f ca="1">IF(C1907&lt;Calculator!$D$26,0,IF(DAY($C1907)=1,IF(D1907-Calculator!$G$24&gt;0,Calculator!$G$24,D1907),0))</f>
        <v>0</v>
      </c>
      <c r="F1907" s="29">
        <f ca="1">IF(E1907&gt;0,D1907*Calculator!$G$22/12,0)</f>
        <v>0</v>
      </c>
      <c r="G1907" s="29">
        <f ca="1">IF(E1907&gt;0,(IFERROR(-PMT(Calculator!$G$22/12,Calculator!$G$23*12,Calculator!$G$20),0))-F1907,0)</f>
        <v>0</v>
      </c>
      <c r="H1907" s="29">
        <f t="shared" ca="1" si="120"/>
        <v>891.14855930962585</v>
      </c>
      <c r="I1907" s="29">
        <f t="shared" ca="1" si="118"/>
        <v>0.15869768864417996</v>
      </c>
      <c r="J1907" s="30">
        <f>Calculator!$G$40</f>
        <v>6.5000000000000002E-2</v>
      </c>
      <c r="K1907" s="29">
        <f ca="1">IF(C1907&gt;=Calculator!$G$27,IF(DAY($C1907)=1,Calculator!$G$34/2,IF(DAY($C1907)=15,Calculator!$G$34/2,0)),0)</f>
        <v>0</v>
      </c>
      <c r="L1907" s="29">
        <f ca="1">IF(DAY($C1907)=28,IF(H1907=0,0,Calculator!$G$35),0)</f>
        <v>0</v>
      </c>
      <c r="M1907" s="29">
        <f ca="1">IF(I1907&gt;0,IF(DAY($C1907)=1,SUM(INDIRECT("I"&amp;(ROW(C1906)-DAY(C1906))):I1906),0),0)</f>
        <v>0</v>
      </c>
      <c r="N1907" s="29">
        <f ca="1">IF(C1907&lt;Calculator!$G$27,0,IF(C1907=Calculator!$G$27,Calculator!$G$39,IF(H1907-K1907&lt;=0,IF(D1907&gt;Calculator!$G$39,IF(H1907-K1907+E1907+L1907+M1907+Calculator!$G$39&gt;Calculator!$G$39,Calculator!$G$39-(H1907+E1907+L1907+M1907-K1907),Calculator!$G$39),D1907),0)))</f>
        <v>0</v>
      </c>
    </row>
    <row r="1908" spans="1:14" ht="15.75" thickBot="1">
      <c r="A1908" s="33" t="str">
        <f ca="1">IF(C1908=Calculator!$H$27,"F",IF(Daily!D1908+Daily!H1908=0,IF(D1907+H1907&gt;0,"L",""),""))</f>
        <v/>
      </c>
      <c r="B1908" s="34">
        <v>1907</v>
      </c>
      <c r="C1908" s="19">
        <f t="shared" ca="1" si="117"/>
        <v>47837</v>
      </c>
      <c r="D1908" s="29">
        <f t="shared" ca="1" si="119"/>
        <v>106222.00227547245</v>
      </c>
      <c r="E1908" s="29">
        <f ca="1">IF(C1908&lt;Calculator!$D$26,0,IF(DAY($C1908)=1,IF(D1908-Calculator!$G$24&gt;0,Calculator!$G$24,D1908),0))</f>
        <v>0</v>
      </c>
      <c r="F1908" s="29">
        <f ca="1">IF(E1908&gt;0,D1908*Calculator!$G$22/12,0)</f>
        <v>0</v>
      </c>
      <c r="G1908" s="29">
        <f ca="1">IF(E1908&gt;0,(IFERROR(-PMT(Calculator!$G$22/12,Calculator!$G$23*12,Calculator!$G$20),0))-F1908,0)</f>
        <v>0</v>
      </c>
      <c r="H1908" s="29">
        <f t="shared" ca="1" si="120"/>
        <v>891.14855930962585</v>
      </c>
      <c r="I1908" s="29">
        <f t="shared" ca="1" si="118"/>
        <v>0.15869768864417996</v>
      </c>
      <c r="J1908" s="30">
        <f>Calculator!$G$40</f>
        <v>6.5000000000000002E-2</v>
      </c>
      <c r="K1908" s="29">
        <f ca="1">IF(C1908&gt;=Calculator!$G$27,IF(DAY($C1908)=1,Calculator!$G$34/2,IF(DAY($C1908)=15,Calculator!$G$34/2,0)),0)</f>
        <v>0</v>
      </c>
      <c r="L1908" s="29">
        <f ca="1">IF(DAY($C1908)=28,IF(H1908=0,0,Calculator!$G$35),0)</f>
        <v>0</v>
      </c>
      <c r="M1908" s="29">
        <f ca="1">IF(I1908&gt;0,IF(DAY($C1908)=1,SUM(INDIRECT("I"&amp;(ROW(C1907)-DAY(C1907))):I1907),0),0)</f>
        <v>0</v>
      </c>
      <c r="N1908" s="29">
        <f ca="1">IF(C1908&lt;Calculator!$G$27,0,IF(C1908=Calculator!$G$27,Calculator!$G$39,IF(H1908-K1908&lt;=0,IF(D1908&gt;Calculator!$G$39,IF(H1908-K1908+E1908+L1908+M1908+Calculator!$G$39&gt;Calculator!$G$39,Calculator!$G$39-(H1908+E1908+L1908+M1908-K1908),Calculator!$G$39),D1908),0)))</f>
        <v>0</v>
      </c>
    </row>
    <row r="1909" spans="1:14" ht="15.75" thickBot="1">
      <c r="A1909" s="33" t="str">
        <f ca="1">IF(C1909=Calculator!$H$27,"F",IF(Daily!D1909+Daily!H1909=0,IF(D1908+H1908&gt;0,"L",""),""))</f>
        <v/>
      </c>
      <c r="B1909" s="34">
        <v>1908</v>
      </c>
      <c r="C1909" s="19">
        <f t="shared" ca="1" si="117"/>
        <v>47838</v>
      </c>
      <c r="D1909" s="29">
        <f t="shared" ca="1" si="119"/>
        <v>106222.00227547245</v>
      </c>
      <c r="E1909" s="29">
        <f ca="1">IF(C1909&lt;Calculator!$D$26,0,IF(DAY($C1909)=1,IF(D1909-Calculator!$G$24&gt;0,Calculator!$G$24,D1909),0))</f>
        <v>0</v>
      </c>
      <c r="F1909" s="29">
        <f ca="1">IF(E1909&gt;0,D1909*Calculator!$G$22/12,0)</f>
        <v>0</v>
      </c>
      <c r="G1909" s="29">
        <f ca="1">IF(E1909&gt;0,(IFERROR(-PMT(Calculator!$G$22/12,Calculator!$G$23*12,Calculator!$G$20),0))-F1909,0)</f>
        <v>0</v>
      </c>
      <c r="H1909" s="29">
        <f t="shared" ca="1" si="120"/>
        <v>891.14855930962585</v>
      </c>
      <c r="I1909" s="29">
        <f t="shared" ca="1" si="118"/>
        <v>0.15869768864417996</v>
      </c>
      <c r="J1909" s="30">
        <f>Calculator!$G$40</f>
        <v>6.5000000000000002E-2</v>
      </c>
      <c r="K1909" s="29">
        <f ca="1">IF(C1909&gt;=Calculator!$G$27,IF(DAY($C1909)=1,Calculator!$G$34/2,IF(DAY($C1909)=15,Calculator!$G$34/2,0)),0)</f>
        <v>0</v>
      </c>
      <c r="L1909" s="29">
        <f ca="1">IF(DAY($C1909)=28,IF(H1909=0,0,Calculator!$G$35),0)</f>
        <v>0</v>
      </c>
      <c r="M1909" s="29">
        <f ca="1">IF(I1909&gt;0,IF(DAY($C1909)=1,SUM(INDIRECT("I"&amp;(ROW(C1908)-DAY(C1908))):I1908),0),0)</f>
        <v>0</v>
      </c>
      <c r="N1909" s="29">
        <f ca="1">IF(C1909&lt;Calculator!$G$27,0,IF(C1909=Calculator!$G$27,Calculator!$G$39,IF(H1909-K1909&lt;=0,IF(D1909&gt;Calculator!$G$39,IF(H1909-K1909+E1909+L1909+M1909+Calculator!$G$39&gt;Calculator!$G$39,Calculator!$G$39-(H1909+E1909+L1909+M1909-K1909),Calculator!$G$39),D1909),0)))</f>
        <v>0</v>
      </c>
    </row>
    <row r="1910" spans="1:14" ht="15.75" thickBot="1">
      <c r="A1910" s="33" t="str">
        <f ca="1">IF(C1910=Calculator!$H$27,"F",IF(Daily!D1910+Daily!H1910=0,IF(D1909+H1909&gt;0,"L",""),""))</f>
        <v/>
      </c>
      <c r="B1910" s="34">
        <v>1909</v>
      </c>
      <c r="C1910" s="19">
        <f t="shared" ca="1" si="117"/>
        <v>47839</v>
      </c>
      <c r="D1910" s="29">
        <f t="shared" ca="1" si="119"/>
        <v>106222.00227547245</v>
      </c>
      <c r="E1910" s="29">
        <f ca="1">IF(C1910&lt;Calculator!$D$26,0,IF(DAY($C1910)=1,IF(D1910-Calculator!$G$24&gt;0,Calculator!$G$24,D1910),0))</f>
        <v>0</v>
      </c>
      <c r="F1910" s="29">
        <f ca="1">IF(E1910&gt;0,D1910*Calculator!$G$22/12,0)</f>
        <v>0</v>
      </c>
      <c r="G1910" s="29">
        <f ca="1">IF(E1910&gt;0,(IFERROR(-PMT(Calculator!$G$22/12,Calculator!$G$23*12,Calculator!$G$20),0))-F1910,0)</f>
        <v>0</v>
      </c>
      <c r="H1910" s="29">
        <f t="shared" ca="1" si="120"/>
        <v>891.14855930962585</v>
      </c>
      <c r="I1910" s="29">
        <f t="shared" ca="1" si="118"/>
        <v>0.15869768864417996</v>
      </c>
      <c r="J1910" s="30">
        <f>Calculator!$G$40</f>
        <v>6.5000000000000002E-2</v>
      </c>
      <c r="K1910" s="29">
        <f ca="1">IF(C1910&gt;=Calculator!$G$27,IF(DAY($C1910)=1,Calculator!$G$34/2,IF(DAY($C1910)=15,Calculator!$G$34/2,0)),0)</f>
        <v>0</v>
      </c>
      <c r="L1910" s="29">
        <f ca="1">IF(DAY($C1910)=28,IF(H1910=0,0,Calculator!$G$35),0)</f>
        <v>0</v>
      </c>
      <c r="M1910" s="29">
        <f ca="1">IF(I1910&gt;0,IF(DAY($C1910)=1,SUM(INDIRECT("I"&amp;(ROW(C1909)-DAY(C1909))):I1909),0),0)</f>
        <v>0</v>
      </c>
      <c r="N1910" s="29">
        <f ca="1">IF(C1910&lt;Calculator!$G$27,0,IF(C1910=Calculator!$G$27,Calculator!$G$39,IF(H1910-K1910&lt;=0,IF(D1910&gt;Calculator!$G$39,IF(H1910-K1910+E1910+L1910+M1910+Calculator!$G$39&gt;Calculator!$G$39,Calculator!$G$39-(H1910+E1910+L1910+M1910-K1910),Calculator!$G$39),D1910),0)))</f>
        <v>0</v>
      </c>
    </row>
    <row r="1911" spans="1:14" ht="15.75" thickBot="1">
      <c r="A1911" s="33" t="str">
        <f ca="1">IF(C1911=Calculator!$H$27,"F",IF(Daily!D1911+Daily!H1911=0,IF(D1910+H1910&gt;0,"L",""),""))</f>
        <v/>
      </c>
      <c r="B1911" s="34">
        <v>1910</v>
      </c>
      <c r="C1911" s="19">
        <f t="shared" ca="1" si="117"/>
        <v>47840</v>
      </c>
      <c r="D1911" s="29">
        <f t="shared" ca="1" si="119"/>
        <v>106222.00227547245</v>
      </c>
      <c r="E1911" s="29">
        <f ca="1">IF(C1911&lt;Calculator!$D$26,0,IF(DAY($C1911)=1,IF(D1911-Calculator!$G$24&gt;0,Calculator!$G$24,D1911),0))</f>
        <v>0</v>
      </c>
      <c r="F1911" s="29">
        <f ca="1">IF(E1911&gt;0,D1911*Calculator!$G$22/12,0)</f>
        <v>0</v>
      </c>
      <c r="G1911" s="29">
        <f ca="1">IF(E1911&gt;0,(IFERROR(-PMT(Calculator!$G$22/12,Calculator!$G$23*12,Calculator!$G$20),0))-F1911,0)</f>
        <v>0</v>
      </c>
      <c r="H1911" s="29">
        <f t="shared" ca="1" si="120"/>
        <v>891.14855930962585</v>
      </c>
      <c r="I1911" s="29">
        <f t="shared" ca="1" si="118"/>
        <v>0.15869768864417996</v>
      </c>
      <c r="J1911" s="30">
        <f>Calculator!$G$40</f>
        <v>6.5000000000000002E-2</v>
      </c>
      <c r="K1911" s="29">
        <f ca="1">IF(C1911&gt;=Calculator!$G$27,IF(DAY($C1911)=1,Calculator!$G$34/2,IF(DAY($C1911)=15,Calculator!$G$34/2,0)),0)</f>
        <v>0</v>
      </c>
      <c r="L1911" s="29">
        <f ca="1">IF(DAY($C1911)=28,IF(H1911=0,0,Calculator!$G$35),0)</f>
        <v>0</v>
      </c>
      <c r="M1911" s="29">
        <f ca="1">IF(I1911&gt;0,IF(DAY($C1911)=1,SUM(INDIRECT("I"&amp;(ROW(C1910)-DAY(C1910))):I1910),0),0)</f>
        <v>0</v>
      </c>
      <c r="N1911" s="29">
        <f ca="1">IF(C1911&lt;Calculator!$G$27,0,IF(C1911=Calculator!$G$27,Calculator!$G$39,IF(H1911-K1911&lt;=0,IF(D1911&gt;Calculator!$G$39,IF(H1911-K1911+E1911+L1911+M1911+Calculator!$G$39&gt;Calculator!$G$39,Calculator!$G$39-(H1911+E1911+L1911+M1911-K1911),Calculator!$G$39),D1911),0)))</f>
        <v>0</v>
      </c>
    </row>
    <row r="1912" spans="1:14" ht="15.75" thickBot="1">
      <c r="A1912" s="33" t="str">
        <f ca="1">IF(C1912=Calculator!$H$27,"F",IF(Daily!D1912+Daily!H1912=0,IF(D1911+H1911&gt;0,"L",""),""))</f>
        <v/>
      </c>
      <c r="B1912" s="34">
        <v>1911</v>
      </c>
      <c r="C1912" s="19">
        <f t="shared" ca="1" si="117"/>
        <v>47841</v>
      </c>
      <c r="D1912" s="29">
        <f t="shared" ca="1" si="119"/>
        <v>106222.00227547245</v>
      </c>
      <c r="E1912" s="29">
        <f ca="1">IF(C1912&lt;Calculator!$D$26,0,IF(DAY($C1912)=1,IF(D1912-Calculator!$G$24&gt;0,Calculator!$G$24,D1912),0))</f>
        <v>0</v>
      </c>
      <c r="F1912" s="29">
        <f ca="1">IF(E1912&gt;0,D1912*Calculator!$G$22/12,0)</f>
        <v>0</v>
      </c>
      <c r="G1912" s="29">
        <f ca="1">IF(E1912&gt;0,(IFERROR(-PMT(Calculator!$G$22/12,Calculator!$G$23*12,Calculator!$G$20),0))-F1912,0)</f>
        <v>0</v>
      </c>
      <c r="H1912" s="29">
        <f t="shared" ca="1" si="120"/>
        <v>891.14855930962585</v>
      </c>
      <c r="I1912" s="29">
        <f t="shared" ca="1" si="118"/>
        <v>0.15869768864417996</v>
      </c>
      <c r="J1912" s="30">
        <f>Calculator!$G$40</f>
        <v>6.5000000000000002E-2</v>
      </c>
      <c r="K1912" s="29">
        <f ca="1">IF(C1912&gt;=Calculator!$G$27,IF(DAY($C1912)=1,Calculator!$G$34/2,IF(DAY($C1912)=15,Calculator!$G$34/2,0)),0)</f>
        <v>0</v>
      </c>
      <c r="L1912" s="29">
        <f ca="1">IF(DAY($C1912)=28,IF(H1912=0,0,Calculator!$G$35),0)</f>
        <v>0</v>
      </c>
      <c r="M1912" s="29">
        <f ca="1">IF(I1912&gt;0,IF(DAY($C1912)=1,SUM(INDIRECT("I"&amp;(ROW(C1911)-DAY(C1911))):I1911),0),0)</f>
        <v>0</v>
      </c>
      <c r="N1912" s="29">
        <f ca="1">IF(C1912&lt;Calculator!$G$27,0,IF(C1912=Calculator!$G$27,Calculator!$G$39,IF(H1912-K1912&lt;=0,IF(D1912&gt;Calculator!$G$39,IF(H1912-K1912+E1912+L1912+M1912+Calculator!$G$39&gt;Calculator!$G$39,Calculator!$G$39-(H1912+E1912+L1912+M1912-K1912),Calculator!$G$39),D1912),0)))</f>
        <v>0</v>
      </c>
    </row>
    <row r="1913" spans="1:14" ht="15.75" thickBot="1">
      <c r="A1913" s="33" t="str">
        <f ca="1">IF(C1913=Calculator!$H$27,"F",IF(Daily!D1913+Daily!H1913=0,IF(D1912+H1912&gt;0,"L",""),""))</f>
        <v/>
      </c>
      <c r="B1913" s="34">
        <v>1912</v>
      </c>
      <c r="C1913" s="19">
        <f t="shared" ca="1" si="117"/>
        <v>47842</v>
      </c>
      <c r="D1913" s="29">
        <f t="shared" ca="1" si="119"/>
        <v>106222.00227547245</v>
      </c>
      <c r="E1913" s="29">
        <f ca="1">IF(C1913&lt;Calculator!$D$26,0,IF(DAY($C1913)=1,IF(D1913-Calculator!$G$24&gt;0,Calculator!$G$24,D1913),0))</f>
        <v>0</v>
      </c>
      <c r="F1913" s="29">
        <f ca="1">IF(E1913&gt;0,D1913*Calculator!$G$22/12,0)</f>
        <v>0</v>
      </c>
      <c r="G1913" s="29">
        <f ca="1">IF(E1913&gt;0,(IFERROR(-PMT(Calculator!$G$22/12,Calculator!$G$23*12,Calculator!$G$20),0))-F1913,0)</f>
        <v>0</v>
      </c>
      <c r="H1913" s="29">
        <f t="shared" ca="1" si="120"/>
        <v>891.14855930962585</v>
      </c>
      <c r="I1913" s="29">
        <f t="shared" ca="1" si="118"/>
        <v>0.15869768864417996</v>
      </c>
      <c r="J1913" s="30">
        <f>Calculator!$G$40</f>
        <v>6.5000000000000002E-2</v>
      </c>
      <c r="K1913" s="29">
        <f ca="1">IF(C1913&gt;=Calculator!$G$27,IF(DAY($C1913)=1,Calculator!$G$34/2,IF(DAY($C1913)=15,Calculator!$G$34/2,0)),0)</f>
        <v>0</v>
      </c>
      <c r="L1913" s="29">
        <f ca="1">IF(DAY($C1913)=28,IF(H1913=0,0,Calculator!$G$35),0)</f>
        <v>0</v>
      </c>
      <c r="M1913" s="29">
        <f ca="1">IF(I1913&gt;0,IF(DAY($C1913)=1,SUM(INDIRECT("I"&amp;(ROW(C1912)-DAY(C1912))):I1912),0),0)</f>
        <v>0</v>
      </c>
      <c r="N1913" s="29">
        <f ca="1">IF(C1913&lt;Calculator!$G$27,0,IF(C1913=Calculator!$G$27,Calculator!$G$39,IF(H1913-K1913&lt;=0,IF(D1913&gt;Calculator!$G$39,IF(H1913-K1913+E1913+L1913+M1913+Calculator!$G$39&gt;Calculator!$G$39,Calculator!$G$39-(H1913+E1913+L1913+M1913-K1913),Calculator!$G$39),D1913),0)))</f>
        <v>0</v>
      </c>
    </row>
    <row r="1914" spans="1:14" ht="15.75" thickBot="1">
      <c r="A1914" s="33" t="str">
        <f ca="1">IF(C1914=Calculator!$H$27,"F",IF(Daily!D1914+Daily!H1914=0,IF(D1913+H1913&gt;0,"L",""),""))</f>
        <v/>
      </c>
      <c r="B1914" s="34">
        <v>1913</v>
      </c>
      <c r="C1914" s="19">
        <f t="shared" ca="1" si="117"/>
        <v>47843</v>
      </c>
      <c r="D1914" s="29">
        <f t="shared" ca="1" si="119"/>
        <v>106222.00227547245</v>
      </c>
      <c r="E1914" s="29">
        <f ca="1">IF(C1914&lt;Calculator!$D$26,0,IF(DAY($C1914)=1,IF(D1914-Calculator!$G$24&gt;0,Calculator!$G$24,D1914),0))</f>
        <v>0</v>
      </c>
      <c r="F1914" s="29">
        <f ca="1">IF(E1914&gt;0,D1914*Calculator!$G$22/12,0)</f>
        <v>0</v>
      </c>
      <c r="G1914" s="29">
        <f ca="1">IF(E1914&gt;0,(IFERROR(-PMT(Calculator!$G$22/12,Calculator!$G$23*12,Calculator!$G$20),0))-F1914,0)</f>
        <v>0</v>
      </c>
      <c r="H1914" s="29">
        <f t="shared" ca="1" si="120"/>
        <v>891.14855930962585</v>
      </c>
      <c r="I1914" s="29">
        <f t="shared" ca="1" si="118"/>
        <v>0.15869768864417996</v>
      </c>
      <c r="J1914" s="30">
        <f>Calculator!$G$40</f>
        <v>6.5000000000000002E-2</v>
      </c>
      <c r="K1914" s="29">
        <f ca="1">IF(C1914&gt;=Calculator!$G$27,IF(DAY($C1914)=1,Calculator!$G$34/2,IF(DAY($C1914)=15,Calculator!$G$34/2,0)),0)</f>
        <v>0</v>
      </c>
      <c r="L1914" s="29">
        <f ca="1">IF(DAY($C1914)=28,IF(H1914=0,0,Calculator!$G$35),0)</f>
        <v>0</v>
      </c>
      <c r="M1914" s="29">
        <f ca="1">IF(I1914&gt;0,IF(DAY($C1914)=1,SUM(INDIRECT("I"&amp;(ROW(C1913)-DAY(C1913))):I1913),0),0)</f>
        <v>0</v>
      </c>
      <c r="N1914" s="29">
        <f ca="1">IF(C1914&lt;Calculator!$G$27,0,IF(C1914=Calculator!$G$27,Calculator!$G$39,IF(H1914-K1914&lt;=0,IF(D1914&gt;Calculator!$G$39,IF(H1914-K1914+E1914+L1914+M1914+Calculator!$G$39&gt;Calculator!$G$39,Calculator!$G$39-(H1914+E1914+L1914+M1914-K1914),Calculator!$G$39),D1914),0)))</f>
        <v>0</v>
      </c>
    </row>
    <row r="1915" spans="1:14" ht="15.75" thickBot="1">
      <c r="A1915" s="33" t="str">
        <f ca="1">IF(C1915=Calculator!$H$27,"F",IF(Daily!D1915+Daily!H1915=0,IF(D1914+H1914&gt;0,"L",""),""))</f>
        <v/>
      </c>
      <c r="B1915" s="34">
        <v>1914</v>
      </c>
      <c r="C1915" s="19">
        <f t="shared" ca="1" si="117"/>
        <v>47844</v>
      </c>
      <c r="D1915" s="29">
        <f t="shared" ca="1" si="119"/>
        <v>106222.00227547245</v>
      </c>
      <c r="E1915" s="29">
        <f ca="1">IF(C1915&lt;Calculator!$D$26,0,IF(DAY($C1915)=1,IF(D1915-Calculator!$G$24&gt;0,Calculator!$G$24,D1915),0))</f>
        <v>0</v>
      </c>
      <c r="F1915" s="29">
        <f ca="1">IF(E1915&gt;0,D1915*Calculator!$G$22/12,0)</f>
        <v>0</v>
      </c>
      <c r="G1915" s="29">
        <f ca="1">IF(E1915&gt;0,(IFERROR(-PMT(Calculator!$G$22/12,Calculator!$G$23*12,Calculator!$G$20),0))-F1915,0)</f>
        <v>0</v>
      </c>
      <c r="H1915" s="29">
        <f t="shared" ca="1" si="120"/>
        <v>891.14855930962585</v>
      </c>
      <c r="I1915" s="29">
        <f t="shared" ca="1" si="118"/>
        <v>0.15869768864417996</v>
      </c>
      <c r="J1915" s="30">
        <f>Calculator!$G$40</f>
        <v>6.5000000000000002E-2</v>
      </c>
      <c r="K1915" s="29">
        <f ca="1">IF(C1915&gt;=Calculator!$G$27,IF(DAY($C1915)=1,Calculator!$G$34/2,IF(DAY($C1915)=15,Calculator!$G$34/2,0)),0)</f>
        <v>0</v>
      </c>
      <c r="L1915" s="29">
        <f ca="1">IF(DAY($C1915)=28,IF(H1915=0,0,Calculator!$G$35),0)</f>
        <v>0</v>
      </c>
      <c r="M1915" s="29">
        <f ca="1">IF(I1915&gt;0,IF(DAY($C1915)=1,SUM(INDIRECT("I"&amp;(ROW(C1914)-DAY(C1914))):I1914),0),0)</f>
        <v>0</v>
      </c>
      <c r="N1915" s="29">
        <f ca="1">IF(C1915&lt;Calculator!$G$27,0,IF(C1915=Calculator!$G$27,Calculator!$G$39,IF(H1915-K1915&lt;=0,IF(D1915&gt;Calculator!$G$39,IF(H1915-K1915+E1915+L1915+M1915+Calculator!$G$39&gt;Calculator!$G$39,Calculator!$G$39-(H1915+E1915+L1915+M1915-K1915),Calculator!$G$39),D1915),0)))</f>
        <v>0</v>
      </c>
    </row>
    <row r="1916" spans="1:14" ht="15.75" thickBot="1">
      <c r="A1916" s="33" t="str">
        <f ca="1">IF(C1916=Calculator!$H$27,"F",IF(Daily!D1916+Daily!H1916=0,IF(D1915+H1915&gt;0,"L",""),""))</f>
        <v/>
      </c>
      <c r="B1916" s="34">
        <v>1915</v>
      </c>
      <c r="C1916" s="19">
        <f t="shared" ca="1" si="117"/>
        <v>47845</v>
      </c>
      <c r="D1916" s="29">
        <f t="shared" ca="1" si="119"/>
        <v>106222.00227547245</v>
      </c>
      <c r="E1916" s="29">
        <f ca="1">IF(C1916&lt;Calculator!$D$26,0,IF(DAY($C1916)=1,IF(D1916-Calculator!$G$24&gt;0,Calculator!$G$24,D1916),0))</f>
        <v>0</v>
      </c>
      <c r="F1916" s="29">
        <f ca="1">IF(E1916&gt;0,D1916*Calculator!$G$22/12,0)</f>
        <v>0</v>
      </c>
      <c r="G1916" s="29">
        <f ca="1">IF(E1916&gt;0,(IFERROR(-PMT(Calculator!$G$22/12,Calculator!$G$23*12,Calculator!$G$20),0))-F1916,0)</f>
        <v>0</v>
      </c>
      <c r="H1916" s="29">
        <f t="shared" ca="1" si="120"/>
        <v>891.14855930962585</v>
      </c>
      <c r="I1916" s="29">
        <f t="shared" ca="1" si="118"/>
        <v>0.15869768864417996</v>
      </c>
      <c r="J1916" s="30">
        <f>Calculator!$G$40</f>
        <v>6.5000000000000002E-2</v>
      </c>
      <c r="K1916" s="29">
        <f ca="1">IF(C1916&gt;=Calculator!$G$27,IF(DAY($C1916)=1,Calculator!$G$34/2,IF(DAY($C1916)=15,Calculator!$G$34/2,0)),0)</f>
        <v>0</v>
      </c>
      <c r="L1916" s="29">
        <f ca="1">IF(DAY($C1916)=28,IF(H1916=0,0,Calculator!$G$35),0)</f>
        <v>5000</v>
      </c>
      <c r="M1916" s="29">
        <f ca="1">IF(I1916&gt;0,IF(DAY($C1916)=1,SUM(INDIRECT("I"&amp;(ROW(C1915)-DAY(C1915))):I1915),0),0)</f>
        <v>0</v>
      </c>
      <c r="N1916" s="29">
        <f ca="1">IF(C1916&lt;Calculator!$G$27,0,IF(C1916=Calculator!$G$27,Calculator!$G$39,IF(H1916-K1916&lt;=0,IF(D1916&gt;Calculator!$G$39,IF(H1916-K1916+E1916+L1916+M1916+Calculator!$G$39&gt;Calculator!$G$39,Calculator!$G$39-(H1916+E1916+L1916+M1916-K1916),Calculator!$G$39),D1916),0)))</f>
        <v>0</v>
      </c>
    </row>
    <row r="1917" spans="1:14" ht="15.75" thickBot="1">
      <c r="A1917" s="33" t="str">
        <f ca="1">IF(C1917=Calculator!$H$27,"F",IF(Daily!D1917+Daily!H1917=0,IF(D1916+H1916&gt;0,"L",""),""))</f>
        <v/>
      </c>
      <c r="B1917" s="34">
        <v>1916</v>
      </c>
      <c r="C1917" s="19">
        <f t="shared" ca="1" si="117"/>
        <v>47846</v>
      </c>
      <c r="D1917" s="29">
        <f t="shared" ca="1" si="119"/>
        <v>106222.00227547245</v>
      </c>
      <c r="E1917" s="29">
        <f ca="1">IF(C1917&lt;Calculator!$D$26,0,IF(DAY($C1917)=1,IF(D1917-Calculator!$G$24&gt;0,Calculator!$G$24,D1917),0))</f>
        <v>0</v>
      </c>
      <c r="F1917" s="29">
        <f ca="1">IF(E1917&gt;0,D1917*Calculator!$G$22/12,0)</f>
        <v>0</v>
      </c>
      <c r="G1917" s="29">
        <f ca="1">IF(E1917&gt;0,(IFERROR(-PMT(Calculator!$G$22/12,Calculator!$G$23*12,Calculator!$G$20),0))-F1917,0)</f>
        <v>0</v>
      </c>
      <c r="H1917" s="29">
        <f t="shared" ca="1" si="120"/>
        <v>5891.1485593096259</v>
      </c>
      <c r="I1917" s="29">
        <f t="shared" ca="1" si="118"/>
        <v>1.0491086475482896</v>
      </c>
      <c r="J1917" s="30">
        <f>Calculator!$G$40</f>
        <v>6.5000000000000002E-2</v>
      </c>
      <c r="K1917" s="29">
        <f ca="1">IF(C1917&gt;=Calculator!$G$27,IF(DAY($C1917)=1,Calculator!$G$34/2,IF(DAY($C1917)=15,Calculator!$G$34/2,0)),0)</f>
        <v>0</v>
      </c>
      <c r="L1917" s="29">
        <f ca="1">IF(DAY($C1917)=28,IF(H1917=0,0,Calculator!$G$35),0)</f>
        <v>0</v>
      </c>
      <c r="M1917" s="29">
        <f ca="1">IF(I1917&gt;0,IF(DAY($C1917)=1,SUM(INDIRECT("I"&amp;(ROW(C1916)-DAY(C1916))):I1916),0),0)</f>
        <v>0</v>
      </c>
      <c r="N1917" s="29">
        <f ca="1">IF(C1917&lt;Calculator!$G$27,0,IF(C1917=Calculator!$G$27,Calculator!$G$39,IF(H1917-K1917&lt;=0,IF(D1917&gt;Calculator!$G$39,IF(H1917-K1917+E1917+L1917+M1917+Calculator!$G$39&gt;Calculator!$G$39,Calculator!$G$39-(H1917+E1917+L1917+M1917-K1917),Calculator!$G$39),D1917),0)))</f>
        <v>0</v>
      </c>
    </row>
    <row r="1918" spans="1:14" ht="15.75" thickBot="1">
      <c r="A1918" s="33" t="str">
        <f ca="1">IF(C1918=Calculator!$H$27,"F",IF(Daily!D1918+Daily!H1918=0,IF(D1917+H1917&gt;0,"L",""),""))</f>
        <v/>
      </c>
      <c r="B1918" s="34">
        <v>1917</v>
      </c>
      <c r="C1918" s="19">
        <f t="shared" ca="1" si="117"/>
        <v>47847</v>
      </c>
      <c r="D1918" s="29">
        <f t="shared" ca="1" si="119"/>
        <v>106222.00227547245</v>
      </c>
      <c r="E1918" s="29">
        <f ca="1">IF(C1918&lt;Calculator!$D$26,0,IF(DAY($C1918)=1,IF(D1918-Calculator!$G$24&gt;0,Calculator!$G$24,D1918),0))</f>
        <v>0</v>
      </c>
      <c r="F1918" s="29">
        <f ca="1">IF(E1918&gt;0,D1918*Calculator!$G$22/12,0)</f>
        <v>0</v>
      </c>
      <c r="G1918" s="29">
        <f ca="1">IF(E1918&gt;0,(IFERROR(-PMT(Calculator!$G$22/12,Calculator!$G$23*12,Calculator!$G$20),0))-F1918,0)</f>
        <v>0</v>
      </c>
      <c r="H1918" s="29">
        <f t="shared" ca="1" si="120"/>
        <v>5891.1485593096259</v>
      </c>
      <c r="I1918" s="29">
        <f t="shared" ca="1" si="118"/>
        <v>1.0491086475482896</v>
      </c>
      <c r="J1918" s="30">
        <f>Calculator!$G$40</f>
        <v>6.5000000000000002E-2</v>
      </c>
      <c r="K1918" s="29">
        <f ca="1">IF(C1918&gt;=Calculator!$G$27,IF(DAY($C1918)=1,Calculator!$G$34/2,IF(DAY($C1918)=15,Calculator!$G$34/2,0)),0)</f>
        <v>0</v>
      </c>
      <c r="L1918" s="29">
        <f ca="1">IF(DAY($C1918)=28,IF(H1918=0,0,Calculator!$G$35),0)</f>
        <v>0</v>
      </c>
      <c r="M1918" s="29">
        <f ca="1">IF(I1918&gt;0,IF(DAY($C1918)=1,SUM(INDIRECT("I"&amp;(ROW(C1917)-DAY(C1917))):I1917),0),0)</f>
        <v>0</v>
      </c>
      <c r="N1918" s="29">
        <f ca="1">IF(C1918&lt;Calculator!$G$27,0,IF(C1918=Calculator!$G$27,Calculator!$G$39,IF(H1918-K1918&lt;=0,IF(D1918&gt;Calculator!$G$39,IF(H1918-K1918+E1918+L1918+M1918+Calculator!$G$39&gt;Calculator!$G$39,Calculator!$G$39-(H1918+E1918+L1918+M1918-K1918),Calculator!$G$39),D1918),0)))</f>
        <v>0</v>
      </c>
    </row>
    <row r="1919" spans="1:14" ht="15.75" thickBot="1">
      <c r="A1919" s="33" t="str">
        <f ca="1">IF(C1919=Calculator!$H$27,"F",IF(Daily!D1919+Daily!H1919=0,IF(D1918+H1918&gt;0,"L",""),""))</f>
        <v/>
      </c>
      <c r="B1919" s="34">
        <v>1918</v>
      </c>
      <c r="C1919" s="19">
        <f t="shared" ca="1" si="117"/>
        <v>47848</v>
      </c>
      <c r="D1919" s="29">
        <f t="shared" ca="1" si="119"/>
        <v>106222.00227547245</v>
      </c>
      <c r="E1919" s="29">
        <f ca="1">IF(C1919&lt;Calculator!$D$26,0,IF(DAY($C1919)=1,IF(D1919-Calculator!$G$24&gt;0,Calculator!$G$24,D1919),0))</f>
        <v>0</v>
      </c>
      <c r="F1919" s="29">
        <f ca="1">IF(E1919&gt;0,D1919*Calculator!$G$22/12,0)</f>
        <v>0</v>
      </c>
      <c r="G1919" s="29">
        <f ca="1">IF(E1919&gt;0,(IFERROR(-PMT(Calculator!$G$22/12,Calculator!$G$23*12,Calculator!$G$20),0))-F1919,0)</f>
        <v>0</v>
      </c>
      <c r="H1919" s="29">
        <f t="shared" ca="1" si="120"/>
        <v>5891.1485593096259</v>
      </c>
      <c r="I1919" s="29">
        <f t="shared" ca="1" si="118"/>
        <v>1.0491086475482896</v>
      </c>
      <c r="J1919" s="30">
        <f>Calculator!$G$40</f>
        <v>6.5000000000000002E-2</v>
      </c>
      <c r="K1919" s="29">
        <f ca="1">IF(C1919&gt;=Calculator!$G$27,IF(DAY($C1919)=1,Calculator!$G$34/2,IF(DAY($C1919)=15,Calculator!$G$34/2,0)),0)</f>
        <v>0</v>
      </c>
      <c r="L1919" s="29">
        <f ca="1">IF(DAY($C1919)=28,IF(H1919=0,0,Calculator!$G$35),0)</f>
        <v>0</v>
      </c>
      <c r="M1919" s="29">
        <f ca="1">IF(I1919&gt;0,IF(DAY($C1919)=1,SUM(INDIRECT("I"&amp;(ROW(C1918)-DAY(C1918))):I1918),0),0)</f>
        <v>0</v>
      </c>
      <c r="N1919" s="29">
        <f ca="1">IF(C1919&lt;Calculator!$G$27,0,IF(C1919=Calculator!$G$27,Calculator!$G$39,IF(H1919-K1919&lt;=0,IF(D1919&gt;Calculator!$G$39,IF(H1919-K1919+E1919+L1919+M1919+Calculator!$G$39&gt;Calculator!$G$39,Calculator!$G$39-(H1919+E1919+L1919+M1919-K1919),Calculator!$G$39),D1919),0)))</f>
        <v>0</v>
      </c>
    </row>
    <row r="1920" spans="1:14" ht="15.75" thickBot="1">
      <c r="A1920" s="33" t="str">
        <f ca="1">IF(C1920=Calculator!$H$27,"F",IF(Daily!D1920+Daily!H1920=0,IF(D1919+H1919&gt;0,"L",""),""))</f>
        <v/>
      </c>
      <c r="B1920" s="34">
        <v>1919</v>
      </c>
      <c r="C1920" s="19">
        <f t="shared" ca="1" si="117"/>
        <v>47849</v>
      </c>
      <c r="D1920" s="29">
        <f t="shared" ca="1" si="119"/>
        <v>106222.00227547245</v>
      </c>
      <c r="E1920" s="29">
        <f ca="1">IF(C1920&lt;Calculator!$D$26,0,IF(DAY($C1920)=1,IF(D1920-Calculator!$G$24&gt;0,Calculator!$G$24,D1920),0))</f>
        <v>1878.8756805424866</v>
      </c>
      <c r="F1920" s="29">
        <f ca="1">IF(E1920&gt;0,D1920*Calculator!$G$22/12,0)</f>
        <v>442.59167614780193</v>
      </c>
      <c r="G1920" s="29">
        <f ca="1">IF(E1920&gt;0,(IFERROR(-PMT(Calculator!$G$22/12,Calculator!$G$23*12,Calculator!$G$20),0))-F1920,0)</f>
        <v>1436.2840043946846</v>
      </c>
      <c r="H1920" s="29">
        <f t="shared" ca="1" si="120"/>
        <v>5891.1485593096259</v>
      </c>
      <c r="I1920" s="29">
        <f t="shared" ca="1" si="118"/>
        <v>1.0491086475482896</v>
      </c>
      <c r="J1920" s="30">
        <f>Calculator!$G$40</f>
        <v>6.5000000000000002E-2</v>
      </c>
      <c r="K1920" s="29">
        <f ca="1">IF(C1920&gt;=Calculator!$G$27,IF(DAY($C1920)=1,Calculator!$G$34/2,IF(DAY($C1920)=15,Calculator!$G$34/2,0)),0)</f>
        <v>4500</v>
      </c>
      <c r="L1920" s="29">
        <f ca="1">IF(DAY($C1920)=28,IF(H1920=0,0,Calculator!$G$35),0)</f>
        <v>0</v>
      </c>
      <c r="M1920" s="29">
        <f ca="1">IF(I1920&gt;0,IF(DAY($C1920)=1,SUM(INDIRECT("I"&amp;(ROW(C1919)-DAY(C1919))):I1919),0),0)</f>
        <v>21.493640179239296</v>
      </c>
      <c r="N1920" s="29">
        <f ca="1">IF(C1920&lt;Calculator!$G$27,0,IF(C1920=Calculator!$G$27,Calculator!$G$39,IF(H1920-K1920&lt;=0,IF(D1920&gt;Calculator!$G$39,IF(H1920-K1920+E1920+L1920+M1920+Calculator!$G$39&gt;Calculator!$G$39,Calculator!$G$39-(H1920+E1920+L1920+M1920-K1920),Calculator!$G$39),D1920),0)))</f>
        <v>0</v>
      </c>
    </row>
    <row r="1921" spans="1:14" ht="15.75" thickBot="1">
      <c r="A1921" s="33" t="str">
        <f ca="1">IF(C1921=Calculator!$H$27,"F",IF(Daily!D1921+Daily!H1921=0,IF(D1920+H1920&gt;0,"L",""),""))</f>
        <v/>
      </c>
      <c r="B1921" s="34">
        <v>1920</v>
      </c>
      <c r="C1921" s="19">
        <f t="shared" ca="1" si="117"/>
        <v>47850</v>
      </c>
      <c r="D1921" s="29">
        <f t="shared" ca="1" si="119"/>
        <v>104785.71827107777</v>
      </c>
      <c r="E1921" s="29">
        <f ca="1">IF(C1921&lt;Calculator!$D$26,0,IF(DAY($C1921)=1,IF(D1921-Calculator!$G$24&gt;0,Calculator!$G$24,D1921),0))</f>
        <v>0</v>
      </c>
      <c r="F1921" s="29">
        <f ca="1">IF(E1921&gt;0,D1921*Calculator!$G$22/12,0)</f>
        <v>0</v>
      </c>
      <c r="G1921" s="29">
        <f ca="1">IF(E1921&gt;0,(IFERROR(-PMT(Calculator!$G$22/12,Calculator!$G$23*12,Calculator!$G$20),0))-F1921,0)</f>
        <v>0</v>
      </c>
      <c r="H1921" s="29">
        <f t="shared" ca="1" si="120"/>
        <v>3291.5178800313515</v>
      </c>
      <c r="I1921" s="29">
        <f t="shared" ca="1" si="118"/>
        <v>0.58616071836174755</v>
      </c>
      <c r="J1921" s="30">
        <f>Calculator!$G$40</f>
        <v>6.5000000000000002E-2</v>
      </c>
      <c r="K1921" s="29">
        <f ca="1">IF(C1921&gt;=Calculator!$G$27,IF(DAY($C1921)=1,Calculator!$G$34/2,IF(DAY($C1921)=15,Calculator!$G$34/2,0)),0)</f>
        <v>0</v>
      </c>
      <c r="L1921" s="29">
        <f ca="1">IF(DAY($C1921)=28,IF(H1921=0,0,Calculator!$G$35),0)</f>
        <v>0</v>
      </c>
      <c r="M1921" s="29">
        <f ca="1">IF(I1921&gt;0,IF(DAY($C1921)=1,SUM(INDIRECT("I"&amp;(ROW(C1920)-DAY(C1920))):I1920),0),0)</f>
        <v>0</v>
      </c>
      <c r="N1921" s="29">
        <f ca="1">IF(C1921&lt;Calculator!$G$27,0,IF(C1921=Calculator!$G$27,Calculator!$G$39,IF(H1921-K1921&lt;=0,IF(D1921&gt;Calculator!$G$39,IF(H1921-K1921+E1921+L1921+M1921+Calculator!$G$39&gt;Calculator!$G$39,Calculator!$G$39-(H1921+E1921+L1921+M1921-K1921),Calculator!$G$39),D1921),0)))</f>
        <v>0</v>
      </c>
    </row>
    <row r="1922" spans="1:14" ht="15.75" thickBot="1">
      <c r="A1922" s="33" t="str">
        <f ca="1">IF(C1922=Calculator!$H$27,"F",IF(Daily!D1922+Daily!H1922=0,IF(D1921+H1921&gt;0,"L",""),""))</f>
        <v/>
      </c>
      <c r="B1922" s="34">
        <v>1921</v>
      </c>
      <c r="C1922" s="19">
        <f t="shared" ca="1" si="117"/>
        <v>47851</v>
      </c>
      <c r="D1922" s="29">
        <f t="shared" ca="1" si="119"/>
        <v>104785.71827107777</v>
      </c>
      <c r="E1922" s="29">
        <f ca="1">IF(C1922&lt;Calculator!$D$26,0,IF(DAY($C1922)=1,IF(D1922-Calculator!$G$24&gt;0,Calculator!$G$24,D1922),0))</f>
        <v>0</v>
      </c>
      <c r="F1922" s="29">
        <f ca="1">IF(E1922&gt;0,D1922*Calculator!$G$22/12,0)</f>
        <v>0</v>
      </c>
      <c r="G1922" s="29">
        <f ca="1">IF(E1922&gt;0,(IFERROR(-PMT(Calculator!$G$22/12,Calculator!$G$23*12,Calculator!$G$20),0))-F1922,0)</f>
        <v>0</v>
      </c>
      <c r="H1922" s="29">
        <f t="shared" ca="1" si="120"/>
        <v>3291.5178800313515</v>
      </c>
      <c r="I1922" s="29">
        <f t="shared" ca="1" si="118"/>
        <v>0.58616071836174755</v>
      </c>
      <c r="J1922" s="30">
        <f>Calculator!$G$40</f>
        <v>6.5000000000000002E-2</v>
      </c>
      <c r="K1922" s="29">
        <f ca="1">IF(C1922&gt;=Calculator!$G$27,IF(DAY($C1922)=1,Calculator!$G$34/2,IF(DAY($C1922)=15,Calculator!$G$34/2,0)),0)</f>
        <v>0</v>
      </c>
      <c r="L1922" s="29">
        <f ca="1">IF(DAY($C1922)=28,IF(H1922=0,0,Calculator!$G$35),0)</f>
        <v>0</v>
      </c>
      <c r="M1922" s="29">
        <f ca="1">IF(I1922&gt;0,IF(DAY($C1922)=1,SUM(INDIRECT("I"&amp;(ROW(C1921)-DAY(C1921))):I1921),0),0)</f>
        <v>0</v>
      </c>
      <c r="N1922" s="29">
        <f ca="1">IF(C1922&lt;Calculator!$G$27,0,IF(C1922=Calculator!$G$27,Calculator!$G$39,IF(H1922-K1922&lt;=0,IF(D1922&gt;Calculator!$G$39,IF(H1922-K1922+E1922+L1922+M1922+Calculator!$G$39&gt;Calculator!$G$39,Calculator!$G$39-(H1922+E1922+L1922+M1922-K1922),Calculator!$G$39),D1922),0)))</f>
        <v>0</v>
      </c>
    </row>
    <row r="1923" spans="1:14" ht="15.75" thickBot="1">
      <c r="A1923" s="33" t="str">
        <f ca="1">IF(C1923=Calculator!$H$27,"F",IF(Daily!D1923+Daily!H1923=0,IF(D1922+H1922&gt;0,"L",""),""))</f>
        <v/>
      </c>
      <c r="B1923" s="34">
        <v>1922</v>
      </c>
      <c r="C1923" s="19">
        <f t="shared" ref="C1923:C1986" ca="1" si="121">C1922+1</f>
        <v>47852</v>
      </c>
      <c r="D1923" s="29">
        <f t="shared" ca="1" si="119"/>
        <v>104785.71827107777</v>
      </c>
      <c r="E1923" s="29">
        <f ca="1">IF(C1923&lt;Calculator!$D$26,0,IF(DAY($C1923)=1,IF(D1923-Calculator!$G$24&gt;0,Calculator!$G$24,D1923),0))</f>
        <v>0</v>
      </c>
      <c r="F1923" s="29">
        <f ca="1">IF(E1923&gt;0,D1923*Calculator!$G$22/12,0)</f>
        <v>0</v>
      </c>
      <c r="G1923" s="29">
        <f ca="1">IF(E1923&gt;0,(IFERROR(-PMT(Calculator!$G$22/12,Calculator!$G$23*12,Calculator!$G$20),0))-F1923,0)</f>
        <v>0</v>
      </c>
      <c r="H1923" s="29">
        <f t="shared" ca="1" si="120"/>
        <v>3291.5178800313515</v>
      </c>
      <c r="I1923" s="29">
        <f t="shared" ref="I1923:I1986" ca="1" si="122">H1923*J1923/365</f>
        <v>0.58616071836174755</v>
      </c>
      <c r="J1923" s="30">
        <f>Calculator!$G$40</f>
        <v>6.5000000000000002E-2</v>
      </c>
      <c r="K1923" s="29">
        <f ca="1">IF(C1923&gt;=Calculator!$G$27,IF(DAY($C1923)=1,Calculator!$G$34/2,IF(DAY($C1923)=15,Calculator!$G$34/2,0)),0)</f>
        <v>0</v>
      </c>
      <c r="L1923" s="29">
        <f ca="1">IF(DAY($C1923)=28,IF(H1923=0,0,Calculator!$G$35),0)</f>
        <v>0</v>
      </c>
      <c r="M1923" s="29">
        <f ca="1">IF(I1923&gt;0,IF(DAY($C1923)=1,SUM(INDIRECT("I"&amp;(ROW(C1922)-DAY(C1922))):I1922),0),0)</f>
        <v>0</v>
      </c>
      <c r="N1923" s="29">
        <f ca="1">IF(C1923&lt;Calculator!$G$27,0,IF(C1923=Calculator!$G$27,Calculator!$G$39,IF(H1923-K1923&lt;=0,IF(D1923&gt;Calculator!$G$39,IF(H1923-K1923+E1923+L1923+M1923+Calculator!$G$39&gt;Calculator!$G$39,Calculator!$G$39-(H1923+E1923+L1923+M1923-K1923),Calculator!$G$39),D1923),0)))</f>
        <v>0</v>
      </c>
    </row>
    <row r="1924" spans="1:14" ht="15.75" thickBot="1">
      <c r="A1924" s="33" t="str">
        <f ca="1">IF(C1924=Calculator!$H$27,"F",IF(Daily!D1924+Daily!H1924=0,IF(D1923+H1923&gt;0,"L",""),""))</f>
        <v/>
      </c>
      <c r="B1924" s="34">
        <v>1923</v>
      </c>
      <c r="C1924" s="19">
        <f t="shared" ca="1" si="121"/>
        <v>47853</v>
      </c>
      <c r="D1924" s="29">
        <f t="shared" ref="D1924:D1987" ca="1" si="123">IF(((D1923-G1923)-N1923)&lt;0,0,((D1923-G1923)-N1923))</f>
        <v>104785.71827107777</v>
      </c>
      <c r="E1924" s="29">
        <f ca="1">IF(C1924&lt;Calculator!$D$26,0,IF(DAY($C1924)=1,IF(D1924-Calculator!$G$24&gt;0,Calculator!$G$24,D1924),0))</f>
        <v>0</v>
      </c>
      <c r="F1924" s="29">
        <f ca="1">IF(E1924&gt;0,D1924*Calculator!$G$22/12,0)</f>
        <v>0</v>
      </c>
      <c r="G1924" s="29">
        <f ca="1">IF(E1924&gt;0,(IFERROR(-PMT(Calculator!$G$22/12,Calculator!$G$23*12,Calculator!$G$20),0))-F1924,0)</f>
        <v>0</v>
      </c>
      <c r="H1924" s="29">
        <f t="shared" ref="H1924:H1987" ca="1" si="124">IF((H1923-K1923+SUM(L1923:N1923)+E1923)&lt;0,0,(H1923-K1923+SUM(L1923:N1923)+E1923))</f>
        <v>3291.5178800313515</v>
      </c>
      <c r="I1924" s="29">
        <f t="shared" ca="1" si="122"/>
        <v>0.58616071836174755</v>
      </c>
      <c r="J1924" s="30">
        <f>Calculator!$G$40</f>
        <v>6.5000000000000002E-2</v>
      </c>
      <c r="K1924" s="29">
        <f ca="1">IF(C1924&gt;=Calculator!$G$27,IF(DAY($C1924)=1,Calculator!$G$34/2,IF(DAY($C1924)=15,Calculator!$G$34/2,0)),0)</f>
        <v>0</v>
      </c>
      <c r="L1924" s="29">
        <f ca="1">IF(DAY($C1924)=28,IF(H1924=0,0,Calculator!$G$35),0)</f>
        <v>0</v>
      </c>
      <c r="M1924" s="29">
        <f ca="1">IF(I1924&gt;0,IF(DAY($C1924)=1,SUM(INDIRECT("I"&amp;(ROW(C1923)-DAY(C1923))):I1923),0),0)</f>
        <v>0</v>
      </c>
      <c r="N1924" s="29">
        <f ca="1">IF(C1924&lt;Calculator!$G$27,0,IF(C1924=Calculator!$G$27,Calculator!$G$39,IF(H1924-K1924&lt;=0,IF(D1924&gt;Calculator!$G$39,IF(H1924-K1924+E1924+L1924+M1924+Calculator!$G$39&gt;Calculator!$G$39,Calculator!$G$39-(H1924+E1924+L1924+M1924-K1924),Calculator!$G$39),D1924),0)))</f>
        <v>0</v>
      </c>
    </row>
    <row r="1925" spans="1:14" ht="15.75" thickBot="1">
      <c r="A1925" s="33" t="str">
        <f ca="1">IF(C1925=Calculator!$H$27,"F",IF(Daily!D1925+Daily!H1925=0,IF(D1924+H1924&gt;0,"L",""),""))</f>
        <v/>
      </c>
      <c r="B1925" s="34">
        <v>1924</v>
      </c>
      <c r="C1925" s="19">
        <f t="shared" ca="1" si="121"/>
        <v>47854</v>
      </c>
      <c r="D1925" s="29">
        <f t="shared" ca="1" si="123"/>
        <v>104785.71827107777</v>
      </c>
      <c r="E1925" s="29">
        <f ca="1">IF(C1925&lt;Calculator!$D$26,0,IF(DAY($C1925)=1,IF(D1925-Calculator!$G$24&gt;0,Calculator!$G$24,D1925),0))</f>
        <v>0</v>
      </c>
      <c r="F1925" s="29">
        <f ca="1">IF(E1925&gt;0,D1925*Calculator!$G$22/12,0)</f>
        <v>0</v>
      </c>
      <c r="G1925" s="29">
        <f ca="1">IF(E1925&gt;0,(IFERROR(-PMT(Calculator!$G$22/12,Calculator!$G$23*12,Calculator!$G$20),0))-F1925,0)</f>
        <v>0</v>
      </c>
      <c r="H1925" s="29">
        <f t="shared" ca="1" si="124"/>
        <v>3291.5178800313515</v>
      </c>
      <c r="I1925" s="29">
        <f t="shared" ca="1" si="122"/>
        <v>0.58616071836174755</v>
      </c>
      <c r="J1925" s="30">
        <f>Calculator!$G$40</f>
        <v>6.5000000000000002E-2</v>
      </c>
      <c r="K1925" s="29">
        <f ca="1">IF(C1925&gt;=Calculator!$G$27,IF(DAY($C1925)=1,Calculator!$G$34/2,IF(DAY($C1925)=15,Calculator!$G$34/2,0)),0)</f>
        <v>0</v>
      </c>
      <c r="L1925" s="29">
        <f ca="1">IF(DAY($C1925)=28,IF(H1925=0,0,Calculator!$G$35),0)</f>
        <v>0</v>
      </c>
      <c r="M1925" s="29">
        <f ca="1">IF(I1925&gt;0,IF(DAY($C1925)=1,SUM(INDIRECT("I"&amp;(ROW(C1924)-DAY(C1924))):I1924),0),0)</f>
        <v>0</v>
      </c>
      <c r="N1925" s="29">
        <f ca="1">IF(C1925&lt;Calculator!$G$27,0,IF(C1925=Calculator!$G$27,Calculator!$G$39,IF(H1925-K1925&lt;=0,IF(D1925&gt;Calculator!$G$39,IF(H1925-K1925+E1925+L1925+M1925+Calculator!$G$39&gt;Calculator!$G$39,Calculator!$G$39-(H1925+E1925+L1925+M1925-K1925),Calculator!$G$39),D1925),0)))</f>
        <v>0</v>
      </c>
    </row>
    <row r="1926" spans="1:14" ht="15.75" thickBot="1">
      <c r="A1926" s="33" t="str">
        <f ca="1">IF(C1926=Calculator!$H$27,"F",IF(Daily!D1926+Daily!H1926=0,IF(D1925+H1925&gt;0,"L",""),""))</f>
        <v/>
      </c>
      <c r="B1926" s="34">
        <v>1925</v>
      </c>
      <c r="C1926" s="19">
        <f t="shared" ca="1" si="121"/>
        <v>47855</v>
      </c>
      <c r="D1926" s="29">
        <f t="shared" ca="1" si="123"/>
        <v>104785.71827107777</v>
      </c>
      <c r="E1926" s="29">
        <f ca="1">IF(C1926&lt;Calculator!$D$26,0,IF(DAY($C1926)=1,IF(D1926-Calculator!$G$24&gt;0,Calculator!$G$24,D1926),0))</f>
        <v>0</v>
      </c>
      <c r="F1926" s="29">
        <f ca="1">IF(E1926&gt;0,D1926*Calculator!$G$22/12,0)</f>
        <v>0</v>
      </c>
      <c r="G1926" s="29">
        <f ca="1">IF(E1926&gt;0,(IFERROR(-PMT(Calculator!$G$22/12,Calculator!$G$23*12,Calculator!$G$20),0))-F1926,0)</f>
        <v>0</v>
      </c>
      <c r="H1926" s="29">
        <f t="shared" ca="1" si="124"/>
        <v>3291.5178800313515</v>
      </c>
      <c r="I1926" s="29">
        <f t="shared" ca="1" si="122"/>
        <v>0.58616071836174755</v>
      </c>
      <c r="J1926" s="30">
        <f>Calculator!$G$40</f>
        <v>6.5000000000000002E-2</v>
      </c>
      <c r="K1926" s="29">
        <f ca="1">IF(C1926&gt;=Calculator!$G$27,IF(DAY($C1926)=1,Calculator!$G$34/2,IF(DAY($C1926)=15,Calculator!$G$34/2,0)),0)</f>
        <v>0</v>
      </c>
      <c r="L1926" s="29">
        <f ca="1">IF(DAY($C1926)=28,IF(H1926=0,0,Calculator!$G$35),0)</f>
        <v>0</v>
      </c>
      <c r="M1926" s="29">
        <f ca="1">IF(I1926&gt;0,IF(DAY($C1926)=1,SUM(INDIRECT("I"&amp;(ROW(C1925)-DAY(C1925))):I1925),0),0)</f>
        <v>0</v>
      </c>
      <c r="N1926" s="29">
        <f ca="1">IF(C1926&lt;Calculator!$G$27,0,IF(C1926=Calculator!$G$27,Calculator!$G$39,IF(H1926-K1926&lt;=0,IF(D1926&gt;Calculator!$G$39,IF(H1926-K1926+E1926+L1926+M1926+Calculator!$G$39&gt;Calculator!$G$39,Calculator!$G$39-(H1926+E1926+L1926+M1926-K1926),Calculator!$G$39),D1926),0)))</f>
        <v>0</v>
      </c>
    </row>
    <row r="1927" spans="1:14" ht="15.75" thickBot="1">
      <c r="A1927" s="33" t="str">
        <f ca="1">IF(C1927=Calculator!$H$27,"F",IF(Daily!D1927+Daily!H1927=0,IF(D1926+H1926&gt;0,"L",""),""))</f>
        <v/>
      </c>
      <c r="B1927" s="34">
        <v>1926</v>
      </c>
      <c r="C1927" s="19">
        <f t="shared" ca="1" si="121"/>
        <v>47856</v>
      </c>
      <c r="D1927" s="29">
        <f t="shared" ca="1" si="123"/>
        <v>104785.71827107777</v>
      </c>
      <c r="E1927" s="29">
        <f ca="1">IF(C1927&lt;Calculator!$D$26,0,IF(DAY($C1927)=1,IF(D1927-Calculator!$G$24&gt;0,Calculator!$G$24,D1927),0))</f>
        <v>0</v>
      </c>
      <c r="F1927" s="29">
        <f ca="1">IF(E1927&gt;0,D1927*Calculator!$G$22/12,0)</f>
        <v>0</v>
      </c>
      <c r="G1927" s="29">
        <f ca="1">IF(E1927&gt;0,(IFERROR(-PMT(Calculator!$G$22/12,Calculator!$G$23*12,Calculator!$G$20),0))-F1927,0)</f>
        <v>0</v>
      </c>
      <c r="H1927" s="29">
        <f t="shared" ca="1" si="124"/>
        <v>3291.5178800313515</v>
      </c>
      <c r="I1927" s="29">
        <f t="shared" ca="1" si="122"/>
        <v>0.58616071836174755</v>
      </c>
      <c r="J1927" s="30">
        <f>Calculator!$G$40</f>
        <v>6.5000000000000002E-2</v>
      </c>
      <c r="K1927" s="29">
        <f ca="1">IF(C1927&gt;=Calculator!$G$27,IF(DAY($C1927)=1,Calculator!$G$34/2,IF(DAY($C1927)=15,Calculator!$G$34/2,0)),0)</f>
        <v>0</v>
      </c>
      <c r="L1927" s="29">
        <f ca="1">IF(DAY($C1927)=28,IF(H1927=0,0,Calculator!$G$35),0)</f>
        <v>0</v>
      </c>
      <c r="M1927" s="29">
        <f ca="1">IF(I1927&gt;0,IF(DAY($C1927)=1,SUM(INDIRECT("I"&amp;(ROW(C1926)-DAY(C1926))):I1926),0),0)</f>
        <v>0</v>
      </c>
      <c r="N1927" s="29">
        <f ca="1">IF(C1927&lt;Calculator!$G$27,0,IF(C1927=Calculator!$G$27,Calculator!$G$39,IF(H1927-K1927&lt;=0,IF(D1927&gt;Calculator!$G$39,IF(H1927-K1927+E1927+L1927+M1927+Calculator!$G$39&gt;Calculator!$G$39,Calculator!$G$39-(H1927+E1927+L1927+M1927-K1927),Calculator!$G$39),D1927),0)))</f>
        <v>0</v>
      </c>
    </row>
    <row r="1928" spans="1:14" ht="15.75" thickBot="1">
      <c r="A1928" s="33" t="str">
        <f ca="1">IF(C1928=Calculator!$H$27,"F",IF(Daily!D1928+Daily!H1928=0,IF(D1927+H1927&gt;0,"L",""),""))</f>
        <v/>
      </c>
      <c r="B1928" s="34">
        <v>1927</v>
      </c>
      <c r="C1928" s="19">
        <f t="shared" ca="1" si="121"/>
        <v>47857</v>
      </c>
      <c r="D1928" s="29">
        <f t="shared" ca="1" si="123"/>
        <v>104785.71827107777</v>
      </c>
      <c r="E1928" s="29">
        <f ca="1">IF(C1928&lt;Calculator!$D$26,0,IF(DAY($C1928)=1,IF(D1928-Calculator!$G$24&gt;0,Calculator!$G$24,D1928),0))</f>
        <v>0</v>
      </c>
      <c r="F1928" s="29">
        <f ca="1">IF(E1928&gt;0,D1928*Calculator!$G$22/12,0)</f>
        <v>0</v>
      </c>
      <c r="G1928" s="29">
        <f ca="1">IF(E1928&gt;0,(IFERROR(-PMT(Calculator!$G$22/12,Calculator!$G$23*12,Calculator!$G$20),0))-F1928,0)</f>
        <v>0</v>
      </c>
      <c r="H1928" s="29">
        <f t="shared" ca="1" si="124"/>
        <v>3291.5178800313515</v>
      </c>
      <c r="I1928" s="29">
        <f t="shared" ca="1" si="122"/>
        <v>0.58616071836174755</v>
      </c>
      <c r="J1928" s="30">
        <f>Calculator!$G$40</f>
        <v>6.5000000000000002E-2</v>
      </c>
      <c r="K1928" s="29">
        <f ca="1">IF(C1928&gt;=Calculator!$G$27,IF(DAY($C1928)=1,Calculator!$G$34/2,IF(DAY($C1928)=15,Calculator!$G$34/2,0)),0)</f>
        <v>0</v>
      </c>
      <c r="L1928" s="29">
        <f ca="1">IF(DAY($C1928)=28,IF(H1928=0,0,Calculator!$G$35),0)</f>
        <v>0</v>
      </c>
      <c r="M1928" s="29">
        <f ca="1">IF(I1928&gt;0,IF(DAY($C1928)=1,SUM(INDIRECT("I"&amp;(ROW(C1927)-DAY(C1927))):I1927),0),0)</f>
        <v>0</v>
      </c>
      <c r="N1928" s="29">
        <f ca="1">IF(C1928&lt;Calculator!$G$27,0,IF(C1928=Calculator!$G$27,Calculator!$G$39,IF(H1928-K1928&lt;=0,IF(D1928&gt;Calculator!$G$39,IF(H1928-K1928+E1928+L1928+M1928+Calculator!$G$39&gt;Calculator!$G$39,Calculator!$G$39-(H1928+E1928+L1928+M1928-K1928),Calculator!$G$39),D1928),0)))</f>
        <v>0</v>
      </c>
    </row>
    <row r="1929" spans="1:14" ht="15.75" thickBot="1">
      <c r="A1929" s="33" t="str">
        <f ca="1">IF(C1929=Calculator!$H$27,"F",IF(Daily!D1929+Daily!H1929=0,IF(D1928+H1928&gt;0,"L",""),""))</f>
        <v/>
      </c>
      <c r="B1929" s="34">
        <v>1928</v>
      </c>
      <c r="C1929" s="19">
        <f t="shared" ca="1" si="121"/>
        <v>47858</v>
      </c>
      <c r="D1929" s="29">
        <f t="shared" ca="1" si="123"/>
        <v>104785.71827107777</v>
      </c>
      <c r="E1929" s="29">
        <f ca="1">IF(C1929&lt;Calculator!$D$26,0,IF(DAY($C1929)=1,IF(D1929-Calculator!$G$24&gt;0,Calculator!$G$24,D1929),0))</f>
        <v>0</v>
      </c>
      <c r="F1929" s="29">
        <f ca="1">IF(E1929&gt;0,D1929*Calculator!$G$22/12,0)</f>
        <v>0</v>
      </c>
      <c r="G1929" s="29">
        <f ca="1">IF(E1929&gt;0,(IFERROR(-PMT(Calculator!$G$22/12,Calculator!$G$23*12,Calculator!$G$20),0))-F1929,0)</f>
        <v>0</v>
      </c>
      <c r="H1929" s="29">
        <f t="shared" ca="1" si="124"/>
        <v>3291.5178800313515</v>
      </c>
      <c r="I1929" s="29">
        <f t="shared" ca="1" si="122"/>
        <v>0.58616071836174755</v>
      </c>
      <c r="J1929" s="30">
        <f>Calculator!$G$40</f>
        <v>6.5000000000000002E-2</v>
      </c>
      <c r="K1929" s="29">
        <f ca="1">IF(C1929&gt;=Calculator!$G$27,IF(DAY($C1929)=1,Calculator!$G$34/2,IF(DAY($C1929)=15,Calculator!$G$34/2,0)),0)</f>
        <v>0</v>
      </c>
      <c r="L1929" s="29">
        <f ca="1">IF(DAY($C1929)=28,IF(H1929=0,0,Calculator!$G$35),0)</f>
        <v>0</v>
      </c>
      <c r="M1929" s="29">
        <f ca="1">IF(I1929&gt;0,IF(DAY($C1929)=1,SUM(INDIRECT("I"&amp;(ROW(C1928)-DAY(C1928))):I1928),0),0)</f>
        <v>0</v>
      </c>
      <c r="N1929" s="29">
        <f ca="1">IF(C1929&lt;Calculator!$G$27,0,IF(C1929=Calculator!$G$27,Calculator!$G$39,IF(H1929-K1929&lt;=0,IF(D1929&gt;Calculator!$G$39,IF(H1929-K1929+E1929+L1929+M1929+Calculator!$G$39&gt;Calculator!$G$39,Calculator!$G$39-(H1929+E1929+L1929+M1929-K1929),Calculator!$G$39),D1929),0)))</f>
        <v>0</v>
      </c>
    </row>
    <row r="1930" spans="1:14" ht="15.75" thickBot="1">
      <c r="A1930" s="33" t="str">
        <f ca="1">IF(C1930=Calculator!$H$27,"F",IF(Daily!D1930+Daily!H1930=0,IF(D1929+H1929&gt;0,"L",""),""))</f>
        <v/>
      </c>
      <c r="B1930" s="34">
        <v>1929</v>
      </c>
      <c r="C1930" s="19">
        <f t="shared" ca="1" si="121"/>
        <v>47859</v>
      </c>
      <c r="D1930" s="29">
        <f t="shared" ca="1" si="123"/>
        <v>104785.71827107777</v>
      </c>
      <c r="E1930" s="29">
        <f ca="1">IF(C1930&lt;Calculator!$D$26,0,IF(DAY($C1930)=1,IF(D1930-Calculator!$G$24&gt;0,Calculator!$G$24,D1930),0))</f>
        <v>0</v>
      </c>
      <c r="F1930" s="29">
        <f ca="1">IF(E1930&gt;0,D1930*Calculator!$G$22/12,0)</f>
        <v>0</v>
      </c>
      <c r="G1930" s="29">
        <f ca="1">IF(E1930&gt;0,(IFERROR(-PMT(Calculator!$G$22/12,Calculator!$G$23*12,Calculator!$G$20),0))-F1930,0)</f>
        <v>0</v>
      </c>
      <c r="H1930" s="29">
        <f t="shared" ca="1" si="124"/>
        <v>3291.5178800313515</v>
      </c>
      <c r="I1930" s="29">
        <f t="shared" ca="1" si="122"/>
        <v>0.58616071836174755</v>
      </c>
      <c r="J1930" s="30">
        <f>Calculator!$G$40</f>
        <v>6.5000000000000002E-2</v>
      </c>
      <c r="K1930" s="29">
        <f ca="1">IF(C1930&gt;=Calculator!$G$27,IF(DAY($C1930)=1,Calculator!$G$34/2,IF(DAY($C1930)=15,Calculator!$G$34/2,0)),0)</f>
        <v>0</v>
      </c>
      <c r="L1930" s="29">
        <f ca="1">IF(DAY($C1930)=28,IF(H1930=0,0,Calculator!$G$35),0)</f>
        <v>0</v>
      </c>
      <c r="M1930" s="29">
        <f ca="1">IF(I1930&gt;0,IF(DAY($C1930)=1,SUM(INDIRECT("I"&amp;(ROW(C1929)-DAY(C1929))):I1929),0),0)</f>
        <v>0</v>
      </c>
      <c r="N1930" s="29">
        <f ca="1">IF(C1930&lt;Calculator!$G$27,0,IF(C1930=Calculator!$G$27,Calculator!$G$39,IF(H1930-K1930&lt;=0,IF(D1930&gt;Calculator!$G$39,IF(H1930-K1930+E1930+L1930+M1930+Calculator!$G$39&gt;Calculator!$G$39,Calculator!$G$39-(H1930+E1930+L1930+M1930-K1930),Calculator!$G$39),D1930),0)))</f>
        <v>0</v>
      </c>
    </row>
    <row r="1931" spans="1:14" ht="15.75" thickBot="1">
      <c r="A1931" s="33" t="str">
        <f ca="1">IF(C1931=Calculator!$H$27,"F",IF(Daily!D1931+Daily!H1931=0,IF(D1930+H1930&gt;0,"L",""),""))</f>
        <v/>
      </c>
      <c r="B1931" s="34">
        <v>1930</v>
      </c>
      <c r="C1931" s="19">
        <f t="shared" ca="1" si="121"/>
        <v>47860</v>
      </c>
      <c r="D1931" s="29">
        <f t="shared" ca="1" si="123"/>
        <v>104785.71827107777</v>
      </c>
      <c r="E1931" s="29">
        <f ca="1">IF(C1931&lt;Calculator!$D$26,0,IF(DAY($C1931)=1,IF(D1931-Calculator!$G$24&gt;0,Calculator!$G$24,D1931),0))</f>
        <v>0</v>
      </c>
      <c r="F1931" s="29">
        <f ca="1">IF(E1931&gt;0,D1931*Calculator!$G$22/12,0)</f>
        <v>0</v>
      </c>
      <c r="G1931" s="29">
        <f ca="1">IF(E1931&gt;0,(IFERROR(-PMT(Calculator!$G$22/12,Calculator!$G$23*12,Calculator!$G$20),0))-F1931,0)</f>
        <v>0</v>
      </c>
      <c r="H1931" s="29">
        <f t="shared" ca="1" si="124"/>
        <v>3291.5178800313515</v>
      </c>
      <c r="I1931" s="29">
        <f t="shared" ca="1" si="122"/>
        <v>0.58616071836174755</v>
      </c>
      <c r="J1931" s="30">
        <f>Calculator!$G$40</f>
        <v>6.5000000000000002E-2</v>
      </c>
      <c r="K1931" s="29">
        <f ca="1">IF(C1931&gt;=Calculator!$G$27,IF(DAY($C1931)=1,Calculator!$G$34/2,IF(DAY($C1931)=15,Calculator!$G$34/2,0)),0)</f>
        <v>0</v>
      </c>
      <c r="L1931" s="29">
        <f ca="1">IF(DAY($C1931)=28,IF(H1931=0,0,Calculator!$G$35),0)</f>
        <v>0</v>
      </c>
      <c r="M1931" s="29">
        <f ca="1">IF(I1931&gt;0,IF(DAY($C1931)=1,SUM(INDIRECT("I"&amp;(ROW(C1930)-DAY(C1930))):I1930),0),0)</f>
        <v>0</v>
      </c>
      <c r="N1931" s="29">
        <f ca="1">IF(C1931&lt;Calculator!$G$27,0,IF(C1931=Calculator!$G$27,Calculator!$G$39,IF(H1931-K1931&lt;=0,IF(D1931&gt;Calculator!$G$39,IF(H1931-K1931+E1931+L1931+M1931+Calculator!$G$39&gt;Calculator!$G$39,Calculator!$G$39-(H1931+E1931+L1931+M1931-K1931),Calculator!$G$39),D1931),0)))</f>
        <v>0</v>
      </c>
    </row>
    <row r="1932" spans="1:14" ht="15.75" thickBot="1">
      <c r="A1932" s="33" t="str">
        <f ca="1">IF(C1932=Calculator!$H$27,"F",IF(Daily!D1932+Daily!H1932=0,IF(D1931+H1931&gt;0,"L",""),""))</f>
        <v/>
      </c>
      <c r="B1932" s="34">
        <v>1931</v>
      </c>
      <c r="C1932" s="19">
        <f t="shared" ca="1" si="121"/>
        <v>47861</v>
      </c>
      <c r="D1932" s="29">
        <f t="shared" ca="1" si="123"/>
        <v>104785.71827107777</v>
      </c>
      <c r="E1932" s="29">
        <f ca="1">IF(C1932&lt;Calculator!$D$26,0,IF(DAY($C1932)=1,IF(D1932-Calculator!$G$24&gt;0,Calculator!$G$24,D1932),0))</f>
        <v>0</v>
      </c>
      <c r="F1932" s="29">
        <f ca="1">IF(E1932&gt;0,D1932*Calculator!$G$22/12,0)</f>
        <v>0</v>
      </c>
      <c r="G1932" s="29">
        <f ca="1">IF(E1932&gt;0,(IFERROR(-PMT(Calculator!$G$22/12,Calculator!$G$23*12,Calculator!$G$20),0))-F1932,0)</f>
        <v>0</v>
      </c>
      <c r="H1932" s="29">
        <f t="shared" ca="1" si="124"/>
        <v>3291.5178800313515</v>
      </c>
      <c r="I1932" s="29">
        <f t="shared" ca="1" si="122"/>
        <v>0.58616071836174755</v>
      </c>
      <c r="J1932" s="30">
        <f>Calculator!$G$40</f>
        <v>6.5000000000000002E-2</v>
      </c>
      <c r="K1932" s="29">
        <f ca="1">IF(C1932&gt;=Calculator!$G$27,IF(DAY($C1932)=1,Calculator!$G$34/2,IF(DAY($C1932)=15,Calculator!$G$34/2,0)),0)</f>
        <v>0</v>
      </c>
      <c r="L1932" s="29">
        <f ca="1">IF(DAY($C1932)=28,IF(H1932=0,0,Calculator!$G$35),0)</f>
        <v>0</v>
      </c>
      <c r="M1932" s="29">
        <f ca="1">IF(I1932&gt;0,IF(DAY($C1932)=1,SUM(INDIRECT("I"&amp;(ROW(C1931)-DAY(C1931))):I1931),0),0)</f>
        <v>0</v>
      </c>
      <c r="N1932" s="29">
        <f ca="1">IF(C1932&lt;Calculator!$G$27,0,IF(C1932=Calculator!$G$27,Calculator!$G$39,IF(H1932-K1932&lt;=0,IF(D1932&gt;Calculator!$G$39,IF(H1932-K1932+E1932+L1932+M1932+Calculator!$G$39&gt;Calculator!$G$39,Calculator!$G$39-(H1932+E1932+L1932+M1932-K1932),Calculator!$G$39),D1932),0)))</f>
        <v>0</v>
      </c>
    </row>
    <row r="1933" spans="1:14" ht="15.75" thickBot="1">
      <c r="A1933" s="33" t="str">
        <f ca="1">IF(C1933=Calculator!$H$27,"F",IF(Daily!D1933+Daily!H1933=0,IF(D1932+H1932&gt;0,"L",""),""))</f>
        <v/>
      </c>
      <c r="B1933" s="34">
        <v>1932</v>
      </c>
      <c r="C1933" s="19">
        <f t="shared" ca="1" si="121"/>
        <v>47862</v>
      </c>
      <c r="D1933" s="29">
        <f t="shared" ca="1" si="123"/>
        <v>104785.71827107777</v>
      </c>
      <c r="E1933" s="29">
        <f ca="1">IF(C1933&lt;Calculator!$D$26,0,IF(DAY($C1933)=1,IF(D1933-Calculator!$G$24&gt;0,Calculator!$G$24,D1933),0))</f>
        <v>0</v>
      </c>
      <c r="F1933" s="29">
        <f ca="1">IF(E1933&gt;0,D1933*Calculator!$G$22/12,0)</f>
        <v>0</v>
      </c>
      <c r="G1933" s="29">
        <f ca="1">IF(E1933&gt;0,(IFERROR(-PMT(Calculator!$G$22/12,Calculator!$G$23*12,Calculator!$G$20),0))-F1933,0)</f>
        <v>0</v>
      </c>
      <c r="H1933" s="29">
        <f t="shared" ca="1" si="124"/>
        <v>3291.5178800313515</v>
      </c>
      <c r="I1933" s="29">
        <f t="shared" ca="1" si="122"/>
        <v>0.58616071836174755</v>
      </c>
      <c r="J1933" s="30">
        <f>Calculator!$G$40</f>
        <v>6.5000000000000002E-2</v>
      </c>
      <c r="K1933" s="29">
        <f ca="1">IF(C1933&gt;=Calculator!$G$27,IF(DAY($C1933)=1,Calculator!$G$34/2,IF(DAY($C1933)=15,Calculator!$G$34/2,0)),0)</f>
        <v>0</v>
      </c>
      <c r="L1933" s="29">
        <f ca="1">IF(DAY($C1933)=28,IF(H1933=0,0,Calculator!$G$35),0)</f>
        <v>0</v>
      </c>
      <c r="M1933" s="29">
        <f ca="1">IF(I1933&gt;0,IF(DAY($C1933)=1,SUM(INDIRECT("I"&amp;(ROW(C1932)-DAY(C1932))):I1932),0),0)</f>
        <v>0</v>
      </c>
      <c r="N1933" s="29">
        <f ca="1">IF(C1933&lt;Calculator!$G$27,0,IF(C1933=Calculator!$G$27,Calculator!$G$39,IF(H1933-K1933&lt;=0,IF(D1933&gt;Calculator!$G$39,IF(H1933-K1933+E1933+L1933+M1933+Calculator!$G$39&gt;Calculator!$G$39,Calculator!$G$39-(H1933+E1933+L1933+M1933-K1933),Calculator!$G$39),D1933),0)))</f>
        <v>0</v>
      </c>
    </row>
    <row r="1934" spans="1:14" ht="15.75" thickBot="1">
      <c r="A1934" s="33" t="str">
        <f ca="1">IF(C1934=Calculator!$H$27,"F",IF(Daily!D1934+Daily!H1934=0,IF(D1933+H1933&gt;0,"L",""),""))</f>
        <v/>
      </c>
      <c r="B1934" s="34">
        <v>1933</v>
      </c>
      <c r="C1934" s="19">
        <f t="shared" ca="1" si="121"/>
        <v>47863</v>
      </c>
      <c r="D1934" s="29">
        <f t="shared" ca="1" si="123"/>
        <v>104785.71827107777</v>
      </c>
      <c r="E1934" s="29">
        <f ca="1">IF(C1934&lt;Calculator!$D$26,0,IF(DAY($C1934)=1,IF(D1934-Calculator!$G$24&gt;0,Calculator!$G$24,D1934),0))</f>
        <v>0</v>
      </c>
      <c r="F1934" s="29">
        <f ca="1">IF(E1934&gt;0,D1934*Calculator!$G$22/12,0)</f>
        <v>0</v>
      </c>
      <c r="G1934" s="29">
        <f ca="1">IF(E1934&gt;0,(IFERROR(-PMT(Calculator!$G$22/12,Calculator!$G$23*12,Calculator!$G$20),0))-F1934,0)</f>
        <v>0</v>
      </c>
      <c r="H1934" s="29">
        <f t="shared" ca="1" si="124"/>
        <v>3291.5178800313515</v>
      </c>
      <c r="I1934" s="29">
        <f t="shared" ca="1" si="122"/>
        <v>0.58616071836174755</v>
      </c>
      <c r="J1934" s="30">
        <f>Calculator!$G$40</f>
        <v>6.5000000000000002E-2</v>
      </c>
      <c r="K1934" s="29">
        <f ca="1">IF(C1934&gt;=Calculator!$G$27,IF(DAY($C1934)=1,Calculator!$G$34/2,IF(DAY($C1934)=15,Calculator!$G$34/2,0)),0)</f>
        <v>4500</v>
      </c>
      <c r="L1934" s="29">
        <f ca="1">IF(DAY($C1934)=28,IF(H1934=0,0,Calculator!$G$35),0)</f>
        <v>0</v>
      </c>
      <c r="M1934" s="29">
        <f ca="1">IF(I1934&gt;0,IF(DAY($C1934)=1,SUM(INDIRECT("I"&amp;(ROW(C1933)-DAY(C1933))):I1933),0),0)</f>
        <v>0</v>
      </c>
      <c r="N1934" s="29">
        <f ca="1">IF(C1934&lt;Calculator!$G$27,0,IF(C1934=Calculator!$G$27,Calculator!$G$39,IF(H1934-K1934&lt;=0,IF(D1934&gt;Calculator!$G$39,IF(H1934-K1934+E1934+L1934+M1934+Calculator!$G$39&gt;Calculator!$G$39,Calculator!$G$39-(H1934+E1934+L1934+M1934-K1934),Calculator!$G$39),D1934),0)))</f>
        <v>10000</v>
      </c>
    </row>
    <row r="1935" spans="1:14" ht="15.75" thickBot="1">
      <c r="A1935" s="33" t="str">
        <f ca="1">IF(C1935=Calculator!$H$27,"F",IF(Daily!D1935+Daily!H1935=0,IF(D1934+H1934&gt;0,"L",""),""))</f>
        <v/>
      </c>
      <c r="B1935" s="34">
        <v>1934</v>
      </c>
      <c r="C1935" s="19">
        <f t="shared" ca="1" si="121"/>
        <v>47864</v>
      </c>
      <c r="D1935" s="29">
        <f t="shared" ca="1" si="123"/>
        <v>94785.718271077771</v>
      </c>
      <c r="E1935" s="29">
        <f ca="1">IF(C1935&lt;Calculator!$D$26,0,IF(DAY($C1935)=1,IF(D1935-Calculator!$G$24&gt;0,Calculator!$G$24,D1935),0))</f>
        <v>0</v>
      </c>
      <c r="F1935" s="29">
        <f ca="1">IF(E1935&gt;0,D1935*Calculator!$G$22/12,0)</f>
        <v>0</v>
      </c>
      <c r="G1935" s="29">
        <f ca="1">IF(E1935&gt;0,(IFERROR(-PMT(Calculator!$G$22/12,Calculator!$G$23*12,Calculator!$G$20),0))-F1935,0)</f>
        <v>0</v>
      </c>
      <c r="H1935" s="29">
        <f t="shared" ca="1" si="124"/>
        <v>8791.5178800313515</v>
      </c>
      <c r="I1935" s="29">
        <f t="shared" ca="1" si="122"/>
        <v>1.5656127731562681</v>
      </c>
      <c r="J1935" s="30">
        <f>Calculator!$G$40</f>
        <v>6.5000000000000002E-2</v>
      </c>
      <c r="K1935" s="29">
        <f ca="1">IF(C1935&gt;=Calculator!$G$27,IF(DAY($C1935)=1,Calculator!$G$34/2,IF(DAY($C1935)=15,Calculator!$G$34/2,0)),0)</f>
        <v>0</v>
      </c>
      <c r="L1935" s="29">
        <f ca="1">IF(DAY($C1935)=28,IF(H1935=0,0,Calculator!$G$35),0)</f>
        <v>0</v>
      </c>
      <c r="M1935" s="29">
        <f ca="1">IF(I1935&gt;0,IF(DAY($C1935)=1,SUM(INDIRECT("I"&amp;(ROW(C1934)-DAY(C1934))):I1934),0),0)</f>
        <v>0</v>
      </c>
      <c r="N1935" s="29">
        <f ca="1">IF(C1935&lt;Calculator!$G$27,0,IF(C1935=Calculator!$G$27,Calculator!$G$39,IF(H1935-K1935&lt;=0,IF(D1935&gt;Calculator!$G$39,IF(H1935-K1935+E1935+L1935+M1935+Calculator!$G$39&gt;Calculator!$G$39,Calculator!$G$39-(H1935+E1935+L1935+M1935-K1935),Calculator!$G$39),D1935),0)))</f>
        <v>0</v>
      </c>
    </row>
    <row r="1936" spans="1:14" ht="15.75" thickBot="1">
      <c r="A1936" s="33" t="str">
        <f ca="1">IF(C1936=Calculator!$H$27,"F",IF(Daily!D1936+Daily!H1936=0,IF(D1935+H1935&gt;0,"L",""),""))</f>
        <v/>
      </c>
      <c r="B1936" s="34">
        <v>1935</v>
      </c>
      <c r="C1936" s="19">
        <f t="shared" ca="1" si="121"/>
        <v>47865</v>
      </c>
      <c r="D1936" s="29">
        <f t="shared" ca="1" si="123"/>
        <v>94785.718271077771</v>
      </c>
      <c r="E1936" s="29">
        <f ca="1">IF(C1936&lt;Calculator!$D$26,0,IF(DAY($C1936)=1,IF(D1936-Calculator!$G$24&gt;0,Calculator!$G$24,D1936),0))</f>
        <v>0</v>
      </c>
      <c r="F1936" s="29">
        <f ca="1">IF(E1936&gt;0,D1936*Calculator!$G$22/12,0)</f>
        <v>0</v>
      </c>
      <c r="G1936" s="29">
        <f ca="1">IF(E1936&gt;0,(IFERROR(-PMT(Calculator!$G$22/12,Calculator!$G$23*12,Calculator!$G$20),0))-F1936,0)</f>
        <v>0</v>
      </c>
      <c r="H1936" s="29">
        <f t="shared" ca="1" si="124"/>
        <v>8791.5178800313515</v>
      </c>
      <c r="I1936" s="29">
        <f t="shared" ca="1" si="122"/>
        <v>1.5656127731562681</v>
      </c>
      <c r="J1936" s="30">
        <f>Calculator!$G$40</f>
        <v>6.5000000000000002E-2</v>
      </c>
      <c r="K1936" s="29">
        <f ca="1">IF(C1936&gt;=Calculator!$G$27,IF(DAY($C1936)=1,Calculator!$G$34/2,IF(DAY($C1936)=15,Calculator!$G$34/2,0)),0)</f>
        <v>0</v>
      </c>
      <c r="L1936" s="29">
        <f ca="1">IF(DAY($C1936)=28,IF(H1936=0,0,Calculator!$G$35),0)</f>
        <v>0</v>
      </c>
      <c r="M1936" s="29">
        <f ca="1">IF(I1936&gt;0,IF(DAY($C1936)=1,SUM(INDIRECT("I"&amp;(ROW(C1935)-DAY(C1935))):I1935),0),0)</f>
        <v>0</v>
      </c>
      <c r="N1936" s="29">
        <f ca="1">IF(C1936&lt;Calculator!$G$27,0,IF(C1936=Calculator!$G$27,Calculator!$G$39,IF(H1936-K1936&lt;=0,IF(D1936&gt;Calculator!$G$39,IF(H1936-K1936+E1936+L1936+M1936+Calculator!$G$39&gt;Calculator!$G$39,Calculator!$G$39-(H1936+E1936+L1936+M1936-K1936),Calculator!$G$39),D1936),0)))</f>
        <v>0</v>
      </c>
    </row>
    <row r="1937" spans="1:14" ht="15.75" thickBot="1">
      <c r="A1937" s="33" t="str">
        <f ca="1">IF(C1937=Calculator!$H$27,"F",IF(Daily!D1937+Daily!H1937=0,IF(D1936+H1936&gt;0,"L",""),""))</f>
        <v/>
      </c>
      <c r="B1937" s="34">
        <v>1936</v>
      </c>
      <c r="C1937" s="19">
        <f t="shared" ca="1" si="121"/>
        <v>47866</v>
      </c>
      <c r="D1937" s="29">
        <f t="shared" ca="1" si="123"/>
        <v>94785.718271077771</v>
      </c>
      <c r="E1937" s="29">
        <f ca="1">IF(C1937&lt;Calculator!$D$26,0,IF(DAY($C1937)=1,IF(D1937-Calculator!$G$24&gt;0,Calculator!$G$24,D1937),0))</f>
        <v>0</v>
      </c>
      <c r="F1937" s="29">
        <f ca="1">IF(E1937&gt;0,D1937*Calculator!$G$22/12,0)</f>
        <v>0</v>
      </c>
      <c r="G1937" s="29">
        <f ca="1">IF(E1937&gt;0,(IFERROR(-PMT(Calculator!$G$22/12,Calculator!$G$23*12,Calculator!$G$20),0))-F1937,0)</f>
        <v>0</v>
      </c>
      <c r="H1937" s="29">
        <f t="shared" ca="1" si="124"/>
        <v>8791.5178800313515</v>
      </c>
      <c r="I1937" s="29">
        <f t="shared" ca="1" si="122"/>
        <v>1.5656127731562681</v>
      </c>
      <c r="J1937" s="30">
        <f>Calculator!$G$40</f>
        <v>6.5000000000000002E-2</v>
      </c>
      <c r="K1937" s="29">
        <f ca="1">IF(C1937&gt;=Calculator!$G$27,IF(DAY($C1937)=1,Calculator!$G$34/2,IF(DAY($C1937)=15,Calculator!$G$34/2,0)),0)</f>
        <v>0</v>
      </c>
      <c r="L1937" s="29">
        <f ca="1">IF(DAY($C1937)=28,IF(H1937=0,0,Calculator!$G$35),0)</f>
        <v>0</v>
      </c>
      <c r="M1937" s="29">
        <f ca="1">IF(I1937&gt;0,IF(DAY($C1937)=1,SUM(INDIRECT("I"&amp;(ROW(C1936)-DAY(C1936))):I1936),0),0)</f>
        <v>0</v>
      </c>
      <c r="N1937" s="29">
        <f ca="1">IF(C1937&lt;Calculator!$G$27,0,IF(C1937=Calculator!$G$27,Calculator!$G$39,IF(H1937-K1937&lt;=0,IF(D1937&gt;Calculator!$G$39,IF(H1937-K1937+E1937+L1937+M1937+Calculator!$G$39&gt;Calculator!$G$39,Calculator!$G$39-(H1937+E1937+L1937+M1937-K1937),Calculator!$G$39),D1937),0)))</f>
        <v>0</v>
      </c>
    </row>
    <row r="1938" spans="1:14" ht="15.75" thickBot="1">
      <c r="A1938" s="33" t="str">
        <f ca="1">IF(C1938=Calculator!$H$27,"F",IF(Daily!D1938+Daily!H1938=0,IF(D1937+H1937&gt;0,"L",""),""))</f>
        <v/>
      </c>
      <c r="B1938" s="34">
        <v>1937</v>
      </c>
      <c r="C1938" s="19">
        <f t="shared" ca="1" si="121"/>
        <v>47867</v>
      </c>
      <c r="D1938" s="29">
        <f t="shared" ca="1" si="123"/>
        <v>94785.718271077771</v>
      </c>
      <c r="E1938" s="29">
        <f ca="1">IF(C1938&lt;Calculator!$D$26,0,IF(DAY($C1938)=1,IF(D1938-Calculator!$G$24&gt;0,Calculator!$G$24,D1938),0))</f>
        <v>0</v>
      </c>
      <c r="F1938" s="29">
        <f ca="1">IF(E1938&gt;0,D1938*Calculator!$G$22/12,0)</f>
        <v>0</v>
      </c>
      <c r="G1938" s="29">
        <f ca="1">IF(E1938&gt;0,(IFERROR(-PMT(Calculator!$G$22/12,Calculator!$G$23*12,Calculator!$G$20),0))-F1938,0)</f>
        <v>0</v>
      </c>
      <c r="H1938" s="29">
        <f t="shared" ca="1" si="124"/>
        <v>8791.5178800313515</v>
      </c>
      <c r="I1938" s="29">
        <f t="shared" ca="1" si="122"/>
        <v>1.5656127731562681</v>
      </c>
      <c r="J1938" s="30">
        <f>Calculator!$G$40</f>
        <v>6.5000000000000002E-2</v>
      </c>
      <c r="K1938" s="29">
        <f ca="1">IF(C1938&gt;=Calculator!$G$27,IF(DAY($C1938)=1,Calculator!$G$34/2,IF(DAY($C1938)=15,Calculator!$G$34/2,0)),0)</f>
        <v>0</v>
      </c>
      <c r="L1938" s="29">
        <f ca="1">IF(DAY($C1938)=28,IF(H1938=0,0,Calculator!$G$35),0)</f>
        <v>0</v>
      </c>
      <c r="M1938" s="29">
        <f ca="1">IF(I1938&gt;0,IF(DAY($C1938)=1,SUM(INDIRECT("I"&amp;(ROW(C1937)-DAY(C1937))):I1937),0),0)</f>
        <v>0</v>
      </c>
      <c r="N1938" s="29">
        <f ca="1">IF(C1938&lt;Calculator!$G$27,0,IF(C1938=Calculator!$G$27,Calculator!$G$39,IF(H1938-K1938&lt;=0,IF(D1938&gt;Calculator!$G$39,IF(H1938-K1938+E1938+L1938+M1938+Calculator!$G$39&gt;Calculator!$G$39,Calculator!$G$39-(H1938+E1938+L1938+M1938-K1938),Calculator!$G$39),D1938),0)))</f>
        <v>0</v>
      </c>
    </row>
    <row r="1939" spans="1:14" ht="15.75" thickBot="1">
      <c r="A1939" s="33" t="str">
        <f ca="1">IF(C1939=Calculator!$H$27,"F",IF(Daily!D1939+Daily!H1939=0,IF(D1938+H1938&gt;0,"L",""),""))</f>
        <v/>
      </c>
      <c r="B1939" s="34">
        <v>1938</v>
      </c>
      <c r="C1939" s="19">
        <f t="shared" ca="1" si="121"/>
        <v>47868</v>
      </c>
      <c r="D1939" s="29">
        <f t="shared" ca="1" si="123"/>
        <v>94785.718271077771</v>
      </c>
      <c r="E1939" s="29">
        <f ca="1">IF(C1939&lt;Calculator!$D$26,0,IF(DAY($C1939)=1,IF(D1939-Calculator!$G$24&gt;0,Calculator!$G$24,D1939),0))</f>
        <v>0</v>
      </c>
      <c r="F1939" s="29">
        <f ca="1">IF(E1939&gt;0,D1939*Calculator!$G$22/12,0)</f>
        <v>0</v>
      </c>
      <c r="G1939" s="29">
        <f ca="1">IF(E1939&gt;0,(IFERROR(-PMT(Calculator!$G$22/12,Calculator!$G$23*12,Calculator!$G$20),0))-F1939,0)</f>
        <v>0</v>
      </c>
      <c r="H1939" s="29">
        <f t="shared" ca="1" si="124"/>
        <v>8791.5178800313515</v>
      </c>
      <c r="I1939" s="29">
        <f t="shared" ca="1" si="122"/>
        <v>1.5656127731562681</v>
      </c>
      <c r="J1939" s="30">
        <f>Calculator!$G$40</f>
        <v>6.5000000000000002E-2</v>
      </c>
      <c r="K1939" s="29">
        <f ca="1">IF(C1939&gt;=Calculator!$G$27,IF(DAY($C1939)=1,Calculator!$G$34/2,IF(DAY($C1939)=15,Calculator!$G$34/2,0)),0)</f>
        <v>0</v>
      </c>
      <c r="L1939" s="29">
        <f ca="1">IF(DAY($C1939)=28,IF(H1939=0,0,Calculator!$G$35),0)</f>
        <v>0</v>
      </c>
      <c r="M1939" s="29">
        <f ca="1">IF(I1939&gt;0,IF(DAY($C1939)=1,SUM(INDIRECT("I"&amp;(ROW(C1938)-DAY(C1938))):I1938),0),0)</f>
        <v>0</v>
      </c>
      <c r="N1939" s="29">
        <f ca="1">IF(C1939&lt;Calculator!$G$27,0,IF(C1939=Calculator!$G$27,Calculator!$G$39,IF(H1939-K1939&lt;=0,IF(D1939&gt;Calculator!$G$39,IF(H1939-K1939+E1939+L1939+M1939+Calculator!$G$39&gt;Calculator!$G$39,Calculator!$G$39-(H1939+E1939+L1939+M1939-K1939),Calculator!$G$39),D1939),0)))</f>
        <v>0</v>
      </c>
    </row>
    <row r="1940" spans="1:14" ht="15.75" thickBot="1">
      <c r="A1940" s="33" t="str">
        <f ca="1">IF(C1940=Calculator!$H$27,"F",IF(Daily!D1940+Daily!H1940=0,IF(D1939+H1939&gt;0,"L",""),""))</f>
        <v/>
      </c>
      <c r="B1940" s="34">
        <v>1939</v>
      </c>
      <c r="C1940" s="19">
        <f t="shared" ca="1" si="121"/>
        <v>47869</v>
      </c>
      <c r="D1940" s="29">
        <f t="shared" ca="1" si="123"/>
        <v>94785.718271077771</v>
      </c>
      <c r="E1940" s="29">
        <f ca="1">IF(C1940&lt;Calculator!$D$26,0,IF(DAY($C1940)=1,IF(D1940-Calculator!$G$24&gt;0,Calculator!$G$24,D1940),0))</f>
        <v>0</v>
      </c>
      <c r="F1940" s="29">
        <f ca="1">IF(E1940&gt;0,D1940*Calculator!$G$22/12,0)</f>
        <v>0</v>
      </c>
      <c r="G1940" s="29">
        <f ca="1">IF(E1940&gt;0,(IFERROR(-PMT(Calculator!$G$22/12,Calculator!$G$23*12,Calculator!$G$20),0))-F1940,0)</f>
        <v>0</v>
      </c>
      <c r="H1940" s="29">
        <f t="shared" ca="1" si="124"/>
        <v>8791.5178800313515</v>
      </c>
      <c r="I1940" s="29">
        <f t="shared" ca="1" si="122"/>
        <v>1.5656127731562681</v>
      </c>
      <c r="J1940" s="30">
        <f>Calculator!$G$40</f>
        <v>6.5000000000000002E-2</v>
      </c>
      <c r="K1940" s="29">
        <f ca="1">IF(C1940&gt;=Calculator!$G$27,IF(DAY($C1940)=1,Calculator!$G$34/2,IF(DAY($C1940)=15,Calculator!$G$34/2,0)),0)</f>
        <v>0</v>
      </c>
      <c r="L1940" s="29">
        <f ca="1">IF(DAY($C1940)=28,IF(H1940=0,0,Calculator!$G$35),0)</f>
        <v>0</v>
      </c>
      <c r="M1940" s="29">
        <f ca="1">IF(I1940&gt;0,IF(DAY($C1940)=1,SUM(INDIRECT("I"&amp;(ROW(C1939)-DAY(C1939))):I1939),0),0)</f>
        <v>0</v>
      </c>
      <c r="N1940" s="29">
        <f ca="1">IF(C1940&lt;Calculator!$G$27,0,IF(C1940=Calculator!$G$27,Calculator!$G$39,IF(H1940-K1940&lt;=0,IF(D1940&gt;Calculator!$G$39,IF(H1940-K1940+E1940+L1940+M1940+Calculator!$G$39&gt;Calculator!$G$39,Calculator!$G$39-(H1940+E1940+L1940+M1940-K1940),Calculator!$G$39),D1940),0)))</f>
        <v>0</v>
      </c>
    </row>
    <row r="1941" spans="1:14" ht="15.75" thickBot="1">
      <c r="A1941" s="33" t="str">
        <f ca="1">IF(C1941=Calculator!$H$27,"F",IF(Daily!D1941+Daily!H1941=0,IF(D1940+H1940&gt;0,"L",""),""))</f>
        <v/>
      </c>
      <c r="B1941" s="34">
        <v>1940</v>
      </c>
      <c r="C1941" s="19">
        <f t="shared" ca="1" si="121"/>
        <v>47870</v>
      </c>
      <c r="D1941" s="29">
        <f t="shared" ca="1" si="123"/>
        <v>94785.718271077771</v>
      </c>
      <c r="E1941" s="29">
        <f ca="1">IF(C1941&lt;Calculator!$D$26,0,IF(DAY($C1941)=1,IF(D1941-Calculator!$G$24&gt;0,Calculator!$G$24,D1941),0))</f>
        <v>0</v>
      </c>
      <c r="F1941" s="29">
        <f ca="1">IF(E1941&gt;0,D1941*Calculator!$G$22/12,0)</f>
        <v>0</v>
      </c>
      <c r="G1941" s="29">
        <f ca="1">IF(E1941&gt;0,(IFERROR(-PMT(Calculator!$G$22/12,Calculator!$G$23*12,Calculator!$G$20),0))-F1941,0)</f>
        <v>0</v>
      </c>
      <c r="H1941" s="29">
        <f t="shared" ca="1" si="124"/>
        <v>8791.5178800313515</v>
      </c>
      <c r="I1941" s="29">
        <f t="shared" ca="1" si="122"/>
        <v>1.5656127731562681</v>
      </c>
      <c r="J1941" s="30">
        <f>Calculator!$G$40</f>
        <v>6.5000000000000002E-2</v>
      </c>
      <c r="K1941" s="29">
        <f ca="1">IF(C1941&gt;=Calculator!$G$27,IF(DAY($C1941)=1,Calculator!$G$34/2,IF(DAY($C1941)=15,Calculator!$G$34/2,0)),0)</f>
        <v>0</v>
      </c>
      <c r="L1941" s="29">
        <f ca="1">IF(DAY($C1941)=28,IF(H1941=0,0,Calculator!$G$35),0)</f>
        <v>0</v>
      </c>
      <c r="M1941" s="29">
        <f ca="1">IF(I1941&gt;0,IF(DAY($C1941)=1,SUM(INDIRECT("I"&amp;(ROW(C1940)-DAY(C1940))):I1940),0),0)</f>
        <v>0</v>
      </c>
      <c r="N1941" s="29">
        <f ca="1">IF(C1941&lt;Calculator!$G$27,0,IF(C1941=Calculator!$G$27,Calculator!$G$39,IF(H1941-K1941&lt;=0,IF(D1941&gt;Calculator!$G$39,IF(H1941-K1941+E1941+L1941+M1941+Calculator!$G$39&gt;Calculator!$G$39,Calculator!$G$39-(H1941+E1941+L1941+M1941-K1941),Calculator!$G$39),D1941),0)))</f>
        <v>0</v>
      </c>
    </row>
    <row r="1942" spans="1:14" ht="15.75" thickBot="1">
      <c r="A1942" s="33" t="str">
        <f ca="1">IF(C1942=Calculator!$H$27,"F",IF(Daily!D1942+Daily!H1942=0,IF(D1941+H1941&gt;0,"L",""),""))</f>
        <v/>
      </c>
      <c r="B1942" s="34">
        <v>1941</v>
      </c>
      <c r="C1942" s="19">
        <f t="shared" ca="1" si="121"/>
        <v>47871</v>
      </c>
      <c r="D1942" s="29">
        <f t="shared" ca="1" si="123"/>
        <v>94785.718271077771</v>
      </c>
      <c r="E1942" s="29">
        <f ca="1">IF(C1942&lt;Calculator!$D$26,0,IF(DAY($C1942)=1,IF(D1942-Calculator!$G$24&gt;0,Calculator!$G$24,D1942),0))</f>
        <v>0</v>
      </c>
      <c r="F1942" s="29">
        <f ca="1">IF(E1942&gt;0,D1942*Calculator!$G$22/12,0)</f>
        <v>0</v>
      </c>
      <c r="G1942" s="29">
        <f ca="1">IF(E1942&gt;0,(IFERROR(-PMT(Calculator!$G$22/12,Calculator!$G$23*12,Calculator!$G$20),0))-F1942,0)</f>
        <v>0</v>
      </c>
      <c r="H1942" s="29">
        <f t="shared" ca="1" si="124"/>
        <v>8791.5178800313515</v>
      </c>
      <c r="I1942" s="29">
        <f t="shared" ca="1" si="122"/>
        <v>1.5656127731562681</v>
      </c>
      <c r="J1942" s="30">
        <f>Calculator!$G$40</f>
        <v>6.5000000000000002E-2</v>
      </c>
      <c r="K1942" s="29">
        <f ca="1">IF(C1942&gt;=Calculator!$G$27,IF(DAY($C1942)=1,Calculator!$G$34/2,IF(DAY($C1942)=15,Calculator!$G$34/2,0)),0)</f>
        <v>0</v>
      </c>
      <c r="L1942" s="29">
        <f ca="1">IF(DAY($C1942)=28,IF(H1942=0,0,Calculator!$G$35),0)</f>
        <v>0</v>
      </c>
      <c r="M1942" s="29">
        <f ca="1">IF(I1942&gt;0,IF(DAY($C1942)=1,SUM(INDIRECT("I"&amp;(ROW(C1941)-DAY(C1941))):I1941),0),0)</f>
        <v>0</v>
      </c>
      <c r="N1942" s="29">
        <f ca="1">IF(C1942&lt;Calculator!$G$27,0,IF(C1942=Calculator!$G$27,Calculator!$G$39,IF(H1942-K1942&lt;=0,IF(D1942&gt;Calculator!$G$39,IF(H1942-K1942+E1942+L1942+M1942+Calculator!$G$39&gt;Calculator!$G$39,Calculator!$G$39-(H1942+E1942+L1942+M1942-K1942),Calculator!$G$39),D1942),0)))</f>
        <v>0</v>
      </c>
    </row>
    <row r="1943" spans="1:14" ht="15.75" thickBot="1">
      <c r="A1943" s="33" t="str">
        <f ca="1">IF(C1943=Calculator!$H$27,"F",IF(Daily!D1943+Daily!H1943=0,IF(D1942+H1942&gt;0,"L",""),""))</f>
        <v/>
      </c>
      <c r="B1943" s="34">
        <v>1942</v>
      </c>
      <c r="C1943" s="19">
        <f t="shared" ca="1" si="121"/>
        <v>47872</v>
      </c>
      <c r="D1943" s="29">
        <f t="shared" ca="1" si="123"/>
        <v>94785.718271077771</v>
      </c>
      <c r="E1943" s="29">
        <f ca="1">IF(C1943&lt;Calculator!$D$26,0,IF(DAY($C1943)=1,IF(D1943-Calculator!$G$24&gt;0,Calculator!$G$24,D1943),0))</f>
        <v>0</v>
      </c>
      <c r="F1943" s="29">
        <f ca="1">IF(E1943&gt;0,D1943*Calculator!$G$22/12,0)</f>
        <v>0</v>
      </c>
      <c r="G1943" s="29">
        <f ca="1">IF(E1943&gt;0,(IFERROR(-PMT(Calculator!$G$22/12,Calculator!$G$23*12,Calculator!$G$20),0))-F1943,0)</f>
        <v>0</v>
      </c>
      <c r="H1943" s="29">
        <f t="shared" ca="1" si="124"/>
        <v>8791.5178800313515</v>
      </c>
      <c r="I1943" s="29">
        <f t="shared" ca="1" si="122"/>
        <v>1.5656127731562681</v>
      </c>
      <c r="J1943" s="30">
        <f>Calculator!$G$40</f>
        <v>6.5000000000000002E-2</v>
      </c>
      <c r="K1943" s="29">
        <f ca="1">IF(C1943&gt;=Calculator!$G$27,IF(DAY($C1943)=1,Calculator!$G$34/2,IF(DAY($C1943)=15,Calculator!$G$34/2,0)),0)</f>
        <v>0</v>
      </c>
      <c r="L1943" s="29">
        <f ca="1">IF(DAY($C1943)=28,IF(H1943=0,0,Calculator!$G$35),0)</f>
        <v>0</v>
      </c>
      <c r="M1943" s="29">
        <f ca="1">IF(I1943&gt;0,IF(DAY($C1943)=1,SUM(INDIRECT("I"&amp;(ROW(C1942)-DAY(C1942))):I1942),0),0)</f>
        <v>0</v>
      </c>
      <c r="N1943" s="29">
        <f ca="1">IF(C1943&lt;Calculator!$G$27,0,IF(C1943=Calculator!$G$27,Calculator!$G$39,IF(H1943-K1943&lt;=0,IF(D1943&gt;Calculator!$G$39,IF(H1943-K1943+E1943+L1943+M1943+Calculator!$G$39&gt;Calculator!$G$39,Calculator!$G$39-(H1943+E1943+L1943+M1943-K1943),Calculator!$G$39),D1943),0)))</f>
        <v>0</v>
      </c>
    </row>
    <row r="1944" spans="1:14" ht="15.75" thickBot="1">
      <c r="A1944" s="33" t="str">
        <f ca="1">IF(C1944=Calculator!$H$27,"F",IF(Daily!D1944+Daily!H1944=0,IF(D1943+H1943&gt;0,"L",""),""))</f>
        <v/>
      </c>
      <c r="B1944" s="34">
        <v>1943</v>
      </c>
      <c r="C1944" s="19">
        <f t="shared" ca="1" si="121"/>
        <v>47873</v>
      </c>
      <c r="D1944" s="29">
        <f t="shared" ca="1" si="123"/>
        <v>94785.718271077771</v>
      </c>
      <c r="E1944" s="29">
        <f ca="1">IF(C1944&lt;Calculator!$D$26,0,IF(DAY($C1944)=1,IF(D1944-Calculator!$G$24&gt;0,Calculator!$G$24,D1944),0))</f>
        <v>0</v>
      </c>
      <c r="F1944" s="29">
        <f ca="1">IF(E1944&gt;0,D1944*Calculator!$G$22/12,0)</f>
        <v>0</v>
      </c>
      <c r="G1944" s="29">
        <f ca="1">IF(E1944&gt;0,(IFERROR(-PMT(Calculator!$G$22/12,Calculator!$G$23*12,Calculator!$G$20),0))-F1944,0)</f>
        <v>0</v>
      </c>
      <c r="H1944" s="29">
        <f t="shared" ca="1" si="124"/>
        <v>8791.5178800313515</v>
      </c>
      <c r="I1944" s="29">
        <f t="shared" ca="1" si="122"/>
        <v>1.5656127731562681</v>
      </c>
      <c r="J1944" s="30">
        <f>Calculator!$G$40</f>
        <v>6.5000000000000002E-2</v>
      </c>
      <c r="K1944" s="29">
        <f ca="1">IF(C1944&gt;=Calculator!$G$27,IF(DAY($C1944)=1,Calculator!$G$34/2,IF(DAY($C1944)=15,Calculator!$G$34/2,0)),0)</f>
        <v>0</v>
      </c>
      <c r="L1944" s="29">
        <f ca="1">IF(DAY($C1944)=28,IF(H1944=0,0,Calculator!$G$35),0)</f>
        <v>0</v>
      </c>
      <c r="M1944" s="29">
        <f ca="1">IF(I1944&gt;0,IF(DAY($C1944)=1,SUM(INDIRECT("I"&amp;(ROW(C1943)-DAY(C1943))):I1943),0),0)</f>
        <v>0</v>
      </c>
      <c r="N1944" s="29">
        <f ca="1">IF(C1944&lt;Calculator!$G$27,0,IF(C1944=Calculator!$G$27,Calculator!$G$39,IF(H1944-K1944&lt;=0,IF(D1944&gt;Calculator!$G$39,IF(H1944-K1944+E1944+L1944+M1944+Calculator!$G$39&gt;Calculator!$G$39,Calculator!$G$39-(H1944+E1944+L1944+M1944-K1944),Calculator!$G$39),D1944),0)))</f>
        <v>0</v>
      </c>
    </row>
    <row r="1945" spans="1:14" ht="15.75" thickBot="1">
      <c r="A1945" s="33" t="str">
        <f ca="1">IF(C1945=Calculator!$H$27,"F",IF(Daily!D1945+Daily!H1945=0,IF(D1944+H1944&gt;0,"L",""),""))</f>
        <v/>
      </c>
      <c r="B1945" s="34">
        <v>1944</v>
      </c>
      <c r="C1945" s="19">
        <f t="shared" ca="1" si="121"/>
        <v>47874</v>
      </c>
      <c r="D1945" s="29">
        <f t="shared" ca="1" si="123"/>
        <v>94785.718271077771</v>
      </c>
      <c r="E1945" s="29">
        <f ca="1">IF(C1945&lt;Calculator!$D$26,0,IF(DAY($C1945)=1,IF(D1945-Calculator!$G$24&gt;0,Calculator!$G$24,D1945),0))</f>
        <v>0</v>
      </c>
      <c r="F1945" s="29">
        <f ca="1">IF(E1945&gt;0,D1945*Calculator!$G$22/12,0)</f>
        <v>0</v>
      </c>
      <c r="G1945" s="29">
        <f ca="1">IF(E1945&gt;0,(IFERROR(-PMT(Calculator!$G$22/12,Calculator!$G$23*12,Calculator!$G$20),0))-F1945,0)</f>
        <v>0</v>
      </c>
      <c r="H1945" s="29">
        <f t="shared" ca="1" si="124"/>
        <v>8791.5178800313515</v>
      </c>
      <c r="I1945" s="29">
        <f t="shared" ca="1" si="122"/>
        <v>1.5656127731562681</v>
      </c>
      <c r="J1945" s="30">
        <f>Calculator!$G$40</f>
        <v>6.5000000000000002E-2</v>
      </c>
      <c r="K1945" s="29">
        <f ca="1">IF(C1945&gt;=Calculator!$G$27,IF(DAY($C1945)=1,Calculator!$G$34/2,IF(DAY($C1945)=15,Calculator!$G$34/2,0)),0)</f>
        <v>0</v>
      </c>
      <c r="L1945" s="29">
        <f ca="1">IF(DAY($C1945)=28,IF(H1945=0,0,Calculator!$G$35),0)</f>
        <v>0</v>
      </c>
      <c r="M1945" s="29">
        <f ca="1">IF(I1945&gt;0,IF(DAY($C1945)=1,SUM(INDIRECT("I"&amp;(ROW(C1944)-DAY(C1944))):I1944),0),0)</f>
        <v>0</v>
      </c>
      <c r="N1945" s="29">
        <f ca="1">IF(C1945&lt;Calculator!$G$27,0,IF(C1945=Calculator!$G$27,Calculator!$G$39,IF(H1945-K1945&lt;=0,IF(D1945&gt;Calculator!$G$39,IF(H1945-K1945+E1945+L1945+M1945+Calculator!$G$39&gt;Calculator!$G$39,Calculator!$G$39-(H1945+E1945+L1945+M1945-K1945),Calculator!$G$39),D1945),0)))</f>
        <v>0</v>
      </c>
    </row>
    <row r="1946" spans="1:14" ht="15.75" thickBot="1">
      <c r="A1946" s="33" t="str">
        <f ca="1">IF(C1946=Calculator!$H$27,"F",IF(Daily!D1946+Daily!H1946=0,IF(D1945+H1945&gt;0,"L",""),""))</f>
        <v/>
      </c>
      <c r="B1946" s="34">
        <v>1945</v>
      </c>
      <c r="C1946" s="19">
        <f t="shared" ca="1" si="121"/>
        <v>47875</v>
      </c>
      <c r="D1946" s="29">
        <f t="shared" ca="1" si="123"/>
        <v>94785.718271077771</v>
      </c>
      <c r="E1946" s="29">
        <f ca="1">IF(C1946&lt;Calculator!$D$26,0,IF(DAY($C1946)=1,IF(D1946-Calculator!$G$24&gt;0,Calculator!$G$24,D1946),0))</f>
        <v>0</v>
      </c>
      <c r="F1946" s="29">
        <f ca="1">IF(E1946&gt;0,D1946*Calculator!$G$22/12,0)</f>
        <v>0</v>
      </c>
      <c r="G1946" s="29">
        <f ca="1">IF(E1946&gt;0,(IFERROR(-PMT(Calculator!$G$22/12,Calculator!$G$23*12,Calculator!$G$20),0))-F1946,0)</f>
        <v>0</v>
      </c>
      <c r="H1946" s="29">
        <f t="shared" ca="1" si="124"/>
        <v>8791.5178800313515</v>
      </c>
      <c r="I1946" s="29">
        <f t="shared" ca="1" si="122"/>
        <v>1.5656127731562681</v>
      </c>
      <c r="J1946" s="30">
        <f>Calculator!$G$40</f>
        <v>6.5000000000000002E-2</v>
      </c>
      <c r="K1946" s="29">
        <f ca="1">IF(C1946&gt;=Calculator!$G$27,IF(DAY($C1946)=1,Calculator!$G$34/2,IF(DAY($C1946)=15,Calculator!$G$34/2,0)),0)</f>
        <v>0</v>
      </c>
      <c r="L1946" s="29">
        <f ca="1">IF(DAY($C1946)=28,IF(H1946=0,0,Calculator!$G$35),0)</f>
        <v>0</v>
      </c>
      <c r="M1946" s="29">
        <f ca="1">IF(I1946&gt;0,IF(DAY($C1946)=1,SUM(INDIRECT("I"&amp;(ROW(C1945)-DAY(C1945))):I1945),0),0)</f>
        <v>0</v>
      </c>
      <c r="N1946" s="29">
        <f ca="1">IF(C1946&lt;Calculator!$G$27,0,IF(C1946=Calculator!$G$27,Calculator!$G$39,IF(H1946-K1946&lt;=0,IF(D1946&gt;Calculator!$G$39,IF(H1946-K1946+E1946+L1946+M1946+Calculator!$G$39&gt;Calculator!$G$39,Calculator!$G$39-(H1946+E1946+L1946+M1946-K1946),Calculator!$G$39),D1946),0)))</f>
        <v>0</v>
      </c>
    </row>
    <row r="1947" spans="1:14" ht="15.75" thickBot="1">
      <c r="A1947" s="33" t="str">
        <f ca="1">IF(C1947=Calculator!$H$27,"F",IF(Daily!D1947+Daily!H1947=0,IF(D1946+H1946&gt;0,"L",""),""))</f>
        <v/>
      </c>
      <c r="B1947" s="34">
        <v>1946</v>
      </c>
      <c r="C1947" s="19">
        <f t="shared" ca="1" si="121"/>
        <v>47876</v>
      </c>
      <c r="D1947" s="29">
        <f t="shared" ca="1" si="123"/>
        <v>94785.718271077771</v>
      </c>
      <c r="E1947" s="29">
        <f ca="1">IF(C1947&lt;Calculator!$D$26,0,IF(DAY($C1947)=1,IF(D1947-Calculator!$G$24&gt;0,Calculator!$G$24,D1947),0))</f>
        <v>0</v>
      </c>
      <c r="F1947" s="29">
        <f ca="1">IF(E1947&gt;0,D1947*Calculator!$G$22/12,0)</f>
        <v>0</v>
      </c>
      <c r="G1947" s="29">
        <f ca="1">IF(E1947&gt;0,(IFERROR(-PMT(Calculator!$G$22/12,Calculator!$G$23*12,Calculator!$G$20),0))-F1947,0)</f>
        <v>0</v>
      </c>
      <c r="H1947" s="29">
        <f t="shared" ca="1" si="124"/>
        <v>8791.5178800313515</v>
      </c>
      <c r="I1947" s="29">
        <f t="shared" ca="1" si="122"/>
        <v>1.5656127731562681</v>
      </c>
      <c r="J1947" s="30">
        <f>Calculator!$G$40</f>
        <v>6.5000000000000002E-2</v>
      </c>
      <c r="K1947" s="29">
        <f ca="1">IF(C1947&gt;=Calculator!$G$27,IF(DAY($C1947)=1,Calculator!$G$34/2,IF(DAY($C1947)=15,Calculator!$G$34/2,0)),0)</f>
        <v>0</v>
      </c>
      <c r="L1947" s="29">
        <f ca="1">IF(DAY($C1947)=28,IF(H1947=0,0,Calculator!$G$35),0)</f>
        <v>5000</v>
      </c>
      <c r="M1947" s="29">
        <f ca="1">IF(I1947&gt;0,IF(DAY($C1947)=1,SUM(INDIRECT("I"&amp;(ROW(C1946)-DAY(C1946))):I1946),0),0)</f>
        <v>0</v>
      </c>
      <c r="N1947" s="29">
        <f ca="1">IF(C1947&lt;Calculator!$G$27,0,IF(C1947=Calculator!$G$27,Calculator!$G$39,IF(H1947-K1947&lt;=0,IF(D1947&gt;Calculator!$G$39,IF(H1947-K1947+E1947+L1947+M1947+Calculator!$G$39&gt;Calculator!$G$39,Calculator!$G$39-(H1947+E1947+L1947+M1947-K1947),Calculator!$G$39),D1947),0)))</f>
        <v>0</v>
      </c>
    </row>
    <row r="1948" spans="1:14" ht="15.75" thickBot="1">
      <c r="A1948" s="33" t="str">
        <f ca="1">IF(C1948=Calculator!$H$27,"F",IF(Daily!D1948+Daily!H1948=0,IF(D1947+H1947&gt;0,"L",""),""))</f>
        <v/>
      </c>
      <c r="B1948" s="34">
        <v>1947</v>
      </c>
      <c r="C1948" s="19">
        <f t="shared" ca="1" si="121"/>
        <v>47877</v>
      </c>
      <c r="D1948" s="29">
        <f t="shared" ca="1" si="123"/>
        <v>94785.718271077771</v>
      </c>
      <c r="E1948" s="29">
        <f ca="1">IF(C1948&lt;Calculator!$D$26,0,IF(DAY($C1948)=1,IF(D1948-Calculator!$G$24&gt;0,Calculator!$G$24,D1948),0))</f>
        <v>0</v>
      </c>
      <c r="F1948" s="29">
        <f ca="1">IF(E1948&gt;0,D1948*Calculator!$G$22/12,0)</f>
        <v>0</v>
      </c>
      <c r="G1948" s="29">
        <f ca="1">IF(E1948&gt;0,(IFERROR(-PMT(Calculator!$G$22/12,Calculator!$G$23*12,Calculator!$G$20),0))-F1948,0)</f>
        <v>0</v>
      </c>
      <c r="H1948" s="29">
        <f t="shared" ca="1" si="124"/>
        <v>13791.517880031352</v>
      </c>
      <c r="I1948" s="29">
        <f t="shared" ca="1" si="122"/>
        <v>2.4560237320603777</v>
      </c>
      <c r="J1948" s="30">
        <f>Calculator!$G$40</f>
        <v>6.5000000000000002E-2</v>
      </c>
      <c r="K1948" s="29">
        <f ca="1">IF(C1948&gt;=Calculator!$G$27,IF(DAY($C1948)=1,Calculator!$G$34/2,IF(DAY($C1948)=15,Calculator!$G$34/2,0)),0)</f>
        <v>0</v>
      </c>
      <c r="L1948" s="29">
        <f ca="1">IF(DAY($C1948)=28,IF(H1948=0,0,Calculator!$G$35),0)</f>
        <v>0</v>
      </c>
      <c r="M1948" s="29">
        <f ca="1">IF(I1948&gt;0,IF(DAY($C1948)=1,SUM(INDIRECT("I"&amp;(ROW(C1947)-DAY(C1947))):I1947),0),0)</f>
        <v>0</v>
      </c>
      <c r="N1948" s="29">
        <f ca="1">IF(C1948&lt;Calculator!$G$27,0,IF(C1948=Calculator!$G$27,Calculator!$G$39,IF(H1948-K1948&lt;=0,IF(D1948&gt;Calculator!$G$39,IF(H1948-K1948+E1948+L1948+M1948+Calculator!$G$39&gt;Calculator!$G$39,Calculator!$G$39-(H1948+E1948+L1948+M1948-K1948),Calculator!$G$39),D1948),0)))</f>
        <v>0</v>
      </c>
    </row>
    <row r="1949" spans="1:14" ht="15.75" thickBot="1">
      <c r="A1949" s="33" t="str">
        <f ca="1">IF(C1949=Calculator!$H$27,"F",IF(Daily!D1949+Daily!H1949=0,IF(D1948+H1948&gt;0,"L",""),""))</f>
        <v/>
      </c>
      <c r="B1949" s="34">
        <v>1948</v>
      </c>
      <c r="C1949" s="19">
        <f t="shared" ca="1" si="121"/>
        <v>47878</v>
      </c>
      <c r="D1949" s="29">
        <f t="shared" ca="1" si="123"/>
        <v>94785.718271077771</v>
      </c>
      <c r="E1949" s="29">
        <f ca="1">IF(C1949&lt;Calculator!$D$26,0,IF(DAY($C1949)=1,IF(D1949-Calculator!$G$24&gt;0,Calculator!$G$24,D1949),0))</f>
        <v>0</v>
      </c>
      <c r="F1949" s="29">
        <f ca="1">IF(E1949&gt;0,D1949*Calculator!$G$22/12,0)</f>
        <v>0</v>
      </c>
      <c r="G1949" s="29">
        <f ca="1">IF(E1949&gt;0,(IFERROR(-PMT(Calculator!$G$22/12,Calculator!$G$23*12,Calculator!$G$20),0))-F1949,0)</f>
        <v>0</v>
      </c>
      <c r="H1949" s="29">
        <f t="shared" ca="1" si="124"/>
        <v>13791.517880031352</v>
      </c>
      <c r="I1949" s="29">
        <f t="shared" ca="1" si="122"/>
        <v>2.4560237320603777</v>
      </c>
      <c r="J1949" s="30">
        <f>Calculator!$G$40</f>
        <v>6.5000000000000002E-2</v>
      </c>
      <c r="K1949" s="29">
        <f ca="1">IF(C1949&gt;=Calculator!$G$27,IF(DAY($C1949)=1,Calculator!$G$34/2,IF(DAY($C1949)=15,Calculator!$G$34/2,0)),0)</f>
        <v>0</v>
      </c>
      <c r="L1949" s="29">
        <f ca="1">IF(DAY($C1949)=28,IF(H1949=0,0,Calculator!$G$35),0)</f>
        <v>0</v>
      </c>
      <c r="M1949" s="29">
        <f ca="1">IF(I1949&gt;0,IF(DAY($C1949)=1,SUM(INDIRECT("I"&amp;(ROW(C1948)-DAY(C1948))):I1948),0),0)</f>
        <v>0</v>
      </c>
      <c r="N1949" s="29">
        <f ca="1">IF(C1949&lt;Calculator!$G$27,0,IF(C1949=Calculator!$G$27,Calculator!$G$39,IF(H1949-K1949&lt;=0,IF(D1949&gt;Calculator!$G$39,IF(H1949-K1949+E1949+L1949+M1949+Calculator!$G$39&gt;Calculator!$G$39,Calculator!$G$39-(H1949+E1949+L1949+M1949-K1949),Calculator!$G$39),D1949),0)))</f>
        <v>0</v>
      </c>
    </row>
    <row r="1950" spans="1:14" ht="15.75" thickBot="1">
      <c r="A1950" s="33" t="str">
        <f ca="1">IF(C1950=Calculator!$H$27,"F",IF(Daily!D1950+Daily!H1950=0,IF(D1949+H1949&gt;0,"L",""),""))</f>
        <v/>
      </c>
      <c r="B1950" s="34">
        <v>1949</v>
      </c>
      <c r="C1950" s="19">
        <f t="shared" ca="1" si="121"/>
        <v>47879</v>
      </c>
      <c r="D1950" s="29">
        <f t="shared" ca="1" si="123"/>
        <v>94785.718271077771</v>
      </c>
      <c r="E1950" s="29">
        <f ca="1">IF(C1950&lt;Calculator!$D$26,0,IF(DAY($C1950)=1,IF(D1950-Calculator!$G$24&gt;0,Calculator!$G$24,D1950),0))</f>
        <v>0</v>
      </c>
      <c r="F1950" s="29">
        <f ca="1">IF(E1950&gt;0,D1950*Calculator!$G$22/12,0)</f>
        <v>0</v>
      </c>
      <c r="G1950" s="29">
        <f ca="1">IF(E1950&gt;0,(IFERROR(-PMT(Calculator!$G$22/12,Calculator!$G$23*12,Calculator!$G$20),0))-F1950,0)</f>
        <v>0</v>
      </c>
      <c r="H1950" s="29">
        <f t="shared" ca="1" si="124"/>
        <v>13791.517880031352</v>
      </c>
      <c r="I1950" s="29">
        <f t="shared" ca="1" si="122"/>
        <v>2.4560237320603777</v>
      </c>
      <c r="J1950" s="30">
        <f>Calculator!$G$40</f>
        <v>6.5000000000000002E-2</v>
      </c>
      <c r="K1950" s="29">
        <f ca="1">IF(C1950&gt;=Calculator!$G$27,IF(DAY($C1950)=1,Calculator!$G$34/2,IF(DAY($C1950)=15,Calculator!$G$34/2,0)),0)</f>
        <v>0</v>
      </c>
      <c r="L1950" s="29">
        <f ca="1">IF(DAY($C1950)=28,IF(H1950=0,0,Calculator!$G$35),0)</f>
        <v>0</v>
      </c>
      <c r="M1950" s="29">
        <f ca="1">IF(I1950&gt;0,IF(DAY($C1950)=1,SUM(INDIRECT("I"&amp;(ROW(C1949)-DAY(C1949))):I1949),0),0)</f>
        <v>0</v>
      </c>
      <c r="N1950" s="29">
        <f ca="1">IF(C1950&lt;Calculator!$G$27,0,IF(C1950=Calculator!$G$27,Calculator!$G$39,IF(H1950-K1950&lt;=0,IF(D1950&gt;Calculator!$G$39,IF(H1950-K1950+E1950+L1950+M1950+Calculator!$G$39&gt;Calculator!$G$39,Calculator!$G$39-(H1950+E1950+L1950+M1950-K1950),Calculator!$G$39),D1950),0)))</f>
        <v>0</v>
      </c>
    </row>
    <row r="1951" spans="1:14" ht="15.75" thickBot="1">
      <c r="A1951" s="33" t="str">
        <f ca="1">IF(C1951=Calculator!$H$27,"F",IF(Daily!D1951+Daily!H1951=0,IF(D1950+H1950&gt;0,"L",""),""))</f>
        <v/>
      </c>
      <c r="B1951" s="34">
        <v>1950</v>
      </c>
      <c r="C1951" s="19">
        <f t="shared" ca="1" si="121"/>
        <v>47880</v>
      </c>
      <c r="D1951" s="29">
        <f t="shared" ca="1" si="123"/>
        <v>94785.718271077771</v>
      </c>
      <c r="E1951" s="29">
        <f ca="1">IF(C1951&lt;Calculator!$D$26,0,IF(DAY($C1951)=1,IF(D1951-Calculator!$G$24&gt;0,Calculator!$G$24,D1951),0))</f>
        <v>1878.8756805424866</v>
      </c>
      <c r="F1951" s="29">
        <f ca="1">IF(E1951&gt;0,D1951*Calculator!$G$22/12,0)</f>
        <v>394.94049279615734</v>
      </c>
      <c r="G1951" s="29">
        <f ca="1">IF(E1951&gt;0,(IFERROR(-PMT(Calculator!$G$22/12,Calculator!$G$23*12,Calculator!$G$20),0))-F1951,0)</f>
        <v>1483.9351877463293</v>
      </c>
      <c r="H1951" s="29">
        <f t="shared" ca="1" si="124"/>
        <v>13791.517880031352</v>
      </c>
      <c r="I1951" s="29">
        <f t="shared" ca="1" si="122"/>
        <v>2.4560237320603777</v>
      </c>
      <c r="J1951" s="30">
        <f>Calculator!$G$40</f>
        <v>6.5000000000000002E-2</v>
      </c>
      <c r="K1951" s="29">
        <f ca="1">IF(C1951&gt;=Calculator!$G$27,IF(DAY($C1951)=1,Calculator!$G$34/2,IF(DAY($C1951)=15,Calculator!$G$34/2,0)),0)</f>
        <v>4500</v>
      </c>
      <c r="L1951" s="29">
        <f ca="1">IF(DAY($C1951)=28,IF(H1951=0,0,Calculator!$G$35),0)</f>
        <v>0</v>
      </c>
      <c r="M1951" s="29">
        <f ca="1">IF(I1951&gt;0,IF(DAY($C1951)=1,SUM(INDIRECT("I"&amp;(ROW(C1950)-DAY(C1950))):I1950),0),0)</f>
        <v>38.025504599373669</v>
      </c>
      <c r="N1951" s="29">
        <f ca="1">IF(C1951&lt;Calculator!$G$27,0,IF(C1951=Calculator!$G$27,Calculator!$G$39,IF(H1951-K1951&lt;=0,IF(D1951&gt;Calculator!$G$39,IF(H1951-K1951+E1951+L1951+M1951+Calculator!$G$39&gt;Calculator!$G$39,Calculator!$G$39-(H1951+E1951+L1951+M1951-K1951),Calculator!$G$39),D1951),0)))</f>
        <v>0</v>
      </c>
    </row>
    <row r="1952" spans="1:14" ht="15.75" thickBot="1">
      <c r="A1952" s="33" t="str">
        <f ca="1">IF(C1952=Calculator!$H$27,"F",IF(Daily!D1952+Daily!H1952=0,IF(D1951+H1951&gt;0,"L",""),""))</f>
        <v/>
      </c>
      <c r="B1952" s="34">
        <v>1951</v>
      </c>
      <c r="C1952" s="19">
        <f t="shared" ca="1" si="121"/>
        <v>47881</v>
      </c>
      <c r="D1952" s="29">
        <f t="shared" ca="1" si="123"/>
        <v>93301.783083331437</v>
      </c>
      <c r="E1952" s="29">
        <f ca="1">IF(C1952&lt;Calculator!$D$26,0,IF(DAY($C1952)=1,IF(D1952-Calculator!$G$24&gt;0,Calculator!$G$24,D1952),0))</f>
        <v>0</v>
      </c>
      <c r="F1952" s="29">
        <f ca="1">IF(E1952&gt;0,D1952*Calculator!$G$22/12,0)</f>
        <v>0</v>
      </c>
      <c r="G1952" s="29">
        <f ca="1">IF(E1952&gt;0,(IFERROR(-PMT(Calculator!$G$22/12,Calculator!$G$23*12,Calculator!$G$20),0))-F1952,0)</f>
        <v>0</v>
      </c>
      <c r="H1952" s="29">
        <f t="shared" ca="1" si="124"/>
        <v>11208.419065173213</v>
      </c>
      <c r="I1952" s="29">
        <f t="shared" ca="1" si="122"/>
        <v>1.9960198335239969</v>
      </c>
      <c r="J1952" s="30">
        <f>Calculator!$G$40</f>
        <v>6.5000000000000002E-2</v>
      </c>
      <c r="K1952" s="29">
        <f ca="1">IF(C1952&gt;=Calculator!$G$27,IF(DAY($C1952)=1,Calculator!$G$34/2,IF(DAY($C1952)=15,Calculator!$G$34/2,0)),0)</f>
        <v>0</v>
      </c>
      <c r="L1952" s="29">
        <f ca="1">IF(DAY($C1952)=28,IF(H1952=0,0,Calculator!$G$35),0)</f>
        <v>0</v>
      </c>
      <c r="M1952" s="29">
        <f ca="1">IF(I1952&gt;0,IF(DAY($C1952)=1,SUM(INDIRECT("I"&amp;(ROW(C1951)-DAY(C1951))):I1951),0),0)</f>
        <v>0</v>
      </c>
      <c r="N1952" s="29">
        <f ca="1">IF(C1952&lt;Calculator!$G$27,0,IF(C1952=Calculator!$G$27,Calculator!$G$39,IF(H1952-K1952&lt;=0,IF(D1952&gt;Calculator!$G$39,IF(H1952-K1952+E1952+L1952+M1952+Calculator!$G$39&gt;Calculator!$G$39,Calculator!$G$39-(H1952+E1952+L1952+M1952-K1952),Calculator!$G$39),D1952),0)))</f>
        <v>0</v>
      </c>
    </row>
    <row r="1953" spans="1:14" ht="15.75" thickBot="1">
      <c r="A1953" s="33" t="str">
        <f ca="1">IF(C1953=Calculator!$H$27,"F",IF(Daily!D1953+Daily!H1953=0,IF(D1952+H1952&gt;0,"L",""),""))</f>
        <v/>
      </c>
      <c r="B1953" s="34">
        <v>1952</v>
      </c>
      <c r="C1953" s="19">
        <f t="shared" ca="1" si="121"/>
        <v>47882</v>
      </c>
      <c r="D1953" s="29">
        <f t="shared" ca="1" si="123"/>
        <v>93301.783083331437</v>
      </c>
      <c r="E1953" s="29">
        <f ca="1">IF(C1953&lt;Calculator!$D$26,0,IF(DAY($C1953)=1,IF(D1953-Calculator!$G$24&gt;0,Calculator!$G$24,D1953),0))</f>
        <v>0</v>
      </c>
      <c r="F1953" s="29">
        <f ca="1">IF(E1953&gt;0,D1953*Calculator!$G$22/12,0)</f>
        <v>0</v>
      </c>
      <c r="G1953" s="29">
        <f ca="1">IF(E1953&gt;0,(IFERROR(-PMT(Calculator!$G$22/12,Calculator!$G$23*12,Calculator!$G$20),0))-F1953,0)</f>
        <v>0</v>
      </c>
      <c r="H1953" s="29">
        <f t="shared" ca="1" si="124"/>
        <v>11208.419065173213</v>
      </c>
      <c r="I1953" s="29">
        <f t="shared" ca="1" si="122"/>
        <v>1.9960198335239969</v>
      </c>
      <c r="J1953" s="30">
        <f>Calculator!$G$40</f>
        <v>6.5000000000000002E-2</v>
      </c>
      <c r="K1953" s="29">
        <f ca="1">IF(C1953&gt;=Calculator!$G$27,IF(DAY($C1953)=1,Calculator!$G$34/2,IF(DAY($C1953)=15,Calculator!$G$34/2,0)),0)</f>
        <v>0</v>
      </c>
      <c r="L1953" s="29">
        <f ca="1">IF(DAY($C1953)=28,IF(H1953=0,0,Calculator!$G$35),0)</f>
        <v>0</v>
      </c>
      <c r="M1953" s="29">
        <f ca="1">IF(I1953&gt;0,IF(DAY($C1953)=1,SUM(INDIRECT("I"&amp;(ROW(C1952)-DAY(C1952))):I1952),0),0)</f>
        <v>0</v>
      </c>
      <c r="N1953" s="29">
        <f ca="1">IF(C1953&lt;Calculator!$G$27,0,IF(C1953=Calculator!$G$27,Calculator!$G$39,IF(H1953-K1953&lt;=0,IF(D1953&gt;Calculator!$G$39,IF(H1953-K1953+E1953+L1953+M1953+Calculator!$G$39&gt;Calculator!$G$39,Calculator!$G$39-(H1953+E1953+L1953+M1953-K1953),Calculator!$G$39),D1953),0)))</f>
        <v>0</v>
      </c>
    </row>
    <row r="1954" spans="1:14" ht="15.75" thickBot="1">
      <c r="A1954" s="33" t="str">
        <f ca="1">IF(C1954=Calculator!$H$27,"F",IF(Daily!D1954+Daily!H1954=0,IF(D1953+H1953&gt;0,"L",""),""))</f>
        <v/>
      </c>
      <c r="B1954" s="34">
        <v>1953</v>
      </c>
      <c r="C1954" s="19">
        <f t="shared" ca="1" si="121"/>
        <v>47883</v>
      </c>
      <c r="D1954" s="29">
        <f t="shared" ca="1" si="123"/>
        <v>93301.783083331437</v>
      </c>
      <c r="E1954" s="29">
        <f ca="1">IF(C1954&lt;Calculator!$D$26,0,IF(DAY($C1954)=1,IF(D1954-Calculator!$G$24&gt;0,Calculator!$G$24,D1954),0))</f>
        <v>0</v>
      </c>
      <c r="F1954" s="29">
        <f ca="1">IF(E1954&gt;0,D1954*Calculator!$G$22/12,0)</f>
        <v>0</v>
      </c>
      <c r="G1954" s="29">
        <f ca="1">IF(E1954&gt;0,(IFERROR(-PMT(Calculator!$G$22/12,Calculator!$G$23*12,Calculator!$G$20),0))-F1954,0)</f>
        <v>0</v>
      </c>
      <c r="H1954" s="29">
        <f t="shared" ca="1" si="124"/>
        <v>11208.419065173213</v>
      </c>
      <c r="I1954" s="29">
        <f t="shared" ca="1" si="122"/>
        <v>1.9960198335239969</v>
      </c>
      <c r="J1954" s="30">
        <f>Calculator!$G$40</f>
        <v>6.5000000000000002E-2</v>
      </c>
      <c r="K1954" s="29">
        <f ca="1">IF(C1954&gt;=Calculator!$G$27,IF(DAY($C1954)=1,Calculator!$G$34/2,IF(DAY($C1954)=15,Calculator!$G$34/2,0)),0)</f>
        <v>0</v>
      </c>
      <c r="L1954" s="29">
        <f ca="1">IF(DAY($C1954)=28,IF(H1954=0,0,Calculator!$G$35),0)</f>
        <v>0</v>
      </c>
      <c r="M1954" s="29">
        <f ca="1">IF(I1954&gt;0,IF(DAY($C1954)=1,SUM(INDIRECT("I"&amp;(ROW(C1953)-DAY(C1953))):I1953),0),0)</f>
        <v>0</v>
      </c>
      <c r="N1954" s="29">
        <f ca="1">IF(C1954&lt;Calculator!$G$27,0,IF(C1954=Calculator!$G$27,Calculator!$G$39,IF(H1954-K1954&lt;=0,IF(D1954&gt;Calculator!$G$39,IF(H1954-K1954+E1954+L1954+M1954+Calculator!$G$39&gt;Calculator!$G$39,Calculator!$G$39-(H1954+E1954+L1954+M1954-K1954),Calculator!$G$39),D1954),0)))</f>
        <v>0</v>
      </c>
    </row>
    <row r="1955" spans="1:14" ht="15.75" thickBot="1">
      <c r="A1955" s="33" t="str">
        <f ca="1">IF(C1955=Calculator!$H$27,"F",IF(Daily!D1955+Daily!H1955=0,IF(D1954+H1954&gt;0,"L",""),""))</f>
        <v/>
      </c>
      <c r="B1955" s="34">
        <v>1954</v>
      </c>
      <c r="C1955" s="19">
        <f t="shared" ca="1" si="121"/>
        <v>47884</v>
      </c>
      <c r="D1955" s="29">
        <f t="shared" ca="1" si="123"/>
        <v>93301.783083331437</v>
      </c>
      <c r="E1955" s="29">
        <f ca="1">IF(C1955&lt;Calculator!$D$26,0,IF(DAY($C1955)=1,IF(D1955-Calculator!$G$24&gt;0,Calculator!$G$24,D1955),0))</f>
        <v>0</v>
      </c>
      <c r="F1955" s="29">
        <f ca="1">IF(E1955&gt;0,D1955*Calculator!$G$22/12,0)</f>
        <v>0</v>
      </c>
      <c r="G1955" s="29">
        <f ca="1">IF(E1955&gt;0,(IFERROR(-PMT(Calculator!$G$22/12,Calculator!$G$23*12,Calculator!$G$20),0))-F1955,0)</f>
        <v>0</v>
      </c>
      <c r="H1955" s="29">
        <f t="shared" ca="1" si="124"/>
        <v>11208.419065173213</v>
      </c>
      <c r="I1955" s="29">
        <f t="shared" ca="1" si="122"/>
        <v>1.9960198335239969</v>
      </c>
      <c r="J1955" s="30">
        <f>Calculator!$G$40</f>
        <v>6.5000000000000002E-2</v>
      </c>
      <c r="K1955" s="29">
        <f ca="1">IF(C1955&gt;=Calculator!$G$27,IF(DAY($C1955)=1,Calculator!$G$34/2,IF(DAY($C1955)=15,Calculator!$G$34/2,0)),0)</f>
        <v>0</v>
      </c>
      <c r="L1955" s="29">
        <f ca="1">IF(DAY($C1955)=28,IF(H1955=0,0,Calculator!$G$35),0)</f>
        <v>0</v>
      </c>
      <c r="M1955" s="29">
        <f ca="1">IF(I1955&gt;0,IF(DAY($C1955)=1,SUM(INDIRECT("I"&amp;(ROW(C1954)-DAY(C1954))):I1954),0),0)</f>
        <v>0</v>
      </c>
      <c r="N1955" s="29">
        <f ca="1">IF(C1955&lt;Calculator!$G$27,0,IF(C1955=Calculator!$G$27,Calculator!$G$39,IF(H1955-K1955&lt;=0,IF(D1955&gt;Calculator!$G$39,IF(H1955-K1955+E1955+L1955+M1955+Calculator!$G$39&gt;Calculator!$G$39,Calculator!$G$39-(H1955+E1955+L1955+M1955-K1955),Calculator!$G$39),D1955),0)))</f>
        <v>0</v>
      </c>
    </row>
    <row r="1956" spans="1:14" ht="15.75" thickBot="1">
      <c r="A1956" s="33" t="str">
        <f ca="1">IF(C1956=Calculator!$H$27,"F",IF(Daily!D1956+Daily!H1956=0,IF(D1955+H1955&gt;0,"L",""),""))</f>
        <v/>
      </c>
      <c r="B1956" s="34">
        <v>1955</v>
      </c>
      <c r="C1956" s="19">
        <f t="shared" ca="1" si="121"/>
        <v>47885</v>
      </c>
      <c r="D1956" s="29">
        <f t="shared" ca="1" si="123"/>
        <v>93301.783083331437</v>
      </c>
      <c r="E1956" s="29">
        <f ca="1">IF(C1956&lt;Calculator!$D$26,0,IF(DAY($C1956)=1,IF(D1956-Calculator!$G$24&gt;0,Calculator!$G$24,D1956),0))</f>
        <v>0</v>
      </c>
      <c r="F1956" s="29">
        <f ca="1">IF(E1956&gt;0,D1956*Calculator!$G$22/12,0)</f>
        <v>0</v>
      </c>
      <c r="G1956" s="29">
        <f ca="1">IF(E1956&gt;0,(IFERROR(-PMT(Calculator!$G$22/12,Calculator!$G$23*12,Calculator!$G$20),0))-F1956,0)</f>
        <v>0</v>
      </c>
      <c r="H1956" s="29">
        <f t="shared" ca="1" si="124"/>
        <v>11208.419065173213</v>
      </c>
      <c r="I1956" s="29">
        <f t="shared" ca="1" si="122"/>
        <v>1.9960198335239969</v>
      </c>
      <c r="J1956" s="30">
        <f>Calculator!$G$40</f>
        <v>6.5000000000000002E-2</v>
      </c>
      <c r="K1956" s="29">
        <f ca="1">IF(C1956&gt;=Calculator!$G$27,IF(DAY($C1956)=1,Calculator!$G$34/2,IF(DAY($C1956)=15,Calculator!$G$34/2,0)),0)</f>
        <v>0</v>
      </c>
      <c r="L1956" s="29">
        <f ca="1">IF(DAY($C1956)=28,IF(H1956=0,0,Calculator!$G$35),0)</f>
        <v>0</v>
      </c>
      <c r="M1956" s="29">
        <f ca="1">IF(I1956&gt;0,IF(DAY($C1956)=1,SUM(INDIRECT("I"&amp;(ROW(C1955)-DAY(C1955))):I1955),0),0)</f>
        <v>0</v>
      </c>
      <c r="N1956" s="29">
        <f ca="1">IF(C1956&lt;Calculator!$G$27,0,IF(C1956=Calculator!$G$27,Calculator!$G$39,IF(H1956-K1956&lt;=0,IF(D1956&gt;Calculator!$G$39,IF(H1956-K1956+E1956+L1956+M1956+Calculator!$G$39&gt;Calculator!$G$39,Calculator!$G$39-(H1956+E1956+L1956+M1956-K1956),Calculator!$G$39),D1956),0)))</f>
        <v>0</v>
      </c>
    </row>
    <row r="1957" spans="1:14" ht="15.75" thickBot="1">
      <c r="A1957" s="33" t="str">
        <f ca="1">IF(C1957=Calculator!$H$27,"F",IF(Daily!D1957+Daily!H1957=0,IF(D1956+H1956&gt;0,"L",""),""))</f>
        <v/>
      </c>
      <c r="B1957" s="34">
        <v>1956</v>
      </c>
      <c r="C1957" s="19">
        <f t="shared" ca="1" si="121"/>
        <v>47886</v>
      </c>
      <c r="D1957" s="29">
        <f t="shared" ca="1" si="123"/>
        <v>93301.783083331437</v>
      </c>
      <c r="E1957" s="29">
        <f ca="1">IF(C1957&lt;Calculator!$D$26,0,IF(DAY($C1957)=1,IF(D1957-Calculator!$G$24&gt;0,Calculator!$G$24,D1957),0))</f>
        <v>0</v>
      </c>
      <c r="F1957" s="29">
        <f ca="1">IF(E1957&gt;0,D1957*Calculator!$G$22/12,0)</f>
        <v>0</v>
      </c>
      <c r="G1957" s="29">
        <f ca="1">IF(E1957&gt;0,(IFERROR(-PMT(Calculator!$G$22/12,Calculator!$G$23*12,Calculator!$G$20),0))-F1957,0)</f>
        <v>0</v>
      </c>
      <c r="H1957" s="29">
        <f t="shared" ca="1" si="124"/>
        <v>11208.419065173213</v>
      </c>
      <c r="I1957" s="29">
        <f t="shared" ca="1" si="122"/>
        <v>1.9960198335239969</v>
      </c>
      <c r="J1957" s="30">
        <f>Calculator!$G$40</f>
        <v>6.5000000000000002E-2</v>
      </c>
      <c r="K1957" s="29">
        <f ca="1">IF(C1957&gt;=Calculator!$G$27,IF(DAY($C1957)=1,Calculator!$G$34/2,IF(DAY($C1957)=15,Calculator!$G$34/2,0)),0)</f>
        <v>0</v>
      </c>
      <c r="L1957" s="29">
        <f ca="1">IF(DAY($C1957)=28,IF(H1957=0,0,Calculator!$G$35),0)</f>
        <v>0</v>
      </c>
      <c r="M1957" s="29">
        <f ca="1">IF(I1957&gt;0,IF(DAY($C1957)=1,SUM(INDIRECT("I"&amp;(ROW(C1956)-DAY(C1956))):I1956),0),0)</f>
        <v>0</v>
      </c>
      <c r="N1957" s="29">
        <f ca="1">IF(C1957&lt;Calculator!$G$27,0,IF(C1957=Calculator!$G$27,Calculator!$G$39,IF(H1957-K1957&lt;=0,IF(D1957&gt;Calculator!$G$39,IF(H1957-K1957+E1957+L1957+M1957+Calculator!$G$39&gt;Calculator!$G$39,Calculator!$G$39-(H1957+E1957+L1957+M1957-K1957),Calculator!$G$39),D1957),0)))</f>
        <v>0</v>
      </c>
    </row>
    <row r="1958" spans="1:14" ht="15.75" thickBot="1">
      <c r="A1958" s="33" t="str">
        <f ca="1">IF(C1958=Calculator!$H$27,"F",IF(Daily!D1958+Daily!H1958=0,IF(D1957+H1957&gt;0,"L",""),""))</f>
        <v/>
      </c>
      <c r="B1958" s="34">
        <v>1957</v>
      </c>
      <c r="C1958" s="19">
        <f t="shared" ca="1" si="121"/>
        <v>47887</v>
      </c>
      <c r="D1958" s="29">
        <f t="shared" ca="1" si="123"/>
        <v>93301.783083331437</v>
      </c>
      <c r="E1958" s="29">
        <f ca="1">IF(C1958&lt;Calculator!$D$26,0,IF(DAY($C1958)=1,IF(D1958-Calculator!$G$24&gt;0,Calculator!$G$24,D1958),0))</f>
        <v>0</v>
      </c>
      <c r="F1958" s="29">
        <f ca="1">IF(E1958&gt;0,D1958*Calculator!$G$22/12,0)</f>
        <v>0</v>
      </c>
      <c r="G1958" s="29">
        <f ca="1">IF(E1958&gt;0,(IFERROR(-PMT(Calculator!$G$22/12,Calculator!$G$23*12,Calculator!$G$20),0))-F1958,0)</f>
        <v>0</v>
      </c>
      <c r="H1958" s="29">
        <f t="shared" ca="1" si="124"/>
        <v>11208.419065173213</v>
      </c>
      <c r="I1958" s="29">
        <f t="shared" ca="1" si="122"/>
        <v>1.9960198335239969</v>
      </c>
      <c r="J1958" s="30">
        <f>Calculator!$G$40</f>
        <v>6.5000000000000002E-2</v>
      </c>
      <c r="K1958" s="29">
        <f ca="1">IF(C1958&gt;=Calculator!$G$27,IF(DAY($C1958)=1,Calculator!$G$34/2,IF(DAY($C1958)=15,Calculator!$G$34/2,0)),0)</f>
        <v>0</v>
      </c>
      <c r="L1958" s="29">
        <f ca="1">IF(DAY($C1958)=28,IF(H1958=0,0,Calculator!$G$35),0)</f>
        <v>0</v>
      </c>
      <c r="M1958" s="29">
        <f ca="1">IF(I1958&gt;0,IF(DAY($C1958)=1,SUM(INDIRECT("I"&amp;(ROW(C1957)-DAY(C1957))):I1957),0),0)</f>
        <v>0</v>
      </c>
      <c r="N1958" s="29">
        <f ca="1">IF(C1958&lt;Calculator!$G$27,0,IF(C1958=Calculator!$G$27,Calculator!$G$39,IF(H1958-K1958&lt;=0,IF(D1958&gt;Calculator!$G$39,IF(H1958-K1958+E1958+L1958+M1958+Calculator!$G$39&gt;Calculator!$G$39,Calculator!$G$39-(H1958+E1958+L1958+M1958-K1958),Calculator!$G$39),D1958),0)))</f>
        <v>0</v>
      </c>
    </row>
    <row r="1959" spans="1:14" ht="15.75" thickBot="1">
      <c r="A1959" s="33" t="str">
        <f ca="1">IF(C1959=Calculator!$H$27,"F",IF(Daily!D1959+Daily!H1959=0,IF(D1958+H1958&gt;0,"L",""),""))</f>
        <v/>
      </c>
      <c r="B1959" s="34">
        <v>1958</v>
      </c>
      <c r="C1959" s="19">
        <f t="shared" ca="1" si="121"/>
        <v>47888</v>
      </c>
      <c r="D1959" s="29">
        <f t="shared" ca="1" si="123"/>
        <v>93301.783083331437</v>
      </c>
      <c r="E1959" s="29">
        <f ca="1">IF(C1959&lt;Calculator!$D$26,0,IF(DAY($C1959)=1,IF(D1959-Calculator!$G$24&gt;0,Calculator!$G$24,D1959),0))</f>
        <v>0</v>
      </c>
      <c r="F1959" s="29">
        <f ca="1">IF(E1959&gt;0,D1959*Calculator!$G$22/12,0)</f>
        <v>0</v>
      </c>
      <c r="G1959" s="29">
        <f ca="1">IF(E1959&gt;0,(IFERROR(-PMT(Calculator!$G$22/12,Calculator!$G$23*12,Calculator!$G$20),0))-F1959,0)</f>
        <v>0</v>
      </c>
      <c r="H1959" s="29">
        <f t="shared" ca="1" si="124"/>
        <v>11208.419065173213</v>
      </c>
      <c r="I1959" s="29">
        <f t="shared" ca="1" si="122"/>
        <v>1.9960198335239969</v>
      </c>
      <c r="J1959" s="30">
        <f>Calculator!$G$40</f>
        <v>6.5000000000000002E-2</v>
      </c>
      <c r="K1959" s="29">
        <f ca="1">IF(C1959&gt;=Calculator!$G$27,IF(DAY($C1959)=1,Calculator!$G$34/2,IF(DAY($C1959)=15,Calculator!$G$34/2,0)),0)</f>
        <v>0</v>
      </c>
      <c r="L1959" s="29">
        <f ca="1">IF(DAY($C1959)=28,IF(H1959=0,0,Calculator!$G$35),0)</f>
        <v>0</v>
      </c>
      <c r="M1959" s="29">
        <f ca="1">IF(I1959&gt;0,IF(DAY($C1959)=1,SUM(INDIRECT("I"&amp;(ROW(C1958)-DAY(C1958))):I1958),0),0)</f>
        <v>0</v>
      </c>
      <c r="N1959" s="29">
        <f ca="1">IF(C1959&lt;Calculator!$G$27,0,IF(C1959=Calculator!$G$27,Calculator!$G$39,IF(H1959-K1959&lt;=0,IF(D1959&gt;Calculator!$G$39,IF(H1959-K1959+E1959+L1959+M1959+Calculator!$G$39&gt;Calculator!$G$39,Calculator!$G$39-(H1959+E1959+L1959+M1959-K1959),Calculator!$G$39),D1959),0)))</f>
        <v>0</v>
      </c>
    </row>
    <row r="1960" spans="1:14" ht="15.75" thickBot="1">
      <c r="A1960" s="33" t="str">
        <f ca="1">IF(C1960=Calculator!$H$27,"F",IF(Daily!D1960+Daily!H1960=0,IF(D1959+H1959&gt;0,"L",""),""))</f>
        <v/>
      </c>
      <c r="B1960" s="34">
        <v>1959</v>
      </c>
      <c r="C1960" s="19">
        <f t="shared" ca="1" si="121"/>
        <v>47889</v>
      </c>
      <c r="D1960" s="29">
        <f t="shared" ca="1" si="123"/>
        <v>93301.783083331437</v>
      </c>
      <c r="E1960" s="29">
        <f ca="1">IF(C1960&lt;Calculator!$D$26,0,IF(DAY($C1960)=1,IF(D1960-Calculator!$G$24&gt;0,Calculator!$G$24,D1960),0))</f>
        <v>0</v>
      </c>
      <c r="F1960" s="29">
        <f ca="1">IF(E1960&gt;0,D1960*Calculator!$G$22/12,0)</f>
        <v>0</v>
      </c>
      <c r="G1960" s="29">
        <f ca="1">IF(E1960&gt;0,(IFERROR(-PMT(Calculator!$G$22/12,Calculator!$G$23*12,Calculator!$G$20),0))-F1960,0)</f>
        <v>0</v>
      </c>
      <c r="H1960" s="29">
        <f t="shared" ca="1" si="124"/>
        <v>11208.419065173213</v>
      </c>
      <c r="I1960" s="29">
        <f t="shared" ca="1" si="122"/>
        <v>1.9960198335239969</v>
      </c>
      <c r="J1960" s="30">
        <f>Calculator!$G$40</f>
        <v>6.5000000000000002E-2</v>
      </c>
      <c r="K1960" s="29">
        <f ca="1">IF(C1960&gt;=Calculator!$G$27,IF(DAY($C1960)=1,Calculator!$G$34/2,IF(DAY($C1960)=15,Calculator!$G$34/2,0)),0)</f>
        <v>0</v>
      </c>
      <c r="L1960" s="29">
        <f ca="1">IF(DAY($C1960)=28,IF(H1960=0,0,Calculator!$G$35),0)</f>
        <v>0</v>
      </c>
      <c r="M1960" s="29">
        <f ca="1">IF(I1960&gt;0,IF(DAY($C1960)=1,SUM(INDIRECT("I"&amp;(ROW(C1959)-DAY(C1959))):I1959),0),0)</f>
        <v>0</v>
      </c>
      <c r="N1960" s="29">
        <f ca="1">IF(C1960&lt;Calculator!$G$27,0,IF(C1960=Calculator!$G$27,Calculator!$G$39,IF(H1960-K1960&lt;=0,IF(D1960&gt;Calculator!$G$39,IF(H1960-K1960+E1960+L1960+M1960+Calculator!$G$39&gt;Calculator!$G$39,Calculator!$G$39-(H1960+E1960+L1960+M1960-K1960),Calculator!$G$39),D1960),0)))</f>
        <v>0</v>
      </c>
    </row>
    <row r="1961" spans="1:14" ht="15.75" thickBot="1">
      <c r="A1961" s="33" t="str">
        <f ca="1">IF(C1961=Calculator!$H$27,"F",IF(Daily!D1961+Daily!H1961=0,IF(D1960+H1960&gt;0,"L",""),""))</f>
        <v/>
      </c>
      <c r="B1961" s="34">
        <v>1960</v>
      </c>
      <c r="C1961" s="19">
        <f t="shared" ca="1" si="121"/>
        <v>47890</v>
      </c>
      <c r="D1961" s="29">
        <f t="shared" ca="1" si="123"/>
        <v>93301.783083331437</v>
      </c>
      <c r="E1961" s="29">
        <f ca="1">IF(C1961&lt;Calculator!$D$26,0,IF(DAY($C1961)=1,IF(D1961-Calculator!$G$24&gt;0,Calculator!$G$24,D1961),0))</f>
        <v>0</v>
      </c>
      <c r="F1961" s="29">
        <f ca="1">IF(E1961&gt;0,D1961*Calculator!$G$22/12,0)</f>
        <v>0</v>
      </c>
      <c r="G1961" s="29">
        <f ca="1">IF(E1961&gt;0,(IFERROR(-PMT(Calculator!$G$22/12,Calculator!$G$23*12,Calculator!$G$20),0))-F1961,0)</f>
        <v>0</v>
      </c>
      <c r="H1961" s="29">
        <f t="shared" ca="1" si="124"/>
        <v>11208.419065173213</v>
      </c>
      <c r="I1961" s="29">
        <f t="shared" ca="1" si="122"/>
        <v>1.9960198335239969</v>
      </c>
      <c r="J1961" s="30">
        <f>Calculator!$G$40</f>
        <v>6.5000000000000002E-2</v>
      </c>
      <c r="K1961" s="29">
        <f ca="1">IF(C1961&gt;=Calculator!$G$27,IF(DAY($C1961)=1,Calculator!$G$34/2,IF(DAY($C1961)=15,Calculator!$G$34/2,0)),0)</f>
        <v>0</v>
      </c>
      <c r="L1961" s="29">
        <f ca="1">IF(DAY($C1961)=28,IF(H1961=0,0,Calculator!$G$35),0)</f>
        <v>0</v>
      </c>
      <c r="M1961" s="29">
        <f ca="1">IF(I1961&gt;0,IF(DAY($C1961)=1,SUM(INDIRECT("I"&amp;(ROW(C1960)-DAY(C1960))):I1960),0),0)</f>
        <v>0</v>
      </c>
      <c r="N1961" s="29">
        <f ca="1">IF(C1961&lt;Calculator!$G$27,0,IF(C1961=Calculator!$G$27,Calculator!$G$39,IF(H1961-K1961&lt;=0,IF(D1961&gt;Calculator!$G$39,IF(H1961-K1961+E1961+L1961+M1961+Calculator!$G$39&gt;Calculator!$G$39,Calculator!$G$39-(H1961+E1961+L1961+M1961-K1961),Calculator!$G$39),D1961),0)))</f>
        <v>0</v>
      </c>
    </row>
    <row r="1962" spans="1:14" ht="15.75" thickBot="1">
      <c r="A1962" s="33" t="str">
        <f ca="1">IF(C1962=Calculator!$H$27,"F",IF(Daily!D1962+Daily!H1962=0,IF(D1961+H1961&gt;0,"L",""),""))</f>
        <v/>
      </c>
      <c r="B1962" s="34">
        <v>1961</v>
      </c>
      <c r="C1962" s="19">
        <f t="shared" ca="1" si="121"/>
        <v>47891</v>
      </c>
      <c r="D1962" s="29">
        <f t="shared" ca="1" si="123"/>
        <v>93301.783083331437</v>
      </c>
      <c r="E1962" s="29">
        <f ca="1">IF(C1962&lt;Calculator!$D$26,0,IF(DAY($C1962)=1,IF(D1962-Calculator!$G$24&gt;0,Calculator!$G$24,D1962),0))</f>
        <v>0</v>
      </c>
      <c r="F1962" s="29">
        <f ca="1">IF(E1962&gt;0,D1962*Calculator!$G$22/12,0)</f>
        <v>0</v>
      </c>
      <c r="G1962" s="29">
        <f ca="1">IF(E1962&gt;0,(IFERROR(-PMT(Calculator!$G$22/12,Calculator!$G$23*12,Calculator!$G$20),0))-F1962,0)</f>
        <v>0</v>
      </c>
      <c r="H1962" s="29">
        <f t="shared" ca="1" si="124"/>
        <v>11208.419065173213</v>
      </c>
      <c r="I1962" s="29">
        <f t="shared" ca="1" si="122"/>
        <v>1.9960198335239969</v>
      </c>
      <c r="J1962" s="30">
        <f>Calculator!$G$40</f>
        <v>6.5000000000000002E-2</v>
      </c>
      <c r="K1962" s="29">
        <f ca="1">IF(C1962&gt;=Calculator!$G$27,IF(DAY($C1962)=1,Calculator!$G$34/2,IF(DAY($C1962)=15,Calculator!$G$34/2,0)),0)</f>
        <v>0</v>
      </c>
      <c r="L1962" s="29">
        <f ca="1">IF(DAY($C1962)=28,IF(H1962=0,0,Calculator!$G$35),0)</f>
        <v>0</v>
      </c>
      <c r="M1962" s="29">
        <f ca="1">IF(I1962&gt;0,IF(DAY($C1962)=1,SUM(INDIRECT("I"&amp;(ROW(C1961)-DAY(C1961))):I1961),0),0)</f>
        <v>0</v>
      </c>
      <c r="N1962" s="29">
        <f ca="1">IF(C1962&lt;Calculator!$G$27,0,IF(C1962=Calculator!$G$27,Calculator!$G$39,IF(H1962-K1962&lt;=0,IF(D1962&gt;Calculator!$G$39,IF(H1962-K1962+E1962+L1962+M1962+Calculator!$G$39&gt;Calculator!$G$39,Calculator!$G$39-(H1962+E1962+L1962+M1962-K1962),Calculator!$G$39),D1962),0)))</f>
        <v>0</v>
      </c>
    </row>
    <row r="1963" spans="1:14" ht="15.75" thickBot="1">
      <c r="A1963" s="33" t="str">
        <f ca="1">IF(C1963=Calculator!$H$27,"F",IF(Daily!D1963+Daily!H1963=0,IF(D1962+H1962&gt;0,"L",""),""))</f>
        <v/>
      </c>
      <c r="B1963" s="34">
        <v>1962</v>
      </c>
      <c r="C1963" s="19">
        <f t="shared" ca="1" si="121"/>
        <v>47892</v>
      </c>
      <c r="D1963" s="29">
        <f t="shared" ca="1" si="123"/>
        <v>93301.783083331437</v>
      </c>
      <c r="E1963" s="29">
        <f ca="1">IF(C1963&lt;Calculator!$D$26,0,IF(DAY($C1963)=1,IF(D1963-Calculator!$G$24&gt;0,Calculator!$G$24,D1963),0))</f>
        <v>0</v>
      </c>
      <c r="F1963" s="29">
        <f ca="1">IF(E1963&gt;0,D1963*Calculator!$G$22/12,0)</f>
        <v>0</v>
      </c>
      <c r="G1963" s="29">
        <f ca="1">IF(E1963&gt;0,(IFERROR(-PMT(Calculator!$G$22/12,Calculator!$G$23*12,Calculator!$G$20),0))-F1963,0)</f>
        <v>0</v>
      </c>
      <c r="H1963" s="29">
        <f t="shared" ca="1" si="124"/>
        <v>11208.419065173213</v>
      </c>
      <c r="I1963" s="29">
        <f t="shared" ca="1" si="122"/>
        <v>1.9960198335239969</v>
      </c>
      <c r="J1963" s="30">
        <f>Calculator!$G$40</f>
        <v>6.5000000000000002E-2</v>
      </c>
      <c r="K1963" s="29">
        <f ca="1">IF(C1963&gt;=Calculator!$G$27,IF(DAY($C1963)=1,Calculator!$G$34/2,IF(DAY($C1963)=15,Calculator!$G$34/2,0)),0)</f>
        <v>0</v>
      </c>
      <c r="L1963" s="29">
        <f ca="1">IF(DAY($C1963)=28,IF(H1963=0,0,Calculator!$G$35),0)</f>
        <v>0</v>
      </c>
      <c r="M1963" s="29">
        <f ca="1">IF(I1963&gt;0,IF(DAY($C1963)=1,SUM(INDIRECT("I"&amp;(ROW(C1962)-DAY(C1962))):I1962),0),0)</f>
        <v>0</v>
      </c>
      <c r="N1963" s="29">
        <f ca="1">IF(C1963&lt;Calculator!$G$27,0,IF(C1963=Calculator!$G$27,Calculator!$G$39,IF(H1963-K1963&lt;=0,IF(D1963&gt;Calculator!$G$39,IF(H1963-K1963+E1963+L1963+M1963+Calculator!$G$39&gt;Calculator!$G$39,Calculator!$G$39-(H1963+E1963+L1963+M1963-K1963),Calculator!$G$39),D1963),0)))</f>
        <v>0</v>
      </c>
    </row>
    <row r="1964" spans="1:14" ht="15.75" thickBot="1">
      <c r="A1964" s="33" t="str">
        <f ca="1">IF(C1964=Calculator!$H$27,"F",IF(Daily!D1964+Daily!H1964=0,IF(D1963+H1963&gt;0,"L",""),""))</f>
        <v/>
      </c>
      <c r="B1964" s="34">
        <v>1963</v>
      </c>
      <c r="C1964" s="19">
        <f t="shared" ca="1" si="121"/>
        <v>47893</v>
      </c>
      <c r="D1964" s="29">
        <f t="shared" ca="1" si="123"/>
        <v>93301.783083331437</v>
      </c>
      <c r="E1964" s="29">
        <f ca="1">IF(C1964&lt;Calculator!$D$26,0,IF(DAY($C1964)=1,IF(D1964-Calculator!$G$24&gt;0,Calculator!$G$24,D1964),0))</f>
        <v>0</v>
      </c>
      <c r="F1964" s="29">
        <f ca="1">IF(E1964&gt;0,D1964*Calculator!$G$22/12,0)</f>
        <v>0</v>
      </c>
      <c r="G1964" s="29">
        <f ca="1">IF(E1964&gt;0,(IFERROR(-PMT(Calculator!$G$22/12,Calculator!$G$23*12,Calculator!$G$20),0))-F1964,0)</f>
        <v>0</v>
      </c>
      <c r="H1964" s="29">
        <f t="shared" ca="1" si="124"/>
        <v>11208.419065173213</v>
      </c>
      <c r="I1964" s="29">
        <f t="shared" ca="1" si="122"/>
        <v>1.9960198335239969</v>
      </c>
      <c r="J1964" s="30">
        <f>Calculator!$G$40</f>
        <v>6.5000000000000002E-2</v>
      </c>
      <c r="K1964" s="29">
        <f ca="1">IF(C1964&gt;=Calculator!$G$27,IF(DAY($C1964)=1,Calculator!$G$34/2,IF(DAY($C1964)=15,Calculator!$G$34/2,0)),0)</f>
        <v>0</v>
      </c>
      <c r="L1964" s="29">
        <f ca="1">IF(DAY($C1964)=28,IF(H1964=0,0,Calculator!$G$35),0)</f>
        <v>0</v>
      </c>
      <c r="M1964" s="29">
        <f ca="1">IF(I1964&gt;0,IF(DAY($C1964)=1,SUM(INDIRECT("I"&amp;(ROW(C1963)-DAY(C1963))):I1963),0),0)</f>
        <v>0</v>
      </c>
      <c r="N1964" s="29">
        <f ca="1">IF(C1964&lt;Calculator!$G$27,0,IF(C1964=Calculator!$G$27,Calculator!$G$39,IF(H1964-K1964&lt;=0,IF(D1964&gt;Calculator!$G$39,IF(H1964-K1964+E1964+L1964+M1964+Calculator!$G$39&gt;Calculator!$G$39,Calculator!$G$39-(H1964+E1964+L1964+M1964-K1964),Calculator!$G$39),D1964),0)))</f>
        <v>0</v>
      </c>
    </row>
    <row r="1965" spans="1:14" ht="15.75" thickBot="1">
      <c r="A1965" s="33" t="str">
        <f ca="1">IF(C1965=Calculator!$H$27,"F",IF(Daily!D1965+Daily!H1965=0,IF(D1964+H1964&gt;0,"L",""),""))</f>
        <v/>
      </c>
      <c r="B1965" s="34">
        <v>1964</v>
      </c>
      <c r="C1965" s="19">
        <f t="shared" ca="1" si="121"/>
        <v>47894</v>
      </c>
      <c r="D1965" s="29">
        <f t="shared" ca="1" si="123"/>
        <v>93301.783083331437</v>
      </c>
      <c r="E1965" s="29">
        <f ca="1">IF(C1965&lt;Calculator!$D$26,0,IF(DAY($C1965)=1,IF(D1965-Calculator!$G$24&gt;0,Calculator!$G$24,D1965),0))</f>
        <v>0</v>
      </c>
      <c r="F1965" s="29">
        <f ca="1">IF(E1965&gt;0,D1965*Calculator!$G$22/12,0)</f>
        <v>0</v>
      </c>
      <c r="G1965" s="29">
        <f ca="1">IF(E1965&gt;0,(IFERROR(-PMT(Calculator!$G$22/12,Calculator!$G$23*12,Calculator!$G$20),0))-F1965,0)</f>
        <v>0</v>
      </c>
      <c r="H1965" s="29">
        <f t="shared" ca="1" si="124"/>
        <v>11208.419065173213</v>
      </c>
      <c r="I1965" s="29">
        <f t="shared" ca="1" si="122"/>
        <v>1.9960198335239969</v>
      </c>
      <c r="J1965" s="30">
        <f>Calculator!$G$40</f>
        <v>6.5000000000000002E-2</v>
      </c>
      <c r="K1965" s="29">
        <f ca="1">IF(C1965&gt;=Calculator!$G$27,IF(DAY($C1965)=1,Calculator!$G$34/2,IF(DAY($C1965)=15,Calculator!$G$34/2,0)),0)</f>
        <v>4500</v>
      </c>
      <c r="L1965" s="29">
        <f ca="1">IF(DAY($C1965)=28,IF(H1965=0,0,Calculator!$G$35),0)</f>
        <v>0</v>
      </c>
      <c r="M1965" s="29">
        <f ca="1">IF(I1965&gt;0,IF(DAY($C1965)=1,SUM(INDIRECT("I"&amp;(ROW(C1964)-DAY(C1964))):I1964),0),0)</f>
        <v>0</v>
      </c>
      <c r="N1965" s="29">
        <f ca="1">IF(C1965&lt;Calculator!$G$27,0,IF(C1965=Calculator!$G$27,Calculator!$G$39,IF(H1965-K1965&lt;=0,IF(D1965&gt;Calculator!$G$39,IF(H1965-K1965+E1965+L1965+M1965+Calculator!$G$39&gt;Calculator!$G$39,Calculator!$G$39-(H1965+E1965+L1965+M1965-K1965),Calculator!$G$39),D1965),0)))</f>
        <v>0</v>
      </c>
    </row>
    <row r="1966" spans="1:14" ht="15.75" thickBot="1">
      <c r="A1966" s="33" t="str">
        <f ca="1">IF(C1966=Calculator!$H$27,"F",IF(Daily!D1966+Daily!H1966=0,IF(D1965+H1965&gt;0,"L",""),""))</f>
        <v/>
      </c>
      <c r="B1966" s="34">
        <v>1965</v>
      </c>
      <c r="C1966" s="19">
        <f t="shared" ca="1" si="121"/>
        <v>47895</v>
      </c>
      <c r="D1966" s="29">
        <f t="shared" ca="1" si="123"/>
        <v>93301.783083331437</v>
      </c>
      <c r="E1966" s="29">
        <f ca="1">IF(C1966&lt;Calculator!$D$26,0,IF(DAY($C1966)=1,IF(D1966-Calculator!$G$24&gt;0,Calculator!$G$24,D1966),0))</f>
        <v>0</v>
      </c>
      <c r="F1966" s="29">
        <f ca="1">IF(E1966&gt;0,D1966*Calculator!$G$22/12,0)</f>
        <v>0</v>
      </c>
      <c r="G1966" s="29">
        <f ca="1">IF(E1966&gt;0,(IFERROR(-PMT(Calculator!$G$22/12,Calculator!$G$23*12,Calculator!$G$20),0))-F1966,0)</f>
        <v>0</v>
      </c>
      <c r="H1966" s="29">
        <f t="shared" ca="1" si="124"/>
        <v>6708.4190651732133</v>
      </c>
      <c r="I1966" s="29">
        <f t="shared" ca="1" si="122"/>
        <v>1.1946499705102982</v>
      </c>
      <c r="J1966" s="30">
        <f>Calculator!$G$40</f>
        <v>6.5000000000000002E-2</v>
      </c>
      <c r="K1966" s="29">
        <f ca="1">IF(C1966&gt;=Calculator!$G$27,IF(DAY($C1966)=1,Calculator!$G$34/2,IF(DAY($C1966)=15,Calculator!$G$34/2,0)),0)</f>
        <v>0</v>
      </c>
      <c r="L1966" s="29">
        <f ca="1">IF(DAY($C1966)=28,IF(H1966=0,0,Calculator!$G$35),0)</f>
        <v>0</v>
      </c>
      <c r="M1966" s="29">
        <f ca="1">IF(I1966&gt;0,IF(DAY($C1966)=1,SUM(INDIRECT("I"&amp;(ROW(C1965)-DAY(C1965))):I1965),0),0)</f>
        <v>0</v>
      </c>
      <c r="N1966" s="29">
        <f ca="1">IF(C1966&lt;Calculator!$G$27,0,IF(C1966=Calculator!$G$27,Calculator!$G$39,IF(H1966-K1966&lt;=0,IF(D1966&gt;Calculator!$G$39,IF(H1966-K1966+E1966+L1966+M1966+Calculator!$G$39&gt;Calculator!$G$39,Calculator!$G$39-(H1966+E1966+L1966+M1966-K1966),Calculator!$G$39),D1966),0)))</f>
        <v>0</v>
      </c>
    </row>
    <row r="1967" spans="1:14" ht="15.75" thickBot="1">
      <c r="A1967" s="33" t="str">
        <f ca="1">IF(C1967=Calculator!$H$27,"F",IF(Daily!D1967+Daily!H1967=0,IF(D1966+H1966&gt;0,"L",""),""))</f>
        <v/>
      </c>
      <c r="B1967" s="34">
        <v>1966</v>
      </c>
      <c r="C1967" s="19">
        <f t="shared" ca="1" si="121"/>
        <v>47896</v>
      </c>
      <c r="D1967" s="29">
        <f t="shared" ca="1" si="123"/>
        <v>93301.783083331437</v>
      </c>
      <c r="E1967" s="29">
        <f ca="1">IF(C1967&lt;Calculator!$D$26,0,IF(DAY($C1967)=1,IF(D1967-Calculator!$G$24&gt;0,Calculator!$G$24,D1967),0))</f>
        <v>0</v>
      </c>
      <c r="F1967" s="29">
        <f ca="1">IF(E1967&gt;0,D1967*Calculator!$G$22/12,0)</f>
        <v>0</v>
      </c>
      <c r="G1967" s="29">
        <f ca="1">IF(E1967&gt;0,(IFERROR(-PMT(Calculator!$G$22/12,Calculator!$G$23*12,Calculator!$G$20),0))-F1967,0)</f>
        <v>0</v>
      </c>
      <c r="H1967" s="29">
        <f t="shared" ca="1" si="124"/>
        <v>6708.4190651732133</v>
      </c>
      <c r="I1967" s="29">
        <f t="shared" ca="1" si="122"/>
        <v>1.1946499705102982</v>
      </c>
      <c r="J1967" s="30">
        <f>Calculator!$G$40</f>
        <v>6.5000000000000002E-2</v>
      </c>
      <c r="K1967" s="29">
        <f ca="1">IF(C1967&gt;=Calculator!$G$27,IF(DAY($C1967)=1,Calculator!$G$34/2,IF(DAY($C1967)=15,Calculator!$G$34/2,0)),0)</f>
        <v>0</v>
      </c>
      <c r="L1967" s="29">
        <f ca="1">IF(DAY($C1967)=28,IF(H1967=0,0,Calculator!$G$35),0)</f>
        <v>0</v>
      </c>
      <c r="M1967" s="29">
        <f ca="1">IF(I1967&gt;0,IF(DAY($C1967)=1,SUM(INDIRECT("I"&amp;(ROW(C1966)-DAY(C1966))):I1966),0),0)</f>
        <v>0</v>
      </c>
      <c r="N1967" s="29">
        <f ca="1">IF(C1967&lt;Calculator!$G$27,0,IF(C1967=Calculator!$G$27,Calculator!$G$39,IF(H1967-K1967&lt;=0,IF(D1967&gt;Calculator!$G$39,IF(H1967-K1967+E1967+L1967+M1967+Calculator!$G$39&gt;Calculator!$G$39,Calculator!$G$39-(H1967+E1967+L1967+M1967-K1967),Calculator!$G$39),D1967),0)))</f>
        <v>0</v>
      </c>
    </row>
    <row r="1968" spans="1:14" ht="15.75" thickBot="1">
      <c r="A1968" s="33" t="str">
        <f ca="1">IF(C1968=Calculator!$H$27,"F",IF(Daily!D1968+Daily!H1968=0,IF(D1967+H1967&gt;0,"L",""),""))</f>
        <v/>
      </c>
      <c r="B1968" s="34">
        <v>1967</v>
      </c>
      <c r="C1968" s="19">
        <f t="shared" ca="1" si="121"/>
        <v>47897</v>
      </c>
      <c r="D1968" s="29">
        <f t="shared" ca="1" si="123"/>
        <v>93301.783083331437</v>
      </c>
      <c r="E1968" s="29">
        <f ca="1">IF(C1968&lt;Calculator!$D$26,0,IF(DAY($C1968)=1,IF(D1968-Calculator!$G$24&gt;0,Calculator!$G$24,D1968),0))</f>
        <v>0</v>
      </c>
      <c r="F1968" s="29">
        <f ca="1">IF(E1968&gt;0,D1968*Calculator!$G$22/12,0)</f>
        <v>0</v>
      </c>
      <c r="G1968" s="29">
        <f ca="1">IF(E1968&gt;0,(IFERROR(-PMT(Calculator!$G$22/12,Calculator!$G$23*12,Calculator!$G$20),0))-F1968,0)</f>
        <v>0</v>
      </c>
      <c r="H1968" s="29">
        <f t="shared" ca="1" si="124"/>
        <v>6708.4190651732133</v>
      </c>
      <c r="I1968" s="29">
        <f t="shared" ca="1" si="122"/>
        <v>1.1946499705102982</v>
      </c>
      <c r="J1968" s="30">
        <f>Calculator!$G$40</f>
        <v>6.5000000000000002E-2</v>
      </c>
      <c r="K1968" s="29">
        <f ca="1">IF(C1968&gt;=Calculator!$G$27,IF(DAY($C1968)=1,Calculator!$G$34/2,IF(DAY($C1968)=15,Calculator!$G$34/2,0)),0)</f>
        <v>0</v>
      </c>
      <c r="L1968" s="29">
        <f ca="1">IF(DAY($C1968)=28,IF(H1968=0,0,Calculator!$G$35),0)</f>
        <v>0</v>
      </c>
      <c r="M1968" s="29">
        <f ca="1">IF(I1968&gt;0,IF(DAY($C1968)=1,SUM(INDIRECT("I"&amp;(ROW(C1967)-DAY(C1967))):I1967),0),0)</f>
        <v>0</v>
      </c>
      <c r="N1968" s="29">
        <f ca="1">IF(C1968&lt;Calculator!$G$27,0,IF(C1968=Calculator!$G$27,Calculator!$G$39,IF(H1968-K1968&lt;=0,IF(D1968&gt;Calculator!$G$39,IF(H1968-K1968+E1968+L1968+M1968+Calculator!$G$39&gt;Calculator!$G$39,Calculator!$G$39-(H1968+E1968+L1968+M1968-K1968),Calculator!$G$39),D1968),0)))</f>
        <v>0</v>
      </c>
    </row>
    <row r="1969" spans="1:14" ht="15.75" thickBot="1">
      <c r="A1969" s="33" t="str">
        <f ca="1">IF(C1969=Calculator!$H$27,"F",IF(Daily!D1969+Daily!H1969=0,IF(D1968+H1968&gt;0,"L",""),""))</f>
        <v/>
      </c>
      <c r="B1969" s="34">
        <v>1968</v>
      </c>
      <c r="C1969" s="19">
        <f t="shared" ca="1" si="121"/>
        <v>47898</v>
      </c>
      <c r="D1969" s="29">
        <f t="shared" ca="1" si="123"/>
        <v>93301.783083331437</v>
      </c>
      <c r="E1969" s="29">
        <f ca="1">IF(C1969&lt;Calculator!$D$26,0,IF(DAY($C1969)=1,IF(D1969-Calculator!$G$24&gt;0,Calculator!$G$24,D1969),0))</f>
        <v>0</v>
      </c>
      <c r="F1969" s="29">
        <f ca="1">IF(E1969&gt;0,D1969*Calculator!$G$22/12,0)</f>
        <v>0</v>
      </c>
      <c r="G1969" s="29">
        <f ca="1">IF(E1969&gt;0,(IFERROR(-PMT(Calculator!$G$22/12,Calculator!$G$23*12,Calculator!$G$20),0))-F1969,0)</f>
        <v>0</v>
      </c>
      <c r="H1969" s="29">
        <f t="shared" ca="1" si="124"/>
        <v>6708.4190651732133</v>
      </c>
      <c r="I1969" s="29">
        <f t="shared" ca="1" si="122"/>
        <v>1.1946499705102982</v>
      </c>
      <c r="J1969" s="30">
        <f>Calculator!$G$40</f>
        <v>6.5000000000000002E-2</v>
      </c>
      <c r="K1969" s="29">
        <f ca="1">IF(C1969&gt;=Calculator!$G$27,IF(DAY($C1969)=1,Calculator!$G$34/2,IF(DAY($C1969)=15,Calculator!$G$34/2,0)),0)</f>
        <v>0</v>
      </c>
      <c r="L1969" s="29">
        <f ca="1">IF(DAY($C1969)=28,IF(H1969=0,0,Calculator!$G$35),0)</f>
        <v>0</v>
      </c>
      <c r="M1969" s="29">
        <f ca="1">IF(I1969&gt;0,IF(DAY($C1969)=1,SUM(INDIRECT("I"&amp;(ROW(C1968)-DAY(C1968))):I1968),0),0)</f>
        <v>0</v>
      </c>
      <c r="N1969" s="29">
        <f ca="1">IF(C1969&lt;Calculator!$G$27,0,IF(C1969=Calculator!$G$27,Calculator!$G$39,IF(H1969-K1969&lt;=0,IF(D1969&gt;Calculator!$G$39,IF(H1969-K1969+E1969+L1969+M1969+Calculator!$G$39&gt;Calculator!$G$39,Calculator!$G$39-(H1969+E1969+L1969+M1969-K1969),Calculator!$G$39),D1969),0)))</f>
        <v>0</v>
      </c>
    </row>
    <row r="1970" spans="1:14" ht="15.75" thickBot="1">
      <c r="A1970" s="33" t="str">
        <f ca="1">IF(C1970=Calculator!$H$27,"F",IF(Daily!D1970+Daily!H1970=0,IF(D1969+H1969&gt;0,"L",""),""))</f>
        <v/>
      </c>
      <c r="B1970" s="34">
        <v>1969</v>
      </c>
      <c r="C1970" s="19">
        <f t="shared" ca="1" si="121"/>
        <v>47899</v>
      </c>
      <c r="D1970" s="29">
        <f t="shared" ca="1" si="123"/>
        <v>93301.783083331437</v>
      </c>
      <c r="E1970" s="29">
        <f ca="1">IF(C1970&lt;Calculator!$D$26,0,IF(DAY($C1970)=1,IF(D1970-Calculator!$G$24&gt;0,Calculator!$G$24,D1970),0))</f>
        <v>0</v>
      </c>
      <c r="F1970" s="29">
        <f ca="1">IF(E1970&gt;0,D1970*Calculator!$G$22/12,0)</f>
        <v>0</v>
      </c>
      <c r="G1970" s="29">
        <f ca="1">IF(E1970&gt;0,(IFERROR(-PMT(Calculator!$G$22/12,Calculator!$G$23*12,Calculator!$G$20),0))-F1970,0)</f>
        <v>0</v>
      </c>
      <c r="H1970" s="29">
        <f t="shared" ca="1" si="124"/>
        <v>6708.4190651732133</v>
      </c>
      <c r="I1970" s="29">
        <f t="shared" ca="1" si="122"/>
        <v>1.1946499705102982</v>
      </c>
      <c r="J1970" s="30">
        <f>Calculator!$G$40</f>
        <v>6.5000000000000002E-2</v>
      </c>
      <c r="K1970" s="29">
        <f ca="1">IF(C1970&gt;=Calculator!$G$27,IF(DAY($C1970)=1,Calculator!$G$34/2,IF(DAY($C1970)=15,Calculator!$G$34/2,0)),0)</f>
        <v>0</v>
      </c>
      <c r="L1970" s="29">
        <f ca="1">IF(DAY($C1970)=28,IF(H1970=0,0,Calculator!$G$35),0)</f>
        <v>0</v>
      </c>
      <c r="M1970" s="29">
        <f ca="1">IF(I1970&gt;0,IF(DAY($C1970)=1,SUM(INDIRECT("I"&amp;(ROW(C1969)-DAY(C1969))):I1969),0),0)</f>
        <v>0</v>
      </c>
      <c r="N1970" s="29">
        <f ca="1">IF(C1970&lt;Calculator!$G$27,0,IF(C1970=Calculator!$G$27,Calculator!$G$39,IF(H1970-K1970&lt;=0,IF(D1970&gt;Calculator!$G$39,IF(H1970-K1970+E1970+L1970+M1970+Calculator!$G$39&gt;Calculator!$G$39,Calculator!$G$39-(H1970+E1970+L1970+M1970-K1970),Calculator!$G$39),D1970),0)))</f>
        <v>0</v>
      </c>
    </row>
    <row r="1971" spans="1:14" ht="15.75" thickBot="1">
      <c r="A1971" s="33" t="str">
        <f ca="1">IF(C1971=Calculator!$H$27,"F",IF(Daily!D1971+Daily!H1971=0,IF(D1970+H1970&gt;0,"L",""),""))</f>
        <v/>
      </c>
      <c r="B1971" s="34">
        <v>1970</v>
      </c>
      <c r="C1971" s="19">
        <f t="shared" ca="1" si="121"/>
        <v>47900</v>
      </c>
      <c r="D1971" s="29">
        <f t="shared" ca="1" si="123"/>
        <v>93301.783083331437</v>
      </c>
      <c r="E1971" s="29">
        <f ca="1">IF(C1971&lt;Calculator!$D$26,0,IF(DAY($C1971)=1,IF(D1971-Calculator!$G$24&gt;0,Calculator!$G$24,D1971),0))</f>
        <v>0</v>
      </c>
      <c r="F1971" s="29">
        <f ca="1">IF(E1971&gt;0,D1971*Calculator!$G$22/12,0)</f>
        <v>0</v>
      </c>
      <c r="G1971" s="29">
        <f ca="1">IF(E1971&gt;0,(IFERROR(-PMT(Calculator!$G$22/12,Calculator!$G$23*12,Calculator!$G$20),0))-F1971,0)</f>
        <v>0</v>
      </c>
      <c r="H1971" s="29">
        <f t="shared" ca="1" si="124"/>
        <v>6708.4190651732133</v>
      </c>
      <c r="I1971" s="29">
        <f t="shared" ca="1" si="122"/>
        <v>1.1946499705102982</v>
      </c>
      <c r="J1971" s="30">
        <f>Calculator!$G$40</f>
        <v>6.5000000000000002E-2</v>
      </c>
      <c r="K1971" s="29">
        <f ca="1">IF(C1971&gt;=Calculator!$G$27,IF(DAY($C1971)=1,Calculator!$G$34/2,IF(DAY($C1971)=15,Calculator!$G$34/2,0)),0)</f>
        <v>0</v>
      </c>
      <c r="L1971" s="29">
        <f ca="1">IF(DAY($C1971)=28,IF(H1971=0,0,Calculator!$G$35),0)</f>
        <v>0</v>
      </c>
      <c r="M1971" s="29">
        <f ca="1">IF(I1971&gt;0,IF(DAY($C1971)=1,SUM(INDIRECT("I"&amp;(ROW(C1970)-DAY(C1970))):I1970),0),0)</f>
        <v>0</v>
      </c>
      <c r="N1971" s="29">
        <f ca="1">IF(C1971&lt;Calculator!$G$27,0,IF(C1971=Calculator!$G$27,Calculator!$G$39,IF(H1971-K1971&lt;=0,IF(D1971&gt;Calculator!$G$39,IF(H1971-K1971+E1971+L1971+M1971+Calculator!$G$39&gt;Calculator!$G$39,Calculator!$G$39-(H1971+E1971+L1971+M1971-K1971),Calculator!$G$39),D1971),0)))</f>
        <v>0</v>
      </c>
    </row>
    <row r="1972" spans="1:14" ht="15.75" thickBot="1">
      <c r="A1972" s="33" t="str">
        <f ca="1">IF(C1972=Calculator!$H$27,"F",IF(Daily!D1972+Daily!H1972=0,IF(D1971+H1971&gt;0,"L",""),""))</f>
        <v/>
      </c>
      <c r="B1972" s="34">
        <v>1971</v>
      </c>
      <c r="C1972" s="19">
        <f t="shared" ca="1" si="121"/>
        <v>47901</v>
      </c>
      <c r="D1972" s="29">
        <f t="shared" ca="1" si="123"/>
        <v>93301.783083331437</v>
      </c>
      <c r="E1972" s="29">
        <f ca="1">IF(C1972&lt;Calculator!$D$26,0,IF(DAY($C1972)=1,IF(D1972-Calculator!$G$24&gt;0,Calculator!$G$24,D1972),0))</f>
        <v>0</v>
      </c>
      <c r="F1972" s="29">
        <f ca="1">IF(E1972&gt;0,D1972*Calculator!$G$22/12,0)</f>
        <v>0</v>
      </c>
      <c r="G1972" s="29">
        <f ca="1">IF(E1972&gt;0,(IFERROR(-PMT(Calculator!$G$22/12,Calculator!$G$23*12,Calculator!$G$20),0))-F1972,0)</f>
        <v>0</v>
      </c>
      <c r="H1972" s="29">
        <f t="shared" ca="1" si="124"/>
        <v>6708.4190651732133</v>
      </c>
      <c r="I1972" s="29">
        <f t="shared" ca="1" si="122"/>
        <v>1.1946499705102982</v>
      </c>
      <c r="J1972" s="30">
        <f>Calculator!$G$40</f>
        <v>6.5000000000000002E-2</v>
      </c>
      <c r="K1972" s="29">
        <f ca="1">IF(C1972&gt;=Calculator!$G$27,IF(DAY($C1972)=1,Calculator!$G$34/2,IF(DAY($C1972)=15,Calculator!$G$34/2,0)),0)</f>
        <v>0</v>
      </c>
      <c r="L1972" s="29">
        <f ca="1">IF(DAY($C1972)=28,IF(H1972=0,0,Calculator!$G$35),0)</f>
        <v>0</v>
      </c>
      <c r="M1972" s="29">
        <f ca="1">IF(I1972&gt;0,IF(DAY($C1972)=1,SUM(INDIRECT("I"&amp;(ROW(C1971)-DAY(C1971))):I1971),0),0)</f>
        <v>0</v>
      </c>
      <c r="N1972" s="29">
        <f ca="1">IF(C1972&lt;Calculator!$G$27,0,IF(C1972=Calculator!$G$27,Calculator!$G$39,IF(H1972-K1972&lt;=0,IF(D1972&gt;Calculator!$G$39,IF(H1972-K1972+E1972+L1972+M1972+Calculator!$G$39&gt;Calculator!$G$39,Calculator!$G$39-(H1972+E1972+L1972+M1972-K1972),Calculator!$G$39),D1972),0)))</f>
        <v>0</v>
      </c>
    </row>
    <row r="1973" spans="1:14" ht="15.75" thickBot="1">
      <c r="A1973" s="33" t="str">
        <f ca="1">IF(C1973=Calculator!$H$27,"F",IF(Daily!D1973+Daily!H1973=0,IF(D1972+H1972&gt;0,"L",""),""))</f>
        <v/>
      </c>
      <c r="B1973" s="34">
        <v>1972</v>
      </c>
      <c r="C1973" s="19">
        <f t="shared" ca="1" si="121"/>
        <v>47902</v>
      </c>
      <c r="D1973" s="29">
        <f t="shared" ca="1" si="123"/>
        <v>93301.783083331437</v>
      </c>
      <c r="E1973" s="29">
        <f ca="1">IF(C1973&lt;Calculator!$D$26,0,IF(DAY($C1973)=1,IF(D1973-Calculator!$G$24&gt;0,Calculator!$G$24,D1973),0))</f>
        <v>0</v>
      </c>
      <c r="F1973" s="29">
        <f ca="1">IF(E1973&gt;0,D1973*Calculator!$G$22/12,0)</f>
        <v>0</v>
      </c>
      <c r="G1973" s="29">
        <f ca="1">IF(E1973&gt;0,(IFERROR(-PMT(Calculator!$G$22/12,Calculator!$G$23*12,Calculator!$G$20),0))-F1973,0)</f>
        <v>0</v>
      </c>
      <c r="H1973" s="29">
        <f t="shared" ca="1" si="124"/>
        <v>6708.4190651732133</v>
      </c>
      <c r="I1973" s="29">
        <f t="shared" ca="1" si="122"/>
        <v>1.1946499705102982</v>
      </c>
      <c r="J1973" s="30">
        <f>Calculator!$G$40</f>
        <v>6.5000000000000002E-2</v>
      </c>
      <c r="K1973" s="29">
        <f ca="1">IF(C1973&gt;=Calculator!$G$27,IF(DAY($C1973)=1,Calculator!$G$34/2,IF(DAY($C1973)=15,Calculator!$G$34/2,0)),0)</f>
        <v>0</v>
      </c>
      <c r="L1973" s="29">
        <f ca="1">IF(DAY($C1973)=28,IF(H1973=0,0,Calculator!$G$35),0)</f>
        <v>0</v>
      </c>
      <c r="M1973" s="29">
        <f ca="1">IF(I1973&gt;0,IF(DAY($C1973)=1,SUM(INDIRECT("I"&amp;(ROW(C1972)-DAY(C1972))):I1972),0),0)</f>
        <v>0</v>
      </c>
      <c r="N1973" s="29">
        <f ca="1">IF(C1973&lt;Calculator!$G$27,0,IF(C1973=Calculator!$G$27,Calculator!$G$39,IF(H1973-K1973&lt;=0,IF(D1973&gt;Calculator!$G$39,IF(H1973-K1973+E1973+L1973+M1973+Calculator!$G$39&gt;Calculator!$G$39,Calculator!$G$39-(H1973+E1973+L1973+M1973-K1973),Calculator!$G$39),D1973),0)))</f>
        <v>0</v>
      </c>
    </row>
    <row r="1974" spans="1:14" ht="15.75" thickBot="1">
      <c r="A1974" s="33" t="str">
        <f ca="1">IF(C1974=Calculator!$H$27,"F",IF(Daily!D1974+Daily!H1974=0,IF(D1973+H1973&gt;0,"L",""),""))</f>
        <v/>
      </c>
      <c r="B1974" s="34">
        <v>1973</v>
      </c>
      <c r="C1974" s="19">
        <f t="shared" ca="1" si="121"/>
        <v>47903</v>
      </c>
      <c r="D1974" s="29">
        <f t="shared" ca="1" si="123"/>
        <v>93301.783083331437</v>
      </c>
      <c r="E1974" s="29">
        <f ca="1">IF(C1974&lt;Calculator!$D$26,0,IF(DAY($C1974)=1,IF(D1974-Calculator!$G$24&gt;0,Calculator!$G$24,D1974),0))</f>
        <v>0</v>
      </c>
      <c r="F1974" s="29">
        <f ca="1">IF(E1974&gt;0,D1974*Calculator!$G$22/12,0)</f>
        <v>0</v>
      </c>
      <c r="G1974" s="29">
        <f ca="1">IF(E1974&gt;0,(IFERROR(-PMT(Calculator!$G$22/12,Calculator!$G$23*12,Calculator!$G$20),0))-F1974,0)</f>
        <v>0</v>
      </c>
      <c r="H1974" s="29">
        <f t="shared" ca="1" si="124"/>
        <v>6708.4190651732133</v>
      </c>
      <c r="I1974" s="29">
        <f t="shared" ca="1" si="122"/>
        <v>1.1946499705102982</v>
      </c>
      <c r="J1974" s="30">
        <f>Calculator!$G$40</f>
        <v>6.5000000000000002E-2</v>
      </c>
      <c r="K1974" s="29">
        <f ca="1">IF(C1974&gt;=Calculator!$G$27,IF(DAY($C1974)=1,Calculator!$G$34/2,IF(DAY($C1974)=15,Calculator!$G$34/2,0)),0)</f>
        <v>0</v>
      </c>
      <c r="L1974" s="29">
        <f ca="1">IF(DAY($C1974)=28,IF(H1974=0,0,Calculator!$G$35),0)</f>
        <v>0</v>
      </c>
      <c r="M1974" s="29">
        <f ca="1">IF(I1974&gt;0,IF(DAY($C1974)=1,SUM(INDIRECT("I"&amp;(ROW(C1973)-DAY(C1973))):I1973),0),0)</f>
        <v>0</v>
      </c>
      <c r="N1974" s="29">
        <f ca="1">IF(C1974&lt;Calculator!$G$27,0,IF(C1974=Calculator!$G$27,Calculator!$G$39,IF(H1974-K1974&lt;=0,IF(D1974&gt;Calculator!$G$39,IF(H1974-K1974+E1974+L1974+M1974+Calculator!$G$39&gt;Calculator!$G$39,Calculator!$G$39-(H1974+E1974+L1974+M1974-K1974),Calculator!$G$39),D1974),0)))</f>
        <v>0</v>
      </c>
    </row>
    <row r="1975" spans="1:14" ht="15.75" thickBot="1">
      <c r="A1975" s="33" t="str">
        <f ca="1">IF(C1975=Calculator!$H$27,"F",IF(Daily!D1975+Daily!H1975=0,IF(D1974+H1974&gt;0,"L",""),""))</f>
        <v/>
      </c>
      <c r="B1975" s="34">
        <v>1974</v>
      </c>
      <c r="C1975" s="19">
        <f t="shared" ca="1" si="121"/>
        <v>47904</v>
      </c>
      <c r="D1975" s="29">
        <f t="shared" ca="1" si="123"/>
        <v>93301.783083331437</v>
      </c>
      <c r="E1975" s="29">
        <f ca="1">IF(C1975&lt;Calculator!$D$26,0,IF(DAY($C1975)=1,IF(D1975-Calculator!$G$24&gt;0,Calculator!$G$24,D1975),0))</f>
        <v>0</v>
      </c>
      <c r="F1975" s="29">
        <f ca="1">IF(E1975&gt;0,D1975*Calculator!$G$22/12,0)</f>
        <v>0</v>
      </c>
      <c r="G1975" s="29">
        <f ca="1">IF(E1975&gt;0,(IFERROR(-PMT(Calculator!$G$22/12,Calculator!$G$23*12,Calculator!$G$20),0))-F1975,0)</f>
        <v>0</v>
      </c>
      <c r="H1975" s="29">
        <f t="shared" ca="1" si="124"/>
        <v>6708.4190651732133</v>
      </c>
      <c r="I1975" s="29">
        <f t="shared" ca="1" si="122"/>
        <v>1.1946499705102982</v>
      </c>
      <c r="J1975" s="30">
        <f>Calculator!$G$40</f>
        <v>6.5000000000000002E-2</v>
      </c>
      <c r="K1975" s="29">
        <f ca="1">IF(C1975&gt;=Calculator!$G$27,IF(DAY($C1975)=1,Calculator!$G$34/2,IF(DAY($C1975)=15,Calculator!$G$34/2,0)),0)</f>
        <v>0</v>
      </c>
      <c r="L1975" s="29">
        <f ca="1">IF(DAY($C1975)=28,IF(H1975=0,0,Calculator!$G$35),0)</f>
        <v>0</v>
      </c>
      <c r="M1975" s="29">
        <f ca="1">IF(I1975&gt;0,IF(DAY($C1975)=1,SUM(INDIRECT("I"&amp;(ROW(C1974)-DAY(C1974))):I1974),0),0)</f>
        <v>0</v>
      </c>
      <c r="N1975" s="29">
        <f ca="1">IF(C1975&lt;Calculator!$G$27,0,IF(C1975=Calculator!$G$27,Calculator!$G$39,IF(H1975-K1975&lt;=0,IF(D1975&gt;Calculator!$G$39,IF(H1975-K1975+E1975+L1975+M1975+Calculator!$G$39&gt;Calculator!$G$39,Calculator!$G$39-(H1975+E1975+L1975+M1975-K1975),Calculator!$G$39),D1975),0)))</f>
        <v>0</v>
      </c>
    </row>
    <row r="1976" spans="1:14" ht="15.75" thickBot="1">
      <c r="A1976" s="33" t="str">
        <f ca="1">IF(C1976=Calculator!$H$27,"F",IF(Daily!D1976+Daily!H1976=0,IF(D1975+H1975&gt;0,"L",""),""))</f>
        <v/>
      </c>
      <c r="B1976" s="34">
        <v>1975</v>
      </c>
      <c r="C1976" s="19">
        <f t="shared" ca="1" si="121"/>
        <v>47905</v>
      </c>
      <c r="D1976" s="29">
        <f t="shared" ca="1" si="123"/>
        <v>93301.783083331437</v>
      </c>
      <c r="E1976" s="29">
        <f ca="1">IF(C1976&lt;Calculator!$D$26,0,IF(DAY($C1976)=1,IF(D1976-Calculator!$G$24&gt;0,Calculator!$G$24,D1976),0))</f>
        <v>0</v>
      </c>
      <c r="F1976" s="29">
        <f ca="1">IF(E1976&gt;0,D1976*Calculator!$G$22/12,0)</f>
        <v>0</v>
      </c>
      <c r="G1976" s="29">
        <f ca="1">IF(E1976&gt;0,(IFERROR(-PMT(Calculator!$G$22/12,Calculator!$G$23*12,Calculator!$G$20),0))-F1976,0)</f>
        <v>0</v>
      </c>
      <c r="H1976" s="29">
        <f t="shared" ca="1" si="124"/>
        <v>6708.4190651732133</v>
      </c>
      <c r="I1976" s="29">
        <f t="shared" ca="1" si="122"/>
        <v>1.1946499705102982</v>
      </c>
      <c r="J1976" s="30">
        <f>Calculator!$G$40</f>
        <v>6.5000000000000002E-2</v>
      </c>
      <c r="K1976" s="29">
        <f ca="1">IF(C1976&gt;=Calculator!$G$27,IF(DAY($C1976)=1,Calculator!$G$34/2,IF(DAY($C1976)=15,Calculator!$G$34/2,0)),0)</f>
        <v>0</v>
      </c>
      <c r="L1976" s="29">
        <f ca="1">IF(DAY($C1976)=28,IF(H1976=0,0,Calculator!$G$35),0)</f>
        <v>0</v>
      </c>
      <c r="M1976" s="29">
        <f ca="1">IF(I1976&gt;0,IF(DAY($C1976)=1,SUM(INDIRECT("I"&amp;(ROW(C1975)-DAY(C1975))):I1975),0),0)</f>
        <v>0</v>
      </c>
      <c r="N1976" s="29">
        <f ca="1">IF(C1976&lt;Calculator!$G$27,0,IF(C1976=Calculator!$G$27,Calculator!$G$39,IF(H1976-K1976&lt;=0,IF(D1976&gt;Calculator!$G$39,IF(H1976-K1976+E1976+L1976+M1976+Calculator!$G$39&gt;Calculator!$G$39,Calculator!$G$39-(H1976+E1976+L1976+M1976-K1976),Calculator!$G$39),D1976),0)))</f>
        <v>0</v>
      </c>
    </row>
    <row r="1977" spans="1:14" ht="15.75" thickBot="1">
      <c r="A1977" s="33" t="str">
        <f ca="1">IF(C1977=Calculator!$H$27,"F",IF(Daily!D1977+Daily!H1977=0,IF(D1976+H1976&gt;0,"L",""),""))</f>
        <v/>
      </c>
      <c r="B1977" s="34">
        <v>1976</v>
      </c>
      <c r="C1977" s="19">
        <f t="shared" ca="1" si="121"/>
        <v>47906</v>
      </c>
      <c r="D1977" s="29">
        <f t="shared" ca="1" si="123"/>
        <v>93301.783083331437</v>
      </c>
      <c r="E1977" s="29">
        <f ca="1">IF(C1977&lt;Calculator!$D$26,0,IF(DAY($C1977)=1,IF(D1977-Calculator!$G$24&gt;0,Calculator!$G$24,D1977),0))</f>
        <v>0</v>
      </c>
      <c r="F1977" s="29">
        <f ca="1">IF(E1977&gt;0,D1977*Calculator!$G$22/12,0)</f>
        <v>0</v>
      </c>
      <c r="G1977" s="29">
        <f ca="1">IF(E1977&gt;0,(IFERROR(-PMT(Calculator!$G$22/12,Calculator!$G$23*12,Calculator!$G$20),0))-F1977,0)</f>
        <v>0</v>
      </c>
      <c r="H1977" s="29">
        <f t="shared" ca="1" si="124"/>
        <v>6708.4190651732133</v>
      </c>
      <c r="I1977" s="29">
        <f t="shared" ca="1" si="122"/>
        <v>1.1946499705102982</v>
      </c>
      <c r="J1977" s="30">
        <f>Calculator!$G$40</f>
        <v>6.5000000000000002E-2</v>
      </c>
      <c r="K1977" s="29">
        <f ca="1">IF(C1977&gt;=Calculator!$G$27,IF(DAY($C1977)=1,Calculator!$G$34/2,IF(DAY($C1977)=15,Calculator!$G$34/2,0)),0)</f>
        <v>0</v>
      </c>
      <c r="L1977" s="29">
        <f ca="1">IF(DAY($C1977)=28,IF(H1977=0,0,Calculator!$G$35),0)</f>
        <v>0</v>
      </c>
      <c r="M1977" s="29">
        <f ca="1">IF(I1977&gt;0,IF(DAY($C1977)=1,SUM(INDIRECT("I"&amp;(ROW(C1976)-DAY(C1976))):I1976),0),0)</f>
        <v>0</v>
      </c>
      <c r="N1977" s="29">
        <f ca="1">IF(C1977&lt;Calculator!$G$27,0,IF(C1977=Calculator!$G$27,Calculator!$G$39,IF(H1977-K1977&lt;=0,IF(D1977&gt;Calculator!$G$39,IF(H1977-K1977+E1977+L1977+M1977+Calculator!$G$39&gt;Calculator!$G$39,Calculator!$G$39-(H1977+E1977+L1977+M1977-K1977),Calculator!$G$39),D1977),0)))</f>
        <v>0</v>
      </c>
    </row>
    <row r="1978" spans="1:14" ht="15.75" thickBot="1">
      <c r="A1978" s="33" t="str">
        <f ca="1">IF(C1978=Calculator!$H$27,"F",IF(Daily!D1978+Daily!H1978=0,IF(D1977+H1977&gt;0,"L",""),""))</f>
        <v/>
      </c>
      <c r="B1978" s="34">
        <v>1977</v>
      </c>
      <c r="C1978" s="19">
        <f t="shared" ca="1" si="121"/>
        <v>47907</v>
      </c>
      <c r="D1978" s="29">
        <f t="shared" ca="1" si="123"/>
        <v>93301.783083331437</v>
      </c>
      <c r="E1978" s="29">
        <f ca="1">IF(C1978&lt;Calculator!$D$26,0,IF(DAY($C1978)=1,IF(D1978-Calculator!$G$24&gt;0,Calculator!$G$24,D1978),0))</f>
        <v>0</v>
      </c>
      <c r="F1978" s="29">
        <f ca="1">IF(E1978&gt;0,D1978*Calculator!$G$22/12,0)</f>
        <v>0</v>
      </c>
      <c r="G1978" s="29">
        <f ca="1">IF(E1978&gt;0,(IFERROR(-PMT(Calculator!$G$22/12,Calculator!$G$23*12,Calculator!$G$20),0))-F1978,0)</f>
        <v>0</v>
      </c>
      <c r="H1978" s="29">
        <f t="shared" ca="1" si="124"/>
        <v>6708.4190651732133</v>
      </c>
      <c r="I1978" s="29">
        <f t="shared" ca="1" si="122"/>
        <v>1.1946499705102982</v>
      </c>
      <c r="J1978" s="30">
        <f>Calculator!$G$40</f>
        <v>6.5000000000000002E-2</v>
      </c>
      <c r="K1978" s="29">
        <f ca="1">IF(C1978&gt;=Calculator!$G$27,IF(DAY($C1978)=1,Calculator!$G$34/2,IF(DAY($C1978)=15,Calculator!$G$34/2,0)),0)</f>
        <v>0</v>
      </c>
      <c r="L1978" s="29">
        <f ca="1">IF(DAY($C1978)=28,IF(H1978=0,0,Calculator!$G$35),0)</f>
        <v>5000</v>
      </c>
      <c r="M1978" s="29">
        <f ca="1">IF(I1978&gt;0,IF(DAY($C1978)=1,SUM(INDIRECT("I"&amp;(ROW(C1977)-DAY(C1977))):I1977),0),0)</f>
        <v>0</v>
      </c>
      <c r="N1978" s="29">
        <f ca="1">IF(C1978&lt;Calculator!$G$27,0,IF(C1978=Calculator!$G$27,Calculator!$G$39,IF(H1978-K1978&lt;=0,IF(D1978&gt;Calculator!$G$39,IF(H1978-K1978+E1978+L1978+M1978+Calculator!$G$39&gt;Calculator!$G$39,Calculator!$G$39-(H1978+E1978+L1978+M1978-K1978),Calculator!$G$39),D1978),0)))</f>
        <v>0</v>
      </c>
    </row>
    <row r="1979" spans="1:14" ht="15.75" thickBot="1">
      <c r="A1979" s="33" t="str">
        <f ca="1">IF(C1979=Calculator!$H$27,"F",IF(Daily!D1979+Daily!H1979=0,IF(D1978+H1978&gt;0,"L",""),""))</f>
        <v/>
      </c>
      <c r="B1979" s="34">
        <v>1978</v>
      </c>
      <c r="C1979" s="19">
        <f t="shared" ca="1" si="121"/>
        <v>47908</v>
      </c>
      <c r="D1979" s="29">
        <f t="shared" ca="1" si="123"/>
        <v>93301.783083331437</v>
      </c>
      <c r="E1979" s="29">
        <f ca="1">IF(C1979&lt;Calculator!$D$26,0,IF(DAY($C1979)=1,IF(D1979-Calculator!$G$24&gt;0,Calculator!$G$24,D1979),0))</f>
        <v>1878.8756805424866</v>
      </c>
      <c r="F1979" s="29">
        <f ca="1">IF(E1979&gt;0,D1979*Calculator!$G$22/12,0)</f>
        <v>388.75742951388105</v>
      </c>
      <c r="G1979" s="29">
        <f ca="1">IF(E1979&gt;0,(IFERROR(-PMT(Calculator!$G$22/12,Calculator!$G$23*12,Calculator!$G$20),0))-F1979,0)</f>
        <v>1490.1182510286055</v>
      </c>
      <c r="H1979" s="29">
        <f t="shared" ca="1" si="124"/>
        <v>11708.419065173213</v>
      </c>
      <c r="I1979" s="29">
        <f t="shared" ca="1" si="122"/>
        <v>2.085060929414408</v>
      </c>
      <c r="J1979" s="30">
        <f>Calculator!$G$40</f>
        <v>6.5000000000000002E-2</v>
      </c>
      <c r="K1979" s="29">
        <f ca="1">IF(C1979&gt;=Calculator!$G$27,IF(DAY($C1979)=1,Calculator!$G$34/2,IF(DAY($C1979)=15,Calculator!$G$34/2,0)),0)</f>
        <v>4500</v>
      </c>
      <c r="L1979" s="29">
        <f ca="1">IF(DAY($C1979)=28,IF(H1979=0,0,Calculator!$G$35),0)</f>
        <v>0</v>
      </c>
      <c r="M1979" s="29">
        <f ca="1">IF(I1979&gt;0,IF(DAY($C1979)=1,SUM(INDIRECT("I"&amp;(ROW(C1978)-DAY(C1978))):I1978),0),0)</f>
        <v>48.386774750090574</v>
      </c>
      <c r="N1979" s="29">
        <f ca="1">IF(C1979&lt;Calculator!$G$27,0,IF(C1979=Calculator!$G$27,Calculator!$G$39,IF(H1979-K1979&lt;=0,IF(D1979&gt;Calculator!$G$39,IF(H1979-K1979+E1979+L1979+M1979+Calculator!$G$39&gt;Calculator!$G$39,Calculator!$G$39-(H1979+E1979+L1979+M1979-K1979),Calculator!$G$39),D1979),0)))</f>
        <v>0</v>
      </c>
    </row>
    <row r="1980" spans="1:14" ht="15.75" thickBot="1">
      <c r="A1980" s="33" t="str">
        <f ca="1">IF(C1980=Calculator!$H$27,"F",IF(Daily!D1980+Daily!H1980=0,IF(D1979+H1979&gt;0,"L",""),""))</f>
        <v/>
      </c>
      <c r="B1980" s="34">
        <v>1979</v>
      </c>
      <c r="C1980" s="19">
        <f t="shared" ca="1" si="121"/>
        <v>47909</v>
      </c>
      <c r="D1980" s="29">
        <f t="shared" ca="1" si="123"/>
        <v>91811.664832302835</v>
      </c>
      <c r="E1980" s="29">
        <f ca="1">IF(C1980&lt;Calculator!$D$26,0,IF(DAY($C1980)=1,IF(D1980-Calculator!$G$24&gt;0,Calculator!$G$24,D1980),0))</f>
        <v>0</v>
      </c>
      <c r="F1980" s="29">
        <f ca="1">IF(E1980&gt;0,D1980*Calculator!$G$22/12,0)</f>
        <v>0</v>
      </c>
      <c r="G1980" s="29">
        <f ca="1">IF(E1980&gt;0,(IFERROR(-PMT(Calculator!$G$22/12,Calculator!$G$23*12,Calculator!$G$20),0))-F1980,0)</f>
        <v>0</v>
      </c>
      <c r="H1980" s="29">
        <f t="shared" ca="1" si="124"/>
        <v>9135.6815204657905</v>
      </c>
      <c r="I1980" s="29">
        <f t="shared" ca="1" si="122"/>
        <v>1.6269021885760997</v>
      </c>
      <c r="J1980" s="30">
        <f>Calculator!$G$40</f>
        <v>6.5000000000000002E-2</v>
      </c>
      <c r="K1980" s="29">
        <f ca="1">IF(C1980&gt;=Calculator!$G$27,IF(DAY($C1980)=1,Calculator!$G$34/2,IF(DAY($C1980)=15,Calculator!$G$34/2,0)),0)</f>
        <v>0</v>
      </c>
      <c r="L1980" s="29">
        <f ca="1">IF(DAY($C1980)=28,IF(H1980=0,0,Calculator!$G$35),0)</f>
        <v>0</v>
      </c>
      <c r="M1980" s="29">
        <f ca="1">IF(I1980&gt;0,IF(DAY($C1980)=1,SUM(INDIRECT("I"&amp;(ROW(C1979)-DAY(C1979))):I1979),0),0)</f>
        <v>0</v>
      </c>
      <c r="N1980" s="29">
        <f ca="1">IF(C1980&lt;Calculator!$G$27,0,IF(C1980=Calculator!$G$27,Calculator!$G$39,IF(H1980-K1980&lt;=0,IF(D1980&gt;Calculator!$G$39,IF(H1980-K1980+E1980+L1980+M1980+Calculator!$G$39&gt;Calculator!$G$39,Calculator!$G$39-(H1980+E1980+L1980+M1980-K1980),Calculator!$G$39),D1980),0)))</f>
        <v>0</v>
      </c>
    </row>
    <row r="1981" spans="1:14" ht="15.75" thickBot="1">
      <c r="A1981" s="33" t="str">
        <f ca="1">IF(C1981=Calculator!$H$27,"F",IF(Daily!D1981+Daily!H1981=0,IF(D1980+H1980&gt;0,"L",""),""))</f>
        <v/>
      </c>
      <c r="B1981" s="34">
        <v>1980</v>
      </c>
      <c r="C1981" s="19">
        <f t="shared" ca="1" si="121"/>
        <v>47910</v>
      </c>
      <c r="D1981" s="29">
        <f t="shared" ca="1" si="123"/>
        <v>91811.664832302835</v>
      </c>
      <c r="E1981" s="29">
        <f ca="1">IF(C1981&lt;Calculator!$D$26,0,IF(DAY($C1981)=1,IF(D1981-Calculator!$G$24&gt;0,Calculator!$G$24,D1981),0))</f>
        <v>0</v>
      </c>
      <c r="F1981" s="29">
        <f ca="1">IF(E1981&gt;0,D1981*Calculator!$G$22/12,0)</f>
        <v>0</v>
      </c>
      <c r="G1981" s="29">
        <f ca="1">IF(E1981&gt;0,(IFERROR(-PMT(Calculator!$G$22/12,Calculator!$G$23*12,Calculator!$G$20),0))-F1981,0)</f>
        <v>0</v>
      </c>
      <c r="H1981" s="29">
        <f t="shared" ca="1" si="124"/>
        <v>9135.6815204657905</v>
      </c>
      <c r="I1981" s="29">
        <f t="shared" ca="1" si="122"/>
        <v>1.6269021885760997</v>
      </c>
      <c r="J1981" s="30">
        <f>Calculator!$G$40</f>
        <v>6.5000000000000002E-2</v>
      </c>
      <c r="K1981" s="29">
        <f ca="1">IF(C1981&gt;=Calculator!$G$27,IF(DAY($C1981)=1,Calculator!$G$34/2,IF(DAY($C1981)=15,Calculator!$G$34/2,0)),0)</f>
        <v>0</v>
      </c>
      <c r="L1981" s="29">
        <f ca="1">IF(DAY($C1981)=28,IF(H1981=0,0,Calculator!$G$35),0)</f>
        <v>0</v>
      </c>
      <c r="M1981" s="29">
        <f ca="1">IF(I1981&gt;0,IF(DAY($C1981)=1,SUM(INDIRECT("I"&amp;(ROW(C1980)-DAY(C1980))):I1980),0),0)</f>
        <v>0</v>
      </c>
      <c r="N1981" s="29">
        <f ca="1">IF(C1981&lt;Calculator!$G$27,0,IF(C1981=Calculator!$G$27,Calculator!$G$39,IF(H1981-K1981&lt;=0,IF(D1981&gt;Calculator!$G$39,IF(H1981-K1981+E1981+L1981+M1981+Calculator!$G$39&gt;Calculator!$G$39,Calculator!$G$39-(H1981+E1981+L1981+M1981-K1981),Calculator!$G$39),D1981),0)))</f>
        <v>0</v>
      </c>
    </row>
    <row r="1982" spans="1:14" ht="15.75" thickBot="1">
      <c r="A1982" s="33" t="str">
        <f ca="1">IF(C1982=Calculator!$H$27,"F",IF(Daily!D1982+Daily!H1982=0,IF(D1981+H1981&gt;0,"L",""),""))</f>
        <v/>
      </c>
      <c r="B1982" s="34">
        <v>1981</v>
      </c>
      <c r="C1982" s="19">
        <f t="shared" ca="1" si="121"/>
        <v>47911</v>
      </c>
      <c r="D1982" s="29">
        <f t="shared" ca="1" si="123"/>
        <v>91811.664832302835</v>
      </c>
      <c r="E1982" s="29">
        <f ca="1">IF(C1982&lt;Calculator!$D$26,0,IF(DAY($C1982)=1,IF(D1982-Calculator!$G$24&gt;0,Calculator!$G$24,D1982),0))</f>
        <v>0</v>
      </c>
      <c r="F1982" s="29">
        <f ca="1">IF(E1982&gt;0,D1982*Calculator!$G$22/12,0)</f>
        <v>0</v>
      </c>
      <c r="G1982" s="29">
        <f ca="1">IF(E1982&gt;0,(IFERROR(-PMT(Calculator!$G$22/12,Calculator!$G$23*12,Calculator!$G$20),0))-F1982,0)</f>
        <v>0</v>
      </c>
      <c r="H1982" s="29">
        <f t="shared" ca="1" si="124"/>
        <v>9135.6815204657905</v>
      </c>
      <c r="I1982" s="29">
        <f t="shared" ca="1" si="122"/>
        <v>1.6269021885760997</v>
      </c>
      <c r="J1982" s="30">
        <f>Calculator!$G$40</f>
        <v>6.5000000000000002E-2</v>
      </c>
      <c r="K1982" s="29">
        <f ca="1">IF(C1982&gt;=Calculator!$G$27,IF(DAY($C1982)=1,Calculator!$G$34/2,IF(DAY($C1982)=15,Calculator!$G$34/2,0)),0)</f>
        <v>0</v>
      </c>
      <c r="L1982" s="29">
        <f ca="1">IF(DAY($C1982)=28,IF(H1982=0,0,Calculator!$G$35),0)</f>
        <v>0</v>
      </c>
      <c r="M1982" s="29">
        <f ca="1">IF(I1982&gt;0,IF(DAY($C1982)=1,SUM(INDIRECT("I"&amp;(ROW(C1981)-DAY(C1981))):I1981),0),0)</f>
        <v>0</v>
      </c>
      <c r="N1982" s="29">
        <f ca="1">IF(C1982&lt;Calculator!$G$27,0,IF(C1982=Calculator!$G$27,Calculator!$G$39,IF(H1982-K1982&lt;=0,IF(D1982&gt;Calculator!$G$39,IF(H1982-K1982+E1982+L1982+M1982+Calculator!$G$39&gt;Calculator!$G$39,Calculator!$G$39-(H1982+E1982+L1982+M1982-K1982),Calculator!$G$39),D1982),0)))</f>
        <v>0</v>
      </c>
    </row>
    <row r="1983" spans="1:14" ht="15.75" thickBot="1">
      <c r="A1983" s="33" t="str">
        <f ca="1">IF(C1983=Calculator!$H$27,"F",IF(Daily!D1983+Daily!H1983=0,IF(D1982+H1982&gt;0,"L",""),""))</f>
        <v/>
      </c>
      <c r="B1983" s="34">
        <v>1982</v>
      </c>
      <c r="C1983" s="19">
        <f t="shared" ca="1" si="121"/>
        <v>47912</v>
      </c>
      <c r="D1983" s="29">
        <f t="shared" ca="1" si="123"/>
        <v>91811.664832302835</v>
      </c>
      <c r="E1983" s="29">
        <f ca="1">IF(C1983&lt;Calculator!$D$26,0,IF(DAY($C1983)=1,IF(D1983-Calculator!$G$24&gt;0,Calculator!$G$24,D1983),0))</f>
        <v>0</v>
      </c>
      <c r="F1983" s="29">
        <f ca="1">IF(E1983&gt;0,D1983*Calculator!$G$22/12,0)</f>
        <v>0</v>
      </c>
      <c r="G1983" s="29">
        <f ca="1">IF(E1983&gt;0,(IFERROR(-PMT(Calculator!$G$22/12,Calculator!$G$23*12,Calculator!$G$20),0))-F1983,0)</f>
        <v>0</v>
      </c>
      <c r="H1983" s="29">
        <f t="shared" ca="1" si="124"/>
        <v>9135.6815204657905</v>
      </c>
      <c r="I1983" s="29">
        <f t="shared" ca="1" si="122"/>
        <v>1.6269021885760997</v>
      </c>
      <c r="J1983" s="30">
        <f>Calculator!$G$40</f>
        <v>6.5000000000000002E-2</v>
      </c>
      <c r="K1983" s="29">
        <f ca="1">IF(C1983&gt;=Calculator!$G$27,IF(DAY($C1983)=1,Calculator!$G$34/2,IF(DAY($C1983)=15,Calculator!$G$34/2,0)),0)</f>
        <v>0</v>
      </c>
      <c r="L1983" s="29">
        <f ca="1">IF(DAY($C1983)=28,IF(H1983=0,0,Calculator!$G$35),0)</f>
        <v>0</v>
      </c>
      <c r="M1983" s="29">
        <f ca="1">IF(I1983&gt;0,IF(DAY($C1983)=1,SUM(INDIRECT("I"&amp;(ROW(C1982)-DAY(C1982))):I1982),0),0)</f>
        <v>0</v>
      </c>
      <c r="N1983" s="29">
        <f ca="1">IF(C1983&lt;Calculator!$G$27,0,IF(C1983=Calculator!$G$27,Calculator!$G$39,IF(H1983-K1983&lt;=0,IF(D1983&gt;Calculator!$G$39,IF(H1983-K1983+E1983+L1983+M1983+Calculator!$G$39&gt;Calculator!$G$39,Calculator!$G$39-(H1983+E1983+L1983+M1983-K1983),Calculator!$G$39),D1983),0)))</f>
        <v>0</v>
      </c>
    </row>
    <row r="1984" spans="1:14" ht="15.75" thickBot="1">
      <c r="A1984" s="33" t="str">
        <f ca="1">IF(C1984=Calculator!$H$27,"F",IF(Daily!D1984+Daily!H1984=0,IF(D1983+H1983&gt;0,"L",""),""))</f>
        <v/>
      </c>
      <c r="B1984" s="34">
        <v>1983</v>
      </c>
      <c r="C1984" s="19">
        <f t="shared" ca="1" si="121"/>
        <v>47913</v>
      </c>
      <c r="D1984" s="29">
        <f t="shared" ca="1" si="123"/>
        <v>91811.664832302835</v>
      </c>
      <c r="E1984" s="29">
        <f ca="1">IF(C1984&lt;Calculator!$D$26,0,IF(DAY($C1984)=1,IF(D1984-Calculator!$G$24&gt;0,Calculator!$G$24,D1984),0))</f>
        <v>0</v>
      </c>
      <c r="F1984" s="29">
        <f ca="1">IF(E1984&gt;0,D1984*Calculator!$G$22/12,0)</f>
        <v>0</v>
      </c>
      <c r="G1984" s="29">
        <f ca="1">IF(E1984&gt;0,(IFERROR(-PMT(Calculator!$G$22/12,Calculator!$G$23*12,Calculator!$G$20),0))-F1984,0)</f>
        <v>0</v>
      </c>
      <c r="H1984" s="29">
        <f t="shared" ca="1" si="124"/>
        <v>9135.6815204657905</v>
      </c>
      <c r="I1984" s="29">
        <f t="shared" ca="1" si="122"/>
        <v>1.6269021885760997</v>
      </c>
      <c r="J1984" s="30">
        <f>Calculator!$G$40</f>
        <v>6.5000000000000002E-2</v>
      </c>
      <c r="K1984" s="29">
        <f ca="1">IF(C1984&gt;=Calculator!$G$27,IF(DAY($C1984)=1,Calculator!$G$34/2,IF(DAY($C1984)=15,Calculator!$G$34/2,0)),0)</f>
        <v>0</v>
      </c>
      <c r="L1984" s="29">
        <f ca="1">IF(DAY($C1984)=28,IF(H1984=0,0,Calculator!$G$35),0)</f>
        <v>0</v>
      </c>
      <c r="M1984" s="29">
        <f ca="1">IF(I1984&gt;0,IF(DAY($C1984)=1,SUM(INDIRECT("I"&amp;(ROW(C1983)-DAY(C1983))):I1983),0),0)</f>
        <v>0</v>
      </c>
      <c r="N1984" s="29">
        <f ca="1">IF(C1984&lt;Calculator!$G$27,0,IF(C1984=Calculator!$G$27,Calculator!$G$39,IF(H1984-K1984&lt;=0,IF(D1984&gt;Calculator!$G$39,IF(H1984-K1984+E1984+L1984+M1984+Calculator!$G$39&gt;Calculator!$G$39,Calculator!$G$39-(H1984+E1984+L1984+M1984-K1984),Calculator!$G$39),D1984),0)))</f>
        <v>0</v>
      </c>
    </row>
    <row r="1985" spans="1:14" ht="15.75" thickBot="1">
      <c r="A1985" s="33" t="str">
        <f ca="1">IF(C1985=Calculator!$H$27,"F",IF(Daily!D1985+Daily!H1985=0,IF(D1984+H1984&gt;0,"L",""),""))</f>
        <v/>
      </c>
      <c r="B1985" s="34">
        <v>1984</v>
      </c>
      <c r="C1985" s="19">
        <f t="shared" ca="1" si="121"/>
        <v>47914</v>
      </c>
      <c r="D1985" s="29">
        <f t="shared" ca="1" si="123"/>
        <v>91811.664832302835</v>
      </c>
      <c r="E1985" s="29">
        <f ca="1">IF(C1985&lt;Calculator!$D$26,0,IF(DAY($C1985)=1,IF(D1985-Calculator!$G$24&gt;0,Calculator!$G$24,D1985),0))</f>
        <v>0</v>
      </c>
      <c r="F1985" s="29">
        <f ca="1">IF(E1985&gt;0,D1985*Calculator!$G$22/12,0)</f>
        <v>0</v>
      </c>
      <c r="G1985" s="29">
        <f ca="1">IF(E1985&gt;0,(IFERROR(-PMT(Calculator!$G$22/12,Calculator!$G$23*12,Calculator!$G$20),0))-F1985,0)</f>
        <v>0</v>
      </c>
      <c r="H1985" s="29">
        <f t="shared" ca="1" si="124"/>
        <v>9135.6815204657905</v>
      </c>
      <c r="I1985" s="29">
        <f t="shared" ca="1" si="122"/>
        <v>1.6269021885760997</v>
      </c>
      <c r="J1985" s="30">
        <f>Calculator!$G$40</f>
        <v>6.5000000000000002E-2</v>
      </c>
      <c r="K1985" s="29">
        <f ca="1">IF(C1985&gt;=Calculator!$G$27,IF(DAY($C1985)=1,Calculator!$G$34/2,IF(DAY($C1985)=15,Calculator!$G$34/2,0)),0)</f>
        <v>0</v>
      </c>
      <c r="L1985" s="29">
        <f ca="1">IF(DAY($C1985)=28,IF(H1985=0,0,Calculator!$G$35),0)</f>
        <v>0</v>
      </c>
      <c r="M1985" s="29">
        <f ca="1">IF(I1985&gt;0,IF(DAY($C1985)=1,SUM(INDIRECT("I"&amp;(ROW(C1984)-DAY(C1984))):I1984),0),0)</f>
        <v>0</v>
      </c>
      <c r="N1985" s="29">
        <f ca="1">IF(C1985&lt;Calculator!$G$27,0,IF(C1985=Calculator!$G$27,Calculator!$G$39,IF(H1985-K1985&lt;=0,IF(D1985&gt;Calculator!$G$39,IF(H1985-K1985+E1985+L1985+M1985+Calculator!$G$39&gt;Calculator!$G$39,Calculator!$G$39-(H1985+E1985+L1985+M1985-K1985),Calculator!$G$39),D1985),0)))</f>
        <v>0</v>
      </c>
    </row>
    <row r="1986" spans="1:14" ht="15.75" thickBot="1">
      <c r="A1986" s="33" t="str">
        <f ca="1">IF(C1986=Calculator!$H$27,"F",IF(Daily!D1986+Daily!H1986=0,IF(D1985+H1985&gt;0,"L",""),""))</f>
        <v/>
      </c>
      <c r="B1986" s="34">
        <v>1985</v>
      </c>
      <c r="C1986" s="19">
        <f t="shared" ca="1" si="121"/>
        <v>47915</v>
      </c>
      <c r="D1986" s="29">
        <f t="shared" ca="1" si="123"/>
        <v>91811.664832302835</v>
      </c>
      <c r="E1986" s="29">
        <f ca="1">IF(C1986&lt;Calculator!$D$26,0,IF(DAY($C1986)=1,IF(D1986-Calculator!$G$24&gt;0,Calculator!$G$24,D1986),0))</f>
        <v>0</v>
      </c>
      <c r="F1986" s="29">
        <f ca="1">IF(E1986&gt;0,D1986*Calculator!$G$22/12,0)</f>
        <v>0</v>
      </c>
      <c r="G1986" s="29">
        <f ca="1">IF(E1986&gt;0,(IFERROR(-PMT(Calculator!$G$22/12,Calculator!$G$23*12,Calculator!$G$20),0))-F1986,0)</f>
        <v>0</v>
      </c>
      <c r="H1986" s="29">
        <f t="shared" ca="1" si="124"/>
        <v>9135.6815204657905</v>
      </c>
      <c r="I1986" s="29">
        <f t="shared" ca="1" si="122"/>
        <v>1.6269021885760997</v>
      </c>
      <c r="J1986" s="30">
        <f>Calculator!$G$40</f>
        <v>6.5000000000000002E-2</v>
      </c>
      <c r="K1986" s="29">
        <f ca="1">IF(C1986&gt;=Calculator!$G$27,IF(DAY($C1986)=1,Calculator!$G$34/2,IF(DAY($C1986)=15,Calculator!$G$34/2,0)),0)</f>
        <v>0</v>
      </c>
      <c r="L1986" s="29">
        <f ca="1">IF(DAY($C1986)=28,IF(H1986=0,0,Calculator!$G$35),0)</f>
        <v>0</v>
      </c>
      <c r="M1986" s="29">
        <f ca="1">IF(I1986&gt;0,IF(DAY($C1986)=1,SUM(INDIRECT("I"&amp;(ROW(C1985)-DAY(C1985))):I1985),0),0)</f>
        <v>0</v>
      </c>
      <c r="N1986" s="29">
        <f ca="1">IF(C1986&lt;Calculator!$G$27,0,IF(C1986=Calculator!$G$27,Calculator!$G$39,IF(H1986-K1986&lt;=0,IF(D1986&gt;Calculator!$G$39,IF(H1986-K1986+E1986+L1986+M1986+Calculator!$G$39&gt;Calculator!$G$39,Calculator!$G$39-(H1986+E1986+L1986+M1986-K1986),Calculator!$G$39),D1986),0)))</f>
        <v>0</v>
      </c>
    </row>
    <row r="1987" spans="1:14" ht="15.75" thickBot="1">
      <c r="A1987" s="33" t="str">
        <f ca="1">IF(C1987=Calculator!$H$27,"F",IF(Daily!D1987+Daily!H1987=0,IF(D1986+H1986&gt;0,"L",""),""))</f>
        <v/>
      </c>
      <c r="B1987" s="34">
        <v>1986</v>
      </c>
      <c r="C1987" s="19">
        <f t="shared" ref="C1987:C2050" ca="1" si="125">C1986+1</f>
        <v>47916</v>
      </c>
      <c r="D1987" s="29">
        <f t="shared" ca="1" si="123"/>
        <v>91811.664832302835</v>
      </c>
      <c r="E1987" s="29">
        <f ca="1">IF(C1987&lt;Calculator!$D$26,0,IF(DAY($C1987)=1,IF(D1987-Calculator!$G$24&gt;0,Calculator!$G$24,D1987),0))</f>
        <v>0</v>
      </c>
      <c r="F1987" s="29">
        <f ca="1">IF(E1987&gt;0,D1987*Calculator!$G$22/12,0)</f>
        <v>0</v>
      </c>
      <c r="G1987" s="29">
        <f ca="1">IF(E1987&gt;0,(IFERROR(-PMT(Calculator!$G$22/12,Calculator!$G$23*12,Calculator!$G$20),0))-F1987,0)</f>
        <v>0</v>
      </c>
      <c r="H1987" s="29">
        <f t="shared" ca="1" si="124"/>
        <v>9135.6815204657905</v>
      </c>
      <c r="I1987" s="29">
        <f t="shared" ref="I1987:I2050" ca="1" si="126">H1987*J1987/365</f>
        <v>1.6269021885760997</v>
      </c>
      <c r="J1987" s="30">
        <f>Calculator!$G$40</f>
        <v>6.5000000000000002E-2</v>
      </c>
      <c r="K1987" s="29">
        <f ca="1">IF(C1987&gt;=Calculator!$G$27,IF(DAY($C1987)=1,Calculator!$G$34/2,IF(DAY($C1987)=15,Calculator!$G$34/2,0)),0)</f>
        <v>0</v>
      </c>
      <c r="L1987" s="29">
        <f ca="1">IF(DAY($C1987)=28,IF(H1987=0,0,Calculator!$G$35),0)</f>
        <v>0</v>
      </c>
      <c r="M1987" s="29">
        <f ca="1">IF(I1987&gt;0,IF(DAY($C1987)=1,SUM(INDIRECT("I"&amp;(ROW(C1986)-DAY(C1986))):I1986),0),0)</f>
        <v>0</v>
      </c>
      <c r="N1987" s="29">
        <f ca="1">IF(C1987&lt;Calculator!$G$27,0,IF(C1987=Calculator!$G$27,Calculator!$G$39,IF(H1987-K1987&lt;=0,IF(D1987&gt;Calculator!$G$39,IF(H1987-K1987+E1987+L1987+M1987+Calculator!$G$39&gt;Calculator!$G$39,Calculator!$G$39-(H1987+E1987+L1987+M1987-K1987),Calculator!$G$39),D1987),0)))</f>
        <v>0</v>
      </c>
    </row>
    <row r="1988" spans="1:14" ht="15.75" thickBot="1">
      <c r="A1988" s="33" t="str">
        <f ca="1">IF(C1988=Calculator!$H$27,"F",IF(Daily!D1988+Daily!H1988=0,IF(D1987+H1987&gt;0,"L",""),""))</f>
        <v/>
      </c>
      <c r="B1988" s="34">
        <v>1987</v>
      </c>
      <c r="C1988" s="19">
        <f t="shared" ca="1" si="125"/>
        <v>47917</v>
      </c>
      <c r="D1988" s="29">
        <f t="shared" ref="D1988:D2051" ca="1" si="127">IF(((D1987-G1987)-N1987)&lt;0,0,((D1987-G1987)-N1987))</f>
        <v>91811.664832302835</v>
      </c>
      <c r="E1988" s="29">
        <f ca="1">IF(C1988&lt;Calculator!$D$26,0,IF(DAY($C1988)=1,IF(D1988-Calculator!$G$24&gt;0,Calculator!$G$24,D1988),0))</f>
        <v>0</v>
      </c>
      <c r="F1988" s="29">
        <f ca="1">IF(E1988&gt;0,D1988*Calculator!$G$22/12,0)</f>
        <v>0</v>
      </c>
      <c r="G1988" s="29">
        <f ca="1">IF(E1988&gt;0,(IFERROR(-PMT(Calculator!$G$22/12,Calculator!$G$23*12,Calculator!$G$20),0))-F1988,0)</f>
        <v>0</v>
      </c>
      <c r="H1988" s="29">
        <f t="shared" ref="H1988:H2051" ca="1" si="128">IF((H1987-K1987+SUM(L1987:N1987)+E1987)&lt;0,0,(H1987-K1987+SUM(L1987:N1987)+E1987))</f>
        <v>9135.6815204657905</v>
      </c>
      <c r="I1988" s="29">
        <f t="shared" ca="1" si="126"/>
        <v>1.6269021885760997</v>
      </c>
      <c r="J1988" s="30">
        <f>Calculator!$G$40</f>
        <v>6.5000000000000002E-2</v>
      </c>
      <c r="K1988" s="29">
        <f ca="1">IF(C1988&gt;=Calculator!$G$27,IF(DAY($C1988)=1,Calculator!$G$34/2,IF(DAY($C1988)=15,Calculator!$G$34/2,0)),0)</f>
        <v>0</v>
      </c>
      <c r="L1988" s="29">
        <f ca="1">IF(DAY($C1988)=28,IF(H1988=0,0,Calculator!$G$35),0)</f>
        <v>0</v>
      </c>
      <c r="M1988" s="29">
        <f ca="1">IF(I1988&gt;0,IF(DAY($C1988)=1,SUM(INDIRECT("I"&amp;(ROW(C1987)-DAY(C1987))):I1987),0),0)</f>
        <v>0</v>
      </c>
      <c r="N1988" s="29">
        <f ca="1">IF(C1988&lt;Calculator!$G$27,0,IF(C1988=Calculator!$G$27,Calculator!$G$39,IF(H1988-K1988&lt;=0,IF(D1988&gt;Calculator!$G$39,IF(H1988-K1988+E1988+L1988+M1988+Calculator!$G$39&gt;Calculator!$G$39,Calculator!$G$39-(H1988+E1988+L1988+M1988-K1988),Calculator!$G$39),D1988),0)))</f>
        <v>0</v>
      </c>
    </row>
    <row r="1989" spans="1:14" ht="15.75" thickBot="1">
      <c r="A1989" s="33" t="str">
        <f ca="1">IF(C1989=Calculator!$H$27,"F",IF(Daily!D1989+Daily!H1989=0,IF(D1988+H1988&gt;0,"L",""),""))</f>
        <v/>
      </c>
      <c r="B1989" s="34">
        <v>1988</v>
      </c>
      <c r="C1989" s="19">
        <f t="shared" ca="1" si="125"/>
        <v>47918</v>
      </c>
      <c r="D1989" s="29">
        <f t="shared" ca="1" si="127"/>
        <v>91811.664832302835</v>
      </c>
      <c r="E1989" s="29">
        <f ca="1">IF(C1989&lt;Calculator!$D$26,0,IF(DAY($C1989)=1,IF(D1989-Calculator!$G$24&gt;0,Calculator!$G$24,D1989),0))</f>
        <v>0</v>
      </c>
      <c r="F1989" s="29">
        <f ca="1">IF(E1989&gt;0,D1989*Calculator!$G$22/12,0)</f>
        <v>0</v>
      </c>
      <c r="G1989" s="29">
        <f ca="1">IF(E1989&gt;0,(IFERROR(-PMT(Calculator!$G$22/12,Calculator!$G$23*12,Calculator!$G$20),0))-F1989,0)</f>
        <v>0</v>
      </c>
      <c r="H1989" s="29">
        <f t="shared" ca="1" si="128"/>
        <v>9135.6815204657905</v>
      </c>
      <c r="I1989" s="29">
        <f t="shared" ca="1" si="126"/>
        <v>1.6269021885760997</v>
      </c>
      <c r="J1989" s="30">
        <f>Calculator!$G$40</f>
        <v>6.5000000000000002E-2</v>
      </c>
      <c r="K1989" s="29">
        <f ca="1">IF(C1989&gt;=Calculator!$G$27,IF(DAY($C1989)=1,Calculator!$G$34/2,IF(DAY($C1989)=15,Calculator!$G$34/2,0)),0)</f>
        <v>0</v>
      </c>
      <c r="L1989" s="29">
        <f ca="1">IF(DAY($C1989)=28,IF(H1989=0,0,Calculator!$G$35),0)</f>
        <v>0</v>
      </c>
      <c r="M1989" s="29">
        <f ca="1">IF(I1989&gt;0,IF(DAY($C1989)=1,SUM(INDIRECT("I"&amp;(ROW(C1988)-DAY(C1988))):I1988),0),0)</f>
        <v>0</v>
      </c>
      <c r="N1989" s="29">
        <f ca="1">IF(C1989&lt;Calculator!$G$27,0,IF(C1989=Calculator!$G$27,Calculator!$G$39,IF(H1989-K1989&lt;=0,IF(D1989&gt;Calculator!$G$39,IF(H1989-K1989+E1989+L1989+M1989+Calculator!$G$39&gt;Calculator!$G$39,Calculator!$G$39-(H1989+E1989+L1989+M1989-K1989),Calculator!$G$39),D1989),0)))</f>
        <v>0</v>
      </c>
    </row>
    <row r="1990" spans="1:14" ht="15.75" thickBot="1">
      <c r="A1990" s="33" t="str">
        <f ca="1">IF(C1990=Calculator!$H$27,"F",IF(Daily!D1990+Daily!H1990=0,IF(D1989+H1989&gt;0,"L",""),""))</f>
        <v/>
      </c>
      <c r="B1990" s="34">
        <v>1989</v>
      </c>
      <c r="C1990" s="19">
        <f t="shared" ca="1" si="125"/>
        <v>47919</v>
      </c>
      <c r="D1990" s="29">
        <f t="shared" ca="1" si="127"/>
        <v>91811.664832302835</v>
      </c>
      <c r="E1990" s="29">
        <f ca="1">IF(C1990&lt;Calculator!$D$26,0,IF(DAY($C1990)=1,IF(D1990-Calculator!$G$24&gt;0,Calculator!$G$24,D1990),0))</f>
        <v>0</v>
      </c>
      <c r="F1990" s="29">
        <f ca="1">IF(E1990&gt;0,D1990*Calculator!$G$22/12,0)</f>
        <v>0</v>
      </c>
      <c r="G1990" s="29">
        <f ca="1">IF(E1990&gt;0,(IFERROR(-PMT(Calculator!$G$22/12,Calculator!$G$23*12,Calculator!$G$20),0))-F1990,0)</f>
        <v>0</v>
      </c>
      <c r="H1990" s="29">
        <f t="shared" ca="1" si="128"/>
        <v>9135.6815204657905</v>
      </c>
      <c r="I1990" s="29">
        <f t="shared" ca="1" si="126"/>
        <v>1.6269021885760997</v>
      </c>
      <c r="J1990" s="30">
        <f>Calculator!$G$40</f>
        <v>6.5000000000000002E-2</v>
      </c>
      <c r="K1990" s="29">
        <f ca="1">IF(C1990&gt;=Calculator!$G$27,IF(DAY($C1990)=1,Calculator!$G$34/2,IF(DAY($C1990)=15,Calculator!$G$34/2,0)),0)</f>
        <v>0</v>
      </c>
      <c r="L1990" s="29">
        <f ca="1">IF(DAY($C1990)=28,IF(H1990=0,0,Calculator!$G$35),0)</f>
        <v>0</v>
      </c>
      <c r="M1990" s="29">
        <f ca="1">IF(I1990&gt;0,IF(DAY($C1990)=1,SUM(INDIRECT("I"&amp;(ROW(C1989)-DAY(C1989))):I1989),0),0)</f>
        <v>0</v>
      </c>
      <c r="N1990" s="29">
        <f ca="1">IF(C1990&lt;Calculator!$G$27,0,IF(C1990=Calculator!$G$27,Calculator!$G$39,IF(H1990-K1990&lt;=0,IF(D1990&gt;Calculator!$G$39,IF(H1990-K1990+E1990+L1990+M1990+Calculator!$G$39&gt;Calculator!$G$39,Calculator!$G$39-(H1990+E1990+L1990+M1990-K1990),Calculator!$G$39),D1990),0)))</f>
        <v>0</v>
      </c>
    </row>
    <row r="1991" spans="1:14" ht="15.75" thickBot="1">
      <c r="A1991" s="33" t="str">
        <f ca="1">IF(C1991=Calculator!$H$27,"F",IF(Daily!D1991+Daily!H1991=0,IF(D1990+H1990&gt;0,"L",""),""))</f>
        <v/>
      </c>
      <c r="B1991" s="34">
        <v>1990</v>
      </c>
      <c r="C1991" s="19">
        <f t="shared" ca="1" si="125"/>
        <v>47920</v>
      </c>
      <c r="D1991" s="29">
        <f t="shared" ca="1" si="127"/>
        <v>91811.664832302835</v>
      </c>
      <c r="E1991" s="29">
        <f ca="1">IF(C1991&lt;Calculator!$D$26,0,IF(DAY($C1991)=1,IF(D1991-Calculator!$G$24&gt;0,Calculator!$G$24,D1991),0))</f>
        <v>0</v>
      </c>
      <c r="F1991" s="29">
        <f ca="1">IF(E1991&gt;0,D1991*Calculator!$G$22/12,0)</f>
        <v>0</v>
      </c>
      <c r="G1991" s="29">
        <f ca="1">IF(E1991&gt;0,(IFERROR(-PMT(Calculator!$G$22/12,Calculator!$G$23*12,Calculator!$G$20),0))-F1991,0)</f>
        <v>0</v>
      </c>
      <c r="H1991" s="29">
        <f t="shared" ca="1" si="128"/>
        <v>9135.6815204657905</v>
      </c>
      <c r="I1991" s="29">
        <f t="shared" ca="1" si="126"/>
        <v>1.6269021885760997</v>
      </c>
      <c r="J1991" s="30">
        <f>Calculator!$G$40</f>
        <v>6.5000000000000002E-2</v>
      </c>
      <c r="K1991" s="29">
        <f ca="1">IF(C1991&gt;=Calculator!$G$27,IF(DAY($C1991)=1,Calculator!$G$34/2,IF(DAY($C1991)=15,Calculator!$G$34/2,0)),0)</f>
        <v>0</v>
      </c>
      <c r="L1991" s="29">
        <f ca="1">IF(DAY($C1991)=28,IF(H1991=0,0,Calculator!$G$35),0)</f>
        <v>0</v>
      </c>
      <c r="M1991" s="29">
        <f ca="1">IF(I1991&gt;0,IF(DAY($C1991)=1,SUM(INDIRECT("I"&amp;(ROW(C1990)-DAY(C1990))):I1990),0),0)</f>
        <v>0</v>
      </c>
      <c r="N1991" s="29">
        <f ca="1">IF(C1991&lt;Calculator!$G$27,0,IF(C1991=Calculator!$G$27,Calculator!$G$39,IF(H1991-K1991&lt;=0,IF(D1991&gt;Calculator!$G$39,IF(H1991-K1991+E1991+L1991+M1991+Calculator!$G$39&gt;Calculator!$G$39,Calculator!$G$39-(H1991+E1991+L1991+M1991-K1991),Calculator!$G$39),D1991),0)))</f>
        <v>0</v>
      </c>
    </row>
    <row r="1992" spans="1:14" ht="15.75" thickBot="1">
      <c r="A1992" s="33" t="str">
        <f ca="1">IF(C1992=Calculator!$H$27,"F",IF(Daily!D1992+Daily!H1992=0,IF(D1991+H1991&gt;0,"L",""),""))</f>
        <v/>
      </c>
      <c r="B1992" s="34">
        <v>1991</v>
      </c>
      <c r="C1992" s="19">
        <f t="shared" ca="1" si="125"/>
        <v>47921</v>
      </c>
      <c r="D1992" s="29">
        <f t="shared" ca="1" si="127"/>
        <v>91811.664832302835</v>
      </c>
      <c r="E1992" s="29">
        <f ca="1">IF(C1992&lt;Calculator!$D$26,0,IF(DAY($C1992)=1,IF(D1992-Calculator!$G$24&gt;0,Calculator!$G$24,D1992),0))</f>
        <v>0</v>
      </c>
      <c r="F1992" s="29">
        <f ca="1">IF(E1992&gt;0,D1992*Calculator!$G$22/12,0)</f>
        <v>0</v>
      </c>
      <c r="G1992" s="29">
        <f ca="1">IF(E1992&gt;0,(IFERROR(-PMT(Calculator!$G$22/12,Calculator!$G$23*12,Calculator!$G$20),0))-F1992,0)</f>
        <v>0</v>
      </c>
      <c r="H1992" s="29">
        <f t="shared" ca="1" si="128"/>
        <v>9135.6815204657905</v>
      </c>
      <c r="I1992" s="29">
        <f t="shared" ca="1" si="126"/>
        <v>1.6269021885760997</v>
      </c>
      <c r="J1992" s="30">
        <f>Calculator!$G$40</f>
        <v>6.5000000000000002E-2</v>
      </c>
      <c r="K1992" s="29">
        <f ca="1">IF(C1992&gt;=Calculator!$G$27,IF(DAY($C1992)=1,Calculator!$G$34/2,IF(DAY($C1992)=15,Calculator!$G$34/2,0)),0)</f>
        <v>0</v>
      </c>
      <c r="L1992" s="29">
        <f ca="1">IF(DAY($C1992)=28,IF(H1992=0,0,Calculator!$G$35),0)</f>
        <v>0</v>
      </c>
      <c r="M1992" s="29">
        <f ca="1">IF(I1992&gt;0,IF(DAY($C1992)=1,SUM(INDIRECT("I"&amp;(ROW(C1991)-DAY(C1991))):I1991),0),0)</f>
        <v>0</v>
      </c>
      <c r="N1992" s="29">
        <f ca="1">IF(C1992&lt;Calculator!$G$27,0,IF(C1992=Calculator!$G$27,Calculator!$G$39,IF(H1992-K1992&lt;=0,IF(D1992&gt;Calculator!$G$39,IF(H1992-K1992+E1992+L1992+M1992+Calculator!$G$39&gt;Calculator!$G$39,Calculator!$G$39-(H1992+E1992+L1992+M1992-K1992),Calculator!$G$39),D1992),0)))</f>
        <v>0</v>
      </c>
    </row>
    <row r="1993" spans="1:14" ht="15.75" thickBot="1">
      <c r="A1993" s="33" t="str">
        <f ca="1">IF(C1993=Calculator!$H$27,"F",IF(Daily!D1993+Daily!H1993=0,IF(D1992+H1992&gt;0,"L",""),""))</f>
        <v/>
      </c>
      <c r="B1993" s="34">
        <v>1992</v>
      </c>
      <c r="C1993" s="19">
        <f t="shared" ca="1" si="125"/>
        <v>47922</v>
      </c>
      <c r="D1993" s="29">
        <f t="shared" ca="1" si="127"/>
        <v>91811.664832302835</v>
      </c>
      <c r="E1993" s="29">
        <f ca="1">IF(C1993&lt;Calculator!$D$26,0,IF(DAY($C1993)=1,IF(D1993-Calculator!$G$24&gt;0,Calculator!$G$24,D1993),0))</f>
        <v>0</v>
      </c>
      <c r="F1993" s="29">
        <f ca="1">IF(E1993&gt;0,D1993*Calculator!$G$22/12,0)</f>
        <v>0</v>
      </c>
      <c r="G1993" s="29">
        <f ca="1">IF(E1993&gt;0,(IFERROR(-PMT(Calculator!$G$22/12,Calculator!$G$23*12,Calculator!$G$20),0))-F1993,0)</f>
        <v>0</v>
      </c>
      <c r="H1993" s="29">
        <f t="shared" ca="1" si="128"/>
        <v>9135.6815204657905</v>
      </c>
      <c r="I1993" s="29">
        <f t="shared" ca="1" si="126"/>
        <v>1.6269021885760997</v>
      </c>
      <c r="J1993" s="30">
        <f>Calculator!$G$40</f>
        <v>6.5000000000000002E-2</v>
      </c>
      <c r="K1993" s="29">
        <f ca="1">IF(C1993&gt;=Calculator!$G$27,IF(DAY($C1993)=1,Calculator!$G$34/2,IF(DAY($C1993)=15,Calculator!$G$34/2,0)),0)</f>
        <v>4500</v>
      </c>
      <c r="L1993" s="29">
        <f ca="1">IF(DAY($C1993)=28,IF(H1993=0,0,Calculator!$G$35),0)</f>
        <v>0</v>
      </c>
      <c r="M1993" s="29">
        <f ca="1">IF(I1993&gt;0,IF(DAY($C1993)=1,SUM(INDIRECT("I"&amp;(ROW(C1992)-DAY(C1992))):I1992),0),0)</f>
        <v>0</v>
      </c>
      <c r="N1993" s="29">
        <f ca="1">IF(C1993&lt;Calculator!$G$27,0,IF(C1993=Calculator!$G$27,Calculator!$G$39,IF(H1993-K1993&lt;=0,IF(D1993&gt;Calculator!$G$39,IF(H1993-K1993+E1993+L1993+M1993+Calculator!$G$39&gt;Calculator!$G$39,Calculator!$G$39-(H1993+E1993+L1993+M1993-K1993),Calculator!$G$39),D1993),0)))</f>
        <v>0</v>
      </c>
    </row>
    <row r="1994" spans="1:14" ht="15.75" thickBot="1">
      <c r="A1994" s="33" t="str">
        <f ca="1">IF(C1994=Calculator!$H$27,"F",IF(Daily!D1994+Daily!H1994=0,IF(D1993+H1993&gt;0,"L",""),""))</f>
        <v/>
      </c>
      <c r="B1994" s="34">
        <v>1993</v>
      </c>
      <c r="C1994" s="19">
        <f t="shared" ca="1" si="125"/>
        <v>47923</v>
      </c>
      <c r="D1994" s="29">
        <f t="shared" ca="1" si="127"/>
        <v>91811.664832302835</v>
      </c>
      <c r="E1994" s="29">
        <f ca="1">IF(C1994&lt;Calculator!$D$26,0,IF(DAY($C1994)=1,IF(D1994-Calculator!$G$24&gt;0,Calculator!$G$24,D1994),0))</f>
        <v>0</v>
      </c>
      <c r="F1994" s="29">
        <f ca="1">IF(E1994&gt;0,D1994*Calculator!$G$22/12,0)</f>
        <v>0</v>
      </c>
      <c r="G1994" s="29">
        <f ca="1">IF(E1994&gt;0,(IFERROR(-PMT(Calculator!$G$22/12,Calculator!$G$23*12,Calculator!$G$20),0))-F1994,0)</f>
        <v>0</v>
      </c>
      <c r="H1994" s="29">
        <f t="shared" ca="1" si="128"/>
        <v>4635.6815204657905</v>
      </c>
      <c r="I1994" s="29">
        <f t="shared" ca="1" si="126"/>
        <v>0.82553232556240108</v>
      </c>
      <c r="J1994" s="30">
        <f>Calculator!$G$40</f>
        <v>6.5000000000000002E-2</v>
      </c>
      <c r="K1994" s="29">
        <f ca="1">IF(C1994&gt;=Calculator!$G$27,IF(DAY($C1994)=1,Calculator!$G$34/2,IF(DAY($C1994)=15,Calculator!$G$34/2,0)),0)</f>
        <v>0</v>
      </c>
      <c r="L1994" s="29">
        <f ca="1">IF(DAY($C1994)=28,IF(H1994=0,0,Calculator!$G$35),0)</f>
        <v>0</v>
      </c>
      <c r="M1994" s="29">
        <f ca="1">IF(I1994&gt;0,IF(DAY($C1994)=1,SUM(INDIRECT("I"&amp;(ROW(C1993)-DAY(C1993))):I1993),0),0)</f>
        <v>0</v>
      </c>
      <c r="N1994" s="29">
        <f ca="1">IF(C1994&lt;Calculator!$G$27,0,IF(C1994=Calculator!$G$27,Calculator!$G$39,IF(H1994-K1994&lt;=0,IF(D1994&gt;Calculator!$G$39,IF(H1994-K1994+E1994+L1994+M1994+Calculator!$G$39&gt;Calculator!$G$39,Calculator!$G$39-(H1994+E1994+L1994+M1994-K1994),Calculator!$G$39),D1994),0)))</f>
        <v>0</v>
      </c>
    </row>
    <row r="1995" spans="1:14" ht="15.75" thickBot="1">
      <c r="A1995" s="33" t="str">
        <f ca="1">IF(C1995=Calculator!$H$27,"F",IF(Daily!D1995+Daily!H1995=0,IF(D1994+H1994&gt;0,"L",""),""))</f>
        <v/>
      </c>
      <c r="B1995" s="34">
        <v>1994</v>
      </c>
      <c r="C1995" s="19">
        <f t="shared" ca="1" si="125"/>
        <v>47924</v>
      </c>
      <c r="D1995" s="29">
        <f t="shared" ca="1" si="127"/>
        <v>91811.664832302835</v>
      </c>
      <c r="E1995" s="29">
        <f ca="1">IF(C1995&lt;Calculator!$D$26,0,IF(DAY($C1995)=1,IF(D1995-Calculator!$G$24&gt;0,Calculator!$G$24,D1995),0))</f>
        <v>0</v>
      </c>
      <c r="F1995" s="29">
        <f ca="1">IF(E1995&gt;0,D1995*Calculator!$G$22/12,0)</f>
        <v>0</v>
      </c>
      <c r="G1995" s="29">
        <f ca="1">IF(E1995&gt;0,(IFERROR(-PMT(Calculator!$G$22/12,Calculator!$G$23*12,Calculator!$G$20),0))-F1995,0)</f>
        <v>0</v>
      </c>
      <c r="H1995" s="29">
        <f t="shared" ca="1" si="128"/>
        <v>4635.6815204657905</v>
      </c>
      <c r="I1995" s="29">
        <f t="shared" ca="1" si="126"/>
        <v>0.82553232556240108</v>
      </c>
      <c r="J1995" s="30">
        <f>Calculator!$G$40</f>
        <v>6.5000000000000002E-2</v>
      </c>
      <c r="K1995" s="29">
        <f ca="1">IF(C1995&gt;=Calculator!$G$27,IF(DAY($C1995)=1,Calculator!$G$34/2,IF(DAY($C1995)=15,Calculator!$G$34/2,0)),0)</f>
        <v>0</v>
      </c>
      <c r="L1995" s="29">
        <f ca="1">IF(DAY($C1995)=28,IF(H1995=0,0,Calculator!$G$35),0)</f>
        <v>0</v>
      </c>
      <c r="M1995" s="29">
        <f ca="1">IF(I1995&gt;0,IF(DAY($C1995)=1,SUM(INDIRECT("I"&amp;(ROW(C1994)-DAY(C1994))):I1994),0),0)</f>
        <v>0</v>
      </c>
      <c r="N1995" s="29">
        <f ca="1">IF(C1995&lt;Calculator!$G$27,0,IF(C1995=Calculator!$G$27,Calculator!$G$39,IF(H1995-K1995&lt;=0,IF(D1995&gt;Calculator!$G$39,IF(H1995-K1995+E1995+L1995+M1995+Calculator!$G$39&gt;Calculator!$G$39,Calculator!$G$39-(H1995+E1995+L1995+M1995-K1995),Calculator!$G$39),D1995),0)))</f>
        <v>0</v>
      </c>
    </row>
    <row r="1996" spans="1:14" ht="15.75" thickBot="1">
      <c r="A1996" s="33" t="str">
        <f ca="1">IF(C1996=Calculator!$H$27,"F",IF(Daily!D1996+Daily!H1996=0,IF(D1995+H1995&gt;0,"L",""),""))</f>
        <v/>
      </c>
      <c r="B1996" s="34">
        <v>1995</v>
      </c>
      <c r="C1996" s="19">
        <f t="shared" ca="1" si="125"/>
        <v>47925</v>
      </c>
      <c r="D1996" s="29">
        <f t="shared" ca="1" si="127"/>
        <v>91811.664832302835</v>
      </c>
      <c r="E1996" s="29">
        <f ca="1">IF(C1996&lt;Calculator!$D$26,0,IF(DAY($C1996)=1,IF(D1996-Calculator!$G$24&gt;0,Calculator!$G$24,D1996),0))</f>
        <v>0</v>
      </c>
      <c r="F1996" s="29">
        <f ca="1">IF(E1996&gt;0,D1996*Calculator!$G$22/12,0)</f>
        <v>0</v>
      </c>
      <c r="G1996" s="29">
        <f ca="1">IF(E1996&gt;0,(IFERROR(-PMT(Calculator!$G$22/12,Calculator!$G$23*12,Calculator!$G$20),0))-F1996,0)</f>
        <v>0</v>
      </c>
      <c r="H1996" s="29">
        <f t="shared" ca="1" si="128"/>
        <v>4635.6815204657905</v>
      </c>
      <c r="I1996" s="29">
        <f t="shared" ca="1" si="126"/>
        <v>0.82553232556240108</v>
      </c>
      <c r="J1996" s="30">
        <f>Calculator!$G$40</f>
        <v>6.5000000000000002E-2</v>
      </c>
      <c r="K1996" s="29">
        <f ca="1">IF(C1996&gt;=Calculator!$G$27,IF(DAY($C1996)=1,Calculator!$G$34/2,IF(DAY($C1996)=15,Calculator!$G$34/2,0)),0)</f>
        <v>0</v>
      </c>
      <c r="L1996" s="29">
        <f ca="1">IF(DAY($C1996)=28,IF(H1996=0,0,Calculator!$G$35),0)</f>
        <v>0</v>
      </c>
      <c r="M1996" s="29">
        <f ca="1">IF(I1996&gt;0,IF(DAY($C1996)=1,SUM(INDIRECT("I"&amp;(ROW(C1995)-DAY(C1995))):I1995),0),0)</f>
        <v>0</v>
      </c>
      <c r="N1996" s="29">
        <f ca="1">IF(C1996&lt;Calculator!$G$27,0,IF(C1996=Calculator!$G$27,Calculator!$G$39,IF(H1996-K1996&lt;=0,IF(D1996&gt;Calculator!$G$39,IF(H1996-K1996+E1996+L1996+M1996+Calculator!$G$39&gt;Calculator!$G$39,Calculator!$G$39-(H1996+E1996+L1996+M1996-K1996),Calculator!$G$39),D1996),0)))</f>
        <v>0</v>
      </c>
    </row>
    <row r="1997" spans="1:14" ht="15.75" thickBot="1">
      <c r="A1997" s="33" t="str">
        <f ca="1">IF(C1997=Calculator!$H$27,"F",IF(Daily!D1997+Daily!H1997=0,IF(D1996+H1996&gt;0,"L",""),""))</f>
        <v/>
      </c>
      <c r="B1997" s="34">
        <v>1996</v>
      </c>
      <c r="C1997" s="19">
        <f t="shared" ca="1" si="125"/>
        <v>47926</v>
      </c>
      <c r="D1997" s="29">
        <f t="shared" ca="1" si="127"/>
        <v>91811.664832302835</v>
      </c>
      <c r="E1997" s="29">
        <f ca="1">IF(C1997&lt;Calculator!$D$26,0,IF(DAY($C1997)=1,IF(D1997-Calculator!$G$24&gt;0,Calculator!$G$24,D1997),0))</f>
        <v>0</v>
      </c>
      <c r="F1997" s="29">
        <f ca="1">IF(E1997&gt;0,D1997*Calculator!$G$22/12,0)</f>
        <v>0</v>
      </c>
      <c r="G1997" s="29">
        <f ca="1">IF(E1997&gt;0,(IFERROR(-PMT(Calculator!$G$22/12,Calculator!$G$23*12,Calculator!$G$20),0))-F1997,0)</f>
        <v>0</v>
      </c>
      <c r="H1997" s="29">
        <f t="shared" ca="1" si="128"/>
        <v>4635.6815204657905</v>
      </c>
      <c r="I1997" s="29">
        <f t="shared" ca="1" si="126"/>
        <v>0.82553232556240108</v>
      </c>
      <c r="J1997" s="30">
        <f>Calculator!$G$40</f>
        <v>6.5000000000000002E-2</v>
      </c>
      <c r="K1997" s="29">
        <f ca="1">IF(C1997&gt;=Calculator!$G$27,IF(DAY($C1997)=1,Calculator!$G$34/2,IF(DAY($C1997)=15,Calculator!$G$34/2,0)),0)</f>
        <v>0</v>
      </c>
      <c r="L1997" s="29">
        <f ca="1">IF(DAY($C1997)=28,IF(H1997=0,0,Calculator!$G$35),0)</f>
        <v>0</v>
      </c>
      <c r="M1997" s="29">
        <f ca="1">IF(I1997&gt;0,IF(DAY($C1997)=1,SUM(INDIRECT("I"&amp;(ROW(C1996)-DAY(C1996))):I1996),0),0)</f>
        <v>0</v>
      </c>
      <c r="N1997" s="29">
        <f ca="1">IF(C1997&lt;Calculator!$G$27,0,IF(C1997=Calculator!$G$27,Calculator!$G$39,IF(H1997-K1997&lt;=0,IF(D1997&gt;Calculator!$G$39,IF(H1997-K1997+E1997+L1997+M1997+Calculator!$G$39&gt;Calculator!$G$39,Calculator!$G$39-(H1997+E1997+L1997+M1997-K1997),Calculator!$G$39),D1997),0)))</f>
        <v>0</v>
      </c>
    </row>
    <row r="1998" spans="1:14" ht="15.75" thickBot="1">
      <c r="A1998" s="33" t="str">
        <f ca="1">IF(C1998=Calculator!$H$27,"F",IF(Daily!D1998+Daily!H1998=0,IF(D1997+H1997&gt;0,"L",""),""))</f>
        <v/>
      </c>
      <c r="B1998" s="34">
        <v>1997</v>
      </c>
      <c r="C1998" s="19">
        <f t="shared" ca="1" si="125"/>
        <v>47927</v>
      </c>
      <c r="D1998" s="29">
        <f t="shared" ca="1" si="127"/>
        <v>91811.664832302835</v>
      </c>
      <c r="E1998" s="29">
        <f ca="1">IF(C1998&lt;Calculator!$D$26,0,IF(DAY($C1998)=1,IF(D1998-Calculator!$G$24&gt;0,Calculator!$G$24,D1998),0))</f>
        <v>0</v>
      </c>
      <c r="F1998" s="29">
        <f ca="1">IF(E1998&gt;0,D1998*Calculator!$G$22/12,0)</f>
        <v>0</v>
      </c>
      <c r="G1998" s="29">
        <f ca="1">IF(E1998&gt;0,(IFERROR(-PMT(Calculator!$G$22/12,Calculator!$G$23*12,Calculator!$G$20),0))-F1998,0)</f>
        <v>0</v>
      </c>
      <c r="H1998" s="29">
        <f t="shared" ca="1" si="128"/>
        <v>4635.6815204657905</v>
      </c>
      <c r="I1998" s="29">
        <f t="shared" ca="1" si="126"/>
        <v>0.82553232556240108</v>
      </c>
      <c r="J1998" s="30">
        <f>Calculator!$G$40</f>
        <v>6.5000000000000002E-2</v>
      </c>
      <c r="K1998" s="29">
        <f ca="1">IF(C1998&gt;=Calculator!$G$27,IF(DAY($C1998)=1,Calculator!$G$34/2,IF(DAY($C1998)=15,Calculator!$G$34/2,0)),0)</f>
        <v>0</v>
      </c>
      <c r="L1998" s="29">
        <f ca="1">IF(DAY($C1998)=28,IF(H1998=0,0,Calculator!$G$35),0)</f>
        <v>0</v>
      </c>
      <c r="M1998" s="29">
        <f ca="1">IF(I1998&gt;0,IF(DAY($C1998)=1,SUM(INDIRECT("I"&amp;(ROW(C1997)-DAY(C1997))):I1997),0),0)</f>
        <v>0</v>
      </c>
      <c r="N1998" s="29">
        <f ca="1">IF(C1998&lt;Calculator!$G$27,0,IF(C1998=Calculator!$G$27,Calculator!$G$39,IF(H1998-K1998&lt;=0,IF(D1998&gt;Calculator!$G$39,IF(H1998-K1998+E1998+L1998+M1998+Calculator!$G$39&gt;Calculator!$G$39,Calculator!$G$39-(H1998+E1998+L1998+M1998-K1998),Calculator!$G$39),D1998),0)))</f>
        <v>0</v>
      </c>
    </row>
    <row r="1999" spans="1:14" ht="15.75" thickBot="1">
      <c r="A1999" s="33" t="str">
        <f ca="1">IF(C1999=Calculator!$H$27,"F",IF(Daily!D1999+Daily!H1999=0,IF(D1998+H1998&gt;0,"L",""),""))</f>
        <v/>
      </c>
      <c r="B1999" s="34">
        <v>1998</v>
      </c>
      <c r="C1999" s="19">
        <f t="shared" ca="1" si="125"/>
        <v>47928</v>
      </c>
      <c r="D1999" s="29">
        <f t="shared" ca="1" si="127"/>
        <v>91811.664832302835</v>
      </c>
      <c r="E1999" s="29">
        <f ca="1">IF(C1999&lt;Calculator!$D$26,0,IF(DAY($C1999)=1,IF(D1999-Calculator!$G$24&gt;0,Calculator!$G$24,D1999),0))</f>
        <v>0</v>
      </c>
      <c r="F1999" s="29">
        <f ca="1">IF(E1999&gt;0,D1999*Calculator!$G$22/12,0)</f>
        <v>0</v>
      </c>
      <c r="G1999" s="29">
        <f ca="1">IF(E1999&gt;0,(IFERROR(-PMT(Calculator!$G$22/12,Calculator!$G$23*12,Calculator!$G$20),0))-F1999,0)</f>
        <v>0</v>
      </c>
      <c r="H1999" s="29">
        <f t="shared" ca="1" si="128"/>
        <v>4635.6815204657905</v>
      </c>
      <c r="I1999" s="29">
        <f t="shared" ca="1" si="126"/>
        <v>0.82553232556240108</v>
      </c>
      <c r="J1999" s="30">
        <f>Calculator!$G$40</f>
        <v>6.5000000000000002E-2</v>
      </c>
      <c r="K1999" s="29">
        <f ca="1">IF(C1999&gt;=Calculator!$G$27,IF(DAY($C1999)=1,Calculator!$G$34/2,IF(DAY($C1999)=15,Calculator!$G$34/2,0)),0)</f>
        <v>0</v>
      </c>
      <c r="L1999" s="29">
        <f ca="1">IF(DAY($C1999)=28,IF(H1999=0,0,Calculator!$G$35),0)</f>
        <v>0</v>
      </c>
      <c r="M1999" s="29">
        <f ca="1">IF(I1999&gt;0,IF(DAY($C1999)=1,SUM(INDIRECT("I"&amp;(ROW(C1998)-DAY(C1998))):I1998),0),0)</f>
        <v>0</v>
      </c>
      <c r="N1999" s="29">
        <f ca="1">IF(C1999&lt;Calculator!$G$27,0,IF(C1999=Calculator!$G$27,Calculator!$G$39,IF(H1999-K1999&lt;=0,IF(D1999&gt;Calculator!$G$39,IF(H1999-K1999+E1999+L1999+M1999+Calculator!$G$39&gt;Calculator!$G$39,Calculator!$G$39-(H1999+E1999+L1999+M1999-K1999),Calculator!$G$39),D1999),0)))</f>
        <v>0</v>
      </c>
    </row>
    <row r="2000" spans="1:14" ht="15.75" thickBot="1">
      <c r="A2000" s="33" t="str">
        <f ca="1">IF(C2000=Calculator!$H$27,"F",IF(Daily!D2000+Daily!H2000=0,IF(D1999+H1999&gt;0,"L",""),""))</f>
        <v/>
      </c>
      <c r="B2000" s="34">
        <v>1999</v>
      </c>
      <c r="C2000" s="19">
        <f t="shared" ca="1" si="125"/>
        <v>47929</v>
      </c>
      <c r="D2000" s="29">
        <f t="shared" ca="1" si="127"/>
        <v>91811.664832302835</v>
      </c>
      <c r="E2000" s="29">
        <f ca="1">IF(C2000&lt;Calculator!$D$26,0,IF(DAY($C2000)=1,IF(D2000-Calculator!$G$24&gt;0,Calculator!$G$24,D2000),0))</f>
        <v>0</v>
      </c>
      <c r="F2000" s="29">
        <f ca="1">IF(E2000&gt;0,D2000*Calculator!$G$22/12,0)</f>
        <v>0</v>
      </c>
      <c r="G2000" s="29">
        <f ca="1">IF(E2000&gt;0,(IFERROR(-PMT(Calculator!$G$22/12,Calculator!$G$23*12,Calculator!$G$20),0))-F2000,0)</f>
        <v>0</v>
      </c>
      <c r="H2000" s="29">
        <f t="shared" ca="1" si="128"/>
        <v>4635.6815204657905</v>
      </c>
      <c r="I2000" s="29">
        <f t="shared" ca="1" si="126"/>
        <v>0.82553232556240108</v>
      </c>
      <c r="J2000" s="30">
        <f>Calculator!$G$40</f>
        <v>6.5000000000000002E-2</v>
      </c>
      <c r="K2000" s="29">
        <f ca="1">IF(C2000&gt;=Calculator!$G$27,IF(DAY($C2000)=1,Calculator!$G$34/2,IF(DAY($C2000)=15,Calculator!$G$34/2,0)),0)</f>
        <v>0</v>
      </c>
      <c r="L2000" s="29">
        <f ca="1">IF(DAY($C2000)=28,IF(H2000=0,0,Calculator!$G$35),0)</f>
        <v>0</v>
      </c>
      <c r="M2000" s="29">
        <f ca="1">IF(I2000&gt;0,IF(DAY($C2000)=1,SUM(INDIRECT("I"&amp;(ROW(C1999)-DAY(C1999))):I1999),0),0)</f>
        <v>0</v>
      </c>
      <c r="N2000" s="29">
        <f ca="1">IF(C2000&lt;Calculator!$G$27,0,IF(C2000=Calculator!$G$27,Calculator!$G$39,IF(H2000-K2000&lt;=0,IF(D2000&gt;Calculator!$G$39,IF(H2000-K2000+E2000+L2000+M2000+Calculator!$G$39&gt;Calculator!$G$39,Calculator!$G$39-(H2000+E2000+L2000+M2000-K2000),Calculator!$G$39),D2000),0)))</f>
        <v>0</v>
      </c>
    </row>
    <row r="2001" spans="1:14" ht="15.75" thickBot="1">
      <c r="A2001" s="33" t="str">
        <f ca="1">IF(C2001=Calculator!$H$27,"F",IF(Daily!D2001+Daily!H2001=0,IF(D2000+H2000&gt;0,"L",""),""))</f>
        <v/>
      </c>
      <c r="B2001" s="34">
        <v>2000</v>
      </c>
      <c r="C2001" s="19">
        <f t="shared" ca="1" si="125"/>
        <v>47930</v>
      </c>
      <c r="D2001" s="29">
        <f t="shared" ca="1" si="127"/>
        <v>91811.664832302835</v>
      </c>
      <c r="E2001" s="29">
        <f ca="1">IF(C2001&lt;Calculator!$D$26,0,IF(DAY($C2001)=1,IF(D2001-Calculator!$G$24&gt;0,Calculator!$G$24,D2001),0))</f>
        <v>0</v>
      </c>
      <c r="F2001" s="29">
        <f ca="1">IF(E2001&gt;0,D2001*Calculator!$G$22/12,0)</f>
        <v>0</v>
      </c>
      <c r="G2001" s="29">
        <f ca="1">IF(E2001&gt;0,(IFERROR(-PMT(Calculator!$G$22/12,Calculator!$G$23*12,Calculator!$G$20),0))-F2001,0)</f>
        <v>0</v>
      </c>
      <c r="H2001" s="29">
        <f t="shared" ca="1" si="128"/>
        <v>4635.6815204657905</v>
      </c>
      <c r="I2001" s="29">
        <f t="shared" ca="1" si="126"/>
        <v>0.82553232556240108</v>
      </c>
      <c r="J2001" s="30">
        <f>Calculator!$G$40</f>
        <v>6.5000000000000002E-2</v>
      </c>
      <c r="K2001" s="29">
        <f ca="1">IF(C2001&gt;=Calculator!$G$27,IF(DAY($C2001)=1,Calculator!$G$34/2,IF(DAY($C2001)=15,Calculator!$G$34/2,0)),0)</f>
        <v>0</v>
      </c>
      <c r="L2001" s="29">
        <f ca="1">IF(DAY($C2001)=28,IF(H2001=0,0,Calculator!$G$35),0)</f>
        <v>0</v>
      </c>
      <c r="M2001" s="29">
        <f ca="1">IF(I2001&gt;0,IF(DAY($C2001)=1,SUM(INDIRECT("I"&amp;(ROW(C2000)-DAY(C2000))):I2000),0),0)</f>
        <v>0</v>
      </c>
      <c r="N2001" s="29">
        <f ca="1">IF(C2001&lt;Calculator!$G$27,0,IF(C2001=Calculator!$G$27,Calculator!$G$39,IF(H2001-K2001&lt;=0,IF(D2001&gt;Calculator!$G$39,IF(H2001-K2001+E2001+L2001+M2001+Calculator!$G$39&gt;Calculator!$G$39,Calculator!$G$39-(H2001+E2001+L2001+M2001-K2001),Calculator!$G$39),D2001),0)))</f>
        <v>0</v>
      </c>
    </row>
    <row r="2002" spans="1:14" ht="15.75" thickBot="1">
      <c r="A2002" s="33" t="str">
        <f ca="1">IF(C2002=Calculator!$H$27,"F",IF(Daily!D2002+Daily!H2002=0,IF(D2001+H2001&gt;0,"L",""),""))</f>
        <v/>
      </c>
      <c r="B2002" s="34">
        <v>2001</v>
      </c>
      <c r="C2002" s="19">
        <f t="shared" ca="1" si="125"/>
        <v>47931</v>
      </c>
      <c r="D2002" s="29">
        <f t="shared" ca="1" si="127"/>
        <v>91811.664832302835</v>
      </c>
      <c r="E2002" s="29">
        <f ca="1">IF(C2002&lt;Calculator!$D$26,0,IF(DAY($C2002)=1,IF(D2002-Calculator!$G$24&gt;0,Calculator!$G$24,D2002),0))</f>
        <v>0</v>
      </c>
      <c r="F2002" s="29">
        <f ca="1">IF(E2002&gt;0,D2002*Calculator!$G$22/12,0)</f>
        <v>0</v>
      </c>
      <c r="G2002" s="29">
        <f ca="1">IF(E2002&gt;0,(IFERROR(-PMT(Calculator!$G$22/12,Calculator!$G$23*12,Calculator!$G$20),0))-F2002,0)</f>
        <v>0</v>
      </c>
      <c r="H2002" s="29">
        <f t="shared" ca="1" si="128"/>
        <v>4635.6815204657905</v>
      </c>
      <c r="I2002" s="29">
        <f t="shared" ca="1" si="126"/>
        <v>0.82553232556240108</v>
      </c>
      <c r="J2002" s="30">
        <f>Calculator!$G$40</f>
        <v>6.5000000000000002E-2</v>
      </c>
      <c r="K2002" s="29">
        <f ca="1">IF(C2002&gt;=Calculator!$G$27,IF(DAY($C2002)=1,Calculator!$G$34/2,IF(DAY($C2002)=15,Calculator!$G$34/2,0)),0)</f>
        <v>0</v>
      </c>
      <c r="L2002" s="29">
        <f ca="1">IF(DAY($C2002)=28,IF(H2002=0,0,Calculator!$G$35),0)</f>
        <v>0</v>
      </c>
      <c r="M2002" s="29">
        <f ca="1">IF(I2002&gt;0,IF(DAY($C2002)=1,SUM(INDIRECT("I"&amp;(ROW(C2001)-DAY(C2001))):I2001),0),0)</f>
        <v>0</v>
      </c>
      <c r="N2002" s="29">
        <f ca="1">IF(C2002&lt;Calculator!$G$27,0,IF(C2002=Calculator!$G$27,Calculator!$G$39,IF(H2002-K2002&lt;=0,IF(D2002&gt;Calculator!$G$39,IF(H2002-K2002+E2002+L2002+M2002+Calculator!$G$39&gt;Calculator!$G$39,Calculator!$G$39-(H2002+E2002+L2002+M2002-K2002),Calculator!$G$39),D2002),0)))</f>
        <v>0</v>
      </c>
    </row>
    <row r="2003" spans="1:14" ht="15.75" thickBot="1">
      <c r="A2003" s="33" t="str">
        <f ca="1">IF(C2003=Calculator!$H$27,"F",IF(Daily!D2003+Daily!H2003=0,IF(D2002+H2002&gt;0,"L",""),""))</f>
        <v/>
      </c>
      <c r="B2003" s="34">
        <v>2002</v>
      </c>
      <c r="C2003" s="19">
        <f t="shared" ca="1" si="125"/>
        <v>47932</v>
      </c>
      <c r="D2003" s="29">
        <f t="shared" ca="1" si="127"/>
        <v>91811.664832302835</v>
      </c>
      <c r="E2003" s="29">
        <f ca="1">IF(C2003&lt;Calculator!$D$26,0,IF(DAY($C2003)=1,IF(D2003-Calculator!$G$24&gt;0,Calculator!$G$24,D2003),0))</f>
        <v>0</v>
      </c>
      <c r="F2003" s="29">
        <f ca="1">IF(E2003&gt;0,D2003*Calculator!$G$22/12,0)</f>
        <v>0</v>
      </c>
      <c r="G2003" s="29">
        <f ca="1">IF(E2003&gt;0,(IFERROR(-PMT(Calculator!$G$22/12,Calculator!$G$23*12,Calculator!$G$20),0))-F2003,0)</f>
        <v>0</v>
      </c>
      <c r="H2003" s="29">
        <f t="shared" ca="1" si="128"/>
        <v>4635.6815204657905</v>
      </c>
      <c r="I2003" s="29">
        <f t="shared" ca="1" si="126"/>
        <v>0.82553232556240108</v>
      </c>
      <c r="J2003" s="30">
        <f>Calculator!$G$40</f>
        <v>6.5000000000000002E-2</v>
      </c>
      <c r="K2003" s="29">
        <f ca="1">IF(C2003&gt;=Calculator!$G$27,IF(DAY($C2003)=1,Calculator!$G$34/2,IF(DAY($C2003)=15,Calculator!$G$34/2,0)),0)</f>
        <v>0</v>
      </c>
      <c r="L2003" s="29">
        <f ca="1">IF(DAY($C2003)=28,IF(H2003=0,0,Calculator!$G$35),0)</f>
        <v>0</v>
      </c>
      <c r="M2003" s="29">
        <f ca="1">IF(I2003&gt;0,IF(DAY($C2003)=1,SUM(INDIRECT("I"&amp;(ROW(C2002)-DAY(C2002))):I2002),0),0)</f>
        <v>0</v>
      </c>
      <c r="N2003" s="29">
        <f ca="1">IF(C2003&lt;Calculator!$G$27,0,IF(C2003=Calculator!$G$27,Calculator!$G$39,IF(H2003-K2003&lt;=0,IF(D2003&gt;Calculator!$G$39,IF(H2003-K2003+E2003+L2003+M2003+Calculator!$G$39&gt;Calculator!$G$39,Calculator!$G$39-(H2003+E2003+L2003+M2003-K2003),Calculator!$G$39),D2003),0)))</f>
        <v>0</v>
      </c>
    </row>
    <row r="2004" spans="1:14" ht="15.75" thickBot="1">
      <c r="A2004" s="33" t="str">
        <f ca="1">IF(C2004=Calculator!$H$27,"F",IF(Daily!D2004+Daily!H2004=0,IF(D2003+H2003&gt;0,"L",""),""))</f>
        <v/>
      </c>
      <c r="B2004" s="34">
        <v>2003</v>
      </c>
      <c r="C2004" s="19">
        <f t="shared" ca="1" si="125"/>
        <v>47933</v>
      </c>
      <c r="D2004" s="29">
        <f t="shared" ca="1" si="127"/>
        <v>91811.664832302835</v>
      </c>
      <c r="E2004" s="29">
        <f ca="1">IF(C2004&lt;Calculator!$D$26,0,IF(DAY($C2004)=1,IF(D2004-Calculator!$G$24&gt;0,Calculator!$G$24,D2004),0))</f>
        <v>0</v>
      </c>
      <c r="F2004" s="29">
        <f ca="1">IF(E2004&gt;0,D2004*Calculator!$G$22/12,0)</f>
        <v>0</v>
      </c>
      <c r="G2004" s="29">
        <f ca="1">IF(E2004&gt;0,(IFERROR(-PMT(Calculator!$G$22/12,Calculator!$G$23*12,Calculator!$G$20),0))-F2004,0)</f>
        <v>0</v>
      </c>
      <c r="H2004" s="29">
        <f t="shared" ca="1" si="128"/>
        <v>4635.6815204657905</v>
      </c>
      <c r="I2004" s="29">
        <f t="shared" ca="1" si="126"/>
        <v>0.82553232556240108</v>
      </c>
      <c r="J2004" s="30">
        <f>Calculator!$G$40</f>
        <v>6.5000000000000002E-2</v>
      </c>
      <c r="K2004" s="29">
        <f ca="1">IF(C2004&gt;=Calculator!$G$27,IF(DAY($C2004)=1,Calculator!$G$34/2,IF(DAY($C2004)=15,Calculator!$G$34/2,0)),0)</f>
        <v>0</v>
      </c>
      <c r="L2004" s="29">
        <f ca="1">IF(DAY($C2004)=28,IF(H2004=0,0,Calculator!$G$35),0)</f>
        <v>0</v>
      </c>
      <c r="M2004" s="29">
        <f ca="1">IF(I2004&gt;0,IF(DAY($C2004)=1,SUM(INDIRECT("I"&amp;(ROW(C2003)-DAY(C2003))):I2003),0),0)</f>
        <v>0</v>
      </c>
      <c r="N2004" s="29">
        <f ca="1">IF(C2004&lt;Calculator!$G$27,0,IF(C2004=Calculator!$G$27,Calculator!$G$39,IF(H2004-K2004&lt;=0,IF(D2004&gt;Calculator!$G$39,IF(H2004-K2004+E2004+L2004+M2004+Calculator!$G$39&gt;Calculator!$G$39,Calculator!$G$39-(H2004+E2004+L2004+M2004-K2004),Calculator!$G$39),D2004),0)))</f>
        <v>0</v>
      </c>
    </row>
    <row r="2005" spans="1:14" ht="15.75" thickBot="1">
      <c r="A2005" s="33" t="str">
        <f ca="1">IF(C2005=Calculator!$H$27,"F",IF(Daily!D2005+Daily!H2005=0,IF(D2004+H2004&gt;0,"L",""),""))</f>
        <v/>
      </c>
      <c r="B2005" s="34">
        <v>2004</v>
      </c>
      <c r="C2005" s="19">
        <f t="shared" ca="1" si="125"/>
        <v>47934</v>
      </c>
      <c r="D2005" s="29">
        <f t="shared" ca="1" si="127"/>
        <v>91811.664832302835</v>
      </c>
      <c r="E2005" s="29">
        <f ca="1">IF(C2005&lt;Calculator!$D$26,0,IF(DAY($C2005)=1,IF(D2005-Calculator!$G$24&gt;0,Calculator!$G$24,D2005),0))</f>
        <v>0</v>
      </c>
      <c r="F2005" s="29">
        <f ca="1">IF(E2005&gt;0,D2005*Calculator!$G$22/12,0)</f>
        <v>0</v>
      </c>
      <c r="G2005" s="29">
        <f ca="1">IF(E2005&gt;0,(IFERROR(-PMT(Calculator!$G$22/12,Calculator!$G$23*12,Calculator!$G$20),0))-F2005,0)</f>
        <v>0</v>
      </c>
      <c r="H2005" s="29">
        <f t="shared" ca="1" si="128"/>
        <v>4635.6815204657905</v>
      </c>
      <c r="I2005" s="29">
        <f t="shared" ca="1" si="126"/>
        <v>0.82553232556240108</v>
      </c>
      <c r="J2005" s="30">
        <f>Calculator!$G$40</f>
        <v>6.5000000000000002E-2</v>
      </c>
      <c r="K2005" s="29">
        <f ca="1">IF(C2005&gt;=Calculator!$G$27,IF(DAY($C2005)=1,Calculator!$G$34/2,IF(DAY($C2005)=15,Calculator!$G$34/2,0)),0)</f>
        <v>0</v>
      </c>
      <c r="L2005" s="29">
        <f ca="1">IF(DAY($C2005)=28,IF(H2005=0,0,Calculator!$G$35),0)</f>
        <v>0</v>
      </c>
      <c r="M2005" s="29">
        <f ca="1">IF(I2005&gt;0,IF(DAY($C2005)=1,SUM(INDIRECT("I"&amp;(ROW(C2004)-DAY(C2004))):I2004),0),0)</f>
        <v>0</v>
      </c>
      <c r="N2005" s="29">
        <f ca="1">IF(C2005&lt;Calculator!$G$27,0,IF(C2005=Calculator!$G$27,Calculator!$G$39,IF(H2005-K2005&lt;=0,IF(D2005&gt;Calculator!$G$39,IF(H2005-K2005+E2005+L2005+M2005+Calculator!$G$39&gt;Calculator!$G$39,Calculator!$G$39-(H2005+E2005+L2005+M2005-K2005),Calculator!$G$39),D2005),0)))</f>
        <v>0</v>
      </c>
    </row>
    <row r="2006" spans="1:14" ht="15.75" thickBot="1">
      <c r="A2006" s="33" t="str">
        <f ca="1">IF(C2006=Calculator!$H$27,"F",IF(Daily!D2006+Daily!H2006=0,IF(D2005+H2005&gt;0,"L",""),""))</f>
        <v/>
      </c>
      <c r="B2006" s="34">
        <v>2005</v>
      </c>
      <c r="C2006" s="19">
        <f t="shared" ca="1" si="125"/>
        <v>47935</v>
      </c>
      <c r="D2006" s="29">
        <f t="shared" ca="1" si="127"/>
        <v>91811.664832302835</v>
      </c>
      <c r="E2006" s="29">
        <f ca="1">IF(C2006&lt;Calculator!$D$26,0,IF(DAY($C2006)=1,IF(D2006-Calculator!$G$24&gt;0,Calculator!$G$24,D2006),0))</f>
        <v>0</v>
      </c>
      <c r="F2006" s="29">
        <f ca="1">IF(E2006&gt;0,D2006*Calculator!$G$22/12,0)</f>
        <v>0</v>
      </c>
      <c r="G2006" s="29">
        <f ca="1">IF(E2006&gt;0,(IFERROR(-PMT(Calculator!$G$22/12,Calculator!$G$23*12,Calculator!$G$20),0))-F2006,0)</f>
        <v>0</v>
      </c>
      <c r="H2006" s="29">
        <f t="shared" ca="1" si="128"/>
        <v>4635.6815204657905</v>
      </c>
      <c r="I2006" s="29">
        <f t="shared" ca="1" si="126"/>
        <v>0.82553232556240108</v>
      </c>
      <c r="J2006" s="30">
        <f>Calculator!$G$40</f>
        <v>6.5000000000000002E-2</v>
      </c>
      <c r="K2006" s="29">
        <f ca="1">IF(C2006&gt;=Calculator!$G$27,IF(DAY($C2006)=1,Calculator!$G$34/2,IF(DAY($C2006)=15,Calculator!$G$34/2,0)),0)</f>
        <v>0</v>
      </c>
      <c r="L2006" s="29">
        <f ca="1">IF(DAY($C2006)=28,IF(H2006=0,0,Calculator!$G$35),0)</f>
        <v>5000</v>
      </c>
      <c r="M2006" s="29">
        <f ca="1">IF(I2006&gt;0,IF(DAY($C2006)=1,SUM(INDIRECT("I"&amp;(ROW(C2005)-DAY(C2005))):I2005),0),0)</f>
        <v>0</v>
      </c>
      <c r="N2006" s="29">
        <f ca="1">IF(C2006&lt;Calculator!$G$27,0,IF(C2006=Calculator!$G$27,Calculator!$G$39,IF(H2006-K2006&lt;=0,IF(D2006&gt;Calculator!$G$39,IF(H2006-K2006+E2006+L2006+M2006+Calculator!$G$39&gt;Calculator!$G$39,Calculator!$G$39-(H2006+E2006+L2006+M2006-K2006),Calculator!$G$39),D2006),0)))</f>
        <v>0</v>
      </c>
    </row>
    <row r="2007" spans="1:14" ht="15.75" thickBot="1">
      <c r="A2007" s="33" t="str">
        <f ca="1">IF(C2007=Calculator!$H$27,"F",IF(Daily!D2007+Daily!H2007=0,IF(D2006+H2006&gt;0,"L",""),""))</f>
        <v/>
      </c>
      <c r="B2007" s="34">
        <v>2006</v>
      </c>
      <c r="C2007" s="19">
        <f t="shared" ca="1" si="125"/>
        <v>47936</v>
      </c>
      <c r="D2007" s="29">
        <f t="shared" ca="1" si="127"/>
        <v>91811.664832302835</v>
      </c>
      <c r="E2007" s="29">
        <f ca="1">IF(C2007&lt;Calculator!$D$26,0,IF(DAY($C2007)=1,IF(D2007-Calculator!$G$24&gt;0,Calculator!$G$24,D2007),0))</f>
        <v>0</v>
      </c>
      <c r="F2007" s="29">
        <f ca="1">IF(E2007&gt;0,D2007*Calculator!$G$22/12,0)</f>
        <v>0</v>
      </c>
      <c r="G2007" s="29">
        <f ca="1">IF(E2007&gt;0,(IFERROR(-PMT(Calculator!$G$22/12,Calculator!$G$23*12,Calculator!$G$20),0))-F2007,0)</f>
        <v>0</v>
      </c>
      <c r="H2007" s="29">
        <f t="shared" ca="1" si="128"/>
        <v>9635.6815204657905</v>
      </c>
      <c r="I2007" s="29">
        <f t="shared" ca="1" si="126"/>
        <v>1.7159432844665106</v>
      </c>
      <c r="J2007" s="30">
        <f>Calculator!$G$40</f>
        <v>6.5000000000000002E-2</v>
      </c>
      <c r="K2007" s="29">
        <f ca="1">IF(C2007&gt;=Calculator!$G$27,IF(DAY($C2007)=1,Calculator!$G$34/2,IF(DAY($C2007)=15,Calculator!$G$34/2,0)),0)</f>
        <v>0</v>
      </c>
      <c r="L2007" s="29">
        <f ca="1">IF(DAY($C2007)=28,IF(H2007=0,0,Calculator!$G$35),0)</f>
        <v>0</v>
      </c>
      <c r="M2007" s="29">
        <f ca="1">IF(I2007&gt;0,IF(DAY($C2007)=1,SUM(INDIRECT("I"&amp;(ROW(C2006)-DAY(C2006))):I2006),0),0)</f>
        <v>0</v>
      </c>
      <c r="N2007" s="29">
        <f ca="1">IF(C2007&lt;Calculator!$G$27,0,IF(C2007=Calculator!$G$27,Calculator!$G$39,IF(H2007-K2007&lt;=0,IF(D2007&gt;Calculator!$G$39,IF(H2007-K2007+E2007+L2007+M2007+Calculator!$G$39&gt;Calculator!$G$39,Calculator!$G$39-(H2007+E2007+L2007+M2007-K2007),Calculator!$G$39),D2007),0)))</f>
        <v>0</v>
      </c>
    </row>
    <row r="2008" spans="1:14" ht="15.75" thickBot="1">
      <c r="A2008" s="33" t="str">
        <f ca="1">IF(C2008=Calculator!$H$27,"F",IF(Daily!D2008+Daily!H2008=0,IF(D2007+H2007&gt;0,"L",""),""))</f>
        <v/>
      </c>
      <c r="B2008" s="34">
        <v>2007</v>
      </c>
      <c r="C2008" s="19">
        <f t="shared" ca="1" si="125"/>
        <v>47937</v>
      </c>
      <c r="D2008" s="29">
        <f t="shared" ca="1" si="127"/>
        <v>91811.664832302835</v>
      </c>
      <c r="E2008" s="29">
        <f ca="1">IF(C2008&lt;Calculator!$D$26,0,IF(DAY($C2008)=1,IF(D2008-Calculator!$G$24&gt;0,Calculator!$G$24,D2008),0))</f>
        <v>0</v>
      </c>
      <c r="F2008" s="29">
        <f ca="1">IF(E2008&gt;0,D2008*Calculator!$G$22/12,0)</f>
        <v>0</v>
      </c>
      <c r="G2008" s="29">
        <f ca="1">IF(E2008&gt;0,(IFERROR(-PMT(Calculator!$G$22/12,Calculator!$G$23*12,Calculator!$G$20),0))-F2008,0)</f>
        <v>0</v>
      </c>
      <c r="H2008" s="29">
        <f t="shared" ca="1" si="128"/>
        <v>9635.6815204657905</v>
      </c>
      <c r="I2008" s="29">
        <f t="shared" ca="1" si="126"/>
        <v>1.7159432844665106</v>
      </c>
      <c r="J2008" s="30">
        <f>Calculator!$G$40</f>
        <v>6.5000000000000002E-2</v>
      </c>
      <c r="K2008" s="29">
        <f ca="1">IF(C2008&gt;=Calculator!$G$27,IF(DAY($C2008)=1,Calculator!$G$34/2,IF(DAY($C2008)=15,Calculator!$G$34/2,0)),0)</f>
        <v>0</v>
      </c>
      <c r="L2008" s="29">
        <f ca="1">IF(DAY($C2008)=28,IF(H2008=0,0,Calculator!$G$35),0)</f>
        <v>0</v>
      </c>
      <c r="M2008" s="29">
        <f ca="1">IF(I2008&gt;0,IF(DAY($C2008)=1,SUM(INDIRECT("I"&amp;(ROW(C2007)-DAY(C2007))):I2007),0),0)</f>
        <v>0</v>
      </c>
      <c r="N2008" s="29">
        <f ca="1">IF(C2008&lt;Calculator!$G$27,0,IF(C2008=Calculator!$G$27,Calculator!$G$39,IF(H2008-K2008&lt;=0,IF(D2008&gt;Calculator!$G$39,IF(H2008-K2008+E2008+L2008+M2008+Calculator!$G$39&gt;Calculator!$G$39,Calculator!$G$39-(H2008+E2008+L2008+M2008-K2008),Calculator!$G$39),D2008),0)))</f>
        <v>0</v>
      </c>
    </row>
    <row r="2009" spans="1:14" ht="15.75" thickBot="1">
      <c r="A2009" s="33" t="str">
        <f ca="1">IF(C2009=Calculator!$H$27,"F",IF(Daily!D2009+Daily!H2009=0,IF(D2008+H2008&gt;0,"L",""),""))</f>
        <v/>
      </c>
      <c r="B2009" s="34">
        <v>2008</v>
      </c>
      <c r="C2009" s="19">
        <f t="shared" ca="1" si="125"/>
        <v>47938</v>
      </c>
      <c r="D2009" s="29">
        <f t="shared" ca="1" si="127"/>
        <v>91811.664832302835</v>
      </c>
      <c r="E2009" s="29">
        <f ca="1">IF(C2009&lt;Calculator!$D$26,0,IF(DAY($C2009)=1,IF(D2009-Calculator!$G$24&gt;0,Calculator!$G$24,D2009),0))</f>
        <v>0</v>
      </c>
      <c r="F2009" s="29">
        <f ca="1">IF(E2009&gt;0,D2009*Calculator!$G$22/12,0)</f>
        <v>0</v>
      </c>
      <c r="G2009" s="29">
        <f ca="1">IF(E2009&gt;0,(IFERROR(-PMT(Calculator!$G$22/12,Calculator!$G$23*12,Calculator!$G$20),0))-F2009,0)</f>
        <v>0</v>
      </c>
      <c r="H2009" s="29">
        <f t="shared" ca="1" si="128"/>
        <v>9635.6815204657905</v>
      </c>
      <c r="I2009" s="29">
        <f t="shared" ca="1" si="126"/>
        <v>1.7159432844665106</v>
      </c>
      <c r="J2009" s="30">
        <f>Calculator!$G$40</f>
        <v>6.5000000000000002E-2</v>
      </c>
      <c r="K2009" s="29">
        <f ca="1">IF(C2009&gt;=Calculator!$G$27,IF(DAY($C2009)=1,Calculator!$G$34/2,IF(DAY($C2009)=15,Calculator!$G$34/2,0)),0)</f>
        <v>0</v>
      </c>
      <c r="L2009" s="29">
        <f ca="1">IF(DAY($C2009)=28,IF(H2009=0,0,Calculator!$G$35),0)</f>
        <v>0</v>
      </c>
      <c r="M2009" s="29">
        <f ca="1">IF(I2009&gt;0,IF(DAY($C2009)=1,SUM(INDIRECT("I"&amp;(ROW(C2008)-DAY(C2008))):I2008),0),0)</f>
        <v>0</v>
      </c>
      <c r="N2009" s="29">
        <f ca="1">IF(C2009&lt;Calculator!$G$27,0,IF(C2009=Calculator!$G$27,Calculator!$G$39,IF(H2009-K2009&lt;=0,IF(D2009&gt;Calculator!$G$39,IF(H2009-K2009+E2009+L2009+M2009+Calculator!$G$39&gt;Calculator!$G$39,Calculator!$G$39-(H2009+E2009+L2009+M2009-K2009),Calculator!$G$39),D2009),0)))</f>
        <v>0</v>
      </c>
    </row>
    <row r="2010" spans="1:14" ht="15.75" thickBot="1">
      <c r="A2010" s="33" t="str">
        <f ca="1">IF(C2010=Calculator!$H$27,"F",IF(Daily!D2010+Daily!H2010=0,IF(D2009+H2009&gt;0,"L",""),""))</f>
        <v/>
      </c>
      <c r="B2010" s="34">
        <v>2009</v>
      </c>
      <c r="C2010" s="19">
        <f t="shared" ca="1" si="125"/>
        <v>47939</v>
      </c>
      <c r="D2010" s="29">
        <f t="shared" ca="1" si="127"/>
        <v>91811.664832302835</v>
      </c>
      <c r="E2010" s="29">
        <f ca="1">IF(C2010&lt;Calculator!$D$26,0,IF(DAY($C2010)=1,IF(D2010-Calculator!$G$24&gt;0,Calculator!$G$24,D2010),0))</f>
        <v>1878.8756805424866</v>
      </c>
      <c r="F2010" s="29">
        <f ca="1">IF(E2010&gt;0,D2010*Calculator!$G$22/12,0)</f>
        <v>382.54860346792844</v>
      </c>
      <c r="G2010" s="29">
        <f ca="1">IF(E2010&gt;0,(IFERROR(-PMT(Calculator!$G$22/12,Calculator!$G$23*12,Calculator!$G$20),0))-F2010,0)</f>
        <v>1496.3270770745582</v>
      </c>
      <c r="H2010" s="29">
        <f t="shared" ca="1" si="128"/>
        <v>9635.6815204657905</v>
      </c>
      <c r="I2010" s="29">
        <f t="shared" ca="1" si="126"/>
        <v>1.7159432844665106</v>
      </c>
      <c r="J2010" s="30">
        <f>Calculator!$G$40</f>
        <v>6.5000000000000002E-2</v>
      </c>
      <c r="K2010" s="29">
        <f ca="1">IF(C2010&gt;=Calculator!$G$27,IF(DAY($C2010)=1,Calculator!$G$34/2,IF(DAY($C2010)=15,Calculator!$G$34/2,0)),0)</f>
        <v>4500</v>
      </c>
      <c r="L2010" s="29">
        <f ca="1">IF(DAY($C2010)=28,IF(H2010=0,0,Calculator!$G$35),0)</f>
        <v>0</v>
      </c>
      <c r="M2010" s="29">
        <f ca="1">IF(I2010&gt;0,IF(DAY($C2010)=1,SUM(INDIRECT("I"&amp;(ROW(C2009)-DAY(C2009))):I2009),0),0)</f>
        <v>41.936091625700854</v>
      </c>
      <c r="N2010" s="29">
        <f ca="1">IF(C2010&lt;Calculator!$G$27,0,IF(C2010=Calculator!$G$27,Calculator!$G$39,IF(H2010-K2010&lt;=0,IF(D2010&gt;Calculator!$G$39,IF(H2010-K2010+E2010+L2010+M2010+Calculator!$G$39&gt;Calculator!$G$39,Calculator!$G$39-(H2010+E2010+L2010+M2010-K2010),Calculator!$G$39),D2010),0)))</f>
        <v>0</v>
      </c>
    </row>
    <row r="2011" spans="1:14" ht="15.75" thickBot="1">
      <c r="A2011" s="33" t="str">
        <f ca="1">IF(C2011=Calculator!$H$27,"F",IF(Daily!D2011+Daily!H2011=0,IF(D2010+H2010&gt;0,"L",""),""))</f>
        <v/>
      </c>
      <c r="B2011" s="34">
        <v>2010</v>
      </c>
      <c r="C2011" s="19">
        <f t="shared" ca="1" si="125"/>
        <v>47940</v>
      </c>
      <c r="D2011" s="29">
        <f t="shared" ca="1" si="127"/>
        <v>90315.337755228276</v>
      </c>
      <c r="E2011" s="29">
        <f ca="1">IF(C2011&lt;Calculator!$D$26,0,IF(DAY($C2011)=1,IF(D2011-Calculator!$G$24&gt;0,Calculator!$G$24,D2011),0))</f>
        <v>0</v>
      </c>
      <c r="F2011" s="29">
        <f ca="1">IF(E2011&gt;0,D2011*Calculator!$G$22/12,0)</f>
        <v>0</v>
      </c>
      <c r="G2011" s="29">
        <f ca="1">IF(E2011&gt;0,(IFERROR(-PMT(Calculator!$G$22/12,Calculator!$G$23*12,Calculator!$G$20),0))-F2011,0)</f>
        <v>0</v>
      </c>
      <c r="H2011" s="29">
        <f t="shared" ca="1" si="128"/>
        <v>7056.4932926339779</v>
      </c>
      <c r="I2011" s="29">
        <f t="shared" ca="1" si="126"/>
        <v>1.2566357918389277</v>
      </c>
      <c r="J2011" s="30">
        <f>Calculator!$G$40</f>
        <v>6.5000000000000002E-2</v>
      </c>
      <c r="K2011" s="29">
        <f ca="1">IF(C2011&gt;=Calculator!$G$27,IF(DAY($C2011)=1,Calculator!$G$34/2,IF(DAY($C2011)=15,Calculator!$G$34/2,0)),0)</f>
        <v>0</v>
      </c>
      <c r="L2011" s="29">
        <f ca="1">IF(DAY($C2011)=28,IF(H2011=0,0,Calculator!$G$35),0)</f>
        <v>0</v>
      </c>
      <c r="M2011" s="29">
        <f ca="1">IF(I2011&gt;0,IF(DAY($C2011)=1,SUM(INDIRECT("I"&amp;(ROW(C2010)-DAY(C2010))):I2010),0),0)</f>
        <v>0</v>
      </c>
      <c r="N2011" s="29">
        <f ca="1">IF(C2011&lt;Calculator!$G$27,0,IF(C2011=Calculator!$G$27,Calculator!$G$39,IF(H2011-K2011&lt;=0,IF(D2011&gt;Calculator!$G$39,IF(H2011-K2011+E2011+L2011+M2011+Calculator!$G$39&gt;Calculator!$G$39,Calculator!$G$39-(H2011+E2011+L2011+M2011-K2011),Calculator!$G$39),D2011),0)))</f>
        <v>0</v>
      </c>
    </row>
    <row r="2012" spans="1:14" ht="15.75" thickBot="1">
      <c r="A2012" s="33" t="str">
        <f ca="1">IF(C2012=Calculator!$H$27,"F",IF(Daily!D2012+Daily!H2012=0,IF(D2011+H2011&gt;0,"L",""),""))</f>
        <v/>
      </c>
      <c r="B2012" s="34">
        <v>2011</v>
      </c>
      <c r="C2012" s="19">
        <f t="shared" ca="1" si="125"/>
        <v>47941</v>
      </c>
      <c r="D2012" s="29">
        <f t="shared" ca="1" si="127"/>
        <v>90315.337755228276</v>
      </c>
      <c r="E2012" s="29">
        <f ca="1">IF(C2012&lt;Calculator!$D$26,0,IF(DAY($C2012)=1,IF(D2012-Calculator!$G$24&gt;0,Calculator!$G$24,D2012),0))</f>
        <v>0</v>
      </c>
      <c r="F2012" s="29">
        <f ca="1">IF(E2012&gt;0,D2012*Calculator!$G$22/12,0)</f>
        <v>0</v>
      </c>
      <c r="G2012" s="29">
        <f ca="1">IF(E2012&gt;0,(IFERROR(-PMT(Calculator!$G$22/12,Calculator!$G$23*12,Calculator!$G$20),0))-F2012,0)</f>
        <v>0</v>
      </c>
      <c r="H2012" s="29">
        <f t="shared" ca="1" si="128"/>
        <v>7056.4932926339779</v>
      </c>
      <c r="I2012" s="29">
        <f t="shared" ca="1" si="126"/>
        <v>1.2566357918389277</v>
      </c>
      <c r="J2012" s="30">
        <f>Calculator!$G$40</f>
        <v>6.5000000000000002E-2</v>
      </c>
      <c r="K2012" s="29">
        <f ca="1">IF(C2012&gt;=Calculator!$G$27,IF(DAY($C2012)=1,Calculator!$G$34/2,IF(DAY($C2012)=15,Calculator!$G$34/2,0)),0)</f>
        <v>0</v>
      </c>
      <c r="L2012" s="29">
        <f ca="1">IF(DAY($C2012)=28,IF(H2012=0,0,Calculator!$G$35),0)</f>
        <v>0</v>
      </c>
      <c r="M2012" s="29">
        <f ca="1">IF(I2012&gt;0,IF(DAY($C2012)=1,SUM(INDIRECT("I"&amp;(ROW(C2011)-DAY(C2011))):I2011),0),0)</f>
        <v>0</v>
      </c>
      <c r="N2012" s="29">
        <f ca="1">IF(C2012&lt;Calculator!$G$27,0,IF(C2012=Calculator!$G$27,Calculator!$G$39,IF(H2012-K2012&lt;=0,IF(D2012&gt;Calculator!$G$39,IF(H2012-K2012+E2012+L2012+M2012+Calculator!$G$39&gt;Calculator!$G$39,Calculator!$G$39-(H2012+E2012+L2012+M2012-K2012),Calculator!$G$39),D2012),0)))</f>
        <v>0</v>
      </c>
    </row>
    <row r="2013" spans="1:14" ht="15.75" thickBot="1">
      <c r="A2013" s="33" t="str">
        <f ca="1">IF(C2013=Calculator!$H$27,"F",IF(Daily!D2013+Daily!H2013=0,IF(D2012+H2012&gt;0,"L",""),""))</f>
        <v/>
      </c>
      <c r="B2013" s="34">
        <v>2012</v>
      </c>
      <c r="C2013" s="19">
        <f t="shared" ca="1" si="125"/>
        <v>47942</v>
      </c>
      <c r="D2013" s="29">
        <f t="shared" ca="1" si="127"/>
        <v>90315.337755228276</v>
      </c>
      <c r="E2013" s="29">
        <f ca="1">IF(C2013&lt;Calculator!$D$26,0,IF(DAY($C2013)=1,IF(D2013-Calculator!$G$24&gt;0,Calculator!$G$24,D2013),0))</f>
        <v>0</v>
      </c>
      <c r="F2013" s="29">
        <f ca="1">IF(E2013&gt;0,D2013*Calculator!$G$22/12,0)</f>
        <v>0</v>
      </c>
      <c r="G2013" s="29">
        <f ca="1">IF(E2013&gt;0,(IFERROR(-PMT(Calculator!$G$22/12,Calculator!$G$23*12,Calculator!$G$20),0))-F2013,0)</f>
        <v>0</v>
      </c>
      <c r="H2013" s="29">
        <f t="shared" ca="1" si="128"/>
        <v>7056.4932926339779</v>
      </c>
      <c r="I2013" s="29">
        <f t="shared" ca="1" si="126"/>
        <v>1.2566357918389277</v>
      </c>
      <c r="J2013" s="30">
        <f>Calculator!$G$40</f>
        <v>6.5000000000000002E-2</v>
      </c>
      <c r="K2013" s="29">
        <f ca="1">IF(C2013&gt;=Calculator!$G$27,IF(DAY($C2013)=1,Calculator!$G$34/2,IF(DAY($C2013)=15,Calculator!$G$34/2,0)),0)</f>
        <v>0</v>
      </c>
      <c r="L2013" s="29">
        <f ca="1">IF(DAY($C2013)=28,IF(H2013=0,0,Calculator!$G$35),0)</f>
        <v>0</v>
      </c>
      <c r="M2013" s="29">
        <f ca="1">IF(I2013&gt;0,IF(DAY($C2013)=1,SUM(INDIRECT("I"&amp;(ROW(C2012)-DAY(C2012))):I2012),0),0)</f>
        <v>0</v>
      </c>
      <c r="N2013" s="29">
        <f ca="1">IF(C2013&lt;Calculator!$G$27,0,IF(C2013=Calculator!$G$27,Calculator!$G$39,IF(H2013-K2013&lt;=0,IF(D2013&gt;Calculator!$G$39,IF(H2013-K2013+E2013+L2013+M2013+Calculator!$G$39&gt;Calculator!$G$39,Calculator!$G$39-(H2013+E2013+L2013+M2013-K2013),Calculator!$G$39),D2013),0)))</f>
        <v>0</v>
      </c>
    </row>
    <row r="2014" spans="1:14" ht="15.75" thickBot="1">
      <c r="A2014" s="33" t="str">
        <f ca="1">IF(C2014=Calculator!$H$27,"F",IF(Daily!D2014+Daily!H2014=0,IF(D2013+H2013&gt;0,"L",""),""))</f>
        <v/>
      </c>
      <c r="B2014" s="34">
        <v>2013</v>
      </c>
      <c r="C2014" s="19">
        <f t="shared" ca="1" si="125"/>
        <v>47943</v>
      </c>
      <c r="D2014" s="29">
        <f t="shared" ca="1" si="127"/>
        <v>90315.337755228276</v>
      </c>
      <c r="E2014" s="29">
        <f ca="1">IF(C2014&lt;Calculator!$D$26,0,IF(DAY($C2014)=1,IF(D2014-Calculator!$G$24&gt;0,Calculator!$G$24,D2014),0))</f>
        <v>0</v>
      </c>
      <c r="F2014" s="29">
        <f ca="1">IF(E2014&gt;0,D2014*Calculator!$G$22/12,0)</f>
        <v>0</v>
      </c>
      <c r="G2014" s="29">
        <f ca="1">IF(E2014&gt;0,(IFERROR(-PMT(Calculator!$G$22/12,Calculator!$G$23*12,Calculator!$G$20),0))-F2014,0)</f>
        <v>0</v>
      </c>
      <c r="H2014" s="29">
        <f t="shared" ca="1" si="128"/>
        <v>7056.4932926339779</v>
      </c>
      <c r="I2014" s="29">
        <f t="shared" ca="1" si="126"/>
        <v>1.2566357918389277</v>
      </c>
      <c r="J2014" s="30">
        <f>Calculator!$G$40</f>
        <v>6.5000000000000002E-2</v>
      </c>
      <c r="K2014" s="29">
        <f ca="1">IF(C2014&gt;=Calculator!$G$27,IF(DAY($C2014)=1,Calculator!$G$34/2,IF(DAY($C2014)=15,Calculator!$G$34/2,0)),0)</f>
        <v>0</v>
      </c>
      <c r="L2014" s="29">
        <f ca="1">IF(DAY($C2014)=28,IF(H2014=0,0,Calculator!$G$35),0)</f>
        <v>0</v>
      </c>
      <c r="M2014" s="29">
        <f ca="1">IF(I2014&gt;0,IF(DAY($C2014)=1,SUM(INDIRECT("I"&amp;(ROW(C2013)-DAY(C2013))):I2013),0),0)</f>
        <v>0</v>
      </c>
      <c r="N2014" s="29">
        <f ca="1">IF(C2014&lt;Calculator!$G$27,0,IF(C2014=Calculator!$G$27,Calculator!$G$39,IF(H2014-K2014&lt;=0,IF(D2014&gt;Calculator!$G$39,IF(H2014-K2014+E2014+L2014+M2014+Calculator!$G$39&gt;Calculator!$G$39,Calculator!$G$39-(H2014+E2014+L2014+M2014-K2014),Calculator!$G$39),D2014),0)))</f>
        <v>0</v>
      </c>
    </row>
    <row r="2015" spans="1:14" ht="15.75" thickBot="1">
      <c r="A2015" s="33" t="str">
        <f ca="1">IF(C2015=Calculator!$H$27,"F",IF(Daily!D2015+Daily!H2015=0,IF(D2014+H2014&gt;0,"L",""),""))</f>
        <v/>
      </c>
      <c r="B2015" s="34">
        <v>2014</v>
      </c>
      <c r="C2015" s="19">
        <f t="shared" ca="1" si="125"/>
        <v>47944</v>
      </c>
      <c r="D2015" s="29">
        <f t="shared" ca="1" si="127"/>
        <v>90315.337755228276</v>
      </c>
      <c r="E2015" s="29">
        <f ca="1">IF(C2015&lt;Calculator!$D$26,0,IF(DAY($C2015)=1,IF(D2015-Calculator!$G$24&gt;0,Calculator!$G$24,D2015),0))</f>
        <v>0</v>
      </c>
      <c r="F2015" s="29">
        <f ca="1">IF(E2015&gt;0,D2015*Calculator!$G$22/12,0)</f>
        <v>0</v>
      </c>
      <c r="G2015" s="29">
        <f ca="1">IF(E2015&gt;0,(IFERROR(-PMT(Calculator!$G$22/12,Calculator!$G$23*12,Calculator!$G$20),0))-F2015,0)</f>
        <v>0</v>
      </c>
      <c r="H2015" s="29">
        <f t="shared" ca="1" si="128"/>
        <v>7056.4932926339779</v>
      </c>
      <c r="I2015" s="29">
        <f t="shared" ca="1" si="126"/>
        <v>1.2566357918389277</v>
      </c>
      <c r="J2015" s="30">
        <f>Calculator!$G$40</f>
        <v>6.5000000000000002E-2</v>
      </c>
      <c r="K2015" s="29">
        <f ca="1">IF(C2015&gt;=Calculator!$G$27,IF(DAY($C2015)=1,Calculator!$G$34/2,IF(DAY($C2015)=15,Calculator!$G$34/2,0)),0)</f>
        <v>0</v>
      </c>
      <c r="L2015" s="29">
        <f ca="1">IF(DAY($C2015)=28,IF(H2015=0,0,Calculator!$G$35),0)</f>
        <v>0</v>
      </c>
      <c r="M2015" s="29">
        <f ca="1">IF(I2015&gt;0,IF(DAY($C2015)=1,SUM(INDIRECT("I"&amp;(ROW(C2014)-DAY(C2014))):I2014),0),0)</f>
        <v>0</v>
      </c>
      <c r="N2015" s="29">
        <f ca="1">IF(C2015&lt;Calculator!$G$27,0,IF(C2015=Calculator!$G$27,Calculator!$G$39,IF(H2015-K2015&lt;=0,IF(D2015&gt;Calculator!$G$39,IF(H2015-K2015+E2015+L2015+M2015+Calculator!$G$39&gt;Calculator!$G$39,Calculator!$G$39-(H2015+E2015+L2015+M2015-K2015),Calculator!$G$39),D2015),0)))</f>
        <v>0</v>
      </c>
    </row>
    <row r="2016" spans="1:14" ht="15.75" thickBot="1">
      <c r="A2016" s="33" t="str">
        <f ca="1">IF(C2016=Calculator!$H$27,"F",IF(Daily!D2016+Daily!H2016=0,IF(D2015+H2015&gt;0,"L",""),""))</f>
        <v/>
      </c>
      <c r="B2016" s="34">
        <v>2015</v>
      </c>
      <c r="C2016" s="19">
        <f t="shared" ca="1" si="125"/>
        <v>47945</v>
      </c>
      <c r="D2016" s="29">
        <f t="shared" ca="1" si="127"/>
        <v>90315.337755228276</v>
      </c>
      <c r="E2016" s="29">
        <f ca="1">IF(C2016&lt;Calculator!$D$26,0,IF(DAY($C2016)=1,IF(D2016-Calculator!$G$24&gt;0,Calculator!$G$24,D2016),0))</f>
        <v>0</v>
      </c>
      <c r="F2016" s="29">
        <f ca="1">IF(E2016&gt;0,D2016*Calculator!$G$22/12,0)</f>
        <v>0</v>
      </c>
      <c r="G2016" s="29">
        <f ca="1">IF(E2016&gt;0,(IFERROR(-PMT(Calculator!$G$22/12,Calculator!$G$23*12,Calculator!$G$20),0))-F2016,0)</f>
        <v>0</v>
      </c>
      <c r="H2016" s="29">
        <f t="shared" ca="1" si="128"/>
        <v>7056.4932926339779</v>
      </c>
      <c r="I2016" s="29">
        <f t="shared" ca="1" si="126"/>
        <v>1.2566357918389277</v>
      </c>
      <c r="J2016" s="30">
        <f>Calculator!$G$40</f>
        <v>6.5000000000000002E-2</v>
      </c>
      <c r="K2016" s="29">
        <f ca="1">IF(C2016&gt;=Calculator!$G$27,IF(DAY($C2016)=1,Calculator!$G$34/2,IF(DAY($C2016)=15,Calculator!$G$34/2,0)),0)</f>
        <v>0</v>
      </c>
      <c r="L2016" s="29">
        <f ca="1">IF(DAY($C2016)=28,IF(H2016=0,0,Calculator!$G$35),0)</f>
        <v>0</v>
      </c>
      <c r="M2016" s="29">
        <f ca="1">IF(I2016&gt;0,IF(DAY($C2016)=1,SUM(INDIRECT("I"&amp;(ROW(C2015)-DAY(C2015))):I2015),0),0)</f>
        <v>0</v>
      </c>
      <c r="N2016" s="29">
        <f ca="1">IF(C2016&lt;Calculator!$G$27,0,IF(C2016=Calculator!$G$27,Calculator!$G$39,IF(H2016-K2016&lt;=0,IF(D2016&gt;Calculator!$G$39,IF(H2016-K2016+E2016+L2016+M2016+Calculator!$G$39&gt;Calculator!$G$39,Calculator!$G$39-(H2016+E2016+L2016+M2016-K2016),Calculator!$G$39),D2016),0)))</f>
        <v>0</v>
      </c>
    </row>
    <row r="2017" spans="1:14" ht="15.75" thickBot="1">
      <c r="A2017" s="33" t="str">
        <f ca="1">IF(C2017=Calculator!$H$27,"F",IF(Daily!D2017+Daily!H2017=0,IF(D2016+H2016&gt;0,"L",""),""))</f>
        <v/>
      </c>
      <c r="B2017" s="34">
        <v>2016</v>
      </c>
      <c r="C2017" s="19">
        <f t="shared" ca="1" si="125"/>
        <v>47946</v>
      </c>
      <c r="D2017" s="29">
        <f t="shared" ca="1" si="127"/>
        <v>90315.337755228276</v>
      </c>
      <c r="E2017" s="29">
        <f ca="1">IF(C2017&lt;Calculator!$D$26,0,IF(DAY($C2017)=1,IF(D2017-Calculator!$G$24&gt;0,Calculator!$G$24,D2017),0))</f>
        <v>0</v>
      </c>
      <c r="F2017" s="29">
        <f ca="1">IF(E2017&gt;0,D2017*Calculator!$G$22/12,0)</f>
        <v>0</v>
      </c>
      <c r="G2017" s="29">
        <f ca="1">IF(E2017&gt;0,(IFERROR(-PMT(Calculator!$G$22/12,Calculator!$G$23*12,Calculator!$G$20),0))-F2017,0)</f>
        <v>0</v>
      </c>
      <c r="H2017" s="29">
        <f t="shared" ca="1" si="128"/>
        <v>7056.4932926339779</v>
      </c>
      <c r="I2017" s="29">
        <f t="shared" ca="1" si="126"/>
        <v>1.2566357918389277</v>
      </c>
      <c r="J2017" s="30">
        <f>Calculator!$G$40</f>
        <v>6.5000000000000002E-2</v>
      </c>
      <c r="K2017" s="29">
        <f ca="1">IF(C2017&gt;=Calculator!$G$27,IF(DAY($C2017)=1,Calculator!$G$34/2,IF(DAY($C2017)=15,Calculator!$G$34/2,0)),0)</f>
        <v>0</v>
      </c>
      <c r="L2017" s="29">
        <f ca="1">IF(DAY($C2017)=28,IF(H2017=0,0,Calculator!$G$35),0)</f>
        <v>0</v>
      </c>
      <c r="M2017" s="29">
        <f ca="1">IF(I2017&gt;0,IF(DAY($C2017)=1,SUM(INDIRECT("I"&amp;(ROW(C2016)-DAY(C2016))):I2016),0),0)</f>
        <v>0</v>
      </c>
      <c r="N2017" s="29">
        <f ca="1">IF(C2017&lt;Calculator!$G$27,0,IF(C2017=Calculator!$G$27,Calculator!$G$39,IF(H2017-K2017&lt;=0,IF(D2017&gt;Calculator!$G$39,IF(H2017-K2017+E2017+L2017+M2017+Calculator!$G$39&gt;Calculator!$G$39,Calculator!$G$39-(H2017+E2017+L2017+M2017-K2017),Calculator!$G$39),D2017),0)))</f>
        <v>0</v>
      </c>
    </row>
    <row r="2018" spans="1:14" ht="15.75" thickBot="1">
      <c r="A2018" s="33" t="str">
        <f ca="1">IF(C2018=Calculator!$H$27,"F",IF(Daily!D2018+Daily!H2018=0,IF(D2017+H2017&gt;0,"L",""),""))</f>
        <v/>
      </c>
      <c r="B2018" s="34">
        <v>2017</v>
      </c>
      <c r="C2018" s="19">
        <f t="shared" ca="1" si="125"/>
        <v>47947</v>
      </c>
      <c r="D2018" s="29">
        <f t="shared" ca="1" si="127"/>
        <v>90315.337755228276</v>
      </c>
      <c r="E2018" s="29">
        <f ca="1">IF(C2018&lt;Calculator!$D$26,0,IF(DAY($C2018)=1,IF(D2018-Calculator!$G$24&gt;0,Calculator!$G$24,D2018),0))</f>
        <v>0</v>
      </c>
      <c r="F2018" s="29">
        <f ca="1">IF(E2018&gt;0,D2018*Calculator!$G$22/12,0)</f>
        <v>0</v>
      </c>
      <c r="G2018" s="29">
        <f ca="1">IF(E2018&gt;0,(IFERROR(-PMT(Calculator!$G$22/12,Calculator!$G$23*12,Calculator!$G$20),0))-F2018,0)</f>
        <v>0</v>
      </c>
      <c r="H2018" s="29">
        <f t="shared" ca="1" si="128"/>
        <v>7056.4932926339779</v>
      </c>
      <c r="I2018" s="29">
        <f t="shared" ca="1" si="126"/>
        <v>1.2566357918389277</v>
      </c>
      <c r="J2018" s="30">
        <f>Calculator!$G$40</f>
        <v>6.5000000000000002E-2</v>
      </c>
      <c r="K2018" s="29">
        <f ca="1">IF(C2018&gt;=Calculator!$G$27,IF(DAY($C2018)=1,Calculator!$G$34/2,IF(DAY($C2018)=15,Calculator!$G$34/2,0)),0)</f>
        <v>0</v>
      </c>
      <c r="L2018" s="29">
        <f ca="1">IF(DAY($C2018)=28,IF(H2018=0,0,Calculator!$G$35),0)</f>
        <v>0</v>
      </c>
      <c r="M2018" s="29">
        <f ca="1">IF(I2018&gt;0,IF(DAY($C2018)=1,SUM(INDIRECT("I"&amp;(ROW(C2017)-DAY(C2017))):I2017),0),0)</f>
        <v>0</v>
      </c>
      <c r="N2018" s="29">
        <f ca="1">IF(C2018&lt;Calculator!$G$27,0,IF(C2018=Calculator!$G$27,Calculator!$G$39,IF(H2018-K2018&lt;=0,IF(D2018&gt;Calculator!$G$39,IF(H2018-K2018+E2018+L2018+M2018+Calculator!$G$39&gt;Calculator!$G$39,Calculator!$G$39-(H2018+E2018+L2018+M2018-K2018),Calculator!$G$39),D2018),0)))</f>
        <v>0</v>
      </c>
    </row>
    <row r="2019" spans="1:14" ht="15.75" thickBot="1">
      <c r="A2019" s="33" t="str">
        <f ca="1">IF(C2019=Calculator!$H$27,"F",IF(Daily!D2019+Daily!H2019=0,IF(D2018+H2018&gt;0,"L",""),""))</f>
        <v/>
      </c>
      <c r="B2019" s="34">
        <v>2018</v>
      </c>
      <c r="C2019" s="19">
        <f t="shared" ca="1" si="125"/>
        <v>47948</v>
      </c>
      <c r="D2019" s="29">
        <f t="shared" ca="1" si="127"/>
        <v>90315.337755228276</v>
      </c>
      <c r="E2019" s="29">
        <f ca="1">IF(C2019&lt;Calculator!$D$26,0,IF(DAY($C2019)=1,IF(D2019-Calculator!$G$24&gt;0,Calculator!$G$24,D2019),0))</f>
        <v>0</v>
      </c>
      <c r="F2019" s="29">
        <f ca="1">IF(E2019&gt;0,D2019*Calculator!$G$22/12,0)</f>
        <v>0</v>
      </c>
      <c r="G2019" s="29">
        <f ca="1">IF(E2019&gt;0,(IFERROR(-PMT(Calculator!$G$22/12,Calculator!$G$23*12,Calculator!$G$20),0))-F2019,0)</f>
        <v>0</v>
      </c>
      <c r="H2019" s="29">
        <f t="shared" ca="1" si="128"/>
        <v>7056.4932926339779</v>
      </c>
      <c r="I2019" s="29">
        <f t="shared" ca="1" si="126"/>
        <v>1.2566357918389277</v>
      </c>
      <c r="J2019" s="30">
        <f>Calculator!$G$40</f>
        <v>6.5000000000000002E-2</v>
      </c>
      <c r="K2019" s="29">
        <f ca="1">IF(C2019&gt;=Calculator!$G$27,IF(DAY($C2019)=1,Calculator!$G$34/2,IF(DAY($C2019)=15,Calculator!$G$34/2,0)),0)</f>
        <v>0</v>
      </c>
      <c r="L2019" s="29">
        <f ca="1">IF(DAY($C2019)=28,IF(H2019=0,0,Calculator!$G$35),0)</f>
        <v>0</v>
      </c>
      <c r="M2019" s="29">
        <f ca="1">IF(I2019&gt;0,IF(DAY($C2019)=1,SUM(INDIRECT("I"&amp;(ROW(C2018)-DAY(C2018))):I2018),0),0)</f>
        <v>0</v>
      </c>
      <c r="N2019" s="29">
        <f ca="1">IF(C2019&lt;Calculator!$G$27,0,IF(C2019=Calculator!$G$27,Calculator!$G$39,IF(H2019-K2019&lt;=0,IF(D2019&gt;Calculator!$G$39,IF(H2019-K2019+E2019+L2019+M2019+Calculator!$G$39&gt;Calculator!$G$39,Calculator!$G$39-(H2019+E2019+L2019+M2019-K2019),Calculator!$G$39),D2019),0)))</f>
        <v>0</v>
      </c>
    </row>
    <row r="2020" spans="1:14" ht="15.75" thickBot="1">
      <c r="A2020" s="33" t="str">
        <f ca="1">IF(C2020=Calculator!$H$27,"F",IF(Daily!D2020+Daily!H2020=0,IF(D2019+H2019&gt;0,"L",""),""))</f>
        <v/>
      </c>
      <c r="B2020" s="34">
        <v>2019</v>
      </c>
      <c r="C2020" s="19">
        <f t="shared" ca="1" si="125"/>
        <v>47949</v>
      </c>
      <c r="D2020" s="29">
        <f t="shared" ca="1" si="127"/>
        <v>90315.337755228276</v>
      </c>
      <c r="E2020" s="29">
        <f ca="1">IF(C2020&lt;Calculator!$D$26,0,IF(DAY($C2020)=1,IF(D2020-Calculator!$G$24&gt;0,Calculator!$G$24,D2020),0))</f>
        <v>0</v>
      </c>
      <c r="F2020" s="29">
        <f ca="1">IF(E2020&gt;0,D2020*Calculator!$G$22/12,0)</f>
        <v>0</v>
      </c>
      <c r="G2020" s="29">
        <f ca="1">IF(E2020&gt;0,(IFERROR(-PMT(Calculator!$G$22/12,Calculator!$G$23*12,Calculator!$G$20),0))-F2020,0)</f>
        <v>0</v>
      </c>
      <c r="H2020" s="29">
        <f t="shared" ca="1" si="128"/>
        <v>7056.4932926339779</v>
      </c>
      <c r="I2020" s="29">
        <f t="shared" ca="1" si="126"/>
        <v>1.2566357918389277</v>
      </c>
      <c r="J2020" s="30">
        <f>Calculator!$G$40</f>
        <v>6.5000000000000002E-2</v>
      </c>
      <c r="K2020" s="29">
        <f ca="1">IF(C2020&gt;=Calculator!$G$27,IF(DAY($C2020)=1,Calculator!$G$34/2,IF(DAY($C2020)=15,Calculator!$G$34/2,0)),0)</f>
        <v>0</v>
      </c>
      <c r="L2020" s="29">
        <f ca="1">IF(DAY($C2020)=28,IF(H2020=0,0,Calculator!$G$35),0)</f>
        <v>0</v>
      </c>
      <c r="M2020" s="29">
        <f ca="1">IF(I2020&gt;0,IF(DAY($C2020)=1,SUM(INDIRECT("I"&amp;(ROW(C2019)-DAY(C2019))):I2019),0),0)</f>
        <v>0</v>
      </c>
      <c r="N2020" s="29">
        <f ca="1">IF(C2020&lt;Calculator!$G$27,0,IF(C2020=Calculator!$G$27,Calculator!$G$39,IF(H2020-K2020&lt;=0,IF(D2020&gt;Calculator!$G$39,IF(H2020-K2020+E2020+L2020+M2020+Calculator!$G$39&gt;Calculator!$G$39,Calculator!$G$39-(H2020+E2020+L2020+M2020-K2020),Calculator!$G$39),D2020),0)))</f>
        <v>0</v>
      </c>
    </row>
    <row r="2021" spans="1:14" ht="15.75" thickBot="1">
      <c r="A2021" s="33" t="str">
        <f ca="1">IF(C2021=Calculator!$H$27,"F",IF(Daily!D2021+Daily!H2021=0,IF(D2020+H2020&gt;0,"L",""),""))</f>
        <v/>
      </c>
      <c r="B2021" s="34">
        <v>2020</v>
      </c>
      <c r="C2021" s="19">
        <f t="shared" ca="1" si="125"/>
        <v>47950</v>
      </c>
      <c r="D2021" s="29">
        <f t="shared" ca="1" si="127"/>
        <v>90315.337755228276</v>
      </c>
      <c r="E2021" s="29">
        <f ca="1">IF(C2021&lt;Calculator!$D$26,0,IF(DAY($C2021)=1,IF(D2021-Calculator!$G$24&gt;0,Calculator!$G$24,D2021),0))</f>
        <v>0</v>
      </c>
      <c r="F2021" s="29">
        <f ca="1">IF(E2021&gt;0,D2021*Calculator!$G$22/12,0)</f>
        <v>0</v>
      </c>
      <c r="G2021" s="29">
        <f ca="1">IF(E2021&gt;0,(IFERROR(-PMT(Calculator!$G$22/12,Calculator!$G$23*12,Calculator!$G$20),0))-F2021,0)</f>
        <v>0</v>
      </c>
      <c r="H2021" s="29">
        <f t="shared" ca="1" si="128"/>
        <v>7056.4932926339779</v>
      </c>
      <c r="I2021" s="29">
        <f t="shared" ca="1" si="126"/>
        <v>1.2566357918389277</v>
      </c>
      <c r="J2021" s="30">
        <f>Calculator!$G$40</f>
        <v>6.5000000000000002E-2</v>
      </c>
      <c r="K2021" s="29">
        <f ca="1">IF(C2021&gt;=Calculator!$G$27,IF(DAY($C2021)=1,Calculator!$G$34/2,IF(DAY($C2021)=15,Calculator!$G$34/2,0)),0)</f>
        <v>0</v>
      </c>
      <c r="L2021" s="29">
        <f ca="1">IF(DAY($C2021)=28,IF(H2021=0,0,Calculator!$G$35),0)</f>
        <v>0</v>
      </c>
      <c r="M2021" s="29">
        <f ca="1">IF(I2021&gt;0,IF(DAY($C2021)=1,SUM(INDIRECT("I"&amp;(ROW(C2020)-DAY(C2020))):I2020),0),0)</f>
        <v>0</v>
      </c>
      <c r="N2021" s="29">
        <f ca="1">IF(C2021&lt;Calculator!$G$27,0,IF(C2021=Calculator!$G$27,Calculator!$G$39,IF(H2021-K2021&lt;=0,IF(D2021&gt;Calculator!$G$39,IF(H2021-K2021+E2021+L2021+M2021+Calculator!$G$39&gt;Calculator!$G$39,Calculator!$G$39-(H2021+E2021+L2021+M2021-K2021),Calculator!$G$39),D2021),0)))</f>
        <v>0</v>
      </c>
    </row>
    <row r="2022" spans="1:14" ht="15.75" thickBot="1">
      <c r="A2022" s="33" t="str">
        <f ca="1">IF(C2022=Calculator!$H$27,"F",IF(Daily!D2022+Daily!H2022=0,IF(D2021+H2021&gt;0,"L",""),""))</f>
        <v/>
      </c>
      <c r="B2022" s="34">
        <v>2021</v>
      </c>
      <c r="C2022" s="19">
        <f t="shared" ca="1" si="125"/>
        <v>47951</v>
      </c>
      <c r="D2022" s="29">
        <f t="shared" ca="1" si="127"/>
        <v>90315.337755228276</v>
      </c>
      <c r="E2022" s="29">
        <f ca="1">IF(C2022&lt;Calculator!$D$26,0,IF(DAY($C2022)=1,IF(D2022-Calculator!$G$24&gt;0,Calculator!$G$24,D2022),0))</f>
        <v>0</v>
      </c>
      <c r="F2022" s="29">
        <f ca="1">IF(E2022&gt;0,D2022*Calculator!$G$22/12,0)</f>
        <v>0</v>
      </c>
      <c r="G2022" s="29">
        <f ca="1">IF(E2022&gt;0,(IFERROR(-PMT(Calculator!$G$22/12,Calculator!$G$23*12,Calculator!$G$20),0))-F2022,0)</f>
        <v>0</v>
      </c>
      <c r="H2022" s="29">
        <f t="shared" ca="1" si="128"/>
        <v>7056.4932926339779</v>
      </c>
      <c r="I2022" s="29">
        <f t="shared" ca="1" si="126"/>
        <v>1.2566357918389277</v>
      </c>
      <c r="J2022" s="30">
        <f>Calculator!$G$40</f>
        <v>6.5000000000000002E-2</v>
      </c>
      <c r="K2022" s="29">
        <f ca="1">IF(C2022&gt;=Calculator!$G$27,IF(DAY($C2022)=1,Calculator!$G$34/2,IF(DAY($C2022)=15,Calculator!$G$34/2,0)),0)</f>
        <v>0</v>
      </c>
      <c r="L2022" s="29">
        <f ca="1">IF(DAY($C2022)=28,IF(H2022=0,0,Calculator!$G$35),0)</f>
        <v>0</v>
      </c>
      <c r="M2022" s="29">
        <f ca="1">IF(I2022&gt;0,IF(DAY($C2022)=1,SUM(INDIRECT("I"&amp;(ROW(C2021)-DAY(C2021))):I2021),0),0)</f>
        <v>0</v>
      </c>
      <c r="N2022" s="29">
        <f ca="1">IF(C2022&lt;Calculator!$G$27,0,IF(C2022=Calculator!$G$27,Calculator!$G$39,IF(H2022-K2022&lt;=0,IF(D2022&gt;Calculator!$G$39,IF(H2022-K2022+E2022+L2022+M2022+Calculator!$G$39&gt;Calculator!$G$39,Calculator!$G$39-(H2022+E2022+L2022+M2022-K2022),Calculator!$G$39),D2022),0)))</f>
        <v>0</v>
      </c>
    </row>
    <row r="2023" spans="1:14" ht="15.75" thickBot="1">
      <c r="A2023" s="33" t="str">
        <f ca="1">IF(C2023=Calculator!$H$27,"F",IF(Daily!D2023+Daily!H2023=0,IF(D2022+H2022&gt;0,"L",""),""))</f>
        <v/>
      </c>
      <c r="B2023" s="34">
        <v>2022</v>
      </c>
      <c r="C2023" s="19">
        <f t="shared" ca="1" si="125"/>
        <v>47952</v>
      </c>
      <c r="D2023" s="29">
        <f t="shared" ca="1" si="127"/>
        <v>90315.337755228276</v>
      </c>
      <c r="E2023" s="29">
        <f ca="1">IF(C2023&lt;Calculator!$D$26,0,IF(DAY($C2023)=1,IF(D2023-Calculator!$G$24&gt;0,Calculator!$G$24,D2023),0))</f>
        <v>0</v>
      </c>
      <c r="F2023" s="29">
        <f ca="1">IF(E2023&gt;0,D2023*Calculator!$G$22/12,0)</f>
        <v>0</v>
      </c>
      <c r="G2023" s="29">
        <f ca="1">IF(E2023&gt;0,(IFERROR(-PMT(Calculator!$G$22/12,Calculator!$G$23*12,Calculator!$G$20),0))-F2023,0)</f>
        <v>0</v>
      </c>
      <c r="H2023" s="29">
        <f t="shared" ca="1" si="128"/>
        <v>7056.4932926339779</v>
      </c>
      <c r="I2023" s="29">
        <f t="shared" ca="1" si="126"/>
        <v>1.2566357918389277</v>
      </c>
      <c r="J2023" s="30">
        <f>Calculator!$G$40</f>
        <v>6.5000000000000002E-2</v>
      </c>
      <c r="K2023" s="29">
        <f ca="1">IF(C2023&gt;=Calculator!$G$27,IF(DAY($C2023)=1,Calculator!$G$34/2,IF(DAY($C2023)=15,Calculator!$G$34/2,0)),0)</f>
        <v>0</v>
      </c>
      <c r="L2023" s="29">
        <f ca="1">IF(DAY($C2023)=28,IF(H2023=0,0,Calculator!$G$35),0)</f>
        <v>0</v>
      </c>
      <c r="M2023" s="29">
        <f ca="1">IF(I2023&gt;0,IF(DAY($C2023)=1,SUM(INDIRECT("I"&amp;(ROW(C2022)-DAY(C2022))):I2022),0),0)</f>
        <v>0</v>
      </c>
      <c r="N2023" s="29">
        <f ca="1">IF(C2023&lt;Calculator!$G$27,0,IF(C2023=Calculator!$G$27,Calculator!$G$39,IF(H2023-K2023&lt;=0,IF(D2023&gt;Calculator!$G$39,IF(H2023-K2023+E2023+L2023+M2023+Calculator!$G$39&gt;Calculator!$G$39,Calculator!$G$39-(H2023+E2023+L2023+M2023-K2023),Calculator!$G$39),D2023),0)))</f>
        <v>0</v>
      </c>
    </row>
    <row r="2024" spans="1:14" ht="15.75" thickBot="1">
      <c r="A2024" s="33" t="str">
        <f ca="1">IF(C2024=Calculator!$H$27,"F",IF(Daily!D2024+Daily!H2024=0,IF(D2023+H2023&gt;0,"L",""),""))</f>
        <v/>
      </c>
      <c r="B2024" s="34">
        <v>2023</v>
      </c>
      <c r="C2024" s="19">
        <f t="shared" ca="1" si="125"/>
        <v>47953</v>
      </c>
      <c r="D2024" s="29">
        <f t="shared" ca="1" si="127"/>
        <v>90315.337755228276</v>
      </c>
      <c r="E2024" s="29">
        <f ca="1">IF(C2024&lt;Calculator!$D$26,0,IF(DAY($C2024)=1,IF(D2024-Calculator!$G$24&gt;0,Calculator!$G$24,D2024),0))</f>
        <v>0</v>
      </c>
      <c r="F2024" s="29">
        <f ca="1">IF(E2024&gt;0,D2024*Calculator!$G$22/12,0)</f>
        <v>0</v>
      </c>
      <c r="G2024" s="29">
        <f ca="1">IF(E2024&gt;0,(IFERROR(-PMT(Calculator!$G$22/12,Calculator!$G$23*12,Calculator!$G$20),0))-F2024,0)</f>
        <v>0</v>
      </c>
      <c r="H2024" s="29">
        <f t="shared" ca="1" si="128"/>
        <v>7056.4932926339779</v>
      </c>
      <c r="I2024" s="29">
        <f t="shared" ca="1" si="126"/>
        <v>1.2566357918389277</v>
      </c>
      <c r="J2024" s="30">
        <f>Calculator!$G$40</f>
        <v>6.5000000000000002E-2</v>
      </c>
      <c r="K2024" s="29">
        <f ca="1">IF(C2024&gt;=Calculator!$G$27,IF(DAY($C2024)=1,Calculator!$G$34/2,IF(DAY($C2024)=15,Calculator!$G$34/2,0)),0)</f>
        <v>4500</v>
      </c>
      <c r="L2024" s="29">
        <f ca="1">IF(DAY($C2024)=28,IF(H2024=0,0,Calculator!$G$35),0)</f>
        <v>0</v>
      </c>
      <c r="M2024" s="29">
        <f ca="1">IF(I2024&gt;0,IF(DAY($C2024)=1,SUM(INDIRECT("I"&amp;(ROW(C2023)-DAY(C2023))):I2023),0),0)</f>
        <v>0</v>
      </c>
      <c r="N2024" s="29">
        <f ca="1">IF(C2024&lt;Calculator!$G$27,0,IF(C2024=Calculator!$G$27,Calculator!$G$39,IF(H2024-K2024&lt;=0,IF(D2024&gt;Calculator!$G$39,IF(H2024-K2024+E2024+L2024+M2024+Calculator!$G$39&gt;Calculator!$G$39,Calculator!$G$39-(H2024+E2024+L2024+M2024-K2024),Calculator!$G$39),D2024),0)))</f>
        <v>0</v>
      </c>
    </row>
    <row r="2025" spans="1:14" ht="15.75" thickBot="1">
      <c r="A2025" s="33" t="str">
        <f ca="1">IF(C2025=Calculator!$H$27,"F",IF(Daily!D2025+Daily!H2025=0,IF(D2024+H2024&gt;0,"L",""),""))</f>
        <v/>
      </c>
      <c r="B2025" s="34">
        <v>2024</v>
      </c>
      <c r="C2025" s="19">
        <f t="shared" ca="1" si="125"/>
        <v>47954</v>
      </c>
      <c r="D2025" s="29">
        <f t="shared" ca="1" si="127"/>
        <v>90315.337755228276</v>
      </c>
      <c r="E2025" s="29">
        <f ca="1">IF(C2025&lt;Calculator!$D$26,0,IF(DAY($C2025)=1,IF(D2025-Calculator!$G$24&gt;0,Calculator!$G$24,D2025),0))</f>
        <v>0</v>
      </c>
      <c r="F2025" s="29">
        <f ca="1">IF(E2025&gt;0,D2025*Calculator!$G$22/12,0)</f>
        <v>0</v>
      </c>
      <c r="G2025" s="29">
        <f ca="1">IF(E2025&gt;0,(IFERROR(-PMT(Calculator!$G$22/12,Calculator!$G$23*12,Calculator!$G$20),0))-F2025,0)</f>
        <v>0</v>
      </c>
      <c r="H2025" s="29">
        <f t="shared" ca="1" si="128"/>
        <v>2556.4932926339779</v>
      </c>
      <c r="I2025" s="29">
        <f t="shared" ca="1" si="126"/>
        <v>0.45526592882522898</v>
      </c>
      <c r="J2025" s="30">
        <f>Calculator!$G$40</f>
        <v>6.5000000000000002E-2</v>
      </c>
      <c r="K2025" s="29">
        <f ca="1">IF(C2025&gt;=Calculator!$G$27,IF(DAY($C2025)=1,Calculator!$G$34/2,IF(DAY($C2025)=15,Calculator!$G$34/2,0)),0)</f>
        <v>0</v>
      </c>
      <c r="L2025" s="29">
        <f ca="1">IF(DAY($C2025)=28,IF(H2025=0,0,Calculator!$G$35),0)</f>
        <v>0</v>
      </c>
      <c r="M2025" s="29">
        <f ca="1">IF(I2025&gt;0,IF(DAY($C2025)=1,SUM(INDIRECT("I"&amp;(ROW(C2024)-DAY(C2024))):I2024),0),0)</f>
        <v>0</v>
      </c>
      <c r="N2025" s="29">
        <f ca="1">IF(C2025&lt;Calculator!$G$27,0,IF(C2025=Calculator!$G$27,Calculator!$G$39,IF(H2025-K2025&lt;=0,IF(D2025&gt;Calculator!$G$39,IF(H2025-K2025+E2025+L2025+M2025+Calculator!$G$39&gt;Calculator!$G$39,Calculator!$G$39-(H2025+E2025+L2025+M2025-K2025),Calculator!$G$39),D2025),0)))</f>
        <v>0</v>
      </c>
    </row>
    <row r="2026" spans="1:14" ht="15.75" thickBot="1">
      <c r="A2026" s="33" t="str">
        <f ca="1">IF(C2026=Calculator!$H$27,"F",IF(Daily!D2026+Daily!H2026=0,IF(D2025+H2025&gt;0,"L",""),""))</f>
        <v/>
      </c>
      <c r="B2026" s="34">
        <v>2025</v>
      </c>
      <c r="C2026" s="19">
        <f t="shared" ca="1" si="125"/>
        <v>47955</v>
      </c>
      <c r="D2026" s="29">
        <f t="shared" ca="1" si="127"/>
        <v>90315.337755228276</v>
      </c>
      <c r="E2026" s="29">
        <f ca="1">IF(C2026&lt;Calculator!$D$26,0,IF(DAY($C2026)=1,IF(D2026-Calculator!$G$24&gt;0,Calculator!$G$24,D2026),0))</f>
        <v>0</v>
      </c>
      <c r="F2026" s="29">
        <f ca="1">IF(E2026&gt;0,D2026*Calculator!$G$22/12,0)</f>
        <v>0</v>
      </c>
      <c r="G2026" s="29">
        <f ca="1">IF(E2026&gt;0,(IFERROR(-PMT(Calculator!$G$22/12,Calculator!$G$23*12,Calculator!$G$20),0))-F2026,0)</f>
        <v>0</v>
      </c>
      <c r="H2026" s="29">
        <f t="shared" ca="1" si="128"/>
        <v>2556.4932926339779</v>
      </c>
      <c r="I2026" s="29">
        <f t="shared" ca="1" si="126"/>
        <v>0.45526592882522898</v>
      </c>
      <c r="J2026" s="30">
        <f>Calculator!$G$40</f>
        <v>6.5000000000000002E-2</v>
      </c>
      <c r="K2026" s="29">
        <f ca="1">IF(C2026&gt;=Calculator!$G$27,IF(DAY($C2026)=1,Calculator!$G$34/2,IF(DAY($C2026)=15,Calculator!$G$34/2,0)),0)</f>
        <v>0</v>
      </c>
      <c r="L2026" s="29">
        <f ca="1">IF(DAY($C2026)=28,IF(H2026=0,0,Calculator!$G$35),0)</f>
        <v>0</v>
      </c>
      <c r="M2026" s="29">
        <f ca="1">IF(I2026&gt;0,IF(DAY($C2026)=1,SUM(INDIRECT("I"&amp;(ROW(C2025)-DAY(C2025))):I2025),0),0)</f>
        <v>0</v>
      </c>
      <c r="N2026" s="29">
        <f ca="1">IF(C2026&lt;Calculator!$G$27,0,IF(C2026=Calculator!$G$27,Calculator!$G$39,IF(H2026-K2026&lt;=0,IF(D2026&gt;Calculator!$G$39,IF(H2026-K2026+E2026+L2026+M2026+Calculator!$G$39&gt;Calculator!$G$39,Calculator!$G$39-(H2026+E2026+L2026+M2026-K2026),Calculator!$G$39),D2026),0)))</f>
        <v>0</v>
      </c>
    </row>
    <row r="2027" spans="1:14" ht="15.75" thickBot="1">
      <c r="A2027" s="33" t="str">
        <f ca="1">IF(C2027=Calculator!$H$27,"F",IF(Daily!D2027+Daily!H2027=0,IF(D2026+H2026&gt;0,"L",""),""))</f>
        <v/>
      </c>
      <c r="B2027" s="34">
        <v>2026</v>
      </c>
      <c r="C2027" s="19">
        <f t="shared" ca="1" si="125"/>
        <v>47956</v>
      </c>
      <c r="D2027" s="29">
        <f t="shared" ca="1" si="127"/>
        <v>90315.337755228276</v>
      </c>
      <c r="E2027" s="29">
        <f ca="1">IF(C2027&lt;Calculator!$D$26,0,IF(DAY($C2027)=1,IF(D2027-Calculator!$G$24&gt;0,Calculator!$G$24,D2027),0))</f>
        <v>0</v>
      </c>
      <c r="F2027" s="29">
        <f ca="1">IF(E2027&gt;0,D2027*Calculator!$G$22/12,0)</f>
        <v>0</v>
      </c>
      <c r="G2027" s="29">
        <f ca="1">IF(E2027&gt;0,(IFERROR(-PMT(Calculator!$G$22/12,Calculator!$G$23*12,Calculator!$G$20),0))-F2027,0)</f>
        <v>0</v>
      </c>
      <c r="H2027" s="29">
        <f t="shared" ca="1" si="128"/>
        <v>2556.4932926339779</v>
      </c>
      <c r="I2027" s="29">
        <f t="shared" ca="1" si="126"/>
        <v>0.45526592882522898</v>
      </c>
      <c r="J2027" s="30">
        <f>Calculator!$G$40</f>
        <v>6.5000000000000002E-2</v>
      </c>
      <c r="K2027" s="29">
        <f ca="1">IF(C2027&gt;=Calculator!$G$27,IF(DAY($C2027)=1,Calculator!$G$34/2,IF(DAY($C2027)=15,Calculator!$G$34/2,0)),0)</f>
        <v>0</v>
      </c>
      <c r="L2027" s="29">
        <f ca="1">IF(DAY($C2027)=28,IF(H2027=0,0,Calculator!$G$35),0)</f>
        <v>0</v>
      </c>
      <c r="M2027" s="29">
        <f ca="1">IF(I2027&gt;0,IF(DAY($C2027)=1,SUM(INDIRECT("I"&amp;(ROW(C2026)-DAY(C2026))):I2026),0),0)</f>
        <v>0</v>
      </c>
      <c r="N2027" s="29">
        <f ca="1">IF(C2027&lt;Calculator!$G$27,0,IF(C2027=Calculator!$G$27,Calculator!$G$39,IF(H2027-K2027&lt;=0,IF(D2027&gt;Calculator!$G$39,IF(H2027-K2027+E2027+L2027+M2027+Calculator!$G$39&gt;Calculator!$G$39,Calculator!$G$39-(H2027+E2027+L2027+M2027-K2027),Calculator!$G$39),D2027),0)))</f>
        <v>0</v>
      </c>
    </row>
    <row r="2028" spans="1:14" ht="15.75" thickBot="1">
      <c r="A2028" s="33" t="str">
        <f ca="1">IF(C2028=Calculator!$H$27,"F",IF(Daily!D2028+Daily!H2028=0,IF(D2027+H2027&gt;0,"L",""),""))</f>
        <v/>
      </c>
      <c r="B2028" s="34">
        <v>2027</v>
      </c>
      <c r="C2028" s="19">
        <f t="shared" ca="1" si="125"/>
        <v>47957</v>
      </c>
      <c r="D2028" s="29">
        <f t="shared" ca="1" si="127"/>
        <v>90315.337755228276</v>
      </c>
      <c r="E2028" s="29">
        <f ca="1">IF(C2028&lt;Calculator!$D$26,0,IF(DAY($C2028)=1,IF(D2028-Calculator!$G$24&gt;0,Calculator!$G$24,D2028),0))</f>
        <v>0</v>
      </c>
      <c r="F2028" s="29">
        <f ca="1">IF(E2028&gt;0,D2028*Calculator!$G$22/12,0)</f>
        <v>0</v>
      </c>
      <c r="G2028" s="29">
        <f ca="1">IF(E2028&gt;0,(IFERROR(-PMT(Calculator!$G$22/12,Calculator!$G$23*12,Calculator!$G$20),0))-F2028,0)</f>
        <v>0</v>
      </c>
      <c r="H2028" s="29">
        <f t="shared" ca="1" si="128"/>
        <v>2556.4932926339779</v>
      </c>
      <c r="I2028" s="29">
        <f t="shared" ca="1" si="126"/>
        <v>0.45526592882522898</v>
      </c>
      <c r="J2028" s="30">
        <f>Calculator!$G$40</f>
        <v>6.5000000000000002E-2</v>
      </c>
      <c r="K2028" s="29">
        <f ca="1">IF(C2028&gt;=Calculator!$G$27,IF(DAY($C2028)=1,Calculator!$G$34/2,IF(DAY($C2028)=15,Calculator!$G$34/2,0)),0)</f>
        <v>0</v>
      </c>
      <c r="L2028" s="29">
        <f ca="1">IF(DAY($C2028)=28,IF(H2028=0,0,Calculator!$G$35),0)</f>
        <v>0</v>
      </c>
      <c r="M2028" s="29">
        <f ca="1">IF(I2028&gt;0,IF(DAY($C2028)=1,SUM(INDIRECT("I"&amp;(ROW(C2027)-DAY(C2027))):I2027),0),0)</f>
        <v>0</v>
      </c>
      <c r="N2028" s="29">
        <f ca="1">IF(C2028&lt;Calculator!$G$27,0,IF(C2028=Calculator!$G$27,Calculator!$G$39,IF(H2028-K2028&lt;=0,IF(D2028&gt;Calculator!$G$39,IF(H2028-K2028+E2028+L2028+M2028+Calculator!$G$39&gt;Calculator!$G$39,Calculator!$G$39-(H2028+E2028+L2028+M2028-K2028),Calculator!$G$39),D2028),0)))</f>
        <v>0</v>
      </c>
    </row>
    <row r="2029" spans="1:14" ht="15.75" thickBot="1">
      <c r="A2029" s="33" t="str">
        <f ca="1">IF(C2029=Calculator!$H$27,"F",IF(Daily!D2029+Daily!H2029=0,IF(D2028+H2028&gt;0,"L",""),""))</f>
        <v/>
      </c>
      <c r="B2029" s="34">
        <v>2028</v>
      </c>
      <c r="C2029" s="19">
        <f t="shared" ca="1" si="125"/>
        <v>47958</v>
      </c>
      <c r="D2029" s="29">
        <f t="shared" ca="1" si="127"/>
        <v>90315.337755228276</v>
      </c>
      <c r="E2029" s="29">
        <f ca="1">IF(C2029&lt;Calculator!$D$26,0,IF(DAY($C2029)=1,IF(D2029-Calculator!$G$24&gt;0,Calculator!$G$24,D2029),0))</f>
        <v>0</v>
      </c>
      <c r="F2029" s="29">
        <f ca="1">IF(E2029&gt;0,D2029*Calculator!$G$22/12,0)</f>
        <v>0</v>
      </c>
      <c r="G2029" s="29">
        <f ca="1">IF(E2029&gt;0,(IFERROR(-PMT(Calculator!$G$22/12,Calculator!$G$23*12,Calculator!$G$20),0))-F2029,0)</f>
        <v>0</v>
      </c>
      <c r="H2029" s="29">
        <f t="shared" ca="1" si="128"/>
        <v>2556.4932926339779</v>
      </c>
      <c r="I2029" s="29">
        <f t="shared" ca="1" si="126"/>
        <v>0.45526592882522898</v>
      </c>
      <c r="J2029" s="30">
        <f>Calculator!$G$40</f>
        <v>6.5000000000000002E-2</v>
      </c>
      <c r="K2029" s="29">
        <f ca="1">IF(C2029&gt;=Calculator!$G$27,IF(DAY($C2029)=1,Calculator!$G$34/2,IF(DAY($C2029)=15,Calculator!$G$34/2,0)),0)</f>
        <v>0</v>
      </c>
      <c r="L2029" s="29">
        <f ca="1">IF(DAY($C2029)=28,IF(H2029=0,0,Calculator!$G$35),0)</f>
        <v>0</v>
      </c>
      <c r="M2029" s="29">
        <f ca="1">IF(I2029&gt;0,IF(DAY($C2029)=1,SUM(INDIRECT("I"&amp;(ROW(C2028)-DAY(C2028))):I2028),0),0)</f>
        <v>0</v>
      </c>
      <c r="N2029" s="29">
        <f ca="1">IF(C2029&lt;Calculator!$G$27,0,IF(C2029=Calculator!$G$27,Calculator!$G$39,IF(H2029-K2029&lt;=0,IF(D2029&gt;Calculator!$G$39,IF(H2029-K2029+E2029+L2029+M2029+Calculator!$G$39&gt;Calculator!$G$39,Calculator!$G$39-(H2029+E2029+L2029+M2029-K2029),Calculator!$G$39),D2029),0)))</f>
        <v>0</v>
      </c>
    </row>
    <row r="2030" spans="1:14" ht="15.75" thickBot="1">
      <c r="A2030" s="33" t="str">
        <f ca="1">IF(C2030=Calculator!$H$27,"F",IF(Daily!D2030+Daily!H2030=0,IF(D2029+H2029&gt;0,"L",""),""))</f>
        <v/>
      </c>
      <c r="B2030" s="34">
        <v>2029</v>
      </c>
      <c r="C2030" s="19">
        <f t="shared" ca="1" si="125"/>
        <v>47959</v>
      </c>
      <c r="D2030" s="29">
        <f t="shared" ca="1" si="127"/>
        <v>90315.337755228276</v>
      </c>
      <c r="E2030" s="29">
        <f ca="1">IF(C2030&lt;Calculator!$D$26,0,IF(DAY($C2030)=1,IF(D2030-Calculator!$G$24&gt;0,Calculator!$G$24,D2030),0))</f>
        <v>0</v>
      </c>
      <c r="F2030" s="29">
        <f ca="1">IF(E2030&gt;0,D2030*Calculator!$G$22/12,0)</f>
        <v>0</v>
      </c>
      <c r="G2030" s="29">
        <f ca="1">IF(E2030&gt;0,(IFERROR(-PMT(Calculator!$G$22/12,Calculator!$G$23*12,Calculator!$G$20),0))-F2030,0)</f>
        <v>0</v>
      </c>
      <c r="H2030" s="29">
        <f t="shared" ca="1" si="128"/>
        <v>2556.4932926339779</v>
      </c>
      <c r="I2030" s="29">
        <f t="shared" ca="1" si="126"/>
        <v>0.45526592882522898</v>
      </c>
      <c r="J2030" s="30">
        <f>Calculator!$G$40</f>
        <v>6.5000000000000002E-2</v>
      </c>
      <c r="K2030" s="29">
        <f ca="1">IF(C2030&gt;=Calculator!$G$27,IF(DAY($C2030)=1,Calculator!$G$34/2,IF(DAY($C2030)=15,Calculator!$G$34/2,0)),0)</f>
        <v>0</v>
      </c>
      <c r="L2030" s="29">
        <f ca="1">IF(DAY($C2030)=28,IF(H2030=0,0,Calculator!$G$35),0)</f>
        <v>0</v>
      </c>
      <c r="M2030" s="29">
        <f ca="1">IF(I2030&gt;0,IF(DAY($C2030)=1,SUM(INDIRECT("I"&amp;(ROW(C2029)-DAY(C2029))):I2029),0),0)</f>
        <v>0</v>
      </c>
      <c r="N2030" s="29">
        <f ca="1">IF(C2030&lt;Calculator!$G$27,0,IF(C2030=Calculator!$G$27,Calculator!$G$39,IF(H2030-K2030&lt;=0,IF(D2030&gt;Calculator!$G$39,IF(H2030-K2030+E2030+L2030+M2030+Calculator!$G$39&gt;Calculator!$G$39,Calculator!$G$39-(H2030+E2030+L2030+M2030-K2030),Calculator!$G$39),D2030),0)))</f>
        <v>0</v>
      </c>
    </row>
    <row r="2031" spans="1:14" ht="15.75" thickBot="1">
      <c r="A2031" s="33" t="str">
        <f ca="1">IF(C2031=Calculator!$H$27,"F",IF(Daily!D2031+Daily!H2031=0,IF(D2030+H2030&gt;0,"L",""),""))</f>
        <v/>
      </c>
      <c r="B2031" s="34">
        <v>2030</v>
      </c>
      <c r="C2031" s="19">
        <f t="shared" ca="1" si="125"/>
        <v>47960</v>
      </c>
      <c r="D2031" s="29">
        <f t="shared" ca="1" si="127"/>
        <v>90315.337755228276</v>
      </c>
      <c r="E2031" s="29">
        <f ca="1">IF(C2031&lt;Calculator!$D$26,0,IF(DAY($C2031)=1,IF(D2031-Calculator!$G$24&gt;0,Calculator!$G$24,D2031),0))</f>
        <v>0</v>
      </c>
      <c r="F2031" s="29">
        <f ca="1">IF(E2031&gt;0,D2031*Calculator!$G$22/12,0)</f>
        <v>0</v>
      </c>
      <c r="G2031" s="29">
        <f ca="1">IF(E2031&gt;0,(IFERROR(-PMT(Calculator!$G$22/12,Calculator!$G$23*12,Calculator!$G$20),0))-F2031,0)</f>
        <v>0</v>
      </c>
      <c r="H2031" s="29">
        <f t="shared" ca="1" si="128"/>
        <v>2556.4932926339779</v>
      </c>
      <c r="I2031" s="29">
        <f t="shared" ca="1" si="126"/>
        <v>0.45526592882522898</v>
      </c>
      <c r="J2031" s="30">
        <f>Calculator!$G$40</f>
        <v>6.5000000000000002E-2</v>
      </c>
      <c r="K2031" s="29">
        <f ca="1">IF(C2031&gt;=Calculator!$G$27,IF(DAY($C2031)=1,Calculator!$G$34/2,IF(DAY($C2031)=15,Calculator!$G$34/2,0)),0)</f>
        <v>0</v>
      </c>
      <c r="L2031" s="29">
        <f ca="1">IF(DAY($C2031)=28,IF(H2031=0,0,Calculator!$G$35),0)</f>
        <v>0</v>
      </c>
      <c r="M2031" s="29">
        <f ca="1">IF(I2031&gt;0,IF(DAY($C2031)=1,SUM(INDIRECT("I"&amp;(ROW(C2030)-DAY(C2030))):I2030),0),0)</f>
        <v>0</v>
      </c>
      <c r="N2031" s="29">
        <f ca="1">IF(C2031&lt;Calculator!$G$27,0,IF(C2031=Calculator!$G$27,Calculator!$G$39,IF(H2031-K2031&lt;=0,IF(D2031&gt;Calculator!$G$39,IF(H2031-K2031+E2031+L2031+M2031+Calculator!$G$39&gt;Calculator!$G$39,Calculator!$G$39-(H2031+E2031+L2031+M2031-K2031),Calculator!$G$39),D2031),0)))</f>
        <v>0</v>
      </c>
    </row>
    <row r="2032" spans="1:14" ht="15.75" thickBot="1">
      <c r="A2032" s="33" t="str">
        <f ca="1">IF(C2032=Calculator!$H$27,"F",IF(Daily!D2032+Daily!H2032=0,IF(D2031+H2031&gt;0,"L",""),""))</f>
        <v/>
      </c>
      <c r="B2032" s="34">
        <v>2031</v>
      </c>
      <c r="C2032" s="19">
        <f t="shared" ca="1" si="125"/>
        <v>47961</v>
      </c>
      <c r="D2032" s="29">
        <f t="shared" ca="1" si="127"/>
        <v>90315.337755228276</v>
      </c>
      <c r="E2032" s="29">
        <f ca="1">IF(C2032&lt;Calculator!$D$26,0,IF(DAY($C2032)=1,IF(D2032-Calculator!$G$24&gt;0,Calculator!$G$24,D2032),0))</f>
        <v>0</v>
      </c>
      <c r="F2032" s="29">
        <f ca="1">IF(E2032&gt;0,D2032*Calculator!$G$22/12,0)</f>
        <v>0</v>
      </c>
      <c r="G2032" s="29">
        <f ca="1">IF(E2032&gt;0,(IFERROR(-PMT(Calculator!$G$22/12,Calculator!$G$23*12,Calculator!$G$20),0))-F2032,0)</f>
        <v>0</v>
      </c>
      <c r="H2032" s="29">
        <f t="shared" ca="1" si="128"/>
        <v>2556.4932926339779</v>
      </c>
      <c r="I2032" s="29">
        <f t="shared" ca="1" si="126"/>
        <v>0.45526592882522898</v>
      </c>
      <c r="J2032" s="30">
        <f>Calculator!$G$40</f>
        <v>6.5000000000000002E-2</v>
      </c>
      <c r="K2032" s="29">
        <f ca="1">IF(C2032&gt;=Calculator!$G$27,IF(DAY($C2032)=1,Calculator!$G$34/2,IF(DAY($C2032)=15,Calculator!$G$34/2,0)),0)</f>
        <v>0</v>
      </c>
      <c r="L2032" s="29">
        <f ca="1">IF(DAY($C2032)=28,IF(H2032=0,0,Calculator!$G$35),0)</f>
        <v>0</v>
      </c>
      <c r="M2032" s="29">
        <f ca="1">IF(I2032&gt;0,IF(DAY($C2032)=1,SUM(INDIRECT("I"&amp;(ROW(C2031)-DAY(C2031))):I2031),0),0)</f>
        <v>0</v>
      </c>
      <c r="N2032" s="29">
        <f ca="1">IF(C2032&lt;Calculator!$G$27,0,IF(C2032=Calculator!$G$27,Calculator!$G$39,IF(H2032-K2032&lt;=0,IF(D2032&gt;Calculator!$G$39,IF(H2032-K2032+E2032+L2032+M2032+Calculator!$G$39&gt;Calculator!$G$39,Calculator!$G$39-(H2032+E2032+L2032+M2032-K2032),Calculator!$G$39),D2032),0)))</f>
        <v>0</v>
      </c>
    </row>
    <row r="2033" spans="1:14" ht="15.75" thickBot="1">
      <c r="A2033" s="33" t="str">
        <f ca="1">IF(C2033=Calculator!$H$27,"F",IF(Daily!D2033+Daily!H2033=0,IF(D2032+H2032&gt;0,"L",""),""))</f>
        <v/>
      </c>
      <c r="B2033" s="34">
        <v>2032</v>
      </c>
      <c r="C2033" s="19">
        <f t="shared" ca="1" si="125"/>
        <v>47962</v>
      </c>
      <c r="D2033" s="29">
        <f t="shared" ca="1" si="127"/>
        <v>90315.337755228276</v>
      </c>
      <c r="E2033" s="29">
        <f ca="1">IF(C2033&lt;Calculator!$D$26,0,IF(DAY($C2033)=1,IF(D2033-Calculator!$G$24&gt;0,Calculator!$G$24,D2033),0))</f>
        <v>0</v>
      </c>
      <c r="F2033" s="29">
        <f ca="1">IF(E2033&gt;0,D2033*Calculator!$G$22/12,0)</f>
        <v>0</v>
      </c>
      <c r="G2033" s="29">
        <f ca="1">IF(E2033&gt;0,(IFERROR(-PMT(Calculator!$G$22/12,Calculator!$G$23*12,Calculator!$G$20),0))-F2033,0)</f>
        <v>0</v>
      </c>
      <c r="H2033" s="29">
        <f t="shared" ca="1" si="128"/>
        <v>2556.4932926339779</v>
      </c>
      <c r="I2033" s="29">
        <f t="shared" ca="1" si="126"/>
        <v>0.45526592882522898</v>
      </c>
      <c r="J2033" s="30">
        <f>Calculator!$G$40</f>
        <v>6.5000000000000002E-2</v>
      </c>
      <c r="K2033" s="29">
        <f ca="1">IF(C2033&gt;=Calculator!$G$27,IF(DAY($C2033)=1,Calculator!$G$34/2,IF(DAY($C2033)=15,Calculator!$G$34/2,0)),0)</f>
        <v>0</v>
      </c>
      <c r="L2033" s="29">
        <f ca="1">IF(DAY($C2033)=28,IF(H2033=0,0,Calculator!$G$35),0)</f>
        <v>0</v>
      </c>
      <c r="M2033" s="29">
        <f ca="1">IF(I2033&gt;0,IF(DAY($C2033)=1,SUM(INDIRECT("I"&amp;(ROW(C2032)-DAY(C2032))):I2032),0),0)</f>
        <v>0</v>
      </c>
      <c r="N2033" s="29">
        <f ca="1">IF(C2033&lt;Calculator!$G$27,0,IF(C2033=Calculator!$G$27,Calculator!$G$39,IF(H2033-K2033&lt;=0,IF(D2033&gt;Calculator!$G$39,IF(H2033-K2033+E2033+L2033+M2033+Calculator!$G$39&gt;Calculator!$G$39,Calculator!$G$39-(H2033+E2033+L2033+M2033-K2033),Calculator!$G$39),D2033),0)))</f>
        <v>0</v>
      </c>
    </row>
    <row r="2034" spans="1:14" ht="15.75" thickBot="1">
      <c r="A2034" s="33" t="str">
        <f ca="1">IF(C2034=Calculator!$H$27,"F",IF(Daily!D2034+Daily!H2034=0,IF(D2033+H2033&gt;0,"L",""),""))</f>
        <v/>
      </c>
      <c r="B2034" s="34">
        <v>2033</v>
      </c>
      <c r="C2034" s="19">
        <f t="shared" ca="1" si="125"/>
        <v>47963</v>
      </c>
      <c r="D2034" s="29">
        <f t="shared" ca="1" si="127"/>
        <v>90315.337755228276</v>
      </c>
      <c r="E2034" s="29">
        <f ca="1">IF(C2034&lt;Calculator!$D$26,0,IF(DAY($C2034)=1,IF(D2034-Calculator!$G$24&gt;0,Calculator!$G$24,D2034),0))</f>
        <v>0</v>
      </c>
      <c r="F2034" s="29">
        <f ca="1">IF(E2034&gt;0,D2034*Calculator!$G$22/12,0)</f>
        <v>0</v>
      </c>
      <c r="G2034" s="29">
        <f ca="1">IF(E2034&gt;0,(IFERROR(-PMT(Calculator!$G$22/12,Calculator!$G$23*12,Calculator!$G$20),0))-F2034,0)</f>
        <v>0</v>
      </c>
      <c r="H2034" s="29">
        <f t="shared" ca="1" si="128"/>
        <v>2556.4932926339779</v>
      </c>
      <c r="I2034" s="29">
        <f t="shared" ca="1" si="126"/>
        <v>0.45526592882522898</v>
      </c>
      <c r="J2034" s="30">
        <f>Calculator!$G$40</f>
        <v>6.5000000000000002E-2</v>
      </c>
      <c r="K2034" s="29">
        <f ca="1">IF(C2034&gt;=Calculator!$G$27,IF(DAY($C2034)=1,Calculator!$G$34/2,IF(DAY($C2034)=15,Calculator!$G$34/2,0)),0)</f>
        <v>0</v>
      </c>
      <c r="L2034" s="29">
        <f ca="1">IF(DAY($C2034)=28,IF(H2034=0,0,Calculator!$G$35),0)</f>
        <v>0</v>
      </c>
      <c r="M2034" s="29">
        <f ca="1">IF(I2034&gt;0,IF(DAY($C2034)=1,SUM(INDIRECT("I"&amp;(ROW(C2033)-DAY(C2033))):I2033),0),0)</f>
        <v>0</v>
      </c>
      <c r="N2034" s="29">
        <f ca="1">IF(C2034&lt;Calculator!$G$27,0,IF(C2034=Calculator!$G$27,Calculator!$G$39,IF(H2034-K2034&lt;=0,IF(D2034&gt;Calculator!$G$39,IF(H2034-K2034+E2034+L2034+M2034+Calculator!$G$39&gt;Calculator!$G$39,Calculator!$G$39-(H2034+E2034+L2034+M2034-K2034),Calculator!$G$39),D2034),0)))</f>
        <v>0</v>
      </c>
    </row>
    <row r="2035" spans="1:14" ht="15.75" thickBot="1">
      <c r="A2035" s="33" t="str">
        <f ca="1">IF(C2035=Calculator!$H$27,"F",IF(Daily!D2035+Daily!H2035=0,IF(D2034+H2034&gt;0,"L",""),""))</f>
        <v/>
      </c>
      <c r="B2035" s="34">
        <v>2034</v>
      </c>
      <c r="C2035" s="19">
        <f t="shared" ca="1" si="125"/>
        <v>47964</v>
      </c>
      <c r="D2035" s="29">
        <f t="shared" ca="1" si="127"/>
        <v>90315.337755228276</v>
      </c>
      <c r="E2035" s="29">
        <f ca="1">IF(C2035&lt;Calculator!$D$26,0,IF(DAY($C2035)=1,IF(D2035-Calculator!$G$24&gt;0,Calculator!$G$24,D2035),0))</f>
        <v>0</v>
      </c>
      <c r="F2035" s="29">
        <f ca="1">IF(E2035&gt;0,D2035*Calculator!$G$22/12,0)</f>
        <v>0</v>
      </c>
      <c r="G2035" s="29">
        <f ca="1">IF(E2035&gt;0,(IFERROR(-PMT(Calculator!$G$22/12,Calculator!$G$23*12,Calculator!$G$20),0))-F2035,0)</f>
        <v>0</v>
      </c>
      <c r="H2035" s="29">
        <f t="shared" ca="1" si="128"/>
        <v>2556.4932926339779</v>
      </c>
      <c r="I2035" s="29">
        <f t="shared" ca="1" si="126"/>
        <v>0.45526592882522898</v>
      </c>
      <c r="J2035" s="30">
        <f>Calculator!$G$40</f>
        <v>6.5000000000000002E-2</v>
      </c>
      <c r="K2035" s="29">
        <f ca="1">IF(C2035&gt;=Calculator!$G$27,IF(DAY($C2035)=1,Calculator!$G$34/2,IF(DAY($C2035)=15,Calculator!$G$34/2,0)),0)</f>
        <v>0</v>
      </c>
      <c r="L2035" s="29">
        <f ca="1">IF(DAY($C2035)=28,IF(H2035=0,0,Calculator!$G$35),0)</f>
        <v>0</v>
      </c>
      <c r="M2035" s="29">
        <f ca="1">IF(I2035&gt;0,IF(DAY($C2035)=1,SUM(INDIRECT("I"&amp;(ROW(C2034)-DAY(C2034))):I2034),0),0)</f>
        <v>0</v>
      </c>
      <c r="N2035" s="29">
        <f ca="1">IF(C2035&lt;Calculator!$G$27,0,IF(C2035=Calculator!$G$27,Calculator!$G$39,IF(H2035-K2035&lt;=0,IF(D2035&gt;Calculator!$G$39,IF(H2035-K2035+E2035+L2035+M2035+Calculator!$G$39&gt;Calculator!$G$39,Calculator!$G$39-(H2035+E2035+L2035+M2035-K2035),Calculator!$G$39),D2035),0)))</f>
        <v>0</v>
      </c>
    </row>
    <row r="2036" spans="1:14" ht="15.75" thickBot="1">
      <c r="A2036" s="33" t="str">
        <f ca="1">IF(C2036=Calculator!$H$27,"F",IF(Daily!D2036+Daily!H2036=0,IF(D2035+H2035&gt;0,"L",""),""))</f>
        <v/>
      </c>
      <c r="B2036" s="34">
        <v>2035</v>
      </c>
      <c r="C2036" s="19">
        <f t="shared" ca="1" si="125"/>
        <v>47965</v>
      </c>
      <c r="D2036" s="29">
        <f t="shared" ca="1" si="127"/>
        <v>90315.337755228276</v>
      </c>
      <c r="E2036" s="29">
        <f ca="1">IF(C2036&lt;Calculator!$D$26,0,IF(DAY($C2036)=1,IF(D2036-Calculator!$G$24&gt;0,Calculator!$G$24,D2036),0))</f>
        <v>0</v>
      </c>
      <c r="F2036" s="29">
        <f ca="1">IF(E2036&gt;0,D2036*Calculator!$G$22/12,0)</f>
        <v>0</v>
      </c>
      <c r="G2036" s="29">
        <f ca="1">IF(E2036&gt;0,(IFERROR(-PMT(Calculator!$G$22/12,Calculator!$G$23*12,Calculator!$G$20),0))-F2036,0)</f>
        <v>0</v>
      </c>
      <c r="H2036" s="29">
        <f t="shared" ca="1" si="128"/>
        <v>2556.4932926339779</v>
      </c>
      <c r="I2036" s="29">
        <f t="shared" ca="1" si="126"/>
        <v>0.45526592882522898</v>
      </c>
      <c r="J2036" s="30">
        <f>Calculator!$G$40</f>
        <v>6.5000000000000002E-2</v>
      </c>
      <c r="K2036" s="29">
        <f ca="1">IF(C2036&gt;=Calculator!$G$27,IF(DAY($C2036)=1,Calculator!$G$34/2,IF(DAY($C2036)=15,Calculator!$G$34/2,0)),0)</f>
        <v>0</v>
      </c>
      <c r="L2036" s="29">
        <f ca="1">IF(DAY($C2036)=28,IF(H2036=0,0,Calculator!$G$35),0)</f>
        <v>0</v>
      </c>
      <c r="M2036" s="29">
        <f ca="1">IF(I2036&gt;0,IF(DAY($C2036)=1,SUM(INDIRECT("I"&amp;(ROW(C2035)-DAY(C2035))):I2035),0),0)</f>
        <v>0</v>
      </c>
      <c r="N2036" s="29">
        <f ca="1">IF(C2036&lt;Calculator!$G$27,0,IF(C2036=Calculator!$G$27,Calculator!$G$39,IF(H2036-K2036&lt;=0,IF(D2036&gt;Calculator!$G$39,IF(H2036-K2036+E2036+L2036+M2036+Calculator!$G$39&gt;Calculator!$G$39,Calculator!$G$39-(H2036+E2036+L2036+M2036-K2036),Calculator!$G$39),D2036),0)))</f>
        <v>0</v>
      </c>
    </row>
    <row r="2037" spans="1:14" ht="15.75" thickBot="1">
      <c r="A2037" s="33" t="str">
        <f ca="1">IF(C2037=Calculator!$H$27,"F",IF(Daily!D2037+Daily!H2037=0,IF(D2036+H2036&gt;0,"L",""),""))</f>
        <v/>
      </c>
      <c r="B2037" s="34">
        <v>2036</v>
      </c>
      <c r="C2037" s="19">
        <f t="shared" ca="1" si="125"/>
        <v>47966</v>
      </c>
      <c r="D2037" s="29">
        <f t="shared" ca="1" si="127"/>
        <v>90315.337755228276</v>
      </c>
      <c r="E2037" s="29">
        <f ca="1">IF(C2037&lt;Calculator!$D$26,0,IF(DAY($C2037)=1,IF(D2037-Calculator!$G$24&gt;0,Calculator!$G$24,D2037),0))</f>
        <v>0</v>
      </c>
      <c r="F2037" s="29">
        <f ca="1">IF(E2037&gt;0,D2037*Calculator!$G$22/12,0)</f>
        <v>0</v>
      </c>
      <c r="G2037" s="29">
        <f ca="1">IF(E2037&gt;0,(IFERROR(-PMT(Calculator!$G$22/12,Calculator!$G$23*12,Calculator!$G$20),0))-F2037,0)</f>
        <v>0</v>
      </c>
      <c r="H2037" s="29">
        <f t="shared" ca="1" si="128"/>
        <v>2556.4932926339779</v>
      </c>
      <c r="I2037" s="29">
        <f t="shared" ca="1" si="126"/>
        <v>0.45526592882522898</v>
      </c>
      <c r="J2037" s="30">
        <f>Calculator!$G$40</f>
        <v>6.5000000000000002E-2</v>
      </c>
      <c r="K2037" s="29">
        <f ca="1">IF(C2037&gt;=Calculator!$G$27,IF(DAY($C2037)=1,Calculator!$G$34/2,IF(DAY($C2037)=15,Calculator!$G$34/2,0)),0)</f>
        <v>0</v>
      </c>
      <c r="L2037" s="29">
        <f ca="1">IF(DAY($C2037)=28,IF(H2037=0,0,Calculator!$G$35),0)</f>
        <v>5000</v>
      </c>
      <c r="M2037" s="29">
        <f ca="1">IF(I2037&gt;0,IF(DAY($C2037)=1,SUM(INDIRECT("I"&amp;(ROW(C2036)-DAY(C2036))):I2036),0),0)</f>
        <v>0</v>
      </c>
      <c r="N2037" s="29">
        <f ca="1">IF(C2037&lt;Calculator!$G$27,0,IF(C2037=Calculator!$G$27,Calculator!$G$39,IF(H2037-K2037&lt;=0,IF(D2037&gt;Calculator!$G$39,IF(H2037-K2037+E2037+L2037+M2037+Calculator!$G$39&gt;Calculator!$G$39,Calculator!$G$39-(H2037+E2037+L2037+M2037-K2037),Calculator!$G$39),D2037),0)))</f>
        <v>0</v>
      </c>
    </row>
    <row r="2038" spans="1:14" ht="15.75" thickBot="1">
      <c r="A2038" s="33" t="str">
        <f ca="1">IF(C2038=Calculator!$H$27,"F",IF(Daily!D2038+Daily!H2038=0,IF(D2037+H2037&gt;0,"L",""),""))</f>
        <v/>
      </c>
      <c r="B2038" s="34">
        <v>2037</v>
      </c>
      <c r="C2038" s="19">
        <f t="shared" ca="1" si="125"/>
        <v>47967</v>
      </c>
      <c r="D2038" s="29">
        <f t="shared" ca="1" si="127"/>
        <v>90315.337755228276</v>
      </c>
      <c r="E2038" s="29">
        <f ca="1">IF(C2038&lt;Calculator!$D$26,0,IF(DAY($C2038)=1,IF(D2038-Calculator!$G$24&gt;0,Calculator!$G$24,D2038),0))</f>
        <v>0</v>
      </c>
      <c r="F2038" s="29">
        <f ca="1">IF(E2038&gt;0,D2038*Calculator!$G$22/12,0)</f>
        <v>0</v>
      </c>
      <c r="G2038" s="29">
        <f ca="1">IF(E2038&gt;0,(IFERROR(-PMT(Calculator!$G$22/12,Calculator!$G$23*12,Calculator!$G$20),0))-F2038,0)</f>
        <v>0</v>
      </c>
      <c r="H2038" s="29">
        <f t="shared" ca="1" si="128"/>
        <v>7556.4932926339779</v>
      </c>
      <c r="I2038" s="29">
        <f t="shared" ca="1" si="126"/>
        <v>1.3456768877293386</v>
      </c>
      <c r="J2038" s="30">
        <f>Calculator!$G$40</f>
        <v>6.5000000000000002E-2</v>
      </c>
      <c r="K2038" s="29">
        <f ca="1">IF(C2038&gt;=Calculator!$G$27,IF(DAY($C2038)=1,Calculator!$G$34/2,IF(DAY($C2038)=15,Calculator!$G$34/2,0)),0)</f>
        <v>0</v>
      </c>
      <c r="L2038" s="29">
        <f ca="1">IF(DAY($C2038)=28,IF(H2038=0,0,Calculator!$G$35),0)</f>
        <v>0</v>
      </c>
      <c r="M2038" s="29">
        <f ca="1">IF(I2038&gt;0,IF(DAY($C2038)=1,SUM(INDIRECT("I"&amp;(ROW(C2037)-DAY(C2037))):I2037),0),0)</f>
        <v>0</v>
      </c>
      <c r="N2038" s="29">
        <f ca="1">IF(C2038&lt;Calculator!$G$27,0,IF(C2038=Calculator!$G$27,Calculator!$G$39,IF(H2038-K2038&lt;=0,IF(D2038&gt;Calculator!$G$39,IF(H2038-K2038+E2038+L2038+M2038+Calculator!$G$39&gt;Calculator!$G$39,Calculator!$G$39-(H2038+E2038+L2038+M2038-K2038),Calculator!$G$39),D2038),0)))</f>
        <v>0</v>
      </c>
    </row>
    <row r="2039" spans="1:14" ht="15.75" thickBot="1">
      <c r="A2039" s="33" t="str">
        <f ca="1">IF(C2039=Calculator!$H$27,"F",IF(Daily!D2039+Daily!H2039=0,IF(D2038+H2038&gt;0,"L",""),""))</f>
        <v/>
      </c>
      <c r="B2039" s="34">
        <v>2038</v>
      </c>
      <c r="C2039" s="19">
        <f t="shared" ca="1" si="125"/>
        <v>47968</v>
      </c>
      <c r="D2039" s="29">
        <f t="shared" ca="1" si="127"/>
        <v>90315.337755228276</v>
      </c>
      <c r="E2039" s="29">
        <f ca="1">IF(C2039&lt;Calculator!$D$26,0,IF(DAY($C2039)=1,IF(D2039-Calculator!$G$24&gt;0,Calculator!$G$24,D2039),0))</f>
        <v>0</v>
      </c>
      <c r="F2039" s="29">
        <f ca="1">IF(E2039&gt;0,D2039*Calculator!$G$22/12,0)</f>
        <v>0</v>
      </c>
      <c r="G2039" s="29">
        <f ca="1">IF(E2039&gt;0,(IFERROR(-PMT(Calculator!$G$22/12,Calculator!$G$23*12,Calculator!$G$20),0))-F2039,0)</f>
        <v>0</v>
      </c>
      <c r="H2039" s="29">
        <f t="shared" ca="1" si="128"/>
        <v>7556.4932926339779</v>
      </c>
      <c r="I2039" s="29">
        <f t="shared" ca="1" si="126"/>
        <v>1.3456768877293386</v>
      </c>
      <c r="J2039" s="30">
        <f>Calculator!$G$40</f>
        <v>6.5000000000000002E-2</v>
      </c>
      <c r="K2039" s="29">
        <f ca="1">IF(C2039&gt;=Calculator!$G$27,IF(DAY($C2039)=1,Calculator!$G$34/2,IF(DAY($C2039)=15,Calculator!$G$34/2,0)),0)</f>
        <v>0</v>
      </c>
      <c r="L2039" s="29">
        <f ca="1">IF(DAY($C2039)=28,IF(H2039=0,0,Calculator!$G$35),0)</f>
        <v>0</v>
      </c>
      <c r="M2039" s="29">
        <f ca="1">IF(I2039&gt;0,IF(DAY($C2039)=1,SUM(INDIRECT("I"&amp;(ROW(C2038)-DAY(C2038))):I2038),0),0)</f>
        <v>0</v>
      </c>
      <c r="N2039" s="29">
        <f ca="1">IF(C2039&lt;Calculator!$G$27,0,IF(C2039=Calculator!$G$27,Calculator!$G$39,IF(H2039-K2039&lt;=0,IF(D2039&gt;Calculator!$G$39,IF(H2039-K2039+E2039+L2039+M2039+Calculator!$G$39&gt;Calculator!$G$39,Calculator!$G$39-(H2039+E2039+L2039+M2039-K2039),Calculator!$G$39),D2039),0)))</f>
        <v>0</v>
      </c>
    </row>
    <row r="2040" spans="1:14" ht="15.75" thickBot="1">
      <c r="A2040" s="33" t="str">
        <f ca="1">IF(C2040=Calculator!$H$27,"F",IF(Daily!D2040+Daily!H2040=0,IF(D2039+H2039&gt;0,"L",""),""))</f>
        <v/>
      </c>
      <c r="B2040" s="34">
        <v>2039</v>
      </c>
      <c r="C2040" s="19">
        <f t="shared" ca="1" si="125"/>
        <v>47969</v>
      </c>
      <c r="D2040" s="29">
        <f t="shared" ca="1" si="127"/>
        <v>90315.337755228276</v>
      </c>
      <c r="E2040" s="29">
        <f ca="1">IF(C2040&lt;Calculator!$D$26,0,IF(DAY($C2040)=1,IF(D2040-Calculator!$G$24&gt;0,Calculator!$G$24,D2040),0))</f>
        <v>1878.8756805424866</v>
      </c>
      <c r="F2040" s="29">
        <f ca="1">IF(E2040&gt;0,D2040*Calculator!$G$22/12,0)</f>
        <v>376.31390731345118</v>
      </c>
      <c r="G2040" s="29">
        <f ca="1">IF(E2040&gt;0,(IFERROR(-PMT(Calculator!$G$22/12,Calculator!$G$23*12,Calculator!$G$20),0))-F2040,0)</f>
        <v>1502.5617732290355</v>
      </c>
      <c r="H2040" s="29">
        <f t="shared" ca="1" si="128"/>
        <v>7556.4932926339779</v>
      </c>
      <c r="I2040" s="29">
        <f t="shared" ca="1" si="126"/>
        <v>1.3456768877293386</v>
      </c>
      <c r="J2040" s="30">
        <f>Calculator!$G$40</f>
        <v>6.5000000000000002E-2</v>
      </c>
      <c r="K2040" s="29">
        <f ca="1">IF(C2040&gt;=Calculator!$G$27,IF(DAY($C2040)=1,Calculator!$G$34/2,IF(DAY($C2040)=15,Calculator!$G$34/2,0)),0)</f>
        <v>4500</v>
      </c>
      <c r="L2040" s="29">
        <f ca="1">IF(DAY($C2040)=28,IF(H2040=0,0,Calculator!$G$35),0)</f>
        <v>0</v>
      </c>
      <c r="M2040" s="29">
        <f ca="1">IF(I2040&gt;0,IF(DAY($C2040)=1,SUM(INDIRECT("I"&amp;(ROW(C2039)-DAY(C2039))):I2039),0),0)</f>
        <v>29.634598504864648</v>
      </c>
      <c r="N2040" s="29">
        <f ca="1">IF(C2040&lt;Calculator!$G$27,0,IF(C2040=Calculator!$G$27,Calculator!$G$39,IF(H2040-K2040&lt;=0,IF(D2040&gt;Calculator!$G$39,IF(H2040-K2040+E2040+L2040+M2040+Calculator!$G$39&gt;Calculator!$G$39,Calculator!$G$39-(H2040+E2040+L2040+M2040-K2040),Calculator!$G$39),D2040),0)))</f>
        <v>0</v>
      </c>
    </row>
    <row r="2041" spans="1:14" ht="15.75" thickBot="1">
      <c r="A2041" s="33" t="str">
        <f ca="1">IF(C2041=Calculator!$H$27,"F",IF(Daily!D2041+Daily!H2041=0,IF(D2040+H2040&gt;0,"L",""),""))</f>
        <v/>
      </c>
      <c r="B2041" s="34">
        <v>2040</v>
      </c>
      <c r="C2041" s="19">
        <f t="shared" ca="1" si="125"/>
        <v>47970</v>
      </c>
      <c r="D2041" s="29">
        <f t="shared" ca="1" si="127"/>
        <v>88812.775981999235</v>
      </c>
      <c r="E2041" s="29">
        <f ca="1">IF(C2041&lt;Calculator!$D$26,0,IF(DAY($C2041)=1,IF(D2041-Calculator!$G$24&gt;0,Calculator!$G$24,D2041),0))</f>
        <v>0</v>
      </c>
      <c r="F2041" s="29">
        <f ca="1">IF(E2041&gt;0,D2041*Calculator!$G$22/12,0)</f>
        <v>0</v>
      </c>
      <c r="G2041" s="29">
        <f ca="1">IF(E2041&gt;0,(IFERROR(-PMT(Calculator!$G$22/12,Calculator!$G$23*12,Calculator!$G$20),0))-F2041,0)</f>
        <v>0</v>
      </c>
      <c r="H2041" s="29">
        <f t="shared" ca="1" si="128"/>
        <v>4965.003571681329</v>
      </c>
      <c r="I2041" s="29">
        <f t="shared" ca="1" si="126"/>
        <v>0.88417871824462024</v>
      </c>
      <c r="J2041" s="30">
        <f>Calculator!$G$40</f>
        <v>6.5000000000000002E-2</v>
      </c>
      <c r="K2041" s="29">
        <f ca="1">IF(C2041&gt;=Calculator!$G$27,IF(DAY($C2041)=1,Calculator!$G$34/2,IF(DAY($C2041)=15,Calculator!$G$34/2,0)),0)</f>
        <v>0</v>
      </c>
      <c r="L2041" s="29">
        <f ca="1">IF(DAY($C2041)=28,IF(H2041=0,0,Calculator!$G$35),0)</f>
        <v>0</v>
      </c>
      <c r="M2041" s="29">
        <f ca="1">IF(I2041&gt;0,IF(DAY($C2041)=1,SUM(INDIRECT("I"&amp;(ROW(C2040)-DAY(C2040))):I2040),0),0)</f>
        <v>0</v>
      </c>
      <c r="N2041" s="29">
        <f ca="1">IF(C2041&lt;Calculator!$G$27,0,IF(C2041=Calculator!$G$27,Calculator!$G$39,IF(H2041-K2041&lt;=0,IF(D2041&gt;Calculator!$G$39,IF(H2041-K2041+E2041+L2041+M2041+Calculator!$G$39&gt;Calculator!$G$39,Calculator!$G$39-(H2041+E2041+L2041+M2041-K2041),Calculator!$G$39),D2041),0)))</f>
        <v>0</v>
      </c>
    </row>
    <row r="2042" spans="1:14" ht="15.75" thickBot="1">
      <c r="A2042" s="33" t="str">
        <f ca="1">IF(C2042=Calculator!$H$27,"F",IF(Daily!D2042+Daily!H2042=0,IF(D2041+H2041&gt;0,"L",""),""))</f>
        <v/>
      </c>
      <c r="B2042" s="34">
        <v>2041</v>
      </c>
      <c r="C2042" s="19">
        <f t="shared" ca="1" si="125"/>
        <v>47971</v>
      </c>
      <c r="D2042" s="29">
        <f t="shared" ca="1" si="127"/>
        <v>88812.775981999235</v>
      </c>
      <c r="E2042" s="29">
        <f ca="1">IF(C2042&lt;Calculator!$D$26,0,IF(DAY($C2042)=1,IF(D2042-Calculator!$G$24&gt;0,Calculator!$G$24,D2042),0))</f>
        <v>0</v>
      </c>
      <c r="F2042" s="29">
        <f ca="1">IF(E2042&gt;0,D2042*Calculator!$G$22/12,0)</f>
        <v>0</v>
      </c>
      <c r="G2042" s="29">
        <f ca="1">IF(E2042&gt;0,(IFERROR(-PMT(Calculator!$G$22/12,Calculator!$G$23*12,Calculator!$G$20),0))-F2042,0)</f>
        <v>0</v>
      </c>
      <c r="H2042" s="29">
        <f t="shared" ca="1" si="128"/>
        <v>4965.003571681329</v>
      </c>
      <c r="I2042" s="29">
        <f t="shared" ca="1" si="126"/>
        <v>0.88417871824462024</v>
      </c>
      <c r="J2042" s="30">
        <f>Calculator!$G$40</f>
        <v>6.5000000000000002E-2</v>
      </c>
      <c r="K2042" s="29">
        <f ca="1">IF(C2042&gt;=Calculator!$G$27,IF(DAY($C2042)=1,Calculator!$G$34/2,IF(DAY($C2042)=15,Calculator!$G$34/2,0)),0)</f>
        <v>0</v>
      </c>
      <c r="L2042" s="29">
        <f ca="1">IF(DAY($C2042)=28,IF(H2042=0,0,Calculator!$G$35),0)</f>
        <v>0</v>
      </c>
      <c r="M2042" s="29">
        <f ca="1">IF(I2042&gt;0,IF(DAY($C2042)=1,SUM(INDIRECT("I"&amp;(ROW(C2041)-DAY(C2041))):I2041),0),0)</f>
        <v>0</v>
      </c>
      <c r="N2042" s="29">
        <f ca="1">IF(C2042&lt;Calculator!$G$27,0,IF(C2042=Calculator!$G$27,Calculator!$G$39,IF(H2042-K2042&lt;=0,IF(D2042&gt;Calculator!$G$39,IF(H2042-K2042+E2042+L2042+M2042+Calculator!$G$39&gt;Calculator!$G$39,Calculator!$G$39-(H2042+E2042+L2042+M2042-K2042),Calculator!$G$39),D2042),0)))</f>
        <v>0</v>
      </c>
    </row>
    <row r="2043" spans="1:14" ht="15.75" thickBot="1">
      <c r="A2043" s="33" t="str">
        <f ca="1">IF(C2043=Calculator!$H$27,"F",IF(Daily!D2043+Daily!H2043=0,IF(D2042+H2042&gt;0,"L",""),""))</f>
        <v/>
      </c>
      <c r="B2043" s="34">
        <v>2042</v>
      </c>
      <c r="C2043" s="19">
        <f t="shared" ca="1" si="125"/>
        <v>47972</v>
      </c>
      <c r="D2043" s="29">
        <f t="shared" ca="1" si="127"/>
        <v>88812.775981999235</v>
      </c>
      <c r="E2043" s="29">
        <f ca="1">IF(C2043&lt;Calculator!$D$26,0,IF(DAY($C2043)=1,IF(D2043-Calculator!$G$24&gt;0,Calculator!$G$24,D2043),0))</f>
        <v>0</v>
      </c>
      <c r="F2043" s="29">
        <f ca="1">IF(E2043&gt;0,D2043*Calculator!$G$22/12,0)</f>
        <v>0</v>
      </c>
      <c r="G2043" s="29">
        <f ca="1">IF(E2043&gt;0,(IFERROR(-PMT(Calculator!$G$22/12,Calculator!$G$23*12,Calculator!$G$20),0))-F2043,0)</f>
        <v>0</v>
      </c>
      <c r="H2043" s="29">
        <f t="shared" ca="1" si="128"/>
        <v>4965.003571681329</v>
      </c>
      <c r="I2043" s="29">
        <f t="shared" ca="1" si="126"/>
        <v>0.88417871824462024</v>
      </c>
      <c r="J2043" s="30">
        <f>Calculator!$G$40</f>
        <v>6.5000000000000002E-2</v>
      </c>
      <c r="K2043" s="29">
        <f ca="1">IF(C2043&gt;=Calculator!$G$27,IF(DAY($C2043)=1,Calculator!$G$34/2,IF(DAY($C2043)=15,Calculator!$G$34/2,0)),0)</f>
        <v>0</v>
      </c>
      <c r="L2043" s="29">
        <f ca="1">IF(DAY($C2043)=28,IF(H2043=0,0,Calculator!$G$35),0)</f>
        <v>0</v>
      </c>
      <c r="M2043" s="29">
        <f ca="1">IF(I2043&gt;0,IF(DAY($C2043)=1,SUM(INDIRECT("I"&amp;(ROW(C2042)-DAY(C2042))):I2042),0),0)</f>
        <v>0</v>
      </c>
      <c r="N2043" s="29">
        <f ca="1">IF(C2043&lt;Calculator!$G$27,0,IF(C2043=Calculator!$G$27,Calculator!$G$39,IF(H2043-K2043&lt;=0,IF(D2043&gt;Calculator!$G$39,IF(H2043-K2043+E2043+L2043+M2043+Calculator!$G$39&gt;Calculator!$G$39,Calculator!$G$39-(H2043+E2043+L2043+M2043-K2043),Calculator!$G$39),D2043),0)))</f>
        <v>0</v>
      </c>
    </row>
    <row r="2044" spans="1:14" ht="15.75" thickBot="1">
      <c r="A2044" s="33" t="str">
        <f ca="1">IF(C2044=Calculator!$H$27,"F",IF(Daily!D2044+Daily!H2044=0,IF(D2043+H2043&gt;0,"L",""),""))</f>
        <v/>
      </c>
      <c r="B2044" s="34">
        <v>2043</v>
      </c>
      <c r="C2044" s="19">
        <f t="shared" ca="1" si="125"/>
        <v>47973</v>
      </c>
      <c r="D2044" s="29">
        <f t="shared" ca="1" si="127"/>
        <v>88812.775981999235</v>
      </c>
      <c r="E2044" s="29">
        <f ca="1">IF(C2044&lt;Calculator!$D$26,0,IF(DAY($C2044)=1,IF(D2044-Calculator!$G$24&gt;0,Calculator!$G$24,D2044),0))</f>
        <v>0</v>
      </c>
      <c r="F2044" s="29">
        <f ca="1">IF(E2044&gt;0,D2044*Calculator!$G$22/12,0)</f>
        <v>0</v>
      </c>
      <c r="G2044" s="29">
        <f ca="1">IF(E2044&gt;0,(IFERROR(-PMT(Calculator!$G$22/12,Calculator!$G$23*12,Calculator!$G$20),0))-F2044,0)</f>
        <v>0</v>
      </c>
      <c r="H2044" s="29">
        <f t="shared" ca="1" si="128"/>
        <v>4965.003571681329</v>
      </c>
      <c r="I2044" s="29">
        <f t="shared" ca="1" si="126"/>
        <v>0.88417871824462024</v>
      </c>
      <c r="J2044" s="30">
        <f>Calculator!$G$40</f>
        <v>6.5000000000000002E-2</v>
      </c>
      <c r="K2044" s="29">
        <f ca="1">IF(C2044&gt;=Calculator!$G$27,IF(DAY($C2044)=1,Calculator!$G$34/2,IF(DAY($C2044)=15,Calculator!$G$34/2,0)),0)</f>
        <v>0</v>
      </c>
      <c r="L2044" s="29">
        <f ca="1">IF(DAY($C2044)=28,IF(H2044=0,0,Calculator!$G$35),0)</f>
        <v>0</v>
      </c>
      <c r="M2044" s="29">
        <f ca="1">IF(I2044&gt;0,IF(DAY($C2044)=1,SUM(INDIRECT("I"&amp;(ROW(C2043)-DAY(C2043))):I2043),0),0)</f>
        <v>0</v>
      </c>
      <c r="N2044" s="29">
        <f ca="1">IF(C2044&lt;Calculator!$G$27,0,IF(C2044=Calculator!$G$27,Calculator!$G$39,IF(H2044-K2044&lt;=0,IF(D2044&gt;Calculator!$G$39,IF(H2044-K2044+E2044+L2044+M2044+Calculator!$G$39&gt;Calculator!$G$39,Calculator!$G$39-(H2044+E2044+L2044+M2044-K2044),Calculator!$G$39),D2044),0)))</f>
        <v>0</v>
      </c>
    </row>
    <row r="2045" spans="1:14" ht="15.75" thickBot="1">
      <c r="A2045" s="33" t="str">
        <f ca="1">IF(C2045=Calculator!$H$27,"F",IF(Daily!D2045+Daily!H2045=0,IF(D2044+H2044&gt;0,"L",""),""))</f>
        <v/>
      </c>
      <c r="B2045" s="34">
        <v>2044</v>
      </c>
      <c r="C2045" s="19">
        <f t="shared" ca="1" si="125"/>
        <v>47974</v>
      </c>
      <c r="D2045" s="29">
        <f t="shared" ca="1" si="127"/>
        <v>88812.775981999235</v>
      </c>
      <c r="E2045" s="29">
        <f ca="1">IF(C2045&lt;Calculator!$D$26,0,IF(DAY($C2045)=1,IF(D2045-Calculator!$G$24&gt;0,Calculator!$G$24,D2045),0))</f>
        <v>0</v>
      </c>
      <c r="F2045" s="29">
        <f ca="1">IF(E2045&gt;0,D2045*Calculator!$G$22/12,0)</f>
        <v>0</v>
      </c>
      <c r="G2045" s="29">
        <f ca="1">IF(E2045&gt;0,(IFERROR(-PMT(Calculator!$G$22/12,Calculator!$G$23*12,Calculator!$G$20),0))-F2045,0)</f>
        <v>0</v>
      </c>
      <c r="H2045" s="29">
        <f t="shared" ca="1" si="128"/>
        <v>4965.003571681329</v>
      </c>
      <c r="I2045" s="29">
        <f t="shared" ca="1" si="126"/>
        <v>0.88417871824462024</v>
      </c>
      <c r="J2045" s="30">
        <f>Calculator!$G$40</f>
        <v>6.5000000000000002E-2</v>
      </c>
      <c r="K2045" s="29">
        <f ca="1">IF(C2045&gt;=Calculator!$G$27,IF(DAY($C2045)=1,Calculator!$G$34/2,IF(DAY($C2045)=15,Calculator!$G$34/2,0)),0)</f>
        <v>0</v>
      </c>
      <c r="L2045" s="29">
        <f ca="1">IF(DAY($C2045)=28,IF(H2045=0,0,Calculator!$G$35),0)</f>
        <v>0</v>
      </c>
      <c r="M2045" s="29">
        <f ca="1">IF(I2045&gt;0,IF(DAY($C2045)=1,SUM(INDIRECT("I"&amp;(ROW(C2044)-DAY(C2044))):I2044),0),0)</f>
        <v>0</v>
      </c>
      <c r="N2045" s="29">
        <f ca="1">IF(C2045&lt;Calculator!$G$27,0,IF(C2045=Calculator!$G$27,Calculator!$G$39,IF(H2045-K2045&lt;=0,IF(D2045&gt;Calculator!$G$39,IF(H2045-K2045+E2045+L2045+M2045+Calculator!$G$39&gt;Calculator!$G$39,Calculator!$G$39-(H2045+E2045+L2045+M2045-K2045),Calculator!$G$39),D2045),0)))</f>
        <v>0</v>
      </c>
    </row>
    <row r="2046" spans="1:14" ht="15.75" thickBot="1">
      <c r="A2046" s="33" t="str">
        <f ca="1">IF(C2046=Calculator!$H$27,"F",IF(Daily!D2046+Daily!H2046=0,IF(D2045+H2045&gt;0,"L",""),""))</f>
        <v/>
      </c>
      <c r="B2046" s="34">
        <v>2045</v>
      </c>
      <c r="C2046" s="19">
        <f t="shared" ca="1" si="125"/>
        <v>47975</v>
      </c>
      <c r="D2046" s="29">
        <f t="shared" ca="1" si="127"/>
        <v>88812.775981999235</v>
      </c>
      <c r="E2046" s="29">
        <f ca="1">IF(C2046&lt;Calculator!$D$26,0,IF(DAY($C2046)=1,IF(D2046-Calculator!$G$24&gt;0,Calculator!$G$24,D2046),0))</f>
        <v>0</v>
      </c>
      <c r="F2046" s="29">
        <f ca="1">IF(E2046&gt;0,D2046*Calculator!$G$22/12,0)</f>
        <v>0</v>
      </c>
      <c r="G2046" s="29">
        <f ca="1">IF(E2046&gt;0,(IFERROR(-PMT(Calculator!$G$22/12,Calculator!$G$23*12,Calculator!$G$20),0))-F2046,0)</f>
        <v>0</v>
      </c>
      <c r="H2046" s="29">
        <f t="shared" ca="1" si="128"/>
        <v>4965.003571681329</v>
      </c>
      <c r="I2046" s="29">
        <f t="shared" ca="1" si="126"/>
        <v>0.88417871824462024</v>
      </c>
      <c r="J2046" s="30">
        <f>Calculator!$G$40</f>
        <v>6.5000000000000002E-2</v>
      </c>
      <c r="K2046" s="29">
        <f ca="1">IF(C2046&gt;=Calculator!$G$27,IF(DAY($C2046)=1,Calculator!$G$34/2,IF(DAY($C2046)=15,Calculator!$G$34/2,0)),0)</f>
        <v>0</v>
      </c>
      <c r="L2046" s="29">
        <f ca="1">IF(DAY($C2046)=28,IF(H2046=0,0,Calculator!$G$35),0)</f>
        <v>0</v>
      </c>
      <c r="M2046" s="29">
        <f ca="1">IF(I2046&gt;0,IF(DAY($C2046)=1,SUM(INDIRECT("I"&amp;(ROW(C2045)-DAY(C2045))):I2045),0),0)</f>
        <v>0</v>
      </c>
      <c r="N2046" s="29">
        <f ca="1">IF(C2046&lt;Calculator!$G$27,0,IF(C2046=Calculator!$G$27,Calculator!$G$39,IF(H2046-K2046&lt;=0,IF(D2046&gt;Calculator!$G$39,IF(H2046-K2046+E2046+L2046+M2046+Calculator!$G$39&gt;Calculator!$G$39,Calculator!$G$39-(H2046+E2046+L2046+M2046-K2046),Calculator!$G$39),D2046),0)))</f>
        <v>0</v>
      </c>
    </row>
    <row r="2047" spans="1:14" ht="15.75" thickBot="1">
      <c r="A2047" s="33" t="str">
        <f ca="1">IF(C2047=Calculator!$H$27,"F",IF(Daily!D2047+Daily!H2047=0,IF(D2046+H2046&gt;0,"L",""),""))</f>
        <v/>
      </c>
      <c r="B2047" s="34">
        <v>2046</v>
      </c>
      <c r="C2047" s="19">
        <f t="shared" ca="1" si="125"/>
        <v>47976</v>
      </c>
      <c r="D2047" s="29">
        <f t="shared" ca="1" si="127"/>
        <v>88812.775981999235</v>
      </c>
      <c r="E2047" s="29">
        <f ca="1">IF(C2047&lt;Calculator!$D$26,0,IF(DAY($C2047)=1,IF(D2047-Calculator!$G$24&gt;0,Calculator!$G$24,D2047),0))</f>
        <v>0</v>
      </c>
      <c r="F2047" s="29">
        <f ca="1">IF(E2047&gt;0,D2047*Calculator!$G$22/12,0)</f>
        <v>0</v>
      </c>
      <c r="G2047" s="29">
        <f ca="1">IF(E2047&gt;0,(IFERROR(-PMT(Calculator!$G$22/12,Calculator!$G$23*12,Calculator!$G$20),0))-F2047,0)</f>
        <v>0</v>
      </c>
      <c r="H2047" s="29">
        <f t="shared" ca="1" si="128"/>
        <v>4965.003571681329</v>
      </c>
      <c r="I2047" s="29">
        <f t="shared" ca="1" si="126"/>
        <v>0.88417871824462024</v>
      </c>
      <c r="J2047" s="30">
        <f>Calculator!$G$40</f>
        <v>6.5000000000000002E-2</v>
      </c>
      <c r="K2047" s="29">
        <f ca="1">IF(C2047&gt;=Calculator!$G$27,IF(DAY($C2047)=1,Calculator!$G$34/2,IF(DAY($C2047)=15,Calculator!$G$34/2,0)),0)</f>
        <v>0</v>
      </c>
      <c r="L2047" s="29">
        <f ca="1">IF(DAY($C2047)=28,IF(H2047=0,0,Calculator!$G$35),0)</f>
        <v>0</v>
      </c>
      <c r="M2047" s="29">
        <f ca="1">IF(I2047&gt;0,IF(DAY($C2047)=1,SUM(INDIRECT("I"&amp;(ROW(C2046)-DAY(C2046))):I2046),0),0)</f>
        <v>0</v>
      </c>
      <c r="N2047" s="29">
        <f ca="1">IF(C2047&lt;Calculator!$G$27,0,IF(C2047=Calculator!$G$27,Calculator!$G$39,IF(H2047-K2047&lt;=0,IF(D2047&gt;Calculator!$G$39,IF(H2047-K2047+E2047+L2047+M2047+Calculator!$G$39&gt;Calculator!$G$39,Calculator!$G$39-(H2047+E2047+L2047+M2047-K2047),Calculator!$G$39),D2047),0)))</f>
        <v>0</v>
      </c>
    </row>
    <row r="2048" spans="1:14" ht="15.75" thickBot="1">
      <c r="A2048" s="33" t="str">
        <f ca="1">IF(C2048=Calculator!$H$27,"F",IF(Daily!D2048+Daily!H2048=0,IF(D2047+H2047&gt;0,"L",""),""))</f>
        <v/>
      </c>
      <c r="B2048" s="34">
        <v>2047</v>
      </c>
      <c r="C2048" s="19">
        <f t="shared" ca="1" si="125"/>
        <v>47977</v>
      </c>
      <c r="D2048" s="29">
        <f t="shared" ca="1" si="127"/>
        <v>88812.775981999235</v>
      </c>
      <c r="E2048" s="29">
        <f ca="1">IF(C2048&lt;Calculator!$D$26,0,IF(DAY($C2048)=1,IF(D2048-Calculator!$G$24&gt;0,Calculator!$G$24,D2048),0))</f>
        <v>0</v>
      </c>
      <c r="F2048" s="29">
        <f ca="1">IF(E2048&gt;0,D2048*Calculator!$G$22/12,0)</f>
        <v>0</v>
      </c>
      <c r="G2048" s="29">
        <f ca="1">IF(E2048&gt;0,(IFERROR(-PMT(Calculator!$G$22/12,Calculator!$G$23*12,Calculator!$G$20),0))-F2048,0)</f>
        <v>0</v>
      </c>
      <c r="H2048" s="29">
        <f t="shared" ca="1" si="128"/>
        <v>4965.003571681329</v>
      </c>
      <c r="I2048" s="29">
        <f t="shared" ca="1" si="126"/>
        <v>0.88417871824462024</v>
      </c>
      <c r="J2048" s="30">
        <f>Calculator!$G$40</f>
        <v>6.5000000000000002E-2</v>
      </c>
      <c r="K2048" s="29">
        <f ca="1">IF(C2048&gt;=Calculator!$G$27,IF(DAY($C2048)=1,Calculator!$G$34/2,IF(DAY($C2048)=15,Calculator!$G$34/2,0)),0)</f>
        <v>0</v>
      </c>
      <c r="L2048" s="29">
        <f ca="1">IF(DAY($C2048)=28,IF(H2048=0,0,Calculator!$G$35),0)</f>
        <v>0</v>
      </c>
      <c r="M2048" s="29">
        <f ca="1">IF(I2048&gt;0,IF(DAY($C2048)=1,SUM(INDIRECT("I"&amp;(ROW(C2047)-DAY(C2047))):I2047),0),0)</f>
        <v>0</v>
      </c>
      <c r="N2048" s="29">
        <f ca="1">IF(C2048&lt;Calculator!$G$27,0,IF(C2048=Calculator!$G$27,Calculator!$G$39,IF(H2048-K2048&lt;=0,IF(D2048&gt;Calculator!$G$39,IF(H2048-K2048+E2048+L2048+M2048+Calculator!$G$39&gt;Calculator!$G$39,Calculator!$G$39-(H2048+E2048+L2048+M2048-K2048),Calculator!$G$39),D2048),0)))</f>
        <v>0</v>
      </c>
    </row>
    <row r="2049" spans="1:14" ht="15.75" thickBot="1">
      <c r="A2049" s="33" t="str">
        <f ca="1">IF(C2049=Calculator!$H$27,"F",IF(Daily!D2049+Daily!H2049=0,IF(D2048+H2048&gt;0,"L",""),""))</f>
        <v/>
      </c>
      <c r="B2049" s="34">
        <v>2048</v>
      </c>
      <c r="C2049" s="19">
        <f t="shared" ca="1" si="125"/>
        <v>47978</v>
      </c>
      <c r="D2049" s="29">
        <f t="shared" ca="1" si="127"/>
        <v>88812.775981999235</v>
      </c>
      <c r="E2049" s="29">
        <f ca="1">IF(C2049&lt;Calculator!$D$26,0,IF(DAY($C2049)=1,IF(D2049-Calculator!$G$24&gt;0,Calculator!$G$24,D2049),0))</f>
        <v>0</v>
      </c>
      <c r="F2049" s="29">
        <f ca="1">IF(E2049&gt;0,D2049*Calculator!$G$22/12,0)</f>
        <v>0</v>
      </c>
      <c r="G2049" s="29">
        <f ca="1">IF(E2049&gt;0,(IFERROR(-PMT(Calculator!$G$22/12,Calculator!$G$23*12,Calculator!$G$20),0))-F2049,0)</f>
        <v>0</v>
      </c>
      <c r="H2049" s="29">
        <f t="shared" ca="1" si="128"/>
        <v>4965.003571681329</v>
      </c>
      <c r="I2049" s="29">
        <f t="shared" ca="1" si="126"/>
        <v>0.88417871824462024</v>
      </c>
      <c r="J2049" s="30">
        <f>Calculator!$G$40</f>
        <v>6.5000000000000002E-2</v>
      </c>
      <c r="K2049" s="29">
        <f ca="1">IF(C2049&gt;=Calculator!$G$27,IF(DAY($C2049)=1,Calculator!$G$34/2,IF(DAY($C2049)=15,Calculator!$G$34/2,0)),0)</f>
        <v>0</v>
      </c>
      <c r="L2049" s="29">
        <f ca="1">IF(DAY($C2049)=28,IF(H2049=0,0,Calculator!$G$35),0)</f>
        <v>0</v>
      </c>
      <c r="M2049" s="29">
        <f ca="1">IF(I2049&gt;0,IF(DAY($C2049)=1,SUM(INDIRECT("I"&amp;(ROW(C2048)-DAY(C2048))):I2048),0),0)</f>
        <v>0</v>
      </c>
      <c r="N2049" s="29">
        <f ca="1">IF(C2049&lt;Calculator!$G$27,0,IF(C2049=Calculator!$G$27,Calculator!$G$39,IF(H2049-K2049&lt;=0,IF(D2049&gt;Calculator!$G$39,IF(H2049-K2049+E2049+L2049+M2049+Calculator!$G$39&gt;Calculator!$G$39,Calculator!$G$39-(H2049+E2049+L2049+M2049-K2049),Calculator!$G$39),D2049),0)))</f>
        <v>0</v>
      </c>
    </row>
    <row r="2050" spans="1:14" ht="15.75" thickBot="1">
      <c r="A2050" s="33" t="str">
        <f ca="1">IF(C2050=Calculator!$H$27,"F",IF(Daily!D2050+Daily!H2050=0,IF(D2049+H2049&gt;0,"L",""),""))</f>
        <v/>
      </c>
      <c r="B2050" s="34">
        <v>2049</v>
      </c>
      <c r="C2050" s="19">
        <f t="shared" ca="1" si="125"/>
        <v>47979</v>
      </c>
      <c r="D2050" s="29">
        <f t="shared" ca="1" si="127"/>
        <v>88812.775981999235</v>
      </c>
      <c r="E2050" s="29">
        <f ca="1">IF(C2050&lt;Calculator!$D$26,0,IF(DAY($C2050)=1,IF(D2050-Calculator!$G$24&gt;0,Calculator!$G$24,D2050),0))</f>
        <v>0</v>
      </c>
      <c r="F2050" s="29">
        <f ca="1">IF(E2050&gt;0,D2050*Calculator!$G$22/12,0)</f>
        <v>0</v>
      </c>
      <c r="G2050" s="29">
        <f ca="1">IF(E2050&gt;0,(IFERROR(-PMT(Calculator!$G$22/12,Calculator!$G$23*12,Calculator!$G$20),0))-F2050,0)</f>
        <v>0</v>
      </c>
      <c r="H2050" s="29">
        <f t="shared" ca="1" si="128"/>
        <v>4965.003571681329</v>
      </c>
      <c r="I2050" s="29">
        <f t="shared" ca="1" si="126"/>
        <v>0.88417871824462024</v>
      </c>
      <c r="J2050" s="30">
        <f>Calculator!$G$40</f>
        <v>6.5000000000000002E-2</v>
      </c>
      <c r="K2050" s="29">
        <f ca="1">IF(C2050&gt;=Calculator!$G$27,IF(DAY($C2050)=1,Calculator!$G$34/2,IF(DAY($C2050)=15,Calculator!$G$34/2,0)),0)</f>
        <v>0</v>
      </c>
      <c r="L2050" s="29">
        <f ca="1">IF(DAY($C2050)=28,IF(H2050=0,0,Calculator!$G$35),0)</f>
        <v>0</v>
      </c>
      <c r="M2050" s="29">
        <f ca="1">IF(I2050&gt;0,IF(DAY($C2050)=1,SUM(INDIRECT("I"&amp;(ROW(C2049)-DAY(C2049))):I2049),0),0)</f>
        <v>0</v>
      </c>
      <c r="N2050" s="29">
        <f ca="1">IF(C2050&lt;Calculator!$G$27,0,IF(C2050=Calculator!$G$27,Calculator!$G$39,IF(H2050-K2050&lt;=0,IF(D2050&gt;Calculator!$G$39,IF(H2050-K2050+E2050+L2050+M2050+Calculator!$G$39&gt;Calculator!$G$39,Calculator!$G$39-(H2050+E2050+L2050+M2050-K2050),Calculator!$G$39),D2050),0)))</f>
        <v>0</v>
      </c>
    </row>
    <row r="2051" spans="1:14" ht="15.75" thickBot="1">
      <c r="A2051" s="33" t="str">
        <f ca="1">IF(C2051=Calculator!$H$27,"F",IF(Daily!D2051+Daily!H2051=0,IF(D2050+H2050&gt;0,"L",""),""))</f>
        <v/>
      </c>
      <c r="B2051" s="34">
        <v>2050</v>
      </c>
      <c r="C2051" s="19">
        <f t="shared" ref="C2051:C2114" ca="1" si="129">C2050+1</f>
        <v>47980</v>
      </c>
      <c r="D2051" s="29">
        <f t="shared" ca="1" si="127"/>
        <v>88812.775981999235</v>
      </c>
      <c r="E2051" s="29">
        <f ca="1">IF(C2051&lt;Calculator!$D$26,0,IF(DAY($C2051)=1,IF(D2051-Calculator!$G$24&gt;0,Calculator!$G$24,D2051),0))</f>
        <v>0</v>
      </c>
      <c r="F2051" s="29">
        <f ca="1">IF(E2051&gt;0,D2051*Calculator!$G$22/12,0)</f>
        <v>0</v>
      </c>
      <c r="G2051" s="29">
        <f ca="1">IF(E2051&gt;0,(IFERROR(-PMT(Calculator!$G$22/12,Calculator!$G$23*12,Calculator!$G$20),0))-F2051,0)</f>
        <v>0</v>
      </c>
      <c r="H2051" s="29">
        <f t="shared" ca="1" si="128"/>
        <v>4965.003571681329</v>
      </c>
      <c r="I2051" s="29">
        <f t="shared" ref="I2051:I2114" ca="1" si="130">H2051*J2051/365</f>
        <v>0.88417871824462024</v>
      </c>
      <c r="J2051" s="30">
        <f>Calculator!$G$40</f>
        <v>6.5000000000000002E-2</v>
      </c>
      <c r="K2051" s="29">
        <f ca="1">IF(C2051&gt;=Calculator!$G$27,IF(DAY($C2051)=1,Calculator!$G$34/2,IF(DAY($C2051)=15,Calculator!$G$34/2,0)),0)</f>
        <v>0</v>
      </c>
      <c r="L2051" s="29">
        <f ca="1">IF(DAY($C2051)=28,IF(H2051=0,0,Calculator!$G$35),0)</f>
        <v>0</v>
      </c>
      <c r="M2051" s="29">
        <f ca="1">IF(I2051&gt;0,IF(DAY($C2051)=1,SUM(INDIRECT("I"&amp;(ROW(C2050)-DAY(C2050))):I2050),0),0)</f>
        <v>0</v>
      </c>
      <c r="N2051" s="29">
        <f ca="1">IF(C2051&lt;Calculator!$G$27,0,IF(C2051=Calculator!$G$27,Calculator!$G$39,IF(H2051-K2051&lt;=0,IF(D2051&gt;Calculator!$G$39,IF(H2051-K2051+E2051+L2051+M2051+Calculator!$G$39&gt;Calculator!$G$39,Calculator!$G$39-(H2051+E2051+L2051+M2051-K2051),Calculator!$G$39),D2051),0)))</f>
        <v>0</v>
      </c>
    </row>
    <row r="2052" spans="1:14" ht="15.75" thickBot="1">
      <c r="A2052" s="33" t="str">
        <f ca="1">IF(C2052=Calculator!$H$27,"F",IF(Daily!D2052+Daily!H2052=0,IF(D2051+H2051&gt;0,"L",""),""))</f>
        <v/>
      </c>
      <c r="B2052" s="34">
        <v>2051</v>
      </c>
      <c r="C2052" s="19">
        <f t="shared" ca="1" si="129"/>
        <v>47981</v>
      </c>
      <c r="D2052" s="29">
        <f t="shared" ref="D2052:D2115" ca="1" si="131">IF(((D2051-G2051)-N2051)&lt;0,0,((D2051-G2051)-N2051))</f>
        <v>88812.775981999235</v>
      </c>
      <c r="E2052" s="29">
        <f ca="1">IF(C2052&lt;Calculator!$D$26,0,IF(DAY($C2052)=1,IF(D2052-Calculator!$G$24&gt;0,Calculator!$G$24,D2052),0))</f>
        <v>0</v>
      </c>
      <c r="F2052" s="29">
        <f ca="1">IF(E2052&gt;0,D2052*Calculator!$G$22/12,0)</f>
        <v>0</v>
      </c>
      <c r="G2052" s="29">
        <f ca="1">IF(E2052&gt;0,(IFERROR(-PMT(Calculator!$G$22/12,Calculator!$G$23*12,Calculator!$G$20),0))-F2052,0)</f>
        <v>0</v>
      </c>
      <c r="H2052" s="29">
        <f t="shared" ref="H2052:H2115" ca="1" si="132">IF((H2051-K2051+SUM(L2051:N2051)+E2051)&lt;0,0,(H2051-K2051+SUM(L2051:N2051)+E2051))</f>
        <v>4965.003571681329</v>
      </c>
      <c r="I2052" s="29">
        <f t="shared" ca="1" si="130"/>
        <v>0.88417871824462024</v>
      </c>
      <c r="J2052" s="30">
        <f>Calculator!$G$40</f>
        <v>6.5000000000000002E-2</v>
      </c>
      <c r="K2052" s="29">
        <f ca="1">IF(C2052&gt;=Calculator!$G$27,IF(DAY($C2052)=1,Calculator!$G$34/2,IF(DAY($C2052)=15,Calculator!$G$34/2,0)),0)</f>
        <v>0</v>
      </c>
      <c r="L2052" s="29">
        <f ca="1">IF(DAY($C2052)=28,IF(H2052=0,0,Calculator!$G$35),0)</f>
        <v>0</v>
      </c>
      <c r="M2052" s="29">
        <f ca="1">IF(I2052&gt;0,IF(DAY($C2052)=1,SUM(INDIRECT("I"&amp;(ROW(C2051)-DAY(C2051))):I2051),0),0)</f>
        <v>0</v>
      </c>
      <c r="N2052" s="29">
        <f ca="1">IF(C2052&lt;Calculator!$G$27,0,IF(C2052=Calculator!$G$27,Calculator!$G$39,IF(H2052-K2052&lt;=0,IF(D2052&gt;Calculator!$G$39,IF(H2052-K2052+E2052+L2052+M2052+Calculator!$G$39&gt;Calculator!$G$39,Calculator!$G$39-(H2052+E2052+L2052+M2052-K2052),Calculator!$G$39),D2052),0)))</f>
        <v>0</v>
      </c>
    </row>
    <row r="2053" spans="1:14" ht="15.75" thickBot="1">
      <c r="A2053" s="33" t="str">
        <f ca="1">IF(C2053=Calculator!$H$27,"F",IF(Daily!D2053+Daily!H2053=0,IF(D2052+H2052&gt;0,"L",""),""))</f>
        <v/>
      </c>
      <c r="B2053" s="34">
        <v>2052</v>
      </c>
      <c r="C2053" s="19">
        <f t="shared" ca="1" si="129"/>
        <v>47982</v>
      </c>
      <c r="D2053" s="29">
        <f t="shared" ca="1" si="131"/>
        <v>88812.775981999235</v>
      </c>
      <c r="E2053" s="29">
        <f ca="1">IF(C2053&lt;Calculator!$D$26,0,IF(DAY($C2053)=1,IF(D2053-Calculator!$G$24&gt;0,Calculator!$G$24,D2053),0))</f>
        <v>0</v>
      </c>
      <c r="F2053" s="29">
        <f ca="1">IF(E2053&gt;0,D2053*Calculator!$G$22/12,0)</f>
        <v>0</v>
      </c>
      <c r="G2053" s="29">
        <f ca="1">IF(E2053&gt;0,(IFERROR(-PMT(Calculator!$G$22/12,Calculator!$G$23*12,Calculator!$G$20),0))-F2053,0)</f>
        <v>0</v>
      </c>
      <c r="H2053" s="29">
        <f t="shared" ca="1" si="132"/>
        <v>4965.003571681329</v>
      </c>
      <c r="I2053" s="29">
        <f t="shared" ca="1" si="130"/>
        <v>0.88417871824462024</v>
      </c>
      <c r="J2053" s="30">
        <f>Calculator!$G$40</f>
        <v>6.5000000000000002E-2</v>
      </c>
      <c r="K2053" s="29">
        <f ca="1">IF(C2053&gt;=Calculator!$G$27,IF(DAY($C2053)=1,Calculator!$G$34/2,IF(DAY($C2053)=15,Calculator!$G$34/2,0)),0)</f>
        <v>0</v>
      </c>
      <c r="L2053" s="29">
        <f ca="1">IF(DAY($C2053)=28,IF(H2053=0,0,Calculator!$G$35),0)</f>
        <v>0</v>
      </c>
      <c r="M2053" s="29">
        <f ca="1">IF(I2053&gt;0,IF(DAY($C2053)=1,SUM(INDIRECT("I"&amp;(ROW(C2052)-DAY(C2052))):I2052),0),0)</f>
        <v>0</v>
      </c>
      <c r="N2053" s="29">
        <f ca="1">IF(C2053&lt;Calculator!$G$27,0,IF(C2053=Calculator!$G$27,Calculator!$G$39,IF(H2053-K2053&lt;=0,IF(D2053&gt;Calculator!$G$39,IF(H2053-K2053+E2053+L2053+M2053+Calculator!$G$39&gt;Calculator!$G$39,Calculator!$G$39-(H2053+E2053+L2053+M2053-K2053),Calculator!$G$39),D2053),0)))</f>
        <v>0</v>
      </c>
    </row>
    <row r="2054" spans="1:14" ht="15.75" thickBot="1">
      <c r="A2054" s="33" t="str">
        <f ca="1">IF(C2054=Calculator!$H$27,"F",IF(Daily!D2054+Daily!H2054=0,IF(D2053+H2053&gt;0,"L",""),""))</f>
        <v/>
      </c>
      <c r="B2054" s="34">
        <v>2053</v>
      </c>
      <c r="C2054" s="19">
        <f t="shared" ca="1" si="129"/>
        <v>47983</v>
      </c>
      <c r="D2054" s="29">
        <f t="shared" ca="1" si="131"/>
        <v>88812.775981999235</v>
      </c>
      <c r="E2054" s="29">
        <f ca="1">IF(C2054&lt;Calculator!$D$26,0,IF(DAY($C2054)=1,IF(D2054-Calculator!$G$24&gt;0,Calculator!$G$24,D2054),0))</f>
        <v>0</v>
      </c>
      <c r="F2054" s="29">
        <f ca="1">IF(E2054&gt;0,D2054*Calculator!$G$22/12,0)</f>
        <v>0</v>
      </c>
      <c r="G2054" s="29">
        <f ca="1">IF(E2054&gt;0,(IFERROR(-PMT(Calculator!$G$22/12,Calculator!$G$23*12,Calculator!$G$20),0))-F2054,0)</f>
        <v>0</v>
      </c>
      <c r="H2054" s="29">
        <f t="shared" ca="1" si="132"/>
        <v>4965.003571681329</v>
      </c>
      <c r="I2054" s="29">
        <f t="shared" ca="1" si="130"/>
        <v>0.88417871824462024</v>
      </c>
      <c r="J2054" s="30">
        <f>Calculator!$G$40</f>
        <v>6.5000000000000002E-2</v>
      </c>
      <c r="K2054" s="29">
        <f ca="1">IF(C2054&gt;=Calculator!$G$27,IF(DAY($C2054)=1,Calculator!$G$34/2,IF(DAY($C2054)=15,Calculator!$G$34/2,0)),0)</f>
        <v>4500</v>
      </c>
      <c r="L2054" s="29">
        <f ca="1">IF(DAY($C2054)=28,IF(H2054=0,0,Calculator!$G$35),0)</f>
        <v>0</v>
      </c>
      <c r="M2054" s="29">
        <f ca="1">IF(I2054&gt;0,IF(DAY($C2054)=1,SUM(INDIRECT("I"&amp;(ROW(C2053)-DAY(C2053))):I2053),0),0)</f>
        <v>0</v>
      </c>
      <c r="N2054" s="29">
        <f ca="1">IF(C2054&lt;Calculator!$G$27,0,IF(C2054=Calculator!$G$27,Calculator!$G$39,IF(H2054-K2054&lt;=0,IF(D2054&gt;Calculator!$G$39,IF(H2054-K2054+E2054+L2054+M2054+Calculator!$G$39&gt;Calculator!$G$39,Calculator!$G$39-(H2054+E2054+L2054+M2054-K2054),Calculator!$G$39),D2054),0)))</f>
        <v>0</v>
      </c>
    </row>
    <row r="2055" spans="1:14" ht="15.75" thickBot="1">
      <c r="A2055" s="33" t="str">
        <f ca="1">IF(C2055=Calculator!$H$27,"F",IF(Daily!D2055+Daily!H2055=0,IF(D2054+H2054&gt;0,"L",""),""))</f>
        <v/>
      </c>
      <c r="B2055" s="34">
        <v>2054</v>
      </c>
      <c r="C2055" s="19">
        <f t="shared" ca="1" si="129"/>
        <v>47984</v>
      </c>
      <c r="D2055" s="29">
        <f t="shared" ca="1" si="131"/>
        <v>88812.775981999235</v>
      </c>
      <c r="E2055" s="29">
        <f ca="1">IF(C2055&lt;Calculator!$D$26,0,IF(DAY($C2055)=1,IF(D2055-Calculator!$G$24&gt;0,Calculator!$G$24,D2055),0))</f>
        <v>0</v>
      </c>
      <c r="F2055" s="29">
        <f ca="1">IF(E2055&gt;0,D2055*Calculator!$G$22/12,0)</f>
        <v>0</v>
      </c>
      <c r="G2055" s="29">
        <f ca="1">IF(E2055&gt;0,(IFERROR(-PMT(Calculator!$G$22/12,Calculator!$G$23*12,Calculator!$G$20),0))-F2055,0)</f>
        <v>0</v>
      </c>
      <c r="H2055" s="29">
        <f t="shared" ca="1" si="132"/>
        <v>465.00357168132905</v>
      </c>
      <c r="I2055" s="29">
        <f t="shared" ca="1" si="130"/>
        <v>8.2808855230921616E-2</v>
      </c>
      <c r="J2055" s="30">
        <f>Calculator!$G$40</f>
        <v>6.5000000000000002E-2</v>
      </c>
      <c r="K2055" s="29">
        <f ca="1">IF(C2055&gt;=Calculator!$G$27,IF(DAY($C2055)=1,Calculator!$G$34/2,IF(DAY($C2055)=15,Calculator!$G$34/2,0)),0)</f>
        <v>0</v>
      </c>
      <c r="L2055" s="29">
        <f ca="1">IF(DAY($C2055)=28,IF(H2055=0,0,Calculator!$G$35),0)</f>
        <v>0</v>
      </c>
      <c r="M2055" s="29">
        <f ca="1">IF(I2055&gt;0,IF(DAY($C2055)=1,SUM(INDIRECT("I"&amp;(ROW(C2054)-DAY(C2054))):I2054),0),0)</f>
        <v>0</v>
      </c>
      <c r="N2055" s="29">
        <f ca="1">IF(C2055&lt;Calculator!$G$27,0,IF(C2055=Calculator!$G$27,Calculator!$G$39,IF(H2055-K2055&lt;=0,IF(D2055&gt;Calculator!$G$39,IF(H2055-K2055+E2055+L2055+M2055+Calculator!$G$39&gt;Calculator!$G$39,Calculator!$G$39-(H2055+E2055+L2055+M2055-K2055),Calculator!$G$39),D2055),0)))</f>
        <v>0</v>
      </c>
    </row>
    <row r="2056" spans="1:14" ht="15.75" thickBot="1">
      <c r="A2056" s="33" t="str">
        <f ca="1">IF(C2056=Calculator!$H$27,"F",IF(Daily!D2056+Daily!H2056=0,IF(D2055+H2055&gt;0,"L",""),""))</f>
        <v/>
      </c>
      <c r="B2056" s="34">
        <v>2055</v>
      </c>
      <c r="C2056" s="19">
        <f t="shared" ca="1" si="129"/>
        <v>47985</v>
      </c>
      <c r="D2056" s="29">
        <f t="shared" ca="1" si="131"/>
        <v>88812.775981999235</v>
      </c>
      <c r="E2056" s="29">
        <f ca="1">IF(C2056&lt;Calculator!$D$26,0,IF(DAY($C2056)=1,IF(D2056-Calculator!$G$24&gt;0,Calculator!$G$24,D2056),0))</f>
        <v>0</v>
      </c>
      <c r="F2056" s="29">
        <f ca="1">IF(E2056&gt;0,D2056*Calculator!$G$22/12,0)</f>
        <v>0</v>
      </c>
      <c r="G2056" s="29">
        <f ca="1">IF(E2056&gt;0,(IFERROR(-PMT(Calculator!$G$22/12,Calculator!$G$23*12,Calculator!$G$20),0))-F2056,0)</f>
        <v>0</v>
      </c>
      <c r="H2056" s="29">
        <f t="shared" ca="1" si="132"/>
        <v>465.00357168132905</v>
      </c>
      <c r="I2056" s="29">
        <f t="shared" ca="1" si="130"/>
        <v>8.2808855230921616E-2</v>
      </c>
      <c r="J2056" s="30">
        <f>Calculator!$G$40</f>
        <v>6.5000000000000002E-2</v>
      </c>
      <c r="K2056" s="29">
        <f ca="1">IF(C2056&gt;=Calculator!$G$27,IF(DAY($C2056)=1,Calculator!$G$34/2,IF(DAY($C2056)=15,Calculator!$G$34/2,0)),0)</f>
        <v>0</v>
      </c>
      <c r="L2056" s="29">
        <f ca="1">IF(DAY($C2056)=28,IF(H2056=0,0,Calculator!$G$35),0)</f>
        <v>0</v>
      </c>
      <c r="M2056" s="29">
        <f ca="1">IF(I2056&gt;0,IF(DAY($C2056)=1,SUM(INDIRECT("I"&amp;(ROW(C2055)-DAY(C2055))):I2055),0),0)</f>
        <v>0</v>
      </c>
      <c r="N2056" s="29">
        <f ca="1">IF(C2056&lt;Calculator!$G$27,0,IF(C2056=Calculator!$G$27,Calculator!$G$39,IF(H2056-K2056&lt;=0,IF(D2056&gt;Calculator!$G$39,IF(H2056-K2056+E2056+L2056+M2056+Calculator!$G$39&gt;Calculator!$G$39,Calculator!$G$39-(H2056+E2056+L2056+M2056-K2056),Calculator!$G$39),D2056),0)))</f>
        <v>0</v>
      </c>
    </row>
    <row r="2057" spans="1:14" ht="15.75" thickBot="1">
      <c r="A2057" s="33" t="str">
        <f ca="1">IF(C2057=Calculator!$H$27,"F",IF(Daily!D2057+Daily!H2057=0,IF(D2056+H2056&gt;0,"L",""),""))</f>
        <v/>
      </c>
      <c r="B2057" s="34">
        <v>2056</v>
      </c>
      <c r="C2057" s="19">
        <f t="shared" ca="1" si="129"/>
        <v>47986</v>
      </c>
      <c r="D2057" s="29">
        <f t="shared" ca="1" si="131"/>
        <v>88812.775981999235</v>
      </c>
      <c r="E2057" s="29">
        <f ca="1">IF(C2057&lt;Calculator!$D$26,0,IF(DAY($C2057)=1,IF(D2057-Calculator!$G$24&gt;0,Calculator!$G$24,D2057),0))</f>
        <v>0</v>
      </c>
      <c r="F2057" s="29">
        <f ca="1">IF(E2057&gt;0,D2057*Calculator!$G$22/12,0)</f>
        <v>0</v>
      </c>
      <c r="G2057" s="29">
        <f ca="1">IF(E2057&gt;0,(IFERROR(-PMT(Calculator!$G$22/12,Calculator!$G$23*12,Calculator!$G$20),0))-F2057,0)</f>
        <v>0</v>
      </c>
      <c r="H2057" s="29">
        <f t="shared" ca="1" si="132"/>
        <v>465.00357168132905</v>
      </c>
      <c r="I2057" s="29">
        <f t="shared" ca="1" si="130"/>
        <v>8.2808855230921616E-2</v>
      </c>
      <c r="J2057" s="30">
        <f>Calculator!$G$40</f>
        <v>6.5000000000000002E-2</v>
      </c>
      <c r="K2057" s="29">
        <f ca="1">IF(C2057&gt;=Calculator!$G$27,IF(DAY($C2057)=1,Calculator!$G$34/2,IF(DAY($C2057)=15,Calculator!$G$34/2,0)),0)</f>
        <v>0</v>
      </c>
      <c r="L2057" s="29">
        <f ca="1">IF(DAY($C2057)=28,IF(H2057=0,0,Calculator!$G$35),0)</f>
        <v>0</v>
      </c>
      <c r="M2057" s="29">
        <f ca="1">IF(I2057&gt;0,IF(DAY($C2057)=1,SUM(INDIRECT("I"&amp;(ROW(C2056)-DAY(C2056))):I2056),0),0)</f>
        <v>0</v>
      </c>
      <c r="N2057" s="29">
        <f ca="1">IF(C2057&lt;Calculator!$G$27,0,IF(C2057=Calculator!$G$27,Calculator!$G$39,IF(H2057-K2057&lt;=0,IF(D2057&gt;Calculator!$G$39,IF(H2057-K2057+E2057+L2057+M2057+Calculator!$G$39&gt;Calculator!$G$39,Calculator!$G$39-(H2057+E2057+L2057+M2057-K2057),Calculator!$G$39),D2057),0)))</f>
        <v>0</v>
      </c>
    </row>
    <row r="2058" spans="1:14" ht="15.75" thickBot="1">
      <c r="A2058" s="33" t="str">
        <f ca="1">IF(C2058=Calculator!$H$27,"F",IF(Daily!D2058+Daily!H2058=0,IF(D2057+H2057&gt;0,"L",""),""))</f>
        <v/>
      </c>
      <c r="B2058" s="34">
        <v>2057</v>
      </c>
      <c r="C2058" s="19">
        <f t="shared" ca="1" si="129"/>
        <v>47987</v>
      </c>
      <c r="D2058" s="29">
        <f t="shared" ca="1" si="131"/>
        <v>88812.775981999235</v>
      </c>
      <c r="E2058" s="29">
        <f ca="1">IF(C2058&lt;Calculator!$D$26,0,IF(DAY($C2058)=1,IF(D2058-Calculator!$G$24&gt;0,Calculator!$G$24,D2058),0))</f>
        <v>0</v>
      </c>
      <c r="F2058" s="29">
        <f ca="1">IF(E2058&gt;0,D2058*Calculator!$G$22/12,0)</f>
        <v>0</v>
      </c>
      <c r="G2058" s="29">
        <f ca="1">IF(E2058&gt;0,(IFERROR(-PMT(Calculator!$G$22/12,Calculator!$G$23*12,Calculator!$G$20),0))-F2058,0)</f>
        <v>0</v>
      </c>
      <c r="H2058" s="29">
        <f t="shared" ca="1" si="132"/>
        <v>465.00357168132905</v>
      </c>
      <c r="I2058" s="29">
        <f t="shared" ca="1" si="130"/>
        <v>8.2808855230921616E-2</v>
      </c>
      <c r="J2058" s="30">
        <f>Calculator!$G$40</f>
        <v>6.5000000000000002E-2</v>
      </c>
      <c r="K2058" s="29">
        <f ca="1">IF(C2058&gt;=Calculator!$G$27,IF(DAY($C2058)=1,Calculator!$G$34/2,IF(DAY($C2058)=15,Calculator!$G$34/2,0)),0)</f>
        <v>0</v>
      </c>
      <c r="L2058" s="29">
        <f ca="1">IF(DAY($C2058)=28,IF(H2058=0,0,Calculator!$G$35),0)</f>
        <v>0</v>
      </c>
      <c r="M2058" s="29">
        <f ca="1">IF(I2058&gt;0,IF(DAY($C2058)=1,SUM(INDIRECT("I"&amp;(ROW(C2057)-DAY(C2057))):I2057),0),0)</f>
        <v>0</v>
      </c>
      <c r="N2058" s="29">
        <f ca="1">IF(C2058&lt;Calculator!$G$27,0,IF(C2058=Calculator!$G$27,Calculator!$G$39,IF(H2058-K2058&lt;=0,IF(D2058&gt;Calculator!$G$39,IF(H2058-K2058+E2058+L2058+M2058+Calculator!$G$39&gt;Calculator!$G$39,Calculator!$G$39-(H2058+E2058+L2058+M2058-K2058),Calculator!$G$39),D2058),0)))</f>
        <v>0</v>
      </c>
    </row>
    <row r="2059" spans="1:14" ht="15.75" thickBot="1">
      <c r="A2059" s="33" t="str">
        <f ca="1">IF(C2059=Calculator!$H$27,"F",IF(Daily!D2059+Daily!H2059=0,IF(D2058+H2058&gt;0,"L",""),""))</f>
        <v/>
      </c>
      <c r="B2059" s="34">
        <v>2058</v>
      </c>
      <c r="C2059" s="19">
        <f t="shared" ca="1" si="129"/>
        <v>47988</v>
      </c>
      <c r="D2059" s="29">
        <f t="shared" ca="1" si="131"/>
        <v>88812.775981999235</v>
      </c>
      <c r="E2059" s="29">
        <f ca="1">IF(C2059&lt;Calculator!$D$26,0,IF(DAY($C2059)=1,IF(D2059-Calculator!$G$24&gt;0,Calculator!$G$24,D2059),0))</f>
        <v>0</v>
      </c>
      <c r="F2059" s="29">
        <f ca="1">IF(E2059&gt;0,D2059*Calculator!$G$22/12,0)</f>
        <v>0</v>
      </c>
      <c r="G2059" s="29">
        <f ca="1">IF(E2059&gt;0,(IFERROR(-PMT(Calculator!$G$22/12,Calculator!$G$23*12,Calculator!$G$20),0))-F2059,0)</f>
        <v>0</v>
      </c>
      <c r="H2059" s="29">
        <f t="shared" ca="1" si="132"/>
        <v>465.00357168132905</v>
      </c>
      <c r="I2059" s="29">
        <f t="shared" ca="1" si="130"/>
        <v>8.2808855230921616E-2</v>
      </c>
      <c r="J2059" s="30">
        <f>Calculator!$G$40</f>
        <v>6.5000000000000002E-2</v>
      </c>
      <c r="K2059" s="29">
        <f ca="1">IF(C2059&gt;=Calculator!$G$27,IF(DAY($C2059)=1,Calculator!$G$34/2,IF(DAY($C2059)=15,Calculator!$G$34/2,0)),0)</f>
        <v>0</v>
      </c>
      <c r="L2059" s="29">
        <f ca="1">IF(DAY($C2059)=28,IF(H2059=0,0,Calculator!$G$35),0)</f>
        <v>0</v>
      </c>
      <c r="M2059" s="29">
        <f ca="1">IF(I2059&gt;0,IF(DAY($C2059)=1,SUM(INDIRECT("I"&amp;(ROW(C2058)-DAY(C2058))):I2058),0),0)</f>
        <v>0</v>
      </c>
      <c r="N2059" s="29">
        <f ca="1">IF(C2059&lt;Calculator!$G$27,0,IF(C2059=Calculator!$G$27,Calculator!$G$39,IF(H2059-K2059&lt;=0,IF(D2059&gt;Calculator!$G$39,IF(H2059-K2059+E2059+L2059+M2059+Calculator!$G$39&gt;Calculator!$G$39,Calculator!$G$39-(H2059+E2059+L2059+M2059-K2059),Calculator!$G$39),D2059),0)))</f>
        <v>0</v>
      </c>
    </row>
    <row r="2060" spans="1:14" ht="15.75" thickBot="1">
      <c r="A2060" s="33" t="str">
        <f ca="1">IF(C2060=Calculator!$H$27,"F",IF(Daily!D2060+Daily!H2060=0,IF(D2059+H2059&gt;0,"L",""),""))</f>
        <v/>
      </c>
      <c r="B2060" s="34">
        <v>2059</v>
      </c>
      <c r="C2060" s="19">
        <f t="shared" ca="1" si="129"/>
        <v>47989</v>
      </c>
      <c r="D2060" s="29">
        <f t="shared" ca="1" si="131"/>
        <v>88812.775981999235</v>
      </c>
      <c r="E2060" s="29">
        <f ca="1">IF(C2060&lt;Calculator!$D$26,0,IF(DAY($C2060)=1,IF(D2060-Calculator!$G$24&gt;0,Calculator!$G$24,D2060),0))</f>
        <v>0</v>
      </c>
      <c r="F2060" s="29">
        <f ca="1">IF(E2060&gt;0,D2060*Calculator!$G$22/12,0)</f>
        <v>0</v>
      </c>
      <c r="G2060" s="29">
        <f ca="1">IF(E2060&gt;0,(IFERROR(-PMT(Calculator!$G$22/12,Calculator!$G$23*12,Calculator!$G$20),0))-F2060,0)</f>
        <v>0</v>
      </c>
      <c r="H2060" s="29">
        <f t="shared" ca="1" si="132"/>
        <v>465.00357168132905</v>
      </c>
      <c r="I2060" s="29">
        <f t="shared" ca="1" si="130"/>
        <v>8.2808855230921616E-2</v>
      </c>
      <c r="J2060" s="30">
        <f>Calculator!$G$40</f>
        <v>6.5000000000000002E-2</v>
      </c>
      <c r="K2060" s="29">
        <f ca="1">IF(C2060&gt;=Calculator!$G$27,IF(DAY($C2060)=1,Calculator!$G$34/2,IF(DAY($C2060)=15,Calculator!$G$34/2,0)),0)</f>
        <v>0</v>
      </c>
      <c r="L2060" s="29">
        <f ca="1">IF(DAY($C2060)=28,IF(H2060=0,0,Calculator!$G$35),0)</f>
        <v>0</v>
      </c>
      <c r="M2060" s="29">
        <f ca="1">IF(I2060&gt;0,IF(DAY($C2060)=1,SUM(INDIRECT("I"&amp;(ROW(C2059)-DAY(C2059))):I2059),0),0)</f>
        <v>0</v>
      </c>
      <c r="N2060" s="29">
        <f ca="1">IF(C2060&lt;Calculator!$G$27,0,IF(C2060=Calculator!$G$27,Calculator!$G$39,IF(H2060-K2060&lt;=0,IF(D2060&gt;Calculator!$G$39,IF(H2060-K2060+E2060+L2060+M2060+Calculator!$G$39&gt;Calculator!$G$39,Calculator!$G$39-(H2060+E2060+L2060+M2060-K2060),Calculator!$G$39),D2060),0)))</f>
        <v>0</v>
      </c>
    </row>
    <row r="2061" spans="1:14" ht="15.75" thickBot="1">
      <c r="A2061" s="33" t="str">
        <f ca="1">IF(C2061=Calculator!$H$27,"F",IF(Daily!D2061+Daily!H2061=0,IF(D2060+H2060&gt;0,"L",""),""))</f>
        <v/>
      </c>
      <c r="B2061" s="34">
        <v>2060</v>
      </c>
      <c r="C2061" s="19">
        <f t="shared" ca="1" si="129"/>
        <v>47990</v>
      </c>
      <c r="D2061" s="29">
        <f t="shared" ca="1" si="131"/>
        <v>88812.775981999235</v>
      </c>
      <c r="E2061" s="29">
        <f ca="1">IF(C2061&lt;Calculator!$D$26,0,IF(DAY($C2061)=1,IF(D2061-Calculator!$G$24&gt;0,Calculator!$G$24,D2061),0))</f>
        <v>0</v>
      </c>
      <c r="F2061" s="29">
        <f ca="1">IF(E2061&gt;0,D2061*Calculator!$G$22/12,0)</f>
        <v>0</v>
      </c>
      <c r="G2061" s="29">
        <f ca="1">IF(E2061&gt;0,(IFERROR(-PMT(Calculator!$G$22/12,Calculator!$G$23*12,Calculator!$G$20),0))-F2061,0)</f>
        <v>0</v>
      </c>
      <c r="H2061" s="29">
        <f t="shared" ca="1" si="132"/>
        <v>465.00357168132905</v>
      </c>
      <c r="I2061" s="29">
        <f t="shared" ca="1" si="130"/>
        <v>8.2808855230921616E-2</v>
      </c>
      <c r="J2061" s="30">
        <f>Calculator!$G$40</f>
        <v>6.5000000000000002E-2</v>
      </c>
      <c r="K2061" s="29">
        <f ca="1">IF(C2061&gt;=Calculator!$G$27,IF(DAY($C2061)=1,Calculator!$G$34/2,IF(DAY($C2061)=15,Calculator!$G$34/2,0)),0)</f>
        <v>0</v>
      </c>
      <c r="L2061" s="29">
        <f ca="1">IF(DAY($C2061)=28,IF(H2061=0,0,Calculator!$G$35),0)</f>
        <v>0</v>
      </c>
      <c r="M2061" s="29">
        <f ca="1">IF(I2061&gt;0,IF(DAY($C2061)=1,SUM(INDIRECT("I"&amp;(ROW(C2060)-DAY(C2060))):I2060),0),0)</f>
        <v>0</v>
      </c>
      <c r="N2061" s="29">
        <f ca="1">IF(C2061&lt;Calculator!$G$27,0,IF(C2061=Calculator!$G$27,Calculator!$G$39,IF(H2061-K2061&lt;=0,IF(D2061&gt;Calculator!$G$39,IF(H2061-K2061+E2061+L2061+M2061+Calculator!$G$39&gt;Calculator!$G$39,Calculator!$G$39-(H2061+E2061+L2061+M2061-K2061),Calculator!$G$39),D2061),0)))</f>
        <v>0</v>
      </c>
    </row>
    <row r="2062" spans="1:14" ht="15.75" thickBot="1">
      <c r="A2062" s="33" t="str">
        <f ca="1">IF(C2062=Calculator!$H$27,"F",IF(Daily!D2062+Daily!H2062=0,IF(D2061+H2061&gt;0,"L",""),""))</f>
        <v/>
      </c>
      <c r="B2062" s="34">
        <v>2061</v>
      </c>
      <c r="C2062" s="19">
        <f t="shared" ca="1" si="129"/>
        <v>47991</v>
      </c>
      <c r="D2062" s="29">
        <f t="shared" ca="1" si="131"/>
        <v>88812.775981999235</v>
      </c>
      <c r="E2062" s="29">
        <f ca="1">IF(C2062&lt;Calculator!$D$26,0,IF(DAY($C2062)=1,IF(D2062-Calculator!$G$24&gt;0,Calculator!$G$24,D2062),0))</f>
        <v>0</v>
      </c>
      <c r="F2062" s="29">
        <f ca="1">IF(E2062&gt;0,D2062*Calculator!$G$22/12,0)</f>
        <v>0</v>
      </c>
      <c r="G2062" s="29">
        <f ca="1">IF(E2062&gt;0,(IFERROR(-PMT(Calculator!$G$22/12,Calculator!$G$23*12,Calculator!$G$20),0))-F2062,0)</f>
        <v>0</v>
      </c>
      <c r="H2062" s="29">
        <f t="shared" ca="1" si="132"/>
        <v>465.00357168132905</v>
      </c>
      <c r="I2062" s="29">
        <f t="shared" ca="1" si="130"/>
        <v>8.2808855230921616E-2</v>
      </c>
      <c r="J2062" s="30">
        <f>Calculator!$G$40</f>
        <v>6.5000000000000002E-2</v>
      </c>
      <c r="K2062" s="29">
        <f ca="1">IF(C2062&gt;=Calculator!$G$27,IF(DAY($C2062)=1,Calculator!$G$34/2,IF(DAY($C2062)=15,Calculator!$G$34/2,0)),0)</f>
        <v>0</v>
      </c>
      <c r="L2062" s="29">
        <f ca="1">IF(DAY($C2062)=28,IF(H2062=0,0,Calculator!$G$35),0)</f>
        <v>0</v>
      </c>
      <c r="M2062" s="29">
        <f ca="1">IF(I2062&gt;0,IF(DAY($C2062)=1,SUM(INDIRECT("I"&amp;(ROW(C2061)-DAY(C2061))):I2061),0),0)</f>
        <v>0</v>
      </c>
      <c r="N2062" s="29">
        <f ca="1">IF(C2062&lt;Calculator!$G$27,0,IF(C2062=Calculator!$G$27,Calculator!$G$39,IF(H2062-K2062&lt;=0,IF(D2062&gt;Calculator!$G$39,IF(H2062-K2062+E2062+L2062+M2062+Calculator!$G$39&gt;Calculator!$G$39,Calculator!$G$39-(H2062+E2062+L2062+M2062-K2062),Calculator!$G$39),D2062),0)))</f>
        <v>0</v>
      </c>
    </row>
    <row r="2063" spans="1:14" ht="15.75" thickBot="1">
      <c r="A2063" s="33" t="str">
        <f ca="1">IF(C2063=Calculator!$H$27,"F",IF(Daily!D2063+Daily!H2063=0,IF(D2062+H2062&gt;0,"L",""),""))</f>
        <v/>
      </c>
      <c r="B2063" s="34">
        <v>2062</v>
      </c>
      <c r="C2063" s="19">
        <f t="shared" ca="1" si="129"/>
        <v>47992</v>
      </c>
      <c r="D2063" s="29">
        <f t="shared" ca="1" si="131"/>
        <v>88812.775981999235</v>
      </c>
      <c r="E2063" s="29">
        <f ca="1">IF(C2063&lt;Calculator!$D$26,0,IF(DAY($C2063)=1,IF(D2063-Calculator!$G$24&gt;0,Calculator!$G$24,D2063),0))</f>
        <v>0</v>
      </c>
      <c r="F2063" s="29">
        <f ca="1">IF(E2063&gt;0,D2063*Calculator!$G$22/12,0)</f>
        <v>0</v>
      </c>
      <c r="G2063" s="29">
        <f ca="1">IF(E2063&gt;0,(IFERROR(-PMT(Calculator!$G$22/12,Calculator!$G$23*12,Calculator!$G$20),0))-F2063,0)</f>
        <v>0</v>
      </c>
      <c r="H2063" s="29">
        <f t="shared" ca="1" si="132"/>
        <v>465.00357168132905</v>
      </c>
      <c r="I2063" s="29">
        <f t="shared" ca="1" si="130"/>
        <v>8.2808855230921616E-2</v>
      </c>
      <c r="J2063" s="30">
        <f>Calculator!$G$40</f>
        <v>6.5000000000000002E-2</v>
      </c>
      <c r="K2063" s="29">
        <f ca="1">IF(C2063&gt;=Calculator!$G$27,IF(DAY($C2063)=1,Calculator!$G$34/2,IF(DAY($C2063)=15,Calculator!$G$34/2,0)),0)</f>
        <v>0</v>
      </c>
      <c r="L2063" s="29">
        <f ca="1">IF(DAY($C2063)=28,IF(H2063=0,0,Calculator!$G$35),0)</f>
        <v>0</v>
      </c>
      <c r="M2063" s="29">
        <f ca="1">IF(I2063&gt;0,IF(DAY($C2063)=1,SUM(INDIRECT("I"&amp;(ROW(C2062)-DAY(C2062))):I2062),0),0)</f>
        <v>0</v>
      </c>
      <c r="N2063" s="29">
        <f ca="1">IF(C2063&lt;Calculator!$G$27,0,IF(C2063=Calculator!$G$27,Calculator!$G$39,IF(H2063-K2063&lt;=0,IF(D2063&gt;Calculator!$G$39,IF(H2063-K2063+E2063+L2063+M2063+Calculator!$G$39&gt;Calculator!$G$39,Calculator!$G$39-(H2063+E2063+L2063+M2063-K2063),Calculator!$G$39),D2063),0)))</f>
        <v>0</v>
      </c>
    </row>
    <row r="2064" spans="1:14" ht="15.75" thickBot="1">
      <c r="A2064" s="33" t="str">
        <f ca="1">IF(C2064=Calculator!$H$27,"F",IF(Daily!D2064+Daily!H2064=0,IF(D2063+H2063&gt;0,"L",""),""))</f>
        <v/>
      </c>
      <c r="B2064" s="34">
        <v>2063</v>
      </c>
      <c r="C2064" s="19">
        <f t="shared" ca="1" si="129"/>
        <v>47993</v>
      </c>
      <c r="D2064" s="29">
        <f t="shared" ca="1" si="131"/>
        <v>88812.775981999235</v>
      </c>
      <c r="E2064" s="29">
        <f ca="1">IF(C2064&lt;Calculator!$D$26,0,IF(DAY($C2064)=1,IF(D2064-Calculator!$G$24&gt;0,Calculator!$G$24,D2064),0))</f>
        <v>0</v>
      </c>
      <c r="F2064" s="29">
        <f ca="1">IF(E2064&gt;0,D2064*Calculator!$G$22/12,0)</f>
        <v>0</v>
      </c>
      <c r="G2064" s="29">
        <f ca="1">IF(E2064&gt;0,(IFERROR(-PMT(Calculator!$G$22/12,Calculator!$G$23*12,Calculator!$G$20),0))-F2064,0)</f>
        <v>0</v>
      </c>
      <c r="H2064" s="29">
        <f t="shared" ca="1" si="132"/>
        <v>465.00357168132905</v>
      </c>
      <c r="I2064" s="29">
        <f t="shared" ca="1" si="130"/>
        <v>8.2808855230921616E-2</v>
      </c>
      <c r="J2064" s="30">
        <f>Calculator!$G$40</f>
        <v>6.5000000000000002E-2</v>
      </c>
      <c r="K2064" s="29">
        <f ca="1">IF(C2064&gt;=Calculator!$G$27,IF(DAY($C2064)=1,Calculator!$G$34/2,IF(DAY($C2064)=15,Calculator!$G$34/2,0)),0)</f>
        <v>0</v>
      </c>
      <c r="L2064" s="29">
        <f ca="1">IF(DAY($C2064)=28,IF(H2064=0,0,Calculator!$G$35),0)</f>
        <v>0</v>
      </c>
      <c r="M2064" s="29">
        <f ca="1">IF(I2064&gt;0,IF(DAY($C2064)=1,SUM(INDIRECT("I"&amp;(ROW(C2063)-DAY(C2063))):I2063),0),0)</f>
        <v>0</v>
      </c>
      <c r="N2064" s="29">
        <f ca="1">IF(C2064&lt;Calculator!$G$27,0,IF(C2064=Calculator!$G$27,Calculator!$G$39,IF(H2064-K2064&lt;=0,IF(D2064&gt;Calculator!$G$39,IF(H2064-K2064+E2064+L2064+M2064+Calculator!$G$39&gt;Calculator!$G$39,Calculator!$G$39-(H2064+E2064+L2064+M2064-K2064),Calculator!$G$39),D2064),0)))</f>
        <v>0</v>
      </c>
    </row>
    <row r="2065" spans="1:14" ht="15.75" thickBot="1">
      <c r="A2065" s="33" t="str">
        <f ca="1">IF(C2065=Calculator!$H$27,"F",IF(Daily!D2065+Daily!H2065=0,IF(D2064+H2064&gt;0,"L",""),""))</f>
        <v/>
      </c>
      <c r="B2065" s="34">
        <v>2064</v>
      </c>
      <c r="C2065" s="19">
        <f t="shared" ca="1" si="129"/>
        <v>47994</v>
      </c>
      <c r="D2065" s="29">
        <f t="shared" ca="1" si="131"/>
        <v>88812.775981999235</v>
      </c>
      <c r="E2065" s="29">
        <f ca="1">IF(C2065&lt;Calculator!$D$26,0,IF(DAY($C2065)=1,IF(D2065-Calculator!$G$24&gt;0,Calculator!$G$24,D2065),0))</f>
        <v>0</v>
      </c>
      <c r="F2065" s="29">
        <f ca="1">IF(E2065&gt;0,D2065*Calculator!$G$22/12,0)</f>
        <v>0</v>
      </c>
      <c r="G2065" s="29">
        <f ca="1">IF(E2065&gt;0,(IFERROR(-PMT(Calculator!$G$22/12,Calculator!$G$23*12,Calculator!$G$20),0))-F2065,0)</f>
        <v>0</v>
      </c>
      <c r="H2065" s="29">
        <f t="shared" ca="1" si="132"/>
        <v>465.00357168132905</v>
      </c>
      <c r="I2065" s="29">
        <f t="shared" ca="1" si="130"/>
        <v>8.2808855230921616E-2</v>
      </c>
      <c r="J2065" s="30">
        <f>Calculator!$G$40</f>
        <v>6.5000000000000002E-2</v>
      </c>
      <c r="K2065" s="29">
        <f ca="1">IF(C2065&gt;=Calculator!$G$27,IF(DAY($C2065)=1,Calculator!$G$34/2,IF(DAY($C2065)=15,Calculator!$G$34/2,0)),0)</f>
        <v>0</v>
      </c>
      <c r="L2065" s="29">
        <f ca="1">IF(DAY($C2065)=28,IF(H2065=0,0,Calculator!$G$35),0)</f>
        <v>0</v>
      </c>
      <c r="M2065" s="29">
        <f ca="1">IF(I2065&gt;0,IF(DAY($C2065)=1,SUM(INDIRECT("I"&amp;(ROW(C2064)-DAY(C2064))):I2064),0),0)</f>
        <v>0</v>
      </c>
      <c r="N2065" s="29">
        <f ca="1">IF(C2065&lt;Calculator!$G$27,0,IF(C2065=Calculator!$G$27,Calculator!$G$39,IF(H2065-K2065&lt;=0,IF(D2065&gt;Calculator!$G$39,IF(H2065-K2065+E2065+L2065+M2065+Calculator!$G$39&gt;Calculator!$G$39,Calculator!$G$39-(H2065+E2065+L2065+M2065-K2065),Calculator!$G$39),D2065),0)))</f>
        <v>0</v>
      </c>
    </row>
    <row r="2066" spans="1:14" ht="15.75" thickBot="1">
      <c r="A2066" s="33" t="str">
        <f ca="1">IF(C2066=Calculator!$H$27,"F",IF(Daily!D2066+Daily!H2066=0,IF(D2065+H2065&gt;0,"L",""),""))</f>
        <v/>
      </c>
      <c r="B2066" s="34">
        <v>2065</v>
      </c>
      <c r="C2066" s="19">
        <f t="shared" ca="1" si="129"/>
        <v>47995</v>
      </c>
      <c r="D2066" s="29">
        <f t="shared" ca="1" si="131"/>
        <v>88812.775981999235</v>
      </c>
      <c r="E2066" s="29">
        <f ca="1">IF(C2066&lt;Calculator!$D$26,0,IF(DAY($C2066)=1,IF(D2066-Calculator!$G$24&gt;0,Calculator!$G$24,D2066),0))</f>
        <v>0</v>
      </c>
      <c r="F2066" s="29">
        <f ca="1">IF(E2066&gt;0,D2066*Calculator!$G$22/12,0)</f>
        <v>0</v>
      </c>
      <c r="G2066" s="29">
        <f ca="1">IF(E2066&gt;0,(IFERROR(-PMT(Calculator!$G$22/12,Calculator!$G$23*12,Calculator!$G$20),0))-F2066,0)</f>
        <v>0</v>
      </c>
      <c r="H2066" s="29">
        <f t="shared" ca="1" si="132"/>
        <v>465.00357168132905</v>
      </c>
      <c r="I2066" s="29">
        <f t="shared" ca="1" si="130"/>
        <v>8.2808855230921616E-2</v>
      </c>
      <c r="J2066" s="30">
        <f>Calculator!$G$40</f>
        <v>6.5000000000000002E-2</v>
      </c>
      <c r="K2066" s="29">
        <f ca="1">IF(C2066&gt;=Calculator!$G$27,IF(DAY($C2066)=1,Calculator!$G$34/2,IF(DAY($C2066)=15,Calculator!$G$34/2,0)),0)</f>
        <v>0</v>
      </c>
      <c r="L2066" s="29">
        <f ca="1">IF(DAY($C2066)=28,IF(H2066=0,0,Calculator!$G$35),0)</f>
        <v>0</v>
      </c>
      <c r="M2066" s="29">
        <f ca="1">IF(I2066&gt;0,IF(DAY($C2066)=1,SUM(INDIRECT("I"&amp;(ROW(C2065)-DAY(C2065))):I2065),0),0)</f>
        <v>0</v>
      </c>
      <c r="N2066" s="29">
        <f ca="1">IF(C2066&lt;Calculator!$G$27,0,IF(C2066=Calculator!$G$27,Calculator!$G$39,IF(H2066-K2066&lt;=0,IF(D2066&gt;Calculator!$G$39,IF(H2066-K2066+E2066+L2066+M2066+Calculator!$G$39&gt;Calculator!$G$39,Calculator!$G$39-(H2066+E2066+L2066+M2066-K2066),Calculator!$G$39),D2066),0)))</f>
        <v>0</v>
      </c>
    </row>
    <row r="2067" spans="1:14" ht="15.75" thickBot="1">
      <c r="A2067" s="33" t="str">
        <f ca="1">IF(C2067=Calculator!$H$27,"F",IF(Daily!D2067+Daily!H2067=0,IF(D2066+H2066&gt;0,"L",""),""))</f>
        <v/>
      </c>
      <c r="B2067" s="34">
        <v>2066</v>
      </c>
      <c r="C2067" s="19">
        <f t="shared" ca="1" si="129"/>
        <v>47996</v>
      </c>
      <c r="D2067" s="29">
        <f t="shared" ca="1" si="131"/>
        <v>88812.775981999235</v>
      </c>
      <c r="E2067" s="29">
        <f ca="1">IF(C2067&lt;Calculator!$D$26,0,IF(DAY($C2067)=1,IF(D2067-Calculator!$G$24&gt;0,Calculator!$G$24,D2067),0))</f>
        <v>0</v>
      </c>
      <c r="F2067" s="29">
        <f ca="1">IF(E2067&gt;0,D2067*Calculator!$G$22/12,0)</f>
        <v>0</v>
      </c>
      <c r="G2067" s="29">
        <f ca="1">IF(E2067&gt;0,(IFERROR(-PMT(Calculator!$G$22/12,Calculator!$G$23*12,Calculator!$G$20),0))-F2067,0)</f>
        <v>0</v>
      </c>
      <c r="H2067" s="29">
        <f t="shared" ca="1" si="132"/>
        <v>465.00357168132905</v>
      </c>
      <c r="I2067" s="29">
        <f t="shared" ca="1" si="130"/>
        <v>8.2808855230921616E-2</v>
      </c>
      <c r="J2067" s="30">
        <f>Calculator!$G$40</f>
        <v>6.5000000000000002E-2</v>
      </c>
      <c r="K2067" s="29">
        <f ca="1">IF(C2067&gt;=Calculator!$G$27,IF(DAY($C2067)=1,Calculator!$G$34/2,IF(DAY($C2067)=15,Calculator!$G$34/2,0)),0)</f>
        <v>0</v>
      </c>
      <c r="L2067" s="29">
        <f ca="1">IF(DAY($C2067)=28,IF(H2067=0,0,Calculator!$G$35),0)</f>
        <v>5000</v>
      </c>
      <c r="M2067" s="29">
        <f ca="1">IF(I2067&gt;0,IF(DAY($C2067)=1,SUM(INDIRECT("I"&amp;(ROW(C2066)-DAY(C2066))):I2066),0),0)</f>
        <v>0</v>
      </c>
      <c r="N2067" s="29">
        <f ca="1">IF(C2067&lt;Calculator!$G$27,0,IF(C2067=Calculator!$G$27,Calculator!$G$39,IF(H2067-K2067&lt;=0,IF(D2067&gt;Calculator!$G$39,IF(H2067-K2067+E2067+L2067+M2067+Calculator!$G$39&gt;Calculator!$G$39,Calculator!$G$39-(H2067+E2067+L2067+M2067-K2067),Calculator!$G$39),D2067),0)))</f>
        <v>0</v>
      </c>
    </row>
    <row r="2068" spans="1:14" ht="15.75" thickBot="1">
      <c r="A2068" s="33" t="str">
        <f ca="1">IF(C2068=Calculator!$H$27,"F",IF(Daily!D2068+Daily!H2068=0,IF(D2067+H2067&gt;0,"L",""),""))</f>
        <v/>
      </c>
      <c r="B2068" s="34">
        <v>2067</v>
      </c>
      <c r="C2068" s="19">
        <f t="shared" ca="1" si="129"/>
        <v>47997</v>
      </c>
      <c r="D2068" s="29">
        <f t="shared" ca="1" si="131"/>
        <v>88812.775981999235</v>
      </c>
      <c r="E2068" s="29">
        <f ca="1">IF(C2068&lt;Calculator!$D$26,0,IF(DAY($C2068)=1,IF(D2068-Calculator!$G$24&gt;0,Calculator!$G$24,D2068),0))</f>
        <v>0</v>
      </c>
      <c r="F2068" s="29">
        <f ca="1">IF(E2068&gt;0,D2068*Calculator!$G$22/12,0)</f>
        <v>0</v>
      </c>
      <c r="G2068" s="29">
        <f ca="1">IF(E2068&gt;0,(IFERROR(-PMT(Calculator!$G$22/12,Calculator!$G$23*12,Calculator!$G$20),0))-F2068,0)</f>
        <v>0</v>
      </c>
      <c r="H2068" s="29">
        <f t="shared" ca="1" si="132"/>
        <v>5465.003571681329</v>
      </c>
      <c r="I2068" s="29">
        <f t="shared" ca="1" si="130"/>
        <v>0.97321981413503122</v>
      </c>
      <c r="J2068" s="30">
        <f>Calculator!$G$40</f>
        <v>6.5000000000000002E-2</v>
      </c>
      <c r="K2068" s="29">
        <f ca="1">IF(C2068&gt;=Calculator!$G$27,IF(DAY($C2068)=1,Calculator!$G$34/2,IF(DAY($C2068)=15,Calculator!$G$34/2,0)),0)</f>
        <v>0</v>
      </c>
      <c r="L2068" s="29">
        <f ca="1">IF(DAY($C2068)=28,IF(H2068=0,0,Calculator!$G$35),0)</f>
        <v>0</v>
      </c>
      <c r="M2068" s="29">
        <f ca="1">IF(I2068&gt;0,IF(DAY($C2068)=1,SUM(INDIRECT("I"&amp;(ROW(C2067)-DAY(C2067))):I2067),0),0)</f>
        <v>0</v>
      </c>
      <c r="N2068" s="29">
        <f ca="1">IF(C2068&lt;Calculator!$G$27,0,IF(C2068=Calculator!$G$27,Calculator!$G$39,IF(H2068-K2068&lt;=0,IF(D2068&gt;Calculator!$G$39,IF(H2068-K2068+E2068+L2068+M2068+Calculator!$G$39&gt;Calculator!$G$39,Calculator!$G$39-(H2068+E2068+L2068+M2068-K2068),Calculator!$G$39),D2068),0)))</f>
        <v>0</v>
      </c>
    </row>
    <row r="2069" spans="1:14" ht="15.75" thickBot="1">
      <c r="A2069" s="33" t="str">
        <f ca="1">IF(C2069=Calculator!$H$27,"F",IF(Daily!D2069+Daily!H2069=0,IF(D2068+H2068&gt;0,"L",""),""))</f>
        <v/>
      </c>
      <c r="B2069" s="34">
        <v>2068</v>
      </c>
      <c r="C2069" s="19">
        <f t="shared" ca="1" si="129"/>
        <v>47998</v>
      </c>
      <c r="D2069" s="29">
        <f t="shared" ca="1" si="131"/>
        <v>88812.775981999235</v>
      </c>
      <c r="E2069" s="29">
        <f ca="1">IF(C2069&lt;Calculator!$D$26,0,IF(DAY($C2069)=1,IF(D2069-Calculator!$G$24&gt;0,Calculator!$G$24,D2069),0))</f>
        <v>0</v>
      </c>
      <c r="F2069" s="29">
        <f ca="1">IF(E2069&gt;0,D2069*Calculator!$G$22/12,0)</f>
        <v>0</v>
      </c>
      <c r="G2069" s="29">
        <f ca="1">IF(E2069&gt;0,(IFERROR(-PMT(Calculator!$G$22/12,Calculator!$G$23*12,Calculator!$G$20),0))-F2069,0)</f>
        <v>0</v>
      </c>
      <c r="H2069" s="29">
        <f t="shared" ca="1" si="132"/>
        <v>5465.003571681329</v>
      </c>
      <c r="I2069" s="29">
        <f t="shared" ca="1" si="130"/>
        <v>0.97321981413503122</v>
      </c>
      <c r="J2069" s="30">
        <f>Calculator!$G$40</f>
        <v>6.5000000000000002E-2</v>
      </c>
      <c r="K2069" s="29">
        <f ca="1">IF(C2069&gt;=Calculator!$G$27,IF(DAY($C2069)=1,Calculator!$G$34/2,IF(DAY($C2069)=15,Calculator!$G$34/2,0)),0)</f>
        <v>0</v>
      </c>
      <c r="L2069" s="29">
        <f ca="1">IF(DAY($C2069)=28,IF(H2069=0,0,Calculator!$G$35),0)</f>
        <v>0</v>
      </c>
      <c r="M2069" s="29">
        <f ca="1">IF(I2069&gt;0,IF(DAY($C2069)=1,SUM(INDIRECT("I"&amp;(ROW(C2068)-DAY(C2068))):I2068),0),0)</f>
        <v>0</v>
      </c>
      <c r="N2069" s="29">
        <f ca="1">IF(C2069&lt;Calculator!$G$27,0,IF(C2069=Calculator!$G$27,Calculator!$G$39,IF(H2069-K2069&lt;=0,IF(D2069&gt;Calculator!$G$39,IF(H2069-K2069+E2069+L2069+M2069+Calculator!$G$39&gt;Calculator!$G$39,Calculator!$G$39-(H2069+E2069+L2069+M2069-K2069),Calculator!$G$39),D2069),0)))</f>
        <v>0</v>
      </c>
    </row>
    <row r="2070" spans="1:14" ht="15.75" thickBot="1">
      <c r="A2070" s="33" t="str">
        <f ca="1">IF(C2070=Calculator!$H$27,"F",IF(Daily!D2070+Daily!H2070=0,IF(D2069+H2069&gt;0,"L",""),""))</f>
        <v/>
      </c>
      <c r="B2070" s="34">
        <v>2069</v>
      </c>
      <c r="C2070" s="19">
        <f t="shared" ca="1" si="129"/>
        <v>47999</v>
      </c>
      <c r="D2070" s="29">
        <f t="shared" ca="1" si="131"/>
        <v>88812.775981999235</v>
      </c>
      <c r="E2070" s="29">
        <f ca="1">IF(C2070&lt;Calculator!$D$26,0,IF(DAY($C2070)=1,IF(D2070-Calculator!$G$24&gt;0,Calculator!$G$24,D2070),0))</f>
        <v>0</v>
      </c>
      <c r="F2070" s="29">
        <f ca="1">IF(E2070&gt;0,D2070*Calculator!$G$22/12,0)</f>
        <v>0</v>
      </c>
      <c r="G2070" s="29">
        <f ca="1">IF(E2070&gt;0,(IFERROR(-PMT(Calculator!$G$22/12,Calculator!$G$23*12,Calculator!$G$20),0))-F2070,0)</f>
        <v>0</v>
      </c>
      <c r="H2070" s="29">
        <f t="shared" ca="1" si="132"/>
        <v>5465.003571681329</v>
      </c>
      <c r="I2070" s="29">
        <f t="shared" ca="1" si="130"/>
        <v>0.97321981413503122</v>
      </c>
      <c r="J2070" s="30">
        <f>Calculator!$G$40</f>
        <v>6.5000000000000002E-2</v>
      </c>
      <c r="K2070" s="29">
        <f ca="1">IF(C2070&gt;=Calculator!$G$27,IF(DAY($C2070)=1,Calculator!$G$34/2,IF(DAY($C2070)=15,Calculator!$G$34/2,0)),0)</f>
        <v>0</v>
      </c>
      <c r="L2070" s="29">
        <f ca="1">IF(DAY($C2070)=28,IF(H2070=0,0,Calculator!$G$35),0)</f>
        <v>0</v>
      </c>
      <c r="M2070" s="29">
        <f ca="1">IF(I2070&gt;0,IF(DAY($C2070)=1,SUM(INDIRECT("I"&amp;(ROW(C2069)-DAY(C2069))):I2069),0),0)</f>
        <v>0</v>
      </c>
      <c r="N2070" s="29">
        <f ca="1">IF(C2070&lt;Calculator!$G$27,0,IF(C2070=Calculator!$G$27,Calculator!$G$39,IF(H2070-K2070&lt;=0,IF(D2070&gt;Calculator!$G$39,IF(H2070-K2070+E2070+L2070+M2070+Calculator!$G$39&gt;Calculator!$G$39,Calculator!$G$39-(H2070+E2070+L2070+M2070-K2070),Calculator!$G$39),D2070),0)))</f>
        <v>0</v>
      </c>
    </row>
    <row r="2071" spans="1:14" ht="15.75" thickBot="1">
      <c r="A2071" s="33" t="str">
        <f ca="1">IF(C2071=Calculator!$H$27,"F",IF(Daily!D2071+Daily!H2071=0,IF(D2070+H2070&gt;0,"L",""),""))</f>
        <v/>
      </c>
      <c r="B2071" s="34">
        <v>2070</v>
      </c>
      <c r="C2071" s="19">
        <f t="shared" ca="1" si="129"/>
        <v>48000</v>
      </c>
      <c r="D2071" s="29">
        <f t="shared" ca="1" si="131"/>
        <v>88812.775981999235</v>
      </c>
      <c r="E2071" s="29">
        <f ca="1">IF(C2071&lt;Calculator!$D$26,0,IF(DAY($C2071)=1,IF(D2071-Calculator!$G$24&gt;0,Calculator!$G$24,D2071),0))</f>
        <v>1878.8756805424866</v>
      </c>
      <c r="F2071" s="29">
        <f ca="1">IF(E2071&gt;0,D2071*Calculator!$G$22/12,0)</f>
        <v>370.05323325833018</v>
      </c>
      <c r="G2071" s="29">
        <f ca="1">IF(E2071&gt;0,(IFERROR(-PMT(Calculator!$G$22/12,Calculator!$G$23*12,Calculator!$G$20),0))-F2071,0)</f>
        <v>1508.8224472841564</v>
      </c>
      <c r="H2071" s="29">
        <f t="shared" ca="1" si="132"/>
        <v>5465.003571681329</v>
      </c>
      <c r="I2071" s="29">
        <f t="shared" ca="1" si="130"/>
        <v>0.97321981413503122</v>
      </c>
      <c r="J2071" s="30">
        <f>Calculator!$G$40</f>
        <v>6.5000000000000002E-2</v>
      </c>
      <c r="K2071" s="29">
        <f ca="1">IF(C2071&gt;=Calculator!$G$27,IF(DAY($C2071)=1,Calculator!$G$34/2,IF(DAY($C2071)=15,Calculator!$G$34/2,0)),0)</f>
        <v>4500</v>
      </c>
      <c r="L2071" s="29">
        <f ca="1">IF(DAY($C2071)=28,IF(H2071=0,0,Calculator!$G$35),0)</f>
        <v>0</v>
      </c>
      <c r="M2071" s="29">
        <f ca="1">IF(I2071&gt;0,IF(DAY($C2071)=1,SUM(INDIRECT("I"&amp;(ROW(C2070)-DAY(C2070))):I2070),0),0)</f>
        <v>19.066030391290425</v>
      </c>
      <c r="N2071" s="29">
        <f ca="1">IF(C2071&lt;Calculator!$G$27,0,IF(C2071=Calculator!$G$27,Calculator!$G$39,IF(H2071-K2071&lt;=0,IF(D2071&gt;Calculator!$G$39,IF(H2071-K2071+E2071+L2071+M2071+Calculator!$G$39&gt;Calculator!$G$39,Calculator!$G$39-(H2071+E2071+L2071+M2071-K2071),Calculator!$G$39),D2071),0)))</f>
        <v>0</v>
      </c>
    </row>
    <row r="2072" spans="1:14" ht="15.75" thickBot="1">
      <c r="A2072" s="33" t="str">
        <f ca="1">IF(C2072=Calculator!$H$27,"F",IF(Daily!D2072+Daily!H2072=0,IF(D2071+H2071&gt;0,"L",""),""))</f>
        <v/>
      </c>
      <c r="B2072" s="34">
        <v>2071</v>
      </c>
      <c r="C2072" s="19">
        <f t="shared" ca="1" si="129"/>
        <v>48001</v>
      </c>
      <c r="D2072" s="29">
        <f t="shared" ca="1" si="131"/>
        <v>87303.953534715081</v>
      </c>
      <c r="E2072" s="29">
        <f ca="1">IF(C2072&lt;Calculator!$D$26,0,IF(DAY($C2072)=1,IF(D2072-Calculator!$G$24&gt;0,Calculator!$G$24,D2072),0))</f>
        <v>0</v>
      </c>
      <c r="F2072" s="29">
        <f ca="1">IF(E2072&gt;0,D2072*Calculator!$G$22/12,0)</f>
        <v>0</v>
      </c>
      <c r="G2072" s="29">
        <f ca="1">IF(E2072&gt;0,(IFERROR(-PMT(Calculator!$G$22/12,Calculator!$G$23*12,Calculator!$G$20),0))-F2072,0)</f>
        <v>0</v>
      </c>
      <c r="H2072" s="29">
        <f t="shared" ca="1" si="132"/>
        <v>2862.945282615106</v>
      </c>
      <c r="I2072" s="29">
        <f t="shared" ca="1" si="130"/>
        <v>0.50983957087666276</v>
      </c>
      <c r="J2072" s="30">
        <f>Calculator!$G$40</f>
        <v>6.5000000000000002E-2</v>
      </c>
      <c r="K2072" s="29">
        <f ca="1">IF(C2072&gt;=Calculator!$G$27,IF(DAY($C2072)=1,Calculator!$G$34/2,IF(DAY($C2072)=15,Calculator!$G$34/2,0)),0)</f>
        <v>0</v>
      </c>
      <c r="L2072" s="29">
        <f ca="1">IF(DAY($C2072)=28,IF(H2072=0,0,Calculator!$G$35),0)</f>
        <v>0</v>
      </c>
      <c r="M2072" s="29">
        <f ca="1">IF(I2072&gt;0,IF(DAY($C2072)=1,SUM(INDIRECT("I"&amp;(ROW(C2071)-DAY(C2071))):I2071),0),0)</f>
        <v>0</v>
      </c>
      <c r="N2072" s="29">
        <f ca="1">IF(C2072&lt;Calculator!$G$27,0,IF(C2072=Calculator!$G$27,Calculator!$G$39,IF(H2072-K2072&lt;=0,IF(D2072&gt;Calculator!$G$39,IF(H2072-K2072+E2072+L2072+M2072+Calculator!$G$39&gt;Calculator!$G$39,Calculator!$G$39-(H2072+E2072+L2072+M2072-K2072),Calculator!$G$39),D2072),0)))</f>
        <v>0</v>
      </c>
    </row>
    <row r="2073" spans="1:14" ht="15.75" thickBot="1">
      <c r="A2073" s="33" t="str">
        <f ca="1">IF(C2073=Calculator!$H$27,"F",IF(Daily!D2073+Daily!H2073=0,IF(D2072+H2072&gt;0,"L",""),""))</f>
        <v/>
      </c>
      <c r="B2073" s="34">
        <v>2072</v>
      </c>
      <c r="C2073" s="19">
        <f t="shared" ca="1" si="129"/>
        <v>48002</v>
      </c>
      <c r="D2073" s="29">
        <f t="shared" ca="1" si="131"/>
        <v>87303.953534715081</v>
      </c>
      <c r="E2073" s="29">
        <f ca="1">IF(C2073&lt;Calculator!$D$26,0,IF(DAY($C2073)=1,IF(D2073-Calculator!$G$24&gt;0,Calculator!$G$24,D2073),0))</f>
        <v>0</v>
      </c>
      <c r="F2073" s="29">
        <f ca="1">IF(E2073&gt;0,D2073*Calculator!$G$22/12,0)</f>
        <v>0</v>
      </c>
      <c r="G2073" s="29">
        <f ca="1">IF(E2073&gt;0,(IFERROR(-PMT(Calculator!$G$22/12,Calculator!$G$23*12,Calculator!$G$20),0))-F2073,0)</f>
        <v>0</v>
      </c>
      <c r="H2073" s="29">
        <f t="shared" ca="1" si="132"/>
        <v>2862.945282615106</v>
      </c>
      <c r="I2073" s="29">
        <f t="shared" ca="1" si="130"/>
        <v>0.50983957087666276</v>
      </c>
      <c r="J2073" s="30">
        <f>Calculator!$G$40</f>
        <v>6.5000000000000002E-2</v>
      </c>
      <c r="K2073" s="29">
        <f ca="1">IF(C2073&gt;=Calculator!$G$27,IF(DAY($C2073)=1,Calculator!$G$34/2,IF(DAY($C2073)=15,Calculator!$G$34/2,0)),0)</f>
        <v>0</v>
      </c>
      <c r="L2073" s="29">
        <f ca="1">IF(DAY($C2073)=28,IF(H2073=0,0,Calculator!$G$35),0)</f>
        <v>0</v>
      </c>
      <c r="M2073" s="29">
        <f ca="1">IF(I2073&gt;0,IF(DAY($C2073)=1,SUM(INDIRECT("I"&amp;(ROW(C2072)-DAY(C2072))):I2072),0),0)</f>
        <v>0</v>
      </c>
      <c r="N2073" s="29">
        <f ca="1">IF(C2073&lt;Calculator!$G$27,0,IF(C2073=Calculator!$G$27,Calculator!$G$39,IF(H2073-K2073&lt;=0,IF(D2073&gt;Calculator!$G$39,IF(H2073-K2073+E2073+L2073+M2073+Calculator!$G$39&gt;Calculator!$G$39,Calculator!$G$39-(H2073+E2073+L2073+M2073-K2073),Calculator!$G$39),D2073),0)))</f>
        <v>0</v>
      </c>
    </row>
    <row r="2074" spans="1:14" ht="15.75" thickBot="1">
      <c r="A2074" s="33" t="str">
        <f ca="1">IF(C2074=Calculator!$H$27,"F",IF(Daily!D2074+Daily!H2074=0,IF(D2073+H2073&gt;0,"L",""),""))</f>
        <v/>
      </c>
      <c r="B2074" s="34">
        <v>2073</v>
      </c>
      <c r="C2074" s="19">
        <f t="shared" ca="1" si="129"/>
        <v>48003</v>
      </c>
      <c r="D2074" s="29">
        <f t="shared" ca="1" si="131"/>
        <v>87303.953534715081</v>
      </c>
      <c r="E2074" s="29">
        <f ca="1">IF(C2074&lt;Calculator!$D$26,0,IF(DAY($C2074)=1,IF(D2074-Calculator!$G$24&gt;0,Calculator!$G$24,D2074),0))</f>
        <v>0</v>
      </c>
      <c r="F2074" s="29">
        <f ca="1">IF(E2074&gt;0,D2074*Calculator!$G$22/12,0)</f>
        <v>0</v>
      </c>
      <c r="G2074" s="29">
        <f ca="1">IF(E2074&gt;0,(IFERROR(-PMT(Calculator!$G$22/12,Calculator!$G$23*12,Calculator!$G$20),0))-F2074,0)</f>
        <v>0</v>
      </c>
      <c r="H2074" s="29">
        <f t="shared" ca="1" si="132"/>
        <v>2862.945282615106</v>
      </c>
      <c r="I2074" s="29">
        <f t="shared" ca="1" si="130"/>
        <v>0.50983957087666276</v>
      </c>
      <c r="J2074" s="30">
        <f>Calculator!$G$40</f>
        <v>6.5000000000000002E-2</v>
      </c>
      <c r="K2074" s="29">
        <f ca="1">IF(C2074&gt;=Calculator!$G$27,IF(DAY($C2074)=1,Calculator!$G$34/2,IF(DAY($C2074)=15,Calculator!$G$34/2,0)),0)</f>
        <v>0</v>
      </c>
      <c r="L2074" s="29">
        <f ca="1">IF(DAY($C2074)=28,IF(H2074=0,0,Calculator!$G$35),0)</f>
        <v>0</v>
      </c>
      <c r="M2074" s="29">
        <f ca="1">IF(I2074&gt;0,IF(DAY($C2074)=1,SUM(INDIRECT("I"&amp;(ROW(C2073)-DAY(C2073))):I2073),0),0)</f>
        <v>0</v>
      </c>
      <c r="N2074" s="29">
        <f ca="1">IF(C2074&lt;Calculator!$G$27,0,IF(C2074=Calculator!$G$27,Calculator!$G$39,IF(H2074-K2074&lt;=0,IF(D2074&gt;Calculator!$G$39,IF(H2074-K2074+E2074+L2074+M2074+Calculator!$G$39&gt;Calculator!$G$39,Calculator!$G$39-(H2074+E2074+L2074+M2074-K2074),Calculator!$G$39),D2074),0)))</f>
        <v>0</v>
      </c>
    </row>
    <row r="2075" spans="1:14" ht="15.75" thickBot="1">
      <c r="A2075" s="33" t="str">
        <f ca="1">IF(C2075=Calculator!$H$27,"F",IF(Daily!D2075+Daily!H2075=0,IF(D2074+H2074&gt;0,"L",""),""))</f>
        <v/>
      </c>
      <c r="B2075" s="34">
        <v>2074</v>
      </c>
      <c r="C2075" s="19">
        <f t="shared" ca="1" si="129"/>
        <v>48004</v>
      </c>
      <c r="D2075" s="29">
        <f t="shared" ca="1" si="131"/>
        <v>87303.953534715081</v>
      </c>
      <c r="E2075" s="29">
        <f ca="1">IF(C2075&lt;Calculator!$D$26,0,IF(DAY($C2075)=1,IF(D2075-Calculator!$G$24&gt;0,Calculator!$G$24,D2075),0))</f>
        <v>0</v>
      </c>
      <c r="F2075" s="29">
        <f ca="1">IF(E2075&gt;0,D2075*Calculator!$G$22/12,0)</f>
        <v>0</v>
      </c>
      <c r="G2075" s="29">
        <f ca="1">IF(E2075&gt;0,(IFERROR(-PMT(Calculator!$G$22/12,Calculator!$G$23*12,Calculator!$G$20),0))-F2075,0)</f>
        <v>0</v>
      </c>
      <c r="H2075" s="29">
        <f t="shared" ca="1" si="132"/>
        <v>2862.945282615106</v>
      </c>
      <c r="I2075" s="29">
        <f t="shared" ca="1" si="130"/>
        <v>0.50983957087666276</v>
      </c>
      <c r="J2075" s="30">
        <f>Calculator!$G$40</f>
        <v>6.5000000000000002E-2</v>
      </c>
      <c r="K2075" s="29">
        <f ca="1">IF(C2075&gt;=Calculator!$G$27,IF(DAY($C2075)=1,Calculator!$G$34/2,IF(DAY($C2075)=15,Calculator!$G$34/2,0)),0)</f>
        <v>0</v>
      </c>
      <c r="L2075" s="29">
        <f ca="1">IF(DAY($C2075)=28,IF(H2075=0,0,Calculator!$G$35),0)</f>
        <v>0</v>
      </c>
      <c r="M2075" s="29">
        <f ca="1">IF(I2075&gt;0,IF(DAY($C2075)=1,SUM(INDIRECT("I"&amp;(ROW(C2074)-DAY(C2074))):I2074),0),0)</f>
        <v>0</v>
      </c>
      <c r="N2075" s="29">
        <f ca="1">IF(C2075&lt;Calculator!$G$27,0,IF(C2075=Calculator!$G$27,Calculator!$G$39,IF(H2075-K2075&lt;=0,IF(D2075&gt;Calculator!$G$39,IF(H2075-K2075+E2075+L2075+M2075+Calculator!$G$39&gt;Calculator!$G$39,Calculator!$G$39-(H2075+E2075+L2075+M2075-K2075),Calculator!$G$39),D2075),0)))</f>
        <v>0</v>
      </c>
    </row>
    <row r="2076" spans="1:14" ht="15.75" thickBot="1">
      <c r="A2076" s="33" t="str">
        <f ca="1">IF(C2076=Calculator!$H$27,"F",IF(Daily!D2076+Daily!H2076=0,IF(D2075+H2075&gt;0,"L",""),""))</f>
        <v/>
      </c>
      <c r="B2076" s="34">
        <v>2075</v>
      </c>
      <c r="C2076" s="19">
        <f t="shared" ca="1" si="129"/>
        <v>48005</v>
      </c>
      <c r="D2076" s="29">
        <f t="shared" ca="1" si="131"/>
        <v>87303.953534715081</v>
      </c>
      <c r="E2076" s="29">
        <f ca="1">IF(C2076&lt;Calculator!$D$26,0,IF(DAY($C2076)=1,IF(D2076-Calculator!$G$24&gt;0,Calculator!$G$24,D2076),0))</f>
        <v>0</v>
      </c>
      <c r="F2076" s="29">
        <f ca="1">IF(E2076&gt;0,D2076*Calculator!$G$22/12,0)</f>
        <v>0</v>
      </c>
      <c r="G2076" s="29">
        <f ca="1">IF(E2076&gt;0,(IFERROR(-PMT(Calculator!$G$22/12,Calculator!$G$23*12,Calculator!$G$20),0))-F2076,0)</f>
        <v>0</v>
      </c>
      <c r="H2076" s="29">
        <f t="shared" ca="1" si="132"/>
        <v>2862.945282615106</v>
      </c>
      <c r="I2076" s="29">
        <f t="shared" ca="1" si="130"/>
        <v>0.50983957087666276</v>
      </c>
      <c r="J2076" s="30">
        <f>Calculator!$G$40</f>
        <v>6.5000000000000002E-2</v>
      </c>
      <c r="K2076" s="29">
        <f ca="1">IF(C2076&gt;=Calculator!$G$27,IF(DAY($C2076)=1,Calculator!$G$34/2,IF(DAY($C2076)=15,Calculator!$G$34/2,0)),0)</f>
        <v>0</v>
      </c>
      <c r="L2076" s="29">
        <f ca="1">IF(DAY($C2076)=28,IF(H2076=0,0,Calculator!$G$35),0)</f>
        <v>0</v>
      </c>
      <c r="M2076" s="29">
        <f ca="1">IF(I2076&gt;0,IF(DAY($C2076)=1,SUM(INDIRECT("I"&amp;(ROW(C2075)-DAY(C2075))):I2075),0),0)</f>
        <v>0</v>
      </c>
      <c r="N2076" s="29">
        <f ca="1">IF(C2076&lt;Calculator!$G$27,0,IF(C2076=Calculator!$G$27,Calculator!$G$39,IF(H2076-K2076&lt;=0,IF(D2076&gt;Calculator!$G$39,IF(H2076-K2076+E2076+L2076+M2076+Calculator!$G$39&gt;Calculator!$G$39,Calculator!$G$39-(H2076+E2076+L2076+M2076-K2076),Calculator!$G$39),D2076),0)))</f>
        <v>0</v>
      </c>
    </row>
    <row r="2077" spans="1:14" ht="15.75" thickBot="1">
      <c r="A2077" s="33" t="str">
        <f ca="1">IF(C2077=Calculator!$H$27,"F",IF(Daily!D2077+Daily!H2077=0,IF(D2076+H2076&gt;0,"L",""),""))</f>
        <v/>
      </c>
      <c r="B2077" s="34">
        <v>2076</v>
      </c>
      <c r="C2077" s="19">
        <f t="shared" ca="1" si="129"/>
        <v>48006</v>
      </c>
      <c r="D2077" s="29">
        <f t="shared" ca="1" si="131"/>
        <v>87303.953534715081</v>
      </c>
      <c r="E2077" s="29">
        <f ca="1">IF(C2077&lt;Calculator!$D$26,0,IF(DAY($C2077)=1,IF(D2077-Calculator!$G$24&gt;0,Calculator!$G$24,D2077),0))</f>
        <v>0</v>
      </c>
      <c r="F2077" s="29">
        <f ca="1">IF(E2077&gt;0,D2077*Calculator!$G$22/12,0)</f>
        <v>0</v>
      </c>
      <c r="G2077" s="29">
        <f ca="1">IF(E2077&gt;0,(IFERROR(-PMT(Calculator!$G$22/12,Calculator!$G$23*12,Calculator!$G$20),0))-F2077,0)</f>
        <v>0</v>
      </c>
      <c r="H2077" s="29">
        <f t="shared" ca="1" si="132"/>
        <v>2862.945282615106</v>
      </c>
      <c r="I2077" s="29">
        <f t="shared" ca="1" si="130"/>
        <v>0.50983957087666276</v>
      </c>
      <c r="J2077" s="30">
        <f>Calculator!$G$40</f>
        <v>6.5000000000000002E-2</v>
      </c>
      <c r="K2077" s="29">
        <f ca="1">IF(C2077&gt;=Calculator!$G$27,IF(DAY($C2077)=1,Calculator!$G$34/2,IF(DAY($C2077)=15,Calculator!$G$34/2,0)),0)</f>
        <v>0</v>
      </c>
      <c r="L2077" s="29">
        <f ca="1">IF(DAY($C2077)=28,IF(H2077=0,0,Calculator!$G$35),0)</f>
        <v>0</v>
      </c>
      <c r="M2077" s="29">
        <f ca="1">IF(I2077&gt;0,IF(DAY($C2077)=1,SUM(INDIRECT("I"&amp;(ROW(C2076)-DAY(C2076))):I2076),0),0)</f>
        <v>0</v>
      </c>
      <c r="N2077" s="29">
        <f ca="1">IF(C2077&lt;Calculator!$G$27,0,IF(C2077=Calculator!$G$27,Calculator!$G$39,IF(H2077-K2077&lt;=0,IF(D2077&gt;Calculator!$G$39,IF(H2077-K2077+E2077+L2077+M2077+Calculator!$G$39&gt;Calculator!$G$39,Calculator!$G$39-(H2077+E2077+L2077+M2077-K2077),Calculator!$G$39),D2077),0)))</f>
        <v>0</v>
      </c>
    </row>
    <row r="2078" spans="1:14" ht="15.75" thickBot="1">
      <c r="A2078" s="33" t="str">
        <f ca="1">IF(C2078=Calculator!$H$27,"F",IF(Daily!D2078+Daily!H2078=0,IF(D2077+H2077&gt;0,"L",""),""))</f>
        <v/>
      </c>
      <c r="B2078" s="34">
        <v>2077</v>
      </c>
      <c r="C2078" s="19">
        <f t="shared" ca="1" si="129"/>
        <v>48007</v>
      </c>
      <c r="D2078" s="29">
        <f t="shared" ca="1" si="131"/>
        <v>87303.953534715081</v>
      </c>
      <c r="E2078" s="29">
        <f ca="1">IF(C2078&lt;Calculator!$D$26,0,IF(DAY($C2078)=1,IF(D2078-Calculator!$G$24&gt;0,Calculator!$G$24,D2078),0))</f>
        <v>0</v>
      </c>
      <c r="F2078" s="29">
        <f ca="1">IF(E2078&gt;0,D2078*Calculator!$G$22/12,0)</f>
        <v>0</v>
      </c>
      <c r="G2078" s="29">
        <f ca="1">IF(E2078&gt;0,(IFERROR(-PMT(Calculator!$G$22/12,Calculator!$G$23*12,Calculator!$G$20),0))-F2078,0)</f>
        <v>0</v>
      </c>
      <c r="H2078" s="29">
        <f t="shared" ca="1" si="132"/>
        <v>2862.945282615106</v>
      </c>
      <c r="I2078" s="29">
        <f t="shared" ca="1" si="130"/>
        <v>0.50983957087666276</v>
      </c>
      <c r="J2078" s="30">
        <f>Calculator!$G$40</f>
        <v>6.5000000000000002E-2</v>
      </c>
      <c r="K2078" s="29">
        <f ca="1">IF(C2078&gt;=Calculator!$G$27,IF(DAY($C2078)=1,Calculator!$G$34/2,IF(DAY($C2078)=15,Calculator!$G$34/2,0)),0)</f>
        <v>0</v>
      </c>
      <c r="L2078" s="29">
        <f ca="1">IF(DAY($C2078)=28,IF(H2078=0,0,Calculator!$G$35),0)</f>
        <v>0</v>
      </c>
      <c r="M2078" s="29">
        <f ca="1">IF(I2078&gt;0,IF(DAY($C2078)=1,SUM(INDIRECT("I"&amp;(ROW(C2077)-DAY(C2077))):I2077),0),0)</f>
        <v>0</v>
      </c>
      <c r="N2078" s="29">
        <f ca="1">IF(C2078&lt;Calculator!$G$27,0,IF(C2078=Calculator!$G$27,Calculator!$G$39,IF(H2078-K2078&lt;=0,IF(D2078&gt;Calculator!$G$39,IF(H2078-K2078+E2078+L2078+M2078+Calculator!$G$39&gt;Calculator!$G$39,Calculator!$G$39-(H2078+E2078+L2078+M2078-K2078),Calculator!$G$39),D2078),0)))</f>
        <v>0</v>
      </c>
    </row>
    <row r="2079" spans="1:14" ht="15.75" thickBot="1">
      <c r="A2079" s="33" t="str">
        <f ca="1">IF(C2079=Calculator!$H$27,"F",IF(Daily!D2079+Daily!H2079=0,IF(D2078+H2078&gt;0,"L",""),""))</f>
        <v/>
      </c>
      <c r="B2079" s="34">
        <v>2078</v>
      </c>
      <c r="C2079" s="19">
        <f t="shared" ca="1" si="129"/>
        <v>48008</v>
      </c>
      <c r="D2079" s="29">
        <f t="shared" ca="1" si="131"/>
        <v>87303.953534715081</v>
      </c>
      <c r="E2079" s="29">
        <f ca="1">IF(C2079&lt;Calculator!$D$26,0,IF(DAY($C2079)=1,IF(D2079-Calculator!$G$24&gt;0,Calculator!$G$24,D2079),0))</f>
        <v>0</v>
      </c>
      <c r="F2079" s="29">
        <f ca="1">IF(E2079&gt;0,D2079*Calculator!$G$22/12,0)</f>
        <v>0</v>
      </c>
      <c r="G2079" s="29">
        <f ca="1">IF(E2079&gt;0,(IFERROR(-PMT(Calculator!$G$22/12,Calculator!$G$23*12,Calculator!$G$20),0))-F2079,0)</f>
        <v>0</v>
      </c>
      <c r="H2079" s="29">
        <f t="shared" ca="1" si="132"/>
        <v>2862.945282615106</v>
      </c>
      <c r="I2079" s="29">
        <f t="shared" ca="1" si="130"/>
        <v>0.50983957087666276</v>
      </c>
      <c r="J2079" s="30">
        <f>Calculator!$G$40</f>
        <v>6.5000000000000002E-2</v>
      </c>
      <c r="K2079" s="29">
        <f ca="1">IF(C2079&gt;=Calculator!$G$27,IF(DAY($C2079)=1,Calculator!$G$34/2,IF(DAY($C2079)=15,Calculator!$G$34/2,0)),0)</f>
        <v>0</v>
      </c>
      <c r="L2079" s="29">
        <f ca="1">IF(DAY($C2079)=28,IF(H2079=0,0,Calculator!$G$35),0)</f>
        <v>0</v>
      </c>
      <c r="M2079" s="29">
        <f ca="1">IF(I2079&gt;0,IF(DAY($C2079)=1,SUM(INDIRECT("I"&amp;(ROW(C2078)-DAY(C2078))):I2078),0),0)</f>
        <v>0</v>
      </c>
      <c r="N2079" s="29">
        <f ca="1">IF(C2079&lt;Calculator!$G$27,0,IF(C2079=Calculator!$G$27,Calculator!$G$39,IF(H2079-K2079&lt;=0,IF(D2079&gt;Calculator!$G$39,IF(H2079-K2079+E2079+L2079+M2079+Calculator!$G$39&gt;Calculator!$G$39,Calculator!$G$39-(H2079+E2079+L2079+M2079-K2079),Calculator!$G$39),D2079),0)))</f>
        <v>0</v>
      </c>
    </row>
    <row r="2080" spans="1:14" ht="15.75" thickBot="1">
      <c r="A2080" s="33" t="str">
        <f ca="1">IF(C2080=Calculator!$H$27,"F",IF(Daily!D2080+Daily!H2080=0,IF(D2079+H2079&gt;0,"L",""),""))</f>
        <v/>
      </c>
      <c r="B2080" s="34">
        <v>2079</v>
      </c>
      <c r="C2080" s="19">
        <f t="shared" ca="1" si="129"/>
        <v>48009</v>
      </c>
      <c r="D2080" s="29">
        <f t="shared" ca="1" si="131"/>
        <v>87303.953534715081</v>
      </c>
      <c r="E2080" s="29">
        <f ca="1">IF(C2080&lt;Calculator!$D$26,0,IF(DAY($C2080)=1,IF(D2080-Calculator!$G$24&gt;0,Calculator!$G$24,D2080),0))</f>
        <v>0</v>
      </c>
      <c r="F2080" s="29">
        <f ca="1">IF(E2080&gt;0,D2080*Calculator!$G$22/12,0)</f>
        <v>0</v>
      </c>
      <c r="G2080" s="29">
        <f ca="1">IF(E2080&gt;0,(IFERROR(-PMT(Calculator!$G$22/12,Calculator!$G$23*12,Calculator!$G$20),0))-F2080,0)</f>
        <v>0</v>
      </c>
      <c r="H2080" s="29">
        <f t="shared" ca="1" si="132"/>
        <v>2862.945282615106</v>
      </c>
      <c r="I2080" s="29">
        <f t="shared" ca="1" si="130"/>
        <v>0.50983957087666276</v>
      </c>
      <c r="J2080" s="30">
        <f>Calculator!$G$40</f>
        <v>6.5000000000000002E-2</v>
      </c>
      <c r="K2080" s="29">
        <f ca="1">IF(C2080&gt;=Calculator!$G$27,IF(DAY($C2080)=1,Calculator!$G$34/2,IF(DAY($C2080)=15,Calculator!$G$34/2,0)),0)</f>
        <v>0</v>
      </c>
      <c r="L2080" s="29">
        <f ca="1">IF(DAY($C2080)=28,IF(H2080=0,0,Calculator!$G$35),0)</f>
        <v>0</v>
      </c>
      <c r="M2080" s="29">
        <f ca="1">IF(I2080&gt;0,IF(DAY($C2080)=1,SUM(INDIRECT("I"&amp;(ROW(C2079)-DAY(C2079))):I2079),0),0)</f>
        <v>0</v>
      </c>
      <c r="N2080" s="29">
        <f ca="1">IF(C2080&lt;Calculator!$G$27,0,IF(C2080=Calculator!$G$27,Calculator!$G$39,IF(H2080-K2080&lt;=0,IF(D2080&gt;Calculator!$G$39,IF(H2080-K2080+E2080+L2080+M2080+Calculator!$G$39&gt;Calculator!$G$39,Calculator!$G$39-(H2080+E2080+L2080+M2080-K2080),Calculator!$G$39),D2080),0)))</f>
        <v>0</v>
      </c>
    </row>
    <row r="2081" spans="1:14" ht="15.75" thickBot="1">
      <c r="A2081" s="33" t="str">
        <f ca="1">IF(C2081=Calculator!$H$27,"F",IF(Daily!D2081+Daily!H2081=0,IF(D2080+H2080&gt;0,"L",""),""))</f>
        <v/>
      </c>
      <c r="B2081" s="34">
        <v>2080</v>
      </c>
      <c r="C2081" s="19">
        <f t="shared" ca="1" si="129"/>
        <v>48010</v>
      </c>
      <c r="D2081" s="29">
        <f t="shared" ca="1" si="131"/>
        <v>87303.953534715081</v>
      </c>
      <c r="E2081" s="29">
        <f ca="1">IF(C2081&lt;Calculator!$D$26,0,IF(DAY($C2081)=1,IF(D2081-Calculator!$G$24&gt;0,Calculator!$G$24,D2081),0))</f>
        <v>0</v>
      </c>
      <c r="F2081" s="29">
        <f ca="1">IF(E2081&gt;0,D2081*Calculator!$G$22/12,0)</f>
        <v>0</v>
      </c>
      <c r="G2081" s="29">
        <f ca="1">IF(E2081&gt;0,(IFERROR(-PMT(Calculator!$G$22/12,Calculator!$G$23*12,Calculator!$G$20),0))-F2081,0)</f>
        <v>0</v>
      </c>
      <c r="H2081" s="29">
        <f t="shared" ca="1" si="132"/>
        <v>2862.945282615106</v>
      </c>
      <c r="I2081" s="29">
        <f t="shared" ca="1" si="130"/>
        <v>0.50983957087666276</v>
      </c>
      <c r="J2081" s="30">
        <f>Calculator!$G$40</f>
        <v>6.5000000000000002E-2</v>
      </c>
      <c r="K2081" s="29">
        <f ca="1">IF(C2081&gt;=Calculator!$G$27,IF(DAY($C2081)=1,Calculator!$G$34/2,IF(DAY($C2081)=15,Calculator!$G$34/2,0)),0)</f>
        <v>0</v>
      </c>
      <c r="L2081" s="29">
        <f ca="1">IF(DAY($C2081)=28,IF(H2081=0,0,Calculator!$G$35),0)</f>
        <v>0</v>
      </c>
      <c r="M2081" s="29">
        <f ca="1">IF(I2081&gt;0,IF(DAY($C2081)=1,SUM(INDIRECT("I"&amp;(ROW(C2080)-DAY(C2080))):I2080),0),0)</f>
        <v>0</v>
      </c>
      <c r="N2081" s="29">
        <f ca="1">IF(C2081&lt;Calculator!$G$27,0,IF(C2081=Calculator!$G$27,Calculator!$G$39,IF(H2081-K2081&lt;=0,IF(D2081&gt;Calculator!$G$39,IF(H2081-K2081+E2081+L2081+M2081+Calculator!$G$39&gt;Calculator!$G$39,Calculator!$G$39-(H2081+E2081+L2081+M2081-K2081),Calculator!$G$39),D2081),0)))</f>
        <v>0</v>
      </c>
    </row>
    <row r="2082" spans="1:14" ht="15.75" thickBot="1">
      <c r="A2082" s="33" t="str">
        <f ca="1">IF(C2082=Calculator!$H$27,"F",IF(Daily!D2082+Daily!H2082=0,IF(D2081+H2081&gt;0,"L",""),""))</f>
        <v/>
      </c>
      <c r="B2082" s="34">
        <v>2081</v>
      </c>
      <c r="C2082" s="19">
        <f t="shared" ca="1" si="129"/>
        <v>48011</v>
      </c>
      <c r="D2082" s="29">
        <f t="shared" ca="1" si="131"/>
        <v>87303.953534715081</v>
      </c>
      <c r="E2082" s="29">
        <f ca="1">IF(C2082&lt;Calculator!$D$26,0,IF(DAY($C2082)=1,IF(D2082-Calculator!$G$24&gt;0,Calculator!$G$24,D2082),0))</f>
        <v>0</v>
      </c>
      <c r="F2082" s="29">
        <f ca="1">IF(E2082&gt;0,D2082*Calculator!$G$22/12,0)</f>
        <v>0</v>
      </c>
      <c r="G2082" s="29">
        <f ca="1">IF(E2082&gt;0,(IFERROR(-PMT(Calculator!$G$22/12,Calculator!$G$23*12,Calculator!$G$20),0))-F2082,0)</f>
        <v>0</v>
      </c>
      <c r="H2082" s="29">
        <f t="shared" ca="1" si="132"/>
        <v>2862.945282615106</v>
      </c>
      <c r="I2082" s="29">
        <f t="shared" ca="1" si="130"/>
        <v>0.50983957087666276</v>
      </c>
      <c r="J2082" s="30">
        <f>Calculator!$G$40</f>
        <v>6.5000000000000002E-2</v>
      </c>
      <c r="K2082" s="29">
        <f ca="1">IF(C2082&gt;=Calculator!$G$27,IF(DAY($C2082)=1,Calculator!$G$34/2,IF(DAY($C2082)=15,Calculator!$G$34/2,0)),0)</f>
        <v>0</v>
      </c>
      <c r="L2082" s="29">
        <f ca="1">IF(DAY($C2082)=28,IF(H2082=0,0,Calculator!$G$35),0)</f>
        <v>0</v>
      </c>
      <c r="M2082" s="29">
        <f ca="1">IF(I2082&gt;0,IF(DAY($C2082)=1,SUM(INDIRECT("I"&amp;(ROW(C2081)-DAY(C2081))):I2081),0),0)</f>
        <v>0</v>
      </c>
      <c r="N2082" s="29">
        <f ca="1">IF(C2082&lt;Calculator!$G$27,0,IF(C2082=Calculator!$G$27,Calculator!$G$39,IF(H2082-K2082&lt;=0,IF(D2082&gt;Calculator!$G$39,IF(H2082-K2082+E2082+L2082+M2082+Calculator!$G$39&gt;Calculator!$G$39,Calculator!$G$39-(H2082+E2082+L2082+M2082-K2082),Calculator!$G$39),D2082),0)))</f>
        <v>0</v>
      </c>
    </row>
    <row r="2083" spans="1:14" ht="15.75" thickBot="1">
      <c r="A2083" s="33" t="str">
        <f ca="1">IF(C2083=Calculator!$H$27,"F",IF(Daily!D2083+Daily!H2083=0,IF(D2082+H2082&gt;0,"L",""),""))</f>
        <v/>
      </c>
      <c r="B2083" s="34">
        <v>2082</v>
      </c>
      <c r="C2083" s="19">
        <f t="shared" ca="1" si="129"/>
        <v>48012</v>
      </c>
      <c r="D2083" s="29">
        <f t="shared" ca="1" si="131"/>
        <v>87303.953534715081</v>
      </c>
      <c r="E2083" s="29">
        <f ca="1">IF(C2083&lt;Calculator!$D$26,0,IF(DAY($C2083)=1,IF(D2083-Calculator!$G$24&gt;0,Calculator!$G$24,D2083),0))</f>
        <v>0</v>
      </c>
      <c r="F2083" s="29">
        <f ca="1">IF(E2083&gt;0,D2083*Calculator!$G$22/12,0)</f>
        <v>0</v>
      </c>
      <c r="G2083" s="29">
        <f ca="1">IF(E2083&gt;0,(IFERROR(-PMT(Calculator!$G$22/12,Calculator!$G$23*12,Calculator!$G$20),0))-F2083,0)</f>
        <v>0</v>
      </c>
      <c r="H2083" s="29">
        <f t="shared" ca="1" si="132"/>
        <v>2862.945282615106</v>
      </c>
      <c r="I2083" s="29">
        <f t="shared" ca="1" si="130"/>
        <v>0.50983957087666276</v>
      </c>
      <c r="J2083" s="30">
        <f>Calculator!$G$40</f>
        <v>6.5000000000000002E-2</v>
      </c>
      <c r="K2083" s="29">
        <f ca="1">IF(C2083&gt;=Calculator!$G$27,IF(DAY($C2083)=1,Calculator!$G$34/2,IF(DAY($C2083)=15,Calculator!$G$34/2,0)),0)</f>
        <v>0</v>
      </c>
      <c r="L2083" s="29">
        <f ca="1">IF(DAY($C2083)=28,IF(H2083=0,0,Calculator!$G$35),0)</f>
        <v>0</v>
      </c>
      <c r="M2083" s="29">
        <f ca="1">IF(I2083&gt;0,IF(DAY($C2083)=1,SUM(INDIRECT("I"&amp;(ROW(C2082)-DAY(C2082))):I2082),0),0)</f>
        <v>0</v>
      </c>
      <c r="N2083" s="29">
        <f ca="1">IF(C2083&lt;Calculator!$G$27,0,IF(C2083=Calculator!$G$27,Calculator!$G$39,IF(H2083-K2083&lt;=0,IF(D2083&gt;Calculator!$G$39,IF(H2083-K2083+E2083+L2083+M2083+Calculator!$G$39&gt;Calculator!$G$39,Calculator!$G$39-(H2083+E2083+L2083+M2083-K2083),Calculator!$G$39),D2083),0)))</f>
        <v>0</v>
      </c>
    </row>
    <row r="2084" spans="1:14" ht="15.75" thickBot="1">
      <c r="A2084" s="33" t="str">
        <f ca="1">IF(C2084=Calculator!$H$27,"F",IF(Daily!D2084+Daily!H2084=0,IF(D2083+H2083&gt;0,"L",""),""))</f>
        <v/>
      </c>
      <c r="B2084" s="34">
        <v>2083</v>
      </c>
      <c r="C2084" s="19">
        <f t="shared" ca="1" si="129"/>
        <v>48013</v>
      </c>
      <c r="D2084" s="29">
        <f t="shared" ca="1" si="131"/>
        <v>87303.953534715081</v>
      </c>
      <c r="E2084" s="29">
        <f ca="1">IF(C2084&lt;Calculator!$D$26,0,IF(DAY($C2084)=1,IF(D2084-Calculator!$G$24&gt;0,Calculator!$G$24,D2084),0))</f>
        <v>0</v>
      </c>
      <c r="F2084" s="29">
        <f ca="1">IF(E2084&gt;0,D2084*Calculator!$G$22/12,0)</f>
        <v>0</v>
      </c>
      <c r="G2084" s="29">
        <f ca="1">IF(E2084&gt;0,(IFERROR(-PMT(Calculator!$G$22/12,Calculator!$G$23*12,Calculator!$G$20),0))-F2084,0)</f>
        <v>0</v>
      </c>
      <c r="H2084" s="29">
        <f t="shared" ca="1" si="132"/>
        <v>2862.945282615106</v>
      </c>
      <c r="I2084" s="29">
        <f t="shared" ca="1" si="130"/>
        <v>0.50983957087666276</v>
      </c>
      <c r="J2084" s="30">
        <f>Calculator!$G$40</f>
        <v>6.5000000000000002E-2</v>
      </c>
      <c r="K2084" s="29">
        <f ca="1">IF(C2084&gt;=Calculator!$G$27,IF(DAY($C2084)=1,Calculator!$G$34/2,IF(DAY($C2084)=15,Calculator!$G$34/2,0)),0)</f>
        <v>0</v>
      </c>
      <c r="L2084" s="29">
        <f ca="1">IF(DAY($C2084)=28,IF(H2084=0,0,Calculator!$G$35),0)</f>
        <v>0</v>
      </c>
      <c r="M2084" s="29">
        <f ca="1">IF(I2084&gt;0,IF(DAY($C2084)=1,SUM(INDIRECT("I"&amp;(ROW(C2083)-DAY(C2083))):I2083),0),0)</f>
        <v>0</v>
      </c>
      <c r="N2084" s="29">
        <f ca="1">IF(C2084&lt;Calculator!$G$27,0,IF(C2084=Calculator!$G$27,Calculator!$G$39,IF(H2084-K2084&lt;=0,IF(D2084&gt;Calculator!$G$39,IF(H2084-K2084+E2084+L2084+M2084+Calculator!$G$39&gt;Calculator!$G$39,Calculator!$G$39-(H2084+E2084+L2084+M2084-K2084),Calculator!$G$39),D2084),0)))</f>
        <v>0</v>
      </c>
    </row>
    <row r="2085" spans="1:14" ht="15.75" thickBot="1">
      <c r="A2085" s="33" t="str">
        <f ca="1">IF(C2085=Calculator!$H$27,"F",IF(Daily!D2085+Daily!H2085=0,IF(D2084+H2084&gt;0,"L",""),""))</f>
        <v/>
      </c>
      <c r="B2085" s="34">
        <v>2084</v>
      </c>
      <c r="C2085" s="19">
        <f t="shared" ca="1" si="129"/>
        <v>48014</v>
      </c>
      <c r="D2085" s="29">
        <f t="shared" ca="1" si="131"/>
        <v>87303.953534715081</v>
      </c>
      <c r="E2085" s="29">
        <f ca="1">IF(C2085&lt;Calculator!$D$26,0,IF(DAY($C2085)=1,IF(D2085-Calculator!$G$24&gt;0,Calculator!$G$24,D2085),0))</f>
        <v>0</v>
      </c>
      <c r="F2085" s="29">
        <f ca="1">IF(E2085&gt;0,D2085*Calculator!$G$22/12,0)</f>
        <v>0</v>
      </c>
      <c r="G2085" s="29">
        <f ca="1">IF(E2085&gt;0,(IFERROR(-PMT(Calculator!$G$22/12,Calculator!$G$23*12,Calculator!$G$20),0))-F2085,0)</f>
        <v>0</v>
      </c>
      <c r="H2085" s="29">
        <f t="shared" ca="1" si="132"/>
        <v>2862.945282615106</v>
      </c>
      <c r="I2085" s="29">
        <f t="shared" ca="1" si="130"/>
        <v>0.50983957087666276</v>
      </c>
      <c r="J2085" s="30">
        <f>Calculator!$G$40</f>
        <v>6.5000000000000002E-2</v>
      </c>
      <c r="K2085" s="29">
        <f ca="1">IF(C2085&gt;=Calculator!$G$27,IF(DAY($C2085)=1,Calculator!$G$34/2,IF(DAY($C2085)=15,Calculator!$G$34/2,0)),0)</f>
        <v>4500</v>
      </c>
      <c r="L2085" s="29">
        <f ca="1">IF(DAY($C2085)=28,IF(H2085=0,0,Calculator!$G$35),0)</f>
        <v>0</v>
      </c>
      <c r="M2085" s="29">
        <f ca="1">IF(I2085&gt;0,IF(DAY($C2085)=1,SUM(INDIRECT("I"&amp;(ROW(C2084)-DAY(C2084))):I2084),0),0)</f>
        <v>0</v>
      </c>
      <c r="N2085" s="29">
        <f ca="1">IF(C2085&lt;Calculator!$G$27,0,IF(C2085=Calculator!$G$27,Calculator!$G$39,IF(H2085-K2085&lt;=0,IF(D2085&gt;Calculator!$G$39,IF(H2085-K2085+E2085+L2085+M2085+Calculator!$G$39&gt;Calculator!$G$39,Calculator!$G$39-(H2085+E2085+L2085+M2085-K2085),Calculator!$G$39),D2085),0)))</f>
        <v>10000</v>
      </c>
    </row>
    <row r="2086" spans="1:14" ht="15.75" thickBot="1">
      <c r="A2086" s="33" t="str">
        <f ca="1">IF(C2086=Calculator!$H$27,"F",IF(Daily!D2086+Daily!H2086=0,IF(D2085+H2085&gt;0,"L",""),""))</f>
        <v/>
      </c>
      <c r="B2086" s="34">
        <v>2085</v>
      </c>
      <c r="C2086" s="19">
        <f t="shared" ca="1" si="129"/>
        <v>48015</v>
      </c>
      <c r="D2086" s="29">
        <f t="shared" ca="1" si="131"/>
        <v>77303.953534715081</v>
      </c>
      <c r="E2086" s="29">
        <f ca="1">IF(C2086&lt;Calculator!$D$26,0,IF(DAY($C2086)=1,IF(D2086-Calculator!$G$24&gt;0,Calculator!$G$24,D2086),0))</f>
        <v>0</v>
      </c>
      <c r="F2086" s="29">
        <f ca="1">IF(E2086&gt;0,D2086*Calculator!$G$22/12,0)</f>
        <v>0</v>
      </c>
      <c r="G2086" s="29">
        <f ca="1">IF(E2086&gt;0,(IFERROR(-PMT(Calculator!$G$22/12,Calculator!$G$23*12,Calculator!$G$20),0))-F2086,0)</f>
        <v>0</v>
      </c>
      <c r="H2086" s="29">
        <f t="shared" ca="1" si="132"/>
        <v>8362.9452826151064</v>
      </c>
      <c r="I2086" s="29">
        <f t="shared" ca="1" si="130"/>
        <v>1.4892916256711832</v>
      </c>
      <c r="J2086" s="30">
        <f>Calculator!$G$40</f>
        <v>6.5000000000000002E-2</v>
      </c>
      <c r="K2086" s="29">
        <f ca="1">IF(C2086&gt;=Calculator!$G$27,IF(DAY($C2086)=1,Calculator!$G$34/2,IF(DAY($C2086)=15,Calculator!$G$34/2,0)),0)</f>
        <v>0</v>
      </c>
      <c r="L2086" s="29">
        <f ca="1">IF(DAY($C2086)=28,IF(H2086=0,0,Calculator!$G$35),0)</f>
        <v>0</v>
      </c>
      <c r="M2086" s="29">
        <f ca="1">IF(I2086&gt;0,IF(DAY($C2086)=1,SUM(INDIRECT("I"&amp;(ROW(C2085)-DAY(C2085))):I2085),0),0)</f>
        <v>0</v>
      </c>
      <c r="N2086" s="29">
        <f ca="1">IF(C2086&lt;Calculator!$G$27,0,IF(C2086=Calculator!$G$27,Calculator!$G$39,IF(H2086-K2086&lt;=0,IF(D2086&gt;Calculator!$G$39,IF(H2086-K2086+E2086+L2086+M2086+Calculator!$G$39&gt;Calculator!$G$39,Calculator!$G$39-(H2086+E2086+L2086+M2086-K2086),Calculator!$G$39),D2086),0)))</f>
        <v>0</v>
      </c>
    </row>
    <row r="2087" spans="1:14" ht="15.75" thickBot="1">
      <c r="A2087" s="33" t="str">
        <f ca="1">IF(C2087=Calculator!$H$27,"F",IF(Daily!D2087+Daily!H2087=0,IF(D2086+H2086&gt;0,"L",""),""))</f>
        <v/>
      </c>
      <c r="B2087" s="34">
        <v>2086</v>
      </c>
      <c r="C2087" s="19">
        <f t="shared" ca="1" si="129"/>
        <v>48016</v>
      </c>
      <c r="D2087" s="29">
        <f t="shared" ca="1" si="131"/>
        <v>77303.953534715081</v>
      </c>
      <c r="E2087" s="29">
        <f ca="1">IF(C2087&lt;Calculator!$D$26,0,IF(DAY($C2087)=1,IF(D2087-Calculator!$G$24&gt;0,Calculator!$G$24,D2087),0))</f>
        <v>0</v>
      </c>
      <c r="F2087" s="29">
        <f ca="1">IF(E2087&gt;0,D2087*Calculator!$G$22/12,0)</f>
        <v>0</v>
      </c>
      <c r="G2087" s="29">
        <f ca="1">IF(E2087&gt;0,(IFERROR(-PMT(Calculator!$G$22/12,Calculator!$G$23*12,Calculator!$G$20),0))-F2087,0)</f>
        <v>0</v>
      </c>
      <c r="H2087" s="29">
        <f t="shared" ca="1" si="132"/>
        <v>8362.9452826151064</v>
      </c>
      <c r="I2087" s="29">
        <f t="shared" ca="1" si="130"/>
        <v>1.4892916256711832</v>
      </c>
      <c r="J2087" s="30">
        <f>Calculator!$G$40</f>
        <v>6.5000000000000002E-2</v>
      </c>
      <c r="K2087" s="29">
        <f ca="1">IF(C2087&gt;=Calculator!$G$27,IF(DAY($C2087)=1,Calculator!$G$34/2,IF(DAY($C2087)=15,Calculator!$G$34/2,0)),0)</f>
        <v>0</v>
      </c>
      <c r="L2087" s="29">
        <f ca="1">IF(DAY($C2087)=28,IF(H2087=0,0,Calculator!$G$35),0)</f>
        <v>0</v>
      </c>
      <c r="M2087" s="29">
        <f ca="1">IF(I2087&gt;0,IF(DAY($C2087)=1,SUM(INDIRECT("I"&amp;(ROW(C2086)-DAY(C2086))):I2086),0),0)</f>
        <v>0</v>
      </c>
      <c r="N2087" s="29">
        <f ca="1">IF(C2087&lt;Calculator!$G$27,0,IF(C2087=Calculator!$G$27,Calculator!$G$39,IF(H2087-K2087&lt;=0,IF(D2087&gt;Calculator!$G$39,IF(H2087-K2087+E2087+L2087+M2087+Calculator!$G$39&gt;Calculator!$G$39,Calculator!$G$39-(H2087+E2087+L2087+M2087-K2087),Calculator!$G$39),D2087),0)))</f>
        <v>0</v>
      </c>
    </row>
    <row r="2088" spans="1:14" ht="15.75" thickBot="1">
      <c r="A2088" s="33" t="str">
        <f ca="1">IF(C2088=Calculator!$H$27,"F",IF(Daily!D2088+Daily!H2088=0,IF(D2087+H2087&gt;0,"L",""),""))</f>
        <v/>
      </c>
      <c r="B2088" s="34">
        <v>2087</v>
      </c>
      <c r="C2088" s="19">
        <f t="shared" ca="1" si="129"/>
        <v>48017</v>
      </c>
      <c r="D2088" s="29">
        <f t="shared" ca="1" si="131"/>
        <v>77303.953534715081</v>
      </c>
      <c r="E2088" s="29">
        <f ca="1">IF(C2088&lt;Calculator!$D$26,0,IF(DAY($C2088)=1,IF(D2088-Calculator!$G$24&gt;0,Calculator!$G$24,D2088),0))</f>
        <v>0</v>
      </c>
      <c r="F2088" s="29">
        <f ca="1">IF(E2088&gt;0,D2088*Calculator!$G$22/12,0)</f>
        <v>0</v>
      </c>
      <c r="G2088" s="29">
        <f ca="1">IF(E2088&gt;0,(IFERROR(-PMT(Calculator!$G$22/12,Calculator!$G$23*12,Calculator!$G$20),0))-F2088,0)</f>
        <v>0</v>
      </c>
      <c r="H2088" s="29">
        <f t="shared" ca="1" si="132"/>
        <v>8362.9452826151064</v>
      </c>
      <c r="I2088" s="29">
        <f t="shared" ca="1" si="130"/>
        <v>1.4892916256711832</v>
      </c>
      <c r="J2088" s="30">
        <f>Calculator!$G$40</f>
        <v>6.5000000000000002E-2</v>
      </c>
      <c r="K2088" s="29">
        <f ca="1">IF(C2088&gt;=Calculator!$G$27,IF(DAY($C2088)=1,Calculator!$G$34/2,IF(DAY($C2088)=15,Calculator!$G$34/2,0)),0)</f>
        <v>0</v>
      </c>
      <c r="L2088" s="29">
        <f ca="1">IF(DAY($C2088)=28,IF(H2088=0,0,Calculator!$G$35),0)</f>
        <v>0</v>
      </c>
      <c r="M2088" s="29">
        <f ca="1">IF(I2088&gt;0,IF(DAY($C2088)=1,SUM(INDIRECT("I"&amp;(ROW(C2087)-DAY(C2087))):I2087),0),0)</f>
        <v>0</v>
      </c>
      <c r="N2088" s="29">
        <f ca="1">IF(C2088&lt;Calculator!$G$27,0,IF(C2088=Calculator!$G$27,Calculator!$G$39,IF(H2088-K2088&lt;=0,IF(D2088&gt;Calculator!$G$39,IF(H2088-K2088+E2088+L2088+M2088+Calculator!$G$39&gt;Calculator!$G$39,Calculator!$G$39-(H2088+E2088+L2088+M2088-K2088),Calculator!$G$39),D2088),0)))</f>
        <v>0</v>
      </c>
    </row>
    <row r="2089" spans="1:14" ht="15.75" thickBot="1">
      <c r="A2089" s="33" t="str">
        <f ca="1">IF(C2089=Calculator!$H$27,"F",IF(Daily!D2089+Daily!H2089=0,IF(D2088+H2088&gt;0,"L",""),""))</f>
        <v/>
      </c>
      <c r="B2089" s="34">
        <v>2088</v>
      </c>
      <c r="C2089" s="19">
        <f t="shared" ca="1" si="129"/>
        <v>48018</v>
      </c>
      <c r="D2089" s="29">
        <f t="shared" ca="1" si="131"/>
        <v>77303.953534715081</v>
      </c>
      <c r="E2089" s="29">
        <f ca="1">IF(C2089&lt;Calculator!$D$26,0,IF(DAY($C2089)=1,IF(D2089-Calculator!$G$24&gt;0,Calculator!$G$24,D2089),0))</f>
        <v>0</v>
      </c>
      <c r="F2089" s="29">
        <f ca="1">IF(E2089&gt;0,D2089*Calculator!$G$22/12,0)</f>
        <v>0</v>
      </c>
      <c r="G2089" s="29">
        <f ca="1">IF(E2089&gt;0,(IFERROR(-PMT(Calculator!$G$22/12,Calculator!$G$23*12,Calculator!$G$20),0))-F2089,0)</f>
        <v>0</v>
      </c>
      <c r="H2089" s="29">
        <f t="shared" ca="1" si="132"/>
        <v>8362.9452826151064</v>
      </c>
      <c r="I2089" s="29">
        <f t="shared" ca="1" si="130"/>
        <v>1.4892916256711832</v>
      </c>
      <c r="J2089" s="30">
        <f>Calculator!$G$40</f>
        <v>6.5000000000000002E-2</v>
      </c>
      <c r="K2089" s="29">
        <f ca="1">IF(C2089&gt;=Calculator!$G$27,IF(DAY($C2089)=1,Calculator!$G$34/2,IF(DAY($C2089)=15,Calculator!$G$34/2,0)),0)</f>
        <v>0</v>
      </c>
      <c r="L2089" s="29">
        <f ca="1">IF(DAY($C2089)=28,IF(H2089=0,0,Calculator!$G$35),0)</f>
        <v>0</v>
      </c>
      <c r="M2089" s="29">
        <f ca="1">IF(I2089&gt;0,IF(DAY($C2089)=1,SUM(INDIRECT("I"&amp;(ROW(C2088)-DAY(C2088))):I2088),0),0)</f>
        <v>0</v>
      </c>
      <c r="N2089" s="29">
        <f ca="1">IF(C2089&lt;Calculator!$G$27,0,IF(C2089=Calculator!$G$27,Calculator!$G$39,IF(H2089-K2089&lt;=0,IF(D2089&gt;Calculator!$G$39,IF(H2089-K2089+E2089+L2089+M2089+Calculator!$G$39&gt;Calculator!$G$39,Calculator!$G$39-(H2089+E2089+L2089+M2089-K2089),Calculator!$G$39),D2089),0)))</f>
        <v>0</v>
      </c>
    </row>
    <row r="2090" spans="1:14" ht="15.75" thickBot="1">
      <c r="A2090" s="33" t="str">
        <f ca="1">IF(C2090=Calculator!$H$27,"F",IF(Daily!D2090+Daily!H2090=0,IF(D2089+H2089&gt;0,"L",""),""))</f>
        <v/>
      </c>
      <c r="B2090" s="34">
        <v>2089</v>
      </c>
      <c r="C2090" s="19">
        <f t="shared" ca="1" si="129"/>
        <v>48019</v>
      </c>
      <c r="D2090" s="29">
        <f t="shared" ca="1" si="131"/>
        <v>77303.953534715081</v>
      </c>
      <c r="E2090" s="29">
        <f ca="1">IF(C2090&lt;Calculator!$D$26,0,IF(DAY($C2090)=1,IF(D2090-Calculator!$G$24&gt;0,Calculator!$G$24,D2090),0))</f>
        <v>0</v>
      </c>
      <c r="F2090" s="29">
        <f ca="1">IF(E2090&gt;0,D2090*Calculator!$G$22/12,0)</f>
        <v>0</v>
      </c>
      <c r="G2090" s="29">
        <f ca="1">IF(E2090&gt;0,(IFERROR(-PMT(Calculator!$G$22/12,Calculator!$G$23*12,Calculator!$G$20),0))-F2090,0)</f>
        <v>0</v>
      </c>
      <c r="H2090" s="29">
        <f t="shared" ca="1" si="132"/>
        <v>8362.9452826151064</v>
      </c>
      <c r="I2090" s="29">
        <f t="shared" ca="1" si="130"/>
        <v>1.4892916256711832</v>
      </c>
      <c r="J2090" s="30">
        <f>Calculator!$G$40</f>
        <v>6.5000000000000002E-2</v>
      </c>
      <c r="K2090" s="29">
        <f ca="1">IF(C2090&gt;=Calculator!$G$27,IF(DAY($C2090)=1,Calculator!$G$34/2,IF(DAY($C2090)=15,Calculator!$G$34/2,0)),0)</f>
        <v>0</v>
      </c>
      <c r="L2090" s="29">
        <f ca="1">IF(DAY($C2090)=28,IF(H2090=0,0,Calculator!$G$35),0)</f>
        <v>0</v>
      </c>
      <c r="M2090" s="29">
        <f ca="1">IF(I2090&gt;0,IF(DAY($C2090)=1,SUM(INDIRECT("I"&amp;(ROW(C2089)-DAY(C2089))):I2089),0),0)</f>
        <v>0</v>
      </c>
      <c r="N2090" s="29">
        <f ca="1">IF(C2090&lt;Calculator!$G$27,0,IF(C2090=Calculator!$G$27,Calculator!$G$39,IF(H2090-K2090&lt;=0,IF(D2090&gt;Calculator!$G$39,IF(H2090-K2090+E2090+L2090+M2090+Calculator!$G$39&gt;Calculator!$G$39,Calculator!$G$39-(H2090+E2090+L2090+M2090-K2090),Calculator!$G$39),D2090),0)))</f>
        <v>0</v>
      </c>
    </row>
    <row r="2091" spans="1:14" ht="15.75" thickBot="1">
      <c r="A2091" s="33" t="str">
        <f ca="1">IF(C2091=Calculator!$H$27,"F",IF(Daily!D2091+Daily!H2091=0,IF(D2090+H2090&gt;0,"L",""),""))</f>
        <v/>
      </c>
      <c r="B2091" s="34">
        <v>2090</v>
      </c>
      <c r="C2091" s="19">
        <f t="shared" ca="1" si="129"/>
        <v>48020</v>
      </c>
      <c r="D2091" s="29">
        <f t="shared" ca="1" si="131"/>
        <v>77303.953534715081</v>
      </c>
      <c r="E2091" s="29">
        <f ca="1">IF(C2091&lt;Calculator!$D$26,0,IF(DAY($C2091)=1,IF(D2091-Calculator!$G$24&gt;0,Calculator!$G$24,D2091),0))</f>
        <v>0</v>
      </c>
      <c r="F2091" s="29">
        <f ca="1">IF(E2091&gt;0,D2091*Calculator!$G$22/12,0)</f>
        <v>0</v>
      </c>
      <c r="G2091" s="29">
        <f ca="1">IF(E2091&gt;0,(IFERROR(-PMT(Calculator!$G$22/12,Calculator!$G$23*12,Calculator!$G$20),0))-F2091,0)</f>
        <v>0</v>
      </c>
      <c r="H2091" s="29">
        <f t="shared" ca="1" si="132"/>
        <v>8362.9452826151064</v>
      </c>
      <c r="I2091" s="29">
        <f t="shared" ca="1" si="130"/>
        <v>1.4892916256711832</v>
      </c>
      <c r="J2091" s="30">
        <f>Calculator!$G$40</f>
        <v>6.5000000000000002E-2</v>
      </c>
      <c r="K2091" s="29">
        <f ca="1">IF(C2091&gt;=Calculator!$G$27,IF(DAY($C2091)=1,Calculator!$G$34/2,IF(DAY($C2091)=15,Calculator!$G$34/2,0)),0)</f>
        <v>0</v>
      </c>
      <c r="L2091" s="29">
        <f ca="1">IF(DAY($C2091)=28,IF(H2091=0,0,Calculator!$G$35),0)</f>
        <v>0</v>
      </c>
      <c r="M2091" s="29">
        <f ca="1">IF(I2091&gt;0,IF(DAY($C2091)=1,SUM(INDIRECT("I"&amp;(ROW(C2090)-DAY(C2090))):I2090),0),0)</f>
        <v>0</v>
      </c>
      <c r="N2091" s="29">
        <f ca="1">IF(C2091&lt;Calculator!$G$27,0,IF(C2091=Calculator!$G$27,Calculator!$G$39,IF(H2091-K2091&lt;=0,IF(D2091&gt;Calculator!$G$39,IF(H2091-K2091+E2091+L2091+M2091+Calculator!$G$39&gt;Calculator!$G$39,Calculator!$G$39-(H2091+E2091+L2091+M2091-K2091),Calculator!$G$39),D2091),0)))</f>
        <v>0</v>
      </c>
    </row>
    <row r="2092" spans="1:14" ht="15.75" thickBot="1">
      <c r="A2092" s="33" t="str">
        <f ca="1">IF(C2092=Calculator!$H$27,"F",IF(Daily!D2092+Daily!H2092=0,IF(D2091+H2091&gt;0,"L",""),""))</f>
        <v/>
      </c>
      <c r="B2092" s="34">
        <v>2091</v>
      </c>
      <c r="C2092" s="19">
        <f t="shared" ca="1" si="129"/>
        <v>48021</v>
      </c>
      <c r="D2092" s="29">
        <f t="shared" ca="1" si="131"/>
        <v>77303.953534715081</v>
      </c>
      <c r="E2092" s="29">
        <f ca="1">IF(C2092&lt;Calculator!$D$26,0,IF(DAY($C2092)=1,IF(D2092-Calculator!$G$24&gt;0,Calculator!$G$24,D2092),0))</f>
        <v>0</v>
      </c>
      <c r="F2092" s="29">
        <f ca="1">IF(E2092&gt;0,D2092*Calculator!$G$22/12,0)</f>
        <v>0</v>
      </c>
      <c r="G2092" s="29">
        <f ca="1">IF(E2092&gt;0,(IFERROR(-PMT(Calculator!$G$22/12,Calculator!$G$23*12,Calculator!$G$20),0))-F2092,0)</f>
        <v>0</v>
      </c>
      <c r="H2092" s="29">
        <f t="shared" ca="1" si="132"/>
        <v>8362.9452826151064</v>
      </c>
      <c r="I2092" s="29">
        <f t="shared" ca="1" si="130"/>
        <v>1.4892916256711832</v>
      </c>
      <c r="J2092" s="30">
        <f>Calculator!$G$40</f>
        <v>6.5000000000000002E-2</v>
      </c>
      <c r="K2092" s="29">
        <f ca="1">IF(C2092&gt;=Calculator!$G$27,IF(DAY($C2092)=1,Calculator!$G$34/2,IF(DAY($C2092)=15,Calculator!$G$34/2,0)),0)</f>
        <v>0</v>
      </c>
      <c r="L2092" s="29">
        <f ca="1">IF(DAY($C2092)=28,IF(H2092=0,0,Calculator!$G$35),0)</f>
        <v>0</v>
      </c>
      <c r="M2092" s="29">
        <f ca="1">IF(I2092&gt;0,IF(DAY($C2092)=1,SUM(INDIRECT("I"&amp;(ROW(C2091)-DAY(C2091))):I2091),0),0)</f>
        <v>0</v>
      </c>
      <c r="N2092" s="29">
        <f ca="1">IF(C2092&lt;Calculator!$G$27,0,IF(C2092=Calculator!$G$27,Calculator!$G$39,IF(H2092-K2092&lt;=0,IF(D2092&gt;Calculator!$G$39,IF(H2092-K2092+E2092+L2092+M2092+Calculator!$G$39&gt;Calculator!$G$39,Calculator!$G$39-(H2092+E2092+L2092+M2092-K2092),Calculator!$G$39),D2092),0)))</f>
        <v>0</v>
      </c>
    </row>
    <row r="2093" spans="1:14" ht="15.75" thickBot="1">
      <c r="A2093" s="33" t="str">
        <f ca="1">IF(C2093=Calculator!$H$27,"F",IF(Daily!D2093+Daily!H2093=0,IF(D2092+H2092&gt;0,"L",""),""))</f>
        <v/>
      </c>
      <c r="B2093" s="34">
        <v>2092</v>
      </c>
      <c r="C2093" s="19">
        <f t="shared" ca="1" si="129"/>
        <v>48022</v>
      </c>
      <c r="D2093" s="29">
        <f t="shared" ca="1" si="131"/>
        <v>77303.953534715081</v>
      </c>
      <c r="E2093" s="29">
        <f ca="1">IF(C2093&lt;Calculator!$D$26,0,IF(DAY($C2093)=1,IF(D2093-Calculator!$G$24&gt;0,Calculator!$G$24,D2093),0))</f>
        <v>0</v>
      </c>
      <c r="F2093" s="29">
        <f ca="1">IF(E2093&gt;0,D2093*Calculator!$G$22/12,0)</f>
        <v>0</v>
      </c>
      <c r="G2093" s="29">
        <f ca="1">IF(E2093&gt;0,(IFERROR(-PMT(Calculator!$G$22/12,Calculator!$G$23*12,Calculator!$G$20),0))-F2093,0)</f>
        <v>0</v>
      </c>
      <c r="H2093" s="29">
        <f t="shared" ca="1" si="132"/>
        <v>8362.9452826151064</v>
      </c>
      <c r="I2093" s="29">
        <f t="shared" ca="1" si="130"/>
        <v>1.4892916256711832</v>
      </c>
      <c r="J2093" s="30">
        <f>Calculator!$G$40</f>
        <v>6.5000000000000002E-2</v>
      </c>
      <c r="K2093" s="29">
        <f ca="1">IF(C2093&gt;=Calculator!$G$27,IF(DAY($C2093)=1,Calculator!$G$34/2,IF(DAY($C2093)=15,Calculator!$G$34/2,0)),0)</f>
        <v>0</v>
      </c>
      <c r="L2093" s="29">
        <f ca="1">IF(DAY($C2093)=28,IF(H2093=0,0,Calculator!$G$35),0)</f>
        <v>0</v>
      </c>
      <c r="M2093" s="29">
        <f ca="1">IF(I2093&gt;0,IF(DAY($C2093)=1,SUM(INDIRECT("I"&amp;(ROW(C2092)-DAY(C2092))):I2092),0),0)</f>
        <v>0</v>
      </c>
      <c r="N2093" s="29">
        <f ca="1">IF(C2093&lt;Calculator!$G$27,0,IF(C2093=Calculator!$G$27,Calculator!$G$39,IF(H2093-K2093&lt;=0,IF(D2093&gt;Calculator!$G$39,IF(H2093-K2093+E2093+L2093+M2093+Calculator!$G$39&gt;Calculator!$G$39,Calculator!$G$39-(H2093+E2093+L2093+M2093-K2093),Calculator!$G$39),D2093),0)))</f>
        <v>0</v>
      </c>
    </row>
    <row r="2094" spans="1:14" ht="15.75" thickBot="1">
      <c r="A2094" s="33" t="str">
        <f ca="1">IF(C2094=Calculator!$H$27,"F",IF(Daily!D2094+Daily!H2094=0,IF(D2093+H2093&gt;0,"L",""),""))</f>
        <v/>
      </c>
      <c r="B2094" s="34">
        <v>2093</v>
      </c>
      <c r="C2094" s="19">
        <f t="shared" ca="1" si="129"/>
        <v>48023</v>
      </c>
      <c r="D2094" s="29">
        <f t="shared" ca="1" si="131"/>
        <v>77303.953534715081</v>
      </c>
      <c r="E2094" s="29">
        <f ca="1">IF(C2094&lt;Calculator!$D$26,0,IF(DAY($C2094)=1,IF(D2094-Calculator!$G$24&gt;0,Calculator!$G$24,D2094),0))</f>
        <v>0</v>
      </c>
      <c r="F2094" s="29">
        <f ca="1">IF(E2094&gt;0,D2094*Calculator!$G$22/12,0)</f>
        <v>0</v>
      </c>
      <c r="G2094" s="29">
        <f ca="1">IF(E2094&gt;0,(IFERROR(-PMT(Calculator!$G$22/12,Calculator!$G$23*12,Calculator!$G$20),0))-F2094,0)</f>
        <v>0</v>
      </c>
      <c r="H2094" s="29">
        <f t="shared" ca="1" si="132"/>
        <v>8362.9452826151064</v>
      </c>
      <c r="I2094" s="29">
        <f t="shared" ca="1" si="130"/>
        <v>1.4892916256711832</v>
      </c>
      <c r="J2094" s="30">
        <f>Calculator!$G$40</f>
        <v>6.5000000000000002E-2</v>
      </c>
      <c r="K2094" s="29">
        <f ca="1">IF(C2094&gt;=Calculator!$G$27,IF(DAY($C2094)=1,Calculator!$G$34/2,IF(DAY($C2094)=15,Calculator!$G$34/2,0)),0)</f>
        <v>0</v>
      </c>
      <c r="L2094" s="29">
        <f ca="1">IF(DAY($C2094)=28,IF(H2094=0,0,Calculator!$G$35),0)</f>
        <v>0</v>
      </c>
      <c r="M2094" s="29">
        <f ca="1">IF(I2094&gt;0,IF(DAY($C2094)=1,SUM(INDIRECT("I"&amp;(ROW(C2093)-DAY(C2093))):I2093),0),0)</f>
        <v>0</v>
      </c>
      <c r="N2094" s="29">
        <f ca="1">IF(C2094&lt;Calculator!$G$27,0,IF(C2094=Calculator!$G$27,Calculator!$G$39,IF(H2094-K2094&lt;=0,IF(D2094&gt;Calculator!$G$39,IF(H2094-K2094+E2094+L2094+M2094+Calculator!$G$39&gt;Calculator!$G$39,Calculator!$G$39-(H2094+E2094+L2094+M2094-K2094),Calculator!$G$39),D2094),0)))</f>
        <v>0</v>
      </c>
    </row>
    <row r="2095" spans="1:14" ht="15.75" thickBot="1">
      <c r="A2095" s="33" t="str">
        <f ca="1">IF(C2095=Calculator!$H$27,"F",IF(Daily!D2095+Daily!H2095=0,IF(D2094+H2094&gt;0,"L",""),""))</f>
        <v/>
      </c>
      <c r="B2095" s="34">
        <v>2094</v>
      </c>
      <c r="C2095" s="19">
        <f t="shared" ca="1" si="129"/>
        <v>48024</v>
      </c>
      <c r="D2095" s="29">
        <f t="shared" ca="1" si="131"/>
        <v>77303.953534715081</v>
      </c>
      <c r="E2095" s="29">
        <f ca="1">IF(C2095&lt;Calculator!$D$26,0,IF(DAY($C2095)=1,IF(D2095-Calculator!$G$24&gt;0,Calculator!$G$24,D2095),0))</f>
        <v>0</v>
      </c>
      <c r="F2095" s="29">
        <f ca="1">IF(E2095&gt;0,D2095*Calculator!$G$22/12,0)</f>
        <v>0</v>
      </c>
      <c r="G2095" s="29">
        <f ca="1">IF(E2095&gt;0,(IFERROR(-PMT(Calculator!$G$22/12,Calculator!$G$23*12,Calculator!$G$20),0))-F2095,0)</f>
        <v>0</v>
      </c>
      <c r="H2095" s="29">
        <f t="shared" ca="1" si="132"/>
        <v>8362.9452826151064</v>
      </c>
      <c r="I2095" s="29">
        <f t="shared" ca="1" si="130"/>
        <v>1.4892916256711832</v>
      </c>
      <c r="J2095" s="30">
        <f>Calculator!$G$40</f>
        <v>6.5000000000000002E-2</v>
      </c>
      <c r="K2095" s="29">
        <f ca="1">IF(C2095&gt;=Calculator!$G$27,IF(DAY($C2095)=1,Calculator!$G$34/2,IF(DAY($C2095)=15,Calculator!$G$34/2,0)),0)</f>
        <v>0</v>
      </c>
      <c r="L2095" s="29">
        <f ca="1">IF(DAY($C2095)=28,IF(H2095=0,0,Calculator!$G$35),0)</f>
        <v>0</v>
      </c>
      <c r="M2095" s="29">
        <f ca="1">IF(I2095&gt;0,IF(DAY($C2095)=1,SUM(INDIRECT("I"&amp;(ROW(C2094)-DAY(C2094))):I2094),0),0)</f>
        <v>0</v>
      </c>
      <c r="N2095" s="29">
        <f ca="1">IF(C2095&lt;Calculator!$G$27,0,IF(C2095=Calculator!$G$27,Calculator!$G$39,IF(H2095-K2095&lt;=0,IF(D2095&gt;Calculator!$G$39,IF(H2095-K2095+E2095+L2095+M2095+Calculator!$G$39&gt;Calculator!$G$39,Calculator!$G$39-(H2095+E2095+L2095+M2095-K2095),Calculator!$G$39),D2095),0)))</f>
        <v>0</v>
      </c>
    </row>
    <row r="2096" spans="1:14" ht="15.75" thickBot="1">
      <c r="A2096" s="33" t="str">
        <f ca="1">IF(C2096=Calculator!$H$27,"F",IF(Daily!D2096+Daily!H2096=0,IF(D2095+H2095&gt;0,"L",""),""))</f>
        <v/>
      </c>
      <c r="B2096" s="34">
        <v>2095</v>
      </c>
      <c r="C2096" s="19">
        <f t="shared" ca="1" si="129"/>
        <v>48025</v>
      </c>
      <c r="D2096" s="29">
        <f t="shared" ca="1" si="131"/>
        <v>77303.953534715081</v>
      </c>
      <c r="E2096" s="29">
        <f ca="1">IF(C2096&lt;Calculator!$D$26,0,IF(DAY($C2096)=1,IF(D2096-Calculator!$G$24&gt;0,Calculator!$G$24,D2096),0))</f>
        <v>0</v>
      </c>
      <c r="F2096" s="29">
        <f ca="1">IF(E2096&gt;0,D2096*Calculator!$G$22/12,0)</f>
        <v>0</v>
      </c>
      <c r="G2096" s="29">
        <f ca="1">IF(E2096&gt;0,(IFERROR(-PMT(Calculator!$G$22/12,Calculator!$G$23*12,Calculator!$G$20),0))-F2096,0)</f>
        <v>0</v>
      </c>
      <c r="H2096" s="29">
        <f t="shared" ca="1" si="132"/>
        <v>8362.9452826151064</v>
      </c>
      <c r="I2096" s="29">
        <f t="shared" ca="1" si="130"/>
        <v>1.4892916256711832</v>
      </c>
      <c r="J2096" s="30">
        <f>Calculator!$G$40</f>
        <v>6.5000000000000002E-2</v>
      </c>
      <c r="K2096" s="29">
        <f ca="1">IF(C2096&gt;=Calculator!$G$27,IF(DAY($C2096)=1,Calculator!$G$34/2,IF(DAY($C2096)=15,Calculator!$G$34/2,0)),0)</f>
        <v>0</v>
      </c>
      <c r="L2096" s="29">
        <f ca="1">IF(DAY($C2096)=28,IF(H2096=0,0,Calculator!$G$35),0)</f>
        <v>0</v>
      </c>
      <c r="M2096" s="29">
        <f ca="1">IF(I2096&gt;0,IF(DAY($C2096)=1,SUM(INDIRECT("I"&amp;(ROW(C2095)-DAY(C2095))):I2095),0),0)</f>
        <v>0</v>
      </c>
      <c r="N2096" s="29">
        <f ca="1">IF(C2096&lt;Calculator!$G$27,0,IF(C2096=Calculator!$G$27,Calculator!$G$39,IF(H2096-K2096&lt;=0,IF(D2096&gt;Calculator!$G$39,IF(H2096-K2096+E2096+L2096+M2096+Calculator!$G$39&gt;Calculator!$G$39,Calculator!$G$39-(H2096+E2096+L2096+M2096-K2096),Calculator!$G$39),D2096),0)))</f>
        <v>0</v>
      </c>
    </row>
    <row r="2097" spans="1:14" ht="15.75" thickBot="1">
      <c r="A2097" s="33" t="str">
        <f ca="1">IF(C2097=Calculator!$H$27,"F",IF(Daily!D2097+Daily!H2097=0,IF(D2096+H2096&gt;0,"L",""),""))</f>
        <v/>
      </c>
      <c r="B2097" s="34">
        <v>2096</v>
      </c>
      <c r="C2097" s="19">
        <f t="shared" ca="1" si="129"/>
        <v>48026</v>
      </c>
      <c r="D2097" s="29">
        <f t="shared" ca="1" si="131"/>
        <v>77303.953534715081</v>
      </c>
      <c r="E2097" s="29">
        <f ca="1">IF(C2097&lt;Calculator!$D$26,0,IF(DAY($C2097)=1,IF(D2097-Calculator!$G$24&gt;0,Calculator!$G$24,D2097),0))</f>
        <v>0</v>
      </c>
      <c r="F2097" s="29">
        <f ca="1">IF(E2097&gt;0,D2097*Calculator!$G$22/12,0)</f>
        <v>0</v>
      </c>
      <c r="G2097" s="29">
        <f ca="1">IF(E2097&gt;0,(IFERROR(-PMT(Calculator!$G$22/12,Calculator!$G$23*12,Calculator!$G$20),0))-F2097,0)</f>
        <v>0</v>
      </c>
      <c r="H2097" s="29">
        <f t="shared" ca="1" si="132"/>
        <v>8362.9452826151064</v>
      </c>
      <c r="I2097" s="29">
        <f t="shared" ca="1" si="130"/>
        <v>1.4892916256711832</v>
      </c>
      <c r="J2097" s="30">
        <f>Calculator!$G$40</f>
        <v>6.5000000000000002E-2</v>
      </c>
      <c r="K2097" s="29">
        <f ca="1">IF(C2097&gt;=Calculator!$G$27,IF(DAY($C2097)=1,Calculator!$G$34/2,IF(DAY($C2097)=15,Calculator!$G$34/2,0)),0)</f>
        <v>0</v>
      </c>
      <c r="L2097" s="29">
        <f ca="1">IF(DAY($C2097)=28,IF(H2097=0,0,Calculator!$G$35),0)</f>
        <v>0</v>
      </c>
      <c r="M2097" s="29">
        <f ca="1">IF(I2097&gt;0,IF(DAY($C2097)=1,SUM(INDIRECT("I"&amp;(ROW(C2096)-DAY(C2096))):I2096),0),0)</f>
        <v>0</v>
      </c>
      <c r="N2097" s="29">
        <f ca="1">IF(C2097&lt;Calculator!$G$27,0,IF(C2097=Calculator!$G$27,Calculator!$G$39,IF(H2097-K2097&lt;=0,IF(D2097&gt;Calculator!$G$39,IF(H2097-K2097+E2097+L2097+M2097+Calculator!$G$39&gt;Calculator!$G$39,Calculator!$G$39-(H2097+E2097+L2097+M2097-K2097),Calculator!$G$39),D2097),0)))</f>
        <v>0</v>
      </c>
    </row>
    <row r="2098" spans="1:14" ht="15.75" thickBot="1">
      <c r="A2098" s="33" t="str">
        <f ca="1">IF(C2098=Calculator!$H$27,"F",IF(Daily!D2098+Daily!H2098=0,IF(D2097+H2097&gt;0,"L",""),""))</f>
        <v/>
      </c>
      <c r="B2098" s="34">
        <v>2097</v>
      </c>
      <c r="C2098" s="19">
        <f t="shared" ca="1" si="129"/>
        <v>48027</v>
      </c>
      <c r="D2098" s="29">
        <f t="shared" ca="1" si="131"/>
        <v>77303.953534715081</v>
      </c>
      <c r="E2098" s="29">
        <f ca="1">IF(C2098&lt;Calculator!$D$26,0,IF(DAY($C2098)=1,IF(D2098-Calculator!$G$24&gt;0,Calculator!$G$24,D2098),0))</f>
        <v>0</v>
      </c>
      <c r="F2098" s="29">
        <f ca="1">IF(E2098&gt;0,D2098*Calculator!$G$22/12,0)</f>
        <v>0</v>
      </c>
      <c r="G2098" s="29">
        <f ca="1">IF(E2098&gt;0,(IFERROR(-PMT(Calculator!$G$22/12,Calculator!$G$23*12,Calculator!$G$20),0))-F2098,0)</f>
        <v>0</v>
      </c>
      <c r="H2098" s="29">
        <f t="shared" ca="1" si="132"/>
        <v>8362.9452826151064</v>
      </c>
      <c r="I2098" s="29">
        <f t="shared" ca="1" si="130"/>
        <v>1.4892916256711832</v>
      </c>
      <c r="J2098" s="30">
        <f>Calculator!$G$40</f>
        <v>6.5000000000000002E-2</v>
      </c>
      <c r="K2098" s="29">
        <f ca="1">IF(C2098&gt;=Calculator!$G$27,IF(DAY($C2098)=1,Calculator!$G$34/2,IF(DAY($C2098)=15,Calculator!$G$34/2,0)),0)</f>
        <v>0</v>
      </c>
      <c r="L2098" s="29">
        <f ca="1">IF(DAY($C2098)=28,IF(H2098=0,0,Calculator!$G$35),0)</f>
        <v>5000</v>
      </c>
      <c r="M2098" s="29">
        <f ca="1">IF(I2098&gt;0,IF(DAY($C2098)=1,SUM(INDIRECT("I"&amp;(ROW(C2097)-DAY(C2097))):I2097),0),0)</f>
        <v>0</v>
      </c>
      <c r="N2098" s="29">
        <f ca="1">IF(C2098&lt;Calculator!$G$27,0,IF(C2098=Calculator!$G$27,Calculator!$G$39,IF(H2098-K2098&lt;=0,IF(D2098&gt;Calculator!$G$39,IF(H2098-K2098+E2098+L2098+M2098+Calculator!$G$39&gt;Calculator!$G$39,Calculator!$G$39-(H2098+E2098+L2098+M2098-K2098),Calculator!$G$39),D2098),0)))</f>
        <v>0</v>
      </c>
    </row>
    <row r="2099" spans="1:14" ht="15.75" thickBot="1">
      <c r="A2099" s="33" t="str">
        <f ca="1">IF(C2099=Calculator!$H$27,"F",IF(Daily!D2099+Daily!H2099=0,IF(D2098+H2098&gt;0,"L",""),""))</f>
        <v/>
      </c>
      <c r="B2099" s="34">
        <v>2098</v>
      </c>
      <c r="C2099" s="19">
        <f t="shared" ca="1" si="129"/>
        <v>48028</v>
      </c>
      <c r="D2099" s="29">
        <f t="shared" ca="1" si="131"/>
        <v>77303.953534715081</v>
      </c>
      <c r="E2099" s="29">
        <f ca="1">IF(C2099&lt;Calculator!$D$26,0,IF(DAY($C2099)=1,IF(D2099-Calculator!$G$24&gt;0,Calculator!$G$24,D2099),0))</f>
        <v>0</v>
      </c>
      <c r="F2099" s="29">
        <f ca="1">IF(E2099&gt;0,D2099*Calculator!$G$22/12,0)</f>
        <v>0</v>
      </c>
      <c r="G2099" s="29">
        <f ca="1">IF(E2099&gt;0,(IFERROR(-PMT(Calculator!$G$22/12,Calculator!$G$23*12,Calculator!$G$20),0))-F2099,0)</f>
        <v>0</v>
      </c>
      <c r="H2099" s="29">
        <f t="shared" ca="1" si="132"/>
        <v>13362.945282615106</v>
      </c>
      <c r="I2099" s="29">
        <f t="shared" ca="1" si="130"/>
        <v>2.379702584575293</v>
      </c>
      <c r="J2099" s="30">
        <f>Calculator!$G$40</f>
        <v>6.5000000000000002E-2</v>
      </c>
      <c r="K2099" s="29">
        <f ca="1">IF(C2099&gt;=Calculator!$G$27,IF(DAY($C2099)=1,Calculator!$G$34/2,IF(DAY($C2099)=15,Calculator!$G$34/2,0)),0)</f>
        <v>0</v>
      </c>
      <c r="L2099" s="29">
        <f ca="1">IF(DAY($C2099)=28,IF(H2099=0,0,Calculator!$G$35),0)</f>
        <v>0</v>
      </c>
      <c r="M2099" s="29">
        <f ca="1">IF(I2099&gt;0,IF(DAY($C2099)=1,SUM(INDIRECT("I"&amp;(ROW(C2098)-DAY(C2098))):I2098),0),0)</f>
        <v>0</v>
      </c>
      <c r="N2099" s="29">
        <f ca="1">IF(C2099&lt;Calculator!$G$27,0,IF(C2099=Calculator!$G$27,Calculator!$G$39,IF(H2099-K2099&lt;=0,IF(D2099&gt;Calculator!$G$39,IF(H2099-K2099+E2099+L2099+M2099+Calculator!$G$39&gt;Calculator!$G$39,Calculator!$G$39-(H2099+E2099+L2099+M2099-K2099),Calculator!$G$39),D2099),0)))</f>
        <v>0</v>
      </c>
    </row>
    <row r="2100" spans="1:14" ht="15.75" thickBot="1">
      <c r="A2100" s="33" t="str">
        <f ca="1">IF(C2100=Calculator!$H$27,"F",IF(Daily!D2100+Daily!H2100=0,IF(D2099+H2099&gt;0,"L",""),""))</f>
        <v/>
      </c>
      <c r="B2100" s="34">
        <v>2099</v>
      </c>
      <c r="C2100" s="19">
        <f t="shared" ca="1" si="129"/>
        <v>48029</v>
      </c>
      <c r="D2100" s="29">
        <f t="shared" ca="1" si="131"/>
        <v>77303.953534715081</v>
      </c>
      <c r="E2100" s="29">
        <f ca="1">IF(C2100&lt;Calculator!$D$26,0,IF(DAY($C2100)=1,IF(D2100-Calculator!$G$24&gt;0,Calculator!$G$24,D2100),0))</f>
        <v>0</v>
      </c>
      <c r="F2100" s="29">
        <f ca="1">IF(E2100&gt;0,D2100*Calculator!$G$22/12,0)</f>
        <v>0</v>
      </c>
      <c r="G2100" s="29">
        <f ca="1">IF(E2100&gt;0,(IFERROR(-PMT(Calculator!$G$22/12,Calculator!$G$23*12,Calculator!$G$20),0))-F2100,0)</f>
        <v>0</v>
      </c>
      <c r="H2100" s="29">
        <f t="shared" ca="1" si="132"/>
        <v>13362.945282615106</v>
      </c>
      <c r="I2100" s="29">
        <f t="shared" ca="1" si="130"/>
        <v>2.379702584575293</v>
      </c>
      <c r="J2100" s="30">
        <f>Calculator!$G$40</f>
        <v>6.5000000000000002E-2</v>
      </c>
      <c r="K2100" s="29">
        <f ca="1">IF(C2100&gt;=Calculator!$G$27,IF(DAY($C2100)=1,Calculator!$G$34/2,IF(DAY($C2100)=15,Calculator!$G$34/2,0)),0)</f>
        <v>0</v>
      </c>
      <c r="L2100" s="29">
        <f ca="1">IF(DAY($C2100)=28,IF(H2100=0,0,Calculator!$G$35),0)</f>
        <v>0</v>
      </c>
      <c r="M2100" s="29">
        <f ca="1">IF(I2100&gt;0,IF(DAY($C2100)=1,SUM(INDIRECT("I"&amp;(ROW(C2099)-DAY(C2099))):I2099),0),0)</f>
        <v>0</v>
      </c>
      <c r="N2100" s="29">
        <f ca="1">IF(C2100&lt;Calculator!$G$27,0,IF(C2100=Calculator!$G$27,Calculator!$G$39,IF(H2100-K2100&lt;=0,IF(D2100&gt;Calculator!$G$39,IF(H2100-K2100+E2100+L2100+M2100+Calculator!$G$39&gt;Calculator!$G$39,Calculator!$G$39-(H2100+E2100+L2100+M2100-K2100),Calculator!$G$39),D2100),0)))</f>
        <v>0</v>
      </c>
    </row>
    <row r="2101" spans="1:14" ht="15.75" thickBot="1">
      <c r="A2101" s="33" t="str">
        <f ca="1">IF(C2101=Calculator!$H$27,"F",IF(Daily!D2101+Daily!H2101=0,IF(D2100+H2100&gt;0,"L",""),""))</f>
        <v/>
      </c>
      <c r="B2101" s="34">
        <v>2100</v>
      </c>
      <c r="C2101" s="19">
        <f t="shared" ca="1" si="129"/>
        <v>48030</v>
      </c>
      <c r="D2101" s="29">
        <f t="shared" ca="1" si="131"/>
        <v>77303.953534715081</v>
      </c>
      <c r="E2101" s="29">
        <f ca="1">IF(C2101&lt;Calculator!$D$26,0,IF(DAY($C2101)=1,IF(D2101-Calculator!$G$24&gt;0,Calculator!$G$24,D2101),0))</f>
        <v>1878.8756805424866</v>
      </c>
      <c r="F2101" s="29">
        <f ca="1">IF(E2101&gt;0,D2101*Calculator!$G$22/12,0)</f>
        <v>322.09980639464618</v>
      </c>
      <c r="G2101" s="29">
        <f ca="1">IF(E2101&gt;0,(IFERROR(-PMT(Calculator!$G$22/12,Calculator!$G$23*12,Calculator!$G$20),0))-F2101,0)</f>
        <v>1556.7758741478406</v>
      </c>
      <c r="H2101" s="29">
        <f t="shared" ca="1" si="132"/>
        <v>13362.945282615106</v>
      </c>
      <c r="I2101" s="29">
        <f t="shared" ca="1" si="130"/>
        <v>2.379702584575293</v>
      </c>
      <c r="J2101" s="30">
        <f>Calculator!$G$40</f>
        <v>6.5000000000000002E-2</v>
      </c>
      <c r="K2101" s="29">
        <f ca="1">IF(C2101&gt;=Calculator!$G$27,IF(DAY($C2101)=1,Calculator!$G$34/2,IF(DAY($C2101)=15,Calculator!$G$34/2,0)),0)</f>
        <v>4500</v>
      </c>
      <c r="L2101" s="29">
        <f ca="1">IF(DAY($C2101)=28,IF(H2101=0,0,Calculator!$G$35),0)</f>
        <v>0</v>
      </c>
      <c r="M2101" s="29">
        <f ca="1">IF(I2101&gt;0,IF(DAY($C2101)=1,SUM(INDIRECT("I"&amp;(ROW(C2100)-DAY(C2100))):I2100),0),0)</f>
        <v>33.204389923419299</v>
      </c>
      <c r="N2101" s="29">
        <f ca="1">IF(C2101&lt;Calculator!$G$27,0,IF(C2101=Calculator!$G$27,Calculator!$G$39,IF(H2101-K2101&lt;=0,IF(D2101&gt;Calculator!$G$39,IF(H2101-K2101+E2101+L2101+M2101+Calculator!$G$39&gt;Calculator!$G$39,Calculator!$G$39-(H2101+E2101+L2101+M2101-K2101),Calculator!$G$39),D2101),0)))</f>
        <v>0</v>
      </c>
    </row>
    <row r="2102" spans="1:14" ht="15.75" thickBot="1">
      <c r="A2102" s="33" t="str">
        <f ca="1">IF(C2102=Calculator!$H$27,"F",IF(Daily!D2102+Daily!H2102=0,IF(D2101+H2101&gt;0,"L",""),""))</f>
        <v/>
      </c>
      <c r="B2102" s="34">
        <v>2101</v>
      </c>
      <c r="C2102" s="19">
        <f t="shared" ca="1" si="129"/>
        <v>48031</v>
      </c>
      <c r="D2102" s="29">
        <f t="shared" ca="1" si="131"/>
        <v>75747.177660567235</v>
      </c>
      <c r="E2102" s="29">
        <f ca="1">IF(C2102&lt;Calculator!$D$26,0,IF(DAY($C2102)=1,IF(D2102-Calculator!$G$24&gt;0,Calculator!$G$24,D2102),0))</f>
        <v>0</v>
      </c>
      <c r="F2102" s="29">
        <f ca="1">IF(E2102&gt;0,D2102*Calculator!$G$22/12,0)</f>
        <v>0</v>
      </c>
      <c r="G2102" s="29">
        <f ca="1">IF(E2102&gt;0,(IFERROR(-PMT(Calculator!$G$22/12,Calculator!$G$23*12,Calculator!$G$20),0))-F2102,0)</f>
        <v>0</v>
      </c>
      <c r="H2102" s="29">
        <f t="shared" ca="1" si="132"/>
        <v>10775.025353081013</v>
      </c>
      <c r="I2102" s="29">
        <f t="shared" ca="1" si="130"/>
        <v>1.9188401313705916</v>
      </c>
      <c r="J2102" s="30">
        <f>Calculator!$G$40</f>
        <v>6.5000000000000002E-2</v>
      </c>
      <c r="K2102" s="29">
        <f ca="1">IF(C2102&gt;=Calculator!$G$27,IF(DAY($C2102)=1,Calculator!$G$34/2,IF(DAY($C2102)=15,Calculator!$G$34/2,0)),0)</f>
        <v>0</v>
      </c>
      <c r="L2102" s="29">
        <f ca="1">IF(DAY($C2102)=28,IF(H2102=0,0,Calculator!$G$35),0)</f>
        <v>0</v>
      </c>
      <c r="M2102" s="29">
        <f ca="1">IF(I2102&gt;0,IF(DAY($C2102)=1,SUM(INDIRECT("I"&amp;(ROW(C2101)-DAY(C2101))):I2101),0),0)</f>
        <v>0</v>
      </c>
      <c r="N2102" s="29">
        <f ca="1">IF(C2102&lt;Calculator!$G$27,0,IF(C2102=Calculator!$G$27,Calculator!$G$39,IF(H2102-K2102&lt;=0,IF(D2102&gt;Calculator!$G$39,IF(H2102-K2102+E2102+L2102+M2102+Calculator!$G$39&gt;Calculator!$G$39,Calculator!$G$39-(H2102+E2102+L2102+M2102-K2102),Calculator!$G$39),D2102),0)))</f>
        <v>0</v>
      </c>
    </row>
    <row r="2103" spans="1:14" ht="15.75" thickBot="1">
      <c r="A2103" s="33" t="str">
        <f ca="1">IF(C2103=Calculator!$H$27,"F",IF(Daily!D2103+Daily!H2103=0,IF(D2102+H2102&gt;0,"L",""),""))</f>
        <v/>
      </c>
      <c r="B2103" s="34">
        <v>2102</v>
      </c>
      <c r="C2103" s="19">
        <f t="shared" ca="1" si="129"/>
        <v>48032</v>
      </c>
      <c r="D2103" s="29">
        <f t="shared" ca="1" si="131"/>
        <v>75747.177660567235</v>
      </c>
      <c r="E2103" s="29">
        <f ca="1">IF(C2103&lt;Calculator!$D$26,0,IF(DAY($C2103)=1,IF(D2103-Calculator!$G$24&gt;0,Calculator!$G$24,D2103),0))</f>
        <v>0</v>
      </c>
      <c r="F2103" s="29">
        <f ca="1">IF(E2103&gt;0,D2103*Calculator!$G$22/12,0)</f>
        <v>0</v>
      </c>
      <c r="G2103" s="29">
        <f ca="1">IF(E2103&gt;0,(IFERROR(-PMT(Calculator!$G$22/12,Calculator!$G$23*12,Calculator!$G$20),0))-F2103,0)</f>
        <v>0</v>
      </c>
      <c r="H2103" s="29">
        <f t="shared" ca="1" si="132"/>
        <v>10775.025353081013</v>
      </c>
      <c r="I2103" s="29">
        <f t="shared" ca="1" si="130"/>
        <v>1.9188401313705916</v>
      </c>
      <c r="J2103" s="30">
        <f>Calculator!$G$40</f>
        <v>6.5000000000000002E-2</v>
      </c>
      <c r="K2103" s="29">
        <f ca="1">IF(C2103&gt;=Calculator!$G$27,IF(DAY($C2103)=1,Calculator!$G$34/2,IF(DAY($C2103)=15,Calculator!$G$34/2,0)),0)</f>
        <v>0</v>
      </c>
      <c r="L2103" s="29">
        <f ca="1">IF(DAY($C2103)=28,IF(H2103=0,0,Calculator!$G$35),0)</f>
        <v>0</v>
      </c>
      <c r="M2103" s="29">
        <f ca="1">IF(I2103&gt;0,IF(DAY($C2103)=1,SUM(INDIRECT("I"&amp;(ROW(C2102)-DAY(C2102))):I2102),0),0)</f>
        <v>0</v>
      </c>
      <c r="N2103" s="29">
        <f ca="1">IF(C2103&lt;Calculator!$G$27,0,IF(C2103=Calculator!$G$27,Calculator!$G$39,IF(H2103-K2103&lt;=0,IF(D2103&gt;Calculator!$G$39,IF(H2103-K2103+E2103+L2103+M2103+Calculator!$G$39&gt;Calculator!$G$39,Calculator!$G$39-(H2103+E2103+L2103+M2103-K2103),Calculator!$G$39),D2103),0)))</f>
        <v>0</v>
      </c>
    </row>
    <row r="2104" spans="1:14" ht="15.75" thickBot="1">
      <c r="A2104" s="33" t="str">
        <f ca="1">IF(C2104=Calculator!$H$27,"F",IF(Daily!D2104+Daily!H2104=0,IF(D2103+H2103&gt;0,"L",""),""))</f>
        <v/>
      </c>
      <c r="B2104" s="34">
        <v>2103</v>
      </c>
      <c r="C2104" s="19">
        <f t="shared" ca="1" si="129"/>
        <v>48033</v>
      </c>
      <c r="D2104" s="29">
        <f t="shared" ca="1" si="131"/>
        <v>75747.177660567235</v>
      </c>
      <c r="E2104" s="29">
        <f ca="1">IF(C2104&lt;Calculator!$D$26,0,IF(DAY($C2104)=1,IF(D2104-Calculator!$G$24&gt;0,Calculator!$G$24,D2104),0))</f>
        <v>0</v>
      </c>
      <c r="F2104" s="29">
        <f ca="1">IF(E2104&gt;0,D2104*Calculator!$G$22/12,0)</f>
        <v>0</v>
      </c>
      <c r="G2104" s="29">
        <f ca="1">IF(E2104&gt;0,(IFERROR(-PMT(Calculator!$G$22/12,Calculator!$G$23*12,Calculator!$G$20),0))-F2104,0)</f>
        <v>0</v>
      </c>
      <c r="H2104" s="29">
        <f t="shared" ca="1" si="132"/>
        <v>10775.025353081013</v>
      </c>
      <c r="I2104" s="29">
        <f t="shared" ca="1" si="130"/>
        <v>1.9188401313705916</v>
      </c>
      <c r="J2104" s="30">
        <f>Calculator!$G$40</f>
        <v>6.5000000000000002E-2</v>
      </c>
      <c r="K2104" s="29">
        <f ca="1">IF(C2104&gt;=Calculator!$G$27,IF(DAY($C2104)=1,Calculator!$G$34/2,IF(DAY($C2104)=15,Calculator!$G$34/2,0)),0)</f>
        <v>0</v>
      </c>
      <c r="L2104" s="29">
        <f ca="1">IF(DAY($C2104)=28,IF(H2104=0,0,Calculator!$G$35),0)</f>
        <v>0</v>
      </c>
      <c r="M2104" s="29">
        <f ca="1">IF(I2104&gt;0,IF(DAY($C2104)=1,SUM(INDIRECT("I"&amp;(ROW(C2103)-DAY(C2103))):I2103),0),0)</f>
        <v>0</v>
      </c>
      <c r="N2104" s="29">
        <f ca="1">IF(C2104&lt;Calculator!$G$27,0,IF(C2104=Calculator!$G$27,Calculator!$G$39,IF(H2104-K2104&lt;=0,IF(D2104&gt;Calculator!$G$39,IF(H2104-K2104+E2104+L2104+M2104+Calculator!$G$39&gt;Calculator!$G$39,Calculator!$G$39-(H2104+E2104+L2104+M2104-K2104),Calculator!$G$39),D2104),0)))</f>
        <v>0</v>
      </c>
    </row>
    <row r="2105" spans="1:14" ht="15.75" thickBot="1">
      <c r="A2105" s="33" t="str">
        <f ca="1">IF(C2105=Calculator!$H$27,"F",IF(Daily!D2105+Daily!H2105=0,IF(D2104+H2104&gt;0,"L",""),""))</f>
        <v/>
      </c>
      <c r="B2105" s="34">
        <v>2104</v>
      </c>
      <c r="C2105" s="19">
        <f t="shared" ca="1" si="129"/>
        <v>48034</v>
      </c>
      <c r="D2105" s="29">
        <f t="shared" ca="1" si="131"/>
        <v>75747.177660567235</v>
      </c>
      <c r="E2105" s="29">
        <f ca="1">IF(C2105&lt;Calculator!$D$26,0,IF(DAY($C2105)=1,IF(D2105-Calculator!$G$24&gt;0,Calculator!$G$24,D2105),0))</f>
        <v>0</v>
      </c>
      <c r="F2105" s="29">
        <f ca="1">IF(E2105&gt;0,D2105*Calculator!$G$22/12,0)</f>
        <v>0</v>
      </c>
      <c r="G2105" s="29">
        <f ca="1">IF(E2105&gt;0,(IFERROR(-PMT(Calculator!$G$22/12,Calculator!$G$23*12,Calculator!$G$20),0))-F2105,0)</f>
        <v>0</v>
      </c>
      <c r="H2105" s="29">
        <f t="shared" ca="1" si="132"/>
        <v>10775.025353081013</v>
      </c>
      <c r="I2105" s="29">
        <f t="shared" ca="1" si="130"/>
        <v>1.9188401313705916</v>
      </c>
      <c r="J2105" s="30">
        <f>Calculator!$G$40</f>
        <v>6.5000000000000002E-2</v>
      </c>
      <c r="K2105" s="29">
        <f ca="1">IF(C2105&gt;=Calculator!$G$27,IF(DAY($C2105)=1,Calculator!$G$34/2,IF(DAY($C2105)=15,Calculator!$G$34/2,0)),0)</f>
        <v>0</v>
      </c>
      <c r="L2105" s="29">
        <f ca="1">IF(DAY($C2105)=28,IF(H2105=0,0,Calculator!$G$35),0)</f>
        <v>0</v>
      </c>
      <c r="M2105" s="29">
        <f ca="1">IF(I2105&gt;0,IF(DAY($C2105)=1,SUM(INDIRECT("I"&amp;(ROW(C2104)-DAY(C2104))):I2104),0),0)</f>
        <v>0</v>
      </c>
      <c r="N2105" s="29">
        <f ca="1">IF(C2105&lt;Calculator!$G$27,0,IF(C2105=Calculator!$G$27,Calculator!$G$39,IF(H2105-K2105&lt;=0,IF(D2105&gt;Calculator!$G$39,IF(H2105-K2105+E2105+L2105+M2105+Calculator!$G$39&gt;Calculator!$G$39,Calculator!$G$39-(H2105+E2105+L2105+M2105-K2105),Calculator!$G$39),D2105),0)))</f>
        <v>0</v>
      </c>
    </row>
    <row r="2106" spans="1:14" ht="15.75" thickBot="1">
      <c r="A2106" s="33" t="str">
        <f ca="1">IF(C2106=Calculator!$H$27,"F",IF(Daily!D2106+Daily!H2106=0,IF(D2105+H2105&gt;0,"L",""),""))</f>
        <v/>
      </c>
      <c r="B2106" s="34">
        <v>2105</v>
      </c>
      <c r="C2106" s="19">
        <f t="shared" ca="1" si="129"/>
        <v>48035</v>
      </c>
      <c r="D2106" s="29">
        <f t="shared" ca="1" si="131"/>
        <v>75747.177660567235</v>
      </c>
      <c r="E2106" s="29">
        <f ca="1">IF(C2106&lt;Calculator!$D$26,0,IF(DAY($C2106)=1,IF(D2106-Calculator!$G$24&gt;0,Calculator!$G$24,D2106),0))</f>
        <v>0</v>
      </c>
      <c r="F2106" s="29">
        <f ca="1">IF(E2106&gt;0,D2106*Calculator!$G$22/12,0)</f>
        <v>0</v>
      </c>
      <c r="G2106" s="29">
        <f ca="1">IF(E2106&gt;0,(IFERROR(-PMT(Calculator!$G$22/12,Calculator!$G$23*12,Calculator!$G$20),0))-F2106,0)</f>
        <v>0</v>
      </c>
      <c r="H2106" s="29">
        <f t="shared" ca="1" si="132"/>
        <v>10775.025353081013</v>
      </c>
      <c r="I2106" s="29">
        <f t="shared" ca="1" si="130"/>
        <v>1.9188401313705916</v>
      </c>
      <c r="J2106" s="30">
        <f>Calculator!$G$40</f>
        <v>6.5000000000000002E-2</v>
      </c>
      <c r="K2106" s="29">
        <f ca="1">IF(C2106&gt;=Calculator!$G$27,IF(DAY($C2106)=1,Calculator!$G$34/2,IF(DAY($C2106)=15,Calculator!$G$34/2,0)),0)</f>
        <v>0</v>
      </c>
      <c r="L2106" s="29">
        <f ca="1">IF(DAY($C2106)=28,IF(H2106=0,0,Calculator!$G$35),0)</f>
        <v>0</v>
      </c>
      <c r="M2106" s="29">
        <f ca="1">IF(I2106&gt;0,IF(DAY($C2106)=1,SUM(INDIRECT("I"&amp;(ROW(C2105)-DAY(C2105))):I2105),0),0)</f>
        <v>0</v>
      </c>
      <c r="N2106" s="29">
        <f ca="1">IF(C2106&lt;Calculator!$G$27,0,IF(C2106=Calculator!$G$27,Calculator!$G$39,IF(H2106-K2106&lt;=0,IF(D2106&gt;Calculator!$G$39,IF(H2106-K2106+E2106+L2106+M2106+Calculator!$G$39&gt;Calculator!$G$39,Calculator!$G$39-(H2106+E2106+L2106+M2106-K2106),Calculator!$G$39),D2106),0)))</f>
        <v>0</v>
      </c>
    </row>
    <row r="2107" spans="1:14" ht="15.75" thickBot="1">
      <c r="A2107" s="33" t="str">
        <f ca="1">IF(C2107=Calculator!$H$27,"F",IF(Daily!D2107+Daily!H2107=0,IF(D2106+H2106&gt;0,"L",""),""))</f>
        <v/>
      </c>
      <c r="B2107" s="34">
        <v>2106</v>
      </c>
      <c r="C2107" s="19">
        <f t="shared" ca="1" si="129"/>
        <v>48036</v>
      </c>
      <c r="D2107" s="29">
        <f t="shared" ca="1" si="131"/>
        <v>75747.177660567235</v>
      </c>
      <c r="E2107" s="29">
        <f ca="1">IF(C2107&lt;Calculator!$D$26,0,IF(DAY($C2107)=1,IF(D2107-Calculator!$G$24&gt;0,Calculator!$G$24,D2107),0))</f>
        <v>0</v>
      </c>
      <c r="F2107" s="29">
        <f ca="1">IF(E2107&gt;0,D2107*Calculator!$G$22/12,0)</f>
        <v>0</v>
      </c>
      <c r="G2107" s="29">
        <f ca="1">IF(E2107&gt;0,(IFERROR(-PMT(Calculator!$G$22/12,Calculator!$G$23*12,Calculator!$G$20),0))-F2107,0)</f>
        <v>0</v>
      </c>
      <c r="H2107" s="29">
        <f t="shared" ca="1" si="132"/>
        <v>10775.025353081013</v>
      </c>
      <c r="I2107" s="29">
        <f t="shared" ca="1" si="130"/>
        <v>1.9188401313705916</v>
      </c>
      <c r="J2107" s="30">
        <f>Calculator!$G$40</f>
        <v>6.5000000000000002E-2</v>
      </c>
      <c r="K2107" s="29">
        <f ca="1">IF(C2107&gt;=Calculator!$G$27,IF(DAY($C2107)=1,Calculator!$G$34/2,IF(DAY($C2107)=15,Calculator!$G$34/2,0)),0)</f>
        <v>0</v>
      </c>
      <c r="L2107" s="29">
        <f ca="1">IF(DAY($C2107)=28,IF(H2107=0,0,Calculator!$G$35),0)</f>
        <v>0</v>
      </c>
      <c r="M2107" s="29">
        <f ca="1">IF(I2107&gt;0,IF(DAY($C2107)=1,SUM(INDIRECT("I"&amp;(ROW(C2106)-DAY(C2106))):I2106),0),0)</f>
        <v>0</v>
      </c>
      <c r="N2107" s="29">
        <f ca="1">IF(C2107&lt;Calculator!$G$27,0,IF(C2107=Calculator!$G$27,Calculator!$G$39,IF(H2107-K2107&lt;=0,IF(D2107&gt;Calculator!$G$39,IF(H2107-K2107+E2107+L2107+M2107+Calculator!$G$39&gt;Calculator!$G$39,Calculator!$G$39-(H2107+E2107+L2107+M2107-K2107),Calculator!$G$39),D2107),0)))</f>
        <v>0</v>
      </c>
    </row>
    <row r="2108" spans="1:14" ht="15.75" thickBot="1">
      <c r="A2108" s="33" t="str">
        <f ca="1">IF(C2108=Calculator!$H$27,"F",IF(Daily!D2108+Daily!H2108=0,IF(D2107+H2107&gt;0,"L",""),""))</f>
        <v/>
      </c>
      <c r="B2108" s="34">
        <v>2107</v>
      </c>
      <c r="C2108" s="19">
        <f t="shared" ca="1" si="129"/>
        <v>48037</v>
      </c>
      <c r="D2108" s="29">
        <f t="shared" ca="1" si="131"/>
        <v>75747.177660567235</v>
      </c>
      <c r="E2108" s="29">
        <f ca="1">IF(C2108&lt;Calculator!$D$26,0,IF(DAY($C2108)=1,IF(D2108-Calculator!$G$24&gt;0,Calculator!$G$24,D2108),0))</f>
        <v>0</v>
      </c>
      <c r="F2108" s="29">
        <f ca="1">IF(E2108&gt;0,D2108*Calculator!$G$22/12,0)</f>
        <v>0</v>
      </c>
      <c r="G2108" s="29">
        <f ca="1">IF(E2108&gt;0,(IFERROR(-PMT(Calculator!$G$22/12,Calculator!$G$23*12,Calculator!$G$20),0))-F2108,0)</f>
        <v>0</v>
      </c>
      <c r="H2108" s="29">
        <f t="shared" ca="1" si="132"/>
        <v>10775.025353081013</v>
      </c>
      <c r="I2108" s="29">
        <f t="shared" ca="1" si="130"/>
        <v>1.9188401313705916</v>
      </c>
      <c r="J2108" s="30">
        <f>Calculator!$G$40</f>
        <v>6.5000000000000002E-2</v>
      </c>
      <c r="K2108" s="29">
        <f ca="1">IF(C2108&gt;=Calculator!$G$27,IF(DAY($C2108)=1,Calculator!$G$34/2,IF(DAY($C2108)=15,Calculator!$G$34/2,0)),0)</f>
        <v>0</v>
      </c>
      <c r="L2108" s="29">
        <f ca="1">IF(DAY($C2108)=28,IF(H2108=0,0,Calculator!$G$35),0)</f>
        <v>0</v>
      </c>
      <c r="M2108" s="29">
        <f ca="1">IF(I2108&gt;0,IF(DAY($C2108)=1,SUM(INDIRECT("I"&amp;(ROW(C2107)-DAY(C2107))):I2107),0),0)</f>
        <v>0</v>
      </c>
      <c r="N2108" s="29">
        <f ca="1">IF(C2108&lt;Calculator!$G$27,0,IF(C2108=Calculator!$G$27,Calculator!$G$39,IF(H2108-K2108&lt;=0,IF(D2108&gt;Calculator!$G$39,IF(H2108-K2108+E2108+L2108+M2108+Calculator!$G$39&gt;Calculator!$G$39,Calculator!$G$39-(H2108+E2108+L2108+M2108-K2108),Calculator!$G$39),D2108),0)))</f>
        <v>0</v>
      </c>
    </row>
    <row r="2109" spans="1:14" ht="15.75" thickBot="1">
      <c r="A2109" s="33" t="str">
        <f ca="1">IF(C2109=Calculator!$H$27,"F",IF(Daily!D2109+Daily!H2109=0,IF(D2108+H2108&gt;0,"L",""),""))</f>
        <v/>
      </c>
      <c r="B2109" s="34">
        <v>2108</v>
      </c>
      <c r="C2109" s="19">
        <f t="shared" ca="1" si="129"/>
        <v>48038</v>
      </c>
      <c r="D2109" s="29">
        <f t="shared" ca="1" si="131"/>
        <v>75747.177660567235</v>
      </c>
      <c r="E2109" s="29">
        <f ca="1">IF(C2109&lt;Calculator!$D$26,0,IF(DAY($C2109)=1,IF(D2109-Calculator!$G$24&gt;0,Calculator!$G$24,D2109),0))</f>
        <v>0</v>
      </c>
      <c r="F2109" s="29">
        <f ca="1">IF(E2109&gt;0,D2109*Calculator!$G$22/12,0)</f>
        <v>0</v>
      </c>
      <c r="G2109" s="29">
        <f ca="1">IF(E2109&gt;0,(IFERROR(-PMT(Calculator!$G$22/12,Calculator!$G$23*12,Calculator!$G$20),0))-F2109,0)</f>
        <v>0</v>
      </c>
      <c r="H2109" s="29">
        <f t="shared" ca="1" si="132"/>
        <v>10775.025353081013</v>
      </c>
      <c r="I2109" s="29">
        <f t="shared" ca="1" si="130"/>
        <v>1.9188401313705916</v>
      </c>
      <c r="J2109" s="30">
        <f>Calculator!$G$40</f>
        <v>6.5000000000000002E-2</v>
      </c>
      <c r="K2109" s="29">
        <f ca="1">IF(C2109&gt;=Calculator!$G$27,IF(DAY($C2109)=1,Calculator!$G$34/2,IF(DAY($C2109)=15,Calculator!$G$34/2,0)),0)</f>
        <v>0</v>
      </c>
      <c r="L2109" s="29">
        <f ca="1">IF(DAY($C2109)=28,IF(H2109=0,0,Calculator!$G$35),0)</f>
        <v>0</v>
      </c>
      <c r="M2109" s="29">
        <f ca="1">IF(I2109&gt;0,IF(DAY($C2109)=1,SUM(INDIRECT("I"&amp;(ROW(C2108)-DAY(C2108))):I2108),0),0)</f>
        <v>0</v>
      </c>
      <c r="N2109" s="29">
        <f ca="1">IF(C2109&lt;Calculator!$G$27,0,IF(C2109=Calculator!$G$27,Calculator!$G$39,IF(H2109-K2109&lt;=0,IF(D2109&gt;Calculator!$G$39,IF(H2109-K2109+E2109+L2109+M2109+Calculator!$G$39&gt;Calculator!$G$39,Calculator!$G$39-(H2109+E2109+L2109+M2109-K2109),Calculator!$G$39),D2109),0)))</f>
        <v>0</v>
      </c>
    </row>
    <row r="2110" spans="1:14" ht="15.75" thickBot="1">
      <c r="A2110" s="33" t="str">
        <f ca="1">IF(C2110=Calculator!$H$27,"F",IF(Daily!D2110+Daily!H2110=0,IF(D2109+H2109&gt;0,"L",""),""))</f>
        <v/>
      </c>
      <c r="B2110" s="34">
        <v>2109</v>
      </c>
      <c r="C2110" s="19">
        <f t="shared" ca="1" si="129"/>
        <v>48039</v>
      </c>
      <c r="D2110" s="29">
        <f t="shared" ca="1" si="131"/>
        <v>75747.177660567235</v>
      </c>
      <c r="E2110" s="29">
        <f ca="1">IF(C2110&lt;Calculator!$D$26,0,IF(DAY($C2110)=1,IF(D2110-Calculator!$G$24&gt;0,Calculator!$G$24,D2110),0))</f>
        <v>0</v>
      </c>
      <c r="F2110" s="29">
        <f ca="1">IF(E2110&gt;0,D2110*Calculator!$G$22/12,0)</f>
        <v>0</v>
      </c>
      <c r="G2110" s="29">
        <f ca="1">IF(E2110&gt;0,(IFERROR(-PMT(Calculator!$G$22/12,Calculator!$G$23*12,Calculator!$G$20),0))-F2110,0)</f>
        <v>0</v>
      </c>
      <c r="H2110" s="29">
        <f t="shared" ca="1" si="132"/>
        <v>10775.025353081013</v>
      </c>
      <c r="I2110" s="29">
        <f t="shared" ca="1" si="130"/>
        <v>1.9188401313705916</v>
      </c>
      <c r="J2110" s="30">
        <f>Calculator!$G$40</f>
        <v>6.5000000000000002E-2</v>
      </c>
      <c r="K2110" s="29">
        <f ca="1">IF(C2110&gt;=Calculator!$G$27,IF(DAY($C2110)=1,Calculator!$G$34/2,IF(DAY($C2110)=15,Calculator!$G$34/2,0)),0)</f>
        <v>0</v>
      </c>
      <c r="L2110" s="29">
        <f ca="1">IF(DAY($C2110)=28,IF(H2110=0,0,Calculator!$G$35),0)</f>
        <v>0</v>
      </c>
      <c r="M2110" s="29">
        <f ca="1">IF(I2110&gt;0,IF(DAY($C2110)=1,SUM(INDIRECT("I"&amp;(ROW(C2109)-DAY(C2109))):I2109),0),0)</f>
        <v>0</v>
      </c>
      <c r="N2110" s="29">
        <f ca="1">IF(C2110&lt;Calculator!$G$27,0,IF(C2110=Calculator!$G$27,Calculator!$G$39,IF(H2110-K2110&lt;=0,IF(D2110&gt;Calculator!$G$39,IF(H2110-K2110+E2110+L2110+M2110+Calculator!$G$39&gt;Calculator!$G$39,Calculator!$G$39-(H2110+E2110+L2110+M2110-K2110),Calculator!$G$39),D2110),0)))</f>
        <v>0</v>
      </c>
    </row>
    <row r="2111" spans="1:14" ht="15.75" thickBot="1">
      <c r="A2111" s="33" t="str">
        <f ca="1">IF(C2111=Calculator!$H$27,"F",IF(Daily!D2111+Daily!H2111=0,IF(D2110+H2110&gt;0,"L",""),""))</f>
        <v/>
      </c>
      <c r="B2111" s="34">
        <v>2110</v>
      </c>
      <c r="C2111" s="19">
        <f t="shared" ca="1" si="129"/>
        <v>48040</v>
      </c>
      <c r="D2111" s="29">
        <f t="shared" ca="1" si="131"/>
        <v>75747.177660567235</v>
      </c>
      <c r="E2111" s="29">
        <f ca="1">IF(C2111&lt;Calculator!$D$26,0,IF(DAY($C2111)=1,IF(D2111-Calculator!$G$24&gt;0,Calculator!$G$24,D2111),0))</f>
        <v>0</v>
      </c>
      <c r="F2111" s="29">
        <f ca="1">IF(E2111&gt;0,D2111*Calculator!$G$22/12,0)</f>
        <v>0</v>
      </c>
      <c r="G2111" s="29">
        <f ca="1">IF(E2111&gt;0,(IFERROR(-PMT(Calculator!$G$22/12,Calculator!$G$23*12,Calculator!$G$20),0))-F2111,0)</f>
        <v>0</v>
      </c>
      <c r="H2111" s="29">
        <f t="shared" ca="1" si="132"/>
        <v>10775.025353081013</v>
      </c>
      <c r="I2111" s="29">
        <f t="shared" ca="1" si="130"/>
        <v>1.9188401313705916</v>
      </c>
      <c r="J2111" s="30">
        <f>Calculator!$G$40</f>
        <v>6.5000000000000002E-2</v>
      </c>
      <c r="K2111" s="29">
        <f ca="1">IF(C2111&gt;=Calculator!$G$27,IF(DAY($C2111)=1,Calculator!$G$34/2,IF(DAY($C2111)=15,Calculator!$G$34/2,0)),0)</f>
        <v>0</v>
      </c>
      <c r="L2111" s="29">
        <f ca="1">IF(DAY($C2111)=28,IF(H2111=0,0,Calculator!$G$35),0)</f>
        <v>0</v>
      </c>
      <c r="M2111" s="29">
        <f ca="1">IF(I2111&gt;0,IF(DAY($C2111)=1,SUM(INDIRECT("I"&amp;(ROW(C2110)-DAY(C2110))):I2110),0),0)</f>
        <v>0</v>
      </c>
      <c r="N2111" s="29">
        <f ca="1">IF(C2111&lt;Calculator!$G$27,0,IF(C2111=Calculator!$G$27,Calculator!$G$39,IF(H2111-K2111&lt;=0,IF(D2111&gt;Calculator!$G$39,IF(H2111-K2111+E2111+L2111+M2111+Calculator!$G$39&gt;Calculator!$G$39,Calculator!$G$39-(H2111+E2111+L2111+M2111-K2111),Calculator!$G$39),D2111),0)))</f>
        <v>0</v>
      </c>
    </row>
    <row r="2112" spans="1:14" ht="15.75" thickBot="1">
      <c r="A2112" s="33" t="str">
        <f ca="1">IF(C2112=Calculator!$H$27,"F",IF(Daily!D2112+Daily!H2112=0,IF(D2111+H2111&gt;0,"L",""),""))</f>
        <v/>
      </c>
      <c r="B2112" s="34">
        <v>2111</v>
      </c>
      <c r="C2112" s="19">
        <f t="shared" ca="1" si="129"/>
        <v>48041</v>
      </c>
      <c r="D2112" s="29">
        <f t="shared" ca="1" si="131"/>
        <v>75747.177660567235</v>
      </c>
      <c r="E2112" s="29">
        <f ca="1">IF(C2112&lt;Calculator!$D$26,0,IF(DAY($C2112)=1,IF(D2112-Calculator!$G$24&gt;0,Calculator!$G$24,D2112),0))</f>
        <v>0</v>
      </c>
      <c r="F2112" s="29">
        <f ca="1">IF(E2112&gt;0,D2112*Calculator!$G$22/12,0)</f>
        <v>0</v>
      </c>
      <c r="G2112" s="29">
        <f ca="1">IF(E2112&gt;0,(IFERROR(-PMT(Calculator!$G$22/12,Calculator!$G$23*12,Calculator!$G$20),0))-F2112,0)</f>
        <v>0</v>
      </c>
      <c r="H2112" s="29">
        <f t="shared" ca="1" si="132"/>
        <v>10775.025353081013</v>
      </c>
      <c r="I2112" s="29">
        <f t="shared" ca="1" si="130"/>
        <v>1.9188401313705916</v>
      </c>
      <c r="J2112" s="30">
        <f>Calculator!$G$40</f>
        <v>6.5000000000000002E-2</v>
      </c>
      <c r="K2112" s="29">
        <f ca="1">IF(C2112&gt;=Calculator!$G$27,IF(DAY($C2112)=1,Calculator!$G$34/2,IF(DAY($C2112)=15,Calculator!$G$34/2,0)),0)</f>
        <v>0</v>
      </c>
      <c r="L2112" s="29">
        <f ca="1">IF(DAY($C2112)=28,IF(H2112=0,0,Calculator!$G$35),0)</f>
        <v>0</v>
      </c>
      <c r="M2112" s="29">
        <f ca="1">IF(I2112&gt;0,IF(DAY($C2112)=1,SUM(INDIRECT("I"&amp;(ROW(C2111)-DAY(C2111))):I2111),0),0)</f>
        <v>0</v>
      </c>
      <c r="N2112" s="29">
        <f ca="1">IF(C2112&lt;Calculator!$G$27,0,IF(C2112=Calculator!$G$27,Calculator!$G$39,IF(H2112-K2112&lt;=0,IF(D2112&gt;Calculator!$G$39,IF(H2112-K2112+E2112+L2112+M2112+Calculator!$G$39&gt;Calculator!$G$39,Calculator!$G$39-(H2112+E2112+L2112+M2112-K2112),Calculator!$G$39),D2112),0)))</f>
        <v>0</v>
      </c>
    </row>
    <row r="2113" spans="1:14" ht="15.75" thickBot="1">
      <c r="A2113" s="33" t="str">
        <f ca="1">IF(C2113=Calculator!$H$27,"F",IF(Daily!D2113+Daily!H2113=0,IF(D2112+H2112&gt;0,"L",""),""))</f>
        <v/>
      </c>
      <c r="B2113" s="34">
        <v>2112</v>
      </c>
      <c r="C2113" s="19">
        <f t="shared" ca="1" si="129"/>
        <v>48042</v>
      </c>
      <c r="D2113" s="29">
        <f t="shared" ca="1" si="131"/>
        <v>75747.177660567235</v>
      </c>
      <c r="E2113" s="29">
        <f ca="1">IF(C2113&lt;Calculator!$D$26,0,IF(DAY($C2113)=1,IF(D2113-Calculator!$G$24&gt;0,Calculator!$G$24,D2113),0))</f>
        <v>0</v>
      </c>
      <c r="F2113" s="29">
        <f ca="1">IF(E2113&gt;0,D2113*Calculator!$G$22/12,0)</f>
        <v>0</v>
      </c>
      <c r="G2113" s="29">
        <f ca="1">IF(E2113&gt;0,(IFERROR(-PMT(Calculator!$G$22/12,Calculator!$G$23*12,Calculator!$G$20),0))-F2113,0)</f>
        <v>0</v>
      </c>
      <c r="H2113" s="29">
        <f t="shared" ca="1" si="132"/>
        <v>10775.025353081013</v>
      </c>
      <c r="I2113" s="29">
        <f t="shared" ca="1" si="130"/>
        <v>1.9188401313705916</v>
      </c>
      <c r="J2113" s="30">
        <f>Calculator!$G$40</f>
        <v>6.5000000000000002E-2</v>
      </c>
      <c r="K2113" s="29">
        <f ca="1">IF(C2113&gt;=Calculator!$G$27,IF(DAY($C2113)=1,Calculator!$G$34/2,IF(DAY($C2113)=15,Calculator!$G$34/2,0)),0)</f>
        <v>0</v>
      </c>
      <c r="L2113" s="29">
        <f ca="1">IF(DAY($C2113)=28,IF(H2113=0,0,Calculator!$G$35),0)</f>
        <v>0</v>
      </c>
      <c r="M2113" s="29">
        <f ca="1">IF(I2113&gt;0,IF(DAY($C2113)=1,SUM(INDIRECT("I"&amp;(ROW(C2112)-DAY(C2112))):I2112),0),0)</f>
        <v>0</v>
      </c>
      <c r="N2113" s="29">
        <f ca="1">IF(C2113&lt;Calculator!$G$27,0,IF(C2113=Calculator!$G$27,Calculator!$G$39,IF(H2113-K2113&lt;=0,IF(D2113&gt;Calculator!$G$39,IF(H2113-K2113+E2113+L2113+M2113+Calculator!$G$39&gt;Calculator!$G$39,Calculator!$G$39-(H2113+E2113+L2113+M2113-K2113),Calculator!$G$39),D2113),0)))</f>
        <v>0</v>
      </c>
    </row>
    <row r="2114" spans="1:14" ht="15.75" thickBot="1">
      <c r="A2114" s="33" t="str">
        <f ca="1">IF(C2114=Calculator!$H$27,"F",IF(Daily!D2114+Daily!H2114=0,IF(D2113+H2113&gt;0,"L",""),""))</f>
        <v/>
      </c>
      <c r="B2114" s="34">
        <v>2113</v>
      </c>
      <c r="C2114" s="19">
        <f t="shared" ca="1" si="129"/>
        <v>48043</v>
      </c>
      <c r="D2114" s="29">
        <f t="shared" ca="1" si="131"/>
        <v>75747.177660567235</v>
      </c>
      <c r="E2114" s="29">
        <f ca="1">IF(C2114&lt;Calculator!$D$26,0,IF(DAY($C2114)=1,IF(D2114-Calculator!$G$24&gt;0,Calculator!$G$24,D2114),0))</f>
        <v>0</v>
      </c>
      <c r="F2114" s="29">
        <f ca="1">IF(E2114&gt;0,D2114*Calculator!$G$22/12,0)</f>
        <v>0</v>
      </c>
      <c r="G2114" s="29">
        <f ca="1">IF(E2114&gt;0,(IFERROR(-PMT(Calculator!$G$22/12,Calculator!$G$23*12,Calculator!$G$20),0))-F2114,0)</f>
        <v>0</v>
      </c>
      <c r="H2114" s="29">
        <f t="shared" ca="1" si="132"/>
        <v>10775.025353081013</v>
      </c>
      <c r="I2114" s="29">
        <f t="shared" ca="1" si="130"/>
        <v>1.9188401313705916</v>
      </c>
      <c r="J2114" s="30">
        <f>Calculator!$G$40</f>
        <v>6.5000000000000002E-2</v>
      </c>
      <c r="K2114" s="29">
        <f ca="1">IF(C2114&gt;=Calculator!$G$27,IF(DAY($C2114)=1,Calculator!$G$34/2,IF(DAY($C2114)=15,Calculator!$G$34/2,0)),0)</f>
        <v>0</v>
      </c>
      <c r="L2114" s="29">
        <f ca="1">IF(DAY($C2114)=28,IF(H2114=0,0,Calculator!$G$35),0)</f>
        <v>0</v>
      </c>
      <c r="M2114" s="29">
        <f ca="1">IF(I2114&gt;0,IF(DAY($C2114)=1,SUM(INDIRECT("I"&amp;(ROW(C2113)-DAY(C2113))):I2113),0),0)</f>
        <v>0</v>
      </c>
      <c r="N2114" s="29">
        <f ca="1">IF(C2114&lt;Calculator!$G$27,0,IF(C2114=Calculator!$G$27,Calculator!$G$39,IF(H2114-K2114&lt;=0,IF(D2114&gt;Calculator!$G$39,IF(H2114-K2114+E2114+L2114+M2114+Calculator!$G$39&gt;Calculator!$G$39,Calculator!$G$39-(H2114+E2114+L2114+M2114-K2114),Calculator!$G$39),D2114),0)))</f>
        <v>0</v>
      </c>
    </row>
    <row r="2115" spans="1:14" ht="15.75" thickBot="1">
      <c r="A2115" s="33" t="str">
        <f ca="1">IF(C2115=Calculator!$H$27,"F",IF(Daily!D2115+Daily!H2115=0,IF(D2114+H2114&gt;0,"L",""),""))</f>
        <v/>
      </c>
      <c r="B2115" s="34">
        <v>2114</v>
      </c>
      <c r="C2115" s="19">
        <f t="shared" ref="C2115:C2178" ca="1" si="133">C2114+1</f>
        <v>48044</v>
      </c>
      <c r="D2115" s="29">
        <f t="shared" ca="1" si="131"/>
        <v>75747.177660567235</v>
      </c>
      <c r="E2115" s="29">
        <f ca="1">IF(C2115&lt;Calculator!$D$26,0,IF(DAY($C2115)=1,IF(D2115-Calculator!$G$24&gt;0,Calculator!$G$24,D2115),0))</f>
        <v>0</v>
      </c>
      <c r="F2115" s="29">
        <f ca="1">IF(E2115&gt;0,D2115*Calculator!$G$22/12,0)</f>
        <v>0</v>
      </c>
      <c r="G2115" s="29">
        <f ca="1">IF(E2115&gt;0,(IFERROR(-PMT(Calculator!$G$22/12,Calculator!$G$23*12,Calculator!$G$20),0))-F2115,0)</f>
        <v>0</v>
      </c>
      <c r="H2115" s="29">
        <f t="shared" ca="1" si="132"/>
        <v>10775.025353081013</v>
      </c>
      <c r="I2115" s="29">
        <f t="shared" ref="I2115:I2178" ca="1" si="134">H2115*J2115/365</f>
        <v>1.9188401313705916</v>
      </c>
      <c r="J2115" s="30">
        <f>Calculator!$G$40</f>
        <v>6.5000000000000002E-2</v>
      </c>
      <c r="K2115" s="29">
        <f ca="1">IF(C2115&gt;=Calculator!$G$27,IF(DAY($C2115)=1,Calculator!$G$34/2,IF(DAY($C2115)=15,Calculator!$G$34/2,0)),0)</f>
        <v>4500</v>
      </c>
      <c r="L2115" s="29">
        <f ca="1">IF(DAY($C2115)=28,IF(H2115=0,0,Calculator!$G$35),0)</f>
        <v>0</v>
      </c>
      <c r="M2115" s="29">
        <f ca="1">IF(I2115&gt;0,IF(DAY($C2115)=1,SUM(INDIRECT("I"&amp;(ROW(C2114)-DAY(C2114))):I2114),0),0)</f>
        <v>0</v>
      </c>
      <c r="N2115" s="29">
        <f ca="1">IF(C2115&lt;Calculator!$G$27,0,IF(C2115=Calculator!$G$27,Calculator!$G$39,IF(H2115-K2115&lt;=0,IF(D2115&gt;Calculator!$G$39,IF(H2115-K2115+E2115+L2115+M2115+Calculator!$G$39&gt;Calculator!$G$39,Calculator!$G$39-(H2115+E2115+L2115+M2115-K2115),Calculator!$G$39),D2115),0)))</f>
        <v>0</v>
      </c>
    </row>
    <row r="2116" spans="1:14" ht="15.75" thickBot="1">
      <c r="A2116" s="33" t="str">
        <f ca="1">IF(C2116=Calculator!$H$27,"F",IF(Daily!D2116+Daily!H2116=0,IF(D2115+H2115&gt;0,"L",""),""))</f>
        <v/>
      </c>
      <c r="B2116" s="34">
        <v>2115</v>
      </c>
      <c r="C2116" s="19">
        <f t="shared" ca="1" si="133"/>
        <v>48045</v>
      </c>
      <c r="D2116" s="29">
        <f t="shared" ref="D2116:D2179" ca="1" si="135">IF(((D2115-G2115)-N2115)&lt;0,0,((D2115-G2115)-N2115))</f>
        <v>75747.177660567235</v>
      </c>
      <c r="E2116" s="29">
        <f ca="1">IF(C2116&lt;Calculator!$D$26,0,IF(DAY($C2116)=1,IF(D2116-Calculator!$G$24&gt;0,Calculator!$G$24,D2116),0))</f>
        <v>0</v>
      </c>
      <c r="F2116" s="29">
        <f ca="1">IF(E2116&gt;0,D2116*Calculator!$G$22/12,0)</f>
        <v>0</v>
      </c>
      <c r="G2116" s="29">
        <f ca="1">IF(E2116&gt;0,(IFERROR(-PMT(Calculator!$G$22/12,Calculator!$G$23*12,Calculator!$G$20),0))-F2116,0)</f>
        <v>0</v>
      </c>
      <c r="H2116" s="29">
        <f t="shared" ref="H2116:H2179" ca="1" si="136">IF((H2115-K2115+SUM(L2115:N2115)+E2115)&lt;0,0,(H2115-K2115+SUM(L2115:N2115)+E2115))</f>
        <v>6275.0253530810132</v>
      </c>
      <c r="I2116" s="29">
        <f t="shared" ca="1" si="134"/>
        <v>1.1174702683568927</v>
      </c>
      <c r="J2116" s="30">
        <f>Calculator!$G$40</f>
        <v>6.5000000000000002E-2</v>
      </c>
      <c r="K2116" s="29">
        <f ca="1">IF(C2116&gt;=Calculator!$G$27,IF(DAY($C2116)=1,Calculator!$G$34/2,IF(DAY($C2116)=15,Calculator!$G$34/2,0)),0)</f>
        <v>0</v>
      </c>
      <c r="L2116" s="29">
        <f ca="1">IF(DAY($C2116)=28,IF(H2116=0,0,Calculator!$G$35),0)</f>
        <v>0</v>
      </c>
      <c r="M2116" s="29">
        <f ca="1">IF(I2116&gt;0,IF(DAY($C2116)=1,SUM(INDIRECT("I"&amp;(ROW(C2115)-DAY(C2115))):I2115),0),0)</f>
        <v>0</v>
      </c>
      <c r="N2116" s="29">
        <f ca="1">IF(C2116&lt;Calculator!$G$27,0,IF(C2116=Calculator!$G$27,Calculator!$G$39,IF(H2116-K2116&lt;=0,IF(D2116&gt;Calculator!$G$39,IF(H2116-K2116+E2116+L2116+M2116+Calculator!$G$39&gt;Calculator!$G$39,Calculator!$G$39-(H2116+E2116+L2116+M2116-K2116),Calculator!$G$39),D2116),0)))</f>
        <v>0</v>
      </c>
    </row>
    <row r="2117" spans="1:14" ht="15.75" thickBot="1">
      <c r="A2117" s="33" t="str">
        <f ca="1">IF(C2117=Calculator!$H$27,"F",IF(Daily!D2117+Daily!H2117=0,IF(D2116+H2116&gt;0,"L",""),""))</f>
        <v/>
      </c>
      <c r="B2117" s="34">
        <v>2116</v>
      </c>
      <c r="C2117" s="19">
        <f t="shared" ca="1" si="133"/>
        <v>48046</v>
      </c>
      <c r="D2117" s="29">
        <f t="shared" ca="1" si="135"/>
        <v>75747.177660567235</v>
      </c>
      <c r="E2117" s="29">
        <f ca="1">IF(C2117&lt;Calculator!$D$26,0,IF(DAY($C2117)=1,IF(D2117-Calculator!$G$24&gt;0,Calculator!$G$24,D2117),0))</f>
        <v>0</v>
      </c>
      <c r="F2117" s="29">
        <f ca="1">IF(E2117&gt;0,D2117*Calculator!$G$22/12,0)</f>
        <v>0</v>
      </c>
      <c r="G2117" s="29">
        <f ca="1">IF(E2117&gt;0,(IFERROR(-PMT(Calculator!$G$22/12,Calculator!$G$23*12,Calculator!$G$20),0))-F2117,0)</f>
        <v>0</v>
      </c>
      <c r="H2117" s="29">
        <f t="shared" ca="1" si="136"/>
        <v>6275.0253530810132</v>
      </c>
      <c r="I2117" s="29">
        <f t="shared" ca="1" si="134"/>
        <v>1.1174702683568927</v>
      </c>
      <c r="J2117" s="30">
        <f>Calculator!$G$40</f>
        <v>6.5000000000000002E-2</v>
      </c>
      <c r="K2117" s="29">
        <f ca="1">IF(C2117&gt;=Calculator!$G$27,IF(DAY($C2117)=1,Calculator!$G$34/2,IF(DAY($C2117)=15,Calculator!$G$34/2,0)),0)</f>
        <v>0</v>
      </c>
      <c r="L2117" s="29">
        <f ca="1">IF(DAY($C2117)=28,IF(H2117=0,0,Calculator!$G$35),0)</f>
        <v>0</v>
      </c>
      <c r="M2117" s="29">
        <f ca="1">IF(I2117&gt;0,IF(DAY($C2117)=1,SUM(INDIRECT("I"&amp;(ROW(C2116)-DAY(C2116))):I2116),0),0)</f>
        <v>0</v>
      </c>
      <c r="N2117" s="29">
        <f ca="1">IF(C2117&lt;Calculator!$G$27,0,IF(C2117=Calculator!$G$27,Calculator!$G$39,IF(H2117-K2117&lt;=0,IF(D2117&gt;Calculator!$G$39,IF(H2117-K2117+E2117+L2117+M2117+Calculator!$G$39&gt;Calculator!$G$39,Calculator!$G$39-(H2117+E2117+L2117+M2117-K2117),Calculator!$G$39),D2117),0)))</f>
        <v>0</v>
      </c>
    </row>
    <row r="2118" spans="1:14" ht="15.75" thickBot="1">
      <c r="A2118" s="33" t="str">
        <f ca="1">IF(C2118=Calculator!$H$27,"F",IF(Daily!D2118+Daily!H2118=0,IF(D2117+H2117&gt;0,"L",""),""))</f>
        <v/>
      </c>
      <c r="B2118" s="34">
        <v>2117</v>
      </c>
      <c r="C2118" s="19">
        <f t="shared" ca="1" si="133"/>
        <v>48047</v>
      </c>
      <c r="D2118" s="29">
        <f t="shared" ca="1" si="135"/>
        <v>75747.177660567235</v>
      </c>
      <c r="E2118" s="29">
        <f ca="1">IF(C2118&lt;Calculator!$D$26,0,IF(DAY($C2118)=1,IF(D2118-Calculator!$G$24&gt;0,Calculator!$G$24,D2118),0))</f>
        <v>0</v>
      </c>
      <c r="F2118" s="29">
        <f ca="1">IF(E2118&gt;0,D2118*Calculator!$G$22/12,0)</f>
        <v>0</v>
      </c>
      <c r="G2118" s="29">
        <f ca="1">IF(E2118&gt;0,(IFERROR(-PMT(Calculator!$G$22/12,Calculator!$G$23*12,Calculator!$G$20),0))-F2118,0)</f>
        <v>0</v>
      </c>
      <c r="H2118" s="29">
        <f t="shared" ca="1" si="136"/>
        <v>6275.0253530810132</v>
      </c>
      <c r="I2118" s="29">
        <f t="shared" ca="1" si="134"/>
        <v>1.1174702683568927</v>
      </c>
      <c r="J2118" s="30">
        <f>Calculator!$G$40</f>
        <v>6.5000000000000002E-2</v>
      </c>
      <c r="K2118" s="29">
        <f ca="1">IF(C2118&gt;=Calculator!$G$27,IF(DAY($C2118)=1,Calculator!$G$34/2,IF(DAY($C2118)=15,Calculator!$G$34/2,0)),0)</f>
        <v>0</v>
      </c>
      <c r="L2118" s="29">
        <f ca="1">IF(DAY($C2118)=28,IF(H2118=0,0,Calculator!$G$35),0)</f>
        <v>0</v>
      </c>
      <c r="M2118" s="29">
        <f ca="1">IF(I2118&gt;0,IF(DAY($C2118)=1,SUM(INDIRECT("I"&amp;(ROW(C2117)-DAY(C2117))):I2117),0),0)</f>
        <v>0</v>
      </c>
      <c r="N2118" s="29">
        <f ca="1">IF(C2118&lt;Calculator!$G$27,0,IF(C2118=Calculator!$G$27,Calculator!$G$39,IF(H2118-K2118&lt;=0,IF(D2118&gt;Calculator!$G$39,IF(H2118-K2118+E2118+L2118+M2118+Calculator!$G$39&gt;Calculator!$G$39,Calculator!$G$39-(H2118+E2118+L2118+M2118-K2118),Calculator!$G$39),D2118),0)))</f>
        <v>0</v>
      </c>
    </row>
    <row r="2119" spans="1:14" ht="15.75" thickBot="1">
      <c r="A2119" s="33" t="str">
        <f ca="1">IF(C2119=Calculator!$H$27,"F",IF(Daily!D2119+Daily!H2119=0,IF(D2118+H2118&gt;0,"L",""),""))</f>
        <v/>
      </c>
      <c r="B2119" s="34">
        <v>2118</v>
      </c>
      <c r="C2119" s="19">
        <f t="shared" ca="1" si="133"/>
        <v>48048</v>
      </c>
      <c r="D2119" s="29">
        <f t="shared" ca="1" si="135"/>
        <v>75747.177660567235</v>
      </c>
      <c r="E2119" s="29">
        <f ca="1">IF(C2119&lt;Calculator!$D$26,0,IF(DAY($C2119)=1,IF(D2119-Calculator!$G$24&gt;0,Calculator!$G$24,D2119),0))</f>
        <v>0</v>
      </c>
      <c r="F2119" s="29">
        <f ca="1">IF(E2119&gt;0,D2119*Calculator!$G$22/12,0)</f>
        <v>0</v>
      </c>
      <c r="G2119" s="29">
        <f ca="1">IF(E2119&gt;0,(IFERROR(-PMT(Calculator!$G$22/12,Calculator!$G$23*12,Calculator!$G$20),0))-F2119,0)</f>
        <v>0</v>
      </c>
      <c r="H2119" s="29">
        <f t="shared" ca="1" si="136"/>
        <v>6275.0253530810132</v>
      </c>
      <c r="I2119" s="29">
        <f t="shared" ca="1" si="134"/>
        <v>1.1174702683568927</v>
      </c>
      <c r="J2119" s="30">
        <f>Calculator!$G$40</f>
        <v>6.5000000000000002E-2</v>
      </c>
      <c r="K2119" s="29">
        <f ca="1">IF(C2119&gt;=Calculator!$G$27,IF(DAY($C2119)=1,Calculator!$G$34/2,IF(DAY($C2119)=15,Calculator!$G$34/2,0)),0)</f>
        <v>0</v>
      </c>
      <c r="L2119" s="29">
        <f ca="1">IF(DAY($C2119)=28,IF(H2119=0,0,Calculator!$G$35),0)</f>
        <v>0</v>
      </c>
      <c r="M2119" s="29">
        <f ca="1">IF(I2119&gt;0,IF(DAY($C2119)=1,SUM(INDIRECT("I"&amp;(ROW(C2118)-DAY(C2118))):I2118),0),0)</f>
        <v>0</v>
      </c>
      <c r="N2119" s="29">
        <f ca="1">IF(C2119&lt;Calculator!$G$27,0,IF(C2119=Calculator!$G$27,Calculator!$G$39,IF(H2119-K2119&lt;=0,IF(D2119&gt;Calculator!$G$39,IF(H2119-K2119+E2119+L2119+M2119+Calculator!$G$39&gt;Calculator!$G$39,Calculator!$G$39-(H2119+E2119+L2119+M2119-K2119),Calculator!$G$39),D2119),0)))</f>
        <v>0</v>
      </c>
    </row>
    <row r="2120" spans="1:14" ht="15.75" thickBot="1">
      <c r="A2120" s="33" t="str">
        <f ca="1">IF(C2120=Calculator!$H$27,"F",IF(Daily!D2120+Daily!H2120=0,IF(D2119+H2119&gt;0,"L",""),""))</f>
        <v/>
      </c>
      <c r="B2120" s="34">
        <v>2119</v>
      </c>
      <c r="C2120" s="19">
        <f t="shared" ca="1" si="133"/>
        <v>48049</v>
      </c>
      <c r="D2120" s="29">
        <f t="shared" ca="1" si="135"/>
        <v>75747.177660567235</v>
      </c>
      <c r="E2120" s="29">
        <f ca="1">IF(C2120&lt;Calculator!$D$26,0,IF(DAY($C2120)=1,IF(D2120-Calculator!$G$24&gt;0,Calculator!$G$24,D2120),0))</f>
        <v>0</v>
      </c>
      <c r="F2120" s="29">
        <f ca="1">IF(E2120&gt;0,D2120*Calculator!$G$22/12,0)</f>
        <v>0</v>
      </c>
      <c r="G2120" s="29">
        <f ca="1">IF(E2120&gt;0,(IFERROR(-PMT(Calculator!$G$22/12,Calculator!$G$23*12,Calculator!$G$20),0))-F2120,0)</f>
        <v>0</v>
      </c>
      <c r="H2120" s="29">
        <f t="shared" ca="1" si="136"/>
        <v>6275.0253530810132</v>
      </c>
      <c r="I2120" s="29">
        <f t="shared" ca="1" si="134"/>
        <v>1.1174702683568927</v>
      </c>
      <c r="J2120" s="30">
        <f>Calculator!$G$40</f>
        <v>6.5000000000000002E-2</v>
      </c>
      <c r="K2120" s="29">
        <f ca="1">IF(C2120&gt;=Calculator!$G$27,IF(DAY($C2120)=1,Calculator!$G$34/2,IF(DAY($C2120)=15,Calculator!$G$34/2,0)),0)</f>
        <v>0</v>
      </c>
      <c r="L2120" s="29">
        <f ca="1">IF(DAY($C2120)=28,IF(H2120=0,0,Calculator!$G$35),0)</f>
        <v>0</v>
      </c>
      <c r="M2120" s="29">
        <f ca="1">IF(I2120&gt;0,IF(DAY($C2120)=1,SUM(INDIRECT("I"&amp;(ROW(C2119)-DAY(C2119))):I2119),0),0)</f>
        <v>0</v>
      </c>
      <c r="N2120" s="29">
        <f ca="1">IF(C2120&lt;Calculator!$G$27,0,IF(C2120=Calculator!$G$27,Calculator!$G$39,IF(H2120-K2120&lt;=0,IF(D2120&gt;Calculator!$G$39,IF(H2120-K2120+E2120+L2120+M2120+Calculator!$G$39&gt;Calculator!$G$39,Calculator!$G$39-(H2120+E2120+L2120+M2120-K2120),Calculator!$G$39),D2120),0)))</f>
        <v>0</v>
      </c>
    </row>
    <row r="2121" spans="1:14" ht="15.75" thickBot="1">
      <c r="A2121" s="33" t="str">
        <f ca="1">IF(C2121=Calculator!$H$27,"F",IF(Daily!D2121+Daily!H2121=0,IF(D2120+H2120&gt;0,"L",""),""))</f>
        <v/>
      </c>
      <c r="B2121" s="34">
        <v>2120</v>
      </c>
      <c r="C2121" s="19">
        <f t="shared" ca="1" si="133"/>
        <v>48050</v>
      </c>
      <c r="D2121" s="29">
        <f t="shared" ca="1" si="135"/>
        <v>75747.177660567235</v>
      </c>
      <c r="E2121" s="29">
        <f ca="1">IF(C2121&lt;Calculator!$D$26,0,IF(DAY($C2121)=1,IF(D2121-Calculator!$G$24&gt;0,Calculator!$G$24,D2121),0))</f>
        <v>0</v>
      </c>
      <c r="F2121" s="29">
        <f ca="1">IF(E2121&gt;0,D2121*Calculator!$G$22/12,0)</f>
        <v>0</v>
      </c>
      <c r="G2121" s="29">
        <f ca="1">IF(E2121&gt;0,(IFERROR(-PMT(Calculator!$G$22/12,Calculator!$G$23*12,Calculator!$G$20),0))-F2121,0)</f>
        <v>0</v>
      </c>
      <c r="H2121" s="29">
        <f t="shared" ca="1" si="136"/>
        <v>6275.0253530810132</v>
      </c>
      <c r="I2121" s="29">
        <f t="shared" ca="1" si="134"/>
        <v>1.1174702683568927</v>
      </c>
      <c r="J2121" s="30">
        <f>Calculator!$G$40</f>
        <v>6.5000000000000002E-2</v>
      </c>
      <c r="K2121" s="29">
        <f ca="1">IF(C2121&gt;=Calculator!$G$27,IF(DAY($C2121)=1,Calculator!$G$34/2,IF(DAY($C2121)=15,Calculator!$G$34/2,0)),0)</f>
        <v>0</v>
      </c>
      <c r="L2121" s="29">
        <f ca="1">IF(DAY($C2121)=28,IF(H2121=0,0,Calculator!$G$35),0)</f>
        <v>0</v>
      </c>
      <c r="M2121" s="29">
        <f ca="1">IF(I2121&gt;0,IF(DAY($C2121)=1,SUM(INDIRECT("I"&amp;(ROW(C2120)-DAY(C2120))):I2120),0),0)</f>
        <v>0</v>
      </c>
      <c r="N2121" s="29">
        <f ca="1">IF(C2121&lt;Calculator!$G$27,0,IF(C2121=Calculator!$G$27,Calculator!$G$39,IF(H2121-K2121&lt;=0,IF(D2121&gt;Calculator!$G$39,IF(H2121-K2121+E2121+L2121+M2121+Calculator!$G$39&gt;Calculator!$G$39,Calculator!$G$39-(H2121+E2121+L2121+M2121-K2121),Calculator!$G$39),D2121),0)))</f>
        <v>0</v>
      </c>
    </row>
    <row r="2122" spans="1:14" ht="15.75" thickBot="1">
      <c r="A2122" s="33" t="str">
        <f ca="1">IF(C2122=Calculator!$H$27,"F",IF(Daily!D2122+Daily!H2122=0,IF(D2121+H2121&gt;0,"L",""),""))</f>
        <v/>
      </c>
      <c r="B2122" s="34">
        <v>2121</v>
      </c>
      <c r="C2122" s="19">
        <f t="shared" ca="1" si="133"/>
        <v>48051</v>
      </c>
      <c r="D2122" s="29">
        <f t="shared" ca="1" si="135"/>
        <v>75747.177660567235</v>
      </c>
      <c r="E2122" s="29">
        <f ca="1">IF(C2122&lt;Calculator!$D$26,0,IF(DAY($C2122)=1,IF(D2122-Calculator!$G$24&gt;0,Calculator!$G$24,D2122),0))</f>
        <v>0</v>
      </c>
      <c r="F2122" s="29">
        <f ca="1">IF(E2122&gt;0,D2122*Calculator!$G$22/12,0)</f>
        <v>0</v>
      </c>
      <c r="G2122" s="29">
        <f ca="1">IF(E2122&gt;0,(IFERROR(-PMT(Calculator!$G$22/12,Calculator!$G$23*12,Calculator!$G$20),0))-F2122,0)</f>
        <v>0</v>
      </c>
      <c r="H2122" s="29">
        <f t="shared" ca="1" si="136"/>
        <v>6275.0253530810132</v>
      </c>
      <c r="I2122" s="29">
        <f t="shared" ca="1" si="134"/>
        <v>1.1174702683568927</v>
      </c>
      <c r="J2122" s="30">
        <f>Calculator!$G$40</f>
        <v>6.5000000000000002E-2</v>
      </c>
      <c r="K2122" s="29">
        <f ca="1">IF(C2122&gt;=Calculator!$G$27,IF(DAY($C2122)=1,Calculator!$G$34/2,IF(DAY($C2122)=15,Calculator!$G$34/2,0)),0)</f>
        <v>0</v>
      </c>
      <c r="L2122" s="29">
        <f ca="1">IF(DAY($C2122)=28,IF(H2122=0,0,Calculator!$G$35),0)</f>
        <v>0</v>
      </c>
      <c r="M2122" s="29">
        <f ca="1">IF(I2122&gt;0,IF(DAY($C2122)=1,SUM(INDIRECT("I"&amp;(ROW(C2121)-DAY(C2121))):I2121),0),0)</f>
        <v>0</v>
      </c>
      <c r="N2122" s="29">
        <f ca="1">IF(C2122&lt;Calculator!$G$27,0,IF(C2122=Calculator!$G$27,Calculator!$G$39,IF(H2122-K2122&lt;=0,IF(D2122&gt;Calculator!$G$39,IF(H2122-K2122+E2122+L2122+M2122+Calculator!$G$39&gt;Calculator!$G$39,Calculator!$G$39-(H2122+E2122+L2122+M2122-K2122),Calculator!$G$39),D2122),0)))</f>
        <v>0</v>
      </c>
    </row>
    <row r="2123" spans="1:14" ht="15.75" thickBot="1">
      <c r="A2123" s="33" t="str">
        <f ca="1">IF(C2123=Calculator!$H$27,"F",IF(Daily!D2123+Daily!H2123=0,IF(D2122+H2122&gt;0,"L",""),""))</f>
        <v/>
      </c>
      <c r="B2123" s="34">
        <v>2122</v>
      </c>
      <c r="C2123" s="19">
        <f t="shared" ca="1" si="133"/>
        <v>48052</v>
      </c>
      <c r="D2123" s="29">
        <f t="shared" ca="1" si="135"/>
        <v>75747.177660567235</v>
      </c>
      <c r="E2123" s="29">
        <f ca="1">IF(C2123&lt;Calculator!$D$26,0,IF(DAY($C2123)=1,IF(D2123-Calculator!$G$24&gt;0,Calculator!$G$24,D2123),0))</f>
        <v>0</v>
      </c>
      <c r="F2123" s="29">
        <f ca="1">IF(E2123&gt;0,D2123*Calculator!$G$22/12,0)</f>
        <v>0</v>
      </c>
      <c r="G2123" s="29">
        <f ca="1">IF(E2123&gt;0,(IFERROR(-PMT(Calculator!$G$22/12,Calculator!$G$23*12,Calculator!$G$20),0))-F2123,0)</f>
        <v>0</v>
      </c>
      <c r="H2123" s="29">
        <f t="shared" ca="1" si="136"/>
        <v>6275.0253530810132</v>
      </c>
      <c r="I2123" s="29">
        <f t="shared" ca="1" si="134"/>
        <v>1.1174702683568927</v>
      </c>
      <c r="J2123" s="30">
        <f>Calculator!$G$40</f>
        <v>6.5000000000000002E-2</v>
      </c>
      <c r="K2123" s="29">
        <f ca="1">IF(C2123&gt;=Calculator!$G$27,IF(DAY($C2123)=1,Calculator!$G$34/2,IF(DAY($C2123)=15,Calculator!$G$34/2,0)),0)</f>
        <v>0</v>
      </c>
      <c r="L2123" s="29">
        <f ca="1">IF(DAY($C2123)=28,IF(H2123=0,0,Calculator!$G$35),0)</f>
        <v>0</v>
      </c>
      <c r="M2123" s="29">
        <f ca="1">IF(I2123&gt;0,IF(DAY($C2123)=1,SUM(INDIRECT("I"&amp;(ROW(C2122)-DAY(C2122))):I2122),0),0)</f>
        <v>0</v>
      </c>
      <c r="N2123" s="29">
        <f ca="1">IF(C2123&lt;Calculator!$G$27,0,IF(C2123=Calculator!$G$27,Calculator!$G$39,IF(H2123-K2123&lt;=0,IF(D2123&gt;Calculator!$G$39,IF(H2123-K2123+E2123+L2123+M2123+Calculator!$G$39&gt;Calculator!$G$39,Calculator!$G$39-(H2123+E2123+L2123+M2123-K2123),Calculator!$G$39),D2123),0)))</f>
        <v>0</v>
      </c>
    </row>
    <row r="2124" spans="1:14" ht="15.75" thickBot="1">
      <c r="A2124" s="33" t="str">
        <f ca="1">IF(C2124=Calculator!$H$27,"F",IF(Daily!D2124+Daily!H2124=0,IF(D2123+H2123&gt;0,"L",""),""))</f>
        <v/>
      </c>
      <c r="B2124" s="34">
        <v>2123</v>
      </c>
      <c r="C2124" s="19">
        <f t="shared" ca="1" si="133"/>
        <v>48053</v>
      </c>
      <c r="D2124" s="29">
        <f t="shared" ca="1" si="135"/>
        <v>75747.177660567235</v>
      </c>
      <c r="E2124" s="29">
        <f ca="1">IF(C2124&lt;Calculator!$D$26,0,IF(DAY($C2124)=1,IF(D2124-Calculator!$G$24&gt;0,Calculator!$G$24,D2124),0))</f>
        <v>0</v>
      </c>
      <c r="F2124" s="29">
        <f ca="1">IF(E2124&gt;0,D2124*Calculator!$G$22/12,0)</f>
        <v>0</v>
      </c>
      <c r="G2124" s="29">
        <f ca="1">IF(E2124&gt;0,(IFERROR(-PMT(Calculator!$G$22/12,Calculator!$G$23*12,Calculator!$G$20),0))-F2124,0)</f>
        <v>0</v>
      </c>
      <c r="H2124" s="29">
        <f t="shared" ca="1" si="136"/>
        <v>6275.0253530810132</v>
      </c>
      <c r="I2124" s="29">
        <f t="shared" ca="1" si="134"/>
        <v>1.1174702683568927</v>
      </c>
      <c r="J2124" s="30">
        <f>Calculator!$G$40</f>
        <v>6.5000000000000002E-2</v>
      </c>
      <c r="K2124" s="29">
        <f ca="1">IF(C2124&gt;=Calculator!$G$27,IF(DAY($C2124)=1,Calculator!$G$34/2,IF(DAY($C2124)=15,Calculator!$G$34/2,0)),0)</f>
        <v>0</v>
      </c>
      <c r="L2124" s="29">
        <f ca="1">IF(DAY($C2124)=28,IF(H2124=0,0,Calculator!$G$35),0)</f>
        <v>0</v>
      </c>
      <c r="M2124" s="29">
        <f ca="1">IF(I2124&gt;0,IF(DAY($C2124)=1,SUM(INDIRECT("I"&amp;(ROW(C2123)-DAY(C2123))):I2123),0),0)</f>
        <v>0</v>
      </c>
      <c r="N2124" s="29">
        <f ca="1">IF(C2124&lt;Calculator!$G$27,0,IF(C2124=Calculator!$G$27,Calculator!$G$39,IF(H2124-K2124&lt;=0,IF(D2124&gt;Calculator!$G$39,IF(H2124-K2124+E2124+L2124+M2124+Calculator!$G$39&gt;Calculator!$G$39,Calculator!$G$39-(H2124+E2124+L2124+M2124-K2124),Calculator!$G$39),D2124),0)))</f>
        <v>0</v>
      </c>
    </row>
    <row r="2125" spans="1:14" ht="15.75" thickBot="1">
      <c r="A2125" s="33" t="str">
        <f ca="1">IF(C2125=Calculator!$H$27,"F",IF(Daily!D2125+Daily!H2125=0,IF(D2124+H2124&gt;0,"L",""),""))</f>
        <v/>
      </c>
      <c r="B2125" s="34">
        <v>2124</v>
      </c>
      <c r="C2125" s="19">
        <f t="shared" ca="1" si="133"/>
        <v>48054</v>
      </c>
      <c r="D2125" s="29">
        <f t="shared" ca="1" si="135"/>
        <v>75747.177660567235</v>
      </c>
      <c r="E2125" s="29">
        <f ca="1">IF(C2125&lt;Calculator!$D$26,0,IF(DAY($C2125)=1,IF(D2125-Calculator!$G$24&gt;0,Calculator!$G$24,D2125),0))</f>
        <v>0</v>
      </c>
      <c r="F2125" s="29">
        <f ca="1">IF(E2125&gt;0,D2125*Calculator!$G$22/12,0)</f>
        <v>0</v>
      </c>
      <c r="G2125" s="29">
        <f ca="1">IF(E2125&gt;0,(IFERROR(-PMT(Calculator!$G$22/12,Calculator!$G$23*12,Calculator!$G$20),0))-F2125,0)</f>
        <v>0</v>
      </c>
      <c r="H2125" s="29">
        <f t="shared" ca="1" si="136"/>
        <v>6275.0253530810132</v>
      </c>
      <c r="I2125" s="29">
        <f t="shared" ca="1" si="134"/>
        <v>1.1174702683568927</v>
      </c>
      <c r="J2125" s="30">
        <f>Calculator!$G$40</f>
        <v>6.5000000000000002E-2</v>
      </c>
      <c r="K2125" s="29">
        <f ca="1">IF(C2125&gt;=Calculator!$G$27,IF(DAY($C2125)=1,Calculator!$G$34/2,IF(DAY($C2125)=15,Calculator!$G$34/2,0)),0)</f>
        <v>0</v>
      </c>
      <c r="L2125" s="29">
        <f ca="1">IF(DAY($C2125)=28,IF(H2125=0,0,Calculator!$G$35),0)</f>
        <v>0</v>
      </c>
      <c r="M2125" s="29">
        <f ca="1">IF(I2125&gt;0,IF(DAY($C2125)=1,SUM(INDIRECT("I"&amp;(ROW(C2124)-DAY(C2124))):I2124),0),0)</f>
        <v>0</v>
      </c>
      <c r="N2125" s="29">
        <f ca="1">IF(C2125&lt;Calculator!$G$27,0,IF(C2125=Calculator!$G$27,Calculator!$G$39,IF(H2125-K2125&lt;=0,IF(D2125&gt;Calculator!$G$39,IF(H2125-K2125+E2125+L2125+M2125+Calculator!$G$39&gt;Calculator!$G$39,Calculator!$G$39-(H2125+E2125+L2125+M2125-K2125),Calculator!$G$39),D2125),0)))</f>
        <v>0</v>
      </c>
    </row>
    <row r="2126" spans="1:14" ht="15.75" thickBot="1">
      <c r="A2126" s="33" t="str">
        <f ca="1">IF(C2126=Calculator!$H$27,"F",IF(Daily!D2126+Daily!H2126=0,IF(D2125+H2125&gt;0,"L",""),""))</f>
        <v/>
      </c>
      <c r="B2126" s="34">
        <v>2125</v>
      </c>
      <c r="C2126" s="19">
        <f t="shared" ca="1" si="133"/>
        <v>48055</v>
      </c>
      <c r="D2126" s="29">
        <f t="shared" ca="1" si="135"/>
        <v>75747.177660567235</v>
      </c>
      <c r="E2126" s="29">
        <f ca="1">IF(C2126&lt;Calculator!$D$26,0,IF(DAY($C2126)=1,IF(D2126-Calculator!$G$24&gt;0,Calculator!$G$24,D2126),0))</f>
        <v>0</v>
      </c>
      <c r="F2126" s="29">
        <f ca="1">IF(E2126&gt;0,D2126*Calculator!$G$22/12,0)</f>
        <v>0</v>
      </c>
      <c r="G2126" s="29">
        <f ca="1">IF(E2126&gt;0,(IFERROR(-PMT(Calculator!$G$22/12,Calculator!$G$23*12,Calculator!$G$20),0))-F2126,0)</f>
        <v>0</v>
      </c>
      <c r="H2126" s="29">
        <f t="shared" ca="1" si="136"/>
        <v>6275.0253530810132</v>
      </c>
      <c r="I2126" s="29">
        <f t="shared" ca="1" si="134"/>
        <v>1.1174702683568927</v>
      </c>
      <c r="J2126" s="30">
        <f>Calculator!$G$40</f>
        <v>6.5000000000000002E-2</v>
      </c>
      <c r="K2126" s="29">
        <f ca="1">IF(C2126&gt;=Calculator!$G$27,IF(DAY($C2126)=1,Calculator!$G$34/2,IF(DAY($C2126)=15,Calculator!$G$34/2,0)),0)</f>
        <v>0</v>
      </c>
      <c r="L2126" s="29">
        <f ca="1">IF(DAY($C2126)=28,IF(H2126=0,0,Calculator!$G$35),0)</f>
        <v>0</v>
      </c>
      <c r="M2126" s="29">
        <f ca="1">IF(I2126&gt;0,IF(DAY($C2126)=1,SUM(INDIRECT("I"&amp;(ROW(C2125)-DAY(C2125))):I2125),0),0)</f>
        <v>0</v>
      </c>
      <c r="N2126" s="29">
        <f ca="1">IF(C2126&lt;Calculator!$G$27,0,IF(C2126=Calculator!$G$27,Calculator!$G$39,IF(H2126-K2126&lt;=0,IF(D2126&gt;Calculator!$G$39,IF(H2126-K2126+E2126+L2126+M2126+Calculator!$G$39&gt;Calculator!$G$39,Calculator!$G$39-(H2126+E2126+L2126+M2126-K2126),Calculator!$G$39),D2126),0)))</f>
        <v>0</v>
      </c>
    </row>
    <row r="2127" spans="1:14" ht="15.75" thickBot="1">
      <c r="A2127" s="33" t="str">
        <f ca="1">IF(C2127=Calculator!$H$27,"F",IF(Daily!D2127+Daily!H2127=0,IF(D2126+H2126&gt;0,"L",""),""))</f>
        <v/>
      </c>
      <c r="B2127" s="34">
        <v>2126</v>
      </c>
      <c r="C2127" s="19">
        <f t="shared" ca="1" si="133"/>
        <v>48056</v>
      </c>
      <c r="D2127" s="29">
        <f t="shared" ca="1" si="135"/>
        <v>75747.177660567235</v>
      </c>
      <c r="E2127" s="29">
        <f ca="1">IF(C2127&lt;Calculator!$D$26,0,IF(DAY($C2127)=1,IF(D2127-Calculator!$G$24&gt;0,Calculator!$G$24,D2127),0))</f>
        <v>0</v>
      </c>
      <c r="F2127" s="29">
        <f ca="1">IF(E2127&gt;0,D2127*Calculator!$G$22/12,0)</f>
        <v>0</v>
      </c>
      <c r="G2127" s="29">
        <f ca="1">IF(E2127&gt;0,(IFERROR(-PMT(Calculator!$G$22/12,Calculator!$G$23*12,Calculator!$G$20),0))-F2127,0)</f>
        <v>0</v>
      </c>
      <c r="H2127" s="29">
        <f t="shared" ca="1" si="136"/>
        <v>6275.0253530810132</v>
      </c>
      <c r="I2127" s="29">
        <f t="shared" ca="1" si="134"/>
        <v>1.1174702683568927</v>
      </c>
      <c r="J2127" s="30">
        <f>Calculator!$G$40</f>
        <v>6.5000000000000002E-2</v>
      </c>
      <c r="K2127" s="29">
        <f ca="1">IF(C2127&gt;=Calculator!$G$27,IF(DAY($C2127)=1,Calculator!$G$34/2,IF(DAY($C2127)=15,Calculator!$G$34/2,0)),0)</f>
        <v>0</v>
      </c>
      <c r="L2127" s="29">
        <f ca="1">IF(DAY($C2127)=28,IF(H2127=0,0,Calculator!$G$35),0)</f>
        <v>0</v>
      </c>
      <c r="M2127" s="29">
        <f ca="1">IF(I2127&gt;0,IF(DAY($C2127)=1,SUM(INDIRECT("I"&amp;(ROW(C2126)-DAY(C2126))):I2126),0),0)</f>
        <v>0</v>
      </c>
      <c r="N2127" s="29">
        <f ca="1">IF(C2127&lt;Calculator!$G$27,0,IF(C2127=Calculator!$G$27,Calculator!$G$39,IF(H2127-K2127&lt;=0,IF(D2127&gt;Calculator!$G$39,IF(H2127-K2127+E2127+L2127+M2127+Calculator!$G$39&gt;Calculator!$G$39,Calculator!$G$39-(H2127+E2127+L2127+M2127-K2127),Calculator!$G$39),D2127),0)))</f>
        <v>0</v>
      </c>
    </row>
    <row r="2128" spans="1:14" ht="15.75" thickBot="1">
      <c r="A2128" s="33" t="str">
        <f ca="1">IF(C2128=Calculator!$H$27,"F",IF(Daily!D2128+Daily!H2128=0,IF(D2127+H2127&gt;0,"L",""),""))</f>
        <v/>
      </c>
      <c r="B2128" s="34">
        <v>2127</v>
      </c>
      <c r="C2128" s="19">
        <f t="shared" ca="1" si="133"/>
        <v>48057</v>
      </c>
      <c r="D2128" s="29">
        <f t="shared" ca="1" si="135"/>
        <v>75747.177660567235</v>
      </c>
      <c r="E2128" s="29">
        <f ca="1">IF(C2128&lt;Calculator!$D$26,0,IF(DAY($C2128)=1,IF(D2128-Calculator!$G$24&gt;0,Calculator!$G$24,D2128),0))</f>
        <v>0</v>
      </c>
      <c r="F2128" s="29">
        <f ca="1">IF(E2128&gt;0,D2128*Calculator!$G$22/12,0)</f>
        <v>0</v>
      </c>
      <c r="G2128" s="29">
        <f ca="1">IF(E2128&gt;0,(IFERROR(-PMT(Calculator!$G$22/12,Calculator!$G$23*12,Calculator!$G$20),0))-F2128,0)</f>
        <v>0</v>
      </c>
      <c r="H2128" s="29">
        <f t="shared" ca="1" si="136"/>
        <v>6275.0253530810132</v>
      </c>
      <c r="I2128" s="29">
        <f t="shared" ca="1" si="134"/>
        <v>1.1174702683568927</v>
      </c>
      <c r="J2128" s="30">
        <f>Calculator!$G$40</f>
        <v>6.5000000000000002E-2</v>
      </c>
      <c r="K2128" s="29">
        <f ca="1">IF(C2128&gt;=Calculator!$G$27,IF(DAY($C2128)=1,Calculator!$G$34/2,IF(DAY($C2128)=15,Calculator!$G$34/2,0)),0)</f>
        <v>0</v>
      </c>
      <c r="L2128" s="29">
        <f ca="1">IF(DAY($C2128)=28,IF(H2128=0,0,Calculator!$G$35),0)</f>
        <v>5000</v>
      </c>
      <c r="M2128" s="29">
        <f ca="1">IF(I2128&gt;0,IF(DAY($C2128)=1,SUM(INDIRECT("I"&amp;(ROW(C2127)-DAY(C2127))):I2127),0),0)</f>
        <v>0</v>
      </c>
      <c r="N2128" s="29">
        <f ca="1">IF(C2128&lt;Calculator!$G$27,0,IF(C2128=Calculator!$G$27,Calculator!$G$39,IF(H2128-K2128&lt;=0,IF(D2128&gt;Calculator!$G$39,IF(H2128-K2128+E2128+L2128+M2128+Calculator!$G$39&gt;Calculator!$G$39,Calculator!$G$39-(H2128+E2128+L2128+M2128-K2128),Calculator!$G$39),D2128),0)))</f>
        <v>0</v>
      </c>
    </row>
    <row r="2129" spans="1:14" ht="15.75" thickBot="1">
      <c r="A2129" s="33" t="str">
        <f ca="1">IF(C2129=Calculator!$H$27,"F",IF(Daily!D2129+Daily!H2129=0,IF(D2128+H2128&gt;0,"L",""),""))</f>
        <v/>
      </c>
      <c r="B2129" s="34">
        <v>2128</v>
      </c>
      <c r="C2129" s="19">
        <f t="shared" ca="1" si="133"/>
        <v>48058</v>
      </c>
      <c r="D2129" s="29">
        <f t="shared" ca="1" si="135"/>
        <v>75747.177660567235</v>
      </c>
      <c r="E2129" s="29">
        <f ca="1">IF(C2129&lt;Calculator!$D$26,0,IF(DAY($C2129)=1,IF(D2129-Calculator!$G$24&gt;0,Calculator!$G$24,D2129),0))</f>
        <v>0</v>
      </c>
      <c r="F2129" s="29">
        <f ca="1">IF(E2129&gt;0,D2129*Calculator!$G$22/12,0)</f>
        <v>0</v>
      </c>
      <c r="G2129" s="29">
        <f ca="1">IF(E2129&gt;0,(IFERROR(-PMT(Calculator!$G$22/12,Calculator!$G$23*12,Calculator!$G$20),0))-F2129,0)</f>
        <v>0</v>
      </c>
      <c r="H2129" s="29">
        <f t="shared" ca="1" si="136"/>
        <v>11275.025353081013</v>
      </c>
      <c r="I2129" s="29">
        <f t="shared" ca="1" si="134"/>
        <v>2.0078812272610027</v>
      </c>
      <c r="J2129" s="30">
        <f>Calculator!$G$40</f>
        <v>6.5000000000000002E-2</v>
      </c>
      <c r="K2129" s="29">
        <f ca="1">IF(C2129&gt;=Calculator!$G$27,IF(DAY($C2129)=1,Calculator!$G$34/2,IF(DAY($C2129)=15,Calculator!$G$34/2,0)),0)</f>
        <v>0</v>
      </c>
      <c r="L2129" s="29">
        <f ca="1">IF(DAY($C2129)=28,IF(H2129=0,0,Calculator!$G$35),0)</f>
        <v>0</v>
      </c>
      <c r="M2129" s="29">
        <f ca="1">IF(I2129&gt;0,IF(DAY($C2129)=1,SUM(INDIRECT("I"&amp;(ROW(C2128)-DAY(C2128))):I2128),0),0)</f>
        <v>0</v>
      </c>
      <c r="N2129" s="29">
        <f ca="1">IF(C2129&lt;Calculator!$G$27,0,IF(C2129=Calculator!$G$27,Calculator!$G$39,IF(H2129-K2129&lt;=0,IF(D2129&gt;Calculator!$G$39,IF(H2129-K2129+E2129+L2129+M2129+Calculator!$G$39&gt;Calculator!$G$39,Calculator!$G$39-(H2129+E2129+L2129+M2129-K2129),Calculator!$G$39),D2129),0)))</f>
        <v>0</v>
      </c>
    </row>
    <row r="2130" spans="1:14" ht="15.75" thickBot="1">
      <c r="A2130" s="33" t="str">
        <f ca="1">IF(C2130=Calculator!$H$27,"F",IF(Daily!D2130+Daily!H2130=0,IF(D2129+H2129&gt;0,"L",""),""))</f>
        <v/>
      </c>
      <c r="B2130" s="34">
        <v>2129</v>
      </c>
      <c r="C2130" s="19">
        <f t="shared" ca="1" si="133"/>
        <v>48059</v>
      </c>
      <c r="D2130" s="29">
        <f t="shared" ca="1" si="135"/>
        <v>75747.177660567235</v>
      </c>
      <c r="E2130" s="29">
        <f ca="1">IF(C2130&lt;Calculator!$D$26,0,IF(DAY($C2130)=1,IF(D2130-Calculator!$G$24&gt;0,Calculator!$G$24,D2130),0))</f>
        <v>0</v>
      </c>
      <c r="F2130" s="29">
        <f ca="1">IF(E2130&gt;0,D2130*Calculator!$G$22/12,0)</f>
        <v>0</v>
      </c>
      <c r="G2130" s="29">
        <f ca="1">IF(E2130&gt;0,(IFERROR(-PMT(Calculator!$G$22/12,Calculator!$G$23*12,Calculator!$G$20),0))-F2130,0)</f>
        <v>0</v>
      </c>
      <c r="H2130" s="29">
        <f t="shared" ca="1" si="136"/>
        <v>11275.025353081013</v>
      </c>
      <c r="I2130" s="29">
        <f t="shared" ca="1" si="134"/>
        <v>2.0078812272610027</v>
      </c>
      <c r="J2130" s="30">
        <f>Calculator!$G$40</f>
        <v>6.5000000000000002E-2</v>
      </c>
      <c r="K2130" s="29">
        <f ca="1">IF(C2130&gt;=Calculator!$G$27,IF(DAY($C2130)=1,Calculator!$G$34/2,IF(DAY($C2130)=15,Calculator!$G$34/2,0)),0)</f>
        <v>0</v>
      </c>
      <c r="L2130" s="29">
        <f ca="1">IF(DAY($C2130)=28,IF(H2130=0,0,Calculator!$G$35),0)</f>
        <v>0</v>
      </c>
      <c r="M2130" s="29">
        <f ca="1">IF(I2130&gt;0,IF(DAY($C2130)=1,SUM(INDIRECT("I"&amp;(ROW(C2129)-DAY(C2129))):I2129),0),0)</f>
        <v>0</v>
      </c>
      <c r="N2130" s="29">
        <f ca="1">IF(C2130&lt;Calculator!$G$27,0,IF(C2130=Calculator!$G$27,Calculator!$G$39,IF(H2130-K2130&lt;=0,IF(D2130&gt;Calculator!$G$39,IF(H2130-K2130+E2130+L2130+M2130+Calculator!$G$39&gt;Calculator!$G$39,Calculator!$G$39-(H2130+E2130+L2130+M2130-K2130),Calculator!$G$39),D2130),0)))</f>
        <v>0</v>
      </c>
    </row>
    <row r="2131" spans="1:14" ht="15.75" thickBot="1">
      <c r="A2131" s="33" t="str">
        <f ca="1">IF(C2131=Calculator!$H$27,"F",IF(Daily!D2131+Daily!H2131=0,IF(D2130+H2130&gt;0,"L",""),""))</f>
        <v/>
      </c>
      <c r="B2131" s="34">
        <v>2130</v>
      </c>
      <c r="C2131" s="19">
        <f t="shared" ca="1" si="133"/>
        <v>48060</v>
      </c>
      <c r="D2131" s="29">
        <f t="shared" ca="1" si="135"/>
        <v>75747.177660567235</v>
      </c>
      <c r="E2131" s="29">
        <f ca="1">IF(C2131&lt;Calculator!$D$26,0,IF(DAY($C2131)=1,IF(D2131-Calculator!$G$24&gt;0,Calculator!$G$24,D2131),0))</f>
        <v>0</v>
      </c>
      <c r="F2131" s="29">
        <f ca="1">IF(E2131&gt;0,D2131*Calculator!$G$22/12,0)</f>
        <v>0</v>
      </c>
      <c r="G2131" s="29">
        <f ca="1">IF(E2131&gt;0,(IFERROR(-PMT(Calculator!$G$22/12,Calculator!$G$23*12,Calculator!$G$20),0))-F2131,0)</f>
        <v>0</v>
      </c>
      <c r="H2131" s="29">
        <f t="shared" ca="1" si="136"/>
        <v>11275.025353081013</v>
      </c>
      <c r="I2131" s="29">
        <f t="shared" ca="1" si="134"/>
        <v>2.0078812272610027</v>
      </c>
      <c r="J2131" s="30">
        <f>Calculator!$G$40</f>
        <v>6.5000000000000002E-2</v>
      </c>
      <c r="K2131" s="29">
        <f ca="1">IF(C2131&gt;=Calculator!$G$27,IF(DAY($C2131)=1,Calculator!$G$34/2,IF(DAY($C2131)=15,Calculator!$G$34/2,0)),0)</f>
        <v>0</v>
      </c>
      <c r="L2131" s="29">
        <f ca="1">IF(DAY($C2131)=28,IF(H2131=0,0,Calculator!$G$35),0)</f>
        <v>0</v>
      </c>
      <c r="M2131" s="29">
        <f ca="1">IF(I2131&gt;0,IF(DAY($C2131)=1,SUM(INDIRECT("I"&amp;(ROW(C2130)-DAY(C2130))):I2130),0),0)</f>
        <v>0</v>
      </c>
      <c r="N2131" s="29">
        <f ca="1">IF(C2131&lt;Calculator!$G$27,0,IF(C2131=Calculator!$G$27,Calculator!$G$39,IF(H2131-K2131&lt;=0,IF(D2131&gt;Calculator!$G$39,IF(H2131-K2131+E2131+L2131+M2131+Calculator!$G$39&gt;Calculator!$G$39,Calculator!$G$39-(H2131+E2131+L2131+M2131-K2131),Calculator!$G$39),D2131),0)))</f>
        <v>0</v>
      </c>
    </row>
    <row r="2132" spans="1:14" ht="15.75" thickBot="1">
      <c r="A2132" s="33" t="str">
        <f ca="1">IF(C2132=Calculator!$H$27,"F",IF(Daily!D2132+Daily!H2132=0,IF(D2131+H2131&gt;0,"L",""),""))</f>
        <v/>
      </c>
      <c r="B2132" s="34">
        <v>2131</v>
      </c>
      <c r="C2132" s="19">
        <f t="shared" ca="1" si="133"/>
        <v>48061</v>
      </c>
      <c r="D2132" s="29">
        <f t="shared" ca="1" si="135"/>
        <v>75747.177660567235</v>
      </c>
      <c r="E2132" s="29">
        <f ca="1">IF(C2132&lt;Calculator!$D$26,0,IF(DAY($C2132)=1,IF(D2132-Calculator!$G$24&gt;0,Calculator!$G$24,D2132),0))</f>
        <v>1878.8756805424866</v>
      </c>
      <c r="F2132" s="29">
        <f ca="1">IF(E2132&gt;0,D2132*Calculator!$G$22/12,0)</f>
        <v>315.61324025236348</v>
      </c>
      <c r="G2132" s="29">
        <f ca="1">IF(E2132&gt;0,(IFERROR(-PMT(Calculator!$G$22/12,Calculator!$G$23*12,Calculator!$G$20),0))-F2132,0)</f>
        <v>1563.2624402901231</v>
      </c>
      <c r="H2132" s="29">
        <f t="shared" ca="1" si="136"/>
        <v>11275.025353081013</v>
      </c>
      <c r="I2132" s="29">
        <f t="shared" ca="1" si="134"/>
        <v>2.0078812272610027</v>
      </c>
      <c r="J2132" s="30">
        <f>Calculator!$G$40</f>
        <v>6.5000000000000002E-2</v>
      </c>
      <c r="K2132" s="29">
        <f ca="1">IF(C2132&gt;=Calculator!$G$27,IF(DAY($C2132)=1,Calculator!$G$34/2,IF(DAY($C2132)=15,Calculator!$G$34/2,0)),0)</f>
        <v>4500</v>
      </c>
      <c r="L2132" s="29">
        <f ca="1">IF(DAY($C2132)=28,IF(H2132=0,0,Calculator!$G$35),0)</f>
        <v>0</v>
      </c>
      <c r="M2132" s="29">
        <f ca="1">IF(I2132&gt;0,IF(DAY($C2132)=1,SUM(INDIRECT("I"&amp;(ROW(C2131)-DAY(C2131))):I2131),0),0)</f>
        <v>52.173924178761432</v>
      </c>
      <c r="N2132" s="29">
        <f ca="1">IF(C2132&lt;Calculator!$G$27,0,IF(C2132=Calculator!$G$27,Calculator!$G$39,IF(H2132-K2132&lt;=0,IF(D2132&gt;Calculator!$G$39,IF(H2132-K2132+E2132+L2132+M2132+Calculator!$G$39&gt;Calculator!$G$39,Calculator!$G$39-(H2132+E2132+L2132+M2132-K2132),Calculator!$G$39),D2132),0)))</f>
        <v>0</v>
      </c>
    </row>
    <row r="2133" spans="1:14" ht="15.75" thickBot="1">
      <c r="A2133" s="33" t="str">
        <f ca="1">IF(C2133=Calculator!$H$27,"F",IF(Daily!D2133+Daily!H2133=0,IF(D2132+H2132&gt;0,"L",""),""))</f>
        <v/>
      </c>
      <c r="B2133" s="34">
        <v>2132</v>
      </c>
      <c r="C2133" s="19">
        <f t="shared" ca="1" si="133"/>
        <v>48062</v>
      </c>
      <c r="D2133" s="29">
        <f t="shared" ca="1" si="135"/>
        <v>74183.915220277107</v>
      </c>
      <c r="E2133" s="29">
        <f ca="1">IF(C2133&lt;Calculator!$D$26,0,IF(DAY($C2133)=1,IF(D2133-Calculator!$G$24&gt;0,Calculator!$G$24,D2133),0))</f>
        <v>0</v>
      </c>
      <c r="F2133" s="29">
        <f ca="1">IF(E2133&gt;0,D2133*Calculator!$G$22/12,0)</f>
        <v>0</v>
      </c>
      <c r="G2133" s="29">
        <f ca="1">IF(E2133&gt;0,(IFERROR(-PMT(Calculator!$G$22/12,Calculator!$G$23*12,Calculator!$G$20),0))-F2133,0)</f>
        <v>0</v>
      </c>
      <c r="H2133" s="29">
        <f t="shared" ca="1" si="136"/>
        <v>8706.0749578022624</v>
      </c>
      <c r="I2133" s="29">
        <f t="shared" ca="1" si="134"/>
        <v>1.5503969102935538</v>
      </c>
      <c r="J2133" s="30">
        <f>Calculator!$G$40</f>
        <v>6.5000000000000002E-2</v>
      </c>
      <c r="K2133" s="29">
        <f ca="1">IF(C2133&gt;=Calculator!$G$27,IF(DAY($C2133)=1,Calculator!$G$34/2,IF(DAY($C2133)=15,Calculator!$G$34/2,0)),0)</f>
        <v>0</v>
      </c>
      <c r="L2133" s="29">
        <f ca="1">IF(DAY($C2133)=28,IF(H2133=0,0,Calculator!$G$35),0)</f>
        <v>0</v>
      </c>
      <c r="M2133" s="29">
        <f ca="1">IF(I2133&gt;0,IF(DAY($C2133)=1,SUM(INDIRECT("I"&amp;(ROW(C2132)-DAY(C2132))):I2132),0),0)</f>
        <v>0</v>
      </c>
      <c r="N2133" s="29">
        <f ca="1">IF(C2133&lt;Calculator!$G$27,0,IF(C2133=Calculator!$G$27,Calculator!$G$39,IF(H2133-K2133&lt;=0,IF(D2133&gt;Calculator!$G$39,IF(H2133-K2133+E2133+L2133+M2133+Calculator!$G$39&gt;Calculator!$G$39,Calculator!$G$39-(H2133+E2133+L2133+M2133-K2133),Calculator!$G$39),D2133),0)))</f>
        <v>0</v>
      </c>
    </row>
    <row r="2134" spans="1:14" ht="15.75" thickBot="1">
      <c r="A2134" s="33" t="str">
        <f ca="1">IF(C2134=Calculator!$H$27,"F",IF(Daily!D2134+Daily!H2134=0,IF(D2133+H2133&gt;0,"L",""),""))</f>
        <v/>
      </c>
      <c r="B2134" s="34">
        <v>2133</v>
      </c>
      <c r="C2134" s="19">
        <f t="shared" ca="1" si="133"/>
        <v>48063</v>
      </c>
      <c r="D2134" s="29">
        <f t="shared" ca="1" si="135"/>
        <v>74183.915220277107</v>
      </c>
      <c r="E2134" s="29">
        <f ca="1">IF(C2134&lt;Calculator!$D$26,0,IF(DAY($C2134)=1,IF(D2134-Calculator!$G$24&gt;0,Calculator!$G$24,D2134),0))</f>
        <v>0</v>
      </c>
      <c r="F2134" s="29">
        <f ca="1">IF(E2134&gt;0,D2134*Calculator!$G$22/12,0)</f>
        <v>0</v>
      </c>
      <c r="G2134" s="29">
        <f ca="1">IF(E2134&gt;0,(IFERROR(-PMT(Calculator!$G$22/12,Calculator!$G$23*12,Calculator!$G$20),0))-F2134,0)</f>
        <v>0</v>
      </c>
      <c r="H2134" s="29">
        <f t="shared" ca="1" si="136"/>
        <v>8706.0749578022624</v>
      </c>
      <c r="I2134" s="29">
        <f t="shared" ca="1" si="134"/>
        <v>1.5503969102935538</v>
      </c>
      <c r="J2134" s="30">
        <f>Calculator!$G$40</f>
        <v>6.5000000000000002E-2</v>
      </c>
      <c r="K2134" s="29">
        <f ca="1">IF(C2134&gt;=Calculator!$G$27,IF(DAY($C2134)=1,Calculator!$G$34/2,IF(DAY($C2134)=15,Calculator!$G$34/2,0)),0)</f>
        <v>0</v>
      </c>
      <c r="L2134" s="29">
        <f ca="1">IF(DAY($C2134)=28,IF(H2134=0,0,Calculator!$G$35),0)</f>
        <v>0</v>
      </c>
      <c r="M2134" s="29">
        <f ca="1">IF(I2134&gt;0,IF(DAY($C2134)=1,SUM(INDIRECT("I"&amp;(ROW(C2133)-DAY(C2133))):I2133),0),0)</f>
        <v>0</v>
      </c>
      <c r="N2134" s="29">
        <f ca="1">IF(C2134&lt;Calculator!$G$27,0,IF(C2134=Calculator!$G$27,Calculator!$G$39,IF(H2134-K2134&lt;=0,IF(D2134&gt;Calculator!$G$39,IF(H2134-K2134+E2134+L2134+M2134+Calculator!$G$39&gt;Calculator!$G$39,Calculator!$G$39-(H2134+E2134+L2134+M2134-K2134),Calculator!$G$39),D2134),0)))</f>
        <v>0</v>
      </c>
    </row>
    <row r="2135" spans="1:14" ht="15.75" thickBot="1">
      <c r="A2135" s="33" t="str">
        <f ca="1">IF(C2135=Calculator!$H$27,"F",IF(Daily!D2135+Daily!H2135=0,IF(D2134+H2134&gt;0,"L",""),""))</f>
        <v/>
      </c>
      <c r="B2135" s="34">
        <v>2134</v>
      </c>
      <c r="C2135" s="19">
        <f t="shared" ca="1" si="133"/>
        <v>48064</v>
      </c>
      <c r="D2135" s="29">
        <f t="shared" ca="1" si="135"/>
        <v>74183.915220277107</v>
      </c>
      <c r="E2135" s="29">
        <f ca="1">IF(C2135&lt;Calculator!$D$26,0,IF(DAY($C2135)=1,IF(D2135-Calculator!$G$24&gt;0,Calculator!$G$24,D2135),0))</f>
        <v>0</v>
      </c>
      <c r="F2135" s="29">
        <f ca="1">IF(E2135&gt;0,D2135*Calculator!$G$22/12,0)</f>
        <v>0</v>
      </c>
      <c r="G2135" s="29">
        <f ca="1">IF(E2135&gt;0,(IFERROR(-PMT(Calculator!$G$22/12,Calculator!$G$23*12,Calculator!$G$20),0))-F2135,0)</f>
        <v>0</v>
      </c>
      <c r="H2135" s="29">
        <f t="shared" ca="1" si="136"/>
        <v>8706.0749578022624</v>
      </c>
      <c r="I2135" s="29">
        <f t="shared" ca="1" si="134"/>
        <v>1.5503969102935538</v>
      </c>
      <c r="J2135" s="30">
        <f>Calculator!$G$40</f>
        <v>6.5000000000000002E-2</v>
      </c>
      <c r="K2135" s="29">
        <f ca="1">IF(C2135&gt;=Calculator!$G$27,IF(DAY($C2135)=1,Calculator!$G$34/2,IF(DAY($C2135)=15,Calculator!$G$34/2,0)),0)</f>
        <v>0</v>
      </c>
      <c r="L2135" s="29">
        <f ca="1">IF(DAY($C2135)=28,IF(H2135=0,0,Calculator!$G$35),0)</f>
        <v>0</v>
      </c>
      <c r="M2135" s="29">
        <f ca="1">IF(I2135&gt;0,IF(DAY($C2135)=1,SUM(INDIRECT("I"&amp;(ROW(C2134)-DAY(C2134))):I2134),0),0)</f>
        <v>0</v>
      </c>
      <c r="N2135" s="29">
        <f ca="1">IF(C2135&lt;Calculator!$G$27,0,IF(C2135=Calculator!$G$27,Calculator!$G$39,IF(H2135-K2135&lt;=0,IF(D2135&gt;Calculator!$G$39,IF(H2135-K2135+E2135+L2135+M2135+Calculator!$G$39&gt;Calculator!$G$39,Calculator!$G$39-(H2135+E2135+L2135+M2135-K2135),Calculator!$G$39),D2135),0)))</f>
        <v>0</v>
      </c>
    </row>
    <row r="2136" spans="1:14" ht="15.75" thickBot="1">
      <c r="A2136" s="33" t="str">
        <f ca="1">IF(C2136=Calculator!$H$27,"F",IF(Daily!D2136+Daily!H2136=0,IF(D2135+H2135&gt;0,"L",""),""))</f>
        <v/>
      </c>
      <c r="B2136" s="34">
        <v>2135</v>
      </c>
      <c r="C2136" s="19">
        <f t="shared" ca="1" si="133"/>
        <v>48065</v>
      </c>
      <c r="D2136" s="29">
        <f t="shared" ca="1" si="135"/>
        <v>74183.915220277107</v>
      </c>
      <c r="E2136" s="29">
        <f ca="1">IF(C2136&lt;Calculator!$D$26,0,IF(DAY($C2136)=1,IF(D2136-Calculator!$G$24&gt;0,Calculator!$G$24,D2136),0))</f>
        <v>0</v>
      </c>
      <c r="F2136" s="29">
        <f ca="1">IF(E2136&gt;0,D2136*Calculator!$G$22/12,0)</f>
        <v>0</v>
      </c>
      <c r="G2136" s="29">
        <f ca="1">IF(E2136&gt;0,(IFERROR(-PMT(Calculator!$G$22/12,Calculator!$G$23*12,Calculator!$G$20),0))-F2136,0)</f>
        <v>0</v>
      </c>
      <c r="H2136" s="29">
        <f t="shared" ca="1" si="136"/>
        <v>8706.0749578022624</v>
      </c>
      <c r="I2136" s="29">
        <f t="shared" ca="1" si="134"/>
        <v>1.5503969102935538</v>
      </c>
      <c r="J2136" s="30">
        <f>Calculator!$G$40</f>
        <v>6.5000000000000002E-2</v>
      </c>
      <c r="K2136" s="29">
        <f ca="1">IF(C2136&gt;=Calculator!$G$27,IF(DAY($C2136)=1,Calculator!$G$34/2,IF(DAY($C2136)=15,Calculator!$G$34/2,0)),0)</f>
        <v>0</v>
      </c>
      <c r="L2136" s="29">
        <f ca="1">IF(DAY($C2136)=28,IF(H2136=0,0,Calculator!$G$35),0)</f>
        <v>0</v>
      </c>
      <c r="M2136" s="29">
        <f ca="1">IF(I2136&gt;0,IF(DAY($C2136)=1,SUM(INDIRECT("I"&amp;(ROW(C2135)-DAY(C2135))):I2135),0),0)</f>
        <v>0</v>
      </c>
      <c r="N2136" s="29">
        <f ca="1">IF(C2136&lt;Calculator!$G$27,0,IF(C2136=Calculator!$G$27,Calculator!$G$39,IF(H2136-K2136&lt;=0,IF(D2136&gt;Calculator!$G$39,IF(H2136-K2136+E2136+L2136+M2136+Calculator!$G$39&gt;Calculator!$G$39,Calculator!$G$39-(H2136+E2136+L2136+M2136-K2136),Calculator!$G$39),D2136),0)))</f>
        <v>0</v>
      </c>
    </row>
    <row r="2137" spans="1:14" ht="15.75" thickBot="1">
      <c r="A2137" s="33" t="str">
        <f ca="1">IF(C2137=Calculator!$H$27,"F",IF(Daily!D2137+Daily!H2137=0,IF(D2136+H2136&gt;0,"L",""),""))</f>
        <v/>
      </c>
      <c r="B2137" s="34">
        <v>2136</v>
      </c>
      <c r="C2137" s="19">
        <f t="shared" ca="1" si="133"/>
        <v>48066</v>
      </c>
      <c r="D2137" s="29">
        <f t="shared" ca="1" si="135"/>
        <v>74183.915220277107</v>
      </c>
      <c r="E2137" s="29">
        <f ca="1">IF(C2137&lt;Calculator!$D$26,0,IF(DAY($C2137)=1,IF(D2137-Calculator!$G$24&gt;0,Calculator!$G$24,D2137),0))</f>
        <v>0</v>
      </c>
      <c r="F2137" s="29">
        <f ca="1">IF(E2137&gt;0,D2137*Calculator!$G$22/12,0)</f>
        <v>0</v>
      </c>
      <c r="G2137" s="29">
        <f ca="1">IF(E2137&gt;0,(IFERROR(-PMT(Calculator!$G$22/12,Calculator!$G$23*12,Calculator!$G$20),0))-F2137,0)</f>
        <v>0</v>
      </c>
      <c r="H2137" s="29">
        <f t="shared" ca="1" si="136"/>
        <v>8706.0749578022624</v>
      </c>
      <c r="I2137" s="29">
        <f t="shared" ca="1" si="134"/>
        <v>1.5503969102935538</v>
      </c>
      <c r="J2137" s="30">
        <f>Calculator!$G$40</f>
        <v>6.5000000000000002E-2</v>
      </c>
      <c r="K2137" s="29">
        <f ca="1">IF(C2137&gt;=Calculator!$G$27,IF(DAY($C2137)=1,Calculator!$G$34/2,IF(DAY($C2137)=15,Calculator!$G$34/2,0)),0)</f>
        <v>0</v>
      </c>
      <c r="L2137" s="29">
        <f ca="1">IF(DAY($C2137)=28,IF(H2137=0,0,Calculator!$G$35),0)</f>
        <v>0</v>
      </c>
      <c r="M2137" s="29">
        <f ca="1">IF(I2137&gt;0,IF(DAY($C2137)=1,SUM(INDIRECT("I"&amp;(ROW(C2136)-DAY(C2136))):I2136),0),0)</f>
        <v>0</v>
      </c>
      <c r="N2137" s="29">
        <f ca="1">IF(C2137&lt;Calculator!$G$27,0,IF(C2137=Calculator!$G$27,Calculator!$G$39,IF(H2137-K2137&lt;=0,IF(D2137&gt;Calculator!$G$39,IF(H2137-K2137+E2137+L2137+M2137+Calculator!$G$39&gt;Calculator!$G$39,Calculator!$G$39-(H2137+E2137+L2137+M2137-K2137),Calculator!$G$39),D2137),0)))</f>
        <v>0</v>
      </c>
    </row>
    <row r="2138" spans="1:14" ht="15.75" thickBot="1">
      <c r="A2138" s="33" t="str">
        <f ca="1">IF(C2138=Calculator!$H$27,"F",IF(Daily!D2138+Daily!H2138=0,IF(D2137+H2137&gt;0,"L",""),""))</f>
        <v/>
      </c>
      <c r="B2138" s="34">
        <v>2137</v>
      </c>
      <c r="C2138" s="19">
        <f t="shared" ca="1" si="133"/>
        <v>48067</v>
      </c>
      <c r="D2138" s="29">
        <f t="shared" ca="1" si="135"/>
        <v>74183.915220277107</v>
      </c>
      <c r="E2138" s="29">
        <f ca="1">IF(C2138&lt;Calculator!$D$26,0,IF(DAY($C2138)=1,IF(D2138-Calculator!$G$24&gt;0,Calculator!$G$24,D2138),0))</f>
        <v>0</v>
      </c>
      <c r="F2138" s="29">
        <f ca="1">IF(E2138&gt;0,D2138*Calculator!$G$22/12,0)</f>
        <v>0</v>
      </c>
      <c r="G2138" s="29">
        <f ca="1">IF(E2138&gt;0,(IFERROR(-PMT(Calculator!$G$22/12,Calculator!$G$23*12,Calculator!$G$20),0))-F2138,0)</f>
        <v>0</v>
      </c>
      <c r="H2138" s="29">
        <f t="shared" ca="1" si="136"/>
        <v>8706.0749578022624</v>
      </c>
      <c r="I2138" s="29">
        <f t="shared" ca="1" si="134"/>
        <v>1.5503969102935538</v>
      </c>
      <c r="J2138" s="30">
        <f>Calculator!$G$40</f>
        <v>6.5000000000000002E-2</v>
      </c>
      <c r="K2138" s="29">
        <f ca="1">IF(C2138&gt;=Calculator!$G$27,IF(DAY($C2138)=1,Calculator!$G$34/2,IF(DAY($C2138)=15,Calculator!$G$34/2,0)),0)</f>
        <v>0</v>
      </c>
      <c r="L2138" s="29">
        <f ca="1">IF(DAY($C2138)=28,IF(H2138=0,0,Calculator!$G$35),0)</f>
        <v>0</v>
      </c>
      <c r="M2138" s="29">
        <f ca="1">IF(I2138&gt;0,IF(DAY($C2138)=1,SUM(INDIRECT("I"&amp;(ROW(C2137)-DAY(C2137))):I2137),0),0)</f>
        <v>0</v>
      </c>
      <c r="N2138" s="29">
        <f ca="1">IF(C2138&lt;Calculator!$G$27,0,IF(C2138=Calculator!$G$27,Calculator!$G$39,IF(H2138-K2138&lt;=0,IF(D2138&gt;Calculator!$G$39,IF(H2138-K2138+E2138+L2138+M2138+Calculator!$G$39&gt;Calculator!$G$39,Calculator!$G$39-(H2138+E2138+L2138+M2138-K2138),Calculator!$G$39),D2138),0)))</f>
        <v>0</v>
      </c>
    </row>
    <row r="2139" spans="1:14" ht="15.75" thickBot="1">
      <c r="A2139" s="33" t="str">
        <f ca="1">IF(C2139=Calculator!$H$27,"F",IF(Daily!D2139+Daily!H2139=0,IF(D2138+H2138&gt;0,"L",""),""))</f>
        <v/>
      </c>
      <c r="B2139" s="34">
        <v>2138</v>
      </c>
      <c r="C2139" s="19">
        <f t="shared" ca="1" si="133"/>
        <v>48068</v>
      </c>
      <c r="D2139" s="29">
        <f t="shared" ca="1" si="135"/>
        <v>74183.915220277107</v>
      </c>
      <c r="E2139" s="29">
        <f ca="1">IF(C2139&lt;Calculator!$D$26,0,IF(DAY($C2139)=1,IF(D2139-Calculator!$G$24&gt;0,Calculator!$G$24,D2139),0))</f>
        <v>0</v>
      </c>
      <c r="F2139" s="29">
        <f ca="1">IF(E2139&gt;0,D2139*Calculator!$G$22/12,0)</f>
        <v>0</v>
      </c>
      <c r="G2139" s="29">
        <f ca="1">IF(E2139&gt;0,(IFERROR(-PMT(Calculator!$G$22/12,Calculator!$G$23*12,Calculator!$G$20),0))-F2139,0)</f>
        <v>0</v>
      </c>
      <c r="H2139" s="29">
        <f t="shared" ca="1" si="136"/>
        <v>8706.0749578022624</v>
      </c>
      <c r="I2139" s="29">
        <f t="shared" ca="1" si="134"/>
        <v>1.5503969102935538</v>
      </c>
      <c r="J2139" s="30">
        <f>Calculator!$G$40</f>
        <v>6.5000000000000002E-2</v>
      </c>
      <c r="K2139" s="29">
        <f ca="1">IF(C2139&gt;=Calculator!$G$27,IF(DAY($C2139)=1,Calculator!$G$34/2,IF(DAY($C2139)=15,Calculator!$G$34/2,0)),0)</f>
        <v>0</v>
      </c>
      <c r="L2139" s="29">
        <f ca="1">IF(DAY($C2139)=28,IF(H2139=0,0,Calculator!$G$35),0)</f>
        <v>0</v>
      </c>
      <c r="M2139" s="29">
        <f ca="1">IF(I2139&gt;0,IF(DAY($C2139)=1,SUM(INDIRECT("I"&amp;(ROW(C2138)-DAY(C2138))):I2138),0),0)</f>
        <v>0</v>
      </c>
      <c r="N2139" s="29">
        <f ca="1">IF(C2139&lt;Calculator!$G$27,0,IF(C2139=Calculator!$G$27,Calculator!$G$39,IF(H2139-K2139&lt;=0,IF(D2139&gt;Calculator!$G$39,IF(H2139-K2139+E2139+L2139+M2139+Calculator!$G$39&gt;Calculator!$G$39,Calculator!$G$39-(H2139+E2139+L2139+M2139-K2139),Calculator!$G$39),D2139),0)))</f>
        <v>0</v>
      </c>
    </row>
    <row r="2140" spans="1:14" ht="15.75" thickBot="1">
      <c r="A2140" s="33" t="str">
        <f ca="1">IF(C2140=Calculator!$H$27,"F",IF(Daily!D2140+Daily!H2140=0,IF(D2139+H2139&gt;0,"L",""),""))</f>
        <v/>
      </c>
      <c r="B2140" s="34">
        <v>2139</v>
      </c>
      <c r="C2140" s="19">
        <f t="shared" ca="1" si="133"/>
        <v>48069</v>
      </c>
      <c r="D2140" s="29">
        <f t="shared" ca="1" si="135"/>
        <v>74183.915220277107</v>
      </c>
      <c r="E2140" s="29">
        <f ca="1">IF(C2140&lt;Calculator!$D$26,0,IF(DAY($C2140)=1,IF(D2140-Calculator!$G$24&gt;0,Calculator!$G$24,D2140),0))</f>
        <v>0</v>
      </c>
      <c r="F2140" s="29">
        <f ca="1">IF(E2140&gt;0,D2140*Calculator!$G$22/12,0)</f>
        <v>0</v>
      </c>
      <c r="G2140" s="29">
        <f ca="1">IF(E2140&gt;0,(IFERROR(-PMT(Calculator!$G$22/12,Calculator!$G$23*12,Calculator!$G$20),0))-F2140,0)</f>
        <v>0</v>
      </c>
      <c r="H2140" s="29">
        <f t="shared" ca="1" si="136"/>
        <v>8706.0749578022624</v>
      </c>
      <c r="I2140" s="29">
        <f t="shared" ca="1" si="134"/>
        <v>1.5503969102935538</v>
      </c>
      <c r="J2140" s="30">
        <f>Calculator!$G$40</f>
        <v>6.5000000000000002E-2</v>
      </c>
      <c r="K2140" s="29">
        <f ca="1">IF(C2140&gt;=Calculator!$G$27,IF(DAY($C2140)=1,Calculator!$G$34/2,IF(DAY($C2140)=15,Calculator!$G$34/2,0)),0)</f>
        <v>0</v>
      </c>
      <c r="L2140" s="29">
        <f ca="1">IF(DAY($C2140)=28,IF(H2140=0,0,Calculator!$G$35),0)</f>
        <v>0</v>
      </c>
      <c r="M2140" s="29">
        <f ca="1">IF(I2140&gt;0,IF(DAY($C2140)=1,SUM(INDIRECT("I"&amp;(ROW(C2139)-DAY(C2139))):I2139),0),0)</f>
        <v>0</v>
      </c>
      <c r="N2140" s="29">
        <f ca="1">IF(C2140&lt;Calculator!$G$27,0,IF(C2140=Calculator!$G$27,Calculator!$G$39,IF(H2140-K2140&lt;=0,IF(D2140&gt;Calculator!$G$39,IF(H2140-K2140+E2140+L2140+M2140+Calculator!$G$39&gt;Calculator!$G$39,Calculator!$G$39-(H2140+E2140+L2140+M2140-K2140),Calculator!$G$39),D2140),0)))</f>
        <v>0</v>
      </c>
    </row>
    <row r="2141" spans="1:14" ht="15.75" thickBot="1">
      <c r="A2141" s="33" t="str">
        <f ca="1">IF(C2141=Calculator!$H$27,"F",IF(Daily!D2141+Daily!H2141=0,IF(D2140+H2140&gt;0,"L",""),""))</f>
        <v/>
      </c>
      <c r="B2141" s="34">
        <v>2140</v>
      </c>
      <c r="C2141" s="19">
        <f t="shared" ca="1" si="133"/>
        <v>48070</v>
      </c>
      <c r="D2141" s="29">
        <f t="shared" ca="1" si="135"/>
        <v>74183.915220277107</v>
      </c>
      <c r="E2141" s="29">
        <f ca="1">IF(C2141&lt;Calculator!$D$26,0,IF(DAY($C2141)=1,IF(D2141-Calculator!$G$24&gt;0,Calculator!$G$24,D2141),0))</f>
        <v>0</v>
      </c>
      <c r="F2141" s="29">
        <f ca="1">IF(E2141&gt;0,D2141*Calculator!$G$22/12,0)</f>
        <v>0</v>
      </c>
      <c r="G2141" s="29">
        <f ca="1">IF(E2141&gt;0,(IFERROR(-PMT(Calculator!$G$22/12,Calculator!$G$23*12,Calculator!$G$20),0))-F2141,0)</f>
        <v>0</v>
      </c>
      <c r="H2141" s="29">
        <f t="shared" ca="1" si="136"/>
        <v>8706.0749578022624</v>
      </c>
      <c r="I2141" s="29">
        <f t="shared" ca="1" si="134"/>
        <v>1.5503969102935538</v>
      </c>
      <c r="J2141" s="30">
        <f>Calculator!$G$40</f>
        <v>6.5000000000000002E-2</v>
      </c>
      <c r="K2141" s="29">
        <f ca="1">IF(C2141&gt;=Calculator!$G$27,IF(DAY($C2141)=1,Calculator!$G$34/2,IF(DAY($C2141)=15,Calculator!$G$34/2,0)),0)</f>
        <v>0</v>
      </c>
      <c r="L2141" s="29">
        <f ca="1">IF(DAY($C2141)=28,IF(H2141=0,0,Calculator!$G$35),0)</f>
        <v>0</v>
      </c>
      <c r="M2141" s="29">
        <f ca="1">IF(I2141&gt;0,IF(DAY($C2141)=1,SUM(INDIRECT("I"&amp;(ROW(C2140)-DAY(C2140))):I2140),0),0)</f>
        <v>0</v>
      </c>
      <c r="N2141" s="29">
        <f ca="1">IF(C2141&lt;Calculator!$G$27,0,IF(C2141=Calculator!$G$27,Calculator!$G$39,IF(H2141-K2141&lt;=0,IF(D2141&gt;Calculator!$G$39,IF(H2141-K2141+E2141+L2141+M2141+Calculator!$G$39&gt;Calculator!$G$39,Calculator!$G$39-(H2141+E2141+L2141+M2141-K2141),Calculator!$G$39),D2141),0)))</f>
        <v>0</v>
      </c>
    </row>
    <row r="2142" spans="1:14" ht="15.75" thickBot="1">
      <c r="A2142" s="33" t="str">
        <f ca="1">IF(C2142=Calculator!$H$27,"F",IF(Daily!D2142+Daily!H2142=0,IF(D2141+H2141&gt;0,"L",""),""))</f>
        <v/>
      </c>
      <c r="B2142" s="34">
        <v>2141</v>
      </c>
      <c r="C2142" s="19">
        <f t="shared" ca="1" si="133"/>
        <v>48071</v>
      </c>
      <c r="D2142" s="29">
        <f t="shared" ca="1" si="135"/>
        <v>74183.915220277107</v>
      </c>
      <c r="E2142" s="29">
        <f ca="1">IF(C2142&lt;Calculator!$D$26,0,IF(DAY($C2142)=1,IF(D2142-Calculator!$G$24&gt;0,Calculator!$G$24,D2142),0))</f>
        <v>0</v>
      </c>
      <c r="F2142" s="29">
        <f ca="1">IF(E2142&gt;0,D2142*Calculator!$G$22/12,0)</f>
        <v>0</v>
      </c>
      <c r="G2142" s="29">
        <f ca="1">IF(E2142&gt;0,(IFERROR(-PMT(Calculator!$G$22/12,Calculator!$G$23*12,Calculator!$G$20),0))-F2142,0)</f>
        <v>0</v>
      </c>
      <c r="H2142" s="29">
        <f t="shared" ca="1" si="136"/>
        <v>8706.0749578022624</v>
      </c>
      <c r="I2142" s="29">
        <f t="shared" ca="1" si="134"/>
        <v>1.5503969102935538</v>
      </c>
      <c r="J2142" s="30">
        <f>Calculator!$G$40</f>
        <v>6.5000000000000002E-2</v>
      </c>
      <c r="K2142" s="29">
        <f ca="1">IF(C2142&gt;=Calculator!$G$27,IF(DAY($C2142)=1,Calculator!$G$34/2,IF(DAY($C2142)=15,Calculator!$G$34/2,0)),0)</f>
        <v>0</v>
      </c>
      <c r="L2142" s="29">
        <f ca="1">IF(DAY($C2142)=28,IF(H2142=0,0,Calculator!$G$35),0)</f>
        <v>0</v>
      </c>
      <c r="M2142" s="29">
        <f ca="1">IF(I2142&gt;0,IF(DAY($C2142)=1,SUM(INDIRECT("I"&amp;(ROW(C2141)-DAY(C2141))):I2141),0),0)</f>
        <v>0</v>
      </c>
      <c r="N2142" s="29">
        <f ca="1">IF(C2142&lt;Calculator!$G$27,0,IF(C2142=Calculator!$G$27,Calculator!$G$39,IF(H2142-K2142&lt;=0,IF(D2142&gt;Calculator!$G$39,IF(H2142-K2142+E2142+L2142+M2142+Calculator!$G$39&gt;Calculator!$G$39,Calculator!$G$39-(H2142+E2142+L2142+M2142-K2142),Calculator!$G$39),D2142),0)))</f>
        <v>0</v>
      </c>
    </row>
    <row r="2143" spans="1:14" ht="15.75" thickBot="1">
      <c r="A2143" s="33" t="str">
        <f ca="1">IF(C2143=Calculator!$H$27,"F",IF(Daily!D2143+Daily!H2143=0,IF(D2142+H2142&gt;0,"L",""),""))</f>
        <v/>
      </c>
      <c r="B2143" s="34">
        <v>2142</v>
      </c>
      <c r="C2143" s="19">
        <f t="shared" ca="1" si="133"/>
        <v>48072</v>
      </c>
      <c r="D2143" s="29">
        <f t="shared" ca="1" si="135"/>
        <v>74183.915220277107</v>
      </c>
      <c r="E2143" s="29">
        <f ca="1">IF(C2143&lt;Calculator!$D$26,0,IF(DAY($C2143)=1,IF(D2143-Calculator!$G$24&gt;0,Calculator!$G$24,D2143),0))</f>
        <v>0</v>
      </c>
      <c r="F2143" s="29">
        <f ca="1">IF(E2143&gt;0,D2143*Calculator!$G$22/12,0)</f>
        <v>0</v>
      </c>
      <c r="G2143" s="29">
        <f ca="1">IF(E2143&gt;0,(IFERROR(-PMT(Calculator!$G$22/12,Calculator!$G$23*12,Calculator!$G$20),0))-F2143,0)</f>
        <v>0</v>
      </c>
      <c r="H2143" s="29">
        <f t="shared" ca="1" si="136"/>
        <v>8706.0749578022624</v>
      </c>
      <c r="I2143" s="29">
        <f t="shared" ca="1" si="134"/>
        <v>1.5503969102935538</v>
      </c>
      <c r="J2143" s="30">
        <f>Calculator!$G$40</f>
        <v>6.5000000000000002E-2</v>
      </c>
      <c r="K2143" s="29">
        <f ca="1">IF(C2143&gt;=Calculator!$G$27,IF(DAY($C2143)=1,Calculator!$G$34/2,IF(DAY($C2143)=15,Calculator!$G$34/2,0)),0)</f>
        <v>0</v>
      </c>
      <c r="L2143" s="29">
        <f ca="1">IF(DAY($C2143)=28,IF(H2143=0,0,Calculator!$G$35),0)</f>
        <v>0</v>
      </c>
      <c r="M2143" s="29">
        <f ca="1">IF(I2143&gt;0,IF(DAY($C2143)=1,SUM(INDIRECT("I"&amp;(ROW(C2142)-DAY(C2142))):I2142),0),0)</f>
        <v>0</v>
      </c>
      <c r="N2143" s="29">
        <f ca="1">IF(C2143&lt;Calculator!$G$27,0,IF(C2143=Calculator!$G$27,Calculator!$G$39,IF(H2143-K2143&lt;=0,IF(D2143&gt;Calculator!$G$39,IF(H2143-K2143+E2143+L2143+M2143+Calculator!$G$39&gt;Calculator!$G$39,Calculator!$G$39-(H2143+E2143+L2143+M2143-K2143),Calculator!$G$39),D2143),0)))</f>
        <v>0</v>
      </c>
    </row>
    <row r="2144" spans="1:14" ht="15.75" thickBot="1">
      <c r="A2144" s="33" t="str">
        <f ca="1">IF(C2144=Calculator!$H$27,"F",IF(Daily!D2144+Daily!H2144=0,IF(D2143+H2143&gt;0,"L",""),""))</f>
        <v/>
      </c>
      <c r="B2144" s="34">
        <v>2143</v>
      </c>
      <c r="C2144" s="19">
        <f t="shared" ca="1" si="133"/>
        <v>48073</v>
      </c>
      <c r="D2144" s="29">
        <f t="shared" ca="1" si="135"/>
        <v>74183.915220277107</v>
      </c>
      <c r="E2144" s="29">
        <f ca="1">IF(C2144&lt;Calculator!$D$26,0,IF(DAY($C2144)=1,IF(D2144-Calculator!$G$24&gt;0,Calculator!$G$24,D2144),0))</f>
        <v>0</v>
      </c>
      <c r="F2144" s="29">
        <f ca="1">IF(E2144&gt;0,D2144*Calculator!$G$22/12,0)</f>
        <v>0</v>
      </c>
      <c r="G2144" s="29">
        <f ca="1">IF(E2144&gt;0,(IFERROR(-PMT(Calculator!$G$22/12,Calculator!$G$23*12,Calculator!$G$20),0))-F2144,0)</f>
        <v>0</v>
      </c>
      <c r="H2144" s="29">
        <f t="shared" ca="1" si="136"/>
        <v>8706.0749578022624</v>
      </c>
      <c r="I2144" s="29">
        <f t="shared" ca="1" si="134"/>
        <v>1.5503969102935538</v>
      </c>
      <c r="J2144" s="30">
        <f>Calculator!$G$40</f>
        <v>6.5000000000000002E-2</v>
      </c>
      <c r="K2144" s="29">
        <f ca="1">IF(C2144&gt;=Calculator!$G$27,IF(DAY($C2144)=1,Calculator!$G$34/2,IF(DAY($C2144)=15,Calculator!$G$34/2,0)),0)</f>
        <v>0</v>
      </c>
      <c r="L2144" s="29">
        <f ca="1">IF(DAY($C2144)=28,IF(H2144=0,0,Calculator!$G$35),0)</f>
        <v>0</v>
      </c>
      <c r="M2144" s="29">
        <f ca="1">IF(I2144&gt;0,IF(DAY($C2144)=1,SUM(INDIRECT("I"&amp;(ROW(C2143)-DAY(C2143))):I2143),0),0)</f>
        <v>0</v>
      </c>
      <c r="N2144" s="29">
        <f ca="1">IF(C2144&lt;Calculator!$G$27,0,IF(C2144=Calculator!$G$27,Calculator!$G$39,IF(H2144-K2144&lt;=0,IF(D2144&gt;Calculator!$G$39,IF(H2144-K2144+E2144+L2144+M2144+Calculator!$G$39&gt;Calculator!$G$39,Calculator!$G$39-(H2144+E2144+L2144+M2144-K2144),Calculator!$G$39),D2144),0)))</f>
        <v>0</v>
      </c>
    </row>
    <row r="2145" spans="1:14" ht="15.75" thickBot="1">
      <c r="A2145" s="33" t="str">
        <f ca="1">IF(C2145=Calculator!$H$27,"F",IF(Daily!D2145+Daily!H2145=0,IF(D2144+H2144&gt;0,"L",""),""))</f>
        <v/>
      </c>
      <c r="B2145" s="34">
        <v>2144</v>
      </c>
      <c r="C2145" s="19">
        <f t="shared" ca="1" si="133"/>
        <v>48074</v>
      </c>
      <c r="D2145" s="29">
        <f t="shared" ca="1" si="135"/>
        <v>74183.915220277107</v>
      </c>
      <c r="E2145" s="29">
        <f ca="1">IF(C2145&lt;Calculator!$D$26,0,IF(DAY($C2145)=1,IF(D2145-Calculator!$G$24&gt;0,Calculator!$G$24,D2145),0))</f>
        <v>0</v>
      </c>
      <c r="F2145" s="29">
        <f ca="1">IF(E2145&gt;0,D2145*Calculator!$G$22/12,0)</f>
        <v>0</v>
      </c>
      <c r="G2145" s="29">
        <f ca="1">IF(E2145&gt;0,(IFERROR(-PMT(Calculator!$G$22/12,Calculator!$G$23*12,Calculator!$G$20),0))-F2145,0)</f>
        <v>0</v>
      </c>
      <c r="H2145" s="29">
        <f t="shared" ca="1" si="136"/>
        <v>8706.0749578022624</v>
      </c>
      <c r="I2145" s="29">
        <f t="shared" ca="1" si="134"/>
        <v>1.5503969102935538</v>
      </c>
      <c r="J2145" s="30">
        <f>Calculator!$G$40</f>
        <v>6.5000000000000002E-2</v>
      </c>
      <c r="K2145" s="29">
        <f ca="1">IF(C2145&gt;=Calculator!$G$27,IF(DAY($C2145)=1,Calculator!$G$34/2,IF(DAY($C2145)=15,Calculator!$G$34/2,0)),0)</f>
        <v>0</v>
      </c>
      <c r="L2145" s="29">
        <f ca="1">IF(DAY($C2145)=28,IF(H2145=0,0,Calculator!$G$35),0)</f>
        <v>0</v>
      </c>
      <c r="M2145" s="29">
        <f ca="1">IF(I2145&gt;0,IF(DAY($C2145)=1,SUM(INDIRECT("I"&amp;(ROW(C2144)-DAY(C2144))):I2144),0),0)</f>
        <v>0</v>
      </c>
      <c r="N2145" s="29">
        <f ca="1">IF(C2145&lt;Calculator!$G$27,0,IF(C2145=Calculator!$G$27,Calculator!$G$39,IF(H2145-K2145&lt;=0,IF(D2145&gt;Calculator!$G$39,IF(H2145-K2145+E2145+L2145+M2145+Calculator!$G$39&gt;Calculator!$G$39,Calculator!$G$39-(H2145+E2145+L2145+M2145-K2145),Calculator!$G$39),D2145),0)))</f>
        <v>0</v>
      </c>
    </row>
    <row r="2146" spans="1:14" ht="15.75" thickBot="1">
      <c r="A2146" s="33" t="str">
        <f ca="1">IF(C2146=Calculator!$H$27,"F",IF(Daily!D2146+Daily!H2146=0,IF(D2145+H2145&gt;0,"L",""),""))</f>
        <v/>
      </c>
      <c r="B2146" s="34">
        <v>2145</v>
      </c>
      <c r="C2146" s="19">
        <f t="shared" ca="1" si="133"/>
        <v>48075</v>
      </c>
      <c r="D2146" s="29">
        <f t="shared" ca="1" si="135"/>
        <v>74183.915220277107</v>
      </c>
      <c r="E2146" s="29">
        <f ca="1">IF(C2146&lt;Calculator!$D$26,0,IF(DAY($C2146)=1,IF(D2146-Calculator!$G$24&gt;0,Calculator!$G$24,D2146),0))</f>
        <v>0</v>
      </c>
      <c r="F2146" s="29">
        <f ca="1">IF(E2146&gt;0,D2146*Calculator!$G$22/12,0)</f>
        <v>0</v>
      </c>
      <c r="G2146" s="29">
        <f ca="1">IF(E2146&gt;0,(IFERROR(-PMT(Calculator!$G$22/12,Calculator!$G$23*12,Calculator!$G$20),0))-F2146,0)</f>
        <v>0</v>
      </c>
      <c r="H2146" s="29">
        <f t="shared" ca="1" si="136"/>
        <v>8706.0749578022624</v>
      </c>
      <c r="I2146" s="29">
        <f t="shared" ca="1" si="134"/>
        <v>1.5503969102935538</v>
      </c>
      <c r="J2146" s="30">
        <f>Calculator!$G$40</f>
        <v>6.5000000000000002E-2</v>
      </c>
      <c r="K2146" s="29">
        <f ca="1">IF(C2146&gt;=Calculator!$G$27,IF(DAY($C2146)=1,Calculator!$G$34/2,IF(DAY($C2146)=15,Calculator!$G$34/2,0)),0)</f>
        <v>4500</v>
      </c>
      <c r="L2146" s="29">
        <f ca="1">IF(DAY($C2146)=28,IF(H2146=0,0,Calculator!$G$35),0)</f>
        <v>0</v>
      </c>
      <c r="M2146" s="29">
        <f ca="1">IF(I2146&gt;0,IF(DAY($C2146)=1,SUM(INDIRECT("I"&amp;(ROW(C2145)-DAY(C2145))):I2145),0),0)</f>
        <v>0</v>
      </c>
      <c r="N2146" s="29">
        <f ca="1">IF(C2146&lt;Calculator!$G$27,0,IF(C2146=Calculator!$G$27,Calculator!$G$39,IF(H2146-K2146&lt;=0,IF(D2146&gt;Calculator!$G$39,IF(H2146-K2146+E2146+L2146+M2146+Calculator!$G$39&gt;Calculator!$G$39,Calculator!$G$39-(H2146+E2146+L2146+M2146-K2146),Calculator!$G$39),D2146),0)))</f>
        <v>0</v>
      </c>
    </row>
    <row r="2147" spans="1:14" ht="15.75" thickBot="1">
      <c r="A2147" s="33" t="str">
        <f ca="1">IF(C2147=Calculator!$H$27,"F",IF(Daily!D2147+Daily!H2147=0,IF(D2146+H2146&gt;0,"L",""),""))</f>
        <v/>
      </c>
      <c r="B2147" s="34">
        <v>2146</v>
      </c>
      <c r="C2147" s="19">
        <f t="shared" ca="1" si="133"/>
        <v>48076</v>
      </c>
      <c r="D2147" s="29">
        <f t="shared" ca="1" si="135"/>
        <v>74183.915220277107</v>
      </c>
      <c r="E2147" s="29">
        <f ca="1">IF(C2147&lt;Calculator!$D$26,0,IF(DAY($C2147)=1,IF(D2147-Calculator!$G$24&gt;0,Calculator!$G$24,D2147),0))</f>
        <v>0</v>
      </c>
      <c r="F2147" s="29">
        <f ca="1">IF(E2147&gt;0,D2147*Calculator!$G$22/12,0)</f>
        <v>0</v>
      </c>
      <c r="G2147" s="29">
        <f ca="1">IF(E2147&gt;0,(IFERROR(-PMT(Calculator!$G$22/12,Calculator!$G$23*12,Calculator!$G$20),0))-F2147,0)</f>
        <v>0</v>
      </c>
      <c r="H2147" s="29">
        <f t="shared" ca="1" si="136"/>
        <v>4206.0749578022624</v>
      </c>
      <c r="I2147" s="29">
        <f t="shared" ca="1" si="134"/>
        <v>0.74902704727985503</v>
      </c>
      <c r="J2147" s="30">
        <f>Calculator!$G$40</f>
        <v>6.5000000000000002E-2</v>
      </c>
      <c r="K2147" s="29">
        <f ca="1">IF(C2147&gt;=Calculator!$G$27,IF(DAY($C2147)=1,Calculator!$G$34/2,IF(DAY($C2147)=15,Calculator!$G$34/2,0)),0)</f>
        <v>0</v>
      </c>
      <c r="L2147" s="29">
        <f ca="1">IF(DAY($C2147)=28,IF(H2147=0,0,Calculator!$G$35),0)</f>
        <v>0</v>
      </c>
      <c r="M2147" s="29">
        <f ca="1">IF(I2147&gt;0,IF(DAY($C2147)=1,SUM(INDIRECT("I"&amp;(ROW(C2146)-DAY(C2146))):I2146),0),0)</f>
        <v>0</v>
      </c>
      <c r="N2147" s="29">
        <f ca="1">IF(C2147&lt;Calculator!$G$27,0,IF(C2147=Calculator!$G$27,Calculator!$G$39,IF(H2147-K2147&lt;=0,IF(D2147&gt;Calculator!$G$39,IF(H2147-K2147+E2147+L2147+M2147+Calculator!$G$39&gt;Calculator!$G$39,Calculator!$G$39-(H2147+E2147+L2147+M2147-K2147),Calculator!$G$39),D2147),0)))</f>
        <v>0</v>
      </c>
    </row>
    <row r="2148" spans="1:14" ht="15.75" thickBot="1">
      <c r="A2148" s="33" t="str">
        <f ca="1">IF(C2148=Calculator!$H$27,"F",IF(Daily!D2148+Daily!H2148=0,IF(D2147+H2147&gt;0,"L",""),""))</f>
        <v/>
      </c>
      <c r="B2148" s="34">
        <v>2147</v>
      </c>
      <c r="C2148" s="19">
        <f t="shared" ca="1" si="133"/>
        <v>48077</v>
      </c>
      <c r="D2148" s="29">
        <f t="shared" ca="1" si="135"/>
        <v>74183.915220277107</v>
      </c>
      <c r="E2148" s="29">
        <f ca="1">IF(C2148&lt;Calculator!$D$26,0,IF(DAY($C2148)=1,IF(D2148-Calculator!$G$24&gt;0,Calculator!$G$24,D2148),0))</f>
        <v>0</v>
      </c>
      <c r="F2148" s="29">
        <f ca="1">IF(E2148&gt;0,D2148*Calculator!$G$22/12,0)</f>
        <v>0</v>
      </c>
      <c r="G2148" s="29">
        <f ca="1">IF(E2148&gt;0,(IFERROR(-PMT(Calculator!$G$22/12,Calculator!$G$23*12,Calculator!$G$20),0))-F2148,0)</f>
        <v>0</v>
      </c>
      <c r="H2148" s="29">
        <f t="shared" ca="1" si="136"/>
        <v>4206.0749578022624</v>
      </c>
      <c r="I2148" s="29">
        <f t="shared" ca="1" si="134"/>
        <v>0.74902704727985503</v>
      </c>
      <c r="J2148" s="30">
        <f>Calculator!$G$40</f>
        <v>6.5000000000000002E-2</v>
      </c>
      <c r="K2148" s="29">
        <f ca="1">IF(C2148&gt;=Calculator!$G$27,IF(DAY($C2148)=1,Calculator!$G$34/2,IF(DAY($C2148)=15,Calculator!$G$34/2,0)),0)</f>
        <v>0</v>
      </c>
      <c r="L2148" s="29">
        <f ca="1">IF(DAY($C2148)=28,IF(H2148=0,0,Calculator!$G$35),0)</f>
        <v>0</v>
      </c>
      <c r="M2148" s="29">
        <f ca="1">IF(I2148&gt;0,IF(DAY($C2148)=1,SUM(INDIRECT("I"&amp;(ROW(C2147)-DAY(C2147))):I2147),0),0)</f>
        <v>0</v>
      </c>
      <c r="N2148" s="29">
        <f ca="1">IF(C2148&lt;Calculator!$G$27,0,IF(C2148=Calculator!$G$27,Calculator!$G$39,IF(H2148-K2148&lt;=0,IF(D2148&gt;Calculator!$G$39,IF(H2148-K2148+E2148+L2148+M2148+Calculator!$G$39&gt;Calculator!$G$39,Calculator!$G$39-(H2148+E2148+L2148+M2148-K2148),Calculator!$G$39),D2148),0)))</f>
        <v>0</v>
      </c>
    </row>
    <row r="2149" spans="1:14" ht="15.75" thickBot="1">
      <c r="A2149" s="33" t="str">
        <f ca="1">IF(C2149=Calculator!$H$27,"F",IF(Daily!D2149+Daily!H2149=0,IF(D2148+H2148&gt;0,"L",""),""))</f>
        <v/>
      </c>
      <c r="B2149" s="34">
        <v>2148</v>
      </c>
      <c r="C2149" s="19">
        <f t="shared" ca="1" si="133"/>
        <v>48078</v>
      </c>
      <c r="D2149" s="29">
        <f t="shared" ca="1" si="135"/>
        <v>74183.915220277107</v>
      </c>
      <c r="E2149" s="29">
        <f ca="1">IF(C2149&lt;Calculator!$D$26,0,IF(DAY($C2149)=1,IF(D2149-Calculator!$G$24&gt;0,Calculator!$G$24,D2149),0))</f>
        <v>0</v>
      </c>
      <c r="F2149" s="29">
        <f ca="1">IF(E2149&gt;0,D2149*Calculator!$G$22/12,0)</f>
        <v>0</v>
      </c>
      <c r="G2149" s="29">
        <f ca="1">IF(E2149&gt;0,(IFERROR(-PMT(Calculator!$G$22/12,Calculator!$G$23*12,Calculator!$G$20),0))-F2149,0)</f>
        <v>0</v>
      </c>
      <c r="H2149" s="29">
        <f t="shared" ca="1" si="136"/>
        <v>4206.0749578022624</v>
      </c>
      <c r="I2149" s="29">
        <f t="shared" ca="1" si="134"/>
        <v>0.74902704727985503</v>
      </c>
      <c r="J2149" s="30">
        <f>Calculator!$G$40</f>
        <v>6.5000000000000002E-2</v>
      </c>
      <c r="K2149" s="29">
        <f ca="1">IF(C2149&gt;=Calculator!$G$27,IF(DAY($C2149)=1,Calculator!$G$34/2,IF(DAY($C2149)=15,Calculator!$G$34/2,0)),0)</f>
        <v>0</v>
      </c>
      <c r="L2149" s="29">
        <f ca="1">IF(DAY($C2149)=28,IF(H2149=0,0,Calculator!$G$35),0)</f>
        <v>0</v>
      </c>
      <c r="M2149" s="29">
        <f ca="1">IF(I2149&gt;0,IF(DAY($C2149)=1,SUM(INDIRECT("I"&amp;(ROW(C2148)-DAY(C2148))):I2148),0),0)</f>
        <v>0</v>
      </c>
      <c r="N2149" s="29">
        <f ca="1">IF(C2149&lt;Calculator!$G$27,0,IF(C2149=Calculator!$G$27,Calculator!$G$39,IF(H2149-K2149&lt;=0,IF(D2149&gt;Calculator!$G$39,IF(H2149-K2149+E2149+L2149+M2149+Calculator!$G$39&gt;Calculator!$G$39,Calculator!$G$39-(H2149+E2149+L2149+M2149-K2149),Calculator!$G$39),D2149),0)))</f>
        <v>0</v>
      </c>
    </row>
    <row r="2150" spans="1:14" ht="15.75" thickBot="1">
      <c r="A2150" s="33" t="str">
        <f ca="1">IF(C2150=Calculator!$H$27,"F",IF(Daily!D2150+Daily!H2150=0,IF(D2149+H2149&gt;0,"L",""),""))</f>
        <v/>
      </c>
      <c r="B2150" s="34">
        <v>2149</v>
      </c>
      <c r="C2150" s="19">
        <f t="shared" ca="1" si="133"/>
        <v>48079</v>
      </c>
      <c r="D2150" s="29">
        <f t="shared" ca="1" si="135"/>
        <v>74183.915220277107</v>
      </c>
      <c r="E2150" s="29">
        <f ca="1">IF(C2150&lt;Calculator!$D$26,0,IF(DAY($C2150)=1,IF(D2150-Calculator!$G$24&gt;0,Calculator!$G$24,D2150),0))</f>
        <v>0</v>
      </c>
      <c r="F2150" s="29">
        <f ca="1">IF(E2150&gt;0,D2150*Calculator!$G$22/12,0)</f>
        <v>0</v>
      </c>
      <c r="G2150" s="29">
        <f ca="1">IF(E2150&gt;0,(IFERROR(-PMT(Calculator!$G$22/12,Calculator!$G$23*12,Calculator!$G$20),0))-F2150,0)</f>
        <v>0</v>
      </c>
      <c r="H2150" s="29">
        <f t="shared" ca="1" si="136"/>
        <v>4206.0749578022624</v>
      </c>
      <c r="I2150" s="29">
        <f t="shared" ca="1" si="134"/>
        <v>0.74902704727985503</v>
      </c>
      <c r="J2150" s="30">
        <f>Calculator!$G$40</f>
        <v>6.5000000000000002E-2</v>
      </c>
      <c r="K2150" s="29">
        <f ca="1">IF(C2150&gt;=Calculator!$G$27,IF(DAY($C2150)=1,Calculator!$G$34/2,IF(DAY($C2150)=15,Calculator!$G$34/2,0)),0)</f>
        <v>0</v>
      </c>
      <c r="L2150" s="29">
        <f ca="1">IF(DAY($C2150)=28,IF(H2150=0,0,Calculator!$G$35),0)</f>
        <v>0</v>
      </c>
      <c r="M2150" s="29">
        <f ca="1">IF(I2150&gt;0,IF(DAY($C2150)=1,SUM(INDIRECT("I"&amp;(ROW(C2149)-DAY(C2149))):I2149),0),0)</f>
        <v>0</v>
      </c>
      <c r="N2150" s="29">
        <f ca="1">IF(C2150&lt;Calculator!$G$27,0,IF(C2150=Calculator!$G$27,Calculator!$G$39,IF(H2150-K2150&lt;=0,IF(D2150&gt;Calculator!$G$39,IF(H2150-K2150+E2150+L2150+M2150+Calculator!$G$39&gt;Calculator!$G$39,Calculator!$G$39-(H2150+E2150+L2150+M2150-K2150),Calculator!$G$39),D2150),0)))</f>
        <v>0</v>
      </c>
    </row>
    <row r="2151" spans="1:14" ht="15.75" thickBot="1">
      <c r="A2151" s="33" t="str">
        <f ca="1">IF(C2151=Calculator!$H$27,"F",IF(Daily!D2151+Daily!H2151=0,IF(D2150+H2150&gt;0,"L",""),""))</f>
        <v/>
      </c>
      <c r="B2151" s="34">
        <v>2150</v>
      </c>
      <c r="C2151" s="19">
        <f t="shared" ca="1" si="133"/>
        <v>48080</v>
      </c>
      <c r="D2151" s="29">
        <f t="shared" ca="1" si="135"/>
        <v>74183.915220277107</v>
      </c>
      <c r="E2151" s="29">
        <f ca="1">IF(C2151&lt;Calculator!$D$26,0,IF(DAY($C2151)=1,IF(D2151-Calculator!$G$24&gt;0,Calculator!$G$24,D2151),0))</f>
        <v>0</v>
      </c>
      <c r="F2151" s="29">
        <f ca="1">IF(E2151&gt;0,D2151*Calculator!$G$22/12,0)</f>
        <v>0</v>
      </c>
      <c r="G2151" s="29">
        <f ca="1">IF(E2151&gt;0,(IFERROR(-PMT(Calculator!$G$22/12,Calculator!$G$23*12,Calculator!$G$20),0))-F2151,0)</f>
        <v>0</v>
      </c>
      <c r="H2151" s="29">
        <f t="shared" ca="1" si="136"/>
        <v>4206.0749578022624</v>
      </c>
      <c r="I2151" s="29">
        <f t="shared" ca="1" si="134"/>
        <v>0.74902704727985503</v>
      </c>
      <c r="J2151" s="30">
        <f>Calculator!$G$40</f>
        <v>6.5000000000000002E-2</v>
      </c>
      <c r="K2151" s="29">
        <f ca="1">IF(C2151&gt;=Calculator!$G$27,IF(DAY($C2151)=1,Calculator!$G$34/2,IF(DAY($C2151)=15,Calculator!$G$34/2,0)),0)</f>
        <v>0</v>
      </c>
      <c r="L2151" s="29">
        <f ca="1">IF(DAY($C2151)=28,IF(H2151=0,0,Calculator!$G$35),0)</f>
        <v>0</v>
      </c>
      <c r="M2151" s="29">
        <f ca="1">IF(I2151&gt;0,IF(DAY($C2151)=1,SUM(INDIRECT("I"&amp;(ROW(C2150)-DAY(C2150))):I2150),0),0)</f>
        <v>0</v>
      </c>
      <c r="N2151" s="29">
        <f ca="1">IF(C2151&lt;Calculator!$G$27,0,IF(C2151=Calculator!$G$27,Calculator!$G$39,IF(H2151-K2151&lt;=0,IF(D2151&gt;Calculator!$G$39,IF(H2151-K2151+E2151+L2151+M2151+Calculator!$G$39&gt;Calculator!$G$39,Calculator!$G$39-(H2151+E2151+L2151+M2151-K2151),Calculator!$G$39),D2151),0)))</f>
        <v>0</v>
      </c>
    </row>
    <row r="2152" spans="1:14" ht="15.75" thickBot="1">
      <c r="A2152" s="33" t="str">
        <f ca="1">IF(C2152=Calculator!$H$27,"F",IF(Daily!D2152+Daily!H2152=0,IF(D2151+H2151&gt;0,"L",""),""))</f>
        <v/>
      </c>
      <c r="B2152" s="34">
        <v>2151</v>
      </c>
      <c r="C2152" s="19">
        <f t="shared" ca="1" si="133"/>
        <v>48081</v>
      </c>
      <c r="D2152" s="29">
        <f t="shared" ca="1" si="135"/>
        <v>74183.915220277107</v>
      </c>
      <c r="E2152" s="29">
        <f ca="1">IF(C2152&lt;Calculator!$D$26,0,IF(DAY($C2152)=1,IF(D2152-Calculator!$G$24&gt;0,Calculator!$G$24,D2152),0))</f>
        <v>0</v>
      </c>
      <c r="F2152" s="29">
        <f ca="1">IF(E2152&gt;0,D2152*Calculator!$G$22/12,0)</f>
        <v>0</v>
      </c>
      <c r="G2152" s="29">
        <f ca="1">IF(E2152&gt;0,(IFERROR(-PMT(Calculator!$G$22/12,Calculator!$G$23*12,Calculator!$G$20),0))-F2152,0)</f>
        <v>0</v>
      </c>
      <c r="H2152" s="29">
        <f t="shared" ca="1" si="136"/>
        <v>4206.0749578022624</v>
      </c>
      <c r="I2152" s="29">
        <f t="shared" ca="1" si="134"/>
        <v>0.74902704727985503</v>
      </c>
      <c r="J2152" s="30">
        <f>Calculator!$G$40</f>
        <v>6.5000000000000002E-2</v>
      </c>
      <c r="K2152" s="29">
        <f ca="1">IF(C2152&gt;=Calculator!$G$27,IF(DAY($C2152)=1,Calculator!$G$34/2,IF(DAY($C2152)=15,Calculator!$G$34/2,0)),0)</f>
        <v>0</v>
      </c>
      <c r="L2152" s="29">
        <f ca="1">IF(DAY($C2152)=28,IF(H2152=0,0,Calculator!$G$35),0)</f>
        <v>0</v>
      </c>
      <c r="M2152" s="29">
        <f ca="1">IF(I2152&gt;0,IF(DAY($C2152)=1,SUM(INDIRECT("I"&amp;(ROW(C2151)-DAY(C2151))):I2151),0),0)</f>
        <v>0</v>
      </c>
      <c r="N2152" s="29">
        <f ca="1">IF(C2152&lt;Calculator!$G$27,0,IF(C2152=Calculator!$G$27,Calculator!$G$39,IF(H2152-K2152&lt;=0,IF(D2152&gt;Calculator!$G$39,IF(H2152-K2152+E2152+L2152+M2152+Calculator!$G$39&gt;Calculator!$G$39,Calculator!$G$39-(H2152+E2152+L2152+M2152-K2152),Calculator!$G$39),D2152),0)))</f>
        <v>0</v>
      </c>
    </row>
    <row r="2153" spans="1:14" ht="15.75" thickBot="1">
      <c r="A2153" s="33" t="str">
        <f ca="1">IF(C2153=Calculator!$H$27,"F",IF(Daily!D2153+Daily!H2153=0,IF(D2152+H2152&gt;0,"L",""),""))</f>
        <v/>
      </c>
      <c r="B2153" s="34">
        <v>2152</v>
      </c>
      <c r="C2153" s="19">
        <f t="shared" ca="1" si="133"/>
        <v>48082</v>
      </c>
      <c r="D2153" s="29">
        <f t="shared" ca="1" si="135"/>
        <v>74183.915220277107</v>
      </c>
      <c r="E2153" s="29">
        <f ca="1">IF(C2153&lt;Calculator!$D$26,0,IF(DAY($C2153)=1,IF(D2153-Calculator!$G$24&gt;0,Calculator!$G$24,D2153),0))</f>
        <v>0</v>
      </c>
      <c r="F2153" s="29">
        <f ca="1">IF(E2153&gt;0,D2153*Calculator!$G$22/12,0)</f>
        <v>0</v>
      </c>
      <c r="G2153" s="29">
        <f ca="1">IF(E2153&gt;0,(IFERROR(-PMT(Calculator!$G$22/12,Calculator!$G$23*12,Calculator!$G$20),0))-F2153,0)</f>
        <v>0</v>
      </c>
      <c r="H2153" s="29">
        <f t="shared" ca="1" si="136"/>
        <v>4206.0749578022624</v>
      </c>
      <c r="I2153" s="29">
        <f t="shared" ca="1" si="134"/>
        <v>0.74902704727985503</v>
      </c>
      <c r="J2153" s="30">
        <f>Calculator!$G$40</f>
        <v>6.5000000000000002E-2</v>
      </c>
      <c r="K2153" s="29">
        <f ca="1">IF(C2153&gt;=Calculator!$G$27,IF(DAY($C2153)=1,Calculator!$G$34/2,IF(DAY($C2153)=15,Calculator!$G$34/2,0)),0)</f>
        <v>0</v>
      </c>
      <c r="L2153" s="29">
        <f ca="1">IF(DAY($C2153)=28,IF(H2153=0,0,Calculator!$G$35),0)</f>
        <v>0</v>
      </c>
      <c r="M2153" s="29">
        <f ca="1">IF(I2153&gt;0,IF(DAY($C2153)=1,SUM(INDIRECT("I"&amp;(ROW(C2152)-DAY(C2152))):I2152),0),0)</f>
        <v>0</v>
      </c>
      <c r="N2153" s="29">
        <f ca="1">IF(C2153&lt;Calculator!$G$27,0,IF(C2153=Calculator!$G$27,Calculator!$G$39,IF(H2153-K2153&lt;=0,IF(D2153&gt;Calculator!$G$39,IF(H2153-K2153+E2153+L2153+M2153+Calculator!$G$39&gt;Calculator!$G$39,Calculator!$G$39-(H2153+E2153+L2153+M2153-K2153),Calculator!$G$39),D2153),0)))</f>
        <v>0</v>
      </c>
    </row>
    <row r="2154" spans="1:14" ht="15.75" thickBot="1">
      <c r="A2154" s="33" t="str">
        <f ca="1">IF(C2154=Calculator!$H$27,"F",IF(Daily!D2154+Daily!H2154=0,IF(D2153+H2153&gt;0,"L",""),""))</f>
        <v/>
      </c>
      <c r="B2154" s="34">
        <v>2153</v>
      </c>
      <c r="C2154" s="19">
        <f t="shared" ca="1" si="133"/>
        <v>48083</v>
      </c>
      <c r="D2154" s="29">
        <f t="shared" ca="1" si="135"/>
        <v>74183.915220277107</v>
      </c>
      <c r="E2154" s="29">
        <f ca="1">IF(C2154&lt;Calculator!$D$26,0,IF(DAY($C2154)=1,IF(D2154-Calculator!$G$24&gt;0,Calculator!$G$24,D2154),0))</f>
        <v>0</v>
      </c>
      <c r="F2154" s="29">
        <f ca="1">IF(E2154&gt;0,D2154*Calculator!$G$22/12,0)</f>
        <v>0</v>
      </c>
      <c r="G2154" s="29">
        <f ca="1">IF(E2154&gt;0,(IFERROR(-PMT(Calculator!$G$22/12,Calculator!$G$23*12,Calculator!$G$20),0))-F2154,0)</f>
        <v>0</v>
      </c>
      <c r="H2154" s="29">
        <f t="shared" ca="1" si="136"/>
        <v>4206.0749578022624</v>
      </c>
      <c r="I2154" s="29">
        <f t="shared" ca="1" si="134"/>
        <v>0.74902704727985503</v>
      </c>
      <c r="J2154" s="30">
        <f>Calculator!$G$40</f>
        <v>6.5000000000000002E-2</v>
      </c>
      <c r="K2154" s="29">
        <f ca="1">IF(C2154&gt;=Calculator!$G$27,IF(DAY($C2154)=1,Calculator!$G$34/2,IF(DAY($C2154)=15,Calculator!$G$34/2,0)),0)</f>
        <v>0</v>
      </c>
      <c r="L2154" s="29">
        <f ca="1">IF(DAY($C2154)=28,IF(H2154=0,0,Calculator!$G$35),0)</f>
        <v>0</v>
      </c>
      <c r="M2154" s="29">
        <f ca="1">IF(I2154&gt;0,IF(DAY($C2154)=1,SUM(INDIRECT("I"&amp;(ROW(C2153)-DAY(C2153))):I2153),0),0)</f>
        <v>0</v>
      </c>
      <c r="N2154" s="29">
        <f ca="1">IF(C2154&lt;Calculator!$G$27,0,IF(C2154=Calculator!$G$27,Calculator!$G$39,IF(H2154-K2154&lt;=0,IF(D2154&gt;Calculator!$G$39,IF(H2154-K2154+E2154+L2154+M2154+Calculator!$G$39&gt;Calculator!$G$39,Calculator!$G$39-(H2154+E2154+L2154+M2154-K2154),Calculator!$G$39),D2154),0)))</f>
        <v>0</v>
      </c>
    </row>
    <row r="2155" spans="1:14" ht="15.75" thickBot="1">
      <c r="A2155" s="33" t="str">
        <f ca="1">IF(C2155=Calculator!$H$27,"F",IF(Daily!D2155+Daily!H2155=0,IF(D2154+H2154&gt;0,"L",""),""))</f>
        <v/>
      </c>
      <c r="B2155" s="34">
        <v>2154</v>
      </c>
      <c r="C2155" s="19">
        <f t="shared" ca="1" si="133"/>
        <v>48084</v>
      </c>
      <c r="D2155" s="29">
        <f t="shared" ca="1" si="135"/>
        <v>74183.915220277107</v>
      </c>
      <c r="E2155" s="29">
        <f ca="1">IF(C2155&lt;Calculator!$D$26,0,IF(DAY($C2155)=1,IF(D2155-Calculator!$G$24&gt;0,Calculator!$G$24,D2155),0))</f>
        <v>0</v>
      </c>
      <c r="F2155" s="29">
        <f ca="1">IF(E2155&gt;0,D2155*Calculator!$G$22/12,0)</f>
        <v>0</v>
      </c>
      <c r="G2155" s="29">
        <f ca="1">IF(E2155&gt;0,(IFERROR(-PMT(Calculator!$G$22/12,Calculator!$G$23*12,Calculator!$G$20),0))-F2155,0)</f>
        <v>0</v>
      </c>
      <c r="H2155" s="29">
        <f t="shared" ca="1" si="136"/>
        <v>4206.0749578022624</v>
      </c>
      <c r="I2155" s="29">
        <f t="shared" ca="1" si="134"/>
        <v>0.74902704727985503</v>
      </c>
      <c r="J2155" s="30">
        <f>Calculator!$G$40</f>
        <v>6.5000000000000002E-2</v>
      </c>
      <c r="K2155" s="29">
        <f ca="1">IF(C2155&gt;=Calculator!$G$27,IF(DAY($C2155)=1,Calculator!$G$34/2,IF(DAY($C2155)=15,Calculator!$G$34/2,0)),0)</f>
        <v>0</v>
      </c>
      <c r="L2155" s="29">
        <f ca="1">IF(DAY($C2155)=28,IF(H2155=0,0,Calculator!$G$35),0)</f>
        <v>0</v>
      </c>
      <c r="M2155" s="29">
        <f ca="1">IF(I2155&gt;0,IF(DAY($C2155)=1,SUM(INDIRECT("I"&amp;(ROW(C2154)-DAY(C2154))):I2154),0),0)</f>
        <v>0</v>
      </c>
      <c r="N2155" s="29">
        <f ca="1">IF(C2155&lt;Calculator!$G$27,0,IF(C2155=Calculator!$G$27,Calculator!$G$39,IF(H2155-K2155&lt;=0,IF(D2155&gt;Calculator!$G$39,IF(H2155-K2155+E2155+L2155+M2155+Calculator!$G$39&gt;Calculator!$G$39,Calculator!$G$39-(H2155+E2155+L2155+M2155-K2155),Calculator!$G$39),D2155),0)))</f>
        <v>0</v>
      </c>
    </row>
    <row r="2156" spans="1:14" ht="15.75" thickBot="1">
      <c r="A2156" s="33" t="str">
        <f ca="1">IF(C2156=Calculator!$H$27,"F",IF(Daily!D2156+Daily!H2156=0,IF(D2155+H2155&gt;0,"L",""),""))</f>
        <v/>
      </c>
      <c r="B2156" s="34">
        <v>2155</v>
      </c>
      <c r="C2156" s="19">
        <f t="shared" ca="1" si="133"/>
        <v>48085</v>
      </c>
      <c r="D2156" s="29">
        <f t="shared" ca="1" si="135"/>
        <v>74183.915220277107</v>
      </c>
      <c r="E2156" s="29">
        <f ca="1">IF(C2156&lt;Calculator!$D$26,0,IF(DAY($C2156)=1,IF(D2156-Calculator!$G$24&gt;0,Calculator!$G$24,D2156),0))</f>
        <v>0</v>
      </c>
      <c r="F2156" s="29">
        <f ca="1">IF(E2156&gt;0,D2156*Calculator!$G$22/12,0)</f>
        <v>0</v>
      </c>
      <c r="G2156" s="29">
        <f ca="1">IF(E2156&gt;0,(IFERROR(-PMT(Calculator!$G$22/12,Calculator!$G$23*12,Calculator!$G$20),0))-F2156,0)</f>
        <v>0</v>
      </c>
      <c r="H2156" s="29">
        <f t="shared" ca="1" si="136"/>
        <v>4206.0749578022624</v>
      </c>
      <c r="I2156" s="29">
        <f t="shared" ca="1" si="134"/>
        <v>0.74902704727985503</v>
      </c>
      <c r="J2156" s="30">
        <f>Calculator!$G$40</f>
        <v>6.5000000000000002E-2</v>
      </c>
      <c r="K2156" s="29">
        <f ca="1">IF(C2156&gt;=Calculator!$G$27,IF(DAY($C2156)=1,Calculator!$G$34/2,IF(DAY($C2156)=15,Calculator!$G$34/2,0)),0)</f>
        <v>0</v>
      </c>
      <c r="L2156" s="29">
        <f ca="1">IF(DAY($C2156)=28,IF(H2156=0,0,Calculator!$G$35),0)</f>
        <v>0</v>
      </c>
      <c r="M2156" s="29">
        <f ca="1">IF(I2156&gt;0,IF(DAY($C2156)=1,SUM(INDIRECT("I"&amp;(ROW(C2155)-DAY(C2155))):I2155),0),0)</f>
        <v>0</v>
      </c>
      <c r="N2156" s="29">
        <f ca="1">IF(C2156&lt;Calculator!$G$27,0,IF(C2156=Calculator!$G$27,Calculator!$G$39,IF(H2156-K2156&lt;=0,IF(D2156&gt;Calculator!$G$39,IF(H2156-K2156+E2156+L2156+M2156+Calculator!$G$39&gt;Calculator!$G$39,Calculator!$G$39-(H2156+E2156+L2156+M2156-K2156),Calculator!$G$39),D2156),0)))</f>
        <v>0</v>
      </c>
    </row>
    <row r="2157" spans="1:14" ht="15.75" thickBot="1">
      <c r="A2157" s="33" t="str">
        <f ca="1">IF(C2157=Calculator!$H$27,"F",IF(Daily!D2157+Daily!H2157=0,IF(D2156+H2156&gt;0,"L",""),""))</f>
        <v/>
      </c>
      <c r="B2157" s="34">
        <v>2156</v>
      </c>
      <c r="C2157" s="19">
        <f t="shared" ca="1" si="133"/>
        <v>48086</v>
      </c>
      <c r="D2157" s="29">
        <f t="shared" ca="1" si="135"/>
        <v>74183.915220277107</v>
      </c>
      <c r="E2157" s="29">
        <f ca="1">IF(C2157&lt;Calculator!$D$26,0,IF(DAY($C2157)=1,IF(D2157-Calculator!$G$24&gt;0,Calculator!$G$24,D2157),0))</f>
        <v>0</v>
      </c>
      <c r="F2157" s="29">
        <f ca="1">IF(E2157&gt;0,D2157*Calculator!$G$22/12,0)</f>
        <v>0</v>
      </c>
      <c r="G2157" s="29">
        <f ca="1">IF(E2157&gt;0,(IFERROR(-PMT(Calculator!$G$22/12,Calculator!$G$23*12,Calculator!$G$20),0))-F2157,0)</f>
        <v>0</v>
      </c>
      <c r="H2157" s="29">
        <f t="shared" ca="1" si="136"/>
        <v>4206.0749578022624</v>
      </c>
      <c r="I2157" s="29">
        <f t="shared" ca="1" si="134"/>
        <v>0.74902704727985503</v>
      </c>
      <c r="J2157" s="30">
        <f>Calculator!$G$40</f>
        <v>6.5000000000000002E-2</v>
      </c>
      <c r="K2157" s="29">
        <f ca="1">IF(C2157&gt;=Calculator!$G$27,IF(DAY($C2157)=1,Calculator!$G$34/2,IF(DAY($C2157)=15,Calculator!$G$34/2,0)),0)</f>
        <v>0</v>
      </c>
      <c r="L2157" s="29">
        <f ca="1">IF(DAY($C2157)=28,IF(H2157=0,0,Calculator!$G$35),0)</f>
        <v>0</v>
      </c>
      <c r="M2157" s="29">
        <f ca="1">IF(I2157&gt;0,IF(DAY($C2157)=1,SUM(INDIRECT("I"&amp;(ROW(C2156)-DAY(C2156))):I2156),0),0)</f>
        <v>0</v>
      </c>
      <c r="N2157" s="29">
        <f ca="1">IF(C2157&lt;Calculator!$G$27,0,IF(C2157=Calculator!$G$27,Calculator!$G$39,IF(H2157-K2157&lt;=0,IF(D2157&gt;Calculator!$G$39,IF(H2157-K2157+E2157+L2157+M2157+Calculator!$G$39&gt;Calculator!$G$39,Calculator!$G$39-(H2157+E2157+L2157+M2157-K2157),Calculator!$G$39),D2157),0)))</f>
        <v>0</v>
      </c>
    </row>
    <row r="2158" spans="1:14" ht="15.75" thickBot="1">
      <c r="A2158" s="33" t="str">
        <f ca="1">IF(C2158=Calculator!$H$27,"F",IF(Daily!D2158+Daily!H2158=0,IF(D2157+H2157&gt;0,"L",""),""))</f>
        <v/>
      </c>
      <c r="B2158" s="34">
        <v>2157</v>
      </c>
      <c r="C2158" s="19">
        <f t="shared" ca="1" si="133"/>
        <v>48087</v>
      </c>
      <c r="D2158" s="29">
        <f t="shared" ca="1" si="135"/>
        <v>74183.915220277107</v>
      </c>
      <c r="E2158" s="29">
        <f ca="1">IF(C2158&lt;Calculator!$D$26,0,IF(DAY($C2158)=1,IF(D2158-Calculator!$G$24&gt;0,Calculator!$G$24,D2158),0))</f>
        <v>0</v>
      </c>
      <c r="F2158" s="29">
        <f ca="1">IF(E2158&gt;0,D2158*Calculator!$G$22/12,0)</f>
        <v>0</v>
      </c>
      <c r="G2158" s="29">
        <f ca="1">IF(E2158&gt;0,(IFERROR(-PMT(Calculator!$G$22/12,Calculator!$G$23*12,Calculator!$G$20),0))-F2158,0)</f>
        <v>0</v>
      </c>
      <c r="H2158" s="29">
        <f t="shared" ca="1" si="136"/>
        <v>4206.0749578022624</v>
      </c>
      <c r="I2158" s="29">
        <f t="shared" ca="1" si="134"/>
        <v>0.74902704727985503</v>
      </c>
      <c r="J2158" s="30">
        <f>Calculator!$G$40</f>
        <v>6.5000000000000002E-2</v>
      </c>
      <c r="K2158" s="29">
        <f ca="1">IF(C2158&gt;=Calculator!$G$27,IF(DAY($C2158)=1,Calculator!$G$34/2,IF(DAY($C2158)=15,Calculator!$G$34/2,0)),0)</f>
        <v>0</v>
      </c>
      <c r="L2158" s="29">
        <f ca="1">IF(DAY($C2158)=28,IF(H2158=0,0,Calculator!$G$35),0)</f>
        <v>0</v>
      </c>
      <c r="M2158" s="29">
        <f ca="1">IF(I2158&gt;0,IF(DAY($C2158)=1,SUM(INDIRECT("I"&amp;(ROW(C2157)-DAY(C2157))):I2157),0),0)</f>
        <v>0</v>
      </c>
      <c r="N2158" s="29">
        <f ca="1">IF(C2158&lt;Calculator!$G$27,0,IF(C2158=Calculator!$G$27,Calculator!$G$39,IF(H2158-K2158&lt;=0,IF(D2158&gt;Calculator!$G$39,IF(H2158-K2158+E2158+L2158+M2158+Calculator!$G$39&gt;Calculator!$G$39,Calculator!$G$39-(H2158+E2158+L2158+M2158-K2158),Calculator!$G$39),D2158),0)))</f>
        <v>0</v>
      </c>
    </row>
    <row r="2159" spans="1:14" ht="15.75" thickBot="1">
      <c r="A2159" s="33" t="str">
        <f ca="1">IF(C2159=Calculator!$H$27,"F",IF(Daily!D2159+Daily!H2159=0,IF(D2158+H2158&gt;0,"L",""),""))</f>
        <v/>
      </c>
      <c r="B2159" s="34">
        <v>2158</v>
      </c>
      <c r="C2159" s="19">
        <f t="shared" ca="1" si="133"/>
        <v>48088</v>
      </c>
      <c r="D2159" s="29">
        <f t="shared" ca="1" si="135"/>
        <v>74183.915220277107</v>
      </c>
      <c r="E2159" s="29">
        <f ca="1">IF(C2159&lt;Calculator!$D$26,0,IF(DAY($C2159)=1,IF(D2159-Calculator!$G$24&gt;0,Calculator!$G$24,D2159),0))</f>
        <v>0</v>
      </c>
      <c r="F2159" s="29">
        <f ca="1">IF(E2159&gt;0,D2159*Calculator!$G$22/12,0)</f>
        <v>0</v>
      </c>
      <c r="G2159" s="29">
        <f ca="1">IF(E2159&gt;0,(IFERROR(-PMT(Calculator!$G$22/12,Calculator!$G$23*12,Calculator!$G$20),0))-F2159,0)</f>
        <v>0</v>
      </c>
      <c r="H2159" s="29">
        <f t="shared" ca="1" si="136"/>
        <v>4206.0749578022624</v>
      </c>
      <c r="I2159" s="29">
        <f t="shared" ca="1" si="134"/>
        <v>0.74902704727985503</v>
      </c>
      <c r="J2159" s="30">
        <f>Calculator!$G$40</f>
        <v>6.5000000000000002E-2</v>
      </c>
      <c r="K2159" s="29">
        <f ca="1">IF(C2159&gt;=Calculator!$G$27,IF(DAY($C2159)=1,Calculator!$G$34/2,IF(DAY($C2159)=15,Calculator!$G$34/2,0)),0)</f>
        <v>0</v>
      </c>
      <c r="L2159" s="29">
        <f ca="1">IF(DAY($C2159)=28,IF(H2159=0,0,Calculator!$G$35),0)</f>
        <v>5000</v>
      </c>
      <c r="M2159" s="29">
        <f ca="1">IF(I2159&gt;0,IF(DAY($C2159)=1,SUM(INDIRECT("I"&amp;(ROW(C2158)-DAY(C2158))):I2158),0),0)</f>
        <v>0</v>
      </c>
      <c r="N2159" s="29">
        <f ca="1">IF(C2159&lt;Calculator!$G$27,0,IF(C2159=Calculator!$G$27,Calculator!$G$39,IF(H2159-K2159&lt;=0,IF(D2159&gt;Calculator!$G$39,IF(H2159-K2159+E2159+L2159+M2159+Calculator!$G$39&gt;Calculator!$G$39,Calculator!$G$39-(H2159+E2159+L2159+M2159-K2159),Calculator!$G$39),D2159),0)))</f>
        <v>0</v>
      </c>
    </row>
    <row r="2160" spans="1:14" ht="15.75" thickBot="1">
      <c r="A2160" s="33" t="str">
        <f ca="1">IF(C2160=Calculator!$H$27,"F",IF(Daily!D2160+Daily!H2160=0,IF(D2159+H2159&gt;0,"L",""),""))</f>
        <v/>
      </c>
      <c r="B2160" s="34">
        <v>2159</v>
      </c>
      <c r="C2160" s="19">
        <f t="shared" ca="1" si="133"/>
        <v>48089</v>
      </c>
      <c r="D2160" s="29">
        <f t="shared" ca="1" si="135"/>
        <v>74183.915220277107</v>
      </c>
      <c r="E2160" s="29">
        <f ca="1">IF(C2160&lt;Calculator!$D$26,0,IF(DAY($C2160)=1,IF(D2160-Calculator!$G$24&gt;0,Calculator!$G$24,D2160),0))</f>
        <v>0</v>
      </c>
      <c r="F2160" s="29">
        <f ca="1">IF(E2160&gt;0,D2160*Calculator!$G$22/12,0)</f>
        <v>0</v>
      </c>
      <c r="G2160" s="29">
        <f ca="1">IF(E2160&gt;0,(IFERROR(-PMT(Calculator!$G$22/12,Calculator!$G$23*12,Calculator!$G$20),0))-F2160,0)</f>
        <v>0</v>
      </c>
      <c r="H2160" s="29">
        <f t="shared" ca="1" si="136"/>
        <v>9206.0749578022624</v>
      </c>
      <c r="I2160" s="29">
        <f t="shared" ca="1" si="134"/>
        <v>1.6394380061839646</v>
      </c>
      <c r="J2160" s="30">
        <f>Calculator!$G$40</f>
        <v>6.5000000000000002E-2</v>
      </c>
      <c r="K2160" s="29">
        <f ca="1">IF(C2160&gt;=Calculator!$G$27,IF(DAY($C2160)=1,Calculator!$G$34/2,IF(DAY($C2160)=15,Calculator!$G$34/2,0)),0)</f>
        <v>0</v>
      </c>
      <c r="L2160" s="29">
        <f ca="1">IF(DAY($C2160)=28,IF(H2160=0,0,Calculator!$G$35),0)</f>
        <v>0</v>
      </c>
      <c r="M2160" s="29">
        <f ca="1">IF(I2160&gt;0,IF(DAY($C2160)=1,SUM(INDIRECT("I"&amp;(ROW(C2159)-DAY(C2159))):I2159),0),0)</f>
        <v>0</v>
      </c>
      <c r="N2160" s="29">
        <f ca="1">IF(C2160&lt;Calculator!$G$27,0,IF(C2160=Calculator!$G$27,Calculator!$G$39,IF(H2160-K2160&lt;=0,IF(D2160&gt;Calculator!$G$39,IF(H2160-K2160+E2160+L2160+M2160+Calculator!$G$39&gt;Calculator!$G$39,Calculator!$G$39-(H2160+E2160+L2160+M2160-K2160),Calculator!$G$39),D2160),0)))</f>
        <v>0</v>
      </c>
    </row>
    <row r="2161" spans="1:14" ht="15.75" thickBot="1">
      <c r="A2161" s="33" t="str">
        <f ca="1">IF(C2161=Calculator!$H$27,"F",IF(Daily!D2161+Daily!H2161=0,IF(D2160+H2160&gt;0,"L",""),""))</f>
        <v/>
      </c>
      <c r="B2161" s="34">
        <v>2160</v>
      </c>
      <c r="C2161" s="19">
        <f t="shared" ca="1" si="133"/>
        <v>48090</v>
      </c>
      <c r="D2161" s="29">
        <f t="shared" ca="1" si="135"/>
        <v>74183.915220277107</v>
      </c>
      <c r="E2161" s="29">
        <f ca="1">IF(C2161&lt;Calculator!$D$26,0,IF(DAY($C2161)=1,IF(D2161-Calculator!$G$24&gt;0,Calculator!$G$24,D2161),0))</f>
        <v>0</v>
      </c>
      <c r="F2161" s="29">
        <f ca="1">IF(E2161&gt;0,D2161*Calculator!$G$22/12,0)</f>
        <v>0</v>
      </c>
      <c r="G2161" s="29">
        <f ca="1">IF(E2161&gt;0,(IFERROR(-PMT(Calculator!$G$22/12,Calculator!$G$23*12,Calculator!$G$20),0))-F2161,0)</f>
        <v>0</v>
      </c>
      <c r="H2161" s="29">
        <f t="shared" ca="1" si="136"/>
        <v>9206.0749578022624</v>
      </c>
      <c r="I2161" s="29">
        <f t="shared" ca="1" si="134"/>
        <v>1.6394380061839646</v>
      </c>
      <c r="J2161" s="30">
        <f>Calculator!$G$40</f>
        <v>6.5000000000000002E-2</v>
      </c>
      <c r="K2161" s="29">
        <f ca="1">IF(C2161&gt;=Calculator!$G$27,IF(DAY($C2161)=1,Calculator!$G$34/2,IF(DAY($C2161)=15,Calculator!$G$34/2,0)),0)</f>
        <v>0</v>
      </c>
      <c r="L2161" s="29">
        <f ca="1">IF(DAY($C2161)=28,IF(H2161=0,0,Calculator!$G$35),0)</f>
        <v>0</v>
      </c>
      <c r="M2161" s="29">
        <f ca="1">IF(I2161&gt;0,IF(DAY($C2161)=1,SUM(INDIRECT("I"&amp;(ROW(C2160)-DAY(C2160))):I2160),0),0)</f>
        <v>0</v>
      </c>
      <c r="N2161" s="29">
        <f ca="1">IF(C2161&lt;Calculator!$G$27,0,IF(C2161=Calculator!$G$27,Calculator!$G$39,IF(H2161-K2161&lt;=0,IF(D2161&gt;Calculator!$G$39,IF(H2161-K2161+E2161+L2161+M2161+Calculator!$G$39&gt;Calculator!$G$39,Calculator!$G$39-(H2161+E2161+L2161+M2161-K2161),Calculator!$G$39),D2161),0)))</f>
        <v>0</v>
      </c>
    </row>
    <row r="2162" spans="1:14" ht="15.75" thickBot="1">
      <c r="A2162" s="33" t="str">
        <f ca="1">IF(C2162=Calculator!$H$27,"F",IF(Daily!D2162+Daily!H2162=0,IF(D2161+H2161&gt;0,"L",""),""))</f>
        <v/>
      </c>
      <c r="B2162" s="34">
        <v>2161</v>
      </c>
      <c r="C2162" s="19">
        <f t="shared" ca="1" si="133"/>
        <v>48091</v>
      </c>
      <c r="D2162" s="29">
        <f t="shared" ca="1" si="135"/>
        <v>74183.915220277107</v>
      </c>
      <c r="E2162" s="29">
        <f ca="1">IF(C2162&lt;Calculator!$D$26,0,IF(DAY($C2162)=1,IF(D2162-Calculator!$G$24&gt;0,Calculator!$G$24,D2162),0))</f>
        <v>0</v>
      </c>
      <c r="F2162" s="29">
        <f ca="1">IF(E2162&gt;0,D2162*Calculator!$G$22/12,0)</f>
        <v>0</v>
      </c>
      <c r="G2162" s="29">
        <f ca="1">IF(E2162&gt;0,(IFERROR(-PMT(Calculator!$G$22/12,Calculator!$G$23*12,Calculator!$G$20),0))-F2162,0)</f>
        <v>0</v>
      </c>
      <c r="H2162" s="29">
        <f t="shared" ca="1" si="136"/>
        <v>9206.0749578022624</v>
      </c>
      <c r="I2162" s="29">
        <f t="shared" ca="1" si="134"/>
        <v>1.6394380061839646</v>
      </c>
      <c r="J2162" s="30">
        <f>Calculator!$G$40</f>
        <v>6.5000000000000002E-2</v>
      </c>
      <c r="K2162" s="29">
        <f ca="1">IF(C2162&gt;=Calculator!$G$27,IF(DAY($C2162)=1,Calculator!$G$34/2,IF(DAY($C2162)=15,Calculator!$G$34/2,0)),0)</f>
        <v>0</v>
      </c>
      <c r="L2162" s="29">
        <f ca="1">IF(DAY($C2162)=28,IF(H2162=0,0,Calculator!$G$35),0)</f>
        <v>0</v>
      </c>
      <c r="M2162" s="29">
        <f ca="1">IF(I2162&gt;0,IF(DAY($C2162)=1,SUM(INDIRECT("I"&amp;(ROW(C2161)-DAY(C2161))):I2161),0),0)</f>
        <v>0</v>
      </c>
      <c r="N2162" s="29">
        <f ca="1">IF(C2162&lt;Calculator!$G$27,0,IF(C2162=Calculator!$G$27,Calculator!$G$39,IF(H2162-K2162&lt;=0,IF(D2162&gt;Calculator!$G$39,IF(H2162-K2162+E2162+L2162+M2162+Calculator!$G$39&gt;Calculator!$G$39,Calculator!$G$39-(H2162+E2162+L2162+M2162-K2162),Calculator!$G$39),D2162),0)))</f>
        <v>0</v>
      </c>
    </row>
    <row r="2163" spans="1:14" ht="15.75" thickBot="1">
      <c r="A2163" s="33" t="str">
        <f ca="1">IF(C2163=Calculator!$H$27,"F",IF(Daily!D2163+Daily!H2163=0,IF(D2162+H2162&gt;0,"L",""),""))</f>
        <v/>
      </c>
      <c r="B2163" s="34">
        <v>2162</v>
      </c>
      <c r="C2163" s="19">
        <f t="shared" ca="1" si="133"/>
        <v>48092</v>
      </c>
      <c r="D2163" s="29">
        <f t="shared" ca="1" si="135"/>
        <v>74183.915220277107</v>
      </c>
      <c r="E2163" s="29">
        <f ca="1">IF(C2163&lt;Calculator!$D$26,0,IF(DAY($C2163)=1,IF(D2163-Calculator!$G$24&gt;0,Calculator!$G$24,D2163),0))</f>
        <v>1878.8756805424866</v>
      </c>
      <c r="F2163" s="29">
        <f ca="1">IF(E2163&gt;0,D2163*Calculator!$G$22/12,0)</f>
        <v>309.09964675115464</v>
      </c>
      <c r="G2163" s="29">
        <f ca="1">IF(E2163&gt;0,(IFERROR(-PMT(Calculator!$G$22/12,Calculator!$G$23*12,Calculator!$G$20),0))-F2163,0)</f>
        <v>1569.7760337913319</v>
      </c>
      <c r="H2163" s="29">
        <f t="shared" ca="1" si="136"/>
        <v>9206.0749578022624</v>
      </c>
      <c r="I2163" s="29">
        <f t="shared" ca="1" si="134"/>
        <v>1.6394380061839646</v>
      </c>
      <c r="J2163" s="30">
        <f>Calculator!$G$40</f>
        <v>6.5000000000000002E-2</v>
      </c>
      <c r="K2163" s="29">
        <f ca="1">IF(C2163&gt;=Calculator!$G$27,IF(DAY($C2163)=1,Calculator!$G$34/2,IF(DAY($C2163)=15,Calculator!$G$34/2,0)),0)</f>
        <v>4500</v>
      </c>
      <c r="L2163" s="29">
        <f ca="1">IF(DAY($C2163)=28,IF(H2163=0,0,Calculator!$G$35),0)</f>
        <v>0</v>
      </c>
      <c r="M2163" s="29">
        <f ca="1">IF(I2163&gt;0,IF(DAY($C2163)=1,SUM(INDIRECT("I"&amp;(ROW(C2162)-DAY(C2162))):I2162),0),0)</f>
        <v>40.376984831821773</v>
      </c>
      <c r="N2163" s="29">
        <f ca="1">IF(C2163&lt;Calculator!$G$27,0,IF(C2163=Calculator!$G$27,Calculator!$G$39,IF(H2163-K2163&lt;=0,IF(D2163&gt;Calculator!$G$39,IF(H2163-K2163+E2163+L2163+M2163+Calculator!$G$39&gt;Calculator!$G$39,Calculator!$G$39-(H2163+E2163+L2163+M2163-K2163),Calculator!$G$39),D2163),0)))</f>
        <v>0</v>
      </c>
    </row>
    <row r="2164" spans="1:14" ht="15.75" thickBot="1">
      <c r="A2164" s="33" t="str">
        <f ca="1">IF(C2164=Calculator!$H$27,"F",IF(Daily!D2164+Daily!H2164=0,IF(D2163+H2163&gt;0,"L",""),""))</f>
        <v/>
      </c>
      <c r="B2164" s="34">
        <v>2163</v>
      </c>
      <c r="C2164" s="19">
        <f t="shared" ca="1" si="133"/>
        <v>48093</v>
      </c>
      <c r="D2164" s="29">
        <f t="shared" ca="1" si="135"/>
        <v>72614.139186485772</v>
      </c>
      <c r="E2164" s="29">
        <f ca="1">IF(C2164&lt;Calculator!$D$26,0,IF(DAY($C2164)=1,IF(D2164-Calculator!$G$24&gt;0,Calculator!$G$24,D2164),0))</f>
        <v>0</v>
      </c>
      <c r="F2164" s="29">
        <f ca="1">IF(E2164&gt;0,D2164*Calculator!$G$22/12,0)</f>
        <v>0</v>
      </c>
      <c r="G2164" s="29">
        <f ca="1">IF(E2164&gt;0,(IFERROR(-PMT(Calculator!$G$22/12,Calculator!$G$23*12,Calculator!$G$20),0))-F2164,0)</f>
        <v>0</v>
      </c>
      <c r="H2164" s="29">
        <f t="shared" ca="1" si="136"/>
        <v>6625.3276231765703</v>
      </c>
      <c r="I2164" s="29">
        <f t="shared" ca="1" si="134"/>
        <v>1.1798528644013071</v>
      </c>
      <c r="J2164" s="30">
        <f>Calculator!$G$40</f>
        <v>6.5000000000000002E-2</v>
      </c>
      <c r="K2164" s="29">
        <f ca="1">IF(C2164&gt;=Calculator!$G$27,IF(DAY($C2164)=1,Calculator!$G$34/2,IF(DAY($C2164)=15,Calculator!$G$34/2,0)),0)</f>
        <v>0</v>
      </c>
      <c r="L2164" s="29">
        <f ca="1">IF(DAY($C2164)=28,IF(H2164=0,0,Calculator!$G$35),0)</f>
        <v>0</v>
      </c>
      <c r="M2164" s="29">
        <f ca="1">IF(I2164&gt;0,IF(DAY($C2164)=1,SUM(INDIRECT("I"&amp;(ROW(C2163)-DAY(C2163))):I2163),0),0)</f>
        <v>0</v>
      </c>
      <c r="N2164" s="29">
        <f ca="1">IF(C2164&lt;Calculator!$G$27,0,IF(C2164=Calculator!$G$27,Calculator!$G$39,IF(H2164-K2164&lt;=0,IF(D2164&gt;Calculator!$G$39,IF(H2164-K2164+E2164+L2164+M2164+Calculator!$G$39&gt;Calculator!$G$39,Calculator!$G$39-(H2164+E2164+L2164+M2164-K2164),Calculator!$G$39),D2164),0)))</f>
        <v>0</v>
      </c>
    </row>
    <row r="2165" spans="1:14" ht="15.75" thickBot="1">
      <c r="A2165" s="33" t="str">
        <f ca="1">IF(C2165=Calculator!$H$27,"F",IF(Daily!D2165+Daily!H2165=0,IF(D2164+H2164&gt;0,"L",""),""))</f>
        <v/>
      </c>
      <c r="B2165" s="34">
        <v>2164</v>
      </c>
      <c r="C2165" s="19">
        <f t="shared" ca="1" si="133"/>
        <v>48094</v>
      </c>
      <c r="D2165" s="29">
        <f t="shared" ca="1" si="135"/>
        <v>72614.139186485772</v>
      </c>
      <c r="E2165" s="29">
        <f ca="1">IF(C2165&lt;Calculator!$D$26,0,IF(DAY($C2165)=1,IF(D2165-Calculator!$G$24&gt;0,Calculator!$G$24,D2165),0))</f>
        <v>0</v>
      </c>
      <c r="F2165" s="29">
        <f ca="1">IF(E2165&gt;0,D2165*Calculator!$G$22/12,0)</f>
        <v>0</v>
      </c>
      <c r="G2165" s="29">
        <f ca="1">IF(E2165&gt;0,(IFERROR(-PMT(Calculator!$G$22/12,Calculator!$G$23*12,Calculator!$G$20),0))-F2165,0)</f>
        <v>0</v>
      </c>
      <c r="H2165" s="29">
        <f t="shared" ca="1" si="136"/>
        <v>6625.3276231765703</v>
      </c>
      <c r="I2165" s="29">
        <f t="shared" ca="1" si="134"/>
        <v>1.1798528644013071</v>
      </c>
      <c r="J2165" s="30">
        <f>Calculator!$G$40</f>
        <v>6.5000000000000002E-2</v>
      </c>
      <c r="K2165" s="29">
        <f ca="1">IF(C2165&gt;=Calculator!$G$27,IF(DAY($C2165)=1,Calculator!$G$34/2,IF(DAY($C2165)=15,Calculator!$G$34/2,0)),0)</f>
        <v>0</v>
      </c>
      <c r="L2165" s="29">
        <f ca="1">IF(DAY($C2165)=28,IF(H2165=0,0,Calculator!$G$35),0)</f>
        <v>0</v>
      </c>
      <c r="M2165" s="29">
        <f ca="1">IF(I2165&gt;0,IF(DAY($C2165)=1,SUM(INDIRECT("I"&amp;(ROW(C2164)-DAY(C2164))):I2164),0),0)</f>
        <v>0</v>
      </c>
      <c r="N2165" s="29">
        <f ca="1">IF(C2165&lt;Calculator!$G$27,0,IF(C2165=Calculator!$G$27,Calculator!$G$39,IF(H2165-K2165&lt;=0,IF(D2165&gt;Calculator!$G$39,IF(H2165-K2165+E2165+L2165+M2165+Calculator!$G$39&gt;Calculator!$G$39,Calculator!$G$39-(H2165+E2165+L2165+M2165-K2165),Calculator!$G$39),D2165),0)))</f>
        <v>0</v>
      </c>
    </row>
    <row r="2166" spans="1:14" ht="15.75" thickBot="1">
      <c r="A2166" s="33" t="str">
        <f ca="1">IF(C2166=Calculator!$H$27,"F",IF(Daily!D2166+Daily!H2166=0,IF(D2165+H2165&gt;0,"L",""),""))</f>
        <v/>
      </c>
      <c r="B2166" s="34">
        <v>2165</v>
      </c>
      <c r="C2166" s="19">
        <f t="shared" ca="1" si="133"/>
        <v>48095</v>
      </c>
      <c r="D2166" s="29">
        <f t="shared" ca="1" si="135"/>
        <v>72614.139186485772</v>
      </c>
      <c r="E2166" s="29">
        <f ca="1">IF(C2166&lt;Calculator!$D$26,0,IF(DAY($C2166)=1,IF(D2166-Calculator!$G$24&gt;0,Calculator!$G$24,D2166),0))</f>
        <v>0</v>
      </c>
      <c r="F2166" s="29">
        <f ca="1">IF(E2166&gt;0,D2166*Calculator!$G$22/12,0)</f>
        <v>0</v>
      </c>
      <c r="G2166" s="29">
        <f ca="1">IF(E2166&gt;0,(IFERROR(-PMT(Calculator!$G$22/12,Calculator!$G$23*12,Calculator!$G$20),0))-F2166,0)</f>
        <v>0</v>
      </c>
      <c r="H2166" s="29">
        <f t="shared" ca="1" si="136"/>
        <v>6625.3276231765703</v>
      </c>
      <c r="I2166" s="29">
        <f t="shared" ca="1" si="134"/>
        <v>1.1798528644013071</v>
      </c>
      <c r="J2166" s="30">
        <f>Calculator!$G$40</f>
        <v>6.5000000000000002E-2</v>
      </c>
      <c r="K2166" s="29">
        <f ca="1">IF(C2166&gt;=Calculator!$G$27,IF(DAY($C2166)=1,Calculator!$G$34/2,IF(DAY($C2166)=15,Calculator!$G$34/2,0)),0)</f>
        <v>0</v>
      </c>
      <c r="L2166" s="29">
        <f ca="1">IF(DAY($C2166)=28,IF(H2166=0,0,Calculator!$G$35),0)</f>
        <v>0</v>
      </c>
      <c r="M2166" s="29">
        <f ca="1">IF(I2166&gt;0,IF(DAY($C2166)=1,SUM(INDIRECT("I"&amp;(ROW(C2165)-DAY(C2165))):I2165),0),0)</f>
        <v>0</v>
      </c>
      <c r="N2166" s="29">
        <f ca="1">IF(C2166&lt;Calculator!$G$27,0,IF(C2166=Calculator!$G$27,Calculator!$G$39,IF(H2166-K2166&lt;=0,IF(D2166&gt;Calculator!$G$39,IF(H2166-K2166+E2166+L2166+M2166+Calculator!$G$39&gt;Calculator!$G$39,Calculator!$G$39-(H2166+E2166+L2166+M2166-K2166),Calculator!$G$39),D2166),0)))</f>
        <v>0</v>
      </c>
    </row>
    <row r="2167" spans="1:14" ht="15.75" thickBot="1">
      <c r="A2167" s="33" t="str">
        <f ca="1">IF(C2167=Calculator!$H$27,"F",IF(Daily!D2167+Daily!H2167=0,IF(D2166+H2166&gt;0,"L",""),""))</f>
        <v/>
      </c>
      <c r="B2167" s="34">
        <v>2166</v>
      </c>
      <c r="C2167" s="19">
        <f t="shared" ca="1" si="133"/>
        <v>48096</v>
      </c>
      <c r="D2167" s="29">
        <f t="shared" ca="1" si="135"/>
        <v>72614.139186485772</v>
      </c>
      <c r="E2167" s="29">
        <f ca="1">IF(C2167&lt;Calculator!$D$26,0,IF(DAY($C2167)=1,IF(D2167-Calculator!$G$24&gt;0,Calculator!$G$24,D2167),0))</f>
        <v>0</v>
      </c>
      <c r="F2167" s="29">
        <f ca="1">IF(E2167&gt;0,D2167*Calculator!$G$22/12,0)</f>
        <v>0</v>
      </c>
      <c r="G2167" s="29">
        <f ca="1">IF(E2167&gt;0,(IFERROR(-PMT(Calculator!$G$22/12,Calculator!$G$23*12,Calculator!$G$20),0))-F2167,0)</f>
        <v>0</v>
      </c>
      <c r="H2167" s="29">
        <f t="shared" ca="1" si="136"/>
        <v>6625.3276231765703</v>
      </c>
      <c r="I2167" s="29">
        <f t="shared" ca="1" si="134"/>
        <v>1.1798528644013071</v>
      </c>
      <c r="J2167" s="30">
        <f>Calculator!$G$40</f>
        <v>6.5000000000000002E-2</v>
      </c>
      <c r="K2167" s="29">
        <f ca="1">IF(C2167&gt;=Calculator!$G$27,IF(DAY($C2167)=1,Calculator!$G$34/2,IF(DAY($C2167)=15,Calculator!$G$34/2,0)),0)</f>
        <v>0</v>
      </c>
      <c r="L2167" s="29">
        <f ca="1">IF(DAY($C2167)=28,IF(H2167=0,0,Calculator!$G$35),0)</f>
        <v>0</v>
      </c>
      <c r="M2167" s="29">
        <f ca="1">IF(I2167&gt;0,IF(DAY($C2167)=1,SUM(INDIRECT("I"&amp;(ROW(C2166)-DAY(C2166))):I2166),0),0)</f>
        <v>0</v>
      </c>
      <c r="N2167" s="29">
        <f ca="1">IF(C2167&lt;Calculator!$G$27,0,IF(C2167=Calculator!$G$27,Calculator!$G$39,IF(H2167-K2167&lt;=0,IF(D2167&gt;Calculator!$G$39,IF(H2167-K2167+E2167+L2167+M2167+Calculator!$G$39&gt;Calculator!$G$39,Calculator!$G$39-(H2167+E2167+L2167+M2167-K2167),Calculator!$G$39),D2167),0)))</f>
        <v>0</v>
      </c>
    </row>
    <row r="2168" spans="1:14" ht="15.75" thickBot="1">
      <c r="A2168" s="33" t="str">
        <f ca="1">IF(C2168=Calculator!$H$27,"F",IF(Daily!D2168+Daily!H2168=0,IF(D2167+H2167&gt;0,"L",""),""))</f>
        <v/>
      </c>
      <c r="B2168" s="34">
        <v>2167</v>
      </c>
      <c r="C2168" s="19">
        <f t="shared" ca="1" si="133"/>
        <v>48097</v>
      </c>
      <c r="D2168" s="29">
        <f t="shared" ca="1" si="135"/>
        <v>72614.139186485772</v>
      </c>
      <c r="E2168" s="29">
        <f ca="1">IF(C2168&lt;Calculator!$D$26,0,IF(DAY($C2168)=1,IF(D2168-Calculator!$G$24&gt;0,Calculator!$G$24,D2168),0))</f>
        <v>0</v>
      </c>
      <c r="F2168" s="29">
        <f ca="1">IF(E2168&gt;0,D2168*Calculator!$G$22/12,0)</f>
        <v>0</v>
      </c>
      <c r="G2168" s="29">
        <f ca="1">IF(E2168&gt;0,(IFERROR(-PMT(Calculator!$G$22/12,Calculator!$G$23*12,Calculator!$G$20),0))-F2168,0)</f>
        <v>0</v>
      </c>
      <c r="H2168" s="29">
        <f t="shared" ca="1" si="136"/>
        <v>6625.3276231765703</v>
      </c>
      <c r="I2168" s="29">
        <f t="shared" ca="1" si="134"/>
        <v>1.1798528644013071</v>
      </c>
      <c r="J2168" s="30">
        <f>Calculator!$G$40</f>
        <v>6.5000000000000002E-2</v>
      </c>
      <c r="K2168" s="29">
        <f ca="1">IF(C2168&gt;=Calculator!$G$27,IF(DAY($C2168)=1,Calculator!$G$34/2,IF(DAY($C2168)=15,Calculator!$G$34/2,0)),0)</f>
        <v>0</v>
      </c>
      <c r="L2168" s="29">
        <f ca="1">IF(DAY($C2168)=28,IF(H2168=0,0,Calculator!$G$35),0)</f>
        <v>0</v>
      </c>
      <c r="M2168" s="29">
        <f ca="1">IF(I2168&gt;0,IF(DAY($C2168)=1,SUM(INDIRECT("I"&amp;(ROW(C2167)-DAY(C2167))):I2167),0),0)</f>
        <v>0</v>
      </c>
      <c r="N2168" s="29">
        <f ca="1">IF(C2168&lt;Calculator!$G$27,0,IF(C2168=Calculator!$G$27,Calculator!$G$39,IF(H2168-K2168&lt;=0,IF(D2168&gt;Calculator!$G$39,IF(H2168-K2168+E2168+L2168+M2168+Calculator!$G$39&gt;Calculator!$G$39,Calculator!$G$39-(H2168+E2168+L2168+M2168-K2168),Calculator!$G$39),D2168),0)))</f>
        <v>0</v>
      </c>
    </row>
    <row r="2169" spans="1:14" ht="15.75" thickBot="1">
      <c r="A2169" s="33" t="str">
        <f ca="1">IF(C2169=Calculator!$H$27,"F",IF(Daily!D2169+Daily!H2169=0,IF(D2168+H2168&gt;0,"L",""),""))</f>
        <v/>
      </c>
      <c r="B2169" s="34">
        <v>2168</v>
      </c>
      <c r="C2169" s="19">
        <f t="shared" ca="1" si="133"/>
        <v>48098</v>
      </c>
      <c r="D2169" s="29">
        <f t="shared" ca="1" si="135"/>
        <v>72614.139186485772</v>
      </c>
      <c r="E2169" s="29">
        <f ca="1">IF(C2169&lt;Calculator!$D$26,0,IF(DAY($C2169)=1,IF(D2169-Calculator!$G$24&gt;0,Calculator!$G$24,D2169),0))</f>
        <v>0</v>
      </c>
      <c r="F2169" s="29">
        <f ca="1">IF(E2169&gt;0,D2169*Calculator!$G$22/12,0)</f>
        <v>0</v>
      </c>
      <c r="G2169" s="29">
        <f ca="1">IF(E2169&gt;0,(IFERROR(-PMT(Calculator!$G$22/12,Calculator!$G$23*12,Calculator!$G$20),0))-F2169,0)</f>
        <v>0</v>
      </c>
      <c r="H2169" s="29">
        <f t="shared" ca="1" si="136"/>
        <v>6625.3276231765703</v>
      </c>
      <c r="I2169" s="29">
        <f t="shared" ca="1" si="134"/>
        <v>1.1798528644013071</v>
      </c>
      <c r="J2169" s="30">
        <f>Calculator!$G$40</f>
        <v>6.5000000000000002E-2</v>
      </c>
      <c r="K2169" s="29">
        <f ca="1">IF(C2169&gt;=Calculator!$G$27,IF(DAY($C2169)=1,Calculator!$G$34/2,IF(DAY($C2169)=15,Calculator!$G$34/2,0)),0)</f>
        <v>0</v>
      </c>
      <c r="L2169" s="29">
        <f ca="1">IF(DAY($C2169)=28,IF(H2169=0,0,Calculator!$G$35),0)</f>
        <v>0</v>
      </c>
      <c r="M2169" s="29">
        <f ca="1">IF(I2169&gt;0,IF(DAY($C2169)=1,SUM(INDIRECT("I"&amp;(ROW(C2168)-DAY(C2168))):I2168),0),0)</f>
        <v>0</v>
      </c>
      <c r="N2169" s="29">
        <f ca="1">IF(C2169&lt;Calculator!$G$27,0,IF(C2169=Calculator!$G$27,Calculator!$G$39,IF(H2169-K2169&lt;=0,IF(D2169&gt;Calculator!$G$39,IF(H2169-K2169+E2169+L2169+M2169+Calculator!$G$39&gt;Calculator!$G$39,Calculator!$G$39-(H2169+E2169+L2169+M2169-K2169),Calculator!$G$39),D2169),0)))</f>
        <v>0</v>
      </c>
    </row>
    <row r="2170" spans="1:14" ht="15.75" thickBot="1">
      <c r="A2170" s="33" t="str">
        <f ca="1">IF(C2170=Calculator!$H$27,"F",IF(Daily!D2170+Daily!H2170=0,IF(D2169+H2169&gt;0,"L",""),""))</f>
        <v/>
      </c>
      <c r="B2170" s="34">
        <v>2169</v>
      </c>
      <c r="C2170" s="19">
        <f t="shared" ca="1" si="133"/>
        <v>48099</v>
      </c>
      <c r="D2170" s="29">
        <f t="shared" ca="1" si="135"/>
        <v>72614.139186485772</v>
      </c>
      <c r="E2170" s="29">
        <f ca="1">IF(C2170&lt;Calculator!$D$26,0,IF(DAY($C2170)=1,IF(D2170-Calculator!$G$24&gt;0,Calculator!$G$24,D2170),0))</f>
        <v>0</v>
      </c>
      <c r="F2170" s="29">
        <f ca="1">IF(E2170&gt;0,D2170*Calculator!$G$22/12,0)</f>
        <v>0</v>
      </c>
      <c r="G2170" s="29">
        <f ca="1">IF(E2170&gt;0,(IFERROR(-PMT(Calculator!$G$22/12,Calculator!$G$23*12,Calculator!$G$20),0))-F2170,0)</f>
        <v>0</v>
      </c>
      <c r="H2170" s="29">
        <f t="shared" ca="1" si="136"/>
        <v>6625.3276231765703</v>
      </c>
      <c r="I2170" s="29">
        <f t="shared" ca="1" si="134"/>
        <v>1.1798528644013071</v>
      </c>
      <c r="J2170" s="30">
        <f>Calculator!$G$40</f>
        <v>6.5000000000000002E-2</v>
      </c>
      <c r="K2170" s="29">
        <f ca="1">IF(C2170&gt;=Calculator!$G$27,IF(DAY($C2170)=1,Calculator!$G$34/2,IF(DAY($C2170)=15,Calculator!$G$34/2,0)),0)</f>
        <v>0</v>
      </c>
      <c r="L2170" s="29">
        <f ca="1">IF(DAY($C2170)=28,IF(H2170=0,0,Calculator!$G$35),0)</f>
        <v>0</v>
      </c>
      <c r="M2170" s="29">
        <f ca="1">IF(I2170&gt;0,IF(DAY($C2170)=1,SUM(INDIRECT("I"&amp;(ROW(C2169)-DAY(C2169))):I2169),0),0)</f>
        <v>0</v>
      </c>
      <c r="N2170" s="29">
        <f ca="1">IF(C2170&lt;Calculator!$G$27,0,IF(C2170=Calculator!$G$27,Calculator!$G$39,IF(H2170-K2170&lt;=0,IF(D2170&gt;Calculator!$G$39,IF(H2170-K2170+E2170+L2170+M2170+Calculator!$G$39&gt;Calculator!$G$39,Calculator!$G$39-(H2170+E2170+L2170+M2170-K2170),Calculator!$G$39),D2170),0)))</f>
        <v>0</v>
      </c>
    </row>
    <row r="2171" spans="1:14" ht="15.75" thickBot="1">
      <c r="A2171" s="33" t="str">
        <f ca="1">IF(C2171=Calculator!$H$27,"F",IF(Daily!D2171+Daily!H2171=0,IF(D2170+H2170&gt;0,"L",""),""))</f>
        <v/>
      </c>
      <c r="B2171" s="34">
        <v>2170</v>
      </c>
      <c r="C2171" s="19">
        <f t="shared" ca="1" si="133"/>
        <v>48100</v>
      </c>
      <c r="D2171" s="29">
        <f t="shared" ca="1" si="135"/>
        <v>72614.139186485772</v>
      </c>
      <c r="E2171" s="29">
        <f ca="1">IF(C2171&lt;Calculator!$D$26,0,IF(DAY($C2171)=1,IF(D2171-Calculator!$G$24&gt;0,Calculator!$G$24,D2171),0))</f>
        <v>0</v>
      </c>
      <c r="F2171" s="29">
        <f ca="1">IF(E2171&gt;0,D2171*Calculator!$G$22/12,0)</f>
        <v>0</v>
      </c>
      <c r="G2171" s="29">
        <f ca="1">IF(E2171&gt;0,(IFERROR(-PMT(Calculator!$G$22/12,Calculator!$G$23*12,Calculator!$G$20),0))-F2171,0)</f>
        <v>0</v>
      </c>
      <c r="H2171" s="29">
        <f t="shared" ca="1" si="136"/>
        <v>6625.3276231765703</v>
      </c>
      <c r="I2171" s="29">
        <f t="shared" ca="1" si="134"/>
        <v>1.1798528644013071</v>
      </c>
      <c r="J2171" s="30">
        <f>Calculator!$G$40</f>
        <v>6.5000000000000002E-2</v>
      </c>
      <c r="K2171" s="29">
        <f ca="1">IF(C2171&gt;=Calculator!$G$27,IF(DAY($C2171)=1,Calculator!$G$34/2,IF(DAY($C2171)=15,Calculator!$G$34/2,0)),0)</f>
        <v>0</v>
      </c>
      <c r="L2171" s="29">
        <f ca="1">IF(DAY($C2171)=28,IF(H2171=0,0,Calculator!$G$35),0)</f>
        <v>0</v>
      </c>
      <c r="M2171" s="29">
        <f ca="1">IF(I2171&gt;0,IF(DAY($C2171)=1,SUM(INDIRECT("I"&amp;(ROW(C2170)-DAY(C2170))):I2170),0),0)</f>
        <v>0</v>
      </c>
      <c r="N2171" s="29">
        <f ca="1">IF(C2171&lt;Calculator!$G$27,0,IF(C2171=Calculator!$G$27,Calculator!$G$39,IF(H2171-K2171&lt;=0,IF(D2171&gt;Calculator!$G$39,IF(H2171-K2171+E2171+L2171+M2171+Calculator!$G$39&gt;Calculator!$G$39,Calculator!$G$39-(H2171+E2171+L2171+M2171-K2171),Calculator!$G$39),D2171),0)))</f>
        <v>0</v>
      </c>
    </row>
    <row r="2172" spans="1:14" ht="15.75" thickBot="1">
      <c r="A2172" s="33" t="str">
        <f ca="1">IF(C2172=Calculator!$H$27,"F",IF(Daily!D2172+Daily!H2172=0,IF(D2171+H2171&gt;0,"L",""),""))</f>
        <v/>
      </c>
      <c r="B2172" s="34">
        <v>2171</v>
      </c>
      <c r="C2172" s="19">
        <f t="shared" ca="1" si="133"/>
        <v>48101</v>
      </c>
      <c r="D2172" s="29">
        <f t="shared" ca="1" si="135"/>
        <v>72614.139186485772</v>
      </c>
      <c r="E2172" s="29">
        <f ca="1">IF(C2172&lt;Calculator!$D$26,0,IF(DAY($C2172)=1,IF(D2172-Calculator!$G$24&gt;0,Calculator!$G$24,D2172),0))</f>
        <v>0</v>
      </c>
      <c r="F2172" s="29">
        <f ca="1">IF(E2172&gt;0,D2172*Calculator!$G$22/12,0)</f>
        <v>0</v>
      </c>
      <c r="G2172" s="29">
        <f ca="1">IF(E2172&gt;0,(IFERROR(-PMT(Calculator!$G$22/12,Calculator!$G$23*12,Calculator!$G$20),0))-F2172,0)</f>
        <v>0</v>
      </c>
      <c r="H2172" s="29">
        <f t="shared" ca="1" si="136"/>
        <v>6625.3276231765703</v>
      </c>
      <c r="I2172" s="29">
        <f t="shared" ca="1" si="134"/>
        <v>1.1798528644013071</v>
      </c>
      <c r="J2172" s="30">
        <f>Calculator!$G$40</f>
        <v>6.5000000000000002E-2</v>
      </c>
      <c r="K2172" s="29">
        <f ca="1">IF(C2172&gt;=Calculator!$G$27,IF(DAY($C2172)=1,Calculator!$G$34/2,IF(DAY($C2172)=15,Calculator!$G$34/2,0)),0)</f>
        <v>0</v>
      </c>
      <c r="L2172" s="29">
        <f ca="1">IF(DAY($C2172)=28,IF(H2172=0,0,Calculator!$G$35),0)</f>
        <v>0</v>
      </c>
      <c r="M2172" s="29">
        <f ca="1">IF(I2172&gt;0,IF(DAY($C2172)=1,SUM(INDIRECT("I"&amp;(ROW(C2171)-DAY(C2171))):I2171),0),0)</f>
        <v>0</v>
      </c>
      <c r="N2172" s="29">
        <f ca="1">IF(C2172&lt;Calculator!$G$27,0,IF(C2172=Calculator!$G$27,Calculator!$G$39,IF(H2172-K2172&lt;=0,IF(D2172&gt;Calculator!$G$39,IF(H2172-K2172+E2172+L2172+M2172+Calculator!$G$39&gt;Calculator!$G$39,Calculator!$G$39-(H2172+E2172+L2172+M2172-K2172),Calculator!$G$39),D2172),0)))</f>
        <v>0</v>
      </c>
    </row>
    <row r="2173" spans="1:14" ht="15.75" thickBot="1">
      <c r="A2173" s="33" t="str">
        <f ca="1">IF(C2173=Calculator!$H$27,"F",IF(Daily!D2173+Daily!H2173=0,IF(D2172+H2172&gt;0,"L",""),""))</f>
        <v/>
      </c>
      <c r="B2173" s="34">
        <v>2172</v>
      </c>
      <c r="C2173" s="19">
        <f t="shared" ca="1" si="133"/>
        <v>48102</v>
      </c>
      <c r="D2173" s="29">
        <f t="shared" ca="1" si="135"/>
        <v>72614.139186485772</v>
      </c>
      <c r="E2173" s="29">
        <f ca="1">IF(C2173&lt;Calculator!$D$26,0,IF(DAY($C2173)=1,IF(D2173-Calculator!$G$24&gt;0,Calculator!$G$24,D2173),0))</f>
        <v>0</v>
      </c>
      <c r="F2173" s="29">
        <f ca="1">IF(E2173&gt;0,D2173*Calculator!$G$22/12,0)</f>
        <v>0</v>
      </c>
      <c r="G2173" s="29">
        <f ca="1">IF(E2173&gt;0,(IFERROR(-PMT(Calculator!$G$22/12,Calculator!$G$23*12,Calculator!$G$20),0))-F2173,0)</f>
        <v>0</v>
      </c>
      <c r="H2173" s="29">
        <f t="shared" ca="1" si="136"/>
        <v>6625.3276231765703</v>
      </c>
      <c r="I2173" s="29">
        <f t="shared" ca="1" si="134"/>
        <v>1.1798528644013071</v>
      </c>
      <c r="J2173" s="30">
        <f>Calculator!$G$40</f>
        <v>6.5000000000000002E-2</v>
      </c>
      <c r="K2173" s="29">
        <f ca="1">IF(C2173&gt;=Calculator!$G$27,IF(DAY($C2173)=1,Calculator!$G$34/2,IF(DAY($C2173)=15,Calculator!$G$34/2,0)),0)</f>
        <v>0</v>
      </c>
      <c r="L2173" s="29">
        <f ca="1">IF(DAY($C2173)=28,IF(H2173=0,0,Calculator!$G$35),0)</f>
        <v>0</v>
      </c>
      <c r="M2173" s="29">
        <f ca="1">IF(I2173&gt;0,IF(DAY($C2173)=1,SUM(INDIRECT("I"&amp;(ROW(C2172)-DAY(C2172))):I2172),0),0)</f>
        <v>0</v>
      </c>
      <c r="N2173" s="29">
        <f ca="1">IF(C2173&lt;Calculator!$G$27,0,IF(C2173=Calculator!$G$27,Calculator!$G$39,IF(H2173-K2173&lt;=0,IF(D2173&gt;Calculator!$G$39,IF(H2173-K2173+E2173+L2173+M2173+Calculator!$G$39&gt;Calculator!$G$39,Calculator!$G$39-(H2173+E2173+L2173+M2173-K2173),Calculator!$G$39),D2173),0)))</f>
        <v>0</v>
      </c>
    </row>
    <row r="2174" spans="1:14" ht="15.75" thickBot="1">
      <c r="A2174" s="33" t="str">
        <f ca="1">IF(C2174=Calculator!$H$27,"F",IF(Daily!D2174+Daily!H2174=0,IF(D2173+H2173&gt;0,"L",""),""))</f>
        <v/>
      </c>
      <c r="B2174" s="34">
        <v>2173</v>
      </c>
      <c r="C2174" s="19">
        <f t="shared" ca="1" si="133"/>
        <v>48103</v>
      </c>
      <c r="D2174" s="29">
        <f t="shared" ca="1" si="135"/>
        <v>72614.139186485772</v>
      </c>
      <c r="E2174" s="29">
        <f ca="1">IF(C2174&lt;Calculator!$D$26,0,IF(DAY($C2174)=1,IF(D2174-Calculator!$G$24&gt;0,Calculator!$G$24,D2174),0))</f>
        <v>0</v>
      </c>
      <c r="F2174" s="29">
        <f ca="1">IF(E2174&gt;0,D2174*Calculator!$G$22/12,0)</f>
        <v>0</v>
      </c>
      <c r="G2174" s="29">
        <f ca="1">IF(E2174&gt;0,(IFERROR(-PMT(Calculator!$G$22/12,Calculator!$G$23*12,Calculator!$G$20),0))-F2174,0)</f>
        <v>0</v>
      </c>
      <c r="H2174" s="29">
        <f t="shared" ca="1" si="136"/>
        <v>6625.3276231765703</v>
      </c>
      <c r="I2174" s="29">
        <f t="shared" ca="1" si="134"/>
        <v>1.1798528644013071</v>
      </c>
      <c r="J2174" s="30">
        <f>Calculator!$G$40</f>
        <v>6.5000000000000002E-2</v>
      </c>
      <c r="K2174" s="29">
        <f ca="1">IF(C2174&gt;=Calculator!$G$27,IF(DAY($C2174)=1,Calculator!$G$34/2,IF(DAY($C2174)=15,Calculator!$G$34/2,0)),0)</f>
        <v>0</v>
      </c>
      <c r="L2174" s="29">
        <f ca="1">IF(DAY($C2174)=28,IF(H2174=0,0,Calculator!$G$35),0)</f>
        <v>0</v>
      </c>
      <c r="M2174" s="29">
        <f ca="1">IF(I2174&gt;0,IF(DAY($C2174)=1,SUM(INDIRECT("I"&amp;(ROW(C2173)-DAY(C2173))):I2173),0),0)</f>
        <v>0</v>
      </c>
      <c r="N2174" s="29">
        <f ca="1">IF(C2174&lt;Calculator!$G$27,0,IF(C2174=Calculator!$G$27,Calculator!$G$39,IF(H2174-K2174&lt;=0,IF(D2174&gt;Calculator!$G$39,IF(H2174-K2174+E2174+L2174+M2174+Calculator!$G$39&gt;Calculator!$G$39,Calculator!$G$39-(H2174+E2174+L2174+M2174-K2174),Calculator!$G$39),D2174),0)))</f>
        <v>0</v>
      </c>
    </row>
    <row r="2175" spans="1:14" ht="15.75" thickBot="1">
      <c r="A2175" s="33" t="str">
        <f ca="1">IF(C2175=Calculator!$H$27,"F",IF(Daily!D2175+Daily!H2175=0,IF(D2174+H2174&gt;0,"L",""),""))</f>
        <v/>
      </c>
      <c r="B2175" s="34">
        <v>2174</v>
      </c>
      <c r="C2175" s="19">
        <f t="shared" ca="1" si="133"/>
        <v>48104</v>
      </c>
      <c r="D2175" s="29">
        <f t="shared" ca="1" si="135"/>
        <v>72614.139186485772</v>
      </c>
      <c r="E2175" s="29">
        <f ca="1">IF(C2175&lt;Calculator!$D$26,0,IF(DAY($C2175)=1,IF(D2175-Calculator!$G$24&gt;0,Calculator!$G$24,D2175),0))</f>
        <v>0</v>
      </c>
      <c r="F2175" s="29">
        <f ca="1">IF(E2175&gt;0,D2175*Calculator!$G$22/12,0)</f>
        <v>0</v>
      </c>
      <c r="G2175" s="29">
        <f ca="1">IF(E2175&gt;0,(IFERROR(-PMT(Calculator!$G$22/12,Calculator!$G$23*12,Calculator!$G$20),0))-F2175,0)</f>
        <v>0</v>
      </c>
      <c r="H2175" s="29">
        <f t="shared" ca="1" si="136"/>
        <v>6625.3276231765703</v>
      </c>
      <c r="I2175" s="29">
        <f t="shared" ca="1" si="134"/>
        <v>1.1798528644013071</v>
      </c>
      <c r="J2175" s="30">
        <f>Calculator!$G$40</f>
        <v>6.5000000000000002E-2</v>
      </c>
      <c r="K2175" s="29">
        <f ca="1">IF(C2175&gt;=Calculator!$G$27,IF(DAY($C2175)=1,Calculator!$G$34/2,IF(DAY($C2175)=15,Calculator!$G$34/2,0)),0)</f>
        <v>0</v>
      </c>
      <c r="L2175" s="29">
        <f ca="1">IF(DAY($C2175)=28,IF(H2175=0,0,Calculator!$G$35),0)</f>
        <v>0</v>
      </c>
      <c r="M2175" s="29">
        <f ca="1">IF(I2175&gt;0,IF(DAY($C2175)=1,SUM(INDIRECT("I"&amp;(ROW(C2174)-DAY(C2174))):I2174),0),0)</f>
        <v>0</v>
      </c>
      <c r="N2175" s="29">
        <f ca="1">IF(C2175&lt;Calculator!$G$27,0,IF(C2175=Calculator!$G$27,Calculator!$G$39,IF(H2175-K2175&lt;=0,IF(D2175&gt;Calculator!$G$39,IF(H2175-K2175+E2175+L2175+M2175+Calculator!$G$39&gt;Calculator!$G$39,Calculator!$G$39-(H2175+E2175+L2175+M2175-K2175),Calculator!$G$39),D2175),0)))</f>
        <v>0</v>
      </c>
    </row>
    <row r="2176" spans="1:14" ht="15.75" thickBot="1">
      <c r="A2176" s="33" t="str">
        <f ca="1">IF(C2176=Calculator!$H$27,"F",IF(Daily!D2176+Daily!H2176=0,IF(D2175+H2175&gt;0,"L",""),""))</f>
        <v/>
      </c>
      <c r="B2176" s="34">
        <v>2175</v>
      </c>
      <c r="C2176" s="19">
        <f t="shared" ca="1" si="133"/>
        <v>48105</v>
      </c>
      <c r="D2176" s="29">
        <f t="shared" ca="1" si="135"/>
        <v>72614.139186485772</v>
      </c>
      <c r="E2176" s="29">
        <f ca="1">IF(C2176&lt;Calculator!$D$26,0,IF(DAY($C2176)=1,IF(D2176-Calculator!$G$24&gt;0,Calculator!$G$24,D2176),0))</f>
        <v>0</v>
      </c>
      <c r="F2176" s="29">
        <f ca="1">IF(E2176&gt;0,D2176*Calculator!$G$22/12,0)</f>
        <v>0</v>
      </c>
      <c r="G2176" s="29">
        <f ca="1">IF(E2176&gt;0,(IFERROR(-PMT(Calculator!$G$22/12,Calculator!$G$23*12,Calculator!$G$20),0))-F2176,0)</f>
        <v>0</v>
      </c>
      <c r="H2176" s="29">
        <f t="shared" ca="1" si="136"/>
        <v>6625.3276231765703</v>
      </c>
      <c r="I2176" s="29">
        <f t="shared" ca="1" si="134"/>
        <v>1.1798528644013071</v>
      </c>
      <c r="J2176" s="30">
        <f>Calculator!$G$40</f>
        <v>6.5000000000000002E-2</v>
      </c>
      <c r="K2176" s="29">
        <f ca="1">IF(C2176&gt;=Calculator!$G$27,IF(DAY($C2176)=1,Calculator!$G$34/2,IF(DAY($C2176)=15,Calculator!$G$34/2,0)),0)</f>
        <v>0</v>
      </c>
      <c r="L2176" s="29">
        <f ca="1">IF(DAY($C2176)=28,IF(H2176=0,0,Calculator!$G$35),0)</f>
        <v>0</v>
      </c>
      <c r="M2176" s="29">
        <f ca="1">IF(I2176&gt;0,IF(DAY($C2176)=1,SUM(INDIRECT("I"&amp;(ROW(C2175)-DAY(C2175))):I2175),0),0)</f>
        <v>0</v>
      </c>
      <c r="N2176" s="29">
        <f ca="1">IF(C2176&lt;Calculator!$G$27,0,IF(C2176=Calculator!$G$27,Calculator!$G$39,IF(H2176-K2176&lt;=0,IF(D2176&gt;Calculator!$G$39,IF(H2176-K2176+E2176+L2176+M2176+Calculator!$G$39&gt;Calculator!$G$39,Calculator!$G$39-(H2176+E2176+L2176+M2176-K2176),Calculator!$G$39),D2176),0)))</f>
        <v>0</v>
      </c>
    </row>
    <row r="2177" spans="1:14" ht="15.75" thickBot="1">
      <c r="A2177" s="33" t="str">
        <f ca="1">IF(C2177=Calculator!$H$27,"F",IF(Daily!D2177+Daily!H2177=0,IF(D2176+H2176&gt;0,"L",""),""))</f>
        <v/>
      </c>
      <c r="B2177" s="34">
        <v>2176</v>
      </c>
      <c r="C2177" s="19">
        <f t="shared" ca="1" si="133"/>
        <v>48106</v>
      </c>
      <c r="D2177" s="29">
        <f t="shared" ca="1" si="135"/>
        <v>72614.139186485772</v>
      </c>
      <c r="E2177" s="29">
        <f ca="1">IF(C2177&lt;Calculator!$D$26,0,IF(DAY($C2177)=1,IF(D2177-Calculator!$G$24&gt;0,Calculator!$G$24,D2177),0))</f>
        <v>0</v>
      </c>
      <c r="F2177" s="29">
        <f ca="1">IF(E2177&gt;0,D2177*Calculator!$G$22/12,0)</f>
        <v>0</v>
      </c>
      <c r="G2177" s="29">
        <f ca="1">IF(E2177&gt;0,(IFERROR(-PMT(Calculator!$G$22/12,Calculator!$G$23*12,Calculator!$G$20),0))-F2177,0)</f>
        <v>0</v>
      </c>
      <c r="H2177" s="29">
        <f t="shared" ca="1" si="136"/>
        <v>6625.3276231765703</v>
      </c>
      <c r="I2177" s="29">
        <f t="shared" ca="1" si="134"/>
        <v>1.1798528644013071</v>
      </c>
      <c r="J2177" s="30">
        <f>Calculator!$G$40</f>
        <v>6.5000000000000002E-2</v>
      </c>
      <c r="K2177" s="29">
        <f ca="1">IF(C2177&gt;=Calculator!$G$27,IF(DAY($C2177)=1,Calculator!$G$34/2,IF(DAY($C2177)=15,Calculator!$G$34/2,0)),0)</f>
        <v>4500</v>
      </c>
      <c r="L2177" s="29">
        <f ca="1">IF(DAY($C2177)=28,IF(H2177=0,0,Calculator!$G$35),0)</f>
        <v>0</v>
      </c>
      <c r="M2177" s="29">
        <f ca="1">IF(I2177&gt;0,IF(DAY($C2177)=1,SUM(INDIRECT("I"&amp;(ROW(C2176)-DAY(C2176))):I2176),0),0)</f>
        <v>0</v>
      </c>
      <c r="N2177" s="29">
        <f ca="1">IF(C2177&lt;Calculator!$G$27,0,IF(C2177=Calculator!$G$27,Calculator!$G$39,IF(H2177-K2177&lt;=0,IF(D2177&gt;Calculator!$G$39,IF(H2177-K2177+E2177+L2177+M2177+Calculator!$G$39&gt;Calculator!$G$39,Calculator!$G$39-(H2177+E2177+L2177+M2177-K2177),Calculator!$G$39),D2177),0)))</f>
        <v>0</v>
      </c>
    </row>
    <row r="2178" spans="1:14" ht="15.75" thickBot="1">
      <c r="A2178" s="33" t="str">
        <f ca="1">IF(C2178=Calculator!$H$27,"F",IF(Daily!D2178+Daily!H2178=0,IF(D2177+H2177&gt;0,"L",""),""))</f>
        <v/>
      </c>
      <c r="B2178" s="34">
        <v>2177</v>
      </c>
      <c r="C2178" s="19">
        <f t="shared" ca="1" si="133"/>
        <v>48107</v>
      </c>
      <c r="D2178" s="29">
        <f t="shared" ca="1" si="135"/>
        <v>72614.139186485772</v>
      </c>
      <c r="E2178" s="29">
        <f ca="1">IF(C2178&lt;Calculator!$D$26,0,IF(DAY($C2178)=1,IF(D2178-Calculator!$G$24&gt;0,Calculator!$G$24,D2178),0))</f>
        <v>0</v>
      </c>
      <c r="F2178" s="29">
        <f ca="1">IF(E2178&gt;0,D2178*Calculator!$G$22/12,0)</f>
        <v>0</v>
      </c>
      <c r="G2178" s="29">
        <f ca="1">IF(E2178&gt;0,(IFERROR(-PMT(Calculator!$G$22/12,Calculator!$G$23*12,Calculator!$G$20),0))-F2178,0)</f>
        <v>0</v>
      </c>
      <c r="H2178" s="29">
        <f t="shared" ca="1" si="136"/>
        <v>2125.3276231765703</v>
      </c>
      <c r="I2178" s="29">
        <f t="shared" ca="1" si="134"/>
        <v>0.37848300138760849</v>
      </c>
      <c r="J2178" s="30">
        <f>Calculator!$G$40</f>
        <v>6.5000000000000002E-2</v>
      </c>
      <c r="K2178" s="29">
        <f ca="1">IF(C2178&gt;=Calculator!$G$27,IF(DAY($C2178)=1,Calculator!$G$34/2,IF(DAY($C2178)=15,Calculator!$G$34/2,0)),0)</f>
        <v>0</v>
      </c>
      <c r="L2178" s="29">
        <f ca="1">IF(DAY($C2178)=28,IF(H2178=0,0,Calculator!$G$35),0)</f>
        <v>0</v>
      </c>
      <c r="M2178" s="29">
        <f ca="1">IF(I2178&gt;0,IF(DAY($C2178)=1,SUM(INDIRECT("I"&amp;(ROW(C2177)-DAY(C2177))):I2177),0),0)</f>
        <v>0</v>
      </c>
      <c r="N2178" s="29">
        <f ca="1">IF(C2178&lt;Calculator!$G$27,0,IF(C2178=Calculator!$G$27,Calculator!$G$39,IF(H2178-K2178&lt;=0,IF(D2178&gt;Calculator!$G$39,IF(H2178-K2178+E2178+L2178+M2178+Calculator!$G$39&gt;Calculator!$G$39,Calculator!$G$39-(H2178+E2178+L2178+M2178-K2178),Calculator!$G$39),D2178),0)))</f>
        <v>0</v>
      </c>
    </row>
    <row r="2179" spans="1:14" ht="15.75" thickBot="1">
      <c r="A2179" s="33" t="str">
        <f ca="1">IF(C2179=Calculator!$H$27,"F",IF(Daily!D2179+Daily!H2179=0,IF(D2178+H2178&gt;0,"L",""),""))</f>
        <v/>
      </c>
      <c r="B2179" s="34">
        <v>2178</v>
      </c>
      <c r="C2179" s="19">
        <f t="shared" ref="C2179:C2242" ca="1" si="137">C2178+1</f>
        <v>48108</v>
      </c>
      <c r="D2179" s="29">
        <f t="shared" ca="1" si="135"/>
        <v>72614.139186485772</v>
      </c>
      <c r="E2179" s="29">
        <f ca="1">IF(C2179&lt;Calculator!$D$26,0,IF(DAY($C2179)=1,IF(D2179-Calculator!$G$24&gt;0,Calculator!$G$24,D2179),0))</f>
        <v>0</v>
      </c>
      <c r="F2179" s="29">
        <f ca="1">IF(E2179&gt;0,D2179*Calculator!$G$22/12,0)</f>
        <v>0</v>
      </c>
      <c r="G2179" s="29">
        <f ca="1">IF(E2179&gt;0,(IFERROR(-PMT(Calculator!$G$22/12,Calculator!$G$23*12,Calculator!$G$20),0))-F2179,0)</f>
        <v>0</v>
      </c>
      <c r="H2179" s="29">
        <f t="shared" ca="1" si="136"/>
        <v>2125.3276231765703</v>
      </c>
      <c r="I2179" s="29">
        <f t="shared" ref="I2179:I2242" ca="1" si="138">H2179*J2179/365</f>
        <v>0.37848300138760849</v>
      </c>
      <c r="J2179" s="30">
        <f>Calculator!$G$40</f>
        <v>6.5000000000000002E-2</v>
      </c>
      <c r="K2179" s="29">
        <f ca="1">IF(C2179&gt;=Calculator!$G$27,IF(DAY($C2179)=1,Calculator!$G$34/2,IF(DAY($C2179)=15,Calculator!$G$34/2,0)),0)</f>
        <v>0</v>
      </c>
      <c r="L2179" s="29">
        <f ca="1">IF(DAY($C2179)=28,IF(H2179=0,0,Calculator!$G$35),0)</f>
        <v>0</v>
      </c>
      <c r="M2179" s="29">
        <f ca="1">IF(I2179&gt;0,IF(DAY($C2179)=1,SUM(INDIRECT("I"&amp;(ROW(C2178)-DAY(C2178))):I2178),0),0)</f>
        <v>0</v>
      </c>
      <c r="N2179" s="29">
        <f ca="1">IF(C2179&lt;Calculator!$G$27,0,IF(C2179=Calculator!$G$27,Calculator!$G$39,IF(H2179-K2179&lt;=0,IF(D2179&gt;Calculator!$G$39,IF(H2179-K2179+E2179+L2179+M2179+Calculator!$G$39&gt;Calculator!$G$39,Calculator!$G$39-(H2179+E2179+L2179+M2179-K2179),Calculator!$G$39),D2179),0)))</f>
        <v>0</v>
      </c>
    </row>
    <row r="2180" spans="1:14" ht="15.75" thickBot="1">
      <c r="A2180" s="33" t="str">
        <f ca="1">IF(C2180=Calculator!$H$27,"F",IF(Daily!D2180+Daily!H2180=0,IF(D2179+H2179&gt;0,"L",""),""))</f>
        <v/>
      </c>
      <c r="B2180" s="34">
        <v>2179</v>
      </c>
      <c r="C2180" s="19">
        <f t="shared" ca="1" si="137"/>
        <v>48109</v>
      </c>
      <c r="D2180" s="29">
        <f t="shared" ref="D2180:D2243" ca="1" si="139">IF(((D2179-G2179)-N2179)&lt;0,0,((D2179-G2179)-N2179))</f>
        <v>72614.139186485772</v>
      </c>
      <c r="E2180" s="29">
        <f ca="1">IF(C2180&lt;Calculator!$D$26,0,IF(DAY($C2180)=1,IF(D2180-Calculator!$G$24&gt;0,Calculator!$G$24,D2180),0))</f>
        <v>0</v>
      </c>
      <c r="F2180" s="29">
        <f ca="1">IF(E2180&gt;0,D2180*Calculator!$G$22/12,0)</f>
        <v>0</v>
      </c>
      <c r="G2180" s="29">
        <f ca="1">IF(E2180&gt;0,(IFERROR(-PMT(Calculator!$G$22/12,Calculator!$G$23*12,Calculator!$G$20),0))-F2180,0)</f>
        <v>0</v>
      </c>
      <c r="H2180" s="29">
        <f t="shared" ref="H2180:H2243" ca="1" si="140">IF((H2179-K2179+SUM(L2179:N2179)+E2179)&lt;0,0,(H2179-K2179+SUM(L2179:N2179)+E2179))</f>
        <v>2125.3276231765703</v>
      </c>
      <c r="I2180" s="29">
        <f t="shared" ca="1" si="138"/>
        <v>0.37848300138760849</v>
      </c>
      <c r="J2180" s="30">
        <f>Calculator!$G$40</f>
        <v>6.5000000000000002E-2</v>
      </c>
      <c r="K2180" s="29">
        <f ca="1">IF(C2180&gt;=Calculator!$G$27,IF(DAY($C2180)=1,Calculator!$G$34/2,IF(DAY($C2180)=15,Calculator!$G$34/2,0)),0)</f>
        <v>0</v>
      </c>
      <c r="L2180" s="29">
        <f ca="1">IF(DAY($C2180)=28,IF(H2180=0,0,Calculator!$G$35),0)</f>
        <v>0</v>
      </c>
      <c r="M2180" s="29">
        <f ca="1">IF(I2180&gt;0,IF(DAY($C2180)=1,SUM(INDIRECT("I"&amp;(ROW(C2179)-DAY(C2179))):I2179),0),0)</f>
        <v>0</v>
      </c>
      <c r="N2180" s="29">
        <f ca="1">IF(C2180&lt;Calculator!$G$27,0,IF(C2180=Calculator!$G$27,Calculator!$G$39,IF(H2180-K2180&lt;=0,IF(D2180&gt;Calculator!$G$39,IF(H2180-K2180+E2180+L2180+M2180+Calculator!$G$39&gt;Calculator!$G$39,Calculator!$G$39-(H2180+E2180+L2180+M2180-K2180),Calculator!$G$39),D2180),0)))</f>
        <v>0</v>
      </c>
    </row>
    <row r="2181" spans="1:14" ht="15.75" thickBot="1">
      <c r="A2181" s="33" t="str">
        <f ca="1">IF(C2181=Calculator!$H$27,"F",IF(Daily!D2181+Daily!H2181=0,IF(D2180+H2180&gt;0,"L",""),""))</f>
        <v/>
      </c>
      <c r="B2181" s="34">
        <v>2180</v>
      </c>
      <c r="C2181" s="19">
        <f t="shared" ca="1" si="137"/>
        <v>48110</v>
      </c>
      <c r="D2181" s="29">
        <f t="shared" ca="1" si="139"/>
        <v>72614.139186485772</v>
      </c>
      <c r="E2181" s="29">
        <f ca="1">IF(C2181&lt;Calculator!$D$26,0,IF(DAY($C2181)=1,IF(D2181-Calculator!$G$24&gt;0,Calculator!$G$24,D2181),0))</f>
        <v>0</v>
      </c>
      <c r="F2181" s="29">
        <f ca="1">IF(E2181&gt;0,D2181*Calculator!$G$22/12,0)</f>
        <v>0</v>
      </c>
      <c r="G2181" s="29">
        <f ca="1">IF(E2181&gt;0,(IFERROR(-PMT(Calculator!$G$22/12,Calculator!$G$23*12,Calculator!$G$20),0))-F2181,0)</f>
        <v>0</v>
      </c>
      <c r="H2181" s="29">
        <f t="shared" ca="1" si="140"/>
        <v>2125.3276231765703</v>
      </c>
      <c r="I2181" s="29">
        <f t="shared" ca="1" si="138"/>
        <v>0.37848300138760849</v>
      </c>
      <c r="J2181" s="30">
        <f>Calculator!$G$40</f>
        <v>6.5000000000000002E-2</v>
      </c>
      <c r="K2181" s="29">
        <f ca="1">IF(C2181&gt;=Calculator!$G$27,IF(DAY($C2181)=1,Calculator!$G$34/2,IF(DAY($C2181)=15,Calculator!$G$34/2,0)),0)</f>
        <v>0</v>
      </c>
      <c r="L2181" s="29">
        <f ca="1">IF(DAY($C2181)=28,IF(H2181=0,0,Calculator!$G$35),0)</f>
        <v>0</v>
      </c>
      <c r="M2181" s="29">
        <f ca="1">IF(I2181&gt;0,IF(DAY($C2181)=1,SUM(INDIRECT("I"&amp;(ROW(C2180)-DAY(C2180))):I2180),0),0)</f>
        <v>0</v>
      </c>
      <c r="N2181" s="29">
        <f ca="1">IF(C2181&lt;Calculator!$G$27,0,IF(C2181=Calculator!$G$27,Calculator!$G$39,IF(H2181-K2181&lt;=0,IF(D2181&gt;Calculator!$G$39,IF(H2181-K2181+E2181+L2181+M2181+Calculator!$G$39&gt;Calculator!$G$39,Calculator!$G$39-(H2181+E2181+L2181+M2181-K2181),Calculator!$G$39),D2181),0)))</f>
        <v>0</v>
      </c>
    </row>
    <row r="2182" spans="1:14" ht="15.75" thickBot="1">
      <c r="A2182" s="33" t="str">
        <f ca="1">IF(C2182=Calculator!$H$27,"F",IF(Daily!D2182+Daily!H2182=0,IF(D2181+H2181&gt;0,"L",""),""))</f>
        <v/>
      </c>
      <c r="B2182" s="34">
        <v>2181</v>
      </c>
      <c r="C2182" s="19">
        <f t="shared" ca="1" si="137"/>
        <v>48111</v>
      </c>
      <c r="D2182" s="29">
        <f t="shared" ca="1" si="139"/>
        <v>72614.139186485772</v>
      </c>
      <c r="E2182" s="29">
        <f ca="1">IF(C2182&lt;Calculator!$D$26,0,IF(DAY($C2182)=1,IF(D2182-Calculator!$G$24&gt;0,Calculator!$G$24,D2182),0))</f>
        <v>0</v>
      </c>
      <c r="F2182" s="29">
        <f ca="1">IF(E2182&gt;0,D2182*Calculator!$G$22/12,0)</f>
        <v>0</v>
      </c>
      <c r="G2182" s="29">
        <f ca="1">IF(E2182&gt;0,(IFERROR(-PMT(Calculator!$G$22/12,Calculator!$G$23*12,Calculator!$G$20),0))-F2182,0)</f>
        <v>0</v>
      </c>
      <c r="H2182" s="29">
        <f t="shared" ca="1" si="140"/>
        <v>2125.3276231765703</v>
      </c>
      <c r="I2182" s="29">
        <f t="shared" ca="1" si="138"/>
        <v>0.37848300138760849</v>
      </c>
      <c r="J2182" s="30">
        <f>Calculator!$G$40</f>
        <v>6.5000000000000002E-2</v>
      </c>
      <c r="K2182" s="29">
        <f ca="1">IF(C2182&gt;=Calculator!$G$27,IF(DAY($C2182)=1,Calculator!$G$34/2,IF(DAY($C2182)=15,Calculator!$G$34/2,0)),0)</f>
        <v>0</v>
      </c>
      <c r="L2182" s="29">
        <f ca="1">IF(DAY($C2182)=28,IF(H2182=0,0,Calculator!$G$35),0)</f>
        <v>0</v>
      </c>
      <c r="M2182" s="29">
        <f ca="1">IF(I2182&gt;0,IF(DAY($C2182)=1,SUM(INDIRECT("I"&amp;(ROW(C2181)-DAY(C2181))):I2181),0),0)</f>
        <v>0</v>
      </c>
      <c r="N2182" s="29">
        <f ca="1">IF(C2182&lt;Calculator!$G$27,0,IF(C2182=Calculator!$G$27,Calculator!$G$39,IF(H2182-K2182&lt;=0,IF(D2182&gt;Calculator!$G$39,IF(H2182-K2182+E2182+L2182+M2182+Calculator!$G$39&gt;Calculator!$G$39,Calculator!$G$39-(H2182+E2182+L2182+M2182-K2182),Calculator!$G$39),D2182),0)))</f>
        <v>0</v>
      </c>
    </row>
    <row r="2183" spans="1:14" ht="15.75" thickBot="1">
      <c r="A2183" s="33" t="str">
        <f ca="1">IF(C2183=Calculator!$H$27,"F",IF(Daily!D2183+Daily!H2183=0,IF(D2182+H2182&gt;0,"L",""),""))</f>
        <v/>
      </c>
      <c r="B2183" s="34">
        <v>2182</v>
      </c>
      <c r="C2183" s="19">
        <f t="shared" ca="1" si="137"/>
        <v>48112</v>
      </c>
      <c r="D2183" s="29">
        <f t="shared" ca="1" si="139"/>
        <v>72614.139186485772</v>
      </c>
      <c r="E2183" s="29">
        <f ca="1">IF(C2183&lt;Calculator!$D$26,0,IF(DAY($C2183)=1,IF(D2183-Calculator!$G$24&gt;0,Calculator!$G$24,D2183),0))</f>
        <v>0</v>
      </c>
      <c r="F2183" s="29">
        <f ca="1">IF(E2183&gt;0,D2183*Calculator!$G$22/12,0)</f>
        <v>0</v>
      </c>
      <c r="G2183" s="29">
        <f ca="1">IF(E2183&gt;0,(IFERROR(-PMT(Calculator!$G$22/12,Calculator!$G$23*12,Calculator!$G$20),0))-F2183,0)</f>
        <v>0</v>
      </c>
      <c r="H2183" s="29">
        <f t="shared" ca="1" si="140"/>
        <v>2125.3276231765703</v>
      </c>
      <c r="I2183" s="29">
        <f t="shared" ca="1" si="138"/>
        <v>0.37848300138760849</v>
      </c>
      <c r="J2183" s="30">
        <f>Calculator!$G$40</f>
        <v>6.5000000000000002E-2</v>
      </c>
      <c r="K2183" s="29">
        <f ca="1">IF(C2183&gt;=Calculator!$G$27,IF(DAY($C2183)=1,Calculator!$G$34/2,IF(DAY($C2183)=15,Calculator!$G$34/2,0)),0)</f>
        <v>0</v>
      </c>
      <c r="L2183" s="29">
        <f ca="1">IF(DAY($C2183)=28,IF(H2183=0,0,Calculator!$G$35),0)</f>
        <v>0</v>
      </c>
      <c r="M2183" s="29">
        <f ca="1">IF(I2183&gt;0,IF(DAY($C2183)=1,SUM(INDIRECT("I"&amp;(ROW(C2182)-DAY(C2182))):I2182),0),0)</f>
        <v>0</v>
      </c>
      <c r="N2183" s="29">
        <f ca="1">IF(C2183&lt;Calculator!$G$27,0,IF(C2183=Calculator!$G$27,Calculator!$G$39,IF(H2183-K2183&lt;=0,IF(D2183&gt;Calculator!$G$39,IF(H2183-K2183+E2183+L2183+M2183+Calculator!$G$39&gt;Calculator!$G$39,Calculator!$G$39-(H2183+E2183+L2183+M2183-K2183),Calculator!$G$39),D2183),0)))</f>
        <v>0</v>
      </c>
    </row>
    <row r="2184" spans="1:14" ht="15.75" thickBot="1">
      <c r="A2184" s="33" t="str">
        <f ca="1">IF(C2184=Calculator!$H$27,"F",IF(Daily!D2184+Daily!H2184=0,IF(D2183+H2183&gt;0,"L",""),""))</f>
        <v/>
      </c>
      <c r="B2184" s="34">
        <v>2183</v>
      </c>
      <c r="C2184" s="19">
        <f t="shared" ca="1" si="137"/>
        <v>48113</v>
      </c>
      <c r="D2184" s="29">
        <f t="shared" ca="1" si="139"/>
        <v>72614.139186485772</v>
      </c>
      <c r="E2184" s="29">
        <f ca="1">IF(C2184&lt;Calculator!$D$26,0,IF(DAY($C2184)=1,IF(D2184-Calculator!$G$24&gt;0,Calculator!$G$24,D2184),0))</f>
        <v>0</v>
      </c>
      <c r="F2184" s="29">
        <f ca="1">IF(E2184&gt;0,D2184*Calculator!$G$22/12,0)</f>
        <v>0</v>
      </c>
      <c r="G2184" s="29">
        <f ca="1">IF(E2184&gt;0,(IFERROR(-PMT(Calculator!$G$22/12,Calculator!$G$23*12,Calculator!$G$20),0))-F2184,0)</f>
        <v>0</v>
      </c>
      <c r="H2184" s="29">
        <f t="shared" ca="1" si="140"/>
        <v>2125.3276231765703</v>
      </c>
      <c r="I2184" s="29">
        <f t="shared" ca="1" si="138"/>
        <v>0.37848300138760849</v>
      </c>
      <c r="J2184" s="30">
        <f>Calculator!$G$40</f>
        <v>6.5000000000000002E-2</v>
      </c>
      <c r="K2184" s="29">
        <f ca="1">IF(C2184&gt;=Calculator!$G$27,IF(DAY($C2184)=1,Calculator!$G$34/2,IF(DAY($C2184)=15,Calculator!$G$34/2,0)),0)</f>
        <v>0</v>
      </c>
      <c r="L2184" s="29">
        <f ca="1">IF(DAY($C2184)=28,IF(H2184=0,0,Calculator!$G$35),0)</f>
        <v>0</v>
      </c>
      <c r="M2184" s="29">
        <f ca="1">IF(I2184&gt;0,IF(DAY($C2184)=1,SUM(INDIRECT("I"&amp;(ROW(C2183)-DAY(C2183))):I2183),0),0)</f>
        <v>0</v>
      </c>
      <c r="N2184" s="29">
        <f ca="1">IF(C2184&lt;Calculator!$G$27,0,IF(C2184=Calculator!$G$27,Calculator!$G$39,IF(H2184-K2184&lt;=0,IF(D2184&gt;Calculator!$G$39,IF(H2184-K2184+E2184+L2184+M2184+Calculator!$G$39&gt;Calculator!$G$39,Calculator!$G$39-(H2184+E2184+L2184+M2184-K2184),Calculator!$G$39),D2184),0)))</f>
        <v>0</v>
      </c>
    </row>
    <row r="2185" spans="1:14" ht="15.75" thickBot="1">
      <c r="A2185" s="33" t="str">
        <f ca="1">IF(C2185=Calculator!$H$27,"F",IF(Daily!D2185+Daily!H2185=0,IF(D2184+H2184&gt;0,"L",""),""))</f>
        <v/>
      </c>
      <c r="B2185" s="34">
        <v>2184</v>
      </c>
      <c r="C2185" s="19">
        <f t="shared" ca="1" si="137"/>
        <v>48114</v>
      </c>
      <c r="D2185" s="29">
        <f t="shared" ca="1" si="139"/>
        <v>72614.139186485772</v>
      </c>
      <c r="E2185" s="29">
        <f ca="1">IF(C2185&lt;Calculator!$D$26,0,IF(DAY($C2185)=1,IF(D2185-Calculator!$G$24&gt;0,Calculator!$G$24,D2185),0))</f>
        <v>0</v>
      </c>
      <c r="F2185" s="29">
        <f ca="1">IF(E2185&gt;0,D2185*Calculator!$G$22/12,0)</f>
        <v>0</v>
      </c>
      <c r="G2185" s="29">
        <f ca="1">IF(E2185&gt;0,(IFERROR(-PMT(Calculator!$G$22/12,Calculator!$G$23*12,Calculator!$G$20),0))-F2185,0)</f>
        <v>0</v>
      </c>
      <c r="H2185" s="29">
        <f t="shared" ca="1" si="140"/>
        <v>2125.3276231765703</v>
      </c>
      <c r="I2185" s="29">
        <f t="shared" ca="1" si="138"/>
        <v>0.37848300138760849</v>
      </c>
      <c r="J2185" s="30">
        <f>Calculator!$G$40</f>
        <v>6.5000000000000002E-2</v>
      </c>
      <c r="K2185" s="29">
        <f ca="1">IF(C2185&gt;=Calculator!$G$27,IF(DAY($C2185)=1,Calculator!$G$34/2,IF(DAY($C2185)=15,Calculator!$G$34/2,0)),0)</f>
        <v>0</v>
      </c>
      <c r="L2185" s="29">
        <f ca="1">IF(DAY($C2185)=28,IF(H2185=0,0,Calculator!$G$35),0)</f>
        <v>0</v>
      </c>
      <c r="M2185" s="29">
        <f ca="1">IF(I2185&gt;0,IF(DAY($C2185)=1,SUM(INDIRECT("I"&amp;(ROW(C2184)-DAY(C2184))):I2184),0),0)</f>
        <v>0</v>
      </c>
      <c r="N2185" s="29">
        <f ca="1">IF(C2185&lt;Calculator!$G$27,0,IF(C2185=Calculator!$G$27,Calculator!$G$39,IF(H2185-K2185&lt;=0,IF(D2185&gt;Calculator!$G$39,IF(H2185-K2185+E2185+L2185+M2185+Calculator!$G$39&gt;Calculator!$G$39,Calculator!$G$39-(H2185+E2185+L2185+M2185-K2185),Calculator!$G$39),D2185),0)))</f>
        <v>0</v>
      </c>
    </row>
    <row r="2186" spans="1:14" ht="15.75" thickBot="1">
      <c r="A2186" s="33" t="str">
        <f ca="1">IF(C2186=Calculator!$H$27,"F",IF(Daily!D2186+Daily!H2186=0,IF(D2185+H2185&gt;0,"L",""),""))</f>
        <v/>
      </c>
      <c r="B2186" s="34">
        <v>2185</v>
      </c>
      <c r="C2186" s="19">
        <f t="shared" ca="1" si="137"/>
        <v>48115</v>
      </c>
      <c r="D2186" s="29">
        <f t="shared" ca="1" si="139"/>
        <v>72614.139186485772</v>
      </c>
      <c r="E2186" s="29">
        <f ca="1">IF(C2186&lt;Calculator!$D$26,0,IF(DAY($C2186)=1,IF(D2186-Calculator!$G$24&gt;0,Calculator!$G$24,D2186),0))</f>
        <v>0</v>
      </c>
      <c r="F2186" s="29">
        <f ca="1">IF(E2186&gt;0,D2186*Calculator!$G$22/12,0)</f>
        <v>0</v>
      </c>
      <c r="G2186" s="29">
        <f ca="1">IF(E2186&gt;0,(IFERROR(-PMT(Calculator!$G$22/12,Calculator!$G$23*12,Calculator!$G$20),0))-F2186,0)</f>
        <v>0</v>
      </c>
      <c r="H2186" s="29">
        <f t="shared" ca="1" si="140"/>
        <v>2125.3276231765703</v>
      </c>
      <c r="I2186" s="29">
        <f t="shared" ca="1" si="138"/>
        <v>0.37848300138760849</v>
      </c>
      <c r="J2186" s="30">
        <f>Calculator!$G$40</f>
        <v>6.5000000000000002E-2</v>
      </c>
      <c r="K2186" s="29">
        <f ca="1">IF(C2186&gt;=Calculator!$G$27,IF(DAY($C2186)=1,Calculator!$G$34/2,IF(DAY($C2186)=15,Calculator!$G$34/2,0)),0)</f>
        <v>0</v>
      </c>
      <c r="L2186" s="29">
        <f ca="1">IF(DAY($C2186)=28,IF(H2186=0,0,Calculator!$G$35),0)</f>
        <v>0</v>
      </c>
      <c r="M2186" s="29">
        <f ca="1">IF(I2186&gt;0,IF(DAY($C2186)=1,SUM(INDIRECT("I"&amp;(ROW(C2185)-DAY(C2185))):I2185),0),0)</f>
        <v>0</v>
      </c>
      <c r="N2186" s="29">
        <f ca="1">IF(C2186&lt;Calculator!$G$27,0,IF(C2186=Calculator!$G$27,Calculator!$G$39,IF(H2186-K2186&lt;=0,IF(D2186&gt;Calculator!$G$39,IF(H2186-K2186+E2186+L2186+M2186+Calculator!$G$39&gt;Calculator!$G$39,Calculator!$G$39-(H2186+E2186+L2186+M2186-K2186),Calculator!$G$39),D2186),0)))</f>
        <v>0</v>
      </c>
    </row>
    <row r="2187" spans="1:14" ht="15.75" thickBot="1">
      <c r="A2187" s="33" t="str">
        <f ca="1">IF(C2187=Calculator!$H$27,"F",IF(Daily!D2187+Daily!H2187=0,IF(D2186+H2186&gt;0,"L",""),""))</f>
        <v/>
      </c>
      <c r="B2187" s="34">
        <v>2186</v>
      </c>
      <c r="C2187" s="19">
        <f t="shared" ca="1" si="137"/>
        <v>48116</v>
      </c>
      <c r="D2187" s="29">
        <f t="shared" ca="1" si="139"/>
        <v>72614.139186485772</v>
      </c>
      <c r="E2187" s="29">
        <f ca="1">IF(C2187&lt;Calculator!$D$26,0,IF(DAY($C2187)=1,IF(D2187-Calculator!$G$24&gt;0,Calculator!$G$24,D2187),0))</f>
        <v>0</v>
      </c>
      <c r="F2187" s="29">
        <f ca="1">IF(E2187&gt;0,D2187*Calculator!$G$22/12,0)</f>
        <v>0</v>
      </c>
      <c r="G2187" s="29">
        <f ca="1">IF(E2187&gt;0,(IFERROR(-PMT(Calculator!$G$22/12,Calculator!$G$23*12,Calculator!$G$20),0))-F2187,0)</f>
        <v>0</v>
      </c>
      <c r="H2187" s="29">
        <f t="shared" ca="1" si="140"/>
        <v>2125.3276231765703</v>
      </c>
      <c r="I2187" s="29">
        <f t="shared" ca="1" si="138"/>
        <v>0.37848300138760849</v>
      </c>
      <c r="J2187" s="30">
        <f>Calculator!$G$40</f>
        <v>6.5000000000000002E-2</v>
      </c>
      <c r="K2187" s="29">
        <f ca="1">IF(C2187&gt;=Calculator!$G$27,IF(DAY($C2187)=1,Calculator!$G$34/2,IF(DAY($C2187)=15,Calculator!$G$34/2,0)),0)</f>
        <v>0</v>
      </c>
      <c r="L2187" s="29">
        <f ca="1">IF(DAY($C2187)=28,IF(H2187=0,0,Calculator!$G$35),0)</f>
        <v>0</v>
      </c>
      <c r="M2187" s="29">
        <f ca="1">IF(I2187&gt;0,IF(DAY($C2187)=1,SUM(INDIRECT("I"&amp;(ROW(C2186)-DAY(C2186))):I2186),0),0)</f>
        <v>0</v>
      </c>
      <c r="N2187" s="29">
        <f ca="1">IF(C2187&lt;Calculator!$G$27,0,IF(C2187=Calculator!$G$27,Calculator!$G$39,IF(H2187-K2187&lt;=0,IF(D2187&gt;Calculator!$G$39,IF(H2187-K2187+E2187+L2187+M2187+Calculator!$G$39&gt;Calculator!$G$39,Calculator!$G$39-(H2187+E2187+L2187+M2187-K2187),Calculator!$G$39),D2187),0)))</f>
        <v>0</v>
      </c>
    </row>
    <row r="2188" spans="1:14" ht="15.75" thickBot="1">
      <c r="A2188" s="33" t="str">
        <f ca="1">IF(C2188=Calculator!$H$27,"F",IF(Daily!D2188+Daily!H2188=0,IF(D2187+H2187&gt;0,"L",""),""))</f>
        <v/>
      </c>
      <c r="B2188" s="34">
        <v>2187</v>
      </c>
      <c r="C2188" s="19">
        <f t="shared" ca="1" si="137"/>
        <v>48117</v>
      </c>
      <c r="D2188" s="29">
        <f t="shared" ca="1" si="139"/>
        <v>72614.139186485772</v>
      </c>
      <c r="E2188" s="29">
        <f ca="1">IF(C2188&lt;Calculator!$D$26,0,IF(DAY($C2188)=1,IF(D2188-Calculator!$G$24&gt;0,Calculator!$G$24,D2188),0))</f>
        <v>0</v>
      </c>
      <c r="F2188" s="29">
        <f ca="1">IF(E2188&gt;0,D2188*Calculator!$G$22/12,0)</f>
        <v>0</v>
      </c>
      <c r="G2188" s="29">
        <f ca="1">IF(E2188&gt;0,(IFERROR(-PMT(Calculator!$G$22/12,Calculator!$G$23*12,Calculator!$G$20),0))-F2188,0)</f>
        <v>0</v>
      </c>
      <c r="H2188" s="29">
        <f t="shared" ca="1" si="140"/>
        <v>2125.3276231765703</v>
      </c>
      <c r="I2188" s="29">
        <f t="shared" ca="1" si="138"/>
        <v>0.37848300138760849</v>
      </c>
      <c r="J2188" s="30">
        <f>Calculator!$G$40</f>
        <v>6.5000000000000002E-2</v>
      </c>
      <c r="K2188" s="29">
        <f ca="1">IF(C2188&gt;=Calculator!$G$27,IF(DAY($C2188)=1,Calculator!$G$34/2,IF(DAY($C2188)=15,Calculator!$G$34/2,0)),0)</f>
        <v>0</v>
      </c>
      <c r="L2188" s="29">
        <f ca="1">IF(DAY($C2188)=28,IF(H2188=0,0,Calculator!$G$35),0)</f>
        <v>0</v>
      </c>
      <c r="M2188" s="29">
        <f ca="1">IF(I2188&gt;0,IF(DAY($C2188)=1,SUM(INDIRECT("I"&amp;(ROW(C2187)-DAY(C2187))):I2187),0),0)</f>
        <v>0</v>
      </c>
      <c r="N2188" s="29">
        <f ca="1">IF(C2188&lt;Calculator!$G$27,0,IF(C2188=Calculator!$G$27,Calculator!$G$39,IF(H2188-K2188&lt;=0,IF(D2188&gt;Calculator!$G$39,IF(H2188-K2188+E2188+L2188+M2188+Calculator!$G$39&gt;Calculator!$G$39,Calculator!$G$39-(H2188+E2188+L2188+M2188-K2188),Calculator!$G$39),D2188),0)))</f>
        <v>0</v>
      </c>
    </row>
    <row r="2189" spans="1:14" ht="15.75" thickBot="1">
      <c r="A2189" s="33" t="str">
        <f ca="1">IF(C2189=Calculator!$H$27,"F",IF(Daily!D2189+Daily!H2189=0,IF(D2188+H2188&gt;0,"L",""),""))</f>
        <v/>
      </c>
      <c r="B2189" s="34">
        <v>2188</v>
      </c>
      <c r="C2189" s="19">
        <f t="shared" ca="1" si="137"/>
        <v>48118</v>
      </c>
      <c r="D2189" s="29">
        <f t="shared" ca="1" si="139"/>
        <v>72614.139186485772</v>
      </c>
      <c r="E2189" s="29">
        <f ca="1">IF(C2189&lt;Calculator!$D$26,0,IF(DAY($C2189)=1,IF(D2189-Calculator!$G$24&gt;0,Calculator!$G$24,D2189),0))</f>
        <v>0</v>
      </c>
      <c r="F2189" s="29">
        <f ca="1">IF(E2189&gt;0,D2189*Calculator!$G$22/12,0)</f>
        <v>0</v>
      </c>
      <c r="G2189" s="29">
        <f ca="1">IF(E2189&gt;0,(IFERROR(-PMT(Calculator!$G$22/12,Calculator!$G$23*12,Calculator!$G$20),0))-F2189,0)</f>
        <v>0</v>
      </c>
      <c r="H2189" s="29">
        <f t="shared" ca="1" si="140"/>
        <v>2125.3276231765703</v>
      </c>
      <c r="I2189" s="29">
        <f t="shared" ca="1" si="138"/>
        <v>0.37848300138760849</v>
      </c>
      <c r="J2189" s="30">
        <f>Calculator!$G$40</f>
        <v>6.5000000000000002E-2</v>
      </c>
      <c r="K2189" s="29">
        <f ca="1">IF(C2189&gt;=Calculator!$G$27,IF(DAY($C2189)=1,Calculator!$G$34/2,IF(DAY($C2189)=15,Calculator!$G$34/2,0)),0)</f>
        <v>0</v>
      </c>
      <c r="L2189" s="29">
        <f ca="1">IF(DAY($C2189)=28,IF(H2189=0,0,Calculator!$G$35),0)</f>
        <v>0</v>
      </c>
      <c r="M2189" s="29">
        <f ca="1">IF(I2189&gt;0,IF(DAY($C2189)=1,SUM(INDIRECT("I"&amp;(ROW(C2188)-DAY(C2188))):I2188),0),0)</f>
        <v>0</v>
      </c>
      <c r="N2189" s="29">
        <f ca="1">IF(C2189&lt;Calculator!$G$27,0,IF(C2189=Calculator!$G$27,Calculator!$G$39,IF(H2189-K2189&lt;=0,IF(D2189&gt;Calculator!$G$39,IF(H2189-K2189+E2189+L2189+M2189+Calculator!$G$39&gt;Calculator!$G$39,Calculator!$G$39-(H2189+E2189+L2189+M2189-K2189),Calculator!$G$39),D2189),0)))</f>
        <v>0</v>
      </c>
    </row>
    <row r="2190" spans="1:14" ht="15.75" thickBot="1">
      <c r="A2190" s="33" t="str">
        <f ca="1">IF(C2190=Calculator!$H$27,"F",IF(Daily!D2190+Daily!H2190=0,IF(D2189+H2189&gt;0,"L",""),""))</f>
        <v/>
      </c>
      <c r="B2190" s="34">
        <v>2189</v>
      </c>
      <c r="C2190" s="19">
        <f t="shared" ca="1" si="137"/>
        <v>48119</v>
      </c>
      <c r="D2190" s="29">
        <f t="shared" ca="1" si="139"/>
        <v>72614.139186485772</v>
      </c>
      <c r="E2190" s="29">
        <f ca="1">IF(C2190&lt;Calculator!$D$26,0,IF(DAY($C2190)=1,IF(D2190-Calculator!$G$24&gt;0,Calculator!$G$24,D2190),0))</f>
        <v>0</v>
      </c>
      <c r="F2190" s="29">
        <f ca="1">IF(E2190&gt;0,D2190*Calculator!$G$22/12,0)</f>
        <v>0</v>
      </c>
      <c r="G2190" s="29">
        <f ca="1">IF(E2190&gt;0,(IFERROR(-PMT(Calculator!$G$22/12,Calculator!$G$23*12,Calculator!$G$20),0))-F2190,0)</f>
        <v>0</v>
      </c>
      <c r="H2190" s="29">
        <f t="shared" ca="1" si="140"/>
        <v>2125.3276231765703</v>
      </c>
      <c r="I2190" s="29">
        <f t="shared" ca="1" si="138"/>
        <v>0.37848300138760849</v>
      </c>
      <c r="J2190" s="30">
        <f>J2189+Calculator!G41</f>
        <v>6.5000000000000002E-2</v>
      </c>
      <c r="K2190" s="29">
        <f ca="1">IF(C2190&gt;=Calculator!$G$27,IF(DAY($C2190)=1,Calculator!$G$34/2,IF(DAY($C2190)=15,Calculator!$G$34/2,0)),0)</f>
        <v>0</v>
      </c>
      <c r="L2190" s="29">
        <f ca="1">IF(DAY($C2190)=28,IF(H2190=0,0,Calculator!$G$35),0)</f>
        <v>5000</v>
      </c>
      <c r="M2190" s="29">
        <f ca="1">IF(I2190&gt;0,IF(DAY($C2190)=1,SUM(INDIRECT("I"&amp;(ROW(C2189)-DAY(C2189))):I2189),0),0)</f>
        <v>0</v>
      </c>
      <c r="N2190" s="29">
        <f ca="1">IF(C2190&lt;Calculator!$G$27,0,IF(C2190=Calculator!$G$27,Calculator!$G$39,IF(H2190-K2190&lt;=0,IF(D2190&gt;Calculator!$G$39,IF(H2190-K2190+E2190+L2190+M2190+Calculator!$G$39&gt;Calculator!$G$39,Calculator!$G$39-(H2190+E2190+L2190+M2190-K2190),Calculator!$G$39),D2190),0)))</f>
        <v>0</v>
      </c>
    </row>
    <row r="2191" spans="1:14" ht="15.75" thickBot="1">
      <c r="A2191" s="33" t="str">
        <f ca="1">IF(C2191=Calculator!$H$27,"F",IF(Daily!D2191+Daily!H2191=0,IF(D2190+H2190&gt;0,"L",""),""))</f>
        <v/>
      </c>
      <c r="B2191" s="34">
        <v>2190</v>
      </c>
      <c r="C2191" s="19">
        <f t="shared" ca="1" si="137"/>
        <v>48120</v>
      </c>
      <c r="D2191" s="29">
        <f t="shared" ca="1" si="139"/>
        <v>72614.139186485772</v>
      </c>
      <c r="E2191" s="29">
        <f ca="1">IF(C2191&lt;Calculator!$D$26,0,IF(DAY($C2191)=1,IF(D2191-Calculator!$G$24&gt;0,Calculator!$G$24,D2191),0))</f>
        <v>0</v>
      </c>
      <c r="F2191" s="29">
        <f ca="1">IF(E2191&gt;0,D2191*Calculator!$G$22/12,0)</f>
        <v>0</v>
      </c>
      <c r="G2191" s="29">
        <f ca="1">IF(E2191&gt;0,(IFERROR(-PMT(Calculator!$G$22/12,Calculator!$G$23*12,Calculator!$G$20),0))-F2191,0)</f>
        <v>0</v>
      </c>
      <c r="H2191" s="29">
        <f t="shared" ca="1" si="140"/>
        <v>7125.3276231765703</v>
      </c>
      <c r="I2191" s="29">
        <f t="shared" ca="1" si="138"/>
        <v>1.268893960291718</v>
      </c>
      <c r="J2191" s="30">
        <f>Calculator!$G$40</f>
        <v>6.5000000000000002E-2</v>
      </c>
      <c r="K2191" s="29">
        <f ca="1">IF(C2191&gt;=Calculator!$G$27,IF(DAY($C2191)=1,Calculator!$G$34/2,IF(DAY($C2191)=15,Calculator!$G$34/2,0)),0)</f>
        <v>0</v>
      </c>
      <c r="L2191" s="29">
        <f ca="1">IF(DAY($C2191)=28,IF(H2191=0,0,Calculator!$G$35),0)</f>
        <v>0</v>
      </c>
      <c r="M2191" s="29">
        <f ca="1">IF(I2191&gt;0,IF(DAY($C2191)=1,SUM(INDIRECT("I"&amp;(ROW(C2190)-DAY(C2190))):I2190),0),0)</f>
        <v>0</v>
      </c>
      <c r="N2191" s="29">
        <f ca="1">IF(C2191&lt;Calculator!$G$27,0,IF(C2191=Calculator!$G$27,Calculator!$G$39,IF(H2191-K2191&lt;=0,IF(D2191&gt;Calculator!$G$39,IF(H2191-K2191+E2191+L2191+M2191+Calculator!$G$39&gt;Calculator!$G$39,Calculator!$G$39-(H2191+E2191+L2191+M2191-K2191),Calculator!$G$39),D2191),0)))</f>
        <v>0</v>
      </c>
    </row>
    <row r="2192" spans="1:14" ht="15.75" thickBot="1">
      <c r="A2192" s="33" t="str">
        <f ca="1">IF(C2192=Calculator!$H$27,"F",IF(Daily!D2192+Daily!H2192=0,IF(D2191+H2191&gt;0,"L",""),""))</f>
        <v/>
      </c>
      <c r="B2192" s="34">
        <v>2191</v>
      </c>
      <c r="C2192" s="19">
        <f t="shared" ca="1" si="137"/>
        <v>48121</v>
      </c>
      <c r="D2192" s="29">
        <f t="shared" ca="1" si="139"/>
        <v>72614.139186485772</v>
      </c>
      <c r="E2192" s="29">
        <f ca="1">IF(C2192&lt;Calculator!$D$26,0,IF(DAY($C2192)=1,IF(D2192-Calculator!$G$24&gt;0,Calculator!$G$24,D2192),0))</f>
        <v>0</v>
      </c>
      <c r="F2192" s="29">
        <f ca="1">IF(E2192&gt;0,D2192*Calculator!$G$22/12,0)</f>
        <v>0</v>
      </c>
      <c r="G2192" s="29">
        <f ca="1">IF(E2192&gt;0,(IFERROR(-PMT(Calculator!$G$22/12,Calculator!$G$23*12,Calculator!$G$20),0))-F2192,0)</f>
        <v>0</v>
      </c>
      <c r="H2192" s="29">
        <f t="shared" ca="1" si="140"/>
        <v>7125.3276231765703</v>
      </c>
      <c r="I2192" s="29">
        <f t="shared" ca="1" si="138"/>
        <v>1.268893960291718</v>
      </c>
      <c r="J2192" s="30">
        <f>Calculator!$G$40</f>
        <v>6.5000000000000002E-2</v>
      </c>
      <c r="K2192" s="29">
        <f ca="1">IF(C2192&gt;=Calculator!$G$27,IF(DAY($C2192)=1,Calculator!$G$34/2,IF(DAY($C2192)=15,Calculator!$G$34/2,0)),0)</f>
        <v>0</v>
      </c>
      <c r="L2192" s="29">
        <f ca="1">IF(DAY($C2192)=28,IF(H2192=0,0,Calculator!$G$35),0)</f>
        <v>0</v>
      </c>
      <c r="M2192" s="29">
        <f ca="1">IF(I2192&gt;0,IF(DAY($C2192)=1,SUM(INDIRECT("I"&amp;(ROW(C2191)-DAY(C2191))):I2191),0),0)</f>
        <v>0</v>
      </c>
      <c r="N2192" s="29">
        <f ca="1">IF(C2192&lt;Calculator!$G$27,0,IF(C2192=Calculator!$G$27,Calculator!$G$39,IF(H2192-K2192&lt;=0,IF(D2192&gt;Calculator!$G$39,IF(H2192-K2192+E2192+L2192+M2192+Calculator!$G$39&gt;Calculator!$G$39,Calculator!$G$39-(H2192+E2192+L2192+M2192-K2192),Calculator!$G$39),D2192),0)))</f>
        <v>0</v>
      </c>
    </row>
    <row r="2193" spans="1:14" ht="15.75" thickBot="1">
      <c r="A2193" s="33" t="str">
        <f ca="1">IF(C2193=Calculator!$H$27,"F",IF(Daily!D2193+Daily!H2193=0,IF(D2192+H2192&gt;0,"L",""),""))</f>
        <v/>
      </c>
      <c r="B2193" s="34">
        <v>2192</v>
      </c>
      <c r="C2193" s="19">
        <f t="shared" ca="1" si="137"/>
        <v>48122</v>
      </c>
      <c r="D2193" s="29">
        <f t="shared" ca="1" si="139"/>
        <v>72614.139186485772</v>
      </c>
      <c r="E2193" s="29">
        <f ca="1">IF(C2193&lt;Calculator!$D$26,0,IF(DAY($C2193)=1,IF(D2193-Calculator!$G$24&gt;0,Calculator!$G$24,D2193),0))</f>
        <v>1878.8756805424866</v>
      </c>
      <c r="F2193" s="29">
        <f ca="1">IF(E2193&gt;0,D2193*Calculator!$G$22/12,0)</f>
        <v>302.55891327702403</v>
      </c>
      <c r="G2193" s="29">
        <f ca="1">IF(E2193&gt;0,(IFERROR(-PMT(Calculator!$G$22/12,Calculator!$G$23*12,Calculator!$G$20),0))-F2193,0)</f>
        <v>1576.3167672654627</v>
      </c>
      <c r="H2193" s="29">
        <f t="shared" ca="1" si="140"/>
        <v>7125.3276231765703</v>
      </c>
      <c r="I2193" s="29">
        <f t="shared" ca="1" si="138"/>
        <v>1.268893960291718</v>
      </c>
      <c r="J2193" s="30">
        <f>Calculator!$G$40</f>
        <v>6.5000000000000002E-2</v>
      </c>
      <c r="K2193" s="29">
        <f ca="1">IF(C2193&gt;=Calculator!$G$27,IF(DAY($C2193)=1,Calculator!$G$34/2,IF(DAY($C2193)=15,Calculator!$G$34/2,0)),0)</f>
        <v>4500</v>
      </c>
      <c r="L2193" s="29">
        <f ca="1">IF(DAY($C2193)=28,IF(H2193=0,0,Calculator!$G$35),0)</f>
        <v>0</v>
      </c>
      <c r="M2193" s="29">
        <f ca="1">IF(I2193&gt;0,IF(DAY($C2193)=1,SUM(INDIRECT("I"&amp;(ROW(C2192)-DAY(C2192))):I2192),0),0)</f>
        <v>27.254883052608559</v>
      </c>
      <c r="N2193" s="29">
        <f ca="1">IF(C2193&lt;Calculator!$G$27,0,IF(C2193=Calculator!$G$27,Calculator!$G$39,IF(H2193-K2193&lt;=0,IF(D2193&gt;Calculator!$G$39,IF(H2193-K2193+E2193+L2193+M2193+Calculator!$G$39&gt;Calculator!$G$39,Calculator!$G$39-(H2193+E2193+L2193+M2193-K2193),Calculator!$G$39),D2193),0)))</f>
        <v>0</v>
      </c>
    </row>
    <row r="2194" spans="1:14" ht="15.75" thickBot="1">
      <c r="A2194" s="33" t="str">
        <f ca="1">IF(C2194=Calculator!$H$27,"F",IF(Daily!D2194+Daily!H2194=0,IF(D2193+H2193&gt;0,"L",""),""))</f>
        <v/>
      </c>
      <c r="B2194" s="34">
        <v>2193</v>
      </c>
      <c r="C2194" s="19">
        <f t="shared" ca="1" si="137"/>
        <v>48123</v>
      </c>
      <c r="D2194" s="29">
        <f t="shared" ca="1" si="139"/>
        <v>71037.822419220305</v>
      </c>
      <c r="E2194" s="29">
        <f ca="1">IF(C2194&lt;Calculator!$D$26,0,IF(DAY($C2194)=1,IF(D2194-Calculator!$G$24&gt;0,Calculator!$G$24,D2194),0))</f>
        <v>0</v>
      </c>
      <c r="F2194" s="29">
        <f ca="1">IF(E2194&gt;0,D2194*Calculator!$G$22/12,0)</f>
        <v>0</v>
      </c>
      <c r="G2194" s="29">
        <f ca="1">IF(E2194&gt;0,(IFERROR(-PMT(Calculator!$G$22/12,Calculator!$G$23*12,Calculator!$G$20),0))-F2194,0)</f>
        <v>0</v>
      </c>
      <c r="H2194" s="29">
        <f t="shared" ca="1" si="140"/>
        <v>4531.4581867716652</v>
      </c>
      <c r="I2194" s="29">
        <f t="shared" ca="1" si="138"/>
        <v>0.80697200586344731</v>
      </c>
      <c r="J2194" s="30">
        <f>Calculator!$G$40</f>
        <v>6.5000000000000002E-2</v>
      </c>
      <c r="K2194" s="29">
        <f ca="1">IF(C2194&gt;=Calculator!$G$27,IF(DAY($C2194)=1,Calculator!$G$34/2,IF(DAY($C2194)=15,Calculator!$G$34/2,0)),0)</f>
        <v>0</v>
      </c>
      <c r="L2194" s="29">
        <f ca="1">IF(DAY($C2194)=28,IF(H2194=0,0,Calculator!$G$35),0)</f>
        <v>0</v>
      </c>
      <c r="M2194" s="29">
        <f ca="1">IF(I2194&gt;0,IF(DAY($C2194)=1,SUM(INDIRECT("I"&amp;(ROW(C2193)-DAY(C2193))):I2193),0),0)</f>
        <v>0</v>
      </c>
      <c r="N2194" s="29">
        <f ca="1">IF(C2194&lt;Calculator!$G$27,0,IF(C2194=Calculator!$G$27,Calculator!$G$39,IF(H2194-K2194&lt;=0,IF(D2194&gt;Calculator!$G$39,IF(H2194-K2194+E2194+L2194+M2194+Calculator!$G$39&gt;Calculator!$G$39,Calculator!$G$39-(H2194+E2194+L2194+M2194-K2194),Calculator!$G$39),D2194),0)))</f>
        <v>0</v>
      </c>
    </row>
    <row r="2195" spans="1:14" ht="15.75" thickBot="1">
      <c r="A2195" s="33" t="str">
        <f ca="1">IF(C2195=Calculator!$H$27,"F",IF(Daily!D2195+Daily!H2195=0,IF(D2194+H2194&gt;0,"L",""),""))</f>
        <v/>
      </c>
      <c r="B2195" s="34">
        <v>2194</v>
      </c>
      <c r="C2195" s="19">
        <f t="shared" ca="1" si="137"/>
        <v>48124</v>
      </c>
      <c r="D2195" s="29">
        <f t="shared" ca="1" si="139"/>
        <v>71037.822419220305</v>
      </c>
      <c r="E2195" s="29">
        <f ca="1">IF(C2195&lt;Calculator!$D$26,0,IF(DAY($C2195)=1,IF(D2195-Calculator!$G$24&gt;0,Calculator!$G$24,D2195),0))</f>
        <v>0</v>
      </c>
      <c r="F2195" s="29">
        <f ca="1">IF(E2195&gt;0,D2195*Calculator!$G$22/12,0)</f>
        <v>0</v>
      </c>
      <c r="G2195" s="29">
        <f ca="1">IF(E2195&gt;0,(IFERROR(-PMT(Calculator!$G$22/12,Calculator!$G$23*12,Calculator!$G$20),0))-F2195,0)</f>
        <v>0</v>
      </c>
      <c r="H2195" s="29">
        <f t="shared" ca="1" si="140"/>
        <v>4531.4581867716652</v>
      </c>
      <c r="I2195" s="29">
        <f t="shared" ca="1" si="138"/>
        <v>0.80697200586344731</v>
      </c>
      <c r="J2195" s="30">
        <f>Calculator!$G$40</f>
        <v>6.5000000000000002E-2</v>
      </c>
      <c r="K2195" s="29">
        <f ca="1">IF(C2195&gt;=Calculator!$G$27,IF(DAY($C2195)=1,Calculator!$G$34/2,IF(DAY($C2195)=15,Calculator!$G$34/2,0)),0)</f>
        <v>0</v>
      </c>
      <c r="L2195" s="29">
        <f ca="1">IF(DAY($C2195)=28,IF(H2195=0,0,Calculator!$G$35),0)</f>
        <v>0</v>
      </c>
      <c r="M2195" s="29">
        <f ca="1">IF(I2195&gt;0,IF(DAY($C2195)=1,SUM(INDIRECT("I"&amp;(ROW(C2194)-DAY(C2194))):I2194),0),0)</f>
        <v>0</v>
      </c>
      <c r="N2195" s="29">
        <f ca="1">IF(C2195&lt;Calculator!$G$27,0,IF(C2195=Calculator!$G$27,Calculator!$G$39,IF(H2195-K2195&lt;=0,IF(D2195&gt;Calculator!$G$39,IF(H2195-K2195+E2195+L2195+M2195+Calculator!$G$39&gt;Calculator!$G$39,Calculator!$G$39-(H2195+E2195+L2195+M2195-K2195),Calculator!$G$39),D2195),0)))</f>
        <v>0</v>
      </c>
    </row>
    <row r="2196" spans="1:14" ht="15.75" thickBot="1">
      <c r="A2196" s="33" t="str">
        <f ca="1">IF(C2196=Calculator!$H$27,"F",IF(Daily!D2196+Daily!H2196=0,IF(D2195+H2195&gt;0,"L",""),""))</f>
        <v/>
      </c>
      <c r="B2196" s="34">
        <v>2195</v>
      </c>
      <c r="C2196" s="19">
        <f t="shared" ca="1" si="137"/>
        <v>48125</v>
      </c>
      <c r="D2196" s="29">
        <f t="shared" ca="1" si="139"/>
        <v>71037.822419220305</v>
      </c>
      <c r="E2196" s="29">
        <f ca="1">IF(C2196&lt;Calculator!$D$26,0,IF(DAY($C2196)=1,IF(D2196-Calculator!$G$24&gt;0,Calculator!$G$24,D2196),0))</f>
        <v>0</v>
      </c>
      <c r="F2196" s="29">
        <f ca="1">IF(E2196&gt;0,D2196*Calculator!$G$22/12,0)</f>
        <v>0</v>
      </c>
      <c r="G2196" s="29">
        <f ca="1">IF(E2196&gt;0,(IFERROR(-PMT(Calculator!$G$22/12,Calculator!$G$23*12,Calculator!$G$20),0))-F2196,0)</f>
        <v>0</v>
      </c>
      <c r="H2196" s="29">
        <f t="shared" ca="1" si="140"/>
        <v>4531.4581867716652</v>
      </c>
      <c r="I2196" s="29">
        <f t="shared" ca="1" si="138"/>
        <v>0.80697200586344731</v>
      </c>
      <c r="J2196" s="30">
        <f>Calculator!$G$40</f>
        <v>6.5000000000000002E-2</v>
      </c>
      <c r="K2196" s="29">
        <f ca="1">IF(C2196&gt;=Calculator!$G$27,IF(DAY($C2196)=1,Calculator!$G$34/2,IF(DAY($C2196)=15,Calculator!$G$34/2,0)),0)</f>
        <v>0</v>
      </c>
      <c r="L2196" s="29">
        <f ca="1">IF(DAY($C2196)=28,IF(H2196=0,0,Calculator!$G$35),0)</f>
        <v>0</v>
      </c>
      <c r="M2196" s="29">
        <f ca="1">IF(I2196&gt;0,IF(DAY($C2196)=1,SUM(INDIRECT("I"&amp;(ROW(C2195)-DAY(C2195))):I2195),0),0)</f>
        <v>0</v>
      </c>
      <c r="N2196" s="29">
        <f ca="1">IF(C2196&lt;Calculator!$G$27,0,IF(C2196=Calculator!$G$27,Calculator!$G$39,IF(H2196-K2196&lt;=0,IF(D2196&gt;Calculator!$G$39,IF(H2196-K2196+E2196+L2196+M2196+Calculator!$G$39&gt;Calculator!$G$39,Calculator!$G$39-(H2196+E2196+L2196+M2196-K2196),Calculator!$G$39),D2196),0)))</f>
        <v>0</v>
      </c>
    </row>
    <row r="2197" spans="1:14" ht="15.75" thickBot="1">
      <c r="A2197" s="33" t="str">
        <f ca="1">IF(C2197=Calculator!$H$27,"F",IF(Daily!D2197+Daily!H2197=0,IF(D2196+H2196&gt;0,"L",""),""))</f>
        <v/>
      </c>
      <c r="B2197" s="34">
        <v>2196</v>
      </c>
      <c r="C2197" s="19">
        <f t="shared" ca="1" si="137"/>
        <v>48126</v>
      </c>
      <c r="D2197" s="29">
        <f t="shared" ca="1" si="139"/>
        <v>71037.822419220305</v>
      </c>
      <c r="E2197" s="29">
        <f ca="1">IF(C2197&lt;Calculator!$D$26,0,IF(DAY($C2197)=1,IF(D2197-Calculator!$G$24&gt;0,Calculator!$G$24,D2197),0))</f>
        <v>0</v>
      </c>
      <c r="F2197" s="29">
        <f ca="1">IF(E2197&gt;0,D2197*Calculator!$G$22/12,0)</f>
        <v>0</v>
      </c>
      <c r="G2197" s="29">
        <f ca="1">IF(E2197&gt;0,(IFERROR(-PMT(Calculator!$G$22/12,Calculator!$G$23*12,Calculator!$G$20),0))-F2197,0)</f>
        <v>0</v>
      </c>
      <c r="H2197" s="29">
        <f t="shared" ca="1" si="140"/>
        <v>4531.4581867716652</v>
      </c>
      <c r="I2197" s="29">
        <f t="shared" ca="1" si="138"/>
        <v>0.80697200586344731</v>
      </c>
      <c r="J2197" s="30">
        <f>Calculator!$G$40</f>
        <v>6.5000000000000002E-2</v>
      </c>
      <c r="K2197" s="29">
        <f ca="1">IF(C2197&gt;=Calculator!$G$27,IF(DAY($C2197)=1,Calculator!$G$34/2,IF(DAY($C2197)=15,Calculator!$G$34/2,0)),0)</f>
        <v>0</v>
      </c>
      <c r="L2197" s="29">
        <f ca="1">IF(DAY($C2197)=28,IF(H2197=0,0,Calculator!$G$35),0)</f>
        <v>0</v>
      </c>
      <c r="M2197" s="29">
        <f ca="1">IF(I2197&gt;0,IF(DAY($C2197)=1,SUM(INDIRECT("I"&amp;(ROW(C2196)-DAY(C2196))):I2196),0),0)</f>
        <v>0</v>
      </c>
      <c r="N2197" s="29">
        <f ca="1">IF(C2197&lt;Calculator!$G$27,0,IF(C2197=Calculator!$G$27,Calculator!$G$39,IF(H2197-K2197&lt;=0,IF(D2197&gt;Calculator!$G$39,IF(H2197-K2197+E2197+L2197+M2197+Calculator!$G$39&gt;Calculator!$G$39,Calculator!$G$39-(H2197+E2197+L2197+M2197-K2197),Calculator!$G$39),D2197),0)))</f>
        <v>0</v>
      </c>
    </row>
    <row r="2198" spans="1:14" ht="15.75" thickBot="1">
      <c r="A2198" s="33" t="str">
        <f ca="1">IF(C2198=Calculator!$H$27,"F",IF(Daily!D2198+Daily!H2198=0,IF(D2197+H2197&gt;0,"L",""),""))</f>
        <v/>
      </c>
      <c r="B2198" s="34">
        <v>2197</v>
      </c>
      <c r="C2198" s="19">
        <f t="shared" ca="1" si="137"/>
        <v>48127</v>
      </c>
      <c r="D2198" s="29">
        <f t="shared" ca="1" si="139"/>
        <v>71037.822419220305</v>
      </c>
      <c r="E2198" s="29">
        <f ca="1">IF(C2198&lt;Calculator!$D$26,0,IF(DAY($C2198)=1,IF(D2198-Calculator!$G$24&gt;0,Calculator!$G$24,D2198),0))</f>
        <v>0</v>
      </c>
      <c r="F2198" s="29">
        <f ca="1">IF(E2198&gt;0,D2198*Calculator!$G$22/12,0)</f>
        <v>0</v>
      </c>
      <c r="G2198" s="29">
        <f ca="1">IF(E2198&gt;0,(IFERROR(-PMT(Calculator!$G$22/12,Calculator!$G$23*12,Calculator!$G$20),0))-F2198,0)</f>
        <v>0</v>
      </c>
      <c r="H2198" s="29">
        <f t="shared" ca="1" si="140"/>
        <v>4531.4581867716652</v>
      </c>
      <c r="I2198" s="29">
        <f t="shared" ca="1" si="138"/>
        <v>0.80697200586344731</v>
      </c>
      <c r="J2198" s="30">
        <f>Calculator!$G$40</f>
        <v>6.5000000000000002E-2</v>
      </c>
      <c r="K2198" s="29">
        <f ca="1">IF(C2198&gt;=Calculator!$G$27,IF(DAY($C2198)=1,Calculator!$G$34/2,IF(DAY($C2198)=15,Calculator!$G$34/2,0)),0)</f>
        <v>0</v>
      </c>
      <c r="L2198" s="29">
        <f ca="1">IF(DAY($C2198)=28,IF(H2198=0,0,Calculator!$G$35),0)</f>
        <v>0</v>
      </c>
      <c r="M2198" s="29">
        <f ca="1">IF(I2198&gt;0,IF(DAY($C2198)=1,SUM(INDIRECT("I"&amp;(ROW(C2197)-DAY(C2197))):I2197),0),0)</f>
        <v>0</v>
      </c>
      <c r="N2198" s="29">
        <f ca="1">IF(C2198&lt;Calculator!$G$27,0,IF(C2198=Calculator!$G$27,Calculator!$G$39,IF(H2198-K2198&lt;=0,IF(D2198&gt;Calculator!$G$39,IF(H2198-K2198+E2198+L2198+M2198+Calculator!$G$39&gt;Calculator!$G$39,Calculator!$G$39-(H2198+E2198+L2198+M2198-K2198),Calculator!$G$39),D2198),0)))</f>
        <v>0</v>
      </c>
    </row>
    <row r="2199" spans="1:14" ht="15.75" thickBot="1">
      <c r="A2199" s="33" t="str">
        <f ca="1">IF(C2199=Calculator!$H$27,"F",IF(Daily!D2199+Daily!H2199=0,IF(D2198+H2198&gt;0,"L",""),""))</f>
        <v/>
      </c>
      <c r="B2199" s="34">
        <v>2198</v>
      </c>
      <c r="C2199" s="19">
        <f t="shared" ca="1" si="137"/>
        <v>48128</v>
      </c>
      <c r="D2199" s="29">
        <f t="shared" ca="1" si="139"/>
        <v>71037.822419220305</v>
      </c>
      <c r="E2199" s="29">
        <f ca="1">IF(C2199&lt;Calculator!$D$26,0,IF(DAY($C2199)=1,IF(D2199-Calculator!$G$24&gt;0,Calculator!$G$24,D2199),0))</f>
        <v>0</v>
      </c>
      <c r="F2199" s="29">
        <f ca="1">IF(E2199&gt;0,D2199*Calculator!$G$22/12,0)</f>
        <v>0</v>
      </c>
      <c r="G2199" s="29">
        <f ca="1">IF(E2199&gt;0,(IFERROR(-PMT(Calculator!$G$22/12,Calculator!$G$23*12,Calculator!$G$20),0))-F2199,0)</f>
        <v>0</v>
      </c>
      <c r="H2199" s="29">
        <f t="shared" ca="1" si="140"/>
        <v>4531.4581867716652</v>
      </c>
      <c r="I2199" s="29">
        <f t="shared" ca="1" si="138"/>
        <v>0.80697200586344731</v>
      </c>
      <c r="J2199" s="30">
        <f>Calculator!$G$40</f>
        <v>6.5000000000000002E-2</v>
      </c>
      <c r="K2199" s="29">
        <f ca="1">IF(C2199&gt;=Calculator!$G$27,IF(DAY($C2199)=1,Calculator!$G$34/2,IF(DAY($C2199)=15,Calculator!$G$34/2,0)),0)</f>
        <v>0</v>
      </c>
      <c r="L2199" s="29">
        <f ca="1">IF(DAY($C2199)=28,IF(H2199=0,0,Calculator!$G$35),0)</f>
        <v>0</v>
      </c>
      <c r="M2199" s="29">
        <f ca="1">IF(I2199&gt;0,IF(DAY($C2199)=1,SUM(INDIRECT("I"&amp;(ROW(C2198)-DAY(C2198))):I2198),0),0)</f>
        <v>0</v>
      </c>
      <c r="N2199" s="29">
        <f ca="1">IF(C2199&lt;Calculator!$G$27,0,IF(C2199=Calculator!$G$27,Calculator!$G$39,IF(H2199-K2199&lt;=0,IF(D2199&gt;Calculator!$G$39,IF(H2199-K2199+E2199+L2199+M2199+Calculator!$G$39&gt;Calculator!$G$39,Calculator!$G$39-(H2199+E2199+L2199+M2199-K2199),Calculator!$G$39),D2199),0)))</f>
        <v>0</v>
      </c>
    </row>
    <row r="2200" spans="1:14" ht="15.75" thickBot="1">
      <c r="A2200" s="33" t="str">
        <f ca="1">IF(C2200=Calculator!$H$27,"F",IF(Daily!D2200+Daily!H2200=0,IF(D2199+H2199&gt;0,"L",""),""))</f>
        <v/>
      </c>
      <c r="B2200" s="34">
        <v>2199</v>
      </c>
      <c r="C2200" s="19">
        <f t="shared" ca="1" si="137"/>
        <v>48129</v>
      </c>
      <c r="D2200" s="29">
        <f t="shared" ca="1" si="139"/>
        <v>71037.822419220305</v>
      </c>
      <c r="E2200" s="29">
        <f ca="1">IF(C2200&lt;Calculator!$D$26,0,IF(DAY($C2200)=1,IF(D2200-Calculator!$G$24&gt;0,Calculator!$G$24,D2200),0))</f>
        <v>0</v>
      </c>
      <c r="F2200" s="29">
        <f ca="1">IF(E2200&gt;0,D2200*Calculator!$G$22/12,0)</f>
        <v>0</v>
      </c>
      <c r="G2200" s="29">
        <f ca="1">IF(E2200&gt;0,(IFERROR(-PMT(Calculator!$G$22/12,Calculator!$G$23*12,Calculator!$G$20),0))-F2200,0)</f>
        <v>0</v>
      </c>
      <c r="H2200" s="29">
        <f t="shared" ca="1" si="140"/>
        <v>4531.4581867716652</v>
      </c>
      <c r="I2200" s="29">
        <f t="shared" ca="1" si="138"/>
        <v>0.80697200586344731</v>
      </c>
      <c r="J2200" s="30">
        <f>Calculator!$G$40</f>
        <v>6.5000000000000002E-2</v>
      </c>
      <c r="K2200" s="29">
        <f ca="1">IF(C2200&gt;=Calculator!$G$27,IF(DAY($C2200)=1,Calculator!$G$34/2,IF(DAY($C2200)=15,Calculator!$G$34/2,0)),0)</f>
        <v>0</v>
      </c>
      <c r="L2200" s="29">
        <f ca="1">IF(DAY($C2200)=28,IF(H2200=0,0,Calculator!$G$35),0)</f>
        <v>0</v>
      </c>
      <c r="M2200" s="29">
        <f ca="1">IF(I2200&gt;0,IF(DAY($C2200)=1,SUM(INDIRECT("I"&amp;(ROW(C2199)-DAY(C2199))):I2199),0),0)</f>
        <v>0</v>
      </c>
      <c r="N2200" s="29">
        <f ca="1">IF(C2200&lt;Calculator!$G$27,0,IF(C2200=Calculator!$G$27,Calculator!$G$39,IF(H2200-K2200&lt;=0,IF(D2200&gt;Calculator!$G$39,IF(H2200-K2200+E2200+L2200+M2200+Calculator!$G$39&gt;Calculator!$G$39,Calculator!$G$39-(H2200+E2200+L2200+M2200-K2200),Calculator!$G$39),D2200),0)))</f>
        <v>0</v>
      </c>
    </row>
    <row r="2201" spans="1:14" ht="15.75" thickBot="1">
      <c r="A2201" s="33" t="str">
        <f ca="1">IF(C2201=Calculator!$H$27,"F",IF(Daily!D2201+Daily!H2201=0,IF(D2200+H2200&gt;0,"L",""),""))</f>
        <v/>
      </c>
      <c r="B2201" s="34">
        <v>2200</v>
      </c>
      <c r="C2201" s="19">
        <f t="shared" ca="1" si="137"/>
        <v>48130</v>
      </c>
      <c r="D2201" s="29">
        <f t="shared" ca="1" si="139"/>
        <v>71037.822419220305</v>
      </c>
      <c r="E2201" s="29">
        <f ca="1">IF(C2201&lt;Calculator!$D$26,0,IF(DAY($C2201)=1,IF(D2201-Calculator!$G$24&gt;0,Calculator!$G$24,D2201),0))</f>
        <v>0</v>
      </c>
      <c r="F2201" s="29">
        <f ca="1">IF(E2201&gt;0,D2201*Calculator!$G$22/12,0)</f>
        <v>0</v>
      </c>
      <c r="G2201" s="29">
        <f ca="1">IF(E2201&gt;0,(IFERROR(-PMT(Calculator!$G$22/12,Calculator!$G$23*12,Calculator!$G$20),0))-F2201,0)</f>
        <v>0</v>
      </c>
      <c r="H2201" s="29">
        <f t="shared" ca="1" si="140"/>
        <v>4531.4581867716652</v>
      </c>
      <c r="I2201" s="29">
        <f t="shared" ca="1" si="138"/>
        <v>0.80697200586344731</v>
      </c>
      <c r="J2201" s="30">
        <f>Calculator!$G$40</f>
        <v>6.5000000000000002E-2</v>
      </c>
      <c r="K2201" s="29">
        <f ca="1">IF(C2201&gt;=Calculator!$G$27,IF(DAY($C2201)=1,Calculator!$G$34/2,IF(DAY($C2201)=15,Calculator!$G$34/2,0)),0)</f>
        <v>0</v>
      </c>
      <c r="L2201" s="29">
        <f ca="1">IF(DAY($C2201)=28,IF(H2201=0,0,Calculator!$G$35),0)</f>
        <v>0</v>
      </c>
      <c r="M2201" s="29">
        <f ca="1">IF(I2201&gt;0,IF(DAY($C2201)=1,SUM(INDIRECT("I"&amp;(ROW(C2200)-DAY(C2200))):I2200),0),0)</f>
        <v>0</v>
      </c>
      <c r="N2201" s="29">
        <f ca="1">IF(C2201&lt;Calculator!$G$27,0,IF(C2201=Calculator!$G$27,Calculator!$G$39,IF(H2201-K2201&lt;=0,IF(D2201&gt;Calculator!$G$39,IF(H2201-K2201+E2201+L2201+M2201+Calculator!$G$39&gt;Calculator!$G$39,Calculator!$G$39-(H2201+E2201+L2201+M2201-K2201),Calculator!$G$39),D2201),0)))</f>
        <v>0</v>
      </c>
    </row>
    <row r="2202" spans="1:14" ht="15.75" thickBot="1">
      <c r="A2202" s="33" t="str">
        <f ca="1">IF(C2202=Calculator!$H$27,"F",IF(Daily!D2202+Daily!H2202=0,IF(D2201+H2201&gt;0,"L",""),""))</f>
        <v/>
      </c>
      <c r="B2202" s="34">
        <v>2201</v>
      </c>
      <c r="C2202" s="19">
        <f t="shared" ca="1" si="137"/>
        <v>48131</v>
      </c>
      <c r="D2202" s="29">
        <f t="shared" ca="1" si="139"/>
        <v>71037.822419220305</v>
      </c>
      <c r="E2202" s="29">
        <f ca="1">IF(C2202&lt;Calculator!$D$26,0,IF(DAY($C2202)=1,IF(D2202-Calculator!$G$24&gt;0,Calculator!$G$24,D2202),0))</f>
        <v>0</v>
      </c>
      <c r="F2202" s="29">
        <f ca="1">IF(E2202&gt;0,D2202*Calculator!$G$22/12,0)</f>
        <v>0</v>
      </c>
      <c r="G2202" s="29">
        <f ca="1">IF(E2202&gt;0,(IFERROR(-PMT(Calculator!$G$22/12,Calculator!$G$23*12,Calculator!$G$20),0))-F2202,0)</f>
        <v>0</v>
      </c>
      <c r="H2202" s="29">
        <f t="shared" ca="1" si="140"/>
        <v>4531.4581867716652</v>
      </c>
      <c r="I2202" s="29">
        <f t="shared" ca="1" si="138"/>
        <v>0.80697200586344731</v>
      </c>
      <c r="J2202" s="30">
        <f>Calculator!$G$40</f>
        <v>6.5000000000000002E-2</v>
      </c>
      <c r="K2202" s="29">
        <f ca="1">IF(C2202&gt;=Calculator!$G$27,IF(DAY($C2202)=1,Calculator!$G$34/2,IF(DAY($C2202)=15,Calculator!$G$34/2,0)),0)</f>
        <v>0</v>
      </c>
      <c r="L2202" s="29">
        <f ca="1">IF(DAY($C2202)=28,IF(H2202=0,0,Calculator!$G$35),0)</f>
        <v>0</v>
      </c>
      <c r="M2202" s="29">
        <f ca="1">IF(I2202&gt;0,IF(DAY($C2202)=1,SUM(INDIRECT("I"&amp;(ROW(C2201)-DAY(C2201))):I2201),0),0)</f>
        <v>0</v>
      </c>
      <c r="N2202" s="29">
        <f ca="1">IF(C2202&lt;Calculator!$G$27,0,IF(C2202=Calculator!$G$27,Calculator!$G$39,IF(H2202-K2202&lt;=0,IF(D2202&gt;Calculator!$G$39,IF(H2202-K2202+E2202+L2202+M2202+Calculator!$G$39&gt;Calculator!$G$39,Calculator!$G$39-(H2202+E2202+L2202+M2202-K2202),Calculator!$G$39),D2202),0)))</f>
        <v>0</v>
      </c>
    </row>
    <row r="2203" spans="1:14" ht="15.75" thickBot="1">
      <c r="A2203" s="33" t="str">
        <f ca="1">IF(C2203=Calculator!$H$27,"F",IF(Daily!D2203+Daily!H2203=0,IF(D2202+H2202&gt;0,"L",""),""))</f>
        <v/>
      </c>
      <c r="B2203" s="34">
        <v>2202</v>
      </c>
      <c r="C2203" s="19">
        <f t="shared" ca="1" si="137"/>
        <v>48132</v>
      </c>
      <c r="D2203" s="29">
        <f t="shared" ca="1" si="139"/>
        <v>71037.822419220305</v>
      </c>
      <c r="E2203" s="29">
        <f ca="1">IF(C2203&lt;Calculator!$D$26,0,IF(DAY($C2203)=1,IF(D2203-Calculator!$G$24&gt;0,Calculator!$G$24,D2203),0))</f>
        <v>0</v>
      </c>
      <c r="F2203" s="29">
        <f ca="1">IF(E2203&gt;0,D2203*Calculator!$G$22/12,0)</f>
        <v>0</v>
      </c>
      <c r="G2203" s="29">
        <f ca="1">IF(E2203&gt;0,(IFERROR(-PMT(Calculator!$G$22/12,Calculator!$G$23*12,Calculator!$G$20),0))-F2203,0)</f>
        <v>0</v>
      </c>
      <c r="H2203" s="29">
        <f t="shared" ca="1" si="140"/>
        <v>4531.4581867716652</v>
      </c>
      <c r="I2203" s="29">
        <f t="shared" ca="1" si="138"/>
        <v>0.80697200586344731</v>
      </c>
      <c r="J2203" s="30">
        <f>Calculator!$G$40</f>
        <v>6.5000000000000002E-2</v>
      </c>
      <c r="K2203" s="29">
        <f ca="1">IF(C2203&gt;=Calculator!$G$27,IF(DAY($C2203)=1,Calculator!$G$34/2,IF(DAY($C2203)=15,Calculator!$G$34/2,0)),0)</f>
        <v>0</v>
      </c>
      <c r="L2203" s="29">
        <f ca="1">IF(DAY($C2203)=28,IF(H2203=0,0,Calculator!$G$35),0)</f>
        <v>0</v>
      </c>
      <c r="M2203" s="29">
        <f ca="1">IF(I2203&gt;0,IF(DAY($C2203)=1,SUM(INDIRECT("I"&amp;(ROW(C2202)-DAY(C2202))):I2202),0),0)</f>
        <v>0</v>
      </c>
      <c r="N2203" s="29">
        <f ca="1">IF(C2203&lt;Calculator!$G$27,0,IF(C2203=Calculator!$G$27,Calculator!$G$39,IF(H2203-K2203&lt;=0,IF(D2203&gt;Calculator!$G$39,IF(H2203-K2203+E2203+L2203+M2203+Calculator!$G$39&gt;Calculator!$G$39,Calculator!$G$39-(H2203+E2203+L2203+M2203-K2203),Calculator!$G$39),D2203),0)))</f>
        <v>0</v>
      </c>
    </row>
    <row r="2204" spans="1:14" ht="15.75" thickBot="1">
      <c r="A2204" s="33" t="str">
        <f ca="1">IF(C2204=Calculator!$H$27,"F",IF(Daily!D2204+Daily!H2204=0,IF(D2203+H2203&gt;0,"L",""),""))</f>
        <v/>
      </c>
      <c r="B2204" s="34">
        <v>2203</v>
      </c>
      <c r="C2204" s="19">
        <f t="shared" ca="1" si="137"/>
        <v>48133</v>
      </c>
      <c r="D2204" s="29">
        <f t="shared" ca="1" si="139"/>
        <v>71037.822419220305</v>
      </c>
      <c r="E2204" s="29">
        <f ca="1">IF(C2204&lt;Calculator!$D$26,0,IF(DAY($C2204)=1,IF(D2204-Calculator!$G$24&gt;0,Calculator!$G$24,D2204),0))</f>
        <v>0</v>
      </c>
      <c r="F2204" s="29">
        <f ca="1">IF(E2204&gt;0,D2204*Calculator!$G$22/12,0)</f>
        <v>0</v>
      </c>
      <c r="G2204" s="29">
        <f ca="1">IF(E2204&gt;0,(IFERROR(-PMT(Calculator!$G$22/12,Calculator!$G$23*12,Calculator!$G$20),0))-F2204,0)</f>
        <v>0</v>
      </c>
      <c r="H2204" s="29">
        <f t="shared" ca="1" si="140"/>
        <v>4531.4581867716652</v>
      </c>
      <c r="I2204" s="29">
        <f t="shared" ca="1" si="138"/>
        <v>0.80697200586344731</v>
      </c>
      <c r="J2204" s="30">
        <f>Calculator!$G$40</f>
        <v>6.5000000000000002E-2</v>
      </c>
      <c r="K2204" s="29">
        <f ca="1">IF(C2204&gt;=Calculator!$G$27,IF(DAY($C2204)=1,Calculator!$G$34/2,IF(DAY($C2204)=15,Calculator!$G$34/2,0)),0)</f>
        <v>0</v>
      </c>
      <c r="L2204" s="29">
        <f ca="1">IF(DAY($C2204)=28,IF(H2204=0,0,Calculator!$G$35),0)</f>
        <v>0</v>
      </c>
      <c r="M2204" s="29">
        <f ca="1">IF(I2204&gt;0,IF(DAY($C2204)=1,SUM(INDIRECT("I"&amp;(ROW(C2203)-DAY(C2203))):I2203),0),0)</f>
        <v>0</v>
      </c>
      <c r="N2204" s="29">
        <f ca="1">IF(C2204&lt;Calculator!$G$27,0,IF(C2204=Calculator!$G$27,Calculator!$G$39,IF(H2204-K2204&lt;=0,IF(D2204&gt;Calculator!$G$39,IF(H2204-K2204+E2204+L2204+M2204+Calculator!$G$39&gt;Calculator!$G$39,Calculator!$G$39-(H2204+E2204+L2204+M2204-K2204),Calculator!$G$39),D2204),0)))</f>
        <v>0</v>
      </c>
    </row>
    <row r="2205" spans="1:14" ht="15.75" thickBot="1">
      <c r="A2205" s="33" t="str">
        <f ca="1">IF(C2205=Calculator!$H$27,"F",IF(Daily!D2205+Daily!H2205=0,IF(D2204+H2204&gt;0,"L",""),""))</f>
        <v/>
      </c>
      <c r="B2205" s="34">
        <v>2204</v>
      </c>
      <c r="C2205" s="19">
        <f t="shared" ca="1" si="137"/>
        <v>48134</v>
      </c>
      <c r="D2205" s="29">
        <f t="shared" ca="1" si="139"/>
        <v>71037.822419220305</v>
      </c>
      <c r="E2205" s="29">
        <f ca="1">IF(C2205&lt;Calculator!$D$26,0,IF(DAY($C2205)=1,IF(D2205-Calculator!$G$24&gt;0,Calculator!$G$24,D2205),0))</f>
        <v>0</v>
      </c>
      <c r="F2205" s="29">
        <f ca="1">IF(E2205&gt;0,D2205*Calculator!$G$22/12,0)</f>
        <v>0</v>
      </c>
      <c r="G2205" s="29">
        <f ca="1">IF(E2205&gt;0,(IFERROR(-PMT(Calculator!$G$22/12,Calculator!$G$23*12,Calculator!$G$20),0))-F2205,0)</f>
        <v>0</v>
      </c>
      <c r="H2205" s="29">
        <f t="shared" ca="1" si="140"/>
        <v>4531.4581867716652</v>
      </c>
      <c r="I2205" s="29">
        <f t="shared" ca="1" si="138"/>
        <v>0.80697200586344731</v>
      </c>
      <c r="J2205" s="30">
        <f>Calculator!$G$40</f>
        <v>6.5000000000000002E-2</v>
      </c>
      <c r="K2205" s="29">
        <f ca="1">IF(C2205&gt;=Calculator!$G$27,IF(DAY($C2205)=1,Calculator!$G$34/2,IF(DAY($C2205)=15,Calculator!$G$34/2,0)),0)</f>
        <v>0</v>
      </c>
      <c r="L2205" s="29">
        <f ca="1">IF(DAY($C2205)=28,IF(H2205=0,0,Calculator!$G$35),0)</f>
        <v>0</v>
      </c>
      <c r="M2205" s="29">
        <f ca="1">IF(I2205&gt;0,IF(DAY($C2205)=1,SUM(INDIRECT("I"&amp;(ROW(C2204)-DAY(C2204))):I2204),0),0)</f>
        <v>0</v>
      </c>
      <c r="N2205" s="29">
        <f ca="1">IF(C2205&lt;Calculator!$G$27,0,IF(C2205=Calculator!$G$27,Calculator!$G$39,IF(H2205-K2205&lt;=0,IF(D2205&gt;Calculator!$G$39,IF(H2205-K2205+E2205+L2205+M2205+Calculator!$G$39&gt;Calculator!$G$39,Calculator!$G$39-(H2205+E2205+L2205+M2205-K2205),Calculator!$G$39),D2205),0)))</f>
        <v>0</v>
      </c>
    </row>
    <row r="2206" spans="1:14" ht="15.75" thickBot="1">
      <c r="A2206" s="33" t="str">
        <f ca="1">IF(C2206=Calculator!$H$27,"F",IF(Daily!D2206+Daily!H2206=0,IF(D2205+H2205&gt;0,"L",""),""))</f>
        <v/>
      </c>
      <c r="B2206" s="34">
        <v>2205</v>
      </c>
      <c r="C2206" s="19">
        <f t="shared" ca="1" si="137"/>
        <v>48135</v>
      </c>
      <c r="D2206" s="29">
        <f t="shared" ca="1" si="139"/>
        <v>71037.822419220305</v>
      </c>
      <c r="E2206" s="29">
        <f ca="1">IF(C2206&lt;Calculator!$D$26,0,IF(DAY($C2206)=1,IF(D2206-Calculator!$G$24&gt;0,Calculator!$G$24,D2206),0))</f>
        <v>0</v>
      </c>
      <c r="F2206" s="29">
        <f ca="1">IF(E2206&gt;0,D2206*Calculator!$G$22/12,0)</f>
        <v>0</v>
      </c>
      <c r="G2206" s="29">
        <f ca="1">IF(E2206&gt;0,(IFERROR(-PMT(Calculator!$G$22/12,Calculator!$G$23*12,Calculator!$G$20),0))-F2206,0)</f>
        <v>0</v>
      </c>
      <c r="H2206" s="29">
        <f t="shared" ca="1" si="140"/>
        <v>4531.4581867716652</v>
      </c>
      <c r="I2206" s="29">
        <f t="shared" ca="1" si="138"/>
        <v>0.80697200586344731</v>
      </c>
      <c r="J2206" s="30">
        <f>Calculator!$G$40</f>
        <v>6.5000000000000002E-2</v>
      </c>
      <c r="K2206" s="29">
        <f ca="1">IF(C2206&gt;=Calculator!$G$27,IF(DAY($C2206)=1,Calculator!$G$34/2,IF(DAY($C2206)=15,Calculator!$G$34/2,0)),0)</f>
        <v>0</v>
      </c>
      <c r="L2206" s="29">
        <f ca="1">IF(DAY($C2206)=28,IF(H2206=0,0,Calculator!$G$35),0)</f>
        <v>0</v>
      </c>
      <c r="M2206" s="29">
        <f ca="1">IF(I2206&gt;0,IF(DAY($C2206)=1,SUM(INDIRECT("I"&amp;(ROW(C2205)-DAY(C2205))):I2205),0),0)</f>
        <v>0</v>
      </c>
      <c r="N2206" s="29">
        <f ca="1">IF(C2206&lt;Calculator!$G$27,0,IF(C2206=Calculator!$G$27,Calculator!$G$39,IF(H2206-K2206&lt;=0,IF(D2206&gt;Calculator!$G$39,IF(H2206-K2206+E2206+L2206+M2206+Calculator!$G$39&gt;Calculator!$G$39,Calculator!$G$39-(H2206+E2206+L2206+M2206-K2206),Calculator!$G$39),D2206),0)))</f>
        <v>0</v>
      </c>
    </row>
    <row r="2207" spans="1:14" ht="15.75" thickBot="1">
      <c r="A2207" s="33" t="str">
        <f ca="1">IF(C2207=Calculator!$H$27,"F",IF(Daily!D2207+Daily!H2207=0,IF(D2206+H2206&gt;0,"L",""),""))</f>
        <v/>
      </c>
      <c r="B2207" s="34">
        <v>2206</v>
      </c>
      <c r="C2207" s="19">
        <f t="shared" ca="1" si="137"/>
        <v>48136</v>
      </c>
      <c r="D2207" s="29">
        <f t="shared" ca="1" si="139"/>
        <v>71037.822419220305</v>
      </c>
      <c r="E2207" s="29">
        <f ca="1">IF(C2207&lt;Calculator!$D$26,0,IF(DAY($C2207)=1,IF(D2207-Calculator!$G$24&gt;0,Calculator!$G$24,D2207),0))</f>
        <v>0</v>
      </c>
      <c r="F2207" s="29">
        <f ca="1">IF(E2207&gt;0,D2207*Calculator!$G$22/12,0)</f>
        <v>0</v>
      </c>
      <c r="G2207" s="29">
        <f ca="1">IF(E2207&gt;0,(IFERROR(-PMT(Calculator!$G$22/12,Calculator!$G$23*12,Calculator!$G$20),0))-F2207,0)</f>
        <v>0</v>
      </c>
      <c r="H2207" s="29">
        <f t="shared" ca="1" si="140"/>
        <v>4531.4581867716652</v>
      </c>
      <c r="I2207" s="29">
        <f t="shared" ca="1" si="138"/>
        <v>0.80697200586344731</v>
      </c>
      <c r="J2207" s="30">
        <f>Calculator!$G$40</f>
        <v>6.5000000000000002E-2</v>
      </c>
      <c r="K2207" s="29">
        <f ca="1">IF(C2207&gt;=Calculator!$G$27,IF(DAY($C2207)=1,Calculator!$G$34/2,IF(DAY($C2207)=15,Calculator!$G$34/2,0)),0)</f>
        <v>4500</v>
      </c>
      <c r="L2207" s="29">
        <f ca="1">IF(DAY($C2207)=28,IF(H2207=0,0,Calculator!$G$35),0)</f>
        <v>0</v>
      </c>
      <c r="M2207" s="29">
        <f ca="1">IF(I2207&gt;0,IF(DAY($C2207)=1,SUM(INDIRECT("I"&amp;(ROW(C2206)-DAY(C2206))):I2206),0),0)</f>
        <v>0</v>
      </c>
      <c r="N2207" s="29">
        <f ca="1">IF(C2207&lt;Calculator!$G$27,0,IF(C2207=Calculator!$G$27,Calculator!$G$39,IF(H2207-K2207&lt;=0,IF(D2207&gt;Calculator!$G$39,IF(H2207-K2207+E2207+L2207+M2207+Calculator!$G$39&gt;Calculator!$G$39,Calculator!$G$39-(H2207+E2207+L2207+M2207-K2207),Calculator!$G$39),D2207),0)))</f>
        <v>0</v>
      </c>
    </row>
    <row r="2208" spans="1:14" ht="15.75" thickBot="1">
      <c r="A2208" s="33" t="str">
        <f ca="1">IF(C2208=Calculator!$H$27,"F",IF(Daily!D2208+Daily!H2208=0,IF(D2207+H2207&gt;0,"L",""),""))</f>
        <v/>
      </c>
      <c r="B2208" s="34">
        <v>2207</v>
      </c>
      <c r="C2208" s="19">
        <f t="shared" ca="1" si="137"/>
        <v>48137</v>
      </c>
      <c r="D2208" s="29">
        <f t="shared" ca="1" si="139"/>
        <v>71037.822419220305</v>
      </c>
      <c r="E2208" s="29">
        <f ca="1">IF(C2208&lt;Calculator!$D$26,0,IF(DAY($C2208)=1,IF(D2208-Calculator!$G$24&gt;0,Calculator!$G$24,D2208),0))</f>
        <v>0</v>
      </c>
      <c r="F2208" s="29">
        <f ca="1">IF(E2208&gt;0,D2208*Calculator!$G$22/12,0)</f>
        <v>0</v>
      </c>
      <c r="G2208" s="29">
        <f ca="1">IF(E2208&gt;0,(IFERROR(-PMT(Calculator!$G$22/12,Calculator!$G$23*12,Calculator!$G$20),0))-F2208,0)</f>
        <v>0</v>
      </c>
      <c r="H2208" s="29">
        <f t="shared" ca="1" si="140"/>
        <v>31.458186771665169</v>
      </c>
      <c r="I2208" s="29">
        <f t="shared" ca="1" si="138"/>
        <v>5.6021428497485927E-3</v>
      </c>
      <c r="J2208" s="30">
        <f>Calculator!$G$40</f>
        <v>6.5000000000000002E-2</v>
      </c>
      <c r="K2208" s="29">
        <f ca="1">IF(C2208&gt;=Calculator!$G$27,IF(DAY($C2208)=1,Calculator!$G$34/2,IF(DAY($C2208)=15,Calculator!$G$34/2,0)),0)</f>
        <v>0</v>
      </c>
      <c r="L2208" s="29">
        <f ca="1">IF(DAY($C2208)=28,IF(H2208=0,0,Calculator!$G$35),0)</f>
        <v>0</v>
      </c>
      <c r="M2208" s="29">
        <f ca="1">IF(I2208&gt;0,IF(DAY($C2208)=1,SUM(INDIRECT("I"&amp;(ROW(C2207)-DAY(C2207))):I2207),0),0)</f>
        <v>0</v>
      </c>
      <c r="N2208" s="29">
        <f ca="1">IF(C2208&lt;Calculator!$G$27,0,IF(C2208=Calculator!$G$27,Calculator!$G$39,IF(H2208-K2208&lt;=0,IF(D2208&gt;Calculator!$G$39,IF(H2208-K2208+E2208+L2208+M2208+Calculator!$G$39&gt;Calculator!$G$39,Calculator!$G$39-(H2208+E2208+L2208+M2208-K2208),Calculator!$G$39),D2208),0)))</f>
        <v>0</v>
      </c>
    </row>
    <row r="2209" spans="1:14" ht="15.75" thickBot="1">
      <c r="A2209" s="33" t="str">
        <f ca="1">IF(C2209=Calculator!$H$27,"F",IF(Daily!D2209+Daily!H2209=0,IF(D2208+H2208&gt;0,"L",""),""))</f>
        <v/>
      </c>
      <c r="B2209" s="34">
        <v>2208</v>
      </c>
      <c r="C2209" s="19">
        <f t="shared" ca="1" si="137"/>
        <v>48138</v>
      </c>
      <c r="D2209" s="29">
        <f t="shared" ca="1" si="139"/>
        <v>71037.822419220305</v>
      </c>
      <c r="E2209" s="29">
        <f ca="1">IF(C2209&lt;Calculator!$D$26,0,IF(DAY($C2209)=1,IF(D2209-Calculator!$G$24&gt;0,Calculator!$G$24,D2209),0))</f>
        <v>0</v>
      </c>
      <c r="F2209" s="29">
        <f ca="1">IF(E2209&gt;0,D2209*Calculator!$G$22/12,0)</f>
        <v>0</v>
      </c>
      <c r="G2209" s="29">
        <f ca="1">IF(E2209&gt;0,(IFERROR(-PMT(Calculator!$G$22/12,Calculator!$G$23*12,Calculator!$G$20),0))-F2209,0)</f>
        <v>0</v>
      </c>
      <c r="H2209" s="29">
        <f t="shared" ca="1" si="140"/>
        <v>31.458186771665169</v>
      </c>
      <c r="I2209" s="29">
        <f t="shared" ca="1" si="138"/>
        <v>5.6021428497485927E-3</v>
      </c>
      <c r="J2209" s="30">
        <f>Calculator!$G$40</f>
        <v>6.5000000000000002E-2</v>
      </c>
      <c r="K2209" s="29">
        <f ca="1">IF(C2209&gt;=Calculator!$G$27,IF(DAY($C2209)=1,Calculator!$G$34/2,IF(DAY($C2209)=15,Calculator!$G$34/2,0)),0)</f>
        <v>0</v>
      </c>
      <c r="L2209" s="29">
        <f ca="1">IF(DAY($C2209)=28,IF(H2209=0,0,Calculator!$G$35),0)</f>
        <v>0</v>
      </c>
      <c r="M2209" s="29">
        <f ca="1">IF(I2209&gt;0,IF(DAY($C2209)=1,SUM(INDIRECT("I"&amp;(ROW(C2208)-DAY(C2208))):I2208),0),0)</f>
        <v>0</v>
      </c>
      <c r="N2209" s="29">
        <f ca="1">IF(C2209&lt;Calculator!$G$27,0,IF(C2209=Calculator!$G$27,Calculator!$G$39,IF(H2209-K2209&lt;=0,IF(D2209&gt;Calculator!$G$39,IF(H2209-K2209+E2209+L2209+M2209+Calculator!$G$39&gt;Calculator!$G$39,Calculator!$G$39-(H2209+E2209+L2209+M2209-K2209),Calculator!$G$39),D2209),0)))</f>
        <v>0</v>
      </c>
    </row>
    <row r="2210" spans="1:14" ht="15.75" thickBot="1">
      <c r="A2210" s="33" t="str">
        <f ca="1">IF(C2210=Calculator!$H$27,"F",IF(Daily!D2210+Daily!H2210=0,IF(D2209+H2209&gt;0,"L",""),""))</f>
        <v/>
      </c>
      <c r="B2210" s="34">
        <v>2209</v>
      </c>
      <c r="C2210" s="19">
        <f t="shared" ca="1" si="137"/>
        <v>48139</v>
      </c>
      <c r="D2210" s="29">
        <f t="shared" ca="1" si="139"/>
        <v>71037.822419220305</v>
      </c>
      <c r="E2210" s="29">
        <f ca="1">IF(C2210&lt;Calculator!$D$26,0,IF(DAY($C2210)=1,IF(D2210-Calculator!$G$24&gt;0,Calculator!$G$24,D2210),0))</f>
        <v>0</v>
      </c>
      <c r="F2210" s="29">
        <f ca="1">IF(E2210&gt;0,D2210*Calculator!$G$22/12,0)</f>
        <v>0</v>
      </c>
      <c r="G2210" s="29">
        <f ca="1">IF(E2210&gt;0,(IFERROR(-PMT(Calculator!$G$22/12,Calculator!$G$23*12,Calculator!$G$20),0))-F2210,0)</f>
        <v>0</v>
      </c>
      <c r="H2210" s="29">
        <f t="shared" ca="1" si="140"/>
        <v>31.458186771665169</v>
      </c>
      <c r="I2210" s="29">
        <f t="shared" ca="1" si="138"/>
        <v>5.6021428497485927E-3</v>
      </c>
      <c r="J2210" s="30">
        <f>Calculator!$G$40</f>
        <v>6.5000000000000002E-2</v>
      </c>
      <c r="K2210" s="29">
        <f ca="1">IF(C2210&gt;=Calculator!$G$27,IF(DAY($C2210)=1,Calculator!$G$34/2,IF(DAY($C2210)=15,Calculator!$G$34/2,0)),0)</f>
        <v>0</v>
      </c>
      <c r="L2210" s="29">
        <f ca="1">IF(DAY($C2210)=28,IF(H2210=0,0,Calculator!$G$35),0)</f>
        <v>0</v>
      </c>
      <c r="M2210" s="29">
        <f ca="1">IF(I2210&gt;0,IF(DAY($C2210)=1,SUM(INDIRECT("I"&amp;(ROW(C2209)-DAY(C2209))):I2209),0),0)</f>
        <v>0</v>
      </c>
      <c r="N2210" s="29">
        <f ca="1">IF(C2210&lt;Calculator!$G$27,0,IF(C2210=Calculator!$G$27,Calculator!$G$39,IF(H2210-K2210&lt;=0,IF(D2210&gt;Calculator!$G$39,IF(H2210-K2210+E2210+L2210+M2210+Calculator!$G$39&gt;Calculator!$G$39,Calculator!$G$39-(H2210+E2210+L2210+M2210-K2210),Calculator!$G$39),D2210),0)))</f>
        <v>0</v>
      </c>
    </row>
    <row r="2211" spans="1:14" ht="15.75" thickBot="1">
      <c r="A2211" s="33" t="str">
        <f ca="1">IF(C2211=Calculator!$H$27,"F",IF(Daily!D2211+Daily!H2211=0,IF(D2210+H2210&gt;0,"L",""),""))</f>
        <v/>
      </c>
      <c r="B2211" s="34">
        <v>2210</v>
      </c>
      <c r="C2211" s="19">
        <f t="shared" ca="1" si="137"/>
        <v>48140</v>
      </c>
      <c r="D2211" s="29">
        <f t="shared" ca="1" si="139"/>
        <v>71037.822419220305</v>
      </c>
      <c r="E2211" s="29">
        <f ca="1">IF(C2211&lt;Calculator!$D$26,0,IF(DAY($C2211)=1,IF(D2211-Calculator!$G$24&gt;0,Calculator!$G$24,D2211),0))</f>
        <v>0</v>
      </c>
      <c r="F2211" s="29">
        <f ca="1">IF(E2211&gt;0,D2211*Calculator!$G$22/12,0)</f>
        <v>0</v>
      </c>
      <c r="G2211" s="29">
        <f ca="1">IF(E2211&gt;0,(IFERROR(-PMT(Calculator!$G$22/12,Calculator!$G$23*12,Calculator!$G$20),0))-F2211,0)</f>
        <v>0</v>
      </c>
      <c r="H2211" s="29">
        <f t="shared" ca="1" si="140"/>
        <v>31.458186771665169</v>
      </c>
      <c r="I2211" s="29">
        <f t="shared" ca="1" si="138"/>
        <v>5.6021428497485927E-3</v>
      </c>
      <c r="J2211" s="30">
        <f>Calculator!$G$40</f>
        <v>6.5000000000000002E-2</v>
      </c>
      <c r="K2211" s="29">
        <f ca="1">IF(C2211&gt;=Calculator!$G$27,IF(DAY($C2211)=1,Calculator!$G$34/2,IF(DAY($C2211)=15,Calculator!$G$34/2,0)),0)</f>
        <v>0</v>
      </c>
      <c r="L2211" s="29">
        <f ca="1">IF(DAY($C2211)=28,IF(H2211=0,0,Calculator!$G$35),0)</f>
        <v>0</v>
      </c>
      <c r="M2211" s="29">
        <f ca="1">IF(I2211&gt;0,IF(DAY($C2211)=1,SUM(INDIRECT("I"&amp;(ROW(C2210)-DAY(C2210))):I2210),0),0)</f>
        <v>0</v>
      </c>
      <c r="N2211" s="29">
        <f ca="1">IF(C2211&lt;Calculator!$G$27,0,IF(C2211=Calculator!$G$27,Calculator!$G$39,IF(H2211-K2211&lt;=0,IF(D2211&gt;Calculator!$G$39,IF(H2211-K2211+E2211+L2211+M2211+Calculator!$G$39&gt;Calculator!$G$39,Calculator!$G$39-(H2211+E2211+L2211+M2211-K2211),Calculator!$G$39),D2211),0)))</f>
        <v>0</v>
      </c>
    </row>
    <row r="2212" spans="1:14" ht="15.75" thickBot="1">
      <c r="A2212" s="33" t="str">
        <f ca="1">IF(C2212=Calculator!$H$27,"F",IF(Daily!D2212+Daily!H2212=0,IF(D2211+H2211&gt;0,"L",""),""))</f>
        <v/>
      </c>
      <c r="B2212" s="34">
        <v>2211</v>
      </c>
      <c r="C2212" s="19">
        <f t="shared" ca="1" si="137"/>
        <v>48141</v>
      </c>
      <c r="D2212" s="29">
        <f t="shared" ca="1" si="139"/>
        <v>71037.822419220305</v>
      </c>
      <c r="E2212" s="29">
        <f ca="1">IF(C2212&lt;Calculator!$D$26,0,IF(DAY($C2212)=1,IF(D2212-Calculator!$G$24&gt;0,Calculator!$G$24,D2212),0))</f>
        <v>0</v>
      </c>
      <c r="F2212" s="29">
        <f ca="1">IF(E2212&gt;0,D2212*Calculator!$G$22/12,0)</f>
        <v>0</v>
      </c>
      <c r="G2212" s="29">
        <f ca="1">IF(E2212&gt;0,(IFERROR(-PMT(Calculator!$G$22/12,Calculator!$G$23*12,Calculator!$G$20),0))-F2212,0)</f>
        <v>0</v>
      </c>
      <c r="H2212" s="29">
        <f t="shared" ca="1" si="140"/>
        <v>31.458186771665169</v>
      </c>
      <c r="I2212" s="29">
        <f t="shared" ca="1" si="138"/>
        <v>5.6021428497485927E-3</v>
      </c>
      <c r="J2212" s="30">
        <f>Calculator!$G$40</f>
        <v>6.5000000000000002E-2</v>
      </c>
      <c r="K2212" s="29">
        <f ca="1">IF(C2212&gt;=Calculator!$G$27,IF(DAY($C2212)=1,Calculator!$G$34/2,IF(DAY($C2212)=15,Calculator!$G$34/2,0)),0)</f>
        <v>0</v>
      </c>
      <c r="L2212" s="29">
        <f ca="1">IF(DAY($C2212)=28,IF(H2212=0,0,Calculator!$G$35),0)</f>
        <v>0</v>
      </c>
      <c r="M2212" s="29">
        <f ca="1">IF(I2212&gt;0,IF(DAY($C2212)=1,SUM(INDIRECT("I"&amp;(ROW(C2211)-DAY(C2211))):I2211),0),0)</f>
        <v>0</v>
      </c>
      <c r="N2212" s="29">
        <f ca="1">IF(C2212&lt;Calculator!$G$27,0,IF(C2212=Calculator!$G$27,Calculator!$G$39,IF(H2212-K2212&lt;=0,IF(D2212&gt;Calculator!$G$39,IF(H2212-K2212+E2212+L2212+M2212+Calculator!$G$39&gt;Calculator!$G$39,Calculator!$G$39-(H2212+E2212+L2212+M2212-K2212),Calculator!$G$39),D2212),0)))</f>
        <v>0</v>
      </c>
    </row>
    <row r="2213" spans="1:14" ht="15.75" thickBot="1">
      <c r="A2213" s="33" t="str">
        <f ca="1">IF(C2213=Calculator!$H$27,"F",IF(Daily!D2213+Daily!H2213=0,IF(D2212+H2212&gt;0,"L",""),""))</f>
        <v/>
      </c>
      <c r="B2213" s="34">
        <v>2212</v>
      </c>
      <c r="C2213" s="19">
        <f t="shared" ca="1" si="137"/>
        <v>48142</v>
      </c>
      <c r="D2213" s="29">
        <f t="shared" ca="1" si="139"/>
        <v>71037.822419220305</v>
      </c>
      <c r="E2213" s="29">
        <f ca="1">IF(C2213&lt;Calculator!$D$26,0,IF(DAY($C2213)=1,IF(D2213-Calculator!$G$24&gt;0,Calculator!$G$24,D2213),0))</f>
        <v>0</v>
      </c>
      <c r="F2213" s="29">
        <f ca="1">IF(E2213&gt;0,D2213*Calculator!$G$22/12,0)</f>
        <v>0</v>
      </c>
      <c r="G2213" s="29">
        <f ca="1">IF(E2213&gt;0,(IFERROR(-PMT(Calculator!$G$22/12,Calculator!$G$23*12,Calculator!$G$20),0))-F2213,0)</f>
        <v>0</v>
      </c>
      <c r="H2213" s="29">
        <f t="shared" ca="1" si="140"/>
        <v>31.458186771665169</v>
      </c>
      <c r="I2213" s="29">
        <f t="shared" ca="1" si="138"/>
        <v>5.6021428497485927E-3</v>
      </c>
      <c r="J2213" s="30">
        <f>Calculator!$G$40</f>
        <v>6.5000000000000002E-2</v>
      </c>
      <c r="K2213" s="29">
        <f ca="1">IF(C2213&gt;=Calculator!$G$27,IF(DAY($C2213)=1,Calculator!$G$34/2,IF(DAY($C2213)=15,Calculator!$G$34/2,0)),0)</f>
        <v>0</v>
      </c>
      <c r="L2213" s="29">
        <f ca="1">IF(DAY($C2213)=28,IF(H2213=0,0,Calculator!$G$35),0)</f>
        <v>0</v>
      </c>
      <c r="M2213" s="29">
        <f ca="1">IF(I2213&gt;0,IF(DAY($C2213)=1,SUM(INDIRECT("I"&amp;(ROW(C2212)-DAY(C2212))):I2212),0),0)</f>
        <v>0</v>
      </c>
      <c r="N2213" s="29">
        <f ca="1">IF(C2213&lt;Calculator!$G$27,0,IF(C2213=Calculator!$G$27,Calculator!$G$39,IF(H2213-K2213&lt;=0,IF(D2213&gt;Calculator!$G$39,IF(H2213-K2213+E2213+L2213+M2213+Calculator!$G$39&gt;Calculator!$G$39,Calculator!$G$39-(H2213+E2213+L2213+M2213-K2213),Calculator!$G$39),D2213),0)))</f>
        <v>0</v>
      </c>
    </row>
    <row r="2214" spans="1:14" ht="15.75" thickBot="1">
      <c r="A2214" s="33" t="str">
        <f ca="1">IF(C2214=Calculator!$H$27,"F",IF(Daily!D2214+Daily!H2214=0,IF(D2213+H2213&gt;0,"L",""),""))</f>
        <v/>
      </c>
      <c r="B2214" s="34">
        <v>2213</v>
      </c>
      <c r="C2214" s="19">
        <f t="shared" ca="1" si="137"/>
        <v>48143</v>
      </c>
      <c r="D2214" s="29">
        <f t="shared" ca="1" si="139"/>
        <v>71037.822419220305</v>
      </c>
      <c r="E2214" s="29">
        <f ca="1">IF(C2214&lt;Calculator!$D$26,0,IF(DAY($C2214)=1,IF(D2214-Calculator!$G$24&gt;0,Calculator!$G$24,D2214),0))</f>
        <v>0</v>
      </c>
      <c r="F2214" s="29">
        <f ca="1">IF(E2214&gt;0,D2214*Calculator!$G$22/12,0)</f>
        <v>0</v>
      </c>
      <c r="G2214" s="29">
        <f ca="1">IF(E2214&gt;0,(IFERROR(-PMT(Calculator!$G$22/12,Calculator!$G$23*12,Calculator!$G$20),0))-F2214,0)</f>
        <v>0</v>
      </c>
      <c r="H2214" s="29">
        <f t="shared" ca="1" si="140"/>
        <v>31.458186771665169</v>
      </c>
      <c r="I2214" s="29">
        <f t="shared" ca="1" si="138"/>
        <v>5.6021428497485927E-3</v>
      </c>
      <c r="J2214" s="30">
        <f>Calculator!$G$40</f>
        <v>6.5000000000000002E-2</v>
      </c>
      <c r="K2214" s="29">
        <f ca="1">IF(C2214&gt;=Calculator!$G$27,IF(DAY($C2214)=1,Calculator!$G$34/2,IF(DAY($C2214)=15,Calculator!$G$34/2,0)),0)</f>
        <v>0</v>
      </c>
      <c r="L2214" s="29">
        <f ca="1">IF(DAY($C2214)=28,IF(H2214=0,0,Calculator!$G$35),0)</f>
        <v>0</v>
      </c>
      <c r="M2214" s="29">
        <f ca="1">IF(I2214&gt;0,IF(DAY($C2214)=1,SUM(INDIRECT("I"&amp;(ROW(C2213)-DAY(C2213))):I2213),0),0)</f>
        <v>0</v>
      </c>
      <c r="N2214" s="29">
        <f ca="1">IF(C2214&lt;Calculator!$G$27,0,IF(C2214=Calculator!$G$27,Calculator!$G$39,IF(H2214-K2214&lt;=0,IF(D2214&gt;Calculator!$G$39,IF(H2214-K2214+E2214+L2214+M2214+Calculator!$G$39&gt;Calculator!$G$39,Calculator!$G$39-(H2214+E2214+L2214+M2214-K2214),Calculator!$G$39),D2214),0)))</f>
        <v>0</v>
      </c>
    </row>
    <row r="2215" spans="1:14" ht="15.75" thickBot="1">
      <c r="A2215" s="33" t="str">
        <f ca="1">IF(C2215=Calculator!$H$27,"F",IF(Daily!D2215+Daily!H2215=0,IF(D2214+H2214&gt;0,"L",""),""))</f>
        <v/>
      </c>
      <c r="B2215" s="34">
        <v>2214</v>
      </c>
      <c r="C2215" s="19">
        <f t="shared" ca="1" si="137"/>
        <v>48144</v>
      </c>
      <c r="D2215" s="29">
        <f t="shared" ca="1" si="139"/>
        <v>71037.822419220305</v>
      </c>
      <c r="E2215" s="29">
        <f ca="1">IF(C2215&lt;Calculator!$D$26,0,IF(DAY($C2215)=1,IF(D2215-Calculator!$G$24&gt;0,Calculator!$G$24,D2215),0))</f>
        <v>0</v>
      </c>
      <c r="F2215" s="29">
        <f ca="1">IF(E2215&gt;0,D2215*Calculator!$G$22/12,0)</f>
        <v>0</v>
      </c>
      <c r="G2215" s="29">
        <f ca="1">IF(E2215&gt;0,(IFERROR(-PMT(Calculator!$G$22/12,Calculator!$G$23*12,Calculator!$G$20),0))-F2215,0)</f>
        <v>0</v>
      </c>
      <c r="H2215" s="29">
        <f t="shared" ca="1" si="140"/>
        <v>31.458186771665169</v>
      </c>
      <c r="I2215" s="29">
        <f t="shared" ca="1" si="138"/>
        <v>5.6021428497485927E-3</v>
      </c>
      <c r="J2215" s="30">
        <f>Calculator!$G$40</f>
        <v>6.5000000000000002E-2</v>
      </c>
      <c r="K2215" s="29">
        <f ca="1">IF(C2215&gt;=Calculator!$G$27,IF(DAY($C2215)=1,Calculator!$G$34/2,IF(DAY($C2215)=15,Calculator!$G$34/2,0)),0)</f>
        <v>0</v>
      </c>
      <c r="L2215" s="29">
        <f ca="1">IF(DAY($C2215)=28,IF(H2215=0,0,Calculator!$G$35),0)</f>
        <v>0</v>
      </c>
      <c r="M2215" s="29">
        <f ca="1">IF(I2215&gt;0,IF(DAY($C2215)=1,SUM(INDIRECT("I"&amp;(ROW(C2214)-DAY(C2214))):I2214),0),0)</f>
        <v>0</v>
      </c>
      <c r="N2215" s="29">
        <f ca="1">IF(C2215&lt;Calculator!$G$27,0,IF(C2215=Calculator!$G$27,Calculator!$G$39,IF(H2215-K2215&lt;=0,IF(D2215&gt;Calculator!$G$39,IF(H2215-K2215+E2215+L2215+M2215+Calculator!$G$39&gt;Calculator!$G$39,Calculator!$G$39-(H2215+E2215+L2215+M2215-K2215),Calculator!$G$39),D2215),0)))</f>
        <v>0</v>
      </c>
    </row>
    <row r="2216" spans="1:14" ht="15.75" thickBot="1">
      <c r="A2216" s="33" t="str">
        <f ca="1">IF(C2216=Calculator!$H$27,"F",IF(Daily!D2216+Daily!H2216=0,IF(D2215+H2215&gt;0,"L",""),""))</f>
        <v/>
      </c>
      <c r="B2216" s="34">
        <v>2215</v>
      </c>
      <c r="C2216" s="19">
        <f t="shared" ca="1" si="137"/>
        <v>48145</v>
      </c>
      <c r="D2216" s="29">
        <f t="shared" ca="1" si="139"/>
        <v>71037.822419220305</v>
      </c>
      <c r="E2216" s="29">
        <f ca="1">IF(C2216&lt;Calculator!$D$26,0,IF(DAY($C2216)=1,IF(D2216-Calculator!$G$24&gt;0,Calculator!$G$24,D2216),0))</f>
        <v>0</v>
      </c>
      <c r="F2216" s="29">
        <f ca="1">IF(E2216&gt;0,D2216*Calculator!$G$22/12,0)</f>
        <v>0</v>
      </c>
      <c r="G2216" s="29">
        <f ca="1">IF(E2216&gt;0,(IFERROR(-PMT(Calculator!$G$22/12,Calculator!$G$23*12,Calculator!$G$20),0))-F2216,0)</f>
        <v>0</v>
      </c>
      <c r="H2216" s="29">
        <f t="shared" ca="1" si="140"/>
        <v>31.458186771665169</v>
      </c>
      <c r="I2216" s="29">
        <f t="shared" ca="1" si="138"/>
        <v>5.6021428497485927E-3</v>
      </c>
      <c r="J2216" s="30">
        <f>Calculator!$G$40</f>
        <v>6.5000000000000002E-2</v>
      </c>
      <c r="K2216" s="29">
        <f ca="1">IF(C2216&gt;=Calculator!$G$27,IF(DAY($C2216)=1,Calculator!$G$34/2,IF(DAY($C2216)=15,Calculator!$G$34/2,0)),0)</f>
        <v>0</v>
      </c>
      <c r="L2216" s="29">
        <f ca="1">IF(DAY($C2216)=28,IF(H2216=0,0,Calculator!$G$35),0)</f>
        <v>0</v>
      </c>
      <c r="M2216" s="29">
        <f ca="1">IF(I2216&gt;0,IF(DAY($C2216)=1,SUM(INDIRECT("I"&amp;(ROW(C2215)-DAY(C2215))):I2215),0),0)</f>
        <v>0</v>
      </c>
      <c r="N2216" s="29">
        <f ca="1">IF(C2216&lt;Calculator!$G$27,0,IF(C2216=Calculator!$G$27,Calculator!$G$39,IF(H2216-K2216&lt;=0,IF(D2216&gt;Calculator!$G$39,IF(H2216-K2216+E2216+L2216+M2216+Calculator!$G$39&gt;Calculator!$G$39,Calculator!$G$39-(H2216+E2216+L2216+M2216-K2216),Calculator!$G$39),D2216),0)))</f>
        <v>0</v>
      </c>
    </row>
    <row r="2217" spans="1:14" ht="15.75" thickBot="1">
      <c r="A2217" s="33" t="str">
        <f ca="1">IF(C2217=Calculator!$H$27,"F",IF(Daily!D2217+Daily!H2217=0,IF(D2216+H2216&gt;0,"L",""),""))</f>
        <v/>
      </c>
      <c r="B2217" s="34">
        <v>2216</v>
      </c>
      <c r="C2217" s="19">
        <f t="shared" ca="1" si="137"/>
        <v>48146</v>
      </c>
      <c r="D2217" s="29">
        <f t="shared" ca="1" si="139"/>
        <v>71037.822419220305</v>
      </c>
      <c r="E2217" s="29">
        <f ca="1">IF(C2217&lt;Calculator!$D$26,0,IF(DAY($C2217)=1,IF(D2217-Calculator!$G$24&gt;0,Calculator!$G$24,D2217),0))</f>
        <v>0</v>
      </c>
      <c r="F2217" s="29">
        <f ca="1">IF(E2217&gt;0,D2217*Calculator!$G$22/12,0)</f>
        <v>0</v>
      </c>
      <c r="G2217" s="29">
        <f ca="1">IF(E2217&gt;0,(IFERROR(-PMT(Calculator!$G$22/12,Calculator!$G$23*12,Calculator!$G$20),0))-F2217,0)</f>
        <v>0</v>
      </c>
      <c r="H2217" s="29">
        <f t="shared" ca="1" si="140"/>
        <v>31.458186771665169</v>
      </c>
      <c r="I2217" s="29">
        <f t="shared" ca="1" si="138"/>
        <v>5.6021428497485927E-3</v>
      </c>
      <c r="J2217" s="30">
        <f>Calculator!$G$40</f>
        <v>6.5000000000000002E-2</v>
      </c>
      <c r="K2217" s="29">
        <f ca="1">IF(C2217&gt;=Calculator!$G$27,IF(DAY($C2217)=1,Calculator!$G$34/2,IF(DAY($C2217)=15,Calculator!$G$34/2,0)),0)</f>
        <v>0</v>
      </c>
      <c r="L2217" s="29">
        <f ca="1">IF(DAY($C2217)=28,IF(H2217=0,0,Calculator!$G$35),0)</f>
        <v>0</v>
      </c>
      <c r="M2217" s="29">
        <f ca="1">IF(I2217&gt;0,IF(DAY($C2217)=1,SUM(INDIRECT("I"&amp;(ROW(C2216)-DAY(C2216))):I2216),0),0)</f>
        <v>0</v>
      </c>
      <c r="N2217" s="29">
        <f ca="1">IF(C2217&lt;Calculator!$G$27,0,IF(C2217=Calculator!$G$27,Calculator!$G$39,IF(H2217-K2217&lt;=0,IF(D2217&gt;Calculator!$G$39,IF(H2217-K2217+E2217+L2217+M2217+Calculator!$G$39&gt;Calculator!$G$39,Calculator!$G$39-(H2217+E2217+L2217+M2217-K2217),Calculator!$G$39),D2217),0)))</f>
        <v>0</v>
      </c>
    </row>
    <row r="2218" spans="1:14" ht="15.75" thickBot="1">
      <c r="A2218" s="33" t="str">
        <f ca="1">IF(C2218=Calculator!$H$27,"F",IF(Daily!D2218+Daily!H2218=0,IF(D2217+H2217&gt;0,"L",""),""))</f>
        <v/>
      </c>
      <c r="B2218" s="34">
        <v>2217</v>
      </c>
      <c r="C2218" s="19">
        <f t="shared" ca="1" si="137"/>
        <v>48147</v>
      </c>
      <c r="D2218" s="29">
        <f t="shared" ca="1" si="139"/>
        <v>71037.822419220305</v>
      </c>
      <c r="E2218" s="29">
        <f ca="1">IF(C2218&lt;Calculator!$D$26,0,IF(DAY($C2218)=1,IF(D2218-Calculator!$G$24&gt;0,Calculator!$G$24,D2218),0))</f>
        <v>0</v>
      </c>
      <c r="F2218" s="29">
        <f ca="1">IF(E2218&gt;0,D2218*Calculator!$G$22/12,0)</f>
        <v>0</v>
      </c>
      <c r="G2218" s="29">
        <f ca="1">IF(E2218&gt;0,(IFERROR(-PMT(Calculator!$G$22/12,Calculator!$G$23*12,Calculator!$G$20),0))-F2218,0)</f>
        <v>0</v>
      </c>
      <c r="H2218" s="29">
        <f t="shared" ca="1" si="140"/>
        <v>31.458186771665169</v>
      </c>
      <c r="I2218" s="29">
        <f t="shared" ca="1" si="138"/>
        <v>5.6021428497485927E-3</v>
      </c>
      <c r="J2218" s="30">
        <f>Calculator!$G$40</f>
        <v>6.5000000000000002E-2</v>
      </c>
      <c r="K2218" s="29">
        <f ca="1">IF(C2218&gt;=Calculator!$G$27,IF(DAY($C2218)=1,Calculator!$G$34/2,IF(DAY($C2218)=15,Calculator!$G$34/2,0)),0)</f>
        <v>0</v>
      </c>
      <c r="L2218" s="29">
        <f ca="1">IF(DAY($C2218)=28,IF(H2218=0,0,Calculator!$G$35),0)</f>
        <v>0</v>
      </c>
      <c r="M2218" s="29">
        <f ca="1">IF(I2218&gt;0,IF(DAY($C2218)=1,SUM(INDIRECT("I"&amp;(ROW(C2217)-DAY(C2217))):I2217),0),0)</f>
        <v>0</v>
      </c>
      <c r="N2218" s="29">
        <f ca="1">IF(C2218&lt;Calculator!$G$27,0,IF(C2218=Calculator!$G$27,Calculator!$G$39,IF(H2218-K2218&lt;=0,IF(D2218&gt;Calculator!$G$39,IF(H2218-K2218+E2218+L2218+M2218+Calculator!$G$39&gt;Calculator!$G$39,Calculator!$G$39-(H2218+E2218+L2218+M2218-K2218),Calculator!$G$39),D2218),0)))</f>
        <v>0</v>
      </c>
    </row>
    <row r="2219" spans="1:14" ht="15.75" thickBot="1">
      <c r="A2219" s="33" t="str">
        <f ca="1">IF(C2219=Calculator!$H$27,"F",IF(Daily!D2219+Daily!H2219=0,IF(D2218+H2218&gt;0,"L",""),""))</f>
        <v/>
      </c>
      <c r="B2219" s="34">
        <v>2218</v>
      </c>
      <c r="C2219" s="19">
        <f t="shared" ca="1" si="137"/>
        <v>48148</v>
      </c>
      <c r="D2219" s="29">
        <f t="shared" ca="1" si="139"/>
        <v>71037.822419220305</v>
      </c>
      <c r="E2219" s="29">
        <f ca="1">IF(C2219&lt;Calculator!$D$26,0,IF(DAY($C2219)=1,IF(D2219-Calculator!$G$24&gt;0,Calculator!$G$24,D2219),0))</f>
        <v>0</v>
      </c>
      <c r="F2219" s="29">
        <f ca="1">IF(E2219&gt;0,D2219*Calculator!$G$22/12,0)</f>
        <v>0</v>
      </c>
      <c r="G2219" s="29">
        <f ca="1">IF(E2219&gt;0,(IFERROR(-PMT(Calculator!$G$22/12,Calculator!$G$23*12,Calculator!$G$20),0))-F2219,0)</f>
        <v>0</v>
      </c>
      <c r="H2219" s="29">
        <f t="shared" ca="1" si="140"/>
        <v>31.458186771665169</v>
      </c>
      <c r="I2219" s="29">
        <f t="shared" ca="1" si="138"/>
        <v>5.6021428497485927E-3</v>
      </c>
      <c r="J2219" s="30">
        <f>Calculator!$G$40</f>
        <v>6.5000000000000002E-2</v>
      </c>
      <c r="K2219" s="29">
        <f ca="1">IF(C2219&gt;=Calculator!$G$27,IF(DAY($C2219)=1,Calculator!$G$34/2,IF(DAY($C2219)=15,Calculator!$G$34/2,0)),0)</f>
        <v>0</v>
      </c>
      <c r="L2219" s="29">
        <f ca="1">IF(DAY($C2219)=28,IF(H2219=0,0,Calculator!$G$35),0)</f>
        <v>0</v>
      </c>
      <c r="M2219" s="29">
        <f ca="1">IF(I2219&gt;0,IF(DAY($C2219)=1,SUM(INDIRECT("I"&amp;(ROW(C2218)-DAY(C2218))):I2218),0),0)</f>
        <v>0</v>
      </c>
      <c r="N2219" s="29">
        <f ca="1">IF(C2219&lt;Calculator!$G$27,0,IF(C2219=Calculator!$G$27,Calculator!$G$39,IF(H2219-K2219&lt;=0,IF(D2219&gt;Calculator!$G$39,IF(H2219-K2219+E2219+L2219+M2219+Calculator!$G$39&gt;Calculator!$G$39,Calculator!$G$39-(H2219+E2219+L2219+M2219-K2219),Calculator!$G$39),D2219),0)))</f>
        <v>0</v>
      </c>
    </row>
    <row r="2220" spans="1:14" ht="15.75" thickBot="1">
      <c r="A2220" s="33" t="str">
        <f ca="1">IF(C2220=Calculator!$H$27,"F",IF(Daily!D2220+Daily!H2220=0,IF(D2219+H2219&gt;0,"L",""),""))</f>
        <v/>
      </c>
      <c r="B2220" s="34">
        <v>2219</v>
      </c>
      <c r="C2220" s="19">
        <f t="shared" ca="1" si="137"/>
        <v>48149</v>
      </c>
      <c r="D2220" s="29">
        <f t="shared" ca="1" si="139"/>
        <v>71037.822419220305</v>
      </c>
      <c r="E2220" s="29">
        <f ca="1">IF(C2220&lt;Calculator!$D$26,0,IF(DAY($C2220)=1,IF(D2220-Calculator!$G$24&gt;0,Calculator!$G$24,D2220),0))</f>
        <v>0</v>
      </c>
      <c r="F2220" s="29">
        <f ca="1">IF(E2220&gt;0,D2220*Calculator!$G$22/12,0)</f>
        <v>0</v>
      </c>
      <c r="G2220" s="29">
        <f ca="1">IF(E2220&gt;0,(IFERROR(-PMT(Calculator!$G$22/12,Calculator!$G$23*12,Calculator!$G$20),0))-F2220,0)</f>
        <v>0</v>
      </c>
      <c r="H2220" s="29">
        <f t="shared" ca="1" si="140"/>
        <v>31.458186771665169</v>
      </c>
      <c r="I2220" s="29">
        <f t="shared" ca="1" si="138"/>
        <v>5.6021428497485927E-3</v>
      </c>
      <c r="J2220" s="30">
        <f>Calculator!$G$40</f>
        <v>6.5000000000000002E-2</v>
      </c>
      <c r="K2220" s="29">
        <f ca="1">IF(C2220&gt;=Calculator!$G$27,IF(DAY($C2220)=1,Calculator!$G$34/2,IF(DAY($C2220)=15,Calculator!$G$34/2,0)),0)</f>
        <v>0</v>
      </c>
      <c r="L2220" s="29">
        <f ca="1">IF(DAY($C2220)=28,IF(H2220=0,0,Calculator!$G$35),0)</f>
        <v>5000</v>
      </c>
      <c r="M2220" s="29">
        <f ca="1">IF(I2220&gt;0,IF(DAY($C2220)=1,SUM(INDIRECT("I"&amp;(ROW(C2219)-DAY(C2219))):I2219),0),0)</f>
        <v>0</v>
      </c>
      <c r="N2220" s="29">
        <f ca="1">IF(C2220&lt;Calculator!$G$27,0,IF(C2220=Calculator!$G$27,Calculator!$G$39,IF(H2220-K2220&lt;=0,IF(D2220&gt;Calculator!$G$39,IF(H2220-K2220+E2220+L2220+M2220+Calculator!$G$39&gt;Calculator!$G$39,Calculator!$G$39-(H2220+E2220+L2220+M2220-K2220),Calculator!$G$39),D2220),0)))</f>
        <v>0</v>
      </c>
    </row>
    <row r="2221" spans="1:14" ht="15.75" thickBot="1">
      <c r="A2221" s="33" t="str">
        <f ca="1">IF(C2221=Calculator!$H$27,"F",IF(Daily!D2221+Daily!H2221=0,IF(D2220+H2220&gt;0,"L",""),""))</f>
        <v/>
      </c>
      <c r="B2221" s="34">
        <v>2220</v>
      </c>
      <c r="C2221" s="19">
        <f t="shared" ca="1" si="137"/>
        <v>48150</v>
      </c>
      <c r="D2221" s="29">
        <f t="shared" ca="1" si="139"/>
        <v>71037.822419220305</v>
      </c>
      <c r="E2221" s="29">
        <f ca="1">IF(C2221&lt;Calculator!$D$26,0,IF(DAY($C2221)=1,IF(D2221-Calculator!$G$24&gt;0,Calculator!$G$24,D2221),0))</f>
        <v>0</v>
      </c>
      <c r="F2221" s="29">
        <f ca="1">IF(E2221&gt;0,D2221*Calculator!$G$22/12,0)</f>
        <v>0</v>
      </c>
      <c r="G2221" s="29">
        <f ca="1">IF(E2221&gt;0,(IFERROR(-PMT(Calculator!$G$22/12,Calculator!$G$23*12,Calculator!$G$20),0))-F2221,0)</f>
        <v>0</v>
      </c>
      <c r="H2221" s="29">
        <f t="shared" ca="1" si="140"/>
        <v>5031.4581867716652</v>
      </c>
      <c r="I2221" s="29">
        <f t="shared" ca="1" si="138"/>
        <v>0.89601310175385818</v>
      </c>
      <c r="J2221" s="30">
        <f>Calculator!$G$40</f>
        <v>6.5000000000000002E-2</v>
      </c>
      <c r="K2221" s="29">
        <f ca="1">IF(C2221&gt;=Calculator!$G$27,IF(DAY($C2221)=1,Calculator!$G$34/2,IF(DAY($C2221)=15,Calculator!$G$34/2,0)),0)</f>
        <v>0</v>
      </c>
      <c r="L2221" s="29">
        <f ca="1">IF(DAY($C2221)=28,IF(H2221=0,0,Calculator!$G$35),0)</f>
        <v>0</v>
      </c>
      <c r="M2221" s="29">
        <f ca="1">IF(I2221&gt;0,IF(DAY($C2221)=1,SUM(INDIRECT("I"&amp;(ROW(C2220)-DAY(C2220))):I2220),0),0)</f>
        <v>0</v>
      </c>
      <c r="N2221" s="29">
        <f ca="1">IF(C2221&lt;Calculator!$G$27,0,IF(C2221=Calculator!$G$27,Calculator!$G$39,IF(H2221-K2221&lt;=0,IF(D2221&gt;Calculator!$G$39,IF(H2221-K2221+E2221+L2221+M2221+Calculator!$G$39&gt;Calculator!$G$39,Calculator!$G$39-(H2221+E2221+L2221+M2221-K2221),Calculator!$G$39),D2221),0)))</f>
        <v>0</v>
      </c>
    </row>
    <row r="2222" spans="1:14" ht="15.75" thickBot="1">
      <c r="A2222" s="33" t="str">
        <f ca="1">IF(C2222=Calculator!$H$27,"F",IF(Daily!D2222+Daily!H2222=0,IF(D2221+H2221&gt;0,"L",""),""))</f>
        <v/>
      </c>
      <c r="B2222" s="34">
        <v>2221</v>
      </c>
      <c r="C2222" s="19">
        <f t="shared" ca="1" si="137"/>
        <v>48151</v>
      </c>
      <c r="D2222" s="29">
        <f t="shared" ca="1" si="139"/>
        <v>71037.822419220305</v>
      </c>
      <c r="E2222" s="29">
        <f ca="1">IF(C2222&lt;Calculator!$D$26,0,IF(DAY($C2222)=1,IF(D2222-Calculator!$G$24&gt;0,Calculator!$G$24,D2222),0))</f>
        <v>0</v>
      </c>
      <c r="F2222" s="29">
        <f ca="1">IF(E2222&gt;0,D2222*Calculator!$G$22/12,0)</f>
        <v>0</v>
      </c>
      <c r="G2222" s="29">
        <f ca="1">IF(E2222&gt;0,(IFERROR(-PMT(Calculator!$G$22/12,Calculator!$G$23*12,Calculator!$G$20),0))-F2222,0)</f>
        <v>0</v>
      </c>
      <c r="H2222" s="29">
        <f t="shared" ca="1" si="140"/>
        <v>5031.4581867716652</v>
      </c>
      <c r="I2222" s="29">
        <f t="shared" ca="1" si="138"/>
        <v>0.89601310175385818</v>
      </c>
      <c r="J2222" s="30">
        <f>Calculator!$G$40</f>
        <v>6.5000000000000002E-2</v>
      </c>
      <c r="K2222" s="29">
        <f ca="1">IF(C2222&gt;=Calculator!$G$27,IF(DAY($C2222)=1,Calculator!$G$34/2,IF(DAY($C2222)=15,Calculator!$G$34/2,0)),0)</f>
        <v>0</v>
      </c>
      <c r="L2222" s="29">
        <f ca="1">IF(DAY($C2222)=28,IF(H2222=0,0,Calculator!$G$35),0)</f>
        <v>0</v>
      </c>
      <c r="M2222" s="29">
        <f ca="1">IF(I2222&gt;0,IF(DAY($C2222)=1,SUM(INDIRECT("I"&amp;(ROW(C2221)-DAY(C2221))):I2221),0),0)</f>
        <v>0</v>
      </c>
      <c r="N2222" s="29">
        <f ca="1">IF(C2222&lt;Calculator!$G$27,0,IF(C2222=Calculator!$G$27,Calculator!$G$39,IF(H2222-K2222&lt;=0,IF(D2222&gt;Calculator!$G$39,IF(H2222-K2222+E2222+L2222+M2222+Calculator!$G$39&gt;Calculator!$G$39,Calculator!$G$39-(H2222+E2222+L2222+M2222-K2222),Calculator!$G$39),D2222),0)))</f>
        <v>0</v>
      </c>
    </row>
    <row r="2223" spans="1:14" ht="15.75" thickBot="1">
      <c r="A2223" s="33" t="str">
        <f ca="1">IF(C2223=Calculator!$H$27,"F",IF(Daily!D2223+Daily!H2223=0,IF(D2222+H2222&gt;0,"L",""),""))</f>
        <v/>
      </c>
      <c r="B2223" s="34">
        <v>2222</v>
      </c>
      <c r="C2223" s="19">
        <f t="shared" ca="1" si="137"/>
        <v>48152</v>
      </c>
      <c r="D2223" s="29">
        <f t="shared" ca="1" si="139"/>
        <v>71037.822419220305</v>
      </c>
      <c r="E2223" s="29">
        <f ca="1">IF(C2223&lt;Calculator!$D$26,0,IF(DAY($C2223)=1,IF(D2223-Calculator!$G$24&gt;0,Calculator!$G$24,D2223),0))</f>
        <v>0</v>
      </c>
      <c r="F2223" s="29">
        <f ca="1">IF(E2223&gt;0,D2223*Calculator!$G$22/12,0)</f>
        <v>0</v>
      </c>
      <c r="G2223" s="29">
        <f ca="1">IF(E2223&gt;0,(IFERROR(-PMT(Calculator!$G$22/12,Calculator!$G$23*12,Calculator!$G$20),0))-F2223,0)</f>
        <v>0</v>
      </c>
      <c r="H2223" s="29">
        <f t="shared" ca="1" si="140"/>
        <v>5031.4581867716652</v>
      </c>
      <c r="I2223" s="29">
        <f t="shared" ca="1" si="138"/>
        <v>0.89601310175385818</v>
      </c>
      <c r="J2223" s="30">
        <f>Calculator!$G$40</f>
        <v>6.5000000000000002E-2</v>
      </c>
      <c r="K2223" s="29">
        <f ca="1">IF(C2223&gt;=Calculator!$G$27,IF(DAY($C2223)=1,Calculator!$G$34/2,IF(DAY($C2223)=15,Calculator!$G$34/2,0)),0)</f>
        <v>0</v>
      </c>
      <c r="L2223" s="29">
        <f ca="1">IF(DAY($C2223)=28,IF(H2223=0,0,Calculator!$G$35),0)</f>
        <v>0</v>
      </c>
      <c r="M2223" s="29">
        <f ca="1">IF(I2223&gt;0,IF(DAY($C2223)=1,SUM(INDIRECT("I"&amp;(ROW(C2222)-DAY(C2222))):I2222),0),0)</f>
        <v>0</v>
      </c>
      <c r="N2223" s="29">
        <f ca="1">IF(C2223&lt;Calculator!$G$27,0,IF(C2223=Calculator!$G$27,Calculator!$G$39,IF(H2223-K2223&lt;=0,IF(D2223&gt;Calculator!$G$39,IF(H2223-K2223+E2223+L2223+M2223+Calculator!$G$39&gt;Calculator!$G$39,Calculator!$G$39-(H2223+E2223+L2223+M2223-K2223),Calculator!$G$39),D2223),0)))</f>
        <v>0</v>
      </c>
    </row>
    <row r="2224" spans="1:14" ht="15.75" thickBot="1">
      <c r="A2224" s="33" t="str">
        <f ca="1">IF(C2224=Calculator!$H$27,"F",IF(Daily!D2224+Daily!H2224=0,IF(D2223+H2223&gt;0,"L",""),""))</f>
        <v/>
      </c>
      <c r="B2224" s="34">
        <v>2223</v>
      </c>
      <c r="C2224" s="19">
        <f t="shared" ca="1" si="137"/>
        <v>48153</v>
      </c>
      <c r="D2224" s="29">
        <f t="shared" ca="1" si="139"/>
        <v>71037.822419220305</v>
      </c>
      <c r="E2224" s="29">
        <f ca="1">IF(C2224&lt;Calculator!$D$26,0,IF(DAY($C2224)=1,IF(D2224-Calculator!$G$24&gt;0,Calculator!$G$24,D2224),0))</f>
        <v>1878.8756805424866</v>
      </c>
      <c r="F2224" s="29">
        <f ca="1">IF(E2224&gt;0,D2224*Calculator!$G$22/12,0)</f>
        <v>295.99092674675131</v>
      </c>
      <c r="G2224" s="29">
        <f ca="1">IF(E2224&gt;0,(IFERROR(-PMT(Calculator!$G$22/12,Calculator!$G$23*12,Calculator!$G$20),0))-F2224,0)</f>
        <v>1582.8847537957354</v>
      </c>
      <c r="H2224" s="29">
        <f t="shared" ca="1" si="140"/>
        <v>5031.4581867716652</v>
      </c>
      <c r="I2224" s="29">
        <f t="shared" ca="1" si="138"/>
        <v>0.89601310175385818</v>
      </c>
      <c r="J2224" s="30">
        <f>Calculator!$G$40</f>
        <v>6.5000000000000002E-2</v>
      </c>
      <c r="K2224" s="29">
        <f ca="1">IF(C2224&gt;=Calculator!$G$27,IF(DAY($C2224)=1,Calculator!$G$34/2,IF(DAY($C2224)=15,Calculator!$G$34/2,0)),0)</f>
        <v>4500</v>
      </c>
      <c r="L2224" s="29">
        <f ca="1">IF(DAY($C2224)=28,IF(H2224=0,0,Calculator!$G$35),0)</f>
        <v>0</v>
      </c>
      <c r="M2224" s="29">
        <f ca="1">IF(I2224&gt;0,IF(DAY($C2224)=1,SUM(INDIRECT("I"&amp;(ROW(C2223)-DAY(C2223))):I2223),0),0)</f>
        <v>16.596263164980012</v>
      </c>
      <c r="N2224" s="29">
        <f ca="1">IF(C2224&lt;Calculator!$G$27,0,IF(C2224=Calculator!$G$27,Calculator!$G$39,IF(H2224-K2224&lt;=0,IF(D2224&gt;Calculator!$G$39,IF(H2224-K2224+E2224+L2224+M2224+Calculator!$G$39&gt;Calculator!$G$39,Calculator!$G$39-(H2224+E2224+L2224+M2224-K2224),Calculator!$G$39),D2224),0)))</f>
        <v>0</v>
      </c>
    </row>
    <row r="2225" spans="1:14" ht="15.75" thickBot="1">
      <c r="A2225" s="33" t="str">
        <f ca="1">IF(C2225=Calculator!$H$27,"F",IF(Daily!D2225+Daily!H2225=0,IF(D2224+H2224&gt;0,"L",""),""))</f>
        <v/>
      </c>
      <c r="B2225" s="34">
        <v>2224</v>
      </c>
      <c r="C2225" s="19">
        <f t="shared" ca="1" si="137"/>
        <v>48154</v>
      </c>
      <c r="D2225" s="29">
        <f t="shared" ca="1" si="139"/>
        <v>69454.937665424572</v>
      </c>
      <c r="E2225" s="29">
        <f ca="1">IF(C2225&lt;Calculator!$D$26,0,IF(DAY($C2225)=1,IF(D2225-Calculator!$G$24&gt;0,Calculator!$G$24,D2225),0))</f>
        <v>0</v>
      </c>
      <c r="F2225" s="29">
        <f ca="1">IF(E2225&gt;0,D2225*Calculator!$G$22/12,0)</f>
        <v>0</v>
      </c>
      <c r="G2225" s="29">
        <f ca="1">IF(E2225&gt;0,(IFERROR(-PMT(Calculator!$G$22/12,Calculator!$G$23*12,Calculator!$G$20),0))-F2225,0)</f>
        <v>0</v>
      </c>
      <c r="H2225" s="29">
        <f t="shared" ca="1" si="140"/>
        <v>2426.9301304791315</v>
      </c>
      <c r="I2225" s="29">
        <f t="shared" ca="1" si="138"/>
        <v>0.4321930369346399</v>
      </c>
      <c r="J2225" s="30">
        <f>Calculator!$G$40</f>
        <v>6.5000000000000002E-2</v>
      </c>
      <c r="K2225" s="29">
        <f ca="1">IF(C2225&gt;=Calculator!$G$27,IF(DAY($C2225)=1,Calculator!$G$34/2,IF(DAY($C2225)=15,Calculator!$G$34/2,0)),0)</f>
        <v>0</v>
      </c>
      <c r="L2225" s="29">
        <f ca="1">IF(DAY($C2225)=28,IF(H2225=0,0,Calculator!$G$35),0)</f>
        <v>0</v>
      </c>
      <c r="M2225" s="29">
        <f ca="1">IF(I2225&gt;0,IF(DAY($C2225)=1,SUM(INDIRECT("I"&amp;(ROW(C2224)-DAY(C2224))):I2224),0),0)</f>
        <v>0</v>
      </c>
      <c r="N2225" s="29">
        <f ca="1">IF(C2225&lt;Calculator!$G$27,0,IF(C2225=Calculator!$G$27,Calculator!$G$39,IF(H2225-K2225&lt;=0,IF(D2225&gt;Calculator!$G$39,IF(H2225-K2225+E2225+L2225+M2225+Calculator!$G$39&gt;Calculator!$G$39,Calculator!$G$39-(H2225+E2225+L2225+M2225-K2225),Calculator!$G$39),D2225),0)))</f>
        <v>0</v>
      </c>
    </row>
    <row r="2226" spans="1:14" ht="15.75" thickBot="1">
      <c r="A2226" s="33" t="str">
        <f ca="1">IF(C2226=Calculator!$H$27,"F",IF(Daily!D2226+Daily!H2226=0,IF(D2225+H2225&gt;0,"L",""),""))</f>
        <v/>
      </c>
      <c r="B2226" s="34">
        <v>2225</v>
      </c>
      <c r="C2226" s="19">
        <f t="shared" ca="1" si="137"/>
        <v>48155</v>
      </c>
      <c r="D2226" s="29">
        <f t="shared" ca="1" si="139"/>
        <v>69454.937665424572</v>
      </c>
      <c r="E2226" s="29">
        <f ca="1">IF(C2226&lt;Calculator!$D$26,0,IF(DAY($C2226)=1,IF(D2226-Calculator!$G$24&gt;0,Calculator!$G$24,D2226),0))</f>
        <v>0</v>
      </c>
      <c r="F2226" s="29">
        <f ca="1">IF(E2226&gt;0,D2226*Calculator!$G$22/12,0)</f>
        <v>0</v>
      </c>
      <c r="G2226" s="29">
        <f ca="1">IF(E2226&gt;0,(IFERROR(-PMT(Calculator!$G$22/12,Calculator!$G$23*12,Calculator!$G$20),0))-F2226,0)</f>
        <v>0</v>
      </c>
      <c r="H2226" s="29">
        <f t="shared" ca="1" si="140"/>
        <v>2426.9301304791315</v>
      </c>
      <c r="I2226" s="29">
        <f t="shared" ca="1" si="138"/>
        <v>0.4321930369346399</v>
      </c>
      <c r="J2226" s="30">
        <f>Calculator!$G$40</f>
        <v>6.5000000000000002E-2</v>
      </c>
      <c r="K2226" s="29">
        <f ca="1">IF(C2226&gt;=Calculator!$G$27,IF(DAY($C2226)=1,Calculator!$G$34/2,IF(DAY($C2226)=15,Calculator!$G$34/2,0)),0)</f>
        <v>0</v>
      </c>
      <c r="L2226" s="29">
        <f ca="1">IF(DAY($C2226)=28,IF(H2226=0,0,Calculator!$G$35),0)</f>
        <v>0</v>
      </c>
      <c r="M2226" s="29">
        <f ca="1">IF(I2226&gt;0,IF(DAY($C2226)=1,SUM(INDIRECT("I"&amp;(ROW(C2225)-DAY(C2225))):I2225),0),0)</f>
        <v>0</v>
      </c>
      <c r="N2226" s="29">
        <f ca="1">IF(C2226&lt;Calculator!$G$27,0,IF(C2226=Calculator!$G$27,Calculator!$G$39,IF(H2226-K2226&lt;=0,IF(D2226&gt;Calculator!$G$39,IF(H2226-K2226+E2226+L2226+M2226+Calculator!$G$39&gt;Calculator!$G$39,Calculator!$G$39-(H2226+E2226+L2226+M2226-K2226),Calculator!$G$39),D2226),0)))</f>
        <v>0</v>
      </c>
    </row>
    <row r="2227" spans="1:14" ht="15.75" thickBot="1">
      <c r="A2227" s="33" t="str">
        <f ca="1">IF(C2227=Calculator!$H$27,"F",IF(Daily!D2227+Daily!H2227=0,IF(D2226+H2226&gt;0,"L",""),""))</f>
        <v/>
      </c>
      <c r="B2227" s="34">
        <v>2226</v>
      </c>
      <c r="C2227" s="19">
        <f t="shared" ca="1" si="137"/>
        <v>48156</v>
      </c>
      <c r="D2227" s="29">
        <f t="shared" ca="1" si="139"/>
        <v>69454.937665424572</v>
      </c>
      <c r="E2227" s="29">
        <f ca="1">IF(C2227&lt;Calculator!$D$26,0,IF(DAY($C2227)=1,IF(D2227-Calculator!$G$24&gt;0,Calculator!$G$24,D2227),0))</f>
        <v>0</v>
      </c>
      <c r="F2227" s="29">
        <f ca="1">IF(E2227&gt;0,D2227*Calculator!$G$22/12,0)</f>
        <v>0</v>
      </c>
      <c r="G2227" s="29">
        <f ca="1">IF(E2227&gt;0,(IFERROR(-PMT(Calculator!$G$22/12,Calculator!$G$23*12,Calculator!$G$20),0))-F2227,0)</f>
        <v>0</v>
      </c>
      <c r="H2227" s="29">
        <f t="shared" ca="1" si="140"/>
        <v>2426.9301304791315</v>
      </c>
      <c r="I2227" s="29">
        <f t="shared" ca="1" si="138"/>
        <v>0.4321930369346399</v>
      </c>
      <c r="J2227" s="30">
        <f>Calculator!$G$40</f>
        <v>6.5000000000000002E-2</v>
      </c>
      <c r="K2227" s="29">
        <f ca="1">IF(C2227&gt;=Calculator!$G$27,IF(DAY($C2227)=1,Calculator!$G$34/2,IF(DAY($C2227)=15,Calculator!$G$34/2,0)),0)</f>
        <v>0</v>
      </c>
      <c r="L2227" s="29">
        <f ca="1">IF(DAY($C2227)=28,IF(H2227=0,0,Calculator!$G$35),0)</f>
        <v>0</v>
      </c>
      <c r="M2227" s="29">
        <f ca="1">IF(I2227&gt;0,IF(DAY($C2227)=1,SUM(INDIRECT("I"&amp;(ROW(C2226)-DAY(C2226))):I2226),0),0)</f>
        <v>0</v>
      </c>
      <c r="N2227" s="29">
        <f ca="1">IF(C2227&lt;Calculator!$G$27,0,IF(C2227=Calculator!$G$27,Calculator!$G$39,IF(H2227-K2227&lt;=0,IF(D2227&gt;Calculator!$G$39,IF(H2227-K2227+E2227+L2227+M2227+Calculator!$G$39&gt;Calculator!$G$39,Calculator!$G$39-(H2227+E2227+L2227+M2227-K2227),Calculator!$G$39),D2227),0)))</f>
        <v>0</v>
      </c>
    </row>
    <row r="2228" spans="1:14" ht="15.75" thickBot="1">
      <c r="A2228" s="33" t="str">
        <f ca="1">IF(C2228=Calculator!$H$27,"F",IF(Daily!D2228+Daily!H2228=0,IF(D2227+H2227&gt;0,"L",""),""))</f>
        <v/>
      </c>
      <c r="B2228" s="34">
        <v>2227</v>
      </c>
      <c r="C2228" s="19">
        <f t="shared" ca="1" si="137"/>
        <v>48157</v>
      </c>
      <c r="D2228" s="29">
        <f t="shared" ca="1" si="139"/>
        <v>69454.937665424572</v>
      </c>
      <c r="E2228" s="29">
        <f ca="1">IF(C2228&lt;Calculator!$D$26,0,IF(DAY($C2228)=1,IF(D2228-Calculator!$G$24&gt;0,Calculator!$G$24,D2228),0))</f>
        <v>0</v>
      </c>
      <c r="F2228" s="29">
        <f ca="1">IF(E2228&gt;0,D2228*Calculator!$G$22/12,0)</f>
        <v>0</v>
      </c>
      <c r="G2228" s="29">
        <f ca="1">IF(E2228&gt;0,(IFERROR(-PMT(Calculator!$G$22/12,Calculator!$G$23*12,Calculator!$G$20),0))-F2228,0)</f>
        <v>0</v>
      </c>
      <c r="H2228" s="29">
        <f t="shared" ca="1" si="140"/>
        <v>2426.9301304791315</v>
      </c>
      <c r="I2228" s="29">
        <f t="shared" ca="1" si="138"/>
        <v>0.4321930369346399</v>
      </c>
      <c r="J2228" s="30">
        <f>Calculator!$G$40</f>
        <v>6.5000000000000002E-2</v>
      </c>
      <c r="K2228" s="29">
        <f ca="1">IF(C2228&gt;=Calculator!$G$27,IF(DAY($C2228)=1,Calculator!$G$34/2,IF(DAY($C2228)=15,Calculator!$G$34/2,0)),0)</f>
        <v>0</v>
      </c>
      <c r="L2228" s="29">
        <f ca="1">IF(DAY($C2228)=28,IF(H2228=0,0,Calculator!$G$35),0)</f>
        <v>0</v>
      </c>
      <c r="M2228" s="29">
        <f ca="1">IF(I2228&gt;0,IF(DAY($C2228)=1,SUM(INDIRECT("I"&amp;(ROW(C2227)-DAY(C2227))):I2227),0),0)</f>
        <v>0</v>
      </c>
      <c r="N2228" s="29">
        <f ca="1">IF(C2228&lt;Calculator!$G$27,0,IF(C2228=Calculator!$G$27,Calculator!$G$39,IF(H2228-K2228&lt;=0,IF(D2228&gt;Calculator!$G$39,IF(H2228-K2228+E2228+L2228+M2228+Calculator!$G$39&gt;Calculator!$G$39,Calculator!$G$39-(H2228+E2228+L2228+M2228-K2228),Calculator!$G$39),D2228),0)))</f>
        <v>0</v>
      </c>
    </row>
    <row r="2229" spans="1:14" ht="15.75" thickBot="1">
      <c r="A2229" s="33" t="str">
        <f ca="1">IF(C2229=Calculator!$H$27,"F",IF(Daily!D2229+Daily!H2229=0,IF(D2228+H2228&gt;0,"L",""),""))</f>
        <v/>
      </c>
      <c r="B2229" s="34">
        <v>2228</v>
      </c>
      <c r="C2229" s="19">
        <f t="shared" ca="1" si="137"/>
        <v>48158</v>
      </c>
      <c r="D2229" s="29">
        <f t="shared" ca="1" si="139"/>
        <v>69454.937665424572</v>
      </c>
      <c r="E2229" s="29">
        <f ca="1">IF(C2229&lt;Calculator!$D$26,0,IF(DAY($C2229)=1,IF(D2229-Calculator!$G$24&gt;0,Calculator!$G$24,D2229),0))</f>
        <v>0</v>
      </c>
      <c r="F2229" s="29">
        <f ca="1">IF(E2229&gt;0,D2229*Calculator!$G$22/12,0)</f>
        <v>0</v>
      </c>
      <c r="G2229" s="29">
        <f ca="1">IF(E2229&gt;0,(IFERROR(-PMT(Calculator!$G$22/12,Calculator!$G$23*12,Calculator!$G$20),0))-F2229,0)</f>
        <v>0</v>
      </c>
      <c r="H2229" s="29">
        <f t="shared" ca="1" si="140"/>
        <v>2426.9301304791315</v>
      </c>
      <c r="I2229" s="29">
        <f t="shared" ca="1" si="138"/>
        <v>0.4321930369346399</v>
      </c>
      <c r="J2229" s="30">
        <f>Calculator!$G$40</f>
        <v>6.5000000000000002E-2</v>
      </c>
      <c r="K2229" s="29">
        <f ca="1">IF(C2229&gt;=Calculator!$G$27,IF(DAY($C2229)=1,Calculator!$G$34/2,IF(DAY($C2229)=15,Calculator!$G$34/2,0)),0)</f>
        <v>0</v>
      </c>
      <c r="L2229" s="29">
        <f ca="1">IF(DAY($C2229)=28,IF(H2229=0,0,Calculator!$G$35),0)</f>
        <v>0</v>
      </c>
      <c r="M2229" s="29">
        <f ca="1">IF(I2229&gt;0,IF(DAY($C2229)=1,SUM(INDIRECT("I"&amp;(ROW(C2228)-DAY(C2228))):I2228),0),0)</f>
        <v>0</v>
      </c>
      <c r="N2229" s="29">
        <f ca="1">IF(C2229&lt;Calculator!$G$27,0,IF(C2229=Calculator!$G$27,Calculator!$G$39,IF(H2229-K2229&lt;=0,IF(D2229&gt;Calculator!$G$39,IF(H2229-K2229+E2229+L2229+M2229+Calculator!$G$39&gt;Calculator!$G$39,Calculator!$G$39-(H2229+E2229+L2229+M2229-K2229),Calculator!$G$39),D2229),0)))</f>
        <v>0</v>
      </c>
    </row>
    <row r="2230" spans="1:14" ht="15.75" thickBot="1">
      <c r="A2230" s="33" t="str">
        <f ca="1">IF(C2230=Calculator!$H$27,"F",IF(Daily!D2230+Daily!H2230=0,IF(D2229+H2229&gt;0,"L",""),""))</f>
        <v/>
      </c>
      <c r="B2230" s="34">
        <v>2229</v>
      </c>
      <c r="C2230" s="19">
        <f t="shared" ca="1" si="137"/>
        <v>48159</v>
      </c>
      <c r="D2230" s="29">
        <f t="shared" ca="1" si="139"/>
        <v>69454.937665424572</v>
      </c>
      <c r="E2230" s="29">
        <f ca="1">IF(C2230&lt;Calculator!$D$26,0,IF(DAY($C2230)=1,IF(D2230-Calculator!$G$24&gt;0,Calculator!$G$24,D2230),0))</f>
        <v>0</v>
      </c>
      <c r="F2230" s="29">
        <f ca="1">IF(E2230&gt;0,D2230*Calculator!$G$22/12,0)</f>
        <v>0</v>
      </c>
      <c r="G2230" s="29">
        <f ca="1">IF(E2230&gt;0,(IFERROR(-PMT(Calculator!$G$22/12,Calculator!$G$23*12,Calculator!$G$20),0))-F2230,0)</f>
        <v>0</v>
      </c>
      <c r="H2230" s="29">
        <f t="shared" ca="1" si="140"/>
        <v>2426.9301304791315</v>
      </c>
      <c r="I2230" s="29">
        <f t="shared" ca="1" si="138"/>
        <v>0.4321930369346399</v>
      </c>
      <c r="J2230" s="30">
        <f>Calculator!$G$40</f>
        <v>6.5000000000000002E-2</v>
      </c>
      <c r="K2230" s="29">
        <f ca="1">IF(C2230&gt;=Calculator!$G$27,IF(DAY($C2230)=1,Calculator!$G$34/2,IF(DAY($C2230)=15,Calculator!$G$34/2,0)),0)</f>
        <v>0</v>
      </c>
      <c r="L2230" s="29">
        <f ca="1">IF(DAY($C2230)=28,IF(H2230=0,0,Calculator!$G$35),0)</f>
        <v>0</v>
      </c>
      <c r="M2230" s="29">
        <f ca="1">IF(I2230&gt;0,IF(DAY($C2230)=1,SUM(INDIRECT("I"&amp;(ROW(C2229)-DAY(C2229))):I2229),0),0)</f>
        <v>0</v>
      </c>
      <c r="N2230" s="29">
        <f ca="1">IF(C2230&lt;Calculator!$G$27,0,IF(C2230=Calculator!$G$27,Calculator!$G$39,IF(H2230-K2230&lt;=0,IF(D2230&gt;Calculator!$G$39,IF(H2230-K2230+E2230+L2230+M2230+Calculator!$G$39&gt;Calculator!$G$39,Calculator!$G$39-(H2230+E2230+L2230+M2230-K2230),Calculator!$G$39),D2230),0)))</f>
        <v>0</v>
      </c>
    </row>
    <row r="2231" spans="1:14" ht="15.75" thickBot="1">
      <c r="A2231" s="33" t="str">
        <f ca="1">IF(C2231=Calculator!$H$27,"F",IF(Daily!D2231+Daily!H2231=0,IF(D2230+H2230&gt;0,"L",""),""))</f>
        <v/>
      </c>
      <c r="B2231" s="34">
        <v>2230</v>
      </c>
      <c r="C2231" s="19">
        <f t="shared" ca="1" si="137"/>
        <v>48160</v>
      </c>
      <c r="D2231" s="29">
        <f t="shared" ca="1" si="139"/>
        <v>69454.937665424572</v>
      </c>
      <c r="E2231" s="29">
        <f ca="1">IF(C2231&lt;Calculator!$D$26,0,IF(DAY($C2231)=1,IF(D2231-Calculator!$G$24&gt;0,Calculator!$G$24,D2231),0))</f>
        <v>0</v>
      </c>
      <c r="F2231" s="29">
        <f ca="1">IF(E2231&gt;0,D2231*Calculator!$G$22/12,0)</f>
        <v>0</v>
      </c>
      <c r="G2231" s="29">
        <f ca="1">IF(E2231&gt;0,(IFERROR(-PMT(Calculator!$G$22/12,Calculator!$G$23*12,Calculator!$G$20),0))-F2231,0)</f>
        <v>0</v>
      </c>
      <c r="H2231" s="29">
        <f t="shared" ca="1" si="140"/>
        <v>2426.9301304791315</v>
      </c>
      <c r="I2231" s="29">
        <f t="shared" ca="1" si="138"/>
        <v>0.4321930369346399</v>
      </c>
      <c r="J2231" s="30">
        <f>Calculator!$G$40</f>
        <v>6.5000000000000002E-2</v>
      </c>
      <c r="K2231" s="29">
        <f ca="1">IF(C2231&gt;=Calculator!$G$27,IF(DAY($C2231)=1,Calculator!$G$34/2,IF(DAY($C2231)=15,Calculator!$G$34/2,0)),0)</f>
        <v>0</v>
      </c>
      <c r="L2231" s="29">
        <f ca="1">IF(DAY($C2231)=28,IF(H2231=0,0,Calculator!$G$35),0)</f>
        <v>0</v>
      </c>
      <c r="M2231" s="29">
        <f ca="1">IF(I2231&gt;0,IF(DAY($C2231)=1,SUM(INDIRECT("I"&amp;(ROW(C2230)-DAY(C2230))):I2230),0),0)</f>
        <v>0</v>
      </c>
      <c r="N2231" s="29">
        <f ca="1">IF(C2231&lt;Calculator!$G$27,0,IF(C2231=Calculator!$G$27,Calculator!$G$39,IF(H2231-K2231&lt;=0,IF(D2231&gt;Calculator!$G$39,IF(H2231-K2231+E2231+L2231+M2231+Calculator!$G$39&gt;Calculator!$G$39,Calculator!$G$39-(H2231+E2231+L2231+M2231-K2231),Calculator!$G$39),D2231),0)))</f>
        <v>0</v>
      </c>
    </row>
    <row r="2232" spans="1:14" ht="15.75" thickBot="1">
      <c r="A2232" s="33" t="str">
        <f ca="1">IF(C2232=Calculator!$H$27,"F",IF(Daily!D2232+Daily!H2232=0,IF(D2231+H2231&gt;0,"L",""),""))</f>
        <v/>
      </c>
      <c r="B2232" s="34">
        <v>2231</v>
      </c>
      <c r="C2232" s="19">
        <f t="shared" ca="1" si="137"/>
        <v>48161</v>
      </c>
      <c r="D2232" s="29">
        <f t="shared" ca="1" si="139"/>
        <v>69454.937665424572</v>
      </c>
      <c r="E2232" s="29">
        <f ca="1">IF(C2232&lt;Calculator!$D$26,0,IF(DAY($C2232)=1,IF(D2232-Calculator!$G$24&gt;0,Calculator!$G$24,D2232),0))</f>
        <v>0</v>
      </c>
      <c r="F2232" s="29">
        <f ca="1">IF(E2232&gt;0,D2232*Calculator!$G$22/12,0)</f>
        <v>0</v>
      </c>
      <c r="G2232" s="29">
        <f ca="1">IF(E2232&gt;0,(IFERROR(-PMT(Calculator!$G$22/12,Calculator!$G$23*12,Calculator!$G$20),0))-F2232,0)</f>
        <v>0</v>
      </c>
      <c r="H2232" s="29">
        <f t="shared" ca="1" si="140"/>
        <v>2426.9301304791315</v>
      </c>
      <c r="I2232" s="29">
        <f t="shared" ca="1" si="138"/>
        <v>0.4321930369346399</v>
      </c>
      <c r="J2232" s="30">
        <f>Calculator!$G$40</f>
        <v>6.5000000000000002E-2</v>
      </c>
      <c r="K2232" s="29">
        <f ca="1">IF(C2232&gt;=Calculator!$G$27,IF(DAY($C2232)=1,Calculator!$G$34/2,IF(DAY($C2232)=15,Calculator!$G$34/2,0)),0)</f>
        <v>0</v>
      </c>
      <c r="L2232" s="29">
        <f ca="1">IF(DAY($C2232)=28,IF(H2232=0,0,Calculator!$G$35),0)</f>
        <v>0</v>
      </c>
      <c r="M2232" s="29">
        <f ca="1">IF(I2232&gt;0,IF(DAY($C2232)=1,SUM(INDIRECT("I"&amp;(ROW(C2231)-DAY(C2231))):I2231),0),0)</f>
        <v>0</v>
      </c>
      <c r="N2232" s="29">
        <f ca="1">IF(C2232&lt;Calculator!$G$27,0,IF(C2232=Calculator!$G$27,Calculator!$G$39,IF(H2232-K2232&lt;=0,IF(D2232&gt;Calculator!$G$39,IF(H2232-K2232+E2232+L2232+M2232+Calculator!$G$39&gt;Calculator!$G$39,Calculator!$G$39-(H2232+E2232+L2232+M2232-K2232),Calculator!$G$39),D2232),0)))</f>
        <v>0</v>
      </c>
    </row>
    <row r="2233" spans="1:14" ht="15.75" thickBot="1">
      <c r="A2233" s="33" t="str">
        <f ca="1">IF(C2233=Calculator!$H$27,"F",IF(Daily!D2233+Daily!H2233=0,IF(D2232+H2232&gt;0,"L",""),""))</f>
        <v/>
      </c>
      <c r="B2233" s="34">
        <v>2232</v>
      </c>
      <c r="C2233" s="19">
        <f t="shared" ca="1" si="137"/>
        <v>48162</v>
      </c>
      <c r="D2233" s="29">
        <f t="shared" ca="1" si="139"/>
        <v>69454.937665424572</v>
      </c>
      <c r="E2233" s="29">
        <f ca="1">IF(C2233&lt;Calculator!$D$26,0,IF(DAY($C2233)=1,IF(D2233-Calculator!$G$24&gt;0,Calculator!$G$24,D2233),0))</f>
        <v>0</v>
      </c>
      <c r="F2233" s="29">
        <f ca="1">IF(E2233&gt;0,D2233*Calculator!$G$22/12,0)</f>
        <v>0</v>
      </c>
      <c r="G2233" s="29">
        <f ca="1">IF(E2233&gt;0,(IFERROR(-PMT(Calculator!$G$22/12,Calculator!$G$23*12,Calculator!$G$20),0))-F2233,0)</f>
        <v>0</v>
      </c>
      <c r="H2233" s="29">
        <f t="shared" ca="1" si="140"/>
        <v>2426.9301304791315</v>
      </c>
      <c r="I2233" s="29">
        <f t="shared" ca="1" si="138"/>
        <v>0.4321930369346399</v>
      </c>
      <c r="J2233" s="30">
        <f>Calculator!$G$40</f>
        <v>6.5000000000000002E-2</v>
      </c>
      <c r="K2233" s="29">
        <f ca="1">IF(C2233&gt;=Calculator!$G$27,IF(DAY($C2233)=1,Calculator!$G$34/2,IF(DAY($C2233)=15,Calculator!$G$34/2,0)),0)</f>
        <v>0</v>
      </c>
      <c r="L2233" s="29">
        <f ca="1">IF(DAY($C2233)=28,IF(H2233=0,0,Calculator!$G$35),0)</f>
        <v>0</v>
      </c>
      <c r="M2233" s="29">
        <f ca="1">IF(I2233&gt;0,IF(DAY($C2233)=1,SUM(INDIRECT("I"&amp;(ROW(C2232)-DAY(C2232))):I2232),0),0)</f>
        <v>0</v>
      </c>
      <c r="N2233" s="29">
        <f ca="1">IF(C2233&lt;Calculator!$G$27,0,IF(C2233=Calculator!$G$27,Calculator!$G$39,IF(H2233-K2233&lt;=0,IF(D2233&gt;Calculator!$G$39,IF(H2233-K2233+E2233+L2233+M2233+Calculator!$G$39&gt;Calculator!$G$39,Calculator!$G$39-(H2233+E2233+L2233+M2233-K2233),Calculator!$G$39),D2233),0)))</f>
        <v>0</v>
      </c>
    </row>
    <row r="2234" spans="1:14" ht="15.75" thickBot="1">
      <c r="A2234" s="33" t="str">
        <f ca="1">IF(C2234=Calculator!$H$27,"F",IF(Daily!D2234+Daily!H2234=0,IF(D2233+H2233&gt;0,"L",""),""))</f>
        <v/>
      </c>
      <c r="B2234" s="34">
        <v>2233</v>
      </c>
      <c r="C2234" s="19">
        <f t="shared" ca="1" si="137"/>
        <v>48163</v>
      </c>
      <c r="D2234" s="29">
        <f t="shared" ca="1" si="139"/>
        <v>69454.937665424572</v>
      </c>
      <c r="E2234" s="29">
        <f ca="1">IF(C2234&lt;Calculator!$D$26,0,IF(DAY($C2234)=1,IF(D2234-Calculator!$G$24&gt;0,Calculator!$G$24,D2234),0))</f>
        <v>0</v>
      </c>
      <c r="F2234" s="29">
        <f ca="1">IF(E2234&gt;0,D2234*Calculator!$G$22/12,0)</f>
        <v>0</v>
      </c>
      <c r="G2234" s="29">
        <f ca="1">IF(E2234&gt;0,(IFERROR(-PMT(Calculator!$G$22/12,Calculator!$G$23*12,Calculator!$G$20),0))-F2234,0)</f>
        <v>0</v>
      </c>
      <c r="H2234" s="29">
        <f t="shared" ca="1" si="140"/>
        <v>2426.9301304791315</v>
      </c>
      <c r="I2234" s="29">
        <f t="shared" ca="1" si="138"/>
        <v>0.4321930369346399</v>
      </c>
      <c r="J2234" s="30">
        <f>Calculator!$G$40</f>
        <v>6.5000000000000002E-2</v>
      </c>
      <c r="K2234" s="29">
        <f ca="1">IF(C2234&gt;=Calculator!$G$27,IF(DAY($C2234)=1,Calculator!$G$34/2,IF(DAY($C2234)=15,Calculator!$G$34/2,0)),0)</f>
        <v>0</v>
      </c>
      <c r="L2234" s="29">
        <f ca="1">IF(DAY($C2234)=28,IF(H2234=0,0,Calculator!$G$35),0)</f>
        <v>0</v>
      </c>
      <c r="M2234" s="29">
        <f ca="1">IF(I2234&gt;0,IF(DAY($C2234)=1,SUM(INDIRECT("I"&amp;(ROW(C2233)-DAY(C2233))):I2233),0),0)</f>
        <v>0</v>
      </c>
      <c r="N2234" s="29">
        <f ca="1">IF(C2234&lt;Calculator!$G$27,0,IF(C2234=Calculator!$G$27,Calculator!$G$39,IF(H2234-K2234&lt;=0,IF(D2234&gt;Calculator!$G$39,IF(H2234-K2234+E2234+L2234+M2234+Calculator!$G$39&gt;Calculator!$G$39,Calculator!$G$39-(H2234+E2234+L2234+M2234-K2234),Calculator!$G$39),D2234),0)))</f>
        <v>0</v>
      </c>
    </row>
    <row r="2235" spans="1:14" ht="15.75" thickBot="1">
      <c r="A2235" s="33" t="str">
        <f ca="1">IF(C2235=Calculator!$H$27,"F",IF(Daily!D2235+Daily!H2235=0,IF(D2234+H2234&gt;0,"L",""),""))</f>
        <v/>
      </c>
      <c r="B2235" s="34">
        <v>2234</v>
      </c>
      <c r="C2235" s="19">
        <f t="shared" ca="1" si="137"/>
        <v>48164</v>
      </c>
      <c r="D2235" s="29">
        <f t="shared" ca="1" si="139"/>
        <v>69454.937665424572</v>
      </c>
      <c r="E2235" s="29">
        <f ca="1">IF(C2235&lt;Calculator!$D$26,0,IF(DAY($C2235)=1,IF(D2235-Calculator!$G$24&gt;0,Calculator!$G$24,D2235),0))</f>
        <v>0</v>
      </c>
      <c r="F2235" s="29">
        <f ca="1">IF(E2235&gt;0,D2235*Calculator!$G$22/12,0)</f>
        <v>0</v>
      </c>
      <c r="G2235" s="29">
        <f ca="1">IF(E2235&gt;0,(IFERROR(-PMT(Calculator!$G$22/12,Calculator!$G$23*12,Calculator!$G$20),0))-F2235,0)</f>
        <v>0</v>
      </c>
      <c r="H2235" s="29">
        <f t="shared" ca="1" si="140"/>
        <v>2426.9301304791315</v>
      </c>
      <c r="I2235" s="29">
        <f t="shared" ca="1" si="138"/>
        <v>0.4321930369346399</v>
      </c>
      <c r="J2235" s="30">
        <f>Calculator!$G$40</f>
        <v>6.5000000000000002E-2</v>
      </c>
      <c r="K2235" s="29">
        <f ca="1">IF(C2235&gt;=Calculator!$G$27,IF(DAY($C2235)=1,Calculator!$G$34/2,IF(DAY($C2235)=15,Calculator!$G$34/2,0)),0)</f>
        <v>0</v>
      </c>
      <c r="L2235" s="29">
        <f ca="1">IF(DAY($C2235)=28,IF(H2235=0,0,Calculator!$G$35),0)</f>
        <v>0</v>
      </c>
      <c r="M2235" s="29">
        <f ca="1">IF(I2235&gt;0,IF(DAY($C2235)=1,SUM(INDIRECT("I"&amp;(ROW(C2234)-DAY(C2234))):I2234),0),0)</f>
        <v>0</v>
      </c>
      <c r="N2235" s="29">
        <f ca="1">IF(C2235&lt;Calculator!$G$27,0,IF(C2235=Calculator!$G$27,Calculator!$G$39,IF(H2235-K2235&lt;=0,IF(D2235&gt;Calculator!$G$39,IF(H2235-K2235+E2235+L2235+M2235+Calculator!$G$39&gt;Calculator!$G$39,Calculator!$G$39-(H2235+E2235+L2235+M2235-K2235),Calculator!$G$39),D2235),0)))</f>
        <v>0</v>
      </c>
    </row>
    <row r="2236" spans="1:14" ht="15.75" thickBot="1">
      <c r="A2236" s="33" t="str">
        <f ca="1">IF(C2236=Calculator!$H$27,"F",IF(Daily!D2236+Daily!H2236=0,IF(D2235+H2235&gt;0,"L",""),""))</f>
        <v/>
      </c>
      <c r="B2236" s="34">
        <v>2235</v>
      </c>
      <c r="C2236" s="19">
        <f t="shared" ca="1" si="137"/>
        <v>48165</v>
      </c>
      <c r="D2236" s="29">
        <f t="shared" ca="1" si="139"/>
        <v>69454.937665424572</v>
      </c>
      <c r="E2236" s="29">
        <f ca="1">IF(C2236&lt;Calculator!$D$26,0,IF(DAY($C2236)=1,IF(D2236-Calculator!$G$24&gt;0,Calculator!$G$24,D2236),0))</f>
        <v>0</v>
      </c>
      <c r="F2236" s="29">
        <f ca="1">IF(E2236&gt;0,D2236*Calculator!$G$22/12,0)</f>
        <v>0</v>
      </c>
      <c r="G2236" s="29">
        <f ca="1">IF(E2236&gt;0,(IFERROR(-PMT(Calculator!$G$22/12,Calculator!$G$23*12,Calculator!$G$20),0))-F2236,0)</f>
        <v>0</v>
      </c>
      <c r="H2236" s="29">
        <f t="shared" ca="1" si="140"/>
        <v>2426.9301304791315</v>
      </c>
      <c r="I2236" s="29">
        <f t="shared" ca="1" si="138"/>
        <v>0.4321930369346399</v>
      </c>
      <c r="J2236" s="30">
        <f>Calculator!$G$40</f>
        <v>6.5000000000000002E-2</v>
      </c>
      <c r="K2236" s="29">
        <f ca="1">IF(C2236&gt;=Calculator!$G$27,IF(DAY($C2236)=1,Calculator!$G$34/2,IF(DAY($C2236)=15,Calculator!$G$34/2,0)),0)</f>
        <v>0</v>
      </c>
      <c r="L2236" s="29">
        <f ca="1">IF(DAY($C2236)=28,IF(H2236=0,0,Calculator!$G$35),0)</f>
        <v>0</v>
      </c>
      <c r="M2236" s="29">
        <f ca="1">IF(I2236&gt;0,IF(DAY($C2236)=1,SUM(INDIRECT("I"&amp;(ROW(C2235)-DAY(C2235))):I2235),0),0)</f>
        <v>0</v>
      </c>
      <c r="N2236" s="29">
        <f ca="1">IF(C2236&lt;Calculator!$G$27,0,IF(C2236=Calculator!$G$27,Calculator!$G$39,IF(H2236-K2236&lt;=0,IF(D2236&gt;Calculator!$G$39,IF(H2236-K2236+E2236+L2236+M2236+Calculator!$G$39&gt;Calculator!$G$39,Calculator!$G$39-(H2236+E2236+L2236+M2236-K2236),Calculator!$G$39),D2236),0)))</f>
        <v>0</v>
      </c>
    </row>
    <row r="2237" spans="1:14" ht="15.75" thickBot="1">
      <c r="A2237" s="33" t="str">
        <f ca="1">IF(C2237=Calculator!$H$27,"F",IF(Daily!D2237+Daily!H2237=0,IF(D2236+H2236&gt;0,"L",""),""))</f>
        <v/>
      </c>
      <c r="B2237" s="34">
        <v>2236</v>
      </c>
      <c r="C2237" s="19">
        <f t="shared" ca="1" si="137"/>
        <v>48166</v>
      </c>
      <c r="D2237" s="29">
        <f t="shared" ca="1" si="139"/>
        <v>69454.937665424572</v>
      </c>
      <c r="E2237" s="29">
        <f ca="1">IF(C2237&lt;Calculator!$D$26,0,IF(DAY($C2237)=1,IF(D2237-Calculator!$G$24&gt;0,Calculator!$G$24,D2237),0))</f>
        <v>0</v>
      </c>
      <c r="F2237" s="29">
        <f ca="1">IF(E2237&gt;0,D2237*Calculator!$G$22/12,0)</f>
        <v>0</v>
      </c>
      <c r="G2237" s="29">
        <f ca="1">IF(E2237&gt;0,(IFERROR(-PMT(Calculator!$G$22/12,Calculator!$G$23*12,Calculator!$G$20),0))-F2237,0)</f>
        <v>0</v>
      </c>
      <c r="H2237" s="29">
        <f t="shared" ca="1" si="140"/>
        <v>2426.9301304791315</v>
      </c>
      <c r="I2237" s="29">
        <f t="shared" ca="1" si="138"/>
        <v>0.4321930369346399</v>
      </c>
      <c r="J2237" s="30">
        <f>Calculator!$G$40</f>
        <v>6.5000000000000002E-2</v>
      </c>
      <c r="K2237" s="29">
        <f ca="1">IF(C2237&gt;=Calculator!$G$27,IF(DAY($C2237)=1,Calculator!$G$34/2,IF(DAY($C2237)=15,Calculator!$G$34/2,0)),0)</f>
        <v>0</v>
      </c>
      <c r="L2237" s="29">
        <f ca="1">IF(DAY($C2237)=28,IF(H2237=0,0,Calculator!$G$35),0)</f>
        <v>0</v>
      </c>
      <c r="M2237" s="29">
        <f ca="1">IF(I2237&gt;0,IF(DAY($C2237)=1,SUM(INDIRECT("I"&amp;(ROW(C2236)-DAY(C2236))):I2236),0),0)</f>
        <v>0</v>
      </c>
      <c r="N2237" s="29">
        <f ca="1">IF(C2237&lt;Calculator!$G$27,0,IF(C2237=Calculator!$G$27,Calculator!$G$39,IF(H2237-K2237&lt;=0,IF(D2237&gt;Calculator!$G$39,IF(H2237-K2237+E2237+L2237+M2237+Calculator!$G$39&gt;Calculator!$G$39,Calculator!$G$39-(H2237+E2237+L2237+M2237-K2237),Calculator!$G$39),D2237),0)))</f>
        <v>0</v>
      </c>
    </row>
    <row r="2238" spans="1:14" ht="15.75" thickBot="1">
      <c r="A2238" s="33" t="str">
        <f ca="1">IF(C2238=Calculator!$H$27,"F",IF(Daily!D2238+Daily!H2238=0,IF(D2237+H2237&gt;0,"L",""),""))</f>
        <v/>
      </c>
      <c r="B2238" s="34">
        <v>2237</v>
      </c>
      <c r="C2238" s="19">
        <f t="shared" ca="1" si="137"/>
        <v>48167</v>
      </c>
      <c r="D2238" s="29">
        <f t="shared" ca="1" si="139"/>
        <v>69454.937665424572</v>
      </c>
      <c r="E2238" s="29">
        <f ca="1">IF(C2238&lt;Calculator!$D$26,0,IF(DAY($C2238)=1,IF(D2238-Calculator!$G$24&gt;0,Calculator!$G$24,D2238),0))</f>
        <v>0</v>
      </c>
      <c r="F2238" s="29">
        <f ca="1">IF(E2238&gt;0,D2238*Calculator!$G$22/12,0)</f>
        <v>0</v>
      </c>
      <c r="G2238" s="29">
        <f ca="1">IF(E2238&gt;0,(IFERROR(-PMT(Calculator!$G$22/12,Calculator!$G$23*12,Calculator!$G$20),0))-F2238,0)</f>
        <v>0</v>
      </c>
      <c r="H2238" s="29">
        <f t="shared" ca="1" si="140"/>
        <v>2426.9301304791315</v>
      </c>
      <c r="I2238" s="29">
        <f t="shared" ca="1" si="138"/>
        <v>0.4321930369346399</v>
      </c>
      <c r="J2238" s="30">
        <f>Calculator!$G$40</f>
        <v>6.5000000000000002E-2</v>
      </c>
      <c r="K2238" s="29">
        <f ca="1">IF(C2238&gt;=Calculator!$G$27,IF(DAY($C2238)=1,Calculator!$G$34/2,IF(DAY($C2238)=15,Calculator!$G$34/2,0)),0)</f>
        <v>4500</v>
      </c>
      <c r="L2238" s="29">
        <f ca="1">IF(DAY($C2238)=28,IF(H2238=0,0,Calculator!$G$35),0)</f>
        <v>0</v>
      </c>
      <c r="M2238" s="29">
        <f ca="1">IF(I2238&gt;0,IF(DAY($C2238)=1,SUM(INDIRECT("I"&amp;(ROW(C2237)-DAY(C2237))):I2237),0),0)</f>
        <v>0</v>
      </c>
      <c r="N2238" s="29">
        <f ca="1">IF(C2238&lt;Calculator!$G$27,0,IF(C2238=Calculator!$G$27,Calculator!$G$39,IF(H2238-K2238&lt;=0,IF(D2238&gt;Calculator!$G$39,IF(H2238-K2238+E2238+L2238+M2238+Calculator!$G$39&gt;Calculator!$G$39,Calculator!$G$39-(H2238+E2238+L2238+M2238-K2238),Calculator!$G$39),D2238),0)))</f>
        <v>10000</v>
      </c>
    </row>
    <row r="2239" spans="1:14" ht="15.75" thickBot="1">
      <c r="A2239" s="33" t="str">
        <f ca="1">IF(C2239=Calculator!$H$27,"F",IF(Daily!D2239+Daily!H2239=0,IF(D2238+H2238&gt;0,"L",""),""))</f>
        <v/>
      </c>
      <c r="B2239" s="34">
        <v>2238</v>
      </c>
      <c r="C2239" s="19">
        <f t="shared" ca="1" si="137"/>
        <v>48168</v>
      </c>
      <c r="D2239" s="29">
        <f t="shared" ca="1" si="139"/>
        <v>59454.937665424572</v>
      </c>
      <c r="E2239" s="29">
        <f ca="1">IF(C2239&lt;Calculator!$D$26,0,IF(DAY($C2239)=1,IF(D2239-Calculator!$G$24&gt;0,Calculator!$G$24,D2239),0))</f>
        <v>0</v>
      </c>
      <c r="F2239" s="29">
        <f ca="1">IF(E2239&gt;0,D2239*Calculator!$G$22/12,0)</f>
        <v>0</v>
      </c>
      <c r="G2239" s="29">
        <f ca="1">IF(E2239&gt;0,(IFERROR(-PMT(Calculator!$G$22/12,Calculator!$G$23*12,Calculator!$G$20),0))-F2239,0)</f>
        <v>0</v>
      </c>
      <c r="H2239" s="29">
        <f t="shared" ca="1" si="140"/>
        <v>7926.9301304791315</v>
      </c>
      <c r="I2239" s="29">
        <f t="shared" ca="1" si="138"/>
        <v>1.4116450917291605</v>
      </c>
      <c r="J2239" s="30">
        <f>Calculator!$G$40</f>
        <v>6.5000000000000002E-2</v>
      </c>
      <c r="K2239" s="29">
        <f ca="1">IF(C2239&gt;=Calculator!$G$27,IF(DAY($C2239)=1,Calculator!$G$34/2,IF(DAY($C2239)=15,Calculator!$G$34/2,0)),0)</f>
        <v>0</v>
      </c>
      <c r="L2239" s="29">
        <f ca="1">IF(DAY($C2239)=28,IF(H2239=0,0,Calculator!$G$35),0)</f>
        <v>0</v>
      </c>
      <c r="M2239" s="29">
        <f ca="1">IF(I2239&gt;0,IF(DAY($C2239)=1,SUM(INDIRECT("I"&amp;(ROW(C2238)-DAY(C2238))):I2238),0),0)</f>
        <v>0</v>
      </c>
      <c r="N2239" s="29">
        <f ca="1">IF(C2239&lt;Calculator!$G$27,0,IF(C2239=Calculator!$G$27,Calculator!$G$39,IF(H2239-K2239&lt;=0,IF(D2239&gt;Calculator!$G$39,IF(H2239-K2239+E2239+L2239+M2239+Calculator!$G$39&gt;Calculator!$G$39,Calculator!$G$39-(H2239+E2239+L2239+M2239-K2239),Calculator!$G$39),D2239),0)))</f>
        <v>0</v>
      </c>
    </row>
    <row r="2240" spans="1:14" ht="15.75" thickBot="1">
      <c r="A2240" s="33" t="str">
        <f ca="1">IF(C2240=Calculator!$H$27,"F",IF(Daily!D2240+Daily!H2240=0,IF(D2239+H2239&gt;0,"L",""),""))</f>
        <v/>
      </c>
      <c r="B2240" s="34">
        <v>2239</v>
      </c>
      <c r="C2240" s="19">
        <f t="shared" ca="1" si="137"/>
        <v>48169</v>
      </c>
      <c r="D2240" s="29">
        <f t="shared" ca="1" si="139"/>
        <v>59454.937665424572</v>
      </c>
      <c r="E2240" s="29">
        <f ca="1">IF(C2240&lt;Calculator!$D$26,0,IF(DAY($C2240)=1,IF(D2240-Calculator!$G$24&gt;0,Calculator!$G$24,D2240),0))</f>
        <v>0</v>
      </c>
      <c r="F2240" s="29">
        <f ca="1">IF(E2240&gt;0,D2240*Calculator!$G$22/12,0)</f>
        <v>0</v>
      </c>
      <c r="G2240" s="29">
        <f ca="1">IF(E2240&gt;0,(IFERROR(-PMT(Calculator!$G$22/12,Calculator!$G$23*12,Calculator!$G$20),0))-F2240,0)</f>
        <v>0</v>
      </c>
      <c r="H2240" s="29">
        <f t="shared" ca="1" si="140"/>
        <v>7926.9301304791315</v>
      </c>
      <c r="I2240" s="29">
        <f t="shared" ca="1" si="138"/>
        <v>1.4116450917291605</v>
      </c>
      <c r="J2240" s="30">
        <f>Calculator!$G$40</f>
        <v>6.5000000000000002E-2</v>
      </c>
      <c r="K2240" s="29">
        <f ca="1">IF(C2240&gt;=Calculator!$G$27,IF(DAY($C2240)=1,Calculator!$G$34/2,IF(DAY($C2240)=15,Calculator!$G$34/2,0)),0)</f>
        <v>0</v>
      </c>
      <c r="L2240" s="29">
        <f ca="1">IF(DAY($C2240)=28,IF(H2240=0,0,Calculator!$G$35),0)</f>
        <v>0</v>
      </c>
      <c r="M2240" s="29">
        <f ca="1">IF(I2240&gt;0,IF(DAY($C2240)=1,SUM(INDIRECT("I"&amp;(ROW(C2239)-DAY(C2239))):I2239),0),0)</f>
        <v>0</v>
      </c>
      <c r="N2240" s="29">
        <f ca="1">IF(C2240&lt;Calculator!$G$27,0,IF(C2240=Calculator!$G$27,Calculator!$G$39,IF(H2240-K2240&lt;=0,IF(D2240&gt;Calculator!$G$39,IF(H2240-K2240+E2240+L2240+M2240+Calculator!$G$39&gt;Calculator!$G$39,Calculator!$G$39-(H2240+E2240+L2240+M2240-K2240),Calculator!$G$39),D2240),0)))</f>
        <v>0</v>
      </c>
    </row>
    <row r="2241" spans="1:14" ht="15.75" thickBot="1">
      <c r="A2241" s="33" t="str">
        <f ca="1">IF(C2241=Calculator!$H$27,"F",IF(Daily!D2241+Daily!H2241=0,IF(D2240+H2240&gt;0,"L",""),""))</f>
        <v/>
      </c>
      <c r="B2241" s="34">
        <v>2240</v>
      </c>
      <c r="C2241" s="19">
        <f t="shared" ca="1" si="137"/>
        <v>48170</v>
      </c>
      <c r="D2241" s="29">
        <f t="shared" ca="1" si="139"/>
        <v>59454.937665424572</v>
      </c>
      <c r="E2241" s="29">
        <f ca="1">IF(C2241&lt;Calculator!$D$26,0,IF(DAY($C2241)=1,IF(D2241-Calculator!$G$24&gt;0,Calculator!$G$24,D2241),0))</f>
        <v>0</v>
      </c>
      <c r="F2241" s="29">
        <f ca="1">IF(E2241&gt;0,D2241*Calculator!$G$22/12,0)</f>
        <v>0</v>
      </c>
      <c r="G2241" s="29">
        <f ca="1">IF(E2241&gt;0,(IFERROR(-PMT(Calculator!$G$22/12,Calculator!$G$23*12,Calculator!$G$20),0))-F2241,0)</f>
        <v>0</v>
      </c>
      <c r="H2241" s="29">
        <f t="shared" ca="1" si="140"/>
        <v>7926.9301304791315</v>
      </c>
      <c r="I2241" s="29">
        <f t="shared" ca="1" si="138"/>
        <v>1.4116450917291605</v>
      </c>
      <c r="J2241" s="30">
        <f>Calculator!$G$40</f>
        <v>6.5000000000000002E-2</v>
      </c>
      <c r="K2241" s="29">
        <f ca="1">IF(C2241&gt;=Calculator!$G$27,IF(DAY($C2241)=1,Calculator!$G$34/2,IF(DAY($C2241)=15,Calculator!$G$34/2,0)),0)</f>
        <v>0</v>
      </c>
      <c r="L2241" s="29">
        <f ca="1">IF(DAY($C2241)=28,IF(H2241=0,0,Calculator!$G$35),0)</f>
        <v>0</v>
      </c>
      <c r="M2241" s="29">
        <f ca="1">IF(I2241&gt;0,IF(DAY($C2241)=1,SUM(INDIRECT("I"&amp;(ROW(C2240)-DAY(C2240))):I2240),0),0)</f>
        <v>0</v>
      </c>
      <c r="N2241" s="29">
        <f ca="1">IF(C2241&lt;Calculator!$G$27,0,IF(C2241=Calculator!$G$27,Calculator!$G$39,IF(H2241-K2241&lt;=0,IF(D2241&gt;Calculator!$G$39,IF(H2241-K2241+E2241+L2241+M2241+Calculator!$G$39&gt;Calculator!$G$39,Calculator!$G$39-(H2241+E2241+L2241+M2241-K2241),Calculator!$G$39),D2241),0)))</f>
        <v>0</v>
      </c>
    </row>
    <row r="2242" spans="1:14" ht="15.75" thickBot="1">
      <c r="A2242" s="33" t="str">
        <f ca="1">IF(C2242=Calculator!$H$27,"F",IF(Daily!D2242+Daily!H2242=0,IF(D2241+H2241&gt;0,"L",""),""))</f>
        <v/>
      </c>
      <c r="B2242" s="34">
        <v>2241</v>
      </c>
      <c r="C2242" s="19">
        <f t="shared" ca="1" si="137"/>
        <v>48171</v>
      </c>
      <c r="D2242" s="29">
        <f t="shared" ca="1" si="139"/>
        <v>59454.937665424572</v>
      </c>
      <c r="E2242" s="29">
        <f ca="1">IF(C2242&lt;Calculator!$D$26,0,IF(DAY($C2242)=1,IF(D2242-Calculator!$G$24&gt;0,Calculator!$G$24,D2242),0))</f>
        <v>0</v>
      </c>
      <c r="F2242" s="29">
        <f ca="1">IF(E2242&gt;0,D2242*Calculator!$G$22/12,0)</f>
        <v>0</v>
      </c>
      <c r="G2242" s="29">
        <f ca="1">IF(E2242&gt;0,(IFERROR(-PMT(Calculator!$G$22/12,Calculator!$G$23*12,Calculator!$G$20),0))-F2242,0)</f>
        <v>0</v>
      </c>
      <c r="H2242" s="29">
        <f t="shared" ca="1" si="140"/>
        <v>7926.9301304791315</v>
      </c>
      <c r="I2242" s="29">
        <f t="shared" ca="1" si="138"/>
        <v>1.4116450917291605</v>
      </c>
      <c r="J2242" s="30">
        <f>Calculator!$G$40</f>
        <v>6.5000000000000002E-2</v>
      </c>
      <c r="K2242" s="29">
        <f ca="1">IF(C2242&gt;=Calculator!$G$27,IF(DAY($C2242)=1,Calculator!$G$34/2,IF(DAY($C2242)=15,Calculator!$G$34/2,0)),0)</f>
        <v>0</v>
      </c>
      <c r="L2242" s="29">
        <f ca="1">IF(DAY($C2242)=28,IF(H2242=0,0,Calculator!$G$35),0)</f>
        <v>0</v>
      </c>
      <c r="M2242" s="29">
        <f ca="1">IF(I2242&gt;0,IF(DAY($C2242)=1,SUM(INDIRECT("I"&amp;(ROW(C2241)-DAY(C2241))):I2241),0),0)</f>
        <v>0</v>
      </c>
      <c r="N2242" s="29">
        <f ca="1">IF(C2242&lt;Calculator!$G$27,0,IF(C2242=Calculator!$G$27,Calculator!$G$39,IF(H2242-K2242&lt;=0,IF(D2242&gt;Calculator!$G$39,IF(H2242-K2242+E2242+L2242+M2242+Calculator!$G$39&gt;Calculator!$G$39,Calculator!$G$39-(H2242+E2242+L2242+M2242-K2242),Calculator!$G$39),D2242),0)))</f>
        <v>0</v>
      </c>
    </row>
    <row r="2243" spans="1:14" ht="15.75" thickBot="1">
      <c r="A2243" s="33" t="str">
        <f ca="1">IF(C2243=Calculator!$H$27,"F",IF(Daily!D2243+Daily!H2243=0,IF(D2242+H2242&gt;0,"L",""),""))</f>
        <v/>
      </c>
      <c r="B2243" s="34">
        <v>2242</v>
      </c>
      <c r="C2243" s="19">
        <f t="shared" ref="C2243:C2306" ca="1" si="141">C2242+1</f>
        <v>48172</v>
      </c>
      <c r="D2243" s="29">
        <f t="shared" ca="1" si="139"/>
        <v>59454.937665424572</v>
      </c>
      <c r="E2243" s="29">
        <f ca="1">IF(C2243&lt;Calculator!$D$26,0,IF(DAY($C2243)=1,IF(D2243-Calculator!$G$24&gt;0,Calculator!$G$24,D2243),0))</f>
        <v>0</v>
      </c>
      <c r="F2243" s="29">
        <f ca="1">IF(E2243&gt;0,D2243*Calculator!$G$22/12,0)</f>
        <v>0</v>
      </c>
      <c r="G2243" s="29">
        <f ca="1">IF(E2243&gt;0,(IFERROR(-PMT(Calculator!$G$22/12,Calculator!$G$23*12,Calculator!$G$20),0))-F2243,0)</f>
        <v>0</v>
      </c>
      <c r="H2243" s="29">
        <f t="shared" ca="1" si="140"/>
        <v>7926.9301304791315</v>
      </c>
      <c r="I2243" s="29">
        <f t="shared" ref="I2243:I2306" ca="1" si="142">H2243*J2243/365</f>
        <v>1.4116450917291605</v>
      </c>
      <c r="J2243" s="30">
        <f>Calculator!$G$40</f>
        <v>6.5000000000000002E-2</v>
      </c>
      <c r="K2243" s="29">
        <f ca="1">IF(C2243&gt;=Calculator!$G$27,IF(DAY($C2243)=1,Calculator!$G$34/2,IF(DAY($C2243)=15,Calculator!$G$34/2,0)),0)</f>
        <v>0</v>
      </c>
      <c r="L2243" s="29">
        <f ca="1">IF(DAY($C2243)=28,IF(H2243=0,0,Calculator!$G$35),0)</f>
        <v>0</v>
      </c>
      <c r="M2243" s="29">
        <f ca="1">IF(I2243&gt;0,IF(DAY($C2243)=1,SUM(INDIRECT("I"&amp;(ROW(C2242)-DAY(C2242))):I2242),0),0)</f>
        <v>0</v>
      </c>
      <c r="N2243" s="29">
        <f ca="1">IF(C2243&lt;Calculator!$G$27,0,IF(C2243=Calculator!$G$27,Calculator!$G$39,IF(H2243-K2243&lt;=0,IF(D2243&gt;Calculator!$G$39,IF(H2243-K2243+E2243+L2243+M2243+Calculator!$G$39&gt;Calculator!$G$39,Calculator!$G$39-(H2243+E2243+L2243+M2243-K2243),Calculator!$G$39),D2243),0)))</f>
        <v>0</v>
      </c>
    </row>
    <row r="2244" spans="1:14" ht="15.75" thickBot="1">
      <c r="A2244" s="33" t="str">
        <f ca="1">IF(C2244=Calculator!$H$27,"F",IF(Daily!D2244+Daily!H2244=0,IF(D2243+H2243&gt;0,"L",""),""))</f>
        <v/>
      </c>
      <c r="B2244" s="34">
        <v>2243</v>
      </c>
      <c r="C2244" s="19">
        <f t="shared" ca="1" si="141"/>
        <v>48173</v>
      </c>
      <c r="D2244" s="29">
        <f t="shared" ref="D2244:D2307" ca="1" si="143">IF(((D2243-G2243)-N2243)&lt;0,0,((D2243-G2243)-N2243))</f>
        <v>59454.937665424572</v>
      </c>
      <c r="E2244" s="29">
        <f ca="1">IF(C2244&lt;Calculator!$D$26,0,IF(DAY($C2244)=1,IF(D2244-Calculator!$G$24&gt;0,Calculator!$G$24,D2244),0))</f>
        <v>0</v>
      </c>
      <c r="F2244" s="29">
        <f ca="1">IF(E2244&gt;0,D2244*Calculator!$G$22/12,0)</f>
        <v>0</v>
      </c>
      <c r="G2244" s="29">
        <f ca="1">IF(E2244&gt;0,(IFERROR(-PMT(Calculator!$G$22/12,Calculator!$G$23*12,Calculator!$G$20),0))-F2244,0)</f>
        <v>0</v>
      </c>
      <c r="H2244" s="29">
        <f t="shared" ref="H2244:H2307" ca="1" si="144">IF((H2243-K2243+SUM(L2243:N2243)+E2243)&lt;0,0,(H2243-K2243+SUM(L2243:N2243)+E2243))</f>
        <v>7926.9301304791315</v>
      </c>
      <c r="I2244" s="29">
        <f t="shared" ca="1" si="142"/>
        <v>1.4116450917291605</v>
      </c>
      <c r="J2244" s="30">
        <f>Calculator!$G$40</f>
        <v>6.5000000000000002E-2</v>
      </c>
      <c r="K2244" s="29">
        <f ca="1">IF(C2244&gt;=Calculator!$G$27,IF(DAY($C2244)=1,Calculator!$G$34/2,IF(DAY($C2244)=15,Calculator!$G$34/2,0)),0)</f>
        <v>0</v>
      </c>
      <c r="L2244" s="29">
        <f ca="1">IF(DAY($C2244)=28,IF(H2244=0,0,Calculator!$G$35),0)</f>
        <v>0</v>
      </c>
      <c r="M2244" s="29">
        <f ca="1">IF(I2244&gt;0,IF(DAY($C2244)=1,SUM(INDIRECT("I"&amp;(ROW(C2243)-DAY(C2243))):I2243),0),0)</f>
        <v>0</v>
      </c>
      <c r="N2244" s="29">
        <f ca="1">IF(C2244&lt;Calculator!$G$27,0,IF(C2244=Calculator!$G$27,Calculator!$G$39,IF(H2244-K2244&lt;=0,IF(D2244&gt;Calculator!$G$39,IF(H2244-K2244+E2244+L2244+M2244+Calculator!$G$39&gt;Calculator!$G$39,Calculator!$G$39-(H2244+E2244+L2244+M2244-K2244),Calculator!$G$39),D2244),0)))</f>
        <v>0</v>
      </c>
    </row>
    <row r="2245" spans="1:14" ht="15.75" thickBot="1">
      <c r="A2245" s="33" t="str">
        <f ca="1">IF(C2245=Calculator!$H$27,"F",IF(Daily!D2245+Daily!H2245=0,IF(D2244+H2244&gt;0,"L",""),""))</f>
        <v/>
      </c>
      <c r="B2245" s="34">
        <v>2244</v>
      </c>
      <c r="C2245" s="19">
        <f t="shared" ca="1" si="141"/>
        <v>48174</v>
      </c>
      <c r="D2245" s="29">
        <f t="shared" ca="1" si="143"/>
        <v>59454.937665424572</v>
      </c>
      <c r="E2245" s="29">
        <f ca="1">IF(C2245&lt;Calculator!$D$26,0,IF(DAY($C2245)=1,IF(D2245-Calculator!$G$24&gt;0,Calculator!$G$24,D2245),0))</f>
        <v>0</v>
      </c>
      <c r="F2245" s="29">
        <f ca="1">IF(E2245&gt;0,D2245*Calculator!$G$22/12,0)</f>
        <v>0</v>
      </c>
      <c r="G2245" s="29">
        <f ca="1">IF(E2245&gt;0,(IFERROR(-PMT(Calculator!$G$22/12,Calculator!$G$23*12,Calculator!$G$20),0))-F2245,0)</f>
        <v>0</v>
      </c>
      <c r="H2245" s="29">
        <f t="shared" ca="1" si="144"/>
        <v>7926.9301304791315</v>
      </c>
      <c r="I2245" s="29">
        <f t="shared" ca="1" si="142"/>
        <v>1.4116450917291605</v>
      </c>
      <c r="J2245" s="30">
        <f>Calculator!$G$40</f>
        <v>6.5000000000000002E-2</v>
      </c>
      <c r="K2245" s="29">
        <f ca="1">IF(C2245&gt;=Calculator!$G$27,IF(DAY($C2245)=1,Calculator!$G$34/2,IF(DAY($C2245)=15,Calculator!$G$34/2,0)),0)</f>
        <v>0</v>
      </c>
      <c r="L2245" s="29">
        <f ca="1">IF(DAY($C2245)=28,IF(H2245=0,0,Calculator!$G$35),0)</f>
        <v>0</v>
      </c>
      <c r="M2245" s="29">
        <f ca="1">IF(I2245&gt;0,IF(DAY($C2245)=1,SUM(INDIRECT("I"&amp;(ROW(C2244)-DAY(C2244))):I2244),0),0)</f>
        <v>0</v>
      </c>
      <c r="N2245" s="29">
        <f ca="1">IF(C2245&lt;Calculator!$G$27,0,IF(C2245=Calculator!$G$27,Calculator!$G$39,IF(H2245-K2245&lt;=0,IF(D2245&gt;Calculator!$G$39,IF(H2245-K2245+E2245+L2245+M2245+Calculator!$G$39&gt;Calculator!$G$39,Calculator!$G$39-(H2245+E2245+L2245+M2245-K2245),Calculator!$G$39),D2245),0)))</f>
        <v>0</v>
      </c>
    </row>
    <row r="2246" spans="1:14" ht="15.75" thickBot="1">
      <c r="A2246" s="33" t="str">
        <f ca="1">IF(C2246=Calculator!$H$27,"F",IF(Daily!D2246+Daily!H2246=0,IF(D2245+H2245&gt;0,"L",""),""))</f>
        <v/>
      </c>
      <c r="B2246" s="34">
        <v>2245</v>
      </c>
      <c r="C2246" s="19">
        <f t="shared" ca="1" si="141"/>
        <v>48175</v>
      </c>
      <c r="D2246" s="29">
        <f t="shared" ca="1" si="143"/>
        <v>59454.937665424572</v>
      </c>
      <c r="E2246" s="29">
        <f ca="1">IF(C2246&lt;Calculator!$D$26,0,IF(DAY($C2246)=1,IF(D2246-Calculator!$G$24&gt;0,Calculator!$G$24,D2246),0))</f>
        <v>0</v>
      </c>
      <c r="F2246" s="29">
        <f ca="1">IF(E2246&gt;0,D2246*Calculator!$G$22/12,0)</f>
        <v>0</v>
      </c>
      <c r="G2246" s="29">
        <f ca="1">IF(E2246&gt;0,(IFERROR(-PMT(Calculator!$G$22/12,Calculator!$G$23*12,Calculator!$G$20),0))-F2246,0)</f>
        <v>0</v>
      </c>
      <c r="H2246" s="29">
        <f t="shared" ca="1" si="144"/>
        <v>7926.9301304791315</v>
      </c>
      <c r="I2246" s="29">
        <f t="shared" ca="1" si="142"/>
        <v>1.4116450917291605</v>
      </c>
      <c r="J2246" s="30">
        <f>Calculator!$G$40</f>
        <v>6.5000000000000002E-2</v>
      </c>
      <c r="K2246" s="29">
        <f ca="1">IF(C2246&gt;=Calculator!$G$27,IF(DAY($C2246)=1,Calculator!$G$34/2,IF(DAY($C2246)=15,Calculator!$G$34/2,0)),0)</f>
        <v>0</v>
      </c>
      <c r="L2246" s="29">
        <f ca="1">IF(DAY($C2246)=28,IF(H2246=0,0,Calculator!$G$35),0)</f>
        <v>0</v>
      </c>
      <c r="M2246" s="29">
        <f ca="1">IF(I2246&gt;0,IF(DAY($C2246)=1,SUM(INDIRECT("I"&amp;(ROW(C2245)-DAY(C2245))):I2245),0),0)</f>
        <v>0</v>
      </c>
      <c r="N2246" s="29">
        <f ca="1">IF(C2246&lt;Calculator!$G$27,0,IF(C2246=Calculator!$G$27,Calculator!$G$39,IF(H2246-K2246&lt;=0,IF(D2246&gt;Calculator!$G$39,IF(H2246-K2246+E2246+L2246+M2246+Calculator!$G$39&gt;Calculator!$G$39,Calculator!$G$39-(H2246+E2246+L2246+M2246-K2246),Calculator!$G$39),D2246),0)))</f>
        <v>0</v>
      </c>
    </row>
    <row r="2247" spans="1:14" ht="15.75" thickBot="1">
      <c r="A2247" s="33" t="str">
        <f ca="1">IF(C2247=Calculator!$H$27,"F",IF(Daily!D2247+Daily!H2247=0,IF(D2246+H2246&gt;0,"L",""),""))</f>
        <v/>
      </c>
      <c r="B2247" s="34">
        <v>2246</v>
      </c>
      <c r="C2247" s="19">
        <f t="shared" ca="1" si="141"/>
        <v>48176</v>
      </c>
      <c r="D2247" s="29">
        <f t="shared" ca="1" si="143"/>
        <v>59454.937665424572</v>
      </c>
      <c r="E2247" s="29">
        <f ca="1">IF(C2247&lt;Calculator!$D$26,0,IF(DAY($C2247)=1,IF(D2247-Calculator!$G$24&gt;0,Calculator!$G$24,D2247),0))</f>
        <v>0</v>
      </c>
      <c r="F2247" s="29">
        <f ca="1">IF(E2247&gt;0,D2247*Calculator!$G$22/12,0)</f>
        <v>0</v>
      </c>
      <c r="G2247" s="29">
        <f ca="1">IF(E2247&gt;0,(IFERROR(-PMT(Calculator!$G$22/12,Calculator!$G$23*12,Calculator!$G$20),0))-F2247,0)</f>
        <v>0</v>
      </c>
      <c r="H2247" s="29">
        <f t="shared" ca="1" si="144"/>
        <v>7926.9301304791315</v>
      </c>
      <c r="I2247" s="29">
        <f t="shared" ca="1" si="142"/>
        <v>1.4116450917291605</v>
      </c>
      <c r="J2247" s="30">
        <f>Calculator!$G$40</f>
        <v>6.5000000000000002E-2</v>
      </c>
      <c r="K2247" s="29">
        <f ca="1">IF(C2247&gt;=Calculator!$G$27,IF(DAY($C2247)=1,Calculator!$G$34/2,IF(DAY($C2247)=15,Calculator!$G$34/2,0)),0)</f>
        <v>0</v>
      </c>
      <c r="L2247" s="29">
        <f ca="1">IF(DAY($C2247)=28,IF(H2247=0,0,Calculator!$G$35),0)</f>
        <v>0</v>
      </c>
      <c r="M2247" s="29">
        <f ca="1">IF(I2247&gt;0,IF(DAY($C2247)=1,SUM(INDIRECT("I"&amp;(ROW(C2246)-DAY(C2246))):I2246),0),0)</f>
        <v>0</v>
      </c>
      <c r="N2247" s="29">
        <f ca="1">IF(C2247&lt;Calculator!$G$27,0,IF(C2247=Calculator!$G$27,Calculator!$G$39,IF(H2247-K2247&lt;=0,IF(D2247&gt;Calculator!$G$39,IF(H2247-K2247+E2247+L2247+M2247+Calculator!$G$39&gt;Calculator!$G$39,Calculator!$G$39-(H2247+E2247+L2247+M2247-K2247),Calculator!$G$39),D2247),0)))</f>
        <v>0</v>
      </c>
    </row>
    <row r="2248" spans="1:14" ht="15.75" thickBot="1">
      <c r="A2248" s="33" t="str">
        <f ca="1">IF(C2248=Calculator!$H$27,"F",IF(Daily!D2248+Daily!H2248=0,IF(D2247+H2247&gt;0,"L",""),""))</f>
        <v/>
      </c>
      <c r="B2248" s="34">
        <v>2247</v>
      </c>
      <c r="C2248" s="19">
        <f t="shared" ca="1" si="141"/>
        <v>48177</v>
      </c>
      <c r="D2248" s="29">
        <f t="shared" ca="1" si="143"/>
        <v>59454.937665424572</v>
      </c>
      <c r="E2248" s="29">
        <f ca="1">IF(C2248&lt;Calculator!$D$26,0,IF(DAY($C2248)=1,IF(D2248-Calculator!$G$24&gt;0,Calculator!$G$24,D2248),0))</f>
        <v>0</v>
      </c>
      <c r="F2248" s="29">
        <f ca="1">IF(E2248&gt;0,D2248*Calculator!$G$22/12,0)</f>
        <v>0</v>
      </c>
      <c r="G2248" s="29">
        <f ca="1">IF(E2248&gt;0,(IFERROR(-PMT(Calculator!$G$22/12,Calculator!$G$23*12,Calculator!$G$20),0))-F2248,0)</f>
        <v>0</v>
      </c>
      <c r="H2248" s="29">
        <f t="shared" ca="1" si="144"/>
        <v>7926.9301304791315</v>
      </c>
      <c r="I2248" s="29">
        <f t="shared" ca="1" si="142"/>
        <v>1.4116450917291605</v>
      </c>
      <c r="J2248" s="30">
        <f>Calculator!$G$40</f>
        <v>6.5000000000000002E-2</v>
      </c>
      <c r="K2248" s="29">
        <f ca="1">IF(C2248&gt;=Calculator!$G$27,IF(DAY($C2248)=1,Calculator!$G$34/2,IF(DAY($C2248)=15,Calculator!$G$34/2,0)),0)</f>
        <v>0</v>
      </c>
      <c r="L2248" s="29">
        <f ca="1">IF(DAY($C2248)=28,IF(H2248=0,0,Calculator!$G$35),0)</f>
        <v>0</v>
      </c>
      <c r="M2248" s="29">
        <f ca="1">IF(I2248&gt;0,IF(DAY($C2248)=1,SUM(INDIRECT("I"&amp;(ROW(C2247)-DAY(C2247))):I2247),0),0)</f>
        <v>0</v>
      </c>
      <c r="N2248" s="29">
        <f ca="1">IF(C2248&lt;Calculator!$G$27,0,IF(C2248=Calculator!$G$27,Calculator!$G$39,IF(H2248-K2248&lt;=0,IF(D2248&gt;Calculator!$G$39,IF(H2248-K2248+E2248+L2248+M2248+Calculator!$G$39&gt;Calculator!$G$39,Calculator!$G$39-(H2248+E2248+L2248+M2248-K2248),Calculator!$G$39),D2248),0)))</f>
        <v>0</v>
      </c>
    </row>
    <row r="2249" spans="1:14" ht="15.75" thickBot="1">
      <c r="A2249" s="33" t="str">
        <f ca="1">IF(C2249=Calculator!$H$27,"F",IF(Daily!D2249+Daily!H2249=0,IF(D2248+H2248&gt;0,"L",""),""))</f>
        <v/>
      </c>
      <c r="B2249" s="34">
        <v>2248</v>
      </c>
      <c r="C2249" s="19">
        <f t="shared" ca="1" si="141"/>
        <v>48178</v>
      </c>
      <c r="D2249" s="29">
        <f t="shared" ca="1" si="143"/>
        <v>59454.937665424572</v>
      </c>
      <c r="E2249" s="29">
        <f ca="1">IF(C2249&lt;Calculator!$D$26,0,IF(DAY($C2249)=1,IF(D2249-Calculator!$G$24&gt;0,Calculator!$G$24,D2249),0))</f>
        <v>0</v>
      </c>
      <c r="F2249" s="29">
        <f ca="1">IF(E2249&gt;0,D2249*Calculator!$G$22/12,0)</f>
        <v>0</v>
      </c>
      <c r="G2249" s="29">
        <f ca="1">IF(E2249&gt;0,(IFERROR(-PMT(Calculator!$G$22/12,Calculator!$G$23*12,Calculator!$G$20),0))-F2249,0)</f>
        <v>0</v>
      </c>
      <c r="H2249" s="29">
        <f t="shared" ca="1" si="144"/>
        <v>7926.9301304791315</v>
      </c>
      <c r="I2249" s="29">
        <f t="shared" ca="1" si="142"/>
        <v>1.4116450917291605</v>
      </c>
      <c r="J2249" s="30">
        <f>Calculator!$G$40</f>
        <v>6.5000000000000002E-2</v>
      </c>
      <c r="K2249" s="29">
        <f ca="1">IF(C2249&gt;=Calculator!$G$27,IF(DAY($C2249)=1,Calculator!$G$34/2,IF(DAY($C2249)=15,Calculator!$G$34/2,0)),0)</f>
        <v>0</v>
      </c>
      <c r="L2249" s="29">
        <f ca="1">IF(DAY($C2249)=28,IF(H2249=0,0,Calculator!$G$35),0)</f>
        <v>0</v>
      </c>
      <c r="M2249" s="29">
        <f ca="1">IF(I2249&gt;0,IF(DAY($C2249)=1,SUM(INDIRECT("I"&amp;(ROW(C2248)-DAY(C2248))):I2248),0),0)</f>
        <v>0</v>
      </c>
      <c r="N2249" s="29">
        <f ca="1">IF(C2249&lt;Calculator!$G$27,0,IF(C2249=Calculator!$G$27,Calculator!$G$39,IF(H2249-K2249&lt;=0,IF(D2249&gt;Calculator!$G$39,IF(H2249-K2249+E2249+L2249+M2249+Calculator!$G$39&gt;Calculator!$G$39,Calculator!$G$39-(H2249+E2249+L2249+M2249-K2249),Calculator!$G$39),D2249),0)))</f>
        <v>0</v>
      </c>
    </row>
    <row r="2250" spans="1:14" ht="15.75" thickBot="1">
      <c r="A2250" s="33" t="str">
        <f ca="1">IF(C2250=Calculator!$H$27,"F",IF(Daily!D2250+Daily!H2250=0,IF(D2249+H2249&gt;0,"L",""),""))</f>
        <v/>
      </c>
      <c r="B2250" s="34">
        <v>2249</v>
      </c>
      <c r="C2250" s="19">
        <f t="shared" ca="1" si="141"/>
        <v>48179</v>
      </c>
      <c r="D2250" s="29">
        <f t="shared" ca="1" si="143"/>
        <v>59454.937665424572</v>
      </c>
      <c r="E2250" s="29">
        <f ca="1">IF(C2250&lt;Calculator!$D$26,0,IF(DAY($C2250)=1,IF(D2250-Calculator!$G$24&gt;0,Calculator!$G$24,D2250),0))</f>
        <v>0</v>
      </c>
      <c r="F2250" s="29">
        <f ca="1">IF(E2250&gt;0,D2250*Calculator!$G$22/12,0)</f>
        <v>0</v>
      </c>
      <c r="G2250" s="29">
        <f ca="1">IF(E2250&gt;0,(IFERROR(-PMT(Calculator!$G$22/12,Calculator!$G$23*12,Calculator!$G$20),0))-F2250,0)</f>
        <v>0</v>
      </c>
      <c r="H2250" s="29">
        <f t="shared" ca="1" si="144"/>
        <v>7926.9301304791315</v>
      </c>
      <c r="I2250" s="29">
        <f t="shared" ca="1" si="142"/>
        <v>1.4116450917291605</v>
      </c>
      <c r="J2250" s="30">
        <f>Calculator!$G$40</f>
        <v>6.5000000000000002E-2</v>
      </c>
      <c r="K2250" s="29">
        <f ca="1">IF(C2250&gt;=Calculator!$G$27,IF(DAY($C2250)=1,Calculator!$G$34/2,IF(DAY($C2250)=15,Calculator!$G$34/2,0)),0)</f>
        <v>0</v>
      </c>
      <c r="L2250" s="29">
        <f ca="1">IF(DAY($C2250)=28,IF(H2250=0,0,Calculator!$G$35),0)</f>
        <v>0</v>
      </c>
      <c r="M2250" s="29">
        <f ca="1">IF(I2250&gt;0,IF(DAY($C2250)=1,SUM(INDIRECT("I"&amp;(ROW(C2249)-DAY(C2249))):I2249),0),0)</f>
        <v>0</v>
      </c>
      <c r="N2250" s="29">
        <f ca="1">IF(C2250&lt;Calculator!$G$27,0,IF(C2250=Calculator!$G$27,Calculator!$G$39,IF(H2250-K2250&lt;=0,IF(D2250&gt;Calculator!$G$39,IF(H2250-K2250+E2250+L2250+M2250+Calculator!$G$39&gt;Calculator!$G$39,Calculator!$G$39-(H2250+E2250+L2250+M2250-K2250),Calculator!$G$39),D2250),0)))</f>
        <v>0</v>
      </c>
    </row>
    <row r="2251" spans="1:14" ht="15.75" thickBot="1">
      <c r="A2251" s="33" t="str">
        <f ca="1">IF(C2251=Calculator!$H$27,"F",IF(Daily!D2251+Daily!H2251=0,IF(D2250+H2250&gt;0,"L",""),""))</f>
        <v/>
      </c>
      <c r="B2251" s="34">
        <v>2250</v>
      </c>
      <c r="C2251" s="19">
        <f t="shared" ca="1" si="141"/>
        <v>48180</v>
      </c>
      <c r="D2251" s="29">
        <f t="shared" ca="1" si="143"/>
        <v>59454.937665424572</v>
      </c>
      <c r="E2251" s="29">
        <f ca="1">IF(C2251&lt;Calculator!$D$26,0,IF(DAY($C2251)=1,IF(D2251-Calculator!$G$24&gt;0,Calculator!$G$24,D2251),0))</f>
        <v>0</v>
      </c>
      <c r="F2251" s="29">
        <f ca="1">IF(E2251&gt;0,D2251*Calculator!$G$22/12,0)</f>
        <v>0</v>
      </c>
      <c r="G2251" s="29">
        <f ca="1">IF(E2251&gt;0,(IFERROR(-PMT(Calculator!$G$22/12,Calculator!$G$23*12,Calculator!$G$20),0))-F2251,0)</f>
        <v>0</v>
      </c>
      <c r="H2251" s="29">
        <f t="shared" ca="1" si="144"/>
        <v>7926.9301304791315</v>
      </c>
      <c r="I2251" s="29">
        <f t="shared" ca="1" si="142"/>
        <v>1.4116450917291605</v>
      </c>
      <c r="J2251" s="30">
        <f>Calculator!$G$40</f>
        <v>6.5000000000000002E-2</v>
      </c>
      <c r="K2251" s="29">
        <f ca="1">IF(C2251&gt;=Calculator!$G$27,IF(DAY($C2251)=1,Calculator!$G$34/2,IF(DAY($C2251)=15,Calculator!$G$34/2,0)),0)</f>
        <v>0</v>
      </c>
      <c r="L2251" s="29">
        <f ca="1">IF(DAY($C2251)=28,IF(H2251=0,0,Calculator!$G$35),0)</f>
        <v>5000</v>
      </c>
      <c r="M2251" s="29">
        <f ca="1">IF(I2251&gt;0,IF(DAY($C2251)=1,SUM(INDIRECT("I"&amp;(ROW(C2250)-DAY(C2250))):I2250),0),0)</f>
        <v>0</v>
      </c>
      <c r="N2251" s="29">
        <f ca="1">IF(C2251&lt;Calculator!$G$27,0,IF(C2251=Calculator!$G$27,Calculator!$G$39,IF(H2251-K2251&lt;=0,IF(D2251&gt;Calculator!$G$39,IF(H2251-K2251+E2251+L2251+M2251+Calculator!$G$39&gt;Calculator!$G$39,Calculator!$G$39-(H2251+E2251+L2251+M2251-K2251),Calculator!$G$39),D2251),0)))</f>
        <v>0</v>
      </c>
    </row>
    <row r="2252" spans="1:14" ht="15.75" thickBot="1">
      <c r="A2252" s="33" t="str">
        <f ca="1">IF(C2252=Calculator!$H$27,"F",IF(Daily!D2252+Daily!H2252=0,IF(D2251+H2251&gt;0,"L",""),""))</f>
        <v/>
      </c>
      <c r="B2252" s="34">
        <v>2251</v>
      </c>
      <c r="C2252" s="19">
        <f t="shared" ca="1" si="141"/>
        <v>48181</v>
      </c>
      <c r="D2252" s="29">
        <f t="shared" ca="1" si="143"/>
        <v>59454.937665424572</v>
      </c>
      <c r="E2252" s="29">
        <f ca="1">IF(C2252&lt;Calculator!$D$26,0,IF(DAY($C2252)=1,IF(D2252-Calculator!$G$24&gt;0,Calculator!$G$24,D2252),0))</f>
        <v>0</v>
      </c>
      <c r="F2252" s="29">
        <f ca="1">IF(E2252&gt;0,D2252*Calculator!$G$22/12,0)</f>
        <v>0</v>
      </c>
      <c r="G2252" s="29">
        <f ca="1">IF(E2252&gt;0,(IFERROR(-PMT(Calculator!$G$22/12,Calculator!$G$23*12,Calculator!$G$20),0))-F2252,0)</f>
        <v>0</v>
      </c>
      <c r="H2252" s="29">
        <f t="shared" ca="1" si="144"/>
        <v>12926.930130479132</v>
      </c>
      <c r="I2252" s="29">
        <f t="shared" ca="1" si="142"/>
        <v>2.3020560506332703</v>
      </c>
      <c r="J2252" s="30">
        <f>Calculator!$G$40</f>
        <v>6.5000000000000002E-2</v>
      </c>
      <c r="K2252" s="29">
        <f ca="1">IF(C2252&gt;=Calculator!$G$27,IF(DAY($C2252)=1,Calculator!$G$34/2,IF(DAY($C2252)=15,Calculator!$G$34/2,0)),0)</f>
        <v>0</v>
      </c>
      <c r="L2252" s="29">
        <f ca="1">IF(DAY($C2252)=28,IF(H2252=0,0,Calculator!$G$35),0)</f>
        <v>0</v>
      </c>
      <c r="M2252" s="29">
        <f ca="1">IF(I2252&gt;0,IF(DAY($C2252)=1,SUM(INDIRECT("I"&amp;(ROW(C2251)-DAY(C2251))):I2251),0),0)</f>
        <v>0</v>
      </c>
      <c r="N2252" s="29">
        <f ca="1">IF(C2252&lt;Calculator!$G$27,0,IF(C2252=Calculator!$G$27,Calculator!$G$39,IF(H2252-K2252&lt;=0,IF(D2252&gt;Calculator!$G$39,IF(H2252-K2252+E2252+L2252+M2252+Calculator!$G$39&gt;Calculator!$G$39,Calculator!$G$39-(H2252+E2252+L2252+M2252-K2252),Calculator!$G$39),D2252),0)))</f>
        <v>0</v>
      </c>
    </row>
    <row r="2253" spans="1:14" ht="15.75" thickBot="1">
      <c r="A2253" s="33" t="str">
        <f ca="1">IF(C2253=Calculator!$H$27,"F",IF(Daily!D2253+Daily!H2253=0,IF(D2252+H2252&gt;0,"L",""),""))</f>
        <v/>
      </c>
      <c r="B2253" s="34">
        <v>2252</v>
      </c>
      <c r="C2253" s="19">
        <f t="shared" ca="1" si="141"/>
        <v>48182</v>
      </c>
      <c r="D2253" s="29">
        <f t="shared" ca="1" si="143"/>
        <v>59454.937665424572</v>
      </c>
      <c r="E2253" s="29">
        <f ca="1">IF(C2253&lt;Calculator!$D$26,0,IF(DAY($C2253)=1,IF(D2253-Calculator!$G$24&gt;0,Calculator!$G$24,D2253),0))</f>
        <v>0</v>
      </c>
      <c r="F2253" s="29">
        <f ca="1">IF(E2253&gt;0,D2253*Calculator!$G$22/12,0)</f>
        <v>0</v>
      </c>
      <c r="G2253" s="29">
        <f ca="1">IF(E2253&gt;0,(IFERROR(-PMT(Calculator!$G$22/12,Calculator!$G$23*12,Calculator!$G$20),0))-F2253,0)</f>
        <v>0</v>
      </c>
      <c r="H2253" s="29">
        <f t="shared" ca="1" si="144"/>
        <v>12926.930130479132</v>
      </c>
      <c r="I2253" s="29">
        <f t="shared" ca="1" si="142"/>
        <v>2.3020560506332703</v>
      </c>
      <c r="J2253" s="30">
        <f>Calculator!$G$40</f>
        <v>6.5000000000000002E-2</v>
      </c>
      <c r="K2253" s="29">
        <f ca="1">IF(C2253&gt;=Calculator!$G$27,IF(DAY($C2253)=1,Calculator!$G$34/2,IF(DAY($C2253)=15,Calculator!$G$34/2,0)),0)</f>
        <v>0</v>
      </c>
      <c r="L2253" s="29">
        <f ca="1">IF(DAY($C2253)=28,IF(H2253=0,0,Calculator!$G$35),0)</f>
        <v>0</v>
      </c>
      <c r="M2253" s="29">
        <f ca="1">IF(I2253&gt;0,IF(DAY($C2253)=1,SUM(INDIRECT("I"&amp;(ROW(C2252)-DAY(C2252))):I2252),0),0)</f>
        <v>0</v>
      </c>
      <c r="N2253" s="29">
        <f ca="1">IF(C2253&lt;Calculator!$G$27,0,IF(C2253=Calculator!$G$27,Calculator!$G$39,IF(H2253-K2253&lt;=0,IF(D2253&gt;Calculator!$G$39,IF(H2253-K2253+E2253+L2253+M2253+Calculator!$G$39&gt;Calculator!$G$39,Calculator!$G$39-(H2253+E2253+L2253+M2253-K2253),Calculator!$G$39),D2253),0)))</f>
        <v>0</v>
      </c>
    </row>
    <row r="2254" spans="1:14" ht="15.75" thickBot="1">
      <c r="A2254" s="33" t="str">
        <f ca="1">IF(C2254=Calculator!$H$27,"F",IF(Daily!D2254+Daily!H2254=0,IF(D2253+H2253&gt;0,"L",""),""))</f>
        <v/>
      </c>
      <c r="B2254" s="34">
        <v>2253</v>
      </c>
      <c r="C2254" s="19">
        <f t="shared" ca="1" si="141"/>
        <v>48183</v>
      </c>
      <c r="D2254" s="29">
        <f t="shared" ca="1" si="143"/>
        <v>59454.937665424572</v>
      </c>
      <c r="E2254" s="29">
        <f ca="1">IF(C2254&lt;Calculator!$D$26,0,IF(DAY($C2254)=1,IF(D2254-Calculator!$G$24&gt;0,Calculator!$G$24,D2254),0))</f>
        <v>1878.8756805424866</v>
      </c>
      <c r="F2254" s="29">
        <f ca="1">IF(E2254&gt;0,D2254*Calculator!$G$22/12,0)</f>
        <v>247.72890693926908</v>
      </c>
      <c r="G2254" s="29">
        <f ca="1">IF(E2254&gt;0,(IFERROR(-PMT(Calculator!$G$22/12,Calculator!$G$23*12,Calculator!$G$20),0))-F2254,0)</f>
        <v>1631.1467736032175</v>
      </c>
      <c r="H2254" s="29">
        <f t="shared" ca="1" si="144"/>
        <v>12926.930130479132</v>
      </c>
      <c r="I2254" s="29">
        <f t="shared" ca="1" si="142"/>
        <v>2.3020560506332703</v>
      </c>
      <c r="J2254" s="30">
        <f>Calculator!$G$40</f>
        <v>6.5000000000000002E-2</v>
      </c>
      <c r="K2254" s="29">
        <f ca="1">IF(C2254&gt;=Calculator!$G$27,IF(DAY($C2254)=1,Calculator!$G$34/2,IF(DAY($C2254)=15,Calculator!$G$34/2,0)),0)</f>
        <v>4500</v>
      </c>
      <c r="L2254" s="29">
        <f ca="1">IF(DAY($C2254)=28,IF(H2254=0,0,Calculator!$G$35),0)</f>
        <v>0</v>
      </c>
      <c r="M2254" s="29">
        <f ca="1">IF(I2254&gt;0,IF(DAY($C2254)=1,SUM(INDIRECT("I"&amp;(ROW(C2253)-DAY(C2253))):I2253),0),0)</f>
        <v>30.798227014338295</v>
      </c>
      <c r="N2254" s="29">
        <f ca="1">IF(C2254&lt;Calculator!$G$27,0,IF(C2254=Calculator!$G$27,Calculator!$G$39,IF(H2254-K2254&lt;=0,IF(D2254&gt;Calculator!$G$39,IF(H2254-K2254+E2254+L2254+M2254+Calculator!$G$39&gt;Calculator!$G$39,Calculator!$G$39-(H2254+E2254+L2254+M2254-K2254),Calculator!$G$39),D2254),0)))</f>
        <v>0</v>
      </c>
    </row>
    <row r="2255" spans="1:14" ht="15.75" thickBot="1">
      <c r="A2255" s="33" t="str">
        <f ca="1">IF(C2255=Calculator!$H$27,"F",IF(Daily!D2255+Daily!H2255=0,IF(D2254+H2254&gt;0,"L",""),""))</f>
        <v/>
      </c>
      <c r="B2255" s="34">
        <v>2254</v>
      </c>
      <c r="C2255" s="19">
        <f t="shared" ca="1" si="141"/>
        <v>48184</v>
      </c>
      <c r="D2255" s="29">
        <f t="shared" ca="1" si="143"/>
        <v>57823.790891821351</v>
      </c>
      <c r="E2255" s="29">
        <f ca="1">IF(C2255&lt;Calculator!$D$26,0,IF(DAY($C2255)=1,IF(D2255-Calculator!$G$24&gt;0,Calculator!$G$24,D2255),0))</f>
        <v>0</v>
      </c>
      <c r="F2255" s="29">
        <f ca="1">IF(E2255&gt;0,D2255*Calculator!$G$22/12,0)</f>
        <v>0</v>
      </c>
      <c r="G2255" s="29">
        <f ca="1">IF(E2255&gt;0,(IFERROR(-PMT(Calculator!$G$22/12,Calculator!$G$23*12,Calculator!$G$20),0))-F2255,0)</f>
        <v>0</v>
      </c>
      <c r="H2255" s="29">
        <f t="shared" ca="1" si="144"/>
        <v>10336.604038035957</v>
      </c>
      <c r="I2255" s="29">
        <f t="shared" ca="1" si="142"/>
        <v>1.8407651026639376</v>
      </c>
      <c r="J2255" s="30">
        <f>Calculator!$G$40</f>
        <v>6.5000000000000002E-2</v>
      </c>
      <c r="K2255" s="29">
        <f ca="1">IF(C2255&gt;=Calculator!$G$27,IF(DAY($C2255)=1,Calculator!$G$34/2,IF(DAY($C2255)=15,Calculator!$G$34/2,0)),0)</f>
        <v>0</v>
      </c>
      <c r="L2255" s="29">
        <f ca="1">IF(DAY($C2255)=28,IF(H2255=0,0,Calculator!$G$35),0)</f>
        <v>0</v>
      </c>
      <c r="M2255" s="29">
        <f ca="1">IF(I2255&gt;0,IF(DAY($C2255)=1,SUM(INDIRECT("I"&amp;(ROW(C2254)-DAY(C2254))):I2254),0),0)</f>
        <v>0</v>
      </c>
      <c r="N2255" s="29">
        <f ca="1">IF(C2255&lt;Calculator!$G$27,0,IF(C2255=Calculator!$G$27,Calculator!$G$39,IF(H2255-K2255&lt;=0,IF(D2255&gt;Calculator!$G$39,IF(H2255-K2255+E2255+L2255+M2255+Calculator!$G$39&gt;Calculator!$G$39,Calculator!$G$39-(H2255+E2255+L2255+M2255-K2255),Calculator!$G$39),D2255),0)))</f>
        <v>0</v>
      </c>
    </row>
    <row r="2256" spans="1:14" ht="15.75" thickBot="1">
      <c r="A2256" s="33" t="str">
        <f ca="1">IF(C2256=Calculator!$H$27,"F",IF(Daily!D2256+Daily!H2256=0,IF(D2255+H2255&gt;0,"L",""),""))</f>
        <v/>
      </c>
      <c r="B2256" s="34">
        <v>2255</v>
      </c>
      <c r="C2256" s="19">
        <f t="shared" ca="1" si="141"/>
        <v>48185</v>
      </c>
      <c r="D2256" s="29">
        <f t="shared" ca="1" si="143"/>
        <v>57823.790891821351</v>
      </c>
      <c r="E2256" s="29">
        <f ca="1">IF(C2256&lt;Calculator!$D$26,0,IF(DAY($C2256)=1,IF(D2256-Calculator!$G$24&gt;0,Calculator!$G$24,D2256),0))</f>
        <v>0</v>
      </c>
      <c r="F2256" s="29">
        <f ca="1">IF(E2256&gt;0,D2256*Calculator!$G$22/12,0)</f>
        <v>0</v>
      </c>
      <c r="G2256" s="29">
        <f ca="1">IF(E2256&gt;0,(IFERROR(-PMT(Calculator!$G$22/12,Calculator!$G$23*12,Calculator!$G$20),0))-F2256,0)</f>
        <v>0</v>
      </c>
      <c r="H2256" s="29">
        <f t="shared" ca="1" si="144"/>
        <v>10336.604038035957</v>
      </c>
      <c r="I2256" s="29">
        <f t="shared" ca="1" si="142"/>
        <v>1.8407651026639376</v>
      </c>
      <c r="J2256" s="30">
        <f>Calculator!$G$40</f>
        <v>6.5000000000000002E-2</v>
      </c>
      <c r="K2256" s="29">
        <f ca="1">IF(C2256&gt;=Calculator!$G$27,IF(DAY($C2256)=1,Calculator!$G$34/2,IF(DAY($C2256)=15,Calculator!$G$34/2,0)),0)</f>
        <v>0</v>
      </c>
      <c r="L2256" s="29">
        <f ca="1">IF(DAY($C2256)=28,IF(H2256=0,0,Calculator!$G$35),0)</f>
        <v>0</v>
      </c>
      <c r="M2256" s="29">
        <f ca="1">IF(I2256&gt;0,IF(DAY($C2256)=1,SUM(INDIRECT("I"&amp;(ROW(C2255)-DAY(C2255))):I2255),0),0)</f>
        <v>0</v>
      </c>
      <c r="N2256" s="29">
        <f ca="1">IF(C2256&lt;Calculator!$G$27,0,IF(C2256=Calculator!$G$27,Calculator!$G$39,IF(H2256-K2256&lt;=0,IF(D2256&gt;Calculator!$G$39,IF(H2256-K2256+E2256+L2256+M2256+Calculator!$G$39&gt;Calculator!$G$39,Calculator!$G$39-(H2256+E2256+L2256+M2256-K2256),Calculator!$G$39),D2256),0)))</f>
        <v>0</v>
      </c>
    </row>
    <row r="2257" spans="1:14" ht="15.75" thickBot="1">
      <c r="A2257" s="33" t="str">
        <f ca="1">IF(C2257=Calculator!$H$27,"F",IF(Daily!D2257+Daily!H2257=0,IF(D2256+H2256&gt;0,"L",""),""))</f>
        <v/>
      </c>
      <c r="B2257" s="34">
        <v>2256</v>
      </c>
      <c r="C2257" s="19">
        <f t="shared" ca="1" si="141"/>
        <v>48186</v>
      </c>
      <c r="D2257" s="29">
        <f t="shared" ca="1" si="143"/>
        <v>57823.790891821351</v>
      </c>
      <c r="E2257" s="29">
        <f ca="1">IF(C2257&lt;Calculator!$D$26,0,IF(DAY($C2257)=1,IF(D2257-Calculator!$G$24&gt;0,Calculator!$G$24,D2257),0))</f>
        <v>0</v>
      </c>
      <c r="F2257" s="29">
        <f ca="1">IF(E2257&gt;0,D2257*Calculator!$G$22/12,0)</f>
        <v>0</v>
      </c>
      <c r="G2257" s="29">
        <f ca="1">IF(E2257&gt;0,(IFERROR(-PMT(Calculator!$G$22/12,Calculator!$G$23*12,Calculator!$G$20),0))-F2257,0)</f>
        <v>0</v>
      </c>
      <c r="H2257" s="29">
        <f t="shared" ca="1" si="144"/>
        <v>10336.604038035957</v>
      </c>
      <c r="I2257" s="29">
        <f t="shared" ca="1" si="142"/>
        <v>1.8407651026639376</v>
      </c>
      <c r="J2257" s="30">
        <f>Calculator!$G$40</f>
        <v>6.5000000000000002E-2</v>
      </c>
      <c r="K2257" s="29">
        <f ca="1">IF(C2257&gt;=Calculator!$G$27,IF(DAY($C2257)=1,Calculator!$G$34/2,IF(DAY($C2257)=15,Calculator!$G$34/2,0)),0)</f>
        <v>0</v>
      </c>
      <c r="L2257" s="29">
        <f ca="1">IF(DAY($C2257)=28,IF(H2257=0,0,Calculator!$G$35),0)</f>
        <v>0</v>
      </c>
      <c r="M2257" s="29">
        <f ca="1">IF(I2257&gt;0,IF(DAY($C2257)=1,SUM(INDIRECT("I"&amp;(ROW(C2256)-DAY(C2256))):I2256),0),0)</f>
        <v>0</v>
      </c>
      <c r="N2257" s="29">
        <f ca="1">IF(C2257&lt;Calculator!$G$27,0,IF(C2257=Calculator!$G$27,Calculator!$G$39,IF(H2257-K2257&lt;=0,IF(D2257&gt;Calculator!$G$39,IF(H2257-K2257+E2257+L2257+M2257+Calculator!$G$39&gt;Calculator!$G$39,Calculator!$G$39-(H2257+E2257+L2257+M2257-K2257),Calculator!$G$39),D2257),0)))</f>
        <v>0</v>
      </c>
    </row>
    <row r="2258" spans="1:14" ht="15.75" thickBot="1">
      <c r="A2258" s="33" t="str">
        <f ca="1">IF(C2258=Calculator!$H$27,"F",IF(Daily!D2258+Daily!H2258=0,IF(D2257+H2257&gt;0,"L",""),""))</f>
        <v/>
      </c>
      <c r="B2258" s="34">
        <v>2257</v>
      </c>
      <c r="C2258" s="19">
        <f t="shared" ca="1" si="141"/>
        <v>48187</v>
      </c>
      <c r="D2258" s="29">
        <f t="shared" ca="1" si="143"/>
        <v>57823.790891821351</v>
      </c>
      <c r="E2258" s="29">
        <f ca="1">IF(C2258&lt;Calculator!$D$26,0,IF(DAY($C2258)=1,IF(D2258-Calculator!$G$24&gt;0,Calculator!$G$24,D2258),0))</f>
        <v>0</v>
      </c>
      <c r="F2258" s="29">
        <f ca="1">IF(E2258&gt;0,D2258*Calculator!$G$22/12,0)</f>
        <v>0</v>
      </c>
      <c r="G2258" s="29">
        <f ca="1">IF(E2258&gt;0,(IFERROR(-PMT(Calculator!$G$22/12,Calculator!$G$23*12,Calculator!$G$20),0))-F2258,0)</f>
        <v>0</v>
      </c>
      <c r="H2258" s="29">
        <f t="shared" ca="1" si="144"/>
        <v>10336.604038035957</v>
      </c>
      <c r="I2258" s="29">
        <f t="shared" ca="1" si="142"/>
        <v>1.8407651026639376</v>
      </c>
      <c r="J2258" s="30">
        <f>Calculator!$G$40</f>
        <v>6.5000000000000002E-2</v>
      </c>
      <c r="K2258" s="29">
        <f ca="1">IF(C2258&gt;=Calculator!$G$27,IF(DAY($C2258)=1,Calculator!$G$34/2,IF(DAY($C2258)=15,Calculator!$G$34/2,0)),0)</f>
        <v>0</v>
      </c>
      <c r="L2258" s="29">
        <f ca="1">IF(DAY($C2258)=28,IF(H2258=0,0,Calculator!$G$35),0)</f>
        <v>0</v>
      </c>
      <c r="M2258" s="29">
        <f ca="1">IF(I2258&gt;0,IF(DAY($C2258)=1,SUM(INDIRECT("I"&amp;(ROW(C2257)-DAY(C2257))):I2257),0),0)</f>
        <v>0</v>
      </c>
      <c r="N2258" s="29">
        <f ca="1">IF(C2258&lt;Calculator!$G$27,0,IF(C2258=Calculator!$G$27,Calculator!$G$39,IF(H2258-K2258&lt;=0,IF(D2258&gt;Calculator!$G$39,IF(H2258-K2258+E2258+L2258+M2258+Calculator!$G$39&gt;Calculator!$G$39,Calculator!$G$39-(H2258+E2258+L2258+M2258-K2258),Calculator!$G$39),D2258),0)))</f>
        <v>0</v>
      </c>
    </row>
    <row r="2259" spans="1:14" ht="15.75" thickBot="1">
      <c r="A2259" s="33" t="str">
        <f ca="1">IF(C2259=Calculator!$H$27,"F",IF(Daily!D2259+Daily!H2259=0,IF(D2258+H2258&gt;0,"L",""),""))</f>
        <v/>
      </c>
      <c r="B2259" s="34">
        <v>2258</v>
      </c>
      <c r="C2259" s="19">
        <f t="shared" ca="1" si="141"/>
        <v>48188</v>
      </c>
      <c r="D2259" s="29">
        <f t="shared" ca="1" si="143"/>
        <v>57823.790891821351</v>
      </c>
      <c r="E2259" s="29">
        <f ca="1">IF(C2259&lt;Calculator!$D$26,0,IF(DAY($C2259)=1,IF(D2259-Calculator!$G$24&gt;0,Calculator!$G$24,D2259),0))</f>
        <v>0</v>
      </c>
      <c r="F2259" s="29">
        <f ca="1">IF(E2259&gt;0,D2259*Calculator!$G$22/12,0)</f>
        <v>0</v>
      </c>
      <c r="G2259" s="29">
        <f ca="1">IF(E2259&gt;0,(IFERROR(-PMT(Calculator!$G$22/12,Calculator!$G$23*12,Calculator!$G$20),0))-F2259,0)</f>
        <v>0</v>
      </c>
      <c r="H2259" s="29">
        <f t="shared" ca="1" si="144"/>
        <v>10336.604038035957</v>
      </c>
      <c r="I2259" s="29">
        <f t="shared" ca="1" si="142"/>
        <v>1.8407651026639376</v>
      </c>
      <c r="J2259" s="30">
        <f>Calculator!$G$40</f>
        <v>6.5000000000000002E-2</v>
      </c>
      <c r="K2259" s="29">
        <f ca="1">IF(C2259&gt;=Calculator!$G$27,IF(DAY($C2259)=1,Calculator!$G$34/2,IF(DAY($C2259)=15,Calculator!$G$34/2,0)),0)</f>
        <v>0</v>
      </c>
      <c r="L2259" s="29">
        <f ca="1">IF(DAY($C2259)=28,IF(H2259=0,0,Calculator!$G$35),0)</f>
        <v>0</v>
      </c>
      <c r="M2259" s="29">
        <f ca="1">IF(I2259&gt;0,IF(DAY($C2259)=1,SUM(INDIRECT("I"&amp;(ROW(C2258)-DAY(C2258))):I2258),0),0)</f>
        <v>0</v>
      </c>
      <c r="N2259" s="29">
        <f ca="1">IF(C2259&lt;Calculator!$G$27,0,IF(C2259=Calculator!$G$27,Calculator!$G$39,IF(H2259-K2259&lt;=0,IF(D2259&gt;Calculator!$G$39,IF(H2259-K2259+E2259+L2259+M2259+Calculator!$G$39&gt;Calculator!$G$39,Calculator!$G$39-(H2259+E2259+L2259+M2259-K2259),Calculator!$G$39),D2259),0)))</f>
        <v>0</v>
      </c>
    </row>
    <row r="2260" spans="1:14" ht="15.75" thickBot="1">
      <c r="A2260" s="33" t="str">
        <f ca="1">IF(C2260=Calculator!$H$27,"F",IF(Daily!D2260+Daily!H2260=0,IF(D2259+H2259&gt;0,"L",""),""))</f>
        <v/>
      </c>
      <c r="B2260" s="34">
        <v>2259</v>
      </c>
      <c r="C2260" s="19">
        <f t="shared" ca="1" si="141"/>
        <v>48189</v>
      </c>
      <c r="D2260" s="29">
        <f t="shared" ca="1" si="143"/>
        <v>57823.790891821351</v>
      </c>
      <c r="E2260" s="29">
        <f ca="1">IF(C2260&lt;Calculator!$D$26,0,IF(DAY($C2260)=1,IF(D2260-Calculator!$G$24&gt;0,Calculator!$G$24,D2260),0))</f>
        <v>0</v>
      </c>
      <c r="F2260" s="29">
        <f ca="1">IF(E2260&gt;0,D2260*Calculator!$G$22/12,0)</f>
        <v>0</v>
      </c>
      <c r="G2260" s="29">
        <f ca="1">IF(E2260&gt;0,(IFERROR(-PMT(Calculator!$G$22/12,Calculator!$G$23*12,Calculator!$G$20),0))-F2260,0)</f>
        <v>0</v>
      </c>
      <c r="H2260" s="29">
        <f t="shared" ca="1" si="144"/>
        <v>10336.604038035957</v>
      </c>
      <c r="I2260" s="29">
        <f t="shared" ca="1" si="142"/>
        <v>1.8407651026639376</v>
      </c>
      <c r="J2260" s="30">
        <f>Calculator!$G$40</f>
        <v>6.5000000000000002E-2</v>
      </c>
      <c r="K2260" s="29">
        <f ca="1">IF(C2260&gt;=Calculator!$G$27,IF(DAY($C2260)=1,Calculator!$G$34/2,IF(DAY($C2260)=15,Calculator!$G$34/2,0)),0)</f>
        <v>0</v>
      </c>
      <c r="L2260" s="29">
        <f ca="1">IF(DAY($C2260)=28,IF(H2260=0,0,Calculator!$G$35),0)</f>
        <v>0</v>
      </c>
      <c r="M2260" s="29">
        <f ca="1">IF(I2260&gt;0,IF(DAY($C2260)=1,SUM(INDIRECT("I"&amp;(ROW(C2259)-DAY(C2259))):I2259),0),0)</f>
        <v>0</v>
      </c>
      <c r="N2260" s="29">
        <f ca="1">IF(C2260&lt;Calculator!$G$27,0,IF(C2260=Calculator!$G$27,Calculator!$G$39,IF(H2260-K2260&lt;=0,IF(D2260&gt;Calculator!$G$39,IF(H2260-K2260+E2260+L2260+M2260+Calculator!$G$39&gt;Calculator!$G$39,Calculator!$G$39-(H2260+E2260+L2260+M2260-K2260),Calculator!$G$39),D2260),0)))</f>
        <v>0</v>
      </c>
    </row>
    <row r="2261" spans="1:14" ht="15.75" thickBot="1">
      <c r="A2261" s="33" t="str">
        <f ca="1">IF(C2261=Calculator!$H$27,"F",IF(Daily!D2261+Daily!H2261=0,IF(D2260+H2260&gt;0,"L",""),""))</f>
        <v/>
      </c>
      <c r="B2261" s="34">
        <v>2260</v>
      </c>
      <c r="C2261" s="19">
        <f t="shared" ca="1" si="141"/>
        <v>48190</v>
      </c>
      <c r="D2261" s="29">
        <f t="shared" ca="1" si="143"/>
        <v>57823.790891821351</v>
      </c>
      <c r="E2261" s="29">
        <f ca="1">IF(C2261&lt;Calculator!$D$26,0,IF(DAY($C2261)=1,IF(D2261-Calculator!$G$24&gt;0,Calculator!$G$24,D2261),0))</f>
        <v>0</v>
      </c>
      <c r="F2261" s="29">
        <f ca="1">IF(E2261&gt;0,D2261*Calculator!$G$22/12,0)</f>
        <v>0</v>
      </c>
      <c r="G2261" s="29">
        <f ca="1">IF(E2261&gt;0,(IFERROR(-PMT(Calculator!$G$22/12,Calculator!$G$23*12,Calculator!$G$20),0))-F2261,0)</f>
        <v>0</v>
      </c>
      <c r="H2261" s="29">
        <f t="shared" ca="1" si="144"/>
        <v>10336.604038035957</v>
      </c>
      <c r="I2261" s="29">
        <f t="shared" ca="1" si="142"/>
        <v>1.8407651026639376</v>
      </c>
      <c r="J2261" s="30">
        <f>Calculator!$G$40</f>
        <v>6.5000000000000002E-2</v>
      </c>
      <c r="K2261" s="29">
        <f ca="1">IF(C2261&gt;=Calculator!$G$27,IF(DAY($C2261)=1,Calculator!$G$34/2,IF(DAY($C2261)=15,Calculator!$G$34/2,0)),0)</f>
        <v>0</v>
      </c>
      <c r="L2261" s="29">
        <f ca="1">IF(DAY($C2261)=28,IF(H2261=0,0,Calculator!$G$35),0)</f>
        <v>0</v>
      </c>
      <c r="M2261" s="29">
        <f ca="1">IF(I2261&gt;0,IF(DAY($C2261)=1,SUM(INDIRECT("I"&amp;(ROW(C2260)-DAY(C2260))):I2260),0),0)</f>
        <v>0</v>
      </c>
      <c r="N2261" s="29">
        <f ca="1">IF(C2261&lt;Calculator!$G$27,0,IF(C2261=Calculator!$G$27,Calculator!$G$39,IF(H2261-K2261&lt;=0,IF(D2261&gt;Calculator!$G$39,IF(H2261-K2261+E2261+L2261+M2261+Calculator!$G$39&gt;Calculator!$G$39,Calculator!$G$39-(H2261+E2261+L2261+M2261-K2261),Calculator!$G$39),D2261),0)))</f>
        <v>0</v>
      </c>
    </row>
    <row r="2262" spans="1:14" ht="15.75" thickBot="1">
      <c r="A2262" s="33" t="str">
        <f ca="1">IF(C2262=Calculator!$H$27,"F",IF(Daily!D2262+Daily!H2262=0,IF(D2261+H2261&gt;0,"L",""),""))</f>
        <v/>
      </c>
      <c r="B2262" s="34">
        <v>2261</v>
      </c>
      <c r="C2262" s="19">
        <f t="shared" ca="1" si="141"/>
        <v>48191</v>
      </c>
      <c r="D2262" s="29">
        <f t="shared" ca="1" si="143"/>
        <v>57823.790891821351</v>
      </c>
      <c r="E2262" s="29">
        <f ca="1">IF(C2262&lt;Calculator!$D$26,0,IF(DAY($C2262)=1,IF(D2262-Calculator!$G$24&gt;0,Calculator!$G$24,D2262),0))</f>
        <v>0</v>
      </c>
      <c r="F2262" s="29">
        <f ca="1">IF(E2262&gt;0,D2262*Calculator!$G$22/12,0)</f>
        <v>0</v>
      </c>
      <c r="G2262" s="29">
        <f ca="1">IF(E2262&gt;0,(IFERROR(-PMT(Calculator!$G$22/12,Calculator!$G$23*12,Calculator!$G$20),0))-F2262,0)</f>
        <v>0</v>
      </c>
      <c r="H2262" s="29">
        <f t="shared" ca="1" si="144"/>
        <v>10336.604038035957</v>
      </c>
      <c r="I2262" s="29">
        <f t="shared" ca="1" si="142"/>
        <v>1.8407651026639376</v>
      </c>
      <c r="J2262" s="30">
        <f>Calculator!$G$40</f>
        <v>6.5000000000000002E-2</v>
      </c>
      <c r="K2262" s="29">
        <f ca="1">IF(C2262&gt;=Calculator!$G$27,IF(DAY($C2262)=1,Calculator!$G$34/2,IF(DAY($C2262)=15,Calculator!$G$34/2,0)),0)</f>
        <v>0</v>
      </c>
      <c r="L2262" s="29">
        <f ca="1">IF(DAY($C2262)=28,IF(H2262=0,0,Calculator!$G$35),0)</f>
        <v>0</v>
      </c>
      <c r="M2262" s="29">
        <f ca="1">IF(I2262&gt;0,IF(DAY($C2262)=1,SUM(INDIRECT("I"&amp;(ROW(C2261)-DAY(C2261))):I2261),0),0)</f>
        <v>0</v>
      </c>
      <c r="N2262" s="29">
        <f ca="1">IF(C2262&lt;Calculator!$G$27,0,IF(C2262=Calculator!$G$27,Calculator!$G$39,IF(H2262-K2262&lt;=0,IF(D2262&gt;Calculator!$G$39,IF(H2262-K2262+E2262+L2262+M2262+Calculator!$G$39&gt;Calculator!$G$39,Calculator!$G$39-(H2262+E2262+L2262+M2262-K2262),Calculator!$G$39),D2262),0)))</f>
        <v>0</v>
      </c>
    </row>
    <row r="2263" spans="1:14" ht="15.75" thickBot="1">
      <c r="A2263" s="33" t="str">
        <f ca="1">IF(C2263=Calculator!$H$27,"F",IF(Daily!D2263+Daily!H2263=0,IF(D2262+H2262&gt;0,"L",""),""))</f>
        <v/>
      </c>
      <c r="B2263" s="34">
        <v>2262</v>
      </c>
      <c r="C2263" s="19">
        <f t="shared" ca="1" si="141"/>
        <v>48192</v>
      </c>
      <c r="D2263" s="29">
        <f t="shared" ca="1" si="143"/>
        <v>57823.790891821351</v>
      </c>
      <c r="E2263" s="29">
        <f ca="1">IF(C2263&lt;Calculator!$D$26,0,IF(DAY($C2263)=1,IF(D2263-Calculator!$G$24&gt;0,Calculator!$G$24,D2263),0))</f>
        <v>0</v>
      </c>
      <c r="F2263" s="29">
        <f ca="1">IF(E2263&gt;0,D2263*Calculator!$G$22/12,0)</f>
        <v>0</v>
      </c>
      <c r="G2263" s="29">
        <f ca="1">IF(E2263&gt;0,(IFERROR(-PMT(Calculator!$G$22/12,Calculator!$G$23*12,Calculator!$G$20),0))-F2263,0)</f>
        <v>0</v>
      </c>
      <c r="H2263" s="29">
        <f t="shared" ca="1" si="144"/>
        <v>10336.604038035957</v>
      </c>
      <c r="I2263" s="29">
        <f t="shared" ca="1" si="142"/>
        <v>1.8407651026639376</v>
      </c>
      <c r="J2263" s="30">
        <f>Calculator!$G$40</f>
        <v>6.5000000000000002E-2</v>
      </c>
      <c r="K2263" s="29">
        <f ca="1">IF(C2263&gt;=Calculator!$G$27,IF(DAY($C2263)=1,Calculator!$G$34/2,IF(DAY($C2263)=15,Calculator!$G$34/2,0)),0)</f>
        <v>0</v>
      </c>
      <c r="L2263" s="29">
        <f ca="1">IF(DAY($C2263)=28,IF(H2263=0,0,Calculator!$G$35),0)</f>
        <v>0</v>
      </c>
      <c r="M2263" s="29">
        <f ca="1">IF(I2263&gt;0,IF(DAY($C2263)=1,SUM(INDIRECT("I"&amp;(ROW(C2262)-DAY(C2262))):I2262),0),0)</f>
        <v>0</v>
      </c>
      <c r="N2263" s="29">
        <f ca="1">IF(C2263&lt;Calculator!$G$27,0,IF(C2263=Calculator!$G$27,Calculator!$G$39,IF(H2263-K2263&lt;=0,IF(D2263&gt;Calculator!$G$39,IF(H2263-K2263+E2263+L2263+M2263+Calculator!$G$39&gt;Calculator!$G$39,Calculator!$G$39-(H2263+E2263+L2263+M2263-K2263),Calculator!$G$39),D2263),0)))</f>
        <v>0</v>
      </c>
    </row>
    <row r="2264" spans="1:14" ht="15.75" thickBot="1">
      <c r="A2264" s="33" t="str">
        <f ca="1">IF(C2264=Calculator!$H$27,"F",IF(Daily!D2264+Daily!H2264=0,IF(D2263+H2263&gt;0,"L",""),""))</f>
        <v/>
      </c>
      <c r="B2264" s="34">
        <v>2263</v>
      </c>
      <c r="C2264" s="19">
        <f t="shared" ca="1" si="141"/>
        <v>48193</v>
      </c>
      <c r="D2264" s="29">
        <f t="shared" ca="1" si="143"/>
        <v>57823.790891821351</v>
      </c>
      <c r="E2264" s="29">
        <f ca="1">IF(C2264&lt;Calculator!$D$26,0,IF(DAY($C2264)=1,IF(D2264-Calculator!$G$24&gt;0,Calculator!$G$24,D2264),0))</f>
        <v>0</v>
      </c>
      <c r="F2264" s="29">
        <f ca="1">IF(E2264&gt;0,D2264*Calculator!$G$22/12,0)</f>
        <v>0</v>
      </c>
      <c r="G2264" s="29">
        <f ca="1">IF(E2264&gt;0,(IFERROR(-PMT(Calculator!$G$22/12,Calculator!$G$23*12,Calculator!$G$20),0))-F2264,0)</f>
        <v>0</v>
      </c>
      <c r="H2264" s="29">
        <f t="shared" ca="1" si="144"/>
        <v>10336.604038035957</v>
      </c>
      <c r="I2264" s="29">
        <f t="shared" ca="1" si="142"/>
        <v>1.8407651026639376</v>
      </c>
      <c r="J2264" s="30">
        <f>Calculator!$G$40</f>
        <v>6.5000000000000002E-2</v>
      </c>
      <c r="K2264" s="29">
        <f ca="1">IF(C2264&gt;=Calculator!$G$27,IF(DAY($C2264)=1,Calculator!$G$34/2,IF(DAY($C2264)=15,Calculator!$G$34/2,0)),0)</f>
        <v>0</v>
      </c>
      <c r="L2264" s="29">
        <f ca="1">IF(DAY($C2264)=28,IF(H2264=0,0,Calculator!$G$35),0)</f>
        <v>0</v>
      </c>
      <c r="M2264" s="29">
        <f ca="1">IF(I2264&gt;0,IF(DAY($C2264)=1,SUM(INDIRECT("I"&amp;(ROW(C2263)-DAY(C2263))):I2263),0),0)</f>
        <v>0</v>
      </c>
      <c r="N2264" s="29">
        <f ca="1">IF(C2264&lt;Calculator!$G$27,0,IF(C2264=Calculator!$G$27,Calculator!$G$39,IF(H2264-K2264&lt;=0,IF(D2264&gt;Calculator!$G$39,IF(H2264-K2264+E2264+L2264+M2264+Calculator!$G$39&gt;Calculator!$G$39,Calculator!$G$39-(H2264+E2264+L2264+M2264-K2264),Calculator!$G$39),D2264),0)))</f>
        <v>0</v>
      </c>
    </row>
    <row r="2265" spans="1:14" ht="15.75" thickBot="1">
      <c r="A2265" s="33" t="str">
        <f ca="1">IF(C2265=Calculator!$H$27,"F",IF(Daily!D2265+Daily!H2265=0,IF(D2264+H2264&gt;0,"L",""),""))</f>
        <v/>
      </c>
      <c r="B2265" s="34">
        <v>2264</v>
      </c>
      <c r="C2265" s="19">
        <f t="shared" ca="1" si="141"/>
        <v>48194</v>
      </c>
      <c r="D2265" s="29">
        <f t="shared" ca="1" si="143"/>
        <v>57823.790891821351</v>
      </c>
      <c r="E2265" s="29">
        <f ca="1">IF(C2265&lt;Calculator!$D$26,0,IF(DAY($C2265)=1,IF(D2265-Calculator!$G$24&gt;0,Calculator!$G$24,D2265),0))</f>
        <v>0</v>
      </c>
      <c r="F2265" s="29">
        <f ca="1">IF(E2265&gt;0,D2265*Calculator!$G$22/12,0)</f>
        <v>0</v>
      </c>
      <c r="G2265" s="29">
        <f ca="1">IF(E2265&gt;0,(IFERROR(-PMT(Calculator!$G$22/12,Calculator!$G$23*12,Calculator!$G$20),0))-F2265,0)</f>
        <v>0</v>
      </c>
      <c r="H2265" s="29">
        <f t="shared" ca="1" si="144"/>
        <v>10336.604038035957</v>
      </c>
      <c r="I2265" s="29">
        <f t="shared" ca="1" si="142"/>
        <v>1.8407651026639376</v>
      </c>
      <c r="J2265" s="30">
        <f>Calculator!$G$40</f>
        <v>6.5000000000000002E-2</v>
      </c>
      <c r="K2265" s="29">
        <f ca="1">IF(C2265&gt;=Calculator!$G$27,IF(DAY($C2265)=1,Calculator!$G$34/2,IF(DAY($C2265)=15,Calculator!$G$34/2,0)),0)</f>
        <v>0</v>
      </c>
      <c r="L2265" s="29">
        <f ca="1">IF(DAY($C2265)=28,IF(H2265=0,0,Calculator!$G$35),0)</f>
        <v>0</v>
      </c>
      <c r="M2265" s="29">
        <f ca="1">IF(I2265&gt;0,IF(DAY($C2265)=1,SUM(INDIRECT("I"&amp;(ROW(C2264)-DAY(C2264))):I2264),0),0)</f>
        <v>0</v>
      </c>
      <c r="N2265" s="29">
        <f ca="1">IF(C2265&lt;Calculator!$G$27,0,IF(C2265=Calculator!$G$27,Calculator!$G$39,IF(H2265-K2265&lt;=0,IF(D2265&gt;Calculator!$G$39,IF(H2265-K2265+E2265+L2265+M2265+Calculator!$G$39&gt;Calculator!$G$39,Calculator!$G$39-(H2265+E2265+L2265+M2265-K2265),Calculator!$G$39),D2265),0)))</f>
        <v>0</v>
      </c>
    </row>
    <row r="2266" spans="1:14" ht="15.75" thickBot="1">
      <c r="A2266" s="33" t="str">
        <f ca="1">IF(C2266=Calculator!$H$27,"F",IF(Daily!D2266+Daily!H2266=0,IF(D2265+H2265&gt;0,"L",""),""))</f>
        <v/>
      </c>
      <c r="B2266" s="34">
        <v>2265</v>
      </c>
      <c r="C2266" s="19">
        <f t="shared" ca="1" si="141"/>
        <v>48195</v>
      </c>
      <c r="D2266" s="29">
        <f t="shared" ca="1" si="143"/>
        <v>57823.790891821351</v>
      </c>
      <c r="E2266" s="29">
        <f ca="1">IF(C2266&lt;Calculator!$D$26,0,IF(DAY($C2266)=1,IF(D2266-Calculator!$G$24&gt;0,Calculator!$G$24,D2266),0))</f>
        <v>0</v>
      </c>
      <c r="F2266" s="29">
        <f ca="1">IF(E2266&gt;0,D2266*Calculator!$G$22/12,0)</f>
        <v>0</v>
      </c>
      <c r="G2266" s="29">
        <f ca="1">IF(E2266&gt;0,(IFERROR(-PMT(Calculator!$G$22/12,Calculator!$G$23*12,Calculator!$G$20),0))-F2266,0)</f>
        <v>0</v>
      </c>
      <c r="H2266" s="29">
        <f t="shared" ca="1" si="144"/>
        <v>10336.604038035957</v>
      </c>
      <c r="I2266" s="29">
        <f t="shared" ca="1" si="142"/>
        <v>1.8407651026639376</v>
      </c>
      <c r="J2266" s="30">
        <f>Calculator!$G$40</f>
        <v>6.5000000000000002E-2</v>
      </c>
      <c r="K2266" s="29">
        <f ca="1">IF(C2266&gt;=Calculator!$G$27,IF(DAY($C2266)=1,Calculator!$G$34/2,IF(DAY($C2266)=15,Calculator!$G$34/2,0)),0)</f>
        <v>0</v>
      </c>
      <c r="L2266" s="29">
        <f ca="1">IF(DAY($C2266)=28,IF(H2266=0,0,Calculator!$G$35),0)</f>
        <v>0</v>
      </c>
      <c r="M2266" s="29">
        <f ca="1">IF(I2266&gt;0,IF(DAY($C2266)=1,SUM(INDIRECT("I"&amp;(ROW(C2265)-DAY(C2265))):I2265),0),0)</f>
        <v>0</v>
      </c>
      <c r="N2266" s="29">
        <f ca="1">IF(C2266&lt;Calculator!$G$27,0,IF(C2266=Calculator!$G$27,Calculator!$G$39,IF(H2266-K2266&lt;=0,IF(D2266&gt;Calculator!$G$39,IF(H2266-K2266+E2266+L2266+M2266+Calculator!$G$39&gt;Calculator!$G$39,Calculator!$G$39-(H2266+E2266+L2266+M2266-K2266),Calculator!$G$39),D2266),0)))</f>
        <v>0</v>
      </c>
    </row>
    <row r="2267" spans="1:14" ht="15.75" thickBot="1">
      <c r="A2267" s="33" t="str">
        <f ca="1">IF(C2267=Calculator!$H$27,"F",IF(Daily!D2267+Daily!H2267=0,IF(D2266+H2266&gt;0,"L",""),""))</f>
        <v/>
      </c>
      <c r="B2267" s="34">
        <v>2266</v>
      </c>
      <c r="C2267" s="19">
        <f t="shared" ca="1" si="141"/>
        <v>48196</v>
      </c>
      <c r="D2267" s="29">
        <f t="shared" ca="1" si="143"/>
        <v>57823.790891821351</v>
      </c>
      <c r="E2267" s="29">
        <f ca="1">IF(C2267&lt;Calculator!$D$26,0,IF(DAY($C2267)=1,IF(D2267-Calculator!$G$24&gt;0,Calculator!$G$24,D2267),0))</f>
        <v>0</v>
      </c>
      <c r="F2267" s="29">
        <f ca="1">IF(E2267&gt;0,D2267*Calculator!$G$22/12,0)</f>
        <v>0</v>
      </c>
      <c r="G2267" s="29">
        <f ca="1">IF(E2267&gt;0,(IFERROR(-PMT(Calculator!$G$22/12,Calculator!$G$23*12,Calculator!$G$20),0))-F2267,0)</f>
        <v>0</v>
      </c>
      <c r="H2267" s="29">
        <f t="shared" ca="1" si="144"/>
        <v>10336.604038035957</v>
      </c>
      <c r="I2267" s="29">
        <f t="shared" ca="1" si="142"/>
        <v>1.8407651026639376</v>
      </c>
      <c r="J2267" s="30">
        <f>Calculator!$G$40</f>
        <v>6.5000000000000002E-2</v>
      </c>
      <c r="K2267" s="29">
        <f ca="1">IF(C2267&gt;=Calculator!$G$27,IF(DAY($C2267)=1,Calculator!$G$34/2,IF(DAY($C2267)=15,Calculator!$G$34/2,0)),0)</f>
        <v>0</v>
      </c>
      <c r="L2267" s="29">
        <f ca="1">IF(DAY($C2267)=28,IF(H2267=0,0,Calculator!$G$35),0)</f>
        <v>0</v>
      </c>
      <c r="M2267" s="29">
        <f ca="1">IF(I2267&gt;0,IF(DAY($C2267)=1,SUM(INDIRECT("I"&amp;(ROW(C2266)-DAY(C2266))):I2266),0),0)</f>
        <v>0</v>
      </c>
      <c r="N2267" s="29">
        <f ca="1">IF(C2267&lt;Calculator!$G$27,0,IF(C2267=Calculator!$G$27,Calculator!$G$39,IF(H2267-K2267&lt;=0,IF(D2267&gt;Calculator!$G$39,IF(H2267-K2267+E2267+L2267+M2267+Calculator!$G$39&gt;Calculator!$G$39,Calculator!$G$39-(H2267+E2267+L2267+M2267-K2267),Calculator!$G$39),D2267),0)))</f>
        <v>0</v>
      </c>
    </row>
    <row r="2268" spans="1:14" ht="15.75" thickBot="1">
      <c r="A2268" s="33" t="str">
        <f ca="1">IF(C2268=Calculator!$H$27,"F",IF(Daily!D2268+Daily!H2268=0,IF(D2267+H2267&gt;0,"L",""),""))</f>
        <v/>
      </c>
      <c r="B2268" s="34">
        <v>2267</v>
      </c>
      <c r="C2268" s="19">
        <f t="shared" ca="1" si="141"/>
        <v>48197</v>
      </c>
      <c r="D2268" s="29">
        <f t="shared" ca="1" si="143"/>
        <v>57823.790891821351</v>
      </c>
      <c r="E2268" s="29">
        <f ca="1">IF(C2268&lt;Calculator!$D$26,0,IF(DAY($C2268)=1,IF(D2268-Calculator!$G$24&gt;0,Calculator!$G$24,D2268),0))</f>
        <v>0</v>
      </c>
      <c r="F2268" s="29">
        <f ca="1">IF(E2268&gt;0,D2268*Calculator!$G$22/12,0)</f>
        <v>0</v>
      </c>
      <c r="G2268" s="29">
        <f ca="1">IF(E2268&gt;0,(IFERROR(-PMT(Calculator!$G$22/12,Calculator!$G$23*12,Calculator!$G$20),0))-F2268,0)</f>
        <v>0</v>
      </c>
      <c r="H2268" s="29">
        <f t="shared" ca="1" si="144"/>
        <v>10336.604038035957</v>
      </c>
      <c r="I2268" s="29">
        <f t="shared" ca="1" si="142"/>
        <v>1.8407651026639376</v>
      </c>
      <c r="J2268" s="30">
        <f>Calculator!$G$40</f>
        <v>6.5000000000000002E-2</v>
      </c>
      <c r="K2268" s="29">
        <f ca="1">IF(C2268&gt;=Calculator!$G$27,IF(DAY($C2268)=1,Calculator!$G$34/2,IF(DAY($C2268)=15,Calculator!$G$34/2,0)),0)</f>
        <v>4500</v>
      </c>
      <c r="L2268" s="29">
        <f ca="1">IF(DAY($C2268)=28,IF(H2268=0,0,Calculator!$G$35),0)</f>
        <v>0</v>
      </c>
      <c r="M2268" s="29">
        <f ca="1">IF(I2268&gt;0,IF(DAY($C2268)=1,SUM(INDIRECT("I"&amp;(ROW(C2267)-DAY(C2267))):I2267),0),0)</f>
        <v>0</v>
      </c>
      <c r="N2268" s="29">
        <f ca="1">IF(C2268&lt;Calculator!$G$27,0,IF(C2268=Calculator!$G$27,Calculator!$G$39,IF(H2268-K2268&lt;=0,IF(D2268&gt;Calculator!$G$39,IF(H2268-K2268+E2268+L2268+M2268+Calculator!$G$39&gt;Calculator!$G$39,Calculator!$G$39-(H2268+E2268+L2268+M2268-K2268),Calculator!$G$39),D2268),0)))</f>
        <v>0</v>
      </c>
    </row>
    <row r="2269" spans="1:14" ht="15.75" thickBot="1">
      <c r="A2269" s="33" t="str">
        <f ca="1">IF(C2269=Calculator!$H$27,"F",IF(Daily!D2269+Daily!H2269=0,IF(D2268+H2268&gt;0,"L",""),""))</f>
        <v/>
      </c>
      <c r="B2269" s="34">
        <v>2268</v>
      </c>
      <c r="C2269" s="19">
        <f t="shared" ca="1" si="141"/>
        <v>48198</v>
      </c>
      <c r="D2269" s="29">
        <f t="shared" ca="1" si="143"/>
        <v>57823.790891821351</v>
      </c>
      <c r="E2269" s="29">
        <f ca="1">IF(C2269&lt;Calculator!$D$26,0,IF(DAY($C2269)=1,IF(D2269-Calculator!$G$24&gt;0,Calculator!$G$24,D2269),0))</f>
        <v>0</v>
      </c>
      <c r="F2269" s="29">
        <f ca="1">IF(E2269&gt;0,D2269*Calculator!$G$22/12,0)</f>
        <v>0</v>
      </c>
      <c r="G2269" s="29">
        <f ca="1">IF(E2269&gt;0,(IFERROR(-PMT(Calculator!$G$22/12,Calculator!$G$23*12,Calculator!$G$20),0))-F2269,0)</f>
        <v>0</v>
      </c>
      <c r="H2269" s="29">
        <f t="shared" ca="1" si="144"/>
        <v>5836.6040380359573</v>
      </c>
      <c r="I2269" s="29">
        <f t="shared" ca="1" si="142"/>
        <v>1.0393952396502391</v>
      </c>
      <c r="J2269" s="30">
        <f>Calculator!$G$40</f>
        <v>6.5000000000000002E-2</v>
      </c>
      <c r="K2269" s="29">
        <f ca="1">IF(C2269&gt;=Calculator!$G$27,IF(DAY($C2269)=1,Calculator!$G$34/2,IF(DAY($C2269)=15,Calculator!$G$34/2,0)),0)</f>
        <v>0</v>
      </c>
      <c r="L2269" s="29">
        <f ca="1">IF(DAY($C2269)=28,IF(H2269=0,0,Calculator!$G$35),0)</f>
        <v>0</v>
      </c>
      <c r="M2269" s="29">
        <f ca="1">IF(I2269&gt;0,IF(DAY($C2269)=1,SUM(INDIRECT("I"&amp;(ROW(C2268)-DAY(C2268))):I2268),0),0)</f>
        <v>0</v>
      </c>
      <c r="N2269" s="29">
        <f ca="1">IF(C2269&lt;Calculator!$G$27,0,IF(C2269=Calculator!$G$27,Calculator!$G$39,IF(H2269-K2269&lt;=0,IF(D2269&gt;Calculator!$G$39,IF(H2269-K2269+E2269+L2269+M2269+Calculator!$G$39&gt;Calculator!$G$39,Calculator!$G$39-(H2269+E2269+L2269+M2269-K2269),Calculator!$G$39),D2269),0)))</f>
        <v>0</v>
      </c>
    </row>
    <row r="2270" spans="1:14" ht="15.75" thickBot="1">
      <c r="A2270" s="33" t="str">
        <f ca="1">IF(C2270=Calculator!$H$27,"F",IF(Daily!D2270+Daily!H2270=0,IF(D2269+H2269&gt;0,"L",""),""))</f>
        <v/>
      </c>
      <c r="B2270" s="34">
        <v>2269</v>
      </c>
      <c r="C2270" s="19">
        <f t="shared" ca="1" si="141"/>
        <v>48199</v>
      </c>
      <c r="D2270" s="29">
        <f t="shared" ca="1" si="143"/>
        <v>57823.790891821351</v>
      </c>
      <c r="E2270" s="29">
        <f ca="1">IF(C2270&lt;Calculator!$D$26,0,IF(DAY($C2270)=1,IF(D2270-Calculator!$G$24&gt;0,Calculator!$G$24,D2270),0))</f>
        <v>0</v>
      </c>
      <c r="F2270" s="29">
        <f ca="1">IF(E2270&gt;0,D2270*Calculator!$G$22/12,0)</f>
        <v>0</v>
      </c>
      <c r="G2270" s="29">
        <f ca="1">IF(E2270&gt;0,(IFERROR(-PMT(Calculator!$G$22/12,Calculator!$G$23*12,Calculator!$G$20),0))-F2270,0)</f>
        <v>0</v>
      </c>
      <c r="H2270" s="29">
        <f t="shared" ca="1" si="144"/>
        <v>5836.6040380359573</v>
      </c>
      <c r="I2270" s="29">
        <f t="shared" ca="1" si="142"/>
        <v>1.0393952396502391</v>
      </c>
      <c r="J2270" s="30">
        <f>Calculator!$G$40</f>
        <v>6.5000000000000002E-2</v>
      </c>
      <c r="K2270" s="29">
        <f ca="1">IF(C2270&gt;=Calculator!$G$27,IF(DAY($C2270)=1,Calculator!$G$34/2,IF(DAY($C2270)=15,Calculator!$G$34/2,0)),0)</f>
        <v>0</v>
      </c>
      <c r="L2270" s="29">
        <f ca="1">IF(DAY($C2270)=28,IF(H2270=0,0,Calculator!$G$35),0)</f>
        <v>0</v>
      </c>
      <c r="M2270" s="29">
        <f ca="1">IF(I2270&gt;0,IF(DAY($C2270)=1,SUM(INDIRECT("I"&amp;(ROW(C2269)-DAY(C2269))):I2269),0),0)</f>
        <v>0</v>
      </c>
      <c r="N2270" s="29">
        <f ca="1">IF(C2270&lt;Calculator!$G$27,0,IF(C2270=Calculator!$G$27,Calculator!$G$39,IF(H2270-K2270&lt;=0,IF(D2270&gt;Calculator!$G$39,IF(H2270-K2270+E2270+L2270+M2270+Calculator!$G$39&gt;Calculator!$G$39,Calculator!$G$39-(H2270+E2270+L2270+M2270-K2270),Calculator!$G$39),D2270),0)))</f>
        <v>0</v>
      </c>
    </row>
    <row r="2271" spans="1:14" ht="15.75" thickBot="1">
      <c r="A2271" s="33" t="str">
        <f ca="1">IF(C2271=Calculator!$H$27,"F",IF(Daily!D2271+Daily!H2271=0,IF(D2270+H2270&gt;0,"L",""),""))</f>
        <v/>
      </c>
      <c r="B2271" s="34">
        <v>2270</v>
      </c>
      <c r="C2271" s="19">
        <f t="shared" ca="1" si="141"/>
        <v>48200</v>
      </c>
      <c r="D2271" s="29">
        <f t="shared" ca="1" si="143"/>
        <v>57823.790891821351</v>
      </c>
      <c r="E2271" s="29">
        <f ca="1">IF(C2271&lt;Calculator!$D$26,0,IF(DAY($C2271)=1,IF(D2271-Calculator!$G$24&gt;0,Calculator!$G$24,D2271),0))</f>
        <v>0</v>
      </c>
      <c r="F2271" s="29">
        <f ca="1">IF(E2271&gt;0,D2271*Calculator!$G$22/12,0)</f>
        <v>0</v>
      </c>
      <c r="G2271" s="29">
        <f ca="1">IF(E2271&gt;0,(IFERROR(-PMT(Calculator!$G$22/12,Calculator!$G$23*12,Calculator!$G$20),0))-F2271,0)</f>
        <v>0</v>
      </c>
      <c r="H2271" s="29">
        <f t="shared" ca="1" si="144"/>
        <v>5836.6040380359573</v>
      </c>
      <c r="I2271" s="29">
        <f t="shared" ca="1" si="142"/>
        <v>1.0393952396502391</v>
      </c>
      <c r="J2271" s="30">
        <f>Calculator!$G$40</f>
        <v>6.5000000000000002E-2</v>
      </c>
      <c r="K2271" s="29">
        <f ca="1">IF(C2271&gt;=Calculator!$G$27,IF(DAY($C2271)=1,Calculator!$G$34/2,IF(DAY($C2271)=15,Calculator!$G$34/2,0)),0)</f>
        <v>0</v>
      </c>
      <c r="L2271" s="29">
        <f ca="1">IF(DAY($C2271)=28,IF(H2271=0,0,Calculator!$G$35),0)</f>
        <v>0</v>
      </c>
      <c r="M2271" s="29">
        <f ca="1">IF(I2271&gt;0,IF(DAY($C2271)=1,SUM(INDIRECT("I"&amp;(ROW(C2270)-DAY(C2270))):I2270),0),0)</f>
        <v>0</v>
      </c>
      <c r="N2271" s="29">
        <f ca="1">IF(C2271&lt;Calculator!$G$27,0,IF(C2271=Calculator!$G$27,Calculator!$G$39,IF(H2271-K2271&lt;=0,IF(D2271&gt;Calculator!$G$39,IF(H2271-K2271+E2271+L2271+M2271+Calculator!$G$39&gt;Calculator!$G$39,Calculator!$G$39-(H2271+E2271+L2271+M2271-K2271),Calculator!$G$39),D2271),0)))</f>
        <v>0</v>
      </c>
    </row>
    <row r="2272" spans="1:14" ht="15.75" thickBot="1">
      <c r="A2272" s="33" t="str">
        <f ca="1">IF(C2272=Calculator!$H$27,"F",IF(Daily!D2272+Daily!H2272=0,IF(D2271+H2271&gt;0,"L",""),""))</f>
        <v/>
      </c>
      <c r="B2272" s="34">
        <v>2271</v>
      </c>
      <c r="C2272" s="19">
        <f t="shared" ca="1" si="141"/>
        <v>48201</v>
      </c>
      <c r="D2272" s="29">
        <f t="shared" ca="1" si="143"/>
        <v>57823.790891821351</v>
      </c>
      <c r="E2272" s="29">
        <f ca="1">IF(C2272&lt;Calculator!$D$26,0,IF(DAY($C2272)=1,IF(D2272-Calculator!$G$24&gt;0,Calculator!$G$24,D2272),0))</f>
        <v>0</v>
      </c>
      <c r="F2272" s="29">
        <f ca="1">IF(E2272&gt;0,D2272*Calculator!$G$22/12,0)</f>
        <v>0</v>
      </c>
      <c r="G2272" s="29">
        <f ca="1">IF(E2272&gt;0,(IFERROR(-PMT(Calculator!$G$22/12,Calculator!$G$23*12,Calculator!$G$20),0))-F2272,0)</f>
        <v>0</v>
      </c>
      <c r="H2272" s="29">
        <f t="shared" ca="1" si="144"/>
        <v>5836.6040380359573</v>
      </c>
      <c r="I2272" s="29">
        <f t="shared" ca="1" si="142"/>
        <v>1.0393952396502391</v>
      </c>
      <c r="J2272" s="30">
        <f>Calculator!$G$40</f>
        <v>6.5000000000000002E-2</v>
      </c>
      <c r="K2272" s="29">
        <f ca="1">IF(C2272&gt;=Calculator!$G$27,IF(DAY($C2272)=1,Calculator!$G$34/2,IF(DAY($C2272)=15,Calculator!$G$34/2,0)),0)</f>
        <v>0</v>
      </c>
      <c r="L2272" s="29">
        <f ca="1">IF(DAY($C2272)=28,IF(H2272=0,0,Calculator!$G$35),0)</f>
        <v>0</v>
      </c>
      <c r="M2272" s="29">
        <f ca="1">IF(I2272&gt;0,IF(DAY($C2272)=1,SUM(INDIRECT("I"&amp;(ROW(C2271)-DAY(C2271))):I2271),0),0)</f>
        <v>0</v>
      </c>
      <c r="N2272" s="29">
        <f ca="1">IF(C2272&lt;Calculator!$G$27,0,IF(C2272=Calculator!$G$27,Calculator!$G$39,IF(H2272-K2272&lt;=0,IF(D2272&gt;Calculator!$G$39,IF(H2272-K2272+E2272+L2272+M2272+Calculator!$G$39&gt;Calculator!$G$39,Calculator!$G$39-(H2272+E2272+L2272+M2272-K2272),Calculator!$G$39),D2272),0)))</f>
        <v>0</v>
      </c>
    </row>
    <row r="2273" spans="1:14" ht="15.75" thickBot="1">
      <c r="A2273" s="33" t="str">
        <f ca="1">IF(C2273=Calculator!$H$27,"F",IF(Daily!D2273+Daily!H2273=0,IF(D2272+H2272&gt;0,"L",""),""))</f>
        <v/>
      </c>
      <c r="B2273" s="34">
        <v>2272</v>
      </c>
      <c r="C2273" s="19">
        <f t="shared" ca="1" si="141"/>
        <v>48202</v>
      </c>
      <c r="D2273" s="29">
        <f t="shared" ca="1" si="143"/>
        <v>57823.790891821351</v>
      </c>
      <c r="E2273" s="29">
        <f ca="1">IF(C2273&lt;Calculator!$D$26,0,IF(DAY($C2273)=1,IF(D2273-Calculator!$G$24&gt;0,Calculator!$G$24,D2273),0))</f>
        <v>0</v>
      </c>
      <c r="F2273" s="29">
        <f ca="1">IF(E2273&gt;0,D2273*Calculator!$G$22/12,0)</f>
        <v>0</v>
      </c>
      <c r="G2273" s="29">
        <f ca="1">IF(E2273&gt;0,(IFERROR(-PMT(Calculator!$G$22/12,Calculator!$G$23*12,Calculator!$G$20),0))-F2273,0)</f>
        <v>0</v>
      </c>
      <c r="H2273" s="29">
        <f t="shared" ca="1" si="144"/>
        <v>5836.6040380359573</v>
      </c>
      <c r="I2273" s="29">
        <f t="shared" ca="1" si="142"/>
        <v>1.0393952396502391</v>
      </c>
      <c r="J2273" s="30">
        <f>Calculator!$G$40</f>
        <v>6.5000000000000002E-2</v>
      </c>
      <c r="K2273" s="29">
        <f ca="1">IF(C2273&gt;=Calculator!$G$27,IF(DAY($C2273)=1,Calculator!$G$34/2,IF(DAY($C2273)=15,Calculator!$G$34/2,0)),0)</f>
        <v>0</v>
      </c>
      <c r="L2273" s="29">
        <f ca="1">IF(DAY($C2273)=28,IF(H2273=0,0,Calculator!$G$35),0)</f>
        <v>0</v>
      </c>
      <c r="M2273" s="29">
        <f ca="1">IF(I2273&gt;0,IF(DAY($C2273)=1,SUM(INDIRECT("I"&amp;(ROW(C2272)-DAY(C2272))):I2272),0),0)</f>
        <v>0</v>
      </c>
      <c r="N2273" s="29">
        <f ca="1">IF(C2273&lt;Calculator!$G$27,0,IF(C2273=Calculator!$G$27,Calculator!$G$39,IF(H2273-K2273&lt;=0,IF(D2273&gt;Calculator!$G$39,IF(H2273-K2273+E2273+L2273+M2273+Calculator!$G$39&gt;Calculator!$G$39,Calculator!$G$39-(H2273+E2273+L2273+M2273-K2273),Calculator!$G$39),D2273),0)))</f>
        <v>0</v>
      </c>
    </row>
    <row r="2274" spans="1:14" ht="15.75" thickBot="1">
      <c r="A2274" s="33" t="str">
        <f ca="1">IF(C2274=Calculator!$H$27,"F",IF(Daily!D2274+Daily!H2274=0,IF(D2273+H2273&gt;0,"L",""),""))</f>
        <v/>
      </c>
      <c r="B2274" s="34">
        <v>2273</v>
      </c>
      <c r="C2274" s="19">
        <f t="shared" ca="1" si="141"/>
        <v>48203</v>
      </c>
      <c r="D2274" s="29">
        <f t="shared" ca="1" si="143"/>
        <v>57823.790891821351</v>
      </c>
      <c r="E2274" s="29">
        <f ca="1">IF(C2274&lt;Calculator!$D$26,0,IF(DAY($C2274)=1,IF(D2274-Calculator!$G$24&gt;0,Calculator!$G$24,D2274),0))</f>
        <v>0</v>
      </c>
      <c r="F2274" s="29">
        <f ca="1">IF(E2274&gt;0,D2274*Calculator!$G$22/12,0)</f>
        <v>0</v>
      </c>
      <c r="G2274" s="29">
        <f ca="1">IF(E2274&gt;0,(IFERROR(-PMT(Calculator!$G$22/12,Calculator!$G$23*12,Calculator!$G$20),0))-F2274,0)</f>
        <v>0</v>
      </c>
      <c r="H2274" s="29">
        <f t="shared" ca="1" si="144"/>
        <v>5836.6040380359573</v>
      </c>
      <c r="I2274" s="29">
        <f t="shared" ca="1" si="142"/>
        <v>1.0393952396502391</v>
      </c>
      <c r="J2274" s="30">
        <f>Calculator!$G$40</f>
        <v>6.5000000000000002E-2</v>
      </c>
      <c r="K2274" s="29">
        <f ca="1">IF(C2274&gt;=Calculator!$G$27,IF(DAY($C2274)=1,Calculator!$G$34/2,IF(DAY($C2274)=15,Calculator!$G$34/2,0)),0)</f>
        <v>0</v>
      </c>
      <c r="L2274" s="29">
        <f ca="1">IF(DAY($C2274)=28,IF(H2274=0,0,Calculator!$G$35),0)</f>
        <v>0</v>
      </c>
      <c r="M2274" s="29">
        <f ca="1">IF(I2274&gt;0,IF(DAY($C2274)=1,SUM(INDIRECT("I"&amp;(ROW(C2273)-DAY(C2273))):I2273),0),0)</f>
        <v>0</v>
      </c>
      <c r="N2274" s="29">
        <f ca="1">IF(C2274&lt;Calculator!$G$27,0,IF(C2274=Calculator!$G$27,Calculator!$G$39,IF(H2274-K2274&lt;=0,IF(D2274&gt;Calculator!$G$39,IF(H2274-K2274+E2274+L2274+M2274+Calculator!$G$39&gt;Calculator!$G$39,Calculator!$G$39-(H2274+E2274+L2274+M2274-K2274),Calculator!$G$39),D2274),0)))</f>
        <v>0</v>
      </c>
    </row>
    <row r="2275" spans="1:14" ht="15.75" thickBot="1">
      <c r="A2275" s="33" t="str">
        <f ca="1">IF(C2275=Calculator!$H$27,"F",IF(Daily!D2275+Daily!H2275=0,IF(D2274+H2274&gt;0,"L",""),""))</f>
        <v/>
      </c>
      <c r="B2275" s="34">
        <v>2274</v>
      </c>
      <c r="C2275" s="19">
        <f t="shared" ca="1" si="141"/>
        <v>48204</v>
      </c>
      <c r="D2275" s="29">
        <f t="shared" ca="1" si="143"/>
        <v>57823.790891821351</v>
      </c>
      <c r="E2275" s="29">
        <f ca="1">IF(C2275&lt;Calculator!$D$26,0,IF(DAY($C2275)=1,IF(D2275-Calculator!$G$24&gt;0,Calculator!$G$24,D2275),0))</f>
        <v>0</v>
      </c>
      <c r="F2275" s="29">
        <f ca="1">IF(E2275&gt;0,D2275*Calculator!$G$22/12,0)</f>
        <v>0</v>
      </c>
      <c r="G2275" s="29">
        <f ca="1">IF(E2275&gt;0,(IFERROR(-PMT(Calculator!$G$22/12,Calculator!$G$23*12,Calculator!$G$20),0))-F2275,0)</f>
        <v>0</v>
      </c>
      <c r="H2275" s="29">
        <f t="shared" ca="1" si="144"/>
        <v>5836.6040380359573</v>
      </c>
      <c r="I2275" s="29">
        <f t="shared" ca="1" si="142"/>
        <v>1.0393952396502391</v>
      </c>
      <c r="J2275" s="30">
        <f>Calculator!$G$40</f>
        <v>6.5000000000000002E-2</v>
      </c>
      <c r="K2275" s="29">
        <f ca="1">IF(C2275&gt;=Calculator!$G$27,IF(DAY($C2275)=1,Calculator!$G$34/2,IF(DAY($C2275)=15,Calculator!$G$34/2,0)),0)</f>
        <v>0</v>
      </c>
      <c r="L2275" s="29">
        <f ca="1">IF(DAY($C2275)=28,IF(H2275=0,0,Calculator!$G$35),0)</f>
        <v>0</v>
      </c>
      <c r="M2275" s="29">
        <f ca="1">IF(I2275&gt;0,IF(DAY($C2275)=1,SUM(INDIRECT("I"&amp;(ROW(C2274)-DAY(C2274))):I2274),0),0)</f>
        <v>0</v>
      </c>
      <c r="N2275" s="29">
        <f ca="1">IF(C2275&lt;Calculator!$G$27,0,IF(C2275=Calculator!$G$27,Calculator!$G$39,IF(H2275-K2275&lt;=0,IF(D2275&gt;Calculator!$G$39,IF(H2275-K2275+E2275+L2275+M2275+Calculator!$G$39&gt;Calculator!$G$39,Calculator!$G$39-(H2275+E2275+L2275+M2275-K2275),Calculator!$G$39),D2275),0)))</f>
        <v>0</v>
      </c>
    </row>
    <row r="2276" spans="1:14" ht="15.75" thickBot="1">
      <c r="A2276" s="33" t="str">
        <f ca="1">IF(C2276=Calculator!$H$27,"F",IF(Daily!D2276+Daily!H2276=0,IF(D2275+H2275&gt;0,"L",""),""))</f>
        <v/>
      </c>
      <c r="B2276" s="34">
        <v>2275</v>
      </c>
      <c r="C2276" s="19">
        <f t="shared" ca="1" si="141"/>
        <v>48205</v>
      </c>
      <c r="D2276" s="29">
        <f t="shared" ca="1" si="143"/>
        <v>57823.790891821351</v>
      </c>
      <c r="E2276" s="29">
        <f ca="1">IF(C2276&lt;Calculator!$D$26,0,IF(DAY($C2276)=1,IF(D2276-Calculator!$G$24&gt;0,Calculator!$G$24,D2276),0))</f>
        <v>0</v>
      </c>
      <c r="F2276" s="29">
        <f ca="1">IF(E2276&gt;0,D2276*Calculator!$G$22/12,0)</f>
        <v>0</v>
      </c>
      <c r="G2276" s="29">
        <f ca="1">IF(E2276&gt;0,(IFERROR(-PMT(Calculator!$G$22/12,Calculator!$G$23*12,Calculator!$G$20),0))-F2276,0)</f>
        <v>0</v>
      </c>
      <c r="H2276" s="29">
        <f t="shared" ca="1" si="144"/>
        <v>5836.6040380359573</v>
      </c>
      <c r="I2276" s="29">
        <f t="shared" ca="1" si="142"/>
        <v>1.0393952396502391</v>
      </c>
      <c r="J2276" s="30">
        <f>Calculator!$G$40</f>
        <v>6.5000000000000002E-2</v>
      </c>
      <c r="K2276" s="29">
        <f ca="1">IF(C2276&gt;=Calculator!$G$27,IF(DAY($C2276)=1,Calculator!$G$34/2,IF(DAY($C2276)=15,Calculator!$G$34/2,0)),0)</f>
        <v>0</v>
      </c>
      <c r="L2276" s="29">
        <f ca="1">IF(DAY($C2276)=28,IF(H2276=0,0,Calculator!$G$35),0)</f>
        <v>0</v>
      </c>
      <c r="M2276" s="29">
        <f ca="1">IF(I2276&gt;0,IF(DAY($C2276)=1,SUM(INDIRECT("I"&amp;(ROW(C2275)-DAY(C2275))):I2275),0),0)</f>
        <v>0</v>
      </c>
      <c r="N2276" s="29">
        <f ca="1">IF(C2276&lt;Calculator!$G$27,0,IF(C2276=Calculator!$G$27,Calculator!$G$39,IF(H2276-K2276&lt;=0,IF(D2276&gt;Calculator!$G$39,IF(H2276-K2276+E2276+L2276+M2276+Calculator!$G$39&gt;Calculator!$G$39,Calculator!$G$39-(H2276+E2276+L2276+M2276-K2276),Calculator!$G$39),D2276),0)))</f>
        <v>0</v>
      </c>
    </row>
    <row r="2277" spans="1:14" ht="15.75" thickBot="1">
      <c r="A2277" s="33" t="str">
        <f ca="1">IF(C2277=Calculator!$H$27,"F",IF(Daily!D2277+Daily!H2277=0,IF(D2276+H2276&gt;0,"L",""),""))</f>
        <v/>
      </c>
      <c r="B2277" s="34">
        <v>2276</v>
      </c>
      <c r="C2277" s="19">
        <f t="shared" ca="1" si="141"/>
        <v>48206</v>
      </c>
      <c r="D2277" s="29">
        <f t="shared" ca="1" si="143"/>
        <v>57823.790891821351</v>
      </c>
      <c r="E2277" s="29">
        <f ca="1">IF(C2277&lt;Calculator!$D$26,0,IF(DAY($C2277)=1,IF(D2277-Calculator!$G$24&gt;0,Calculator!$G$24,D2277),0))</f>
        <v>0</v>
      </c>
      <c r="F2277" s="29">
        <f ca="1">IF(E2277&gt;0,D2277*Calculator!$G$22/12,0)</f>
        <v>0</v>
      </c>
      <c r="G2277" s="29">
        <f ca="1">IF(E2277&gt;0,(IFERROR(-PMT(Calculator!$G$22/12,Calculator!$G$23*12,Calculator!$G$20),0))-F2277,0)</f>
        <v>0</v>
      </c>
      <c r="H2277" s="29">
        <f t="shared" ca="1" si="144"/>
        <v>5836.6040380359573</v>
      </c>
      <c r="I2277" s="29">
        <f t="shared" ca="1" si="142"/>
        <v>1.0393952396502391</v>
      </c>
      <c r="J2277" s="30">
        <f>Calculator!$G$40</f>
        <v>6.5000000000000002E-2</v>
      </c>
      <c r="K2277" s="29">
        <f ca="1">IF(C2277&gt;=Calculator!$G$27,IF(DAY($C2277)=1,Calculator!$G$34/2,IF(DAY($C2277)=15,Calculator!$G$34/2,0)),0)</f>
        <v>0</v>
      </c>
      <c r="L2277" s="29">
        <f ca="1">IF(DAY($C2277)=28,IF(H2277=0,0,Calculator!$G$35),0)</f>
        <v>0</v>
      </c>
      <c r="M2277" s="29">
        <f ca="1">IF(I2277&gt;0,IF(DAY($C2277)=1,SUM(INDIRECT("I"&amp;(ROW(C2276)-DAY(C2276))):I2276),0),0)</f>
        <v>0</v>
      </c>
      <c r="N2277" s="29">
        <f ca="1">IF(C2277&lt;Calculator!$G$27,0,IF(C2277=Calculator!$G$27,Calculator!$G$39,IF(H2277-K2277&lt;=0,IF(D2277&gt;Calculator!$G$39,IF(H2277-K2277+E2277+L2277+M2277+Calculator!$G$39&gt;Calculator!$G$39,Calculator!$G$39-(H2277+E2277+L2277+M2277-K2277),Calculator!$G$39),D2277),0)))</f>
        <v>0</v>
      </c>
    </row>
    <row r="2278" spans="1:14" ht="15.75" thickBot="1">
      <c r="A2278" s="33" t="str">
        <f ca="1">IF(C2278=Calculator!$H$27,"F",IF(Daily!D2278+Daily!H2278=0,IF(D2277+H2277&gt;0,"L",""),""))</f>
        <v/>
      </c>
      <c r="B2278" s="34">
        <v>2277</v>
      </c>
      <c r="C2278" s="19">
        <f t="shared" ca="1" si="141"/>
        <v>48207</v>
      </c>
      <c r="D2278" s="29">
        <f t="shared" ca="1" si="143"/>
        <v>57823.790891821351</v>
      </c>
      <c r="E2278" s="29">
        <f ca="1">IF(C2278&lt;Calculator!$D$26,0,IF(DAY($C2278)=1,IF(D2278-Calculator!$G$24&gt;0,Calculator!$G$24,D2278),0))</f>
        <v>0</v>
      </c>
      <c r="F2278" s="29">
        <f ca="1">IF(E2278&gt;0,D2278*Calculator!$G$22/12,0)</f>
        <v>0</v>
      </c>
      <c r="G2278" s="29">
        <f ca="1">IF(E2278&gt;0,(IFERROR(-PMT(Calculator!$G$22/12,Calculator!$G$23*12,Calculator!$G$20),0))-F2278,0)</f>
        <v>0</v>
      </c>
      <c r="H2278" s="29">
        <f t="shared" ca="1" si="144"/>
        <v>5836.6040380359573</v>
      </c>
      <c r="I2278" s="29">
        <f t="shared" ca="1" si="142"/>
        <v>1.0393952396502391</v>
      </c>
      <c r="J2278" s="30">
        <f>Calculator!$G$40</f>
        <v>6.5000000000000002E-2</v>
      </c>
      <c r="K2278" s="29">
        <f ca="1">IF(C2278&gt;=Calculator!$G$27,IF(DAY($C2278)=1,Calculator!$G$34/2,IF(DAY($C2278)=15,Calculator!$G$34/2,0)),0)</f>
        <v>0</v>
      </c>
      <c r="L2278" s="29">
        <f ca="1">IF(DAY($C2278)=28,IF(H2278=0,0,Calculator!$G$35),0)</f>
        <v>0</v>
      </c>
      <c r="M2278" s="29">
        <f ca="1">IF(I2278&gt;0,IF(DAY($C2278)=1,SUM(INDIRECT("I"&amp;(ROW(C2277)-DAY(C2277))):I2277),0),0)</f>
        <v>0</v>
      </c>
      <c r="N2278" s="29">
        <f ca="1">IF(C2278&lt;Calculator!$G$27,0,IF(C2278=Calculator!$G$27,Calculator!$G$39,IF(H2278-K2278&lt;=0,IF(D2278&gt;Calculator!$G$39,IF(H2278-K2278+E2278+L2278+M2278+Calculator!$G$39&gt;Calculator!$G$39,Calculator!$G$39-(H2278+E2278+L2278+M2278-K2278),Calculator!$G$39),D2278),0)))</f>
        <v>0</v>
      </c>
    </row>
    <row r="2279" spans="1:14" ht="15.75" thickBot="1">
      <c r="A2279" s="33" t="str">
        <f ca="1">IF(C2279=Calculator!$H$27,"F",IF(Daily!D2279+Daily!H2279=0,IF(D2278+H2278&gt;0,"L",""),""))</f>
        <v/>
      </c>
      <c r="B2279" s="34">
        <v>2278</v>
      </c>
      <c r="C2279" s="19">
        <f t="shared" ca="1" si="141"/>
        <v>48208</v>
      </c>
      <c r="D2279" s="29">
        <f t="shared" ca="1" si="143"/>
        <v>57823.790891821351</v>
      </c>
      <c r="E2279" s="29">
        <f ca="1">IF(C2279&lt;Calculator!$D$26,0,IF(DAY($C2279)=1,IF(D2279-Calculator!$G$24&gt;0,Calculator!$G$24,D2279),0))</f>
        <v>0</v>
      </c>
      <c r="F2279" s="29">
        <f ca="1">IF(E2279&gt;0,D2279*Calculator!$G$22/12,0)</f>
        <v>0</v>
      </c>
      <c r="G2279" s="29">
        <f ca="1">IF(E2279&gt;0,(IFERROR(-PMT(Calculator!$G$22/12,Calculator!$G$23*12,Calculator!$G$20),0))-F2279,0)</f>
        <v>0</v>
      </c>
      <c r="H2279" s="29">
        <f t="shared" ca="1" si="144"/>
        <v>5836.6040380359573</v>
      </c>
      <c r="I2279" s="29">
        <f t="shared" ca="1" si="142"/>
        <v>1.0393952396502391</v>
      </c>
      <c r="J2279" s="30">
        <f>Calculator!$G$40</f>
        <v>6.5000000000000002E-2</v>
      </c>
      <c r="K2279" s="29">
        <f ca="1">IF(C2279&gt;=Calculator!$G$27,IF(DAY($C2279)=1,Calculator!$G$34/2,IF(DAY($C2279)=15,Calculator!$G$34/2,0)),0)</f>
        <v>0</v>
      </c>
      <c r="L2279" s="29">
        <f ca="1">IF(DAY($C2279)=28,IF(H2279=0,0,Calculator!$G$35),0)</f>
        <v>0</v>
      </c>
      <c r="M2279" s="29">
        <f ca="1">IF(I2279&gt;0,IF(DAY($C2279)=1,SUM(INDIRECT("I"&amp;(ROW(C2278)-DAY(C2278))):I2278),0),0)</f>
        <v>0</v>
      </c>
      <c r="N2279" s="29">
        <f ca="1">IF(C2279&lt;Calculator!$G$27,0,IF(C2279=Calculator!$G$27,Calculator!$G$39,IF(H2279-K2279&lt;=0,IF(D2279&gt;Calculator!$G$39,IF(H2279-K2279+E2279+L2279+M2279+Calculator!$G$39&gt;Calculator!$G$39,Calculator!$G$39-(H2279+E2279+L2279+M2279-K2279),Calculator!$G$39),D2279),0)))</f>
        <v>0</v>
      </c>
    </row>
    <row r="2280" spans="1:14" ht="15.75" thickBot="1">
      <c r="A2280" s="33" t="str">
        <f ca="1">IF(C2280=Calculator!$H$27,"F",IF(Daily!D2280+Daily!H2280=0,IF(D2279+H2279&gt;0,"L",""),""))</f>
        <v/>
      </c>
      <c r="B2280" s="34">
        <v>2279</v>
      </c>
      <c r="C2280" s="19">
        <f t="shared" ca="1" si="141"/>
        <v>48209</v>
      </c>
      <c r="D2280" s="29">
        <f t="shared" ca="1" si="143"/>
        <v>57823.790891821351</v>
      </c>
      <c r="E2280" s="29">
        <f ca="1">IF(C2280&lt;Calculator!$D$26,0,IF(DAY($C2280)=1,IF(D2280-Calculator!$G$24&gt;0,Calculator!$G$24,D2280),0))</f>
        <v>0</v>
      </c>
      <c r="F2280" s="29">
        <f ca="1">IF(E2280&gt;0,D2280*Calculator!$G$22/12,0)</f>
        <v>0</v>
      </c>
      <c r="G2280" s="29">
        <f ca="1">IF(E2280&gt;0,(IFERROR(-PMT(Calculator!$G$22/12,Calculator!$G$23*12,Calculator!$G$20),0))-F2280,0)</f>
        <v>0</v>
      </c>
      <c r="H2280" s="29">
        <f t="shared" ca="1" si="144"/>
        <v>5836.6040380359573</v>
      </c>
      <c r="I2280" s="29">
        <f t="shared" ca="1" si="142"/>
        <v>1.0393952396502391</v>
      </c>
      <c r="J2280" s="30">
        <f>Calculator!$G$40</f>
        <v>6.5000000000000002E-2</v>
      </c>
      <c r="K2280" s="29">
        <f ca="1">IF(C2280&gt;=Calculator!$G$27,IF(DAY($C2280)=1,Calculator!$G$34/2,IF(DAY($C2280)=15,Calculator!$G$34/2,0)),0)</f>
        <v>0</v>
      </c>
      <c r="L2280" s="29">
        <f ca="1">IF(DAY($C2280)=28,IF(H2280=0,0,Calculator!$G$35),0)</f>
        <v>0</v>
      </c>
      <c r="M2280" s="29">
        <f ca="1">IF(I2280&gt;0,IF(DAY($C2280)=1,SUM(INDIRECT("I"&amp;(ROW(C2279)-DAY(C2279))):I2279),0),0)</f>
        <v>0</v>
      </c>
      <c r="N2280" s="29">
        <f ca="1">IF(C2280&lt;Calculator!$G$27,0,IF(C2280=Calculator!$G$27,Calculator!$G$39,IF(H2280-K2280&lt;=0,IF(D2280&gt;Calculator!$G$39,IF(H2280-K2280+E2280+L2280+M2280+Calculator!$G$39&gt;Calculator!$G$39,Calculator!$G$39-(H2280+E2280+L2280+M2280-K2280),Calculator!$G$39),D2280),0)))</f>
        <v>0</v>
      </c>
    </row>
    <row r="2281" spans="1:14" ht="15.75" thickBot="1">
      <c r="A2281" s="33" t="str">
        <f ca="1">IF(C2281=Calculator!$H$27,"F",IF(Daily!D2281+Daily!H2281=0,IF(D2280+H2280&gt;0,"L",""),""))</f>
        <v/>
      </c>
      <c r="B2281" s="34">
        <v>2280</v>
      </c>
      <c r="C2281" s="19">
        <f t="shared" ca="1" si="141"/>
        <v>48210</v>
      </c>
      <c r="D2281" s="29">
        <f t="shared" ca="1" si="143"/>
        <v>57823.790891821351</v>
      </c>
      <c r="E2281" s="29">
        <f ca="1">IF(C2281&lt;Calculator!$D$26,0,IF(DAY($C2281)=1,IF(D2281-Calculator!$G$24&gt;0,Calculator!$G$24,D2281),0))</f>
        <v>0</v>
      </c>
      <c r="F2281" s="29">
        <f ca="1">IF(E2281&gt;0,D2281*Calculator!$G$22/12,0)</f>
        <v>0</v>
      </c>
      <c r="G2281" s="29">
        <f ca="1">IF(E2281&gt;0,(IFERROR(-PMT(Calculator!$G$22/12,Calculator!$G$23*12,Calculator!$G$20),0))-F2281,0)</f>
        <v>0</v>
      </c>
      <c r="H2281" s="29">
        <f t="shared" ca="1" si="144"/>
        <v>5836.6040380359573</v>
      </c>
      <c r="I2281" s="29">
        <f t="shared" ca="1" si="142"/>
        <v>1.0393952396502391</v>
      </c>
      <c r="J2281" s="30">
        <f>Calculator!$G$40</f>
        <v>6.5000000000000002E-2</v>
      </c>
      <c r="K2281" s="29">
        <f ca="1">IF(C2281&gt;=Calculator!$G$27,IF(DAY($C2281)=1,Calculator!$G$34/2,IF(DAY($C2281)=15,Calculator!$G$34/2,0)),0)</f>
        <v>0</v>
      </c>
      <c r="L2281" s="29">
        <f ca="1">IF(DAY($C2281)=28,IF(H2281=0,0,Calculator!$G$35),0)</f>
        <v>5000</v>
      </c>
      <c r="M2281" s="29">
        <f ca="1">IF(I2281&gt;0,IF(DAY($C2281)=1,SUM(INDIRECT("I"&amp;(ROW(C2280)-DAY(C2280))):I2280),0),0)</f>
        <v>0</v>
      </c>
      <c r="N2281" s="29">
        <f ca="1">IF(C2281&lt;Calculator!$G$27,0,IF(C2281=Calculator!$G$27,Calculator!$G$39,IF(H2281-K2281&lt;=0,IF(D2281&gt;Calculator!$G$39,IF(H2281-K2281+E2281+L2281+M2281+Calculator!$G$39&gt;Calculator!$G$39,Calculator!$G$39-(H2281+E2281+L2281+M2281-K2281),Calculator!$G$39),D2281),0)))</f>
        <v>0</v>
      </c>
    </row>
    <row r="2282" spans="1:14" ht="15.75" thickBot="1">
      <c r="A2282" s="33" t="str">
        <f ca="1">IF(C2282=Calculator!$H$27,"F",IF(Daily!D2282+Daily!H2282=0,IF(D2281+H2281&gt;0,"L",""),""))</f>
        <v/>
      </c>
      <c r="B2282" s="34">
        <v>2281</v>
      </c>
      <c r="C2282" s="19">
        <f t="shared" ca="1" si="141"/>
        <v>48211</v>
      </c>
      <c r="D2282" s="29">
        <f t="shared" ca="1" si="143"/>
        <v>57823.790891821351</v>
      </c>
      <c r="E2282" s="29">
        <f ca="1">IF(C2282&lt;Calculator!$D$26,0,IF(DAY($C2282)=1,IF(D2282-Calculator!$G$24&gt;0,Calculator!$G$24,D2282),0))</f>
        <v>0</v>
      </c>
      <c r="F2282" s="29">
        <f ca="1">IF(E2282&gt;0,D2282*Calculator!$G$22/12,0)</f>
        <v>0</v>
      </c>
      <c r="G2282" s="29">
        <f ca="1">IF(E2282&gt;0,(IFERROR(-PMT(Calculator!$G$22/12,Calculator!$G$23*12,Calculator!$G$20),0))-F2282,0)</f>
        <v>0</v>
      </c>
      <c r="H2282" s="29">
        <f t="shared" ca="1" si="144"/>
        <v>10836.604038035957</v>
      </c>
      <c r="I2282" s="29">
        <f t="shared" ca="1" si="142"/>
        <v>1.9298061985543487</v>
      </c>
      <c r="J2282" s="30">
        <f>Calculator!$G$40</f>
        <v>6.5000000000000002E-2</v>
      </c>
      <c r="K2282" s="29">
        <f ca="1">IF(C2282&gt;=Calculator!$G$27,IF(DAY($C2282)=1,Calculator!$G$34/2,IF(DAY($C2282)=15,Calculator!$G$34/2,0)),0)</f>
        <v>0</v>
      </c>
      <c r="L2282" s="29">
        <f ca="1">IF(DAY($C2282)=28,IF(H2282=0,0,Calculator!$G$35),0)</f>
        <v>0</v>
      </c>
      <c r="M2282" s="29">
        <f ca="1">IF(I2282&gt;0,IF(DAY($C2282)=1,SUM(INDIRECT("I"&amp;(ROW(C2281)-DAY(C2281))):I2281),0),0)</f>
        <v>0</v>
      </c>
      <c r="N2282" s="29">
        <f ca="1">IF(C2282&lt;Calculator!$G$27,0,IF(C2282=Calculator!$G$27,Calculator!$G$39,IF(H2282-K2282&lt;=0,IF(D2282&gt;Calculator!$G$39,IF(H2282-K2282+E2282+L2282+M2282+Calculator!$G$39&gt;Calculator!$G$39,Calculator!$G$39-(H2282+E2282+L2282+M2282-K2282),Calculator!$G$39),D2282),0)))</f>
        <v>0</v>
      </c>
    </row>
    <row r="2283" spans="1:14" ht="15.75" thickBot="1">
      <c r="A2283" s="33" t="str">
        <f ca="1">IF(C2283=Calculator!$H$27,"F",IF(Daily!D2283+Daily!H2283=0,IF(D2282+H2282&gt;0,"L",""),""))</f>
        <v/>
      </c>
      <c r="B2283" s="34">
        <v>2282</v>
      </c>
      <c r="C2283" s="19">
        <f t="shared" ca="1" si="141"/>
        <v>48212</v>
      </c>
      <c r="D2283" s="29">
        <f t="shared" ca="1" si="143"/>
        <v>57823.790891821351</v>
      </c>
      <c r="E2283" s="29">
        <f ca="1">IF(C2283&lt;Calculator!$D$26,0,IF(DAY($C2283)=1,IF(D2283-Calculator!$G$24&gt;0,Calculator!$G$24,D2283),0))</f>
        <v>0</v>
      </c>
      <c r="F2283" s="29">
        <f ca="1">IF(E2283&gt;0,D2283*Calculator!$G$22/12,0)</f>
        <v>0</v>
      </c>
      <c r="G2283" s="29">
        <f ca="1">IF(E2283&gt;0,(IFERROR(-PMT(Calculator!$G$22/12,Calculator!$G$23*12,Calculator!$G$20),0))-F2283,0)</f>
        <v>0</v>
      </c>
      <c r="H2283" s="29">
        <f t="shared" ca="1" si="144"/>
        <v>10836.604038035957</v>
      </c>
      <c r="I2283" s="29">
        <f t="shared" ca="1" si="142"/>
        <v>1.9298061985543487</v>
      </c>
      <c r="J2283" s="30">
        <f>Calculator!$G$40</f>
        <v>6.5000000000000002E-2</v>
      </c>
      <c r="K2283" s="29">
        <f ca="1">IF(C2283&gt;=Calculator!$G$27,IF(DAY($C2283)=1,Calculator!$G$34/2,IF(DAY($C2283)=15,Calculator!$G$34/2,0)),0)</f>
        <v>0</v>
      </c>
      <c r="L2283" s="29">
        <f ca="1">IF(DAY($C2283)=28,IF(H2283=0,0,Calculator!$G$35),0)</f>
        <v>0</v>
      </c>
      <c r="M2283" s="29">
        <f ca="1">IF(I2283&gt;0,IF(DAY($C2283)=1,SUM(INDIRECT("I"&amp;(ROW(C2282)-DAY(C2282))):I2282),0),0)</f>
        <v>0</v>
      </c>
      <c r="N2283" s="29">
        <f ca="1">IF(C2283&lt;Calculator!$G$27,0,IF(C2283=Calculator!$G$27,Calculator!$G$39,IF(H2283-K2283&lt;=0,IF(D2283&gt;Calculator!$G$39,IF(H2283-K2283+E2283+L2283+M2283+Calculator!$G$39&gt;Calculator!$G$39,Calculator!$G$39-(H2283+E2283+L2283+M2283-K2283),Calculator!$G$39),D2283),0)))</f>
        <v>0</v>
      </c>
    </row>
    <row r="2284" spans="1:14" ht="15.75" thickBot="1">
      <c r="A2284" s="33" t="str">
        <f ca="1">IF(C2284=Calculator!$H$27,"F",IF(Daily!D2284+Daily!H2284=0,IF(D2283+H2283&gt;0,"L",""),""))</f>
        <v/>
      </c>
      <c r="B2284" s="34">
        <v>2283</v>
      </c>
      <c r="C2284" s="19">
        <f t="shared" ca="1" si="141"/>
        <v>48213</v>
      </c>
      <c r="D2284" s="29">
        <f t="shared" ca="1" si="143"/>
        <v>57823.790891821351</v>
      </c>
      <c r="E2284" s="29">
        <f ca="1">IF(C2284&lt;Calculator!$D$26,0,IF(DAY($C2284)=1,IF(D2284-Calculator!$G$24&gt;0,Calculator!$G$24,D2284),0))</f>
        <v>0</v>
      </c>
      <c r="F2284" s="29">
        <f ca="1">IF(E2284&gt;0,D2284*Calculator!$G$22/12,0)</f>
        <v>0</v>
      </c>
      <c r="G2284" s="29">
        <f ca="1">IF(E2284&gt;0,(IFERROR(-PMT(Calculator!$G$22/12,Calculator!$G$23*12,Calculator!$G$20),0))-F2284,0)</f>
        <v>0</v>
      </c>
      <c r="H2284" s="29">
        <f t="shared" ca="1" si="144"/>
        <v>10836.604038035957</v>
      </c>
      <c r="I2284" s="29">
        <f t="shared" ca="1" si="142"/>
        <v>1.9298061985543487</v>
      </c>
      <c r="J2284" s="30">
        <f>Calculator!$G$40</f>
        <v>6.5000000000000002E-2</v>
      </c>
      <c r="K2284" s="29">
        <f ca="1">IF(C2284&gt;=Calculator!$G$27,IF(DAY($C2284)=1,Calculator!$G$34/2,IF(DAY($C2284)=15,Calculator!$G$34/2,0)),0)</f>
        <v>0</v>
      </c>
      <c r="L2284" s="29">
        <f ca="1">IF(DAY($C2284)=28,IF(H2284=0,0,Calculator!$G$35),0)</f>
        <v>0</v>
      </c>
      <c r="M2284" s="29">
        <f ca="1">IF(I2284&gt;0,IF(DAY($C2284)=1,SUM(INDIRECT("I"&amp;(ROW(C2283)-DAY(C2283))):I2283),0),0)</f>
        <v>0</v>
      </c>
      <c r="N2284" s="29">
        <f ca="1">IF(C2284&lt;Calculator!$G$27,0,IF(C2284=Calculator!$G$27,Calculator!$G$39,IF(H2284-K2284&lt;=0,IF(D2284&gt;Calculator!$G$39,IF(H2284-K2284+E2284+L2284+M2284+Calculator!$G$39&gt;Calculator!$G$39,Calculator!$G$39-(H2284+E2284+L2284+M2284-K2284),Calculator!$G$39),D2284),0)))</f>
        <v>0</v>
      </c>
    </row>
    <row r="2285" spans="1:14" ht="15.75" thickBot="1">
      <c r="A2285" s="33" t="str">
        <f ca="1">IF(C2285=Calculator!$H$27,"F",IF(Daily!D2285+Daily!H2285=0,IF(D2284+H2284&gt;0,"L",""),""))</f>
        <v/>
      </c>
      <c r="B2285" s="34">
        <v>2284</v>
      </c>
      <c r="C2285" s="19">
        <f t="shared" ca="1" si="141"/>
        <v>48214</v>
      </c>
      <c r="D2285" s="29">
        <f t="shared" ca="1" si="143"/>
        <v>57823.790891821351</v>
      </c>
      <c r="E2285" s="29">
        <f ca="1">IF(C2285&lt;Calculator!$D$26,0,IF(DAY($C2285)=1,IF(D2285-Calculator!$G$24&gt;0,Calculator!$G$24,D2285),0))</f>
        <v>1878.8756805424866</v>
      </c>
      <c r="F2285" s="29">
        <f ca="1">IF(E2285&gt;0,D2285*Calculator!$G$22/12,0)</f>
        <v>240.93246204925563</v>
      </c>
      <c r="G2285" s="29">
        <f ca="1">IF(E2285&gt;0,(IFERROR(-PMT(Calculator!$G$22/12,Calculator!$G$23*12,Calculator!$G$20),0))-F2285,0)</f>
        <v>1637.9432184932309</v>
      </c>
      <c r="H2285" s="29">
        <f t="shared" ca="1" si="144"/>
        <v>10836.604038035957</v>
      </c>
      <c r="I2285" s="29">
        <f t="shared" ca="1" si="142"/>
        <v>1.9298061985543487</v>
      </c>
      <c r="J2285" s="30">
        <f>Calculator!$G$40</f>
        <v>6.5000000000000002E-2</v>
      </c>
      <c r="K2285" s="29">
        <f ca="1">IF(C2285&gt;=Calculator!$G$27,IF(DAY($C2285)=1,Calculator!$G$34/2,IF(DAY($C2285)=15,Calculator!$G$34/2,0)),0)</f>
        <v>4500</v>
      </c>
      <c r="L2285" s="29">
        <f ca="1">IF(DAY($C2285)=28,IF(H2285=0,0,Calculator!$G$35),0)</f>
        <v>0</v>
      </c>
      <c r="M2285" s="29">
        <f ca="1">IF(I2285&gt;0,IF(DAY($C2285)=1,SUM(INDIRECT("I"&amp;(ROW(C2284)-DAY(C2284))):I2284),0),0)</f>
        <v>49.676380249677813</v>
      </c>
      <c r="N2285" s="29">
        <f ca="1">IF(C2285&lt;Calculator!$G$27,0,IF(C2285=Calculator!$G$27,Calculator!$G$39,IF(H2285-K2285&lt;=0,IF(D2285&gt;Calculator!$G$39,IF(H2285-K2285+E2285+L2285+M2285+Calculator!$G$39&gt;Calculator!$G$39,Calculator!$G$39-(H2285+E2285+L2285+M2285-K2285),Calculator!$G$39),D2285),0)))</f>
        <v>0</v>
      </c>
    </row>
    <row r="2286" spans="1:14" ht="15.75" thickBot="1">
      <c r="A2286" s="33" t="str">
        <f ca="1">IF(C2286=Calculator!$H$27,"F",IF(Daily!D2286+Daily!H2286=0,IF(D2285+H2285&gt;0,"L",""),""))</f>
        <v/>
      </c>
      <c r="B2286" s="34">
        <v>2285</v>
      </c>
      <c r="C2286" s="19">
        <f t="shared" ca="1" si="141"/>
        <v>48215</v>
      </c>
      <c r="D2286" s="29">
        <f t="shared" ca="1" si="143"/>
        <v>56185.84767332812</v>
      </c>
      <c r="E2286" s="29">
        <f ca="1">IF(C2286&lt;Calculator!$D$26,0,IF(DAY($C2286)=1,IF(D2286-Calculator!$G$24&gt;0,Calculator!$G$24,D2286),0))</f>
        <v>0</v>
      </c>
      <c r="F2286" s="29">
        <f ca="1">IF(E2286&gt;0,D2286*Calculator!$G$22/12,0)</f>
        <v>0</v>
      </c>
      <c r="G2286" s="29">
        <f ca="1">IF(E2286&gt;0,(IFERROR(-PMT(Calculator!$G$22/12,Calculator!$G$23*12,Calculator!$G$20),0))-F2286,0)</f>
        <v>0</v>
      </c>
      <c r="H2286" s="29">
        <f t="shared" ca="1" si="144"/>
        <v>8265.1560988281217</v>
      </c>
      <c r="I2286" s="29">
        <f t="shared" ca="1" si="142"/>
        <v>1.4718771134899395</v>
      </c>
      <c r="J2286" s="30">
        <f>Calculator!$G$40</f>
        <v>6.5000000000000002E-2</v>
      </c>
      <c r="K2286" s="29">
        <f ca="1">IF(C2286&gt;=Calculator!$G$27,IF(DAY($C2286)=1,Calculator!$G$34/2,IF(DAY($C2286)=15,Calculator!$G$34/2,0)),0)</f>
        <v>0</v>
      </c>
      <c r="L2286" s="29">
        <f ca="1">IF(DAY($C2286)=28,IF(H2286=0,0,Calculator!$G$35),0)</f>
        <v>0</v>
      </c>
      <c r="M2286" s="29">
        <f ca="1">IF(I2286&gt;0,IF(DAY($C2286)=1,SUM(INDIRECT("I"&amp;(ROW(C2285)-DAY(C2285))):I2285),0),0)</f>
        <v>0</v>
      </c>
      <c r="N2286" s="29">
        <f ca="1">IF(C2286&lt;Calculator!$G$27,0,IF(C2286=Calculator!$G$27,Calculator!$G$39,IF(H2286-K2286&lt;=0,IF(D2286&gt;Calculator!$G$39,IF(H2286-K2286+E2286+L2286+M2286+Calculator!$G$39&gt;Calculator!$G$39,Calculator!$G$39-(H2286+E2286+L2286+M2286-K2286),Calculator!$G$39),D2286),0)))</f>
        <v>0</v>
      </c>
    </row>
    <row r="2287" spans="1:14" ht="15.75" thickBot="1">
      <c r="A2287" s="33" t="str">
        <f ca="1">IF(C2287=Calculator!$H$27,"F",IF(Daily!D2287+Daily!H2287=0,IF(D2286+H2286&gt;0,"L",""),""))</f>
        <v/>
      </c>
      <c r="B2287" s="34">
        <v>2286</v>
      </c>
      <c r="C2287" s="19">
        <f t="shared" ca="1" si="141"/>
        <v>48216</v>
      </c>
      <c r="D2287" s="29">
        <f t="shared" ca="1" si="143"/>
        <v>56185.84767332812</v>
      </c>
      <c r="E2287" s="29">
        <f ca="1">IF(C2287&lt;Calculator!$D$26,0,IF(DAY($C2287)=1,IF(D2287-Calculator!$G$24&gt;0,Calculator!$G$24,D2287),0))</f>
        <v>0</v>
      </c>
      <c r="F2287" s="29">
        <f ca="1">IF(E2287&gt;0,D2287*Calculator!$G$22/12,0)</f>
        <v>0</v>
      </c>
      <c r="G2287" s="29">
        <f ca="1">IF(E2287&gt;0,(IFERROR(-PMT(Calculator!$G$22/12,Calculator!$G$23*12,Calculator!$G$20),0))-F2287,0)</f>
        <v>0</v>
      </c>
      <c r="H2287" s="29">
        <f t="shared" ca="1" si="144"/>
        <v>8265.1560988281217</v>
      </c>
      <c r="I2287" s="29">
        <f t="shared" ca="1" si="142"/>
        <v>1.4718771134899395</v>
      </c>
      <c r="J2287" s="30">
        <f>Calculator!$G$40</f>
        <v>6.5000000000000002E-2</v>
      </c>
      <c r="K2287" s="29">
        <f ca="1">IF(C2287&gt;=Calculator!$G$27,IF(DAY($C2287)=1,Calculator!$G$34/2,IF(DAY($C2287)=15,Calculator!$G$34/2,0)),0)</f>
        <v>0</v>
      </c>
      <c r="L2287" s="29">
        <f ca="1">IF(DAY($C2287)=28,IF(H2287=0,0,Calculator!$G$35),0)</f>
        <v>0</v>
      </c>
      <c r="M2287" s="29">
        <f ca="1">IF(I2287&gt;0,IF(DAY($C2287)=1,SUM(INDIRECT("I"&amp;(ROW(C2286)-DAY(C2286))):I2286),0),0)</f>
        <v>0</v>
      </c>
      <c r="N2287" s="29">
        <f ca="1">IF(C2287&lt;Calculator!$G$27,0,IF(C2287=Calculator!$G$27,Calculator!$G$39,IF(H2287-K2287&lt;=0,IF(D2287&gt;Calculator!$G$39,IF(H2287-K2287+E2287+L2287+M2287+Calculator!$G$39&gt;Calculator!$G$39,Calculator!$G$39-(H2287+E2287+L2287+M2287-K2287),Calculator!$G$39),D2287),0)))</f>
        <v>0</v>
      </c>
    </row>
    <row r="2288" spans="1:14" ht="15.75" thickBot="1">
      <c r="A2288" s="33" t="str">
        <f ca="1">IF(C2288=Calculator!$H$27,"F",IF(Daily!D2288+Daily!H2288=0,IF(D2287+H2287&gt;0,"L",""),""))</f>
        <v/>
      </c>
      <c r="B2288" s="34">
        <v>2287</v>
      </c>
      <c r="C2288" s="19">
        <f t="shared" ca="1" si="141"/>
        <v>48217</v>
      </c>
      <c r="D2288" s="29">
        <f t="shared" ca="1" si="143"/>
        <v>56185.84767332812</v>
      </c>
      <c r="E2288" s="29">
        <f ca="1">IF(C2288&lt;Calculator!$D$26,0,IF(DAY($C2288)=1,IF(D2288-Calculator!$G$24&gt;0,Calculator!$G$24,D2288),0))</f>
        <v>0</v>
      </c>
      <c r="F2288" s="29">
        <f ca="1">IF(E2288&gt;0,D2288*Calculator!$G$22/12,0)</f>
        <v>0</v>
      </c>
      <c r="G2288" s="29">
        <f ca="1">IF(E2288&gt;0,(IFERROR(-PMT(Calculator!$G$22/12,Calculator!$G$23*12,Calculator!$G$20),0))-F2288,0)</f>
        <v>0</v>
      </c>
      <c r="H2288" s="29">
        <f t="shared" ca="1" si="144"/>
        <v>8265.1560988281217</v>
      </c>
      <c r="I2288" s="29">
        <f t="shared" ca="1" si="142"/>
        <v>1.4718771134899395</v>
      </c>
      <c r="J2288" s="30">
        <f>Calculator!$G$40</f>
        <v>6.5000000000000002E-2</v>
      </c>
      <c r="K2288" s="29">
        <f ca="1">IF(C2288&gt;=Calculator!$G$27,IF(DAY($C2288)=1,Calculator!$G$34/2,IF(DAY($C2288)=15,Calculator!$G$34/2,0)),0)</f>
        <v>0</v>
      </c>
      <c r="L2288" s="29">
        <f ca="1">IF(DAY($C2288)=28,IF(H2288=0,0,Calculator!$G$35),0)</f>
        <v>0</v>
      </c>
      <c r="M2288" s="29">
        <f ca="1">IF(I2288&gt;0,IF(DAY($C2288)=1,SUM(INDIRECT("I"&amp;(ROW(C2287)-DAY(C2287))):I2287),0),0)</f>
        <v>0</v>
      </c>
      <c r="N2288" s="29">
        <f ca="1">IF(C2288&lt;Calculator!$G$27,0,IF(C2288=Calculator!$G$27,Calculator!$G$39,IF(H2288-K2288&lt;=0,IF(D2288&gt;Calculator!$G$39,IF(H2288-K2288+E2288+L2288+M2288+Calculator!$G$39&gt;Calculator!$G$39,Calculator!$G$39-(H2288+E2288+L2288+M2288-K2288),Calculator!$G$39),D2288),0)))</f>
        <v>0</v>
      </c>
    </row>
    <row r="2289" spans="1:14" ht="15.75" thickBot="1">
      <c r="A2289" s="33" t="str">
        <f ca="1">IF(C2289=Calculator!$H$27,"F",IF(Daily!D2289+Daily!H2289=0,IF(D2288+H2288&gt;0,"L",""),""))</f>
        <v/>
      </c>
      <c r="B2289" s="34">
        <v>2288</v>
      </c>
      <c r="C2289" s="19">
        <f t="shared" ca="1" si="141"/>
        <v>48218</v>
      </c>
      <c r="D2289" s="29">
        <f t="shared" ca="1" si="143"/>
        <v>56185.84767332812</v>
      </c>
      <c r="E2289" s="29">
        <f ca="1">IF(C2289&lt;Calculator!$D$26,0,IF(DAY($C2289)=1,IF(D2289-Calculator!$G$24&gt;0,Calculator!$G$24,D2289),0))</f>
        <v>0</v>
      </c>
      <c r="F2289" s="29">
        <f ca="1">IF(E2289&gt;0,D2289*Calculator!$G$22/12,0)</f>
        <v>0</v>
      </c>
      <c r="G2289" s="29">
        <f ca="1">IF(E2289&gt;0,(IFERROR(-PMT(Calculator!$G$22/12,Calculator!$G$23*12,Calculator!$G$20),0))-F2289,0)</f>
        <v>0</v>
      </c>
      <c r="H2289" s="29">
        <f t="shared" ca="1" si="144"/>
        <v>8265.1560988281217</v>
      </c>
      <c r="I2289" s="29">
        <f t="shared" ca="1" si="142"/>
        <v>1.4718771134899395</v>
      </c>
      <c r="J2289" s="30">
        <f>Calculator!$G$40</f>
        <v>6.5000000000000002E-2</v>
      </c>
      <c r="K2289" s="29">
        <f ca="1">IF(C2289&gt;=Calculator!$G$27,IF(DAY($C2289)=1,Calculator!$G$34/2,IF(DAY($C2289)=15,Calculator!$G$34/2,0)),0)</f>
        <v>0</v>
      </c>
      <c r="L2289" s="29">
        <f ca="1">IF(DAY($C2289)=28,IF(H2289=0,0,Calculator!$G$35),0)</f>
        <v>0</v>
      </c>
      <c r="M2289" s="29">
        <f ca="1">IF(I2289&gt;0,IF(DAY($C2289)=1,SUM(INDIRECT("I"&amp;(ROW(C2288)-DAY(C2288))):I2288),0),0)</f>
        <v>0</v>
      </c>
      <c r="N2289" s="29">
        <f ca="1">IF(C2289&lt;Calculator!$G$27,0,IF(C2289=Calculator!$G$27,Calculator!$G$39,IF(H2289-K2289&lt;=0,IF(D2289&gt;Calculator!$G$39,IF(H2289-K2289+E2289+L2289+M2289+Calculator!$G$39&gt;Calculator!$G$39,Calculator!$G$39-(H2289+E2289+L2289+M2289-K2289),Calculator!$G$39),D2289),0)))</f>
        <v>0</v>
      </c>
    </row>
    <row r="2290" spans="1:14" ht="15.75" thickBot="1">
      <c r="A2290" s="33" t="str">
        <f ca="1">IF(C2290=Calculator!$H$27,"F",IF(Daily!D2290+Daily!H2290=0,IF(D2289+H2289&gt;0,"L",""),""))</f>
        <v/>
      </c>
      <c r="B2290" s="34">
        <v>2289</v>
      </c>
      <c r="C2290" s="19">
        <f t="shared" ca="1" si="141"/>
        <v>48219</v>
      </c>
      <c r="D2290" s="29">
        <f t="shared" ca="1" si="143"/>
        <v>56185.84767332812</v>
      </c>
      <c r="E2290" s="29">
        <f ca="1">IF(C2290&lt;Calculator!$D$26,0,IF(DAY($C2290)=1,IF(D2290-Calculator!$G$24&gt;0,Calculator!$G$24,D2290),0))</f>
        <v>0</v>
      </c>
      <c r="F2290" s="29">
        <f ca="1">IF(E2290&gt;0,D2290*Calculator!$G$22/12,0)</f>
        <v>0</v>
      </c>
      <c r="G2290" s="29">
        <f ca="1">IF(E2290&gt;0,(IFERROR(-PMT(Calculator!$G$22/12,Calculator!$G$23*12,Calculator!$G$20),0))-F2290,0)</f>
        <v>0</v>
      </c>
      <c r="H2290" s="29">
        <f t="shared" ca="1" si="144"/>
        <v>8265.1560988281217</v>
      </c>
      <c r="I2290" s="29">
        <f t="shared" ca="1" si="142"/>
        <v>1.4718771134899395</v>
      </c>
      <c r="J2290" s="30">
        <f>Calculator!$G$40</f>
        <v>6.5000000000000002E-2</v>
      </c>
      <c r="K2290" s="29">
        <f ca="1">IF(C2290&gt;=Calculator!$G$27,IF(DAY($C2290)=1,Calculator!$G$34/2,IF(DAY($C2290)=15,Calculator!$G$34/2,0)),0)</f>
        <v>0</v>
      </c>
      <c r="L2290" s="29">
        <f ca="1">IF(DAY($C2290)=28,IF(H2290=0,0,Calculator!$G$35),0)</f>
        <v>0</v>
      </c>
      <c r="M2290" s="29">
        <f ca="1">IF(I2290&gt;0,IF(DAY($C2290)=1,SUM(INDIRECT("I"&amp;(ROW(C2289)-DAY(C2289))):I2289),0),0)</f>
        <v>0</v>
      </c>
      <c r="N2290" s="29">
        <f ca="1">IF(C2290&lt;Calculator!$G$27,0,IF(C2290=Calculator!$G$27,Calculator!$G$39,IF(H2290-K2290&lt;=0,IF(D2290&gt;Calculator!$G$39,IF(H2290-K2290+E2290+L2290+M2290+Calculator!$G$39&gt;Calculator!$G$39,Calculator!$G$39-(H2290+E2290+L2290+M2290-K2290),Calculator!$G$39),D2290),0)))</f>
        <v>0</v>
      </c>
    </row>
    <row r="2291" spans="1:14" ht="15.75" thickBot="1">
      <c r="A2291" s="33" t="str">
        <f ca="1">IF(C2291=Calculator!$H$27,"F",IF(Daily!D2291+Daily!H2291=0,IF(D2290+H2290&gt;0,"L",""),""))</f>
        <v/>
      </c>
      <c r="B2291" s="34">
        <v>2290</v>
      </c>
      <c r="C2291" s="19">
        <f t="shared" ca="1" si="141"/>
        <v>48220</v>
      </c>
      <c r="D2291" s="29">
        <f t="shared" ca="1" si="143"/>
        <v>56185.84767332812</v>
      </c>
      <c r="E2291" s="29">
        <f ca="1">IF(C2291&lt;Calculator!$D$26,0,IF(DAY($C2291)=1,IF(D2291-Calculator!$G$24&gt;0,Calculator!$G$24,D2291),0))</f>
        <v>0</v>
      </c>
      <c r="F2291" s="29">
        <f ca="1">IF(E2291&gt;0,D2291*Calculator!$G$22/12,0)</f>
        <v>0</v>
      </c>
      <c r="G2291" s="29">
        <f ca="1">IF(E2291&gt;0,(IFERROR(-PMT(Calculator!$G$22/12,Calculator!$G$23*12,Calculator!$G$20),0))-F2291,0)</f>
        <v>0</v>
      </c>
      <c r="H2291" s="29">
        <f t="shared" ca="1" si="144"/>
        <v>8265.1560988281217</v>
      </c>
      <c r="I2291" s="29">
        <f t="shared" ca="1" si="142"/>
        <v>1.4718771134899395</v>
      </c>
      <c r="J2291" s="30">
        <f>Calculator!$G$40</f>
        <v>6.5000000000000002E-2</v>
      </c>
      <c r="K2291" s="29">
        <f ca="1">IF(C2291&gt;=Calculator!$G$27,IF(DAY($C2291)=1,Calculator!$G$34/2,IF(DAY($C2291)=15,Calculator!$G$34/2,0)),0)</f>
        <v>0</v>
      </c>
      <c r="L2291" s="29">
        <f ca="1">IF(DAY($C2291)=28,IF(H2291=0,0,Calculator!$G$35),0)</f>
        <v>0</v>
      </c>
      <c r="M2291" s="29">
        <f ca="1">IF(I2291&gt;0,IF(DAY($C2291)=1,SUM(INDIRECT("I"&amp;(ROW(C2290)-DAY(C2290))):I2290),0),0)</f>
        <v>0</v>
      </c>
      <c r="N2291" s="29">
        <f ca="1">IF(C2291&lt;Calculator!$G$27,0,IF(C2291=Calculator!$G$27,Calculator!$G$39,IF(H2291-K2291&lt;=0,IF(D2291&gt;Calculator!$G$39,IF(H2291-K2291+E2291+L2291+M2291+Calculator!$G$39&gt;Calculator!$G$39,Calculator!$G$39-(H2291+E2291+L2291+M2291-K2291),Calculator!$G$39),D2291),0)))</f>
        <v>0</v>
      </c>
    </row>
    <row r="2292" spans="1:14" ht="15.75" thickBot="1">
      <c r="A2292" s="33" t="str">
        <f ca="1">IF(C2292=Calculator!$H$27,"F",IF(Daily!D2292+Daily!H2292=0,IF(D2291+H2291&gt;0,"L",""),""))</f>
        <v/>
      </c>
      <c r="B2292" s="34">
        <v>2291</v>
      </c>
      <c r="C2292" s="19">
        <f t="shared" ca="1" si="141"/>
        <v>48221</v>
      </c>
      <c r="D2292" s="29">
        <f t="shared" ca="1" si="143"/>
        <v>56185.84767332812</v>
      </c>
      <c r="E2292" s="29">
        <f ca="1">IF(C2292&lt;Calculator!$D$26,0,IF(DAY($C2292)=1,IF(D2292-Calculator!$G$24&gt;0,Calculator!$G$24,D2292),0))</f>
        <v>0</v>
      </c>
      <c r="F2292" s="29">
        <f ca="1">IF(E2292&gt;0,D2292*Calculator!$G$22/12,0)</f>
        <v>0</v>
      </c>
      <c r="G2292" s="29">
        <f ca="1">IF(E2292&gt;0,(IFERROR(-PMT(Calculator!$G$22/12,Calculator!$G$23*12,Calculator!$G$20),0))-F2292,0)</f>
        <v>0</v>
      </c>
      <c r="H2292" s="29">
        <f t="shared" ca="1" si="144"/>
        <v>8265.1560988281217</v>
      </c>
      <c r="I2292" s="29">
        <f t="shared" ca="1" si="142"/>
        <v>1.4718771134899395</v>
      </c>
      <c r="J2292" s="30">
        <f>Calculator!$G$40</f>
        <v>6.5000000000000002E-2</v>
      </c>
      <c r="K2292" s="29">
        <f ca="1">IF(C2292&gt;=Calculator!$G$27,IF(DAY($C2292)=1,Calculator!$G$34/2,IF(DAY($C2292)=15,Calculator!$G$34/2,0)),0)</f>
        <v>0</v>
      </c>
      <c r="L2292" s="29">
        <f ca="1">IF(DAY($C2292)=28,IF(H2292=0,0,Calculator!$G$35),0)</f>
        <v>0</v>
      </c>
      <c r="M2292" s="29">
        <f ca="1">IF(I2292&gt;0,IF(DAY($C2292)=1,SUM(INDIRECT("I"&amp;(ROW(C2291)-DAY(C2291))):I2291),0),0)</f>
        <v>0</v>
      </c>
      <c r="N2292" s="29">
        <f ca="1">IF(C2292&lt;Calculator!$G$27,0,IF(C2292=Calculator!$G$27,Calculator!$G$39,IF(H2292-K2292&lt;=0,IF(D2292&gt;Calculator!$G$39,IF(H2292-K2292+E2292+L2292+M2292+Calculator!$G$39&gt;Calculator!$G$39,Calculator!$G$39-(H2292+E2292+L2292+M2292-K2292),Calculator!$G$39),D2292),0)))</f>
        <v>0</v>
      </c>
    </row>
    <row r="2293" spans="1:14" ht="15.75" thickBot="1">
      <c r="A2293" s="33" t="str">
        <f ca="1">IF(C2293=Calculator!$H$27,"F",IF(Daily!D2293+Daily!H2293=0,IF(D2292+H2292&gt;0,"L",""),""))</f>
        <v/>
      </c>
      <c r="B2293" s="34">
        <v>2292</v>
      </c>
      <c r="C2293" s="19">
        <f t="shared" ca="1" si="141"/>
        <v>48222</v>
      </c>
      <c r="D2293" s="29">
        <f t="shared" ca="1" si="143"/>
        <v>56185.84767332812</v>
      </c>
      <c r="E2293" s="29">
        <f ca="1">IF(C2293&lt;Calculator!$D$26,0,IF(DAY($C2293)=1,IF(D2293-Calculator!$G$24&gt;0,Calculator!$G$24,D2293),0))</f>
        <v>0</v>
      </c>
      <c r="F2293" s="29">
        <f ca="1">IF(E2293&gt;0,D2293*Calculator!$G$22/12,0)</f>
        <v>0</v>
      </c>
      <c r="G2293" s="29">
        <f ca="1">IF(E2293&gt;0,(IFERROR(-PMT(Calculator!$G$22/12,Calculator!$G$23*12,Calculator!$G$20),0))-F2293,0)</f>
        <v>0</v>
      </c>
      <c r="H2293" s="29">
        <f t="shared" ca="1" si="144"/>
        <v>8265.1560988281217</v>
      </c>
      <c r="I2293" s="29">
        <f t="shared" ca="1" si="142"/>
        <v>1.4718771134899395</v>
      </c>
      <c r="J2293" s="30">
        <f>Calculator!$G$40</f>
        <v>6.5000000000000002E-2</v>
      </c>
      <c r="K2293" s="29">
        <f ca="1">IF(C2293&gt;=Calculator!$G$27,IF(DAY($C2293)=1,Calculator!$G$34/2,IF(DAY($C2293)=15,Calculator!$G$34/2,0)),0)</f>
        <v>0</v>
      </c>
      <c r="L2293" s="29">
        <f ca="1">IF(DAY($C2293)=28,IF(H2293=0,0,Calculator!$G$35),0)</f>
        <v>0</v>
      </c>
      <c r="M2293" s="29">
        <f ca="1">IF(I2293&gt;0,IF(DAY($C2293)=1,SUM(INDIRECT("I"&amp;(ROW(C2292)-DAY(C2292))):I2292),0),0)</f>
        <v>0</v>
      </c>
      <c r="N2293" s="29">
        <f ca="1">IF(C2293&lt;Calculator!$G$27,0,IF(C2293=Calculator!$G$27,Calculator!$G$39,IF(H2293-K2293&lt;=0,IF(D2293&gt;Calculator!$G$39,IF(H2293-K2293+E2293+L2293+M2293+Calculator!$G$39&gt;Calculator!$G$39,Calculator!$G$39-(H2293+E2293+L2293+M2293-K2293),Calculator!$G$39),D2293),0)))</f>
        <v>0</v>
      </c>
    </row>
    <row r="2294" spans="1:14" ht="15.75" thickBot="1">
      <c r="A2294" s="33" t="str">
        <f ca="1">IF(C2294=Calculator!$H$27,"F",IF(Daily!D2294+Daily!H2294=0,IF(D2293+H2293&gt;0,"L",""),""))</f>
        <v/>
      </c>
      <c r="B2294" s="34">
        <v>2293</v>
      </c>
      <c r="C2294" s="19">
        <f t="shared" ca="1" si="141"/>
        <v>48223</v>
      </c>
      <c r="D2294" s="29">
        <f t="shared" ca="1" si="143"/>
        <v>56185.84767332812</v>
      </c>
      <c r="E2294" s="29">
        <f ca="1">IF(C2294&lt;Calculator!$D$26,0,IF(DAY($C2294)=1,IF(D2294-Calculator!$G$24&gt;0,Calculator!$G$24,D2294),0))</f>
        <v>0</v>
      </c>
      <c r="F2294" s="29">
        <f ca="1">IF(E2294&gt;0,D2294*Calculator!$G$22/12,0)</f>
        <v>0</v>
      </c>
      <c r="G2294" s="29">
        <f ca="1">IF(E2294&gt;0,(IFERROR(-PMT(Calculator!$G$22/12,Calculator!$G$23*12,Calculator!$G$20),0))-F2294,0)</f>
        <v>0</v>
      </c>
      <c r="H2294" s="29">
        <f t="shared" ca="1" si="144"/>
        <v>8265.1560988281217</v>
      </c>
      <c r="I2294" s="29">
        <f t="shared" ca="1" si="142"/>
        <v>1.4718771134899395</v>
      </c>
      <c r="J2294" s="30">
        <f>Calculator!$G$40</f>
        <v>6.5000000000000002E-2</v>
      </c>
      <c r="K2294" s="29">
        <f ca="1">IF(C2294&gt;=Calculator!$G$27,IF(DAY($C2294)=1,Calculator!$G$34/2,IF(DAY($C2294)=15,Calculator!$G$34/2,0)),0)</f>
        <v>0</v>
      </c>
      <c r="L2294" s="29">
        <f ca="1">IF(DAY($C2294)=28,IF(H2294=0,0,Calculator!$G$35),0)</f>
        <v>0</v>
      </c>
      <c r="M2294" s="29">
        <f ca="1">IF(I2294&gt;0,IF(DAY($C2294)=1,SUM(INDIRECT("I"&amp;(ROW(C2293)-DAY(C2293))):I2293),0),0)</f>
        <v>0</v>
      </c>
      <c r="N2294" s="29">
        <f ca="1">IF(C2294&lt;Calculator!$G$27,0,IF(C2294=Calculator!$G$27,Calculator!$G$39,IF(H2294-K2294&lt;=0,IF(D2294&gt;Calculator!$G$39,IF(H2294-K2294+E2294+L2294+M2294+Calculator!$G$39&gt;Calculator!$G$39,Calculator!$G$39-(H2294+E2294+L2294+M2294-K2294),Calculator!$G$39),D2294),0)))</f>
        <v>0</v>
      </c>
    </row>
    <row r="2295" spans="1:14" ht="15.75" thickBot="1">
      <c r="A2295" s="33" t="str">
        <f ca="1">IF(C2295=Calculator!$H$27,"F",IF(Daily!D2295+Daily!H2295=0,IF(D2294+H2294&gt;0,"L",""),""))</f>
        <v/>
      </c>
      <c r="B2295" s="34">
        <v>2294</v>
      </c>
      <c r="C2295" s="19">
        <f t="shared" ca="1" si="141"/>
        <v>48224</v>
      </c>
      <c r="D2295" s="29">
        <f t="shared" ca="1" si="143"/>
        <v>56185.84767332812</v>
      </c>
      <c r="E2295" s="29">
        <f ca="1">IF(C2295&lt;Calculator!$D$26,0,IF(DAY($C2295)=1,IF(D2295-Calculator!$G$24&gt;0,Calculator!$G$24,D2295),0))</f>
        <v>0</v>
      </c>
      <c r="F2295" s="29">
        <f ca="1">IF(E2295&gt;0,D2295*Calculator!$G$22/12,0)</f>
        <v>0</v>
      </c>
      <c r="G2295" s="29">
        <f ca="1">IF(E2295&gt;0,(IFERROR(-PMT(Calculator!$G$22/12,Calculator!$G$23*12,Calculator!$G$20),0))-F2295,0)</f>
        <v>0</v>
      </c>
      <c r="H2295" s="29">
        <f t="shared" ca="1" si="144"/>
        <v>8265.1560988281217</v>
      </c>
      <c r="I2295" s="29">
        <f t="shared" ca="1" si="142"/>
        <v>1.4718771134899395</v>
      </c>
      <c r="J2295" s="30">
        <f>Calculator!$G$40</f>
        <v>6.5000000000000002E-2</v>
      </c>
      <c r="K2295" s="29">
        <f ca="1">IF(C2295&gt;=Calculator!$G$27,IF(DAY($C2295)=1,Calculator!$G$34/2,IF(DAY($C2295)=15,Calculator!$G$34/2,0)),0)</f>
        <v>0</v>
      </c>
      <c r="L2295" s="29">
        <f ca="1">IF(DAY($C2295)=28,IF(H2295=0,0,Calculator!$G$35),0)</f>
        <v>0</v>
      </c>
      <c r="M2295" s="29">
        <f ca="1">IF(I2295&gt;0,IF(DAY($C2295)=1,SUM(INDIRECT("I"&amp;(ROW(C2294)-DAY(C2294))):I2294),0),0)</f>
        <v>0</v>
      </c>
      <c r="N2295" s="29">
        <f ca="1">IF(C2295&lt;Calculator!$G$27,0,IF(C2295=Calculator!$G$27,Calculator!$G$39,IF(H2295-K2295&lt;=0,IF(D2295&gt;Calculator!$G$39,IF(H2295-K2295+E2295+L2295+M2295+Calculator!$G$39&gt;Calculator!$G$39,Calculator!$G$39-(H2295+E2295+L2295+M2295-K2295),Calculator!$G$39),D2295),0)))</f>
        <v>0</v>
      </c>
    </row>
    <row r="2296" spans="1:14" ht="15.75" thickBot="1">
      <c r="A2296" s="33" t="str">
        <f ca="1">IF(C2296=Calculator!$H$27,"F",IF(Daily!D2296+Daily!H2296=0,IF(D2295+H2295&gt;0,"L",""),""))</f>
        <v/>
      </c>
      <c r="B2296" s="34">
        <v>2295</v>
      </c>
      <c r="C2296" s="19">
        <f t="shared" ca="1" si="141"/>
        <v>48225</v>
      </c>
      <c r="D2296" s="29">
        <f t="shared" ca="1" si="143"/>
        <v>56185.84767332812</v>
      </c>
      <c r="E2296" s="29">
        <f ca="1">IF(C2296&lt;Calculator!$D$26,0,IF(DAY($C2296)=1,IF(D2296-Calculator!$G$24&gt;0,Calculator!$G$24,D2296),0))</f>
        <v>0</v>
      </c>
      <c r="F2296" s="29">
        <f ca="1">IF(E2296&gt;0,D2296*Calculator!$G$22/12,0)</f>
        <v>0</v>
      </c>
      <c r="G2296" s="29">
        <f ca="1">IF(E2296&gt;0,(IFERROR(-PMT(Calculator!$G$22/12,Calculator!$G$23*12,Calculator!$G$20),0))-F2296,0)</f>
        <v>0</v>
      </c>
      <c r="H2296" s="29">
        <f t="shared" ca="1" si="144"/>
        <v>8265.1560988281217</v>
      </c>
      <c r="I2296" s="29">
        <f t="shared" ca="1" si="142"/>
        <v>1.4718771134899395</v>
      </c>
      <c r="J2296" s="30">
        <f>Calculator!$G$40</f>
        <v>6.5000000000000002E-2</v>
      </c>
      <c r="K2296" s="29">
        <f ca="1">IF(C2296&gt;=Calculator!$G$27,IF(DAY($C2296)=1,Calculator!$G$34/2,IF(DAY($C2296)=15,Calculator!$G$34/2,0)),0)</f>
        <v>0</v>
      </c>
      <c r="L2296" s="29">
        <f ca="1">IF(DAY($C2296)=28,IF(H2296=0,0,Calculator!$G$35),0)</f>
        <v>0</v>
      </c>
      <c r="M2296" s="29">
        <f ca="1">IF(I2296&gt;0,IF(DAY($C2296)=1,SUM(INDIRECT("I"&amp;(ROW(C2295)-DAY(C2295))):I2295),0),0)</f>
        <v>0</v>
      </c>
      <c r="N2296" s="29">
        <f ca="1">IF(C2296&lt;Calculator!$G$27,0,IF(C2296=Calculator!$G$27,Calculator!$G$39,IF(H2296-K2296&lt;=0,IF(D2296&gt;Calculator!$G$39,IF(H2296-K2296+E2296+L2296+M2296+Calculator!$G$39&gt;Calculator!$G$39,Calculator!$G$39-(H2296+E2296+L2296+M2296-K2296),Calculator!$G$39),D2296),0)))</f>
        <v>0</v>
      </c>
    </row>
    <row r="2297" spans="1:14" ht="15.75" thickBot="1">
      <c r="A2297" s="33" t="str">
        <f ca="1">IF(C2297=Calculator!$H$27,"F",IF(Daily!D2297+Daily!H2297=0,IF(D2296+H2296&gt;0,"L",""),""))</f>
        <v/>
      </c>
      <c r="B2297" s="34">
        <v>2296</v>
      </c>
      <c r="C2297" s="19">
        <f t="shared" ca="1" si="141"/>
        <v>48226</v>
      </c>
      <c r="D2297" s="29">
        <f t="shared" ca="1" si="143"/>
        <v>56185.84767332812</v>
      </c>
      <c r="E2297" s="29">
        <f ca="1">IF(C2297&lt;Calculator!$D$26,0,IF(DAY($C2297)=1,IF(D2297-Calculator!$G$24&gt;0,Calculator!$G$24,D2297),0))</f>
        <v>0</v>
      </c>
      <c r="F2297" s="29">
        <f ca="1">IF(E2297&gt;0,D2297*Calculator!$G$22/12,0)</f>
        <v>0</v>
      </c>
      <c r="G2297" s="29">
        <f ca="1">IF(E2297&gt;0,(IFERROR(-PMT(Calculator!$G$22/12,Calculator!$G$23*12,Calculator!$G$20),0))-F2297,0)</f>
        <v>0</v>
      </c>
      <c r="H2297" s="29">
        <f t="shared" ca="1" si="144"/>
        <v>8265.1560988281217</v>
      </c>
      <c r="I2297" s="29">
        <f t="shared" ca="1" si="142"/>
        <v>1.4718771134899395</v>
      </c>
      <c r="J2297" s="30">
        <f>Calculator!$G$40</f>
        <v>6.5000000000000002E-2</v>
      </c>
      <c r="K2297" s="29">
        <f ca="1">IF(C2297&gt;=Calculator!$G$27,IF(DAY($C2297)=1,Calculator!$G$34/2,IF(DAY($C2297)=15,Calculator!$G$34/2,0)),0)</f>
        <v>0</v>
      </c>
      <c r="L2297" s="29">
        <f ca="1">IF(DAY($C2297)=28,IF(H2297=0,0,Calculator!$G$35),0)</f>
        <v>0</v>
      </c>
      <c r="M2297" s="29">
        <f ca="1">IF(I2297&gt;0,IF(DAY($C2297)=1,SUM(INDIRECT("I"&amp;(ROW(C2296)-DAY(C2296))):I2296),0),0)</f>
        <v>0</v>
      </c>
      <c r="N2297" s="29">
        <f ca="1">IF(C2297&lt;Calculator!$G$27,0,IF(C2297=Calculator!$G$27,Calculator!$G$39,IF(H2297-K2297&lt;=0,IF(D2297&gt;Calculator!$G$39,IF(H2297-K2297+E2297+L2297+M2297+Calculator!$G$39&gt;Calculator!$G$39,Calculator!$G$39-(H2297+E2297+L2297+M2297-K2297),Calculator!$G$39),D2297),0)))</f>
        <v>0</v>
      </c>
    </row>
    <row r="2298" spans="1:14" ht="15.75" thickBot="1">
      <c r="A2298" s="33" t="str">
        <f ca="1">IF(C2298=Calculator!$H$27,"F",IF(Daily!D2298+Daily!H2298=0,IF(D2297+H2297&gt;0,"L",""),""))</f>
        <v/>
      </c>
      <c r="B2298" s="34">
        <v>2297</v>
      </c>
      <c r="C2298" s="19">
        <f t="shared" ca="1" si="141"/>
        <v>48227</v>
      </c>
      <c r="D2298" s="29">
        <f t="shared" ca="1" si="143"/>
        <v>56185.84767332812</v>
      </c>
      <c r="E2298" s="29">
        <f ca="1">IF(C2298&lt;Calculator!$D$26,0,IF(DAY($C2298)=1,IF(D2298-Calculator!$G$24&gt;0,Calculator!$G$24,D2298),0))</f>
        <v>0</v>
      </c>
      <c r="F2298" s="29">
        <f ca="1">IF(E2298&gt;0,D2298*Calculator!$G$22/12,0)</f>
        <v>0</v>
      </c>
      <c r="G2298" s="29">
        <f ca="1">IF(E2298&gt;0,(IFERROR(-PMT(Calculator!$G$22/12,Calculator!$G$23*12,Calculator!$G$20),0))-F2298,0)</f>
        <v>0</v>
      </c>
      <c r="H2298" s="29">
        <f t="shared" ca="1" si="144"/>
        <v>8265.1560988281217</v>
      </c>
      <c r="I2298" s="29">
        <f t="shared" ca="1" si="142"/>
        <v>1.4718771134899395</v>
      </c>
      <c r="J2298" s="30">
        <f>Calculator!$G$40</f>
        <v>6.5000000000000002E-2</v>
      </c>
      <c r="K2298" s="29">
        <f ca="1">IF(C2298&gt;=Calculator!$G$27,IF(DAY($C2298)=1,Calculator!$G$34/2,IF(DAY($C2298)=15,Calculator!$G$34/2,0)),0)</f>
        <v>0</v>
      </c>
      <c r="L2298" s="29">
        <f ca="1">IF(DAY($C2298)=28,IF(H2298=0,0,Calculator!$G$35),0)</f>
        <v>0</v>
      </c>
      <c r="M2298" s="29">
        <f ca="1">IF(I2298&gt;0,IF(DAY($C2298)=1,SUM(INDIRECT("I"&amp;(ROW(C2297)-DAY(C2297))):I2297),0),0)</f>
        <v>0</v>
      </c>
      <c r="N2298" s="29">
        <f ca="1">IF(C2298&lt;Calculator!$G$27,0,IF(C2298=Calculator!$G$27,Calculator!$G$39,IF(H2298-K2298&lt;=0,IF(D2298&gt;Calculator!$G$39,IF(H2298-K2298+E2298+L2298+M2298+Calculator!$G$39&gt;Calculator!$G$39,Calculator!$G$39-(H2298+E2298+L2298+M2298-K2298),Calculator!$G$39),D2298),0)))</f>
        <v>0</v>
      </c>
    </row>
    <row r="2299" spans="1:14" ht="15.75" thickBot="1">
      <c r="A2299" s="33" t="str">
        <f ca="1">IF(C2299=Calculator!$H$27,"F",IF(Daily!D2299+Daily!H2299=0,IF(D2298+H2298&gt;0,"L",""),""))</f>
        <v/>
      </c>
      <c r="B2299" s="34">
        <v>2298</v>
      </c>
      <c r="C2299" s="19">
        <f t="shared" ca="1" si="141"/>
        <v>48228</v>
      </c>
      <c r="D2299" s="29">
        <f t="shared" ca="1" si="143"/>
        <v>56185.84767332812</v>
      </c>
      <c r="E2299" s="29">
        <f ca="1">IF(C2299&lt;Calculator!$D$26,0,IF(DAY($C2299)=1,IF(D2299-Calculator!$G$24&gt;0,Calculator!$G$24,D2299),0))</f>
        <v>0</v>
      </c>
      <c r="F2299" s="29">
        <f ca="1">IF(E2299&gt;0,D2299*Calculator!$G$22/12,0)</f>
        <v>0</v>
      </c>
      <c r="G2299" s="29">
        <f ca="1">IF(E2299&gt;0,(IFERROR(-PMT(Calculator!$G$22/12,Calculator!$G$23*12,Calculator!$G$20),0))-F2299,0)</f>
        <v>0</v>
      </c>
      <c r="H2299" s="29">
        <f t="shared" ca="1" si="144"/>
        <v>8265.1560988281217</v>
      </c>
      <c r="I2299" s="29">
        <f t="shared" ca="1" si="142"/>
        <v>1.4718771134899395</v>
      </c>
      <c r="J2299" s="30">
        <f>Calculator!$G$40</f>
        <v>6.5000000000000002E-2</v>
      </c>
      <c r="K2299" s="29">
        <f ca="1">IF(C2299&gt;=Calculator!$G$27,IF(DAY($C2299)=1,Calculator!$G$34/2,IF(DAY($C2299)=15,Calculator!$G$34/2,0)),0)</f>
        <v>4500</v>
      </c>
      <c r="L2299" s="29">
        <f ca="1">IF(DAY($C2299)=28,IF(H2299=0,0,Calculator!$G$35),0)</f>
        <v>0</v>
      </c>
      <c r="M2299" s="29">
        <f ca="1">IF(I2299&gt;0,IF(DAY($C2299)=1,SUM(INDIRECT("I"&amp;(ROW(C2298)-DAY(C2298))):I2298),0),0)</f>
        <v>0</v>
      </c>
      <c r="N2299" s="29">
        <f ca="1">IF(C2299&lt;Calculator!$G$27,0,IF(C2299=Calculator!$G$27,Calculator!$G$39,IF(H2299-K2299&lt;=0,IF(D2299&gt;Calculator!$G$39,IF(H2299-K2299+E2299+L2299+M2299+Calculator!$G$39&gt;Calculator!$G$39,Calculator!$G$39-(H2299+E2299+L2299+M2299-K2299),Calculator!$G$39),D2299),0)))</f>
        <v>0</v>
      </c>
    </row>
    <row r="2300" spans="1:14" ht="15.75" thickBot="1">
      <c r="A2300" s="33" t="str">
        <f ca="1">IF(C2300=Calculator!$H$27,"F",IF(Daily!D2300+Daily!H2300=0,IF(D2299+H2299&gt;0,"L",""),""))</f>
        <v/>
      </c>
      <c r="B2300" s="34">
        <v>2299</v>
      </c>
      <c r="C2300" s="19">
        <f t="shared" ca="1" si="141"/>
        <v>48229</v>
      </c>
      <c r="D2300" s="29">
        <f t="shared" ca="1" si="143"/>
        <v>56185.84767332812</v>
      </c>
      <c r="E2300" s="29">
        <f ca="1">IF(C2300&lt;Calculator!$D$26,0,IF(DAY($C2300)=1,IF(D2300-Calculator!$G$24&gt;0,Calculator!$G$24,D2300),0))</f>
        <v>0</v>
      </c>
      <c r="F2300" s="29">
        <f ca="1">IF(E2300&gt;0,D2300*Calculator!$G$22/12,0)</f>
        <v>0</v>
      </c>
      <c r="G2300" s="29">
        <f ca="1">IF(E2300&gt;0,(IFERROR(-PMT(Calculator!$G$22/12,Calculator!$G$23*12,Calculator!$G$20),0))-F2300,0)</f>
        <v>0</v>
      </c>
      <c r="H2300" s="29">
        <f t="shared" ca="1" si="144"/>
        <v>3765.1560988281217</v>
      </c>
      <c r="I2300" s="29">
        <f t="shared" ca="1" si="142"/>
        <v>0.67050725047624093</v>
      </c>
      <c r="J2300" s="30">
        <f>Calculator!$G$40</f>
        <v>6.5000000000000002E-2</v>
      </c>
      <c r="K2300" s="29">
        <f ca="1">IF(C2300&gt;=Calculator!$G$27,IF(DAY($C2300)=1,Calculator!$G$34/2,IF(DAY($C2300)=15,Calculator!$G$34/2,0)),0)</f>
        <v>0</v>
      </c>
      <c r="L2300" s="29">
        <f ca="1">IF(DAY($C2300)=28,IF(H2300=0,0,Calculator!$G$35),0)</f>
        <v>0</v>
      </c>
      <c r="M2300" s="29">
        <f ca="1">IF(I2300&gt;0,IF(DAY($C2300)=1,SUM(INDIRECT("I"&amp;(ROW(C2299)-DAY(C2299))):I2299),0),0)</f>
        <v>0</v>
      </c>
      <c r="N2300" s="29">
        <f ca="1">IF(C2300&lt;Calculator!$G$27,0,IF(C2300=Calculator!$G$27,Calculator!$G$39,IF(H2300-K2300&lt;=0,IF(D2300&gt;Calculator!$G$39,IF(H2300-K2300+E2300+L2300+M2300+Calculator!$G$39&gt;Calculator!$G$39,Calculator!$G$39-(H2300+E2300+L2300+M2300-K2300),Calculator!$G$39),D2300),0)))</f>
        <v>0</v>
      </c>
    </row>
    <row r="2301" spans="1:14" ht="15.75" thickBot="1">
      <c r="A2301" s="33" t="str">
        <f ca="1">IF(C2301=Calculator!$H$27,"F",IF(Daily!D2301+Daily!H2301=0,IF(D2300+H2300&gt;0,"L",""),""))</f>
        <v/>
      </c>
      <c r="B2301" s="34">
        <v>2300</v>
      </c>
      <c r="C2301" s="19">
        <f t="shared" ca="1" si="141"/>
        <v>48230</v>
      </c>
      <c r="D2301" s="29">
        <f t="shared" ca="1" si="143"/>
        <v>56185.84767332812</v>
      </c>
      <c r="E2301" s="29">
        <f ca="1">IF(C2301&lt;Calculator!$D$26,0,IF(DAY($C2301)=1,IF(D2301-Calculator!$G$24&gt;0,Calculator!$G$24,D2301),0))</f>
        <v>0</v>
      </c>
      <c r="F2301" s="29">
        <f ca="1">IF(E2301&gt;0,D2301*Calculator!$G$22/12,0)</f>
        <v>0</v>
      </c>
      <c r="G2301" s="29">
        <f ca="1">IF(E2301&gt;0,(IFERROR(-PMT(Calculator!$G$22/12,Calculator!$G$23*12,Calculator!$G$20),0))-F2301,0)</f>
        <v>0</v>
      </c>
      <c r="H2301" s="29">
        <f t="shared" ca="1" si="144"/>
        <v>3765.1560988281217</v>
      </c>
      <c r="I2301" s="29">
        <f t="shared" ca="1" si="142"/>
        <v>0.67050725047624093</v>
      </c>
      <c r="J2301" s="30">
        <f>Calculator!$G$40</f>
        <v>6.5000000000000002E-2</v>
      </c>
      <c r="K2301" s="29">
        <f ca="1">IF(C2301&gt;=Calculator!$G$27,IF(DAY($C2301)=1,Calculator!$G$34/2,IF(DAY($C2301)=15,Calculator!$G$34/2,0)),0)</f>
        <v>0</v>
      </c>
      <c r="L2301" s="29">
        <f ca="1">IF(DAY($C2301)=28,IF(H2301=0,0,Calculator!$G$35),0)</f>
        <v>0</v>
      </c>
      <c r="M2301" s="29">
        <f ca="1">IF(I2301&gt;0,IF(DAY($C2301)=1,SUM(INDIRECT("I"&amp;(ROW(C2300)-DAY(C2300))):I2300),0),0)</f>
        <v>0</v>
      </c>
      <c r="N2301" s="29">
        <f ca="1">IF(C2301&lt;Calculator!$G$27,0,IF(C2301=Calculator!$G$27,Calculator!$G$39,IF(H2301-K2301&lt;=0,IF(D2301&gt;Calculator!$G$39,IF(H2301-K2301+E2301+L2301+M2301+Calculator!$G$39&gt;Calculator!$G$39,Calculator!$G$39-(H2301+E2301+L2301+M2301-K2301),Calculator!$G$39),D2301),0)))</f>
        <v>0</v>
      </c>
    </row>
    <row r="2302" spans="1:14" ht="15.75" thickBot="1">
      <c r="A2302" s="33" t="str">
        <f ca="1">IF(C2302=Calculator!$H$27,"F",IF(Daily!D2302+Daily!H2302=0,IF(D2301+H2301&gt;0,"L",""),""))</f>
        <v/>
      </c>
      <c r="B2302" s="34">
        <v>2301</v>
      </c>
      <c r="C2302" s="19">
        <f t="shared" ca="1" si="141"/>
        <v>48231</v>
      </c>
      <c r="D2302" s="29">
        <f t="shared" ca="1" si="143"/>
        <v>56185.84767332812</v>
      </c>
      <c r="E2302" s="29">
        <f ca="1">IF(C2302&lt;Calculator!$D$26,0,IF(DAY($C2302)=1,IF(D2302-Calculator!$G$24&gt;0,Calculator!$G$24,D2302),0))</f>
        <v>0</v>
      </c>
      <c r="F2302" s="29">
        <f ca="1">IF(E2302&gt;0,D2302*Calculator!$G$22/12,0)</f>
        <v>0</v>
      </c>
      <c r="G2302" s="29">
        <f ca="1">IF(E2302&gt;0,(IFERROR(-PMT(Calculator!$G$22/12,Calculator!$G$23*12,Calculator!$G$20),0))-F2302,0)</f>
        <v>0</v>
      </c>
      <c r="H2302" s="29">
        <f t="shared" ca="1" si="144"/>
        <v>3765.1560988281217</v>
      </c>
      <c r="I2302" s="29">
        <f t="shared" ca="1" si="142"/>
        <v>0.67050725047624093</v>
      </c>
      <c r="J2302" s="30">
        <f>Calculator!$G$40</f>
        <v>6.5000000000000002E-2</v>
      </c>
      <c r="K2302" s="29">
        <f ca="1">IF(C2302&gt;=Calculator!$G$27,IF(DAY($C2302)=1,Calculator!$G$34/2,IF(DAY($C2302)=15,Calculator!$G$34/2,0)),0)</f>
        <v>0</v>
      </c>
      <c r="L2302" s="29">
        <f ca="1">IF(DAY($C2302)=28,IF(H2302=0,0,Calculator!$G$35),0)</f>
        <v>0</v>
      </c>
      <c r="M2302" s="29">
        <f ca="1">IF(I2302&gt;0,IF(DAY($C2302)=1,SUM(INDIRECT("I"&amp;(ROW(C2301)-DAY(C2301))):I2301),0),0)</f>
        <v>0</v>
      </c>
      <c r="N2302" s="29">
        <f ca="1">IF(C2302&lt;Calculator!$G$27,0,IF(C2302=Calculator!$G$27,Calculator!$G$39,IF(H2302-K2302&lt;=0,IF(D2302&gt;Calculator!$G$39,IF(H2302-K2302+E2302+L2302+M2302+Calculator!$G$39&gt;Calculator!$G$39,Calculator!$G$39-(H2302+E2302+L2302+M2302-K2302),Calculator!$G$39),D2302),0)))</f>
        <v>0</v>
      </c>
    </row>
    <row r="2303" spans="1:14" ht="15.75" thickBot="1">
      <c r="A2303" s="33" t="str">
        <f ca="1">IF(C2303=Calculator!$H$27,"F",IF(Daily!D2303+Daily!H2303=0,IF(D2302+H2302&gt;0,"L",""),""))</f>
        <v/>
      </c>
      <c r="B2303" s="34">
        <v>2302</v>
      </c>
      <c r="C2303" s="19">
        <f t="shared" ca="1" si="141"/>
        <v>48232</v>
      </c>
      <c r="D2303" s="29">
        <f t="shared" ca="1" si="143"/>
        <v>56185.84767332812</v>
      </c>
      <c r="E2303" s="29">
        <f ca="1">IF(C2303&lt;Calculator!$D$26,0,IF(DAY($C2303)=1,IF(D2303-Calculator!$G$24&gt;0,Calculator!$G$24,D2303),0))</f>
        <v>0</v>
      </c>
      <c r="F2303" s="29">
        <f ca="1">IF(E2303&gt;0,D2303*Calculator!$G$22/12,0)</f>
        <v>0</v>
      </c>
      <c r="G2303" s="29">
        <f ca="1">IF(E2303&gt;0,(IFERROR(-PMT(Calculator!$G$22/12,Calculator!$G$23*12,Calculator!$G$20),0))-F2303,0)</f>
        <v>0</v>
      </c>
      <c r="H2303" s="29">
        <f t="shared" ca="1" si="144"/>
        <v>3765.1560988281217</v>
      </c>
      <c r="I2303" s="29">
        <f t="shared" ca="1" si="142"/>
        <v>0.67050725047624093</v>
      </c>
      <c r="J2303" s="30">
        <f>Calculator!$G$40</f>
        <v>6.5000000000000002E-2</v>
      </c>
      <c r="K2303" s="29">
        <f ca="1">IF(C2303&gt;=Calculator!$G$27,IF(DAY($C2303)=1,Calculator!$G$34/2,IF(DAY($C2303)=15,Calculator!$G$34/2,0)),0)</f>
        <v>0</v>
      </c>
      <c r="L2303" s="29">
        <f ca="1">IF(DAY($C2303)=28,IF(H2303=0,0,Calculator!$G$35),0)</f>
        <v>0</v>
      </c>
      <c r="M2303" s="29">
        <f ca="1">IF(I2303&gt;0,IF(DAY($C2303)=1,SUM(INDIRECT("I"&amp;(ROW(C2302)-DAY(C2302))):I2302),0),0)</f>
        <v>0</v>
      </c>
      <c r="N2303" s="29">
        <f ca="1">IF(C2303&lt;Calculator!$G$27,0,IF(C2303=Calculator!$G$27,Calculator!$G$39,IF(H2303-K2303&lt;=0,IF(D2303&gt;Calculator!$G$39,IF(H2303-K2303+E2303+L2303+M2303+Calculator!$G$39&gt;Calculator!$G$39,Calculator!$G$39-(H2303+E2303+L2303+M2303-K2303),Calculator!$G$39),D2303),0)))</f>
        <v>0</v>
      </c>
    </row>
    <row r="2304" spans="1:14" ht="15.75" thickBot="1">
      <c r="A2304" s="33" t="str">
        <f ca="1">IF(C2304=Calculator!$H$27,"F",IF(Daily!D2304+Daily!H2304=0,IF(D2303+H2303&gt;0,"L",""),""))</f>
        <v/>
      </c>
      <c r="B2304" s="34">
        <v>2303</v>
      </c>
      <c r="C2304" s="19">
        <f t="shared" ca="1" si="141"/>
        <v>48233</v>
      </c>
      <c r="D2304" s="29">
        <f t="shared" ca="1" si="143"/>
        <v>56185.84767332812</v>
      </c>
      <c r="E2304" s="29">
        <f ca="1">IF(C2304&lt;Calculator!$D$26,0,IF(DAY($C2304)=1,IF(D2304-Calculator!$G$24&gt;0,Calculator!$G$24,D2304),0))</f>
        <v>0</v>
      </c>
      <c r="F2304" s="29">
        <f ca="1">IF(E2304&gt;0,D2304*Calculator!$G$22/12,0)</f>
        <v>0</v>
      </c>
      <c r="G2304" s="29">
        <f ca="1">IF(E2304&gt;0,(IFERROR(-PMT(Calculator!$G$22/12,Calculator!$G$23*12,Calculator!$G$20),0))-F2304,0)</f>
        <v>0</v>
      </c>
      <c r="H2304" s="29">
        <f t="shared" ca="1" si="144"/>
        <v>3765.1560988281217</v>
      </c>
      <c r="I2304" s="29">
        <f t="shared" ca="1" si="142"/>
        <v>0.67050725047624093</v>
      </c>
      <c r="J2304" s="30">
        <f>Calculator!$G$40</f>
        <v>6.5000000000000002E-2</v>
      </c>
      <c r="K2304" s="29">
        <f ca="1">IF(C2304&gt;=Calculator!$G$27,IF(DAY($C2304)=1,Calculator!$G$34/2,IF(DAY($C2304)=15,Calculator!$G$34/2,0)),0)</f>
        <v>0</v>
      </c>
      <c r="L2304" s="29">
        <f ca="1">IF(DAY($C2304)=28,IF(H2304=0,0,Calculator!$G$35),0)</f>
        <v>0</v>
      </c>
      <c r="M2304" s="29">
        <f ca="1">IF(I2304&gt;0,IF(DAY($C2304)=1,SUM(INDIRECT("I"&amp;(ROW(C2303)-DAY(C2303))):I2303),0),0)</f>
        <v>0</v>
      </c>
      <c r="N2304" s="29">
        <f ca="1">IF(C2304&lt;Calculator!$G$27,0,IF(C2304=Calculator!$G$27,Calculator!$G$39,IF(H2304-K2304&lt;=0,IF(D2304&gt;Calculator!$G$39,IF(H2304-K2304+E2304+L2304+M2304+Calculator!$G$39&gt;Calculator!$G$39,Calculator!$G$39-(H2304+E2304+L2304+M2304-K2304),Calculator!$G$39),D2304),0)))</f>
        <v>0</v>
      </c>
    </row>
    <row r="2305" spans="1:14" ht="15.75" thickBot="1">
      <c r="A2305" s="33" t="str">
        <f ca="1">IF(C2305=Calculator!$H$27,"F",IF(Daily!D2305+Daily!H2305=0,IF(D2304+H2304&gt;0,"L",""),""))</f>
        <v/>
      </c>
      <c r="B2305" s="34">
        <v>2304</v>
      </c>
      <c r="C2305" s="19">
        <f t="shared" ca="1" si="141"/>
        <v>48234</v>
      </c>
      <c r="D2305" s="29">
        <f t="shared" ca="1" si="143"/>
        <v>56185.84767332812</v>
      </c>
      <c r="E2305" s="29">
        <f ca="1">IF(C2305&lt;Calculator!$D$26,0,IF(DAY($C2305)=1,IF(D2305-Calculator!$G$24&gt;0,Calculator!$G$24,D2305),0))</f>
        <v>0</v>
      </c>
      <c r="F2305" s="29">
        <f ca="1">IF(E2305&gt;0,D2305*Calculator!$G$22/12,0)</f>
        <v>0</v>
      </c>
      <c r="G2305" s="29">
        <f ca="1">IF(E2305&gt;0,(IFERROR(-PMT(Calculator!$G$22/12,Calculator!$G$23*12,Calculator!$G$20),0))-F2305,0)</f>
        <v>0</v>
      </c>
      <c r="H2305" s="29">
        <f t="shared" ca="1" si="144"/>
        <v>3765.1560988281217</v>
      </c>
      <c r="I2305" s="29">
        <f t="shared" ca="1" si="142"/>
        <v>0.67050725047624093</v>
      </c>
      <c r="J2305" s="30">
        <f>Calculator!$G$40</f>
        <v>6.5000000000000002E-2</v>
      </c>
      <c r="K2305" s="29">
        <f ca="1">IF(C2305&gt;=Calculator!$G$27,IF(DAY($C2305)=1,Calculator!$G$34/2,IF(DAY($C2305)=15,Calculator!$G$34/2,0)),0)</f>
        <v>0</v>
      </c>
      <c r="L2305" s="29">
        <f ca="1">IF(DAY($C2305)=28,IF(H2305=0,0,Calculator!$G$35),0)</f>
        <v>0</v>
      </c>
      <c r="M2305" s="29">
        <f ca="1">IF(I2305&gt;0,IF(DAY($C2305)=1,SUM(INDIRECT("I"&amp;(ROW(C2304)-DAY(C2304))):I2304),0),0)</f>
        <v>0</v>
      </c>
      <c r="N2305" s="29">
        <f ca="1">IF(C2305&lt;Calculator!$G$27,0,IF(C2305=Calculator!$G$27,Calculator!$G$39,IF(H2305-K2305&lt;=0,IF(D2305&gt;Calculator!$G$39,IF(H2305-K2305+E2305+L2305+M2305+Calculator!$G$39&gt;Calculator!$G$39,Calculator!$G$39-(H2305+E2305+L2305+M2305-K2305),Calculator!$G$39),D2305),0)))</f>
        <v>0</v>
      </c>
    </row>
    <row r="2306" spans="1:14" ht="15.75" thickBot="1">
      <c r="A2306" s="33" t="str">
        <f ca="1">IF(C2306=Calculator!$H$27,"F",IF(Daily!D2306+Daily!H2306=0,IF(D2305+H2305&gt;0,"L",""),""))</f>
        <v/>
      </c>
      <c r="B2306" s="34">
        <v>2305</v>
      </c>
      <c r="C2306" s="19">
        <f t="shared" ca="1" si="141"/>
        <v>48235</v>
      </c>
      <c r="D2306" s="29">
        <f t="shared" ca="1" si="143"/>
        <v>56185.84767332812</v>
      </c>
      <c r="E2306" s="29">
        <f ca="1">IF(C2306&lt;Calculator!$D$26,0,IF(DAY($C2306)=1,IF(D2306-Calculator!$G$24&gt;0,Calculator!$G$24,D2306),0))</f>
        <v>0</v>
      </c>
      <c r="F2306" s="29">
        <f ca="1">IF(E2306&gt;0,D2306*Calculator!$G$22/12,0)</f>
        <v>0</v>
      </c>
      <c r="G2306" s="29">
        <f ca="1">IF(E2306&gt;0,(IFERROR(-PMT(Calculator!$G$22/12,Calculator!$G$23*12,Calculator!$G$20),0))-F2306,0)</f>
        <v>0</v>
      </c>
      <c r="H2306" s="29">
        <f t="shared" ca="1" si="144"/>
        <v>3765.1560988281217</v>
      </c>
      <c r="I2306" s="29">
        <f t="shared" ca="1" si="142"/>
        <v>0.67050725047624093</v>
      </c>
      <c r="J2306" s="30">
        <f>Calculator!$G$40</f>
        <v>6.5000000000000002E-2</v>
      </c>
      <c r="K2306" s="29">
        <f ca="1">IF(C2306&gt;=Calculator!$G$27,IF(DAY($C2306)=1,Calculator!$G$34/2,IF(DAY($C2306)=15,Calculator!$G$34/2,0)),0)</f>
        <v>0</v>
      </c>
      <c r="L2306" s="29">
        <f ca="1">IF(DAY($C2306)=28,IF(H2306=0,0,Calculator!$G$35),0)</f>
        <v>0</v>
      </c>
      <c r="M2306" s="29">
        <f ca="1">IF(I2306&gt;0,IF(DAY($C2306)=1,SUM(INDIRECT("I"&amp;(ROW(C2305)-DAY(C2305))):I2305),0),0)</f>
        <v>0</v>
      </c>
      <c r="N2306" s="29">
        <f ca="1">IF(C2306&lt;Calculator!$G$27,0,IF(C2306=Calculator!$G$27,Calculator!$G$39,IF(H2306-K2306&lt;=0,IF(D2306&gt;Calculator!$G$39,IF(H2306-K2306+E2306+L2306+M2306+Calculator!$G$39&gt;Calculator!$G$39,Calculator!$G$39-(H2306+E2306+L2306+M2306-K2306),Calculator!$G$39),D2306),0)))</f>
        <v>0</v>
      </c>
    </row>
    <row r="2307" spans="1:14" ht="15.75" thickBot="1">
      <c r="A2307" s="33" t="str">
        <f ca="1">IF(C2307=Calculator!$H$27,"F",IF(Daily!D2307+Daily!H2307=0,IF(D2306+H2306&gt;0,"L",""),""))</f>
        <v/>
      </c>
      <c r="B2307" s="34">
        <v>2306</v>
      </c>
      <c r="C2307" s="19">
        <f t="shared" ref="C2307:C2370" ca="1" si="145">C2306+1</f>
        <v>48236</v>
      </c>
      <c r="D2307" s="29">
        <f t="shared" ca="1" si="143"/>
        <v>56185.84767332812</v>
      </c>
      <c r="E2307" s="29">
        <f ca="1">IF(C2307&lt;Calculator!$D$26,0,IF(DAY($C2307)=1,IF(D2307-Calculator!$G$24&gt;0,Calculator!$G$24,D2307),0))</f>
        <v>0</v>
      </c>
      <c r="F2307" s="29">
        <f ca="1">IF(E2307&gt;0,D2307*Calculator!$G$22/12,0)</f>
        <v>0</v>
      </c>
      <c r="G2307" s="29">
        <f ca="1">IF(E2307&gt;0,(IFERROR(-PMT(Calculator!$G$22/12,Calculator!$G$23*12,Calculator!$G$20),0))-F2307,0)</f>
        <v>0</v>
      </c>
      <c r="H2307" s="29">
        <f t="shared" ca="1" si="144"/>
        <v>3765.1560988281217</v>
      </c>
      <c r="I2307" s="29">
        <f t="shared" ref="I2307:I2370" ca="1" si="146">H2307*J2307/365</f>
        <v>0.67050725047624093</v>
      </c>
      <c r="J2307" s="30">
        <f>Calculator!$G$40</f>
        <v>6.5000000000000002E-2</v>
      </c>
      <c r="K2307" s="29">
        <f ca="1">IF(C2307&gt;=Calculator!$G$27,IF(DAY($C2307)=1,Calculator!$G$34/2,IF(DAY($C2307)=15,Calculator!$G$34/2,0)),0)</f>
        <v>0</v>
      </c>
      <c r="L2307" s="29">
        <f ca="1">IF(DAY($C2307)=28,IF(H2307=0,0,Calculator!$G$35),0)</f>
        <v>0</v>
      </c>
      <c r="M2307" s="29">
        <f ca="1">IF(I2307&gt;0,IF(DAY($C2307)=1,SUM(INDIRECT("I"&amp;(ROW(C2306)-DAY(C2306))):I2306),0),0)</f>
        <v>0</v>
      </c>
      <c r="N2307" s="29">
        <f ca="1">IF(C2307&lt;Calculator!$G$27,0,IF(C2307=Calculator!$G$27,Calculator!$G$39,IF(H2307-K2307&lt;=0,IF(D2307&gt;Calculator!$G$39,IF(H2307-K2307+E2307+L2307+M2307+Calculator!$G$39&gt;Calculator!$G$39,Calculator!$G$39-(H2307+E2307+L2307+M2307-K2307),Calculator!$G$39),D2307),0)))</f>
        <v>0</v>
      </c>
    </row>
    <row r="2308" spans="1:14" ht="15.75" thickBot="1">
      <c r="A2308" s="33" t="str">
        <f ca="1">IF(C2308=Calculator!$H$27,"F",IF(Daily!D2308+Daily!H2308=0,IF(D2307+H2307&gt;0,"L",""),""))</f>
        <v/>
      </c>
      <c r="B2308" s="34">
        <v>2307</v>
      </c>
      <c r="C2308" s="19">
        <f t="shared" ca="1" si="145"/>
        <v>48237</v>
      </c>
      <c r="D2308" s="29">
        <f t="shared" ref="D2308:D2371" ca="1" si="147">IF(((D2307-G2307)-N2307)&lt;0,0,((D2307-G2307)-N2307))</f>
        <v>56185.84767332812</v>
      </c>
      <c r="E2308" s="29">
        <f ca="1">IF(C2308&lt;Calculator!$D$26,0,IF(DAY($C2308)=1,IF(D2308-Calculator!$G$24&gt;0,Calculator!$G$24,D2308),0))</f>
        <v>0</v>
      </c>
      <c r="F2308" s="29">
        <f ca="1">IF(E2308&gt;0,D2308*Calculator!$G$22/12,0)</f>
        <v>0</v>
      </c>
      <c r="G2308" s="29">
        <f ca="1">IF(E2308&gt;0,(IFERROR(-PMT(Calculator!$G$22/12,Calculator!$G$23*12,Calculator!$G$20),0))-F2308,0)</f>
        <v>0</v>
      </c>
      <c r="H2308" s="29">
        <f t="shared" ref="H2308:H2371" ca="1" si="148">IF((H2307-K2307+SUM(L2307:N2307)+E2307)&lt;0,0,(H2307-K2307+SUM(L2307:N2307)+E2307))</f>
        <v>3765.1560988281217</v>
      </c>
      <c r="I2308" s="29">
        <f t="shared" ca="1" si="146"/>
        <v>0.67050725047624093</v>
      </c>
      <c r="J2308" s="30">
        <f>Calculator!$G$40</f>
        <v>6.5000000000000002E-2</v>
      </c>
      <c r="K2308" s="29">
        <f ca="1">IF(C2308&gt;=Calculator!$G$27,IF(DAY($C2308)=1,Calculator!$G$34/2,IF(DAY($C2308)=15,Calculator!$G$34/2,0)),0)</f>
        <v>0</v>
      </c>
      <c r="L2308" s="29">
        <f ca="1">IF(DAY($C2308)=28,IF(H2308=0,0,Calculator!$G$35),0)</f>
        <v>0</v>
      </c>
      <c r="M2308" s="29">
        <f ca="1">IF(I2308&gt;0,IF(DAY($C2308)=1,SUM(INDIRECT("I"&amp;(ROW(C2307)-DAY(C2307))):I2307),0),0)</f>
        <v>0</v>
      </c>
      <c r="N2308" s="29">
        <f ca="1">IF(C2308&lt;Calculator!$G$27,0,IF(C2308=Calculator!$G$27,Calculator!$G$39,IF(H2308-K2308&lt;=0,IF(D2308&gt;Calculator!$G$39,IF(H2308-K2308+E2308+L2308+M2308+Calculator!$G$39&gt;Calculator!$G$39,Calculator!$G$39-(H2308+E2308+L2308+M2308-K2308),Calculator!$G$39),D2308),0)))</f>
        <v>0</v>
      </c>
    </row>
    <row r="2309" spans="1:14" ht="15.75" thickBot="1">
      <c r="A2309" s="33" t="str">
        <f ca="1">IF(C2309=Calculator!$H$27,"F",IF(Daily!D2309+Daily!H2309=0,IF(D2308+H2308&gt;0,"L",""),""))</f>
        <v/>
      </c>
      <c r="B2309" s="34">
        <v>2308</v>
      </c>
      <c r="C2309" s="19">
        <f t="shared" ca="1" si="145"/>
        <v>48238</v>
      </c>
      <c r="D2309" s="29">
        <f t="shared" ca="1" si="147"/>
        <v>56185.84767332812</v>
      </c>
      <c r="E2309" s="29">
        <f ca="1">IF(C2309&lt;Calculator!$D$26,0,IF(DAY($C2309)=1,IF(D2309-Calculator!$G$24&gt;0,Calculator!$G$24,D2309),0))</f>
        <v>0</v>
      </c>
      <c r="F2309" s="29">
        <f ca="1">IF(E2309&gt;0,D2309*Calculator!$G$22/12,0)</f>
        <v>0</v>
      </c>
      <c r="G2309" s="29">
        <f ca="1">IF(E2309&gt;0,(IFERROR(-PMT(Calculator!$G$22/12,Calculator!$G$23*12,Calculator!$G$20),0))-F2309,0)</f>
        <v>0</v>
      </c>
      <c r="H2309" s="29">
        <f t="shared" ca="1" si="148"/>
        <v>3765.1560988281217</v>
      </c>
      <c r="I2309" s="29">
        <f t="shared" ca="1" si="146"/>
        <v>0.67050725047624093</v>
      </c>
      <c r="J2309" s="30">
        <f>Calculator!$G$40</f>
        <v>6.5000000000000002E-2</v>
      </c>
      <c r="K2309" s="29">
        <f ca="1">IF(C2309&gt;=Calculator!$G$27,IF(DAY($C2309)=1,Calculator!$G$34/2,IF(DAY($C2309)=15,Calculator!$G$34/2,0)),0)</f>
        <v>0</v>
      </c>
      <c r="L2309" s="29">
        <f ca="1">IF(DAY($C2309)=28,IF(H2309=0,0,Calculator!$G$35),0)</f>
        <v>0</v>
      </c>
      <c r="M2309" s="29">
        <f ca="1">IF(I2309&gt;0,IF(DAY($C2309)=1,SUM(INDIRECT("I"&amp;(ROW(C2308)-DAY(C2308))):I2308),0),0)</f>
        <v>0</v>
      </c>
      <c r="N2309" s="29">
        <f ca="1">IF(C2309&lt;Calculator!$G$27,0,IF(C2309=Calculator!$G$27,Calculator!$G$39,IF(H2309-K2309&lt;=0,IF(D2309&gt;Calculator!$G$39,IF(H2309-K2309+E2309+L2309+M2309+Calculator!$G$39&gt;Calculator!$G$39,Calculator!$G$39-(H2309+E2309+L2309+M2309-K2309),Calculator!$G$39),D2309),0)))</f>
        <v>0</v>
      </c>
    </row>
    <row r="2310" spans="1:14" ht="15.75" thickBot="1">
      <c r="A2310" s="33" t="str">
        <f ca="1">IF(C2310=Calculator!$H$27,"F",IF(Daily!D2310+Daily!H2310=0,IF(D2309+H2309&gt;0,"L",""),""))</f>
        <v/>
      </c>
      <c r="B2310" s="34">
        <v>2309</v>
      </c>
      <c r="C2310" s="19">
        <f t="shared" ca="1" si="145"/>
        <v>48239</v>
      </c>
      <c r="D2310" s="29">
        <f t="shared" ca="1" si="147"/>
        <v>56185.84767332812</v>
      </c>
      <c r="E2310" s="29">
        <f ca="1">IF(C2310&lt;Calculator!$D$26,0,IF(DAY($C2310)=1,IF(D2310-Calculator!$G$24&gt;0,Calculator!$G$24,D2310),0))</f>
        <v>0</v>
      </c>
      <c r="F2310" s="29">
        <f ca="1">IF(E2310&gt;0,D2310*Calculator!$G$22/12,0)</f>
        <v>0</v>
      </c>
      <c r="G2310" s="29">
        <f ca="1">IF(E2310&gt;0,(IFERROR(-PMT(Calculator!$G$22/12,Calculator!$G$23*12,Calculator!$G$20),0))-F2310,0)</f>
        <v>0</v>
      </c>
      <c r="H2310" s="29">
        <f t="shared" ca="1" si="148"/>
        <v>3765.1560988281217</v>
      </c>
      <c r="I2310" s="29">
        <f t="shared" ca="1" si="146"/>
        <v>0.67050725047624093</v>
      </c>
      <c r="J2310" s="30">
        <f>Calculator!$G$40</f>
        <v>6.5000000000000002E-2</v>
      </c>
      <c r="K2310" s="29">
        <f ca="1">IF(C2310&gt;=Calculator!$G$27,IF(DAY($C2310)=1,Calculator!$G$34/2,IF(DAY($C2310)=15,Calculator!$G$34/2,0)),0)</f>
        <v>0</v>
      </c>
      <c r="L2310" s="29">
        <f ca="1">IF(DAY($C2310)=28,IF(H2310=0,0,Calculator!$G$35),0)</f>
        <v>0</v>
      </c>
      <c r="M2310" s="29">
        <f ca="1">IF(I2310&gt;0,IF(DAY($C2310)=1,SUM(INDIRECT("I"&amp;(ROW(C2309)-DAY(C2309))):I2309),0),0)</f>
        <v>0</v>
      </c>
      <c r="N2310" s="29">
        <f ca="1">IF(C2310&lt;Calculator!$G$27,0,IF(C2310=Calculator!$G$27,Calculator!$G$39,IF(H2310-K2310&lt;=0,IF(D2310&gt;Calculator!$G$39,IF(H2310-K2310+E2310+L2310+M2310+Calculator!$G$39&gt;Calculator!$G$39,Calculator!$G$39-(H2310+E2310+L2310+M2310-K2310),Calculator!$G$39),D2310),0)))</f>
        <v>0</v>
      </c>
    </row>
    <row r="2311" spans="1:14" ht="15.75" thickBot="1">
      <c r="A2311" s="33" t="str">
        <f ca="1">IF(C2311=Calculator!$H$27,"F",IF(Daily!D2311+Daily!H2311=0,IF(D2310+H2310&gt;0,"L",""),""))</f>
        <v/>
      </c>
      <c r="B2311" s="34">
        <v>2310</v>
      </c>
      <c r="C2311" s="19">
        <f t="shared" ca="1" si="145"/>
        <v>48240</v>
      </c>
      <c r="D2311" s="29">
        <f t="shared" ca="1" si="147"/>
        <v>56185.84767332812</v>
      </c>
      <c r="E2311" s="29">
        <f ca="1">IF(C2311&lt;Calculator!$D$26,0,IF(DAY($C2311)=1,IF(D2311-Calculator!$G$24&gt;0,Calculator!$G$24,D2311),0))</f>
        <v>0</v>
      </c>
      <c r="F2311" s="29">
        <f ca="1">IF(E2311&gt;0,D2311*Calculator!$G$22/12,0)</f>
        <v>0</v>
      </c>
      <c r="G2311" s="29">
        <f ca="1">IF(E2311&gt;0,(IFERROR(-PMT(Calculator!$G$22/12,Calculator!$G$23*12,Calculator!$G$20),0))-F2311,0)</f>
        <v>0</v>
      </c>
      <c r="H2311" s="29">
        <f t="shared" ca="1" si="148"/>
        <v>3765.1560988281217</v>
      </c>
      <c r="I2311" s="29">
        <f t="shared" ca="1" si="146"/>
        <v>0.67050725047624093</v>
      </c>
      <c r="J2311" s="30">
        <f>Calculator!$G$40</f>
        <v>6.5000000000000002E-2</v>
      </c>
      <c r="K2311" s="29">
        <f ca="1">IF(C2311&gt;=Calculator!$G$27,IF(DAY($C2311)=1,Calculator!$G$34/2,IF(DAY($C2311)=15,Calculator!$G$34/2,0)),0)</f>
        <v>0</v>
      </c>
      <c r="L2311" s="29">
        <f ca="1">IF(DAY($C2311)=28,IF(H2311=0,0,Calculator!$G$35),0)</f>
        <v>0</v>
      </c>
      <c r="M2311" s="29">
        <f ca="1">IF(I2311&gt;0,IF(DAY($C2311)=1,SUM(INDIRECT("I"&amp;(ROW(C2310)-DAY(C2310))):I2310),0),0)</f>
        <v>0</v>
      </c>
      <c r="N2311" s="29">
        <f ca="1">IF(C2311&lt;Calculator!$G$27,0,IF(C2311=Calculator!$G$27,Calculator!$G$39,IF(H2311-K2311&lt;=0,IF(D2311&gt;Calculator!$G$39,IF(H2311-K2311+E2311+L2311+M2311+Calculator!$G$39&gt;Calculator!$G$39,Calculator!$G$39-(H2311+E2311+L2311+M2311-K2311),Calculator!$G$39),D2311),0)))</f>
        <v>0</v>
      </c>
    </row>
    <row r="2312" spans="1:14" ht="15.75" thickBot="1">
      <c r="A2312" s="33" t="str">
        <f ca="1">IF(C2312=Calculator!$H$27,"F",IF(Daily!D2312+Daily!H2312=0,IF(D2311+H2311&gt;0,"L",""),""))</f>
        <v/>
      </c>
      <c r="B2312" s="34">
        <v>2311</v>
      </c>
      <c r="C2312" s="19">
        <f t="shared" ca="1" si="145"/>
        <v>48241</v>
      </c>
      <c r="D2312" s="29">
        <f t="shared" ca="1" si="147"/>
        <v>56185.84767332812</v>
      </c>
      <c r="E2312" s="29">
        <f ca="1">IF(C2312&lt;Calculator!$D$26,0,IF(DAY($C2312)=1,IF(D2312-Calculator!$G$24&gt;0,Calculator!$G$24,D2312),0))</f>
        <v>0</v>
      </c>
      <c r="F2312" s="29">
        <f ca="1">IF(E2312&gt;0,D2312*Calculator!$G$22/12,0)</f>
        <v>0</v>
      </c>
      <c r="G2312" s="29">
        <f ca="1">IF(E2312&gt;0,(IFERROR(-PMT(Calculator!$G$22/12,Calculator!$G$23*12,Calculator!$G$20),0))-F2312,0)</f>
        <v>0</v>
      </c>
      <c r="H2312" s="29">
        <f t="shared" ca="1" si="148"/>
        <v>3765.1560988281217</v>
      </c>
      <c r="I2312" s="29">
        <f t="shared" ca="1" si="146"/>
        <v>0.67050725047624093</v>
      </c>
      <c r="J2312" s="30">
        <f>Calculator!$G$40</f>
        <v>6.5000000000000002E-2</v>
      </c>
      <c r="K2312" s="29">
        <f ca="1">IF(C2312&gt;=Calculator!$G$27,IF(DAY($C2312)=1,Calculator!$G$34/2,IF(DAY($C2312)=15,Calculator!$G$34/2,0)),0)</f>
        <v>0</v>
      </c>
      <c r="L2312" s="29">
        <f ca="1">IF(DAY($C2312)=28,IF(H2312=0,0,Calculator!$G$35),0)</f>
        <v>5000</v>
      </c>
      <c r="M2312" s="29">
        <f ca="1">IF(I2312&gt;0,IF(DAY($C2312)=1,SUM(INDIRECT("I"&amp;(ROW(C2311)-DAY(C2311))):I2311),0),0)</f>
        <v>0</v>
      </c>
      <c r="N2312" s="29">
        <f ca="1">IF(C2312&lt;Calculator!$G$27,0,IF(C2312=Calculator!$G$27,Calculator!$G$39,IF(H2312-K2312&lt;=0,IF(D2312&gt;Calculator!$G$39,IF(H2312-K2312+E2312+L2312+M2312+Calculator!$G$39&gt;Calculator!$G$39,Calculator!$G$39-(H2312+E2312+L2312+M2312-K2312),Calculator!$G$39),D2312),0)))</f>
        <v>0</v>
      </c>
    </row>
    <row r="2313" spans="1:14" ht="15.75" thickBot="1">
      <c r="A2313" s="33" t="str">
        <f ca="1">IF(C2313=Calculator!$H$27,"F",IF(Daily!D2313+Daily!H2313=0,IF(D2312+H2312&gt;0,"L",""),""))</f>
        <v/>
      </c>
      <c r="B2313" s="34">
        <v>2312</v>
      </c>
      <c r="C2313" s="19">
        <f t="shared" ca="1" si="145"/>
        <v>48242</v>
      </c>
      <c r="D2313" s="29">
        <f t="shared" ca="1" si="147"/>
        <v>56185.84767332812</v>
      </c>
      <c r="E2313" s="29">
        <f ca="1">IF(C2313&lt;Calculator!$D$26,0,IF(DAY($C2313)=1,IF(D2313-Calculator!$G$24&gt;0,Calculator!$G$24,D2313),0))</f>
        <v>0</v>
      </c>
      <c r="F2313" s="29">
        <f ca="1">IF(E2313&gt;0,D2313*Calculator!$G$22/12,0)</f>
        <v>0</v>
      </c>
      <c r="G2313" s="29">
        <f ca="1">IF(E2313&gt;0,(IFERROR(-PMT(Calculator!$G$22/12,Calculator!$G$23*12,Calculator!$G$20),0))-F2313,0)</f>
        <v>0</v>
      </c>
      <c r="H2313" s="29">
        <f t="shared" ca="1" si="148"/>
        <v>8765.1560988281217</v>
      </c>
      <c r="I2313" s="29">
        <f t="shared" ca="1" si="146"/>
        <v>1.5609182093803504</v>
      </c>
      <c r="J2313" s="30">
        <f>Calculator!$G$40</f>
        <v>6.5000000000000002E-2</v>
      </c>
      <c r="K2313" s="29">
        <f ca="1">IF(C2313&gt;=Calculator!$G$27,IF(DAY($C2313)=1,Calculator!$G$34/2,IF(DAY($C2313)=15,Calculator!$G$34/2,0)),0)</f>
        <v>0</v>
      </c>
      <c r="L2313" s="29">
        <f ca="1">IF(DAY($C2313)=28,IF(H2313=0,0,Calculator!$G$35),0)</f>
        <v>0</v>
      </c>
      <c r="M2313" s="29">
        <f ca="1">IF(I2313&gt;0,IF(DAY($C2313)=1,SUM(INDIRECT("I"&amp;(ROW(C2312)-DAY(C2312))):I2312),0),0)</f>
        <v>0</v>
      </c>
      <c r="N2313" s="29">
        <f ca="1">IF(C2313&lt;Calculator!$G$27,0,IF(C2313=Calculator!$G$27,Calculator!$G$39,IF(H2313-K2313&lt;=0,IF(D2313&gt;Calculator!$G$39,IF(H2313-K2313+E2313+L2313+M2313+Calculator!$G$39&gt;Calculator!$G$39,Calculator!$G$39-(H2313+E2313+L2313+M2313-K2313),Calculator!$G$39),D2313),0)))</f>
        <v>0</v>
      </c>
    </row>
    <row r="2314" spans="1:14" ht="15.75" thickBot="1">
      <c r="A2314" s="33" t="str">
        <f ca="1">IF(C2314=Calculator!$H$27,"F",IF(Daily!D2314+Daily!H2314=0,IF(D2313+H2313&gt;0,"L",""),""))</f>
        <v/>
      </c>
      <c r="B2314" s="34">
        <v>2313</v>
      </c>
      <c r="C2314" s="19">
        <f t="shared" ca="1" si="145"/>
        <v>48243</v>
      </c>
      <c r="D2314" s="29">
        <f t="shared" ca="1" si="147"/>
        <v>56185.84767332812</v>
      </c>
      <c r="E2314" s="29">
        <f ca="1">IF(C2314&lt;Calculator!$D$26,0,IF(DAY($C2314)=1,IF(D2314-Calculator!$G$24&gt;0,Calculator!$G$24,D2314),0))</f>
        <v>0</v>
      </c>
      <c r="F2314" s="29">
        <f ca="1">IF(E2314&gt;0,D2314*Calculator!$G$22/12,0)</f>
        <v>0</v>
      </c>
      <c r="G2314" s="29">
        <f ca="1">IF(E2314&gt;0,(IFERROR(-PMT(Calculator!$G$22/12,Calculator!$G$23*12,Calculator!$G$20),0))-F2314,0)</f>
        <v>0</v>
      </c>
      <c r="H2314" s="29">
        <f t="shared" ca="1" si="148"/>
        <v>8765.1560988281217</v>
      </c>
      <c r="I2314" s="29">
        <f t="shared" ca="1" si="146"/>
        <v>1.5609182093803504</v>
      </c>
      <c r="J2314" s="30">
        <f>Calculator!$G$40</f>
        <v>6.5000000000000002E-2</v>
      </c>
      <c r="K2314" s="29">
        <f ca="1">IF(C2314&gt;=Calculator!$G$27,IF(DAY($C2314)=1,Calculator!$G$34/2,IF(DAY($C2314)=15,Calculator!$G$34/2,0)),0)</f>
        <v>0</v>
      </c>
      <c r="L2314" s="29">
        <f ca="1">IF(DAY($C2314)=28,IF(H2314=0,0,Calculator!$G$35),0)</f>
        <v>0</v>
      </c>
      <c r="M2314" s="29">
        <f ca="1">IF(I2314&gt;0,IF(DAY($C2314)=1,SUM(INDIRECT("I"&amp;(ROW(C2313)-DAY(C2313))):I2313),0),0)</f>
        <v>0</v>
      </c>
      <c r="N2314" s="29">
        <f ca="1">IF(C2314&lt;Calculator!$G$27,0,IF(C2314=Calculator!$G$27,Calculator!$G$39,IF(H2314-K2314&lt;=0,IF(D2314&gt;Calculator!$G$39,IF(H2314-K2314+E2314+L2314+M2314+Calculator!$G$39&gt;Calculator!$G$39,Calculator!$G$39-(H2314+E2314+L2314+M2314-K2314),Calculator!$G$39),D2314),0)))</f>
        <v>0</v>
      </c>
    </row>
    <row r="2315" spans="1:14" ht="15.75" thickBot="1">
      <c r="A2315" s="33" t="str">
        <f ca="1">IF(C2315=Calculator!$H$27,"F",IF(Daily!D2315+Daily!H2315=0,IF(D2314+H2314&gt;0,"L",""),""))</f>
        <v/>
      </c>
      <c r="B2315" s="34">
        <v>2314</v>
      </c>
      <c r="C2315" s="19">
        <f t="shared" ca="1" si="145"/>
        <v>48244</v>
      </c>
      <c r="D2315" s="29">
        <f t="shared" ca="1" si="147"/>
        <v>56185.84767332812</v>
      </c>
      <c r="E2315" s="29">
        <f ca="1">IF(C2315&lt;Calculator!$D$26,0,IF(DAY($C2315)=1,IF(D2315-Calculator!$G$24&gt;0,Calculator!$G$24,D2315),0))</f>
        <v>0</v>
      </c>
      <c r="F2315" s="29">
        <f ca="1">IF(E2315&gt;0,D2315*Calculator!$G$22/12,0)</f>
        <v>0</v>
      </c>
      <c r="G2315" s="29">
        <f ca="1">IF(E2315&gt;0,(IFERROR(-PMT(Calculator!$G$22/12,Calculator!$G$23*12,Calculator!$G$20),0))-F2315,0)</f>
        <v>0</v>
      </c>
      <c r="H2315" s="29">
        <f t="shared" ca="1" si="148"/>
        <v>8765.1560988281217</v>
      </c>
      <c r="I2315" s="29">
        <f t="shared" ca="1" si="146"/>
        <v>1.5609182093803504</v>
      </c>
      <c r="J2315" s="30">
        <f>Calculator!$G$40</f>
        <v>6.5000000000000002E-2</v>
      </c>
      <c r="K2315" s="29">
        <f ca="1">IF(C2315&gt;=Calculator!$G$27,IF(DAY($C2315)=1,Calculator!$G$34/2,IF(DAY($C2315)=15,Calculator!$G$34/2,0)),0)</f>
        <v>0</v>
      </c>
      <c r="L2315" s="29">
        <f ca="1">IF(DAY($C2315)=28,IF(H2315=0,0,Calculator!$G$35),0)</f>
        <v>0</v>
      </c>
      <c r="M2315" s="29">
        <f ca="1">IF(I2315&gt;0,IF(DAY($C2315)=1,SUM(INDIRECT("I"&amp;(ROW(C2314)-DAY(C2314))):I2314),0),0)</f>
        <v>0</v>
      </c>
      <c r="N2315" s="29">
        <f ca="1">IF(C2315&lt;Calculator!$G$27,0,IF(C2315=Calculator!$G$27,Calculator!$G$39,IF(H2315-K2315&lt;=0,IF(D2315&gt;Calculator!$G$39,IF(H2315-K2315+E2315+L2315+M2315+Calculator!$G$39&gt;Calculator!$G$39,Calculator!$G$39-(H2315+E2315+L2315+M2315-K2315),Calculator!$G$39),D2315),0)))</f>
        <v>0</v>
      </c>
    </row>
    <row r="2316" spans="1:14" ht="15.75" thickBot="1">
      <c r="A2316" s="33" t="str">
        <f ca="1">IF(C2316=Calculator!$H$27,"F",IF(Daily!D2316+Daily!H2316=0,IF(D2315+H2315&gt;0,"L",""),""))</f>
        <v/>
      </c>
      <c r="B2316" s="34">
        <v>2315</v>
      </c>
      <c r="C2316" s="19">
        <f t="shared" ca="1" si="145"/>
        <v>48245</v>
      </c>
      <c r="D2316" s="29">
        <f t="shared" ca="1" si="147"/>
        <v>56185.84767332812</v>
      </c>
      <c r="E2316" s="29">
        <f ca="1">IF(C2316&lt;Calculator!$D$26,0,IF(DAY($C2316)=1,IF(D2316-Calculator!$G$24&gt;0,Calculator!$G$24,D2316),0))</f>
        <v>1878.8756805424866</v>
      </c>
      <c r="F2316" s="29">
        <f ca="1">IF(E2316&gt;0,D2316*Calculator!$G$22/12,0)</f>
        <v>234.10769863886719</v>
      </c>
      <c r="G2316" s="29">
        <f ca="1">IF(E2316&gt;0,(IFERROR(-PMT(Calculator!$G$22/12,Calculator!$G$23*12,Calculator!$G$20),0))-F2316,0)</f>
        <v>1644.7679819036193</v>
      </c>
      <c r="H2316" s="29">
        <f t="shared" ca="1" si="148"/>
        <v>8765.1560988281217</v>
      </c>
      <c r="I2316" s="29">
        <f t="shared" ca="1" si="146"/>
        <v>1.5609182093803504</v>
      </c>
      <c r="J2316" s="30">
        <f>Calculator!$G$40</f>
        <v>6.5000000000000002E-2</v>
      </c>
      <c r="K2316" s="29">
        <f ca="1">IF(C2316&gt;=Calculator!$G$27,IF(DAY($C2316)=1,Calculator!$G$34/2,IF(DAY($C2316)=15,Calculator!$G$34/2,0)),0)</f>
        <v>4500</v>
      </c>
      <c r="L2316" s="29">
        <f ca="1">IF(DAY($C2316)=28,IF(H2316=0,0,Calculator!$G$35),0)</f>
        <v>0</v>
      </c>
      <c r="M2316" s="29">
        <f ca="1">IF(I2316&gt;0,IF(DAY($C2316)=1,SUM(INDIRECT("I"&amp;(ROW(C2315)-DAY(C2315))):I2315),0),0)</f>
        <v>37.865240870300028</v>
      </c>
      <c r="N2316" s="29">
        <f ca="1">IF(C2316&lt;Calculator!$G$27,0,IF(C2316=Calculator!$G$27,Calculator!$G$39,IF(H2316-K2316&lt;=0,IF(D2316&gt;Calculator!$G$39,IF(H2316-K2316+E2316+L2316+M2316+Calculator!$G$39&gt;Calculator!$G$39,Calculator!$G$39-(H2316+E2316+L2316+M2316-K2316),Calculator!$G$39),D2316),0)))</f>
        <v>0</v>
      </c>
    </row>
    <row r="2317" spans="1:14" ht="15.75" thickBot="1">
      <c r="A2317" s="33" t="str">
        <f ca="1">IF(C2317=Calculator!$H$27,"F",IF(Daily!D2317+Daily!H2317=0,IF(D2316+H2316&gt;0,"L",""),""))</f>
        <v/>
      </c>
      <c r="B2317" s="34">
        <v>2316</v>
      </c>
      <c r="C2317" s="19">
        <f t="shared" ca="1" si="145"/>
        <v>48246</v>
      </c>
      <c r="D2317" s="29">
        <f t="shared" ca="1" si="147"/>
        <v>54541.0796914245</v>
      </c>
      <c r="E2317" s="29">
        <f ca="1">IF(C2317&lt;Calculator!$D$26,0,IF(DAY($C2317)=1,IF(D2317-Calculator!$G$24&gt;0,Calculator!$G$24,D2317),0))</f>
        <v>0</v>
      </c>
      <c r="F2317" s="29">
        <f ca="1">IF(E2317&gt;0,D2317*Calculator!$G$22/12,0)</f>
        <v>0</v>
      </c>
      <c r="G2317" s="29">
        <f ca="1">IF(E2317&gt;0,(IFERROR(-PMT(Calculator!$G$22/12,Calculator!$G$23*12,Calculator!$G$20),0))-F2317,0)</f>
        <v>0</v>
      </c>
      <c r="H2317" s="29">
        <f t="shared" ca="1" si="148"/>
        <v>6181.8970202409082</v>
      </c>
      <c r="I2317" s="29">
        <f t="shared" ca="1" si="146"/>
        <v>1.100885770727833</v>
      </c>
      <c r="J2317" s="30">
        <f>Calculator!$G$40</f>
        <v>6.5000000000000002E-2</v>
      </c>
      <c r="K2317" s="29">
        <f ca="1">IF(C2317&gt;=Calculator!$G$27,IF(DAY($C2317)=1,Calculator!$G$34/2,IF(DAY($C2317)=15,Calculator!$G$34/2,0)),0)</f>
        <v>0</v>
      </c>
      <c r="L2317" s="29">
        <f ca="1">IF(DAY($C2317)=28,IF(H2317=0,0,Calculator!$G$35),0)</f>
        <v>0</v>
      </c>
      <c r="M2317" s="29">
        <f ca="1">IF(I2317&gt;0,IF(DAY($C2317)=1,SUM(INDIRECT("I"&amp;(ROW(C2316)-DAY(C2316))):I2316),0),0)</f>
        <v>0</v>
      </c>
      <c r="N2317" s="29">
        <f ca="1">IF(C2317&lt;Calculator!$G$27,0,IF(C2317=Calculator!$G$27,Calculator!$G$39,IF(H2317-K2317&lt;=0,IF(D2317&gt;Calculator!$G$39,IF(H2317-K2317+E2317+L2317+M2317+Calculator!$G$39&gt;Calculator!$G$39,Calculator!$G$39-(H2317+E2317+L2317+M2317-K2317),Calculator!$G$39),D2317),0)))</f>
        <v>0</v>
      </c>
    </row>
    <row r="2318" spans="1:14" ht="15.75" thickBot="1">
      <c r="A2318" s="33" t="str">
        <f ca="1">IF(C2318=Calculator!$H$27,"F",IF(Daily!D2318+Daily!H2318=0,IF(D2317+H2317&gt;0,"L",""),""))</f>
        <v/>
      </c>
      <c r="B2318" s="34">
        <v>2317</v>
      </c>
      <c r="C2318" s="19">
        <f t="shared" ca="1" si="145"/>
        <v>48247</v>
      </c>
      <c r="D2318" s="29">
        <f t="shared" ca="1" si="147"/>
        <v>54541.0796914245</v>
      </c>
      <c r="E2318" s="29">
        <f ca="1">IF(C2318&lt;Calculator!$D$26,0,IF(DAY($C2318)=1,IF(D2318-Calculator!$G$24&gt;0,Calculator!$G$24,D2318),0))</f>
        <v>0</v>
      </c>
      <c r="F2318" s="29">
        <f ca="1">IF(E2318&gt;0,D2318*Calculator!$G$22/12,0)</f>
        <v>0</v>
      </c>
      <c r="G2318" s="29">
        <f ca="1">IF(E2318&gt;0,(IFERROR(-PMT(Calculator!$G$22/12,Calculator!$G$23*12,Calculator!$G$20),0))-F2318,0)</f>
        <v>0</v>
      </c>
      <c r="H2318" s="29">
        <f t="shared" ca="1" si="148"/>
        <v>6181.8970202409082</v>
      </c>
      <c r="I2318" s="29">
        <f t="shared" ca="1" si="146"/>
        <v>1.100885770727833</v>
      </c>
      <c r="J2318" s="30">
        <f>Calculator!$G$40</f>
        <v>6.5000000000000002E-2</v>
      </c>
      <c r="K2318" s="29">
        <f ca="1">IF(C2318&gt;=Calculator!$G$27,IF(DAY($C2318)=1,Calculator!$G$34/2,IF(DAY($C2318)=15,Calculator!$G$34/2,0)),0)</f>
        <v>0</v>
      </c>
      <c r="L2318" s="29">
        <f ca="1">IF(DAY($C2318)=28,IF(H2318=0,0,Calculator!$G$35),0)</f>
        <v>0</v>
      </c>
      <c r="M2318" s="29">
        <f ca="1">IF(I2318&gt;0,IF(DAY($C2318)=1,SUM(INDIRECT("I"&amp;(ROW(C2317)-DAY(C2317))):I2317),0),0)</f>
        <v>0</v>
      </c>
      <c r="N2318" s="29">
        <f ca="1">IF(C2318&lt;Calculator!$G$27,0,IF(C2318=Calculator!$G$27,Calculator!$G$39,IF(H2318-K2318&lt;=0,IF(D2318&gt;Calculator!$G$39,IF(H2318-K2318+E2318+L2318+M2318+Calculator!$G$39&gt;Calculator!$G$39,Calculator!$G$39-(H2318+E2318+L2318+M2318-K2318),Calculator!$G$39),D2318),0)))</f>
        <v>0</v>
      </c>
    </row>
    <row r="2319" spans="1:14" ht="15.75" thickBot="1">
      <c r="A2319" s="33" t="str">
        <f ca="1">IF(C2319=Calculator!$H$27,"F",IF(Daily!D2319+Daily!H2319=0,IF(D2318+H2318&gt;0,"L",""),""))</f>
        <v/>
      </c>
      <c r="B2319" s="34">
        <v>2318</v>
      </c>
      <c r="C2319" s="19">
        <f t="shared" ca="1" si="145"/>
        <v>48248</v>
      </c>
      <c r="D2319" s="29">
        <f t="shared" ca="1" si="147"/>
        <v>54541.0796914245</v>
      </c>
      <c r="E2319" s="29">
        <f ca="1">IF(C2319&lt;Calculator!$D$26,0,IF(DAY($C2319)=1,IF(D2319-Calculator!$G$24&gt;0,Calculator!$G$24,D2319),0))</f>
        <v>0</v>
      </c>
      <c r="F2319" s="29">
        <f ca="1">IF(E2319&gt;0,D2319*Calculator!$G$22/12,0)</f>
        <v>0</v>
      </c>
      <c r="G2319" s="29">
        <f ca="1">IF(E2319&gt;0,(IFERROR(-PMT(Calculator!$G$22/12,Calculator!$G$23*12,Calculator!$G$20),0))-F2319,0)</f>
        <v>0</v>
      </c>
      <c r="H2319" s="29">
        <f t="shared" ca="1" si="148"/>
        <v>6181.8970202409082</v>
      </c>
      <c r="I2319" s="29">
        <f t="shared" ca="1" si="146"/>
        <v>1.100885770727833</v>
      </c>
      <c r="J2319" s="30">
        <f>Calculator!$G$40</f>
        <v>6.5000000000000002E-2</v>
      </c>
      <c r="K2319" s="29">
        <f ca="1">IF(C2319&gt;=Calculator!$G$27,IF(DAY($C2319)=1,Calculator!$G$34/2,IF(DAY($C2319)=15,Calculator!$G$34/2,0)),0)</f>
        <v>0</v>
      </c>
      <c r="L2319" s="29">
        <f ca="1">IF(DAY($C2319)=28,IF(H2319=0,0,Calculator!$G$35),0)</f>
        <v>0</v>
      </c>
      <c r="M2319" s="29">
        <f ca="1">IF(I2319&gt;0,IF(DAY($C2319)=1,SUM(INDIRECT("I"&amp;(ROW(C2318)-DAY(C2318))):I2318),0),0)</f>
        <v>0</v>
      </c>
      <c r="N2319" s="29">
        <f ca="1">IF(C2319&lt;Calculator!$G$27,0,IF(C2319=Calculator!$G$27,Calculator!$G$39,IF(H2319-K2319&lt;=0,IF(D2319&gt;Calculator!$G$39,IF(H2319-K2319+E2319+L2319+M2319+Calculator!$G$39&gt;Calculator!$G$39,Calculator!$G$39-(H2319+E2319+L2319+M2319-K2319),Calculator!$G$39),D2319),0)))</f>
        <v>0</v>
      </c>
    </row>
    <row r="2320" spans="1:14" ht="15.75" thickBot="1">
      <c r="A2320" s="33" t="str">
        <f ca="1">IF(C2320=Calculator!$H$27,"F",IF(Daily!D2320+Daily!H2320=0,IF(D2319+H2319&gt;0,"L",""),""))</f>
        <v/>
      </c>
      <c r="B2320" s="34">
        <v>2319</v>
      </c>
      <c r="C2320" s="19">
        <f t="shared" ca="1" si="145"/>
        <v>48249</v>
      </c>
      <c r="D2320" s="29">
        <f t="shared" ca="1" si="147"/>
        <v>54541.0796914245</v>
      </c>
      <c r="E2320" s="29">
        <f ca="1">IF(C2320&lt;Calculator!$D$26,0,IF(DAY($C2320)=1,IF(D2320-Calculator!$G$24&gt;0,Calculator!$G$24,D2320),0))</f>
        <v>0</v>
      </c>
      <c r="F2320" s="29">
        <f ca="1">IF(E2320&gt;0,D2320*Calculator!$G$22/12,0)</f>
        <v>0</v>
      </c>
      <c r="G2320" s="29">
        <f ca="1">IF(E2320&gt;0,(IFERROR(-PMT(Calculator!$G$22/12,Calculator!$G$23*12,Calculator!$G$20),0))-F2320,0)</f>
        <v>0</v>
      </c>
      <c r="H2320" s="29">
        <f t="shared" ca="1" si="148"/>
        <v>6181.8970202409082</v>
      </c>
      <c r="I2320" s="29">
        <f t="shared" ca="1" si="146"/>
        <v>1.100885770727833</v>
      </c>
      <c r="J2320" s="30">
        <f>Calculator!$G$40</f>
        <v>6.5000000000000002E-2</v>
      </c>
      <c r="K2320" s="29">
        <f ca="1">IF(C2320&gt;=Calculator!$G$27,IF(DAY($C2320)=1,Calculator!$G$34/2,IF(DAY($C2320)=15,Calculator!$G$34/2,0)),0)</f>
        <v>0</v>
      </c>
      <c r="L2320" s="29">
        <f ca="1">IF(DAY($C2320)=28,IF(H2320=0,0,Calculator!$G$35),0)</f>
        <v>0</v>
      </c>
      <c r="M2320" s="29">
        <f ca="1">IF(I2320&gt;0,IF(DAY($C2320)=1,SUM(INDIRECT("I"&amp;(ROW(C2319)-DAY(C2319))):I2319),0),0)</f>
        <v>0</v>
      </c>
      <c r="N2320" s="29">
        <f ca="1">IF(C2320&lt;Calculator!$G$27,0,IF(C2320=Calculator!$G$27,Calculator!$G$39,IF(H2320-K2320&lt;=0,IF(D2320&gt;Calculator!$G$39,IF(H2320-K2320+E2320+L2320+M2320+Calculator!$G$39&gt;Calculator!$G$39,Calculator!$G$39-(H2320+E2320+L2320+M2320-K2320),Calculator!$G$39),D2320),0)))</f>
        <v>0</v>
      </c>
    </row>
    <row r="2321" spans="1:14" ht="15.75" thickBot="1">
      <c r="A2321" s="33" t="str">
        <f ca="1">IF(C2321=Calculator!$H$27,"F",IF(Daily!D2321+Daily!H2321=0,IF(D2320+H2320&gt;0,"L",""),""))</f>
        <v/>
      </c>
      <c r="B2321" s="34">
        <v>2320</v>
      </c>
      <c r="C2321" s="19">
        <f t="shared" ca="1" si="145"/>
        <v>48250</v>
      </c>
      <c r="D2321" s="29">
        <f t="shared" ca="1" si="147"/>
        <v>54541.0796914245</v>
      </c>
      <c r="E2321" s="29">
        <f ca="1">IF(C2321&lt;Calculator!$D$26,0,IF(DAY($C2321)=1,IF(D2321-Calculator!$G$24&gt;0,Calculator!$G$24,D2321),0))</f>
        <v>0</v>
      </c>
      <c r="F2321" s="29">
        <f ca="1">IF(E2321&gt;0,D2321*Calculator!$G$22/12,0)</f>
        <v>0</v>
      </c>
      <c r="G2321" s="29">
        <f ca="1">IF(E2321&gt;0,(IFERROR(-PMT(Calculator!$G$22/12,Calculator!$G$23*12,Calculator!$G$20),0))-F2321,0)</f>
        <v>0</v>
      </c>
      <c r="H2321" s="29">
        <f t="shared" ca="1" si="148"/>
        <v>6181.8970202409082</v>
      </c>
      <c r="I2321" s="29">
        <f t="shared" ca="1" si="146"/>
        <v>1.100885770727833</v>
      </c>
      <c r="J2321" s="30">
        <f>Calculator!$G$40</f>
        <v>6.5000000000000002E-2</v>
      </c>
      <c r="K2321" s="29">
        <f ca="1">IF(C2321&gt;=Calculator!$G$27,IF(DAY($C2321)=1,Calculator!$G$34/2,IF(DAY($C2321)=15,Calculator!$G$34/2,0)),0)</f>
        <v>0</v>
      </c>
      <c r="L2321" s="29">
        <f ca="1">IF(DAY($C2321)=28,IF(H2321=0,0,Calculator!$G$35),0)</f>
        <v>0</v>
      </c>
      <c r="M2321" s="29">
        <f ca="1">IF(I2321&gt;0,IF(DAY($C2321)=1,SUM(INDIRECT("I"&amp;(ROW(C2320)-DAY(C2320))):I2320),0),0)</f>
        <v>0</v>
      </c>
      <c r="N2321" s="29">
        <f ca="1">IF(C2321&lt;Calculator!$G$27,0,IF(C2321=Calculator!$G$27,Calculator!$G$39,IF(H2321-K2321&lt;=0,IF(D2321&gt;Calculator!$G$39,IF(H2321-K2321+E2321+L2321+M2321+Calculator!$G$39&gt;Calculator!$G$39,Calculator!$G$39-(H2321+E2321+L2321+M2321-K2321),Calculator!$G$39),D2321),0)))</f>
        <v>0</v>
      </c>
    </row>
    <row r="2322" spans="1:14" ht="15.75" thickBot="1">
      <c r="A2322" s="33" t="str">
        <f ca="1">IF(C2322=Calculator!$H$27,"F",IF(Daily!D2322+Daily!H2322=0,IF(D2321+H2321&gt;0,"L",""),""))</f>
        <v/>
      </c>
      <c r="B2322" s="34">
        <v>2321</v>
      </c>
      <c r="C2322" s="19">
        <f t="shared" ca="1" si="145"/>
        <v>48251</v>
      </c>
      <c r="D2322" s="29">
        <f t="shared" ca="1" si="147"/>
        <v>54541.0796914245</v>
      </c>
      <c r="E2322" s="29">
        <f ca="1">IF(C2322&lt;Calculator!$D$26,0,IF(DAY($C2322)=1,IF(D2322-Calculator!$G$24&gt;0,Calculator!$G$24,D2322),0))</f>
        <v>0</v>
      </c>
      <c r="F2322" s="29">
        <f ca="1">IF(E2322&gt;0,D2322*Calculator!$G$22/12,0)</f>
        <v>0</v>
      </c>
      <c r="G2322" s="29">
        <f ca="1">IF(E2322&gt;0,(IFERROR(-PMT(Calculator!$G$22/12,Calculator!$G$23*12,Calculator!$G$20),0))-F2322,0)</f>
        <v>0</v>
      </c>
      <c r="H2322" s="29">
        <f t="shared" ca="1" si="148"/>
        <v>6181.8970202409082</v>
      </c>
      <c r="I2322" s="29">
        <f t="shared" ca="1" si="146"/>
        <v>1.100885770727833</v>
      </c>
      <c r="J2322" s="30">
        <f>Calculator!$G$40</f>
        <v>6.5000000000000002E-2</v>
      </c>
      <c r="K2322" s="29">
        <f ca="1">IF(C2322&gt;=Calculator!$G$27,IF(DAY($C2322)=1,Calculator!$G$34/2,IF(DAY($C2322)=15,Calculator!$G$34/2,0)),0)</f>
        <v>0</v>
      </c>
      <c r="L2322" s="29">
        <f ca="1">IF(DAY($C2322)=28,IF(H2322=0,0,Calculator!$G$35),0)</f>
        <v>0</v>
      </c>
      <c r="M2322" s="29">
        <f ca="1">IF(I2322&gt;0,IF(DAY($C2322)=1,SUM(INDIRECT("I"&amp;(ROW(C2321)-DAY(C2321))):I2321),0),0)</f>
        <v>0</v>
      </c>
      <c r="N2322" s="29">
        <f ca="1">IF(C2322&lt;Calculator!$G$27,0,IF(C2322=Calculator!$G$27,Calculator!$G$39,IF(H2322-K2322&lt;=0,IF(D2322&gt;Calculator!$G$39,IF(H2322-K2322+E2322+L2322+M2322+Calculator!$G$39&gt;Calculator!$G$39,Calculator!$G$39-(H2322+E2322+L2322+M2322-K2322),Calculator!$G$39),D2322),0)))</f>
        <v>0</v>
      </c>
    </row>
    <row r="2323" spans="1:14" ht="15.75" thickBot="1">
      <c r="A2323" s="33" t="str">
        <f ca="1">IF(C2323=Calculator!$H$27,"F",IF(Daily!D2323+Daily!H2323=0,IF(D2322+H2322&gt;0,"L",""),""))</f>
        <v/>
      </c>
      <c r="B2323" s="34">
        <v>2322</v>
      </c>
      <c r="C2323" s="19">
        <f t="shared" ca="1" si="145"/>
        <v>48252</v>
      </c>
      <c r="D2323" s="29">
        <f t="shared" ca="1" si="147"/>
        <v>54541.0796914245</v>
      </c>
      <c r="E2323" s="29">
        <f ca="1">IF(C2323&lt;Calculator!$D$26,0,IF(DAY($C2323)=1,IF(D2323-Calculator!$G$24&gt;0,Calculator!$G$24,D2323),0))</f>
        <v>0</v>
      </c>
      <c r="F2323" s="29">
        <f ca="1">IF(E2323&gt;0,D2323*Calculator!$G$22/12,0)</f>
        <v>0</v>
      </c>
      <c r="G2323" s="29">
        <f ca="1">IF(E2323&gt;0,(IFERROR(-PMT(Calculator!$G$22/12,Calculator!$G$23*12,Calculator!$G$20),0))-F2323,0)</f>
        <v>0</v>
      </c>
      <c r="H2323" s="29">
        <f t="shared" ca="1" si="148"/>
        <v>6181.8970202409082</v>
      </c>
      <c r="I2323" s="29">
        <f t="shared" ca="1" si="146"/>
        <v>1.100885770727833</v>
      </c>
      <c r="J2323" s="30">
        <f>Calculator!$G$40</f>
        <v>6.5000000000000002E-2</v>
      </c>
      <c r="K2323" s="29">
        <f ca="1">IF(C2323&gt;=Calculator!$G$27,IF(DAY($C2323)=1,Calculator!$G$34/2,IF(DAY($C2323)=15,Calculator!$G$34/2,0)),0)</f>
        <v>0</v>
      </c>
      <c r="L2323" s="29">
        <f ca="1">IF(DAY($C2323)=28,IF(H2323=0,0,Calculator!$G$35),0)</f>
        <v>0</v>
      </c>
      <c r="M2323" s="29">
        <f ca="1">IF(I2323&gt;0,IF(DAY($C2323)=1,SUM(INDIRECT("I"&amp;(ROW(C2322)-DAY(C2322))):I2322),0),0)</f>
        <v>0</v>
      </c>
      <c r="N2323" s="29">
        <f ca="1">IF(C2323&lt;Calculator!$G$27,0,IF(C2323=Calculator!$G$27,Calculator!$G$39,IF(H2323-K2323&lt;=0,IF(D2323&gt;Calculator!$G$39,IF(H2323-K2323+E2323+L2323+M2323+Calculator!$G$39&gt;Calculator!$G$39,Calculator!$G$39-(H2323+E2323+L2323+M2323-K2323),Calculator!$G$39),D2323),0)))</f>
        <v>0</v>
      </c>
    </row>
    <row r="2324" spans="1:14" ht="15.75" thickBot="1">
      <c r="A2324" s="33" t="str">
        <f ca="1">IF(C2324=Calculator!$H$27,"F",IF(Daily!D2324+Daily!H2324=0,IF(D2323+H2323&gt;0,"L",""),""))</f>
        <v/>
      </c>
      <c r="B2324" s="34">
        <v>2323</v>
      </c>
      <c r="C2324" s="19">
        <f t="shared" ca="1" si="145"/>
        <v>48253</v>
      </c>
      <c r="D2324" s="29">
        <f t="shared" ca="1" si="147"/>
        <v>54541.0796914245</v>
      </c>
      <c r="E2324" s="29">
        <f ca="1">IF(C2324&lt;Calculator!$D$26,0,IF(DAY($C2324)=1,IF(D2324-Calculator!$G$24&gt;0,Calculator!$G$24,D2324),0))</f>
        <v>0</v>
      </c>
      <c r="F2324" s="29">
        <f ca="1">IF(E2324&gt;0,D2324*Calculator!$G$22/12,0)</f>
        <v>0</v>
      </c>
      <c r="G2324" s="29">
        <f ca="1">IF(E2324&gt;0,(IFERROR(-PMT(Calculator!$G$22/12,Calculator!$G$23*12,Calculator!$G$20),0))-F2324,0)</f>
        <v>0</v>
      </c>
      <c r="H2324" s="29">
        <f t="shared" ca="1" si="148"/>
        <v>6181.8970202409082</v>
      </c>
      <c r="I2324" s="29">
        <f t="shared" ca="1" si="146"/>
        <v>1.100885770727833</v>
      </c>
      <c r="J2324" s="30">
        <f>Calculator!$G$40</f>
        <v>6.5000000000000002E-2</v>
      </c>
      <c r="K2324" s="29">
        <f ca="1">IF(C2324&gt;=Calculator!$G$27,IF(DAY($C2324)=1,Calculator!$G$34/2,IF(DAY($C2324)=15,Calculator!$G$34/2,0)),0)</f>
        <v>0</v>
      </c>
      <c r="L2324" s="29">
        <f ca="1">IF(DAY($C2324)=28,IF(H2324=0,0,Calculator!$G$35),0)</f>
        <v>0</v>
      </c>
      <c r="M2324" s="29">
        <f ca="1">IF(I2324&gt;0,IF(DAY($C2324)=1,SUM(INDIRECT("I"&amp;(ROW(C2323)-DAY(C2323))):I2323),0),0)</f>
        <v>0</v>
      </c>
      <c r="N2324" s="29">
        <f ca="1">IF(C2324&lt;Calculator!$G$27,0,IF(C2324=Calculator!$G$27,Calculator!$G$39,IF(H2324-K2324&lt;=0,IF(D2324&gt;Calculator!$G$39,IF(H2324-K2324+E2324+L2324+M2324+Calculator!$G$39&gt;Calculator!$G$39,Calculator!$G$39-(H2324+E2324+L2324+M2324-K2324),Calculator!$G$39),D2324),0)))</f>
        <v>0</v>
      </c>
    </row>
    <row r="2325" spans="1:14" ht="15.75" thickBot="1">
      <c r="A2325" s="33" t="str">
        <f ca="1">IF(C2325=Calculator!$H$27,"F",IF(Daily!D2325+Daily!H2325=0,IF(D2324+H2324&gt;0,"L",""),""))</f>
        <v/>
      </c>
      <c r="B2325" s="34">
        <v>2324</v>
      </c>
      <c r="C2325" s="19">
        <f t="shared" ca="1" si="145"/>
        <v>48254</v>
      </c>
      <c r="D2325" s="29">
        <f t="shared" ca="1" si="147"/>
        <v>54541.0796914245</v>
      </c>
      <c r="E2325" s="29">
        <f ca="1">IF(C2325&lt;Calculator!$D$26,0,IF(DAY($C2325)=1,IF(D2325-Calculator!$G$24&gt;0,Calculator!$G$24,D2325),0))</f>
        <v>0</v>
      </c>
      <c r="F2325" s="29">
        <f ca="1">IF(E2325&gt;0,D2325*Calculator!$G$22/12,0)</f>
        <v>0</v>
      </c>
      <c r="G2325" s="29">
        <f ca="1">IF(E2325&gt;0,(IFERROR(-PMT(Calculator!$G$22/12,Calculator!$G$23*12,Calculator!$G$20),0))-F2325,0)</f>
        <v>0</v>
      </c>
      <c r="H2325" s="29">
        <f t="shared" ca="1" si="148"/>
        <v>6181.8970202409082</v>
      </c>
      <c r="I2325" s="29">
        <f t="shared" ca="1" si="146"/>
        <v>1.100885770727833</v>
      </c>
      <c r="J2325" s="30">
        <f>Calculator!$G$40</f>
        <v>6.5000000000000002E-2</v>
      </c>
      <c r="K2325" s="29">
        <f ca="1">IF(C2325&gt;=Calculator!$G$27,IF(DAY($C2325)=1,Calculator!$G$34/2,IF(DAY($C2325)=15,Calculator!$G$34/2,0)),0)</f>
        <v>0</v>
      </c>
      <c r="L2325" s="29">
        <f ca="1">IF(DAY($C2325)=28,IF(H2325=0,0,Calculator!$G$35),0)</f>
        <v>0</v>
      </c>
      <c r="M2325" s="29">
        <f ca="1">IF(I2325&gt;0,IF(DAY($C2325)=1,SUM(INDIRECT("I"&amp;(ROW(C2324)-DAY(C2324))):I2324),0),0)</f>
        <v>0</v>
      </c>
      <c r="N2325" s="29">
        <f ca="1">IF(C2325&lt;Calculator!$G$27,0,IF(C2325=Calculator!$G$27,Calculator!$G$39,IF(H2325-K2325&lt;=0,IF(D2325&gt;Calculator!$G$39,IF(H2325-K2325+E2325+L2325+M2325+Calculator!$G$39&gt;Calculator!$G$39,Calculator!$G$39-(H2325+E2325+L2325+M2325-K2325),Calculator!$G$39),D2325),0)))</f>
        <v>0</v>
      </c>
    </row>
    <row r="2326" spans="1:14" ht="15.75" thickBot="1">
      <c r="A2326" s="33" t="str">
        <f ca="1">IF(C2326=Calculator!$H$27,"F",IF(Daily!D2326+Daily!H2326=0,IF(D2325+H2325&gt;0,"L",""),""))</f>
        <v/>
      </c>
      <c r="B2326" s="34">
        <v>2325</v>
      </c>
      <c r="C2326" s="19">
        <f t="shared" ca="1" si="145"/>
        <v>48255</v>
      </c>
      <c r="D2326" s="29">
        <f t="shared" ca="1" si="147"/>
        <v>54541.0796914245</v>
      </c>
      <c r="E2326" s="29">
        <f ca="1">IF(C2326&lt;Calculator!$D$26,0,IF(DAY($C2326)=1,IF(D2326-Calculator!$G$24&gt;0,Calculator!$G$24,D2326),0))</f>
        <v>0</v>
      </c>
      <c r="F2326" s="29">
        <f ca="1">IF(E2326&gt;0,D2326*Calculator!$G$22/12,0)</f>
        <v>0</v>
      </c>
      <c r="G2326" s="29">
        <f ca="1">IF(E2326&gt;0,(IFERROR(-PMT(Calculator!$G$22/12,Calculator!$G$23*12,Calculator!$G$20),0))-F2326,0)</f>
        <v>0</v>
      </c>
      <c r="H2326" s="29">
        <f t="shared" ca="1" si="148"/>
        <v>6181.8970202409082</v>
      </c>
      <c r="I2326" s="29">
        <f t="shared" ca="1" si="146"/>
        <v>1.100885770727833</v>
      </c>
      <c r="J2326" s="30">
        <f>Calculator!$G$40</f>
        <v>6.5000000000000002E-2</v>
      </c>
      <c r="K2326" s="29">
        <f ca="1">IF(C2326&gt;=Calculator!$G$27,IF(DAY($C2326)=1,Calculator!$G$34/2,IF(DAY($C2326)=15,Calculator!$G$34/2,0)),0)</f>
        <v>0</v>
      </c>
      <c r="L2326" s="29">
        <f ca="1">IF(DAY($C2326)=28,IF(H2326=0,0,Calculator!$G$35),0)</f>
        <v>0</v>
      </c>
      <c r="M2326" s="29">
        <f ca="1">IF(I2326&gt;0,IF(DAY($C2326)=1,SUM(INDIRECT("I"&amp;(ROW(C2325)-DAY(C2325))):I2325),0),0)</f>
        <v>0</v>
      </c>
      <c r="N2326" s="29">
        <f ca="1">IF(C2326&lt;Calculator!$G$27,0,IF(C2326=Calculator!$G$27,Calculator!$G$39,IF(H2326-K2326&lt;=0,IF(D2326&gt;Calculator!$G$39,IF(H2326-K2326+E2326+L2326+M2326+Calculator!$G$39&gt;Calculator!$G$39,Calculator!$G$39-(H2326+E2326+L2326+M2326-K2326),Calculator!$G$39),D2326),0)))</f>
        <v>0</v>
      </c>
    </row>
    <row r="2327" spans="1:14" ht="15.75" thickBot="1">
      <c r="A2327" s="33" t="str">
        <f ca="1">IF(C2327=Calculator!$H$27,"F",IF(Daily!D2327+Daily!H2327=0,IF(D2326+H2326&gt;0,"L",""),""))</f>
        <v/>
      </c>
      <c r="B2327" s="34">
        <v>2326</v>
      </c>
      <c r="C2327" s="19">
        <f t="shared" ca="1" si="145"/>
        <v>48256</v>
      </c>
      <c r="D2327" s="29">
        <f t="shared" ca="1" si="147"/>
        <v>54541.0796914245</v>
      </c>
      <c r="E2327" s="29">
        <f ca="1">IF(C2327&lt;Calculator!$D$26,0,IF(DAY($C2327)=1,IF(D2327-Calculator!$G$24&gt;0,Calculator!$G$24,D2327),0))</f>
        <v>0</v>
      </c>
      <c r="F2327" s="29">
        <f ca="1">IF(E2327&gt;0,D2327*Calculator!$G$22/12,0)</f>
        <v>0</v>
      </c>
      <c r="G2327" s="29">
        <f ca="1">IF(E2327&gt;0,(IFERROR(-PMT(Calculator!$G$22/12,Calculator!$G$23*12,Calculator!$G$20),0))-F2327,0)</f>
        <v>0</v>
      </c>
      <c r="H2327" s="29">
        <f t="shared" ca="1" si="148"/>
        <v>6181.8970202409082</v>
      </c>
      <c r="I2327" s="29">
        <f t="shared" ca="1" si="146"/>
        <v>1.100885770727833</v>
      </c>
      <c r="J2327" s="30">
        <f>Calculator!$G$40</f>
        <v>6.5000000000000002E-2</v>
      </c>
      <c r="K2327" s="29">
        <f ca="1">IF(C2327&gt;=Calculator!$G$27,IF(DAY($C2327)=1,Calculator!$G$34/2,IF(DAY($C2327)=15,Calculator!$G$34/2,0)),0)</f>
        <v>0</v>
      </c>
      <c r="L2327" s="29">
        <f ca="1">IF(DAY($C2327)=28,IF(H2327=0,0,Calculator!$G$35),0)</f>
        <v>0</v>
      </c>
      <c r="M2327" s="29">
        <f ca="1">IF(I2327&gt;0,IF(DAY($C2327)=1,SUM(INDIRECT("I"&amp;(ROW(C2326)-DAY(C2326))):I2326),0),0)</f>
        <v>0</v>
      </c>
      <c r="N2327" s="29">
        <f ca="1">IF(C2327&lt;Calculator!$G$27,0,IF(C2327=Calculator!$G$27,Calculator!$G$39,IF(H2327-K2327&lt;=0,IF(D2327&gt;Calculator!$G$39,IF(H2327-K2327+E2327+L2327+M2327+Calculator!$G$39&gt;Calculator!$G$39,Calculator!$G$39-(H2327+E2327+L2327+M2327-K2327),Calculator!$G$39),D2327),0)))</f>
        <v>0</v>
      </c>
    </row>
    <row r="2328" spans="1:14" ht="15.75" thickBot="1">
      <c r="A2328" s="33" t="str">
        <f ca="1">IF(C2328=Calculator!$H$27,"F",IF(Daily!D2328+Daily!H2328=0,IF(D2327+H2327&gt;0,"L",""),""))</f>
        <v/>
      </c>
      <c r="B2328" s="34">
        <v>2327</v>
      </c>
      <c r="C2328" s="19">
        <f t="shared" ca="1" si="145"/>
        <v>48257</v>
      </c>
      <c r="D2328" s="29">
        <f t="shared" ca="1" si="147"/>
        <v>54541.0796914245</v>
      </c>
      <c r="E2328" s="29">
        <f ca="1">IF(C2328&lt;Calculator!$D$26,0,IF(DAY($C2328)=1,IF(D2328-Calculator!$G$24&gt;0,Calculator!$G$24,D2328),0))</f>
        <v>0</v>
      </c>
      <c r="F2328" s="29">
        <f ca="1">IF(E2328&gt;0,D2328*Calculator!$G$22/12,0)</f>
        <v>0</v>
      </c>
      <c r="G2328" s="29">
        <f ca="1">IF(E2328&gt;0,(IFERROR(-PMT(Calculator!$G$22/12,Calculator!$G$23*12,Calculator!$G$20),0))-F2328,0)</f>
        <v>0</v>
      </c>
      <c r="H2328" s="29">
        <f t="shared" ca="1" si="148"/>
        <v>6181.8970202409082</v>
      </c>
      <c r="I2328" s="29">
        <f t="shared" ca="1" si="146"/>
        <v>1.100885770727833</v>
      </c>
      <c r="J2328" s="30">
        <f>Calculator!$G$40</f>
        <v>6.5000000000000002E-2</v>
      </c>
      <c r="K2328" s="29">
        <f ca="1">IF(C2328&gt;=Calculator!$G$27,IF(DAY($C2328)=1,Calculator!$G$34/2,IF(DAY($C2328)=15,Calculator!$G$34/2,0)),0)</f>
        <v>0</v>
      </c>
      <c r="L2328" s="29">
        <f ca="1">IF(DAY($C2328)=28,IF(H2328=0,0,Calculator!$G$35),0)</f>
        <v>0</v>
      </c>
      <c r="M2328" s="29">
        <f ca="1">IF(I2328&gt;0,IF(DAY($C2328)=1,SUM(INDIRECT("I"&amp;(ROW(C2327)-DAY(C2327))):I2327),0),0)</f>
        <v>0</v>
      </c>
      <c r="N2328" s="29">
        <f ca="1">IF(C2328&lt;Calculator!$G$27,0,IF(C2328=Calculator!$G$27,Calculator!$G$39,IF(H2328-K2328&lt;=0,IF(D2328&gt;Calculator!$G$39,IF(H2328-K2328+E2328+L2328+M2328+Calculator!$G$39&gt;Calculator!$G$39,Calculator!$G$39-(H2328+E2328+L2328+M2328-K2328),Calculator!$G$39),D2328),0)))</f>
        <v>0</v>
      </c>
    </row>
    <row r="2329" spans="1:14" ht="15.75" thickBot="1">
      <c r="A2329" s="33" t="str">
        <f ca="1">IF(C2329=Calculator!$H$27,"F",IF(Daily!D2329+Daily!H2329=0,IF(D2328+H2328&gt;0,"L",""),""))</f>
        <v/>
      </c>
      <c r="B2329" s="34">
        <v>2328</v>
      </c>
      <c r="C2329" s="19">
        <f t="shared" ca="1" si="145"/>
        <v>48258</v>
      </c>
      <c r="D2329" s="29">
        <f t="shared" ca="1" si="147"/>
        <v>54541.0796914245</v>
      </c>
      <c r="E2329" s="29">
        <f ca="1">IF(C2329&lt;Calculator!$D$26,0,IF(DAY($C2329)=1,IF(D2329-Calculator!$G$24&gt;0,Calculator!$G$24,D2329),0))</f>
        <v>0</v>
      </c>
      <c r="F2329" s="29">
        <f ca="1">IF(E2329&gt;0,D2329*Calculator!$G$22/12,0)</f>
        <v>0</v>
      </c>
      <c r="G2329" s="29">
        <f ca="1">IF(E2329&gt;0,(IFERROR(-PMT(Calculator!$G$22/12,Calculator!$G$23*12,Calculator!$G$20),0))-F2329,0)</f>
        <v>0</v>
      </c>
      <c r="H2329" s="29">
        <f t="shared" ca="1" si="148"/>
        <v>6181.8970202409082</v>
      </c>
      <c r="I2329" s="29">
        <f t="shared" ca="1" si="146"/>
        <v>1.100885770727833</v>
      </c>
      <c r="J2329" s="30">
        <f>Calculator!$G$40</f>
        <v>6.5000000000000002E-2</v>
      </c>
      <c r="K2329" s="29">
        <f ca="1">IF(C2329&gt;=Calculator!$G$27,IF(DAY($C2329)=1,Calculator!$G$34/2,IF(DAY($C2329)=15,Calculator!$G$34/2,0)),0)</f>
        <v>0</v>
      </c>
      <c r="L2329" s="29">
        <f ca="1">IF(DAY($C2329)=28,IF(H2329=0,0,Calculator!$G$35),0)</f>
        <v>0</v>
      </c>
      <c r="M2329" s="29">
        <f ca="1">IF(I2329&gt;0,IF(DAY($C2329)=1,SUM(INDIRECT("I"&amp;(ROW(C2328)-DAY(C2328))):I2328),0),0)</f>
        <v>0</v>
      </c>
      <c r="N2329" s="29">
        <f ca="1">IF(C2329&lt;Calculator!$G$27,0,IF(C2329=Calculator!$G$27,Calculator!$G$39,IF(H2329-K2329&lt;=0,IF(D2329&gt;Calculator!$G$39,IF(H2329-K2329+E2329+L2329+M2329+Calculator!$G$39&gt;Calculator!$G$39,Calculator!$G$39-(H2329+E2329+L2329+M2329-K2329),Calculator!$G$39),D2329),0)))</f>
        <v>0</v>
      </c>
    </row>
    <row r="2330" spans="1:14" ht="15.75" thickBot="1">
      <c r="A2330" s="33" t="str">
        <f ca="1">IF(C2330=Calculator!$H$27,"F",IF(Daily!D2330+Daily!H2330=0,IF(D2329+H2329&gt;0,"L",""),""))</f>
        <v/>
      </c>
      <c r="B2330" s="34">
        <v>2329</v>
      </c>
      <c r="C2330" s="19">
        <f t="shared" ca="1" si="145"/>
        <v>48259</v>
      </c>
      <c r="D2330" s="29">
        <f t="shared" ca="1" si="147"/>
        <v>54541.0796914245</v>
      </c>
      <c r="E2330" s="29">
        <f ca="1">IF(C2330&lt;Calculator!$D$26,0,IF(DAY($C2330)=1,IF(D2330-Calculator!$G$24&gt;0,Calculator!$G$24,D2330),0))</f>
        <v>0</v>
      </c>
      <c r="F2330" s="29">
        <f ca="1">IF(E2330&gt;0,D2330*Calculator!$G$22/12,0)</f>
        <v>0</v>
      </c>
      <c r="G2330" s="29">
        <f ca="1">IF(E2330&gt;0,(IFERROR(-PMT(Calculator!$G$22/12,Calculator!$G$23*12,Calculator!$G$20),0))-F2330,0)</f>
        <v>0</v>
      </c>
      <c r="H2330" s="29">
        <f t="shared" ca="1" si="148"/>
        <v>6181.8970202409082</v>
      </c>
      <c r="I2330" s="29">
        <f t="shared" ca="1" si="146"/>
        <v>1.100885770727833</v>
      </c>
      <c r="J2330" s="30">
        <f>Calculator!$G$40</f>
        <v>6.5000000000000002E-2</v>
      </c>
      <c r="K2330" s="29">
        <f ca="1">IF(C2330&gt;=Calculator!$G$27,IF(DAY($C2330)=1,Calculator!$G$34/2,IF(DAY($C2330)=15,Calculator!$G$34/2,0)),0)</f>
        <v>4500</v>
      </c>
      <c r="L2330" s="29">
        <f ca="1">IF(DAY($C2330)=28,IF(H2330=0,0,Calculator!$G$35),0)</f>
        <v>0</v>
      </c>
      <c r="M2330" s="29">
        <f ca="1">IF(I2330&gt;0,IF(DAY($C2330)=1,SUM(INDIRECT("I"&amp;(ROW(C2329)-DAY(C2329))):I2329),0),0)</f>
        <v>0</v>
      </c>
      <c r="N2330" s="29">
        <f ca="1">IF(C2330&lt;Calculator!$G$27,0,IF(C2330=Calculator!$G$27,Calculator!$G$39,IF(H2330-K2330&lt;=0,IF(D2330&gt;Calculator!$G$39,IF(H2330-K2330+E2330+L2330+M2330+Calculator!$G$39&gt;Calculator!$G$39,Calculator!$G$39-(H2330+E2330+L2330+M2330-K2330),Calculator!$G$39),D2330),0)))</f>
        <v>0</v>
      </c>
    </row>
    <row r="2331" spans="1:14" ht="15.75" thickBot="1">
      <c r="A2331" s="33" t="str">
        <f ca="1">IF(C2331=Calculator!$H$27,"F",IF(Daily!D2331+Daily!H2331=0,IF(D2330+H2330&gt;0,"L",""),""))</f>
        <v/>
      </c>
      <c r="B2331" s="34">
        <v>2330</v>
      </c>
      <c r="C2331" s="19">
        <f t="shared" ca="1" si="145"/>
        <v>48260</v>
      </c>
      <c r="D2331" s="29">
        <f t="shared" ca="1" si="147"/>
        <v>54541.0796914245</v>
      </c>
      <c r="E2331" s="29">
        <f ca="1">IF(C2331&lt;Calculator!$D$26,0,IF(DAY($C2331)=1,IF(D2331-Calculator!$G$24&gt;0,Calculator!$G$24,D2331),0))</f>
        <v>0</v>
      </c>
      <c r="F2331" s="29">
        <f ca="1">IF(E2331&gt;0,D2331*Calculator!$G$22/12,0)</f>
        <v>0</v>
      </c>
      <c r="G2331" s="29">
        <f ca="1">IF(E2331&gt;0,(IFERROR(-PMT(Calculator!$G$22/12,Calculator!$G$23*12,Calculator!$G$20),0))-F2331,0)</f>
        <v>0</v>
      </c>
      <c r="H2331" s="29">
        <f t="shared" ca="1" si="148"/>
        <v>1681.8970202409082</v>
      </c>
      <c r="I2331" s="29">
        <f t="shared" ca="1" si="146"/>
        <v>0.29951590771413433</v>
      </c>
      <c r="J2331" s="30">
        <f>Calculator!$G$40</f>
        <v>6.5000000000000002E-2</v>
      </c>
      <c r="K2331" s="29">
        <f ca="1">IF(C2331&gt;=Calculator!$G$27,IF(DAY($C2331)=1,Calculator!$G$34/2,IF(DAY($C2331)=15,Calculator!$G$34/2,0)),0)</f>
        <v>0</v>
      </c>
      <c r="L2331" s="29">
        <f ca="1">IF(DAY($C2331)=28,IF(H2331=0,0,Calculator!$G$35),0)</f>
        <v>0</v>
      </c>
      <c r="M2331" s="29">
        <f ca="1">IF(I2331&gt;0,IF(DAY($C2331)=1,SUM(INDIRECT("I"&amp;(ROW(C2330)-DAY(C2330))):I2330),0),0)</f>
        <v>0</v>
      </c>
      <c r="N2331" s="29">
        <f ca="1">IF(C2331&lt;Calculator!$G$27,0,IF(C2331=Calculator!$G$27,Calculator!$G$39,IF(H2331-K2331&lt;=0,IF(D2331&gt;Calculator!$G$39,IF(H2331-K2331+E2331+L2331+M2331+Calculator!$G$39&gt;Calculator!$G$39,Calculator!$G$39-(H2331+E2331+L2331+M2331-K2331),Calculator!$G$39),D2331),0)))</f>
        <v>0</v>
      </c>
    </row>
    <row r="2332" spans="1:14" ht="15.75" thickBot="1">
      <c r="A2332" s="33" t="str">
        <f ca="1">IF(C2332=Calculator!$H$27,"F",IF(Daily!D2332+Daily!H2332=0,IF(D2331+H2331&gt;0,"L",""),""))</f>
        <v/>
      </c>
      <c r="B2332" s="34">
        <v>2331</v>
      </c>
      <c r="C2332" s="19">
        <f t="shared" ca="1" si="145"/>
        <v>48261</v>
      </c>
      <c r="D2332" s="29">
        <f t="shared" ca="1" si="147"/>
        <v>54541.0796914245</v>
      </c>
      <c r="E2332" s="29">
        <f ca="1">IF(C2332&lt;Calculator!$D$26,0,IF(DAY($C2332)=1,IF(D2332-Calculator!$G$24&gt;0,Calculator!$G$24,D2332),0))</f>
        <v>0</v>
      </c>
      <c r="F2332" s="29">
        <f ca="1">IF(E2332&gt;0,D2332*Calculator!$G$22/12,0)</f>
        <v>0</v>
      </c>
      <c r="G2332" s="29">
        <f ca="1">IF(E2332&gt;0,(IFERROR(-PMT(Calculator!$G$22/12,Calculator!$G$23*12,Calculator!$G$20),0))-F2332,0)</f>
        <v>0</v>
      </c>
      <c r="H2332" s="29">
        <f t="shared" ca="1" si="148"/>
        <v>1681.8970202409082</v>
      </c>
      <c r="I2332" s="29">
        <f t="shared" ca="1" si="146"/>
        <v>0.29951590771413433</v>
      </c>
      <c r="J2332" s="30">
        <f>Calculator!$G$40</f>
        <v>6.5000000000000002E-2</v>
      </c>
      <c r="K2332" s="29">
        <f ca="1">IF(C2332&gt;=Calculator!$G$27,IF(DAY($C2332)=1,Calculator!$G$34/2,IF(DAY($C2332)=15,Calculator!$G$34/2,0)),0)</f>
        <v>0</v>
      </c>
      <c r="L2332" s="29">
        <f ca="1">IF(DAY($C2332)=28,IF(H2332=0,0,Calculator!$G$35),0)</f>
        <v>0</v>
      </c>
      <c r="M2332" s="29">
        <f ca="1">IF(I2332&gt;0,IF(DAY($C2332)=1,SUM(INDIRECT("I"&amp;(ROW(C2331)-DAY(C2331))):I2331),0),0)</f>
        <v>0</v>
      </c>
      <c r="N2332" s="29">
        <f ca="1">IF(C2332&lt;Calculator!$G$27,0,IF(C2332=Calculator!$G$27,Calculator!$G$39,IF(H2332-K2332&lt;=0,IF(D2332&gt;Calculator!$G$39,IF(H2332-K2332+E2332+L2332+M2332+Calculator!$G$39&gt;Calculator!$G$39,Calculator!$G$39-(H2332+E2332+L2332+M2332-K2332),Calculator!$G$39),D2332),0)))</f>
        <v>0</v>
      </c>
    </row>
    <row r="2333" spans="1:14" ht="15.75" thickBot="1">
      <c r="A2333" s="33" t="str">
        <f ca="1">IF(C2333=Calculator!$H$27,"F",IF(Daily!D2333+Daily!H2333=0,IF(D2332+H2332&gt;0,"L",""),""))</f>
        <v/>
      </c>
      <c r="B2333" s="34">
        <v>2332</v>
      </c>
      <c r="C2333" s="19">
        <f t="shared" ca="1" si="145"/>
        <v>48262</v>
      </c>
      <c r="D2333" s="29">
        <f t="shared" ca="1" si="147"/>
        <v>54541.0796914245</v>
      </c>
      <c r="E2333" s="29">
        <f ca="1">IF(C2333&lt;Calculator!$D$26,0,IF(DAY($C2333)=1,IF(D2333-Calculator!$G$24&gt;0,Calculator!$G$24,D2333),0))</f>
        <v>0</v>
      </c>
      <c r="F2333" s="29">
        <f ca="1">IF(E2333&gt;0,D2333*Calculator!$G$22/12,0)</f>
        <v>0</v>
      </c>
      <c r="G2333" s="29">
        <f ca="1">IF(E2333&gt;0,(IFERROR(-PMT(Calculator!$G$22/12,Calculator!$G$23*12,Calculator!$G$20),0))-F2333,0)</f>
        <v>0</v>
      </c>
      <c r="H2333" s="29">
        <f t="shared" ca="1" si="148"/>
        <v>1681.8970202409082</v>
      </c>
      <c r="I2333" s="29">
        <f t="shared" ca="1" si="146"/>
        <v>0.29951590771413433</v>
      </c>
      <c r="J2333" s="30">
        <f>Calculator!$G$40</f>
        <v>6.5000000000000002E-2</v>
      </c>
      <c r="K2333" s="29">
        <f ca="1">IF(C2333&gt;=Calculator!$G$27,IF(DAY($C2333)=1,Calculator!$G$34/2,IF(DAY($C2333)=15,Calculator!$G$34/2,0)),0)</f>
        <v>0</v>
      </c>
      <c r="L2333" s="29">
        <f ca="1">IF(DAY($C2333)=28,IF(H2333=0,0,Calculator!$G$35),0)</f>
        <v>0</v>
      </c>
      <c r="M2333" s="29">
        <f ca="1">IF(I2333&gt;0,IF(DAY($C2333)=1,SUM(INDIRECT("I"&amp;(ROW(C2332)-DAY(C2332))):I2332),0),0)</f>
        <v>0</v>
      </c>
      <c r="N2333" s="29">
        <f ca="1">IF(C2333&lt;Calculator!$G$27,0,IF(C2333=Calculator!$G$27,Calculator!$G$39,IF(H2333-K2333&lt;=0,IF(D2333&gt;Calculator!$G$39,IF(H2333-K2333+E2333+L2333+M2333+Calculator!$G$39&gt;Calculator!$G$39,Calculator!$G$39-(H2333+E2333+L2333+M2333-K2333),Calculator!$G$39),D2333),0)))</f>
        <v>0</v>
      </c>
    </row>
    <row r="2334" spans="1:14" ht="15.75" thickBot="1">
      <c r="A2334" s="33" t="str">
        <f ca="1">IF(C2334=Calculator!$H$27,"F",IF(Daily!D2334+Daily!H2334=0,IF(D2333+H2333&gt;0,"L",""),""))</f>
        <v/>
      </c>
      <c r="B2334" s="34">
        <v>2333</v>
      </c>
      <c r="C2334" s="19">
        <f t="shared" ca="1" si="145"/>
        <v>48263</v>
      </c>
      <c r="D2334" s="29">
        <f t="shared" ca="1" si="147"/>
        <v>54541.0796914245</v>
      </c>
      <c r="E2334" s="29">
        <f ca="1">IF(C2334&lt;Calculator!$D$26,0,IF(DAY($C2334)=1,IF(D2334-Calculator!$G$24&gt;0,Calculator!$G$24,D2334),0))</f>
        <v>0</v>
      </c>
      <c r="F2334" s="29">
        <f ca="1">IF(E2334&gt;0,D2334*Calculator!$G$22/12,0)</f>
        <v>0</v>
      </c>
      <c r="G2334" s="29">
        <f ca="1">IF(E2334&gt;0,(IFERROR(-PMT(Calculator!$G$22/12,Calculator!$G$23*12,Calculator!$G$20),0))-F2334,0)</f>
        <v>0</v>
      </c>
      <c r="H2334" s="29">
        <f t="shared" ca="1" si="148"/>
        <v>1681.8970202409082</v>
      </c>
      <c r="I2334" s="29">
        <f t="shared" ca="1" si="146"/>
        <v>0.29951590771413433</v>
      </c>
      <c r="J2334" s="30">
        <f>Calculator!$G$40</f>
        <v>6.5000000000000002E-2</v>
      </c>
      <c r="K2334" s="29">
        <f ca="1">IF(C2334&gt;=Calculator!$G$27,IF(DAY($C2334)=1,Calculator!$G$34/2,IF(DAY($C2334)=15,Calculator!$G$34/2,0)),0)</f>
        <v>0</v>
      </c>
      <c r="L2334" s="29">
        <f ca="1">IF(DAY($C2334)=28,IF(H2334=0,0,Calculator!$G$35),0)</f>
        <v>0</v>
      </c>
      <c r="M2334" s="29">
        <f ca="1">IF(I2334&gt;0,IF(DAY($C2334)=1,SUM(INDIRECT("I"&amp;(ROW(C2333)-DAY(C2333))):I2333),0),0)</f>
        <v>0</v>
      </c>
      <c r="N2334" s="29">
        <f ca="1">IF(C2334&lt;Calculator!$G$27,0,IF(C2334=Calculator!$G$27,Calculator!$G$39,IF(H2334-K2334&lt;=0,IF(D2334&gt;Calculator!$G$39,IF(H2334-K2334+E2334+L2334+M2334+Calculator!$G$39&gt;Calculator!$G$39,Calculator!$G$39-(H2334+E2334+L2334+M2334-K2334),Calculator!$G$39),D2334),0)))</f>
        <v>0</v>
      </c>
    </row>
    <row r="2335" spans="1:14" ht="15.75" thickBot="1">
      <c r="A2335" s="33" t="str">
        <f ca="1">IF(C2335=Calculator!$H$27,"F",IF(Daily!D2335+Daily!H2335=0,IF(D2334+H2334&gt;0,"L",""),""))</f>
        <v/>
      </c>
      <c r="B2335" s="34">
        <v>2334</v>
      </c>
      <c r="C2335" s="19">
        <f t="shared" ca="1" si="145"/>
        <v>48264</v>
      </c>
      <c r="D2335" s="29">
        <f t="shared" ca="1" si="147"/>
        <v>54541.0796914245</v>
      </c>
      <c r="E2335" s="29">
        <f ca="1">IF(C2335&lt;Calculator!$D$26,0,IF(DAY($C2335)=1,IF(D2335-Calculator!$G$24&gt;0,Calculator!$G$24,D2335),0))</f>
        <v>0</v>
      </c>
      <c r="F2335" s="29">
        <f ca="1">IF(E2335&gt;0,D2335*Calculator!$G$22/12,0)</f>
        <v>0</v>
      </c>
      <c r="G2335" s="29">
        <f ca="1">IF(E2335&gt;0,(IFERROR(-PMT(Calculator!$G$22/12,Calculator!$G$23*12,Calculator!$G$20),0))-F2335,0)</f>
        <v>0</v>
      </c>
      <c r="H2335" s="29">
        <f t="shared" ca="1" si="148"/>
        <v>1681.8970202409082</v>
      </c>
      <c r="I2335" s="29">
        <f t="shared" ca="1" si="146"/>
        <v>0.29951590771413433</v>
      </c>
      <c r="J2335" s="30">
        <f>Calculator!$G$40</f>
        <v>6.5000000000000002E-2</v>
      </c>
      <c r="K2335" s="29">
        <f ca="1">IF(C2335&gt;=Calculator!$G$27,IF(DAY($C2335)=1,Calculator!$G$34/2,IF(DAY($C2335)=15,Calculator!$G$34/2,0)),0)</f>
        <v>0</v>
      </c>
      <c r="L2335" s="29">
        <f ca="1">IF(DAY($C2335)=28,IF(H2335=0,0,Calculator!$G$35),0)</f>
        <v>0</v>
      </c>
      <c r="M2335" s="29">
        <f ca="1">IF(I2335&gt;0,IF(DAY($C2335)=1,SUM(INDIRECT("I"&amp;(ROW(C2334)-DAY(C2334))):I2334),0),0)</f>
        <v>0</v>
      </c>
      <c r="N2335" s="29">
        <f ca="1">IF(C2335&lt;Calculator!$G$27,0,IF(C2335=Calculator!$G$27,Calculator!$G$39,IF(H2335-K2335&lt;=0,IF(D2335&gt;Calculator!$G$39,IF(H2335-K2335+E2335+L2335+M2335+Calculator!$G$39&gt;Calculator!$G$39,Calculator!$G$39-(H2335+E2335+L2335+M2335-K2335),Calculator!$G$39),D2335),0)))</f>
        <v>0</v>
      </c>
    </row>
    <row r="2336" spans="1:14" ht="15.75" thickBot="1">
      <c r="A2336" s="33" t="str">
        <f ca="1">IF(C2336=Calculator!$H$27,"F",IF(Daily!D2336+Daily!H2336=0,IF(D2335+H2335&gt;0,"L",""),""))</f>
        <v/>
      </c>
      <c r="B2336" s="34">
        <v>2335</v>
      </c>
      <c r="C2336" s="19">
        <f t="shared" ca="1" si="145"/>
        <v>48265</v>
      </c>
      <c r="D2336" s="29">
        <f t="shared" ca="1" si="147"/>
        <v>54541.0796914245</v>
      </c>
      <c r="E2336" s="29">
        <f ca="1">IF(C2336&lt;Calculator!$D$26,0,IF(DAY($C2336)=1,IF(D2336-Calculator!$G$24&gt;0,Calculator!$G$24,D2336),0))</f>
        <v>0</v>
      </c>
      <c r="F2336" s="29">
        <f ca="1">IF(E2336&gt;0,D2336*Calculator!$G$22/12,0)</f>
        <v>0</v>
      </c>
      <c r="G2336" s="29">
        <f ca="1">IF(E2336&gt;0,(IFERROR(-PMT(Calculator!$G$22/12,Calculator!$G$23*12,Calculator!$G$20),0))-F2336,0)</f>
        <v>0</v>
      </c>
      <c r="H2336" s="29">
        <f t="shared" ca="1" si="148"/>
        <v>1681.8970202409082</v>
      </c>
      <c r="I2336" s="29">
        <f t="shared" ca="1" si="146"/>
        <v>0.29951590771413433</v>
      </c>
      <c r="J2336" s="30">
        <f>Calculator!$G$40</f>
        <v>6.5000000000000002E-2</v>
      </c>
      <c r="K2336" s="29">
        <f ca="1">IF(C2336&gt;=Calculator!$G$27,IF(DAY($C2336)=1,Calculator!$G$34/2,IF(DAY($C2336)=15,Calculator!$G$34/2,0)),0)</f>
        <v>0</v>
      </c>
      <c r="L2336" s="29">
        <f ca="1">IF(DAY($C2336)=28,IF(H2336=0,0,Calculator!$G$35),0)</f>
        <v>0</v>
      </c>
      <c r="M2336" s="29">
        <f ca="1">IF(I2336&gt;0,IF(DAY($C2336)=1,SUM(INDIRECT("I"&amp;(ROW(C2335)-DAY(C2335))):I2335),0),0)</f>
        <v>0</v>
      </c>
      <c r="N2336" s="29">
        <f ca="1">IF(C2336&lt;Calculator!$G$27,0,IF(C2336=Calculator!$G$27,Calculator!$G$39,IF(H2336-K2336&lt;=0,IF(D2336&gt;Calculator!$G$39,IF(H2336-K2336+E2336+L2336+M2336+Calculator!$G$39&gt;Calculator!$G$39,Calculator!$G$39-(H2336+E2336+L2336+M2336-K2336),Calculator!$G$39),D2336),0)))</f>
        <v>0</v>
      </c>
    </row>
    <row r="2337" spans="1:14" ht="15.75" thickBot="1">
      <c r="A2337" s="33" t="str">
        <f ca="1">IF(C2337=Calculator!$H$27,"F",IF(Daily!D2337+Daily!H2337=0,IF(D2336+H2336&gt;0,"L",""),""))</f>
        <v/>
      </c>
      <c r="B2337" s="34">
        <v>2336</v>
      </c>
      <c r="C2337" s="19">
        <f t="shared" ca="1" si="145"/>
        <v>48266</v>
      </c>
      <c r="D2337" s="29">
        <f t="shared" ca="1" si="147"/>
        <v>54541.0796914245</v>
      </c>
      <c r="E2337" s="29">
        <f ca="1">IF(C2337&lt;Calculator!$D$26,0,IF(DAY($C2337)=1,IF(D2337-Calculator!$G$24&gt;0,Calculator!$G$24,D2337),0))</f>
        <v>0</v>
      </c>
      <c r="F2337" s="29">
        <f ca="1">IF(E2337&gt;0,D2337*Calculator!$G$22/12,0)</f>
        <v>0</v>
      </c>
      <c r="G2337" s="29">
        <f ca="1">IF(E2337&gt;0,(IFERROR(-PMT(Calculator!$G$22/12,Calculator!$G$23*12,Calculator!$G$20),0))-F2337,0)</f>
        <v>0</v>
      </c>
      <c r="H2337" s="29">
        <f t="shared" ca="1" si="148"/>
        <v>1681.8970202409082</v>
      </c>
      <c r="I2337" s="29">
        <f t="shared" ca="1" si="146"/>
        <v>0.29951590771413433</v>
      </c>
      <c r="J2337" s="30">
        <f>Calculator!$G$40</f>
        <v>6.5000000000000002E-2</v>
      </c>
      <c r="K2337" s="29">
        <f ca="1">IF(C2337&gt;=Calculator!$G$27,IF(DAY($C2337)=1,Calculator!$G$34/2,IF(DAY($C2337)=15,Calculator!$G$34/2,0)),0)</f>
        <v>0</v>
      </c>
      <c r="L2337" s="29">
        <f ca="1">IF(DAY($C2337)=28,IF(H2337=0,0,Calculator!$G$35),0)</f>
        <v>0</v>
      </c>
      <c r="M2337" s="29">
        <f ca="1">IF(I2337&gt;0,IF(DAY($C2337)=1,SUM(INDIRECT("I"&amp;(ROW(C2336)-DAY(C2336))):I2336),0),0)</f>
        <v>0</v>
      </c>
      <c r="N2337" s="29">
        <f ca="1">IF(C2337&lt;Calculator!$G$27,0,IF(C2337=Calculator!$G$27,Calculator!$G$39,IF(H2337-K2337&lt;=0,IF(D2337&gt;Calculator!$G$39,IF(H2337-K2337+E2337+L2337+M2337+Calculator!$G$39&gt;Calculator!$G$39,Calculator!$G$39-(H2337+E2337+L2337+M2337-K2337),Calculator!$G$39),D2337),0)))</f>
        <v>0</v>
      </c>
    </row>
    <row r="2338" spans="1:14" ht="15.75" thickBot="1">
      <c r="A2338" s="33" t="str">
        <f ca="1">IF(C2338=Calculator!$H$27,"F",IF(Daily!D2338+Daily!H2338=0,IF(D2337+H2337&gt;0,"L",""),""))</f>
        <v/>
      </c>
      <c r="B2338" s="34">
        <v>2337</v>
      </c>
      <c r="C2338" s="19">
        <f t="shared" ca="1" si="145"/>
        <v>48267</v>
      </c>
      <c r="D2338" s="29">
        <f t="shared" ca="1" si="147"/>
        <v>54541.0796914245</v>
      </c>
      <c r="E2338" s="29">
        <f ca="1">IF(C2338&lt;Calculator!$D$26,0,IF(DAY($C2338)=1,IF(D2338-Calculator!$G$24&gt;0,Calculator!$G$24,D2338),0))</f>
        <v>0</v>
      </c>
      <c r="F2338" s="29">
        <f ca="1">IF(E2338&gt;0,D2338*Calculator!$G$22/12,0)</f>
        <v>0</v>
      </c>
      <c r="G2338" s="29">
        <f ca="1">IF(E2338&gt;0,(IFERROR(-PMT(Calculator!$G$22/12,Calculator!$G$23*12,Calculator!$G$20),0))-F2338,0)</f>
        <v>0</v>
      </c>
      <c r="H2338" s="29">
        <f t="shared" ca="1" si="148"/>
        <v>1681.8970202409082</v>
      </c>
      <c r="I2338" s="29">
        <f t="shared" ca="1" si="146"/>
        <v>0.29951590771413433</v>
      </c>
      <c r="J2338" s="30">
        <f>Calculator!$G$40</f>
        <v>6.5000000000000002E-2</v>
      </c>
      <c r="K2338" s="29">
        <f ca="1">IF(C2338&gt;=Calculator!$G$27,IF(DAY($C2338)=1,Calculator!$G$34/2,IF(DAY($C2338)=15,Calculator!$G$34/2,0)),0)</f>
        <v>0</v>
      </c>
      <c r="L2338" s="29">
        <f ca="1">IF(DAY($C2338)=28,IF(H2338=0,0,Calculator!$G$35),0)</f>
        <v>0</v>
      </c>
      <c r="M2338" s="29">
        <f ca="1">IF(I2338&gt;0,IF(DAY($C2338)=1,SUM(INDIRECT("I"&amp;(ROW(C2337)-DAY(C2337))):I2337),0),0)</f>
        <v>0</v>
      </c>
      <c r="N2338" s="29">
        <f ca="1">IF(C2338&lt;Calculator!$G$27,0,IF(C2338=Calculator!$G$27,Calculator!$G$39,IF(H2338-K2338&lt;=0,IF(D2338&gt;Calculator!$G$39,IF(H2338-K2338+E2338+L2338+M2338+Calculator!$G$39&gt;Calculator!$G$39,Calculator!$G$39-(H2338+E2338+L2338+M2338-K2338),Calculator!$G$39),D2338),0)))</f>
        <v>0</v>
      </c>
    </row>
    <row r="2339" spans="1:14" ht="15.75" thickBot="1">
      <c r="A2339" s="33" t="str">
        <f ca="1">IF(C2339=Calculator!$H$27,"F",IF(Daily!D2339+Daily!H2339=0,IF(D2338+H2338&gt;0,"L",""),""))</f>
        <v/>
      </c>
      <c r="B2339" s="34">
        <v>2338</v>
      </c>
      <c r="C2339" s="19">
        <f t="shared" ca="1" si="145"/>
        <v>48268</v>
      </c>
      <c r="D2339" s="29">
        <f t="shared" ca="1" si="147"/>
        <v>54541.0796914245</v>
      </c>
      <c r="E2339" s="29">
        <f ca="1">IF(C2339&lt;Calculator!$D$26,0,IF(DAY($C2339)=1,IF(D2339-Calculator!$G$24&gt;0,Calculator!$G$24,D2339),0))</f>
        <v>0</v>
      </c>
      <c r="F2339" s="29">
        <f ca="1">IF(E2339&gt;0,D2339*Calculator!$G$22/12,0)</f>
        <v>0</v>
      </c>
      <c r="G2339" s="29">
        <f ca="1">IF(E2339&gt;0,(IFERROR(-PMT(Calculator!$G$22/12,Calculator!$G$23*12,Calculator!$G$20),0))-F2339,0)</f>
        <v>0</v>
      </c>
      <c r="H2339" s="29">
        <f t="shared" ca="1" si="148"/>
        <v>1681.8970202409082</v>
      </c>
      <c r="I2339" s="29">
        <f t="shared" ca="1" si="146"/>
        <v>0.29951590771413433</v>
      </c>
      <c r="J2339" s="30">
        <f>Calculator!$G$40</f>
        <v>6.5000000000000002E-2</v>
      </c>
      <c r="K2339" s="29">
        <f ca="1">IF(C2339&gt;=Calculator!$G$27,IF(DAY($C2339)=1,Calculator!$G$34/2,IF(DAY($C2339)=15,Calculator!$G$34/2,0)),0)</f>
        <v>0</v>
      </c>
      <c r="L2339" s="29">
        <f ca="1">IF(DAY($C2339)=28,IF(H2339=0,0,Calculator!$G$35),0)</f>
        <v>0</v>
      </c>
      <c r="M2339" s="29">
        <f ca="1">IF(I2339&gt;0,IF(DAY($C2339)=1,SUM(INDIRECT("I"&amp;(ROW(C2338)-DAY(C2338))):I2338),0),0)</f>
        <v>0</v>
      </c>
      <c r="N2339" s="29">
        <f ca="1">IF(C2339&lt;Calculator!$G$27,0,IF(C2339=Calculator!$G$27,Calculator!$G$39,IF(H2339-K2339&lt;=0,IF(D2339&gt;Calculator!$G$39,IF(H2339-K2339+E2339+L2339+M2339+Calculator!$G$39&gt;Calculator!$G$39,Calculator!$G$39-(H2339+E2339+L2339+M2339-K2339),Calculator!$G$39),D2339),0)))</f>
        <v>0</v>
      </c>
    </row>
    <row r="2340" spans="1:14" ht="15.75" thickBot="1">
      <c r="A2340" s="33" t="str">
        <f ca="1">IF(C2340=Calculator!$H$27,"F",IF(Daily!D2340+Daily!H2340=0,IF(D2339+H2339&gt;0,"L",""),""))</f>
        <v/>
      </c>
      <c r="B2340" s="34">
        <v>2339</v>
      </c>
      <c r="C2340" s="19">
        <f t="shared" ca="1" si="145"/>
        <v>48269</v>
      </c>
      <c r="D2340" s="29">
        <f t="shared" ca="1" si="147"/>
        <v>54541.0796914245</v>
      </c>
      <c r="E2340" s="29">
        <f ca="1">IF(C2340&lt;Calculator!$D$26,0,IF(DAY($C2340)=1,IF(D2340-Calculator!$G$24&gt;0,Calculator!$G$24,D2340),0))</f>
        <v>0</v>
      </c>
      <c r="F2340" s="29">
        <f ca="1">IF(E2340&gt;0,D2340*Calculator!$G$22/12,0)</f>
        <v>0</v>
      </c>
      <c r="G2340" s="29">
        <f ca="1">IF(E2340&gt;0,(IFERROR(-PMT(Calculator!$G$22/12,Calculator!$G$23*12,Calculator!$G$20),0))-F2340,0)</f>
        <v>0</v>
      </c>
      <c r="H2340" s="29">
        <f t="shared" ca="1" si="148"/>
        <v>1681.8970202409082</v>
      </c>
      <c r="I2340" s="29">
        <f t="shared" ca="1" si="146"/>
        <v>0.29951590771413433</v>
      </c>
      <c r="J2340" s="30">
        <f>Calculator!$G$40</f>
        <v>6.5000000000000002E-2</v>
      </c>
      <c r="K2340" s="29">
        <f ca="1">IF(C2340&gt;=Calculator!$G$27,IF(DAY($C2340)=1,Calculator!$G$34/2,IF(DAY($C2340)=15,Calculator!$G$34/2,0)),0)</f>
        <v>0</v>
      </c>
      <c r="L2340" s="29">
        <f ca="1">IF(DAY($C2340)=28,IF(H2340=0,0,Calculator!$G$35),0)</f>
        <v>0</v>
      </c>
      <c r="M2340" s="29">
        <f ca="1">IF(I2340&gt;0,IF(DAY($C2340)=1,SUM(INDIRECT("I"&amp;(ROW(C2339)-DAY(C2339))):I2339),0),0)</f>
        <v>0</v>
      </c>
      <c r="N2340" s="29">
        <f ca="1">IF(C2340&lt;Calculator!$G$27,0,IF(C2340=Calculator!$G$27,Calculator!$G$39,IF(H2340-K2340&lt;=0,IF(D2340&gt;Calculator!$G$39,IF(H2340-K2340+E2340+L2340+M2340+Calculator!$G$39&gt;Calculator!$G$39,Calculator!$G$39-(H2340+E2340+L2340+M2340-K2340),Calculator!$G$39),D2340),0)))</f>
        <v>0</v>
      </c>
    </row>
    <row r="2341" spans="1:14" ht="15.75" thickBot="1">
      <c r="A2341" s="33" t="str">
        <f ca="1">IF(C2341=Calculator!$H$27,"F",IF(Daily!D2341+Daily!H2341=0,IF(D2340+H2340&gt;0,"L",""),""))</f>
        <v/>
      </c>
      <c r="B2341" s="34">
        <v>2340</v>
      </c>
      <c r="C2341" s="19">
        <f t="shared" ca="1" si="145"/>
        <v>48270</v>
      </c>
      <c r="D2341" s="29">
        <f t="shared" ca="1" si="147"/>
        <v>54541.0796914245</v>
      </c>
      <c r="E2341" s="29">
        <f ca="1">IF(C2341&lt;Calculator!$D$26,0,IF(DAY($C2341)=1,IF(D2341-Calculator!$G$24&gt;0,Calculator!$G$24,D2341),0))</f>
        <v>0</v>
      </c>
      <c r="F2341" s="29">
        <f ca="1">IF(E2341&gt;0,D2341*Calculator!$G$22/12,0)</f>
        <v>0</v>
      </c>
      <c r="G2341" s="29">
        <f ca="1">IF(E2341&gt;0,(IFERROR(-PMT(Calculator!$G$22/12,Calculator!$G$23*12,Calculator!$G$20),0))-F2341,0)</f>
        <v>0</v>
      </c>
      <c r="H2341" s="29">
        <f t="shared" ca="1" si="148"/>
        <v>1681.8970202409082</v>
      </c>
      <c r="I2341" s="29">
        <f t="shared" ca="1" si="146"/>
        <v>0.29951590771413433</v>
      </c>
      <c r="J2341" s="30">
        <f>Calculator!$G$40</f>
        <v>6.5000000000000002E-2</v>
      </c>
      <c r="K2341" s="29">
        <f ca="1">IF(C2341&gt;=Calculator!$G$27,IF(DAY($C2341)=1,Calculator!$G$34/2,IF(DAY($C2341)=15,Calculator!$G$34/2,0)),0)</f>
        <v>0</v>
      </c>
      <c r="L2341" s="29">
        <f ca="1">IF(DAY($C2341)=28,IF(H2341=0,0,Calculator!$G$35),0)</f>
        <v>0</v>
      </c>
      <c r="M2341" s="29">
        <f ca="1">IF(I2341&gt;0,IF(DAY($C2341)=1,SUM(INDIRECT("I"&amp;(ROW(C2340)-DAY(C2340))):I2340),0),0)</f>
        <v>0</v>
      </c>
      <c r="N2341" s="29">
        <f ca="1">IF(C2341&lt;Calculator!$G$27,0,IF(C2341=Calculator!$G$27,Calculator!$G$39,IF(H2341-K2341&lt;=0,IF(D2341&gt;Calculator!$G$39,IF(H2341-K2341+E2341+L2341+M2341+Calculator!$G$39&gt;Calculator!$G$39,Calculator!$G$39-(H2341+E2341+L2341+M2341-K2341),Calculator!$G$39),D2341),0)))</f>
        <v>0</v>
      </c>
    </row>
    <row r="2342" spans="1:14" ht="15.75" thickBot="1">
      <c r="A2342" s="33" t="str">
        <f ca="1">IF(C2342=Calculator!$H$27,"F",IF(Daily!D2342+Daily!H2342=0,IF(D2341+H2341&gt;0,"L",""),""))</f>
        <v/>
      </c>
      <c r="B2342" s="34">
        <v>2341</v>
      </c>
      <c r="C2342" s="19">
        <f t="shared" ca="1" si="145"/>
        <v>48271</v>
      </c>
      <c r="D2342" s="29">
        <f t="shared" ca="1" si="147"/>
        <v>54541.0796914245</v>
      </c>
      <c r="E2342" s="29">
        <f ca="1">IF(C2342&lt;Calculator!$D$26,0,IF(DAY($C2342)=1,IF(D2342-Calculator!$G$24&gt;0,Calculator!$G$24,D2342),0))</f>
        <v>0</v>
      </c>
      <c r="F2342" s="29">
        <f ca="1">IF(E2342&gt;0,D2342*Calculator!$G$22/12,0)</f>
        <v>0</v>
      </c>
      <c r="G2342" s="29">
        <f ca="1">IF(E2342&gt;0,(IFERROR(-PMT(Calculator!$G$22/12,Calculator!$G$23*12,Calculator!$G$20),0))-F2342,0)</f>
        <v>0</v>
      </c>
      <c r="H2342" s="29">
        <f t="shared" ca="1" si="148"/>
        <v>1681.8970202409082</v>
      </c>
      <c r="I2342" s="29">
        <f t="shared" ca="1" si="146"/>
        <v>0.29951590771413433</v>
      </c>
      <c r="J2342" s="30">
        <f>Calculator!$G$40</f>
        <v>6.5000000000000002E-2</v>
      </c>
      <c r="K2342" s="29">
        <f ca="1">IF(C2342&gt;=Calculator!$G$27,IF(DAY($C2342)=1,Calculator!$G$34/2,IF(DAY($C2342)=15,Calculator!$G$34/2,0)),0)</f>
        <v>0</v>
      </c>
      <c r="L2342" s="29">
        <f ca="1">IF(DAY($C2342)=28,IF(H2342=0,0,Calculator!$G$35),0)</f>
        <v>0</v>
      </c>
      <c r="M2342" s="29">
        <f ca="1">IF(I2342&gt;0,IF(DAY($C2342)=1,SUM(INDIRECT("I"&amp;(ROW(C2341)-DAY(C2341))):I2341),0),0)</f>
        <v>0</v>
      </c>
      <c r="N2342" s="29">
        <f ca="1">IF(C2342&lt;Calculator!$G$27,0,IF(C2342=Calculator!$G$27,Calculator!$G$39,IF(H2342-K2342&lt;=0,IF(D2342&gt;Calculator!$G$39,IF(H2342-K2342+E2342+L2342+M2342+Calculator!$G$39&gt;Calculator!$G$39,Calculator!$G$39-(H2342+E2342+L2342+M2342-K2342),Calculator!$G$39),D2342),0)))</f>
        <v>0</v>
      </c>
    </row>
    <row r="2343" spans="1:14" ht="15.75" thickBot="1">
      <c r="A2343" s="33" t="str">
        <f ca="1">IF(C2343=Calculator!$H$27,"F",IF(Daily!D2343+Daily!H2343=0,IF(D2342+H2342&gt;0,"L",""),""))</f>
        <v/>
      </c>
      <c r="B2343" s="34">
        <v>2342</v>
      </c>
      <c r="C2343" s="19">
        <f t="shared" ca="1" si="145"/>
        <v>48272</v>
      </c>
      <c r="D2343" s="29">
        <f t="shared" ca="1" si="147"/>
        <v>54541.0796914245</v>
      </c>
      <c r="E2343" s="29">
        <f ca="1">IF(C2343&lt;Calculator!$D$26,0,IF(DAY($C2343)=1,IF(D2343-Calculator!$G$24&gt;0,Calculator!$G$24,D2343),0))</f>
        <v>0</v>
      </c>
      <c r="F2343" s="29">
        <f ca="1">IF(E2343&gt;0,D2343*Calculator!$G$22/12,0)</f>
        <v>0</v>
      </c>
      <c r="G2343" s="29">
        <f ca="1">IF(E2343&gt;0,(IFERROR(-PMT(Calculator!$G$22/12,Calculator!$G$23*12,Calculator!$G$20),0))-F2343,0)</f>
        <v>0</v>
      </c>
      <c r="H2343" s="29">
        <f t="shared" ca="1" si="148"/>
        <v>1681.8970202409082</v>
      </c>
      <c r="I2343" s="29">
        <f t="shared" ca="1" si="146"/>
        <v>0.29951590771413433</v>
      </c>
      <c r="J2343" s="30">
        <f>Calculator!$G$40</f>
        <v>6.5000000000000002E-2</v>
      </c>
      <c r="K2343" s="29">
        <f ca="1">IF(C2343&gt;=Calculator!$G$27,IF(DAY($C2343)=1,Calculator!$G$34/2,IF(DAY($C2343)=15,Calculator!$G$34/2,0)),0)</f>
        <v>0</v>
      </c>
      <c r="L2343" s="29">
        <f ca="1">IF(DAY($C2343)=28,IF(H2343=0,0,Calculator!$G$35),0)</f>
        <v>5000</v>
      </c>
      <c r="M2343" s="29">
        <f ca="1">IF(I2343&gt;0,IF(DAY($C2343)=1,SUM(INDIRECT("I"&amp;(ROW(C2342)-DAY(C2342))):I2342),0),0)</f>
        <v>0</v>
      </c>
      <c r="N2343" s="29">
        <f ca="1">IF(C2343&lt;Calculator!$G$27,0,IF(C2343=Calculator!$G$27,Calculator!$G$39,IF(H2343-K2343&lt;=0,IF(D2343&gt;Calculator!$G$39,IF(H2343-K2343+E2343+L2343+M2343+Calculator!$G$39&gt;Calculator!$G$39,Calculator!$G$39-(H2343+E2343+L2343+M2343-K2343),Calculator!$G$39),D2343),0)))</f>
        <v>0</v>
      </c>
    </row>
    <row r="2344" spans="1:14" ht="15.75" thickBot="1">
      <c r="A2344" s="33" t="str">
        <f ca="1">IF(C2344=Calculator!$H$27,"F",IF(Daily!D2344+Daily!H2344=0,IF(D2343+H2343&gt;0,"L",""),""))</f>
        <v/>
      </c>
      <c r="B2344" s="34">
        <v>2343</v>
      </c>
      <c r="C2344" s="19">
        <f t="shared" ca="1" si="145"/>
        <v>48273</v>
      </c>
      <c r="D2344" s="29">
        <f t="shared" ca="1" si="147"/>
        <v>54541.0796914245</v>
      </c>
      <c r="E2344" s="29">
        <f ca="1">IF(C2344&lt;Calculator!$D$26,0,IF(DAY($C2344)=1,IF(D2344-Calculator!$G$24&gt;0,Calculator!$G$24,D2344),0))</f>
        <v>0</v>
      </c>
      <c r="F2344" s="29">
        <f ca="1">IF(E2344&gt;0,D2344*Calculator!$G$22/12,0)</f>
        <v>0</v>
      </c>
      <c r="G2344" s="29">
        <f ca="1">IF(E2344&gt;0,(IFERROR(-PMT(Calculator!$G$22/12,Calculator!$G$23*12,Calculator!$G$20),0))-F2344,0)</f>
        <v>0</v>
      </c>
      <c r="H2344" s="29">
        <f t="shared" ca="1" si="148"/>
        <v>6681.8970202409082</v>
      </c>
      <c r="I2344" s="29">
        <f t="shared" ca="1" si="146"/>
        <v>1.1899268666182441</v>
      </c>
      <c r="J2344" s="30">
        <f>Calculator!$G$40</f>
        <v>6.5000000000000002E-2</v>
      </c>
      <c r="K2344" s="29">
        <f ca="1">IF(C2344&gt;=Calculator!$G$27,IF(DAY($C2344)=1,Calculator!$G$34/2,IF(DAY($C2344)=15,Calculator!$G$34/2,0)),0)</f>
        <v>0</v>
      </c>
      <c r="L2344" s="29">
        <f ca="1">IF(DAY($C2344)=28,IF(H2344=0,0,Calculator!$G$35),0)</f>
        <v>0</v>
      </c>
      <c r="M2344" s="29">
        <f ca="1">IF(I2344&gt;0,IF(DAY($C2344)=1,SUM(INDIRECT("I"&amp;(ROW(C2343)-DAY(C2343))):I2343),0),0)</f>
        <v>0</v>
      </c>
      <c r="N2344" s="29">
        <f ca="1">IF(C2344&lt;Calculator!$G$27,0,IF(C2344=Calculator!$G$27,Calculator!$G$39,IF(H2344-K2344&lt;=0,IF(D2344&gt;Calculator!$G$39,IF(H2344-K2344+E2344+L2344+M2344+Calculator!$G$39&gt;Calculator!$G$39,Calculator!$G$39-(H2344+E2344+L2344+M2344-K2344),Calculator!$G$39),D2344),0)))</f>
        <v>0</v>
      </c>
    </row>
    <row r="2345" spans="1:14" ht="15.75" thickBot="1">
      <c r="A2345" s="33" t="str">
        <f ca="1">IF(C2345=Calculator!$H$27,"F",IF(Daily!D2345+Daily!H2345=0,IF(D2344+H2344&gt;0,"L",""),""))</f>
        <v/>
      </c>
      <c r="B2345" s="34">
        <v>2344</v>
      </c>
      <c r="C2345" s="19">
        <f t="shared" ca="1" si="145"/>
        <v>48274</v>
      </c>
      <c r="D2345" s="29">
        <f t="shared" ca="1" si="147"/>
        <v>54541.0796914245</v>
      </c>
      <c r="E2345" s="29">
        <f ca="1">IF(C2345&lt;Calculator!$D$26,0,IF(DAY($C2345)=1,IF(D2345-Calculator!$G$24&gt;0,Calculator!$G$24,D2345),0))</f>
        <v>1878.8756805424866</v>
      </c>
      <c r="F2345" s="29">
        <f ca="1">IF(E2345&gt;0,D2345*Calculator!$G$22/12,0)</f>
        <v>227.25449871426875</v>
      </c>
      <c r="G2345" s="29">
        <f ca="1">IF(E2345&gt;0,(IFERROR(-PMT(Calculator!$G$22/12,Calculator!$G$23*12,Calculator!$G$20),0))-F2345,0)</f>
        <v>1651.6211818282179</v>
      </c>
      <c r="H2345" s="29">
        <f t="shared" ca="1" si="148"/>
        <v>6681.8970202409082</v>
      </c>
      <c r="I2345" s="29">
        <f t="shared" ca="1" si="146"/>
        <v>1.1899268666182441</v>
      </c>
      <c r="J2345" s="30">
        <f>Calculator!$G$40</f>
        <v>6.5000000000000002E-2</v>
      </c>
      <c r="K2345" s="29">
        <f ca="1">IF(C2345&gt;=Calculator!$G$27,IF(DAY($C2345)=1,Calculator!$G$34/2,IF(DAY($C2345)=15,Calculator!$G$34/2,0)),0)</f>
        <v>4500</v>
      </c>
      <c r="L2345" s="29">
        <f ca="1">IF(DAY($C2345)=28,IF(H2345=0,0,Calculator!$G$35),0)</f>
        <v>0</v>
      </c>
      <c r="M2345" s="29">
        <f ca="1">IF(I2345&gt;0,IF(DAY($C2345)=1,SUM(INDIRECT("I"&amp;(ROW(C2344)-DAY(C2344))):I2344),0),0)</f>
        <v>23.617870875852358</v>
      </c>
      <c r="N2345" s="29">
        <f ca="1">IF(C2345&lt;Calculator!$G$27,0,IF(C2345=Calculator!$G$27,Calculator!$G$39,IF(H2345-K2345&lt;=0,IF(D2345&gt;Calculator!$G$39,IF(H2345-K2345+E2345+L2345+M2345+Calculator!$G$39&gt;Calculator!$G$39,Calculator!$G$39-(H2345+E2345+L2345+M2345-K2345),Calculator!$G$39),D2345),0)))</f>
        <v>0</v>
      </c>
    </row>
    <row r="2346" spans="1:14" ht="15.75" thickBot="1">
      <c r="A2346" s="33" t="str">
        <f ca="1">IF(C2346=Calculator!$H$27,"F",IF(Daily!D2346+Daily!H2346=0,IF(D2345+H2345&gt;0,"L",""),""))</f>
        <v/>
      </c>
      <c r="B2346" s="34">
        <v>2345</v>
      </c>
      <c r="C2346" s="19">
        <f t="shared" ca="1" si="145"/>
        <v>48275</v>
      </c>
      <c r="D2346" s="29">
        <f t="shared" ca="1" si="147"/>
        <v>52889.458509596283</v>
      </c>
      <c r="E2346" s="29">
        <f ca="1">IF(C2346&lt;Calculator!$D$26,0,IF(DAY($C2346)=1,IF(D2346-Calculator!$G$24&gt;0,Calculator!$G$24,D2346),0))</f>
        <v>0</v>
      </c>
      <c r="F2346" s="29">
        <f ca="1">IF(E2346&gt;0,D2346*Calculator!$G$22/12,0)</f>
        <v>0</v>
      </c>
      <c r="G2346" s="29">
        <f ca="1">IF(E2346&gt;0,(IFERROR(-PMT(Calculator!$G$22/12,Calculator!$G$23*12,Calculator!$G$20),0))-F2346,0)</f>
        <v>0</v>
      </c>
      <c r="H2346" s="29">
        <f t="shared" ca="1" si="148"/>
        <v>4084.3905716592471</v>
      </c>
      <c r="I2346" s="29">
        <f t="shared" ca="1" si="146"/>
        <v>0.72735722509000289</v>
      </c>
      <c r="J2346" s="30">
        <f>Calculator!$G$40</f>
        <v>6.5000000000000002E-2</v>
      </c>
      <c r="K2346" s="29">
        <f ca="1">IF(C2346&gt;=Calculator!$G$27,IF(DAY($C2346)=1,Calculator!$G$34/2,IF(DAY($C2346)=15,Calculator!$G$34/2,0)),0)</f>
        <v>0</v>
      </c>
      <c r="L2346" s="29">
        <f ca="1">IF(DAY($C2346)=28,IF(H2346=0,0,Calculator!$G$35),0)</f>
        <v>0</v>
      </c>
      <c r="M2346" s="29">
        <f ca="1">IF(I2346&gt;0,IF(DAY($C2346)=1,SUM(INDIRECT("I"&amp;(ROW(C2345)-DAY(C2345))):I2345),0),0)</f>
        <v>0</v>
      </c>
      <c r="N2346" s="29">
        <f ca="1">IF(C2346&lt;Calculator!$G$27,0,IF(C2346=Calculator!$G$27,Calculator!$G$39,IF(H2346-K2346&lt;=0,IF(D2346&gt;Calculator!$G$39,IF(H2346-K2346+E2346+L2346+M2346+Calculator!$G$39&gt;Calculator!$G$39,Calculator!$G$39-(H2346+E2346+L2346+M2346-K2346),Calculator!$G$39),D2346),0)))</f>
        <v>0</v>
      </c>
    </row>
    <row r="2347" spans="1:14" ht="15.75" thickBot="1">
      <c r="A2347" s="33" t="str">
        <f ca="1">IF(C2347=Calculator!$H$27,"F",IF(Daily!D2347+Daily!H2347=0,IF(D2346+H2346&gt;0,"L",""),""))</f>
        <v/>
      </c>
      <c r="B2347" s="34">
        <v>2346</v>
      </c>
      <c r="C2347" s="19">
        <f t="shared" ca="1" si="145"/>
        <v>48276</v>
      </c>
      <c r="D2347" s="29">
        <f t="shared" ca="1" si="147"/>
        <v>52889.458509596283</v>
      </c>
      <c r="E2347" s="29">
        <f ca="1">IF(C2347&lt;Calculator!$D$26,0,IF(DAY($C2347)=1,IF(D2347-Calculator!$G$24&gt;0,Calculator!$G$24,D2347),0))</f>
        <v>0</v>
      </c>
      <c r="F2347" s="29">
        <f ca="1">IF(E2347&gt;0,D2347*Calculator!$G$22/12,0)</f>
        <v>0</v>
      </c>
      <c r="G2347" s="29">
        <f ca="1">IF(E2347&gt;0,(IFERROR(-PMT(Calculator!$G$22/12,Calculator!$G$23*12,Calculator!$G$20),0))-F2347,0)</f>
        <v>0</v>
      </c>
      <c r="H2347" s="29">
        <f t="shared" ca="1" si="148"/>
        <v>4084.3905716592471</v>
      </c>
      <c r="I2347" s="29">
        <f t="shared" ca="1" si="146"/>
        <v>0.72735722509000289</v>
      </c>
      <c r="J2347" s="30">
        <f>Calculator!$G$40</f>
        <v>6.5000000000000002E-2</v>
      </c>
      <c r="K2347" s="29">
        <f ca="1">IF(C2347&gt;=Calculator!$G$27,IF(DAY($C2347)=1,Calculator!$G$34/2,IF(DAY($C2347)=15,Calculator!$G$34/2,0)),0)</f>
        <v>0</v>
      </c>
      <c r="L2347" s="29">
        <f ca="1">IF(DAY($C2347)=28,IF(H2347=0,0,Calculator!$G$35),0)</f>
        <v>0</v>
      </c>
      <c r="M2347" s="29">
        <f ca="1">IF(I2347&gt;0,IF(DAY($C2347)=1,SUM(INDIRECT("I"&amp;(ROW(C2346)-DAY(C2346))):I2346),0),0)</f>
        <v>0</v>
      </c>
      <c r="N2347" s="29">
        <f ca="1">IF(C2347&lt;Calculator!$G$27,0,IF(C2347=Calculator!$G$27,Calculator!$G$39,IF(H2347-K2347&lt;=0,IF(D2347&gt;Calculator!$G$39,IF(H2347-K2347+E2347+L2347+M2347+Calculator!$G$39&gt;Calculator!$G$39,Calculator!$G$39-(H2347+E2347+L2347+M2347-K2347),Calculator!$G$39),D2347),0)))</f>
        <v>0</v>
      </c>
    </row>
    <row r="2348" spans="1:14" ht="15.75" thickBot="1">
      <c r="A2348" s="33" t="str">
        <f ca="1">IF(C2348=Calculator!$H$27,"F",IF(Daily!D2348+Daily!H2348=0,IF(D2347+H2347&gt;0,"L",""),""))</f>
        <v/>
      </c>
      <c r="B2348" s="34">
        <v>2347</v>
      </c>
      <c r="C2348" s="19">
        <f t="shared" ca="1" si="145"/>
        <v>48277</v>
      </c>
      <c r="D2348" s="29">
        <f t="shared" ca="1" si="147"/>
        <v>52889.458509596283</v>
      </c>
      <c r="E2348" s="29">
        <f ca="1">IF(C2348&lt;Calculator!$D$26,0,IF(DAY($C2348)=1,IF(D2348-Calculator!$G$24&gt;0,Calculator!$G$24,D2348),0))</f>
        <v>0</v>
      </c>
      <c r="F2348" s="29">
        <f ca="1">IF(E2348&gt;0,D2348*Calculator!$G$22/12,0)</f>
        <v>0</v>
      </c>
      <c r="G2348" s="29">
        <f ca="1">IF(E2348&gt;0,(IFERROR(-PMT(Calculator!$G$22/12,Calculator!$G$23*12,Calculator!$G$20),0))-F2348,0)</f>
        <v>0</v>
      </c>
      <c r="H2348" s="29">
        <f t="shared" ca="1" si="148"/>
        <v>4084.3905716592471</v>
      </c>
      <c r="I2348" s="29">
        <f t="shared" ca="1" si="146"/>
        <v>0.72735722509000289</v>
      </c>
      <c r="J2348" s="30">
        <f>Calculator!$G$40</f>
        <v>6.5000000000000002E-2</v>
      </c>
      <c r="K2348" s="29">
        <f ca="1">IF(C2348&gt;=Calculator!$G$27,IF(DAY($C2348)=1,Calculator!$G$34/2,IF(DAY($C2348)=15,Calculator!$G$34/2,0)),0)</f>
        <v>0</v>
      </c>
      <c r="L2348" s="29">
        <f ca="1">IF(DAY($C2348)=28,IF(H2348=0,0,Calculator!$G$35),0)</f>
        <v>0</v>
      </c>
      <c r="M2348" s="29">
        <f ca="1">IF(I2348&gt;0,IF(DAY($C2348)=1,SUM(INDIRECT("I"&amp;(ROW(C2347)-DAY(C2347))):I2347),0),0)</f>
        <v>0</v>
      </c>
      <c r="N2348" s="29">
        <f ca="1">IF(C2348&lt;Calculator!$G$27,0,IF(C2348=Calculator!$G$27,Calculator!$G$39,IF(H2348-K2348&lt;=0,IF(D2348&gt;Calculator!$G$39,IF(H2348-K2348+E2348+L2348+M2348+Calculator!$G$39&gt;Calculator!$G$39,Calculator!$G$39-(H2348+E2348+L2348+M2348-K2348),Calculator!$G$39),D2348),0)))</f>
        <v>0</v>
      </c>
    </row>
    <row r="2349" spans="1:14" ht="15.75" thickBot="1">
      <c r="A2349" s="33" t="str">
        <f ca="1">IF(C2349=Calculator!$H$27,"F",IF(Daily!D2349+Daily!H2349=0,IF(D2348+H2348&gt;0,"L",""),""))</f>
        <v/>
      </c>
      <c r="B2349" s="34">
        <v>2348</v>
      </c>
      <c r="C2349" s="19">
        <f t="shared" ca="1" si="145"/>
        <v>48278</v>
      </c>
      <c r="D2349" s="29">
        <f t="shared" ca="1" si="147"/>
        <v>52889.458509596283</v>
      </c>
      <c r="E2349" s="29">
        <f ca="1">IF(C2349&lt;Calculator!$D$26,0,IF(DAY($C2349)=1,IF(D2349-Calculator!$G$24&gt;0,Calculator!$G$24,D2349),0))</f>
        <v>0</v>
      </c>
      <c r="F2349" s="29">
        <f ca="1">IF(E2349&gt;0,D2349*Calculator!$G$22/12,0)</f>
        <v>0</v>
      </c>
      <c r="G2349" s="29">
        <f ca="1">IF(E2349&gt;0,(IFERROR(-PMT(Calculator!$G$22/12,Calculator!$G$23*12,Calculator!$G$20),0))-F2349,0)</f>
        <v>0</v>
      </c>
      <c r="H2349" s="29">
        <f t="shared" ca="1" si="148"/>
        <v>4084.3905716592471</v>
      </c>
      <c r="I2349" s="29">
        <f t="shared" ca="1" si="146"/>
        <v>0.72735722509000289</v>
      </c>
      <c r="J2349" s="30">
        <f>Calculator!$G$40</f>
        <v>6.5000000000000002E-2</v>
      </c>
      <c r="K2349" s="29">
        <f ca="1">IF(C2349&gt;=Calculator!$G$27,IF(DAY($C2349)=1,Calculator!$G$34/2,IF(DAY($C2349)=15,Calculator!$G$34/2,0)),0)</f>
        <v>0</v>
      </c>
      <c r="L2349" s="29">
        <f ca="1">IF(DAY($C2349)=28,IF(H2349=0,0,Calculator!$G$35),0)</f>
        <v>0</v>
      </c>
      <c r="M2349" s="29">
        <f ca="1">IF(I2349&gt;0,IF(DAY($C2349)=1,SUM(INDIRECT("I"&amp;(ROW(C2348)-DAY(C2348))):I2348),0),0)</f>
        <v>0</v>
      </c>
      <c r="N2349" s="29">
        <f ca="1">IF(C2349&lt;Calculator!$G$27,0,IF(C2349=Calculator!$G$27,Calculator!$G$39,IF(H2349-K2349&lt;=0,IF(D2349&gt;Calculator!$G$39,IF(H2349-K2349+E2349+L2349+M2349+Calculator!$G$39&gt;Calculator!$G$39,Calculator!$G$39-(H2349+E2349+L2349+M2349-K2349),Calculator!$G$39),D2349),0)))</f>
        <v>0</v>
      </c>
    </row>
    <row r="2350" spans="1:14" ht="15.75" thickBot="1">
      <c r="A2350" s="33" t="str">
        <f ca="1">IF(C2350=Calculator!$H$27,"F",IF(Daily!D2350+Daily!H2350=0,IF(D2349+H2349&gt;0,"L",""),""))</f>
        <v/>
      </c>
      <c r="B2350" s="34">
        <v>2349</v>
      </c>
      <c r="C2350" s="19">
        <f t="shared" ca="1" si="145"/>
        <v>48279</v>
      </c>
      <c r="D2350" s="29">
        <f t="shared" ca="1" si="147"/>
        <v>52889.458509596283</v>
      </c>
      <c r="E2350" s="29">
        <f ca="1">IF(C2350&lt;Calculator!$D$26,0,IF(DAY($C2350)=1,IF(D2350-Calculator!$G$24&gt;0,Calculator!$G$24,D2350),0))</f>
        <v>0</v>
      </c>
      <c r="F2350" s="29">
        <f ca="1">IF(E2350&gt;0,D2350*Calculator!$G$22/12,0)</f>
        <v>0</v>
      </c>
      <c r="G2350" s="29">
        <f ca="1">IF(E2350&gt;0,(IFERROR(-PMT(Calculator!$G$22/12,Calculator!$G$23*12,Calculator!$G$20),0))-F2350,0)</f>
        <v>0</v>
      </c>
      <c r="H2350" s="29">
        <f t="shared" ca="1" si="148"/>
        <v>4084.3905716592471</v>
      </c>
      <c r="I2350" s="29">
        <f t="shared" ca="1" si="146"/>
        <v>0.72735722509000289</v>
      </c>
      <c r="J2350" s="30">
        <f>Calculator!$G$40</f>
        <v>6.5000000000000002E-2</v>
      </c>
      <c r="K2350" s="29">
        <f ca="1">IF(C2350&gt;=Calculator!$G$27,IF(DAY($C2350)=1,Calculator!$G$34/2,IF(DAY($C2350)=15,Calculator!$G$34/2,0)),0)</f>
        <v>0</v>
      </c>
      <c r="L2350" s="29">
        <f ca="1">IF(DAY($C2350)=28,IF(H2350=0,0,Calculator!$G$35),0)</f>
        <v>0</v>
      </c>
      <c r="M2350" s="29">
        <f ca="1">IF(I2350&gt;0,IF(DAY($C2350)=1,SUM(INDIRECT("I"&amp;(ROW(C2349)-DAY(C2349))):I2349),0),0)</f>
        <v>0</v>
      </c>
      <c r="N2350" s="29">
        <f ca="1">IF(C2350&lt;Calculator!$G$27,0,IF(C2350=Calculator!$G$27,Calculator!$G$39,IF(H2350-K2350&lt;=0,IF(D2350&gt;Calculator!$G$39,IF(H2350-K2350+E2350+L2350+M2350+Calculator!$G$39&gt;Calculator!$G$39,Calculator!$G$39-(H2350+E2350+L2350+M2350-K2350),Calculator!$G$39),D2350),0)))</f>
        <v>0</v>
      </c>
    </row>
    <row r="2351" spans="1:14" ht="15.75" thickBot="1">
      <c r="A2351" s="33" t="str">
        <f ca="1">IF(C2351=Calculator!$H$27,"F",IF(Daily!D2351+Daily!H2351=0,IF(D2350+H2350&gt;0,"L",""),""))</f>
        <v/>
      </c>
      <c r="B2351" s="34">
        <v>2350</v>
      </c>
      <c r="C2351" s="19">
        <f t="shared" ca="1" si="145"/>
        <v>48280</v>
      </c>
      <c r="D2351" s="29">
        <f t="shared" ca="1" si="147"/>
        <v>52889.458509596283</v>
      </c>
      <c r="E2351" s="29">
        <f ca="1">IF(C2351&lt;Calculator!$D$26,0,IF(DAY($C2351)=1,IF(D2351-Calculator!$G$24&gt;0,Calculator!$G$24,D2351),0))</f>
        <v>0</v>
      </c>
      <c r="F2351" s="29">
        <f ca="1">IF(E2351&gt;0,D2351*Calculator!$G$22/12,0)</f>
        <v>0</v>
      </c>
      <c r="G2351" s="29">
        <f ca="1">IF(E2351&gt;0,(IFERROR(-PMT(Calculator!$G$22/12,Calculator!$G$23*12,Calculator!$G$20),0))-F2351,0)</f>
        <v>0</v>
      </c>
      <c r="H2351" s="29">
        <f t="shared" ca="1" si="148"/>
        <v>4084.3905716592471</v>
      </c>
      <c r="I2351" s="29">
        <f t="shared" ca="1" si="146"/>
        <v>0.72735722509000289</v>
      </c>
      <c r="J2351" s="30">
        <f>Calculator!$G$40</f>
        <v>6.5000000000000002E-2</v>
      </c>
      <c r="K2351" s="29">
        <f ca="1">IF(C2351&gt;=Calculator!$G$27,IF(DAY($C2351)=1,Calculator!$G$34/2,IF(DAY($C2351)=15,Calculator!$G$34/2,0)),0)</f>
        <v>0</v>
      </c>
      <c r="L2351" s="29">
        <f ca="1">IF(DAY($C2351)=28,IF(H2351=0,0,Calculator!$G$35),0)</f>
        <v>0</v>
      </c>
      <c r="M2351" s="29">
        <f ca="1">IF(I2351&gt;0,IF(DAY($C2351)=1,SUM(INDIRECT("I"&amp;(ROW(C2350)-DAY(C2350))):I2350),0),0)</f>
        <v>0</v>
      </c>
      <c r="N2351" s="29">
        <f ca="1">IF(C2351&lt;Calculator!$G$27,0,IF(C2351=Calculator!$G$27,Calculator!$G$39,IF(H2351-K2351&lt;=0,IF(D2351&gt;Calculator!$G$39,IF(H2351-K2351+E2351+L2351+M2351+Calculator!$G$39&gt;Calculator!$G$39,Calculator!$G$39-(H2351+E2351+L2351+M2351-K2351),Calculator!$G$39),D2351),0)))</f>
        <v>0</v>
      </c>
    </row>
    <row r="2352" spans="1:14" ht="15.75" thickBot="1">
      <c r="A2352" s="33" t="str">
        <f ca="1">IF(C2352=Calculator!$H$27,"F",IF(Daily!D2352+Daily!H2352=0,IF(D2351+H2351&gt;0,"L",""),""))</f>
        <v/>
      </c>
      <c r="B2352" s="34">
        <v>2351</v>
      </c>
      <c r="C2352" s="19">
        <f t="shared" ca="1" si="145"/>
        <v>48281</v>
      </c>
      <c r="D2352" s="29">
        <f t="shared" ca="1" si="147"/>
        <v>52889.458509596283</v>
      </c>
      <c r="E2352" s="29">
        <f ca="1">IF(C2352&lt;Calculator!$D$26,0,IF(DAY($C2352)=1,IF(D2352-Calculator!$G$24&gt;0,Calculator!$G$24,D2352),0))</f>
        <v>0</v>
      </c>
      <c r="F2352" s="29">
        <f ca="1">IF(E2352&gt;0,D2352*Calculator!$G$22/12,0)</f>
        <v>0</v>
      </c>
      <c r="G2352" s="29">
        <f ca="1">IF(E2352&gt;0,(IFERROR(-PMT(Calculator!$G$22/12,Calculator!$G$23*12,Calculator!$G$20),0))-F2352,0)</f>
        <v>0</v>
      </c>
      <c r="H2352" s="29">
        <f t="shared" ca="1" si="148"/>
        <v>4084.3905716592471</v>
      </c>
      <c r="I2352" s="29">
        <f t="shared" ca="1" si="146"/>
        <v>0.72735722509000289</v>
      </c>
      <c r="J2352" s="30">
        <f>Calculator!$G$40</f>
        <v>6.5000000000000002E-2</v>
      </c>
      <c r="K2352" s="29">
        <f ca="1">IF(C2352&gt;=Calculator!$G$27,IF(DAY($C2352)=1,Calculator!$G$34/2,IF(DAY($C2352)=15,Calculator!$G$34/2,0)),0)</f>
        <v>0</v>
      </c>
      <c r="L2352" s="29">
        <f ca="1">IF(DAY($C2352)=28,IF(H2352=0,0,Calculator!$G$35),0)</f>
        <v>0</v>
      </c>
      <c r="M2352" s="29">
        <f ca="1">IF(I2352&gt;0,IF(DAY($C2352)=1,SUM(INDIRECT("I"&amp;(ROW(C2351)-DAY(C2351))):I2351),0),0)</f>
        <v>0</v>
      </c>
      <c r="N2352" s="29">
        <f ca="1">IF(C2352&lt;Calculator!$G$27,0,IF(C2352=Calculator!$G$27,Calculator!$G$39,IF(H2352-K2352&lt;=0,IF(D2352&gt;Calculator!$G$39,IF(H2352-K2352+E2352+L2352+M2352+Calculator!$G$39&gt;Calculator!$G$39,Calculator!$G$39-(H2352+E2352+L2352+M2352-K2352),Calculator!$G$39),D2352),0)))</f>
        <v>0</v>
      </c>
    </row>
    <row r="2353" spans="1:14" ht="15.75" thickBot="1">
      <c r="A2353" s="33" t="str">
        <f ca="1">IF(C2353=Calculator!$H$27,"F",IF(Daily!D2353+Daily!H2353=0,IF(D2352+H2352&gt;0,"L",""),""))</f>
        <v/>
      </c>
      <c r="B2353" s="34">
        <v>2352</v>
      </c>
      <c r="C2353" s="19">
        <f t="shared" ca="1" si="145"/>
        <v>48282</v>
      </c>
      <c r="D2353" s="29">
        <f t="shared" ca="1" si="147"/>
        <v>52889.458509596283</v>
      </c>
      <c r="E2353" s="29">
        <f ca="1">IF(C2353&lt;Calculator!$D$26,0,IF(DAY($C2353)=1,IF(D2353-Calculator!$G$24&gt;0,Calculator!$G$24,D2353),0))</f>
        <v>0</v>
      </c>
      <c r="F2353" s="29">
        <f ca="1">IF(E2353&gt;0,D2353*Calculator!$G$22/12,0)</f>
        <v>0</v>
      </c>
      <c r="G2353" s="29">
        <f ca="1">IF(E2353&gt;0,(IFERROR(-PMT(Calculator!$G$22/12,Calculator!$G$23*12,Calculator!$G$20),0))-F2353,0)</f>
        <v>0</v>
      </c>
      <c r="H2353" s="29">
        <f t="shared" ca="1" si="148"/>
        <v>4084.3905716592471</v>
      </c>
      <c r="I2353" s="29">
        <f t="shared" ca="1" si="146"/>
        <v>0.72735722509000289</v>
      </c>
      <c r="J2353" s="30">
        <f>Calculator!$G$40</f>
        <v>6.5000000000000002E-2</v>
      </c>
      <c r="K2353" s="29">
        <f ca="1">IF(C2353&gt;=Calculator!$G$27,IF(DAY($C2353)=1,Calculator!$G$34/2,IF(DAY($C2353)=15,Calculator!$G$34/2,0)),0)</f>
        <v>0</v>
      </c>
      <c r="L2353" s="29">
        <f ca="1">IF(DAY($C2353)=28,IF(H2353=0,0,Calculator!$G$35),0)</f>
        <v>0</v>
      </c>
      <c r="M2353" s="29">
        <f ca="1">IF(I2353&gt;0,IF(DAY($C2353)=1,SUM(INDIRECT("I"&amp;(ROW(C2352)-DAY(C2352))):I2352),0),0)</f>
        <v>0</v>
      </c>
      <c r="N2353" s="29">
        <f ca="1">IF(C2353&lt;Calculator!$G$27,0,IF(C2353=Calculator!$G$27,Calculator!$G$39,IF(H2353-K2353&lt;=0,IF(D2353&gt;Calculator!$G$39,IF(H2353-K2353+E2353+L2353+M2353+Calculator!$G$39&gt;Calculator!$G$39,Calculator!$G$39-(H2353+E2353+L2353+M2353-K2353),Calculator!$G$39),D2353),0)))</f>
        <v>0</v>
      </c>
    </row>
    <row r="2354" spans="1:14" ht="15.75" thickBot="1">
      <c r="A2354" s="33" t="str">
        <f ca="1">IF(C2354=Calculator!$H$27,"F",IF(Daily!D2354+Daily!H2354=0,IF(D2353+H2353&gt;0,"L",""),""))</f>
        <v/>
      </c>
      <c r="B2354" s="34">
        <v>2353</v>
      </c>
      <c r="C2354" s="19">
        <f t="shared" ca="1" si="145"/>
        <v>48283</v>
      </c>
      <c r="D2354" s="29">
        <f t="shared" ca="1" si="147"/>
        <v>52889.458509596283</v>
      </c>
      <c r="E2354" s="29">
        <f ca="1">IF(C2354&lt;Calculator!$D$26,0,IF(DAY($C2354)=1,IF(D2354-Calculator!$G$24&gt;0,Calculator!$G$24,D2354),0))</f>
        <v>0</v>
      </c>
      <c r="F2354" s="29">
        <f ca="1">IF(E2354&gt;0,D2354*Calculator!$G$22/12,0)</f>
        <v>0</v>
      </c>
      <c r="G2354" s="29">
        <f ca="1">IF(E2354&gt;0,(IFERROR(-PMT(Calculator!$G$22/12,Calculator!$G$23*12,Calculator!$G$20),0))-F2354,0)</f>
        <v>0</v>
      </c>
      <c r="H2354" s="29">
        <f t="shared" ca="1" si="148"/>
        <v>4084.3905716592471</v>
      </c>
      <c r="I2354" s="29">
        <f t="shared" ca="1" si="146"/>
        <v>0.72735722509000289</v>
      </c>
      <c r="J2354" s="30">
        <f>Calculator!$G$40</f>
        <v>6.5000000000000002E-2</v>
      </c>
      <c r="K2354" s="29">
        <f ca="1">IF(C2354&gt;=Calculator!$G$27,IF(DAY($C2354)=1,Calculator!$G$34/2,IF(DAY($C2354)=15,Calculator!$G$34/2,0)),0)</f>
        <v>0</v>
      </c>
      <c r="L2354" s="29">
        <f ca="1">IF(DAY($C2354)=28,IF(H2354=0,0,Calculator!$G$35),0)</f>
        <v>0</v>
      </c>
      <c r="M2354" s="29">
        <f ca="1">IF(I2354&gt;0,IF(DAY($C2354)=1,SUM(INDIRECT("I"&amp;(ROW(C2353)-DAY(C2353))):I2353),0),0)</f>
        <v>0</v>
      </c>
      <c r="N2354" s="29">
        <f ca="1">IF(C2354&lt;Calculator!$G$27,0,IF(C2354=Calculator!$G$27,Calculator!$G$39,IF(H2354-K2354&lt;=0,IF(D2354&gt;Calculator!$G$39,IF(H2354-K2354+E2354+L2354+M2354+Calculator!$G$39&gt;Calculator!$G$39,Calculator!$G$39-(H2354+E2354+L2354+M2354-K2354),Calculator!$G$39),D2354),0)))</f>
        <v>0</v>
      </c>
    </row>
    <row r="2355" spans="1:14" ht="15.75" thickBot="1">
      <c r="A2355" s="33" t="str">
        <f ca="1">IF(C2355=Calculator!$H$27,"F",IF(Daily!D2355+Daily!H2355=0,IF(D2354+H2354&gt;0,"L",""),""))</f>
        <v/>
      </c>
      <c r="B2355" s="34">
        <v>2354</v>
      </c>
      <c r="C2355" s="19">
        <f t="shared" ca="1" si="145"/>
        <v>48284</v>
      </c>
      <c r="D2355" s="29">
        <f t="shared" ca="1" si="147"/>
        <v>52889.458509596283</v>
      </c>
      <c r="E2355" s="29">
        <f ca="1">IF(C2355&lt;Calculator!$D$26,0,IF(DAY($C2355)=1,IF(D2355-Calculator!$G$24&gt;0,Calculator!$G$24,D2355),0))</f>
        <v>0</v>
      </c>
      <c r="F2355" s="29">
        <f ca="1">IF(E2355&gt;0,D2355*Calculator!$G$22/12,0)</f>
        <v>0</v>
      </c>
      <c r="G2355" s="29">
        <f ca="1">IF(E2355&gt;0,(IFERROR(-PMT(Calculator!$G$22/12,Calculator!$G$23*12,Calculator!$G$20),0))-F2355,0)</f>
        <v>0</v>
      </c>
      <c r="H2355" s="29">
        <f t="shared" ca="1" si="148"/>
        <v>4084.3905716592471</v>
      </c>
      <c r="I2355" s="29">
        <f t="shared" ca="1" si="146"/>
        <v>0.72735722509000289</v>
      </c>
      <c r="J2355" s="30">
        <f>Calculator!$G$40</f>
        <v>6.5000000000000002E-2</v>
      </c>
      <c r="K2355" s="29">
        <f ca="1">IF(C2355&gt;=Calculator!$G$27,IF(DAY($C2355)=1,Calculator!$G$34/2,IF(DAY($C2355)=15,Calculator!$G$34/2,0)),0)</f>
        <v>0</v>
      </c>
      <c r="L2355" s="29">
        <f ca="1">IF(DAY($C2355)=28,IF(H2355=0,0,Calculator!$G$35),0)</f>
        <v>0</v>
      </c>
      <c r="M2355" s="29">
        <f ca="1">IF(I2355&gt;0,IF(DAY($C2355)=1,SUM(INDIRECT("I"&amp;(ROW(C2354)-DAY(C2354))):I2354),0),0)</f>
        <v>0</v>
      </c>
      <c r="N2355" s="29">
        <f ca="1">IF(C2355&lt;Calculator!$G$27,0,IF(C2355=Calculator!$G$27,Calculator!$G$39,IF(H2355-K2355&lt;=0,IF(D2355&gt;Calculator!$G$39,IF(H2355-K2355+E2355+L2355+M2355+Calculator!$G$39&gt;Calculator!$G$39,Calculator!$G$39-(H2355+E2355+L2355+M2355-K2355),Calculator!$G$39),D2355),0)))</f>
        <v>0</v>
      </c>
    </row>
    <row r="2356" spans="1:14" ht="15.75" thickBot="1">
      <c r="A2356" s="33" t="str">
        <f ca="1">IF(C2356=Calculator!$H$27,"F",IF(Daily!D2356+Daily!H2356=0,IF(D2355+H2355&gt;0,"L",""),""))</f>
        <v/>
      </c>
      <c r="B2356" s="34">
        <v>2355</v>
      </c>
      <c r="C2356" s="19">
        <f t="shared" ca="1" si="145"/>
        <v>48285</v>
      </c>
      <c r="D2356" s="29">
        <f t="shared" ca="1" si="147"/>
        <v>52889.458509596283</v>
      </c>
      <c r="E2356" s="29">
        <f ca="1">IF(C2356&lt;Calculator!$D$26,0,IF(DAY($C2356)=1,IF(D2356-Calculator!$G$24&gt;0,Calculator!$G$24,D2356),0))</f>
        <v>0</v>
      </c>
      <c r="F2356" s="29">
        <f ca="1">IF(E2356&gt;0,D2356*Calculator!$G$22/12,0)</f>
        <v>0</v>
      </c>
      <c r="G2356" s="29">
        <f ca="1">IF(E2356&gt;0,(IFERROR(-PMT(Calculator!$G$22/12,Calculator!$G$23*12,Calculator!$G$20),0))-F2356,0)</f>
        <v>0</v>
      </c>
      <c r="H2356" s="29">
        <f t="shared" ca="1" si="148"/>
        <v>4084.3905716592471</v>
      </c>
      <c r="I2356" s="29">
        <f t="shared" ca="1" si="146"/>
        <v>0.72735722509000289</v>
      </c>
      <c r="J2356" s="30">
        <f>Calculator!$G$40</f>
        <v>6.5000000000000002E-2</v>
      </c>
      <c r="K2356" s="29">
        <f ca="1">IF(C2356&gt;=Calculator!$G$27,IF(DAY($C2356)=1,Calculator!$G$34/2,IF(DAY($C2356)=15,Calculator!$G$34/2,0)),0)</f>
        <v>0</v>
      </c>
      <c r="L2356" s="29">
        <f ca="1">IF(DAY($C2356)=28,IF(H2356=0,0,Calculator!$G$35),0)</f>
        <v>0</v>
      </c>
      <c r="M2356" s="29">
        <f ca="1">IF(I2356&gt;0,IF(DAY($C2356)=1,SUM(INDIRECT("I"&amp;(ROW(C2355)-DAY(C2355))):I2355),0),0)</f>
        <v>0</v>
      </c>
      <c r="N2356" s="29">
        <f ca="1">IF(C2356&lt;Calculator!$G$27,0,IF(C2356=Calculator!$G$27,Calculator!$G$39,IF(H2356-K2356&lt;=0,IF(D2356&gt;Calculator!$G$39,IF(H2356-K2356+E2356+L2356+M2356+Calculator!$G$39&gt;Calculator!$G$39,Calculator!$G$39-(H2356+E2356+L2356+M2356-K2356),Calculator!$G$39),D2356),0)))</f>
        <v>0</v>
      </c>
    </row>
    <row r="2357" spans="1:14" ht="15.75" thickBot="1">
      <c r="A2357" s="33" t="str">
        <f ca="1">IF(C2357=Calculator!$H$27,"F",IF(Daily!D2357+Daily!H2357=0,IF(D2356+H2356&gt;0,"L",""),""))</f>
        <v/>
      </c>
      <c r="B2357" s="34">
        <v>2356</v>
      </c>
      <c r="C2357" s="19">
        <f t="shared" ca="1" si="145"/>
        <v>48286</v>
      </c>
      <c r="D2357" s="29">
        <f t="shared" ca="1" si="147"/>
        <v>52889.458509596283</v>
      </c>
      <c r="E2357" s="29">
        <f ca="1">IF(C2357&lt;Calculator!$D$26,0,IF(DAY($C2357)=1,IF(D2357-Calculator!$G$24&gt;0,Calculator!$G$24,D2357),0))</f>
        <v>0</v>
      </c>
      <c r="F2357" s="29">
        <f ca="1">IF(E2357&gt;0,D2357*Calculator!$G$22/12,0)</f>
        <v>0</v>
      </c>
      <c r="G2357" s="29">
        <f ca="1">IF(E2357&gt;0,(IFERROR(-PMT(Calculator!$G$22/12,Calculator!$G$23*12,Calculator!$G$20),0))-F2357,0)</f>
        <v>0</v>
      </c>
      <c r="H2357" s="29">
        <f t="shared" ca="1" si="148"/>
        <v>4084.3905716592471</v>
      </c>
      <c r="I2357" s="29">
        <f t="shared" ca="1" si="146"/>
        <v>0.72735722509000289</v>
      </c>
      <c r="J2357" s="30">
        <f>Calculator!$G$40</f>
        <v>6.5000000000000002E-2</v>
      </c>
      <c r="K2357" s="29">
        <f ca="1">IF(C2357&gt;=Calculator!$G$27,IF(DAY($C2357)=1,Calculator!$G$34/2,IF(DAY($C2357)=15,Calculator!$G$34/2,0)),0)</f>
        <v>0</v>
      </c>
      <c r="L2357" s="29">
        <f ca="1">IF(DAY($C2357)=28,IF(H2357=0,0,Calculator!$G$35),0)</f>
        <v>0</v>
      </c>
      <c r="M2357" s="29">
        <f ca="1">IF(I2357&gt;0,IF(DAY($C2357)=1,SUM(INDIRECT("I"&amp;(ROW(C2356)-DAY(C2356))):I2356),0),0)</f>
        <v>0</v>
      </c>
      <c r="N2357" s="29">
        <f ca="1">IF(C2357&lt;Calculator!$G$27,0,IF(C2357=Calculator!$G$27,Calculator!$G$39,IF(H2357-K2357&lt;=0,IF(D2357&gt;Calculator!$G$39,IF(H2357-K2357+E2357+L2357+M2357+Calculator!$G$39&gt;Calculator!$G$39,Calculator!$G$39-(H2357+E2357+L2357+M2357-K2357),Calculator!$G$39),D2357),0)))</f>
        <v>0</v>
      </c>
    </row>
    <row r="2358" spans="1:14" ht="15.75" thickBot="1">
      <c r="A2358" s="33" t="str">
        <f ca="1">IF(C2358=Calculator!$H$27,"F",IF(Daily!D2358+Daily!H2358=0,IF(D2357+H2357&gt;0,"L",""),""))</f>
        <v/>
      </c>
      <c r="B2358" s="34">
        <v>2357</v>
      </c>
      <c r="C2358" s="19">
        <f t="shared" ca="1" si="145"/>
        <v>48287</v>
      </c>
      <c r="D2358" s="29">
        <f t="shared" ca="1" si="147"/>
        <v>52889.458509596283</v>
      </c>
      <c r="E2358" s="29">
        <f ca="1">IF(C2358&lt;Calculator!$D$26,0,IF(DAY($C2358)=1,IF(D2358-Calculator!$G$24&gt;0,Calculator!$G$24,D2358),0))</f>
        <v>0</v>
      </c>
      <c r="F2358" s="29">
        <f ca="1">IF(E2358&gt;0,D2358*Calculator!$G$22/12,0)</f>
        <v>0</v>
      </c>
      <c r="G2358" s="29">
        <f ca="1">IF(E2358&gt;0,(IFERROR(-PMT(Calculator!$G$22/12,Calculator!$G$23*12,Calculator!$G$20),0))-F2358,0)</f>
        <v>0</v>
      </c>
      <c r="H2358" s="29">
        <f t="shared" ca="1" si="148"/>
        <v>4084.3905716592471</v>
      </c>
      <c r="I2358" s="29">
        <f t="shared" ca="1" si="146"/>
        <v>0.72735722509000289</v>
      </c>
      <c r="J2358" s="30">
        <f>Calculator!$G$40</f>
        <v>6.5000000000000002E-2</v>
      </c>
      <c r="K2358" s="29">
        <f ca="1">IF(C2358&gt;=Calculator!$G$27,IF(DAY($C2358)=1,Calculator!$G$34/2,IF(DAY($C2358)=15,Calculator!$G$34/2,0)),0)</f>
        <v>0</v>
      </c>
      <c r="L2358" s="29">
        <f ca="1">IF(DAY($C2358)=28,IF(H2358=0,0,Calculator!$G$35),0)</f>
        <v>0</v>
      </c>
      <c r="M2358" s="29">
        <f ca="1">IF(I2358&gt;0,IF(DAY($C2358)=1,SUM(INDIRECT("I"&amp;(ROW(C2357)-DAY(C2357))):I2357),0),0)</f>
        <v>0</v>
      </c>
      <c r="N2358" s="29">
        <f ca="1">IF(C2358&lt;Calculator!$G$27,0,IF(C2358=Calculator!$G$27,Calculator!$G$39,IF(H2358-K2358&lt;=0,IF(D2358&gt;Calculator!$G$39,IF(H2358-K2358+E2358+L2358+M2358+Calculator!$G$39&gt;Calculator!$G$39,Calculator!$G$39-(H2358+E2358+L2358+M2358-K2358),Calculator!$G$39),D2358),0)))</f>
        <v>0</v>
      </c>
    </row>
    <row r="2359" spans="1:14" ht="15.75" thickBot="1">
      <c r="A2359" s="33" t="str">
        <f ca="1">IF(C2359=Calculator!$H$27,"F",IF(Daily!D2359+Daily!H2359=0,IF(D2358+H2358&gt;0,"L",""),""))</f>
        <v/>
      </c>
      <c r="B2359" s="34">
        <v>2358</v>
      </c>
      <c r="C2359" s="19">
        <f t="shared" ca="1" si="145"/>
        <v>48288</v>
      </c>
      <c r="D2359" s="29">
        <f t="shared" ca="1" si="147"/>
        <v>52889.458509596283</v>
      </c>
      <c r="E2359" s="29">
        <f ca="1">IF(C2359&lt;Calculator!$D$26,0,IF(DAY($C2359)=1,IF(D2359-Calculator!$G$24&gt;0,Calculator!$G$24,D2359),0))</f>
        <v>0</v>
      </c>
      <c r="F2359" s="29">
        <f ca="1">IF(E2359&gt;0,D2359*Calculator!$G$22/12,0)</f>
        <v>0</v>
      </c>
      <c r="G2359" s="29">
        <f ca="1">IF(E2359&gt;0,(IFERROR(-PMT(Calculator!$G$22/12,Calculator!$G$23*12,Calculator!$G$20),0))-F2359,0)</f>
        <v>0</v>
      </c>
      <c r="H2359" s="29">
        <f t="shared" ca="1" si="148"/>
        <v>4084.3905716592471</v>
      </c>
      <c r="I2359" s="29">
        <f t="shared" ca="1" si="146"/>
        <v>0.72735722509000289</v>
      </c>
      <c r="J2359" s="30">
        <f>Calculator!$G$40</f>
        <v>6.5000000000000002E-2</v>
      </c>
      <c r="K2359" s="29">
        <f ca="1">IF(C2359&gt;=Calculator!$G$27,IF(DAY($C2359)=1,Calculator!$G$34/2,IF(DAY($C2359)=15,Calculator!$G$34/2,0)),0)</f>
        <v>4500</v>
      </c>
      <c r="L2359" s="29">
        <f ca="1">IF(DAY($C2359)=28,IF(H2359=0,0,Calculator!$G$35),0)</f>
        <v>0</v>
      </c>
      <c r="M2359" s="29">
        <f ca="1">IF(I2359&gt;0,IF(DAY($C2359)=1,SUM(INDIRECT("I"&amp;(ROW(C2358)-DAY(C2358))):I2358),0),0)</f>
        <v>0</v>
      </c>
      <c r="N2359" s="29">
        <f ca="1">IF(C2359&lt;Calculator!$G$27,0,IF(C2359=Calculator!$G$27,Calculator!$G$39,IF(H2359-K2359&lt;=0,IF(D2359&gt;Calculator!$G$39,IF(H2359-K2359+E2359+L2359+M2359+Calculator!$G$39&gt;Calculator!$G$39,Calculator!$G$39-(H2359+E2359+L2359+M2359-K2359),Calculator!$G$39),D2359),0)))</f>
        <v>10000</v>
      </c>
    </row>
    <row r="2360" spans="1:14" ht="15.75" thickBot="1">
      <c r="A2360" s="33" t="str">
        <f ca="1">IF(C2360=Calculator!$H$27,"F",IF(Daily!D2360+Daily!H2360=0,IF(D2359+H2359&gt;0,"L",""),""))</f>
        <v/>
      </c>
      <c r="B2360" s="34">
        <v>2359</v>
      </c>
      <c r="C2360" s="19">
        <f t="shared" ca="1" si="145"/>
        <v>48289</v>
      </c>
      <c r="D2360" s="29">
        <f t="shared" ca="1" si="147"/>
        <v>42889.458509596283</v>
      </c>
      <c r="E2360" s="29">
        <f ca="1">IF(C2360&lt;Calculator!$D$26,0,IF(DAY($C2360)=1,IF(D2360-Calculator!$G$24&gt;0,Calculator!$G$24,D2360),0))</f>
        <v>0</v>
      </c>
      <c r="F2360" s="29">
        <f ca="1">IF(E2360&gt;0,D2360*Calculator!$G$22/12,0)</f>
        <v>0</v>
      </c>
      <c r="G2360" s="29">
        <f ca="1">IF(E2360&gt;0,(IFERROR(-PMT(Calculator!$G$22/12,Calculator!$G$23*12,Calculator!$G$20),0))-F2360,0)</f>
        <v>0</v>
      </c>
      <c r="H2360" s="29">
        <f t="shared" ca="1" si="148"/>
        <v>9584.3905716592471</v>
      </c>
      <c r="I2360" s="29">
        <f t="shared" ca="1" si="146"/>
        <v>1.7068092798845234</v>
      </c>
      <c r="J2360" s="30">
        <f>Calculator!$G$40</f>
        <v>6.5000000000000002E-2</v>
      </c>
      <c r="K2360" s="29">
        <f ca="1">IF(C2360&gt;=Calculator!$G$27,IF(DAY($C2360)=1,Calculator!$G$34/2,IF(DAY($C2360)=15,Calculator!$G$34/2,0)),0)</f>
        <v>0</v>
      </c>
      <c r="L2360" s="29">
        <f ca="1">IF(DAY($C2360)=28,IF(H2360=0,0,Calculator!$G$35),0)</f>
        <v>0</v>
      </c>
      <c r="M2360" s="29">
        <f ca="1">IF(I2360&gt;0,IF(DAY($C2360)=1,SUM(INDIRECT("I"&amp;(ROW(C2359)-DAY(C2359))):I2359),0),0)</f>
        <v>0</v>
      </c>
      <c r="N2360" s="29">
        <f ca="1">IF(C2360&lt;Calculator!$G$27,0,IF(C2360=Calculator!$G$27,Calculator!$G$39,IF(H2360-K2360&lt;=0,IF(D2360&gt;Calculator!$G$39,IF(H2360-K2360+E2360+L2360+M2360+Calculator!$G$39&gt;Calculator!$G$39,Calculator!$G$39-(H2360+E2360+L2360+M2360-K2360),Calculator!$G$39),D2360),0)))</f>
        <v>0</v>
      </c>
    </row>
    <row r="2361" spans="1:14" ht="15.75" thickBot="1">
      <c r="A2361" s="33" t="str">
        <f ca="1">IF(C2361=Calculator!$H$27,"F",IF(Daily!D2361+Daily!H2361=0,IF(D2360+H2360&gt;0,"L",""),""))</f>
        <v/>
      </c>
      <c r="B2361" s="34">
        <v>2360</v>
      </c>
      <c r="C2361" s="19">
        <f t="shared" ca="1" si="145"/>
        <v>48290</v>
      </c>
      <c r="D2361" s="29">
        <f t="shared" ca="1" si="147"/>
        <v>42889.458509596283</v>
      </c>
      <c r="E2361" s="29">
        <f ca="1">IF(C2361&lt;Calculator!$D$26,0,IF(DAY($C2361)=1,IF(D2361-Calculator!$G$24&gt;0,Calculator!$G$24,D2361),0))</f>
        <v>0</v>
      </c>
      <c r="F2361" s="29">
        <f ca="1">IF(E2361&gt;0,D2361*Calculator!$G$22/12,0)</f>
        <v>0</v>
      </c>
      <c r="G2361" s="29">
        <f ca="1">IF(E2361&gt;0,(IFERROR(-PMT(Calculator!$G$22/12,Calculator!$G$23*12,Calculator!$G$20),0))-F2361,0)</f>
        <v>0</v>
      </c>
      <c r="H2361" s="29">
        <f t="shared" ca="1" si="148"/>
        <v>9584.3905716592471</v>
      </c>
      <c r="I2361" s="29">
        <f t="shared" ca="1" si="146"/>
        <v>1.7068092798845234</v>
      </c>
      <c r="J2361" s="30">
        <f>Calculator!$G$40</f>
        <v>6.5000000000000002E-2</v>
      </c>
      <c r="K2361" s="29">
        <f ca="1">IF(C2361&gt;=Calculator!$G$27,IF(DAY($C2361)=1,Calculator!$G$34/2,IF(DAY($C2361)=15,Calculator!$G$34/2,0)),0)</f>
        <v>0</v>
      </c>
      <c r="L2361" s="29">
        <f ca="1">IF(DAY($C2361)=28,IF(H2361=0,0,Calculator!$G$35),0)</f>
        <v>0</v>
      </c>
      <c r="M2361" s="29">
        <f ca="1">IF(I2361&gt;0,IF(DAY($C2361)=1,SUM(INDIRECT("I"&amp;(ROW(C2360)-DAY(C2360))):I2360),0),0)</f>
        <v>0</v>
      </c>
      <c r="N2361" s="29">
        <f ca="1">IF(C2361&lt;Calculator!$G$27,0,IF(C2361=Calculator!$G$27,Calculator!$G$39,IF(H2361-K2361&lt;=0,IF(D2361&gt;Calculator!$G$39,IF(H2361-K2361+E2361+L2361+M2361+Calculator!$G$39&gt;Calculator!$G$39,Calculator!$G$39-(H2361+E2361+L2361+M2361-K2361),Calculator!$G$39),D2361),0)))</f>
        <v>0</v>
      </c>
    </row>
    <row r="2362" spans="1:14" ht="15.75" thickBot="1">
      <c r="A2362" s="33" t="str">
        <f ca="1">IF(C2362=Calculator!$H$27,"F",IF(Daily!D2362+Daily!H2362=0,IF(D2361+H2361&gt;0,"L",""),""))</f>
        <v/>
      </c>
      <c r="B2362" s="34">
        <v>2361</v>
      </c>
      <c r="C2362" s="19">
        <f t="shared" ca="1" si="145"/>
        <v>48291</v>
      </c>
      <c r="D2362" s="29">
        <f t="shared" ca="1" si="147"/>
        <v>42889.458509596283</v>
      </c>
      <c r="E2362" s="29">
        <f ca="1">IF(C2362&lt;Calculator!$D$26,0,IF(DAY($C2362)=1,IF(D2362-Calculator!$G$24&gt;0,Calculator!$G$24,D2362),0))</f>
        <v>0</v>
      </c>
      <c r="F2362" s="29">
        <f ca="1">IF(E2362&gt;0,D2362*Calculator!$G$22/12,0)</f>
        <v>0</v>
      </c>
      <c r="G2362" s="29">
        <f ca="1">IF(E2362&gt;0,(IFERROR(-PMT(Calculator!$G$22/12,Calculator!$G$23*12,Calculator!$G$20),0))-F2362,0)</f>
        <v>0</v>
      </c>
      <c r="H2362" s="29">
        <f t="shared" ca="1" si="148"/>
        <v>9584.3905716592471</v>
      </c>
      <c r="I2362" s="29">
        <f t="shared" ca="1" si="146"/>
        <v>1.7068092798845234</v>
      </c>
      <c r="J2362" s="30">
        <f>Calculator!$G$40</f>
        <v>6.5000000000000002E-2</v>
      </c>
      <c r="K2362" s="29">
        <f ca="1">IF(C2362&gt;=Calculator!$G$27,IF(DAY($C2362)=1,Calculator!$G$34/2,IF(DAY($C2362)=15,Calculator!$G$34/2,0)),0)</f>
        <v>0</v>
      </c>
      <c r="L2362" s="29">
        <f ca="1">IF(DAY($C2362)=28,IF(H2362=0,0,Calculator!$G$35),0)</f>
        <v>0</v>
      </c>
      <c r="M2362" s="29">
        <f ca="1">IF(I2362&gt;0,IF(DAY($C2362)=1,SUM(INDIRECT("I"&amp;(ROW(C2361)-DAY(C2361))):I2361),0),0)</f>
        <v>0</v>
      </c>
      <c r="N2362" s="29">
        <f ca="1">IF(C2362&lt;Calculator!$G$27,0,IF(C2362=Calculator!$G$27,Calculator!$G$39,IF(H2362-K2362&lt;=0,IF(D2362&gt;Calculator!$G$39,IF(H2362-K2362+E2362+L2362+M2362+Calculator!$G$39&gt;Calculator!$G$39,Calculator!$G$39-(H2362+E2362+L2362+M2362-K2362),Calculator!$G$39),D2362),0)))</f>
        <v>0</v>
      </c>
    </row>
    <row r="2363" spans="1:14" ht="15.75" thickBot="1">
      <c r="A2363" s="33" t="str">
        <f ca="1">IF(C2363=Calculator!$H$27,"F",IF(Daily!D2363+Daily!H2363=0,IF(D2362+H2362&gt;0,"L",""),""))</f>
        <v/>
      </c>
      <c r="B2363" s="34">
        <v>2362</v>
      </c>
      <c r="C2363" s="19">
        <f t="shared" ca="1" si="145"/>
        <v>48292</v>
      </c>
      <c r="D2363" s="29">
        <f t="shared" ca="1" si="147"/>
        <v>42889.458509596283</v>
      </c>
      <c r="E2363" s="29">
        <f ca="1">IF(C2363&lt;Calculator!$D$26,0,IF(DAY($C2363)=1,IF(D2363-Calculator!$G$24&gt;0,Calculator!$G$24,D2363),0))</f>
        <v>0</v>
      </c>
      <c r="F2363" s="29">
        <f ca="1">IF(E2363&gt;0,D2363*Calculator!$G$22/12,0)</f>
        <v>0</v>
      </c>
      <c r="G2363" s="29">
        <f ca="1">IF(E2363&gt;0,(IFERROR(-PMT(Calculator!$G$22/12,Calculator!$G$23*12,Calculator!$G$20),0))-F2363,0)</f>
        <v>0</v>
      </c>
      <c r="H2363" s="29">
        <f t="shared" ca="1" si="148"/>
        <v>9584.3905716592471</v>
      </c>
      <c r="I2363" s="29">
        <f t="shared" ca="1" si="146"/>
        <v>1.7068092798845234</v>
      </c>
      <c r="J2363" s="30">
        <f>Calculator!$G$40</f>
        <v>6.5000000000000002E-2</v>
      </c>
      <c r="K2363" s="29">
        <f ca="1">IF(C2363&gt;=Calculator!$G$27,IF(DAY($C2363)=1,Calculator!$G$34/2,IF(DAY($C2363)=15,Calculator!$G$34/2,0)),0)</f>
        <v>0</v>
      </c>
      <c r="L2363" s="29">
        <f ca="1">IF(DAY($C2363)=28,IF(H2363=0,0,Calculator!$G$35),0)</f>
        <v>0</v>
      </c>
      <c r="M2363" s="29">
        <f ca="1">IF(I2363&gt;0,IF(DAY($C2363)=1,SUM(INDIRECT("I"&amp;(ROW(C2362)-DAY(C2362))):I2362),0),0)</f>
        <v>0</v>
      </c>
      <c r="N2363" s="29">
        <f ca="1">IF(C2363&lt;Calculator!$G$27,0,IF(C2363=Calculator!$G$27,Calculator!$G$39,IF(H2363-K2363&lt;=0,IF(D2363&gt;Calculator!$G$39,IF(H2363-K2363+E2363+L2363+M2363+Calculator!$G$39&gt;Calculator!$G$39,Calculator!$G$39-(H2363+E2363+L2363+M2363-K2363),Calculator!$G$39),D2363),0)))</f>
        <v>0</v>
      </c>
    </row>
    <row r="2364" spans="1:14" ht="15.75" thickBot="1">
      <c r="A2364" s="33" t="str">
        <f ca="1">IF(C2364=Calculator!$H$27,"F",IF(Daily!D2364+Daily!H2364=0,IF(D2363+H2363&gt;0,"L",""),""))</f>
        <v/>
      </c>
      <c r="B2364" s="34">
        <v>2363</v>
      </c>
      <c r="C2364" s="19">
        <f t="shared" ca="1" si="145"/>
        <v>48293</v>
      </c>
      <c r="D2364" s="29">
        <f t="shared" ca="1" si="147"/>
        <v>42889.458509596283</v>
      </c>
      <c r="E2364" s="29">
        <f ca="1">IF(C2364&lt;Calculator!$D$26,0,IF(DAY($C2364)=1,IF(D2364-Calculator!$G$24&gt;0,Calculator!$G$24,D2364),0))</f>
        <v>0</v>
      </c>
      <c r="F2364" s="29">
        <f ca="1">IF(E2364&gt;0,D2364*Calculator!$G$22/12,0)</f>
        <v>0</v>
      </c>
      <c r="G2364" s="29">
        <f ca="1">IF(E2364&gt;0,(IFERROR(-PMT(Calculator!$G$22/12,Calculator!$G$23*12,Calculator!$G$20),0))-F2364,0)</f>
        <v>0</v>
      </c>
      <c r="H2364" s="29">
        <f t="shared" ca="1" si="148"/>
        <v>9584.3905716592471</v>
      </c>
      <c r="I2364" s="29">
        <f t="shared" ca="1" si="146"/>
        <v>1.7068092798845234</v>
      </c>
      <c r="J2364" s="30">
        <f>Calculator!$G$40</f>
        <v>6.5000000000000002E-2</v>
      </c>
      <c r="K2364" s="29">
        <f ca="1">IF(C2364&gt;=Calculator!$G$27,IF(DAY($C2364)=1,Calculator!$G$34/2,IF(DAY($C2364)=15,Calculator!$G$34/2,0)),0)</f>
        <v>0</v>
      </c>
      <c r="L2364" s="29">
        <f ca="1">IF(DAY($C2364)=28,IF(H2364=0,0,Calculator!$G$35),0)</f>
        <v>0</v>
      </c>
      <c r="M2364" s="29">
        <f ca="1">IF(I2364&gt;0,IF(DAY($C2364)=1,SUM(INDIRECT("I"&amp;(ROW(C2363)-DAY(C2363))):I2363),0),0)</f>
        <v>0</v>
      </c>
      <c r="N2364" s="29">
        <f ca="1">IF(C2364&lt;Calculator!$G$27,0,IF(C2364=Calculator!$G$27,Calculator!$G$39,IF(H2364-K2364&lt;=0,IF(D2364&gt;Calculator!$G$39,IF(H2364-K2364+E2364+L2364+M2364+Calculator!$G$39&gt;Calculator!$G$39,Calculator!$G$39-(H2364+E2364+L2364+M2364-K2364),Calculator!$G$39),D2364),0)))</f>
        <v>0</v>
      </c>
    </row>
    <row r="2365" spans="1:14" ht="15.75" thickBot="1">
      <c r="A2365" s="33" t="str">
        <f ca="1">IF(C2365=Calculator!$H$27,"F",IF(Daily!D2365+Daily!H2365=0,IF(D2364+H2364&gt;0,"L",""),""))</f>
        <v/>
      </c>
      <c r="B2365" s="34">
        <v>2364</v>
      </c>
      <c r="C2365" s="19">
        <f t="shared" ca="1" si="145"/>
        <v>48294</v>
      </c>
      <c r="D2365" s="29">
        <f t="shared" ca="1" si="147"/>
        <v>42889.458509596283</v>
      </c>
      <c r="E2365" s="29">
        <f ca="1">IF(C2365&lt;Calculator!$D$26,0,IF(DAY($C2365)=1,IF(D2365-Calculator!$G$24&gt;0,Calculator!$G$24,D2365),0))</f>
        <v>0</v>
      </c>
      <c r="F2365" s="29">
        <f ca="1">IF(E2365&gt;0,D2365*Calculator!$G$22/12,0)</f>
        <v>0</v>
      </c>
      <c r="G2365" s="29">
        <f ca="1">IF(E2365&gt;0,(IFERROR(-PMT(Calculator!$G$22/12,Calculator!$G$23*12,Calculator!$G$20),0))-F2365,0)</f>
        <v>0</v>
      </c>
      <c r="H2365" s="29">
        <f t="shared" ca="1" si="148"/>
        <v>9584.3905716592471</v>
      </c>
      <c r="I2365" s="29">
        <f t="shared" ca="1" si="146"/>
        <v>1.7068092798845234</v>
      </c>
      <c r="J2365" s="30">
        <f>Calculator!$G$40</f>
        <v>6.5000000000000002E-2</v>
      </c>
      <c r="K2365" s="29">
        <f ca="1">IF(C2365&gt;=Calculator!$G$27,IF(DAY($C2365)=1,Calculator!$G$34/2,IF(DAY($C2365)=15,Calculator!$G$34/2,0)),0)</f>
        <v>0</v>
      </c>
      <c r="L2365" s="29">
        <f ca="1">IF(DAY($C2365)=28,IF(H2365=0,0,Calculator!$G$35),0)</f>
        <v>0</v>
      </c>
      <c r="M2365" s="29">
        <f ca="1">IF(I2365&gt;0,IF(DAY($C2365)=1,SUM(INDIRECT("I"&amp;(ROW(C2364)-DAY(C2364))):I2364),0),0)</f>
        <v>0</v>
      </c>
      <c r="N2365" s="29">
        <f ca="1">IF(C2365&lt;Calculator!$G$27,0,IF(C2365=Calculator!$G$27,Calculator!$G$39,IF(H2365-K2365&lt;=0,IF(D2365&gt;Calculator!$G$39,IF(H2365-K2365+E2365+L2365+M2365+Calculator!$G$39&gt;Calculator!$G$39,Calculator!$G$39-(H2365+E2365+L2365+M2365-K2365),Calculator!$G$39),D2365),0)))</f>
        <v>0</v>
      </c>
    </row>
    <row r="2366" spans="1:14" ht="15.75" thickBot="1">
      <c r="A2366" s="33" t="str">
        <f ca="1">IF(C2366=Calculator!$H$27,"F",IF(Daily!D2366+Daily!H2366=0,IF(D2365+H2365&gt;0,"L",""),""))</f>
        <v/>
      </c>
      <c r="B2366" s="34">
        <v>2365</v>
      </c>
      <c r="C2366" s="19">
        <f t="shared" ca="1" si="145"/>
        <v>48295</v>
      </c>
      <c r="D2366" s="29">
        <f t="shared" ca="1" si="147"/>
        <v>42889.458509596283</v>
      </c>
      <c r="E2366" s="29">
        <f ca="1">IF(C2366&lt;Calculator!$D$26,0,IF(DAY($C2366)=1,IF(D2366-Calculator!$G$24&gt;0,Calculator!$G$24,D2366),0))</f>
        <v>0</v>
      </c>
      <c r="F2366" s="29">
        <f ca="1">IF(E2366&gt;0,D2366*Calculator!$G$22/12,0)</f>
        <v>0</v>
      </c>
      <c r="G2366" s="29">
        <f ca="1">IF(E2366&gt;0,(IFERROR(-PMT(Calculator!$G$22/12,Calculator!$G$23*12,Calculator!$G$20),0))-F2366,0)</f>
        <v>0</v>
      </c>
      <c r="H2366" s="29">
        <f t="shared" ca="1" si="148"/>
        <v>9584.3905716592471</v>
      </c>
      <c r="I2366" s="29">
        <f t="shared" ca="1" si="146"/>
        <v>1.7068092798845234</v>
      </c>
      <c r="J2366" s="30">
        <f>Calculator!$G$40</f>
        <v>6.5000000000000002E-2</v>
      </c>
      <c r="K2366" s="29">
        <f ca="1">IF(C2366&gt;=Calculator!$G$27,IF(DAY($C2366)=1,Calculator!$G$34/2,IF(DAY($C2366)=15,Calculator!$G$34/2,0)),0)</f>
        <v>0</v>
      </c>
      <c r="L2366" s="29">
        <f ca="1">IF(DAY($C2366)=28,IF(H2366=0,0,Calculator!$G$35),0)</f>
        <v>0</v>
      </c>
      <c r="M2366" s="29">
        <f ca="1">IF(I2366&gt;0,IF(DAY($C2366)=1,SUM(INDIRECT("I"&amp;(ROW(C2365)-DAY(C2365))):I2365),0),0)</f>
        <v>0</v>
      </c>
      <c r="N2366" s="29">
        <f ca="1">IF(C2366&lt;Calculator!$G$27,0,IF(C2366=Calculator!$G$27,Calculator!$G$39,IF(H2366-K2366&lt;=0,IF(D2366&gt;Calculator!$G$39,IF(H2366-K2366+E2366+L2366+M2366+Calculator!$G$39&gt;Calculator!$G$39,Calculator!$G$39-(H2366+E2366+L2366+M2366-K2366),Calculator!$G$39),D2366),0)))</f>
        <v>0</v>
      </c>
    </row>
    <row r="2367" spans="1:14" ht="15.75" thickBot="1">
      <c r="A2367" s="33" t="str">
        <f ca="1">IF(C2367=Calculator!$H$27,"F",IF(Daily!D2367+Daily!H2367=0,IF(D2366+H2366&gt;0,"L",""),""))</f>
        <v/>
      </c>
      <c r="B2367" s="34">
        <v>2366</v>
      </c>
      <c r="C2367" s="19">
        <f t="shared" ca="1" si="145"/>
        <v>48296</v>
      </c>
      <c r="D2367" s="29">
        <f t="shared" ca="1" si="147"/>
        <v>42889.458509596283</v>
      </c>
      <c r="E2367" s="29">
        <f ca="1">IF(C2367&lt;Calculator!$D$26,0,IF(DAY($C2367)=1,IF(D2367-Calculator!$G$24&gt;0,Calculator!$G$24,D2367),0))</f>
        <v>0</v>
      </c>
      <c r="F2367" s="29">
        <f ca="1">IF(E2367&gt;0,D2367*Calculator!$G$22/12,0)</f>
        <v>0</v>
      </c>
      <c r="G2367" s="29">
        <f ca="1">IF(E2367&gt;0,(IFERROR(-PMT(Calculator!$G$22/12,Calculator!$G$23*12,Calculator!$G$20),0))-F2367,0)</f>
        <v>0</v>
      </c>
      <c r="H2367" s="29">
        <f t="shared" ca="1" si="148"/>
        <v>9584.3905716592471</v>
      </c>
      <c r="I2367" s="29">
        <f t="shared" ca="1" si="146"/>
        <v>1.7068092798845234</v>
      </c>
      <c r="J2367" s="30">
        <f>Calculator!$G$40</f>
        <v>6.5000000000000002E-2</v>
      </c>
      <c r="K2367" s="29">
        <f ca="1">IF(C2367&gt;=Calculator!$G$27,IF(DAY($C2367)=1,Calculator!$G$34/2,IF(DAY($C2367)=15,Calculator!$G$34/2,0)),0)</f>
        <v>0</v>
      </c>
      <c r="L2367" s="29">
        <f ca="1">IF(DAY($C2367)=28,IF(H2367=0,0,Calculator!$G$35),0)</f>
        <v>0</v>
      </c>
      <c r="M2367" s="29">
        <f ca="1">IF(I2367&gt;0,IF(DAY($C2367)=1,SUM(INDIRECT("I"&amp;(ROW(C2366)-DAY(C2366))):I2366),0),0)</f>
        <v>0</v>
      </c>
      <c r="N2367" s="29">
        <f ca="1">IF(C2367&lt;Calculator!$G$27,0,IF(C2367=Calculator!$G$27,Calculator!$G$39,IF(H2367-K2367&lt;=0,IF(D2367&gt;Calculator!$G$39,IF(H2367-K2367+E2367+L2367+M2367+Calculator!$G$39&gt;Calculator!$G$39,Calculator!$G$39-(H2367+E2367+L2367+M2367-K2367),Calculator!$G$39),D2367),0)))</f>
        <v>0</v>
      </c>
    </row>
    <row r="2368" spans="1:14" ht="15.75" thickBot="1">
      <c r="A2368" s="33" t="str">
        <f ca="1">IF(C2368=Calculator!$H$27,"F",IF(Daily!D2368+Daily!H2368=0,IF(D2367+H2367&gt;0,"L",""),""))</f>
        <v/>
      </c>
      <c r="B2368" s="34">
        <v>2367</v>
      </c>
      <c r="C2368" s="19">
        <f t="shared" ca="1" si="145"/>
        <v>48297</v>
      </c>
      <c r="D2368" s="29">
        <f t="shared" ca="1" si="147"/>
        <v>42889.458509596283</v>
      </c>
      <c r="E2368" s="29">
        <f ca="1">IF(C2368&lt;Calculator!$D$26,0,IF(DAY($C2368)=1,IF(D2368-Calculator!$G$24&gt;0,Calculator!$G$24,D2368),0))</f>
        <v>0</v>
      </c>
      <c r="F2368" s="29">
        <f ca="1">IF(E2368&gt;0,D2368*Calculator!$G$22/12,0)</f>
        <v>0</v>
      </c>
      <c r="G2368" s="29">
        <f ca="1">IF(E2368&gt;0,(IFERROR(-PMT(Calculator!$G$22/12,Calculator!$G$23*12,Calculator!$G$20),0))-F2368,0)</f>
        <v>0</v>
      </c>
      <c r="H2368" s="29">
        <f t="shared" ca="1" si="148"/>
        <v>9584.3905716592471</v>
      </c>
      <c r="I2368" s="29">
        <f t="shared" ca="1" si="146"/>
        <v>1.7068092798845234</v>
      </c>
      <c r="J2368" s="30">
        <f>Calculator!$G$40</f>
        <v>6.5000000000000002E-2</v>
      </c>
      <c r="K2368" s="29">
        <f ca="1">IF(C2368&gt;=Calculator!$G$27,IF(DAY($C2368)=1,Calculator!$G$34/2,IF(DAY($C2368)=15,Calculator!$G$34/2,0)),0)</f>
        <v>0</v>
      </c>
      <c r="L2368" s="29">
        <f ca="1">IF(DAY($C2368)=28,IF(H2368=0,0,Calculator!$G$35),0)</f>
        <v>0</v>
      </c>
      <c r="M2368" s="29">
        <f ca="1">IF(I2368&gt;0,IF(DAY($C2368)=1,SUM(INDIRECT("I"&amp;(ROW(C2367)-DAY(C2367))):I2367),0),0)</f>
        <v>0</v>
      </c>
      <c r="N2368" s="29">
        <f ca="1">IF(C2368&lt;Calculator!$G$27,0,IF(C2368=Calculator!$G$27,Calculator!$G$39,IF(H2368-K2368&lt;=0,IF(D2368&gt;Calculator!$G$39,IF(H2368-K2368+E2368+L2368+M2368+Calculator!$G$39&gt;Calculator!$G$39,Calculator!$G$39-(H2368+E2368+L2368+M2368-K2368),Calculator!$G$39),D2368),0)))</f>
        <v>0</v>
      </c>
    </row>
    <row r="2369" spans="1:14" ht="15.75" thickBot="1">
      <c r="A2369" s="33" t="str">
        <f ca="1">IF(C2369=Calculator!$H$27,"F",IF(Daily!D2369+Daily!H2369=0,IF(D2368+H2368&gt;0,"L",""),""))</f>
        <v/>
      </c>
      <c r="B2369" s="34">
        <v>2368</v>
      </c>
      <c r="C2369" s="19">
        <f t="shared" ca="1" si="145"/>
        <v>48298</v>
      </c>
      <c r="D2369" s="29">
        <f t="shared" ca="1" si="147"/>
        <v>42889.458509596283</v>
      </c>
      <c r="E2369" s="29">
        <f ca="1">IF(C2369&lt;Calculator!$D$26,0,IF(DAY($C2369)=1,IF(D2369-Calculator!$G$24&gt;0,Calculator!$G$24,D2369),0))</f>
        <v>0</v>
      </c>
      <c r="F2369" s="29">
        <f ca="1">IF(E2369&gt;0,D2369*Calculator!$G$22/12,0)</f>
        <v>0</v>
      </c>
      <c r="G2369" s="29">
        <f ca="1">IF(E2369&gt;0,(IFERROR(-PMT(Calculator!$G$22/12,Calculator!$G$23*12,Calculator!$G$20),0))-F2369,0)</f>
        <v>0</v>
      </c>
      <c r="H2369" s="29">
        <f t="shared" ca="1" si="148"/>
        <v>9584.3905716592471</v>
      </c>
      <c r="I2369" s="29">
        <f t="shared" ca="1" si="146"/>
        <v>1.7068092798845234</v>
      </c>
      <c r="J2369" s="30">
        <f>Calculator!$G$40</f>
        <v>6.5000000000000002E-2</v>
      </c>
      <c r="K2369" s="29">
        <f ca="1">IF(C2369&gt;=Calculator!$G$27,IF(DAY($C2369)=1,Calculator!$G$34/2,IF(DAY($C2369)=15,Calculator!$G$34/2,0)),0)</f>
        <v>0</v>
      </c>
      <c r="L2369" s="29">
        <f ca="1">IF(DAY($C2369)=28,IF(H2369=0,0,Calculator!$G$35),0)</f>
        <v>0</v>
      </c>
      <c r="M2369" s="29">
        <f ca="1">IF(I2369&gt;0,IF(DAY($C2369)=1,SUM(INDIRECT("I"&amp;(ROW(C2368)-DAY(C2368))):I2368),0),0)</f>
        <v>0</v>
      </c>
      <c r="N2369" s="29">
        <f ca="1">IF(C2369&lt;Calculator!$G$27,0,IF(C2369=Calculator!$G$27,Calculator!$G$39,IF(H2369-K2369&lt;=0,IF(D2369&gt;Calculator!$G$39,IF(H2369-K2369+E2369+L2369+M2369+Calculator!$G$39&gt;Calculator!$G$39,Calculator!$G$39-(H2369+E2369+L2369+M2369-K2369),Calculator!$G$39),D2369),0)))</f>
        <v>0</v>
      </c>
    </row>
    <row r="2370" spans="1:14" ht="15.75" thickBot="1">
      <c r="A2370" s="33" t="str">
        <f ca="1">IF(C2370=Calculator!$H$27,"F",IF(Daily!D2370+Daily!H2370=0,IF(D2369+H2369&gt;0,"L",""),""))</f>
        <v/>
      </c>
      <c r="B2370" s="34">
        <v>2369</v>
      </c>
      <c r="C2370" s="19">
        <f t="shared" ca="1" si="145"/>
        <v>48299</v>
      </c>
      <c r="D2370" s="29">
        <f t="shared" ca="1" si="147"/>
        <v>42889.458509596283</v>
      </c>
      <c r="E2370" s="29">
        <f ca="1">IF(C2370&lt;Calculator!$D$26,0,IF(DAY($C2370)=1,IF(D2370-Calculator!$G$24&gt;0,Calculator!$G$24,D2370),0))</f>
        <v>0</v>
      </c>
      <c r="F2370" s="29">
        <f ca="1">IF(E2370&gt;0,D2370*Calculator!$G$22/12,0)</f>
        <v>0</v>
      </c>
      <c r="G2370" s="29">
        <f ca="1">IF(E2370&gt;0,(IFERROR(-PMT(Calculator!$G$22/12,Calculator!$G$23*12,Calculator!$G$20),0))-F2370,0)</f>
        <v>0</v>
      </c>
      <c r="H2370" s="29">
        <f t="shared" ca="1" si="148"/>
        <v>9584.3905716592471</v>
      </c>
      <c r="I2370" s="29">
        <f t="shared" ca="1" si="146"/>
        <v>1.7068092798845234</v>
      </c>
      <c r="J2370" s="30">
        <f>Calculator!$G$40</f>
        <v>6.5000000000000002E-2</v>
      </c>
      <c r="K2370" s="29">
        <f ca="1">IF(C2370&gt;=Calculator!$G$27,IF(DAY($C2370)=1,Calculator!$G$34/2,IF(DAY($C2370)=15,Calculator!$G$34/2,0)),0)</f>
        <v>0</v>
      </c>
      <c r="L2370" s="29">
        <f ca="1">IF(DAY($C2370)=28,IF(H2370=0,0,Calculator!$G$35),0)</f>
        <v>0</v>
      </c>
      <c r="M2370" s="29">
        <f ca="1">IF(I2370&gt;0,IF(DAY($C2370)=1,SUM(INDIRECT("I"&amp;(ROW(C2369)-DAY(C2369))):I2369),0),0)</f>
        <v>0</v>
      </c>
      <c r="N2370" s="29">
        <f ca="1">IF(C2370&lt;Calculator!$G$27,0,IF(C2370=Calculator!$G$27,Calculator!$G$39,IF(H2370-K2370&lt;=0,IF(D2370&gt;Calculator!$G$39,IF(H2370-K2370+E2370+L2370+M2370+Calculator!$G$39&gt;Calculator!$G$39,Calculator!$G$39-(H2370+E2370+L2370+M2370-K2370),Calculator!$G$39),D2370),0)))</f>
        <v>0</v>
      </c>
    </row>
    <row r="2371" spans="1:14" ht="15.75" thickBot="1">
      <c r="A2371" s="33" t="str">
        <f ca="1">IF(C2371=Calculator!$H$27,"F",IF(Daily!D2371+Daily!H2371=0,IF(D2370+H2370&gt;0,"L",""),""))</f>
        <v/>
      </c>
      <c r="B2371" s="34">
        <v>2370</v>
      </c>
      <c r="C2371" s="19">
        <f t="shared" ref="C2371:C2434" ca="1" si="149">C2370+1</f>
        <v>48300</v>
      </c>
      <c r="D2371" s="29">
        <f t="shared" ca="1" si="147"/>
        <v>42889.458509596283</v>
      </c>
      <c r="E2371" s="29">
        <f ca="1">IF(C2371&lt;Calculator!$D$26,0,IF(DAY($C2371)=1,IF(D2371-Calculator!$G$24&gt;0,Calculator!$G$24,D2371),0))</f>
        <v>0</v>
      </c>
      <c r="F2371" s="29">
        <f ca="1">IF(E2371&gt;0,D2371*Calculator!$G$22/12,0)</f>
        <v>0</v>
      </c>
      <c r="G2371" s="29">
        <f ca="1">IF(E2371&gt;0,(IFERROR(-PMT(Calculator!$G$22/12,Calculator!$G$23*12,Calculator!$G$20),0))-F2371,0)</f>
        <v>0</v>
      </c>
      <c r="H2371" s="29">
        <f t="shared" ca="1" si="148"/>
        <v>9584.3905716592471</v>
      </c>
      <c r="I2371" s="29">
        <f t="shared" ref="I2371:I2434" ca="1" si="150">H2371*J2371/365</f>
        <v>1.7068092798845234</v>
      </c>
      <c r="J2371" s="30">
        <f>Calculator!$G$40</f>
        <v>6.5000000000000002E-2</v>
      </c>
      <c r="K2371" s="29">
        <f ca="1">IF(C2371&gt;=Calculator!$G$27,IF(DAY($C2371)=1,Calculator!$G$34/2,IF(DAY($C2371)=15,Calculator!$G$34/2,0)),0)</f>
        <v>0</v>
      </c>
      <c r="L2371" s="29">
        <f ca="1">IF(DAY($C2371)=28,IF(H2371=0,0,Calculator!$G$35),0)</f>
        <v>0</v>
      </c>
      <c r="M2371" s="29">
        <f ca="1">IF(I2371&gt;0,IF(DAY($C2371)=1,SUM(INDIRECT("I"&amp;(ROW(C2370)-DAY(C2370))):I2370),0),0)</f>
        <v>0</v>
      </c>
      <c r="N2371" s="29">
        <f ca="1">IF(C2371&lt;Calculator!$G$27,0,IF(C2371=Calculator!$G$27,Calculator!$G$39,IF(H2371-K2371&lt;=0,IF(D2371&gt;Calculator!$G$39,IF(H2371-K2371+E2371+L2371+M2371+Calculator!$G$39&gt;Calculator!$G$39,Calculator!$G$39-(H2371+E2371+L2371+M2371-K2371),Calculator!$G$39),D2371),0)))</f>
        <v>0</v>
      </c>
    </row>
    <row r="2372" spans="1:14" ht="15.75" thickBot="1">
      <c r="A2372" s="33" t="str">
        <f ca="1">IF(C2372=Calculator!$H$27,"F",IF(Daily!D2372+Daily!H2372=0,IF(D2371+H2371&gt;0,"L",""),""))</f>
        <v/>
      </c>
      <c r="B2372" s="34">
        <v>2371</v>
      </c>
      <c r="C2372" s="19">
        <f t="shared" ca="1" si="149"/>
        <v>48301</v>
      </c>
      <c r="D2372" s="29">
        <f t="shared" ref="D2372:D2435" ca="1" si="151">IF(((D2371-G2371)-N2371)&lt;0,0,((D2371-G2371)-N2371))</f>
        <v>42889.458509596283</v>
      </c>
      <c r="E2372" s="29">
        <f ca="1">IF(C2372&lt;Calculator!$D$26,0,IF(DAY($C2372)=1,IF(D2372-Calculator!$G$24&gt;0,Calculator!$G$24,D2372),0))</f>
        <v>0</v>
      </c>
      <c r="F2372" s="29">
        <f ca="1">IF(E2372&gt;0,D2372*Calculator!$G$22/12,0)</f>
        <v>0</v>
      </c>
      <c r="G2372" s="29">
        <f ca="1">IF(E2372&gt;0,(IFERROR(-PMT(Calculator!$G$22/12,Calculator!$G$23*12,Calculator!$G$20),0))-F2372,0)</f>
        <v>0</v>
      </c>
      <c r="H2372" s="29">
        <f t="shared" ref="H2372:H2435" ca="1" si="152">IF((H2371-K2371+SUM(L2371:N2371)+E2371)&lt;0,0,(H2371-K2371+SUM(L2371:N2371)+E2371))</f>
        <v>9584.3905716592471</v>
      </c>
      <c r="I2372" s="29">
        <f t="shared" ca="1" si="150"/>
        <v>1.7068092798845234</v>
      </c>
      <c r="J2372" s="30">
        <f>Calculator!$G$40</f>
        <v>6.5000000000000002E-2</v>
      </c>
      <c r="K2372" s="29">
        <f ca="1">IF(C2372&gt;=Calculator!$G$27,IF(DAY($C2372)=1,Calculator!$G$34/2,IF(DAY($C2372)=15,Calculator!$G$34/2,0)),0)</f>
        <v>0</v>
      </c>
      <c r="L2372" s="29">
        <f ca="1">IF(DAY($C2372)=28,IF(H2372=0,0,Calculator!$G$35),0)</f>
        <v>5000</v>
      </c>
      <c r="M2372" s="29">
        <f ca="1">IF(I2372&gt;0,IF(DAY($C2372)=1,SUM(INDIRECT("I"&amp;(ROW(C2371)-DAY(C2371))):I2371),0),0)</f>
        <v>0</v>
      </c>
      <c r="N2372" s="29">
        <f ca="1">IF(C2372&lt;Calculator!$G$27,0,IF(C2372=Calculator!$G$27,Calculator!$G$39,IF(H2372-K2372&lt;=0,IF(D2372&gt;Calculator!$G$39,IF(H2372-K2372+E2372+L2372+M2372+Calculator!$G$39&gt;Calculator!$G$39,Calculator!$G$39-(H2372+E2372+L2372+M2372-K2372),Calculator!$G$39),D2372),0)))</f>
        <v>0</v>
      </c>
    </row>
    <row r="2373" spans="1:14" ht="15.75" thickBot="1">
      <c r="A2373" s="33" t="str">
        <f ca="1">IF(C2373=Calculator!$H$27,"F",IF(Daily!D2373+Daily!H2373=0,IF(D2372+H2372&gt;0,"L",""),""))</f>
        <v/>
      </c>
      <c r="B2373" s="34">
        <v>2372</v>
      </c>
      <c r="C2373" s="19">
        <f t="shared" ca="1" si="149"/>
        <v>48302</v>
      </c>
      <c r="D2373" s="29">
        <f t="shared" ca="1" si="151"/>
        <v>42889.458509596283</v>
      </c>
      <c r="E2373" s="29">
        <f ca="1">IF(C2373&lt;Calculator!$D$26,0,IF(DAY($C2373)=1,IF(D2373-Calculator!$G$24&gt;0,Calculator!$G$24,D2373),0))</f>
        <v>0</v>
      </c>
      <c r="F2373" s="29">
        <f ca="1">IF(E2373&gt;0,D2373*Calculator!$G$22/12,0)</f>
        <v>0</v>
      </c>
      <c r="G2373" s="29">
        <f ca="1">IF(E2373&gt;0,(IFERROR(-PMT(Calculator!$G$22/12,Calculator!$G$23*12,Calculator!$G$20),0))-F2373,0)</f>
        <v>0</v>
      </c>
      <c r="H2373" s="29">
        <f t="shared" ca="1" si="152"/>
        <v>14584.390571659247</v>
      </c>
      <c r="I2373" s="29">
        <f t="shared" ca="1" si="150"/>
        <v>2.597220238788633</v>
      </c>
      <c r="J2373" s="30">
        <f>Calculator!$G$40</f>
        <v>6.5000000000000002E-2</v>
      </c>
      <c r="K2373" s="29">
        <f ca="1">IF(C2373&gt;=Calculator!$G$27,IF(DAY($C2373)=1,Calculator!$G$34/2,IF(DAY($C2373)=15,Calculator!$G$34/2,0)),0)</f>
        <v>0</v>
      </c>
      <c r="L2373" s="29">
        <f ca="1">IF(DAY($C2373)=28,IF(H2373=0,0,Calculator!$G$35),0)</f>
        <v>0</v>
      </c>
      <c r="M2373" s="29">
        <f ca="1">IF(I2373&gt;0,IF(DAY($C2373)=1,SUM(INDIRECT("I"&amp;(ROW(C2372)-DAY(C2372))):I2372),0),0)</f>
        <v>0</v>
      </c>
      <c r="N2373" s="29">
        <f ca="1">IF(C2373&lt;Calculator!$G$27,0,IF(C2373=Calculator!$G$27,Calculator!$G$39,IF(H2373-K2373&lt;=0,IF(D2373&gt;Calculator!$G$39,IF(H2373-K2373+E2373+L2373+M2373+Calculator!$G$39&gt;Calculator!$G$39,Calculator!$G$39-(H2373+E2373+L2373+M2373-K2373),Calculator!$G$39),D2373),0)))</f>
        <v>0</v>
      </c>
    </row>
    <row r="2374" spans="1:14" ht="15.75" thickBot="1">
      <c r="A2374" s="33" t="str">
        <f ca="1">IF(C2374=Calculator!$H$27,"F",IF(Daily!D2374+Daily!H2374=0,IF(D2373+H2373&gt;0,"L",""),""))</f>
        <v/>
      </c>
      <c r="B2374" s="34">
        <v>2373</v>
      </c>
      <c r="C2374" s="19">
        <f t="shared" ca="1" si="149"/>
        <v>48303</v>
      </c>
      <c r="D2374" s="29">
        <f t="shared" ca="1" si="151"/>
        <v>42889.458509596283</v>
      </c>
      <c r="E2374" s="29">
        <f ca="1">IF(C2374&lt;Calculator!$D$26,0,IF(DAY($C2374)=1,IF(D2374-Calculator!$G$24&gt;0,Calculator!$G$24,D2374),0))</f>
        <v>0</v>
      </c>
      <c r="F2374" s="29">
        <f ca="1">IF(E2374&gt;0,D2374*Calculator!$G$22/12,0)</f>
        <v>0</v>
      </c>
      <c r="G2374" s="29">
        <f ca="1">IF(E2374&gt;0,(IFERROR(-PMT(Calculator!$G$22/12,Calculator!$G$23*12,Calculator!$G$20),0))-F2374,0)</f>
        <v>0</v>
      </c>
      <c r="H2374" s="29">
        <f t="shared" ca="1" si="152"/>
        <v>14584.390571659247</v>
      </c>
      <c r="I2374" s="29">
        <f t="shared" ca="1" si="150"/>
        <v>2.597220238788633</v>
      </c>
      <c r="J2374" s="30">
        <f>Calculator!$G$40</f>
        <v>6.5000000000000002E-2</v>
      </c>
      <c r="K2374" s="29">
        <f ca="1">IF(C2374&gt;=Calculator!$G$27,IF(DAY($C2374)=1,Calculator!$G$34/2,IF(DAY($C2374)=15,Calculator!$G$34/2,0)),0)</f>
        <v>0</v>
      </c>
      <c r="L2374" s="29">
        <f ca="1">IF(DAY($C2374)=28,IF(H2374=0,0,Calculator!$G$35),0)</f>
        <v>0</v>
      </c>
      <c r="M2374" s="29">
        <f ca="1">IF(I2374&gt;0,IF(DAY($C2374)=1,SUM(INDIRECT("I"&amp;(ROW(C2373)-DAY(C2373))):I2373),0),0)</f>
        <v>0</v>
      </c>
      <c r="N2374" s="29">
        <f ca="1">IF(C2374&lt;Calculator!$G$27,0,IF(C2374=Calculator!$G$27,Calculator!$G$39,IF(H2374-K2374&lt;=0,IF(D2374&gt;Calculator!$G$39,IF(H2374-K2374+E2374+L2374+M2374+Calculator!$G$39&gt;Calculator!$G$39,Calculator!$G$39-(H2374+E2374+L2374+M2374-K2374),Calculator!$G$39),D2374),0)))</f>
        <v>0</v>
      </c>
    </row>
    <row r="2375" spans="1:14" ht="15.75" thickBot="1">
      <c r="A2375" s="33" t="str">
        <f ca="1">IF(C2375=Calculator!$H$27,"F",IF(Daily!D2375+Daily!H2375=0,IF(D2374+H2374&gt;0,"L",""),""))</f>
        <v/>
      </c>
      <c r="B2375" s="34">
        <v>2374</v>
      </c>
      <c r="C2375" s="19">
        <f t="shared" ca="1" si="149"/>
        <v>48304</v>
      </c>
      <c r="D2375" s="29">
        <f t="shared" ca="1" si="151"/>
        <v>42889.458509596283</v>
      </c>
      <c r="E2375" s="29">
        <f ca="1">IF(C2375&lt;Calculator!$D$26,0,IF(DAY($C2375)=1,IF(D2375-Calculator!$G$24&gt;0,Calculator!$G$24,D2375),0))</f>
        <v>0</v>
      </c>
      <c r="F2375" s="29">
        <f ca="1">IF(E2375&gt;0,D2375*Calculator!$G$22/12,0)</f>
        <v>0</v>
      </c>
      <c r="G2375" s="29">
        <f ca="1">IF(E2375&gt;0,(IFERROR(-PMT(Calculator!$G$22/12,Calculator!$G$23*12,Calculator!$G$20),0))-F2375,0)</f>
        <v>0</v>
      </c>
      <c r="H2375" s="29">
        <f t="shared" ca="1" si="152"/>
        <v>14584.390571659247</v>
      </c>
      <c r="I2375" s="29">
        <f t="shared" ca="1" si="150"/>
        <v>2.597220238788633</v>
      </c>
      <c r="J2375" s="30">
        <f>Calculator!$G$40</f>
        <v>6.5000000000000002E-2</v>
      </c>
      <c r="K2375" s="29">
        <f ca="1">IF(C2375&gt;=Calculator!$G$27,IF(DAY($C2375)=1,Calculator!$G$34/2,IF(DAY($C2375)=15,Calculator!$G$34/2,0)),0)</f>
        <v>0</v>
      </c>
      <c r="L2375" s="29">
        <f ca="1">IF(DAY($C2375)=28,IF(H2375=0,0,Calculator!$G$35),0)</f>
        <v>0</v>
      </c>
      <c r="M2375" s="29">
        <f ca="1">IF(I2375&gt;0,IF(DAY($C2375)=1,SUM(INDIRECT("I"&amp;(ROW(C2374)-DAY(C2374))):I2374),0),0)</f>
        <v>0</v>
      </c>
      <c r="N2375" s="29">
        <f ca="1">IF(C2375&lt;Calculator!$G$27,0,IF(C2375=Calculator!$G$27,Calculator!$G$39,IF(H2375-K2375&lt;=0,IF(D2375&gt;Calculator!$G$39,IF(H2375-K2375+E2375+L2375+M2375+Calculator!$G$39&gt;Calculator!$G$39,Calculator!$G$39-(H2375+E2375+L2375+M2375-K2375),Calculator!$G$39),D2375),0)))</f>
        <v>0</v>
      </c>
    </row>
    <row r="2376" spans="1:14" ht="15.75" thickBot="1">
      <c r="A2376" s="33" t="str">
        <f ca="1">IF(C2376=Calculator!$H$27,"F",IF(Daily!D2376+Daily!H2376=0,IF(D2375+H2375&gt;0,"L",""),""))</f>
        <v/>
      </c>
      <c r="B2376" s="34">
        <v>2375</v>
      </c>
      <c r="C2376" s="19">
        <f t="shared" ca="1" si="149"/>
        <v>48305</v>
      </c>
      <c r="D2376" s="29">
        <f t="shared" ca="1" si="151"/>
        <v>42889.458509596283</v>
      </c>
      <c r="E2376" s="29">
        <f ca="1">IF(C2376&lt;Calculator!$D$26,0,IF(DAY($C2376)=1,IF(D2376-Calculator!$G$24&gt;0,Calculator!$G$24,D2376),0))</f>
        <v>1878.8756805424866</v>
      </c>
      <c r="F2376" s="29">
        <f ca="1">IF(E2376&gt;0,D2376*Calculator!$G$22/12,0)</f>
        <v>178.70607712331787</v>
      </c>
      <c r="G2376" s="29">
        <f ca="1">IF(E2376&gt;0,(IFERROR(-PMT(Calculator!$G$22/12,Calculator!$G$23*12,Calculator!$G$20),0))-F2376,0)</f>
        <v>1700.1696034191687</v>
      </c>
      <c r="H2376" s="29">
        <f t="shared" ca="1" si="152"/>
        <v>14584.390571659247</v>
      </c>
      <c r="I2376" s="29">
        <f t="shared" ca="1" si="150"/>
        <v>2.597220238788633</v>
      </c>
      <c r="J2376" s="30">
        <f>Calculator!$G$40</f>
        <v>6.5000000000000002E-2</v>
      </c>
      <c r="K2376" s="29">
        <f ca="1">IF(C2376&gt;=Calculator!$G$27,IF(DAY($C2376)=1,Calculator!$G$34/2,IF(DAY($C2376)=15,Calculator!$G$34/2,0)),0)</f>
        <v>4500</v>
      </c>
      <c r="L2376" s="29">
        <f ca="1">IF(DAY($C2376)=28,IF(H2376=0,0,Calculator!$G$35),0)</f>
        <v>0</v>
      </c>
      <c r="M2376" s="29">
        <f ca="1">IF(I2376&gt;0,IF(DAY($C2376)=1,SUM(INDIRECT("I"&amp;(ROW(C2375)-DAY(C2375))):I2375),0),0)</f>
        <v>42.543036239361236</v>
      </c>
      <c r="N2376" s="29">
        <f ca="1">IF(C2376&lt;Calculator!$G$27,0,IF(C2376=Calculator!$G$27,Calculator!$G$39,IF(H2376-K2376&lt;=0,IF(D2376&gt;Calculator!$G$39,IF(H2376-K2376+E2376+L2376+M2376+Calculator!$G$39&gt;Calculator!$G$39,Calculator!$G$39-(H2376+E2376+L2376+M2376-K2376),Calculator!$G$39),D2376),0)))</f>
        <v>0</v>
      </c>
    </row>
    <row r="2377" spans="1:14" ht="15.75" thickBot="1">
      <c r="A2377" s="33" t="str">
        <f ca="1">IF(C2377=Calculator!$H$27,"F",IF(Daily!D2377+Daily!H2377=0,IF(D2376+H2376&gt;0,"L",""),""))</f>
        <v/>
      </c>
      <c r="B2377" s="34">
        <v>2376</v>
      </c>
      <c r="C2377" s="19">
        <f t="shared" ca="1" si="149"/>
        <v>48306</v>
      </c>
      <c r="D2377" s="29">
        <f t="shared" ca="1" si="151"/>
        <v>41189.288906177113</v>
      </c>
      <c r="E2377" s="29">
        <f ca="1">IF(C2377&lt;Calculator!$D$26,0,IF(DAY($C2377)=1,IF(D2377-Calculator!$G$24&gt;0,Calculator!$G$24,D2377),0))</f>
        <v>0</v>
      </c>
      <c r="F2377" s="29">
        <f ca="1">IF(E2377&gt;0,D2377*Calculator!$G$22/12,0)</f>
        <v>0</v>
      </c>
      <c r="G2377" s="29">
        <f ca="1">IF(E2377&gt;0,(IFERROR(-PMT(Calculator!$G$22/12,Calculator!$G$23*12,Calculator!$G$20),0))-F2377,0)</f>
        <v>0</v>
      </c>
      <c r="H2377" s="29">
        <f t="shared" ca="1" si="152"/>
        <v>12005.809288441096</v>
      </c>
      <c r="I2377" s="29">
        <f t="shared" ca="1" si="150"/>
        <v>2.1380208321881407</v>
      </c>
      <c r="J2377" s="30">
        <f>Calculator!$G$40</f>
        <v>6.5000000000000002E-2</v>
      </c>
      <c r="K2377" s="29">
        <f ca="1">IF(C2377&gt;=Calculator!$G$27,IF(DAY($C2377)=1,Calculator!$G$34/2,IF(DAY($C2377)=15,Calculator!$G$34/2,0)),0)</f>
        <v>0</v>
      </c>
      <c r="L2377" s="29">
        <f ca="1">IF(DAY($C2377)=28,IF(H2377=0,0,Calculator!$G$35),0)</f>
        <v>0</v>
      </c>
      <c r="M2377" s="29">
        <f ca="1">IF(I2377&gt;0,IF(DAY($C2377)=1,SUM(INDIRECT("I"&amp;(ROW(C2376)-DAY(C2376))):I2376),0),0)</f>
        <v>0</v>
      </c>
      <c r="N2377" s="29">
        <f ca="1">IF(C2377&lt;Calculator!$G$27,0,IF(C2377=Calculator!$G$27,Calculator!$G$39,IF(H2377-K2377&lt;=0,IF(D2377&gt;Calculator!$G$39,IF(H2377-K2377+E2377+L2377+M2377+Calculator!$G$39&gt;Calculator!$G$39,Calculator!$G$39-(H2377+E2377+L2377+M2377-K2377),Calculator!$G$39),D2377),0)))</f>
        <v>0</v>
      </c>
    </row>
    <row r="2378" spans="1:14" ht="15.75" thickBot="1">
      <c r="A2378" s="33" t="str">
        <f ca="1">IF(C2378=Calculator!$H$27,"F",IF(Daily!D2378+Daily!H2378=0,IF(D2377+H2377&gt;0,"L",""),""))</f>
        <v/>
      </c>
      <c r="B2378" s="34">
        <v>2377</v>
      </c>
      <c r="C2378" s="19">
        <f t="shared" ca="1" si="149"/>
        <v>48307</v>
      </c>
      <c r="D2378" s="29">
        <f t="shared" ca="1" si="151"/>
        <v>41189.288906177113</v>
      </c>
      <c r="E2378" s="29">
        <f ca="1">IF(C2378&lt;Calculator!$D$26,0,IF(DAY($C2378)=1,IF(D2378-Calculator!$G$24&gt;0,Calculator!$G$24,D2378),0))</f>
        <v>0</v>
      </c>
      <c r="F2378" s="29">
        <f ca="1">IF(E2378&gt;0,D2378*Calculator!$G$22/12,0)</f>
        <v>0</v>
      </c>
      <c r="G2378" s="29">
        <f ca="1">IF(E2378&gt;0,(IFERROR(-PMT(Calculator!$G$22/12,Calculator!$G$23*12,Calculator!$G$20),0))-F2378,0)</f>
        <v>0</v>
      </c>
      <c r="H2378" s="29">
        <f t="shared" ca="1" si="152"/>
        <v>12005.809288441096</v>
      </c>
      <c r="I2378" s="29">
        <f t="shared" ca="1" si="150"/>
        <v>2.1380208321881407</v>
      </c>
      <c r="J2378" s="30">
        <f>Calculator!$G$40</f>
        <v>6.5000000000000002E-2</v>
      </c>
      <c r="K2378" s="29">
        <f ca="1">IF(C2378&gt;=Calculator!$G$27,IF(DAY($C2378)=1,Calculator!$G$34/2,IF(DAY($C2378)=15,Calculator!$G$34/2,0)),0)</f>
        <v>0</v>
      </c>
      <c r="L2378" s="29">
        <f ca="1">IF(DAY($C2378)=28,IF(H2378=0,0,Calculator!$G$35),0)</f>
        <v>0</v>
      </c>
      <c r="M2378" s="29">
        <f ca="1">IF(I2378&gt;0,IF(DAY($C2378)=1,SUM(INDIRECT("I"&amp;(ROW(C2377)-DAY(C2377))):I2377),0),0)</f>
        <v>0</v>
      </c>
      <c r="N2378" s="29">
        <f ca="1">IF(C2378&lt;Calculator!$G$27,0,IF(C2378=Calculator!$G$27,Calculator!$G$39,IF(H2378-K2378&lt;=0,IF(D2378&gt;Calculator!$G$39,IF(H2378-K2378+E2378+L2378+M2378+Calculator!$G$39&gt;Calculator!$G$39,Calculator!$G$39-(H2378+E2378+L2378+M2378-K2378),Calculator!$G$39),D2378),0)))</f>
        <v>0</v>
      </c>
    </row>
    <row r="2379" spans="1:14" ht="15.75" thickBot="1">
      <c r="A2379" s="33" t="str">
        <f ca="1">IF(C2379=Calculator!$H$27,"F",IF(Daily!D2379+Daily!H2379=0,IF(D2378+H2378&gt;0,"L",""),""))</f>
        <v/>
      </c>
      <c r="B2379" s="34">
        <v>2378</v>
      </c>
      <c r="C2379" s="19">
        <f t="shared" ca="1" si="149"/>
        <v>48308</v>
      </c>
      <c r="D2379" s="29">
        <f t="shared" ca="1" si="151"/>
        <v>41189.288906177113</v>
      </c>
      <c r="E2379" s="29">
        <f ca="1">IF(C2379&lt;Calculator!$D$26,0,IF(DAY($C2379)=1,IF(D2379-Calculator!$G$24&gt;0,Calculator!$G$24,D2379),0))</f>
        <v>0</v>
      </c>
      <c r="F2379" s="29">
        <f ca="1">IF(E2379&gt;0,D2379*Calculator!$G$22/12,0)</f>
        <v>0</v>
      </c>
      <c r="G2379" s="29">
        <f ca="1">IF(E2379&gt;0,(IFERROR(-PMT(Calculator!$G$22/12,Calculator!$G$23*12,Calculator!$G$20),0))-F2379,0)</f>
        <v>0</v>
      </c>
      <c r="H2379" s="29">
        <f t="shared" ca="1" si="152"/>
        <v>12005.809288441096</v>
      </c>
      <c r="I2379" s="29">
        <f t="shared" ca="1" si="150"/>
        <v>2.1380208321881407</v>
      </c>
      <c r="J2379" s="30">
        <f>Calculator!$G$40</f>
        <v>6.5000000000000002E-2</v>
      </c>
      <c r="K2379" s="29">
        <f ca="1">IF(C2379&gt;=Calculator!$G$27,IF(DAY($C2379)=1,Calculator!$G$34/2,IF(DAY($C2379)=15,Calculator!$G$34/2,0)),0)</f>
        <v>0</v>
      </c>
      <c r="L2379" s="29">
        <f ca="1">IF(DAY($C2379)=28,IF(H2379=0,0,Calculator!$G$35),0)</f>
        <v>0</v>
      </c>
      <c r="M2379" s="29">
        <f ca="1">IF(I2379&gt;0,IF(DAY($C2379)=1,SUM(INDIRECT("I"&amp;(ROW(C2378)-DAY(C2378))):I2378),0),0)</f>
        <v>0</v>
      </c>
      <c r="N2379" s="29">
        <f ca="1">IF(C2379&lt;Calculator!$G$27,0,IF(C2379=Calculator!$G$27,Calculator!$G$39,IF(H2379-K2379&lt;=0,IF(D2379&gt;Calculator!$G$39,IF(H2379-K2379+E2379+L2379+M2379+Calculator!$G$39&gt;Calculator!$G$39,Calculator!$G$39-(H2379+E2379+L2379+M2379-K2379),Calculator!$G$39),D2379),0)))</f>
        <v>0</v>
      </c>
    </row>
    <row r="2380" spans="1:14" ht="15.75" thickBot="1">
      <c r="A2380" s="33" t="str">
        <f ca="1">IF(C2380=Calculator!$H$27,"F",IF(Daily!D2380+Daily!H2380=0,IF(D2379+H2379&gt;0,"L",""),""))</f>
        <v/>
      </c>
      <c r="B2380" s="34">
        <v>2379</v>
      </c>
      <c r="C2380" s="19">
        <f t="shared" ca="1" si="149"/>
        <v>48309</v>
      </c>
      <c r="D2380" s="29">
        <f t="shared" ca="1" si="151"/>
        <v>41189.288906177113</v>
      </c>
      <c r="E2380" s="29">
        <f ca="1">IF(C2380&lt;Calculator!$D$26,0,IF(DAY($C2380)=1,IF(D2380-Calculator!$G$24&gt;0,Calculator!$G$24,D2380),0))</f>
        <v>0</v>
      </c>
      <c r="F2380" s="29">
        <f ca="1">IF(E2380&gt;0,D2380*Calculator!$G$22/12,0)</f>
        <v>0</v>
      </c>
      <c r="G2380" s="29">
        <f ca="1">IF(E2380&gt;0,(IFERROR(-PMT(Calculator!$G$22/12,Calculator!$G$23*12,Calculator!$G$20),0))-F2380,0)</f>
        <v>0</v>
      </c>
      <c r="H2380" s="29">
        <f t="shared" ca="1" si="152"/>
        <v>12005.809288441096</v>
      </c>
      <c r="I2380" s="29">
        <f t="shared" ca="1" si="150"/>
        <v>2.1380208321881407</v>
      </c>
      <c r="J2380" s="30">
        <f>Calculator!$G$40</f>
        <v>6.5000000000000002E-2</v>
      </c>
      <c r="K2380" s="29">
        <f ca="1">IF(C2380&gt;=Calculator!$G$27,IF(DAY($C2380)=1,Calculator!$G$34/2,IF(DAY($C2380)=15,Calculator!$G$34/2,0)),0)</f>
        <v>0</v>
      </c>
      <c r="L2380" s="29">
        <f ca="1">IF(DAY($C2380)=28,IF(H2380=0,0,Calculator!$G$35),0)</f>
        <v>0</v>
      </c>
      <c r="M2380" s="29">
        <f ca="1">IF(I2380&gt;0,IF(DAY($C2380)=1,SUM(INDIRECT("I"&amp;(ROW(C2379)-DAY(C2379))):I2379),0),0)</f>
        <v>0</v>
      </c>
      <c r="N2380" s="29">
        <f ca="1">IF(C2380&lt;Calculator!$G$27,0,IF(C2380=Calculator!$G$27,Calculator!$G$39,IF(H2380-K2380&lt;=0,IF(D2380&gt;Calculator!$G$39,IF(H2380-K2380+E2380+L2380+M2380+Calculator!$G$39&gt;Calculator!$G$39,Calculator!$G$39-(H2380+E2380+L2380+M2380-K2380),Calculator!$G$39),D2380),0)))</f>
        <v>0</v>
      </c>
    </row>
    <row r="2381" spans="1:14" ht="15.75" thickBot="1">
      <c r="A2381" s="33" t="str">
        <f ca="1">IF(C2381=Calculator!$H$27,"F",IF(Daily!D2381+Daily!H2381=0,IF(D2380+H2380&gt;0,"L",""),""))</f>
        <v/>
      </c>
      <c r="B2381" s="34">
        <v>2380</v>
      </c>
      <c r="C2381" s="19">
        <f t="shared" ca="1" si="149"/>
        <v>48310</v>
      </c>
      <c r="D2381" s="29">
        <f t="shared" ca="1" si="151"/>
        <v>41189.288906177113</v>
      </c>
      <c r="E2381" s="29">
        <f ca="1">IF(C2381&lt;Calculator!$D$26,0,IF(DAY($C2381)=1,IF(D2381-Calculator!$G$24&gt;0,Calculator!$G$24,D2381),0))</f>
        <v>0</v>
      </c>
      <c r="F2381" s="29">
        <f ca="1">IF(E2381&gt;0,D2381*Calculator!$G$22/12,0)</f>
        <v>0</v>
      </c>
      <c r="G2381" s="29">
        <f ca="1">IF(E2381&gt;0,(IFERROR(-PMT(Calculator!$G$22/12,Calculator!$G$23*12,Calculator!$G$20),0))-F2381,0)</f>
        <v>0</v>
      </c>
      <c r="H2381" s="29">
        <f t="shared" ca="1" si="152"/>
        <v>12005.809288441096</v>
      </c>
      <c r="I2381" s="29">
        <f t="shared" ca="1" si="150"/>
        <v>2.1380208321881407</v>
      </c>
      <c r="J2381" s="30">
        <f>Calculator!$G$40</f>
        <v>6.5000000000000002E-2</v>
      </c>
      <c r="K2381" s="29">
        <f ca="1">IF(C2381&gt;=Calculator!$G$27,IF(DAY($C2381)=1,Calculator!$G$34/2,IF(DAY($C2381)=15,Calculator!$G$34/2,0)),0)</f>
        <v>0</v>
      </c>
      <c r="L2381" s="29">
        <f ca="1">IF(DAY($C2381)=28,IF(H2381=0,0,Calculator!$G$35),0)</f>
        <v>0</v>
      </c>
      <c r="M2381" s="29">
        <f ca="1">IF(I2381&gt;0,IF(DAY($C2381)=1,SUM(INDIRECT("I"&amp;(ROW(C2380)-DAY(C2380))):I2380),0),0)</f>
        <v>0</v>
      </c>
      <c r="N2381" s="29">
        <f ca="1">IF(C2381&lt;Calculator!$G$27,0,IF(C2381=Calculator!$G$27,Calculator!$G$39,IF(H2381-K2381&lt;=0,IF(D2381&gt;Calculator!$G$39,IF(H2381-K2381+E2381+L2381+M2381+Calculator!$G$39&gt;Calculator!$G$39,Calculator!$G$39-(H2381+E2381+L2381+M2381-K2381),Calculator!$G$39),D2381),0)))</f>
        <v>0</v>
      </c>
    </row>
    <row r="2382" spans="1:14" ht="15.75" thickBot="1">
      <c r="A2382" s="33" t="str">
        <f ca="1">IF(C2382=Calculator!$H$27,"F",IF(Daily!D2382+Daily!H2382=0,IF(D2381+H2381&gt;0,"L",""),""))</f>
        <v/>
      </c>
      <c r="B2382" s="34">
        <v>2381</v>
      </c>
      <c r="C2382" s="19">
        <f t="shared" ca="1" si="149"/>
        <v>48311</v>
      </c>
      <c r="D2382" s="29">
        <f t="shared" ca="1" si="151"/>
        <v>41189.288906177113</v>
      </c>
      <c r="E2382" s="29">
        <f ca="1">IF(C2382&lt;Calculator!$D$26,0,IF(DAY($C2382)=1,IF(D2382-Calculator!$G$24&gt;0,Calculator!$G$24,D2382),0))</f>
        <v>0</v>
      </c>
      <c r="F2382" s="29">
        <f ca="1">IF(E2382&gt;0,D2382*Calculator!$G$22/12,0)</f>
        <v>0</v>
      </c>
      <c r="G2382" s="29">
        <f ca="1">IF(E2382&gt;0,(IFERROR(-PMT(Calculator!$G$22/12,Calculator!$G$23*12,Calculator!$G$20),0))-F2382,0)</f>
        <v>0</v>
      </c>
      <c r="H2382" s="29">
        <f t="shared" ca="1" si="152"/>
        <v>12005.809288441096</v>
      </c>
      <c r="I2382" s="29">
        <f t="shared" ca="1" si="150"/>
        <v>2.1380208321881407</v>
      </c>
      <c r="J2382" s="30">
        <f>Calculator!$G$40</f>
        <v>6.5000000000000002E-2</v>
      </c>
      <c r="K2382" s="29">
        <f ca="1">IF(C2382&gt;=Calculator!$G$27,IF(DAY($C2382)=1,Calculator!$G$34/2,IF(DAY($C2382)=15,Calculator!$G$34/2,0)),0)</f>
        <v>0</v>
      </c>
      <c r="L2382" s="29">
        <f ca="1">IF(DAY($C2382)=28,IF(H2382=0,0,Calculator!$G$35),0)</f>
        <v>0</v>
      </c>
      <c r="M2382" s="29">
        <f ca="1">IF(I2382&gt;0,IF(DAY($C2382)=1,SUM(INDIRECT("I"&amp;(ROW(C2381)-DAY(C2381))):I2381),0),0)</f>
        <v>0</v>
      </c>
      <c r="N2382" s="29">
        <f ca="1">IF(C2382&lt;Calculator!$G$27,0,IF(C2382=Calculator!$G$27,Calculator!$G$39,IF(H2382-K2382&lt;=0,IF(D2382&gt;Calculator!$G$39,IF(H2382-K2382+E2382+L2382+M2382+Calculator!$G$39&gt;Calculator!$G$39,Calculator!$G$39-(H2382+E2382+L2382+M2382-K2382),Calculator!$G$39),D2382),0)))</f>
        <v>0</v>
      </c>
    </row>
    <row r="2383" spans="1:14" ht="15.75" thickBot="1">
      <c r="A2383" s="33" t="str">
        <f ca="1">IF(C2383=Calculator!$H$27,"F",IF(Daily!D2383+Daily!H2383=0,IF(D2382+H2382&gt;0,"L",""),""))</f>
        <v/>
      </c>
      <c r="B2383" s="34">
        <v>2382</v>
      </c>
      <c r="C2383" s="19">
        <f t="shared" ca="1" si="149"/>
        <v>48312</v>
      </c>
      <c r="D2383" s="29">
        <f t="shared" ca="1" si="151"/>
        <v>41189.288906177113</v>
      </c>
      <c r="E2383" s="29">
        <f ca="1">IF(C2383&lt;Calculator!$D$26,0,IF(DAY($C2383)=1,IF(D2383-Calculator!$G$24&gt;0,Calculator!$G$24,D2383),0))</f>
        <v>0</v>
      </c>
      <c r="F2383" s="29">
        <f ca="1">IF(E2383&gt;0,D2383*Calculator!$G$22/12,0)</f>
        <v>0</v>
      </c>
      <c r="G2383" s="29">
        <f ca="1">IF(E2383&gt;0,(IFERROR(-PMT(Calculator!$G$22/12,Calculator!$G$23*12,Calculator!$G$20),0))-F2383,0)</f>
        <v>0</v>
      </c>
      <c r="H2383" s="29">
        <f t="shared" ca="1" si="152"/>
        <v>12005.809288441096</v>
      </c>
      <c r="I2383" s="29">
        <f t="shared" ca="1" si="150"/>
        <v>2.1380208321881407</v>
      </c>
      <c r="J2383" s="30">
        <f>Calculator!$G$40</f>
        <v>6.5000000000000002E-2</v>
      </c>
      <c r="K2383" s="29">
        <f ca="1">IF(C2383&gt;=Calculator!$G$27,IF(DAY($C2383)=1,Calculator!$G$34/2,IF(DAY($C2383)=15,Calculator!$G$34/2,0)),0)</f>
        <v>0</v>
      </c>
      <c r="L2383" s="29">
        <f ca="1">IF(DAY($C2383)=28,IF(H2383=0,0,Calculator!$G$35),0)</f>
        <v>0</v>
      </c>
      <c r="M2383" s="29">
        <f ca="1">IF(I2383&gt;0,IF(DAY($C2383)=1,SUM(INDIRECT("I"&amp;(ROW(C2382)-DAY(C2382))):I2382),0),0)</f>
        <v>0</v>
      </c>
      <c r="N2383" s="29">
        <f ca="1">IF(C2383&lt;Calculator!$G$27,0,IF(C2383=Calculator!$G$27,Calculator!$G$39,IF(H2383-K2383&lt;=0,IF(D2383&gt;Calculator!$G$39,IF(H2383-K2383+E2383+L2383+M2383+Calculator!$G$39&gt;Calculator!$G$39,Calculator!$G$39-(H2383+E2383+L2383+M2383-K2383),Calculator!$G$39),D2383),0)))</f>
        <v>0</v>
      </c>
    </row>
    <row r="2384" spans="1:14" ht="15.75" thickBot="1">
      <c r="A2384" s="33" t="str">
        <f ca="1">IF(C2384=Calculator!$H$27,"F",IF(Daily!D2384+Daily!H2384=0,IF(D2383+H2383&gt;0,"L",""),""))</f>
        <v/>
      </c>
      <c r="B2384" s="34">
        <v>2383</v>
      </c>
      <c r="C2384" s="19">
        <f t="shared" ca="1" si="149"/>
        <v>48313</v>
      </c>
      <c r="D2384" s="29">
        <f t="shared" ca="1" si="151"/>
        <v>41189.288906177113</v>
      </c>
      <c r="E2384" s="29">
        <f ca="1">IF(C2384&lt;Calculator!$D$26,0,IF(DAY($C2384)=1,IF(D2384-Calculator!$G$24&gt;0,Calculator!$G$24,D2384),0))</f>
        <v>0</v>
      </c>
      <c r="F2384" s="29">
        <f ca="1">IF(E2384&gt;0,D2384*Calculator!$G$22/12,0)</f>
        <v>0</v>
      </c>
      <c r="G2384" s="29">
        <f ca="1">IF(E2384&gt;0,(IFERROR(-PMT(Calculator!$G$22/12,Calculator!$G$23*12,Calculator!$G$20),0))-F2384,0)</f>
        <v>0</v>
      </c>
      <c r="H2384" s="29">
        <f t="shared" ca="1" si="152"/>
        <v>12005.809288441096</v>
      </c>
      <c r="I2384" s="29">
        <f t="shared" ca="1" si="150"/>
        <v>2.1380208321881407</v>
      </c>
      <c r="J2384" s="30">
        <f>Calculator!$G$40</f>
        <v>6.5000000000000002E-2</v>
      </c>
      <c r="K2384" s="29">
        <f ca="1">IF(C2384&gt;=Calculator!$G$27,IF(DAY($C2384)=1,Calculator!$G$34/2,IF(DAY($C2384)=15,Calculator!$G$34/2,0)),0)</f>
        <v>0</v>
      </c>
      <c r="L2384" s="29">
        <f ca="1">IF(DAY($C2384)=28,IF(H2384=0,0,Calculator!$G$35),0)</f>
        <v>0</v>
      </c>
      <c r="M2384" s="29">
        <f ca="1">IF(I2384&gt;0,IF(DAY($C2384)=1,SUM(INDIRECT("I"&amp;(ROW(C2383)-DAY(C2383))):I2383),0),0)</f>
        <v>0</v>
      </c>
      <c r="N2384" s="29">
        <f ca="1">IF(C2384&lt;Calculator!$G$27,0,IF(C2384=Calculator!$G$27,Calculator!$G$39,IF(H2384-K2384&lt;=0,IF(D2384&gt;Calculator!$G$39,IF(H2384-K2384+E2384+L2384+M2384+Calculator!$G$39&gt;Calculator!$G$39,Calculator!$G$39-(H2384+E2384+L2384+M2384-K2384),Calculator!$G$39),D2384),0)))</f>
        <v>0</v>
      </c>
    </row>
    <row r="2385" spans="1:14" ht="15.75" thickBot="1">
      <c r="A2385" s="33" t="str">
        <f ca="1">IF(C2385=Calculator!$H$27,"F",IF(Daily!D2385+Daily!H2385=0,IF(D2384+H2384&gt;0,"L",""),""))</f>
        <v/>
      </c>
      <c r="B2385" s="34">
        <v>2384</v>
      </c>
      <c r="C2385" s="19">
        <f t="shared" ca="1" si="149"/>
        <v>48314</v>
      </c>
      <c r="D2385" s="29">
        <f t="shared" ca="1" si="151"/>
        <v>41189.288906177113</v>
      </c>
      <c r="E2385" s="29">
        <f ca="1">IF(C2385&lt;Calculator!$D$26,0,IF(DAY($C2385)=1,IF(D2385-Calculator!$G$24&gt;0,Calculator!$G$24,D2385),0))</f>
        <v>0</v>
      </c>
      <c r="F2385" s="29">
        <f ca="1">IF(E2385&gt;0,D2385*Calculator!$G$22/12,0)</f>
        <v>0</v>
      </c>
      <c r="G2385" s="29">
        <f ca="1">IF(E2385&gt;0,(IFERROR(-PMT(Calculator!$G$22/12,Calculator!$G$23*12,Calculator!$G$20),0))-F2385,0)</f>
        <v>0</v>
      </c>
      <c r="H2385" s="29">
        <f t="shared" ca="1" si="152"/>
        <v>12005.809288441096</v>
      </c>
      <c r="I2385" s="29">
        <f t="shared" ca="1" si="150"/>
        <v>2.1380208321881407</v>
      </c>
      <c r="J2385" s="30">
        <f>Calculator!$G$40</f>
        <v>6.5000000000000002E-2</v>
      </c>
      <c r="K2385" s="29">
        <f ca="1">IF(C2385&gt;=Calculator!$G$27,IF(DAY($C2385)=1,Calculator!$G$34/2,IF(DAY($C2385)=15,Calculator!$G$34/2,0)),0)</f>
        <v>0</v>
      </c>
      <c r="L2385" s="29">
        <f ca="1">IF(DAY($C2385)=28,IF(H2385=0,0,Calculator!$G$35),0)</f>
        <v>0</v>
      </c>
      <c r="M2385" s="29">
        <f ca="1">IF(I2385&gt;0,IF(DAY($C2385)=1,SUM(INDIRECT("I"&amp;(ROW(C2384)-DAY(C2384))):I2384),0),0)</f>
        <v>0</v>
      </c>
      <c r="N2385" s="29">
        <f ca="1">IF(C2385&lt;Calculator!$G$27,0,IF(C2385=Calculator!$G$27,Calculator!$G$39,IF(H2385-K2385&lt;=0,IF(D2385&gt;Calculator!$G$39,IF(H2385-K2385+E2385+L2385+M2385+Calculator!$G$39&gt;Calculator!$G$39,Calculator!$G$39-(H2385+E2385+L2385+M2385-K2385),Calculator!$G$39),D2385),0)))</f>
        <v>0</v>
      </c>
    </row>
    <row r="2386" spans="1:14" ht="15.75" thickBot="1">
      <c r="A2386" s="33" t="str">
        <f ca="1">IF(C2386=Calculator!$H$27,"F",IF(Daily!D2386+Daily!H2386=0,IF(D2385+H2385&gt;0,"L",""),""))</f>
        <v/>
      </c>
      <c r="B2386" s="34">
        <v>2385</v>
      </c>
      <c r="C2386" s="19">
        <f t="shared" ca="1" si="149"/>
        <v>48315</v>
      </c>
      <c r="D2386" s="29">
        <f t="shared" ca="1" si="151"/>
        <v>41189.288906177113</v>
      </c>
      <c r="E2386" s="29">
        <f ca="1">IF(C2386&lt;Calculator!$D$26,0,IF(DAY($C2386)=1,IF(D2386-Calculator!$G$24&gt;0,Calculator!$G$24,D2386),0))</f>
        <v>0</v>
      </c>
      <c r="F2386" s="29">
        <f ca="1">IF(E2386&gt;0,D2386*Calculator!$G$22/12,0)</f>
        <v>0</v>
      </c>
      <c r="G2386" s="29">
        <f ca="1">IF(E2386&gt;0,(IFERROR(-PMT(Calculator!$G$22/12,Calculator!$G$23*12,Calculator!$G$20),0))-F2386,0)</f>
        <v>0</v>
      </c>
      <c r="H2386" s="29">
        <f t="shared" ca="1" si="152"/>
        <v>12005.809288441096</v>
      </c>
      <c r="I2386" s="29">
        <f t="shared" ca="1" si="150"/>
        <v>2.1380208321881407</v>
      </c>
      <c r="J2386" s="30">
        <f>Calculator!$G$40</f>
        <v>6.5000000000000002E-2</v>
      </c>
      <c r="K2386" s="29">
        <f ca="1">IF(C2386&gt;=Calculator!$G$27,IF(DAY($C2386)=1,Calculator!$G$34/2,IF(DAY($C2386)=15,Calculator!$G$34/2,0)),0)</f>
        <v>0</v>
      </c>
      <c r="L2386" s="29">
        <f ca="1">IF(DAY($C2386)=28,IF(H2386=0,0,Calculator!$G$35),0)</f>
        <v>0</v>
      </c>
      <c r="M2386" s="29">
        <f ca="1">IF(I2386&gt;0,IF(DAY($C2386)=1,SUM(INDIRECT("I"&amp;(ROW(C2385)-DAY(C2385))):I2385),0),0)</f>
        <v>0</v>
      </c>
      <c r="N2386" s="29">
        <f ca="1">IF(C2386&lt;Calculator!$G$27,0,IF(C2386=Calculator!$G$27,Calculator!$G$39,IF(H2386-K2386&lt;=0,IF(D2386&gt;Calculator!$G$39,IF(H2386-K2386+E2386+L2386+M2386+Calculator!$G$39&gt;Calculator!$G$39,Calculator!$G$39-(H2386+E2386+L2386+M2386-K2386),Calculator!$G$39),D2386),0)))</f>
        <v>0</v>
      </c>
    </row>
    <row r="2387" spans="1:14" ht="15.75" thickBot="1">
      <c r="A2387" s="33" t="str">
        <f ca="1">IF(C2387=Calculator!$H$27,"F",IF(Daily!D2387+Daily!H2387=0,IF(D2386+H2386&gt;0,"L",""),""))</f>
        <v/>
      </c>
      <c r="B2387" s="34">
        <v>2386</v>
      </c>
      <c r="C2387" s="19">
        <f t="shared" ca="1" si="149"/>
        <v>48316</v>
      </c>
      <c r="D2387" s="29">
        <f t="shared" ca="1" si="151"/>
        <v>41189.288906177113</v>
      </c>
      <c r="E2387" s="29">
        <f ca="1">IF(C2387&lt;Calculator!$D$26,0,IF(DAY($C2387)=1,IF(D2387-Calculator!$G$24&gt;0,Calculator!$G$24,D2387),0))</f>
        <v>0</v>
      </c>
      <c r="F2387" s="29">
        <f ca="1">IF(E2387&gt;0,D2387*Calculator!$G$22/12,0)</f>
        <v>0</v>
      </c>
      <c r="G2387" s="29">
        <f ca="1">IF(E2387&gt;0,(IFERROR(-PMT(Calculator!$G$22/12,Calculator!$G$23*12,Calculator!$G$20),0))-F2387,0)</f>
        <v>0</v>
      </c>
      <c r="H2387" s="29">
        <f t="shared" ca="1" si="152"/>
        <v>12005.809288441096</v>
      </c>
      <c r="I2387" s="29">
        <f t="shared" ca="1" si="150"/>
        <v>2.1380208321881407</v>
      </c>
      <c r="J2387" s="30">
        <f>Calculator!$G$40</f>
        <v>6.5000000000000002E-2</v>
      </c>
      <c r="K2387" s="29">
        <f ca="1">IF(C2387&gt;=Calculator!$G$27,IF(DAY($C2387)=1,Calculator!$G$34/2,IF(DAY($C2387)=15,Calculator!$G$34/2,0)),0)</f>
        <v>0</v>
      </c>
      <c r="L2387" s="29">
        <f ca="1">IF(DAY($C2387)=28,IF(H2387=0,0,Calculator!$G$35),0)</f>
        <v>0</v>
      </c>
      <c r="M2387" s="29">
        <f ca="1">IF(I2387&gt;0,IF(DAY($C2387)=1,SUM(INDIRECT("I"&amp;(ROW(C2386)-DAY(C2386))):I2386),0),0)</f>
        <v>0</v>
      </c>
      <c r="N2387" s="29">
        <f ca="1">IF(C2387&lt;Calculator!$G$27,0,IF(C2387=Calculator!$G$27,Calculator!$G$39,IF(H2387-K2387&lt;=0,IF(D2387&gt;Calculator!$G$39,IF(H2387-K2387+E2387+L2387+M2387+Calculator!$G$39&gt;Calculator!$G$39,Calculator!$G$39-(H2387+E2387+L2387+M2387-K2387),Calculator!$G$39),D2387),0)))</f>
        <v>0</v>
      </c>
    </row>
    <row r="2388" spans="1:14" ht="15.75" thickBot="1">
      <c r="A2388" s="33" t="str">
        <f ca="1">IF(C2388=Calculator!$H$27,"F",IF(Daily!D2388+Daily!H2388=0,IF(D2387+H2387&gt;0,"L",""),""))</f>
        <v/>
      </c>
      <c r="B2388" s="34">
        <v>2387</v>
      </c>
      <c r="C2388" s="19">
        <f t="shared" ca="1" si="149"/>
        <v>48317</v>
      </c>
      <c r="D2388" s="29">
        <f t="shared" ca="1" si="151"/>
        <v>41189.288906177113</v>
      </c>
      <c r="E2388" s="29">
        <f ca="1">IF(C2388&lt;Calculator!$D$26,0,IF(DAY($C2388)=1,IF(D2388-Calculator!$G$24&gt;0,Calculator!$G$24,D2388),0))</f>
        <v>0</v>
      </c>
      <c r="F2388" s="29">
        <f ca="1">IF(E2388&gt;0,D2388*Calculator!$G$22/12,0)</f>
        <v>0</v>
      </c>
      <c r="G2388" s="29">
        <f ca="1">IF(E2388&gt;0,(IFERROR(-PMT(Calculator!$G$22/12,Calculator!$G$23*12,Calculator!$G$20),0))-F2388,0)</f>
        <v>0</v>
      </c>
      <c r="H2388" s="29">
        <f t="shared" ca="1" si="152"/>
        <v>12005.809288441096</v>
      </c>
      <c r="I2388" s="29">
        <f t="shared" ca="1" si="150"/>
        <v>2.1380208321881407</v>
      </c>
      <c r="J2388" s="30">
        <f>Calculator!$G$40</f>
        <v>6.5000000000000002E-2</v>
      </c>
      <c r="K2388" s="29">
        <f ca="1">IF(C2388&gt;=Calculator!$G$27,IF(DAY($C2388)=1,Calculator!$G$34/2,IF(DAY($C2388)=15,Calculator!$G$34/2,0)),0)</f>
        <v>0</v>
      </c>
      <c r="L2388" s="29">
        <f ca="1">IF(DAY($C2388)=28,IF(H2388=0,0,Calculator!$G$35),0)</f>
        <v>0</v>
      </c>
      <c r="M2388" s="29">
        <f ca="1">IF(I2388&gt;0,IF(DAY($C2388)=1,SUM(INDIRECT("I"&amp;(ROW(C2387)-DAY(C2387))):I2387),0),0)</f>
        <v>0</v>
      </c>
      <c r="N2388" s="29">
        <f ca="1">IF(C2388&lt;Calculator!$G$27,0,IF(C2388=Calculator!$G$27,Calculator!$G$39,IF(H2388-K2388&lt;=0,IF(D2388&gt;Calculator!$G$39,IF(H2388-K2388+E2388+L2388+M2388+Calculator!$G$39&gt;Calculator!$G$39,Calculator!$G$39-(H2388+E2388+L2388+M2388-K2388),Calculator!$G$39),D2388),0)))</f>
        <v>0</v>
      </c>
    </row>
    <row r="2389" spans="1:14" ht="15.75" thickBot="1">
      <c r="A2389" s="33" t="str">
        <f ca="1">IF(C2389=Calculator!$H$27,"F",IF(Daily!D2389+Daily!H2389=0,IF(D2388+H2388&gt;0,"L",""),""))</f>
        <v/>
      </c>
      <c r="B2389" s="34">
        <v>2388</v>
      </c>
      <c r="C2389" s="19">
        <f t="shared" ca="1" si="149"/>
        <v>48318</v>
      </c>
      <c r="D2389" s="29">
        <f t="shared" ca="1" si="151"/>
        <v>41189.288906177113</v>
      </c>
      <c r="E2389" s="29">
        <f ca="1">IF(C2389&lt;Calculator!$D$26,0,IF(DAY($C2389)=1,IF(D2389-Calculator!$G$24&gt;0,Calculator!$G$24,D2389),0))</f>
        <v>0</v>
      </c>
      <c r="F2389" s="29">
        <f ca="1">IF(E2389&gt;0,D2389*Calculator!$G$22/12,0)</f>
        <v>0</v>
      </c>
      <c r="G2389" s="29">
        <f ca="1">IF(E2389&gt;0,(IFERROR(-PMT(Calculator!$G$22/12,Calculator!$G$23*12,Calculator!$G$20),0))-F2389,0)</f>
        <v>0</v>
      </c>
      <c r="H2389" s="29">
        <f t="shared" ca="1" si="152"/>
        <v>12005.809288441096</v>
      </c>
      <c r="I2389" s="29">
        <f t="shared" ca="1" si="150"/>
        <v>2.1380208321881407</v>
      </c>
      <c r="J2389" s="30">
        <f>Calculator!$G$40</f>
        <v>6.5000000000000002E-2</v>
      </c>
      <c r="K2389" s="29">
        <f ca="1">IF(C2389&gt;=Calculator!$G$27,IF(DAY($C2389)=1,Calculator!$G$34/2,IF(DAY($C2389)=15,Calculator!$G$34/2,0)),0)</f>
        <v>0</v>
      </c>
      <c r="L2389" s="29">
        <f ca="1">IF(DAY($C2389)=28,IF(H2389=0,0,Calculator!$G$35),0)</f>
        <v>0</v>
      </c>
      <c r="M2389" s="29">
        <f ca="1">IF(I2389&gt;0,IF(DAY($C2389)=1,SUM(INDIRECT("I"&amp;(ROW(C2388)-DAY(C2388))):I2388),0),0)</f>
        <v>0</v>
      </c>
      <c r="N2389" s="29">
        <f ca="1">IF(C2389&lt;Calculator!$G$27,0,IF(C2389=Calculator!$G$27,Calculator!$G$39,IF(H2389-K2389&lt;=0,IF(D2389&gt;Calculator!$G$39,IF(H2389-K2389+E2389+L2389+M2389+Calculator!$G$39&gt;Calculator!$G$39,Calculator!$G$39-(H2389+E2389+L2389+M2389-K2389),Calculator!$G$39),D2389),0)))</f>
        <v>0</v>
      </c>
    </row>
    <row r="2390" spans="1:14" ht="15.75" thickBot="1">
      <c r="A2390" s="33" t="str">
        <f ca="1">IF(C2390=Calculator!$H$27,"F",IF(Daily!D2390+Daily!H2390=0,IF(D2389+H2389&gt;0,"L",""),""))</f>
        <v/>
      </c>
      <c r="B2390" s="34">
        <v>2389</v>
      </c>
      <c r="C2390" s="19">
        <f t="shared" ca="1" si="149"/>
        <v>48319</v>
      </c>
      <c r="D2390" s="29">
        <f t="shared" ca="1" si="151"/>
        <v>41189.288906177113</v>
      </c>
      <c r="E2390" s="29">
        <f ca="1">IF(C2390&lt;Calculator!$D$26,0,IF(DAY($C2390)=1,IF(D2390-Calculator!$G$24&gt;0,Calculator!$G$24,D2390),0))</f>
        <v>0</v>
      </c>
      <c r="F2390" s="29">
        <f ca="1">IF(E2390&gt;0,D2390*Calculator!$G$22/12,0)</f>
        <v>0</v>
      </c>
      <c r="G2390" s="29">
        <f ca="1">IF(E2390&gt;0,(IFERROR(-PMT(Calculator!$G$22/12,Calculator!$G$23*12,Calculator!$G$20),0))-F2390,0)</f>
        <v>0</v>
      </c>
      <c r="H2390" s="29">
        <f t="shared" ca="1" si="152"/>
        <v>12005.809288441096</v>
      </c>
      <c r="I2390" s="29">
        <f t="shared" ca="1" si="150"/>
        <v>2.1380208321881407</v>
      </c>
      <c r="J2390" s="30">
        <f>Calculator!$G$40</f>
        <v>6.5000000000000002E-2</v>
      </c>
      <c r="K2390" s="29">
        <f ca="1">IF(C2390&gt;=Calculator!$G$27,IF(DAY($C2390)=1,Calculator!$G$34/2,IF(DAY($C2390)=15,Calculator!$G$34/2,0)),0)</f>
        <v>4500</v>
      </c>
      <c r="L2390" s="29">
        <f ca="1">IF(DAY($C2390)=28,IF(H2390=0,0,Calculator!$G$35),0)</f>
        <v>0</v>
      </c>
      <c r="M2390" s="29">
        <f ca="1">IF(I2390&gt;0,IF(DAY($C2390)=1,SUM(INDIRECT("I"&amp;(ROW(C2389)-DAY(C2389))):I2389),0),0)</f>
        <v>0</v>
      </c>
      <c r="N2390" s="29">
        <f ca="1">IF(C2390&lt;Calculator!$G$27,0,IF(C2390=Calculator!$G$27,Calculator!$G$39,IF(H2390-K2390&lt;=0,IF(D2390&gt;Calculator!$G$39,IF(H2390-K2390+E2390+L2390+M2390+Calculator!$G$39&gt;Calculator!$G$39,Calculator!$G$39-(H2390+E2390+L2390+M2390-K2390),Calculator!$G$39),D2390),0)))</f>
        <v>0</v>
      </c>
    </row>
    <row r="2391" spans="1:14" ht="15.75" thickBot="1">
      <c r="A2391" s="33" t="str">
        <f ca="1">IF(C2391=Calculator!$H$27,"F",IF(Daily!D2391+Daily!H2391=0,IF(D2390+H2390&gt;0,"L",""),""))</f>
        <v/>
      </c>
      <c r="B2391" s="34">
        <v>2390</v>
      </c>
      <c r="C2391" s="19">
        <f t="shared" ca="1" si="149"/>
        <v>48320</v>
      </c>
      <c r="D2391" s="29">
        <f t="shared" ca="1" si="151"/>
        <v>41189.288906177113</v>
      </c>
      <c r="E2391" s="29">
        <f ca="1">IF(C2391&lt;Calculator!$D$26,0,IF(DAY($C2391)=1,IF(D2391-Calculator!$G$24&gt;0,Calculator!$G$24,D2391),0))</f>
        <v>0</v>
      </c>
      <c r="F2391" s="29">
        <f ca="1">IF(E2391&gt;0,D2391*Calculator!$G$22/12,0)</f>
        <v>0</v>
      </c>
      <c r="G2391" s="29">
        <f ca="1">IF(E2391&gt;0,(IFERROR(-PMT(Calculator!$G$22/12,Calculator!$G$23*12,Calculator!$G$20),0))-F2391,0)</f>
        <v>0</v>
      </c>
      <c r="H2391" s="29">
        <f t="shared" ca="1" si="152"/>
        <v>7505.8092884410962</v>
      </c>
      <c r="I2391" s="29">
        <f t="shared" ca="1" si="150"/>
        <v>1.3366509691744419</v>
      </c>
      <c r="J2391" s="30">
        <f>Calculator!$G$40</f>
        <v>6.5000000000000002E-2</v>
      </c>
      <c r="K2391" s="29">
        <f ca="1">IF(C2391&gt;=Calculator!$G$27,IF(DAY($C2391)=1,Calculator!$G$34/2,IF(DAY($C2391)=15,Calculator!$G$34/2,0)),0)</f>
        <v>0</v>
      </c>
      <c r="L2391" s="29">
        <f ca="1">IF(DAY($C2391)=28,IF(H2391=0,0,Calculator!$G$35),0)</f>
        <v>0</v>
      </c>
      <c r="M2391" s="29">
        <f ca="1">IF(I2391&gt;0,IF(DAY($C2391)=1,SUM(INDIRECT("I"&amp;(ROW(C2390)-DAY(C2390))):I2390),0),0)</f>
        <v>0</v>
      </c>
      <c r="N2391" s="29">
        <f ca="1">IF(C2391&lt;Calculator!$G$27,0,IF(C2391=Calculator!$G$27,Calculator!$G$39,IF(H2391-K2391&lt;=0,IF(D2391&gt;Calculator!$G$39,IF(H2391-K2391+E2391+L2391+M2391+Calculator!$G$39&gt;Calculator!$G$39,Calculator!$G$39-(H2391+E2391+L2391+M2391-K2391),Calculator!$G$39),D2391),0)))</f>
        <v>0</v>
      </c>
    </row>
    <row r="2392" spans="1:14" ht="15.75" thickBot="1">
      <c r="A2392" s="33" t="str">
        <f ca="1">IF(C2392=Calculator!$H$27,"F",IF(Daily!D2392+Daily!H2392=0,IF(D2391+H2391&gt;0,"L",""),""))</f>
        <v/>
      </c>
      <c r="B2392" s="34">
        <v>2391</v>
      </c>
      <c r="C2392" s="19">
        <f t="shared" ca="1" si="149"/>
        <v>48321</v>
      </c>
      <c r="D2392" s="29">
        <f t="shared" ca="1" si="151"/>
        <v>41189.288906177113</v>
      </c>
      <c r="E2392" s="29">
        <f ca="1">IF(C2392&lt;Calculator!$D$26,0,IF(DAY($C2392)=1,IF(D2392-Calculator!$G$24&gt;0,Calculator!$G$24,D2392),0))</f>
        <v>0</v>
      </c>
      <c r="F2392" s="29">
        <f ca="1">IF(E2392&gt;0,D2392*Calculator!$G$22/12,0)</f>
        <v>0</v>
      </c>
      <c r="G2392" s="29">
        <f ca="1">IF(E2392&gt;0,(IFERROR(-PMT(Calculator!$G$22/12,Calculator!$G$23*12,Calculator!$G$20),0))-F2392,0)</f>
        <v>0</v>
      </c>
      <c r="H2392" s="29">
        <f t="shared" ca="1" si="152"/>
        <v>7505.8092884410962</v>
      </c>
      <c r="I2392" s="29">
        <f t="shared" ca="1" si="150"/>
        <v>1.3366509691744419</v>
      </c>
      <c r="J2392" s="30">
        <f>Calculator!$G$40</f>
        <v>6.5000000000000002E-2</v>
      </c>
      <c r="K2392" s="29">
        <f ca="1">IF(C2392&gt;=Calculator!$G$27,IF(DAY($C2392)=1,Calculator!$G$34/2,IF(DAY($C2392)=15,Calculator!$G$34/2,0)),0)</f>
        <v>0</v>
      </c>
      <c r="L2392" s="29">
        <f ca="1">IF(DAY($C2392)=28,IF(H2392=0,0,Calculator!$G$35),0)</f>
        <v>0</v>
      </c>
      <c r="M2392" s="29">
        <f ca="1">IF(I2392&gt;0,IF(DAY($C2392)=1,SUM(INDIRECT("I"&amp;(ROW(C2391)-DAY(C2391))):I2391),0),0)</f>
        <v>0</v>
      </c>
      <c r="N2392" s="29">
        <f ca="1">IF(C2392&lt;Calculator!$G$27,0,IF(C2392=Calculator!$G$27,Calculator!$G$39,IF(H2392-K2392&lt;=0,IF(D2392&gt;Calculator!$G$39,IF(H2392-K2392+E2392+L2392+M2392+Calculator!$G$39&gt;Calculator!$G$39,Calculator!$G$39-(H2392+E2392+L2392+M2392-K2392),Calculator!$G$39),D2392),0)))</f>
        <v>0</v>
      </c>
    </row>
    <row r="2393" spans="1:14" ht="15.75" thickBot="1">
      <c r="A2393" s="33" t="str">
        <f ca="1">IF(C2393=Calculator!$H$27,"F",IF(Daily!D2393+Daily!H2393=0,IF(D2392+H2392&gt;0,"L",""),""))</f>
        <v/>
      </c>
      <c r="B2393" s="34">
        <v>2392</v>
      </c>
      <c r="C2393" s="19">
        <f t="shared" ca="1" si="149"/>
        <v>48322</v>
      </c>
      <c r="D2393" s="29">
        <f t="shared" ca="1" si="151"/>
        <v>41189.288906177113</v>
      </c>
      <c r="E2393" s="29">
        <f ca="1">IF(C2393&lt;Calculator!$D$26,0,IF(DAY($C2393)=1,IF(D2393-Calculator!$G$24&gt;0,Calculator!$G$24,D2393),0))</f>
        <v>0</v>
      </c>
      <c r="F2393" s="29">
        <f ca="1">IF(E2393&gt;0,D2393*Calculator!$G$22/12,0)</f>
        <v>0</v>
      </c>
      <c r="G2393" s="29">
        <f ca="1">IF(E2393&gt;0,(IFERROR(-PMT(Calculator!$G$22/12,Calculator!$G$23*12,Calculator!$G$20),0))-F2393,0)</f>
        <v>0</v>
      </c>
      <c r="H2393" s="29">
        <f t="shared" ca="1" si="152"/>
        <v>7505.8092884410962</v>
      </c>
      <c r="I2393" s="29">
        <f t="shared" ca="1" si="150"/>
        <v>1.3366509691744419</v>
      </c>
      <c r="J2393" s="30">
        <f>Calculator!$G$40</f>
        <v>6.5000000000000002E-2</v>
      </c>
      <c r="K2393" s="29">
        <f ca="1">IF(C2393&gt;=Calculator!$G$27,IF(DAY($C2393)=1,Calculator!$G$34/2,IF(DAY($C2393)=15,Calculator!$G$34/2,0)),0)</f>
        <v>0</v>
      </c>
      <c r="L2393" s="29">
        <f ca="1">IF(DAY($C2393)=28,IF(H2393=0,0,Calculator!$G$35),0)</f>
        <v>0</v>
      </c>
      <c r="M2393" s="29">
        <f ca="1">IF(I2393&gt;0,IF(DAY($C2393)=1,SUM(INDIRECT("I"&amp;(ROW(C2392)-DAY(C2392))):I2392),0),0)</f>
        <v>0</v>
      </c>
      <c r="N2393" s="29">
        <f ca="1">IF(C2393&lt;Calculator!$G$27,0,IF(C2393=Calculator!$G$27,Calculator!$G$39,IF(H2393-K2393&lt;=0,IF(D2393&gt;Calculator!$G$39,IF(H2393-K2393+E2393+L2393+M2393+Calculator!$G$39&gt;Calculator!$G$39,Calculator!$G$39-(H2393+E2393+L2393+M2393-K2393),Calculator!$G$39),D2393),0)))</f>
        <v>0</v>
      </c>
    </row>
    <row r="2394" spans="1:14" ht="15.75" thickBot="1">
      <c r="A2394" s="33" t="str">
        <f ca="1">IF(C2394=Calculator!$H$27,"F",IF(Daily!D2394+Daily!H2394=0,IF(D2393+H2393&gt;0,"L",""),""))</f>
        <v/>
      </c>
      <c r="B2394" s="34">
        <v>2393</v>
      </c>
      <c r="C2394" s="19">
        <f t="shared" ca="1" si="149"/>
        <v>48323</v>
      </c>
      <c r="D2394" s="29">
        <f t="shared" ca="1" si="151"/>
        <v>41189.288906177113</v>
      </c>
      <c r="E2394" s="29">
        <f ca="1">IF(C2394&lt;Calculator!$D$26,0,IF(DAY($C2394)=1,IF(D2394-Calculator!$G$24&gt;0,Calculator!$G$24,D2394),0))</f>
        <v>0</v>
      </c>
      <c r="F2394" s="29">
        <f ca="1">IF(E2394&gt;0,D2394*Calculator!$G$22/12,0)</f>
        <v>0</v>
      </c>
      <c r="G2394" s="29">
        <f ca="1">IF(E2394&gt;0,(IFERROR(-PMT(Calculator!$G$22/12,Calculator!$G$23*12,Calculator!$G$20),0))-F2394,0)</f>
        <v>0</v>
      </c>
      <c r="H2394" s="29">
        <f t="shared" ca="1" si="152"/>
        <v>7505.8092884410962</v>
      </c>
      <c r="I2394" s="29">
        <f t="shared" ca="1" si="150"/>
        <v>1.3366509691744419</v>
      </c>
      <c r="J2394" s="30">
        <f>Calculator!$G$40</f>
        <v>6.5000000000000002E-2</v>
      </c>
      <c r="K2394" s="29">
        <f ca="1">IF(C2394&gt;=Calculator!$G$27,IF(DAY($C2394)=1,Calculator!$G$34/2,IF(DAY($C2394)=15,Calculator!$G$34/2,0)),0)</f>
        <v>0</v>
      </c>
      <c r="L2394" s="29">
        <f ca="1">IF(DAY($C2394)=28,IF(H2394=0,0,Calculator!$G$35),0)</f>
        <v>0</v>
      </c>
      <c r="M2394" s="29">
        <f ca="1">IF(I2394&gt;0,IF(DAY($C2394)=1,SUM(INDIRECT("I"&amp;(ROW(C2393)-DAY(C2393))):I2393),0),0)</f>
        <v>0</v>
      </c>
      <c r="N2394" s="29">
        <f ca="1">IF(C2394&lt;Calculator!$G$27,0,IF(C2394=Calculator!$G$27,Calculator!$G$39,IF(H2394-K2394&lt;=0,IF(D2394&gt;Calculator!$G$39,IF(H2394-K2394+E2394+L2394+M2394+Calculator!$G$39&gt;Calculator!$G$39,Calculator!$G$39-(H2394+E2394+L2394+M2394-K2394),Calculator!$G$39),D2394),0)))</f>
        <v>0</v>
      </c>
    </row>
    <row r="2395" spans="1:14" ht="15.75" thickBot="1">
      <c r="A2395" s="33" t="str">
        <f ca="1">IF(C2395=Calculator!$H$27,"F",IF(Daily!D2395+Daily!H2395=0,IF(D2394+H2394&gt;0,"L",""),""))</f>
        <v/>
      </c>
      <c r="B2395" s="34">
        <v>2394</v>
      </c>
      <c r="C2395" s="19">
        <f t="shared" ca="1" si="149"/>
        <v>48324</v>
      </c>
      <c r="D2395" s="29">
        <f t="shared" ca="1" si="151"/>
        <v>41189.288906177113</v>
      </c>
      <c r="E2395" s="29">
        <f ca="1">IF(C2395&lt;Calculator!$D$26,0,IF(DAY($C2395)=1,IF(D2395-Calculator!$G$24&gt;0,Calculator!$G$24,D2395),0))</f>
        <v>0</v>
      </c>
      <c r="F2395" s="29">
        <f ca="1">IF(E2395&gt;0,D2395*Calculator!$G$22/12,0)</f>
        <v>0</v>
      </c>
      <c r="G2395" s="29">
        <f ca="1">IF(E2395&gt;0,(IFERROR(-PMT(Calculator!$G$22/12,Calculator!$G$23*12,Calculator!$G$20),0))-F2395,0)</f>
        <v>0</v>
      </c>
      <c r="H2395" s="29">
        <f t="shared" ca="1" si="152"/>
        <v>7505.8092884410962</v>
      </c>
      <c r="I2395" s="29">
        <f t="shared" ca="1" si="150"/>
        <v>1.3366509691744419</v>
      </c>
      <c r="J2395" s="30">
        <f>Calculator!$G$40</f>
        <v>6.5000000000000002E-2</v>
      </c>
      <c r="K2395" s="29">
        <f ca="1">IF(C2395&gt;=Calculator!$G$27,IF(DAY($C2395)=1,Calculator!$G$34/2,IF(DAY($C2395)=15,Calculator!$G$34/2,0)),0)</f>
        <v>0</v>
      </c>
      <c r="L2395" s="29">
        <f ca="1">IF(DAY($C2395)=28,IF(H2395=0,0,Calculator!$G$35),0)</f>
        <v>0</v>
      </c>
      <c r="M2395" s="29">
        <f ca="1">IF(I2395&gt;0,IF(DAY($C2395)=1,SUM(INDIRECT("I"&amp;(ROW(C2394)-DAY(C2394))):I2394),0),0)</f>
        <v>0</v>
      </c>
      <c r="N2395" s="29">
        <f ca="1">IF(C2395&lt;Calculator!$G$27,0,IF(C2395=Calculator!$G$27,Calculator!$G$39,IF(H2395-K2395&lt;=0,IF(D2395&gt;Calculator!$G$39,IF(H2395-K2395+E2395+L2395+M2395+Calculator!$G$39&gt;Calculator!$G$39,Calculator!$G$39-(H2395+E2395+L2395+M2395-K2395),Calculator!$G$39),D2395),0)))</f>
        <v>0</v>
      </c>
    </row>
    <row r="2396" spans="1:14" ht="15.75" thickBot="1">
      <c r="A2396" s="33" t="str">
        <f ca="1">IF(C2396=Calculator!$H$27,"F",IF(Daily!D2396+Daily!H2396=0,IF(D2395+H2395&gt;0,"L",""),""))</f>
        <v/>
      </c>
      <c r="B2396" s="34">
        <v>2395</v>
      </c>
      <c r="C2396" s="19">
        <f t="shared" ca="1" si="149"/>
        <v>48325</v>
      </c>
      <c r="D2396" s="29">
        <f t="shared" ca="1" si="151"/>
        <v>41189.288906177113</v>
      </c>
      <c r="E2396" s="29">
        <f ca="1">IF(C2396&lt;Calculator!$D$26,0,IF(DAY($C2396)=1,IF(D2396-Calculator!$G$24&gt;0,Calculator!$G$24,D2396),0))</f>
        <v>0</v>
      </c>
      <c r="F2396" s="29">
        <f ca="1">IF(E2396&gt;0,D2396*Calculator!$G$22/12,0)</f>
        <v>0</v>
      </c>
      <c r="G2396" s="29">
        <f ca="1">IF(E2396&gt;0,(IFERROR(-PMT(Calculator!$G$22/12,Calculator!$G$23*12,Calculator!$G$20),0))-F2396,0)</f>
        <v>0</v>
      </c>
      <c r="H2396" s="29">
        <f t="shared" ca="1" si="152"/>
        <v>7505.8092884410962</v>
      </c>
      <c r="I2396" s="29">
        <f t="shared" ca="1" si="150"/>
        <v>1.3366509691744419</v>
      </c>
      <c r="J2396" s="30">
        <f>Calculator!$G$40</f>
        <v>6.5000000000000002E-2</v>
      </c>
      <c r="K2396" s="29">
        <f ca="1">IF(C2396&gt;=Calculator!$G$27,IF(DAY($C2396)=1,Calculator!$G$34/2,IF(DAY($C2396)=15,Calculator!$G$34/2,0)),0)</f>
        <v>0</v>
      </c>
      <c r="L2396" s="29">
        <f ca="1">IF(DAY($C2396)=28,IF(H2396=0,0,Calculator!$G$35),0)</f>
        <v>0</v>
      </c>
      <c r="M2396" s="29">
        <f ca="1">IF(I2396&gt;0,IF(DAY($C2396)=1,SUM(INDIRECT("I"&amp;(ROW(C2395)-DAY(C2395))):I2395),0),0)</f>
        <v>0</v>
      </c>
      <c r="N2396" s="29">
        <f ca="1">IF(C2396&lt;Calculator!$G$27,0,IF(C2396=Calculator!$G$27,Calculator!$G$39,IF(H2396-K2396&lt;=0,IF(D2396&gt;Calculator!$G$39,IF(H2396-K2396+E2396+L2396+M2396+Calculator!$G$39&gt;Calculator!$G$39,Calculator!$G$39-(H2396+E2396+L2396+M2396-K2396),Calculator!$G$39),D2396),0)))</f>
        <v>0</v>
      </c>
    </row>
    <row r="2397" spans="1:14" ht="15.75" thickBot="1">
      <c r="A2397" s="33" t="str">
        <f ca="1">IF(C2397=Calculator!$H$27,"F",IF(Daily!D2397+Daily!H2397=0,IF(D2396+H2396&gt;0,"L",""),""))</f>
        <v/>
      </c>
      <c r="B2397" s="34">
        <v>2396</v>
      </c>
      <c r="C2397" s="19">
        <f t="shared" ca="1" si="149"/>
        <v>48326</v>
      </c>
      <c r="D2397" s="29">
        <f t="shared" ca="1" si="151"/>
        <v>41189.288906177113</v>
      </c>
      <c r="E2397" s="29">
        <f ca="1">IF(C2397&lt;Calculator!$D$26,0,IF(DAY($C2397)=1,IF(D2397-Calculator!$G$24&gt;0,Calculator!$G$24,D2397),0))</f>
        <v>0</v>
      </c>
      <c r="F2397" s="29">
        <f ca="1">IF(E2397&gt;0,D2397*Calculator!$G$22/12,0)</f>
        <v>0</v>
      </c>
      <c r="G2397" s="29">
        <f ca="1">IF(E2397&gt;0,(IFERROR(-PMT(Calculator!$G$22/12,Calculator!$G$23*12,Calculator!$G$20),0))-F2397,0)</f>
        <v>0</v>
      </c>
      <c r="H2397" s="29">
        <f t="shared" ca="1" si="152"/>
        <v>7505.8092884410962</v>
      </c>
      <c r="I2397" s="29">
        <f t="shared" ca="1" si="150"/>
        <v>1.3366509691744419</v>
      </c>
      <c r="J2397" s="30">
        <f>Calculator!$G$40</f>
        <v>6.5000000000000002E-2</v>
      </c>
      <c r="K2397" s="29">
        <f ca="1">IF(C2397&gt;=Calculator!$G$27,IF(DAY($C2397)=1,Calculator!$G$34/2,IF(DAY($C2397)=15,Calculator!$G$34/2,0)),0)</f>
        <v>0</v>
      </c>
      <c r="L2397" s="29">
        <f ca="1">IF(DAY($C2397)=28,IF(H2397=0,0,Calculator!$G$35),0)</f>
        <v>0</v>
      </c>
      <c r="M2397" s="29">
        <f ca="1">IF(I2397&gt;0,IF(DAY($C2397)=1,SUM(INDIRECT("I"&amp;(ROW(C2396)-DAY(C2396))):I2396),0),0)</f>
        <v>0</v>
      </c>
      <c r="N2397" s="29">
        <f ca="1">IF(C2397&lt;Calculator!$G$27,0,IF(C2397=Calculator!$G$27,Calculator!$G$39,IF(H2397-K2397&lt;=0,IF(D2397&gt;Calculator!$G$39,IF(H2397-K2397+E2397+L2397+M2397+Calculator!$G$39&gt;Calculator!$G$39,Calculator!$G$39-(H2397+E2397+L2397+M2397-K2397),Calculator!$G$39),D2397),0)))</f>
        <v>0</v>
      </c>
    </row>
    <row r="2398" spans="1:14" ht="15.75" thickBot="1">
      <c r="A2398" s="33" t="str">
        <f ca="1">IF(C2398=Calculator!$H$27,"F",IF(Daily!D2398+Daily!H2398=0,IF(D2397+H2397&gt;0,"L",""),""))</f>
        <v/>
      </c>
      <c r="B2398" s="34">
        <v>2397</v>
      </c>
      <c r="C2398" s="19">
        <f t="shared" ca="1" si="149"/>
        <v>48327</v>
      </c>
      <c r="D2398" s="29">
        <f t="shared" ca="1" si="151"/>
        <v>41189.288906177113</v>
      </c>
      <c r="E2398" s="29">
        <f ca="1">IF(C2398&lt;Calculator!$D$26,0,IF(DAY($C2398)=1,IF(D2398-Calculator!$G$24&gt;0,Calculator!$G$24,D2398),0))</f>
        <v>0</v>
      </c>
      <c r="F2398" s="29">
        <f ca="1">IF(E2398&gt;0,D2398*Calculator!$G$22/12,0)</f>
        <v>0</v>
      </c>
      <c r="G2398" s="29">
        <f ca="1">IF(E2398&gt;0,(IFERROR(-PMT(Calculator!$G$22/12,Calculator!$G$23*12,Calculator!$G$20),0))-F2398,0)</f>
        <v>0</v>
      </c>
      <c r="H2398" s="29">
        <f t="shared" ca="1" si="152"/>
        <v>7505.8092884410962</v>
      </c>
      <c r="I2398" s="29">
        <f t="shared" ca="1" si="150"/>
        <v>1.3366509691744419</v>
      </c>
      <c r="J2398" s="30">
        <f>Calculator!$G$40</f>
        <v>6.5000000000000002E-2</v>
      </c>
      <c r="K2398" s="29">
        <f ca="1">IF(C2398&gt;=Calculator!$G$27,IF(DAY($C2398)=1,Calculator!$G$34/2,IF(DAY($C2398)=15,Calculator!$G$34/2,0)),0)</f>
        <v>0</v>
      </c>
      <c r="L2398" s="29">
        <f ca="1">IF(DAY($C2398)=28,IF(H2398=0,0,Calculator!$G$35),0)</f>
        <v>0</v>
      </c>
      <c r="M2398" s="29">
        <f ca="1">IF(I2398&gt;0,IF(DAY($C2398)=1,SUM(INDIRECT("I"&amp;(ROW(C2397)-DAY(C2397))):I2397),0),0)</f>
        <v>0</v>
      </c>
      <c r="N2398" s="29">
        <f ca="1">IF(C2398&lt;Calculator!$G$27,0,IF(C2398=Calculator!$G$27,Calculator!$G$39,IF(H2398-K2398&lt;=0,IF(D2398&gt;Calculator!$G$39,IF(H2398-K2398+E2398+L2398+M2398+Calculator!$G$39&gt;Calculator!$G$39,Calculator!$G$39-(H2398+E2398+L2398+M2398-K2398),Calculator!$G$39),D2398),0)))</f>
        <v>0</v>
      </c>
    </row>
    <row r="2399" spans="1:14" ht="15.75" thickBot="1">
      <c r="A2399" s="33" t="str">
        <f ca="1">IF(C2399=Calculator!$H$27,"F",IF(Daily!D2399+Daily!H2399=0,IF(D2398+H2398&gt;0,"L",""),""))</f>
        <v/>
      </c>
      <c r="B2399" s="34">
        <v>2398</v>
      </c>
      <c r="C2399" s="19">
        <f t="shared" ca="1" si="149"/>
        <v>48328</v>
      </c>
      <c r="D2399" s="29">
        <f t="shared" ca="1" si="151"/>
        <v>41189.288906177113</v>
      </c>
      <c r="E2399" s="29">
        <f ca="1">IF(C2399&lt;Calculator!$D$26,0,IF(DAY($C2399)=1,IF(D2399-Calculator!$G$24&gt;0,Calculator!$G$24,D2399),0))</f>
        <v>0</v>
      </c>
      <c r="F2399" s="29">
        <f ca="1">IF(E2399&gt;0,D2399*Calculator!$G$22/12,0)</f>
        <v>0</v>
      </c>
      <c r="G2399" s="29">
        <f ca="1">IF(E2399&gt;0,(IFERROR(-PMT(Calculator!$G$22/12,Calculator!$G$23*12,Calculator!$G$20),0))-F2399,0)</f>
        <v>0</v>
      </c>
      <c r="H2399" s="29">
        <f t="shared" ca="1" si="152"/>
        <v>7505.8092884410962</v>
      </c>
      <c r="I2399" s="29">
        <f t="shared" ca="1" si="150"/>
        <v>1.3366509691744419</v>
      </c>
      <c r="J2399" s="30">
        <f>Calculator!$G$40</f>
        <v>6.5000000000000002E-2</v>
      </c>
      <c r="K2399" s="29">
        <f ca="1">IF(C2399&gt;=Calculator!$G$27,IF(DAY($C2399)=1,Calculator!$G$34/2,IF(DAY($C2399)=15,Calculator!$G$34/2,0)),0)</f>
        <v>0</v>
      </c>
      <c r="L2399" s="29">
        <f ca="1">IF(DAY($C2399)=28,IF(H2399=0,0,Calculator!$G$35),0)</f>
        <v>0</v>
      </c>
      <c r="M2399" s="29">
        <f ca="1">IF(I2399&gt;0,IF(DAY($C2399)=1,SUM(INDIRECT("I"&amp;(ROW(C2398)-DAY(C2398))):I2398),0),0)</f>
        <v>0</v>
      </c>
      <c r="N2399" s="29">
        <f ca="1">IF(C2399&lt;Calculator!$G$27,0,IF(C2399=Calculator!$G$27,Calculator!$G$39,IF(H2399-K2399&lt;=0,IF(D2399&gt;Calculator!$G$39,IF(H2399-K2399+E2399+L2399+M2399+Calculator!$G$39&gt;Calculator!$G$39,Calculator!$G$39-(H2399+E2399+L2399+M2399-K2399),Calculator!$G$39),D2399),0)))</f>
        <v>0</v>
      </c>
    </row>
    <row r="2400" spans="1:14" ht="15.75" thickBot="1">
      <c r="A2400" s="33" t="str">
        <f ca="1">IF(C2400=Calculator!$H$27,"F",IF(Daily!D2400+Daily!H2400=0,IF(D2399+H2399&gt;0,"L",""),""))</f>
        <v/>
      </c>
      <c r="B2400" s="34">
        <v>2399</v>
      </c>
      <c r="C2400" s="19">
        <f t="shared" ca="1" si="149"/>
        <v>48329</v>
      </c>
      <c r="D2400" s="29">
        <f t="shared" ca="1" si="151"/>
        <v>41189.288906177113</v>
      </c>
      <c r="E2400" s="29">
        <f ca="1">IF(C2400&lt;Calculator!$D$26,0,IF(DAY($C2400)=1,IF(D2400-Calculator!$G$24&gt;0,Calculator!$G$24,D2400),0))</f>
        <v>0</v>
      </c>
      <c r="F2400" s="29">
        <f ca="1">IF(E2400&gt;0,D2400*Calculator!$G$22/12,0)</f>
        <v>0</v>
      </c>
      <c r="G2400" s="29">
        <f ca="1">IF(E2400&gt;0,(IFERROR(-PMT(Calculator!$G$22/12,Calculator!$G$23*12,Calculator!$G$20),0))-F2400,0)</f>
        <v>0</v>
      </c>
      <c r="H2400" s="29">
        <f t="shared" ca="1" si="152"/>
        <v>7505.8092884410962</v>
      </c>
      <c r="I2400" s="29">
        <f t="shared" ca="1" si="150"/>
        <v>1.3366509691744419</v>
      </c>
      <c r="J2400" s="30">
        <f>Calculator!$G$40</f>
        <v>6.5000000000000002E-2</v>
      </c>
      <c r="K2400" s="29">
        <f ca="1">IF(C2400&gt;=Calculator!$G$27,IF(DAY($C2400)=1,Calculator!$G$34/2,IF(DAY($C2400)=15,Calculator!$G$34/2,0)),0)</f>
        <v>0</v>
      </c>
      <c r="L2400" s="29">
        <f ca="1">IF(DAY($C2400)=28,IF(H2400=0,0,Calculator!$G$35),0)</f>
        <v>0</v>
      </c>
      <c r="M2400" s="29">
        <f ca="1">IF(I2400&gt;0,IF(DAY($C2400)=1,SUM(INDIRECT("I"&amp;(ROW(C2399)-DAY(C2399))):I2399),0),0)</f>
        <v>0</v>
      </c>
      <c r="N2400" s="29">
        <f ca="1">IF(C2400&lt;Calculator!$G$27,0,IF(C2400=Calculator!$G$27,Calculator!$G$39,IF(H2400-K2400&lt;=0,IF(D2400&gt;Calculator!$G$39,IF(H2400-K2400+E2400+L2400+M2400+Calculator!$G$39&gt;Calculator!$G$39,Calculator!$G$39-(H2400+E2400+L2400+M2400-K2400),Calculator!$G$39),D2400),0)))</f>
        <v>0</v>
      </c>
    </row>
    <row r="2401" spans="1:14" ht="15.75" thickBot="1">
      <c r="A2401" s="33" t="str">
        <f ca="1">IF(C2401=Calculator!$H$27,"F",IF(Daily!D2401+Daily!H2401=0,IF(D2400+H2400&gt;0,"L",""),""))</f>
        <v/>
      </c>
      <c r="B2401" s="34">
        <v>2400</v>
      </c>
      <c r="C2401" s="19">
        <f t="shared" ca="1" si="149"/>
        <v>48330</v>
      </c>
      <c r="D2401" s="29">
        <f t="shared" ca="1" si="151"/>
        <v>41189.288906177113</v>
      </c>
      <c r="E2401" s="29">
        <f ca="1">IF(C2401&lt;Calculator!$D$26,0,IF(DAY($C2401)=1,IF(D2401-Calculator!$G$24&gt;0,Calculator!$G$24,D2401),0))</f>
        <v>0</v>
      </c>
      <c r="F2401" s="29">
        <f ca="1">IF(E2401&gt;0,D2401*Calculator!$G$22/12,0)</f>
        <v>0</v>
      </c>
      <c r="G2401" s="29">
        <f ca="1">IF(E2401&gt;0,(IFERROR(-PMT(Calculator!$G$22/12,Calculator!$G$23*12,Calculator!$G$20),0))-F2401,0)</f>
        <v>0</v>
      </c>
      <c r="H2401" s="29">
        <f t="shared" ca="1" si="152"/>
        <v>7505.8092884410962</v>
      </c>
      <c r="I2401" s="29">
        <f t="shared" ca="1" si="150"/>
        <v>1.3366509691744419</v>
      </c>
      <c r="J2401" s="30">
        <f>Calculator!$G$40</f>
        <v>6.5000000000000002E-2</v>
      </c>
      <c r="K2401" s="29">
        <f ca="1">IF(C2401&gt;=Calculator!$G$27,IF(DAY($C2401)=1,Calculator!$G$34/2,IF(DAY($C2401)=15,Calculator!$G$34/2,0)),0)</f>
        <v>0</v>
      </c>
      <c r="L2401" s="29">
        <f ca="1">IF(DAY($C2401)=28,IF(H2401=0,0,Calculator!$G$35),0)</f>
        <v>0</v>
      </c>
      <c r="M2401" s="29">
        <f ca="1">IF(I2401&gt;0,IF(DAY($C2401)=1,SUM(INDIRECT("I"&amp;(ROW(C2400)-DAY(C2400))):I2400),0),0)</f>
        <v>0</v>
      </c>
      <c r="N2401" s="29">
        <f ca="1">IF(C2401&lt;Calculator!$G$27,0,IF(C2401=Calculator!$G$27,Calculator!$G$39,IF(H2401-K2401&lt;=0,IF(D2401&gt;Calculator!$G$39,IF(H2401-K2401+E2401+L2401+M2401+Calculator!$G$39&gt;Calculator!$G$39,Calculator!$G$39-(H2401+E2401+L2401+M2401-K2401),Calculator!$G$39),D2401),0)))</f>
        <v>0</v>
      </c>
    </row>
    <row r="2402" spans="1:14" ht="15.75" thickBot="1">
      <c r="A2402" s="33" t="str">
        <f ca="1">IF(C2402=Calculator!$H$27,"F",IF(Daily!D2402+Daily!H2402=0,IF(D2401+H2401&gt;0,"L",""),""))</f>
        <v/>
      </c>
      <c r="B2402" s="34">
        <v>2401</v>
      </c>
      <c r="C2402" s="19">
        <f t="shared" ca="1" si="149"/>
        <v>48331</v>
      </c>
      <c r="D2402" s="29">
        <f t="shared" ca="1" si="151"/>
        <v>41189.288906177113</v>
      </c>
      <c r="E2402" s="29">
        <f ca="1">IF(C2402&lt;Calculator!$D$26,0,IF(DAY($C2402)=1,IF(D2402-Calculator!$G$24&gt;0,Calculator!$G$24,D2402),0))</f>
        <v>0</v>
      </c>
      <c r="F2402" s="29">
        <f ca="1">IF(E2402&gt;0,D2402*Calculator!$G$22/12,0)</f>
        <v>0</v>
      </c>
      <c r="G2402" s="29">
        <f ca="1">IF(E2402&gt;0,(IFERROR(-PMT(Calculator!$G$22/12,Calculator!$G$23*12,Calculator!$G$20),0))-F2402,0)</f>
        <v>0</v>
      </c>
      <c r="H2402" s="29">
        <f t="shared" ca="1" si="152"/>
        <v>7505.8092884410962</v>
      </c>
      <c r="I2402" s="29">
        <f t="shared" ca="1" si="150"/>
        <v>1.3366509691744419</v>
      </c>
      <c r="J2402" s="30">
        <f>Calculator!$G$40</f>
        <v>6.5000000000000002E-2</v>
      </c>
      <c r="K2402" s="29">
        <f ca="1">IF(C2402&gt;=Calculator!$G$27,IF(DAY($C2402)=1,Calculator!$G$34/2,IF(DAY($C2402)=15,Calculator!$G$34/2,0)),0)</f>
        <v>0</v>
      </c>
      <c r="L2402" s="29">
        <f ca="1">IF(DAY($C2402)=28,IF(H2402=0,0,Calculator!$G$35),0)</f>
        <v>0</v>
      </c>
      <c r="M2402" s="29">
        <f ca="1">IF(I2402&gt;0,IF(DAY($C2402)=1,SUM(INDIRECT("I"&amp;(ROW(C2401)-DAY(C2401))):I2401),0),0)</f>
        <v>0</v>
      </c>
      <c r="N2402" s="29">
        <f ca="1">IF(C2402&lt;Calculator!$G$27,0,IF(C2402=Calculator!$G$27,Calculator!$G$39,IF(H2402-K2402&lt;=0,IF(D2402&gt;Calculator!$G$39,IF(H2402-K2402+E2402+L2402+M2402+Calculator!$G$39&gt;Calculator!$G$39,Calculator!$G$39-(H2402+E2402+L2402+M2402-K2402),Calculator!$G$39),D2402),0)))</f>
        <v>0</v>
      </c>
    </row>
    <row r="2403" spans="1:14" ht="15.75" thickBot="1">
      <c r="A2403" s="33" t="str">
        <f ca="1">IF(C2403=Calculator!$H$27,"F",IF(Daily!D2403+Daily!H2403=0,IF(D2402+H2402&gt;0,"L",""),""))</f>
        <v/>
      </c>
      <c r="B2403" s="34">
        <v>2402</v>
      </c>
      <c r="C2403" s="19">
        <f t="shared" ca="1" si="149"/>
        <v>48332</v>
      </c>
      <c r="D2403" s="29">
        <f t="shared" ca="1" si="151"/>
        <v>41189.288906177113</v>
      </c>
      <c r="E2403" s="29">
        <f ca="1">IF(C2403&lt;Calculator!$D$26,0,IF(DAY($C2403)=1,IF(D2403-Calculator!$G$24&gt;0,Calculator!$G$24,D2403),0))</f>
        <v>0</v>
      </c>
      <c r="F2403" s="29">
        <f ca="1">IF(E2403&gt;0,D2403*Calculator!$G$22/12,0)</f>
        <v>0</v>
      </c>
      <c r="G2403" s="29">
        <f ca="1">IF(E2403&gt;0,(IFERROR(-PMT(Calculator!$G$22/12,Calculator!$G$23*12,Calculator!$G$20),0))-F2403,0)</f>
        <v>0</v>
      </c>
      <c r="H2403" s="29">
        <f t="shared" ca="1" si="152"/>
        <v>7505.8092884410962</v>
      </c>
      <c r="I2403" s="29">
        <f t="shared" ca="1" si="150"/>
        <v>1.3366509691744419</v>
      </c>
      <c r="J2403" s="30">
        <f>Calculator!$G$40</f>
        <v>6.5000000000000002E-2</v>
      </c>
      <c r="K2403" s="29">
        <f ca="1">IF(C2403&gt;=Calculator!$G$27,IF(DAY($C2403)=1,Calculator!$G$34/2,IF(DAY($C2403)=15,Calculator!$G$34/2,0)),0)</f>
        <v>0</v>
      </c>
      <c r="L2403" s="29">
        <f ca="1">IF(DAY($C2403)=28,IF(H2403=0,0,Calculator!$G$35),0)</f>
        <v>5000</v>
      </c>
      <c r="M2403" s="29">
        <f ca="1">IF(I2403&gt;0,IF(DAY($C2403)=1,SUM(INDIRECT("I"&amp;(ROW(C2402)-DAY(C2402))):I2402),0),0)</f>
        <v>0</v>
      </c>
      <c r="N2403" s="29">
        <f ca="1">IF(C2403&lt;Calculator!$G$27,0,IF(C2403=Calculator!$G$27,Calculator!$G$39,IF(H2403-K2403&lt;=0,IF(D2403&gt;Calculator!$G$39,IF(H2403-K2403+E2403+L2403+M2403+Calculator!$G$39&gt;Calculator!$G$39,Calculator!$G$39-(H2403+E2403+L2403+M2403-K2403),Calculator!$G$39),D2403),0)))</f>
        <v>0</v>
      </c>
    </row>
    <row r="2404" spans="1:14" ht="15.75" thickBot="1">
      <c r="A2404" s="33" t="str">
        <f ca="1">IF(C2404=Calculator!$H$27,"F",IF(Daily!D2404+Daily!H2404=0,IF(D2403+H2403&gt;0,"L",""),""))</f>
        <v/>
      </c>
      <c r="B2404" s="34">
        <v>2403</v>
      </c>
      <c r="C2404" s="19">
        <f t="shared" ca="1" si="149"/>
        <v>48333</v>
      </c>
      <c r="D2404" s="29">
        <f t="shared" ca="1" si="151"/>
        <v>41189.288906177113</v>
      </c>
      <c r="E2404" s="29">
        <f ca="1">IF(C2404&lt;Calculator!$D$26,0,IF(DAY($C2404)=1,IF(D2404-Calculator!$G$24&gt;0,Calculator!$G$24,D2404),0))</f>
        <v>0</v>
      </c>
      <c r="F2404" s="29">
        <f ca="1">IF(E2404&gt;0,D2404*Calculator!$G$22/12,0)</f>
        <v>0</v>
      </c>
      <c r="G2404" s="29">
        <f ca="1">IF(E2404&gt;0,(IFERROR(-PMT(Calculator!$G$22/12,Calculator!$G$23*12,Calculator!$G$20),0))-F2404,0)</f>
        <v>0</v>
      </c>
      <c r="H2404" s="29">
        <f t="shared" ca="1" si="152"/>
        <v>12505.809288441096</v>
      </c>
      <c r="I2404" s="29">
        <f t="shared" ca="1" si="150"/>
        <v>2.2270619280785513</v>
      </c>
      <c r="J2404" s="30">
        <f>Calculator!$G$40</f>
        <v>6.5000000000000002E-2</v>
      </c>
      <c r="K2404" s="29">
        <f ca="1">IF(C2404&gt;=Calculator!$G$27,IF(DAY($C2404)=1,Calculator!$G$34/2,IF(DAY($C2404)=15,Calculator!$G$34/2,0)),0)</f>
        <v>0</v>
      </c>
      <c r="L2404" s="29">
        <f ca="1">IF(DAY($C2404)=28,IF(H2404=0,0,Calculator!$G$35),0)</f>
        <v>0</v>
      </c>
      <c r="M2404" s="29">
        <f ca="1">IF(I2404&gt;0,IF(DAY($C2404)=1,SUM(INDIRECT("I"&amp;(ROW(C2403)-DAY(C2403))):I2403),0),0)</f>
        <v>0</v>
      </c>
      <c r="N2404" s="29">
        <f ca="1">IF(C2404&lt;Calculator!$G$27,0,IF(C2404=Calculator!$G$27,Calculator!$G$39,IF(H2404-K2404&lt;=0,IF(D2404&gt;Calculator!$G$39,IF(H2404-K2404+E2404+L2404+M2404+Calculator!$G$39&gt;Calculator!$G$39,Calculator!$G$39-(H2404+E2404+L2404+M2404-K2404),Calculator!$G$39),D2404),0)))</f>
        <v>0</v>
      </c>
    </row>
    <row r="2405" spans="1:14" ht="15.75" thickBot="1">
      <c r="A2405" s="33" t="str">
        <f ca="1">IF(C2405=Calculator!$H$27,"F",IF(Daily!D2405+Daily!H2405=0,IF(D2404+H2404&gt;0,"L",""),""))</f>
        <v/>
      </c>
      <c r="B2405" s="34">
        <v>2404</v>
      </c>
      <c r="C2405" s="19">
        <f t="shared" ca="1" si="149"/>
        <v>48334</v>
      </c>
      <c r="D2405" s="29">
        <f t="shared" ca="1" si="151"/>
        <v>41189.288906177113</v>
      </c>
      <c r="E2405" s="29">
        <f ca="1">IF(C2405&lt;Calculator!$D$26,0,IF(DAY($C2405)=1,IF(D2405-Calculator!$G$24&gt;0,Calculator!$G$24,D2405),0))</f>
        <v>0</v>
      </c>
      <c r="F2405" s="29">
        <f ca="1">IF(E2405&gt;0,D2405*Calculator!$G$22/12,0)</f>
        <v>0</v>
      </c>
      <c r="G2405" s="29">
        <f ca="1">IF(E2405&gt;0,(IFERROR(-PMT(Calculator!$G$22/12,Calculator!$G$23*12,Calculator!$G$20),0))-F2405,0)</f>
        <v>0</v>
      </c>
      <c r="H2405" s="29">
        <f t="shared" ca="1" si="152"/>
        <v>12505.809288441096</v>
      </c>
      <c r="I2405" s="29">
        <f t="shared" ca="1" si="150"/>
        <v>2.2270619280785513</v>
      </c>
      <c r="J2405" s="30">
        <f>Calculator!$G$40</f>
        <v>6.5000000000000002E-2</v>
      </c>
      <c r="K2405" s="29">
        <f ca="1">IF(C2405&gt;=Calculator!$G$27,IF(DAY($C2405)=1,Calculator!$G$34/2,IF(DAY($C2405)=15,Calculator!$G$34/2,0)),0)</f>
        <v>0</v>
      </c>
      <c r="L2405" s="29">
        <f ca="1">IF(DAY($C2405)=28,IF(H2405=0,0,Calculator!$G$35),0)</f>
        <v>0</v>
      </c>
      <c r="M2405" s="29">
        <f ca="1">IF(I2405&gt;0,IF(DAY($C2405)=1,SUM(INDIRECT("I"&amp;(ROW(C2404)-DAY(C2404))):I2404),0),0)</f>
        <v>0</v>
      </c>
      <c r="N2405" s="29">
        <f ca="1">IF(C2405&lt;Calculator!$G$27,0,IF(C2405=Calculator!$G$27,Calculator!$G$39,IF(H2405-K2405&lt;=0,IF(D2405&gt;Calculator!$G$39,IF(H2405-K2405+E2405+L2405+M2405+Calculator!$G$39&gt;Calculator!$G$39,Calculator!$G$39-(H2405+E2405+L2405+M2405-K2405),Calculator!$G$39),D2405),0)))</f>
        <v>0</v>
      </c>
    </row>
    <row r="2406" spans="1:14" ht="15.75" thickBot="1">
      <c r="A2406" s="33" t="str">
        <f ca="1">IF(C2406=Calculator!$H$27,"F",IF(Daily!D2406+Daily!H2406=0,IF(D2405+H2405&gt;0,"L",""),""))</f>
        <v/>
      </c>
      <c r="B2406" s="34">
        <v>2405</v>
      </c>
      <c r="C2406" s="19">
        <f t="shared" ca="1" si="149"/>
        <v>48335</v>
      </c>
      <c r="D2406" s="29">
        <f t="shared" ca="1" si="151"/>
        <v>41189.288906177113</v>
      </c>
      <c r="E2406" s="29">
        <f ca="1">IF(C2406&lt;Calculator!$D$26,0,IF(DAY($C2406)=1,IF(D2406-Calculator!$G$24&gt;0,Calculator!$G$24,D2406),0))</f>
        <v>1878.8756805424866</v>
      </c>
      <c r="F2406" s="29">
        <f ca="1">IF(E2406&gt;0,D2406*Calculator!$G$22/12,0)</f>
        <v>171.62203710907133</v>
      </c>
      <c r="G2406" s="29">
        <f ca="1">IF(E2406&gt;0,(IFERROR(-PMT(Calculator!$G$22/12,Calculator!$G$23*12,Calculator!$G$20),0))-F2406,0)</f>
        <v>1707.2536434334154</v>
      </c>
      <c r="H2406" s="29">
        <f t="shared" ca="1" si="152"/>
        <v>12505.809288441096</v>
      </c>
      <c r="I2406" s="29">
        <f t="shared" ca="1" si="150"/>
        <v>2.2270619280785513</v>
      </c>
      <c r="J2406" s="30">
        <f>Calculator!$G$40</f>
        <v>6.5000000000000002E-2</v>
      </c>
      <c r="K2406" s="29">
        <f ca="1">IF(C2406&gt;=Calculator!$G$27,IF(DAY($C2406)=1,Calculator!$G$34/2,IF(DAY($C2406)=15,Calculator!$G$34/2,0)),0)</f>
        <v>4500</v>
      </c>
      <c r="L2406" s="29">
        <f ca="1">IF(DAY($C2406)=28,IF(H2406=0,0,Calculator!$G$35),0)</f>
        <v>0</v>
      </c>
      <c r="M2406" s="29">
        <f ca="1">IF(I2406&gt;0,IF(DAY($C2406)=1,SUM(INDIRECT("I"&amp;(ROW(C2405)-DAY(C2405))):I2405),0),0)</f>
        <v>56.957318583636074</v>
      </c>
      <c r="N2406" s="29">
        <f ca="1">IF(C2406&lt;Calculator!$G$27,0,IF(C2406=Calculator!$G$27,Calculator!$G$39,IF(H2406-K2406&lt;=0,IF(D2406&gt;Calculator!$G$39,IF(H2406-K2406+E2406+L2406+M2406+Calculator!$G$39&gt;Calculator!$G$39,Calculator!$G$39-(H2406+E2406+L2406+M2406-K2406),Calculator!$G$39),D2406),0)))</f>
        <v>0</v>
      </c>
    </row>
    <row r="2407" spans="1:14" ht="15.75" thickBot="1">
      <c r="A2407" s="33" t="str">
        <f ca="1">IF(C2407=Calculator!$H$27,"F",IF(Daily!D2407+Daily!H2407=0,IF(D2406+H2406&gt;0,"L",""),""))</f>
        <v/>
      </c>
      <c r="B2407" s="34">
        <v>2406</v>
      </c>
      <c r="C2407" s="19">
        <f t="shared" ca="1" si="149"/>
        <v>48336</v>
      </c>
      <c r="D2407" s="29">
        <f t="shared" ca="1" si="151"/>
        <v>39482.035262743695</v>
      </c>
      <c r="E2407" s="29">
        <f ca="1">IF(C2407&lt;Calculator!$D$26,0,IF(DAY($C2407)=1,IF(D2407-Calculator!$G$24&gt;0,Calculator!$G$24,D2407),0))</f>
        <v>0</v>
      </c>
      <c r="F2407" s="29">
        <f ca="1">IF(E2407&gt;0,D2407*Calculator!$G$22/12,0)</f>
        <v>0</v>
      </c>
      <c r="G2407" s="29">
        <f ca="1">IF(E2407&gt;0,(IFERROR(-PMT(Calculator!$G$22/12,Calculator!$G$23*12,Calculator!$G$20),0))-F2407,0)</f>
        <v>0</v>
      </c>
      <c r="H2407" s="29">
        <f t="shared" ca="1" si="152"/>
        <v>9941.6422875672197</v>
      </c>
      <c r="I2407" s="29">
        <f t="shared" ca="1" si="150"/>
        <v>1.7704294484708747</v>
      </c>
      <c r="J2407" s="30">
        <f>Calculator!$G$40</f>
        <v>6.5000000000000002E-2</v>
      </c>
      <c r="K2407" s="29">
        <f ca="1">IF(C2407&gt;=Calculator!$G$27,IF(DAY($C2407)=1,Calculator!$G$34/2,IF(DAY($C2407)=15,Calculator!$G$34/2,0)),0)</f>
        <v>0</v>
      </c>
      <c r="L2407" s="29">
        <f ca="1">IF(DAY($C2407)=28,IF(H2407=0,0,Calculator!$G$35),0)</f>
        <v>0</v>
      </c>
      <c r="M2407" s="29">
        <f ca="1">IF(I2407&gt;0,IF(DAY($C2407)=1,SUM(INDIRECT("I"&amp;(ROW(C2406)-DAY(C2406))):I2406),0),0)</f>
        <v>0</v>
      </c>
      <c r="N2407" s="29">
        <f ca="1">IF(C2407&lt;Calculator!$G$27,0,IF(C2407=Calculator!$G$27,Calculator!$G$39,IF(H2407-K2407&lt;=0,IF(D2407&gt;Calculator!$G$39,IF(H2407-K2407+E2407+L2407+M2407+Calculator!$G$39&gt;Calculator!$G$39,Calculator!$G$39-(H2407+E2407+L2407+M2407-K2407),Calculator!$G$39),D2407),0)))</f>
        <v>0</v>
      </c>
    </row>
    <row r="2408" spans="1:14" ht="15.75" thickBot="1">
      <c r="A2408" s="33" t="str">
        <f ca="1">IF(C2408=Calculator!$H$27,"F",IF(Daily!D2408+Daily!H2408=0,IF(D2407+H2407&gt;0,"L",""),""))</f>
        <v/>
      </c>
      <c r="B2408" s="34">
        <v>2407</v>
      </c>
      <c r="C2408" s="19">
        <f t="shared" ca="1" si="149"/>
        <v>48337</v>
      </c>
      <c r="D2408" s="29">
        <f t="shared" ca="1" si="151"/>
        <v>39482.035262743695</v>
      </c>
      <c r="E2408" s="29">
        <f ca="1">IF(C2408&lt;Calculator!$D$26,0,IF(DAY($C2408)=1,IF(D2408-Calculator!$G$24&gt;0,Calculator!$G$24,D2408),0))</f>
        <v>0</v>
      </c>
      <c r="F2408" s="29">
        <f ca="1">IF(E2408&gt;0,D2408*Calculator!$G$22/12,0)</f>
        <v>0</v>
      </c>
      <c r="G2408" s="29">
        <f ca="1">IF(E2408&gt;0,(IFERROR(-PMT(Calculator!$G$22/12,Calculator!$G$23*12,Calculator!$G$20),0))-F2408,0)</f>
        <v>0</v>
      </c>
      <c r="H2408" s="29">
        <f t="shared" ca="1" si="152"/>
        <v>9941.6422875672197</v>
      </c>
      <c r="I2408" s="29">
        <f t="shared" ca="1" si="150"/>
        <v>1.7704294484708747</v>
      </c>
      <c r="J2408" s="30">
        <f>Calculator!$G$40</f>
        <v>6.5000000000000002E-2</v>
      </c>
      <c r="K2408" s="29">
        <f ca="1">IF(C2408&gt;=Calculator!$G$27,IF(DAY($C2408)=1,Calculator!$G$34/2,IF(DAY($C2408)=15,Calculator!$G$34/2,0)),0)</f>
        <v>0</v>
      </c>
      <c r="L2408" s="29">
        <f ca="1">IF(DAY($C2408)=28,IF(H2408=0,0,Calculator!$G$35),0)</f>
        <v>0</v>
      </c>
      <c r="M2408" s="29">
        <f ca="1">IF(I2408&gt;0,IF(DAY($C2408)=1,SUM(INDIRECT("I"&amp;(ROW(C2407)-DAY(C2407))):I2407),0),0)</f>
        <v>0</v>
      </c>
      <c r="N2408" s="29">
        <f ca="1">IF(C2408&lt;Calculator!$G$27,0,IF(C2408=Calculator!$G$27,Calculator!$G$39,IF(H2408-K2408&lt;=0,IF(D2408&gt;Calculator!$G$39,IF(H2408-K2408+E2408+L2408+M2408+Calculator!$G$39&gt;Calculator!$G$39,Calculator!$G$39-(H2408+E2408+L2408+M2408-K2408),Calculator!$G$39),D2408),0)))</f>
        <v>0</v>
      </c>
    </row>
    <row r="2409" spans="1:14" ht="15.75" thickBot="1">
      <c r="A2409" s="33" t="str">
        <f ca="1">IF(C2409=Calculator!$H$27,"F",IF(Daily!D2409+Daily!H2409=0,IF(D2408+H2408&gt;0,"L",""),""))</f>
        <v/>
      </c>
      <c r="B2409" s="34">
        <v>2408</v>
      </c>
      <c r="C2409" s="19">
        <f t="shared" ca="1" si="149"/>
        <v>48338</v>
      </c>
      <c r="D2409" s="29">
        <f t="shared" ca="1" si="151"/>
        <v>39482.035262743695</v>
      </c>
      <c r="E2409" s="29">
        <f ca="1">IF(C2409&lt;Calculator!$D$26,0,IF(DAY($C2409)=1,IF(D2409-Calculator!$G$24&gt;0,Calculator!$G$24,D2409),0))</f>
        <v>0</v>
      </c>
      <c r="F2409" s="29">
        <f ca="1">IF(E2409&gt;0,D2409*Calculator!$G$22/12,0)</f>
        <v>0</v>
      </c>
      <c r="G2409" s="29">
        <f ca="1">IF(E2409&gt;0,(IFERROR(-PMT(Calculator!$G$22/12,Calculator!$G$23*12,Calculator!$G$20),0))-F2409,0)</f>
        <v>0</v>
      </c>
      <c r="H2409" s="29">
        <f t="shared" ca="1" si="152"/>
        <v>9941.6422875672197</v>
      </c>
      <c r="I2409" s="29">
        <f t="shared" ca="1" si="150"/>
        <v>1.7704294484708747</v>
      </c>
      <c r="J2409" s="30">
        <f>Calculator!$G$40</f>
        <v>6.5000000000000002E-2</v>
      </c>
      <c r="K2409" s="29">
        <f ca="1">IF(C2409&gt;=Calculator!$G$27,IF(DAY($C2409)=1,Calculator!$G$34/2,IF(DAY($C2409)=15,Calculator!$G$34/2,0)),0)</f>
        <v>0</v>
      </c>
      <c r="L2409" s="29">
        <f ca="1">IF(DAY($C2409)=28,IF(H2409=0,0,Calculator!$G$35),0)</f>
        <v>0</v>
      </c>
      <c r="M2409" s="29">
        <f ca="1">IF(I2409&gt;0,IF(DAY($C2409)=1,SUM(INDIRECT("I"&amp;(ROW(C2408)-DAY(C2408))):I2408),0),0)</f>
        <v>0</v>
      </c>
      <c r="N2409" s="29">
        <f ca="1">IF(C2409&lt;Calculator!$G$27,0,IF(C2409=Calculator!$G$27,Calculator!$G$39,IF(H2409-K2409&lt;=0,IF(D2409&gt;Calculator!$G$39,IF(H2409-K2409+E2409+L2409+M2409+Calculator!$G$39&gt;Calculator!$G$39,Calculator!$G$39-(H2409+E2409+L2409+M2409-K2409),Calculator!$G$39),D2409),0)))</f>
        <v>0</v>
      </c>
    </row>
    <row r="2410" spans="1:14" ht="15.75" thickBot="1">
      <c r="A2410" s="33" t="str">
        <f ca="1">IF(C2410=Calculator!$H$27,"F",IF(Daily!D2410+Daily!H2410=0,IF(D2409+H2409&gt;0,"L",""),""))</f>
        <v/>
      </c>
      <c r="B2410" s="34">
        <v>2409</v>
      </c>
      <c r="C2410" s="19">
        <f t="shared" ca="1" si="149"/>
        <v>48339</v>
      </c>
      <c r="D2410" s="29">
        <f t="shared" ca="1" si="151"/>
        <v>39482.035262743695</v>
      </c>
      <c r="E2410" s="29">
        <f ca="1">IF(C2410&lt;Calculator!$D$26,0,IF(DAY($C2410)=1,IF(D2410-Calculator!$G$24&gt;0,Calculator!$G$24,D2410),0))</f>
        <v>0</v>
      </c>
      <c r="F2410" s="29">
        <f ca="1">IF(E2410&gt;0,D2410*Calculator!$G$22/12,0)</f>
        <v>0</v>
      </c>
      <c r="G2410" s="29">
        <f ca="1">IF(E2410&gt;0,(IFERROR(-PMT(Calculator!$G$22/12,Calculator!$G$23*12,Calculator!$G$20),0))-F2410,0)</f>
        <v>0</v>
      </c>
      <c r="H2410" s="29">
        <f t="shared" ca="1" si="152"/>
        <v>9941.6422875672197</v>
      </c>
      <c r="I2410" s="29">
        <f t="shared" ca="1" si="150"/>
        <v>1.7704294484708747</v>
      </c>
      <c r="J2410" s="30">
        <f>Calculator!$G$40</f>
        <v>6.5000000000000002E-2</v>
      </c>
      <c r="K2410" s="29">
        <f ca="1">IF(C2410&gt;=Calculator!$G$27,IF(DAY($C2410)=1,Calculator!$G$34/2,IF(DAY($C2410)=15,Calculator!$G$34/2,0)),0)</f>
        <v>0</v>
      </c>
      <c r="L2410" s="29">
        <f ca="1">IF(DAY($C2410)=28,IF(H2410=0,0,Calculator!$G$35),0)</f>
        <v>0</v>
      </c>
      <c r="M2410" s="29">
        <f ca="1">IF(I2410&gt;0,IF(DAY($C2410)=1,SUM(INDIRECT("I"&amp;(ROW(C2409)-DAY(C2409))):I2409),0),0)</f>
        <v>0</v>
      </c>
      <c r="N2410" s="29">
        <f ca="1">IF(C2410&lt;Calculator!$G$27,0,IF(C2410=Calculator!$G$27,Calculator!$G$39,IF(H2410-K2410&lt;=0,IF(D2410&gt;Calculator!$G$39,IF(H2410-K2410+E2410+L2410+M2410+Calculator!$G$39&gt;Calculator!$G$39,Calculator!$G$39-(H2410+E2410+L2410+M2410-K2410),Calculator!$G$39),D2410),0)))</f>
        <v>0</v>
      </c>
    </row>
    <row r="2411" spans="1:14" ht="15.75" thickBot="1">
      <c r="A2411" s="33" t="str">
        <f ca="1">IF(C2411=Calculator!$H$27,"F",IF(Daily!D2411+Daily!H2411=0,IF(D2410+H2410&gt;0,"L",""),""))</f>
        <v/>
      </c>
      <c r="B2411" s="34">
        <v>2410</v>
      </c>
      <c r="C2411" s="19">
        <f t="shared" ca="1" si="149"/>
        <v>48340</v>
      </c>
      <c r="D2411" s="29">
        <f t="shared" ca="1" si="151"/>
        <v>39482.035262743695</v>
      </c>
      <c r="E2411" s="29">
        <f ca="1">IF(C2411&lt;Calculator!$D$26,0,IF(DAY($C2411)=1,IF(D2411-Calculator!$G$24&gt;0,Calculator!$G$24,D2411),0))</f>
        <v>0</v>
      </c>
      <c r="F2411" s="29">
        <f ca="1">IF(E2411&gt;0,D2411*Calculator!$G$22/12,0)</f>
        <v>0</v>
      </c>
      <c r="G2411" s="29">
        <f ca="1">IF(E2411&gt;0,(IFERROR(-PMT(Calculator!$G$22/12,Calculator!$G$23*12,Calculator!$G$20),0))-F2411,0)</f>
        <v>0</v>
      </c>
      <c r="H2411" s="29">
        <f t="shared" ca="1" si="152"/>
        <v>9941.6422875672197</v>
      </c>
      <c r="I2411" s="29">
        <f t="shared" ca="1" si="150"/>
        <v>1.7704294484708747</v>
      </c>
      <c r="J2411" s="30">
        <f>Calculator!$G$40</f>
        <v>6.5000000000000002E-2</v>
      </c>
      <c r="K2411" s="29">
        <f ca="1">IF(C2411&gt;=Calculator!$G$27,IF(DAY($C2411)=1,Calculator!$G$34/2,IF(DAY($C2411)=15,Calculator!$G$34/2,0)),0)</f>
        <v>0</v>
      </c>
      <c r="L2411" s="29">
        <f ca="1">IF(DAY($C2411)=28,IF(H2411=0,0,Calculator!$G$35),0)</f>
        <v>0</v>
      </c>
      <c r="M2411" s="29">
        <f ca="1">IF(I2411&gt;0,IF(DAY($C2411)=1,SUM(INDIRECT("I"&amp;(ROW(C2410)-DAY(C2410))):I2410),0),0)</f>
        <v>0</v>
      </c>
      <c r="N2411" s="29">
        <f ca="1">IF(C2411&lt;Calculator!$G$27,0,IF(C2411=Calculator!$G$27,Calculator!$G$39,IF(H2411-K2411&lt;=0,IF(D2411&gt;Calculator!$G$39,IF(H2411-K2411+E2411+L2411+M2411+Calculator!$G$39&gt;Calculator!$G$39,Calculator!$G$39-(H2411+E2411+L2411+M2411-K2411),Calculator!$G$39),D2411),0)))</f>
        <v>0</v>
      </c>
    </row>
    <row r="2412" spans="1:14" ht="15.75" thickBot="1">
      <c r="A2412" s="33" t="str">
        <f ca="1">IF(C2412=Calculator!$H$27,"F",IF(Daily!D2412+Daily!H2412=0,IF(D2411+H2411&gt;0,"L",""),""))</f>
        <v/>
      </c>
      <c r="B2412" s="34">
        <v>2411</v>
      </c>
      <c r="C2412" s="19">
        <f t="shared" ca="1" si="149"/>
        <v>48341</v>
      </c>
      <c r="D2412" s="29">
        <f t="shared" ca="1" si="151"/>
        <v>39482.035262743695</v>
      </c>
      <c r="E2412" s="29">
        <f ca="1">IF(C2412&lt;Calculator!$D$26,0,IF(DAY($C2412)=1,IF(D2412-Calculator!$G$24&gt;0,Calculator!$G$24,D2412),0))</f>
        <v>0</v>
      </c>
      <c r="F2412" s="29">
        <f ca="1">IF(E2412&gt;0,D2412*Calculator!$G$22/12,0)</f>
        <v>0</v>
      </c>
      <c r="G2412" s="29">
        <f ca="1">IF(E2412&gt;0,(IFERROR(-PMT(Calculator!$G$22/12,Calculator!$G$23*12,Calculator!$G$20),0))-F2412,0)</f>
        <v>0</v>
      </c>
      <c r="H2412" s="29">
        <f t="shared" ca="1" si="152"/>
        <v>9941.6422875672197</v>
      </c>
      <c r="I2412" s="29">
        <f t="shared" ca="1" si="150"/>
        <v>1.7704294484708747</v>
      </c>
      <c r="J2412" s="30">
        <f>Calculator!$G$40</f>
        <v>6.5000000000000002E-2</v>
      </c>
      <c r="K2412" s="29">
        <f ca="1">IF(C2412&gt;=Calculator!$G$27,IF(DAY($C2412)=1,Calculator!$G$34/2,IF(DAY($C2412)=15,Calculator!$G$34/2,0)),0)</f>
        <v>0</v>
      </c>
      <c r="L2412" s="29">
        <f ca="1">IF(DAY($C2412)=28,IF(H2412=0,0,Calculator!$G$35),0)</f>
        <v>0</v>
      </c>
      <c r="M2412" s="29">
        <f ca="1">IF(I2412&gt;0,IF(DAY($C2412)=1,SUM(INDIRECT("I"&amp;(ROW(C2411)-DAY(C2411))):I2411),0),0)</f>
        <v>0</v>
      </c>
      <c r="N2412" s="29">
        <f ca="1">IF(C2412&lt;Calculator!$G$27,0,IF(C2412=Calculator!$G$27,Calculator!$G$39,IF(H2412-K2412&lt;=0,IF(D2412&gt;Calculator!$G$39,IF(H2412-K2412+E2412+L2412+M2412+Calculator!$G$39&gt;Calculator!$G$39,Calculator!$G$39-(H2412+E2412+L2412+M2412-K2412),Calculator!$G$39),D2412),0)))</f>
        <v>0</v>
      </c>
    </row>
    <row r="2413" spans="1:14" ht="15.75" thickBot="1">
      <c r="A2413" s="33" t="str">
        <f ca="1">IF(C2413=Calculator!$H$27,"F",IF(Daily!D2413+Daily!H2413=0,IF(D2412+H2412&gt;0,"L",""),""))</f>
        <v/>
      </c>
      <c r="B2413" s="34">
        <v>2412</v>
      </c>
      <c r="C2413" s="19">
        <f t="shared" ca="1" si="149"/>
        <v>48342</v>
      </c>
      <c r="D2413" s="29">
        <f t="shared" ca="1" si="151"/>
        <v>39482.035262743695</v>
      </c>
      <c r="E2413" s="29">
        <f ca="1">IF(C2413&lt;Calculator!$D$26,0,IF(DAY($C2413)=1,IF(D2413-Calculator!$G$24&gt;0,Calculator!$G$24,D2413),0))</f>
        <v>0</v>
      </c>
      <c r="F2413" s="29">
        <f ca="1">IF(E2413&gt;0,D2413*Calculator!$G$22/12,0)</f>
        <v>0</v>
      </c>
      <c r="G2413" s="29">
        <f ca="1">IF(E2413&gt;0,(IFERROR(-PMT(Calculator!$G$22/12,Calculator!$G$23*12,Calculator!$G$20),0))-F2413,0)</f>
        <v>0</v>
      </c>
      <c r="H2413" s="29">
        <f t="shared" ca="1" si="152"/>
        <v>9941.6422875672197</v>
      </c>
      <c r="I2413" s="29">
        <f t="shared" ca="1" si="150"/>
        <v>1.7704294484708747</v>
      </c>
      <c r="J2413" s="30">
        <f>Calculator!$G$40</f>
        <v>6.5000000000000002E-2</v>
      </c>
      <c r="K2413" s="29">
        <f ca="1">IF(C2413&gt;=Calculator!$G$27,IF(DAY($C2413)=1,Calculator!$G$34/2,IF(DAY($C2413)=15,Calculator!$G$34/2,0)),0)</f>
        <v>0</v>
      </c>
      <c r="L2413" s="29">
        <f ca="1">IF(DAY($C2413)=28,IF(H2413=0,0,Calculator!$G$35),0)</f>
        <v>0</v>
      </c>
      <c r="M2413" s="29">
        <f ca="1">IF(I2413&gt;0,IF(DAY($C2413)=1,SUM(INDIRECT("I"&amp;(ROW(C2412)-DAY(C2412))):I2412),0),0)</f>
        <v>0</v>
      </c>
      <c r="N2413" s="29">
        <f ca="1">IF(C2413&lt;Calculator!$G$27,0,IF(C2413=Calculator!$G$27,Calculator!$G$39,IF(H2413-K2413&lt;=0,IF(D2413&gt;Calculator!$G$39,IF(H2413-K2413+E2413+L2413+M2413+Calculator!$G$39&gt;Calculator!$G$39,Calculator!$G$39-(H2413+E2413+L2413+M2413-K2413),Calculator!$G$39),D2413),0)))</f>
        <v>0</v>
      </c>
    </row>
    <row r="2414" spans="1:14" ht="15.75" thickBot="1">
      <c r="A2414" s="33" t="str">
        <f ca="1">IF(C2414=Calculator!$H$27,"F",IF(Daily!D2414+Daily!H2414=0,IF(D2413+H2413&gt;0,"L",""),""))</f>
        <v/>
      </c>
      <c r="B2414" s="34">
        <v>2413</v>
      </c>
      <c r="C2414" s="19">
        <f t="shared" ca="1" si="149"/>
        <v>48343</v>
      </c>
      <c r="D2414" s="29">
        <f t="shared" ca="1" si="151"/>
        <v>39482.035262743695</v>
      </c>
      <c r="E2414" s="29">
        <f ca="1">IF(C2414&lt;Calculator!$D$26,0,IF(DAY($C2414)=1,IF(D2414-Calculator!$G$24&gt;0,Calculator!$G$24,D2414),0))</f>
        <v>0</v>
      </c>
      <c r="F2414" s="29">
        <f ca="1">IF(E2414&gt;0,D2414*Calculator!$G$22/12,0)</f>
        <v>0</v>
      </c>
      <c r="G2414" s="29">
        <f ca="1">IF(E2414&gt;0,(IFERROR(-PMT(Calculator!$G$22/12,Calculator!$G$23*12,Calculator!$G$20),0))-F2414,0)</f>
        <v>0</v>
      </c>
      <c r="H2414" s="29">
        <f t="shared" ca="1" si="152"/>
        <v>9941.6422875672197</v>
      </c>
      <c r="I2414" s="29">
        <f t="shared" ca="1" si="150"/>
        <v>1.7704294484708747</v>
      </c>
      <c r="J2414" s="30">
        <f>Calculator!$G$40</f>
        <v>6.5000000000000002E-2</v>
      </c>
      <c r="K2414" s="29">
        <f ca="1">IF(C2414&gt;=Calculator!$G$27,IF(DAY($C2414)=1,Calculator!$G$34/2,IF(DAY($C2414)=15,Calculator!$G$34/2,0)),0)</f>
        <v>0</v>
      </c>
      <c r="L2414" s="29">
        <f ca="1">IF(DAY($C2414)=28,IF(H2414=0,0,Calculator!$G$35),0)</f>
        <v>0</v>
      </c>
      <c r="M2414" s="29">
        <f ca="1">IF(I2414&gt;0,IF(DAY($C2414)=1,SUM(INDIRECT("I"&amp;(ROW(C2413)-DAY(C2413))):I2413),0),0)</f>
        <v>0</v>
      </c>
      <c r="N2414" s="29">
        <f ca="1">IF(C2414&lt;Calculator!$G$27,0,IF(C2414=Calculator!$G$27,Calculator!$G$39,IF(H2414-K2414&lt;=0,IF(D2414&gt;Calculator!$G$39,IF(H2414-K2414+E2414+L2414+M2414+Calculator!$G$39&gt;Calculator!$G$39,Calculator!$G$39-(H2414+E2414+L2414+M2414-K2414),Calculator!$G$39),D2414),0)))</f>
        <v>0</v>
      </c>
    </row>
    <row r="2415" spans="1:14" ht="15.75" thickBot="1">
      <c r="A2415" s="33" t="str">
        <f ca="1">IF(C2415=Calculator!$H$27,"F",IF(Daily!D2415+Daily!H2415=0,IF(D2414+H2414&gt;0,"L",""),""))</f>
        <v/>
      </c>
      <c r="B2415" s="34">
        <v>2414</v>
      </c>
      <c r="C2415" s="19">
        <f t="shared" ca="1" si="149"/>
        <v>48344</v>
      </c>
      <c r="D2415" s="29">
        <f t="shared" ca="1" si="151"/>
        <v>39482.035262743695</v>
      </c>
      <c r="E2415" s="29">
        <f ca="1">IF(C2415&lt;Calculator!$D$26,0,IF(DAY($C2415)=1,IF(D2415-Calculator!$G$24&gt;0,Calculator!$G$24,D2415),0))</f>
        <v>0</v>
      </c>
      <c r="F2415" s="29">
        <f ca="1">IF(E2415&gt;0,D2415*Calculator!$G$22/12,0)</f>
        <v>0</v>
      </c>
      <c r="G2415" s="29">
        <f ca="1">IF(E2415&gt;0,(IFERROR(-PMT(Calculator!$G$22/12,Calculator!$G$23*12,Calculator!$G$20),0))-F2415,0)</f>
        <v>0</v>
      </c>
      <c r="H2415" s="29">
        <f t="shared" ca="1" si="152"/>
        <v>9941.6422875672197</v>
      </c>
      <c r="I2415" s="29">
        <f t="shared" ca="1" si="150"/>
        <v>1.7704294484708747</v>
      </c>
      <c r="J2415" s="30">
        <f>Calculator!$G$40</f>
        <v>6.5000000000000002E-2</v>
      </c>
      <c r="K2415" s="29">
        <f ca="1">IF(C2415&gt;=Calculator!$G$27,IF(DAY($C2415)=1,Calculator!$G$34/2,IF(DAY($C2415)=15,Calculator!$G$34/2,0)),0)</f>
        <v>0</v>
      </c>
      <c r="L2415" s="29">
        <f ca="1">IF(DAY($C2415)=28,IF(H2415=0,0,Calculator!$G$35),0)</f>
        <v>0</v>
      </c>
      <c r="M2415" s="29">
        <f ca="1">IF(I2415&gt;0,IF(DAY($C2415)=1,SUM(INDIRECT("I"&amp;(ROW(C2414)-DAY(C2414))):I2414),0),0)</f>
        <v>0</v>
      </c>
      <c r="N2415" s="29">
        <f ca="1">IF(C2415&lt;Calculator!$G$27,0,IF(C2415=Calculator!$G$27,Calculator!$G$39,IF(H2415-K2415&lt;=0,IF(D2415&gt;Calculator!$G$39,IF(H2415-K2415+E2415+L2415+M2415+Calculator!$G$39&gt;Calculator!$G$39,Calculator!$G$39-(H2415+E2415+L2415+M2415-K2415),Calculator!$G$39),D2415),0)))</f>
        <v>0</v>
      </c>
    </row>
    <row r="2416" spans="1:14" ht="15.75" thickBot="1">
      <c r="A2416" s="33" t="str">
        <f ca="1">IF(C2416=Calculator!$H$27,"F",IF(Daily!D2416+Daily!H2416=0,IF(D2415+H2415&gt;0,"L",""),""))</f>
        <v/>
      </c>
      <c r="B2416" s="34">
        <v>2415</v>
      </c>
      <c r="C2416" s="19">
        <f t="shared" ca="1" si="149"/>
        <v>48345</v>
      </c>
      <c r="D2416" s="29">
        <f t="shared" ca="1" si="151"/>
        <v>39482.035262743695</v>
      </c>
      <c r="E2416" s="29">
        <f ca="1">IF(C2416&lt;Calculator!$D$26,0,IF(DAY($C2416)=1,IF(D2416-Calculator!$G$24&gt;0,Calculator!$G$24,D2416),0))</f>
        <v>0</v>
      </c>
      <c r="F2416" s="29">
        <f ca="1">IF(E2416&gt;0,D2416*Calculator!$G$22/12,0)</f>
        <v>0</v>
      </c>
      <c r="G2416" s="29">
        <f ca="1">IF(E2416&gt;0,(IFERROR(-PMT(Calculator!$G$22/12,Calculator!$G$23*12,Calculator!$G$20),0))-F2416,0)</f>
        <v>0</v>
      </c>
      <c r="H2416" s="29">
        <f t="shared" ca="1" si="152"/>
        <v>9941.6422875672197</v>
      </c>
      <c r="I2416" s="29">
        <f t="shared" ca="1" si="150"/>
        <v>1.7704294484708747</v>
      </c>
      <c r="J2416" s="30">
        <f>Calculator!$G$40</f>
        <v>6.5000000000000002E-2</v>
      </c>
      <c r="K2416" s="29">
        <f ca="1">IF(C2416&gt;=Calculator!$G$27,IF(DAY($C2416)=1,Calculator!$G$34/2,IF(DAY($C2416)=15,Calculator!$G$34/2,0)),0)</f>
        <v>0</v>
      </c>
      <c r="L2416" s="29">
        <f ca="1">IF(DAY($C2416)=28,IF(H2416=0,0,Calculator!$G$35),0)</f>
        <v>0</v>
      </c>
      <c r="M2416" s="29">
        <f ca="1">IF(I2416&gt;0,IF(DAY($C2416)=1,SUM(INDIRECT("I"&amp;(ROW(C2415)-DAY(C2415))):I2415),0),0)</f>
        <v>0</v>
      </c>
      <c r="N2416" s="29">
        <f ca="1">IF(C2416&lt;Calculator!$G$27,0,IF(C2416=Calculator!$G$27,Calculator!$G$39,IF(H2416-K2416&lt;=0,IF(D2416&gt;Calculator!$G$39,IF(H2416-K2416+E2416+L2416+M2416+Calculator!$G$39&gt;Calculator!$G$39,Calculator!$G$39-(H2416+E2416+L2416+M2416-K2416),Calculator!$G$39),D2416),0)))</f>
        <v>0</v>
      </c>
    </row>
    <row r="2417" spans="1:14" ht="15.75" thickBot="1">
      <c r="A2417" s="33" t="str">
        <f ca="1">IF(C2417=Calculator!$H$27,"F",IF(Daily!D2417+Daily!H2417=0,IF(D2416+H2416&gt;0,"L",""),""))</f>
        <v/>
      </c>
      <c r="B2417" s="34">
        <v>2416</v>
      </c>
      <c r="C2417" s="19">
        <f t="shared" ca="1" si="149"/>
        <v>48346</v>
      </c>
      <c r="D2417" s="29">
        <f t="shared" ca="1" si="151"/>
        <v>39482.035262743695</v>
      </c>
      <c r="E2417" s="29">
        <f ca="1">IF(C2417&lt;Calculator!$D$26,0,IF(DAY($C2417)=1,IF(D2417-Calculator!$G$24&gt;0,Calculator!$G$24,D2417),0))</f>
        <v>0</v>
      </c>
      <c r="F2417" s="29">
        <f ca="1">IF(E2417&gt;0,D2417*Calculator!$G$22/12,0)</f>
        <v>0</v>
      </c>
      <c r="G2417" s="29">
        <f ca="1">IF(E2417&gt;0,(IFERROR(-PMT(Calculator!$G$22/12,Calculator!$G$23*12,Calculator!$G$20),0))-F2417,0)</f>
        <v>0</v>
      </c>
      <c r="H2417" s="29">
        <f t="shared" ca="1" si="152"/>
        <v>9941.6422875672197</v>
      </c>
      <c r="I2417" s="29">
        <f t="shared" ca="1" si="150"/>
        <v>1.7704294484708747</v>
      </c>
      <c r="J2417" s="30">
        <f>Calculator!$G$40</f>
        <v>6.5000000000000002E-2</v>
      </c>
      <c r="K2417" s="29">
        <f ca="1">IF(C2417&gt;=Calculator!$G$27,IF(DAY($C2417)=1,Calculator!$G$34/2,IF(DAY($C2417)=15,Calculator!$G$34/2,0)),0)</f>
        <v>0</v>
      </c>
      <c r="L2417" s="29">
        <f ca="1">IF(DAY($C2417)=28,IF(H2417=0,0,Calculator!$G$35),0)</f>
        <v>0</v>
      </c>
      <c r="M2417" s="29">
        <f ca="1">IF(I2417&gt;0,IF(DAY($C2417)=1,SUM(INDIRECT("I"&amp;(ROW(C2416)-DAY(C2416))):I2416),0),0)</f>
        <v>0</v>
      </c>
      <c r="N2417" s="29">
        <f ca="1">IF(C2417&lt;Calculator!$G$27,0,IF(C2417=Calculator!$G$27,Calculator!$G$39,IF(H2417-K2417&lt;=0,IF(D2417&gt;Calculator!$G$39,IF(H2417-K2417+E2417+L2417+M2417+Calculator!$G$39&gt;Calculator!$G$39,Calculator!$G$39-(H2417+E2417+L2417+M2417-K2417),Calculator!$G$39),D2417),0)))</f>
        <v>0</v>
      </c>
    </row>
    <row r="2418" spans="1:14" ht="15.75" thickBot="1">
      <c r="A2418" s="33" t="str">
        <f ca="1">IF(C2418=Calculator!$H$27,"F",IF(Daily!D2418+Daily!H2418=0,IF(D2417+H2417&gt;0,"L",""),""))</f>
        <v/>
      </c>
      <c r="B2418" s="34">
        <v>2417</v>
      </c>
      <c r="C2418" s="19">
        <f t="shared" ca="1" si="149"/>
        <v>48347</v>
      </c>
      <c r="D2418" s="29">
        <f t="shared" ca="1" si="151"/>
        <v>39482.035262743695</v>
      </c>
      <c r="E2418" s="29">
        <f ca="1">IF(C2418&lt;Calculator!$D$26,0,IF(DAY($C2418)=1,IF(D2418-Calculator!$G$24&gt;0,Calculator!$G$24,D2418),0))</f>
        <v>0</v>
      </c>
      <c r="F2418" s="29">
        <f ca="1">IF(E2418&gt;0,D2418*Calculator!$G$22/12,0)</f>
        <v>0</v>
      </c>
      <c r="G2418" s="29">
        <f ca="1">IF(E2418&gt;0,(IFERROR(-PMT(Calculator!$G$22/12,Calculator!$G$23*12,Calculator!$G$20),0))-F2418,0)</f>
        <v>0</v>
      </c>
      <c r="H2418" s="29">
        <f t="shared" ca="1" si="152"/>
        <v>9941.6422875672197</v>
      </c>
      <c r="I2418" s="29">
        <f t="shared" ca="1" si="150"/>
        <v>1.7704294484708747</v>
      </c>
      <c r="J2418" s="30">
        <f>Calculator!$G$40</f>
        <v>6.5000000000000002E-2</v>
      </c>
      <c r="K2418" s="29">
        <f ca="1">IF(C2418&gt;=Calculator!$G$27,IF(DAY($C2418)=1,Calculator!$G$34/2,IF(DAY($C2418)=15,Calculator!$G$34/2,0)),0)</f>
        <v>0</v>
      </c>
      <c r="L2418" s="29">
        <f ca="1">IF(DAY($C2418)=28,IF(H2418=0,0,Calculator!$G$35),0)</f>
        <v>0</v>
      </c>
      <c r="M2418" s="29">
        <f ca="1">IF(I2418&gt;0,IF(DAY($C2418)=1,SUM(INDIRECT("I"&amp;(ROW(C2417)-DAY(C2417))):I2417),0),0)</f>
        <v>0</v>
      </c>
      <c r="N2418" s="29">
        <f ca="1">IF(C2418&lt;Calculator!$G$27,0,IF(C2418=Calculator!$G$27,Calculator!$G$39,IF(H2418-K2418&lt;=0,IF(D2418&gt;Calculator!$G$39,IF(H2418-K2418+E2418+L2418+M2418+Calculator!$G$39&gt;Calculator!$G$39,Calculator!$G$39-(H2418+E2418+L2418+M2418-K2418),Calculator!$G$39),D2418),0)))</f>
        <v>0</v>
      </c>
    </row>
    <row r="2419" spans="1:14" ht="15.75" thickBot="1">
      <c r="A2419" s="33" t="str">
        <f ca="1">IF(C2419=Calculator!$H$27,"F",IF(Daily!D2419+Daily!H2419=0,IF(D2418+H2418&gt;0,"L",""),""))</f>
        <v/>
      </c>
      <c r="B2419" s="34">
        <v>2418</v>
      </c>
      <c r="C2419" s="19">
        <f t="shared" ca="1" si="149"/>
        <v>48348</v>
      </c>
      <c r="D2419" s="29">
        <f t="shared" ca="1" si="151"/>
        <v>39482.035262743695</v>
      </c>
      <c r="E2419" s="29">
        <f ca="1">IF(C2419&lt;Calculator!$D$26,0,IF(DAY($C2419)=1,IF(D2419-Calculator!$G$24&gt;0,Calculator!$G$24,D2419),0))</f>
        <v>0</v>
      </c>
      <c r="F2419" s="29">
        <f ca="1">IF(E2419&gt;0,D2419*Calculator!$G$22/12,0)</f>
        <v>0</v>
      </c>
      <c r="G2419" s="29">
        <f ca="1">IF(E2419&gt;0,(IFERROR(-PMT(Calculator!$G$22/12,Calculator!$G$23*12,Calculator!$G$20),0))-F2419,0)</f>
        <v>0</v>
      </c>
      <c r="H2419" s="29">
        <f t="shared" ca="1" si="152"/>
        <v>9941.6422875672197</v>
      </c>
      <c r="I2419" s="29">
        <f t="shared" ca="1" si="150"/>
        <v>1.7704294484708747</v>
      </c>
      <c r="J2419" s="30">
        <f>Calculator!$G$40</f>
        <v>6.5000000000000002E-2</v>
      </c>
      <c r="K2419" s="29">
        <f ca="1">IF(C2419&gt;=Calculator!$G$27,IF(DAY($C2419)=1,Calculator!$G$34/2,IF(DAY($C2419)=15,Calculator!$G$34/2,0)),0)</f>
        <v>0</v>
      </c>
      <c r="L2419" s="29">
        <f ca="1">IF(DAY($C2419)=28,IF(H2419=0,0,Calculator!$G$35),0)</f>
        <v>0</v>
      </c>
      <c r="M2419" s="29">
        <f ca="1">IF(I2419&gt;0,IF(DAY($C2419)=1,SUM(INDIRECT("I"&amp;(ROW(C2418)-DAY(C2418))):I2418),0),0)</f>
        <v>0</v>
      </c>
      <c r="N2419" s="29">
        <f ca="1">IF(C2419&lt;Calculator!$G$27,0,IF(C2419=Calculator!$G$27,Calculator!$G$39,IF(H2419-K2419&lt;=0,IF(D2419&gt;Calculator!$G$39,IF(H2419-K2419+E2419+L2419+M2419+Calculator!$G$39&gt;Calculator!$G$39,Calculator!$G$39-(H2419+E2419+L2419+M2419-K2419),Calculator!$G$39),D2419),0)))</f>
        <v>0</v>
      </c>
    </row>
    <row r="2420" spans="1:14" ht="15.75" thickBot="1">
      <c r="A2420" s="33" t="str">
        <f ca="1">IF(C2420=Calculator!$H$27,"F",IF(Daily!D2420+Daily!H2420=0,IF(D2419+H2419&gt;0,"L",""),""))</f>
        <v/>
      </c>
      <c r="B2420" s="34">
        <v>2419</v>
      </c>
      <c r="C2420" s="19">
        <f t="shared" ca="1" si="149"/>
        <v>48349</v>
      </c>
      <c r="D2420" s="29">
        <f t="shared" ca="1" si="151"/>
        <v>39482.035262743695</v>
      </c>
      <c r="E2420" s="29">
        <f ca="1">IF(C2420&lt;Calculator!$D$26,0,IF(DAY($C2420)=1,IF(D2420-Calculator!$G$24&gt;0,Calculator!$G$24,D2420),0))</f>
        <v>0</v>
      </c>
      <c r="F2420" s="29">
        <f ca="1">IF(E2420&gt;0,D2420*Calculator!$G$22/12,0)</f>
        <v>0</v>
      </c>
      <c r="G2420" s="29">
        <f ca="1">IF(E2420&gt;0,(IFERROR(-PMT(Calculator!$G$22/12,Calculator!$G$23*12,Calculator!$G$20),0))-F2420,0)</f>
        <v>0</v>
      </c>
      <c r="H2420" s="29">
        <f t="shared" ca="1" si="152"/>
        <v>9941.6422875672197</v>
      </c>
      <c r="I2420" s="29">
        <f t="shared" ca="1" si="150"/>
        <v>1.7704294484708747</v>
      </c>
      <c r="J2420" s="30">
        <f>Calculator!$G$40</f>
        <v>6.5000000000000002E-2</v>
      </c>
      <c r="K2420" s="29">
        <f ca="1">IF(C2420&gt;=Calculator!$G$27,IF(DAY($C2420)=1,Calculator!$G$34/2,IF(DAY($C2420)=15,Calculator!$G$34/2,0)),0)</f>
        <v>4500</v>
      </c>
      <c r="L2420" s="29">
        <f ca="1">IF(DAY($C2420)=28,IF(H2420=0,0,Calculator!$G$35),0)</f>
        <v>0</v>
      </c>
      <c r="M2420" s="29">
        <f ca="1">IF(I2420&gt;0,IF(DAY($C2420)=1,SUM(INDIRECT("I"&amp;(ROW(C2419)-DAY(C2419))):I2419),0),0)</f>
        <v>0</v>
      </c>
      <c r="N2420" s="29">
        <f ca="1">IF(C2420&lt;Calculator!$G$27,0,IF(C2420=Calculator!$G$27,Calculator!$G$39,IF(H2420-K2420&lt;=0,IF(D2420&gt;Calculator!$G$39,IF(H2420-K2420+E2420+L2420+M2420+Calculator!$G$39&gt;Calculator!$G$39,Calculator!$G$39-(H2420+E2420+L2420+M2420-K2420),Calculator!$G$39),D2420),0)))</f>
        <v>0</v>
      </c>
    </row>
    <row r="2421" spans="1:14" ht="15.75" thickBot="1">
      <c r="A2421" s="33" t="str">
        <f ca="1">IF(C2421=Calculator!$H$27,"F",IF(Daily!D2421+Daily!H2421=0,IF(D2420+H2420&gt;0,"L",""),""))</f>
        <v/>
      </c>
      <c r="B2421" s="34">
        <v>2420</v>
      </c>
      <c r="C2421" s="19">
        <f t="shared" ca="1" si="149"/>
        <v>48350</v>
      </c>
      <c r="D2421" s="29">
        <f t="shared" ca="1" si="151"/>
        <v>39482.035262743695</v>
      </c>
      <c r="E2421" s="29">
        <f ca="1">IF(C2421&lt;Calculator!$D$26,0,IF(DAY($C2421)=1,IF(D2421-Calculator!$G$24&gt;0,Calculator!$G$24,D2421),0))</f>
        <v>0</v>
      </c>
      <c r="F2421" s="29">
        <f ca="1">IF(E2421&gt;0,D2421*Calculator!$G$22/12,0)</f>
        <v>0</v>
      </c>
      <c r="G2421" s="29">
        <f ca="1">IF(E2421&gt;0,(IFERROR(-PMT(Calculator!$G$22/12,Calculator!$G$23*12,Calculator!$G$20),0))-F2421,0)</f>
        <v>0</v>
      </c>
      <c r="H2421" s="29">
        <f t="shared" ca="1" si="152"/>
        <v>5441.6422875672197</v>
      </c>
      <c r="I2421" s="29">
        <f t="shared" ca="1" si="150"/>
        <v>0.96905958545717608</v>
      </c>
      <c r="J2421" s="30">
        <f>Calculator!$G$40</f>
        <v>6.5000000000000002E-2</v>
      </c>
      <c r="K2421" s="29">
        <f ca="1">IF(C2421&gt;=Calculator!$G$27,IF(DAY($C2421)=1,Calculator!$G$34/2,IF(DAY($C2421)=15,Calculator!$G$34/2,0)),0)</f>
        <v>0</v>
      </c>
      <c r="L2421" s="29">
        <f ca="1">IF(DAY($C2421)=28,IF(H2421=0,0,Calculator!$G$35),0)</f>
        <v>0</v>
      </c>
      <c r="M2421" s="29">
        <f ca="1">IF(I2421&gt;0,IF(DAY($C2421)=1,SUM(INDIRECT("I"&amp;(ROW(C2420)-DAY(C2420))):I2420),0),0)</f>
        <v>0</v>
      </c>
      <c r="N2421" s="29">
        <f ca="1">IF(C2421&lt;Calculator!$G$27,0,IF(C2421=Calculator!$G$27,Calculator!$G$39,IF(H2421-K2421&lt;=0,IF(D2421&gt;Calculator!$G$39,IF(H2421-K2421+E2421+L2421+M2421+Calculator!$G$39&gt;Calculator!$G$39,Calculator!$G$39-(H2421+E2421+L2421+M2421-K2421),Calculator!$G$39),D2421),0)))</f>
        <v>0</v>
      </c>
    </row>
    <row r="2422" spans="1:14" ht="15.75" thickBot="1">
      <c r="A2422" s="33" t="str">
        <f ca="1">IF(C2422=Calculator!$H$27,"F",IF(Daily!D2422+Daily!H2422=0,IF(D2421+H2421&gt;0,"L",""),""))</f>
        <v/>
      </c>
      <c r="B2422" s="34">
        <v>2421</v>
      </c>
      <c r="C2422" s="19">
        <f t="shared" ca="1" si="149"/>
        <v>48351</v>
      </c>
      <c r="D2422" s="29">
        <f t="shared" ca="1" si="151"/>
        <v>39482.035262743695</v>
      </c>
      <c r="E2422" s="29">
        <f ca="1">IF(C2422&lt;Calculator!$D$26,0,IF(DAY($C2422)=1,IF(D2422-Calculator!$G$24&gt;0,Calculator!$G$24,D2422),0))</f>
        <v>0</v>
      </c>
      <c r="F2422" s="29">
        <f ca="1">IF(E2422&gt;0,D2422*Calculator!$G$22/12,0)</f>
        <v>0</v>
      </c>
      <c r="G2422" s="29">
        <f ca="1">IF(E2422&gt;0,(IFERROR(-PMT(Calculator!$G$22/12,Calculator!$G$23*12,Calculator!$G$20),0))-F2422,0)</f>
        <v>0</v>
      </c>
      <c r="H2422" s="29">
        <f t="shared" ca="1" si="152"/>
        <v>5441.6422875672197</v>
      </c>
      <c r="I2422" s="29">
        <f t="shared" ca="1" si="150"/>
        <v>0.96905958545717608</v>
      </c>
      <c r="J2422" s="30">
        <f>Calculator!$G$40</f>
        <v>6.5000000000000002E-2</v>
      </c>
      <c r="K2422" s="29">
        <f ca="1">IF(C2422&gt;=Calculator!$G$27,IF(DAY($C2422)=1,Calculator!$G$34/2,IF(DAY($C2422)=15,Calculator!$G$34/2,0)),0)</f>
        <v>0</v>
      </c>
      <c r="L2422" s="29">
        <f ca="1">IF(DAY($C2422)=28,IF(H2422=0,0,Calculator!$G$35),0)</f>
        <v>0</v>
      </c>
      <c r="M2422" s="29">
        <f ca="1">IF(I2422&gt;0,IF(DAY($C2422)=1,SUM(INDIRECT("I"&amp;(ROW(C2421)-DAY(C2421))):I2421),0),0)</f>
        <v>0</v>
      </c>
      <c r="N2422" s="29">
        <f ca="1">IF(C2422&lt;Calculator!$G$27,0,IF(C2422=Calculator!$G$27,Calculator!$G$39,IF(H2422-K2422&lt;=0,IF(D2422&gt;Calculator!$G$39,IF(H2422-K2422+E2422+L2422+M2422+Calculator!$G$39&gt;Calculator!$G$39,Calculator!$G$39-(H2422+E2422+L2422+M2422-K2422),Calculator!$G$39),D2422),0)))</f>
        <v>0</v>
      </c>
    </row>
    <row r="2423" spans="1:14" ht="15.75" thickBot="1">
      <c r="A2423" s="33" t="str">
        <f ca="1">IF(C2423=Calculator!$H$27,"F",IF(Daily!D2423+Daily!H2423=0,IF(D2422+H2422&gt;0,"L",""),""))</f>
        <v/>
      </c>
      <c r="B2423" s="34">
        <v>2422</v>
      </c>
      <c r="C2423" s="19">
        <f t="shared" ca="1" si="149"/>
        <v>48352</v>
      </c>
      <c r="D2423" s="29">
        <f t="shared" ca="1" si="151"/>
        <v>39482.035262743695</v>
      </c>
      <c r="E2423" s="29">
        <f ca="1">IF(C2423&lt;Calculator!$D$26,0,IF(DAY($C2423)=1,IF(D2423-Calculator!$G$24&gt;0,Calculator!$G$24,D2423),0))</f>
        <v>0</v>
      </c>
      <c r="F2423" s="29">
        <f ca="1">IF(E2423&gt;0,D2423*Calculator!$G$22/12,0)</f>
        <v>0</v>
      </c>
      <c r="G2423" s="29">
        <f ca="1">IF(E2423&gt;0,(IFERROR(-PMT(Calculator!$G$22/12,Calculator!$G$23*12,Calculator!$G$20),0))-F2423,0)</f>
        <v>0</v>
      </c>
      <c r="H2423" s="29">
        <f t="shared" ca="1" si="152"/>
        <v>5441.6422875672197</v>
      </c>
      <c r="I2423" s="29">
        <f t="shared" ca="1" si="150"/>
        <v>0.96905958545717608</v>
      </c>
      <c r="J2423" s="30">
        <f>Calculator!$G$40</f>
        <v>6.5000000000000002E-2</v>
      </c>
      <c r="K2423" s="29">
        <f ca="1">IF(C2423&gt;=Calculator!$G$27,IF(DAY($C2423)=1,Calculator!$G$34/2,IF(DAY($C2423)=15,Calculator!$G$34/2,0)),0)</f>
        <v>0</v>
      </c>
      <c r="L2423" s="29">
        <f ca="1">IF(DAY($C2423)=28,IF(H2423=0,0,Calculator!$G$35),0)</f>
        <v>0</v>
      </c>
      <c r="M2423" s="29">
        <f ca="1">IF(I2423&gt;0,IF(DAY($C2423)=1,SUM(INDIRECT("I"&amp;(ROW(C2422)-DAY(C2422))):I2422),0),0)</f>
        <v>0</v>
      </c>
      <c r="N2423" s="29">
        <f ca="1">IF(C2423&lt;Calculator!$G$27,0,IF(C2423=Calculator!$G$27,Calculator!$G$39,IF(H2423-K2423&lt;=0,IF(D2423&gt;Calculator!$G$39,IF(H2423-K2423+E2423+L2423+M2423+Calculator!$G$39&gt;Calculator!$G$39,Calculator!$G$39-(H2423+E2423+L2423+M2423-K2423),Calculator!$G$39),D2423),0)))</f>
        <v>0</v>
      </c>
    </row>
    <row r="2424" spans="1:14" ht="15.75" thickBot="1">
      <c r="A2424" s="33" t="str">
        <f ca="1">IF(C2424=Calculator!$H$27,"F",IF(Daily!D2424+Daily!H2424=0,IF(D2423+H2423&gt;0,"L",""),""))</f>
        <v/>
      </c>
      <c r="B2424" s="34">
        <v>2423</v>
      </c>
      <c r="C2424" s="19">
        <f t="shared" ca="1" si="149"/>
        <v>48353</v>
      </c>
      <c r="D2424" s="29">
        <f t="shared" ca="1" si="151"/>
        <v>39482.035262743695</v>
      </c>
      <c r="E2424" s="29">
        <f ca="1">IF(C2424&lt;Calculator!$D$26,0,IF(DAY($C2424)=1,IF(D2424-Calculator!$G$24&gt;0,Calculator!$G$24,D2424),0))</f>
        <v>0</v>
      </c>
      <c r="F2424" s="29">
        <f ca="1">IF(E2424&gt;0,D2424*Calculator!$G$22/12,0)</f>
        <v>0</v>
      </c>
      <c r="G2424" s="29">
        <f ca="1">IF(E2424&gt;0,(IFERROR(-PMT(Calculator!$G$22/12,Calculator!$G$23*12,Calculator!$G$20),0))-F2424,0)</f>
        <v>0</v>
      </c>
      <c r="H2424" s="29">
        <f t="shared" ca="1" si="152"/>
        <v>5441.6422875672197</v>
      </c>
      <c r="I2424" s="29">
        <f t="shared" ca="1" si="150"/>
        <v>0.96905958545717608</v>
      </c>
      <c r="J2424" s="30">
        <f>Calculator!$G$40</f>
        <v>6.5000000000000002E-2</v>
      </c>
      <c r="K2424" s="29">
        <f ca="1">IF(C2424&gt;=Calculator!$G$27,IF(DAY($C2424)=1,Calculator!$G$34/2,IF(DAY($C2424)=15,Calculator!$G$34/2,0)),0)</f>
        <v>0</v>
      </c>
      <c r="L2424" s="29">
        <f ca="1">IF(DAY($C2424)=28,IF(H2424=0,0,Calculator!$G$35),0)</f>
        <v>0</v>
      </c>
      <c r="M2424" s="29">
        <f ca="1">IF(I2424&gt;0,IF(DAY($C2424)=1,SUM(INDIRECT("I"&amp;(ROW(C2423)-DAY(C2423))):I2423),0),0)</f>
        <v>0</v>
      </c>
      <c r="N2424" s="29">
        <f ca="1">IF(C2424&lt;Calculator!$G$27,0,IF(C2424=Calculator!$G$27,Calculator!$G$39,IF(H2424-K2424&lt;=0,IF(D2424&gt;Calculator!$G$39,IF(H2424-K2424+E2424+L2424+M2424+Calculator!$G$39&gt;Calculator!$G$39,Calculator!$G$39-(H2424+E2424+L2424+M2424-K2424),Calculator!$G$39),D2424),0)))</f>
        <v>0</v>
      </c>
    </row>
    <row r="2425" spans="1:14" ht="15.75" thickBot="1">
      <c r="A2425" s="33" t="str">
        <f ca="1">IF(C2425=Calculator!$H$27,"F",IF(Daily!D2425+Daily!H2425=0,IF(D2424+H2424&gt;0,"L",""),""))</f>
        <v/>
      </c>
      <c r="B2425" s="34">
        <v>2424</v>
      </c>
      <c r="C2425" s="19">
        <f t="shared" ca="1" si="149"/>
        <v>48354</v>
      </c>
      <c r="D2425" s="29">
        <f t="shared" ca="1" si="151"/>
        <v>39482.035262743695</v>
      </c>
      <c r="E2425" s="29">
        <f ca="1">IF(C2425&lt;Calculator!$D$26,0,IF(DAY($C2425)=1,IF(D2425-Calculator!$G$24&gt;0,Calculator!$G$24,D2425),0))</f>
        <v>0</v>
      </c>
      <c r="F2425" s="29">
        <f ca="1">IF(E2425&gt;0,D2425*Calculator!$G$22/12,0)</f>
        <v>0</v>
      </c>
      <c r="G2425" s="29">
        <f ca="1">IF(E2425&gt;0,(IFERROR(-PMT(Calculator!$G$22/12,Calculator!$G$23*12,Calculator!$G$20),0))-F2425,0)</f>
        <v>0</v>
      </c>
      <c r="H2425" s="29">
        <f t="shared" ca="1" si="152"/>
        <v>5441.6422875672197</v>
      </c>
      <c r="I2425" s="29">
        <f t="shared" ca="1" si="150"/>
        <v>0.96905958545717608</v>
      </c>
      <c r="J2425" s="30">
        <f>Calculator!$G$40</f>
        <v>6.5000000000000002E-2</v>
      </c>
      <c r="K2425" s="29">
        <f ca="1">IF(C2425&gt;=Calculator!$G$27,IF(DAY($C2425)=1,Calculator!$G$34/2,IF(DAY($C2425)=15,Calculator!$G$34/2,0)),0)</f>
        <v>0</v>
      </c>
      <c r="L2425" s="29">
        <f ca="1">IF(DAY($C2425)=28,IF(H2425=0,0,Calculator!$G$35),0)</f>
        <v>0</v>
      </c>
      <c r="M2425" s="29">
        <f ca="1">IF(I2425&gt;0,IF(DAY($C2425)=1,SUM(INDIRECT("I"&amp;(ROW(C2424)-DAY(C2424))):I2424),0),0)</f>
        <v>0</v>
      </c>
      <c r="N2425" s="29">
        <f ca="1">IF(C2425&lt;Calculator!$G$27,0,IF(C2425=Calculator!$G$27,Calculator!$G$39,IF(H2425-K2425&lt;=0,IF(D2425&gt;Calculator!$G$39,IF(H2425-K2425+E2425+L2425+M2425+Calculator!$G$39&gt;Calculator!$G$39,Calculator!$G$39-(H2425+E2425+L2425+M2425-K2425),Calculator!$G$39),D2425),0)))</f>
        <v>0</v>
      </c>
    </row>
    <row r="2426" spans="1:14" ht="15.75" thickBot="1">
      <c r="A2426" s="33" t="str">
        <f ca="1">IF(C2426=Calculator!$H$27,"F",IF(Daily!D2426+Daily!H2426=0,IF(D2425+H2425&gt;0,"L",""),""))</f>
        <v/>
      </c>
      <c r="B2426" s="34">
        <v>2425</v>
      </c>
      <c r="C2426" s="19">
        <f t="shared" ca="1" si="149"/>
        <v>48355</v>
      </c>
      <c r="D2426" s="29">
        <f t="shared" ca="1" si="151"/>
        <v>39482.035262743695</v>
      </c>
      <c r="E2426" s="29">
        <f ca="1">IF(C2426&lt;Calculator!$D$26,0,IF(DAY($C2426)=1,IF(D2426-Calculator!$G$24&gt;0,Calculator!$G$24,D2426),0))</f>
        <v>0</v>
      </c>
      <c r="F2426" s="29">
        <f ca="1">IF(E2426&gt;0,D2426*Calculator!$G$22/12,0)</f>
        <v>0</v>
      </c>
      <c r="G2426" s="29">
        <f ca="1">IF(E2426&gt;0,(IFERROR(-PMT(Calculator!$G$22/12,Calculator!$G$23*12,Calculator!$G$20),0))-F2426,0)</f>
        <v>0</v>
      </c>
      <c r="H2426" s="29">
        <f t="shared" ca="1" si="152"/>
        <v>5441.6422875672197</v>
      </c>
      <c r="I2426" s="29">
        <f t="shared" ca="1" si="150"/>
        <v>0.96905958545717608</v>
      </c>
      <c r="J2426" s="30">
        <f>Calculator!$G$40</f>
        <v>6.5000000000000002E-2</v>
      </c>
      <c r="K2426" s="29">
        <f ca="1">IF(C2426&gt;=Calculator!$G$27,IF(DAY($C2426)=1,Calculator!$G$34/2,IF(DAY($C2426)=15,Calculator!$G$34/2,0)),0)</f>
        <v>0</v>
      </c>
      <c r="L2426" s="29">
        <f ca="1">IF(DAY($C2426)=28,IF(H2426=0,0,Calculator!$G$35),0)</f>
        <v>0</v>
      </c>
      <c r="M2426" s="29">
        <f ca="1">IF(I2426&gt;0,IF(DAY($C2426)=1,SUM(INDIRECT("I"&amp;(ROW(C2425)-DAY(C2425))):I2425),0),0)</f>
        <v>0</v>
      </c>
      <c r="N2426" s="29">
        <f ca="1">IF(C2426&lt;Calculator!$G$27,0,IF(C2426=Calculator!$G$27,Calculator!$G$39,IF(H2426-K2426&lt;=0,IF(D2426&gt;Calculator!$G$39,IF(H2426-K2426+E2426+L2426+M2426+Calculator!$G$39&gt;Calculator!$G$39,Calculator!$G$39-(H2426+E2426+L2426+M2426-K2426),Calculator!$G$39),D2426),0)))</f>
        <v>0</v>
      </c>
    </row>
    <row r="2427" spans="1:14" ht="15.75" thickBot="1">
      <c r="A2427" s="33" t="str">
        <f ca="1">IF(C2427=Calculator!$H$27,"F",IF(Daily!D2427+Daily!H2427=0,IF(D2426+H2426&gt;0,"L",""),""))</f>
        <v/>
      </c>
      <c r="B2427" s="34">
        <v>2426</v>
      </c>
      <c r="C2427" s="19">
        <f t="shared" ca="1" si="149"/>
        <v>48356</v>
      </c>
      <c r="D2427" s="29">
        <f t="shared" ca="1" si="151"/>
        <v>39482.035262743695</v>
      </c>
      <c r="E2427" s="29">
        <f ca="1">IF(C2427&lt;Calculator!$D$26,0,IF(DAY($C2427)=1,IF(D2427-Calculator!$G$24&gt;0,Calculator!$G$24,D2427),0))</f>
        <v>0</v>
      </c>
      <c r="F2427" s="29">
        <f ca="1">IF(E2427&gt;0,D2427*Calculator!$G$22/12,0)</f>
        <v>0</v>
      </c>
      <c r="G2427" s="29">
        <f ca="1">IF(E2427&gt;0,(IFERROR(-PMT(Calculator!$G$22/12,Calculator!$G$23*12,Calculator!$G$20),0))-F2427,0)</f>
        <v>0</v>
      </c>
      <c r="H2427" s="29">
        <f t="shared" ca="1" si="152"/>
        <v>5441.6422875672197</v>
      </c>
      <c r="I2427" s="29">
        <f t="shared" ca="1" si="150"/>
        <v>0.96905958545717608</v>
      </c>
      <c r="J2427" s="30">
        <f>Calculator!$G$40</f>
        <v>6.5000000000000002E-2</v>
      </c>
      <c r="K2427" s="29">
        <f ca="1">IF(C2427&gt;=Calculator!$G$27,IF(DAY($C2427)=1,Calculator!$G$34/2,IF(DAY($C2427)=15,Calculator!$G$34/2,0)),0)</f>
        <v>0</v>
      </c>
      <c r="L2427" s="29">
        <f ca="1">IF(DAY($C2427)=28,IF(H2427=0,0,Calculator!$G$35),0)</f>
        <v>0</v>
      </c>
      <c r="M2427" s="29">
        <f ca="1">IF(I2427&gt;0,IF(DAY($C2427)=1,SUM(INDIRECT("I"&amp;(ROW(C2426)-DAY(C2426))):I2426),0),0)</f>
        <v>0</v>
      </c>
      <c r="N2427" s="29">
        <f ca="1">IF(C2427&lt;Calculator!$G$27,0,IF(C2427=Calculator!$G$27,Calculator!$G$39,IF(H2427-K2427&lt;=0,IF(D2427&gt;Calculator!$G$39,IF(H2427-K2427+E2427+L2427+M2427+Calculator!$G$39&gt;Calculator!$G$39,Calculator!$G$39-(H2427+E2427+L2427+M2427-K2427),Calculator!$G$39),D2427),0)))</f>
        <v>0</v>
      </c>
    </row>
    <row r="2428" spans="1:14" ht="15.75" thickBot="1">
      <c r="A2428" s="33" t="str">
        <f ca="1">IF(C2428=Calculator!$H$27,"F",IF(Daily!D2428+Daily!H2428=0,IF(D2427+H2427&gt;0,"L",""),""))</f>
        <v/>
      </c>
      <c r="B2428" s="34">
        <v>2427</v>
      </c>
      <c r="C2428" s="19">
        <f t="shared" ca="1" si="149"/>
        <v>48357</v>
      </c>
      <c r="D2428" s="29">
        <f t="shared" ca="1" si="151"/>
        <v>39482.035262743695</v>
      </c>
      <c r="E2428" s="29">
        <f ca="1">IF(C2428&lt;Calculator!$D$26,0,IF(DAY($C2428)=1,IF(D2428-Calculator!$G$24&gt;0,Calculator!$G$24,D2428),0))</f>
        <v>0</v>
      </c>
      <c r="F2428" s="29">
        <f ca="1">IF(E2428&gt;0,D2428*Calculator!$G$22/12,0)</f>
        <v>0</v>
      </c>
      <c r="G2428" s="29">
        <f ca="1">IF(E2428&gt;0,(IFERROR(-PMT(Calculator!$G$22/12,Calculator!$G$23*12,Calculator!$G$20),0))-F2428,0)</f>
        <v>0</v>
      </c>
      <c r="H2428" s="29">
        <f t="shared" ca="1" si="152"/>
        <v>5441.6422875672197</v>
      </c>
      <c r="I2428" s="29">
        <f t="shared" ca="1" si="150"/>
        <v>0.96905958545717608</v>
      </c>
      <c r="J2428" s="30">
        <f>Calculator!$G$40</f>
        <v>6.5000000000000002E-2</v>
      </c>
      <c r="K2428" s="29">
        <f ca="1">IF(C2428&gt;=Calculator!$G$27,IF(DAY($C2428)=1,Calculator!$G$34/2,IF(DAY($C2428)=15,Calculator!$G$34/2,0)),0)</f>
        <v>0</v>
      </c>
      <c r="L2428" s="29">
        <f ca="1">IF(DAY($C2428)=28,IF(H2428=0,0,Calculator!$G$35),0)</f>
        <v>0</v>
      </c>
      <c r="M2428" s="29">
        <f ca="1">IF(I2428&gt;0,IF(DAY($C2428)=1,SUM(INDIRECT("I"&amp;(ROW(C2427)-DAY(C2427))):I2427),0),0)</f>
        <v>0</v>
      </c>
      <c r="N2428" s="29">
        <f ca="1">IF(C2428&lt;Calculator!$G$27,0,IF(C2428=Calculator!$G$27,Calculator!$G$39,IF(H2428-K2428&lt;=0,IF(D2428&gt;Calculator!$G$39,IF(H2428-K2428+E2428+L2428+M2428+Calculator!$G$39&gt;Calculator!$G$39,Calculator!$G$39-(H2428+E2428+L2428+M2428-K2428),Calculator!$G$39),D2428),0)))</f>
        <v>0</v>
      </c>
    </row>
    <row r="2429" spans="1:14" ht="15.75" thickBot="1">
      <c r="A2429" s="33" t="str">
        <f ca="1">IF(C2429=Calculator!$H$27,"F",IF(Daily!D2429+Daily!H2429=0,IF(D2428+H2428&gt;0,"L",""),""))</f>
        <v/>
      </c>
      <c r="B2429" s="34">
        <v>2428</v>
      </c>
      <c r="C2429" s="19">
        <f t="shared" ca="1" si="149"/>
        <v>48358</v>
      </c>
      <c r="D2429" s="29">
        <f t="shared" ca="1" si="151"/>
        <v>39482.035262743695</v>
      </c>
      <c r="E2429" s="29">
        <f ca="1">IF(C2429&lt;Calculator!$D$26,0,IF(DAY($C2429)=1,IF(D2429-Calculator!$G$24&gt;0,Calculator!$G$24,D2429),0))</f>
        <v>0</v>
      </c>
      <c r="F2429" s="29">
        <f ca="1">IF(E2429&gt;0,D2429*Calculator!$G$22/12,0)</f>
        <v>0</v>
      </c>
      <c r="G2429" s="29">
        <f ca="1">IF(E2429&gt;0,(IFERROR(-PMT(Calculator!$G$22/12,Calculator!$G$23*12,Calculator!$G$20),0))-F2429,0)</f>
        <v>0</v>
      </c>
      <c r="H2429" s="29">
        <f t="shared" ca="1" si="152"/>
        <v>5441.6422875672197</v>
      </c>
      <c r="I2429" s="29">
        <f t="shared" ca="1" si="150"/>
        <v>0.96905958545717608</v>
      </c>
      <c r="J2429" s="30">
        <f>Calculator!$G$40</f>
        <v>6.5000000000000002E-2</v>
      </c>
      <c r="K2429" s="29">
        <f ca="1">IF(C2429&gt;=Calculator!$G$27,IF(DAY($C2429)=1,Calculator!$G$34/2,IF(DAY($C2429)=15,Calculator!$G$34/2,0)),0)</f>
        <v>0</v>
      </c>
      <c r="L2429" s="29">
        <f ca="1">IF(DAY($C2429)=28,IF(H2429=0,0,Calculator!$G$35),0)</f>
        <v>0</v>
      </c>
      <c r="M2429" s="29">
        <f ca="1">IF(I2429&gt;0,IF(DAY($C2429)=1,SUM(INDIRECT("I"&amp;(ROW(C2428)-DAY(C2428))):I2428),0),0)</f>
        <v>0</v>
      </c>
      <c r="N2429" s="29">
        <f ca="1">IF(C2429&lt;Calculator!$G$27,0,IF(C2429=Calculator!$G$27,Calculator!$G$39,IF(H2429-K2429&lt;=0,IF(D2429&gt;Calculator!$G$39,IF(H2429-K2429+E2429+L2429+M2429+Calculator!$G$39&gt;Calculator!$G$39,Calculator!$G$39-(H2429+E2429+L2429+M2429-K2429),Calculator!$G$39),D2429),0)))</f>
        <v>0</v>
      </c>
    </row>
    <row r="2430" spans="1:14" ht="15.75" thickBot="1">
      <c r="A2430" s="33" t="str">
        <f ca="1">IF(C2430=Calculator!$H$27,"F",IF(Daily!D2430+Daily!H2430=0,IF(D2429+H2429&gt;0,"L",""),""))</f>
        <v/>
      </c>
      <c r="B2430" s="34">
        <v>2429</v>
      </c>
      <c r="C2430" s="19">
        <f t="shared" ca="1" si="149"/>
        <v>48359</v>
      </c>
      <c r="D2430" s="29">
        <f t="shared" ca="1" si="151"/>
        <v>39482.035262743695</v>
      </c>
      <c r="E2430" s="29">
        <f ca="1">IF(C2430&lt;Calculator!$D$26,0,IF(DAY($C2430)=1,IF(D2430-Calculator!$G$24&gt;0,Calculator!$G$24,D2430),0))</f>
        <v>0</v>
      </c>
      <c r="F2430" s="29">
        <f ca="1">IF(E2430&gt;0,D2430*Calculator!$G$22/12,0)</f>
        <v>0</v>
      </c>
      <c r="G2430" s="29">
        <f ca="1">IF(E2430&gt;0,(IFERROR(-PMT(Calculator!$G$22/12,Calculator!$G$23*12,Calculator!$G$20),0))-F2430,0)</f>
        <v>0</v>
      </c>
      <c r="H2430" s="29">
        <f t="shared" ca="1" si="152"/>
        <v>5441.6422875672197</v>
      </c>
      <c r="I2430" s="29">
        <f t="shared" ca="1" si="150"/>
        <v>0.96905958545717608</v>
      </c>
      <c r="J2430" s="30">
        <f>Calculator!$G$40</f>
        <v>6.5000000000000002E-2</v>
      </c>
      <c r="K2430" s="29">
        <f ca="1">IF(C2430&gt;=Calculator!$G$27,IF(DAY($C2430)=1,Calculator!$G$34/2,IF(DAY($C2430)=15,Calculator!$G$34/2,0)),0)</f>
        <v>0</v>
      </c>
      <c r="L2430" s="29">
        <f ca="1">IF(DAY($C2430)=28,IF(H2430=0,0,Calculator!$G$35),0)</f>
        <v>0</v>
      </c>
      <c r="M2430" s="29">
        <f ca="1">IF(I2430&gt;0,IF(DAY($C2430)=1,SUM(INDIRECT("I"&amp;(ROW(C2429)-DAY(C2429))):I2429),0),0)</f>
        <v>0</v>
      </c>
      <c r="N2430" s="29">
        <f ca="1">IF(C2430&lt;Calculator!$G$27,0,IF(C2430=Calculator!$G$27,Calculator!$G$39,IF(H2430-K2430&lt;=0,IF(D2430&gt;Calculator!$G$39,IF(H2430-K2430+E2430+L2430+M2430+Calculator!$G$39&gt;Calculator!$G$39,Calculator!$G$39-(H2430+E2430+L2430+M2430-K2430),Calculator!$G$39),D2430),0)))</f>
        <v>0</v>
      </c>
    </row>
    <row r="2431" spans="1:14" ht="15.75" thickBot="1">
      <c r="A2431" s="33" t="str">
        <f ca="1">IF(C2431=Calculator!$H$27,"F",IF(Daily!D2431+Daily!H2431=0,IF(D2430+H2430&gt;0,"L",""),""))</f>
        <v/>
      </c>
      <c r="B2431" s="34">
        <v>2430</v>
      </c>
      <c r="C2431" s="19">
        <f t="shared" ca="1" si="149"/>
        <v>48360</v>
      </c>
      <c r="D2431" s="29">
        <f t="shared" ca="1" si="151"/>
        <v>39482.035262743695</v>
      </c>
      <c r="E2431" s="29">
        <f ca="1">IF(C2431&lt;Calculator!$D$26,0,IF(DAY($C2431)=1,IF(D2431-Calculator!$G$24&gt;0,Calculator!$G$24,D2431),0))</f>
        <v>0</v>
      </c>
      <c r="F2431" s="29">
        <f ca="1">IF(E2431&gt;0,D2431*Calculator!$G$22/12,0)</f>
        <v>0</v>
      </c>
      <c r="G2431" s="29">
        <f ca="1">IF(E2431&gt;0,(IFERROR(-PMT(Calculator!$G$22/12,Calculator!$G$23*12,Calculator!$G$20),0))-F2431,0)</f>
        <v>0</v>
      </c>
      <c r="H2431" s="29">
        <f t="shared" ca="1" si="152"/>
        <v>5441.6422875672197</v>
      </c>
      <c r="I2431" s="29">
        <f t="shared" ca="1" si="150"/>
        <v>0.96905958545717608</v>
      </c>
      <c r="J2431" s="30">
        <f>Calculator!$G$40</f>
        <v>6.5000000000000002E-2</v>
      </c>
      <c r="K2431" s="29">
        <f ca="1">IF(C2431&gt;=Calculator!$G$27,IF(DAY($C2431)=1,Calculator!$G$34/2,IF(DAY($C2431)=15,Calculator!$G$34/2,0)),0)</f>
        <v>0</v>
      </c>
      <c r="L2431" s="29">
        <f ca="1">IF(DAY($C2431)=28,IF(H2431=0,0,Calculator!$G$35),0)</f>
        <v>0</v>
      </c>
      <c r="M2431" s="29">
        <f ca="1">IF(I2431&gt;0,IF(DAY($C2431)=1,SUM(INDIRECT("I"&amp;(ROW(C2430)-DAY(C2430))):I2430),0),0)</f>
        <v>0</v>
      </c>
      <c r="N2431" s="29">
        <f ca="1">IF(C2431&lt;Calculator!$G$27,0,IF(C2431=Calculator!$G$27,Calculator!$G$39,IF(H2431-K2431&lt;=0,IF(D2431&gt;Calculator!$G$39,IF(H2431-K2431+E2431+L2431+M2431+Calculator!$G$39&gt;Calculator!$G$39,Calculator!$G$39-(H2431+E2431+L2431+M2431-K2431),Calculator!$G$39),D2431),0)))</f>
        <v>0</v>
      </c>
    </row>
    <row r="2432" spans="1:14" ht="15.75" thickBot="1">
      <c r="A2432" s="33" t="str">
        <f ca="1">IF(C2432=Calculator!$H$27,"F",IF(Daily!D2432+Daily!H2432=0,IF(D2431+H2431&gt;0,"L",""),""))</f>
        <v/>
      </c>
      <c r="B2432" s="34">
        <v>2431</v>
      </c>
      <c r="C2432" s="19">
        <f t="shared" ca="1" si="149"/>
        <v>48361</v>
      </c>
      <c r="D2432" s="29">
        <f t="shared" ca="1" si="151"/>
        <v>39482.035262743695</v>
      </c>
      <c r="E2432" s="29">
        <f ca="1">IF(C2432&lt;Calculator!$D$26,0,IF(DAY($C2432)=1,IF(D2432-Calculator!$G$24&gt;0,Calculator!$G$24,D2432),0))</f>
        <v>0</v>
      </c>
      <c r="F2432" s="29">
        <f ca="1">IF(E2432&gt;0,D2432*Calculator!$G$22/12,0)</f>
        <v>0</v>
      </c>
      <c r="G2432" s="29">
        <f ca="1">IF(E2432&gt;0,(IFERROR(-PMT(Calculator!$G$22/12,Calculator!$G$23*12,Calculator!$G$20),0))-F2432,0)</f>
        <v>0</v>
      </c>
      <c r="H2432" s="29">
        <f t="shared" ca="1" si="152"/>
        <v>5441.6422875672197</v>
      </c>
      <c r="I2432" s="29">
        <f t="shared" ca="1" si="150"/>
        <v>0.96905958545717608</v>
      </c>
      <c r="J2432" s="30">
        <f>Calculator!$G$40</f>
        <v>6.5000000000000002E-2</v>
      </c>
      <c r="K2432" s="29">
        <f ca="1">IF(C2432&gt;=Calculator!$G$27,IF(DAY($C2432)=1,Calculator!$G$34/2,IF(DAY($C2432)=15,Calculator!$G$34/2,0)),0)</f>
        <v>0</v>
      </c>
      <c r="L2432" s="29">
        <f ca="1">IF(DAY($C2432)=28,IF(H2432=0,0,Calculator!$G$35),0)</f>
        <v>0</v>
      </c>
      <c r="M2432" s="29">
        <f ca="1">IF(I2432&gt;0,IF(DAY($C2432)=1,SUM(INDIRECT("I"&amp;(ROW(C2431)-DAY(C2431))):I2431),0),0)</f>
        <v>0</v>
      </c>
      <c r="N2432" s="29">
        <f ca="1">IF(C2432&lt;Calculator!$G$27,0,IF(C2432=Calculator!$G$27,Calculator!$G$39,IF(H2432-K2432&lt;=0,IF(D2432&gt;Calculator!$G$39,IF(H2432-K2432+E2432+L2432+M2432+Calculator!$G$39&gt;Calculator!$G$39,Calculator!$G$39-(H2432+E2432+L2432+M2432-K2432),Calculator!$G$39),D2432),0)))</f>
        <v>0</v>
      </c>
    </row>
    <row r="2433" spans="1:14" ht="15.75" thickBot="1">
      <c r="A2433" s="33" t="str">
        <f ca="1">IF(C2433=Calculator!$H$27,"F",IF(Daily!D2433+Daily!H2433=0,IF(D2432+H2432&gt;0,"L",""),""))</f>
        <v/>
      </c>
      <c r="B2433" s="34">
        <v>2432</v>
      </c>
      <c r="C2433" s="19">
        <f t="shared" ca="1" si="149"/>
        <v>48362</v>
      </c>
      <c r="D2433" s="29">
        <f t="shared" ca="1" si="151"/>
        <v>39482.035262743695</v>
      </c>
      <c r="E2433" s="29">
        <f ca="1">IF(C2433&lt;Calculator!$D$26,0,IF(DAY($C2433)=1,IF(D2433-Calculator!$G$24&gt;0,Calculator!$G$24,D2433),0))</f>
        <v>0</v>
      </c>
      <c r="F2433" s="29">
        <f ca="1">IF(E2433&gt;0,D2433*Calculator!$G$22/12,0)</f>
        <v>0</v>
      </c>
      <c r="G2433" s="29">
        <f ca="1">IF(E2433&gt;0,(IFERROR(-PMT(Calculator!$G$22/12,Calculator!$G$23*12,Calculator!$G$20),0))-F2433,0)</f>
        <v>0</v>
      </c>
      <c r="H2433" s="29">
        <f t="shared" ca="1" si="152"/>
        <v>5441.6422875672197</v>
      </c>
      <c r="I2433" s="29">
        <f t="shared" ca="1" si="150"/>
        <v>0.96905958545717608</v>
      </c>
      <c r="J2433" s="30">
        <f>Calculator!$G$40</f>
        <v>6.5000000000000002E-2</v>
      </c>
      <c r="K2433" s="29">
        <f ca="1">IF(C2433&gt;=Calculator!$G$27,IF(DAY($C2433)=1,Calculator!$G$34/2,IF(DAY($C2433)=15,Calculator!$G$34/2,0)),0)</f>
        <v>0</v>
      </c>
      <c r="L2433" s="29">
        <f ca="1">IF(DAY($C2433)=28,IF(H2433=0,0,Calculator!$G$35),0)</f>
        <v>5000</v>
      </c>
      <c r="M2433" s="29">
        <f ca="1">IF(I2433&gt;0,IF(DAY($C2433)=1,SUM(INDIRECT("I"&amp;(ROW(C2432)-DAY(C2432))):I2432),0),0)</f>
        <v>0</v>
      </c>
      <c r="N2433" s="29">
        <f ca="1">IF(C2433&lt;Calculator!$G$27,0,IF(C2433=Calculator!$G$27,Calculator!$G$39,IF(H2433-K2433&lt;=0,IF(D2433&gt;Calculator!$G$39,IF(H2433-K2433+E2433+L2433+M2433+Calculator!$G$39&gt;Calculator!$G$39,Calculator!$G$39-(H2433+E2433+L2433+M2433-K2433),Calculator!$G$39),D2433),0)))</f>
        <v>0</v>
      </c>
    </row>
    <row r="2434" spans="1:14" ht="15.75" thickBot="1">
      <c r="A2434" s="33" t="str">
        <f ca="1">IF(C2434=Calculator!$H$27,"F",IF(Daily!D2434+Daily!H2434=0,IF(D2433+H2433&gt;0,"L",""),""))</f>
        <v/>
      </c>
      <c r="B2434" s="34">
        <v>2433</v>
      </c>
      <c r="C2434" s="19">
        <f t="shared" ca="1" si="149"/>
        <v>48363</v>
      </c>
      <c r="D2434" s="29">
        <f t="shared" ca="1" si="151"/>
        <v>39482.035262743695</v>
      </c>
      <c r="E2434" s="29">
        <f ca="1">IF(C2434&lt;Calculator!$D$26,0,IF(DAY($C2434)=1,IF(D2434-Calculator!$G$24&gt;0,Calculator!$G$24,D2434),0))</f>
        <v>0</v>
      </c>
      <c r="F2434" s="29">
        <f ca="1">IF(E2434&gt;0,D2434*Calculator!$G$22/12,0)</f>
        <v>0</v>
      </c>
      <c r="G2434" s="29">
        <f ca="1">IF(E2434&gt;0,(IFERROR(-PMT(Calculator!$G$22/12,Calculator!$G$23*12,Calculator!$G$20),0))-F2434,0)</f>
        <v>0</v>
      </c>
      <c r="H2434" s="29">
        <f t="shared" ca="1" si="152"/>
        <v>10441.64228756722</v>
      </c>
      <c r="I2434" s="29">
        <f t="shared" ca="1" si="150"/>
        <v>1.8594705443612858</v>
      </c>
      <c r="J2434" s="30">
        <f>Calculator!$G$40</f>
        <v>6.5000000000000002E-2</v>
      </c>
      <c r="K2434" s="29">
        <f ca="1">IF(C2434&gt;=Calculator!$G$27,IF(DAY($C2434)=1,Calculator!$G$34/2,IF(DAY($C2434)=15,Calculator!$G$34/2,0)),0)</f>
        <v>0</v>
      </c>
      <c r="L2434" s="29">
        <f ca="1">IF(DAY($C2434)=28,IF(H2434=0,0,Calculator!$G$35),0)</f>
        <v>0</v>
      </c>
      <c r="M2434" s="29">
        <f ca="1">IF(I2434&gt;0,IF(DAY($C2434)=1,SUM(INDIRECT("I"&amp;(ROW(C2433)-DAY(C2433))):I2433),0),0)</f>
        <v>0</v>
      </c>
      <c r="N2434" s="29">
        <f ca="1">IF(C2434&lt;Calculator!$G$27,0,IF(C2434=Calculator!$G$27,Calculator!$G$39,IF(H2434-K2434&lt;=0,IF(D2434&gt;Calculator!$G$39,IF(H2434-K2434+E2434+L2434+M2434+Calculator!$G$39&gt;Calculator!$G$39,Calculator!$G$39-(H2434+E2434+L2434+M2434-K2434),Calculator!$G$39),D2434),0)))</f>
        <v>0</v>
      </c>
    </row>
    <row r="2435" spans="1:14" ht="15.75" thickBot="1">
      <c r="A2435" s="33" t="str">
        <f ca="1">IF(C2435=Calculator!$H$27,"F",IF(Daily!D2435+Daily!H2435=0,IF(D2434+H2434&gt;0,"L",""),""))</f>
        <v/>
      </c>
      <c r="B2435" s="34">
        <v>2434</v>
      </c>
      <c r="C2435" s="19">
        <f t="shared" ref="C2435:C2498" ca="1" si="153">C2434+1</f>
        <v>48364</v>
      </c>
      <c r="D2435" s="29">
        <f t="shared" ca="1" si="151"/>
        <v>39482.035262743695</v>
      </c>
      <c r="E2435" s="29">
        <f ca="1">IF(C2435&lt;Calculator!$D$26,0,IF(DAY($C2435)=1,IF(D2435-Calculator!$G$24&gt;0,Calculator!$G$24,D2435),0))</f>
        <v>0</v>
      </c>
      <c r="F2435" s="29">
        <f ca="1">IF(E2435&gt;0,D2435*Calculator!$G$22/12,0)</f>
        <v>0</v>
      </c>
      <c r="G2435" s="29">
        <f ca="1">IF(E2435&gt;0,(IFERROR(-PMT(Calculator!$G$22/12,Calculator!$G$23*12,Calculator!$G$20),0))-F2435,0)</f>
        <v>0</v>
      </c>
      <c r="H2435" s="29">
        <f t="shared" ca="1" si="152"/>
        <v>10441.64228756722</v>
      </c>
      <c r="I2435" s="29">
        <f t="shared" ref="I2435:I2498" ca="1" si="154">H2435*J2435/365</f>
        <v>1.8594705443612858</v>
      </c>
      <c r="J2435" s="30">
        <f>Calculator!$G$40</f>
        <v>6.5000000000000002E-2</v>
      </c>
      <c r="K2435" s="29">
        <f ca="1">IF(C2435&gt;=Calculator!$G$27,IF(DAY($C2435)=1,Calculator!$G$34/2,IF(DAY($C2435)=15,Calculator!$G$34/2,0)),0)</f>
        <v>0</v>
      </c>
      <c r="L2435" s="29">
        <f ca="1">IF(DAY($C2435)=28,IF(H2435=0,0,Calculator!$G$35),0)</f>
        <v>0</v>
      </c>
      <c r="M2435" s="29">
        <f ca="1">IF(I2435&gt;0,IF(DAY($C2435)=1,SUM(INDIRECT("I"&amp;(ROW(C2434)-DAY(C2434))):I2434),0),0)</f>
        <v>0</v>
      </c>
      <c r="N2435" s="29">
        <f ca="1">IF(C2435&lt;Calculator!$G$27,0,IF(C2435=Calculator!$G$27,Calculator!$G$39,IF(H2435-K2435&lt;=0,IF(D2435&gt;Calculator!$G$39,IF(H2435-K2435+E2435+L2435+M2435+Calculator!$G$39&gt;Calculator!$G$39,Calculator!$G$39-(H2435+E2435+L2435+M2435-K2435),Calculator!$G$39),D2435),0)))</f>
        <v>0</v>
      </c>
    </row>
    <row r="2436" spans="1:14" ht="15.75" thickBot="1">
      <c r="A2436" s="33" t="str">
        <f ca="1">IF(C2436=Calculator!$H$27,"F",IF(Daily!D2436+Daily!H2436=0,IF(D2435+H2435&gt;0,"L",""),""))</f>
        <v/>
      </c>
      <c r="B2436" s="34">
        <v>2435</v>
      </c>
      <c r="C2436" s="19">
        <f t="shared" ca="1" si="153"/>
        <v>48365</v>
      </c>
      <c r="D2436" s="29">
        <f t="shared" ref="D2436:D2499" ca="1" si="155">IF(((D2435-G2435)-N2435)&lt;0,0,((D2435-G2435)-N2435))</f>
        <v>39482.035262743695</v>
      </c>
      <c r="E2436" s="29">
        <f ca="1">IF(C2436&lt;Calculator!$D$26,0,IF(DAY($C2436)=1,IF(D2436-Calculator!$G$24&gt;0,Calculator!$G$24,D2436),0))</f>
        <v>0</v>
      </c>
      <c r="F2436" s="29">
        <f ca="1">IF(E2436&gt;0,D2436*Calculator!$G$22/12,0)</f>
        <v>0</v>
      </c>
      <c r="G2436" s="29">
        <f ca="1">IF(E2436&gt;0,(IFERROR(-PMT(Calculator!$G$22/12,Calculator!$G$23*12,Calculator!$G$20),0))-F2436,0)</f>
        <v>0</v>
      </c>
      <c r="H2436" s="29">
        <f t="shared" ref="H2436:H2499" ca="1" si="156">IF((H2435-K2435+SUM(L2435:N2435)+E2435)&lt;0,0,(H2435-K2435+SUM(L2435:N2435)+E2435))</f>
        <v>10441.64228756722</v>
      </c>
      <c r="I2436" s="29">
        <f t="shared" ca="1" si="154"/>
        <v>1.8594705443612858</v>
      </c>
      <c r="J2436" s="30">
        <f>Calculator!$G$40</f>
        <v>6.5000000000000002E-2</v>
      </c>
      <c r="K2436" s="29">
        <f ca="1">IF(C2436&gt;=Calculator!$G$27,IF(DAY($C2436)=1,Calculator!$G$34/2,IF(DAY($C2436)=15,Calculator!$G$34/2,0)),0)</f>
        <v>0</v>
      </c>
      <c r="L2436" s="29">
        <f ca="1">IF(DAY($C2436)=28,IF(H2436=0,0,Calculator!$G$35),0)</f>
        <v>0</v>
      </c>
      <c r="M2436" s="29">
        <f ca="1">IF(I2436&gt;0,IF(DAY($C2436)=1,SUM(INDIRECT("I"&amp;(ROW(C2435)-DAY(C2435))):I2435),0),0)</f>
        <v>0</v>
      </c>
      <c r="N2436" s="29">
        <f ca="1">IF(C2436&lt;Calculator!$G$27,0,IF(C2436=Calculator!$G$27,Calculator!$G$39,IF(H2436-K2436&lt;=0,IF(D2436&gt;Calculator!$G$39,IF(H2436-K2436+E2436+L2436+M2436+Calculator!$G$39&gt;Calculator!$G$39,Calculator!$G$39-(H2436+E2436+L2436+M2436-K2436),Calculator!$G$39),D2436),0)))</f>
        <v>0</v>
      </c>
    </row>
    <row r="2437" spans="1:14" ht="15.75" thickBot="1">
      <c r="A2437" s="33" t="str">
        <f ca="1">IF(C2437=Calculator!$H$27,"F",IF(Daily!D2437+Daily!H2437=0,IF(D2436+H2436&gt;0,"L",""),""))</f>
        <v/>
      </c>
      <c r="B2437" s="34">
        <v>2436</v>
      </c>
      <c r="C2437" s="19">
        <f t="shared" ca="1" si="153"/>
        <v>48366</v>
      </c>
      <c r="D2437" s="29">
        <f t="shared" ca="1" si="155"/>
        <v>39482.035262743695</v>
      </c>
      <c r="E2437" s="29">
        <f ca="1">IF(C2437&lt;Calculator!$D$26,0,IF(DAY($C2437)=1,IF(D2437-Calculator!$G$24&gt;0,Calculator!$G$24,D2437),0))</f>
        <v>1878.8756805424866</v>
      </c>
      <c r="F2437" s="29">
        <f ca="1">IF(E2437&gt;0,D2437*Calculator!$G$22/12,0)</f>
        <v>164.50848026143208</v>
      </c>
      <c r="G2437" s="29">
        <f ca="1">IF(E2437&gt;0,(IFERROR(-PMT(Calculator!$G$22/12,Calculator!$G$23*12,Calculator!$G$20),0))-F2437,0)</f>
        <v>1714.3672002810545</v>
      </c>
      <c r="H2437" s="29">
        <f t="shared" ca="1" si="156"/>
        <v>10441.64228756722</v>
      </c>
      <c r="I2437" s="29">
        <f t="shared" ca="1" si="154"/>
        <v>1.8594705443612858</v>
      </c>
      <c r="J2437" s="30">
        <f>Calculator!$G$40</f>
        <v>6.5000000000000002E-2</v>
      </c>
      <c r="K2437" s="29">
        <f ca="1">IF(C2437&gt;=Calculator!$G$27,IF(DAY($C2437)=1,Calculator!$G$34/2,IF(DAY($C2437)=15,Calculator!$G$34/2,0)),0)</f>
        <v>4500</v>
      </c>
      <c r="L2437" s="29">
        <f ca="1">IF(DAY($C2437)=28,IF(H2437=0,0,Calculator!$G$35),0)</f>
        <v>0</v>
      </c>
      <c r="M2437" s="29">
        <f ca="1">IF(I2437&gt;0,IF(DAY($C2437)=1,SUM(INDIRECT("I"&amp;(ROW(C2436)-DAY(C2436))):I2436),0),0)</f>
        <v>47.416322378776478</v>
      </c>
      <c r="N2437" s="29">
        <f ca="1">IF(C2437&lt;Calculator!$G$27,0,IF(C2437=Calculator!$G$27,Calculator!$G$39,IF(H2437-K2437&lt;=0,IF(D2437&gt;Calculator!$G$39,IF(H2437-K2437+E2437+L2437+M2437+Calculator!$G$39&gt;Calculator!$G$39,Calculator!$G$39-(H2437+E2437+L2437+M2437-K2437),Calculator!$G$39),D2437),0)))</f>
        <v>0</v>
      </c>
    </row>
    <row r="2438" spans="1:14" ht="15.75" thickBot="1">
      <c r="A2438" s="33" t="str">
        <f ca="1">IF(C2438=Calculator!$H$27,"F",IF(Daily!D2438+Daily!H2438=0,IF(D2437+H2437&gt;0,"L",""),""))</f>
        <v/>
      </c>
      <c r="B2438" s="34">
        <v>2437</v>
      </c>
      <c r="C2438" s="19">
        <f t="shared" ca="1" si="153"/>
        <v>48367</v>
      </c>
      <c r="D2438" s="29">
        <f t="shared" ca="1" si="155"/>
        <v>37767.668062462639</v>
      </c>
      <c r="E2438" s="29">
        <f ca="1">IF(C2438&lt;Calculator!$D$26,0,IF(DAY($C2438)=1,IF(D2438-Calculator!$G$24&gt;0,Calculator!$G$24,D2438),0))</f>
        <v>0</v>
      </c>
      <c r="F2438" s="29">
        <f ca="1">IF(E2438&gt;0,D2438*Calculator!$G$22/12,0)</f>
        <v>0</v>
      </c>
      <c r="G2438" s="29">
        <f ca="1">IF(E2438&gt;0,(IFERROR(-PMT(Calculator!$G$22/12,Calculator!$G$23*12,Calculator!$G$20),0))-F2438,0)</f>
        <v>0</v>
      </c>
      <c r="H2438" s="29">
        <f t="shared" ca="1" si="156"/>
        <v>7867.9342904884825</v>
      </c>
      <c r="I2438" s="29">
        <f t="shared" ca="1" si="154"/>
        <v>1.4011389832376751</v>
      </c>
      <c r="J2438" s="30">
        <f>Calculator!$G$40</f>
        <v>6.5000000000000002E-2</v>
      </c>
      <c r="K2438" s="29">
        <f ca="1">IF(C2438&gt;=Calculator!$G$27,IF(DAY($C2438)=1,Calculator!$G$34/2,IF(DAY($C2438)=15,Calculator!$G$34/2,0)),0)</f>
        <v>0</v>
      </c>
      <c r="L2438" s="29">
        <f ca="1">IF(DAY($C2438)=28,IF(H2438=0,0,Calculator!$G$35),0)</f>
        <v>0</v>
      </c>
      <c r="M2438" s="29">
        <f ca="1">IF(I2438&gt;0,IF(DAY($C2438)=1,SUM(INDIRECT("I"&amp;(ROW(C2437)-DAY(C2437))):I2437),0),0)</f>
        <v>0</v>
      </c>
      <c r="N2438" s="29">
        <f ca="1">IF(C2438&lt;Calculator!$G$27,0,IF(C2438=Calculator!$G$27,Calculator!$G$39,IF(H2438-K2438&lt;=0,IF(D2438&gt;Calculator!$G$39,IF(H2438-K2438+E2438+L2438+M2438+Calculator!$G$39&gt;Calculator!$G$39,Calculator!$G$39-(H2438+E2438+L2438+M2438-K2438),Calculator!$G$39),D2438),0)))</f>
        <v>0</v>
      </c>
    </row>
    <row r="2439" spans="1:14" ht="15.75" thickBot="1">
      <c r="A2439" s="33" t="str">
        <f ca="1">IF(C2439=Calculator!$H$27,"F",IF(Daily!D2439+Daily!H2439=0,IF(D2438+H2438&gt;0,"L",""),""))</f>
        <v/>
      </c>
      <c r="B2439" s="34">
        <v>2438</v>
      </c>
      <c r="C2439" s="19">
        <f t="shared" ca="1" si="153"/>
        <v>48368</v>
      </c>
      <c r="D2439" s="29">
        <f t="shared" ca="1" si="155"/>
        <v>37767.668062462639</v>
      </c>
      <c r="E2439" s="29">
        <f ca="1">IF(C2439&lt;Calculator!$D$26,0,IF(DAY($C2439)=1,IF(D2439-Calculator!$G$24&gt;0,Calculator!$G$24,D2439),0))</f>
        <v>0</v>
      </c>
      <c r="F2439" s="29">
        <f ca="1">IF(E2439&gt;0,D2439*Calculator!$G$22/12,0)</f>
        <v>0</v>
      </c>
      <c r="G2439" s="29">
        <f ca="1">IF(E2439&gt;0,(IFERROR(-PMT(Calculator!$G$22/12,Calculator!$G$23*12,Calculator!$G$20),0))-F2439,0)</f>
        <v>0</v>
      </c>
      <c r="H2439" s="29">
        <f t="shared" ca="1" si="156"/>
        <v>7867.9342904884825</v>
      </c>
      <c r="I2439" s="29">
        <f t="shared" ca="1" si="154"/>
        <v>1.4011389832376751</v>
      </c>
      <c r="J2439" s="30">
        <f>Calculator!$G$40</f>
        <v>6.5000000000000002E-2</v>
      </c>
      <c r="K2439" s="29">
        <f ca="1">IF(C2439&gt;=Calculator!$G$27,IF(DAY($C2439)=1,Calculator!$G$34/2,IF(DAY($C2439)=15,Calculator!$G$34/2,0)),0)</f>
        <v>0</v>
      </c>
      <c r="L2439" s="29">
        <f ca="1">IF(DAY($C2439)=28,IF(H2439=0,0,Calculator!$G$35),0)</f>
        <v>0</v>
      </c>
      <c r="M2439" s="29">
        <f ca="1">IF(I2439&gt;0,IF(DAY($C2439)=1,SUM(INDIRECT("I"&amp;(ROW(C2438)-DAY(C2438))):I2438),0),0)</f>
        <v>0</v>
      </c>
      <c r="N2439" s="29">
        <f ca="1">IF(C2439&lt;Calculator!$G$27,0,IF(C2439=Calculator!$G$27,Calculator!$G$39,IF(H2439-K2439&lt;=0,IF(D2439&gt;Calculator!$G$39,IF(H2439-K2439+E2439+L2439+M2439+Calculator!$G$39&gt;Calculator!$G$39,Calculator!$G$39-(H2439+E2439+L2439+M2439-K2439),Calculator!$G$39),D2439),0)))</f>
        <v>0</v>
      </c>
    </row>
    <row r="2440" spans="1:14" ht="15.75" thickBot="1">
      <c r="A2440" s="33" t="str">
        <f ca="1">IF(C2440=Calculator!$H$27,"F",IF(Daily!D2440+Daily!H2440=0,IF(D2439+H2439&gt;0,"L",""),""))</f>
        <v/>
      </c>
      <c r="B2440" s="34">
        <v>2439</v>
      </c>
      <c r="C2440" s="19">
        <f t="shared" ca="1" si="153"/>
        <v>48369</v>
      </c>
      <c r="D2440" s="29">
        <f t="shared" ca="1" si="155"/>
        <v>37767.668062462639</v>
      </c>
      <c r="E2440" s="29">
        <f ca="1">IF(C2440&lt;Calculator!$D$26,0,IF(DAY($C2440)=1,IF(D2440-Calculator!$G$24&gt;0,Calculator!$G$24,D2440),0))</f>
        <v>0</v>
      </c>
      <c r="F2440" s="29">
        <f ca="1">IF(E2440&gt;0,D2440*Calculator!$G$22/12,0)</f>
        <v>0</v>
      </c>
      <c r="G2440" s="29">
        <f ca="1">IF(E2440&gt;0,(IFERROR(-PMT(Calculator!$G$22/12,Calculator!$G$23*12,Calculator!$G$20),0))-F2440,0)</f>
        <v>0</v>
      </c>
      <c r="H2440" s="29">
        <f t="shared" ca="1" si="156"/>
        <v>7867.9342904884825</v>
      </c>
      <c r="I2440" s="29">
        <f t="shared" ca="1" si="154"/>
        <v>1.4011389832376751</v>
      </c>
      <c r="J2440" s="30">
        <f>Calculator!$G$40</f>
        <v>6.5000000000000002E-2</v>
      </c>
      <c r="K2440" s="29">
        <f ca="1">IF(C2440&gt;=Calculator!$G$27,IF(DAY($C2440)=1,Calculator!$G$34/2,IF(DAY($C2440)=15,Calculator!$G$34/2,0)),0)</f>
        <v>0</v>
      </c>
      <c r="L2440" s="29">
        <f ca="1">IF(DAY($C2440)=28,IF(H2440=0,0,Calculator!$G$35),0)</f>
        <v>0</v>
      </c>
      <c r="M2440" s="29">
        <f ca="1">IF(I2440&gt;0,IF(DAY($C2440)=1,SUM(INDIRECT("I"&amp;(ROW(C2439)-DAY(C2439))):I2439),0),0)</f>
        <v>0</v>
      </c>
      <c r="N2440" s="29">
        <f ca="1">IF(C2440&lt;Calculator!$G$27,0,IF(C2440=Calculator!$G$27,Calculator!$G$39,IF(H2440-K2440&lt;=0,IF(D2440&gt;Calculator!$G$39,IF(H2440-K2440+E2440+L2440+M2440+Calculator!$G$39&gt;Calculator!$G$39,Calculator!$G$39-(H2440+E2440+L2440+M2440-K2440),Calculator!$G$39),D2440),0)))</f>
        <v>0</v>
      </c>
    </row>
    <row r="2441" spans="1:14" ht="15.75" thickBot="1">
      <c r="A2441" s="33" t="str">
        <f ca="1">IF(C2441=Calculator!$H$27,"F",IF(Daily!D2441+Daily!H2441=0,IF(D2440+H2440&gt;0,"L",""),""))</f>
        <v/>
      </c>
      <c r="B2441" s="34">
        <v>2440</v>
      </c>
      <c r="C2441" s="19">
        <f t="shared" ca="1" si="153"/>
        <v>48370</v>
      </c>
      <c r="D2441" s="29">
        <f t="shared" ca="1" si="155"/>
        <v>37767.668062462639</v>
      </c>
      <c r="E2441" s="29">
        <f ca="1">IF(C2441&lt;Calculator!$D$26,0,IF(DAY($C2441)=1,IF(D2441-Calculator!$G$24&gt;0,Calculator!$G$24,D2441),0))</f>
        <v>0</v>
      </c>
      <c r="F2441" s="29">
        <f ca="1">IF(E2441&gt;0,D2441*Calculator!$G$22/12,0)</f>
        <v>0</v>
      </c>
      <c r="G2441" s="29">
        <f ca="1">IF(E2441&gt;0,(IFERROR(-PMT(Calculator!$G$22/12,Calculator!$G$23*12,Calculator!$G$20),0))-F2441,0)</f>
        <v>0</v>
      </c>
      <c r="H2441" s="29">
        <f t="shared" ca="1" si="156"/>
        <v>7867.9342904884825</v>
      </c>
      <c r="I2441" s="29">
        <f t="shared" ca="1" si="154"/>
        <v>1.4011389832376751</v>
      </c>
      <c r="J2441" s="30">
        <f>Calculator!$G$40</f>
        <v>6.5000000000000002E-2</v>
      </c>
      <c r="K2441" s="29">
        <f ca="1">IF(C2441&gt;=Calculator!$G$27,IF(DAY($C2441)=1,Calculator!$G$34/2,IF(DAY($C2441)=15,Calculator!$G$34/2,0)),0)</f>
        <v>0</v>
      </c>
      <c r="L2441" s="29">
        <f ca="1">IF(DAY($C2441)=28,IF(H2441=0,0,Calculator!$G$35),0)</f>
        <v>0</v>
      </c>
      <c r="M2441" s="29">
        <f ca="1">IF(I2441&gt;0,IF(DAY($C2441)=1,SUM(INDIRECT("I"&amp;(ROW(C2440)-DAY(C2440))):I2440),0),0)</f>
        <v>0</v>
      </c>
      <c r="N2441" s="29">
        <f ca="1">IF(C2441&lt;Calculator!$G$27,0,IF(C2441=Calculator!$G$27,Calculator!$G$39,IF(H2441-K2441&lt;=0,IF(D2441&gt;Calculator!$G$39,IF(H2441-K2441+E2441+L2441+M2441+Calculator!$G$39&gt;Calculator!$G$39,Calculator!$G$39-(H2441+E2441+L2441+M2441-K2441),Calculator!$G$39),D2441),0)))</f>
        <v>0</v>
      </c>
    </row>
    <row r="2442" spans="1:14" ht="15.75" thickBot="1">
      <c r="A2442" s="33" t="str">
        <f ca="1">IF(C2442=Calculator!$H$27,"F",IF(Daily!D2442+Daily!H2442=0,IF(D2441+H2441&gt;0,"L",""),""))</f>
        <v/>
      </c>
      <c r="B2442" s="34">
        <v>2441</v>
      </c>
      <c r="C2442" s="19">
        <f t="shared" ca="1" si="153"/>
        <v>48371</v>
      </c>
      <c r="D2442" s="29">
        <f t="shared" ca="1" si="155"/>
        <v>37767.668062462639</v>
      </c>
      <c r="E2442" s="29">
        <f ca="1">IF(C2442&lt;Calculator!$D$26,0,IF(DAY($C2442)=1,IF(D2442-Calculator!$G$24&gt;0,Calculator!$G$24,D2442),0))</f>
        <v>0</v>
      </c>
      <c r="F2442" s="29">
        <f ca="1">IF(E2442&gt;0,D2442*Calculator!$G$22/12,0)</f>
        <v>0</v>
      </c>
      <c r="G2442" s="29">
        <f ca="1">IF(E2442&gt;0,(IFERROR(-PMT(Calculator!$G$22/12,Calculator!$G$23*12,Calculator!$G$20),0))-F2442,0)</f>
        <v>0</v>
      </c>
      <c r="H2442" s="29">
        <f t="shared" ca="1" si="156"/>
        <v>7867.9342904884825</v>
      </c>
      <c r="I2442" s="29">
        <f t="shared" ca="1" si="154"/>
        <v>1.4011389832376751</v>
      </c>
      <c r="J2442" s="30">
        <f>Calculator!$G$40</f>
        <v>6.5000000000000002E-2</v>
      </c>
      <c r="K2442" s="29">
        <f ca="1">IF(C2442&gt;=Calculator!$G$27,IF(DAY($C2442)=1,Calculator!$G$34/2,IF(DAY($C2442)=15,Calculator!$G$34/2,0)),0)</f>
        <v>0</v>
      </c>
      <c r="L2442" s="29">
        <f ca="1">IF(DAY($C2442)=28,IF(H2442=0,0,Calculator!$G$35),0)</f>
        <v>0</v>
      </c>
      <c r="M2442" s="29">
        <f ca="1">IF(I2442&gt;0,IF(DAY($C2442)=1,SUM(INDIRECT("I"&amp;(ROW(C2441)-DAY(C2441))):I2441),0),0)</f>
        <v>0</v>
      </c>
      <c r="N2442" s="29">
        <f ca="1">IF(C2442&lt;Calculator!$G$27,0,IF(C2442=Calculator!$G$27,Calculator!$G$39,IF(H2442-K2442&lt;=0,IF(D2442&gt;Calculator!$G$39,IF(H2442-K2442+E2442+L2442+M2442+Calculator!$G$39&gt;Calculator!$G$39,Calculator!$G$39-(H2442+E2442+L2442+M2442-K2442),Calculator!$G$39),D2442),0)))</f>
        <v>0</v>
      </c>
    </row>
    <row r="2443" spans="1:14" ht="15.75" thickBot="1">
      <c r="A2443" s="33" t="str">
        <f ca="1">IF(C2443=Calculator!$H$27,"F",IF(Daily!D2443+Daily!H2443=0,IF(D2442+H2442&gt;0,"L",""),""))</f>
        <v/>
      </c>
      <c r="B2443" s="34">
        <v>2442</v>
      </c>
      <c r="C2443" s="19">
        <f t="shared" ca="1" si="153"/>
        <v>48372</v>
      </c>
      <c r="D2443" s="29">
        <f t="shared" ca="1" si="155"/>
        <v>37767.668062462639</v>
      </c>
      <c r="E2443" s="29">
        <f ca="1">IF(C2443&lt;Calculator!$D$26,0,IF(DAY($C2443)=1,IF(D2443-Calculator!$G$24&gt;0,Calculator!$G$24,D2443),0))</f>
        <v>0</v>
      </c>
      <c r="F2443" s="29">
        <f ca="1">IF(E2443&gt;0,D2443*Calculator!$G$22/12,0)</f>
        <v>0</v>
      </c>
      <c r="G2443" s="29">
        <f ca="1">IF(E2443&gt;0,(IFERROR(-PMT(Calculator!$G$22/12,Calculator!$G$23*12,Calculator!$G$20),0))-F2443,0)</f>
        <v>0</v>
      </c>
      <c r="H2443" s="29">
        <f t="shared" ca="1" si="156"/>
        <v>7867.9342904884825</v>
      </c>
      <c r="I2443" s="29">
        <f t="shared" ca="1" si="154"/>
        <v>1.4011389832376751</v>
      </c>
      <c r="J2443" s="30">
        <f>Calculator!$G$40</f>
        <v>6.5000000000000002E-2</v>
      </c>
      <c r="K2443" s="29">
        <f ca="1">IF(C2443&gt;=Calculator!$G$27,IF(DAY($C2443)=1,Calculator!$G$34/2,IF(DAY($C2443)=15,Calculator!$G$34/2,0)),0)</f>
        <v>0</v>
      </c>
      <c r="L2443" s="29">
        <f ca="1">IF(DAY($C2443)=28,IF(H2443=0,0,Calculator!$G$35),0)</f>
        <v>0</v>
      </c>
      <c r="M2443" s="29">
        <f ca="1">IF(I2443&gt;0,IF(DAY($C2443)=1,SUM(INDIRECT("I"&amp;(ROW(C2442)-DAY(C2442))):I2442),0),0)</f>
        <v>0</v>
      </c>
      <c r="N2443" s="29">
        <f ca="1">IF(C2443&lt;Calculator!$G$27,0,IF(C2443=Calculator!$G$27,Calculator!$G$39,IF(H2443-K2443&lt;=0,IF(D2443&gt;Calculator!$G$39,IF(H2443-K2443+E2443+L2443+M2443+Calculator!$G$39&gt;Calculator!$G$39,Calculator!$G$39-(H2443+E2443+L2443+M2443-K2443),Calculator!$G$39),D2443),0)))</f>
        <v>0</v>
      </c>
    </row>
    <row r="2444" spans="1:14" ht="15.75" thickBot="1">
      <c r="A2444" s="33" t="str">
        <f ca="1">IF(C2444=Calculator!$H$27,"F",IF(Daily!D2444+Daily!H2444=0,IF(D2443+H2443&gt;0,"L",""),""))</f>
        <v/>
      </c>
      <c r="B2444" s="34">
        <v>2443</v>
      </c>
      <c r="C2444" s="19">
        <f t="shared" ca="1" si="153"/>
        <v>48373</v>
      </c>
      <c r="D2444" s="29">
        <f t="shared" ca="1" si="155"/>
        <v>37767.668062462639</v>
      </c>
      <c r="E2444" s="29">
        <f ca="1">IF(C2444&lt;Calculator!$D$26,0,IF(DAY($C2444)=1,IF(D2444-Calculator!$G$24&gt;0,Calculator!$G$24,D2444),0))</f>
        <v>0</v>
      </c>
      <c r="F2444" s="29">
        <f ca="1">IF(E2444&gt;0,D2444*Calculator!$G$22/12,0)</f>
        <v>0</v>
      </c>
      <c r="G2444" s="29">
        <f ca="1">IF(E2444&gt;0,(IFERROR(-PMT(Calculator!$G$22/12,Calculator!$G$23*12,Calculator!$G$20),0))-F2444,0)</f>
        <v>0</v>
      </c>
      <c r="H2444" s="29">
        <f t="shared" ca="1" si="156"/>
        <v>7867.9342904884825</v>
      </c>
      <c r="I2444" s="29">
        <f t="shared" ca="1" si="154"/>
        <v>1.4011389832376751</v>
      </c>
      <c r="J2444" s="30">
        <f>Calculator!$G$40</f>
        <v>6.5000000000000002E-2</v>
      </c>
      <c r="K2444" s="29">
        <f ca="1">IF(C2444&gt;=Calculator!$G$27,IF(DAY($C2444)=1,Calculator!$G$34/2,IF(DAY($C2444)=15,Calculator!$G$34/2,0)),0)</f>
        <v>0</v>
      </c>
      <c r="L2444" s="29">
        <f ca="1">IF(DAY($C2444)=28,IF(H2444=0,0,Calculator!$G$35),0)</f>
        <v>0</v>
      </c>
      <c r="M2444" s="29">
        <f ca="1">IF(I2444&gt;0,IF(DAY($C2444)=1,SUM(INDIRECT("I"&amp;(ROW(C2443)-DAY(C2443))):I2443),0),0)</f>
        <v>0</v>
      </c>
      <c r="N2444" s="29">
        <f ca="1">IF(C2444&lt;Calculator!$G$27,0,IF(C2444=Calculator!$G$27,Calculator!$G$39,IF(H2444-K2444&lt;=0,IF(D2444&gt;Calculator!$G$39,IF(H2444-K2444+E2444+L2444+M2444+Calculator!$G$39&gt;Calculator!$G$39,Calculator!$G$39-(H2444+E2444+L2444+M2444-K2444),Calculator!$G$39),D2444),0)))</f>
        <v>0</v>
      </c>
    </row>
    <row r="2445" spans="1:14" ht="15.75" thickBot="1">
      <c r="A2445" s="33" t="str">
        <f ca="1">IF(C2445=Calculator!$H$27,"F",IF(Daily!D2445+Daily!H2445=0,IF(D2444+H2444&gt;0,"L",""),""))</f>
        <v/>
      </c>
      <c r="B2445" s="34">
        <v>2444</v>
      </c>
      <c r="C2445" s="19">
        <f t="shared" ca="1" si="153"/>
        <v>48374</v>
      </c>
      <c r="D2445" s="29">
        <f t="shared" ca="1" si="155"/>
        <v>37767.668062462639</v>
      </c>
      <c r="E2445" s="29">
        <f ca="1">IF(C2445&lt;Calculator!$D$26,0,IF(DAY($C2445)=1,IF(D2445-Calculator!$G$24&gt;0,Calculator!$G$24,D2445),0))</f>
        <v>0</v>
      </c>
      <c r="F2445" s="29">
        <f ca="1">IF(E2445&gt;0,D2445*Calculator!$G$22/12,0)</f>
        <v>0</v>
      </c>
      <c r="G2445" s="29">
        <f ca="1">IF(E2445&gt;0,(IFERROR(-PMT(Calculator!$G$22/12,Calculator!$G$23*12,Calculator!$G$20),0))-F2445,0)</f>
        <v>0</v>
      </c>
      <c r="H2445" s="29">
        <f t="shared" ca="1" si="156"/>
        <v>7867.9342904884825</v>
      </c>
      <c r="I2445" s="29">
        <f t="shared" ca="1" si="154"/>
        <v>1.4011389832376751</v>
      </c>
      <c r="J2445" s="30">
        <f>Calculator!$G$40</f>
        <v>6.5000000000000002E-2</v>
      </c>
      <c r="K2445" s="29">
        <f ca="1">IF(C2445&gt;=Calculator!$G$27,IF(DAY($C2445)=1,Calculator!$G$34/2,IF(DAY($C2445)=15,Calculator!$G$34/2,0)),0)</f>
        <v>0</v>
      </c>
      <c r="L2445" s="29">
        <f ca="1">IF(DAY($C2445)=28,IF(H2445=0,0,Calculator!$G$35),0)</f>
        <v>0</v>
      </c>
      <c r="M2445" s="29">
        <f ca="1">IF(I2445&gt;0,IF(DAY($C2445)=1,SUM(INDIRECT("I"&amp;(ROW(C2444)-DAY(C2444))):I2444),0),0)</f>
        <v>0</v>
      </c>
      <c r="N2445" s="29">
        <f ca="1">IF(C2445&lt;Calculator!$G$27,0,IF(C2445=Calculator!$G$27,Calculator!$G$39,IF(H2445-K2445&lt;=0,IF(D2445&gt;Calculator!$G$39,IF(H2445-K2445+E2445+L2445+M2445+Calculator!$G$39&gt;Calculator!$G$39,Calculator!$G$39-(H2445+E2445+L2445+M2445-K2445),Calculator!$G$39),D2445),0)))</f>
        <v>0</v>
      </c>
    </row>
    <row r="2446" spans="1:14" ht="15.75" thickBot="1">
      <c r="A2446" s="33" t="str">
        <f ca="1">IF(C2446=Calculator!$H$27,"F",IF(Daily!D2446+Daily!H2446=0,IF(D2445+H2445&gt;0,"L",""),""))</f>
        <v/>
      </c>
      <c r="B2446" s="34">
        <v>2445</v>
      </c>
      <c r="C2446" s="19">
        <f t="shared" ca="1" si="153"/>
        <v>48375</v>
      </c>
      <c r="D2446" s="29">
        <f t="shared" ca="1" si="155"/>
        <v>37767.668062462639</v>
      </c>
      <c r="E2446" s="29">
        <f ca="1">IF(C2446&lt;Calculator!$D$26,0,IF(DAY($C2446)=1,IF(D2446-Calculator!$G$24&gt;0,Calculator!$G$24,D2446),0))</f>
        <v>0</v>
      </c>
      <c r="F2446" s="29">
        <f ca="1">IF(E2446&gt;0,D2446*Calculator!$G$22/12,0)</f>
        <v>0</v>
      </c>
      <c r="G2446" s="29">
        <f ca="1">IF(E2446&gt;0,(IFERROR(-PMT(Calculator!$G$22/12,Calculator!$G$23*12,Calculator!$G$20),0))-F2446,0)</f>
        <v>0</v>
      </c>
      <c r="H2446" s="29">
        <f t="shared" ca="1" si="156"/>
        <v>7867.9342904884825</v>
      </c>
      <c r="I2446" s="29">
        <f t="shared" ca="1" si="154"/>
        <v>1.4011389832376751</v>
      </c>
      <c r="J2446" s="30">
        <f>Calculator!$G$40</f>
        <v>6.5000000000000002E-2</v>
      </c>
      <c r="K2446" s="29">
        <f ca="1">IF(C2446&gt;=Calculator!$G$27,IF(DAY($C2446)=1,Calculator!$G$34/2,IF(DAY($C2446)=15,Calculator!$G$34/2,0)),0)</f>
        <v>0</v>
      </c>
      <c r="L2446" s="29">
        <f ca="1">IF(DAY($C2446)=28,IF(H2446=0,0,Calculator!$G$35),0)</f>
        <v>0</v>
      </c>
      <c r="M2446" s="29">
        <f ca="1">IF(I2446&gt;0,IF(DAY($C2446)=1,SUM(INDIRECT("I"&amp;(ROW(C2445)-DAY(C2445))):I2445),0),0)</f>
        <v>0</v>
      </c>
      <c r="N2446" s="29">
        <f ca="1">IF(C2446&lt;Calculator!$G$27,0,IF(C2446=Calculator!$G$27,Calculator!$G$39,IF(H2446-K2446&lt;=0,IF(D2446&gt;Calculator!$G$39,IF(H2446-K2446+E2446+L2446+M2446+Calculator!$G$39&gt;Calculator!$G$39,Calculator!$G$39-(H2446+E2446+L2446+M2446-K2446),Calculator!$G$39),D2446),0)))</f>
        <v>0</v>
      </c>
    </row>
    <row r="2447" spans="1:14" ht="15.75" thickBot="1">
      <c r="A2447" s="33" t="str">
        <f ca="1">IF(C2447=Calculator!$H$27,"F",IF(Daily!D2447+Daily!H2447=0,IF(D2446+H2446&gt;0,"L",""),""))</f>
        <v/>
      </c>
      <c r="B2447" s="34">
        <v>2446</v>
      </c>
      <c r="C2447" s="19">
        <f t="shared" ca="1" si="153"/>
        <v>48376</v>
      </c>
      <c r="D2447" s="29">
        <f t="shared" ca="1" si="155"/>
        <v>37767.668062462639</v>
      </c>
      <c r="E2447" s="29">
        <f ca="1">IF(C2447&lt;Calculator!$D$26,0,IF(DAY($C2447)=1,IF(D2447-Calculator!$G$24&gt;0,Calculator!$G$24,D2447),0))</f>
        <v>0</v>
      </c>
      <c r="F2447" s="29">
        <f ca="1">IF(E2447&gt;0,D2447*Calculator!$G$22/12,0)</f>
        <v>0</v>
      </c>
      <c r="G2447" s="29">
        <f ca="1">IF(E2447&gt;0,(IFERROR(-PMT(Calculator!$G$22/12,Calculator!$G$23*12,Calculator!$G$20),0))-F2447,0)</f>
        <v>0</v>
      </c>
      <c r="H2447" s="29">
        <f t="shared" ca="1" si="156"/>
        <v>7867.9342904884825</v>
      </c>
      <c r="I2447" s="29">
        <f t="shared" ca="1" si="154"/>
        <v>1.4011389832376751</v>
      </c>
      <c r="J2447" s="30">
        <f>Calculator!$G$40</f>
        <v>6.5000000000000002E-2</v>
      </c>
      <c r="K2447" s="29">
        <f ca="1">IF(C2447&gt;=Calculator!$G$27,IF(DAY($C2447)=1,Calculator!$G$34/2,IF(DAY($C2447)=15,Calculator!$G$34/2,0)),0)</f>
        <v>0</v>
      </c>
      <c r="L2447" s="29">
        <f ca="1">IF(DAY($C2447)=28,IF(H2447=0,0,Calculator!$G$35),0)</f>
        <v>0</v>
      </c>
      <c r="M2447" s="29">
        <f ca="1">IF(I2447&gt;0,IF(DAY($C2447)=1,SUM(INDIRECT("I"&amp;(ROW(C2446)-DAY(C2446))):I2446),0),0)</f>
        <v>0</v>
      </c>
      <c r="N2447" s="29">
        <f ca="1">IF(C2447&lt;Calculator!$G$27,0,IF(C2447=Calculator!$G$27,Calculator!$G$39,IF(H2447-K2447&lt;=0,IF(D2447&gt;Calculator!$G$39,IF(H2447-K2447+E2447+L2447+M2447+Calculator!$G$39&gt;Calculator!$G$39,Calculator!$G$39-(H2447+E2447+L2447+M2447-K2447),Calculator!$G$39),D2447),0)))</f>
        <v>0</v>
      </c>
    </row>
    <row r="2448" spans="1:14" ht="15.75" thickBot="1">
      <c r="A2448" s="33" t="str">
        <f ca="1">IF(C2448=Calculator!$H$27,"F",IF(Daily!D2448+Daily!H2448=0,IF(D2447+H2447&gt;0,"L",""),""))</f>
        <v/>
      </c>
      <c r="B2448" s="34">
        <v>2447</v>
      </c>
      <c r="C2448" s="19">
        <f t="shared" ca="1" si="153"/>
        <v>48377</v>
      </c>
      <c r="D2448" s="29">
        <f t="shared" ca="1" si="155"/>
        <v>37767.668062462639</v>
      </c>
      <c r="E2448" s="29">
        <f ca="1">IF(C2448&lt;Calculator!$D$26,0,IF(DAY($C2448)=1,IF(D2448-Calculator!$G$24&gt;0,Calculator!$G$24,D2448),0))</f>
        <v>0</v>
      </c>
      <c r="F2448" s="29">
        <f ca="1">IF(E2448&gt;0,D2448*Calculator!$G$22/12,0)</f>
        <v>0</v>
      </c>
      <c r="G2448" s="29">
        <f ca="1">IF(E2448&gt;0,(IFERROR(-PMT(Calculator!$G$22/12,Calculator!$G$23*12,Calculator!$G$20),0))-F2448,0)</f>
        <v>0</v>
      </c>
      <c r="H2448" s="29">
        <f t="shared" ca="1" si="156"/>
        <v>7867.9342904884825</v>
      </c>
      <c r="I2448" s="29">
        <f t="shared" ca="1" si="154"/>
        <v>1.4011389832376751</v>
      </c>
      <c r="J2448" s="30">
        <f>Calculator!$G$40</f>
        <v>6.5000000000000002E-2</v>
      </c>
      <c r="K2448" s="29">
        <f ca="1">IF(C2448&gt;=Calculator!$G$27,IF(DAY($C2448)=1,Calculator!$G$34/2,IF(DAY($C2448)=15,Calculator!$G$34/2,0)),0)</f>
        <v>0</v>
      </c>
      <c r="L2448" s="29">
        <f ca="1">IF(DAY($C2448)=28,IF(H2448=0,0,Calculator!$G$35),0)</f>
        <v>0</v>
      </c>
      <c r="M2448" s="29">
        <f ca="1">IF(I2448&gt;0,IF(DAY($C2448)=1,SUM(INDIRECT("I"&amp;(ROW(C2447)-DAY(C2447))):I2447),0),0)</f>
        <v>0</v>
      </c>
      <c r="N2448" s="29">
        <f ca="1">IF(C2448&lt;Calculator!$G$27,0,IF(C2448=Calculator!$G$27,Calculator!$G$39,IF(H2448-K2448&lt;=0,IF(D2448&gt;Calculator!$G$39,IF(H2448-K2448+E2448+L2448+M2448+Calculator!$G$39&gt;Calculator!$G$39,Calculator!$G$39-(H2448+E2448+L2448+M2448-K2448),Calculator!$G$39),D2448),0)))</f>
        <v>0</v>
      </c>
    </row>
    <row r="2449" spans="1:14" ht="15.75" thickBot="1">
      <c r="A2449" s="33" t="str">
        <f ca="1">IF(C2449=Calculator!$H$27,"F",IF(Daily!D2449+Daily!H2449=0,IF(D2448+H2448&gt;0,"L",""),""))</f>
        <v/>
      </c>
      <c r="B2449" s="34">
        <v>2448</v>
      </c>
      <c r="C2449" s="19">
        <f t="shared" ca="1" si="153"/>
        <v>48378</v>
      </c>
      <c r="D2449" s="29">
        <f t="shared" ca="1" si="155"/>
        <v>37767.668062462639</v>
      </c>
      <c r="E2449" s="29">
        <f ca="1">IF(C2449&lt;Calculator!$D$26,0,IF(DAY($C2449)=1,IF(D2449-Calculator!$G$24&gt;0,Calculator!$G$24,D2449),0))</f>
        <v>0</v>
      </c>
      <c r="F2449" s="29">
        <f ca="1">IF(E2449&gt;0,D2449*Calculator!$G$22/12,0)</f>
        <v>0</v>
      </c>
      <c r="G2449" s="29">
        <f ca="1">IF(E2449&gt;0,(IFERROR(-PMT(Calculator!$G$22/12,Calculator!$G$23*12,Calculator!$G$20),0))-F2449,0)</f>
        <v>0</v>
      </c>
      <c r="H2449" s="29">
        <f t="shared" ca="1" si="156"/>
        <v>7867.9342904884825</v>
      </c>
      <c r="I2449" s="29">
        <f t="shared" ca="1" si="154"/>
        <v>1.4011389832376751</v>
      </c>
      <c r="J2449" s="30">
        <f>Calculator!$G$40</f>
        <v>6.5000000000000002E-2</v>
      </c>
      <c r="K2449" s="29">
        <f ca="1">IF(C2449&gt;=Calculator!$G$27,IF(DAY($C2449)=1,Calculator!$G$34/2,IF(DAY($C2449)=15,Calculator!$G$34/2,0)),0)</f>
        <v>0</v>
      </c>
      <c r="L2449" s="29">
        <f ca="1">IF(DAY($C2449)=28,IF(H2449=0,0,Calculator!$G$35),0)</f>
        <v>0</v>
      </c>
      <c r="M2449" s="29">
        <f ca="1">IF(I2449&gt;0,IF(DAY($C2449)=1,SUM(INDIRECT("I"&amp;(ROW(C2448)-DAY(C2448))):I2448),0),0)</f>
        <v>0</v>
      </c>
      <c r="N2449" s="29">
        <f ca="1">IF(C2449&lt;Calculator!$G$27,0,IF(C2449=Calculator!$G$27,Calculator!$G$39,IF(H2449-K2449&lt;=0,IF(D2449&gt;Calculator!$G$39,IF(H2449-K2449+E2449+L2449+M2449+Calculator!$G$39&gt;Calculator!$G$39,Calculator!$G$39-(H2449+E2449+L2449+M2449-K2449),Calculator!$G$39),D2449),0)))</f>
        <v>0</v>
      </c>
    </row>
    <row r="2450" spans="1:14" ht="15.75" thickBot="1">
      <c r="A2450" s="33" t="str">
        <f ca="1">IF(C2450=Calculator!$H$27,"F",IF(Daily!D2450+Daily!H2450=0,IF(D2449+H2449&gt;0,"L",""),""))</f>
        <v/>
      </c>
      <c r="B2450" s="34">
        <v>2449</v>
      </c>
      <c r="C2450" s="19">
        <f t="shared" ca="1" si="153"/>
        <v>48379</v>
      </c>
      <c r="D2450" s="29">
        <f t="shared" ca="1" si="155"/>
        <v>37767.668062462639</v>
      </c>
      <c r="E2450" s="29">
        <f ca="1">IF(C2450&lt;Calculator!$D$26,0,IF(DAY($C2450)=1,IF(D2450-Calculator!$G$24&gt;0,Calculator!$G$24,D2450),0))</f>
        <v>0</v>
      </c>
      <c r="F2450" s="29">
        <f ca="1">IF(E2450&gt;0,D2450*Calculator!$G$22/12,0)</f>
        <v>0</v>
      </c>
      <c r="G2450" s="29">
        <f ca="1">IF(E2450&gt;0,(IFERROR(-PMT(Calculator!$G$22/12,Calculator!$G$23*12,Calculator!$G$20),0))-F2450,0)</f>
        <v>0</v>
      </c>
      <c r="H2450" s="29">
        <f t="shared" ca="1" si="156"/>
        <v>7867.9342904884825</v>
      </c>
      <c r="I2450" s="29">
        <f t="shared" ca="1" si="154"/>
        <v>1.4011389832376751</v>
      </c>
      <c r="J2450" s="30">
        <f>Calculator!$G$40</f>
        <v>6.5000000000000002E-2</v>
      </c>
      <c r="K2450" s="29">
        <f ca="1">IF(C2450&gt;=Calculator!$G$27,IF(DAY($C2450)=1,Calculator!$G$34/2,IF(DAY($C2450)=15,Calculator!$G$34/2,0)),0)</f>
        <v>0</v>
      </c>
      <c r="L2450" s="29">
        <f ca="1">IF(DAY($C2450)=28,IF(H2450=0,0,Calculator!$G$35),0)</f>
        <v>0</v>
      </c>
      <c r="M2450" s="29">
        <f ca="1">IF(I2450&gt;0,IF(DAY($C2450)=1,SUM(INDIRECT("I"&amp;(ROW(C2449)-DAY(C2449))):I2449),0),0)</f>
        <v>0</v>
      </c>
      <c r="N2450" s="29">
        <f ca="1">IF(C2450&lt;Calculator!$G$27,0,IF(C2450=Calculator!$G$27,Calculator!$G$39,IF(H2450-K2450&lt;=0,IF(D2450&gt;Calculator!$G$39,IF(H2450-K2450+E2450+L2450+M2450+Calculator!$G$39&gt;Calculator!$G$39,Calculator!$G$39-(H2450+E2450+L2450+M2450-K2450),Calculator!$G$39),D2450),0)))</f>
        <v>0</v>
      </c>
    </row>
    <row r="2451" spans="1:14" ht="15.75" thickBot="1">
      <c r="A2451" s="33" t="str">
        <f ca="1">IF(C2451=Calculator!$H$27,"F",IF(Daily!D2451+Daily!H2451=0,IF(D2450+H2450&gt;0,"L",""),""))</f>
        <v/>
      </c>
      <c r="B2451" s="34">
        <v>2450</v>
      </c>
      <c r="C2451" s="19">
        <f t="shared" ca="1" si="153"/>
        <v>48380</v>
      </c>
      <c r="D2451" s="29">
        <f t="shared" ca="1" si="155"/>
        <v>37767.668062462639</v>
      </c>
      <c r="E2451" s="29">
        <f ca="1">IF(C2451&lt;Calculator!$D$26,0,IF(DAY($C2451)=1,IF(D2451-Calculator!$G$24&gt;0,Calculator!$G$24,D2451),0))</f>
        <v>0</v>
      </c>
      <c r="F2451" s="29">
        <f ca="1">IF(E2451&gt;0,D2451*Calculator!$G$22/12,0)</f>
        <v>0</v>
      </c>
      <c r="G2451" s="29">
        <f ca="1">IF(E2451&gt;0,(IFERROR(-PMT(Calculator!$G$22/12,Calculator!$G$23*12,Calculator!$G$20),0))-F2451,0)</f>
        <v>0</v>
      </c>
      <c r="H2451" s="29">
        <f t="shared" ca="1" si="156"/>
        <v>7867.9342904884825</v>
      </c>
      <c r="I2451" s="29">
        <f t="shared" ca="1" si="154"/>
        <v>1.4011389832376751</v>
      </c>
      <c r="J2451" s="30">
        <f>Calculator!$G$40</f>
        <v>6.5000000000000002E-2</v>
      </c>
      <c r="K2451" s="29">
        <f ca="1">IF(C2451&gt;=Calculator!$G$27,IF(DAY($C2451)=1,Calculator!$G$34/2,IF(DAY($C2451)=15,Calculator!$G$34/2,0)),0)</f>
        <v>4500</v>
      </c>
      <c r="L2451" s="29">
        <f ca="1">IF(DAY($C2451)=28,IF(H2451=0,0,Calculator!$G$35),0)</f>
        <v>0</v>
      </c>
      <c r="M2451" s="29">
        <f ca="1">IF(I2451&gt;0,IF(DAY($C2451)=1,SUM(INDIRECT("I"&amp;(ROW(C2450)-DAY(C2450))):I2450),0),0)</f>
        <v>0</v>
      </c>
      <c r="N2451" s="29">
        <f ca="1">IF(C2451&lt;Calculator!$G$27,0,IF(C2451=Calculator!$G$27,Calculator!$G$39,IF(H2451-K2451&lt;=0,IF(D2451&gt;Calculator!$G$39,IF(H2451-K2451+E2451+L2451+M2451+Calculator!$G$39&gt;Calculator!$G$39,Calculator!$G$39-(H2451+E2451+L2451+M2451-K2451),Calculator!$G$39),D2451),0)))</f>
        <v>0</v>
      </c>
    </row>
    <row r="2452" spans="1:14" ht="15.75" thickBot="1">
      <c r="A2452" s="33" t="str">
        <f ca="1">IF(C2452=Calculator!$H$27,"F",IF(Daily!D2452+Daily!H2452=0,IF(D2451+H2451&gt;0,"L",""),""))</f>
        <v/>
      </c>
      <c r="B2452" s="34">
        <v>2451</v>
      </c>
      <c r="C2452" s="19">
        <f t="shared" ca="1" si="153"/>
        <v>48381</v>
      </c>
      <c r="D2452" s="29">
        <f t="shared" ca="1" si="155"/>
        <v>37767.668062462639</v>
      </c>
      <c r="E2452" s="29">
        <f ca="1">IF(C2452&lt;Calculator!$D$26,0,IF(DAY($C2452)=1,IF(D2452-Calculator!$G$24&gt;0,Calculator!$G$24,D2452),0))</f>
        <v>0</v>
      </c>
      <c r="F2452" s="29">
        <f ca="1">IF(E2452&gt;0,D2452*Calculator!$G$22/12,0)</f>
        <v>0</v>
      </c>
      <c r="G2452" s="29">
        <f ca="1">IF(E2452&gt;0,(IFERROR(-PMT(Calculator!$G$22/12,Calculator!$G$23*12,Calculator!$G$20),0))-F2452,0)</f>
        <v>0</v>
      </c>
      <c r="H2452" s="29">
        <f t="shared" ca="1" si="156"/>
        <v>3367.9342904884825</v>
      </c>
      <c r="I2452" s="29">
        <f t="shared" ca="1" si="154"/>
        <v>0.59976912022397633</v>
      </c>
      <c r="J2452" s="30">
        <f>Calculator!$G$40</f>
        <v>6.5000000000000002E-2</v>
      </c>
      <c r="K2452" s="29">
        <f ca="1">IF(C2452&gt;=Calculator!$G$27,IF(DAY($C2452)=1,Calculator!$G$34/2,IF(DAY($C2452)=15,Calculator!$G$34/2,0)),0)</f>
        <v>0</v>
      </c>
      <c r="L2452" s="29">
        <f ca="1">IF(DAY($C2452)=28,IF(H2452=0,0,Calculator!$G$35),0)</f>
        <v>0</v>
      </c>
      <c r="M2452" s="29">
        <f ca="1">IF(I2452&gt;0,IF(DAY($C2452)=1,SUM(INDIRECT("I"&amp;(ROW(C2451)-DAY(C2451))):I2451),0),0)</f>
        <v>0</v>
      </c>
      <c r="N2452" s="29">
        <f ca="1">IF(C2452&lt;Calculator!$G$27,0,IF(C2452=Calculator!$G$27,Calculator!$G$39,IF(H2452-K2452&lt;=0,IF(D2452&gt;Calculator!$G$39,IF(H2452-K2452+E2452+L2452+M2452+Calculator!$G$39&gt;Calculator!$G$39,Calculator!$G$39-(H2452+E2452+L2452+M2452-K2452),Calculator!$G$39),D2452),0)))</f>
        <v>0</v>
      </c>
    </row>
    <row r="2453" spans="1:14" ht="15.75" thickBot="1">
      <c r="A2453" s="33" t="str">
        <f ca="1">IF(C2453=Calculator!$H$27,"F",IF(Daily!D2453+Daily!H2453=0,IF(D2452+H2452&gt;0,"L",""),""))</f>
        <v/>
      </c>
      <c r="B2453" s="34">
        <v>2452</v>
      </c>
      <c r="C2453" s="19">
        <f t="shared" ca="1" si="153"/>
        <v>48382</v>
      </c>
      <c r="D2453" s="29">
        <f t="shared" ca="1" si="155"/>
        <v>37767.668062462639</v>
      </c>
      <c r="E2453" s="29">
        <f ca="1">IF(C2453&lt;Calculator!$D$26,0,IF(DAY($C2453)=1,IF(D2453-Calculator!$G$24&gt;0,Calculator!$G$24,D2453),0))</f>
        <v>0</v>
      </c>
      <c r="F2453" s="29">
        <f ca="1">IF(E2453&gt;0,D2453*Calculator!$G$22/12,0)</f>
        <v>0</v>
      </c>
      <c r="G2453" s="29">
        <f ca="1">IF(E2453&gt;0,(IFERROR(-PMT(Calculator!$G$22/12,Calculator!$G$23*12,Calculator!$G$20),0))-F2453,0)</f>
        <v>0</v>
      </c>
      <c r="H2453" s="29">
        <f t="shared" ca="1" si="156"/>
        <v>3367.9342904884825</v>
      </c>
      <c r="I2453" s="29">
        <f t="shared" ca="1" si="154"/>
        <v>0.59976912022397633</v>
      </c>
      <c r="J2453" s="30">
        <f>Calculator!$G$40</f>
        <v>6.5000000000000002E-2</v>
      </c>
      <c r="K2453" s="29">
        <f ca="1">IF(C2453&gt;=Calculator!$G$27,IF(DAY($C2453)=1,Calculator!$G$34/2,IF(DAY($C2453)=15,Calculator!$G$34/2,0)),0)</f>
        <v>0</v>
      </c>
      <c r="L2453" s="29">
        <f ca="1">IF(DAY($C2453)=28,IF(H2453=0,0,Calculator!$G$35),0)</f>
        <v>0</v>
      </c>
      <c r="M2453" s="29">
        <f ca="1">IF(I2453&gt;0,IF(DAY($C2453)=1,SUM(INDIRECT("I"&amp;(ROW(C2452)-DAY(C2452))):I2452),0),0)</f>
        <v>0</v>
      </c>
      <c r="N2453" s="29">
        <f ca="1">IF(C2453&lt;Calculator!$G$27,0,IF(C2453=Calculator!$G$27,Calculator!$G$39,IF(H2453-K2453&lt;=0,IF(D2453&gt;Calculator!$G$39,IF(H2453-K2453+E2453+L2453+M2453+Calculator!$G$39&gt;Calculator!$G$39,Calculator!$G$39-(H2453+E2453+L2453+M2453-K2453),Calculator!$G$39),D2453),0)))</f>
        <v>0</v>
      </c>
    </row>
    <row r="2454" spans="1:14" ht="15.75" thickBot="1">
      <c r="A2454" s="33" t="str">
        <f ca="1">IF(C2454=Calculator!$H$27,"F",IF(Daily!D2454+Daily!H2454=0,IF(D2453+H2453&gt;0,"L",""),""))</f>
        <v/>
      </c>
      <c r="B2454" s="34">
        <v>2453</v>
      </c>
      <c r="C2454" s="19">
        <f t="shared" ca="1" si="153"/>
        <v>48383</v>
      </c>
      <c r="D2454" s="29">
        <f t="shared" ca="1" si="155"/>
        <v>37767.668062462639</v>
      </c>
      <c r="E2454" s="29">
        <f ca="1">IF(C2454&lt;Calculator!$D$26,0,IF(DAY($C2454)=1,IF(D2454-Calculator!$G$24&gt;0,Calculator!$G$24,D2454),0))</f>
        <v>0</v>
      </c>
      <c r="F2454" s="29">
        <f ca="1">IF(E2454&gt;0,D2454*Calculator!$G$22/12,0)</f>
        <v>0</v>
      </c>
      <c r="G2454" s="29">
        <f ca="1">IF(E2454&gt;0,(IFERROR(-PMT(Calculator!$G$22/12,Calculator!$G$23*12,Calculator!$G$20),0))-F2454,0)</f>
        <v>0</v>
      </c>
      <c r="H2454" s="29">
        <f t="shared" ca="1" si="156"/>
        <v>3367.9342904884825</v>
      </c>
      <c r="I2454" s="29">
        <f t="shared" ca="1" si="154"/>
        <v>0.59976912022397633</v>
      </c>
      <c r="J2454" s="30">
        <f>Calculator!$G$40</f>
        <v>6.5000000000000002E-2</v>
      </c>
      <c r="K2454" s="29">
        <f ca="1">IF(C2454&gt;=Calculator!$G$27,IF(DAY($C2454)=1,Calculator!$G$34/2,IF(DAY($C2454)=15,Calculator!$G$34/2,0)),0)</f>
        <v>0</v>
      </c>
      <c r="L2454" s="29">
        <f ca="1">IF(DAY($C2454)=28,IF(H2454=0,0,Calculator!$G$35),0)</f>
        <v>0</v>
      </c>
      <c r="M2454" s="29">
        <f ca="1">IF(I2454&gt;0,IF(DAY($C2454)=1,SUM(INDIRECT("I"&amp;(ROW(C2453)-DAY(C2453))):I2453),0),0)</f>
        <v>0</v>
      </c>
      <c r="N2454" s="29">
        <f ca="1">IF(C2454&lt;Calculator!$G$27,0,IF(C2454=Calculator!$G$27,Calculator!$G$39,IF(H2454-K2454&lt;=0,IF(D2454&gt;Calculator!$G$39,IF(H2454-K2454+E2454+L2454+M2454+Calculator!$G$39&gt;Calculator!$G$39,Calculator!$G$39-(H2454+E2454+L2454+M2454-K2454),Calculator!$G$39),D2454),0)))</f>
        <v>0</v>
      </c>
    </row>
    <row r="2455" spans="1:14" ht="15.75" thickBot="1">
      <c r="A2455" s="33" t="str">
        <f ca="1">IF(C2455=Calculator!$H$27,"F",IF(Daily!D2455+Daily!H2455=0,IF(D2454+H2454&gt;0,"L",""),""))</f>
        <v/>
      </c>
      <c r="B2455" s="34">
        <v>2454</v>
      </c>
      <c r="C2455" s="19">
        <f t="shared" ca="1" si="153"/>
        <v>48384</v>
      </c>
      <c r="D2455" s="29">
        <f t="shared" ca="1" si="155"/>
        <v>37767.668062462639</v>
      </c>
      <c r="E2455" s="29">
        <f ca="1">IF(C2455&lt;Calculator!$D$26,0,IF(DAY($C2455)=1,IF(D2455-Calculator!$G$24&gt;0,Calculator!$G$24,D2455),0))</f>
        <v>0</v>
      </c>
      <c r="F2455" s="29">
        <f ca="1">IF(E2455&gt;0,D2455*Calculator!$G$22/12,0)</f>
        <v>0</v>
      </c>
      <c r="G2455" s="29">
        <f ca="1">IF(E2455&gt;0,(IFERROR(-PMT(Calculator!$G$22/12,Calculator!$G$23*12,Calculator!$G$20),0))-F2455,0)</f>
        <v>0</v>
      </c>
      <c r="H2455" s="29">
        <f t="shared" ca="1" si="156"/>
        <v>3367.9342904884825</v>
      </c>
      <c r="I2455" s="29">
        <f t="shared" ca="1" si="154"/>
        <v>0.59976912022397633</v>
      </c>
      <c r="J2455" s="30">
        <f>Calculator!$G$40</f>
        <v>6.5000000000000002E-2</v>
      </c>
      <c r="K2455" s="29">
        <f ca="1">IF(C2455&gt;=Calculator!$G$27,IF(DAY($C2455)=1,Calculator!$G$34/2,IF(DAY($C2455)=15,Calculator!$G$34/2,0)),0)</f>
        <v>0</v>
      </c>
      <c r="L2455" s="29">
        <f ca="1">IF(DAY($C2455)=28,IF(H2455=0,0,Calculator!$G$35),0)</f>
        <v>0</v>
      </c>
      <c r="M2455" s="29">
        <f ca="1">IF(I2455&gt;0,IF(DAY($C2455)=1,SUM(INDIRECT("I"&amp;(ROW(C2454)-DAY(C2454))):I2454),0),0)</f>
        <v>0</v>
      </c>
      <c r="N2455" s="29">
        <f ca="1">IF(C2455&lt;Calculator!$G$27,0,IF(C2455=Calculator!$G$27,Calculator!$G$39,IF(H2455-K2455&lt;=0,IF(D2455&gt;Calculator!$G$39,IF(H2455-K2455+E2455+L2455+M2455+Calculator!$G$39&gt;Calculator!$G$39,Calculator!$G$39-(H2455+E2455+L2455+M2455-K2455),Calculator!$G$39),D2455),0)))</f>
        <v>0</v>
      </c>
    </row>
    <row r="2456" spans="1:14" ht="15.75" thickBot="1">
      <c r="A2456" s="33" t="str">
        <f ca="1">IF(C2456=Calculator!$H$27,"F",IF(Daily!D2456+Daily!H2456=0,IF(D2455+H2455&gt;0,"L",""),""))</f>
        <v/>
      </c>
      <c r="B2456" s="34">
        <v>2455</v>
      </c>
      <c r="C2456" s="19">
        <f t="shared" ca="1" si="153"/>
        <v>48385</v>
      </c>
      <c r="D2456" s="29">
        <f t="shared" ca="1" si="155"/>
        <v>37767.668062462639</v>
      </c>
      <c r="E2456" s="29">
        <f ca="1">IF(C2456&lt;Calculator!$D$26,0,IF(DAY($C2456)=1,IF(D2456-Calculator!$G$24&gt;0,Calculator!$G$24,D2456),0))</f>
        <v>0</v>
      </c>
      <c r="F2456" s="29">
        <f ca="1">IF(E2456&gt;0,D2456*Calculator!$G$22/12,0)</f>
        <v>0</v>
      </c>
      <c r="G2456" s="29">
        <f ca="1">IF(E2456&gt;0,(IFERROR(-PMT(Calculator!$G$22/12,Calculator!$G$23*12,Calculator!$G$20),0))-F2456,0)</f>
        <v>0</v>
      </c>
      <c r="H2456" s="29">
        <f t="shared" ca="1" si="156"/>
        <v>3367.9342904884825</v>
      </c>
      <c r="I2456" s="29">
        <f t="shared" ca="1" si="154"/>
        <v>0.59976912022397633</v>
      </c>
      <c r="J2456" s="30">
        <f>Calculator!$G$40</f>
        <v>6.5000000000000002E-2</v>
      </c>
      <c r="K2456" s="29">
        <f ca="1">IF(C2456&gt;=Calculator!$G$27,IF(DAY($C2456)=1,Calculator!$G$34/2,IF(DAY($C2456)=15,Calculator!$G$34/2,0)),0)</f>
        <v>0</v>
      </c>
      <c r="L2456" s="29">
        <f ca="1">IF(DAY($C2456)=28,IF(H2456=0,0,Calculator!$G$35),0)</f>
        <v>0</v>
      </c>
      <c r="M2456" s="29">
        <f ca="1">IF(I2456&gt;0,IF(DAY($C2456)=1,SUM(INDIRECT("I"&amp;(ROW(C2455)-DAY(C2455))):I2455),0),0)</f>
        <v>0</v>
      </c>
      <c r="N2456" s="29">
        <f ca="1">IF(C2456&lt;Calculator!$G$27,0,IF(C2456=Calculator!$G$27,Calculator!$G$39,IF(H2456-K2456&lt;=0,IF(D2456&gt;Calculator!$G$39,IF(H2456-K2456+E2456+L2456+M2456+Calculator!$G$39&gt;Calculator!$G$39,Calculator!$G$39-(H2456+E2456+L2456+M2456-K2456),Calculator!$G$39),D2456),0)))</f>
        <v>0</v>
      </c>
    </row>
    <row r="2457" spans="1:14" ht="15.75" thickBot="1">
      <c r="A2457" s="33" t="str">
        <f ca="1">IF(C2457=Calculator!$H$27,"F",IF(Daily!D2457+Daily!H2457=0,IF(D2456+H2456&gt;0,"L",""),""))</f>
        <v/>
      </c>
      <c r="B2457" s="34">
        <v>2456</v>
      </c>
      <c r="C2457" s="19">
        <f t="shared" ca="1" si="153"/>
        <v>48386</v>
      </c>
      <c r="D2457" s="29">
        <f t="shared" ca="1" si="155"/>
        <v>37767.668062462639</v>
      </c>
      <c r="E2457" s="29">
        <f ca="1">IF(C2457&lt;Calculator!$D$26,0,IF(DAY($C2457)=1,IF(D2457-Calculator!$G$24&gt;0,Calculator!$G$24,D2457),0))</f>
        <v>0</v>
      </c>
      <c r="F2457" s="29">
        <f ca="1">IF(E2457&gt;0,D2457*Calculator!$G$22/12,0)</f>
        <v>0</v>
      </c>
      <c r="G2457" s="29">
        <f ca="1">IF(E2457&gt;0,(IFERROR(-PMT(Calculator!$G$22/12,Calculator!$G$23*12,Calculator!$G$20),0))-F2457,0)</f>
        <v>0</v>
      </c>
      <c r="H2457" s="29">
        <f t="shared" ca="1" si="156"/>
        <v>3367.9342904884825</v>
      </c>
      <c r="I2457" s="29">
        <f t="shared" ca="1" si="154"/>
        <v>0.59976912022397633</v>
      </c>
      <c r="J2457" s="30">
        <f>Calculator!$G$40</f>
        <v>6.5000000000000002E-2</v>
      </c>
      <c r="K2457" s="29">
        <f ca="1">IF(C2457&gt;=Calculator!$G$27,IF(DAY($C2457)=1,Calculator!$G$34/2,IF(DAY($C2457)=15,Calculator!$G$34/2,0)),0)</f>
        <v>0</v>
      </c>
      <c r="L2457" s="29">
        <f ca="1">IF(DAY($C2457)=28,IF(H2457=0,0,Calculator!$G$35),0)</f>
        <v>0</v>
      </c>
      <c r="M2457" s="29">
        <f ca="1">IF(I2457&gt;0,IF(DAY($C2457)=1,SUM(INDIRECT("I"&amp;(ROW(C2456)-DAY(C2456))):I2456),0),0)</f>
        <v>0</v>
      </c>
      <c r="N2457" s="29">
        <f ca="1">IF(C2457&lt;Calculator!$G$27,0,IF(C2457=Calculator!$G$27,Calculator!$G$39,IF(H2457-K2457&lt;=0,IF(D2457&gt;Calculator!$G$39,IF(H2457-K2457+E2457+L2457+M2457+Calculator!$G$39&gt;Calculator!$G$39,Calculator!$G$39-(H2457+E2457+L2457+M2457-K2457),Calculator!$G$39),D2457),0)))</f>
        <v>0</v>
      </c>
    </row>
    <row r="2458" spans="1:14" ht="15.75" thickBot="1">
      <c r="A2458" s="33" t="str">
        <f ca="1">IF(C2458=Calculator!$H$27,"F",IF(Daily!D2458+Daily!H2458=0,IF(D2457+H2457&gt;0,"L",""),""))</f>
        <v/>
      </c>
      <c r="B2458" s="34">
        <v>2457</v>
      </c>
      <c r="C2458" s="19">
        <f t="shared" ca="1" si="153"/>
        <v>48387</v>
      </c>
      <c r="D2458" s="29">
        <f t="shared" ca="1" si="155"/>
        <v>37767.668062462639</v>
      </c>
      <c r="E2458" s="29">
        <f ca="1">IF(C2458&lt;Calculator!$D$26,0,IF(DAY($C2458)=1,IF(D2458-Calculator!$G$24&gt;0,Calculator!$G$24,D2458),0))</f>
        <v>0</v>
      </c>
      <c r="F2458" s="29">
        <f ca="1">IF(E2458&gt;0,D2458*Calculator!$G$22/12,0)</f>
        <v>0</v>
      </c>
      <c r="G2458" s="29">
        <f ca="1">IF(E2458&gt;0,(IFERROR(-PMT(Calculator!$G$22/12,Calculator!$G$23*12,Calculator!$G$20),0))-F2458,0)</f>
        <v>0</v>
      </c>
      <c r="H2458" s="29">
        <f t="shared" ca="1" si="156"/>
        <v>3367.9342904884825</v>
      </c>
      <c r="I2458" s="29">
        <f t="shared" ca="1" si="154"/>
        <v>0.59976912022397633</v>
      </c>
      <c r="J2458" s="30">
        <f>Calculator!$G$40</f>
        <v>6.5000000000000002E-2</v>
      </c>
      <c r="K2458" s="29">
        <f ca="1">IF(C2458&gt;=Calculator!$G$27,IF(DAY($C2458)=1,Calculator!$G$34/2,IF(DAY($C2458)=15,Calculator!$G$34/2,0)),0)</f>
        <v>0</v>
      </c>
      <c r="L2458" s="29">
        <f ca="1">IF(DAY($C2458)=28,IF(H2458=0,0,Calculator!$G$35),0)</f>
        <v>0</v>
      </c>
      <c r="M2458" s="29">
        <f ca="1">IF(I2458&gt;0,IF(DAY($C2458)=1,SUM(INDIRECT("I"&amp;(ROW(C2457)-DAY(C2457))):I2457),0),0)</f>
        <v>0</v>
      </c>
      <c r="N2458" s="29">
        <f ca="1">IF(C2458&lt;Calculator!$G$27,0,IF(C2458=Calculator!$G$27,Calculator!$G$39,IF(H2458-K2458&lt;=0,IF(D2458&gt;Calculator!$G$39,IF(H2458-K2458+E2458+L2458+M2458+Calculator!$G$39&gt;Calculator!$G$39,Calculator!$G$39-(H2458+E2458+L2458+M2458-K2458),Calculator!$G$39),D2458),0)))</f>
        <v>0</v>
      </c>
    </row>
    <row r="2459" spans="1:14" ht="15.75" thickBot="1">
      <c r="A2459" s="33" t="str">
        <f ca="1">IF(C2459=Calculator!$H$27,"F",IF(Daily!D2459+Daily!H2459=0,IF(D2458+H2458&gt;0,"L",""),""))</f>
        <v/>
      </c>
      <c r="B2459" s="34">
        <v>2458</v>
      </c>
      <c r="C2459" s="19">
        <f t="shared" ca="1" si="153"/>
        <v>48388</v>
      </c>
      <c r="D2459" s="29">
        <f t="shared" ca="1" si="155"/>
        <v>37767.668062462639</v>
      </c>
      <c r="E2459" s="29">
        <f ca="1">IF(C2459&lt;Calculator!$D$26,0,IF(DAY($C2459)=1,IF(D2459-Calculator!$G$24&gt;0,Calculator!$G$24,D2459),0))</f>
        <v>0</v>
      </c>
      <c r="F2459" s="29">
        <f ca="1">IF(E2459&gt;0,D2459*Calculator!$G$22/12,0)</f>
        <v>0</v>
      </c>
      <c r="G2459" s="29">
        <f ca="1">IF(E2459&gt;0,(IFERROR(-PMT(Calculator!$G$22/12,Calculator!$G$23*12,Calculator!$G$20),0))-F2459,0)</f>
        <v>0</v>
      </c>
      <c r="H2459" s="29">
        <f t="shared" ca="1" si="156"/>
        <v>3367.9342904884825</v>
      </c>
      <c r="I2459" s="29">
        <f t="shared" ca="1" si="154"/>
        <v>0.59976912022397633</v>
      </c>
      <c r="J2459" s="30">
        <f>Calculator!$G$40</f>
        <v>6.5000000000000002E-2</v>
      </c>
      <c r="K2459" s="29">
        <f ca="1">IF(C2459&gt;=Calculator!$G$27,IF(DAY($C2459)=1,Calculator!$G$34/2,IF(DAY($C2459)=15,Calculator!$G$34/2,0)),0)</f>
        <v>0</v>
      </c>
      <c r="L2459" s="29">
        <f ca="1">IF(DAY($C2459)=28,IF(H2459=0,0,Calculator!$G$35),0)</f>
        <v>0</v>
      </c>
      <c r="M2459" s="29">
        <f ca="1">IF(I2459&gt;0,IF(DAY($C2459)=1,SUM(INDIRECT("I"&amp;(ROW(C2458)-DAY(C2458))):I2458),0),0)</f>
        <v>0</v>
      </c>
      <c r="N2459" s="29">
        <f ca="1">IF(C2459&lt;Calculator!$G$27,0,IF(C2459=Calculator!$G$27,Calculator!$G$39,IF(H2459-K2459&lt;=0,IF(D2459&gt;Calculator!$G$39,IF(H2459-K2459+E2459+L2459+M2459+Calculator!$G$39&gt;Calculator!$G$39,Calculator!$G$39-(H2459+E2459+L2459+M2459-K2459),Calculator!$G$39),D2459),0)))</f>
        <v>0</v>
      </c>
    </row>
    <row r="2460" spans="1:14" ht="15.75" thickBot="1">
      <c r="A2460" s="33" t="str">
        <f ca="1">IF(C2460=Calculator!$H$27,"F",IF(Daily!D2460+Daily!H2460=0,IF(D2459+H2459&gt;0,"L",""),""))</f>
        <v/>
      </c>
      <c r="B2460" s="34">
        <v>2459</v>
      </c>
      <c r="C2460" s="19">
        <f t="shared" ca="1" si="153"/>
        <v>48389</v>
      </c>
      <c r="D2460" s="29">
        <f t="shared" ca="1" si="155"/>
        <v>37767.668062462639</v>
      </c>
      <c r="E2460" s="29">
        <f ca="1">IF(C2460&lt;Calculator!$D$26,0,IF(DAY($C2460)=1,IF(D2460-Calculator!$G$24&gt;0,Calculator!$G$24,D2460),0))</f>
        <v>0</v>
      </c>
      <c r="F2460" s="29">
        <f ca="1">IF(E2460&gt;0,D2460*Calculator!$G$22/12,0)</f>
        <v>0</v>
      </c>
      <c r="G2460" s="29">
        <f ca="1">IF(E2460&gt;0,(IFERROR(-PMT(Calculator!$G$22/12,Calculator!$G$23*12,Calculator!$G$20),0))-F2460,0)</f>
        <v>0</v>
      </c>
      <c r="H2460" s="29">
        <f t="shared" ca="1" si="156"/>
        <v>3367.9342904884825</v>
      </c>
      <c r="I2460" s="29">
        <f t="shared" ca="1" si="154"/>
        <v>0.59976912022397633</v>
      </c>
      <c r="J2460" s="30">
        <f>Calculator!$G$40</f>
        <v>6.5000000000000002E-2</v>
      </c>
      <c r="K2460" s="29">
        <f ca="1">IF(C2460&gt;=Calculator!$G$27,IF(DAY($C2460)=1,Calculator!$G$34/2,IF(DAY($C2460)=15,Calculator!$G$34/2,0)),0)</f>
        <v>0</v>
      </c>
      <c r="L2460" s="29">
        <f ca="1">IF(DAY($C2460)=28,IF(H2460=0,0,Calculator!$G$35),0)</f>
        <v>0</v>
      </c>
      <c r="M2460" s="29">
        <f ca="1">IF(I2460&gt;0,IF(DAY($C2460)=1,SUM(INDIRECT("I"&amp;(ROW(C2459)-DAY(C2459))):I2459),0),0)</f>
        <v>0</v>
      </c>
      <c r="N2460" s="29">
        <f ca="1">IF(C2460&lt;Calculator!$G$27,0,IF(C2460=Calculator!$G$27,Calculator!$G$39,IF(H2460-K2460&lt;=0,IF(D2460&gt;Calculator!$G$39,IF(H2460-K2460+E2460+L2460+M2460+Calculator!$G$39&gt;Calculator!$G$39,Calculator!$G$39-(H2460+E2460+L2460+M2460-K2460),Calculator!$G$39),D2460),0)))</f>
        <v>0</v>
      </c>
    </row>
    <row r="2461" spans="1:14" ht="15.75" thickBot="1">
      <c r="A2461" s="33" t="str">
        <f ca="1">IF(C2461=Calculator!$H$27,"F",IF(Daily!D2461+Daily!H2461=0,IF(D2460+H2460&gt;0,"L",""),""))</f>
        <v/>
      </c>
      <c r="B2461" s="34">
        <v>2460</v>
      </c>
      <c r="C2461" s="19">
        <f t="shared" ca="1" si="153"/>
        <v>48390</v>
      </c>
      <c r="D2461" s="29">
        <f t="shared" ca="1" si="155"/>
        <v>37767.668062462639</v>
      </c>
      <c r="E2461" s="29">
        <f ca="1">IF(C2461&lt;Calculator!$D$26,0,IF(DAY($C2461)=1,IF(D2461-Calculator!$G$24&gt;0,Calculator!$G$24,D2461),0))</f>
        <v>0</v>
      </c>
      <c r="F2461" s="29">
        <f ca="1">IF(E2461&gt;0,D2461*Calculator!$G$22/12,0)</f>
        <v>0</v>
      </c>
      <c r="G2461" s="29">
        <f ca="1">IF(E2461&gt;0,(IFERROR(-PMT(Calculator!$G$22/12,Calculator!$G$23*12,Calculator!$G$20),0))-F2461,0)</f>
        <v>0</v>
      </c>
      <c r="H2461" s="29">
        <f t="shared" ca="1" si="156"/>
        <v>3367.9342904884825</v>
      </c>
      <c r="I2461" s="29">
        <f t="shared" ca="1" si="154"/>
        <v>0.59976912022397633</v>
      </c>
      <c r="J2461" s="30">
        <f>Calculator!$G$40</f>
        <v>6.5000000000000002E-2</v>
      </c>
      <c r="K2461" s="29">
        <f ca="1">IF(C2461&gt;=Calculator!$G$27,IF(DAY($C2461)=1,Calculator!$G$34/2,IF(DAY($C2461)=15,Calculator!$G$34/2,0)),0)</f>
        <v>0</v>
      </c>
      <c r="L2461" s="29">
        <f ca="1">IF(DAY($C2461)=28,IF(H2461=0,0,Calculator!$G$35),0)</f>
        <v>0</v>
      </c>
      <c r="M2461" s="29">
        <f ca="1">IF(I2461&gt;0,IF(DAY($C2461)=1,SUM(INDIRECT("I"&amp;(ROW(C2460)-DAY(C2460))):I2460),0),0)</f>
        <v>0</v>
      </c>
      <c r="N2461" s="29">
        <f ca="1">IF(C2461&lt;Calculator!$G$27,0,IF(C2461=Calculator!$G$27,Calculator!$G$39,IF(H2461-K2461&lt;=0,IF(D2461&gt;Calculator!$G$39,IF(H2461-K2461+E2461+L2461+M2461+Calculator!$G$39&gt;Calculator!$G$39,Calculator!$G$39-(H2461+E2461+L2461+M2461-K2461),Calculator!$G$39),D2461),0)))</f>
        <v>0</v>
      </c>
    </row>
    <row r="2462" spans="1:14" ht="15.75" thickBot="1">
      <c r="A2462" s="33" t="str">
        <f ca="1">IF(C2462=Calculator!$H$27,"F",IF(Daily!D2462+Daily!H2462=0,IF(D2461+H2461&gt;0,"L",""),""))</f>
        <v/>
      </c>
      <c r="B2462" s="34">
        <v>2461</v>
      </c>
      <c r="C2462" s="19">
        <f t="shared" ca="1" si="153"/>
        <v>48391</v>
      </c>
      <c r="D2462" s="29">
        <f t="shared" ca="1" si="155"/>
        <v>37767.668062462639</v>
      </c>
      <c r="E2462" s="29">
        <f ca="1">IF(C2462&lt;Calculator!$D$26,0,IF(DAY($C2462)=1,IF(D2462-Calculator!$G$24&gt;0,Calculator!$G$24,D2462),0))</f>
        <v>0</v>
      </c>
      <c r="F2462" s="29">
        <f ca="1">IF(E2462&gt;0,D2462*Calculator!$G$22/12,0)</f>
        <v>0</v>
      </c>
      <c r="G2462" s="29">
        <f ca="1">IF(E2462&gt;0,(IFERROR(-PMT(Calculator!$G$22/12,Calculator!$G$23*12,Calculator!$G$20),0))-F2462,0)</f>
        <v>0</v>
      </c>
      <c r="H2462" s="29">
        <f t="shared" ca="1" si="156"/>
        <v>3367.9342904884825</v>
      </c>
      <c r="I2462" s="29">
        <f t="shared" ca="1" si="154"/>
        <v>0.59976912022397633</v>
      </c>
      <c r="J2462" s="30">
        <f>Calculator!$G$40</f>
        <v>6.5000000000000002E-2</v>
      </c>
      <c r="K2462" s="29">
        <f ca="1">IF(C2462&gt;=Calculator!$G$27,IF(DAY($C2462)=1,Calculator!$G$34/2,IF(DAY($C2462)=15,Calculator!$G$34/2,0)),0)</f>
        <v>0</v>
      </c>
      <c r="L2462" s="29">
        <f ca="1">IF(DAY($C2462)=28,IF(H2462=0,0,Calculator!$G$35),0)</f>
        <v>0</v>
      </c>
      <c r="M2462" s="29">
        <f ca="1">IF(I2462&gt;0,IF(DAY($C2462)=1,SUM(INDIRECT("I"&amp;(ROW(C2461)-DAY(C2461))):I2461),0),0)</f>
        <v>0</v>
      </c>
      <c r="N2462" s="29">
        <f ca="1">IF(C2462&lt;Calculator!$G$27,0,IF(C2462=Calculator!$G$27,Calculator!$G$39,IF(H2462-K2462&lt;=0,IF(D2462&gt;Calculator!$G$39,IF(H2462-K2462+E2462+L2462+M2462+Calculator!$G$39&gt;Calculator!$G$39,Calculator!$G$39-(H2462+E2462+L2462+M2462-K2462),Calculator!$G$39),D2462),0)))</f>
        <v>0</v>
      </c>
    </row>
    <row r="2463" spans="1:14" ht="15.75" thickBot="1">
      <c r="A2463" s="33" t="str">
        <f ca="1">IF(C2463=Calculator!$H$27,"F",IF(Daily!D2463+Daily!H2463=0,IF(D2462+H2462&gt;0,"L",""),""))</f>
        <v/>
      </c>
      <c r="B2463" s="34">
        <v>2462</v>
      </c>
      <c r="C2463" s="19">
        <f t="shared" ca="1" si="153"/>
        <v>48392</v>
      </c>
      <c r="D2463" s="29">
        <f t="shared" ca="1" si="155"/>
        <v>37767.668062462639</v>
      </c>
      <c r="E2463" s="29">
        <f ca="1">IF(C2463&lt;Calculator!$D$26,0,IF(DAY($C2463)=1,IF(D2463-Calculator!$G$24&gt;0,Calculator!$G$24,D2463),0))</f>
        <v>0</v>
      </c>
      <c r="F2463" s="29">
        <f ca="1">IF(E2463&gt;0,D2463*Calculator!$G$22/12,0)</f>
        <v>0</v>
      </c>
      <c r="G2463" s="29">
        <f ca="1">IF(E2463&gt;0,(IFERROR(-PMT(Calculator!$G$22/12,Calculator!$G$23*12,Calculator!$G$20),0))-F2463,0)</f>
        <v>0</v>
      </c>
      <c r="H2463" s="29">
        <f t="shared" ca="1" si="156"/>
        <v>3367.9342904884825</v>
      </c>
      <c r="I2463" s="29">
        <f t="shared" ca="1" si="154"/>
        <v>0.59976912022397633</v>
      </c>
      <c r="J2463" s="30">
        <f>Calculator!$G$40</f>
        <v>6.5000000000000002E-2</v>
      </c>
      <c r="K2463" s="29">
        <f ca="1">IF(C2463&gt;=Calculator!$G$27,IF(DAY($C2463)=1,Calculator!$G$34/2,IF(DAY($C2463)=15,Calculator!$G$34/2,0)),0)</f>
        <v>0</v>
      </c>
      <c r="L2463" s="29">
        <f ca="1">IF(DAY($C2463)=28,IF(H2463=0,0,Calculator!$G$35),0)</f>
        <v>0</v>
      </c>
      <c r="M2463" s="29">
        <f ca="1">IF(I2463&gt;0,IF(DAY($C2463)=1,SUM(INDIRECT("I"&amp;(ROW(C2462)-DAY(C2462))):I2462),0),0)</f>
        <v>0</v>
      </c>
      <c r="N2463" s="29">
        <f ca="1">IF(C2463&lt;Calculator!$G$27,0,IF(C2463=Calculator!$G$27,Calculator!$G$39,IF(H2463-K2463&lt;=0,IF(D2463&gt;Calculator!$G$39,IF(H2463-K2463+E2463+L2463+M2463+Calculator!$G$39&gt;Calculator!$G$39,Calculator!$G$39-(H2463+E2463+L2463+M2463-K2463),Calculator!$G$39),D2463),0)))</f>
        <v>0</v>
      </c>
    </row>
    <row r="2464" spans="1:14" ht="15.75" thickBot="1">
      <c r="A2464" s="33" t="str">
        <f ca="1">IF(C2464=Calculator!$H$27,"F",IF(Daily!D2464+Daily!H2464=0,IF(D2463+H2463&gt;0,"L",""),""))</f>
        <v/>
      </c>
      <c r="B2464" s="34">
        <v>2463</v>
      </c>
      <c r="C2464" s="19">
        <f t="shared" ca="1" si="153"/>
        <v>48393</v>
      </c>
      <c r="D2464" s="29">
        <f t="shared" ca="1" si="155"/>
        <v>37767.668062462639</v>
      </c>
      <c r="E2464" s="29">
        <f ca="1">IF(C2464&lt;Calculator!$D$26,0,IF(DAY($C2464)=1,IF(D2464-Calculator!$G$24&gt;0,Calculator!$G$24,D2464),0))</f>
        <v>0</v>
      </c>
      <c r="F2464" s="29">
        <f ca="1">IF(E2464&gt;0,D2464*Calculator!$G$22/12,0)</f>
        <v>0</v>
      </c>
      <c r="G2464" s="29">
        <f ca="1">IF(E2464&gt;0,(IFERROR(-PMT(Calculator!$G$22/12,Calculator!$G$23*12,Calculator!$G$20),0))-F2464,0)</f>
        <v>0</v>
      </c>
      <c r="H2464" s="29">
        <f t="shared" ca="1" si="156"/>
        <v>3367.9342904884825</v>
      </c>
      <c r="I2464" s="29">
        <f t="shared" ca="1" si="154"/>
        <v>0.59976912022397633</v>
      </c>
      <c r="J2464" s="30">
        <f>Calculator!$G$40</f>
        <v>6.5000000000000002E-2</v>
      </c>
      <c r="K2464" s="29">
        <f ca="1">IF(C2464&gt;=Calculator!$G$27,IF(DAY($C2464)=1,Calculator!$G$34/2,IF(DAY($C2464)=15,Calculator!$G$34/2,0)),0)</f>
        <v>0</v>
      </c>
      <c r="L2464" s="29">
        <f ca="1">IF(DAY($C2464)=28,IF(H2464=0,0,Calculator!$G$35),0)</f>
        <v>5000</v>
      </c>
      <c r="M2464" s="29">
        <f ca="1">IF(I2464&gt;0,IF(DAY($C2464)=1,SUM(INDIRECT("I"&amp;(ROW(C2463)-DAY(C2463))):I2463),0),0)</f>
        <v>0</v>
      </c>
      <c r="N2464" s="29">
        <f ca="1">IF(C2464&lt;Calculator!$G$27,0,IF(C2464=Calculator!$G$27,Calculator!$G$39,IF(H2464-K2464&lt;=0,IF(D2464&gt;Calculator!$G$39,IF(H2464-K2464+E2464+L2464+M2464+Calculator!$G$39&gt;Calculator!$G$39,Calculator!$G$39-(H2464+E2464+L2464+M2464-K2464),Calculator!$G$39),D2464),0)))</f>
        <v>0</v>
      </c>
    </row>
    <row r="2465" spans="1:14" ht="15.75" thickBot="1">
      <c r="A2465" s="33" t="str">
        <f ca="1">IF(C2465=Calculator!$H$27,"F",IF(Daily!D2465+Daily!H2465=0,IF(D2464+H2464&gt;0,"L",""),""))</f>
        <v/>
      </c>
      <c r="B2465" s="34">
        <v>2464</v>
      </c>
      <c r="C2465" s="19">
        <f t="shared" ca="1" si="153"/>
        <v>48394</v>
      </c>
      <c r="D2465" s="29">
        <f t="shared" ca="1" si="155"/>
        <v>37767.668062462639</v>
      </c>
      <c r="E2465" s="29">
        <f ca="1">IF(C2465&lt;Calculator!$D$26,0,IF(DAY($C2465)=1,IF(D2465-Calculator!$G$24&gt;0,Calculator!$G$24,D2465),0))</f>
        <v>0</v>
      </c>
      <c r="F2465" s="29">
        <f ca="1">IF(E2465&gt;0,D2465*Calculator!$G$22/12,0)</f>
        <v>0</v>
      </c>
      <c r="G2465" s="29">
        <f ca="1">IF(E2465&gt;0,(IFERROR(-PMT(Calculator!$G$22/12,Calculator!$G$23*12,Calculator!$G$20),0))-F2465,0)</f>
        <v>0</v>
      </c>
      <c r="H2465" s="29">
        <f t="shared" ca="1" si="156"/>
        <v>8367.9342904884834</v>
      </c>
      <c r="I2465" s="29">
        <f t="shared" ca="1" si="154"/>
        <v>1.4901800791280861</v>
      </c>
      <c r="J2465" s="30">
        <f>Calculator!$G$40</f>
        <v>6.5000000000000002E-2</v>
      </c>
      <c r="K2465" s="29">
        <f ca="1">IF(C2465&gt;=Calculator!$G$27,IF(DAY($C2465)=1,Calculator!$G$34/2,IF(DAY($C2465)=15,Calculator!$G$34/2,0)),0)</f>
        <v>0</v>
      </c>
      <c r="L2465" s="29">
        <f ca="1">IF(DAY($C2465)=28,IF(H2465=0,0,Calculator!$G$35),0)</f>
        <v>0</v>
      </c>
      <c r="M2465" s="29">
        <f ca="1">IF(I2465&gt;0,IF(DAY($C2465)=1,SUM(INDIRECT("I"&amp;(ROW(C2464)-DAY(C2464))):I2464),0),0)</f>
        <v>0</v>
      </c>
      <c r="N2465" s="29">
        <f ca="1">IF(C2465&lt;Calculator!$G$27,0,IF(C2465=Calculator!$G$27,Calculator!$G$39,IF(H2465-K2465&lt;=0,IF(D2465&gt;Calculator!$G$39,IF(H2465-K2465+E2465+L2465+M2465+Calculator!$G$39&gt;Calculator!$G$39,Calculator!$G$39-(H2465+E2465+L2465+M2465-K2465),Calculator!$G$39),D2465),0)))</f>
        <v>0</v>
      </c>
    </row>
    <row r="2466" spans="1:14" ht="15.75" thickBot="1">
      <c r="A2466" s="33" t="str">
        <f ca="1">IF(C2466=Calculator!$H$27,"F",IF(Daily!D2466+Daily!H2466=0,IF(D2465+H2465&gt;0,"L",""),""))</f>
        <v/>
      </c>
      <c r="B2466" s="34">
        <v>2465</v>
      </c>
      <c r="C2466" s="19">
        <f t="shared" ca="1" si="153"/>
        <v>48395</v>
      </c>
      <c r="D2466" s="29">
        <f t="shared" ca="1" si="155"/>
        <v>37767.668062462639</v>
      </c>
      <c r="E2466" s="29">
        <f ca="1">IF(C2466&lt;Calculator!$D$26,0,IF(DAY($C2466)=1,IF(D2466-Calculator!$G$24&gt;0,Calculator!$G$24,D2466),0))</f>
        <v>0</v>
      </c>
      <c r="F2466" s="29">
        <f ca="1">IF(E2466&gt;0,D2466*Calculator!$G$22/12,0)</f>
        <v>0</v>
      </c>
      <c r="G2466" s="29">
        <f ca="1">IF(E2466&gt;0,(IFERROR(-PMT(Calculator!$G$22/12,Calculator!$G$23*12,Calculator!$G$20),0))-F2466,0)</f>
        <v>0</v>
      </c>
      <c r="H2466" s="29">
        <f t="shared" ca="1" si="156"/>
        <v>8367.9342904884834</v>
      </c>
      <c r="I2466" s="29">
        <f t="shared" ca="1" si="154"/>
        <v>1.4901800791280861</v>
      </c>
      <c r="J2466" s="30">
        <f>Calculator!$G$40</f>
        <v>6.5000000000000002E-2</v>
      </c>
      <c r="K2466" s="29">
        <f ca="1">IF(C2466&gt;=Calculator!$G$27,IF(DAY($C2466)=1,Calculator!$G$34/2,IF(DAY($C2466)=15,Calculator!$G$34/2,0)),0)</f>
        <v>0</v>
      </c>
      <c r="L2466" s="29">
        <f ca="1">IF(DAY($C2466)=28,IF(H2466=0,0,Calculator!$G$35),0)</f>
        <v>0</v>
      </c>
      <c r="M2466" s="29">
        <f ca="1">IF(I2466&gt;0,IF(DAY($C2466)=1,SUM(INDIRECT("I"&amp;(ROW(C2465)-DAY(C2465))):I2465),0),0)</f>
        <v>0</v>
      </c>
      <c r="N2466" s="29">
        <f ca="1">IF(C2466&lt;Calculator!$G$27,0,IF(C2466=Calculator!$G$27,Calculator!$G$39,IF(H2466-K2466&lt;=0,IF(D2466&gt;Calculator!$G$39,IF(H2466-K2466+E2466+L2466+M2466+Calculator!$G$39&gt;Calculator!$G$39,Calculator!$G$39-(H2466+E2466+L2466+M2466-K2466),Calculator!$G$39),D2466),0)))</f>
        <v>0</v>
      </c>
    </row>
    <row r="2467" spans="1:14" ht="15.75" thickBot="1">
      <c r="A2467" s="33" t="str">
        <f ca="1">IF(C2467=Calculator!$H$27,"F",IF(Daily!D2467+Daily!H2467=0,IF(D2466+H2466&gt;0,"L",""),""))</f>
        <v/>
      </c>
      <c r="B2467" s="34">
        <v>2466</v>
      </c>
      <c r="C2467" s="19">
        <f t="shared" ca="1" si="153"/>
        <v>48396</v>
      </c>
      <c r="D2467" s="29">
        <f t="shared" ca="1" si="155"/>
        <v>37767.668062462639</v>
      </c>
      <c r="E2467" s="29">
        <f ca="1">IF(C2467&lt;Calculator!$D$26,0,IF(DAY($C2467)=1,IF(D2467-Calculator!$G$24&gt;0,Calculator!$G$24,D2467),0))</f>
        <v>1878.8756805424866</v>
      </c>
      <c r="F2467" s="29">
        <f ca="1">IF(E2467&gt;0,D2467*Calculator!$G$22/12,0)</f>
        <v>157.36528359359434</v>
      </c>
      <c r="G2467" s="29">
        <f ca="1">IF(E2467&gt;0,(IFERROR(-PMT(Calculator!$G$22/12,Calculator!$G$23*12,Calculator!$G$20),0))-F2467,0)</f>
        <v>1721.5103969488923</v>
      </c>
      <c r="H2467" s="29">
        <f t="shared" ca="1" si="156"/>
        <v>8367.9342904884834</v>
      </c>
      <c r="I2467" s="29">
        <f t="shared" ca="1" si="154"/>
        <v>1.4901800791280861</v>
      </c>
      <c r="J2467" s="30">
        <f>Calculator!$G$40</f>
        <v>6.5000000000000002E-2</v>
      </c>
      <c r="K2467" s="29">
        <f ca="1">IF(C2467&gt;=Calculator!$G$27,IF(DAY($C2467)=1,Calculator!$G$34/2,IF(DAY($C2467)=15,Calculator!$G$34/2,0)),0)</f>
        <v>4500</v>
      </c>
      <c r="L2467" s="29">
        <f ca="1">IF(DAY($C2467)=28,IF(H2467=0,0,Calculator!$G$35),0)</f>
        <v>0</v>
      </c>
      <c r="M2467" s="29">
        <f ca="1">IF(I2467&gt;0,IF(DAY($C2467)=1,SUM(INDIRECT("I"&amp;(ROW(C2466)-DAY(C2466))):I2466),0),0)</f>
        <v>34.112245575217877</v>
      </c>
      <c r="N2467" s="29">
        <f ca="1">IF(C2467&lt;Calculator!$G$27,0,IF(C2467=Calculator!$G$27,Calculator!$G$39,IF(H2467-K2467&lt;=0,IF(D2467&gt;Calculator!$G$39,IF(H2467-K2467+E2467+L2467+M2467+Calculator!$G$39&gt;Calculator!$G$39,Calculator!$G$39-(H2467+E2467+L2467+M2467-K2467),Calculator!$G$39),D2467),0)))</f>
        <v>0</v>
      </c>
    </row>
    <row r="2468" spans="1:14" ht="15.75" thickBot="1">
      <c r="A2468" s="33" t="str">
        <f ca="1">IF(C2468=Calculator!$H$27,"F",IF(Daily!D2468+Daily!H2468=0,IF(D2467+H2467&gt;0,"L",""),""))</f>
        <v/>
      </c>
      <c r="B2468" s="34">
        <v>2467</v>
      </c>
      <c r="C2468" s="19">
        <f t="shared" ca="1" si="153"/>
        <v>48397</v>
      </c>
      <c r="D2468" s="29">
        <f t="shared" ca="1" si="155"/>
        <v>36046.157665513747</v>
      </c>
      <c r="E2468" s="29">
        <f ca="1">IF(C2468&lt;Calculator!$D$26,0,IF(DAY($C2468)=1,IF(D2468-Calculator!$G$24&gt;0,Calculator!$G$24,D2468),0))</f>
        <v>0</v>
      </c>
      <c r="F2468" s="29">
        <f ca="1">IF(E2468&gt;0,D2468*Calculator!$G$22/12,0)</f>
        <v>0</v>
      </c>
      <c r="G2468" s="29">
        <f ca="1">IF(E2468&gt;0,(IFERROR(-PMT(Calculator!$G$22/12,Calculator!$G$23*12,Calculator!$G$20),0))-F2468,0)</f>
        <v>0</v>
      </c>
      <c r="H2468" s="29">
        <f t="shared" ca="1" si="156"/>
        <v>5780.9222166061882</v>
      </c>
      <c r="I2468" s="29">
        <f t="shared" ca="1" si="154"/>
        <v>1.0294792988476775</v>
      </c>
      <c r="J2468" s="30">
        <f>Calculator!$G$40</f>
        <v>6.5000000000000002E-2</v>
      </c>
      <c r="K2468" s="29">
        <f ca="1">IF(C2468&gt;=Calculator!$G$27,IF(DAY($C2468)=1,Calculator!$G$34/2,IF(DAY($C2468)=15,Calculator!$G$34/2,0)),0)</f>
        <v>0</v>
      </c>
      <c r="L2468" s="29">
        <f ca="1">IF(DAY($C2468)=28,IF(H2468=0,0,Calculator!$G$35),0)</f>
        <v>0</v>
      </c>
      <c r="M2468" s="29">
        <f ca="1">IF(I2468&gt;0,IF(DAY($C2468)=1,SUM(INDIRECT("I"&amp;(ROW(C2467)-DAY(C2467))):I2467),0),0)</f>
        <v>0</v>
      </c>
      <c r="N2468" s="29">
        <f ca="1">IF(C2468&lt;Calculator!$G$27,0,IF(C2468=Calculator!$G$27,Calculator!$G$39,IF(H2468-K2468&lt;=0,IF(D2468&gt;Calculator!$G$39,IF(H2468-K2468+E2468+L2468+M2468+Calculator!$G$39&gt;Calculator!$G$39,Calculator!$G$39-(H2468+E2468+L2468+M2468-K2468),Calculator!$G$39),D2468),0)))</f>
        <v>0</v>
      </c>
    </row>
    <row r="2469" spans="1:14" ht="15.75" thickBot="1">
      <c r="A2469" s="33" t="str">
        <f ca="1">IF(C2469=Calculator!$H$27,"F",IF(Daily!D2469+Daily!H2469=0,IF(D2468+H2468&gt;0,"L",""),""))</f>
        <v/>
      </c>
      <c r="B2469" s="34">
        <v>2468</v>
      </c>
      <c r="C2469" s="19">
        <f t="shared" ca="1" si="153"/>
        <v>48398</v>
      </c>
      <c r="D2469" s="29">
        <f t="shared" ca="1" si="155"/>
        <v>36046.157665513747</v>
      </c>
      <c r="E2469" s="29">
        <f ca="1">IF(C2469&lt;Calculator!$D$26,0,IF(DAY($C2469)=1,IF(D2469-Calculator!$G$24&gt;0,Calculator!$G$24,D2469),0))</f>
        <v>0</v>
      </c>
      <c r="F2469" s="29">
        <f ca="1">IF(E2469&gt;0,D2469*Calculator!$G$22/12,0)</f>
        <v>0</v>
      </c>
      <c r="G2469" s="29">
        <f ca="1">IF(E2469&gt;0,(IFERROR(-PMT(Calculator!$G$22/12,Calculator!$G$23*12,Calculator!$G$20),0))-F2469,0)</f>
        <v>0</v>
      </c>
      <c r="H2469" s="29">
        <f t="shared" ca="1" si="156"/>
        <v>5780.9222166061882</v>
      </c>
      <c r="I2469" s="29">
        <f t="shared" ca="1" si="154"/>
        <v>1.0294792988476775</v>
      </c>
      <c r="J2469" s="30">
        <f>Calculator!$G$40</f>
        <v>6.5000000000000002E-2</v>
      </c>
      <c r="K2469" s="29">
        <f ca="1">IF(C2469&gt;=Calculator!$G$27,IF(DAY($C2469)=1,Calculator!$G$34/2,IF(DAY($C2469)=15,Calculator!$G$34/2,0)),0)</f>
        <v>0</v>
      </c>
      <c r="L2469" s="29">
        <f ca="1">IF(DAY($C2469)=28,IF(H2469=0,0,Calculator!$G$35),0)</f>
        <v>0</v>
      </c>
      <c r="M2469" s="29">
        <f ca="1">IF(I2469&gt;0,IF(DAY($C2469)=1,SUM(INDIRECT("I"&amp;(ROW(C2468)-DAY(C2468))):I2468),0),0)</f>
        <v>0</v>
      </c>
      <c r="N2469" s="29">
        <f ca="1">IF(C2469&lt;Calculator!$G$27,0,IF(C2469=Calculator!$G$27,Calculator!$G$39,IF(H2469-K2469&lt;=0,IF(D2469&gt;Calculator!$G$39,IF(H2469-K2469+E2469+L2469+M2469+Calculator!$G$39&gt;Calculator!$G$39,Calculator!$G$39-(H2469+E2469+L2469+M2469-K2469),Calculator!$G$39),D2469),0)))</f>
        <v>0</v>
      </c>
    </row>
    <row r="2470" spans="1:14" ht="15.75" thickBot="1">
      <c r="A2470" s="33" t="str">
        <f ca="1">IF(C2470=Calculator!$H$27,"F",IF(Daily!D2470+Daily!H2470=0,IF(D2469+H2469&gt;0,"L",""),""))</f>
        <v/>
      </c>
      <c r="B2470" s="34">
        <v>2469</v>
      </c>
      <c r="C2470" s="19">
        <f t="shared" ca="1" si="153"/>
        <v>48399</v>
      </c>
      <c r="D2470" s="29">
        <f t="shared" ca="1" si="155"/>
        <v>36046.157665513747</v>
      </c>
      <c r="E2470" s="29">
        <f ca="1">IF(C2470&lt;Calculator!$D$26,0,IF(DAY($C2470)=1,IF(D2470-Calculator!$G$24&gt;0,Calculator!$G$24,D2470),0))</f>
        <v>0</v>
      </c>
      <c r="F2470" s="29">
        <f ca="1">IF(E2470&gt;0,D2470*Calculator!$G$22/12,0)</f>
        <v>0</v>
      </c>
      <c r="G2470" s="29">
        <f ca="1">IF(E2470&gt;0,(IFERROR(-PMT(Calculator!$G$22/12,Calculator!$G$23*12,Calculator!$G$20),0))-F2470,0)</f>
        <v>0</v>
      </c>
      <c r="H2470" s="29">
        <f t="shared" ca="1" si="156"/>
        <v>5780.9222166061882</v>
      </c>
      <c r="I2470" s="29">
        <f t="shared" ca="1" si="154"/>
        <v>1.0294792988476775</v>
      </c>
      <c r="J2470" s="30">
        <f>Calculator!$G$40</f>
        <v>6.5000000000000002E-2</v>
      </c>
      <c r="K2470" s="29">
        <f ca="1">IF(C2470&gt;=Calculator!$G$27,IF(DAY($C2470)=1,Calculator!$G$34/2,IF(DAY($C2470)=15,Calculator!$G$34/2,0)),0)</f>
        <v>0</v>
      </c>
      <c r="L2470" s="29">
        <f ca="1">IF(DAY($C2470)=28,IF(H2470=0,0,Calculator!$G$35),0)</f>
        <v>0</v>
      </c>
      <c r="M2470" s="29">
        <f ca="1">IF(I2470&gt;0,IF(DAY($C2470)=1,SUM(INDIRECT("I"&amp;(ROW(C2469)-DAY(C2469))):I2469),0),0)</f>
        <v>0</v>
      </c>
      <c r="N2470" s="29">
        <f ca="1">IF(C2470&lt;Calculator!$G$27,0,IF(C2470=Calculator!$G$27,Calculator!$G$39,IF(H2470-K2470&lt;=0,IF(D2470&gt;Calculator!$G$39,IF(H2470-K2470+E2470+L2470+M2470+Calculator!$G$39&gt;Calculator!$G$39,Calculator!$G$39-(H2470+E2470+L2470+M2470-K2470),Calculator!$G$39),D2470),0)))</f>
        <v>0</v>
      </c>
    </row>
    <row r="2471" spans="1:14" ht="15.75" thickBot="1">
      <c r="A2471" s="33" t="str">
        <f ca="1">IF(C2471=Calculator!$H$27,"F",IF(Daily!D2471+Daily!H2471=0,IF(D2470+H2470&gt;0,"L",""),""))</f>
        <v/>
      </c>
      <c r="B2471" s="34">
        <v>2470</v>
      </c>
      <c r="C2471" s="19">
        <f t="shared" ca="1" si="153"/>
        <v>48400</v>
      </c>
      <c r="D2471" s="29">
        <f t="shared" ca="1" si="155"/>
        <v>36046.157665513747</v>
      </c>
      <c r="E2471" s="29">
        <f ca="1">IF(C2471&lt;Calculator!$D$26,0,IF(DAY($C2471)=1,IF(D2471-Calculator!$G$24&gt;0,Calculator!$G$24,D2471),0))</f>
        <v>0</v>
      </c>
      <c r="F2471" s="29">
        <f ca="1">IF(E2471&gt;0,D2471*Calculator!$G$22/12,0)</f>
        <v>0</v>
      </c>
      <c r="G2471" s="29">
        <f ca="1">IF(E2471&gt;0,(IFERROR(-PMT(Calculator!$G$22/12,Calculator!$G$23*12,Calculator!$G$20),0))-F2471,0)</f>
        <v>0</v>
      </c>
      <c r="H2471" s="29">
        <f t="shared" ca="1" si="156"/>
        <v>5780.9222166061882</v>
      </c>
      <c r="I2471" s="29">
        <f t="shared" ca="1" si="154"/>
        <v>1.0294792988476775</v>
      </c>
      <c r="J2471" s="30">
        <f>Calculator!$G$40</f>
        <v>6.5000000000000002E-2</v>
      </c>
      <c r="K2471" s="29">
        <f ca="1">IF(C2471&gt;=Calculator!$G$27,IF(DAY($C2471)=1,Calculator!$G$34/2,IF(DAY($C2471)=15,Calculator!$G$34/2,0)),0)</f>
        <v>0</v>
      </c>
      <c r="L2471" s="29">
        <f ca="1">IF(DAY($C2471)=28,IF(H2471=0,0,Calculator!$G$35),0)</f>
        <v>0</v>
      </c>
      <c r="M2471" s="29">
        <f ca="1">IF(I2471&gt;0,IF(DAY($C2471)=1,SUM(INDIRECT("I"&amp;(ROW(C2470)-DAY(C2470))):I2470),0),0)</f>
        <v>0</v>
      </c>
      <c r="N2471" s="29">
        <f ca="1">IF(C2471&lt;Calculator!$G$27,0,IF(C2471=Calculator!$G$27,Calculator!$G$39,IF(H2471-K2471&lt;=0,IF(D2471&gt;Calculator!$G$39,IF(H2471-K2471+E2471+L2471+M2471+Calculator!$G$39&gt;Calculator!$G$39,Calculator!$G$39-(H2471+E2471+L2471+M2471-K2471),Calculator!$G$39),D2471),0)))</f>
        <v>0</v>
      </c>
    </row>
    <row r="2472" spans="1:14" ht="15.75" thickBot="1">
      <c r="A2472" s="33" t="str">
        <f ca="1">IF(C2472=Calculator!$H$27,"F",IF(Daily!D2472+Daily!H2472=0,IF(D2471+H2471&gt;0,"L",""),""))</f>
        <v/>
      </c>
      <c r="B2472" s="34">
        <v>2471</v>
      </c>
      <c r="C2472" s="19">
        <f t="shared" ca="1" si="153"/>
        <v>48401</v>
      </c>
      <c r="D2472" s="29">
        <f t="shared" ca="1" si="155"/>
        <v>36046.157665513747</v>
      </c>
      <c r="E2472" s="29">
        <f ca="1">IF(C2472&lt;Calculator!$D$26,0,IF(DAY($C2472)=1,IF(D2472-Calculator!$G$24&gt;0,Calculator!$G$24,D2472),0))</f>
        <v>0</v>
      </c>
      <c r="F2472" s="29">
        <f ca="1">IF(E2472&gt;0,D2472*Calculator!$G$22/12,0)</f>
        <v>0</v>
      </c>
      <c r="G2472" s="29">
        <f ca="1">IF(E2472&gt;0,(IFERROR(-PMT(Calculator!$G$22/12,Calculator!$G$23*12,Calculator!$G$20),0))-F2472,0)</f>
        <v>0</v>
      </c>
      <c r="H2472" s="29">
        <f t="shared" ca="1" si="156"/>
        <v>5780.9222166061882</v>
      </c>
      <c r="I2472" s="29">
        <f t="shared" ca="1" si="154"/>
        <v>1.0294792988476775</v>
      </c>
      <c r="J2472" s="30">
        <f>Calculator!$G$40</f>
        <v>6.5000000000000002E-2</v>
      </c>
      <c r="K2472" s="29">
        <f ca="1">IF(C2472&gt;=Calculator!$G$27,IF(DAY($C2472)=1,Calculator!$G$34/2,IF(DAY($C2472)=15,Calculator!$G$34/2,0)),0)</f>
        <v>0</v>
      </c>
      <c r="L2472" s="29">
        <f ca="1">IF(DAY($C2472)=28,IF(H2472=0,0,Calculator!$G$35),0)</f>
        <v>0</v>
      </c>
      <c r="M2472" s="29">
        <f ca="1">IF(I2472&gt;0,IF(DAY($C2472)=1,SUM(INDIRECT("I"&amp;(ROW(C2471)-DAY(C2471))):I2471),0),0)</f>
        <v>0</v>
      </c>
      <c r="N2472" s="29">
        <f ca="1">IF(C2472&lt;Calculator!$G$27,0,IF(C2472=Calculator!$G$27,Calculator!$G$39,IF(H2472-K2472&lt;=0,IF(D2472&gt;Calculator!$G$39,IF(H2472-K2472+E2472+L2472+M2472+Calculator!$G$39&gt;Calculator!$G$39,Calculator!$G$39-(H2472+E2472+L2472+M2472-K2472),Calculator!$G$39),D2472),0)))</f>
        <v>0</v>
      </c>
    </row>
    <row r="2473" spans="1:14" ht="15.75" thickBot="1">
      <c r="A2473" s="33" t="str">
        <f ca="1">IF(C2473=Calculator!$H$27,"F",IF(Daily!D2473+Daily!H2473=0,IF(D2472+H2472&gt;0,"L",""),""))</f>
        <v/>
      </c>
      <c r="B2473" s="34">
        <v>2472</v>
      </c>
      <c r="C2473" s="19">
        <f t="shared" ca="1" si="153"/>
        <v>48402</v>
      </c>
      <c r="D2473" s="29">
        <f t="shared" ca="1" si="155"/>
        <v>36046.157665513747</v>
      </c>
      <c r="E2473" s="29">
        <f ca="1">IF(C2473&lt;Calculator!$D$26,0,IF(DAY($C2473)=1,IF(D2473-Calculator!$G$24&gt;0,Calculator!$G$24,D2473),0))</f>
        <v>0</v>
      </c>
      <c r="F2473" s="29">
        <f ca="1">IF(E2473&gt;0,D2473*Calculator!$G$22/12,0)</f>
        <v>0</v>
      </c>
      <c r="G2473" s="29">
        <f ca="1">IF(E2473&gt;0,(IFERROR(-PMT(Calculator!$G$22/12,Calculator!$G$23*12,Calculator!$G$20),0))-F2473,0)</f>
        <v>0</v>
      </c>
      <c r="H2473" s="29">
        <f t="shared" ca="1" si="156"/>
        <v>5780.9222166061882</v>
      </c>
      <c r="I2473" s="29">
        <f t="shared" ca="1" si="154"/>
        <v>1.0294792988476775</v>
      </c>
      <c r="J2473" s="30">
        <f>Calculator!$G$40</f>
        <v>6.5000000000000002E-2</v>
      </c>
      <c r="K2473" s="29">
        <f ca="1">IF(C2473&gt;=Calculator!$G$27,IF(DAY($C2473)=1,Calculator!$G$34/2,IF(DAY($C2473)=15,Calculator!$G$34/2,0)),0)</f>
        <v>0</v>
      </c>
      <c r="L2473" s="29">
        <f ca="1">IF(DAY($C2473)=28,IF(H2473=0,0,Calculator!$G$35),0)</f>
        <v>0</v>
      </c>
      <c r="M2473" s="29">
        <f ca="1">IF(I2473&gt;0,IF(DAY($C2473)=1,SUM(INDIRECT("I"&amp;(ROW(C2472)-DAY(C2472))):I2472),0),0)</f>
        <v>0</v>
      </c>
      <c r="N2473" s="29">
        <f ca="1">IF(C2473&lt;Calculator!$G$27,0,IF(C2473=Calculator!$G$27,Calculator!$G$39,IF(H2473-K2473&lt;=0,IF(D2473&gt;Calculator!$G$39,IF(H2473-K2473+E2473+L2473+M2473+Calculator!$G$39&gt;Calculator!$G$39,Calculator!$G$39-(H2473+E2473+L2473+M2473-K2473),Calculator!$G$39),D2473),0)))</f>
        <v>0</v>
      </c>
    </row>
    <row r="2474" spans="1:14" ht="15.75" thickBot="1">
      <c r="A2474" s="33" t="str">
        <f ca="1">IF(C2474=Calculator!$H$27,"F",IF(Daily!D2474+Daily!H2474=0,IF(D2473+H2473&gt;0,"L",""),""))</f>
        <v/>
      </c>
      <c r="B2474" s="34">
        <v>2473</v>
      </c>
      <c r="C2474" s="19">
        <f t="shared" ca="1" si="153"/>
        <v>48403</v>
      </c>
      <c r="D2474" s="29">
        <f t="shared" ca="1" si="155"/>
        <v>36046.157665513747</v>
      </c>
      <c r="E2474" s="29">
        <f ca="1">IF(C2474&lt;Calculator!$D$26,0,IF(DAY($C2474)=1,IF(D2474-Calculator!$G$24&gt;0,Calculator!$G$24,D2474),0))</f>
        <v>0</v>
      </c>
      <c r="F2474" s="29">
        <f ca="1">IF(E2474&gt;0,D2474*Calculator!$G$22/12,0)</f>
        <v>0</v>
      </c>
      <c r="G2474" s="29">
        <f ca="1">IF(E2474&gt;0,(IFERROR(-PMT(Calculator!$G$22/12,Calculator!$G$23*12,Calculator!$G$20),0))-F2474,0)</f>
        <v>0</v>
      </c>
      <c r="H2474" s="29">
        <f t="shared" ca="1" si="156"/>
        <v>5780.9222166061882</v>
      </c>
      <c r="I2474" s="29">
        <f t="shared" ca="1" si="154"/>
        <v>1.0294792988476775</v>
      </c>
      <c r="J2474" s="30">
        <f>Calculator!$G$40</f>
        <v>6.5000000000000002E-2</v>
      </c>
      <c r="K2474" s="29">
        <f ca="1">IF(C2474&gt;=Calculator!$G$27,IF(DAY($C2474)=1,Calculator!$G$34/2,IF(DAY($C2474)=15,Calculator!$G$34/2,0)),0)</f>
        <v>0</v>
      </c>
      <c r="L2474" s="29">
        <f ca="1">IF(DAY($C2474)=28,IF(H2474=0,0,Calculator!$G$35),0)</f>
        <v>0</v>
      </c>
      <c r="M2474" s="29">
        <f ca="1">IF(I2474&gt;0,IF(DAY($C2474)=1,SUM(INDIRECT("I"&amp;(ROW(C2473)-DAY(C2473))):I2473),0),0)</f>
        <v>0</v>
      </c>
      <c r="N2474" s="29">
        <f ca="1">IF(C2474&lt;Calculator!$G$27,0,IF(C2474=Calculator!$G$27,Calculator!$G$39,IF(H2474-K2474&lt;=0,IF(D2474&gt;Calculator!$G$39,IF(H2474-K2474+E2474+L2474+M2474+Calculator!$G$39&gt;Calculator!$G$39,Calculator!$G$39-(H2474+E2474+L2474+M2474-K2474),Calculator!$G$39),D2474),0)))</f>
        <v>0</v>
      </c>
    </row>
    <row r="2475" spans="1:14" ht="15.75" thickBot="1">
      <c r="A2475" s="33" t="str">
        <f ca="1">IF(C2475=Calculator!$H$27,"F",IF(Daily!D2475+Daily!H2475=0,IF(D2474+H2474&gt;0,"L",""),""))</f>
        <v/>
      </c>
      <c r="B2475" s="34">
        <v>2474</v>
      </c>
      <c r="C2475" s="19">
        <f t="shared" ca="1" si="153"/>
        <v>48404</v>
      </c>
      <c r="D2475" s="29">
        <f t="shared" ca="1" si="155"/>
        <v>36046.157665513747</v>
      </c>
      <c r="E2475" s="29">
        <f ca="1">IF(C2475&lt;Calculator!$D$26,0,IF(DAY($C2475)=1,IF(D2475-Calculator!$G$24&gt;0,Calculator!$G$24,D2475),0))</f>
        <v>0</v>
      </c>
      <c r="F2475" s="29">
        <f ca="1">IF(E2475&gt;0,D2475*Calculator!$G$22/12,0)</f>
        <v>0</v>
      </c>
      <c r="G2475" s="29">
        <f ca="1">IF(E2475&gt;0,(IFERROR(-PMT(Calculator!$G$22/12,Calculator!$G$23*12,Calculator!$G$20),0))-F2475,0)</f>
        <v>0</v>
      </c>
      <c r="H2475" s="29">
        <f t="shared" ca="1" si="156"/>
        <v>5780.9222166061882</v>
      </c>
      <c r="I2475" s="29">
        <f t="shared" ca="1" si="154"/>
        <v>1.0294792988476775</v>
      </c>
      <c r="J2475" s="30">
        <f>Calculator!$G$40</f>
        <v>6.5000000000000002E-2</v>
      </c>
      <c r="K2475" s="29">
        <f ca="1">IF(C2475&gt;=Calculator!$G$27,IF(DAY($C2475)=1,Calculator!$G$34/2,IF(DAY($C2475)=15,Calculator!$G$34/2,0)),0)</f>
        <v>0</v>
      </c>
      <c r="L2475" s="29">
        <f ca="1">IF(DAY($C2475)=28,IF(H2475=0,0,Calculator!$G$35),0)</f>
        <v>0</v>
      </c>
      <c r="M2475" s="29">
        <f ca="1">IF(I2475&gt;0,IF(DAY($C2475)=1,SUM(INDIRECT("I"&amp;(ROW(C2474)-DAY(C2474))):I2474),0),0)</f>
        <v>0</v>
      </c>
      <c r="N2475" s="29">
        <f ca="1">IF(C2475&lt;Calculator!$G$27,0,IF(C2475=Calculator!$G$27,Calculator!$G$39,IF(H2475-K2475&lt;=0,IF(D2475&gt;Calculator!$G$39,IF(H2475-K2475+E2475+L2475+M2475+Calculator!$G$39&gt;Calculator!$G$39,Calculator!$G$39-(H2475+E2475+L2475+M2475-K2475),Calculator!$G$39),D2475),0)))</f>
        <v>0</v>
      </c>
    </row>
    <row r="2476" spans="1:14" ht="15.75" thickBot="1">
      <c r="A2476" s="33" t="str">
        <f ca="1">IF(C2476=Calculator!$H$27,"F",IF(Daily!D2476+Daily!H2476=0,IF(D2475+H2475&gt;0,"L",""),""))</f>
        <v/>
      </c>
      <c r="B2476" s="34">
        <v>2475</v>
      </c>
      <c r="C2476" s="19">
        <f t="shared" ca="1" si="153"/>
        <v>48405</v>
      </c>
      <c r="D2476" s="29">
        <f t="shared" ca="1" si="155"/>
        <v>36046.157665513747</v>
      </c>
      <c r="E2476" s="29">
        <f ca="1">IF(C2476&lt;Calculator!$D$26,0,IF(DAY($C2476)=1,IF(D2476-Calculator!$G$24&gt;0,Calculator!$G$24,D2476),0))</f>
        <v>0</v>
      </c>
      <c r="F2476" s="29">
        <f ca="1">IF(E2476&gt;0,D2476*Calculator!$G$22/12,0)</f>
        <v>0</v>
      </c>
      <c r="G2476" s="29">
        <f ca="1">IF(E2476&gt;0,(IFERROR(-PMT(Calculator!$G$22/12,Calculator!$G$23*12,Calculator!$G$20),0))-F2476,0)</f>
        <v>0</v>
      </c>
      <c r="H2476" s="29">
        <f t="shared" ca="1" si="156"/>
        <v>5780.9222166061882</v>
      </c>
      <c r="I2476" s="29">
        <f t="shared" ca="1" si="154"/>
        <v>1.0294792988476775</v>
      </c>
      <c r="J2476" s="30">
        <f>Calculator!$G$40</f>
        <v>6.5000000000000002E-2</v>
      </c>
      <c r="K2476" s="29">
        <f ca="1">IF(C2476&gt;=Calculator!$G$27,IF(DAY($C2476)=1,Calculator!$G$34/2,IF(DAY($C2476)=15,Calculator!$G$34/2,0)),0)</f>
        <v>0</v>
      </c>
      <c r="L2476" s="29">
        <f ca="1">IF(DAY($C2476)=28,IF(H2476=0,0,Calculator!$G$35),0)</f>
        <v>0</v>
      </c>
      <c r="M2476" s="29">
        <f ca="1">IF(I2476&gt;0,IF(DAY($C2476)=1,SUM(INDIRECT("I"&amp;(ROW(C2475)-DAY(C2475))):I2475),0),0)</f>
        <v>0</v>
      </c>
      <c r="N2476" s="29">
        <f ca="1">IF(C2476&lt;Calculator!$G$27,0,IF(C2476=Calculator!$G$27,Calculator!$G$39,IF(H2476-K2476&lt;=0,IF(D2476&gt;Calculator!$G$39,IF(H2476-K2476+E2476+L2476+M2476+Calculator!$G$39&gt;Calculator!$G$39,Calculator!$G$39-(H2476+E2476+L2476+M2476-K2476),Calculator!$G$39),D2476),0)))</f>
        <v>0</v>
      </c>
    </row>
    <row r="2477" spans="1:14" ht="15.75" thickBot="1">
      <c r="A2477" s="33" t="str">
        <f ca="1">IF(C2477=Calculator!$H$27,"F",IF(Daily!D2477+Daily!H2477=0,IF(D2476+H2476&gt;0,"L",""),""))</f>
        <v/>
      </c>
      <c r="B2477" s="34">
        <v>2476</v>
      </c>
      <c r="C2477" s="19">
        <f t="shared" ca="1" si="153"/>
        <v>48406</v>
      </c>
      <c r="D2477" s="29">
        <f t="shared" ca="1" si="155"/>
        <v>36046.157665513747</v>
      </c>
      <c r="E2477" s="29">
        <f ca="1">IF(C2477&lt;Calculator!$D$26,0,IF(DAY($C2477)=1,IF(D2477-Calculator!$G$24&gt;0,Calculator!$G$24,D2477),0))</f>
        <v>0</v>
      </c>
      <c r="F2477" s="29">
        <f ca="1">IF(E2477&gt;0,D2477*Calculator!$G$22/12,0)</f>
        <v>0</v>
      </c>
      <c r="G2477" s="29">
        <f ca="1">IF(E2477&gt;0,(IFERROR(-PMT(Calculator!$G$22/12,Calculator!$G$23*12,Calculator!$G$20),0))-F2477,0)</f>
        <v>0</v>
      </c>
      <c r="H2477" s="29">
        <f t="shared" ca="1" si="156"/>
        <v>5780.9222166061882</v>
      </c>
      <c r="I2477" s="29">
        <f t="shared" ca="1" si="154"/>
        <v>1.0294792988476775</v>
      </c>
      <c r="J2477" s="30">
        <f>Calculator!$G$40</f>
        <v>6.5000000000000002E-2</v>
      </c>
      <c r="K2477" s="29">
        <f ca="1">IF(C2477&gt;=Calculator!$G$27,IF(DAY($C2477)=1,Calculator!$G$34/2,IF(DAY($C2477)=15,Calculator!$G$34/2,0)),0)</f>
        <v>0</v>
      </c>
      <c r="L2477" s="29">
        <f ca="1">IF(DAY($C2477)=28,IF(H2477=0,0,Calculator!$G$35),0)</f>
        <v>0</v>
      </c>
      <c r="M2477" s="29">
        <f ca="1">IF(I2477&gt;0,IF(DAY($C2477)=1,SUM(INDIRECT("I"&amp;(ROW(C2476)-DAY(C2476))):I2476),0),0)</f>
        <v>0</v>
      </c>
      <c r="N2477" s="29">
        <f ca="1">IF(C2477&lt;Calculator!$G$27,0,IF(C2477=Calculator!$G$27,Calculator!$G$39,IF(H2477-K2477&lt;=0,IF(D2477&gt;Calculator!$G$39,IF(H2477-K2477+E2477+L2477+M2477+Calculator!$G$39&gt;Calculator!$G$39,Calculator!$G$39-(H2477+E2477+L2477+M2477-K2477),Calculator!$G$39),D2477),0)))</f>
        <v>0</v>
      </c>
    </row>
    <row r="2478" spans="1:14" ht="15.75" thickBot="1">
      <c r="A2478" s="33" t="str">
        <f ca="1">IF(C2478=Calculator!$H$27,"F",IF(Daily!D2478+Daily!H2478=0,IF(D2477+H2477&gt;0,"L",""),""))</f>
        <v/>
      </c>
      <c r="B2478" s="34">
        <v>2477</v>
      </c>
      <c r="C2478" s="19">
        <f t="shared" ca="1" si="153"/>
        <v>48407</v>
      </c>
      <c r="D2478" s="29">
        <f t="shared" ca="1" si="155"/>
        <v>36046.157665513747</v>
      </c>
      <c r="E2478" s="29">
        <f ca="1">IF(C2478&lt;Calculator!$D$26,0,IF(DAY($C2478)=1,IF(D2478-Calculator!$G$24&gt;0,Calculator!$G$24,D2478),0))</f>
        <v>0</v>
      </c>
      <c r="F2478" s="29">
        <f ca="1">IF(E2478&gt;0,D2478*Calculator!$G$22/12,0)</f>
        <v>0</v>
      </c>
      <c r="G2478" s="29">
        <f ca="1">IF(E2478&gt;0,(IFERROR(-PMT(Calculator!$G$22/12,Calculator!$G$23*12,Calculator!$G$20),0))-F2478,0)</f>
        <v>0</v>
      </c>
      <c r="H2478" s="29">
        <f t="shared" ca="1" si="156"/>
        <v>5780.9222166061882</v>
      </c>
      <c r="I2478" s="29">
        <f t="shared" ca="1" si="154"/>
        <v>1.0294792988476775</v>
      </c>
      <c r="J2478" s="30">
        <f>Calculator!$G$40</f>
        <v>6.5000000000000002E-2</v>
      </c>
      <c r="K2478" s="29">
        <f ca="1">IF(C2478&gt;=Calculator!$G$27,IF(DAY($C2478)=1,Calculator!$G$34/2,IF(DAY($C2478)=15,Calculator!$G$34/2,0)),0)</f>
        <v>0</v>
      </c>
      <c r="L2478" s="29">
        <f ca="1">IF(DAY($C2478)=28,IF(H2478=0,0,Calculator!$G$35),0)</f>
        <v>0</v>
      </c>
      <c r="M2478" s="29">
        <f ca="1">IF(I2478&gt;0,IF(DAY($C2478)=1,SUM(INDIRECT("I"&amp;(ROW(C2477)-DAY(C2477))):I2477),0),0)</f>
        <v>0</v>
      </c>
      <c r="N2478" s="29">
        <f ca="1">IF(C2478&lt;Calculator!$G$27,0,IF(C2478=Calculator!$G$27,Calculator!$G$39,IF(H2478-K2478&lt;=0,IF(D2478&gt;Calculator!$G$39,IF(H2478-K2478+E2478+L2478+M2478+Calculator!$G$39&gt;Calculator!$G$39,Calculator!$G$39-(H2478+E2478+L2478+M2478-K2478),Calculator!$G$39),D2478),0)))</f>
        <v>0</v>
      </c>
    </row>
    <row r="2479" spans="1:14" ht="15.75" thickBot="1">
      <c r="A2479" s="33" t="str">
        <f ca="1">IF(C2479=Calculator!$H$27,"F",IF(Daily!D2479+Daily!H2479=0,IF(D2478+H2478&gt;0,"L",""),""))</f>
        <v/>
      </c>
      <c r="B2479" s="34">
        <v>2478</v>
      </c>
      <c r="C2479" s="19">
        <f t="shared" ca="1" si="153"/>
        <v>48408</v>
      </c>
      <c r="D2479" s="29">
        <f t="shared" ca="1" si="155"/>
        <v>36046.157665513747</v>
      </c>
      <c r="E2479" s="29">
        <f ca="1">IF(C2479&lt;Calculator!$D$26,0,IF(DAY($C2479)=1,IF(D2479-Calculator!$G$24&gt;0,Calculator!$G$24,D2479),0))</f>
        <v>0</v>
      </c>
      <c r="F2479" s="29">
        <f ca="1">IF(E2479&gt;0,D2479*Calculator!$G$22/12,0)</f>
        <v>0</v>
      </c>
      <c r="G2479" s="29">
        <f ca="1">IF(E2479&gt;0,(IFERROR(-PMT(Calculator!$G$22/12,Calculator!$G$23*12,Calculator!$G$20),0))-F2479,0)</f>
        <v>0</v>
      </c>
      <c r="H2479" s="29">
        <f t="shared" ca="1" si="156"/>
        <v>5780.9222166061882</v>
      </c>
      <c r="I2479" s="29">
        <f t="shared" ca="1" si="154"/>
        <v>1.0294792988476775</v>
      </c>
      <c r="J2479" s="30">
        <f>Calculator!$G$40</f>
        <v>6.5000000000000002E-2</v>
      </c>
      <c r="K2479" s="29">
        <f ca="1">IF(C2479&gt;=Calculator!$G$27,IF(DAY($C2479)=1,Calculator!$G$34/2,IF(DAY($C2479)=15,Calculator!$G$34/2,0)),0)</f>
        <v>0</v>
      </c>
      <c r="L2479" s="29">
        <f ca="1">IF(DAY($C2479)=28,IF(H2479=0,0,Calculator!$G$35),0)</f>
        <v>0</v>
      </c>
      <c r="M2479" s="29">
        <f ca="1">IF(I2479&gt;0,IF(DAY($C2479)=1,SUM(INDIRECT("I"&amp;(ROW(C2478)-DAY(C2478))):I2478),0),0)</f>
        <v>0</v>
      </c>
      <c r="N2479" s="29">
        <f ca="1">IF(C2479&lt;Calculator!$G$27,0,IF(C2479=Calculator!$G$27,Calculator!$G$39,IF(H2479-K2479&lt;=0,IF(D2479&gt;Calculator!$G$39,IF(H2479-K2479+E2479+L2479+M2479+Calculator!$G$39&gt;Calculator!$G$39,Calculator!$G$39-(H2479+E2479+L2479+M2479-K2479),Calculator!$G$39),D2479),0)))</f>
        <v>0</v>
      </c>
    </row>
    <row r="2480" spans="1:14" ht="15.75" thickBot="1">
      <c r="A2480" s="33" t="str">
        <f ca="1">IF(C2480=Calculator!$H$27,"F",IF(Daily!D2480+Daily!H2480=0,IF(D2479+H2479&gt;0,"L",""),""))</f>
        <v/>
      </c>
      <c r="B2480" s="34">
        <v>2479</v>
      </c>
      <c r="C2480" s="19">
        <f t="shared" ca="1" si="153"/>
        <v>48409</v>
      </c>
      <c r="D2480" s="29">
        <f t="shared" ca="1" si="155"/>
        <v>36046.157665513747</v>
      </c>
      <c r="E2480" s="29">
        <f ca="1">IF(C2480&lt;Calculator!$D$26,0,IF(DAY($C2480)=1,IF(D2480-Calculator!$G$24&gt;0,Calculator!$G$24,D2480),0))</f>
        <v>0</v>
      </c>
      <c r="F2480" s="29">
        <f ca="1">IF(E2480&gt;0,D2480*Calculator!$G$22/12,0)</f>
        <v>0</v>
      </c>
      <c r="G2480" s="29">
        <f ca="1">IF(E2480&gt;0,(IFERROR(-PMT(Calculator!$G$22/12,Calculator!$G$23*12,Calculator!$G$20),0))-F2480,0)</f>
        <v>0</v>
      </c>
      <c r="H2480" s="29">
        <f t="shared" ca="1" si="156"/>
        <v>5780.9222166061882</v>
      </c>
      <c r="I2480" s="29">
        <f t="shared" ca="1" si="154"/>
        <v>1.0294792988476775</v>
      </c>
      <c r="J2480" s="30">
        <f>Calculator!$G$40</f>
        <v>6.5000000000000002E-2</v>
      </c>
      <c r="K2480" s="29">
        <f ca="1">IF(C2480&gt;=Calculator!$G$27,IF(DAY($C2480)=1,Calculator!$G$34/2,IF(DAY($C2480)=15,Calculator!$G$34/2,0)),0)</f>
        <v>0</v>
      </c>
      <c r="L2480" s="29">
        <f ca="1">IF(DAY($C2480)=28,IF(H2480=0,0,Calculator!$G$35),0)</f>
        <v>0</v>
      </c>
      <c r="M2480" s="29">
        <f ca="1">IF(I2480&gt;0,IF(DAY($C2480)=1,SUM(INDIRECT("I"&amp;(ROW(C2479)-DAY(C2479))):I2479),0),0)</f>
        <v>0</v>
      </c>
      <c r="N2480" s="29">
        <f ca="1">IF(C2480&lt;Calculator!$G$27,0,IF(C2480=Calculator!$G$27,Calculator!$G$39,IF(H2480-K2480&lt;=0,IF(D2480&gt;Calculator!$G$39,IF(H2480-K2480+E2480+L2480+M2480+Calculator!$G$39&gt;Calculator!$G$39,Calculator!$G$39-(H2480+E2480+L2480+M2480-K2480),Calculator!$G$39),D2480),0)))</f>
        <v>0</v>
      </c>
    </row>
    <row r="2481" spans="1:14" ht="15.75" thickBot="1">
      <c r="A2481" s="33" t="str">
        <f ca="1">IF(C2481=Calculator!$H$27,"F",IF(Daily!D2481+Daily!H2481=0,IF(D2480+H2480&gt;0,"L",""),""))</f>
        <v/>
      </c>
      <c r="B2481" s="34">
        <v>2480</v>
      </c>
      <c r="C2481" s="19">
        <f t="shared" ca="1" si="153"/>
        <v>48410</v>
      </c>
      <c r="D2481" s="29">
        <f t="shared" ca="1" si="155"/>
        <v>36046.157665513747</v>
      </c>
      <c r="E2481" s="29">
        <f ca="1">IF(C2481&lt;Calculator!$D$26,0,IF(DAY($C2481)=1,IF(D2481-Calculator!$G$24&gt;0,Calculator!$G$24,D2481),0))</f>
        <v>0</v>
      </c>
      <c r="F2481" s="29">
        <f ca="1">IF(E2481&gt;0,D2481*Calculator!$G$22/12,0)</f>
        <v>0</v>
      </c>
      <c r="G2481" s="29">
        <f ca="1">IF(E2481&gt;0,(IFERROR(-PMT(Calculator!$G$22/12,Calculator!$G$23*12,Calculator!$G$20),0))-F2481,0)</f>
        <v>0</v>
      </c>
      <c r="H2481" s="29">
        <f t="shared" ca="1" si="156"/>
        <v>5780.9222166061882</v>
      </c>
      <c r="I2481" s="29">
        <f t="shared" ca="1" si="154"/>
        <v>1.0294792988476775</v>
      </c>
      <c r="J2481" s="30">
        <f>Calculator!$G$40</f>
        <v>6.5000000000000002E-2</v>
      </c>
      <c r="K2481" s="29">
        <f ca="1">IF(C2481&gt;=Calculator!$G$27,IF(DAY($C2481)=1,Calculator!$G$34/2,IF(DAY($C2481)=15,Calculator!$G$34/2,0)),0)</f>
        <v>4500</v>
      </c>
      <c r="L2481" s="29">
        <f ca="1">IF(DAY($C2481)=28,IF(H2481=0,0,Calculator!$G$35),0)</f>
        <v>0</v>
      </c>
      <c r="M2481" s="29">
        <f ca="1">IF(I2481&gt;0,IF(DAY($C2481)=1,SUM(INDIRECT("I"&amp;(ROW(C2480)-DAY(C2480))):I2480),0),0)</f>
        <v>0</v>
      </c>
      <c r="N2481" s="29">
        <f ca="1">IF(C2481&lt;Calculator!$G$27,0,IF(C2481=Calculator!$G$27,Calculator!$G$39,IF(H2481-K2481&lt;=0,IF(D2481&gt;Calculator!$G$39,IF(H2481-K2481+E2481+L2481+M2481+Calculator!$G$39&gt;Calculator!$G$39,Calculator!$G$39-(H2481+E2481+L2481+M2481-K2481),Calculator!$G$39),D2481),0)))</f>
        <v>0</v>
      </c>
    </row>
    <row r="2482" spans="1:14" ht="15.75" thickBot="1">
      <c r="A2482" s="33" t="str">
        <f ca="1">IF(C2482=Calculator!$H$27,"F",IF(Daily!D2482+Daily!H2482=0,IF(D2481+H2481&gt;0,"L",""),""))</f>
        <v/>
      </c>
      <c r="B2482" s="34">
        <v>2481</v>
      </c>
      <c r="C2482" s="19">
        <f t="shared" ca="1" si="153"/>
        <v>48411</v>
      </c>
      <c r="D2482" s="29">
        <f t="shared" ca="1" si="155"/>
        <v>36046.157665513747</v>
      </c>
      <c r="E2482" s="29">
        <f ca="1">IF(C2482&lt;Calculator!$D$26,0,IF(DAY($C2482)=1,IF(D2482-Calculator!$G$24&gt;0,Calculator!$G$24,D2482),0))</f>
        <v>0</v>
      </c>
      <c r="F2482" s="29">
        <f ca="1">IF(E2482&gt;0,D2482*Calculator!$G$22/12,0)</f>
        <v>0</v>
      </c>
      <c r="G2482" s="29">
        <f ca="1">IF(E2482&gt;0,(IFERROR(-PMT(Calculator!$G$22/12,Calculator!$G$23*12,Calculator!$G$20),0))-F2482,0)</f>
        <v>0</v>
      </c>
      <c r="H2482" s="29">
        <f t="shared" ca="1" si="156"/>
        <v>1280.9222166061882</v>
      </c>
      <c r="I2482" s="29">
        <f t="shared" ca="1" si="154"/>
        <v>0.22810943583397872</v>
      </c>
      <c r="J2482" s="30">
        <f>Calculator!$G$40</f>
        <v>6.5000000000000002E-2</v>
      </c>
      <c r="K2482" s="29">
        <f ca="1">IF(C2482&gt;=Calculator!$G$27,IF(DAY($C2482)=1,Calculator!$G$34/2,IF(DAY($C2482)=15,Calculator!$G$34/2,0)),0)</f>
        <v>0</v>
      </c>
      <c r="L2482" s="29">
        <f ca="1">IF(DAY($C2482)=28,IF(H2482=0,0,Calculator!$G$35),0)</f>
        <v>0</v>
      </c>
      <c r="M2482" s="29">
        <f ca="1">IF(I2482&gt;0,IF(DAY($C2482)=1,SUM(INDIRECT("I"&amp;(ROW(C2481)-DAY(C2481))):I2481),0),0)</f>
        <v>0</v>
      </c>
      <c r="N2482" s="29">
        <f ca="1">IF(C2482&lt;Calculator!$G$27,0,IF(C2482=Calculator!$G$27,Calculator!$G$39,IF(H2482-K2482&lt;=0,IF(D2482&gt;Calculator!$G$39,IF(H2482-K2482+E2482+L2482+M2482+Calculator!$G$39&gt;Calculator!$G$39,Calculator!$G$39-(H2482+E2482+L2482+M2482-K2482),Calculator!$G$39),D2482),0)))</f>
        <v>0</v>
      </c>
    </row>
    <row r="2483" spans="1:14" ht="15.75" thickBot="1">
      <c r="A2483" s="33" t="str">
        <f ca="1">IF(C2483=Calculator!$H$27,"F",IF(Daily!D2483+Daily!H2483=0,IF(D2482+H2482&gt;0,"L",""),""))</f>
        <v/>
      </c>
      <c r="B2483" s="34">
        <v>2482</v>
      </c>
      <c r="C2483" s="19">
        <f t="shared" ca="1" si="153"/>
        <v>48412</v>
      </c>
      <c r="D2483" s="29">
        <f t="shared" ca="1" si="155"/>
        <v>36046.157665513747</v>
      </c>
      <c r="E2483" s="29">
        <f ca="1">IF(C2483&lt;Calculator!$D$26,0,IF(DAY($C2483)=1,IF(D2483-Calculator!$G$24&gt;0,Calculator!$G$24,D2483),0))</f>
        <v>0</v>
      </c>
      <c r="F2483" s="29">
        <f ca="1">IF(E2483&gt;0,D2483*Calculator!$G$22/12,0)</f>
        <v>0</v>
      </c>
      <c r="G2483" s="29">
        <f ca="1">IF(E2483&gt;0,(IFERROR(-PMT(Calculator!$G$22/12,Calculator!$G$23*12,Calculator!$G$20),0))-F2483,0)</f>
        <v>0</v>
      </c>
      <c r="H2483" s="29">
        <f t="shared" ca="1" si="156"/>
        <v>1280.9222166061882</v>
      </c>
      <c r="I2483" s="29">
        <f t="shared" ca="1" si="154"/>
        <v>0.22810943583397872</v>
      </c>
      <c r="J2483" s="30">
        <f>Calculator!$G$40</f>
        <v>6.5000000000000002E-2</v>
      </c>
      <c r="K2483" s="29">
        <f ca="1">IF(C2483&gt;=Calculator!$G$27,IF(DAY($C2483)=1,Calculator!$G$34/2,IF(DAY($C2483)=15,Calculator!$G$34/2,0)),0)</f>
        <v>0</v>
      </c>
      <c r="L2483" s="29">
        <f ca="1">IF(DAY($C2483)=28,IF(H2483=0,0,Calculator!$G$35),0)</f>
        <v>0</v>
      </c>
      <c r="M2483" s="29">
        <f ca="1">IF(I2483&gt;0,IF(DAY($C2483)=1,SUM(INDIRECT("I"&amp;(ROW(C2482)-DAY(C2482))):I2482),0),0)</f>
        <v>0</v>
      </c>
      <c r="N2483" s="29">
        <f ca="1">IF(C2483&lt;Calculator!$G$27,0,IF(C2483=Calculator!$G$27,Calculator!$G$39,IF(H2483-K2483&lt;=0,IF(D2483&gt;Calculator!$G$39,IF(H2483-K2483+E2483+L2483+M2483+Calculator!$G$39&gt;Calculator!$G$39,Calculator!$G$39-(H2483+E2483+L2483+M2483-K2483),Calculator!$G$39),D2483),0)))</f>
        <v>0</v>
      </c>
    </row>
    <row r="2484" spans="1:14" ht="15.75" thickBot="1">
      <c r="A2484" s="33" t="str">
        <f ca="1">IF(C2484=Calculator!$H$27,"F",IF(Daily!D2484+Daily!H2484=0,IF(D2483+H2483&gt;0,"L",""),""))</f>
        <v/>
      </c>
      <c r="B2484" s="34">
        <v>2483</v>
      </c>
      <c r="C2484" s="19">
        <f t="shared" ca="1" si="153"/>
        <v>48413</v>
      </c>
      <c r="D2484" s="29">
        <f t="shared" ca="1" si="155"/>
        <v>36046.157665513747</v>
      </c>
      <c r="E2484" s="29">
        <f ca="1">IF(C2484&lt;Calculator!$D$26,0,IF(DAY($C2484)=1,IF(D2484-Calculator!$G$24&gt;0,Calculator!$G$24,D2484),0))</f>
        <v>0</v>
      </c>
      <c r="F2484" s="29">
        <f ca="1">IF(E2484&gt;0,D2484*Calculator!$G$22/12,0)</f>
        <v>0</v>
      </c>
      <c r="G2484" s="29">
        <f ca="1">IF(E2484&gt;0,(IFERROR(-PMT(Calculator!$G$22/12,Calculator!$G$23*12,Calculator!$G$20),0))-F2484,0)</f>
        <v>0</v>
      </c>
      <c r="H2484" s="29">
        <f t="shared" ca="1" si="156"/>
        <v>1280.9222166061882</v>
      </c>
      <c r="I2484" s="29">
        <f t="shared" ca="1" si="154"/>
        <v>0.22810943583397872</v>
      </c>
      <c r="J2484" s="30">
        <f>Calculator!$G$40</f>
        <v>6.5000000000000002E-2</v>
      </c>
      <c r="K2484" s="29">
        <f ca="1">IF(C2484&gt;=Calculator!$G$27,IF(DAY($C2484)=1,Calculator!$G$34/2,IF(DAY($C2484)=15,Calculator!$G$34/2,0)),0)</f>
        <v>0</v>
      </c>
      <c r="L2484" s="29">
        <f ca="1">IF(DAY($C2484)=28,IF(H2484=0,0,Calculator!$G$35),0)</f>
        <v>0</v>
      </c>
      <c r="M2484" s="29">
        <f ca="1">IF(I2484&gt;0,IF(DAY($C2484)=1,SUM(INDIRECT("I"&amp;(ROW(C2483)-DAY(C2483))):I2483),0),0)</f>
        <v>0</v>
      </c>
      <c r="N2484" s="29">
        <f ca="1">IF(C2484&lt;Calculator!$G$27,0,IF(C2484=Calculator!$G$27,Calculator!$G$39,IF(H2484-K2484&lt;=0,IF(D2484&gt;Calculator!$G$39,IF(H2484-K2484+E2484+L2484+M2484+Calculator!$G$39&gt;Calculator!$G$39,Calculator!$G$39-(H2484+E2484+L2484+M2484-K2484),Calculator!$G$39),D2484),0)))</f>
        <v>0</v>
      </c>
    </row>
    <row r="2485" spans="1:14" ht="15.75" thickBot="1">
      <c r="A2485" s="33" t="str">
        <f ca="1">IF(C2485=Calculator!$H$27,"F",IF(Daily!D2485+Daily!H2485=0,IF(D2484+H2484&gt;0,"L",""),""))</f>
        <v/>
      </c>
      <c r="B2485" s="34">
        <v>2484</v>
      </c>
      <c r="C2485" s="19">
        <f t="shared" ca="1" si="153"/>
        <v>48414</v>
      </c>
      <c r="D2485" s="29">
        <f t="shared" ca="1" si="155"/>
        <v>36046.157665513747</v>
      </c>
      <c r="E2485" s="29">
        <f ca="1">IF(C2485&lt;Calculator!$D$26,0,IF(DAY($C2485)=1,IF(D2485-Calculator!$G$24&gt;0,Calculator!$G$24,D2485),0))</f>
        <v>0</v>
      </c>
      <c r="F2485" s="29">
        <f ca="1">IF(E2485&gt;0,D2485*Calculator!$G$22/12,0)</f>
        <v>0</v>
      </c>
      <c r="G2485" s="29">
        <f ca="1">IF(E2485&gt;0,(IFERROR(-PMT(Calculator!$G$22/12,Calculator!$G$23*12,Calculator!$G$20),0))-F2485,0)</f>
        <v>0</v>
      </c>
      <c r="H2485" s="29">
        <f t="shared" ca="1" si="156"/>
        <v>1280.9222166061882</v>
      </c>
      <c r="I2485" s="29">
        <f t="shared" ca="1" si="154"/>
        <v>0.22810943583397872</v>
      </c>
      <c r="J2485" s="30">
        <f>Calculator!$G$40</f>
        <v>6.5000000000000002E-2</v>
      </c>
      <c r="K2485" s="29">
        <f ca="1">IF(C2485&gt;=Calculator!$G$27,IF(DAY($C2485)=1,Calculator!$G$34/2,IF(DAY($C2485)=15,Calculator!$G$34/2,0)),0)</f>
        <v>0</v>
      </c>
      <c r="L2485" s="29">
        <f ca="1">IF(DAY($C2485)=28,IF(H2485=0,0,Calculator!$G$35),0)</f>
        <v>0</v>
      </c>
      <c r="M2485" s="29">
        <f ca="1">IF(I2485&gt;0,IF(DAY($C2485)=1,SUM(INDIRECT("I"&amp;(ROW(C2484)-DAY(C2484))):I2484),0),0)</f>
        <v>0</v>
      </c>
      <c r="N2485" s="29">
        <f ca="1">IF(C2485&lt;Calculator!$G$27,0,IF(C2485=Calculator!$G$27,Calculator!$G$39,IF(H2485-K2485&lt;=0,IF(D2485&gt;Calculator!$G$39,IF(H2485-K2485+E2485+L2485+M2485+Calculator!$G$39&gt;Calculator!$G$39,Calculator!$G$39-(H2485+E2485+L2485+M2485-K2485),Calculator!$G$39),D2485),0)))</f>
        <v>0</v>
      </c>
    </row>
    <row r="2486" spans="1:14" ht="15.75" thickBot="1">
      <c r="A2486" s="33" t="str">
        <f ca="1">IF(C2486=Calculator!$H$27,"F",IF(Daily!D2486+Daily!H2486=0,IF(D2485+H2485&gt;0,"L",""),""))</f>
        <v/>
      </c>
      <c r="B2486" s="34">
        <v>2485</v>
      </c>
      <c r="C2486" s="19">
        <f t="shared" ca="1" si="153"/>
        <v>48415</v>
      </c>
      <c r="D2486" s="29">
        <f t="shared" ca="1" si="155"/>
        <v>36046.157665513747</v>
      </c>
      <c r="E2486" s="29">
        <f ca="1">IF(C2486&lt;Calculator!$D$26,0,IF(DAY($C2486)=1,IF(D2486-Calculator!$G$24&gt;0,Calculator!$G$24,D2486),0))</f>
        <v>0</v>
      </c>
      <c r="F2486" s="29">
        <f ca="1">IF(E2486&gt;0,D2486*Calculator!$G$22/12,0)</f>
        <v>0</v>
      </c>
      <c r="G2486" s="29">
        <f ca="1">IF(E2486&gt;0,(IFERROR(-PMT(Calculator!$G$22/12,Calculator!$G$23*12,Calculator!$G$20),0))-F2486,0)</f>
        <v>0</v>
      </c>
      <c r="H2486" s="29">
        <f t="shared" ca="1" si="156"/>
        <v>1280.9222166061882</v>
      </c>
      <c r="I2486" s="29">
        <f t="shared" ca="1" si="154"/>
        <v>0.22810943583397872</v>
      </c>
      <c r="J2486" s="30">
        <f>Calculator!$G$40</f>
        <v>6.5000000000000002E-2</v>
      </c>
      <c r="K2486" s="29">
        <f ca="1">IF(C2486&gt;=Calculator!$G$27,IF(DAY($C2486)=1,Calculator!$G$34/2,IF(DAY($C2486)=15,Calculator!$G$34/2,0)),0)</f>
        <v>0</v>
      </c>
      <c r="L2486" s="29">
        <f ca="1">IF(DAY($C2486)=28,IF(H2486=0,0,Calculator!$G$35),0)</f>
        <v>0</v>
      </c>
      <c r="M2486" s="29">
        <f ca="1">IF(I2486&gt;0,IF(DAY($C2486)=1,SUM(INDIRECT("I"&amp;(ROW(C2485)-DAY(C2485))):I2485),0),0)</f>
        <v>0</v>
      </c>
      <c r="N2486" s="29">
        <f ca="1">IF(C2486&lt;Calculator!$G$27,0,IF(C2486=Calculator!$G$27,Calculator!$G$39,IF(H2486-K2486&lt;=0,IF(D2486&gt;Calculator!$G$39,IF(H2486-K2486+E2486+L2486+M2486+Calculator!$G$39&gt;Calculator!$G$39,Calculator!$G$39-(H2486+E2486+L2486+M2486-K2486),Calculator!$G$39),D2486),0)))</f>
        <v>0</v>
      </c>
    </row>
    <row r="2487" spans="1:14" ht="15.75" thickBot="1">
      <c r="A2487" s="33" t="str">
        <f ca="1">IF(C2487=Calculator!$H$27,"F",IF(Daily!D2487+Daily!H2487=0,IF(D2486+H2486&gt;0,"L",""),""))</f>
        <v/>
      </c>
      <c r="B2487" s="34">
        <v>2486</v>
      </c>
      <c r="C2487" s="19">
        <f t="shared" ca="1" si="153"/>
        <v>48416</v>
      </c>
      <c r="D2487" s="29">
        <f t="shared" ca="1" si="155"/>
        <v>36046.157665513747</v>
      </c>
      <c r="E2487" s="29">
        <f ca="1">IF(C2487&lt;Calculator!$D$26,0,IF(DAY($C2487)=1,IF(D2487-Calculator!$G$24&gt;0,Calculator!$G$24,D2487),0))</f>
        <v>0</v>
      </c>
      <c r="F2487" s="29">
        <f ca="1">IF(E2487&gt;0,D2487*Calculator!$G$22/12,0)</f>
        <v>0</v>
      </c>
      <c r="G2487" s="29">
        <f ca="1">IF(E2487&gt;0,(IFERROR(-PMT(Calculator!$G$22/12,Calculator!$G$23*12,Calculator!$G$20),0))-F2487,0)</f>
        <v>0</v>
      </c>
      <c r="H2487" s="29">
        <f t="shared" ca="1" si="156"/>
        <v>1280.9222166061882</v>
      </c>
      <c r="I2487" s="29">
        <f t="shared" ca="1" si="154"/>
        <v>0.22810943583397872</v>
      </c>
      <c r="J2487" s="30">
        <f>Calculator!$G$40</f>
        <v>6.5000000000000002E-2</v>
      </c>
      <c r="K2487" s="29">
        <f ca="1">IF(C2487&gt;=Calculator!$G$27,IF(DAY($C2487)=1,Calculator!$G$34/2,IF(DAY($C2487)=15,Calculator!$G$34/2,0)),0)</f>
        <v>0</v>
      </c>
      <c r="L2487" s="29">
        <f ca="1">IF(DAY($C2487)=28,IF(H2487=0,0,Calculator!$G$35),0)</f>
        <v>0</v>
      </c>
      <c r="M2487" s="29">
        <f ca="1">IF(I2487&gt;0,IF(DAY($C2487)=1,SUM(INDIRECT("I"&amp;(ROW(C2486)-DAY(C2486))):I2486),0),0)</f>
        <v>0</v>
      </c>
      <c r="N2487" s="29">
        <f ca="1">IF(C2487&lt;Calculator!$G$27,0,IF(C2487=Calculator!$G$27,Calculator!$G$39,IF(H2487-K2487&lt;=0,IF(D2487&gt;Calculator!$G$39,IF(H2487-K2487+E2487+L2487+M2487+Calculator!$G$39&gt;Calculator!$G$39,Calculator!$G$39-(H2487+E2487+L2487+M2487-K2487),Calculator!$G$39),D2487),0)))</f>
        <v>0</v>
      </c>
    </row>
    <row r="2488" spans="1:14" ht="15.75" thickBot="1">
      <c r="A2488" s="33" t="str">
        <f ca="1">IF(C2488=Calculator!$H$27,"F",IF(Daily!D2488+Daily!H2488=0,IF(D2487+H2487&gt;0,"L",""),""))</f>
        <v/>
      </c>
      <c r="B2488" s="34">
        <v>2487</v>
      </c>
      <c r="C2488" s="19">
        <f t="shared" ca="1" si="153"/>
        <v>48417</v>
      </c>
      <c r="D2488" s="29">
        <f t="shared" ca="1" si="155"/>
        <v>36046.157665513747</v>
      </c>
      <c r="E2488" s="29">
        <f ca="1">IF(C2488&lt;Calculator!$D$26,0,IF(DAY($C2488)=1,IF(D2488-Calculator!$G$24&gt;0,Calculator!$G$24,D2488),0))</f>
        <v>0</v>
      </c>
      <c r="F2488" s="29">
        <f ca="1">IF(E2488&gt;0,D2488*Calculator!$G$22/12,0)</f>
        <v>0</v>
      </c>
      <c r="G2488" s="29">
        <f ca="1">IF(E2488&gt;0,(IFERROR(-PMT(Calculator!$G$22/12,Calculator!$G$23*12,Calculator!$G$20),0))-F2488,0)</f>
        <v>0</v>
      </c>
      <c r="H2488" s="29">
        <f t="shared" ca="1" si="156"/>
        <v>1280.9222166061882</v>
      </c>
      <c r="I2488" s="29">
        <f t="shared" ca="1" si="154"/>
        <v>0.22810943583397872</v>
      </c>
      <c r="J2488" s="30">
        <f>Calculator!$G$40</f>
        <v>6.5000000000000002E-2</v>
      </c>
      <c r="K2488" s="29">
        <f ca="1">IF(C2488&gt;=Calculator!$G$27,IF(DAY($C2488)=1,Calculator!$G$34/2,IF(DAY($C2488)=15,Calculator!$G$34/2,0)),0)</f>
        <v>0</v>
      </c>
      <c r="L2488" s="29">
        <f ca="1">IF(DAY($C2488)=28,IF(H2488=0,0,Calculator!$G$35),0)</f>
        <v>0</v>
      </c>
      <c r="M2488" s="29">
        <f ca="1">IF(I2488&gt;0,IF(DAY($C2488)=1,SUM(INDIRECT("I"&amp;(ROW(C2487)-DAY(C2487))):I2487),0),0)</f>
        <v>0</v>
      </c>
      <c r="N2488" s="29">
        <f ca="1">IF(C2488&lt;Calculator!$G$27,0,IF(C2488=Calculator!$G$27,Calculator!$G$39,IF(H2488-K2488&lt;=0,IF(D2488&gt;Calculator!$G$39,IF(H2488-K2488+E2488+L2488+M2488+Calculator!$G$39&gt;Calculator!$G$39,Calculator!$G$39-(H2488+E2488+L2488+M2488-K2488),Calculator!$G$39),D2488),0)))</f>
        <v>0</v>
      </c>
    </row>
    <row r="2489" spans="1:14" ht="15.75" thickBot="1">
      <c r="A2489" s="33" t="str">
        <f ca="1">IF(C2489=Calculator!$H$27,"F",IF(Daily!D2489+Daily!H2489=0,IF(D2488+H2488&gt;0,"L",""),""))</f>
        <v/>
      </c>
      <c r="B2489" s="34">
        <v>2488</v>
      </c>
      <c r="C2489" s="19">
        <f t="shared" ca="1" si="153"/>
        <v>48418</v>
      </c>
      <c r="D2489" s="29">
        <f t="shared" ca="1" si="155"/>
        <v>36046.157665513747</v>
      </c>
      <c r="E2489" s="29">
        <f ca="1">IF(C2489&lt;Calculator!$D$26,0,IF(DAY($C2489)=1,IF(D2489-Calculator!$G$24&gt;0,Calculator!$G$24,D2489),0))</f>
        <v>0</v>
      </c>
      <c r="F2489" s="29">
        <f ca="1">IF(E2489&gt;0,D2489*Calculator!$G$22/12,0)</f>
        <v>0</v>
      </c>
      <c r="G2489" s="29">
        <f ca="1">IF(E2489&gt;0,(IFERROR(-PMT(Calculator!$G$22/12,Calculator!$G$23*12,Calculator!$G$20),0))-F2489,0)</f>
        <v>0</v>
      </c>
      <c r="H2489" s="29">
        <f t="shared" ca="1" si="156"/>
        <v>1280.9222166061882</v>
      </c>
      <c r="I2489" s="29">
        <f t="shared" ca="1" si="154"/>
        <v>0.22810943583397872</v>
      </c>
      <c r="J2489" s="30">
        <f>Calculator!$G$40</f>
        <v>6.5000000000000002E-2</v>
      </c>
      <c r="K2489" s="29">
        <f ca="1">IF(C2489&gt;=Calculator!$G$27,IF(DAY($C2489)=1,Calculator!$G$34/2,IF(DAY($C2489)=15,Calculator!$G$34/2,0)),0)</f>
        <v>0</v>
      </c>
      <c r="L2489" s="29">
        <f ca="1">IF(DAY($C2489)=28,IF(H2489=0,0,Calculator!$G$35),0)</f>
        <v>0</v>
      </c>
      <c r="M2489" s="29">
        <f ca="1">IF(I2489&gt;0,IF(DAY($C2489)=1,SUM(INDIRECT("I"&amp;(ROW(C2488)-DAY(C2488))):I2488),0),0)</f>
        <v>0</v>
      </c>
      <c r="N2489" s="29">
        <f ca="1">IF(C2489&lt;Calculator!$G$27,0,IF(C2489=Calculator!$G$27,Calculator!$G$39,IF(H2489-K2489&lt;=0,IF(D2489&gt;Calculator!$G$39,IF(H2489-K2489+E2489+L2489+M2489+Calculator!$G$39&gt;Calculator!$G$39,Calculator!$G$39-(H2489+E2489+L2489+M2489-K2489),Calculator!$G$39),D2489),0)))</f>
        <v>0</v>
      </c>
    </row>
    <row r="2490" spans="1:14" ht="15.75" thickBot="1">
      <c r="A2490" s="33" t="str">
        <f ca="1">IF(C2490=Calculator!$H$27,"F",IF(Daily!D2490+Daily!H2490=0,IF(D2489+H2489&gt;0,"L",""),""))</f>
        <v/>
      </c>
      <c r="B2490" s="34">
        <v>2489</v>
      </c>
      <c r="C2490" s="19">
        <f t="shared" ca="1" si="153"/>
        <v>48419</v>
      </c>
      <c r="D2490" s="29">
        <f t="shared" ca="1" si="155"/>
        <v>36046.157665513747</v>
      </c>
      <c r="E2490" s="29">
        <f ca="1">IF(C2490&lt;Calculator!$D$26,0,IF(DAY($C2490)=1,IF(D2490-Calculator!$G$24&gt;0,Calculator!$G$24,D2490),0))</f>
        <v>0</v>
      </c>
      <c r="F2490" s="29">
        <f ca="1">IF(E2490&gt;0,D2490*Calculator!$G$22/12,0)</f>
        <v>0</v>
      </c>
      <c r="G2490" s="29">
        <f ca="1">IF(E2490&gt;0,(IFERROR(-PMT(Calculator!$G$22/12,Calculator!$G$23*12,Calculator!$G$20),0))-F2490,0)</f>
        <v>0</v>
      </c>
      <c r="H2490" s="29">
        <f t="shared" ca="1" si="156"/>
        <v>1280.9222166061882</v>
      </c>
      <c r="I2490" s="29">
        <f t="shared" ca="1" si="154"/>
        <v>0.22810943583397872</v>
      </c>
      <c r="J2490" s="30">
        <f>Calculator!$G$40</f>
        <v>6.5000000000000002E-2</v>
      </c>
      <c r="K2490" s="29">
        <f ca="1">IF(C2490&gt;=Calculator!$G$27,IF(DAY($C2490)=1,Calculator!$G$34/2,IF(DAY($C2490)=15,Calculator!$G$34/2,0)),0)</f>
        <v>0</v>
      </c>
      <c r="L2490" s="29">
        <f ca="1">IF(DAY($C2490)=28,IF(H2490=0,0,Calculator!$G$35),0)</f>
        <v>0</v>
      </c>
      <c r="M2490" s="29">
        <f ca="1">IF(I2490&gt;0,IF(DAY($C2490)=1,SUM(INDIRECT("I"&amp;(ROW(C2489)-DAY(C2489))):I2489),0),0)</f>
        <v>0</v>
      </c>
      <c r="N2490" s="29">
        <f ca="1">IF(C2490&lt;Calculator!$G$27,0,IF(C2490=Calculator!$G$27,Calculator!$G$39,IF(H2490-K2490&lt;=0,IF(D2490&gt;Calculator!$G$39,IF(H2490-K2490+E2490+L2490+M2490+Calculator!$G$39&gt;Calculator!$G$39,Calculator!$G$39-(H2490+E2490+L2490+M2490-K2490),Calculator!$G$39),D2490),0)))</f>
        <v>0</v>
      </c>
    </row>
    <row r="2491" spans="1:14" ht="15.75" thickBot="1">
      <c r="A2491" s="33" t="str">
        <f ca="1">IF(C2491=Calculator!$H$27,"F",IF(Daily!D2491+Daily!H2491=0,IF(D2490+H2490&gt;0,"L",""),""))</f>
        <v/>
      </c>
      <c r="B2491" s="34">
        <v>2490</v>
      </c>
      <c r="C2491" s="19">
        <f t="shared" ca="1" si="153"/>
        <v>48420</v>
      </c>
      <c r="D2491" s="29">
        <f t="shared" ca="1" si="155"/>
        <v>36046.157665513747</v>
      </c>
      <c r="E2491" s="29">
        <f ca="1">IF(C2491&lt;Calculator!$D$26,0,IF(DAY($C2491)=1,IF(D2491-Calculator!$G$24&gt;0,Calculator!$G$24,D2491),0))</f>
        <v>0</v>
      </c>
      <c r="F2491" s="29">
        <f ca="1">IF(E2491&gt;0,D2491*Calculator!$G$22/12,0)</f>
        <v>0</v>
      </c>
      <c r="G2491" s="29">
        <f ca="1">IF(E2491&gt;0,(IFERROR(-PMT(Calculator!$G$22/12,Calculator!$G$23*12,Calculator!$G$20),0))-F2491,0)</f>
        <v>0</v>
      </c>
      <c r="H2491" s="29">
        <f t="shared" ca="1" si="156"/>
        <v>1280.9222166061882</v>
      </c>
      <c r="I2491" s="29">
        <f t="shared" ca="1" si="154"/>
        <v>0.22810943583397872</v>
      </c>
      <c r="J2491" s="30">
        <f>Calculator!$G$40</f>
        <v>6.5000000000000002E-2</v>
      </c>
      <c r="K2491" s="29">
        <f ca="1">IF(C2491&gt;=Calculator!$G$27,IF(DAY($C2491)=1,Calculator!$G$34/2,IF(DAY($C2491)=15,Calculator!$G$34/2,0)),0)</f>
        <v>0</v>
      </c>
      <c r="L2491" s="29">
        <f ca="1">IF(DAY($C2491)=28,IF(H2491=0,0,Calculator!$G$35),0)</f>
        <v>0</v>
      </c>
      <c r="M2491" s="29">
        <f ca="1">IF(I2491&gt;0,IF(DAY($C2491)=1,SUM(INDIRECT("I"&amp;(ROW(C2490)-DAY(C2490))):I2490),0),0)</f>
        <v>0</v>
      </c>
      <c r="N2491" s="29">
        <f ca="1">IF(C2491&lt;Calculator!$G$27,0,IF(C2491=Calculator!$G$27,Calculator!$G$39,IF(H2491-K2491&lt;=0,IF(D2491&gt;Calculator!$G$39,IF(H2491-K2491+E2491+L2491+M2491+Calculator!$G$39&gt;Calculator!$G$39,Calculator!$G$39-(H2491+E2491+L2491+M2491-K2491),Calculator!$G$39),D2491),0)))</f>
        <v>0</v>
      </c>
    </row>
    <row r="2492" spans="1:14" ht="15.75" thickBot="1">
      <c r="A2492" s="33" t="str">
        <f ca="1">IF(C2492=Calculator!$H$27,"F",IF(Daily!D2492+Daily!H2492=0,IF(D2491+H2491&gt;0,"L",""),""))</f>
        <v/>
      </c>
      <c r="B2492" s="34">
        <v>2491</v>
      </c>
      <c r="C2492" s="19">
        <f t="shared" ca="1" si="153"/>
        <v>48421</v>
      </c>
      <c r="D2492" s="29">
        <f t="shared" ca="1" si="155"/>
        <v>36046.157665513747</v>
      </c>
      <c r="E2492" s="29">
        <f ca="1">IF(C2492&lt;Calculator!$D$26,0,IF(DAY($C2492)=1,IF(D2492-Calculator!$G$24&gt;0,Calculator!$G$24,D2492),0))</f>
        <v>0</v>
      </c>
      <c r="F2492" s="29">
        <f ca="1">IF(E2492&gt;0,D2492*Calculator!$G$22/12,0)</f>
        <v>0</v>
      </c>
      <c r="G2492" s="29">
        <f ca="1">IF(E2492&gt;0,(IFERROR(-PMT(Calculator!$G$22/12,Calculator!$G$23*12,Calculator!$G$20),0))-F2492,0)</f>
        <v>0</v>
      </c>
      <c r="H2492" s="29">
        <f t="shared" ca="1" si="156"/>
        <v>1280.9222166061882</v>
      </c>
      <c r="I2492" s="29">
        <f t="shared" ca="1" si="154"/>
        <v>0.22810943583397872</v>
      </c>
      <c r="J2492" s="30">
        <f>Calculator!$G$40</f>
        <v>6.5000000000000002E-2</v>
      </c>
      <c r="K2492" s="29">
        <f ca="1">IF(C2492&gt;=Calculator!$G$27,IF(DAY($C2492)=1,Calculator!$G$34/2,IF(DAY($C2492)=15,Calculator!$G$34/2,0)),0)</f>
        <v>0</v>
      </c>
      <c r="L2492" s="29">
        <f ca="1">IF(DAY($C2492)=28,IF(H2492=0,0,Calculator!$G$35),0)</f>
        <v>0</v>
      </c>
      <c r="M2492" s="29">
        <f ca="1">IF(I2492&gt;0,IF(DAY($C2492)=1,SUM(INDIRECT("I"&amp;(ROW(C2491)-DAY(C2491))):I2491),0),0)</f>
        <v>0</v>
      </c>
      <c r="N2492" s="29">
        <f ca="1">IF(C2492&lt;Calculator!$G$27,0,IF(C2492=Calculator!$G$27,Calculator!$G$39,IF(H2492-K2492&lt;=0,IF(D2492&gt;Calculator!$G$39,IF(H2492-K2492+E2492+L2492+M2492+Calculator!$G$39&gt;Calculator!$G$39,Calculator!$G$39-(H2492+E2492+L2492+M2492-K2492),Calculator!$G$39),D2492),0)))</f>
        <v>0</v>
      </c>
    </row>
    <row r="2493" spans="1:14" ht="15.75" thickBot="1">
      <c r="A2493" s="33" t="str">
        <f ca="1">IF(C2493=Calculator!$H$27,"F",IF(Daily!D2493+Daily!H2493=0,IF(D2492+H2492&gt;0,"L",""),""))</f>
        <v/>
      </c>
      <c r="B2493" s="34">
        <v>2492</v>
      </c>
      <c r="C2493" s="19">
        <f t="shared" ca="1" si="153"/>
        <v>48422</v>
      </c>
      <c r="D2493" s="29">
        <f t="shared" ca="1" si="155"/>
        <v>36046.157665513747</v>
      </c>
      <c r="E2493" s="29">
        <f ca="1">IF(C2493&lt;Calculator!$D$26,0,IF(DAY($C2493)=1,IF(D2493-Calculator!$G$24&gt;0,Calculator!$G$24,D2493),0))</f>
        <v>0</v>
      </c>
      <c r="F2493" s="29">
        <f ca="1">IF(E2493&gt;0,D2493*Calculator!$G$22/12,0)</f>
        <v>0</v>
      </c>
      <c r="G2493" s="29">
        <f ca="1">IF(E2493&gt;0,(IFERROR(-PMT(Calculator!$G$22/12,Calculator!$G$23*12,Calculator!$G$20),0))-F2493,0)</f>
        <v>0</v>
      </c>
      <c r="H2493" s="29">
        <f t="shared" ca="1" si="156"/>
        <v>1280.9222166061882</v>
      </c>
      <c r="I2493" s="29">
        <f t="shared" ca="1" si="154"/>
        <v>0.22810943583397872</v>
      </c>
      <c r="J2493" s="30">
        <f>Calculator!$G$40</f>
        <v>6.5000000000000002E-2</v>
      </c>
      <c r="K2493" s="29">
        <f ca="1">IF(C2493&gt;=Calculator!$G$27,IF(DAY($C2493)=1,Calculator!$G$34/2,IF(DAY($C2493)=15,Calculator!$G$34/2,0)),0)</f>
        <v>0</v>
      </c>
      <c r="L2493" s="29">
        <f ca="1">IF(DAY($C2493)=28,IF(H2493=0,0,Calculator!$G$35),0)</f>
        <v>0</v>
      </c>
      <c r="M2493" s="29">
        <f ca="1">IF(I2493&gt;0,IF(DAY($C2493)=1,SUM(INDIRECT("I"&amp;(ROW(C2492)-DAY(C2492))):I2492),0),0)</f>
        <v>0</v>
      </c>
      <c r="N2493" s="29">
        <f ca="1">IF(C2493&lt;Calculator!$G$27,0,IF(C2493=Calculator!$G$27,Calculator!$G$39,IF(H2493-K2493&lt;=0,IF(D2493&gt;Calculator!$G$39,IF(H2493-K2493+E2493+L2493+M2493+Calculator!$G$39&gt;Calculator!$G$39,Calculator!$G$39-(H2493+E2493+L2493+M2493-K2493),Calculator!$G$39),D2493),0)))</f>
        <v>0</v>
      </c>
    </row>
    <row r="2494" spans="1:14" ht="15.75" thickBot="1">
      <c r="A2494" s="33" t="str">
        <f ca="1">IF(C2494=Calculator!$H$27,"F",IF(Daily!D2494+Daily!H2494=0,IF(D2493+H2493&gt;0,"L",""),""))</f>
        <v/>
      </c>
      <c r="B2494" s="34">
        <v>2493</v>
      </c>
      <c r="C2494" s="19">
        <f t="shared" ca="1" si="153"/>
        <v>48423</v>
      </c>
      <c r="D2494" s="29">
        <f t="shared" ca="1" si="155"/>
        <v>36046.157665513747</v>
      </c>
      <c r="E2494" s="29">
        <f ca="1">IF(C2494&lt;Calculator!$D$26,0,IF(DAY($C2494)=1,IF(D2494-Calculator!$G$24&gt;0,Calculator!$G$24,D2494),0))</f>
        <v>0</v>
      </c>
      <c r="F2494" s="29">
        <f ca="1">IF(E2494&gt;0,D2494*Calculator!$G$22/12,0)</f>
        <v>0</v>
      </c>
      <c r="G2494" s="29">
        <f ca="1">IF(E2494&gt;0,(IFERROR(-PMT(Calculator!$G$22/12,Calculator!$G$23*12,Calculator!$G$20),0))-F2494,0)</f>
        <v>0</v>
      </c>
      <c r="H2494" s="29">
        <f t="shared" ca="1" si="156"/>
        <v>1280.9222166061882</v>
      </c>
      <c r="I2494" s="29">
        <f t="shared" ca="1" si="154"/>
        <v>0.22810943583397872</v>
      </c>
      <c r="J2494" s="30">
        <f>Calculator!$G$40</f>
        <v>6.5000000000000002E-2</v>
      </c>
      <c r="K2494" s="29">
        <f ca="1">IF(C2494&gt;=Calculator!$G$27,IF(DAY($C2494)=1,Calculator!$G$34/2,IF(DAY($C2494)=15,Calculator!$G$34/2,0)),0)</f>
        <v>0</v>
      </c>
      <c r="L2494" s="29">
        <f ca="1">IF(DAY($C2494)=28,IF(H2494=0,0,Calculator!$G$35),0)</f>
        <v>5000</v>
      </c>
      <c r="M2494" s="29">
        <f ca="1">IF(I2494&gt;0,IF(DAY($C2494)=1,SUM(INDIRECT("I"&amp;(ROW(C2493)-DAY(C2493))):I2493),0),0)</f>
        <v>0</v>
      </c>
      <c r="N2494" s="29">
        <f ca="1">IF(C2494&lt;Calculator!$G$27,0,IF(C2494=Calculator!$G$27,Calculator!$G$39,IF(H2494-K2494&lt;=0,IF(D2494&gt;Calculator!$G$39,IF(H2494-K2494+E2494+L2494+M2494+Calculator!$G$39&gt;Calculator!$G$39,Calculator!$G$39-(H2494+E2494+L2494+M2494-K2494),Calculator!$G$39),D2494),0)))</f>
        <v>0</v>
      </c>
    </row>
    <row r="2495" spans="1:14" ht="15.75" thickBot="1">
      <c r="A2495" s="33" t="str">
        <f ca="1">IF(C2495=Calculator!$H$27,"F",IF(Daily!D2495+Daily!H2495=0,IF(D2494+H2494&gt;0,"L",""),""))</f>
        <v/>
      </c>
      <c r="B2495" s="34">
        <v>2494</v>
      </c>
      <c r="C2495" s="19">
        <f t="shared" ca="1" si="153"/>
        <v>48424</v>
      </c>
      <c r="D2495" s="29">
        <f t="shared" ca="1" si="155"/>
        <v>36046.157665513747</v>
      </c>
      <c r="E2495" s="29">
        <f ca="1">IF(C2495&lt;Calculator!$D$26,0,IF(DAY($C2495)=1,IF(D2495-Calculator!$G$24&gt;0,Calculator!$G$24,D2495),0))</f>
        <v>0</v>
      </c>
      <c r="F2495" s="29">
        <f ca="1">IF(E2495&gt;0,D2495*Calculator!$G$22/12,0)</f>
        <v>0</v>
      </c>
      <c r="G2495" s="29">
        <f ca="1">IF(E2495&gt;0,(IFERROR(-PMT(Calculator!$G$22/12,Calculator!$G$23*12,Calculator!$G$20),0))-F2495,0)</f>
        <v>0</v>
      </c>
      <c r="H2495" s="29">
        <f t="shared" ca="1" si="156"/>
        <v>6280.9222166061882</v>
      </c>
      <c r="I2495" s="29">
        <f t="shared" ca="1" si="154"/>
        <v>1.1185203947380884</v>
      </c>
      <c r="J2495" s="30">
        <f>Calculator!$G$40</f>
        <v>6.5000000000000002E-2</v>
      </c>
      <c r="K2495" s="29">
        <f ca="1">IF(C2495&gt;=Calculator!$G$27,IF(DAY($C2495)=1,Calculator!$G$34/2,IF(DAY($C2495)=15,Calculator!$G$34/2,0)),0)</f>
        <v>0</v>
      </c>
      <c r="L2495" s="29">
        <f ca="1">IF(DAY($C2495)=28,IF(H2495=0,0,Calculator!$G$35),0)</f>
        <v>0</v>
      </c>
      <c r="M2495" s="29">
        <f ca="1">IF(I2495&gt;0,IF(DAY($C2495)=1,SUM(INDIRECT("I"&amp;(ROW(C2494)-DAY(C2494))):I2494),0),0)</f>
        <v>0</v>
      </c>
      <c r="N2495" s="29">
        <f ca="1">IF(C2495&lt;Calculator!$G$27,0,IF(C2495=Calculator!$G$27,Calculator!$G$39,IF(H2495-K2495&lt;=0,IF(D2495&gt;Calculator!$G$39,IF(H2495-K2495+E2495+L2495+M2495+Calculator!$G$39&gt;Calculator!$G$39,Calculator!$G$39-(H2495+E2495+L2495+M2495-K2495),Calculator!$G$39),D2495),0)))</f>
        <v>0</v>
      </c>
    </row>
    <row r="2496" spans="1:14" ht="15.75" thickBot="1">
      <c r="A2496" s="33" t="str">
        <f ca="1">IF(C2496=Calculator!$H$27,"F",IF(Daily!D2496+Daily!H2496=0,IF(D2495+H2495&gt;0,"L",""),""))</f>
        <v/>
      </c>
      <c r="B2496" s="34">
        <v>2495</v>
      </c>
      <c r="C2496" s="19">
        <f t="shared" ca="1" si="153"/>
        <v>48425</v>
      </c>
      <c r="D2496" s="29">
        <f t="shared" ca="1" si="155"/>
        <v>36046.157665513747</v>
      </c>
      <c r="E2496" s="29">
        <f ca="1">IF(C2496&lt;Calculator!$D$26,0,IF(DAY($C2496)=1,IF(D2496-Calculator!$G$24&gt;0,Calculator!$G$24,D2496),0))</f>
        <v>0</v>
      </c>
      <c r="F2496" s="29">
        <f ca="1">IF(E2496&gt;0,D2496*Calculator!$G$22/12,0)</f>
        <v>0</v>
      </c>
      <c r="G2496" s="29">
        <f ca="1">IF(E2496&gt;0,(IFERROR(-PMT(Calculator!$G$22/12,Calculator!$G$23*12,Calculator!$G$20),0))-F2496,0)</f>
        <v>0</v>
      </c>
      <c r="H2496" s="29">
        <f t="shared" ca="1" si="156"/>
        <v>6280.9222166061882</v>
      </c>
      <c r="I2496" s="29">
        <f t="shared" ca="1" si="154"/>
        <v>1.1185203947380884</v>
      </c>
      <c r="J2496" s="30">
        <f>Calculator!$G$40</f>
        <v>6.5000000000000002E-2</v>
      </c>
      <c r="K2496" s="29">
        <f ca="1">IF(C2496&gt;=Calculator!$G$27,IF(DAY($C2496)=1,Calculator!$G$34/2,IF(DAY($C2496)=15,Calculator!$G$34/2,0)),0)</f>
        <v>0</v>
      </c>
      <c r="L2496" s="29">
        <f ca="1">IF(DAY($C2496)=28,IF(H2496=0,0,Calculator!$G$35),0)</f>
        <v>0</v>
      </c>
      <c r="M2496" s="29">
        <f ca="1">IF(I2496&gt;0,IF(DAY($C2496)=1,SUM(INDIRECT("I"&amp;(ROW(C2495)-DAY(C2495))):I2495),0),0)</f>
        <v>0</v>
      </c>
      <c r="N2496" s="29">
        <f ca="1">IF(C2496&lt;Calculator!$G$27,0,IF(C2496=Calculator!$G$27,Calculator!$G$39,IF(H2496-K2496&lt;=0,IF(D2496&gt;Calculator!$G$39,IF(H2496-K2496+E2496+L2496+M2496+Calculator!$G$39&gt;Calculator!$G$39,Calculator!$G$39-(H2496+E2496+L2496+M2496-K2496),Calculator!$G$39),D2496),0)))</f>
        <v>0</v>
      </c>
    </row>
    <row r="2497" spans="1:14" ht="15.75" thickBot="1">
      <c r="A2497" s="33" t="str">
        <f ca="1">IF(C2497=Calculator!$H$27,"F",IF(Daily!D2497+Daily!H2497=0,IF(D2496+H2496&gt;0,"L",""),""))</f>
        <v/>
      </c>
      <c r="B2497" s="34">
        <v>2496</v>
      </c>
      <c r="C2497" s="19">
        <f t="shared" ca="1" si="153"/>
        <v>48426</v>
      </c>
      <c r="D2497" s="29">
        <f t="shared" ca="1" si="155"/>
        <v>36046.157665513747</v>
      </c>
      <c r="E2497" s="29">
        <f ca="1">IF(C2497&lt;Calculator!$D$26,0,IF(DAY($C2497)=1,IF(D2497-Calculator!$G$24&gt;0,Calculator!$G$24,D2497),0))</f>
        <v>0</v>
      </c>
      <c r="F2497" s="29">
        <f ca="1">IF(E2497&gt;0,D2497*Calculator!$G$22/12,0)</f>
        <v>0</v>
      </c>
      <c r="G2497" s="29">
        <f ca="1">IF(E2497&gt;0,(IFERROR(-PMT(Calculator!$G$22/12,Calculator!$G$23*12,Calculator!$G$20),0))-F2497,0)</f>
        <v>0</v>
      </c>
      <c r="H2497" s="29">
        <f t="shared" ca="1" si="156"/>
        <v>6280.9222166061882</v>
      </c>
      <c r="I2497" s="29">
        <f t="shared" ca="1" si="154"/>
        <v>1.1185203947380884</v>
      </c>
      <c r="J2497" s="30">
        <f>Calculator!$G$40</f>
        <v>6.5000000000000002E-2</v>
      </c>
      <c r="K2497" s="29">
        <f ca="1">IF(C2497&gt;=Calculator!$G$27,IF(DAY($C2497)=1,Calculator!$G$34/2,IF(DAY($C2497)=15,Calculator!$G$34/2,0)),0)</f>
        <v>0</v>
      </c>
      <c r="L2497" s="29">
        <f ca="1">IF(DAY($C2497)=28,IF(H2497=0,0,Calculator!$G$35),0)</f>
        <v>0</v>
      </c>
      <c r="M2497" s="29">
        <f ca="1">IF(I2497&gt;0,IF(DAY($C2497)=1,SUM(INDIRECT("I"&amp;(ROW(C2496)-DAY(C2496))):I2496),0),0)</f>
        <v>0</v>
      </c>
      <c r="N2497" s="29">
        <f ca="1">IF(C2497&lt;Calculator!$G$27,0,IF(C2497=Calculator!$G$27,Calculator!$G$39,IF(H2497-K2497&lt;=0,IF(D2497&gt;Calculator!$G$39,IF(H2497-K2497+E2497+L2497+M2497+Calculator!$G$39&gt;Calculator!$G$39,Calculator!$G$39-(H2497+E2497+L2497+M2497-K2497),Calculator!$G$39),D2497),0)))</f>
        <v>0</v>
      </c>
    </row>
    <row r="2498" spans="1:14" ht="15.75" thickBot="1">
      <c r="A2498" s="33" t="str">
        <f ca="1">IF(C2498=Calculator!$H$27,"F",IF(Daily!D2498+Daily!H2498=0,IF(D2497+H2497&gt;0,"L",""),""))</f>
        <v/>
      </c>
      <c r="B2498" s="34">
        <v>2497</v>
      </c>
      <c r="C2498" s="19">
        <f t="shared" ca="1" si="153"/>
        <v>48427</v>
      </c>
      <c r="D2498" s="29">
        <f t="shared" ca="1" si="155"/>
        <v>36046.157665513747</v>
      </c>
      <c r="E2498" s="29">
        <f ca="1">IF(C2498&lt;Calculator!$D$26,0,IF(DAY($C2498)=1,IF(D2498-Calculator!$G$24&gt;0,Calculator!$G$24,D2498),0))</f>
        <v>1878.8756805424866</v>
      </c>
      <c r="F2498" s="29">
        <f ca="1">IF(E2498&gt;0,D2498*Calculator!$G$22/12,0)</f>
        <v>150.19232360630727</v>
      </c>
      <c r="G2498" s="29">
        <f ca="1">IF(E2498&gt;0,(IFERROR(-PMT(Calculator!$G$22/12,Calculator!$G$23*12,Calculator!$G$20),0))-F2498,0)</f>
        <v>1728.6833569361793</v>
      </c>
      <c r="H2498" s="29">
        <f t="shared" ca="1" si="156"/>
        <v>6280.9222166061882</v>
      </c>
      <c r="I2498" s="29">
        <f t="shared" ca="1" si="154"/>
        <v>1.1185203947380884</v>
      </c>
      <c r="J2498" s="30">
        <f>Calculator!$G$40</f>
        <v>6.5000000000000002E-2</v>
      </c>
      <c r="K2498" s="29">
        <f ca="1">IF(C2498&gt;=Calculator!$G$27,IF(DAY($C2498)=1,Calculator!$G$34/2,IF(DAY($C2498)=15,Calculator!$G$34/2,0)),0)</f>
        <v>4500</v>
      </c>
      <c r="L2498" s="29">
        <f ca="1">IF(DAY($C2498)=28,IF(H2498=0,0,Calculator!$G$35),0)</f>
        <v>0</v>
      </c>
      <c r="M2498" s="29">
        <f ca="1">IF(I2498&gt;0,IF(DAY($C2498)=1,SUM(INDIRECT("I"&amp;(ROW(C2497)-DAY(C2497))):I2497),0),0)</f>
        <v>23.714054192179642</v>
      </c>
      <c r="N2498" s="29">
        <f ca="1">IF(C2498&lt;Calculator!$G$27,0,IF(C2498=Calculator!$G$27,Calculator!$G$39,IF(H2498-K2498&lt;=0,IF(D2498&gt;Calculator!$G$39,IF(H2498-K2498+E2498+L2498+M2498+Calculator!$G$39&gt;Calculator!$G$39,Calculator!$G$39-(H2498+E2498+L2498+M2498-K2498),Calculator!$G$39),D2498),0)))</f>
        <v>0</v>
      </c>
    </row>
    <row r="2499" spans="1:14" ht="15.75" thickBot="1">
      <c r="A2499" s="33" t="str">
        <f ca="1">IF(C2499=Calculator!$H$27,"F",IF(Daily!D2499+Daily!H2499=0,IF(D2498+H2498&gt;0,"L",""),""))</f>
        <v/>
      </c>
      <c r="B2499" s="34">
        <v>2498</v>
      </c>
      <c r="C2499" s="19">
        <f t="shared" ref="C2499:C2562" ca="1" si="157">C2498+1</f>
        <v>48428</v>
      </c>
      <c r="D2499" s="29">
        <f t="shared" ca="1" si="155"/>
        <v>34317.47430857757</v>
      </c>
      <c r="E2499" s="29">
        <f ca="1">IF(C2499&lt;Calculator!$D$26,0,IF(DAY($C2499)=1,IF(D2499-Calculator!$G$24&gt;0,Calculator!$G$24,D2499),0))</f>
        <v>0</v>
      </c>
      <c r="F2499" s="29">
        <f ca="1">IF(E2499&gt;0,D2499*Calculator!$G$22/12,0)</f>
        <v>0</v>
      </c>
      <c r="G2499" s="29">
        <f ca="1">IF(E2499&gt;0,(IFERROR(-PMT(Calculator!$G$22/12,Calculator!$G$23*12,Calculator!$G$20),0))-F2499,0)</f>
        <v>0</v>
      </c>
      <c r="H2499" s="29">
        <f t="shared" ca="1" si="156"/>
        <v>3683.5119513408545</v>
      </c>
      <c r="I2499" s="29">
        <f t="shared" ref="I2499:I2562" ca="1" si="158">H2499*J2499/365</f>
        <v>0.6559678817456317</v>
      </c>
      <c r="J2499" s="30">
        <f>Calculator!$G$40</f>
        <v>6.5000000000000002E-2</v>
      </c>
      <c r="K2499" s="29">
        <f ca="1">IF(C2499&gt;=Calculator!$G$27,IF(DAY($C2499)=1,Calculator!$G$34/2,IF(DAY($C2499)=15,Calculator!$G$34/2,0)),0)</f>
        <v>0</v>
      </c>
      <c r="L2499" s="29">
        <f ca="1">IF(DAY($C2499)=28,IF(H2499=0,0,Calculator!$G$35),0)</f>
        <v>0</v>
      </c>
      <c r="M2499" s="29">
        <f ca="1">IF(I2499&gt;0,IF(DAY($C2499)=1,SUM(INDIRECT("I"&amp;(ROW(C2498)-DAY(C2498))):I2498),0),0)</f>
        <v>0</v>
      </c>
      <c r="N2499" s="29">
        <f ca="1">IF(C2499&lt;Calculator!$G$27,0,IF(C2499=Calculator!$G$27,Calculator!$G$39,IF(H2499-K2499&lt;=0,IF(D2499&gt;Calculator!$G$39,IF(H2499-K2499+E2499+L2499+M2499+Calculator!$G$39&gt;Calculator!$G$39,Calculator!$G$39-(H2499+E2499+L2499+M2499-K2499),Calculator!$G$39),D2499),0)))</f>
        <v>0</v>
      </c>
    </row>
    <row r="2500" spans="1:14" ht="15.75" thickBot="1">
      <c r="A2500" s="33" t="str">
        <f ca="1">IF(C2500=Calculator!$H$27,"F",IF(Daily!D2500+Daily!H2500=0,IF(D2499+H2499&gt;0,"L",""),""))</f>
        <v/>
      </c>
      <c r="B2500" s="34">
        <v>2499</v>
      </c>
      <c r="C2500" s="19">
        <f t="shared" ca="1" si="157"/>
        <v>48429</v>
      </c>
      <c r="D2500" s="29">
        <f t="shared" ref="D2500:D2563" ca="1" si="159">IF(((D2499-G2499)-N2499)&lt;0,0,((D2499-G2499)-N2499))</f>
        <v>34317.47430857757</v>
      </c>
      <c r="E2500" s="29">
        <f ca="1">IF(C2500&lt;Calculator!$D$26,0,IF(DAY($C2500)=1,IF(D2500-Calculator!$G$24&gt;0,Calculator!$G$24,D2500),0))</f>
        <v>0</v>
      </c>
      <c r="F2500" s="29">
        <f ca="1">IF(E2500&gt;0,D2500*Calculator!$G$22/12,0)</f>
        <v>0</v>
      </c>
      <c r="G2500" s="29">
        <f ca="1">IF(E2500&gt;0,(IFERROR(-PMT(Calculator!$G$22/12,Calculator!$G$23*12,Calculator!$G$20),0))-F2500,0)</f>
        <v>0</v>
      </c>
      <c r="H2500" s="29">
        <f t="shared" ref="H2500:H2563" ca="1" si="160">IF((H2499-K2499+SUM(L2499:N2499)+E2499)&lt;0,0,(H2499-K2499+SUM(L2499:N2499)+E2499))</f>
        <v>3683.5119513408545</v>
      </c>
      <c r="I2500" s="29">
        <f t="shared" ca="1" si="158"/>
        <v>0.6559678817456317</v>
      </c>
      <c r="J2500" s="30">
        <f>Calculator!$G$40</f>
        <v>6.5000000000000002E-2</v>
      </c>
      <c r="K2500" s="29">
        <f ca="1">IF(C2500&gt;=Calculator!$G$27,IF(DAY($C2500)=1,Calculator!$G$34/2,IF(DAY($C2500)=15,Calculator!$G$34/2,0)),0)</f>
        <v>0</v>
      </c>
      <c r="L2500" s="29">
        <f ca="1">IF(DAY($C2500)=28,IF(H2500=0,0,Calculator!$G$35),0)</f>
        <v>0</v>
      </c>
      <c r="M2500" s="29">
        <f ca="1">IF(I2500&gt;0,IF(DAY($C2500)=1,SUM(INDIRECT("I"&amp;(ROW(C2499)-DAY(C2499))):I2499),0),0)</f>
        <v>0</v>
      </c>
      <c r="N2500" s="29">
        <f ca="1">IF(C2500&lt;Calculator!$G$27,0,IF(C2500=Calculator!$G$27,Calculator!$G$39,IF(H2500-K2500&lt;=0,IF(D2500&gt;Calculator!$G$39,IF(H2500-K2500+E2500+L2500+M2500+Calculator!$G$39&gt;Calculator!$G$39,Calculator!$G$39-(H2500+E2500+L2500+M2500-K2500),Calculator!$G$39),D2500),0)))</f>
        <v>0</v>
      </c>
    </row>
    <row r="2501" spans="1:14" ht="15.75" thickBot="1">
      <c r="A2501" s="33" t="str">
        <f ca="1">IF(C2501=Calculator!$H$27,"F",IF(Daily!D2501+Daily!H2501=0,IF(D2500+H2500&gt;0,"L",""),""))</f>
        <v/>
      </c>
      <c r="B2501" s="34">
        <v>2500</v>
      </c>
      <c r="C2501" s="19">
        <f t="shared" ca="1" si="157"/>
        <v>48430</v>
      </c>
      <c r="D2501" s="29">
        <f t="shared" ca="1" si="159"/>
        <v>34317.47430857757</v>
      </c>
      <c r="E2501" s="29">
        <f ca="1">IF(C2501&lt;Calculator!$D$26,0,IF(DAY($C2501)=1,IF(D2501-Calculator!$G$24&gt;0,Calculator!$G$24,D2501),0))</f>
        <v>0</v>
      </c>
      <c r="F2501" s="29">
        <f ca="1">IF(E2501&gt;0,D2501*Calculator!$G$22/12,0)</f>
        <v>0</v>
      </c>
      <c r="G2501" s="29">
        <f ca="1">IF(E2501&gt;0,(IFERROR(-PMT(Calculator!$G$22/12,Calculator!$G$23*12,Calculator!$G$20),0))-F2501,0)</f>
        <v>0</v>
      </c>
      <c r="H2501" s="29">
        <f t="shared" ca="1" si="160"/>
        <v>3683.5119513408545</v>
      </c>
      <c r="I2501" s="29">
        <f t="shared" ca="1" si="158"/>
        <v>0.6559678817456317</v>
      </c>
      <c r="J2501" s="30">
        <f>Calculator!$G$40</f>
        <v>6.5000000000000002E-2</v>
      </c>
      <c r="K2501" s="29">
        <f ca="1">IF(C2501&gt;=Calculator!$G$27,IF(DAY($C2501)=1,Calculator!$G$34/2,IF(DAY($C2501)=15,Calculator!$G$34/2,0)),0)</f>
        <v>0</v>
      </c>
      <c r="L2501" s="29">
        <f ca="1">IF(DAY($C2501)=28,IF(H2501=0,0,Calculator!$G$35),0)</f>
        <v>0</v>
      </c>
      <c r="M2501" s="29">
        <f ca="1">IF(I2501&gt;0,IF(DAY($C2501)=1,SUM(INDIRECT("I"&amp;(ROW(C2500)-DAY(C2500))):I2500),0),0)</f>
        <v>0</v>
      </c>
      <c r="N2501" s="29">
        <f ca="1">IF(C2501&lt;Calculator!$G$27,0,IF(C2501=Calculator!$G$27,Calculator!$G$39,IF(H2501-K2501&lt;=0,IF(D2501&gt;Calculator!$G$39,IF(H2501-K2501+E2501+L2501+M2501+Calculator!$G$39&gt;Calculator!$G$39,Calculator!$G$39-(H2501+E2501+L2501+M2501-K2501),Calculator!$G$39),D2501),0)))</f>
        <v>0</v>
      </c>
    </row>
    <row r="2502" spans="1:14" ht="15.75" thickBot="1">
      <c r="A2502" s="33" t="str">
        <f ca="1">IF(C2502=Calculator!$H$27,"F",IF(Daily!D2502+Daily!H2502=0,IF(D2501+H2501&gt;0,"L",""),""))</f>
        <v/>
      </c>
      <c r="B2502" s="34">
        <v>2501</v>
      </c>
      <c r="C2502" s="19">
        <f t="shared" ca="1" si="157"/>
        <v>48431</v>
      </c>
      <c r="D2502" s="29">
        <f t="shared" ca="1" si="159"/>
        <v>34317.47430857757</v>
      </c>
      <c r="E2502" s="29">
        <f ca="1">IF(C2502&lt;Calculator!$D$26,0,IF(DAY($C2502)=1,IF(D2502-Calculator!$G$24&gt;0,Calculator!$G$24,D2502),0))</f>
        <v>0</v>
      </c>
      <c r="F2502" s="29">
        <f ca="1">IF(E2502&gt;0,D2502*Calculator!$G$22/12,0)</f>
        <v>0</v>
      </c>
      <c r="G2502" s="29">
        <f ca="1">IF(E2502&gt;0,(IFERROR(-PMT(Calculator!$G$22/12,Calculator!$G$23*12,Calculator!$G$20),0))-F2502,0)</f>
        <v>0</v>
      </c>
      <c r="H2502" s="29">
        <f t="shared" ca="1" si="160"/>
        <v>3683.5119513408545</v>
      </c>
      <c r="I2502" s="29">
        <f t="shared" ca="1" si="158"/>
        <v>0.6559678817456317</v>
      </c>
      <c r="J2502" s="30">
        <f>Calculator!$G$40</f>
        <v>6.5000000000000002E-2</v>
      </c>
      <c r="K2502" s="29">
        <f ca="1">IF(C2502&gt;=Calculator!$G$27,IF(DAY($C2502)=1,Calculator!$G$34/2,IF(DAY($C2502)=15,Calculator!$G$34/2,0)),0)</f>
        <v>0</v>
      </c>
      <c r="L2502" s="29">
        <f ca="1">IF(DAY($C2502)=28,IF(H2502=0,0,Calculator!$G$35),0)</f>
        <v>0</v>
      </c>
      <c r="M2502" s="29">
        <f ca="1">IF(I2502&gt;0,IF(DAY($C2502)=1,SUM(INDIRECT("I"&amp;(ROW(C2501)-DAY(C2501))):I2501),0),0)</f>
        <v>0</v>
      </c>
      <c r="N2502" s="29">
        <f ca="1">IF(C2502&lt;Calculator!$G$27,0,IF(C2502=Calculator!$G$27,Calculator!$G$39,IF(H2502-K2502&lt;=0,IF(D2502&gt;Calculator!$G$39,IF(H2502-K2502+E2502+L2502+M2502+Calculator!$G$39&gt;Calculator!$G$39,Calculator!$G$39-(H2502+E2502+L2502+M2502-K2502),Calculator!$G$39),D2502),0)))</f>
        <v>0</v>
      </c>
    </row>
    <row r="2503" spans="1:14" ht="15.75" thickBot="1">
      <c r="A2503" s="33" t="str">
        <f ca="1">IF(C2503=Calculator!$H$27,"F",IF(Daily!D2503+Daily!H2503=0,IF(D2502+H2502&gt;0,"L",""),""))</f>
        <v/>
      </c>
      <c r="B2503" s="34">
        <v>2502</v>
      </c>
      <c r="C2503" s="19">
        <f t="shared" ca="1" si="157"/>
        <v>48432</v>
      </c>
      <c r="D2503" s="29">
        <f t="shared" ca="1" si="159"/>
        <v>34317.47430857757</v>
      </c>
      <c r="E2503" s="29">
        <f ca="1">IF(C2503&lt;Calculator!$D$26,0,IF(DAY($C2503)=1,IF(D2503-Calculator!$G$24&gt;0,Calculator!$G$24,D2503),0))</f>
        <v>0</v>
      </c>
      <c r="F2503" s="29">
        <f ca="1">IF(E2503&gt;0,D2503*Calculator!$G$22/12,0)</f>
        <v>0</v>
      </c>
      <c r="G2503" s="29">
        <f ca="1">IF(E2503&gt;0,(IFERROR(-PMT(Calculator!$G$22/12,Calculator!$G$23*12,Calculator!$G$20),0))-F2503,0)</f>
        <v>0</v>
      </c>
      <c r="H2503" s="29">
        <f t="shared" ca="1" si="160"/>
        <v>3683.5119513408545</v>
      </c>
      <c r="I2503" s="29">
        <f t="shared" ca="1" si="158"/>
        <v>0.6559678817456317</v>
      </c>
      <c r="J2503" s="30">
        <f>Calculator!$G$40</f>
        <v>6.5000000000000002E-2</v>
      </c>
      <c r="K2503" s="29">
        <f ca="1">IF(C2503&gt;=Calculator!$G$27,IF(DAY($C2503)=1,Calculator!$G$34/2,IF(DAY($C2503)=15,Calculator!$G$34/2,0)),0)</f>
        <v>0</v>
      </c>
      <c r="L2503" s="29">
        <f ca="1">IF(DAY($C2503)=28,IF(H2503=0,0,Calculator!$G$35),0)</f>
        <v>0</v>
      </c>
      <c r="M2503" s="29">
        <f ca="1">IF(I2503&gt;0,IF(DAY($C2503)=1,SUM(INDIRECT("I"&amp;(ROW(C2502)-DAY(C2502))):I2502),0),0)</f>
        <v>0</v>
      </c>
      <c r="N2503" s="29">
        <f ca="1">IF(C2503&lt;Calculator!$G$27,0,IF(C2503=Calculator!$G$27,Calculator!$G$39,IF(H2503-K2503&lt;=0,IF(D2503&gt;Calculator!$G$39,IF(H2503-K2503+E2503+L2503+M2503+Calculator!$G$39&gt;Calculator!$G$39,Calculator!$G$39-(H2503+E2503+L2503+M2503-K2503),Calculator!$G$39),D2503),0)))</f>
        <v>0</v>
      </c>
    </row>
    <row r="2504" spans="1:14" ht="15.75" thickBot="1">
      <c r="A2504" s="33" t="str">
        <f ca="1">IF(C2504=Calculator!$H$27,"F",IF(Daily!D2504+Daily!H2504=0,IF(D2503+H2503&gt;0,"L",""),""))</f>
        <v/>
      </c>
      <c r="B2504" s="34">
        <v>2503</v>
      </c>
      <c r="C2504" s="19">
        <f t="shared" ca="1" si="157"/>
        <v>48433</v>
      </c>
      <c r="D2504" s="29">
        <f t="shared" ca="1" si="159"/>
        <v>34317.47430857757</v>
      </c>
      <c r="E2504" s="29">
        <f ca="1">IF(C2504&lt;Calculator!$D$26,0,IF(DAY($C2504)=1,IF(D2504-Calculator!$G$24&gt;0,Calculator!$G$24,D2504),0))</f>
        <v>0</v>
      </c>
      <c r="F2504" s="29">
        <f ca="1">IF(E2504&gt;0,D2504*Calculator!$G$22/12,0)</f>
        <v>0</v>
      </c>
      <c r="G2504" s="29">
        <f ca="1">IF(E2504&gt;0,(IFERROR(-PMT(Calculator!$G$22/12,Calculator!$G$23*12,Calculator!$G$20),0))-F2504,0)</f>
        <v>0</v>
      </c>
      <c r="H2504" s="29">
        <f t="shared" ca="1" si="160"/>
        <v>3683.5119513408545</v>
      </c>
      <c r="I2504" s="29">
        <f t="shared" ca="1" si="158"/>
        <v>0.6559678817456317</v>
      </c>
      <c r="J2504" s="30">
        <f>Calculator!$G$40</f>
        <v>6.5000000000000002E-2</v>
      </c>
      <c r="K2504" s="29">
        <f ca="1">IF(C2504&gt;=Calculator!$G$27,IF(DAY($C2504)=1,Calculator!$G$34/2,IF(DAY($C2504)=15,Calculator!$G$34/2,0)),0)</f>
        <v>0</v>
      </c>
      <c r="L2504" s="29">
        <f ca="1">IF(DAY($C2504)=28,IF(H2504=0,0,Calculator!$G$35),0)</f>
        <v>0</v>
      </c>
      <c r="M2504" s="29">
        <f ca="1">IF(I2504&gt;0,IF(DAY($C2504)=1,SUM(INDIRECT("I"&amp;(ROW(C2503)-DAY(C2503))):I2503),0),0)</f>
        <v>0</v>
      </c>
      <c r="N2504" s="29">
        <f ca="1">IF(C2504&lt;Calculator!$G$27,0,IF(C2504=Calculator!$G$27,Calculator!$G$39,IF(H2504-K2504&lt;=0,IF(D2504&gt;Calculator!$G$39,IF(H2504-K2504+E2504+L2504+M2504+Calculator!$G$39&gt;Calculator!$G$39,Calculator!$G$39-(H2504+E2504+L2504+M2504-K2504),Calculator!$G$39),D2504),0)))</f>
        <v>0</v>
      </c>
    </row>
    <row r="2505" spans="1:14" ht="15.75" thickBot="1">
      <c r="A2505" s="33" t="str">
        <f ca="1">IF(C2505=Calculator!$H$27,"F",IF(Daily!D2505+Daily!H2505=0,IF(D2504+H2504&gt;0,"L",""),""))</f>
        <v/>
      </c>
      <c r="B2505" s="34">
        <v>2504</v>
      </c>
      <c r="C2505" s="19">
        <f t="shared" ca="1" si="157"/>
        <v>48434</v>
      </c>
      <c r="D2505" s="29">
        <f t="shared" ca="1" si="159"/>
        <v>34317.47430857757</v>
      </c>
      <c r="E2505" s="29">
        <f ca="1">IF(C2505&lt;Calculator!$D$26,0,IF(DAY($C2505)=1,IF(D2505-Calculator!$G$24&gt;0,Calculator!$G$24,D2505),0))</f>
        <v>0</v>
      </c>
      <c r="F2505" s="29">
        <f ca="1">IF(E2505&gt;0,D2505*Calculator!$G$22/12,0)</f>
        <v>0</v>
      </c>
      <c r="G2505" s="29">
        <f ca="1">IF(E2505&gt;0,(IFERROR(-PMT(Calculator!$G$22/12,Calculator!$G$23*12,Calculator!$G$20),0))-F2505,0)</f>
        <v>0</v>
      </c>
      <c r="H2505" s="29">
        <f t="shared" ca="1" si="160"/>
        <v>3683.5119513408545</v>
      </c>
      <c r="I2505" s="29">
        <f t="shared" ca="1" si="158"/>
        <v>0.6559678817456317</v>
      </c>
      <c r="J2505" s="30">
        <f>Calculator!$G$40</f>
        <v>6.5000000000000002E-2</v>
      </c>
      <c r="K2505" s="29">
        <f ca="1">IF(C2505&gt;=Calculator!$G$27,IF(DAY($C2505)=1,Calculator!$G$34/2,IF(DAY($C2505)=15,Calculator!$G$34/2,0)),0)</f>
        <v>0</v>
      </c>
      <c r="L2505" s="29">
        <f ca="1">IF(DAY($C2505)=28,IF(H2505=0,0,Calculator!$G$35),0)</f>
        <v>0</v>
      </c>
      <c r="M2505" s="29">
        <f ca="1">IF(I2505&gt;0,IF(DAY($C2505)=1,SUM(INDIRECT("I"&amp;(ROW(C2504)-DAY(C2504))):I2504),0),0)</f>
        <v>0</v>
      </c>
      <c r="N2505" s="29">
        <f ca="1">IF(C2505&lt;Calculator!$G$27,0,IF(C2505=Calculator!$G$27,Calculator!$G$39,IF(H2505-K2505&lt;=0,IF(D2505&gt;Calculator!$G$39,IF(H2505-K2505+E2505+L2505+M2505+Calculator!$G$39&gt;Calculator!$G$39,Calculator!$G$39-(H2505+E2505+L2505+M2505-K2505),Calculator!$G$39),D2505),0)))</f>
        <v>0</v>
      </c>
    </row>
    <row r="2506" spans="1:14" ht="15.75" thickBot="1">
      <c r="A2506" s="33" t="str">
        <f ca="1">IF(C2506=Calculator!$H$27,"F",IF(Daily!D2506+Daily!H2506=0,IF(D2505+H2505&gt;0,"L",""),""))</f>
        <v/>
      </c>
      <c r="B2506" s="34">
        <v>2505</v>
      </c>
      <c r="C2506" s="19">
        <f t="shared" ca="1" si="157"/>
        <v>48435</v>
      </c>
      <c r="D2506" s="29">
        <f t="shared" ca="1" si="159"/>
        <v>34317.47430857757</v>
      </c>
      <c r="E2506" s="29">
        <f ca="1">IF(C2506&lt;Calculator!$D$26,0,IF(DAY($C2506)=1,IF(D2506-Calculator!$G$24&gt;0,Calculator!$G$24,D2506),0))</f>
        <v>0</v>
      </c>
      <c r="F2506" s="29">
        <f ca="1">IF(E2506&gt;0,D2506*Calculator!$G$22/12,0)</f>
        <v>0</v>
      </c>
      <c r="G2506" s="29">
        <f ca="1">IF(E2506&gt;0,(IFERROR(-PMT(Calculator!$G$22/12,Calculator!$G$23*12,Calculator!$G$20),0))-F2506,0)</f>
        <v>0</v>
      </c>
      <c r="H2506" s="29">
        <f t="shared" ca="1" si="160"/>
        <v>3683.5119513408545</v>
      </c>
      <c r="I2506" s="29">
        <f t="shared" ca="1" si="158"/>
        <v>0.6559678817456317</v>
      </c>
      <c r="J2506" s="30">
        <f>Calculator!$G$40</f>
        <v>6.5000000000000002E-2</v>
      </c>
      <c r="K2506" s="29">
        <f ca="1">IF(C2506&gt;=Calculator!$G$27,IF(DAY($C2506)=1,Calculator!$G$34/2,IF(DAY($C2506)=15,Calculator!$G$34/2,0)),0)</f>
        <v>0</v>
      </c>
      <c r="L2506" s="29">
        <f ca="1">IF(DAY($C2506)=28,IF(H2506=0,0,Calculator!$G$35),0)</f>
        <v>0</v>
      </c>
      <c r="M2506" s="29">
        <f ca="1">IF(I2506&gt;0,IF(DAY($C2506)=1,SUM(INDIRECT("I"&amp;(ROW(C2505)-DAY(C2505))):I2505),0),0)</f>
        <v>0</v>
      </c>
      <c r="N2506" s="29">
        <f ca="1">IF(C2506&lt;Calculator!$G$27,0,IF(C2506=Calculator!$G$27,Calculator!$G$39,IF(H2506-K2506&lt;=0,IF(D2506&gt;Calculator!$G$39,IF(H2506-K2506+E2506+L2506+M2506+Calculator!$G$39&gt;Calculator!$G$39,Calculator!$G$39-(H2506+E2506+L2506+M2506-K2506),Calculator!$G$39),D2506),0)))</f>
        <v>0</v>
      </c>
    </row>
    <row r="2507" spans="1:14" ht="15.75" thickBot="1">
      <c r="A2507" s="33" t="str">
        <f ca="1">IF(C2507=Calculator!$H$27,"F",IF(Daily!D2507+Daily!H2507=0,IF(D2506+H2506&gt;0,"L",""),""))</f>
        <v/>
      </c>
      <c r="B2507" s="34">
        <v>2506</v>
      </c>
      <c r="C2507" s="19">
        <f t="shared" ca="1" si="157"/>
        <v>48436</v>
      </c>
      <c r="D2507" s="29">
        <f t="shared" ca="1" si="159"/>
        <v>34317.47430857757</v>
      </c>
      <c r="E2507" s="29">
        <f ca="1">IF(C2507&lt;Calculator!$D$26,0,IF(DAY($C2507)=1,IF(D2507-Calculator!$G$24&gt;0,Calculator!$G$24,D2507),0))</f>
        <v>0</v>
      </c>
      <c r="F2507" s="29">
        <f ca="1">IF(E2507&gt;0,D2507*Calculator!$G$22/12,0)</f>
        <v>0</v>
      </c>
      <c r="G2507" s="29">
        <f ca="1">IF(E2507&gt;0,(IFERROR(-PMT(Calculator!$G$22/12,Calculator!$G$23*12,Calculator!$G$20),0))-F2507,0)</f>
        <v>0</v>
      </c>
      <c r="H2507" s="29">
        <f t="shared" ca="1" si="160"/>
        <v>3683.5119513408545</v>
      </c>
      <c r="I2507" s="29">
        <f t="shared" ca="1" si="158"/>
        <v>0.6559678817456317</v>
      </c>
      <c r="J2507" s="30">
        <f>Calculator!$G$40</f>
        <v>6.5000000000000002E-2</v>
      </c>
      <c r="K2507" s="29">
        <f ca="1">IF(C2507&gt;=Calculator!$G$27,IF(DAY($C2507)=1,Calculator!$G$34/2,IF(DAY($C2507)=15,Calculator!$G$34/2,0)),0)</f>
        <v>0</v>
      </c>
      <c r="L2507" s="29">
        <f ca="1">IF(DAY($C2507)=28,IF(H2507=0,0,Calculator!$G$35),0)</f>
        <v>0</v>
      </c>
      <c r="M2507" s="29">
        <f ca="1">IF(I2507&gt;0,IF(DAY($C2507)=1,SUM(INDIRECT("I"&amp;(ROW(C2506)-DAY(C2506))):I2506),0),0)</f>
        <v>0</v>
      </c>
      <c r="N2507" s="29">
        <f ca="1">IF(C2507&lt;Calculator!$G$27,0,IF(C2507=Calculator!$G$27,Calculator!$G$39,IF(H2507-K2507&lt;=0,IF(D2507&gt;Calculator!$G$39,IF(H2507-K2507+E2507+L2507+M2507+Calculator!$G$39&gt;Calculator!$G$39,Calculator!$G$39-(H2507+E2507+L2507+M2507-K2507),Calculator!$G$39),D2507),0)))</f>
        <v>0</v>
      </c>
    </row>
    <row r="2508" spans="1:14" ht="15.75" thickBot="1">
      <c r="A2508" s="33" t="str">
        <f ca="1">IF(C2508=Calculator!$H$27,"F",IF(Daily!D2508+Daily!H2508=0,IF(D2507+H2507&gt;0,"L",""),""))</f>
        <v/>
      </c>
      <c r="B2508" s="34">
        <v>2507</v>
      </c>
      <c r="C2508" s="19">
        <f t="shared" ca="1" si="157"/>
        <v>48437</v>
      </c>
      <c r="D2508" s="29">
        <f t="shared" ca="1" si="159"/>
        <v>34317.47430857757</v>
      </c>
      <c r="E2508" s="29">
        <f ca="1">IF(C2508&lt;Calculator!$D$26,0,IF(DAY($C2508)=1,IF(D2508-Calculator!$G$24&gt;0,Calculator!$G$24,D2508),0))</f>
        <v>0</v>
      </c>
      <c r="F2508" s="29">
        <f ca="1">IF(E2508&gt;0,D2508*Calculator!$G$22/12,0)</f>
        <v>0</v>
      </c>
      <c r="G2508" s="29">
        <f ca="1">IF(E2508&gt;0,(IFERROR(-PMT(Calculator!$G$22/12,Calculator!$G$23*12,Calculator!$G$20),0))-F2508,0)</f>
        <v>0</v>
      </c>
      <c r="H2508" s="29">
        <f t="shared" ca="1" si="160"/>
        <v>3683.5119513408545</v>
      </c>
      <c r="I2508" s="29">
        <f t="shared" ca="1" si="158"/>
        <v>0.6559678817456317</v>
      </c>
      <c r="J2508" s="30">
        <f>Calculator!$G$40</f>
        <v>6.5000000000000002E-2</v>
      </c>
      <c r="K2508" s="29">
        <f ca="1">IF(C2508&gt;=Calculator!$G$27,IF(DAY($C2508)=1,Calculator!$G$34/2,IF(DAY($C2508)=15,Calculator!$G$34/2,0)),0)</f>
        <v>0</v>
      </c>
      <c r="L2508" s="29">
        <f ca="1">IF(DAY($C2508)=28,IF(H2508=0,0,Calculator!$G$35),0)</f>
        <v>0</v>
      </c>
      <c r="M2508" s="29">
        <f ca="1">IF(I2508&gt;0,IF(DAY($C2508)=1,SUM(INDIRECT("I"&amp;(ROW(C2507)-DAY(C2507))):I2507),0),0)</f>
        <v>0</v>
      </c>
      <c r="N2508" s="29">
        <f ca="1">IF(C2508&lt;Calculator!$G$27,0,IF(C2508=Calculator!$G$27,Calculator!$G$39,IF(H2508-K2508&lt;=0,IF(D2508&gt;Calculator!$G$39,IF(H2508-K2508+E2508+L2508+M2508+Calculator!$G$39&gt;Calculator!$G$39,Calculator!$G$39-(H2508+E2508+L2508+M2508-K2508),Calculator!$G$39),D2508),0)))</f>
        <v>0</v>
      </c>
    </row>
    <row r="2509" spans="1:14" ht="15.75" thickBot="1">
      <c r="A2509" s="33" t="str">
        <f ca="1">IF(C2509=Calculator!$H$27,"F",IF(Daily!D2509+Daily!H2509=0,IF(D2508+H2508&gt;0,"L",""),""))</f>
        <v/>
      </c>
      <c r="B2509" s="34">
        <v>2508</v>
      </c>
      <c r="C2509" s="19">
        <f t="shared" ca="1" si="157"/>
        <v>48438</v>
      </c>
      <c r="D2509" s="29">
        <f t="shared" ca="1" si="159"/>
        <v>34317.47430857757</v>
      </c>
      <c r="E2509" s="29">
        <f ca="1">IF(C2509&lt;Calculator!$D$26,0,IF(DAY($C2509)=1,IF(D2509-Calculator!$G$24&gt;0,Calculator!$G$24,D2509),0))</f>
        <v>0</v>
      </c>
      <c r="F2509" s="29">
        <f ca="1">IF(E2509&gt;0,D2509*Calculator!$G$22/12,0)</f>
        <v>0</v>
      </c>
      <c r="G2509" s="29">
        <f ca="1">IF(E2509&gt;0,(IFERROR(-PMT(Calculator!$G$22/12,Calculator!$G$23*12,Calculator!$G$20),0))-F2509,0)</f>
        <v>0</v>
      </c>
      <c r="H2509" s="29">
        <f t="shared" ca="1" si="160"/>
        <v>3683.5119513408545</v>
      </c>
      <c r="I2509" s="29">
        <f t="shared" ca="1" si="158"/>
        <v>0.6559678817456317</v>
      </c>
      <c r="J2509" s="30">
        <f>Calculator!$G$40</f>
        <v>6.5000000000000002E-2</v>
      </c>
      <c r="K2509" s="29">
        <f ca="1">IF(C2509&gt;=Calculator!$G$27,IF(DAY($C2509)=1,Calculator!$G$34/2,IF(DAY($C2509)=15,Calculator!$G$34/2,0)),0)</f>
        <v>0</v>
      </c>
      <c r="L2509" s="29">
        <f ca="1">IF(DAY($C2509)=28,IF(H2509=0,0,Calculator!$G$35),0)</f>
        <v>0</v>
      </c>
      <c r="M2509" s="29">
        <f ca="1">IF(I2509&gt;0,IF(DAY($C2509)=1,SUM(INDIRECT("I"&amp;(ROW(C2508)-DAY(C2508))):I2508),0),0)</f>
        <v>0</v>
      </c>
      <c r="N2509" s="29">
        <f ca="1">IF(C2509&lt;Calculator!$G$27,0,IF(C2509=Calculator!$G$27,Calculator!$G$39,IF(H2509-K2509&lt;=0,IF(D2509&gt;Calculator!$G$39,IF(H2509-K2509+E2509+L2509+M2509+Calculator!$G$39&gt;Calculator!$G$39,Calculator!$G$39-(H2509+E2509+L2509+M2509-K2509),Calculator!$G$39),D2509),0)))</f>
        <v>0</v>
      </c>
    </row>
    <row r="2510" spans="1:14" ht="15.75" thickBot="1">
      <c r="A2510" s="33" t="str">
        <f ca="1">IF(C2510=Calculator!$H$27,"F",IF(Daily!D2510+Daily!H2510=0,IF(D2509+H2509&gt;0,"L",""),""))</f>
        <v/>
      </c>
      <c r="B2510" s="34">
        <v>2509</v>
      </c>
      <c r="C2510" s="19">
        <f t="shared" ca="1" si="157"/>
        <v>48439</v>
      </c>
      <c r="D2510" s="29">
        <f t="shared" ca="1" si="159"/>
        <v>34317.47430857757</v>
      </c>
      <c r="E2510" s="29">
        <f ca="1">IF(C2510&lt;Calculator!$D$26,0,IF(DAY($C2510)=1,IF(D2510-Calculator!$G$24&gt;0,Calculator!$G$24,D2510),0))</f>
        <v>0</v>
      </c>
      <c r="F2510" s="29">
        <f ca="1">IF(E2510&gt;0,D2510*Calculator!$G$22/12,0)</f>
        <v>0</v>
      </c>
      <c r="G2510" s="29">
        <f ca="1">IF(E2510&gt;0,(IFERROR(-PMT(Calculator!$G$22/12,Calculator!$G$23*12,Calculator!$G$20),0))-F2510,0)</f>
        <v>0</v>
      </c>
      <c r="H2510" s="29">
        <f t="shared" ca="1" si="160"/>
        <v>3683.5119513408545</v>
      </c>
      <c r="I2510" s="29">
        <f t="shared" ca="1" si="158"/>
        <v>0.6559678817456317</v>
      </c>
      <c r="J2510" s="30">
        <f>Calculator!$G$40</f>
        <v>6.5000000000000002E-2</v>
      </c>
      <c r="K2510" s="29">
        <f ca="1">IF(C2510&gt;=Calculator!$G$27,IF(DAY($C2510)=1,Calculator!$G$34/2,IF(DAY($C2510)=15,Calculator!$G$34/2,0)),0)</f>
        <v>0</v>
      </c>
      <c r="L2510" s="29">
        <f ca="1">IF(DAY($C2510)=28,IF(H2510=0,0,Calculator!$G$35),0)</f>
        <v>0</v>
      </c>
      <c r="M2510" s="29">
        <f ca="1">IF(I2510&gt;0,IF(DAY($C2510)=1,SUM(INDIRECT("I"&amp;(ROW(C2509)-DAY(C2509))):I2509),0),0)</f>
        <v>0</v>
      </c>
      <c r="N2510" s="29">
        <f ca="1">IF(C2510&lt;Calculator!$G$27,0,IF(C2510=Calculator!$G$27,Calculator!$G$39,IF(H2510-K2510&lt;=0,IF(D2510&gt;Calculator!$G$39,IF(H2510-K2510+E2510+L2510+M2510+Calculator!$G$39&gt;Calculator!$G$39,Calculator!$G$39-(H2510+E2510+L2510+M2510-K2510),Calculator!$G$39),D2510),0)))</f>
        <v>0</v>
      </c>
    </row>
    <row r="2511" spans="1:14" ht="15.75" thickBot="1">
      <c r="A2511" s="33" t="str">
        <f ca="1">IF(C2511=Calculator!$H$27,"F",IF(Daily!D2511+Daily!H2511=0,IF(D2510+H2510&gt;0,"L",""),""))</f>
        <v/>
      </c>
      <c r="B2511" s="34">
        <v>2510</v>
      </c>
      <c r="C2511" s="19">
        <f t="shared" ca="1" si="157"/>
        <v>48440</v>
      </c>
      <c r="D2511" s="29">
        <f t="shared" ca="1" si="159"/>
        <v>34317.47430857757</v>
      </c>
      <c r="E2511" s="29">
        <f ca="1">IF(C2511&lt;Calculator!$D$26,0,IF(DAY($C2511)=1,IF(D2511-Calculator!$G$24&gt;0,Calculator!$G$24,D2511),0))</f>
        <v>0</v>
      </c>
      <c r="F2511" s="29">
        <f ca="1">IF(E2511&gt;0,D2511*Calculator!$G$22/12,0)</f>
        <v>0</v>
      </c>
      <c r="G2511" s="29">
        <f ca="1">IF(E2511&gt;0,(IFERROR(-PMT(Calculator!$G$22/12,Calculator!$G$23*12,Calculator!$G$20),0))-F2511,0)</f>
        <v>0</v>
      </c>
      <c r="H2511" s="29">
        <f t="shared" ca="1" si="160"/>
        <v>3683.5119513408545</v>
      </c>
      <c r="I2511" s="29">
        <f t="shared" ca="1" si="158"/>
        <v>0.6559678817456317</v>
      </c>
      <c r="J2511" s="30">
        <f>Calculator!$G$40</f>
        <v>6.5000000000000002E-2</v>
      </c>
      <c r="K2511" s="29">
        <f ca="1">IF(C2511&gt;=Calculator!$G$27,IF(DAY($C2511)=1,Calculator!$G$34/2,IF(DAY($C2511)=15,Calculator!$G$34/2,0)),0)</f>
        <v>0</v>
      </c>
      <c r="L2511" s="29">
        <f ca="1">IF(DAY($C2511)=28,IF(H2511=0,0,Calculator!$G$35),0)</f>
        <v>0</v>
      </c>
      <c r="M2511" s="29">
        <f ca="1">IF(I2511&gt;0,IF(DAY($C2511)=1,SUM(INDIRECT("I"&amp;(ROW(C2510)-DAY(C2510))):I2510),0),0)</f>
        <v>0</v>
      </c>
      <c r="N2511" s="29">
        <f ca="1">IF(C2511&lt;Calculator!$G$27,0,IF(C2511=Calculator!$G$27,Calculator!$G$39,IF(H2511-K2511&lt;=0,IF(D2511&gt;Calculator!$G$39,IF(H2511-K2511+E2511+L2511+M2511+Calculator!$G$39&gt;Calculator!$G$39,Calculator!$G$39-(H2511+E2511+L2511+M2511-K2511),Calculator!$G$39),D2511),0)))</f>
        <v>0</v>
      </c>
    </row>
    <row r="2512" spans="1:14" ht="15.75" thickBot="1">
      <c r="A2512" s="33" t="str">
        <f ca="1">IF(C2512=Calculator!$H$27,"F",IF(Daily!D2512+Daily!H2512=0,IF(D2511+H2511&gt;0,"L",""),""))</f>
        <v/>
      </c>
      <c r="B2512" s="34">
        <v>2511</v>
      </c>
      <c r="C2512" s="19">
        <f t="shared" ca="1" si="157"/>
        <v>48441</v>
      </c>
      <c r="D2512" s="29">
        <f t="shared" ca="1" si="159"/>
        <v>34317.47430857757</v>
      </c>
      <c r="E2512" s="29">
        <f ca="1">IF(C2512&lt;Calculator!$D$26,0,IF(DAY($C2512)=1,IF(D2512-Calculator!$G$24&gt;0,Calculator!$G$24,D2512),0))</f>
        <v>0</v>
      </c>
      <c r="F2512" s="29">
        <f ca="1">IF(E2512&gt;0,D2512*Calculator!$G$22/12,0)</f>
        <v>0</v>
      </c>
      <c r="G2512" s="29">
        <f ca="1">IF(E2512&gt;0,(IFERROR(-PMT(Calculator!$G$22/12,Calculator!$G$23*12,Calculator!$G$20),0))-F2512,0)</f>
        <v>0</v>
      </c>
      <c r="H2512" s="29">
        <f t="shared" ca="1" si="160"/>
        <v>3683.5119513408545</v>
      </c>
      <c r="I2512" s="29">
        <f t="shared" ca="1" si="158"/>
        <v>0.6559678817456317</v>
      </c>
      <c r="J2512" s="30">
        <f>Calculator!$G$40</f>
        <v>6.5000000000000002E-2</v>
      </c>
      <c r="K2512" s="29">
        <f ca="1">IF(C2512&gt;=Calculator!$G$27,IF(DAY($C2512)=1,Calculator!$G$34/2,IF(DAY($C2512)=15,Calculator!$G$34/2,0)),0)</f>
        <v>4500</v>
      </c>
      <c r="L2512" s="29">
        <f ca="1">IF(DAY($C2512)=28,IF(H2512=0,0,Calculator!$G$35),0)</f>
        <v>0</v>
      </c>
      <c r="M2512" s="29">
        <f ca="1">IF(I2512&gt;0,IF(DAY($C2512)=1,SUM(INDIRECT("I"&amp;(ROW(C2511)-DAY(C2511))):I2511),0),0)</f>
        <v>0</v>
      </c>
      <c r="N2512" s="29">
        <f ca="1">IF(C2512&lt;Calculator!$G$27,0,IF(C2512=Calculator!$G$27,Calculator!$G$39,IF(H2512-K2512&lt;=0,IF(D2512&gt;Calculator!$G$39,IF(H2512-K2512+E2512+L2512+M2512+Calculator!$G$39&gt;Calculator!$G$39,Calculator!$G$39-(H2512+E2512+L2512+M2512-K2512),Calculator!$G$39),D2512),0)))</f>
        <v>10000</v>
      </c>
    </row>
    <row r="2513" spans="1:14" ht="15.75" thickBot="1">
      <c r="A2513" s="33" t="str">
        <f ca="1">IF(C2513=Calculator!$H$27,"F",IF(Daily!D2513+Daily!H2513=0,IF(D2512+H2512&gt;0,"L",""),""))</f>
        <v/>
      </c>
      <c r="B2513" s="34">
        <v>2512</v>
      </c>
      <c r="C2513" s="19">
        <f t="shared" ca="1" si="157"/>
        <v>48442</v>
      </c>
      <c r="D2513" s="29">
        <f t="shared" ca="1" si="159"/>
        <v>24317.47430857757</v>
      </c>
      <c r="E2513" s="29">
        <f ca="1">IF(C2513&lt;Calculator!$D$26,0,IF(DAY($C2513)=1,IF(D2513-Calculator!$G$24&gt;0,Calculator!$G$24,D2513),0))</f>
        <v>0</v>
      </c>
      <c r="F2513" s="29">
        <f ca="1">IF(E2513&gt;0,D2513*Calculator!$G$22/12,0)</f>
        <v>0</v>
      </c>
      <c r="G2513" s="29">
        <f ca="1">IF(E2513&gt;0,(IFERROR(-PMT(Calculator!$G$22/12,Calculator!$G$23*12,Calculator!$G$20),0))-F2513,0)</f>
        <v>0</v>
      </c>
      <c r="H2513" s="29">
        <f t="shared" ca="1" si="160"/>
        <v>9183.5119513408536</v>
      </c>
      <c r="I2513" s="29">
        <f t="shared" ca="1" si="158"/>
        <v>1.6354199365401521</v>
      </c>
      <c r="J2513" s="30">
        <f>Calculator!$G$40</f>
        <v>6.5000000000000002E-2</v>
      </c>
      <c r="K2513" s="29">
        <f ca="1">IF(C2513&gt;=Calculator!$G$27,IF(DAY($C2513)=1,Calculator!$G$34/2,IF(DAY($C2513)=15,Calculator!$G$34/2,0)),0)</f>
        <v>0</v>
      </c>
      <c r="L2513" s="29">
        <f ca="1">IF(DAY($C2513)=28,IF(H2513=0,0,Calculator!$G$35),0)</f>
        <v>0</v>
      </c>
      <c r="M2513" s="29">
        <f ca="1">IF(I2513&gt;0,IF(DAY($C2513)=1,SUM(INDIRECT("I"&amp;(ROW(C2512)-DAY(C2512))):I2512),0),0)</f>
        <v>0</v>
      </c>
      <c r="N2513" s="29">
        <f ca="1">IF(C2513&lt;Calculator!$G$27,0,IF(C2513=Calculator!$G$27,Calculator!$G$39,IF(H2513-K2513&lt;=0,IF(D2513&gt;Calculator!$G$39,IF(H2513-K2513+E2513+L2513+M2513+Calculator!$G$39&gt;Calculator!$G$39,Calculator!$G$39-(H2513+E2513+L2513+M2513-K2513),Calculator!$G$39),D2513),0)))</f>
        <v>0</v>
      </c>
    </row>
    <row r="2514" spans="1:14" ht="15.75" thickBot="1">
      <c r="A2514" s="33" t="str">
        <f ca="1">IF(C2514=Calculator!$H$27,"F",IF(Daily!D2514+Daily!H2514=0,IF(D2513+H2513&gt;0,"L",""),""))</f>
        <v/>
      </c>
      <c r="B2514" s="34">
        <v>2513</v>
      </c>
      <c r="C2514" s="19">
        <f t="shared" ca="1" si="157"/>
        <v>48443</v>
      </c>
      <c r="D2514" s="29">
        <f t="shared" ca="1" si="159"/>
        <v>24317.47430857757</v>
      </c>
      <c r="E2514" s="29">
        <f ca="1">IF(C2514&lt;Calculator!$D$26,0,IF(DAY($C2514)=1,IF(D2514-Calculator!$G$24&gt;0,Calculator!$G$24,D2514),0))</f>
        <v>0</v>
      </c>
      <c r="F2514" s="29">
        <f ca="1">IF(E2514&gt;0,D2514*Calculator!$G$22/12,0)</f>
        <v>0</v>
      </c>
      <c r="G2514" s="29">
        <f ca="1">IF(E2514&gt;0,(IFERROR(-PMT(Calculator!$G$22/12,Calculator!$G$23*12,Calculator!$G$20),0))-F2514,0)</f>
        <v>0</v>
      </c>
      <c r="H2514" s="29">
        <f t="shared" ca="1" si="160"/>
        <v>9183.5119513408536</v>
      </c>
      <c r="I2514" s="29">
        <f t="shared" ca="1" si="158"/>
        <v>1.6354199365401521</v>
      </c>
      <c r="J2514" s="30">
        <f>Calculator!$G$40</f>
        <v>6.5000000000000002E-2</v>
      </c>
      <c r="K2514" s="29">
        <f ca="1">IF(C2514&gt;=Calculator!$G$27,IF(DAY($C2514)=1,Calculator!$G$34/2,IF(DAY($C2514)=15,Calculator!$G$34/2,0)),0)</f>
        <v>0</v>
      </c>
      <c r="L2514" s="29">
        <f ca="1">IF(DAY($C2514)=28,IF(H2514=0,0,Calculator!$G$35),0)</f>
        <v>0</v>
      </c>
      <c r="M2514" s="29">
        <f ca="1">IF(I2514&gt;0,IF(DAY($C2514)=1,SUM(INDIRECT("I"&amp;(ROW(C2513)-DAY(C2513))):I2513),0),0)</f>
        <v>0</v>
      </c>
      <c r="N2514" s="29">
        <f ca="1">IF(C2514&lt;Calculator!$G$27,0,IF(C2514=Calculator!$G$27,Calculator!$G$39,IF(H2514-K2514&lt;=0,IF(D2514&gt;Calculator!$G$39,IF(H2514-K2514+E2514+L2514+M2514+Calculator!$G$39&gt;Calculator!$G$39,Calculator!$G$39-(H2514+E2514+L2514+M2514-K2514),Calculator!$G$39),D2514),0)))</f>
        <v>0</v>
      </c>
    </row>
    <row r="2515" spans="1:14" ht="15.75" thickBot="1">
      <c r="A2515" s="33" t="str">
        <f ca="1">IF(C2515=Calculator!$H$27,"F",IF(Daily!D2515+Daily!H2515=0,IF(D2514+H2514&gt;0,"L",""),""))</f>
        <v/>
      </c>
      <c r="B2515" s="34">
        <v>2514</v>
      </c>
      <c r="C2515" s="19">
        <f t="shared" ca="1" si="157"/>
        <v>48444</v>
      </c>
      <c r="D2515" s="29">
        <f t="shared" ca="1" si="159"/>
        <v>24317.47430857757</v>
      </c>
      <c r="E2515" s="29">
        <f ca="1">IF(C2515&lt;Calculator!$D$26,0,IF(DAY($C2515)=1,IF(D2515-Calculator!$G$24&gt;0,Calculator!$G$24,D2515),0))</f>
        <v>0</v>
      </c>
      <c r="F2515" s="29">
        <f ca="1">IF(E2515&gt;0,D2515*Calculator!$G$22/12,0)</f>
        <v>0</v>
      </c>
      <c r="G2515" s="29">
        <f ca="1">IF(E2515&gt;0,(IFERROR(-PMT(Calculator!$G$22/12,Calculator!$G$23*12,Calculator!$G$20),0))-F2515,0)</f>
        <v>0</v>
      </c>
      <c r="H2515" s="29">
        <f t="shared" ca="1" si="160"/>
        <v>9183.5119513408536</v>
      </c>
      <c r="I2515" s="29">
        <f t="shared" ca="1" si="158"/>
        <v>1.6354199365401521</v>
      </c>
      <c r="J2515" s="30">
        <f>Calculator!$G$40</f>
        <v>6.5000000000000002E-2</v>
      </c>
      <c r="K2515" s="29">
        <f ca="1">IF(C2515&gt;=Calculator!$G$27,IF(DAY($C2515)=1,Calculator!$G$34/2,IF(DAY($C2515)=15,Calculator!$G$34/2,0)),0)</f>
        <v>0</v>
      </c>
      <c r="L2515" s="29">
        <f ca="1">IF(DAY($C2515)=28,IF(H2515=0,0,Calculator!$G$35),0)</f>
        <v>0</v>
      </c>
      <c r="M2515" s="29">
        <f ca="1">IF(I2515&gt;0,IF(DAY($C2515)=1,SUM(INDIRECT("I"&amp;(ROW(C2514)-DAY(C2514))):I2514),0),0)</f>
        <v>0</v>
      </c>
      <c r="N2515" s="29">
        <f ca="1">IF(C2515&lt;Calculator!$G$27,0,IF(C2515=Calculator!$G$27,Calculator!$G$39,IF(H2515-K2515&lt;=0,IF(D2515&gt;Calculator!$G$39,IF(H2515-K2515+E2515+L2515+M2515+Calculator!$G$39&gt;Calculator!$G$39,Calculator!$G$39-(H2515+E2515+L2515+M2515-K2515),Calculator!$G$39),D2515),0)))</f>
        <v>0</v>
      </c>
    </row>
    <row r="2516" spans="1:14" ht="15.75" thickBot="1">
      <c r="A2516" s="33" t="str">
        <f ca="1">IF(C2516=Calculator!$H$27,"F",IF(Daily!D2516+Daily!H2516=0,IF(D2515+H2515&gt;0,"L",""),""))</f>
        <v/>
      </c>
      <c r="B2516" s="34">
        <v>2515</v>
      </c>
      <c r="C2516" s="19">
        <f t="shared" ca="1" si="157"/>
        <v>48445</v>
      </c>
      <c r="D2516" s="29">
        <f t="shared" ca="1" si="159"/>
        <v>24317.47430857757</v>
      </c>
      <c r="E2516" s="29">
        <f ca="1">IF(C2516&lt;Calculator!$D$26,0,IF(DAY($C2516)=1,IF(D2516-Calculator!$G$24&gt;0,Calculator!$G$24,D2516),0))</f>
        <v>0</v>
      </c>
      <c r="F2516" s="29">
        <f ca="1">IF(E2516&gt;0,D2516*Calculator!$G$22/12,0)</f>
        <v>0</v>
      </c>
      <c r="G2516" s="29">
        <f ca="1">IF(E2516&gt;0,(IFERROR(-PMT(Calculator!$G$22/12,Calculator!$G$23*12,Calculator!$G$20),0))-F2516,0)</f>
        <v>0</v>
      </c>
      <c r="H2516" s="29">
        <f t="shared" ca="1" si="160"/>
        <v>9183.5119513408536</v>
      </c>
      <c r="I2516" s="29">
        <f t="shared" ca="1" si="158"/>
        <v>1.6354199365401521</v>
      </c>
      <c r="J2516" s="30">
        <f>Calculator!$G$40</f>
        <v>6.5000000000000002E-2</v>
      </c>
      <c r="K2516" s="29">
        <f ca="1">IF(C2516&gt;=Calculator!$G$27,IF(DAY($C2516)=1,Calculator!$G$34/2,IF(DAY($C2516)=15,Calculator!$G$34/2,0)),0)</f>
        <v>0</v>
      </c>
      <c r="L2516" s="29">
        <f ca="1">IF(DAY($C2516)=28,IF(H2516=0,0,Calculator!$G$35),0)</f>
        <v>0</v>
      </c>
      <c r="M2516" s="29">
        <f ca="1">IF(I2516&gt;0,IF(DAY($C2516)=1,SUM(INDIRECT("I"&amp;(ROW(C2515)-DAY(C2515))):I2515),0),0)</f>
        <v>0</v>
      </c>
      <c r="N2516" s="29">
        <f ca="1">IF(C2516&lt;Calculator!$G$27,0,IF(C2516=Calculator!$G$27,Calculator!$G$39,IF(H2516-K2516&lt;=0,IF(D2516&gt;Calculator!$G$39,IF(H2516-K2516+E2516+L2516+M2516+Calculator!$G$39&gt;Calculator!$G$39,Calculator!$G$39-(H2516+E2516+L2516+M2516-K2516),Calculator!$G$39),D2516),0)))</f>
        <v>0</v>
      </c>
    </row>
    <row r="2517" spans="1:14" ht="15.75" thickBot="1">
      <c r="A2517" s="33" t="str">
        <f ca="1">IF(C2517=Calculator!$H$27,"F",IF(Daily!D2517+Daily!H2517=0,IF(D2516+H2516&gt;0,"L",""),""))</f>
        <v/>
      </c>
      <c r="B2517" s="34">
        <v>2516</v>
      </c>
      <c r="C2517" s="19">
        <f t="shared" ca="1" si="157"/>
        <v>48446</v>
      </c>
      <c r="D2517" s="29">
        <f t="shared" ca="1" si="159"/>
        <v>24317.47430857757</v>
      </c>
      <c r="E2517" s="29">
        <f ca="1">IF(C2517&lt;Calculator!$D$26,0,IF(DAY($C2517)=1,IF(D2517-Calculator!$G$24&gt;0,Calculator!$G$24,D2517),0))</f>
        <v>0</v>
      </c>
      <c r="F2517" s="29">
        <f ca="1">IF(E2517&gt;0,D2517*Calculator!$G$22/12,0)</f>
        <v>0</v>
      </c>
      <c r="G2517" s="29">
        <f ca="1">IF(E2517&gt;0,(IFERROR(-PMT(Calculator!$G$22/12,Calculator!$G$23*12,Calculator!$G$20),0))-F2517,0)</f>
        <v>0</v>
      </c>
      <c r="H2517" s="29">
        <f t="shared" ca="1" si="160"/>
        <v>9183.5119513408536</v>
      </c>
      <c r="I2517" s="29">
        <f t="shared" ca="1" si="158"/>
        <v>1.6354199365401521</v>
      </c>
      <c r="J2517" s="30">
        <f>Calculator!$G$40</f>
        <v>6.5000000000000002E-2</v>
      </c>
      <c r="K2517" s="29">
        <f ca="1">IF(C2517&gt;=Calculator!$G$27,IF(DAY($C2517)=1,Calculator!$G$34/2,IF(DAY($C2517)=15,Calculator!$G$34/2,0)),0)</f>
        <v>0</v>
      </c>
      <c r="L2517" s="29">
        <f ca="1">IF(DAY($C2517)=28,IF(H2517=0,0,Calculator!$G$35),0)</f>
        <v>0</v>
      </c>
      <c r="M2517" s="29">
        <f ca="1">IF(I2517&gt;0,IF(DAY($C2517)=1,SUM(INDIRECT("I"&amp;(ROW(C2516)-DAY(C2516))):I2516),0),0)</f>
        <v>0</v>
      </c>
      <c r="N2517" s="29">
        <f ca="1">IF(C2517&lt;Calculator!$G$27,0,IF(C2517=Calculator!$G$27,Calculator!$G$39,IF(H2517-K2517&lt;=0,IF(D2517&gt;Calculator!$G$39,IF(H2517-K2517+E2517+L2517+M2517+Calculator!$G$39&gt;Calculator!$G$39,Calculator!$G$39-(H2517+E2517+L2517+M2517-K2517),Calculator!$G$39),D2517),0)))</f>
        <v>0</v>
      </c>
    </row>
    <row r="2518" spans="1:14" ht="15.75" thickBot="1">
      <c r="A2518" s="33" t="str">
        <f ca="1">IF(C2518=Calculator!$H$27,"F",IF(Daily!D2518+Daily!H2518=0,IF(D2517+H2517&gt;0,"L",""),""))</f>
        <v/>
      </c>
      <c r="B2518" s="34">
        <v>2517</v>
      </c>
      <c r="C2518" s="19">
        <f t="shared" ca="1" si="157"/>
        <v>48447</v>
      </c>
      <c r="D2518" s="29">
        <f t="shared" ca="1" si="159"/>
        <v>24317.47430857757</v>
      </c>
      <c r="E2518" s="29">
        <f ca="1">IF(C2518&lt;Calculator!$D$26,0,IF(DAY($C2518)=1,IF(D2518-Calculator!$G$24&gt;0,Calculator!$G$24,D2518),0))</f>
        <v>0</v>
      </c>
      <c r="F2518" s="29">
        <f ca="1">IF(E2518&gt;0,D2518*Calculator!$G$22/12,0)</f>
        <v>0</v>
      </c>
      <c r="G2518" s="29">
        <f ca="1">IF(E2518&gt;0,(IFERROR(-PMT(Calculator!$G$22/12,Calculator!$G$23*12,Calculator!$G$20),0))-F2518,0)</f>
        <v>0</v>
      </c>
      <c r="H2518" s="29">
        <f t="shared" ca="1" si="160"/>
        <v>9183.5119513408536</v>
      </c>
      <c r="I2518" s="29">
        <f t="shared" ca="1" si="158"/>
        <v>1.6354199365401521</v>
      </c>
      <c r="J2518" s="30">
        <f>Calculator!$G$40</f>
        <v>6.5000000000000002E-2</v>
      </c>
      <c r="K2518" s="29">
        <f ca="1">IF(C2518&gt;=Calculator!$G$27,IF(DAY($C2518)=1,Calculator!$G$34/2,IF(DAY($C2518)=15,Calculator!$G$34/2,0)),0)</f>
        <v>0</v>
      </c>
      <c r="L2518" s="29">
        <f ca="1">IF(DAY($C2518)=28,IF(H2518=0,0,Calculator!$G$35),0)</f>
        <v>0</v>
      </c>
      <c r="M2518" s="29">
        <f ca="1">IF(I2518&gt;0,IF(DAY($C2518)=1,SUM(INDIRECT("I"&amp;(ROW(C2517)-DAY(C2517))):I2517),0),0)</f>
        <v>0</v>
      </c>
      <c r="N2518" s="29">
        <f ca="1">IF(C2518&lt;Calculator!$G$27,0,IF(C2518=Calculator!$G$27,Calculator!$G$39,IF(H2518-K2518&lt;=0,IF(D2518&gt;Calculator!$G$39,IF(H2518-K2518+E2518+L2518+M2518+Calculator!$G$39&gt;Calculator!$G$39,Calculator!$G$39-(H2518+E2518+L2518+M2518-K2518),Calculator!$G$39),D2518),0)))</f>
        <v>0</v>
      </c>
    </row>
    <row r="2519" spans="1:14" ht="15.75" thickBot="1">
      <c r="A2519" s="33" t="str">
        <f ca="1">IF(C2519=Calculator!$H$27,"F",IF(Daily!D2519+Daily!H2519=0,IF(D2518+H2518&gt;0,"L",""),""))</f>
        <v/>
      </c>
      <c r="B2519" s="34">
        <v>2518</v>
      </c>
      <c r="C2519" s="19">
        <f t="shared" ca="1" si="157"/>
        <v>48448</v>
      </c>
      <c r="D2519" s="29">
        <f t="shared" ca="1" si="159"/>
        <v>24317.47430857757</v>
      </c>
      <c r="E2519" s="29">
        <f ca="1">IF(C2519&lt;Calculator!$D$26,0,IF(DAY($C2519)=1,IF(D2519-Calculator!$G$24&gt;0,Calculator!$G$24,D2519),0))</f>
        <v>0</v>
      </c>
      <c r="F2519" s="29">
        <f ca="1">IF(E2519&gt;0,D2519*Calculator!$G$22/12,0)</f>
        <v>0</v>
      </c>
      <c r="G2519" s="29">
        <f ca="1">IF(E2519&gt;0,(IFERROR(-PMT(Calculator!$G$22/12,Calculator!$G$23*12,Calculator!$G$20),0))-F2519,0)</f>
        <v>0</v>
      </c>
      <c r="H2519" s="29">
        <f t="shared" ca="1" si="160"/>
        <v>9183.5119513408536</v>
      </c>
      <c r="I2519" s="29">
        <f t="shared" ca="1" si="158"/>
        <v>1.6354199365401521</v>
      </c>
      <c r="J2519" s="30">
        <f>Calculator!$G$40</f>
        <v>6.5000000000000002E-2</v>
      </c>
      <c r="K2519" s="29">
        <f ca="1">IF(C2519&gt;=Calculator!$G$27,IF(DAY($C2519)=1,Calculator!$G$34/2,IF(DAY($C2519)=15,Calculator!$G$34/2,0)),0)</f>
        <v>0</v>
      </c>
      <c r="L2519" s="29">
        <f ca="1">IF(DAY($C2519)=28,IF(H2519=0,0,Calculator!$G$35),0)</f>
        <v>0</v>
      </c>
      <c r="M2519" s="29">
        <f ca="1">IF(I2519&gt;0,IF(DAY($C2519)=1,SUM(INDIRECT("I"&amp;(ROW(C2518)-DAY(C2518))):I2518),0),0)</f>
        <v>0</v>
      </c>
      <c r="N2519" s="29">
        <f ca="1">IF(C2519&lt;Calculator!$G$27,0,IF(C2519=Calculator!$G$27,Calculator!$G$39,IF(H2519-K2519&lt;=0,IF(D2519&gt;Calculator!$G$39,IF(H2519-K2519+E2519+L2519+M2519+Calculator!$G$39&gt;Calculator!$G$39,Calculator!$G$39-(H2519+E2519+L2519+M2519-K2519),Calculator!$G$39),D2519),0)))</f>
        <v>0</v>
      </c>
    </row>
    <row r="2520" spans="1:14" ht="15.75" thickBot="1">
      <c r="A2520" s="33" t="str">
        <f ca="1">IF(C2520=Calculator!$H$27,"F",IF(Daily!D2520+Daily!H2520=0,IF(D2519+H2519&gt;0,"L",""),""))</f>
        <v/>
      </c>
      <c r="B2520" s="34">
        <v>2519</v>
      </c>
      <c r="C2520" s="19">
        <f t="shared" ca="1" si="157"/>
        <v>48449</v>
      </c>
      <c r="D2520" s="29">
        <f t="shared" ca="1" si="159"/>
        <v>24317.47430857757</v>
      </c>
      <c r="E2520" s="29">
        <f ca="1">IF(C2520&lt;Calculator!$D$26,0,IF(DAY($C2520)=1,IF(D2520-Calculator!$G$24&gt;0,Calculator!$G$24,D2520),0))</f>
        <v>0</v>
      </c>
      <c r="F2520" s="29">
        <f ca="1">IF(E2520&gt;0,D2520*Calculator!$G$22/12,0)</f>
        <v>0</v>
      </c>
      <c r="G2520" s="29">
        <f ca="1">IF(E2520&gt;0,(IFERROR(-PMT(Calculator!$G$22/12,Calculator!$G$23*12,Calculator!$G$20),0))-F2520,0)</f>
        <v>0</v>
      </c>
      <c r="H2520" s="29">
        <f t="shared" ca="1" si="160"/>
        <v>9183.5119513408536</v>
      </c>
      <c r="I2520" s="29">
        <f t="shared" ca="1" si="158"/>
        <v>1.6354199365401521</v>
      </c>
      <c r="J2520" s="30">
        <f>Calculator!$G$40</f>
        <v>6.5000000000000002E-2</v>
      </c>
      <c r="K2520" s="29">
        <f ca="1">IF(C2520&gt;=Calculator!$G$27,IF(DAY($C2520)=1,Calculator!$G$34/2,IF(DAY($C2520)=15,Calculator!$G$34/2,0)),0)</f>
        <v>0</v>
      </c>
      <c r="L2520" s="29">
        <f ca="1">IF(DAY($C2520)=28,IF(H2520=0,0,Calculator!$G$35),0)</f>
        <v>0</v>
      </c>
      <c r="M2520" s="29">
        <f ca="1">IF(I2520&gt;0,IF(DAY($C2520)=1,SUM(INDIRECT("I"&amp;(ROW(C2519)-DAY(C2519))):I2519),0),0)</f>
        <v>0</v>
      </c>
      <c r="N2520" s="29">
        <f ca="1">IF(C2520&lt;Calculator!$G$27,0,IF(C2520=Calculator!$G$27,Calculator!$G$39,IF(H2520-K2520&lt;=0,IF(D2520&gt;Calculator!$G$39,IF(H2520-K2520+E2520+L2520+M2520+Calculator!$G$39&gt;Calculator!$G$39,Calculator!$G$39-(H2520+E2520+L2520+M2520-K2520),Calculator!$G$39),D2520),0)))</f>
        <v>0</v>
      </c>
    </row>
    <row r="2521" spans="1:14" ht="15.75" thickBot="1">
      <c r="A2521" s="33" t="str">
        <f ca="1">IF(C2521=Calculator!$H$27,"F",IF(Daily!D2521+Daily!H2521=0,IF(D2520+H2520&gt;0,"L",""),""))</f>
        <v/>
      </c>
      <c r="B2521" s="34">
        <v>2520</v>
      </c>
      <c r="C2521" s="19">
        <f t="shared" ca="1" si="157"/>
        <v>48450</v>
      </c>
      <c r="D2521" s="29">
        <f t="shared" ca="1" si="159"/>
        <v>24317.47430857757</v>
      </c>
      <c r="E2521" s="29">
        <f ca="1">IF(C2521&lt;Calculator!$D$26,0,IF(DAY($C2521)=1,IF(D2521-Calculator!$G$24&gt;0,Calculator!$G$24,D2521),0))</f>
        <v>0</v>
      </c>
      <c r="F2521" s="29">
        <f ca="1">IF(E2521&gt;0,D2521*Calculator!$G$22/12,0)</f>
        <v>0</v>
      </c>
      <c r="G2521" s="29">
        <f ca="1">IF(E2521&gt;0,(IFERROR(-PMT(Calculator!$G$22/12,Calculator!$G$23*12,Calculator!$G$20),0))-F2521,0)</f>
        <v>0</v>
      </c>
      <c r="H2521" s="29">
        <f t="shared" ca="1" si="160"/>
        <v>9183.5119513408536</v>
      </c>
      <c r="I2521" s="29">
        <f t="shared" ca="1" si="158"/>
        <v>1.6354199365401521</v>
      </c>
      <c r="J2521" s="30">
        <f>Calculator!$G$40</f>
        <v>6.5000000000000002E-2</v>
      </c>
      <c r="K2521" s="29">
        <f ca="1">IF(C2521&gt;=Calculator!$G$27,IF(DAY($C2521)=1,Calculator!$G$34/2,IF(DAY($C2521)=15,Calculator!$G$34/2,0)),0)</f>
        <v>0</v>
      </c>
      <c r="L2521" s="29">
        <f ca="1">IF(DAY($C2521)=28,IF(H2521=0,0,Calculator!$G$35),0)</f>
        <v>0</v>
      </c>
      <c r="M2521" s="29">
        <f ca="1">IF(I2521&gt;0,IF(DAY($C2521)=1,SUM(INDIRECT("I"&amp;(ROW(C2520)-DAY(C2520))):I2520),0),0)</f>
        <v>0</v>
      </c>
      <c r="N2521" s="29">
        <f ca="1">IF(C2521&lt;Calculator!$G$27,0,IF(C2521=Calculator!$G$27,Calculator!$G$39,IF(H2521-K2521&lt;=0,IF(D2521&gt;Calculator!$G$39,IF(H2521-K2521+E2521+L2521+M2521+Calculator!$G$39&gt;Calculator!$G$39,Calculator!$G$39-(H2521+E2521+L2521+M2521-K2521),Calculator!$G$39),D2521),0)))</f>
        <v>0</v>
      </c>
    </row>
    <row r="2522" spans="1:14" ht="15.75" thickBot="1">
      <c r="A2522" s="33" t="str">
        <f ca="1">IF(C2522=Calculator!$H$27,"F",IF(Daily!D2522+Daily!H2522=0,IF(D2521+H2521&gt;0,"L",""),""))</f>
        <v/>
      </c>
      <c r="B2522" s="34">
        <v>2521</v>
      </c>
      <c r="C2522" s="19">
        <f t="shared" ca="1" si="157"/>
        <v>48451</v>
      </c>
      <c r="D2522" s="29">
        <f t="shared" ca="1" si="159"/>
        <v>24317.47430857757</v>
      </c>
      <c r="E2522" s="29">
        <f ca="1">IF(C2522&lt;Calculator!$D$26,0,IF(DAY($C2522)=1,IF(D2522-Calculator!$G$24&gt;0,Calculator!$G$24,D2522),0))</f>
        <v>0</v>
      </c>
      <c r="F2522" s="29">
        <f ca="1">IF(E2522&gt;0,D2522*Calculator!$G$22/12,0)</f>
        <v>0</v>
      </c>
      <c r="G2522" s="29">
        <f ca="1">IF(E2522&gt;0,(IFERROR(-PMT(Calculator!$G$22/12,Calculator!$G$23*12,Calculator!$G$20),0))-F2522,0)</f>
        <v>0</v>
      </c>
      <c r="H2522" s="29">
        <f t="shared" ca="1" si="160"/>
        <v>9183.5119513408536</v>
      </c>
      <c r="I2522" s="29">
        <f t="shared" ca="1" si="158"/>
        <v>1.6354199365401521</v>
      </c>
      <c r="J2522" s="30">
        <f>Calculator!$G$40</f>
        <v>6.5000000000000002E-2</v>
      </c>
      <c r="K2522" s="29">
        <f ca="1">IF(C2522&gt;=Calculator!$G$27,IF(DAY($C2522)=1,Calculator!$G$34/2,IF(DAY($C2522)=15,Calculator!$G$34/2,0)),0)</f>
        <v>0</v>
      </c>
      <c r="L2522" s="29">
        <f ca="1">IF(DAY($C2522)=28,IF(H2522=0,0,Calculator!$G$35),0)</f>
        <v>0</v>
      </c>
      <c r="M2522" s="29">
        <f ca="1">IF(I2522&gt;0,IF(DAY($C2522)=1,SUM(INDIRECT("I"&amp;(ROW(C2521)-DAY(C2521))):I2521),0),0)</f>
        <v>0</v>
      </c>
      <c r="N2522" s="29">
        <f ca="1">IF(C2522&lt;Calculator!$G$27,0,IF(C2522=Calculator!$G$27,Calculator!$G$39,IF(H2522-K2522&lt;=0,IF(D2522&gt;Calculator!$G$39,IF(H2522-K2522+E2522+L2522+M2522+Calculator!$G$39&gt;Calculator!$G$39,Calculator!$G$39-(H2522+E2522+L2522+M2522-K2522),Calculator!$G$39),D2522),0)))</f>
        <v>0</v>
      </c>
    </row>
    <row r="2523" spans="1:14" ht="15.75" thickBot="1">
      <c r="A2523" s="33" t="str">
        <f ca="1">IF(C2523=Calculator!$H$27,"F",IF(Daily!D2523+Daily!H2523=0,IF(D2522+H2522&gt;0,"L",""),""))</f>
        <v/>
      </c>
      <c r="B2523" s="34">
        <v>2522</v>
      </c>
      <c r="C2523" s="19">
        <f t="shared" ca="1" si="157"/>
        <v>48452</v>
      </c>
      <c r="D2523" s="29">
        <f t="shared" ca="1" si="159"/>
        <v>24317.47430857757</v>
      </c>
      <c r="E2523" s="29">
        <f ca="1">IF(C2523&lt;Calculator!$D$26,0,IF(DAY($C2523)=1,IF(D2523-Calculator!$G$24&gt;0,Calculator!$G$24,D2523),0))</f>
        <v>0</v>
      </c>
      <c r="F2523" s="29">
        <f ca="1">IF(E2523&gt;0,D2523*Calculator!$G$22/12,0)</f>
        <v>0</v>
      </c>
      <c r="G2523" s="29">
        <f ca="1">IF(E2523&gt;0,(IFERROR(-PMT(Calculator!$G$22/12,Calculator!$G$23*12,Calculator!$G$20),0))-F2523,0)</f>
        <v>0</v>
      </c>
      <c r="H2523" s="29">
        <f t="shared" ca="1" si="160"/>
        <v>9183.5119513408536</v>
      </c>
      <c r="I2523" s="29">
        <f t="shared" ca="1" si="158"/>
        <v>1.6354199365401521</v>
      </c>
      <c r="J2523" s="30">
        <f>Calculator!$G$40</f>
        <v>6.5000000000000002E-2</v>
      </c>
      <c r="K2523" s="29">
        <f ca="1">IF(C2523&gt;=Calculator!$G$27,IF(DAY($C2523)=1,Calculator!$G$34/2,IF(DAY($C2523)=15,Calculator!$G$34/2,0)),0)</f>
        <v>0</v>
      </c>
      <c r="L2523" s="29">
        <f ca="1">IF(DAY($C2523)=28,IF(H2523=0,0,Calculator!$G$35),0)</f>
        <v>0</v>
      </c>
      <c r="M2523" s="29">
        <f ca="1">IF(I2523&gt;0,IF(DAY($C2523)=1,SUM(INDIRECT("I"&amp;(ROW(C2522)-DAY(C2522))):I2522),0),0)</f>
        <v>0</v>
      </c>
      <c r="N2523" s="29">
        <f ca="1">IF(C2523&lt;Calculator!$G$27,0,IF(C2523=Calculator!$G$27,Calculator!$G$39,IF(H2523-K2523&lt;=0,IF(D2523&gt;Calculator!$G$39,IF(H2523-K2523+E2523+L2523+M2523+Calculator!$G$39&gt;Calculator!$G$39,Calculator!$G$39-(H2523+E2523+L2523+M2523-K2523),Calculator!$G$39),D2523),0)))</f>
        <v>0</v>
      </c>
    </row>
    <row r="2524" spans="1:14" ht="15.75" thickBot="1">
      <c r="A2524" s="33" t="str">
        <f ca="1">IF(C2524=Calculator!$H$27,"F",IF(Daily!D2524+Daily!H2524=0,IF(D2523+H2523&gt;0,"L",""),""))</f>
        <v/>
      </c>
      <c r="B2524" s="34">
        <v>2523</v>
      </c>
      <c r="C2524" s="19">
        <f t="shared" ca="1" si="157"/>
        <v>48453</v>
      </c>
      <c r="D2524" s="29">
        <f t="shared" ca="1" si="159"/>
        <v>24317.47430857757</v>
      </c>
      <c r="E2524" s="29">
        <f ca="1">IF(C2524&lt;Calculator!$D$26,0,IF(DAY($C2524)=1,IF(D2524-Calculator!$G$24&gt;0,Calculator!$G$24,D2524),0))</f>
        <v>0</v>
      </c>
      <c r="F2524" s="29">
        <f ca="1">IF(E2524&gt;0,D2524*Calculator!$G$22/12,0)</f>
        <v>0</v>
      </c>
      <c r="G2524" s="29">
        <f ca="1">IF(E2524&gt;0,(IFERROR(-PMT(Calculator!$G$22/12,Calculator!$G$23*12,Calculator!$G$20),0))-F2524,0)</f>
        <v>0</v>
      </c>
      <c r="H2524" s="29">
        <f t="shared" ca="1" si="160"/>
        <v>9183.5119513408536</v>
      </c>
      <c r="I2524" s="29">
        <f t="shared" ca="1" si="158"/>
        <v>1.6354199365401521</v>
      </c>
      <c r="J2524" s="30">
        <f>Calculator!$G$40</f>
        <v>6.5000000000000002E-2</v>
      </c>
      <c r="K2524" s="29">
        <f ca="1">IF(C2524&gt;=Calculator!$G$27,IF(DAY($C2524)=1,Calculator!$G$34/2,IF(DAY($C2524)=15,Calculator!$G$34/2,0)),0)</f>
        <v>0</v>
      </c>
      <c r="L2524" s="29">
        <f ca="1">IF(DAY($C2524)=28,IF(H2524=0,0,Calculator!$G$35),0)</f>
        <v>0</v>
      </c>
      <c r="M2524" s="29">
        <f ca="1">IF(I2524&gt;0,IF(DAY($C2524)=1,SUM(INDIRECT("I"&amp;(ROW(C2523)-DAY(C2523))):I2523),0),0)</f>
        <v>0</v>
      </c>
      <c r="N2524" s="29">
        <f ca="1">IF(C2524&lt;Calculator!$G$27,0,IF(C2524=Calculator!$G$27,Calculator!$G$39,IF(H2524-K2524&lt;=0,IF(D2524&gt;Calculator!$G$39,IF(H2524-K2524+E2524+L2524+M2524+Calculator!$G$39&gt;Calculator!$G$39,Calculator!$G$39-(H2524+E2524+L2524+M2524-K2524),Calculator!$G$39),D2524),0)))</f>
        <v>0</v>
      </c>
    </row>
    <row r="2525" spans="1:14" ht="15.75" thickBot="1">
      <c r="A2525" s="33" t="str">
        <f ca="1">IF(C2525=Calculator!$H$27,"F",IF(Daily!D2525+Daily!H2525=0,IF(D2524+H2524&gt;0,"L",""),""))</f>
        <v/>
      </c>
      <c r="B2525" s="34">
        <v>2524</v>
      </c>
      <c r="C2525" s="19">
        <f t="shared" ca="1" si="157"/>
        <v>48454</v>
      </c>
      <c r="D2525" s="29">
        <f t="shared" ca="1" si="159"/>
        <v>24317.47430857757</v>
      </c>
      <c r="E2525" s="29">
        <f ca="1">IF(C2525&lt;Calculator!$D$26,0,IF(DAY($C2525)=1,IF(D2525-Calculator!$G$24&gt;0,Calculator!$G$24,D2525),0))</f>
        <v>0</v>
      </c>
      <c r="F2525" s="29">
        <f ca="1">IF(E2525&gt;0,D2525*Calculator!$G$22/12,0)</f>
        <v>0</v>
      </c>
      <c r="G2525" s="29">
        <f ca="1">IF(E2525&gt;0,(IFERROR(-PMT(Calculator!$G$22/12,Calculator!$G$23*12,Calculator!$G$20),0))-F2525,0)</f>
        <v>0</v>
      </c>
      <c r="H2525" s="29">
        <f t="shared" ca="1" si="160"/>
        <v>9183.5119513408536</v>
      </c>
      <c r="I2525" s="29">
        <f t="shared" ca="1" si="158"/>
        <v>1.6354199365401521</v>
      </c>
      <c r="J2525" s="30">
        <f>Calculator!$G$40</f>
        <v>6.5000000000000002E-2</v>
      </c>
      <c r="K2525" s="29">
        <f ca="1">IF(C2525&gt;=Calculator!$G$27,IF(DAY($C2525)=1,Calculator!$G$34/2,IF(DAY($C2525)=15,Calculator!$G$34/2,0)),0)</f>
        <v>0</v>
      </c>
      <c r="L2525" s="29">
        <f ca="1">IF(DAY($C2525)=28,IF(H2525=0,0,Calculator!$G$35),0)</f>
        <v>5000</v>
      </c>
      <c r="M2525" s="29">
        <f ca="1">IF(I2525&gt;0,IF(DAY($C2525)=1,SUM(INDIRECT("I"&amp;(ROW(C2524)-DAY(C2524))):I2524),0),0)</f>
        <v>0</v>
      </c>
      <c r="N2525" s="29">
        <f ca="1">IF(C2525&lt;Calculator!$G$27,0,IF(C2525=Calculator!$G$27,Calculator!$G$39,IF(H2525-K2525&lt;=0,IF(D2525&gt;Calculator!$G$39,IF(H2525-K2525+E2525+L2525+M2525+Calculator!$G$39&gt;Calculator!$G$39,Calculator!$G$39-(H2525+E2525+L2525+M2525-K2525),Calculator!$G$39),D2525),0)))</f>
        <v>0</v>
      </c>
    </row>
    <row r="2526" spans="1:14" ht="15.75" thickBot="1">
      <c r="A2526" s="33" t="str">
        <f ca="1">IF(C2526=Calculator!$H$27,"F",IF(Daily!D2526+Daily!H2526=0,IF(D2525+H2525&gt;0,"L",""),""))</f>
        <v/>
      </c>
      <c r="B2526" s="34">
        <v>2525</v>
      </c>
      <c r="C2526" s="19">
        <f t="shared" ca="1" si="157"/>
        <v>48455</v>
      </c>
      <c r="D2526" s="29">
        <f t="shared" ca="1" si="159"/>
        <v>24317.47430857757</v>
      </c>
      <c r="E2526" s="29">
        <f ca="1">IF(C2526&lt;Calculator!$D$26,0,IF(DAY($C2526)=1,IF(D2526-Calculator!$G$24&gt;0,Calculator!$G$24,D2526),0))</f>
        <v>0</v>
      </c>
      <c r="F2526" s="29">
        <f ca="1">IF(E2526&gt;0,D2526*Calculator!$G$22/12,0)</f>
        <v>0</v>
      </c>
      <c r="G2526" s="29">
        <f ca="1">IF(E2526&gt;0,(IFERROR(-PMT(Calculator!$G$22/12,Calculator!$G$23*12,Calculator!$G$20),0))-F2526,0)</f>
        <v>0</v>
      </c>
      <c r="H2526" s="29">
        <f t="shared" ca="1" si="160"/>
        <v>14183.511951340854</v>
      </c>
      <c r="I2526" s="29">
        <f t="shared" ca="1" si="158"/>
        <v>2.5258308954442619</v>
      </c>
      <c r="J2526" s="30">
        <f>Calculator!$G$40</f>
        <v>6.5000000000000002E-2</v>
      </c>
      <c r="K2526" s="29">
        <f ca="1">IF(C2526&gt;=Calculator!$G$27,IF(DAY($C2526)=1,Calculator!$G$34/2,IF(DAY($C2526)=15,Calculator!$G$34/2,0)),0)</f>
        <v>0</v>
      </c>
      <c r="L2526" s="29">
        <f ca="1">IF(DAY($C2526)=28,IF(H2526=0,0,Calculator!$G$35),0)</f>
        <v>0</v>
      </c>
      <c r="M2526" s="29">
        <f ca="1">IF(I2526&gt;0,IF(DAY($C2526)=1,SUM(INDIRECT("I"&amp;(ROW(C2525)-DAY(C2525))):I2525),0),0)</f>
        <v>0</v>
      </c>
      <c r="N2526" s="29">
        <f ca="1">IF(C2526&lt;Calculator!$G$27,0,IF(C2526=Calculator!$G$27,Calculator!$G$39,IF(H2526-K2526&lt;=0,IF(D2526&gt;Calculator!$G$39,IF(H2526-K2526+E2526+L2526+M2526+Calculator!$G$39&gt;Calculator!$G$39,Calculator!$G$39-(H2526+E2526+L2526+M2526-K2526),Calculator!$G$39),D2526),0)))</f>
        <v>0</v>
      </c>
    </row>
    <row r="2527" spans="1:14" ht="15.75" thickBot="1">
      <c r="A2527" s="33" t="str">
        <f ca="1">IF(C2527=Calculator!$H$27,"F",IF(Daily!D2527+Daily!H2527=0,IF(D2526+H2526&gt;0,"L",""),""))</f>
        <v/>
      </c>
      <c r="B2527" s="34">
        <v>2526</v>
      </c>
      <c r="C2527" s="19">
        <f t="shared" ca="1" si="157"/>
        <v>48456</v>
      </c>
      <c r="D2527" s="29">
        <f t="shared" ca="1" si="159"/>
        <v>24317.47430857757</v>
      </c>
      <c r="E2527" s="29">
        <f ca="1">IF(C2527&lt;Calculator!$D$26,0,IF(DAY($C2527)=1,IF(D2527-Calculator!$G$24&gt;0,Calculator!$G$24,D2527),0))</f>
        <v>0</v>
      </c>
      <c r="F2527" s="29">
        <f ca="1">IF(E2527&gt;0,D2527*Calculator!$G$22/12,0)</f>
        <v>0</v>
      </c>
      <c r="G2527" s="29">
        <f ca="1">IF(E2527&gt;0,(IFERROR(-PMT(Calculator!$G$22/12,Calculator!$G$23*12,Calculator!$G$20),0))-F2527,0)</f>
        <v>0</v>
      </c>
      <c r="H2527" s="29">
        <f t="shared" ca="1" si="160"/>
        <v>14183.511951340854</v>
      </c>
      <c r="I2527" s="29">
        <f t="shared" ca="1" si="158"/>
        <v>2.5258308954442619</v>
      </c>
      <c r="J2527" s="30">
        <f>Calculator!$G$40</f>
        <v>6.5000000000000002E-2</v>
      </c>
      <c r="K2527" s="29">
        <f ca="1">IF(C2527&gt;=Calculator!$G$27,IF(DAY($C2527)=1,Calculator!$G$34/2,IF(DAY($C2527)=15,Calculator!$G$34/2,0)),0)</f>
        <v>0</v>
      </c>
      <c r="L2527" s="29">
        <f ca="1">IF(DAY($C2527)=28,IF(H2527=0,0,Calculator!$G$35),0)</f>
        <v>0</v>
      </c>
      <c r="M2527" s="29">
        <f ca="1">IF(I2527&gt;0,IF(DAY($C2527)=1,SUM(INDIRECT("I"&amp;(ROW(C2526)-DAY(C2526))):I2526),0),0)</f>
        <v>0</v>
      </c>
      <c r="N2527" s="29">
        <f ca="1">IF(C2527&lt;Calculator!$G$27,0,IF(C2527=Calculator!$G$27,Calculator!$G$39,IF(H2527-K2527&lt;=0,IF(D2527&gt;Calculator!$G$39,IF(H2527-K2527+E2527+L2527+M2527+Calculator!$G$39&gt;Calculator!$G$39,Calculator!$G$39-(H2527+E2527+L2527+M2527-K2527),Calculator!$G$39),D2527),0)))</f>
        <v>0</v>
      </c>
    </row>
    <row r="2528" spans="1:14" ht="15.75" thickBot="1">
      <c r="A2528" s="33" t="str">
        <f ca="1">IF(C2528=Calculator!$H$27,"F",IF(Daily!D2528+Daily!H2528=0,IF(D2527+H2527&gt;0,"L",""),""))</f>
        <v/>
      </c>
      <c r="B2528" s="34">
        <v>2527</v>
      </c>
      <c r="C2528" s="19">
        <f t="shared" ca="1" si="157"/>
        <v>48457</v>
      </c>
      <c r="D2528" s="29">
        <f t="shared" ca="1" si="159"/>
        <v>24317.47430857757</v>
      </c>
      <c r="E2528" s="29">
        <f ca="1">IF(C2528&lt;Calculator!$D$26,0,IF(DAY($C2528)=1,IF(D2528-Calculator!$G$24&gt;0,Calculator!$G$24,D2528),0))</f>
        <v>0</v>
      </c>
      <c r="F2528" s="29">
        <f ca="1">IF(E2528&gt;0,D2528*Calculator!$G$22/12,0)</f>
        <v>0</v>
      </c>
      <c r="G2528" s="29">
        <f ca="1">IF(E2528&gt;0,(IFERROR(-PMT(Calculator!$G$22/12,Calculator!$G$23*12,Calculator!$G$20),0))-F2528,0)</f>
        <v>0</v>
      </c>
      <c r="H2528" s="29">
        <f t="shared" ca="1" si="160"/>
        <v>14183.511951340854</v>
      </c>
      <c r="I2528" s="29">
        <f t="shared" ca="1" si="158"/>
        <v>2.5258308954442619</v>
      </c>
      <c r="J2528" s="30">
        <f>Calculator!$G$40</f>
        <v>6.5000000000000002E-2</v>
      </c>
      <c r="K2528" s="29">
        <f ca="1">IF(C2528&gt;=Calculator!$G$27,IF(DAY($C2528)=1,Calculator!$G$34/2,IF(DAY($C2528)=15,Calculator!$G$34/2,0)),0)</f>
        <v>0</v>
      </c>
      <c r="L2528" s="29">
        <f ca="1">IF(DAY($C2528)=28,IF(H2528=0,0,Calculator!$G$35),0)</f>
        <v>0</v>
      </c>
      <c r="M2528" s="29">
        <f ca="1">IF(I2528&gt;0,IF(DAY($C2528)=1,SUM(INDIRECT("I"&amp;(ROW(C2527)-DAY(C2527))):I2527),0),0)</f>
        <v>0</v>
      </c>
      <c r="N2528" s="29">
        <f ca="1">IF(C2528&lt;Calculator!$G$27,0,IF(C2528=Calculator!$G$27,Calculator!$G$39,IF(H2528-K2528&lt;=0,IF(D2528&gt;Calculator!$G$39,IF(H2528-K2528+E2528+L2528+M2528+Calculator!$G$39&gt;Calculator!$G$39,Calculator!$G$39-(H2528+E2528+L2528+M2528-K2528),Calculator!$G$39),D2528),0)))</f>
        <v>0</v>
      </c>
    </row>
    <row r="2529" spans="1:14" ht="15.75" thickBot="1">
      <c r="A2529" s="33" t="str">
        <f ca="1">IF(C2529=Calculator!$H$27,"F",IF(Daily!D2529+Daily!H2529=0,IF(D2528+H2528&gt;0,"L",""),""))</f>
        <v/>
      </c>
      <c r="B2529" s="34">
        <v>2528</v>
      </c>
      <c r="C2529" s="19">
        <f t="shared" ca="1" si="157"/>
        <v>48458</v>
      </c>
      <c r="D2529" s="29">
        <f t="shared" ca="1" si="159"/>
        <v>24317.47430857757</v>
      </c>
      <c r="E2529" s="29">
        <f ca="1">IF(C2529&lt;Calculator!$D$26,0,IF(DAY($C2529)=1,IF(D2529-Calculator!$G$24&gt;0,Calculator!$G$24,D2529),0))</f>
        <v>1878.8756805424866</v>
      </c>
      <c r="F2529" s="29">
        <f ca="1">IF(E2529&gt;0,D2529*Calculator!$G$22/12,0)</f>
        <v>101.32280961907321</v>
      </c>
      <c r="G2529" s="29">
        <f ca="1">IF(E2529&gt;0,(IFERROR(-PMT(Calculator!$G$22/12,Calculator!$G$23*12,Calculator!$G$20),0))-F2529,0)</f>
        <v>1777.5528709234134</v>
      </c>
      <c r="H2529" s="29">
        <f t="shared" ca="1" si="160"/>
        <v>14183.511951340854</v>
      </c>
      <c r="I2529" s="29">
        <f t="shared" ca="1" si="158"/>
        <v>2.5258308954442619</v>
      </c>
      <c r="J2529" s="30">
        <f>Calculator!$G$40</f>
        <v>6.5000000000000002E-2</v>
      </c>
      <c r="K2529" s="29">
        <f ca="1">IF(C2529&gt;=Calculator!$G$27,IF(DAY($C2529)=1,Calculator!$G$34/2,IF(DAY($C2529)=15,Calculator!$G$34/2,0)),0)</f>
        <v>4500</v>
      </c>
      <c r="L2529" s="29">
        <f ca="1">IF(DAY($C2529)=28,IF(H2529=0,0,Calculator!$G$35),0)</f>
        <v>0</v>
      </c>
      <c r="M2529" s="29">
        <f ca="1">IF(I2529&gt;0,IF(DAY($C2529)=1,SUM(INDIRECT("I"&amp;(ROW(C2528)-DAY(C2528))):I2528),0),0)</f>
        <v>40.258542995269778</v>
      </c>
      <c r="N2529" s="29">
        <f ca="1">IF(C2529&lt;Calculator!$G$27,0,IF(C2529=Calculator!$G$27,Calculator!$G$39,IF(H2529-K2529&lt;=0,IF(D2529&gt;Calculator!$G$39,IF(H2529-K2529+E2529+L2529+M2529+Calculator!$G$39&gt;Calculator!$G$39,Calculator!$G$39-(H2529+E2529+L2529+M2529-K2529),Calculator!$G$39),D2529),0)))</f>
        <v>0</v>
      </c>
    </row>
    <row r="2530" spans="1:14" ht="15.75" thickBot="1">
      <c r="A2530" s="33" t="str">
        <f ca="1">IF(C2530=Calculator!$H$27,"F",IF(Daily!D2530+Daily!H2530=0,IF(D2529+H2529&gt;0,"L",""),""))</f>
        <v/>
      </c>
      <c r="B2530" s="34">
        <v>2529</v>
      </c>
      <c r="C2530" s="19">
        <f t="shared" ca="1" si="157"/>
        <v>48459</v>
      </c>
      <c r="D2530" s="29">
        <f t="shared" ca="1" si="159"/>
        <v>22539.921437654157</v>
      </c>
      <c r="E2530" s="29">
        <f ca="1">IF(C2530&lt;Calculator!$D$26,0,IF(DAY($C2530)=1,IF(D2530-Calculator!$G$24&gt;0,Calculator!$G$24,D2530),0))</f>
        <v>0</v>
      </c>
      <c r="F2530" s="29">
        <f ca="1">IF(E2530&gt;0,D2530*Calculator!$G$22/12,0)</f>
        <v>0</v>
      </c>
      <c r="G2530" s="29">
        <f ca="1">IF(E2530&gt;0,(IFERROR(-PMT(Calculator!$G$22/12,Calculator!$G$23*12,Calculator!$G$20),0))-F2530,0)</f>
        <v>0</v>
      </c>
      <c r="H2530" s="29">
        <f t="shared" ca="1" si="160"/>
        <v>11602.646174878611</v>
      </c>
      <c r="I2530" s="29">
        <f t="shared" ca="1" si="158"/>
        <v>2.0662246612797528</v>
      </c>
      <c r="J2530" s="30">
        <f>Calculator!$G$40</f>
        <v>6.5000000000000002E-2</v>
      </c>
      <c r="K2530" s="29">
        <f ca="1">IF(C2530&gt;=Calculator!$G$27,IF(DAY($C2530)=1,Calculator!$G$34/2,IF(DAY($C2530)=15,Calculator!$G$34/2,0)),0)</f>
        <v>0</v>
      </c>
      <c r="L2530" s="29">
        <f ca="1">IF(DAY($C2530)=28,IF(H2530=0,0,Calculator!$G$35),0)</f>
        <v>0</v>
      </c>
      <c r="M2530" s="29">
        <f ca="1">IF(I2530&gt;0,IF(DAY($C2530)=1,SUM(INDIRECT("I"&amp;(ROW(C2529)-DAY(C2529))):I2529),0),0)</f>
        <v>0</v>
      </c>
      <c r="N2530" s="29">
        <f ca="1">IF(C2530&lt;Calculator!$G$27,0,IF(C2530=Calculator!$G$27,Calculator!$G$39,IF(H2530-K2530&lt;=0,IF(D2530&gt;Calculator!$G$39,IF(H2530-K2530+E2530+L2530+M2530+Calculator!$G$39&gt;Calculator!$G$39,Calculator!$G$39-(H2530+E2530+L2530+M2530-K2530),Calculator!$G$39),D2530),0)))</f>
        <v>0</v>
      </c>
    </row>
    <row r="2531" spans="1:14" ht="15.75" thickBot="1">
      <c r="A2531" s="33" t="str">
        <f ca="1">IF(C2531=Calculator!$H$27,"F",IF(Daily!D2531+Daily!H2531=0,IF(D2530+H2530&gt;0,"L",""),""))</f>
        <v/>
      </c>
      <c r="B2531" s="34">
        <v>2530</v>
      </c>
      <c r="C2531" s="19">
        <f t="shared" ca="1" si="157"/>
        <v>48460</v>
      </c>
      <c r="D2531" s="29">
        <f t="shared" ca="1" si="159"/>
        <v>22539.921437654157</v>
      </c>
      <c r="E2531" s="29">
        <f ca="1">IF(C2531&lt;Calculator!$D$26,0,IF(DAY($C2531)=1,IF(D2531-Calculator!$G$24&gt;0,Calculator!$G$24,D2531),0))</f>
        <v>0</v>
      </c>
      <c r="F2531" s="29">
        <f ca="1">IF(E2531&gt;0,D2531*Calculator!$G$22/12,0)</f>
        <v>0</v>
      </c>
      <c r="G2531" s="29">
        <f ca="1">IF(E2531&gt;0,(IFERROR(-PMT(Calculator!$G$22/12,Calculator!$G$23*12,Calculator!$G$20),0))-F2531,0)</f>
        <v>0</v>
      </c>
      <c r="H2531" s="29">
        <f t="shared" ca="1" si="160"/>
        <v>11602.646174878611</v>
      </c>
      <c r="I2531" s="29">
        <f t="shared" ca="1" si="158"/>
        <v>2.0662246612797528</v>
      </c>
      <c r="J2531" s="30">
        <f>Calculator!$G$40</f>
        <v>6.5000000000000002E-2</v>
      </c>
      <c r="K2531" s="29">
        <f ca="1">IF(C2531&gt;=Calculator!$G$27,IF(DAY($C2531)=1,Calculator!$G$34/2,IF(DAY($C2531)=15,Calculator!$G$34/2,0)),0)</f>
        <v>0</v>
      </c>
      <c r="L2531" s="29">
        <f ca="1">IF(DAY($C2531)=28,IF(H2531=0,0,Calculator!$G$35),0)</f>
        <v>0</v>
      </c>
      <c r="M2531" s="29">
        <f ca="1">IF(I2531&gt;0,IF(DAY($C2531)=1,SUM(INDIRECT("I"&amp;(ROW(C2530)-DAY(C2530))):I2530),0),0)</f>
        <v>0</v>
      </c>
      <c r="N2531" s="29">
        <f ca="1">IF(C2531&lt;Calculator!$G$27,0,IF(C2531=Calculator!$G$27,Calculator!$G$39,IF(H2531-K2531&lt;=0,IF(D2531&gt;Calculator!$G$39,IF(H2531-K2531+E2531+L2531+M2531+Calculator!$G$39&gt;Calculator!$G$39,Calculator!$G$39-(H2531+E2531+L2531+M2531-K2531),Calculator!$G$39),D2531),0)))</f>
        <v>0</v>
      </c>
    </row>
    <row r="2532" spans="1:14" ht="15.75" thickBot="1">
      <c r="A2532" s="33" t="str">
        <f ca="1">IF(C2532=Calculator!$H$27,"F",IF(Daily!D2532+Daily!H2532=0,IF(D2531+H2531&gt;0,"L",""),""))</f>
        <v/>
      </c>
      <c r="B2532" s="34">
        <v>2531</v>
      </c>
      <c r="C2532" s="19">
        <f t="shared" ca="1" si="157"/>
        <v>48461</v>
      </c>
      <c r="D2532" s="29">
        <f t="shared" ca="1" si="159"/>
        <v>22539.921437654157</v>
      </c>
      <c r="E2532" s="29">
        <f ca="1">IF(C2532&lt;Calculator!$D$26,0,IF(DAY($C2532)=1,IF(D2532-Calculator!$G$24&gt;0,Calculator!$G$24,D2532),0))</f>
        <v>0</v>
      </c>
      <c r="F2532" s="29">
        <f ca="1">IF(E2532&gt;0,D2532*Calculator!$G$22/12,0)</f>
        <v>0</v>
      </c>
      <c r="G2532" s="29">
        <f ca="1">IF(E2532&gt;0,(IFERROR(-PMT(Calculator!$G$22/12,Calculator!$G$23*12,Calculator!$G$20),0))-F2532,0)</f>
        <v>0</v>
      </c>
      <c r="H2532" s="29">
        <f t="shared" ca="1" si="160"/>
        <v>11602.646174878611</v>
      </c>
      <c r="I2532" s="29">
        <f t="shared" ca="1" si="158"/>
        <v>2.0662246612797528</v>
      </c>
      <c r="J2532" s="30">
        <f>Calculator!$G$40</f>
        <v>6.5000000000000002E-2</v>
      </c>
      <c r="K2532" s="29">
        <f ca="1">IF(C2532&gt;=Calculator!$G$27,IF(DAY($C2532)=1,Calculator!$G$34/2,IF(DAY($C2532)=15,Calculator!$G$34/2,0)),0)</f>
        <v>0</v>
      </c>
      <c r="L2532" s="29">
        <f ca="1">IF(DAY($C2532)=28,IF(H2532=0,0,Calculator!$G$35),0)</f>
        <v>0</v>
      </c>
      <c r="M2532" s="29">
        <f ca="1">IF(I2532&gt;0,IF(DAY($C2532)=1,SUM(INDIRECT("I"&amp;(ROW(C2531)-DAY(C2531))):I2531),0),0)</f>
        <v>0</v>
      </c>
      <c r="N2532" s="29">
        <f ca="1">IF(C2532&lt;Calculator!$G$27,0,IF(C2532=Calculator!$G$27,Calculator!$G$39,IF(H2532-K2532&lt;=0,IF(D2532&gt;Calculator!$G$39,IF(H2532-K2532+E2532+L2532+M2532+Calculator!$G$39&gt;Calculator!$G$39,Calculator!$G$39-(H2532+E2532+L2532+M2532-K2532),Calculator!$G$39),D2532),0)))</f>
        <v>0</v>
      </c>
    </row>
    <row r="2533" spans="1:14" ht="15.75" thickBot="1">
      <c r="A2533" s="33" t="str">
        <f ca="1">IF(C2533=Calculator!$H$27,"F",IF(Daily!D2533+Daily!H2533=0,IF(D2532+H2532&gt;0,"L",""),""))</f>
        <v/>
      </c>
      <c r="B2533" s="34">
        <v>2532</v>
      </c>
      <c r="C2533" s="19">
        <f t="shared" ca="1" si="157"/>
        <v>48462</v>
      </c>
      <c r="D2533" s="29">
        <f t="shared" ca="1" si="159"/>
        <v>22539.921437654157</v>
      </c>
      <c r="E2533" s="29">
        <f ca="1">IF(C2533&lt;Calculator!$D$26,0,IF(DAY($C2533)=1,IF(D2533-Calculator!$G$24&gt;0,Calculator!$G$24,D2533),0))</f>
        <v>0</v>
      </c>
      <c r="F2533" s="29">
        <f ca="1">IF(E2533&gt;0,D2533*Calculator!$G$22/12,0)</f>
        <v>0</v>
      </c>
      <c r="G2533" s="29">
        <f ca="1">IF(E2533&gt;0,(IFERROR(-PMT(Calculator!$G$22/12,Calculator!$G$23*12,Calculator!$G$20),0))-F2533,0)</f>
        <v>0</v>
      </c>
      <c r="H2533" s="29">
        <f t="shared" ca="1" si="160"/>
        <v>11602.646174878611</v>
      </c>
      <c r="I2533" s="29">
        <f t="shared" ca="1" si="158"/>
        <v>2.0662246612797528</v>
      </c>
      <c r="J2533" s="30">
        <f>Calculator!$G$40</f>
        <v>6.5000000000000002E-2</v>
      </c>
      <c r="K2533" s="29">
        <f ca="1">IF(C2533&gt;=Calculator!$G$27,IF(DAY($C2533)=1,Calculator!$G$34/2,IF(DAY($C2533)=15,Calculator!$G$34/2,0)),0)</f>
        <v>0</v>
      </c>
      <c r="L2533" s="29">
        <f ca="1">IF(DAY($C2533)=28,IF(H2533=0,0,Calculator!$G$35),0)</f>
        <v>0</v>
      </c>
      <c r="M2533" s="29">
        <f ca="1">IF(I2533&gt;0,IF(DAY($C2533)=1,SUM(INDIRECT("I"&amp;(ROW(C2532)-DAY(C2532))):I2532),0),0)</f>
        <v>0</v>
      </c>
      <c r="N2533" s="29">
        <f ca="1">IF(C2533&lt;Calculator!$G$27,0,IF(C2533=Calculator!$G$27,Calculator!$G$39,IF(H2533-K2533&lt;=0,IF(D2533&gt;Calculator!$G$39,IF(H2533-K2533+E2533+L2533+M2533+Calculator!$G$39&gt;Calculator!$G$39,Calculator!$G$39-(H2533+E2533+L2533+M2533-K2533),Calculator!$G$39),D2533),0)))</f>
        <v>0</v>
      </c>
    </row>
    <row r="2534" spans="1:14" ht="15.75" thickBot="1">
      <c r="A2534" s="33" t="str">
        <f ca="1">IF(C2534=Calculator!$H$27,"F",IF(Daily!D2534+Daily!H2534=0,IF(D2533+H2533&gt;0,"L",""),""))</f>
        <v/>
      </c>
      <c r="B2534" s="34">
        <v>2533</v>
      </c>
      <c r="C2534" s="19">
        <f t="shared" ca="1" si="157"/>
        <v>48463</v>
      </c>
      <c r="D2534" s="29">
        <f t="shared" ca="1" si="159"/>
        <v>22539.921437654157</v>
      </c>
      <c r="E2534" s="29">
        <f ca="1">IF(C2534&lt;Calculator!$D$26,0,IF(DAY($C2534)=1,IF(D2534-Calculator!$G$24&gt;0,Calculator!$G$24,D2534),0))</f>
        <v>0</v>
      </c>
      <c r="F2534" s="29">
        <f ca="1">IF(E2534&gt;0,D2534*Calculator!$G$22/12,0)</f>
        <v>0</v>
      </c>
      <c r="G2534" s="29">
        <f ca="1">IF(E2534&gt;0,(IFERROR(-PMT(Calculator!$G$22/12,Calculator!$G$23*12,Calculator!$G$20),0))-F2534,0)</f>
        <v>0</v>
      </c>
      <c r="H2534" s="29">
        <f t="shared" ca="1" si="160"/>
        <v>11602.646174878611</v>
      </c>
      <c r="I2534" s="29">
        <f t="shared" ca="1" si="158"/>
        <v>2.0662246612797528</v>
      </c>
      <c r="J2534" s="30">
        <f>Calculator!$G$40</f>
        <v>6.5000000000000002E-2</v>
      </c>
      <c r="K2534" s="29">
        <f ca="1">IF(C2534&gt;=Calculator!$G$27,IF(DAY($C2534)=1,Calculator!$G$34/2,IF(DAY($C2534)=15,Calculator!$G$34/2,0)),0)</f>
        <v>0</v>
      </c>
      <c r="L2534" s="29">
        <f ca="1">IF(DAY($C2534)=28,IF(H2534=0,0,Calculator!$G$35),0)</f>
        <v>0</v>
      </c>
      <c r="M2534" s="29">
        <f ca="1">IF(I2534&gt;0,IF(DAY($C2534)=1,SUM(INDIRECT("I"&amp;(ROW(C2533)-DAY(C2533))):I2533),0),0)</f>
        <v>0</v>
      </c>
      <c r="N2534" s="29">
        <f ca="1">IF(C2534&lt;Calculator!$G$27,0,IF(C2534=Calculator!$G$27,Calculator!$G$39,IF(H2534-K2534&lt;=0,IF(D2534&gt;Calculator!$G$39,IF(H2534-K2534+E2534+L2534+M2534+Calculator!$G$39&gt;Calculator!$G$39,Calculator!$G$39-(H2534+E2534+L2534+M2534-K2534),Calculator!$G$39),D2534),0)))</f>
        <v>0</v>
      </c>
    </row>
    <row r="2535" spans="1:14" ht="15.75" thickBot="1">
      <c r="A2535" s="33" t="str">
        <f ca="1">IF(C2535=Calculator!$H$27,"F",IF(Daily!D2535+Daily!H2535=0,IF(D2534+H2534&gt;0,"L",""),""))</f>
        <v/>
      </c>
      <c r="B2535" s="34">
        <v>2534</v>
      </c>
      <c r="C2535" s="19">
        <f t="shared" ca="1" si="157"/>
        <v>48464</v>
      </c>
      <c r="D2535" s="29">
        <f t="shared" ca="1" si="159"/>
        <v>22539.921437654157</v>
      </c>
      <c r="E2535" s="29">
        <f ca="1">IF(C2535&lt;Calculator!$D$26,0,IF(DAY($C2535)=1,IF(D2535-Calculator!$G$24&gt;0,Calculator!$G$24,D2535),0))</f>
        <v>0</v>
      </c>
      <c r="F2535" s="29">
        <f ca="1">IF(E2535&gt;0,D2535*Calculator!$G$22/12,0)</f>
        <v>0</v>
      </c>
      <c r="G2535" s="29">
        <f ca="1">IF(E2535&gt;0,(IFERROR(-PMT(Calculator!$G$22/12,Calculator!$G$23*12,Calculator!$G$20),0))-F2535,0)</f>
        <v>0</v>
      </c>
      <c r="H2535" s="29">
        <f t="shared" ca="1" si="160"/>
        <v>11602.646174878611</v>
      </c>
      <c r="I2535" s="29">
        <f t="shared" ca="1" si="158"/>
        <v>2.0662246612797528</v>
      </c>
      <c r="J2535" s="30">
        <f>Calculator!$G$40</f>
        <v>6.5000000000000002E-2</v>
      </c>
      <c r="K2535" s="29">
        <f ca="1">IF(C2535&gt;=Calculator!$G$27,IF(DAY($C2535)=1,Calculator!$G$34/2,IF(DAY($C2535)=15,Calculator!$G$34/2,0)),0)</f>
        <v>0</v>
      </c>
      <c r="L2535" s="29">
        <f ca="1">IF(DAY($C2535)=28,IF(H2535=0,0,Calculator!$G$35),0)</f>
        <v>0</v>
      </c>
      <c r="M2535" s="29">
        <f ca="1">IF(I2535&gt;0,IF(DAY($C2535)=1,SUM(INDIRECT("I"&amp;(ROW(C2534)-DAY(C2534))):I2534),0),0)</f>
        <v>0</v>
      </c>
      <c r="N2535" s="29">
        <f ca="1">IF(C2535&lt;Calculator!$G$27,0,IF(C2535=Calculator!$G$27,Calculator!$G$39,IF(H2535-K2535&lt;=0,IF(D2535&gt;Calculator!$G$39,IF(H2535-K2535+E2535+L2535+M2535+Calculator!$G$39&gt;Calculator!$G$39,Calculator!$G$39-(H2535+E2535+L2535+M2535-K2535),Calculator!$G$39),D2535),0)))</f>
        <v>0</v>
      </c>
    </row>
    <row r="2536" spans="1:14" ht="15.75" thickBot="1">
      <c r="A2536" s="33" t="str">
        <f ca="1">IF(C2536=Calculator!$H$27,"F",IF(Daily!D2536+Daily!H2536=0,IF(D2535+H2535&gt;0,"L",""),""))</f>
        <v/>
      </c>
      <c r="B2536" s="34">
        <v>2535</v>
      </c>
      <c r="C2536" s="19">
        <f t="shared" ca="1" si="157"/>
        <v>48465</v>
      </c>
      <c r="D2536" s="29">
        <f t="shared" ca="1" si="159"/>
        <v>22539.921437654157</v>
      </c>
      <c r="E2536" s="29">
        <f ca="1">IF(C2536&lt;Calculator!$D$26,0,IF(DAY($C2536)=1,IF(D2536-Calculator!$G$24&gt;0,Calculator!$G$24,D2536),0))</f>
        <v>0</v>
      </c>
      <c r="F2536" s="29">
        <f ca="1">IF(E2536&gt;0,D2536*Calculator!$G$22/12,0)</f>
        <v>0</v>
      </c>
      <c r="G2536" s="29">
        <f ca="1">IF(E2536&gt;0,(IFERROR(-PMT(Calculator!$G$22/12,Calculator!$G$23*12,Calculator!$G$20),0))-F2536,0)</f>
        <v>0</v>
      </c>
      <c r="H2536" s="29">
        <f t="shared" ca="1" si="160"/>
        <v>11602.646174878611</v>
      </c>
      <c r="I2536" s="29">
        <f t="shared" ca="1" si="158"/>
        <v>2.0662246612797528</v>
      </c>
      <c r="J2536" s="30">
        <f>Calculator!$G$40</f>
        <v>6.5000000000000002E-2</v>
      </c>
      <c r="K2536" s="29">
        <f ca="1">IF(C2536&gt;=Calculator!$G$27,IF(DAY($C2536)=1,Calculator!$G$34/2,IF(DAY($C2536)=15,Calculator!$G$34/2,0)),0)</f>
        <v>0</v>
      </c>
      <c r="L2536" s="29">
        <f ca="1">IF(DAY($C2536)=28,IF(H2536=0,0,Calculator!$G$35),0)</f>
        <v>0</v>
      </c>
      <c r="M2536" s="29">
        <f ca="1">IF(I2536&gt;0,IF(DAY($C2536)=1,SUM(INDIRECT("I"&amp;(ROW(C2535)-DAY(C2535))):I2535),0),0)</f>
        <v>0</v>
      </c>
      <c r="N2536" s="29">
        <f ca="1">IF(C2536&lt;Calculator!$G$27,0,IF(C2536=Calculator!$G$27,Calculator!$G$39,IF(H2536-K2536&lt;=0,IF(D2536&gt;Calculator!$G$39,IF(H2536-K2536+E2536+L2536+M2536+Calculator!$G$39&gt;Calculator!$G$39,Calculator!$G$39-(H2536+E2536+L2536+M2536-K2536),Calculator!$G$39),D2536),0)))</f>
        <v>0</v>
      </c>
    </row>
    <row r="2537" spans="1:14" ht="15.75" thickBot="1">
      <c r="A2537" s="33" t="str">
        <f ca="1">IF(C2537=Calculator!$H$27,"F",IF(Daily!D2537+Daily!H2537=0,IF(D2536+H2536&gt;0,"L",""),""))</f>
        <v/>
      </c>
      <c r="B2537" s="34">
        <v>2536</v>
      </c>
      <c r="C2537" s="19">
        <f t="shared" ca="1" si="157"/>
        <v>48466</v>
      </c>
      <c r="D2537" s="29">
        <f t="shared" ca="1" si="159"/>
        <v>22539.921437654157</v>
      </c>
      <c r="E2537" s="29">
        <f ca="1">IF(C2537&lt;Calculator!$D$26,0,IF(DAY($C2537)=1,IF(D2537-Calculator!$G$24&gt;0,Calculator!$G$24,D2537),0))</f>
        <v>0</v>
      </c>
      <c r="F2537" s="29">
        <f ca="1">IF(E2537&gt;0,D2537*Calculator!$G$22/12,0)</f>
        <v>0</v>
      </c>
      <c r="G2537" s="29">
        <f ca="1">IF(E2537&gt;0,(IFERROR(-PMT(Calculator!$G$22/12,Calculator!$G$23*12,Calculator!$G$20),0))-F2537,0)</f>
        <v>0</v>
      </c>
      <c r="H2537" s="29">
        <f t="shared" ca="1" si="160"/>
        <v>11602.646174878611</v>
      </c>
      <c r="I2537" s="29">
        <f t="shared" ca="1" si="158"/>
        <v>2.0662246612797528</v>
      </c>
      <c r="J2537" s="30">
        <f>Calculator!$G$40</f>
        <v>6.5000000000000002E-2</v>
      </c>
      <c r="K2537" s="29">
        <f ca="1">IF(C2537&gt;=Calculator!$G$27,IF(DAY($C2537)=1,Calculator!$G$34/2,IF(DAY($C2537)=15,Calculator!$G$34/2,0)),0)</f>
        <v>0</v>
      </c>
      <c r="L2537" s="29">
        <f ca="1">IF(DAY($C2537)=28,IF(H2537=0,0,Calculator!$G$35),0)</f>
        <v>0</v>
      </c>
      <c r="M2537" s="29">
        <f ca="1">IF(I2537&gt;0,IF(DAY($C2537)=1,SUM(INDIRECT("I"&amp;(ROW(C2536)-DAY(C2536))):I2536),0),0)</f>
        <v>0</v>
      </c>
      <c r="N2537" s="29">
        <f ca="1">IF(C2537&lt;Calculator!$G$27,0,IF(C2537=Calculator!$G$27,Calculator!$G$39,IF(H2537-K2537&lt;=0,IF(D2537&gt;Calculator!$G$39,IF(H2537-K2537+E2537+L2537+M2537+Calculator!$G$39&gt;Calculator!$G$39,Calculator!$G$39-(H2537+E2537+L2537+M2537-K2537),Calculator!$G$39),D2537),0)))</f>
        <v>0</v>
      </c>
    </row>
    <row r="2538" spans="1:14" ht="15.75" thickBot="1">
      <c r="A2538" s="33" t="str">
        <f ca="1">IF(C2538=Calculator!$H$27,"F",IF(Daily!D2538+Daily!H2538=0,IF(D2537+H2537&gt;0,"L",""),""))</f>
        <v/>
      </c>
      <c r="B2538" s="34">
        <v>2537</v>
      </c>
      <c r="C2538" s="19">
        <f t="shared" ca="1" si="157"/>
        <v>48467</v>
      </c>
      <c r="D2538" s="29">
        <f t="shared" ca="1" si="159"/>
        <v>22539.921437654157</v>
      </c>
      <c r="E2538" s="29">
        <f ca="1">IF(C2538&lt;Calculator!$D$26,0,IF(DAY($C2538)=1,IF(D2538-Calculator!$G$24&gt;0,Calculator!$G$24,D2538),0))</f>
        <v>0</v>
      </c>
      <c r="F2538" s="29">
        <f ca="1">IF(E2538&gt;0,D2538*Calculator!$G$22/12,0)</f>
        <v>0</v>
      </c>
      <c r="G2538" s="29">
        <f ca="1">IF(E2538&gt;0,(IFERROR(-PMT(Calculator!$G$22/12,Calculator!$G$23*12,Calculator!$G$20),0))-F2538,0)</f>
        <v>0</v>
      </c>
      <c r="H2538" s="29">
        <f t="shared" ca="1" si="160"/>
        <v>11602.646174878611</v>
      </c>
      <c r="I2538" s="29">
        <f t="shared" ca="1" si="158"/>
        <v>2.0662246612797528</v>
      </c>
      <c r="J2538" s="30">
        <f>Calculator!$G$40</f>
        <v>6.5000000000000002E-2</v>
      </c>
      <c r="K2538" s="29">
        <f ca="1">IF(C2538&gt;=Calculator!$G$27,IF(DAY($C2538)=1,Calculator!$G$34/2,IF(DAY($C2538)=15,Calculator!$G$34/2,0)),0)</f>
        <v>0</v>
      </c>
      <c r="L2538" s="29">
        <f ca="1">IF(DAY($C2538)=28,IF(H2538=0,0,Calculator!$G$35),0)</f>
        <v>0</v>
      </c>
      <c r="M2538" s="29">
        <f ca="1">IF(I2538&gt;0,IF(DAY($C2538)=1,SUM(INDIRECT("I"&amp;(ROW(C2537)-DAY(C2537))):I2537),0),0)</f>
        <v>0</v>
      </c>
      <c r="N2538" s="29">
        <f ca="1">IF(C2538&lt;Calculator!$G$27,0,IF(C2538=Calculator!$G$27,Calculator!$G$39,IF(H2538-K2538&lt;=0,IF(D2538&gt;Calculator!$G$39,IF(H2538-K2538+E2538+L2538+M2538+Calculator!$G$39&gt;Calculator!$G$39,Calculator!$G$39-(H2538+E2538+L2538+M2538-K2538),Calculator!$G$39),D2538),0)))</f>
        <v>0</v>
      </c>
    </row>
    <row r="2539" spans="1:14" ht="15.75" thickBot="1">
      <c r="A2539" s="33" t="str">
        <f ca="1">IF(C2539=Calculator!$H$27,"F",IF(Daily!D2539+Daily!H2539=0,IF(D2538+H2538&gt;0,"L",""),""))</f>
        <v/>
      </c>
      <c r="B2539" s="34">
        <v>2538</v>
      </c>
      <c r="C2539" s="19">
        <f t="shared" ca="1" si="157"/>
        <v>48468</v>
      </c>
      <c r="D2539" s="29">
        <f t="shared" ca="1" si="159"/>
        <v>22539.921437654157</v>
      </c>
      <c r="E2539" s="29">
        <f ca="1">IF(C2539&lt;Calculator!$D$26,0,IF(DAY($C2539)=1,IF(D2539-Calculator!$G$24&gt;0,Calculator!$G$24,D2539),0))</f>
        <v>0</v>
      </c>
      <c r="F2539" s="29">
        <f ca="1">IF(E2539&gt;0,D2539*Calculator!$G$22/12,0)</f>
        <v>0</v>
      </c>
      <c r="G2539" s="29">
        <f ca="1">IF(E2539&gt;0,(IFERROR(-PMT(Calculator!$G$22/12,Calculator!$G$23*12,Calculator!$G$20),0))-F2539,0)</f>
        <v>0</v>
      </c>
      <c r="H2539" s="29">
        <f t="shared" ca="1" si="160"/>
        <v>11602.646174878611</v>
      </c>
      <c r="I2539" s="29">
        <f t="shared" ca="1" si="158"/>
        <v>2.0662246612797528</v>
      </c>
      <c r="J2539" s="30">
        <f>Calculator!$G$40</f>
        <v>6.5000000000000002E-2</v>
      </c>
      <c r="K2539" s="29">
        <f ca="1">IF(C2539&gt;=Calculator!$G$27,IF(DAY($C2539)=1,Calculator!$G$34/2,IF(DAY($C2539)=15,Calculator!$G$34/2,0)),0)</f>
        <v>0</v>
      </c>
      <c r="L2539" s="29">
        <f ca="1">IF(DAY($C2539)=28,IF(H2539=0,0,Calculator!$G$35),0)</f>
        <v>0</v>
      </c>
      <c r="M2539" s="29">
        <f ca="1">IF(I2539&gt;0,IF(DAY($C2539)=1,SUM(INDIRECT("I"&amp;(ROW(C2538)-DAY(C2538))):I2538),0),0)</f>
        <v>0</v>
      </c>
      <c r="N2539" s="29">
        <f ca="1">IF(C2539&lt;Calculator!$G$27,0,IF(C2539=Calculator!$G$27,Calculator!$G$39,IF(H2539-K2539&lt;=0,IF(D2539&gt;Calculator!$G$39,IF(H2539-K2539+E2539+L2539+M2539+Calculator!$G$39&gt;Calculator!$G$39,Calculator!$G$39-(H2539+E2539+L2539+M2539-K2539),Calculator!$G$39),D2539),0)))</f>
        <v>0</v>
      </c>
    </row>
    <row r="2540" spans="1:14" ht="15.75" thickBot="1">
      <c r="A2540" s="33" t="str">
        <f ca="1">IF(C2540=Calculator!$H$27,"F",IF(Daily!D2540+Daily!H2540=0,IF(D2539+H2539&gt;0,"L",""),""))</f>
        <v/>
      </c>
      <c r="B2540" s="34">
        <v>2539</v>
      </c>
      <c r="C2540" s="19">
        <f t="shared" ca="1" si="157"/>
        <v>48469</v>
      </c>
      <c r="D2540" s="29">
        <f t="shared" ca="1" si="159"/>
        <v>22539.921437654157</v>
      </c>
      <c r="E2540" s="29">
        <f ca="1">IF(C2540&lt;Calculator!$D$26,0,IF(DAY($C2540)=1,IF(D2540-Calculator!$G$24&gt;0,Calculator!$G$24,D2540),0))</f>
        <v>0</v>
      </c>
      <c r="F2540" s="29">
        <f ca="1">IF(E2540&gt;0,D2540*Calculator!$G$22/12,0)</f>
        <v>0</v>
      </c>
      <c r="G2540" s="29">
        <f ca="1">IF(E2540&gt;0,(IFERROR(-PMT(Calculator!$G$22/12,Calculator!$G$23*12,Calculator!$G$20),0))-F2540,0)</f>
        <v>0</v>
      </c>
      <c r="H2540" s="29">
        <f t="shared" ca="1" si="160"/>
        <v>11602.646174878611</v>
      </c>
      <c r="I2540" s="29">
        <f t="shared" ca="1" si="158"/>
        <v>2.0662246612797528</v>
      </c>
      <c r="J2540" s="30">
        <f>Calculator!$G$40</f>
        <v>6.5000000000000002E-2</v>
      </c>
      <c r="K2540" s="29">
        <f ca="1">IF(C2540&gt;=Calculator!$G$27,IF(DAY($C2540)=1,Calculator!$G$34/2,IF(DAY($C2540)=15,Calculator!$G$34/2,0)),0)</f>
        <v>0</v>
      </c>
      <c r="L2540" s="29">
        <f ca="1">IF(DAY($C2540)=28,IF(H2540=0,0,Calculator!$G$35),0)</f>
        <v>0</v>
      </c>
      <c r="M2540" s="29">
        <f ca="1">IF(I2540&gt;0,IF(DAY($C2540)=1,SUM(INDIRECT("I"&amp;(ROW(C2539)-DAY(C2539))):I2539),0),0)</f>
        <v>0</v>
      </c>
      <c r="N2540" s="29">
        <f ca="1">IF(C2540&lt;Calculator!$G$27,0,IF(C2540=Calculator!$G$27,Calculator!$G$39,IF(H2540-K2540&lt;=0,IF(D2540&gt;Calculator!$G$39,IF(H2540-K2540+E2540+L2540+M2540+Calculator!$G$39&gt;Calculator!$G$39,Calculator!$G$39-(H2540+E2540+L2540+M2540-K2540),Calculator!$G$39),D2540),0)))</f>
        <v>0</v>
      </c>
    </row>
    <row r="2541" spans="1:14" ht="15.75" thickBot="1">
      <c r="A2541" s="33" t="str">
        <f ca="1">IF(C2541=Calculator!$H$27,"F",IF(Daily!D2541+Daily!H2541=0,IF(D2540+H2540&gt;0,"L",""),""))</f>
        <v/>
      </c>
      <c r="B2541" s="34">
        <v>2540</v>
      </c>
      <c r="C2541" s="19">
        <f t="shared" ca="1" si="157"/>
        <v>48470</v>
      </c>
      <c r="D2541" s="29">
        <f t="shared" ca="1" si="159"/>
        <v>22539.921437654157</v>
      </c>
      <c r="E2541" s="29">
        <f ca="1">IF(C2541&lt;Calculator!$D$26,0,IF(DAY($C2541)=1,IF(D2541-Calculator!$G$24&gt;0,Calculator!$G$24,D2541),0))</f>
        <v>0</v>
      </c>
      <c r="F2541" s="29">
        <f ca="1">IF(E2541&gt;0,D2541*Calculator!$G$22/12,0)</f>
        <v>0</v>
      </c>
      <c r="G2541" s="29">
        <f ca="1">IF(E2541&gt;0,(IFERROR(-PMT(Calculator!$G$22/12,Calculator!$G$23*12,Calculator!$G$20),0))-F2541,0)</f>
        <v>0</v>
      </c>
      <c r="H2541" s="29">
        <f t="shared" ca="1" si="160"/>
        <v>11602.646174878611</v>
      </c>
      <c r="I2541" s="29">
        <f t="shared" ca="1" si="158"/>
        <v>2.0662246612797528</v>
      </c>
      <c r="J2541" s="30">
        <f>Calculator!$G$40</f>
        <v>6.5000000000000002E-2</v>
      </c>
      <c r="K2541" s="29">
        <f ca="1">IF(C2541&gt;=Calculator!$G$27,IF(DAY($C2541)=1,Calculator!$G$34/2,IF(DAY($C2541)=15,Calculator!$G$34/2,0)),0)</f>
        <v>0</v>
      </c>
      <c r="L2541" s="29">
        <f ca="1">IF(DAY($C2541)=28,IF(H2541=0,0,Calculator!$G$35),0)</f>
        <v>0</v>
      </c>
      <c r="M2541" s="29">
        <f ca="1">IF(I2541&gt;0,IF(DAY($C2541)=1,SUM(INDIRECT("I"&amp;(ROW(C2540)-DAY(C2540))):I2540),0),0)</f>
        <v>0</v>
      </c>
      <c r="N2541" s="29">
        <f ca="1">IF(C2541&lt;Calculator!$G$27,0,IF(C2541=Calculator!$G$27,Calculator!$G$39,IF(H2541-K2541&lt;=0,IF(D2541&gt;Calculator!$G$39,IF(H2541-K2541+E2541+L2541+M2541+Calculator!$G$39&gt;Calculator!$G$39,Calculator!$G$39-(H2541+E2541+L2541+M2541-K2541),Calculator!$G$39),D2541),0)))</f>
        <v>0</v>
      </c>
    </row>
    <row r="2542" spans="1:14" ht="15.75" thickBot="1">
      <c r="A2542" s="33" t="str">
        <f ca="1">IF(C2542=Calculator!$H$27,"F",IF(Daily!D2542+Daily!H2542=0,IF(D2541+H2541&gt;0,"L",""),""))</f>
        <v/>
      </c>
      <c r="B2542" s="34">
        <v>2541</v>
      </c>
      <c r="C2542" s="19">
        <f t="shared" ca="1" si="157"/>
        <v>48471</v>
      </c>
      <c r="D2542" s="29">
        <f t="shared" ca="1" si="159"/>
        <v>22539.921437654157</v>
      </c>
      <c r="E2542" s="29">
        <f ca="1">IF(C2542&lt;Calculator!$D$26,0,IF(DAY($C2542)=1,IF(D2542-Calculator!$G$24&gt;0,Calculator!$G$24,D2542),0))</f>
        <v>0</v>
      </c>
      <c r="F2542" s="29">
        <f ca="1">IF(E2542&gt;0,D2542*Calculator!$G$22/12,0)</f>
        <v>0</v>
      </c>
      <c r="G2542" s="29">
        <f ca="1">IF(E2542&gt;0,(IFERROR(-PMT(Calculator!$G$22/12,Calculator!$G$23*12,Calculator!$G$20),0))-F2542,0)</f>
        <v>0</v>
      </c>
      <c r="H2542" s="29">
        <f t="shared" ca="1" si="160"/>
        <v>11602.646174878611</v>
      </c>
      <c r="I2542" s="29">
        <f t="shared" ca="1" si="158"/>
        <v>2.0662246612797528</v>
      </c>
      <c r="J2542" s="30">
        <f>Calculator!$G$40</f>
        <v>6.5000000000000002E-2</v>
      </c>
      <c r="K2542" s="29">
        <f ca="1">IF(C2542&gt;=Calculator!$G$27,IF(DAY($C2542)=1,Calculator!$G$34/2,IF(DAY($C2542)=15,Calculator!$G$34/2,0)),0)</f>
        <v>0</v>
      </c>
      <c r="L2542" s="29">
        <f ca="1">IF(DAY($C2542)=28,IF(H2542=0,0,Calculator!$G$35),0)</f>
        <v>0</v>
      </c>
      <c r="M2542" s="29">
        <f ca="1">IF(I2542&gt;0,IF(DAY($C2542)=1,SUM(INDIRECT("I"&amp;(ROW(C2541)-DAY(C2541))):I2541),0),0)</f>
        <v>0</v>
      </c>
      <c r="N2542" s="29">
        <f ca="1">IF(C2542&lt;Calculator!$G$27,0,IF(C2542=Calculator!$G$27,Calculator!$G$39,IF(H2542-K2542&lt;=0,IF(D2542&gt;Calculator!$G$39,IF(H2542-K2542+E2542+L2542+M2542+Calculator!$G$39&gt;Calculator!$G$39,Calculator!$G$39-(H2542+E2542+L2542+M2542-K2542),Calculator!$G$39),D2542),0)))</f>
        <v>0</v>
      </c>
    </row>
    <row r="2543" spans="1:14" ht="15.75" thickBot="1">
      <c r="A2543" s="33" t="str">
        <f ca="1">IF(C2543=Calculator!$H$27,"F",IF(Daily!D2543+Daily!H2543=0,IF(D2542+H2542&gt;0,"L",""),""))</f>
        <v/>
      </c>
      <c r="B2543" s="34">
        <v>2542</v>
      </c>
      <c r="C2543" s="19">
        <f t="shared" ca="1" si="157"/>
        <v>48472</v>
      </c>
      <c r="D2543" s="29">
        <f t="shared" ca="1" si="159"/>
        <v>22539.921437654157</v>
      </c>
      <c r="E2543" s="29">
        <f ca="1">IF(C2543&lt;Calculator!$D$26,0,IF(DAY($C2543)=1,IF(D2543-Calculator!$G$24&gt;0,Calculator!$G$24,D2543),0))</f>
        <v>0</v>
      </c>
      <c r="F2543" s="29">
        <f ca="1">IF(E2543&gt;0,D2543*Calculator!$G$22/12,0)</f>
        <v>0</v>
      </c>
      <c r="G2543" s="29">
        <f ca="1">IF(E2543&gt;0,(IFERROR(-PMT(Calculator!$G$22/12,Calculator!$G$23*12,Calculator!$G$20),0))-F2543,0)</f>
        <v>0</v>
      </c>
      <c r="H2543" s="29">
        <f t="shared" ca="1" si="160"/>
        <v>11602.646174878611</v>
      </c>
      <c r="I2543" s="29">
        <f t="shared" ca="1" si="158"/>
        <v>2.0662246612797528</v>
      </c>
      <c r="J2543" s="30">
        <f>Calculator!$G$40</f>
        <v>6.5000000000000002E-2</v>
      </c>
      <c r="K2543" s="29">
        <f ca="1">IF(C2543&gt;=Calculator!$G$27,IF(DAY($C2543)=1,Calculator!$G$34/2,IF(DAY($C2543)=15,Calculator!$G$34/2,0)),0)</f>
        <v>4500</v>
      </c>
      <c r="L2543" s="29">
        <f ca="1">IF(DAY($C2543)=28,IF(H2543=0,0,Calculator!$G$35),0)</f>
        <v>0</v>
      </c>
      <c r="M2543" s="29">
        <f ca="1">IF(I2543&gt;0,IF(DAY($C2543)=1,SUM(INDIRECT("I"&amp;(ROW(C2542)-DAY(C2542))):I2542),0),0)</f>
        <v>0</v>
      </c>
      <c r="N2543" s="29">
        <f ca="1">IF(C2543&lt;Calculator!$G$27,0,IF(C2543=Calculator!$G$27,Calculator!$G$39,IF(H2543-K2543&lt;=0,IF(D2543&gt;Calculator!$G$39,IF(H2543-K2543+E2543+L2543+M2543+Calculator!$G$39&gt;Calculator!$G$39,Calculator!$G$39-(H2543+E2543+L2543+M2543-K2543),Calculator!$G$39),D2543),0)))</f>
        <v>0</v>
      </c>
    </row>
    <row r="2544" spans="1:14" ht="15.75" thickBot="1">
      <c r="A2544" s="33" t="str">
        <f ca="1">IF(C2544=Calculator!$H$27,"F",IF(Daily!D2544+Daily!H2544=0,IF(D2543+H2543&gt;0,"L",""),""))</f>
        <v/>
      </c>
      <c r="B2544" s="34">
        <v>2543</v>
      </c>
      <c r="C2544" s="19">
        <f t="shared" ca="1" si="157"/>
        <v>48473</v>
      </c>
      <c r="D2544" s="29">
        <f t="shared" ca="1" si="159"/>
        <v>22539.921437654157</v>
      </c>
      <c r="E2544" s="29">
        <f ca="1">IF(C2544&lt;Calculator!$D$26,0,IF(DAY($C2544)=1,IF(D2544-Calculator!$G$24&gt;0,Calculator!$G$24,D2544),0))</f>
        <v>0</v>
      </c>
      <c r="F2544" s="29">
        <f ca="1">IF(E2544&gt;0,D2544*Calculator!$G$22/12,0)</f>
        <v>0</v>
      </c>
      <c r="G2544" s="29">
        <f ca="1">IF(E2544&gt;0,(IFERROR(-PMT(Calculator!$G$22/12,Calculator!$G$23*12,Calculator!$G$20),0))-F2544,0)</f>
        <v>0</v>
      </c>
      <c r="H2544" s="29">
        <f t="shared" ca="1" si="160"/>
        <v>7102.6461748786114</v>
      </c>
      <c r="I2544" s="29">
        <f t="shared" ca="1" si="158"/>
        <v>1.2648547982660541</v>
      </c>
      <c r="J2544" s="30">
        <f>Calculator!$G$40</f>
        <v>6.5000000000000002E-2</v>
      </c>
      <c r="K2544" s="29">
        <f ca="1">IF(C2544&gt;=Calculator!$G$27,IF(DAY($C2544)=1,Calculator!$G$34/2,IF(DAY($C2544)=15,Calculator!$G$34/2,0)),0)</f>
        <v>0</v>
      </c>
      <c r="L2544" s="29">
        <f ca="1">IF(DAY($C2544)=28,IF(H2544=0,0,Calculator!$G$35),0)</f>
        <v>0</v>
      </c>
      <c r="M2544" s="29">
        <f ca="1">IF(I2544&gt;0,IF(DAY($C2544)=1,SUM(INDIRECT("I"&amp;(ROW(C2543)-DAY(C2543))):I2543),0),0)</f>
        <v>0</v>
      </c>
      <c r="N2544" s="29">
        <f ca="1">IF(C2544&lt;Calculator!$G$27,0,IF(C2544=Calculator!$G$27,Calculator!$G$39,IF(H2544-K2544&lt;=0,IF(D2544&gt;Calculator!$G$39,IF(H2544-K2544+E2544+L2544+M2544+Calculator!$G$39&gt;Calculator!$G$39,Calculator!$G$39-(H2544+E2544+L2544+M2544-K2544),Calculator!$G$39),D2544),0)))</f>
        <v>0</v>
      </c>
    </row>
    <row r="2545" spans="1:14" ht="15.75" thickBot="1">
      <c r="A2545" s="33" t="str">
        <f ca="1">IF(C2545=Calculator!$H$27,"F",IF(Daily!D2545+Daily!H2545=0,IF(D2544+H2544&gt;0,"L",""),""))</f>
        <v/>
      </c>
      <c r="B2545" s="34">
        <v>2544</v>
      </c>
      <c r="C2545" s="19">
        <f t="shared" ca="1" si="157"/>
        <v>48474</v>
      </c>
      <c r="D2545" s="29">
        <f t="shared" ca="1" si="159"/>
        <v>22539.921437654157</v>
      </c>
      <c r="E2545" s="29">
        <f ca="1">IF(C2545&lt;Calculator!$D$26,0,IF(DAY($C2545)=1,IF(D2545-Calculator!$G$24&gt;0,Calculator!$G$24,D2545),0))</f>
        <v>0</v>
      </c>
      <c r="F2545" s="29">
        <f ca="1">IF(E2545&gt;0,D2545*Calculator!$G$22/12,0)</f>
        <v>0</v>
      </c>
      <c r="G2545" s="29">
        <f ca="1">IF(E2545&gt;0,(IFERROR(-PMT(Calculator!$G$22/12,Calculator!$G$23*12,Calculator!$G$20),0))-F2545,0)</f>
        <v>0</v>
      </c>
      <c r="H2545" s="29">
        <f t="shared" ca="1" si="160"/>
        <v>7102.6461748786114</v>
      </c>
      <c r="I2545" s="29">
        <f t="shared" ca="1" si="158"/>
        <v>1.2648547982660541</v>
      </c>
      <c r="J2545" s="30">
        <f>Calculator!$G$40</f>
        <v>6.5000000000000002E-2</v>
      </c>
      <c r="K2545" s="29">
        <f ca="1">IF(C2545&gt;=Calculator!$G$27,IF(DAY($C2545)=1,Calculator!$G$34/2,IF(DAY($C2545)=15,Calculator!$G$34/2,0)),0)</f>
        <v>0</v>
      </c>
      <c r="L2545" s="29">
        <f ca="1">IF(DAY($C2545)=28,IF(H2545=0,0,Calculator!$G$35),0)</f>
        <v>0</v>
      </c>
      <c r="M2545" s="29">
        <f ca="1">IF(I2545&gt;0,IF(DAY($C2545)=1,SUM(INDIRECT("I"&amp;(ROW(C2544)-DAY(C2544))):I2544),0),0)</f>
        <v>0</v>
      </c>
      <c r="N2545" s="29">
        <f ca="1">IF(C2545&lt;Calculator!$G$27,0,IF(C2545=Calculator!$G$27,Calculator!$G$39,IF(H2545-K2545&lt;=0,IF(D2545&gt;Calculator!$G$39,IF(H2545-K2545+E2545+L2545+M2545+Calculator!$G$39&gt;Calculator!$G$39,Calculator!$G$39-(H2545+E2545+L2545+M2545-K2545),Calculator!$G$39),D2545),0)))</f>
        <v>0</v>
      </c>
    </row>
    <row r="2546" spans="1:14" ht="15.75" thickBot="1">
      <c r="A2546" s="33" t="str">
        <f ca="1">IF(C2546=Calculator!$H$27,"F",IF(Daily!D2546+Daily!H2546=0,IF(D2545+H2545&gt;0,"L",""),""))</f>
        <v/>
      </c>
      <c r="B2546" s="34">
        <v>2545</v>
      </c>
      <c r="C2546" s="19">
        <f t="shared" ca="1" si="157"/>
        <v>48475</v>
      </c>
      <c r="D2546" s="29">
        <f t="shared" ca="1" si="159"/>
        <v>22539.921437654157</v>
      </c>
      <c r="E2546" s="29">
        <f ca="1">IF(C2546&lt;Calculator!$D$26,0,IF(DAY($C2546)=1,IF(D2546-Calculator!$G$24&gt;0,Calculator!$G$24,D2546),0))</f>
        <v>0</v>
      </c>
      <c r="F2546" s="29">
        <f ca="1">IF(E2546&gt;0,D2546*Calculator!$G$22/12,0)</f>
        <v>0</v>
      </c>
      <c r="G2546" s="29">
        <f ca="1">IF(E2546&gt;0,(IFERROR(-PMT(Calculator!$G$22/12,Calculator!$G$23*12,Calculator!$G$20),0))-F2546,0)</f>
        <v>0</v>
      </c>
      <c r="H2546" s="29">
        <f t="shared" ca="1" si="160"/>
        <v>7102.6461748786114</v>
      </c>
      <c r="I2546" s="29">
        <f t="shared" ca="1" si="158"/>
        <v>1.2648547982660541</v>
      </c>
      <c r="J2546" s="30">
        <f>Calculator!$G$40</f>
        <v>6.5000000000000002E-2</v>
      </c>
      <c r="K2546" s="29">
        <f ca="1">IF(C2546&gt;=Calculator!$G$27,IF(DAY($C2546)=1,Calculator!$G$34/2,IF(DAY($C2546)=15,Calculator!$G$34/2,0)),0)</f>
        <v>0</v>
      </c>
      <c r="L2546" s="29">
        <f ca="1">IF(DAY($C2546)=28,IF(H2546=0,0,Calculator!$G$35),0)</f>
        <v>0</v>
      </c>
      <c r="M2546" s="29">
        <f ca="1">IF(I2546&gt;0,IF(DAY($C2546)=1,SUM(INDIRECT("I"&amp;(ROW(C2545)-DAY(C2545))):I2545),0),0)</f>
        <v>0</v>
      </c>
      <c r="N2546" s="29">
        <f ca="1">IF(C2546&lt;Calculator!$G$27,0,IF(C2546=Calculator!$G$27,Calculator!$G$39,IF(H2546-K2546&lt;=0,IF(D2546&gt;Calculator!$G$39,IF(H2546-K2546+E2546+L2546+M2546+Calculator!$G$39&gt;Calculator!$G$39,Calculator!$G$39-(H2546+E2546+L2546+M2546-K2546),Calculator!$G$39),D2546),0)))</f>
        <v>0</v>
      </c>
    </row>
    <row r="2547" spans="1:14" ht="15.75" thickBot="1">
      <c r="A2547" s="33" t="str">
        <f ca="1">IF(C2547=Calculator!$H$27,"F",IF(Daily!D2547+Daily!H2547=0,IF(D2546+H2546&gt;0,"L",""),""))</f>
        <v/>
      </c>
      <c r="B2547" s="34">
        <v>2546</v>
      </c>
      <c r="C2547" s="19">
        <f t="shared" ca="1" si="157"/>
        <v>48476</v>
      </c>
      <c r="D2547" s="29">
        <f t="shared" ca="1" si="159"/>
        <v>22539.921437654157</v>
      </c>
      <c r="E2547" s="29">
        <f ca="1">IF(C2547&lt;Calculator!$D$26,0,IF(DAY($C2547)=1,IF(D2547-Calculator!$G$24&gt;0,Calculator!$G$24,D2547),0))</f>
        <v>0</v>
      </c>
      <c r="F2547" s="29">
        <f ca="1">IF(E2547&gt;0,D2547*Calculator!$G$22/12,0)</f>
        <v>0</v>
      </c>
      <c r="G2547" s="29">
        <f ca="1">IF(E2547&gt;0,(IFERROR(-PMT(Calculator!$G$22/12,Calculator!$G$23*12,Calculator!$G$20),0))-F2547,0)</f>
        <v>0</v>
      </c>
      <c r="H2547" s="29">
        <f t="shared" ca="1" si="160"/>
        <v>7102.6461748786114</v>
      </c>
      <c r="I2547" s="29">
        <f t="shared" ca="1" si="158"/>
        <v>1.2648547982660541</v>
      </c>
      <c r="J2547" s="30">
        <f>Calculator!$G$40</f>
        <v>6.5000000000000002E-2</v>
      </c>
      <c r="K2547" s="29">
        <f ca="1">IF(C2547&gt;=Calculator!$G$27,IF(DAY($C2547)=1,Calculator!$G$34/2,IF(DAY($C2547)=15,Calculator!$G$34/2,0)),0)</f>
        <v>0</v>
      </c>
      <c r="L2547" s="29">
        <f ca="1">IF(DAY($C2547)=28,IF(H2547=0,0,Calculator!$G$35),0)</f>
        <v>0</v>
      </c>
      <c r="M2547" s="29">
        <f ca="1">IF(I2547&gt;0,IF(DAY($C2547)=1,SUM(INDIRECT("I"&amp;(ROW(C2546)-DAY(C2546))):I2546),0),0)</f>
        <v>0</v>
      </c>
      <c r="N2547" s="29">
        <f ca="1">IF(C2547&lt;Calculator!$G$27,0,IF(C2547=Calculator!$G$27,Calculator!$G$39,IF(H2547-K2547&lt;=0,IF(D2547&gt;Calculator!$G$39,IF(H2547-K2547+E2547+L2547+M2547+Calculator!$G$39&gt;Calculator!$G$39,Calculator!$G$39-(H2547+E2547+L2547+M2547-K2547),Calculator!$G$39),D2547),0)))</f>
        <v>0</v>
      </c>
    </row>
    <row r="2548" spans="1:14" ht="15.75" thickBot="1">
      <c r="A2548" s="33" t="str">
        <f ca="1">IF(C2548=Calculator!$H$27,"F",IF(Daily!D2548+Daily!H2548=0,IF(D2547+H2547&gt;0,"L",""),""))</f>
        <v/>
      </c>
      <c r="B2548" s="34">
        <v>2547</v>
      </c>
      <c r="C2548" s="19">
        <f t="shared" ca="1" si="157"/>
        <v>48477</v>
      </c>
      <c r="D2548" s="29">
        <f t="shared" ca="1" si="159"/>
        <v>22539.921437654157</v>
      </c>
      <c r="E2548" s="29">
        <f ca="1">IF(C2548&lt;Calculator!$D$26,0,IF(DAY($C2548)=1,IF(D2548-Calculator!$G$24&gt;0,Calculator!$G$24,D2548),0))</f>
        <v>0</v>
      </c>
      <c r="F2548" s="29">
        <f ca="1">IF(E2548&gt;0,D2548*Calculator!$G$22/12,0)</f>
        <v>0</v>
      </c>
      <c r="G2548" s="29">
        <f ca="1">IF(E2548&gt;0,(IFERROR(-PMT(Calculator!$G$22/12,Calculator!$G$23*12,Calculator!$G$20),0))-F2548,0)</f>
        <v>0</v>
      </c>
      <c r="H2548" s="29">
        <f t="shared" ca="1" si="160"/>
        <v>7102.6461748786114</v>
      </c>
      <c r="I2548" s="29">
        <f t="shared" ca="1" si="158"/>
        <v>1.2648547982660541</v>
      </c>
      <c r="J2548" s="30">
        <f>Calculator!$G$40</f>
        <v>6.5000000000000002E-2</v>
      </c>
      <c r="K2548" s="29">
        <f ca="1">IF(C2548&gt;=Calculator!$G$27,IF(DAY($C2548)=1,Calculator!$G$34/2,IF(DAY($C2548)=15,Calculator!$G$34/2,0)),0)</f>
        <v>0</v>
      </c>
      <c r="L2548" s="29">
        <f ca="1">IF(DAY($C2548)=28,IF(H2548=0,0,Calculator!$G$35),0)</f>
        <v>0</v>
      </c>
      <c r="M2548" s="29">
        <f ca="1">IF(I2548&gt;0,IF(DAY($C2548)=1,SUM(INDIRECT("I"&amp;(ROW(C2547)-DAY(C2547))):I2547),0),0)</f>
        <v>0</v>
      </c>
      <c r="N2548" s="29">
        <f ca="1">IF(C2548&lt;Calculator!$G$27,0,IF(C2548=Calculator!$G$27,Calculator!$G$39,IF(H2548-K2548&lt;=0,IF(D2548&gt;Calculator!$G$39,IF(H2548-K2548+E2548+L2548+M2548+Calculator!$G$39&gt;Calculator!$G$39,Calculator!$G$39-(H2548+E2548+L2548+M2548-K2548),Calculator!$G$39),D2548),0)))</f>
        <v>0</v>
      </c>
    </row>
    <row r="2549" spans="1:14" ht="15.75" thickBot="1">
      <c r="A2549" s="33" t="str">
        <f ca="1">IF(C2549=Calculator!$H$27,"F",IF(Daily!D2549+Daily!H2549=0,IF(D2548+H2548&gt;0,"L",""),""))</f>
        <v/>
      </c>
      <c r="B2549" s="34">
        <v>2548</v>
      </c>
      <c r="C2549" s="19">
        <f t="shared" ca="1" si="157"/>
        <v>48478</v>
      </c>
      <c r="D2549" s="29">
        <f t="shared" ca="1" si="159"/>
        <v>22539.921437654157</v>
      </c>
      <c r="E2549" s="29">
        <f ca="1">IF(C2549&lt;Calculator!$D$26,0,IF(DAY($C2549)=1,IF(D2549-Calculator!$G$24&gt;0,Calculator!$G$24,D2549),0))</f>
        <v>0</v>
      </c>
      <c r="F2549" s="29">
        <f ca="1">IF(E2549&gt;0,D2549*Calculator!$G$22/12,0)</f>
        <v>0</v>
      </c>
      <c r="G2549" s="29">
        <f ca="1">IF(E2549&gt;0,(IFERROR(-PMT(Calculator!$G$22/12,Calculator!$G$23*12,Calculator!$G$20),0))-F2549,0)</f>
        <v>0</v>
      </c>
      <c r="H2549" s="29">
        <f t="shared" ca="1" si="160"/>
        <v>7102.6461748786114</v>
      </c>
      <c r="I2549" s="29">
        <f t="shared" ca="1" si="158"/>
        <v>1.2648547982660541</v>
      </c>
      <c r="J2549" s="30">
        <f>Calculator!$G$40</f>
        <v>6.5000000000000002E-2</v>
      </c>
      <c r="K2549" s="29">
        <f ca="1">IF(C2549&gt;=Calculator!$G$27,IF(DAY($C2549)=1,Calculator!$G$34/2,IF(DAY($C2549)=15,Calculator!$G$34/2,0)),0)</f>
        <v>0</v>
      </c>
      <c r="L2549" s="29">
        <f ca="1">IF(DAY($C2549)=28,IF(H2549=0,0,Calculator!$G$35),0)</f>
        <v>0</v>
      </c>
      <c r="M2549" s="29">
        <f ca="1">IF(I2549&gt;0,IF(DAY($C2549)=1,SUM(INDIRECT("I"&amp;(ROW(C2548)-DAY(C2548))):I2548),0),0)</f>
        <v>0</v>
      </c>
      <c r="N2549" s="29">
        <f ca="1">IF(C2549&lt;Calculator!$G$27,0,IF(C2549=Calculator!$G$27,Calculator!$G$39,IF(H2549-K2549&lt;=0,IF(D2549&gt;Calculator!$G$39,IF(H2549-K2549+E2549+L2549+M2549+Calculator!$G$39&gt;Calculator!$G$39,Calculator!$G$39-(H2549+E2549+L2549+M2549-K2549),Calculator!$G$39),D2549),0)))</f>
        <v>0</v>
      </c>
    </row>
    <row r="2550" spans="1:14" ht="15.75" thickBot="1">
      <c r="A2550" s="33" t="str">
        <f ca="1">IF(C2550=Calculator!$H$27,"F",IF(Daily!D2550+Daily!H2550=0,IF(D2549+H2549&gt;0,"L",""),""))</f>
        <v/>
      </c>
      <c r="B2550" s="34">
        <v>2549</v>
      </c>
      <c r="C2550" s="19">
        <f t="shared" ca="1" si="157"/>
        <v>48479</v>
      </c>
      <c r="D2550" s="29">
        <f t="shared" ca="1" si="159"/>
        <v>22539.921437654157</v>
      </c>
      <c r="E2550" s="29">
        <f ca="1">IF(C2550&lt;Calculator!$D$26,0,IF(DAY($C2550)=1,IF(D2550-Calculator!$G$24&gt;0,Calculator!$G$24,D2550),0))</f>
        <v>0</v>
      </c>
      <c r="F2550" s="29">
        <f ca="1">IF(E2550&gt;0,D2550*Calculator!$G$22/12,0)</f>
        <v>0</v>
      </c>
      <c r="G2550" s="29">
        <f ca="1">IF(E2550&gt;0,(IFERROR(-PMT(Calculator!$G$22/12,Calculator!$G$23*12,Calculator!$G$20),0))-F2550,0)</f>
        <v>0</v>
      </c>
      <c r="H2550" s="29">
        <f t="shared" ca="1" si="160"/>
        <v>7102.6461748786114</v>
      </c>
      <c r="I2550" s="29">
        <f t="shared" ca="1" si="158"/>
        <v>1.2648547982660541</v>
      </c>
      <c r="J2550" s="30">
        <f>Calculator!$G$40</f>
        <v>6.5000000000000002E-2</v>
      </c>
      <c r="K2550" s="29">
        <f ca="1">IF(C2550&gt;=Calculator!$G$27,IF(DAY($C2550)=1,Calculator!$G$34/2,IF(DAY($C2550)=15,Calculator!$G$34/2,0)),0)</f>
        <v>0</v>
      </c>
      <c r="L2550" s="29">
        <f ca="1">IF(DAY($C2550)=28,IF(H2550=0,0,Calculator!$G$35),0)</f>
        <v>0</v>
      </c>
      <c r="M2550" s="29">
        <f ca="1">IF(I2550&gt;0,IF(DAY($C2550)=1,SUM(INDIRECT("I"&amp;(ROW(C2549)-DAY(C2549))):I2549),0),0)</f>
        <v>0</v>
      </c>
      <c r="N2550" s="29">
        <f ca="1">IF(C2550&lt;Calculator!$G$27,0,IF(C2550=Calculator!$G$27,Calculator!$G$39,IF(H2550-K2550&lt;=0,IF(D2550&gt;Calculator!$G$39,IF(H2550-K2550+E2550+L2550+M2550+Calculator!$G$39&gt;Calculator!$G$39,Calculator!$G$39-(H2550+E2550+L2550+M2550-K2550),Calculator!$G$39),D2550),0)))</f>
        <v>0</v>
      </c>
    </row>
    <row r="2551" spans="1:14" ht="15.75" thickBot="1">
      <c r="A2551" s="33" t="str">
        <f ca="1">IF(C2551=Calculator!$H$27,"F",IF(Daily!D2551+Daily!H2551=0,IF(D2550+H2550&gt;0,"L",""),""))</f>
        <v/>
      </c>
      <c r="B2551" s="34">
        <v>2550</v>
      </c>
      <c r="C2551" s="19">
        <f t="shared" ca="1" si="157"/>
        <v>48480</v>
      </c>
      <c r="D2551" s="29">
        <f t="shared" ca="1" si="159"/>
        <v>22539.921437654157</v>
      </c>
      <c r="E2551" s="29">
        <f ca="1">IF(C2551&lt;Calculator!$D$26,0,IF(DAY($C2551)=1,IF(D2551-Calculator!$G$24&gt;0,Calculator!$G$24,D2551),0))</f>
        <v>0</v>
      </c>
      <c r="F2551" s="29">
        <f ca="1">IF(E2551&gt;0,D2551*Calculator!$G$22/12,0)</f>
        <v>0</v>
      </c>
      <c r="G2551" s="29">
        <f ca="1">IF(E2551&gt;0,(IFERROR(-PMT(Calculator!$G$22/12,Calculator!$G$23*12,Calculator!$G$20),0))-F2551,0)</f>
        <v>0</v>
      </c>
      <c r="H2551" s="29">
        <f t="shared" ca="1" si="160"/>
        <v>7102.6461748786114</v>
      </c>
      <c r="I2551" s="29">
        <f t="shared" ca="1" si="158"/>
        <v>1.2648547982660541</v>
      </c>
      <c r="J2551" s="30">
        <f>Calculator!$G$40</f>
        <v>6.5000000000000002E-2</v>
      </c>
      <c r="K2551" s="29">
        <f ca="1">IF(C2551&gt;=Calculator!$G$27,IF(DAY($C2551)=1,Calculator!$G$34/2,IF(DAY($C2551)=15,Calculator!$G$34/2,0)),0)</f>
        <v>0</v>
      </c>
      <c r="L2551" s="29">
        <f ca="1">IF(DAY($C2551)=28,IF(H2551=0,0,Calculator!$G$35),0)</f>
        <v>0</v>
      </c>
      <c r="M2551" s="29">
        <f ca="1">IF(I2551&gt;0,IF(DAY($C2551)=1,SUM(INDIRECT("I"&amp;(ROW(C2550)-DAY(C2550))):I2550),0),0)</f>
        <v>0</v>
      </c>
      <c r="N2551" s="29">
        <f ca="1">IF(C2551&lt;Calculator!$G$27,0,IF(C2551=Calculator!$G$27,Calculator!$G$39,IF(H2551-K2551&lt;=0,IF(D2551&gt;Calculator!$G$39,IF(H2551-K2551+E2551+L2551+M2551+Calculator!$G$39&gt;Calculator!$G$39,Calculator!$G$39-(H2551+E2551+L2551+M2551-K2551),Calculator!$G$39),D2551),0)))</f>
        <v>0</v>
      </c>
    </row>
    <row r="2552" spans="1:14" ht="15.75" thickBot="1">
      <c r="A2552" s="33" t="str">
        <f ca="1">IF(C2552=Calculator!$H$27,"F",IF(Daily!D2552+Daily!H2552=0,IF(D2551+H2551&gt;0,"L",""),""))</f>
        <v/>
      </c>
      <c r="B2552" s="34">
        <v>2551</v>
      </c>
      <c r="C2552" s="19">
        <f t="shared" ca="1" si="157"/>
        <v>48481</v>
      </c>
      <c r="D2552" s="29">
        <f t="shared" ca="1" si="159"/>
        <v>22539.921437654157</v>
      </c>
      <c r="E2552" s="29">
        <f ca="1">IF(C2552&lt;Calculator!$D$26,0,IF(DAY($C2552)=1,IF(D2552-Calculator!$G$24&gt;0,Calculator!$G$24,D2552),0))</f>
        <v>0</v>
      </c>
      <c r="F2552" s="29">
        <f ca="1">IF(E2552&gt;0,D2552*Calculator!$G$22/12,0)</f>
        <v>0</v>
      </c>
      <c r="G2552" s="29">
        <f ca="1">IF(E2552&gt;0,(IFERROR(-PMT(Calculator!$G$22/12,Calculator!$G$23*12,Calculator!$G$20),0))-F2552,0)</f>
        <v>0</v>
      </c>
      <c r="H2552" s="29">
        <f t="shared" ca="1" si="160"/>
        <v>7102.6461748786114</v>
      </c>
      <c r="I2552" s="29">
        <f t="shared" ca="1" si="158"/>
        <v>1.2648547982660541</v>
      </c>
      <c r="J2552" s="30">
        <f>Calculator!$G$40</f>
        <v>6.5000000000000002E-2</v>
      </c>
      <c r="K2552" s="29">
        <f ca="1">IF(C2552&gt;=Calculator!$G$27,IF(DAY($C2552)=1,Calculator!$G$34/2,IF(DAY($C2552)=15,Calculator!$G$34/2,0)),0)</f>
        <v>0</v>
      </c>
      <c r="L2552" s="29">
        <f ca="1">IF(DAY($C2552)=28,IF(H2552=0,0,Calculator!$G$35),0)</f>
        <v>0</v>
      </c>
      <c r="M2552" s="29">
        <f ca="1">IF(I2552&gt;0,IF(DAY($C2552)=1,SUM(INDIRECT("I"&amp;(ROW(C2551)-DAY(C2551))):I2551),0),0)</f>
        <v>0</v>
      </c>
      <c r="N2552" s="29">
        <f ca="1">IF(C2552&lt;Calculator!$G$27,0,IF(C2552=Calculator!$G$27,Calculator!$G$39,IF(H2552-K2552&lt;=0,IF(D2552&gt;Calculator!$G$39,IF(H2552-K2552+E2552+L2552+M2552+Calculator!$G$39&gt;Calculator!$G$39,Calculator!$G$39-(H2552+E2552+L2552+M2552-K2552),Calculator!$G$39),D2552),0)))</f>
        <v>0</v>
      </c>
    </row>
    <row r="2553" spans="1:14" ht="15.75" thickBot="1">
      <c r="A2553" s="33" t="str">
        <f ca="1">IF(C2553=Calculator!$H$27,"F",IF(Daily!D2553+Daily!H2553=0,IF(D2552+H2552&gt;0,"L",""),""))</f>
        <v/>
      </c>
      <c r="B2553" s="34">
        <v>2552</v>
      </c>
      <c r="C2553" s="19">
        <f t="shared" ca="1" si="157"/>
        <v>48482</v>
      </c>
      <c r="D2553" s="29">
        <f t="shared" ca="1" si="159"/>
        <v>22539.921437654157</v>
      </c>
      <c r="E2553" s="29">
        <f ca="1">IF(C2553&lt;Calculator!$D$26,0,IF(DAY($C2553)=1,IF(D2553-Calculator!$G$24&gt;0,Calculator!$G$24,D2553),0))</f>
        <v>0</v>
      </c>
      <c r="F2553" s="29">
        <f ca="1">IF(E2553&gt;0,D2553*Calculator!$G$22/12,0)</f>
        <v>0</v>
      </c>
      <c r="G2553" s="29">
        <f ca="1">IF(E2553&gt;0,(IFERROR(-PMT(Calculator!$G$22/12,Calculator!$G$23*12,Calculator!$G$20),0))-F2553,0)</f>
        <v>0</v>
      </c>
      <c r="H2553" s="29">
        <f t="shared" ca="1" si="160"/>
        <v>7102.6461748786114</v>
      </c>
      <c r="I2553" s="29">
        <f t="shared" ca="1" si="158"/>
        <v>1.2648547982660541</v>
      </c>
      <c r="J2553" s="30">
        <f>Calculator!$G$40</f>
        <v>6.5000000000000002E-2</v>
      </c>
      <c r="K2553" s="29">
        <f ca="1">IF(C2553&gt;=Calculator!$G$27,IF(DAY($C2553)=1,Calculator!$G$34/2,IF(DAY($C2553)=15,Calculator!$G$34/2,0)),0)</f>
        <v>0</v>
      </c>
      <c r="L2553" s="29">
        <f ca="1">IF(DAY($C2553)=28,IF(H2553=0,0,Calculator!$G$35),0)</f>
        <v>0</v>
      </c>
      <c r="M2553" s="29">
        <f ca="1">IF(I2553&gt;0,IF(DAY($C2553)=1,SUM(INDIRECT("I"&amp;(ROW(C2552)-DAY(C2552))):I2552),0),0)</f>
        <v>0</v>
      </c>
      <c r="N2553" s="29">
        <f ca="1">IF(C2553&lt;Calculator!$G$27,0,IF(C2553=Calculator!$G$27,Calculator!$G$39,IF(H2553-K2553&lt;=0,IF(D2553&gt;Calculator!$G$39,IF(H2553-K2553+E2553+L2553+M2553+Calculator!$G$39&gt;Calculator!$G$39,Calculator!$G$39-(H2553+E2553+L2553+M2553-K2553),Calculator!$G$39),D2553),0)))</f>
        <v>0</v>
      </c>
    </row>
    <row r="2554" spans="1:14" ht="15.75" thickBot="1">
      <c r="A2554" s="33" t="str">
        <f ca="1">IF(C2554=Calculator!$H$27,"F",IF(Daily!D2554+Daily!H2554=0,IF(D2553+H2553&gt;0,"L",""),""))</f>
        <v/>
      </c>
      <c r="B2554" s="34">
        <v>2553</v>
      </c>
      <c r="C2554" s="19">
        <f t="shared" ca="1" si="157"/>
        <v>48483</v>
      </c>
      <c r="D2554" s="29">
        <f t="shared" ca="1" si="159"/>
        <v>22539.921437654157</v>
      </c>
      <c r="E2554" s="29">
        <f ca="1">IF(C2554&lt;Calculator!$D$26,0,IF(DAY($C2554)=1,IF(D2554-Calculator!$G$24&gt;0,Calculator!$G$24,D2554),0))</f>
        <v>0</v>
      </c>
      <c r="F2554" s="29">
        <f ca="1">IF(E2554&gt;0,D2554*Calculator!$G$22/12,0)</f>
        <v>0</v>
      </c>
      <c r="G2554" s="29">
        <f ca="1">IF(E2554&gt;0,(IFERROR(-PMT(Calculator!$G$22/12,Calculator!$G$23*12,Calculator!$G$20),0))-F2554,0)</f>
        <v>0</v>
      </c>
      <c r="H2554" s="29">
        <f t="shared" ca="1" si="160"/>
        <v>7102.6461748786114</v>
      </c>
      <c r="I2554" s="29">
        <f t="shared" ca="1" si="158"/>
        <v>1.2648547982660541</v>
      </c>
      <c r="J2554" s="30">
        <f>Calculator!$G$40</f>
        <v>6.5000000000000002E-2</v>
      </c>
      <c r="K2554" s="29">
        <f ca="1">IF(C2554&gt;=Calculator!$G$27,IF(DAY($C2554)=1,Calculator!$G$34/2,IF(DAY($C2554)=15,Calculator!$G$34/2,0)),0)</f>
        <v>0</v>
      </c>
      <c r="L2554" s="29">
        <f ca="1">IF(DAY($C2554)=28,IF(H2554=0,0,Calculator!$G$35),0)</f>
        <v>0</v>
      </c>
      <c r="M2554" s="29">
        <f ca="1">IF(I2554&gt;0,IF(DAY($C2554)=1,SUM(INDIRECT("I"&amp;(ROW(C2553)-DAY(C2553))):I2553),0),0)</f>
        <v>0</v>
      </c>
      <c r="N2554" s="29">
        <f ca="1">IF(C2554&lt;Calculator!$G$27,0,IF(C2554=Calculator!$G$27,Calculator!$G$39,IF(H2554-K2554&lt;=0,IF(D2554&gt;Calculator!$G$39,IF(H2554-K2554+E2554+L2554+M2554+Calculator!$G$39&gt;Calculator!$G$39,Calculator!$G$39-(H2554+E2554+L2554+M2554-K2554),Calculator!$G$39),D2554),0)))</f>
        <v>0</v>
      </c>
    </row>
    <row r="2555" spans="1:14" ht="15.75" thickBot="1">
      <c r="A2555" s="33" t="str">
        <f ca="1">IF(C2555=Calculator!$H$27,"F",IF(Daily!D2555+Daily!H2555=0,IF(D2554+H2554&gt;0,"L",""),""))</f>
        <v/>
      </c>
      <c r="B2555" s="34">
        <v>2554</v>
      </c>
      <c r="C2555" s="19">
        <f t="shared" ca="1" si="157"/>
        <v>48484</v>
      </c>
      <c r="D2555" s="29">
        <f t="shared" ca="1" si="159"/>
        <v>22539.921437654157</v>
      </c>
      <c r="E2555" s="29">
        <f ca="1">IF(C2555&lt;Calculator!$D$26,0,IF(DAY($C2555)=1,IF(D2555-Calculator!$G$24&gt;0,Calculator!$G$24,D2555),0))</f>
        <v>0</v>
      </c>
      <c r="F2555" s="29">
        <f ca="1">IF(E2555&gt;0,D2555*Calculator!$G$22/12,0)</f>
        <v>0</v>
      </c>
      <c r="G2555" s="29">
        <f ca="1">IF(E2555&gt;0,(IFERROR(-PMT(Calculator!$G$22/12,Calculator!$G$23*12,Calculator!$G$20),0))-F2555,0)</f>
        <v>0</v>
      </c>
      <c r="H2555" s="29">
        <f t="shared" ca="1" si="160"/>
        <v>7102.6461748786114</v>
      </c>
      <c r="I2555" s="29">
        <f t="shared" ca="1" si="158"/>
        <v>1.2648547982660541</v>
      </c>
      <c r="J2555" s="30">
        <f>J2554+Calculator!G41</f>
        <v>6.5000000000000002E-2</v>
      </c>
      <c r="K2555" s="29">
        <f ca="1">IF(C2555&gt;=Calculator!$G$27,IF(DAY($C2555)=1,Calculator!$G$34/2,IF(DAY($C2555)=15,Calculator!$G$34/2,0)),0)</f>
        <v>0</v>
      </c>
      <c r="L2555" s="29">
        <f ca="1">IF(DAY($C2555)=28,IF(H2555=0,0,Calculator!$G$35),0)</f>
        <v>0</v>
      </c>
      <c r="M2555" s="29">
        <f ca="1">IF(I2555&gt;0,IF(DAY($C2555)=1,SUM(INDIRECT("I"&amp;(ROW(C2554)-DAY(C2554))):I2554),0),0)</f>
        <v>0</v>
      </c>
      <c r="N2555" s="29">
        <f ca="1">IF(C2555&lt;Calculator!$G$27,0,IF(C2555=Calculator!$G$27,Calculator!$G$39,IF(H2555-K2555&lt;=0,IF(D2555&gt;Calculator!$G$39,IF(H2555-K2555+E2555+L2555+M2555+Calculator!$G$39&gt;Calculator!$G$39,Calculator!$G$39-(H2555+E2555+L2555+M2555-K2555),Calculator!$G$39),D2555),0)))</f>
        <v>0</v>
      </c>
    </row>
    <row r="2556" spans="1:14" ht="15.75" thickBot="1">
      <c r="A2556" s="33" t="str">
        <f ca="1">IF(C2556=Calculator!$H$27,"F",IF(Daily!D2556+Daily!H2556=0,IF(D2555+H2555&gt;0,"L",""),""))</f>
        <v/>
      </c>
      <c r="B2556" s="34">
        <v>2555</v>
      </c>
      <c r="C2556" s="19">
        <f t="shared" ca="1" si="157"/>
        <v>48485</v>
      </c>
      <c r="D2556" s="29">
        <f t="shared" ca="1" si="159"/>
        <v>22539.921437654157</v>
      </c>
      <c r="E2556" s="29">
        <f ca="1">IF(C2556&lt;Calculator!$D$26,0,IF(DAY($C2556)=1,IF(D2556-Calculator!$G$24&gt;0,Calculator!$G$24,D2556),0))</f>
        <v>0</v>
      </c>
      <c r="F2556" s="29">
        <f ca="1">IF(E2556&gt;0,D2556*Calculator!$G$22/12,0)</f>
        <v>0</v>
      </c>
      <c r="G2556" s="29">
        <f ca="1">IF(E2556&gt;0,(IFERROR(-PMT(Calculator!$G$22/12,Calculator!$G$23*12,Calculator!$G$20),0))-F2556,0)</f>
        <v>0</v>
      </c>
      <c r="H2556" s="29">
        <f t="shared" ca="1" si="160"/>
        <v>7102.6461748786114</v>
      </c>
      <c r="I2556" s="29">
        <f t="shared" ca="1" si="158"/>
        <v>1.2648547982660541</v>
      </c>
      <c r="J2556" s="30">
        <f>Calculator!$G$40</f>
        <v>6.5000000000000002E-2</v>
      </c>
      <c r="K2556" s="29">
        <f ca="1">IF(C2556&gt;=Calculator!$G$27,IF(DAY($C2556)=1,Calculator!$G$34/2,IF(DAY($C2556)=15,Calculator!$G$34/2,0)),0)</f>
        <v>0</v>
      </c>
      <c r="L2556" s="29">
        <f ca="1">IF(DAY($C2556)=28,IF(H2556=0,0,Calculator!$G$35),0)</f>
        <v>5000</v>
      </c>
      <c r="M2556" s="29">
        <f ca="1">IF(I2556&gt;0,IF(DAY($C2556)=1,SUM(INDIRECT("I"&amp;(ROW(C2555)-DAY(C2555))):I2555),0),0)</f>
        <v>0</v>
      </c>
      <c r="N2556" s="29">
        <f ca="1">IF(C2556&lt;Calculator!$G$27,0,IF(C2556=Calculator!$G$27,Calculator!$G$39,IF(H2556-K2556&lt;=0,IF(D2556&gt;Calculator!$G$39,IF(H2556-K2556+E2556+L2556+M2556+Calculator!$G$39&gt;Calculator!$G$39,Calculator!$G$39-(H2556+E2556+L2556+M2556-K2556),Calculator!$G$39),D2556),0)))</f>
        <v>0</v>
      </c>
    </row>
    <row r="2557" spans="1:14" ht="15.75" thickBot="1">
      <c r="A2557" s="33" t="str">
        <f ca="1">IF(C2557=Calculator!$H$27,"F",IF(Daily!D2557+Daily!H2557=0,IF(D2556+H2556&gt;0,"L",""),""))</f>
        <v/>
      </c>
      <c r="B2557" s="34">
        <v>2556</v>
      </c>
      <c r="C2557" s="19">
        <f t="shared" ca="1" si="157"/>
        <v>48486</v>
      </c>
      <c r="D2557" s="29">
        <f t="shared" ca="1" si="159"/>
        <v>22539.921437654157</v>
      </c>
      <c r="E2557" s="29">
        <f ca="1">IF(C2557&lt;Calculator!$D$26,0,IF(DAY($C2557)=1,IF(D2557-Calculator!$G$24&gt;0,Calculator!$G$24,D2557),0))</f>
        <v>0</v>
      </c>
      <c r="F2557" s="29">
        <f ca="1">IF(E2557&gt;0,D2557*Calculator!$G$22/12,0)</f>
        <v>0</v>
      </c>
      <c r="G2557" s="29">
        <f ca="1">IF(E2557&gt;0,(IFERROR(-PMT(Calculator!$G$22/12,Calculator!$G$23*12,Calculator!$G$20),0))-F2557,0)</f>
        <v>0</v>
      </c>
      <c r="H2557" s="29">
        <f t="shared" ca="1" si="160"/>
        <v>12102.646174878611</v>
      </c>
      <c r="I2557" s="29">
        <f t="shared" ca="1" si="158"/>
        <v>2.1552657571701634</v>
      </c>
      <c r="J2557" s="30">
        <f>Calculator!$G$40</f>
        <v>6.5000000000000002E-2</v>
      </c>
      <c r="K2557" s="29">
        <f ca="1">IF(C2557&gt;=Calculator!$G$27,IF(DAY($C2557)=1,Calculator!$G$34/2,IF(DAY($C2557)=15,Calculator!$G$34/2,0)),0)</f>
        <v>0</v>
      </c>
      <c r="L2557" s="29">
        <f ca="1">IF(DAY($C2557)=28,IF(H2557=0,0,Calculator!$G$35),0)</f>
        <v>0</v>
      </c>
      <c r="M2557" s="29">
        <f ca="1">IF(I2557&gt;0,IF(DAY($C2557)=1,SUM(INDIRECT("I"&amp;(ROW(C2556)-DAY(C2556))):I2556),0),0)</f>
        <v>0</v>
      </c>
      <c r="N2557" s="29">
        <f ca="1">IF(C2557&lt;Calculator!$G$27,0,IF(C2557=Calculator!$G$27,Calculator!$G$39,IF(H2557-K2557&lt;=0,IF(D2557&gt;Calculator!$G$39,IF(H2557-K2557+E2557+L2557+M2557+Calculator!$G$39&gt;Calculator!$G$39,Calculator!$G$39-(H2557+E2557+L2557+M2557-K2557),Calculator!$G$39),D2557),0)))</f>
        <v>0</v>
      </c>
    </row>
    <row r="2558" spans="1:14" ht="15.75" thickBot="1">
      <c r="A2558" s="33" t="str">
        <f ca="1">IF(C2558=Calculator!$H$27,"F",IF(Daily!D2558+Daily!H2558=0,IF(D2557+H2557&gt;0,"L",""),""))</f>
        <v/>
      </c>
      <c r="B2558" s="34">
        <v>2557</v>
      </c>
      <c r="C2558" s="19">
        <f t="shared" ca="1" si="157"/>
        <v>48487</v>
      </c>
      <c r="D2558" s="29">
        <f t="shared" ca="1" si="159"/>
        <v>22539.921437654157</v>
      </c>
      <c r="E2558" s="29">
        <f ca="1">IF(C2558&lt;Calculator!$D$26,0,IF(DAY($C2558)=1,IF(D2558-Calculator!$G$24&gt;0,Calculator!$G$24,D2558),0))</f>
        <v>0</v>
      </c>
      <c r="F2558" s="29">
        <f ca="1">IF(E2558&gt;0,D2558*Calculator!$G$22/12,0)</f>
        <v>0</v>
      </c>
      <c r="G2558" s="29">
        <f ca="1">IF(E2558&gt;0,(IFERROR(-PMT(Calculator!$G$22/12,Calculator!$G$23*12,Calculator!$G$20),0))-F2558,0)</f>
        <v>0</v>
      </c>
      <c r="H2558" s="29">
        <f t="shared" ca="1" si="160"/>
        <v>12102.646174878611</v>
      </c>
      <c r="I2558" s="29">
        <f t="shared" ca="1" si="158"/>
        <v>2.1552657571701634</v>
      </c>
      <c r="J2558" s="30">
        <f>Calculator!$G$40</f>
        <v>6.5000000000000002E-2</v>
      </c>
      <c r="K2558" s="29">
        <f ca="1">IF(C2558&gt;=Calculator!$G$27,IF(DAY($C2558)=1,Calculator!$G$34/2,IF(DAY($C2558)=15,Calculator!$G$34/2,0)),0)</f>
        <v>0</v>
      </c>
      <c r="L2558" s="29">
        <f ca="1">IF(DAY($C2558)=28,IF(H2558=0,0,Calculator!$G$35),0)</f>
        <v>0</v>
      </c>
      <c r="M2558" s="29">
        <f ca="1">IF(I2558&gt;0,IF(DAY($C2558)=1,SUM(INDIRECT("I"&amp;(ROW(C2557)-DAY(C2557))):I2557),0),0)</f>
        <v>0</v>
      </c>
      <c r="N2558" s="29">
        <f ca="1">IF(C2558&lt;Calculator!$G$27,0,IF(C2558=Calculator!$G$27,Calculator!$G$39,IF(H2558-K2558&lt;=0,IF(D2558&gt;Calculator!$G$39,IF(H2558-K2558+E2558+L2558+M2558+Calculator!$G$39&gt;Calculator!$G$39,Calculator!$G$39-(H2558+E2558+L2558+M2558-K2558),Calculator!$G$39),D2558),0)))</f>
        <v>0</v>
      </c>
    </row>
    <row r="2559" spans="1:14" ht="15.75" thickBot="1">
      <c r="A2559" s="33" t="str">
        <f ca="1">IF(C2559=Calculator!$H$27,"F",IF(Daily!D2559+Daily!H2559=0,IF(D2558+H2558&gt;0,"L",""),""))</f>
        <v/>
      </c>
      <c r="B2559" s="34">
        <v>2558</v>
      </c>
      <c r="C2559" s="19">
        <f t="shared" ca="1" si="157"/>
        <v>48488</v>
      </c>
      <c r="D2559" s="29">
        <f t="shared" ca="1" si="159"/>
        <v>22539.921437654157</v>
      </c>
      <c r="E2559" s="29">
        <f ca="1">IF(C2559&lt;Calculator!$D$26,0,IF(DAY($C2559)=1,IF(D2559-Calculator!$G$24&gt;0,Calculator!$G$24,D2559),0))</f>
        <v>1878.8756805424866</v>
      </c>
      <c r="F2559" s="29">
        <f ca="1">IF(E2559&gt;0,D2559*Calculator!$G$22/12,0)</f>
        <v>93.916339323558987</v>
      </c>
      <c r="G2559" s="29">
        <f ca="1">IF(E2559&gt;0,(IFERROR(-PMT(Calculator!$G$22/12,Calculator!$G$23*12,Calculator!$G$20),0))-F2559,0)</f>
        <v>1784.9593412189276</v>
      </c>
      <c r="H2559" s="29">
        <f t="shared" ca="1" si="160"/>
        <v>12102.646174878611</v>
      </c>
      <c r="I2559" s="29">
        <f t="shared" ca="1" si="158"/>
        <v>2.1552657571701634</v>
      </c>
      <c r="J2559" s="30">
        <f>Calculator!$G$40</f>
        <v>6.5000000000000002E-2</v>
      </c>
      <c r="K2559" s="29">
        <f ca="1">IF(C2559&gt;=Calculator!$G$27,IF(DAY($C2559)=1,Calculator!$G$34/2,IF(DAY($C2559)=15,Calculator!$G$34/2,0)),0)</f>
        <v>4500</v>
      </c>
      <c r="L2559" s="29">
        <f ca="1">IF(DAY($C2559)=28,IF(H2559=0,0,Calculator!$G$35),0)</f>
        <v>0</v>
      </c>
      <c r="M2559" s="29">
        <f ca="1">IF(I2559&gt;0,IF(DAY($C2559)=1,SUM(INDIRECT("I"&amp;(ROW(C2558)-DAY(C2558))):I2558),0),0)</f>
        <v>54.732450940604146</v>
      </c>
      <c r="N2559" s="29">
        <f ca="1">IF(C2559&lt;Calculator!$G$27,0,IF(C2559=Calculator!$G$27,Calculator!$G$39,IF(H2559-K2559&lt;=0,IF(D2559&gt;Calculator!$G$39,IF(H2559-K2559+E2559+L2559+M2559+Calculator!$G$39&gt;Calculator!$G$39,Calculator!$G$39-(H2559+E2559+L2559+M2559-K2559),Calculator!$G$39),D2559),0)))</f>
        <v>0</v>
      </c>
    </row>
    <row r="2560" spans="1:14" ht="15.75" thickBot="1">
      <c r="A2560" s="33" t="str">
        <f ca="1">IF(C2560=Calculator!$H$27,"F",IF(Daily!D2560+Daily!H2560=0,IF(D2559+H2559&gt;0,"L",""),""))</f>
        <v/>
      </c>
      <c r="B2560" s="34">
        <v>2559</v>
      </c>
      <c r="C2560" s="19">
        <f t="shared" ca="1" si="157"/>
        <v>48489</v>
      </c>
      <c r="D2560" s="29">
        <f t="shared" ca="1" si="159"/>
        <v>20754.962096435229</v>
      </c>
      <c r="E2560" s="29">
        <f ca="1">IF(C2560&lt;Calculator!$D$26,0,IF(DAY($C2560)=1,IF(D2560-Calculator!$G$24&gt;0,Calculator!$G$24,D2560),0))</f>
        <v>0</v>
      </c>
      <c r="F2560" s="29">
        <f ca="1">IF(E2560&gt;0,D2560*Calculator!$G$22/12,0)</f>
        <v>0</v>
      </c>
      <c r="G2560" s="29">
        <f ca="1">IF(E2560&gt;0,(IFERROR(-PMT(Calculator!$G$22/12,Calculator!$G$23*12,Calculator!$G$20),0))-F2560,0)</f>
        <v>0</v>
      </c>
      <c r="H2560" s="29">
        <f t="shared" ca="1" si="160"/>
        <v>9536.2543063617031</v>
      </c>
      <c r="I2560" s="29">
        <f t="shared" ca="1" si="158"/>
        <v>1.6982370682561938</v>
      </c>
      <c r="J2560" s="30">
        <f>Calculator!$G$40</f>
        <v>6.5000000000000002E-2</v>
      </c>
      <c r="K2560" s="29">
        <f ca="1">IF(C2560&gt;=Calculator!$G$27,IF(DAY($C2560)=1,Calculator!$G$34/2,IF(DAY($C2560)=15,Calculator!$G$34/2,0)),0)</f>
        <v>0</v>
      </c>
      <c r="L2560" s="29">
        <f ca="1">IF(DAY($C2560)=28,IF(H2560=0,0,Calculator!$G$35),0)</f>
        <v>0</v>
      </c>
      <c r="M2560" s="29">
        <f ca="1">IF(I2560&gt;0,IF(DAY($C2560)=1,SUM(INDIRECT("I"&amp;(ROW(C2559)-DAY(C2559))):I2559),0),0)</f>
        <v>0</v>
      </c>
      <c r="N2560" s="29">
        <f ca="1">IF(C2560&lt;Calculator!$G$27,0,IF(C2560=Calculator!$G$27,Calculator!$G$39,IF(H2560-K2560&lt;=0,IF(D2560&gt;Calculator!$G$39,IF(H2560-K2560+E2560+L2560+M2560+Calculator!$G$39&gt;Calculator!$G$39,Calculator!$G$39-(H2560+E2560+L2560+M2560-K2560),Calculator!$G$39),D2560),0)))</f>
        <v>0</v>
      </c>
    </row>
    <row r="2561" spans="1:14" ht="15.75" thickBot="1">
      <c r="A2561" s="33" t="str">
        <f ca="1">IF(C2561=Calculator!$H$27,"F",IF(Daily!D2561+Daily!H2561=0,IF(D2560+H2560&gt;0,"L",""),""))</f>
        <v/>
      </c>
      <c r="B2561" s="34">
        <v>2560</v>
      </c>
      <c r="C2561" s="19">
        <f t="shared" ca="1" si="157"/>
        <v>48490</v>
      </c>
      <c r="D2561" s="29">
        <f t="shared" ca="1" si="159"/>
        <v>20754.962096435229</v>
      </c>
      <c r="E2561" s="29">
        <f ca="1">IF(C2561&lt;Calculator!$D$26,0,IF(DAY($C2561)=1,IF(D2561-Calculator!$G$24&gt;0,Calculator!$G$24,D2561),0))</f>
        <v>0</v>
      </c>
      <c r="F2561" s="29">
        <f ca="1">IF(E2561&gt;0,D2561*Calculator!$G$22/12,0)</f>
        <v>0</v>
      </c>
      <c r="G2561" s="29">
        <f ca="1">IF(E2561&gt;0,(IFERROR(-PMT(Calculator!$G$22/12,Calculator!$G$23*12,Calculator!$G$20),0))-F2561,0)</f>
        <v>0</v>
      </c>
      <c r="H2561" s="29">
        <f t="shared" ca="1" si="160"/>
        <v>9536.2543063617031</v>
      </c>
      <c r="I2561" s="29">
        <f t="shared" ca="1" si="158"/>
        <v>1.6982370682561938</v>
      </c>
      <c r="J2561" s="30">
        <f>Calculator!$G$40</f>
        <v>6.5000000000000002E-2</v>
      </c>
      <c r="K2561" s="29">
        <f ca="1">IF(C2561&gt;=Calculator!$G$27,IF(DAY($C2561)=1,Calculator!$G$34/2,IF(DAY($C2561)=15,Calculator!$G$34/2,0)),0)</f>
        <v>0</v>
      </c>
      <c r="L2561" s="29">
        <f ca="1">IF(DAY($C2561)=28,IF(H2561=0,0,Calculator!$G$35),0)</f>
        <v>0</v>
      </c>
      <c r="M2561" s="29">
        <f ca="1">IF(I2561&gt;0,IF(DAY($C2561)=1,SUM(INDIRECT("I"&amp;(ROW(C2560)-DAY(C2560))):I2560),0),0)</f>
        <v>0</v>
      </c>
      <c r="N2561" s="29">
        <f ca="1">IF(C2561&lt;Calculator!$G$27,0,IF(C2561=Calculator!$G$27,Calculator!$G$39,IF(H2561-K2561&lt;=0,IF(D2561&gt;Calculator!$G$39,IF(H2561-K2561+E2561+L2561+M2561+Calculator!$G$39&gt;Calculator!$G$39,Calculator!$G$39-(H2561+E2561+L2561+M2561-K2561),Calculator!$G$39),D2561),0)))</f>
        <v>0</v>
      </c>
    </row>
    <row r="2562" spans="1:14" ht="15.75" thickBot="1">
      <c r="A2562" s="33" t="str">
        <f ca="1">IF(C2562=Calculator!$H$27,"F",IF(Daily!D2562+Daily!H2562=0,IF(D2561+H2561&gt;0,"L",""),""))</f>
        <v/>
      </c>
      <c r="B2562" s="34">
        <v>2561</v>
      </c>
      <c r="C2562" s="19">
        <f t="shared" ca="1" si="157"/>
        <v>48491</v>
      </c>
      <c r="D2562" s="29">
        <f t="shared" ca="1" si="159"/>
        <v>20754.962096435229</v>
      </c>
      <c r="E2562" s="29">
        <f ca="1">IF(C2562&lt;Calculator!$D$26,0,IF(DAY($C2562)=1,IF(D2562-Calculator!$G$24&gt;0,Calculator!$G$24,D2562),0))</f>
        <v>0</v>
      </c>
      <c r="F2562" s="29">
        <f ca="1">IF(E2562&gt;0,D2562*Calculator!$G$22/12,0)</f>
        <v>0</v>
      </c>
      <c r="G2562" s="29">
        <f ca="1">IF(E2562&gt;0,(IFERROR(-PMT(Calculator!$G$22/12,Calculator!$G$23*12,Calculator!$G$20),0))-F2562,0)</f>
        <v>0</v>
      </c>
      <c r="H2562" s="29">
        <f t="shared" ca="1" si="160"/>
        <v>9536.2543063617031</v>
      </c>
      <c r="I2562" s="29">
        <f t="shared" ca="1" si="158"/>
        <v>1.6982370682561938</v>
      </c>
      <c r="J2562" s="30">
        <f>Calculator!$G$40</f>
        <v>6.5000000000000002E-2</v>
      </c>
      <c r="K2562" s="29">
        <f ca="1">IF(C2562&gt;=Calculator!$G$27,IF(DAY($C2562)=1,Calculator!$G$34/2,IF(DAY($C2562)=15,Calculator!$G$34/2,0)),0)</f>
        <v>0</v>
      </c>
      <c r="L2562" s="29">
        <f ca="1">IF(DAY($C2562)=28,IF(H2562=0,0,Calculator!$G$35),0)</f>
        <v>0</v>
      </c>
      <c r="M2562" s="29">
        <f ca="1">IF(I2562&gt;0,IF(DAY($C2562)=1,SUM(INDIRECT("I"&amp;(ROW(C2561)-DAY(C2561))):I2561),0),0)</f>
        <v>0</v>
      </c>
      <c r="N2562" s="29">
        <f ca="1">IF(C2562&lt;Calculator!$G$27,0,IF(C2562=Calculator!$G$27,Calculator!$G$39,IF(H2562-K2562&lt;=0,IF(D2562&gt;Calculator!$G$39,IF(H2562-K2562+E2562+L2562+M2562+Calculator!$G$39&gt;Calculator!$G$39,Calculator!$G$39-(H2562+E2562+L2562+M2562-K2562),Calculator!$G$39),D2562),0)))</f>
        <v>0</v>
      </c>
    </row>
    <row r="2563" spans="1:14" ht="15.75" thickBot="1">
      <c r="A2563" s="33" t="str">
        <f ca="1">IF(C2563=Calculator!$H$27,"F",IF(Daily!D2563+Daily!H2563=0,IF(D2562+H2562&gt;0,"L",""),""))</f>
        <v/>
      </c>
      <c r="B2563" s="34">
        <v>2562</v>
      </c>
      <c r="C2563" s="19">
        <f t="shared" ref="C2563:C2626" ca="1" si="161">C2562+1</f>
        <v>48492</v>
      </c>
      <c r="D2563" s="29">
        <f t="shared" ca="1" si="159"/>
        <v>20754.962096435229</v>
      </c>
      <c r="E2563" s="29">
        <f ca="1">IF(C2563&lt;Calculator!$D$26,0,IF(DAY($C2563)=1,IF(D2563-Calculator!$G$24&gt;0,Calculator!$G$24,D2563),0))</f>
        <v>0</v>
      </c>
      <c r="F2563" s="29">
        <f ca="1">IF(E2563&gt;0,D2563*Calculator!$G$22/12,0)</f>
        <v>0</v>
      </c>
      <c r="G2563" s="29">
        <f ca="1">IF(E2563&gt;0,(IFERROR(-PMT(Calculator!$G$22/12,Calculator!$G$23*12,Calculator!$G$20),0))-F2563,0)</f>
        <v>0</v>
      </c>
      <c r="H2563" s="29">
        <f t="shared" ca="1" si="160"/>
        <v>9536.2543063617031</v>
      </c>
      <c r="I2563" s="29">
        <f t="shared" ref="I2563:I2626" ca="1" si="162">H2563*J2563/365</f>
        <v>1.6982370682561938</v>
      </c>
      <c r="J2563" s="30">
        <f>Calculator!$G$40</f>
        <v>6.5000000000000002E-2</v>
      </c>
      <c r="K2563" s="29">
        <f ca="1">IF(C2563&gt;=Calculator!$G$27,IF(DAY($C2563)=1,Calculator!$G$34/2,IF(DAY($C2563)=15,Calculator!$G$34/2,0)),0)</f>
        <v>0</v>
      </c>
      <c r="L2563" s="29">
        <f ca="1">IF(DAY($C2563)=28,IF(H2563=0,0,Calculator!$G$35),0)</f>
        <v>0</v>
      </c>
      <c r="M2563" s="29">
        <f ca="1">IF(I2563&gt;0,IF(DAY($C2563)=1,SUM(INDIRECT("I"&amp;(ROW(C2562)-DAY(C2562))):I2562),0),0)</f>
        <v>0</v>
      </c>
      <c r="N2563" s="29">
        <f ca="1">IF(C2563&lt;Calculator!$G$27,0,IF(C2563=Calculator!$G$27,Calculator!$G$39,IF(H2563-K2563&lt;=0,IF(D2563&gt;Calculator!$G$39,IF(H2563-K2563+E2563+L2563+M2563+Calculator!$G$39&gt;Calculator!$G$39,Calculator!$G$39-(H2563+E2563+L2563+M2563-K2563),Calculator!$G$39),D2563),0)))</f>
        <v>0</v>
      </c>
    </row>
    <row r="2564" spans="1:14" ht="15.75" thickBot="1">
      <c r="A2564" s="33" t="str">
        <f ca="1">IF(C2564=Calculator!$H$27,"F",IF(Daily!D2564+Daily!H2564=0,IF(D2563+H2563&gt;0,"L",""),""))</f>
        <v/>
      </c>
      <c r="B2564" s="34">
        <v>2563</v>
      </c>
      <c r="C2564" s="19">
        <f t="shared" ca="1" si="161"/>
        <v>48493</v>
      </c>
      <c r="D2564" s="29">
        <f t="shared" ref="D2564:D2627" ca="1" si="163">IF(((D2563-G2563)-N2563)&lt;0,0,((D2563-G2563)-N2563))</f>
        <v>20754.962096435229</v>
      </c>
      <c r="E2564" s="29">
        <f ca="1">IF(C2564&lt;Calculator!$D$26,0,IF(DAY($C2564)=1,IF(D2564-Calculator!$G$24&gt;0,Calculator!$G$24,D2564),0))</f>
        <v>0</v>
      </c>
      <c r="F2564" s="29">
        <f ca="1">IF(E2564&gt;0,D2564*Calculator!$G$22/12,0)</f>
        <v>0</v>
      </c>
      <c r="G2564" s="29">
        <f ca="1">IF(E2564&gt;0,(IFERROR(-PMT(Calculator!$G$22/12,Calculator!$G$23*12,Calculator!$G$20),0))-F2564,0)</f>
        <v>0</v>
      </c>
      <c r="H2564" s="29">
        <f t="shared" ref="H2564:H2627" ca="1" si="164">IF((H2563-K2563+SUM(L2563:N2563)+E2563)&lt;0,0,(H2563-K2563+SUM(L2563:N2563)+E2563))</f>
        <v>9536.2543063617031</v>
      </c>
      <c r="I2564" s="29">
        <f t="shared" ca="1" si="162"/>
        <v>1.6982370682561938</v>
      </c>
      <c r="J2564" s="30">
        <f>Calculator!$G$40</f>
        <v>6.5000000000000002E-2</v>
      </c>
      <c r="K2564" s="29">
        <f ca="1">IF(C2564&gt;=Calculator!$G$27,IF(DAY($C2564)=1,Calculator!$G$34/2,IF(DAY($C2564)=15,Calculator!$G$34/2,0)),0)</f>
        <v>0</v>
      </c>
      <c r="L2564" s="29">
        <f ca="1">IF(DAY($C2564)=28,IF(H2564=0,0,Calculator!$G$35),0)</f>
        <v>0</v>
      </c>
      <c r="M2564" s="29">
        <f ca="1">IF(I2564&gt;0,IF(DAY($C2564)=1,SUM(INDIRECT("I"&amp;(ROW(C2563)-DAY(C2563))):I2563),0),0)</f>
        <v>0</v>
      </c>
      <c r="N2564" s="29">
        <f ca="1">IF(C2564&lt;Calculator!$G$27,0,IF(C2564=Calculator!$G$27,Calculator!$G$39,IF(H2564-K2564&lt;=0,IF(D2564&gt;Calculator!$G$39,IF(H2564-K2564+E2564+L2564+M2564+Calculator!$G$39&gt;Calculator!$G$39,Calculator!$G$39-(H2564+E2564+L2564+M2564-K2564),Calculator!$G$39),D2564),0)))</f>
        <v>0</v>
      </c>
    </row>
    <row r="2565" spans="1:14" ht="15.75" thickBot="1">
      <c r="A2565" s="33" t="str">
        <f ca="1">IF(C2565=Calculator!$H$27,"F",IF(Daily!D2565+Daily!H2565=0,IF(D2564+H2564&gt;0,"L",""),""))</f>
        <v/>
      </c>
      <c r="B2565" s="34">
        <v>2564</v>
      </c>
      <c r="C2565" s="19">
        <f t="shared" ca="1" si="161"/>
        <v>48494</v>
      </c>
      <c r="D2565" s="29">
        <f t="shared" ca="1" si="163"/>
        <v>20754.962096435229</v>
      </c>
      <c r="E2565" s="29">
        <f ca="1">IF(C2565&lt;Calculator!$D$26,0,IF(DAY($C2565)=1,IF(D2565-Calculator!$G$24&gt;0,Calculator!$G$24,D2565),0))</f>
        <v>0</v>
      </c>
      <c r="F2565" s="29">
        <f ca="1">IF(E2565&gt;0,D2565*Calculator!$G$22/12,0)</f>
        <v>0</v>
      </c>
      <c r="G2565" s="29">
        <f ca="1">IF(E2565&gt;0,(IFERROR(-PMT(Calculator!$G$22/12,Calculator!$G$23*12,Calculator!$G$20),0))-F2565,0)</f>
        <v>0</v>
      </c>
      <c r="H2565" s="29">
        <f t="shared" ca="1" si="164"/>
        <v>9536.2543063617031</v>
      </c>
      <c r="I2565" s="29">
        <f t="shared" ca="1" si="162"/>
        <v>1.6982370682561938</v>
      </c>
      <c r="J2565" s="30">
        <f>Calculator!$G$40</f>
        <v>6.5000000000000002E-2</v>
      </c>
      <c r="K2565" s="29">
        <f ca="1">IF(C2565&gt;=Calculator!$G$27,IF(DAY($C2565)=1,Calculator!$G$34/2,IF(DAY($C2565)=15,Calculator!$G$34/2,0)),0)</f>
        <v>0</v>
      </c>
      <c r="L2565" s="29">
        <f ca="1">IF(DAY($C2565)=28,IF(H2565=0,0,Calculator!$G$35),0)</f>
        <v>0</v>
      </c>
      <c r="M2565" s="29">
        <f ca="1">IF(I2565&gt;0,IF(DAY($C2565)=1,SUM(INDIRECT("I"&amp;(ROW(C2564)-DAY(C2564))):I2564),0),0)</f>
        <v>0</v>
      </c>
      <c r="N2565" s="29">
        <f ca="1">IF(C2565&lt;Calculator!$G$27,0,IF(C2565=Calculator!$G$27,Calculator!$G$39,IF(H2565-K2565&lt;=0,IF(D2565&gt;Calculator!$G$39,IF(H2565-K2565+E2565+L2565+M2565+Calculator!$G$39&gt;Calculator!$G$39,Calculator!$G$39-(H2565+E2565+L2565+M2565-K2565),Calculator!$G$39),D2565),0)))</f>
        <v>0</v>
      </c>
    </row>
    <row r="2566" spans="1:14" ht="15.75" thickBot="1">
      <c r="A2566" s="33" t="str">
        <f ca="1">IF(C2566=Calculator!$H$27,"F",IF(Daily!D2566+Daily!H2566=0,IF(D2565+H2565&gt;0,"L",""),""))</f>
        <v/>
      </c>
      <c r="B2566" s="34">
        <v>2565</v>
      </c>
      <c r="C2566" s="19">
        <f t="shared" ca="1" si="161"/>
        <v>48495</v>
      </c>
      <c r="D2566" s="29">
        <f t="shared" ca="1" si="163"/>
        <v>20754.962096435229</v>
      </c>
      <c r="E2566" s="29">
        <f ca="1">IF(C2566&lt;Calculator!$D$26,0,IF(DAY($C2566)=1,IF(D2566-Calculator!$G$24&gt;0,Calculator!$G$24,D2566),0))</f>
        <v>0</v>
      </c>
      <c r="F2566" s="29">
        <f ca="1">IF(E2566&gt;0,D2566*Calculator!$G$22/12,0)</f>
        <v>0</v>
      </c>
      <c r="G2566" s="29">
        <f ca="1">IF(E2566&gt;0,(IFERROR(-PMT(Calculator!$G$22/12,Calculator!$G$23*12,Calculator!$G$20),0))-F2566,0)</f>
        <v>0</v>
      </c>
      <c r="H2566" s="29">
        <f t="shared" ca="1" si="164"/>
        <v>9536.2543063617031</v>
      </c>
      <c r="I2566" s="29">
        <f t="shared" ca="1" si="162"/>
        <v>1.6982370682561938</v>
      </c>
      <c r="J2566" s="30">
        <f>Calculator!$G$40</f>
        <v>6.5000000000000002E-2</v>
      </c>
      <c r="K2566" s="29">
        <f ca="1">IF(C2566&gt;=Calculator!$G$27,IF(DAY($C2566)=1,Calculator!$G$34/2,IF(DAY($C2566)=15,Calculator!$G$34/2,0)),0)</f>
        <v>0</v>
      </c>
      <c r="L2566" s="29">
        <f ca="1">IF(DAY($C2566)=28,IF(H2566=0,0,Calculator!$G$35),0)</f>
        <v>0</v>
      </c>
      <c r="M2566" s="29">
        <f ca="1">IF(I2566&gt;0,IF(DAY($C2566)=1,SUM(INDIRECT("I"&amp;(ROW(C2565)-DAY(C2565))):I2565),0),0)</f>
        <v>0</v>
      </c>
      <c r="N2566" s="29">
        <f ca="1">IF(C2566&lt;Calculator!$G$27,0,IF(C2566=Calculator!$G$27,Calculator!$G$39,IF(H2566-K2566&lt;=0,IF(D2566&gt;Calculator!$G$39,IF(H2566-K2566+E2566+L2566+M2566+Calculator!$G$39&gt;Calculator!$G$39,Calculator!$G$39-(H2566+E2566+L2566+M2566-K2566),Calculator!$G$39),D2566),0)))</f>
        <v>0</v>
      </c>
    </row>
    <row r="2567" spans="1:14" ht="15.75" thickBot="1">
      <c r="A2567" s="33" t="str">
        <f ca="1">IF(C2567=Calculator!$H$27,"F",IF(Daily!D2567+Daily!H2567=0,IF(D2566+H2566&gt;0,"L",""),""))</f>
        <v/>
      </c>
      <c r="B2567" s="34">
        <v>2566</v>
      </c>
      <c r="C2567" s="19">
        <f t="shared" ca="1" si="161"/>
        <v>48496</v>
      </c>
      <c r="D2567" s="29">
        <f t="shared" ca="1" si="163"/>
        <v>20754.962096435229</v>
      </c>
      <c r="E2567" s="29">
        <f ca="1">IF(C2567&lt;Calculator!$D$26,0,IF(DAY($C2567)=1,IF(D2567-Calculator!$G$24&gt;0,Calculator!$G$24,D2567),0))</f>
        <v>0</v>
      </c>
      <c r="F2567" s="29">
        <f ca="1">IF(E2567&gt;0,D2567*Calculator!$G$22/12,0)</f>
        <v>0</v>
      </c>
      <c r="G2567" s="29">
        <f ca="1">IF(E2567&gt;0,(IFERROR(-PMT(Calculator!$G$22/12,Calculator!$G$23*12,Calculator!$G$20),0))-F2567,0)</f>
        <v>0</v>
      </c>
      <c r="H2567" s="29">
        <f t="shared" ca="1" si="164"/>
        <v>9536.2543063617031</v>
      </c>
      <c r="I2567" s="29">
        <f t="shared" ca="1" si="162"/>
        <v>1.6982370682561938</v>
      </c>
      <c r="J2567" s="30">
        <f>Calculator!$G$40</f>
        <v>6.5000000000000002E-2</v>
      </c>
      <c r="K2567" s="29">
        <f ca="1">IF(C2567&gt;=Calculator!$G$27,IF(DAY($C2567)=1,Calculator!$G$34/2,IF(DAY($C2567)=15,Calculator!$G$34/2,0)),0)</f>
        <v>0</v>
      </c>
      <c r="L2567" s="29">
        <f ca="1">IF(DAY($C2567)=28,IF(H2567=0,0,Calculator!$G$35),0)</f>
        <v>0</v>
      </c>
      <c r="M2567" s="29">
        <f ca="1">IF(I2567&gt;0,IF(DAY($C2567)=1,SUM(INDIRECT("I"&amp;(ROW(C2566)-DAY(C2566))):I2566),0),0)</f>
        <v>0</v>
      </c>
      <c r="N2567" s="29">
        <f ca="1">IF(C2567&lt;Calculator!$G$27,0,IF(C2567=Calculator!$G$27,Calculator!$G$39,IF(H2567-K2567&lt;=0,IF(D2567&gt;Calculator!$G$39,IF(H2567-K2567+E2567+L2567+M2567+Calculator!$G$39&gt;Calculator!$G$39,Calculator!$G$39-(H2567+E2567+L2567+M2567-K2567),Calculator!$G$39),D2567),0)))</f>
        <v>0</v>
      </c>
    </row>
    <row r="2568" spans="1:14" ht="15.75" thickBot="1">
      <c r="A2568" s="33" t="str">
        <f ca="1">IF(C2568=Calculator!$H$27,"F",IF(Daily!D2568+Daily!H2568=0,IF(D2567+H2567&gt;0,"L",""),""))</f>
        <v/>
      </c>
      <c r="B2568" s="34">
        <v>2567</v>
      </c>
      <c r="C2568" s="19">
        <f t="shared" ca="1" si="161"/>
        <v>48497</v>
      </c>
      <c r="D2568" s="29">
        <f t="shared" ca="1" si="163"/>
        <v>20754.962096435229</v>
      </c>
      <c r="E2568" s="29">
        <f ca="1">IF(C2568&lt;Calculator!$D$26,0,IF(DAY($C2568)=1,IF(D2568-Calculator!$G$24&gt;0,Calculator!$G$24,D2568),0))</f>
        <v>0</v>
      </c>
      <c r="F2568" s="29">
        <f ca="1">IF(E2568&gt;0,D2568*Calculator!$G$22/12,0)</f>
        <v>0</v>
      </c>
      <c r="G2568" s="29">
        <f ca="1">IF(E2568&gt;0,(IFERROR(-PMT(Calculator!$G$22/12,Calculator!$G$23*12,Calculator!$G$20),0))-F2568,0)</f>
        <v>0</v>
      </c>
      <c r="H2568" s="29">
        <f t="shared" ca="1" si="164"/>
        <v>9536.2543063617031</v>
      </c>
      <c r="I2568" s="29">
        <f t="shared" ca="1" si="162"/>
        <v>1.6982370682561938</v>
      </c>
      <c r="J2568" s="30">
        <f>Calculator!$G$40</f>
        <v>6.5000000000000002E-2</v>
      </c>
      <c r="K2568" s="29">
        <f ca="1">IF(C2568&gt;=Calculator!$G$27,IF(DAY($C2568)=1,Calculator!$G$34/2,IF(DAY($C2568)=15,Calculator!$G$34/2,0)),0)</f>
        <v>0</v>
      </c>
      <c r="L2568" s="29">
        <f ca="1">IF(DAY($C2568)=28,IF(H2568=0,0,Calculator!$G$35),0)</f>
        <v>0</v>
      </c>
      <c r="M2568" s="29">
        <f ca="1">IF(I2568&gt;0,IF(DAY($C2568)=1,SUM(INDIRECT("I"&amp;(ROW(C2567)-DAY(C2567))):I2567),0),0)</f>
        <v>0</v>
      </c>
      <c r="N2568" s="29">
        <f ca="1">IF(C2568&lt;Calculator!$G$27,0,IF(C2568=Calculator!$G$27,Calculator!$G$39,IF(H2568-K2568&lt;=0,IF(D2568&gt;Calculator!$G$39,IF(H2568-K2568+E2568+L2568+M2568+Calculator!$G$39&gt;Calculator!$G$39,Calculator!$G$39-(H2568+E2568+L2568+M2568-K2568),Calculator!$G$39),D2568),0)))</f>
        <v>0</v>
      </c>
    </row>
    <row r="2569" spans="1:14" ht="15.75" thickBot="1">
      <c r="A2569" s="33" t="str">
        <f ca="1">IF(C2569=Calculator!$H$27,"F",IF(Daily!D2569+Daily!H2569=0,IF(D2568+H2568&gt;0,"L",""),""))</f>
        <v/>
      </c>
      <c r="B2569" s="34">
        <v>2568</v>
      </c>
      <c r="C2569" s="19">
        <f t="shared" ca="1" si="161"/>
        <v>48498</v>
      </c>
      <c r="D2569" s="29">
        <f t="shared" ca="1" si="163"/>
        <v>20754.962096435229</v>
      </c>
      <c r="E2569" s="29">
        <f ca="1">IF(C2569&lt;Calculator!$D$26,0,IF(DAY($C2569)=1,IF(D2569-Calculator!$G$24&gt;0,Calculator!$G$24,D2569),0))</f>
        <v>0</v>
      </c>
      <c r="F2569" s="29">
        <f ca="1">IF(E2569&gt;0,D2569*Calculator!$G$22/12,0)</f>
        <v>0</v>
      </c>
      <c r="G2569" s="29">
        <f ca="1">IF(E2569&gt;0,(IFERROR(-PMT(Calculator!$G$22/12,Calculator!$G$23*12,Calculator!$G$20),0))-F2569,0)</f>
        <v>0</v>
      </c>
      <c r="H2569" s="29">
        <f t="shared" ca="1" si="164"/>
        <v>9536.2543063617031</v>
      </c>
      <c r="I2569" s="29">
        <f t="shared" ca="1" si="162"/>
        <v>1.6982370682561938</v>
      </c>
      <c r="J2569" s="30">
        <f>Calculator!$G$40</f>
        <v>6.5000000000000002E-2</v>
      </c>
      <c r="K2569" s="29">
        <f ca="1">IF(C2569&gt;=Calculator!$G$27,IF(DAY($C2569)=1,Calculator!$G$34/2,IF(DAY($C2569)=15,Calculator!$G$34/2,0)),0)</f>
        <v>0</v>
      </c>
      <c r="L2569" s="29">
        <f ca="1">IF(DAY($C2569)=28,IF(H2569=0,0,Calculator!$G$35),0)</f>
        <v>0</v>
      </c>
      <c r="M2569" s="29">
        <f ca="1">IF(I2569&gt;0,IF(DAY($C2569)=1,SUM(INDIRECT("I"&amp;(ROW(C2568)-DAY(C2568))):I2568),0),0)</f>
        <v>0</v>
      </c>
      <c r="N2569" s="29">
        <f ca="1">IF(C2569&lt;Calculator!$G$27,0,IF(C2569=Calculator!$G$27,Calculator!$G$39,IF(H2569-K2569&lt;=0,IF(D2569&gt;Calculator!$G$39,IF(H2569-K2569+E2569+L2569+M2569+Calculator!$G$39&gt;Calculator!$G$39,Calculator!$G$39-(H2569+E2569+L2569+M2569-K2569),Calculator!$G$39),D2569),0)))</f>
        <v>0</v>
      </c>
    </row>
    <row r="2570" spans="1:14" ht="15.75" thickBot="1">
      <c r="A2570" s="33" t="str">
        <f ca="1">IF(C2570=Calculator!$H$27,"F",IF(Daily!D2570+Daily!H2570=0,IF(D2569+H2569&gt;0,"L",""),""))</f>
        <v/>
      </c>
      <c r="B2570" s="34">
        <v>2569</v>
      </c>
      <c r="C2570" s="19">
        <f t="shared" ca="1" si="161"/>
        <v>48499</v>
      </c>
      <c r="D2570" s="29">
        <f t="shared" ca="1" si="163"/>
        <v>20754.962096435229</v>
      </c>
      <c r="E2570" s="29">
        <f ca="1">IF(C2570&lt;Calculator!$D$26,0,IF(DAY($C2570)=1,IF(D2570-Calculator!$G$24&gt;0,Calculator!$G$24,D2570),0))</f>
        <v>0</v>
      </c>
      <c r="F2570" s="29">
        <f ca="1">IF(E2570&gt;0,D2570*Calculator!$G$22/12,0)</f>
        <v>0</v>
      </c>
      <c r="G2570" s="29">
        <f ca="1">IF(E2570&gt;0,(IFERROR(-PMT(Calculator!$G$22/12,Calculator!$G$23*12,Calculator!$G$20),0))-F2570,0)</f>
        <v>0</v>
      </c>
      <c r="H2570" s="29">
        <f t="shared" ca="1" si="164"/>
        <v>9536.2543063617031</v>
      </c>
      <c r="I2570" s="29">
        <f t="shared" ca="1" si="162"/>
        <v>1.6982370682561938</v>
      </c>
      <c r="J2570" s="30">
        <f>Calculator!$G$40</f>
        <v>6.5000000000000002E-2</v>
      </c>
      <c r="K2570" s="29">
        <f ca="1">IF(C2570&gt;=Calculator!$G$27,IF(DAY($C2570)=1,Calculator!$G$34/2,IF(DAY($C2570)=15,Calculator!$G$34/2,0)),0)</f>
        <v>0</v>
      </c>
      <c r="L2570" s="29">
        <f ca="1">IF(DAY($C2570)=28,IF(H2570=0,0,Calculator!$G$35),0)</f>
        <v>0</v>
      </c>
      <c r="M2570" s="29">
        <f ca="1">IF(I2570&gt;0,IF(DAY($C2570)=1,SUM(INDIRECT("I"&amp;(ROW(C2569)-DAY(C2569))):I2569),0),0)</f>
        <v>0</v>
      </c>
      <c r="N2570" s="29">
        <f ca="1">IF(C2570&lt;Calculator!$G$27,0,IF(C2570=Calculator!$G$27,Calculator!$G$39,IF(H2570-K2570&lt;=0,IF(D2570&gt;Calculator!$G$39,IF(H2570-K2570+E2570+L2570+M2570+Calculator!$G$39&gt;Calculator!$G$39,Calculator!$G$39-(H2570+E2570+L2570+M2570-K2570),Calculator!$G$39),D2570),0)))</f>
        <v>0</v>
      </c>
    </row>
    <row r="2571" spans="1:14" ht="15.75" thickBot="1">
      <c r="A2571" s="33" t="str">
        <f ca="1">IF(C2571=Calculator!$H$27,"F",IF(Daily!D2571+Daily!H2571=0,IF(D2570+H2570&gt;0,"L",""),""))</f>
        <v/>
      </c>
      <c r="B2571" s="34">
        <v>2570</v>
      </c>
      <c r="C2571" s="19">
        <f t="shared" ca="1" si="161"/>
        <v>48500</v>
      </c>
      <c r="D2571" s="29">
        <f t="shared" ca="1" si="163"/>
        <v>20754.962096435229</v>
      </c>
      <c r="E2571" s="29">
        <f ca="1">IF(C2571&lt;Calculator!$D$26,0,IF(DAY($C2571)=1,IF(D2571-Calculator!$G$24&gt;0,Calculator!$G$24,D2571),0))</f>
        <v>0</v>
      </c>
      <c r="F2571" s="29">
        <f ca="1">IF(E2571&gt;0,D2571*Calculator!$G$22/12,0)</f>
        <v>0</v>
      </c>
      <c r="G2571" s="29">
        <f ca="1">IF(E2571&gt;0,(IFERROR(-PMT(Calculator!$G$22/12,Calculator!$G$23*12,Calculator!$G$20),0))-F2571,0)</f>
        <v>0</v>
      </c>
      <c r="H2571" s="29">
        <f t="shared" ca="1" si="164"/>
        <v>9536.2543063617031</v>
      </c>
      <c r="I2571" s="29">
        <f t="shared" ca="1" si="162"/>
        <v>1.6982370682561938</v>
      </c>
      <c r="J2571" s="30">
        <f>Calculator!$G$40</f>
        <v>6.5000000000000002E-2</v>
      </c>
      <c r="K2571" s="29">
        <f ca="1">IF(C2571&gt;=Calculator!$G$27,IF(DAY($C2571)=1,Calculator!$G$34/2,IF(DAY($C2571)=15,Calculator!$G$34/2,0)),0)</f>
        <v>0</v>
      </c>
      <c r="L2571" s="29">
        <f ca="1">IF(DAY($C2571)=28,IF(H2571=0,0,Calculator!$G$35),0)</f>
        <v>0</v>
      </c>
      <c r="M2571" s="29">
        <f ca="1">IF(I2571&gt;0,IF(DAY($C2571)=1,SUM(INDIRECT("I"&amp;(ROW(C2570)-DAY(C2570))):I2570),0),0)</f>
        <v>0</v>
      </c>
      <c r="N2571" s="29">
        <f ca="1">IF(C2571&lt;Calculator!$G$27,0,IF(C2571=Calculator!$G$27,Calculator!$G$39,IF(H2571-K2571&lt;=0,IF(D2571&gt;Calculator!$G$39,IF(H2571-K2571+E2571+L2571+M2571+Calculator!$G$39&gt;Calculator!$G$39,Calculator!$G$39-(H2571+E2571+L2571+M2571-K2571),Calculator!$G$39),D2571),0)))</f>
        <v>0</v>
      </c>
    </row>
    <row r="2572" spans="1:14" ht="15.75" thickBot="1">
      <c r="A2572" s="33" t="str">
        <f ca="1">IF(C2572=Calculator!$H$27,"F",IF(Daily!D2572+Daily!H2572=0,IF(D2571+H2571&gt;0,"L",""),""))</f>
        <v/>
      </c>
      <c r="B2572" s="34">
        <v>2571</v>
      </c>
      <c r="C2572" s="19">
        <f t="shared" ca="1" si="161"/>
        <v>48501</v>
      </c>
      <c r="D2572" s="29">
        <f t="shared" ca="1" si="163"/>
        <v>20754.962096435229</v>
      </c>
      <c r="E2572" s="29">
        <f ca="1">IF(C2572&lt;Calculator!$D$26,0,IF(DAY($C2572)=1,IF(D2572-Calculator!$G$24&gt;0,Calculator!$G$24,D2572),0))</f>
        <v>0</v>
      </c>
      <c r="F2572" s="29">
        <f ca="1">IF(E2572&gt;0,D2572*Calculator!$G$22/12,0)</f>
        <v>0</v>
      </c>
      <c r="G2572" s="29">
        <f ca="1">IF(E2572&gt;0,(IFERROR(-PMT(Calculator!$G$22/12,Calculator!$G$23*12,Calculator!$G$20),0))-F2572,0)</f>
        <v>0</v>
      </c>
      <c r="H2572" s="29">
        <f t="shared" ca="1" si="164"/>
        <v>9536.2543063617031</v>
      </c>
      <c r="I2572" s="29">
        <f t="shared" ca="1" si="162"/>
        <v>1.6982370682561938</v>
      </c>
      <c r="J2572" s="30">
        <f>Calculator!$G$40</f>
        <v>6.5000000000000002E-2</v>
      </c>
      <c r="K2572" s="29">
        <f ca="1">IF(C2572&gt;=Calculator!$G$27,IF(DAY($C2572)=1,Calculator!$G$34/2,IF(DAY($C2572)=15,Calculator!$G$34/2,0)),0)</f>
        <v>0</v>
      </c>
      <c r="L2572" s="29">
        <f ca="1">IF(DAY($C2572)=28,IF(H2572=0,0,Calculator!$G$35),0)</f>
        <v>0</v>
      </c>
      <c r="M2572" s="29">
        <f ca="1">IF(I2572&gt;0,IF(DAY($C2572)=1,SUM(INDIRECT("I"&amp;(ROW(C2571)-DAY(C2571))):I2571),0),0)</f>
        <v>0</v>
      </c>
      <c r="N2572" s="29">
        <f ca="1">IF(C2572&lt;Calculator!$G$27,0,IF(C2572=Calculator!$G$27,Calculator!$G$39,IF(H2572-K2572&lt;=0,IF(D2572&gt;Calculator!$G$39,IF(H2572-K2572+E2572+L2572+M2572+Calculator!$G$39&gt;Calculator!$G$39,Calculator!$G$39-(H2572+E2572+L2572+M2572-K2572),Calculator!$G$39),D2572),0)))</f>
        <v>0</v>
      </c>
    </row>
    <row r="2573" spans="1:14" ht="15.75" thickBot="1">
      <c r="A2573" s="33" t="str">
        <f ca="1">IF(C2573=Calculator!$H$27,"F",IF(Daily!D2573+Daily!H2573=0,IF(D2572+H2572&gt;0,"L",""),""))</f>
        <v/>
      </c>
      <c r="B2573" s="34">
        <v>2572</v>
      </c>
      <c r="C2573" s="19">
        <f t="shared" ca="1" si="161"/>
        <v>48502</v>
      </c>
      <c r="D2573" s="29">
        <f t="shared" ca="1" si="163"/>
        <v>20754.962096435229</v>
      </c>
      <c r="E2573" s="29">
        <f ca="1">IF(C2573&lt;Calculator!$D$26,0,IF(DAY($C2573)=1,IF(D2573-Calculator!$G$24&gt;0,Calculator!$G$24,D2573),0))</f>
        <v>0</v>
      </c>
      <c r="F2573" s="29">
        <f ca="1">IF(E2573&gt;0,D2573*Calculator!$G$22/12,0)</f>
        <v>0</v>
      </c>
      <c r="G2573" s="29">
        <f ca="1">IF(E2573&gt;0,(IFERROR(-PMT(Calculator!$G$22/12,Calculator!$G$23*12,Calculator!$G$20),0))-F2573,0)</f>
        <v>0</v>
      </c>
      <c r="H2573" s="29">
        <f t="shared" ca="1" si="164"/>
        <v>9536.2543063617031</v>
      </c>
      <c r="I2573" s="29">
        <f t="shared" ca="1" si="162"/>
        <v>1.6982370682561938</v>
      </c>
      <c r="J2573" s="30">
        <f>Calculator!$G$40</f>
        <v>6.5000000000000002E-2</v>
      </c>
      <c r="K2573" s="29">
        <f ca="1">IF(C2573&gt;=Calculator!$G$27,IF(DAY($C2573)=1,Calculator!$G$34/2,IF(DAY($C2573)=15,Calculator!$G$34/2,0)),0)</f>
        <v>4500</v>
      </c>
      <c r="L2573" s="29">
        <f ca="1">IF(DAY($C2573)=28,IF(H2573=0,0,Calculator!$G$35),0)</f>
        <v>0</v>
      </c>
      <c r="M2573" s="29">
        <f ca="1">IF(I2573&gt;0,IF(DAY($C2573)=1,SUM(INDIRECT("I"&amp;(ROW(C2572)-DAY(C2572))):I2572),0),0)</f>
        <v>0</v>
      </c>
      <c r="N2573" s="29">
        <f ca="1">IF(C2573&lt;Calculator!$G$27,0,IF(C2573=Calculator!$G$27,Calculator!$G$39,IF(H2573-K2573&lt;=0,IF(D2573&gt;Calculator!$G$39,IF(H2573-K2573+E2573+L2573+M2573+Calculator!$G$39&gt;Calculator!$G$39,Calculator!$G$39-(H2573+E2573+L2573+M2573-K2573),Calculator!$G$39),D2573),0)))</f>
        <v>0</v>
      </c>
    </row>
    <row r="2574" spans="1:14" ht="15.75" thickBot="1">
      <c r="A2574" s="33" t="str">
        <f ca="1">IF(C2574=Calculator!$H$27,"F",IF(Daily!D2574+Daily!H2574=0,IF(D2573+H2573&gt;0,"L",""),""))</f>
        <v/>
      </c>
      <c r="B2574" s="34">
        <v>2573</v>
      </c>
      <c r="C2574" s="19">
        <f t="shared" ca="1" si="161"/>
        <v>48503</v>
      </c>
      <c r="D2574" s="29">
        <f t="shared" ca="1" si="163"/>
        <v>20754.962096435229</v>
      </c>
      <c r="E2574" s="29">
        <f ca="1">IF(C2574&lt;Calculator!$D$26,0,IF(DAY($C2574)=1,IF(D2574-Calculator!$G$24&gt;0,Calculator!$G$24,D2574),0))</f>
        <v>0</v>
      </c>
      <c r="F2574" s="29">
        <f ca="1">IF(E2574&gt;0,D2574*Calculator!$G$22/12,0)</f>
        <v>0</v>
      </c>
      <c r="G2574" s="29">
        <f ca="1">IF(E2574&gt;0,(IFERROR(-PMT(Calculator!$G$22/12,Calculator!$G$23*12,Calculator!$G$20),0))-F2574,0)</f>
        <v>0</v>
      </c>
      <c r="H2574" s="29">
        <f t="shared" ca="1" si="164"/>
        <v>5036.2543063617031</v>
      </c>
      <c r="I2574" s="29">
        <f t="shared" ca="1" si="162"/>
        <v>0.89686720524249508</v>
      </c>
      <c r="J2574" s="30">
        <f>Calculator!$G$40</f>
        <v>6.5000000000000002E-2</v>
      </c>
      <c r="K2574" s="29">
        <f ca="1">IF(C2574&gt;=Calculator!$G$27,IF(DAY($C2574)=1,Calculator!$G$34/2,IF(DAY($C2574)=15,Calculator!$G$34/2,0)),0)</f>
        <v>0</v>
      </c>
      <c r="L2574" s="29">
        <f ca="1">IF(DAY($C2574)=28,IF(H2574=0,0,Calculator!$G$35),0)</f>
        <v>0</v>
      </c>
      <c r="M2574" s="29">
        <f ca="1">IF(I2574&gt;0,IF(DAY($C2574)=1,SUM(INDIRECT("I"&amp;(ROW(C2573)-DAY(C2573))):I2573),0),0)</f>
        <v>0</v>
      </c>
      <c r="N2574" s="29">
        <f ca="1">IF(C2574&lt;Calculator!$G$27,0,IF(C2574=Calculator!$G$27,Calculator!$G$39,IF(H2574-K2574&lt;=0,IF(D2574&gt;Calculator!$G$39,IF(H2574-K2574+E2574+L2574+M2574+Calculator!$G$39&gt;Calculator!$G$39,Calculator!$G$39-(H2574+E2574+L2574+M2574-K2574),Calculator!$G$39),D2574),0)))</f>
        <v>0</v>
      </c>
    </row>
    <row r="2575" spans="1:14" ht="15.75" thickBot="1">
      <c r="A2575" s="33" t="str">
        <f ca="1">IF(C2575=Calculator!$H$27,"F",IF(Daily!D2575+Daily!H2575=0,IF(D2574+H2574&gt;0,"L",""),""))</f>
        <v/>
      </c>
      <c r="B2575" s="34">
        <v>2574</v>
      </c>
      <c r="C2575" s="19">
        <f t="shared" ca="1" si="161"/>
        <v>48504</v>
      </c>
      <c r="D2575" s="29">
        <f t="shared" ca="1" si="163"/>
        <v>20754.962096435229</v>
      </c>
      <c r="E2575" s="29">
        <f ca="1">IF(C2575&lt;Calculator!$D$26,0,IF(DAY($C2575)=1,IF(D2575-Calculator!$G$24&gt;0,Calculator!$G$24,D2575),0))</f>
        <v>0</v>
      </c>
      <c r="F2575" s="29">
        <f ca="1">IF(E2575&gt;0,D2575*Calculator!$G$22/12,0)</f>
        <v>0</v>
      </c>
      <c r="G2575" s="29">
        <f ca="1">IF(E2575&gt;0,(IFERROR(-PMT(Calculator!$G$22/12,Calculator!$G$23*12,Calculator!$G$20),0))-F2575,0)</f>
        <v>0</v>
      </c>
      <c r="H2575" s="29">
        <f t="shared" ca="1" si="164"/>
        <v>5036.2543063617031</v>
      </c>
      <c r="I2575" s="29">
        <f t="shared" ca="1" si="162"/>
        <v>0.89686720524249508</v>
      </c>
      <c r="J2575" s="30">
        <f>Calculator!$G$40</f>
        <v>6.5000000000000002E-2</v>
      </c>
      <c r="K2575" s="29">
        <f ca="1">IF(C2575&gt;=Calculator!$G$27,IF(DAY($C2575)=1,Calculator!$G$34/2,IF(DAY($C2575)=15,Calculator!$G$34/2,0)),0)</f>
        <v>0</v>
      </c>
      <c r="L2575" s="29">
        <f ca="1">IF(DAY($C2575)=28,IF(H2575=0,0,Calculator!$G$35),0)</f>
        <v>0</v>
      </c>
      <c r="M2575" s="29">
        <f ca="1">IF(I2575&gt;0,IF(DAY($C2575)=1,SUM(INDIRECT("I"&amp;(ROW(C2574)-DAY(C2574))):I2574),0),0)</f>
        <v>0</v>
      </c>
      <c r="N2575" s="29">
        <f ca="1">IF(C2575&lt;Calculator!$G$27,0,IF(C2575=Calculator!$G$27,Calculator!$G$39,IF(H2575-K2575&lt;=0,IF(D2575&gt;Calculator!$G$39,IF(H2575-K2575+E2575+L2575+M2575+Calculator!$G$39&gt;Calculator!$G$39,Calculator!$G$39-(H2575+E2575+L2575+M2575-K2575),Calculator!$G$39),D2575),0)))</f>
        <v>0</v>
      </c>
    </row>
    <row r="2576" spans="1:14" ht="15.75" thickBot="1">
      <c r="A2576" s="33" t="str">
        <f ca="1">IF(C2576=Calculator!$H$27,"F",IF(Daily!D2576+Daily!H2576=0,IF(D2575+H2575&gt;0,"L",""),""))</f>
        <v/>
      </c>
      <c r="B2576" s="34">
        <v>2575</v>
      </c>
      <c r="C2576" s="19">
        <f t="shared" ca="1" si="161"/>
        <v>48505</v>
      </c>
      <c r="D2576" s="29">
        <f t="shared" ca="1" si="163"/>
        <v>20754.962096435229</v>
      </c>
      <c r="E2576" s="29">
        <f ca="1">IF(C2576&lt;Calculator!$D$26,0,IF(DAY($C2576)=1,IF(D2576-Calculator!$G$24&gt;0,Calculator!$G$24,D2576),0))</f>
        <v>0</v>
      </c>
      <c r="F2576" s="29">
        <f ca="1">IF(E2576&gt;0,D2576*Calculator!$G$22/12,0)</f>
        <v>0</v>
      </c>
      <c r="G2576" s="29">
        <f ca="1">IF(E2576&gt;0,(IFERROR(-PMT(Calculator!$G$22/12,Calculator!$G$23*12,Calculator!$G$20),0))-F2576,0)</f>
        <v>0</v>
      </c>
      <c r="H2576" s="29">
        <f t="shared" ca="1" si="164"/>
        <v>5036.2543063617031</v>
      </c>
      <c r="I2576" s="29">
        <f t="shared" ca="1" si="162"/>
        <v>0.89686720524249508</v>
      </c>
      <c r="J2576" s="30">
        <f>Calculator!$G$40</f>
        <v>6.5000000000000002E-2</v>
      </c>
      <c r="K2576" s="29">
        <f ca="1">IF(C2576&gt;=Calculator!$G$27,IF(DAY($C2576)=1,Calculator!$G$34/2,IF(DAY($C2576)=15,Calculator!$G$34/2,0)),0)</f>
        <v>0</v>
      </c>
      <c r="L2576" s="29">
        <f ca="1">IF(DAY($C2576)=28,IF(H2576=0,0,Calculator!$G$35),0)</f>
        <v>0</v>
      </c>
      <c r="M2576" s="29">
        <f ca="1">IF(I2576&gt;0,IF(DAY($C2576)=1,SUM(INDIRECT("I"&amp;(ROW(C2575)-DAY(C2575))):I2575),0),0)</f>
        <v>0</v>
      </c>
      <c r="N2576" s="29">
        <f ca="1">IF(C2576&lt;Calculator!$G$27,0,IF(C2576=Calculator!$G$27,Calculator!$G$39,IF(H2576-K2576&lt;=0,IF(D2576&gt;Calculator!$G$39,IF(H2576-K2576+E2576+L2576+M2576+Calculator!$G$39&gt;Calculator!$G$39,Calculator!$G$39-(H2576+E2576+L2576+M2576-K2576),Calculator!$G$39),D2576),0)))</f>
        <v>0</v>
      </c>
    </row>
    <row r="2577" spans="1:14" ht="15.75" thickBot="1">
      <c r="A2577" s="33" t="str">
        <f ca="1">IF(C2577=Calculator!$H$27,"F",IF(Daily!D2577+Daily!H2577=0,IF(D2576+H2576&gt;0,"L",""),""))</f>
        <v/>
      </c>
      <c r="B2577" s="34">
        <v>2576</v>
      </c>
      <c r="C2577" s="19">
        <f t="shared" ca="1" si="161"/>
        <v>48506</v>
      </c>
      <c r="D2577" s="29">
        <f t="shared" ca="1" si="163"/>
        <v>20754.962096435229</v>
      </c>
      <c r="E2577" s="29">
        <f ca="1">IF(C2577&lt;Calculator!$D$26,0,IF(DAY($C2577)=1,IF(D2577-Calculator!$G$24&gt;0,Calculator!$G$24,D2577),0))</f>
        <v>0</v>
      </c>
      <c r="F2577" s="29">
        <f ca="1">IF(E2577&gt;0,D2577*Calculator!$G$22/12,0)</f>
        <v>0</v>
      </c>
      <c r="G2577" s="29">
        <f ca="1">IF(E2577&gt;0,(IFERROR(-PMT(Calculator!$G$22/12,Calculator!$G$23*12,Calculator!$G$20),0))-F2577,0)</f>
        <v>0</v>
      </c>
      <c r="H2577" s="29">
        <f t="shared" ca="1" si="164"/>
        <v>5036.2543063617031</v>
      </c>
      <c r="I2577" s="29">
        <f t="shared" ca="1" si="162"/>
        <v>0.89686720524249508</v>
      </c>
      <c r="J2577" s="30">
        <f>Calculator!$G$40</f>
        <v>6.5000000000000002E-2</v>
      </c>
      <c r="K2577" s="29">
        <f ca="1">IF(C2577&gt;=Calculator!$G$27,IF(DAY($C2577)=1,Calculator!$G$34/2,IF(DAY($C2577)=15,Calculator!$G$34/2,0)),0)</f>
        <v>0</v>
      </c>
      <c r="L2577" s="29">
        <f ca="1">IF(DAY($C2577)=28,IF(H2577=0,0,Calculator!$G$35),0)</f>
        <v>0</v>
      </c>
      <c r="M2577" s="29">
        <f ca="1">IF(I2577&gt;0,IF(DAY($C2577)=1,SUM(INDIRECT("I"&amp;(ROW(C2576)-DAY(C2576))):I2576),0),0)</f>
        <v>0</v>
      </c>
      <c r="N2577" s="29">
        <f ca="1">IF(C2577&lt;Calculator!$G$27,0,IF(C2577=Calculator!$G$27,Calculator!$G$39,IF(H2577-K2577&lt;=0,IF(D2577&gt;Calculator!$G$39,IF(H2577-K2577+E2577+L2577+M2577+Calculator!$G$39&gt;Calculator!$G$39,Calculator!$G$39-(H2577+E2577+L2577+M2577-K2577),Calculator!$G$39),D2577),0)))</f>
        <v>0</v>
      </c>
    </row>
    <row r="2578" spans="1:14" ht="15.75" thickBot="1">
      <c r="A2578" s="33" t="str">
        <f ca="1">IF(C2578=Calculator!$H$27,"F",IF(Daily!D2578+Daily!H2578=0,IF(D2577+H2577&gt;0,"L",""),""))</f>
        <v/>
      </c>
      <c r="B2578" s="34">
        <v>2577</v>
      </c>
      <c r="C2578" s="19">
        <f t="shared" ca="1" si="161"/>
        <v>48507</v>
      </c>
      <c r="D2578" s="29">
        <f t="shared" ca="1" si="163"/>
        <v>20754.962096435229</v>
      </c>
      <c r="E2578" s="29">
        <f ca="1">IF(C2578&lt;Calculator!$D$26,0,IF(DAY($C2578)=1,IF(D2578-Calculator!$G$24&gt;0,Calculator!$G$24,D2578),0))</f>
        <v>0</v>
      </c>
      <c r="F2578" s="29">
        <f ca="1">IF(E2578&gt;0,D2578*Calculator!$G$22/12,0)</f>
        <v>0</v>
      </c>
      <c r="G2578" s="29">
        <f ca="1">IF(E2578&gt;0,(IFERROR(-PMT(Calculator!$G$22/12,Calculator!$G$23*12,Calculator!$G$20),0))-F2578,0)</f>
        <v>0</v>
      </c>
      <c r="H2578" s="29">
        <f t="shared" ca="1" si="164"/>
        <v>5036.2543063617031</v>
      </c>
      <c r="I2578" s="29">
        <f t="shared" ca="1" si="162"/>
        <v>0.89686720524249508</v>
      </c>
      <c r="J2578" s="30">
        <f>Calculator!$G$40</f>
        <v>6.5000000000000002E-2</v>
      </c>
      <c r="K2578" s="29">
        <f ca="1">IF(C2578&gt;=Calculator!$G$27,IF(DAY($C2578)=1,Calculator!$G$34/2,IF(DAY($C2578)=15,Calculator!$G$34/2,0)),0)</f>
        <v>0</v>
      </c>
      <c r="L2578" s="29">
        <f ca="1">IF(DAY($C2578)=28,IF(H2578=0,0,Calculator!$G$35),0)</f>
        <v>0</v>
      </c>
      <c r="M2578" s="29">
        <f ca="1">IF(I2578&gt;0,IF(DAY($C2578)=1,SUM(INDIRECT("I"&amp;(ROW(C2577)-DAY(C2577))):I2577),0),0)</f>
        <v>0</v>
      </c>
      <c r="N2578" s="29">
        <f ca="1">IF(C2578&lt;Calculator!$G$27,0,IF(C2578=Calculator!$G$27,Calculator!$G$39,IF(H2578-K2578&lt;=0,IF(D2578&gt;Calculator!$G$39,IF(H2578-K2578+E2578+L2578+M2578+Calculator!$G$39&gt;Calculator!$G$39,Calculator!$G$39-(H2578+E2578+L2578+M2578-K2578),Calculator!$G$39),D2578),0)))</f>
        <v>0</v>
      </c>
    </row>
    <row r="2579" spans="1:14" ht="15.75" thickBot="1">
      <c r="A2579" s="33" t="str">
        <f ca="1">IF(C2579=Calculator!$H$27,"F",IF(Daily!D2579+Daily!H2579=0,IF(D2578+H2578&gt;0,"L",""),""))</f>
        <v/>
      </c>
      <c r="B2579" s="34">
        <v>2578</v>
      </c>
      <c r="C2579" s="19">
        <f t="shared" ca="1" si="161"/>
        <v>48508</v>
      </c>
      <c r="D2579" s="29">
        <f t="shared" ca="1" si="163"/>
        <v>20754.962096435229</v>
      </c>
      <c r="E2579" s="29">
        <f ca="1">IF(C2579&lt;Calculator!$D$26,0,IF(DAY($C2579)=1,IF(D2579-Calculator!$G$24&gt;0,Calculator!$G$24,D2579),0))</f>
        <v>0</v>
      </c>
      <c r="F2579" s="29">
        <f ca="1">IF(E2579&gt;0,D2579*Calculator!$G$22/12,0)</f>
        <v>0</v>
      </c>
      <c r="G2579" s="29">
        <f ca="1">IF(E2579&gt;0,(IFERROR(-PMT(Calculator!$G$22/12,Calculator!$G$23*12,Calculator!$G$20),0))-F2579,0)</f>
        <v>0</v>
      </c>
      <c r="H2579" s="29">
        <f t="shared" ca="1" si="164"/>
        <v>5036.2543063617031</v>
      </c>
      <c r="I2579" s="29">
        <f t="shared" ca="1" si="162"/>
        <v>0.89686720524249508</v>
      </c>
      <c r="J2579" s="30">
        <f>Calculator!$G$40</f>
        <v>6.5000000000000002E-2</v>
      </c>
      <c r="K2579" s="29">
        <f ca="1">IF(C2579&gt;=Calculator!$G$27,IF(DAY($C2579)=1,Calculator!$G$34/2,IF(DAY($C2579)=15,Calculator!$G$34/2,0)),0)</f>
        <v>0</v>
      </c>
      <c r="L2579" s="29">
        <f ca="1">IF(DAY($C2579)=28,IF(H2579=0,0,Calculator!$G$35),0)</f>
        <v>0</v>
      </c>
      <c r="M2579" s="29">
        <f ca="1">IF(I2579&gt;0,IF(DAY($C2579)=1,SUM(INDIRECT("I"&amp;(ROW(C2578)-DAY(C2578))):I2578),0),0)</f>
        <v>0</v>
      </c>
      <c r="N2579" s="29">
        <f ca="1">IF(C2579&lt;Calculator!$G$27,0,IF(C2579=Calculator!$G$27,Calculator!$G$39,IF(H2579-K2579&lt;=0,IF(D2579&gt;Calculator!$G$39,IF(H2579-K2579+E2579+L2579+M2579+Calculator!$G$39&gt;Calculator!$G$39,Calculator!$G$39-(H2579+E2579+L2579+M2579-K2579),Calculator!$G$39),D2579),0)))</f>
        <v>0</v>
      </c>
    </row>
    <row r="2580" spans="1:14" ht="15.75" thickBot="1">
      <c r="A2580" s="33" t="str">
        <f ca="1">IF(C2580=Calculator!$H$27,"F",IF(Daily!D2580+Daily!H2580=0,IF(D2579+H2579&gt;0,"L",""),""))</f>
        <v/>
      </c>
      <c r="B2580" s="34">
        <v>2579</v>
      </c>
      <c r="C2580" s="19">
        <f t="shared" ca="1" si="161"/>
        <v>48509</v>
      </c>
      <c r="D2580" s="29">
        <f t="shared" ca="1" si="163"/>
        <v>20754.962096435229</v>
      </c>
      <c r="E2580" s="29">
        <f ca="1">IF(C2580&lt;Calculator!$D$26,0,IF(DAY($C2580)=1,IF(D2580-Calculator!$G$24&gt;0,Calculator!$G$24,D2580),0))</f>
        <v>0</v>
      </c>
      <c r="F2580" s="29">
        <f ca="1">IF(E2580&gt;0,D2580*Calculator!$G$22/12,0)</f>
        <v>0</v>
      </c>
      <c r="G2580" s="29">
        <f ca="1">IF(E2580&gt;0,(IFERROR(-PMT(Calculator!$G$22/12,Calculator!$G$23*12,Calculator!$G$20),0))-F2580,0)</f>
        <v>0</v>
      </c>
      <c r="H2580" s="29">
        <f t="shared" ca="1" si="164"/>
        <v>5036.2543063617031</v>
      </c>
      <c r="I2580" s="29">
        <f t="shared" ca="1" si="162"/>
        <v>0.89686720524249508</v>
      </c>
      <c r="J2580" s="30">
        <f>Calculator!$G$40</f>
        <v>6.5000000000000002E-2</v>
      </c>
      <c r="K2580" s="29">
        <f ca="1">IF(C2580&gt;=Calculator!$G$27,IF(DAY($C2580)=1,Calculator!$G$34/2,IF(DAY($C2580)=15,Calculator!$G$34/2,0)),0)</f>
        <v>0</v>
      </c>
      <c r="L2580" s="29">
        <f ca="1">IF(DAY($C2580)=28,IF(H2580=0,0,Calculator!$G$35),0)</f>
        <v>0</v>
      </c>
      <c r="M2580" s="29">
        <f ca="1">IF(I2580&gt;0,IF(DAY($C2580)=1,SUM(INDIRECT("I"&amp;(ROW(C2579)-DAY(C2579))):I2579),0),0)</f>
        <v>0</v>
      </c>
      <c r="N2580" s="29">
        <f ca="1">IF(C2580&lt;Calculator!$G$27,0,IF(C2580=Calculator!$G$27,Calculator!$G$39,IF(H2580-K2580&lt;=0,IF(D2580&gt;Calculator!$G$39,IF(H2580-K2580+E2580+L2580+M2580+Calculator!$G$39&gt;Calculator!$G$39,Calculator!$G$39-(H2580+E2580+L2580+M2580-K2580),Calculator!$G$39),D2580),0)))</f>
        <v>0</v>
      </c>
    </row>
    <row r="2581" spans="1:14" ht="15.75" thickBot="1">
      <c r="A2581" s="33" t="str">
        <f ca="1">IF(C2581=Calculator!$H$27,"F",IF(Daily!D2581+Daily!H2581=0,IF(D2580+H2580&gt;0,"L",""),""))</f>
        <v/>
      </c>
      <c r="B2581" s="34">
        <v>2580</v>
      </c>
      <c r="C2581" s="19">
        <f t="shared" ca="1" si="161"/>
        <v>48510</v>
      </c>
      <c r="D2581" s="29">
        <f t="shared" ca="1" si="163"/>
        <v>20754.962096435229</v>
      </c>
      <c r="E2581" s="29">
        <f ca="1">IF(C2581&lt;Calculator!$D$26,0,IF(DAY($C2581)=1,IF(D2581-Calculator!$G$24&gt;0,Calculator!$G$24,D2581),0))</f>
        <v>0</v>
      </c>
      <c r="F2581" s="29">
        <f ca="1">IF(E2581&gt;0,D2581*Calculator!$G$22/12,0)</f>
        <v>0</v>
      </c>
      <c r="G2581" s="29">
        <f ca="1">IF(E2581&gt;0,(IFERROR(-PMT(Calculator!$G$22/12,Calculator!$G$23*12,Calculator!$G$20),0))-F2581,0)</f>
        <v>0</v>
      </c>
      <c r="H2581" s="29">
        <f t="shared" ca="1" si="164"/>
        <v>5036.2543063617031</v>
      </c>
      <c r="I2581" s="29">
        <f t="shared" ca="1" si="162"/>
        <v>0.89686720524249508</v>
      </c>
      <c r="J2581" s="30">
        <f>Calculator!$G$40</f>
        <v>6.5000000000000002E-2</v>
      </c>
      <c r="K2581" s="29">
        <f ca="1">IF(C2581&gt;=Calculator!$G$27,IF(DAY($C2581)=1,Calculator!$G$34/2,IF(DAY($C2581)=15,Calculator!$G$34/2,0)),0)</f>
        <v>0</v>
      </c>
      <c r="L2581" s="29">
        <f ca="1">IF(DAY($C2581)=28,IF(H2581=0,0,Calculator!$G$35),0)</f>
        <v>0</v>
      </c>
      <c r="M2581" s="29">
        <f ca="1">IF(I2581&gt;0,IF(DAY($C2581)=1,SUM(INDIRECT("I"&amp;(ROW(C2580)-DAY(C2580))):I2580),0),0)</f>
        <v>0</v>
      </c>
      <c r="N2581" s="29">
        <f ca="1">IF(C2581&lt;Calculator!$G$27,0,IF(C2581=Calculator!$G$27,Calculator!$G$39,IF(H2581-K2581&lt;=0,IF(D2581&gt;Calculator!$G$39,IF(H2581-K2581+E2581+L2581+M2581+Calculator!$G$39&gt;Calculator!$G$39,Calculator!$G$39-(H2581+E2581+L2581+M2581-K2581),Calculator!$G$39),D2581),0)))</f>
        <v>0</v>
      </c>
    </row>
    <row r="2582" spans="1:14" ht="15.75" thickBot="1">
      <c r="A2582" s="33" t="str">
        <f ca="1">IF(C2582=Calculator!$H$27,"F",IF(Daily!D2582+Daily!H2582=0,IF(D2581+H2581&gt;0,"L",""),""))</f>
        <v/>
      </c>
      <c r="B2582" s="34">
        <v>2581</v>
      </c>
      <c r="C2582" s="19">
        <f t="shared" ca="1" si="161"/>
        <v>48511</v>
      </c>
      <c r="D2582" s="29">
        <f t="shared" ca="1" si="163"/>
        <v>20754.962096435229</v>
      </c>
      <c r="E2582" s="29">
        <f ca="1">IF(C2582&lt;Calculator!$D$26,0,IF(DAY($C2582)=1,IF(D2582-Calculator!$G$24&gt;0,Calculator!$G$24,D2582),0))</f>
        <v>0</v>
      </c>
      <c r="F2582" s="29">
        <f ca="1">IF(E2582&gt;0,D2582*Calculator!$G$22/12,0)</f>
        <v>0</v>
      </c>
      <c r="G2582" s="29">
        <f ca="1">IF(E2582&gt;0,(IFERROR(-PMT(Calculator!$G$22/12,Calculator!$G$23*12,Calculator!$G$20),0))-F2582,0)</f>
        <v>0</v>
      </c>
      <c r="H2582" s="29">
        <f t="shared" ca="1" si="164"/>
        <v>5036.2543063617031</v>
      </c>
      <c r="I2582" s="29">
        <f t="shared" ca="1" si="162"/>
        <v>0.89686720524249508</v>
      </c>
      <c r="J2582" s="30">
        <f>Calculator!$G$40</f>
        <v>6.5000000000000002E-2</v>
      </c>
      <c r="K2582" s="29">
        <f ca="1">IF(C2582&gt;=Calculator!$G$27,IF(DAY($C2582)=1,Calculator!$G$34/2,IF(DAY($C2582)=15,Calculator!$G$34/2,0)),0)</f>
        <v>0</v>
      </c>
      <c r="L2582" s="29">
        <f ca="1">IF(DAY($C2582)=28,IF(H2582=0,0,Calculator!$G$35),0)</f>
        <v>0</v>
      </c>
      <c r="M2582" s="29">
        <f ca="1">IF(I2582&gt;0,IF(DAY($C2582)=1,SUM(INDIRECT("I"&amp;(ROW(C2581)-DAY(C2581))):I2581),0),0)</f>
        <v>0</v>
      </c>
      <c r="N2582" s="29">
        <f ca="1">IF(C2582&lt;Calculator!$G$27,0,IF(C2582=Calculator!$G$27,Calculator!$G$39,IF(H2582-K2582&lt;=0,IF(D2582&gt;Calculator!$G$39,IF(H2582-K2582+E2582+L2582+M2582+Calculator!$G$39&gt;Calculator!$G$39,Calculator!$G$39-(H2582+E2582+L2582+M2582-K2582),Calculator!$G$39),D2582),0)))</f>
        <v>0</v>
      </c>
    </row>
    <row r="2583" spans="1:14" ht="15.75" thickBot="1">
      <c r="A2583" s="33" t="str">
        <f ca="1">IF(C2583=Calculator!$H$27,"F",IF(Daily!D2583+Daily!H2583=0,IF(D2582+H2582&gt;0,"L",""),""))</f>
        <v/>
      </c>
      <c r="B2583" s="34">
        <v>2582</v>
      </c>
      <c r="C2583" s="19">
        <f t="shared" ca="1" si="161"/>
        <v>48512</v>
      </c>
      <c r="D2583" s="29">
        <f t="shared" ca="1" si="163"/>
        <v>20754.962096435229</v>
      </c>
      <c r="E2583" s="29">
        <f ca="1">IF(C2583&lt;Calculator!$D$26,0,IF(DAY($C2583)=1,IF(D2583-Calculator!$G$24&gt;0,Calculator!$G$24,D2583),0))</f>
        <v>0</v>
      </c>
      <c r="F2583" s="29">
        <f ca="1">IF(E2583&gt;0,D2583*Calculator!$G$22/12,0)</f>
        <v>0</v>
      </c>
      <c r="G2583" s="29">
        <f ca="1">IF(E2583&gt;0,(IFERROR(-PMT(Calculator!$G$22/12,Calculator!$G$23*12,Calculator!$G$20),0))-F2583,0)</f>
        <v>0</v>
      </c>
      <c r="H2583" s="29">
        <f t="shared" ca="1" si="164"/>
        <v>5036.2543063617031</v>
      </c>
      <c r="I2583" s="29">
        <f t="shared" ca="1" si="162"/>
        <v>0.89686720524249508</v>
      </c>
      <c r="J2583" s="30">
        <f>Calculator!$G$40</f>
        <v>6.5000000000000002E-2</v>
      </c>
      <c r="K2583" s="29">
        <f ca="1">IF(C2583&gt;=Calculator!$G$27,IF(DAY($C2583)=1,Calculator!$G$34/2,IF(DAY($C2583)=15,Calculator!$G$34/2,0)),0)</f>
        <v>0</v>
      </c>
      <c r="L2583" s="29">
        <f ca="1">IF(DAY($C2583)=28,IF(H2583=0,0,Calculator!$G$35),0)</f>
        <v>0</v>
      </c>
      <c r="M2583" s="29">
        <f ca="1">IF(I2583&gt;0,IF(DAY($C2583)=1,SUM(INDIRECT("I"&amp;(ROW(C2582)-DAY(C2582))):I2582),0),0)</f>
        <v>0</v>
      </c>
      <c r="N2583" s="29">
        <f ca="1">IF(C2583&lt;Calculator!$G$27,0,IF(C2583=Calculator!$G$27,Calculator!$G$39,IF(H2583-K2583&lt;=0,IF(D2583&gt;Calculator!$G$39,IF(H2583-K2583+E2583+L2583+M2583+Calculator!$G$39&gt;Calculator!$G$39,Calculator!$G$39-(H2583+E2583+L2583+M2583-K2583),Calculator!$G$39),D2583),0)))</f>
        <v>0</v>
      </c>
    </row>
    <row r="2584" spans="1:14" ht="15.75" thickBot="1">
      <c r="A2584" s="33" t="str">
        <f ca="1">IF(C2584=Calculator!$H$27,"F",IF(Daily!D2584+Daily!H2584=0,IF(D2583+H2583&gt;0,"L",""),""))</f>
        <v/>
      </c>
      <c r="B2584" s="34">
        <v>2583</v>
      </c>
      <c r="C2584" s="19">
        <f t="shared" ca="1" si="161"/>
        <v>48513</v>
      </c>
      <c r="D2584" s="29">
        <f t="shared" ca="1" si="163"/>
        <v>20754.962096435229</v>
      </c>
      <c r="E2584" s="29">
        <f ca="1">IF(C2584&lt;Calculator!$D$26,0,IF(DAY($C2584)=1,IF(D2584-Calculator!$G$24&gt;0,Calculator!$G$24,D2584),0))</f>
        <v>0</v>
      </c>
      <c r="F2584" s="29">
        <f ca="1">IF(E2584&gt;0,D2584*Calculator!$G$22/12,0)</f>
        <v>0</v>
      </c>
      <c r="G2584" s="29">
        <f ca="1">IF(E2584&gt;0,(IFERROR(-PMT(Calculator!$G$22/12,Calculator!$G$23*12,Calculator!$G$20),0))-F2584,0)</f>
        <v>0</v>
      </c>
      <c r="H2584" s="29">
        <f t="shared" ca="1" si="164"/>
        <v>5036.2543063617031</v>
      </c>
      <c r="I2584" s="29">
        <f t="shared" ca="1" si="162"/>
        <v>0.89686720524249508</v>
      </c>
      <c r="J2584" s="30">
        <f>Calculator!$G$40</f>
        <v>6.5000000000000002E-2</v>
      </c>
      <c r="K2584" s="29">
        <f ca="1">IF(C2584&gt;=Calculator!$G$27,IF(DAY($C2584)=1,Calculator!$G$34/2,IF(DAY($C2584)=15,Calculator!$G$34/2,0)),0)</f>
        <v>0</v>
      </c>
      <c r="L2584" s="29">
        <f ca="1">IF(DAY($C2584)=28,IF(H2584=0,0,Calculator!$G$35),0)</f>
        <v>0</v>
      </c>
      <c r="M2584" s="29">
        <f ca="1">IF(I2584&gt;0,IF(DAY($C2584)=1,SUM(INDIRECT("I"&amp;(ROW(C2583)-DAY(C2583))):I2583),0),0)</f>
        <v>0</v>
      </c>
      <c r="N2584" s="29">
        <f ca="1">IF(C2584&lt;Calculator!$G$27,0,IF(C2584=Calculator!$G$27,Calculator!$G$39,IF(H2584-K2584&lt;=0,IF(D2584&gt;Calculator!$G$39,IF(H2584-K2584+E2584+L2584+M2584+Calculator!$G$39&gt;Calculator!$G$39,Calculator!$G$39-(H2584+E2584+L2584+M2584-K2584),Calculator!$G$39),D2584),0)))</f>
        <v>0</v>
      </c>
    </row>
    <row r="2585" spans="1:14" ht="15.75" thickBot="1">
      <c r="A2585" s="33" t="str">
        <f ca="1">IF(C2585=Calculator!$H$27,"F",IF(Daily!D2585+Daily!H2585=0,IF(D2584+H2584&gt;0,"L",""),""))</f>
        <v/>
      </c>
      <c r="B2585" s="34">
        <v>2584</v>
      </c>
      <c r="C2585" s="19">
        <f t="shared" ca="1" si="161"/>
        <v>48514</v>
      </c>
      <c r="D2585" s="29">
        <f t="shared" ca="1" si="163"/>
        <v>20754.962096435229</v>
      </c>
      <c r="E2585" s="29">
        <f ca="1">IF(C2585&lt;Calculator!$D$26,0,IF(DAY($C2585)=1,IF(D2585-Calculator!$G$24&gt;0,Calculator!$G$24,D2585),0))</f>
        <v>0</v>
      </c>
      <c r="F2585" s="29">
        <f ca="1">IF(E2585&gt;0,D2585*Calculator!$G$22/12,0)</f>
        <v>0</v>
      </c>
      <c r="G2585" s="29">
        <f ca="1">IF(E2585&gt;0,(IFERROR(-PMT(Calculator!$G$22/12,Calculator!$G$23*12,Calculator!$G$20),0))-F2585,0)</f>
        <v>0</v>
      </c>
      <c r="H2585" s="29">
        <f t="shared" ca="1" si="164"/>
        <v>5036.2543063617031</v>
      </c>
      <c r="I2585" s="29">
        <f t="shared" ca="1" si="162"/>
        <v>0.89686720524249508</v>
      </c>
      <c r="J2585" s="30">
        <f>Calculator!$G$40</f>
        <v>6.5000000000000002E-2</v>
      </c>
      <c r="K2585" s="29">
        <f ca="1">IF(C2585&gt;=Calculator!$G$27,IF(DAY($C2585)=1,Calculator!$G$34/2,IF(DAY($C2585)=15,Calculator!$G$34/2,0)),0)</f>
        <v>0</v>
      </c>
      <c r="L2585" s="29">
        <f ca="1">IF(DAY($C2585)=28,IF(H2585=0,0,Calculator!$G$35),0)</f>
        <v>0</v>
      </c>
      <c r="M2585" s="29">
        <f ca="1">IF(I2585&gt;0,IF(DAY($C2585)=1,SUM(INDIRECT("I"&amp;(ROW(C2584)-DAY(C2584))):I2584),0),0)</f>
        <v>0</v>
      </c>
      <c r="N2585" s="29">
        <f ca="1">IF(C2585&lt;Calculator!$G$27,0,IF(C2585=Calculator!$G$27,Calculator!$G$39,IF(H2585-K2585&lt;=0,IF(D2585&gt;Calculator!$G$39,IF(H2585-K2585+E2585+L2585+M2585+Calculator!$G$39&gt;Calculator!$G$39,Calculator!$G$39-(H2585+E2585+L2585+M2585-K2585),Calculator!$G$39),D2585),0)))</f>
        <v>0</v>
      </c>
    </row>
    <row r="2586" spans="1:14" ht="15.75" thickBot="1">
      <c r="A2586" s="33" t="str">
        <f ca="1">IF(C2586=Calculator!$H$27,"F",IF(Daily!D2586+Daily!H2586=0,IF(D2585+H2585&gt;0,"L",""),""))</f>
        <v/>
      </c>
      <c r="B2586" s="34">
        <v>2585</v>
      </c>
      <c r="C2586" s="19">
        <f t="shared" ca="1" si="161"/>
        <v>48515</v>
      </c>
      <c r="D2586" s="29">
        <f t="shared" ca="1" si="163"/>
        <v>20754.962096435229</v>
      </c>
      <c r="E2586" s="29">
        <f ca="1">IF(C2586&lt;Calculator!$D$26,0,IF(DAY($C2586)=1,IF(D2586-Calculator!$G$24&gt;0,Calculator!$G$24,D2586),0))</f>
        <v>0</v>
      </c>
      <c r="F2586" s="29">
        <f ca="1">IF(E2586&gt;0,D2586*Calculator!$G$22/12,0)</f>
        <v>0</v>
      </c>
      <c r="G2586" s="29">
        <f ca="1">IF(E2586&gt;0,(IFERROR(-PMT(Calculator!$G$22/12,Calculator!$G$23*12,Calculator!$G$20),0))-F2586,0)</f>
        <v>0</v>
      </c>
      <c r="H2586" s="29">
        <f t="shared" ca="1" si="164"/>
        <v>5036.2543063617031</v>
      </c>
      <c r="I2586" s="29">
        <f t="shared" ca="1" si="162"/>
        <v>0.89686720524249508</v>
      </c>
      <c r="J2586" s="30">
        <f>Calculator!$G$40</f>
        <v>6.5000000000000002E-2</v>
      </c>
      <c r="K2586" s="29">
        <f ca="1">IF(C2586&gt;=Calculator!$G$27,IF(DAY($C2586)=1,Calculator!$G$34/2,IF(DAY($C2586)=15,Calculator!$G$34/2,0)),0)</f>
        <v>0</v>
      </c>
      <c r="L2586" s="29">
        <f ca="1">IF(DAY($C2586)=28,IF(H2586=0,0,Calculator!$G$35),0)</f>
        <v>5000</v>
      </c>
      <c r="M2586" s="29">
        <f ca="1">IF(I2586&gt;0,IF(DAY($C2586)=1,SUM(INDIRECT("I"&amp;(ROW(C2585)-DAY(C2585))):I2585),0),0)</f>
        <v>0</v>
      </c>
      <c r="N2586" s="29">
        <f ca="1">IF(C2586&lt;Calculator!$G$27,0,IF(C2586=Calculator!$G$27,Calculator!$G$39,IF(H2586-K2586&lt;=0,IF(D2586&gt;Calculator!$G$39,IF(H2586-K2586+E2586+L2586+M2586+Calculator!$G$39&gt;Calculator!$G$39,Calculator!$G$39-(H2586+E2586+L2586+M2586-K2586),Calculator!$G$39),D2586),0)))</f>
        <v>0</v>
      </c>
    </row>
    <row r="2587" spans="1:14" ht="15.75" thickBot="1">
      <c r="A2587" s="33" t="str">
        <f ca="1">IF(C2587=Calculator!$H$27,"F",IF(Daily!D2587+Daily!H2587=0,IF(D2586+H2586&gt;0,"L",""),""))</f>
        <v/>
      </c>
      <c r="B2587" s="34">
        <v>2586</v>
      </c>
      <c r="C2587" s="19">
        <f t="shared" ca="1" si="161"/>
        <v>48516</v>
      </c>
      <c r="D2587" s="29">
        <f t="shared" ca="1" si="163"/>
        <v>20754.962096435229</v>
      </c>
      <c r="E2587" s="29">
        <f ca="1">IF(C2587&lt;Calculator!$D$26,0,IF(DAY($C2587)=1,IF(D2587-Calculator!$G$24&gt;0,Calculator!$G$24,D2587),0))</f>
        <v>0</v>
      </c>
      <c r="F2587" s="29">
        <f ca="1">IF(E2587&gt;0,D2587*Calculator!$G$22/12,0)</f>
        <v>0</v>
      </c>
      <c r="G2587" s="29">
        <f ca="1">IF(E2587&gt;0,(IFERROR(-PMT(Calculator!$G$22/12,Calculator!$G$23*12,Calculator!$G$20),0))-F2587,0)</f>
        <v>0</v>
      </c>
      <c r="H2587" s="29">
        <f t="shared" ca="1" si="164"/>
        <v>10036.254306361703</v>
      </c>
      <c r="I2587" s="29">
        <f t="shared" ca="1" si="162"/>
        <v>1.7872781641466047</v>
      </c>
      <c r="J2587" s="30">
        <f>Calculator!$G$40</f>
        <v>6.5000000000000002E-2</v>
      </c>
      <c r="K2587" s="29">
        <f ca="1">IF(C2587&gt;=Calculator!$G$27,IF(DAY($C2587)=1,Calculator!$G$34/2,IF(DAY($C2587)=15,Calculator!$G$34/2,0)),0)</f>
        <v>0</v>
      </c>
      <c r="L2587" s="29">
        <f ca="1">IF(DAY($C2587)=28,IF(H2587=0,0,Calculator!$G$35),0)</f>
        <v>0</v>
      </c>
      <c r="M2587" s="29">
        <f ca="1">IF(I2587&gt;0,IF(DAY($C2587)=1,SUM(INDIRECT("I"&amp;(ROW(C2586)-DAY(C2586))):I2586),0),0)</f>
        <v>0</v>
      </c>
      <c r="N2587" s="29">
        <f ca="1">IF(C2587&lt;Calculator!$G$27,0,IF(C2587=Calculator!$G$27,Calculator!$G$39,IF(H2587-K2587&lt;=0,IF(D2587&gt;Calculator!$G$39,IF(H2587-K2587+E2587+L2587+M2587+Calculator!$G$39&gt;Calculator!$G$39,Calculator!$G$39-(H2587+E2587+L2587+M2587-K2587),Calculator!$G$39),D2587),0)))</f>
        <v>0</v>
      </c>
    </row>
    <row r="2588" spans="1:14" ht="15.75" thickBot="1">
      <c r="A2588" s="33" t="str">
        <f ca="1">IF(C2588=Calculator!$H$27,"F",IF(Daily!D2588+Daily!H2588=0,IF(D2587+H2587&gt;0,"L",""),""))</f>
        <v/>
      </c>
      <c r="B2588" s="34">
        <v>2587</v>
      </c>
      <c r="C2588" s="19">
        <f t="shared" ca="1" si="161"/>
        <v>48517</v>
      </c>
      <c r="D2588" s="29">
        <f t="shared" ca="1" si="163"/>
        <v>20754.962096435229</v>
      </c>
      <c r="E2588" s="29">
        <f ca="1">IF(C2588&lt;Calculator!$D$26,0,IF(DAY($C2588)=1,IF(D2588-Calculator!$G$24&gt;0,Calculator!$G$24,D2588),0))</f>
        <v>0</v>
      </c>
      <c r="F2588" s="29">
        <f ca="1">IF(E2588&gt;0,D2588*Calculator!$G$22/12,0)</f>
        <v>0</v>
      </c>
      <c r="G2588" s="29">
        <f ca="1">IF(E2588&gt;0,(IFERROR(-PMT(Calculator!$G$22/12,Calculator!$G$23*12,Calculator!$G$20),0))-F2588,0)</f>
        <v>0</v>
      </c>
      <c r="H2588" s="29">
        <f t="shared" ca="1" si="164"/>
        <v>10036.254306361703</v>
      </c>
      <c r="I2588" s="29">
        <f t="shared" ca="1" si="162"/>
        <v>1.7872781641466047</v>
      </c>
      <c r="J2588" s="30">
        <f>Calculator!$G$40</f>
        <v>6.5000000000000002E-2</v>
      </c>
      <c r="K2588" s="29">
        <f ca="1">IF(C2588&gt;=Calculator!$G$27,IF(DAY($C2588)=1,Calculator!$G$34/2,IF(DAY($C2588)=15,Calculator!$G$34/2,0)),0)</f>
        <v>0</v>
      </c>
      <c r="L2588" s="29">
        <f ca="1">IF(DAY($C2588)=28,IF(H2588=0,0,Calculator!$G$35),0)</f>
        <v>0</v>
      </c>
      <c r="M2588" s="29">
        <f ca="1">IF(I2588&gt;0,IF(DAY($C2588)=1,SUM(INDIRECT("I"&amp;(ROW(C2587)-DAY(C2587))):I2587),0),0)</f>
        <v>0</v>
      </c>
      <c r="N2588" s="29">
        <f ca="1">IF(C2588&lt;Calculator!$G$27,0,IF(C2588=Calculator!$G$27,Calculator!$G$39,IF(H2588-K2588&lt;=0,IF(D2588&gt;Calculator!$G$39,IF(H2588-K2588+E2588+L2588+M2588+Calculator!$G$39&gt;Calculator!$G$39,Calculator!$G$39-(H2588+E2588+L2588+M2588-K2588),Calculator!$G$39),D2588),0)))</f>
        <v>0</v>
      </c>
    </row>
    <row r="2589" spans="1:14" ht="15.75" thickBot="1">
      <c r="A2589" s="33" t="str">
        <f ca="1">IF(C2589=Calculator!$H$27,"F",IF(Daily!D2589+Daily!H2589=0,IF(D2588+H2588&gt;0,"L",""),""))</f>
        <v/>
      </c>
      <c r="B2589" s="34">
        <v>2588</v>
      </c>
      <c r="C2589" s="19">
        <f t="shared" ca="1" si="161"/>
        <v>48518</v>
      </c>
      <c r="D2589" s="29">
        <f t="shared" ca="1" si="163"/>
        <v>20754.962096435229</v>
      </c>
      <c r="E2589" s="29">
        <f ca="1">IF(C2589&lt;Calculator!$D$26,0,IF(DAY($C2589)=1,IF(D2589-Calculator!$G$24&gt;0,Calculator!$G$24,D2589),0))</f>
        <v>0</v>
      </c>
      <c r="F2589" s="29">
        <f ca="1">IF(E2589&gt;0,D2589*Calculator!$G$22/12,0)</f>
        <v>0</v>
      </c>
      <c r="G2589" s="29">
        <f ca="1">IF(E2589&gt;0,(IFERROR(-PMT(Calculator!$G$22/12,Calculator!$G$23*12,Calculator!$G$20),0))-F2589,0)</f>
        <v>0</v>
      </c>
      <c r="H2589" s="29">
        <f t="shared" ca="1" si="164"/>
        <v>10036.254306361703</v>
      </c>
      <c r="I2589" s="29">
        <f t="shared" ca="1" si="162"/>
        <v>1.7872781641466047</v>
      </c>
      <c r="J2589" s="30">
        <f>Calculator!$G$40</f>
        <v>6.5000000000000002E-2</v>
      </c>
      <c r="K2589" s="29">
        <f ca="1">IF(C2589&gt;=Calculator!$G$27,IF(DAY($C2589)=1,Calculator!$G$34/2,IF(DAY($C2589)=15,Calculator!$G$34/2,0)),0)</f>
        <v>0</v>
      </c>
      <c r="L2589" s="29">
        <f ca="1">IF(DAY($C2589)=28,IF(H2589=0,0,Calculator!$G$35),0)</f>
        <v>0</v>
      </c>
      <c r="M2589" s="29">
        <f ca="1">IF(I2589&gt;0,IF(DAY($C2589)=1,SUM(INDIRECT("I"&amp;(ROW(C2588)-DAY(C2588))):I2588),0),0)</f>
        <v>0</v>
      </c>
      <c r="N2589" s="29">
        <f ca="1">IF(C2589&lt;Calculator!$G$27,0,IF(C2589=Calculator!$G$27,Calculator!$G$39,IF(H2589-K2589&lt;=0,IF(D2589&gt;Calculator!$G$39,IF(H2589-K2589+E2589+L2589+M2589+Calculator!$G$39&gt;Calculator!$G$39,Calculator!$G$39-(H2589+E2589+L2589+M2589-K2589),Calculator!$G$39),D2589),0)))</f>
        <v>0</v>
      </c>
    </row>
    <row r="2590" spans="1:14" ht="15.75" thickBot="1">
      <c r="A2590" s="33" t="str">
        <f ca="1">IF(C2590=Calculator!$H$27,"F",IF(Daily!D2590+Daily!H2590=0,IF(D2589+H2589&gt;0,"L",""),""))</f>
        <v/>
      </c>
      <c r="B2590" s="34">
        <v>2589</v>
      </c>
      <c r="C2590" s="19">
        <f t="shared" ca="1" si="161"/>
        <v>48519</v>
      </c>
      <c r="D2590" s="29">
        <f t="shared" ca="1" si="163"/>
        <v>20754.962096435229</v>
      </c>
      <c r="E2590" s="29">
        <f ca="1">IF(C2590&lt;Calculator!$D$26,0,IF(DAY($C2590)=1,IF(D2590-Calculator!$G$24&gt;0,Calculator!$G$24,D2590),0))</f>
        <v>1878.8756805424866</v>
      </c>
      <c r="F2590" s="29">
        <f ca="1">IF(E2590&gt;0,D2590*Calculator!$G$22/12,0)</f>
        <v>86.479008735146792</v>
      </c>
      <c r="G2590" s="29">
        <f ca="1">IF(E2590&gt;0,(IFERROR(-PMT(Calculator!$G$22/12,Calculator!$G$23*12,Calculator!$G$20),0))-F2590,0)</f>
        <v>1792.3966718073398</v>
      </c>
      <c r="H2590" s="29">
        <f t="shared" ca="1" si="164"/>
        <v>10036.254306361703</v>
      </c>
      <c r="I2590" s="29">
        <f t="shared" ca="1" si="162"/>
        <v>1.7872781641466047</v>
      </c>
      <c r="J2590" s="30">
        <f>Calculator!$G$40</f>
        <v>6.5000000000000002E-2</v>
      </c>
      <c r="K2590" s="29">
        <f ca="1">IF(C2590&gt;=Calculator!$G$27,IF(DAY($C2590)=1,Calculator!$G$34/2,IF(DAY($C2590)=15,Calculator!$G$34/2,0)),0)</f>
        <v>4500</v>
      </c>
      <c r="L2590" s="29">
        <f ca="1">IF(DAY($C2590)=28,IF(H2590=0,0,Calculator!$G$35),0)</f>
        <v>0</v>
      </c>
      <c r="M2590" s="29">
        <f ca="1">IF(I2590&gt;0,IF(DAY($C2590)=1,SUM(INDIRECT("I"&amp;(ROW(C2589)-DAY(C2589))):I2589),0),0)</f>
        <v>45.10695863051928</v>
      </c>
      <c r="N2590" s="29">
        <f ca="1">IF(C2590&lt;Calculator!$G$27,0,IF(C2590=Calculator!$G$27,Calculator!$G$39,IF(H2590-K2590&lt;=0,IF(D2590&gt;Calculator!$G$39,IF(H2590-K2590+E2590+L2590+M2590+Calculator!$G$39&gt;Calculator!$G$39,Calculator!$G$39-(H2590+E2590+L2590+M2590-K2590),Calculator!$G$39),D2590),0)))</f>
        <v>0</v>
      </c>
    </row>
    <row r="2591" spans="1:14" ht="15.75" thickBot="1">
      <c r="A2591" s="33" t="str">
        <f ca="1">IF(C2591=Calculator!$H$27,"F",IF(Daily!D2591+Daily!H2591=0,IF(D2590+H2590&gt;0,"L",""),""))</f>
        <v/>
      </c>
      <c r="B2591" s="34">
        <v>2590</v>
      </c>
      <c r="C2591" s="19">
        <f t="shared" ca="1" si="161"/>
        <v>48520</v>
      </c>
      <c r="D2591" s="29">
        <f t="shared" ca="1" si="163"/>
        <v>18962.56542462789</v>
      </c>
      <c r="E2591" s="29">
        <f ca="1">IF(C2591&lt;Calculator!$D$26,0,IF(DAY($C2591)=1,IF(D2591-Calculator!$G$24&gt;0,Calculator!$G$24,D2591),0))</f>
        <v>0</v>
      </c>
      <c r="F2591" s="29">
        <f ca="1">IF(E2591&gt;0,D2591*Calculator!$G$22/12,0)</f>
        <v>0</v>
      </c>
      <c r="G2591" s="29">
        <f ca="1">IF(E2591&gt;0,(IFERROR(-PMT(Calculator!$G$22/12,Calculator!$G$23*12,Calculator!$G$20),0))-F2591,0)</f>
        <v>0</v>
      </c>
      <c r="H2591" s="29">
        <f t="shared" ca="1" si="164"/>
        <v>7460.2369455347089</v>
      </c>
      <c r="I2591" s="29">
        <f t="shared" ca="1" si="162"/>
        <v>1.3285353464650851</v>
      </c>
      <c r="J2591" s="30">
        <f>Calculator!$G$40</f>
        <v>6.5000000000000002E-2</v>
      </c>
      <c r="K2591" s="29">
        <f ca="1">IF(C2591&gt;=Calculator!$G$27,IF(DAY($C2591)=1,Calculator!$G$34/2,IF(DAY($C2591)=15,Calculator!$G$34/2,0)),0)</f>
        <v>0</v>
      </c>
      <c r="L2591" s="29">
        <f ca="1">IF(DAY($C2591)=28,IF(H2591=0,0,Calculator!$G$35),0)</f>
        <v>0</v>
      </c>
      <c r="M2591" s="29">
        <f ca="1">IF(I2591&gt;0,IF(DAY($C2591)=1,SUM(INDIRECT("I"&amp;(ROW(C2590)-DAY(C2590))):I2590),0),0)</f>
        <v>0</v>
      </c>
      <c r="N2591" s="29">
        <f ca="1">IF(C2591&lt;Calculator!$G$27,0,IF(C2591=Calculator!$G$27,Calculator!$G$39,IF(H2591-K2591&lt;=0,IF(D2591&gt;Calculator!$G$39,IF(H2591-K2591+E2591+L2591+M2591+Calculator!$G$39&gt;Calculator!$G$39,Calculator!$G$39-(H2591+E2591+L2591+M2591-K2591),Calculator!$G$39),D2591),0)))</f>
        <v>0</v>
      </c>
    </row>
    <row r="2592" spans="1:14" ht="15.75" thickBot="1">
      <c r="A2592" s="33" t="str">
        <f ca="1">IF(C2592=Calculator!$H$27,"F",IF(Daily!D2592+Daily!H2592=0,IF(D2591+H2591&gt;0,"L",""),""))</f>
        <v/>
      </c>
      <c r="B2592" s="34">
        <v>2591</v>
      </c>
      <c r="C2592" s="19">
        <f t="shared" ca="1" si="161"/>
        <v>48521</v>
      </c>
      <c r="D2592" s="29">
        <f t="shared" ca="1" si="163"/>
        <v>18962.56542462789</v>
      </c>
      <c r="E2592" s="29">
        <f ca="1">IF(C2592&lt;Calculator!$D$26,0,IF(DAY($C2592)=1,IF(D2592-Calculator!$G$24&gt;0,Calculator!$G$24,D2592),0))</f>
        <v>0</v>
      </c>
      <c r="F2592" s="29">
        <f ca="1">IF(E2592&gt;0,D2592*Calculator!$G$22/12,0)</f>
        <v>0</v>
      </c>
      <c r="G2592" s="29">
        <f ca="1">IF(E2592&gt;0,(IFERROR(-PMT(Calculator!$G$22/12,Calculator!$G$23*12,Calculator!$G$20),0))-F2592,0)</f>
        <v>0</v>
      </c>
      <c r="H2592" s="29">
        <f t="shared" ca="1" si="164"/>
        <v>7460.2369455347089</v>
      </c>
      <c r="I2592" s="29">
        <f t="shared" ca="1" si="162"/>
        <v>1.3285353464650851</v>
      </c>
      <c r="J2592" s="30">
        <f>Calculator!$G$40</f>
        <v>6.5000000000000002E-2</v>
      </c>
      <c r="K2592" s="29">
        <f ca="1">IF(C2592&gt;=Calculator!$G$27,IF(DAY($C2592)=1,Calculator!$G$34/2,IF(DAY($C2592)=15,Calculator!$G$34/2,0)),0)</f>
        <v>0</v>
      </c>
      <c r="L2592" s="29">
        <f ca="1">IF(DAY($C2592)=28,IF(H2592=0,0,Calculator!$G$35),0)</f>
        <v>0</v>
      </c>
      <c r="M2592" s="29">
        <f ca="1">IF(I2592&gt;0,IF(DAY($C2592)=1,SUM(INDIRECT("I"&amp;(ROW(C2591)-DAY(C2591))):I2591),0),0)</f>
        <v>0</v>
      </c>
      <c r="N2592" s="29">
        <f ca="1">IF(C2592&lt;Calculator!$G$27,0,IF(C2592=Calculator!$G$27,Calculator!$G$39,IF(H2592-K2592&lt;=0,IF(D2592&gt;Calculator!$G$39,IF(H2592-K2592+E2592+L2592+M2592+Calculator!$G$39&gt;Calculator!$G$39,Calculator!$G$39-(H2592+E2592+L2592+M2592-K2592),Calculator!$G$39),D2592),0)))</f>
        <v>0</v>
      </c>
    </row>
    <row r="2593" spans="1:14" ht="15.75" thickBot="1">
      <c r="A2593" s="33" t="str">
        <f ca="1">IF(C2593=Calculator!$H$27,"F",IF(Daily!D2593+Daily!H2593=0,IF(D2592+H2592&gt;0,"L",""),""))</f>
        <v/>
      </c>
      <c r="B2593" s="34">
        <v>2592</v>
      </c>
      <c r="C2593" s="19">
        <f t="shared" ca="1" si="161"/>
        <v>48522</v>
      </c>
      <c r="D2593" s="29">
        <f t="shared" ca="1" si="163"/>
        <v>18962.56542462789</v>
      </c>
      <c r="E2593" s="29">
        <f ca="1">IF(C2593&lt;Calculator!$D$26,0,IF(DAY($C2593)=1,IF(D2593-Calculator!$G$24&gt;0,Calculator!$G$24,D2593),0))</f>
        <v>0</v>
      </c>
      <c r="F2593" s="29">
        <f ca="1">IF(E2593&gt;0,D2593*Calculator!$G$22/12,0)</f>
        <v>0</v>
      </c>
      <c r="G2593" s="29">
        <f ca="1">IF(E2593&gt;0,(IFERROR(-PMT(Calculator!$G$22/12,Calculator!$G$23*12,Calculator!$G$20),0))-F2593,0)</f>
        <v>0</v>
      </c>
      <c r="H2593" s="29">
        <f t="shared" ca="1" si="164"/>
        <v>7460.2369455347089</v>
      </c>
      <c r="I2593" s="29">
        <f t="shared" ca="1" si="162"/>
        <v>1.3285353464650851</v>
      </c>
      <c r="J2593" s="30">
        <f>Calculator!$G$40</f>
        <v>6.5000000000000002E-2</v>
      </c>
      <c r="K2593" s="29">
        <f ca="1">IF(C2593&gt;=Calculator!$G$27,IF(DAY($C2593)=1,Calculator!$G$34/2,IF(DAY($C2593)=15,Calculator!$G$34/2,0)),0)</f>
        <v>0</v>
      </c>
      <c r="L2593" s="29">
        <f ca="1">IF(DAY($C2593)=28,IF(H2593=0,0,Calculator!$G$35),0)</f>
        <v>0</v>
      </c>
      <c r="M2593" s="29">
        <f ca="1">IF(I2593&gt;0,IF(DAY($C2593)=1,SUM(INDIRECT("I"&amp;(ROW(C2592)-DAY(C2592))):I2592),0),0)</f>
        <v>0</v>
      </c>
      <c r="N2593" s="29">
        <f ca="1">IF(C2593&lt;Calculator!$G$27,0,IF(C2593=Calculator!$G$27,Calculator!$G$39,IF(H2593-K2593&lt;=0,IF(D2593&gt;Calculator!$G$39,IF(H2593-K2593+E2593+L2593+M2593+Calculator!$G$39&gt;Calculator!$G$39,Calculator!$G$39-(H2593+E2593+L2593+M2593-K2593),Calculator!$G$39),D2593),0)))</f>
        <v>0</v>
      </c>
    </row>
    <row r="2594" spans="1:14" ht="15.75" thickBot="1">
      <c r="A2594" s="33" t="str">
        <f ca="1">IF(C2594=Calculator!$H$27,"F",IF(Daily!D2594+Daily!H2594=0,IF(D2593+H2593&gt;0,"L",""),""))</f>
        <v/>
      </c>
      <c r="B2594" s="34">
        <v>2593</v>
      </c>
      <c r="C2594" s="19">
        <f t="shared" ca="1" si="161"/>
        <v>48523</v>
      </c>
      <c r="D2594" s="29">
        <f t="shared" ca="1" si="163"/>
        <v>18962.56542462789</v>
      </c>
      <c r="E2594" s="29">
        <f ca="1">IF(C2594&lt;Calculator!$D$26,0,IF(DAY($C2594)=1,IF(D2594-Calculator!$G$24&gt;0,Calculator!$G$24,D2594),0))</f>
        <v>0</v>
      </c>
      <c r="F2594" s="29">
        <f ca="1">IF(E2594&gt;0,D2594*Calculator!$G$22/12,0)</f>
        <v>0</v>
      </c>
      <c r="G2594" s="29">
        <f ca="1">IF(E2594&gt;0,(IFERROR(-PMT(Calculator!$G$22/12,Calculator!$G$23*12,Calculator!$G$20),0))-F2594,0)</f>
        <v>0</v>
      </c>
      <c r="H2594" s="29">
        <f t="shared" ca="1" si="164"/>
        <v>7460.2369455347089</v>
      </c>
      <c r="I2594" s="29">
        <f t="shared" ca="1" si="162"/>
        <v>1.3285353464650851</v>
      </c>
      <c r="J2594" s="30">
        <f>Calculator!$G$40</f>
        <v>6.5000000000000002E-2</v>
      </c>
      <c r="K2594" s="29">
        <f ca="1">IF(C2594&gt;=Calculator!$G$27,IF(DAY($C2594)=1,Calculator!$G$34/2,IF(DAY($C2594)=15,Calculator!$G$34/2,0)),0)</f>
        <v>0</v>
      </c>
      <c r="L2594" s="29">
        <f ca="1">IF(DAY($C2594)=28,IF(H2594=0,0,Calculator!$G$35),0)</f>
        <v>0</v>
      </c>
      <c r="M2594" s="29">
        <f ca="1">IF(I2594&gt;0,IF(DAY($C2594)=1,SUM(INDIRECT("I"&amp;(ROW(C2593)-DAY(C2593))):I2593),0),0)</f>
        <v>0</v>
      </c>
      <c r="N2594" s="29">
        <f ca="1">IF(C2594&lt;Calculator!$G$27,0,IF(C2594=Calculator!$G$27,Calculator!$G$39,IF(H2594-K2594&lt;=0,IF(D2594&gt;Calculator!$G$39,IF(H2594-K2594+E2594+L2594+M2594+Calculator!$G$39&gt;Calculator!$G$39,Calculator!$G$39-(H2594+E2594+L2594+M2594-K2594),Calculator!$G$39),D2594),0)))</f>
        <v>0</v>
      </c>
    </row>
    <row r="2595" spans="1:14" ht="15.75" thickBot="1">
      <c r="A2595" s="33" t="str">
        <f ca="1">IF(C2595=Calculator!$H$27,"F",IF(Daily!D2595+Daily!H2595=0,IF(D2594+H2594&gt;0,"L",""),""))</f>
        <v/>
      </c>
      <c r="B2595" s="34">
        <v>2594</v>
      </c>
      <c r="C2595" s="19">
        <f t="shared" ca="1" si="161"/>
        <v>48524</v>
      </c>
      <c r="D2595" s="29">
        <f t="shared" ca="1" si="163"/>
        <v>18962.56542462789</v>
      </c>
      <c r="E2595" s="29">
        <f ca="1">IF(C2595&lt;Calculator!$D$26,0,IF(DAY($C2595)=1,IF(D2595-Calculator!$G$24&gt;0,Calculator!$G$24,D2595),0))</f>
        <v>0</v>
      </c>
      <c r="F2595" s="29">
        <f ca="1">IF(E2595&gt;0,D2595*Calculator!$G$22/12,0)</f>
        <v>0</v>
      </c>
      <c r="G2595" s="29">
        <f ca="1">IF(E2595&gt;0,(IFERROR(-PMT(Calculator!$G$22/12,Calculator!$G$23*12,Calculator!$G$20),0))-F2595,0)</f>
        <v>0</v>
      </c>
      <c r="H2595" s="29">
        <f t="shared" ca="1" si="164"/>
        <v>7460.2369455347089</v>
      </c>
      <c r="I2595" s="29">
        <f t="shared" ca="1" si="162"/>
        <v>1.3285353464650851</v>
      </c>
      <c r="J2595" s="30">
        <f>Calculator!$G$40</f>
        <v>6.5000000000000002E-2</v>
      </c>
      <c r="K2595" s="29">
        <f ca="1">IF(C2595&gt;=Calculator!$G$27,IF(DAY($C2595)=1,Calculator!$G$34/2,IF(DAY($C2595)=15,Calculator!$G$34/2,0)),0)</f>
        <v>0</v>
      </c>
      <c r="L2595" s="29">
        <f ca="1">IF(DAY($C2595)=28,IF(H2595=0,0,Calculator!$G$35),0)</f>
        <v>0</v>
      </c>
      <c r="M2595" s="29">
        <f ca="1">IF(I2595&gt;0,IF(DAY($C2595)=1,SUM(INDIRECT("I"&amp;(ROW(C2594)-DAY(C2594))):I2594),0),0)</f>
        <v>0</v>
      </c>
      <c r="N2595" s="29">
        <f ca="1">IF(C2595&lt;Calculator!$G$27,0,IF(C2595=Calculator!$G$27,Calculator!$G$39,IF(H2595-K2595&lt;=0,IF(D2595&gt;Calculator!$G$39,IF(H2595-K2595+E2595+L2595+M2595+Calculator!$G$39&gt;Calculator!$G$39,Calculator!$G$39-(H2595+E2595+L2595+M2595-K2595),Calculator!$G$39),D2595),0)))</f>
        <v>0</v>
      </c>
    </row>
    <row r="2596" spans="1:14" ht="15.75" thickBot="1">
      <c r="A2596" s="33" t="str">
        <f ca="1">IF(C2596=Calculator!$H$27,"F",IF(Daily!D2596+Daily!H2596=0,IF(D2595+H2595&gt;0,"L",""),""))</f>
        <v/>
      </c>
      <c r="B2596" s="34">
        <v>2595</v>
      </c>
      <c r="C2596" s="19">
        <f t="shared" ca="1" si="161"/>
        <v>48525</v>
      </c>
      <c r="D2596" s="29">
        <f t="shared" ca="1" si="163"/>
        <v>18962.56542462789</v>
      </c>
      <c r="E2596" s="29">
        <f ca="1">IF(C2596&lt;Calculator!$D$26,0,IF(DAY($C2596)=1,IF(D2596-Calculator!$G$24&gt;0,Calculator!$G$24,D2596),0))</f>
        <v>0</v>
      </c>
      <c r="F2596" s="29">
        <f ca="1">IF(E2596&gt;0,D2596*Calculator!$G$22/12,0)</f>
        <v>0</v>
      </c>
      <c r="G2596" s="29">
        <f ca="1">IF(E2596&gt;0,(IFERROR(-PMT(Calculator!$G$22/12,Calculator!$G$23*12,Calculator!$G$20),0))-F2596,0)</f>
        <v>0</v>
      </c>
      <c r="H2596" s="29">
        <f t="shared" ca="1" si="164"/>
        <v>7460.2369455347089</v>
      </c>
      <c r="I2596" s="29">
        <f t="shared" ca="1" si="162"/>
        <v>1.3285353464650851</v>
      </c>
      <c r="J2596" s="30">
        <f>Calculator!$G$40</f>
        <v>6.5000000000000002E-2</v>
      </c>
      <c r="K2596" s="29">
        <f ca="1">IF(C2596&gt;=Calculator!$G$27,IF(DAY($C2596)=1,Calculator!$G$34/2,IF(DAY($C2596)=15,Calculator!$G$34/2,0)),0)</f>
        <v>0</v>
      </c>
      <c r="L2596" s="29">
        <f ca="1">IF(DAY($C2596)=28,IF(H2596=0,0,Calculator!$G$35),0)</f>
        <v>0</v>
      </c>
      <c r="M2596" s="29">
        <f ca="1">IF(I2596&gt;0,IF(DAY($C2596)=1,SUM(INDIRECT("I"&amp;(ROW(C2595)-DAY(C2595))):I2595),0),0)</f>
        <v>0</v>
      </c>
      <c r="N2596" s="29">
        <f ca="1">IF(C2596&lt;Calculator!$G$27,0,IF(C2596=Calculator!$G$27,Calculator!$G$39,IF(H2596-K2596&lt;=0,IF(D2596&gt;Calculator!$G$39,IF(H2596-K2596+E2596+L2596+M2596+Calculator!$G$39&gt;Calculator!$G$39,Calculator!$G$39-(H2596+E2596+L2596+M2596-K2596),Calculator!$G$39),D2596),0)))</f>
        <v>0</v>
      </c>
    </row>
    <row r="2597" spans="1:14" ht="15.75" thickBot="1">
      <c r="A2597" s="33" t="str">
        <f ca="1">IF(C2597=Calculator!$H$27,"F",IF(Daily!D2597+Daily!H2597=0,IF(D2596+H2596&gt;0,"L",""),""))</f>
        <v/>
      </c>
      <c r="B2597" s="34">
        <v>2596</v>
      </c>
      <c r="C2597" s="19">
        <f t="shared" ca="1" si="161"/>
        <v>48526</v>
      </c>
      <c r="D2597" s="29">
        <f t="shared" ca="1" si="163"/>
        <v>18962.56542462789</v>
      </c>
      <c r="E2597" s="29">
        <f ca="1">IF(C2597&lt;Calculator!$D$26,0,IF(DAY($C2597)=1,IF(D2597-Calculator!$G$24&gt;0,Calculator!$G$24,D2597),0))</f>
        <v>0</v>
      </c>
      <c r="F2597" s="29">
        <f ca="1">IF(E2597&gt;0,D2597*Calculator!$G$22/12,0)</f>
        <v>0</v>
      </c>
      <c r="G2597" s="29">
        <f ca="1">IF(E2597&gt;0,(IFERROR(-PMT(Calculator!$G$22/12,Calculator!$G$23*12,Calculator!$G$20),0))-F2597,0)</f>
        <v>0</v>
      </c>
      <c r="H2597" s="29">
        <f t="shared" ca="1" si="164"/>
        <v>7460.2369455347089</v>
      </c>
      <c r="I2597" s="29">
        <f t="shared" ca="1" si="162"/>
        <v>1.3285353464650851</v>
      </c>
      <c r="J2597" s="30">
        <f>Calculator!$G$40</f>
        <v>6.5000000000000002E-2</v>
      </c>
      <c r="K2597" s="29">
        <f ca="1">IF(C2597&gt;=Calculator!$G$27,IF(DAY($C2597)=1,Calculator!$G$34/2,IF(DAY($C2597)=15,Calculator!$G$34/2,0)),0)</f>
        <v>0</v>
      </c>
      <c r="L2597" s="29">
        <f ca="1">IF(DAY($C2597)=28,IF(H2597=0,0,Calculator!$G$35),0)</f>
        <v>0</v>
      </c>
      <c r="M2597" s="29">
        <f ca="1">IF(I2597&gt;0,IF(DAY($C2597)=1,SUM(INDIRECT("I"&amp;(ROW(C2596)-DAY(C2596))):I2596),0),0)</f>
        <v>0</v>
      </c>
      <c r="N2597" s="29">
        <f ca="1">IF(C2597&lt;Calculator!$G$27,0,IF(C2597=Calculator!$G$27,Calculator!$G$39,IF(H2597-K2597&lt;=0,IF(D2597&gt;Calculator!$G$39,IF(H2597-K2597+E2597+L2597+M2597+Calculator!$G$39&gt;Calculator!$G$39,Calculator!$G$39-(H2597+E2597+L2597+M2597-K2597),Calculator!$G$39),D2597),0)))</f>
        <v>0</v>
      </c>
    </row>
    <row r="2598" spans="1:14" ht="15.75" thickBot="1">
      <c r="A2598" s="33" t="str">
        <f ca="1">IF(C2598=Calculator!$H$27,"F",IF(Daily!D2598+Daily!H2598=0,IF(D2597+H2597&gt;0,"L",""),""))</f>
        <v/>
      </c>
      <c r="B2598" s="34">
        <v>2597</v>
      </c>
      <c r="C2598" s="19">
        <f t="shared" ca="1" si="161"/>
        <v>48527</v>
      </c>
      <c r="D2598" s="29">
        <f t="shared" ca="1" si="163"/>
        <v>18962.56542462789</v>
      </c>
      <c r="E2598" s="29">
        <f ca="1">IF(C2598&lt;Calculator!$D$26,0,IF(DAY($C2598)=1,IF(D2598-Calculator!$G$24&gt;0,Calculator!$G$24,D2598),0))</f>
        <v>0</v>
      </c>
      <c r="F2598" s="29">
        <f ca="1">IF(E2598&gt;0,D2598*Calculator!$G$22/12,0)</f>
        <v>0</v>
      </c>
      <c r="G2598" s="29">
        <f ca="1">IF(E2598&gt;0,(IFERROR(-PMT(Calculator!$G$22/12,Calculator!$G$23*12,Calculator!$G$20),0))-F2598,0)</f>
        <v>0</v>
      </c>
      <c r="H2598" s="29">
        <f t="shared" ca="1" si="164"/>
        <v>7460.2369455347089</v>
      </c>
      <c r="I2598" s="29">
        <f t="shared" ca="1" si="162"/>
        <v>1.3285353464650851</v>
      </c>
      <c r="J2598" s="30">
        <f>Calculator!$G$40</f>
        <v>6.5000000000000002E-2</v>
      </c>
      <c r="K2598" s="29">
        <f ca="1">IF(C2598&gt;=Calculator!$G$27,IF(DAY($C2598)=1,Calculator!$G$34/2,IF(DAY($C2598)=15,Calculator!$G$34/2,0)),0)</f>
        <v>0</v>
      </c>
      <c r="L2598" s="29">
        <f ca="1">IF(DAY($C2598)=28,IF(H2598=0,0,Calculator!$G$35),0)</f>
        <v>0</v>
      </c>
      <c r="M2598" s="29">
        <f ca="1">IF(I2598&gt;0,IF(DAY($C2598)=1,SUM(INDIRECT("I"&amp;(ROW(C2597)-DAY(C2597))):I2597),0),0)</f>
        <v>0</v>
      </c>
      <c r="N2598" s="29">
        <f ca="1">IF(C2598&lt;Calculator!$G$27,0,IF(C2598=Calculator!$G$27,Calculator!$G$39,IF(H2598-K2598&lt;=0,IF(D2598&gt;Calculator!$G$39,IF(H2598-K2598+E2598+L2598+M2598+Calculator!$G$39&gt;Calculator!$G$39,Calculator!$G$39-(H2598+E2598+L2598+M2598-K2598),Calculator!$G$39),D2598),0)))</f>
        <v>0</v>
      </c>
    </row>
    <row r="2599" spans="1:14" ht="15.75" thickBot="1">
      <c r="A2599" s="33" t="str">
        <f ca="1">IF(C2599=Calculator!$H$27,"F",IF(Daily!D2599+Daily!H2599=0,IF(D2598+H2598&gt;0,"L",""),""))</f>
        <v/>
      </c>
      <c r="B2599" s="34">
        <v>2598</v>
      </c>
      <c r="C2599" s="19">
        <f t="shared" ca="1" si="161"/>
        <v>48528</v>
      </c>
      <c r="D2599" s="29">
        <f t="shared" ca="1" si="163"/>
        <v>18962.56542462789</v>
      </c>
      <c r="E2599" s="29">
        <f ca="1">IF(C2599&lt;Calculator!$D$26,0,IF(DAY($C2599)=1,IF(D2599-Calculator!$G$24&gt;0,Calculator!$G$24,D2599),0))</f>
        <v>0</v>
      </c>
      <c r="F2599" s="29">
        <f ca="1">IF(E2599&gt;0,D2599*Calculator!$G$22/12,0)</f>
        <v>0</v>
      </c>
      <c r="G2599" s="29">
        <f ca="1">IF(E2599&gt;0,(IFERROR(-PMT(Calculator!$G$22/12,Calculator!$G$23*12,Calculator!$G$20),0))-F2599,0)</f>
        <v>0</v>
      </c>
      <c r="H2599" s="29">
        <f t="shared" ca="1" si="164"/>
        <v>7460.2369455347089</v>
      </c>
      <c r="I2599" s="29">
        <f t="shared" ca="1" si="162"/>
        <v>1.3285353464650851</v>
      </c>
      <c r="J2599" s="30">
        <f>Calculator!$G$40</f>
        <v>6.5000000000000002E-2</v>
      </c>
      <c r="K2599" s="29">
        <f ca="1">IF(C2599&gt;=Calculator!$G$27,IF(DAY($C2599)=1,Calculator!$G$34/2,IF(DAY($C2599)=15,Calculator!$G$34/2,0)),0)</f>
        <v>0</v>
      </c>
      <c r="L2599" s="29">
        <f ca="1">IF(DAY($C2599)=28,IF(H2599=0,0,Calculator!$G$35),0)</f>
        <v>0</v>
      </c>
      <c r="M2599" s="29">
        <f ca="1">IF(I2599&gt;0,IF(DAY($C2599)=1,SUM(INDIRECT("I"&amp;(ROW(C2598)-DAY(C2598))):I2598),0),0)</f>
        <v>0</v>
      </c>
      <c r="N2599" s="29">
        <f ca="1">IF(C2599&lt;Calculator!$G$27,0,IF(C2599=Calculator!$G$27,Calculator!$G$39,IF(H2599-K2599&lt;=0,IF(D2599&gt;Calculator!$G$39,IF(H2599-K2599+E2599+L2599+M2599+Calculator!$G$39&gt;Calculator!$G$39,Calculator!$G$39-(H2599+E2599+L2599+M2599-K2599),Calculator!$G$39),D2599),0)))</f>
        <v>0</v>
      </c>
    </row>
    <row r="2600" spans="1:14" ht="15.75" thickBot="1">
      <c r="A2600" s="33" t="str">
        <f ca="1">IF(C2600=Calculator!$H$27,"F",IF(Daily!D2600+Daily!H2600=0,IF(D2599+H2599&gt;0,"L",""),""))</f>
        <v/>
      </c>
      <c r="B2600" s="34">
        <v>2599</v>
      </c>
      <c r="C2600" s="19">
        <f t="shared" ca="1" si="161"/>
        <v>48529</v>
      </c>
      <c r="D2600" s="29">
        <f t="shared" ca="1" si="163"/>
        <v>18962.56542462789</v>
      </c>
      <c r="E2600" s="29">
        <f ca="1">IF(C2600&lt;Calculator!$D$26,0,IF(DAY($C2600)=1,IF(D2600-Calculator!$G$24&gt;0,Calculator!$G$24,D2600),0))</f>
        <v>0</v>
      </c>
      <c r="F2600" s="29">
        <f ca="1">IF(E2600&gt;0,D2600*Calculator!$G$22/12,0)</f>
        <v>0</v>
      </c>
      <c r="G2600" s="29">
        <f ca="1">IF(E2600&gt;0,(IFERROR(-PMT(Calculator!$G$22/12,Calculator!$G$23*12,Calculator!$G$20),0))-F2600,0)</f>
        <v>0</v>
      </c>
      <c r="H2600" s="29">
        <f t="shared" ca="1" si="164"/>
        <v>7460.2369455347089</v>
      </c>
      <c r="I2600" s="29">
        <f t="shared" ca="1" si="162"/>
        <v>1.3285353464650851</v>
      </c>
      <c r="J2600" s="30">
        <f>Calculator!$G$40</f>
        <v>6.5000000000000002E-2</v>
      </c>
      <c r="K2600" s="29">
        <f ca="1">IF(C2600&gt;=Calculator!$G$27,IF(DAY($C2600)=1,Calculator!$G$34/2,IF(DAY($C2600)=15,Calculator!$G$34/2,0)),0)</f>
        <v>0</v>
      </c>
      <c r="L2600" s="29">
        <f ca="1">IF(DAY($C2600)=28,IF(H2600=0,0,Calculator!$G$35),0)</f>
        <v>0</v>
      </c>
      <c r="M2600" s="29">
        <f ca="1">IF(I2600&gt;0,IF(DAY($C2600)=1,SUM(INDIRECT("I"&amp;(ROW(C2599)-DAY(C2599))):I2599),0),0)</f>
        <v>0</v>
      </c>
      <c r="N2600" s="29">
        <f ca="1">IF(C2600&lt;Calculator!$G$27,0,IF(C2600=Calculator!$G$27,Calculator!$G$39,IF(H2600-K2600&lt;=0,IF(D2600&gt;Calculator!$G$39,IF(H2600-K2600+E2600+L2600+M2600+Calculator!$G$39&gt;Calculator!$G$39,Calculator!$G$39-(H2600+E2600+L2600+M2600-K2600),Calculator!$G$39),D2600),0)))</f>
        <v>0</v>
      </c>
    </row>
    <row r="2601" spans="1:14" ht="15.75" thickBot="1">
      <c r="A2601" s="33" t="str">
        <f ca="1">IF(C2601=Calculator!$H$27,"F",IF(Daily!D2601+Daily!H2601=0,IF(D2600+H2600&gt;0,"L",""),""))</f>
        <v/>
      </c>
      <c r="B2601" s="34">
        <v>2600</v>
      </c>
      <c r="C2601" s="19">
        <f t="shared" ca="1" si="161"/>
        <v>48530</v>
      </c>
      <c r="D2601" s="29">
        <f t="shared" ca="1" si="163"/>
        <v>18962.56542462789</v>
      </c>
      <c r="E2601" s="29">
        <f ca="1">IF(C2601&lt;Calculator!$D$26,0,IF(DAY($C2601)=1,IF(D2601-Calculator!$G$24&gt;0,Calculator!$G$24,D2601),0))</f>
        <v>0</v>
      </c>
      <c r="F2601" s="29">
        <f ca="1">IF(E2601&gt;0,D2601*Calculator!$G$22/12,0)</f>
        <v>0</v>
      </c>
      <c r="G2601" s="29">
        <f ca="1">IF(E2601&gt;0,(IFERROR(-PMT(Calculator!$G$22/12,Calculator!$G$23*12,Calculator!$G$20),0))-F2601,0)</f>
        <v>0</v>
      </c>
      <c r="H2601" s="29">
        <f t="shared" ca="1" si="164"/>
        <v>7460.2369455347089</v>
      </c>
      <c r="I2601" s="29">
        <f t="shared" ca="1" si="162"/>
        <v>1.3285353464650851</v>
      </c>
      <c r="J2601" s="30">
        <f>Calculator!$G$40</f>
        <v>6.5000000000000002E-2</v>
      </c>
      <c r="K2601" s="29">
        <f ca="1">IF(C2601&gt;=Calculator!$G$27,IF(DAY($C2601)=1,Calculator!$G$34/2,IF(DAY($C2601)=15,Calculator!$G$34/2,0)),0)</f>
        <v>0</v>
      </c>
      <c r="L2601" s="29">
        <f ca="1">IF(DAY($C2601)=28,IF(H2601=0,0,Calculator!$G$35),0)</f>
        <v>0</v>
      </c>
      <c r="M2601" s="29">
        <f ca="1">IF(I2601&gt;0,IF(DAY($C2601)=1,SUM(INDIRECT("I"&amp;(ROW(C2600)-DAY(C2600))):I2600),0),0)</f>
        <v>0</v>
      </c>
      <c r="N2601" s="29">
        <f ca="1">IF(C2601&lt;Calculator!$G$27,0,IF(C2601=Calculator!$G$27,Calculator!$G$39,IF(H2601-K2601&lt;=0,IF(D2601&gt;Calculator!$G$39,IF(H2601-K2601+E2601+L2601+M2601+Calculator!$G$39&gt;Calculator!$G$39,Calculator!$G$39-(H2601+E2601+L2601+M2601-K2601),Calculator!$G$39),D2601),0)))</f>
        <v>0</v>
      </c>
    </row>
    <row r="2602" spans="1:14" ht="15.75" thickBot="1">
      <c r="A2602" s="33" t="str">
        <f ca="1">IF(C2602=Calculator!$H$27,"F",IF(Daily!D2602+Daily!H2602=0,IF(D2601+H2601&gt;0,"L",""),""))</f>
        <v/>
      </c>
      <c r="B2602" s="34">
        <v>2601</v>
      </c>
      <c r="C2602" s="19">
        <f t="shared" ca="1" si="161"/>
        <v>48531</v>
      </c>
      <c r="D2602" s="29">
        <f t="shared" ca="1" si="163"/>
        <v>18962.56542462789</v>
      </c>
      <c r="E2602" s="29">
        <f ca="1">IF(C2602&lt;Calculator!$D$26,0,IF(DAY($C2602)=1,IF(D2602-Calculator!$G$24&gt;0,Calculator!$G$24,D2602),0))</f>
        <v>0</v>
      </c>
      <c r="F2602" s="29">
        <f ca="1">IF(E2602&gt;0,D2602*Calculator!$G$22/12,0)</f>
        <v>0</v>
      </c>
      <c r="G2602" s="29">
        <f ca="1">IF(E2602&gt;0,(IFERROR(-PMT(Calculator!$G$22/12,Calculator!$G$23*12,Calculator!$G$20),0))-F2602,0)</f>
        <v>0</v>
      </c>
      <c r="H2602" s="29">
        <f t="shared" ca="1" si="164"/>
        <v>7460.2369455347089</v>
      </c>
      <c r="I2602" s="29">
        <f t="shared" ca="1" si="162"/>
        <v>1.3285353464650851</v>
      </c>
      <c r="J2602" s="30">
        <f>Calculator!$G$40</f>
        <v>6.5000000000000002E-2</v>
      </c>
      <c r="K2602" s="29">
        <f ca="1">IF(C2602&gt;=Calculator!$G$27,IF(DAY($C2602)=1,Calculator!$G$34/2,IF(DAY($C2602)=15,Calculator!$G$34/2,0)),0)</f>
        <v>0</v>
      </c>
      <c r="L2602" s="29">
        <f ca="1">IF(DAY($C2602)=28,IF(H2602=0,0,Calculator!$G$35),0)</f>
        <v>0</v>
      </c>
      <c r="M2602" s="29">
        <f ca="1">IF(I2602&gt;0,IF(DAY($C2602)=1,SUM(INDIRECT("I"&amp;(ROW(C2601)-DAY(C2601))):I2601),0),0)</f>
        <v>0</v>
      </c>
      <c r="N2602" s="29">
        <f ca="1">IF(C2602&lt;Calculator!$G$27,0,IF(C2602=Calculator!$G$27,Calculator!$G$39,IF(H2602-K2602&lt;=0,IF(D2602&gt;Calculator!$G$39,IF(H2602-K2602+E2602+L2602+M2602+Calculator!$G$39&gt;Calculator!$G$39,Calculator!$G$39-(H2602+E2602+L2602+M2602-K2602),Calculator!$G$39),D2602),0)))</f>
        <v>0</v>
      </c>
    </row>
    <row r="2603" spans="1:14" ht="15.75" thickBot="1">
      <c r="A2603" s="33" t="str">
        <f ca="1">IF(C2603=Calculator!$H$27,"F",IF(Daily!D2603+Daily!H2603=0,IF(D2602+H2602&gt;0,"L",""),""))</f>
        <v/>
      </c>
      <c r="B2603" s="34">
        <v>2602</v>
      </c>
      <c r="C2603" s="19">
        <f t="shared" ca="1" si="161"/>
        <v>48532</v>
      </c>
      <c r="D2603" s="29">
        <f t="shared" ca="1" si="163"/>
        <v>18962.56542462789</v>
      </c>
      <c r="E2603" s="29">
        <f ca="1">IF(C2603&lt;Calculator!$D$26,0,IF(DAY($C2603)=1,IF(D2603-Calculator!$G$24&gt;0,Calculator!$G$24,D2603),0))</f>
        <v>0</v>
      </c>
      <c r="F2603" s="29">
        <f ca="1">IF(E2603&gt;0,D2603*Calculator!$G$22/12,0)</f>
        <v>0</v>
      </c>
      <c r="G2603" s="29">
        <f ca="1">IF(E2603&gt;0,(IFERROR(-PMT(Calculator!$G$22/12,Calculator!$G$23*12,Calculator!$G$20),0))-F2603,0)</f>
        <v>0</v>
      </c>
      <c r="H2603" s="29">
        <f t="shared" ca="1" si="164"/>
        <v>7460.2369455347089</v>
      </c>
      <c r="I2603" s="29">
        <f t="shared" ca="1" si="162"/>
        <v>1.3285353464650851</v>
      </c>
      <c r="J2603" s="30">
        <f>Calculator!$G$40</f>
        <v>6.5000000000000002E-2</v>
      </c>
      <c r="K2603" s="29">
        <f ca="1">IF(C2603&gt;=Calculator!$G$27,IF(DAY($C2603)=1,Calculator!$G$34/2,IF(DAY($C2603)=15,Calculator!$G$34/2,0)),0)</f>
        <v>0</v>
      </c>
      <c r="L2603" s="29">
        <f ca="1">IF(DAY($C2603)=28,IF(H2603=0,0,Calculator!$G$35),0)</f>
        <v>0</v>
      </c>
      <c r="M2603" s="29">
        <f ca="1">IF(I2603&gt;0,IF(DAY($C2603)=1,SUM(INDIRECT("I"&amp;(ROW(C2602)-DAY(C2602))):I2602),0),0)</f>
        <v>0</v>
      </c>
      <c r="N2603" s="29">
        <f ca="1">IF(C2603&lt;Calculator!$G$27,0,IF(C2603=Calculator!$G$27,Calculator!$G$39,IF(H2603-K2603&lt;=0,IF(D2603&gt;Calculator!$G$39,IF(H2603-K2603+E2603+L2603+M2603+Calculator!$G$39&gt;Calculator!$G$39,Calculator!$G$39-(H2603+E2603+L2603+M2603-K2603),Calculator!$G$39),D2603),0)))</f>
        <v>0</v>
      </c>
    </row>
    <row r="2604" spans="1:14" ht="15.75" thickBot="1">
      <c r="A2604" s="33" t="str">
        <f ca="1">IF(C2604=Calculator!$H$27,"F",IF(Daily!D2604+Daily!H2604=0,IF(D2603+H2603&gt;0,"L",""),""))</f>
        <v/>
      </c>
      <c r="B2604" s="34">
        <v>2603</v>
      </c>
      <c r="C2604" s="19">
        <f t="shared" ca="1" si="161"/>
        <v>48533</v>
      </c>
      <c r="D2604" s="29">
        <f t="shared" ca="1" si="163"/>
        <v>18962.56542462789</v>
      </c>
      <c r="E2604" s="29">
        <f ca="1">IF(C2604&lt;Calculator!$D$26,0,IF(DAY($C2604)=1,IF(D2604-Calculator!$G$24&gt;0,Calculator!$G$24,D2604),0))</f>
        <v>0</v>
      </c>
      <c r="F2604" s="29">
        <f ca="1">IF(E2604&gt;0,D2604*Calculator!$G$22/12,0)</f>
        <v>0</v>
      </c>
      <c r="G2604" s="29">
        <f ca="1">IF(E2604&gt;0,(IFERROR(-PMT(Calculator!$G$22/12,Calculator!$G$23*12,Calculator!$G$20),0))-F2604,0)</f>
        <v>0</v>
      </c>
      <c r="H2604" s="29">
        <f t="shared" ca="1" si="164"/>
        <v>7460.2369455347089</v>
      </c>
      <c r="I2604" s="29">
        <f t="shared" ca="1" si="162"/>
        <v>1.3285353464650851</v>
      </c>
      <c r="J2604" s="30">
        <f>Calculator!$G$40</f>
        <v>6.5000000000000002E-2</v>
      </c>
      <c r="K2604" s="29">
        <f ca="1">IF(C2604&gt;=Calculator!$G$27,IF(DAY($C2604)=1,Calculator!$G$34/2,IF(DAY($C2604)=15,Calculator!$G$34/2,0)),0)</f>
        <v>4500</v>
      </c>
      <c r="L2604" s="29">
        <f ca="1">IF(DAY($C2604)=28,IF(H2604=0,0,Calculator!$G$35),0)</f>
        <v>0</v>
      </c>
      <c r="M2604" s="29">
        <f ca="1">IF(I2604&gt;0,IF(DAY($C2604)=1,SUM(INDIRECT("I"&amp;(ROW(C2603)-DAY(C2603))):I2603),0),0)</f>
        <v>0</v>
      </c>
      <c r="N2604" s="29">
        <f ca="1">IF(C2604&lt;Calculator!$G$27,0,IF(C2604=Calculator!$G$27,Calculator!$G$39,IF(H2604-K2604&lt;=0,IF(D2604&gt;Calculator!$G$39,IF(H2604-K2604+E2604+L2604+M2604+Calculator!$G$39&gt;Calculator!$G$39,Calculator!$G$39-(H2604+E2604+L2604+M2604-K2604),Calculator!$G$39),D2604),0)))</f>
        <v>0</v>
      </c>
    </row>
    <row r="2605" spans="1:14" ht="15.75" thickBot="1">
      <c r="A2605" s="33" t="str">
        <f ca="1">IF(C2605=Calculator!$H$27,"F",IF(Daily!D2605+Daily!H2605=0,IF(D2604+H2604&gt;0,"L",""),""))</f>
        <v/>
      </c>
      <c r="B2605" s="34">
        <v>2604</v>
      </c>
      <c r="C2605" s="19">
        <f t="shared" ca="1" si="161"/>
        <v>48534</v>
      </c>
      <c r="D2605" s="29">
        <f t="shared" ca="1" si="163"/>
        <v>18962.56542462789</v>
      </c>
      <c r="E2605" s="29">
        <f ca="1">IF(C2605&lt;Calculator!$D$26,0,IF(DAY($C2605)=1,IF(D2605-Calculator!$G$24&gt;0,Calculator!$G$24,D2605),0))</f>
        <v>0</v>
      </c>
      <c r="F2605" s="29">
        <f ca="1">IF(E2605&gt;0,D2605*Calculator!$G$22/12,0)</f>
        <v>0</v>
      </c>
      <c r="G2605" s="29">
        <f ca="1">IF(E2605&gt;0,(IFERROR(-PMT(Calculator!$G$22/12,Calculator!$G$23*12,Calculator!$G$20),0))-F2605,0)</f>
        <v>0</v>
      </c>
      <c r="H2605" s="29">
        <f t="shared" ca="1" si="164"/>
        <v>2960.2369455347089</v>
      </c>
      <c r="I2605" s="29">
        <f t="shared" ca="1" si="162"/>
        <v>0.52716548345138647</v>
      </c>
      <c r="J2605" s="30">
        <f>Calculator!$G$40</f>
        <v>6.5000000000000002E-2</v>
      </c>
      <c r="K2605" s="29">
        <f ca="1">IF(C2605&gt;=Calculator!$G$27,IF(DAY($C2605)=1,Calculator!$G$34/2,IF(DAY($C2605)=15,Calculator!$G$34/2,0)),0)</f>
        <v>0</v>
      </c>
      <c r="L2605" s="29">
        <f ca="1">IF(DAY($C2605)=28,IF(H2605=0,0,Calculator!$G$35),0)</f>
        <v>0</v>
      </c>
      <c r="M2605" s="29">
        <f ca="1">IF(I2605&gt;0,IF(DAY($C2605)=1,SUM(INDIRECT("I"&amp;(ROW(C2604)-DAY(C2604))):I2604),0),0)</f>
        <v>0</v>
      </c>
      <c r="N2605" s="29">
        <f ca="1">IF(C2605&lt;Calculator!$G$27,0,IF(C2605=Calculator!$G$27,Calculator!$G$39,IF(H2605-K2605&lt;=0,IF(D2605&gt;Calculator!$G$39,IF(H2605-K2605+E2605+L2605+M2605+Calculator!$G$39&gt;Calculator!$G$39,Calculator!$G$39-(H2605+E2605+L2605+M2605-K2605),Calculator!$G$39),D2605),0)))</f>
        <v>0</v>
      </c>
    </row>
    <row r="2606" spans="1:14" ht="15.75" thickBot="1">
      <c r="A2606" s="33" t="str">
        <f ca="1">IF(C2606=Calculator!$H$27,"F",IF(Daily!D2606+Daily!H2606=0,IF(D2605+H2605&gt;0,"L",""),""))</f>
        <v/>
      </c>
      <c r="B2606" s="34">
        <v>2605</v>
      </c>
      <c r="C2606" s="19">
        <f t="shared" ca="1" si="161"/>
        <v>48535</v>
      </c>
      <c r="D2606" s="29">
        <f t="shared" ca="1" si="163"/>
        <v>18962.56542462789</v>
      </c>
      <c r="E2606" s="29">
        <f ca="1">IF(C2606&lt;Calculator!$D$26,0,IF(DAY($C2606)=1,IF(D2606-Calculator!$G$24&gt;0,Calculator!$G$24,D2606),0))</f>
        <v>0</v>
      </c>
      <c r="F2606" s="29">
        <f ca="1">IF(E2606&gt;0,D2606*Calculator!$G$22/12,0)</f>
        <v>0</v>
      </c>
      <c r="G2606" s="29">
        <f ca="1">IF(E2606&gt;0,(IFERROR(-PMT(Calculator!$G$22/12,Calculator!$G$23*12,Calculator!$G$20),0))-F2606,0)</f>
        <v>0</v>
      </c>
      <c r="H2606" s="29">
        <f t="shared" ca="1" si="164"/>
        <v>2960.2369455347089</v>
      </c>
      <c r="I2606" s="29">
        <f t="shared" ca="1" si="162"/>
        <v>0.52716548345138647</v>
      </c>
      <c r="J2606" s="30">
        <f>Calculator!$G$40</f>
        <v>6.5000000000000002E-2</v>
      </c>
      <c r="K2606" s="29">
        <f ca="1">IF(C2606&gt;=Calculator!$G$27,IF(DAY($C2606)=1,Calculator!$G$34/2,IF(DAY($C2606)=15,Calculator!$G$34/2,0)),0)</f>
        <v>0</v>
      </c>
      <c r="L2606" s="29">
        <f ca="1">IF(DAY($C2606)=28,IF(H2606=0,0,Calculator!$G$35),0)</f>
        <v>0</v>
      </c>
      <c r="M2606" s="29">
        <f ca="1">IF(I2606&gt;0,IF(DAY($C2606)=1,SUM(INDIRECT("I"&amp;(ROW(C2605)-DAY(C2605))):I2605),0),0)</f>
        <v>0</v>
      </c>
      <c r="N2606" s="29">
        <f ca="1">IF(C2606&lt;Calculator!$G$27,0,IF(C2606=Calculator!$G$27,Calculator!$G$39,IF(H2606-K2606&lt;=0,IF(D2606&gt;Calculator!$G$39,IF(H2606-K2606+E2606+L2606+M2606+Calculator!$G$39&gt;Calculator!$G$39,Calculator!$G$39-(H2606+E2606+L2606+M2606-K2606),Calculator!$G$39),D2606),0)))</f>
        <v>0</v>
      </c>
    </row>
    <row r="2607" spans="1:14" ht="15.75" thickBot="1">
      <c r="A2607" s="33" t="str">
        <f ca="1">IF(C2607=Calculator!$H$27,"F",IF(Daily!D2607+Daily!H2607=0,IF(D2606+H2606&gt;0,"L",""),""))</f>
        <v/>
      </c>
      <c r="B2607" s="34">
        <v>2606</v>
      </c>
      <c r="C2607" s="19">
        <f t="shared" ca="1" si="161"/>
        <v>48536</v>
      </c>
      <c r="D2607" s="29">
        <f t="shared" ca="1" si="163"/>
        <v>18962.56542462789</v>
      </c>
      <c r="E2607" s="29">
        <f ca="1">IF(C2607&lt;Calculator!$D$26,0,IF(DAY($C2607)=1,IF(D2607-Calculator!$G$24&gt;0,Calculator!$G$24,D2607),0))</f>
        <v>0</v>
      </c>
      <c r="F2607" s="29">
        <f ca="1">IF(E2607&gt;0,D2607*Calculator!$G$22/12,0)</f>
        <v>0</v>
      </c>
      <c r="G2607" s="29">
        <f ca="1">IF(E2607&gt;0,(IFERROR(-PMT(Calculator!$G$22/12,Calculator!$G$23*12,Calculator!$G$20),0))-F2607,0)</f>
        <v>0</v>
      </c>
      <c r="H2607" s="29">
        <f t="shared" ca="1" si="164"/>
        <v>2960.2369455347089</v>
      </c>
      <c r="I2607" s="29">
        <f t="shared" ca="1" si="162"/>
        <v>0.52716548345138647</v>
      </c>
      <c r="J2607" s="30">
        <f>Calculator!$G$40</f>
        <v>6.5000000000000002E-2</v>
      </c>
      <c r="K2607" s="29">
        <f ca="1">IF(C2607&gt;=Calculator!$G$27,IF(DAY($C2607)=1,Calculator!$G$34/2,IF(DAY($C2607)=15,Calculator!$G$34/2,0)),0)</f>
        <v>0</v>
      </c>
      <c r="L2607" s="29">
        <f ca="1">IF(DAY($C2607)=28,IF(H2607=0,0,Calculator!$G$35),0)</f>
        <v>0</v>
      </c>
      <c r="M2607" s="29">
        <f ca="1">IF(I2607&gt;0,IF(DAY($C2607)=1,SUM(INDIRECT("I"&amp;(ROW(C2606)-DAY(C2606))):I2606),0),0)</f>
        <v>0</v>
      </c>
      <c r="N2607" s="29">
        <f ca="1">IF(C2607&lt;Calculator!$G$27,0,IF(C2607=Calculator!$G$27,Calculator!$G$39,IF(H2607-K2607&lt;=0,IF(D2607&gt;Calculator!$G$39,IF(H2607-K2607+E2607+L2607+M2607+Calculator!$G$39&gt;Calculator!$G$39,Calculator!$G$39-(H2607+E2607+L2607+M2607-K2607),Calculator!$G$39),D2607),0)))</f>
        <v>0</v>
      </c>
    </row>
    <row r="2608" spans="1:14" ht="15.75" thickBot="1">
      <c r="A2608" s="33" t="str">
        <f ca="1">IF(C2608=Calculator!$H$27,"F",IF(Daily!D2608+Daily!H2608=0,IF(D2607+H2607&gt;0,"L",""),""))</f>
        <v/>
      </c>
      <c r="B2608" s="34">
        <v>2607</v>
      </c>
      <c r="C2608" s="19">
        <f t="shared" ca="1" si="161"/>
        <v>48537</v>
      </c>
      <c r="D2608" s="29">
        <f t="shared" ca="1" si="163"/>
        <v>18962.56542462789</v>
      </c>
      <c r="E2608" s="29">
        <f ca="1">IF(C2608&lt;Calculator!$D$26,0,IF(DAY($C2608)=1,IF(D2608-Calculator!$G$24&gt;0,Calculator!$G$24,D2608),0))</f>
        <v>0</v>
      </c>
      <c r="F2608" s="29">
        <f ca="1">IF(E2608&gt;0,D2608*Calculator!$G$22/12,0)</f>
        <v>0</v>
      </c>
      <c r="G2608" s="29">
        <f ca="1">IF(E2608&gt;0,(IFERROR(-PMT(Calculator!$G$22/12,Calculator!$G$23*12,Calculator!$G$20),0))-F2608,0)</f>
        <v>0</v>
      </c>
      <c r="H2608" s="29">
        <f t="shared" ca="1" si="164"/>
        <v>2960.2369455347089</v>
      </c>
      <c r="I2608" s="29">
        <f t="shared" ca="1" si="162"/>
        <v>0.52716548345138647</v>
      </c>
      <c r="J2608" s="30">
        <f>Calculator!$G$40</f>
        <v>6.5000000000000002E-2</v>
      </c>
      <c r="K2608" s="29">
        <f ca="1">IF(C2608&gt;=Calculator!$G$27,IF(DAY($C2608)=1,Calculator!$G$34/2,IF(DAY($C2608)=15,Calculator!$G$34/2,0)),0)</f>
        <v>0</v>
      </c>
      <c r="L2608" s="29">
        <f ca="1">IF(DAY($C2608)=28,IF(H2608=0,0,Calculator!$G$35),0)</f>
        <v>0</v>
      </c>
      <c r="M2608" s="29">
        <f ca="1">IF(I2608&gt;0,IF(DAY($C2608)=1,SUM(INDIRECT("I"&amp;(ROW(C2607)-DAY(C2607))):I2607),0),0)</f>
        <v>0</v>
      </c>
      <c r="N2608" s="29">
        <f ca="1">IF(C2608&lt;Calculator!$G$27,0,IF(C2608=Calculator!$G$27,Calculator!$G$39,IF(H2608-K2608&lt;=0,IF(D2608&gt;Calculator!$G$39,IF(H2608-K2608+E2608+L2608+M2608+Calculator!$G$39&gt;Calculator!$G$39,Calculator!$G$39-(H2608+E2608+L2608+M2608-K2608),Calculator!$G$39),D2608),0)))</f>
        <v>0</v>
      </c>
    </row>
    <row r="2609" spans="1:14" ht="15.75" thickBot="1">
      <c r="A2609" s="33" t="str">
        <f ca="1">IF(C2609=Calculator!$H$27,"F",IF(Daily!D2609+Daily!H2609=0,IF(D2608+H2608&gt;0,"L",""),""))</f>
        <v/>
      </c>
      <c r="B2609" s="34">
        <v>2608</v>
      </c>
      <c r="C2609" s="19">
        <f t="shared" ca="1" si="161"/>
        <v>48538</v>
      </c>
      <c r="D2609" s="29">
        <f t="shared" ca="1" si="163"/>
        <v>18962.56542462789</v>
      </c>
      <c r="E2609" s="29">
        <f ca="1">IF(C2609&lt;Calculator!$D$26,0,IF(DAY($C2609)=1,IF(D2609-Calculator!$G$24&gt;0,Calculator!$G$24,D2609),0))</f>
        <v>0</v>
      </c>
      <c r="F2609" s="29">
        <f ca="1">IF(E2609&gt;0,D2609*Calculator!$G$22/12,0)</f>
        <v>0</v>
      </c>
      <c r="G2609" s="29">
        <f ca="1">IF(E2609&gt;0,(IFERROR(-PMT(Calculator!$G$22/12,Calculator!$G$23*12,Calculator!$G$20),0))-F2609,0)</f>
        <v>0</v>
      </c>
      <c r="H2609" s="29">
        <f t="shared" ca="1" si="164"/>
        <v>2960.2369455347089</v>
      </c>
      <c r="I2609" s="29">
        <f t="shared" ca="1" si="162"/>
        <v>0.52716548345138647</v>
      </c>
      <c r="J2609" s="30">
        <f>Calculator!$G$40</f>
        <v>6.5000000000000002E-2</v>
      </c>
      <c r="K2609" s="29">
        <f ca="1">IF(C2609&gt;=Calculator!$G$27,IF(DAY($C2609)=1,Calculator!$G$34/2,IF(DAY($C2609)=15,Calculator!$G$34/2,0)),0)</f>
        <v>0</v>
      </c>
      <c r="L2609" s="29">
        <f ca="1">IF(DAY($C2609)=28,IF(H2609=0,0,Calculator!$G$35),0)</f>
        <v>0</v>
      </c>
      <c r="M2609" s="29">
        <f ca="1">IF(I2609&gt;0,IF(DAY($C2609)=1,SUM(INDIRECT("I"&amp;(ROW(C2608)-DAY(C2608))):I2608),0),0)</f>
        <v>0</v>
      </c>
      <c r="N2609" s="29">
        <f ca="1">IF(C2609&lt;Calculator!$G$27,0,IF(C2609=Calculator!$G$27,Calculator!$G$39,IF(H2609-K2609&lt;=0,IF(D2609&gt;Calculator!$G$39,IF(H2609-K2609+E2609+L2609+M2609+Calculator!$G$39&gt;Calculator!$G$39,Calculator!$G$39-(H2609+E2609+L2609+M2609-K2609),Calculator!$G$39),D2609),0)))</f>
        <v>0</v>
      </c>
    </row>
    <row r="2610" spans="1:14" ht="15.75" thickBot="1">
      <c r="A2610" s="33" t="str">
        <f ca="1">IF(C2610=Calculator!$H$27,"F",IF(Daily!D2610+Daily!H2610=0,IF(D2609+H2609&gt;0,"L",""),""))</f>
        <v/>
      </c>
      <c r="B2610" s="34">
        <v>2609</v>
      </c>
      <c r="C2610" s="19">
        <f t="shared" ca="1" si="161"/>
        <v>48539</v>
      </c>
      <c r="D2610" s="29">
        <f t="shared" ca="1" si="163"/>
        <v>18962.56542462789</v>
      </c>
      <c r="E2610" s="29">
        <f ca="1">IF(C2610&lt;Calculator!$D$26,0,IF(DAY($C2610)=1,IF(D2610-Calculator!$G$24&gt;0,Calculator!$G$24,D2610),0))</f>
        <v>0</v>
      </c>
      <c r="F2610" s="29">
        <f ca="1">IF(E2610&gt;0,D2610*Calculator!$G$22/12,0)</f>
        <v>0</v>
      </c>
      <c r="G2610" s="29">
        <f ca="1">IF(E2610&gt;0,(IFERROR(-PMT(Calculator!$G$22/12,Calculator!$G$23*12,Calculator!$G$20),0))-F2610,0)</f>
        <v>0</v>
      </c>
      <c r="H2610" s="29">
        <f t="shared" ca="1" si="164"/>
        <v>2960.2369455347089</v>
      </c>
      <c r="I2610" s="29">
        <f t="shared" ca="1" si="162"/>
        <v>0.52716548345138647</v>
      </c>
      <c r="J2610" s="30">
        <f>Calculator!$G$40</f>
        <v>6.5000000000000002E-2</v>
      </c>
      <c r="K2610" s="29">
        <f ca="1">IF(C2610&gt;=Calculator!$G$27,IF(DAY($C2610)=1,Calculator!$G$34/2,IF(DAY($C2610)=15,Calculator!$G$34/2,0)),0)</f>
        <v>0</v>
      </c>
      <c r="L2610" s="29">
        <f ca="1">IF(DAY($C2610)=28,IF(H2610=0,0,Calculator!$G$35),0)</f>
        <v>0</v>
      </c>
      <c r="M2610" s="29">
        <f ca="1">IF(I2610&gt;0,IF(DAY($C2610)=1,SUM(INDIRECT("I"&amp;(ROW(C2609)-DAY(C2609))):I2609),0),0)</f>
        <v>0</v>
      </c>
      <c r="N2610" s="29">
        <f ca="1">IF(C2610&lt;Calculator!$G$27,0,IF(C2610=Calculator!$G$27,Calculator!$G$39,IF(H2610-K2610&lt;=0,IF(D2610&gt;Calculator!$G$39,IF(H2610-K2610+E2610+L2610+M2610+Calculator!$G$39&gt;Calculator!$G$39,Calculator!$G$39-(H2610+E2610+L2610+M2610-K2610),Calculator!$G$39),D2610),0)))</f>
        <v>0</v>
      </c>
    </row>
    <row r="2611" spans="1:14" ht="15.75" thickBot="1">
      <c r="A2611" s="33" t="str">
        <f ca="1">IF(C2611=Calculator!$H$27,"F",IF(Daily!D2611+Daily!H2611=0,IF(D2610+H2610&gt;0,"L",""),""))</f>
        <v/>
      </c>
      <c r="B2611" s="34">
        <v>2610</v>
      </c>
      <c r="C2611" s="19">
        <f t="shared" ca="1" si="161"/>
        <v>48540</v>
      </c>
      <c r="D2611" s="29">
        <f t="shared" ca="1" si="163"/>
        <v>18962.56542462789</v>
      </c>
      <c r="E2611" s="29">
        <f ca="1">IF(C2611&lt;Calculator!$D$26,0,IF(DAY($C2611)=1,IF(D2611-Calculator!$G$24&gt;0,Calculator!$G$24,D2611),0))</f>
        <v>0</v>
      </c>
      <c r="F2611" s="29">
        <f ca="1">IF(E2611&gt;0,D2611*Calculator!$G$22/12,0)</f>
        <v>0</v>
      </c>
      <c r="G2611" s="29">
        <f ca="1">IF(E2611&gt;0,(IFERROR(-PMT(Calculator!$G$22/12,Calculator!$G$23*12,Calculator!$G$20),0))-F2611,0)</f>
        <v>0</v>
      </c>
      <c r="H2611" s="29">
        <f t="shared" ca="1" si="164"/>
        <v>2960.2369455347089</v>
      </c>
      <c r="I2611" s="29">
        <f t="shared" ca="1" si="162"/>
        <v>0.52716548345138647</v>
      </c>
      <c r="J2611" s="30">
        <f>Calculator!$G$40</f>
        <v>6.5000000000000002E-2</v>
      </c>
      <c r="K2611" s="29">
        <f ca="1">IF(C2611&gt;=Calculator!$G$27,IF(DAY($C2611)=1,Calculator!$G$34/2,IF(DAY($C2611)=15,Calculator!$G$34/2,0)),0)</f>
        <v>0</v>
      </c>
      <c r="L2611" s="29">
        <f ca="1">IF(DAY($C2611)=28,IF(H2611=0,0,Calculator!$G$35),0)</f>
        <v>0</v>
      </c>
      <c r="M2611" s="29">
        <f ca="1">IF(I2611&gt;0,IF(DAY($C2611)=1,SUM(INDIRECT("I"&amp;(ROW(C2610)-DAY(C2610))):I2610),0),0)</f>
        <v>0</v>
      </c>
      <c r="N2611" s="29">
        <f ca="1">IF(C2611&lt;Calculator!$G$27,0,IF(C2611=Calculator!$G$27,Calculator!$G$39,IF(H2611-K2611&lt;=0,IF(D2611&gt;Calculator!$G$39,IF(H2611-K2611+E2611+L2611+M2611+Calculator!$G$39&gt;Calculator!$G$39,Calculator!$G$39-(H2611+E2611+L2611+M2611-K2611),Calculator!$G$39),D2611),0)))</f>
        <v>0</v>
      </c>
    </row>
    <row r="2612" spans="1:14" ht="15.75" thickBot="1">
      <c r="A2612" s="33" t="str">
        <f ca="1">IF(C2612=Calculator!$H$27,"F",IF(Daily!D2612+Daily!H2612=0,IF(D2611+H2611&gt;0,"L",""),""))</f>
        <v/>
      </c>
      <c r="B2612" s="34">
        <v>2611</v>
      </c>
      <c r="C2612" s="19">
        <f t="shared" ca="1" si="161"/>
        <v>48541</v>
      </c>
      <c r="D2612" s="29">
        <f t="shared" ca="1" si="163"/>
        <v>18962.56542462789</v>
      </c>
      <c r="E2612" s="29">
        <f ca="1">IF(C2612&lt;Calculator!$D$26,0,IF(DAY($C2612)=1,IF(D2612-Calculator!$G$24&gt;0,Calculator!$G$24,D2612),0))</f>
        <v>0</v>
      </c>
      <c r="F2612" s="29">
        <f ca="1">IF(E2612&gt;0,D2612*Calculator!$G$22/12,0)</f>
        <v>0</v>
      </c>
      <c r="G2612" s="29">
        <f ca="1">IF(E2612&gt;0,(IFERROR(-PMT(Calculator!$G$22/12,Calculator!$G$23*12,Calculator!$G$20),0))-F2612,0)</f>
        <v>0</v>
      </c>
      <c r="H2612" s="29">
        <f t="shared" ca="1" si="164"/>
        <v>2960.2369455347089</v>
      </c>
      <c r="I2612" s="29">
        <f t="shared" ca="1" si="162"/>
        <v>0.52716548345138647</v>
      </c>
      <c r="J2612" s="30">
        <f>Calculator!$G$40</f>
        <v>6.5000000000000002E-2</v>
      </c>
      <c r="K2612" s="29">
        <f ca="1">IF(C2612&gt;=Calculator!$G$27,IF(DAY($C2612)=1,Calculator!$G$34/2,IF(DAY($C2612)=15,Calculator!$G$34/2,0)),0)</f>
        <v>0</v>
      </c>
      <c r="L2612" s="29">
        <f ca="1">IF(DAY($C2612)=28,IF(H2612=0,0,Calculator!$G$35),0)</f>
        <v>0</v>
      </c>
      <c r="M2612" s="29">
        <f ca="1">IF(I2612&gt;0,IF(DAY($C2612)=1,SUM(INDIRECT("I"&amp;(ROW(C2611)-DAY(C2611))):I2611),0),0)</f>
        <v>0</v>
      </c>
      <c r="N2612" s="29">
        <f ca="1">IF(C2612&lt;Calculator!$G$27,0,IF(C2612=Calculator!$G$27,Calculator!$G$39,IF(H2612-K2612&lt;=0,IF(D2612&gt;Calculator!$G$39,IF(H2612-K2612+E2612+L2612+M2612+Calculator!$G$39&gt;Calculator!$G$39,Calculator!$G$39-(H2612+E2612+L2612+M2612-K2612),Calculator!$G$39),D2612),0)))</f>
        <v>0</v>
      </c>
    </row>
    <row r="2613" spans="1:14" ht="15.75" thickBot="1">
      <c r="A2613" s="33" t="str">
        <f ca="1">IF(C2613=Calculator!$H$27,"F",IF(Daily!D2613+Daily!H2613=0,IF(D2612+H2612&gt;0,"L",""),""))</f>
        <v/>
      </c>
      <c r="B2613" s="34">
        <v>2612</v>
      </c>
      <c r="C2613" s="19">
        <f t="shared" ca="1" si="161"/>
        <v>48542</v>
      </c>
      <c r="D2613" s="29">
        <f t="shared" ca="1" si="163"/>
        <v>18962.56542462789</v>
      </c>
      <c r="E2613" s="29">
        <f ca="1">IF(C2613&lt;Calculator!$D$26,0,IF(DAY($C2613)=1,IF(D2613-Calculator!$G$24&gt;0,Calculator!$G$24,D2613),0))</f>
        <v>0</v>
      </c>
      <c r="F2613" s="29">
        <f ca="1">IF(E2613&gt;0,D2613*Calculator!$G$22/12,0)</f>
        <v>0</v>
      </c>
      <c r="G2613" s="29">
        <f ca="1">IF(E2613&gt;0,(IFERROR(-PMT(Calculator!$G$22/12,Calculator!$G$23*12,Calculator!$G$20),0))-F2613,0)</f>
        <v>0</v>
      </c>
      <c r="H2613" s="29">
        <f t="shared" ca="1" si="164"/>
        <v>2960.2369455347089</v>
      </c>
      <c r="I2613" s="29">
        <f t="shared" ca="1" si="162"/>
        <v>0.52716548345138647</v>
      </c>
      <c r="J2613" s="30">
        <f>Calculator!$G$40</f>
        <v>6.5000000000000002E-2</v>
      </c>
      <c r="K2613" s="29">
        <f ca="1">IF(C2613&gt;=Calculator!$G$27,IF(DAY($C2613)=1,Calculator!$G$34/2,IF(DAY($C2613)=15,Calculator!$G$34/2,0)),0)</f>
        <v>0</v>
      </c>
      <c r="L2613" s="29">
        <f ca="1">IF(DAY($C2613)=28,IF(H2613=0,0,Calculator!$G$35),0)</f>
        <v>0</v>
      </c>
      <c r="M2613" s="29">
        <f ca="1">IF(I2613&gt;0,IF(DAY($C2613)=1,SUM(INDIRECT("I"&amp;(ROW(C2612)-DAY(C2612))):I2612),0),0)</f>
        <v>0</v>
      </c>
      <c r="N2613" s="29">
        <f ca="1">IF(C2613&lt;Calculator!$G$27,0,IF(C2613=Calculator!$G$27,Calculator!$G$39,IF(H2613-K2613&lt;=0,IF(D2613&gt;Calculator!$G$39,IF(H2613-K2613+E2613+L2613+M2613+Calculator!$G$39&gt;Calculator!$G$39,Calculator!$G$39-(H2613+E2613+L2613+M2613-K2613),Calculator!$G$39),D2613),0)))</f>
        <v>0</v>
      </c>
    </row>
    <row r="2614" spans="1:14" ht="15.75" thickBot="1">
      <c r="A2614" s="33" t="str">
        <f ca="1">IF(C2614=Calculator!$H$27,"F",IF(Daily!D2614+Daily!H2614=0,IF(D2613+H2613&gt;0,"L",""),""))</f>
        <v/>
      </c>
      <c r="B2614" s="34">
        <v>2613</v>
      </c>
      <c r="C2614" s="19">
        <f t="shared" ca="1" si="161"/>
        <v>48543</v>
      </c>
      <c r="D2614" s="29">
        <f t="shared" ca="1" si="163"/>
        <v>18962.56542462789</v>
      </c>
      <c r="E2614" s="29">
        <f ca="1">IF(C2614&lt;Calculator!$D$26,0,IF(DAY($C2614)=1,IF(D2614-Calculator!$G$24&gt;0,Calculator!$G$24,D2614),0))</f>
        <v>0</v>
      </c>
      <c r="F2614" s="29">
        <f ca="1">IF(E2614&gt;0,D2614*Calculator!$G$22/12,0)</f>
        <v>0</v>
      </c>
      <c r="G2614" s="29">
        <f ca="1">IF(E2614&gt;0,(IFERROR(-PMT(Calculator!$G$22/12,Calculator!$G$23*12,Calculator!$G$20),0))-F2614,0)</f>
        <v>0</v>
      </c>
      <c r="H2614" s="29">
        <f t="shared" ca="1" si="164"/>
        <v>2960.2369455347089</v>
      </c>
      <c r="I2614" s="29">
        <f t="shared" ca="1" si="162"/>
        <v>0.52716548345138647</v>
      </c>
      <c r="J2614" s="30">
        <f>Calculator!$G$40</f>
        <v>6.5000000000000002E-2</v>
      </c>
      <c r="K2614" s="29">
        <f ca="1">IF(C2614&gt;=Calculator!$G$27,IF(DAY($C2614)=1,Calculator!$G$34/2,IF(DAY($C2614)=15,Calculator!$G$34/2,0)),0)</f>
        <v>0</v>
      </c>
      <c r="L2614" s="29">
        <f ca="1">IF(DAY($C2614)=28,IF(H2614=0,0,Calculator!$G$35),0)</f>
        <v>0</v>
      </c>
      <c r="M2614" s="29">
        <f ca="1">IF(I2614&gt;0,IF(DAY($C2614)=1,SUM(INDIRECT("I"&amp;(ROW(C2613)-DAY(C2613))):I2613),0),0)</f>
        <v>0</v>
      </c>
      <c r="N2614" s="29">
        <f ca="1">IF(C2614&lt;Calculator!$G$27,0,IF(C2614=Calculator!$G$27,Calculator!$G$39,IF(H2614-K2614&lt;=0,IF(D2614&gt;Calculator!$G$39,IF(H2614-K2614+E2614+L2614+M2614+Calculator!$G$39&gt;Calculator!$G$39,Calculator!$G$39-(H2614+E2614+L2614+M2614-K2614),Calculator!$G$39),D2614),0)))</f>
        <v>0</v>
      </c>
    </row>
    <row r="2615" spans="1:14" ht="15.75" thickBot="1">
      <c r="A2615" s="33" t="str">
        <f ca="1">IF(C2615=Calculator!$H$27,"F",IF(Daily!D2615+Daily!H2615=0,IF(D2614+H2614&gt;0,"L",""),""))</f>
        <v/>
      </c>
      <c r="B2615" s="34">
        <v>2614</v>
      </c>
      <c r="C2615" s="19">
        <f t="shared" ca="1" si="161"/>
        <v>48544</v>
      </c>
      <c r="D2615" s="29">
        <f t="shared" ca="1" si="163"/>
        <v>18962.56542462789</v>
      </c>
      <c r="E2615" s="29">
        <f ca="1">IF(C2615&lt;Calculator!$D$26,0,IF(DAY($C2615)=1,IF(D2615-Calculator!$G$24&gt;0,Calculator!$G$24,D2615),0))</f>
        <v>0</v>
      </c>
      <c r="F2615" s="29">
        <f ca="1">IF(E2615&gt;0,D2615*Calculator!$G$22/12,0)</f>
        <v>0</v>
      </c>
      <c r="G2615" s="29">
        <f ca="1">IF(E2615&gt;0,(IFERROR(-PMT(Calculator!$G$22/12,Calculator!$G$23*12,Calculator!$G$20),0))-F2615,0)</f>
        <v>0</v>
      </c>
      <c r="H2615" s="29">
        <f t="shared" ca="1" si="164"/>
        <v>2960.2369455347089</v>
      </c>
      <c r="I2615" s="29">
        <f t="shared" ca="1" si="162"/>
        <v>0.52716548345138647</v>
      </c>
      <c r="J2615" s="30">
        <f>Calculator!$G$40</f>
        <v>6.5000000000000002E-2</v>
      </c>
      <c r="K2615" s="29">
        <f ca="1">IF(C2615&gt;=Calculator!$G$27,IF(DAY($C2615)=1,Calculator!$G$34/2,IF(DAY($C2615)=15,Calculator!$G$34/2,0)),0)</f>
        <v>0</v>
      </c>
      <c r="L2615" s="29">
        <f ca="1">IF(DAY($C2615)=28,IF(H2615=0,0,Calculator!$G$35),0)</f>
        <v>0</v>
      </c>
      <c r="M2615" s="29">
        <f ca="1">IF(I2615&gt;0,IF(DAY($C2615)=1,SUM(INDIRECT("I"&amp;(ROW(C2614)-DAY(C2614))):I2614),0),0)</f>
        <v>0</v>
      </c>
      <c r="N2615" s="29">
        <f ca="1">IF(C2615&lt;Calculator!$G$27,0,IF(C2615=Calculator!$G$27,Calculator!$G$39,IF(H2615-K2615&lt;=0,IF(D2615&gt;Calculator!$G$39,IF(H2615-K2615+E2615+L2615+M2615+Calculator!$G$39&gt;Calculator!$G$39,Calculator!$G$39-(H2615+E2615+L2615+M2615-K2615),Calculator!$G$39),D2615),0)))</f>
        <v>0</v>
      </c>
    </row>
    <row r="2616" spans="1:14" ht="15.75" thickBot="1">
      <c r="A2616" s="33" t="str">
        <f ca="1">IF(C2616=Calculator!$H$27,"F",IF(Daily!D2616+Daily!H2616=0,IF(D2615+H2615&gt;0,"L",""),""))</f>
        <v/>
      </c>
      <c r="B2616" s="34">
        <v>2615</v>
      </c>
      <c r="C2616" s="19">
        <f t="shared" ca="1" si="161"/>
        <v>48545</v>
      </c>
      <c r="D2616" s="29">
        <f t="shared" ca="1" si="163"/>
        <v>18962.56542462789</v>
      </c>
      <c r="E2616" s="29">
        <f ca="1">IF(C2616&lt;Calculator!$D$26,0,IF(DAY($C2616)=1,IF(D2616-Calculator!$G$24&gt;0,Calculator!$G$24,D2616),0))</f>
        <v>0</v>
      </c>
      <c r="F2616" s="29">
        <f ca="1">IF(E2616&gt;0,D2616*Calculator!$G$22/12,0)</f>
        <v>0</v>
      </c>
      <c r="G2616" s="29">
        <f ca="1">IF(E2616&gt;0,(IFERROR(-PMT(Calculator!$G$22/12,Calculator!$G$23*12,Calculator!$G$20),0))-F2616,0)</f>
        <v>0</v>
      </c>
      <c r="H2616" s="29">
        <f t="shared" ca="1" si="164"/>
        <v>2960.2369455347089</v>
      </c>
      <c r="I2616" s="29">
        <f t="shared" ca="1" si="162"/>
        <v>0.52716548345138647</v>
      </c>
      <c r="J2616" s="30">
        <f>Calculator!$G$40</f>
        <v>6.5000000000000002E-2</v>
      </c>
      <c r="K2616" s="29">
        <f ca="1">IF(C2616&gt;=Calculator!$G$27,IF(DAY($C2616)=1,Calculator!$G$34/2,IF(DAY($C2616)=15,Calculator!$G$34/2,0)),0)</f>
        <v>0</v>
      </c>
      <c r="L2616" s="29">
        <f ca="1">IF(DAY($C2616)=28,IF(H2616=0,0,Calculator!$G$35),0)</f>
        <v>0</v>
      </c>
      <c r="M2616" s="29">
        <f ca="1">IF(I2616&gt;0,IF(DAY($C2616)=1,SUM(INDIRECT("I"&amp;(ROW(C2615)-DAY(C2615))):I2615),0),0)</f>
        <v>0</v>
      </c>
      <c r="N2616" s="29">
        <f ca="1">IF(C2616&lt;Calculator!$G$27,0,IF(C2616=Calculator!$G$27,Calculator!$G$39,IF(H2616-K2616&lt;=0,IF(D2616&gt;Calculator!$G$39,IF(H2616-K2616+E2616+L2616+M2616+Calculator!$G$39&gt;Calculator!$G$39,Calculator!$G$39-(H2616+E2616+L2616+M2616-K2616),Calculator!$G$39),D2616),0)))</f>
        <v>0</v>
      </c>
    </row>
    <row r="2617" spans="1:14" ht="15.75" thickBot="1">
      <c r="A2617" s="33" t="str">
        <f ca="1">IF(C2617=Calculator!$H$27,"F",IF(Daily!D2617+Daily!H2617=0,IF(D2616+H2616&gt;0,"L",""),""))</f>
        <v/>
      </c>
      <c r="B2617" s="34">
        <v>2616</v>
      </c>
      <c r="C2617" s="19">
        <f t="shared" ca="1" si="161"/>
        <v>48546</v>
      </c>
      <c r="D2617" s="29">
        <f t="shared" ca="1" si="163"/>
        <v>18962.56542462789</v>
      </c>
      <c r="E2617" s="29">
        <f ca="1">IF(C2617&lt;Calculator!$D$26,0,IF(DAY($C2617)=1,IF(D2617-Calculator!$G$24&gt;0,Calculator!$G$24,D2617),0))</f>
        <v>0</v>
      </c>
      <c r="F2617" s="29">
        <f ca="1">IF(E2617&gt;0,D2617*Calculator!$G$22/12,0)</f>
        <v>0</v>
      </c>
      <c r="G2617" s="29">
        <f ca="1">IF(E2617&gt;0,(IFERROR(-PMT(Calculator!$G$22/12,Calculator!$G$23*12,Calculator!$G$20),0))-F2617,0)</f>
        <v>0</v>
      </c>
      <c r="H2617" s="29">
        <f t="shared" ca="1" si="164"/>
        <v>2960.2369455347089</v>
      </c>
      <c r="I2617" s="29">
        <f t="shared" ca="1" si="162"/>
        <v>0.52716548345138647</v>
      </c>
      <c r="J2617" s="30">
        <f>Calculator!$G$40</f>
        <v>6.5000000000000002E-2</v>
      </c>
      <c r="K2617" s="29">
        <f ca="1">IF(C2617&gt;=Calculator!$G$27,IF(DAY($C2617)=1,Calculator!$G$34/2,IF(DAY($C2617)=15,Calculator!$G$34/2,0)),0)</f>
        <v>0</v>
      </c>
      <c r="L2617" s="29">
        <f ca="1">IF(DAY($C2617)=28,IF(H2617=0,0,Calculator!$G$35),0)</f>
        <v>5000</v>
      </c>
      <c r="M2617" s="29">
        <f ca="1">IF(I2617&gt;0,IF(DAY($C2617)=1,SUM(INDIRECT("I"&amp;(ROW(C2616)-DAY(C2616))):I2616),0),0)</f>
        <v>0</v>
      </c>
      <c r="N2617" s="29">
        <f ca="1">IF(C2617&lt;Calculator!$G$27,0,IF(C2617=Calculator!$G$27,Calculator!$G$39,IF(H2617-K2617&lt;=0,IF(D2617&gt;Calculator!$G$39,IF(H2617-K2617+E2617+L2617+M2617+Calculator!$G$39&gt;Calculator!$G$39,Calculator!$G$39-(H2617+E2617+L2617+M2617-K2617),Calculator!$G$39),D2617),0)))</f>
        <v>0</v>
      </c>
    </row>
    <row r="2618" spans="1:14" ht="15.75" thickBot="1">
      <c r="A2618" s="33" t="str">
        <f ca="1">IF(C2618=Calculator!$H$27,"F",IF(Daily!D2618+Daily!H2618=0,IF(D2617+H2617&gt;0,"L",""),""))</f>
        <v/>
      </c>
      <c r="B2618" s="34">
        <v>2617</v>
      </c>
      <c r="C2618" s="19">
        <f t="shared" ca="1" si="161"/>
        <v>48547</v>
      </c>
      <c r="D2618" s="29">
        <f t="shared" ca="1" si="163"/>
        <v>18962.56542462789</v>
      </c>
      <c r="E2618" s="29">
        <f ca="1">IF(C2618&lt;Calculator!$D$26,0,IF(DAY($C2618)=1,IF(D2618-Calculator!$G$24&gt;0,Calculator!$G$24,D2618),0))</f>
        <v>0</v>
      </c>
      <c r="F2618" s="29">
        <f ca="1">IF(E2618&gt;0,D2618*Calculator!$G$22/12,0)</f>
        <v>0</v>
      </c>
      <c r="G2618" s="29">
        <f ca="1">IF(E2618&gt;0,(IFERROR(-PMT(Calculator!$G$22/12,Calculator!$G$23*12,Calculator!$G$20),0))-F2618,0)</f>
        <v>0</v>
      </c>
      <c r="H2618" s="29">
        <f t="shared" ca="1" si="164"/>
        <v>7960.2369455347089</v>
      </c>
      <c r="I2618" s="29">
        <f t="shared" ca="1" si="162"/>
        <v>1.4175764423554962</v>
      </c>
      <c r="J2618" s="30">
        <f>Calculator!$G$40</f>
        <v>6.5000000000000002E-2</v>
      </c>
      <c r="K2618" s="29">
        <f ca="1">IF(C2618&gt;=Calculator!$G$27,IF(DAY($C2618)=1,Calculator!$G$34/2,IF(DAY($C2618)=15,Calculator!$G$34/2,0)),0)</f>
        <v>0</v>
      </c>
      <c r="L2618" s="29">
        <f ca="1">IF(DAY($C2618)=28,IF(H2618=0,0,Calculator!$G$35),0)</f>
        <v>0</v>
      </c>
      <c r="M2618" s="29">
        <f ca="1">IF(I2618&gt;0,IF(DAY($C2618)=1,SUM(INDIRECT("I"&amp;(ROW(C2617)-DAY(C2617))):I2617),0),0)</f>
        <v>0</v>
      </c>
      <c r="N2618" s="29">
        <f ca="1">IF(C2618&lt;Calculator!$G$27,0,IF(C2618=Calculator!$G$27,Calculator!$G$39,IF(H2618-K2618&lt;=0,IF(D2618&gt;Calculator!$G$39,IF(H2618-K2618+E2618+L2618+M2618+Calculator!$G$39&gt;Calculator!$G$39,Calculator!$G$39-(H2618+E2618+L2618+M2618-K2618),Calculator!$G$39),D2618),0)))</f>
        <v>0</v>
      </c>
    </row>
    <row r="2619" spans="1:14" ht="15.75" thickBot="1">
      <c r="A2619" s="33" t="str">
        <f ca="1">IF(C2619=Calculator!$H$27,"F",IF(Daily!D2619+Daily!H2619=0,IF(D2618+H2618&gt;0,"L",""),""))</f>
        <v/>
      </c>
      <c r="B2619" s="34">
        <v>2618</v>
      </c>
      <c r="C2619" s="19">
        <f t="shared" ca="1" si="161"/>
        <v>48548</v>
      </c>
      <c r="D2619" s="29">
        <f t="shared" ca="1" si="163"/>
        <v>18962.56542462789</v>
      </c>
      <c r="E2619" s="29">
        <f ca="1">IF(C2619&lt;Calculator!$D$26,0,IF(DAY($C2619)=1,IF(D2619-Calculator!$G$24&gt;0,Calculator!$G$24,D2619),0))</f>
        <v>0</v>
      </c>
      <c r="F2619" s="29">
        <f ca="1">IF(E2619&gt;0,D2619*Calculator!$G$22/12,0)</f>
        <v>0</v>
      </c>
      <c r="G2619" s="29">
        <f ca="1">IF(E2619&gt;0,(IFERROR(-PMT(Calculator!$G$22/12,Calculator!$G$23*12,Calculator!$G$20),0))-F2619,0)</f>
        <v>0</v>
      </c>
      <c r="H2619" s="29">
        <f t="shared" ca="1" si="164"/>
        <v>7960.2369455347089</v>
      </c>
      <c r="I2619" s="29">
        <f t="shared" ca="1" si="162"/>
        <v>1.4175764423554962</v>
      </c>
      <c r="J2619" s="30">
        <f>Calculator!$G$40</f>
        <v>6.5000000000000002E-2</v>
      </c>
      <c r="K2619" s="29">
        <f ca="1">IF(C2619&gt;=Calculator!$G$27,IF(DAY($C2619)=1,Calculator!$G$34/2,IF(DAY($C2619)=15,Calculator!$G$34/2,0)),0)</f>
        <v>0</v>
      </c>
      <c r="L2619" s="29">
        <f ca="1">IF(DAY($C2619)=28,IF(H2619=0,0,Calculator!$G$35),0)</f>
        <v>0</v>
      </c>
      <c r="M2619" s="29">
        <f ca="1">IF(I2619&gt;0,IF(DAY($C2619)=1,SUM(INDIRECT("I"&amp;(ROW(C2618)-DAY(C2618))):I2618),0),0)</f>
        <v>0</v>
      </c>
      <c r="N2619" s="29">
        <f ca="1">IF(C2619&lt;Calculator!$G$27,0,IF(C2619=Calculator!$G$27,Calculator!$G$39,IF(H2619-K2619&lt;=0,IF(D2619&gt;Calculator!$G$39,IF(H2619-K2619+E2619+L2619+M2619+Calculator!$G$39&gt;Calculator!$G$39,Calculator!$G$39-(H2619+E2619+L2619+M2619-K2619),Calculator!$G$39),D2619),0)))</f>
        <v>0</v>
      </c>
    </row>
    <row r="2620" spans="1:14" ht="15.75" thickBot="1">
      <c r="A2620" s="33" t="str">
        <f ca="1">IF(C2620=Calculator!$H$27,"F",IF(Daily!D2620+Daily!H2620=0,IF(D2619+H2619&gt;0,"L",""),""))</f>
        <v/>
      </c>
      <c r="B2620" s="34">
        <v>2619</v>
      </c>
      <c r="C2620" s="19">
        <f t="shared" ca="1" si="161"/>
        <v>48549</v>
      </c>
      <c r="D2620" s="29">
        <f t="shared" ca="1" si="163"/>
        <v>18962.56542462789</v>
      </c>
      <c r="E2620" s="29">
        <f ca="1">IF(C2620&lt;Calculator!$D$26,0,IF(DAY($C2620)=1,IF(D2620-Calculator!$G$24&gt;0,Calculator!$G$24,D2620),0))</f>
        <v>1878.8756805424866</v>
      </c>
      <c r="F2620" s="29">
        <f ca="1">IF(E2620&gt;0,D2620*Calculator!$G$22/12,0)</f>
        <v>79.010689269282878</v>
      </c>
      <c r="G2620" s="29">
        <f ca="1">IF(E2620&gt;0,(IFERROR(-PMT(Calculator!$G$22/12,Calculator!$G$23*12,Calculator!$G$20),0))-F2620,0)</f>
        <v>1799.8649912732037</v>
      </c>
      <c r="H2620" s="29">
        <f t="shared" ca="1" si="164"/>
        <v>7960.2369455347089</v>
      </c>
      <c r="I2620" s="29">
        <f t="shared" ca="1" si="162"/>
        <v>1.4175764423554962</v>
      </c>
      <c r="J2620" s="30">
        <f>Calculator!$G$40</f>
        <v>6.5000000000000002E-2</v>
      </c>
      <c r="K2620" s="29">
        <f ca="1">IF(C2620&gt;=Calculator!$G$27,IF(DAY($C2620)=1,Calculator!$G$34/2,IF(DAY($C2620)=15,Calculator!$G$34/2,0)),0)</f>
        <v>4500</v>
      </c>
      <c r="L2620" s="29">
        <f ca="1">IF(DAY($C2620)=28,IF(H2620=0,0,Calculator!$G$35),0)</f>
        <v>0</v>
      </c>
      <c r="M2620" s="29">
        <f ca="1">IF(I2620&gt;0,IF(DAY($C2620)=1,SUM(INDIRECT("I"&amp;(ROW(C2619)-DAY(C2619))):I2619),0),0)</f>
        <v>31.862355348383428</v>
      </c>
      <c r="N2620" s="29">
        <f ca="1">IF(C2620&lt;Calculator!$G$27,0,IF(C2620=Calculator!$G$27,Calculator!$G$39,IF(H2620-K2620&lt;=0,IF(D2620&gt;Calculator!$G$39,IF(H2620-K2620+E2620+L2620+M2620+Calculator!$G$39&gt;Calculator!$G$39,Calculator!$G$39-(H2620+E2620+L2620+M2620-K2620),Calculator!$G$39),D2620),0)))</f>
        <v>0</v>
      </c>
    </row>
    <row r="2621" spans="1:14" ht="15.75" thickBot="1">
      <c r="A2621" s="33" t="str">
        <f ca="1">IF(C2621=Calculator!$H$27,"F",IF(Daily!D2621+Daily!H2621=0,IF(D2620+H2620&gt;0,"L",""),""))</f>
        <v/>
      </c>
      <c r="B2621" s="34">
        <v>2620</v>
      </c>
      <c r="C2621" s="19">
        <f t="shared" ca="1" si="161"/>
        <v>48550</v>
      </c>
      <c r="D2621" s="29">
        <f t="shared" ca="1" si="163"/>
        <v>17162.700433354687</v>
      </c>
      <c r="E2621" s="29">
        <f ca="1">IF(C2621&lt;Calculator!$D$26,0,IF(DAY($C2621)=1,IF(D2621-Calculator!$G$24&gt;0,Calculator!$G$24,D2621),0))</f>
        <v>0</v>
      </c>
      <c r="F2621" s="29">
        <f ca="1">IF(E2621&gt;0,D2621*Calculator!$G$22/12,0)</f>
        <v>0</v>
      </c>
      <c r="G2621" s="29">
        <f ca="1">IF(E2621&gt;0,(IFERROR(-PMT(Calculator!$G$22/12,Calculator!$G$23*12,Calculator!$G$20),0))-F2621,0)</f>
        <v>0</v>
      </c>
      <c r="H2621" s="29">
        <f t="shared" ca="1" si="164"/>
        <v>5370.9749814255792</v>
      </c>
      <c r="I2621" s="29">
        <f t="shared" ca="1" si="162"/>
        <v>0.95647499669222658</v>
      </c>
      <c r="J2621" s="30">
        <f>Calculator!$G$40</f>
        <v>6.5000000000000002E-2</v>
      </c>
      <c r="K2621" s="29">
        <f ca="1">IF(C2621&gt;=Calculator!$G$27,IF(DAY($C2621)=1,Calculator!$G$34/2,IF(DAY($C2621)=15,Calculator!$G$34/2,0)),0)</f>
        <v>0</v>
      </c>
      <c r="L2621" s="29">
        <f ca="1">IF(DAY($C2621)=28,IF(H2621=0,0,Calculator!$G$35),0)</f>
        <v>0</v>
      </c>
      <c r="M2621" s="29">
        <f ca="1">IF(I2621&gt;0,IF(DAY($C2621)=1,SUM(INDIRECT("I"&amp;(ROW(C2620)-DAY(C2620))):I2620),0),0)</f>
        <v>0</v>
      </c>
      <c r="N2621" s="29">
        <f ca="1">IF(C2621&lt;Calculator!$G$27,0,IF(C2621=Calculator!$G$27,Calculator!$G$39,IF(H2621-K2621&lt;=0,IF(D2621&gt;Calculator!$G$39,IF(H2621-K2621+E2621+L2621+M2621+Calculator!$G$39&gt;Calculator!$G$39,Calculator!$G$39-(H2621+E2621+L2621+M2621-K2621),Calculator!$G$39),D2621),0)))</f>
        <v>0</v>
      </c>
    </row>
    <row r="2622" spans="1:14" ht="15.75" thickBot="1">
      <c r="A2622" s="33" t="str">
        <f ca="1">IF(C2622=Calculator!$H$27,"F",IF(Daily!D2622+Daily!H2622=0,IF(D2621+H2621&gt;0,"L",""),""))</f>
        <v/>
      </c>
      <c r="B2622" s="34">
        <v>2621</v>
      </c>
      <c r="C2622" s="19">
        <f t="shared" ca="1" si="161"/>
        <v>48551</v>
      </c>
      <c r="D2622" s="29">
        <f t="shared" ca="1" si="163"/>
        <v>17162.700433354687</v>
      </c>
      <c r="E2622" s="29">
        <f ca="1">IF(C2622&lt;Calculator!$D$26,0,IF(DAY($C2622)=1,IF(D2622-Calculator!$G$24&gt;0,Calculator!$G$24,D2622),0))</f>
        <v>0</v>
      </c>
      <c r="F2622" s="29">
        <f ca="1">IF(E2622&gt;0,D2622*Calculator!$G$22/12,0)</f>
        <v>0</v>
      </c>
      <c r="G2622" s="29">
        <f ca="1">IF(E2622&gt;0,(IFERROR(-PMT(Calculator!$G$22/12,Calculator!$G$23*12,Calculator!$G$20),0))-F2622,0)</f>
        <v>0</v>
      </c>
      <c r="H2622" s="29">
        <f t="shared" ca="1" si="164"/>
        <v>5370.9749814255792</v>
      </c>
      <c r="I2622" s="29">
        <f t="shared" ca="1" si="162"/>
        <v>0.95647499669222658</v>
      </c>
      <c r="J2622" s="30">
        <f>Calculator!$G$40</f>
        <v>6.5000000000000002E-2</v>
      </c>
      <c r="K2622" s="29">
        <f ca="1">IF(C2622&gt;=Calculator!$G$27,IF(DAY($C2622)=1,Calculator!$G$34/2,IF(DAY($C2622)=15,Calculator!$G$34/2,0)),0)</f>
        <v>0</v>
      </c>
      <c r="L2622" s="29">
        <f ca="1">IF(DAY($C2622)=28,IF(H2622=0,0,Calculator!$G$35),0)</f>
        <v>0</v>
      </c>
      <c r="M2622" s="29">
        <f ca="1">IF(I2622&gt;0,IF(DAY($C2622)=1,SUM(INDIRECT("I"&amp;(ROW(C2621)-DAY(C2621))):I2621),0),0)</f>
        <v>0</v>
      </c>
      <c r="N2622" s="29">
        <f ca="1">IF(C2622&lt;Calculator!$G$27,0,IF(C2622=Calculator!$G$27,Calculator!$G$39,IF(H2622-K2622&lt;=0,IF(D2622&gt;Calculator!$G$39,IF(H2622-K2622+E2622+L2622+M2622+Calculator!$G$39&gt;Calculator!$G$39,Calculator!$G$39-(H2622+E2622+L2622+M2622-K2622),Calculator!$G$39),D2622),0)))</f>
        <v>0</v>
      </c>
    </row>
    <row r="2623" spans="1:14" ht="15.75" thickBot="1">
      <c r="A2623" s="33" t="str">
        <f ca="1">IF(C2623=Calculator!$H$27,"F",IF(Daily!D2623+Daily!H2623=0,IF(D2622+H2622&gt;0,"L",""),""))</f>
        <v/>
      </c>
      <c r="B2623" s="34">
        <v>2622</v>
      </c>
      <c r="C2623" s="19">
        <f t="shared" ca="1" si="161"/>
        <v>48552</v>
      </c>
      <c r="D2623" s="29">
        <f t="shared" ca="1" si="163"/>
        <v>17162.700433354687</v>
      </c>
      <c r="E2623" s="29">
        <f ca="1">IF(C2623&lt;Calculator!$D$26,0,IF(DAY($C2623)=1,IF(D2623-Calculator!$G$24&gt;0,Calculator!$G$24,D2623),0))</f>
        <v>0</v>
      </c>
      <c r="F2623" s="29">
        <f ca="1">IF(E2623&gt;0,D2623*Calculator!$G$22/12,0)</f>
        <v>0</v>
      </c>
      <c r="G2623" s="29">
        <f ca="1">IF(E2623&gt;0,(IFERROR(-PMT(Calculator!$G$22/12,Calculator!$G$23*12,Calculator!$G$20),0))-F2623,0)</f>
        <v>0</v>
      </c>
      <c r="H2623" s="29">
        <f t="shared" ca="1" si="164"/>
        <v>5370.9749814255792</v>
      </c>
      <c r="I2623" s="29">
        <f t="shared" ca="1" si="162"/>
        <v>0.95647499669222658</v>
      </c>
      <c r="J2623" s="30">
        <f>Calculator!$G$40</f>
        <v>6.5000000000000002E-2</v>
      </c>
      <c r="K2623" s="29">
        <f ca="1">IF(C2623&gt;=Calculator!$G$27,IF(DAY($C2623)=1,Calculator!$G$34/2,IF(DAY($C2623)=15,Calculator!$G$34/2,0)),0)</f>
        <v>0</v>
      </c>
      <c r="L2623" s="29">
        <f ca="1">IF(DAY($C2623)=28,IF(H2623=0,0,Calculator!$G$35),0)</f>
        <v>0</v>
      </c>
      <c r="M2623" s="29">
        <f ca="1">IF(I2623&gt;0,IF(DAY($C2623)=1,SUM(INDIRECT("I"&amp;(ROW(C2622)-DAY(C2622))):I2622),0),0)</f>
        <v>0</v>
      </c>
      <c r="N2623" s="29">
        <f ca="1">IF(C2623&lt;Calculator!$G$27,0,IF(C2623=Calculator!$G$27,Calculator!$G$39,IF(H2623-K2623&lt;=0,IF(D2623&gt;Calculator!$G$39,IF(H2623-K2623+E2623+L2623+M2623+Calculator!$G$39&gt;Calculator!$G$39,Calculator!$G$39-(H2623+E2623+L2623+M2623-K2623),Calculator!$G$39),D2623),0)))</f>
        <v>0</v>
      </c>
    </row>
    <row r="2624" spans="1:14" ht="15.75" thickBot="1">
      <c r="A2624" s="33" t="str">
        <f ca="1">IF(C2624=Calculator!$H$27,"F",IF(Daily!D2624+Daily!H2624=0,IF(D2623+H2623&gt;0,"L",""),""))</f>
        <v/>
      </c>
      <c r="B2624" s="34">
        <v>2623</v>
      </c>
      <c r="C2624" s="19">
        <f t="shared" ca="1" si="161"/>
        <v>48553</v>
      </c>
      <c r="D2624" s="29">
        <f t="shared" ca="1" si="163"/>
        <v>17162.700433354687</v>
      </c>
      <c r="E2624" s="29">
        <f ca="1">IF(C2624&lt;Calculator!$D$26,0,IF(DAY($C2624)=1,IF(D2624-Calculator!$G$24&gt;0,Calculator!$G$24,D2624),0))</f>
        <v>0</v>
      </c>
      <c r="F2624" s="29">
        <f ca="1">IF(E2624&gt;0,D2624*Calculator!$G$22/12,0)</f>
        <v>0</v>
      </c>
      <c r="G2624" s="29">
        <f ca="1">IF(E2624&gt;0,(IFERROR(-PMT(Calculator!$G$22/12,Calculator!$G$23*12,Calculator!$G$20),0))-F2624,0)</f>
        <v>0</v>
      </c>
      <c r="H2624" s="29">
        <f t="shared" ca="1" si="164"/>
        <v>5370.9749814255792</v>
      </c>
      <c r="I2624" s="29">
        <f t="shared" ca="1" si="162"/>
        <v>0.95647499669222658</v>
      </c>
      <c r="J2624" s="30">
        <f>Calculator!$G$40</f>
        <v>6.5000000000000002E-2</v>
      </c>
      <c r="K2624" s="29">
        <f ca="1">IF(C2624&gt;=Calculator!$G$27,IF(DAY($C2624)=1,Calculator!$G$34/2,IF(DAY($C2624)=15,Calculator!$G$34/2,0)),0)</f>
        <v>0</v>
      </c>
      <c r="L2624" s="29">
        <f ca="1">IF(DAY($C2624)=28,IF(H2624=0,0,Calculator!$G$35),0)</f>
        <v>0</v>
      </c>
      <c r="M2624" s="29">
        <f ca="1">IF(I2624&gt;0,IF(DAY($C2624)=1,SUM(INDIRECT("I"&amp;(ROW(C2623)-DAY(C2623))):I2623),0),0)</f>
        <v>0</v>
      </c>
      <c r="N2624" s="29">
        <f ca="1">IF(C2624&lt;Calculator!$G$27,0,IF(C2624=Calculator!$G$27,Calculator!$G$39,IF(H2624-K2624&lt;=0,IF(D2624&gt;Calculator!$G$39,IF(H2624-K2624+E2624+L2624+M2624+Calculator!$G$39&gt;Calculator!$G$39,Calculator!$G$39-(H2624+E2624+L2624+M2624-K2624),Calculator!$G$39),D2624),0)))</f>
        <v>0</v>
      </c>
    </row>
    <row r="2625" spans="1:14" ht="15.75" thickBot="1">
      <c r="A2625" s="33" t="str">
        <f ca="1">IF(C2625=Calculator!$H$27,"F",IF(Daily!D2625+Daily!H2625=0,IF(D2624+H2624&gt;0,"L",""),""))</f>
        <v/>
      </c>
      <c r="B2625" s="34">
        <v>2624</v>
      </c>
      <c r="C2625" s="19">
        <f t="shared" ca="1" si="161"/>
        <v>48554</v>
      </c>
      <c r="D2625" s="29">
        <f t="shared" ca="1" si="163"/>
        <v>17162.700433354687</v>
      </c>
      <c r="E2625" s="29">
        <f ca="1">IF(C2625&lt;Calculator!$D$26,0,IF(DAY($C2625)=1,IF(D2625-Calculator!$G$24&gt;0,Calculator!$G$24,D2625),0))</f>
        <v>0</v>
      </c>
      <c r="F2625" s="29">
        <f ca="1">IF(E2625&gt;0,D2625*Calculator!$G$22/12,0)</f>
        <v>0</v>
      </c>
      <c r="G2625" s="29">
        <f ca="1">IF(E2625&gt;0,(IFERROR(-PMT(Calculator!$G$22/12,Calculator!$G$23*12,Calculator!$G$20),0))-F2625,0)</f>
        <v>0</v>
      </c>
      <c r="H2625" s="29">
        <f t="shared" ca="1" si="164"/>
        <v>5370.9749814255792</v>
      </c>
      <c r="I2625" s="29">
        <f t="shared" ca="1" si="162"/>
        <v>0.95647499669222658</v>
      </c>
      <c r="J2625" s="30">
        <f>Calculator!$G$40</f>
        <v>6.5000000000000002E-2</v>
      </c>
      <c r="K2625" s="29">
        <f ca="1">IF(C2625&gt;=Calculator!$G$27,IF(DAY($C2625)=1,Calculator!$G$34/2,IF(DAY($C2625)=15,Calculator!$G$34/2,0)),0)</f>
        <v>0</v>
      </c>
      <c r="L2625" s="29">
        <f ca="1">IF(DAY($C2625)=28,IF(H2625=0,0,Calculator!$G$35),0)</f>
        <v>0</v>
      </c>
      <c r="M2625" s="29">
        <f ca="1">IF(I2625&gt;0,IF(DAY($C2625)=1,SUM(INDIRECT("I"&amp;(ROW(C2624)-DAY(C2624))):I2624),0),0)</f>
        <v>0</v>
      </c>
      <c r="N2625" s="29">
        <f ca="1">IF(C2625&lt;Calculator!$G$27,0,IF(C2625=Calculator!$G$27,Calculator!$G$39,IF(H2625-K2625&lt;=0,IF(D2625&gt;Calculator!$G$39,IF(H2625-K2625+E2625+L2625+M2625+Calculator!$G$39&gt;Calculator!$G$39,Calculator!$G$39-(H2625+E2625+L2625+M2625-K2625),Calculator!$G$39),D2625),0)))</f>
        <v>0</v>
      </c>
    </row>
    <row r="2626" spans="1:14" ht="15.75" thickBot="1">
      <c r="A2626" s="33" t="str">
        <f ca="1">IF(C2626=Calculator!$H$27,"F",IF(Daily!D2626+Daily!H2626=0,IF(D2625+H2625&gt;0,"L",""),""))</f>
        <v/>
      </c>
      <c r="B2626" s="34">
        <v>2625</v>
      </c>
      <c r="C2626" s="19">
        <f t="shared" ca="1" si="161"/>
        <v>48555</v>
      </c>
      <c r="D2626" s="29">
        <f t="shared" ca="1" si="163"/>
        <v>17162.700433354687</v>
      </c>
      <c r="E2626" s="29">
        <f ca="1">IF(C2626&lt;Calculator!$D$26,0,IF(DAY($C2626)=1,IF(D2626-Calculator!$G$24&gt;0,Calculator!$G$24,D2626),0))</f>
        <v>0</v>
      </c>
      <c r="F2626" s="29">
        <f ca="1">IF(E2626&gt;0,D2626*Calculator!$G$22/12,0)</f>
        <v>0</v>
      </c>
      <c r="G2626" s="29">
        <f ca="1">IF(E2626&gt;0,(IFERROR(-PMT(Calculator!$G$22/12,Calculator!$G$23*12,Calculator!$G$20),0))-F2626,0)</f>
        <v>0</v>
      </c>
      <c r="H2626" s="29">
        <f t="shared" ca="1" si="164"/>
        <v>5370.9749814255792</v>
      </c>
      <c r="I2626" s="29">
        <f t="shared" ca="1" si="162"/>
        <v>0.95647499669222658</v>
      </c>
      <c r="J2626" s="30">
        <f>Calculator!$G$40</f>
        <v>6.5000000000000002E-2</v>
      </c>
      <c r="K2626" s="29">
        <f ca="1">IF(C2626&gt;=Calculator!$G$27,IF(DAY($C2626)=1,Calculator!$G$34/2,IF(DAY($C2626)=15,Calculator!$G$34/2,0)),0)</f>
        <v>0</v>
      </c>
      <c r="L2626" s="29">
        <f ca="1">IF(DAY($C2626)=28,IF(H2626=0,0,Calculator!$G$35),0)</f>
        <v>0</v>
      </c>
      <c r="M2626" s="29">
        <f ca="1">IF(I2626&gt;0,IF(DAY($C2626)=1,SUM(INDIRECT("I"&amp;(ROW(C2625)-DAY(C2625))):I2625),0),0)</f>
        <v>0</v>
      </c>
      <c r="N2626" s="29">
        <f ca="1">IF(C2626&lt;Calculator!$G$27,0,IF(C2626=Calculator!$G$27,Calculator!$G$39,IF(H2626-K2626&lt;=0,IF(D2626&gt;Calculator!$G$39,IF(H2626-K2626+E2626+L2626+M2626+Calculator!$G$39&gt;Calculator!$G$39,Calculator!$G$39-(H2626+E2626+L2626+M2626-K2626),Calculator!$G$39),D2626),0)))</f>
        <v>0</v>
      </c>
    </row>
    <row r="2627" spans="1:14" ht="15.75" thickBot="1">
      <c r="A2627" s="33" t="str">
        <f ca="1">IF(C2627=Calculator!$H$27,"F",IF(Daily!D2627+Daily!H2627=0,IF(D2626+H2626&gt;0,"L",""),""))</f>
        <v/>
      </c>
      <c r="B2627" s="34">
        <v>2626</v>
      </c>
      <c r="C2627" s="19">
        <f t="shared" ref="C2627:C2690" ca="1" si="165">C2626+1</f>
        <v>48556</v>
      </c>
      <c r="D2627" s="29">
        <f t="shared" ca="1" si="163"/>
        <v>17162.700433354687</v>
      </c>
      <c r="E2627" s="29">
        <f ca="1">IF(C2627&lt;Calculator!$D$26,0,IF(DAY($C2627)=1,IF(D2627-Calculator!$G$24&gt;0,Calculator!$G$24,D2627),0))</f>
        <v>0</v>
      </c>
      <c r="F2627" s="29">
        <f ca="1">IF(E2627&gt;0,D2627*Calculator!$G$22/12,0)</f>
        <v>0</v>
      </c>
      <c r="G2627" s="29">
        <f ca="1">IF(E2627&gt;0,(IFERROR(-PMT(Calculator!$G$22/12,Calculator!$G$23*12,Calculator!$G$20),0))-F2627,0)</f>
        <v>0</v>
      </c>
      <c r="H2627" s="29">
        <f t="shared" ca="1" si="164"/>
        <v>5370.9749814255792</v>
      </c>
      <c r="I2627" s="29">
        <f t="shared" ref="I2627:I2690" ca="1" si="166">H2627*J2627/365</f>
        <v>0.95647499669222658</v>
      </c>
      <c r="J2627" s="30">
        <f>Calculator!$G$40</f>
        <v>6.5000000000000002E-2</v>
      </c>
      <c r="K2627" s="29">
        <f ca="1">IF(C2627&gt;=Calculator!$G$27,IF(DAY($C2627)=1,Calculator!$G$34/2,IF(DAY($C2627)=15,Calculator!$G$34/2,0)),0)</f>
        <v>0</v>
      </c>
      <c r="L2627" s="29">
        <f ca="1">IF(DAY($C2627)=28,IF(H2627=0,0,Calculator!$G$35),0)</f>
        <v>0</v>
      </c>
      <c r="M2627" s="29">
        <f ca="1">IF(I2627&gt;0,IF(DAY($C2627)=1,SUM(INDIRECT("I"&amp;(ROW(C2626)-DAY(C2626))):I2626),0),0)</f>
        <v>0</v>
      </c>
      <c r="N2627" s="29">
        <f ca="1">IF(C2627&lt;Calculator!$G$27,0,IF(C2627=Calculator!$G$27,Calculator!$G$39,IF(H2627-K2627&lt;=0,IF(D2627&gt;Calculator!$G$39,IF(H2627-K2627+E2627+L2627+M2627+Calculator!$G$39&gt;Calculator!$G$39,Calculator!$G$39-(H2627+E2627+L2627+M2627-K2627),Calculator!$G$39),D2627),0)))</f>
        <v>0</v>
      </c>
    </row>
    <row r="2628" spans="1:14" ht="15.75" thickBot="1">
      <c r="A2628" s="33" t="str">
        <f ca="1">IF(C2628=Calculator!$H$27,"F",IF(Daily!D2628+Daily!H2628=0,IF(D2627+H2627&gt;0,"L",""),""))</f>
        <v/>
      </c>
      <c r="B2628" s="34">
        <v>2627</v>
      </c>
      <c r="C2628" s="19">
        <f t="shared" ca="1" si="165"/>
        <v>48557</v>
      </c>
      <c r="D2628" s="29">
        <f t="shared" ref="D2628:D2691" ca="1" si="167">IF(((D2627-G2627)-N2627)&lt;0,0,((D2627-G2627)-N2627))</f>
        <v>17162.700433354687</v>
      </c>
      <c r="E2628" s="29">
        <f ca="1">IF(C2628&lt;Calculator!$D$26,0,IF(DAY($C2628)=1,IF(D2628-Calculator!$G$24&gt;0,Calculator!$G$24,D2628),0))</f>
        <v>0</v>
      </c>
      <c r="F2628" s="29">
        <f ca="1">IF(E2628&gt;0,D2628*Calculator!$G$22/12,0)</f>
        <v>0</v>
      </c>
      <c r="G2628" s="29">
        <f ca="1">IF(E2628&gt;0,(IFERROR(-PMT(Calculator!$G$22/12,Calculator!$G$23*12,Calculator!$G$20),0))-F2628,0)</f>
        <v>0</v>
      </c>
      <c r="H2628" s="29">
        <f t="shared" ref="H2628:H2691" ca="1" si="168">IF((H2627-K2627+SUM(L2627:N2627)+E2627)&lt;0,0,(H2627-K2627+SUM(L2627:N2627)+E2627))</f>
        <v>5370.9749814255792</v>
      </c>
      <c r="I2628" s="29">
        <f t="shared" ca="1" si="166"/>
        <v>0.95647499669222658</v>
      </c>
      <c r="J2628" s="30">
        <f>Calculator!$G$40</f>
        <v>6.5000000000000002E-2</v>
      </c>
      <c r="K2628" s="29">
        <f ca="1">IF(C2628&gt;=Calculator!$G$27,IF(DAY($C2628)=1,Calculator!$G$34/2,IF(DAY($C2628)=15,Calculator!$G$34/2,0)),0)</f>
        <v>0</v>
      </c>
      <c r="L2628" s="29">
        <f ca="1">IF(DAY($C2628)=28,IF(H2628=0,0,Calculator!$G$35),0)</f>
        <v>0</v>
      </c>
      <c r="M2628" s="29">
        <f ca="1">IF(I2628&gt;0,IF(DAY($C2628)=1,SUM(INDIRECT("I"&amp;(ROW(C2627)-DAY(C2627))):I2627),0),0)</f>
        <v>0</v>
      </c>
      <c r="N2628" s="29">
        <f ca="1">IF(C2628&lt;Calculator!$G$27,0,IF(C2628=Calculator!$G$27,Calculator!$G$39,IF(H2628-K2628&lt;=0,IF(D2628&gt;Calculator!$G$39,IF(H2628-K2628+E2628+L2628+M2628+Calculator!$G$39&gt;Calculator!$G$39,Calculator!$G$39-(H2628+E2628+L2628+M2628-K2628),Calculator!$G$39),D2628),0)))</f>
        <v>0</v>
      </c>
    </row>
    <row r="2629" spans="1:14" ht="15.75" thickBot="1">
      <c r="A2629" s="33" t="str">
        <f ca="1">IF(C2629=Calculator!$H$27,"F",IF(Daily!D2629+Daily!H2629=0,IF(D2628+H2628&gt;0,"L",""),""))</f>
        <v/>
      </c>
      <c r="B2629" s="34">
        <v>2628</v>
      </c>
      <c r="C2629" s="19">
        <f t="shared" ca="1" si="165"/>
        <v>48558</v>
      </c>
      <c r="D2629" s="29">
        <f t="shared" ca="1" si="167"/>
        <v>17162.700433354687</v>
      </c>
      <c r="E2629" s="29">
        <f ca="1">IF(C2629&lt;Calculator!$D$26,0,IF(DAY($C2629)=1,IF(D2629-Calculator!$G$24&gt;0,Calculator!$G$24,D2629),0))</f>
        <v>0</v>
      </c>
      <c r="F2629" s="29">
        <f ca="1">IF(E2629&gt;0,D2629*Calculator!$G$22/12,0)</f>
        <v>0</v>
      </c>
      <c r="G2629" s="29">
        <f ca="1">IF(E2629&gt;0,(IFERROR(-PMT(Calculator!$G$22/12,Calculator!$G$23*12,Calculator!$G$20),0))-F2629,0)</f>
        <v>0</v>
      </c>
      <c r="H2629" s="29">
        <f t="shared" ca="1" si="168"/>
        <v>5370.9749814255792</v>
      </c>
      <c r="I2629" s="29">
        <f t="shared" ca="1" si="166"/>
        <v>0.95647499669222658</v>
      </c>
      <c r="J2629" s="30">
        <f>Calculator!$G$40</f>
        <v>6.5000000000000002E-2</v>
      </c>
      <c r="K2629" s="29">
        <f ca="1">IF(C2629&gt;=Calculator!$G$27,IF(DAY($C2629)=1,Calculator!$G$34/2,IF(DAY($C2629)=15,Calculator!$G$34/2,0)),0)</f>
        <v>0</v>
      </c>
      <c r="L2629" s="29">
        <f ca="1">IF(DAY($C2629)=28,IF(H2629=0,0,Calculator!$G$35),0)</f>
        <v>0</v>
      </c>
      <c r="M2629" s="29">
        <f ca="1">IF(I2629&gt;0,IF(DAY($C2629)=1,SUM(INDIRECT("I"&amp;(ROW(C2628)-DAY(C2628))):I2628),0),0)</f>
        <v>0</v>
      </c>
      <c r="N2629" s="29">
        <f ca="1">IF(C2629&lt;Calculator!$G$27,0,IF(C2629=Calculator!$G$27,Calculator!$G$39,IF(H2629-K2629&lt;=0,IF(D2629&gt;Calculator!$G$39,IF(H2629-K2629+E2629+L2629+M2629+Calculator!$G$39&gt;Calculator!$G$39,Calculator!$G$39-(H2629+E2629+L2629+M2629-K2629),Calculator!$G$39),D2629),0)))</f>
        <v>0</v>
      </c>
    </row>
    <row r="2630" spans="1:14" ht="15.75" thickBot="1">
      <c r="A2630" s="33" t="str">
        <f ca="1">IF(C2630=Calculator!$H$27,"F",IF(Daily!D2630+Daily!H2630=0,IF(D2629+H2629&gt;0,"L",""),""))</f>
        <v/>
      </c>
      <c r="B2630" s="34">
        <v>2629</v>
      </c>
      <c r="C2630" s="19">
        <f t="shared" ca="1" si="165"/>
        <v>48559</v>
      </c>
      <c r="D2630" s="29">
        <f t="shared" ca="1" si="167"/>
        <v>17162.700433354687</v>
      </c>
      <c r="E2630" s="29">
        <f ca="1">IF(C2630&lt;Calculator!$D$26,0,IF(DAY($C2630)=1,IF(D2630-Calculator!$G$24&gt;0,Calculator!$G$24,D2630),0))</f>
        <v>0</v>
      </c>
      <c r="F2630" s="29">
        <f ca="1">IF(E2630&gt;0,D2630*Calculator!$G$22/12,0)</f>
        <v>0</v>
      </c>
      <c r="G2630" s="29">
        <f ca="1">IF(E2630&gt;0,(IFERROR(-PMT(Calculator!$G$22/12,Calculator!$G$23*12,Calculator!$G$20),0))-F2630,0)</f>
        <v>0</v>
      </c>
      <c r="H2630" s="29">
        <f t="shared" ca="1" si="168"/>
        <v>5370.9749814255792</v>
      </c>
      <c r="I2630" s="29">
        <f t="shared" ca="1" si="166"/>
        <v>0.95647499669222658</v>
      </c>
      <c r="J2630" s="30">
        <f>Calculator!$G$40</f>
        <v>6.5000000000000002E-2</v>
      </c>
      <c r="K2630" s="29">
        <f ca="1">IF(C2630&gt;=Calculator!$G$27,IF(DAY($C2630)=1,Calculator!$G$34/2,IF(DAY($C2630)=15,Calculator!$G$34/2,0)),0)</f>
        <v>0</v>
      </c>
      <c r="L2630" s="29">
        <f ca="1">IF(DAY($C2630)=28,IF(H2630=0,0,Calculator!$G$35),0)</f>
        <v>0</v>
      </c>
      <c r="M2630" s="29">
        <f ca="1">IF(I2630&gt;0,IF(DAY($C2630)=1,SUM(INDIRECT("I"&amp;(ROW(C2629)-DAY(C2629))):I2629),0),0)</f>
        <v>0</v>
      </c>
      <c r="N2630" s="29">
        <f ca="1">IF(C2630&lt;Calculator!$G$27,0,IF(C2630=Calculator!$G$27,Calculator!$G$39,IF(H2630-K2630&lt;=0,IF(D2630&gt;Calculator!$G$39,IF(H2630-K2630+E2630+L2630+M2630+Calculator!$G$39&gt;Calculator!$G$39,Calculator!$G$39-(H2630+E2630+L2630+M2630-K2630),Calculator!$G$39),D2630),0)))</f>
        <v>0</v>
      </c>
    </row>
    <row r="2631" spans="1:14" ht="15.75" thickBot="1">
      <c r="A2631" s="33" t="str">
        <f ca="1">IF(C2631=Calculator!$H$27,"F",IF(Daily!D2631+Daily!H2631=0,IF(D2630+H2630&gt;0,"L",""),""))</f>
        <v/>
      </c>
      <c r="B2631" s="34">
        <v>2630</v>
      </c>
      <c r="C2631" s="19">
        <f t="shared" ca="1" si="165"/>
        <v>48560</v>
      </c>
      <c r="D2631" s="29">
        <f t="shared" ca="1" si="167"/>
        <v>17162.700433354687</v>
      </c>
      <c r="E2631" s="29">
        <f ca="1">IF(C2631&lt;Calculator!$D$26,0,IF(DAY($C2631)=1,IF(D2631-Calculator!$G$24&gt;0,Calculator!$G$24,D2631),0))</f>
        <v>0</v>
      </c>
      <c r="F2631" s="29">
        <f ca="1">IF(E2631&gt;0,D2631*Calculator!$G$22/12,0)</f>
        <v>0</v>
      </c>
      <c r="G2631" s="29">
        <f ca="1">IF(E2631&gt;0,(IFERROR(-PMT(Calculator!$G$22/12,Calculator!$G$23*12,Calculator!$G$20),0))-F2631,0)</f>
        <v>0</v>
      </c>
      <c r="H2631" s="29">
        <f t="shared" ca="1" si="168"/>
        <v>5370.9749814255792</v>
      </c>
      <c r="I2631" s="29">
        <f t="shared" ca="1" si="166"/>
        <v>0.95647499669222658</v>
      </c>
      <c r="J2631" s="30">
        <f>Calculator!$G$40</f>
        <v>6.5000000000000002E-2</v>
      </c>
      <c r="K2631" s="29">
        <f ca="1">IF(C2631&gt;=Calculator!$G$27,IF(DAY($C2631)=1,Calculator!$G$34/2,IF(DAY($C2631)=15,Calculator!$G$34/2,0)),0)</f>
        <v>0</v>
      </c>
      <c r="L2631" s="29">
        <f ca="1">IF(DAY($C2631)=28,IF(H2631=0,0,Calculator!$G$35),0)</f>
        <v>0</v>
      </c>
      <c r="M2631" s="29">
        <f ca="1">IF(I2631&gt;0,IF(DAY($C2631)=1,SUM(INDIRECT("I"&amp;(ROW(C2630)-DAY(C2630))):I2630),0),0)</f>
        <v>0</v>
      </c>
      <c r="N2631" s="29">
        <f ca="1">IF(C2631&lt;Calculator!$G$27,0,IF(C2631=Calculator!$G$27,Calculator!$G$39,IF(H2631-K2631&lt;=0,IF(D2631&gt;Calculator!$G$39,IF(H2631-K2631+E2631+L2631+M2631+Calculator!$G$39&gt;Calculator!$G$39,Calculator!$G$39-(H2631+E2631+L2631+M2631-K2631),Calculator!$G$39),D2631),0)))</f>
        <v>0</v>
      </c>
    </row>
    <row r="2632" spans="1:14" ht="15.75" thickBot="1">
      <c r="A2632" s="33" t="str">
        <f ca="1">IF(C2632=Calculator!$H$27,"F",IF(Daily!D2632+Daily!H2632=0,IF(D2631+H2631&gt;0,"L",""),""))</f>
        <v/>
      </c>
      <c r="B2632" s="34">
        <v>2631</v>
      </c>
      <c r="C2632" s="19">
        <f t="shared" ca="1" si="165"/>
        <v>48561</v>
      </c>
      <c r="D2632" s="29">
        <f t="shared" ca="1" si="167"/>
        <v>17162.700433354687</v>
      </c>
      <c r="E2632" s="29">
        <f ca="1">IF(C2632&lt;Calculator!$D$26,0,IF(DAY($C2632)=1,IF(D2632-Calculator!$G$24&gt;0,Calculator!$G$24,D2632),0))</f>
        <v>0</v>
      </c>
      <c r="F2632" s="29">
        <f ca="1">IF(E2632&gt;0,D2632*Calculator!$G$22/12,0)</f>
        <v>0</v>
      </c>
      <c r="G2632" s="29">
        <f ca="1">IF(E2632&gt;0,(IFERROR(-PMT(Calculator!$G$22/12,Calculator!$G$23*12,Calculator!$G$20),0))-F2632,0)</f>
        <v>0</v>
      </c>
      <c r="H2632" s="29">
        <f t="shared" ca="1" si="168"/>
        <v>5370.9749814255792</v>
      </c>
      <c r="I2632" s="29">
        <f t="shared" ca="1" si="166"/>
        <v>0.95647499669222658</v>
      </c>
      <c r="J2632" s="30">
        <f>Calculator!$G$40</f>
        <v>6.5000000000000002E-2</v>
      </c>
      <c r="K2632" s="29">
        <f ca="1">IF(C2632&gt;=Calculator!$G$27,IF(DAY($C2632)=1,Calculator!$G$34/2,IF(DAY($C2632)=15,Calculator!$G$34/2,0)),0)</f>
        <v>0</v>
      </c>
      <c r="L2632" s="29">
        <f ca="1">IF(DAY($C2632)=28,IF(H2632=0,0,Calculator!$G$35),0)</f>
        <v>0</v>
      </c>
      <c r="M2632" s="29">
        <f ca="1">IF(I2632&gt;0,IF(DAY($C2632)=1,SUM(INDIRECT("I"&amp;(ROW(C2631)-DAY(C2631))):I2631),0),0)</f>
        <v>0</v>
      </c>
      <c r="N2632" s="29">
        <f ca="1">IF(C2632&lt;Calculator!$G$27,0,IF(C2632=Calculator!$G$27,Calculator!$G$39,IF(H2632-K2632&lt;=0,IF(D2632&gt;Calculator!$G$39,IF(H2632-K2632+E2632+L2632+M2632+Calculator!$G$39&gt;Calculator!$G$39,Calculator!$G$39-(H2632+E2632+L2632+M2632-K2632),Calculator!$G$39),D2632),0)))</f>
        <v>0</v>
      </c>
    </row>
    <row r="2633" spans="1:14" ht="15.75" thickBot="1">
      <c r="A2633" s="33" t="str">
        <f ca="1">IF(C2633=Calculator!$H$27,"F",IF(Daily!D2633+Daily!H2633=0,IF(D2632+H2632&gt;0,"L",""),""))</f>
        <v/>
      </c>
      <c r="B2633" s="34">
        <v>2632</v>
      </c>
      <c r="C2633" s="19">
        <f t="shared" ca="1" si="165"/>
        <v>48562</v>
      </c>
      <c r="D2633" s="29">
        <f t="shared" ca="1" si="167"/>
        <v>17162.700433354687</v>
      </c>
      <c r="E2633" s="29">
        <f ca="1">IF(C2633&lt;Calculator!$D$26,0,IF(DAY($C2633)=1,IF(D2633-Calculator!$G$24&gt;0,Calculator!$G$24,D2633),0))</f>
        <v>0</v>
      </c>
      <c r="F2633" s="29">
        <f ca="1">IF(E2633&gt;0,D2633*Calculator!$G$22/12,0)</f>
        <v>0</v>
      </c>
      <c r="G2633" s="29">
        <f ca="1">IF(E2633&gt;0,(IFERROR(-PMT(Calculator!$G$22/12,Calculator!$G$23*12,Calculator!$G$20),0))-F2633,0)</f>
        <v>0</v>
      </c>
      <c r="H2633" s="29">
        <f t="shared" ca="1" si="168"/>
        <v>5370.9749814255792</v>
      </c>
      <c r="I2633" s="29">
        <f t="shared" ca="1" si="166"/>
        <v>0.95647499669222658</v>
      </c>
      <c r="J2633" s="30">
        <f>Calculator!$G$40</f>
        <v>6.5000000000000002E-2</v>
      </c>
      <c r="K2633" s="29">
        <f ca="1">IF(C2633&gt;=Calculator!$G$27,IF(DAY($C2633)=1,Calculator!$G$34/2,IF(DAY($C2633)=15,Calculator!$G$34/2,0)),0)</f>
        <v>0</v>
      </c>
      <c r="L2633" s="29">
        <f ca="1">IF(DAY($C2633)=28,IF(H2633=0,0,Calculator!$G$35),0)</f>
        <v>0</v>
      </c>
      <c r="M2633" s="29">
        <f ca="1">IF(I2633&gt;0,IF(DAY($C2633)=1,SUM(INDIRECT("I"&amp;(ROW(C2632)-DAY(C2632))):I2632),0),0)</f>
        <v>0</v>
      </c>
      <c r="N2633" s="29">
        <f ca="1">IF(C2633&lt;Calculator!$G$27,0,IF(C2633=Calculator!$G$27,Calculator!$G$39,IF(H2633-K2633&lt;=0,IF(D2633&gt;Calculator!$G$39,IF(H2633-K2633+E2633+L2633+M2633+Calculator!$G$39&gt;Calculator!$G$39,Calculator!$G$39-(H2633+E2633+L2633+M2633-K2633),Calculator!$G$39),D2633),0)))</f>
        <v>0</v>
      </c>
    </row>
    <row r="2634" spans="1:14" ht="15.75" thickBot="1">
      <c r="A2634" s="33" t="str">
        <f ca="1">IF(C2634=Calculator!$H$27,"F",IF(Daily!D2634+Daily!H2634=0,IF(D2633+H2633&gt;0,"L",""),""))</f>
        <v/>
      </c>
      <c r="B2634" s="34">
        <v>2633</v>
      </c>
      <c r="C2634" s="19">
        <f t="shared" ca="1" si="165"/>
        <v>48563</v>
      </c>
      <c r="D2634" s="29">
        <f t="shared" ca="1" si="167"/>
        <v>17162.700433354687</v>
      </c>
      <c r="E2634" s="29">
        <f ca="1">IF(C2634&lt;Calculator!$D$26,0,IF(DAY($C2634)=1,IF(D2634-Calculator!$G$24&gt;0,Calculator!$G$24,D2634),0))</f>
        <v>0</v>
      </c>
      <c r="F2634" s="29">
        <f ca="1">IF(E2634&gt;0,D2634*Calculator!$G$22/12,0)</f>
        <v>0</v>
      </c>
      <c r="G2634" s="29">
        <f ca="1">IF(E2634&gt;0,(IFERROR(-PMT(Calculator!$G$22/12,Calculator!$G$23*12,Calculator!$G$20),0))-F2634,0)</f>
        <v>0</v>
      </c>
      <c r="H2634" s="29">
        <f t="shared" ca="1" si="168"/>
        <v>5370.9749814255792</v>
      </c>
      <c r="I2634" s="29">
        <f t="shared" ca="1" si="166"/>
        <v>0.95647499669222658</v>
      </c>
      <c r="J2634" s="30">
        <f>Calculator!$G$40</f>
        <v>6.5000000000000002E-2</v>
      </c>
      <c r="K2634" s="29">
        <f ca="1">IF(C2634&gt;=Calculator!$G$27,IF(DAY($C2634)=1,Calculator!$G$34/2,IF(DAY($C2634)=15,Calculator!$G$34/2,0)),0)</f>
        <v>4500</v>
      </c>
      <c r="L2634" s="29">
        <f ca="1">IF(DAY($C2634)=28,IF(H2634=0,0,Calculator!$G$35),0)</f>
        <v>0</v>
      </c>
      <c r="M2634" s="29">
        <f ca="1">IF(I2634&gt;0,IF(DAY($C2634)=1,SUM(INDIRECT("I"&amp;(ROW(C2633)-DAY(C2633))):I2633),0),0)</f>
        <v>0</v>
      </c>
      <c r="N2634" s="29">
        <f ca="1">IF(C2634&lt;Calculator!$G$27,0,IF(C2634=Calculator!$G$27,Calculator!$G$39,IF(H2634-K2634&lt;=0,IF(D2634&gt;Calculator!$G$39,IF(H2634-K2634+E2634+L2634+M2634+Calculator!$G$39&gt;Calculator!$G$39,Calculator!$G$39-(H2634+E2634+L2634+M2634-K2634),Calculator!$G$39),D2634),0)))</f>
        <v>0</v>
      </c>
    </row>
    <row r="2635" spans="1:14" ht="15.75" thickBot="1">
      <c r="A2635" s="33" t="str">
        <f ca="1">IF(C2635=Calculator!$H$27,"F",IF(Daily!D2635+Daily!H2635=0,IF(D2634+H2634&gt;0,"L",""),""))</f>
        <v/>
      </c>
      <c r="B2635" s="34">
        <v>2634</v>
      </c>
      <c r="C2635" s="19">
        <f t="shared" ca="1" si="165"/>
        <v>48564</v>
      </c>
      <c r="D2635" s="29">
        <f t="shared" ca="1" si="167"/>
        <v>17162.700433354687</v>
      </c>
      <c r="E2635" s="29">
        <f ca="1">IF(C2635&lt;Calculator!$D$26,0,IF(DAY($C2635)=1,IF(D2635-Calculator!$G$24&gt;0,Calculator!$G$24,D2635),0))</f>
        <v>0</v>
      </c>
      <c r="F2635" s="29">
        <f ca="1">IF(E2635&gt;0,D2635*Calculator!$G$22/12,0)</f>
        <v>0</v>
      </c>
      <c r="G2635" s="29">
        <f ca="1">IF(E2635&gt;0,(IFERROR(-PMT(Calculator!$G$22/12,Calculator!$G$23*12,Calculator!$G$20),0))-F2635,0)</f>
        <v>0</v>
      </c>
      <c r="H2635" s="29">
        <f t="shared" ca="1" si="168"/>
        <v>870.97498142557924</v>
      </c>
      <c r="I2635" s="29">
        <f t="shared" ca="1" si="166"/>
        <v>0.1551051336785278</v>
      </c>
      <c r="J2635" s="30">
        <f>Calculator!$G$40</f>
        <v>6.5000000000000002E-2</v>
      </c>
      <c r="K2635" s="29">
        <f ca="1">IF(C2635&gt;=Calculator!$G$27,IF(DAY($C2635)=1,Calculator!$G$34/2,IF(DAY($C2635)=15,Calculator!$G$34/2,0)),0)</f>
        <v>0</v>
      </c>
      <c r="L2635" s="29">
        <f ca="1">IF(DAY($C2635)=28,IF(H2635=0,0,Calculator!$G$35),0)</f>
        <v>0</v>
      </c>
      <c r="M2635" s="29">
        <f ca="1">IF(I2635&gt;0,IF(DAY($C2635)=1,SUM(INDIRECT("I"&amp;(ROW(C2634)-DAY(C2634))):I2634),0),0)</f>
        <v>0</v>
      </c>
      <c r="N2635" s="29">
        <f ca="1">IF(C2635&lt;Calculator!$G$27,0,IF(C2635=Calculator!$G$27,Calculator!$G$39,IF(H2635-K2635&lt;=0,IF(D2635&gt;Calculator!$G$39,IF(H2635-K2635+E2635+L2635+M2635+Calculator!$G$39&gt;Calculator!$G$39,Calculator!$G$39-(H2635+E2635+L2635+M2635-K2635),Calculator!$G$39),D2635),0)))</f>
        <v>0</v>
      </c>
    </row>
    <row r="2636" spans="1:14" ht="15.75" thickBot="1">
      <c r="A2636" s="33" t="str">
        <f ca="1">IF(C2636=Calculator!$H$27,"F",IF(Daily!D2636+Daily!H2636=0,IF(D2635+H2635&gt;0,"L",""),""))</f>
        <v/>
      </c>
      <c r="B2636" s="34">
        <v>2635</v>
      </c>
      <c r="C2636" s="19">
        <f t="shared" ca="1" si="165"/>
        <v>48565</v>
      </c>
      <c r="D2636" s="29">
        <f t="shared" ca="1" si="167"/>
        <v>17162.700433354687</v>
      </c>
      <c r="E2636" s="29">
        <f ca="1">IF(C2636&lt;Calculator!$D$26,0,IF(DAY($C2636)=1,IF(D2636-Calculator!$G$24&gt;0,Calculator!$G$24,D2636),0))</f>
        <v>0</v>
      </c>
      <c r="F2636" s="29">
        <f ca="1">IF(E2636&gt;0,D2636*Calculator!$G$22/12,0)</f>
        <v>0</v>
      </c>
      <c r="G2636" s="29">
        <f ca="1">IF(E2636&gt;0,(IFERROR(-PMT(Calculator!$G$22/12,Calculator!$G$23*12,Calculator!$G$20),0))-F2636,0)</f>
        <v>0</v>
      </c>
      <c r="H2636" s="29">
        <f t="shared" ca="1" si="168"/>
        <v>870.97498142557924</v>
      </c>
      <c r="I2636" s="29">
        <f t="shared" ca="1" si="166"/>
        <v>0.1551051336785278</v>
      </c>
      <c r="J2636" s="30">
        <f>Calculator!$G$40</f>
        <v>6.5000000000000002E-2</v>
      </c>
      <c r="K2636" s="29">
        <f ca="1">IF(C2636&gt;=Calculator!$G$27,IF(DAY($C2636)=1,Calculator!$G$34/2,IF(DAY($C2636)=15,Calculator!$G$34/2,0)),0)</f>
        <v>0</v>
      </c>
      <c r="L2636" s="29">
        <f ca="1">IF(DAY($C2636)=28,IF(H2636=0,0,Calculator!$G$35),0)</f>
        <v>0</v>
      </c>
      <c r="M2636" s="29">
        <f ca="1">IF(I2636&gt;0,IF(DAY($C2636)=1,SUM(INDIRECT("I"&amp;(ROW(C2635)-DAY(C2635))):I2635),0),0)</f>
        <v>0</v>
      </c>
      <c r="N2636" s="29">
        <f ca="1">IF(C2636&lt;Calculator!$G$27,0,IF(C2636=Calculator!$G$27,Calculator!$G$39,IF(H2636-K2636&lt;=0,IF(D2636&gt;Calculator!$G$39,IF(H2636-K2636+E2636+L2636+M2636+Calculator!$G$39&gt;Calculator!$G$39,Calculator!$G$39-(H2636+E2636+L2636+M2636-K2636),Calculator!$G$39),D2636),0)))</f>
        <v>0</v>
      </c>
    </row>
    <row r="2637" spans="1:14" ht="15.75" thickBot="1">
      <c r="A2637" s="33" t="str">
        <f ca="1">IF(C2637=Calculator!$H$27,"F",IF(Daily!D2637+Daily!H2637=0,IF(D2636+H2636&gt;0,"L",""),""))</f>
        <v/>
      </c>
      <c r="B2637" s="34">
        <v>2636</v>
      </c>
      <c r="C2637" s="19">
        <f t="shared" ca="1" si="165"/>
        <v>48566</v>
      </c>
      <c r="D2637" s="29">
        <f t="shared" ca="1" si="167"/>
        <v>17162.700433354687</v>
      </c>
      <c r="E2637" s="29">
        <f ca="1">IF(C2637&lt;Calculator!$D$26,0,IF(DAY($C2637)=1,IF(D2637-Calculator!$G$24&gt;0,Calculator!$G$24,D2637),0))</f>
        <v>0</v>
      </c>
      <c r="F2637" s="29">
        <f ca="1">IF(E2637&gt;0,D2637*Calculator!$G$22/12,0)</f>
        <v>0</v>
      </c>
      <c r="G2637" s="29">
        <f ca="1">IF(E2637&gt;0,(IFERROR(-PMT(Calculator!$G$22/12,Calculator!$G$23*12,Calculator!$G$20),0))-F2637,0)</f>
        <v>0</v>
      </c>
      <c r="H2637" s="29">
        <f t="shared" ca="1" si="168"/>
        <v>870.97498142557924</v>
      </c>
      <c r="I2637" s="29">
        <f t="shared" ca="1" si="166"/>
        <v>0.1551051336785278</v>
      </c>
      <c r="J2637" s="30">
        <f>Calculator!$G$40</f>
        <v>6.5000000000000002E-2</v>
      </c>
      <c r="K2637" s="29">
        <f ca="1">IF(C2637&gt;=Calculator!$G$27,IF(DAY($C2637)=1,Calculator!$G$34/2,IF(DAY($C2637)=15,Calculator!$G$34/2,0)),0)</f>
        <v>0</v>
      </c>
      <c r="L2637" s="29">
        <f ca="1">IF(DAY($C2637)=28,IF(H2637=0,0,Calculator!$G$35),0)</f>
        <v>0</v>
      </c>
      <c r="M2637" s="29">
        <f ca="1">IF(I2637&gt;0,IF(DAY($C2637)=1,SUM(INDIRECT("I"&amp;(ROW(C2636)-DAY(C2636))):I2636),0),0)</f>
        <v>0</v>
      </c>
      <c r="N2637" s="29">
        <f ca="1">IF(C2637&lt;Calculator!$G$27,0,IF(C2637=Calculator!$G$27,Calculator!$G$39,IF(H2637-K2637&lt;=0,IF(D2637&gt;Calculator!$G$39,IF(H2637-K2637+E2637+L2637+M2637+Calculator!$G$39&gt;Calculator!$G$39,Calculator!$G$39-(H2637+E2637+L2637+M2637-K2637),Calculator!$G$39),D2637),0)))</f>
        <v>0</v>
      </c>
    </row>
    <row r="2638" spans="1:14" ht="15.75" thickBot="1">
      <c r="A2638" s="33" t="str">
        <f ca="1">IF(C2638=Calculator!$H$27,"F",IF(Daily!D2638+Daily!H2638=0,IF(D2637+H2637&gt;0,"L",""),""))</f>
        <v/>
      </c>
      <c r="B2638" s="34">
        <v>2637</v>
      </c>
      <c r="C2638" s="19">
        <f t="shared" ca="1" si="165"/>
        <v>48567</v>
      </c>
      <c r="D2638" s="29">
        <f t="shared" ca="1" si="167"/>
        <v>17162.700433354687</v>
      </c>
      <c r="E2638" s="29">
        <f ca="1">IF(C2638&lt;Calculator!$D$26,0,IF(DAY($C2638)=1,IF(D2638-Calculator!$G$24&gt;0,Calculator!$G$24,D2638),0))</f>
        <v>0</v>
      </c>
      <c r="F2638" s="29">
        <f ca="1">IF(E2638&gt;0,D2638*Calculator!$G$22/12,0)</f>
        <v>0</v>
      </c>
      <c r="G2638" s="29">
        <f ca="1">IF(E2638&gt;0,(IFERROR(-PMT(Calculator!$G$22/12,Calculator!$G$23*12,Calculator!$G$20),0))-F2638,0)</f>
        <v>0</v>
      </c>
      <c r="H2638" s="29">
        <f t="shared" ca="1" si="168"/>
        <v>870.97498142557924</v>
      </c>
      <c r="I2638" s="29">
        <f t="shared" ca="1" si="166"/>
        <v>0.1551051336785278</v>
      </c>
      <c r="J2638" s="30">
        <f>Calculator!$G$40</f>
        <v>6.5000000000000002E-2</v>
      </c>
      <c r="K2638" s="29">
        <f ca="1">IF(C2638&gt;=Calculator!$G$27,IF(DAY($C2638)=1,Calculator!$G$34/2,IF(DAY($C2638)=15,Calculator!$G$34/2,0)),0)</f>
        <v>0</v>
      </c>
      <c r="L2638" s="29">
        <f ca="1">IF(DAY($C2638)=28,IF(H2638=0,0,Calculator!$G$35),0)</f>
        <v>0</v>
      </c>
      <c r="M2638" s="29">
        <f ca="1">IF(I2638&gt;0,IF(DAY($C2638)=1,SUM(INDIRECT("I"&amp;(ROW(C2637)-DAY(C2637))):I2637),0),0)</f>
        <v>0</v>
      </c>
      <c r="N2638" s="29">
        <f ca="1">IF(C2638&lt;Calculator!$G$27,0,IF(C2638=Calculator!$G$27,Calculator!$G$39,IF(H2638-K2638&lt;=0,IF(D2638&gt;Calculator!$G$39,IF(H2638-K2638+E2638+L2638+M2638+Calculator!$G$39&gt;Calculator!$G$39,Calculator!$G$39-(H2638+E2638+L2638+M2638-K2638),Calculator!$G$39),D2638),0)))</f>
        <v>0</v>
      </c>
    </row>
    <row r="2639" spans="1:14" ht="15.75" thickBot="1">
      <c r="A2639" s="33" t="str">
        <f ca="1">IF(C2639=Calculator!$H$27,"F",IF(Daily!D2639+Daily!H2639=0,IF(D2638+H2638&gt;0,"L",""),""))</f>
        <v/>
      </c>
      <c r="B2639" s="34">
        <v>2638</v>
      </c>
      <c r="C2639" s="19">
        <f t="shared" ca="1" si="165"/>
        <v>48568</v>
      </c>
      <c r="D2639" s="29">
        <f t="shared" ca="1" si="167"/>
        <v>17162.700433354687</v>
      </c>
      <c r="E2639" s="29">
        <f ca="1">IF(C2639&lt;Calculator!$D$26,0,IF(DAY($C2639)=1,IF(D2639-Calculator!$G$24&gt;0,Calculator!$G$24,D2639),0))</f>
        <v>0</v>
      </c>
      <c r="F2639" s="29">
        <f ca="1">IF(E2639&gt;0,D2639*Calculator!$G$22/12,0)</f>
        <v>0</v>
      </c>
      <c r="G2639" s="29">
        <f ca="1">IF(E2639&gt;0,(IFERROR(-PMT(Calculator!$G$22/12,Calculator!$G$23*12,Calculator!$G$20),0))-F2639,0)</f>
        <v>0</v>
      </c>
      <c r="H2639" s="29">
        <f t="shared" ca="1" si="168"/>
        <v>870.97498142557924</v>
      </c>
      <c r="I2639" s="29">
        <f t="shared" ca="1" si="166"/>
        <v>0.1551051336785278</v>
      </c>
      <c r="J2639" s="30">
        <f>Calculator!$G$40</f>
        <v>6.5000000000000002E-2</v>
      </c>
      <c r="K2639" s="29">
        <f ca="1">IF(C2639&gt;=Calculator!$G$27,IF(DAY($C2639)=1,Calculator!$G$34/2,IF(DAY($C2639)=15,Calculator!$G$34/2,0)),0)</f>
        <v>0</v>
      </c>
      <c r="L2639" s="29">
        <f ca="1">IF(DAY($C2639)=28,IF(H2639=0,0,Calculator!$G$35),0)</f>
        <v>0</v>
      </c>
      <c r="M2639" s="29">
        <f ca="1">IF(I2639&gt;0,IF(DAY($C2639)=1,SUM(INDIRECT("I"&amp;(ROW(C2638)-DAY(C2638))):I2638),0),0)</f>
        <v>0</v>
      </c>
      <c r="N2639" s="29">
        <f ca="1">IF(C2639&lt;Calculator!$G$27,0,IF(C2639=Calculator!$G$27,Calculator!$G$39,IF(H2639-K2639&lt;=0,IF(D2639&gt;Calculator!$G$39,IF(H2639-K2639+E2639+L2639+M2639+Calculator!$G$39&gt;Calculator!$G$39,Calculator!$G$39-(H2639+E2639+L2639+M2639-K2639),Calculator!$G$39),D2639),0)))</f>
        <v>0</v>
      </c>
    </row>
    <row r="2640" spans="1:14" ht="15.75" thickBot="1">
      <c r="A2640" s="33" t="str">
        <f ca="1">IF(C2640=Calculator!$H$27,"F",IF(Daily!D2640+Daily!H2640=0,IF(D2639+H2639&gt;0,"L",""),""))</f>
        <v/>
      </c>
      <c r="B2640" s="34">
        <v>2639</v>
      </c>
      <c r="C2640" s="19">
        <f t="shared" ca="1" si="165"/>
        <v>48569</v>
      </c>
      <c r="D2640" s="29">
        <f t="shared" ca="1" si="167"/>
        <v>17162.700433354687</v>
      </c>
      <c r="E2640" s="29">
        <f ca="1">IF(C2640&lt;Calculator!$D$26,0,IF(DAY($C2640)=1,IF(D2640-Calculator!$G$24&gt;0,Calculator!$G$24,D2640),0))</f>
        <v>0</v>
      </c>
      <c r="F2640" s="29">
        <f ca="1">IF(E2640&gt;0,D2640*Calculator!$G$22/12,0)</f>
        <v>0</v>
      </c>
      <c r="G2640" s="29">
        <f ca="1">IF(E2640&gt;0,(IFERROR(-PMT(Calculator!$G$22/12,Calculator!$G$23*12,Calculator!$G$20),0))-F2640,0)</f>
        <v>0</v>
      </c>
      <c r="H2640" s="29">
        <f t="shared" ca="1" si="168"/>
        <v>870.97498142557924</v>
      </c>
      <c r="I2640" s="29">
        <f t="shared" ca="1" si="166"/>
        <v>0.1551051336785278</v>
      </c>
      <c r="J2640" s="30">
        <f>Calculator!$G$40</f>
        <v>6.5000000000000002E-2</v>
      </c>
      <c r="K2640" s="29">
        <f ca="1">IF(C2640&gt;=Calculator!$G$27,IF(DAY($C2640)=1,Calculator!$G$34/2,IF(DAY($C2640)=15,Calculator!$G$34/2,0)),0)</f>
        <v>0</v>
      </c>
      <c r="L2640" s="29">
        <f ca="1">IF(DAY($C2640)=28,IF(H2640=0,0,Calculator!$G$35),0)</f>
        <v>0</v>
      </c>
      <c r="M2640" s="29">
        <f ca="1">IF(I2640&gt;0,IF(DAY($C2640)=1,SUM(INDIRECT("I"&amp;(ROW(C2639)-DAY(C2639))):I2639),0),0)</f>
        <v>0</v>
      </c>
      <c r="N2640" s="29">
        <f ca="1">IF(C2640&lt;Calculator!$G$27,0,IF(C2640=Calculator!$G$27,Calculator!$G$39,IF(H2640-K2640&lt;=0,IF(D2640&gt;Calculator!$G$39,IF(H2640-K2640+E2640+L2640+M2640+Calculator!$G$39&gt;Calculator!$G$39,Calculator!$G$39-(H2640+E2640+L2640+M2640-K2640),Calculator!$G$39),D2640),0)))</f>
        <v>0</v>
      </c>
    </row>
    <row r="2641" spans="1:14" ht="15.75" thickBot="1">
      <c r="A2641" s="33" t="str">
        <f ca="1">IF(C2641=Calculator!$H$27,"F",IF(Daily!D2641+Daily!H2641=0,IF(D2640+H2640&gt;0,"L",""),""))</f>
        <v/>
      </c>
      <c r="B2641" s="34">
        <v>2640</v>
      </c>
      <c r="C2641" s="19">
        <f t="shared" ca="1" si="165"/>
        <v>48570</v>
      </c>
      <c r="D2641" s="29">
        <f t="shared" ca="1" si="167"/>
        <v>17162.700433354687</v>
      </c>
      <c r="E2641" s="29">
        <f ca="1">IF(C2641&lt;Calculator!$D$26,0,IF(DAY($C2641)=1,IF(D2641-Calculator!$G$24&gt;0,Calculator!$G$24,D2641),0))</f>
        <v>0</v>
      </c>
      <c r="F2641" s="29">
        <f ca="1">IF(E2641&gt;0,D2641*Calculator!$G$22/12,0)</f>
        <v>0</v>
      </c>
      <c r="G2641" s="29">
        <f ca="1">IF(E2641&gt;0,(IFERROR(-PMT(Calculator!$G$22/12,Calculator!$G$23*12,Calculator!$G$20),0))-F2641,0)</f>
        <v>0</v>
      </c>
      <c r="H2641" s="29">
        <f t="shared" ca="1" si="168"/>
        <v>870.97498142557924</v>
      </c>
      <c r="I2641" s="29">
        <f t="shared" ca="1" si="166"/>
        <v>0.1551051336785278</v>
      </c>
      <c r="J2641" s="30">
        <f>Calculator!$G$40</f>
        <v>6.5000000000000002E-2</v>
      </c>
      <c r="K2641" s="29">
        <f ca="1">IF(C2641&gt;=Calculator!$G$27,IF(DAY($C2641)=1,Calculator!$G$34/2,IF(DAY($C2641)=15,Calculator!$G$34/2,0)),0)</f>
        <v>0</v>
      </c>
      <c r="L2641" s="29">
        <f ca="1">IF(DAY($C2641)=28,IF(H2641=0,0,Calculator!$G$35),0)</f>
        <v>0</v>
      </c>
      <c r="M2641" s="29">
        <f ca="1">IF(I2641&gt;0,IF(DAY($C2641)=1,SUM(INDIRECT("I"&amp;(ROW(C2640)-DAY(C2640))):I2640),0),0)</f>
        <v>0</v>
      </c>
      <c r="N2641" s="29">
        <f ca="1">IF(C2641&lt;Calculator!$G$27,0,IF(C2641=Calculator!$G$27,Calculator!$G$39,IF(H2641-K2641&lt;=0,IF(D2641&gt;Calculator!$G$39,IF(H2641-K2641+E2641+L2641+M2641+Calculator!$G$39&gt;Calculator!$G$39,Calculator!$G$39-(H2641+E2641+L2641+M2641-K2641),Calculator!$G$39),D2641),0)))</f>
        <v>0</v>
      </c>
    </row>
    <row r="2642" spans="1:14" ht="15.75" thickBot="1">
      <c r="A2642" s="33" t="str">
        <f ca="1">IF(C2642=Calculator!$H$27,"F",IF(Daily!D2642+Daily!H2642=0,IF(D2641+H2641&gt;0,"L",""),""))</f>
        <v/>
      </c>
      <c r="B2642" s="34">
        <v>2641</v>
      </c>
      <c r="C2642" s="19">
        <f t="shared" ca="1" si="165"/>
        <v>48571</v>
      </c>
      <c r="D2642" s="29">
        <f t="shared" ca="1" si="167"/>
        <v>17162.700433354687</v>
      </c>
      <c r="E2642" s="29">
        <f ca="1">IF(C2642&lt;Calculator!$D$26,0,IF(DAY($C2642)=1,IF(D2642-Calculator!$G$24&gt;0,Calculator!$G$24,D2642),0))</f>
        <v>0</v>
      </c>
      <c r="F2642" s="29">
        <f ca="1">IF(E2642&gt;0,D2642*Calculator!$G$22/12,0)</f>
        <v>0</v>
      </c>
      <c r="G2642" s="29">
        <f ca="1">IF(E2642&gt;0,(IFERROR(-PMT(Calculator!$G$22/12,Calculator!$G$23*12,Calculator!$G$20),0))-F2642,0)</f>
        <v>0</v>
      </c>
      <c r="H2642" s="29">
        <f t="shared" ca="1" si="168"/>
        <v>870.97498142557924</v>
      </c>
      <c r="I2642" s="29">
        <f t="shared" ca="1" si="166"/>
        <v>0.1551051336785278</v>
      </c>
      <c r="J2642" s="30">
        <f>Calculator!$G$40</f>
        <v>6.5000000000000002E-2</v>
      </c>
      <c r="K2642" s="29">
        <f ca="1">IF(C2642&gt;=Calculator!$G$27,IF(DAY($C2642)=1,Calculator!$G$34/2,IF(DAY($C2642)=15,Calculator!$G$34/2,0)),0)</f>
        <v>0</v>
      </c>
      <c r="L2642" s="29">
        <f ca="1">IF(DAY($C2642)=28,IF(H2642=0,0,Calculator!$G$35),0)</f>
        <v>0</v>
      </c>
      <c r="M2642" s="29">
        <f ca="1">IF(I2642&gt;0,IF(DAY($C2642)=1,SUM(INDIRECT("I"&amp;(ROW(C2641)-DAY(C2641))):I2641),0),0)</f>
        <v>0</v>
      </c>
      <c r="N2642" s="29">
        <f ca="1">IF(C2642&lt;Calculator!$G$27,0,IF(C2642=Calculator!$G$27,Calculator!$G$39,IF(H2642-K2642&lt;=0,IF(D2642&gt;Calculator!$G$39,IF(H2642-K2642+E2642+L2642+M2642+Calculator!$G$39&gt;Calculator!$G$39,Calculator!$G$39-(H2642+E2642+L2642+M2642-K2642),Calculator!$G$39),D2642),0)))</f>
        <v>0</v>
      </c>
    </row>
    <row r="2643" spans="1:14" ht="15.75" thickBot="1">
      <c r="A2643" s="33" t="str">
        <f ca="1">IF(C2643=Calculator!$H$27,"F",IF(Daily!D2643+Daily!H2643=0,IF(D2642+H2642&gt;0,"L",""),""))</f>
        <v/>
      </c>
      <c r="B2643" s="34">
        <v>2642</v>
      </c>
      <c r="C2643" s="19">
        <f t="shared" ca="1" si="165"/>
        <v>48572</v>
      </c>
      <c r="D2643" s="29">
        <f t="shared" ca="1" si="167"/>
        <v>17162.700433354687</v>
      </c>
      <c r="E2643" s="29">
        <f ca="1">IF(C2643&lt;Calculator!$D$26,0,IF(DAY($C2643)=1,IF(D2643-Calculator!$G$24&gt;0,Calculator!$G$24,D2643),0))</f>
        <v>0</v>
      </c>
      <c r="F2643" s="29">
        <f ca="1">IF(E2643&gt;0,D2643*Calculator!$G$22/12,0)</f>
        <v>0</v>
      </c>
      <c r="G2643" s="29">
        <f ca="1">IF(E2643&gt;0,(IFERROR(-PMT(Calculator!$G$22/12,Calculator!$G$23*12,Calculator!$G$20),0))-F2643,0)</f>
        <v>0</v>
      </c>
      <c r="H2643" s="29">
        <f t="shared" ca="1" si="168"/>
        <v>870.97498142557924</v>
      </c>
      <c r="I2643" s="29">
        <f t="shared" ca="1" si="166"/>
        <v>0.1551051336785278</v>
      </c>
      <c r="J2643" s="30">
        <f>Calculator!$G$40</f>
        <v>6.5000000000000002E-2</v>
      </c>
      <c r="K2643" s="29">
        <f ca="1">IF(C2643&gt;=Calculator!$G$27,IF(DAY($C2643)=1,Calculator!$G$34/2,IF(DAY($C2643)=15,Calculator!$G$34/2,0)),0)</f>
        <v>0</v>
      </c>
      <c r="L2643" s="29">
        <f ca="1">IF(DAY($C2643)=28,IF(H2643=0,0,Calculator!$G$35),0)</f>
        <v>0</v>
      </c>
      <c r="M2643" s="29">
        <f ca="1">IF(I2643&gt;0,IF(DAY($C2643)=1,SUM(INDIRECT("I"&amp;(ROW(C2642)-DAY(C2642))):I2642),0),0)</f>
        <v>0</v>
      </c>
      <c r="N2643" s="29">
        <f ca="1">IF(C2643&lt;Calculator!$G$27,0,IF(C2643=Calculator!$G$27,Calculator!$G$39,IF(H2643-K2643&lt;=0,IF(D2643&gt;Calculator!$G$39,IF(H2643-K2643+E2643+L2643+M2643+Calculator!$G$39&gt;Calculator!$G$39,Calculator!$G$39-(H2643+E2643+L2643+M2643-K2643),Calculator!$G$39),D2643),0)))</f>
        <v>0</v>
      </c>
    </row>
    <row r="2644" spans="1:14" ht="15.75" thickBot="1">
      <c r="A2644" s="33" t="str">
        <f ca="1">IF(C2644=Calculator!$H$27,"F",IF(Daily!D2644+Daily!H2644=0,IF(D2643+H2643&gt;0,"L",""),""))</f>
        <v/>
      </c>
      <c r="B2644" s="34">
        <v>2643</v>
      </c>
      <c r="C2644" s="19">
        <f t="shared" ca="1" si="165"/>
        <v>48573</v>
      </c>
      <c r="D2644" s="29">
        <f t="shared" ca="1" si="167"/>
        <v>17162.700433354687</v>
      </c>
      <c r="E2644" s="29">
        <f ca="1">IF(C2644&lt;Calculator!$D$26,0,IF(DAY($C2644)=1,IF(D2644-Calculator!$G$24&gt;0,Calculator!$G$24,D2644),0))</f>
        <v>0</v>
      </c>
      <c r="F2644" s="29">
        <f ca="1">IF(E2644&gt;0,D2644*Calculator!$G$22/12,0)</f>
        <v>0</v>
      </c>
      <c r="G2644" s="29">
        <f ca="1">IF(E2644&gt;0,(IFERROR(-PMT(Calculator!$G$22/12,Calculator!$G$23*12,Calculator!$G$20),0))-F2644,0)</f>
        <v>0</v>
      </c>
      <c r="H2644" s="29">
        <f t="shared" ca="1" si="168"/>
        <v>870.97498142557924</v>
      </c>
      <c r="I2644" s="29">
        <f t="shared" ca="1" si="166"/>
        <v>0.1551051336785278</v>
      </c>
      <c r="J2644" s="30">
        <f>Calculator!$G$40</f>
        <v>6.5000000000000002E-2</v>
      </c>
      <c r="K2644" s="29">
        <f ca="1">IF(C2644&gt;=Calculator!$G$27,IF(DAY($C2644)=1,Calculator!$G$34/2,IF(DAY($C2644)=15,Calculator!$G$34/2,0)),0)</f>
        <v>0</v>
      </c>
      <c r="L2644" s="29">
        <f ca="1">IF(DAY($C2644)=28,IF(H2644=0,0,Calculator!$G$35),0)</f>
        <v>0</v>
      </c>
      <c r="M2644" s="29">
        <f ca="1">IF(I2644&gt;0,IF(DAY($C2644)=1,SUM(INDIRECT("I"&amp;(ROW(C2643)-DAY(C2643))):I2643),0),0)</f>
        <v>0</v>
      </c>
      <c r="N2644" s="29">
        <f ca="1">IF(C2644&lt;Calculator!$G$27,0,IF(C2644=Calculator!$G$27,Calculator!$G$39,IF(H2644-K2644&lt;=0,IF(D2644&gt;Calculator!$G$39,IF(H2644-K2644+E2644+L2644+M2644+Calculator!$G$39&gt;Calculator!$G$39,Calculator!$G$39-(H2644+E2644+L2644+M2644-K2644),Calculator!$G$39),D2644),0)))</f>
        <v>0</v>
      </c>
    </row>
    <row r="2645" spans="1:14" ht="15.75" thickBot="1">
      <c r="A2645" s="33" t="str">
        <f ca="1">IF(C2645=Calculator!$H$27,"F",IF(Daily!D2645+Daily!H2645=0,IF(D2644+H2644&gt;0,"L",""),""))</f>
        <v/>
      </c>
      <c r="B2645" s="34">
        <v>2644</v>
      </c>
      <c r="C2645" s="19">
        <f t="shared" ca="1" si="165"/>
        <v>48574</v>
      </c>
      <c r="D2645" s="29">
        <f t="shared" ca="1" si="167"/>
        <v>17162.700433354687</v>
      </c>
      <c r="E2645" s="29">
        <f ca="1">IF(C2645&lt;Calculator!$D$26,0,IF(DAY($C2645)=1,IF(D2645-Calculator!$G$24&gt;0,Calculator!$G$24,D2645),0))</f>
        <v>0</v>
      </c>
      <c r="F2645" s="29">
        <f ca="1">IF(E2645&gt;0,D2645*Calculator!$G$22/12,0)</f>
        <v>0</v>
      </c>
      <c r="G2645" s="29">
        <f ca="1">IF(E2645&gt;0,(IFERROR(-PMT(Calculator!$G$22/12,Calculator!$G$23*12,Calculator!$G$20),0))-F2645,0)</f>
        <v>0</v>
      </c>
      <c r="H2645" s="29">
        <f t="shared" ca="1" si="168"/>
        <v>870.97498142557924</v>
      </c>
      <c r="I2645" s="29">
        <f t="shared" ca="1" si="166"/>
        <v>0.1551051336785278</v>
      </c>
      <c r="J2645" s="30">
        <f>Calculator!$G$40</f>
        <v>6.5000000000000002E-2</v>
      </c>
      <c r="K2645" s="29">
        <f ca="1">IF(C2645&gt;=Calculator!$G$27,IF(DAY($C2645)=1,Calculator!$G$34/2,IF(DAY($C2645)=15,Calculator!$G$34/2,0)),0)</f>
        <v>0</v>
      </c>
      <c r="L2645" s="29">
        <f ca="1">IF(DAY($C2645)=28,IF(H2645=0,0,Calculator!$G$35),0)</f>
        <v>0</v>
      </c>
      <c r="M2645" s="29">
        <f ca="1">IF(I2645&gt;0,IF(DAY($C2645)=1,SUM(INDIRECT("I"&amp;(ROW(C2644)-DAY(C2644))):I2644),0),0)</f>
        <v>0</v>
      </c>
      <c r="N2645" s="29">
        <f ca="1">IF(C2645&lt;Calculator!$G$27,0,IF(C2645=Calculator!$G$27,Calculator!$G$39,IF(H2645-K2645&lt;=0,IF(D2645&gt;Calculator!$G$39,IF(H2645-K2645+E2645+L2645+M2645+Calculator!$G$39&gt;Calculator!$G$39,Calculator!$G$39-(H2645+E2645+L2645+M2645-K2645),Calculator!$G$39),D2645),0)))</f>
        <v>0</v>
      </c>
    </row>
    <row r="2646" spans="1:14" ht="15.75" thickBot="1">
      <c r="A2646" s="33" t="str">
        <f ca="1">IF(C2646=Calculator!$H$27,"F",IF(Daily!D2646+Daily!H2646=0,IF(D2645+H2645&gt;0,"L",""),""))</f>
        <v/>
      </c>
      <c r="B2646" s="34">
        <v>2645</v>
      </c>
      <c r="C2646" s="19">
        <f t="shared" ca="1" si="165"/>
        <v>48575</v>
      </c>
      <c r="D2646" s="29">
        <f t="shared" ca="1" si="167"/>
        <v>17162.700433354687</v>
      </c>
      <c r="E2646" s="29">
        <f ca="1">IF(C2646&lt;Calculator!$D$26,0,IF(DAY($C2646)=1,IF(D2646-Calculator!$G$24&gt;0,Calculator!$G$24,D2646),0))</f>
        <v>0</v>
      </c>
      <c r="F2646" s="29">
        <f ca="1">IF(E2646&gt;0,D2646*Calculator!$G$22/12,0)</f>
        <v>0</v>
      </c>
      <c r="G2646" s="29">
        <f ca="1">IF(E2646&gt;0,(IFERROR(-PMT(Calculator!$G$22/12,Calculator!$G$23*12,Calculator!$G$20),0))-F2646,0)</f>
        <v>0</v>
      </c>
      <c r="H2646" s="29">
        <f t="shared" ca="1" si="168"/>
        <v>870.97498142557924</v>
      </c>
      <c r="I2646" s="29">
        <f t="shared" ca="1" si="166"/>
        <v>0.1551051336785278</v>
      </c>
      <c r="J2646" s="30">
        <f>Calculator!$G$40</f>
        <v>6.5000000000000002E-2</v>
      </c>
      <c r="K2646" s="29">
        <f ca="1">IF(C2646&gt;=Calculator!$G$27,IF(DAY($C2646)=1,Calculator!$G$34/2,IF(DAY($C2646)=15,Calculator!$G$34/2,0)),0)</f>
        <v>0</v>
      </c>
      <c r="L2646" s="29">
        <f ca="1">IF(DAY($C2646)=28,IF(H2646=0,0,Calculator!$G$35),0)</f>
        <v>0</v>
      </c>
      <c r="M2646" s="29">
        <f ca="1">IF(I2646&gt;0,IF(DAY($C2646)=1,SUM(INDIRECT("I"&amp;(ROW(C2645)-DAY(C2645))):I2645),0),0)</f>
        <v>0</v>
      </c>
      <c r="N2646" s="29">
        <f ca="1">IF(C2646&lt;Calculator!$G$27,0,IF(C2646=Calculator!$G$27,Calculator!$G$39,IF(H2646-K2646&lt;=0,IF(D2646&gt;Calculator!$G$39,IF(H2646-K2646+E2646+L2646+M2646+Calculator!$G$39&gt;Calculator!$G$39,Calculator!$G$39-(H2646+E2646+L2646+M2646-K2646),Calculator!$G$39),D2646),0)))</f>
        <v>0</v>
      </c>
    </row>
    <row r="2647" spans="1:14" ht="15.75" thickBot="1">
      <c r="A2647" s="33" t="str">
        <f ca="1">IF(C2647=Calculator!$H$27,"F",IF(Daily!D2647+Daily!H2647=0,IF(D2646+H2646&gt;0,"L",""),""))</f>
        <v/>
      </c>
      <c r="B2647" s="34">
        <v>2646</v>
      </c>
      <c r="C2647" s="19">
        <f t="shared" ca="1" si="165"/>
        <v>48576</v>
      </c>
      <c r="D2647" s="29">
        <f t="shared" ca="1" si="167"/>
        <v>17162.700433354687</v>
      </c>
      <c r="E2647" s="29">
        <f ca="1">IF(C2647&lt;Calculator!$D$26,0,IF(DAY($C2647)=1,IF(D2647-Calculator!$G$24&gt;0,Calculator!$G$24,D2647),0))</f>
        <v>0</v>
      </c>
      <c r="F2647" s="29">
        <f ca="1">IF(E2647&gt;0,D2647*Calculator!$G$22/12,0)</f>
        <v>0</v>
      </c>
      <c r="G2647" s="29">
        <f ca="1">IF(E2647&gt;0,(IFERROR(-PMT(Calculator!$G$22/12,Calculator!$G$23*12,Calculator!$G$20),0))-F2647,0)</f>
        <v>0</v>
      </c>
      <c r="H2647" s="29">
        <f t="shared" ca="1" si="168"/>
        <v>870.97498142557924</v>
      </c>
      <c r="I2647" s="29">
        <f t="shared" ca="1" si="166"/>
        <v>0.1551051336785278</v>
      </c>
      <c r="J2647" s="30">
        <f>Calculator!$G$40</f>
        <v>6.5000000000000002E-2</v>
      </c>
      <c r="K2647" s="29">
        <f ca="1">IF(C2647&gt;=Calculator!$G$27,IF(DAY($C2647)=1,Calculator!$G$34/2,IF(DAY($C2647)=15,Calculator!$G$34/2,0)),0)</f>
        <v>0</v>
      </c>
      <c r="L2647" s="29">
        <f ca="1">IF(DAY($C2647)=28,IF(H2647=0,0,Calculator!$G$35),0)</f>
        <v>5000</v>
      </c>
      <c r="M2647" s="29">
        <f ca="1">IF(I2647&gt;0,IF(DAY($C2647)=1,SUM(INDIRECT("I"&amp;(ROW(C2646)-DAY(C2646))):I2646),0),0)</f>
        <v>0</v>
      </c>
      <c r="N2647" s="29">
        <f ca="1">IF(C2647&lt;Calculator!$G$27,0,IF(C2647=Calculator!$G$27,Calculator!$G$39,IF(H2647-K2647&lt;=0,IF(D2647&gt;Calculator!$G$39,IF(H2647-K2647+E2647+L2647+M2647+Calculator!$G$39&gt;Calculator!$G$39,Calculator!$G$39-(H2647+E2647+L2647+M2647-K2647),Calculator!$G$39),D2647),0)))</f>
        <v>0</v>
      </c>
    </row>
    <row r="2648" spans="1:14" ht="15.75" thickBot="1">
      <c r="A2648" s="33" t="str">
        <f ca="1">IF(C2648=Calculator!$H$27,"F",IF(Daily!D2648+Daily!H2648=0,IF(D2647+H2647&gt;0,"L",""),""))</f>
        <v/>
      </c>
      <c r="B2648" s="34">
        <v>2647</v>
      </c>
      <c r="C2648" s="19">
        <f t="shared" ca="1" si="165"/>
        <v>48577</v>
      </c>
      <c r="D2648" s="29">
        <f t="shared" ca="1" si="167"/>
        <v>17162.700433354687</v>
      </c>
      <c r="E2648" s="29">
        <f ca="1">IF(C2648&lt;Calculator!$D$26,0,IF(DAY($C2648)=1,IF(D2648-Calculator!$G$24&gt;0,Calculator!$G$24,D2648),0))</f>
        <v>0</v>
      </c>
      <c r="F2648" s="29">
        <f ca="1">IF(E2648&gt;0,D2648*Calculator!$G$22/12,0)</f>
        <v>0</v>
      </c>
      <c r="G2648" s="29">
        <f ca="1">IF(E2648&gt;0,(IFERROR(-PMT(Calculator!$G$22/12,Calculator!$G$23*12,Calculator!$G$20),0))-F2648,0)</f>
        <v>0</v>
      </c>
      <c r="H2648" s="29">
        <f t="shared" ca="1" si="168"/>
        <v>5870.9749814255792</v>
      </c>
      <c r="I2648" s="29">
        <f t="shared" ca="1" si="166"/>
        <v>1.0455160925826374</v>
      </c>
      <c r="J2648" s="30">
        <f>Calculator!$G$40</f>
        <v>6.5000000000000002E-2</v>
      </c>
      <c r="K2648" s="29">
        <f ca="1">IF(C2648&gt;=Calculator!$G$27,IF(DAY($C2648)=1,Calculator!$G$34/2,IF(DAY($C2648)=15,Calculator!$G$34/2,0)),0)</f>
        <v>0</v>
      </c>
      <c r="L2648" s="29">
        <f ca="1">IF(DAY($C2648)=28,IF(H2648=0,0,Calculator!$G$35),0)</f>
        <v>0</v>
      </c>
      <c r="M2648" s="29">
        <f ca="1">IF(I2648&gt;0,IF(DAY($C2648)=1,SUM(INDIRECT("I"&amp;(ROW(C2647)-DAY(C2647))):I2647),0),0)</f>
        <v>0</v>
      </c>
      <c r="N2648" s="29">
        <f ca="1">IF(C2648&lt;Calculator!$G$27,0,IF(C2648=Calculator!$G$27,Calculator!$G$39,IF(H2648-K2648&lt;=0,IF(D2648&gt;Calculator!$G$39,IF(H2648-K2648+E2648+L2648+M2648+Calculator!$G$39&gt;Calculator!$G$39,Calculator!$G$39-(H2648+E2648+L2648+M2648-K2648),Calculator!$G$39),D2648),0)))</f>
        <v>0</v>
      </c>
    </row>
    <row r="2649" spans="1:14" ht="15.75" thickBot="1">
      <c r="A2649" s="33" t="str">
        <f ca="1">IF(C2649=Calculator!$H$27,"F",IF(Daily!D2649+Daily!H2649=0,IF(D2648+H2648&gt;0,"L",""),""))</f>
        <v/>
      </c>
      <c r="B2649" s="34">
        <v>2648</v>
      </c>
      <c r="C2649" s="19">
        <f t="shared" ca="1" si="165"/>
        <v>48578</v>
      </c>
      <c r="D2649" s="29">
        <f t="shared" ca="1" si="167"/>
        <v>17162.700433354687</v>
      </c>
      <c r="E2649" s="29">
        <f ca="1">IF(C2649&lt;Calculator!$D$26,0,IF(DAY($C2649)=1,IF(D2649-Calculator!$G$24&gt;0,Calculator!$G$24,D2649),0))</f>
        <v>0</v>
      </c>
      <c r="F2649" s="29">
        <f ca="1">IF(E2649&gt;0,D2649*Calculator!$G$22/12,0)</f>
        <v>0</v>
      </c>
      <c r="G2649" s="29">
        <f ca="1">IF(E2649&gt;0,(IFERROR(-PMT(Calculator!$G$22/12,Calculator!$G$23*12,Calculator!$G$20),0))-F2649,0)</f>
        <v>0</v>
      </c>
      <c r="H2649" s="29">
        <f t="shared" ca="1" si="168"/>
        <v>5870.9749814255792</v>
      </c>
      <c r="I2649" s="29">
        <f t="shared" ca="1" si="166"/>
        <v>1.0455160925826374</v>
      </c>
      <c r="J2649" s="30">
        <f>Calculator!$G$40</f>
        <v>6.5000000000000002E-2</v>
      </c>
      <c r="K2649" s="29">
        <f ca="1">IF(C2649&gt;=Calculator!$G$27,IF(DAY($C2649)=1,Calculator!$G$34/2,IF(DAY($C2649)=15,Calculator!$G$34/2,0)),0)</f>
        <v>0</v>
      </c>
      <c r="L2649" s="29">
        <f ca="1">IF(DAY($C2649)=28,IF(H2649=0,0,Calculator!$G$35),0)</f>
        <v>0</v>
      </c>
      <c r="M2649" s="29">
        <f ca="1">IF(I2649&gt;0,IF(DAY($C2649)=1,SUM(INDIRECT("I"&amp;(ROW(C2648)-DAY(C2648))):I2648),0),0)</f>
        <v>0</v>
      </c>
      <c r="N2649" s="29">
        <f ca="1">IF(C2649&lt;Calculator!$G$27,0,IF(C2649=Calculator!$G$27,Calculator!$G$39,IF(H2649-K2649&lt;=0,IF(D2649&gt;Calculator!$G$39,IF(H2649-K2649+E2649+L2649+M2649+Calculator!$G$39&gt;Calculator!$G$39,Calculator!$G$39-(H2649+E2649+L2649+M2649-K2649),Calculator!$G$39),D2649),0)))</f>
        <v>0</v>
      </c>
    </row>
    <row r="2650" spans="1:14" ht="15.75" thickBot="1">
      <c r="A2650" s="33" t="str">
        <f ca="1">IF(C2650=Calculator!$H$27,"F",IF(Daily!D2650+Daily!H2650=0,IF(D2649+H2649&gt;0,"L",""),""))</f>
        <v/>
      </c>
      <c r="B2650" s="34">
        <v>2649</v>
      </c>
      <c r="C2650" s="19">
        <f t="shared" ca="1" si="165"/>
        <v>48579</v>
      </c>
      <c r="D2650" s="29">
        <f t="shared" ca="1" si="167"/>
        <v>17162.700433354687</v>
      </c>
      <c r="E2650" s="29">
        <f ca="1">IF(C2650&lt;Calculator!$D$26,0,IF(DAY($C2650)=1,IF(D2650-Calculator!$G$24&gt;0,Calculator!$G$24,D2650),0))</f>
        <v>0</v>
      </c>
      <c r="F2650" s="29">
        <f ca="1">IF(E2650&gt;0,D2650*Calculator!$G$22/12,0)</f>
        <v>0</v>
      </c>
      <c r="G2650" s="29">
        <f ca="1">IF(E2650&gt;0,(IFERROR(-PMT(Calculator!$G$22/12,Calculator!$G$23*12,Calculator!$G$20),0))-F2650,0)</f>
        <v>0</v>
      </c>
      <c r="H2650" s="29">
        <f t="shared" ca="1" si="168"/>
        <v>5870.9749814255792</v>
      </c>
      <c r="I2650" s="29">
        <f t="shared" ca="1" si="166"/>
        <v>1.0455160925826374</v>
      </c>
      <c r="J2650" s="30">
        <f>Calculator!$G$40</f>
        <v>6.5000000000000002E-2</v>
      </c>
      <c r="K2650" s="29">
        <f ca="1">IF(C2650&gt;=Calculator!$G$27,IF(DAY($C2650)=1,Calculator!$G$34/2,IF(DAY($C2650)=15,Calculator!$G$34/2,0)),0)</f>
        <v>0</v>
      </c>
      <c r="L2650" s="29">
        <f ca="1">IF(DAY($C2650)=28,IF(H2650=0,0,Calculator!$G$35),0)</f>
        <v>0</v>
      </c>
      <c r="M2650" s="29">
        <f ca="1">IF(I2650&gt;0,IF(DAY($C2650)=1,SUM(INDIRECT("I"&amp;(ROW(C2649)-DAY(C2649))):I2649),0),0)</f>
        <v>0</v>
      </c>
      <c r="N2650" s="29">
        <f ca="1">IF(C2650&lt;Calculator!$G$27,0,IF(C2650=Calculator!$G$27,Calculator!$G$39,IF(H2650-K2650&lt;=0,IF(D2650&gt;Calculator!$G$39,IF(H2650-K2650+E2650+L2650+M2650+Calculator!$G$39&gt;Calculator!$G$39,Calculator!$G$39-(H2650+E2650+L2650+M2650-K2650),Calculator!$G$39),D2650),0)))</f>
        <v>0</v>
      </c>
    </row>
    <row r="2651" spans="1:14" ht="15.75" thickBot="1">
      <c r="A2651" s="33" t="str">
        <f ca="1">IF(C2651=Calculator!$H$27,"F",IF(Daily!D2651+Daily!H2651=0,IF(D2650+H2650&gt;0,"L",""),""))</f>
        <v/>
      </c>
      <c r="B2651" s="34">
        <v>2650</v>
      </c>
      <c r="C2651" s="19">
        <f t="shared" ca="1" si="165"/>
        <v>48580</v>
      </c>
      <c r="D2651" s="29">
        <f t="shared" ca="1" si="167"/>
        <v>17162.700433354687</v>
      </c>
      <c r="E2651" s="29">
        <f ca="1">IF(C2651&lt;Calculator!$D$26,0,IF(DAY($C2651)=1,IF(D2651-Calculator!$G$24&gt;0,Calculator!$G$24,D2651),0))</f>
        <v>1878.8756805424866</v>
      </c>
      <c r="F2651" s="29">
        <f ca="1">IF(E2651&gt;0,D2651*Calculator!$G$22/12,0)</f>
        <v>71.511251805644534</v>
      </c>
      <c r="G2651" s="29">
        <f ca="1">IF(E2651&gt;0,(IFERROR(-PMT(Calculator!$G$22/12,Calculator!$G$23*12,Calculator!$G$20),0))-F2651,0)</f>
        <v>1807.364428736842</v>
      </c>
      <c r="H2651" s="29">
        <f t="shared" ca="1" si="168"/>
        <v>5870.9749814255792</v>
      </c>
      <c r="I2651" s="29">
        <f t="shared" ca="1" si="166"/>
        <v>1.0455160925826374</v>
      </c>
      <c r="J2651" s="30">
        <f>Calculator!$G$40</f>
        <v>6.5000000000000002E-2</v>
      </c>
      <c r="K2651" s="29">
        <f ca="1">IF(C2651&gt;=Calculator!$G$27,IF(DAY($C2651)=1,Calculator!$G$34/2,IF(DAY($C2651)=15,Calculator!$G$34/2,0)),0)</f>
        <v>4500</v>
      </c>
      <c r="L2651" s="29">
        <f ca="1">IF(DAY($C2651)=28,IF(H2651=0,0,Calculator!$G$35),0)</f>
        <v>0</v>
      </c>
      <c r="M2651" s="29">
        <f ca="1">IF(I2651&gt;0,IF(DAY($C2651)=1,SUM(INDIRECT("I"&amp;(ROW(C2650)-DAY(C2650))):I2650),0),0)</f>
        <v>21.37871785397094</v>
      </c>
      <c r="N2651" s="29">
        <f ca="1">IF(C2651&lt;Calculator!$G$27,0,IF(C2651=Calculator!$G$27,Calculator!$G$39,IF(H2651-K2651&lt;=0,IF(D2651&gt;Calculator!$G$39,IF(H2651-K2651+E2651+L2651+M2651+Calculator!$G$39&gt;Calculator!$G$39,Calculator!$G$39-(H2651+E2651+L2651+M2651-K2651),Calculator!$G$39),D2651),0)))</f>
        <v>0</v>
      </c>
    </row>
    <row r="2652" spans="1:14" ht="15.75" thickBot="1">
      <c r="A2652" s="33" t="str">
        <f ca="1">IF(C2652=Calculator!$H$27,"F",IF(Daily!D2652+Daily!H2652=0,IF(D2651+H2651&gt;0,"L",""),""))</f>
        <v/>
      </c>
      <c r="B2652" s="34">
        <v>2651</v>
      </c>
      <c r="C2652" s="19">
        <f t="shared" ca="1" si="165"/>
        <v>48581</v>
      </c>
      <c r="D2652" s="29">
        <f t="shared" ca="1" si="167"/>
        <v>15355.336004617844</v>
      </c>
      <c r="E2652" s="29">
        <f ca="1">IF(C2652&lt;Calculator!$D$26,0,IF(DAY($C2652)=1,IF(D2652-Calculator!$G$24&gt;0,Calculator!$G$24,D2652),0))</f>
        <v>0</v>
      </c>
      <c r="F2652" s="29">
        <f ca="1">IF(E2652&gt;0,D2652*Calculator!$G$22/12,0)</f>
        <v>0</v>
      </c>
      <c r="G2652" s="29">
        <f ca="1">IF(E2652&gt;0,(IFERROR(-PMT(Calculator!$G$22/12,Calculator!$G$23*12,Calculator!$G$20),0))-F2652,0)</f>
        <v>0</v>
      </c>
      <c r="H2652" s="29">
        <f t="shared" ca="1" si="168"/>
        <v>3271.2293798220371</v>
      </c>
      <c r="I2652" s="29">
        <f t="shared" ca="1" si="166"/>
        <v>0.58254769777652715</v>
      </c>
      <c r="J2652" s="30">
        <f>Calculator!$G$40</f>
        <v>6.5000000000000002E-2</v>
      </c>
      <c r="K2652" s="29">
        <f ca="1">IF(C2652&gt;=Calculator!$G$27,IF(DAY($C2652)=1,Calculator!$G$34/2,IF(DAY($C2652)=15,Calculator!$G$34/2,0)),0)</f>
        <v>0</v>
      </c>
      <c r="L2652" s="29">
        <f ca="1">IF(DAY($C2652)=28,IF(H2652=0,0,Calculator!$G$35),0)</f>
        <v>0</v>
      </c>
      <c r="M2652" s="29">
        <f ca="1">IF(I2652&gt;0,IF(DAY($C2652)=1,SUM(INDIRECT("I"&amp;(ROW(C2651)-DAY(C2651))):I2651),0),0)</f>
        <v>0</v>
      </c>
      <c r="N2652" s="29">
        <f ca="1">IF(C2652&lt;Calculator!$G$27,0,IF(C2652=Calculator!$G$27,Calculator!$G$39,IF(H2652-K2652&lt;=0,IF(D2652&gt;Calculator!$G$39,IF(H2652-K2652+E2652+L2652+M2652+Calculator!$G$39&gt;Calculator!$G$39,Calculator!$G$39-(H2652+E2652+L2652+M2652-K2652),Calculator!$G$39),D2652),0)))</f>
        <v>0</v>
      </c>
    </row>
    <row r="2653" spans="1:14" ht="15.75" thickBot="1">
      <c r="A2653" s="33" t="str">
        <f ca="1">IF(C2653=Calculator!$H$27,"F",IF(Daily!D2653+Daily!H2653=0,IF(D2652+H2652&gt;0,"L",""),""))</f>
        <v/>
      </c>
      <c r="B2653" s="34">
        <v>2652</v>
      </c>
      <c r="C2653" s="19">
        <f t="shared" ca="1" si="165"/>
        <v>48582</v>
      </c>
      <c r="D2653" s="29">
        <f t="shared" ca="1" si="167"/>
        <v>15355.336004617844</v>
      </c>
      <c r="E2653" s="29">
        <f ca="1">IF(C2653&lt;Calculator!$D$26,0,IF(DAY($C2653)=1,IF(D2653-Calculator!$G$24&gt;0,Calculator!$G$24,D2653),0))</f>
        <v>0</v>
      </c>
      <c r="F2653" s="29">
        <f ca="1">IF(E2653&gt;0,D2653*Calculator!$G$22/12,0)</f>
        <v>0</v>
      </c>
      <c r="G2653" s="29">
        <f ca="1">IF(E2653&gt;0,(IFERROR(-PMT(Calculator!$G$22/12,Calculator!$G$23*12,Calculator!$G$20),0))-F2653,0)</f>
        <v>0</v>
      </c>
      <c r="H2653" s="29">
        <f t="shared" ca="1" si="168"/>
        <v>3271.2293798220371</v>
      </c>
      <c r="I2653" s="29">
        <f t="shared" ca="1" si="166"/>
        <v>0.58254769777652715</v>
      </c>
      <c r="J2653" s="30">
        <f>Calculator!$G$40</f>
        <v>6.5000000000000002E-2</v>
      </c>
      <c r="K2653" s="29">
        <f ca="1">IF(C2653&gt;=Calculator!$G$27,IF(DAY($C2653)=1,Calculator!$G$34/2,IF(DAY($C2653)=15,Calculator!$G$34/2,0)),0)</f>
        <v>0</v>
      </c>
      <c r="L2653" s="29">
        <f ca="1">IF(DAY($C2653)=28,IF(H2653=0,0,Calculator!$G$35),0)</f>
        <v>0</v>
      </c>
      <c r="M2653" s="29">
        <f ca="1">IF(I2653&gt;0,IF(DAY($C2653)=1,SUM(INDIRECT("I"&amp;(ROW(C2652)-DAY(C2652))):I2652),0),0)</f>
        <v>0</v>
      </c>
      <c r="N2653" s="29">
        <f ca="1">IF(C2653&lt;Calculator!$G$27,0,IF(C2653=Calculator!$G$27,Calculator!$G$39,IF(H2653-K2653&lt;=0,IF(D2653&gt;Calculator!$G$39,IF(H2653-K2653+E2653+L2653+M2653+Calculator!$G$39&gt;Calculator!$G$39,Calculator!$G$39-(H2653+E2653+L2653+M2653-K2653),Calculator!$G$39),D2653),0)))</f>
        <v>0</v>
      </c>
    </row>
    <row r="2654" spans="1:14" ht="15.75" thickBot="1">
      <c r="A2654" s="33" t="str">
        <f ca="1">IF(C2654=Calculator!$H$27,"F",IF(Daily!D2654+Daily!H2654=0,IF(D2653+H2653&gt;0,"L",""),""))</f>
        <v/>
      </c>
      <c r="B2654" s="34">
        <v>2653</v>
      </c>
      <c r="C2654" s="19">
        <f t="shared" ca="1" si="165"/>
        <v>48583</v>
      </c>
      <c r="D2654" s="29">
        <f t="shared" ca="1" si="167"/>
        <v>15355.336004617844</v>
      </c>
      <c r="E2654" s="29">
        <f ca="1">IF(C2654&lt;Calculator!$D$26,0,IF(DAY($C2654)=1,IF(D2654-Calculator!$G$24&gt;0,Calculator!$G$24,D2654),0))</f>
        <v>0</v>
      </c>
      <c r="F2654" s="29">
        <f ca="1">IF(E2654&gt;0,D2654*Calculator!$G$22/12,0)</f>
        <v>0</v>
      </c>
      <c r="G2654" s="29">
        <f ca="1">IF(E2654&gt;0,(IFERROR(-PMT(Calculator!$G$22/12,Calculator!$G$23*12,Calculator!$G$20),0))-F2654,0)</f>
        <v>0</v>
      </c>
      <c r="H2654" s="29">
        <f t="shared" ca="1" si="168"/>
        <v>3271.2293798220371</v>
      </c>
      <c r="I2654" s="29">
        <f t="shared" ca="1" si="166"/>
        <v>0.58254769777652715</v>
      </c>
      <c r="J2654" s="30">
        <f>Calculator!$G$40</f>
        <v>6.5000000000000002E-2</v>
      </c>
      <c r="K2654" s="29">
        <f ca="1">IF(C2654&gt;=Calculator!$G$27,IF(DAY($C2654)=1,Calculator!$G$34/2,IF(DAY($C2654)=15,Calculator!$G$34/2,0)),0)</f>
        <v>0</v>
      </c>
      <c r="L2654" s="29">
        <f ca="1">IF(DAY($C2654)=28,IF(H2654=0,0,Calculator!$G$35),0)</f>
        <v>0</v>
      </c>
      <c r="M2654" s="29">
        <f ca="1">IF(I2654&gt;0,IF(DAY($C2654)=1,SUM(INDIRECT("I"&amp;(ROW(C2653)-DAY(C2653))):I2653),0),0)</f>
        <v>0</v>
      </c>
      <c r="N2654" s="29">
        <f ca="1">IF(C2654&lt;Calculator!$G$27,0,IF(C2654=Calculator!$G$27,Calculator!$G$39,IF(H2654-K2654&lt;=0,IF(D2654&gt;Calculator!$G$39,IF(H2654-K2654+E2654+L2654+M2654+Calculator!$G$39&gt;Calculator!$G$39,Calculator!$G$39-(H2654+E2654+L2654+M2654-K2654),Calculator!$G$39),D2654),0)))</f>
        <v>0</v>
      </c>
    </row>
    <row r="2655" spans="1:14" ht="15.75" thickBot="1">
      <c r="A2655" s="33" t="str">
        <f ca="1">IF(C2655=Calculator!$H$27,"F",IF(Daily!D2655+Daily!H2655=0,IF(D2654+H2654&gt;0,"L",""),""))</f>
        <v/>
      </c>
      <c r="B2655" s="34">
        <v>2654</v>
      </c>
      <c r="C2655" s="19">
        <f t="shared" ca="1" si="165"/>
        <v>48584</v>
      </c>
      <c r="D2655" s="29">
        <f t="shared" ca="1" si="167"/>
        <v>15355.336004617844</v>
      </c>
      <c r="E2655" s="29">
        <f ca="1">IF(C2655&lt;Calculator!$D$26,0,IF(DAY($C2655)=1,IF(D2655-Calculator!$G$24&gt;0,Calculator!$G$24,D2655),0))</f>
        <v>0</v>
      </c>
      <c r="F2655" s="29">
        <f ca="1">IF(E2655&gt;0,D2655*Calculator!$G$22/12,0)</f>
        <v>0</v>
      </c>
      <c r="G2655" s="29">
        <f ca="1">IF(E2655&gt;0,(IFERROR(-PMT(Calculator!$G$22/12,Calculator!$G$23*12,Calculator!$G$20),0))-F2655,0)</f>
        <v>0</v>
      </c>
      <c r="H2655" s="29">
        <f t="shared" ca="1" si="168"/>
        <v>3271.2293798220371</v>
      </c>
      <c r="I2655" s="29">
        <f t="shared" ca="1" si="166"/>
        <v>0.58254769777652715</v>
      </c>
      <c r="J2655" s="30">
        <f>Calculator!$G$40</f>
        <v>6.5000000000000002E-2</v>
      </c>
      <c r="K2655" s="29">
        <f ca="1">IF(C2655&gt;=Calculator!$G$27,IF(DAY($C2655)=1,Calculator!$G$34/2,IF(DAY($C2655)=15,Calculator!$G$34/2,0)),0)</f>
        <v>0</v>
      </c>
      <c r="L2655" s="29">
        <f ca="1">IF(DAY($C2655)=28,IF(H2655=0,0,Calculator!$G$35),0)</f>
        <v>0</v>
      </c>
      <c r="M2655" s="29">
        <f ca="1">IF(I2655&gt;0,IF(DAY($C2655)=1,SUM(INDIRECT("I"&amp;(ROW(C2654)-DAY(C2654))):I2654),0),0)</f>
        <v>0</v>
      </c>
      <c r="N2655" s="29">
        <f ca="1">IF(C2655&lt;Calculator!$G$27,0,IF(C2655=Calculator!$G$27,Calculator!$G$39,IF(H2655-K2655&lt;=0,IF(D2655&gt;Calculator!$G$39,IF(H2655-K2655+E2655+L2655+M2655+Calculator!$G$39&gt;Calculator!$G$39,Calculator!$G$39-(H2655+E2655+L2655+M2655-K2655),Calculator!$G$39),D2655),0)))</f>
        <v>0</v>
      </c>
    </row>
    <row r="2656" spans="1:14" ht="15.75" thickBot="1">
      <c r="A2656" s="33" t="str">
        <f ca="1">IF(C2656=Calculator!$H$27,"F",IF(Daily!D2656+Daily!H2656=0,IF(D2655+H2655&gt;0,"L",""),""))</f>
        <v/>
      </c>
      <c r="B2656" s="34">
        <v>2655</v>
      </c>
      <c r="C2656" s="19">
        <f t="shared" ca="1" si="165"/>
        <v>48585</v>
      </c>
      <c r="D2656" s="29">
        <f t="shared" ca="1" si="167"/>
        <v>15355.336004617844</v>
      </c>
      <c r="E2656" s="29">
        <f ca="1">IF(C2656&lt;Calculator!$D$26,0,IF(DAY($C2656)=1,IF(D2656-Calculator!$G$24&gt;0,Calculator!$G$24,D2656),0))</f>
        <v>0</v>
      </c>
      <c r="F2656" s="29">
        <f ca="1">IF(E2656&gt;0,D2656*Calculator!$G$22/12,0)</f>
        <v>0</v>
      </c>
      <c r="G2656" s="29">
        <f ca="1">IF(E2656&gt;0,(IFERROR(-PMT(Calculator!$G$22/12,Calculator!$G$23*12,Calculator!$G$20),0))-F2656,0)</f>
        <v>0</v>
      </c>
      <c r="H2656" s="29">
        <f t="shared" ca="1" si="168"/>
        <v>3271.2293798220371</v>
      </c>
      <c r="I2656" s="29">
        <f t="shared" ca="1" si="166"/>
        <v>0.58254769777652715</v>
      </c>
      <c r="J2656" s="30">
        <f>Calculator!$G$40</f>
        <v>6.5000000000000002E-2</v>
      </c>
      <c r="K2656" s="29">
        <f ca="1">IF(C2656&gt;=Calculator!$G$27,IF(DAY($C2656)=1,Calculator!$G$34/2,IF(DAY($C2656)=15,Calculator!$G$34/2,0)),0)</f>
        <v>0</v>
      </c>
      <c r="L2656" s="29">
        <f ca="1">IF(DAY($C2656)=28,IF(H2656=0,0,Calculator!$G$35),0)</f>
        <v>0</v>
      </c>
      <c r="M2656" s="29">
        <f ca="1">IF(I2656&gt;0,IF(DAY($C2656)=1,SUM(INDIRECT("I"&amp;(ROW(C2655)-DAY(C2655))):I2655),0),0)</f>
        <v>0</v>
      </c>
      <c r="N2656" s="29">
        <f ca="1">IF(C2656&lt;Calculator!$G$27,0,IF(C2656=Calculator!$G$27,Calculator!$G$39,IF(H2656-K2656&lt;=0,IF(D2656&gt;Calculator!$G$39,IF(H2656-K2656+E2656+L2656+M2656+Calculator!$G$39&gt;Calculator!$G$39,Calculator!$G$39-(H2656+E2656+L2656+M2656-K2656),Calculator!$G$39),D2656),0)))</f>
        <v>0</v>
      </c>
    </row>
    <row r="2657" spans="1:14" ht="15.75" thickBot="1">
      <c r="A2657" s="33" t="str">
        <f ca="1">IF(C2657=Calculator!$H$27,"F",IF(Daily!D2657+Daily!H2657=0,IF(D2656+H2656&gt;0,"L",""),""))</f>
        <v/>
      </c>
      <c r="B2657" s="34">
        <v>2656</v>
      </c>
      <c r="C2657" s="19">
        <f t="shared" ca="1" si="165"/>
        <v>48586</v>
      </c>
      <c r="D2657" s="29">
        <f t="shared" ca="1" si="167"/>
        <v>15355.336004617844</v>
      </c>
      <c r="E2657" s="29">
        <f ca="1">IF(C2657&lt;Calculator!$D$26,0,IF(DAY($C2657)=1,IF(D2657-Calculator!$G$24&gt;0,Calculator!$G$24,D2657),0))</f>
        <v>0</v>
      </c>
      <c r="F2657" s="29">
        <f ca="1">IF(E2657&gt;0,D2657*Calculator!$G$22/12,0)</f>
        <v>0</v>
      </c>
      <c r="G2657" s="29">
        <f ca="1">IF(E2657&gt;0,(IFERROR(-PMT(Calculator!$G$22/12,Calculator!$G$23*12,Calculator!$G$20),0))-F2657,0)</f>
        <v>0</v>
      </c>
      <c r="H2657" s="29">
        <f t="shared" ca="1" si="168"/>
        <v>3271.2293798220371</v>
      </c>
      <c r="I2657" s="29">
        <f t="shared" ca="1" si="166"/>
        <v>0.58254769777652715</v>
      </c>
      <c r="J2657" s="30">
        <f>Calculator!$G$40</f>
        <v>6.5000000000000002E-2</v>
      </c>
      <c r="K2657" s="29">
        <f ca="1">IF(C2657&gt;=Calculator!$G$27,IF(DAY($C2657)=1,Calculator!$G$34/2,IF(DAY($C2657)=15,Calculator!$G$34/2,0)),0)</f>
        <v>0</v>
      </c>
      <c r="L2657" s="29">
        <f ca="1">IF(DAY($C2657)=28,IF(H2657=0,0,Calculator!$G$35),0)</f>
        <v>0</v>
      </c>
      <c r="M2657" s="29">
        <f ca="1">IF(I2657&gt;0,IF(DAY($C2657)=1,SUM(INDIRECT("I"&amp;(ROW(C2656)-DAY(C2656))):I2656),0),0)</f>
        <v>0</v>
      </c>
      <c r="N2657" s="29">
        <f ca="1">IF(C2657&lt;Calculator!$G$27,0,IF(C2657=Calculator!$G$27,Calculator!$G$39,IF(H2657-K2657&lt;=0,IF(D2657&gt;Calculator!$G$39,IF(H2657-K2657+E2657+L2657+M2657+Calculator!$G$39&gt;Calculator!$G$39,Calculator!$G$39-(H2657+E2657+L2657+M2657-K2657),Calculator!$G$39),D2657),0)))</f>
        <v>0</v>
      </c>
    </row>
    <row r="2658" spans="1:14" ht="15.75" thickBot="1">
      <c r="A2658" s="33" t="str">
        <f ca="1">IF(C2658=Calculator!$H$27,"F",IF(Daily!D2658+Daily!H2658=0,IF(D2657+H2657&gt;0,"L",""),""))</f>
        <v/>
      </c>
      <c r="B2658" s="34">
        <v>2657</v>
      </c>
      <c r="C2658" s="19">
        <f t="shared" ca="1" si="165"/>
        <v>48587</v>
      </c>
      <c r="D2658" s="29">
        <f t="shared" ca="1" si="167"/>
        <v>15355.336004617844</v>
      </c>
      <c r="E2658" s="29">
        <f ca="1">IF(C2658&lt;Calculator!$D$26,0,IF(DAY($C2658)=1,IF(D2658-Calculator!$G$24&gt;0,Calculator!$G$24,D2658),0))</f>
        <v>0</v>
      </c>
      <c r="F2658" s="29">
        <f ca="1">IF(E2658&gt;0,D2658*Calculator!$G$22/12,0)</f>
        <v>0</v>
      </c>
      <c r="G2658" s="29">
        <f ca="1">IF(E2658&gt;0,(IFERROR(-PMT(Calculator!$G$22/12,Calculator!$G$23*12,Calculator!$G$20),0))-F2658,0)</f>
        <v>0</v>
      </c>
      <c r="H2658" s="29">
        <f t="shared" ca="1" si="168"/>
        <v>3271.2293798220371</v>
      </c>
      <c r="I2658" s="29">
        <f t="shared" ca="1" si="166"/>
        <v>0.58254769777652715</v>
      </c>
      <c r="J2658" s="30">
        <f>Calculator!$G$40</f>
        <v>6.5000000000000002E-2</v>
      </c>
      <c r="K2658" s="29">
        <f ca="1">IF(C2658&gt;=Calculator!$G$27,IF(DAY($C2658)=1,Calculator!$G$34/2,IF(DAY($C2658)=15,Calculator!$G$34/2,0)),0)</f>
        <v>0</v>
      </c>
      <c r="L2658" s="29">
        <f ca="1">IF(DAY($C2658)=28,IF(H2658=0,0,Calculator!$G$35),0)</f>
        <v>0</v>
      </c>
      <c r="M2658" s="29">
        <f ca="1">IF(I2658&gt;0,IF(DAY($C2658)=1,SUM(INDIRECT("I"&amp;(ROW(C2657)-DAY(C2657))):I2657),0),0)</f>
        <v>0</v>
      </c>
      <c r="N2658" s="29">
        <f ca="1">IF(C2658&lt;Calculator!$G$27,0,IF(C2658=Calculator!$G$27,Calculator!$G$39,IF(H2658-K2658&lt;=0,IF(D2658&gt;Calculator!$G$39,IF(H2658-K2658+E2658+L2658+M2658+Calculator!$G$39&gt;Calculator!$G$39,Calculator!$G$39-(H2658+E2658+L2658+M2658-K2658),Calculator!$G$39),D2658),0)))</f>
        <v>0</v>
      </c>
    </row>
    <row r="2659" spans="1:14" ht="15.75" thickBot="1">
      <c r="A2659" s="33" t="str">
        <f ca="1">IF(C2659=Calculator!$H$27,"F",IF(Daily!D2659+Daily!H2659=0,IF(D2658+H2658&gt;0,"L",""),""))</f>
        <v/>
      </c>
      <c r="B2659" s="34">
        <v>2658</v>
      </c>
      <c r="C2659" s="19">
        <f t="shared" ca="1" si="165"/>
        <v>48588</v>
      </c>
      <c r="D2659" s="29">
        <f t="shared" ca="1" si="167"/>
        <v>15355.336004617844</v>
      </c>
      <c r="E2659" s="29">
        <f ca="1">IF(C2659&lt;Calculator!$D$26,0,IF(DAY($C2659)=1,IF(D2659-Calculator!$G$24&gt;0,Calculator!$G$24,D2659),0))</f>
        <v>0</v>
      </c>
      <c r="F2659" s="29">
        <f ca="1">IF(E2659&gt;0,D2659*Calculator!$G$22/12,0)</f>
        <v>0</v>
      </c>
      <c r="G2659" s="29">
        <f ca="1">IF(E2659&gt;0,(IFERROR(-PMT(Calculator!$G$22/12,Calculator!$G$23*12,Calculator!$G$20),0))-F2659,0)</f>
        <v>0</v>
      </c>
      <c r="H2659" s="29">
        <f t="shared" ca="1" si="168"/>
        <v>3271.2293798220371</v>
      </c>
      <c r="I2659" s="29">
        <f t="shared" ca="1" si="166"/>
        <v>0.58254769777652715</v>
      </c>
      <c r="J2659" s="30">
        <f>Calculator!$G$40</f>
        <v>6.5000000000000002E-2</v>
      </c>
      <c r="K2659" s="29">
        <f ca="1">IF(C2659&gt;=Calculator!$G$27,IF(DAY($C2659)=1,Calculator!$G$34/2,IF(DAY($C2659)=15,Calculator!$G$34/2,0)),0)</f>
        <v>0</v>
      </c>
      <c r="L2659" s="29">
        <f ca="1">IF(DAY($C2659)=28,IF(H2659=0,0,Calculator!$G$35),0)</f>
        <v>0</v>
      </c>
      <c r="M2659" s="29">
        <f ca="1">IF(I2659&gt;0,IF(DAY($C2659)=1,SUM(INDIRECT("I"&amp;(ROW(C2658)-DAY(C2658))):I2658),0),0)</f>
        <v>0</v>
      </c>
      <c r="N2659" s="29">
        <f ca="1">IF(C2659&lt;Calculator!$G$27,0,IF(C2659=Calculator!$G$27,Calculator!$G$39,IF(H2659-K2659&lt;=0,IF(D2659&gt;Calculator!$G$39,IF(H2659-K2659+E2659+L2659+M2659+Calculator!$G$39&gt;Calculator!$G$39,Calculator!$G$39-(H2659+E2659+L2659+M2659-K2659),Calculator!$G$39),D2659),0)))</f>
        <v>0</v>
      </c>
    </row>
    <row r="2660" spans="1:14" ht="15.75" thickBot="1">
      <c r="A2660" s="33" t="str">
        <f ca="1">IF(C2660=Calculator!$H$27,"F",IF(Daily!D2660+Daily!H2660=0,IF(D2659+H2659&gt;0,"L",""),""))</f>
        <v/>
      </c>
      <c r="B2660" s="34">
        <v>2659</v>
      </c>
      <c r="C2660" s="19">
        <f t="shared" ca="1" si="165"/>
        <v>48589</v>
      </c>
      <c r="D2660" s="29">
        <f t="shared" ca="1" si="167"/>
        <v>15355.336004617844</v>
      </c>
      <c r="E2660" s="29">
        <f ca="1">IF(C2660&lt;Calculator!$D$26,0,IF(DAY($C2660)=1,IF(D2660-Calculator!$G$24&gt;0,Calculator!$G$24,D2660),0))</f>
        <v>0</v>
      </c>
      <c r="F2660" s="29">
        <f ca="1">IF(E2660&gt;0,D2660*Calculator!$G$22/12,0)</f>
        <v>0</v>
      </c>
      <c r="G2660" s="29">
        <f ca="1">IF(E2660&gt;0,(IFERROR(-PMT(Calculator!$G$22/12,Calculator!$G$23*12,Calculator!$G$20),0))-F2660,0)</f>
        <v>0</v>
      </c>
      <c r="H2660" s="29">
        <f t="shared" ca="1" si="168"/>
        <v>3271.2293798220371</v>
      </c>
      <c r="I2660" s="29">
        <f t="shared" ca="1" si="166"/>
        <v>0.58254769777652715</v>
      </c>
      <c r="J2660" s="30">
        <f>Calculator!$G$40</f>
        <v>6.5000000000000002E-2</v>
      </c>
      <c r="K2660" s="29">
        <f ca="1">IF(C2660&gt;=Calculator!$G$27,IF(DAY($C2660)=1,Calculator!$G$34/2,IF(DAY($C2660)=15,Calculator!$G$34/2,0)),0)</f>
        <v>0</v>
      </c>
      <c r="L2660" s="29">
        <f ca="1">IF(DAY($C2660)=28,IF(H2660=0,0,Calculator!$G$35),0)</f>
        <v>0</v>
      </c>
      <c r="M2660" s="29">
        <f ca="1">IF(I2660&gt;0,IF(DAY($C2660)=1,SUM(INDIRECT("I"&amp;(ROW(C2659)-DAY(C2659))):I2659),0),0)</f>
        <v>0</v>
      </c>
      <c r="N2660" s="29">
        <f ca="1">IF(C2660&lt;Calculator!$G$27,0,IF(C2660=Calculator!$G$27,Calculator!$G$39,IF(H2660-K2660&lt;=0,IF(D2660&gt;Calculator!$G$39,IF(H2660-K2660+E2660+L2660+M2660+Calculator!$G$39&gt;Calculator!$G$39,Calculator!$G$39-(H2660+E2660+L2660+M2660-K2660),Calculator!$G$39),D2660),0)))</f>
        <v>0</v>
      </c>
    </row>
    <row r="2661" spans="1:14" ht="15.75" thickBot="1">
      <c r="A2661" s="33" t="str">
        <f ca="1">IF(C2661=Calculator!$H$27,"F",IF(Daily!D2661+Daily!H2661=0,IF(D2660+H2660&gt;0,"L",""),""))</f>
        <v/>
      </c>
      <c r="B2661" s="34">
        <v>2660</v>
      </c>
      <c r="C2661" s="19">
        <f t="shared" ca="1" si="165"/>
        <v>48590</v>
      </c>
      <c r="D2661" s="29">
        <f t="shared" ca="1" si="167"/>
        <v>15355.336004617844</v>
      </c>
      <c r="E2661" s="29">
        <f ca="1">IF(C2661&lt;Calculator!$D$26,0,IF(DAY($C2661)=1,IF(D2661-Calculator!$G$24&gt;0,Calculator!$G$24,D2661),0))</f>
        <v>0</v>
      </c>
      <c r="F2661" s="29">
        <f ca="1">IF(E2661&gt;0,D2661*Calculator!$G$22/12,0)</f>
        <v>0</v>
      </c>
      <c r="G2661" s="29">
        <f ca="1">IF(E2661&gt;0,(IFERROR(-PMT(Calculator!$G$22/12,Calculator!$G$23*12,Calculator!$G$20),0))-F2661,0)</f>
        <v>0</v>
      </c>
      <c r="H2661" s="29">
        <f t="shared" ca="1" si="168"/>
        <v>3271.2293798220371</v>
      </c>
      <c r="I2661" s="29">
        <f t="shared" ca="1" si="166"/>
        <v>0.58254769777652715</v>
      </c>
      <c r="J2661" s="30">
        <f>Calculator!$G$40</f>
        <v>6.5000000000000002E-2</v>
      </c>
      <c r="K2661" s="29">
        <f ca="1">IF(C2661&gt;=Calculator!$G$27,IF(DAY($C2661)=1,Calculator!$G$34/2,IF(DAY($C2661)=15,Calculator!$G$34/2,0)),0)</f>
        <v>0</v>
      </c>
      <c r="L2661" s="29">
        <f ca="1">IF(DAY($C2661)=28,IF(H2661=0,0,Calculator!$G$35),0)</f>
        <v>0</v>
      </c>
      <c r="M2661" s="29">
        <f ca="1">IF(I2661&gt;0,IF(DAY($C2661)=1,SUM(INDIRECT("I"&amp;(ROW(C2660)-DAY(C2660))):I2660),0),0)</f>
        <v>0</v>
      </c>
      <c r="N2661" s="29">
        <f ca="1">IF(C2661&lt;Calculator!$G$27,0,IF(C2661=Calculator!$G$27,Calculator!$G$39,IF(H2661-K2661&lt;=0,IF(D2661&gt;Calculator!$G$39,IF(H2661-K2661+E2661+L2661+M2661+Calculator!$G$39&gt;Calculator!$G$39,Calculator!$G$39-(H2661+E2661+L2661+M2661-K2661),Calculator!$G$39),D2661),0)))</f>
        <v>0</v>
      </c>
    </row>
    <row r="2662" spans="1:14" ht="15.75" thickBot="1">
      <c r="A2662" s="33" t="str">
        <f ca="1">IF(C2662=Calculator!$H$27,"F",IF(Daily!D2662+Daily!H2662=0,IF(D2661+H2661&gt;0,"L",""),""))</f>
        <v/>
      </c>
      <c r="B2662" s="34">
        <v>2661</v>
      </c>
      <c r="C2662" s="19">
        <f t="shared" ca="1" si="165"/>
        <v>48591</v>
      </c>
      <c r="D2662" s="29">
        <f t="shared" ca="1" si="167"/>
        <v>15355.336004617844</v>
      </c>
      <c r="E2662" s="29">
        <f ca="1">IF(C2662&lt;Calculator!$D$26,0,IF(DAY($C2662)=1,IF(D2662-Calculator!$G$24&gt;0,Calculator!$G$24,D2662),0))</f>
        <v>0</v>
      </c>
      <c r="F2662" s="29">
        <f ca="1">IF(E2662&gt;0,D2662*Calculator!$G$22/12,0)</f>
        <v>0</v>
      </c>
      <c r="G2662" s="29">
        <f ca="1">IF(E2662&gt;0,(IFERROR(-PMT(Calculator!$G$22/12,Calculator!$G$23*12,Calculator!$G$20),0))-F2662,0)</f>
        <v>0</v>
      </c>
      <c r="H2662" s="29">
        <f t="shared" ca="1" si="168"/>
        <v>3271.2293798220371</v>
      </c>
      <c r="I2662" s="29">
        <f t="shared" ca="1" si="166"/>
        <v>0.58254769777652715</v>
      </c>
      <c r="J2662" s="30">
        <f>Calculator!$G$40</f>
        <v>6.5000000000000002E-2</v>
      </c>
      <c r="K2662" s="29">
        <f ca="1">IF(C2662&gt;=Calculator!$G$27,IF(DAY($C2662)=1,Calculator!$G$34/2,IF(DAY($C2662)=15,Calculator!$G$34/2,0)),0)</f>
        <v>0</v>
      </c>
      <c r="L2662" s="29">
        <f ca="1">IF(DAY($C2662)=28,IF(H2662=0,0,Calculator!$G$35),0)</f>
        <v>0</v>
      </c>
      <c r="M2662" s="29">
        <f ca="1">IF(I2662&gt;0,IF(DAY($C2662)=1,SUM(INDIRECT("I"&amp;(ROW(C2661)-DAY(C2661))):I2661),0),0)</f>
        <v>0</v>
      </c>
      <c r="N2662" s="29">
        <f ca="1">IF(C2662&lt;Calculator!$G$27,0,IF(C2662=Calculator!$G$27,Calculator!$G$39,IF(H2662-K2662&lt;=0,IF(D2662&gt;Calculator!$G$39,IF(H2662-K2662+E2662+L2662+M2662+Calculator!$G$39&gt;Calculator!$G$39,Calculator!$G$39-(H2662+E2662+L2662+M2662-K2662),Calculator!$G$39),D2662),0)))</f>
        <v>0</v>
      </c>
    </row>
    <row r="2663" spans="1:14" ht="15.75" thickBot="1">
      <c r="A2663" s="33" t="str">
        <f ca="1">IF(C2663=Calculator!$H$27,"F",IF(Daily!D2663+Daily!H2663=0,IF(D2662+H2662&gt;0,"L",""),""))</f>
        <v/>
      </c>
      <c r="B2663" s="34">
        <v>2662</v>
      </c>
      <c r="C2663" s="19">
        <f t="shared" ca="1" si="165"/>
        <v>48592</v>
      </c>
      <c r="D2663" s="29">
        <f t="shared" ca="1" si="167"/>
        <v>15355.336004617844</v>
      </c>
      <c r="E2663" s="29">
        <f ca="1">IF(C2663&lt;Calculator!$D$26,0,IF(DAY($C2663)=1,IF(D2663-Calculator!$G$24&gt;0,Calculator!$G$24,D2663),0))</f>
        <v>0</v>
      </c>
      <c r="F2663" s="29">
        <f ca="1">IF(E2663&gt;0,D2663*Calculator!$G$22/12,0)</f>
        <v>0</v>
      </c>
      <c r="G2663" s="29">
        <f ca="1">IF(E2663&gt;0,(IFERROR(-PMT(Calculator!$G$22/12,Calculator!$G$23*12,Calculator!$G$20),0))-F2663,0)</f>
        <v>0</v>
      </c>
      <c r="H2663" s="29">
        <f t="shared" ca="1" si="168"/>
        <v>3271.2293798220371</v>
      </c>
      <c r="I2663" s="29">
        <f t="shared" ca="1" si="166"/>
        <v>0.58254769777652715</v>
      </c>
      <c r="J2663" s="30">
        <f>Calculator!$G$40</f>
        <v>6.5000000000000002E-2</v>
      </c>
      <c r="K2663" s="29">
        <f ca="1">IF(C2663&gt;=Calculator!$G$27,IF(DAY($C2663)=1,Calculator!$G$34/2,IF(DAY($C2663)=15,Calculator!$G$34/2,0)),0)</f>
        <v>0</v>
      </c>
      <c r="L2663" s="29">
        <f ca="1">IF(DAY($C2663)=28,IF(H2663=0,0,Calculator!$G$35),0)</f>
        <v>0</v>
      </c>
      <c r="M2663" s="29">
        <f ca="1">IF(I2663&gt;0,IF(DAY($C2663)=1,SUM(INDIRECT("I"&amp;(ROW(C2662)-DAY(C2662))):I2662),0),0)</f>
        <v>0</v>
      </c>
      <c r="N2663" s="29">
        <f ca="1">IF(C2663&lt;Calculator!$G$27,0,IF(C2663=Calculator!$G$27,Calculator!$G$39,IF(H2663-K2663&lt;=0,IF(D2663&gt;Calculator!$G$39,IF(H2663-K2663+E2663+L2663+M2663+Calculator!$G$39&gt;Calculator!$G$39,Calculator!$G$39-(H2663+E2663+L2663+M2663-K2663),Calculator!$G$39),D2663),0)))</f>
        <v>0</v>
      </c>
    </row>
    <row r="2664" spans="1:14" ht="15.75" thickBot="1">
      <c r="A2664" s="33" t="str">
        <f ca="1">IF(C2664=Calculator!$H$27,"F",IF(Daily!D2664+Daily!H2664=0,IF(D2663+H2663&gt;0,"L",""),""))</f>
        <v/>
      </c>
      <c r="B2664" s="34">
        <v>2663</v>
      </c>
      <c r="C2664" s="19">
        <f t="shared" ca="1" si="165"/>
        <v>48593</v>
      </c>
      <c r="D2664" s="29">
        <f t="shared" ca="1" si="167"/>
        <v>15355.336004617844</v>
      </c>
      <c r="E2664" s="29">
        <f ca="1">IF(C2664&lt;Calculator!$D$26,0,IF(DAY($C2664)=1,IF(D2664-Calculator!$G$24&gt;0,Calculator!$G$24,D2664),0))</f>
        <v>0</v>
      </c>
      <c r="F2664" s="29">
        <f ca="1">IF(E2664&gt;0,D2664*Calculator!$G$22/12,0)</f>
        <v>0</v>
      </c>
      <c r="G2664" s="29">
        <f ca="1">IF(E2664&gt;0,(IFERROR(-PMT(Calculator!$G$22/12,Calculator!$G$23*12,Calculator!$G$20),0))-F2664,0)</f>
        <v>0</v>
      </c>
      <c r="H2664" s="29">
        <f t="shared" ca="1" si="168"/>
        <v>3271.2293798220371</v>
      </c>
      <c r="I2664" s="29">
        <f t="shared" ca="1" si="166"/>
        <v>0.58254769777652715</v>
      </c>
      <c r="J2664" s="30">
        <f>Calculator!$G$40</f>
        <v>6.5000000000000002E-2</v>
      </c>
      <c r="K2664" s="29">
        <f ca="1">IF(C2664&gt;=Calculator!$G$27,IF(DAY($C2664)=1,Calculator!$G$34/2,IF(DAY($C2664)=15,Calculator!$G$34/2,0)),0)</f>
        <v>0</v>
      </c>
      <c r="L2664" s="29">
        <f ca="1">IF(DAY($C2664)=28,IF(H2664=0,0,Calculator!$G$35),0)</f>
        <v>0</v>
      </c>
      <c r="M2664" s="29">
        <f ca="1">IF(I2664&gt;0,IF(DAY($C2664)=1,SUM(INDIRECT("I"&amp;(ROW(C2663)-DAY(C2663))):I2663),0),0)</f>
        <v>0</v>
      </c>
      <c r="N2664" s="29">
        <f ca="1">IF(C2664&lt;Calculator!$G$27,0,IF(C2664=Calculator!$G$27,Calculator!$G$39,IF(H2664-K2664&lt;=0,IF(D2664&gt;Calculator!$G$39,IF(H2664-K2664+E2664+L2664+M2664+Calculator!$G$39&gt;Calculator!$G$39,Calculator!$G$39-(H2664+E2664+L2664+M2664-K2664),Calculator!$G$39),D2664),0)))</f>
        <v>0</v>
      </c>
    </row>
    <row r="2665" spans="1:14" ht="15.75" thickBot="1">
      <c r="A2665" s="33" t="str">
        <f ca="1">IF(C2665=Calculator!$H$27,"F",IF(Daily!D2665+Daily!H2665=0,IF(D2664+H2664&gt;0,"L",""),""))</f>
        <v/>
      </c>
      <c r="B2665" s="34">
        <v>2664</v>
      </c>
      <c r="C2665" s="19">
        <f t="shared" ca="1" si="165"/>
        <v>48594</v>
      </c>
      <c r="D2665" s="29">
        <f t="shared" ca="1" si="167"/>
        <v>15355.336004617844</v>
      </c>
      <c r="E2665" s="29">
        <f ca="1">IF(C2665&lt;Calculator!$D$26,0,IF(DAY($C2665)=1,IF(D2665-Calculator!$G$24&gt;0,Calculator!$G$24,D2665),0))</f>
        <v>0</v>
      </c>
      <c r="F2665" s="29">
        <f ca="1">IF(E2665&gt;0,D2665*Calculator!$G$22/12,0)</f>
        <v>0</v>
      </c>
      <c r="G2665" s="29">
        <f ca="1">IF(E2665&gt;0,(IFERROR(-PMT(Calculator!$G$22/12,Calculator!$G$23*12,Calculator!$G$20),0))-F2665,0)</f>
        <v>0</v>
      </c>
      <c r="H2665" s="29">
        <f t="shared" ca="1" si="168"/>
        <v>3271.2293798220371</v>
      </c>
      <c r="I2665" s="29">
        <f t="shared" ca="1" si="166"/>
        <v>0.58254769777652715</v>
      </c>
      <c r="J2665" s="30">
        <f>Calculator!$G$40</f>
        <v>6.5000000000000002E-2</v>
      </c>
      <c r="K2665" s="29">
        <f ca="1">IF(C2665&gt;=Calculator!$G$27,IF(DAY($C2665)=1,Calculator!$G$34/2,IF(DAY($C2665)=15,Calculator!$G$34/2,0)),0)</f>
        <v>4500</v>
      </c>
      <c r="L2665" s="29">
        <f ca="1">IF(DAY($C2665)=28,IF(H2665=0,0,Calculator!$G$35),0)</f>
        <v>0</v>
      </c>
      <c r="M2665" s="29">
        <f ca="1">IF(I2665&gt;0,IF(DAY($C2665)=1,SUM(INDIRECT("I"&amp;(ROW(C2664)-DAY(C2664))):I2664),0),0)</f>
        <v>0</v>
      </c>
      <c r="N2665" s="29">
        <f ca="1">IF(C2665&lt;Calculator!$G$27,0,IF(C2665=Calculator!$G$27,Calculator!$G$39,IF(H2665-K2665&lt;=0,IF(D2665&gt;Calculator!$G$39,IF(H2665-K2665+E2665+L2665+M2665+Calculator!$G$39&gt;Calculator!$G$39,Calculator!$G$39-(H2665+E2665+L2665+M2665-K2665),Calculator!$G$39),D2665),0)))</f>
        <v>10000</v>
      </c>
    </row>
    <row r="2666" spans="1:14" ht="15.75" thickBot="1">
      <c r="A2666" s="33" t="str">
        <f ca="1">IF(C2666=Calculator!$H$27,"F",IF(Daily!D2666+Daily!H2666=0,IF(D2665+H2665&gt;0,"L",""),""))</f>
        <v/>
      </c>
      <c r="B2666" s="34">
        <v>2665</v>
      </c>
      <c r="C2666" s="19">
        <f t="shared" ca="1" si="165"/>
        <v>48595</v>
      </c>
      <c r="D2666" s="29">
        <f t="shared" ca="1" si="167"/>
        <v>5355.3360046178441</v>
      </c>
      <c r="E2666" s="29">
        <f ca="1">IF(C2666&lt;Calculator!$D$26,0,IF(DAY($C2666)=1,IF(D2666-Calculator!$G$24&gt;0,Calculator!$G$24,D2666),0))</f>
        <v>0</v>
      </c>
      <c r="F2666" s="29">
        <f ca="1">IF(E2666&gt;0,D2666*Calculator!$G$22/12,0)</f>
        <v>0</v>
      </c>
      <c r="G2666" s="29">
        <f ca="1">IF(E2666&gt;0,(IFERROR(-PMT(Calculator!$G$22/12,Calculator!$G$23*12,Calculator!$G$20),0))-F2666,0)</f>
        <v>0</v>
      </c>
      <c r="H2666" s="29">
        <f t="shared" ca="1" si="168"/>
        <v>8771.229379822038</v>
      </c>
      <c r="I2666" s="29">
        <f t="shared" ca="1" si="166"/>
        <v>1.5619997525710478</v>
      </c>
      <c r="J2666" s="30">
        <f>Calculator!$G$40</f>
        <v>6.5000000000000002E-2</v>
      </c>
      <c r="K2666" s="29">
        <f ca="1">IF(C2666&gt;=Calculator!$G$27,IF(DAY($C2666)=1,Calculator!$G$34/2,IF(DAY($C2666)=15,Calculator!$G$34/2,0)),0)</f>
        <v>0</v>
      </c>
      <c r="L2666" s="29">
        <f ca="1">IF(DAY($C2666)=28,IF(H2666=0,0,Calculator!$G$35),0)</f>
        <v>0</v>
      </c>
      <c r="M2666" s="29">
        <f ca="1">IF(I2666&gt;0,IF(DAY($C2666)=1,SUM(INDIRECT("I"&amp;(ROW(C2665)-DAY(C2665))):I2665),0),0)</f>
        <v>0</v>
      </c>
      <c r="N2666" s="29">
        <f ca="1">IF(C2666&lt;Calculator!$G$27,0,IF(C2666=Calculator!$G$27,Calculator!$G$39,IF(H2666-K2666&lt;=0,IF(D2666&gt;Calculator!$G$39,IF(H2666-K2666+E2666+L2666+M2666+Calculator!$G$39&gt;Calculator!$G$39,Calculator!$G$39-(H2666+E2666+L2666+M2666-K2666),Calculator!$G$39),D2666),0)))</f>
        <v>0</v>
      </c>
    </row>
    <row r="2667" spans="1:14" ht="15.75" thickBot="1">
      <c r="A2667" s="33" t="str">
        <f ca="1">IF(C2667=Calculator!$H$27,"F",IF(Daily!D2667+Daily!H2667=0,IF(D2666+H2666&gt;0,"L",""),""))</f>
        <v/>
      </c>
      <c r="B2667" s="34">
        <v>2666</v>
      </c>
      <c r="C2667" s="19">
        <f t="shared" ca="1" si="165"/>
        <v>48596</v>
      </c>
      <c r="D2667" s="29">
        <f t="shared" ca="1" si="167"/>
        <v>5355.3360046178441</v>
      </c>
      <c r="E2667" s="29">
        <f ca="1">IF(C2667&lt;Calculator!$D$26,0,IF(DAY($C2667)=1,IF(D2667-Calculator!$G$24&gt;0,Calculator!$G$24,D2667),0))</f>
        <v>0</v>
      </c>
      <c r="F2667" s="29">
        <f ca="1">IF(E2667&gt;0,D2667*Calculator!$G$22/12,0)</f>
        <v>0</v>
      </c>
      <c r="G2667" s="29">
        <f ca="1">IF(E2667&gt;0,(IFERROR(-PMT(Calculator!$G$22/12,Calculator!$G$23*12,Calculator!$G$20),0))-F2667,0)</f>
        <v>0</v>
      </c>
      <c r="H2667" s="29">
        <f t="shared" ca="1" si="168"/>
        <v>8771.229379822038</v>
      </c>
      <c r="I2667" s="29">
        <f t="shared" ca="1" si="166"/>
        <v>1.5619997525710478</v>
      </c>
      <c r="J2667" s="30">
        <f>Calculator!$G$40</f>
        <v>6.5000000000000002E-2</v>
      </c>
      <c r="K2667" s="29">
        <f ca="1">IF(C2667&gt;=Calculator!$G$27,IF(DAY($C2667)=1,Calculator!$G$34/2,IF(DAY($C2667)=15,Calculator!$G$34/2,0)),0)</f>
        <v>0</v>
      </c>
      <c r="L2667" s="29">
        <f ca="1">IF(DAY($C2667)=28,IF(H2667=0,0,Calculator!$G$35),0)</f>
        <v>0</v>
      </c>
      <c r="M2667" s="29">
        <f ca="1">IF(I2667&gt;0,IF(DAY($C2667)=1,SUM(INDIRECT("I"&amp;(ROW(C2666)-DAY(C2666))):I2666),0),0)</f>
        <v>0</v>
      </c>
      <c r="N2667" s="29">
        <f ca="1">IF(C2667&lt;Calculator!$G$27,0,IF(C2667=Calculator!$G$27,Calculator!$G$39,IF(H2667-K2667&lt;=0,IF(D2667&gt;Calculator!$G$39,IF(H2667-K2667+E2667+L2667+M2667+Calculator!$G$39&gt;Calculator!$G$39,Calculator!$G$39-(H2667+E2667+L2667+M2667-K2667),Calculator!$G$39),D2667),0)))</f>
        <v>0</v>
      </c>
    </row>
    <row r="2668" spans="1:14" ht="15.75" thickBot="1">
      <c r="A2668" s="33" t="str">
        <f ca="1">IF(C2668=Calculator!$H$27,"F",IF(Daily!D2668+Daily!H2668=0,IF(D2667+H2667&gt;0,"L",""),""))</f>
        <v/>
      </c>
      <c r="B2668" s="34">
        <v>2667</v>
      </c>
      <c r="C2668" s="19">
        <f t="shared" ca="1" si="165"/>
        <v>48597</v>
      </c>
      <c r="D2668" s="29">
        <f t="shared" ca="1" si="167"/>
        <v>5355.3360046178441</v>
      </c>
      <c r="E2668" s="29">
        <f ca="1">IF(C2668&lt;Calculator!$D$26,0,IF(DAY($C2668)=1,IF(D2668-Calculator!$G$24&gt;0,Calculator!$G$24,D2668),0))</f>
        <v>0</v>
      </c>
      <c r="F2668" s="29">
        <f ca="1">IF(E2668&gt;0,D2668*Calculator!$G$22/12,0)</f>
        <v>0</v>
      </c>
      <c r="G2668" s="29">
        <f ca="1">IF(E2668&gt;0,(IFERROR(-PMT(Calculator!$G$22/12,Calculator!$G$23*12,Calculator!$G$20),0))-F2668,0)</f>
        <v>0</v>
      </c>
      <c r="H2668" s="29">
        <f t="shared" ca="1" si="168"/>
        <v>8771.229379822038</v>
      </c>
      <c r="I2668" s="29">
        <f t="shared" ca="1" si="166"/>
        <v>1.5619997525710478</v>
      </c>
      <c r="J2668" s="30">
        <f>Calculator!$G$40</f>
        <v>6.5000000000000002E-2</v>
      </c>
      <c r="K2668" s="29">
        <f ca="1">IF(C2668&gt;=Calculator!$G$27,IF(DAY($C2668)=1,Calculator!$G$34/2,IF(DAY($C2668)=15,Calculator!$G$34/2,0)),0)</f>
        <v>0</v>
      </c>
      <c r="L2668" s="29">
        <f ca="1">IF(DAY($C2668)=28,IF(H2668=0,0,Calculator!$G$35),0)</f>
        <v>0</v>
      </c>
      <c r="M2668" s="29">
        <f ca="1">IF(I2668&gt;0,IF(DAY($C2668)=1,SUM(INDIRECT("I"&amp;(ROW(C2667)-DAY(C2667))):I2667),0),0)</f>
        <v>0</v>
      </c>
      <c r="N2668" s="29">
        <f ca="1">IF(C2668&lt;Calculator!$G$27,0,IF(C2668=Calculator!$G$27,Calculator!$G$39,IF(H2668-K2668&lt;=0,IF(D2668&gt;Calculator!$G$39,IF(H2668-K2668+E2668+L2668+M2668+Calculator!$G$39&gt;Calculator!$G$39,Calculator!$G$39-(H2668+E2668+L2668+M2668-K2668),Calculator!$G$39),D2668),0)))</f>
        <v>0</v>
      </c>
    </row>
    <row r="2669" spans="1:14" ht="15.75" thickBot="1">
      <c r="A2669" s="33" t="str">
        <f ca="1">IF(C2669=Calculator!$H$27,"F",IF(Daily!D2669+Daily!H2669=0,IF(D2668+H2668&gt;0,"L",""),""))</f>
        <v/>
      </c>
      <c r="B2669" s="34">
        <v>2668</v>
      </c>
      <c r="C2669" s="19">
        <f t="shared" ca="1" si="165"/>
        <v>48598</v>
      </c>
      <c r="D2669" s="29">
        <f t="shared" ca="1" si="167"/>
        <v>5355.3360046178441</v>
      </c>
      <c r="E2669" s="29">
        <f ca="1">IF(C2669&lt;Calculator!$D$26,0,IF(DAY($C2669)=1,IF(D2669-Calculator!$G$24&gt;0,Calculator!$G$24,D2669),0))</f>
        <v>0</v>
      </c>
      <c r="F2669" s="29">
        <f ca="1">IF(E2669&gt;0,D2669*Calculator!$G$22/12,0)</f>
        <v>0</v>
      </c>
      <c r="G2669" s="29">
        <f ca="1">IF(E2669&gt;0,(IFERROR(-PMT(Calculator!$G$22/12,Calculator!$G$23*12,Calculator!$G$20),0))-F2669,0)</f>
        <v>0</v>
      </c>
      <c r="H2669" s="29">
        <f t="shared" ca="1" si="168"/>
        <v>8771.229379822038</v>
      </c>
      <c r="I2669" s="29">
        <f t="shared" ca="1" si="166"/>
        <v>1.5619997525710478</v>
      </c>
      <c r="J2669" s="30">
        <f>Calculator!$G$40</f>
        <v>6.5000000000000002E-2</v>
      </c>
      <c r="K2669" s="29">
        <f ca="1">IF(C2669&gt;=Calculator!$G$27,IF(DAY($C2669)=1,Calculator!$G$34/2,IF(DAY($C2669)=15,Calculator!$G$34/2,0)),0)</f>
        <v>0</v>
      </c>
      <c r="L2669" s="29">
        <f ca="1">IF(DAY($C2669)=28,IF(H2669=0,0,Calculator!$G$35),0)</f>
        <v>0</v>
      </c>
      <c r="M2669" s="29">
        <f ca="1">IF(I2669&gt;0,IF(DAY($C2669)=1,SUM(INDIRECT("I"&amp;(ROW(C2668)-DAY(C2668))):I2668),0),0)</f>
        <v>0</v>
      </c>
      <c r="N2669" s="29">
        <f ca="1">IF(C2669&lt;Calculator!$G$27,0,IF(C2669=Calculator!$G$27,Calculator!$G$39,IF(H2669-K2669&lt;=0,IF(D2669&gt;Calculator!$G$39,IF(H2669-K2669+E2669+L2669+M2669+Calculator!$G$39&gt;Calculator!$G$39,Calculator!$G$39-(H2669+E2669+L2669+M2669-K2669),Calculator!$G$39),D2669),0)))</f>
        <v>0</v>
      </c>
    </row>
    <row r="2670" spans="1:14" ht="15.75" thickBot="1">
      <c r="A2670" s="33" t="str">
        <f ca="1">IF(C2670=Calculator!$H$27,"F",IF(Daily!D2670+Daily!H2670=0,IF(D2669+H2669&gt;0,"L",""),""))</f>
        <v/>
      </c>
      <c r="B2670" s="34">
        <v>2669</v>
      </c>
      <c r="C2670" s="19">
        <f t="shared" ca="1" si="165"/>
        <v>48599</v>
      </c>
      <c r="D2670" s="29">
        <f t="shared" ca="1" si="167"/>
        <v>5355.3360046178441</v>
      </c>
      <c r="E2670" s="29">
        <f ca="1">IF(C2670&lt;Calculator!$D$26,0,IF(DAY($C2670)=1,IF(D2670-Calculator!$G$24&gt;0,Calculator!$G$24,D2670),0))</f>
        <v>0</v>
      </c>
      <c r="F2670" s="29">
        <f ca="1">IF(E2670&gt;0,D2670*Calculator!$G$22/12,0)</f>
        <v>0</v>
      </c>
      <c r="G2670" s="29">
        <f ca="1">IF(E2670&gt;0,(IFERROR(-PMT(Calculator!$G$22/12,Calculator!$G$23*12,Calculator!$G$20),0))-F2670,0)</f>
        <v>0</v>
      </c>
      <c r="H2670" s="29">
        <f t="shared" ca="1" si="168"/>
        <v>8771.229379822038</v>
      </c>
      <c r="I2670" s="29">
        <f t="shared" ca="1" si="166"/>
        <v>1.5619997525710478</v>
      </c>
      <c r="J2670" s="30">
        <f>Calculator!$G$40</f>
        <v>6.5000000000000002E-2</v>
      </c>
      <c r="K2670" s="29">
        <f ca="1">IF(C2670&gt;=Calculator!$G$27,IF(DAY($C2670)=1,Calculator!$G$34/2,IF(DAY($C2670)=15,Calculator!$G$34/2,0)),0)</f>
        <v>0</v>
      </c>
      <c r="L2670" s="29">
        <f ca="1">IF(DAY($C2670)=28,IF(H2670=0,0,Calculator!$G$35),0)</f>
        <v>0</v>
      </c>
      <c r="M2670" s="29">
        <f ca="1">IF(I2670&gt;0,IF(DAY($C2670)=1,SUM(INDIRECT("I"&amp;(ROW(C2669)-DAY(C2669))):I2669),0),0)</f>
        <v>0</v>
      </c>
      <c r="N2670" s="29">
        <f ca="1">IF(C2670&lt;Calculator!$G$27,0,IF(C2670=Calculator!$G$27,Calculator!$G$39,IF(H2670-K2670&lt;=0,IF(D2670&gt;Calculator!$G$39,IF(H2670-K2670+E2670+L2670+M2670+Calculator!$G$39&gt;Calculator!$G$39,Calculator!$G$39-(H2670+E2670+L2670+M2670-K2670),Calculator!$G$39),D2670),0)))</f>
        <v>0</v>
      </c>
    </row>
    <row r="2671" spans="1:14" ht="15.75" thickBot="1">
      <c r="A2671" s="33" t="str">
        <f ca="1">IF(C2671=Calculator!$H$27,"F",IF(Daily!D2671+Daily!H2671=0,IF(D2670+H2670&gt;0,"L",""),""))</f>
        <v/>
      </c>
      <c r="B2671" s="34">
        <v>2670</v>
      </c>
      <c r="C2671" s="19">
        <f t="shared" ca="1" si="165"/>
        <v>48600</v>
      </c>
      <c r="D2671" s="29">
        <f t="shared" ca="1" si="167"/>
        <v>5355.3360046178441</v>
      </c>
      <c r="E2671" s="29">
        <f ca="1">IF(C2671&lt;Calculator!$D$26,0,IF(DAY($C2671)=1,IF(D2671-Calculator!$G$24&gt;0,Calculator!$G$24,D2671),0))</f>
        <v>0</v>
      </c>
      <c r="F2671" s="29">
        <f ca="1">IF(E2671&gt;0,D2671*Calculator!$G$22/12,0)</f>
        <v>0</v>
      </c>
      <c r="G2671" s="29">
        <f ca="1">IF(E2671&gt;0,(IFERROR(-PMT(Calculator!$G$22/12,Calculator!$G$23*12,Calculator!$G$20),0))-F2671,0)</f>
        <v>0</v>
      </c>
      <c r="H2671" s="29">
        <f t="shared" ca="1" si="168"/>
        <v>8771.229379822038</v>
      </c>
      <c r="I2671" s="29">
        <f t="shared" ca="1" si="166"/>
        <v>1.5619997525710478</v>
      </c>
      <c r="J2671" s="30">
        <f>Calculator!$G$40</f>
        <v>6.5000000000000002E-2</v>
      </c>
      <c r="K2671" s="29">
        <f ca="1">IF(C2671&gt;=Calculator!$G$27,IF(DAY($C2671)=1,Calculator!$G$34/2,IF(DAY($C2671)=15,Calculator!$G$34/2,0)),0)</f>
        <v>0</v>
      </c>
      <c r="L2671" s="29">
        <f ca="1">IF(DAY($C2671)=28,IF(H2671=0,0,Calculator!$G$35),0)</f>
        <v>0</v>
      </c>
      <c r="M2671" s="29">
        <f ca="1">IF(I2671&gt;0,IF(DAY($C2671)=1,SUM(INDIRECT("I"&amp;(ROW(C2670)-DAY(C2670))):I2670),0),0)</f>
        <v>0</v>
      </c>
      <c r="N2671" s="29">
        <f ca="1">IF(C2671&lt;Calculator!$G$27,0,IF(C2671=Calculator!$G$27,Calculator!$G$39,IF(H2671-K2671&lt;=0,IF(D2671&gt;Calculator!$G$39,IF(H2671-K2671+E2671+L2671+M2671+Calculator!$G$39&gt;Calculator!$G$39,Calculator!$G$39-(H2671+E2671+L2671+M2671-K2671),Calculator!$G$39),D2671),0)))</f>
        <v>0</v>
      </c>
    </row>
    <row r="2672" spans="1:14" ht="15.75" thickBot="1">
      <c r="A2672" s="33" t="str">
        <f ca="1">IF(C2672=Calculator!$H$27,"F",IF(Daily!D2672+Daily!H2672=0,IF(D2671+H2671&gt;0,"L",""),""))</f>
        <v/>
      </c>
      <c r="B2672" s="34">
        <v>2671</v>
      </c>
      <c r="C2672" s="19">
        <f t="shared" ca="1" si="165"/>
        <v>48601</v>
      </c>
      <c r="D2672" s="29">
        <f t="shared" ca="1" si="167"/>
        <v>5355.3360046178441</v>
      </c>
      <c r="E2672" s="29">
        <f ca="1">IF(C2672&lt;Calculator!$D$26,0,IF(DAY($C2672)=1,IF(D2672-Calculator!$G$24&gt;0,Calculator!$G$24,D2672),0))</f>
        <v>0</v>
      </c>
      <c r="F2672" s="29">
        <f ca="1">IF(E2672&gt;0,D2672*Calculator!$G$22/12,0)</f>
        <v>0</v>
      </c>
      <c r="G2672" s="29">
        <f ca="1">IF(E2672&gt;0,(IFERROR(-PMT(Calculator!$G$22/12,Calculator!$G$23*12,Calculator!$G$20),0))-F2672,0)</f>
        <v>0</v>
      </c>
      <c r="H2672" s="29">
        <f t="shared" ca="1" si="168"/>
        <v>8771.229379822038</v>
      </c>
      <c r="I2672" s="29">
        <f t="shared" ca="1" si="166"/>
        <v>1.5619997525710478</v>
      </c>
      <c r="J2672" s="30">
        <f>Calculator!$G$40</f>
        <v>6.5000000000000002E-2</v>
      </c>
      <c r="K2672" s="29">
        <f ca="1">IF(C2672&gt;=Calculator!$G$27,IF(DAY($C2672)=1,Calculator!$G$34/2,IF(DAY($C2672)=15,Calculator!$G$34/2,0)),0)</f>
        <v>0</v>
      </c>
      <c r="L2672" s="29">
        <f ca="1">IF(DAY($C2672)=28,IF(H2672=0,0,Calculator!$G$35),0)</f>
        <v>0</v>
      </c>
      <c r="M2672" s="29">
        <f ca="1">IF(I2672&gt;0,IF(DAY($C2672)=1,SUM(INDIRECT("I"&amp;(ROW(C2671)-DAY(C2671))):I2671),0),0)</f>
        <v>0</v>
      </c>
      <c r="N2672" s="29">
        <f ca="1">IF(C2672&lt;Calculator!$G$27,0,IF(C2672=Calculator!$G$27,Calculator!$G$39,IF(H2672-K2672&lt;=0,IF(D2672&gt;Calculator!$G$39,IF(H2672-K2672+E2672+L2672+M2672+Calculator!$G$39&gt;Calculator!$G$39,Calculator!$G$39-(H2672+E2672+L2672+M2672-K2672),Calculator!$G$39),D2672),0)))</f>
        <v>0</v>
      </c>
    </row>
    <row r="2673" spans="1:14" ht="15.75" thickBot="1">
      <c r="A2673" s="33" t="str">
        <f ca="1">IF(C2673=Calculator!$H$27,"F",IF(Daily!D2673+Daily!H2673=0,IF(D2672+H2672&gt;0,"L",""),""))</f>
        <v/>
      </c>
      <c r="B2673" s="34">
        <v>2672</v>
      </c>
      <c r="C2673" s="19">
        <f t="shared" ca="1" si="165"/>
        <v>48602</v>
      </c>
      <c r="D2673" s="29">
        <f t="shared" ca="1" si="167"/>
        <v>5355.3360046178441</v>
      </c>
      <c r="E2673" s="29">
        <f ca="1">IF(C2673&lt;Calculator!$D$26,0,IF(DAY($C2673)=1,IF(D2673-Calculator!$G$24&gt;0,Calculator!$G$24,D2673),0))</f>
        <v>0</v>
      </c>
      <c r="F2673" s="29">
        <f ca="1">IF(E2673&gt;0,D2673*Calculator!$G$22/12,0)</f>
        <v>0</v>
      </c>
      <c r="G2673" s="29">
        <f ca="1">IF(E2673&gt;0,(IFERROR(-PMT(Calculator!$G$22/12,Calculator!$G$23*12,Calculator!$G$20),0))-F2673,0)</f>
        <v>0</v>
      </c>
      <c r="H2673" s="29">
        <f t="shared" ca="1" si="168"/>
        <v>8771.229379822038</v>
      </c>
      <c r="I2673" s="29">
        <f t="shared" ca="1" si="166"/>
        <v>1.5619997525710478</v>
      </c>
      <c r="J2673" s="30">
        <f>Calculator!$G$40</f>
        <v>6.5000000000000002E-2</v>
      </c>
      <c r="K2673" s="29">
        <f ca="1">IF(C2673&gt;=Calculator!$G$27,IF(DAY($C2673)=1,Calculator!$G$34/2,IF(DAY($C2673)=15,Calculator!$G$34/2,0)),0)</f>
        <v>0</v>
      </c>
      <c r="L2673" s="29">
        <f ca="1">IF(DAY($C2673)=28,IF(H2673=0,0,Calculator!$G$35),0)</f>
        <v>0</v>
      </c>
      <c r="M2673" s="29">
        <f ca="1">IF(I2673&gt;0,IF(DAY($C2673)=1,SUM(INDIRECT("I"&amp;(ROW(C2672)-DAY(C2672))):I2672),0),0)</f>
        <v>0</v>
      </c>
      <c r="N2673" s="29">
        <f ca="1">IF(C2673&lt;Calculator!$G$27,0,IF(C2673=Calculator!$G$27,Calculator!$G$39,IF(H2673-K2673&lt;=0,IF(D2673&gt;Calculator!$G$39,IF(H2673-K2673+E2673+L2673+M2673+Calculator!$G$39&gt;Calculator!$G$39,Calculator!$G$39-(H2673+E2673+L2673+M2673-K2673),Calculator!$G$39),D2673),0)))</f>
        <v>0</v>
      </c>
    </row>
    <row r="2674" spans="1:14" ht="15.75" thickBot="1">
      <c r="A2674" s="33" t="str">
        <f ca="1">IF(C2674=Calculator!$H$27,"F",IF(Daily!D2674+Daily!H2674=0,IF(D2673+H2673&gt;0,"L",""),""))</f>
        <v/>
      </c>
      <c r="B2674" s="34">
        <v>2673</v>
      </c>
      <c r="C2674" s="19">
        <f t="shared" ca="1" si="165"/>
        <v>48603</v>
      </c>
      <c r="D2674" s="29">
        <f t="shared" ca="1" si="167"/>
        <v>5355.3360046178441</v>
      </c>
      <c r="E2674" s="29">
        <f ca="1">IF(C2674&lt;Calculator!$D$26,0,IF(DAY($C2674)=1,IF(D2674-Calculator!$G$24&gt;0,Calculator!$G$24,D2674),0))</f>
        <v>0</v>
      </c>
      <c r="F2674" s="29">
        <f ca="1">IF(E2674&gt;0,D2674*Calculator!$G$22/12,0)</f>
        <v>0</v>
      </c>
      <c r="G2674" s="29">
        <f ca="1">IF(E2674&gt;0,(IFERROR(-PMT(Calculator!$G$22/12,Calculator!$G$23*12,Calculator!$G$20),0))-F2674,0)</f>
        <v>0</v>
      </c>
      <c r="H2674" s="29">
        <f t="shared" ca="1" si="168"/>
        <v>8771.229379822038</v>
      </c>
      <c r="I2674" s="29">
        <f t="shared" ca="1" si="166"/>
        <v>1.5619997525710478</v>
      </c>
      <c r="J2674" s="30">
        <f>Calculator!$G$40</f>
        <v>6.5000000000000002E-2</v>
      </c>
      <c r="K2674" s="29">
        <f ca="1">IF(C2674&gt;=Calculator!$G$27,IF(DAY($C2674)=1,Calculator!$G$34/2,IF(DAY($C2674)=15,Calculator!$G$34/2,0)),0)</f>
        <v>0</v>
      </c>
      <c r="L2674" s="29">
        <f ca="1">IF(DAY($C2674)=28,IF(H2674=0,0,Calculator!$G$35),0)</f>
        <v>0</v>
      </c>
      <c r="M2674" s="29">
        <f ca="1">IF(I2674&gt;0,IF(DAY($C2674)=1,SUM(INDIRECT("I"&amp;(ROW(C2673)-DAY(C2673))):I2673),0),0)</f>
        <v>0</v>
      </c>
      <c r="N2674" s="29">
        <f ca="1">IF(C2674&lt;Calculator!$G$27,0,IF(C2674=Calculator!$G$27,Calculator!$G$39,IF(H2674-K2674&lt;=0,IF(D2674&gt;Calculator!$G$39,IF(H2674-K2674+E2674+L2674+M2674+Calculator!$G$39&gt;Calculator!$G$39,Calculator!$G$39-(H2674+E2674+L2674+M2674-K2674),Calculator!$G$39),D2674),0)))</f>
        <v>0</v>
      </c>
    </row>
    <row r="2675" spans="1:14" ht="15.75" thickBot="1">
      <c r="A2675" s="33" t="str">
        <f ca="1">IF(C2675=Calculator!$H$27,"F",IF(Daily!D2675+Daily!H2675=0,IF(D2674+H2674&gt;0,"L",""),""))</f>
        <v/>
      </c>
      <c r="B2675" s="34">
        <v>2674</v>
      </c>
      <c r="C2675" s="19">
        <f t="shared" ca="1" si="165"/>
        <v>48604</v>
      </c>
      <c r="D2675" s="29">
        <f t="shared" ca="1" si="167"/>
        <v>5355.3360046178441</v>
      </c>
      <c r="E2675" s="29">
        <f ca="1">IF(C2675&lt;Calculator!$D$26,0,IF(DAY($C2675)=1,IF(D2675-Calculator!$G$24&gt;0,Calculator!$G$24,D2675),0))</f>
        <v>0</v>
      </c>
      <c r="F2675" s="29">
        <f ca="1">IF(E2675&gt;0,D2675*Calculator!$G$22/12,0)</f>
        <v>0</v>
      </c>
      <c r="G2675" s="29">
        <f ca="1">IF(E2675&gt;0,(IFERROR(-PMT(Calculator!$G$22/12,Calculator!$G$23*12,Calculator!$G$20),0))-F2675,0)</f>
        <v>0</v>
      </c>
      <c r="H2675" s="29">
        <f t="shared" ca="1" si="168"/>
        <v>8771.229379822038</v>
      </c>
      <c r="I2675" s="29">
        <f t="shared" ca="1" si="166"/>
        <v>1.5619997525710478</v>
      </c>
      <c r="J2675" s="30">
        <f>Calculator!$G$40</f>
        <v>6.5000000000000002E-2</v>
      </c>
      <c r="K2675" s="29">
        <f ca="1">IF(C2675&gt;=Calculator!$G$27,IF(DAY($C2675)=1,Calculator!$G$34/2,IF(DAY($C2675)=15,Calculator!$G$34/2,0)),0)</f>
        <v>0</v>
      </c>
      <c r="L2675" s="29">
        <f ca="1">IF(DAY($C2675)=28,IF(H2675=0,0,Calculator!$G$35),0)</f>
        <v>0</v>
      </c>
      <c r="M2675" s="29">
        <f ca="1">IF(I2675&gt;0,IF(DAY($C2675)=1,SUM(INDIRECT("I"&amp;(ROW(C2674)-DAY(C2674))):I2674),0),0)</f>
        <v>0</v>
      </c>
      <c r="N2675" s="29">
        <f ca="1">IF(C2675&lt;Calculator!$G$27,0,IF(C2675=Calculator!$G$27,Calculator!$G$39,IF(H2675-K2675&lt;=0,IF(D2675&gt;Calculator!$G$39,IF(H2675-K2675+E2675+L2675+M2675+Calculator!$G$39&gt;Calculator!$G$39,Calculator!$G$39-(H2675+E2675+L2675+M2675-K2675),Calculator!$G$39),D2675),0)))</f>
        <v>0</v>
      </c>
    </row>
    <row r="2676" spans="1:14" ht="15.75" thickBot="1">
      <c r="A2676" s="33" t="str">
        <f ca="1">IF(C2676=Calculator!$H$27,"F",IF(Daily!D2676+Daily!H2676=0,IF(D2675+H2675&gt;0,"L",""),""))</f>
        <v/>
      </c>
      <c r="B2676" s="34">
        <v>2675</v>
      </c>
      <c r="C2676" s="19">
        <f t="shared" ca="1" si="165"/>
        <v>48605</v>
      </c>
      <c r="D2676" s="29">
        <f t="shared" ca="1" si="167"/>
        <v>5355.3360046178441</v>
      </c>
      <c r="E2676" s="29">
        <f ca="1">IF(C2676&lt;Calculator!$D$26,0,IF(DAY($C2676)=1,IF(D2676-Calculator!$G$24&gt;0,Calculator!$G$24,D2676),0))</f>
        <v>0</v>
      </c>
      <c r="F2676" s="29">
        <f ca="1">IF(E2676&gt;0,D2676*Calculator!$G$22/12,0)</f>
        <v>0</v>
      </c>
      <c r="G2676" s="29">
        <f ca="1">IF(E2676&gt;0,(IFERROR(-PMT(Calculator!$G$22/12,Calculator!$G$23*12,Calculator!$G$20),0))-F2676,0)</f>
        <v>0</v>
      </c>
      <c r="H2676" s="29">
        <f t="shared" ca="1" si="168"/>
        <v>8771.229379822038</v>
      </c>
      <c r="I2676" s="29">
        <f t="shared" ca="1" si="166"/>
        <v>1.5619997525710478</v>
      </c>
      <c r="J2676" s="30">
        <f>Calculator!$G$40</f>
        <v>6.5000000000000002E-2</v>
      </c>
      <c r="K2676" s="29">
        <f ca="1">IF(C2676&gt;=Calculator!$G$27,IF(DAY($C2676)=1,Calculator!$G$34/2,IF(DAY($C2676)=15,Calculator!$G$34/2,0)),0)</f>
        <v>0</v>
      </c>
      <c r="L2676" s="29">
        <f ca="1">IF(DAY($C2676)=28,IF(H2676=0,0,Calculator!$G$35),0)</f>
        <v>0</v>
      </c>
      <c r="M2676" s="29">
        <f ca="1">IF(I2676&gt;0,IF(DAY($C2676)=1,SUM(INDIRECT("I"&amp;(ROW(C2675)-DAY(C2675))):I2675),0),0)</f>
        <v>0</v>
      </c>
      <c r="N2676" s="29">
        <f ca="1">IF(C2676&lt;Calculator!$G$27,0,IF(C2676=Calculator!$G$27,Calculator!$G$39,IF(H2676-K2676&lt;=0,IF(D2676&gt;Calculator!$G$39,IF(H2676-K2676+E2676+L2676+M2676+Calculator!$G$39&gt;Calculator!$G$39,Calculator!$G$39-(H2676+E2676+L2676+M2676-K2676),Calculator!$G$39),D2676),0)))</f>
        <v>0</v>
      </c>
    </row>
    <row r="2677" spans="1:14" ht="15.75" thickBot="1">
      <c r="A2677" s="33" t="str">
        <f ca="1">IF(C2677=Calculator!$H$27,"F",IF(Daily!D2677+Daily!H2677=0,IF(D2676+H2676&gt;0,"L",""),""))</f>
        <v/>
      </c>
      <c r="B2677" s="34">
        <v>2676</v>
      </c>
      <c r="C2677" s="19">
        <f t="shared" ca="1" si="165"/>
        <v>48606</v>
      </c>
      <c r="D2677" s="29">
        <f t="shared" ca="1" si="167"/>
        <v>5355.3360046178441</v>
      </c>
      <c r="E2677" s="29">
        <f ca="1">IF(C2677&lt;Calculator!$D$26,0,IF(DAY($C2677)=1,IF(D2677-Calculator!$G$24&gt;0,Calculator!$G$24,D2677),0))</f>
        <v>0</v>
      </c>
      <c r="F2677" s="29">
        <f ca="1">IF(E2677&gt;0,D2677*Calculator!$G$22/12,0)</f>
        <v>0</v>
      </c>
      <c r="G2677" s="29">
        <f ca="1">IF(E2677&gt;0,(IFERROR(-PMT(Calculator!$G$22/12,Calculator!$G$23*12,Calculator!$G$20),0))-F2677,0)</f>
        <v>0</v>
      </c>
      <c r="H2677" s="29">
        <f t="shared" ca="1" si="168"/>
        <v>8771.229379822038</v>
      </c>
      <c r="I2677" s="29">
        <f t="shared" ca="1" si="166"/>
        <v>1.5619997525710478</v>
      </c>
      <c r="J2677" s="30">
        <f>Calculator!$G$40</f>
        <v>6.5000000000000002E-2</v>
      </c>
      <c r="K2677" s="29">
        <f ca="1">IF(C2677&gt;=Calculator!$G$27,IF(DAY($C2677)=1,Calculator!$G$34/2,IF(DAY($C2677)=15,Calculator!$G$34/2,0)),0)</f>
        <v>0</v>
      </c>
      <c r="L2677" s="29">
        <f ca="1">IF(DAY($C2677)=28,IF(H2677=0,0,Calculator!$G$35),0)</f>
        <v>0</v>
      </c>
      <c r="M2677" s="29">
        <f ca="1">IF(I2677&gt;0,IF(DAY($C2677)=1,SUM(INDIRECT("I"&amp;(ROW(C2676)-DAY(C2676))):I2676),0),0)</f>
        <v>0</v>
      </c>
      <c r="N2677" s="29">
        <f ca="1">IF(C2677&lt;Calculator!$G$27,0,IF(C2677=Calculator!$G$27,Calculator!$G$39,IF(H2677-K2677&lt;=0,IF(D2677&gt;Calculator!$G$39,IF(H2677-K2677+E2677+L2677+M2677+Calculator!$G$39&gt;Calculator!$G$39,Calculator!$G$39-(H2677+E2677+L2677+M2677-K2677),Calculator!$G$39),D2677),0)))</f>
        <v>0</v>
      </c>
    </row>
    <row r="2678" spans="1:14" ht="15.75" thickBot="1">
      <c r="A2678" s="33" t="str">
        <f ca="1">IF(C2678=Calculator!$H$27,"F",IF(Daily!D2678+Daily!H2678=0,IF(D2677+H2677&gt;0,"L",""),""))</f>
        <v/>
      </c>
      <c r="B2678" s="34">
        <v>2677</v>
      </c>
      <c r="C2678" s="19">
        <f t="shared" ca="1" si="165"/>
        <v>48607</v>
      </c>
      <c r="D2678" s="29">
        <f t="shared" ca="1" si="167"/>
        <v>5355.3360046178441</v>
      </c>
      <c r="E2678" s="29">
        <f ca="1">IF(C2678&lt;Calculator!$D$26,0,IF(DAY($C2678)=1,IF(D2678-Calculator!$G$24&gt;0,Calculator!$G$24,D2678),0))</f>
        <v>0</v>
      </c>
      <c r="F2678" s="29">
        <f ca="1">IF(E2678&gt;0,D2678*Calculator!$G$22/12,0)</f>
        <v>0</v>
      </c>
      <c r="G2678" s="29">
        <f ca="1">IF(E2678&gt;0,(IFERROR(-PMT(Calculator!$G$22/12,Calculator!$G$23*12,Calculator!$G$20),0))-F2678,0)</f>
        <v>0</v>
      </c>
      <c r="H2678" s="29">
        <f t="shared" ca="1" si="168"/>
        <v>8771.229379822038</v>
      </c>
      <c r="I2678" s="29">
        <f t="shared" ca="1" si="166"/>
        <v>1.5619997525710478</v>
      </c>
      <c r="J2678" s="30">
        <f>Calculator!$G$40</f>
        <v>6.5000000000000002E-2</v>
      </c>
      <c r="K2678" s="29">
        <f ca="1">IF(C2678&gt;=Calculator!$G$27,IF(DAY($C2678)=1,Calculator!$G$34/2,IF(DAY($C2678)=15,Calculator!$G$34/2,0)),0)</f>
        <v>0</v>
      </c>
      <c r="L2678" s="29">
        <f ca="1">IF(DAY($C2678)=28,IF(H2678=0,0,Calculator!$G$35),0)</f>
        <v>5000</v>
      </c>
      <c r="M2678" s="29">
        <f ca="1">IF(I2678&gt;0,IF(DAY($C2678)=1,SUM(INDIRECT("I"&amp;(ROW(C2677)-DAY(C2677))):I2677),0),0)</f>
        <v>0</v>
      </c>
      <c r="N2678" s="29">
        <f ca="1">IF(C2678&lt;Calculator!$G$27,0,IF(C2678=Calculator!$G$27,Calculator!$G$39,IF(H2678-K2678&lt;=0,IF(D2678&gt;Calculator!$G$39,IF(H2678-K2678+E2678+L2678+M2678+Calculator!$G$39&gt;Calculator!$G$39,Calculator!$G$39-(H2678+E2678+L2678+M2678-K2678),Calculator!$G$39),D2678),0)))</f>
        <v>0</v>
      </c>
    </row>
    <row r="2679" spans="1:14" ht="15.75" thickBot="1">
      <c r="A2679" s="33" t="str">
        <f ca="1">IF(C2679=Calculator!$H$27,"F",IF(Daily!D2679+Daily!H2679=0,IF(D2678+H2678&gt;0,"L",""),""))</f>
        <v/>
      </c>
      <c r="B2679" s="34">
        <v>2678</v>
      </c>
      <c r="C2679" s="19">
        <f t="shared" ca="1" si="165"/>
        <v>48608</v>
      </c>
      <c r="D2679" s="29">
        <f t="shared" ca="1" si="167"/>
        <v>5355.3360046178441</v>
      </c>
      <c r="E2679" s="29">
        <f ca="1">IF(C2679&lt;Calculator!$D$26,0,IF(DAY($C2679)=1,IF(D2679-Calculator!$G$24&gt;0,Calculator!$G$24,D2679),0))</f>
        <v>0</v>
      </c>
      <c r="F2679" s="29">
        <f ca="1">IF(E2679&gt;0,D2679*Calculator!$G$22/12,0)</f>
        <v>0</v>
      </c>
      <c r="G2679" s="29">
        <f ca="1">IF(E2679&gt;0,(IFERROR(-PMT(Calculator!$G$22/12,Calculator!$G$23*12,Calculator!$G$20),0))-F2679,0)</f>
        <v>0</v>
      </c>
      <c r="H2679" s="29">
        <f t="shared" ca="1" si="168"/>
        <v>13771.229379822038</v>
      </c>
      <c r="I2679" s="29">
        <f t="shared" ca="1" si="166"/>
        <v>2.4524107114751574</v>
      </c>
      <c r="J2679" s="30">
        <f>Calculator!$G$40</f>
        <v>6.5000000000000002E-2</v>
      </c>
      <c r="K2679" s="29">
        <f ca="1">IF(C2679&gt;=Calculator!$G$27,IF(DAY($C2679)=1,Calculator!$G$34/2,IF(DAY($C2679)=15,Calculator!$G$34/2,0)),0)</f>
        <v>0</v>
      </c>
      <c r="L2679" s="29">
        <f ca="1">IF(DAY($C2679)=28,IF(H2679=0,0,Calculator!$G$35),0)</f>
        <v>0</v>
      </c>
      <c r="M2679" s="29">
        <f ca="1">IF(I2679&gt;0,IF(DAY($C2679)=1,SUM(INDIRECT("I"&amp;(ROW(C2678)-DAY(C2678))):I2678),0),0)</f>
        <v>0</v>
      </c>
      <c r="N2679" s="29">
        <f ca="1">IF(C2679&lt;Calculator!$G$27,0,IF(C2679=Calculator!$G$27,Calculator!$G$39,IF(H2679-K2679&lt;=0,IF(D2679&gt;Calculator!$G$39,IF(H2679-K2679+E2679+L2679+M2679+Calculator!$G$39&gt;Calculator!$G$39,Calculator!$G$39-(H2679+E2679+L2679+M2679-K2679),Calculator!$G$39),D2679),0)))</f>
        <v>0</v>
      </c>
    </row>
    <row r="2680" spans="1:14" ht="15.75" thickBot="1">
      <c r="A2680" s="33" t="str">
        <f ca="1">IF(C2680=Calculator!$H$27,"F",IF(Daily!D2680+Daily!H2680=0,IF(D2679+H2679&gt;0,"L",""),""))</f>
        <v/>
      </c>
      <c r="B2680" s="34">
        <v>2679</v>
      </c>
      <c r="C2680" s="19">
        <f t="shared" ca="1" si="165"/>
        <v>48609</v>
      </c>
      <c r="D2680" s="29">
        <f t="shared" ca="1" si="167"/>
        <v>5355.3360046178441</v>
      </c>
      <c r="E2680" s="29">
        <f ca="1">IF(C2680&lt;Calculator!$D$26,0,IF(DAY($C2680)=1,IF(D2680-Calculator!$G$24&gt;0,Calculator!$G$24,D2680),0))</f>
        <v>0</v>
      </c>
      <c r="F2680" s="29">
        <f ca="1">IF(E2680&gt;0,D2680*Calculator!$G$22/12,0)</f>
        <v>0</v>
      </c>
      <c r="G2680" s="29">
        <f ca="1">IF(E2680&gt;0,(IFERROR(-PMT(Calculator!$G$22/12,Calculator!$G$23*12,Calculator!$G$20),0))-F2680,0)</f>
        <v>0</v>
      </c>
      <c r="H2680" s="29">
        <f t="shared" ca="1" si="168"/>
        <v>13771.229379822038</v>
      </c>
      <c r="I2680" s="29">
        <f t="shared" ca="1" si="166"/>
        <v>2.4524107114751574</v>
      </c>
      <c r="J2680" s="30">
        <f>Calculator!$G$40</f>
        <v>6.5000000000000002E-2</v>
      </c>
      <c r="K2680" s="29">
        <f ca="1">IF(C2680&gt;=Calculator!$G$27,IF(DAY($C2680)=1,Calculator!$G$34/2,IF(DAY($C2680)=15,Calculator!$G$34/2,0)),0)</f>
        <v>0</v>
      </c>
      <c r="L2680" s="29">
        <f ca="1">IF(DAY($C2680)=28,IF(H2680=0,0,Calculator!$G$35),0)</f>
        <v>0</v>
      </c>
      <c r="M2680" s="29">
        <f ca="1">IF(I2680&gt;0,IF(DAY($C2680)=1,SUM(INDIRECT("I"&amp;(ROW(C2679)-DAY(C2679))):I2679),0),0)</f>
        <v>0</v>
      </c>
      <c r="N2680" s="29">
        <f ca="1">IF(C2680&lt;Calculator!$G$27,0,IF(C2680=Calculator!$G$27,Calculator!$G$39,IF(H2680-K2680&lt;=0,IF(D2680&gt;Calculator!$G$39,IF(H2680-K2680+E2680+L2680+M2680+Calculator!$G$39&gt;Calculator!$G$39,Calculator!$G$39-(H2680+E2680+L2680+M2680-K2680),Calculator!$G$39),D2680),0)))</f>
        <v>0</v>
      </c>
    </row>
    <row r="2681" spans="1:14" ht="15.75" thickBot="1">
      <c r="A2681" s="33" t="str">
        <f ca="1">IF(C2681=Calculator!$H$27,"F",IF(Daily!D2681+Daily!H2681=0,IF(D2680+H2680&gt;0,"L",""),""))</f>
        <v/>
      </c>
      <c r="B2681" s="34">
        <v>2680</v>
      </c>
      <c r="C2681" s="19">
        <f t="shared" ca="1" si="165"/>
        <v>48610</v>
      </c>
      <c r="D2681" s="29">
        <f t="shared" ca="1" si="167"/>
        <v>5355.3360046178441</v>
      </c>
      <c r="E2681" s="29">
        <f ca="1">IF(C2681&lt;Calculator!$D$26,0,IF(DAY($C2681)=1,IF(D2681-Calculator!$G$24&gt;0,Calculator!$G$24,D2681),0))</f>
        <v>0</v>
      </c>
      <c r="F2681" s="29">
        <f ca="1">IF(E2681&gt;0,D2681*Calculator!$G$22/12,0)</f>
        <v>0</v>
      </c>
      <c r="G2681" s="29">
        <f ca="1">IF(E2681&gt;0,(IFERROR(-PMT(Calculator!$G$22/12,Calculator!$G$23*12,Calculator!$G$20),0))-F2681,0)</f>
        <v>0</v>
      </c>
      <c r="H2681" s="29">
        <f t="shared" ca="1" si="168"/>
        <v>13771.229379822038</v>
      </c>
      <c r="I2681" s="29">
        <f t="shared" ca="1" si="166"/>
        <v>2.4524107114751574</v>
      </c>
      <c r="J2681" s="30">
        <f>Calculator!$G$40</f>
        <v>6.5000000000000002E-2</v>
      </c>
      <c r="K2681" s="29">
        <f ca="1">IF(C2681&gt;=Calculator!$G$27,IF(DAY($C2681)=1,Calculator!$G$34/2,IF(DAY($C2681)=15,Calculator!$G$34/2,0)),0)</f>
        <v>0</v>
      </c>
      <c r="L2681" s="29">
        <f ca="1">IF(DAY($C2681)=28,IF(H2681=0,0,Calculator!$G$35),0)</f>
        <v>0</v>
      </c>
      <c r="M2681" s="29">
        <f ca="1">IF(I2681&gt;0,IF(DAY($C2681)=1,SUM(INDIRECT("I"&amp;(ROW(C2680)-DAY(C2680))):I2680),0),0)</f>
        <v>0</v>
      </c>
      <c r="N2681" s="29">
        <f ca="1">IF(C2681&lt;Calculator!$G$27,0,IF(C2681=Calculator!$G$27,Calculator!$G$39,IF(H2681-K2681&lt;=0,IF(D2681&gt;Calculator!$G$39,IF(H2681-K2681+E2681+L2681+M2681+Calculator!$G$39&gt;Calculator!$G$39,Calculator!$G$39-(H2681+E2681+L2681+M2681-K2681),Calculator!$G$39),D2681),0)))</f>
        <v>0</v>
      </c>
    </row>
    <row r="2682" spans="1:14" ht="15.75" thickBot="1">
      <c r="A2682" s="33" t="str">
        <f ca="1">IF(C2682=Calculator!$H$27,"F",IF(Daily!D2682+Daily!H2682=0,IF(D2681+H2681&gt;0,"L",""),""))</f>
        <v/>
      </c>
      <c r="B2682" s="34">
        <v>2681</v>
      </c>
      <c r="C2682" s="19">
        <f t="shared" ca="1" si="165"/>
        <v>48611</v>
      </c>
      <c r="D2682" s="29">
        <f t="shared" ca="1" si="167"/>
        <v>5355.3360046178441</v>
      </c>
      <c r="E2682" s="29">
        <f ca="1">IF(C2682&lt;Calculator!$D$26,0,IF(DAY($C2682)=1,IF(D2682-Calculator!$G$24&gt;0,Calculator!$G$24,D2682),0))</f>
        <v>1878.8756805424866</v>
      </c>
      <c r="F2682" s="29">
        <f ca="1">IF(E2682&gt;0,D2682*Calculator!$G$22/12,0)</f>
        <v>22.313900019241018</v>
      </c>
      <c r="G2682" s="29">
        <f ca="1">IF(E2682&gt;0,(IFERROR(-PMT(Calculator!$G$22/12,Calculator!$G$23*12,Calculator!$G$20),0))-F2682,0)</f>
        <v>1856.5617805232457</v>
      </c>
      <c r="H2682" s="29">
        <f t="shared" ca="1" si="168"/>
        <v>13771.229379822038</v>
      </c>
      <c r="I2682" s="29">
        <f t="shared" ca="1" si="166"/>
        <v>2.4524107114751574</v>
      </c>
      <c r="J2682" s="30">
        <f>Calculator!$G$40</f>
        <v>6.5000000000000002E-2</v>
      </c>
      <c r="K2682" s="29">
        <f ca="1">IF(C2682&gt;=Calculator!$G$27,IF(DAY($C2682)=1,Calculator!$G$34/2,IF(DAY($C2682)=15,Calculator!$G$34/2,0)),0)</f>
        <v>4500</v>
      </c>
      <c r="L2682" s="29">
        <f ca="1">IF(DAY($C2682)=28,IF(H2682=0,0,Calculator!$G$35),0)</f>
        <v>0</v>
      </c>
      <c r="M2682" s="29">
        <f ca="1">IF(I2682&gt;0,IF(DAY($C2682)=1,SUM(INDIRECT("I"&amp;(ROW(C2681)-DAY(C2681))):I2681),0),0)</f>
        <v>37.909928871885747</v>
      </c>
      <c r="N2682" s="29">
        <f ca="1">IF(C2682&lt;Calculator!$G$27,0,IF(C2682=Calculator!$G$27,Calculator!$G$39,IF(H2682-K2682&lt;=0,IF(D2682&gt;Calculator!$G$39,IF(H2682-K2682+E2682+L2682+M2682+Calculator!$G$39&gt;Calculator!$G$39,Calculator!$G$39-(H2682+E2682+L2682+M2682-K2682),Calculator!$G$39),D2682),0)))</f>
        <v>0</v>
      </c>
    </row>
    <row r="2683" spans="1:14" ht="15.75" thickBot="1">
      <c r="A2683" s="33" t="str">
        <f ca="1">IF(C2683=Calculator!$H$27,"F",IF(Daily!D2683+Daily!H2683=0,IF(D2682+H2682&gt;0,"L",""),""))</f>
        <v/>
      </c>
      <c r="B2683" s="34">
        <v>2682</v>
      </c>
      <c r="C2683" s="19">
        <f t="shared" ca="1" si="165"/>
        <v>48612</v>
      </c>
      <c r="D2683" s="29">
        <f t="shared" ca="1" si="167"/>
        <v>3498.7742240945981</v>
      </c>
      <c r="E2683" s="29">
        <f ca="1">IF(C2683&lt;Calculator!$D$26,0,IF(DAY($C2683)=1,IF(D2683-Calculator!$G$24&gt;0,Calculator!$G$24,D2683),0))</f>
        <v>0</v>
      </c>
      <c r="F2683" s="29">
        <f ca="1">IF(E2683&gt;0,D2683*Calculator!$G$22/12,0)</f>
        <v>0</v>
      </c>
      <c r="G2683" s="29">
        <f ca="1">IF(E2683&gt;0,(IFERROR(-PMT(Calculator!$G$22/12,Calculator!$G$23*12,Calculator!$G$20),0))-F2683,0)</f>
        <v>0</v>
      </c>
      <c r="H2683" s="29">
        <f t="shared" ca="1" si="168"/>
        <v>11188.014989236412</v>
      </c>
      <c r="I2683" s="29">
        <f t="shared" ca="1" si="166"/>
        <v>1.9923862309599087</v>
      </c>
      <c r="J2683" s="30">
        <f>Calculator!$G$40</f>
        <v>6.5000000000000002E-2</v>
      </c>
      <c r="K2683" s="29">
        <f ca="1">IF(C2683&gt;=Calculator!$G$27,IF(DAY($C2683)=1,Calculator!$G$34/2,IF(DAY($C2683)=15,Calculator!$G$34/2,0)),0)</f>
        <v>0</v>
      </c>
      <c r="L2683" s="29">
        <f ca="1">IF(DAY($C2683)=28,IF(H2683=0,0,Calculator!$G$35),0)</f>
        <v>0</v>
      </c>
      <c r="M2683" s="29">
        <f ca="1">IF(I2683&gt;0,IF(DAY($C2683)=1,SUM(INDIRECT("I"&amp;(ROW(C2682)-DAY(C2682))):I2682),0),0)</f>
        <v>0</v>
      </c>
      <c r="N2683" s="29">
        <f ca="1">IF(C2683&lt;Calculator!$G$27,0,IF(C2683=Calculator!$G$27,Calculator!$G$39,IF(H2683-K2683&lt;=0,IF(D2683&gt;Calculator!$G$39,IF(H2683-K2683+E2683+L2683+M2683+Calculator!$G$39&gt;Calculator!$G$39,Calculator!$G$39-(H2683+E2683+L2683+M2683-K2683),Calculator!$G$39),D2683),0)))</f>
        <v>0</v>
      </c>
    </row>
    <row r="2684" spans="1:14" ht="15.75" thickBot="1">
      <c r="A2684" s="33" t="str">
        <f ca="1">IF(C2684=Calculator!$H$27,"F",IF(Daily!D2684+Daily!H2684=0,IF(D2683+H2683&gt;0,"L",""),""))</f>
        <v/>
      </c>
      <c r="B2684" s="34">
        <v>2683</v>
      </c>
      <c r="C2684" s="19">
        <f t="shared" ca="1" si="165"/>
        <v>48613</v>
      </c>
      <c r="D2684" s="29">
        <f t="shared" ca="1" si="167"/>
        <v>3498.7742240945981</v>
      </c>
      <c r="E2684" s="29">
        <f ca="1">IF(C2684&lt;Calculator!$D$26,0,IF(DAY($C2684)=1,IF(D2684-Calculator!$G$24&gt;0,Calculator!$G$24,D2684),0))</f>
        <v>0</v>
      </c>
      <c r="F2684" s="29">
        <f ca="1">IF(E2684&gt;0,D2684*Calculator!$G$22/12,0)</f>
        <v>0</v>
      </c>
      <c r="G2684" s="29">
        <f ca="1">IF(E2684&gt;0,(IFERROR(-PMT(Calculator!$G$22/12,Calculator!$G$23*12,Calculator!$G$20),0))-F2684,0)</f>
        <v>0</v>
      </c>
      <c r="H2684" s="29">
        <f t="shared" ca="1" si="168"/>
        <v>11188.014989236412</v>
      </c>
      <c r="I2684" s="29">
        <f t="shared" ca="1" si="166"/>
        <v>1.9923862309599087</v>
      </c>
      <c r="J2684" s="30">
        <f>Calculator!$G$40</f>
        <v>6.5000000000000002E-2</v>
      </c>
      <c r="K2684" s="29">
        <f ca="1">IF(C2684&gt;=Calculator!$G$27,IF(DAY($C2684)=1,Calculator!$G$34/2,IF(DAY($C2684)=15,Calculator!$G$34/2,0)),0)</f>
        <v>0</v>
      </c>
      <c r="L2684" s="29">
        <f ca="1">IF(DAY($C2684)=28,IF(H2684=0,0,Calculator!$G$35),0)</f>
        <v>0</v>
      </c>
      <c r="M2684" s="29">
        <f ca="1">IF(I2684&gt;0,IF(DAY($C2684)=1,SUM(INDIRECT("I"&amp;(ROW(C2683)-DAY(C2683))):I2683),0),0)</f>
        <v>0</v>
      </c>
      <c r="N2684" s="29">
        <f ca="1">IF(C2684&lt;Calculator!$G$27,0,IF(C2684=Calculator!$G$27,Calculator!$G$39,IF(H2684-K2684&lt;=0,IF(D2684&gt;Calculator!$G$39,IF(H2684-K2684+E2684+L2684+M2684+Calculator!$G$39&gt;Calculator!$G$39,Calculator!$G$39-(H2684+E2684+L2684+M2684-K2684),Calculator!$G$39),D2684),0)))</f>
        <v>0</v>
      </c>
    </row>
    <row r="2685" spans="1:14" ht="15.75" thickBot="1">
      <c r="A2685" s="33" t="str">
        <f ca="1">IF(C2685=Calculator!$H$27,"F",IF(Daily!D2685+Daily!H2685=0,IF(D2684+H2684&gt;0,"L",""),""))</f>
        <v/>
      </c>
      <c r="B2685" s="34">
        <v>2684</v>
      </c>
      <c r="C2685" s="19">
        <f t="shared" ca="1" si="165"/>
        <v>48614</v>
      </c>
      <c r="D2685" s="29">
        <f t="shared" ca="1" si="167"/>
        <v>3498.7742240945981</v>
      </c>
      <c r="E2685" s="29">
        <f ca="1">IF(C2685&lt;Calculator!$D$26,0,IF(DAY($C2685)=1,IF(D2685-Calculator!$G$24&gt;0,Calculator!$G$24,D2685),0))</f>
        <v>0</v>
      </c>
      <c r="F2685" s="29">
        <f ca="1">IF(E2685&gt;0,D2685*Calculator!$G$22/12,0)</f>
        <v>0</v>
      </c>
      <c r="G2685" s="29">
        <f ca="1">IF(E2685&gt;0,(IFERROR(-PMT(Calculator!$G$22/12,Calculator!$G$23*12,Calculator!$G$20),0))-F2685,0)</f>
        <v>0</v>
      </c>
      <c r="H2685" s="29">
        <f t="shared" ca="1" si="168"/>
        <v>11188.014989236412</v>
      </c>
      <c r="I2685" s="29">
        <f t="shared" ca="1" si="166"/>
        <v>1.9923862309599087</v>
      </c>
      <c r="J2685" s="30">
        <f>Calculator!$G$40</f>
        <v>6.5000000000000002E-2</v>
      </c>
      <c r="K2685" s="29">
        <f ca="1">IF(C2685&gt;=Calculator!$G$27,IF(DAY($C2685)=1,Calculator!$G$34/2,IF(DAY($C2685)=15,Calculator!$G$34/2,0)),0)</f>
        <v>0</v>
      </c>
      <c r="L2685" s="29">
        <f ca="1">IF(DAY($C2685)=28,IF(H2685=0,0,Calculator!$G$35),0)</f>
        <v>0</v>
      </c>
      <c r="M2685" s="29">
        <f ca="1">IF(I2685&gt;0,IF(DAY($C2685)=1,SUM(INDIRECT("I"&amp;(ROW(C2684)-DAY(C2684))):I2684),0),0)</f>
        <v>0</v>
      </c>
      <c r="N2685" s="29">
        <f ca="1">IF(C2685&lt;Calculator!$G$27,0,IF(C2685=Calculator!$G$27,Calculator!$G$39,IF(H2685-K2685&lt;=0,IF(D2685&gt;Calculator!$G$39,IF(H2685-K2685+E2685+L2685+M2685+Calculator!$G$39&gt;Calculator!$G$39,Calculator!$G$39-(H2685+E2685+L2685+M2685-K2685),Calculator!$G$39),D2685),0)))</f>
        <v>0</v>
      </c>
    </row>
    <row r="2686" spans="1:14" ht="15.75" thickBot="1">
      <c r="A2686" s="33" t="str">
        <f ca="1">IF(C2686=Calculator!$H$27,"F",IF(Daily!D2686+Daily!H2686=0,IF(D2685+H2685&gt;0,"L",""),""))</f>
        <v/>
      </c>
      <c r="B2686" s="34">
        <v>2685</v>
      </c>
      <c r="C2686" s="19">
        <f t="shared" ca="1" si="165"/>
        <v>48615</v>
      </c>
      <c r="D2686" s="29">
        <f t="shared" ca="1" si="167"/>
        <v>3498.7742240945981</v>
      </c>
      <c r="E2686" s="29">
        <f ca="1">IF(C2686&lt;Calculator!$D$26,0,IF(DAY($C2686)=1,IF(D2686-Calculator!$G$24&gt;0,Calculator!$G$24,D2686),0))</f>
        <v>0</v>
      </c>
      <c r="F2686" s="29">
        <f ca="1">IF(E2686&gt;0,D2686*Calculator!$G$22/12,0)</f>
        <v>0</v>
      </c>
      <c r="G2686" s="29">
        <f ca="1">IF(E2686&gt;0,(IFERROR(-PMT(Calculator!$G$22/12,Calculator!$G$23*12,Calculator!$G$20),0))-F2686,0)</f>
        <v>0</v>
      </c>
      <c r="H2686" s="29">
        <f t="shared" ca="1" si="168"/>
        <v>11188.014989236412</v>
      </c>
      <c r="I2686" s="29">
        <f t="shared" ca="1" si="166"/>
        <v>1.9923862309599087</v>
      </c>
      <c r="J2686" s="30">
        <f>Calculator!$G$40</f>
        <v>6.5000000000000002E-2</v>
      </c>
      <c r="K2686" s="29">
        <f ca="1">IF(C2686&gt;=Calculator!$G$27,IF(DAY($C2686)=1,Calculator!$G$34/2,IF(DAY($C2686)=15,Calculator!$G$34/2,0)),0)</f>
        <v>0</v>
      </c>
      <c r="L2686" s="29">
        <f ca="1">IF(DAY($C2686)=28,IF(H2686=0,0,Calculator!$G$35),0)</f>
        <v>0</v>
      </c>
      <c r="M2686" s="29">
        <f ca="1">IF(I2686&gt;0,IF(DAY($C2686)=1,SUM(INDIRECT("I"&amp;(ROW(C2685)-DAY(C2685))):I2685),0),0)</f>
        <v>0</v>
      </c>
      <c r="N2686" s="29">
        <f ca="1">IF(C2686&lt;Calculator!$G$27,0,IF(C2686=Calculator!$G$27,Calculator!$G$39,IF(H2686-K2686&lt;=0,IF(D2686&gt;Calculator!$G$39,IF(H2686-K2686+E2686+L2686+M2686+Calculator!$G$39&gt;Calculator!$G$39,Calculator!$G$39-(H2686+E2686+L2686+M2686-K2686),Calculator!$G$39),D2686),0)))</f>
        <v>0</v>
      </c>
    </row>
    <row r="2687" spans="1:14" ht="15.75" thickBot="1">
      <c r="A2687" s="33" t="str">
        <f ca="1">IF(C2687=Calculator!$H$27,"F",IF(Daily!D2687+Daily!H2687=0,IF(D2686+H2686&gt;0,"L",""),""))</f>
        <v/>
      </c>
      <c r="B2687" s="34">
        <v>2686</v>
      </c>
      <c r="C2687" s="19">
        <f t="shared" ca="1" si="165"/>
        <v>48616</v>
      </c>
      <c r="D2687" s="29">
        <f t="shared" ca="1" si="167"/>
        <v>3498.7742240945981</v>
      </c>
      <c r="E2687" s="29">
        <f ca="1">IF(C2687&lt;Calculator!$D$26,0,IF(DAY($C2687)=1,IF(D2687-Calculator!$G$24&gt;0,Calculator!$G$24,D2687),0))</f>
        <v>0</v>
      </c>
      <c r="F2687" s="29">
        <f ca="1">IF(E2687&gt;0,D2687*Calculator!$G$22/12,0)</f>
        <v>0</v>
      </c>
      <c r="G2687" s="29">
        <f ca="1">IF(E2687&gt;0,(IFERROR(-PMT(Calculator!$G$22/12,Calculator!$G$23*12,Calculator!$G$20),0))-F2687,0)</f>
        <v>0</v>
      </c>
      <c r="H2687" s="29">
        <f t="shared" ca="1" si="168"/>
        <v>11188.014989236412</v>
      </c>
      <c r="I2687" s="29">
        <f t="shared" ca="1" si="166"/>
        <v>1.9923862309599087</v>
      </c>
      <c r="J2687" s="30">
        <f>Calculator!$G$40</f>
        <v>6.5000000000000002E-2</v>
      </c>
      <c r="K2687" s="29">
        <f ca="1">IF(C2687&gt;=Calculator!$G$27,IF(DAY($C2687)=1,Calculator!$G$34/2,IF(DAY($C2687)=15,Calculator!$G$34/2,0)),0)</f>
        <v>0</v>
      </c>
      <c r="L2687" s="29">
        <f ca="1">IF(DAY($C2687)=28,IF(H2687=0,0,Calculator!$G$35),0)</f>
        <v>0</v>
      </c>
      <c r="M2687" s="29">
        <f ca="1">IF(I2687&gt;0,IF(DAY($C2687)=1,SUM(INDIRECT("I"&amp;(ROW(C2686)-DAY(C2686))):I2686),0),0)</f>
        <v>0</v>
      </c>
      <c r="N2687" s="29">
        <f ca="1">IF(C2687&lt;Calculator!$G$27,0,IF(C2687=Calculator!$G$27,Calculator!$G$39,IF(H2687-K2687&lt;=0,IF(D2687&gt;Calculator!$G$39,IF(H2687-K2687+E2687+L2687+M2687+Calculator!$G$39&gt;Calculator!$G$39,Calculator!$G$39-(H2687+E2687+L2687+M2687-K2687),Calculator!$G$39),D2687),0)))</f>
        <v>0</v>
      </c>
    </row>
    <row r="2688" spans="1:14" ht="15.75" thickBot="1">
      <c r="A2688" s="33" t="str">
        <f ca="1">IF(C2688=Calculator!$H$27,"F",IF(Daily!D2688+Daily!H2688=0,IF(D2687+H2687&gt;0,"L",""),""))</f>
        <v/>
      </c>
      <c r="B2688" s="34">
        <v>2687</v>
      </c>
      <c r="C2688" s="19">
        <f t="shared" ca="1" si="165"/>
        <v>48617</v>
      </c>
      <c r="D2688" s="29">
        <f t="shared" ca="1" si="167"/>
        <v>3498.7742240945981</v>
      </c>
      <c r="E2688" s="29">
        <f ca="1">IF(C2688&lt;Calculator!$D$26,0,IF(DAY($C2688)=1,IF(D2688-Calculator!$G$24&gt;0,Calculator!$G$24,D2688),0))</f>
        <v>0</v>
      </c>
      <c r="F2688" s="29">
        <f ca="1">IF(E2688&gt;0,D2688*Calculator!$G$22/12,0)</f>
        <v>0</v>
      </c>
      <c r="G2688" s="29">
        <f ca="1">IF(E2688&gt;0,(IFERROR(-PMT(Calculator!$G$22/12,Calculator!$G$23*12,Calculator!$G$20),0))-F2688,0)</f>
        <v>0</v>
      </c>
      <c r="H2688" s="29">
        <f t="shared" ca="1" si="168"/>
        <v>11188.014989236412</v>
      </c>
      <c r="I2688" s="29">
        <f t="shared" ca="1" si="166"/>
        <v>1.9923862309599087</v>
      </c>
      <c r="J2688" s="30">
        <f>Calculator!$G$40</f>
        <v>6.5000000000000002E-2</v>
      </c>
      <c r="K2688" s="29">
        <f ca="1">IF(C2688&gt;=Calculator!$G$27,IF(DAY($C2688)=1,Calculator!$G$34/2,IF(DAY($C2688)=15,Calculator!$G$34/2,0)),0)</f>
        <v>0</v>
      </c>
      <c r="L2688" s="29">
        <f ca="1">IF(DAY($C2688)=28,IF(H2688=0,0,Calculator!$G$35),0)</f>
        <v>0</v>
      </c>
      <c r="M2688" s="29">
        <f ca="1">IF(I2688&gt;0,IF(DAY($C2688)=1,SUM(INDIRECT("I"&amp;(ROW(C2687)-DAY(C2687))):I2687),0),0)</f>
        <v>0</v>
      </c>
      <c r="N2688" s="29">
        <f ca="1">IF(C2688&lt;Calculator!$G$27,0,IF(C2688=Calculator!$G$27,Calculator!$G$39,IF(H2688-K2688&lt;=0,IF(D2688&gt;Calculator!$G$39,IF(H2688-K2688+E2688+L2688+M2688+Calculator!$G$39&gt;Calculator!$G$39,Calculator!$G$39-(H2688+E2688+L2688+M2688-K2688),Calculator!$G$39),D2688),0)))</f>
        <v>0</v>
      </c>
    </row>
    <row r="2689" spans="1:14" ht="15.75" thickBot="1">
      <c r="A2689" s="33" t="str">
        <f ca="1">IF(C2689=Calculator!$H$27,"F",IF(Daily!D2689+Daily!H2689=0,IF(D2688+H2688&gt;0,"L",""),""))</f>
        <v/>
      </c>
      <c r="B2689" s="34">
        <v>2688</v>
      </c>
      <c r="C2689" s="19">
        <f t="shared" ca="1" si="165"/>
        <v>48618</v>
      </c>
      <c r="D2689" s="29">
        <f t="shared" ca="1" si="167"/>
        <v>3498.7742240945981</v>
      </c>
      <c r="E2689" s="29">
        <f ca="1">IF(C2689&lt;Calculator!$D$26,0,IF(DAY($C2689)=1,IF(D2689-Calculator!$G$24&gt;0,Calculator!$G$24,D2689),0))</f>
        <v>0</v>
      </c>
      <c r="F2689" s="29">
        <f ca="1">IF(E2689&gt;0,D2689*Calculator!$G$22/12,0)</f>
        <v>0</v>
      </c>
      <c r="G2689" s="29">
        <f ca="1">IF(E2689&gt;0,(IFERROR(-PMT(Calculator!$G$22/12,Calculator!$G$23*12,Calculator!$G$20),0))-F2689,0)</f>
        <v>0</v>
      </c>
      <c r="H2689" s="29">
        <f t="shared" ca="1" si="168"/>
        <v>11188.014989236412</v>
      </c>
      <c r="I2689" s="29">
        <f t="shared" ca="1" si="166"/>
        <v>1.9923862309599087</v>
      </c>
      <c r="J2689" s="30">
        <f>Calculator!$G$40</f>
        <v>6.5000000000000002E-2</v>
      </c>
      <c r="K2689" s="29">
        <f ca="1">IF(C2689&gt;=Calculator!$G$27,IF(DAY($C2689)=1,Calculator!$G$34/2,IF(DAY($C2689)=15,Calculator!$G$34/2,0)),0)</f>
        <v>0</v>
      </c>
      <c r="L2689" s="29">
        <f ca="1">IF(DAY($C2689)=28,IF(H2689=0,0,Calculator!$G$35),0)</f>
        <v>0</v>
      </c>
      <c r="M2689" s="29">
        <f ca="1">IF(I2689&gt;0,IF(DAY($C2689)=1,SUM(INDIRECT("I"&amp;(ROW(C2688)-DAY(C2688))):I2688),0),0)</f>
        <v>0</v>
      </c>
      <c r="N2689" s="29">
        <f ca="1">IF(C2689&lt;Calculator!$G$27,0,IF(C2689=Calculator!$G$27,Calculator!$G$39,IF(H2689-K2689&lt;=0,IF(D2689&gt;Calculator!$G$39,IF(H2689-K2689+E2689+L2689+M2689+Calculator!$G$39&gt;Calculator!$G$39,Calculator!$G$39-(H2689+E2689+L2689+M2689-K2689),Calculator!$G$39),D2689),0)))</f>
        <v>0</v>
      </c>
    </row>
    <row r="2690" spans="1:14" ht="15.75" thickBot="1">
      <c r="A2690" s="33" t="str">
        <f ca="1">IF(C2690=Calculator!$H$27,"F",IF(Daily!D2690+Daily!H2690=0,IF(D2689+H2689&gt;0,"L",""),""))</f>
        <v/>
      </c>
      <c r="B2690" s="34">
        <v>2689</v>
      </c>
      <c r="C2690" s="19">
        <f t="shared" ca="1" si="165"/>
        <v>48619</v>
      </c>
      <c r="D2690" s="29">
        <f t="shared" ca="1" si="167"/>
        <v>3498.7742240945981</v>
      </c>
      <c r="E2690" s="29">
        <f ca="1">IF(C2690&lt;Calculator!$D$26,0,IF(DAY($C2690)=1,IF(D2690-Calculator!$G$24&gt;0,Calculator!$G$24,D2690),0))</f>
        <v>0</v>
      </c>
      <c r="F2690" s="29">
        <f ca="1">IF(E2690&gt;0,D2690*Calculator!$G$22/12,0)</f>
        <v>0</v>
      </c>
      <c r="G2690" s="29">
        <f ca="1">IF(E2690&gt;0,(IFERROR(-PMT(Calculator!$G$22/12,Calculator!$G$23*12,Calculator!$G$20),0))-F2690,0)</f>
        <v>0</v>
      </c>
      <c r="H2690" s="29">
        <f t="shared" ca="1" si="168"/>
        <v>11188.014989236412</v>
      </c>
      <c r="I2690" s="29">
        <f t="shared" ca="1" si="166"/>
        <v>1.9923862309599087</v>
      </c>
      <c r="J2690" s="30">
        <f>Calculator!$G$40</f>
        <v>6.5000000000000002E-2</v>
      </c>
      <c r="K2690" s="29">
        <f ca="1">IF(C2690&gt;=Calculator!$G$27,IF(DAY($C2690)=1,Calculator!$G$34/2,IF(DAY($C2690)=15,Calculator!$G$34/2,0)),0)</f>
        <v>0</v>
      </c>
      <c r="L2690" s="29">
        <f ca="1">IF(DAY($C2690)=28,IF(H2690=0,0,Calculator!$G$35),0)</f>
        <v>0</v>
      </c>
      <c r="M2690" s="29">
        <f ca="1">IF(I2690&gt;0,IF(DAY($C2690)=1,SUM(INDIRECT("I"&amp;(ROW(C2689)-DAY(C2689))):I2689),0),0)</f>
        <v>0</v>
      </c>
      <c r="N2690" s="29">
        <f ca="1">IF(C2690&lt;Calculator!$G$27,0,IF(C2690=Calculator!$G$27,Calculator!$G$39,IF(H2690-K2690&lt;=0,IF(D2690&gt;Calculator!$G$39,IF(H2690-K2690+E2690+L2690+M2690+Calculator!$G$39&gt;Calculator!$G$39,Calculator!$G$39-(H2690+E2690+L2690+M2690-K2690),Calculator!$G$39),D2690),0)))</f>
        <v>0</v>
      </c>
    </row>
    <row r="2691" spans="1:14" ht="15.75" thickBot="1">
      <c r="A2691" s="33" t="str">
        <f ca="1">IF(C2691=Calculator!$H$27,"F",IF(Daily!D2691+Daily!H2691=0,IF(D2690+H2690&gt;0,"L",""),""))</f>
        <v/>
      </c>
      <c r="B2691" s="34">
        <v>2690</v>
      </c>
      <c r="C2691" s="19">
        <f t="shared" ref="C2691:C2754" ca="1" si="169">C2690+1</f>
        <v>48620</v>
      </c>
      <c r="D2691" s="29">
        <f t="shared" ca="1" si="167"/>
        <v>3498.7742240945981</v>
      </c>
      <c r="E2691" s="29">
        <f ca="1">IF(C2691&lt;Calculator!$D$26,0,IF(DAY($C2691)=1,IF(D2691-Calculator!$G$24&gt;0,Calculator!$G$24,D2691),0))</f>
        <v>0</v>
      </c>
      <c r="F2691" s="29">
        <f ca="1">IF(E2691&gt;0,D2691*Calculator!$G$22/12,0)</f>
        <v>0</v>
      </c>
      <c r="G2691" s="29">
        <f ca="1">IF(E2691&gt;0,(IFERROR(-PMT(Calculator!$G$22/12,Calculator!$G$23*12,Calculator!$G$20),0))-F2691,0)</f>
        <v>0</v>
      </c>
      <c r="H2691" s="29">
        <f t="shared" ca="1" si="168"/>
        <v>11188.014989236412</v>
      </c>
      <c r="I2691" s="29">
        <f t="shared" ref="I2691:I2754" ca="1" si="170">H2691*J2691/365</f>
        <v>1.9923862309599087</v>
      </c>
      <c r="J2691" s="30">
        <f>Calculator!$G$40</f>
        <v>6.5000000000000002E-2</v>
      </c>
      <c r="K2691" s="29">
        <f ca="1">IF(C2691&gt;=Calculator!$G$27,IF(DAY($C2691)=1,Calculator!$G$34/2,IF(DAY($C2691)=15,Calculator!$G$34/2,0)),0)</f>
        <v>0</v>
      </c>
      <c r="L2691" s="29">
        <f ca="1">IF(DAY($C2691)=28,IF(H2691=0,0,Calculator!$G$35),0)</f>
        <v>0</v>
      </c>
      <c r="M2691" s="29">
        <f ca="1">IF(I2691&gt;0,IF(DAY($C2691)=1,SUM(INDIRECT("I"&amp;(ROW(C2690)-DAY(C2690))):I2690),0),0)</f>
        <v>0</v>
      </c>
      <c r="N2691" s="29">
        <f ca="1">IF(C2691&lt;Calculator!$G$27,0,IF(C2691=Calculator!$G$27,Calculator!$G$39,IF(H2691-K2691&lt;=0,IF(D2691&gt;Calculator!$G$39,IF(H2691-K2691+E2691+L2691+M2691+Calculator!$G$39&gt;Calculator!$G$39,Calculator!$G$39-(H2691+E2691+L2691+M2691-K2691),Calculator!$G$39),D2691),0)))</f>
        <v>0</v>
      </c>
    </row>
    <row r="2692" spans="1:14" ht="15.75" thickBot="1">
      <c r="A2692" s="33" t="str">
        <f ca="1">IF(C2692=Calculator!$H$27,"F",IF(Daily!D2692+Daily!H2692=0,IF(D2691+H2691&gt;0,"L",""),""))</f>
        <v/>
      </c>
      <c r="B2692" s="34">
        <v>2691</v>
      </c>
      <c r="C2692" s="19">
        <f t="shared" ca="1" si="169"/>
        <v>48621</v>
      </c>
      <c r="D2692" s="29">
        <f t="shared" ref="D2692:D2755" ca="1" si="171">IF(((D2691-G2691)-N2691)&lt;0,0,((D2691-G2691)-N2691))</f>
        <v>3498.7742240945981</v>
      </c>
      <c r="E2692" s="29">
        <f ca="1">IF(C2692&lt;Calculator!$D$26,0,IF(DAY($C2692)=1,IF(D2692-Calculator!$G$24&gt;0,Calculator!$G$24,D2692),0))</f>
        <v>0</v>
      </c>
      <c r="F2692" s="29">
        <f ca="1">IF(E2692&gt;0,D2692*Calculator!$G$22/12,0)</f>
        <v>0</v>
      </c>
      <c r="G2692" s="29">
        <f ca="1">IF(E2692&gt;0,(IFERROR(-PMT(Calculator!$G$22/12,Calculator!$G$23*12,Calculator!$G$20),0))-F2692,0)</f>
        <v>0</v>
      </c>
      <c r="H2692" s="29">
        <f t="shared" ref="H2692:H2755" ca="1" si="172">IF((H2691-K2691+SUM(L2691:N2691)+E2691)&lt;0,0,(H2691-K2691+SUM(L2691:N2691)+E2691))</f>
        <v>11188.014989236412</v>
      </c>
      <c r="I2692" s="29">
        <f t="shared" ca="1" si="170"/>
        <v>1.9923862309599087</v>
      </c>
      <c r="J2692" s="30">
        <f>Calculator!$G$40</f>
        <v>6.5000000000000002E-2</v>
      </c>
      <c r="K2692" s="29">
        <f ca="1">IF(C2692&gt;=Calculator!$G$27,IF(DAY($C2692)=1,Calculator!$G$34/2,IF(DAY($C2692)=15,Calculator!$G$34/2,0)),0)</f>
        <v>0</v>
      </c>
      <c r="L2692" s="29">
        <f ca="1">IF(DAY($C2692)=28,IF(H2692=0,0,Calculator!$G$35),0)</f>
        <v>0</v>
      </c>
      <c r="M2692" s="29">
        <f ca="1">IF(I2692&gt;0,IF(DAY($C2692)=1,SUM(INDIRECT("I"&amp;(ROW(C2691)-DAY(C2691))):I2691),0),0)</f>
        <v>0</v>
      </c>
      <c r="N2692" s="29">
        <f ca="1">IF(C2692&lt;Calculator!$G$27,0,IF(C2692=Calculator!$G$27,Calculator!$G$39,IF(H2692-K2692&lt;=0,IF(D2692&gt;Calculator!$G$39,IF(H2692-K2692+E2692+L2692+M2692+Calculator!$G$39&gt;Calculator!$G$39,Calculator!$G$39-(H2692+E2692+L2692+M2692-K2692),Calculator!$G$39),D2692),0)))</f>
        <v>0</v>
      </c>
    </row>
    <row r="2693" spans="1:14" ht="15.75" thickBot="1">
      <c r="A2693" s="33" t="str">
        <f ca="1">IF(C2693=Calculator!$H$27,"F",IF(Daily!D2693+Daily!H2693=0,IF(D2692+H2692&gt;0,"L",""),""))</f>
        <v/>
      </c>
      <c r="B2693" s="34">
        <v>2692</v>
      </c>
      <c r="C2693" s="19">
        <f t="shared" ca="1" si="169"/>
        <v>48622</v>
      </c>
      <c r="D2693" s="29">
        <f t="shared" ca="1" si="171"/>
        <v>3498.7742240945981</v>
      </c>
      <c r="E2693" s="29">
        <f ca="1">IF(C2693&lt;Calculator!$D$26,0,IF(DAY($C2693)=1,IF(D2693-Calculator!$G$24&gt;0,Calculator!$G$24,D2693),0))</f>
        <v>0</v>
      </c>
      <c r="F2693" s="29">
        <f ca="1">IF(E2693&gt;0,D2693*Calculator!$G$22/12,0)</f>
        <v>0</v>
      </c>
      <c r="G2693" s="29">
        <f ca="1">IF(E2693&gt;0,(IFERROR(-PMT(Calculator!$G$22/12,Calculator!$G$23*12,Calculator!$G$20),0))-F2693,0)</f>
        <v>0</v>
      </c>
      <c r="H2693" s="29">
        <f t="shared" ca="1" si="172"/>
        <v>11188.014989236412</v>
      </c>
      <c r="I2693" s="29">
        <f t="shared" ca="1" si="170"/>
        <v>1.9923862309599087</v>
      </c>
      <c r="J2693" s="30">
        <f>Calculator!$G$40</f>
        <v>6.5000000000000002E-2</v>
      </c>
      <c r="K2693" s="29">
        <f ca="1">IF(C2693&gt;=Calculator!$G$27,IF(DAY($C2693)=1,Calculator!$G$34/2,IF(DAY($C2693)=15,Calculator!$G$34/2,0)),0)</f>
        <v>0</v>
      </c>
      <c r="L2693" s="29">
        <f ca="1">IF(DAY($C2693)=28,IF(H2693=0,0,Calculator!$G$35),0)</f>
        <v>0</v>
      </c>
      <c r="M2693" s="29">
        <f ca="1">IF(I2693&gt;0,IF(DAY($C2693)=1,SUM(INDIRECT("I"&amp;(ROW(C2692)-DAY(C2692))):I2692),0),0)</f>
        <v>0</v>
      </c>
      <c r="N2693" s="29">
        <f ca="1">IF(C2693&lt;Calculator!$G$27,0,IF(C2693=Calculator!$G$27,Calculator!$G$39,IF(H2693-K2693&lt;=0,IF(D2693&gt;Calculator!$G$39,IF(H2693-K2693+E2693+L2693+M2693+Calculator!$G$39&gt;Calculator!$G$39,Calculator!$G$39-(H2693+E2693+L2693+M2693-K2693),Calculator!$G$39),D2693),0)))</f>
        <v>0</v>
      </c>
    </row>
    <row r="2694" spans="1:14" ht="15.75" thickBot="1">
      <c r="A2694" s="33" t="str">
        <f ca="1">IF(C2694=Calculator!$H$27,"F",IF(Daily!D2694+Daily!H2694=0,IF(D2693+H2693&gt;0,"L",""),""))</f>
        <v/>
      </c>
      <c r="B2694" s="34">
        <v>2693</v>
      </c>
      <c r="C2694" s="19">
        <f t="shared" ca="1" si="169"/>
        <v>48623</v>
      </c>
      <c r="D2694" s="29">
        <f t="shared" ca="1" si="171"/>
        <v>3498.7742240945981</v>
      </c>
      <c r="E2694" s="29">
        <f ca="1">IF(C2694&lt;Calculator!$D$26,0,IF(DAY($C2694)=1,IF(D2694-Calculator!$G$24&gt;0,Calculator!$G$24,D2694),0))</f>
        <v>0</v>
      </c>
      <c r="F2694" s="29">
        <f ca="1">IF(E2694&gt;0,D2694*Calculator!$G$22/12,0)</f>
        <v>0</v>
      </c>
      <c r="G2694" s="29">
        <f ca="1">IF(E2694&gt;0,(IFERROR(-PMT(Calculator!$G$22/12,Calculator!$G$23*12,Calculator!$G$20),0))-F2694,0)</f>
        <v>0</v>
      </c>
      <c r="H2694" s="29">
        <f t="shared" ca="1" si="172"/>
        <v>11188.014989236412</v>
      </c>
      <c r="I2694" s="29">
        <f t="shared" ca="1" si="170"/>
        <v>1.9923862309599087</v>
      </c>
      <c r="J2694" s="30">
        <f>Calculator!$G$40</f>
        <v>6.5000000000000002E-2</v>
      </c>
      <c r="K2694" s="29">
        <f ca="1">IF(C2694&gt;=Calculator!$G$27,IF(DAY($C2694)=1,Calculator!$G$34/2,IF(DAY($C2694)=15,Calculator!$G$34/2,0)),0)</f>
        <v>0</v>
      </c>
      <c r="L2694" s="29">
        <f ca="1">IF(DAY($C2694)=28,IF(H2694=0,0,Calculator!$G$35),0)</f>
        <v>0</v>
      </c>
      <c r="M2694" s="29">
        <f ca="1">IF(I2694&gt;0,IF(DAY($C2694)=1,SUM(INDIRECT("I"&amp;(ROW(C2693)-DAY(C2693))):I2693),0),0)</f>
        <v>0</v>
      </c>
      <c r="N2694" s="29">
        <f ca="1">IF(C2694&lt;Calculator!$G$27,0,IF(C2694=Calculator!$G$27,Calculator!$G$39,IF(H2694-K2694&lt;=0,IF(D2694&gt;Calculator!$G$39,IF(H2694-K2694+E2694+L2694+M2694+Calculator!$G$39&gt;Calculator!$G$39,Calculator!$G$39-(H2694+E2694+L2694+M2694-K2694),Calculator!$G$39),D2694),0)))</f>
        <v>0</v>
      </c>
    </row>
    <row r="2695" spans="1:14" ht="15.75" thickBot="1">
      <c r="A2695" s="33" t="str">
        <f ca="1">IF(C2695=Calculator!$H$27,"F",IF(Daily!D2695+Daily!H2695=0,IF(D2694+H2694&gt;0,"L",""),""))</f>
        <v/>
      </c>
      <c r="B2695" s="34">
        <v>2694</v>
      </c>
      <c r="C2695" s="19">
        <f t="shared" ca="1" si="169"/>
        <v>48624</v>
      </c>
      <c r="D2695" s="29">
        <f t="shared" ca="1" si="171"/>
        <v>3498.7742240945981</v>
      </c>
      <c r="E2695" s="29">
        <f ca="1">IF(C2695&lt;Calculator!$D$26,0,IF(DAY($C2695)=1,IF(D2695-Calculator!$G$24&gt;0,Calculator!$G$24,D2695),0))</f>
        <v>0</v>
      </c>
      <c r="F2695" s="29">
        <f ca="1">IF(E2695&gt;0,D2695*Calculator!$G$22/12,0)</f>
        <v>0</v>
      </c>
      <c r="G2695" s="29">
        <f ca="1">IF(E2695&gt;0,(IFERROR(-PMT(Calculator!$G$22/12,Calculator!$G$23*12,Calculator!$G$20),0))-F2695,0)</f>
        <v>0</v>
      </c>
      <c r="H2695" s="29">
        <f t="shared" ca="1" si="172"/>
        <v>11188.014989236412</v>
      </c>
      <c r="I2695" s="29">
        <f t="shared" ca="1" si="170"/>
        <v>1.9923862309599087</v>
      </c>
      <c r="J2695" s="30">
        <f>Calculator!$G$40</f>
        <v>6.5000000000000002E-2</v>
      </c>
      <c r="K2695" s="29">
        <f ca="1">IF(C2695&gt;=Calculator!$G$27,IF(DAY($C2695)=1,Calculator!$G$34/2,IF(DAY($C2695)=15,Calculator!$G$34/2,0)),0)</f>
        <v>0</v>
      </c>
      <c r="L2695" s="29">
        <f ca="1">IF(DAY($C2695)=28,IF(H2695=0,0,Calculator!$G$35),0)</f>
        <v>0</v>
      </c>
      <c r="M2695" s="29">
        <f ca="1">IF(I2695&gt;0,IF(DAY($C2695)=1,SUM(INDIRECT("I"&amp;(ROW(C2694)-DAY(C2694))):I2694),0),0)</f>
        <v>0</v>
      </c>
      <c r="N2695" s="29">
        <f ca="1">IF(C2695&lt;Calculator!$G$27,0,IF(C2695=Calculator!$G$27,Calculator!$G$39,IF(H2695-K2695&lt;=0,IF(D2695&gt;Calculator!$G$39,IF(H2695-K2695+E2695+L2695+M2695+Calculator!$G$39&gt;Calculator!$G$39,Calculator!$G$39-(H2695+E2695+L2695+M2695-K2695),Calculator!$G$39),D2695),0)))</f>
        <v>0</v>
      </c>
    </row>
    <row r="2696" spans="1:14" ht="15.75" thickBot="1">
      <c r="A2696" s="33" t="str">
        <f ca="1">IF(C2696=Calculator!$H$27,"F",IF(Daily!D2696+Daily!H2696=0,IF(D2695+H2695&gt;0,"L",""),""))</f>
        <v/>
      </c>
      <c r="B2696" s="34">
        <v>2695</v>
      </c>
      <c r="C2696" s="19">
        <f t="shared" ca="1" si="169"/>
        <v>48625</v>
      </c>
      <c r="D2696" s="29">
        <f t="shared" ca="1" si="171"/>
        <v>3498.7742240945981</v>
      </c>
      <c r="E2696" s="29">
        <f ca="1">IF(C2696&lt;Calculator!$D$26,0,IF(DAY($C2696)=1,IF(D2696-Calculator!$G$24&gt;0,Calculator!$G$24,D2696),0))</f>
        <v>0</v>
      </c>
      <c r="F2696" s="29">
        <f ca="1">IF(E2696&gt;0,D2696*Calculator!$G$22/12,0)</f>
        <v>0</v>
      </c>
      <c r="G2696" s="29">
        <f ca="1">IF(E2696&gt;0,(IFERROR(-PMT(Calculator!$G$22/12,Calculator!$G$23*12,Calculator!$G$20),0))-F2696,0)</f>
        <v>0</v>
      </c>
      <c r="H2696" s="29">
        <f t="shared" ca="1" si="172"/>
        <v>11188.014989236412</v>
      </c>
      <c r="I2696" s="29">
        <f t="shared" ca="1" si="170"/>
        <v>1.9923862309599087</v>
      </c>
      <c r="J2696" s="30">
        <f>Calculator!$G$40</f>
        <v>6.5000000000000002E-2</v>
      </c>
      <c r="K2696" s="29">
        <f ca="1">IF(C2696&gt;=Calculator!$G$27,IF(DAY($C2696)=1,Calculator!$G$34/2,IF(DAY($C2696)=15,Calculator!$G$34/2,0)),0)</f>
        <v>4500</v>
      </c>
      <c r="L2696" s="29">
        <f ca="1">IF(DAY($C2696)=28,IF(H2696=0,0,Calculator!$G$35),0)</f>
        <v>0</v>
      </c>
      <c r="M2696" s="29">
        <f ca="1">IF(I2696&gt;0,IF(DAY($C2696)=1,SUM(INDIRECT("I"&amp;(ROW(C2695)-DAY(C2695))):I2695),0),0)</f>
        <v>0</v>
      </c>
      <c r="N2696" s="29">
        <f ca="1">IF(C2696&lt;Calculator!$G$27,0,IF(C2696=Calculator!$G$27,Calculator!$G$39,IF(H2696-K2696&lt;=0,IF(D2696&gt;Calculator!$G$39,IF(H2696-K2696+E2696+L2696+M2696+Calculator!$G$39&gt;Calculator!$G$39,Calculator!$G$39-(H2696+E2696+L2696+M2696-K2696),Calculator!$G$39),D2696),0)))</f>
        <v>0</v>
      </c>
    </row>
    <row r="2697" spans="1:14" ht="15.75" thickBot="1">
      <c r="A2697" s="33" t="str">
        <f ca="1">IF(C2697=Calculator!$H$27,"F",IF(Daily!D2697+Daily!H2697=0,IF(D2696+H2696&gt;0,"L",""),""))</f>
        <v/>
      </c>
      <c r="B2697" s="34">
        <v>2696</v>
      </c>
      <c r="C2697" s="19">
        <f t="shared" ca="1" si="169"/>
        <v>48626</v>
      </c>
      <c r="D2697" s="29">
        <f t="shared" ca="1" si="171"/>
        <v>3498.7742240945981</v>
      </c>
      <c r="E2697" s="29">
        <f ca="1">IF(C2697&lt;Calculator!$D$26,0,IF(DAY($C2697)=1,IF(D2697-Calculator!$G$24&gt;0,Calculator!$G$24,D2697),0))</f>
        <v>0</v>
      </c>
      <c r="F2697" s="29">
        <f ca="1">IF(E2697&gt;0,D2697*Calculator!$G$22/12,0)</f>
        <v>0</v>
      </c>
      <c r="G2697" s="29">
        <f ca="1">IF(E2697&gt;0,(IFERROR(-PMT(Calculator!$G$22/12,Calculator!$G$23*12,Calculator!$G$20),0))-F2697,0)</f>
        <v>0</v>
      </c>
      <c r="H2697" s="29">
        <f t="shared" ca="1" si="172"/>
        <v>6688.0149892364116</v>
      </c>
      <c r="I2697" s="29">
        <f t="shared" ca="1" si="170"/>
        <v>1.1910163679462102</v>
      </c>
      <c r="J2697" s="30">
        <f>Calculator!$G$40</f>
        <v>6.5000000000000002E-2</v>
      </c>
      <c r="K2697" s="29">
        <f ca="1">IF(C2697&gt;=Calculator!$G$27,IF(DAY($C2697)=1,Calculator!$G$34/2,IF(DAY($C2697)=15,Calculator!$G$34/2,0)),0)</f>
        <v>0</v>
      </c>
      <c r="L2697" s="29">
        <f ca="1">IF(DAY($C2697)=28,IF(H2697=0,0,Calculator!$G$35),0)</f>
        <v>0</v>
      </c>
      <c r="M2697" s="29">
        <f ca="1">IF(I2697&gt;0,IF(DAY($C2697)=1,SUM(INDIRECT("I"&amp;(ROW(C2696)-DAY(C2696))):I2696),0),0)</f>
        <v>0</v>
      </c>
      <c r="N2697" s="29">
        <f ca="1">IF(C2697&lt;Calculator!$G$27,0,IF(C2697=Calculator!$G$27,Calculator!$G$39,IF(H2697-K2697&lt;=0,IF(D2697&gt;Calculator!$G$39,IF(H2697-K2697+E2697+L2697+M2697+Calculator!$G$39&gt;Calculator!$G$39,Calculator!$G$39-(H2697+E2697+L2697+M2697-K2697),Calculator!$G$39),D2697),0)))</f>
        <v>0</v>
      </c>
    </row>
    <row r="2698" spans="1:14" ht="15.75" thickBot="1">
      <c r="A2698" s="33" t="str">
        <f ca="1">IF(C2698=Calculator!$H$27,"F",IF(Daily!D2698+Daily!H2698=0,IF(D2697+H2697&gt;0,"L",""),""))</f>
        <v/>
      </c>
      <c r="B2698" s="34">
        <v>2697</v>
      </c>
      <c r="C2698" s="19">
        <f t="shared" ca="1" si="169"/>
        <v>48627</v>
      </c>
      <c r="D2698" s="29">
        <f t="shared" ca="1" si="171"/>
        <v>3498.7742240945981</v>
      </c>
      <c r="E2698" s="29">
        <f ca="1">IF(C2698&lt;Calculator!$D$26,0,IF(DAY($C2698)=1,IF(D2698-Calculator!$G$24&gt;0,Calculator!$G$24,D2698),0))</f>
        <v>0</v>
      </c>
      <c r="F2698" s="29">
        <f ca="1">IF(E2698&gt;0,D2698*Calculator!$G$22/12,0)</f>
        <v>0</v>
      </c>
      <c r="G2698" s="29">
        <f ca="1">IF(E2698&gt;0,(IFERROR(-PMT(Calculator!$G$22/12,Calculator!$G$23*12,Calculator!$G$20),0))-F2698,0)</f>
        <v>0</v>
      </c>
      <c r="H2698" s="29">
        <f t="shared" ca="1" si="172"/>
        <v>6688.0149892364116</v>
      </c>
      <c r="I2698" s="29">
        <f t="shared" ca="1" si="170"/>
        <v>1.1910163679462102</v>
      </c>
      <c r="J2698" s="30">
        <f>Calculator!$G$40</f>
        <v>6.5000000000000002E-2</v>
      </c>
      <c r="K2698" s="29">
        <f ca="1">IF(C2698&gt;=Calculator!$G$27,IF(DAY($C2698)=1,Calculator!$G$34/2,IF(DAY($C2698)=15,Calculator!$G$34/2,0)),0)</f>
        <v>0</v>
      </c>
      <c r="L2698" s="29">
        <f ca="1">IF(DAY($C2698)=28,IF(H2698=0,0,Calculator!$G$35),0)</f>
        <v>0</v>
      </c>
      <c r="M2698" s="29">
        <f ca="1">IF(I2698&gt;0,IF(DAY($C2698)=1,SUM(INDIRECT("I"&amp;(ROW(C2697)-DAY(C2697))):I2697),0),0)</f>
        <v>0</v>
      </c>
      <c r="N2698" s="29">
        <f ca="1">IF(C2698&lt;Calculator!$G$27,0,IF(C2698=Calculator!$G$27,Calculator!$G$39,IF(H2698-K2698&lt;=0,IF(D2698&gt;Calculator!$G$39,IF(H2698-K2698+E2698+L2698+M2698+Calculator!$G$39&gt;Calculator!$G$39,Calculator!$G$39-(H2698+E2698+L2698+M2698-K2698),Calculator!$G$39),D2698),0)))</f>
        <v>0</v>
      </c>
    </row>
    <row r="2699" spans="1:14" ht="15.75" thickBot="1">
      <c r="A2699" s="33" t="str">
        <f ca="1">IF(C2699=Calculator!$H$27,"F",IF(Daily!D2699+Daily!H2699=0,IF(D2698+H2698&gt;0,"L",""),""))</f>
        <v/>
      </c>
      <c r="B2699" s="34">
        <v>2698</v>
      </c>
      <c r="C2699" s="19">
        <f t="shared" ca="1" si="169"/>
        <v>48628</v>
      </c>
      <c r="D2699" s="29">
        <f t="shared" ca="1" si="171"/>
        <v>3498.7742240945981</v>
      </c>
      <c r="E2699" s="29">
        <f ca="1">IF(C2699&lt;Calculator!$D$26,0,IF(DAY($C2699)=1,IF(D2699-Calculator!$G$24&gt;0,Calculator!$G$24,D2699),0))</f>
        <v>0</v>
      </c>
      <c r="F2699" s="29">
        <f ca="1">IF(E2699&gt;0,D2699*Calculator!$G$22/12,0)</f>
        <v>0</v>
      </c>
      <c r="G2699" s="29">
        <f ca="1">IF(E2699&gt;0,(IFERROR(-PMT(Calculator!$G$22/12,Calculator!$G$23*12,Calculator!$G$20),0))-F2699,0)</f>
        <v>0</v>
      </c>
      <c r="H2699" s="29">
        <f t="shared" ca="1" si="172"/>
        <v>6688.0149892364116</v>
      </c>
      <c r="I2699" s="29">
        <f t="shared" ca="1" si="170"/>
        <v>1.1910163679462102</v>
      </c>
      <c r="J2699" s="30">
        <f>Calculator!$G$40</f>
        <v>6.5000000000000002E-2</v>
      </c>
      <c r="K2699" s="29">
        <f ca="1">IF(C2699&gt;=Calculator!$G$27,IF(DAY($C2699)=1,Calculator!$G$34/2,IF(DAY($C2699)=15,Calculator!$G$34/2,0)),0)</f>
        <v>0</v>
      </c>
      <c r="L2699" s="29">
        <f ca="1">IF(DAY($C2699)=28,IF(H2699=0,0,Calculator!$G$35),0)</f>
        <v>0</v>
      </c>
      <c r="M2699" s="29">
        <f ca="1">IF(I2699&gt;0,IF(DAY($C2699)=1,SUM(INDIRECT("I"&amp;(ROW(C2698)-DAY(C2698))):I2698),0),0)</f>
        <v>0</v>
      </c>
      <c r="N2699" s="29">
        <f ca="1">IF(C2699&lt;Calculator!$G$27,0,IF(C2699=Calculator!$G$27,Calculator!$G$39,IF(H2699-K2699&lt;=0,IF(D2699&gt;Calculator!$G$39,IF(H2699-K2699+E2699+L2699+M2699+Calculator!$G$39&gt;Calculator!$G$39,Calculator!$G$39-(H2699+E2699+L2699+M2699-K2699),Calculator!$G$39),D2699),0)))</f>
        <v>0</v>
      </c>
    </row>
    <row r="2700" spans="1:14" ht="15.75" thickBot="1">
      <c r="A2700" s="33" t="str">
        <f ca="1">IF(C2700=Calculator!$H$27,"F",IF(Daily!D2700+Daily!H2700=0,IF(D2699+H2699&gt;0,"L",""),""))</f>
        <v/>
      </c>
      <c r="B2700" s="34">
        <v>2699</v>
      </c>
      <c r="C2700" s="19">
        <f t="shared" ca="1" si="169"/>
        <v>48629</v>
      </c>
      <c r="D2700" s="29">
        <f t="shared" ca="1" si="171"/>
        <v>3498.7742240945981</v>
      </c>
      <c r="E2700" s="29">
        <f ca="1">IF(C2700&lt;Calculator!$D$26,0,IF(DAY($C2700)=1,IF(D2700-Calculator!$G$24&gt;0,Calculator!$G$24,D2700),0))</f>
        <v>0</v>
      </c>
      <c r="F2700" s="29">
        <f ca="1">IF(E2700&gt;0,D2700*Calculator!$G$22/12,0)</f>
        <v>0</v>
      </c>
      <c r="G2700" s="29">
        <f ca="1">IF(E2700&gt;0,(IFERROR(-PMT(Calculator!$G$22/12,Calculator!$G$23*12,Calculator!$G$20),0))-F2700,0)</f>
        <v>0</v>
      </c>
      <c r="H2700" s="29">
        <f t="shared" ca="1" si="172"/>
        <v>6688.0149892364116</v>
      </c>
      <c r="I2700" s="29">
        <f t="shared" ca="1" si="170"/>
        <v>1.1910163679462102</v>
      </c>
      <c r="J2700" s="30">
        <f>Calculator!$G$40</f>
        <v>6.5000000000000002E-2</v>
      </c>
      <c r="K2700" s="29">
        <f ca="1">IF(C2700&gt;=Calculator!$G$27,IF(DAY($C2700)=1,Calculator!$G$34/2,IF(DAY($C2700)=15,Calculator!$G$34/2,0)),0)</f>
        <v>0</v>
      </c>
      <c r="L2700" s="29">
        <f ca="1">IF(DAY($C2700)=28,IF(H2700=0,0,Calculator!$G$35),0)</f>
        <v>0</v>
      </c>
      <c r="M2700" s="29">
        <f ca="1">IF(I2700&gt;0,IF(DAY($C2700)=1,SUM(INDIRECT("I"&amp;(ROW(C2699)-DAY(C2699))):I2699),0),0)</f>
        <v>0</v>
      </c>
      <c r="N2700" s="29">
        <f ca="1">IF(C2700&lt;Calculator!$G$27,0,IF(C2700=Calculator!$G$27,Calculator!$G$39,IF(H2700-K2700&lt;=0,IF(D2700&gt;Calculator!$G$39,IF(H2700-K2700+E2700+L2700+M2700+Calculator!$G$39&gt;Calculator!$G$39,Calculator!$G$39-(H2700+E2700+L2700+M2700-K2700),Calculator!$G$39),D2700),0)))</f>
        <v>0</v>
      </c>
    </row>
    <row r="2701" spans="1:14" ht="15.75" thickBot="1">
      <c r="A2701" s="33" t="str">
        <f ca="1">IF(C2701=Calculator!$H$27,"F",IF(Daily!D2701+Daily!H2701=0,IF(D2700+H2700&gt;0,"L",""),""))</f>
        <v/>
      </c>
      <c r="B2701" s="34">
        <v>2700</v>
      </c>
      <c r="C2701" s="19">
        <f t="shared" ca="1" si="169"/>
        <v>48630</v>
      </c>
      <c r="D2701" s="29">
        <f t="shared" ca="1" si="171"/>
        <v>3498.7742240945981</v>
      </c>
      <c r="E2701" s="29">
        <f ca="1">IF(C2701&lt;Calculator!$D$26,0,IF(DAY($C2701)=1,IF(D2701-Calculator!$G$24&gt;0,Calculator!$G$24,D2701),0))</f>
        <v>0</v>
      </c>
      <c r="F2701" s="29">
        <f ca="1">IF(E2701&gt;0,D2701*Calculator!$G$22/12,0)</f>
        <v>0</v>
      </c>
      <c r="G2701" s="29">
        <f ca="1">IF(E2701&gt;0,(IFERROR(-PMT(Calculator!$G$22/12,Calculator!$G$23*12,Calculator!$G$20),0))-F2701,0)</f>
        <v>0</v>
      </c>
      <c r="H2701" s="29">
        <f t="shared" ca="1" si="172"/>
        <v>6688.0149892364116</v>
      </c>
      <c r="I2701" s="29">
        <f t="shared" ca="1" si="170"/>
        <v>1.1910163679462102</v>
      </c>
      <c r="J2701" s="30">
        <f>Calculator!$G$40</f>
        <v>6.5000000000000002E-2</v>
      </c>
      <c r="K2701" s="29">
        <f ca="1">IF(C2701&gt;=Calculator!$G$27,IF(DAY($C2701)=1,Calculator!$G$34/2,IF(DAY($C2701)=15,Calculator!$G$34/2,0)),0)</f>
        <v>0</v>
      </c>
      <c r="L2701" s="29">
        <f ca="1">IF(DAY($C2701)=28,IF(H2701=0,0,Calculator!$G$35),0)</f>
        <v>0</v>
      </c>
      <c r="M2701" s="29">
        <f ca="1">IF(I2701&gt;0,IF(DAY($C2701)=1,SUM(INDIRECT("I"&amp;(ROW(C2700)-DAY(C2700))):I2700),0),0)</f>
        <v>0</v>
      </c>
      <c r="N2701" s="29">
        <f ca="1">IF(C2701&lt;Calculator!$G$27,0,IF(C2701=Calculator!$G$27,Calculator!$G$39,IF(H2701-K2701&lt;=0,IF(D2701&gt;Calculator!$G$39,IF(H2701-K2701+E2701+L2701+M2701+Calculator!$G$39&gt;Calculator!$G$39,Calculator!$G$39-(H2701+E2701+L2701+M2701-K2701),Calculator!$G$39),D2701),0)))</f>
        <v>0</v>
      </c>
    </row>
    <row r="2702" spans="1:14" ht="15.75" thickBot="1">
      <c r="A2702" s="33" t="str">
        <f ca="1">IF(C2702=Calculator!$H$27,"F",IF(Daily!D2702+Daily!H2702=0,IF(D2701+H2701&gt;0,"L",""),""))</f>
        <v/>
      </c>
      <c r="B2702" s="34">
        <v>2701</v>
      </c>
      <c r="C2702" s="19">
        <f t="shared" ca="1" si="169"/>
        <v>48631</v>
      </c>
      <c r="D2702" s="29">
        <f t="shared" ca="1" si="171"/>
        <v>3498.7742240945981</v>
      </c>
      <c r="E2702" s="29">
        <f ca="1">IF(C2702&lt;Calculator!$D$26,0,IF(DAY($C2702)=1,IF(D2702-Calculator!$G$24&gt;0,Calculator!$G$24,D2702),0))</f>
        <v>0</v>
      </c>
      <c r="F2702" s="29">
        <f ca="1">IF(E2702&gt;0,D2702*Calculator!$G$22/12,0)</f>
        <v>0</v>
      </c>
      <c r="G2702" s="29">
        <f ca="1">IF(E2702&gt;0,(IFERROR(-PMT(Calculator!$G$22/12,Calculator!$G$23*12,Calculator!$G$20),0))-F2702,0)</f>
        <v>0</v>
      </c>
      <c r="H2702" s="29">
        <f t="shared" ca="1" si="172"/>
        <v>6688.0149892364116</v>
      </c>
      <c r="I2702" s="29">
        <f t="shared" ca="1" si="170"/>
        <v>1.1910163679462102</v>
      </c>
      <c r="J2702" s="30">
        <f>Calculator!$G$40</f>
        <v>6.5000000000000002E-2</v>
      </c>
      <c r="K2702" s="29">
        <f ca="1">IF(C2702&gt;=Calculator!$G$27,IF(DAY($C2702)=1,Calculator!$G$34/2,IF(DAY($C2702)=15,Calculator!$G$34/2,0)),0)</f>
        <v>0</v>
      </c>
      <c r="L2702" s="29">
        <f ca="1">IF(DAY($C2702)=28,IF(H2702=0,0,Calculator!$G$35),0)</f>
        <v>0</v>
      </c>
      <c r="M2702" s="29">
        <f ca="1">IF(I2702&gt;0,IF(DAY($C2702)=1,SUM(INDIRECT("I"&amp;(ROW(C2701)-DAY(C2701))):I2701),0),0)</f>
        <v>0</v>
      </c>
      <c r="N2702" s="29">
        <f ca="1">IF(C2702&lt;Calculator!$G$27,0,IF(C2702=Calculator!$G$27,Calculator!$G$39,IF(H2702-K2702&lt;=0,IF(D2702&gt;Calculator!$G$39,IF(H2702-K2702+E2702+L2702+M2702+Calculator!$G$39&gt;Calculator!$G$39,Calculator!$G$39-(H2702+E2702+L2702+M2702-K2702),Calculator!$G$39),D2702),0)))</f>
        <v>0</v>
      </c>
    </row>
    <row r="2703" spans="1:14" ht="15.75" thickBot="1">
      <c r="A2703" s="33" t="str">
        <f ca="1">IF(C2703=Calculator!$H$27,"F",IF(Daily!D2703+Daily!H2703=0,IF(D2702+H2702&gt;0,"L",""),""))</f>
        <v/>
      </c>
      <c r="B2703" s="34">
        <v>2702</v>
      </c>
      <c r="C2703" s="19">
        <f t="shared" ca="1" si="169"/>
        <v>48632</v>
      </c>
      <c r="D2703" s="29">
        <f t="shared" ca="1" si="171"/>
        <v>3498.7742240945981</v>
      </c>
      <c r="E2703" s="29">
        <f ca="1">IF(C2703&lt;Calculator!$D$26,0,IF(DAY($C2703)=1,IF(D2703-Calculator!$G$24&gt;0,Calculator!$G$24,D2703),0))</f>
        <v>0</v>
      </c>
      <c r="F2703" s="29">
        <f ca="1">IF(E2703&gt;0,D2703*Calculator!$G$22/12,0)</f>
        <v>0</v>
      </c>
      <c r="G2703" s="29">
        <f ca="1">IF(E2703&gt;0,(IFERROR(-PMT(Calculator!$G$22/12,Calculator!$G$23*12,Calculator!$G$20),0))-F2703,0)</f>
        <v>0</v>
      </c>
      <c r="H2703" s="29">
        <f t="shared" ca="1" si="172"/>
        <v>6688.0149892364116</v>
      </c>
      <c r="I2703" s="29">
        <f t="shared" ca="1" si="170"/>
        <v>1.1910163679462102</v>
      </c>
      <c r="J2703" s="30">
        <f>Calculator!$G$40</f>
        <v>6.5000000000000002E-2</v>
      </c>
      <c r="K2703" s="29">
        <f ca="1">IF(C2703&gt;=Calculator!$G$27,IF(DAY($C2703)=1,Calculator!$G$34/2,IF(DAY($C2703)=15,Calculator!$G$34/2,0)),0)</f>
        <v>0</v>
      </c>
      <c r="L2703" s="29">
        <f ca="1">IF(DAY($C2703)=28,IF(H2703=0,0,Calculator!$G$35),0)</f>
        <v>0</v>
      </c>
      <c r="M2703" s="29">
        <f ca="1">IF(I2703&gt;0,IF(DAY($C2703)=1,SUM(INDIRECT("I"&amp;(ROW(C2702)-DAY(C2702))):I2702),0),0)</f>
        <v>0</v>
      </c>
      <c r="N2703" s="29">
        <f ca="1">IF(C2703&lt;Calculator!$G$27,0,IF(C2703=Calculator!$G$27,Calculator!$G$39,IF(H2703-K2703&lt;=0,IF(D2703&gt;Calculator!$G$39,IF(H2703-K2703+E2703+L2703+M2703+Calculator!$G$39&gt;Calculator!$G$39,Calculator!$G$39-(H2703+E2703+L2703+M2703-K2703),Calculator!$G$39),D2703),0)))</f>
        <v>0</v>
      </c>
    </row>
    <row r="2704" spans="1:14" ht="15.75" thickBot="1">
      <c r="A2704" s="33" t="str">
        <f ca="1">IF(C2704=Calculator!$H$27,"F",IF(Daily!D2704+Daily!H2704=0,IF(D2703+H2703&gt;0,"L",""),""))</f>
        <v/>
      </c>
      <c r="B2704" s="34">
        <v>2703</v>
      </c>
      <c r="C2704" s="19">
        <f t="shared" ca="1" si="169"/>
        <v>48633</v>
      </c>
      <c r="D2704" s="29">
        <f t="shared" ca="1" si="171"/>
        <v>3498.7742240945981</v>
      </c>
      <c r="E2704" s="29">
        <f ca="1">IF(C2704&lt;Calculator!$D$26,0,IF(DAY($C2704)=1,IF(D2704-Calculator!$G$24&gt;0,Calculator!$G$24,D2704),0))</f>
        <v>0</v>
      </c>
      <c r="F2704" s="29">
        <f ca="1">IF(E2704&gt;0,D2704*Calculator!$G$22/12,0)</f>
        <v>0</v>
      </c>
      <c r="G2704" s="29">
        <f ca="1">IF(E2704&gt;0,(IFERROR(-PMT(Calculator!$G$22/12,Calculator!$G$23*12,Calculator!$G$20),0))-F2704,0)</f>
        <v>0</v>
      </c>
      <c r="H2704" s="29">
        <f t="shared" ca="1" si="172"/>
        <v>6688.0149892364116</v>
      </c>
      <c r="I2704" s="29">
        <f t="shared" ca="1" si="170"/>
        <v>1.1910163679462102</v>
      </c>
      <c r="J2704" s="30">
        <f>Calculator!$G$40</f>
        <v>6.5000000000000002E-2</v>
      </c>
      <c r="K2704" s="29">
        <f ca="1">IF(C2704&gt;=Calculator!$G$27,IF(DAY($C2704)=1,Calculator!$G$34/2,IF(DAY($C2704)=15,Calculator!$G$34/2,0)),0)</f>
        <v>0</v>
      </c>
      <c r="L2704" s="29">
        <f ca="1">IF(DAY($C2704)=28,IF(H2704=0,0,Calculator!$G$35),0)</f>
        <v>0</v>
      </c>
      <c r="M2704" s="29">
        <f ca="1">IF(I2704&gt;0,IF(DAY($C2704)=1,SUM(INDIRECT("I"&amp;(ROW(C2703)-DAY(C2703))):I2703),0),0)</f>
        <v>0</v>
      </c>
      <c r="N2704" s="29">
        <f ca="1">IF(C2704&lt;Calculator!$G$27,0,IF(C2704=Calculator!$G$27,Calculator!$G$39,IF(H2704-K2704&lt;=0,IF(D2704&gt;Calculator!$G$39,IF(H2704-K2704+E2704+L2704+M2704+Calculator!$G$39&gt;Calculator!$G$39,Calculator!$G$39-(H2704+E2704+L2704+M2704-K2704),Calculator!$G$39),D2704),0)))</f>
        <v>0</v>
      </c>
    </row>
    <row r="2705" spans="1:14" ht="15.75" thickBot="1">
      <c r="A2705" s="33" t="str">
        <f ca="1">IF(C2705=Calculator!$H$27,"F",IF(Daily!D2705+Daily!H2705=0,IF(D2704+H2704&gt;0,"L",""),""))</f>
        <v/>
      </c>
      <c r="B2705" s="34">
        <v>2704</v>
      </c>
      <c r="C2705" s="19">
        <f t="shared" ca="1" si="169"/>
        <v>48634</v>
      </c>
      <c r="D2705" s="29">
        <f t="shared" ca="1" si="171"/>
        <v>3498.7742240945981</v>
      </c>
      <c r="E2705" s="29">
        <f ca="1">IF(C2705&lt;Calculator!$D$26,0,IF(DAY($C2705)=1,IF(D2705-Calculator!$G$24&gt;0,Calculator!$G$24,D2705),0))</f>
        <v>0</v>
      </c>
      <c r="F2705" s="29">
        <f ca="1">IF(E2705&gt;0,D2705*Calculator!$G$22/12,0)</f>
        <v>0</v>
      </c>
      <c r="G2705" s="29">
        <f ca="1">IF(E2705&gt;0,(IFERROR(-PMT(Calculator!$G$22/12,Calculator!$G$23*12,Calculator!$G$20),0))-F2705,0)</f>
        <v>0</v>
      </c>
      <c r="H2705" s="29">
        <f t="shared" ca="1" si="172"/>
        <v>6688.0149892364116</v>
      </c>
      <c r="I2705" s="29">
        <f t="shared" ca="1" si="170"/>
        <v>1.1910163679462102</v>
      </c>
      <c r="J2705" s="30">
        <f>Calculator!$G$40</f>
        <v>6.5000000000000002E-2</v>
      </c>
      <c r="K2705" s="29">
        <f ca="1">IF(C2705&gt;=Calculator!$G$27,IF(DAY($C2705)=1,Calculator!$G$34/2,IF(DAY($C2705)=15,Calculator!$G$34/2,0)),0)</f>
        <v>0</v>
      </c>
      <c r="L2705" s="29">
        <f ca="1">IF(DAY($C2705)=28,IF(H2705=0,0,Calculator!$G$35),0)</f>
        <v>0</v>
      </c>
      <c r="M2705" s="29">
        <f ca="1">IF(I2705&gt;0,IF(DAY($C2705)=1,SUM(INDIRECT("I"&amp;(ROW(C2704)-DAY(C2704))):I2704),0),0)</f>
        <v>0</v>
      </c>
      <c r="N2705" s="29">
        <f ca="1">IF(C2705&lt;Calculator!$G$27,0,IF(C2705=Calculator!$G$27,Calculator!$G$39,IF(H2705-K2705&lt;=0,IF(D2705&gt;Calculator!$G$39,IF(H2705-K2705+E2705+L2705+M2705+Calculator!$G$39&gt;Calculator!$G$39,Calculator!$G$39-(H2705+E2705+L2705+M2705-K2705),Calculator!$G$39),D2705),0)))</f>
        <v>0</v>
      </c>
    </row>
    <row r="2706" spans="1:14" ht="15.75" thickBot="1">
      <c r="A2706" s="33" t="str">
        <f ca="1">IF(C2706=Calculator!$H$27,"F",IF(Daily!D2706+Daily!H2706=0,IF(D2705+H2705&gt;0,"L",""),""))</f>
        <v/>
      </c>
      <c r="B2706" s="34">
        <v>2705</v>
      </c>
      <c r="C2706" s="19">
        <f t="shared" ca="1" si="169"/>
        <v>48635</v>
      </c>
      <c r="D2706" s="29">
        <f t="shared" ca="1" si="171"/>
        <v>3498.7742240945981</v>
      </c>
      <c r="E2706" s="29">
        <f ca="1">IF(C2706&lt;Calculator!$D$26,0,IF(DAY($C2706)=1,IF(D2706-Calculator!$G$24&gt;0,Calculator!$G$24,D2706),0))</f>
        <v>0</v>
      </c>
      <c r="F2706" s="29">
        <f ca="1">IF(E2706&gt;0,D2706*Calculator!$G$22/12,0)</f>
        <v>0</v>
      </c>
      <c r="G2706" s="29">
        <f ca="1">IF(E2706&gt;0,(IFERROR(-PMT(Calculator!$G$22/12,Calculator!$G$23*12,Calculator!$G$20),0))-F2706,0)</f>
        <v>0</v>
      </c>
      <c r="H2706" s="29">
        <f t="shared" ca="1" si="172"/>
        <v>6688.0149892364116</v>
      </c>
      <c r="I2706" s="29">
        <f t="shared" ca="1" si="170"/>
        <v>1.1910163679462102</v>
      </c>
      <c r="J2706" s="30">
        <f>Calculator!$G$40</f>
        <v>6.5000000000000002E-2</v>
      </c>
      <c r="K2706" s="29">
        <f ca="1">IF(C2706&gt;=Calculator!$G$27,IF(DAY($C2706)=1,Calculator!$G$34/2,IF(DAY($C2706)=15,Calculator!$G$34/2,0)),0)</f>
        <v>0</v>
      </c>
      <c r="L2706" s="29">
        <f ca="1">IF(DAY($C2706)=28,IF(H2706=0,0,Calculator!$G$35),0)</f>
        <v>0</v>
      </c>
      <c r="M2706" s="29">
        <f ca="1">IF(I2706&gt;0,IF(DAY($C2706)=1,SUM(INDIRECT("I"&amp;(ROW(C2705)-DAY(C2705))):I2705),0),0)</f>
        <v>0</v>
      </c>
      <c r="N2706" s="29">
        <f ca="1">IF(C2706&lt;Calculator!$G$27,0,IF(C2706=Calculator!$G$27,Calculator!$G$39,IF(H2706-K2706&lt;=0,IF(D2706&gt;Calculator!$G$39,IF(H2706-K2706+E2706+L2706+M2706+Calculator!$G$39&gt;Calculator!$G$39,Calculator!$G$39-(H2706+E2706+L2706+M2706-K2706),Calculator!$G$39),D2706),0)))</f>
        <v>0</v>
      </c>
    </row>
    <row r="2707" spans="1:14" ht="15.75" thickBot="1">
      <c r="A2707" s="33" t="str">
        <f ca="1">IF(C2707=Calculator!$H$27,"F",IF(Daily!D2707+Daily!H2707=0,IF(D2706+H2706&gt;0,"L",""),""))</f>
        <v/>
      </c>
      <c r="B2707" s="34">
        <v>2706</v>
      </c>
      <c r="C2707" s="19">
        <f t="shared" ca="1" si="169"/>
        <v>48636</v>
      </c>
      <c r="D2707" s="29">
        <f t="shared" ca="1" si="171"/>
        <v>3498.7742240945981</v>
      </c>
      <c r="E2707" s="29">
        <f ca="1">IF(C2707&lt;Calculator!$D$26,0,IF(DAY($C2707)=1,IF(D2707-Calculator!$G$24&gt;0,Calculator!$G$24,D2707),0))</f>
        <v>0</v>
      </c>
      <c r="F2707" s="29">
        <f ca="1">IF(E2707&gt;0,D2707*Calculator!$G$22/12,0)</f>
        <v>0</v>
      </c>
      <c r="G2707" s="29">
        <f ca="1">IF(E2707&gt;0,(IFERROR(-PMT(Calculator!$G$22/12,Calculator!$G$23*12,Calculator!$G$20),0))-F2707,0)</f>
        <v>0</v>
      </c>
      <c r="H2707" s="29">
        <f t="shared" ca="1" si="172"/>
        <v>6688.0149892364116</v>
      </c>
      <c r="I2707" s="29">
        <f t="shared" ca="1" si="170"/>
        <v>1.1910163679462102</v>
      </c>
      <c r="J2707" s="30">
        <f>Calculator!$G$40</f>
        <v>6.5000000000000002E-2</v>
      </c>
      <c r="K2707" s="29">
        <f ca="1">IF(C2707&gt;=Calculator!$G$27,IF(DAY($C2707)=1,Calculator!$G$34/2,IF(DAY($C2707)=15,Calculator!$G$34/2,0)),0)</f>
        <v>0</v>
      </c>
      <c r="L2707" s="29">
        <f ca="1">IF(DAY($C2707)=28,IF(H2707=0,0,Calculator!$G$35),0)</f>
        <v>0</v>
      </c>
      <c r="M2707" s="29">
        <f ca="1">IF(I2707&gt;0,IF(DAY($C2707)=1,SUM(INDIRECT("I"&amp;(ROW(C2706)-DAY(C2706))):I2706),0),0)</f>
        <v>0</v>
      </c>
      <c r="N2707" s="29">
        <f ca="1">IF(C2707&lt;Calculator!$G$27,0,IF(C2707=Calculator!$G$27,Calculator!$G$39,IF(H2707-K2707&lt;=0,IF(D2707&gt;Calculator!$G$39,IF(H2707-K2707+E2707+L2707+M2707+Calculator!$G$39&gt;Calculator!$G$39,Calculator!$G$39-(H2707+E2707+L2707+M2707-K2707),Calculator!$G$39),D2707),0)))</f>
        <v>0</v>
      </c>
    </row>
    <row r="2708" spans="1:14" ht="15.75" thickBot="1">
      <c r="A2708" s="33" t="str">
        <f ca="1">IF(C2708=Calculator!$H$27,"F",IF(Daily!D2708+Daily!H2708=0,IF(D2707+H2707&gt;0,"L",""),""))</f>
        <v/>
      </c>
      <c r="B2708" s="34">
        <v>2707</v>
      </c>
      <c r="C2708" s="19">
        <f t="shared" ca="1" si="169"/>
        <v>48637</v>
      </c>
      <c r="D2708" s="29">
        <f t="shared" ca="1" si="171"/>
        <v>3498.7742240945981</v>
      </c>
      <c r="E2708" s="29">
        <f ca="1">IF(C2708&lt;Calculator!$D$26,0,IF(DAY($C2708)=1,IF(D2708-Calculator!$G$24&gt;0,Calculator!$G$24,D2708),0))</f>
        <v>0</v>
      </c>
      <c r="F2708" s="29">
        <f ca="1">IF(E2708&gt;0,D2708*Calculator!$G$22/12,0)</f>
        <v>0</v>
      </c>
      <c r="G2708" s="29">
        <f ca="1">IF(E2708&gt;0,(IFERROR(-PMT(Calculator!$G$22/12,Calculator!$G$23*12,Calculator!$G$20),0))-F2708,0)</f>
        <v>0</v>
      </c>
      <c r="H2708" s="29">
        <f t="shared" ca="1" si="172"/>
        <v>6688.0149892364116</v>
      </c>
      <c r="I2708" s="29">
        <f t="shared" ca="1" si="170"/>
        <v>1.1910163679462102</v>
      </c>
      <c r="J2708" s="30">
        <f>Calculator!$G$40</f>
        <v>6.5000000000000002E-2</v>
      </c>
      <c r="K2708" s="29">
        <f ca="1">IF(C2708&gt;=Calculator!$G$27,IF(DAY($C2708)=1,Calculator!$G$34/2,IF(DAY($C2708)=15,Calculator!$G$34/2,0)),0)</f>
        <v>0</v>
      </c>
      <c r="L2708" s="29">
        <f ca="1">IF(DAY($C2708)=28,IF(H2708=0,0,Calculator!$G$35),0)</f>
        <v>0</v>
      </c>
      <c r="M2708" s="29">
        <f ca="1">IF(I2708&gt;0,IF(DAY($C2708)=1,SUM(INDIRECT("I"&amp;(ROW(C2707)-DAY(C2707))):I2707),0),0)</f>
        <v>0</v>
      </c>
      <c r="N2708" s="29">
        <f ca="1">IF(C2708&lt;Calculator!$G$27,0,IF(C2708=Calculator!$G$27,Calculator!$G$39,IF(H2708-K2708&lt;=0,IF(D2708&gt;Calculator!$G$39,IF(H2708-K2708+E2708+L2708+M2708+Calculator!$G$39&gt;Calculator!$G$39,Calculator!$G$39-(H2708+E2708+L2708+M2708-K2708),Calculator!$G$39),D2708),0)))</f>
        <v>0</v>
      </c>
    </row>
    <row r="2709" spans="1:14" ht="15.75" thickBot="1">
      <c r="A2709" s="33" t="str">
        <f ca="1">IF(C2709=Calculator!$H$27,"F",IF(Daily!D2709+Daily!H2709=0,IF(D2708+H2708&gt;0,"L",""),""))</f>
        <v/>
      </c>
      <c r="B2709" s="34">
        <v>2708</v>
      </c>
      <c r="C2709" s="19">
        <f t="shared" ca="1" si="169"/>
        <v>48638</v>
      </c>
      <c r="D2709" s="29">
        <f t="shared" ca="1" si="171"/>
        <v>3498.7742240945981</v>
      </c>
      <c r="E2709" s="29">
        <f ca="1">IF(C2709&lt;Calculator!$D$26,0,IF(DAY($C2709)=1,IF(D2709-Calculator!$G$24&gt;0,Calculator!$G$24,D2709),0))</f>
        <v>0</v>
      </c>
      <c r="F2709" s="29">
        <f ca="1">IF(E2709&gt;0,D2709*Calculator!$G$22/12,0)</f>
        <v>0</v>
      </c>
      <c r="G2709" s="29">
        <f ca="1">IF(E2709&gt;0,(IFERROR(-PMT(Calculator!$G$22/12,Calculator!$G$23*12,Calculator!$G$20),0))-F2709,0)</f>
        <v>0</v>
      </c>
      <c r="H2709" s="29">
        <f t="shared" ca="1" si="172"/>
        <v>6688.0149892364116</v>
      </c>
      <c r="I2709" s="29">
        <f t="shared" ca="1" si="170"/>
        <v>1.1910163679462102</v>
      </c>
      <c r="J2709" s="30">
        <f>Calculator!$G$40</f>
        <v>6.5000000000000002E-2</v>
      </c>
      <c r="K2709" s="29">
        <f ca="1">IF(C2709&gt;=Calculator!$G$27,IF(DAY($C2709)=1,Calculator!$G$34/2,IF(DAY($C2709)=15,Calculator!$G$34/2,0)),0)</f>
        <v>0</v>
      </c>
      <c r="L2709" s="29">
        <f ca="1">IF(DAY($C2709)=28,IF(H2709=0,0,Calculator!$G$35),0)</f>
        <v>5000</v>
      </c>
      <c r="M2709" s="29">
        <f ca="1">IF(I2709&gt;0,IF(DAY($C2709)=1,SUM(INDIRECT("I"&amp;(ROW(C2708)-DAY(C2708))):I2708),0),0)</f>
        <v>0</v>
      </c>
      <c r="N2709" s="29">
        <f ca="1">IF(C2709&lt;Calculator!$G$27,0,IF(C2709=Calculator!$G$27,Calculator!$G$39,IF(H2709-K2709&lt;=0,IF(D2709&gt;Calculator!$G$39,IF(H2709-K2709+E2709+L2709+M2709+Calculator!$G$39&gt;Calculator!$G$39,Calculator!$G$39-(H2709+E2709+L2709+M2709-K2709),Calculator!$G$39),D2709),0)))</f>
        <v>0</v>
      </c>
    </row>
    <row r="2710" spans="1:14" ht="15.75" thickBot="1">
      <c r="A2710" s="33" t="str">
        <f ca="1">IF(C2710=Calculator!$H$27,"F",IF(Daily!D2710+Daily!H2710=0,IF(D2709+H2709&gt;0,"L",""),""))</f>
        <v/>
      </c>
      <c r="B2710" s="34">
        <v>2709</v>
      </c>
      <c r="C2710" s="19">
        <f t="shared" ca="1" si="169"/>
        <v>48639</v>
      </c>
      <c r="D2710" s="29">
        <f t="shared" ca="1" si="171"/>
        <v>3498.7742240945981</v>
      </c>
      <c r="E2710" s="29">
        <f ca="1">IF(C2710&lt;Calculator!$D$26,0,IF(DAY($C2710)=1,IF(D2710-Calculator!$G$24&gt;0,Calculator!$G$24,D2710),0))</f>
        <v>1878.8756805424866</v>
      </c>
      <c r="F2710" s="29">
        <f ca="1">IF(E2710&gt;0,D2710*Calculator!$G$22/12,0)</f>
        <v>14.578225933727493</v>
      </c>
      <c r="G2710" s="29">
        <f ca="1">IF(E2710&gt;0,(IFERROR(-PMT(Calculator!$G$22/12,Calculator!$G$23*12,Calculator!$G$20),0))-F2710,0)</f>
        <v>1864.2974546087592</v>
      </c>
      <c r="H2710" s="29">
        <f t="shared" ca="1" si="172"/>
        <v>11688.014989236412</v>
      </c>
      <c r="I2710" s="29">
        <f t="shared" ca="1" si="170"/>
        <v>2.0814273268503203</v>
      </c>
      <c r="J2710" s="30">
        <f>Calculator!$G$40</f>
        <v>6.5000000000000002E-2</v>
      </c>
      <c r="K2710" s="29">
        <f ca="1">IF(C2710&gt;=Calculator!$G$27,IF(DAY($C2710)=1,Calculator!$G$34/2,IF(DAY($C2710)=15,Calculator!$G$34/2,0)),0)</f>
        <v>4500</v>
      </c>
      <c r="L2710" s="29">
        <f ca="1">IF(DAY($C2710)=28,IF(H2710=0,0,Calculator!$G$35),0)</f>
        <v>0</v>
      </c>
      <c r="M2710" s="29">
        <f ca="1">IF(I2710&gt;0,IF(DAY($C2710)=1,SUM(INDIRECT("I"&amp;(ROW(C2709)-DAY(C2709))):I2709),0),0)</f>
        <v>48.281441439689786</v>
      </c>
      <c r="N2710" s="29">
        <f ca="1">IF(C2710&lt;Calculator!$G$27,0,IF(C2710=Calculator!$G$27,Calculator!$G$39,IF(H2710-K2710&lt;=0,IF(D2710&gt;Calculator!$G$39,IF(H2710-K2710+E2710+L2710+M2710+Calculator!$G$39&gt;Calculator!$G$39,Calculator!$G$39-(H2710+E2710+L2710+M2710-K2710),Calculator!$G$39),D2710),0)))</f>
        <v>0</v>
      </c>
    </row>
    <row r="2711" spans="1:14" ht="15.75" thickBot="1">
      <c r="A2711" s="33" t="str">
        <f ca="1">IF(C2711=Calculator!$H$27,"F",IF(Daily!D2711+Daily!H2711=0,IF(D2710+H2710&gt;0,"L",""),""))</f>
        <v/>
      </c>
      <c r="B2711" s="34">
        <v>2710</v>
      </c>
      <c r="C2711" s="19">
        <f t="shared" ca="1" si="169"/>
        <v>48640</v>
      </c>
      <c r="D2711" s="29">
        <f t="shared" ca="1" si="171"/>
        <v>1634.476769485839</v>
      </c>
      <c r="E2711" s="29">
        <f ca="1">IF(C2711&lt;Calculator!$D$26,0,IF(DAY($C2711)=1,IF(D2711-Calculator!$G$24&gt;0,Calculator!$G$24,D2711),0))</f>
        <v>0</v>
      </c>
      <c r="F2711" s="29">
        <f ca="1">IF(E2711&gt;0,D2711*Calculator!$G$22/12,0)</f>
        <v>0</v>
      </c>
      <c r="G2711" s="29">
        <f ca="1">IF(E2711&gt;0,(IFERROR(-PMT(Calculator!$G$22/12,Calculator!$G$23*12,Calculator!$G$20),0))-F2711,0)</f>
        <v>0</v>
      </c>
      <c r="H2711" s="29">
        <f t="shared" ca="1" si="172"/>
        <v>9115.1721112185878</v>
      </c>
      <c r="I2711" s="29">
        <f t="shared" ca="1" si="170"/>
        <v>1.6232498280252279</v>
      </c>
      <c r="J2711" s="30">
        <f>Calculator!$G$40</f>
        <v>6.5000000000000002E-2</v>
      </c>
      <c r="K2711" s="29">
        <f ca="1">IF(C2711&gt;=Calculator!$G$27,IF(DAY($C2711)=1,Calculator!$G$34/2,IF(DAY($C2711)=15,Calculator!$G$34/2,0)),0)</f>
        <v>0</v>
      </c>
      <c r="L2711" s="29">
        <f ca="1">IF(DAY($C2711)=28,IF(H2711=0,0,Calculator!$G$35),0)</f>
        <v>0</v>
      </c>
      <c r="M2711" s="29">
        <f ca="1">IF(I2711&gt;0,IF(DAY($C2711)=1,SUM(INDIRECT("I"&amp;(ROW(C2710)-DAY(C2710))):I2710),0),0)</f>
        <v>0</v>
      </c>
      <c r="N2711" s="29">
        <f ca="1">IF(C2711&lt;Calculator!$G$27,0,IF(C2711=Calculator!$G$27,Calculator!$G$39,IF(H2711-K2711&lt;=0,IF(D2711&gt;Calculator!$G$39,IF(H2711-K2711+E2711+L2711+M2711+Calculator!$G$39&gt;Calculator!$G$39,Calculator!$G$39-(H2711+E2711+L2711+M2711-K2711),Calculator!$G$39),D2711),0)))</f>
        <v>0</v>
      </c>
    </row>
    <row r="2712" spans="1:14" ht="15.75" thickBot="1">
      <c r="A2712" s="33" t="str">
        <f ca="1">IF(C2712=Calculator!$H$27,"F",IF(Daily!D2712+Daily!H2712=0,IF(D2711+H2711&gt;0,"L",""),""))</f>
        <v/>
      </c>
      <c r="B2712" s="34">
        <v>2711</v>
      </c>
      <c r="C2712" s="19">
        <f t="shared" ca="1" si="169"/>
        <v>48641</v>
      </c>
      <c r="D2712" s="29">
        <f t="shared" ca="1" si="171"/>
        <v>1634.476769485839</v>
      </c>
      <c r="E2712" s="29">
        <f ca="1">IF(C2712&lt;Calculator!$D$26,0,IF(DAY($C2712)=1,IF(D2712-Calculator!$G$24&gt;0,Calculator!$G$24,D2712),0))</f>
        <v>0</v>
      </c>
      <c r="F2712" s="29">
        <f ca="1">IF(E2712&gt;0,D2712*Calculator!$G$22/12,0)</f>
        <v>0</v>
      </c>
      <c r="G2712" s="29">
        <f ca="1">IF(E2712&gt;0,(IFERROR(-PMT(Calculator!$G$22/12,Calculator!$G$23*12,Calculator!$G$20),0))-F2712,0)</f>
        <v>0</v>
      </c>
      <c r="H2712" s="29">
        <f t="shared" ca="1" si="172"/>
        <v>9115.1721112185878</v>
      </c>
      <c r="I2712" s="29">
        <f t="shared" ca="1" si="170"/>
        <v>1.6232498280252279</v>
      </c>
      <c r="J2712" s="30">
        <f>Calculator!$G$40</f>
        <v>6.5000000000000002E-2</v>
      </c>
      <c r="K2712" s="29">
        <f ca="1">IF(C2712&gt;=Calculator!$G$27,IF(DAY($C2712)=1,Calculator!$G$34/2,IF(DAY($C2712)=15,Calculator!$G$34/2,0)),0)</f>
        <v>0</v>
      </c>
      <c r="L2712" s="29">
        <f ca="1">IF(DAY($C2712)=28,IF(H2712=0,0,Calculator!$G$35),0)</f>
        <v>0</v>
      </c>
      <c r="M2712" s="29">
        <f ca="1">IF(I2712&gt;0,IF(DAY($C2712)=1,SUM(INDIRECT("I"&amp;(ROW(C2711)-DAY(C2711))):I2711),0),0)</f>
        <v>0</v>
      </c>
      <c r="N2712" s="29">
        <f ca="1">IF(C2712&lt;Calculator!$G$27,0,IF(C2712=Calculator!$G$27,Calculator!$G$39,IF(H2712-K2712&lt;=0,IF(D2712&gt;Calculator!$G$39,IF(H2712-K2712+E2712+L2712+M2712+Calculator!$G$39&gt;Calculator!$G$39,Calculator!$G$39-(H2712+E2712+L2712+M2712-K2712),Calculator!$G$39),D2712),0)))</f>
        <v>0</v>
      </c>
    </row>
    <row r="2713" spans="1:14" ht="15.75" thickBot="1">
      <c r="A2713" s="33" t="str">
        <f ca="1">IF(C2713=Calculator!$H$27,"F",IF(Daily!D2713+Daily!H2713=0,IF(D2712+H2712&gt;0,"L",""),""))</f>
        <v/>
      </c>
      <c r="B2713" s="34">
        <v>2712</v>
      </c>
      <c r="C2713" s="19">
        <f t="shared" ca="1" si="169"/>
        <v>48642</v>
      </c>
      <c r="D2713" s="29">
        <f t="shared" ca="1" si="171"/>
        <v>1634.476769485839</v>
      </c>
      <c r="E2713" s="29">
        <f ca="1">IF(C2713&lt;Calculator!$D$26,0,IF(DAY($C2713)=1,IF(D2713-Calculator!$G$24&gt;0,Calculator!$G$24,D2713),0))</f>
        <v>0</v>
      </c>
      <c r="F2713" s="29">
        <f ca="1">IF(E2713&gt;0,D2713*Calculator!$G$22/12,0)</f>
        <v>0</v>
      </c>
      <c r="G2713" s="29">
        <f ca="1">IF(E2713&gt;0,(IFERROR(-PMT(Calculator!$G$22/12,Calculator!$G$23*12,Calculator!$G$20),0))-F2713,0)</f>
        <v>0</v>
      </c>
      <c r="H2713" s="29">
        <f t="shared" ca="1" si="172"/>
        <v>9115.1721112185878</v>
      </c>
      <c r="I2713" s="29">
        <f t="shared" ca="1" si="170"/>
        <v>1.6232498280252279</v>
      </c>
      <c r="J2713" s="30">
        <f>Calculator!$G$40</f>
        <v>6.5000000000000002E-2</v>
      </c>
      <c r="K2713" s="29">
        <f ca="1">IF(C2713&gt;=Calculator!$G$27,IF(DAY($C2713)=1,Calculator!$G$34/2,IF(DAY($C2713)=15,Calculator!$G$34/2,0)),0)</f>
        <v>0</v>
      </c>
      <c r="L2713" s="29">
        <f ca="1">IF(DAY($C2713)=28,IF(H2713=0,0,Calculator!$G$35),0)</f>
        <v>0</v>
      </c>
      <c r="M2713" s="29">
        <f ca="1">IF(I2713&gt;0,IF(DAY($C2713)=1,SUM(INDIRECT("I"&amp;(ROW(C2712)-DAY(C2712))):I2712),0),0)</f>
        <v>0</v>
      </c>
      <c r="N2713" s="29">
        <f ca="1">IF(C2713&lt;Calculator!$G$27,0,IF(C2713=Calculator!$G$27,Calculator!$G$39,IF(H2713-K2713&lt;=0,IF(D2713&gt;Calculator!$G$39,IF(H2713-K2713+E2713+L2713+M2713+Calculator!$G$39&gt;Calculator!$G$39,Calculator!$G$39-(H2713+E2713+L2713+M2713-K2713),Calculator!$G$39),D2713),0)))</f>
        <v>0</v>
      </c>
    </row>
    <row r="2714" spans="1:14" ht="15.75" thickBot="1">
      <c r="A2714" s="33" t="str">
        <f ca="1">IF(C2714=Calculator!$H$27,"F",IF(Daily!D2714+Daily!H2714=0,IF(D2713+H2713&gt;0,"L",""),""))</f>
        <v/>
      </c>
      <c r="B2714" s="34">
        <v>2713</v>
      </c>
      <c r="C2714" s="19">
        <f t="shared" ca="1" si="169"/>
        <v>48643</v>
      </c>
      <c r="D2714" s="29">
        <f t="shared" ca="1" si="171"/>
        <v>1634.476769485839</v>
      </c>
      <c r="E2714" s="29">
        <f ca="1">IF(C2714&lt;Calculator!$D$26,0,IF(DAY($C2714)=1,IF(D2714-Calculator!$G$24&gt;0,Calculator!$G$24,D2714),0))</f>
        <v>0</v>
      </c>
      <c r="F2714" s="29">
        <f ca="1">IF(E2714&gt;0,D2714*Calculator!$G$22/12,0)</f>
        <v>0</v>
      </c>
      <c r="G2714" s="29">
        <f ca="1">IF(E2714&gt;0,(IFERROR(-PMT(Calculator!$G$22/12,Calculator!$G$23*12,Calculator!$G$20),0))-F2714,0)</f>
        <v>0</v>
      </c>
      <c r="H2714" s="29">
        <f t="shared" ca="1" si="172"/>
        <v>9115.1721112185878</v>
      </c>
      <c r="I2714" s="29">
        <f t="shared" ca="1" si="170"/>
        <v>1.6232498280252279</v>
      </c>
      <c r="J2714" s="30">
        <f>Calculator!$G$40</f>
        <v>6.5000000000000002E-2</v>
      </c>
      <c r="K2714" s="29">
        <f ca="1">IF(C2714&gt;=Calculator!$G$27,IF(DAY($C2714)=1,Calculator!$G$34/2,IF(DAY($C2714)=15,Calculator!$G$34/2,0)),0)</f>
        <v>0</v>
      </c>
      <c r="L2714" s="29">
        <f ca="1">IF(DAY($C2714)=28,IF(H2714=0,0,Calculator!$G$35),0)</f>
        <v>0</v>
      </c>
      <c r="M2714" s="29">
        <f ca="1">IF(I2714&gt;0,IF(DAY($C2714)=1,SUM(INDIRECT("I"&amp;(ROW(C2713)-DAY(C2713))):I2713),0),0)</f>
        <v>0</v>
      </c>
      <c r="N2714" s="29">
        <f ca="1">IF(C2714&lt;Calculator!$G$27,0,IF(C2714=Calculator!$G$27,Calculator!$G$39,IF(H2714-K2714&lt;=0,IF(D2714&gt;Calculator!$G$39,IF(H2714-K2714+E2714+L2714+M2714+Calculator!$G$39&gt;Calculator!$G$39,Calculator!$G$39-(H2714+E2714+L2714+M2714-K2714),Calculator!$G$39),D2714),0)))</f>
        <v>0</v>
      </c>
    </row>
    <row r="2715" spans="1:14" ht="15.75" thickBot="1">
      <c r="A2715" s="33" t="str">
        <f ca="1">IF(C2715=Calculator!$H$27,"F",IF(Daily!D2715+Daily!H2715=0,IF(D2714+H2714&gt;0,"L",""),""))</f>
        <v/>
      </c>
      <c r="B2715" s="34">
        <v>2714</v>
      </c>
      <c r="C2715" s="19">
        <f t="shared" ca="1" si="169"/>
        <v>48644</v>
      </c>
      <c r="D2715" s="29">
        <f t="shared" ca="1" si="171"/>
        <v>1634.476769485839</v>
      </c>
      <c r="E2715" s="29">
        <f ca="1">IF(C2715&lt;Calculator!$D$26,0,IF(DAY($C2715)=1,IF(D2715-Calculator!$G$24&gt;0,Calculator!$G$24,D2715),0))</f>
        <v>0</v>
      </c>
      <c r="F2715" s="29">
        <f ca="1">IF(E2715&gt;0,D2715*Calculator!$G$22/12,0)</f>
        <v>0</v>
      </c>
      <c r="G2715" s="29">
        <f ca="1">IF(E2715&gt;0,(IFERROR(-PMT(Calculator!$G$22/12,Calculator!$G$23*12,Calculator!$G$20),0))-F2715,0)</f>
        <v>0</v>
      </c>
      <c r="H2715" s="29">
        <f t="shared" ca="1" si="172"/>
        <v>9115.1721112185878</v>
      </c>
      <c r="I2715" s="29">
        <f t="shared" ca="1" si="170"/>
        <v>1.6232498280252279</v>
      </c>
      <c r="J2715" s="30">
        <f>Calculator!$G$40</f>
        <v>6.5000000000000002E-2</v>
      </c>
      <c r="K2715" s="29">
        <f ca="1">IF(C2715&gt;=Calculator!$G$27,IF(DAY($C2715)=1,Calculator!$G$34/2,IF(DAY($C2715)=15,Calculator!$G$34/2,0)),0)</f>
        <v>0</v>
      </c>
      <c r="L2715" s="29">
        <f ca="1">IF(DAY($C2715)=28,IF(H2715=0,0,Calculator!$G$35),0)</f>
        <v>0</v>
      </c>
      <c r="M2715" s="29">
        <f ca="1">IF(I2715&gt;0,IF(DAY($C2715)=1,SUM(INDIRECT("I"&amp;(ROW(C2714)-DAY(C2714))):I2714),0),0)</f>
        <v>0</v>
      </c>
      <c r="N2715" s="29">
        <f ca="1">IF(C2715&lt;Calculator!$G$27,0,IF(C2715=Calculator!$G$27,Calculator!$G$39,IF(H2715-K2715&lt;=0,IF(D2715&gt;Calculator!$G$39,IF(H2715-K2715+E2715+L2715+M2715+Calculator!$G$39&gt;Calculator!$G$39,Calculator!$G$39-(H2715+E2715+L2715+M2715-K2715),Calculator!$G$39),D2715),0)))</f>
        <v>0</v>
      </c>
    </row>
    <row r="2716" spans="1:14" ht="15.75" thickBot="1">
      <c r="A2716" s="33" t="str">
        <f ca="1">IF(C2716=Calculator!$H$27,"F",IF(Daily!D2716+Daily!H2716=0,IF(D2715+H2715&gt;0,"L",""),""))</f>
        <v/>
      </c>
      <c r="B2716" s="34">
        <v>2715</v>
      </c>
      <c r="C2716" s="19">
        <f t="shared" ca="1" si="169"/>
        <v>48645</v>
      </c>
      <c r="D2716" s="29">
        <f t="shared" ca="1" si="171"/>
        <v>1634.476769485839</v>
      </c>
      <c r="E2716" s="29">
        <f ca="1">IF(C2716&lt;Calculator!$D$26,0,IF(DAY($C2716)=1,IF(D2716-Calculator!$G$24&gt;0,Calculator!$G$24,D2716),0))</f>
        <v>0</v>
      </c>
      <c r="F2716" s="29">
        <f ca="1">IF(E2716&gt;0,D2716*Calculator!$G$22/12,0)</f>
        <v>0</v>
      </c>
      <c r="G2716" s="29">
        <f ca="1">IF(E2716&gt;0,(IFERROR(-PMT(Calculator!$G$22/12,Calculator!$G$23*12,Calculator!$G$20),0))-F2716,0)</f>
        <v>0</v>
      </c>
      <c r="H2716" s="29">
        <f t="shared" ca="1" si="172"/>
        <v>9115.1721112185878</v>
      </c>
      <c r="I2716" s="29">
        <f t="shared" ca="1" si="170"/>
        <v>1.6232498280252279</v>
      </c>
      <c r="J2716" s="30">
        <f>Calculator!$G$40</f>
        <v>6.5000000000000002E-2</v>
      </c>
      <c r="K2716" s="29">
        <f ca="1">IF(C2716&gt;=Calculator!$G$27,IF(DAY($C2716)=1,Calculator!$G$34/2,IF(DAY($C2716)=15,Calculator!$G$34/2,0)),0)</f>
        <v>0</v>
      </c>
      <c r="L2716" s="29">
        <f ca="1">IF(DAY($C2716)=28,IF(H2716=0,0,Calculator!$G$35),0)</f>
        <v>0</v>
      </c>
      <c r="M2716" s="29">
        <f ca="1">IF(I2716&gt;0,IF(DAY($C2716)=1,SUM(INDIRECT("I"&amp;(ROW(C2715)-DAY(C2715))):I2715),0),0)</f>
        <v>0</v>
      </c>
      <c r="N2716" s="29">
        <f ca="1">IF(C2716&lt;Calculator!$G$27,0,IF(C2716=Calculator!$G$27,Calculator!$G$39,IF(H2716-K2716&lt;=0,IF(D2716&gt;Calculator!$G$39,IF(H2716-K2716+E2716+L2716+M2716+Calculator!$G$39&gt;Calculator!$G$39,Calculator!$G$39-(H2716+E2716+L2716+M2716-K2716),Calculator!$G$39),D2716),0)))</f>
        <v>0</v>
      </c>
    </row>
    <row r="2717" spans="1:14" ht="15.75" thickBot="1">
      <c r="A2717" s="33" t="str">
        <f ca="1">IF(C2717=Calculator!$H$27,"F",IF(Daily!D2717+Daily!H2717=0,IF(D2716+H2716&gt;0,"L",""),""))</f>
        <v/>
      </c>
      <c r="B2717" s="34">
        <v>2716</v>
      </c>
      <c r="C2717" s="19">
        <f t="shared" ca="1" si="169"/>
        <v>48646</v>
      </c>
      <c r="D2717" s="29">
        <f t="shared" ca="1" si="171"/>
        <v>1634.476769485839</v>
      </c>
      <c r="E2717" s="29">
        <f ca="1">IF(C2717&lt;Calculator!$D$26,0,IF(DAY($C2717)=1,IF(D2717-Calculator!$G$24&gt;0,Calculator!$G$24,D2717),0))</f>
        <v>0</v>
      </c>
      <c r="F2717" s="29">
        <f ca="1">IF(E2717&gt;0,D2717*Calculator!$G$22/12,0)</f>
        <v>0</v>
      </c>
      <c r="G2717" s="29">
        <f ca="1">IF(E2717&gt;0,(IFERROR(-PMT(Calculator!$G$22/12,Calculator!$G$23*12,Calculator!$G$20),0))-F2717,0)</f>
        <v>0</v>
      </c>
      <c r="H2717" s="29">
        <f t="shared" ca="1" si="172"/>
        <v>9115.1721112185878</v>
      </c>
      <c r="I2717" s="29">
        <f t="shared" ca="1" si="170"/>
        <v>1.6232498280252279</v>
      </c>
      <c r="J2717" s="30">
        <f>Calculator!$G$40</f>
        <v>6.5000000000000002E-2</v>
      </c>
      <c r="K2717" s="29">
        <f ca="1">IF(C2717&gt;=Calculator!$G$27,IF(DAY($C2717)=1,Calculator!$G$34/2,IF(DAY($C2717)=15,Calculator!$G$34/2,0)),0)</f>
        <v>0</v>
      </c>
      <c r="L2717" s="29">
        <f ca="1">IF(DAY($C2717)=28,IF(H2717=0,0,Calculator!$G$35),0)</f>
        <v>0</v>
      </c>
      <c r="M2717" s="29">
        <f ca="1">IF(I2717&gt;0,IF(DAY($C2717)=1,SUM(INDIRECT("I"&amp;(ROW(C2716)-DAY(C2716))):I2716),0),0)</f>
        <v>0</v>
      </c>
      <c r="N2717" s="29">
        <f ca="1">IF(C2717&lt;Calculator!$G$27,0,IF(C2717=Calculator!$G$27,Calculator!$G$39,IF(H2717-K2717&lt;=0,IF(D2717&gt;Calculator!$G$39,IF(H2717-K2717+E2717+L2717+M2717+Calculator!$G$39&gt;Calculator!$G$39,Calculator!$G$39-(H2717+E2717+L2717+M2717-K2717),Calculator!$G$39),D2717),0)))</f>
        <v>0</v>
      </c>
    </row>
    <row r="2718" spans="1:14" ht="15.75" thickBot="1">
      <c r="A2718" s="33" t="str">
        <f ca="1">IF(C2718=Calculator!$H$27,"F",IF(Daily!D2718+Daily!H2718=0,IF(D2717+H2717&gt;0,"L",""),""))</f>
        <v/>
      </c>
      <c r="B2718" s="34">
        <v>2717</v>
      </c>
      <c r="C2718" s="19">
        <f t="shared" ca="1" si="169"/>
        <v>48647</v>
      </c>
      <c r="D2718" s="29">
        <f t="shared" ca="1" si="171"/>
        <v>1634.476769485839</v>
      </c>
      <c r="E2718" s="29">
        <f ca="1">IF(C2718&lt;Calculator!$D$26,0,IF(DAY($C2718)=1,IF(D2718-Calculator!$G$24&gt;0,Calculator!$G$24,D2718),0))</f>
        <v>0</v>
      </c>
      <c r="F2718" s="29">
        <f ca="1">IF(E2718&gt;0,D2718*Calculator!$G$22/12,0)</f>
        <v>0</v>
      </c>
      <c r="G2718" s="29">
        <f ca="1">IF(E2718&gt;0,(IFERROR(-PMT(Calculator!$G$22/12,Calculator!$G$23*12,Calculator!$G$20),0))-F2718,0)</f>
        <v>0</v>
      </c>
      <c r="H2718" s="29">
        <f t="shared" ca="1" si="172"/>
        <v>9115.1721112185878</v>
      </c>
      <c r="I2718" s="29">
        <f t="shared" ca="1" si="170"/>
        <v>1.6232498280252279</v>
      </c>
      <c r="J2718" s="30">
        <f>Calculator!$G$40</f>
        <v>6.5000000000000002E-2</v>
      </c>
      <c r="K2718" s="29">
        <f ca="1">IF(C2718&gt;=Calculator!$G$27,IF(DAY($C2718)=1,Calculator!$G$34/2,IF(DAY($C2718)=15,Calculator!$G$34/2,0)),0)</f>
        <v>0</v>
      </c>
      <c r="L2718" s="29">
        <f ca="1">IF(DAY($C2718)=28,IF(H2718=0,0,Calculator!$G$35),0)</f>
        <v>0</v>
      </c>
      <c r="M2718" s="29">
        <f ca="1">IF(I2718&gt;0,IF(DAY($C2718)=1,SUM(INDIRECT("I"&amp;(ROW(C2717)-DAY(C2717))):I2717),0),0)</f>
        <v>0</v>
      </c>
      <c r="N2718" s="29">
        <f ca="1">IF(C2718&lt;Calculator!$G$27,0,IF(C2718=Calculator!$G$27,Calculator!$G$39,IF(H2718-K2718&lt;=0,IF(D2718&gt;Calculator!$G$39,IF(H2718-K2718+E2718+L2718+M2718+Calculator!$G$39&gt;Calculator!$G$39,Calculator!$G$39-(H2718+E2718+L2718+M2718-K2718),Calculator!$G$39),D2718),0)))</f>
        <v>0</v>
      </c>
    </row>
    <row r="2719" spans="1:14" ht="15.75" thickBot="1">
      <c r="A2719" s="33" t="str">
        <f ca="1">IF(C2719=Calculator!$H$27,"F",IF(Daily!D2719+Daily!H2719=0,IF(D2718+H2718&gt;0,"L",""),""))</f>
        <v/>
      </c>
      <c r="B2719" s="34">
        <v>2718</v>
      </c>
      <c r="C2719" s="19">
        <f t="shared" ca="1" si="169"/>
        <v>48648</v>
      </c>
      <c r="D2719" s="29">
        <f t="shared" ca="1" si="171"/>
        <v>1634.476769485839</v>
      </c>
      <c r="E2719" s="29">
        <f ca="1">IF(C2719&lt;Calculator!$D$26,0,IF(DAY($C2719)=1,IF(D2719-Calculator!$G$24&gt;0,Calculator!$G$24,D2719),0))</f>
        <v>0</v>
      </c>
      <c r="F2719" s="29">
        <f ca="1">IF(E2719&gt;0,D2719*Calculator!$G$22/12,0)</f>
        <v>0</v>
      </c>
      <c r="G2719" s="29">
        <f ca="1">IF(E2719&gt;0,(IFERROR(-PMT(Calculator!$G$22/12,Calculator!$G$23*12,Calculator!$G$20),0))-F2719,0)</f>
        <v>0</v>
      </c>
      <c r="H2719" s="29">
        <f t="shared" ca="1" si="172"/>
        <v>9115.1721112185878</v>
      </c>
      <c r="I2719" s="29">
        <f t="shared" ca="1" si="170"/>
        <v>1.6232498280252279</v>
      </c>
      <c r="J2719" s="30">
        <f>Calculator!$G$40</f>
        <v>6.5000000000000002E-2</v>
      </c>
      <c r="K2719" s="29">
        <f ca="1">IF(C2719&gt;=Calculator!$G$27,IF(DAY($C2719)=1,Calculator!$G$34/2,IF(DAY($C2719)=15,Calculator!$G$34/2,0)),0)</f>
        <v>0</v>
      </c>
      <c r="L2719" s="29">
        <f ca="1">IF(DAY($C2719)=28,IF(H2719=0,0,Calculator!$G$35),0)</f>
        <v>0</v>
      </c>
      <c r="M2719" s="29">
        <f ca="1">IF(I2719&gt;0,IF(DAY($C2719)=1,SUM(INDIRECT("I"&amp;(ROW(C2718)-DAY(C2718))):I2718),0),0)</f>
        <v>0</v>
      </c>
      <c r="N2719" s="29">
        <f ca="1">IF(C2719&lt;Calculator!$G$27,0,IF(C2719=Calculator!$G$27,Calculator!$G$39,IF(H2719-K2719&lt;=0,IF(D2719&gt;Calculator!$G$39,IF(H2719-K2719+E2719+L2719+M2719+Calculator!$G$39&gt;Calculator!$G$39,Calculator!$G$39-(H2719+E2719+L2719+M2719-K2719),Calculator!$G$39),D2719),0)))</f>
        <v>0</v>
      </c>
    </row>
    <row r="2720" spans="1:14" ht="15.75" thickBot="1">
      <c r="A2720" s="33" t="str">
        <f ca="1">IF(C2720=Calculator!$H$27,"F",IF(Daily!D2720+Daily!H2720=0,IF(D2719+H2719&gt;0,"L",""),""))</f>
        <v/>
      </c>
      <c r="B2720" s="34">
        <v>2719</v>
      </c>
      <c r="C2720" s="19">
        <f t="shared" ca="1" si="169"/>
        <v>48649</v>
      </c>
      <c r="D2720" s="29">
        <f t="shared" ca="1" si="171"/>
        <v>1634.476769485839</v>
      </c>
      <c r="E2720" s="29">
        <f ca="1">IF(C2720&lt;Calculator!$D$26,0,IF(DAY($C2720)=1,IF(D2720-Calculator!$G$24&gt;0,Calculator!$G$24,D2720),0))</f>
        <v>0</v>
      </c>
      <c r="F2720" s="29">
        <f ca="1">IF(E2720&gt;0,D2720*Calculator!$G$22/12,0)</f>
        <v>0</v>
      </c>
      <c r="G2720" s="29">
        <f ca="1">IF(E2720&gt;0,(IFERROR(-PMT(Calculator!$G$22/12,Calculator!$G$23*12,Calculator!$G$20),0))-F2720,0)</f>
        <v>0</v>
      </c>
      <c r="H2720" s="29">
        <f t="shared" ca="1" si="172"/>
        <v>9115.1721112185878</v>
      </c>
      <c r="I2720" s="29">
        <f t="shared" ca="1" si="170"/>
        <v>1.6232498280252279</v>
      </c>
      <c r="J2720" s="30">
        <f>Calculator!$G$40</f>
        <v>6.5000000000000002E-2</v>
      </c>
      <c r="K2720" s="29">
        <f ca="1">IF(C2720&gt;=Calculator!$G$27,IF(DAY($C2720)=1,Calculator!$G$34/2,IF(DAY($C2720)=15,Calculator!$G$34/2,0)),0)</f>
        <v>0</v>
      </c>
      <c r="L2720" s="29">
        <f ca="1">IF(DAY($C2720)=28,IF(H2720=0,0,Calculator!$G$35),0)</f>
        <v>0</v>
      </c>
      <c r="M2720" s="29">
        <f ca="1">IF(I2720&gt;0,IF(DAY($C2720)=1,SUM(INDIRECT("I"&amp;(ROW(C2719)-DAY(C2719))):I2719),0),0)</f>
        <v>0</v>
      </c>
      <c r="N2720" s="29">
        <f ca="1">IF(C2720&lt;Calculator!$G$27,0,IF(C2720=Calculator!$G$27,Calculator!$G$39,IF(H2720-K2720&lt;=0,IF(D2720&gt;Calculator!$G$39,IF(H2720-K2720+E2720+L2720+M2720+Calculator!$G$39&gt;Calculator!$G$39,Calculator!$G$39-(H2720+E2720+L2720+M2720-K2720),Calculator!$G$39),D2720),0)))</f>
        <v>0</v>
      </c>
    </row>
    <row r="2721" spans="1:14" ht="15.75" thickBot="1">
      <c r="A2721" s="33" t="str">
        <f ca="1">IF(C2721=Calculator!$H$27,"F",IF(Daily!D2721+Daily!H2721=0,IF(D2720+H2720&gt;0,"L",""),""))</f>
        <v/>
      </c>
      <c r="B2721" s="34">
        <v>2720</v>
      </c>
      <c r="C2721" s="19">
        <f t="shared" ca="1" si="169"/>
        <v>48650</v>
      </c>
      <c r="D2721" s="29">
        <f t="shared" ca="1" si="171"/>
        <v>1634.476769485839</v>
      </c>
      <c r="E2721" s="29">
        <f ca="1">IF(C2721&lt;Calculator!$D$26,0,IF(DAY($C2721)=1,IF(D2721-Calculator!$G$24&gt;0,Calculator!$G$24,D2721),0))</f>
        <v>0</v>
      </c>
      <c r="F2721" s="29">
        <f ca="1">IF(E2721&gt;0,D2721*Calculator!$G$22/12,0)</f>
        <v>0</v>
      </c>
      <c r="G2721" s="29">
        <f ca="1">IF(E2721&gt;0,(IFERROR(-PMT(Calculator!$G$22/12,Calculator!$G$23*12,Calculator!$G$20),0))-F2721,0)</f>
        <v>0</v>
      </c>
      <c r="H2721" s="29">
        <f t="shared" ca="1" si="172"/>
        <v>9115.1721112185878</v>
      </c>
      <c r="I2721" s="29">
        <f t="shared" ca="1" si="170"/>
        <v>1.6232498280252279</v>
      </c>
      <c r="J2721" s="30">
        <f>Calculator!$G$40</f>
        <v>6.5000000000000002E-2</v>
      </c>
      <c r="K2721" s="29">
        <f ca="1">IF(C2721&gt;=Calculator!$G$27,IF(DAY($C2721)=1,Calculator!$G$34/2,IF(DAY($C2721)=15,Calculator!$G$34/2,0)),0)</f>
        <v>0</v>
      </c>
      <c r="L2721" s="29">
        <f ca="1">IF(DAY($C2721)=28,IF(H2721=0,0,Calculator!$G$35),0)</f>
        <v>0</v>
      </c>
      <c r="M2721" s="29">
        <f ca="1">IF(I2721&gt;0,IF(DAY($C2721)=1,SUM(INDIRECT("I"&amp;(ROW(C2720)-DAY(C2720))):I2720),0),0)</f>
        <v>0</v>
      </c>
      <c r="N2721" s="29">
        <f ca="1">IF(C2721&lt;Calculator!$G$27,0,IF(C2721=Calculator!$G$27,Calculator!$G$39,IF(H2721-K2721&lt;=0,IF(D2721&gt;Calculator!$G$39,IF(H2721-K2721+E2721+L2721+M2721+Calculator!$G$39&gt;Calculator!$G$39,Calculator!$G$39-(H2721+E2721+L2721+M2721-K2721),Calculator!$G$39),D2721),0)))</f>
        <v>0</v>
      </c>
    </row>
    <row r="2722" spans="1:14" ht="15.75" thickBot="1">
      <c r="A2722" s="33" t="str">
        <f ca="1">IF(C2722=Calculator!$H$27,"F",IF(Daily!D2722+Daily!H2722=0,IF(D2721+H2721&gt;0,"L",""),""))</f>
        <v/>
      </c>
      <c r="B2722" s="34">
        <v>2721</v>
      </c>
      <c r="C2722" s="19">
        <f t="shared" ca="1" si="169"/>
        <v>48651</v>
      </c>
      <c r="D2722" s="29">
        <f t="shared" ca="1" si="171"/>
        <v>1634.476769485839</v>
      </c>
      <c r="E2722" s="29">
        <f ca="1">IF(C2722&lt;Calculator!$D$26,0,IF(DAY($C2722)=1,IF(D2722-Calculator!$G$24&gt;0,Calculator!$G$24,D2722),0))</f>
        <v>0</v>
      </c>
      <c r="F2722" s="29">
        <f ca="1">IF(E2722&gt;0,D2722*Calculator!$G$22/12,0)</f>
        <v>0</v>
      </c>
      <c r="G2722" s="29">
        <f ca="1">IF(E2722&gt;0,(IFERROR(-PMT(Calculator!$G$22/12,Calculator!$G$23*12,Calculator!$G$20),0))-F2722,0)</f>
        <v>0</v>
      </c>
      <c r="H2722" s="29">
        <f t="shared" ca="1" si="172"/>
        <v>9115.1721112185878</v>
      </c>
      <c r="I2722" s="29">
        <f t="shared" ca="1" si="170"/>
        <v>1.6232498280252279</v>
      </c>
      <c r="J2722" s="30">
        <f>Calculator!$G$40</f>
        <v>6.5000000000000002E-2</v>
      </c>
      <c r="K2722" s="29">
        <f ca="1">IF(C2722&gt;=Calculator!$G$27,IF(DAY($C2722)=1,Calculator!$G$34/2,IF(DAY($C2722)=15,Calculator!$G$34/2,0)),0)</f>
        <v>0</v>
      </c>
      <c r="L2722" s="29">
        <f ca="1">IF(DAY($C2722)=28,IF(H2722=0,0,Calculator!$G$35),0)</f>
        <v>0</v>
      </c>
      <c r="M2722" s="29">
        <f ca="1">IF(I2722&gt;0,IF(DAY($C2722)=1,SUM(INDIRECT("I"&amp;(ROW(C2721)-DAY(C2721))):I2721),0),0)</f>
        <v>0</v>
      </c>
      <c r="N2722" s="29">
        <f ca="1">IF(C2722&lt;Calculator!$G$27,0,IF(C2722=Calculator!$G$27,Calculator!$G$39,IF(H2722-K2722&lt;=0,IF(D2722&gt;Calculator!$G$39,IF(H2722-K2722+E2722+L2722+M2722+Calculator!$G$39&gt;Calculator!$G$39,Calculator!$G$39-(H2722+E2722+L2722+M2722-K2722),Calculator!$G$39),D2722),0)))</f>
        <v>0</v>
      </c>
    </row>
    <row r="2723" spans="1:14" ht="15.75" thickBot="1">
      <c r="A2723" s="33" t="str">
        <f ca="1">IF(C2723=Calculator!$H$27,"F",IF(Daily!D2723+Daily!H2723=0,IF(D2722+H2722&gt;0,"L",""),""))</f>
        <v/>
      </c>
      <c r="B2723" s="34">
        <v>2722</v>
      </c>
      <c r="C2723" s="19">
        <f t="shared" ca="1" si="169"/>
        <v>48652</v>
      </c>
      <c r="D2723" s="29">
        <f t="shared" ca="1" si="171"/>
        <v>1634.476769485839</v>
      </c>
      <c r="E2723" s="29">
        <f ca="1">IF(C2723&lt;Calculator!$D$26,0,IF(DAY($C2723)=1,IF(D2723-Calculator!$G$24&gt;0,Calculator!$G$24,D2723),0))</f>
        <v>0</v>
      </c>
      <c r="F2723" s="29">
        <f ca="1">IF(E2723&gt;0,D2723*Calculator!$G$22/12,0)</f>
        <v>0</v>
      </c>
      <c r="G2723" s="29">
        <f ca="1">IF(E2723&gt;0,(IFERROR(-PMT(Calculator!$G$22/12,Calculator!$G$23*12,Calculator!$G$20),0))-F2723,0)</f>
        <v>0</v>
      </c>
      <c r="H2723" s="29">
        <f t="shared" ca="1" si="172"/>
        <v>9115.1721112185878</v>
      </c>
      <c r="I2723" s="29">
        <f t="shared" ca="1" si="170"/>
        <v>1.6232498280252279</v>
      </c>
      <c r="J2723" s="30">
        <f>Calculator!$G$40</f>
        <v>6.5000000000000002E-2</v>
      </c>
      <c r="K2723" s="29">
        <f ca="1">IF(C2723&gt;=Calculator!$G$27,IF(DAY($C2723)=1,Calculator!$G$34/2,IF(DAY($C2723)=15,Calculator!$G$34/2,0)),0)</f>
        <v>0</v>
      </c>
      <c r="L2723" s="29">
        <f ca="1">IF(DAY($C2723)=28,IF(H2723=0,0,Calculator!$G$35),0)</f>
        <v>0</v>
      </c>
      <c r="M2723" s="29">
        <f ca="1">IF(I2723&gt;0,IF(DAY($C2723)=1,SUM(INDIRECT("I"&amp;(ROW(C2722)-DAY(C2722))):I2722),0),0)</f>
        <v>0</v>
      </c>
      <c r="N2723" s="29">
        <f ca="1">IF(C2723&lt;Calculator!$G$27,0,IF(C2723=Calculator!$G$27,Calculator!$G$39,IF(H2723-K2723&lt;=0,IF(D2723&gt;Calculator!$G$39,IF(H2723-K2723+E2723+L2723+M2723+Calculator!$G$39&gt;Calculator!$G$39,Calculator!$G$39-(H2723+E2723+L2723+M2723-K2723),Calculator!$G$39),D2723),0)))</f>
        <v>0</v>
      </c>
    </row>
    <row r="2724" spans="1:14" ht="15.75" thickBot="1">
      <c r="A2724" s="33" t="str">
        <f ca="1">IF(C2724=Calculator!$H$27,"F",IF(Daily!D2724+Daily!H2724=0,IF(D2723+H2723&gt;0,"L",""),""))</f>
        <v/>
      </c>
      <c r="B2724" s="34">
        <v>2723</v>
      </c>
      <c r="C2724" s="19">
        <f t="shared" ca="1" si="169"/>
        <v>48653</v>
      </c>
      <c r="D2724" s="29">
        <f t="shared" ca="1" si="171"/>
        <v>1634.476769485839</v>
      </c>
      <c r="E2724" s="29">
        <f ca="1">IF(C2724&lt;Calculator!$D$26,0,IF(DAY($C2724)=1,IF(D2724-Calculator!$G$24&gt;0,Calculator!$G$24,D2724),0))</f>
        <v>0</v>
      </c>
      <c r="F2724" s="29">
        <f ca="1">IF(E2724&gt;0,D2724*Calculator!$G$22/12,0)</f>
        <v>0</v>
      </c>
      <c r="G2724" s="29">
        <f ca="1">IF(E2724&gt;0,(IFERROR(-PMT(Calculator!$G$22/12,Calculator!$G$23*12,Calculator!$G$20),0))-F2724,0)</f>
        <v>0</v>
      </c>
      <c r="H2724" s="29">
        <f t="shared" ca="1" si="172"/>
        <v>9115.1721112185878</v>
      </c>
      <c r="I2724" s="29">
        <f t="shared" ca="1" si="170"/>
        <v>1.6232498280252279</v>
      </c>
      <c r="J2724" s="30">
        <f>Calculator!$G$40</f>
        <v>6.5000000000000002E-2</v>
      </c>
      <c r="K2724" s="29">
        <f ca="1">IF(C2724&gt;=Calculator!$G$27,IF(DAY($C2724)=1,Calculator!$G$34/2,IF(DAY($C2724)=15,Calculator!$G$34/2,0)),0)</f>
        <v>4500</v>
      </c>
      <c r="L2724" s="29">
        <f ca="1">IF(DAY($C2724)=28,IF(H2724=0,0,Calculator!$G$35),0)</f>
        <v>0</v>
      </c>
      <c r="M2724" s="29">
        <f ca="1">IF(I2724&gt;0,IF(DAY($C2724)=1,SUM(INDIRECT("I"&amp;(ROW(C2723)-DAY(C2723))):I2723),0),0)</f>
        <v>0</v>
      </c>
      <c r="N2724" s="29">
        <f ca="1">IF(C2724&lt;Calculator!$G$27,0,IF(C2724=Calculator!$G$27,Calculator!$G$39,IF(H2724-K2724&lt;=0,IF(D2724&gt;Calculator!$G$39,IF(H2724-K2724+E2724+L2724+M2724+Calculator!$G$39&gt;Calculator!$G$39,Calculator!$G$39-(H2724+E2724+L2724+M2724-K2724),Calculator!$G$39),D2724),0)))</f>
        <v>0</v>
      </c>
    </row>
    <row r="2725" spans="1:14" ht="15.75" thickBot="1">
      <c r="A2725" s="33" t="str">
        <f ca="1">IF(C2725=Calculator!$H$27,"F",IF(Daily!D2725+Daily!H2725=0,IF(D2724+H2724&gt;0,"L",""),""))</f>
        <v/>
      </c>
      <c r="B2725" s="34">
        <v>2724</v>
      </c>
      <c r="C2725" s="19">
        <f t="shared" ca="1" si="169"/>
        <v>48654</v>
      </c>
      <c r="D2725" s="29">
        <f t="shared" ca="1" si="171"/>
        <v>1634.476769485839</v>
      </c>
      <c r="E2725" s="29">
        <f ca="1">IF(C2725&lt;Calculator!$D$26,0,IF(DAY($C2725)=1,IF(D2725-Calculator!$G$24&gt;0,Calculator!$G$24,D2725),0))</f>
        <v>0</v>
      </c>
      <c r="F2725" s="29">
        <f ca="1">IF(E2725&gt;0,D2725*Calculator!$G$22/12,0)</f>
        <v>0</v>
      </c>
      <c r="G2725" s="29">
        <f ca="1">IF(E2725&gt;0,(IFERROR(-PMT(Calculator!$G$22/12,Calculator!$G$23*12,Calculator!$G$20),0))-F2725,0)</f>
        <v>0</v>
      </c>
      <c r="H2725" s="29">
        <f t="shared" ca="1" si="172"/>
        <v>4615.1721112185878</v>
      </c>
      <c r="I2725" s="29">
        <f t="shared" ca="1" si="170"/>
        <v>0.82187996501152938</v>
      </c>
      <c r="J2725" s="30">
        <f>Calculator!$G$40</f>
        <v>6.5000000000000002E-2</v>
      </c>
      <c r="K2725" s="29">
        <f ca="1">IF(C2725&gt;=Calculator!$G$27,IF(DAY($C2725)=1,Calculator!$G$34/2,IF(DAY($C2725)=15,Calculator!$G$34/2,0)),0)</f>
        <v>0</v>
      </c>
      <c r="L2725" s="29">
        <f ca="1">IF(DAY($C2725)=28,IF(H2725=0,0,Calculator!$G$35),0)</f>
        <v>0</v>
      </c>
      <c r="M2725" s="29">
        <f ca="1">IF(I2725&gt;0,IF(DAY($C2725)=1,SUM(INDIRECT("I"&amp;(ROW(C2724)-DAY(C2724))):I2724),0),0)</f>
        <v>0</v>
      </c>
      <c r="N2725" s="29">
        <f ca="1">IF(C2725&lt;Calculator!$G$27,0,IF(C2725=Calculator!$G$27,Calculator!$G$39,IF(H2725-K2725&lt;=0,IF(D2725&gt;Calculator!$G$39,IF(H2725-K2725+E2725+L2725+M2725+Calculator!$G$39&gt;Calculator!$G$39,Calculator!$G$39-(H2725+E2725+L2725+M2725-K2725),Calculator!$G$39),D2725),0)))</f>
        <v>0</v>
      </c>
    </row>
    <row r="2726" spans="1:14" ht="15.75" thickBot="1">
      <c r="A2726" s="33" t="str">
        <f ca="1">IF(C2726=Calculator!$H$27,"F",IF(Daily!D2726+Daily!H2726=0,IF(D2725+H2725&gt;0,"L",""),""))</f>
        <v/>
      </c>
      <c r="B2726" s="34">
        <v>2725</v>
      </c>
      <c r="C2726" s="19">
        <f t="shared" ca="1" si="169"/>
        <v>48655</v>
      </c>
      <c r="D2726" s="29">
        <f t="shared" ca="1" si="171"/>
        <v>1634.476769485839</v>
      </c>
      <c r="E2726" s="29">
        <f ca="1">IF(C2726&lt;Calculator!$D$26,0,IF(DAY($C2726)=1,IF(D2726-Calculator!$G$24&gt;0,Calculator!$G$24,D2726),0))</f>
        <v>0</v>
      </c>
      <c r="F2726" s="29">
        <f ca="1">IF(E2726&gt;0,D2726*Calculator!$G$22/12,0)</f>
        <v>0</v>
      </c>
      <c r="G2726" s="29">
        <f ca="1">IF(E2726&gt;0,(IFERROR(-PMT(Calculator!$G$22/12,Calculator!$G$23*12,Calculator!$G$20),0))-F2726,0)</f>
        <v>0</v>
      </c>
      <c r="H2726" s="29">
        <f t="shared" ca="1" si="172"/>
        <v>4615.1721112185878</v>
      </c>
      <c r="I2726" s="29">
        <f t="shared" ca="1" si="170"/>
        <v>0.82187996501152938</v>
      </c>
      <c r="J2726" s="30">
        <f>Calculator!$G$40</f>
        <v>6.5000000000000002E-2</v>
      </c>
      <c r="K2726" s="29">
        <f ca="1">IF(C2726&gt;=Calculator!$G$27,IF(DAY($C2726)=1,Calculator!$G$34/2,IF(DAY($C2726)=15,Calculator!$G$34/2,0)),0)</f>
        <v>0</v>
      </c>
      <c r="L2726" s="29">
        <f ca="1">IF(DAY($C2726)=28,IF(H2726=0,0,Calculator!$G$35),0)</f>
        <v>0</v>
      </c>
      <c r="M2726" s="29">
        <f ca="1">IF(I2726&gt;0,IF(DAY($C2726)=1,SUM(INDIRECT("I"&amp;(ROW(C2725)-DAY(C2725))):I2725),0),0)</f>
        <v>0</v>
      </c>
      <c r="N2726" s="29">
        <f ca="1">IF(C2726&lt;Calculator!$G$27,0,IF(C2726=Calculator!$G$27,Calculator!$G$39,IF(H2726-K2726&lt;=0,IF(D2726&gt;Calculator!$G$39,IF(H2726-K2726+E2726+L2726+M2726+Calculator!$G$39&gt;Calculator!$G$39,Calculator!$G$39-(H2726+E2726+L2726+M2726-K2726),Calculator!$G$39),D2726),0)))</f>
        <v>0</v>
      </c>
    </row>
    <row r="2727" spans="1:14" ht="15.75" thickBot="1">
      <c r="A2727" s="33" t="str">
        <f ca="1">IF(C2727=Calculator!$H$27,"F",IF(Daily!D2727+Daily!H2727=0,IF(D2726+H2726&gt;0,"L",""),""))</f>
        <v/>
      </c>
      <c r="B2727" s="34">
        <v>2726</v>
      </c>
      <c r="C2727" s="19">
        <f t="shared" ca="1" si="169"/>
        <v>48656</v>
      </c>
      <c r="D2727" s="29">
        <f t="shared" ca="1" si="171"/>
        <v>1634.476769485839</v>
      </c>
      <c r="E2727" s="29">
        <f ca="1">IF(C2727&lt;Calculator!$D$26,0,IF(DAY($C2727)=1,IF(D2727-Calculator!$G$24&gt;0,Calculator!$G$24,D2727),0))</f>
        <v>0</v>
      </c>
      <c r="F2727" s="29">
        <f ca="1">IF(E2727&gt;0,D2727*Calculator!$G$22/12,0)</f>
        <v>0</v>
      </c>
      <c r="G2727" s="29">
        <f ca="1">IF(E2727&gt;0,(IFERROR(-PMT(Calculator!$G$22/12,Calculator!$G$23*12,Calculator!$G$20),0))-F2727,0)</f>
        <v>0</v>
      </c>
      <c r="H2727" s="29">
        <f t="shared" ca="1" si="172"/>
        <v>4615.1721112185878</v>
      </c>
      <c r="I2727" s="29">
        <f t="shared" ca="1" si="170"/>
        <v>0.82187996501152938</v>
      </c>
      <c r="J2727" s="30">
        <f>Calculator!$G$40</f>
        <v>6.5000000000000002E-2</v>
      </c>
      <c r="K2727" s="29">
        <f ca="1">IF(C2727&gt;=Calculator!$G$27,IF(DAY($C2727)=1,Calculator!$G$34/2,IF(DAY($C2727)=15,Calculator!$G$34/2,0)),0)</f>
        <v>0</v>
      </c>
      <c r="L2727" s="29">
        <f ca="1">IF(DAY($C2727)=28,IF(H2727=0,0,Calculator!$G$35),0)</f>
        <v>0</v>
      </c>
      <c r="M2727" s="29">
        <f ca="1">IF(I2727&gt;0,IF(DAY($C2727)=1,SUM(INDIRECT("I"&amp;(ROW(C2726)-DAY(C2726))):I2726),0),0)</f>
        <v>0</v>
      </c>
      <c r="N2727" s="29">
        <f ca="1">IF(C2727&lt;Calculator!$G$27,0,IF(C2727=Calculator!$G$27,Calculator!$G$39,IF(H2727-K2727&lt;=0,IF(D2727&gt;Calculator!$G$39,IF(H2727-K2727+E2727+L2727+M2727+Calculator!$G$39&gt;Calculator!$G$39,Calculator!$G$39-(H2727+E2727+L2727+M2727-K2727),Calculator!$G$39),D2727),0)))</f>
        <v>0</v>
      </c>
    </row>
    <row r="2728" spans="1:14" ht="15.75" thickBot="1">
      <c r="A2728" s="33" t="str">
        <f ca="1">IF(C2728=Calculator!$H$27,"F",IF(Daily!D2728+Daily!H2728=0,IF(D2727+H2727&gt;0,"L",""),""))</f>
        <v/>
      </c>
      <c r="B2728" s="34">
        <v>2727</v>
      </c>
      <c r="C2728" s="19">
        <f t="shared" ca="1" si="169"/>
        <v>48657</v>
      </c>
      <c r="D2728" s="29">
        <f t="shared" ca="1" si="171"/>
        <v>1634.476769485839</v>
      </c>
      <c r="E2728" s="29">
        <f ca="1">IF(C2728&lt;Calculator!$D$26,0,IF(DAY($C2728)=1,IF(D2728-Calculator!$G$24&gt;0,Calculator!$G$24,D2728),0))</f>
        <v>0</v>
      </c>
      <c r="F2728" s="29">
        <f ca="1">IF(E2728&gt;0,D2728*Calculator!$G$22/12,0)</f>
        <v>0</v>
      </c>
      <c r="G2728" s="29">
        <f ca="1">IF(E2728&gt;0,(IFERROR(-PMT(Calculator!$G$22/12,Calculator!$G$23*12,Calculator!$G$20),0))-F2728,0)</f>
        <v>0</v>
      </c>
      <c r="H2728" s="29">
        <f t="shared" ca="1" si="172"/>
        <v>4615.1721112185878</v>
      </c>
      <c r="I2728" s="29">
        <f t="shared" ca="1" si="170"/>
        <v>0.82187996501152938</v>
      </c>
      <c r="J2728" s="30">
        <f>Calculator!$G$40</f>
        <v>6.5000000000000002E-2</v>
      </c>
      <c r="K2728" s="29">
        <f ca="1">IF(C2728&gt;=Calculator!$G$27,IF(DAY($C2728)=1,Calculator!$G$34/2,IF(DAY($C2728)=15,Calculator!$G$34/2,0)),0)</f>
        <v>0</v>
      </c>
      <c r="L2728" s="29">
        <f ca="1">IF(DAY($C2728)=28,IF(H2728=0,0,Calculator!$G$35),0)</f>
        <v>0</v>
      </c>
      <c r="M2728" s="29">
        <f ca="1">IF(I2728&gt;0,IF(DAY($C2728)=1,SUM(INDIRECT("I"&amp;(ROW(C2727)-DAY(C2727))):I2727),0),0)</f>
        <v>0</v>
      </c>
      <c r="N2728" s="29">
        <f ca="1">IF(C2728&lt;Calculator!$G$27,0,IF(C2728=Calculator!$G$27,Calculator!$G$39,IF(H2728-K2728&lt;=0,IF(D2728&gt;Calculator!$G$39,IF(H2728-K2728+E2728+L2728+M2728+Calculator!$G$39&gt;Calculator!$G$39,Calculator!$G$39-(H2728+E2728+L2728+M2728-K2728),Calculator!$G$39),D2728),0)))</f>
        <v>0</v>
      </c>
    </row>
    <row r="2729" spans="1:14" ht="15.75" thickBot="1">
      <c r="A2729" s="33" t="str">
        <f ca="1">IF(C2729=Calculator!$H$27,"F",IF(Daily!D2729+Daily!H2729=0,IF(D2728+H2728&gt;0,"L",""),""))</f>
        <v/>
      </c>
      <c r="B2729" s="34">
        <v>2728</v>
      </c>
      <c r="C2729" s="19">
        <f t="shared" ca="1" si="169"/>
        <v>48658</v>
      </c>
      <c r="D2729" s="29">
        <f t="shared" ca="1" si="171"/>
        <v>1634.476769485839</v>
      </c>
      <c r="E2729" s="29">
        <f ca="1">IF(C2729&lt;Calculator!$D$26,0,IF(DAY($C2729)=1,IF(D2729-Calculator!$G$24&gt;0,Calculator!$G$24,D2729),0))</f>
        <v>0</v>
      </c>
      <c r="F2729" s="29">
        <f ca="1">IF(E2729&gt;0,D2729*Calculator!$G$22/12,0)</f>
        <v>0</v>
      </c>
      <c r="G2729" s="29">
        <f ca="1">IF(E2729&gt;0,(IFERROR(-PMT(Calculator!$G$22/12,Calculator!$G$23*12,Calculator!$G$20),0))-F2729,0)</f>
        <v>0</v>
      </c>
      <c r="H2729" s="29">
        <f t="shared" ca="1" si="172"/>
        <v>4615.1721112185878</v>
      </c>
      <c r="I2729" s="29">
        <f t="shared" ca="1" si="170"/>
        <v>0.82187996501152938</v>
      </c>
      <c r="J2729" s="30">
        <f>Calculator!$G$40</f>
        <v>6.5000000000000002E-2</v>
      </c>
      <c r="K2729" s="29">
        <f ca="1">IF(C2729&gt;=Calculator!$G$27,IF(DAY($C2729)=1,Calculator!$G$34/2,IF(DAY($C2729)=15,Calculator!$G$34/2,0)),0)</f>
        <v>0</v>
      </c>
      <c r="L2729" s="29">
        <f ca="1">IF(DAY($C2729)=28,IF(H2729=0,0,Calculator!$G$35),0)</f>
        <v>0</v>
      </c>
      <c r="M2729" s="29">
        <f ca="1">IF(I2729&gt;0,IF(DAY($C2729)=1,SUM(INDIRECT("I"&amp;(ROW(C2728)-DAY(C2728))):I2728),0),0)</f>
        <v>0</v>
      </c>
      <c r="N2729" s="29">
        <f ca="1">IF(C2729&lt;Calculator!$G$27,0,IF(C2729=Calculator!$G$27,Calculator!$G$39,IF(H2729-K2729&lt;=0,IF(D2729&gt;Calculator!$G$39,IF(H2729-K2729+E2729+L2729+M2729+Calculator!$G$39&gt;Calculator!$G$39,Calculator!$G$39-(H2729+E2729+L2729+M2729-K2729),Calculator!$G$39),D2729),0)))</f>
        <v>0</v>
      </c>
    </row>
    <row r="2730" spans="1:14" ht="15.75" thickBot="1">
      <c r="A2730" s="33" t="str">
        <f ca="1">IF(C2730=Calculator!$H$27,"F",IF(Daily!D2730+Daily!H2730=0,IF(D2729+H2729&gt;0,"L",""),""))</f>
        <v/>
      </c>
      <c r="B2730" s="34">
        <v>2729</v>
      </c>
      <c r="C2730" s="19">
        <f t="shared" ca="1" si="169"/>
        <v>48659</v>
      </c>
      <c r="D2730" s="29">
        <f t="shared" ca="1" si="171"/>
        <v>1634.476769485839</v>
      </c>
      <c r="E2730" s="29">
        <f ca="1">IF(C2730&lt;Calculator!$D$26,0,IF(DAY($C2730)=1,IF(D2730-Calculator!$G$24&gt;0,Calculator!$G$24,D2730),0))</f>
        <v>0</v>
      </c>
      <c r="F2730" s="29">
        <f ca="1">IF(E2730&gt;0,D2730*Calculator!$G$22/12,0)</f>
        <v>0</v>
      </c>
      <c r="G2730" s="29">
        <f ca="1">IF(E2730&gt;0,(IFERROR(-PMT(Calculator!$G$22/12,Calculator!$G$23*12,Calculator!$G$20),0))-F2730,0)</f>
        <v>0</v>
      </c>
      <c r="H2730" s="29">
        <f t="shared" ca="1" si="172"/>
        <v>4615.1721112185878</v>
      </c>
      <c r="I2730" s="29">
        <f t="shared" ca="1" si="170"/>
        <v>0.82187996501152938</v>
      </c>
      <c r="J2730" s="30">
        <f>Calculator!$G$40</f>
        <v>6.5000000000000002E-2</v>
      </c>
      <c r="K2730" s="29">
        <f ca="1">IF(C2730&gt;=Calculator!$G$27,IF(DAY($C2730)=1,Calculator!$G$34/2,IF(DAY($C2730)=15,Calculator!$G$34/2,0)),0)</f>
        <v>0</v>
      </c>
      <c r="L2730" s="29">
        <f ca="1">IF(DAY($C2730)=28,IF(H2730=0,0,Calculator!$G$35),0)</f>
        <v>0</v>
      </c>
      <c r="M2730" s="29">
        <f ca="1">IF(I2730&gt;0,IF(DAY($C2730)=1,SUM(INDIRECT("I"&amp;(ROW(C2729)-DAY(C2729))):I2729),0),0)</f>
        <v>0</v>
      </c>
      <c r="N2730" s="29">
        <f ca="1">IF(C2730&lt;Calculator!$G$27,0,IF(C2730=Calculator!$G$27,Calculator!$G$39,IF(H2730-K2730&lt;=0,IF(D2730&gt;Calculator!$G$39,IF(H2730-K2730+E2730+L2730+M2730+Calculator!$G$39&gt;Calculator!$G$39,Calculator!$G$39-(H2730+E2730+L2730+M2730-K2730),Calculator!$G$39),D2730),0)))</f>
        <v>0</v>
      </c>
    </row>
    <row r="2731" spans="1:14" ht="15.75" thickBot="1">
      <c r="A2731" s="33" t="str">
        <f ca="1">IF(C2731=Calculator!$H$27,"F",IF(Daily!D2731+Daily!H2731=0,IF(D2730+H2730&gt;0,"L",""),""))</f>
        <v/>
      </c>
      <c r="B2731" s="34">
        <v>2730</v>
      </c>
      <c r="C2731" s="19">
        <f t="shared" ca="1" si="169"/>
        <v>48660</v>
      </c>
      <c r="D2731" s="29">
        <f t="shared" ca="1" si="171"/>
        <v>1634.476769485839</v>
      </c>
      <c r="E2731" s="29">
        <f ca="1">IF(C2731&lt;Calculator!$D$26,0,IF(DAY($C2731)=1,IF(D2731-Calculator!$G$24&gt;0,Calculator!$G$24,D2731),0))</f>
        <v>0</v>
      </c>
      <c r="F2731" s="29">
        <f ca="1">IF(E2731&gt;0,D2731*Calculator!$G$22/12,0)</f>
        <v>0</v>
      </c>
      <c r="G2731" s="29">
        <f ca="1">IF(E2731&gt;0,(IFERROR(-PMT(Calculator!$G$22/12,Calculator!$G$23*12,Calculator!$G$20),0))-F2731,0)</f>
        <v>0</v>
      </c>
      <c r="H2731" s="29">
        <f t="shared" ca="1" si="172"/>
        <v>4615.1721112185878</v>
      </c>
      <c r="I2731" s="29">
        <f t="shared" ca="1" si="170"/>
        <v>0.82187996501152938</v>
      </c>
      <c r="J2731" s="30">
        <f>Calculator!$G$40</f>
        <v>6.5000000000000002E-2</v>
      </c>
      <c r="K2731" s="29">
        <f ca="1">IF(C2731&gt;=Calculator!$G$27,IF(DAY($C2731)=1,Calculator!$G$34/2,IF(DAY($C2731)=15,Calculator!$G$34/2,0)),0)</f>
        <v>0</v>
      </c>
      <c r="L2731" s="29">
        <f ca="1">IF(DAY($C2731)=28,IF(H2731=0,0,Calculator!$G$35),0)</f>
        <v>0</v>
      </c>
      <c r="M2731" s="29">
        <f ca="1">IF(I2731&gt;0,IF(DAY($C2731)=1,SUM(INDIRECT("I"&amp;(ROW(C2730)-DAY(C2730))):I2730),0),0)</f>
        <v>0</v>
      </c>
      <c r="N2731" s="29">
        <f ca="1">IF(C2731&lt;Calculator!$G$27,0,IF(C2731=Calculator!$G$27,Calculator!$G$39,IF(H2731-K2731&lt;=0,IF(D2731&gt;Calculator!$G$39,IF(H2731-K2731+E2731+L2731+M2731+Calculator!$G$39&gt;Calculator!$G$39,Calculator!$G$39-(H2731+E2731+L2731+M2731-K2731),Calculator!$G$39),D2731),0)))</f>
        <v>0</v>
      </c>
    </row>
    <row r="2732" spans="1:14" ht="15.75" thickBot="1">
      <c r="A2732" s="33" t="str">
        <f ca="1">IF(C2732=Calculator!$H$27,"F",IF(Daily!D2732+Daily!H2732=0,IF(D2731+H2731&gt;0,"L",""),""))</f>
        <v/>
      </c>
      <c r="B2732" s="34">
        <v>2731</v>
      </c>
      <c r="C2732" s="19">
        <f t="shared" ca="1" si="169"/>
        <v>48661</v>
      </c>
      <c r="D2732" s="29">
        <f t="shared" ca="1" si="171"/>
        <v>1634.476769485839</v>
      </c>
      <c r="E2732" s="29">
        <f ca="1">IF(C2732&lt;Calculator!$D$26,0,IF(DAY($C2732)=1,IF(D2732-Calculator!$G$24&gt;0,Calculator!$G$24,D2732),0))</f>
        <v>0</v>
      </c>
      <c r="F2732" s="29">
        <f ca="1">IF(E2732&gt;0,D2732*Calculator!$G$22/12,0)</f>
        <v>0</v>
      </c>
      <c r="G2732" s="29">
        <f ca="1">IF(E2732&gt;0,(IFERROR(-PMT(Calculator!$G$22/12,Calculator!$G$23*12,Calculator!$G$20),0))-F2732,0)</f>
        <v>0</v>
      </c>
      <c r="H2732" s="29">
        <f t="shared" ca="1" si="172"/>
        <v>4615.1721112185878</v>
      </c>
      <c r="I2732" s="29">
        <f t="shared" ca="1" si="170"/>
        <v>0.82187996501152938</v>
      </c>
      <c r="J2732" s="30">
        <f>Calculator!$G$40</f>
        <v>6.5000000000000002E-2</v>
      </c>
      <c r="K2732" s="29">
        <f ca="1">IF(C2732&gt;=Calculator!$G$27,IF(DAY($C2732)=1,Calculator!$G$34/2,IF(DAY($C2732)=15,Calculator!$G$34/2,0)),0)</f>
        <v>0</v>
      </c>
      <c r="L2732" s="29">
        <f ca="1">IF(DAY($C2732)=28,IF(H2732=0,0,Calculator!$G$35),0)</f>
        <v>0</v>
      </c>
      <c r="M2732" s="29">
        <f ca="1">IF(I2732&gt;0,IF(DAY($C2732)=1,SUM(INDIRECT("I"&amp;(ROW(C2731)-DAY(C2731))):I2731),0),0)</f>
        <v>0</v>
      </c>
      <c r="N2732" s="29">
        <f ca="1">IF(C2732&lt;Calculator!$G$27,0,IF(C2732=Calculator!$G$27,Calculator!$G$39,IF(H2732-K2732&lt;=0,IF(D2732&gt;Calculator!$G$39,IF(H2732-K2732+E2732+L2732+M2732+Calculator!$G$39&gt;Calculator!$G$39,Calculator!$G$39-(H2732+E2732+L2732+M2732-K2732),Calculator!$G$39),D2732),0)))</f>
        <v>0</v>
      </c>
    </row>
    <row r="2733" spans="1:14" ht="15.75" thickBot="1">
      <c r="A2733" s="33" t="str">
        <f ca="1">IF(C2733=Calculator!$H$27,"F",IF(Daily!D2733+Daily!H2733=0,IF(D2732+H2732&gt;0,"L",""),""))</f>
        <v/>
      </c>
      <c r="B2733" s="34">
        <v>2732</v>
      </c>
      <c r="C2733" s="19">
        <f t="shared" ca="1" si="169"/>
        <v>48662</v>
      </c>
      <c r="D2733" s="29">
        <f t="shared" ca="1" si="171"/>
        <v>1634.476769485839</v>
      </c>
      <c r="E2733" s="29">
        <f ca="1">IF(C2733&lt;Calculator!$D$26,0,IF(DAY($C2733)=1,IF(D2733-Calculator!$G$24&gt;0,Calculator!$G$24,D2733),0))</f>
        <v>0</v>
      </c>
      <c r="F2733" s="29">
        <f ca="1">IF(E2733&gt;0,D2733*Calculator!$G$22/12,0)</f>
        <v>0</v>
      </c>
      <c r="G2733" s="29">
        <f ca="1">IF(E2733&gt;0,(IFERROR(-PMT(Calculator!$G$22/12,Calculator!$G$23*12,Calculator!$G$20),0))-F2733,0)</f>
        <v>0</v>
      </c>
      <c r="H2733" s="29">
        <f t="shared" ca="1" si="172"/>
        <v>4615.1721112185878</v>
      </c>
      <c r="I2733" s="29">
        <f t="shared" ca="1" si="170"/>
        <v>0.82187996501152938</v>
      </c>
      <c r="J2733" s="30">
        <f>Calculator!$G$40</f>
        <v>6.5000000000000002E-2</v>
      </c>
      <c r="K2733" s="29">
        <f ca="1">IF(C2733&gt;=Calculator!$G$27,IF(DAY($C2733)=1,Calculator!$G$34/2,IF(DAY($C2733)=15,Calculator!$G$34/2,0)),0)</f>
        <v>0</v>
      </c>
      <c r="L2733" s="29">
        <f ca="1">IF(DAY($C2733)=28,IF(H2733=0,0,Calculator!$G$35),0)</f>
        <v>0</v>
      </c>
      <c r="M2733" s="29">
        <f ca="1">IF(I2733&gt;0,IF(DAY($C2733)=1,SUM(INDIRECT("I"&amp;(ROW(C2732)-DAY(C2732))):I2732),0),0)</f>
        <v>0</v>
      </c>
      <c r="N2733" s="29">
        <f ca="1">IF(C2733&lt;Calculator!$G$27,0,IF(C2733=Calculator!$G$27,Calculator!$G$39,IF(H2733-K2733&lt;=0,IF(D2733&gt;Calculator!$G$39,IF(H2733-K2733+E2733+L2733+M2733+Calculator!$G$39&gt;Calculator!$G$39,Calculator!$G$39-(H2733+E2733+L2733+M2733-K2733),Calculator!$G$39),D2733),0)))</f>
        <v>0</v>
      </c>
    </row>
    <row r="2734" spans="1:14" ht="15.75" thickBot="1">
      <c r="A2734" s="33" t="str">
        <f ca="1">IF(C2734=Calculator!$H$27,"F",IF(Daily!D2734+Daily!H2734=0,IF(D2733+H2733&gt;0,"L",""),""))</f>
        <v/>
      </c>
      <c r="B2734" s="34">
        <v>2733</v>
      </c>
      <c r="C2734" s="19">
        <f t="shared" ca="1" si="169"/>
        <v>48663</v>
      </c>
      <c r="D2734" s="29">
        <f t="shared" ca="1" si="171"/>
        <v>1634.476769485839</v>
      </c>
      <c r="E2734" s="29">
        <f ca="1">IF(C2734&lt;Calculator!$D$26,0,IF(DAY($C2734)=1,IF(D2734-Calculator!$G$24&gt;0,Calculator!$G$24,D2734),0))</f>
        <v>0</v>
      </c>
      <c r="F2734" s="29">
        <f ca="1">IF(E2734&gt;0,D2734*Calculator!$G$22/12,0)</f>
        <v>0</v>
      </c>
      <c r="G2734" s="29">
        <f ca="1">IF(E2734&gt;0,(IFERROR(-PMT(Calculator!$G$22/12,Calculator!$G$23*12,Calculator!$G$20),0))-F2734,0)</f>
        <v>0</v>
      </c>
      <c r="H2734" s="29">
        <f t="shared" ca="1" si="172"/>
        <v>4615.1721112185878</v>
      </c>
      <c r="I2734" s="29">
        <f t="shared" ca="1" si="170"/>
        <v>0.82187996501152938</v>
      </c>
      <c r="J2734" s="30">
        <f>Calculator!$G$40</f>
        <v>6.5000000000000002E-2</v>
      </c>
      <c r="K2734" s="29">
        <f ca="1">IF(C2734&gt;=Calculator!$G$27,IF(DAY($C2734)=1,Calculator!$G$34/2,IF(DAY($C2734)=15,Calculator!$G$34/2,0)),0)</f>
        <v>0</v>
      </c>
      <c r="L2734" s="29">
        <f ca="1">IF(DAY($C2734)=28,IF(H2734=0,0,Calculator!$G$35),0)</f>
        <v>0</v>
      </c>
      <c r="M2734" s="29">
        <f ca="1">IF(I2734&gt;0,IF(DAY($C2734)=1,SUM(INDIRECT("I"&amp;(ROW(C2733)-DAY(C2733))):I2733),0),0)</f>
        <v>0</v>
      </c>
      <c r="N2734" s="29">
        <f ca="1">IF(C2734&lt;Calculator!$G$27,0,IF(C2734=Calculator!$G$27,Calculator!$G$39,IF(H2734-K2734&lt;=0,IF(D2734&gt;Calculator!$G$39,IF(H2734-K2734+E2734+L2734+M2734+Calculator!$G$39&gt;Calculator!$G$39,Calculator!$G$39-(H2734+E2734+L2734+M2734-K2734),Calculator!$G$39),D2734),0)))</f>
        <v>0</v>
      </c>
    </row>
    <row r="2735" spans="1:14" ht="15.75" thickBot="1">
      <c r="A2735" s="33" t="str">
        <f ca="1">IF(C2735=Calculator!$H$27,"F",IF(Daily!D2735+Daily!H2735=0,IF(D2734+H2734&gt;0,"L",""),""))</f>
        <v/>
      </c>
      <c r="B2735" s="34">
        <v>2734</v>
      </c>
      <c r="C2735" s="19">
        <f t="shared" ca="1" si="169"/>
        <v>48664</v>
      </c>
      <c r="D2735" s="29">
        <f t="shared" ca="1" si="171"/>
        <v>1634.476769485839</v>
      </c>
      <c r="E2735" s="29">
        <f ca="1">IF(C2735&lt;Calculator!$D$26,0,IF(DAY($C2735)=1,IF(D2735-Calculator!$G$24&gt;0,Calculator!$G$24,D2735),0))</f>
        <v>0</v>
      </c>
      <c r="F2735" s="29">
        <f ca="1">IF(E2735&gt;0,D2735*Calculator!$G$22/12,0)</f>
        <v>0</v>
      </c>
      <c r="G2735" s="29">
        <f ca="1">IF(E2735&gt;0,(IFERROR(-PMT(Calculator!$G$22/12,Calculator!$G$23*12,Calculator!$G$20),0))-F2735,0)</f>
        <v>0</v>
      </c>
      <c r="H2735" s="29">
        <f t="shared" ca="1" si="172"/>
        <v>4615.1721112185878</v>
      </c>
      <c r="I2735" s="29">
        <f t="shared" ca="1" si="170"/>
        <v>0.82187996501152938</v>
      </c>
      <c r="J2735" s="30">
        <f>Calculator!$G$40</f>
        <v>6.5000000000000002E-2</v>
      </c>
      <c r="K2735" s="29">
        <f ca="1">IF(C2735&gt;=Calculator!$G$27,IF(DAY($C2735)=1,Calculator!$G$34/2,IF(DAY($C2735)=15,Calculator!$G$34/2,0)),0)</f>
        <v>0</v>
      </c>
      <c r="L2735" s="29">
        <f ca="1">IF(DAY($C2735)=28,IF(H2735=0,0,Calculator!$G$35),0)</f>
        <v>0</v>
      </c>
      <c r="M2735" s="29">
        <f ca="1">IF(I2735&gt;0,IF(DAY($C2735)=1,SUM(INDIRECT("I"&amp;(ROW(C2734)-DAY(C2734))):I2734),0),0)</f>
        <v>0</v>
      </c>
      <c r="N2735" s="29">
        <f ca="1">IF(C2735&lt;Calculator!$G$27,0,IF(C2735=Calculator!$G$27,Calculator!$G$39,IF(H2735-K2735&lt;=0,IF(D2735&gt;Calculator!$G$39,IF(H2735-K2735+E2735+L2735+M2735+Calculator!$G$39&gt;Calculator!$G$39,Calculator!$G$39-(H2735+E2735+L2735+M2735-K2735),Calculator!$G$39),D2735),0)))</f>
        <v>0</v>
      </c>
    </row>
    <row r="2736" spans="1:14" ht="15.75" thickBot="1">
      <c r="A2736" s="33" t="str">
        <f ca="1">IF(C2736=Calculator!$H$27,"F",IF(Daily!D2736+Daily!H2736=0,IF(D2735+H2735&gt;0,"L",""),""))</f>
        <v/>
      </c>
      <c r="B2736" s="34">
        <v>2735</v>
      </c>
      <c r="C2736" s="19">
        <f t="shared" ca="1" si="169"/>
        <v>48665</v>
      </c>
      <c r="D2736" s="29">
        <f t="shared" ca="1" si="171"/>
        <v>1634.476769485839</v>
      </c>
      <c r="E2736" s="29">
        <f ca="1">IF(C2736&lt;Calculator!$D$26,0,IF(DAY($C2736)=1,IF(D2736-Calculator!$G$24&gt;0,Calculator!$G$24,D2736),0))</f>
        <v>0</v>
      </c>
      <c r="F2736" s="29">
        <f ca="1">IF(E2736&gt;0,D2736*Calculator!$G$22/12,0)</f>
        <v>0</v>
      </c>
      <c r="G2736" s="29">
        <f ca="1">IF(E2736&gt;0,(IFERROR(-PMT(Calculator!$G$22/12,Calculator!$G$23*12,Calculator!$G$20),0))-F2736,0)</f>
        <v>0</v>
      </c>
      <c r="H2736" s="29">
        <f t="shared" ca="1" si="172"/>
        <v>4615.1721112185878</v>
      </c>
      <c r="I2736" s="29">
        <f t="shared" ca="1" si="170"/>
        <v>0.82187996501152938</v>
      </c>
      <c r="J2736" s="30">
        <f>Calculator!$G$40</f>
        <v>6.5000000000000002E-2</v>
      </c>
      <c r="K2736" s="29">
        <f ca="1">IF(C2736&gt;=Calculator!$G$27,IF(DAY($C2736)=1,Calculator!$G$34/2,IF(DAY($C2736)=15,Calculator!$G$34/2,0)),0)</f>
        <v>0</v>
      </c>
      <c r="L2736" s="29">
        <f ca="1">IF(DAY($C2736)=28,IF(H2736=0,0,Calculator!$G$35),0)</f>
        <v>0</v>
      </c>
      <c r="M2736" s="29">
        <f ca="1">IF(I2736&gt;0,IF(DAY($C2736)=1,SUM(INDIRECT("I"&amp;(ROW(C2735)-DAY(C2735))):I2735),0),0)</f>
        <v>0</v>
      </c>
      <c r="N2736" s="29">
        <f ca="1">IF(C2736&lt;Calculator!$G$27,0,IF(C2736=Calculator!$G$27,Calculator!$G$39,IF(H2736-K2736&lt;=0,IF(D2736&gt;Calculator!$G$39,IF(H2736-K2736+E2736+L2736+M2736+Calculator!$G$39&gt;Calculator!$G$39,Calculator!$G$39-(H2736+E2736+L2736+M2736-K2736),Calculator!$G$39),D2736),0)))</f>
        <v>0</v>
      </c>
    </row>
    <row r="2737" spans="1:14" ht="15.75" thickBot="1">
      <c r="A2737" s="33" t="str">
        <f ca="1">IF(C2737=Calculator!$H$27,"F",IF(Daily!D2737+Daily!H2737=0,IF(D2736+H2736&gt;0,"L",""),""))</f>
        <v/>
      </c>
      <c r="B2737" s="34">
        <v>2736</v>
      </c>
      <c r="C2737" s="19">
        <f t="shared" ca="1" si="169"/>
        <v>48666</v>
      </c>
      <c r="D2737" s="29">
        <f t="shared" ca="1" si="171"/>
        <v>1634.476769485839</v>
      </c>
      <c r="E2737" s="29">
        <f ca="1">IF(C2737&lt;Calculator!$D$26,0,IF(DAY($C2737)=1,IF(D2737-Calculator!$G$24&gt;0,Calculator!$G$24,D2737),0))</f>
        <v>0</v>
      </c>
      <c r="F2737" s="29">
        <f ca="1">IF(E2737&gt;0,D2737*Calculator!$G$22/12,0)</f>
        <v>0</v>
      </c>
      <c r="G2737" s="29">
        <f ca="1">IF(E2737&gt;0,(IFERROR(-PMT(Calculator!$G$22/12,Calculator!$G$23*12,Calculator!$G$20),0))-F2737,0)</f>
        <v>0</v>
      </c>
      <c r="H2737" s="29">
        <f t="shared" ca="1" si="172"/>
        <v>4615.1721112185878</v>
      </c>
      <c r="I2737" s="29">
        <f t="shared" ca="1" si="170"/>
        <v>0.82187996501152938</v>
      </c>
      <c r="J2737" s="30">
        <f>Calculator!$G$40</f>
        <v>6.5000000000000002E-2</v>
      </c>
      <c r="K2737" s="29">
        <f ca="1">IF(C2737&gt;=Calculator!$G$27,IF(DAY($C2737)=1,Calculator!$G$34/2,IF(DAY($C2737)=15,Calculator!$G$34/2,0)),0)</f>
        <v>0</v>
      </c>
      <c r="L2737" s="29">
        <f ca="1">IF(DAY($C2737)=28,IF(H2737=0,0,Calculator!$G$35),0)</f>
        <v>5000</v>
      </c>
      <c r="M2737" s="29">
        <f ca="1">IF(I2737&gt;0,IF(DAY($C2737)=1,SUM(INDIRECT("I"&amp;(ROW(C2736)-DAY(C2736))):I2736),0),0)</f>
        <v>0</v>
      </c>
      <c r="N2737" s="29">
        <f ca="1">IF(C2737&lt;Calculator!$G$27,0,IF(C2737=Calculator!$G$27,Calculator!$G$39,IF(H2737-K2737&lt;=0,IF(D2737&gt;Calculator!$G$39,IF(H2737-K2737+E2737+L2737+M2737+Calculator!$G$39&gt;Calculator!$G$39,Calculator!$G$39-(H2737+E2737+L2737+M2737-K2737),Calculator!$G$39),D2737),0)))</f>
        <v>0</v>
      </c>
    </row>
    <row r="2738" spans="1:14" ht="15.75" thickBot="1">
      <c r="A2738" s="33" t="str">
        <f ca="1">IF(C2738=Calculator!$H$27,"F",IF(Daily!D2738+Daily!H2738=0,IF(D2737+H2737&gt;0,"L",""),""))</f>
        <v/>
      </c>
      <c r="B2738" s="34">
        <v>2737</v>
      </c>
      <c r="C2738" s="19">
        <f t="shared" ca="1" si="169"/>
        <v>48667</v>
      </c>
      <c r="D2738" s="29">
        <f t="shared" ca="1" si="171"/>
        <v>1634.476769485839</v>
      </c>
      <c r="E2738" s="29">
        <f ca="1">IF(C2738&lt;Calculator!$D$26,0,IF(DAY($C2738)=1,IF(D2738-Calculator!$G$24&gt;0,Calculator!$G$24,D2738),0))</f>
        <v>0</v>
      </c>
      <c r="F2738" s="29">
        <f ca="1">IF(E2738&gt;0,D2738*Calculator!$G$22/12,0)</f>
        <v>0</v>
      </c>
      <c r="G2738" s="29">
        <f ca="1">IF(E2738&gt;0,(IFERROR(-PMT(Calculator!$G$22/12,Calculator!$G$23*12,Calculator!$G$20),0))-F2738,0)</f>
        <v>0</v>
      </c>
      <c r="H2738" s="29">
        <f t="shared" ca="1" si="172"/>
        <v>9615.1721112185878</v>
      </c>
      <c r="I2738" s="29">
        <f t="shared" ca="1" si="170"/>
        <v>1.712290923915639</v>
      </c>
      <c r="J2738" s="30">
        <f>Calculator!$G$40</f>
        <v>6.5000000000000002E-2</v>
      </c>
      <c r="K2738" s="29">
        <f ca="1">IF(C2738&gt;=Calculator!$G$27,IF(DAY($C2738)=1,Calculator!$G$34/2,IF(DAY($C2738)=15,Calculator!$G$34/2,0)),0)</f>
        <v>0</v>
      </c>
      <c r="L2738" s="29">
        <f ca="1">IF(DAY($C2738)=28,IF(H2738=0,0,Calculator!$G$35),0)</f>
        <v>0</v>
      </c>
      <c r="M2738" s="29">
        <f ca="1">IF(I2738&gt;0,IF(DAY($C2738)=1,SUM(INDIRECT("I"&amp;(ROW(C2737)-DAY(C2737))):I2737),0),0)</f>
        <v>0</v>
      </c>
      <c r="N2738" s="29">
        <f ca="1">IF(C2738&lt;Calculator!$G$27,0,IF(C2738=Calculator!$G$27,Calculator!$G$39,IF(H2738-K2738&lt;=0,IF(D2738&gt;Calculator!$G$39,IF(H2738-K2738+E2738+L2738+M2738+Calculator!$G$39&gt;Calculator!$G$39,Calculator!$G$39-(H2738+E2738+L2738+M2738-K2738),Calculator!$G$39),D2738),0)))</f>
        <v>0</v>
      </c>
    </row>
    <row r="2739" spans="1:14" ht="15.75" thickBot="1">
      <c r="A2739" s="33" t="str">
        <f ca="1">IF(C2739=Calculator!$H$27,"F",IF(Daily!D2739+Daily!H2739=0,IF(D2738+H2738&gt;0,"L",""),""))</f>
        <v/>
      </c>
      <c r="B2739" s="34">
        <v>2738</v>
      </c>
      <c r="C2739" s="19">
        <f t="shared" ca="1" si="169"/>
        <v>48668</v>
      </c>
      <c r="D2739" s="29">
        <f t="shared" ca="1" si="171"/>
        <v>1634.476769485839</v>
      </c>
      <c r="E2739" s="29">
        <f ca="1">IF(C2739&lt;Calculator!$D$26,0,IF(DAY($C2739)=1,IF(D2739-Calculator!$G$24&gt;0,Calculator!$G$24,D2739),0))</f>
        <v>0</v>
      </c>
      <c r="F2739" s="29">
        <f ca="1">IF(E2739&gt;0,D2739*Calculator!$G$22/12,0)</f>
        <v>0</v>
      </c>
      <c r="G2739" s="29">
        <f ca="1">IF(E2739&gt;0,(IFERROR(-PMT(Calculator!$G$22/12,Calculator!$G$23*12,Calculator!$G$20),0))-F2739,0)</f>
        <v>0</v>
      </c>
      <c r="H2739" s="29">
        <f t="shared" ca="1" si="172"/>
        <v>9615.1721112185878</v>
      </c>
      <c r="I2739" s="29">
        <f t="shared" ca="1" si="170"/>
        <v>1.712290923915639</v>
      </c>
      <c r="J2739" s="30">
        <f>Calculator!$G$40</f>
        <v>6.5000000000000002E-2</v>
      </c>
      <c r="K2739" s="29">
        <f ca="1">IF(C2739&gt;=Calculator!$G$27,IF(DAY($C2739)=1,Calculator!$G$34/2,IF(DAY($C2739)=15,Calculator!$G$34/2,0)),0)</f>
        <v>0</v>
      </c>
      <c r="L2739" s="29">
        <f ca="1">IF(DAY($C2739)=28,IF(H2739=0,0,Calculator!$G$35),0)</f>
        <v>0</v>
      </c>
      <c r="M2739" s="29">
        <f ca="1">IF(I2739&gt;0,IF(DAY($C2739)=1,SUM(INDIRECT("I"&amp;(ROW(C2738)-DAY(C2738))):I2738),0),0)</f>
        <v>0</v>
      </c>
      <c r="N2739" s="29">
        <f ca="1">IF(C2739&lt;Calculator!$G$27,0,IF(C2739=Calculator!$G$27,Calculator!$G$39,IF(H2739-K2739&lt;=0,IF(D2739&gt;Calculator!$G$39,IF(H2739-K2739+E2739+L2739+M2739+Calculator!$G$39&gt;Calculator!$G$39,Calculator!$G$39-(H2739+E2739+L2739+M2739-K2739),Calculator!$G$39),D2739),0)))</f>
        <v>0</v>
      </c>
    </row>
    <row r="2740" spans="1:14" ht="15.75" thickBot="1">
      <c r="A2740" s="33" t="str">
        <f ca="1">IF(C2740=Calculator!$H$27,"F",IF(Daily!D2740+Daily!H2740=0,IF(D2739+H2739&gt;0,"L",""),""))</f>
        <v/>
      </c>
      <c r="B2740" s="34">
        <v>2739</v>
      </c>
      <c r="C2740" s="19">
        <f t="shared" ca="1" si="169"/>
        <v>48669</v>
      </c>
      <c r="D2740" s="29">
        <f t="shared" ca="1" si="171"/>
        <v>1634.476769485839</v>
      </c>
      <c r="E2740" s="29">
        <f ca="1">IF(C2740&lt;Calculator!$D$26,0,IF(DAY($C2740)=1,IF(D2740-Calculator!$G$24&gt;0,Calculator!$G$24,D2740),0))</f>
        <v>0</v>
      </c>
      <c r="F2740" s="29">
        <f ca="1">IF(E2740&gt;0,D2740*Calculator!$G$22/12,0)</f>
        <v>0</v>
      </c>
      <c r="G2740" s="29">
        <f ca="1">IF(E2740&gt;0,(IFERROR(-PMT(Calculator!$G$22/12,Calculator!$G$23*12,Calculator!$G$20),0))-F2740,0)</f>
        <v>0</v>
      </c>
      <c r="H2740" s="29">
        <f t="shared" ca="1" si="172"/>
        <v>9615.1721112185878</v>
      </c>
      <c r="I2740" s="29">
        <f t="shared" ca="1" si="170"/>
        <v>1.712290923915639</v>
      </c>
      <c r="J2740" s="30">
        <f>Calculator!$G$40</f>
        <v>6.5000000000000002E-2</v>
      </c>
      <c r="K2740" s="29">
        <f ca="1">IF(C2740&gt;=Calculator!$G$27,IF(DAY($C2740)=1,Calculator!$G$34/2,IF(DAY($C2740)=15,Calculator!$G$34/2,0)),0)</f>
        <v>0</v>
      </c>
      <c r="L2740" s="29">
        <f ca="1">IF(DAY($C2740)=28,IF(H2740=0,0,Calculator!$G$35),0)</f>
        <v>0</v>
      </c>
      <c r="M2740" s="29">
        <f ca="1">IF(I2740&gt;0,IF(DAY($C2740)=1,SUM(INDIRECT("I"&amp;(ROW(C2739)-DAY(C2739))):I2739),0),0)</f>
        <v>0</v>
      </c>
      <c r="N2740" s="29">
        <f ca="1">IF(C2740&lt;Calculator!$G$27,0,IF(C2740=Calculator!$G$27,Calculator!$G$39,IF(H2740-K2740&lt;=0,IF(D2740&gt;Calculator!$G$39,IF(H2740-K2740+E2740+L2740+M2740+Calculator!$G$39&gt;Calculator!$G$39,Calculator!$G$39-(H2740+E2740+L2740+M2740-K2740),Calculator!$G$39),D2740),0)))</f>
        <v>0</v>
      </c>
    </row>
    <row r="2741" spans="1:14" ht="15.75" thickBot="1">
      <c r="A2741" s="33" t="str">
        <f ca="1">IF(C2741=Calculator!$H$27,"F",IF(Daily!D2741+Daily!H2741=0,IF(D2740+H2740&gt;0,"L",""),""))</f>
        <v/>
      </c>
      <c r="B2741" s="34">
        <v>2740</v>
      </c>
      <c r="C2741" s="19">
        <f t="shared" ca="1" si="169"/>
        <v>48670</v>
      </c>
      <c r="D2741" s="29">
        <f t="shared" ca="1" si="171"/>
        <v>1634.476769485839</v>
      </c>
      <c r="E2741" s="29">
        <f ca="1">IF(C2741&lt;Calculator!$D$26,0,IF(DAY($C2741)=1,IF(D2741-Calculator!$G$24&gt;0,Calculator!$G$24,D2741),0))</f>
        <v>1634.476769485839</v>
      </c>
      <c r="F2741" s="29">
        <f ca="1">IF(E2741&gt;0,D2741*Calculator!$G$22/12,0)</f>
        <v>6.8103198728576624</v>
      </c>
      <c r="G2741" s="29">
        <f ca="1">IF(E2741&gt;0,(IFERROR(-PMT(Calculator!$G$22/12,Calculator!$G$23*12,Calculator!$G$20),0))-F2741,0)</f>
        <v>1872.0653606696289</v>
      </c>
      <c r="H2741" s="29">
        <f t="shared" ca="1" si="172"/>
        <v>9615.1721112185878</v>
      </c>
      <c r="I2741" s="29">
        <f t="shared" ca="1" si="170"/>
        <v>1.712290923915639</v>
      </c>
      <c r="J2741" s="30">
        <f>Calculator!$G$40</f>
        <v>6.5000000000000002E-2</v>
      </c>
      <c r="K2741" s="29">
        <f ca="1">IF(C2741&gt;=Calculator!$G$27,IF(DAY($C2741)=1,Calculator!$G$34/2,IF(DAY($C2741)=15,Calculator!$G$34/2,0)),0)</f>
        <v>4500</v>
      </c>
      <c r="L2741" s="29">
        <f ca="1">IF(DAY($C2741)=28,IF(H2741=0,0,Calculator!$G$35),0)</f>
        <v>0</v>
      </c>
      <c r="M2741" s="29">
        <f ca="1">IF(I2741&gt;0,IF(DAY($C2741)=1,SUM(INDIRECT("I"&amp;(ROW(C2740)-DAY(C2740))):I2740),0),0)</f>
        <v>41.81925360404653</v>
      </c>
      <c r="N2741" s="29">
        <f ca="1">IF(C2741&lt;Calculator!$G$27,0,IF(C2741=Calculator!$G$27,Calculator!$G$39,IF(H2741-K2741&lt;=0,IF(D2741&gt;Calculator!$G$39,IF(H2741-K2741+E2741+L2741+M2741+Calculator!$G$39&gt;Calculator!$G$39,Calculator!$G$39-(H2741+E2741+L2741+M2741-K2741),Calculator!$G$39),D2741),0)))</f>
        <v>0</v>
      </c>
    </row>
    <row r="2742" spans="1:14" ht="15.75" thickBot="1">
      <c r="A2742" s="33" t="str">
        <f ca="1">IF(C2742=Calculator!$H$27,"F",IF(Daily!D2742+Daily!H2742=0,IF(D2741+H2741&gt;0,"L",""),""))</f>
        <v/>
      </c>
      <c r="B2742" s="34">
        <v>2741</v>
      </c>
      <c r="C2742" s="19">
        <f t="shared" ca="1" si="169"/>
        <v>48671</v>
      </c>
      <c r="D2742" s="29">
        <f t="shared" ca="1" si="171"/>
        <v>0</v>
      </c>
      <c r="E2742" s="29">
        <f ca="1">IF(C2742&lt;Calculator!$D$26,0,IF(DAY($C2742)=1,IF(D2742-Calculator!$G$24&gt;0,Calculator!$G$24,D2742),0))</f>
        <v>0</v>
      </c>
      <c r="F2742" s="29">
        <f ca="1">IF(E2742&gt;0,D2742*Calculator!$G$22/12,0)</f>
        <v>0</v>
      </c>
      <c r="G2742" s="29">
        <f ca="1">IF(E2742&gt;0,(IFERROR(-PMT(Calculator!$G$22/12,Calculator!$G$23*12,Calculator!$G$20),0))-F2742,0)</f>
        <v>0</v>
      </c>
      <c r="H2742" s="29">
        <f t="shared" ca="1" si="172"/>
        <v>6791.468134308474</v>
      </c>
      <c r="I2742" s="29">
        <f t="shared" ca="1" si="170"/>
        <v>1.2094395307672625</v>
      </c>
      <c r="J2742" s="30">
        <f>Calculator!$G$40</f>
        <v>6.5000000000000002E-2</v>
      </c>
      <c r="K2742" s="29">
        <f ca="1">IF(C2742&gt;=Calculator!$G$27,IF(DAY($C2742)=1,Calculator!$G$34/2,IF(DAY($C2742)=15,Calculator!$G$34/2,0)),0)</f>
        <v>0</v>
      </c>
      <c r="L2742" s="29">
        <f ca="1">IF(DAY($C2742)=28,IF(H2742=0,0,Calculator!$G$35),0)</f>
        <v>0</v>
      </c>
      <c r="M2742" s="29">
        <f ca="1">IF(I2742&gt;0,IF(DAY($C2742)=1,SUM(INDIRECT("I"&amp;(ROW(C2741)-DAY(C2741))):I2741),0),0)</f>
        <v>0</v>
      </c>
      <c r="N2742" s="29">
        <f ca="1">IF(C2742&lt;Calculator!$G$27,0,IF(C2742=Calculator!$G$27,Calculator!$G$39,IF(H2742-K2742&lt;=0,IF(D2742&gt;Calculator!$G$39,IF(H2742-K2742+E2742+L2742+M2742+Calculator!$G$39&gt;Calculator!$G$39,Calculator!$G$39-(H2742+E2742+L2742+M2742-K2742),Calculator!$G$39),D2742),0)))</f>
        <v>0</v>
      </c>
    </row>
    <row r="2743" spans="1:14" ht="15.75" thickBot="1">
      <c r="A2743" s="33" t="str">
        <f ca="1">IF(C2743=Calculator!$H$27,"F",IF(Daily!D2743+Daily!H2743=0,IF(D2742+H2742&gt;0,"L",""),""))</f>
        <v/>
      </c>
      <c r="B2743" s="34">
        <v>2742</v>
      </c>
      <c r="C2743" s="19">
        <f t="shared" ca="1" si="169"/>
        <v>48672</v>
      </c>
      <c r="D2743" s="29">
        <f t="shared" ca="1" si="171"/>
        <v>0</v>
      </c>
      <c r="E2743" s="29">
        <f ca="1">IF(C2743&lt;Calculator!$D$26,0,IF(DAY($C2743)=1,IF(D2743-Calculator!$G$24&gt;0,Calculator!$G$24,D2743),0))</f>
        <v>0</v>
      </c>
      <c r="F2743" s="29">
        <f ca="1">IF(E2743&gt;0,D2743*Calculator!$G$22/12,0)</f>
        <v>0</v>
      </c>
      <c r="G2743" s="29">
        <f ca="1">IF(E2743&gt;0,(IFERROR(-PMT(Calculator!$G$22/12,Calculator!$G$23*12,Calculator!$G$20),0))-F2743,0)</f>
        <v>0</v>
      </c>
      <c r="H2743" s="29">
        <f t="shared" ca="1" si="172"/>
        <v>6791.468134308474</v>
      </c>
      <c r="I2743" s="29">
        <f t="shared" ca="1" si="170"/>
        <v>1.2094395307672625</v>
      </c>
      <c r="J2743" s="30">
        <f>Calculator!$G$40</f>
        <v>6.5000000000000002E-2</v>
      </c>
      <c r="K2743" s="29">
        <f ca="1">IF(C2743&gt;=Calculator!$G$27,IF(DAY($C2743)=1,Calculator!$G$34/2,IF(DAY($C2743)=15,Calculator!$G$34/2,0)),0)</f>
        <v>0</v>
      </c>
      <c r="L2743" s="29">
        <f ca="1">IF(DAY($C2743)=28,IF(H2743=0,0,Calculator!$G$35),0)</f>
        <v>0</v>
      </c>
      <c r="M2743" s="29">
        <f ca="1">IF(I2743&gt;0,IF(DAY($C2743)=1,SUM(INDIRECT("I"&amp;(ROW(C2742)-DAY(C2742))):I2742),0),0)</f>
        <v>0</v>
      </c>
      <c r="N2743" s="29">
        <f ca="1">IF(C2743&lt;Calculator!$G$27,0,IF(C2743=Calculator!$G$27,Calculator!$G$39,IF(H2743-K2743&lt;=0,IF(D2743&gt;Calculator!$G$39,IF(H2743-K2743+E2743+L2743+M2743+Calculator!$G$39&gt;Calculator!$G$39,Calculator!$G$39-(H2743+E2743+L2743+M2743-K2743),Calculator!$G$39),D2743),0)))</f>
        <v>0</v>
      </c>
    </row>
    <row r="2744" spans="1:14" ht="15.75" thickBot="1">
      <c r="A2744" s="33" t="str">
        <f ca="1">IF(C2744=Calculator!$H$27,"F",IF(Daily!D2744+Daily!H2744=0,IF(D2743+H2743&gt;0,"L",""),""))</f>
        <v/>
      </c>
      <c r="B2744" s="34">
        <v>2743</v>
      </c>
      <c r="C2744" s="19">
        <f t="shared" ca="1" si="169"/>
        <v>48673</v>
      </c>
      <c r="D2744" s="29">
        <f t="shared" ca="1" si="171"/>
        <v>0</v>
      </c>
      <c r="E2744" s="29">
        <f ca="1">IF(C2744&lt;Calculator!$D$26,0,IF(DAY($C2744)=1,IF(D2744-Calculator!$G$24&gt;0,Calculator!$G$24,D2744),0))</f>
        <v>0</v>
      </c>
      <c r="F2744" s="29">
        <f ca="1">IF(E2744&gt;0,D2744*Calculator!$G$22/12,0)</f>
        <v>0</v>
      </c>
      <c r="G2744" s="29">
        <f ca="1">IF(E2744&gt;0,(IFERROR(-PMT(Calculator!$G$22/12,Calculator!$G$23*12,Calculator!$G$20),0))-F2744,0)</f>
        <v>0</v>
      </c>
      <c r="H2744" s="29">
        <f t="shared" ca="1" si="172"/>
        <v>6791.468134308474</v>
      </c>
      <c r="I2744" s="29">
        <f t="shared" ca="1" si="170"/>
        <v>1.2094395307672625</v>
      </c>
      <c r="J2744" s="30">
        <f>Calculator!$G$40</f>
        <v>6.5000000000000002E-2</v>
      </c>
      <c r="K2744" s="29">
        <f ca="1">IF(C2744&gt;=Calculator!$G$27,IF(DAY($C2744)=1,Calculator!$G$34/2,IF(DAY($C2744)=15,Calculator!$G$34/2,0)),0)</f>
        <v>0</v>
      </c>
      <c r="L2744" s="29">
        <f ca="1">IF(DAY($C2744)=28,IF(H2744=0,0,Calculator!$G$35),0)</f>
        <v>0</v>
      </c>
      <c r="M2744" s="29">
        <f ca="1">IF(I2744&gt;0,IF(DAY($C2744)=1,SUM(INDIRECT("I"&amp;(ROW(C2743)-DAY(C2743))):I2743),0),0)</f>
        <v>0</v>
      </c>
      <c r="N2744" s="29">
        <f ca="1">IF(C2744&lt;Calculator!$G$27,0,IF(C2744=Calculator!$G$27,Calculator!$G$39,IF(H2744-K2744&lt;=0,IF(D2744&gt;Calculator!$G$39,IF(H2744-K2744+E2744+L2744+M2744+Calculator!$G$39&gt;Calculator!$G$39,Calculator!$G$39-(H2744+E2744+L2744+M2744-K2744),Calculator!$G$39),D2744),0)))</f>
        <v>0</v>
      </c>
    </row>
    <row r="2745" spans="1:14" ht="15.75" thickBot="1">
      <c r="A2745" s="33" t="str">
        <f ca="1">IF(C2745=Calculator!$H$27,"F",IF(Daily!D2745+Daily!H2745=0,IF(D2744+H2744&gt;0,"L",""),""))</f>
        <v/>
      </c>
      <c r="B2745" s="34">
        <v>2744</v>
      </c>
      <c r="C2745" s="19">
        <f t="shared" ca="1" si="169"/>
        <v>48674</v>
      </c>
      <c r="D2745" s="29">
        <f t="shared" ca="1" si="171"/>
        <v>0</v>
      </c>
      <c r="E2745" s="29">
        <f ca="1">IF(C2745&lt;Calculator!$D$26,0,IF(DAY($C2745)=1,IF(D2745-Calculator!$G$24&gt;0,Calculator!$G$24,D2745),0))</f>
        <v>0</v>
      </c>
      <c r="F2745" s="29">
        <f ca="1">IF(E2745&gt;0,D2745*Calculator!$G$22/12,0)</f>
        <v>0</v>
      </c>
      <c r="G2745" s="29">
        <f ca="1">IF(E2745&gt;0,(IFERROR(-PMT(Calculator!$G$22/12,Calculator!$G$23*12,Calculator!$G$20),0))-F2745,0)</f>
        <v>0</v>
      </c>
      <c r="H2745" s="29">
        <f t="shared" ca="1" si="172"/>
        <v>6791.468134308474</v>
      </c>
      <c r="I2745" s="29">
        <f t="shared" ca="1" si="170"/>
        <v>1.2094395307672625</v>
      </c>
      <c r="J2745" s="30">
        <f>Calculator!$G$40</f>
        <v>6.5000000000000002E-2</v>
      </c>
      <c r="K2745" s="29">
        <f ca="1">IF(C2745&gt;=Calculator!$G$27,IF(DAY($C2745)=1,Calculator!$G$34/2,IF(DAY($C2745)=15,Calculator!$G$34/2,0)),0)</f>
        <v>0</v>
      </c>
      <c r="L2745" s="29">
        <f ca="1">IF(DAY($C2745)=28,IF(H2745=0,0,Calculator!$G$35),0)</f>
        <v>0</v>
      </c>
      <c r="M2745" s="29">
        <f ca="1">IF(I2745&gt;0,IF(DAY($C2745)=1,SUM(INDIRECT("I"&amp;(ROW(C2744)-DAY(C2744))):I2744),0),0)</f>
        <v>0</v>
      </c>
      <c r="N2745" s="29">
        <f ca="1">IF(C2745&lt;Calculator!$G$27,0,IF(C2745=Calculator!$G$27,Calculator!$G$39,IF(H2745-K2745&lt;=0,IF(D2745&gt;Calculator!$G$39,IF(H2745-K2745+E2745+L2745+M2745+Calculator!$G$39&gt;Calculator!$G$39,Calculator!$G$39-(H2745+E2745+L2745+M2745-K2745),Calculator!$G$39),D2745),0)))</f>
        <v>0</v>
      </c>
    </row>
    <row r="2746" spans="1:14" ht="15.75" thickBot="1">
      <c r="A2746" s="33" t="str">
        <f ca="1">IF(C2746=Calculator!$H$27,"F",IF(Daily!D2746+Daily!H2746=0,IF(D2745+H2745&gt;0,"L",""),""))</f>
        <v/>
      </c>
      <c r="B2746" s="34">
        <v>2745</v>
      </c>
      <c r="C2746" s="19">
        <f t="shared" ca="1" si="169"/>
        <v>48675</v>
      </c>
      <c r="D2746" s="29">
        <f t="shared" ca="1" si="171"/>
        <v>0</v>
      </c>
      <c r="E2746" s="29">
        <f ca="1">IF(C2746&lt;Calculator!$D$26,0,IF(DAY($C2746)=1,IF(D2746-Calculator!$G$24&gt;0,Calculator!$G$24,D2746),0))</f>
        <v>0</v>
      </c>
      <c r="F2746" s="29">
        <f ca="1">IF(E2746&gt;0,D2746*Calculator!$G$22/12,0)</f>
        <v>0</v>
      </c>
      <c r="G2746" s="29">
        <f ca="1">IF(E2746&gt;0,(IFERROR(-PMT(Calculator!$G$22/12,Calculator!$G$23*12,Calculator!$G$20),0))-F2746,0)</f>
        <v>0</v>
      </c>
      <c r="H2746" s="29">
        <f t="shared" ca="1" si="172"/>
        <v>6791.468134308474</v>
      </c>
      <c r="I2746" s="29">
        <f t="shared" ca="1" si="170"/>
        <v>1.2094395307672625</v>
      </c>
      <c r="J2746" s="30">
        <f>Calculator!$G$40</f>
        <v>6.5000000000000002E-2</v>
      </c>
      <c r="K2746" s="29">
        <f ca="1">IF(C2746&gt;=Calculator!$G$27,IF(DAY($C2746)=1,Calculator!$G$34/2,IF(DAY($C2746)=15,Calculator!$G$34/2,0)),0)</f>
        <v>0</v>
      </c>
      <c r="L2746" s="29">
        <f ca="1">IF(DAY($C2746)=28,IF(H2746=0,0,Calculator!$G$35),0)</f>
        <v>0</v>
      </c>
      <c r="M2746" s="29">
        <f ca="1">IF(I2746&gt;0,IF(DAY($C2746)=1,SUM(INDIRECT("I"&amp;(ROW(C2745)-DAY(C2745))):I2745),0),0)</f>
        <v>0</v>
      </c>
      <c r="N2746" s="29">
        <f ca="1">IF(C2746&lt;Calculator!$G$27,0,IF(C2746=Calculator!$G$27,Calculator!$G$39,IF(H2746-K2746&lt;=0,IF(D2746&gt;Calculator!$G$39,IF(H2746-K2746+E2746+L2746+M2746+Calculator!$G$39&gt;Calculator!$G$39,Calculator!$G$39-(H2746+E2746+L2746+M2746-K2746),Calculator!$G$39),D2746),0)))</f>
        <v>0</v>
      </c>
    </row>
    <row r="2747" spans="1:14" ht="15.75" thickBot="1">
      <c r="A2747" s="33" t="str">
        <f ca="1">IF(C2747=Calculator!$H$27,"F",IF(Daily!D2747+Daily!H2747=0,IF(D2746+H2746&gt;0,"L",""),""))</f>
        <v/>
      </c>
      <c r="B2747" s="34">
        <v>2746</v>
      </c>
      <c r="C2747" s="19">
        <f t="shared" ca="1" si="169"/>
        <v>48676</v>
      </c>
      <c r="D2747" s="29">
        <f t="shared" ca="1" si="171"/>
        <v>0</v>
      </c>
      <c r="E2747" s="29">
        <f ca="1">IF(C2747&lt;Calculator!$D$26,0,IF(DAY($C2747)=1,IF(D2747-Calculator!$G$24&gt;0,Calculator!$G$24,D2747),0))</f>
        <v>0</v>
      </c>
      <c r="F2747" s="29">
        <f ca="1">IF(E2747&gt;0,D2747*Calculator!$G$22/12,0)</f>
        <v>0</v>
      </c>
      <c r="G2747" s="29">
        <f ca="1">IF(E2747&gt;0,(IFERROR(-PMT(Calculator!$G$22/12,Calculator!$G$23*12,Calculator!$G$20),0))-F2747,0)</f>
        <v>0</v>
      </c>
      <c r="H2747" s="29">
        <f t="shared" ca="1" si="172"/>
        <v>6791.468134308474</v>
      </c>
      <c r="I2747" s="29">
        <f t="shared" ca="1" si="170"/>
        <v>1.2094395307672625</v>
      </c>
      <c r="J2747" s="30">
        <f>Calculator!$G$40</f>
        <v>6.5000000000000002E-2</v>
      </c>
      <c r="K2747" s="29">
        <f ca="1">IF(C2747&gt;=Calculator!$G$27,IF(DAY($C2747)=1,Calculator!$G$34/2,IF(DAY($C2747)=15,Calculator!$G$34/2,0)),0)</f>
        <v>0</v>
      </c>
      <c r="L2747" s="29">
        <f ca="1">IF(DAY($C2747)=28,IF(H2747=0,0,Calculator!$G$35),0)</f>
        <v>0</v>
      </c>
      <c r="M2747" s="29">
        <f ca="1">IF(I2747&gt;0,IF(DAY($C2747)=1,SUM(INDIRECT("I"&amp;(ROW(C2746)-DAY(C2746))):I2746),0),0)</f>
        <v>0</v>
      </c>
      <c r="N2747" s="29">
        <f ca="1">IF(C2747&lt;Calculator!$G$27,0,IF(C2747=Calculator!$G$27,Calculator!$G$39,IF(H2747-K2747&lt;=0,IF(D2747&gt;Calculator!$G$39,IF(H2747-K2747+E2747+L2747+M2747+Calculator!$G$39&gt;Calculator!$G$39,Calculator!$G$39-(H2747+E2747+L2747+M2747-K2747),Calculator!$G$39),D2747),0)))</f>
        <v>0</v>
      </c>
    </row>
    <row r="2748" spans="1:14" ht="15.75" thickBot="1">
      <c r="A2748" s="33" t="str">
        <f ca="1">IF(C2748=Calculator!$H$27,"F",IF(Daily!D2748+Daily!H2748=0,IF(D2747+H2747&gt;0,"L",""),""))</f>
        <v/>
      </c>
      <c r="B2748" s="34">
        <v>2747</v>
      </c>
      <c r="C2748" s="19">
        <f t="shared" ca="1" si="169"/>
        <v>48677</v>
      </c>
      <c r="D2748" s="29">
        <f t="shared" ca="1" si="171"/>
        <v>0</v>
      </c>
      <c r="E2748" s="29">
        <f ca="1">IF(C2748&lt;Calculator!$D$26,0,IF(DAY($C2748)=1,IF(D2748-Calculator!$G$24&gt;0,Calculator!$G$24,D2748),0))</f>
        <v>0</v>
      </c>
      <c r="F2748" s="29">
        <f ca="1">IF(E2748&gt;0,D2748*Calculator!$G$22/12,0)</f>
        <v>0</v>
      </c>
      <c r="G2748" s="29">
        <f ca="1">IF(E2748&gt;0,(IFERROR(-PMT(Calculator!$G$22/12,Calculator!$G$23*12,Calculator!$G$20),0))-F2748,0)</f>
        <v>0</v>
      </c>
      <c r="H2748" s="29">
        <f t="shared" ca="1" si="172"/>
        <v>6791.468134308474</v>
      </c>
      <c r="I2748" s="29">
        <f t="shared" ca="1" si="170"/>
        <v>1.2094395307672625</v>
      </c>
      <c r="J2748" s="30">
        <f>Calculator!$G$40</f>
        <v>6.5000000000000002E-2</v>
      </c>
      <c r="K2748" s="29">
        <f ca="1">IF(C2748&gt;=Calculator!$G$27,IF(DAY($C2748)=1,Calculator!$G$34/2,IF(DAY($C2748)=15,Calculator!$G$34/2,0)),0)</f>
        <v>0</v>
      </c>
      <c r="L2748" s="29">
        <f ca="1">IF(DAY($C2748)=28,IF(H2748=0,0,Calculator!$G$35),0)</f>
        <v>0</v>
      </c>
      <c r="M2748" s="29">
        <f ca="1">IF(I2748&gt;0,IF(DAY($C2748)=1,SUM(INDIRECT("I"&amp;(ROW(C2747)-DAY(C2747))):I2747),0),0)</f>
        <v>0</v>
      </c>
      <c r="N2748" s="29">
        <f ca="1">IF(C2748&lt;Calculator!$G$27,0,IF(C2748=Calculator!$G$27,Calculator!$G$39,IF(H2748-K2748&lt;=0,IF(D2748&gt;Calculator!$G$39,IF(H2748-K2748+E2748+L2748+M2748+Calculator!$G$39&gt;Calculator!$G$39,Calculator!$G$39-(H2748+E2748+L2748+M2748-K2748),Calculator!$G$39),D2748),0)))</f>
        <v>0</v>
      </c>
    </row>
    <row r="2749" spans="1:14" ht="15.75" thickBot="1">
      <c r="A2749" s="33" t="str">
        <f ca="1">IF(C2749=Calculator!$H$27,"F",IF(Daily!D2749+Daily!H2749=0,IF(D2748+H2748&gt;0,"L",""),""))</f>
        <v/>
      </c>
      <c r="B2749" s="34">
        <v>2748</v>
      </c>
      <c r="C2749" s="19">
        <f t="shared" ca="1" si="169"/>
        <v>48678</v>
      </c>
      <c r="D2749" s="29">
        <f t="shared" ca="1" si="171"/>
        <v>0</v>
      </c>
      <c r="E2749" s="29">
        <f ca="1">IF(C2749&lt;Calculator!$D$26,0,IF(DAY($C2749)=1,IF(D2749-Calculator!$G$24&gt;0,Calculator!$G$24,D2749),0))</f>
        <v>0</v>
      </c>
      <c r="F2749" s="29">
        <f ca="1">IF(E2749&gt;0,D2749*Calculator!$G$22/12,0)</f>
        <v>0</v>
      </c>
      <c r="G2749" s="29">
        <f ca="1">IF(E2749&gt;0,(IFERROR(-PMT(Calculator!$G$22/12,Calculator!$G$23*12,Calculator!$G$20),0))-F2749,0)</f>
        <v>0</v>
      </c>
      <c r="H2749" s="29">
        <f t="shared" ca="1" si="172"/>
        <v>6791.468134308474</v>
      </c>
      <c r="I2749" s="29">
        <f t="shared" ca="1" si="170"/>
        <v>1.2094395307672625</v>
      </c>
      <c r="J2749" s="30">
        <f>Calculator!$G$40</f>
        <v>6.5000000000000002E-2</v>
      </c>
      <c r="K2749" s="29">
        <f ca="1">IF(C2749&gt;=Calculator!$G$27,IF(DAY($C2749)=1,Calculator!$G$34/2,IF(DAY($C2749)=15,Calculator!$G$34/2,0)),0)</f>
        <v>0</v>
      </c>
      <c r="L2749" s="29">
        <f ca="1">IF(DAY($C2749)=28,IF(H2749=0,0,Calculator!$G$35),0)</f>
        <v>0</v>
      </c>
      <c r="M2749" s="29">
        <f ca="1">IF(I2749&gt;0,IF(DAY($C2749)=1,SUM(INDIRECT("I"&amp;(ROW(C2748)-DAY(C2748))):I2748),0),0)</f>
        <v>0</v>
      </c>
      <c r="N2749" s="29">
        <f ca="1">IF(C2749&lt;Calculator!$G$27,0,IF(C2749=Calculator!$G$27,Calculator!$G$39,IF(H2749-K2749&lt;=0,IF(D2749&gt;Calculator!$G$39,IF(H2749-K2749+E2749+L2749+M2749+Calculator!$G$39&gt;Calculator!$G$39,Calculator!$G$39-(H2749+E2749+L2749+M2749-K2749),Calculator!$G$39),D2749),0)))</f>
        <v>0</v>
      </c>
    </row>
    <row r="2750" spans="1:14" ht="15.75" thickBot="1">
      <c r="A2750" s="33" t="str">
        <f ca="1">IF(C2750=Calculator!$H$27,"F",IF(Daily!D2750+Daily!H2750=0,IF(D2749+H2749&gt;0,"L",""),""))</f>
        <v/>
      </c>
      <c r="B2750" s="34">
        <v>2749</v>
      </c>
      <c r="C2750" s="19">
        <f t="shared" ca="1" si="169"/>
        <v>48679</v>
      </c>
      <c r="D2750" s="29">
        <f t="shared" ca="1" si="171"/>
        <v>0</v>
      </c>
      <c r="E2750" s="29">
        <f ca="1">IF(C2750&lt;Calculator!$D$26,0,IF(DAY($C2750)=1,IF(D2750-Calculator!$G$24&gt;0,Calculator!$G$24,D2750),0))</f>
        <v>0</v>
      </c>
      <c r="F2750" s="29">
        <f ca="1">IF(E2750&gt;0,D2750*Calculator!$G$22/12,0)</f>
        <v>0</v>
      </c>
      <c r="G2750" s="29">
        <f ca="1">IF(E2750&gt;0,(IFERROR(-PMT(Calculator!$G$22/12,Calculator!$G$23*12,Calculator!$G$20),0))-F2750,0)</f>
        <v>0</v>
      </c>
      <c r="H2750" s="29">
        <f t="shared" ca="1" si="172"/>
        <v>6791.468134308474</v>
      </c>
      <c r="I2750" s="29">
        <f t="shared" ca="1" si="170"/>
        <v>1.2094395307672625</v>
      </c>
      <c r="J2750" s="30">
        <f>Calculator!$G$40</f>
        <v>6.5000000000000002E-2</v>
      </c>
      <c r="K2750" s="29">
        <f ca="1">IF(C2750&gt;=Calculator!$G$27,IF(DAY($C2750)=1,Calculator!$G$34/2,IF(DAY($C2750)=15,Calculator!$G$34/2,0)),0)</f>
        <v>0</v>
      </c>
      <c r="L2750" s="29">
        <f ca="1">IF(DAY($C2750)=28,IF(H2750=0,0,Calculator!$G$35),0)</f>
        <v>0</v>
      </c>
      <c r="M2750" s="29">
        <f ca="1">IF(I2750&gt;0,IF(DAY($C2750)=1,SUM(INDIRECT("I"&amp;(ROW(C2749)-DAY(C2749))):I2749),0),0)</f>
        <v>0</v>
      </c>
      <c r="N2750" s="29">
        <f ca="1">IF(C2750&lt;Calculator!$G$27,0,IF(C2750=Calculator!$G$27,Calculator!$G$39,IF(H2750-K2750&lt;=0,IF(D2750&gt;Calculator!$G$39,IF(H2750-K2750+E2750+L2750+M2750+Calculator!$G$39&gt;Calculator!$G$39,Calculator!$G$39-(H2750+E2750+L2750+M2750-K2750),Calculator!$G$39),D2750),0)))</f>
        <v>0</v>
      </c>
    </row>
    <row r="2751" spans="1:14" ht="15.75" thickBot="1">
      <c r="A2751" s="33" t="str">
        <f ca="1">IF(C2751=Calculator!$H$27,"F",IF(Daily!D2751+Daily!H2751=0,IF(D2750+H2750&gt;0,"L",""),""))</f>
        <v/>
      </c>
      <c r="B2751" s="34">
        <v>2750</v>
      </c>
      <c r="C2751" s="19">
        <f t="shared" ca="1" si="169"/>
        <v>48680</v>
      </c>
      <c r="D2751" s="29">
        <f t="shared" ca="1" si="171"/>
        <v>0</v>
      </c>
      <c r="E2751" s="29">
        <f ca="1">IF(C2751&lt;Calculator!$D$26,0,IF(DAY($C2751)=1,IF(D2751-Calculator!$G$24&gt;0,Calculator!$G$24,D2751),0))</f>
        <v>0</v>
      </c>
      <c r="F2751" s="29">
        <f ca="1">IF(E2751&gt;0,D2751*Calculator!$G$22/12,0)</f>
        <v>0</v>
      </c>
      <c r="G2751" s="29">
        <f ca="1">IF(E2751&gt;0,(IFERROR(-PMT(Calculator!$G$22/12,Calculator!$G$23*12,Calculator!$G$20),0))-F2751,0)</f>
        <v>0</v>
      </c>
      <c r="H2751" s="29">
        <f t="shared" ca="1" si="172"/>
        <v>6791.468134308474</v>
      </c>
      <c r="I2751" s="29">
        <f t="shared" ca="1" si="170"/>
        <v>1.2094395307672625</v>
      </c>
      <c r="J2751" s="30">
        <f>Calculator!$G$40</f>
        <v>6.5000000000000002E-2</v>
      </c>
      <c r="K2751" s="29">
        <f ca="1">IF(C2751&gt;=Calculator!$G$27,IF(DAY($C2751)=1,Calculator!$G$34/2,IF(DAY($C2751)=15,Calculator!$G$34/2,0)),0)</f>
        <v>0</v>
      </c>
      <c r="L2751" s="29">
        <f ca="1">IF(DAY($C2751)=28,IF(H2751=0,0,Calculator!$G$35),0)</f>
        <v>0</v>
      </c>
      <c r="M2751" s="29">
        <f ca="1">IF(I2751&gt;0,IF(DAY($C2751)=1,SUM(INDIRECT("I"&amp;(ROW(C2750)-DAY(C2750))):I2750),0),0)</f>
        <v>0</v>
      </c>
      <c r="N2751" s="29">
        <f ca="1">IF(C2751&lt;Calculator!$G$27,0,IF(C2751=Calculator!$G$27,Calculator!$G$39,IF(H2751-K2751&lt;=0,IF(D2751&gt;Calculator!$G$39,IF(H2751-K2751+E2751+L2751+M2751+Calculator!$G$39&gt;Calculator!$G$39,Calculator!$G$39-(H2751+E2751+L2751+M2751-K2751),Calculator!$G$39),D2751),0)))</f>
        <v>0</v>
      </c>
    </row>
    <row r="2752" spans="1:14" ht="15.75" thickBot="1">
      <c r="A2752" s="33" t="str">
        <f ca="1">IF(C2752=Calculator!$H$27,"F",IF(Daily!D2752+Daily!H2752=0,IF(D2751+H2751&gt;0,"L",""),""))</f>
        <v/>
      </c>
      <c r="B2752" s="34">
        <v>2751</v>
      </c>
      <c r="C2752" s="19">
        <f t="shared" ca="1" si="169"/>
        <v>48681</v>
      </c>
      <c r="D2752" s="29">
        <f t="shared" ca="1" si="171"/>
        <v>0</v>
      </c>
      <c r="E2752" s="29">
        <f ca="1">IF(C2752&lt;Calculator!$D$26,0,IF(DAY($C2752)=1,IF(D2752-Calculator!$G$24&gt;0,Calculator!$G$24,D2752),0))</f>
        <v>0</v>
      </c>
      <c r="F2752" s="29">
        <f ca="1">IF(E2752&gt;0,D2752*Calculator!$G$22/12,0)</f>
        <v>0</v>
      </c>
      <c r="G2752" s="29">
        <f ca="1">IF(E2752&gt;0,(IFERROR(-PMT(Calculator!$G$22/12,Calculator!$G$23*12,Calculator!$G$20),0))-F2752,0)</f>
        <v>0</v>
      </c>
      <c r="H2752" s="29">
        <f t="shared" ca="1" si="172"/>
        <v>6791.468134308474</v>
      </c>
      <c r="I2752" s="29">
        <f t="shared" ca="1" si="170"/>
        <v>1.2094395307672625</v>
      </c>
      <c r="J2752" s="30">
        <f>Calculator!$G$40</f>
        <v>6.5000000000000002E-2</v>
      </c>
      <c r="K2752" s="29">
        <f ca="1">IF(C2752&gt;=Calculator!$G$27,IF(DAY($C2752)=1,Calculator!$G$34/2,IF(DAY($C2752)=15,Calculator!$G$34/2,0)),0)</f>
        <v>0</v>
      </c>
      <c r="L2752" s="29">
        <f ca="1">IF(DAY($C2752)=28,IF(H2752=0,0,Calculator!$G$35),0)</f>
        <v>0</v>
      </c>
      <c r="M2752" s="29">
        <f ca="1">IF(I2752&gt;0,IF(DAY($C2752)=1,SUM(INDIRECT("I"&amp;(ROW(C2751)-DAY(C2751))):I2751),0),0)</f>
        <v>0</v>
      </c>
      <c r="N2752" s="29">
        <f ca="1">IF(C2752&lt;Calculator!$G$27,0,IF(C2752=Calculator!$G$27,Calculator!$G$39,IF(H2752-K2752&lt;=0,IF(D2752&gt;Calculator!$G$39,IF(H2752-K2752+E2752+L2752+M2752+Calculator!$G$39&gt;Calculator!$G$39,Calculator!$G$39-(H2752+E2752+L2752+M2752-K2752),Calculator!$G$39),D2752),0)))</f>
        <v>0</v>
      </c>
    </row>
    <row r="2753" spans="1:14" ht="15.75" thickBot="1">
      <c r="A2753" s="33" t="str">
        <f ca="1">IF(C2753=Calculator!$H$27,"F",IF(Daily!D2753+Daily!H2753=0,IF(D2752+H2752&gt;0,"L",""),""))</f>
        <v/>
      </c>
      <c r="B2753" s="34">
        <v>2752</v>
      </c>
      <c r="C2753" s="19">
        <f t="shared" ca="1" si="169"/>
        <v>48682</v>
      </c>
      <c r="D2753" s="29">
        <f t="shared" ca="1" si="171"/>
        <v>0</v>
      </c>
      <c r="E2753" s="29">
        <f ca="1">IF(C2753&lt;Calculator!$D$26,0,IF(DAY($C2753)=1,IF(D2753-Calculator!$G$24&gt;0,Calculator!$G$24,D2753),0))</f>
        <v>0</v>
      </c>
      <c r="F2753" s="29">
        <f ca="1">IF(E2753&gt;0,D2753*Calculator!$G$22/12,0)</f>
        <v>0</v>
      </c>
      <c r="G2753" s="29">
        <f ca="1">IF(E2753&gt;0,(IFERROR(-PMT(Calculator!$G$22/12,Calculator!$G$23*12,Calculator!$G$20),0))-F2753,0)</f>
        <v>0</v>
      </c>
      <c r="H2753" s="29">
        <f t="shared" ca="1" si="172"/>
        <v>6791.468134308474</v>
      </c>
      <c r="I2753" s="29">
        <f t="shared" ca="1" si="170"/>
        <v>1.2094395307672625</v>
      </c>
      <c r="J2753" s="30">
        <f>Calculator!$G$40</f>
        <v>6.5000000000000002E-2</v>
      </c>
      <c r="K2753" s="29">
        <f ca="1">IF(C2753&gt;=Calculator!$G$27,IF(DAY($C2753)=1,Calculator!$G$34/2,IF(DAY($C2753)=15,Calculator!$G$34/2,0)),0)</f>
        <v>0</v>
      </c>
      <c r="L2753" s="29">
        <f ca="1">IF(DAY($C2753)=28,IF(H2753=0,0,Calculator!$G$35),0)</f>
        <v>0</v>
      </c>
      <c r="M2753" s="29">
        <f ca="1">IF(I2753&gt;0,IF(DAY($C2753)=1,SUM(INDIRECT("I"&amp;(ROW(C2752)-DAY(C2752))):I2752),0),0)</f>
        <v>0</v>
      </c>
      <c r="N2753" s="29">
        <f ca="1">IF(C2753&lt;Calculator!$G$27,0,IF(C2753=Calculator!$G$27,Calculator!$G$39,IF(H2753-K2753&lt;=0,IF(D2753&gt;Calculator!$G$39,IF(H2753-K2753+E2753+L2753+M2753+Calculator!$G$39&gt;Calculator!$G$39,Calculator!$G$39-(H2753+E2753+L2753+M2753-K2753),Calculator!$G$39),D2753),0)))</f>
        <v>0</v>
      </c>
    </row>
    <row r="2754" spans="1:14" ht="15.75" thickBot="1">
      <c r="A2754" s="33" t="str">
        <f ca="1">IF(C2754=Calculator!$H$27,"F",IF(Daily!D2754+Daily!H2754=0,IF(D2753+H2753&gt;0,"L",""),""))</f>
        <v/>
      </c>
      <c r="B2754" s="34">
        <v>2753</v>
      </c>
      <c r="C2754" s="19">
        <f t="shared" ca="1" si="169"/>
        <v>48683</v>
      </c>
      <c r="D2754" s="29">
        <f t="shared" ca="1" si="171"/>
        <v>0</v>
      </c>
      <c r="E2754" s="29">
        <f ca="1">IF(C2754&lt;Calculator!$D$26,0,IF(DAY($C2754)=1,IF(D2754-Calculator!$G$24&gt;0,Calculator!$G$24,D2754),0))</f>
        <v>0</v>
      </c>
      <c r="F2754" s="29">
        <f ca="1">IF(E2754&gt;0,D2754*Calculator!$G$22/12,0)</f>
        <v>0</v>
      </c>
      <c r="G2754" s="29">
        <f ca="1">IF(E2754&gt;0,(IFERROR(-PMT(Calculator!$G$22/12,Calculator!$G$23*12,Calculator!$G$20),0))-F2754,0)</f>
        <v>0</v>
      </c>
      <c r="H2754" s="29">
        <f t="shared" ca="1" si="172"/>
        <v>6791.468134308474</v>
      </c>
      <c r="I2754" s="29">
        <f t="shared" ca="1" si="170"/>
        <v>1.2094395307672625</v>
      </c>
      <c r="J2754" s="30">
        <f>Calculator!$G$40</f>
        <v>6.5000000000000002E-2</v>
      </c>
      <c r="K2754" s="29">
        <f ca="1">IF(C2754&gt;=Calculator!$G$27,IF(DAY($C2754)=1,Calculator!$G$34/2,IF(DAY($C2754)=15,Calculator!$G$34/2,0)),0)</f>
        <v>0</v>
      </c>
      <c r="L2754" s="29">
        <f ca="1">IF(DAY($C2754)=28,IF(H2754=0,0,Calculator!$G$35),0)</f>
        <v>0</v>
      </c>
      <c r="M2754" s="29">
        <f ca="1">IF(I2754&gt;0,IF(DAY($C2754)=1,SUM(INDIRECT("I"&amp;(ROW(C2753)-DAY(C2753))):I2753),0),0)</f>
        <v>0</v>
      </c>
      <c r="N2754" s="29">
        <f ca="1">IF(C2754&lt;Calculator!$G$27,0,IF(C2754=Calculator!$G$27,Calculator!$G$39,IF(H2754-K2754&lt;=0,IF(D2754&gt;Calculator!$G$39,IF(H2754-K2754+E2754+L2754+M2754+Calculator!$G$39&gt;Calculator!$G$39,Calculator!$G$39-(H2754+E2754+L2754+M2754-K2754),Calculator!$G$39),D2754),0)))</f>
        <v>0</v>
      </c>
    </row>
    <row r="2755" spans="1:14" ht="15.75" thickBot="1">
      <c r="A2755" s="33" t="str">
        <f ca="1">IF(C2755=Calculator!$H$27,"F",IF(Daily!D2755+Daily!H2755=0,IF(D2754+H2754&gt;0,"L",""),""))</f>
        <v/>
      </c>
      <c r="B2755" s="34">
        <v>2754</v>
      </c>
      <c r="C2755" s="19">
        <f t="shared" ref="C2755:C2818" ca="1" si="173">C2754+1</f>
        <v>48684</v>
      </c>
      <c r="D2755" s="29">
        <f t="shared" ca="1" si="171"/>
        <v>0</v>
      </c>
      <c r="E2755" s="29">
        <f ca="1">IF(C2755&lt;Calculator!$D$26,0,IF(DAY($C2755)=1,IF(D2755-Calculator!$G$24&gt;0,Calculator!$G$24,D2755),0))</f>
        <v>0</v>
      </c>
      <c r="F2755" s="29">
        <f ca="1">IF(E2755&gt;0,D2755*Calculator!$G$22/12,0)</f>
        <v>0</v>
      </c>
      <c r="G2755" s="29">
        <f ca="1">IF(E2755&gt;0,(IFERROR(-PMT(Calculator!$G$22/12,Calculator!$G$23*12,Calculator!$G$20),0))-F2755,0)</f>
        <v>0</v>
      </c>
      <c r="H2755" s="29">
        <f t="shared" ca="1" si="172"/>
        <v>6791.468134308474</v>
      </c>
      <c r="I2755" s="29">
        <f t="shared" ref="I2755:I2818" ca="1" si="174">H2755*J2755/365</f>
        <v>1.2094395307672625</v>
      </c>
      <c r="J2755" s="30">
        <f>Calculator!$G$40</f>
        <v>6.5000000000000002E-2</v>
      </c>
      <c r="K2755" s="29">
        <f ca="1">IF(C2755&gt;=Calculator!$G$27,IF(DAY($C2755)=1,Calculator!$G$34/2,IF(DAY($C2755)=15,Calculator!$G$34/2,0)),0)</f>
        <v>4500</v>
      </c>
      <c r="L2755" s="29">
        <f ca="1">IF(DAY($C2755)=28,IF(H2755=0,0,Calculator!$G$35),0)</f>
        <v>0</v>
      </c>
      <c r="M2755" s="29">
        <f ca="1">IF(I2755&gt;0,IF(DAY($C2755)=1,SUM(INDIRECT("I"&amp;(ROW(C2754)-DAY(C2754))):I2754),0),0)</f>
        <v>0</v>
      </c>
      <c r="N2755" s="29">
        <f ca="1">IF(C2755&lt;Calculator!$G$27,0,IF(C2755=Calculator!$G$27,Calculator!$G$39,IF(H2755-K2755&lt;=0,IF(D2755&gt;Calculator!$G$39,IF(H2755-K2755+E2755+L2755+M2755+Calculator!$G$39&gt;Calculator!$G$39,Calculator!$G$39-(H2755+E2755+L2755+M2755-K2755),Calculator!$G$39),D2755),0)))</f>
        <v>0</v>
      </c>
    </row>
    <row r="2756" spans="1:14" ht="15.75" thickBot="1">
      <c r="A2756" s="33" t="str">
        <f ca="1">IF(C2756=Calculator!$H$27,"F",IF(Daily!D2756+Daily!H2756=0,IF(D2755+H2755&gt;0,"L",""),""))</f>
        <v/>
      </c>
      <c r="B2756" s="34">
        <v>2755</v>
      </c>
      <c r="C2756" s="19">
        <f t="shared" ca="1" si="173"/>
        <v>48685</v>
      </c>
      <c r="D2756" s="29">
        <f t="shared" ref="D2756:D2819" ca="1" si="175">IF(((D2755-G2755)-N2755)&lt;0,0,((D2755-G2755)-N2755))</f>
        <v>0</v>
      </c>
      <c r="E2756" s="29">
        <f ca="1">IF(C2756&lt;Calculator!$D$26,0,IF(DAY($C2756)=1,IF(D2756-Calculator!$G$24&gt;0,Calculator!$G$24,D2756),0))</f>
        <v>0</v>
      </c>
      <c r="F2756" s="29">
        <f ca="1">IF(E2756&gt;0,D2756*Calculator!$G$22/12,0)</f>
        <v>0</v>
      </c>
      <c r="G2756" s="29">
        <f ca="1">IF(E2756&gt;0,(IFERROR(-PMT(Calculator!$G$22/12,Calculator!$G$23*12,Calculator!$G$20),0))-F2756,0)</f>
        <v>0</v>
      </c>
      <c r="H2756" s="29">
        <f t="shared" ref="H2756:H2819" ca="1" si="176">IF((H2755-K2755+SUM(L2755:N2755)+E2755)&lt;0,0,(H2755-K2755+SUM(L2755:N2755)+E2755))</f>
        <v>2291.468134308474</v>
      </c>
      <c r="I2756" s="29">
        <f t="shared" ca="1" si="174"/>
        <v>0.4080696677535639</v>
      </c>
      <c r="J2756" s="30">
        <f>Calculator!$G$40</f>
        <v>6.5000000000000002E-2</v>
      </c>
      <c r="K2756" s="29">
        <f ca="1">IF(C2756&gt;=Calculator!$G$27,IF(DAY($C2756)=1,Calculator!$G$34/2,IF(DAY($C2756)=15,Calculator!$G$34/2,0)),0)</f>
        <v>0</v>
      </c>
      <c r="L2756" s="29">
        <f ca="1">IF(DAY($C2756)=28,IF(H2756=0,0,Calculator!$G$35),0)</f>
        <v>0</v>
      </c>
      <c r="M2756" s="29">
        <f ca="1">IF(I2756&gt;0,IF(DAY($C2756)=1,SUM(INDIRECT("I"&amp;(ROW(C2755)-DAY(C2755))):I2755),0),0)</f>
        <v>0</v>
      </c>
      <c r="N2756" s="29">
        <f ca="1">IF(C2756&lt;Calculator!$G$27,0,IF(C2756=Calculator!$G$27,Calculator!$G$39,IF(H2756-K2756&lt;=0,IF(D2756&gt;Calculator!$G$39,IF(H2756-K2756+E2756+L2756+M2756+Calculator!$G$39&gt;Calculator!$G$39,Calculator!$G$39-(H2756+E2756+L2756+M2756-K2756),Calculator!$G$39),D2756),0)))</f>
        <v>0</v>
      </c>
    </row>
    <row r="2757" spans="1:14" ht="15.75" thickBot="1">
      <c r="A2757" s="33" t="str">
        <f ca="1">IF(C2757=Calculator!$H$27,"F",IF(Daily!D2757+Daily!H2757=0,IF(D2756+H2756&gt;0,"L",""),""))</f>
        <v/>
      </c>
      <c r="B2757" s="34">
        <v>2756</v>
      </c>
      <c r="C2757" s="19">
        <f t="shared" ca="1" si="173"/>
        <v>48686</v>
      </c>
      <c r="D2757" s="29">
        <f t="shared" ca="1" si="175"/>
        <v>0</v>
      </c>
      <c r="E2757" s="29">
        <f ca="1">IF(C2757&lt;Calculator!$D$26,0,IF(DAY($C2757)=1,IF(D2757-Calculator!$G$24&gt;0,Calculator!$G$24,D2757),0))</f>
        <v>0</v>
      </c>
      <c r="F2757" s="29">
        <f ca="1">IF(E2757&gt;0,D2757*Calculator!$G$22/12,0)</f>
        <v>0</v>
      </c>
      <c r="G2757" s="29">
        <f ca="1">IF(E2757&gt;0,(IFERROR(-PMT(Calculator!$G$22/12,Calculator!$G$23*12,Calculator!$G$20),0))-F2757,0)</f>
        <v>0</v>
      </c>
      <c r="H2757" s="29">
        <f t="shared" ca="1" si="176"/>
        <v>2291.468134308474</v>
      </c>
      <c r="I2757" s="29">
        <f t="shared" ca="1" si="174"/>
        <v>0.4080696677535639</v>
      </c>
      <c r="J2757" s="30">
        <f>Calculator!$G$40</f>
        <v>6.5000000000000002E-2</v>
      </c>
      <c r="K2757" s="29">
        <f ca="1">IF(C2757&gt;=Calculator!$G$27,IF(DAY($C2757)=1,Calculator!$G$34/2,IF(DAY($C2757)=15,Calculator!$G$34/2,0)),0)</f>
        <v>0</v>
      </c>
      <c r="L2757" s="29">
        <f ca="1">IF(DAY($C2757)=28,IF(H2757=0,0,Calculator!$G$35),0)</f>
        <v>0</v>
      </c>
      <c r="M2757" s="29">
        <f ca="1">IF(I2757&gt;0,IF(DAY($C2757)=1,SUM(INDIRECT("I"&amp;(ROW(C2756)-DAY(C2756))):I2756),0),0)</f>
        <v>0</v>
      </c>
      <c r="N2757" s="29">
        <f ca="1">IF(C2757&lt;Calculator!$G$27,0,IF(C2757=Calculator!$G$27,Calculator!$G$39,IF(H2757-K2757&lt;=0,IF(D2757&gt;Calculator!$G$39,IF(H2757-K2757+E2757+L2757+M2757+Calculator!$G$39&gt;Calculator!$G$39,Calculator!$G$39-(H2757+E2757+L2757+M2757-K2757),Calculator!$G$39),D2757),0)))</f>
        <v>0</v>
      </c>
    </row>
    <row r="2758" spans="1:14" ht="15.75" thickBot="1">
      <c r="A2758" s="33" t="str">
        <f ca="1">IF(C2758=Calculator!$H$27,"F",IF(Daily!D2758+Daily!H2758=0,IF(D2757+H2757&gt;0,"L",""),""))</f>
        <v/>
      </c>
      <c r="B2758" s="34">
        <v>2757</v>
      </c>
      <c r="C2758" s="19">
        <f t="shared" ca="1" si="173"/>
        <v>48687</v>
      </c>
      <c r="D2758" s="29">
        <f t="shared" ca="1" si="175"/>
        <v>0</v>
      </c>
      <c r="E2758" s="29">
        <f ca="1">IF(C2758&lt;Calculator!$D$26,0,IF(DAY($C2758)=1,IF(D2758-Calculator!$G$24&gt;0,Calculator!$G$24,D2758),0))</f>
        <v>0</v>
      </c>
      <c r="F2758" s="29">
        <f ca="1">IF(E2758&gt;0,D2758*Calculator!$G$22/12,0)</f>
        <v>0</v>
      </c>
      <c r="G2758" s="29">
        <f ca="1">IF(E2758&gt;0,(IFERROR(-PMT(Calculator!$G$22/12,Calculator!$G$23*12,Calculator!$G$20),0))-F2758,0)</f>
        <v>0</v>
      </c>
      <c r="H2758" s="29">
        <f t="shared" ca="1" si="176"/>
        <v>2291.468134308474</v>
      </c>
      <c r="I2758" s="29">
        <f t="shared" ca="1" si="174"/>
        <v>0.4080696677535639</v>
      </c>
      <c r="J2758" s="30">
        <f>Calculator!$G$40</f>
        <v>6.5000000000000002E-2</v>
      </c>
      <c r="K2758" s="29">
        <f ca="1">IF(C2758&gt;=Calculator!$G$27,IF(DAY($C2758)=1,Calculator!$G$34/2,IF(DAY($C2758)=15,Calculator!$G$34/2,0)),0)</f>
        <v>0</v>
      </c>
      <c r="L2758" s="29">
        <f ca="1">IF(DAY($C2758)=28,IF(H2758=0,0,Calculator!$G$35),0)</f>
        <v>0</v>
      </c>
      <c r="M2758" s="29">
        <f ca="1">IF(I2758&gt;0,IF(DAY($C2758)=1,SUM(INDIRECT("I"&amp;(ROW(C2757)-DAY(C2757))):I2757),0),0)</f>
        <v>0</v>
      </c>
      <c r="N2758" s="29">
        <f ca="1">IF(C2758&lt;Calculator!$G$27,0,IF(C2758=Calculator!$G$27,Calculator!$G$39,IF(H2758-K2758&lt;=0,IF(D2758&gt;Calculator!$G$39,IF(H2758-K2758+E2758+L2758+M2758+Calculator!$G$39&gt;Calculator!$G$39,Calculator!$G$39-(H2758+E2758+L2758+M2758-K2758),Calculator!$G$39),D2758),0)))</f>
        <v>0</v>
      </c>
    </row>
    <row r="2759" spans="1:14" ht="15.75" thickBot="1">
      <c r="A2759" s="33" t="str">
        <f ca="1">IF(C2759=Calculator!$H$27,"F",IF(Daily!D2759+Daily!H2759=0,IF(D2758+H2758&gt;0,"L",""),""))</f>
        <v/>
      </c>
      <c r="B2759" s="34">
        <v>2758</v>
      </c>
      <c r="C2759" s="19">
        <f t="shared" ca="1" si="173"/>
        <v>48688</v>
      </c>
      <c r="D2759" s="29">
        <f t="shared" ca="1" si="175"/>
        <v>0</v>
      </c>
      <c r="E2759" s="29">
        <f ca="1">IF(C2759&lt;Calculator!$D$26,0,IF(DAY($C2759)=1,IF(D2759-Calculator!$G$24&gt;0,Calculator!$G$24,D2759),0))</f>
        <v>0</v>
      </c>
      <c r="F2759" s="29">
        <f ca="1">IF(E2759&gt;0,D2759*Calculator!$G$22/12,0)</f>
        <v>0</v>
      </c>
      <c r="G2759" s="29">
        <f ca="1">IF(E2759&gt;0,(IFERROR(-PMT(Calculator!$G$22/12,Calculator!$G$23*12,Calculator!$G$20),0))-F2759,0)</f>
        <v>0</v>
      </c>
      <c r="H2759" s="29">
        <f t="shared" ca="1" si="176"/>
        <v>2291.468134308474</v>
      </c>
      <c r="I2759" s="29">
        <f t="shared" ca="1" si="174"/>
        <v>0.4080696677535639</v>
      </c>
      <c r="J2759" s="30">
        <f>Calculator!$G$40</f>
        <v>6.5000000000000002E-2</v>
      </c>
      <c r="K2759" s="29">
        <f ca="1">IF(C2759&gt;=Calculator!$G$27,IF(DAY($C2759)=1,Calculator!$G$34/2,IF(DAY($C2759)=15,Calculator!$G$34/2,0)),0)</f>
        <v>0</v>
      </c>
      <c r="L2759" s="29">
        <f ca="1">IF(DAY($C2759)=28,IF(H2759=0,0,Calculator!$G$35),0)</f>
        <v>0</v>
      </c>
      <c r="M2759" s="29">
        <f ca="1">IF(I2759&gt;0,IF(DAY($C2759)=1,SUM(INDIRECT("I"&amp;(ROW(C2758)-DAY(C2758))):I2758),0),0)</f>
        <v>0</v>
      </c>
      <c r="N2759" s="29">
        <f ca="1">IF(C2759&lt;Calculator!$G$27,0,IF(C2759=Calculator!$G$27,Calculator!$G$39,IF(H2759-K2759&lt;=0,IF(D2759&gt;Calculator!$G$39,IF(H2759-K2759+E2759+L2759+M2759+Calculator!$G$39&gt;Calculator!$G$39,Calculator!$G$39-(H2759+E2759+L2759+M2759-K2759),Calculator!$G$39),D2759),0)))</f>
        <v>0</v>
      </c>
    </row>
    <row r="2760" spans="1:14" ht="15.75" thickBot="1">
      <c r="A2760" s="33" t="str">
        <f ca="1">IF(C2760=Calculator!$H$27,"F",IF(Daily!D2760+Daily!H2760=0,IF(D2759+H2759&gt;0,"L",""),""))</f>
        <v/>
      </c>
      <c r="B2760" s="34">
        <v>2759</v>
      </c>
      <c r="C2760" s="19">
        <f t="shared" ca="1" si="173"/>
        <v>48689</v>
      </c>
      <c r="D2760" s="29">
        <f t="shared" ca="1" si="175"/>
        <v>0</v>
      </c>
      <c r="E2760" s="29">
        <f ca="1">IF(C2760&lt;Calculator!$D$26,0,IF(DAY($C2760)=1,IF(D2760-Calculator!$G$24&gt;0,Calculator!$G$24,D2760),0))</f>
        <v>0</v>
      </c>
      <c r="F2760" s="29">
        <f ca="1">IF(E2760&gt;0,D2760*Calculator!$G$22/12,0)</f>
        <v>0</v>
      </c>
      <c r="G2760" s="29">
        <f ca="1">IF(E2760&gt;0,(IFERROR(-PMT(Calculator!$G$22/12,Calculator!$G$23*12,Calculator!$G$20),0))-F2760,0)</f>
        <v>0</v>
      </c>
      <c r="H2760" s="29">
        <f t="shared" ca="1" si="176"/>
        <v>2291.468134308474</v>
      </c>
      <c r="I2760" s="29">
        <f t="shared" ca="1" si="174"/>
        <v>0.4080696677535639</v>
      </c>
      <c r="J2760" s="30">
        <f>Calculator!$G$40</f>
        <v>6.5000000000000002E-2</v>
      </c>
      <c r="K2760" s="29">
        <f ca="1">IF(C2760&gt;=Calculator!$G$27,IF(DAY($C2760)=1,Calculator!$G$34/2,IF(DAY($C2760)=15,Calculator!$G$34/2,0)),0)</f>
        <v>0</v>
      </c>
      <c r="L2760" s="29">
        <f ca="1">IF(DAY($C2760)=28,IF(H2760=0,0,Calculator!$G$35),0)</f>
        <v>0</v>
      </c>
      <c r="M2760" s="29">
        <f ca="1">IF(I2760&gt;0,IF(DAY($C2760)=1,SUM(INDIRECT("I"&amp;(ROW(C2759)-DAY(C2759))):I2759),0),0)</f>
        <v>0</v>
      </c>
      <c r="N2760" s="29">
        <f ca="1">IF(C2760&lt;Calculator!$G$27,0,IF(C2760=Calculator!$G$27,Calculator!$G$39,IF(H2760-K2760&lt;=0,IF(D2760&gt;Calculator!$G$39,IF(H2760-K2760+E2760+L2760+M2760+Calculator!$G$39&gt;Calculator!$G$39,Calculator!$G$39-(H2760+E2760+L2760+M2760-K2760),Calculator!$G$39),D2760),0)))</f>
        <v>0</v>
      </c>
    </row>
    <row r="2761" spans="1:14" ht="15.75" thickBot="1">
      <c r="A2761" s="33" t="str">
        <f ca="1">IF(C2761=Calculator!$H$27,"F",IF(Daily!D2761+Daily!H2761=0,IF(D2760+H2760&gt;0,"L",""),""))</f>
        <v/>
      </c>
      <c r="B2761" s="34">
        <v>2760</v>
      </c>
      <c r="C2761" s="19">
        <f t="shared" ca="1" si="173"/>
        <v>48690</v>
      </c>
      <c r="D2761" s="29">
        <f t="shared" ca="1" si="175"/>
        <v>0</v>
      </c>
      <c r="E2761" s="29">
        <f ca="1">IF(C2761&lt;Calculator!$D$26,0,IF(DAY($C2761)=1,IF(D2761-Calculator!$G$24&gt;0,Calculator!$G$24,D2761),0))</f>
        <v>0</v>
      </c>
      <c r="F2761" s="29">
        <f ca="1">IF(E2761&gt;0,D2761*Calculator!$G$22/12,0)</f>
        <v>0</v>
      </c>
      <c r="G2761" s="29">
        <f ca="1">IF(E2761&gt;0,(IFERROR(-PMT(Calculator!$G$22/12,Calculator!$G$23*12,Calculator!$G$20),0))-F2761,0)</f>
        <v>0</v>
      </c>
      <c r="H2761" s="29">
        <f t="shared" ca="1" si="176"/>
        <v>2291.468134308474</v>
      </c>
      <c r="I2761" s="29">
        <f t="shared" ca="1" si="174"/>
        <v>0.4080696677535639</v>
      </c>
      <c r="J2761" s="30">
        <f>Calculator!$G$40</f>
        <v>6.5000000000000002E-2</v>
      </c>
      <c r="K2761" s="29">
        <f ca="1">IF(C2761&gt;=Calculator!$G$27,IF(DAY($C2761)=1,Calculator!$G$34/2,IF(DAY($C2761)=15,Calculator!$G$34/2,0)),0)</f>
        <v>0</v>
      </c>
      <c r="L2761" s="29">
        <f ca="1">IF(DAY($C2761)=28,IF(H2761=0,0,Calculator!$G$35),0)</f>
        <v>0</v>
      </c>
      <c r="M2761" s="29">
        <f ca="1">IF(I2761&gt;0,IF(DAY($C2761)=1,SUM(INDIRECT("I"&amp;(ROW(C2760)-DAY(C2760))):I2760),0),0)</f>
        <v>0</v>
      </c>
      <c r="N2761" s="29">
        <f ca="1">IF(C2761&lt;Calculator!$G$27,0,IF(C2761=Calculator!$G$27,Calculator!$G$39,IF(H2761-K2761&lt;=0,IF(D2761&gt;Calculator!$G$39,IF(H2761-K2761+E2761+L2761+M2761+Calculator!$G$39&gt;Calculator!$G$39,Calculator!$G$39-(H2761+E2761+L2761+M2761-K2761),Calculator!$G$39),D2761),0)))</f>
        <v>0</v>
      </c>
    </row>
    <row r="2762" spans="1:14" ht="15.75" thickBot="1">
      <c r="A2762" s="33" t="str">
        <f ca="1">IF(C2762=Calculator!$H$27,"F",IF(Daily!D2762+Daily!H2762=0,IF(D2761+H2761&gt;0,"L",""),""))</f>
        <v/>
      </c>
      <c r="B2762" s="34">
        <v>2761</v>
      </c>
      <c r="C2762" s="19">
        <f t="shared" ca="1" si="173"/>
        <v>48691</v>
      </c>
      <c r="D2762" s="29">
        <f t="shared" ca="1" si="175"/>
        <v>0</v>
      </c>
      <c r="E2762" s="29">
        <f ca="1">IF(C2762&lt;Calculator!$D$26,0,IF(DAY($C2762)=1,IF(D2762-Calculator!$G$24&gt;0,Calculator!$G$24,D2762),0))</f>
        <v>0</v>
      </c>
      <c r="F2762" s="29">
        <f ca="1">IF(E2762&gt;0,D2762*Calculator!$G$22/12,0)</f>
        <v>0</v>
      </c>
      <c r="G2762" s="29">
        <f ca="1">IF(E2762&gt;0,(IFERROR(-PMT(Calculator!$G$22/12,Calculator!$G$23*12,Calculator!$G$20),0))-F2762,0)</f>
        <v>0</v>
      </c>
      <c r="H2762" s="29">
        <f t="shared" ca="1" si="176"/>
        <v>2291.468134308474</v>
      </c>
      <c r="I2762" s="29">
        <f t="shared" ca="1" si="174"/>
        <v>0.4080696677535639</v>
      </c>
      <c r="J2762" s="30">
        <f>Calculator!$G$40</f>
        <v>6.5000000000000002E-2</v>
      </c>
      <c r="K2762" s="29">
        <f ca="1">IF(C2762&gt;=Calculator!$G$27,IF(DAY($C2762)=1,Calculator!$G$34/2,IF(DAY($C2762)=15,Calculator!$G$34/2,0)),0)</f>
        <v>0</v>
      </c>
      <c r="L2762" s="29">
        <f ca="1">IF(DAY($C2762)=28,IF(H2762=0,0,Calculator!$G$35),0)</f>
        <v>0</v>
      </c>
      <c r="M2762" s="29">
        <f ca="1">IF(I2762&gt;0,IF(DAY($C2762)=1,SUM(INDIRECT("I"&amp;(ROW(C2761)-DAY(C2761))):I2761),0),0)</f>
        <v>0</v>
      </c>
      <c r="N2762" s="29">
        <f ca="1">IF(C2762&lt;Calculator!$G$27,0,IF(C2762=Calculator!$G$27,Calculator!$G$39,IF(H2762-K2762&lt;=0,IF(D2762&gt;Calculator!$G$39,IF(H2762-K2762+E2762+L2762+M2762+Calculator!$G$39&gt;Calculator!$G$39,Calculator!$G$39-(H2762+E2762+L2762+M2762-K2762),Calculator!$G$39),D2762),0)))</f>
        <v>0</v>
      </c>
    </row>
    <row r="2763" spans="1:14" ht="15.75" thickBot="1">
      <c r="A2763" s="33" t="str">
        <f ca="1">IF(C2763=Calculator!$H$27,"F",IF(Daily!D2763+Daily!H2763=0,IF(D2762+H2762&gt;0,"L",""),""))</f>
        <v/>
      </c>
      <c r="B2763" s="34">
        <v>2762</v>
      </c>
      <c r="C2763" s="19">
        <f t="shared" ca="1" si="173"/>
        <v>48692</v>
      </c>
      <c r="D2763" s="29">
        <f t="shared" ca="1" si="175"/>
        <v>0</v>
      </c>
      <c r="E2763" s="29">
        <f ca="1">IF(C2763&lt;Calculator!$D$26,0,IF(DAY($C2763)=1,IF(D2763-Calculator!$G$24&gt;0,Calculator!$G$24,D2763),0))</f>
        <v>0</v>
      </c>
      <c r="F2763" s="29">
        <f ca="1">IF(E2763&gt;0,D2763*Calculator!$G$22/12,0)</f>
        <v>0</v>
      </c>
      <c r="G2763" s="29">
        <f ca="1">IF(E2763&gt;0,(IFERROR(-PMT(Calculator!$G$22/12,Calculator!$G$23*12,Calculator!$G$20),0))-F2763,0)</f>
        <v>0</v>
      </c>
      <c r="H2763" s="29">
        <f t="shared" ca="1" si="176"/>
        <v>2291.468134308474</v>
      </c>
      <c r="I2763" s="29">
        <f t="shared" ca="1" si="174"/>
        <v>0.4080696677535639</v>
      </c>
      <c r="J2763" s="30">
        <f>Calculator!$G$40</f>
        <v>6.5000000000000002E-2</v>
      </c>
      <c r="K2763" s="29">
        <f ca="1">IF(C2763&gt;=Calculator!$G$27,IF(DAY($C2763)=1,Calculator!$G$34/2,IF(DAY($C2763)=15,Calculator!$G$34/2,0)),0)</f>
        <v>0</v>
      </c>
      <c r="L2763" s="29">
        <f ca="1">IF(DAY($C2763)=28,IF(H2763=0,0,Calculator!$G$35),0)</f>
        <v>0</v>
      </c>
      <c r="M2763" s="29">
        <f ca="1">IF(I2763&gt;0,IF(DAY($C2763)=1,SUM(INDIRECT("I"&amp;(ROW(C2762)-DAY(C2762))):I2762),0),0)</f>
        <v>0</v>
      </c>
      <c r="N2763" s="29">
        <f ca="1">IF(C2763&lt;Calculator!$G$27,0,IF(C2763=Calculator!$G$27,Calculator!$G$39,IF(H2763-K2763&lt;=0,IF(D2763&gt;Calculator!$G$39,IF(H2763-K2763+E2763+L2763+M2763+Calculator!$G$39&gt;Calculator!$G$39,Calculator!$G$39-(H2763+E2763+L2763+M2763-K2763),Calculator!$G$39),D2763),0)))</f>
        <v>0</v>
      </c>
    </row>
    <row r="2764" spans="1:14" ht="15.75" thickBot="1">
      <c r="A2764" s="33" t="str">
        <f ca="1">IF(C2764=Calculator!$H$27,"F",IF(Daily!D2764+Daily!H2764=0,IF(D2763+H2763&gt;0,"L",""),""))</f>
        <v/>
      </c>
      <c r="B2764" s="34">
        <v>2763</v>
      </c>
      <c r="C2764" s="19">
        <f t="shared" ca="1" si="173"/>
        <v>48693</v>
      </c>
      <c r="D2764" s="29">
        <f t="shared" ca="1" si="175"/>
        <v>0</v>
      </c>
      <c r="E2764" s="29">
        <f ca="1">IF(C2764&lt;Calculator!$D$26,0,IF(DAY($C2764)=1,IF(D2764-Calculator!$G$24&gt;0,Calculator!$G$24,D2764),0))</f>
        <v>0</v>
      </c>
      <c r="F2764" s="29">
        <f ca="1">IF(E2764&gt;0,D2764*Calculator!$G$22/12,0)</f>
        <v>0</v>
      </c>
      <c r="G2764" s="29">
        <f ca="1">IF(E2764&gt;0,(IFERROR(-PMT(Calculator!$G$22/12,Calculator!$G$23*12,Calculator!$G$20),0))-F2764,0)</f>
        <v>0</v>
      </c>
      <c r="H2764" s="29">
        <f t="shared" ca="1" si="176"/>
        <v>2291.468134308474</v>
      </c>
      <c r="I2764" s="29">
        <f t="shared" ca="1" si="174"/>
        <v>0.4080696677535639</v>
      </c>
      <c r="J2764" s="30">
        <f>Calculator!$G$40</f>
        <v>6.5000000000000002E-2</v>
      </c>
      <c r="K2764" s="29">
        <f ca="1">IF(C2764&gt;=Calculator!$G$27,IF(DAY($C2764)=1,Calculator!$G$34/2,IF(DAY($C2764)=15,Calculator!$G$34/2,0)),0)</f>
        <v>0</v>
      </c>
      <c r="L2764" s="29">
        <f ca="1">IF(DAY($C2764)=28,IF(H2764=0,0,Calculator!$G$35),0)</f>
        <v>0</v>
      </c>
      <c r="M2764" s="29">
        <f ca="1">IF(I2764&gt;0,IF(DAY($C2764)=1,SUM(INDIRECT("I"&amp;(ROW(C2763)-DAY(C2763))):I2763),0),0)</f>
        <v>0</v>
      </c>
      <c r="N2764" s="29">
        <f ca="1">IF(C2764&lt;Calculator!$G$27,0,IF(C2764=Calculator!$G$27,Calculator!$G$39,IF(H2764-K2764&lt;=0,IF(D2764&gt;Calculator!$G$39,IF(H2764-K2764+E2764+L2764+M2764+Calculator!$G$39&gt;Calculator!$G$39,Calculator!$G$39-(H2764+E2764+L2764+M2764-K2764),Calculator!$G$39),D2764),0)))</f>
        <v>0</v>
      </c>
    </row>
    <row r="2765" spans="1:14" ht="15.75" thickBot="1">
      <c r="A2765" s="33" t="str">
        <f ca="1">IF(C2765=Calculator!$H$27,"F",IF(Daily!D2765+Daily!H2765=0,IF(D2764+H2764&gt;0,"L",""),""))</f>
        <v/>
      </c>
      <c r="B2765" s="34">
        <v>2764</v>
      </c>
      <c r="C2765" s="19">
        <f t="shared" ca="1" si="173"/>
        <v>48694</v>
      </c>
      <c r="D2765" s="29">
        <f t="shared" ca="1" si="175"/>
        <v>0</v>
      </c>
      <c r="E2765" s="29">
        <f ca="1">IF(C2765&lt;Calculator!$D$26,0,IF(DAY($C2765)=1,IF(D2765-Calculator!$G$24&gt;0,Calculator!$G$24,D2765),0))</f>
        <v>0</v>
      </c>
      <c r="F2765" s="29">
        <f ca="1">IF(E2765&gt;0,D2765*Calculator!$G$22/12,0)</f>
        <v>0</v>
      </c>
      <c r="G2765" s="29">
        <f ca="1">IF(E2765&gt;0,(IFERROR(-PMT(Calculator!$G$22/12,Calculator!$G$23*12,Calculator!$G$20),0))-F2765,0)</f>
        <v>0</v>
      </c>
      <c r="H2765" s="29">
        <f t="shared" ca="1" si="176"/>
        <v>2291.468134308474</v>
      </c>
      <c r="I2765" s="29">
        <f t="shared" ca="1" si="174"/>
        <v>0.4080696677535639</v>
      </c>
      <c r="J2765" s="30">
        <f>Calculator!$G$40</f>
        <v>6.5000000000000002E-2</v>
      </c>
      <c r="K2765" s="29">
        <f ca="1">IF(C2765&gt;=Calculator!$G$27,IF(DAY($C2765)=1,Calculator!$G$34/2,IF(DAY($C2765)=15,Calculator!$G$34/2,0)),0)</f>
        <v>0</v>
      </c>
      <c r="L2765" s="29">
        <f ca="1">IF(DAY($C2765)=28,IF(H2765=0,0,Calculator!$G$35),0)</f>
        <v>0</v>
      </c>
      <c r="M2765" s="29">
        <f ca="1">IF(I2765&gt;0,IF(DAY($C2765)=1,SUM(INDIRECT("I"&amp;(ROW(C2764)-DAY(C2764))):I2764),0),0)</f>
        <v>0</v>
      </c>
      <c r="N2765" s="29">
        <f ca="1">IF(C2765&lt;Calculator!$G$27,0,IF(C2765=Calculator!$G$27,Calculator!$G$39,IF(H2765-K2765&lt;=0,IF(D2765&gt;Calculator!$G$39,IF(H2765-K2765+E2765+L2765+M2765+Calculator!$G$39&gt;Calculator!$G$39,Calculator!$G$39-(H2765+E2765+L2765+M2765-K2765),Calculator!$G$39),D2765),0)))</f>
        <v>0</v>
      </c>
    </row>
    <row r="2766" spans="1:14" ht="15.75" thickBot="1">
      <c r="A2766" s="33" t="str">
        <f ca="1">IF(C2766=Calculator!$H$27,"F",IF(Daily!D2766+Daily!H2766=0,IF(D2765+H2765&gt;0,"L",""),""))</f>
        <v/>
      </c>
      <c r="B2766" s="34">
        <v>2765</v>
      </c>
      <c r="C2766" s="19">
        <f t="shared" ca="1" si="173"/>
        <v>48695</v>
      </c>
      <c r="D2766" s="29">
        <f t="shared" ca="1" si="175"/>
        <v>0</v>
      </c>
      <c r="E2766" s="29">
        <f ca="1">IF(C2766&lt;Calculator!$D$26,0,IF(DAY($C2766)=1,IF(D2766-Calculator!$G$24&gt;0,Calculator!$G$24,D2766),0))</f>
        <v>0</v>
      </c>
      <c r="F2766" s="29">
        <f ca="1">IF(E2766&gt;0,D2766*Calculator!$G$22/12,0)</f>
        <v>0</v>
      </c>
      <c r="G2766" s="29">
        <f ca="1">IF(E2766&gt;0,(IFERROR(-PMT(Calculator!$G$22/12,Calculator!$G$23*12,Calculator!$G$20),0))-F2766,0)</f>
        <v>0</v>
      </c>
      <c r="H2766" s="29">
        <f t="shared" ca="1" si="176"/>
        <v>2291.468134308474</v>
      </c>
      <c r="I2766" s="29">
        <f t="shared" ca="1" si="174"/>
        <v>0.4080696677535639</v>
      </c>
      <c r="J2766" s="30">
        <f>Calculator!$G$40</f>
        <v>6.5000000000000002E-2</v>
      </c>
      <c r="K2766" s="29">
        <f ca="1">IF(C2766&gt;=Calculator!$G$27,IF(DAY($C2766)=1,Calculator!$G$34/2,IF(DAY($C2766)=15,Calculator!$G$34/2,0)),0)</f>
        <v>0</v>
      </c>
      <c r="L2766" s="29">
        <f ca="1">IF(DAY($C2766)=28,IF(H2766=0,0,Calculator!$G$35),0)</f>
        <v>0</v>
      </c>
      <c r="M2766" s="29">
        <f ca="1">IF(I2766&gt;0,IF(DAY($C2766)=1,SUM(INDIRECT("I"&amp;(ROW(C2765)-DAY(C2765))):I2765),0),0)</f>
        <v>0</v>
      </c>
      <c r="N2766" s="29">
        <f ca="1">IF(C2766&lt;Calculator!$G$27,0,IF(C2766=Calculator!$G$27,Calculator!$G$39,IF(H2766-K2766&lt;=0,IF(D2766&gt;Calculator!$G$39,IF(H2766-K2766+E2766+L2766+M2766+Calculator!$G$39&gt;Calculator!$G$39,Calculator!$G$39-(H2766+E2766+L2766+M2766-K2766),Calculator!$G$39),D2766),0)))</f>
        <v>0</v>
      </c>
    </row>
    <row r="2767" spans="1:14" ht="15.75" thickBot="1">
      <c r="A2767" s="33" t="str">
        <f ca="1">IF(C2767=Calculator!$H$27,"F",IF(Daily!D2767+Daily!H2767=0,IF(D2766+H2766&gt;0,"L",""),""))</f>
        <v/>
      </c>
      <c r="B2767" s="34">
        <v>2766</v>
      </c>
      <c r="C2767" s="19">
        <f t="shared" ca="1" si="173"/>
        <v>48696</v>
      </c>
      <c r="D2767" s="29">
        <f t="shared" ca="1" si="175"/>
        <v>0</v>
      </c>
      <c r="E2767" s="29">
        <f ca="1">IF(C2767&lt;Calculator!$D$26,0,IF(DAY($C2767)=1,IF(D2767-Calculator!$G$24&gt;0,Calculator!$G$24,D2767),0))</f>
        <v>0</v>
      </c>
      <c r="F2767" s="29">
        <f ca="1">IF(E2767&gt;0,D2767*Calculator!$G$22/12,0)</f>
        <v>0</v>
      </c>
      <c r="G2767" s="29">
        <f ca="1">IF(E2767&gt;0,(IFERROR(-PMT(Calculator!$G$22/12,Calculator!$G$23*12,Calculator!$G$20),0))-F2767,0)</f>
        <v>0</v>
      </c>
      <c r="H2767" s="29">
        <f t="shared" ca="1" si="176"/>
        <v>2291.468134308474</v>
      </c>
      <c r="I2767" s="29">
        <f t="shared" ca="1" si="174"/>
        <v>0.4080696677535639</v>
      </c>
      <c r="J2767" s="30">
        <f>Calculator!$G$40</f>
        <v>6.5000000000000002E-2</v>
      </c>
      <c r="K2767" s="29">
        <f ca="1">IF(C2767&gt;=Calculator!$G$27,IF(DAY($C2767)=1,Calculator!$G$34/2,IF(DAY($C2767)=15,Calculator!$G$34/2,0)),0)</f>
        <v>0</v>
      </c>
      <c r="L2767" s="29">
        <f ca="1">IF(DAY($C2767)=28,IF(H2767=0,0,Calculator!$G$35),0)</f>
        <v>0</v>
      </c>
      <c r="M2767" s="29">
        <f ca="1">IF(I2767&gt;0,IF(DAY($C2767)=1,SUM(INDIRECT("I"&amp;(ROW(C2766)-DAY(C2766))):I2766),0),0)</f>
        <v>0</v>
      </c>
      <c r="N2767" s="29">
        <f ca="1">IF(C2767&lt;Calculator!$G$27,0,IF(C2767=Calculator!$G$27,Calculator!$G$39,IF(H2767-K2767&lt;=0,IF(D2767&gt;Calculator!$G$39,IF(H2767-K2767+E2767+L2767+M2767+Calculator!$G$39&gt;Calculator!$G$39,Calculator!$G$39-(H2767+E2767+L2767+M2767-K2767),Calculator!$G$39),D2767),0)))</f>
        <v>0</v>
      </c>
    </row>
    <row r="2768" spans="1:14" ht="15.75" thickBot="1">
      <c r="A2768" s="33" t="str">
        <f ca="1">IF(C2768=Calculator!$H$27,"F",IF(Daily!D2768+Daily!H2768=0,IF(D2767+H2767&gt;0,"L",""),""))</f>
        <v/>
      </c>
      <c r="B2768" s="34">
        <v>2767</v>
      </c>
      <c r="C2768" s="19">
        <f t="shared" ca="1" si="173"/>
        <v>48697</v>
      </c>
      <c r="D2768" s="29">
        <f t="shared" ca="1" si="175"/>
        <v>0</v>
      </c>
      <c r="E2768" s="29">
        <f ca="1">IF(C2768&lt;Calculator!$D$26,0,IF(DAY($C2768)=1,IF(D2768-Calculator!$G$24&gt;0,Calculator!$G$24,D2768),0))</f>
        <v>0</v>
      </c>
      <c r="F2768" s="29">
        <f ca="1">IF(E2768&gt;0,D2768*Calculator!$G$22/12,0)</f>
        <v>0</v>
      </c>
      <c r="G2768" s="29">
        <f ca="1">IF(E2768&gt;0,(IFERROR(-PMT(Calculator!$G$22/12,Calculator!$G$23*12,Calculator!$G$20),0))-F2768,0)</f>
        <v>0</v>
      </c>
      <c r="H2768" s="29">
        <f t="shared" ca="1" si="176"/>
        <v>2291.468134308474</v>
      </c>
      <c r="I2768" s="29">
        <f t="shared" ca="1" si="174"/>
        <v>0.4080696677535639</v>
      </c>
      <c r="J2768" s="30">
        <f>Calculator!$G$40</f>
        <v>6.5000000000000002E-2</v>
      </c>
      <c r="K2768" s="29">
        <f ca="1">IF(C2768&gt;=Calculator!$G$27,IF(DAY($C2768)=1,Calculator!$G$34/2,IF(DAY($C2768)=15,Calculator!$G$34/2,0)),0)</f>
        <v>0</v>
      </c>
      <c r="L2768" s="29">
        <f ca="1">IF(DAY($C2768)=28,IF(H2768=0,0,Calculator!$G$35),0)</f>
        <v>5000</v>
      </c>
      <c r="M2768" s="29">
        <f ca="1">IF(I2768&gt;0,IF(DAY($C2768)=1,SUM(INDIRECT("I"&amp;(ROW(C2767)-DAY(C2767))):I2767),0),0)</f>
        <v>0</v>
      </c>
      <c r="N2768" s="29">
        <f ca="1">IF(C2768&lt;Calculator!$G$27,0,IF(C2768=Calculator!$G$27,Calculator!$G$39,IF(H2768-K2768&lt;=0,IF(D2768&gt;Calculator!$G$39,IF(H2768-K2768+E2768+L2768+M2768+Calculator!$G$39&gt;Calculator!$G$39,Calculator!$G$39-(H2768+E2768+L2768+M2768-K2768),Calculator!$G$39),D2768),0)))</f>
        <v>0</v>
      </c>
    </row>
    <row r="2769" spans="1:14" ht="15.75" thickBot="1">
      <c r="A2769" s="33" t="str">
        <f ca="1">IF(C2769=Calculator!$H$27,"F",IF(Daily!D2769+Daily!H2769=0,IF(D2768+H2768&gt;0,"L",""),""))</f>
        <v/>
      </c>
      <c r="B2769" s="34">
        <v>2768</v>
      </c>
      <c r="C2769" s="19">
        <f t="shared" ca="1" si="173"/>
        <v>48698</v>
      </c>
      <c r="D2769" s="29">
        <f t="shared" ca="1" si="175"/>
        <v>0</v>
      </c>
      <c r="E2769" s="29">
        <f ca="1">IF(C2769&lt;Calculator!$D$26,0,IF(DAY($C2769)=1,IF(D2769-Calculator!$G$24&gt;0,Calculator!$G$24,D2769),0))</f>
        <v>0</v>
      </c>
      <c r="F2769" s="29">
        <f ca="1">IF(E2769&gt;0,D2769*Calculator!$G$22/12,0)</f>
        <v>0</v>
      </c>
      <c r="G2769" s="29">
        <f ca="1">IF(E2769&gt;0,(IFERROR(-PMT(Calculator!$G$22/12,Calculator!$G$23*12,Calculator!$G$20),0))-F2769,0)</f>
        <v>0</v>
      </c>
      <c r="H2769" s="29">
        <f t="shared" ca="1" si="176"/>
        <v>7291.468134308474</v>
      </c>
      <c r="I2769" s="29">
        <f t="shared" ca="1" si="174"/>
        <v>1.2984806266576734</v>
      </c>
      <c r="J2769" s="30">
        <f>Calculator!$G$40</f>
        <v>6.5000000000000002E-2</v>
      </c>
      <c r="K2769" s="29">
        <f ca="1">IF(C2769&gt;=Calculator!$G$27,IF(DAY($C2769)=1,Calculator!$G$34/2,IF(DAY($C2769)=15,Calculator!$G$34/2,0)),0)</f>
        <v>0</v>
      </c>
      <c r="L2769" s="29">
        <f ca="1">IF(DAY($C2769)=28,IF(H2769=0,0,Calculator!$G$35),0)</f>
        <v>0</v>
      </c>
      <c r="M2769" s="29">
        <f ca="1">IF(I2769&gt;0,IF(DAY($C2769)=1,SUM(INDIRECT("I"&amp;(ROW(C2768)-DAY(C2768))):I2768),0),0)</f>
        <v>0</v>
      </c>
      <c r="N2769" s="29">
        <f ca="1">IF(C2769&lt;Calculator!$G$27,0,IF(C2769=Calculator!$G$27,Calculator!$G$39,IF(H2769-K2769&lt;=0,IF(D2769&gt;Calculator!$G$39,IF(H2769-K2769+E2769+L2769+M2769+Calculator!$G$39&gt;Calculator!$G$39,Calculator!$G$39-(H2769+E2769+L2769+M2769-K2769),Calculator!$G$39),D2769),0)))</f>
        <v>0</v>
      </c>
    </row>
    <row r="2770" spans="1:14" ht="15.75" thickBot="1">
      <c r="A2770" s="33" t="str">
        <f ca="1">IF(C2770=Calculator!$H$27,"F",IF(Daily!D2770+Daily!H2770=0,IF(D2769+H2769&gt;0,"L",""),""))</f>
        <v/>
      </c>
      <c r="B2770" s="34">
        <v>2769</v>
      </c>
      <c r="C2770" s="19">
        <f t="shared" ca="1" si="173"/>
        <v>48699</v>
      </c>
      <c r="D2770" s="29">
        <f t="shared" ca="1" si="175"/>
        <v>0</v>
      </c>
      <c r="E2770" s="29">
        <f ca="1">IF(C2770&lt;Calculator!$D$26,0,IF(DAY($C2770)=1,IF(D2770-Calculator!$G$24&gt;0,Calculator!$G$24,D2770),0))</f>
        <v>0</v>
      </c>
      <c r="F2770" s="29">
        <f ca="1">IF(E2770&gt;0,D2770*Calculator!$G$22/12,0)</f>
        <v>0</v>
      </c>
      <c r="G2770" s="29">
        <f ca="1">IF(E2770&gt;0,(IFERROR(-PMT(Calculator!$G$22/12,Calculator!$G$23*12,Calculator!$G$20),0))-F2770,0)</f>
        <v>0</v>
      </c>
      <c r="H2770" s="29">
        <f t="shared" ca="1" si="176"/>
        <v>7291.468134308474</v>
      </c>
      <c r="I2770" s="29">
        <f t="shared" ca="1" si="174"/>
        <v>1.2984806266576734</v>
      </c>
      <c r="J2770" s="30">
        <f>Calculator!$G$40</f>
        <v>6.5000000000000002E-2</v>
      </c>
      <c r="K2770" s="29">
        <f ca="1">IF(C2770&gt;=Calculator!$G$27,IF(DAY($C2770)=1,Calculator!$G$34/2,IF(DAY($C2770)=15,Calculator!$G$34/2,0)),0)</f>
        <v>0</v>
      </c>
      <c r="L2770" s="29">
        <f ca="1">IF(DAY($C2770)=28,IF(H2770=0,0,Calculator!$G$35),0)</f>
        <v>0</v>
      </c>
      <c r="M2770" s="29">
        <f ca="1">IF(I2770&gt;0,IF(DAY($C2770)=1,SUM(INDIRECT("I"&amp;(ROW(C2769)-DAY(C2769))):I2769),0),0)</f>
        <v>0</v>
      </c>
      <c r="N2770" s="29">
        <f ca="1">IF(C2770&lt;Calculator!$G$27,0,IF(C2770=Calculator!$G$27,Calculator!$G$39,IF(H2770-K2770&lt;=0,IF(D2770&gt;Calculator!$G$39,IF(H2770-K2770+E2770+L2770+M2770+Calculator!$G$39&gt;Calculator!$G$39,Calculator!$G$39-(H2770+E2770+L2770+M2770-K2770),Calculator!$G$39),D2770),0)))</f>
        <v>0</v>
      </c>
    </row>
    <row r="2771" spans="1:14" ht="15.75" thickBot="1">
      <c r="A2771" s="33" t="str">
        <f ca="1">IF(C2771=Calculator!$H$27,"F",IF(Daily!D2771+Daily!H2771=0,IF(D2770+H2770&gt;0,"L",""),""))</f>
        <v/>
      </c>
      <c r="B2771" s="34">
        <v>2770</v>
      </c>
      <c r="C2771" s="19">
        <f t="shared" ca="1" si="173"/>
        <v>48700</v>
      </c>
      <c r="D2771" s="29">
        <f t="shared" ca="1" si="175"/>
        <v>0</v>
      </c>
      <c r="E2771" s="29">
        <f ca="1">IF(C2771&lt;Calculator!$D$26,0,IF(DAY($C2771)=1,IF(D2771-Calculator!$G$24&gt;0,Calculator!$G$24,D2771),0))</f>
        <v>0</v>
      </c>
      <c r="F2771" s="29">
        <f ca="1">IF(E2771&gt;0,D2771*Calculator!$G$22/12,0)</f>
        <v>0</v>
      </c>
      <c r="G2771" s="29">
        <f ca="1">IF(E2771&gt;0,(IFERROR(-PMT(Calculator!$G$22/12,Calculator!$G$23*12,Calculator!$G$20),0))-F2771,0)</f>
        <v>0</v>
      </c>
      <c r="H2771" s="29">
        <f t="shared" ca="1" si="176"/>
        <v>7291.468134308474</v>
      </c>
      <c r="I2771" s="29">
        <f t="shared" ca="1" si="174"/>
        <v>1.2984806266576734</v>
      </c>
      <c r="J2771" s="30">
        <f>Calculator!$G$40</f>
        <v>6.5000000000000002E-2</v>
      </c>
      <c r="K2771" s="29">
        <f ca="1">IF(C2771&gt;=Calculator!$G$27,IF(DAY($C2771)=1,Calculator!$G$34/2,IF(DAY($C2771)=15,Calculator!$G$34/2,0)),0)</f>
        <v>4500</v>
      </c>
      <c r="L2771" s="29">
        <f ca="1">IF(DAY($C2771)=28,IF(H2771=0,0,Calculator!$G$35),0)</f>
        <v>0</v>
      </c>
      <c r="M2771" s="29">
        <f ca="1">IF(I2771&gt;0,IF(DAY($C2771)=1,SUM(INDIRECT("I"&amp;(ROW(C2770)-DAY(C2770))):I2770),0),0)</f>
        <v>28.258602212684657</v>
      </c>
      <c r="N2771" s="29">
        <f ca="1">IF(C2771&lt;Calculator!$G$27,0,IF(C2771=Calculator!$G$27,Calculator!$G$39,IF(H2771-K2771&lt;=0,IF(D2771&gt;Calculator!$G$39,IF(H2771-K2771+E2771+L2771+M2771+Calculator!$G$39&gt;Calculator!$G$39,Calculator!$G$39-(H2771+E2771+L2771+M2771-K2771),Calculator!$G$39),D2771),0)))</f>
        <v>0</v>
      </c>
    </row>
    <row r="2772" spans="1:14" ht="15.75" thickBot="1">
      <c r="A2772" s="33" t="str">
        <f ca="1">IF(C2772=Calculator!$H$27,"F",IF(Daily!D2772+Daily!H2772=0,IF(D2771+H2771&gt;0,"L",""),""))</f>
        <v/>
      </c>
      <c r="B2772" s="34">
        <v>2771</v>
      </c>
      <c r="C2772" s="19">
        <f t="shared" ca="1" si="173"/>
        <v>48701</v>
      </c>
      <c r="D2772" s="29">
        <f t="shared" ca="1" si="175"/>
        <v>0</v>
      </c>
      <c r="E2772" s="29">
        <f ca="1">IF(C2772&lt;Calculator!$D$26,0,IF(DAY($C2772)=1,IF(D2772-Calculator!$G$24&gt;0,Calculator!$G$24,D2772),0))</f>
        <v>0</v>
      </c>
      <c r="F2772" s="29">
        <f ca="1">IF(E2772&gt;0,D2772*Calculator!$G$22/12,0)</f>
        <v>0</v>
      </c>
      <c r="G2772" s="29">
        <f ca="1">IF(E2772&gt;0,(IFERROR(-PMT(Calculator!$G$22/12,Calculator!$G$23*12,Calculator!$G$20),0))-F2772,0)</f>
        <v>0</v>
      </c>
      <c r="H2772" s="29">
        <f t="shared" ca="1" si="176"/>
        <v>2819.7267365211587</v>
      </c>
      <c r="I2772" s="29">
        <f t="shared" ca="1" si="174"/>
        <v>0.50214311746267215</v>
      </c>
      <c r="J2772" s="30">
        <f>Calculator!$G$40</f>
        <v>6.5000000000000002E-2</v>
      </c>
      <c r="K2772" s="29">
        <f ca="1">IF(C2772&gt;=Calculator!$G$27,IF(DAY($C2772)=1,Calculator!$G$34/2,IF(DAY($C2772)=15,Calculator!$G$34/2,0)),0)</f>
        <v>0</v>
      </c>
      <c r="L2772" s="29">
        <f ca="1">IF(DAY($C2772)=28,IF(H2772=0,0,Calculator!$G$35),0)</f>
        <v>0</v>
      </c>
      <c r="M2772" s="29">
        <f ca="1">IF(I2772&gt;0,IF(DAY($C2772)=1,SUM(INDIRECT("I"&amp;(ROW(C2771)-DAY(C2771))):I2771),0),0)</f>
        <v>0</v>
      </c>
      <c r="N2772" s="29">
        <f ca="1">IF(C2772&lt;Calculator!$G$27,0,IF(C2772=Calculator!$G$27,Calculator!$G$39,IF(H2772-K2772&lt;=0,IF(D2772&gt;Calculator!$G$39,IF(H2772-K2772+E2772+L2772+M2772+Calculator!$G$39&gt;Calculator!$G$39,Calculator!$G$39-(H2772+E2772+L2772+M2772-K2772),Calculator!$G$39),D2772),0)))</f>
        <v>0</v>
      </c>
    </row>
    <row r="2773" spans="1:14" ht="15.75" thickBot="1">
      <c r="A2773" s="33" t="str">
        <f ca="1">IF(C2773=Calculator!$H$27,"F",IF(Daily!D2773+Daily!H2773=0,IF(D2772+H2772&gt;0,"L",""),""))</f>
        <v/>
      </c>
      <c r="B2773" s="34">
        <v>2772</v>
      </c>
      <c r="C2773" s="19">
        <f t="shared" ca="1" si="173"/>
        <v>48702</v>
      </c>
      <c r="D2773" s="29">
        <f t="shared" ca="1" si="175"/>
        <v>0</v>
      </c>
      <c r="E2773" s="29">
        <f ca="1">IF(C2773&lt;Calculator!$D$26,0,IF(DAY($C2773)=1,IF(D2773-Calculator!$G$24&gt;0,Calculator!$G$24,D2773),0))</f>
        <v>0</v>
      </c>
      <c r="F2773" s="29">
        <f ca="1">IF(E2773&gt;0,D2773*Calculator!$G$22/12,0)</f>
        <v>0</v>
      </c>
      <c r="G2773" s="29">
        <f ca="1">IF(E2773&gt;0,(IFERROR(-PMT(Calculator!$G$22/12,Calculator!$G$23*12,Calculator!$G$20),0))-F2773,0)</f>
        <v>0</v>
      </c>
      <c r="H2773" s="29">
        <f t="shared" ca="1" si="176"/>
        <v>2819.7267365211587</v>
      </c>
      <c r="I2773" s="29">
        <f t="shared" ca="1" si="174"/>
        <v>0.50214311746267215</v>
      </c>
      <c r="J2773" s="30">
        <f>Calculator!$G$40</f>
        <v>6.5000000000000002E-2</v>
      </c>
      <c r="K2773" s="29">
        <f ca="1">IF(C2773&gt;=Calculator!$G$27,IF(DAY($C2773)=1,Calculator!$G$34/2,IF(DAY($C2773)=15,Calculator!$G$34/2,0)),0)</f>
        <v>0</v>
      </c>
      <c r="L2773" s="29">
        <f ca="1">IF(DAY($C2773)=28,IF(H2773=0,0,Calculator!$G$35),0)</f>
        <v>0</v>
      </c>
      <c r="M2773" s="29">
        <f ca="1">IF(I2773&gt;0,IF(DAY($C2773)=1,SUM(INDIRECT("I"&amp;(ROW(C2772)-DAY(C2772))):I2772),0),0)</f>
        <v>0</v>
      </c>
      <c r="N2773" s="29">
        <f ca="1">IF(C2773&lt;Calculator!$G$27,0,IF(C2773=Calculator!$G$27,Calculator!$G$39,IF(H2773-K2773&lt;=0,IF(D2773&gt;Calculator!$G$39,IF(H2773-K2773+E2773+L2773+M2773+Calculator!$G$39&gt;Calculator!$G$39,Calculator!$G$39-(H2773+E2773+L2773+M2773-K2773),Calculator!$G$39),D2773),0)))</f>
        <v>0</v>
      </c>
    </row>
    <row r="2774" spans="1:14" ht="15.75" thickBot="1">
      <c r="A2774" s="33" t="str">
        <f ca="1">IF(C2774=Calculator!$H$27,"F",IF(Daily!D2774+Daily!H2774=0,IF(D2773+H2773&gt;0,"L",""),""))</f>
        <v/>
      </c>
      <c r="B2774" s="34">
        <v>2773</v>
      </c>
      <c r="C2774" s="19">
        <f t="shared" ca="1" si="173"/>
        <v>48703</v>
      </c>
      <c r="D2774" s="29">
        <f t="shared" ca="1" si="175"/>
        <v>0</v>
      </c>
      <c r="E2774" s="29">
        <f ca="1">IF(C2774&lt;Calculator!$D$26,0,IF(DAY($C2774)=1,IF(D2774-Calculator!$G$24&gt;0,Calculator!$G$24,D2774),0))</f>
        <v>0</v>
      </c>
      <c r="F2774" s="29">
        <f ca="1">IF(E2774&gt;0,D2774*Calculator!$G$22/12,0)</f>
        <v>0</v>
      </c>
      <c r="G2774" s="29">
        <f ca="1">IF(E2774&gt;0,(IFERROR(-PMT(Calculator!$G$22/12,Calculator!$G$23*12,Calculator!$G$20),0))-F2774,0)</f>
        <v>0</v>
      </c>
      <c r="H2774" s="29">
        <f t="shared" ca="1" si="176"/>
        <v>2819.7267365211587</v>
      </c>
      <c r="I2774" s="29">
        <f t="shared" ca="1" si="174"/>
        <v>0.50214311746267215</v>
      </c>
      <c r="J2774" s="30">
        <f>Calculator!$G$40</f>
        <v>6.5000000000000002E-2</v>
      </c>
      <c r="K2774" s="29">
        <f ca="1">IF(C2774&gt;=Calculator!$G$27,IF(DAY($C2774)=1,Calculator!$G$34/2,IF(DAY($C2774)=15,Calculator!$G$34/2,0)),0)</f>
        <v>0</v>
      </c>
      <c r="L2774" s="29">
        <f ca="1">IF(DAY($C2774)=28,IF(H2774=0,0,Calculator!$G$35),0)</f>
        <v>0</v>
      </c>
      <c r="M2774" s="29">
        <f ca="1">IF(I2774&gt;0,IF(DAY($C2774)=1,SUM(INDIRECT("I"&amp;(ROW(C2773)-DAY(C2773))):I2773),0),0)</f>
        <v>0</v>
      </c>
      <c r="N2774" s="29">
        <f ca="1">IF(C2774&lt;Calculator!$G$27,0,IF(C2774=Calculator!$G$27,Calculator!$G$39,IF(H2774-K2774&lt;=0,IF(D2774&gt;Calculator!$G$39,IF(H2774-K2774+E2774+L2774+M2774+Calculator!$G$39&gt;Calculator!$G$39,Calculator!$G$39-(H2774+E2774+L2774+M2774-K2774),Calculator!$G$39),D2774),0)))</f>
        <v>0</v>
      </c>
    </row>
    <row r="2775" spans="1:14" ht="15.75" thickBot="1">
      <c r="A2775" s="33" t="str">
        <f ca="1">IF(C2775=Calculator!$H$27,"F",IF(Daily!D2775+Daily!H2775=0,IF(D2774+H2774&gt;0,"L",""),""))</f>
        <v/>
      </c>
      <c r="B2775" s="34">
        <v>2774</v>
      </c>
      <c r="C2775" s="19">
        <f t="shared" ca="1" si="173"/>
        <v>48704</v>
      </c>
      <c r="D2775" s="29">
        <f t="shared" ca="1" si="175"/>
        <v>0</v>
      </c>
      <c r="E2775" s="29">
        <f ca="1">IF(C2775&lt;Calculator!$D$26,0,IF(DAY($C2775)=1,IF(D2775-Calculator!$G$24&gt;0,Calculator!$G$24,D2775),0))</f>
        <v>0</v>
      </c>
      <c r="F2775" s="29">
        <f ca="1">IF(E2775&gt;0,D2775*Calculator!$G$22/12,0)</f>
        <v>0</v>
      </c>
      <c r="G2775" s="29">
        <f ca="1">IF(E2775&gt;0,(IFERROR(-PMT(Calculator!$G$22/12,Calculator!$G$23*12,Calculator!$G$20),0))-F2775,0)</f>
        <v>0</v>
      </c>
      <c r="H2775" s="29">
        <f t="shared" ca="1" si="176"/>
        <v>2819.7267365211587</v>
      </c>
      <c r="I2775" s="29">
        <f t="shared" ca="1" si="174"/>
        <v>0.50214311746267215</v>
      </c>
      <c r="J2775" s="30">
        <f>Calculator!$G$40</f>
        <v>6.5000000000000002E-2</v>
      </c>
      <c r="K2775" s="29">
        <f ca="1">IF(C2775&gt;=Calculator!$G$27,IF(DAY($C2775)=1,Calculator!$G$34/2,IF(DAY($C2775)=15,Calculator!$G$34/2,0)),0)</f>
        <v>0</v>
      </c>
      <c r="L2775" s="29">
        <f ca="1">IF(DAY($C2775)=28,IF(H2775=0,0,Calculator!$G$35),0)</f>
        <v>0</v>
      </c>
      <c r="M2775" s="29">
        <f ca="1">IF(I2775&gt;0,IF(DAY($C2775)=1,SUM(INDIRECT("I"&amp;(ROW(C2774)-DAY(C2774))):I2774),0),0)</f>
        <v>0</v>
      </c>
      <c r="N2775" s="29">
        <f ca="1">IF(C2775&lt;Calculator!$G$27,0,IF(C2775=Calculator!$G$27,Calculator!$G$39,IF(H2775-K2775&lt;=0,IF(D2775&gt;Calculator!$G$39,IF(H2775-K2775+E2775+L2775+M2775+Calculator!$G$39&gt;Calculator!$G$39,Calculator!$G$39-(H2775+E2775+L2775+M2775-K2775),Calculator!$G$39),D2775),0)))</f>
        <v>0</v>
      </c>
    </row>
    <row r="2776" spans="1:14" ht="15.75" thickBot="1">
      <c r="A2776" s="33" t="str">
        <f ca="1">IF(C2776=Calculator!$H$27,"F",IF(Daily!D2776+Daily!H2776=0,IF(D2775+H2775&gt;0,"L",""),""))</f>
        <v/>
      </c>
      <c r="B2776" s="34">
        <v>2775</v>
      </c>
      <c r="C2776" s="19">
        <f t="shared" ca="1" si="173"/>
        <v>48705</v>
      </c>
      <c r="D2776" s="29">
        <f t="shared" ca="1" si="175"/>
        <v>0</v>
      </c>
      <c r="E2776" s="29">
        <f ca="1">IF(C2776&lt;Calculator!$D$26,0,IF(DAY($C2776)=1,IF(D2776-Calculator!$G$24&gt;0,Calculator!$G$24,D2776),0))</f>
        <v>0</v>
      </c>
      <c r="F2776" s="29">
        <f ca="1">IF(E2776&gt;0,D2776*Calculator!$G$22/12,0)</f>
        <v>0</v>
      </c>
      <c r="G2776" s="29">
        <f ca="1">IF(E2776&gt;0,(IFERROR(-PMT(Calculator!$G$22/12,Calculator!$G$23*12,Calculator!$G$20),0))-F2776,0)</f>
        <v>0</v>
      </c>
      <c r="H2776" s="29">
        <f t="shared" ca="1" si="176"/>
        <v>2819.7267365211587</v>
      </c>
      <c r="I2776" s="29">
        <f t="shared" ca="1" si="174"/>
        <v>0.50214311746267215</v>
      </c>
      <c r="J2776" s="30">
        <f>Calculator!$G$40</f>
        <v>6.5000000000000002E-2</v>
      </c>
      <c r="K2776" s="29">
        <f ca="1">IF(C2776&gt;=Calculator!$G$27,IF(DAY($C2776)=1,Calculator!$G$34/2,IF(DAY($C2776)=15,Calculator!$G$34/2,0)),0)</f>
        <v>0</v>
      </c>
      <c r="L2776" s="29">
        <f ca="1">IF(DAY($C2776)=28,IF(H2776=0,0,Calculator!$G$35),0)</f>
        <v>0</v>
      </c>
      <c r="M2776" s="29">
        <f ca="1">IF(I2776&gt;0,IF(DAY($C2776)=1,SUM(INDIRECT("I"&amp;(ROW(C2775)-DAY(C2775))):I2775),0),0)</f>
        <v>0</v>
      </c>
      <c r="N2776" s="29">
        <f ca="1">IF(C2776&lt;Calculator!$G$27,0,IF(C2776=Calculator!$G$27,Calculator!$G$39,IF(H2776-K2776&lt;=0,IF(D2776&gt;Calculator!$G$39,IF(H2776-K2776+E2776+L2776+M2776+Calculator!$G$39&gt;Calculator!$G$39,Calculator!$G$39-(H2776+E2776+L2776+M2776-K2776),Calculator!$G$39),D2776),0)))</f>
        <v>0</v>
      </c>
    </row>
    <row r="2777" spans="1:14" ht="15.75" thickBot="1">
      <c r="A2777" s="33" t="str">
        <f ca="1">IF(C2777=Calculator!$H$27,"F",IF(Daily!D2777+Daily!H2777=0,IF(D2776+H2776&gt;0,"L",""),""))</f>
        <v/>
      </c>
      <c r="B2777" s="34">
        <v>2776</v>
      </c>
      <c r="C2777" s="19">
        <f t="shared" ca="1" si="173"/>
        <v>48706</v>
      </c>
      <c r="D2777" s="29">
        <f t="shared" ca="1" si="175"/>
        <v>0</v>
      </c>
      <c r="E2777" s="29">
        <f ca="1">IF(C2777&lt;Calculator!$D$26,0,IF(DAY($C2777)=1,IF(D2777-Calculator!$G$24&gt;0,Calculator!$G$24,D2777),0))</f>
        <v>0</v>
      </c>
      <c r="F2777" s="29">
        <f ca="1">IF(E2777&gt;0,D2777*Calculator!$G$22/12,0)</f>
        <v>0</v>
      </c>
      <c r="G2777" s="29">
        <f ca="1">IF(E2777&gt;0,(IFERROR(-PMT(Calculator!$G$22/12,Calculator!$G$23*12,Calculator!$G$20),0))-F2777,0)</f>
        <v>0</v>
      </c>
      <c r="H2777" s="29">
        <f t="shared" ca="1" si="176"/>
        <v>2819.7267365211587</v>
      </c>
      <c r="I2777" s="29">
        <f t="shared" ca="1" si="174"/>
        <v>0.50214311746267215</v>
      </c>
      <c r="J2777" s="30">
        <f>Calculator!$G$40</f>
        <v>6.5000000000000002E-2</v>
      </c>
      <c r="K2777" s="29">
        <f ca="1">IF(C2777&gt;=Calculator!$G$27,IF(DAY($C2777)=1,Calculator!$G$34/2,IF(DAY($C2777)=15,Calculator!$G$34/2,0)),0)</f>
        <v>0</v>
      </c>
      <c r="L2777" s="29">
        <f ca="1">IF(DAY($C2777)=28,IF(H2777=0,0,Calculator!$G$35),0)</f>
        <v>0</v>
      </c>
      <c r="M2777" s="29">
        <f ca="1">IF(I2777&gt;0,IF(DAY($C2777)=1,SUM(INDIRECT("I"&amp;(ROW(C2776)-DAY(C2776))):I2776),0),0)</f>
        <v>0</v>
      </c>
      <c r="N2777" s="29">
        <f ca="1">IF(C2777&lt;Calculator!$G$27,0,IF(C2777=Calculator!$G$27,Calculator!$G$39,IF(H2777-K2777&lt;=0,IF(D2777&gt;Calculator!$G$39,IF(H2777-K2777+E2777+L2777+M2777+Calculator!$G$39&gt;Calculator!$G$39,Calculator!$G$39-(H2777+E2777+L2777+M2777-K2777),Calculator!$G$39),D2777),0)))</f>
        <v>0</v>
      </c>
    </row>
    <row r="2778" spans="1:14" ht="15.75" thickBot="1">
      <c r="A2778" s="33" t="str">
        <f ca="1">IF(C2778=Calculator!$H$27,"F",IF(Daily!D2778+Daily!H2778=0,IF(D2777+H2777&gt;0,"L",""),""))</f>
        <v/>
      </c>
      <c r="B2778" s="34">
        <v>2777</v>
      </c>
      <c r="C2778" s="19">
        <f t="shared" ca="1" si="173"/>
        <v>48707</v>
      </c>
      <c r="D2778" s="29">
        <f t="shared" ca="1" si="175"/>
        <v>0</v>
      </c>
      <c r="E2778" s="29">
        <f ca="1">IF(C2778&lt;Calculator!$D$26,0,IF(DAY($C2778)=1,IF(D2778-Calculator!$G$24&gt;0,Calculator!$G$24,D2778),0))</f>
        <v>0</v>
      </c>
      <c r="F2778" s="29">
        <f ca="1">IF(E2778&gt;0,D2778*Calculator!$G$22/12,0)</f>
        <v>0</v>
      </c>
      <c r="G2778" s="29">
        <f ca="1">IF(E2778&gt;0,(IFERROR(-PMT(Calculator!$G$22/12,Calculator!$G$23*12,Calculator!$G$20),0))-F2778,0)</f>
        <v>0</v>
      </c>
      <c r="H2778" s="29">
        <f t="shared" ca="1" si="176"/>
        <v>2819.7267365211587</v>
      </c>
      <c r="I2778" s="29">
        <f t="shared" ca="1" si="174"/>
        <v>0.50214311746267215</v>
      </c>
      <c r="J2778" s="30">
        <f>Calculator!$G$40</f>
        <v>6.5000000000000002E-2</v>
      </c>
      <c r="K2778" s="29">
        <f ca="1">IF(C2778&gt;=Calculator!$G$27,IF(DAY($C2778)=1,Calculator!$G$34/2,IF(DAY($C2778)=15,Calculator!$G$34/2,0)),0)</f>
        <v>0</v>
      </c>
      <c r="L2778" s="29">
        <f ca="1">IF(DAY($C2778)=28,IF(H2778=0,0,Calculator!$G$35),0)</f>
        <v>0</v>
      </c>
      <c r="M2778" s="29">
        <f ca="1">IF(I2778&gt;0,IF(DAY($C2778)=1,SUM(INDIRECT("I"&amp;(ROW(C2777)-DAY(C2777))):I2777),0),0)</f>
        <v>0</v>
      </c>
      <c r="N2778" s="29">
        <f ca="1">IF(C2778&lt;Calculator!$G$27,0,IF(C2778=Calculator!$G$27,Calculator!$G$39,IF(H2778-K2778&lt;=0,IF(D2778&gt;Calculator!$G$39,IF(H2778-K2778+E2778+L2778+M2778+Calculator!$G$39&gt;Calculator!$G$39,Calculator!$G$39-(H2778+E2778+L2778+M2778-K2778),Calculator!$G$39),D2778),0)))</f>
        <v>0</v>
      </c>
    </row>
    <row r="2779" spans="1:14" ht="15.75" thickBot="1">
      <c r="A2779" s="33" t="str">
        <f ca="1">IF(C2779=Calculator!$H$27,"F",IF(Daily!D2779+Daily!H2779=0,IF(D2778+H2778&gt;0,"L",""),""))</f>
        <v/>
      </c>
      <c r="B2779" s="34">
        <v>2778</v>
      </c>
      <c r="C2779" s="19">
        <f t="shared" ca="1" si="173"/>
        <v>48708</v>
      </c>
      <c r="D2779" s="29">
        <f t="shared" ca="1" si="175"/>
        <v>0</v>
      </c>
      <c r="E2779" s="29">
        <f ca="1">IF(C2779&lt;Calculator!$D$26,0,IF(DAY($C2779)=1,IF(D2779-Calculator!$G$24&gt;0,Calculator!$G$24,D2779),0))</f>
        <v>0</v>
      </c>
      <c r="F2779" s="29">
        <f ca="1">IF(E2779&gt;0,D2779*Calculator!$G$22/12,0)</f>
        <v>0</v>
      </c>
      <c r="G2779" s="29">
        <f ca="1">IF(E2779&gt;0,(IFERROR(-PMT(Calculator!$G$22/12,Calculator!$G$23*12,Calculator!$G$20),0))-F2779,0)</f>
        <v>0</v>
      </c>
      <c r="H2779" s="29">
        <f t="shared" ca="1" si="176"/>
        <v>2819.7267365211587</v>
      </c>
      <c r="I2779" s="29">
        <f t="shared" ca="1" si="174"/>
        <v>0.50214311746267215</v>
      </c>
      <c r="J2779" s="30">
        <f>Calculator!$G$40</f>
        <v>6.5000000000000002E-2</v>
      </c>
      <c r="K2779" s="29">
        <f ca="1">IF(C2779&gt;=Calculator!$G$27,IF(DAY($C2779)=1,Calculator!$G$34/2,IF(DAY($C2779)=15,Calculator!$G$34/2,0)),0)</f>
        <v>0</v>
      </c>
      <c r="L2779" s="29">
        <f ca="1">IF(DAY($C2779)=28,IF(H2779=0,0,Calculator!$G$35),0)</f>
        <v>0</v>
      </c>
      <c r="M2779" s="29">
        <f ca="1">IF(I2779&gt;0,IF(DAY($C2779)=1,SUM(INDIRECT("I"&amp;(ROW(C2778)-DAY(C2778))):I2778),0),0)</f>
        <v>0</v>
      </c>
      <c r="N2779" s="29">
        <f ca="1">IF(C2779&lt;Calculator!$G$27,0,IF(C2779=Calculator!$G$27,Calculator!$G$39,IF(H2779-K2779&lt;=0,IF(D2779&gt;Calculator!$G$39,IF(H2779-K2779+E2779+L2779+M2779+Calculator!$G$39&gt;Calculator!$G$39,Calculator!$G$39-(H2779+E2779+L2779+M2779-K2779),Calculator!$G$39),D2779),0)))</f>
        <v>0</v>
      </c>
    </row>
    <row r="2780" spans="1:14" ht="15.75" thickBot="1">
      <c r="A2780" s="33" t="str">
        <f ca="1">IF(C2780=Calculator!$H$27,"F",IF(Daily!D2780+Daily!H2780=0,IF(D2779+H2779&gt;0,"L",""),""))</f>
        <v/>
      </c>
      <c r="B2780" s="34">
        <v>2779</v>
      </c>
      <c r="C2780" s="19">
        <f t="shared" ca="1" si="173"/>
        <v>48709</v>
      </c>
      <c r="D2780" s="29">
        <f t="shared" ca="1" si="175"/>
        <v>0</v>
      </c>
      <c r="E2780" s="29">
        <f ca="1">IF(C2780&lt;Calculator!$D$26,0,IF(DAY($C2780)=1,IF(D2780-Calculator!$G$24&gt;0,Calculator!$G$24,D2780),0))</f>
        <v>0</v>
      </c>
      <c r="F2780" s="29">
        <f ca="1">IF(E2780&gt;0,D2780*Calculator!$G$22/12,0)</f>
        <v>0</v>
      </c>
      <c r="G2780" s="29">
        <f ca="1">IF(E2780&gt;0,(IFERROR(-PMT(Calculator!$G$22/12,Calculator!$G$23*12,Calculator!$G$20),0))-F2780,0)</f>
        <v>0</v>
      </c>
      <c r="H2780" s="29">
        <f t="shared" ca="1" si="176"/>
        <v>2819.7267365211587</v>
      </c>
      <c r="I2780" s="29">
        <f t="shared" ca="1" si="174"/>
        <v>0.50214311746267215</v>
      </c>
      <c r="J2780" s="30">
        <f>Calculator!$G$40</f>
        <v>6.5000000000000002E-2</v>
      </c>
      <c r="K2780" s="29">
        <f ca="1">IF(C2780&gt;=Calculator!$G$27,IF(DAY($C2780)=1,Calculator!$G$34/2,IF(DAY($C2780)=15,Calculator!$G$34/2,0)),0)</f>
        <v>0</v>
      </c>
      <c r="L2780" s="29">
        <f ca="1">IF(DAY($C2780)=28,IF(H2780=0,0,Calculator!$G$35),0)</f>
        <v>0</v>
      </c>
      <c r="M2780" s="29">
        <f ca="1">IF(I2780&gt;0,IF(DAY($C2780)=1,SUM(INDIRECT("I"&amp;(ROW(C2779)-DAY(C2779))):I2779),0),0)</f>
        <v>0</v>
      </c>
      <c r="N2780" s="29">
        <f ca="1">IF(C2780&lt;Calculator!$G$27,0,IF(C2780=Calculator!$G$27,Calculator!$G$39,IF(H2780-K2780&lt;=0,IF(D2780&gt;Calculator!$G$39,IF(H2780-K2780+E2780+L2780+M2780+Calculator!$G$39&gt;Calculator!$G$39,Calculator!$G$39-(H2780+E2780+L2780+M2780-K2780),Calculator!$G$39),D2780),0)))</f>
        <v>0</v>
      </c>
    </row>
    <row r="2781" spans="1:14" ht="15.75" thickBot="1">
      <c r="A2781" s="33" t="str">
        <f ca="1">IF(C2781=Calculator!$H$27,"F",IF(Daily!D2781+Daily!H2781=0,IF(D2780+H2780&gt;0,"L",""),""))</f>
        <v/>
      </c>
      <c r="B2781" s="34">
        <v>2780</v>
      </c>
      <c r="C2781" s="19">
        <f t="shared" ca="1" si="173"/>
        <v>48710</v>
      </c>
      <c r="D2781" s="29">
        <f t="shared" ca="1" si="175"/>
        <v>0</v>
      </c>
      <c r="E2781" s="29">
        <f ca="1">IF(C2781&lt;Calculator!$D$26,0,IF(DAY($C2781)=1,IF(D2781-Calculator!$G$24&gt;0,Calculator!$G$24,D2781),0))</f>
        <v>0</v>
      </c>
      <c r="F2781" s="29">
        <f ca="1">IF(E2781&gt;0,D2781*Calculator!$G$22/12,0)</f>
        <v>0</v>
      </c>
      <c r="G2781" s="29">
        <f ca="1">IF(E2781&gt;0,(IFERROR(-PMT(Calculator!$G$22/12,Calculator!$G$23*12,Calculator!$G$20),0))-F2781,0)</f>
        <v>0</v>
      </c>
      <c r="H2781" s="29">
        <f t="shared" ca="1" si="176"/>
        <v>2819.7267365211587</v>
      </c>
      <c r="I2781" s="29">
        <f t="shared" ca="1" si="174"/>
        <v>0.50214311746267215</v>
      </c>
      <c r="J2781" s="30">
        <f>Calculator!$G$40</f>
        <v>6.5000000000000002E-2</v>
      </c>
      <c r="K2781" s="29">
        <f ca="1">IF(C2781&gt;=Calculator!$G$27,IF(DAY($C2781)=1,Calculator!$G$34/2,IF(DAY($C2781)=15,Calculator!$G$34/2,0)),0)</f>
        <v>0</v>
      </c>
      <c r="L2781" s="29">
        <f ca="1">IF(DAY($C2781)=28,IF(H2781=0,0,Calculator!$G$35),0)</f>
        <v>0</v>
      </c>
      <c r="M2781" s="29">
        <f ca="1">IF(I2781&gt;0,IF(DAY($C2781)=1,SUM(INDIRECT("I"&amp;(ROW(C2780)-DAY(C2780))):I2780),0),0)</f>
        <v>0</v>
      </c>
      <c r="N2781" s="29">
        <f ca="1">IF(C2781&lt;Calculator!$G$27,0,IF(C2781=Calculator!$G$27,Calculator!$G$39,IF(H2781-K2781&lt;=0,IF(D2781&gt;Calculator!$G$39,IF(H2781-K2781+E2781+L2781+M2781+Calculator!$G$39&gt;Calculator!$G$39,Calculator!$G$39-(H2781+E2781+L2781+M2781-K2781),Calculator!$G$39),D2781),0)))</f>
        <v>0</v>
      </c>
    </row>
    <row r="2782" spans="1:14" ht="15.75" thickBot="1">
      <c r="A2782" s="33" t="str">
        <f ca="1">IF(C2782=Calculator!$H$27,"F",IF(Daily!D2782+Daily!H2782=0,IF(D2781+H2781&gt;0,"L",""),""))</f>
        <v/>
      </c>
      <c r="B2782" s="34">
        <v>2781</v>
      </c>
      <c r="C2782" s="19">
        <f t="shared" ca="1" si="173"/>
        <v>48711</v>
      </c>
      <c r="D2782" s="29">
        <f t="shared" ca="1" si="175"/>
        <v>0</v>
      </c>
      <c r="E2782" s="29">
        <f ca="1">IF(C2782&lt;Calculator!$D$26,0,IF(DAY($C2782)=1,IF(D2782-Calculator!$G$24&gt;0,Calculator!$G$24,D2782),0))</f>
        <v>0</v>
      </c>
      <c r="F2782" s="29">
        <f ca="1">IF(E2782&gt;0,D2782*Calculator!$G$22/12,0)</f>
        <v>0</v>
      </c>
      <c r="G2782" s="29">
        <f ca="1">IF(E2782&gt;0,(IFERROR(-PMT(Calculator!$G$22/12,Calculator!$G$23*12,Calculator!$G$20),0))-F2782,0)</f>
        <v>0</v>
      </c>
      <c r="H2782" s="29">
        <f t="shared" ca="1" si="176"/>
        <v>2819.7267365211587</v>
      </c>
      <c r="I2782" s="29">
        <f t="shared" ca="1" si="174"/>
        <v>0.50214311746267215</v>
      </c>
      <c r="J2782" s="30">
        <f>Calculator!$G$40</f>
        <v>6.5000000000000002E-2</v>
      </c>
      <c r="K2782" s="29">
        <f ca="1">IF(C2782&gt;=Calculator!$G$27,IF(DAY($C2782)=1,Calculator!$G$34/2,IF(DAY($C2782)=15,Calculator!$G$34/2,0)),0)</f>
        <v>0</v>
      </c>
      <c r="L2782" s="29">
        <f ca="1">IF(DAY($C2782)=28,IF(H2782=0,0,Calculator!$G$35),0)</f>
        <v>0</v>
      </c>
      <c r="M2782" s="29">
        <f ca="1">IF(I2782&gt;0,IF(DAY($C2782)=1,SUM(INDIRECT("I"&amp;(ROW(C2781)-DAY(C2781))):I2781),0),0)</f>
        <v>0</v>
      </c>
      <c r="N2782" s="29">
        <f ca="1">IF(C2782&lt;Calculator!$G$27,0,IF(C2782=Calculator!$G$27,Calculator!$G$39,IF(H2782-K2782&lt;=0,IF(D2782&gt;Calculator!$G$39,IF(H2782-K2782+E2782+L2782+M2782+Calculator!$G$39&gt;Calculator!$G$39,Calculator!$G$39-(H2782+E2782+L2782+M2782-K2782),Calculator!$G$39),D2782),0)))</f>
        <v>0</v>
      </c>
    </row>
    <row r="2783" spans="1:14" ht="15.75" thickBot="1">
      <c r="A2783" s="33" t="str">
        <f ca="1">IF(C2783=Calculator!$H$27,"F",IF(Daily!D2783+Daily!H2783=0,IF(D2782+H2782&gt;0,"L",""),""))</f>
        <v/>
      </c>
      <c r="B2783" s="34">
        <v>2782</v>
      </c>
      <c r="C2783" s="19">
        <f t="shared" ca="1" si="173"/>
        <v>48712</v>
      </c>
      <c r="D2783" s="29">
        <f t="shared" ca="1" si="175"/>
        <v>0</v>
      </c>
      <c r="E2783" s="29">
        <f ca="1">IF(C2783&lt;Calculator!$D$26,0,IF(DAY($C2783)=1,IF(D2783-Calculator!$G$24&gt;0,Calculator!$G$24,D2783),0))</f>
        <v>0</v>
      </c>
      <c r="F2783" s="29">
        <f ca="1">IF(E2783&gt;0,D2783*Calculator!$G$22/12,0)</f>
        <v>0</v>
      </c>
      <c r="G2783" s="29">
        <f ca="1">IF(E2783&gt;0,(IFERROR(-PMT(Calculator!$G$22/12,Calculator!$G$23*12,Calculator!$G$20),0))-F2783,0)</f>
        <v>0</v>
      </c>
      <c r="H2783" s="29">
        <f t="shared" ca="1" si="176"/>
        <v>2819.7267365211587</v>
      </c>
      <c r="I2783" s="29">
        <f t="shared" ca="1" si="174"/>
        <v>0.50214311746267215</v>
      </c>
      <c r="J2783" s="30">
        <f>Calculator!$G$40</f>
        <v>6.5000000000000002E-2</v>
      </c>
      <c r="K2783" s="29">
        <f ca="1">IF(C2783&gt;=Calculator!$G$27,IF(DAY($C2783)=1,Calculator!$G$34/2,IF(DAY($C2783)=15,Calculator!$G$34/2,0)),0)</f>
        <v>0</v>
      </c>
      <c r="L2783" s="29">
        <f ca="1">IF(DAY($C2783)=28,IF(H2783=0,0,Calculator!$G$35),0)</f>
        <v>0</v>
      </c>
      <c r="M2783" s="29">
        <f ca="1">IF(I2783&gt;0,IF(DAY($C2783)=1,SUM(INDIRECT("I"&amp;(ROW(C2782)-DAY(C2782))):I2782),0),0)</f>
        <v>0</v>
      </c>
      <c r="N2783" s="29">
        <f ca="1">IF(C2783&lt;Calculator!$G$27,0,IF(C2783=Calculator!$G$27,Calculator!$G$39,IF(H2783-K2783&lt;=0,IF(D2783&gt;Calculator!$G$39,IF(H2783-K2783+E2783+L2783+M2783+Calculator!$G$39&gt;Calculator!$G$39,Calculator!$G$39-(H2783+E2783+L2783+M2783-K2783),Calculator!$G$39),D2783),0)))</f>
        <v>0</v>
      </c>
    </row>
    <row r="2784" spans="1:14" ht="15.75" thickBot="1">
      <c r="A2784" s="33" t="str">
        <f ca="1">IF(C2784=Calculator!$H$27,"F",IF(Daily!D2784+Daily!H2784=0,IF(D2783+H2783&gt;0,"L",""),""))</f>
        <v/>
      </c>
      <c r="B2784" s="34">
        <v>2783</v>
      </c>
      <c r="C2784" s="19">
        <f t="shared" ca="1" si="173"/>
        <v>48713</v>
      </c>
      <c r="D2784" s="29">
        <f t="shared" ca="1" si="175"/>
        <v>0</v>
      </c>
      <c r="E2784" s="29">
        <f ca="1">IF(C2784&lt;Calculator!$D$26,0,IF(DAY($C2784)=1,IF(D2784-Calculator!$G$24&gt;0,Calculator!$G$24,D2784),0))</f>
        <v>0</v>
      </c>
      <c r="F2784" s="29">
        <f ca="1">IF(E2784&gt;0,D2784*Calculator!$G$22/12,0)</f>
        <v>0</v>
      </c>
      <c r="G2784" s="29">
        <f ca="1">IF(E2784&gt;0,(IFERROR(-PMT(Calculator!$G$22/12,Calculator!$G$23*12,Calculator!$G$20),0))-F2784,0)</f>
        <v>0</v>
      </c>
      <c r="H2784" s="29">
        <f t="shared" ca="1" si="176"/>
        <v>2819.7267365211587</v>
      </c>
      <c r="I2784" s="29">
        <f t="shared" ca="1" si="174"/>
        <v>0.50214311746267215</v>
      </c>
      <c r="J2784" s="30">
        <f>Calculator!$G$40</f>
        <v>6.5000000000000002E-2</v>
      </c>
      <c r="K2784" s="29">
        <f ca="1">IF(C2784&gt;=Calculator!$G$27,IF(DAY($C2784)=1,Calculator!$G$34/2,IF(DAY($C2784)=15,Calculator!$G$34/2,0)),0)</f>
        <v>0</v>
      </c>
      <c r="L2784" s="29">
        <f ca="1">IF(DAY($C2784)=28,IF(H2784=0,0,Calculator!$G$35),0)</f>
        <v>0</v>
      </c>
      <c r="M2784" s="29">
        <f ca="1">IF(I2784&gt;0,IF(DAY($C2784)=1,SUM(INDIRECT("I"&amp;(ROW(C2783)-DAY(C2783))):I2783),0),0)</f>
        <v>0</v>
      </c>
      <c r="N2784" s="29">
        <f ca="1">IF(C2784&lt;Calculator!$G$27,0,IF(C2784=Calculator!$G$27,Calculator!$G$39,IF(H2784-K2784&lt;=0,IF(D2784&gt;Calculator!$G$39,IF(H2784-K2784+E2784+L2784+M2784+Calculator!$G$39&gt;Calculator!$G$39,Calculator!$G$39-(H2784+E2784+L2784+M2784-K2784),Calculator!$G$39),D2784),0)))</f>
        <v>0</v>
      </c>
    </row>
    <row r="2785" spans="1:14" ht="15.75" thickBot="1">
      <c r="A2785" s="33" t="str">
        <f ca="1">IF(C2785=Calculator!$H$27,"F",IF(Daily!D2785+Daily!H2785=0,IF(D2784+H2784&gt;0,"L",""),""))</f>
        <v/>
      </c>
      <c r="B2785" s="34">
        <v>2784</v>
      </c>
      <c r="C2785" s="19">
        <f t="shared" ca="1" si="173"/>
        <v>48714</v>
      </c>
      <c r="D2785" s="29">
        <f t="shared" ca="1" si="175"/>
        <v>0</v>
      </c>
      <c r="E2785" s="29">
        <f ca="1">IF(C2785&lt;Calculator!$D$26,0,IF(DAY($C2785)=1,IF(D2785-Calculator!$G$24&gt;0,Calculator!$G$24,D2785),0))</f>
        <v>0</v>
      </c>
      <c r="F2785" s="29">
        <f ca="1">IF(E2785&gt;0,D2785*Calculator!$G$22/12,0)</f>
        <v>0</v>
      </c>
      <c r="G2785" s="29">
        <f ca="1">IF(E2785&gt;0,(IFERROR(-PMT(Calculator!$G$22/12,Calculator!$G$23*12,Calculator!$G$20),0))-F2785,0)</f>
        <v>0</v>
      </c>
      <c r="H2785" s="29">
        <f t="shared" ca="1" si="176"/>
        <v>2819.7267365211587</v>
      </c>
      <c r="I2785" s="29">
        <f t="shared" ca="1" si="174"/>
        <v>0.50214311746267215</v>
      </c>
      <c r="J2785" s="30">
        <f>Calculator!$G$40</f>
        <v>6.5000000000000002E-2</v>
      </c>
      <c r="K2785" s="29">
        <f ca="1">IF(C2785&gt;=Calculator!$G$27,IF(DAY($C2785)=1,Calculator!$G$34/2,IF(DAY($C2785)=15,Calculator!$G$34/2,0)),0)</f>
        <v>4500</v>
      </c>
      <c r="L2785" s="29">
        <f ca="1">IF(DAY($C2785)=28,IF(H2785=0,0,Calculator!$G$35),0)</f>
        <v>0</v>
      </c>
      <c r="M2785" s="29">
        <f ca="1">IF(I2785&gt;0,IF(DAY($C2785)=1,SUM(INDIRECT("I"&amp;(ROW(C2784)-DAY(C2784))):I2784),0),0)</f>
        <v>0</v>
      </c>
      <c r="N2785" s="29">
        <f ca="1">IF(C2785&lt;Calculator!$G$27,0,IF(C2785=Calculator!$G$27,Calculator!$G$39,IF(H2785-K2785&lt;=0,IF(D2785&gt;Calculator!$G$39,IF(H2785-K2785+E2785+L2785+M2785+Calculator!$G$39&gt;Calculator!$G$39,Calculator!$G$39-(H2785+E2785+L2785+M2785-K2785),Calculator!$G$39),D2785),0)))</f>
        <v>0</v>
      </c>
    </row>
    <row r="2786" spans="1:14" ht="15.75" thickBot="1">
      <c r="A2786" s="33" t="str">
        <f ca="1">IF(C2786=Calculator!$H$27,"F",IF(Daily!D2786+Daily!H2786=0,IF(D2785+H2785&gt;0,"L",""),""))</f>
        <v>L</v>
      </c>
      <c r="B2786" s="34">
        <v>2785</v>
      </c>
      <c r="C2786" s="19">
        <f t="shared" ca="1" si="173"/>
        <v>48715</v>
      </c>
      <c r="D2786" s="29">
        <f t="shared" ca="1" si="175"/>
        <v>0</v>
      </c>
      <c r="E2786" s="29">
        <f ca="1">IF(C2786&lt;Calculator!$D$26,0,IF(DAY($C2786)=1,IF(D2786-Calculator!$G$24&gt;0,Calculator!$G$24,D2786),0))</f>
        <v>0</v>
      </c>
      <c r="F2786" s="29">
        <f ca="1">IF(E2786&gt;0,D2786*Calculator!$G$22/12,0)</f>
        <v>0</v>
      </c>
      <c r="G2786" s="29">
        <f ca="1">IF(E2786&gt;0,(IFERROR(-PMT(Calculator!$G$22/12,Calculator!$G$23*12,Calculator!$G$20),0))-F2786,0)</f>
        <v>0</v>
      </c>
      <c r="H2786" s="29">
        <f t="shared" ca="1" si="176"/>
        <v>0</v>
      </c>
      <c r="I2786" s="29">
        <f t="shared" ca="1" si="174"/>
        <v>0</v>
      </c>
      <c r="J2786" s="30">
        <f>Calculator!$G$40</f>
        <v>6.5000000000000002E-2</v>
      </c>
      <c r="K2786" s="29">
        <f ca="1">IF(C2786&gt;=Calculator!$G$27,IF(DAY($C2786)=1,Calculator!$G$34/2,IF(DAY($C2786)=15,Calculator!$G$34/2,0)),0)</f>
        <v>0</v>
      </c>
      <c r="L2786" s="29">
        <f ca="1">IF(DAY($C2786)=28,IF(H2786=0,0,Calculator!$G$35),0)</f>
        <v>0</v>
      </c>
      <c r="M2786" s="29">
        <f ca="1">IF(I2786&gt;0,IF(DAY($C2786)=1,SUM(INDIRECT("I"&amp;(ROW(C2785)-DAY(C2785))):I2785),0),0)</f>
        <v>0</v>
      </c>
      <c r="N2786" s="29">
        <f ca="1">IF(C2786&lt;Calculator!$G$27,0,IF(C2786=Calculator!$G$27,Calculator!$G$39,IF(H2786-K2786&lt;=0,IF(D2786&gt;Calculator!$G$39,IF(H2786-K2786+E2786+L2786+M2786+Calculator!$G$39&gt;Calculator!$G$39,Calculator!$G$39-(H2786+E2786+L2786+M2786-K2786),Calculator!$G$39),D2786),0)))</f>
        <v>0</v>
      </c>
    </row>
    <row r="2787" spans="1:14" ht="15.75" thickBot="1">
      <c r="A2787" s="33" t="str">
        <f ca="1">IF(C2787=Calculator!$H$27,"F",IF(Daily!D2787+Daily!H2787=0,IF(D2786+H2786&gt;0,"L",""),""))</f>
        <v/>
      </c>
      <c r="B2787" s="34">
        <v>2786</v>
      </c>
      <c r="C2787" s="19">
        <f t="shared" ca="1" si="173"/>
        <v>48716</v>
      </c>
      <c r="D2787" s="29">
        <f t="shared" ca="1" si="175"/>
        <v>0</v>
      </c>
      <c r="E2787" s="29">
        <f ca="1">IF(C2787&lt;Calculator!$D$26,0,IF(DAY($C2787)=1,IF(D2787-Calculator!$G$24&gt;0,Calculator!$G$24,D2787),0))</f>
        <v>0</v>
      </c>
      <c r="F2787" s="29">
        <f ca="1">IF(E2787&gt;0,D2787*Calculator!$G$22/12,0)</f>
        <v>0</v>
      </c>
      <c r="G2787" s="29">
        <f ca="1">IF(E2787&gt;0,(IFERROR(-PMT(Calculator!$G$22/12,Calculator!$G$23*12,Calculator!$G$20),0))-F2787,0)</f>
        <v>0</v>
      </c>
      <c r="H2787" s="29">
        <f t="shared" ca="1" si="176"/>
        <v>0</v>
      </c>
      <c r="I2787" s="29">
        <f t="shared" ca="1" si="174"/>
        <v>0</v>
      </c>
      <c r="J2787" s="30">
        <f>Calculator!$G$40</f>
        <v>6.5000000000000002E-2</v>
      </c>
      <c r="K2787" s="29">
        <f ca="1">IF(C2787&gt;=Calculator!$G$27,IF(DAY($C2787)=1,Calculator!$G$34/2,IF(DAY($C2787)=15,Calculator!$G$34/2,0)),0)</f>
        <v>0</v>
      </c>
      <c r="L2787" s="29">
        <f ca="1">IF(DAY($C2787)=28,IF(H2787=0,0,Calculator!$G$35),0)</f>
        <v>0</v>
      </c>
      <c r="M2787" s="29">
        <f ca="1">IF(I2787&gt;0,IF(DAY($C2787)=1,SUM(INDIRECT("I"&amp;(ROW(C2786)-DAY(C2786))):I2786),0),0)</f>
        <v>0</v>
      </c>
      <c r="N2787" s="29">
        <f ca="1">IF(C2787&lt;Calculator!$G$27,0,IF(C2787=Calculator!$G$27,Calculator!$G$39,IF(H2787-K2787&lt;=0,IF(D2787&gt;Calculator!$G$39,IF(H2787-K2787+E2787+L2787+M2787+Calculator!$G$39&gt;Calculator!$G$39,Calculator!$G$39-(H2787+E2787+L2787+M2787-K2787),Calculator!$G$39),D2787),0)))</f>
        <v>0</v>
      </c>
    </row>
    <row r="2788" spans="1:14" ht="15.75" thickBot="1">
      <c r="A2788" s="33" t="str">
        <f ca="1">IF(C2788=Calculator!$H$27,"F",IF(Daily!D2788+Daily!H2788=0,IF(D2787+H2787&gt;0,"L",""),""))</f>
        <v/>
      </c>
      <c r="B2788" s="34">
        <v>2787</v>
      </c>
      <c r="C2788" s="19">
        <f t="shared" ca="1" si="173"/>
        <v>48717</v>
      </c>
      <c r="D2788" s="29">
        <f t="shared" ca="1" si="175"/>
        <v>0</v>
      </c>
      <c r="E2788" s="29">
        <f ca="1">IF(C2788&lt;Calculator!$D$26,0,IF(DAY($C2788)=1,IF(D2788-Calculator!$G$24&gt;0,Calculator!$G$24,D2788),0))</f>
        <v>0</v>
      </c>
      <c r="F2788" s="29">
        <f ca="1">IF(E2788&gt;0,D2788*Calculator!$G$22/12,0)</f>
        <v>0</v>
      </c>
      <c r="G2788" s="29">
        <f ca="1">IF(E2788&gt;0,(IFERROR(-PMT(Calculator!$G$22/12,Calculator!$G$23*12,Calculator!$G$20),0))-F2788,0)</f>
        <v>0</v>
      </c>
      <c r="H2788" s="29">
        <f t="shared" ca="1" si="176"/>
        <v>0</v>
      </c>
      <c r="I2788" s="29">
        <f t="shared" ca="1" si="174"/>
        <v>0</v>
      </c>
      <c r="J2788" s="30">
        <f>Calculator!$G$40</f>
        <v>6.5000000000000002E-2</v>
      </c>
      <c r="K2788" s="29">
        <f ca="1">IF(C2788&gt;=Calculator!$G$27,IF(DAY($C2788)=1,Calculator!$G$34/2,IF(DAY($C2788)=15,Calculator!$G$34/2,0)),0)</f>
        <v>0</v>
      </c>
      <c r="L2788" s="29">
        <f ca="1">IF(DAY($C2788)=28,IF(H2788=0,0,Calculator!$G$35),0)</f>
        <v>0</v>
      </c>
      <c r="M2788" s="29">
        <f ca="1">IF(I2788&gt;0,IF(DAY($C2788)=1,SUM(INDIRECT("I"&amp;(ROW(C2787)-DAY(C2787))):I2787),0),0)</f>
        <v>0</v>
      </c>
      <c r="N2788" s="29">
        <f ca="1">IF(C2788&lt;Calculator!$G$27,0,IF(C2788=Calculator!$G$27,Calculator!$G$39,IF(H2788-K2788&lt;=0,IF(D2788&gt;Calculator!$G$39,IF(H2788-K2788+E2788+L2788+M2788+Calculator!$G$39&gt;Calculator!$G$39,Calculator!$G$39-(H2788+E2788+L2788+M2788-K2788),Calculator!$G$39),D2788),0)))</f>
        <v>0</v>
      </c>
    </row>
    <row r="2789" spans="1:14" ht="15.75" thickBot="1">
      <c r="A2789" s="33" t="str">
        <f ca="1">IF(C2789=Calculator!$H$27,"F",IF(Daily!D2789+Daily!H2789=0,IF(D2788+H2788&gt;0,"L",""),""))</f>
        <v/>
      </c>
      <c r="B2789" s="34">
        <v>2788</v>
      </c>
      <c r="C2789" s="19">
        <f t="shared" ca="1" si="173"/>
        <v>48718</v>
      </c>
      <c r="D2789" s="29">
        <f t="shared" ca="1" si="175"/>
        <v>0</v>
      </c>
      <c r="E2789" s="29">
        <f ca="1">IF(C2789&lt;Calculator!$D$26,0,IF(DAY($C2789)=1,IF(D2789-Calculator!$G$24&gt;0,Calculator!$G$24,D2789),0))</f>
        <v>0</v>
      </c>
      <c r="F2789" s="29">
        <f ca="1">IF(E2789&gt;0,D2789*Calculator!$G$22/12,0)</f>
        <v>0</v>
      </c>
      <c r="G2789" s="29">
        <f ca="1">IF(E2789&gt;0,(IFERROR(-PMT(Calculator!$G$22/12,Calculator!$G$23*12,Calculator!$G$20),0))-F2789,0)</f>
        <v>0</v>
      </c>
      <c r="H2789" s="29">
        <f t="shared" ca="1" si="176"/>
        <v>0</v>
      </c>
      <c r="I2789" s="29">
        <f t="shared" ca="1" si="174"/>
        <v>0</v>
      </c>
      <c r="J2789" s="30">
        <f>Calculator!$G$40</f>
        <v>6.5000000000000002E-2</v>
      </c>
      <c r="K2789" s="29">
        <f ca="1">IF(C2789&gt;=Calculator!$G$27,IF(DAY($C2789)=1,Calculator!$G$34/2,IF(DAY($C2789)=15,Calculator!$G$34/2,0)),0)</f>
        <v>0</v>
      </c>
      <c r="L2789" s="29">
        <f ca="1">IF(DAY($C2789)=28,IF(H2789=0,0,Calculator!$G$35),0)</f>
        <v>0</v>
      </c>
      <c r="M2789" s="29">
        <f ca="1">IF(I2789&gt;0,IF(DAY($C2789)=1,SUM(INDIRECT("I"&amp;(ROW(C2788)-DAY(C2788))):I2788),0),0)</f>
        <v>0</v>
      </c>
      <c r="N2789" s="29">
        <f ca="1">IF(C2789&lt;Calculator!$G$27,0,IF(C2789=Calculator!$G$27,Calculator!$G$39,IF(H2789-K2789&lt;=0,IF(D2789&gt;Calculator!$G$39,IF(H2789-K2789+E2789+L2789+M2789+Calculator!$G$39&gt;Calculator!$G$39,Calculator!$G$39-(H2789+E2789+L2789+M2789-K2789),Calculator!$G$39),D2789),0)))</f>
        <v>0</v>
      </c>
    </row>
    <row r="2790" spans="1:14" ht="15.75" thickBot="1">
      <c r="A2790" s="33" t="str">
        <f ca="1">IF(C2790=Calculator!$H$27,"F",IF(Daily!D2790+Daily!H2790=0,IF(D2789+H2789&gt;0,"L",""),""))</f>
        <v/>
      </c>
      <c r="B2790" s="34">
        <v>2789</v>
      </c>
      <c r="C2790" s="19">
        <f t="shared" ca="1" si="173"/>
        <v>48719</v>
      </c>
      <c r="D2790" s="29">
        <f t="shared" ca="1" si="175"/>
        <v>0</v>
      </c>
      <c r="E2790" s="29">
        <f ca="1">IF(C2790&lt;Calculator!$D$26,0,IF(DAY($C2790)=1,IF(D2790-Calculator!$G$24&gt;0,Calculator!$G$24,D2790),0))</f>
        <v>0</v>
      </c>
      <c r="F2790" s="29">
        <f ca="1">IF(E2790&gt;0,D2790*Calculator!$G$22/12,0)</f>
        <v>0</v>
      </c>
      <c r="G2790" s="29">
        <f ca="1">IF(E2790&gt;0,(IFERROR(-PMT(Calculator!$G$22/12,Calculator!$G$23*12,Calculator!$G$20),0))-F2790,0)</f>
        <v>0</v>
      </c>
      <c r="H2790" s="29">
        <f t="shared" ca="1" si="176"/>
        <v>0</v>
      </c>
      <c r="I2790" s="29">
        <f t="shared" ca="1" si="174"/>
        <v>0</v>
      </c>
      <c r="J2790" s="30">
        <f>Calculator!$G$40</f>
        <v>6.5000000000000002E-2</v>
      </c>
      <c r="K2790" s="29">
        <f ca="1">IF(C2790&gt;=Calculator!$G$27,IF(DAY($C2790)=1,Calculator!$G$34/2,IF(DAY($C2790)=15,Calculator!$G$34/2,0)),0)</f>
        <v>0</v>
      </c>
      <c r="L2790" s="29">
        <f ca="1">IF(DAY($C2790)=28,IF(H2790=0,0,Calculator!$G$35),0)</f>
        <v>0</v>
      </c>
      <c r="M2790" s="29">
        <f ca="1">IF(I2790&gt;0,IF(DAY($C2790)=1,SUM(INDIRECT("I"&amp;(ROW(C2789)-DAY(C2789))):I2789),0),0)</f>
        <v>0</v>
      </c>
      <c r="N2790" s="29">
        <f ca="1">IF(C2790&lt;Calculator!$G$27,0,IF(C2790=Calculator!$G$27,Calculator!$G$39,IF(H2790-K2790&lt;=0,IF(D2790&gt;Calculator!$G$39,IF(H2790-K2790+E2790+L2790+M2790+Calculator!$G$39&gt;Calculator!$G$39,Calculator!$G$39-(H2790+E2790+L2790+M2790-K2790),Calculator!$G$39),D2790),0)))</f>
        <v>0</v>
      </c>
    </row>
    <row r="2791" spans="1:14" ht="15.75" thickBot="1">
      <c r="A2791" s="33" t="str">
        <f ca="1">IF(C2791=Calculator!$H$27,"F",IF(Daily!D2791+Daily!H2791=0,IF(D2790+H2790&gt;0,"L",""),""))</f>
        <v/>
      </c>
      <c r="B2791" s="34">
        <v>2790</v>
      </c>
      <c r="C2791" s="19">
        <f t="shared" ca="1" si="173"/>
        <v>48720</v>
      </c>
      <c r="D2791" s="29">
        <f t="shared" ca="1" si="175"/>
        <v>0</v>
      </c>
      <c r="E2791" s="29">
        <f ca="1">IF(C2791&lt;Calculator!$D$26,0,IF(DAY($C2791)=1,IF(D2791-Calculator!$G$24&gt;0,Calculator!$G$24,D2791),0))</f>
        <v>0</v>
      </c>
      <c r="F2791" s="29">
        <f ca="1">IF(E2791&gt;0,D2791*Calculator!$G$22/12,0)</f>
        <v>0</v>
      </c>
      <c r="G2791" s="29">
        <f ca="1">IF(E2791&gt;0,(IFERROR(-PMT(Calculator!$G$22/12,Calculator!$G$23*12,Calculator!$G$20),0))-F2791,0)</f>
        <v>0</v>
      </c>
      <c r="H2791" s="29">
        <f t="shared" ca="1" si="176"/>
        <v>0</v>
      </c>
      <c r="I2791" s="29">
        <f t="shared" ca="1" si="174"/>
        <v>0</v>
      </c>
      <c r="J2791" s="30">
        <f>Calculator!$G$40</f>
        <v>6.5000000000000002E-2</v>
      </c>
      <c r="K2791" s="29">
        <f ca="1">IF(C2791&gt;=Calculator!$G$27,IF(DAY($C2791)=1,Calculator!$G$34/2,IF(DAY($C2791)=15,Calculator!$G$34/2,0)),0)</f>
        <v>0</v>
      </c>
      <c r="L2791" s="29">
        <f ca="1">IF(DAY($C2791)=28,IF(H2791=0,0,Calculator!$G$35),0)</f>
        <v>0</v>
      </c>
      <c r="M2791" s="29">
        <f ca="1">IF(I2791&gt;0,IF(DAY($C2791)=1,SUM(INDIRECT("I"&amp;(ROW(C2790)-DAY(C2790))):I2790),0),0)</f>
        <v>0</v>
      </c>
      <c r="N2791" s="29">
        <f ca="1">IF(C2791&lt;Calculator!$G$27,0,IF(C2791=Calculator!$G$27,Calculator!$G$39,IF(H2791-K2791&lt;=0,IF(D2791&gt;Calculator!$G$39,IF(H2791-K2791+E2791+L2791+M2791+Calculator!$G$39&gt;Calculator!$G$39,Calculator!$G$39-(H2791+E2791+L2791+M2791-K2791),Calculator!$G$39),D2791),0)))</f>
        <v>0</v>
      </c>
    </row>
    <row r="2792" spans="1:14" ht="15.75" thickBot="1">
      <c r="A2792" s="33" t="str">
        <f ca="1">IF(C2792=Calculator!$H$27,"F",IF(Daily!D2792+Daily!H2792=0,IF(D2791+H2791&gt;0,"L",""),""))</f>
        <v/>
      </c>
      <c r="B2792" s="34">
        <v>2791</v>
      </c>
      <c r="C2792" s="19">
        <f t="shared" ca="1" si="173"/>
        <v>48721</v>
      </c>
      <c r="D2792" s="29">
        <f t="shared" ca="1" si="175"/>
        <v>0</v>
      </c>
      <c r="E2792" s="29">
        <f ca="1">IF(C2792&lt;Calculator!$D$26,0,IF(DAY($C2792)=1,IF(D2792-Calculator!$G$24&gt;0,Calculator!$G$24,D2792),0))</f>
        <v>0</v>
      </c>
      <c r="F2792" s="29">
        <f ca="1">IF(E2792&gt;0,D2792*Calculator!$G$22/12,0)</f>
        <v>0</v>
      </c>
      <c r="G2792" s="29">
        <f ca="1">IF(E2792&gt;0,(IFERROR(-PMT(Calculator!$G$22/12,Calculator!$G$23*12,Calculator!$G$20),0))-F2792,0)</f>
        <v>0</v>
      </c>
      <c r="H2792" s="29">
        <f t="shared" ca="1" si="176"/>
        <v>0</v>
      </c>
      <c r="I2792" s="29">
        <f t="shared" ca="1" si="174"/>
        <v>0</v>
      </c>
      <c r="J2792" s="30">
        <f>Calculator!$G$40</f>
        <v>6.5000000000000002E-2</v>
      </c>
      <c r="K2792" s="29">
        <f ca="1">IF(C2792&gt;=Calculator!$G$27,IF(DAY($C2792)=1,Calculator!$G$34/2,IF(DAY($C2792)=15,Calculator!$G$34/2,0)),0)</f>
        <v>0</v>
      </c>
      <c r="L2792" s="29">
        <f ca="1">IF(DAY($C2792)=28,IF(H2792=0,0,Calculator!$G$35),0)</f>
        <v>0</v>
      </c>
      <c r="M2792" s="29">
        <f ca="1">IF(I2792&gt;0,IF(DAY($C2792)=1,SUM(INDIRECT("I"&amp;(ROW(C2791)-DAY(C2791))):I2791),0),0)</f>
        <v>0</v>
      </c>
      <c r="N2792" s="29">
        <f ca="1">IF(C2792&lt;Calculator!$G$27,0,IF(C2792=Calculator!$G$27,Calculator!$G$39,IF(H2792-K2792&lt;=0,IF(D2792&gt;Calculator!$G$39,IF(H2792-K2792+E2792+L2792+M2792+Calculator!$G$39&gt;Calculator!$G$39,Calculator!$G$39-(H2792+E2792+L2792+M2792-K2792),Calculator!$G$39),D2792),0)))</f>
        <v>0</v>
      </c>
    </row>
    <row r="2793" spans="1:14" ht="15.75" thickBot="1">
      <c r="A2793" s="33" t="str">
        <f ca="1">IF(C2793=Calculator!$H$27,"F",IF(Daily!D2793+Daily!H2793=0,IF(D2792+H2792&gt;0,"L",""),""))</f>
        <v/>
      </c>
      <c r="B2793" s="34">
        <v>2792</v>
      </c>
      <c r="C2793" s="19">
        <f t="shared" ca="1" si="173"/>
        <v>48722</v>
      </c>
      <c r="D2793" s="29">
        <f t="shared" ca="1" si="175"/>
        <v>0</v>
      </c>
      <c r="E2793" s="29">
        <f ca="1">IF(C2793&lt;Calculator!$D$26,0,IF(DAY($C2793)=1,IF(D2793-Calculator!$G$24&gt;0,Calculator!$G$24,D2793),0))</f>
        <v>0</v>
      </c>
      <c r="F2793" s="29">
        <f ca="1">IF(E2793&gt;0,D2793*Calculator!$G$22/12,0)</f>
        <v>0</v>
      </c>
      <c r="G2793" s="29">
        <f ca="1">IF(E2793&gt;0,(IFERROR(-PMT(Calculator!$G$22/12,Calculator!$G$23*12,Calculator!$G$20),0))-F2793,0)</f>
        <v>0</v>
      </c>
      <c r="H2793" s="29">
        <f t="shared" ca="1" si="176"/>
        <v>0</v>
      </c>
      <c r="I2793" s="29">
        <f t="shared" ca="1" si="174"/>
        <v>0</v>
      </c>
      <c r="J2793" s="30">
        <f>Calculator!$G$40</f>
        <v>6.5000000000000002E-2</v>
      </c>
      <c r="K2793" s="29">
        <f ca="1">IF(C2793&gt;=Calculator!$G$27,IF(DAY($C2793)=1,Calculator!$G$34/2,IF(DAY($C2793)=15,Calculator!$G$34/2,0)),0)</f>
        <v>0</v>
      </c>
      <c r="L2793" s="29">
        <f ca="1">IF(DAY($C2793)=28,IF(H2793=0,0,Calculator!$G$35),0)</f>
        <v>0</v>
      </c>
      <c r="M2793" s="29">
        <f ca="1">IF(I2793&gt;0,IF(DAY($C2793)=1,SUM(INDIRECT("I"&amp;(ROW(C2792)-DAY(C2792))):I2792),0),0)</f>
        <v>0</v>
      </c>
      <c r="N2793" s="29">
        <f ca="1">IF(C2793&lt;Calculator!$G$27,0,IF(C2793=Calculator!$G$27,Calculator!$G$39,IF(H2793-K2793&lt;=0,IF(D2793&gt;Calculator!$G$39,IF(H2793-K2793+E2793+L2793+M2793+Calculator!$G$39&gt;Calculator!$G$39,Calculator!$G$39-(H2793+E2793+L2793+M2793-K2793),Calculator!$G$39),D2793),0)))</f>
        <v>0</v>
      </c>
    </row>
    <row r="2794" spans="1:14" ht="15.75" thickBot="1">
      <c r="A2794" s="33" t="str">
        <f ca="1">IF(C2794=Calculator!$H$27,"F",IF(Daily!D2794+Daily!H2794=0,IF(D2793+H2793&gt;0,"L",""),""))</f>
        <v/>
      </c>
      <c r="B2794" s="34">
        <v>2793</v>
      </c>
      <c r="C2794" s="19">
        <f t="shared" ca="1" si="173"/>
        <v>48723</v>
      </c>
      <c r="D2794" s="29">
        <f t="shared" ca="1" si="175"/>
        <v>0</v>
      </c>
      <c r="E2794" s="29">
        <f ca="1">IF(C2794&lt;Calculator!$D$26,0,IF(DAY($C2794)=1,IF(D2794-Calculator!$G$24&gt;0,Calculator!$G$24,D2794),0))</f>
        <v>0</v>
      </c>
      <c r="F2794" s="29">
        <f ca="1">IF(E2794&gt;0,D2794*Calculator!$G$22/12,0)</f>
        <v>0</v>
      </c>
      <c r="G2794" s="29">
        <f ca="1">IF(E2794&gt;0,(IFERROR(-PMT(Calculator!$G$22/12,Calculator!$G$23*12,Calculator!$G$20),0))-F2794,0)</f>
        <v>0</v>
      </c>
      <c r="H2794" s="29">
        <f t="shared" ca="1" si="176"/>
        <v>0</v>
      </c>
      <c r="I2794" s="29">
        <f t="shared" ca="1" si="174"/>
        <v>0</v>
      </c>
      <c r="J2794" s="30">
        <f>Calculator!$G$40</f>
        <v>6.5000000000000002E-2</v>
      </c>
      <c r="K2794" s="29">
        <f ca="1">IF(C2794&gt;=Calculator!$G$27,IF(DAY($C2794)=1,Calculator!$G$34/2,IF(DAY($C2794)=15,Calculator!$G$34/2,0)),0)</f>
        <v>0</v>
      </c>
      <c r="L2794" s="29">
        <f ca="1">IF(DAY($C2794)=28,IF(H2794=0,0,Calculator!$G$35),0)</f>
        <v>0</v>
      </c>
      <c r="M2794" s="29">
        <f ca="1">IF(I2794&gt;0,IF(DAY($C2794)=1,SUM(INDIRECT("I"&amp;(ROW(C2793)-DAY(C2793))):I2793),0),0)</f>
        <v>0</v>
      </c>
      <c r="N2794" s="29">
        <f ca="1">IF(C2794&lt;Calculator!$G$27,0,IF(C2794=Calculator!$G$27,Calculator!$G$39,IF(H2794-K2794&lt;=0,IF(D2794&gt;Calculator!$G$39,IF(H2794-K2794+E2794+L2794+M2794+Calculator!$G$39&gt;Calculator!$G$39,Calculator!$G$39-(H2794+E2794+L2794+M2794-K2794),Calculator!$G$39),D2794),0)))</f>
        <v>0</v>
      </c>
    </row>
    <row r="2795" spans="1:14" ht="15.75" thickBot="1">
      <c r="A2795" s="33" t="str">
        <f ca="1">IF(C2795=Calculator!$H$27,"F",IF(Daily!D2795+Daily!H2795=0,IF(D2794+H2794&gt;0,"L",""),""))</f>
        <v/>
      </c>
      <c r="B2795" s="34">
        <v>2794</v>
      </c>
      <c r="C2795" s="19">
        <f t="shared" ca="1" si="173"/>
        <v>48724</v>
      </c>
      <c r="D2795" s="29">
        <f t="shared" ca="1" si="175"/>
        <v>0</v>
      </c>
      <c r="E2795" s="29">
        <f ca="1">IF(C2795&lt;Calculator!$D$26,0,IF(DAY($C2795)=1,IF(D2795-Calculator!$G$24&gt;0,Calculator!$G$24,D2795),0))</f>
        <v>0</v>
      </c>
      <c r="F2795" s="29">
        <f ca="1">IF(E2795&gt;0,D2795*Calculator!$G$22/12,0)</f>
        <v>0</v>
      </c>
      <c r="G2795" s="29">
        <f ca="1">IF(E2795&gt;0,(IFERROR(-PMT(Calculator!$G$22/12,Calculator!$G$23*12,Calculator!$G$20),0))-F2795,0)</f>
        <v>0</v>
      </c>
      <c r="H2795" s="29">
        <f t="shared" ca="1" si="176"/>
        <v>0</v>
      </c>
      <c r="I2795" s="29">
        <f t="shared" ca="1" si="174"/>
        <v>0</v>
      </c>
      <c r="J2795" s="30">
        <f>Calculator!$G$40</f>
        <v>6.5000000000000002E-2</v>
      </c>
      <c r="K2795" s="29">
        <f ca="1">IF(C2795&gt;=Calculator!$G$27,IF(DAY($C2795)=1,Calculator!$G$34/2,IF(DAY($C2795)=15,Calculator!$G$34/2,0)),0)</f>
        <v>0</v>
      </c>
      <c r="L2795" s="29">
        <f ca="1">IF(DAY($C2795)=28,IF(H2795=0,0,Calculator!$G$35),0)</f>
        <v>0</v>
      </c>
      <c r="M2795" s="29">
        <f ca="1">IF(I2795&gt;0,IF(DAY($C2795)=1,SUM(INDIRECT("I"&amp;(ROW(C2794)-DAY(C2794))):I2794),0),0)</f>
        <v>0</v>
      </c>
      <c r="N2795" s="29">
        <f ca="1">IF(C2795&lt;Calculator!$G$27,0,IF(C2795=Calculator!$G$27,Calculator!$G$39,IF(H2795-K2795&lt;=0,IF(D2795&gt;Calculator!$G$39,IF(H2795-K2795+E2795+L2795+M2795+Calculator!$G$39&gt;Calculator!$G$39,Calculator!$G$39-(H2795+E2795+L2795+M2795-K2795),Calculator!$G$39),D2795),0)))</f>
        <v>0</v>
      </c>
    </row>
    <row r="2796" spans="1:14" ht="15.75" thickBot="1">
      <c r="A2796" s="33" t="str">
        <f ca="1">IF(C2796=Calculator!$H$27,"F",IF(Daily!D2796+Daily!H2796=0,IF(D2795+H2795&gt;0,"L",""),""))</f>
        <v/>
      </c>
      <c r="B2796" s="34">
        <v>2795</v>
      </c>
      <c r="C2796" s="19">
        <f t="shared" ca="1" si="173"/>
        <v>48725</v>
      </c>
      <c r="D2796" s="29">
        <f t="shared" ca="1" si="175"/>
        <v>0</v>
      </c>
      <c r="E2796" s="29">
        <f ca="1">IF(C2796&lt;Calculator!$D$26,0,IF(DAY($C2796)=1,IF(D2796-Calculator!$G$24&gt;0,Calculator!$G$24,D2796),0))</f>
        <v>0</v>
      </c>
      <c r="F2796" s="29">
        <f ca="1">IF(E2796&gt;0,D2796*Calculator!$G$22/12,0)</f>
        <v>0</v>
      </c>
      <c r="G2796" s="29">
        <f ca="1">IF(E2796&gt;0,(IFERROR(-PMT(Calculator!$G$22/12,Calculator!$G$23*12,Calculator!$G$20),0))-F2796,0)</f>
        <v>0</v>
      </c>
      <c r="H2796" s="29">
        <f t="shared" ca="1" si="176"/>
        <v>0</v>
      </c>
      <c r="I2796" s="29">
        <f t="shared" ca="1" si="174"/>
        <v>0</v>
      </c>
      <c r="J2796" s="30">
        <f>Calculator!$G$40</f>
        <v>6.5000000000000002E-2</v>
      </c>
      <c r="K2796" s="29">
        <f ca="1">IF(C2796&gt;=Calculator!$G$27,IF(DAY($C2796)=1,Calculator!$G$34/2,IF(DAY($C2796)=15,Calculator!$G$34/2,0)),0)</f>
        <v>0</v>
      </c>
      <c r="L2796" s="29">
        <f ca="1">IF(DAY($C2796)=28,IF(H2796=0,0,Calculator!$G$35),0)</f>
        <v>0</v>
      </c>
      <c r="M2796" s="29">
        <f ca="1">IF(I2796&gt;0,IF(DAY($C2796)=1,SUM(INDIRECT("I"&amp;(ROW(C2795)-DAY(C2795))):I2795),0),0)</f>
        <v>0</v>
      </c>
      <c r="N2796" s="29">
        <f ca="1">IF(C2796&lt;Calculator!$G$27,0,IF(C2796=Calculator!$G$27,Calculator!$G$39,IF(H2796-K2796&lt;=0,IF(D2796&gt;Calculator!$G$39,IF(H2796-K2796+E2796+L2796+M2796+Calculator!$G$39&gt;Calculator!$G$39,Calculator!$G$39-(H2796+E2796+L2796+M2796-K2796),Calculator!$G$39),D2796),0)))</f>
        <v>0</v>
      </c>
    </row>
    <row r="2797" spans="1:14" ht="15.75" thickBot="1">
      <c r="A2797" s="33" t="str">
        <f ca="1">IF(C2797=Calculator!$H$27,"F",IF(Daily!D2797+Daily!H2797=0,IF(D2796+H2796&gt;0,"L",""),""))</f>
        <v/>
      </c>
      <c r="B2797" s="34">
        <v>2796</v>
      </c>
      <c r="C2797" s="19">
        <f t="shared" ca="1" si="173"/>
        <v>48726</v>
      </c>
      <c r="D2797" s="29">
        <f t="shared" ca="1" si="175"/>
        <v>0</v>
      </c>
      <c r="E2797" s="29">
        <f ca="1">IF(C2797&lt;Calculator!$D$26,0,IF(DAY($C2797)=1,IF(D2797-Calculator!$G$24&gt;0,Calculator!$G$24,D2797),0))</f>
        <v>0</v>
      </c>
      <c r="F2797" s="29">
        <f ca="1">IF(E2797&gt;0,D2797*Calculator!$G$22/12,0)</f>
        <v>0</v>
      </c>
      <c r="G2797" s="29">
        <f ca="1">IF(E2797&gt;0,(IFERROR(-PMT(Calculator!$G$22/12,Calculator!$G$23*12,Calculator!$G$20),0))-F2797,0)</f>
        <v>0</v>
      </c>
      <c r="H2797" s="29">
        <f t="shared" ca="1" si="176"/>
        <v>0</v>
      </c>
      <c r="I2797" s="29">
        <f t="shared" ca="1" si="174"/>
        <v>0</v>
      </c>
      <c r="J2797" s="30">
        <f>Calculator!$G$40</f>
        <v>6.5000000000000002E-2</v>
      </c>
      <c r="K2797" s="29">
        <f ca="1">IF(C2797&gt;=Calculator!$G$27,IF(DAY($C2797)=1,Calculator!$G$34/2,IF(DAY($C2797)=15,Calculator!$G$34/2,0)),0)</f>
        <v>0</v>
      </c>
      <c r="L2797" s="29">
        <f ca="1">IF(DAY($C2797)=28,IF(H2797=0,0,Calculator!$G$35),0)</f>
        <v>0</v>
      </c>
      <c r="M2797" s="29">
        <f ca="1">IF(I2797&gt;0,IF(DAY($C2797)=1,SUM(INDIRECT("I"&amp;(ROW(C2796)-DAY(C2796))):I2796),0),0)</f>
        <v>0</v>
      </c>
      <c r="N2797" s="29">
        <f ca="1">IF(C2797&lt;Calculator!$G$27,0,IF(C2797=Calculator!$G$27,Calculator!$G$39,IF(H2797-K2797&lt;=0,IF(D2797&gt;Calculator!$G$39,IF(H2797-K2797+E2797+L2797+M2797+Calculator!$G$39&gt;Calculator!$G$39,Calculator!$G$39-(H2797+E2797+L2797+M2797-K2797),Calculator!$G$39),D2797),0)))</f>
        <v>0</v>
      </c>
    </row>
    <row r="2798" spans="1:14" ht="15.75" thickBot="1">
      <c r="A2798" s="33" t="str">
        <f ca="1">IF(C2798=Calculator!$H$27,"F",IF(Daily!D2798+Daily!H2798=0,IF(D2797+H2797&gt;0,"L",""),""))</f>
        <v/>
      </c>
      <c r="B2798" s="34">
        <v>2797</v>
      </c>
      <c r="C2798" s="19">
        <f t="shared" ca="1" si="173"/>
        <v>48727</v>
      </c>
      <c r="D2798" s="29">
        <f t="shared" ca="1" si="175"/>
        <v>0</v>
      </c>
      <c r="E2798" s="29">
        <f ca="1">IF(C2798&lt;Calculator!$D$26,0,IF(DAY($C2798)=1,IF(D2798-Calculator!$G$24&gt;0,Calculator!$G$24,D2798),0))</f>
        <v>0</v>
      </c>
      <c r="F2798" s="29">
        <f ca="1">IF(E2798&gt;0,D2798*Calculator!$G$22/12,0)</f>
        <v>0</v>
      </c>
      <c r="G2798" s="29">
        <f ca="1">IF(E2798&gt;0,(IFERROR(-PMT(Calculator!$G$22/12,Calculator!$G$23*12,Calculator!$G$20),0))-F2798,0)</f>
        <v>0</v>
      </c>
      <c r="H2798" s="29">
        <f t="shared" ca="1" si="176"/>
        <v>0</v>
      </c>
      <c r="I2798" s="29">
        <f t="shared" ca="1" si="174"/>
        <v>0</v>
      </c>
      <c r="J2798" s="30">
        <f>Calculator!$G$40</f>
        <v>6.5000000000000002E-2</v>
      </c>
      <c r="K2798" s="29">
        <f ca="1">IF(C2798&gt;=Calculator!$G$27,IF(DAY($C2798)=1,Calculator!$G$34/2,IF(DAY($C2798)=15,Calculator!$G$34/2,0)),0)</f>
        <v>0</v>
      </c>
      <c r="L2798" s="29">
        <f ca="1">IF(DAY($C2798)=28,IF(H2798=0,0,Calculator!$G$35),0)</f>
        <v>0</v>
      </c>
      <c r="M2798" s="29">
        <f ca="1">IF(I2798&gt;0,IF(DAY($C2798)=1,SUM(INDIRECT("I"&amp;(ROW(C2797)-DAY(C2797))):I2797),0),0)</f>
        <v>0</v>
      </c>
      <c r="N2798" s="29">
        <f ca="1">IF(C2798&lt;Calculator!$G$27,0,IF(C2798=Calculator!$G$27,Calculator!$G$39,IF(H2798-K2798&lt;=0,IF(D2798&gt;Calculator!$G$39,IF(H2798-K2798+E2798+L2798+M2798+Calculator!$G$39&gt;Calculator!$G$39,Calculator!$G$39-(H2798+E2798+L2798+M2798-K2798),Calculator!$G$39),D2798),0)))</f>
        <v>0</v>
      </c>
    </row>
    <row r="2799" spans="1:14" ht="15.75" thickBot="1">
      <c r="A2799" s="33" t="str">
        <f ca="1">IF(C2799=Calculator!$H$27,"F",IF(Daily!D2799+Daily!H2799=0,IF(D2798+H2798&gt;0,"L",""),""))</f>
        <v/>
      </c>
      <c r="B2799" s="34">
        <v>2798</v>
      </c>
      <c r="C2799" s="19">
        <f t="shared" ca="1" si="173"/>
        <v>48728</v>
      </c>
      <c r="D2799" s="29">
        <f t="shared" ca="1" si="175"/>
        <v>0</v>
      </c>
      <c r="E2799" s="29">
        <f ca="1">IF(C2799&lt;Calculator!$D$26,0,IF(DAY($C2799)=1,IF(D2799-Calculator!$G$24&gt;0,Calculator!$G$24,D2799),0))</f>
        <v>0</v>
      </c>
      <c r="F2799" s="29">
        <f ca="1">IF(E2799&gt;0,D2799*Calculator!$G$22/12,0)</f>
        <v>0</v>
      </c>
      <c r="G2799" s="29">
        <f ca="1">IF(E2799&gt;0,(IFERROR(-PMT(Calculator!$G$22/12,Calculator!$G$23*12,Calculator!$G$20),0))-F2799,0)</f>
        <v>0</v>
      </c>
      <c r="H2799" s="29">
        <f t="shared" ca="1" si="176"/>
        <v>0</v>
      </c>
      <c r="I2799" s="29">
        <f t="shared" ca="1" si="174"/>
        <v>0</v>
      </c>
      <c r="J2799" s="30">
        <f>Calculator!$G$40</f>
        <v>6.5000000000000002E-2</v>
      </c>
      <c r="K2799" s="29">
        <f ca="1">IF(C2799&gt;=Calculator!$G$27,IF(DAY($C2799)=1,Calculator!$G$34/2,IF(DAY($C2799)=15,Calculator!$G$34/2,0)),0)</f>
        <v>0</v>
      </c>
      <c r="L2799" s="29">
        <f ca="1">IF(DAY($C2799)=28,IF(H2799=0,0,Calculator!$G$35),0)</f>
        <v>0</v>
      </c>
      <c r="M2799" s="29">
        <f ca="1">IF(I2799&gt;0,IF(DAY($C2799)=1,SUM(INDIRECT("I"&amp;(ROW(C2798)-DAY(C2798))):I2798),0),0)</f>
        <v>0</v>
      </c>
      <c r="N2799" s="29">
        <f ca="1">IF(C2799&lt;Calculator!$G$27,0,IF(C2799=Calculator!$G$27,Calculator!$G$39,IF(H2799-K2799&lt;=0,IF(D2799&gt;Calculator!$G$39,IF(H2799-K2799+E2799+L2799+M2799+Calculator!$G$39&gt;Calculator!$G$39,Calculator!$G$39-(H2799+E2799+L2799+M2799-K2799),Calculator!$G$39),D2799),0)))</f>
        <v>0</v>
      </c>
    </row>
    <row r="2800" spans="1:14" ht="15.75" thickBot="1">
      <c r="A2800" s="33" t="str">
        <f ca="1">IF(C2800=Calculator!$H$27,"F",IF(Daily!D2800+Daily!H2800=0,IF(D2799+H2799&gt;0,"L",""),""))</f>
        <v/>
      </c>
      <c r="B2800" s="34">
        <v>2799</v>
      </c>
      <c r="C2800" s="19">
        <f t="shared" ca="1" si="173"/>
        <v>48729</v>
      </c>
      <c r="D2800" s="29">
        <f t="shared" ca="1" si="175"/>
        <v>0</v>
      </c>
      <c r="E2800" s="29">
        <f ca="1">IF(C2800&lt;Calculator!$D$26,0,IF(DAY($C2800)=1,IF(D2800-Calculator!$G$24&gt;0,Calculator!$G$24,D2800),0))</f>
        <v>0</v>
      </c>
      <c r="F2800" s="29">
        <f ca="1">IF(E2800&gt;0,D2800*Calculator!$G$22/12,0)</f>
        <v>0</v>
      </c>
      <c r="G2800" s="29">
        <f ca="1">IF(E2800&gt;0,(IFERROR(-PMT(Calculator!$G$22/12,Calculator!$G$23*12,Calculator!$G$20),0))-F2800,0)</f>
        <v>0</v>
      </c>
      <c r="H2800" s="29">
        <f t="shared" ca="1" si="176"/>
        <v>0</v>
      </c>
      <c r="I2800" s="29">
        <f t="shared" ca="1" si="174"/>
        <v>0</v>
      </c>
      <c r="J2800" s="30">
        <f>Calculator!$G$40</f>
        <v>6.5000000000000002E-2</v>
      </c>
      <c r="K2800" s="29">
        <f ca="1">IF(C2800&gt;=Calculator!$G$27,IF(DAY($C2800)=1,Calculator!$G$34/2,IF(DAY($C2800)=15,Calculator!$G$34/2,0)),0)</f>
        <v>0</v>
      </c>
      <c r="L2800" s="29">
        <f ca="1">IF(DAY($C2800)=28,IF(H2800=0,0,Calculator!$G$35),0)</f>
        <v>0</v>
      </c>
      <c r="M2800" s="29">
        <f ca="1">IF(I2800&gt;0,IF(DAY($C2800)=1,SUM(INDIRECT("I"&amp;(ROW(C2799)-DAY(C2799))):I2799),0),0)</f>
        <v>0</v>
      </c>
      <c r="N2800" s="29">
        <f ca="1">IF(C2800&lt;Calculator!$G$27,0,IF(C2800=Calculator!$G$27,Calculator!$G$39,IF(H2800-K2800&lt;=0,IF(D2800&gt;Calculator!$G$39,IF(H2800-K2800+E2800+L2800+M2800+Calculator!$G$39&gt;Calculator!$G$39,Calculator!$G$39-(H2800+E2800+L2800+M2800-K2800),Calculator!$G$39),D2800),0)))</f>
        <v>0</v>
      </c>
    </row>
    <row r="2801" spans="1:14" ht="15.75" thickBot="1">
      <c r="A2801" s="33" t="str">
        <f ca="1">IF(C2801=Calculator!$H$27,"F",IF(Daily!D2801+Daily!H2801=0,IF(D2800+H2800&gt;0,"L",""),""))</f>
        <v/>
      </c>
      <c r="B2801" s="34">
        <v>2800</v>
      </c>
      <c r="C2801" s="19">
        <f t="shared" ca="1" si="173"/>
        <v>48730</v>
      </c>
      <c r="D2801" s="29">
        <f t="shared" ca="1" si="175"/>
        <v>0</v>
      </c>
      <c r="E2801" s="29">
        <f ca="1">IF(C2801&lt;Calculator!$D$26,0,IF(DAY($C2801)=1,IF(D2801-Calculator!$G$24&gt;0,Calculator!$G$24,D2801),0))</f>
        <v>0</v>
      </c>
      <c r="F2801" s="29">
        <f ca="1">IF(E2801&gt;0,D2801*Calculator!$G$22/12,0)</f>
        <v>0</v>
      </c>
      <c r="G2801" s="29">
        <f ca="1">IF(E2801&gt;0,(IFERROR(-PMT(Calculator!$G$22/12,Calculator!$G$23*12,Calculator!$G$20),0))-F2801,0)</f>
        <v>0</v>
      </c>
      <c r="H2801" s="29">
        <f t="shared" ca="1" si="176"/>
        <v>0</v>
      </c>
      <c r="I2801" s="29">
        <f t="shared" ca="1" si="174"/>
        <v>0</v>
      </c>
      <c r="J2801" s="30">
        <f>Calculator!$G$40</f>
        <v>6.5000000000000002E-2</v>
      </c>
      <c r="K2801" s="29">
        <f ca="1">IF(C2801&gt;=Calculator!$G$27,IF(DAY($C2801)=1,Calculator!$G$34/2,IF(DAY($C2801)=15,Calculator!$G$34/2,0)),0)</f>
        <v>0</v>
      </c>
      <c r="L2801" s="29">
        <f ca="1">IF(DAY($C2801)=28,IF(H2801=0,0,Calculator!$G$35),0)</f>
        <v>0</v>
      </c>
      <c r="M2801" s="29">
        <f ca="1">IF(I2801&gt;0,IF(DAY($C2801)=1,SUM(INDIRECT("I"&amp;(ROW(C2800)-DAY(C2800))):I2800),0),0)</f>
        <v>0</v>
      </c>
      <c r="N2801" s="29">
        <f ca="1">IF(C2801&lt;Calculator!$G$27,0,IF(C2801=Calculator!$G$27,Calculator!$G$39,IF(H2801-K2801&lt;=0,IF(D2801&gt;Calculator!$G$39,IF(H2801-K2801+E2801+L2801+M2801+Calculator!$G$39&gt;Calculator!$G$39,Calculator!$G$39-(H2801+E2801+L2801+M2801-K2801),Calculator!$G$39),D2801),0)))</f>
        <v>0</v>
      </c>
    </row>
    <row r="2802" spans="1:14" ht="15.75" thickBot="1">
      <c r="A2802" s="33" t="str">
        <f ca="1">IF(C2802=Calculator!$H$27,"F",IF(Daily!D2802+Daily!H2802=0,IF(D2801+H2801&gt;0,"L",""),""))</f>
        <v/>
      </c>
      <c r="B2802" s="34">
        <v>2801</v>
      </c>
      <c r="C2802" s="19">
        <f t="shared" ca="1" si="173"/>
        <v>48731</v>
      </c>
      <c r="D2802" s="29">
        <f t="shared" ca="1" si="175"/>
        <v>0</v>
      </c>
      <c r="E2802" s="29">
        <f ca="1">IF(C2802&lt;Calculator!$D$26,0,IF(DAY($C2802)=1,IF(D2802-Calculator!$G$24&gt;0,Calculator!$G$24,D2802),0))</f>
        <v>0</v>
      </c>
      <c r="F2802" s="29">
        <f ca="1">IF(E2802&gt;0,D2802*Calculator!$G$22/12,0)</f>
        <v>0</v>
      </c>
      <c r="G2802" s="29">
        <f ca="1">IF(E2802&gt;0,(IFERROR(-PMT(Calculator!$G$22/12,Calculator!$G$23*12,Calculator!$G$20),0))-F2802,0)</f>
        <v>0</v>
      </c>
      <c r="H2802" s="29">
        <f t="shared" ca="1" si="176"/>
        <v>0</v>
      </c>
      <c r="I2802" s="29">
        <f t="shared" ca="1" si="174"/>
        <v>0</v>
      </c>
      <c r="J2802" s="30">
        <f>Calculator!$G$40</f>
        <v>6.5000000000000002E-2</v>
      </c>
      <c r="K2802" s="29">
        <f ca="1">IF(C2802&gt;=Calculator!$G$27,IF(DAY($C2802)=1,Calculator!$G$34/2,IF(DAY($C2802)=15,Calculator!$G$34/2,0)),0)</f>
        <v>4500</v>
      </c>
      <c r="L2802" s="29">
        <f ca="1">IF(DAY($C2802)=28,IF(H2802=0,0,Calculator!$G$35),0)</f>
        <v>0</v>
      </c>
      <c r="M2802" s="29">
        <f ca="1">IF(I2802&gt;0,IF(DAY($C2802)=1,SUM(INDIRECT("I"&amp;(ROW(C2801)-DAY(C2801))):I2801),0),0)</f>
        <v>0</v>
      </c>
      <c r="N2802" s="29">
        <f ca="1">IF(C2802&lt;Calculator!$G$27,0,IF(C2802=Calculator!$G$27,Calculator!$G$39,IF(H2802-K2802&lt;=0,IF(D2802&gt;Calculator!$G$39,IF(H2802-K2802+E2802+L2802+M2802+Calculator!$G$39&gt;Calculator!$G$39,Calculator!$G$39-(H2802+E2802+L2802+M2802-K2802),Calculator!$G$39),D2802),0)))</f>
        <v>0</v>
      </c>
    </row>
    <row r="2803" spans="1:14" ht="15.75" thickBot="1">
      <c r="A2803" s="33" t="str">
        <f ca="1">IF(C2803=Calculator!$H$27,"F",IF(Daily!D2803+Daily!H2803=0,IF(D2802+H2802&gt;0,"L",""),""))</f>
        <v/>
      </c>
      <c r="B2803" s="34">
        <v>2802</v>
      </c>
      <c r="C2803" s="19">
        <f t="shared" ca="1" si="173"/>
        <v>48732</v>
      </c>
      <c r="D2803" s="29">
        <f t="shared" ca="1" si="175"/>
        <v>0</v>
      </c>
      <c r="E2803" s="29">
        <f ca="1">IF(C2803&lt;Calculator!$D$26,0,IF(DAY($C2803)=1,IF(D2803-Calculator!$G$24&gt;0,Calculator!$G$24,D2803),0))</f>
        <v>0</v>
      </c>
      <c r="F2803" s="29">
        <f ca="1">IF(E2803&gt;0,D2803*Calculator!$G$22/12,0)</f>
        <v>0</v>
      </c>
      <c r="G2803" s="29">
        <f ca="1">IF(E2803&gt;0,(IFERROR(-PMT(Calculator!$G$22/12,Calculator!$G$23*12,Calculator!$G$20),0))-F2803,0)</f>
        <v>0</v>
      </c>
      <c r="H2803" s="29">
        <f t="shared" ca="1" si="176"/>
        <v>0</v>
      </c>
      <c r="I2803" s="29">
        <f t="shared" ca="1" si="174"/>
        <v>0</v>
      </c>
      <c r="J2803" s="30">
        <f>Calculator!$G$40</f>
        <v>6.5000000000000002E-2</v>
      </c>
      <c r="K2803" s="29">
        <f ca="1">IF(C2803&gt;=Calculator!$G$27,IF(DAY($C2803)=1,Calculator!$G$34/2,IF(DAY($C2803)=15,Calculator!$G$34/2,0)),0)</f>
        <v>0</v>
      </c>
      <c r="L2803" s="29">
        <f ca="1">IF(DAY($C2803)=28,IF(H2803=0,0,Calculator!$G$35),0)</f>
        <v>0</v>
      </c>
      <c r="M2803" s="29">
        <f ca="1">IF(I2803&gt;0,IF(DAY($C2803)=1,SUM(INDIRECT("I"&amp;(ROW(C2802)-DAY(C2802))):I2802),0),0)</f>
        <v>0</v>
      </c>
      <c r="N2803" s="29">
        <f ca="1">IF(C2803&lt;Calculator!$G$27,0,IF(C2803=Calculator!$G$27,Calculator!$G$39,IF(H2803-K2803&lt;=0,IF(D2803&gt;Calculator!$G$39,IF(H2803-K2803+E2803+L2803+M2803+Calculator!$G$39&gt;Calculator!$G$39,Calculator!$G$39-(H2803+E2803+L2803+M2803-K2803),Calculator!$G$39),D2803),0)))</f>
        <v>0</v>
      </c>
    </row>
    <row r="2804" spans="1:14" ht="15.75" thickBot="1">
      <c r="A2804" s="33" t="str">
        <f ca="1">IF(C2804=Calculator!$H$27,"F",IF(Daily!D2804+Daily!H2804=0,IF(D2803+H2803&gt;0,"L",""),""))</f>
        <v/>
      </c>
      <c r="B2804" s="34">
        <v>2803</v>
      </c>
      <c r="C2804" s="19">
        <f t="shared" ca="1" si="173"/>
        <v>48733</v>
      </c>
      <c r="D2804" s="29">
        <f t="shared" ca="1" si="175"/>
        <v>0</v>
      </c>
      <c r="E2804" s="29">
        <f ca="1">IF(C2804&lt;Calculator!$D$26,0,IF(DAY($C2804)=1,IF(D2804-Calculator!$G$24&gt;0,Calculator!$G$24,D2804),0))</f>
        <v>0</v>
      </c>
      <c r="F2804" s="29">
        <f ca="1">IF(E2804&gt;0,D2804*Calculator!$G$22/12,0)</f>
        <v>0</v>
      </c>
      <c r="G2804" s="29">
        <f ca="1">IF(E2804&gt;0,(IFERROR(-PMT(Calculator!$G$22/12,Calculator!$G$23*12,Calculator!$G$20),0))-F2804,0)</f>
        <v>0</v>
      </c>
      <c r="H2804" s="29">
        <f t="shared" ca="1" si="176"/>
        <v>0</v>
      </c>
      <c r="I2804" s="29">
        <f t="shared" ca="1" si="174"/>
        <v>0</v>
      </c>
      <c r="J2804" s="30">
        <f>Calculator!$G$40</f>
        <v>6.5000000000000002E-2</v>
      </c>
      <c r="K2804" s="29">
        <f ca="1">IF(C2804&gt;=Calculator!$G$27,IF(DAY($C2804)=1,Calculator!$G$34/2,IF(DAY($C2804)=15,Calculator!$G$34/2,0)),0)</f>
        <v>0</v>
      </c>
      <c r="L2804" s="29">
        <f ca="1">IF(DAY($C2804)=28,IF(H2804=0,0,Calculator!$G$35),0)</f>
        <v>0</v>
      </c>
      <c r="M2804" s="29">
        <f ca="1">IF(I2804&gt;0,IF(DAY($C2804)=1,SUM(INDIRECT("I"&amp;(ROW(C2803)-DAY(C2803))):I2803),0),0)</f>
        <v>0</v>
      </c>
      <c r="N2804" s="29">
        <f ca="1">IF(C2804&lt;Calculator!$G$27,0,IF(C2804=Calculator!$G$27,Calculator!$G$39,IF(H2804-K2804&lt;=0,IF(D2804&gt;Calculator!$G$39,IF(H2804-K2804+E2804+L2804+M2804+Calculator!$G$39&gt;Calculator!$G$39,Calculator!$G$39-(H2804+E2804+L2804+M2804-K2804),Calculator!$G$39),D2804),0)))</f>
        <v>0</v>
      </c>
    </row>
    <row r="2805" spans="1:14" ht="15.75" thickBot="1">
      <c r="A2805" s="33" t="str">
        <f ca="1">IF(C2805=Calculator!$H$27,"F",IF(Daily!D2805+Daily!H2805=0,IF(D2804+H2804&gt;0,"L",""),""))</f>
        <v/>
      </c>
      <c r="B2805" s="34">
        <v>2804</v>
      </c>
      <c r="C2805" s="19">
        <f t="shared" ca="1" si="173"/>
        <v>48734</v>
      </c>
      <c r="D2805" s="29">
        <f t="shared" ca="1" si="175"/>
        <v>0</v>
      </c>
      <c r="E2805" s="29">
        <f ca="1">IF(C2805&lt;Calculator!$D$26,0,IF(DAY($C2805)=1,IF(D2805-Calculator!$G$24&gt;0,Calculator!$G$24,D2805),0))</f>
        <v>0</v>
      </c>
      <c r="F2805" s="29">
        <f ca="1">IF(E2805&gt;0,D2805*Calculator!$G$22/12,0)</f>
        <v>0</v>
      </c>
      <c r="G2805" s="29">
        <f ca="1">IF(E2805&gt;0,(IFERROR(-PMT(Calculator!$G$22/12,Calculator!$G$23*12,Calculator!$G$20),0))-F2805,0)</f>
        <v>0</v>
      </c>
      <c r="H2805" s="29">
        <f t="shared" ca="1" si="176"/>
        <v>0</v>
      </c>
      <c r="I2805" s="29">
        <f t="shared" ca="1" si="174"/>
        <v>0</v>
      </c>
      <c r="J2805" s="30">
        <f>Calculator!$G$40</f>
        <v>6.5000000000000002E-2</v>
      </c>
      <c r="K2805" s="29">
        <f ca="1">IF(C2805&gt;=Calculator!$G$27,IF(DAY($C2805)=1,Calculator!$G$34/2,IF(DAY($C2805)=15,Calculator!$G$34/2,0)),0)</f>
        <v>0</v>
      </c>
      <c r="L2805" s="29">
        <f ca="1">IF(DAY($C2805)=28,IF(H2805=0,0,Calculator!$G$35),0)</f>
        <v>0</v>
      </c>
      <c r="M2805" s="29">
        <f ca="1">IF(I2805&gt;0,IF(DAY($C2805)=1,SUM(INDIRECT("I"&amp;(ROW(C2804)-DAY(C2804))):I2804),0),0)</f>
        <v>0</v>
      </c>
      <c r="N2805" s="29">
        <f ca="1">IF(C2805&lt;Calculator!$G$27,0,IF(C2805=Calculator!$G$27,Calculator!$G$39,IF(H2805-K2805&lt;=0,IF(D2805&gt;Calculator!$G$39,IF(H2805-K2805+E2805+L2805+M2805+Calculator!$G$39&gt;Calculator!$G$39,Calculator!$G$39-(H2805+E2805+L2805+M2805-K2805),Calculator!$G$39),D2805),0)))</f>
        <v>0</v>
      </c>
    </row>
    <row r="2806" spans="1:14" ht="15.75" thickBot="1">
      <c r="A2806" s="33" t="str">
        <f ca="1">IF(C2806=Calculator!$H$27,"F",IF(Daily!D2806+Daily!H2806=0,IF(D2805+H2805&gt;0,"L",""),""))</f>
        <v/>
      </c>
      <c r="B2806" s="34">
        <v>2805</v>
      </c>
      <c r="C2806" s="19">
        <f t="shared" ca="1" si="173"/>
        <v>48735</v>
      </c>
      <c r="D2806" s="29">
        <f t="shared" ca="1" si="175"/>
        <v>0</v>
      </c>
      <c r="E2806" s="29">
        <f ca="1">IF(C2806&lt;Calculator!$D$26,0,IF(DAY($C2806)=1,IF(D2806-Calculator!$G$24&gt;0,Calculator!$G$24,D2806),0))</f>
        <v>0</v>
      </c>
      <c r="F2806" s="29">
        <f ca="1">IF(E2806&gt;0,D2806*Calculator!$G$22/12,0)</f>
        <v>0</v>
      </c>
      <c r="G2806" s="29">
        <f ca="1">IF(E2806&gt;0,(IFERROR(-PMT(Calculator!$G$22/12,Calculator!$G$23*12,Calculator!$G$20),0))-F2806,0)</f>
        <v>0</v>
      </c>
      <c r="H2806" s="29">
        <f t="shared" ca="1" si="176"/>
        <v>0</v>
      </c>
      <c r="I2806" s="29">
        <f t="shared" ca="1" si="174"/>
        <v>0</v>
      </c>
      <c r="J2806" s="30">
        <f>Calculator!$G$40</f>
        <v>6.5000000000000002E-2</v>
      </c>
      <c r="K2806" s="29">
        <f ca="1">IF(C2806&gt;=Calculator!$G$27,IF(DAY($C2806)=1,Calculator!$G$34/2,IF(DAY($C2806)=15,Calculator!$G$34/2,0)),0)</f>
        <v>0</v>
      </c>
      <c r="L2806" s="29">
        <f ca="1">IF(DAY($C2806)=28,IF(H2806=0,0,Calculator!$G$35),0)</f>
        <v>0</v>
      </c>
      <c r="M2806" s="29">
        <f ca="1">IF(I2806&gt;0,IF(DAY($C2806)=1,SUM(INDIRECT("I"&amp;(ROW(C2805)-DAY(C2805))):I2805),0),0)</f>
        <v>0</v>
      </c>
      <c r="N2806" s="29">
        <f ca="1">IF(C2806&lt;Calculator!$G$27,0,IF(C2806=Calculator!$G$27,Calculator!$G$39,IF(H2806-K2806&lt;=0,IF(D2806&gt;Calculator!$G$39,IF(H2806-K2806+E2806+L2806+M2806+Calculator!$G$39&gt;Calculator!$G$39,Calculator!$G$39-(H2806+E2806+L2806+M2806-K2806),Calculator!$G$39),D2806),0)))</f>
        <v>0</v>
      </c>
    </row>
    <row r="2807" spans="1:14" ht="15.75" thickBot="1">
      <c r="A2807" s="33" t="str">
        <f ca="1">IF(C2807=Calculator!$H$27,"F",IF(Daily!D2807+Daily!H2807=0,IF(D2806+H2806&gt;0,"L",""),""))</f>
        <v/>
      </c>
      <c r="B2807" s="34">
        <v>2806</v>
      </c>
      <c r="C2807" s="19">
        <f t="shared" ca="1" si="173"/>
        <v>48736</v>
      </c>
      <c r="D2807" s="29">
        <f t="shared" ca="1" si="175"/>
        <v>0</v>
      </c>
      <c r="E2807" s="29">
        <f ca="1">IF(C2807&lt;Calculator!$D$26,0,IF(DAY($C2807)=1,IF(D2807-Calculator!$G$24&gt;0,Calculator!$G$24,D2807),0))</f>
        <v>0</v>
      </c>
      <c r="F2807" s="29">
        <f ca="1">IF(E2807&gt;0,D2807*Calculator!$G$22/12,0)</f>
        <v>0</v>
      </c>
      <c r="G2807" s="29">
        <f ca="1">IF(E2807&gt;0,(IFERROR(-PMT(Calculator!$G$22/12,Calculator!$G$23*12,Calculator!$G$20),0))-F2807,0)</f>
        <v>0</v>
      </c>
      <c r="H2807" s="29">
        <f t="shared" ca="1" si="176"/>
        <v>0</v>
      </c>
      <c r="I2807" s="29">
        <f t="shared" ca="1" si="174"/>
        <v>0</v>
      </c>
      <c r="J2807" s="30">
        <f>Calculator!$G$40</f>
        <v>6.5000000000000002E-2</v>
      </c>
      <c r="K2807" s="29">
        <f ca="1">IF(C2807&gt;=Calculator!$G$27,IF(DAY($C2807)=1,Calculator!$G$34/2,IF(DAY($C2807)=15,Calculator!$G$34/2,0)),0)</f>
        <v>0</v>
      </c>
      <c r="L2807" s="29">
        <f ca="1">IF(DAY($C2807)=28,IF(H2807=0,0,Calculator!$G$35),0)</f>
        <v>0</v>
      </c>
      <c r="M2807" s="29">
        <f ca="1">IF(I2807&gt;0,IF(DAY($C2807)=1,SUM(INDIRECT("I"&amp;(ROW(C2806)-DAY(C2806))):I2806),0),0)</f>
        <v>0</v>
      </c>
      <c r="N2807" s="29">
        <f ca="1">IF(C2807&lt;Calculator!$G$27,0,IF(C2807=Calculator!$G$27,Calculator!$G$39,IF(H2807-K2807&lt;=0,IF(D2807&gt;Calculator!$G$39,IF(H2807-K2807+E2807+L2807+M2807+Calculator!$G$39&gt;Calculator!$G$39,Calculator!$G$39-(H2807+E2807+L2807+M2807-K2807),Calculator!$G$39),D2807),0)))</f>
        <v>0</v>
      </c>
    </row>
    <row r="2808" spans="1:14" ht="15.75" thickBot="1">
      <c r="A2808" s="33" t="str">
        <f ca="1">IF(C2808=Calculator!$H$27,"F",IF(Daily!D2808+Daily!H2808=0,IF(D2807+H2807&gt;0,"L",""),""))</f>
        <v/>
      </c>
      <c r="B2808" s="34">
        <v>2807</v>
      </c>
      <c r="C2808" s="19">
        <f t="shared" ca="1" si="173"/>
        <v>48737</v>
      </c>
      <c r="D2808" s="29">
        <f t="shared" ca="1" si="175"/>
        <v>0</v>
      </c>
      <c r="E2808" s="29">
        <f ca="1">IF(C2808&lt;Calculator!$D$26,0,IF(DAY($C2808)=1,IF(D2808-Calculator!$G$24&gt;0,Calculator!$G$24,D2808),0))</f>
        <v>0</v>
      </c>
      <c r="F2808" s="29">
        <f ca="1">IF(E2808&gt;0,D2808*Calculator!$G$22/12,0)</f>
        <v>0</v>
      </c>
      <c r="G2808" s="29">
        <f ca="1">IF(E2808&gt;0,(IFERROR(-PMT(Calculator!$G$22/12,Calculator!$G$23*12,Calculator!$G$20),0))-F2808,0)</f>
        <v>0</v>
      </c>
      <c r="H2808" s="29">
        <f t="shared" ca="1" si="176"/>
        <v>0</v>
      </c>
      <c r="I2808" s="29">
        <f t="shared" ca="1" si="174"/>
        <v>0</v>
      </c>
      <c r="J2808" s="30">
        <f>Calculator!$G$40</f>
        <v>6.5000000000000002E-2</v>
      </c>
      <c r="K2808" s="29">
        <f ca="1">IF(C2808&gt;=Calculator!$G$27,IF(DAY($C2808)=1,Calculator!$G$34/2,IF(DAY($C2808)=15,Calculator!$G$34/2,0)),0)</f>
        <v>0</v>
      </c>
      <c r="L2808" s="29">
        <f ca="1">IF(DAY($C2808)=28,IF(H2808=0,0,Calculator!$G$35),0)</f>
        <v>0</v>
      </c>
      <c r="M2808" s="29">
        <f ca="1">IF(I2808&gt;0,IF(DAY($C2808)=1,SUM(INDIRECT("I"&amp;(ROW(C2807)-DAY(C2807))):I2807),0),0)</f>
        <v>0</v>
      </c>
      <c r="N2808" s="29">
        <f ca="1">IF(C2808&lt;Calculator!$G$27,0,IF(C2808=Calculator!$G$27,Calculator!$G$39,IF(H2808-K2808&lt;=0,IF(D2808&gt;Calculator!$G$39,IF(H2808-K2808+E2808+L2808+M2808+Calculator!$G$39&gt;Calculator!$G$39,Calculator!$G$39-(H2808+E2808+L2808+M2808-K2808),Calculator!$G$39),D2808),0)))</f>
        <v>0</v>
      </c>
    </row>
    <row r="2809" spans="1:14" ht="15.75" thickBot="1">
      <c r="A2809" s="33" t="str">
        <f ca="1">IF(C2809=Calculator!$H$27,"F",IF(Daily!D2809+Daily!H2809=0,IF(D2808+H2808&gt;0,"L",""),""))</f>
        <v/>
      </c>
      <c r="B2809" s="34">
        <v>2808</v>
      </c>
      <c r="C2809" s="19">
        <f t="shared" ca="1" si="173"/>
        <v>48738</v>
      </c>
      <c r="D2809" s="29">
        <f t="shared" ca="1" si="175"/>
        <v>0</v>
      </c>
      <c r="E2809" s="29">
        <f ca="1">IF(C2809&lt;Calculator!$D$26,0,IF(DAY($C2809)=1,IF(D2809-Calculator!$G$24&gt;0,Calculator!$G$24,D2809),0))</f>
        <v>0</v>
      </c>
      <c r="F2809" s="29">
        <f ca="1">IF(E2809&gt;0,D2809*Calculator!$G$22/12,0)</f>
        <v>0</v>
      </c>
      <c r="G2809" s="29">
        <f ca="1">IF(E2809&gt;0,(IFERROR(-PMT(Calculator!$G$22/12,Calculator!$G$23*12,Calculator!$G$20),0))-F2809,0)</f>
        <v>0</v>
      </c>
      <c r="H2809" s="29">
        <f t="shared" ca="1" si="176"/>
        <v>0</v>
      </c>
      <c r="I2809" s="29">
        <f t="shared" ca="1" si="174"/>
        <v>0</v>
      </c>
      <c r="J2809" s="30">
        <f>Calculator!$G$40</f>
        <v>6.5000000000000002E-2</v>
      </c>
      <c r="K2809" s="29">
        <f ca="1">IF(C2809&gt;=Calculator!$G$27,IF(DAY($C2809)=1,Calculator!$G$34/2,IF(DAY($C2809)=15,Calculator!$G$34/2,0)),0)</f>
        <v>0</v>
      </c>
      <c r="L2809" s="29">
        <f ca="1">IF(DAY($C2809)=28,IF(H2809=0,0,Calculator!$G$35),0)</f>
        <v>0</v>
      </c>
      <c r="M2809" s="29">
        <f ca="1">IF(I2809&gt;0,IF(DAY($C2809)=1,SUM(INDIRECT("I"&amp;(ROW(C2808)-DAY(C2808))):I2808),0),0)</f>
        <v>0</v>
      </c>
      <c r="N2809" s="29">
        <f ca="1">IF(C2809&lt;Calculator!$G$27,0,IF(C2809=Calculator!$G$27,Calculator!$G$39,IF(H2809-K2809&lt;=0,IF(D2809&gt;Calculator!$G$39,IF(H2809-K2809+E2809+L2809+M2809+Calculator!$G$39&gt;Calculator!$G$39,Calculator!$G$39-(H2809+E2809+L2809+M2809-K2809),Calculator!$G$39),D2809),0)))</f>
        <v>0</v>
      </c>
    </row>
    <row r="2810" spans="1:14" ht="15.75" thickBot="1">
      <c r="A2810" s="33" t="str">
        <f ca="1">IF(C2810=Calculator!$H$27,"F",IF(Daily!D2810+Daily!H2810=0,IF(D2809+H2809&gt;0,"L",""),""))</f>
        <v/>
      </c>
      <c r="B2810" s="34">
        <v>2809</v>
      </c>
      <c r="C2810" s="19">
        <f t="shared" ca="1" si="173"/>
        <v>48739</v>
      </c>
      <c r="D2810" s="29">
        <f t="shared" ca="1" si="175"/>
        <v>0</v>
      </c>
      <c r="E2810" s="29">
        <f ca="1">IF(C2810&lt;Calculator!$D$26,0,IF(DAY($C2810)=1,IF(D2810-Calculator!$G$24&gt;0,Calculator!$G$24,D2810),0))</f>
        <v>0</v>
      </c>
      <c r="F2810" s="29">
        <f ca="1">IF(E2810&gt;0,D2810*Calculator!$G$22/12,0)</f>
        <v>0</v>
      </c>
      <c r="G2810" s="29">
        <f ca="1">IF(E2810&gt;0,(IFERROR(-PMT(Calculator!$G$22/12,Calculator!$G$23*12,Calculator!$G$20),0))-F2810,0)</f>
        <v>0</v>
      </c>
      <c r="H2810" s="29">
        <f t="shared" ca="1" si="176"/>
        <v>0</v>
      </c>
      <c r="I2810" s="29">
        <f t="shared" ca="1" si="174"/>
        <v>0</v>
      </c>
      <c r="J2810" s="30">
        <f>Calculator!$G$40</f>
        <v>6.5000000000000002E-2</v>
      </c>
      <c r="K2810" s="29">
        <f ca="1">IF(C2810&gt;=Calculator!$G$27,IF(DAY($C2810)=1,Calculator!$G$34/2,IF(DAY($C2810)=15,Calculator!$G$34/2,0)),0)</f>
        <v>0</v>
      </c>
      <c r="L2810" s="29">
        <f ca="1">IF(DAY($C2810)=28,IF(H2810=0,0,Calculator!$G$35),0)</f>
        <v>0</v>
      </c>
      <c r="M2810" s="29">
        <f ca="1">IF(I2810&gt;0,IF(DAY($C2810)=1,SUM(INDIRECT("I"&amp;(ROW(C2809)-DAY(C2809))):I2809),0),0)</f>
        <v>0</v>
      </c>
      <c r="N2810" s="29">
        <f ca="1">IF(C2810&lt;Calculator!$G$27,0,IF(C2810=Calculator!$G$27,Calculator!$G$39,IF(H2810-K2810&lt;=0,IF(D2810&gt;Calculator!$G$39,IF(H2810-K2810+E2810+L2810+M2810+Calculator!$G$39&gt;Calculator!$G$39,Calculator!$G$39-(H2810+E2810+L2810+M2810-K2810),Calculator!$G$39),D2810),0)))</f>
        <v>0</v>
      </c>
    </row>
    <row r="2811" spans="1:14" ht="15.75" thickBot="1">
      <c r="A2811" s="33" t="str">
        <f ca="1">IF(C2811=Calculator!$H$27,"F",IF(Daily!D2811+Daily!H2811=0,IF(D2810+H2810&gt;0,"L",""),""))</f>
        <v/>
      </c>
      <c r="B2811" s="34">
        <v>2810</v>
      </c>
      <c r="C2811" s="19">
        <f t="shared" ca="1" si="173"/>
        <v>48740</v>
      </c>
      <c r="D2811" s="29">
        <f t="shared" ca="1" si="175"/>
        <v>0</v>
      </c>
      <c r="E2811" s="29">
        <f ca="1">IF(C2811&lt;Calculator!$D$26,0,IF(DAY($C2811)=1,IF(D2811-Calculator!$G$24&gt;0,Calculator!$G$24,D2811),0))</f>
        <v>0</v>
      </c>
      <c r="F2811" s="29">
        <f ca="1">IF(E2811&gt;0,D2811*Calculator!$G$22/12,0)</f>
        <v>0</v>
      </c>
      <c r="G2811" s="29">
        <f ca="1">IF(E2811&gt;0,(IFERROR(-PMT(Calculator!$G$22/12,Calculator!$G$23*12,Calculator!$G$20),0))-F2811,0)</f>
        <v>0</v>
      </c>
      <c r="H2811" s="29">
        <f t="shared" ca="1" si="176"/>
        <v>0</v>
      </c>
      <c r="I2811" s="29">
        <f t="shared" ca="1" si="174"/>
        <v>0</v>
      </c>
      <c r="J2811" s="30">
        <f>Calculator!$G$40</f>
        <v>6.5000000000000002E-2</v>
      </c>
      <c r="K2811" s="29">
        <f ca="1">IF(C2811&gt;=Calculator!$G$27,IF(DAY($C2811)=1,Calculator!$G$34/2,IF(DAY($C2811)=15,Calculator!$G$34/2,0)),0)</f>
        <v>0</v>
      </c>
      <c r="L2811" s="29">
        <f ca="1">IF(DAY($C2811)=28,IF(H2811=0,0,Calculator!$G$35),0)</f>
        <v>0</v>
      </c>
      <c r="M2811" s="29">
        <f ca="1">IF(I2811&gt;0,IF(DAY($C2811)=1,SUM(INDIRECT("I"&amp;(ROW(C2810)-DAY(C2810))):I2810),0),0)</f>
        <v>0</v>
      </c>
      <c r="N2811" s="29">
        <f ca="1">IF(C2811&lt;Calculator!$G$27,0,IF(C2811=Calculator!$G$27,Calculator!$G$39,IF(H2811-K2811&lt;=0,IF(D2811&gt;Calculator!$G$39,IF(H2811-K2811+E2811+L2811+M2811+Calculator!$G$39&gt;Calculator!$G$39,Calculator!$G$39-(H2811+E2811+L2811+M2811-K2811),Calculator!$G$39),D2811),0)))</f>
        <v>0</v>
      </c>
    </row>
    <row r="2812" spans="1:14" ht="15.75" thickBot="1">
      <c r="A2812" s="33" t="str">
        <f ca="1">IF(C2812=Calculator!$H$27,"F",IF(Daily!D2812+Daily!H2812=0,IF(D2811+H2811&gt;0,"L",""),""))</f>
        <v/>
      </c>
      <c r="B2812" s="34">
        <v>2811</v>
      </c>
      <c r="C2812" s="19">
        <f t="shared" ca="1" si="173"/>
        <v>48741</v>
      </c>
      <c r="D2812" s="29">
        <f t="shared" ca="1" si="175"/>
        <v>0</v>
      </c>
      <c r="E2812" s="29">
        <f ca="1">IF(C2812&lt;Calculator!$D$26,0,IF(DAY($C2812)=1,IF(D2812-Calculator!$G$24&gt;0,Calculator!$G$24,D2812),0))</f>
        <v>0</v>
      </c>
      <c r="F2812" s="29">
        <f ca="1">IF(E2812&gt;0,D2812*Calculator!$G$22/12,0)</f>
        <v>0</v>
      </c>
      <c r="G2812" s="29">
        <f ca="1">IF(E2812&gt;0,(IFERROR(-PMT(Calculator!$G$22/12,Calculator!$G$23*12,Calculator!$G$20),0))-F2812,0)</f>
        <v>0</v>
      </c>
      <c r="H2812" s="29">
        <f t="shared" ca="1" si="176"/>
        <v>0</v>
      </c>
      <c r="I2812" s="29">
        <f t="shared" ca="1" si="174"/>
        <v>0</v>
      </c>
      <c r="J2812" s="30">
        <f>Calculator!$G$40</f>
        <v>6.5000000000000002E-2</v>
      </c>
      <c r="K2812" s="29">
        <f ca="1">IF(C2812&gt;=Calculator!$G$27,IF(DAY($C2812)=1,Calculator!$G$34/2,IF(DAY($C2812)=15,Calculator!$G$34/2,0)),0)</f>
        <v>0</v>
      </c>
      <c r="L2812" s="29">
        <f ca="1">IF(DAY($C2812)=28,IF(H2812=0,0,Calculator!$G$35),0)</f>
        <v>0</v>
      </c>
      <c r="M2812" s="29">
        <f ca="1">IF(I2812&gt;0,IF(DAY($C2812)=1,SUM(INDIRECT("I"&amp;(ROW(C2811)-DAY(C2811))):I2811),0),0)</f>
        <v>0</v>
      </c>
      <c r="N2812" s="29">
        <f ca="1">IF(C2812&lt;Calculator!$G$27,0,IF(C2812=Calculator!$G$27,Calculator!$G$39,IF(H2812-K2812&lt;=0,IF(D2812&gt;Calculator!$G$39,IF(H2812-K2812+E2812+L2812+M2812+Calculator!$G$39&gt;Calculator!$G$39,Calculator!$G$39-(H2812+E2812+L2812+M2812-K2812),Calculator!$G$39),D2812),0)))</f>
        <v>0</v>
      </c>
    </row>
    <row r="2813" spans="1:14" ht="15.75" thickBot="1">
      <c r="A2813" s="33" t="str">
        <f ca="1">IF(C2813=Calculator!$H$27,"F",IF(Daily!D2813+Daily!H2813=0,IF(D2812+H2812&gt;0,"L",""),""))</f>
        <v/>
      </c>
      <c r="B2813" s="34">
        <v>2812</v>
      </c>
      <c r="C2813" s="19">
        <f t="shared" ca="1" si="173"/>
        <v>48742</v>
      </c>
      <c r="D2813" s="29">
        <f t="shared" ca="1" si="175"/>
        <v>0</v>
      </c>
      <c r="E2813" s="29">
        <f ca="1">IF(C2813&lt;Calculator!$D$26,0,IF(DAY($C2813)=1,IF(D2813-Calculator!$G$24&gt;0,Calculator!$G$24,D2813),0))</f>
        <v>0</v>
      </c>
      <c r="F2813" s="29">
        <f ca="1">IF(E2813&gt;0,D2813*Calculator!$G$22/12,0)</f>
        <v>0</v>
      </c>
      <c r="G2813" s="29">
        <f ca="1">IF(E2813&gt;0,(IFERROR(-PMT(Calculator!$G$22/12,Calculator!$G$23*12,Calculator!$G$20),0))-F2813,0)</f>
        <v>0</v>
      </c>
      <c r="H2813" s="29">
        <f t="shared" ca="1" si="176"/>
        <v>0</v>
      </c>
      <c r="I2813" s="29">
        <f t="shared" ca="1" si="174"/>
        <v>0</v>
      </c>
      <c r="J2813" s="30">
        <f>Calculator!$G$40</f>
        <v>6.5000000000000002E-2</v>
      </c>
      <c r="K2813" s="29">
        <f ca="1">IF(C2813&gt;=Calculator!$G$27,IF(DAY($C2813)=1,Calculator!$G$34/2,IF(DAY($C2813)=15,Calculator!$G$34/2,0)),0)</f>
        <v>0</v>
      </c>
      <c r="L2813" s="29">
        <f ca="1">IF(DAY($C2813)=28,IF(H2813=0,0,Calculator!$G$35),0)</f>
        <v>0</v>
      </c>
      <c r="M2813" s="29">
        <f ca="1">IF(I2813&gt;0,IF(DAY($C2813)=1,SUM(INDIRECT("I"&amp;(ROW(C2812)-DAY(C2812))):I2812),0),0)</f>
        <v>0</v>
      </c>
      <c r="N2813" s="29">
        <f ca="1">IF(C2813&lt;Calculator!$G$27,0,IF(C2813=Calculator!$G$27,Calculator!$G$39,IF(H2813-K2813&lt;=0,IF(D2813&gt;Calculator!$G$39,IF(H2813-K2813+E2813+L2813+M2813+Calculator!$G$39&gt;Calculator!$G$39,Calculator!$G$39-(H2813+E2813+L2813+M2813-K2813),Calculator!$G$39),D2813),0)))</f>
        <v>0</v>
      </c>
    </row>
    <row r="2814" spans="1:14" ht="15.75" thickBot="1">
      <c r="A2814" s="33" t="str">
        <f ca="1">IF(C2814=Calculator!$H$27,"F",IF(Daily!D2814+Daily!H2814=0,IF(D2813+H2813&gt;0,"L",""),""))</f>
        <v/>
      </c>
      <c r="B2814" s="34">
        <v>2813</v>
      </c>
      <c r="C2814" s="19">
        <f t="shared" ca="1" si="173"/>
        <v>48743</v>
      </c>
      <c r="D2814" s="29">
        <f t="shared" ca="1" si="175"/>
        <v>0</v>
      </c>
      <c r="E2814" s="29">
        <f ca="1">IF(C2814&lt;Calculator!$D$26,0,IF(DAY($C2814)=1,IF(D2814-Calculator!$G$24&gt;0,Calculator!$G$24,D2814),0))</f>
        <v>0</v>
      </c>
      <c r="F2814" s="29">
        <f ca="1">IF(E2814&gt;0,D2814*Calculator!$G$22/12,0)</f>
        <v>0</v>
      </c>
      <c r="G2814" s="29">
        <f ca="1">IF(E2814&gt;0,(IFERROR(-PMT(Calculator!$G$22/12,Calculator!$G$23*12,Calculator!$G$20),0))-F2814,0)</f>
        <v>0</v>
      </c>
      <c r="H2814" s="29">
        <f t="shared" ca="1" si="176"/>
        <v>0</v>
      </c>
      <c r="I2814" s="29">
        <f t="shared" ca="1" si="174"/>
        <v>0</v>
      </c>
      <c r="J2814" s="30">
        <f>Calculator!$G$40</f>
        <v>6.5000000000000002E-2</v>
      </c>
      <c r="K2814" s="29">
        <f ca="1">IF(C2814&gt;=Calculator!$G$27,IF(DAY($C2814)=1,Calculator!$G$34/2,IF(DAY($C2814)=15,Calculator!$G$34/2,0)),0)</f>
        <v>0</v>
      </c>
      <c r="L2814" s="29">
        <f ca="1">IF(DAY($C2814)=28,IF(H2814=0,0,Calculator!$G$35),0)</f>
        <v>0</v>
      </c>
      <c r="M2814" s="29">
        <f ca="1">IF(I2814&gt;0,IF(DAY($C2814)=1,SUM(INDIRECT("I"&amp;(ROW(C2813)-DAY(C2813))):I2813),0),0)</f>
        <v>0</v>
      </c>
      <c r="N2814" s="29">
        <f ca="1">IF(C2814&lt;Calculator!$G$27,0,IF(C2814=Calculator!$G$27,Calculator!$G$39,IF(H2814-K2814&lt;=0,IF(D2814&gt;Calculator!$G$39,IF(H2814-K2814+E2814+L2814+M2814+Calculator!$G$39&gt;Calculator!$G$39,Calculator!$G$39-(H2814+E2814+L2814+M2814-K2814),Calculator!$G$39),D2814),0)))</f>
        <v>0</v>
      </c>
    </row>
    <row r="2815" spans="1:14" ht="15.75" thickBot="1">
      <c r="A2815" s="33" t="str">
        <f ca="1">IF(C2815=Calculator!$H$27,"F",IF(Daily!D2815+Daily!H2815=0,IF(D2814+H2814&gt;0,"L",""),""))</f>
        <v/>
      </c>
      <c r="B2815" s="34">
        <v>2814</v>
      </c>
      <c r="C2815" s="19">
        <f t="shared" ca="1" si="173"/>
        <v>48744</v>
      </c>
      <c r="D2815" s="29">
        <f t="shared" ca="1" si="175"/>
        <v>0</v>
      </c>
      <c r="E2815" s="29">
        <f ca="1">IF(C2815&lt;Calculator!$D$26,0,IF(DAY($C2815)=1,IF(D2815-Calculator!$G$24&gt;0,Calculator!$G$24,D2815),0))</f>
        <v>0</v>
      </c>
      <c r="F2815" s="29">
        <f ca="1">IF(E2815&gt;0,D2815*Calculator!$G$22/12,0)</f>
        <v>0</v>
      </c>
      <c r="G2815" s="29">
        <f ca="1">IF(E2815&gt;0,(IFERROR(-PMT(Calculator!$G$22/12,Calculator!$G$23*12,Calculator!$G$20),0))-F2815,0)</f>
        <v>0</v>
      </c>
      <c r="H2815" s="29">
        <f t="shared" ca="1" si="176"/>
        <v>0</v>
      </c>
      <c r="I2815" s="29">
        <f t="shared" ca="1" si="174"/>
        <v>0</v>
      </c>
      <c r="J2815" s="30">
        <f>Calculator!$G$40</f>
        <v>6.5000000000000002E-2</v>
      </c>
      <c r="K2815" s="29">
        <f ca="1">IF(C2815&gt;=Calculator!$G$27,IF(DAY($C2815)=1,Calculator!$G$34/2,IF(DAY($C2815)=15,Calculator!$G$34/2,0)),0)</f>
        <v>0</v>
      </c>
      <c r="L2815" s="29">
        <f ca="1">IF(DAY($C2815)=28,IF(H2815=0,0,Calculator!$G$35),0)</f>
        <v>0</v>
      </c>
      <c r="M2815" s="29">
        <f ca="1">IF(I2815&gt;0,IF(DAY($C2815)=1,SUM(INDIRECT("I"&amp;(ROW(C2814)-DAY(C2814))):I2814),0),0)</f>
        <v>0</v>
      </c>
      <c r="N2815" s="29">
        <f ca="1">IF(C2815&lt;Calculator!$G$27,0,IF(C2815=Calculator!$G$27,Calculator!$G$39,IF(H2815-K2815&lt;=0,IF(D2815&gt;Calculator!$G$39,IF(H2815-K2815+E2815+L2815+M2815+Calculator!$G$39&gt;Calculator!$G$39,Calculator!$G$39-(H2815+E2815+L2815+M2815-K2815),Calculator!$G$39),D2815),0)))</f>
        <v>0</v>
      </c>
    </row>
    <row r="2816" spans="1:14" ht="15.75" thickBot="1">
      <c r="A2816" s="33" t="str">
        <f ca="1">IF(C2816=Calculator!$H$27,"F",IF(Daily!D2816+Daily!H2816=0,IF(D2815+H2815&gt;0,"L",""),""))</f>
        <v/>
      </c>
      <c r="B2816" s="34">
        <v>2815</v>
      </c>
      <c r="C2816" s="19">
        <f t="shared" ca="1" si="173"/>
        <v>48745</v>
      </c>
      <c r="D2816" s="29">
        <f t="shared" ca="1" si="175"/>
        <v>0</v>
      </c>
      <c r="E2816" s="29">
        <f ca="1">IF(C2816&lt;Calculator!$D$26,0,IF(DAY($C2816)=1,IF(D2816-Calculator!$G$24&gt;0,Calculator!$G$24,D2816),0))</f>
        <v>0</v>
      </c>
      <c r="F2816" s="29">
        <f ca="1">IF(E2816&gt;0,D2816*Calculator!$G$22/12,0)</f>
        <v>0</v>
      </c>
      <c r="G2816" s="29">
        <f ca="1">IF(E2816&gt;0,(IFERROR(-PMT(Calculator!$G$22/12,Calculator!$G$23*12,Calculator!$G$20),0))-F2816,0)</f>
        <v>0</v>
      </c>
      <c r="H2816" s="29">
        <f t="shared" ca="1" si="176"/>
        <v>0</v>
      </c>
      <c r="I2816" s="29">
        <f t="shared" ca="1" si="174"/>
        <v>0</v>
      </c>
      <c r="J2816" s="30">
        <f>Calculator!$G$40</f>
        <v>6.5000000000000002E-2</v>
      </c>
      <c r="K2816" s="29">
        <f ca="1">IF(C2816&gt;=Calculator!$G$27,IF(DAY($C2816)=1,Calculator!$G$34/2,IF(DAY($C2816)=15,Calculator!$G$34/2,0)),0)</f>
        <v>4500</v>
      </c>
      <c r="L2816" s="29">
        <f ca="1">IF(DAY($C2816)=28,IF(H2816=0,0,Calculator!$G$35),0)</f>
        <v>0</v>
      </c>
      <c r="M2816" s="29">
        <f ca="1">IF(I2816&gt;0,IF(DAY($C2816)=1,SUM(INDIRECT("I"&amp;(ROW(C2815)-DAY(C2815))):I2815),0),0)</f>
        <v>0</v>
      </c>
      <c r="N2816" s="29">
        <f ca="1">IF(C2816&lt;Calculator!$G$27,0,IF(C2816=Calculator!$G$27,Calculator!$G$39,IF(H2816-K2816&lt;=0,IF(D2816&gt;Calculator!$G$39,IF(H2816-K2816+E2816+L2816+M2816+Calculator!$G$39&gt;Calculator!$G$39,Calculator!$G$39-(H2816+E2816+L2816+M2816-K2816),Calculator!$G$39),D2816),0)))</f>
        <v>0</v>
      </c>
    </row>
    <row r="2817" spans="1:14" ht="15.75" thickBot="1">
      <c r="A2817" s="33" t="str">
        <f ca="1">IF(C2817=Calculator!$H$27,"F",IF(Daily!D2817+Daily!H2817=0,IF(D2816+H2816&gt;0,"L",""),""))</f>
        <v/>
      </c>
      <c r="B2817" s="34">
        <v>2816</v>
      </c>
      <c r="C2817" s="19">
        <f t="shared" ca="1" si="173"/>
        <v>48746</v>
      </c>
      <c r="D2817" s="29">
        <f t="shared" ca="1" si="175"/>
        <v>0</v>
      </c>
      <c r="E2817" s="29">
        <f ca="1">IF(C2817&lt;Calculator!$D$26,0,IF(DAY($C2817)=1,IF(D2817-Calculator!$G$24&gt;0,Calculator!$G$24,D2817),0))</f>
        <v>0</v>
      </c>
      <c r="F2817" s="29">
        <f ca="1">IF(E2817&gt;0,D2817*Calculator!$G$22/12,0)</f>
        <v>0</v>
      </c>
      <c r="G2817" s="29">
        <f ca="1">IF(E2817&gt;0,(IFERROR(-PMT(Calculator!$G$22/12,Calculator!$G$23*12,Calculator!$G$20),0))-F2817,0)</f>
        <v>0</v>
      </c>
      <c r="H2817" s="29">
        <f t="shared" ca="1" si="176"/>
        <v>0</v>
      </c>
      <c r="I2817" s="29">
        <f t="shared" ca="1" si="174"/>
        <v>0</v>
      </c>
      <c r="J2817" s="30">
        <f>Calculator!$G$40</f>
        <v>6.5000000000000002E-2</v>
      </c>
      <c r="K2817" s="29">
        <f ca="1">IF(C2817&gt;=Calculator!$G$27,IF(DAY($C2817)=1,Calculator!$G$34/2,IF(DAY($C2817)=15,Calculator!$G$34/2,0)),0)</f>
        <v>0</v>
      </c>
      <c r="L2817" s="29">
        <f ca="1">IF(DAY($C2817)=28,IF(H2817=0,0,Calculator!$G$35),0)</f>
        <v>0</v>
      </c>
      <c r="M2817" s="29">
        <f ca="1">IF(I2817&gt;0,IF(DAY($C2817)=1,SUM(INDIRECT("I"&amp;(ROW(C2816)-DAY(C2816))):I2816),0),0)</f>
        <v>0</v>
      </c>
      <c r="N2817" s="29">
        <f ca="1">IF(C2817&lt;Calculator!$G$27,0,IF(C2817=Calculator!$G$27,Calculator!$G$39,IF(H2817-K2817&lt;=0,IF(D2817&gt;Calculator!$G$39,IF(H2817-K2817+E2817+L2817+M2817+Calculator!$G$39&gt;Calculator!$G$39,Calculator!$G$39-(H2817+E2817+L2817+M2817-K2817),Calculator!$G$39),D2817),0)))</f>
        <v>0</v>
      </c>
    </row>
    <row r="2818" spans="1:14" ht="15.75" thickBot="1">
      <c r="A2818" s="33" t="str">
        <f ca="1">IF(C2818=Calculator!$H$27,"F",IF(Daily!D2818+Daily!H2818=0,IF(D2817+H2817&gt;0,"L",""),""))</f>
        <v/>
      </c>
      <c r="B2818" s="34">
        <v>2817</v>
      </c>
      <c r="C2818" s="19">
        <f t="shared" ca="1" si="173"/>
        <v>48747</v>
      </c>
      <c r="D2818" s="29">
        <f t="shared" ca="1" si="175"/>
        <v>0</v>
      </c>
      <c r="E2818" s="29">
        <f ca="1">IF(C2818&lt;Calculator!$D$26,0,IF(DAY($C2818)=1,IF(D2818-Calculator!$G$24&gt;0,Calculator!$G$24,D2818),0))</f>
        <v>0</v>
      </c>
      <c r="F2818" s="29">
        <f ca="1">IF(E2818&gt;0,D2818*Calculator!$G$22/12,0)</f>
        <v>0</v>
      </c>
      <c r="G2818" s="29">
        <f ca="1">IF(E2818&gt;0,(IFERROR(-PMT(Calculator!$G$22/12,Calculator!$G$23*12,Calculator!$G$20),0))-F2818,0)</f>
        <v>0</v>
      </c>
      <c r="H2818" s="29">
        <f t="shared" ca="1" si="176"/>
        <v>0</v>
      </c>
      <c r="I2818" s="29">
        <f t="shared" ca="1" si="174"/>
        <v>0</v>
      </c>
      <c r="J2818" s="30">
        <f>Calculator!$G$40</f>
        <v>6.5000000000000002E-2</v>
      </c>
      <c r="K2818" s="29">
        <f ca="1">IF(C2818&gt;=Calculator!$G$27,IF(DAY($C2818)=1,Calculator!$G$34/2,IF(DAY($C2818)=15,Calculator!$G$34/2,0)),0)</f>
        <v>0</v>
      </c>
      <c r="L2818" s="29">
        <f ca="1">IF(DAY($C2818)=28,IF(H2818=0,0,Calculator!$G$35),0)</f>
        <v>0</v>
      </c>
      <c r="M2818" s="29">
        <f ca="1">IF(I2818&gt;0,IF(DAY($C2818)=1,SUM(INDIRECT("I"&amp;(ROW(C2817)-DAY(C2817))):I2817),0),0)</f>
        <v>0</v>
      </c>
      <c r="N2818" s="29">
        <f ca="1">IF(C2818&lt;Calculator!$G$27,0,IF(C2818=Calculator!$G$27,Calculator!$G$39,IF(H2818-K2818&lt;=0,IF(D2818&gt;Calculator!$G$39,IF(H2818-K2818+E2818+L2818+M2818+Calculator!$G$39&gt;Calculator!$G$39,Calculator!$G$39-(H2818+E2818+L2818+M2818-K2818),Calculator!$G$39),D2818),0)))</f>
        <v>0</v>
      </c>
    </row>
    <row r="2819" spans="1:14" ht="15.75" thickBot="1">
      <c r="A2819" s="33" t="str">
        <f ca="1">IF(C2819=Calculator!$H$27,"F",IF(Daily!D2819+Daily!H2819=0,IF(D2818+H2818&gt;0,"L",""),""))</f>
        <v/>
      </c>
      <c r="B2819" s="34">
        <v>2818</v>
      </c>
      <c r="C2819" s="19">
        <f t="shared" ref="C2819:C2882" ca="1" si="177">C2818+1</f>
        <v>48748</v>
      </c>
      <c r="D2819" s="29">
        <f t="shared" ca="1" si="175"/>
        <v>0</v>
      </c>
      <c r="E2819" s="29">
        <f ca="1">IF(C2819&lt;Calculator!$D$26,0,IF(DAY($C2819)=1,IF(D2819-Calculator!$G$24&gt;0,Calculator!$G$24,D2819),0))</f>
        <v>0</v>
      </c>
      <c r="F2819" s="29">
        <f ca="1">IF(E2819&gt;0,D2819*Calculator!$G$22/12,0)</f>
        <v>0</v>
      </c>
      <c r="G2819" s="29">
        <f ca="1">IF(E2819&gt;0,(IFERROR(-PMT(Calculator!$G$22/12,Calculator!$G$23*12,Calculator!$G$20),0))-F2819,0)</f>
        <v>0</v>
      </c>
      <c r="H2819" s="29">
        <f t="shared" ca="1" si="176"/>
        <v>0</v>
      </c>
      <c r="I2819" s="29">
        <f t="shared" ref="I2819:I2882" ca="1" si="178">H2819*J2819/365</f>
        <v>0</v>
      </c>
      <c r="J2819" s="30">
        <f>Calculator!$G$40</f>
        <v>6.5000000000000002E-2</v>
      </c>
      <c r="K2819" s="29">
        <f ca="1">IF(C2819&gt;=Calculator!$G$27,IF(DAY($C2819)=1,Calculator!$G$34/2,IF(DAY($C2819)=15,Calculator!$G$34/2,0)),0)</f>
        <v>0</v>
      </c>
      <c r="L2819" s="29">
        <f ca="1">IF(DAY($C2819)=28,IF(H2819=0,0,Calculator!$G$35),0)</f>
        <v>0</v>
      </c>
      <c r="M2819" s="29">
        <f ca="1">IF(I2819&gt;0,IF(DAY($C2819)=1,SUM(INDIRECT("I"&amp;(ROW(C2818)-DAY(C2818))):I2818),0),0)</f>
        <v>0</v>
      </c>
      <c r="N2819" s="29">
        <f ca="1">IF(C2819&lt;Calculator!$G$27,0,IF(C2819=Calculator!$G$27,Calculator!$G$39,IF(H2819-K2819&lt;=0,IF(D2819&gt;Calculator!$G$39,IF(H2819-K2819+E2819+L2819+M2819+Calculator!$G$39&gt;Calculator!$G$39,Calculator!$G$39-(H2819+E2819+L2819+M2819-K2819),Calculator!$G$39),D2819),0)))</f>
        <v>0</v>
      </c>
    </row>
    <row r="2820" spans="1:14" ht="15.75" thickBot="1">
      <c r="A2820" s="33" t="str">
        <f ca="1">IF(C2820=Calculator!$H$27,"F",IF(Daily!D2820+Daily!H2820=0,IF(D2819+H2819&gt;0,"L",""),""))</f>
        <v/>
      </c>
      <c r="B2820" s="34">
        <v>2819</v>
      </c>
      <c r="C2820" s="19">
        <f t="shared" ca="1" si="177"/>
        <v>48749</v>
      </c>
      <c r="D2820" s="29">
        <f t="shared" ref="D2820:D2883" ca="1" si="179">IF(((D2819-G2819)-N2819)&lt;0,0,((D2819-G2819)-N2819))</f>
        <v>0</v>
      </c>
      <c r="E2820" s="29">
        <f ca="1">IF(C2820&lt;Calculator!$D$26,0,IF(DAY($C2820)=1,IF(D2820-Calculator!$G$24&gt;0,Calculator!$G$24,D2820),0))</f>
        <v>0</v>
      </c>
      <c r="F2820" s="29">
        <f ca="1">IF(E2820&gt;0,D2820*Calculator!$G$22/12,0)</f>
        <v>0</v>
      </c>
      <c r="G2820" s="29">
        <f ca="1">IF(E2820&gt;0,(IFERROR(-PMT(Calculator!$G$22/12,Calculator!$G$23*12,Calculator!$G$20),0))-F2820,0)</f>
        <v>0</v>
      </c>
      <c r="H2820" s="29">
        <f t="shared" ref="H2820:H2883" ca="1" si="180">IF((H2819-K2819+SUM(L2819:N2819)+E2819)&lt;0,0,(H2819-K2819+SUM(L2819:N2819)+E2819))</f>
        <v>0</v>
      </c>
      <c r="I2820" s="29">
        <f t="shared" ca="1" si="178"/>
        <v>0</v>
      </c>
      <c r="J2820" s="30">
        <f>Calculator!$G$40</f>
        <v>6.5000000000000002E-2</v>
      </c>
      <c r="K2820" s="29">
        <f ca="1">IF(C2820&gt;=Calculator!$G$27,IF(DAY($C2820)=1,Calculator!$G$34/2,IF(DAY($C2820)=15,Calculator!$G$34/2,0)),0)</f>
        <v>0</v>
      </c>
      <c r="L2820" s="29">
        <f ca="1">IF(DAY($C2820)=28,IF(H2820=0,0,Calculator!$G$35),0)</f>
        <v>0</v>
      </c>
      <c r="M2820" s="29">
        <f ca="1">IF(I2820&gt;0,IF(DAY($C2820)=1,SUM(INDIRECT("I"&amp;(ROW(C2819)-DAY(C2819))):I2819),0),0)</f>
        <v>0</v>
      </c>
      <c r="N2820" s="29">
        <f ca="1">IF(C2820&lt;Calculator!$G$27,0,IF(C2820=Calculator!$G$27,Calculator!$G$39,IF(H2820-K2820&lt;=0,IF(D2820&gt;Calculator!$G$39,IF(H2820-K2820+E2820+L2820+M2820+Calculator!$G$39&gt;Calculator!$G$39,Calculator!$G$39-(H2820+E2820+L2820+M2820-K2820),Calculator!$G$39),D2820),0)))</f>
        <v>0</v>
      </c>
    </row>
    <row r="2821" spans="1:14" ht="15.75" thickBot="1">
      <c r="A2821" s="33" t="str">
        <f ca="1">IF(C2821=Calculator!$H$27,"F",IF(Daily!D2821+Daily!H2821=0,IF(D2820+H2820&gt;0,"L",""),""))</f>
        <v/>
      </c>
      <c r="B2821" s="34">
        <v>2820</v>
      </c>
      <c r="C2821" s="19">
        <f t="shared" ca="1" si="177"/>
        <v>48750</v>
      </c>
      <c r="D2821" s="29">
        <f t="shared" ca="1" si="179"/>
        <v>0</v>
      </c>
      <c r="E2821" s="29">
        <f ca="1">IF(C2821&lt;Calculator!$D$26,0,IF(DAY($C2821)=1,IF(D2821-Calculator!$G$24&gt;0,Calculator!$G$24,D2821),0))</f>
        <v>0</v>
      </c>
      <c r="F2821" s="29">
        <f ca="1">IF(E2821&gt;0,D2821*Calculator!$G$22/12,0)</f>
        <v>0</v>
      </c>
      <c r="G2821" s="29">
        <f ca="1">IF(E2821&gt;0,(IFERROR(-PMT(Calculator!$G$22/12,Calculator!$G$23*12,Calculator!$G$20),0))-F2821,0)</f>
        <v>0</v>
      </c>
      <c r="H2821" s="29">
        <f t="shared" ca="1" si="180"/>
        <v>0</v>
      </c>
      <c r="I2821" s="29">
        <f t="shared" ca="1" si="178"/>
        <v>0</v>
      </c>
      <c r="J2821" s="30">
        <f>Calculator!$G$40</f>
        <v>6.5000000000000002E-2</v>
      </c>
      <c r="K2821" s="29">
        <f ca="1">IF(C2821&gt;=Calculator!$G$27,IF(DAY($C2821)=1,Calculator!$G$34/2,IF(DAY($C2821)=15,Calculator!$G$34/2,0)),0)</f>
        <v>0</v>
      </c>
      <c r="L2821" s="29">
        <f ca="1">IF(DAY($C2821)=28,IF(H2821=0,0,Calculator!$G$35),0)</f>
        <v>0</v>
      </c>
      <c r="M2821" s="29">
        <f ca="1">IF(I2821&gt;0,IF(DAY($C2821)=1,SUM(INDIRECT("I"&amp;(ROW(C2820)-DAY(C2820))):I2820),0),0)</f>
        <v>0</v>
      </c>
      <c r="N2821" s="29">
        <f ca="1">IF(C2821&lt;Calculator!$G$27,0,IF(C2821=Calculator!$G$27,Calculator!$G$39,IF(H2821-K2821&lt;=0,IF(D2821&gt;Calculator!$G$39,IF(H2821-K2821+E2821+L2821+M2821+Calculator!$G$39&gt;Calculator!$G$39,Calculator!$G$39-(H2821+E2821+L2821+M2821-K2821),Calculator!$G$39),D2821),0)))</f>
        <v>0</v>
      </c>
    </row>
    <row r="2822" spans="1:14" ht="15.75" thickBot="1">
      <c r="A2822" s="33" t="str">
        <f ca="1">IF(C2822=Calculator!$H$27,"F",IF(Daily!D2822+Daily!H2822=0,IF(D2821+H2821&gt;0,"L",""),""))</f>
        <v/>
      </c>
      <c r="B2822" s="34">
        <v>2821</v>
      </c>
      <c r="C2822" s="19">
        <f t="shared" ca="1" si="177"/>
        <v>48751</v>
      </c>
      <c r="D2822" s="29">
        <f t="shared" ca="1" si="179"/>
        <v>0</v>
      </c>
      <c r="E2822" s="29">
        <f ca="1">IF(C2822&lt;Calculator!$D$26,0,IF(DAY($C2822)=1,IF(D2822-Calculator!$G$24&gt;0,Calculator!$G$24,D2822),0))</f>
        <v>0</v>
      </c>
      <c r="F2822" s="29">
        <f ca="1">IF(E2822&gt;0,D2822*Calculator!$G$22/12,0)</f>
        <v>0</v>
      </c>
      <c r="G2822" s="29">
        <f ca="1">IF(E2822&gt;0,(IFERROR(-PMT(Calculator!$G$22/12,Calculator!$G$23*12,Calculator!$G$20),0))-F2822,0)</f>
        <v>0</v>
      </c>
      <c r="H2822" s="29">
        <f t="shared" ca="1" si="180"/>
        <v>0</v>
      </c>
      <c r="I2822" s="29">
        <f t="shared" ca="1" si="178"/>
        <v>0</v>
      </c>
      <c r="J2822" s="30">
        <f>Calculator!$G$40</f>
        <v>6.5000000000000002E-2</v>
      </c>
      <c r="K2822" s="29">
        <f ca="1">IF(C2822&gt;=Calculator!$G$27,IF(DAY($C2822)=1,Calculator!$G$34/2,IF(DAY($C2822)=15,Calculator!$G$34/2,0)),0)</f>
        <v>0</v>
      </c>
      <c r="L2822" s="29">
        <f ca="1">IF(DAY($C2822)=28,IF(H2822=0,0,Calculator!$G$35),0)</f>
        <v>0</v>
      </c>
      <c r="M2822" s="29">
        <f ca="1">IF(I2822&gt;0,IF(DAY($C2822)=1,SUM(INDIRECT("I"&amp;(ROW(C2821)-DAY(C2821))):I2821),0),0)</f>
        <v>0</v>
      </c>
      <c r="N2822" s="29">
        <f ca="1">IF(C2822&lt;Calculator!$G$27,0,IF(C2822=Calculator!$G$27,Calculator!$G$39,IF(H2822-K2822&lt;=0,IF(D2822&gt;Calculator!$G$39,IF(H2822-K2822+E2822+L2822+M2822+Calculator!$G$39&gt;Calculator!$G$39,Calculator!$G$39-(H2822+E2822+L2822+M2822-K2822),Calculator!$G$39),D2822),0)))</f>
        <v>0</v>
      </c>
    </row>
    <row r="2823" spans="1:14" ht="15.75" thickBot="1">
      <c r="A2823" s="33" t="str">
        <f ca="1">IF(C2823=Calculator!$H$27,"F",IF(Daily!D2823+Daily!H2823=0,IF(D2822+H2822&gt;0,"L",""),""))</f>
        <v/>
      </c>
      <c r="B2823" s="34">
        <v>2822</v>
      </c>
      <c r="C2823" s="19">
        <f t="shared" ca="1" si="177"/>
        <v>48752</v>
      </c>
      <c r="D2823" s="29">
        <f t="shared" ca="1" si="179"/>
        <v>0</v>
      </c>
      <c r="E2823" s="29">
        <f ca="1">IF(C2823&lt;Calculator!$D$26,0,IF(DAY($C2823)=1,IF(D2823-Calculator!$G$24&gt;0,Calculator!$G$24,D2823),0))</f>
        <v>0</v>
      </c>
      <c r="F2823" s="29">
        <f ca="1">IF(E2823&gt;0,D2823*Calculator!$G$22/12,0)</f>
        <v>0</v>
      </c>
      <c r="G2823" s="29">
        <f ca="1">IF(E2823&gt;0,(IFERROR(-PMT(Calculator!$G$22/12,Calculator!$G$23*12,Calculator!$G$20),0))-F2823,0)</f>
        <v>0</v>
      </c>
      <c r="H2823" s="29">
        <f t="shared" ca="1" si="180"/>
        <v>0</v>
      </c>
      <c r="I2823" s="29">
        <f t="shared" ca="1" si="178"/>
        <v>0</v>
      </c>
      <c r="J2823" s="30">
        <f>Calculator!$G$40</f>
        <v>6.5000000000000002E-2</v>
      </c>
      <c r="K2823" s="29">
        <f ca="1">IF(C2823&gt;=Calculator!$G$27,IF(DAY($C2823)=1,Calculator!$G$34/2,IF(DAY($C2823)=15,Calculator!$G$34/2,0)),0)</f>
        <v>0</v>
      </c>
      <c r="L2823" s="29">
        <f ca="1">IF(DAY($C2823)=28,IF(H2823=0,0,Calculator!$G$35),0)</f>
        <v>0</v>
      </c>
      <c r="M2823" s="29">
        <f ca="1">IF(I2823&gt;0,IF(DAY($C2823)=1,SUM(INDIRECT("I"&amp;(ROW(C2822)-DAY(C2822))):I2822),0),0)</f>
        <v>0</v>
      </c>
      <c r="N2823" s="29">
        <f ca="1">IF(C2823&lt;Calculator!$G$27,0,IF(C2823=Calculator!$G$27,Calculator!$G$39,IF(H2823-K2823&lt;=0,IF(D2823&gt;Calculator!$G$39,IF(H2823-K2823+E2823+L2823+M2823+Calculator!$G$39&gt;Calculator!$G$39,Calculator!$G$39-(H2823+E2823+L2823+M2823-K2823),Calculator!$G$39),D2823),0)))</f>
        <v>0</v>
      </c>
    </row>
    <row r="2824" spans="1:14" ht="15.75" thickBot="1">
      <c r="A2824" s="33" t="str">
        <f ca="1">IF(C2824=Calculator!$H$27,"F",IF(Daily!D2824+Daily!H2824=0,IF(D2823+H2823&gt;0,"L",""),""))</f>
        <v/>
      </c>
      <c r="B2824" s="34">
        <v>2823</v>
      </c>
      <c r="C2824" s="19">
        <f t="shared" ca="1" si="177"/>
        <v>48753</v>
      </c>
      <c r="D2824" s="29">
        <f t="shared" ca="1" si="179"/>
        <v>0</v>
      </c>
      <c r="E2824" s="29">
        <f ca="1">IF(C2824&lt;Calculator!$D$26,0,IF(DAY($C2824)=1,IF(D2824-Calculator!$G$24&gt;0,Calculator!$G$24,D2824),0))</f>
        <v>0</v>
      </c>
      <c r="F2824" s="29">
        <f ca="1">IF(E2824&gt;0,D2824*Calculator!$G$22/12,0)</f>
        <v>0</v>
      </c>
      <c r="G2824" s="29">
        <f ca="1">IF(E2824&gt;0,(IFERROR(-PMT(Calculator!$G$22/12,Calculator!$G$23*12,Calculator!$G$20),0))-F2824,0)</f>
        <v>0</v>
      </c>
      <c r="H2824" s="29">
        <f t="shared" ca="1" si="180"/>
        <v>0</v>
      </c>
      <c r="I2824" s="29">
        <f t="shared" ca="1" si="178"/>
        <v>0</v>
      </c>
      <c r="J2824" s="30">
        <f>Calculator!$G$40</f>
        <v>6.5000000000000002E-2</v>
      </c>
      <c r="K2824" s="29">
        <f ca="1">IF(C2824&gt;=Calculator!$G$27,IF(DAY($C2824)=1,Calculator!$G$34/2,IF(DAY($C2824)=15,Calculator!$G$34/2,0)),0)</f>
        <v>0</v>
      </c>
      <c r="L2824" s="29">
        <f ca="1">IF(DAY($C2824)=28,IF(H2824=0,0,Calculator!$G$35),0)</f>
        <v>0</v>
      </c>
      <c r="M2824" s="29">
        <f ca="1">IF(I2824&gt;0,IF(DAY($C2824)=1,SUM(INDIRECT("I"&amp;(ROW(C2823)-DAY(C2823))):I2823),0),0)</f>
        <v>0</v>
      </c>
      <c r="N2824" s="29">
        <f ca="1">IF(C2824&lt;Calculator!$G$27,0,IF(C2824=Calculator!$G$27,Calculator!$G$39,IF(H2824-K2824&lt;=0,IF(D2824&gt;Calculator!$G$39,IF(H2824-K2824+E2824+L2824+M2824+Calculator!$G$39&gt;Calculator!$G$39,Calculator!$G$39-(H2824+E2824+L2824+M2824-K2824),Calculator!$G$39),D2824),0)))</f>
        <v>0</v>
      </c>
    </row>
    <row r="2825" spans="1:14" ht="15.75" thickBot="1">
      <c r="A2825" s="33" t="str">
        <f ca="1">IF(C2825=Calculator!$H$27,"F",IF(Daily!D2825+Daily!H2825=0,IF(D2824+H2824&gt;0,"L",""),""))</f>
        <v/>
      </c>
      <c r="B2825" s="34">
        <v>2824</v>
      </c>
      <c r="C2825" s="19">
        <f t="shared" ca="1" si="177"/>
        <v>48754</v>
      </c>
      <c r="D2825" s="29">
        <f t="shared" ca="1" si="179"/>
        <v>0</v>
      </c>
      <c r="E2825" s="29">
        <f ca="1">IF(C2825&lt;Calculator!$D$26,0,IF(DAY($C2825)=1,IF(D2825-Calculator!$G$24&gt;0,Calculator!$G$24,D2825),0))</f>
        <v>0</v>
      </c>
      <c r="F2825" s="29">
        <f ca="1">IF(E2825&gt;0,D2825*Calculator!$G$22/12,0)</f>
        <v>0</v>
      </c>
      <c r="G2825" s="29">
        <f ca="1">IF(E2825&gt;0,(IFERROR(-PMT(Calculator!$G$22/12,Calculator!$G$23*12,Calculator!$G$20),0))-F2825,0)</f>
        <v>0</v>
      </c>
      <c r="H2825" s="29">
        <f t="shared" ca="1" si="180"/>
        <v>0</v>
      </c>
      <c r="I2825" s="29">
        <f t="shared" ca="1" si="178"/>
        <v>0</v>
      </c>
      <c r="J2825" s="30">
        <f>Calculator!$G$40</f>
        <v>6.5000000000000002E-2</v>
      </c>
      <c r="K2825" s="29">
        <f ca="1">IF(C2825&gt;=Calculator!$G$27,IF(DAY($C2825)=1,Calculator!$G$34/2,IF(DAY($C2825)=15,Calculator!$G$34/2,0)),0)</f>
        <v>0</v>
      </c>
      <c r="L2825" s="29">
        <f ca="1">IF(DAY($C2825)=28,IF(H2825=0,0,Calculator!$G$35),0)</f>
        <v>0</v>
      </c>
      <c r="M2825" s="29">
        <f ca="1">IF(I2825&gt;0,IF(DAY($C2825)=1,SUM(INDIRECT("I"&amp;(ROW(C2824)-DAY(C2824))):I2824),0),0)</f>
        <v>0</v>
      </c>
      <c r="N2825" s="29">
        <f ca="1">IF(C2825&lt;Calculator!$G$27,0,IF(C2825=Calculator!$G$27,Calculator!$G$39,IF(H2825-K2825&lt;=0,IF(D2825&gt;Calculator!$G$39,IF(H2825-K2825+E2825+L2825+M2825+Calculator!$G$39&gt;Calculator!$G$39,Calculator!$G$39-(H2825+E2825+L2825+M2825-K2825),Calculator!$G$39),D2825),0)))</f>
        <v>0</v>
      </c>
    </row>
    <row r="2826" spans="1:14" ht="15.75" thickBot="1">
      <c r="A2826" s="33" t="str">
        <f ca="1">IF(C2826=Calculator!$H$27,"F",IF(Daily!D2826+Daily!H2826=0,IF(D2825+H2825&gt;0,"L",""),""))</f>
        <v/>
      </c>
      <c r="B2826" s="34">
        <v>2825</v>
      </c>
      <c r="C2826" s="19">
        <f t="shared" ca="1" si="177"/>
        <v>48755</v>
      </c>
      <c r="D2826" s="29">
        <f t="shared" ca="1" si="179"/>
        <v>0</v>
      </c>
      <c r="E2826" s="29">
        <f ca="1">IF(C2826&lt;Calculator!$D$26,0,IF(DAY($C2826)=1,IF(D2826-Calculator!$G$24&gt;0,Calculator!$G$24,D2826),0))</f>
        <v>0</v>
      </c>
      <c r="F2826" s="29">
        <f ca="1">IF(E2826&gt;0,D2826*Calculator!$G$22/12,0)</f>
        <v>0</v>
      </c>
      <c r="G2826" s="29">
        <f ca="1">IF(E2826&gt;0,(IFERROR(-PMT(Calculator!$G$22/12,Calculator!$G$23*12,Calculator!$G$20),0))-F2826,0)</f>
        <v>0</v>
      </c>
      <c r="H2826" s="29">
        <f t="shared" ca="1" si="180"/>
        <v>0</v>
      </c>
      <c r="I2826" s="29">
        <f t="shared" ca="1" si="178"/>
        <v>0</v>
      </c>
      <c r="J2826" s="30">
        <f>Calculator!$G$40</f>
        <v>6.5000000000000002E-2</v>
      </c>
      <c r="K2826" s="29">
        <f ca="1">IF(C2826&gt;=Calculator!$G$27,IF(DAY($C2826)=1,Calculator!$G$34/2,IF(DAY($C2826)=15,Calculator!$G$34/2,0)),0)</f>
        <v>0</v>
      </c>
      <c r="L2826" s="29">
        <f ca="1">IF(DAY($C2826)=28,IF(H2826=0,0,Calculator!$G$35),0)</f>
        <v>0</v>
      </c>
      <c r="M2826" s="29">
        <f ca="1">IF(I2826&gt;0,IF(DAY($C2826)=1,SUM(INDIRECT("I"&amp;(ROW(C2825)-DAY(C2825))):I2825),0),0)</f>
        <v>0</v>
      </c>
      <c r="N2826" s="29">
        <f ca="1">IF(C2826&lt;Calculator!$G$27,0,IF(C2826=Calculator!$G$27,Calculator!$G$39,IF(H2826-K2826&lt;=0,IF(D2826&gt;Calculator!$G$39,IF(H2826-K2826+E2826+L2826+M2826+Calculator!$G$39&gt;Calculator!$G$39,Calculator!$G$39-(H2826+E2826+L2826+M2826-K2826),Calculator!$G$39),D2826),0)))</f>
        <v>0</v>
      </c>
    </row>
    <row r="2827" spans="1:14" ht="15.75" thickBot="1">
      <c r="A2827" s="33" t="str">
        <f ca="1">IF(C2827=Calculator!$H$27,"F",IF(Daily!D2827+Daily!H2827=0,IF(D2826+H2826&gt;0,"L",""),""))</f>
        <v/>
      </c>
      <c r="B2827" s="34">
        <v>2826</v>
      </c>
      <c r="C2827" s="19">
        <f t="shared" ca="1" si="177"/>
        <v>48756</v>
      </c>
      <c r="D2827" s="29">
        <f t="shared" ca="1" si="179"/>
        <v>0</v>
      </c>
      <c r="E2827" s="29">
        <f ca="1">IF(C2827&lt;Calculator!$D$26,0,IF(DAY($C2827)=1,IF(D2827-Calculator!$G$24&gt;0,Calculator!$G$24,D2827),0))</f>
        <v>0</v>
      </c>
      <c r="F2827" s="29">
        <f ca="1">IF(E2827&gt;0,D2827*Calculator!$G$22/12,0)</f>
        <v>0</v>
      </c>
      <c r="G2827" s="29">
        <f ca="1">IF(E2827&gt;0,(IFERROR(-PMT(Calculator!$G$22/12,Calculator!$G$23*12,Calculator!$G$20),0))-F2827,0)</f>
        <v>0</v>
      </c>
      <c r="H2827" s="29">
        <f t="shared" ca="1" si="180"/>
        <v>0</v>
      </c>
      <c r="I2827" s="29">
        <f t="shared" ca="1" si="178"/>
        <v>0</v>
      </c>
      <c r="J2827" s="30">
        <f>Calculator!$G$40</f>
        <v>6.5000000000000002E-2</v>
      </c>
      <c r="K2827" s="29">
        <f ca="1">IF(C2827&gt;=Calculator!$G$27,IF(DAY($C2827)=1,Calculator!$G$34/2,IF(DAY($C2827)=15,Calculator!$G$34/2,0)),0)</f>
        <v>0</v>
      </c>
      <c r="L2827" s="29">
        <f ca="1">IF(DAY($C2827)=28,IF(H2827=0,0,Calculator!$G$35),0)</f>
        <v>0</v>
      </c>
      <c r="M2827" s="29">
        <f ca="1">IF(I2827&gt;0,IF(DAY($C2827)=1,SUM(INDIRECT("I"&amp;(ROW(C2826)-DAY(C2826))):I2826),0),0)</f>
        <v>0</v>
      </c>
      <c r="N2827" s="29">
        <f ca="1">IF(C2827&lt;Calculator!$G$27,0,IF(C2827=Calculator!$G$27,Calculator!$G$39,IF(H2827-K2827&lt;=0,IF(D2827&gt;Calculator!$G$39,IF(H2827-K2827+E2827+L2827+M2827+Calculator!$G$39&gt;Calculator!$G$39,Calculator!$G$39-(H2827+E2827+L2827+M2827-K2827),Calculator!$G$39),D2827),0)))</f>
        <v>0</v>
      </c>
    </row>
    <row r="2828" spans="1:14" ht="15.75" thickBot="1">
      <c r="A2828" s="33" t="str">
        <f ca="1">IF(C2828=Calculator!$H$27,"F",IF(Daily!D2828+Daily!H2828=0,IF(D2827+H2827&gt;0,"L",""),""))</f>
        <v/>
      </c>
      <c r="B2828" s="34">
        <v>2827</v>
      </c>
      <c r="C2828" s="19">
        <f t="shared" ca="1" si="177"/>
        <v>48757</v>
      </c>
      <c r="D2828" s="29">
        <f t="shared" ca="1" si="179"/>
        <v>0</v>
      </c>
      <c r="E2828" s="29">
        <f ca="1">IF(C2828&lt;Calculator!$D$26,0,IF(DAY($C2828)=1,IF(D2828-Calculator!$G$24&gt;0,Calculator!$G$24,D2828),0))</f>
        <v>0</v>
      </c>
      <c r="F2828" s="29">
        <f ca="1">IF(E2828&gt;0,D2828*Calculator!$G$22/12,0)</f>
        <v>0</v>
      </c>
      <c r="G2828" s="29">
        <f ca="1">IF(E2828&gt;0,(IFERROR(-PMT(Calculator!$G$22/12,Calculator!$G$23*12,Calculator!$G$20),0))-F2828,0)</f>
        <v>0</v>
      </c>
      <c r="H2828" s="29">
        <f t="shared" ca="1" si="180"/>
        <v>0</v>
      </c>
      <c r="I2828" s="29">
        <f t="shared" ca="1" si="178"/>
        <v>0</v>
      </c>
      <c r="J2828" s="30">
        <f>Calculator!$G$40</f>
        <v>6.5000000000000002E-2</v>
      </c>
      <c r="K2828" s="29">
        <f ca="1">IF(C2828&gt;=Calculator!$G$27,IF(DAY($C2828)=1,Calculator!$G$34/2,IF(DAY($C2828)=15,Calculator!$G$34/2,0)),0)</f>
        <v>0</v>
      </c>
      <c r="L2828" s="29">
        <f ca="1">IF(DAY($C2828)=28,IF(H2828=0,0,Calculator!$G$35),0)</f>
        <v>0</v>
      </c>
      <c r="M2828" s="29">
        <f ca="1">IF(I2828&gt;0,IF(DAY($C2828)=1,SUM(INDIRECT("I"&amp;(ROW(C2827)-DAY(C2827))):I2827),0),0)</f>
        <v>0</v>
      </c>
      <c r="N2828" s="29">
        <f ca="1">IF(C2828&lt;Calculator!$G$27,0,IF(C2828=Calculator!$G$27,Calculator!$G$39,IF(H2828-K2828&lt;=0,IF(D2828&gt;Calculator!$G$39,IF(H2828-K2828+E2828+L2828+M2828+Calculator!$G$39&gt;Calculator!$G$39,Calculator!$G$39-(H2828+E2828+L2828+M2828-K2828),Calculator!$G$39),D2828),0)))</f>
        <v>0</v>
      </c>
    </row>
    <row r="2829" spans="1:14" ht="15.75" thickBot="1">
      <c r="A2829" s="33" t="str">
        <f ca="1">IF(C2829=Calculator!$H$27,"F",IF(Daily!D2829+Daily!H2829=0,IF(D2828+H2828&gt;0,"L",""),""))</f>
        <v/>
      </c>
      <c r="B2829" s="34">
        <v>2828</v>
      </c>
      <c r="C2829" s="19">
        <f t="shared" ca="1" si="177"/>
        <v>48758</v>
      </c>
      <c r="D2829" s="29">
        <f t="shared" ca="1" si="179"/>
        <v>0</v>
      </c>
      <c r="E2829" s="29">
        <f ca="1">IF(C2829&lt;Calculator!$D$26,0,IF(DAY($C2829)=1,IF(D2829-Calculator!$G$24&gt;0,Calculator!$G$24,D2829),0))</f>
        <v>0</v>
      </c>
      <c r="F2829" s="29">
        <f ca="1">IF(E2829&gt;0,D2829*Calculator!$G$22/12,0)</f>
        <v>0</v>
      </c>
      <c r="G2829" s="29">
        <f ca="1">IF(E2829&gt;0,(IFERROR(-PMT(Calculator!$G$22/12,Calculator!$G$23*12,Calculator!$G$20),0))-F2829,0)</f>
        <v>0</v>
      </c>
      <c r="H2829" s="29">
        <f t="shared" ca="1" si="180"/>
        <v>0</v>
      </c>
      <c r="I2829" s="29">
        <f t="shared" ca="1" si="178"/>
        <v>0</v>
      </c>
      <c r="J2829" s="30">
        <f>Calculator!$G$40</f>
        <v>6.5000000000000002E-2</v>
      </c>
      <c r="K2829" s="29">
        <f ca="1">IF(C2829&gt;=Calculator!$G$27,IF(DAY($C2829)=1,Calculator!$G$34/2,IF(DAY($C2829)=15,Calculator!$G$34/2,0)),0)</f>
        <v>0</v>
      </c>
      <c r="L2829" s="29">
        <f ca="1">IF(DAY($C2829)=28,IF(H2829=0,0,Calculator!$G$35),0)</f>
        <v>0</v>
      </c>
      <c r="M2829" s="29">
        <f ca="1">IF(I2829&gt;0,IF(DAY($C2829)=1,SUM(INDIRECT("I"&amp;(ROW(C2828)-DAY(C2828))):I2828),0),0)</f>
        <v>0</v>
      </c>
      <c r="N2829" s="29">
        <f ca="1">IF(C2829&lt;Calculator!$G$27,0,IF(C2829=Calculator!$G$27,Calculator!$G$39,IF(H2829-K2829&lt;=0,IF(D2829&gt;Calculator!$G$39,IF(H2829-K2829+E2829+L2829+M2829+Calculator!$G$39&gt;Calculator!$G$39,Calculator!$G$39-(H2829+E2829+L2829+M2829-K2829),Calculator!$G$39),D2829),0)))</f>
        <v>0</v>
      </c>
    </row>
    <row r="2830" spans="1:14" ht="15.75" thickBot="1">
      <c r="A2830" s="33" t="str">
        <f ca="1">IF(C2830=Calculator!$H$27,"F",IF(Daily!D2830+Daily!H2830=0,IF(D2829+H2829&gt;0,"L",""),""))</f>
        <v/>
      </c>
      <c r="B2830" s="34">
        <v>2829</v>
      </c>
      <c r="C2830" s="19">
        <f t="shared" ca="1" si="177"/>
        <v>48759</v>
      </c>
      <c r="D2830" s="29">
        <f t="shared" ca="1" si="179"/>
        <v>0</v>
      </c>
      <c r="E2830" s="29">
        <f ca="1">IF(C2830&lt;Calculator!$D$26,0,IF(DAY($C2830)=1,IF(D2830-Calculator!$G$24&gt;0,Calculator!$G$24,D2830),0))</f>
        <v>0</v>
      </c>
      <c r="F2830" s="29">
        <f ca="1">IF(E2830&gt;0,D2830*Calculator!$G$22/12,0)</f>
        <v>0</v>
      </c>
      <c r="G2830" s="29">
        <f ca="1">IF(E2830&gt;0,(IFERROR(-PMT(Calculator!$G$22/12,Calculator!$G$23*12,Calculator!$G$20),0))-F2830,0)</f>
        <v>0</v>
      </c>
      <c r="H2830" s="29">
        <f t="shared" ca="1" si="180"/>
        <v>0</v>
      </c>
      <c r="I2830" s="29">
        <f t="shared" ca="1" si="178"/>
        <v>0</v>
      </c>
      <c r="J2830" s="30">
        <f>Calculator!$G$40</f>
        <v>6.5000000000000002E-2</v>
      </c>
      <c r="K2830" s="29">
        <f ca="1">IF(C2830&gt;=Calculator!$G$27,IF(DAY($C2830)=1,Calculator!$G$34/2,IF(DAY($C2830)=15,Calculator!$G$34/2,0)),0)</f>
        <v>0</v>
      </c>
      <c r="L2830" s="29">
        <f ca="1">IF(DAY($C2830)=28,IF(H2830=0,0,Calculator!$G$35),0)</f>
        <v>0</v>
      </c>
      <c r="M2830" s="29">
        <f ca="1">IF(I2830&gt;0,IF(DAY($C2830)=1,SUM(INDIRECT("I"&amp;(ROW(C2829)-DAY(C2829))):I2829),0),0)</f>
        <v>0</v>
      </c>
      <c r="N2830" s="29">
        <f ca="1">IF(C2830&lt;Calculator!$G$27,0,IF(C2830=Calculator!$G$27,Calculator!$G$39,IF(H2830-K2830&lt;=0,IF(D2830&gt;Calculator!$G$39,IF(H2830-K2830+E2830+L2830+M2830+Calculator!$G$39&gt;Calculator!$G$39,Calculator!$G$39-(H2830+E2830+L2830+M2830-K2830),Calculator!$G$39),D2830),0)))</f>
        <v>0</v>
      </c>
    </row>
    <row r="2831" spans="1:14" ht="15.75" thickBot="1">
      <c r="A2831" s="33" t="str">
        <f ca="1">IF(C2831=Calculator!$H$27,"F",IF(Daily!D2831+Daily!H2831=0,IF(D2830+H2830&gt;0,"L",""),""))</f>
        <v/>
      </c>
      <c r="B2831" s="34">
        <v>2830</v>
      </c>
      <c r="C2831" s="19">
        <f t="shared" ca="1" si="177"/>
        <v>48760</v>
      </c>
      <c r="D2831" s="29">
        <f t="shared" ca="1" si="179"/>
        <v>0</v>
      </c>
      <c r="E2831" s="29">
        <f ca="1">IF(C2831&lt;Calculator!$D$26,0,IF(DAY($C2831)=1,IF(D2831-Calculator!$G$24&gt;0,Calculator!$G$24,D2831),0))</f>
        <v>0</v>
      </c>
      <c r="F2831" s="29">
        <f ca="1">IF(E2831&gt;0,D2831*Calculator!$G$22/12,0)</f>
        <v>0</v>
      </c>
      <c r="G2831" s="29">
        <f ca="1">IF(E2831&gt;0,(IFERROR(-PMT(Calculator!$G$22/12,Calculator!$G$23*12,Calculator!$G$20),0))-F2831,0)</f>
        <v>0</v>
      </c>
      <c r="H2831" s="29">
        <f t="shared" ca="1" si="180"/>
        <v>0</v>
      </c>
      <c r="I2831" s="29">
        <f t="shared" ca="1" si="178"/>
        <v>0</v>
      </c>
      <c r="J2831" s="30">
        <f>Calculator!$G$40</f>
        <v>6.5000000000000002E-2</v>
      </c>
      <c r="K2831" s="29">
        <f ca="1">IF(C2831&gt;=Calculator!$G$27,IF(DAY($C2831)=1,Calculator!$G$34/2,IF(DAY($C2831)=15,Calculator!$G$34/2,0)),0)</f>
        <v>0</v>
      </c>
      <c r="L2831" s="29">
        <f ca="1">IF(DAY($C2831)=28,IF(H2831=0,0,Calculator!$G$35),0)</f>
        <v>0</v>
      </c>
      <c r="M2831" s="29">
        <f ca="1">IF(I2831&gt;0,IF(DAY($C2831)=1,SUM(INDIRECT("I"&amp;(ROW(C2830)-DAY(C2830))):I2830),0),0)</f>
        <v>0</v>
      </c>
      <c r="N2831" s="29">
        <f ca="1">IF(C2831&lt;Calculator!$G$27,0,IF(C2831=Calculator!$G$27,Calculator!$G$39,IF(H2831-K2831&lt;=0,IF(D2831&gt;Calculator!$G$39,IF(H2831-K2831+E2831+L2831+M2831+Calculator!$G$39&gt;Calculator!$G$39,Calculator!$G$39-(H2831+E2831+L2831+M2831-K2831),Calculator!$G$39),D2831),0)))</f>
        <v>0</v>
      </c>
    </row>
    <row r="2832" spans="1:14" ht="15.75" thickBot="1">
      <c r="A2832" s="33" t="str">
        <f ca="1">IF(C2832=Calculator!$H$27,"F",IF(Daily!D2832+Daily!H2832=0,IF(D2831+H2831&gt;0,"L",""),""))</f>
        <v/>
      </c>
      <c r="B2832" s="34">
        <v>2831</v>
      </c>
      <c r="C2832" s="19">
        <f t="shared" ca="1" si="177"/>
        <v>48761</v>
      </c>
      <c r="D2832" s="29">
        <f t="shared" ca="1" si="179"/>
        <v>0</v>
      </c>
      <c r="E2832" s="29">
        <f ca="1">IF(C2832&lt;Calculator!$D$26,0,IF(DAY($C2832)=1,IF(D2832-Calculator!$G$24&gt;0,Calculator!$G$24,D2832),0))</f>
        <v>0</v>
      </c>
      <c r="F2832" s="29">
        <f ca="1">IF(E2832&gt;0,D2832*Calculator!$G$22/12,0)</f>
        <v>0</v>
      </c>
      <c r="G2832" s="29">
        <f ca="1">IF(E2832&gt;0,(IFERROR(-PMT(Calculator!$G$22/12,Calculator!$G$23*12,Calculator!$G$20),0))-F2832,0)</f>
        <v>0</v>
      </c>
      <c r="H2832" s="29">
        <f t="shared" ca="1" si="180"/>
        <v>0</v>
      </c>
      <c r="I2832" s="29">
        <f t="shared" ca="1" si="178"/>
        <v>0</v>
      </c>
      <c r="J2832" s="30">
        <f>Calculator!$G$40</f>
        <v>6.5000000000000002E-2</v>
      </c>
      <c r="K2832" s="29">
        <f ca="1">IF(C2832&gt;=Calculator!$G$27,IF(DAY($C2832)=1,Calculator!$G$34/2,IF(DAY($C2832)=15,Calculator!$G$34/2,0)),0)</f>
        <v>4500</v>
      </c>
      <c r="L2832" s="29">
        <f ca="1">IF(DAY($C2832)=28,IF(H2832=0,0,Calculator!$G$35),0)</f>
        <v>0</v>
      </c>
      <c r="M2832" s="29">
        <f ca="1">IF(I2832&gt;0,IF(DAY($C2832)=1,SUM(INDIRECT("I"&amp;(ROW(C2831)-DAY(C2831))):I2831),0),0)</f>
        <v>0</v>
      </c>
      <c r="N2832" s="29">
        <f ca="1">IF(C2832&lt;Calculator!$G$27,0,IF(C2832=Calculator!$G$27,Calculator!$G$39,IF(H2832-K2832&lt;=0,IF(D2832&gt;Calculator!$G$39,IF(H2832-K2832+E2832+L2832+M2832+Calculator!$G$39&gt;Calculator!$G$39,Calculator!$G$39-(H2832+E2832+L2832+M2832-K2832),Calculator!$G$39),D2832),0)))</f>
        <v>0</v>
      </c>
    </row>
    <row r="2833" spans="1:14" ht="15.75" thickBot="1">
      <c r="A2833" s="33" t="str">
        <f ca="1">IF(C2833=Calculator!$H$27,"F",IF(Daily!D2833+Daily!H2833=0,IF(D2832+H2832&gt;0,"L",""),""))</f>
        <v/>
      </c>
      <c r="B2833" s="34">
        <v>2832</v>
      </c>
      <c r="C2833" s="19">
        <f t="shared" ca="1" si="177"/>
        <v>48762</v>
      </c>
      <c r="D2833" s="29">
        <f t="shared" ca="1" si="179"/>
        <v>0</v>
      </c>
      <c r="E2833" s="29">
        <f ca="1">IF(C2833&lt;Calculator!$D$26,0,IF(DAY($C2833)=1,IF(D2833-Calculator!$G$24&gt;0,Calculator!$G$24,D2833),0))</f>
        <v>0</v>
      </c>
      <c r="F2833" s="29">
        <f ca="1">IF(E2833&gt;0,D2833*Calculator!$G$22/12,0)</f>
        <v>0</v>
      </c>
      <c r="G2833" s="29">
        <f ca="1">IF(E2833&gt;0,(IFERROR(-PMT(Calculator!$G$22/12,Calculator!$G$23*12,Calculator!$G$20),0))-F2833,0)</f>
        <v>0</v>
      </c>
      <c r="H2833" s="29">
        <f t="shared" ca="1" si="180"/>
        <v>0</v>
      </c>
      <c r="I2833" s="29">
        <f t="shared" ca="1" si="178"/>
        <v>0</v>
      </c>
      <c r="J2833" s="30">
        <f>Calculator!$G$40</f>
        <v>6.5000000000000002E-2</v>
      </c>
      <c r="K2833" s="29">
        <f ca="1">IF(C2833&gt;=Calculator!$G$27,IF(DAY($C2833)=1,Calculator!$G$34/2,IF(DAY($C2833)=15,Calculator!$G$34/2,0)),0)</f>
        <v>0</v>
      </c>
      <c r="L2833" s="29">
        <f ca="1">IF(DAY($C2833)=28,IF(H2833=0,0,Calculator!$G$35),0)</f>
        <v>0</v>
      </c>
      <c r="M2833" s="29">
        <f ca="1">IF(I2833&gt;0,IF(DAY($C2833)=1,SUM(INDIRECT("I"&amp;(ROW(C2832)-DAY(C2832))):I2832),0),0)</f>
        <v>0</v>
      </c>
      <c r="N2833" s="29">
        <f ca="1">IF(C2833&lt;Calculator!$G$27,0,IF(C2833=Calculator!$G$27,Calculator!$G$39,IF(H2833-K2833&lt;=0,IF(D2833&gt;Calculator!$G$39,IF(H2833-K2833+E2833+L2833+M2833+Calculator!$G$39&gt;Calculator!$G$39,Calculator!$G$39-(H2833+E2833+L2833+M2833-K2833),Calculator!$G$39),D2833),0)))</f>
        <v>0</v>
      </c>
    </row>
    <row r="2834" spans="1:14" ht="15.75" thickBot="1">
      <c r="A2834" s="33" t="str">
        <f ca="1">IF(C2834=Calculator!$H$27,"F",IF(Daily!D2834+Daily!H2834=0,IF(D2833+H2833&gt;0,"L",""),""))</f>
        <v/>
      </c>
      <c r="B2834" s="34">
        <v>2833</v>
      </c>
      <c r="C2834" s="19">
        <f t="shared" ca="1" si="177"/>
        <v>48763</v>
      </c>
      <c r="D2834" s="29">
        <f t="shared" ca="1" si="179"/>
        <v>0</v>
      </c>
      <c r="E2834" s="29">
        <f ca="1">IF(C2834&lt;Calculator!$D$26,0,IF(DAY($C2834)=1,IF(D2834-Calculator!$G$24&gt;0,Calculator!$G$24,D2834),0))</f>
        <v>0</v>
      </c>
      <c r="F2834" s="29">
        <f ca="1">IF(E2834&gt;0,D2834*Calculator!$G$22/12,0)</f>
        <v>0</v>
      </c>
      <c r="G2834" s="29">
        <f ca="1">IF(E2834&gt;0,(IFERROR(-PMT(Calculator!$G$22/12,Calculator!$G$23*12,Calculator!$G$20),0))-F2834,0)</f>
        <v>0</v>
      </c>
      <c r="H2834" s="29">
        <f t="shared" ca="1" si="180"/>
        <v>0</v>
      </c>
      <c r="I2834" s="29">
        <f t="shared" ca="1" si="178"/>
        <v>0</v>
      </c>
      <c r="J2834" s="30">
        <f>Calculator!$G$40</f>
        <v>6.5000000000000002E-2</v>
      </c>
      <c r="K2834" s="29">
        <f ca="1">IF(C2834&gt;=Calculator!$G$27,IF(DAY($C2834)=1,Calculator!$G$34/2,IF(DAY($C2834)=15,Calculator!$G$34/2,0)),0)</f>
        <v>0</v>
      </c>
      <c r="L2834" s="29">
        <f ca="1">IF(DAY($C2834)=28,IF(H2834=0,0,Calculator!$G$35),0)</f>
        <v>0</v>
      </c>
      <c r="M2834" s="29">
        <f ca="1">IF(I2834&gt;0,IF(DAY($C2834)=1,SUM(INDIRECT("I"&amp;(ROW(C2833)-DAY(C2833))):I2833),0),0)</f>
        <v>0</v>
      </c>
      <c r="N2834" s="29">
        <f ca="1">IF(C2834&lt;Calculator!$G$27,0,IF(C2834=Calculator!$G$27,Calculator!$G$39,IF(H2834-K2834&lt;=0,IF(D2834&gt;Calculator!$G$39,IF(H2834-K2834+E2834+L2834+M2834+Calculator!$G$39&gt;Calculator!$G$39,Calculator!$G$39-(H2834+E2834+L2834+M2834-K2834),Calculator!$G$39),D2834),0)))</f>
        <v>0</v>
      </c>
    </row>
    <row r="2835" spans="1:14" ht="15.75" thickBot="1">
      <c r="A2835" s="33" t="str">
        <f ca="1">IF(C2835=Calculator!$H$27,"F",IF(Daily!D2835+Daily!H2835=0,IF(D2834+H2834&gt;0,"L",""),""))</f>
        <v/>
      </c>
      <c r="B2835" s="34">
        <v>2834</v>
      </c>
      <c r="C2835" s="19">
        <f t="shared" ca="1" si="177"/>
        <v>48764</v>
      </c>
      <c r="D2835" s="29">
        <f t="shared" ca="1" si="179"/>
        <v>0</v>
      </c>
      <c r="E2835" s="29">
        <f ca="1">IF(C2835&lt;Calculator!$D$26,0,IF(DAY($C2835)=1,IF(D2835-Calculator!$G$24&gt;0,Calculator!$G$24,D2835),0))</f>
        <v>0</v>
      </c>
      <c r="F2835" s="29">
        <f ca="1">IF(E2835&gt;0,D2835*Calculator!$G$22/12,0)</f>
        <v>0</v>
      </c>
      <c r="G2835" s="29">
        <f ca="1">IF(E2835&gt;0,(IFERROR(-PMT(Calculator!$G$22/12,Calculator!$G$23*12,Calculator!$G$20),0))-F2835,0)</f>
        <v>0</v>
      </c>
      <c r="H2835" s="29">
        <f t="shared" ca="1" si="180"/>
        <v>0</v>
      </c>
      <c r="I2835" s="29">
        <f t="shared" ca="1" si="178"/>
        <v>0</v>
      </c>
      <c r="J2835" s="30">
        <f>Calculator!$G$40</f>
        <v>6.5000000000000002E-2</v>
      </c>
      <c r="K2835" s="29">
        <f ca="1">IF(C2835&gt;=Calculator!$G$27,IF(DAY($C2835)=1,Calculator!$G$34/2,IF(DAY($C2835)=15,Calculator!$G$34/2,0)),0)</f>
        <v>0</v>
      </c>
      <c r="L2835" s="29">
        <f ca="1">IF(DAY($C2835)=28,IF(H2835=0,0,Calculator!$G$35),0)</f>
        <v>0</v>
      </c>
      <c r="M2835" s="29">
        <f ca="1">IF(I2835&gt;0,IF(DAY($C2835)=1,SUM(INDIRECT("I"&amp;(ROW(C2834)-DAY(C2834))):I2834),0),0)</f>
        <v>0</v>
      </c>
      <c r="N2835" s="29">
        <f ca="1">IF(C2835&lt;Calculator!$G$27,0,IF(C2835=Calculator!$G$27,Calculator!$G$39,IF(H2835-K2835&lt;=0,IF(D2835&gt;Calculator!$G$39,IF(H2835-K2835+E2835+L2835+M2835+Calculator!$G$39&gt;Calculator!$G$39,Calculator!$G$39-(H2835+E2835+L2835+M2835-K2835),Calculator!$G$39),D2835),0)))</f>
        <v>0</v>
      </c>
    </row>
    <row r="2836" spans="1:14" ht="15.75" thickBot="1">
      <c r="A2836" s="33" t="str">
        <f ca="1">IF(C2836=Calculator!$H$27,"F",IF(Daily!D2836+Daily!H2836=0,IF(D2835+H2835&gt;0,"L",""),""))</f>
        <v/>
      </c>
      <c r="B2836" s="34">
        <v>2835</v>
      </c>
      <c r="C2836" s="19">
        <f t="shared" ca="1" si="177"/>
        <v>48765</v>
      </c>
      <c r="D2836" s="29">
        <f t="shared" ca="1" si="179"/>
        <v>0</v>
      </c>
      <c r="E2836" s="29">
        <f ca="1">IF(C2836&lt;Calculator!$D$26,0,IF(DAY($C2836)=1,IF(D2836-Calculator!$G$24&gt;0,Calculator!$G$24,D2836),0))</f>
        <v>0</v>
      </c>
      <c r="F2836" s="29">
        <f ca="1">IF(E2836&gt;0,D2836*Calculator!$G$22/12,0)</f>
        <v>0</v>
      </c>
      <c r="G2836" s="29">
        <f ca="1">IF(E2836&gt;0,(IFERROR(-PMT(Calculator!$G$22/12,Calculator!$G$23*12,Calculator!$G$20),0))-F2836,0)</f>
        <v>0</v>
      </c>
      <c r="H2836" s="29">
        <f t="shared" ca="1" si="180"/>
        <v>0</v>
      </c>
      <c r="I2836" s="29">
        <f t="shared" ca="1" si="178"/>
        <v>0</v>
      </c>
      <c r="J2836" s="30">
        <f>Calculator!$G$40</f>
        <v>6.5000000000000002E-2</v>
      </c>
      <c r="K2836" s="29">
        <f ca="1">IF(C2836&gt;=Calculator!$G$27,IF(DAY($C2836)=1,Calculator!$G$34/2,IF(DAY($C2836)=15,Calculator!$G$34/2,0)),0)</f>
        <v>0</v>
      </c>
      <c r="L2836" s="29">
        <f ca="1">IF(DAY($C2836)=28,IF(H2836=0,0,Calculator!$G$35),0)</f>
        <v>0</v>
      </c>
      <c r="M2836" s="29">
        <f ca="1">IF(I2836&gt;0,IF(DAY($C2836)=1,SUM(INDIRECT("I"&amp;(ROW(C2835)-DAY(C2835))):I2835),0),0)</f>
        <v>0</v>
      </c>
      <c r="N2836" s="29">
        <f ca="1">IF(C2836&lt;Calculator!$G$27,0,IF(C2836=Calculator!$G$27,Calculator!$G$39,IF(H2836-K2836&lt;=0,IF(D2836&gt;Calculator!$G$39,IF(H2836-K2836+E2836+L2836+M2836+Calculator!$G$39&gt;Calculator!$G$39,Calculator!$G$39-(H2836+E2836+L2836+M2836-K2836),Calculator!$G$39),D2836),0)))</f>
        <v>0</v>
      </c>
    </row>
    <row r="2837" spans="1:14" ht="15.75" thickBot="1">
      <c r="A2837" s="33" t="str">
        <f ca="1">IF(C2837=Calculator!$H$27,"F",IF(Daily!D2837+Daily!H2837=0,IF(D2836+H2836&gt;0,"L",""),""))</f>
        <v/>
      </c>
      <c r="B2837" s="34">
        <v>2836</v>
      </c>
      <c r="C2837" s="19">
        <f t="shared" ca="1" si="177"/>
        <v>48766</v>
      </c>
      <c r="D2837" s="29">
        <f t="shared" ca="1" si="179"/>
        <v>0</v>
      </c>
      <c r="E2837" s="29">
        <f ca="1">IF(C2837&lt;Calculator!$D$26,0,IF(DAY($C2837)=1,IF(D2837-Calculator!$G$24&gt;0,Calculator!$G$24,D2837),0))</f>
        <v>0</v>
      </c>
      <c r="F2837" s="29">
        <f ca="1">IF(E2837&gt;0,D2837*Calculator!$G$22/12,0)</f>
        <v>0</v>
      </c>
      <c r="G2837" s="29">
        <f ca="1">IF(E2837&gt;0,(IFERROR(-PMT(Calculator!$G$22/12,Calculator!$G$23*12,Calculator!$G$20),0))-F2837,0)</f>
        <v>0</v>
      </c>
      <c r="H2837" s="29">
        <f t="shared" ca="1" si="180"/>
        <v>0</v>
      </c>
      <c r="I2837" s="29">
        <f t="shared" ca="1" si="178"/>
        <v>0</v>
      </c>
      <c r="J2837" s="30">
        <f>Calculator!$G$40</f>
        <v>6.5000000000000002E-2</v>
      </c>
      <c r="K2837" s="29">
        <f ca="1">IF(C2837&gt;=Calculator!$G$27,IF(DAY($C2837)=1,Calculator!$G$34/2,IF(DAY($C2837)=15,Calculator!$G$34/2,0)),0)</f>
        <v>0</v>
      </c>
      <c r="L2837" s="29">
        <f ca="1">IF(DAY($C2837)=28,IF(H2837=0,0,Calculator!$G$35),0)</f>
        <v>0</v>
      </c>
      <c r="M2837" s="29">
        <f ca="1">IF(I2837&gt;0,IF(DAY($C2837)=1,SUM(INDIRECT("I"&amp;(ROW(C2836)-DAY(C2836))):I2836),0),0)</f>
        <v>0</v>
      </c>
      <c r="N2837" s="29">
        <f ca="1">IF(C2837&lt;Calculator!$G$27,0,IF(C2837=Calculator!$G$27,Calculator!$G$39,IF(H2837-K2837&lt;=0,IF(D2837&gt;Calculator!$G$39,IF(H2837-K2837+E2837+L2837+M2837+Calculator!$G$39&gt;Calculator!$G$39,Calculator!$G$39-(H2837+E2837+L2837+M2837-K2837),Calculator!$G$39),D2837),0)))</f>
        <v>0</v>
      </c>
    </row>
    <row r="2838" spans="1:14" ht="15.75" thickBot="1">
      <c r="A2838" s="33" t="str">
        <f ca="1">IF(C2838=Calculator!$H$27,"F",IF(Daily!D2838+Daily!H2838=0,IF(D2837+H2837&gt;0,"L",""),""))</f>
        <v/>
      </c>
      <c r="B2838" s="34">
        <v>2837</v>
      </c>
      <c r="C2838" s="19">
        <f t="shared" ca="1" si="177"/>
        <v>48767</v>
      </c>
      <c r="D2838" s="29">
        <f t="shared" ca="1" si="179"/>
        <v>0</v>
      </c>
      <c r="E2838" s="29">
        <f ca="1">IF(C2838&lt;Calculator!$D$26,0,IF(DAY($C2838)=1,IF(D2838-Calculator!$G$24&gt;0,Calculator!$G$24,D2838),0))</f>
        <v>0</v>
      </c>
      <c r="F2838" s="29">
        <f ca="1">IF(E2838&gt;0,D2838*Calculator!$G$22/12,0)</f>
        <v>0</v>
      </c>
      <c r="G2838" s="29">
        <f ca="1">IF(E2838&gt;0,(IFERROR(-PMT(Calculator!$G$22/12,Calculator!$G$23*12,Calculator!$G$20),0))-F2838,0)</f>
        <v>0</v>
      </c>
      <c r="H2838" s="29">
        <f t="shared" ca="1" si="180"/>
        <v>0</v>
      </c>
      <c r="I2838" s="29">
        <f t="shared" ca="1" si="178"/>
        <v>0</v>
      </c>
      <c r="J2838" s="30">
        <f>Calculator!$G$40</f>
        <v>6.5000000000000002E-2</v>
      </c>
      <c r="K2838" s="29">
        <f ca="1">IF(C2838&gt;=Calculator!$G$27,IF(DAY($C2838)=1,Calculator!$G$34/2,IF(DAY($C2838)=15,Calculator!$G$34/2,0)),0)</f>
        <v>0</v>
      </c>
      <c r="L2838" s="29">
        <f ca="1">IF(DAY($C2838)=28,IF(H2838=0,0,Calculator!$G$35),0)</f>
        <v>0</v>
      </c>
      <c r="M2838" s="29">
        <f ca="1">IF(I2838&gt;0,IF(DAY($C2838)=1,SUM(INDIRECT("I"&amp;(ROW(C2837)-DAY(C2837))):I2837),0),0)</f>
        <v>0</v>
      </c>
      <c r="N2838" s="29">
        <f ca="1">IF(C2838&lt;Calculator!$G$27,0,IF(C2838=Calculator!$G$27,Calculator!$G$39,IF(H2838-K2838&lt;=0,IF(D2838&gt;Calculator!$G$39,IF(H2838-K2838+E2838+L2838+M2838+Calculator!$G$39&gt;Calculator!$G$39,Calculator!$G$39-(H2838+E2838+L2838+M2838-K2838),Calculator!$G$39),D2838),0)))</f>
        <v>0</v>
      </c>
    </row>
    <row r="2839" spans="1:14" ht="15.75" thickBot="1">
      <c r="A2839" s="33" t="str">
        <f ca="1">IF(C2839=Calculator!$H$27,"F",IF(Daily!D2839+Daily!H2839=0,IF(D2838+H2838&gt;0,"L",""),""))</f>
        <v/>
      </c>
      <c r="B2839" s="34">
        <v>2838</v>
      </c>
      <c r="C2839" s="19">
        <f t="shared" ca="1" si="177"/>
        <v>48768</v>
      </c>
      <c r="D2839" s="29">
        <f t="shared" ca="1" si="179"/>
        <v>0</v>
      </c>
      <c r="E2839" s="29">
        <f ca="1">IF(C2839&lt;Calculator!$D$26,0,IF(DAY($C2839)=1,IF(D2839-Calculator!$G$24&gt;0,Calculator!$G$24,D2839),0))</f>
        <v>0</v>
      </c>
      <c r="F2839" s="29">
        <f ca="1">IF(E2839&gt;0,D2839*Calculator!$G$22/12,0)</f>
        <v>0</v>
      </c>
      <c r="G2839" s="29">
        <f ca="1">IF(E2839&gt;0,(IFERROR(-PMT(Calculator!$G$22/12,Calculator!$G$23*12,Calculator!$G$20),0))-F2839,0)</f>
        <v>0</v>
      </c>
      <c r="H2839" s="29">
        <f t="shared" ca="1" si="180"/>
        <v>0</v>
      </c>
      <c r="I2839" s="29">
        <f t="shared" ca="1" si="178"/>
        <v>0</v>
      </c>
      <c r="J2839" s="30">
        <f>Calculator!$G$40</f>
        <v>6.5000000000000002E-2</v>
      </c>
      <c r="K2839" s="29">
        <f ca="1">IF(C2839&gt;=Calculator!$G$27,IF(DAY($C2839)=1,Calculator!$G$34/2,IF(DAY($C2839)=15,Calculator!$G$34/2,0)),0)</f>
        <v>0</v>
      </c>
      <c r="L2839" s="29">
        <f ca="1">IF(DAY($C2839)=28,IF(H2839=0,0,Calculator!$G$35),0)</f>
        <v>0</v>
      </c>
      <c r="M2839" s="29">
        <f ca="1">IF(I2839&gt;0,IF(DAY($C2839)=1,SUM(INDIRECT("I"&amp;(ROW(C2838)-DAY(C2838))):I2838),0),0)</f>
        <v>0</v>
      </c>
      <c r="N2839" s="29">
        <f ca="1">IF(C2839&lt;Calculator!$G$27,0,IF(C2839=Calculator!$G$27,Calculator!$G$39,IF(H2839-K2839&lt;=0,IF(D2839&gt;Calculator!$G$39,IF(H2839-K2839+E2839+L2839+M2839+Calculator!$G$39&gt;Calculator!$G$39,Calculator!$G$39-(H2839+E2839+L2839+M2839-K2839),Calculator!$G$39),D2839),0)))</f>
        <v>0</v>
      </c>
    </row>
    <row r="2840" spans="1:14" ht="15.75" thickBot="1">
      <c r="A2840" s="33" t="str">
        <f ca="1">IF(C2840=Calculator!$H$27,"F",IF(Daily!D2840+Daily!H2840=0,IF(D2839+H2839&gt;0,"L",""),""))</f>
        <v/>
      </c>
      <c r="B2840" s="34">
        <v>2839</v>
      </c>
      <c r="C2840" s="19">
        <f t="shared" ca="1" si="177"/>
        <v>48769</v>
      </c>
      <c r="D2840" s="29">
        <f t="shared" ca="1" si="179"/>
        <v>0</v>
      </c>
      <c r="E2840" s="29">
        <f ca="1">IF(C2840&lt;Calculator!$D$26,0,IF(DAY($C2840)=1,IF(D2840-Calculator!$G$24&gt;0,Calculator!$G$24,D2840),0))</f>
        <v>0</v>
      </c>
      <c r="F2840" s="29">
        <f ca="1">IF(E2840&gt;0,D2840*Calculator!$G$22/12,0)</f>
        <v>0</v>
      </c>
      <c r="G2840" s="29">
        <f ca="1">IF(E2840&gt;0,(IFERROR(-PMT(Calculator!$G$22/12,Calculator!$G$23*12,Calculator!$G$20),0))-F2840,0)</f>
        <v>0</v>
      </c>
      <c r="H2840" s="29">
        <f t="shared" ca="1" si="180"/>
        <v>0</v>
      </c>
      <c r="I2840" s="29">
        <f t="shared" ca="1" si="178"/>
        <v>0</v>
      </c>
      <c r="J2840" s="30">
        <f>Calculator!$G$40</f>
        <v>6.5000000000000002E-2</v>
      </c>
      <c r="K2840" s="29">
        <f ca="1">IF(C2840&gt;=Calculator!$G$27,IF(DAY($C2840)=1,Calculator!$G$34/2,IF(DAY($C2840)=15,Calculator!$G$34/2,0)),0)</f>
        <v>0</v>
      </c>
      <c r="L2840" s="29">
        <f ca="1">IF(DAY($C2840)=28,IF(H2840=0,0,Calculator!$G$35),0)</f>
        <v>0</v>
      </c>
      <c r="M2840" s="29">
        <f ca="1">IF(I2840&gt;0,IF(DAY($C2840)=1,SUM(INDIRECT("I"&amp;(ROW(C2839)-DAY(C2839))):I2839),0),0)</f>
        <v>0</v>
      </c>
      <c r="N2840" s="29">
        <f ca="1">IF(C2840&lt;Calculator!$G$27,0,IF(C2840=Calculator!$G$27,Calculator!$G$39,IF(H2840-K2840&lt;=0,IF(D2840&gt;Calculator!$G$39,IF(H2840-K2840+E2840+L2840+M2840+Calculator!$G$39&gt;Calculator!$G$39,Calculator!$G$39-(H2840+E2840+L2840+M2840-K2840),Calculator!$G$39),D2840),0)))</f>
        <v>0</v>
      </c>
    </row>
    <row r="2841" spans="1:14" ht="15.75" thickBot="1">
      <c r="A2841" s="33" t="str">
        <f ca="1">IF(C2841=Calculator!$H$27,"F",IF(Daily!D2841+Daily!H2841=0,IF(D2840+H2840&gt;0,"L",""),""))</f>
        <v/>
      </c>
      <c r="B2841" s="34">
        <v>2840</v>
      </c>
      <c r="C2841" s="19">
        <f t="shared" ca="1" si="177"/>
        <v>48770</v>
      </c>
      <c r="D2841" s="29">
        <f t="shared" ca="1" si="179"/>
        <v>0</v>
      </c>
      <c r="E2841" s="29">
        <f ca="1">IF(C2841&lt;Calculator!$D$26,0,IF(DAY($C2841)=1,IF(D2841-Calculator!$G$24&gt;0,Calculator!$G$24,D2841),0))</f>
        <v>0</v>
      </c>
      <c r="F2841" s="29">
        <f ca="1">IF(E2841&gt;0,D2841*Calculator!$G$22/12,0)</f>
        <v>0</v>
      </c>
      <c r="G2841" s="29">
        <f ca="1">IF(E2841&gt;0,(IFERROR(-PMT(Calculator!$G$22/12,Calculator!$G$23*12,Calculator!$G$20),0))-F2841,0)</f>
        <v>0</v>
      </c>
      <c r="H2841" s="29">
        <f t="shared" ca="1" si="180"/>
        <v>0</v>
      </c>
      <c r="I2841" s="29">
        <f t="shared" ca="1" si="178"/>
        <v>0</v>
      </c>
      <c r="J2841" s="30">
        <f>Calculator!$G$40</f>
        <v>6.5000000000000002E-2</v>
      </c>
      <c r="K2841" s="29">
        <f ca="1">IF(C2841&gt;=Calculator!$G$27,IF(DAY($C2841)=1,Calculator!$G$34/2,IF(DAY($C2841)=15,Calculator!$G$34/2,0)),0)</f>
        <v>0</v>
      </c>
      <c r="L2841" s="29">
        <f ca="1">IF(DAY($C2841)=28,IF(H2841=0,0,Calculator!$G$35),0)</f>
        <v>0</v>
      </c>
      <c r="M2841" s="29">
        <f ca="1">IF(I2841&gt;0,IF(DAY($C2841)=1,SUM(INDIRECT("I"&amp;(ROW(C2840)-DAY(C2840))):I2840),0),0)</f>
        <v>0</v>
      </c>
      <c r="N2841" s="29">
        <f ca="1">IF(C2841&lt;Calculator!$G$27,0,IF(C2841=Calculator!$G$27,Calculator!$G$39,IF(H2841-K2841&lt;=0,IF(D2841&gt;Calculator!$G$39,IF(H2841-K2841+E2841+L2841+M2841+Calculator!$G$39&gt;Calculator!$G$39,Calculator!$G$39-(H2841+E2841+L2841+M2841-K2841),Calculator!$G$39),D2841),0)))</f>
        <v>0</v>
      </c>
    </row>
    <row r="2842" spans="1:14" ht="15.75" thickBot="1">
      <c r="A2842" s="33" t="str">
        <f ca="1">IF(C2842=Calculator!$H$27,"F",IF(Daily!D2842+Daily!H2842=0,IF(D2841+H2841&gt;0,"L",""),""))</f>
        <v/>
      </c>
      <c r="B2842" s="34">
        <v>2841</v>
      </c>
      <c r="C2842" s="19">
        <f t="shared" ca="1" si="177"/>
        <v>48771</v>
      </c>
      <c r="D2842" s="29">
        <f t="shared" ca="1" si="179"/>
        <v>0</v>
      </c>
      <c r="E2842" s="29">
        <f ca="1">IF(C2842&lt;Calculator!$D$26,0,IF(DAY($C2842)=1,IF(D2842-Calculator!$G$24&gt;0,Calculator!$G$24,D2842),0))</f>
        <v>0</v>
      </c>
      <c r="F2842" s="29">
        <f ca="1">IF(E2842&gt;0,D2842*Calculator!$G$22/12,0)</f>
        <v>0</v>
      </c>
      <c r="G2842" s="29">
        <f ca="1">IF(E2842&gt;0,(IFERROR(-PMT(Calculator!$G$22/12,Calculator!$G$23*12,Calculator!$G$20),0))-F2842,0)</f>
        <v>0</v>
      </c>
      <c r="H2842" s="29">
        <f t="shared" ca="1" si="180"/>
        <v>0</v>
      </c>
      <c r="I2842" s="29">
        <f t="shared" ca="1" si="178"/>
        <v>0</v>
      </c>
      <c r="J2842" s="30">
        <f>Calculator!$G$40</f>
        <v>6.5000000000000002E-2</v>
      </c>
      <c r="K2842" s="29">
        <f ca="1">IF(C2842&gt;=Calculator!$G$27,IF(DAY($C2842)=1,Calculator!$G$34/2,IF(DAY($C2842)=15,Calculator!$G$34/2,0)),0)</f>
        <v>0</v>
      </c>
      <c r="L2842" s="29">
        <f ca="1">IF(DAY($C2842)=28,IF(H2842=0,0,Calculator!$G$35),0)</f>
        <v>0</v>
      </c>
      <c r="M2842" s="29">
        <f ca="1">IF(I2842&gt;0,IF(DAY($C2842)=1,SUM(INDIRECT("I"&amp;(ROW(C2841)-DAY(C2841))):I2841),0),0)</f>
        <v>0</v>
      </c>
      <c r="N2842" s="29">
        <f ca="1">IF(C2842&lt;Calculator!$G$27,0,IF(C2842=Calculator!$G$27,Calculator!$G$39,IF(H2842-K2842&lt;=0,IF(D2842&gt;Calculator!$G$39,IF(H2842-K2842+E2842+L2842+M2842+Calculator!$G$39&gt;Calculator!$G$39,Calculator!$G$39-(H2842+E2842+L2842+M2842-K2842),Calculator!$G$39),D2842),0)))</f>
        <v>0</v>
      </c>
    </row>
    <row r="2843" spans="1:14" ht="15.75" thickBot="1">
      <c r="A2843" s="33" t="str">
        <f ca="1">IF(C2843=Calculator!$H$27,"F",IF(Daily!D2843+Daily!H2843=0,IF(D2842+H2842&gt;0,"L",""),""))</f>
        <v/>
      </c>
      <c r="B2843" s="34">
        <v>2842</v>
      </c>
      <c r="C2843" s="19">
        <f t="shared" ca="1" si="177"/>
        <v>48772</v>
      </c>
      <c r="D2843" s="29">
        <f t="shared" ca="1" si="179"/>
        <v>0</v>
      </c>
      <c r="E2843" s="29">
        <f ca="1">IF(C2843&lt;Calculator!$D$26,0,IF(DAY($C2843)=1,IF(D2843-Calculator!$G$24&gt;0,Calculator!$G$24,D2843),0))</f>
        <v>0</v>
      </c>
      <c r="F2843" s="29">
        <f ca="1">IF(E2843&gt;0,D2843*Calculator!$G$22/12,0)</f>
        <v>0</v>
      </c>
      <c r="G2843" s="29">
        <f ca="1">IF(E2843&gt;0,(IFERROR(-PMT(Calculator!$G$22/12,Calculator!$G$23*12,Calculator!$G$20),0))-F2843,0)</f>
        <v>0</v>
      </c>
      <c r="H2843" s="29">
        <f t="shared" ca="1" si="180"/>
        <v>0</v>
      </c>
      <c r="I2843" s="29">
        <f t="shared" ca="1" si="178"/>
        <v>0</v>
      </c>
      <c r="J2843" s="30">
        <f>Calculator!$G$40</f>
        <v>6.5000000000000002E-2</v>
      </c>
      <c r="K2843" s="29">
        <f ca="1">IF(C2843&gt;=Calculator!$G$27,IF(DAY($C2843)=1,Calculator!$G$34/2,IF(DAY($C2843)=15,Calculator!$G$34/2,0)),0)</f>
        <v>0</v>
      </c>
      <c r="L2843" s="29">
        <f ca="1">IF(DAY($C2843)=28,IF(H2843=0,0,Calculator!$G$35),0)</f>
        <v>0</v>
      </c>
      <c r="M2843" s="29">
        <f ca="1">IF(I2843&gt;0,IF(DAY($C2843)=1,SUM(INDIRECT("I"&amp;(ROW(C2842)-DAY(C2842))):I2842),0),0)</f>
        <v>0</v>
      </c>
      <c r="N2843" s="29">
        <f ca="1">IF(C2843&lt;Calculator!$G$27,0,IF(C2843=Calculator!$G$27,Calculator!$G$39,IF(H2843-K2843&lt;=0,IF(D2843&gt;Calculator!$G$39,IF(H2843-K2843+E2843+L2843+M2843+Calculator!$G$39&gt;Calculator!$G$39,Calculator!$G$39-(H2843+E2843+L2843+M2843-K2843),Calculator!$G$39),D2843),0)))</f>
        <v>0</v>
      </c>
    </row>
    <row r="2844" spans="1:14" ht="15.75" thickBot="1">
      <c r="A2844" s="33" t="str">
        <f ca="1">IF(C2844=Calculator!$H$27,"F",IF(Daily!D2844+Daily!H2844=0,IF(D2843+H2843&gt;0,"L",""),""))</f>
        <v/>
      </c>
      <c r="B2844" s="34">
        <v>2843</v>
      </c>
      <c r="C2844" s="19">
        <f t="shared" ca="1" si="177"/>
        <v>48773</v>
      </c>
      <c r="D2844" s="29">
        <f t="shared" ca="1" si="179"/>
        <v>0</v>
      </c>
      <c r="E2844" s="29">
        <f ca="1">IF(C2844&lt;Calculator!$D$26,0,IF(DAY($C2844)=1,IF(D2844-Calculator!$G$24&gt;0,Calculator!$G$24,D2844),0))</f>
        <v>0</v>
      </c>
      <c r="F2844" s="29">
        <f ca="1">IF(E2844&gt;0,D2844*Calculator!$G$22/12,0)</f>
        <v>0</v>
      </c>
      <c r="G2844" s="29">
        <f ca="1">IF(E2844&gt;0,(IFERROR(-PMT(Calculator!$G$22/12,Calculator!$G$23*12,Calculator!$G$20),0))-F2844,0)</f>
        <v>0</v>
      </c>
      <c r="H2844" s="29">
        <f t="shared" ca="1" si="180"/>
        <v>0</v>
      </c>
      <c r="I2844" s="29">
        <f t="shared" ca="1" si="178"/>
        <v>0</v>
      </c>
      <c r="J2844" s="30">
        <f>Calculator!$G$40</f>
        <v>6.5000000000000002E-2</v>
      </c>
      <c r="K2844" s="29">
        <f ca="1">IF(C2844&gt;=Calculator!$G$27,IF(DAY($C2844)=1,Calculator!$G$34/2,IF(DAY($C2844)=15,Calculator!$G$34/2,0)),0)</f>
        <v>0</v>
      </c>
      <c r="L2844" s="29">
        <f ca="1">IF(DAY($C2844)=28,IF(H2844=0,0,Calculator!$G$35),0)</f>
        <v>0</v>
      </c>
      <c r="M2844" s="29">
        <f ca="1">IF(I2844&gt;0,IF(DAY($C2844)=1,SUM(INDIRECT("I"&amp;(ROW(C2843)-DAY(C2843))):I2843),0),0)</f>
        <v>0</v>
      </c>
      <c r="N2844" s="29">
        <f ca="1">IF(C2844&lt;Calculator!$G$27,0,IF(C2844=Calculator!$G$27,Calculator!$G$39,IF(H2844-K2844&lt;=0,IF(D2844&gt;Calculator!$G$39,IF(H2844-K2844+E2844+L2844+M2844+Calculator!$G$39&gt;Calculator!$G$39,Calculator!$G$39-(H2844+E2844+L2844+M2844-K2844),Calculator!$G$39),D2844),0)))</f>
        <v>0</v>
      </c>
    </row>
    <row r="2845" spans="1:14" ht="15.75" thickBot="1">
      <c r="A2845" s="33" t="str">
        <f ca="1">IF(C2845=Calculator!$H$27,"F",IF(Daily!D2845+Daily!H2845=0,IF(D2844+H2844&gt;0,"L",""),""))</f>
        <v/>
      </c>
      <c r="B2845" s="34">
        <v>2844</v>
      </c>
      <c r="C2845" s="19">
        <f t="shared" ca="1" si="177"/>
        <v>48774</v>
      </c>
      <c r="D2845" s="29">
        <f t="shared" ca="1" si="179"/>
        <v>0</v>
      </c>
      <c r="E2845" s="29">
        <f ca="1">IF(C2845&lt;Calculator!$D$26,0,IF(DAY($C2845)=1,IF(D2845-Calculator!$G$24&gt;0,Calculator!$G$24,D2845),0))</f>
        <v>0</v>
      </c>
      <c r="F2845" s="29">
        <f ca="1">IF(E2845&gt;0,D2845*Calculator!$G$22/12,0)</f>
        <v>0</v>
      </c>
      <c r="G2845" s="29">
        <f ca="1">IF(E2845&gt;0,(IFERROR(-PMT(Calculator!$G$22/12,Calculator!$G$23*12,Calculator!$G$20),0))-F2845,0)</f>
        <v>0</v>
      </c>
      <c r="H2845" s="29">
        <f t="shared" ca="1" si="180"/>
        <v>0</v>
      </c>
      <c r="I2845" s="29">
        <f t="shared" ca="1" si="178"/>
        <v>0</v>
      </c>
      <c r="J2845" s="30">
        <f>Calculator!$G$40</f>
        <v>6.5000000000000002E-2</v>
      </c>
      <c r="K2845" s="29">
        <f ca="1">IF(C2845&gt;=Calculator!$G$27,IF(DAY($C2845)=1,Calculator!$G$34/2,IF(DAY($C2845)=15,Calculator!$G$34/2,0)),0)</f>
        <v>0</v>
      </c>
      <c r="L2845" s="29">
        <f ca="1">IF(DAY($C2845)=28,IF(H2845=0,0,Calculator!$G$35),0)</f>
        <v>0</v>
      </c>
      <c r="M2845" s="29">
        <f ca="1">IF(I2845&gt;0,IF(DAY($C2845)=1,SUM(INDIRECT("I"&amp;(ROW(C2844)-DAY(C2844))):I2844),0),0)</f>
        <v>0</v>
      </c>
      <c r="N2845" s="29">
        <f ca="1">IF(C2845&lt;Calculator!$G$27,0,IF(C2845=Calculator!$G$27,Calculator!$G$39,IF(H2845-K2845&lt;=0,IF(D2845&gt;Calculator!$G$39,IF(H2845-K2845+E2845+L2845+M2845+Calculator!$G$39&gt;Calculator!$G$39,Calculator!$G$39-(H2845+E2845+L2845+M2845-K2845),Calculator!$G$39),D2845),0)))</f>
        <v>0</v>
      </c>
    </row>
    <row r="2846" spans="1:14" ht="15.75" thickBot="1">
      <c r="A2846" s="33" t="str">
        <f ca="1">IF(C2846=Calculator!$H$27,"F",IF(Daily!D2846+Daily!H2846=0,IF(D2845+H2845&gt;0,"L",""),""))</f>
        <v/>
      </c>
      <c r="B2846" s="34">
        <v>2845</v>
      </c>
      <c r="C2846" s="19">
        <f t="shared" ca="1" si="177"/>
        <v>48775</v>
      </c>
      <c r="D2846" s="29">
        <f t="shared" ca="1" si="179"/>
        <v>0</v>
      </c>
      <c r="E2846" s="29">
        <f ca="1">IF(C2846&lt;Calculator!$D$26,0,IF(DAY($C2846)=1,IF(D2846-Calculator!$G$24&gt;0,Calculator!$G$24,D2846),0))</f>
        <v>0</v>
      </c>
      <c r="F2846" s="29">
        <f ca="1">IF(E2846&gt;0,D2846*Calculator!$G$22/12,0)</f>
        <v>0</v>
      </c>
      <c r="G2846" s="29">
        <f ca="1">IF(E2846&gt;0,(IFERROR(-PMT(Calculator!$G$22/12,Calculator!$G$23*12,Calculator!$G$20),0))-F2846,0)</f>
        <v>0</v>
      </c>
      <c r="H2846" s="29">
        <f t="shared" ca="1" si="180"/>
        <v>0</v>
      </c>
      <c r="I2846" s="29">
        <f t="shared" ca="1" si="178"/>
        <v>0</v>
      </c>
      <c r="J2846" s="30">
        <f>Calculator!$G$40</f>
        <v>6.5000000000000002E-2</v>
      </c>
      <c r="K2846" s="29">
        <f ca="1">IF(C2846&gt;=Calculator!$G$27,IF(DAY($C2846)=1,Calculator!$G$34/2,IF(DAY($C2846)=15,Calculator!$G$34/2,0)),0)</f>
        <v>4500</v>
      </c>
      <c r="L2846" s="29">
        <f ca="1">IF(DAY($C2846)=28,IF(H2846=0,0,Calculator!$G$35),0)</f>
        <v>0</v>
      </c>
      <c r="M2846" s="29">
        <f ca="1">IF(I2846&gt;0,IF(DAY($C2846)=1,SUM(INDIRECT("I"&amp;(ROW(C2845)-DAY(C2845))):I2845),0),0)</f>
        <v>0</v>
      </c>
      <c r="N2846" s="29">
        <f ca="1">IF(C2846&lt;Calculator!$G$27,0,IF(C2846=Calculator!$G$27,Calculator!$G$39,IF(H2846-K2846&lt;=0,IF(D2846&gt;Calculator!$G$39,IF(H2846-K2846+E2846+L2846+M2846+Calculator!$G$39&gt;Calculator!$G$39,Calculator!$G$39-(H2846+E2846+L2846+M2846-K2846),Calculator!$G$39),D2846),0)))</f>
        <v>0</v>
      </c>
    </row>
    <row r="2847" spans="1:14" ht="15.75" thickBot="1">
      <c r="A2847" s="33" t="str">
        <f ca="1">IF(C2847=Calculator!$H$27,"F",IF(Daily!D2847+Daily!H2847=0,IF(D2846+H2846&gt;0,"L",""),""))</f>
        <v/>
      </c>
      <c r="B2847" s="34">
        <v>2846</v>
      </c>
      <c r="C2847" s="19">
        <f t="shared" ca="1" si="177"/>
        <v>48776</v>
      </c>
      <c r="D2847" s="29">
        <f t="shared" ca="1" si="179"/>
        <v>0</v>
      </c>
      <c r="E2847" s="29">
        <f ca="1">IF(C2847&lt;Calculator!$D$26,0,IF(DAY($C2847)=1,IF(D2847-Calculator!$G$24&gt;0,Calculator!$G$24,D2847),0))</f>
        <v>0</v>
      </c>
      <c r="F2847" s="29">
        <f ca="1">IF(E2847&gt;0,D2847*Calculator!$G$22/12,0)</f>
        <v>0</v>
      </c>
      <c r="G2847" s="29">
        <f ca="1">IF(E2847&gt;0,(IFERROR(-PMT(Calculator!$G$22/12,Calculator!$G$23*12,Calculator!$G$20),0))-F2847,0)</f>
        <v>0</v>
      </c>
      <c r="H2847" s="29">
        <f t="shared" ca="1" si="180"/>
        <v>0</v>
      </c>
      <c r="I2847" s="29">
        <f t="shared" ca="1" si="178"/>
        <v>0</v>
      </c>
      <c r="J2847" s="30">
        <f>Calculator!$G$40</f>
        <v>6.5000000000000002E-2</v>
      </c>
      <c r="K2847" s="29">
        <f ca="1">IF(C2847&gt;=Calculator!$G$27,IF(DAY($C2847)=1,Calculator!$G$34/2,IF(DAY($C2847)=15,Calculator!$G$34/2,0)),0)</f>
        <v>0</v>
      </c>
      <c r="L2847" s="29">
        <f ca="1">IF(DAY($C2847)=28,IF(H2847=0,0,Calculator!$G$35),0)</f>
        <v>0</v>
      </c>
      <c r="M2847" s="29">
        <f ca="1">IF(I2847&gt;0,IF(DAY($C2847)=1,SUM(INDIRECT("I"&amp;(ROW(C2846)-DAY(C2846))):I2846),0),0)</f>
        <v>0</v>
      </c>
      <c r="N2847" s="29">
        <f ca="1">IF(C2847&lt;Calculator!$G$27,0,IF(C2847=Calculator!$G$27,Calculator!$G$39,IF(H2847-K2847&lt;=0,IF(D2847&gt;Calculator!$G$39,IF(H2847-K2847+E2847+L2847+M2847+Calculator!$G$39&gt;Calculator!$G$39,Calculator!$G$39-(H2847+E2847+L2847+M2847-K2847),Calculator!$G$39),D2847),0)))</f>
        <v>0</v>
      </c>
    </row>
    <row r="2848" spans="1:14" ht="15.75" thickBot="1">
      <c r="A2848" s="33" t="str">
        <f ca="1">IF(C2848=Calculator!$H$27,"F",IF(Daily!D2848+Daily!H2848=0,IF(D2847+H2847&gt;0,"L",""),""))</f>
        <v/>
      </c>
      <c r="B2848" s="34">
        <v>2847</v>
      </c>
      <c r="C2848" s="19">
        <f t="shared" ca="1" si="177"/>
        <v>48777</v>
      </c>
      <c r="D2848" s="29">
        <f t="shared" ca="1" si="179"/>
        <v>0</v>
      </c>
      <c r="E2848" s="29">
        <f ca="1">IF(C2848&lt;Calculator!$D$26,0,IF(DAY($C2848)=1,IF(D2848-Calculator!$G$24&gt;0,Calculator!$G$24,D2848),0))</f>
        <v>0</v>
      </c>
      <c r="F2848" s="29">
        <f ca="1">IF(E2848&gt;0,D2848*Calculator!$G$22/12,0)</f>
        <v>0</v>
      </c>
      <c r="G2848" s="29">
        <f ca="1">IF(E2848&gt;0,(IFERROR(-PMT(Calculator!$G$22/12,Calculator!$G$23*12,Calculator!$G$20),0))-F2848,0)</f>
        <v>0</v>
      </c>
      <c r="H2848" s="29">
        <f t="shared" ca="1" si="180"/>
        <v>0</v>
      </c>
      <c r="I2848" s="29">
        <f t="shared" ca="1" si="178"/>
        <v>0</v>
      </c>
      <c r="J2848" s="30">
        <f>Calculator!$G$40</f>
        <v>6.5000000000000002E-2</v>
      </c>
      <c r="K2848" s="29">
        <f ca="1">IF(C2848&gt;=Calculator!$G$27,IF(DAY($C2848)=1,Calculator!$G$34/2,IF(DAY($C2848)=15,Calculator!$G$34/2,0)),0)</f>
        <v>0</v>
      </c>
      <c r="L2848" s="29">
        <f ca="1">IF(DAY($C2848)=28,IF(H2848=0,0,Calculator!$G$35),0)</f>
        <v>0</v>
      </c>
      <c r="M2848" s="29">
        <f ca="1">IF(I2848&gt;0,IF(DAY($C2848)=1,SUM(INDIRECT("I"&amp;(ROW(C2847)-DAY(C2847))):I2847),0),0)</f>
        <v>0</v>
      </c>
      <c r="N2848" s="29">
        <f ca="1">IF(C2848&lt;Calculator!$G$27,0,IF(C2848=Calculator!$G$27,Calculator!$G$39,IF(H2848-K2848&lt;=0,IF(D2848&gt;Calculator!$G$39,IF(H2848-K2848+E2848+L2848+M2848+Calculator!$G$39&gt;Calculator!$G$39,Calculator!$G$39-(H2848+E2848+L2848+M2848-K2848),Calculator!$G$39),D2848),0)))</f>
        <v>0</v>
      </c>
    </row>
    <row r="2849" spans="1:14" ht="15.75" thickBot="1">
      <c r="A2849" s="33" t="str">
        <f ca="1">IF(C2849=Calculator!$H$27,"F",IF(Daily!D2849+Daily!H2849=0,IF(D2848+H2848&gt;0,"L",""),""))</f>
        <v/>
      </c>
      <c r="B2849" s="34">
        <v>2848</v>
      </c>
      <c r="C2849" s="19">
        <f t="shared" ca="1" si="177"/>
        <v>48778</v>
      </c>
      <c r="D2849" s="29">
        <f t="shared" ca="1" si="179"/>
        <v>0</v>
      </c>
      <c r="E2849" s="29">
        <f ca="1">IF(C2849&lt;Calculator!$D$26,0,IF(DAY($C2849)=1,IF(D2849-Calculator!$G$24&gt;0,Calculator!$G$24,D2849),0))</f>
        <v>0</v>
      </c>
      <c r="F2849" s="29">
        <f ca="1">IF(E2849&gt;0,D2849*Calculator!$G$22/12,0)</f>
        <v>0</v>
      </c>
      <c r="G2849" s="29">
        <f ca="1">IF(E2849&gt;0,(IFERROR(-PMT(Calculator!$G$22/12,Calculator!$G$23*12,Calculator!$G$20),0))-F2849,0)</f>
        <v>0</v>
      </c>
      <c r="H2849" s="29">
        <f t="shared" ca="1" si="180"/>
        <v>0</v>
      </c>
      <c r="I2849" s="29">
        <f t="shared" ca="1" si="178"/>
        <v>0</v>
      </c>
      <c r="J2849" s="30">
        <f>Calculator!$G$40</f>
        <v>6.5000000000000002E-2</v>
      </c>
      <c r="K2849" s="29">
        <f ca="1">IF(C2849&gt;=Calculator!$G$27,IF(DAY($C2849)=1,Calculator!$G$34/2,IF(DAY($C2849)=15,Calculator!$G$34/2,0)),0)</f>
        <v>0</v>
      </c>
      <c r="L2849" s="29">
        <f ca="1">IF(DAY($C2849)=28,IF(H2849=0,0,Calculator!$G$35),0)</f>
        <v>0</v>
      </c>
      <c r="M2849" s="29">
        <f ca="1">IF(I2849&gt;0,IF(DAY($C2849)=1,SUM(INDIRECT("I"&amp;(ROW(C2848)-DAY(C2848))):I2848),0),0)</f>
        <v>0</v>
      </c>
      <c r="N2849" s="29">
        <f ca="1">IF(C2849&lt;Calculator!$G$27,0,IF(C2849=Calculator!$G$27,Calculator!$G$39,IF(H2849-K2849&lt;=0,IF(D2849&gt;Calculator!$G$39,IF(H2849-K2849+E2849+L2849+M2849+Calculator!$G$39&gt;Calculator!$G$39,Calculator!$G$39-(H2849+E2849+L2849+M2849-K2849),Calculator!$G$39),D2849),0)))</f>
        <v>0</v>
      </c>
    </row>
    <row r="2850" spans="1:14" ht="15.75" thickBot="1">
      <c r="A2850" s="33" t="str">
        <f ca="1">IF(C2850=Calculator!$H$27,"F",IF(Daily!D2850+Daily!H2850=0,IF(D2849+H2849&gt;0,"L",""),""))</f>
        <v/>
      </c>
      <c r="B2850" s="34">
        <v>2849</v>
      </c>
      <c r="C2850" s="19">
        <f t="shared" ca="1" si="177"/>
        <v>48779</v>
      </c>
      <c r="D2850" s="29">
        <f t="shared" ca="1" si="179"/>
        <v>0</v>
      </c>
      <c r="E2850" s="29">
        <f ca="1">IF(C2850&lt;Calculator!$D$26,0,IF(DAY($C2850)=1,IF(D2850-Calculator!$G$24&gt;0,Calculator!$G$24,D2850),0))</f>
        <v>0</v>
      </c>
      <c r="F2850" s="29">
        <f ca="1">IF(E2850&gt;0,D2850*Calculator!$G$22/12,0)</f>
        <v>0</v>
      </c>
      <c r="G2850" s="29">
        <f ca="1">IF(E2850&gt;0,(IFERROR(-PMT(Calculator!$G$22/12,Calculator!$G$23*12,Calculator!$G$20),0))-F2850,0)</f>
        <v>0</v>
      </c>
      <c r="H2850" s="29">
        <f t="shared" ca="1" si="180"/>
        <v>0</v>
      </c>
      <c r="I2850" s="29">
        <f t="shared" ca="1" si="178"/>
        <v>0</v>
      </c>
      <c r="J2850" s="30">
        <f>Calculator!$G$40</f>
        <v>6.5000000000000002E-2</v>
      </c>
      <c r="K2850" s="29">
        <f ca="1">IF(C2850&gt;=Calculator!$G$27,IF(DAY($C2850)=1,Calculator!$G$34/2,IF(DAY($C2850)=15,Calculator!$G$34/2,0)),0)</f>
        <v>0</v>
      </c>
      <c r="L2850" s="29">
        <f ca="1">IF(DAY($C2850)=28,IF(H2850=0,0,Calculator!$G$35),0)</f>
        <v>0</v>
      </c>
      <c r="M2850" s="29">
        <f ca="1">IF(I2850&gt;0,IF(DAY($C2850)=1,SUM(INDIRECT("I"&amp;(ROW(C2849)-DAY(C2849))):I2849),0),0)</f>
        <v>0</v>
      </c>
      <c r="N2850" s="29">
        <f ca="1">IF(C2850&lt;Calculator!$G$27,0,IF(C2850=Calculator!$G$27,Calculator!$G$39,IF(H2850-K2850&lt;=0,IF(D2850&gt;Calculator!$G$39,IF(H2850-K2850+E2850+L2850+M2850+Calculator!$G$39&gt;Calculator!$G$39,Calculator!$G$39-(H2850+E2850+L2850+M2850-K2850),Calculator!$G$39),D2850),0)))</f>
        <v>0</v>
      </c>
    </row>
    <row r="2851" spans="1:14" ht="15.75" thickBot="1">
      <c r="A2851" s="33" t="str">
        <f ca="1">IF(C2851=Calculator!$H$27,"F",IF(Daily!D2851+Daily!H2851=0,IF(D2850+H2850&gt;0,"L",""),""))</f>
        <v/>
      </c>
      <c r="B2851" s="34">
        <v>2850</v>
      </c>
      <c r="C2851" s="19">
        <f t="shared" ca="1" si="177"/>
        <v>48780</v>
      </c>
      <c r="D2851" s="29">
        <f t="shared" ca="1" si="179"/>
        <v>0</v>
      </c>
      <c r="E2851" s="29">
        <f ca="1">IF(C2851&lt;Calculator!$D$26,0,IF(DAY($C2851)=1,IF(D2851-Calculator!$G$24&gt;0,Calculator!$G$24,D2851),0))</f>
        <v>0</v>
      </c>
      <c r="F2851" s="29">
        <f ca="1">IF(E2851&gt;0,D2851*Calculator!$G$22/12,0)</f>
        <v>0</v>
      </c>
      <c r="G2851" s="29">
        <f ca="1">IF(E2851&gt;0,(IFERROR(-PMT(Calculator!$G$22/12,Calculator!$G$23*12,Calculator!$G$20),0))-F2851,0)</f>
        <v>0</v>
      </c>
      <c r="H2851" s="29">
        <f t="shared" ca="1" si="180"/>
        <v>0</v>
      </c>
      <c r="I2851" s="29">
        <f t="shared" ca="1" si="178"/>
        <v>0</v>
      </c>
      <c r="J2851" s="30">
        <f>Calculator!$G$40</f>
        <v>6.5000000000000002E-2</v>
      </c>
      <c r="K2851" s="29">
        <f ca="1">IF(C2851&gt;=Calculator!$G$27,IF(DAY($C2851)=1,Calculator!$G$34/2,IF(DAY($C2851)=15,Calculator!$G$34/2,0)),0)</f>
        <v>0</v>
      </c>
      <c r="L2851" s="29">
        <f ca="1">IF(DAY($C2851)=28,IF(H2851=0,0,Calculator!$G$35),0)</f>
        <v>0</v>
      </c>
      <c r="M2851" s="29">
        <f ca="1">IF(I2851&gt;0,IF(DAY($C2851)=1,SUM(INDIRECT("I"&amp;(ROW(C2850)-DAY(C2850))):I2850),0),0)</f>
        <v>0</v>
      </c>
      <c r="N2851" s="29">
        <f ca="1">IF(C2851&lt;Calculator!$G$27,0,IF(C2851=Calculator!$G$27,Calculator!$G$39,IF(H2851-K2851&lt;=0,IF(D2851&gt;Calculator!$G$39,IF(H2851-K2851+E2851+L2851+M2851+Calculator!$G$39&gt;Calculator!$G$39,Calculator!$G$39-(H2851+E2851+L2851+M2851-K2851),Calculator!$G$39),D2851),0)))</f>
        <v>0</v>
      </c>
    </row>
    <row r="2852" spans="1:14" ht="15.75" thickBot="1">
      <c r="A2852" s="33" t="str">
        <f ca="1">IF(C2852=Calculator!$H$27,"F",IF(Daily!D2852+Daily!H2852=0,IF(D2851+H2851&gt;0,"L",""),""))</f>
        <v/>
      </c>
      <c r="B2852" s="34">
        <v>2851</v>
      </c>
      <c r="C2852" s="19">
        <f t="shared" ca="1" si="177"/>
        <v>48781</v>
      </c>
      <c r="D2852" s="29">
        <f t="shared" ca="1" si="179"/>
        <v>0</v>
      </c>
      <c r="E2852" s="29">
        <f ca="1">IF(C2852&lt;Calculator!$D$26,0,IF(DAY($C2852)=1,IF(D2852-Calculator!$G$24&gt;0,Calculator!$G$24,D2852),0))</f>
        <v>0</v>
      </c>
      <c r="F2852" s="29">
        <f ca="1">IF(E2852&gt;0,D2852*Calculator!$G$22/12,0)</f>
        <v>0</v>
      </c>
      <c r="G2852" s="29">
        <f ca="1">IF(E2852&gt;0,(IFERROR(-PMT(Calculator!$G$22/12,Calculator!$G$23*12,Calculator!$G$20),0))-F2852,0)</f>
        <v>0</v>
      </c>
      <c r="H2852" s="29">
        <f t="shared" ca="1" si="180"/>
        <v>0</v>
      </c>
      <c r="I2852" s="29">
        <f t="shared" ca="1" si="178"/>
        <v>0</v>
      </c>
      <c r="J2852" s="30">
        <f>Calculator!$G$40</f>
        <v>6.5000000000000002E-2</v>
      </c>
      <c r="K2852" s="29">
        <f ca="1">IF(C2852&gt;=Calculator!$G$27,IF(DAY($C2852)=1,Calculator!$G$34/2,IF(DAY($C2852)=15,Calculator!$G$34/2,0)),0)</f>
        <v>0</v>
      </c>
      <c r="L2852" s="29">
        <f ca="1">IF(DAY($C2852)=28,IF(H2852=0,0,Calculator!$G$35),0)</f>
        <v>0</v>
      </c>
      <c r="M2852" s="29">
        <f ca="1">IF(I2852&gt;0,IF(DAY($C2852)=1,SUM(INDIRECT("I"&amp;(ROW(C2851)-DAY(C2851))):I2851),0),0)</f>
        <v>0</v>
      </c>
      <c r="N2852" s="29">
        <f ca="1">IF(C2852&lt;Calculator!$G$27,0,IF(C2852=Calculator!$G$27,Calculator!$G$39,IF(H2852-K2852&lt;=0,IF(D2852&gt;Calculator!$G$39,IF(H2852-K2852+E2852+L2852+M2852+Calculator!$G$39&gt;Calculator!$G$39,Calculator!$G$39-(H2852+E2852+L2852+M2852-K2852),Calculator!$G$39),D2852),0)))</f>
        <v>0</v>
      </c>
    </row>
    <row r="2853" spans="1:14" ht="15.75" thickBot="1">
      <c r="A2853" s="33" t="str">
        <f ca="1">IF(C2853=Calculator!$H$27,"F",IF(Daily!D2853+Daily!H2853=0,IF(D2852+H2852&gt;0,"L",""),""))</f>
        <v/>
      </c>
      <c r="B2853" s="34">
        <v>2852</v>
      </c>
      <c r="C2853" s="19">
        <f t="shared" ca="1" si="177"/>
        <v>48782</v>
      </c>
      <c r="D2853" s="29">
        <f t="shared" ca="1" si="179"/>
        <v>0</v>
      </c>
      <c r="E2853" s="29">
        <f ca="1">IF(C2853&lt;Calculator!$D$26,0,IF(DAY($C2853)=1,IF(D2853-Calculator!$G$24&gt;0,Calculator!$G$24,D2853),0))</f>
        <v>0</v>
      </c>
      <c r="F2853" s="29">
        <f ca="1">IF(E2853&gt;0,D2853*Calculator!$G$22/12,0)</f>
        <v>0</v>
      </c>
      <c r="G2853" s="29">
        <f ca="1">IF(E2853&gt;0,(IFERROR(-PMT(Calculator!$G$22/12,Calculator!$G$23*12,Calculator!$G$20),0))-F2853,0)</f>
        <v>0</v>
      </c>
      <c r="H2853" s="29">
        <f t="shared" ca="1" si="180"/>
        <v>0</v>
      </c>
      <c r="I2853" s="29">
        <f t="shared" ca="1" si="178"/>
        <v>0</v>
      </c>
      <c r="J2853" s="30">
        <f>Calculator!$G$40</f>
        <v>6.5000000000000002E-2</v>
      </c>
      <c r="K2853" s="29">
        <f ca="1">IF(C2853&gt;=Calculator!$G$27,IF(DAY($C2853)=1,Calculator!$G$34/2,IF(DAY($C2853)=15,Calculator!$G$34/2,0)),0)</f>
        <v>0</v>
      </c>
      <c r="L2853" s="29">
        <f ca="1">IF(DAY($C2853)=28,IF(H2853=0,0,Calculator!$G$35),0)</f>
        <v>0</v>
      </c>
      <c r="M2853" s="29">
        <f ca="1">IF(I2853&gt;0,IF(DAY($C2853)=1,SUM(INDIRECT("I"&amp;(ROW(C2852)-DAY(C2852))):I2852),0),0)</f>
        <v>0</v>
      </c>
      <c r="N2853" s="29">
        <f ca="1">IF(C2853&lt;Calculator!$G$27,0,IF(C2853=Calculator!$G$27,Calculator!$G$39,IF(H2853-K2853&lt;=0,IF(D2853&gt;Calculator!$G$39,IF(H2853-K2853+E2853+L2853+M2853+Calculator!$G$39&gt;Calculator!$G$39,Calculator!$G$39-(H2853+E2853+L2853+M2853-K2853),Calculator!$G$39),D2853),0)))</f>
        <v>0</v>
      </c>
    </row>
    <row r="2854" spans="1:14" ht="15.75" thickBot="1">
      <c r="A2854" s="33" t="str">
        <f ca="1">IF(C2854=Calculator!$H$27,"F",IF(Daily!D2854+Daily!H2854=0,IF(D2853+H2853&gt;0,"L",""),""))</f>
        <v/>
      </c>
      <c r="B2854" s="34">
        <v>2853</v>
      </c>
      <c r="C2854" s="19">
        <f t="shared" ca="1" si="177"/>
        <v>48783</v>
      </c>
      <c r="D2854" s="29">
        <f t="shared" ca="1" si="179"/>
        <v>0</v>
      </c>
      <c r="E2854" s="29">
        <f ca="1">IF(C2854&lt;Calculator!$D$26,0,IF(DAY($C2854)=1,IF(D2854-Calculator!$G$24&gt;0,Calculator!$G$24,D2854),0))</f>
        <v>0</v>
      </c>
      <c r="F2854" s="29">
        <f ca="1">IF(E2854&gt;0,D2854*Calculator!$G$22/12,0)</f>
        <v>0</v>
      </c>
      <c r="G2854" s="29">
        <f ca="1">IF(E2854&gt;0,(IFERROR(-PMT(Calculator!$G$22/12,Calculator!$G$23*12,Calculator!$G$20),0))-F2854,0)</f>
        <v>0</v>
      </c>
      <c r="H2854" s="29">
        <f t="shared" ca="1" si="180"/>
        <v>0</v>
      </c>
      <c r="I2854" s="29">
        <f t="shared" ca="1" si="178"/>
        <v>0</v>
      </c>
      <c r="J2854" s="30">
        <f>Calculator!$G$40</f>
        <v>6.5000000000000002E-2</v>
      </c>
      <c r="K2854" s="29">
        <f ca="1">IF(C2854&gt;=Calculator!$G$27,IF(DAY($C2854)=1,Calculator!$G$34/2,IF(DAY($C2854)=15,Calculator!$G$34/2,0)),0)</f>
        <v>0</v>
      </c>
      <c r="L2854" s="29">
        <f ca="1">IF(DAY($C2854)=28,IF(H2854=0,0,Calculator!$G$35),0)</f>
        <v>0</v>
      </c>
      <c r="M2854" s="29">
        <f ca="1">IF(I2854&gt;0,IF(DAY($C2854)=1,SUM(INDIRECT("I"&amp;(ROW(C2853)-DAY(C2853))):I2853),0),0)</f>
        <v>0</v>
      </c>
      <c r="N2854" s="29">
        <f ca="1">IF(C2854&lt;Calculator!$G$27,0,IF(C2854=Calculator!$G$27,Calculator!$G$39,IF(H2854-K2854&lt;=0,IF(D2854&gt;Calculator!$G$39,IF(H2854-K2854+E2854+L2854+M2854+Calculator!$G$39&gt;Calculator!$G$39,Calculator!$G$39-(H2854+E2854+L2854+M2854-K2854),Calculator!$G$39),D2854),0)))</f>
        <v>0</v>
      </c>
    </row>
    <row r="2855" spans="1:14" ht="15.75" thickBot="1">
      <c r="A2855" s="33" t="str">
        <f ca="1">IF(C2855=Calculator!$H$27,"F",IF(Daily!D2855+Daily!H2855=0,IF(D2854+H2854&gt;0,"L",""),""))</f>
        <v/>
      </c>
      <c r="B2855" s="34">
        <v>2854</v>
      </c>
      <c r="C2855" s="19">
        <f t="shared" ca="1" si="177"/>
        <v>48784</v>
      </c>
      <c r="D2855" s="29">
        <f t="shared" ca="1" si="179"/>
        <v>0</v>
      </c>
      <c r="E2855" s="29">
        <f ca="1">IF(C2855&lt;Calculator!$D$26,0,IF(DAY($C2855)=1,IF(D2855-Calculator!$G$24&gt;0,Calculator!$G$24,D2855),0))</f>
        <v>0</v>
      </c>
      <c r="F2855" s="29">
        <f ca="1">IF(E2855&gt;0,D2855*Calculator!$G$22/12,0)</f>
        <v>0</v>
      </c>
      <c r="G2855" s="29">
        <f ca="1">IF(E2855&gt;0,(IFERROR(-PMT(Calculator!$G$22/12,Calculator!$G$23*12,Calculator!$G$20),0))-F2855,0)</f>
        <v>0</v>
      </c>
      <c r="H2855" s="29">
        <f t="shared" ca="1" si="180"/>
        <v>0</v>
      </c>
      <c r="I2855" s="29">
        <f t="shared" ca="1" si="178"/>
        <v>0</v>
      </c>
      <c r="J2855" s="30">
        <f>Calculator!$G$40</f>
        <v>6.5000000000000002E-2</v>
      </c>
      <c r="K2855" s="29">
        <f ca="1">IF(C2855&gt;=Calculator!$G$27,IF(DAY($C2855)=1,Calculator!$G$34/2,IF(DAY($C2855)=15,Calculator!$G$34/2,0)),0)</f>
        <v>0</v>
      </c>
      <c r="L2855" s="29">
        <f ca="1">IF(DAY($C2855)=28,IF(H2855=0,0,Calculator!$G$35),0)</f>
        <v>0</v>
      </c>
      <c r="M2855" s="29">
        <f ca="1">IF(I2855&gt;0,IF(DAY($C2855)=1,SUM(INDIRECT("I"&amp;(ROW(C2854)-DAY(C2854))):I2854),0),0)</f>
        <v>0</v>
      </c>
      <c r="N2855" s="29">
        <f ca="1">IF(C2855&lt;Calculator!$G$27,0,IF(C2855=Calculator!$G$27,Calculator!$G$39,IF(H2855-K2855&lt;=0,IF(D2855&gt;Calculator!$G$39,IF(H2855-K2855+E2855+L2855+M2855+Calculator!$G$39&gt;Calculator!$G$39,Calculator!$G$39-(H2855+E2855+L2855+M2855-K2855),Calculator!$G$39),D2855),0)))</f>
        <v>0</v>
      </c>
    </row>
    <row r="2856" spans="1:14" ht="15.75" thickBot="1">
      <c r="A2856" s="33" t="str">
        <f ca="1">IF(C2856=Calculator!$H$27,"F",IF(Daily!D2856+Daily!H2856=0,IF(D2855+H2855&gt;0,"L",""),""))</f>
        <v/>
      </c>
      <c r="B2856" s="34">
        <v>2855</v>
      </c>
      <c r="C2856" s="19">
        <f t="shared" ca="1" si="177"/>
        <v>48785</v>
      </c>
      <c r="D2856" s="29">
        <f t="shared" ca="1" si="179"/>
        <v>0</v>
      </c>
      <c r="E2856" s="29">
        <f ca="1">IF(C2856&lt;Calculator!$D$26,0,IF(DAY($C2856)=1,IF(D2856-Calculator!$G$24&gt;0,Calculator!$G$24,D2856),0))</f>
        <v>0</v>
      </c>
      <c r="F2856" s="29">
        <f ca="1">IF(E2856&gt;0,D2856*Calculator!$G$22/12,0)</f>
        <v>0</v>
      </c>
      <c r="G2856" s="29">
        <f ca="1">IF(E2856&gt;0,(IFERROR(-PMT(Calculator!$G$22/12,Calculator!$G$23*12,Calculator!$G$20),0))-F2856,0)</f>
        <v>0</v>
      </c>
      <c r="H2856" s="29">
        <f t="shared" ca="1" si="180"/>
        <v>0</v>
      </c>
      <c r="I2856" s="29">
        <f t="shared" ca="1" si="178"/>
        <v>0</v>
      </c>
      <c r="J2856" s="30">
        <f>Calculator!$G$40</f>
        <v>6.5000000000000002E-2</v>
      </c>
      <c r="K2856" s="29">
        <f ca="1">IF(C2856&gt;=Calculator!$G$27,IF(DAY($C2856)=1,Calculator!$G$34/2,IF(DAY($C2856)=15,Calculator!$G$34/2,0)),0)</f>
        <v>0</v>
      </c>
      <c r="L2856" s="29">
        <f ca="1">IF(DAY($C2856)=28,IF(H2856=0,0,Calculator!$G$35),0)</f>
        <v>0</v>
      </c>
      <c r="M2856" s="29">
        <f ca="1">IF(I2856&gt;0,IF(DAY($C2856)=1,SUM(INDIRECT("I"&amp;(ROW(C2855)-DAY(C2855))):I2855),0),0)</f>
        <v>0</v>
      </c>
      <c r="N2856" s="29">
        <f ca="1">IF(C2856&lt;Calculator!$G$27,0,IF(C2856=Calculator!$G$27,Calculator!$G$39,IF(H2856-K2856&lt;=0,IF(D2856&gt;Calculator!$G$39,IF(H2856-K2856+E2856+L2856+M2856+Calculator!$G$39&gt;Calculator!$G$39,Calculator!$G$39-(H2856+E2856+L2856+M2856-K2856),Calculator!$G$39),D2856),0)))</f>
        <v>0</v>
      </c>
    </row>
    <row r="2857" spans="1:14" ht="15.75" thickBot="1">
      <c r="A2857" s="33" t="str">
        <f ca="1">IF(C2857=Calculator!$H$27,"F",IF(Daily!D2857+Daily!H2857=0,IF(D2856+H2856&gt;0,"L",""),""))</f>
        <v/>
      </c>
      <c r="B2857" s="34">
        <v>2856</v>
      </c>
      <c r="C2857" s="19">
        <f t="shared" ca="1" si="177"/>
        <v>48786</v>
      </c>
      <c r="D2857" s="29">
        <f t="shared" ca="1" si="179"/>
        <v>0</v>
      </c>
      <c r="E2857" s="29">
        <f ca="1">IF(C2857&lt;Calculator!$D$26,0,IF(DAY($C2857)=1,IF(D2857-Calculator!$G$24&gt;0,Calculator!$G$24,D2857),0))</f>
        <v>0</v>
      </c>
      <c r="F2857" s="29">
        <f ca="1">IF(E2857&gt;0,D2857*Calculator!$G$22/12,0)</f>
        <v>0</v>
      </c>
      <c r="G2857" s="29">
        <f ca="1">IF(E2857&gt;0,(IFERROR(-PMT(Calculator!$G$22/12,Calculator!$G$23*12,Calculator!$G$20),0))-F2857,0)</f>
        <v>0</v>
      </c>
      <c r="H2857" s="29">
        <f t="shared" ca="1" si="180"/>
        <v>0</v>
      </c>
      <c r="I2857" s="29">
        <f t="shared" ca="1" si="178"/>
        <v>0</v>
      </c>
      <c r="J2857" s="30">
        <f>Calculator!$G$40</f>
        <v>6.5000000000000002E-2</v>
      </c>
      <c r="K2857" s="29">
        <f ca="1">IF(C2857&gt;=Calculator!$G$27,IF(DAY($C2857)=1,Calculator!$G$34/2,IF(DAY($C2857)=15,Calculator!$G$34/2,0)),0)</f>
        <v>0</v>
      </c>
      <c r="L2857" s="29">
        <f ca="1">IF(DAY($C2857)=28,IF(H2857=0,0,Calculator!$G$35),0)</f>
        <v>0</v>
      </c>
      <c r="M2857" s="29">
        <f ca="1">IF(I2857&gt;0,IF(DAY($C2857)=1,SUM(INDIRECT("I"&amp;(ROW(C2856)-DAY(C2856))):I2856),0),0)</f>
        <v>0</v>
      </c>
      <c r="N2857" s="29">
        <f ca="1">IF(C2857&lt;Calculator!$G$27,0,IF(C2857=Calculator!$G$27,Calculator!$G$39,IF(H2857-K2857&lt;=0,IF(D2857&gt;Calculator!$G$39,IF(H2857-K2857+E2857+L2857+M2857+Calculator!$G$39&gt;Calculator!$G$39,Calculator!$G$39-(H2857+E2857+L2857+M2857-K2857),Calculator!$G$39),D2857),0)))</f>
        <v>0</v>
      </c>
    </row>
    <row r="2858" spans="1:14" ht="15.75" thickBot="1">
      <c r="A2858" s="33" t="str">
        <f ca="1">IF(C2858=Calculator!$H$27,"F",IF(Daily!D2858+Daily!H2858=0,IF(D2857+H2857&gt;0,"L",""),""))</f>
        <v/>
      </c>
      <c r="B2858" s="34">
        <v>2857</v>
      </c>
      <c r="C2858" s="19">
        <f t="shared" ca="1" si="177"/>
        <v>48787</v>
      </c>
      <c r="D2858" s="29">
        <f t="shared" ca="1" si="179"/>
        <v>0</v>
      </c>
      <c r="E2858" s="29">
        <f ca="1">IF(C2858&lt;Calculator!$D$26,0,IF(DAY($C2858)=1,IF(D2858-Calculator!$G$24&gt;0,Calculator!$G$24,D2858),0))</f>
        <v>0</v>
      </c>
      <c r="F2858" s="29">
        <f ca="1">IF(E2858&gt;0,D2858*Calculator!$G$22/12,0)</f>
        <v>0</v>
      </c>
      <c r="G2858" s="29">
        <f ca="1">IF(E2858&gt;0,(IFERROR(-PMT(Calculator!$G$22/12,Calculator!$G$23*12,Calculator!$G$20),0))-F2858,0)</f>
        <v>0</v>
      </c>
      <c r="H2858" s="29">
        <f t="shared" ca="1" si="180"/>
        <v>0</v>
      </c>
      <c r="I2858" s="29">
        <f t="shared" ca="1" si="178"/>
        <v>0</v>
      </c>
      <c r="J2858" s="30">
        <f>Calculator!$G$40</f>
        <v>6.5000000000000002E-2</v>
      </c>
      <c r="K2858" s="29">
        <f ca="1">IF(C2858&gt;=Calculator!$G$27,IF(DAY($C2858)=1,Calculator!$G$34/2,IF(DAY($C2858)=15,Calculator!$G$34/2,0)),0)</f>
        <v>0</v>
      </c>
      <c r="L2858" s="29">
        <f ca="1">IF(DAY($C2858)=28,IF(H2858=0,0,Calculator!$G$35),0)</f>
        <v>0</v>
      </c>
      <c r="M2858" s="29">
        <f ca="1">IF(I2858&gt;0,IF(DAY($C2858)=1,SUM(INDIRECT("I"&amp;(ROW(C2857)-DAY(C2857))):I2857),0),0)</f>
        <v>0</v>
      </c>
      <c r="N2858" s="29">
        <f ca="1">IF(C2858&lt;Calculator!$G$27,0,IF(C2858=Calculator!$G$27,Calculator!$G$39,IF(H2858-K2858&lt;=0,IF(D2858&gt;Calculator!$G$39,IF(H2858-K2858+E2858+L2858+M2858+Calculator!$G$39&gt;Calculator!$G$39,Calculator!$G$39-(H2858+E2858+L2858+M2858-K2858),Calculator!$G$39),D2858),0)))</f>
        <v>0</v>
      </c>
    </row>
    <row r="2859" spans="1:14" ht="15.75" thickBot="1">
      <c r="A2859" s="33" t="str">
        <f ca="1">IF(C2859=Calculator!$H$27,"F",IF(Daily!D2859+Daily!H2859=0,IF(D2858+H2858&gt;0,"L",""),""))</f>
        <v/>
      </c>
      <c r="B2859" s="34">
        <v>2858</v>
      </c>
      <c r="C2859" s="19">
        <f t="shared" ca="1" si="177"/>
        <v>48788</v>
      </c>
      <c r="D2859" s="29">
        <f t="shared" ca="1" si="179"/>
        <v>0</v>
      </c>
      <c r="E2859" s="29">
        <f ca="1">IF(C2859&lt;Calculator!$D$26,0,IF(DAY($C2859)=1,IF(D2859-Calculator!$G$24&gt;0,Calculator!$G$24,D2859),0))</f>
        <v>0</v>
      </c>
      <c r="F2859" s="29">
        <f ca="1">IF(E2859&gt;0,D2859*Calculator!$G$22/12,0)</f>
        <v>0</v>
      </c>
      <c r="G2859" s="29">
        <f ca="1">IF(E2859&gt;0,(IFERROR(-PMT(Calculator!$G$22/12,Calculator!$G$23*12,Calculator!$G$20),0))-F2859,0)</f>
        <v>0</v>
      </c>
      <c r="H2859" s="29">
        <f t="shared" ca="1" si="180"/>
        <v>0</v>
      </c>
      <c r="I2859" s="29">
        <f t="shared" ca="1" si="178"/>
        <v>0</v>
      </c>
      <c r="J2859" s="30">
        <f>Calculator!$G$40</f>
        <v>6.5000000000000002E-2</v>
      </c>
      <c r="K2859" s="29">
        <f ca="1">IF(C2859&gt;=Calculator!$G$27,IF(DAY($C2859)=1,Calculator!$G$34/2,IF(DAY($C2859)=15,Calculator!$G$34/2,0)),0)</f>
        <v>0</v>
      </c>
      <c r="L2859" s="29">
        <f ca="1">IF(DAY($C2859)=28,IF(H2859=0,0,Calculator!$G$35),0)</f>
        <v>0</v>
      </c>
      <c r="M2859" s="29">
        <f ca="1">IF(I2859&gt;0,IF(DAY($C2859)=1,SUM(INDIRECT("I"&amp;(ROW(C2858)-DAY(C2858))):I2858),0),0)</f>
        <v>0</v>
      </c>
      <c r="N2859" s="29">
        <f ca="1">IF(C2859&lt;Calculator!$G$27,0,IF(C2859=Calculator!$G$27,Calculator!$G$39,IF(H2859-K2859&lt;=0,IF(D2859&gt;Calculator!$G$39,IF(H2859-K2859+E2859+L2859+M2859+Calculator!$G$39&gt;Calculator!$G$39,Calculator!$G$39-(H2859+E2859+L2859+M2859-K2859),Calculator!$G$39),D2859),0)))</f>
        <v>0</v>
      </c>
    </row>
    <row r="2860" spans="1:14" ht="15.75" thickBot="1">
      <c r="A2860" s="33" t="str">
        <f ca="1">IF(C2860=Calculator!$H$27,"F",IF(Daily!D2860+Daily!H2860=0,IF(D2859+H2859&gt;0,"L",""),""))</f>
        <v/>
      </c>
      <c r="B2860" s="34">
        <v>2859</v>
      </c>
      <c r="C2860" s="19">
        <f t="shared" ca="1" si="177"/>
        <v>48789</v>
      </c>
      <c r="D2860" s="29">
        <f t="shared" ca="1" si="179"/>
        <v>0</v>
      </c>
      <c r="E2860" s="29">
        <f ca="1">IF(C2860&lt;Calculator!$D$26,0,IF(DAY($C2860)=1,IF(D2860-Calculator!$G$24&gt;0,Calculator!$G$24,D2860),0))</f>
        <v>0</v>
      </c>
      <c r="F2860" s="29">
        <f ca="1">IF(E2860&gt;0,D2860*Calculator!$G$22/12,0)</f>
        <v>0</v>
      </c>
      <c r="G2860" s="29">
        <f ca="1">IF(E2860&gt;0,(IFERROR(-PMT(Calculator!$G$22/12,Calculator!$G$23*12,Calculator!$G$20),0))-F2860,0)</f>
        <v>0</v>
      </c>
      <c r="H2860" s="29">
        <f t="shared" ca="1" si="180"/>
        <v>0</v>
      </c>
      <c r="I2860" s="29">
        <f t="shared" ca="1" si="178"/>
        <v>0</v>
      </c>
      <c r="J2860" s="30">
        <f>Calculator!$G$40</f>
        <v>6.5000000000000002E-2</v>
      </c>
      <c r="K2860" s="29">
        <f ca="1">IF(C2860&gt;=Calculator!$G$27,IF(DAY($C2860)=1,Calculator!$G$34/2,IF(DAY($C2860)=15,Calculator!$G$34/2,0)),0)</f>
        <v>0</v>
      </c>
      <c r="L2860" s="29">
        <f ca="1">IF(DAY($C2860)=28,IF(H2860=0,0,Calculator!$G$35),0)</f>
        <v>0</v>
      </c>
      <c r="M2860" s="29">
        <f ca="1">IF(I2860&gt;0,IF(DAY($C2860)=1,SUM(INDIRECT("I"&amp;(ROW(C2859)-DAY(C2859))):I2859),0),0)</f>
        <v>0</v>
      </c>
      <c r="N2860" s="29">
        <f ca="1">IF(C2860&lt;Calculator!$G$27,0,IF(C2860=Calculator!$G$27,Calculator!$G$39,IF(H2860-K2860&lt;=0,IF(D2860&gt;Calculator!$G$39,IF(H2860-K2860+E2860+L2860+M2860+Calculator!$G$39&gt;Calculator!$G$39,Calculator!$G$39-(H2860+E2860+L2860+M2860-K2860),Calculator!$G$39),D2860),0)))</f>
        <v>0</v>
      </c>
    </row>
    <row r="2861" spans="1:14" ht="15.75" thickBot="1">
      <c r="A2861" s="33" t="str">
        <f ca="1">IF(C2861=Calculator!$H$27,"F",IF(Daily!D2861+Daily!H2861=0,IF(D2860+H2860&gt;0,"L",""),""))</f>
        <v/>
      </c>
      <c r="B2861" s="34">
        <v>2860</v>
      </c>
      <c r="C2861" s="19">
        <f t="shared" ca="1" si="177"/>
        <v>48790</v>
      </c>
      <c r="D2861" s="29">
        <f t="shared" ca="1" si="179"/>
        <v>0</v>
      </c>
      <c r="E2861" s="29">
        <f ca="1">IF(C2861&lt;Calculator!$D$26,0,IF(DAY($C2861)=1,IF(D2861-Calculator!$G$24&gt;0,Calculator!$G$24,D2861),0))</f>
        <v>0</v>
      </c>
      <c r="F2861" s="29">
        <f ca="1">IF(E2861&gt;0,D2861*Calculator!$G$22/12,0)</f>
        <v>0</v>
      </c>
      <c r="G2861" s="29">
        <f ca="1">IF(E2861&gt;0,(IFERROR(-PMT(Calculator!$G$22/12,Calculator!$G$23*12,Calculator!$G$20),0))-F2861,0)</f>
        <v>0</v>
      </c>
      <c r="H2861" s="29">
        <f t="shared" ca="1" si="180"/>
        <v>0</v>
      </c>
      <c r="I2861" s="29">
        <f t="shared" ca="1" si="178"/>
        <v>0</v>
      </c>
      <c r="J2861" s="30">
        <f>Calculator!$G$40</f>
        <v>6.5000000000000002E-2</v>
      </c>
      <c r="K2861" s="29">
        <f ca="1">IF(C2861&gt;=Calculator!$G$27,IF(DAY($C2861)=1,Calculator!$G$34/2,IF(DAY($C2861)=15,Calculator!$G$34/2,0)),0)</f>
        <v>0</v>
      </c>
      <c r="L2861" s="29">
        <f ca="1">IF(DAY($C2861)=28,IF(H2861=0,0,Calculator!$G$35),0)</f>
        <v>0</v>
      </c>
      <c r="M2861" s="29">
        <f ca="1">IF(I2861&gt;0,IF(DAY($C2861)=1,SUM(INDIRECT("I"&amp;(ROW(C2860)-DAY(C2860))):I2860),0),0)</f>
        <v>0</v>
      </c>
      <c r="N2861" s="29">
        <f ca="1">IF(C2861&lt;Calculator!$G$27,0,IF(C2861=Calculator!$G$27,Calculator!$G$39,IF(H2861-K2861&lt;=0,IF(D2861&gt;Calculator!$G$39,IF(H2861-K2861+E2861+L2861+M2861+Calculator!$G$39&gt;Calculator!$G$39,Calculator!$G$39-(H2861+E2861+L2861+M2861-K2861),Calculator!$G$39),D2861),0)))</f>
        <v>0</v>
      </c>
    </row>
    <row r="2862" spans="1:14" ht="15.75" thickBot="1">
      <c r="A2862" s="33" t="str">
        <f ca="1">IF(C2862=Calculator!$H$27,"F",IF(Daily!D2862+Daily!H2862=0,IF(D2861+H2861&gt;0,"L",""),""))</f>
        <v/>
      </c>
      <c r="B2862" s="34">
        <v>2861</v>
      </c>
      <c r="C2862" s="19">
        <f t="shared" ca="1" si="177"/>
        <v>48791</v>
      </c>
      <c r="D2862" s="29">
        <f t="shared" ca="1" si="179"/>
        <v>0</v>
      </c>
      <c r="E2862" s="29">
        <f ca="1">IF(C2862&lt;Calculator!$D$26,0,IF(DAY($C2862)=1,IF(D2862-Calculator!$G$24&gt;0,Calculator!$G$24,D2862),0))</f>
        <v>0</v>
      </c>
      <c r="F2862" s="29">
        <f ca="1">IF(E2862&gt;0,D2862*Calculator!$G$22/12,0)</f>
        <v>0</v>
      </c>
      <c r="G2862" s="29">
        <f ca="1">IF(E2862&gt;0,(IFERROR(-PMT(Calculator!$G$22/12,Calculator!$G$23*12,Calculator!$G$20),0))-F2862,0)</f>
        <v>0</v>
      </c>
      <c r="H2862" s="29">
        <f t="shared" ca="1" si="180"/>
        <v>0</v>
      </c>
      <c r="I2862" s="29">
        <f t="shared" ca="1" si="178"/>
        <v>0</v>
      </c>
      <c r="J2862" s="30">
        <f>Calculator!$G$40</f>
        <v>6.5000000000000002E-2</v>
      </c>
      <c r="K2862" s="29">
        <f ca="1">IF(C2862&gt;=Calculator!$G$27,IF(DAY($C2862)=1,Calculator!$G$34/2,IF(DAY($C2862)=15,Calculator!$G$34/2,0)),0)</f>
        <v>0</v>
      </c>
      <c r="L2862" s="29">
        <f ca="1">IF(DAY($C2862)=28,IF(H2862=0,0,Calculator!$G$35),0)</f>
        <v>0</v>
      </c>
      <c r="M2862" s="29">
        <f ca="1">IF(I2862&gt;0,IF(DAY($C2862)=1,SUM(INDIRECT("I"&amp;(ROW(C2861)-DAY(C2861))):I2861),0),0)</f>
        <v>0</v>
      </c>
      <c r="N2862" s="29">
        <f ca="1">IF(C2862&lt;Calculator!$G$27,0,IF(C2862=Calculator!$G$27,Calculator!$G$39,IF(H2862-K2862&lt;=0,IF(D2862&gt;Calculator!$G$39,IF(H2862-K2862+E2862+L2862+M2862+Calculator!$G$39&gt;Calculator!$G$39,Calculator!$G$39-(H2862+E2862+L2862+M2862-K2862),Calculator!$G$39),D2862),0)))</f>
        <v>0</v>
      </c>
    </row>
    <row r="2863" spans="1:14" ht="15.75" thickBot="1">
      <c r="A2863" s="33" t="str">
        <f ca="1">IF(C2863=Calculator!$H$27,"F",IF(Daily!D2863+Daily!H2863=0,IF(D2862+H2862&gt;0,"L",""),""))</f>
        <v/>
      </c>
      <c r="B2863" s="34">
        <v>2862</v>
      </c>
      <c r="C2863" s="19">
        <f t="shared" ca="1" si="177"/>
        <v>48792</v>
      </c>
      <c r="D2863" s="29">
        <f t="shared" ca="1" si="179"/>
        <v>0</v>
      </c>
      <c r="E2863" s="29">
        <f ca="1">IF(C2863&lt;Calculator!$D$26,0,IF(DAY($C2863)=1,IF(D2863-Calculator!$G$24&gt;0,Calculator!$G$24,D2863),0))</f>
        <v>0</v>
      </c>
      <c r="F2863" s="29">
        <f ca="1">IF(E2863&gt;0,D2863*Calculator!$G$22/12,0)</f>
        <v>0</v>
      </c>
      <c r="G2863" s="29">
        <f ca="1">IF(E2863&gt;0,(IFERROR(-PMT(Calculator!$G$22/12,Calculator!$G$23*12,Calculator!$G$20),0))-F2863,0)</f>
        <v>0</v>
      </c>
      <c r="H2863" s="29">
        <f t="shared" ca="1" si="180"/>
        <v>0</v>
      </c>
      <c r="I2863" s="29">
        <f t="shared" ca="1" si="178"/>
        <v>0</v>
      </c>
      <c r="J2863" s="30">
        <f>Calculator!$G$40</f>
        <v>6.5000000000000002E-2</v>
      </c>
      <c r="K2863" s="29">
        <f ca="1">IF(C2863&gt;=Calculator!$G$27,IF(DAY($C2863)=1,Calculator!$G$34/2,IF(DAY($C2863)=15,Calculator!$G$34/2,0)),0)</f>
        <v>4500</v>
      </c>
      <c r="L2863" s="29">
        <f ca="1">IF(DAY($C2863)=28,IF(H2863=0,0,Calculator!$G$35),0)</f>
        <v>0</v>
      </c>
      <c r="M2863" s="29">
        <f ca="1">IF(I2863&gt;0,IF(DAY($C2863)=1,SUM(INDIRECT("I"&amp;(ROW(C2862)-DAY(C2862))):I2862),0),0)</f>
        <v>0</v>
      </c>
      <c r="N2863" s="29">
        <f ca="1">IF(C2863&lt;Calculator!$G$27,0,IF(C2863=Calculator!$G$27,Calculator!$G$39,IF(H2863-K2863&lt;=0,IF(D2863&gt;Calculator!$G$39,IF(H2863-K2863+E2863+L2863+M2863+Calculator!$G$39&gt;Calculator!$G$39,Calculator!$G$39-(H2863+E2863+L2863+M2863-K2863),Calculator!$G$39),D2863),0)))</f>
        <v>0</v>
      </c>
    </row>
    <row r="2864" spans="1:14" ht="15.75" thickBot="1">
      <c r="A2864" s="33" t="str">
        <f ca="1">IF(C2864=Calculator!$H$27,"F",IF(Daily!D2864+Daily!H2864=0,IF(D2863+H2863&gt;0,"L",""),""))</f>
        <v/>
      </c>
      <c r="B2864" s="34">
        <v>2863</v>
      </c>
      <c r="C2864" s="19">
        <f t="shared" ca="1" si="177"/>
        <v>48793</v>
      </c>
      <c r="D2864" s="29">
        <f t="shared" ca="1" si="179"/>
        <v>0</v>
      </c>
      <c r="E2864" s="29">
        <f ca="1">IF(C2864&lt;Calculator!$D$26,0,IF(DAY($C2864)=1,IF(D2864-Calculator!$G$24&gt;0,Calculator!$G$24,D2864),0))</f>
        <v>0</v>
      </c>
      <c r="F2864" s="29">
        <f ca="1">IF(E2864&gt;0,D2864*Calculator!$G$22/12,0)</f>
        <v>0</v>
      </c>
      <c r="G2864" s="29">
        <f ca="1">IF(E2864&gt;0,(IFERROR(-PMT(Calculator!$G$22/12,Calculator!$G$23*12,Calculator!$G$20),0))-F2864,0)</f>
        <v>0</v>
      </c>
      <c r="H2864" s="29">
        <f t="shared" ca="1" si="180"/>
        <v>0</v>
      </c>
      <c r="I2864" s="29">
        <f t="shared" ca="1" si="178"/>
        <v>0</v>
      </c>
      <c r="J2864" s="30">
        <f>Calculator!$G$40</f>
        <v>6.5000000000000002E-2</v>
      </c>
      <c r="K2864" s="29">
        <f ca="1">IF(C2864&gt;=Calculator!$G$27,IF(DAY($C2864)=1,Calculator!$G$34/2,IF(DAY($C2864)=15,Calculator!$G$34/2,0)),0)</f>
        <v>0</v>
      </c>
      <c r="L2864" s="29">
        <f ca="1">IF(DAY($C2864)=28,IF(H2864=0,0,Calculator!$G$35),0)</f>
        <v>0</v>
      </c>
      <c r="M2864" s="29">
        <f ca="1">IF(I2864&gt;0,IF(DAY($C2864)=1,SUM(INDIRECT("I"&amp;(ROW(C2863)-DAY(C2863))):I2863),0),0)</f>
        <v>0</v>
      </c>
      <c r="N2864" s="29">
        <f ca="1">IF(C2864&lt;Calculator!$G$27,0,IF(C2864=Calculator!$G$27,Calculator!$G$39,IF(H2864-K2864&lt;=0,IF(D2864&gt;Calculator!$G$39,IF(H2864-K2864+E2864+L2864+M2864+Calculator!$G$39&gt;Calculator!$G$39,Calculator!$G$39-(H2864+E2864+L2864+M2864-K2864),Calculator!$G$39),D2864),0)))</f>
        <v>0</v>
      </c>
    </row>
    <row r="2865" spans="1:14" ht="15.75" thickBot="1">
      <c r="A2865" s="33" t="str">
        <f ca="1">IF(C2865=Calculator!$H$27,"F",IF(Daily!D2865+Daily!H2865=0,IF(D2864+H2864&gt;0,"L",""),""))</f>
        <v/>
      </c>
      <c r="B2865" s="34">
        <v>2864</v>
      </c>
      <c r="C2865" s="19">
        <f t="shared" ca="1" si="177"/>
        <v>48794</v>
      </c>
      <c r="D2865" s="29">
        <f t="shared" ca="1" si="179"/>
        <v>0</v>
      </c>
      <c r="E2865" s="29">
        <f ca="1">IF(C2865&lt;Calculator!$D$26,0,IF(DAY($C2865)=1,IF(D2865-Calculator!$G$24&gt;0,Calculator!$G$24,D2865),0))</f>
        <v>0</v>
      </c>
      <c r="F2865" s="29">
        <f ca="1">IF(E2865&gt;0,D2865*Calculator!$G$22/12,0)</f>
        <v>0</v>
      </c>
      <c r="G2865" s="29">
        <f ca="1">IF(E2865&gt;0,(IFERROR(-PMT(Calculator!$G$22/12,Calculator!$G$23*12,Calculator!$G$20),0))-F2865,0)</f>
        <v>0</v>
      </c>
      <c r="H2865" s="29">
        <f t="shared" ca="1" si="180"/>
        <v>0</v>
      </c>
      <c r="I2865" s="29">
        <f t="shared" ca="1" si="178"/>
        <v>0</v>
      </c>
      <c r="J2865" s="30">
        <f>Calculator!$G$40</f>
        <v>6.5000000000000002E-2</v>
      </c>
      <c r="K2865" s="29">
        <f ca="1">IF(C2865&gt;=Calculator!$G$27,IF(DAY($C2865)=1,Calculator!$G$34/2,IF(DAY($C2865)=15,Calculator!$G$34/2,0)),0)</f>
        <v>0</v>
      </c>
      <c r="L2865" s="29">
        <f ca="1">IF(DAY($C2865)=28,IF(H2865=0,0,Calculator!$G$35),0)</f>
        <v>0</v>
      </c>
      <c r="M2865" s="29">
        <f ca="1">IF(I2865&gt;0,IF(DAY($C2865)=1,SUM(INDIRECT("I"&amp;(ROW(C2864)-DAY(C2864))):I2864),0),0)</f>
        <v>0</v>
      </c>
      <c r="N2865" s="29">
        <f ca="1">IF(C2865&lt;Calculator!$G$27,0,IF(C2865=Calculator!$G$27,Calculator!$G$39,IF(H2865-K2865&lt;=0,IF(D2865&gt;Calculator!$G$39,IF(H2865-K2865+E2865+L2865+M2865+Calculator!$G$39&gt;Calculator!$G$39,Calculator!$G$39-(H2865+E2865+L2865+M2865-K2865),Calculator!$G$39),D2865),0)))</f>
        <v>0</v>
      </c>
    </row>
    <row r="2866" spans="1:14" ht="15.75" thickBot="1">
      <c r="A2866" s="33" t="str">
        <f ca="1">IF(C2866=Calculator!$H$27,"F",IF(Daily!D2866+Daily!H2866=0,IF(D2865+H2865&gt;0,"L",""),""))</f>
        <v/>
      </c>
      <c r="B2866" s="34">
        <v>2865</v>
      </c>
      <c r="C2866" s="19">
        <f t="shared" ca="1" si="177"/>
        <v>48795</v>
      </c>
      <c r="D2866" s="29">
        <f t="shared" ca="1" si="179"/>
        <v>0</v>
      </c>
      <c r="E2866" s="29">
        <f ca="1">IF(C2866&lt;Calculator!$D$26,0,IF(DAY($C2866)=1,IF(D2866-Calculator!$G$24&gt;0,Calculator!$G$24,D2866),0))</f>
        <v>0</v>
      </c>
      <c r="F2866" s="29">
        <f ca="1">IF(E2866&gt;0,D2866*Calculator!$G$22/12,0)</f>
        <v>0</v>
      </c>
      <c r="G2866" s="29">
        <f ca="1">IF(E2866&gt;0,(IFERROR(-PMT(Calculator!$G$22/12,Calculator!$G$23*12,Calculator!$G$20),0))-F2866,0)</f>
        <v>0</v>
      </c>
      <c r="H2866" s="29">
        <f t="shared" ca="1" si="180"/>
        <v>0</v>
      </c>
      <c r="I2866" s="29">
        <f t="shared" ca="1" si="178"/>
        <v>0</v>
      </c>
      <c r="J2866" s="30">
        <f>Calculator!$G$40</f>
        <v>6.5000000000000002E-2</v>
      </c>
      <c r="K2866" s="29">
        <f ca="1">IF(C2866&gt;=Calculator!$G$27,IF(DAY($C2866)=1,Calculator!$G$34/2,IF(DAY($C2866)=15,Calculator!$G$34/2,0)),0)</f>
        <v>0</v>
      </c>
      <c r="L2866" s="29">
        <f ca="1">IF(DAY($C2866)=28,IF(H2866=0,0,Calculator!$G$35),0)</f>
        <v>0</v>
      </c>
      <c r="M2866" s="29">
        <f ca="1">IF(I2866&gt;0,IF(DAY($C2866)=1,SUM(INDIRECT("I"&amp;(ROW(C2865)-DAY(C2865))):I2865),0),0)</f>
        <v>0</v>
      </c>
      <c r="N2866" s="29">
        <f ca="1">IF(C2866&lt;Calculator!$G$27,0,IF(C2866=Calculator!$G$27,Calculator!$G$39,IF(H2866-K2866&lt;=0,IF(D2866&gt;Calculator!$G$39,IF(H2866-K2866+E2866+L2866+M2866+Calculator!$G$39&gt;Calculator!$G$39,Calculator!$G$39-(H2866+E2866+L2866+M2866-K2866),Calculator!$G$39),D2866),0)))</f>
        <v>0</v>
      </c>
    </row>
    <row r="2867" spans="1:14" ht="15.75" thickBot="1">
      <c r="A2867" s="33" t="str">
        <f ca="1">IF(C2867=Calculator!$H$27,"F",IF(Daily!D2867+Daily!H2867=0,IF(D2866+H2866&gt;0,"L",""),""))</f>
        <v/>
      </c>
      <c r="B2867" s="34">
        <v>2866</v>
      </c>
      <c r="C2867" s="19">
        <f t="shared" ca="1" si="177"/>
        <v>48796</v>
      </c>
      <c r="D2867" s="29">
        <f t="shared" ca="1" si="179"/>
        <v>0</v>
      </c>
      <c r="E2867" s="29">
        <f ca="1">IF(C2867&lt;Calculator!$D$26,0,IF(DAY($C2867)=1,IF(D2867-Calculator!$G$24&gt;0,Calculator!$G$24,D2867),0))</f>
        <v>0</v>
      </c>
      <c r="F2867" s="29">
        <f ca="1">IF(E2867&gt;0,D2867*Calculator!$G$22/12,0)</f>
        <v>0</v>
      </c>
      <c r="G2867" s="29">
        <f ca="1">IF(E2867&gt;0,(IFERROR(-PMT(Calculator!$G$22/12,Calculator!$G$23*12,Calculator!$G$20),0))-F2867,0)</f>
        <v>0</v>
      </c>
      <c r="H2867" s="29">
        <f t="shared" ca="1" si="180"/>
        <v>0</v>
      </c>
      <c r="I2867" s="29">
        <f t="shared" ca="1" si="178"/>
        <v>0</v>
      </c>
      <c r="J2867" s="30">
        <f>Calculator!$G$40</f>
        <v>6.5000000000000002E-2</v>
      </c>
      <c r="K2867" s="29">
        <f ca="1">IF(C2867&gt;=Calculator!$G$27,IF(DAY($C2867)=1,Calculator!$G$34/2,IF(DAY($C2867)=15,Calculator!$G$34/2,0)),0)</f>
        <v>0</v>
      </c>
      <c r="L2867" s="29">
        <f ca="1">IF(DAY($C2867)=28,IF(H2867=0,0,Calculator!$G$35),0)</f>
        <v>0</v>
      </c>
      <c r="M2867" s="29">
        <f ca="1">IF(I2867&gt;0,IF(DAY($C2867)=1,SUM(INDIRECT("I"&amp;(ROW(C2866)-DAY(C2866))):I2866),0),0)</f>
        <v>0</v>
      </c>
      <c r="N2867" s="29">
        <f ca="1">IF(C2867&lt;Calculator!$G$27,0,IF(C2867=Calculator!$G$27,Calculator!$G$39,IF(H2867-K2867&lt;=0,IF(D2867&gt;Calculator!$G$39,IF(H2867-K2867+E2867+L2867+M2867+Calculator!$G$39&gt;Calculator!$G$39,Calculator!$G$39-(H2867+E2867+L2867+M2867-K2867),Calculator!$G$39),D2867),0)))</f>
        <v>0</v>
      </c>
    </row>
    <row r="2868" spans="1:14" ht="15.75" thickBot="1">
      <c r="A2868" s="33" t="str">
        <f ca="1">IF(C2868=Calculator!$H$27,"F",IF(Daily!D2868+Daily!H2868=0,IF(D2867+H2867&gt;0,"L",""),""))</f>
        <v/>
      </c>
      <c r="B2868" s="34">
        <v>2867</v>
      </c>
      <c r="C2868" s="19">
        <f t="shared" ca="1" si="177"/>
        <v>48797</v>
      </c>
      <c r="D2868" s="29">
        <f t="shared" ca="1" si="179"/>
        <v>0</v>
      </c>
      <c r="E2868" s="29">
        <f ca="1">IF(C2868&lt;Calculator!$D$26,0,IF(DAY($C2868)=1,IF(D2868-Calculator!$G$24&gt;0,Calculator!$G$24,D2868),0))</f>
        <v>0</v>
      </c>
      <c r="F2868" s="29">
        <f ca="1">IF(E2868&gt;0,D2868*Calculator!$G$22/12,0)</f>
        <v>0</v>
      </c>
      <c r="G2868" s="29">
        <f ca="1">IF(E2868&gt;0,(IFERROR(-PMT(Calculator!$G$22/12,Calculator!$G$23*12,Calculator!$G$20),0))-F2868,0)</f>
        <v>0</v>
      </c>
      <c r="H2868" s="29">
        <f t="shared" ca="1" si="180"/>
        <v>0</v>
      </c>
      <c r="I2868" s="29">
        <f t="shared" ca="1" si="178"/>
        <v>0</v>
      </c>
      <c r="J2868" s="30">
        <f>Calculator!$G$40</f>
        <v>6.5000000000000002E-2</v>
      </c>
      <c r="K2868" s="29">
        <f ca="1">IF(C2868&gt;=Calculator!$G$27,IF(DAY($C2868)=1,Calculator!$G$34/2,IF(DAY($C2868)=15,Calculator!$G$34/2,0)),0)</f>
        <v>0</v>
      </c>
      <c r="L2868" s="29">
        <f ca="1">IF(DAY($C2868)=28,IF(H2868=0,0,Calculator!$G$35),0)</f>
        <v>0</v>
      </c>
      <c r="M2868" s="29">
        <f ca="1">IF(I2868&gt;0,IF(DAY($C2868)=1,SUM(INDIRECT("I"&amp;(ROW(C2867)-DAY(C2867))):I2867),0),0)</f>
        <v>0</v>
      </c>
      <c r="N2868" s="29">
        <f ca="1">IF(C2868&lt;Calculator!$G$27,0,IF(C2868=Calculator!$G$27,Calculator!$G$39,IF(H2868-K2868&lt;=0,IF(D2868&gt;Calculator!$G$39,IF(H2868-K2868+E2868+L2868+M2868+Calculator!$G$39&gt;Calculator!$G$39,Calculator!$G$39-(H2868+E2868+L2868+M2868-K2868),Calculator!$G$39),D2868),0)))</f>
        <v>0</v>
      </c>
    </row>
    <row r="2869" spans="1:14" ht="15.75" thickBot="1">
      <c r="A2869" s="33" t="str">
        <f ca="1">IF(C2869=Calculator!$H$27,"F",IF(Daily!D2869+Daily!H2869=0,IF(D2868+H2868&gt;0,"L",""),""))</f>
        <v/>
      </c>
      <c r="B2869" s="34">
        <v>2868</v>
      </c>
      <c r="C2869" s="19">
        <f t="shared" ca="1" si="177"/>
        <v>48798</v>
      </c>
      <c r="D2869" s="29">
        <f t="shared" ca="1" si="179"/>
        <v>0</v>
      </c>
      <c r="E2869" s="29">
        <f ca="1">IF(C2869&lt;Calculator!$D$26,0,IF(DAY($C2869)=1,IF(D2869-Calculator!$G$24&gt;0,Calculator!$G$24,D2869),0))</f>
        <v>0</v>
      </c>
      <c r="F2869" s="29">
        <f ca="1">IF(E2869&gt;0,D2869*Calculator!$G$22/12,0)</f>
        <v>0</v>
      </c>
      <c r="G2869" s="29">
        <f ca="1">IF(E2869&gt;0,(IFERROR(-PMT(Calculator!$G$22/12,Calculator!$G$23*12,Calculator!$G$20),0))-F2869,0)</f>
        <v>0</v>
      </c>
      <c r="H2869" s="29">
        <f t="shared" ca="1" si="180"/>
        <v>0</v>
      </c>
      <c r="I2869" s="29">
        <f t="shared" ca="1" si="178"/>
        <v>0</v>
      </c>
      <c r="J2869" s="30">
        <f>Calculator!$G$40</f>
        <v>6.5000000000000002E-2</v>
      </c>
      <c r="K2869" s="29">
        <f ca="1">IF(C2869&gt;=Calculator!$G$27,IF(DAY($C2869)=1,Calculator!$G$34/2,IF(DAY($C2869)=15,Calculator!$G$34/2,0)),0)</f>
        <v>0</v>
      </c>
      <c r="L2869" s="29">
        <f ca="1">IF(DAY($C2869)=28,IF(H2869=0,0,Calculator!$G$35),0)</f>
        <v>0</v>
      </c>
      <c r="M2869" s="29">
        <f ca="1">IF(I2869&gt;0,IF(DAY($C2869)=1,SUM(INDIRECT("I"&amp;(ROW(C2868)-DAY(C2868))):I2868),0),0)</f>
        <v>0</v>
      </c>
      <c r="N2869" s="29">
        <f ca="1">IF(C2869&lt;Calculator!$G$27,0,IF(C2869=Calculator!$G$27,Calculator!$G$39,IF(H2869-K2869&lt;=0,IF(D2869&gt;Calculator!$G$39,IF(H2869-K2869+E2869+L2869+M2869+Calculator!$G$39&gt;Calculator!$G$39,Calculator!$G$39-(H2869+E2869+L2869+M2869-K2869),Calculator!$G$39),D2869),0)))</f>
        <v>0</v>
      </c>
    </row>
    <row r="2870" spans="1:14" ht="15.75" thickBot="1">
      <c r="A2870" s="33" t="str">
        <f ca="1">IF(C2870=Calculator!$H$27,"F",IF(Daily!D2870+Daily!H2870=0,IF(D2869+H2869&gt;0,"L",""),""))</f>
        <v/>
      </c>
      <c r="B2870" s="34">
        <v>2869</v>
      </c>
      <c r="C2870" s="19">
        <f t="shared" ca="1" si="177"/>
        <v>48799</v>
      </c>
      <c r="D2870" s="29">
        <f t="shared" ca="1" si="179"/>
        <v>0</v>
      </c>
      <c r="E2870" s="29">
        <f ca="1">IF(C2870&lt;Calculator!$D$26,0,IF(DAY($C2870)=1,IF(D2870-Calculator!$G$24&gt;0,Calculator!$G$24,D2870),0))</f>
        <v>0</v>
      </c>
      <c r="F2870" s="29">
        <f ca="1">IF(E2870&gt;0,D2870*Calculator!$G$22/12,0)</f>
        <v>0</v>
      </c>
      <c r="G2870" s="29">
        <f ca="1">IF(E2870&gt;0,(IFERROR(-PMT(Calculator!$G$22/12,Calculator!$G$23*12,Calculator!$G$20),0))-F2870,0)</f>
        <v>0</v>
      </c>
      <c r="H2870" s="29">
        <f t="shared" ca="1" si="180"/>
        <v>0</v>
      </c>
      <c r="I2870" s="29">
        <f t="shared" ca="1" si="178"/>
        <v>0</v>
      </c>
      <c r="J2870" s="30">
        <f>Calculator!$G$40</f>
        <v>6.5000000000000002E-2</v>
      </c>
      <c r="K2870" s="29">
        <f ca="1">IF(C2870&gt;=Calculator!$G$27,IF(DAY($C2870)=1,Calculator!$G$34/2,IF(DAY($C2870)=15,Calculator!$G$34/2,0)),0)</f>
        <v>0</v>
      </c>
      <c r="L2870" s="29">
        <f ca="1">IF(DAY($C2870)=28,IF(H2870=0,0,Calculator!$G$35),0)</f>
        <v>0</v>
      </c>
      <c r="M2870" s="29">
        <f ca="1">IF(I2870&gt;0,IF(DAY($C2870)=1,SUM(INDIRECT("I"&amp;(ROW(C2869)-DAY(C2869))):I2869),0),0)</f>
        <v>0</v>
      </c>
      <c r="N2870" s="29">
        <f ca="1">IF(C2870&lt;Calculator!$G$27,0,IF(C2870=Calculator!$G$27,Calculator!$G$39,IF(H2870-K2870&lt;=0,IF(D2870&gt;Calculator!$G$39,IF(H2870-K2870+E2870+L2870+M2870+Calculator!$G$39&gt;Calculator!$G$39,Calculator!$G$39-(H2870+E2870+L2870+M2870-K2870),Calculator!$G$39),D2870),0)))</f>
        <v>0</v>
      </c>
    </row>
    <row r="2871" spans="1:14" ht="15.75" thickBot="1">
      <c r="A2871" s="33" t="str">
        <f ca="1">IF(C2871=Calculator!$H$27,"F",IF(Daily!D2871+Daily!H2871=0,IF(D2870+H2870&gt;0,"L",""),""))</f>
        <v/>
      </c>
      <c r="B2871" s="34">
        <v>2870</v>
      </c>
      <c r="C2871" s="19">
        <f t="shared" ca="1" si="177"/>
        <v>48800</v>
      </c>
      <c r="D2871" s="29">
        <f t="shared" ca="1" si="179"/>
        <v>0</v>
      </c>
      <c r="E2871" s="29">
        <f ca="1">IF(C2871&lt;Calculator!$D$26,0,IF(DAY($C2871)=1,IF(D2871-Calculator!$G$24&gt;0,Calculator!$G$24,D2871),0))</f>
        <v>0</v>
      </c>
      <c r="F2871" s="29">
        <f ca="1">IF(E2871&gt;0,D2871*Calculator!$G$22/12,0)</f>
        <v>0</v>
      </c>
      <c r="G2871" s="29">
        <f ca="1">IF(E2871&gt;0,(IFERROR(-PMT(Calculator!$G$22/12,Calculator!$G$23*12,Calculator!$G$20),0))-F2871,0)</f>
        <v>0</v>
      </c>
      <c r="H2871" s="29">
        <f t="shared" ca="1" si="180"/>
        <v>0</v>
      </c>
      <c r="I2871" s="29">
        <f t="shared" ca="1" si="178"/>
        <v>0</v>
      </c>
      <c r="J2871" s="30">
        <f>Calculator!$G$40</f>
        <v>6.5000000000000002E-2</v>
      </c>
      <c r="K2871" s="29">
        <f ca="1">IF(C2871&gt;=Calculator!$G$27,IF(DAY($C2871)=1,Calculator!$G$34/2,IF(DAY($C2871)=15,Calculator!$G$34/2,0)),0)</f>
        <v>0</v>
      </c>
      <c r="L2871" s="29">
        <f ca="1">IF(DAY($C2871)=28,IF(H2871=0,0,Calculator!$G$35),0)</f>
        <v>0</v>
      </c>
      <c r="M2871" s="29">
        <f ca="1">IF(I2871&gt;0,IF(DAY($C2871)=1,SUM(INDIRECT("I"&amp;(ROW(C2870)-DAY(C2870))):I2870),0),0)</f>
        <v>0</v>
      </c>
      <c r="N2871" s="29">
        <f ca="1">IF(C2871&lt;Calculator!$G$27,0,IF(C2871=Calculator!$G$27,Calculator!$G$39,IF(H2871-K2871&lt;=0,IF(D2871&gt;Calculator!$G$39,IF(H2871-K2871+E2871+L2871+M2871+Calculator!$G$39&gt;Calculator!$G$39,Calculator!$G$39-(H2871+E2871+L2871+M2871-K2871),Calculator!$G$39),D2871),0)))</f>
        <v>0</v>
      </c>
    </row>
    <row r="2872" spans="1:14" ht="15.75" thickBot="1">
      <c r="A2872" s="33" t="str">
        <f ca="1">IF(C2872=Calculator!$H$27,"F",IF(Daily!D2872+Daily!H2872=0,IF(D2871+H2871&gt;0,"L",""),""))</f>
        <v/>
      </c>
      <c r="B2872" s="34">
        <v>2871</v>
      </c>
      <c r="C2872" s="19">
        <f t="shared" ca="1" si="177"/>
        <v>48801</v>
      </c>
      <c r="D2872" s="29">
        <f t="shared" ca="1" si="179"/>
        <v>0</v>
      </c>
      <c r="E2872" s="29">
        <f ca="1">IF(C2872&lt;Calculator!$D$26,0,IF(DAY($C2872)=1,IF(D2872-Calculator!$G$24&gt;0,Calculator!$G$24,D2872),0))</f>
        <v>0</v>
      </c>
      <c r="F2872" s="29">
        <f ca="1">IF(E2872&gt;0,D2872*Calculator!$G$22/12,0)</f>
        <v>0</v>
      </c>
      <c r="G2872" s="29">
        <f ca="1">IF(E2872&gt;0,(IFERROR(-PMT(Calculator!$G$22/12,Calculator!$G$23*12,Calculator!$G$20),0))-F2872,0)</f>
        <v>0</v>
      </c>
      <c r="H2872" s="29">
        <f t="shared" ca="1" si="180"/>
        <v>0</v>
      </c>
      <c r="I2872" s="29">
        <f t="shared" ca="1" si="178"/>
        <v>0</v>
      </c>
      <c r="J2872" s="30">
        <f>Calculator!$G$40</f>
        <v>6.5000000000000002E-2</v>
      </c>
      <c r="K2872" s="29">
        <f ca="1">IF(C2872&gt;=Calculator!$G$27,IF(DAY($C2872)=1,Calculator!$G$34/2,IF(DAY($C2872)=15,Calculator!$G$34/2,0)),0)</f>
        <v>0</v>
      </c>
      <c r="L2872" s="29">
        <f ca="1">IF(DAY($C2872)=28,IF(H2872=0,0,Calculator!$G$35),0)</f>
        <v>0</v>
      </c>
      <c r="M2872" s="29">
        <f ca="1">IF(I2872&gt;0,IF(DAY($C2872)=1,SUM(INDIRECT("I"&amp;(ROW(C2871)-DAY(C2871))):I2871),0),0)</f>
        <v>0</v>
      </c>
      <c r="N2872" s="29">
        <f ca="1">IF(C2872&lt;Calculator!$G$27,0,IF(C2872=Calculator!$G$27,Calculator!$G$39,IF(H2872-K2872&lt;=0,IF(D2872&gt;Calculator!$G$39,IF(H2872-K2872+E2872+L2872+M2872+Calculator!$G$39&gt;Calculator!$G$39,Calculator!$G$39-(H2872+E2872+L2872+M2872-K2872),Calculator!$G$39),D2872),0)))</f>
        <v>0</v>
      </c>
    </row>
    <row r="2873" spans="1:14" ht="15.75" thickBot="1">
      <c r="A2873" s="33" t="str">
        <f ca="1">IF(C2873=Calculator!$H$27,"F",IF(Daily!D2873+Daily!H2873=0,IF(D2872+H2872&gt;0,"L",""),""))</f>
        <v/>
      </c>
      <c r="B2873" s="34">
        <v>2872</v>
      </c>
      <c r="C2873" s="19">
        <f t="shared" ca="1" si="177"/>
        <v>48802</v>
      </c>
      <c r="D2873" s="29">
        <f t="shared" ca="1" si="179"/>
        <v>0</v>
      </c>
      <c r="E2873" s="29">
        <f ca="1">IF(C2873&lt;Calculator!$D$26,0,IF(DAY($C2873)=1,IF(D2873-Calculator!$G$24&gt;0,Calculator!$G$24,D2873),0))</f>
        <v>0</v>
      </c>
      <c r="F2873" s="29">
        <f ca="1">IF(E2873&gt;0,D2873*Calculator!$G$22/12,0)</f>
        <v>0</v>
      </c>
      <c r="G2873" s="29">
        <f ca="1">IF(E2873&gt;0,(IFERROR(-PMT(Calculator!$G$22/12,Calculator!$G$23*12,Calculator!$G$20),0))-F2873,0)</f>
        <v>0</v>
      </c>
      <c r="H2873" s="29">
        <f t="shared" ca="1" si="180"/>
        <v>0</v>
      </c>
      <c r="I2873" s="29">
        <f t="shared" ca="1" si="178"/>
        <v>0</v>
      </c>
      <c r="J2873" s="30">
        <f>Calculator!$G$40</f>
        <v>6.5000000000000002E-2</v>
      </c>
      <c r="K2873" s="29">
        <f ca="1">IF(C2873&gt;=Calculator!$G$27,IF(DAY($C2873)=1,Calculator!$G$34/2,IF(DAY($C2873)=15,Calculator!$G$34/2,0)),0)</f>
        <v>0</v>
      </c>
      <c r="L2873" s="29">
        <f ca="1">IF(DAY($C2873)=28,IF(H2873=0,0,Calculator!$G$35),0)</f>
        <v>0</v>
      </c>
      <c r="M2873" s="29">
        <f ca="1">IF(I2873&gt;0,IF(DAY($C2873)=1,SUM(INDIRECT("I"&amp;(ROW(C2872)-DAY(C2872))):I2872),0),0)</f>
        <v>0</v>
      </c>
      <c r="N2873" s="29">
        <f ca="1">IF(C2873&lt;Calculator!$G$27,0,IF(C2873=Calculator!$G$27,Calculator!$G$39,IF(H2873-K2873&lt;=0,IF(D2873&gt;Calculator!$G$39,IF(H2873-K2873+E2873+L2873+M2873+Calculator!$G$39&gt;Calculator!$G$39,Calculator!$G$39-(H2873+E2873+L2873+M2873-K2873),Calculator!$G$39),D2873),0)))</f>
        <v>0</v>
      </c>
    </row>
    <row r="2874" spans="1:14" ht="15.75" thickBot="1">
      <c r="A2874" s="33" t="str">
        <f ca="1">IF(C2874=Calculator!$H$27,"F",IF(Daily!D2874+Daily!H2874=0,IF(D2873+H2873&gt;0,"L",""),""))</f>
        <v/>
      </c>
      <c r="B2874" s="34">
        <v>2873</v>
      </c>
      <c r="C2874" s="19">
        <f t="shared" ca="1" si="177"/>
        <v>48803</v>
      </c>
      <c r="D2874" s="29">
        <f t="shared" ca="1" si="179"/>
        <v>0</v>
      </c>
      <c r="E2874" s="29">
        <f ca="1">IF(C2874&lt;Calculator!$D$26,0,IF(DAY($C2874)=1,IF(D2874-Calculator!$G$24&gt;0,Calculator!$G$24,D2874),0))</f>
        <v>0</v>
      </c>
      <c r="F2874" s="29">
        <f ca="1">IF(E2874&gt;0,D2874*Calculator!$G$22/12,0)</f>
        <v>0</v>
      </c>
      <c r="G2874" s="29">
        <f ca="1">IF(E2874&gt;0,(IFERROR(-PMT(Calculator!$G$22/12,Calculator!$G$23*12,Calculator!$G$20),0))-F2874,0)</f>
        <v>0</v>
      </c>
      <c r="H2874" s="29">
        <f t="shared" ca="1" si="180"/>
        <v>0</v>
      </c>
      <c r="I2874" s="29">
        <f t="shared" ca="1" si="178"/>
        <v>0</v>
      </c>
      <c r="J2874" s="30">
        <f>Calculator!$G$40</f>
        <v>6.5000000000000002E-2</v>
      </c>
      <c r="K2874" s="29">
        <f ca="1">IF(C2874&gt;=Calculator!$G$27,IF(DAY($C2874)=1,Calculator!$G$34/2,IF(DAY($C2874)=15,Calculator!$G$34/2,0)),0)</f>
        <v>0</v>
      </c>
      <c r="L2874" s="29">
        <f ca="1">IF(DAY($C2874)=28,IF(H2874=0,0,Calculator!$G$35),0)</f>
        <v>0</v>
      </c>
      <c r="M2874" s="29">
        <f ca="1">IF(I2874&gt;0,IF(DAY($C2874)=1,SUM(INDIRECT("I"&amp;(ROW(C2873)-DAY(C2873))):I2873),0),0)</f>
        <v>0</v>
      </c>
      <c r="N2874" s="29">
        <f ca="1">IF(C2874&lt;Calculator!$G$27,0,IF(C2874=Calculator!$G$27,Calculator!$G$39,IF(H2874-K2874&lt;=0,IF(D2874&gt;Calculator!$G$39,IF(H2874-K2874+E2874+L2874+M2874+Calculator!$G$39&gt;Calculator!$G$39,Calculator!$G$39-(H2874+E2874+L2874+M2874-K2874),Calculator!$G$39),D2874),0)))</f>
        <v>0</v>
      </c>
    </row>
    <row r="2875" spans="1:14" ht="15.75" thickBot="1">
      <c r="A2875" s="33" t="str">
        <f ca="1">IF(C2875=Calculator!$H$27,"F",IF(Daily!D2875+Daily!H2875=0,IF(D2874+H2874&gt;0,"L",""),""))</f>
        <v/>
      </c>
      <c r="B2875" s="34">
        <v>2874</v>
      </c>
      <c r="C2875" s="19">
        <f t="shared" ca="1" si="177"/>
        <v>48804</v>
      </c>
      <c r="D2875" s="29">
        <f t="shared" ca="1" si="179"/>
        <v>0</v>
      </c>
      <c r="E2875" s="29">
        <f ca="1">IF(C2875&lt;Calculator!$D$26,0,IF(DAY($C2875)=1,IF(D2875-Calculator!$G$24&gt;0,Calculator!$G$24,D2875),0))</f>
        <v>0</v>
      </c>
      <c r="F2875" s="29">
        <f ca="1">IF(E2875&gt;0,D2875*Calculator!$G$22/12,0)</f>
        <v>0</v>
      </c>
      <c r="G2875" s="29">
        <f ca="1">IF(E2875&gt;0,(IFERROR(-PMT(Calculator!$G$22/12,Calculator!$G$23*12,Calculator!$G$20),0))-F2875,0)</f>
        <v>0</v>
      </c>
      <c r="H2875" s="29">
        <f t="shared" ca="1" si="180"/>
        <v>0</v>
      </c>
      <c r="I2875" s="29">
        <f t="shared" ca="1" si="178"/>
        <v>0</v>
      </c>
      <c r="J2875" s="30">
        <f>Calculator!$G$40</f>
        <v>6.5000000000000002E-2</v>
      </c>
      <c r="K2875" s="29">
        <f ca="1">IF(C2875&gt;=Calculator!$G$27,IF(DAY($C2875)=1,Calculator!$G$34/2,IF(DAY($C2875)=15,Calculator!$G$34/2,0)),0)</f>
        <v>0</v>
      </c>
      <c r="L2875" s="29">
        <f ca="1">IF(DAY($C2875)=28,IF(H2875=0,0,Calculator!$G$35),0)</f>
        <v>0</v>
      </c>
      <c r="M2875" s="29">
        <f ca="1">IF(I2875&gt;0,IF(DAY($C2875)=1,SUM(INDIRECT("I"&amp;(ROW(C2874)-DAY(C2874))):I2874),0),0)</f>
        <v>0</v>
      </c>
      <c r="N2875" s="29">
        <f ca="1">IF(C2875&lt;Calculator!$G$27,0,IF(C2875=Calculator!$G$27,Calculator!$G$39,IF(H2875-K2875&lt;=0,IF(D2875&gt;Calculator!$G$39,IF(H2875-K2875+E2875+L2875+M2875+Calculator!$G$39&gt;Calculator!$G$39,Calculator!$G$39-(H2875+E2875+L2875+M2875-K2875),Calculator!$G$39),D2875),0)))</f>
        <v>0</v>
      </c>
    </row>
    <row r="2876" spans="1:14" ht="15.75" thickBot="1">
      <c r="A2876" s="33" t="str">
        <f ca="1">IF(C2876=Calculator!$H$27,"F",IF(Daily!D2876+Daily!H2876=0,IF(D2875+H2875&gt;0,"L",""),""))</f>
        <v/>
      </c>
      <c r="B2876" s="34">
        <v>2875</v>
      </c>
      <c r="C2876" s="19">
        <f t="shared" ca="1" si="177"/>
        <v>48805</v>
      </c>
      <c r="D2876" s="29">
        <f t="shared" ca="1" si="179"/>
        <v>0</v>
      </c>
      <c r="E2876" s="29">
        <f ca="1">IF(C2876&lt;Calculator!$D$26,0,IF(DAY($C2876)=1,IF(D2876-Calculator!$G$24&gt;0,Calculator!$G$24,D2876),0))</f>
        <v>0</v>
      </c>
      <c r="F2876" s="29">
        <f ca="1">IF(E2876&gt;0,D2876*Calculator!$G$22/12,0)</f>
        <v>0</v>
      </c>
      <c r="G2876" s="29">
        <f ca="1">IF(E2876&gt;0,(IFERROR(-PMT(Calculator!$G$22/12,Calculator!$G$23*12,Calculator!$G$20),0))-F2876,0)</f>
        <v>0</v>
      </c>
      <c r="H2876" s="29">
        <f t="shared" ca="1" si="180"/>
        <v>0</v>
      </c>
      <c r="I2876" s="29">
        <f t="shared" ca="1" si="178"/>
        <v>0</v>
      </c>
      <c r="J2876" s="30">
        <f>Calculator!$G$40</f>
        <v>6.5000000000000002E-2</v>
      </c>
      <c r="K2876" s="29">
        <f ca="1">IF(C2876&gt;=Calculator!$G$27,IF(DAY($C2876)=1,Calculator!$G$34/2,IF(DAY($C2876)=15,Calculator!$G$34/2,0)),0)</f>
        <v>0</v>
      </c>
      <c r="L2876" s="29">
        <f ca="1">IF(DAY($C2876)=28,IF(H2876=0,0,Calculator!$G$35),0)</f>
        <v>0</v>
      </c>
      <c r="M2876" s="29">
        <f ca="1">IF(I2876&gt;0,IF(DAY($C2876)=1,SUM(INDIRECT("I"&amp;(ROW(C2875)-DAY(C2875))):I2875),0),0)</f>
        <v>0</v>
      </c>
      <c r="N2876" s="29">
        <f ca="1">IF(C2876&lt;Calculator!$G$27,0,IF(C2876=Calculator!$G$27,Calculator!$G$39,IF(H2876-K2876&lt;=0,IF(D2876&gt;Calculator!$G$39,IF(H2876-K2876+E2876+L2876+M2876+Calculator!$G$39&gt;Calculator!$G$39,Calculator!$G$39-(H2876+E2876+L2876+M2876-K2876),Calculator!$G$39),D2876),0)))</f>
        <v>0</v>
      </c>
    </row>
    <row r="2877" spans="1:14" ht="15.75" thickBot="1">
      <c r="A2877" s="33" t="str">
        <f ca="1">IF(C2877=Calculator!$H$27,"F",IF(Daily!D2877+Daily!H2877=0,IF(D2876+H2876&gt;0,"L",""),""))</f>
        <v/>
      </c>
      <c r="B2877" s="34">
        <v>2876</v>
      </c>
      <c r="C2877" s="19">
        <f t="shared" ca="1" si="177"/>
        <v>48806</v>
      </c>
      <c r="D2877" s="29">
        <f t="shared" ca="1" si="179"/>
        <v>0</v>
      </c>
      <c r="E2877" s="29">
        <f ca="1">IF(C2877&lt;Calculator!$D$26,0,IF(DAY($C2877)=1,IF(D2877-Calculator!$G$24&gt;0,Calculator!$G$24,D2877),0))</f>
        <v>0</v>
      </c>
      <c r="F2877" s="29">
        <f ca="1">IF(E2877&gt;0,D2877*Calculator!$G$22/12,0)</f>
        <v>0</v>
      </c>
      <c r="G2877" s="29">
        <f ca="1">IF(E2877&gt;0,(IFERROR(-PMT(Calculator!$G$22/12,Calculator!$G$23*12,Calculator!$G$20),0))-F2877,0)</f>
        <v>0</v>
      </c>
      <c r="H2877" s="29">
        <f t="shared" ca="1" si="180"/>
        <v>0</v>
      </c>
      <c r="I2877" s="29">
        <f t="shared" ca="1" si="178"/>
        <v>0</v>
      </c>
      <c r="J2877" s="30">
        <f>Calculator!$G$40</f>
        <v>6.5000000000000002E-2</v>
      </c>
      <c r="K2877" s="29">
        <f ca="1">IF(C2877&gt;=Calculator!$G$27,IF(DAY($C2877)=1,Calculator!$G$34/2,IF(DAY($C2877)=15,Calculator!$G$34/2,0)),0)</f>
        <v>4500</v>
      </c>
      <c r="L2877" s="29">
        <f ca="1">IF(DAY($C2877)=28,IF(H2877=0,0,Calculator!$G$35),0)</f>
        <v>0</v>
      </c>
      <c r="M2877" s="29">
        <f ca="1">IF(I2877&gt;0,IF(DAY($C2877)=1,SUM(INDIRECT("I"&amp;(ROW(C2876)-DAY(C2876))):I2876),0),0)</f>
        <v>0</v>
      </c>
      <c r="N2877" s="29">
        <f ca="1">IF(C2877&lt;Calculator!$G$27,0,IF(C2877=Calculator!$G$27,Calculator!$G$39,IF(H2877-K2877&lt;=0,IF(D2877&gt;Calculator!$G$39,IF(H2877-K2877+E2877+L2877+M2877+Calculator!$G$39&gt;Calculator!$G$39,Calculator!$G$39-(H2877+E2877+L2877+M2877-K2877),Calculator!$G$39),D2877),0)))</f>
        <v>0</v>
      </c>
    </row>
    <row r="2878" spans="1:14" ht="15.75" thickBot="1">
      <c r="A2878" s="33" t="str">
        <f ca="1">IF(C2878=Calculator!$H$27,"F",IF(Daily!D2878+Daily!H2878=0,IF(D2877+H2877&gt;0,"L",""),""))</f>
        <v/>
      </c>
      <c r="B2878" s="34">
        <v>2877</v>
      </c>
      <c r="C2878" s="19">
        <f t="shared" ca="1" si="177"/>
        <v>48807</v>
      </c>
      <c r="D2878" s="29">
        <f t="shared" ca="1" si="179"/>
        <v>0</v>
      </c>
      <c r="E2878" s="29">
        <f ca="1">IF(C2878&lt;Calculator!$D$26,0,IF(DAY($C2878)=1,IF(D2878-Calculator!$G$24&gt;0,Calculator!$G$24,D2878),0))</f>
        <v>0</v>
      </c>
      <c r="F2878" s="29">
        <f ca="1">IF(E2878&gt;0,D2878*Calculator!$G$22/12,0)</f>
        <v>0</v>
      </c>
      <c r="G2878" s="29">
        <f ca="1">IF(E2878&gt;0,(IFERROR(-PMT(Calculator!$G$22/12,Calculator!$G$23*12,Calculator!$G$20),0))-F2878,0)</f>
        <v>0</v>
      </c>
      <c r="H2878" s="29">
        <f t="shared" ca="1" si="180"/>
        <v>0</v>
      </c>
      <c r="I2878" s="29">
        <f t="shared" ca="1" si="178"/>
        <v>0</v>
      </c>
      <c r="J2878" s="30">
        <f>Calculator!$G$40</f>
        <v>6.5000000000000002E-2</v>
      </c>
      <c r="K2878" s="29">
        <f ca="1">IF(C2878&gt;=Calculator!$G$27,IF(DAY($C2878)=1,Calculator!$G$34/2,IF(DAY($C2878)=15,Calculator!$G$34/2,0)),0)</f>
        <v>0</v>
      </c>
      <c r="L2878" s="29">
        <f ca="1">IF(DAY($C2878)=28,IF(H2878=0,0,Calculator!$G$35),0)</f>
        <v>0</v>
      </c>
      <c r="M2878" s="29">
        <f ca="1">IF(I2878&gt;0,IF(DAY($C2878)=1,SUM(INDIRECT("I"&amp;(ROW(C2877)-DAY(C2877))):I2877),0),0)</f>
        <v>0</v>
      </c>
      <c r="N2878" s="29">
        <f ca="1">IF(C2878&lt;Calculator!$G$27,0,IF(C2878=Calculator!$G$27,Calculator!$G$39,IF(H2878-K2878&lt;=0,IF(D2878&gt;Calculator!$G$39,IF(H2878-K2878+E2878+L2878+M2878+Calculator!$G$39&gt;Calculator!$G$39,Calculator!$G$39-(H2878+E2878+L2878+M2878-K2878),Calculator!$G$39),D2878),0)))</f>
        <v>0</v>
      </c>
    </row>
    <row r="2879" spans="1:14" ht="15.75" thickBot="1">
      <c r="A2879" s="33" t="str">
        <f ca="1">IF(C2879=Calculator!$H$27,"F",IF(Daily!D2879+Daily!H2879=0,IF(D2878+H2878&gt;0,"L",""),""))</f>
        <v/>
      </c>
      <c r="B2879" s="34">
        <v>2878</v>
      </c>
      <c r="C2879" s="19">
        <f t="shared" ca="1" si="177"/>
        <v>48808</v>
      </c>
      <c r="D2879" s="29">
        <f t="shared" ca="1" si="179"/>
        <v>0</v>
      </c>
      <c r="E2879" s="29">
        <f ca="1">IF(C2879&lt;Calculator!$D$26,0,IF(DAY($C2879)=1,IF(D2879-Calculator!$G$24&gt;0,Calculator!$G$24,D2879),0))</f>
        <v>0</v>
      </c>
      <c r="F2879" s="29">
        <f ca="1">IF(E2879&gt;0,D2879*Calculator!$G$22/12,0)</f>
        <v>0</v>
      </c>
      <c r="G2879" s="29">
        <f ca="1">IF(E2879&gt;0,(IFERROR(-PMT(Calculator!$G$22/12,Calculator!$G$23*12,Calculator!$G$20),0))-F2879,0)</f>
        <v>0</v>
      </c>
      <c r="H2879" s="29">
        <f t="shared" ca="1" si="180"/>
        <v>0</v>
      </c>
      <c r="I2879" s="29">
        <f t="shared" ca="1" si="178"/>
        <v>0</v>
      </c>
      <c r="J2879" s="30">
        <f>Calculator!$G$40</f>
        <v>6.5000000000000002E-2</v>
      </c>
      <c r="K2879" s="29">
        <f ca="1">IF(C2879&gt;=Calculator!$G$27,IF(DAY($C2879)=1,Calculator!$G$34/2,IF(DAY($C2879)=15,Calculator!$G$34/2,0)),0)</f>
        <v>0</v>
      </c>
      <c r="L2879" s="29">
        <f ca="1">IF(DAY($C2879)=28,IF(H2879=0,0,Calculator!$G$35),0)</f>
        <v>0</v>
      </c>
      <c r="M2879" s="29">
        <f ca="1">IF(I2879&gt;0,IF(DAY($C2879)=1,SUM(INDIRECT("I"&amp;(ROW(C2878)-DAY(C2878))):I2878),0),0)</f>
        <v>0</v>
      </c>
      <c r="N2879" s="29">
        <f ca="1">IF(C2879&lt;Calculator!$G$27,0,IF(C2879=Calculator!$G$27,Calculator!$G$39,IF(H2879-K2879&lt;=0,IF(D2879&gt;Calculator!$G$39,IF(H2879-K2879+E2879+L2879+M2879+Calculator!$G$39&gt;Calculator!$G$39,Calculator!$G$39-(H2879+E2879+L2879+M2879-K2879),Calculator!$G$39),D2879),0)))</f>
        <v>0</v>
      </c>
    </row>
    <row r="2880" spans="1:14" ht="15.75" thickBot="1">
      <c r="A2880" s="33" t="str">
        <f ca="1">IF(C2880=Calculator!$H$27,"F",IF(Daily!D2880+Daily!H2880=0,IF(D2879+H2879&gt;0,"L",""),""))</f>
        <v/>
      </c>
      <c r="B2880" s="34">
        <v>2879</v>
      </c>
      <c r="C2880" s="19">
        <f t="shared" ca="1" si="177"/>
        <v>48809</v>
      </c>
      <c r="D2880" s="29">
        <f t="shared" ca="1" si="179"/>
        <v>0</v>
      </c>
      <c r="E2880" s="29">
        <f ca="1">IF(C2880&lt;Calculator!$D$26,0,IF(DAY($C2880)=1,IF(D2880-Calculator!$G$24&gt;0,Calculator!$G$24,D2880),0))</f>
        <v>0</v>
      </c>
      <c r="F2880" s="29">
        <f ca="1">IF(E2880&gt;0,D2880*Calculator!$G$22/12,0)</f>
        <v>0</v>
      </c>
      <c r="G2880" s="29">
        <f ca="1">IF(E2880&gt;0,(IFERROR(-PMT(Calculator!$G$22/12,Calculator!$G$23*12,Calculator!$G$20),0))-F2880,0)</f>
        <v>0</v>
      </c>
      <c r="H2880" s="29">
        <f t="shared" ca="1" si="180"/>
        <v>0</v>
      </c>
      <c r="I2880" s="29">
        <f t="shared" ca="1" si="178"/>
        <v>0</v>
      </c>
      <c r="J2880" s="30">
        <f>Calculator!$G$40</f>
        <v>6.5000000000000002E-2</v>
      </c>
      <c r="K2880" s="29">
        <f ca="1">IF(C2880&gt;=Calculator!$G$27,IF(DAY($C2880)=1,Calculator!$G$34/2,IF(DAY($C2880)=15,Calculator!$G$34/2,0)),0)</f>
        <v>0</v>
      </c>
      <c r="L2880" s="29">
        <f ca="1">IF(DAY($C2880)=28,IF(H2880=0,0,Calculator!$G$35),0)</f>
        <v>0</v>
      </c>
      <c r="M2880" s="29">
        <f ca="1">IF(I2880&gt;0,IF(DAY($C2880)=1,SUM(INDIRECT("I"&amp;(ROW(C2879)-DAY(C2879))):I2879),0),0)</f>
        <v>0</v>
      </c>
      <c r="N2880" s="29">
        <f ca="1">IF(C2880&lt;Calculator!$G$27,0,IF(C2880=Calculator!$G$27,Calculator!$G$39,IF(H2880-K2880&lt;=0,IF(D2880&gt;Calculator!$G$39,IF(H2880-K2880+E2880+L2880+M2880+Calculator!$G$39&gt;Calculator!$G$39,Calculator!$G$39-(H2880+E2880+L2880+M2880-K2880),Calculator!$G$39),D2880),0)))</f>
        <v>0</v>
      </c>
    </row>
    <row r="2881" spans="1:14" ht="15.75" thickBot="1">
      <c r="A2881" s="33" t="str">
        <f ca="1">IF(C2881=Calculator!$H$27,"F",IF(Daily!D2881+Daily!H2881=0,IF(D2880+H2880&gt;0,"L",""),""))</f>
        <v/>
      </c>
      <c r="B2881" s="34">
        <v>2880</v>
      </c>
      <c r="C2881" s="19">
        <f t="shared" ca="1" si="177"/>
        <v>48810</v>
      </c>
      <c r="D2881" s="29">
        <f t="shared" ca="1" si="179"/>
        <v>0</v>
      </c>
      <c r="E2881" s="29">
        <f ca="1">IF(C2881&lt;Calculator!$D$26,0,IF(DAY($C2881)=1,IF(D2881-Calculator!$G$24&gt;0,Calculator!$G$24,D2881),0))</f>
        <v>0</v>
      </c>
      <c r="F2881" s="29">
        <f ca="1">IF(E2881&gt;0,D2881*Calculator!$G$22/12,0)</f>
        <v>0</v>
      </c>
      <c r="G2881" s="29">
        <f ca="1">IF(E2881&gt;0,(IFERROR(-PMT(Calculator!$G$22/12,Calculator!$G$23*12,Calculator!$G$20),0))-F2881,0)</f>
        <v>0</v>
      </c>
      <c r="H2881" s="29">
        <f t="shared" ca="1" si="180"/>
        <v>0</v>
      </c>
      <c r="I2881" s="29">
        <f t="shared" ca="1" si="178"/>
        <v>0</v>
      </c>
      <c r="J2881" s="30">
        <f>Calculator!$G$40</f>
        <v>6.5000000000000002E-2</v>
      </c>
      <c r="K2881" s="29">
        <f ca="1">IF(C2881&gt;=Calculator!$G$27,IF(DAY($C2881)=1,Calculator!$G$34/2,IF(DAY($C2881)=15,Calculator!$G$34/2,0)),0)</f>
        <v>0</v>
      </c>
      <c r="L2881" s="29">
        <f ca="1">IF(DAY($C2881)=28,IF(H2881=0,0,Calculator!$G$35),0)</f>
        <v>0</v>
      </c>
      <c r="M2881" s="29">
        <f ca="1">IF(I2881&gt;0,IF(DAY($C2881)=1,SUM(INDIRECT("I"&amp;(ROW(C2880)-DAY(C2880))):I2880),0),0)</f>
        <v>0</v>
      </c>
      <c r="N2881" s="29">
        <f ca="1">IF(C2881&lt;Calculator!$G$27,0,IF(C2881=Calculator!$G$27,Calculator!$G$39,IF(H2881-K2881&lt;=0,IF(D2881&gt;Calculator!$G$39,IF(H2881-K2881+E2881+L2881+M2881+Calculator!$G$39&gt;Calculator!$G$39,Calculator!$G$39-(H2881+E2881+L2881+M2881-K2881),Calculator!$G$39),D2881),0)))</f>
        <v>0</v>
      </c>
    </row>
    <row r="2882" spans="1:14" ht="15.75" thickBot="1">
      <c r="A2882" s="33" t="str">
        <f ca="1">IF(C2882=Calculator!$H$27,"F",IF(Daily!D2882+Daily!H2882=0,IF(D2881+H2881&gt;0,"L",""),""))</f>
        <v/>
      </c>
      <c r="B2882" s="34">
        <v>2881</v>
      </c>
      <c r="C2882" s="19">
        <f t="shared" ca="1" si="177"/>
        <v>48811</v>
      </c>
      <c r="D2882" s="29">
        <f t="shared" ca="1" si="179"/>
        <v>0</v>
      </c>
      <c r="E2882" s="29">
        <f ca="1">IF(C2882&lt;Calculator!$D$26,0,IF(DAY($C2882)=1,IF(D2882-Calculator!$G$24&gt;0,Calculator!$G$24,D2882),0))</f>
        <v>0</v>
      </c>
      <c r="F2882" s="29">
        <f ca="1">IF(E2882&gt;0,D2882*Calculator!$G$22/12,0)</f>
        <v>0</v>
      </c>
      <c r="G2882" s="29">
        <f ca="1">IF(E2882&gt;0,(IFERROR(-PMT(Calculator!$G$22/12,Calculator!$G$23*12,Calculator!$G$20),0))-F2882,0)</f>
        <v>0</v>
      </c>
      <c r="H2882" s="29">
        <f t="shared" ca="1" si="180"/>
        <v>0</v>
      </c>
      <c r="I2882" s="29">
        <f t="shared" ca="1" si="178"/>
        <v>0</v>
      </c>
      <c r="J2882" s="30">
        <f>Calculator!$G$40</f>
        <v>6.5000000000000002E-2</v>
      </c>
      <c r="K2882" s="29">
        <f ca="1">IF(C2882&gt;=Calculator!$G$27,IF(DAY($C2882)=1,Calculator!$G$34/2,IF(DAY($C2882)=15,Calculator!$G$34/2,0)),0)</f>
        <v>0</v>
      </c>
      <c r="L2882" s="29">
        <f ca="1">IF(DAY($C2882)=28,IF(H2882=0,0,Calculator!$G$35),0)</f>
        <v>0</v>
      </c>
      <c r="M2882" s="29">
        <f ca="1">IF(I2882&gt;0,IF(DAY($C2882)=1,SUM(INDIRECT("I"&amp;(ROW(C2881)-DAY(C2881))):I2881),0),0)</f>
        <v>0</v>
      </c>
      <c r="N2882" s="29">
        <f ca="1">IF(C2882&lt;Calculator!$G$27,0,IF(C2882=Calculator!$G$27,Calculator!$G$39,IF(H2882-K2882&lt;=0,IF(D2882&gt;Calculator!$G$39,IF(H2882-K2882+E2882+L2882+M2882+Calculator!$G$39&gt;Calculator!$G$39,Calculator!$G$39-(H2882+E2882+L2882+M2882-K2882),Calculator!$G$39),D2882),0)))</f>
        <v>0</v>
      </c>
    </row>
    <row r="2883" spans="1:14" ht="15.75" thickBot="1">
      <c r="A2883" s="33" t="str">
        <f ca="1">IF(C2883=Calculator!$H$27,"F",IF(Daily!D2883+Daily!H2883=0,IF(D2882+H2882&gt;0,"L",""),""))</f>
        <v/>
      </c>
      <c r="B2883" s="34">
        <v>2882</v>
      </c>
      <c r="C2883" s="19">
        <f t="shared" ref="C2883:C2946" ca="1" si="181">C2882+1</f>
        <v>48812</v>
      </c>
      <c r="D2883" s="29">
        <f t="shared" ca="1" si="179"/>
        <v>0</v>
      </c>
      <c r="E2883" s="29">
        <f ca="1">IF(C2883&lt;Calculator!$D$26,0,IF(DAY($C2883)=1,IF(D2883-Calculator!$G$24&gt;0,Calculator!$G$24,D2883),0))</f>
        <v>0</v>
      </c>
      <c r="F2883" s="29">
        <f ca="1">IF(E2883&gt;0,D2883*Calculator!$G$22/12,0)</f>
        <v>0</v>
      </c>
      <c r="G2883" s="29">
        <f ca="1">IF(E2883&gt;0,(IFERROR(-PMT(Calculator!$G$22/12,Calculator!$G$23*12,Calculator!$G$20),0))-F2883,0)</f>
        <v>0</v>
      </c>
      <c r="H2883" s="29">
        <f t="shared" ca="1" si="180"/>
        <v>0</v>
      </c>
      <c r="I2883" s="29">
        <f t="shared" ref="I2883:I2946" ca="1" si="182">H2883*J2883/365</f>
        <v>0</v>
      </c>
      <c r="J2883" s="30">
        <f>Calculator!$G$40</f>
        <v>6.5000000000000002E-2</v>
      </c>
      <c r="K2883" s="29">
        <f ca="1">IF(C2883&gt;=Calculator!$G$27,IF(DAY($C2883)=1,Calculator!$G$34/2,IF(DAY($C2883)=15,Calculator!$G$34/2,0)),0)</f>
        <v>0</v>
      </c>
      <c r="L2883" s="29">
        <f ca="1">IF(DAY($C2883)=28,IF(H2883=0,0,Calculator!$G$35),0)</f>
        <v>0</v>
      </c>
      <c r="M2883" s="29">
        <f ca="1">IF(I2883&gt;0,IF(DAY($C2883)=1,SUM(INDIRECT("I"&amp;(ROW(C2882)-DAY(C2882))):I2882),0),0)</f>
        <v>0</v>
      </c>
      <c r="N2883" s="29">
        <f ca="1">IF(C2883&lt;Calculator!$G$27,0,IF(C2883=Calculator!$G$27,Calculator!$G$39,IF(H2883-K2883&lt;=0,IF(D2883&gt;Calculator!$G$39,IF(H2883-K2883+E2883+L2883+M2883+Calculator!$G$39&gt;Calculator!$G$39,Calculator!$G$39-(H2883+E2883+L2883+M2883-K2883),Calculator!$G$39),D2883),0)))</f>
        <v>0</v>
      </c>
    </row>
    <row r="2884" spans="1:14" ht="15.75" thickBot="1">
      <c r="A2884" s="33" t="str">
        <f ca="1">IF(C2884=Calculator!$H$27,"F",IF(Daily!D2884+Daily!H2884=0,IF(D2883+H2883&gt;0,"L",""),""))</f>
        <v/>
      </c>
      <c r="B2884" s="34">
        <v>2883</v>
      </c>
      <c r="C2884" s="19">
        <f t="shared" ca="1" si="181"/>
        <v>48813</v>
      </c>
      <c r="D2884" s="29">
        <f t="shared" ref="D2884:D2947" ca="1" si="183">IF(((D2883-G2883)-N2883)&lt;0,0,((D2883-G2883)-N2883))</f>
        <v>0</v>
      </c>
      <c r="E2884" s="29">
        <f ca="1">IF(C2884&lt;Calculator!$D$26,0,IF(DAY($C2884)=1,IF(D2884-Calculator!$G$24&gt;0,Calculator!$G$24,D2884),0))</f>
        <v>0</v>
      </c>
      <c r="F2884" s="29">
        <f ca="1">IF(E2884&gt;0,D2884*Calculator!$G$22/12,0)</f>
        <v>0</v>
      </c>
      <c r="G2884" s="29">
        <f ca="1">IF(E2884&gt;0,(IFERROR(-PMT(Calculator!$G$22/12,Calculator!$G$23*12,Calculator!$G$20),0))-F2884,0)</f>
        <v>0</v>
      </c>
      <c r="H2884" s="29">
        <f t="shared" ref="H2884:H2947" ca="1" si="184">IF((H2883-K2883+SUM(L2883:N2883)+E2883)&lt;0,0,(H2883-K2883+SUM(L2883:N2883)+E2883))</f>
        <v>0</v>
      </c>
      <c r="I2884" s="29">
        <f t="shared" ca="1" si="182"/>
        <v>0</v>
      </c>
      <c r="J2884" s="30">
        <f>Calculator!$G$40</f>
        <v>6.5000000000000002E-2</v>
      </c>
      <c r="K2884" s="29">
        <f ca="1">IF(C2884&gt;=Calculator!$G$27,IF(DAY($C2884)=1,Calculator!$G$34/2,IF(DAY($C2884)=15,Calculator!$G$34/2,0)),0)</f>
        <v>0</v>
      </c>
      <c r="L2884" s="29">
        <f ca="1">IF(DAY($C2884)=28,IF(H2884=0,0,Calculator!$G$35),0)</f>
        <v>0</v>
      </c>
      <c r="M2884" s="29">
        <f ca="1">IF(I2884&gt;0,IF(DAY($C2884)=1,SUM(INDIRECT("I"&amp;(ROW(C2883)-DAY(C2883))):I2883),0),0)</f>
        <v>0</v>
      </c>
      <c r="N2884" s="29">
        <f ca="1">IF(C2884&lt;Calculator!$G$27,0,IF(C2884=Calculator!$G$27,Calculator!$G$39,IF(H2884-K2884&lt;=0,IF(D2884&gt;Calculator!$G$39,IF(H2884-K2884+E2884+L2884+M2884+Calculator!$G$39&gt;Calculator!$G$39,Calculator!$G$39-(H2884+E2884+L2884+M2884-K2884),Calculator!$G$39),D2884),0)))</f>
        <v>0</v>
      </c>
    </row>
    <row r="2885" spans="1:14" ht="15.75" thickBot="1">
      <c r="A2885" s="33" t="str">
        <f ca="1">IF(C2885=Calculator!$H$27,"F",IF(Daily!D2885+Daily!H2885=0,IF(D2884+H2884&gt;0,"L",""),""))</f>
        <v/>
      </c>
      <c r="B2885" s="34">
        <v>2884</v>
      </c>
      <c r="C2885" s="19">
        <f t="shared" ca="1" si="181"/>
        <v>48814</v>
      </c>
      <c r="D2885" s="29">
        <f t="shared" ca="1" si="183"/>
        <v>0</v>
      </c>
      <c r="E2885" s="29">
        <f ca="1">IF(C2885&lt;Calculator!$D$26,0,IF(DAY($C2885)=1,IF(D2885-Calculator!$G$24&gt;0,Calculator!$G$24,D2885),0))</f>
        <v>0</v>
      </c>
      <c r="F2885" s="29">
        <f ca="1">IF(E2885&gt;0,D2885*Calculator!$G$22/12,0)</f>
        <v>0</v>
      </c>
      <c r="G2885" s="29">
        <f ca="1">IF(E2885&gt;0,(IFERROR(-PMT(Calculator!$G$22/12,Calculator!$G$23*12,Calculator!$G$20),0))-F2885,0)</f>
        <v>0</v>
      </c>
      <c r="H2885" s="29">
        <f t="shared" ca="1" si="184"/>
        <v>0</v>
      </c>
      <c r="I2885" s="29">
        <f t="shared" ca="1" si="182"/>
        <v>0</v>
      </c>
      <c r="J2885" s="30">
        <f>Calculator!$G$40</f>
        <v>6.5000000000000002E-2</v>
      </c>
      <c r="K2885" s="29">
        <f ca="1">IF(C2885&gt;=Calculator!$G$27,IF(DAY($C2885)=1,Calculator!$G$34/2,IF(DAY($C2885)=15,Calculator!$G$34/2,0)),0)</f>
        <v>0</v>
      </c>
      <c r="L2885" s="29">
        <f ca="1">IF(DAY($C2885)=28,IF(H2885=0,0,Calculator!$G$35),0)</f>
        <v>0</v>
      </c>
      <c r="M2885" s="29">
        <f ca="1">IF(I2885&gt;0,IF(DAY($C2885)=1,SUM(INDIRECT("I"&amp;(ROW(C2884)-DAY(C2884))):I2884),0),0)</f>
        <v>0</v>
      </c>
      <c r="N2885" s="29">
        <f ca="1">IF(C2885&lt;Calculator!$G$27,0,IF(C2885=Calculator!$G$27,Calculator!$G$39,IF(H2885-K2885&lt;=0,IF(D2885&gt;Calculator!$G$39,IF(H2885-K2885+E2885+L2885+M2885+Calculator!$G$39&gt;Calculator!$G$39,Calculator!$G$39-(H2885+E2885+L2885+M2885-K2885),Calculator!$G$39),D2885),0)))</f>
        <v>0</v>
      </c>
    </row>
    <row r="2886" spans="1:14" ht="15.75" thickBot="1">
      <c r="A2886" s="33" t="str">
        <f ca="1">IF(C2886=Calculator!$H$27,"F",IF(Daily!D2886+Daily!H2886=0,IF(D2885+H2885&gt;0,"L",""),""))</f>
        <v/>
      </c>
      <c r="B2886" s="34">
        <v>2885</v>
      </c>
      <c r="C2886" s="19">
        <f t="shared" ca="1" si="181"/>
        <v>48815</v>
      </c>
      <c r="D2886" s="29">
        <f t="shared" ca="1" si="183"/>
        <v>0</v>
      </c>
      <c r="E2886" s="29">
        <f ca="1">IF(C2886&lt;Calculator!$D$26,0,IF(DAY($C2886)=1,IF(D2886-Calculator!$G$24&gt;0,Calculator!$G$24,D2886),0))</f>
        <v>0</v>
      </c>
      <c r="F2886" s="29">
        <f ca="1">IF(E2886&gt;0,D2886*Calculator!$G$22/12,0)</f>
        <v>0</v>
      </c>
      <c r="G2886" s="29">
        <f ca="1">IF(E2886&gt;0,(IFERROR(-PMT(Calculator!$G$22/12,Calculator!$G$23*12,Calculator!$G$20),0))-F2886,0)</f>
        <v>0</v>
      </c>
      <c r="H2886" s="29">
        <f t="shared" ca="1" si="184"/>
        <v>0</v>
      </c>
      <c r="I2886" s="29">
        <f t="shared" ca="1" si="182"/>
        <v>0</v>
      </c>
      <c r="J2886" s="30">
        <f>Calculator!$G$40</f>
        <v>6.5000000000000002E-2</v>
      </c>
      <c r="K2886" s="29">
        <f ca="1">IF(C2886&gt;=Calculator!$G$27,IF(DAY($C2886)=1,Calculator!$G$34/2,IF(DAY($C2886)=15,Calculator!$G$34/2,0)),0)</f>
        <v>0</v>
      </c>
      <c r="L2886" s="29">
        <f ca="1">IF(DAY($C2886)=28,IF(H2886=0,0,Calculator!$G$35),0)</f>
        <v>0</v>
      </c>
      <c r="M2886" s="29">
        <f ca="1">IF(I2886&gt;0,IF(DAY($C2886)=1,SUM(INDIRECT("I"&amp;(ROW(C2885)-DAY(C2885))):I2885),0),0)</f>
        <v>0</v>
      </c>
      <c r="N2886" s="29">
        <f ca="1">IF(C2886&lt;Calculator!$G$27,0,IF(C2886=Calculator!$G$27,Calculator!$G$39,IF(H2886-K2886&lt;=0,IF(D2886&gt;Calculator!$G$39,IF(H2886-K2886+E2886+L2886+M2886+Calculator!$G$39&gt;Calculator!$G$39,Calculator!$G$39-(H2886+E2886+L2886+M2886-K2886),Calculator!$G$39),D2886),0)))</f>
        <v>0</v>
      </c>
    </row>
    <row r="2887" spans="1:14" ht="15.75" thickBot="1">
      <c r="A2887" s="33" t="str">
        <f ca="1">IF(C2887=Calculator!$H$27,"F",IF(Daily!D2887+Daily!H2887=0,IF(D2886+H2886&gt;0,"L",""),""))</f>
        <v/>
      </c>
      <c r="B2887" s="34">
        <v>2886</v>
      </c>
      <c r="C2887" s="19">
        <f t="shared" ca="1" si="181"/>
        <v>48816</v>
      </c>
      <c r="D2887" s="29">
        <f t="shared" ca="1" si="183"/>
        <v>0</v>
      </c>
      <c r="E2887" s="29">
        <f ca="1">IF(C2887&lt;Calculator!$D$26,0,IF(DAY($C2887)=1,IF(D2887-Calculator!$G$24&gt;0,Calculator!$G$24,D2887),0))</f>
        <v>0</v>
      </c>
      <c r="F2887" s="29">
        <f ca="1">IF(E2887&gt;0,D2887*Calculator!$G$22/12,0)</f>
        <v>0</v>
      </c>
      <c r="G2887" s="29">
        <f ca="1">IF(E2887&gt;0,(IFERROR(-PMT(Calculator!$G$22/12,Calculator!$G$23*12,Calculator!$G$20),0))-F2887,0)</f>
        <v>0</v>
      </c>
      <c r="H2887" s="29">
        <f t="shared" ca="1" si="184"/>
        <v>0</v>
      </c>
      <c r="I2887" s="29">
        <f t="shared" ca="1" si="182"/>
        <v>0</v>
      </c>
      <c r="J2887" s="30">
        <f>Calculator!$G$40</f>
        <v>6.5000000000000002E-2</v>
      </c>
      <c r="K2887" s="29">
        <f ca="1">IF(C2887&gt;=Calculator!$G$27,IF(DAY($C2887)=1,Calculator!$G$34/2,IF(DAY($C2887)=15,Calculator!$G$34/2,0)),0)</f>
        <v>0</v>
      </c>
      <c r="L2887" s="29">
        <f ca="1">IF(DAY($C2887)=28,IF(H2887=0,0,Calculator!$G$35),0)</f>
        <v>0</v>
      </c>
      <c r="M2887" s="29">
        <f ca="1">IF(I2887&gt;0,IF(DAY($C2887)=1,SUM(INDIRECT("I"&amp;(ROW(C2886)-DAY(C2886))):I2886),0),0)</f>
        <v>0</v>
      </c>
      <c r="N2887" s="29">
        <f ca="1">IF(C2887&lt;Calculator!$G$27,0,IF(C2887=Calculator!$G$27,Calculator!$G$39,IF(H2887-K2887&lt;=0,IF(D2887&gt;Calculator!$G$39,IF(H2887-K2887+E2887+L2887+M2887+Calculator!$G$39&gt;Calculator!$G$39,Calculator!$G$39-(H2887+E2887+L2887+M2887-K2887),Calculator!$G$39),D2887),0)))</f>
        <v>0</v>
      </c>
    </row>
    <row r="2888" spans="1:14" ht="15.75" thickBot="1">
      <c r="A2888" s="33" t="str">
        <f ca="1">IF(C2888=Calculator!$H$27,"F",IF(Daily!D2888+Daily!H2888=0,IF(D2887+H2887&gt;0,"L",""),""))</f>
        <v/>
      </c>
      <c r="B2888" s="34">
        <v>2887</v>
      </c>
      <c r="C2888" s="19">
        <f t="shared" ca="1" si="181"/>
        <v>48817</v>
      </c>
      <c r="D2888" s="29">
        <f t="shared" ca="1" si="183"/>
        <v>0</v>
      </c>
      <c r="E2888" s="29">
        <f ca="1">IF(C2888&lt;Calculator!$D$26,0,IF(DAY($C2888)=1,IF(D2888-Calculator!$G$24&gt;0,Calculator!$G$24,D2888),0))</f>
        <v>0</v>
      </c>
      <c r="F2888" s="29">
        <f ca="1">IF(E2888&gt;0,D2888*Calculator!$G$22/12,0)</f>
        <v>0</v>
      </c>
      <c r="G2888" s="29">
        <f ca="1">IF(E2888&gt;0,(IFERROR(-PMT(Calculator!$G$22/12,Calculator!$G$23*12,Calculator!$G$20),0))-F2888,0)</f>
        <v>0</v>
      </c>
      <c r="H2888" s="29">
        <f t="shared" ca="1" si="184"/>
        <v>0</v>
      </c>
      <c r="I2888" s="29">
        <f t="shared" ca="1" si="182"/>
        <v>0</v>
      </c>
      <c r="J2888" s="30">
        <f>Calculator!$G$40</f>
        <v>6.5000000000000002E-2</v>
      </c>
      <c r="K2888" s="29">
        <f ca="1">IF(C2888&gt;=Calculator!$G$27,IF(DAY($C2888)=1,Calculator!$G$34/2,IF(DAY($C2888)=15,Calculator!$G$34/2,0)),0)</f>
        <v>0</v>
      </c>
      <c r="L2888" s="29">
        <f ca="1">IF(DAY($C2888)=28,IF(H2888=0,0,Calculator!$G$35),0)</f>
        <v>0</v>
      </c>
      <c r="M2888" s="29">
        <f ca="1">IF(I2888&gt;0,IF(DAY($C2888)=1,SUM(INDIRECT("I"&amp;(ROW(C2887)-DAY(C2887))):I2887),0),0)</f>
        <v>0</v>
      </c>
      <c r="N2888" s="29">
        <f ca="1">IF(C2888&lt;Calculator!$G$27,0,IF(C2888=Calculator!$G$27,Calculator!$G$39,IF(H2888-K2888&lt;=0,IF(D2888&gt;Calculator!$G$39,IF(H2888-K2888+E2888+L2888+M2888+Calculator!$G$39&gt;Calculator!$G$39,Calculator!$G$39-(H2888+E2888+L2888+M2888-K2888),Calculator!$G$39),D2888),0)))</f>
        <v>0</v>
      </c>
    </row>
    <row r="2889" spans="1:14" ht="15.75" thickBot="1">
      <c r="A2889" s="33" t="str">
        <f ca="1">IF(C2889=Calculator!$H$27,"F",IF(Daily!D2889+Daily!H2889=0,IF(D2888+H2888&gt;0,"L",""),""))</f>
        <v/>
      </c>
      <c r="B2889" s="34">
        <v>2888</v>
      </c>
      <c r="C2889" s="19">
        <f t="shared" ca="1" si="181"/>
        <v>48818</v>
      </c>
      <c r="D2889" s="29">
        <f t="shared" ca="1" si="183"/>
        <v>0</v>
      </c>
      <c r="E2889" s="29">
        <f ca="1">IF(C2889&lt;Calculator!$D$26,0,IF(DAY($C2889)=1,IF(D2889-Calculator!$G$24&gt;0,Calculator!$G$24,D2889),0))</f>
        <v>0</v>
      </c>
      <c r="F2889" s="29">
        <f ca="1">IF(E2889&gt;0,D2889*Calculator!$G$22/12,0)</f>
        <v>0</v>
      </c>
      <c r="G2889" s="29">
        <f ca="1">IF(E2889&gt;0,(IFERROR(-PMT(Calculator!$G$22/12,Calculator!$G$23*12,Calculator!$G$20),0))-F2889,0)</f>
        <v>0</v>
      </c>
      <c r="H2889" s="29">
        <f t="shared" ca="1" si="184"/>
        <v>0</v>
      </c>
      <c r="I2889" s="29">
        <f t="shared" ca="1" si="182"/>
        <v>0</v>
      </c>
      <c r="J2889" s="30">
        <f>Calculator!$G$40</f>
        <v>6.5000000000000002E-2</v>
      </c>
      <c r="K2889" s="29">
        <f ca="1">IF(C2889&gt;=Calculator!$G$27,IF(DAY($C2889)=1,Calculator!$G$34/2,IF(DAY($C2889)=15,Calculator!$G$34/2,0)),0)</f>
        <v>0</v>
      </c>
      <c r="L2889" s="29">
        <f ca="1">IF(DAY($C2889)=28,IF(H2889=0,0,Calculator!$G$35),0)</f>
        <v>0</v>
      </c>
      <c r="M2889" s="29">
        <f ca="1">IF(I2889&gt;0,IF(DAY($C2889)=1,SUM(INDIRECT("I"&amp;(ROW(C2888)-DAY(C2888))):I2888),0),0)</f>
        <v>0</v>
      </c>
      <c r="N2889" s="29">
        <f ca="1">IF(C2889&lt;Calculator!$G$27,0,IF(C2889=Calculator!$G$27,Calculator!$G$39,IF(H2889-K2889&lt;=0,IF(D2889&gt;Calculator!$G$39,IF(H2889-K2889+E2889+L2889+M2889+Calculator!$G$39&gt;Calculator!$G$39,Calculator!$G$39-(H2889+E2889+L2889+M2889-K2889),Calculator!$G$39),D2889),0)))</f>
        <v>0</v>
      </c>
    </row>
    <row r="2890" spans="1:14" ht="15.75" thickBot="1">
      <c r="A2890" s="33" t="str">
        <f ca="1">IF(C2890=Calculator!$H$27,"F",IF(Daily!D2890+Daily!H2890=0,IF(D2889+H2889&gt;0,"L",""),""))</f>
        <v/>
      </c>
      <c r="B2890" s="34">
        <v>2889</v>
      </c>
      <c r="C2890" s="19">
        <f t="shared" ca="1" si="181"/>
        <v>48819</v>
      </c>
      <c r="D2890" s="29">
        <f t="shared" ca="1" si="183"/>
        <v>0</v>
      </c>
      <c r="E2890" s="29">
        <f ca="1">IF(C2890&lt;Calculator!$D$26,0,IF(DAY($C2890)=1,IF(D2890-Calculator!$G$24&gt;0,Calculator!$G$24,D2890),0))</f>
        <v>0</v>
      </c>
      <c r="F2890" s="29">
        <f ca="1">IF(E2890&gt;0,D2890*Calculator!$G$22/12,0)</f>
        <v>0</v>
      </c>
      <c r="G2890" s="29">
        <f ca="1">IF(E2890&gt;0,(IFERROR(-PMT(Calculator!$G$22/12,Calculator!$G$23*12,Calculator!$G$20),0))-F2890,0)</f>
        <v>0</v>
      </c>
      <c r="H2890" s="29">
        <f t="shared" ca="1" si="184"/>
        <v>0</v>
      </c>
      <c r="I2890" s="29">
        <f t="shared" ca="1" si="182"/>
        <v>0</v>
      </c>
      <c r="J2890" s="30">
        <f>Calculator!$G$40</f>
        <v>6.5000000000000002E-2</v>
      </c>
      <c r="K2890" s="29">
        <f ca="1">IF(C2890&gt;=Calculator!$G$27,IF(DAY($C2890)=1,Calculator!$G$34/2,IF(DAY($C2890)=15,Calculator!$G$34/2,0)),0)</f>
        <v>0</v>
      </c>
      <c r="L2890" s="29">
        <f ca="1">IF(DAY($C2890)=28,IF(H2890=0,0,Calculator!$G$35),0)</f>
        <v>0</v>
      </c>
      <c r="M2890" s="29">
        <f ca="1">IF(I2890&gt;0,IF(DAY($C2890)=1,SUM(INDIRECT("I"&amp;(ROW(C2889)-DAY(C2889))):I2889),0),0)</f>
        <v>0</v>
      </c>
      <c r="N2890" s="29">
        <f ca="1">IF(C2890&lt;Calculator!$G$27,0,IF(C2890=Calculator!$G$27,Calculator!$G$39,IF(H2890-K2890&lt;=0,IF(D2890&gt;Calculator!$G$39,IF(H2890-K2890+E2890+L2890+M2890+Calculator!$G$39&gt;Calculator!$G$39,Calculator!$G$39-(H2890+E2890+L2890+M2890-K2890),Calculator!$G$39),D2890),0)))</f>
        <v>0</v>
      </c>
    </row>
    <row r="2891" spans="1:14" ht="15.75" thickBot="1">
      <c r="A2891" s="33" t="str">
        <f ca="1">IF(C2891=Calculator!$H$27,"F",IF(Daily!D2891+Daily!H2891=0,IF(D2890+H2890&gt;0,"L",""),""))</f>
        <v/>
      </c>
      <c r="B2891" s="34">
        <v>2890</v>
      </c>
      <c r="C2891" s="19">
        <f t="shared" ca="1" si="181"/>
        <v>48820</v>
      </c>
      <c r="D2891" s="29">
        <f t="shared" ca="1" si="183"/>
        <v>0</v>
      </c>
      <c r="E2891" s="29">
        <f ca="1">IF(C2891&lt;Calculator!$D$26,0,IF(DAY($C2891)=1,IF(D2891-Calculator!$G$24&gt;0,Calculator!$G$24,D2891),0))</f>
        <v>0</v>
      </c>
      <c r="F2891" s="29">
        <f ca="1">IF(E2891&gt;0,D2891*Calculator!$G$22/12,0)</f>
        <v>0</v>
      </c>
      <c r="G2891" s="29">
        <f ca="1">IF(E2891&gt;0,(IFERROR(-PMT(Calculator!$G$22/12,Calculator!$G$23*12,Calculator!$G$20),0))-F2891,0)</f>
        <v>0</v>
      </c>
      <c r="H2891" s="29">
        <f t="shared" ca="1" si="184"/>
        <v>0</v>
      </c>
      <c r="I2891" s="29">
        <f t="shared" ca="1" si="182"/>
        <v>0</v>
      </c>
      <c r="J2891" s="30">
        <f>Calculator!$G$40</f>
        <v>6.5000000000000002E-2</v>
      </c>
      <c r="K2891" s="29">
        <f ca="1">IF(C2891&gt;=Calculator!$G$27,IF(DAY($C2891)=1,Calculator!$G$34/2,IF(DAY($C2891)=15,Calculator!$G$34/2,0)),0)</f>
        <v>0</v>
      </c>
      <c r="L2891" s="29">
        <f ca="1">IF(DAY($C2891)=28,IF(H2891=0,0,Calculator!$G$35),0)</f>
        <v>0</v>
      </c>
      <c r="M2891" s="29">
        <f ca="1">IF(I2891&gt;0,IF(DAY($C2891)=1,SUM(INDIRECT("I"&amp;(ROW(C2890)-DAY(C2890))):I2890),0),0)</f>
        <v>0</v>
      </c>
      <c r="N2891" s="29">
        <f ca="1">IF(C2891&lt;Calculator!$G$27,0,IF(C2891=Calculator!$G$27,Calculator!$G$39,IF(H2891-K2891&lt;=0,IF(D2891&gt;Calculator!$G$39,IF(H2891-K2891+E2891+L2891+M2891+Calculator!$G$39&gt;Calculator!$G$39,Calculator!$G$39-(H2891+E2891+L2891+M2891-K2891),Calculator!$G$39),D2891),0)))</f>
        <v>0</v>
      </c>
    </row>
    <row r="2892" spans="1:14" ht="15.75" thickBot="1">
      <c r="A2892" s="33" t="str">
        <f ca="1">IF(C2892=Calculator!$H$27,"F",IF(Daily!D2892+Daily!H2892=0,IF(D2891+H2891&gt;0,"L",""),""))</f>
        <v/>
      </c>
      <c r="B2892" s="34">
        <v>2891</v>
      </c>
      <c r="C2892" s="19">
        <f t="shared" ca="1" si="181"/>
        <v>48821</v>
      </c>
      <c r="D2892" s="29">
        <f t="shared" ca="1" si="183"/>
        <v>0</v>
      </c>
      <c r="E2892" s="29">
        <f ca="1">IF(C2892&lt;Calculator!$D$26,0,IF(DAY($C2892)=1,IF(D2892-Calculator!$G$24&gt;0,Calculator!$G$24,D2892),0))</f>
        <v>0</v>
      </c>
      <c r="F2892" s="29">
        <f ca="1">IF(E2892&gt;0,D2892*Calculator!$G$22/12,0)</f>
        <v>0</v>
      </c>
      <c r="G2892" s="29">
        <f ca="1">IF(E2892&gt;0,(IFERROR(-PMT(Calculator!$G$22/12,Calculator!$G$23*12,Calculator!$G$20),0))-F2892,0)</f>
        <v>0</v>
      </c>
      <c r="H2892" s="29">
        <f t="shared" ca="1" si="184"/>
        <v>0</v>
      </c>
      <c r="I2892" s="29">
        <f t="shared" ca="1" si="182"/>
        <v>0</v>
      </c>
      <c r="J2892" s="30">
        <f>Calculator!$G$40</f>
        <v>6.5000000000000002E-2</v>
      </c>
      <c r="K2892" s="29">
        <f ca="1">IF(C2892&gt;=Calculator!$G$27,IF(DAY($C2892)=1,Calculator!$G$34/2,IF(DAY($C2892)=15,Calculator!$G$34/2,0)),0)</f>
        <v>0</v>
      </c>
      <c r="L2892" s="29">
        <f ca="1">IF(DAY($C2892)=28,IF(H2892=0,0,Calculator!$G$35),0)</f>
        <v>0</v>
      </c>
      <c r="M2892" s="29">
        <f ca="1">IF(I2892&gt;0,IF(DAY($C2892)=1,SUM(INDIRECT("I"&amp;(ROW(C2891)-DAY(C2891))):I2891),0),0)</f>
        <v>0</v>
      </c>
      <c r="N2892" s="29">
        <f ca="1">IF(C2892&lt;Calculator!$G$27,0,IF(C2892=Calculator!$G$27,Calculator!$G$39,IF(H2892-K2892&lt;=0,IF(D2892&gt;Calculator!$G$39,IF(H2892-K2892+E2892+L2892+M2892+Calculator!$G$39&gt;Calculator!$G$39,Calculator!$G$39-(H2892+E2892+L2892+M2892-K2892),Calculator!$G$39),D2892),0)))</f>
        <v>0</v>
      </c>
    </row>
    <row r="2893" spans="1:14" ht="15.75" thickBot="1">
      <c r="A2893" s="33" t="str">
        <f ca="1">IF(C2893=Calculator!$H$27,"F",IF(Daily!D2893+Daily!H2893=0,IF(D2892+H2892&gt;0,"L",""),""))</f>
        <v/>
      </c>
      <c r="B2893" s="34">
        <v>2892</v>
      </c>
      <c r="C2893" s="19">
        <f t="shared" ca="1" si="181"/>
        <v>48822</v>
      </c>
      <c r="D2893" s="29">
        <f t="shared" ca="1" si="183"/>
        <v>0</v>
      </c>
      <c r="E2893" s="29">
        <f ca="1">IF(C2893&lt;Calculator!$D$26,0,IF(DAY($C2893)=1,IF(D2893-Calculator!$G$24&gt;0,Calculator!$G$24,D2893),0))</f>
        <v>0</v>
      </c>
      <c r="F2893" s="29">
        <f ca="1">IF(E2893&gt;0,D2893*Calculator!$G$22/12,0)</f>
        <v>0</v>
      </c>
      <c r="G2893" s="29">
        <f ca="1">IF(E2893&gt;0,(IFERROR(-PMT(Calculator!$G$22/12,Calculator!$G$23*12,Calculator!$G$20),0))-F2893,0)</f>
        <v>0</v>
      </c>
      <c r="H2893" s="29">
        <f t="shared" ca="1" si="184"/>
        <v>0</v>
      </c>
      <c r="I2893" s="29">
        <f t="shared" ca="1" si="182"/>
        <v>0</v>
      </c>
      <c r="J2893" s="30">
        <f>Calculator!$G$40</f>
        <v>6.5000000000000002E-2</v>
      </c>
      <c r="K2893" s="29">
        <f ca="1">IF(C2893&gt;=Calculator!$G$27,IF(DAY($C2893)=1,Calculator!$G$34/2,IF(DAY($C2893)=15,Calculator!$G$34/2,0)),0)</f>
        <v>0</v>
      </c>
      <c r="L2893" s="29">
        <f ca="1">IF(DAY($C2893)=28,IF(H2893=0,0,Calculator!$G$35),0)</f>
        <v>0</v>
      </c>
      <c r="M2893" s="29">
        <f ca="1">IF(I2893&gt;0,IF(DAY($C2893)=1,SUM(INDIRECT("I"&amp;(ROW(C2892)-DAY(C2892))):I2892),0),0)</f>
        <v>0</v>
      </c>
      <c r="N2893" s="29">
        <f ca="1">IF(C2893&lt;Calculator!$G$27,0,IF(C2893=Calculator!$G$27,Calculator!$G$39,IF(H2893-K2893&lt;=0,IF(D2893&gt;Calculator!$G$39,IF(H2893-K2893+E2893+L2893+M2893+Calculator!$G$39&gt;Calculator!$G$39,Calculator!$G$39-(H2893+E2893+L2893+M2893-K2893),Calculator!$G$39),D2893),0)))</f>
        <v>0</v>
      </c>
    </row>
    <row r="2894" spans="1:14" ht="15.75" thickBot="1">
      <c r="A2894" s="33" t="str">
        <f ca="1">IF(C2894=Calculator!$H$27,"F",IF(Daily!D2894+Daily!H2894=0,IF(D2893+H2893&gt;0,"L",""),""))</f>
        <v/>
      </c>
      <c r="B2894" s="34">
        <v>2893</v>
      </c>
      <c r="C2894" s="19">
        <f t="shared" ca="1" si="181"/>
        <v>48823</v>
      </c>
      <c r="D2894" s="29">
        <f t="shared" ca="1" si="183"/>
        <v>0</v>
      </c>
      <c r="E2894" s="29">
        <f ca="1">IF(C2894&lt;Calculator!$D$26,0,IF(DAY($C2894)=1,IF(D2894-Calculator!$G$24&gt;0,Calculator!$G$24,D2894),0))</f>
        <v>0</v>
      </c>
      <c r="F2894" s="29">
        <f ca="1">IF(E2894&gt;0,D2894*Calculator!$G$22/12,0)</f>
        <v>0</v>
      </c>
      <c r="G2894" s="29">
        <f ca="1">IF(E2894&gt;0,(IFERROR(-PMT(Calculator!$G$22/12,Calculator!$G$23*12,Calculator!$G$20),0))-F2894,0)</f>
        <v>0</v>
      </c>
      <c r="H2894" s="29">
        <f t="shared" ca="1" si="184"/>
        <v>0</v>
      </c>
      <c r="I2894" s="29">
        <f t="shared" ca="1" si="182"/>
        <v>0</v>
      </c>
      <c r="J2894" s="30">
        <f>Calculator!$G$40</f>
        <v>6.5000000000000002E-2</v>
      </c>
      <c r="K2894" s="29">
        <f ca="1">IF(C2894&gt;=Calculator!$G$27,IF(DAY($C2894)=1,Calculator!$G$34/2,IF(DAY($C2894)=15,Calculator!$G$34/2,0)),0)</f>
        <v>4500</v>
      </c>
      <c r="L2894" s="29">
        <f ca="1">IF(DAY($C2894)=28,IF(H2894=0,0,Calculator!$G$35),0)</f>
        <v>0</v>
      </c>
      <c r="M2894" s="29">
        <f ca="1">IF(I2894&gt;0,IF(DAY($C2894)=1,SUM(INDIRECT("I"&amp;(ROW(C2893)-DAY(C2893))):I2893),0),0)</f>
        <v>0</v>
      </c>
      <c r="N2894" s="29">
        <f ca="1">IF(C2894&lt;Calculator!$G$27,0,IF(C2894=Calculator!$G$27,Calculator!$G$39,IF(H2894-K2894&lt;=0,IF(D2894&gt;Calculator!$G$39,IF(H2894-K2894+E2894+L2894+M2894+Calculator!$G$39&gt;Calculator!$G$39,Calculator!$G$39-(H2894+E2894+L2894+M2894-K2894),Calculator!$G$39),D2894),0)))</f>
        <v>0</v>
      </c>
    </row>
    <row r="2895" spans="1:14" ht="15.75" thickBot="1">
      <c r="A2895" s="33" t="str">
        <f ca="1">IF(C2895=Calculator!$H$27,"F",IF(Daily!D2895+Daily!H2895=0,IF(D2894+H2894&gt;0,"L",""),""))</f>
        <v/>
      </c>
      <c r="B2895" s="34">
        <v>2894</v>
      </c>
      <c r="C2895" s="19">
        <f t="shared" ca="1" si="181"/>
        <v>48824</v>
      </c>
      <c r="D2895" s="29">
        <f t="shared" ca="1" si="183"/>
        <v>0</v>
      </c>
      <c r="E2895" s="29">
        <f ca="1">IF(C2895&lt;Calculator!$D$26,0,IF(DAY($C2895)=1,IF(D2895-Calculator!$G$24&gt;0,Calculator!$G$24,D2895),0))</f>
        <v>0</v>
      </c>
      <c r="F2895" s="29">
        <f ca="1">IF(E2895&gt;0,D2895*Calculator!$G$22/12,0)</f>
        <v>0</v>
      </c>
      <c r="G2895" s="29">
        <f ca="1">IF(E2895&gt;0,(IFERROR(-PMT(Calculator!$G$22/12,Calculator!$G$23*12,Calculator!$G$20),0))-F2895,0)</f>
        <v>0</v>
      </c>
      <c r="H2895" s="29">
        <f t="shared" ca="1" si="184"/>
        <v>0</v>
      </c>
      <c r="I2895" s="29">
        <f t="shared" ca="1" si="182"/>
        <v>0</v>
      </c>
      <c r="J2895" s="30">
        <f>Calculator!$G$40</f>
        <v>6.5000000000000002E-2</v>
      </c>
      <c r="K2895" s="29">
        <f ca="1">IF(C2895&gt;=Calculator!$G$27,IF(DAY($C2895)=1,Calculator!$G$34/2,IF(DAY($C2895)=15,Calculator!$G$34/2,0)),0)</f>
        <v>0</v>
      </c>
      <c r="L2895" s="29">
        <f ca="1">IF(DAY($C2895)=28,IF(H2895=0,0,Calculator!$G$35),0)</f>
        <v>0</v>
      </c>
      <c r="M2895" s="29">
        <f ca="1">IF(I2895&gt;0,IF(DAY($C2895)=1,SUM(INDIRECT("I"&amp;(ROW(C2894)-DAY(C2894))):I2894),0),0)</f>
        <v>0</v>
      </c>
      <c r="N2895" s="29">
        <f ca="1">IF(C2895&lt;Calculator!$G$27,0,IF(C2895=Calculator!$G$27,Calculator!$G$39,IF(H2895-K2895&lt;=0,IF(D2895&gt;Calculator!$G$39,IF(H2895-K2895+E2895+L2895+M2895+Calculator!$G$39&gt;Calculator!$G$39,Calculator!$G$39-(H2895+E2895+L2895+M2895-K2895),Calculator!$G$39),D2895),0)))</f>
        <v>0</v>
      </c>
    </row>
    <row r="2896" spans="1:14" ht="15.75" thickBot="1">
      <c r="A2896" s="33" t="str">
        <f ca="1">IF(C2896=Calculator!$H$27,"F",IF(Daily!D2896+Daily!H2896=0,IF(D2895+H2895&gt;0,"L",""),""))</f>
        <v/>
      </c>
      <c r="B2896" s="34">
        <v>2895</v>
      </c>
      <c r="C2896" s="19">
        <f t="shared" ca="1" si="181"/>
        <v>48825</v>
      </c>
      <c r="D2896" s="29">
        <f t="shared" ca="1" si="183"/>
        <v>0</v>
      </c>
      <c r="E2896" s="29">
        <f ca="1">IF(C2896&lt;Calculator!$D$26,0,IF(DAY($C2896)=1,IF(D2896-Calculator!$G$24&gt;0,Calculator!$G$24,D2896),0))</f>
        <v>0</v>
      </c>
      <c r="F2896" s="29">
        <f ca="1">IF(E2896&gt;0,D2896*Calculator!$G$22/12,0)</f>
        <v>0</v>
      </c>
      <c r="G2896" s="29">
        <f ca="1">IF(E2896&gt;0,(IFERROR(-PMT(Calculator!$G$22/12,Calculator!$G$23*12,Calculator!$G$20),0))-F2896,0)</f>
        <v>0</v>
      </c>
      <c r="H2896" s="29">
        <f t="shared" ca="1" si="184"/>
        <v>0</v>
      </c>
      <c r="I2896" s="29">
        <f t="shared" ca="1" si="182"/>
        <v>0</v>
      </c>
      <c r="J2896" s="30">
        <f>Calculator!$G$40</f>
        <v>6.5000000000000002E-2</v>
      </c>
      <c r="K2896" s="29">
        <f ca="1">IF(C2896&gt;=Calculator!$G$27,IF(DAY($C2896)=1,Calculator!$G$34/2,IF(DAY($C2896)=15,Calculator!$G$34/2,0)),0)</f>
        <v>0</v>
      </c>
      <c r="L2896" s="29">
        <f ca="1">IF(DAY($C2896)=28,IF(H2896=0,0,Calculator!$G$35),0)</f>
        <v>0</v>
      </c>
      <c r="M2896" s="29">
        <f ca="1">IF(I2896&gt;0,IF(DAY($C2896)=1,SUM(INDIRECT("I"&amp;(ROW(C2895)-DAY(C2895))):I2895),0),0)</f>
        <v>0</v>
      </c>
      <c r="N2896" s="29">
        <f ca="1">IF(C2896&lt;Calculator!$G$27,0,IF(C2896=Calculator!$G$27,Calculator!$G$39,IF(H2896-K2896&lt;=0,IF(D2896&gt;Calculator!$G$39,IF(H2896-K2896+E2896+L2896+M2896+Calculator!$G$39&gt;Calculator!$G$39,Calculator!$G$39-(H2896+E2896+L2896+M2896-K2896),Calculator!$G$39),D2896),0)))</f>
        <v>0</v>
      </c>
    </row>
    <row r="2897" spans="1:14" ht="15.75" thickBot="1">
      <c r="A2897" s="33" t="str">
        <f ca="1">IF(C2897=Calculator!$H$27,"F",IF(Daily!D2897+Daily!H2897=0,IF(D2896+H2896&gt;0,"L",""),""))</f>
        <v/>
      </c>
      <c r="B2897" s="34">
        <v>2896</v>
      </c>
      <c r="C2897" s="19">
        <f t="shared" ca="1" si="181"/>
        <v>48826</v>
      </c>
      <c r="D2897" s="29">
        <f t="shared" ca="1" si="183"/>
        <v>0</v>
      </c>
      <c r="E2897" s="29">
        <f ca="1">IF(C2897&lt;Calculator!$D$26,0,IF(DAY($C2897)=1,IF(D2897-Calculator!$G$24&gt;0,Calculator!$G$24,D2897),0))</f>
        <v>0</v>
      </c>
      <c r="F2897" s="29">
        <f ca="1">IF(E2897&gt;0,D2897*Calculator!$G$22/12,0)</f>
        <v>0</v>
      </c>
      <c r="G2897" s="29">
        <f ca="1">IF(E2897&gt;0,(IFERROR(-PMT(Calculator!$G$22/12,Calculator!$G$23*12,Calculator!$G$20),0))-F2897,0)</f>
        <v>0</v>
      </c>
      <c r="H2897" s="29">
        <f t="shared" ca="1" si="184"/>
        <v>0</v>
      </c>
      <c r="I2897" s="29">
        <f t="shared" ca="1" si="182"/>
        <v>0</v>
      </c>
      <c r="J2897" s="30">
        <f>Calculator!$G$40</f>
        <v>6.5000000000000002E-2</v>
      </c>
      <c r="K2897" s="29">
        <f ca="1">IF(C2897&gt;=Calculator!$G$27,IF(DAY($C2897)=1,Calculator!$G$34/2,IF(DAY($C2897)=15,Calculator!$G$34/2,0)),0)</f>
        <v>0</v>
      </c>
      <c r="L2897" s="29">
        <f ca="1">IF(DAY($C2897)=28,IF(H2897=0,0,Calculator!$G$35),0)</f>
        <v>0</v>
      </c>
      <c r="M2897" s="29">
        <f ca="1">IF(I2897&gt;0,IF(DAY($C2897)=1,SUM(INDIRECT("I"&amp;(ROW(C2896)-DAY(C2896))):I2896),0),0)</f>
        <v>0</v>
      </c>
      <c r="N2897" s="29">
        <f ca="1">IF(C2897&lt;Calculator!$G$27,0,IF(C2897=Calculator!$G$27,Calculator!$G$39,IF(H2897-K2897&lt;=0,IF(D2897&gt;Calculator!$G$39,IF(H2897-K2897+E2897+L2897+M2897+Calculator!$G$39&gt;Calculator!$G$39,Calculator!$G$39-(H2897+E2897+L2897+M2897-K2897),Calculator!$G$39),D2897),0)))</f>
        <v>0</v>
      </c>
    </row>
    <row r="2898" spans="1:14" ht="15.75" thickBot="1">
      <c r="A2898" s="33" t="str">
        <f ca="1">IF(C2898=Calculator!$H$27,"F",IF(Daily!D2898+Daily!H2898=0,IF(D2897+H2897&gt;0,"L",""),""))</f>
        <v/>
      </c>
      <c r="B2898" s="34">
        <v>2897</v>
      </c>
      <c r="C2898" s="19">
        <f t="shared" ca="1" si="181"/>
        <v>48827</v>
      </c>
      <c r="D2898" s="29">
        <f t="shared" ca="1" si="183"/>
        <v>0</v>
      </c>
      <c r="E2898" s="29">
        <f ca="1">IF(C2898&lt;Calculator!$D$26,0,IF(DAY($C2898)=1,IF(D2898-Calculator!$G$24&gt;0,Calculator!$G$24,D2898),0))</f>
        <v>0</v>
      </c>
      <c r="F2898" s="29">
        <f ca="1">IF(E2898&gt;0,D2898*Calculator!$G$22/12,0)</f>
        <v>0</v>
      </c>
      <c r="G2898" s="29">
        <f ca="1">IF(E2898&gt;0,(IFERROR(-PMT(Calculator!$G$22/12,Calculator!$G$23*12,Calculator!$G$20),0))-F2898,0)</f>
        <v>0</v>
      </c>
      <c r="H2898" s="29">
        <f t="shared" ca="1" si="184"/>
        <v>0</v>
      </c>
      <c r="I2898" s="29">
        <f t="shared" ca="1" si="182"/>
        <v>0</v>
      </c>
      <c r="J2898" s="30">
        <f>Calculator!$G$40</f>
        <v>6.5000000000000002E-2</v>
      </c>
      <c r="K2898" s="29">
        <f ca="1">IF(C2898&gt;=Calculator!$G$27,IF(DAY($C2898)=1,Calculator!$G$34/2,IF(DAY($C2898)=15,Calculator!$G$34/2,0)),0)</f>
        <v>0</v>
      </c>
      <c r="L2898" s="29">
        <f ca="1">IF(DAY($C2898)=28,IF(H2898=0,0,Calculator!$G$35),0)</f>
        <v>0</v>
      </c>
      <c r="M2898" s="29">
        <f ca="1">IF(I2898&gt;0,IF(DAY($C2898)=1,SUM(INDIRECT("I"&amp;(ROW(C2897)-DAY(C2897))):I2897),0),0)</f>
        <v>0</v>
      </c>
      <c r="N2898" s="29">
        <f ca="1">IF(C2898&lt;Calculator!$G$27,0,IF(C2898=Calculator!$G$27,Calculator!$G$39,IF(H2898-K2898&lt;=0,IF(D2898&gt;Calculator!$G$39,IF(H2898-K2898+E2898+L2898+M2898+Calculator!$G$39&gt;Calculator!$G$39,Calculator!$G$39-(H2898+E2898+L2898+M2898-K2898),Calculator!$G$39),D2898),0)))</f>
        <v>0</v>
      </c>
    </row>
    <row r="2899" spans="1:14" ht="15.75" thickBot="1">
      <c r="A2899" s="33" t="str">
        <f ca="1">IF(C2899=Calculator!$H$27,"F",IF(Daily!D2899+Daily!H2899=0,IF(D2898+H2898&gt;0,"L",""),""))</f>
        <v/>
      </c>
      <c r="B2899" s="34">
        <v>2898</v>
      </c>
      <c r="C2899" s="19">
        <f t="shared" ca="1" si="181"/>
        <v>48828</v>
      </c>
      <c r="D2899" s="29">
        <f t="shared" ca="1" si="183"/>
        <v>0</v>
      </c>
      <c r="E2899" s="29">
        <f ca="1">IF(C2899&lt;Calculator!$D$26,0,IF(DAY($C2899)=1,IF(D2899-Calculator!$G$24&gt;0,Calculator!$G$24,D2899),0))</f>
        <v>0</v>
      </c>
      <c r="F2899" s="29">
        <f ca="1">IF(E2899&gt;0,D2899*Calculator!$G$22/12,0)</f>
        <v>0</v>
      </c>
      <c r="G2899" s="29">
        <f ca="1">IF(E2899&gt;0,(IFERROR(-PMT(Calculator!$G$22/12,Calculator!$G$23*12,Calculator!$G$20),0))-F2899,0)</f>
        <v>0</v>
      </c>
      <c r="H2899" s="29">
        <f t="shared" ca="1" si="184"/>
        <v>0</v>
      </c>
      <c r="I2899" s="29">
        <f t="shared" ca="1" si="182"/>
        <v>0</v>
      </c>
      <c r="J2899" s="30">
        <f>Calculator!$G$40</f>
        <v>6.5000000000000002E-2</v>
      </c>
      <c r="K2899" s="29">
        <f ca="1">IF(C2899&gt;=Calculator!$G$27,IF(DAY($C2899)=1,Calculator!$G$34/2,IF(DAY($C2899)=15,Calculator!$G$34/2,0)),0)</f>
        <v>0</v>
      </c>
      <c r="L2899" s="29">
        <f ca="1">IF(DAY($C2899)=28,IF(H2899=0,0,Calculator!$G$35),0)</f>
        <v>0</v>
      </c>
      <c r="M2899" s="29">
        <f ca="1">IF(I2899&gt;0,IF(DAY($C2899)=1,SUM(INDIRECT("I"&amp;(ROW(C2898)-DAY(C2898))):I2898),0),0)</f>
        <v>0</v>
      </c>
      <c r="N2899" s="29">
        <f ca="1">IF(C2899&lt;Calculator!$G$27,0,IF(C2899=Calculator!$G$27,Calculator!$G$39,IF(H2899-K2899&lt;=0,IF(D2899&gt;Calculator!$G$39,IF(H2899-K2899+E2899+L2899+M2899+Calculator!$G$39&gt;Calculator!$G$39,Calculator!$G$39-(H2899+E2899+L2899+M2899-K2899),Calculator!$G$39),D2899),0)))</f>
        <v>0</v>
      </c>
    </row>
    <row r="2900" spans="1:14" ht="15.75" thickBot="1">
      <c r="A2900" s="33" t="str">
        <f ca="1">IF(C2900=Calculator!$H$27,"F",IF(Daily!D2900+Daily!H2900=0,IF(D2899+H2899&gt;0,"L",""),""))</f>
        <v/>
      </c>
      <c r="B2900" s="34">
        <v>2899</v>
      </c>
      <c r="C2900" s="19">
        <f t="shared" ca="1" si="181"/>
        <v>48829</v>
      </c>
      <c r="D2900" s="29">
        <f t="shared" ca="1" si="183"/>
        <v>0</v>
      </c>
      <c r="E2900" s="29">
        <f ca="1">IF(C2900&lt;Calculator!$D$26,0,IF(DAY($C2900)=1,IF(D2900-Calculator!$G$24&gt;0,Calculator!$G$24,D2900),0))</f>
        <v>0</v>
      </c>
      <c r="F2900" s="29">
        <f ca="1">IF(E2900&gt;0,D2900*Calculator!$G$22/12,0)</f>
        <v>0</v>
      </c>
      <c r="G2900" s="29">
        <f ca="1">IF(E2900&gt;0,(IFERROR(-PMT(Calculator!$G$22/12,Calculator!$G$23*12,Calculator!$G$20),0))-F2900,0)</f>
        <v>0</v>
      </c>
      <c r="H2900" s="29">
        <f t="shared" ca="1" si="184"/>
        <v>0</v>
      </c>
      <c r="I2900" s="29">
        <f t="shared" ca="1" si="182"/>
        <v>0</v>
      </c>
      <c r="J2900" s="30">
        <f>Calculator!$G$40</f>
        <v>6.5000000000000002E-2</v>
      </c>
      <c r="K2900" s="29">
        <f ca="1">IF(C2900&gt;=Calculator!$G$27,IF(DAY($C2900)=1,Calculator!$G$34/2,IF(DAY($C2900)=15,Calculator!$G$34/2,0)),0)</f>
        <v>0</v>
      </c>
      <c r="L2900" s="29">
        <f ca="1">IF(DAY($C2900)=28,IF(H2900=0,0,Calculator!$G$35),0)</f>
        <v>0</v>
      </c>
      <c r="M2900" s="29">
        <f ca="1">IF(I2900&gt;0,IF(DAY($C2900)=1,SUM(INDIRECT("I"&amp;(ROW(C2899)-DAY(C2899))):I2899),0),0)</f>
        <v>0</v>
      </c>
      <c r="N2900" s="29">
        <f ca="1">IF(C2900&lt;Calculator!$G$27,0,IF(C2900=Calculator!$G$27,Calculator!$G$39,IF(H2900-K2900&lt;=0,IF(D2900&gt;Calculator!$G$39,IF(H2900-K2900+E2900+L2900+M2900+Calculator!$G$39&gt;Calculator!$G$39,Calculator!$G$39-(H2900+E2900+L2900+M2900-K2900),Calculator!$G$39),D2900),0)))</f>
        <v>0</v>
      </c>
    </row>
    <row r="2901" spans="1:14" ht="15.75" thickBot="1">
      <c r="A2901" s="33" t="str">
        <f ca="1">IF(C2901=Calculator!$H$27,"F",IF(Daily!D2901+Daily!H2901=0,IF(D2900+H2900&gt;0,"L",""),""))</f>
        <v/>
      </c>
      <c r="B2901" s="34">
        <v>2900</v>
      </c>
      <c r="C2901" s="19">
        <f t="shared" ca="1" si="181"/>
        <v>48830</v>
      </c>
      <c r="D2901" s="29">
        <f t="shared" ca="1" si="183"/>
        <v>0</v>
      </c>
      <c r="E2901" s="29">
        <f ca="1">IF(C2901&lt;Calculator!$D$26,0,IF(DAY($C2901)=1,IF(D2901-Calculator!$G$24&gt;0,Calculator!$G$24,D2901),0))</f>
        <v>0</v>
      </c>
      <c r="F2901" s="29">
        <f ca="1">IF(E2901&gt;0,D2901*Calculator!$G$22/12,0)</f>
        <v>0</v>
      </c>
      <c r="G2901" s="29">
        <f ca="1">IF(E2901&gt;0,(IFERROR(-PMT(Calculator!$G$22/12,Calculator!$G$23*12,Calculator!$G$20),0))-F2901,0)</f>
        <v>0</v>
      </c>
      <c r="H2901" s="29">
        <f t="shared" ca="1" si="184"/>
        <v>0</v>
      </c>
      <c r="I2901" s="29">
        <f t="shared" ca="1" si="182"/>
        <v>0</v>
      </c>
      <c r="J2901" s="30">
        <f>Calculator!$G$40</f>
        <v>6.5000000000000002E-2</v>
      </c>
      <c r="K2901" s="29">
        <f ca="1">IF(C2901&gt;=Calculator!$G$27,IF(DAY($C2901)=1,Calculator!$G$34/2,IF(DAY($C2901)=15,Calculator!$G$34/2,0)),0)</f>
        <v>0</v>
      </c>
      <c r="L2901" s="29">
        <f ca="1">IF(DAY($C2901)=28,IF(H2901=0,0,Calculator!$G$35),0)</f>
        <v>0</v>
      </c>
      <c r="M2901" s="29">
        <f ca="1">IF(I2901&gt;0,IF(DAY($C2901)=1,SUM(INDIRECT("I"&amp;(ROW(C2900)-DAY(C2900))):I2900),0),0)</f>
        <v>0</v>
      </c>
      <c r="N2901" s="29">
        <f ca="1">IF(C2901&lt;Calculator!$G$27,0,IF(C2901=Calculator!$G$27,Calculator!$G$39,IF(H2901-K2901&lt;=0,IF(D2901&gt;Calculator!$G$39,IF(H2901-K2901+E2901+L2901+M2901+Calculator!$G$39&gt;Calculator!$G$39,Calculator!$G$39-(H2901+E2901+L2901+M2901-K2901),Calculator!$G$39),D2901),0)))</f>
        <v>0</v>
      </c>
    </row>
    <row r="2902" spans="1:14" ht="15.75" thickBot="1">
      <c r="A2902" s="33" t="str">
        <f ca="1">IF(C2902=Calculator!$H$27,"F",IF(Daily!D2902+Daily!H2902=0,IF(D2901+H2901&gt;0,"L",""),""))</f>
        <v/>
      </c>
      <c r="B2902" s="34">
        <v>2901</v>
      </c>
      <c r="C2902" s="19">
        <f t="shared" ca="1" si="181"/>
        <v>48831</v>
      </c>
      <c r="D2902" s="29">
        <f t="shared" ca="1" si="183"/>
        <v>0</v>
      </c>
      <c r="E2902" s="29">
        <f ca="1">IF(C2902&lt;Calculator!$D$26,0,IF(DAY($C2902)=1,IF(D2902-Calculator!$G$24&gt;0,Calculator!$G$24,D2902),0))</f>
        <v>0</v>
      </c>
      <c r="F2902" s="29">
        <f ca="1">IF(E2902&gt;0,D2902*Calculator!$G$22/12,0)</f>
        <v>0</v>
      </c>
      <c r="G2902" s="29">
        <f ca="1">IF(E2902&gt;0,(IFERROR(-PMT(Calculator!$G$22/12,Calculator!$G$23*12,Calculator!$G$20),0))-F2902,0)</f>
        <v>0</v>
      </c>
      <c r="H2902" s="29">
        <f t="shared" ca="1" si="184"/>
        <v>0</v>
      </c>
      <c r="I2902" s="29">
        <f t="shared" ca="1" si="182"/>
        <v>0</v>
      </c>
      <c r="J2902" s="30">
        <f>Calculator!$G$40</f>
        <v>6.5000000000000002E-2</v>
      </c>
      <c r="K2902" s="29">
        <f ca="1">IF(C2902&gt;=Calculator!$G$27,IF(DAY($C2902)=1,Calculator!$G$34/2,IF(DAY($C2902)=15,Calculator!$G$34/2,0)),0)</f>
        <v>0</v>
      </c>
      <c r="L2902" s="29">
        <f ca="1">IF(DAY($C2902)=28,IF(H2902=0,0,Calculator!$G$35),0)</f>
        <v>0</v>
      </c>
      <c r="M2902" s="29">
        <f ca="1">IF(I2902&gt;0,IF(DAY($C2902)=1,SUM(INDIRECT("I"&amp;(ROW(C2901)-DAY(C2901))):I2901),0),0)</f>
        <v>0</v>
      </c>
      <c r="N2902" s="29">
        <f ca="1">IF(C2902&lt;Calculator!$G$27,0,IF(C2902=Calculator!$G$27,Calculator!$G$39,IF(H2902-K2902&lt;=0,IF(D2902&gt;Calculator!$G$39,IF(H2902-K2902+E2902+L2902+M2902+Calculator!$G$39&gt;Calculator!$G$39,Calculator!$G$39-(H2902+E2902+L2902+M2902-K2902),Calculator!$G$39),D2902),0)))</f>
        <v>0</v>
      </c>
    </row>
    <row r="2903" spans="1:14" ht="15.75" thickBot="1">
      <c r="A2903" s="33" t="str">
        <f ca="1">IF(C2903=Calculator!$H$27,"F",IF(Daily!D2903+Daily!H2903=0,IF(D2902+H2902&gt;0,"L",""),""))</f>
        <v/>
      </c>
      <c r="B2903" s="34">
        <v>2902</v>
      </c>
      <c r="C2903" s="19">
        <f t="shared" ca="1" si="181"/>
        <v>48832</v>
      </c>
      <c r="D2903" s="29">
        <f t="shared" ca="1" si="183"/>
        <v>0</v>
      </c>
      <c r="E2903" s="29">
        <f ca="1">IF(C2903&lt;Calculator!$D$26,0,IF(DAY($C2903)=1,IF(D2903-Calculator!$G$24&gt;0,Calculator!$G$24,D2903),0))</f>
        <v>0</v>
      </c>
      <c r="F2903" s="29">
        <f ca="1">IF(E2903&gt;0,D2903*Calculator!$G$22/12,0)</f>
        <v>0</v>
      </c>
      <c r="G2903" s="29">
        <f ca="1">IF(E2903&gt;0,(IFERROR(-PMT(Calculator!$G$22/12,Calculator!$G$23*12,Calculator!$G$20),0))-F2903,0)</f>
        <v>0</v>
      </c>
      <c r="H2903" s="29">
        <f t="shared" ca="1" si="184"/>
        <v>0</v>
      </c>
      <c r="I2903" s="29">
        <f t="shared" ca="1" si="182"/>
        <v>0</v>
      </c>
      <c r="J2903" s="30">
        <f>Calculator!$G$40</f>
        <v>6.5000000000000002E-2</v>
      </c>
      <c r="K2903" s="29">
        <f ca="1">IF(C2903&gt;=Calculator!$G$27,IF(DAY($C2903)=1,Calculator!$G$34/2,IF(DAY($C2903)=15,Calculator!$G$34/2,0)),0)</f>
        <v>0</v>
      </c>
      <c r="L2903" s="29">
        <f ca="1">IF(DAY($C2903)=28,IF(H2903=0,0,Calculator!$G$35),0)</f>
        <v>0</v>
      </c>
      <c r="M2903" s="29">
        <f ca="1">IF(I2903&gt;0,IF(DAY($C2903)=1,SUM(INDIRECT("I"&amp;(ROW(C2902)-DAY(C2902))):I2902),0),0)</f>
        <v>0</v>
      </c>
      <c r="N2903" s="29">
        <f ca="1">IF(C2903&lt;Calculator!$G$27,0,IF(C2903=Calculator!$G$27,Calculator!$G$39,IF(H2903-K2903&lt;=0,IF(D2903&gt;Calculator!$G$39,IF(H2903-K2903+E2903+L2903+M2903+Calculator!$G$39&gt;Calculator!$G$39,Calculator!$G$39-(H2903+E2903+L2903+M2903-K2903),Calculator!$G$39),D2903),0)))</f>
        <v>0</v>
      </c>
    </row>
    <row r="2904" spans="1:14" ht="15.75" thickBot="1">
      <c r="A2904" s="33" t="str">
        <f ca="1">IF(C2904=Calculator!$H$27,"F",IF(Daily!D2904+Daily!H2904=0,IF(D2903+H2903&gt;0,"L",""),""))</f>
        <v/>
      </c>
      <c r="B2904" s="34">
        <v>2903</v>
      </c>
      <c r="C2904" s="19">
        <f t="shared" ca="1" si="181"/>
        <v>48833</v>
      </c>
      <c r="D2904" s="29">
        <f t="shared" ca="1" si="183"/>
        <v>0</v>
      </c>
      <c r="E2904" s="29">
        <f ca="1">IF(C2904&lt;Calculator!$D$26,0,IF(DAY($C2904)=1,IF(D2904-Calculator!$G$24&gt;0,Calculator!$G$24,D2904),0))</f>
        <v>0</v>
      </c>
      <c r="F2904" s="29">
        <f ca="1">IF(E2904&gt;0,D2904*Calculator!$G$22/12,0)</f>
        <v>0</v>
      </c>
      <c r="G2904" s="29">
        <f ca="1">IF(E2904&gt;0,(IFERROR(-PMT(Calculator!$G$22/12,Calculator!$G$23*12,Calculator!$G$20),0))-F2904,0)</f>
        <v>0</v>
      </c>
      <c r="H2904" s="29">
        <f t="shared" ca="1" si="184"/>
        <v>0</v>
      </c>
      <c r="I2904" s="29">
        <f t="shared" ca="1" si="182"/>
        <v>0</v>
      </c>
      <c r="J2904" s="30">
        <f>Calculator!$G$40</f>
        <v>6.5000000000000002E-2</v>
      </c>
      <c r="K2904" s="29">
        <f ca="1">IF(C2904&gt;=Calculator!$G$27,IF(DAY($C2904)=1,Calculator!$G$34/2,IF(DAY($C2904)=15,Calculator!$G$34/2,0)),0)</f>
        <v>0</v>
      </c>
      <c r="L2904" s="29">
        <f ca="1">IF(DAY($C2904)=28,IF(H2904=0,0,Calculator!$G$35),0)</f>
        <v>0</v>
      </c>
      <c r="M2904" s="29">
        <f ca="1">IF(I2904&gt;0,IF(DAY($C2904)=1,SUM(INDIRECT("I"&amp;(ROW(C2903)-DAY(C2903))):I2903),0),0)</f>
        <v>0</v>
      </c>
      <c r="N2904" s="29">
        <f ca="1">IF(C2904&lt;Calculator!$G$27,0,IF(C2904=Calculator!$G$27,Calculator!$G$39,IF(H2904-K2904&lt;=0,IF(D2904&gt;Calculator!$G$39,IF(H2904-K2904+E2904+L2904+M2904+Calculator!$G$39&gt;Calculator!$G$39,Calculator!$G$39-(H2904+E2904+L2904+M2904-K2904),Calculator!$G$39),D2904),0)))</f>
        <v>0</v>
      </c>
    </row>
    <row r="2905" spans="1:14" ht="15.75" thickBot="1">
      <c r="A2905" s="33" t="str">
        <f ca="1">IF(C2905=Calculator!$H$27,"F",IF(Daily!D2905+Daily!H2905=0,IF(D2904+H2904&gt;0,"L",""),""))</f>
        <v/>
      </c>
      <c r="B2905" s="34">
        <v>2904</v>
      </c>
      <c r="C2905" s="19">
        <f t="shared" ca="1" si="181"/>
        <v>48834</v>
      </c>
      <c r="D2905" s="29">
        <f t="shared" ca="1" si="183"/>
        <v>0</v>
      </c>
      <c r="E2905" s="29">
        <f ca="1">IF(C2905&lt;Calculator!$D$26,0,IF(DAY($C2905)=1,IF(D2905-Calculator!$G$24&gt;0,Calculator!$G$24,D2905),0))</f>
        <v>0</v>
      </c>
      <c r="F2905" s="29">
        <f ca="1">IF(E2905&gt;0,D2905*Calculator!$G$22/12,0)</f>
        <v>0</v>
      </c>
      <c r="G2905" s="29">
        <f ca="1">IF(E2905&gt;0,(IFERROR(-PMT(Calculator!$G$22/12,Calculator!$G$23*12,Calculator!$G$20),0))-F2905,0)</f>
        <v>0</v>
      </c>
      <c r="H2905" s="29">
        <f t="shared" ca="1" si="184"/>
        <v>0</v>
      </c>
      <c r="I2905" s="29">
        <f t="shared" ca="1" si="182"/>
        <v>0</v>
      </c>
      <c r="J2905" s="30">
        <f>Calculator!$G$40</f>
        <v>6.5000000000000002E-2</v>
      </c>
      <c r="K2905" s="29">
        <f ca="1">IF(C2905&gt;=Calculator!$G$27,IF(DAY($C2905)=1,Calculator!$G$34/2,IF(DAY($C2905)=15,Calculator!$G$34/2,0)),0)</f>
        <v>0</v>
      </c>
      <c r="L2905" s="29">
        <f ca="1">IF(DAY($C2905)=28,IF(H2905=0,0,Calculator!$G$35),0)</f>
        <v>0</v>
      </c>
      <c r="M2905" s="29">
        <f ca="1">IF(I2905&gt;0,IF(DAY($C2905)=1,SUM(INDIRECT("I"&amp;(ROW(C2904)-DAY(C2904))):I2904),0),0)</f>
        <v>0</v>
      </c>
      <c r="N2905" s="29">
        <f ca="1">IF(C2905&lt;Calculator!$G$27,0,IF(C2905=Calculator!$G$27,Calculator!$G$39,IF(H2905-K2905&lt;=0,IF(D2905&gt;Calculator!$G$39,IF(H2905-K2905+E2905+L2905+M2905+Calculator!$G$39&gt;Calculator!$G$39,Calculator!$G$39-(H2905+E2905+L2905+M2905-K2905),Calculator!$G$39),D2905),0)))</f>
        <v>0</v>
      </c>
    </row>
    <row r="2906" spans="1:14" ht="15.75" thickBot="1">
      <c r="A2906" s="33" t="str">
        <f ca="1">IF(C2906=Calculator!$H$27,"F",IF(Daily!D2906+Daily!H2906=0,IF(D2905+H2905&gt;0,"L",""),""))</f>
        <v/>
      </c>
      <c r="B2906" s="34">
        <v>2905</v>
      </c>
      <c r="C2906" s="19">
        <f t="shared" ca="1" si="181"/>
        <v>48835</v>
      </c>
      <c r="D2906" s="29">
        <f t="shared" ca="1" si="183"/>
        <v>0</v>
      </c>
      <c r="E2906" s="29">
        <f ca="1">IF(C2906&lt;Calculator!$D$26,0,IF(DAY($C2906)=1,IF(D2906-Calculator!$G$24&gt;0,Calculator!$G$24,D2906),0))</f>
        <v>0</v>
      </c>
      <c r="F2906" s="29">
        <f ca="1">IF(E2906&gt;0,D2906*Calculator!$G$22/12,0)</f>
        <v>0</v>
      </c>
      <c r="G2906" s="29">
        <f ca="1">IF(E2906&gt;0,(IFERROR(-PMT(Calculator!$G$22/12,Calculator!$G$23*12,Calculator!$G$20),0))-F2906,0)</f>
        <v>0</v>
      </c>
      <c r="H2906" s="29">
        <f t="shared" ca="1" si="184"/>
        <v>0</v>
      </c>
      <c r="I2906" s="29">
        <f t="shared" ca="1" si="182"/>
        <v>0</v>
      </c>
      <c r="J2906" s="30">
        <f>Calculator!$G$40</f>
        <v>6.5000000000000002E-2</v>
      </c>
      <c r="K2906" s="29">
        <f ca="1">IF(C2906&gt;=Calculator!$G$27,IF(DAY($C2906)=1,Calculator!$G$34/2,IF(DAY($C2906)=15,Calculator!$G$34/2,0)),0)</f>
        <v>0</v>
      </c>
      <c r="L2906" s="29">
        <f ca="1">IF(DAY($C2906)=28,IF(H2906=0,0,Calculator!$G$35),0)</f>
        <v>0</v>
      </c>
      <c r="M2906" s="29">
        <f ca="1">IF(I2906&gt;0,IF(DAY($C2906)=1,SUM(INDIRECT("I"&amp;(ROW(C2905)-DAY(C2905))):I2905),0),0)</f>
        <v>0</v>
      </c>
      <c r="N2906" s="29">
        <f ca="1">IF(C2906&lt;Calculator!$G$27,0,IF(C2906=Calculator!$G$27,Calculator!$G$39,IF(H2906-K2906&lt;=0,IF(D2906&gt;Calculator!$G$39,IF(H2906-K2906+E2906+L2906+M2906+Calculator!$G$39&gt;Calculator!$G$39,Calculator!$G$39-(H2906+E2906+L2906+M2906-K2906),Calculator!$G$39),D2906),0)))</f>
        <v>0</v>
      </c>
    </row>
    <row r="2907" spans="1:14" ht="15.75" thickBot="1">
      <c r="A2907" s="33" t="str">
        <f ca="1">IF(C2907=Calculator!$H$27,"F",IF(Daily!D2907+Daily!H2907=0,IF(D2906+H2906&gt;0,"L",""),""))</f>
        <v/>
      </c>
      <c r="B2907" s="34">
        <v>2906</v>
      </c>
      <c r="C2907" s="19">
        <f t="shared" ca="1" si="181"/>
        <v>48836</v>
      </c>
      <c r="D2907" s="29">
        <f t="shared" ca="1" si="183"/>
        <v>0</v>
      </c>
      <c r="E2907" s="29">
        <f ca="1">IF(C2907&lt;Calculator!$D$26,0,IF(DAY($C2907)=1,IF(D2907-Calculator!$G$24&gt;0,Calculator!$G$24,D2907),0))</f>
        <v>0</v>
      </c>
      <c r="F2907" s="29">
        <f ca="1">IF(E2907&gt;0,D2907*Calculator!$G$22/12,0)</f>
        <v>0</v>
      </c>
      <c r="G2907" s="29">
        <f ca="1">IF(E2907&gt;0,(IFERROR(-PMT(Calculator!$G$22/12,Calculator!$G$23*12,Calculator!$G$20),0))-F2907,0)</f>
        <v>0</v>
      </c>
      <c r="H2907" s="29">
        <f t="shared" ca="1" si="184"/>
        <v>0</v>
      </c>
      <c r="I2907" s="29">
        <f t="shared" ca="1" si="182"/>
        <v>0</v>
      </c>
      <c r="J2907" s="30">
        <f>Calculator!$G$40</f>
        <v>6.5000000000000002E-2</v>
      </c>
      <c r="K2907" s="29">
        <f ca="1">IF(C2907&gt;=Calculator!$G$27,IF(DAY($C2907)=1,Calculator!$G$34/2,IF(DAY($C2907)=15,Calculator!$G$34/2,0)),0)</f>
        <v>0</v>
      </c>
      <c r="L2907" s="29">
        <f ca="1">IF(DAY($C2907)=28,IF(H2907=0,0,Calculator!$G$35),0)</f>
        <v>0</v>
      </c>
      <c r="M2907" s="29">
        <f ca="1">IF(I2907&gt;0,IF(DAY($C2907)=1,SUM(INDIRECT("I"&amp;(ROW(C2906)-DAY(C2906))):I2906),0),0)</f>
        <v>0</v>
      </c>
      <c r="N2907" s="29">
        <f ca="1">IF(C2907&lt;Calculator!$G$27,0,IF(C2907=Calculator!$G$27,Calculator!$G$39,IF(H2907-K2907&lt;=0,IF(D2907&gt;Calculator!$G$39,IF(H2907-K2907+E2907+L2907+M2907+Calculator!$G$39&gt;Calculator!$G$39,Calculator!$G$39-(H2907+E2907+L2907+M2907-K2907),Calculator!$G$39),D2907),0)))</f>
        <v>0</v>
      </c>
    </row>
    <row r="2908" spans="1:14" ht="15.75" thickBot="1">
      <c r="A2908" s="33" t="str">
        <f ca="1">IF(C2908=Calculator!$H$27,"F",IF(Daily!D2908+Daily!H2908=0,IF(D2907+H2907&gt;0,"L",""),""))</f>
        <v/>
      </c>
      <c r="B2908" s="34">
        <v>2907</v>
      </c>
      <c r="C2908" s="19">
        <f t="shared" ca="1" si="181"/>
        <v>48837</v>
      </c>
      <c r="D2908" s="29">
        <f t="shared" ca="1" si="183"/>
        <v>0</v>
      </c>
      <c r="E2908" s="29">
        <f ca="1">IF(C2908&lt;Calculator!$D$26,0,IF(DAY($C2908)=1,IF(D2908-Calculator!$G$24&gt;0,Calculator!$G$24,D2908),0))</f>
        <v>0</v>
      </c>
      <c r="F2908" s="29">
        <f ca="1">IF(E2908&gt;0,D2908*Calculator!$G$22/12,0)</f>
        <v>0</v>
      </c>
      <c r="G2908" s="29">
        <f ca="1">IF(E2908&gt;0,(IFERROR(-PMT(Calculator!$G$22/12,Calculator!$G$23*12,Calculator!$G$20),0))-F2908,0)</f>
        <v>0</v>
      </c>
      <c r="H2908" s="29">
        <f t="shared" ca="1" si="184"/>
        <v>0</v>
      </c>
      <c r="I2908" s="29">
        <f t="shared" ca="1" si="182"/>
        <v>0</v>
      </c>
      <c r="J2908" s="30">
        <f>Calculator!$G$40</f>
        <v>6.5000000000000002E-2</v>
      </c>
      <c r="K2908" s="29">
        <f ca="1">IF(C2908&gt;=Calculator!$G$27,IF(DAY($C2908)=1,Calculator!$G$34/2,IF(DAY($C2908)=15,Calculator!$G$34/2,0)),0)</f>
        <v>4500</v>
      </c>
      <c r="L2908" s="29">
        <f ca="1">IF(DAY($C2908)=28,IF(H2908=0,0,Calculator!$G$35),0)</f>
        <v>0</v>
      </c>
      <c r="M2908" s="29">
        <f ca="1">IF(I2908&gt;0,IF(DAY($C2908)=1,SUM(INDIRECT("I"&amp;(ROW(C2907)-DAY(C2907))):I2907),0),0)</f>
        <v>0</v>
      </c>
      <c r="N2908" s="29">
        <f ca="1">IF(C2908&lt;Calculator!$G$27,0,IF(C2908=Calculator!$G$27,Calculator!$G$39,IF(H2908-K2908&lt;=0,IF(D2908&gt;Calculator!$G$39,IF(H2908-K2908+E2908+L2908+M2908+Calculator!$G$39&gt;Calculator!$G$39,Calculator!$G$39-(H2908+E2908+L2908+M2908-K2908),Calculator!$G$39),D2908),0)))</f>
        <v>0</v>
      </c>
    </row>
    <row r="2909" spans="1:14" ht="15.75" thickBot="1">
      <c r="A2909" s="33" t="str">
        <f ca="1">IF(C2909=Calculator!$H$27,"F",IF(Daily!D2909+Daily!H2909=0,IF(D2908+H2908&gt;0,"L",""),""))</f>
        <v/>
      </c>
      <c r="B2909" s="34">
        <v>2908</v>
      </c>
      <c r="C2909" s="19">
        <f t="shared" ca="1" si="181"/>
        <v>48838</v>
      </c>
      <c r="D2909" s="29">
        <f t="shared" ca="1" si="183"/>
        <v>0</v>
      </c>
      <c r="E2909" s="29">
        <f ca="1">IF(C2909&lt;Calculator!$D$26,0,IF(DAY($C2909)=1,IF(D2909-Calculator!$G$24&gt;0,Calculator!$G$24,D2909),0))</f>
        <v>0</v>
      </c>
      <c r="F2909" s="29">
        <f ca="1">IF(E2909&gt;0,D2909*Calculator!$G$22/12,0)</f>
        <v>0</v>
      </c>
      <c r="G2909" s="29">
        <f ca="1">IF(E2909&gt;0,(IFERROR(-PMT(Calculator!$G$22/12,Calculator!$G$23*12,Calculator!$G$20),0))-F2909,0)</f>
        <v>0</v>
      </c>
      <c r="H2909" s="29">
        <f t="shared" ca="1" si="184"/>
        <v>0</v>
      </c>
      <c r="I2909" s="29">
        <f t="shared" ca="1" si="182"/>
        <v>0</v>
      </c>
      <c r="J2909" s="30">
        <f>Calculator!$G$40</f>
        <v>6.5000000000000002E-2</v>
      </c>
      <c r="K2909" s="29">
        <f ca="1">IF(C2909&gt;=Calculator!$G$27,IF(DAY($C2909)=1,Calculator!$G$34/2,IF(DAY($C2909)=15,Calculator!$G$34/2,0)),0)</f>
        <v>0</v>
      </c>
      <c r="L2909" s="29">
        <f ca="1">IF(DAY($C2909)=28,IF(H2909=0,0,Calculator!$G$35),0)</f>
        <v>0</v>
      </c>
      <c r="M2909" s="29">
        <f ca="1">IF(I2909&gt;0,IF(DAY($C2909)=1,SUM(INDIRECT("I"&amp;(ROW(C2908)-DAY(C2908))):I2908),0),0)</f>
        <v>0</v>
      </c>
      <c r="N2909" s="29">
        <f ca="1">IF(C2909&lt;Calculator!$G$27,0,IF(C2909=Calculator!$G$27,Calculator!$G$39,IF(H2909-K2909&lt;=0,IF(D2909&gt;Calculator!$G$39,IF(H2909-K2909+E2909+L2909+M2909+Calculator!$G$39&gt;Calculator!$G$39,Calculator!$G$39-(H2909+E2909+L2909+M2909-K2909),Calculator!$G$39),D2909),0)))</f>
        <v>0</v>
      </c>
    </row>
    <row r="2910" spans="1:14" ht="15.75" thickBot="1">
      <c r="A2910" s="33" t="str">
        <f ca="1">IF(C2910=Calculator!$H$27,"F",IF(Daily!D2910+Daily!H2910=0,IF(D2909+H2909&gt;0,"L",""),""))</f>
        <v/>
      </c>
      <c r="B2910" s="34">
        <v>2909</v>
      </c>
      <c r="C2910" s="19">
        <f t="shared" ca="1" si="181"/>
        <v>48839</v>
      </c>
      <c r="D2910" s="29">
        <f t="shared" ca="1" si="183"/>
        <v>0</v>
      </c>
      <c r="E2910" s="29">
        <f ca="1">IF(C2910&lt;Calculator!$D$26,0,IF(DAY($C2910)=1,IF(D2910-Calculator!$G$24&gt;0,Calculator!$G$24,D2910),0))</f>
        <v>0</v>
      </c>
      <c r="F2910" s="29">
        <f ca="1">IF(E2910&gt;0,D2910*Calculator!$G$22/12,0)</f>
        <v>0</v>
      </c>
      <c r="G2910" s="29">
        <f ca="1">IF(E2910&gt;0,(IFERROR(-PMT(Calculator!$G$22/12,Calculator!$G$23*12,Calculator!$G$20),0))-F2910,0)</f>
        <v>0</v>
      </c>
      <c r="H2910" s="29">
        <f t="shared" ca="1" si="184"/>
        <v>0</v>
      </c>
      <c r="I2910" s="29">
        <f t="shared" ca="1" si="182"/>
        <v>0</v>
      </c>
      <c r="J2910" s="30">
        <f>Calculator!$G$40</f>
        <v>6.5000000000000002E-2</v>
      </c>
      <c r="K2910" s="29">
        <f ca="1">IF(C2910&gt;=Calculator!$G$27,IF(DAY($C2910)=1,Calculator!$G$34/2,IF(DAY($C2910)=15,Calculator!$G$34/2,0)),0)</f>
        <v>0</v>
      </c>
      <c r="L2910" s="29">
        <f ca="1">IF(DAY($C2910)=28,IF(H2910=0,0,Calculator!$G$35),0)</f>
        <v>0</v>
      </c>
      <c r="M2910" s="29">
        <f ca="1">IF(I2910&gt;0,IF(DAY($C2910)=1,SUM(INDIRECT("I"&amp;(ROW(C2909)-DAY(C2909))):I2909),0),0)</f>
        <v>0</v>
      </c>
      <c r="N2910" s="29">
        <f ca="1">IF(C2910&lt;Calculator!$G$27,0,IF(C2910=Calculator!$G$27,Calculator!$G$39,IF(H2910-K2910&lt;=0,IF(D2910&gt;Calculator!$G$39,IF(H2910-K2910+E2910+L2910+M2910+Calculator!$G$39&gt;Calculator!$G$39,Calculator!$G$39-(H2910+E2910+L2910+M2910-K2910),Calculator!$G$39),D2910),0)))</f>
        <v>0</v>
      </c>
    </row>
    <row r="2911" spans="1:14" ht="15.75" thickBot="1">
      <c r="A2911" s="33" t="str">
        <f ca="1">IF(C2911=Calculator!$H$27,"F",IF(Daily!D2911+Daily!H2911=0,IF(D2910+H2910&gt;0,"L",""),""))</f>
        <v/>
      </c>
      <c r="B2911" s="34">
        <v>2910</v>
      </c>
      <c r="C2911" s="19">
        <f t="shared" ca="1" si="181"/>
        <v>48840</v>
      </c>
      <c r="D2911" s="29">
        <f t="shared" ca="1" si="183"/>
        <v>0</v>
      </c>
      <c r="E2911" s="29">
        <f ca="1">IF(C2911&lt;Calculator!$D$26,0,IF(DAY($C2911)=1,IF(D2911-Calculator!$G$24&gt;0,Calculator!$G$24,D2911),0))</f>
        <v>0</v>
      </c>
      <c r="F2911" s="29">
        <f ca="1">IF(E2911&gt;0,D2911*Calculator!$G$22/12,0)</f>
        <v>0</v>
      </c>
      <c r="G2911" s="29">
        <f ca="1">IF(E2911&gt;0,(IFERROR(-PMT(Calculator!$G$22/12,Calculator!$G$23*12,Calculator!$G$20),0))-F2911,0)</f>
        <v>0</v>
      </c>
      <c r="H2911" s="29">
        <f t="shared" ca="1" si="184"/>
        <v>0</v>
      </c>
      <c r="I2911" s="29">
        <f t="shared" ca="1" si="182"/>
        <v>0</v>
      </c>
      <c r="J2911" s="30">
        <f>Calculator!$G$40</f>
        <v>6.5000000000000002E-2</v>
      </c>
      <c r="K2911" s="29">
        <f ca="1">IF(C2911&gt;=Calculator!$G$27,IF(DAY($C2911)=1,Calculator!$G$34/2,IF(DAY($C2911)=15,Calculator!$G$34/2,0)),0)</f>
        <v>0</v>
      </c>
      <c r="L2911" s="29">
        <f ca="1">IF(DAY($C2911)=28,IF(H2911=0,0,Calculator!$G$35),0)</f>
        <v>0</v>
      </c>
      <c r="M2911" s="29">
        <f ca="1">IF(I2911&gt;0,IF(DAY($C2911)=1,SUM(INDIRECT("I"&amp;(ROW(C2910)-DAY(C2910))):I2910),0),0)</f>
        <v>0</v>
      </c>
      <c r="N2911" s="29">
        <f ca="1">IF(C2911&lt;Calculator!$G$27,0,IF(C2911=Calculator!$G$27,Calculator!$G$39,IF(H2911-K2911&lt;=0,IF(D2911&gt;Calculator!$G$39,IF(H2911-K2911+E2911+L2911+M2911+Calculator!$G$39&gt;Calculator!$G$39,Calculator!$G$39-(H2911+E2911+L2911+M2911-K2911),Calculator!$G$39),D2911),0)))</f>
        <v>0</v>
      </c>
    </row>
    <row r="2912" spans="1:14" ht="15.75" thickBot="1">
      <c r="A2912" s="33" t="str">
        <f ca="1">IF(C2912=Calculator!$H$27,"F",IF(Daily!D2912+Daily!H2912=0,IF(D2911+H2911&gt;0,"L",""),""))</f>
        <v/>
      </c>
      <c r="B2912" s="34">
        <v>2911</v>
      </c>
      <c r="C2912" s="19">
        <f t="shared" ca="1" si="181"/>
        <v>48841</v>
      </c>
      <c r="D2912" s="29">
        <f t="shared" ca="1" si="183"/>
        <v>0</v>
      </c>
      <c r="E2912" s="29">
        <f ca="1">IF(C2912&lt;Calculator!$D$26,0,IF(DAY($C2912)=1,IF(D2912-Calculator!$G$24&gt;0,Calculator!$G$24,D2912),0))</f>
        <v>0</v>
      </c>
      <c r="F2912" s="29">
        <f ca="1">IF(E2912&gt;0,D2912*Calculator!$G$22/12,0)</f>
        <v>0</v>
      </c>
      <c r="G2912" s="29">
        <f ca="1">IF(E2912&gt;0,(IFERROR(-PMT(Calculator!$G$22/12,Calculator!$G$23*12,Calculator!$G$20),0))-F2912,0)</f>
        <v>0</v>
      </c>
      <c r="H2912" s="29">
        <f t="shared" ca="1" si="184"/>
        <v>0</v>
      </c>
      <c r="I2912" s="29">
        <f t="shared" ca="1" si="182"/>
        <v>0</v>
      </c>
      <c r="J2912" s="30">
        <f>Calculator!$G$40</f>
        <v>6.5000000000000002E-2</v>
      </c>
      <c r="K2912" s="29">
        <f ca="1">IF(C2912&gt;=Calculator!$G$27,IF(DAY($C2912)=1,Calculator!$G$34/2,IF(DAY($C2912)=15,Calculator!$G$34/2,0)),0)</f>
        <v>0</v>
      </c>
      <c r="L2912" s="29">
        <f ca="1">IF(DAY($C2912)=28,IF(H2912=0,0,Calculator!$G$35),0)</f>
        <v>0</v>
      </c>
      <c r="M2912" s="29">
        <f ca="1">IF(I2912&gt;0,IF(DAY($C2912)=1,SUM(INDIRECT("I"&amp;(ROW(C2911)-DAY(C2911))):I2911),0),0)</f>
        <v>0</v>
      </c>
      <c r="N2912" s="29">
        <f ca="1">IF(C2912&lt;Calculator!$G$27,0,IF(C2912=Calculator!$G$27,Calculator!$G$39,IF(H2912-K2912&lt;=0,IF(D2912&gt;Calculator!$G$39,IF(H2912-K2912+E2912+L2912+M2912+Calculator!$G$39&gt;Calculator!$G$39,Calculator!$G$39-(H2912+E2912+L2912+M2912-K2912),Calculator!$G$39),D2912),0)))</f>
        <v>0</v>
      </c>
    </row>
    <row r="2913" spans="1:14" ht="15.75" thickBot="1">
      <c r="A2913" s="33" t="str">
        <f ca="1">IF(C2913=Calculator!$H$27,"F",IF(Daily!D2913+Daily!H2913=0,IF(D2912+H2912&gt;0,"L",""),""))</f>
        <v/>
      </c>
      <c r="B2913" s="34">
        <v>2912</v>
      </c>
      <c r="C2913" s="19">
        <f t="shared" ca="1" si="181"/>
        <v>48842</v>
      </c>
      <c r="D2913" s="29">
        <f t="shared" ca="1" si="183"/>
        <v>0</v>
      </c>
      <c r="E2913" s="29">
        <f ca="1">IF(C2913&lt;Calculator!$D$26,0,IF(DAY($C2913)=1,IF(D2913-Calculator!$G$24&gt;0,Calculator!$G$24,D2913),0))</f>
        <v>0</v>
      </c>
      <c r="F2913" s="29">
        <f ca="1">IF(E2913&gt;0,D2913*Calculator!$G$22/12,0)</f>
        <v>0</v>
      </c>
      <c r="G2913" s="29">
        <f ca="1">IF(E2913&gt;0,(IFERROR(-PMT(Calculator!$G$22/12,Calculator!$G$23*12,Calculator!$G$20),0))-F2913,0)</f>
        <v>0</v>
      </c>
      <c r="H2913" s="29">
        <f t="shared" ca="1" si="184"/>
        <v>0</v>
      </c>
      <c r="I2913" s="29">
        <f t="shared" ca="1" si="182"/>
        <v>0</v>
      </c>
      <c r="J2913" s="30">
        <f>Calculator!$G$40</f>
        <v>6.5000000000000002E-2</v>
      </c>
      <c r="K2913" s="29">
        <f ca="1">IF(C2913&gt;=Calculator!$G$27,IF(DAY($C2913)=1,Calculator!$G$34/2,IF(DAY($C2913)=15,Calculator!$G$34/2,0)),0)</f>
        <v>0</v>
      </c>
      <c r="L2913" s="29">
        <f ca="1">IF(DAY($C2913)=28,IF(H2913=0,0,Calculator!$G$35),0)</f>
        <v>0</v>
      </c>
      <c r="M2913" s="29">
        <f ca="1">IF(I2913&gt;0,IF(DAY($C2913)=1,SUM(INDIRECT("I"&amp;(ROW(C2912)-DAY(C2912))):I2912),0),0)</f>
        <v>0</v>
      </c>
      <c r="N2913" s="29">
        <f ca="1">IF(C2913&lt;Calculator!$G$27,0,IF(C2913=Calculator!$G$27,Calculator!$G$39,IF(H2913-K2913&lt;=0,IF(D2913&gt;Calculator!$G$39,IF(H2913-K2913+E2913+L2913+M2913+Calculator!$G$39&gt;Calculator!$G$39,Calculator!$G$39-(H2913+E2913+L2913+M2913-K2913),Calculator!$G$39),D2913),0)))</f>
        <v>0</v>
      </c>
    </row>
    <row r="2914" spans="1:14" ht="15.75" thickBot="1">
      <c r="A2914" s="33" t="str">
        <f ca="1">IF(C2914=Calculator!$H$27,"F",IF(Daily!D2914+Daily!H2914=0,IF(D2913+H2913&gt;0,"L",""),""))</f>
        <v/>
      </c>
      <c r="B2914" s="34">
        <v>2913</v>
      </c>
      <c r="C2914" s="19">
        <f t="shared" ca="1" si="181"/>
        <v>48843</v>
      </c>
      <c r="D2914" s="29">
        <f t="shared" ca="1" si="183"/>
        <v>0</v>
      </c>
      <c r="E2914" s="29">
        <f ca="1">IF(C2914&lt;Calculator!$D$26,0,IF(DAY($C2914)=1,IF(D2914-Calculator!$G$24&gt;0,Calculator!$G$24,D2914),0))</f>
        <v>0</v>
      </c>
      <c r="F2914" s="29">
        <f ca="1">IF(E2914&gt;0,D2914*Calculator!$G$22/12,0)</f>
        <v>0</v>
      </c>
      <c r="G2914" s="29">
        <f ca="1">IF(E2914&gt;0,(IFERROR(-PMT(Calculator!$G$22/12,Calculator!$G$23*12,Calculator!$G$20),0))-F2914,0)</f>
        <v>0</v>
      </c>
      <c r="H2914" s="29">
        <f t="shared" ca="1" si="184"/>
        <v>0</v>
      </c>
      <c r="I2914" s="29">
        <f t="shared" ca="1" si="182"/>
        <v>0</v>
      </c>
      <c r="J2914" s="30">
        <f>Calculator!$G$40</f>
        <v>6.5000000000000002E-2</v>
      </c>
      <c r="K2914" s="29">
        <f ca="1">IF(C2914&gt;=Calculator!$G$27,IF(DAY($C2914)=1,Calculator!$G$34/2,IF(DAY($C2914)=15,Calculator!$G$34/2,0)),0)</f>
        <v>0</v>
      </c>
      <c r="L2914" s="29">
        <f ca="1">IF(DAY($C2914)=28,IF(H2914=0,0,Calculator!$G$35),0)</f>
        <v>0</v>
      </c>
      <c r="M2914" s="29">
        <f ca="1">IF(I2914&gt;0,IF(DAY($C2914)=1,SUM(INDIRECT("I"&amp;(ROW(C2913)-DAY(C2913))):I2913),0),0)</f>
        <v>0</v>
      </c>
      <c r="N2914" s="29">
        <f ca="1">IF(C2914&lt;Calculator!$G$27,0,IF(C2914=Calculator!$G$27,Calculator!$G$39,IF(H2914-K2914&lt;=0,IF(D2914&gt;Calculator!$G$39,IF(H2914-K2914+E2914+L2914+M2914+Calculator!$G$39&gt;Calculator!$G$39,Calculator!$G$39-(H2914+E2914+L2914+M2914-K2914),Calculator!$G$39),D2914),0)))</f>
        <v>0</v>
      </c>
    </row>
    <row r="2915" spans="1:14" ht="15.75" thickBot="1">
      <c r="A2915" s="33" t="str">
        <f ca="1">IF(C2915=Calculator!$H$27,"F",IF(Daily!D2915+Daily!H2915=0,IF(D2914+H2914&gt;0,"L",""),""))</f>
        <v/>
      </c>
      <c r="B2915" s="34">
        <v>2914</v>
      </c>
      <c r="C2915" s="19">
        <f t="shared" ca="1" si="181"/>
        <v>48844</v>
      </c>
      <c r="D2915" s="29">
        <f t="shared" ca="1" si="183"/>
        <v>0</v>
      </c>
      <c r="E2915" s="29">
        <f ca="1">IF(C2915&lt;Calculator!$D$26,0,IF(DAY($C2915)=1,IF(D2915-Calculator!$G$24&gt;0,Calculator!$G$24,D2915),0))</f>
        <v>0</v>
      </c>
      <c r="F2915" s="29">
        <f ca="1">IF(E2915&gt;0,D2915*Calculator!$G$22/12,0)</f>
        <v>0</v>
      </c>
      <c r="G2915" s="29">
        <f ca="1">IF(E2915&gt;0,(IFERROR(-PMT(Calculator!$G$22/12,Calculator!$G$23*12,Calculator!$G$20),0))-F2915,0)</f>
        <v>0</v>
      </c>
      <c r="H2915" s="29">
        <f t="shared" ca="1" si="184"/>
        <v>0</v>
      </c>
      <c r="I2915" s="29">
        <f t="shared" ca="1" si="182"/>
        <v>0</v>
      </c>
      <c r="J2915" s="30">
        <f>Calculator!$G$40</f>
        <v>6.5000000000000002E-2</v>
      </c>
      <c r="K2915" s="29">
        <f ca="1">IF(C2915&gt;=Calculator!$G$27,IF(DAY($C2915)=1,Calculator!$G$34/2,IF(DAY($C2915)=15,Calculator!$G$34/2,0)),0)</f>
        <v>0</v>
      </c>
      <c r="L2915" s="29">
        <f ca="1">IF(DAY($C2915)=28,IF(H2915=0,0,Calculator!$G$35),0)</f>
        <v>0</v>
      </c>
      <c r="M2915" s="29">
        <f ca="1">IF(I2915&gt;0,IF(DAY($C2915)=1,SUM(INDIRECT("I"&amp;(ROW(C2914)-DAY(C2914))):I2914),0),0)</f>
        <v>0</v>
      </c>
      <c r="N2915" s="29">
        <f ca="1">IF(C2915&lt;Calculator!$G$27,0,IF(C2915=Calculator!$G$27,Calculator!$G$39,IF(H2915-K2915&lt;=0,IF(D2915&gt;Calculator!$G$39,IF(H2915-K2915+E2915+L2915+M2915+Calculator!$G$39&gt;Calculator!$G$39,Calculator!$G$39-(H2915+E2915+L2915+M2915-K2915),Calculator!$G$39),D2915),0)))</f>
        <v>0</v>
      </c>
    </row>
    <row r="2916" spans="1:14" ht="15.75" thickBot="1">
      <c r="A2916" s="33" t="str">
        <f ca="1">IF(C2916=Calculator!$H$27,"F",IF(Daily!D2916+Daily!H2916=0,IF(D2915+H2915&gt;0,"L",""),""))</f>
        <v/>
      </c>
      <c r="B2916" s="34">
        <v>2915</v>
      </c>
      <c r="C2916" s="19">
        <f t="shared" ca="1" si="181"/>
        <v>48845</v>
      </c>
      <c r="D2916" s="29">
        <f t="shared" ca="1" si="183"/>
        <v>0</v>
      </c>
      <c r="E2916" s="29">
        <f ca="1">IF(C2916&lt;Calculator!$D$26,0,IF(DAY($C2916)=1,IF(D2916-Calculator!$G$24&gt;0,Calculator!$G$24,D2916),0))</f>
        <v>0</v>
      </c>
      <c r="F2916" s="29">
        <f ca="1">IF(E2916&gt;0,D2916*Calculator!$G$22/12,0)</f>
        <v>0</v>
      </c>
      <c r="G2916" s="29">
        <f ca="1">IF(E2916&gt;0,(IFERROR(-PMT(Calculator!$G$22/12,Calculator!$G$23*12,Calculator!$G$20),0))-F2916,0)</f>
        <v>0</v>
      </c>
      <c r="H2916" s="29">
        <f t="shared" ca="1" si="184"/>
        <v>0</v>
      </c>
      <c r="I2916" s="29">
        <f t="shared" ca="1" si="182"/>
        <v>0</v>
      </c>
      <c r="J2916" s="30">
        <f>Calculator!$G$40</f>
        <v>6.5000000000000002E-2</v>
      </c>
      <c r="K2916" s="29">
        <f ca="1">IF(C2916&gt;=Calculator!$G$27,IF(DAY($C2916)=1,Calculator!$G$34/2,IF(DAY($C2916)=15,Calculator!$G$34/2,0)),0)</f>
        <v>0</v>
      </c>
      <c r="L2916" s="29">
        <f ca="1">IF(DAY($C2916)=28,IF(H2916=0,0,Calculator!$G$35),0)</f>
        <v>0</v>
      </c>
      <c r="M2916" s="29">
        <f ca="1">IF(I2916&gt;0,IF(DAY($C2916)=1,SUM(INDIRECT("I"&amp;(ROW(C2915)-DAY(C2915))):I2915),0),0)</f>
        <v>0</v>
      </c>
      <c r="N2916" s="29">
        <f ca="1">IF(C2916&lt;Calculator!$G$27,0,IF(C2916=Calculator!$G$27,Calculator!$G$39,IF(H2916-K2916&lt;=0,IF(D2916&gt;Calculator!$G$39,IF(H2916-K2916+E2916+L2916+M2916+Calculator!$G$39&gt;Calculator!$G$39,Calculator!$G$39-(H2916+E2916+L2916+M2916-K2916),Calculator!$G$39),D2916),0)))</f>
        <v>0</v>
      </c>
    </row>
    <row r="2917" spans="1:14" ht="15.75" thickBot="1">
      <c r="A2917" s="33" t="str">
        <f ca="1">IF(C2917=Calculator!$H$27,"F",IF(Daily!D2917+Daily!H2917=0,IF(D2916+H2916&gt;0,"L",""),""))</f>
        <v/>
      </c>
      <c r="B2917" s="34">
        <v>2916</v>
      </c>
      <c r="C2917" s="19">
        <f t="shared" ca="1" si="181"/>
        <v>48846</v>
      </c>
      <c r="D2917" s="29">
        <f t="shared" ca="1" si="183"/>
        <v>0</v>
      </c>
      <c r="E2917" s="29">
        <f ca="1">IF(C2917&lt;Calculator!$D$26,0,IF(DAY($C2917)=1,IF(D2917-Calculator!$G$24&gt;0,Calculator!$G$24,D2917),0))</f>
        <v>0</v>
      </c>
      <c r="F2917" s="29">
        <f ca="1">IF(E2917&gt;0,D2917*Calculator!$G$22/12,0)</f>
        <v>0</v>
      </c>
      <c r="G2917" s="29">
        <f ca="1">IF(E2917&gt;0,(IFERROR(-PMT(Calculator!$G$22/12,Calculator!$G$23*12,Calculator!$G$20),0))-F2917,0)</f>
        <v>0</v>
      </c>
      <c r="H2917" s="29">
        <f t="shared" ca="1" si="184"/>
        <v>0</v>
      </c>
      <c r="I2917" s="29">
        <f t="shared" ca="1" si="182"/>
        <v>0</v>
      </c>
      <c r="J2917" s="30">
        <f>Calculator!$G$40</f>
        <v>6.5000000000000002E-2</v>
      </c>
      <c r="K2917" s="29">
        <f ca="1">IF(C2917&gt;=Calculator!$G$27,IF(DAY($C2917)=1,Calculator!$G$34/2,IF(DAY($C2917)=15,Calculator!$G$34/2,0)),0)</f>
        <v>0</v>
      </c>
      <c r="L2917" s="29">
        <f ca="1">IF(DAY($C2917)=28,IF(H2917=0,0,Calculator!$G$35),0)</f>
        <v>0</v>
      </c>
      <c r="M2917" s="29">
        <f ca="1">IF(I2917&gt;0,IF(DAY($C2917)=1,SUM(INDIRECT("I"&amp;(ROW(C2916)-DAY(C2916))):I2916),0),0)</f>
        <v>0</v>
      </c>
      <c r="N2917" s="29">
        <f ca="1">IF(C2917&lt;Calculator!$G$27,0,IF(C2917=Calculator!$G$27,Calculator!$G$39,IF(H2917-K2917&lt;=0,IF(D2917&gt;Calculator!$G$39,IF(H2917-K2917+E2917+L2917+M2917+Calculator!$G$39&gt;Calculator!$G$39,Calculator!$G$39-(H2917+E2917+L2917+M2917-K2917),Calculator!$G$39),D2917),0)))</f>
        <v>0</v>
      </c>
    </row>
    <row r="2918" spans="1:14" ht="15.75" thickBot="1">
      <c r="A2918" s="33" t="str">
        <f ca="1">IF(C2918=Calculator!$H$27,"F",IF(Daily!D2918+Daily!H2918=0,IF(D2917+H2917&gt;0,"L",""),""))</f>
        <v/>
      </c>
      <c r="B2918" s="34">
        <v>2917</v>
      </c>
      <c r="C2918" s="19">
        <f t="shared" ca="1" si="181"/>
        <v>48847</v>
      </c>
      <c r="D2918" s="29">
        <f t="shared" ca="1" si="183"/>
        <v>0</v>
      </c>
      <c r="E2918" s="29">
        <f ca="1">IF(C2918&lt;Calculator!$D$26,0,IF(DAY($C2918)=1,IF(D2918-Calculator!$G$24&gt;0,Calculator!$G$24,D2918),0))</f>
        <v>0</v>
      </c>
      <c r="F2918" s="29">
        <f ca="1">IF(E2918&gt;0,D2918*Calculator!$G$22/12,0)</f>
        <v>0</v>
      </c>
      <c r="G2918" s="29">
        <f ca="1">IF(E2918&gt;0,(IFERROR(-PMT(Calculator!$G$22/12,Calculator!$G$23*12,Calculator!$G$20),0))-F2918,0)</f>
        <v>0</v>
      </c>
      <c r="H2918" s="29">
        <f t="shared" ca="1" si="184"/>
        <v>0</v>
      </c>
      <c r="I2918" s="29">
        <f t="shared" ca="1" si="182"/>
        <v>0</v>
      </c>
      <c r="J2918" s="30">
        <f>Calculator!$G$40</f>
        <v>6.5000000000000002E-2</v>
      </c>
      <c r="K2918" s="29">
        <f ca="1">IF(C2918&gt;=Calculator!$G$27,IF(DAY($C2918)=1,Calculator!$G$34/2,IF(DAY($C2918)=15,Calculator!$G$34/2,0)),0)</f>
        <v>0</v>
      </c>
      <c r="L2918" s="29">
        <f ca="1">IF(DAY($C2918)=28,IF(H2918=0,0,Calculator!$G$35),0)</f>
        <v>0</v>
      </c>
      <c r="M2918" s="29">
        <f ca="1">IF(I2918&gt;0,IF(DAY($C2918)=1,SUM(INDIRECT("I"&amp;(ROW(C2917)-DAY(C2917))):I2917),0),0)</f>
        <v>0</v>
      </c>
      <c r="N2918" s="29">
        <f ca="1">IF(C2918&lt;Calculator!$G$27,0,IF(C2918=Calculator!$G$27,Calculator!$G$39,IF(H2918-K2918&lt;=0,IF(D2918&gt;Calculator!$G$39,IF(H2918-K2918+E2918+L2918+M2918+Calculator!$G$39&gt;Calculator!$G$39,Calculator!$G$39-(H2918+E2918+L2918+M2918-K2918),Calculator!$G$39),D2918),0)))</f>
        <v>0</v>
      </c>
    </row>
    <row r="2919" spans="1:14" ht="15.75" thickBot="1">
      <c r="A2919" s="33" t="str">
        <f ca="1">IF(C2919=Calculator!$H$27,"F",IF(Daily!D2919+Daily!H2919=0,IF(D2918+H2918&gt;0,"L",""),""))</f>
        <v/>
      </c>
      <c r="B2919" s="34">
        <v>2918</v>
      </c>
      <c r="C2919" s="19">
        <f t="shared" ca="1" si="181"/>
        <v>48848</v>
      </c>
      <c r="D2919" s="29">
        <f t="shared" ca="1" si="183"/>
        <v>0</v>
      </c>
      <c r="E2919" s="29">
        <f ca="1">IF(C2919&lt;Calculator!$D$26,0,IF(DAY($C2919)=1,IF(D2919-Calculator!$G$24&gt;0,Calculator!$G$24,D2919),0))</f>
        <v>0</v>
      </c>
      <c r="F2919" s="29">
        <f ca="1">IF(E2919&gt;0,D2919*Calculator!$G$22/12,0)</f>
        <v>0</v>
      </c>
      <c r="G2919" s="29">
        <f ca="1">IF(E2919&gt;0,(IFERROR(-PMT(Calculator!$G$22/12,Calculator!$G$23*12,Calculator!$G$20),0))-F2919,0)</f>
        <v>0</v>
      </c>
      <c r="H2919" s="29">
        <f t="shared" ca="1" si="184"/>
        <v>0</v>
      </c>
      <c r="I2919" s="29">
        <f t="shared" ca="1" si="182"/>
        <v>0</v>
      </c>
      <c r="J2919" s="30">
        <f>Calculator!$G$40</f>
        <v>6.5000000000000002E-2</v>
      </c>
      <c r="K2919" s="29">
        <f ca="1">IF(C2919&gt;=Calculator!$G$27,IF(DAY($C2919)=1,Calculator!$G$34/2,IF(DAY($C2919)=15,Calculator!$G$34/2,0)),0)</f>
        <v>0</v>
      </c>
      <c r="L2919" s="29">
        <f ca="1">IF(DAY($C2919)=28,IF(H2919=0,0,Calculator!$G$35),0)</f>
        <v>0</v>
      </c>
      <c r="M2919" s="29">
        <f ca="1">IF(I2919&gt;0,IF(DAY($C2919)=1,SUM(INDIRECT("I"&amp;(ROW(C2918)-DAY(C2918))):I2918),0),0)</f>
        <v>0</v>
      </c>
      <c r="N2919" s="29">
        <f ca="1">IF(C2919&lt;Calculator!$G$27,0,IF(C2919=Calculator!$G$27,Calculator!$G$39,IF(H2919-K2919&lt;=0,IF(D2919&gt;Calculator!$G$39,IF(H2919-K2919+E2919+L2919+M2919+Calculator!$G$39&gt;Calculator!$G$39,Calculator!$G$39-(H2919+E2919+L2919+M2919-K2919),Calculator!$G$39),D2919),0)))</f>
        <v>0</v>
      </c>
    </row>
    <row r="2920" spans="1:14" ht="15.75" thickBot="1">
      <c r="A2920" s="33" t="str">
        <f ca="1">IF(C2920=Calculator!$H$27,"F",IF(Daily!D2920+Daily!H2920=0,IF(D2919+H2919&gt;0,"L",""),""))</f>
        <v/>
      </c>
      <c r="B2920" s="34">
        <v>2919</v>
      </c>
      <c r="C2920" s="19">
        <f t="shared" ca="1" si="181"/>
        <v>48849</v>
      </c>
      <c r="D2920" s="29">
        <f t="shared" ca="1" si="183"/>
        <v>0</v>
      </c>
      <c r="E2920" s="29">
        <f ca="1">IF(C2920&lt;Calculator!$D$26,0,IF(DAY($C2920)=1,IF(D2920-Calculator!$G$24&gt;0,Calculator!$G$24,D2920),0))</f>
        <v>0</v>
      </c>
      <c r="F2920" s="29">
        <f ca="1">IF(E2920&gt;0,D2920*Calculator!$G$22/12,0)</f>
        <v>0</v>
      </c>
      <c r="G2920" s="29">
        <f ca="1">IF(E2920&gt;0,(IFERROR(-PMT(Calculator!$G$22/12,Calculator!$G$23*12,Calculator!$G$20),0))-F2920,0)</f>
        <v>0</v>
      </c>
      <c r="H2920" s="29">
        <f t="shared" ca="1" si="184"/>
        <v>0</v>
      </c>
      <c r="I2920" s="29">
        <f t="shared" ca="1" si="182"/>
        <v>0</v>
      </c>
      <c r="J2920" s="30">
        <f>J2919+Calculator!G41</f>
        <v>6.5000000000000002E-2</v>
      </c>
      <c r="K2920" s="29">
        <f ca="1">IF(C2920&gt;=Calculator!$G$27,IF(DAY($C2920)=1,Calculator!$G$34/2,IF(DAY($C2920)=15,Calculator!$G$34/2,0)),0)</f>
        <v>0</v>
      </c>
      <c r="L2920" s="29">
        <f ca="1">IF(DAY($C2920)=28,IF(H2920=0,0,Calculator!$G$35),0)</f>
        <v>0</v>
      </c>
      <c r="M2920" s="29">
        <f ca="1">IF(I2920&gt;0,IF(DAY($C2920)=1,SUM(INDIRECT("I"&amp;(ROW(C2919)-DAY(C2919))):I2919),0),0)</f>
        <v>0</v>
      </c>
      <c r="N2920" s="29">
        <f ca="1">IF(C2920&lt;Calculator!$G$27,0,IF(C2920=Calculator!$G$27,Calculator!$G$39,IF(H2920-K2920&lt;=0,IF(D2920&gt;Calculator!$G$39,IF(H2920-K2920+E2920+L2920+M2920+Calculator!$G$39&gt;Calculator!$G$39,Calculator!$G$39-(H2920+E2920+L2920+M2920-K2920),Calculator!$G$39),D2920),0)))</f>
        <v>0</v>
      </c>
    </row>
    <row r="2921" spans="1:14" ht="15.75" thickBot="1">
      <c r="A2921" s="33" t="str">
        <f ca="1">IF(C2921=Calculator!$H$27,"F",IF(Daily!D2921+Daily!H2921=0,IF(D2920+H2920&gt;0,"L",""),""))</f>
        <v/>
      </c>
      <c r="B2921" s="34">
        <v>2920</v>
      </c>
      <c r="C2921" s="19">
        <f t="shared" ca="1" si="181"/>
        <v>48850</v>
      </c>
      <c r="D2921" s="29">
        <f t="shared" ca="1" si="183"/>
        <v>0</v>
      </c>
      <c r="E2921" s="29">
        <f ca="1">IF(C2921&lt;Calculator!$D$26,0,IF(DAY($C2921)=1,IF(D2921-Calculator!$G$24&gt;0,Calculator!$G$24,D2921),0))</f>
        <v>0</v>
      </c>
      <c r="F2921" s="29">
        <f ca="1">IF(E2921&gt;0,D2921*Calculator!$G$22/12,0)</f>
        <v>0</v>
      </c>
      <c r="G2921" s="29">
        <f ca="1">IF(E2921&gt;0,(IFERROR(-PMT(Calculator!$G$22/12,Calculator!$G$23*12,Calculator!$G$20),0))-F2921,0)</f>
        <v>0</v>
      </c>
      <c r="H2921" s="29">
        <f t="shared" ca="1" si="184"/>
        <v>0</v>
      </c>
      <c r="I2921" s="29">
        <f t="shared" ca="1" si="182"/>
        <v>0</v>
      </c>
      <c r="J2921" s="30">
        <f>Calculator!$G$40</f>
        <v>6.5000000000000002E-2</v>
      </c>
      <c r="K2921" s="29">
        <f ca="1">IF(C2921&gt;=Calculator!$G$27,IF(DAY($C2921)=1,Calculator!$G$34/2,IF(DAY($C2921)=15,Calculator!$G$34/2,0)),0)</f>
        <v>0</v>
      </c>
      <c r="L2921" s="29">
        <f ca="1">IF(DAY($C2921)=28,IF(H2921=0,0,Calculator!$G$35),0)</f>
        <v>0</v>
      </c>
      <c r="M2921" s="29">
        <f ca="1">IF(I2921&gt;0,IF(DAY($C2921)=1,SUM(INDIRECT("I"&amp;(ROW(C2920)-DAY(C2920))):I2920),0),0)</f>
        <v>0</v>
      </c>
      <c r="N2921" s="29">
        <f ca="1">IF(C2921&lt;Calculator!$G$27,0,IF(C2921=Calculator!$G$27,Calculator!$G$39,IF(H2921-K2921&lt;=0,IF(D2921&gt;Calculator!$G$39,IF(H2921-K2921+E2921+L2921+M2921+Calculator!$G$39&gt;Calculator!$G$39,Calculator!$G$39-(H2921+E2921+L2921+M2921-K2921),Calculator!$G$39),D2921),0)))</f>
        <v>0</v>
      </c>
    </row>
    <row r="2922" spans="1:14" ht="15.75" thickBot="1">
      <c r="A2922" s="33" t="str">
        <f ca="1">IF(C2922=Calculator!$H$27,"F",IF(Daily!D2922+Daily!H2922=0,IF(D2921+H2921&gt;0,"L",""),""))</f>
        <v/>
      </c>
      <c r="B2922" s="34">
        <v>2921</v>
      </c>
      <c r="C2922" s="19">
        <f t="shared" ca="1" si="181"/>
        <v>48851</v>
      </c>
      <c r="D2922" s="29">
        <f t="shared" ca="1" si="183"/>
        <v>0</v>
      </c>
      <c r="E2922" s="29">
        <f ca="1">IF(C2922&lt;Calculator!$D$26,0,IF(DAY($C2922)=1,IF(D2922-Calculator!$G$24&gt;0,Calculator!$G$24,D2922),0))</f>
        <v>0</v>
      </c>
      <c r="F2922" s="29">
        <f ca="1">IF(E2922&gt;0,D2922*Calculator!$G$22/12,0)</f>
        <v>0</v>
      </c>
      <c r="G2922" s="29">
        <f ca="1">IF(E2922&gt;0,(IFERROR(-PMT(Calculator!$G$22/12,Calculator!$G$23*12,Calculator!$G$20),0))-F2922,0)</f>
        <v>0</v>
      </c>
      <c r="H2922" s="29">
        <f t="shared" ca="1" si="184"/>
        <v>0</v>
      </c>
      <c r="I2922" s="29">
        <f t="shared" ca="1" si="182"/>
        <v>0</v>
      </c>
      <c r="J2922" s="30">
        <f>Calculator!$G$40</f>
        <v>6.5000000000000002E-2</v>
      </c>
      <c r="K2922" s="29">
        <f ca="1">IF(C2922&gt;=Calculator!$G$27,IF(DAY($C2922)=1,Calculator!$G$34/2,IF(DAY($C2922)=15,Calculator!$G$34/2,0)),0)</f>
        <v>0</v>
      </c>
      <c r="L2922" s="29">
        <f ca="1">IF(DAY($C2922)=28,IF(H2922=0,0,Calculator!$G$35),0)</f>
        <v>0</v>
      </c>
      <c r="M2922" s="29">
        <f ca="1">IF(I2922&gt;0,IF(DAY($C2922)=1,SUM(INDIRECT("I"&amp;(ROW(C2921)-DAY(C2921))):I2921),0),0)</f>
        <v>0</v>
      </c>
      <c r="N2922" s="29">
        <f ca="1">IF(C2922&lt;Calculator!$G$27,0,IF(C2922=Calculator!$G$27,Calculator!$G$39,IF(H2922-K2922&lt;=0,IF(D2922&gt;Calculator!$G$39,IF(H2922-K2922+E2922+L2922+M2922+Calculator!$G$39&gt;Calculator!$G$39,Calculator!$G$39-(H2922+E2922+L2922+M2922-K2922),Calculator!$G$39),D2922),0)))</f>
        <v>0</v>
      </c>
    </row>
    <row r="2923" spans="1:14" ht="15.75" thickBot="1">
      <c r="A2923" s="33" t="str">
        <f ca="1">IF(C2923=Calculator!$H$27,"F",IF(Daily!D2923+Daily!H2923=0,IF(D2922+H2922&gt;0,"L",""),""))</f>
        <v/>
      </c>
      <c r="B2923" s="34">
        <v>2922</v>
      </c>
      <c r="C2923" s="19">
        <f t="shared" ca="1" si="181"/>
        <v>48852</v>
      </c>
      <c r="D2923" s="29">
        <f t="shared" ca="1" si="183"/>
        <v>0</v>
      </c>
      <c r="E2923" s="29">
        <f ca="1">IF(C2923&lt;Calculator!$D$26,0,IF(DAY($C2923)=1,IF(D2923-Calculator!$G$24&gt;0,Calculator!$G$24,D2923),0))</f>
        <v>0</v>
      </c>
      <c r="F2923" s="29">
        <f ca="1">IF(E2923&gt;0,D2923*Calculator!$G$22/12,0)</f>
        <v>0</v>
      </c>
      <c r="G2923" s="29">
        <f ca="1">IF(E2923&gt;0,(IFERROR(-PMT(Calculator!$G$22/12,Calculator!$G$23*12,Calculator!$G$20),0))-F2923,0)</f>
        <v>0</v>
      </c>
      <c r="H2923" s="29">
        <f t="shared" ca="1" si="184"/>
        <v>0</v>
      </c>
      <c r="I2923" s="29">
        <f t="shared" ca="1" si="182"/>
        <v>0</v>
      </c>
      <c r="J2923" s="30">
        <f>Calculator!$G$40</f>
        <v>6.5000000000000002E-2</v>
      </c>
      <c r="K2923" s="29">
        <f ca="1">IF(C2923&gt;=Calculator!$G$27,IF(DAY($C2923)=1,Calculator!$G$34/2,IF(DAY($C2923)=15,Calculator!$G$34/2,0)),0)</f>
        <v>0</v>
      </c>
      <c r="L2923" s="29">
        <f ca="1">IF(DAY($C2923)=28,IF(H2923=0,0,Calculator!$G$35),0)</f>
        <v>0</v>
      </c>
      <c r="M2923" s="29">
        <f ca="1">IF(I2923&gt;0,IF(DAY($C2923)=1,SUM(INDIRECT("I"&amp;(ROW(C2922)-DAY(C2922))):I2922),0),0)</f>
        <v>0</v>
      </c>
      <c r="N2923" s="29">
        <f ca="1">IF(C2923&lt;Calculator!$G$27,0,IF(C2923=Calculator!$G$27,Calculator!$G$39,IF(H2923-K2923&lt;=0,IF(D2923&gt;Calculator!$G$39,IF(H2923-K2923+E2923+L2923+M2923+Calculator!$G$39&gt;Calculator!$G$39,Calculator!$G$39-(H2923+E2923+L2923+M2923-K2923),Calculator!$G$39),D2923),0)))</f>
        <v>0</v>
      </c>
    </row>
    <row r="2924" spans="1:14" ht="15.75" thickBot="1">
      <c r="A2924" s="33" t="str">
        <f ca="1">IF(C2924=Calculator!$H$27,"F",IF(Daily!D2924+Daily!H2924=0,IF(D2923+H2923&gt;0,"L",""),""))</f>
        <v/>
      </c>
      <c r="B2924" s="34">
        <v>2923</v>
      </c>
      <c r="C2924" s="19">
        <f t="shared" ca="1" si="181"/>
        <v>48853</v>
      </c>
      <c r="D2924" s="29">
        <f t="shared" ca="1" si="183"/>
        <v>0</v>
      </c>
      <c r="E2924" s="29">
        <f ca="1">IF(C2924&lt;Calculator!$D$26,0,IF(DAY($C2924)=1,IF(D2924-Calculator!$G$24&gt;0,Calculator!$G$24,D2924),0))</f>
        <v>0</v>
      </c>
      <c r="F2924" s="29">
        <f ca="1">IF(E2924&gt;0,D2924*Calculator!$G$22/12,0)</f>
        <v>0</v>
      </c>
      <c r="G2924" s="29">
        <f ca="1">IF(E2924&gt;0,(IFERROR(-PMT(Calculator!$G$22/12,Calculator!$G$23*12,Calculator!$G$20),0))-F2924,0)</f>
        <v>0</v>
      </c>
      <c r="H2924" s="29">
        <f t="shared" ca="1" si="184"/>
        <v>0</v>
      </c>
      <c r="I2924" s="29">
        <f t="shared" ca="1" si="182"/>
        <v>0</v>
      </c>
      <c r="J2924" s="30">
        <f>Calculator!$G$40</f>
        <v>6.5000000000000002E-2</v>
      </c>
      <c r="K2924" s="29">
        <f ca="1">IF(C2924&gt;=Calculator!$G$27,IF(DAY($C2924)=1,Calculator!$G$34/2,IF(DAY($C2924)=15,Calculator!$G$34/2,0)),0)</f>
        <v>4500</v>
      </c>
      <c r="L2924" s="29">
        <f ca="1">IF(DAY($C2924)=28,IF(H2924=0,0,Calculator!$G$35),0)</f>
        <v>0</v>
      </c>
      <c r="M2924" s="29">
        <f ca="1">IF(I2924&gt;0,IF(DAY($C2924)=1,SUM(INDIRECT("I"&amp;(ROW(C2923)-DAY(C2923))):I2923),0),0)</f>
        <v>0</v>
      </c>
      <c r="N2924" s="29">
        <f ca="1">IF(C2924&lt;Calculator!$G$27,0,IF(C2924=Calculator!$G$27,Calculator!$G$39,IF(H2924-K2924&lt;=0,IF(D2924&gt;Calculator!$G$39,IF(H2924-K2924+E2924+L2924+M2924+Calculator!$G$39&gt;Calculator!$G$39,Calculator!$G$39-(H2924+E2924+L2924+M2924-K2924),Calculator!$G$39),D2924),0)))</f>
        <v>0</v>
      </c>
    </row>
    <row r="2925" spans="1:14" ht="15.75" thickBot="1">
      <c r="A2925" s="33" t="str">
        <f ca="1">IF(C2925=Calculator!$H$27,"F",IF(Daily!D2925+Daily!H2925=0,IF(D2924+H2924&gt;0,"L",""),""))</f>
        <v/>
      </c>
      <c r="B2925" s="34">
        <v>2924</v>
      </c>
      <c r="C2925" s="19">
        <f t="shared" ca="1" si="181"/>
        <v>48854</v>
      </c>
      <c r="D2925" s="29">
        <f t="shared" ca="1" si="183"/>
        <v>0</v>
      </c>
      <c r="E2925" s="29">
        <f ca="1">IF(C2925&lt;Calculator!$D$26,0,IF(DAY($C2925)=1,IF(D2925-Calculator!$G$24&gt;0,Calculator!$G$24,D2925),0))</f>
        <v>0</v>
      </c>
      <c r="F2925" s="29">
        <f ca="1">IF(E2925&gt;0,D2925*Calculator!$G$22/12,0)</f>
        <v>0</v>
      </c>
      <c r="G2925" s="29">
        <f ca="1">IF(E2925&gt;0,(IFERROR(-PMT(Calculator!$G$22/12,Calculator!$G$23*12,Calculator!$G$20),0))-F2925,0)</f>
        <v>0</v>
      </c>
      <c r="H2925" s="29">
        <f t="shared" ca="1" si="184"/>
        <v>0</v>
      </c>
      <c r="I2925" s="29">
        <f t="shared" ca="1" si="182"/>
        <v>0</v>
      </c>
      <c r="J2925" s="30">
        <f>Calculator!$G$40</f>
        <v>6.5000000000000002E-2</v>
      </c>
      <c r="K2925" s="29">
        <f ca="1">IF(C2925&gt;=Calculator!$G$27,IF(DAY($C2925)=1,Calculator!$G$34/2,IF(DAY($C2925)=15,Calculator!$G$34/2,0)),0)</f>
        <v>0</v>
      </c>
      <c r="L2925" s="29">
        <f ca="1">IF(DAY($C2925)=28,IF(H2925=0,0,Calculator!$G$35),0)</f>
        <v>0</v>
      </c>
      <c r="M2925" s="29">
        <f ca="1">IF(I2925&gt;0,IF(DAY($C2925)=1,SUM(INDIRECT("I"&amp;(ROW(C2924)-DAY(C2924))):I2924),0),0)</f>
        <v>0</v>
      </c>
      <c r="N2925" s="29">
        <f ca="1">IF(C2925&lt;Calculator!$G$27,0,IF(C2925=Calculator!$G$27,Calculator!$G$39,IF(H2925-K2925&lt;=0,IF(D2925&gt;Calculator!$G$39,IF(H2925-K2925+E2925+L2925+M2925+Calculator!$G$39&gt;Calculator!$G$39,Calculator!$G$39-(H2925+E2925+L2925+M2925-K2925),Calculator!$G$39),D2925),0)))</f>
        <v>0</v>
      </c>
    </row>
    <row r="2926" spans="1:14" ht="15.75" thickBot="1">
      <c r="A2926" s="33" t="str">
        <f ca="1">IF(C2926=Calculator!$H$27,"F",IF(Daily!D2926+Daily!H2926=0,IF(D2925+H2925&gt;0,"L",""),""))</f>
        <v/>
      </c>
      <c r="B2926" s="34">
        <v>2925</v>
      </c>
      <c r="C2926" s="19">
        <f t="shared" ca="1" si="181"/>
        <v>48855</v>
      </c>
      <c r="D2926" s="29">
        <f t="shared" ca="1" si="183"/>
        <v>0</v>
      </c>
      <c r="E2926" s="29">
        <f ca="1">IF(C2926&lt;Calculator!$D$26,0,IF(DAY($C2926)=1,IF(D2926-Calculator!$G$24&gt;0,Calculator!$G$24,D2926),0))</f>
        <v>0</v>
      </c>
      <c r="F2926" s="29">
        <f ca="1">IF(E2926&gt;0,D2926*Calculator!$G$22/12,0)</f>
        <v>0</v>
      </c>
      <c r="G2926" s="29">
        <f ca="1">IF(E2926&gt;0,(IFERROR(-PMT(Calculator!$G$22/12,Calculator!$G$23*12,Calculator!$G$20),0))-F2926,0)</f>
        <v>0</v>
      </c>
      <c r="H2926" s="29">
        <f t="shared" ca="1" si="184"/>
        <v>0</v>
      </c>
      <c r="I2926" s="29">
        <f t="shared" ca="1" si="182"/>
        <v>0</v>
      </c>
      <c r="J2926" s="30">
        <f>Calculator!$G$40</f>
        <v>6.5000000000000002E-2</v>
      </c>
      <c r="K2926" s="29">
        <f ca="1">IF(C2926&gt;=Calculator!$G$27,IF(DAY($C2926)=1,Calculator!$G$34/2,IF(DAY($C2926)=15,Calculator!$G$34/2,0)),0)</f>
        <v>0</v>
      </c>
      <c r="L2926" s="29">
        <f ca="1">IF(DAY($C2926)=28,IF(H2926=0,0,Calculator!$G$35),0)</f>
        <v>0</v>
      </c>
      <c r="M2926" s="29">
        <f ca="1">IF(I2926&gt;0,IF(DAY($C2926)=1,SUM(INDIRECT("I"&amp;(ROW(C2925)-DAY(C2925))):I2925),0),0)</f>
        <v>0</v>
      </c>
      <c r="N2926" s="29">
        <f ca="1">IF(C2926&lt;Calculator!$G$27,0,IF(C2926=Calculator!$G$27,Calculator!$G$39,IF(H2926-K2926&lt;=0,IF(D2926&gt;Calculator!$G$39,IF(H2926-K2926+E2926+L2926+M2926+Calculator!$G$39&gt;Calculator!$G$39,Calculator!$G$39-(H2926+E2926+L2926+M2926-K2926),Calculator!$G$39),D2926),0)))</f>
        <v>0</v>
      </c>
    </row>
    <row r="2927" spans="1:14" ht="15.75" thickBot="1">
      <c r="A2927" s="33" t="str">
        <f ca="1">IF(C2927=Calculator!$H$27,"F",IF(Daily!D2927+Daily!H2927=0,IF(D2926+H2926&gt;0,"L",""),""))</f>
        <v/>
      </c>
      <c r="B2927" s="34">
        <v>2926</v>
      </c>
      <c r="C2927" s="19">
        <f t="shared" ca="1" si="181"/>
        <v>48856</v>
      </c>
      <c r="D2927" s="29">
        <f t="shared" ca="1" si="183"/>
        <v>0</v>
      </c>
      <c r="E2927" s="29">
        <f ca="1">IF(C2927&lt;Calculator!$D$26,0,IF(DAY($C2927)=1,IF(D2927-Calculator!$G$24&gt;0,Calculator!$G$24,D2927),0))</f>
        <v>0</v>
      </c>
      <c r="F2927" s="29">
        <f ca="1">IF(E2927&gt;0,D2927*Calculator!$G$22/12,0)</f>
        <v>0</v>
      </c>
      <c r="G2927" s="29">
        <f ca="1">IF(E2927&gt;0,(IFERROR(-PMT(Calculator!$G$22/12,Calculator!$G$23*12,Calculator!$G$20),0))-F2927,0)</f>
        <v>0</v>
      </c>
      <c r="H2927" s="29">
        <f t="shared" ca="1" si="184"/>
        <v>0</v>
      </c>
      <c r="I2927" s="29">
        <f t="shared" ca="1" si="182"/>
        <v>0</v>
      </c>
      <c r="J2927" s="30">
        <f>Calculator!$G$40</f>
        <v>6.5000000000000002E-2</v>
      </c>
      <c r="K2927" s="29">
        <f ca="1">IF(C2927&gt;=Calculator!$G$27,IF(DAY($C2927)=1,Calculator!$G$34/2,IF(DAY($C2927)=15,Calculator!$G$34/2,0)),0)</f>
        <v>0</v>
      </c>
      <c r="L2927" s="29">
        <f ca="1">IF(DAY($C2927)=28,IF(H2927=0,0,Calculator!$G$35),0)</f>
        <v>0</v>
      </c>
      <c r="M2927" s="29">
        <f ca="1">IF(I2927&gt;0,IF(DAY($C2927)=1,SUM(INDIRECT("I"&amp;(ROW(C2926)-DAY(C2926))):I2926),0),0)</f>
        <v>0</v>
      </c>
      <c r="N2927" s="29">
        <f ca="1">IF(C2927&lt;Calculator!$G$27,0,IF(C2927=Calculator!$G$27,Calculator!$G$39,IF(H2927-K2927&lt;=0,IF(D2927&gt;Calculator!$G$39,IF(H2927-K2927+E2927+L2927+M2927+Calculator!$G$39&gt;Calculator!$G$39,Calculator!$G$39-(H2927+E2927+L2927+M2927-K2927),Calculator!$G$39),D2927),0)))</f>
        <v>0</v>
      </c>
    </row>
    <row r="2928" spans="1:14" ht="15.75" thickBot="1">
      <c r="A2928" s="33" t="str">
        <f ca="1">IF(C2928=Calculator!$H$27,"F",IF(Daily!D2928+Daily!H2928=0,IF(D2927+H2927&gt;0,"L",""),""))</f>
        <v/>
      </c>
      <c r="B2928" s="34">
        <v>2927</v>
      </c>
      <c r="C2928" s="19">
        <f t="shared" ca="1" si="181"/>
        <v>48857</v>
      </c>
      <c r="D2928" s="29">
        <f t="shared" ca="1" si="183"/>
        <v>0</v>
      </c>
      <c r="E2928" s="29">
        <f ca="1">IF(C2928&lt;Calculator!$D$26,0,IF(DAY($C2928)=1,IF(D2928-Calculator!$G$24&gt;0,Calculator!$G$24,D2928),0))</f>
        <v>0</v>
      </c>
      <c r="F2928" s="29">
        <f ca="1">IF(E2928&gt;0,D2928*Calculator!$G$22/12,0)</f>
        <v>0</v>
      </c>
      <c r="G2928" s="29">
        <f ca="1">IF(E2928&gt;0,(IFERROR(-PMT(Calculator!$G$22/12,Calculator!$G$23*12,Calculator!$G$20),0))-F2928,0)</f>
        <v>0</v>
      </c>
      <c r="H2928" s="29">
        <f t="shared" ca="1" si="184"/>
        <v>0</v>
      </c>
      <c r="I2928" s="29">
        <f t="shared" ca="1" si="182"/>
        <v>0</v>
      </c>
      <c r="J2928" s="30">
        <f>Calculator!$G$40</f>
        <v>6.5000000000000002E-2</v>
      </c>
      <c r="K2928" s="29">
        <f ca="1">IF(C2928&gt;=Calculator!$G$27,IF(DAY($C2928)=1,Calculator!$G$34/2,IF(DAY($C2928)=15,Calculator!$G$34/2,0)),0)</f>
        <v>0</v>
      </c>
      <c r="L2928" s="29">
        <f ca="1">IF(DAY($C2928)=28,IF(H2928=0,0,Calculator!$G$35),0)</f>
        <v>0</v>
      </c>
      <c r="M2928" s="29">
        <f ca="1">IF(I2928&gt;0,IF(DAY($C2928)=1,SUM(INDIRECT("I"&amp;(ROW(C2927)-DAY(C2927))):I2927),0),0)</f>
        <v>0</v>
      </c>
      <c r="N2928" s="29">
        <f ca="1">IF(C2928&lt;Calculator!$G$27,0,IF(C2928=Calculator!$G$27,Calculator!$G$39,IF(H2928-K2928&lt;=0,IF(D2928&gt;Calculator!$G$39,IF(H2928-K2928+E2928+L2928+M2928+Calculator!$G$39&gt;Calculator!$G$39,Calculator!$G$39-(H2928+E2928+L2928+M2928-K2928),Calculator!$G$39),D2928),0)))</f>
        <v>0</v>
      </c>
    </row>
    <row r="2929" spans="1:14" ht="15.75" thickBot="1">
      <c r="A2929" s="33" t="str">
        <f ca="1">IF(C2929=Calculator!$H$27,"F",IF(Daily!D2929+Daily!H2929=0,IF(D2928+H2928&gt;0,"L",""),""))</f>
        <v/>
      </c>
      <c r="B2929" s="34">
        <v>2928</v>
      </c>
      <c r="C2929" s="19">
        <f t="shared" ca="1" si="181"/>
        <v>48858</v>
      </c>
      <c r="D2929" s="29">
        <f t="shared" ca="1" si="183"/>
        <v>0</v>
      </c>
      <c r="E2929" s="29">
        <f ca="1">IF(C2929&lt;Calculator!$D$26,0,IF(DAY($C2929)=1,IF(D2929-Calculator!$G$24&gt;0,Calculator!$G$24,D2929),0))</f>
        <v>0</v>
      </c>
      <c r="F2929" s="29">
        <f ca="1">IF(E2929&gt;0,D2929*Calculator!$G$22/12,0)</f>
        <v>0</v>
      </c>
      <c r="G2929" s="29">
        <f ca="1">IF(E2929&gt;0,(IFERROR(-PMT(Calculator!$G$22/12,Calculator!$G$23*12,Calculator!$G$20),0))-F2929,0)</f>
        <v>0</v>
      </c>
      <c r="H2929" s="29">
        <f t="shared" ca="1" si="184"/>
        <v>0</v>
      </c>
      <c r="I2929" s="29">
        <f t="shared" ca="1" si="182"/>
        <v>0</v>
      </c>
      <c r="J2929" s="30">
        <f>Calculator!$G$40</f>
        <v>6.5000000000000002E-2</v>
      </c>
      <c r="K2929" s="29">
        <f ca="1">IF(C2929&gt;=Calculator!$G$27,IF(DAY($C2929)=1,Calculator!$G$34/2,IF(DAY($C2929)=15,Calculator!$G$34/2,0)),0)</f>
        <v>0</v>
      </c>
      <c r="L2929" s="29">
        <f ca="1">IF(DAY($C2929)=28,IF(H2929=0,0,Calculator!$G$35),0)</f>
        <v>0</v>
      </c>
      <c r="M2929" s="29">
        <f ca="1">IF(I2929&gt;0,IF(DAY($C2929)=1,SUM(INDIRECT("I"&amp;(ROW(C2928)-DAY(C2928))):I2928),0),0)</f>
        <v>0</v>
      </c>
      <c r="N2929" s="29">
        <f ca="1">IF(C2929&lt;Calculator!$G$27,0,IF(C2929=Calculator!$G$27,Calculator!$G$39,IF(H2929-K2929&lt;=0,IF(D2929&gt;Calculator!$G$39,IF(H2929-K2929+E2929+L2929+M2929+Calculator!$G$39&gt;Calculator!$G$39,Calculator!$G$39-(H2929+E2929+L2929+M2929-K2929),Calculator!$G$39),D2929),0)))</f>
        <v>0</v>
      </c>
    </row>
    <row r="2930" spans="1:14" ht="15.75" thickBot="1">
      <c r="A2930" s="33" t="str">
        <f ca="1">IF(C2930=Calculator!$H$27,"F",IF(Daily!D2930+Daily!H2930=0,IF(D2929+H2929&gt;0,"L",""),""))</f>
        <v/>
      </c>
      <c r="B2930" s="34">
        <v>2929</v>
      </c>
      <c r="C2930" s="19">
        <f t="shared" ca="1" si="181"/>
        <v>48859</v>
      </c>
      <c r="D2930" s="29">
        <f t="shared" ca="1" si="183"/>
        <v>0</v>
      </c>
      <c r="E2930" s="29">
        <f ca="1">IF(C2930&lt;Calculator!$D$26,0,IF(DAY($C2930)=1,IF(D2930-Calculator!$G$24&gt;0,Calculator!$G$24,D2930),0))</f>
        <v>0</v>
      </c>
      <c r="F2930" s="29">
        <f ca="1">IF(E2930&gt;0,D2930*Calculator!$G$22/12,0)</f>
        <v>0</v>
      </c>
      <c r="G2930" s="29">
        <f ca="1">IF(E2930&gt;0,(IFERROR(-PMT(Calculator!$G$22/12,Calculator!$G$23*12,Calculator!$G$20),0))-F2930,0)</f>
        <v>0</v>
      </c>
      <c r="H2930" s="29">
        <f t="shared" ca="1" si="184"/>
        <v>0</v>
      </c>
      <c r="I2930" s="29">
        <f t="shared" ca="1" si="182"/>
        <v>0</v>
      </c>
      <c r="J2930" s="30">
        <f>Calculator!$G$40</f>
        <v>6.5000000000000002E-2</v>
      </c>
      <c r="K2930" s="29">
        <f ca="1">IF(C2930&gt;=Calculator!$G$27,IF(DAY($C2930)=1,Calculator!$G$34/2,IF(DAY($C2930)=15,Calculator!$G$34/2,0)),0)</f>
        <v>0</v>
      </c>
      <c r="L2930" s="29">
        <f ca="1">IF(DAY($C2930)=28,IF(H2930=0,0,Calculator!$G$35),0)</f>
        <v>0</v>
      </c>
      <c r="M2930" s="29">
        <f ca="1">IF(I2930&gt;0,IF(DAY($C2930)=1,SUM(INDIRECT("I"&amp;(ROW(C2929)-DAY(C2929))):I2929),0),0)</f>
        <v>0</v>
      </c>
      <c r="N2930" s="29">
        <f ca="1">IF(C2930&lt;Calculator!$G$27,0,IF(C2930=Calculator!$G$27,Calculator!$G$39,IF(H2930-K2930&lt;=0,IF(D2930&gt;Calculator!$G$39,IF(H2930-K2930+E2930+L2930+M2930+Calculator!$G$39&gt;Calculator!$G$39,Calculator!$G$39-(H2930+E2930+L2930+M2930-K2930),Calculator!$G$39),D2930),0)))</f>
        <v>0</v>
      </c>
    </row>
    <row r="2931" spans="1:14" ht="15.75" thickBot="1">
      <c r="A2931" s="33" t="str">
        <f ca="1">IF(C2931=Calculator!$H$27,"F",IF(Daily!D2931+Daily!H2931=0,IF(D2930+H2930&gt;0,"L",""),""))</f>
        <v/>
      </c>
      <c r="B2931" s="34">
        <v>2930</v>
      </c>
      <c r="C2931" s="19">
        <f t="shared" ca="1" si="181"/>
        <v>48860</v>
      </c>
      <c r="D2931" s="29">
        <f t="shared" ca="1" si="183"/>
        <v>0</v>
      </c>
      <c r="E2931" s="29">
        <f ca="1">IF(C2931&lt;Calculator!$D$26,0,IF(DAY($C2931)=1,IF(D2931-Calculator!$G$24&gt;0,Calculator!$G$24,D2931),0))</f>
        <v>0</v>
      </c>
      <c r="F2931" s="29">
        <f ca="1">IF(E2931&gt;0,D2931*Calculator!$G$22/12,0)</f>
        <v>0</v>
      </c>
      <c r="G2931" s="29">
        <f ca="1">IF(E2931&gt;0,(IFERROR(-PMT(Calculator!$G$22/12,Calculator!$G$23*12,Calculator!$G$20),0))-F2931,0)</f>
        <v>0</v>
      </c>
      <c r="H2931" s="29">
        <f t="shared" ca="1" si="184"/>
        <v>0</v>
      </c>
      <c r="I2931" s="29">
        <f t="shared" ca="1" si="182"/>
        <v>0</v>
      </c>
      <c r="J2931" s="30">
        <f>Calculator!$G$40</f>
        <v>6.5000000000000002E-2</v>
      </c>
      <c r="K2931" s="29">
        <f ca="1">IF(C2931&gt;=Calculator!$G$27,IF(DAY($C2931)=1,Calculator!$G$34/2,IF(DAY($C2931)=15,Calculator!$G$34/2,0)),0)</f>
        <v>0</v>
      </c>
      <c r="L2931" s="29">
        <f ca="1">IF(DAY($C2931)=28,IF(H2931=0,0,Calculator!$G$35),0)</f>
        <v>0</v>
      </c>
      <c r="M2931" s="29">
        <f ca="1">IF(I2931&gt;0,IF(DAY($C2931)=1,SUM(INDIRECT("I"&amp;(ROW(C2930)-DAY(C2930))):I2930),0),0)</f>
        <v>0</v>
      </c>
      <c r="N2931" s="29">
        <f ca="1">IF(C2931&lt;Calculator!$G$27,0,IF(C2931=Calculator!$G$27,Calculator!$G$39,IF(H2931-K2931&lt;=0,IF(D2931&gt;Calculator!$G$39,IF(H2931-K2931+E2931+L2931+M2931+Calculator!$G$39&gt;Calculator!$G$39,Calculator!$G$39-(H2931+E2931+L2931+M2931-K2931),Calculator!$G$39),D2931),0)))</f>
        <v>0</v>
      </c>
    </row>
    <row r="2932" spans="1:14" ht="15.75" thickBot="1">
      <c r="A2932" s="33" t="str">
        <f ca="1">IF(C2932=Calculator!$H$27,"F",IF(Daily!D2932+Daily!H2932=0,IF(D2931+H2931&gt;0,"L",""),""))</f>
        <v/>
      </c>
      <c r="B2932" s="34">
        <v>2931</v>
      </c>
      <c r="C2932" s="19">
        <f t="shared" ca="1" si="181"/>
        <v>48861</v>
      </c>
      <c r="D2932" s="29">
        <f t="shared" ca="1" si="183"/>
        <v>0</v>
      </c>
      <c r="E2932" s="29">
        <f ca="1">IF(C2932&lt;Calculator!$D$26,0,IF(DAY($C2932)=1,IF(D2932-Calculator!$G$24&gt;0,Calculator!$G$24,D2932),0))</f>
        <v>0</v>
      </c>
      <c r="F2932" s="29">
        <f ca="1">IF(E2932&gt;0,D2932*Calculator!$G$22/12,0)</f>
        <v>0</v>
      </c>
      <c r="G2932" s="29">
        <f ca="1">IF(E2932&gt;0,(IFERROR(-PMT(Calculator!$G$22/12,Calculator!$G$23*12,Calculator!$G$20),0))-F2932,0)</f>
        <v>0</v>
      </c>
      <c r="H2932" s="29">
        <f t="shared" ca="1" si="184"/>
        <v>0</v>
      </c>
      <c r="I2932" s="29">
        <f t="shared" ca="1" si="182"/>
        <v>0</v>
      </c>
      <c r="J2932" s="30">
        <f>Calculator!$G$40</f>
        <v>6.5000000000000002E-2</v>
      </c>
      <c r="K2932" s="29">
        <f ca="1">IF(C2932&gt;=Calculator!$G$27,IF(DAY($C2932)=1,Calculator!$G$34/2,IF(DAY($C2932)=15,Calculator!$G$34/2,0)),0)</f>
        <v>0</v>
      </c>
      <c r="L2932" s="29">
        <f ca="1">IF(DAY($C2932)=28,IF(H2932=0,0,Calculator!$G$35),0)</f>
        <v>0</v>
      </c>
      <c r="M2932" s="29">
        <f ca="1">IF(I2932&gt;0,IF(DAY($C2932)=1,SUM(INDIRECT("I"&amp;(ROW(C2931)-DAY(C2931))):I2931),0),0)</f>
        <v>0</v>
      </c>
      <c r="N2932" s="29">
        <f ca="1">IF(C2932&lt;Calculator!$G$27,0,IF(C2932=Calculator!$G$27,Calculator!$G$39,IF(H2932-K2932&lt;=0,IF(D2932&gt;Calculator!$G$39,IF(H2932-K2932+E2932+L2932+M2932+Calculator!$G$39&gt;Calculator!$G$39,Calculator!$G$39-(H2932+E2932+L2932+M2932-K2932),Calculator!$G$39),D2932),0)))</f>
        <v>0</v>
      </c>
    </row>
    <row r="2933" spans="1:14" ht="15.75" thickBot="1">
      <c r="A2933" s="33" t="str">
        <f ca="1">IF(C2933=Calculator!$H$27,"F",IF(Daily!D2933+Daily!H2933=0,IF(D2932+H2932&gt;0,"L",""),""))</f>
        <v/>
      </c>
      <c r="B2933" s="34">
        <v>2932</v>
      </c>
      <c r="C2933" s="19">
        <f t="shared" ca="1" si="181"/>
        <v>48862</v>
      </c>
      <c r="D2933" s="29">
        <f t="shared" ca="1" si="183"/>
        <v>0</v>
      </c>
      <c r="E2933" s="29">
        <f ca="1">IF(C2933&lt;Calculator!$D$26,0,IF(DAY($C2933)=1,IF(D2933-Calculator!$G$24&gt;0,Calculator!$G$24,D2933),0))</f>
        <v>0</v>
      </c>
      <c r="F2933" s="29">
        <f ca="1">IF(E2933&gt;0,D2933*Calculator!$G$22/12,0)</f>
        <v>0</v>
      </c>
      <c r="G2933" s="29">
        <f ca="1">IF(E2933&gt;0,(IFERROR(-PMT(Calculator!$G$22/12,Calculator!$G$23*12,Calculator!$G$20),0))-F2933,0)</f>
        <v>0</v>
      </c>
      <c r="H2933" s="29">
        <f t="shared" ca="1" si="184"/>
        <v>0</v>
      </c>
      <c r="I2933" s="29">
        <f t="shared" ca="1" si="182"/>
        <v>0</v>
      </c>
      <c r="J2933" s="30">
        <f>Calculator!$G$40</f>
        <v>6.5000000000000002E-2</v>
      </c>
      <c r="K2933" s="29">
        <f ca="1">IF(C2933&gt;=Calculator!$G$27,IF(DAY($C2933)=1,Calculator!$G$34/2,IF(DAY($C2933)=15,Calculator!$G$34/2,0)),0)</f>
        <v>0</v>
      </c>
      <c r="L2933" s="29">
        <f ca="1">IF(DAY($C2933)=28,IF(H2933=0,0,Calculator!$G$35),0)</f>
        <v>0</v>
      </c>
      <c r="M2933" s="29">
        <f ca="1">IF(I2933&gt;0,IF(DAY($C2933)=1,SUM(INDIRECT("I"&amp;(ROW(C2932)-DAY(C2932))):I2932),0),0)</f>
        <v>0</v>
      </c>
      <c r="N2933" s="29">
        <f ca="1">IF(C2933&lt;Calculator!$G$27,0,IF(C2933=Calculator!$G$27,Calculator!$G$39,IF(H2933-K2933&lt;=0,IF(D2933&gt;Calculator!$G$39,IF(H2933-K2933+E2933+L2933+M2933+Calculator!$G$39&gt;Calculator!$G$39,Calculator!$G$39-(H2933+E2933+L2933+M2933-K2933),Calculator!$G$39),D2933),0)))</f>
        <v>0</v>
      </c>
    </row>
    <row r="2934" spans="1:14" ht="15.75" thickBot="1">
      <c r="A2934" s="33" t="str">
        <f ca="1">IF(C2934=Calculator!$H$27,"F",IF(Daily!D2934+Daily!H2934=0,IF(D2933+H2933&gt;0,"L",""),""))</f>
        <v/>
      </c>
      <c r="B2934" s="34">
        <v>2933</v>
      </c>
      <c r="C2934" s="19">
        <f t="shared" ca="1" si="181"/>
        <v>48863</v>
      </c>
      <c r="D2934" s="29">
        <f t="shared" ca="1" si="183"/>
        <v>0</v>
      </c>
      <c r="E2934" s="29">
        <f ca="1">IF(C2934&lt;Calculator!$D$26,0,IF(DAY($C2934)=1,IF(D2934-Calculator!$G$24&gt;0,Calculator!$G$24,D2934),0))</f>
        <v>0</v>
      </c>
      <c r="F2934" s="29">
        <f ca="1">IF(E2934&gt;0,D2934*Calculator!$G$22/12,0)</f>
        <v>0</v>
      </c>
      <c r="G2934" s="29">
        <f ca="1">IF(E2934&gt;0,(IFERROR(-PMT(Calculator!$G$22/12,Calculator!$G$23*12,Calculator!$G$20),0))-F2934,0)</f>
        <v>0</v>
      </c>
      <c r="H2934" s="29">
        <f t="shared" ca="1" si="184"/>
        <v>0</v>
      </c>
      <c r="I2934" s="29">
        <f t="shared" ca="1" si="182"/>
        <v>0</v>
      </c>
      <c r="J2934" s="30">
        <f>Calculator!$G$40</f>
        <v>6.5000000000000002E-2</v>
      </c>
      <c r="K2934" s="29">
        <f ca="1">IF(C2934&gt;=Calculator!$G$27,IF(DAY($C2934)=1,Calculator!$G$34/2,IF(DAY($C2934)=15,Calculator!$G$34/2,0)),0)</f>
        <v>0</v>
      </c>
      <c r="L2934" s="29">
        <f ca="1">IF(DAY($C2934)=28,IF(H2934=0,0,Calculator!$G$35),0)</f>
        <v>0</v>
      </c>
      <c r="M2934" s="29">
        <f ca="1">IF(I2934&gt;0,IF(DAY($C2934)=1,SUM(INDIRECT("I"&amp;(ROW(C2933)-DAY(C2933))):I2933),0),0)</f>
        <v>0</v>
      </c>
      <c r="N2934" s="29">
        <f ca="1">IF(C2934&lt;Calculator!$G$27,0,IF(C2934=Calculator!$G$27,Calculator!$G$39,IF(H2934-K2934&lt;=0,IF(D2934&gt;Calculator!$G$39,IF(H2934-K2934+E2934+L2934+M2934+Calculator!$G$39&gt;Calculator!$G$39,Calculator!$G$39-(H2934+E2934+L2934+M2934-K2934),Calculator!$G$39),D2934),0)))</f>
        <v>0</v>
      </c>
    </row>
    <row r="2935" spans="1:14" ht="15.75" thickBot="1">
      <c r="A2935" s="33" t="str">
        <f ca="1">IF(C2935=Calculator!$H$27,"F",IF(Daily!D2935+Daily!H2935=0,IF(D2934+H2934&gt;0,"L",""),""))</f>
        <v/>
      </c>
      <c r="B2935" s="34">
        <v>2934</v>
      </c>
      <c r="C2935" s="19">
        <f t="shared" ca="1" si="181"/>
        <v>48864</v>
      </c>
      <c r="D2935" s="29">
        <f t="shared" ca="1" si="183"/>
        <v>0</v>
      </c>
      <c r="E2935" s="29">
        <f ca="1">IF(C2935&lt;Calculator!$D$26,0,IF(DAY($C2935)=1,IF(D2935-Calculator!$G$24&gt;0,Calculator!$G$24,D2935),0))</f>
        <v>0</v>
      </c>
      <c r="F2935" s="29">
        <f ca="1">IF(E2935&gt;0,D2935*Calculator!$G$22/12,0)</f>
        <v>0</v>
      </c>
      <c r="G2935" s="29">
        <f ca="1">IF(E2935&gt;0,(IFERROR(-PMT(Calculator!$G$22/12,Calculator!$G$23*12,Calculator!$G$20),0))-F2935,0)</f>
        <v>0</v>
      </c>
      <c r="H2935" s="29">
        <f t="shared" ca="1" si="184"/>
        <v>0</v>
      </c>
      <c r="I2935" s="29">
        <f t="shared" ca="1" si="182"/>
        <v>0</v>
      </c>
      <c r="J2935" s="30">
        <f>Calculator!$G$40</f>
        <v>6.5000000000000002E-2</v>
      </c>
      <c r="K2935" s="29">
        <f ca="1">IF(C2935&gt;=Calculator!$G$27,IF(DAY($C2935)=1,Calculator!$G$34/2,IF(DAY($C2935)=15,Calculator!$G$34/2,0)),0)</f>
        <v>0</v>
      </c>
      <c r="L2935" s="29">
        <f ca="1">IF(DAY($C2935)=28,IF(H2935=0,0,Calculator!$G$35),0)</f>
        <v>0</v>
      </c>
      <c r="M2935" s="29">
        <f ca="1">IF(I2935&gt;0,IF(DAY($C2935)=1,SUM(INDIRECT("I"&amp;(ROW(C2934)-DAY(C2934))):I2934),0),0)</f>
        <v>0</v>
      </c>
      <c r="N2935" s="29">
        <f ca="1">IF(C2935&lt;Calculator!$G$27,0,IF(C2935=Calculator!$G$27,Calculator!$G$39,IF(H2935-K2935&lt;=0,IF(D2935&gt;Calculator!$G$39,IF(H2935-K2935+E2935+L2935+M2935+Calculator!$G$39&gt;Calculator!$G$39,Calculator!$G$39-(H2935+E2935+L2935+M2935-K2935),Calculator!$G$39),D2935),0)))</f>
        <v>0</v>
      </c>
    </row>
    <row r="2936" spans="1:14" ht="15.75" thickBot="1">
      <c r="A2936" s="33" t="str">
        <f ca="1">IF(C2936=Calculator!$H$27,"F",IF(Daily!D2936+Daily!H2936=0,IF(D2935+H2935&gt;0,"L",""),""))</f>
        <v/>
      </c>
      <c r="B2936" s="34">
        <v>2935</v>
      </c>
      <c r="C2936" s="19">
        <f t="shared" ca="1" si="181"/>
        <v>48865</v>
      </c>
      <c r="D2936" s="29">
        <f t="shared" ca="1" si="183"/>
        <v>0</v>
      </c>
      <c r="E2936" s="29">
        <f ca="1">IF(C2936&lt;Calculator!$D$26,0,IF(DAY($C2936)=1,IF(D2936-Calculator!$G$24&gt;0,Calculator!$G$24,D2936),0))</f>
        <v>0</v>
      </c>
      <c r="F2936" s="29">
        <f ca="1">IF(E2936&gt;0,D2936*Calculator!$G$22/12,0)</f>
        <v>0</v>
      </c>
      <c r="G2936" s="29">
        <f ca="1">IF(E2936&gt;0,(IFERROR(-PMT(Calculator!$G$22/12,Calculator!$G$23*12,Calculator!$G$20),0))-F2936,0)</f>
        <v>0</v>
      </c>
      <c r="H2936" s="29">
        <f t="shared" ca="1" si="184"/>
        <v>0</v>
      </c>
      <c r="I2936" s="29">
        <f t="shared" ca="1" si="182"/>
        <v>0</v>
      </c>
      <c r="J2936" s="30">
        <f>Calculator!$G$40</f>
        <v>6.5000000000000002E-2</v>
      </c>
      <c r="K2936" s="29">
        <f ca="1">IF(C2936&gt;=Calculator!$G$27,IF(DAY($C2936)=1,Calculator!$G$34/2,IF(DAY($C2936)=15,Calculator!$G$34/2,0)),0)</f>
        <v>0</v>
      </c>
      <c r="L2936" s="29">
        <f ca="1">IF(DAY($C2936)=28,IF(H2936=0,0,Calculator!$G$35),0)</f>
        <v>0</v>
      </c>
      <c r="M2936" s="29">
        <f ca="1">IF(I2936&gt;0,IF(DAY($C2936)=1,SUM(INDIRECT("I"&amp;(ROW(C2935)-DAY(C2935))):I2935),0),0)</f>
        <v>0</v>
      </c>
      <c r="N2936" s="29">
        <f ca="1">IF(C2936&lt;Calculator!$G$27,0,IF(C2936=Calculator!$G$27,Calculator!$G$39,IF(H2936-K2936&lt;=0,IF(D2936&gt;Calculator!$G$39,IF(H2936-K2936+E2936+L2936+M2936+Calculator!$G$39&gt;Calculator!$G$39,Calculator!$G$39-(H2936+E2936+L2936+M2936-K2936),Calculator!$G$39),D2936),0)))</f>
        <v>0</v>
      </c>
    </row>
    <row r="2937" spans="1:14" ht="15.75" thickBot="1">
      <c r="A2937" s="33" t="str">
        <f ca="1">IF(C2937=Calculator!$H$27,"F",IF(Daily!D2937+Daily!H2937=0,IF(D2936+H2936&gt;0,"L",""),""))</f>
        <v/>
      </c>
      <c r="B2937" s="34">
        <v>2936</v>
      </c>
      <c r="C2937" s="19">
        <f t="shared" ca="1" si="181"/>
        <v>48866</v>
      </c>
      <c r="D2937" s="29">
        <f t="shared" ca="1" si="183"/>
        <v>0</v>
      </c>
      <c r="E2937" s="29">
        <f ca="1">IF(C2937&lt;Calculator!$D$26,0,IF(DAY($C2937)=1,IF(D2937-Calculator!$G$24&gt;0,Calculator!$G$24,D2937),0))</f>
        <v>0</v>
      </c>
      <c r="F2937" s="29">
        <f ca="1">IF(E2937&gt;0,D2937*Calculator!$G$22/12,0)</f>
        <v>0</v>
      </c>
      <c r="G2937" s="29">
        <f ca="1">IF(E2937&gt;0,(IFERROR(-PMT(Calculator!$G$22/12,Calculator!$G$23*12,Calculator!$G$20),0))-F2937,0)</f>
        <v>0</v>
      </c>
      <c r="H2937" s="29">
        <f t="shared" ca="1" si="184"/>
        <v>0</v>
      </c>
      <c r="I2937" s="29">
        <f t="shared" ca="1" si="182"/>
        <v>0</v>
      </c>
      <c r="J2937" s="30">
        <f>Calculator!$G$40</f>
        <v>6.5000000000000002E-2</v>
      </c>
      <c r="K2937" s="29">
        <f ca="1">IF(C2937&gt;=Calculator!$G$27,IF(DAY($C2937)=1,Calculator!$G$34/2,IF(DAY($C2937)=15,Calculator!$G$34/2,0)),0)</f>
        <v>0</v>
      </c>
      <c r="L2937" s="29">
        <f ca="1">IF(DAY($C2937)=28,IF(H2937=0,0,Calculator!$G$35),0)</f>
        <v>0</v>
      </c>
      <c r="M2937" s="29">
        <f ca="1">IF(I2937&gt;0,IF(DAY($C2937)=1,SUM(INDIRECT("I"&amp;(ROW(C2936)-DAY(C2936))):I2936),0),0)</f>
        <v>0</v>
      </c>
      <c r="N2937" s="29">
        <f ca="1">IF(C2937&lt;Calculator!$G$27,0,IF(C2937=Calculator!$G$27,Calculator!$G$39,IF(H2937-K2937&lt;=0,IF(D2937&gt;Calculator!$G$39,IF(H2937-K2937+E2937+L2937+M2937+Calculator!$G$39&gt;Calculator!$G$39,Calculator!$G$39-(H2937+E2937+L2937+M2937-K2937),Calculator!$G$39),D2937),0)))</f>
        <v>0</v>
      </c>
    </row>
    <row r="2938" spans="1:14" ht="15.75" thickBot="1">
      <c r="A2938" s="33" t="str">
        <f ca="1">IF(C2938=Calculator!$H$27,"F",IF(Daily!D2938+Daily!H2938=0,IF(D2937+H2937&gt;0,"L",""),""))</f>
        <v/>
      </c>
      <c r="B2938" s="34">
        <v>2937</v>
      </c>
      <c r="C2938" s="19">
        <f t="shared" ca="1" si="181"/>
        <v>48867</v>
      </c>
      <c r="D2938" s="29">
        <f t="shared" ca="1" si="183"/>
        <v>0</v>
      </c>
      <c r="E2938" s="29">
        <f ca="1">IF(C2938&lt;Calculator!$D$26,0,IF(DAY($C2938)=1,IF(D2938-Calculator!$G$24&gt;0,Calculator!$G$24,D2938),0))</f>
        <v>0</v>
      </c>
      <c r="F2938" s="29">
        <f ca="1">IF(E2938&gt;0,D2938*Calculator!$G$22/12,0)</f>
        <v>0</v>
      </c>
      <c r="G2938" s="29">
        <f ca="1">IF(E2938&gt;0,(IFERROR(-PMT(Calculator!$G$22/12,Calculator!$G$23*12,Calculator!$G$20),0))-F2938,0)</f>
        <v>0</v>
      </c>
      <c r="H2938" s="29">
        <f t="shared" ca="1" si="184"/>
        <v>0</v>
      </c>
      <c r="I2938" s="29">
        <f t="shared" ca="1" si="182"/>
        <v>0</v>
      </c>
      <c r="J2938" s="30">
        <f>Calculator!$G$40</f>
        <v>6.5000000000000002E-2</v>
      </c>
      <c r="K2938" s="29">
        <f ca="1">IF(C2938&gt;=Calculator!$G$27,IF(DAY($C2938)=1,Calculator!$G$34/2,IF(DAY($C2938)=15,Calculator!$G$34/2,0)),0)</f>
        <v>4500</v>
      </c>
      <c r="L2938" s="29">
        <f ca="1">IF(DAY($C2938)=28,IF(H2938=0,0,Calculator!$G$35),0)</f>
        <v>0</v>
      </c>
      <c r="M2938" s="29">
        <f ca="1">IF(I2938&gt;0,IF(DAY($C2938)=1,SUM(INDIRECT("I"&amp;(ROW(C2937)-DAY(C2937))):I2937),0),0)</f>
        <v>0</v>
      </c>
      <c r="N2938" s="29">
        <f ca="1">IF(C2938&lt;Calculator!$G$27,0,IF(C2938=Calculator!$G$27,Calculator!$G$39,IF(H2938-K2938&lt;=0,IF(D2938&gt;Calculator!$G$39,IF(H2938-K2938+E2938+L2938+M2938+Calculator!$G$39&gt;Calculator!$G$39,Calculator!$G$39-(H2938+E2938+L2938+M2938-K2938),Calculator!$G$39),D2938),0)))</f>
        <v>0</v>
      </c>
    </row>
    <row r="2939" spans="1:14" ht="15.75" thickBot="1">
      <c r="A2939" s="33" t="str">
        <f ca="1">IF(C2939=Calculator!$H$27,"F",IF(Daily!D2939+Daily!H2939=0,IF(D2938+H2938&gt;0,"L",""),""))</f>
        <v/>
      </c>
      <c r="B2939" s="34">
        <v>2938</v>
      </c>
      <c r="C2939" s="19">
        <f t="shared" ca="1" si="181"/>
        <v>48868</v>
      </c>
      <c r="D2939" s="29">
        <f t="shared" ca="1" si="183"/>
        <v>0</v>
      </c>
      <c r="E2939" s="29">
        <f ca="1">IF(C2939&lt;Calculator!$D$26,0,IF(DAY($C2939)=1,IF(D2939-Calculator!$G$24&gt;0,Calculator!$G$24,D2939),0))</f>
        <v>0</v>
      </c>
      <c r="F2939" s="29">
        <f ca="1">IF(E2939&gt;0,D2939*Calculator!$G$22/12,0)</f>
        <v>0</v>
      </c>
      <c r="G2939" s="29">
        <f ca="1">IF(E2939&gt;0,(IFERROR(-PMT(Calculator!$G$22/12,Calculator!$G$23*12,Calculator!$G$20),0))-F2939,0)</f>
        <v>0</v>
      </c>
      <c r="H2939" s="29">
        <f t="shared" ca="1" si="184"/>
        <v>0</v>
      </c>
      <c r="I2939" s="29">
        <f t="shared" ca="1" si="182"/>
        <v>0</v>
      </c>
      <c r="J2939" s="30">
        <f>Calculator!$G$40</f>
        <v>6.5000000000000002E-2</v>
      </c>
      <c r="K2939" s="29">
        <f ca="1">IF(C2939&gt;=Calculator!$G$27,IF(DAY($C2939)=1,Calculator!$G$34/2,IF(DAY($C2939)=15,Calculator!$G$34/2,0)),0)</f>
        <v>0</v>
      </c>
      <c r="L2939" s="29">
        <f ca="1">IF(DAY($C2939)=28,IF(H2939=0,0,Calculator!$G$35),0)</f>
        <v>0</v>
      </c>
      <c r="M2939" s="29">
        <f ca="1">IF(I2939&gt;0,IF(DAY($C2939)=1,SUM(INDIRECT("I"&amp;(ROW(C2938)-DAY(C2938))):I2938),0),0)</f>
        <v>0</v>
      </c>
      <c r="N2939" s="29">
        <f ca="1">IF(C2939&lt;Calculator!$G$27,0,IF(C2939=Calculator!$G$27,Calculator!$G$39,IF(H2939-K2939&lt;=0,IF(D2939&gt;Calculator!$G$39,IF(H2939-K2939+E2939+L2939+M2939+Calculator!$G$39&gt;Calculator!$G$39,Calculator!$G$39-(H2939+E2939+L2939+M2939-K2939),Calculator!$G$39),D2939),0)))</f>
        <v>0</v>
      </c>
    </row>
    <row r="2940" spans="1:14" ht="15.75" thickBot="1">
      <c r="A2940" s="33" t="str">
        <f ca="1">IF(C2940=Calculator!$H$27,"F",IF(Daily!D2940+Daily!H2940=0,IF(D2939+H2939&gt;0,"L",""),""))</f>
        <v/>
      </c>
      <c r="B2940" s="34">
        <v>2939</v>
      </c>
      <c r="C2940" s="19">
        <f t="shared" ca="1" si="181"/>
        <v>48869</v>
      </c>
      <c r="D2940" s="29">
        <f t="shared" ca="1" si="183"/>
        <v>0</v>
      </c>
      <c r="E2940" s="29">
        <f ca="1">IF(C2940&lt;Calculator!$D$26,0,IF(DAY($C2940)=1,IF(D2940-Calculator!$G$24&gt;0,Calculator!$G$24,D2940),0))</f>
        <v>0</v>
      </c>
      <c r="F2940" s="29">
        <f ca="1">IF(E2940&gt;0,D2940*Calculator!$G$22/12,0)</f>
        <v>0</v>
      </c>
      <c r="G2940" s="29">
        <f ca="1">IF(E2940&gt;0,(IFERROR(-PMT(Calculator!$G$22/12,Calculator!$G$23*12,Calculator!$G$20),0))-F2940,0)</f>
        <v>0</v>
      </c>
      <c r="H2940" s="29">
        <f t="shared" ca="1" si="184"/>
        <v>0</v>
      </c>
      <c r="I2940" s="29">
        <f t="shared" ca="1" si="182"/>
        <v>0</v>
      </c>
      <c r="J2940" s="30">
        <f>Calculator!$G$40</f>
        <v>6.5000000000000002E-2</v>
      </c>
      <c r="K2940" s="29">
        <f ca="1">IF(C2940&gt;=Calculator!$G$27,IF(DAY($C2940)=1,Calculator!$G$34/2,IF(DAY($C2940)=15,Calculator!$G$34/2,0)),0)</f>
        <v>0</v>
      </c>
      <c r="L2940" s="29">
        <f ca="1">IF(DAY($C2940)=28,IF(H2940=0,0,Calculator!$G$35),0)</f>
        <v>0</v>
      </c>
      <c r="M2940" s="29">
        <f ca="1">IF(I2940&gt;0,IF(DAY($C2940)=1,SUM(INDIRECT("I"&amp;(ROW(C2939)-DAY(C2939))):I2939),0),0)</f>
        <v>0</v>
      </c>
      <c r="N2940" s="29">
        <f ca="1">IF(C2940&lt;Calculator!$G$27,0,IF(C2940=Calculator!$G$27,Calculator!$G$39,IF(H2940-K2940&lt;=0,IF(D2940&gt;Calculator!$G$39,IF(H2940-K2940+E2940+L2940+M2940+Calculator!$G$39&gt;Calculator!$G$39,Calculator!$G$39-(H2940+E2940+L2940+M2940-K2940),Calculator!$G$39),D2940),0)))</f>
        <v>0</v>
      </c>
    </row>
    <row r="2941" spans="1:14" ht="15.75" thickBot="1">
      <c r="A2941" s="33" t="str">
        <f ca="1">IF(C2941=Calculator!$H$27,"F",IF(Daily!D2941+Daily!H2941=0,IF(D2940+H2940&gt;0,"L",""),""))</f>
        <v/>
      </c>
      <c r="B2941" s="34">
        <v>2940</v>
      </c>
      <c r="C2941" s="19">
        <f t="shared" ca="1" si="181"/>
        <v>48870</v>
      </c>
      <c r="D2941" s="29">
        <f t="shared" ca="1" si="183"/>
        <v>0</v>
      </c>
      <c r="E2941" s="29">
        <f ca="1">IF(C2941&lt;Calculator!$D$26,0,IF(DAY($C2941)=1,IF(D2941-Calculator!$G$24&gt;0,Calculator!$G$24,D2941),0))</f>
        <v>0</v>
      </c>
      <c r="F2941" s="29">
        <f ca="1">IF(E2941&gt;0,D2941*Calculator!$G$22/12,0)</f>
        <v>0</v>
      </c>
      <c r="G2941" s="29">
        <f ca="1">IF(E2941&gt;0,(IFERROR(-PMT(Calculator!$G$22/12,Calculator!$G$23*12,Calculator!$G$20),0))-F2941,0)</f>
        <v>0</v>
      </c>
      <c r="H2941" s="29">
        <f t="shared" ca="1" si="184"/>
        <v>0</v>
      </c>
      <c r="I2941" s="29">
        <f t="shared" ca="1" si="182"/>
        <v>0</v>
      </c>
      <c r="J2941" s="30">
        <f>Calculator!$G$40</f>
        <v>6.5000000000000002E-2</v>
      </c>
      <c r="K2941" s="29">
        <f ca="1">IF(C2941&gt;=Calculator!$G$27,IF(DAY($C2941)=1,Calculator!$G$34/2,IF(DAY($C2941)=15,Calculator!$G$34/2,0)),0)</f>
        <v>0</v>
      </c>
      <c r="L2941" s="29">
        <f ca="1">IF(DAY($C2941)=28,IF(H2941=0,0,Calculator!$G$35),0)</f>
        <v>0</v>
      </c>
      <c r="M2941" s="29">
        <f ca="1">IF(I2941&gt;0,IF(DAY($C2941)=1,SUM(INDIRECT("I"&amp;(ROW(C2940)-DAY(C2940))):I2940),0),0)</f>
        <v>0</v>
      </c>
      <c r="N2941" s="29">
        <f ca="1">IF(C2941&lt;Calculator!$G$27,0,IF(C2941=Calculator!$G$27,Calculator!$G$39,IF(H2941-K2941&lt;=0,IF(D2941&gt;Calculator!$G$39,IF(H2941-K2941+E2941+L2941+M2941+Calculator!$G$39&gt;Calculator!$G$39,Calculator!$G$39-(H2941+E2941+L2941+M2941-K2941),Calculator!$G$39),D2941),0)))</f>
        <v>0</v>
      </c>
    </row>
    <row r="2942" spans="1:14" ht="15.75" thickBot="1">
      <c r="A2942" s="33" t="str">
        <f ca="1">IF(C2942=Calculator!$H$27,"F",IF(Daily!D2942+Daily!H2942=0,IF(D2941+H2941&gt;0,"L",""),""))</f>
        <v/>
      </c>
      <c r="B2942" s="34">
        <v>2941</v>
      </c>
      <c r="C2942" s="19">
        <f t="shared" ca="1" si="181"/>
        <v>48871</v>
      </c>
      <c r="D2942" s="29">
        <f t="shared" ca="1" si="183"/>
        <v>0</v>
      </c>
      <c r="E2942" s="29">
        <f ca="1">IF(C2942&lt;Calculator!$D$26,0,IF(DAY($C2942)=1,IF(D2942-Calculator!$G$24&gt;0,Calculator!$G$24,D2942),0))</f>
        <v>0</v>
      </c>
      <c r="F2942" s="29">
        <f ca="1">IF(E2942&gt;0,D2942*Calculator!$G$22/12,0)</f>
        <v>0</v>
      </c>
      <c r="G2942" s="29">
        <f ca="1">IF(E2942&gt;0,(IFERROR(-PMT(Calculator!$G$22/12,Calculator!$G$23*12,Calculator!$G$20),0))-F2942,0)</f>
        <v>0</v>
      </c>
      <c r="H2942" s="29">
        <f t="shared" ca="1" si="184"/>
        <v>0</v>
      </c>
      <c r="I2942" s="29">
        <f t="shared" ca="1" si="182"/>
        <v>0</v>
      </c>
      <c r="J2942" s="30">
        <f>Calculator!$G$40</f>
        <v>6.5000000000000002E-2</v>
      </c>
      <c r="K2942" s="29">
        <f ca="1">IF(C2942&gt;=Calculator!$G$27,IF(DAY($C2942)=1,Calculator!$G$34/2,IF(DAY($C2942)=15,Calculator!$G$34/2,0)),0)</f>
        <v>0</v>
      </c>
      <c r="L2942" s="29">
        <f ca="1">IF(DAY($C2942)=28,IF(H2942=0,0,Calculator!$G$35),0)</f>
        <v>0</v>
      </c>
      <c r="M2942" s="29">
        <f ca="1">IF(I2942&gt;0,IF(DAY($C2942)=1,SUM(INDIRECT("I"&amp;(ROW(C2941)-DAY(C2941))):I2941),0),0)</f>
        <v>0</v>
      </c>
      <c r="N2942" s="29">
        <f ca="1">IF(C2942&lt;Calculator!$G$27,0,IF(C2942=Calculator!$G$27,Calculator!$G$39,IF(H2942-K2942&lt;=0,IF(D2942&gt;Calculator!$G$39,IF(H2942-K2942+E2942+L2942+M2942+Calculator!$G$39&gt;Calculator!$G$39,Calculator!$G$39-(H2942+E2942+L2942+M2942-K2942),Calculator!$G$39),D2942),0)))</f>
        <v>0</v>
      </c>
    </row>
    <row r="2943" spans="1:14" ht="15.75" thickBot="1">
      <c r="A2943" s="33" t="str">
        <f ca="1">IF(C2943=Calculator!$H$27,"F",IF(Daily!D2943+Daily!H2943=0,IF(D2942+H2942&gt;0,"L",""),""))</f>
        <v/>
      </c>
      <c r="B2943" s="34">
        <v>2942</v>
      </c>
      <c r="C2943" s="19">
        <f t="shared" ca="1" si="181"/>
        <v>48872</v>
      </c>
      <c r="D2943" s="29">
        <f t="shared" ca="1" si="183"/>
        <v>0</v>
      </c>
      <c r="E2943" s="29">
        <f ca="1">IF(C2943&lt;Calculator!$D$26,0,IF(DAY($C2943)=1,IF(D2943-Calculator!$G$24&gt;0,Calculator!$G$24,D2943),0))</f>
        <v>0</v>
      </c>
      <c r="F2943" s="29">
        <f ca="1">IF(E2943&gt;0,D2943*Calculator!$G$22/12,0)</f>
        <v>0</v>
      </c>
      <c r="G2943" s="29">
        <f ca="1">IF(E2943&gt;0,(IFERROR(-PMT(Calculator!$G$22/12,Calculator!$G$23*12,Calculator!$G$20),0))-F2943,0)</f>
        <v>0</v>
      </c>
      <c r="H2943" s="29">
        <f t="shared" ca="1" si="184"/>
        <v>0</v>
      </c>
      <c r="I2943" s="29">
        <f t="shared" ca="1" si="182"/>
        <v>0</v>
      </c>
      <c r="J2943" s="30">
        <f>Calculator!$G$40</f>
        <v>6.5000000000000002E-2</v>
      </c>
      <c r="K2943" s="29">
        <f ca="1">IF(C2943&gt;=Calculator!$G$27,IF(DAY($C2943)=1,Calculator!$G$34/2,IF(DAY($C2943)=15,Calculator!$G$34/2,0)),0)</f>
        <v>0</v>
      </c>
      <c r="L2943" s="29">
        <f ca="1">IF(DAY($C2943)=28,IF(H2943=0,0,Calculator!$G$35),0)</f>
        <v>0</v>
      </c>
      <c r="M2943" s="29">
        <f ca="1">IF(I2943&gt;0,IF(DAY($C2943)=1,SUM(INDIRECT("I"&amp;(ROW(C2942)-DAY(C2942))):I2942),0),0)</f>
        <v>0</v>
      </c>
      <c r="N2943" s="29">
        <f ca="1">IF(C2943&lt;Calculator!$G$27,0,IF(C2943=Calculator!$G$27,Calculator!$G$39,IF(H2943-K2943&lt;=0,IF(D2943&gt;Calculator!$G$39,IF(H2943-K2943+E2943+L2943+M2943+Calculator!$G$39&gt;Calculator!$G$39,Calculator!$G$39-(H2943+E2943+L2943+M2943-K2943),Calculator!$G$39),D2943),0)))</f>
        <v>0</v>
      </c>
    </row>
    <row r="2944" spans="1:14" ht="15.75" thickBot="1">
      <c r="A2944" s="33" t="str">
        <f ca="1">IF(C2944=Calculator!$H$27,"F",IF(Daily!D2944+Daily!H2944=0,IF(D2943+H2943&gt;0,"L",""),""))</f>
        <v/>
      </c>
      <c r="B2944" s="34">
        <v>2943</v>
      </c>
      <c r="C2944" s="19">
        <f t="shared" ca="1" si="181"/>
        <v>48873</v>
      </c>
      <c r="D2944" s="29">
        <f t="shared" ca="1" si="183"/>
        <v>0</v>
      </c>
      <c r="E2944" s="29">
        <f ca="1">IF(C2944&lt;Calculator!$D$26,0,IF(DAY($C2944)=1,IF(D2944-Calculator!$G$24&gt;0,Calculator!$G$24,D2944),0))</f>
        <v>0</v>
      </c>
      <c r="F2944" s="29">
        <f ca="1">IF(E2944&gt;0,D2944*Calculator!$G$22/12,0)</f>
        <v>0</v>
      </c>
      <c r="G2944" s="29">
        <f ca="1">IF(E2944&gt;0,(IFERROR(-PMT(Calculator!$G$22/12,Calculator!$G$23*12,Calculator!$G$20),0))-F2944,0)</f>
        <v>0</v>
      </c>
      <c r="H2944" s="29">
        <f t="shared" ca="1" si="184"/>
        <v>0</v>
      </c>
      <c r="I2944" s="29">
        <f t="shared" ca="1" si="182"/>
        <v>0</v>
      </c>
      <c r="J2944" s="30">
        <f>Calculator!$G$40</f>
        <v>6.5000000000000002E-2</v>
      </c>
      <c r="K2944" s="29">
        <f ca="1">IF(C2944&gt;=Calculator!$G$27,IF(DAY($C2944)=1,Calculator!$G$34/2,IF(DAY($C2944)=15,Calculator!$G$34/2,0)),0)</f>
        <v>0</v>
      </c>
      <c r="L2944" s="29">
        <f ca="1">IF(DAY($C2944)=28,IF(H2944=0,0,Calculator!$G$35),0)</f>
        <v>0</v>
      </c>
      <c r="M2944" s="29">
        <f ca="1">IF(I2944&gt;0,IF(DAY($C2944)=1,SUM(INDIRECT("I"&amp;(ROW(C2943)-DAY(C2943))):I2943),0),0)</f>
        <v>0</v>
      </c>
      <c r="N2944" s="29">
        <f ca="1">IF(C2944&lt;Calculator!$G$27,0,IF(C2944=Calculator!$G$27,Calculator!$G$39,IF(H2944-K2944&lt;=0,IF(D2944&gt;Calculator!$G$39,IF(H2944-K2944+E2944+L2944+M2944+Calculator!$G$39&gt;Calculator!$G$39,Calculator!$G$39-(H2944+E2944+L2944+M2944-K2944),Calculator!$G$39),D2944),0)))</f>
        <v>0</v>
      </c>
    </row>
    <row r="2945" spans="1:14" ht="15.75" thickBot="1">
      <c r="A2945" s="33" t="str">
        <f ca="1">IF(C2945=Calculator!$H$27,"F",IF(Daily!D2945+Daily!H2945=0,IF(D2944+H2944&gt;0,"L",""),""))</f>
        <v/>
      </c>
      <c r="B2945" s="34">
        <v>2944</v>
      </c>
      <c r="C2945" s="19">
        <f t="shared" ca="1" si="181"/>
        <v>48874</v>
      </c>
      <c r="D2945" s="29">
        <f t="shared" ca="1" si="183"/>
        <v>0</v>
      </c>
      <c r="E2945" s="29">
        <f ca="1">IF(C2945&lt;Calculator!$D$26,0,IF(DAY($C2945)=1,IF(D2945-Calculator!$G$24&gt;0,Calculator!$G$24,D2945),0))</f>
        <v>0</v>
      </c>
      <c r="F2945" s="29">
        <f ca="1">IF(E2945&gt;0,D2945*Calculator!$G$22/12,0)</f>
        <v>0</v>
      </c>
      <c r="G2945" s="29">
        <f ca="1">IF(E2945&gt;0,(IFERROR(-PMT(Calculator!$G$22/12,Calculator!$G$23*12,Calculator!$G$20),0))-F2945,0)</f>
        <v>0</v>
      </c>
      <c r="H2945" s="29">
        <f t="shared" ca="1" si="184"/>
        <v>0</v>
      </c>
      <c r="I2945" s="29">
        <f t="shared" ca="1" si="182"/>
        <v>0</v>
      </c>
      <c r="J2945" s="30">
        <f>Calculator!$G$40</f>
        <v>6.5000000000000002E-2</v>
      </c>
      <c r="K2945" s="29">
        <f ca="1">IF(C2945&gt;=Calculator!$G$27,IF(DAY($C2945)=1,Calculator!$G$34/2,IF(DAY($C2945)=15,Calculator!$G$34/2,0)),0)</f>
        <v>0</v>
      </c>
      <c r="L2945" s="29">
        <f ca="1">IF(DAY($C2945)=28,IF(H2945=0,0,Calculator!$G$35),0)</f>
        <v>0</v>
      </c>
      <c r="M2945" s="29">
        <f ca="1">IF(I2945&gt;0,IF(DAY($C2945)=1,SUM(INDIRECT("I"&amp;(ROW(C2944)-DAY(C2944))):I2944),0),0)</f>
        <v>0</v>
      </c>
      <c r="N2945" s="29">
        <f ca="1">IF(C2945&lt;Calculator!$G$27,0,IF(C2945=Calculator!$G$27,Calculator!$G$39,IF(H2945-K2945&lt;=0,IF(D2945&gt;Calculator!$G$39,IF(H2945-K2945+E2945+L2945+M2945+Calculator!$G$39&gt;Calculator!$G$39,Calculator!$G$39-(H2945+E2945+L2945+M2945-K2945),Calculator!$G$39),D2945),0)))</f>
        <v>0</v>
      </c>
    </row>
    <row r="2946" spans="1:14" ht="15.75" thickBot="1">
      <c r="A2946" s="33" t="str">
        <f ca="1">IF(C2946=Calculator!$H$27,"F",IF(Daily!D2946+Daily!H2946=0,IF(D2945+H2945&gt;0,"L",""),""))</f>
        <v/>
      </c>
      <c r="B2946" s="34">
        <v>2945</v>
      </c>
      <c r="C2946" s="19">
        <f t="shared" ca="1" si="181"/>
        <v>48875</v>
      </c>
      <c r="D2946" s="29">
        <f t="shared" ca="1" si="183"/>
        <v>0</v>
      </c>
      <c r="E2946" s="29">
        <f ca="1">IF(C2946&lt;Calculator!$D$26,0,IF(DAY($C2946)=1,IF(D2946-Calculator!$G$24&gt;0,Calculator!$G$24,D2946),0))</f>
        <v>0</v>
      </c>
      <c r="F2946" s="29">
        <f ca="1">IF(E2946&gt;0,D2946*Calculator!$G$22/12,0)</f>
        <v>0</v>
      </c>
      <c r="G2946" s="29">
        <f ca="1">IF(E2946&gt;0,(IFERROR(-PMT(Calculator!$G$22/12,Calculator!$G$23*12,Calculator!$G$20),0))-F2946,0)</f>
        <v>0</v>
      </c>
      <c r="H2946" s="29">
        <f t="shared" ca="1" si="184"/>
        <v>0</v>
      </c>
      <c r="I2946" s="29">
        <f t="shared" ca="1" si="182"/>
        <v>0</v>
      </c>
      <c r="J2946" s="30">
        <f>Calculator!$G$40</f>
        <v>6.5000000000000002E-2</v>
      </c>
      <c r="K2946" s="29">
        <f ca="1">IF(C2946&gt;=Calculator!$G$27,IF(DAY($C2946)=1,Calculator!$G$34/2,IF(DAY($C2946)=15,Calculator!$G$34/2,0)),0)</f>
        <v>0</v>
      </c>
      <c r="L2946" s="29">
        <f ca="1">IF(DAY($C2946)=28,IF(H2946=0,0,Calculator!$G$35),0)</f>
        <v>0</v>
      </c>
      <c r="M2946" s="29">
        <f ca="1">IF(I2946&gt;0,IF(DAY($C2946)=1,SUM(INDIRECT("I"&amp;(ROW(C2945)-DAY(C2945))):I2945),0),0)</f>
        <v>0</v>
      </c>
      <c r="N2946" s="29">
        <f ca="1">IF(C2946&lt;Calculator!$G$27,0,IF(C2946=Calculator!$G$27,Calculator!$G$39,IF(H2946-K2946&lt;=0,IF(D2946&gt;Calculator!$G$39,IF(H2946-K2946+E2946+L2946+M2946+Calculator!$G$39&gt;Calculator!$G$39,Calculator!$G$39-(H2946+E2946+L2946+M2946-K2946),Calculator!$G$39),D2946),0)))</f>
        <v>0</v>
      </c>
    </row>
    <row r="2947" spans="1:14" ht="15.75" thickBot="1">
      <c r="A2947" s="33" t="str">
        <f ca="1">IF(C2947=Calculator!$H$27,"F",IF(Daily!D2947+Daily!H2947=0,IF(D2946+H2946&gt;0,"L",""),""))</f>
        <v/>
      </c>
      <c r="B2947" s="34">
        <v>2946</v>
      </c>
      <c r="C2947" s="19">
        <f t="shared" ref="C2947:C3010" ca="1" si="185">C2946+1</f>
        <v>48876</v>
      </c>
      <c r="D2947" s="29">
        <f t="shared" ca="1" si="183"/>
        <v>0</v>
      </c>
      <c r="E2947" s="29">
        <f ca="1">IF(C2947&lt;Calculator!$D$26,0,IF(DAY($C2947)=1,IF(D2947-Calculator!$G$24&gt;0,Calculator!$G$24,D2947),0))</f>
        <v>0</v>
      </c>
      <c r="F2947" s="29">
        <f ca="1">IF(E2947&gt;0,D2947*Calculator!$G$22/12,0)</f>
        <v>0</v>
      </c>
      <c r="G2947" s="29">
        <f ca="1">IF(E2947&gt;0,(IFERROR(-PMT(Calculator!$G$22/12,Calculator!$G$23*12,Calculator!$G$20),0))-F2947,0)</f>
        <v>0</v>
      </c>
      <c r="H2947" s="29">
        <f t="shared" ca="1" si="184"/>
        <v>0</v>
      </c>
      <c r="I2947" s="29">
        <f t="shared" ref="I2947:I3010" ca="1" si="186">H2947*J2947/365</f>
        <v>0</v>
      </c>
      <c r="J2947" s="30">
        <f>Calculator!$G$40</f>
        <v>6.5000000000000002E-2</v>
      </c>
      <c r="K2947" s="29">
        <f ca="1">IF(C2947&gt;=Calculator!$G$27,IF(DAY($C2947)=1,Calculator!$G$34/2,IF(DAY($C2947)=15,Calculator!$G$34/2,0)),0)</f>
        <v>0</v>
      </c>
      <c r="L2947" s="29">
        <f ca="1">IF(DAY($C2947)=28,IF(H2947=0,0,Calculator!$G$35),0)</f>
        <v>0</v>
      </c>
      <c r="M2947" s="29">
        <f ca="1">IF(I2947&gt;0,IF(DAY($C2947)=1,SUM(INDIRECT("I"&amp;(ROW(C2946)-DAY(C2946))):I2946),0),0)</f>
        <v>0</v>
      </c>
      <c r="N2947" s="29">
        <f ca="1">IF(C2947&lt;Calculator!$G$27,0,IF(C2947=Calculator!$G$27,Calculator!$G$39,IF(H2947-K2947&lt;=0,IF(D2947&gt;Calculator!$G$39,IF(H2947-K2947+E2947+L2947+M2947+Calculator!$G$39&gt;Calculator!$G$39,Calculator!$G$39-(H2947+E2947+L2947+M2947-K2947),Calculator!$G$39),D2947),0)))</f>
        <v>0</v>
      </c>
    </row>
    <row r="2948" spans="1:14" ht="15.75" thickBot="1">
      <c r="A2948" s="33" t="str">
        <f ca="1">IF(C2948=Calculator!$H$27,"F",IF(Daily!D2948+Daily!H2948=0,IF(D2947+H2947&gt;0,"L",""),""))</f>
        <v/>
      </c>
      <c r="B2948" s="34">
        <v>2947</v>
      </c>
      <c r="C2948" s="19">
        <f t="shared" ca="1" si="185"/>
        <v>48877</v>
      </c>
      <c r="D2948" s="29">
        <f t="shared" ref="D2948:D3011" ca="1" si="187">IF(((D2947-G2947)-N2947)&lt;0,0,((D2947-G2947)-N2947))</f>
        <v>0</v>
      </c>
      <c r="E2948" s="29">
        <f ca="1">IF(C2948&lt;Calculator!$D$26,0,IF(DAY($C2948)=1,IF(D2948-Calculator!$G$24&gt;0,Calculator!$G$24,D2948),0))</f>
        <v>0</v>
      </c>
      <c r="F2948" s="29">
        <f ca="1">IF(E2948&gt;0,D2948*Calculator!$G$22/12,0)</f>
        <v>0</v>
      </c>
      <c r="G2948" s="29">
        <f ca="1">IF(E2948&gt;0,(IFERROR(-PMT(Calculator!$G$22/12,Calculator!$G$23*12,Calculator!$G$20),0))-F2948,0)</f>
        <v>0</v>
      </c>
      <c r="H2948" s="29">
        <f t="shared" ref="H2948:H3011" ca="1" si="188">IF((H2947-K2947+SUM(L2947:N2947)+E2947)&lt;0,0,(H2947-K2947+SUM(L2947:N2947)+E2947))</f>
        <v>0</v>
      </c>
      <c r="I2948" s="29">
        <f t="shared" ca="1" si="186"/>
        <v>0</v>
      </c>
      <c r="J2948" s="30">
        <f>Calculator!$G$40</f>
        <v>6.5000000000000002E-2</v>
      </c>
      <c r="K2948" s="29">
        <f ca="1">IF(C2948&gt;=Calculator!$G$27,IF(DAY($C2948)=1,Calculator!$G$34/2,IF(DAY($C2948)=15,Calculator!$G$34/2,0)),0)</f>
        <v>0</v>
      </c>
      <c r="L2948" s="29">
        <f ca="1">IF(DAY($C2948)=28,IF(H2948=0,0,Calculator!$G$35),0)</f>
        <v>0</v>
      </c>
      <c r="M2948" s="29">
        <f ca="1">IF(I2948&gt;0,IF(DAY($C2948)=1,SUM(INDIRECT("I"&amp;(ROW(C2947)-DAY(C2947))):I2947),0),0)</f>
        <v>0</v>
      </c>
      <c r="N2948" s="29">
        <f ca="1">IF(C2948&lt;Calculator!$G$27,0,IF(C2948=Calculator!$G$27,Calculator!$G$39,IF(H2948-K2948&lt;=0,IF(D2948&gt;Calculator!$G$39,IF(H2948-K2948+E2948+L2948+M2948+Calculator!$G$39&gt;Calculator!$G$39,Calculator!$G$39-(H2948+E2948+L2948+M2948-K2948),Calculator!$G$39),D2948),0)))</f>
        <v>0</v>
      </c>
    </row>
    <row r="2949" spans="1:14" ht="15.75" thickBot="1">
      <c r="A2949" s="33" t="str">
        <f ca="1">IF(C2949=Calculator!$H$27,"F",IF(Daily!D2949+Daily!H2949=0,IF(D2948+H2948&gt;0,"L",""),""))</f>
        <v/>
      </c>
      <c r="B2949" s="34">
        <v>2948</v>
      </c>
      <c r="C2949" s="19">
        <f t="shared" ca="1" si="185"/>
        <v>48878</v>
      </c>
      <c r="D2949" s="29">
        <f t="shared" ca="1" si="187"/>
        <v>0</v>
      </c>
      <c r="E2949" s="29">
        <f ca="1">IF(C2949&lt;Calculator!$D$26,0,IF(DAY($C2949)=1,IF(D2949-Calculator!$G$24&gt;0,Calculator!$G$24,D2949),0))</f>
        <v>0</v>
      </c>
      <c r="F2949" s="29">
        <f ca="1">IF(E2949&gt;0,D2949*Calculator!$G$22/12,0)</f>
        <v>0</v>
      </c>
      <c r="G2949" s="29">
        <f ca="1">IF(E2949&gt;0,(IFERROR(-PMT(Calculator!$G$22/12,Calculator!$G$23*12,Calculator!$G$20),0))-F2949,0)</f>
        <v>0</v>
      </c>
      <c r="H2949" s="29">
        <f t="shared" ca="1" si="188"/>
        <v>0</v>
      </c>
      <c r="I2949" s="29">
        <f t="shared" ca="1" si="186"/>
        <v>0</v>
      </c>
      <c r="J2949" s="30">
        <f>Calculator!$G$40</f>
        <v>6.5000000000000002E-2</v>
      </c>
      <c r="K2949" s="29">
        <f ca="1">IF(C2949&gt;=Calculator!$G$27,IF(DAY($C2949)=1,Calculator!$G$34/2,IF(DAY($C2949)=15,Calculator!$G$34/2,0)),0)</f>
        <v>0</v>
      </c>
      <c r="L2949" s="29">
        <f ca="1">IF(DAY($C2949)=28,IF(H2949=0,0,Calculator!$G$35),0)</f>
        <v>0</v>
      </c>
      <c r="M2949" s="29">
        <f ca="1">IF(I2949&gt;0,IF(DAY($C2949)=1,SUM(INDIRECT("I"&amp;(ROW(C2948)-DAY(C2948))):I2948),0),0)</f>
        <v>0</v>
      </c>
      <c r="N2949" s="29">
        <f ca="1">IF(C2949&lt;Calculator!$G$27,0,IF(C2949=Calculator!$G$27,Calculator!$G$39,IF(H2949-K2949&lt;=0,IF(D2949&gt;Calculator!$G$39,IF(H2949-K2949+E2949+L2949+M2949+Calculator!$G$39&gt;Calculator!$G$39,Calculator!$G$39-(H2949+E2949+L2949+M2949-K2949),Calculator!$G$39),D2949),0)))</f>
        <v>0</v>
      </c>
    </row>
    <row r="2950" spans="1:14" ht="15.75" thickBot="1">
      <c r="A2950" s="33" t="str">
        <f ca="1">IF(C2950=Calculator!$H$27,"F",IF(Daily!D2950+Daily!H2950=0,IF(D2949+H2949&gt;0,"L",""),""))</f>
        <v/>
      </c>
      <c r="B2950" s="34">
        <v>2949</v>
      </c>
      <c r="C2950" s="19">
        <f t="shared" ca="1" si="185"/>
        <v>48879</v>
      </c>
      <c r="D2950" s="29">
        <f t="shared" ca="1" si="187"/>
        <v>0</v>
      </c>
      <c r="E2950" s="29">
        <f ca="1">IF(C2950&lt;Calculator!$D$26,0,IF(DAY($C2950)=1,IF(D2950-Calculator!$G$24&gt;0,Calculator!$G$24,D2950),0))</f>
        <v>0</v>
      </c>
      <c r="F2950" s="29">
        <f ca="1">IF(E2950&gt;0,D2950*Calculator!$G$22/12,0)</f>
        <v>0</v>
      </c>
      <c r="G2950" s="29">
        <f ca="1">IF(E2950&gt;0,(IFERROR(-PMT(Calculator!$G$22/12,Calculator!$G$23*12,Calculator!$G$20),0))-F2950,0)</f>
        <v>0</v>
      </c>
      <c r="H2950" s="29">
        <f t="shared" ca="1" si="188"/>
        <v>0</v>
      </c>
      <c r="I2950" s="29">
        <f t="shared" ca="1" si="186"/>
        <v>0</v>
      </c>
      <c r="J2950" s="30">
        <f>Calculator!$G$40</f>
        <v>6.5000000000000002E-2</v>
      </c>
      <c r="K2950" s="29">
        <f ca="1">IF(C2950&gt;=Calculator!$G$27,IF(DAY($C2950)=1,Calculator!$G$34/2,IF(DAY($C2950)=15,Calculator!$G$34/2,0)),0)</f>
        <v>0</v>
      </c>
      <c r="L2950" s="29">
        <f ca="1">IF(DAY($C2950)=28,IF(H2950=0,0,Calculator!$G$35),0)</f>
        <v>0</v>
      </c>
      <c r="M2950" s="29">
        <f ca="1">IF(I2950&gt;0,IF(DAY($C2950)=1,SUM(INDIRECT("I"&amp;(ROW(C2949)-DAY(C2949))):I2949),0),0)</f>
        <v>0</v>
      </c>
      <c r="N2950" s="29">
        <f ca="1">IF(C2950&lt;Calculator!$G$27,0,IF(C2950=Calculator!$G$27,Calculator!$G$39,IF(H2950-K2950&lt;=0,IF(D2950&gt;Calculator!$G$39,IF(H2950-K2950+E2950+L2950+M2950+Calculator!$G$39&gt;Calculator!$G$39,Calculator!$G$39-(H2950+E2950+L2950+M2950-K2950),Calculator!$G$39),D2950),0)))</f>
        <v>0</v>
      </c>
    </row>
    <row r="2951" spans="1:14" ht="15.75" thickBot="1">
      <c r="A2951" s="33" t="str">
        <f ca="1">IF(C2951=Calculator!$H$27,"F",IF(Daily!D2951+Daily!H2951=0,IF(D2950+H2950&gt;0,"L",""),""))</f>
        <v/>
      </c>
      <c r="B2951" s="34">
        <v>2950</v>
      </c>
      <c r="C2951" s="19">
        <f t="shared" ca="1" si="185"/>
        <v>48880</v>
      </c>
      <c r="D2951" s="29">
        <f t="shared" ca="1" si="187"/>
        <v>0</v>
      </c>
      <c r="E2951" s="29">
        <f ca="1">IF(C2951&lt;Calculator!$D$26,0,IF(DAY($C2951)=1,IF(D2951-Calculator!$G$24&gt;0,Calculator!$G$24,D2951),0))</f>
        <v>0</v>
      </c>
      <c r="F2951" s="29">
        <f ca="1">IF(E2951&gt;0,D2951*Calculator!$G$22/12,0)</f>
        <v>0</v>
      </c>
      <c r="G2951" s="29">
        <f ca="1">IF(E2951&gt;0,(IFERROR(-PMT(Calculator!$G$22/12,Calculator!$G$23*12,Calculator!$G$20),0))-F2951,0)</f>
        <v>0</v>
      </c>
      <c r="H2951" s="29">
        <f t="shared" ca="1" si="188"/>
        <v>0</v>
      </c>
      <c r="I2951" s="29">
        <f t="shared" ca="1" si="186"/>
        <v>0</v>
      </c>
      <c r="J2951" s="30">
        <f>Calculator!$G$40</f>
        <v>6.5000000000000002E-2</v>
      </c>
      <c r="K2951" s="29">
        <f ca="1">IF(C2951&gt;=Calculator!$G$27,IF(DAY($C2951)=1,Calculator!$G$34/2,IF(DAY($C2951)=15,Calculator!$G$34/2,0)),0)</f>
        <v>0</v>
      </c>
      <c r="L2951" s="29">
        <f ca="1">IF(DAY($C2951)=28,IF(H2951=0,0,Calculator!$G$35),0)</f>
        <v>0</v>
      </c>
      <c r="M2951" s="29">
        <f ca="1">IF(I2951&gt;0,IF(DAY($C2951)=1,SUM(INDIRECT("I"&amp;(ROW(C2950)-DAY(C2950))):I2950),0),0)</f>
        <v>0</v>
      </c>
      <c r="N2951" s="29">
        <f ca="1">IF(C2951&lt;Calculator!$G$27,0,IF(C2951=Calculator!$G$27,Calculator!$G$39,IF(H2951-K2951&lt;=0,IF(D2951&gt;Calculator!$G$39,IF(H2951-K2951+E2951+L2951+M2951+Calculator!$G$39&gt;Calculator!$G$39,Calculator!$G$39-(H2951+E2951+L2951+M2951-K2951),Calculator!$G$39),D2951),0)))</f>
        <v>0</v>
      </c>
    </row>
    <row r="2952" spans="1:14" ht="15.75" thickBot="1">
      <c r="A2952" s="33" t="str">
        <f ca="1">IF(C2952=Calculator!$H$27,"F",IF(Daily!D2952+Daily!H2952=0,IF(D2951+H2951&gt;0,"L",""),""))</f>
        <v/>
      </c>
      <c r="B2952" s="34">
        <v>2951</v>
      </c>
      <c r="C2952" s="19">
        <f t="shared" ca="1" si="185"/>
        <v>48881</v>
      </c>
      <c r="D2952" s="29">
        <f t="shared" ca="1" si="187"/>
        <v>0</v>
      </c>
      <c r="E2952" s="29">
        <f ca="1">IF(C2952&lt;Calculator!$D$26,0,IF(DAY($C2952)=1,IF(D2952-Calculator!$G$24&gt;0,Calculator!$G$24,D2952),0))</f>
        <v>0</v>
      </c>
      <c r="F2952" s="29">
        <f ca="1">IF(E2952&gt;0,D2952*Calculator!$G$22/12,0)</f>
        <v>0</v>
      </c>
      <c r="G2952" s="29">
        <f ca="1">IF(E2952&gt;0,(IFERROR(-PMT(Calculator!$G$22/12,Calculator!$G$23*12,Calculator!$G$20),0))-F2952,0)</f>
        <v>0</v>
      </c>
      <c r="H2952" s="29">
        <f t="shared" ca="1" si="188"/>
        <v>0</v>
      </c>
      <c r="I2952" s="29">
        <f t="shared" ca="1" si="186"/>
        <v>0</v>
      </c>
      <c r="J2952" s="30">
        <f>Calculator!$G$40</f>
        <v>6.5000000000000002E-2</v>
      </c>
      <c r="K2952" s="29">
        <f ca="1">IF(C2952&gt;=Calculator!$G$27,IF(DAY($C2952)=1,Calculator!$G$34/2,IF(DAY($C2952)=15,Calculator!$G$34/2,0)),0)</f>
        <v>0</v>
      </c>
      <c r="L2952" s="29">
        <f ca="1">IF(DAY($C2952)=28,IF(H2952=0,0,Calculator!$G$35),0)</f>
        <v>0</v>
      </c>
      <c r="M2952" s="29">
        <f ca="1">IF(I2952&gt;0,IF(DAY($C2952)=1,SUM(INDIRECT("I"&amp;(ROW(C2951)-DAY(C2951))):I2951),0),0)</f>
        <v>0</v>
      </c>
      <c r="N2952" s="29">
        <f ca="1">IF(C2952&lt;Calculator!$G$27,0,IF(C2952=Calculator!$G$27,Calculator!$G$39,IF(H2952-K2952&lt;=0,IF(D2952&gt;Calculator!$G$39,IF(H2952-K2952+E2952+L2952+M2952+Calculator!$G$39&gt;Calculator!$G$39,Calculator!$G$39-(H2952+E2952+L2952+M2952-K2952),Calculator!$G$39),D2952),0)))</f>
        <v>0</v>
      </c>
    </row>
    <row r="2953" spans="1:14" ht="15.75" thickBot="1">
      <c r="A2953" s="33" t="str">
        <f ca="1">IF(C2953=Calculator!$H$27,"F",IF(Daily!D2953+Daily!H2953=0,IF(D2952+H2952&gt;0,"L",""),""))</f>
        <v/>
      </c>
      <c r="B2953" s="34">
        <v>2952</v>
      </c>
      <c r="C2953" s="19">
        <f t="shared" ca="1" si="185"/>
        <v>48882</v>
      </c>
      <c r="D2953" s="29">
        <f t="shared" ca="1" si="187"/>
        <v>0</v>
      </c>
      <c r="E2953" s="29">
        <f ca="1">IF(C2953&lt;Calculator!$D$26,0,IF(DAY($C2953)=1,IF(D2953-Calculator!$G$24&gt;0,Calculator!$G$24,D2953),0))</f>
        <v>0</v>
      </c>
      <c r="F2953" s="29">
        <f ca="1">IF(E2953&gt;0,D2953*Calculator!$G$22/12,0)</f>
        <v>0</v>
      </c>
      <c r="G2953" s="29">
        <f ca="1">IF(E2953&gt;0,(IFERROR(-PMT(Calculator!$G$22/12,Calculator!$G$23*12,Calculator!$G$20),0))-F2953,0)</f>
        <v>0</v>
      </c>
      <c r="H2953" s="29">
        <f t="shared" ca="1" si="188"/>
        <v>0</v>
      </c>
      <c r="I2953" s="29">
        <f t="shared" ca="1" si="186"/>
        <v>0</v>
      </c>
      <c r="J2953" s="30">
        <f>Calculator!$G$40</f>
        <v>6.5000000000000002E-2</v>
      </c>
      <c r="K2953" s="29">
        <f ca="1">IF(C2953&gt;=Calculator!$G$27,IF(DAY($C2953)=1,Calculator!$G$34/2,IF(DAY($C2953)=15,Calculator!$G$34/2,0)),0)</f>
        <v>0</v>
      </c>
      <c r="L2953" s="29">
        <f ca="1">IF(DAY($C2953)=28,IF(H2953=0,0,Calculator!$G$35),0)</f>
        <v>0</v>
      </c>
      <c r="M2953" s="29">
        <f ca="1">IF(I2953&gt;0,IF(DAY($C2953)=1,SUM(INDIRECT("I"&amp;(ROW(C2952)-DAY(C2952))):I2952),0),0)</f>
        <v>0</v>
      </c>
      <c r="N2953" s="29">
        <f ca="1">IF(C2953&lt;Calculator!$G$27,0,IF(C2953=Calculator!$G$27,Calculator!$G$39,IF(H2953-K2953&lt;=0,IF(D2953&gt;Calculator!$G$39,IF(H2953-K2953+E2953+L2953+M2953+Calculator!$G$39&gt;Calculator!$G$39,Calculator!$G$39-(H2953+E2953+L2953+M2953-K2953),Calculator!$G$39),D2953),0)))</f>
        <v>0</v>
      </c>
    </row>
    <row r="2954" spans="1:14" ht="15.75" thickBot="1">
      <c r="A2954" s="33" t="str">
        <f ca="1">IF(C2954=Calculator!$H$27,"F",IF(Daily!D2954+Daily!H2954=0,IF(D2953+H2953&gt;0,"L",""),""))</f>
        <v/>
      </c>
      <c r="B2954" s="34">
        <v>2953</v>
      </c>
      <c r="C2954" s="19">
        <f t="shared" ca="1" si="185"/>
        <v>48883</v>
      </c>
      <c r="D2954" s="29">
        <f t="shared" ca="1" si="187"/>
        <v>0</v>
      </c>
      <c r="E2954" s="29">
        <f ca="1">IF(C2954&lt;Calculator!$D$26,0,IF(DAY($C2954)=1,IF(D2954-Calculator!$G$24&gt;0,Calculator!$G$24,D2954),0))</f>
        <v>0</v>
      </c>
      <c r="F2954" s="29">
        <f ca="1">IF(E2954&gt;0,D2954*Calculator!$G$22/12,0)</f>
        <v>0</v>
      </c>
      <c r="G2954" s="29">
        <f ca="1">IF(E2954&gt;0,(IFERROR(-PMT(Calculator!$G$22/12,Calculator!$G$23*12,Calculator!$G$20),0))-F2954,0)</f>
        <v>0</v>
      </c>
      <c r="H2954" s="29">
        <f t="shared" ca="1" si="188"/>
        <v>0</v>
      </c>
      <c r="I2954" s="29">
        <f t="shared" ca="1" si="186"/>
        <v>0</v>
      </c>
      <c r="J2954" s="30">
        <f>Calculator!$G$40</f>
        <v>6.5000000000000002E-2</v>
      </c>
      <c r="K2954" s="29">
        <f ca="1">IF(C2954&gt;=Calculator!$G$27,IF(DAY($C2954)=1,Calculator!$G$34/2,IF(DAY($C2954)=15,Calculator!$G$34/2,0)),0)</f>
        <v>0</v>
      </c>
      <c r="L2954" s="29">
        <f ca="1">IF(DAY($C2954)=28,IF(H2954=0,0,Calculator!$G$35),0)</f>
        <v>0</v>
      </c>
      <c r="M2954" s="29">
        <f ca="1">IF(I2954&gt;0,IF(DAY($C2954)=1,SUM(INDIRECT("I"&amp;(ROW(C2953)-DAY(C2953))):I2953),0),0)</f>
        <v>0</v>
      </c>
      <c r="N2954" s="29">
        <f ca="1">IF(C2954&lt;Calculator!$G$27,0,IF(C2954=Calculator!$G$27,Calculator!$G$39,IF(H2954-K2954&lt;=0,IF(D2954&gt;Calculator!$G$39,IF(H2954-K2954+E2954+L2954+M2954+Calculator!$G$39&gt;Calculator!$G$39,Calculator!$G$39-(H2954+E2954+L2954+M2954-K2954),Calculator!$G$39),D2954),0)))</f>
        <v>0</v>
      </c>
    </row>
    <row r="2955" spans="1:14" ht="15.75" thickBot="1">
      <c r="A2955" s="33" t="str">
        <f ca="1">IF(C2955=Calculator!$H$27,"F",IF(Daily!D2955+Daily!H2955=0,IF(D2954+H2954&gt;0,"L",""),""))</f>
        <v/>
      </c>
      <c r="B2955" s="34">
        <v>2954</v>
      </c>
      <c r="C2955" s="19">
        <f t="shared" ca="1" si="185"/>
        <v>48884</v>
      </c>
      <c r="D2955" s="29">
        <f t="shared" ca="1" si="187"/>
        <v>0</v>
      </c>
      <c r="E2955" s="29">
        <f ca="1">IF(C2955&lt;Calculator!$D$26,0,IF(DAY($C2955)=1,IF(D2955-Calculator!$G$24&gt;0,Calculator!$G$24,D2955),0))</f>
        <v>0</v>
      </c>
      <c r="F2955" s="29">
        <f ca="1">IF(E2955&gt;0,D2955*Calculator!$G$22/12,0)</f>
        <v>0</v>
      </c>
      <c r="G2955" s="29">
        <f ca="1">IF(E2955&gt;0,(IFERROR(-PMT(Calculator!$G$22/12,Calculator!$G$23*12,Calculator!$G$20),0))-F2955,0)</f>
        <v>0</v>
      </c>
      <c r="H2955" s="29">
        <f t="shared" ca="1" si="188"/>
        <v>0</v>
      </c>
      <c r="I2955" s="29">
        <f t="shared" ca="1" si="186"/>
        <v>0</v>
      </c>
      <c r="J2955" s="30">
        <f>Calculator!$G$40</f>
        <v>6.5000000000000002E-2</v>
      </c>
      <c r="K2955" s="29">
        <f ca="1">IF(C2955&gt;=Calculator!$G$27,IF(DAY($C2955)=1,Calculator!$G$34/2,IF(DAY($C2955)=15,Calculator!$G$34/2,0)),0)</f>
        <v>4500</v>
      </c>
      <c r="L2955" s="29">
        <f ca="1">IF(DAY($C2955)=28,IF(H2955=0,0,Calculator!$G$35),0)</f>
        <v>0</v>
      </c>
      <c r="M2955" s="29">
        <f ca="1">IF(I2955&gt;0,IF(DAY($C2955)=1,SUM(INDIRECT("I"&amp;(ROW(C2954)-DAY(C2954))):I2954),0),0)</f>
        <v>0</v>
      </c>
      <c r="N2955" s="29">
        <f ca="1">IF(C2955&lt;Calculator!$G$27,0,IF(C2955=Calculator!$G$27,Calculator!$G$39,IF(H2955-K2955&lt;=0,IF(D2955&gt;Calculator!$G$39,IF(H2955-K2955+E2955+L2955+M2955+Calculator!$G$39&gt;Calculator!$G$39,Calculator!$G$39-(H2955+E2955+L2955+M2955-K2955),Calculator!$G$39),D2955),0)))</f>
        <v>0</v>
      </c>
    </row>
    <row r="2956" spans="1:14" ht="15.75" thickBot="1">
      <c r="A2956" s="33" t="str">
        <f ca="1">IF(C2956=Calculator!$H$27,"F",IF(Daily!D2956+Daily!H2956=0,IF(D2955+H2955&gt;0,"L",""),""))</f>
        <v/>
      </c>
      <c r="B2956" s="34">
        <v>2955</v>
      </c>
      <c r="C2956" s="19">
        <f t="shared" ca="1" si="185"/>
        <v>48885</v>
      </c>
      <c r="D2956" s="29">
        <f t="shared" ca="1" si="187"/>
        <v>0</v>
      </c>
      <c r="E2956" s="29">
        <f ca="1">IF(C2956&lt;Calculator!$D$26,0,IF(DAY($C2956)=1,IF(D2956-Calculator!$G$24&gt;0,Calculator!$G$24,D2956),0))</f>
        <v>0</v>
      </c>
      <c r="F2956" s="29">
        <f ca="1">IF(E2956&gt;0,D2956*Calculator!$G$22/12,0)</f>
        <v>0</v>
      </c>
      <c r="G2956" s="29">
        <f ca="1">IF(E2956&gt;0,(IFERROR(-PMT(Calculator!$G$22/12,Calculator!$G$23*12,Calculator!$G$20),0))-F2956,0)</f>
        <v>0</v>
      </c>
      <c r="H2956" s="29">
        <f t="shared" ca="1" si="188"/>
        <v>0</v>
      </c>
      <c r="I2956" s="29">
        <f t="shared" ca="1" si="186"/>
        <v>0</v>
      </c>
      <c r="J2956" s="30">
        <f>Calculator!$G$40</f>
        <v>6.5000000000000002E-2</v>
      </c>
      <c r="K2956" s="29">
        <f ca="1">IF(C2956&gt;=Calculator!$G$27,IF(DAY($C2956)=1,Calculator!$G$34/2,IF(DAY($C2956)=15,Calculator!$G$34/2,0)),0)</f>
        <v>0</v>
      </c>
      <c r="L2956" s="29">
        <f ca="1">IF(DAY($C2956)=28,IF(H2956=0,0,Calculator!$G$35),0)</f>
        <v>0</v>
      </c>
      <c r="M2956" s="29">
        <f ca="1">IF(I2956&gt;0,IF(DAY($C2956)=1,SUM(INDIRECT("I"&amp;(ROW(C2955)-DAY(C2955))):I2955),0),0)</f>
        <v>0</v>
      </c>
      <c r="N2956" s="29">
        <f ca="1">IF(C2956&lt;Calculator!$G$27,0,IF(C2956=Calculator!$G$27,Calculator!$G$39,IF(H2956-K2956&lt;=0,IF(D2956&gt;Calculator!$G$39,IF(H2956-K2956+E2956+L2956+M2956+Calculator!$G$39&gt;Calculator!$G$39,Calculator!$G$39-(H2956+E2956+L2956+M2956-K2956),Calculator!$G$39),D2956),0)))</f>
        <v>0</v>
      </c>
    </row>
    <row r="2957" spans="1:14" ht="15.75" thickBot="1">
      <c r="A2957" s="33" t="str">
        <f ca="1">IF(C2957=Calculator!$H$27,"F",IF(Daily!D2957+Daily!H2957=0,IF(D2956+H2956&gt;0,"L",""),""))</f>
        <v/>
      </c>
      <c r="B2957" s="34">
        <v>2956</v>
      </c>
      <c r="C2957" s="19">
        <f t="shared" ca="1" si="185"/>
        <v>48886</v>
      </c>
      <c r="D2957" s="29">
        <f t="shared" ca="1" si="187"/>
        <v>0</v>
      </c>
      <c r="E2957" s="29">
        <f ca="1">IF(C2957&lt;Calculator!$D$26,0,IF(DAY($C2957)=1,IF(D2957-Calculator!$G$24&gt;0,Calculator!$G$24,D2957),0))</f>
        <v>0</v>
      </c>
      <c r="F2957" s="29">
        <f ca="1">IF(E2957&gt;0,D2957*Calculator!$G$22/12,0)</f>
        <v>0</v>
      </c>
      <c r="G2957" s="29">
        <f ca="1">IF(E2957&gt;0,(IFERROR(-PMT(Calculator!$G$22/12,Calculator!$G$23*12,Calculator!$G$20),0))-F2957,0)</f>
        <v>0</v>
      </c>
      <c r="H2957" s="29">
        <f t="shared" ca="1" si="188"/>
        <v>0</v>
      </c>
      <c r="I2957" s="29">
        <f t="shared" ca="1" si="186"/>
        <v>0</v>
      </c>
      <c r="J2957" s="30">
        <f>Calculator!$G$40</f>
        <v>6.5000000000000002E-2</v>
      </c>
      <c r="K2957" s="29">
        <f ca="1">IF(C2957&gt;=Calculator!$G$27,IF(DAY($C2957)=1,Calculator!$G$34/2,IF(DAY($C2957)=15,Calculator!$G$34/2,0)),0)</f>
        <v>0</v>
      </c>
      <c r="L2957" s="29">
        <f ca="1">IF(DAY($C2957)=28,IF(H2957=0,0,Calculator!$G$35),0)</f>
        <v>0</v>
      </c>
      <c r="M2957" s="29">
        <f ca="1">IF(I2957&gt;0,IF(DAY($C2957)=1,SUM(INDIRECT("I"&amp;(ROW(C2956)-DAY(C2956))):I2956),0),0)</f>
        <v>0</v>
      </c>
      <c r="N2957" s="29">
        <f ca="1">IF(C2957&lt;Calculator!$G$27,0,IF(C2957=Calculator!$G$27,Calculator!$G$39,IF(H2957-K2957&lt;=0,IF(D2957&gt;Calculator!$G$39,IF(H2957-K2957+E2957+L2957+M2957+Calculator!$G$39&gt;Calculator!$G$39,Calculator!$G$39-(H2957+E2957+L2957+M2957-K2957),Calculator!$G$39),D2957),0)))</f>
        <v>0</v>
      </c>
    </row>
    <row r="2958" spans="1:14" ht="15.75" thickBot="1">
      <c r="A2958" s="33" t="str">
        <f ca="1">IF(C2958=Calculator!$H$27,"F",IF(Daily!D2958+Daily!H2958=0,IF(D2957+H2957&gt;0,"L",""),""))</f>
        <v/>
      </c>
      <c r="B2958" s="34">
        <v>2957</v>
      </c>
      <c r="C2958" s="19">
        <f t="shared" ca="1" si="185"/>
        <v>48887</v>
      </c>
      <c r="D2958" s="29">
        <f t="shared" ca="1" si="187"/>
        <v>0</v>
      </c>
      <c r="E2958" s="29">
        <f ca="1">IF(C2958&lt;Calculator!$D$26,0,IF(DAY($C2958)=1,IF(D2958-Calculator!$G$24&gt;0,Calculator!$G$24,D2958),0))</f>
        <v>0</v>
      </c>
      <c r="F2958" s="29">
        <f ca="1">IF(E2958&gt;0,D2958*Calculator!$G$22/12,0)</f>
        <v>0</v>
      </c>
      <c r="G2958" s="29">
        <f ca="1">IF(E2958&gt;0,(IFERROR(-PMT(Calculator!$G$22/12,Calculator!$G$23*12,Calculator!$G$20),0))-F2958,0)</f>
        <v>0</v>
      </c>
      <c r="H2958" s="29">
        <f t="shared" ca="1" si="188"/>
        <v>0</v>
      </c>
      <c r="I2958" s="29">
        <f t="shared" ca="1" si="186"/>
        <v>0</v>
      </c>
      <c r="J2958" s="30">
        <f>Calculator!$G$40</f>
        <v>6.5000000000000002E-2</v>
      </c>
      <c r="K2958" s="29">
        <f ca="1">IF(C2958&gt;=Calculator!$G$27,IF(DAY($C2958)=1,Calculator!$G$34/2,IF(DAY($C2958)=15,Calculator!$G$34/2,0)),0)</f>
        <v>0</v>
      </c>
      <c r="L2958" s="29">
        <f ca="1">IF(DAY($C2958)=28,IF(H2958=0,0,Calculator!$G$35),0)</f>
        <v>0</v>
      </c>
      <c r="M2958" s="29">
        <f ca="1">IF(I2958&gt;0,IF(DAY($C2958)=1,SUM(INDIRECT("I"&amp;(ROW(C2957)-DAY(C2957))):I2957),0),0)</f>
        <v>0</v>
      </c>
      <c r="N2958" s="29">
        <f ca="1">IF(C2958&lt;Calculator!$G$27,0,IF(C2958=Calculator!$G$27,Calculator!$G$39,IF(H2958-K2958&lt;=0,IF(D2958&gt;Calculator!$G$39,IF(H2958-K2958+E2958+L2958+M2958+Calculator!$G$39&gt;Calculator!$G$39,Calculator!$G$39-(H2958+E2958+L2958+M2958-K2958),Calculator!$G$39),D2958),0)))</f>
        <v>0</v>
      </c>
    </row>
    <row r="2959" spans="1:14" ht="15.75" thickBot="1">
      <c r="A2959" s="33" t="str">
        <f ca="1">IF(C2959=Calculator!$H$27,"F",IF(Daily!D2959+Daily!H2959=0,IF(D2958+H2958&gt;0,"L",""),""))</f>
        <v/>
      </c>
      <c r="B2959" s="34">
        <v>2958</v>
      </c>
      <c r="C2959" s="19">
        <f t="shared" ca="1" si="185"/>
        <v>48888</v>
      </c>
      <c r="D2959" s="29">
        <f t="shared" ca="1" si="187"/>
        <v>0</v>
      </c>
      <c r="E2959" s="29">
        <f ca="1">IF(C2959&lt;Calculator!$D$26,0,IF(DAY($C2959)=1,IF(D2959-Calculator!$G$24&gt;0,Calculator!$G$24,D2959),0))</f>
        <v>0</v>
      </c>
      <c r="F2959" s="29">
        <f ca="1">IF(E2959&gt;0,D2959*Calculator!$G$22/12,0)</f>
        <v>0</v>
      </c>
      <c r="G2959" s="29">
        <f ca="1">IF(E2959&gt;0,(IFERROR(-PMT(Calculator!$G$22/12,Calculator!$G$23*12,Calculator!$G$20),0))-F2959,0)</f>
        <v>0</v>
      </c>
      <c r="H2959" s="29">
        <f t="shared" ca="1" si="188"/>
        <v>0</v>
      </c>
      <c r="I2959" s="29">
        <f t="shared" ca="1" si="186"/>
        <v>0</v>
      </c>
      <c r="J2959" s="30">
        <f>Calculator!$G$40</f>
        <v>6.5000000000000002E-2</v>
      </c>
      <c r="K2959" s="29">
        <f ca="1">IF(C2959&gt;=Calculator!$G$27,IF(DAY($C2959)=1,Calculator!$G$34/2,IF(DAY($C2959)=15,Calculator!$G$34/2,0)),0)</f>
        <v>0</v>
      </c>
      <c r="L2959" s="29">
        <f ca="1">IF(DAY($C2959)=28,IF(H2959=0,0,Calculator!$G$35),0)</f>
        <v>0</v>
      </c>
      <c r="M2959" s="29">
        <f ca="1">IF(I2959&gt;0,IF(DAY($C2959)=1,SUM(INDIRECT("I"&amp;(ROW(C2958)-DAY(C2958))):I2958),0),0)</f>
        <v>0</v>
      </c>
      <c r="N2959" s="29">
        <f ca="1">IF(C2959&lt;Calculator!$G$27,0,IF(C2959=Calculator!$G$27,Calculator!$G$39,IF(H2959-K2959&lt;=0,IF(D2959&gt;Calculator!$G$39,IF(H2959-K2959+E2959+L2959+M2959+Calculator!$G$39&gt;Calculator!$G$39,Calculator!$G$39-(H2959+E2959+L2959+M2959-K2959),Calculator!$G$39),D2959),0)))</f>
        <v>0</v>
      </c>
    </row>
    <row r="2960" spans="1:14" ht="15.75" thickBot="1">
      <c r="A2960" s="33" t="str">
        <f ca="1">IF(C2960=Calculator!$H$27,"F",IF(Daily!D2960+Daily!H2960=0,IF(D2959+H2959&gt;0,"L",""),""))</f>
        <v/>
      </c>
      <c r="B2960" s="34">
        <v>2959</v>
      </c>
      <c r="C2960" s="19">
        <f t="shared" ca="1" si="185"/>
        <v>48889</v>
      </c>
      <c r="D2960" s="29">
        <f t="shared" ca="1" si="187"/>
        <v>0</v>
      </c>
      <c r="E2960" s="29">
        <f ca="1">IF(C2960&lt;Calculator!$D$26,0,IF(DAY($C2960)=1,IF(D2960-Calculator!$G$24&gt;0,Calculator!$G$24,D2960),0))</f>
        <v>0</v>
      </c>
      <c r="F2960" s="29">
        <f ca="1">IF(E2960&gt;0,D2960*Calculator!$G$22/12,0)</f>
        <v>0</v>
      </c>
      <c r="G2960" s="29">
        <f ca="1">IF(E2960&gt;0,(IFERROR(-PMT(Calculator!$G$22/12,Calculator!$G$23*12,Calculator!$G$20),0))-F2960,0)</f>
        <v>0</v>
      </c>
      <c r="H2960" s="29">
        <f t="shared" ca="1" si="188"/>
        <v>0</v>
      </c>
      <c r="I2960" s="29">
        <f t="shared" ca="1" si="186"/>
        <v>0</v>
      </c>
      <c r="J2960" s="30">
        <f>Calculator!$G$40</f>
        <v>6.5000000000000002E-2</v>
      </c>
      <c r="K2960" s="29">
        <f ca="1">IF(C2960&gt;=Calculator!$G$27,IF(DAY($C2960)=1,Calculator!$G$34/2,IF(DAY($C2960)=15,Calculator!$G$34/2,0)),0)</f>
        <v>0</v>
      </c>
      <c r="L2960" s="29">
        <f ca="1">IF(DAY($C2960)=28,IF(H2960=0,0,Calculator!$G$35),0)</f>
        <v>0</v>
      </c>
      <c r="M2960" s="29">
        <f ca="1">IF(I2960&gt;0,IF(DAY($C2960)=1,SUM(INDIRECT("I"&amp;(ROW(C2959)-DAY(C2959))):I2959),0),0)</f>
        <v>0</v>
      </c>
      <c r="N2960" s="29">
        <f ca="1">IF(C2960&lt;Calculator!$G$27,0,IF(C2960=Calculator!$G$27,Calculator!$G$39,IF(H2960-K2960&lt;=0,IF(D2960&gt;Calculator!$G$39,IF(H2960-K2960+E2960+L2960+M2960+Calculator!$G$39&gt;Calculator!$G$39,Calculator!$G$39-(H2960+E2960+L2960+M2960-K2960),Calculator!$G$39),D2960),0)))</f>
        <v>0</v>
      </c>
    </row>
    <row r="2961" spans="1:14" ht="15.75" thickBot="1">
      <c r="A2961" s="33" t="str">
        <f ca="1">IF(C2961=Calculator!$H$27,"F",IF(Daily!D2961+Daily!H2961=0,IF(D2960+H2960&gt;0,"L",""),""))</f>
        <v/>
      </c>
      <c r="B2961" s="34">
        <v>2960</v>
      </c>
      <c r="C2961" s="19">
        <f t="shared" ca="1" si="185"/>
        <v>48890</v>
      </c>
      <c r="D2961" s="29">
        <f t="shared" ca="1" si="187"/>
        <v>0</v>
      </c>
      <c r="E2961" s="29">
        <f ca="1">IF(C2961&lt;Calculator!$D$26,0,IF(DAY($C2961)=1,IF(D2961-Calculator!$G$24&gt;0,Calculator!$G$24,D2961),0))</f>
        <v>0</v>
      </c>
      <c r="F2961" s="29">
        <f ca="1">IF(E2961&gt;0,D2961*Calculator!$G$22/12,0)</f>
        <v>0</v>
      </c>
      <c r="G2961" s="29">
        <f ca="1">IF(E2961&gt;0,(IFERROR(-PMT(Calculator!$G$22/12,Calculator!$G$23*12,Calculator!$G$20),0))-F2961,0)</f>
        <v>0</v>
      </c>
      <c r="H2961" s="29">
        <f t="shared" ca="1" si="188"/>
        <v>0</v>
      </c>
      <c r="I2961" s="29">
        <f t="shared" ca="1" si="186"/>
        <v>0</v>
      </c>
      <c r="J2961" s="30">
        <f>Calculator!$G$40</f>
        <v>6.5000000000000002E-2</v>
      </c>
      <c r="K2961" s="29">
        <f ca="1">IF(C2961&gt;=Calculator!$G$27,IF(DAY($C2961)=1,Calculator!$G$34/2,IF(DAY($C2961)=15,Calculator!$G$34/2,0)),0)</f>
        <v>0</v>
      </c>
      <c r="L2961" s="29">
        <f ca="1">IF(DAY($C2961)=28,IF(H2961=0,0,Calculator!$G$35),0)</f>
        <v>0</v>
      </c>
      <c r="M2961" s="29">
        <f ca="1">IF(I2961&gt;0,IF(DAY($C2961)=1,SUM(INDIRECT("I"&amp;(ROW(C2960)-DAY(C2960))):I2960),0),0)</f>
        <v>0</v>
      </c>
      <c r="N2961" s="29">
        <f ca="1">IF(C2961&lt;Calculator!$G$27,0,IF(C2961=Calculator!$G$27,Calculator!$G$39,IF(H2961-K2961&lt;=0,IF(D2961&gt;Calculator!$G$39,IF(H2961-K2961+E2961+L2961+M2961+Calculator!$G$39&gt;Calculator!$G$39,Calculator!$G$39-(H2961+E2961+L2961+M2961-K2961),Calculator!$G$39),D2961),0)))</f>
        <v>0</v>
      </c>
    </row>
    <row r="2962" spans="1:14" ht="15.75" thickBot="1">
      <c r="A2962" s="33" t="str">
        <f ca="1">IF(C2962=Calculator!$H$27,"F",IF(Daily!D2962+Daily!H2962=0,IF(D2961+H2961&gt;0,"L",""),""))</f>
        <v/>
      </c>
      <c r="B2962" s="34">
        <v>2961</v>
      </c>
      <c r="C2962" s="19">
        <f t="shared" ca="1" si="185"/>
        <v>48891</v>
      </c>
      <c r="D2962" s="29">
        <f t="shared" ca="1" si="187"/>
        <v>0</v>
      </c>
      <c r="E2962" s="29">
        <f ca="1">IF(C2962&lt;Calculator!$D$26,0,IF(DAY($C2962)=1,IF(D2962-Calculator!$G$24&gt;0,Calculator!$G$24,D2962),0))</f>
        <v>0</v>
      </c>
      <c r="F2962" s="29">
        <f ca="1">IF(E2962&gt;0,D2962*Calculator!$G$22/12,0)</f>
        <v>0</v>
      </c>
      <c r="G2962" s="29">
        <f ca="1">IF(E2962&gt;0,(IFERROR(-PMT(Calculator!$G$22/12,Calculator!$G$23*12,Calculator!$G$20),0))-F2962,0)</f>
        <v>0</v>
      </c>
      <c r="H2962" s="29">
        <f t="shared" ca="1" si="188"/>
        <v>0</v>
      </c>
      <c r="I2962" s="29">
        <f t="shared" ca="1" si="186"/>
        <v>0</v>
      </c>
      <c r="J2962" s="30">
        <f>Calculator!$G$40</f>
        <v>6.5000000000000002E-2</v>
      </c>
      <c r="K2962" s="29">
        <f ca="1">IF(C2962&gt;=Calculator!$G$27,IF(DAY($C2962)=1,Calculator!$G$34/2,IF(DAY($C2962)=15,Calculator!$G$34/2,0)),0)</f>
        <v>0</v>
      </c>
      <c r="L2962" s="29">
        <f ca="1">IF(DAY($C2962)=28,IF(H2962=0,0,Calculator!$G$35),0)</f>
        <v>0</v>
      </c>
      <c r="M2962" s="29">
        <f ca="1">IF(I2962&gt;0,IF(DAY($C2962)=1,SUM(INDIRECT("I"&amp;(ROW(C2961)-DAY(C2961))):I2961),0),0)</f>
        <v>0</v>
      </c>
      <c r="N2962" s="29">
        <f ca="1">IF(C2962&lt;Calculator!$G$27,0,IF(C2962=Calculator!$G$27,Calculator!$G$39,IF(H2962-K2962&lt;=0,IF(D2962&gt;Calculator!$G$39,IF(H2962-K2962+E2962+L2962+M2962+Calculator!$G$39&gt;Calculator!$G$39,Calculator!$G$39-(H2962+E2962+L2962+M2962-K2962),Calculator!$G$39),D2962),0)))</f>
        <v>0</v>
      </c>
    </row>
    <row r="2963" spans="1:14" ht="15.75" thickBot="1">
      <c r="A2963" s="33" t="str">
        <f ca="1">IF(C2963=Calculator!$H$27,"F",IF(Daily!D2963+Daily!H2963=0,IF(D2962+H2962&gt;0,"L",""),""))</f>
        <v/>
      </c>
      <c r="B2963" s="34">
        <v>2962</v>
      </c>
      <c r="C2963" s="19">
        <f t="shared" ca="1" si="185"/>
        <v>48892</v>
      </c>
      <c r="D2963" s="29">
        <f t="shared" ca="1" si="187"/>
        <v>0</v>
      </c>
      <c r="E2963" s="29">
        <f ca="1">IF(C2963&lt;Calculator!$D$26,0,IF(DAY($C2963)=1,IF(D2963-Calculator!$G$24&gt;0,Calculator!$G$24,D2963),0))</f>
        <v>0</v>
      </c>
      <c r="F2963" s="29">
        <f ca="1">IF(E2963&gt;0,D2963*Calculator!$G$22/12,0)</f>
        <v>0</v>
      </c>
      <c r="G2963" s="29">
        <f ca="1">IF(E2963&gt;0,(IFERROR(-PMT(Calculator!$G$22/12,Calculator!$G$23*12,Calculator!$G$20),0))-F2963,0)</f>
        <v>0</v>
      </c>
      <c r="H2963" s="29">
        <f t="shared" ca="1" si="188"/>
        <v>0</v>
      </c>
      <c r="I2963" s="29">
        <f t="shared" ca="1" si="186"/>
        <v>0</v>
      </c>
      <c r="J2963" s="30">
        <f>Calculator!$G$40</f>
        <v>6.5000000000000002E-2</v>
      </c>
      <c r="K2963" s="29">
        <f ca="1">IF(C2963&gt;=Calculator!$G$27,IF(DAY($C2963)=1,Calculator!$G$34/2,IF(DAY($C2963)=15,Calculator!$G$34/2,0)),0)</f>
        <v>0</v>
      </c>
      <c r="L2963" s="29">
        <f ca="1">IF(DAY($C2963)=28,IF(H2963=0,0,Calculator!$G$35),0)</f>
        <v>0</v>
      </c>
      <c r="M2963" s="29">
        <f ca="1">IF(I2963&gt;0,IF(DAY($C2963)=1,SUM(INDIRECT("I"&amp;(ROW(C2962)-DAY(C2962))):I2962),0),0)</f>
        <v>0</v>
      </c>
      <c r="N2963" s="29">
        <f ca="1">IF(C2963&lt;Calculator!$G$27,0,IF(C2963=Calculator!$G$27,Calculator!$G$39,IF(H2963-K2963&lt;=0,IF(D2963&gt;Calculator!$G$39,IF(H2963-K2963+E2963+L2963+M2963+Calculator!$G$39&gt;Calculator!$G$39,Calculator!$G$39-(H2963+E2963+L2963+M2963-K2963),Calculator!$G$39),D2963),0)))</f>
        <v>0</v>
      </c>
    </row>
    <row r="2964" spans="1:14" ht="15.75" thickBot="1">
      <c r="A2964" s="33" t="str">
        <f ca="1">IF(C2964=Calculator!$H$27,"F",IF(Daily!D2964+Daily!H2964=0,IF(D2963+H2963&gt;0,"L",""),""))</f>
        <v/>
      </c>
      <c r="B2964" s="34">
        <v>2963</v>
      </c>
      <c r="C2964" s="19">
        <f t="shared" ca="1" si="185"/>
        <v>48893</v>
      </c>
      <c r="D2964" s="29">
        <f t="shared" ca="1" si="187"/>
        <v>0</v>
      </c>
      <c r="E2964" s="29">
        <f ca="1">IF(C2964&lt;Calculator!$D$26,0,IF(DAY($C2964)=1,IF(D2964-Calculator!$G$24&gt;0,Calculator!$G$24,D2964),0))</f>
        <v>0</v>
      </c>
      <c r="F2964" s="29">
        <f ca="1">IF(E2964&gt;0,D2964*Calculator!$G$22/12,0)</f>
        <v>0</v>
      </c>
      <c r="G2964" s="29">
        <f ca="1">IF(E2964&gt;0,(IFERROR(-PMT(Calculator!$G$22/12,Calculator!$G$23*12,Calculator!$G$20),0))-F2964,0)</f>
        <v>0</v>
      </c>
      <c r="H2964" s="29">
        <f t="shared" ca="1" si="188"/>
        <v>0</v>
      </c>
      <c r="I2964" s="29">
        <f t="shared" ca="1" si="186"/>
        <v>0</v>
      </c>
      <c r="J2964" s="30">
        <f>Calculator!$G$40</f>
        <v>6.5000000000000002E-2</v>
      </c>
      <c r="K2964" s="29">
        <f ca="1">IF(C2964&gt;=Calculator!$G$27,IF(DAY($C2964)=1,Calculator!$G$34/2,IF(DAY($C2964)=15,Calculator!$G$34/2,0)),0)</f>
        <v>0</v>
      </c>
      <c r="L2964" s="29">
        <f ca="1">IF(DAY($C2964)=28,IF(H2964=0,0,Calculator!$G$35),0)</f>
        <v>0</v>
      </c>
      <c r="M2964" s="29">
        <f ca="1">IF(I2964&gt;0,IF(DAY($C2964)=1,SUM(INDIRECT("I"&amp;(ROW(C2963)-DAY(C2963))):I2963),0),0)</f>
        <v>0</v>
      </c>
      <c r="N2964" s="29">
        <f ca="1">IF(C2964&lt;Calculator!$G$27,0,IF(C2964=Calculator!$G$27,Calculator!$G$39,IF(H2964-K2964&lt;=0,IF(D2964&gt;Calculator!$G$39,IF(H2964-K2964+E2964+L2964+M2964+Calculator!$G$39&gt;Calculator!$G$39,Calculator!$G$39-(H2964+E2964+L2964+M2964-K2964),Calculator!$G$39),D2964),0)))</f>
        <v>0</v>
      </c>
    </row>
    <row r="2965" spans="1:14" ht="15.75" thickBot="1">
      <c r="A2965" s="33" t="str">
        <f ca="1">IF(C2965=Calculator!$H$27,"F",IF(Daily!D2965+Daily!H2965=0,IF(D2964+H2964&gt;0,"L",""),""))</f>
        <v/>
      </c>
      <c r="B2965" s="34">
        <v>2964</v>
      </c>
      <c r="C2965" s="19">
        <f t="shared" ca="1" si="185"/>
        <v>48894</v>
      </c>
      <c r="D2965" s="29">
        <f t="shared" ca="1" si="187"/>
        <v>0</v>
      </c>
      <c r="E2965" s="29">
        <f ca="1">IF(C2965&lt;Calculator!$D$26,0,IF(DAY($C2965)=1,IF(D2965-Calculator!$G$24&gt;0,Calculator!$G$24,D2965),0))</f>
        <v>0</v>
      </c>
      <c r="F2965" s="29">
        <f ca="1">IF(E2965&gt;0,D2965*Calculator!$G$22/12,0)</f>
        <v>0</v>
      </c>
      <c r="G2965" s="29">
        <f ca="1">IF(E2965&gt;0,(IFERROR(-PMT(Calculator!$G$22/12,Calculator!$G$23*12,Calculator!$G$20),0))-F2965,0)</f>
        <v>0</v>
      </c>
      <c r="H2965" s="29">
        <f t="shared" ca="1" si="188"/>
        <v>0</v>
      </c>
      <c r="I2965" s="29">
        <f t="shared" ca="1" si="186"/>
        <v>0</v>
      </c>
      <c r="J2965" s="30">
        <f>Calculator!$G$40</f>
        <v>6.5000000000000002E-2</v>
      </c>
      <c r="K2965" s="29">
        <f ca="1">IF(C2965&gt;=Calculator!$G$27,IF(DAY($C2965)=1,Calculator!$G$34/2,IF(DAY($C2965)=15,Calculator!$G$34/2,0)),0)</f>
        <v>0</v>
      </c>
      <c r="L2965" s="29">
        <f ca="1">IF(DAY($C2965)=28,IF(H2965=0,0,Calculator!$G$35),0)</f>
        <v>0</v>
      </c>
      <c r="M2965" s="29">
        <f ca="1">IF(I2965&gt;0,IF(DAY($C2965)=1,SUM(INDIRECT("I"&amp;(ROW(C2964)-DAY(C2964))):I2964),0),0)</f>
        <v>0</v>
      </c>
      <c r="N2965" s="29">
        <f ca="1">IF(C2965&lt;Calculator!$G$27,0,IF(C2965=Calculator!$G$27,Calculator!$G$39,IF(H2965-K2965&lt;=0,IF(D2965&gt;Calculator!$G$39,IF(H2965-K2965+E2965+L2965+M2965+Calculator!$G$39&gt;Calculator!$G$39,Calculator!$G$39-(H2965+E2965+L2965+M2965-K2965),Calculator!$G$39),D2965),0)))</f>
        <v>0</v>
      </c>
    </row>
    <row r="2966" spans="1:14" ht="15.75" thickBot="1">
      <c r="A2966" s="33" t="str">
        <f ca="1">IF(C2966=Calculator!$H$27,"F",IF(Daily!D2966+Daily!H2966=0,IF(D2965+H2965&gt;0,"L",""),""))</f>
        <v/>
      </c>
      <c r="B2966" s="34">
        <v>2965</v>
      </c>
      <c r="C2966" s="19">
        <f t="shared" ca="1" si="185"/>
        <v>48895</v>
      </c>
      <c r="D2966" s="29">
        <f t="shared" ca="1" si="187"/>
        <v>0</v>
      </c>
      <c r="E2966" s="29">
        <f ca="1">IF(C2966&lt;Calculator!$D$26,0,IF(DAY($C2966)=1,IF(D2966-Calculator!$G$24&gt;0,Calculator!$G$24,D2966),0))</f>
        <v>0</v>
      </c>
      <c r="F2966" s="29">
        <f ca="1">IF(E2966&gt;0,D2966*Calculator!$G$22/12,0)</f>
        <v>0</v>
      </c>
      <c r="G2966" s="29">
        <f ca="1">IF(E2966&gt;0,(IFERROR(-PMT(Calculator!$G$22/12,Calculator!$G$23*12,Calculator!$G$20),0))-F2966,0)</f>
        <v>0</v>
      </c>
      <c r="H2966" s="29">
        <f t="shared" ca="1" si="188"/>
        <v>0</v>
      </c>
      <c r="I2966" s="29">
        <f t="shared" ca="1" si="186"/>
        <v>0</v>
      </c>
      <c r="J2966" s="30">
        <f>Calculator!$G$40</f>
        <v>6.5000000000000002E-2</v>
      </c>
      <c r="K2966" s="29">
        <f ca="1">IF(C2966&gt;=Calculator!$G$27,IF(DAY($C2966)=1,Calculator!$G$34/2,IF(DAY($C2966)=15,Calculator!$G$34/2,0)),0)</f>
        <v>0</v>
      </c>
      <c r="L2966" s="29">
        <f ca="1">IF(DAY($C2966)=28,IF(H2966=0,0,Calculator!$G$35),0)</f>
        <v>0</v>
      </c>
      <c r="M2966" s="29">
        <f ca="1">IF(I2966&gt;0,IF(DAY($C2966)=1,SUM(INDIRECT("I"&amp;(ROW(C2965)-DAY(C2965))):I2965),0),0)</f>
        <v>0</v>
      </c>
      <c r="N2966" s="29">
        <f ca="1">IF(C2966&lt;Calculator!$G$27,0,IF(C2966=Calculator!$G$27,Calculator!$G$39,IF(H2966-K2966&lt;=0,IF(D2966&gt;Calculator!$G$39,IF(H2966-K2966+E2966+L2966+M2966+Calculator!$G$39&gt;Calculator!$G$39,Calculator!$G$39-(H2966+E2966+L2966+M2966-K2966),Calculator!$G$39),D2966),0)))</f>
        <v>0</v>
      </c>
    </row>
    <row r="2967" spans="1:14" ht="15.75" thickBot="1">
      <c r="A2967" s="33" t="str">
        <f ca="1">IF(C2967=Calculator!$H$27,"F",IF(Daily!D2967+Daily!H2967=0,IF(D2966+H2966&gt;0,"L",""),""))</f>
        <v/>
      </c>
      <c r="B2967" s="34">
        <v>2966</v>
      </c>
      <c r="C2967" s="19">
        <f t="shared" ca="1" si="185"/>
        <v>48896</v>
      </c>
      <c r="D2967" s="29">
        <f t="shared" ca="1" si="187"/>
        <v>0</v>
      </c>
      <c r="E2967" s="29">
        <f ca="1">IF(C2967&lt;Calculator!$D$26,0,IF(DAY($C2967)=1,IF(D2967-Calculator!$G$24&gt;0,Calculator!$G$24,D2967),0))</f>
        <v>0</v>
      </c>
      <c r="F2967" s="29">
        <f ca="1">IF(E2967&gt;0,D2967*Calculator!$G$22/12,0)</f>
        <v>0</v>
      </c>
      <c r="G2967" s="29">
        <f ca="1">IF(E2967&gt;0,(IFERROR(-PMT(Calculator!$G$22/12,Calculator!$G$23*12,Calculator!$G$20),0))-F2967,0)</f>
        <v>0</v>
      </c>
      <c r="H2967" s="29">
        <f t="shared" ca="1" si="188"/>
        <v>0</v>
      </c>
      <c r="I2967" s="29">
        <f t="shared" ca="1" si="186"/>
        <v>0</v>
      </c>
      <c r="J2967" s="30">
        <f>Calculator!$G$40</f>
        <v>6.5000000000000002E-2</v>
      </c>
      <c r="K2967" s="29">
        <f ca="1">IF(C2967&gt;=Calculator!$G$27,IF(DAY($C2967)=1,Calculator!$G$34/2,IF(DAY($C2967)=15,Calculator!$G$34/2,0)),0)</f>
        <v>0</v>
      </c>
      <c r="L2967" s="29">
        <f ca="1">IF(DAY($C2967)=28,IF(H2967=0,0,Calculator!$G$35),0)</f>
        <v>0</v>
      </c>
      <c r="M2967" s="29">
        <f ca="1">IF(I2967&gt;0,IF(DAY($C2967)=1,SUM(INDIRECT("I"&amp;(ROW(C2966)-DAY(C2966))):I2966),0),0)</f>
        <v>0</v>
      </c>
      <c r="N2967" s="29">
        <f ca="1">IF(C2967&lt;Calculator!$G$27,0,IF(C2967=Calculator!$G$27,Calculator!$G$39,IF(H2967-K2967&lt;=0,IF(D2967&gt;Calculator!$G$39,IF(H2967-K2967+E2967+L2967+M2967+Calculator!$G$39&gt;Calculator!$G$39,Calculator!$G$39-(H2967+E2967+L2967+M2967-K2967),Calculator!$G$39),D2967),0)))</f>
        <v>0</v>
      </c>
    </row>
    <row r="2968" spans="1:14" ht="15.75" thickBot="1">
      <c r="A2968" s="33" t="str">
        <f ca="1">IF(C2968=Calculator!$H$27,"F",IF(Daily!D2968+Daily!H2968=0,IF(D2967+H2967&gt;0,"L",""),""))</f>
        <v/>
      </c>
      <c r="B2968" s="34">
        <v>2967</v>
      </c>
      <c r="C2968" s="19">
        <f t="shared" ca="1" si="185"/>
        <v>48897</v>
      </c>
      <c r="D2968" s="29">
        <f t="shared" ca="1" si="187"/>
        <v>0</v>
      </c>
      <c r="E2968" s="29">
        <f ca="1">IF(C2968&lt;Calculator!$D$26,0,IF(DAY($C2968)=1,IF(D2968-Calculator!$G$24&gt;0,Calculator!$G$24,D2968),0))</f>
        <v>0</v>
      </c>
      <c r="F2968" s="29">
        <f ca="1">IF(E2968&gt;0,D2968*Calculator!$G$22/12,0)</f>
        <v>0</v>
      </c>
      <c r="G2968" s="29">
        <f ca="1">IF(E2968&gt;0,(IFERROR(-PMT(Calculator!$G$22/12,Calculator!$G$23*12,Calculator!$G$20),0))-F2968,0)</f>
        <v>0</v>
      </c>
      <c r="H2968" s="29">
        <f t="shared" ca="1" si="188"/>
        <v>0</v>
      </c>
      <c r="I2968" s="29">
        <f t="shared" ca="1" si="186"/>
        <v>0</v>
      </c>
      <c r="J2968" s="30">
        <f>Calculator!$G$40</f>
        <v>6.5000000000000002E-2</v>
      </c>
      <c r="K2968" s="29">
        <f ca="1">IF(C2968&gt;=Calculator!$G$27,IF(DAY($C2968)=1,Calculator!$G$34/2,IF(DAY($C2968)=15,Calculator!$G$34/2,0)),0)</f>
        <v>0</v>
      </c>
      <c r="L2968" s="29">
        <f ca="1">IF(DAY($C2968)=28,IF(H2968=0,0,Calculator!$G$35),0)</f>
        <v>0</v>
      </c>
      <c r="M2968" s="29">
        <f ca="1">IF(I2968&gt;0,IF(DAY($C2968)=1,SUM(INDIRECT("I"&amp;(ROW(C2967)-DAY(C2967))):I2967),0),0)</f>
        <v>0</v>
      </c>
      <c r="N2968" s="29">
        <f ca="1">IF(C2968&lt;Calculator!$G$27,0,IF(C2968=Calculator!$G$27,Calculator!$G$39,IF(H2968-K2968&lt;=0,IF(D2968&gt;Calculator!$G$39,IF(H2968-K2968+E2968+L2968+M2968+Calculator!$G$39&gt;Calculator!$G$39,Calculator!$G$39-(H2968+E2968+L2968+M2968-K2968),Calculator!$G$39),D2968),0)))</f>
        <v>0</v>
      </c>
    </row>
    <row r="2969" spans="1:14" ht="15.75" thickBot="1">
      <c r="A2969" s="33" t="str">
        <f ca="1">IF(C2969=Calculator!$H$27,"F",IF(Daily!D2969+Daily!H2969=0,IF(D2968+H2968&gt;0,"L",""),""))</f>
        <v/>
      </c>
      <c r="B2969" s="34">
        <v>2968</v>
      </c>
      <c r="C2969" s="19">
        <f t="shared" ca="1" si="185"/>
        <v>48898</v>
      </c>
      <c r="D2969" s="29">
        <f t="shared" ca="1" si="187"/>
        <v>0</v>
      </c>
      <c r="E2969" s="29">
        <f ca="1">IF(C2969&lt;Calculator!$D$26,0,IF(DAY($C2969)=1,IF(D2969-Calculator!$G$24&gt;0,Calculator!$G$24,D2969),0))</f>
        <v>0</v>
      </c>
      <c r="F2969" s="29">
        <f ca="1">IF(E2969&gt;0,D2969*Calculator!$G$22/12,0)</f>
        <v>0</v>
      </c>
      <c r="G2969" s="29">
        <f ca="1">IF(E2969&gt;0,(IFERROR(-PMT(Calculator!$G$22/12,Calculator!$G$23*12,Calculator!$G$20),0))-F2969,0)</f>
        <v>0</v>
      </c>
      <c r="H2969" s="29">
        <f t="shared" ca="1" si="188"/>
        <v>0</v>
      </c>
      <c r="I2969" s="29">
        <f t="shared" ca="1" si="186"/>
        <v>0</v>
      </c>
      <c r="J2969" s="30">
        <f>Calculator!$G$40</f>
        <v>6.5000000000000002E-2</v>
      </c>
      <c r="K2969" s="29">
        <f ca="1">IF(C2969&gt;=Calculator!$G$27,IF(DAY($C2969)=1,Calculator!$G$34/2,IF(DAY($C2969)=15,Calculator!$G$34/2,0)),0)</f>
        <v>4500</v>
      </c>
      <c r="L2969" s="29">
        <f ca="1">IF(DAY($C2969)=28,IF(H2969=0,0,Calculator!$G$35),0)</f>
        <v>0</v>
      </c>
      <c r="M2969" s="29">
        <f ca="1">IF(I2969&gt;0,IF(DAY($C2969)=1,SUM(INDIRECT("I"&amp;(ROW(C2968)-DAY(C2968))):I2968),0),0)</f>
        <v>0</v>
      </c>
      <c r="N2969" s="29">
        <f ca="1">IF(C2969&lt;Calculator!$G$27,0,IF(C2969=Calculator!$G$27,Calculator!$G$39,IF(H2969-K2969&lt;=0,IF(D2969&gt;Calculator!$G$39,IF(H2969-K2969+E2969+L2969+M2969+Calculator!$G$39&gt;Calculator!$G$39,Calculator!$G$39-(H2969+E2969+L2969+M2969-K2969),Calculator!$G$39),D2969),0)))</f>
        <v>0</v>
      </c>
    </row>
    <row r="2970" spans="1:14" ht="15.75" thickBot="1">
      <c r="A2970" s="33" t="str">
        <f ca="1">IF(C2970=Calculator!$H$27,"F",IF(Daily!D2970+Daily!H2970=0,IF(D2969+H2969&gt;0,"L",""),""))</f>
        <v/>
      </c>
      <c r="B2970" s="34">
        <v>2969</v>
      </c>
      <c r="C2970" s="19">
        <f t="shared" ca="1" si="185"/>
        <v>48899</v>
      </c>
      <c r="D2970" s="29">
        <f t="shared" ca="1" si="187"/>
        <v>0</v>
      </c>
      <c r="E2970" s="29">
        <f ca="1">IF(C2970&lt;Calculator!$D$26,0,IF(DAY($C2970)=1,IF(D2970-Calculator!$G$24&gt;0,Calculator!$G$24,D2970),0))</f>
        <v>0</v>
      </c>
      <c r="F2970" s="29">
        <f ca="1">IF(E2970&gt;0,D2970*Calculator!$G$22/12,0)</f>
        <v>0</v>
      </c>
      <c r="G2970" s="29">
        <f ca="1">IF(E2970&gt;0,(IFERROR(-PMT(Calculator!$G$22/12,Calculator!$G$23*12,Calculator!$G$20),0))-F2970,0)</f>
        <v>0</v>
      </c>
      <c r="H2970" s="29">
        <f t="shared" ca="1" si="188"/>
        <v>0</v>
      </c>
      <c r="I2970" s="29">
        <f t="shared" ca="1" si="186"/>
        <v>0</v>
      </c>
      <c r="J2970" s="30">
        <f>Calculator!$G$40</f>
        <v>6.5000000000000002E-2</v>
      </c>
      <c r="K2970" s="29">
        <f ca="1">IF(C2970&gt;=Calculator!$G$27,IF(DAY($C2970)=1,Calculator!$G$34/2,IF(DAY($C2970)=15,Calculator!$G$34/2,0)),0)</f>
        <v>0</v>
      </c>
      <c r="L2970" s="29">
        <f ca="1">IF(DAY($C2970)=28,IF(H2970=0,0,Calculator!$G$35),0)</f>
        <v>0</v>
      </c>
      <c r="M2970" s="29">
        <f ca="1">IF(I2970&gt;0,IF(DAY($C2970)=1,SUM(INDIRECT("I"&amp;(ROW(C2969)-DAY(C2969))):I2969),0),0)</f>
        <v>0</v>
      </c>
      <c r="N2970" s="29">
        <f ca="1">IF(C2970&lt;Calculator!$G$27,0,IF(C2970=Calculator!$G$27,Calculator!$G$39,IF(H2970-K2970&lt;=0,IF(D2970&gt;Calculator!$G$39,IF(H2970-K2970+E2970+L2970+M2970+Calculator!$G$39&gt;Calculator!$G$39,Calculator!$G$39-(H2970+E2970+L2970+M2970-K2970),Calculator!$G$39),D2970),0)))</f>
        <v>0</v>
      </c>
    </row>
    <row r="2971" spans="1:14" ht="15.75" thickBot="1">
      <c r="A2971" s="33" t="str">
        <f ca="1">IF(C2971=Calculator!$H$27,"F",IF(Daily!D2971+Daily!H2971=0,IF(D2970+H2970&gt;0,"L",""),""))</f>
        <v/>
      </c>
      <c r="B2971" s="34">
        <v>2970</v>
      </c>
      <c r="C2971" s="19">
        <f t="shared" ca="1" si="185"/>
        <v>48900</v>
      </c>
      <c r="D2971" s="29">
        <f t="shared" ca="1" si="187"/>
        <v>0</v>
      </c>
      <c r="E2971" s="29">
        <f ca="1">IF(C2971&lt;Calculator!$D$26,0,IF(DAY($C2971)=1,IF(D2971-Calculator!$G$24&gt;0,Calculator!$G$24,D2971),0))</f>
        <v>0</v>
      </c>
      <c r="F2971" s="29">
        <f ca="1">IF(E2971&gt;0,D2971*Calculator!$G$22/12,0)</f>
        <v>0</v>
      </c>
      <c r="G2971" s="29">
        <f ca="1">IF(E2971&gt;0,(IFERROR(-PMT(Calculator!$G$22/12,Calculator!$G$23*12,Calculator!$G$20),0))-F2971,0)</f>
        <v>0</v>
      </c>
      <c r="H2971" s="29">
        <f t="shared" ca="1" si="188"/>
        <v>0</v>
      </c>
      <c r="I2971" s="29">
        <f t="shared" ca="1" si="186"/>
        <v>0</v>
      </c>
      <c r="J2971" s="30">
        <f>Calculator!$G$40</f>
        <v>6.5000000000000002E-2</v>
      </c>
      <c r="K2971" s="29">
        <f ca="1">IF(C2971&gt;=Calculator!$G$27,IF(DAY($C2971)=1,Calculator!$G$34/2,IF(DAY($C2971)=15,Calculator!$G$34/2,0)),0)</f>
        <v>0</v>
      </c>
      <c r="L2971" s="29">
        <f ca="1">IF(DAY($C2971)=28,IF(H2971=0,0,Calculator!$G$35),0)</f>
        <v>0</v>
      </c>
      <c r="M2971" s="29">
        <f ca="1">IF(I2971&gt;0,IF(DAY($C2971)=1,SUM(INDIRECT("I"&amp;(ROW(C2970)-DAY(C2970))):I2970),0),0)</f>
        <v>0</v>
      </c>
      <c r="N2971" s="29">
        <f ca="1">IF(C2971&lt;Calculator!$G$27,0,IF(C2971=Calculator!$G$27,Calculator!$G$39,IF(H2971-K2971&lt;=0,IF(D2971&gt;Calculator!$G$39,IF(H2971-K2971+E2971+L2971+M2971+Calculator!$G$39&gt;Calculator!$G$39,Calculator!$G$39-(H2971+E2971+L2971+M2971-K2971),Calculator!$G$39),D2971),0)))</f>
        <v>0</v>
      </c>
    </row>
    <row r="2972" spans="1:14" ht="15.75" thickBot="1">
      <c r="A2972" s="33" t="str">
        <f ca="1">IF(C2972=Calculator!$H$27,"F",IF(Daily!D2972+Daily!H2972=0,IF(D2971+H2971&gt;0,"L",""),""))</f>
        <v/>
      </c>
      <c r="B2972" s="34">
        <v>2971</v>
      </c>
      <c r="C2972" s="19">
        <f t="shared" ca="1" si="185"/>
        <v>48901</v>
      </c>
      <c r="D2972" s="29">
        <f t="shared" ca="1" si="187"/>
        <v>0</v>
      </c>
      <c r="E2972" s="29">
        <f ca="1">IF(C2972&lt;Calculator!$D$26,0,IF(DAY($C2972)=1,IF(D2972-Calculator!$G$24&gt;0,Calculator!$G$24,D2972),0))</f>
        <v>0</v>
      </c>
      <c r="F2972" s="29">
        <f ca="1">IF(E2972&gt;0,D2972*Calculator!$G$22/12,0)</f>
        <v>0</v>
      </c>
      <c r="G2972" s="29">
        <f ca="1">IF(E2972&gt;0,(IFERROR(-PMT(Calculator!$G$22/12,Calculator!$G$23*12,Calculator!$G$20),0))-F2972,0)</f>
        <v>0</v>
      </c>
      <c r="H2972" s="29">
        <f t="shared" ca="1" si="188"/>
        <v>0</v>
      </c>
      <c r="I2972" s="29">
        <f t="shared" ca="1" si="186"/>
        <v>0</v>
      </c>
      <c r="J2972" s="30">
        <f>Calculator!$G$40</f>
        <v>6.5000000000000002E-2</v>
      </c>
      <c r="K2972" s="29">
        <f ca="1">IF(C2972&gt;=Calculator!$G$27,IF(DAY($C2972)=1,Calculator!$G$34/2,IF(DAY($C2972)=15,Calculator!$G$34/2,0)),0)</f>
        <v>0</v>
      </c>
      <c r="L2972" s="29">
        <f ca="1">IF(DAY($C2972)=28,IF(H2972=0,0,Calculator!$G$35),0)</f>
        <v>0</v>
      </c>
      <c r="M2972" s="29">
        <f ca="1">IF(I2972&gt;0,IF(DAY($C2972)=1,SUM(INDIRECT("I"&amp;(ROW(C2971)-DAY(C2971))):I2971),0),0)</f>
        <v>0</v>
      </c>
      <c r="N2972" s="29">
        <f ca="1">IF(C2972&lt;Calculator!$G$27,0,IF(C2972=Calculator!$G$27,Calculator!$G$39,IF(H2972-K2972&lt;=0,IF(D2972&gt;Calculator!$G$39,IF(H2972-K2972+E2972+L2972+M2972+Calculator!$G$39&gt;Calculator!$G$39,Calculator!$G$39-(H2972+E2972+L2972+M2972-K2972),Calculator!$G$39),D2972),0)))</f>
        <v>0</v>
      </c>
    </row>
    <row r="2973" spans="1:14" ht="15.75" thickBot="1">
      <c r="A2973" s="33" t="str">
        <f ca="1">IF(C2973=Calculator!$H$27,"F",IF(Daily!D2973+Daily!H2973=0,IF(D2972+H2972&gt;0,"L",""),""))</f>
        <v/>
      </c>
      <c r="B2973" s="34">
        <v>2972</v>
      </c>
      <c r="C2973" s="19">
        <f t="shared" ca="1" si="185"/>
        <v>48902</v>
      </c>
      <c r="D2973" s="29">
        <f t="shared" ca="1" si="187"/>
        <v>0</v>
      </c>
      <c r="E2973" s="29">
        <f ca="1">IF(C2973&lt;Calculator!$D$26,0,IF(DAY($C2973)=1,IF(D2973-Calculator!$G$24&gt;0,Calculator!$G$24,D2973),0))</f>
        <v>0</v>
      </c>
      <c r="F2973" s="29">
        <f ca="1">IF(E2973&gt;0,D2973*Calculator!$G$22/12,0)</f>
        <v>0</v>
      </c>
      <c r="G2973" s="29">
        <f ca="1">IF(E2973&gt;0,(IFERROR(-PMT(Calculator!$G$22/12,Calculator!$G$23*12,Calculator!$G$20),0))-F2973,0)</f>
        <v>0</v>
      </c>
      <c r="H2973" s="29">
        <f t="shared" ca="1" si="188"/>
        <v>0</v>
      </c>
      <c r="I2973" s="29">
        <f t="shared" ca="1" si="186"/>
        <v>0</v>
      </c>
      <c r="J2973" s="30">
        <f>Calculator!$G$40</f>
        <v>6.5000000000000002E-2</v>
      </c>
      <c r="K2973" s="29">
        <f ca="1">IF(C2973&gt;=Calculator!$G$27,IF(DAY($C2973)=1,Calculator!$G$34/2,IF(DAY($C2973)=15,Calculator!$G$34/2,0)),0)</f>
        <v>0</v>
      </c>
      <c r="L2973" s="29">
        <f ca="1">IF(DAY($C2973)=28,IF(H2973=0,0,Calculator!$G$35),0)</f>
        <v>0</v>
      </c>
      <c r="M2973" s="29">
        <f ca="1">IF(I2973&gt;0,IF(DAY($C2973)=1,SUM(INDIRECT("I"&amp;(ROW(C2972)-DAY(C2972))):I2972),0),0)</f>
        <v>0</v>
      </c>
      <c r="N2973" s="29">
        <f ca="1">IF(C2973&lt;Calculator!$G$27,0,IF(C2973=Calculator!$G$27,Calculator!$G$39,IF(H2973-K2973&lt;=0,IF(D2973&gt;Calculator!$G$39,IF(H2973-K2973+E2973+L2973+M2973+Calculator!$G$39&gt;Calculator!$G$39,Calculator!$G$39-(H2973+E2973+L2973+M2973-K2973),Calculator!$G$39),D2973),0)))</f>
        <v>0</v>
      </c>
    </row>
    <row r="2974" spans="1:14" ht="15.75" thickBot="1">
      <c r="A2974" s="33" t="str">
        <f ca="1">IF(C2974=Calculator!$H$27,"F",IF(Daily!D2974+Daily!H2974=0,IF(D2973+H2973&gt;0,"L",""),""))</f>
        <v/>
      </c>
      <c r="B2974" s="34">
        <v>2973</v>
      </c>
      <c r="C2974" s="19">
        <f t="shared" ca="1" si="185"/>
        <v>48903</v>
      </c>
      <c r="D2974" s="29">
        <f t="shared" ca="1" si="187"/>
        <v>0</v>
      </c>
      <c r="E2974" s="29">
        <f ca="1">IF(C2974&lt;Calculator!$D$26,0,IF(DAY($C2974)=1,IF(D2974-Calculator!$G$24&gt;0,Calculator!$G$24,D2974),0))</f>
        <v>0</v>
      </c>
      <c r="F2974" s="29">
        <f ca="1">IF(E2974&gt;0,D2974*Calculator!$G$22/12,0)</f>
        <v>0</v>
      </c>
      <c r="G2974" s="29">
        <f ca="1">IF(E2974&gt;0,(IFERROR(-PMT(Calculator!$G$22/12,Calculator!$G$23*12,Calculator!$G$20),0))-F2974,0)</f>
        <v>0</v>
      </c>
      <c r="H2974" s="29">
        <f t="shared" ca="1" si="188"/>
        <v>0</v>
      </c>
      <c r="I2974" s="29">
        <f t="shared" ca="1" si="186"/>
        <v>0</v>
      </c>
      <c r="J2974" s="30">
        <f>Calculator!$G$40</f>
        <v>6.5000000000000002E-2</v>
      </c>
      <c r="K2974" s="29">
        <f ca="1">IF(C2974&gt;=Calculator!$G$27,IF(DAY($C2974)=1,Calculator!$G$34/2,IF(DAY($C2974)=15,Calculator!$G$34/2,0)),0)</f>
        <v>0</v>
      </c>
      <c r="L2974" s="29">
        <f ca="1">IF(DAY($C2974)=28,IF(H2974=0,0,Calculator!$G$35),0)</f>
        <v>0</v>
      </c>
      <c r="M2974" s="29">
        <f ca="1">IF(I2974&gt;0,IF(DAY($C2974)=1,SUM(INDIRECT("I"&amp;(ROW(C2973)-DAY(C2973))):I2973),0),0)</f>
        <v>0</v>
      </c>
      <c r="N2974" s="29">
        <f ca="1">IF(C2974&lt;Calculator!$G$27,0,IF(C2974=Calculator!$G$27,Calculator!$G$39,IF(H2974-K2974&lt;=0,IF(D2974&gt;Calculator!$G$39,IF(H2974-K2974+E2974+L2974+M2974+Calculator!$G$39&gt;Calculator!$G$39,Calculator!$G$39-(H2974+E2974+L2974+M2974-K2974),Calculator!$G$39),D2974),0)))</f>
        <v>0</v>
      </c>
    </row>
    <row r="2975" spans="1:14" ht="15.75" thickBot="1">
      <c r="A2975" s="33" t="str">
        <f ca="1">IF(C2975=Calculator!$H$27,"F",IF(Daily!D2975+Daily!H2975=0,IF(D2974+H2974&gt;0,"L",""),""))</f>
        <v/>
      </c>
      <c r="B2975" s="34">
        <v>2974</v>
      </c>
      <c r="C2975" s="19">
        <f t="shared" ca="1" si="185"/>
        <v>48904</v>
      </c>
      <c r="D2975" s="29">
        <f t="shared" ca="1" si="187"/>
        <v>0</v>
      </c>
      <c r="E2975" s="29">
        <f ca="1">IF(C2975&lt;Calculator!$D$26,0,IF(DAY($C2975)=1,IF(D2975-Calculator!$G$24&gt;0,Calculator!$G$24,D2975),0))</f>
        <v>0</v>
      </c>
      <c r="F2975" s="29">
        <f ca="1">IF(E2975&gt;0,D2975*Calculator!$G$22/12,0)</f>
        <v>0</v>
      </c>
      <c r="G2975" s="29">
        <f ca="1">IF(E2975&gt;0,(IFERROR(-PMT(Calculator!$G$22/12,Calculator!$G$23*12,Calculator!$G$20),0))-F2975,0)</f>
        <v>0</v>
      </c>
      <c r="H2975" s="29">
        <f t="shared" ca="1" si="188"/>
        <v>0</v>
      </c>
      <c r="I2975" s="29">
        <f t="shared" ca="1" si="186"/>
        <v>0</v>
      </c>
      <c r="J2975" s="30">
        <f>Calculator!$G$40</f>
        <v>6.5000000000000002E-2</v>
      </c>
      <c r="K2975" s="29">
        <f ca="1">IF(C2975&gt;=Calculator!$G$27,IF(DAY($C2975)=1,Calculator!$G$34/2,IF(DAY($C2975)=15,Calculator!$G$34/2,0)),0)</f>
        <v>0</v>
      </c>
      <c r="L2975" s="29">
        <f ca="1">IF(DAY($C2975)=28,IF(H2975=0,0,Calculator!$G$35),0)</f>
        <v>0</v>
      </c>
      <c r="M2975" s="29">
        <f ca="1">IF(I2975&gt;0,IF(DAY($C2975)=1,SUM(INDIRECT("I"&amp;(ROW(C2974)-DAY(C2974))):I2974),0),0)</f>
        <v>0</v>
      </c>
      <c r="N2975" s="29">
        <f ca="1">IF(C2975&lt;Calculator!$G$27,0,IF(C2975=Calculator!$G$27,Calculator!$G$39,IF(H2975-K2975&lt;=0,IF(D2975&gt;Calculator!$G$39,IF(H2975-K2975+E2975+L2975+M2975+Calculator!$G$39&gt;Calculator!$G$39,Calculator!$G$39-(H2975+E2975+L2975+M2975-K2975),Calculator!$G$39),D2975),0)))</f>
        <v>0</v>
      </c>
    </row>
    <row r="2976" spans="1:14" ht="15.75" thickBot="1">
      <c r="A2976" s="33" t="str">
        <f ca="1">IF(C2976=Calculator!$H$27,"F",IF(Daily!D2976+Daily!H2976=0,IF(D2975+H2975&gt;0,"L",""),""))</f>
        <v/>
      </c>
      <c r="B2976" s="34">
        <v>2975</v>
      </c>
      <c r="C2976" s="19">
        <f t="shared" ca="1" si="185"/>
        <v>48905</v>
      </c>
      <c r="D2976" s="29">
        <f t="shared" ca="1" si="187"/>
        <v>0</v>
      </c>
      <c r="E2976" s="29">
        <f ca="1">IF(C2976&lt;Calculator!$D$26,0,IF(DAY($C2976)=1,IF(D2976-Calculator!$G$24&gt;0,Calculator!$G$24,D2976),0))</f>
        <v>0</v>
      </c>
      <c r="F2976" s="29">
        <f ca="1">IF(E2976&gt;0,D2976*Calculator!$G$22/12,0)</f>
        <v>0</v>
      </c>
      <c r="G2976" s="29">
        <f ca="1">IF(E2976&gt;0,(IFERROR(-PMT(Calculator!$G$22/12,Calculator!$G$23*12,Calculator!$G$20),0))-F2976,0)</f>
        <v>0</v>
      </c>
      <c r="H2976" s="29">
        <f t="shared" ca="1" si="188"/>
        <v>0</v>
      </c>
      <c r="I2976" s="29">
        <f t="shared" ca="1" si="186"/>
        <v>0</v>
      </c>
      <c r="J2976" s="30">
        <f>Calculator!$G$40</f>
        <v>6.5000000000000002E-2</v>
      </c>
      <c r="K2976" s="29">
        <f ca="1">IF(C2976&gt;=Calculator!$G$27,IF(DAY($C2976)=1,Calculator!$G$34/2,IF(DAY($C2976)=15,Calculator!$G$34/2,0)),0)</f>
        <v>0</v>
      </c>
      <c r="L2976" s="29">
        <f ca="1">IF(DAY($C2976)=28,IF(H2976=0,0,Calculator!$G$35),0)</f>
        <v>0</v>
      </c>
      <c r="M2976" s="29">
        <f ca="1">IF(I2976&gt;0,IF(DAY($C2976)=1,SUM(INDIRECT("I"&amp;(ROW(C2975)-DAY(C2975))):I2975),0),0)</f>
        <v>0</v>
      </c>
      <c r="N2976" s="29">
        <f ca="1">IF(C2976&lt;Calculator!$G$27,0,IF(C2976=Calculator!$G$27,Calculator!$G$39,IF(H2976-K2976&lt;=0,IF(D2976&gt;Calculator!$G$39,IF(H2976-K2976+E2976+L2976+M2976+Calculator!$G$39&gt;Calculator!$G$39,Calculator!$G$39-(H2976+E2976+L2976+M2976-K2976),Calculator!$G$39),D2976),0)))</f>
        <v>0</v>
      </c>
    </row>
    <row r="2977" spans="1:14" ht="15.75" thickBot="1">
      <c r="A2977" s="33" t="str">
        <f ca="1">IF(C2977=Calculator!$H$27,"F",IF(Daily!D2977+Daily!H2977=0,IF(D2976+H2976&gt;0,"L",""),""))</f>
        <v/>
      </c>
      <c r="B2977" s="34">
        <v>2976</v>
      </c>
      <c r="C2977" s="19">
        <f t="shared" ca="1" si="185"/>
        <v>48906</v>
      </c>
      <c r="D2977" s="29">
        <f t="shared" ca="1" si="187"/>
        <v>0</v>
      </c>
      <c r="E2977" s="29">
        <f ca="1">IF(C2977&lt;Calculator!$D$26,0,IF(DAY($C2977)=1,IF(D2977-Calculator!$G$24&gt;0,Calculator!$G$24,D2977),0))</f>
        <v>0</v>
      </c>
      <c r="F2977" s="29">
        <f ca="1">IF(E2977&gt;0,D2977*Calculator!$G$22/12,0)</f>
        <v>0</v>
      </c>
      <c r="G2977" s="29">
        <f ca="1">IF(E2977&gt;0,(IFERROR(-PMT(Calculator!$G$22/12,Calculator!$G$23*12,Calculator!$G$20),0))-F2977,0)</f>
        <v>0</v>
      </c>
      <c r="H2977" s="29">
        <f t="shared" ca="1" si="188"/>
        <v>0</v>
      </c>
      <c r="I2977" s="29">
        <f t="shared" ca="1" si="186"/>
        <v>0</v>
      </c>
      <c r="J2977" s="30">
        <f>Calculator!$G$40</f>
        <v>6.5000000000000002E-2</v>
      </c>
      <c r="K2977" s="29">
        <f ca="1">IF(C2977&gt;=Calculator!$G$27,IF(DAY($C2977)=1,Calculator!$G$34/2,IF(DAY($C2977)=15,Calculator!$G$34/2,0)),0)</f>
        <v>0</v>
      </c>
      <c r="L2977" s="29">
        <f ca="1">IF(DAY($C2977)=28,IF(H2977=0,0,Calculator!$G$35),0)</f>
        <v>0</v>
      </c>
      <c r="M2977" s="29">
        <f ca="1">IF(I2977&gt;0,IF(DAY($C2977)=1,SUM(INDIRECT("I"&amp;(ROW(C2976)-DAY(C2976))):I2976),0),0)</f>
        <v>0</v>
      </c>
      <c r="N2977" s="29">
        <f ca="1">IF(C2977&lt;Calculator!$G$27,0,IF(C2977=Calculator!$G$27,Calculator!$G$39,IF(H2977-K2977&lt;=0,IF(D2977&gt;Calculator!$G$39,IF(H2977-K2977+E2977+L2977+M2977+Calculator!$G$39&gt;Calculator!$G$39,Calculator!$G$39-(H2977+E2977+L2977+M2977-K2977),Calculator!$G$39),D2977),0)))</f>
        <v>0</v>
      </c>
    </row>
    <row r="2978" spans="1:14" ht="15.75" thickBot="1">
      <c r="A2978" s="33" t="str">
        <f ca="1">IF(C2978=Calculator!$H$27,"F",IF(Daily!D2978+Daily!H2978=0,IF(D2977+H2977&gt;0,"L",""),""))</f>
        <v/>
      </c>
      <c r="B2978" s="34">
        <v>2977</v>
      </c>
      <c r="C2978" s="19">
        <f t="shared" ca="1" si="185"/>
        <v>48907</v>
      </c>
      <c r="D2978" s="29">
        <f t="shared" ca="1" si="187"/>
        <v>0</v>
      </c>
      <c r="E2978" s="29">
        <f ca="1">IF(C2978&lt;Calculator!$D$26,0,IF(DAY($C2978)=1,IF(D2978-Calculator!$G$24&gt;0,Calculator!$G$24,D2978),0))</f>
        <v>0</v>
      </c>
      <c r="F2978" s="29">
        <f ca="1">IF(E2978&gt;0,D2978*Calculator!$G$22/12,0)</f>
        <v>0</v>
      </c>
      <c r="G2978" s="29">
        <f ca="1">IF(E2978&gt;0,(IFERROR(-PMT(Calculator!$G$22/12,Calculator!$G$23*12,Calculator!$G$20),0))-F2978,0)</f>
        <v>0</v>
      </c>
      <c r="H2978" s="29">
        <f t="shared" ca="1" si="188"/>
        <v>0</v>
      </c>
      <c r="I2978" s="29">
        <f t="shared" ca="1" si="186"/>
        <v>0</v>
      </c>
      <c r="J2978" s="30">
        <f>Calculator!$G$40</f>
        <v>6.5000000000000002E-2</v>
      </c>
      <c r="K2978" s="29">
        <f ca="1">IF(C2978&gt;=Calculator!$G$27,IF(DAY($C2978)=1,Calculator!$G$34/2,IF(DAY($C2978)=15,Calculator!$G$34/2,0)),0)</f>
        <v>0</v>
      </c>
      <c r="L2978" s="29">
        <f ca="1">IF(DAY($C2978)=28,IF(H2978=0,0,Calculator!$G$35),0)</f>
        <v>0</v>
      </c>
      <c r="M2978" s="29">
        <f ca="1">IF(I2978&gt;0,IF(DAY($C2978)=1,SUM(INDIRECT("I"&amp;(ROW(C2977)-DAY(C2977))):I2977),0),0)</f>
        <v>0</v>
      </c>
      <c r="N2978" s="29">
        <f ca="1">IF(C2978&lt;Calculator!$G$27,0,IF(C2978=Calculator!$G$27,Calculator!$G$39,IF(H2978-K2978&lt;=0,IF(D2978&gt;Calculator!$G$39,IF(H2978-K2978+E2978+L2978+M2978+Calculator!$G$39&gt;Calculator!$G$39,Calculator!$G$39-(H2978+E2978+L2978+M2978-K2978),Calculator!$G$39),D2978),0)))</f>
        <v>0</v>
      </c>
    </row>
    <row r="2979" spans="1:14" ht="15.75" thickBot="1">
      <c r="A2979" s="33" t="str">
        <f ca="1">IF(C2979=Calculator!$H$27,"F",IF(Daily!D2979+Daily!H2979=0,IF(D2978+H2978&gt;0,"L",""),""))</f>
        <v/>
      </c>
      <c r="B2979" s="34">
        <v>2978</v>
      </c>
      <c r="C2979" s="19">
        <f t="shared" ca="1" si="185"/>
        <v>48908</v>
      </c>
      <c r="D2979" s="29">
        <f t="shared" ca="1" si="187"/>
        <v>0</v>
      </c>
      <c r="E2979" s="29">
        <f ca="1">IF(C2979&lt;Calculator!$D$26,0,IF(DAY($C2979)=1,IF(D2979-Calculator!$G$24&gt;0,Calculator!$G$24,D2979),0))</f>
        <v>0</v>
      </c>
      <c r="F2979" s="29">
        <f ca="1">IF(E2979&gt;0,D2979*Calculator!$G$22/12,0)</f>
        <v>0</v>
      </c>
      <c r="G2979" s="29">
        <f ca="1">IF(E2979&gt;0,(IFERROR(-PMT(Calculator!$G$22/12,Calculator!$G$23*12,Calculator!$G$20),0))-F2979,0)</f>
        <v>0</v>
      </c>
      <c r="H2979" s="29">
        <f t="shared" ca="1" si="188"/>
        <v>0</v>
      </c>
      <c r="I2979" s="29">
        <f t="shared" ca="1" si="186"/>
        <v>0</v>
      </c>
      <c r="J2979" s="30">
        <f>Calculator!$G$40</f>
        <v>6.5000000000000002E-2</v>
      </c>
      <c r="K2979" s="29">
        <f ca="1">IF(C2979&gt;=Calculator!$G$27,IF(DAY($C2979)=1,Calculator!$G$34/2,IF(DAY($C2979)=15,Calculator!$G$34/2,0)),0)</f>
        <v>0</v>
      </c>
      <c r="L2979" s="29">
        <f ca="1">IF(DAY($C2979)=28,IF(H2979=0,0,Calculator!$G$35),0)</f>
        <v>0</v>
      </c>
      <c r="M2979" s="29">
        <f ca="1">IF(I2979&gt;0,IF(DAY($C2979)=1,SUM(INDIRECT("I"&amp;(ROW(C2978)-DAY(C2978))):I2978),0),0)</f>
        <v>0</v>
      </c>
      <c r="N2979" s="29">
        <f ca="1">IF(C2979&lt;Calculator!$G$27,0,IF(C2979=Calculator!$G$27,Calculator!$G$39,IF(H2979-K2979&lt;=0,IF(D2979&gt;Calculator!$G$39,IF(H2979-K2979+E2979+L2979+M2979+Calculator!$G$39&gt;Calculator!$G$39,Calculator!$G$39-(H2979+E2979+L2979+M2979-K2979),Calculator!$G$39),D2979),0)))</f>
        <v>0</v>
      </c>
    </row>
    <row r="2980" spans="1:14" ht="15.75" thickBot="1">
      <c r="A2980" s="33" t="str">
        <f ca="1">IF(C2980=Calculator!$H$27,"F",IF(Daily!D2980+Daily!H2980=0,IF(D2979+H2979&gt;0,"L",""),""))</f>
        <v/>
      </c>
      <c r="B2980" s="34">
        <v>2979</v>
      </c>
      <c r="C2980" s="19">
        <f t="shared" ca="1" si="185"/>
        <v>48909</v>
      </c>
      <c r="D2980" s="29">
        <f t="shared" ca="1" si="187"/>
        <v>0</v>
      </c>
      <c r="E2980" s="29">
        <f ca="1">IF(C2980&lt;Calculator!$D$26,0,IF(DAY($C2980)=1,IF(D2980-Calculator!$G$24&gt;0,Calculator!$G$24,D2980),0))</f>
        <v>0</v>
      </c>
      <c r="F2980" s="29">
        <f ca="1">IF(E2980&gt;0,D2980*Calculator!$G$22/12,0)</f>
        <v>0</v>
      </c>
      <c r="G2980" s="29">
        <f ca="1">IF(E2980&gt;0,(IFERROR(-PMT(Calculator!$G$22/12,Calculator!$G$23*12,Calculator!$G$20),0))-F2980,0)</f>
        <v>0</v>
      </c>
      <c r="H2980" s="29">
        <f t="shared" ca="1" si="188"/>
        <v>0</v>
      </c>
      <c r="I2980" s="29">
        <f t="shared" ca="1" si="186"/>
        <v>0</v>
      </c>
      <c r="J2980" s="30">
        <f>Calculator!$G$40</f>
        <v>6.5000000000000002E-2</v>
      </c>
      <c r="K2980" s="29">
        <f ca="1">IF(C2980&gt;=Calculator!$G$27,IF(DAY($C2980)=1,Calculator!$G$34/2,IF(DAY($C2980)=15,Calculator!$G$34/2,0)),0)</f>
        <v>0</v>
      </c>
      <c r="L2980" s="29">
        <f ca="1">IF(DAY($C2980)=28,IF(H2980=0,0,Calculator!$G$35),0)</f>
        <v>0</v>
      </c>
      <c r="M2980" s="29">
        <f ca="1">IF(I2980&gt;0,IF(DAY($C2980)=1,SUM(INDIRECT("I"&amp;(ROW(C2979)-DAY(C2979))):I2979),0),0)</f>
        <v>0</v>
      </c>
      <c r="N2980" s="29">
        <f ca="1">IF(C2980&lt;Calculator!$G$27,0,IF(C2980=Calculator!$G$27,Calculator!$G$39,IF(H2980-K2980&lt;=0,IF(D2980&gt;Calculator!$G$39,IF(H2980-K2980+E2980+L2980+M2980+Calculator!$G$39&gt;Calculator!$G$39,Calculator!$G$39-(H2980+E2980+L2980+M2980-K2980),Calculator!$G$39),D2980),0)))</f>
        <v>0</v>
      </c>
    </row>
    <row r="2981" spans="1:14" ht="15.75" thickBot="1">
      <c r="A2981" s="33" t="str">
        <f ca="1">IF(C2981=Calculator!$H$27,"F",IF(Daily!D2981+Daily!H2981=0,IF(D2980+H2980&gt;0,"L",""),""))</f>
        <v/>
      </c>
      <c r="B2981" s="34">
        <v>2980</v>
      </c>
      <c r="C2981" s="19">
        <f t="shared" ca="1" si="185"/>
        <v>48910</v>
      </c>
      <c r="D2981" s="29">
        <f t="shared" ca="1" si="187"/>
        <v>0</v>
      </c>
      <c r="E2981" s="29">
        <f ca="1">IF(C2981&lt;Calculator!$D$26,0,IF(DAY($C2981)=1,IF(D2981-Calculator!$G$24&gt;0,Calculator!$G$24,D2981),0))</f>
        <v>0</v>
      </c>
      <c r="F2981" s="29">
        <f ca="1">IF(E2981&gt;0,D2981*Calculator!$G$22/12,0)</f>
        <v>0</v>
      </c>
      <c r="G2981" s="29">
        <f ca="1">IF(E2981&gt;0,(IFERROR(-PMT(Calculator!$G$22/12,Calculator!$G$23*12,Calculator!$G$20),0))-F2981,0)</f>
        <v>0</v>
      </c>
      <c r="H2981" s="29">
        <f t="shared" ca="1" si="188"/>
        <v>0</v>
      </c>
      <c r="I2981" s="29">
        <f t="shared" ca="1" si="186"/>
        <v>0</v>
      </c>
      <c r="J2981" s="30">
        <f>Calculator!$G$40</f>
        <v>6.5000000000000002E-2</v>
      </c>
      <c r="K2981" s="29">
        <f ca="1">IF(C2981&gt;=Calculator!$G$27,IF(DAY($C2981)=1,Calculator!$G$34/2,IF(DAY($C2981)=15,Calculator!$G$34/2,0)),0)</f>
        <v>0</v>
      </c>
      <c r="L2981" s="29">
        <f ca="1">IF(DAY($C2981)=28,IF(H2981=0,0,Calculator!$G$35),0)</f>
        <v>0</v>
      </c>
      <c r="M2981" s="29">
        <f ca="1">IF(I2981&gt;0,IF(DAY($C2981)=1,SUM(INDIRECT("I"&amp;(ROW(C2980)-DAY(C2980))):I2980),0),0)</f>
        <v>0</v>
      </c>
      <c r="N2981" s="29">
        <f ca="1">IF(C2981&lt;Calculator!$G$27,0,IF(C2981=Calculator!$G$27,Calculator!$G$39,IF(H2981-K2981&lt;=0,IF(D2981&gt;Calculator!$G$39,IF(H2981-K2981+E2981+L2981+M2981+Calculator!$G$39&gt;Calculator!$G$39,Calculator!$G$39-(H2981+E2981+L2981+M2981-K2981),Calculator!$G$39),D2981),0)))</f>
        <v>0</v>
      </c>
    </row>
    <row r="2982" spans="1:14" ht="15.75" thickBot="1">
      <c r="A2982" s="33" t="str">
        <f ca="1">IF(C2982=Calculator!$H$27,"F",IF(Daily!D2982+Daily!H2982=0,IF(D2981+H2981&gt;0,"L",""),""))</f>
        <v/>
      </c>
      <c r="B2982" s="34">
        <v>2981</v>
      </c>
      <c r="C2982" s="19">
        <f t="shared" ca="1" si="185"/>
        <v>48911</v>
      </c>
      <c r="D2982" s="29">
        <f t="shared" ca="1" si="187"/>
        <v>0</v>
      </c>
      <c r="E2982" s="29">
        <f ca="1">IF(C2982&lt;Calculator!$D$26,0,IF(DAY($C2982)=1,IF(D2982-Calculator!$G$24&gt;0,Calculator!$G$24,D2982),0))</f>
        <v>0</v>
      </c>
      <c r="F2982" s="29">
        <f ca="1">IF(E2982&gt;0,D2982*Calculator!$G$22/12,0)</f>
        <v>0</v>
      </c>
      <c r="G2982" s="29">
        <f ca="1">IF(E2982&gt;0,(IFERROR(-PMT(Calculator!$G$22/12,Calculator!$G$23*12,Calculator!$G$20),0))-F2982,0)</f>
        <v>0</v>
      </c>
      <c r="H2982" s="29">
        <f t="shared" ca="1" si="188"/>
        <v>0</v>
      </c>
      <c r="I2982" s="29">
        <f t="shared" ca="1" si="186"/>
        <v>0</v>
      </c>
      <c r="J2982" s="30">
        <f>Calculator!$G$40</f>
        <v>6.5000000000000002E-2</v>
      </c>
      <c r="K2982" s="29">
        <f ca="1">IF(C2982&gt;=Calculator!$G$27,IF(DAY($C2982)=1,Calculator!$G$34/2,IF(DAY($C2982)=15,Calculator!$G$34/2,0)),0)</f>
        <v>0</v>
      </c>
      <c r="L2982" s="29">
        <f ca="1">IF(DAY($C2982)=28,IF(H2982=0,0,Calculator!$G$35),0)</f>
        <v>0</v>
      </c>
      <c r="M2982" s="29">
        <f ca="1">IF(I2982&gt;0,IF(DAY($C2982)=1,SUM(INDIRECT("I"&amp;(ROW(C2981)-DAY(C2981))):I2981),0),0)</f>
        <v>0</v>
      </c>
      <c r="N2982" s="29">
        <f ca="1">IF(C2982&lt;Calculator!$G$27,0,IF(C2982=Calculator!$G$27,Calculator!$G$39,IF(H2982-K2982&lt;=0,IF(D2982&gt;Calculator!$G$39,IF(H2982-K2982+E2982+L2982+M2982+Calculator!$G$39&gt;Calculator!$G$39,Calculator!$G$39-(H2982+E2982+L2982+M2982-K2982),Calculator!$G$39),D2982),0)))</f>
        <v>0</v>
      </c>
    </row>
    <row r="2983" spans="1:14" ht="15.75" thickBot="1">
      <c r="A2983" s="33" t="str">
        <f ca="1">IF(C2983=Calculator!$H$27,"F",IF(Daily!D2983+Daily!H2983=0,IF(D2982+H2982&gt;0,"L",""),""))</f>
        <v/>
      </c>
      <c r="B2983" s="34">
        <v>2982</v>
      </c>
      <c r="C2983" s="19">
        <f t="shared" ca="1" si="185"/>
        <v>48912</v>
      </c>
      <c r="D2983" s="29">
        <f t="shared" ca="1" si="187"/>
        <v>0</v>
      </c>
      <c r="E2983" s="29">
        <f ca="1">IF(C2983&lt;Calculator!$D$26,0,IF(DAY($C2983)=1,IF(D2983-Calculator!$G$24&gt;0,Calculator!$G$24,D2983),0))</f>
        <v>0</v>
      </c>
      <c r="F2983" s="29">
        <f ca="1">IF(E2983&gt;0,D2983*Calculator!$G$22/12,0)</f>
        <v>0</v>
      </c>
      <c r="G2983" s="29">
        <f ca="1">IF(E2983&gt;0,(IFERROR(-PMT(Calculator!$G$22/12,Calculator!$G$23*12,Calculator!$G$20),0))-F2983,0)</f>
        <v>0</v>
      </c>
      <c r="H2983" s="29">
        <f t="shared" ca="1" si="188"/>
        <v>0</v>
      </c>
      <c r="I2983" s="29">
        <f t="shared" ca="1" si="186"/>
        <v>0</v>
      </c>
      <c r="J2983" s="30">
        <f>Calculator!$G$40</f>
        <v>6.5000000000000002E-2</v>
      </c>
      <c r="K2983" s="29">
        <f ca="1">IF(C2983&gt;=Calculator!$G$27,IF(DAY($C2983)=1,Calculator!$G$34/2,IF(DAY($C2983)=15,Calculator!$G$34/2,0)),0)</f>
        <v>0</v>
      </c>
      <c r="L2983" s="29">
        <f ca="1">IF(DAY($C2983)=28,IF(H2983=0,0,Calculator!$G$35),0)</f>
        <v>0</v>
      </c>
      <c r="M2983" s="29">
        <f ca="1">IF(I2983&gt;0,IF(DAY($C2983)=1,SUM(INDIRECT("I"&amp;(ROW(C2982)-DAY(C2982))):I2982),0),0)</f>
        <v>0</v>
      </c>
      <c r="N2983" s="29">
        <f ca="1">IF(C2983&lt;Calculator!$G$27,0,IF(C2983=Calculator!$G$27,Calculator!$G$39,IF(H2983-K2983&lt;=0,IF(D2983&gt;Calculator!$G$39,IF(H2983-K2983+E2983+L2983+M2983+Calculator!$G$39&gt;Calculator!$G$39,Calculator!$G$39-(H2983+E2983+L2983+M2983-K2983),Calculator!$G$39),D2983),0)))</f>
        <v>0</v>
      </c>
    </row>
    <row r="2984" spans="1:14" ht="15.75" thickBot="1">
      <c r="A2984" s="33" t="str">
        <f ca="1">IF(C2984=Calculator!$H$27,"F",IF(Daily!D2984+Daily!H2984=0,IF(D2983+H2983&gt;0,"L",""),""))</f>
        <v/>
      </c>
      <c r="B2984" s="34">
        <v>2983</v>
      </c>
      <c r="C2984" s="19">
        <f t="shared" ca="1" si="185"/>
        <v>48913</v>
      </c>
      <c r="D2984" s="29">
        <f t="shared" ca="1" si="187"/>
        <v>0</v>
      </c>
      <c r="E2984" s="29">
        <f ca="1">IF(C2984&lt;Calculator!$D$26,0,IF(DAY($C2984)=1,IF(D2984-Calculator!$G$24&gt;0,Calculator!$G$24,D2984),0))</f>
        <v>0</v>
      </c>
      <c r="F2984" s="29">
        <f ca="1">IF(E2984&gt;0,D2984*Calculator!$G$22/12,0)</f>
        <v>0</v>
      </c>
      <c r="G2984" s="29">
        <f ca="1">IF(E2984&gt;0,(IFERROR(-PMT(Calculator!$G$22/12,Calculator!$G$23*12,Calculator!$G$20),0))-F2984,0)</f>
        <v>0</v>
      </c>
      <c r="H2984" s="29">
        <f t="shared" ca="1" si="188"/>
        <v>0</v>
      </c>
      <c r="I2984" s="29">
        <f t="shared" ca="1" si="186"/>
        <v>0</v>
      </c>
      <c r="J2984" s="30">
        <f>Calculator!$G$40</f>
        <v>6.5000000000000002E-2</v>
      </c>
      <c r="K2984" s="29">
        <f ca="1">IF(C2984&gt;=Calculator!$G$27,IF(DAY($C2984)=1,Calculator!$G$34/2,IF(DAY($C2984)=15,Calculator!$G$34/2,0)),0)</f>
        <v>0</v>
      </c>
      <c r="L2984" s="29">
        <f ca="1">IF(DAY($C2984)=28,IF(H2984=0,0,Calculator!$G$35),0)</f>
        <v>0</v>
      </c>
      <c r="M2984" s="29">
        <f ca="1">IF(I2984&gt;0,IF(DAY($C2984)=1,SUM(INDIRECT("I"&amp;(ROW(C2983)-DAY(C2983))):I2983),0),0)</f>
        <v>0</v>
      </c>
      <c r="N2984" s="29">
        <f ca="1">IF(C2984&lt;Calculator!$G$27,0,IF(C2984=Calculator!$G$27,Calculator!$G$39,IF(H2984-K2984&lt;=0,IF(D2984&gt;Calculator!$G$39,IF(H2984-K2984+E2984+L2984+M2984+Calculator!$G$39&gt;Calculator!$G$39,Calculator!$G$39-(H2984+E2984+L2984+M2984-K2984),Calculator!$G$39),D2984),0)))</f>
        <v>0</v>
      </c>
    </row>
    <row r="2985" spans="1:14" ht="15.75" thickBot="1">
      <c r="A2985" s="33" t="str">
        <f ca="1">IF(C2985=Calculator!$H$27,"F",IF(Daily!D2985+Daily!H2985=0,IF(D2984+H2984&gt;0,"L",""),""))</f>
        <v/>
      </c>
      <c r="B2985" s="34">
        <v>2984</v>
      </c>
      <c r="C2985" s="19">
        <f t="shared" ca="1" si="185"/>
        <v>48914</v>
      </c>
      <c r="D2985" s="29">
        <f t="shared" ca="1" si="187"/>
        <v>0</v>
      </c>
      <c r="E2985" s="29">
        <f ca="1">IF(C2985&lt;Calculator!$D$26,0,IF(DAY($C2985)=1,IF(D2985-Calculator!$G$24&gt;0,Calculator!$G$24,D2985),0))</f>
        <v>0</v>
      </c>
      <c r="F2985" s="29">
        <f ca="1">IF(E2985&gt;0,D2985*Calculator!$G$22/12,0)</f>
        <v>0</v>
      </c>
      <c r="G2985" s="29">
        <f ca="1">IF(E2985&gt;0,(IFERROR(-PMT(Calculator!$G$22/12,Calculator!$G$23*12,Calculator!$G$20),0))-F2985,0)</f>
        <v>0</v>
      </c>
      <c r="H2985" s="29">
        <f t="shared" ca="1" si="188"/>
        <v>0</v>
      </c>
      <c r="I2985" s="29">
        <f t="shared" ca="1" si="186"/>
        <v>0</v>
      </c>
      <c r="J2985" s="30">
        <f>Calculator!$G$40</f>
        <v>6.5000000000000002E-2</v>
      </c>
      <c r="K2985" s="29">
        <f ca="1">IF(C2985&gt;=Calculator!$G$27,IF(DAY($C2985)=1,Calculator!$G$34/2,IF(DAY($C2985)=15,Calculator!$G$34/2,0)),0)</f>
        <v>4500</v>
      </c>
      <c r="L2985" s="29">
        <f ca="1">IF(DAY($C2985)=28,IF(H2985=0,0,Calculator!$G$35),0)</f>
        <v>0</v>
      </c>
      <c r="M2985" s="29">
        <f ca="1">IF(I2985&gt;0,IF(DAY($C2985)=1,SUM(INDIRECT("I"&amp;(ROW(C2984)-DAY(C2984))):I2984),0),0)</f>
        <v>0</v>
      </c>
      <c r="N2985" s="29">
        <f ca="1">IF(C2985&lt;Calculator!$G$27,0,IF(C2985=Calculator!$G$27,Calculator!$G$39,IF(H2985-K2985&lt;=0,IF(D2985&gt;Calculator!$G$39,IF(H2985-K2985+E2985+L2985+M2985+Calculator!$G$39&gt;Calculator!$G$39,Calculator!$G$39-(H2985+E2985+L2985+M2985-K2985),Calculator!$G$39),D2985),0)))</f>
        <v>0</v>
      </c>
    </row>
    <row r="2986" spans="1:14" ht="15.75" thickBot="1">
      <c r="A2986" s="33" t="str">
        <f ca="1">IF(C2986=Calculator!$H$27,"F",IF(Daily!D2986+Daily!H2986=0,IF(D2985+H2985&gt;0,"L",""),""))</f>
        <v/>
      </c>
      <c r="B2986" s="34">
        <v>2985</v>
      </c>
      <c r="C2986" s="19">
        <f t="shared" ca="1" si="185"/>
        <v>48915</v>
      </c>
      <c r="D2986" s="29">
        <f t="shared" ca="1" si="187"/>
        <v>0</v>
      </c>
      <c r="E2986" s="29">
        <f ca="1">IF(C2986&lt;Calculator!$D$26,0,IF(DAY($C2986)=1,IF(D2986-Calculator!$G$24&gt;0,Calculator!$G$24,D2986),0))</f>
        <v>0</v>
      </c>
      <c r="F2986" s="29">
        <f ca="1">IF(E2986&gt;0,D2986*Calculator!$G$22/12,0)</f>
        <v>0</v>
      </c>
      <c r="G2986" s="29">
        <f ca="1">IF(E2986&gt;0,(IFERROR(-PMT(Calculator!$G$22/12,Calculator!$G$23*12,Calculator!$G$20),0))-F2986,0)</f>
        <v>0</v>
      </c>
      <c r="H2986" s="29">
        <f t="shared" ca="1" si="188"/>
        <v>0</v>
      </c>
      <c r="I2986" s="29">
        <f t="shared" ca="1" si="186"/>
        <v>0</v>
      </c>
      <c r="J2986" s="30">
        <f>Calculator!$G$40</f>
        <v>6.5000000000000002E-2</v>
      </c>
      <c r="K2986" s="29">
        <f ca="1">IF(C2986&gt;=Calculator!$G$27,IF(DAY($C2986)=1,Calculator!$G$34/2,IF(DAY($C2986)=15,Calculator!$G$34/2,0)),0)</f>
        <v>0</v>
      </c>
      <c r="L2986" s="29">
        <f ca="1">IF(DAY($C2986)=28,IF(H2986=0,0,Calculator!$G$35),0)</f>
        <v>0</v>
      </c>
      <c r="M2986" s="29">
        <f ca="1">IF(I2986&gt;0,IF(DAY($C2986)=1,SUM(INDIRECT("I"&amp;(ROW(C2985)-DAY(C2985))):I2985),0),0)</f>
        <v>0</v>
      </c>
      <c r="N2986" s="29">
        <f ca="1">IF(C2986&lt;Calculator!$G$27,0,IF(C2986=Calculator!$G$27,Calculator!$G$39,IF(H2986-K2986&lt;=0,IF(D2986&gt;Calculator!$G$39,IF(H2986-K2986+E2986+L2986+M2986+Calculator!$G$39&gt;Calculator!$G$39,Calculator!$G$39-(H2986+E2986+L2986+M2986-K2986),Calculator!$G$39),D2986),0)))</f>
        <v>0</v>
      </c>
    </row>
    <row r="2987" spans="1:14" ht="15.75" thickBot="1">
      <c r="A2987" s="33" t="str">
        <f ca="1">IF(C2987=Calculator!$H$27,"F",IF(Daily!D2987+Daily!H2987=0,IF(D2986+H2986&gt;0,"L",""),""))</f>
        <v/>
      </c>
      <c r="B2987" s="34">
        <v>2986</v>
      </c>
      <c r="C2987" s="19">
        <f t="shared" ca="1" si="185"/>
        <v>48916</v>
      </c>
      <c r="D2987" s="29">
        <f t="shared" ca="1" si="187"/>
        <v>0</v>
      </c>
      <c r="E2987" s="29">
        <f ca="1">IF(C2987&lt;Calculator!$D$26,0,IF(DAY($C2987)=1,IF(D2987-Calculator!$G$24&gt;0,Calculator!$G$24,D2987),0))</f>
        <v>0</v>
      </c>
      <c r="F2987" s="29">
        <f ca="1">IF(E2987&gt;0,D2987*Calculator!$G$22/12,0)</f>
        <v>0</v>
      </c>
      <c r="G2987" s="29">
        <f ca="1">IF(E2987&gt;0,(IFERROR(-PMT(Calculator!$G$22/12,Calculator!$G$23*12,Calculator!$G$20),0))-F2987,0)</f>
        <v>0</v>
      </c>
      <c r="H2987" s="29">
        <f t="shared" ca="1" si="188"/>
        <v>0</v>
      </c>
      <c r="I2987" s="29">
        <f t="shared" ca="1" si="186"/>
        <v>0</v>
      </c>
      <c r="J2987" s="30">
        <f>Calculator!$G$40</f>
        <v>6.5000000000000002E-2</v>
      </c>
      <c r="K2987" s="29">
        <f ca="1">IF(C2987&gt;=Calculator!$G$27,IF(DAY($C2987)=1,Calculator!$G$34/2,IF(DAY($C2987)=15,Calculator!$G$34/2,0)),0)</f>
        <v>0</v>
      </c>
      <c r="L2987" s="29">
        <f ca="1">IF(DAY($C2987)=28,IF(H2987=0,0,Calculator!$G$35),0)</f>
        <v>0</v>
      </c>
      <c r="M2987" s="29">
        <f ca="1">IF(I2987&gt;0,IF(DAY($C2987)=1,SUM(INDIRECT("I"&amp;(ROW(C2986)-DAY(C2986))):I2986),0),0)</f>
        <v>0</v>
      </c>
      <c r="N2987" s="29">
        <f ca="1">IF(C2987&lt;Calculator!$G$27,0,IF(C2987=Calculator!$G$27,Calculator!$G$39,IF(H2987-K2987&lt;=0,IF(D2987&gt;Calculator!$G$39,IF(H2987-K2987+E2987+L2987+M2987+Calculator!$G$39&gt;Calculator!$G$39,Calculator!$G$39-(H2987+E2987+L2987+M2987-K2987),Calculator!$G$39),D2987),0)))</f>
        <v>0</v>
      </c>
    </row>
    <row r="2988" spans="1:14" ht="15.75" thickBot="1">
      <c r="A2988" s="33" t="str">
        <f ca="1">IF(C2988=Calculator!$H$27,"F",IF(Daily!D2988+Daily!H2988=0,IF(D2987+H2987&gt;0,"L",""),""))</f>
        <v/>
      </c>
      <c r="B2988" s="34">
        <v>2987</v>
      </c>
      <c r="C2988" s="19">
        <f t="shared" ca="1" si="185"/>
        <v>48917</v>
      </c>
      <c r="D2988" s="29">
        <f t="shared" ca="1" si="187"/>
        <v>0</v>
      </c>
      <c r="E2988" s="29">
        <f ca="1">IF(C2988&lt;Calculator!$D$26,0,IF(DAY($C2988)=1,IF(D2988-Calculator!$G$24&gt;0,Calculator!$G$24,D2988),0))</f>
        <v>0</v>
      </c>
      <c r="F2988" s="29">
        <f ca="1">IF(E2988&gt;0,D2988*Calculator!$G$22/12,0)</f>
        <v>0</v>
      </c>
      <c r="G2988" s="29">
        <f ca="1">IF(E2988&gt;0,(IFERROR(-PMT(Calculator!$G$22/12,Calculator!$G$23*12,Calculator!$G$20),0))-F2988,0)</f>
        <v>0</v>
      </c>
      <c r="H2988" s="29">
        <f t="shared" ca="1" si="188"/>
        <v>0</v>
      </c>
      <c r="I2988" s="29">
        <f t="shared" ca="1" si="186"/>
        <v>0</v>
      </c>
      <c r="J2988" s="30">
        <f>Calculator!$G$40</f>
        <v>6.5000000000000002E-2</v>
      </c>
      <c r="K2988" s="29">
        <f ca="1">IF(C2988&gt;=Calculator!$G$27,IF(DAY($C2988)=1,Calculator!$G$34/2,IF(DAY($C2988)=15,Calculator!$G$34/2,0)),0)</f>
        <v>0</v>
      </c>
      <c r="L2988" s="29">
        <f ca="1">IF(DAY($C2988)=28,IF(H2988=0,0,Calculator!$G$35),0)</f>
        <v>0</v>
      </c>
      <c r="M2988" s="29">
        <f ca="1">IF(I2988&gt;0,IF(DAY($C2988)=1,SUM(INDIRECT("I"&amp;(ROW(C2987)-DAY(C2987))):I2987),0),0)</f>
        <v>0</v>
      </c>
      <c r="N2988" s="29">
        <f ca="1">IF(C2988&lt;Calculator!$G$27,0,IF(C2988=Calculator!$G$27,Calculator!$G$39,IF(H2988-K2988&lt;=0,IF(D2988&gt;Calculator!$G$39,IF(H2988-K2988+E2988+L2988+M2988+Calculator!$G$39&gt;Calculator!$G$39,Calculator!$G$39-(H2988+E2988+L2988+M2988-K2988),Calculator!$G$39),D2988),0)))</f>
        <v>0</v>
      </c>
    </row>
    <row r="2989" spans="1:14" ht="15.75" thickBot="1">
      <c r="A2989" s="33" t="str">
        <f ca="1">IF(C2989=Calculator!$H$27,"F",IF(Daily!D2989+Daily!H2989=0,IF(D2988+H2988&gt;0,"L",""),""))</f>
        <v/>
      </c>
      <c r="B2989" s="34">
        <v>2988</v>
      </c>
      <c r="C2989" s="19">
        <f t="shared" ca="1" si="185"/>
        <v>48918</v>
      </c>
      <c r="D2989" s="29">
        <f t="shared" ca="1" si="187"/>
        <v>0</v>
      </c>
      <c r="E2989" s="29">
        <f ca="1">IF(C2989&lt;Calculator!$D$26,0,IF(DAY($C2989)=1,IF(D2989-Calculator!$G$24&gt;0,Calculator!$G$24,D2989),0))</f>
        <v>0</v>
      </c>
      <c r="F2989" s="29">
        <f ca="1">IF(E2989&gt;0,D2989*Calculator!$G$22/12,0)</f>
        <v>0</v>
      </c>
      <c r="G2989" s="29">
        <f ca="1">IF(E2989&gt;0,(IFERROR(-PMT(Calculator!$G$22/12,Calculator!$G$23*12,Calculator!$G$20),0))-F2989,0)</f>
        <v>0</v>
      </c>
      <c r="H2989" s="29">
        <f t="shared" ca="1" si="188"/>
        <v>0</v>
      </c>
      <c r="I2989" s="29">
        <f t="shared" ca="1" si="186"/>
        <v>0</v>
      </c>
      <c r="J2989" s="30">
        <f>Calculator!$G$40</f>
        <v>6.5000000000000002E-2</v>
      </c>
      <c r="K2989" s="29">
        <f ca="1">IF(C2989&gt;=Calculator!$G$27,IF(DAY($C2989)=1,Calculator!$G$34/2,IF(DAY($C2989)=15,Calculator!$G$34/2,0)),0)</f>
        <v>0</v>
      </c>
      <c r="L2989" s="29">
        <f ca="1">IF(DAY($C2989)=28,IF(H2989=0,0,Calculator!$G$35),0)</f>
        <v>0</v>
      </c>
      <c r="M2989" s="29">
        <f ca="1">IF(I2989&gt;0,IF(DAY($C2989)=1,SUM(INDIRECT("I"&amp;(ROW(C2988)-DAY(C2988))):I2988),0),0)</f>
        <v>0</v>
      </c>
      <c r="N2989" s="29">
        <f ca="1">IF(C2989&lt;Calculator!$G$27,0,IF(C2989=Calculator!$G$27,Calculator!$G$39,IF(H2989-K2989&lt;=0,IF(D2989&gt;Calculator!$G$39,IF(H2989-K2989+E2989+L2989+M2989+Calculator!$G$39&gt;Calculator!$G$39,Calculator!$G$39-(H2989+E2989+L2989+M2989-K2989),Calculator!$G$39),D2989),0)))</f>
        <v>0</v>
      </c>
    </row>
    <row r="2990" spans="1:14" ht="15.75" thickBot="1">
      <c r="A2990" s="33" t="str">
        <f ca="1">IF(C2990=Calculator!$H$27,"F",IF(Daily!D2990+Daily!H2990=0,IF(D2989+H2989&gt;0,"L",""),""))</f>
        <v/>
      </c>
      <c r="B2990" s="34">
        <v>2989</v>
      </c>
      <c r="C2990" s="19">
        <f t="shared" ca="1" si="185"/>
        <v>48919</v>
      </c>
      <c r="D2990" s="29">
        <f t="shared" ca="1" si="187"/>
        <v>0</v>
      </c>
      <c r="E2990" s="29">
        <f ca="1">IF(C2990&lt;Calculator!$D$26,0,IF(DAY($C2990)=1,IF(D2990-Calculator!$G$24&gt;0,Calculator!$G$24,D2990),0))</f>
        <v>0</v>
      </c>
      <c r="F2990" s="29">
        <f ca="1">IF(E2990&gt;0,D2990*Calculator!$G$22/12,0)</f>
        <v>0</v>
      </c>
      <c r="G2990" s="29">
        <f ca="1">IF(E2990&gt;0,(IFERROR(-PMT(Calculator!$G$22/12,Calculator!$G$23*12,Calculator!$G$20),0))-F2990,0)</f>
        <v>0</v>
      </c>
      <c r="H2990" s="29">
        <f t="shared" ca="1" si="188"/>
        <v>0</v>
      </c>
      <c r="I2990" s="29">
        <f t="shared" ca="1" si="186"/>
        <v>0</v>
      </c>
      <c r="J2990" s="30">
        <f>Calculator!$G$40</f>
        <v>6.5000000000000002E-2</v>
      </c>
      <c r="K2990" s="29">
        <f ca="1">IF(C2990&gt;=Calculator!$G$27,IF(DAY($C2990)=1,Calculator!$G$34/2,IF(DAY($C2990)=15,Calculator!$G$34/2,0)),0)</f>
        <v>0</v>
      </c>
      <c r="L2990" s="29">
        <f ca="1">IF(DAY($C2990)=28,IF(H2990=0,0,Calculator!$G$35),0)</f>
        <v>0</v>
      </c>
      <c r="M2990" s="29">
        <f ca="1">IF(I2990&gt;0,IF(DAY($C2990)=1,SUM(INDIRECT("I"&amp;(ROW(C2989)-DAY(C2989))):I2989),0),0)</f>
        <v>0</v>
      </c>
      <c r="N2990" s="29">
        <f ca="1">IF(C2990&lt;Calculator!$G$27,0,IF(C2990=Calculator!$G$27,Calculator!$G$39,IF(H2990-K2990&lt;=0,IF(D2990&gt;Calculator!$G$39,IF(H2990-K2990+E2990+L2990+M2990+Calculator!$G$39&gt;Calculator!$G$39,Calculator!$G$39-(H2990+E2990+L2990+M2990-K2990),Calculator!$G$39),D2990),0)))</f>
        <v>0</v>
      </c>
    </row>
    <row r="2991" spans="1:14" ht="15.75" thickBot="1">
      <c r="A2991" s="33" t="str">
        <f ca="1">IF(C2991=Calculator!$H$27,"F",IF(Daily!D2991+Daily!H2991=0,IF(D2990+H2990&gt;0,"L",""),""))</f>
        <v/>
      </c>
      <c r="B2991" s="34">
        <v>2990</v>
      </c>
      <c r="C2991" s="19">
        <f t="shared" ca="1" si="185"/>
        <v>48920</v>
      </c>
      <c r="D2991" s="29">
        <f t="shared" ca="1" si="187"/>
        <v>0</v>
      </c>
      <c r="E2991" s="29">
        <f ca="1">IF(C2991&lt;Calculator!$D$26,0,IF(DAY($C2991)=1,IF(D2991-Calculator!$G$24&gt;0,Calculator!$G$24,D2991),0))</f>
        <v>0</v>
      </c>
      <c r="F2991" s="29">
        <f ca="1">IF(E2991&gt;0,D2991*Calculator!$G$22/12,0)</f>
        <v>0</v>
      </c>
      <c r="G2991" s="29">
        <f ca="1">IF(E2991&gt;0,(IFERROR(-PMT(Calculator!$G$22/12,Calculator!$G$23*12,Calculator!$G$20),0))-F2991,0)</f>
        <v>0</v>
      </c>
      <c r="H2991" s="29">
        <f t="shared" ca="1" si="188"/>
        <v>0</v>
      </c>
      <c r="I2991" s="29">
        <f t="shared" ca="1" si="186"/>
        <v>0</v>
      </c>
      <c r="J2991" s="30">
        <f>Calculator!$G$40</f>
        <v>6.5000000000000002E-2</v>
      </c>
      <c r="K2991" s="29">
        <f ca="1">IF(C2991&gt;=Calculator!$G$27,IF(DAY($C2991)=1,Calculator!$G$34/2,IF(DAY($C2991)=15,Calculator!$G$34/2,0)),0)</f>
        <v>0</v>
      </c>
      <c r="L2991" s="29">
        <f ca="1">IF(DAY($C2991)=28,IF(H2991=0,0,Calculator!$G$35),0)</f>
        <v>0</v>
      </c>
      <c r="M2991" s="29">
        <f ca="1">IF(I2991&gt;0,IF(DAY($C2991)=1,SUM(INDIRECT("I"&amp;(ROW(C2990)-DAY(C2990))):I2990),0),0)</f>
        <v>0</v>
      </c>
      <c r="N2991" s="29">
        <f ca="1">IF(C2991&lt;Calculator!$G$27,0,IF(C2991=Calculator!$G$27,Calculator!$G$39,IF(H2991-K2991&lt;=0,IF(D2991&gt;Calculator!$G$39,IF(H2991-K2991+E2991+L2991+M2991+Calculator!$G$39&gt;Calculator!$G$39,Calculator!$G$39-(H2991+E2991+L2991+M2991-K2991),Calculator!$G$39),D2991),0)))</f>
        <v>0</v>
      </c>
    </row>
    <row r="2992" spans="1:14" ht="15.75" thickBot="1">
      <c r="A2992" s="33" t="str">
        <f ca="1">IF(C2992=Calculator!$H$27,"F",IF(Daily!D2992+Daily!H2992=0,IF(D2991+H2991&gt;0,"L",""),""))</f>
        <v/>
      </c>
      <c r="B2992" s="34">
        <v>2991</v>
      </c>
      <c r="C2992" s="19">
        <f t="shared" ca="1" si="185"/>
        <v>48921</v>
      </c>
      <c r="D2992" s="29">
        <f t="shared" ca="1" si="187"/>
        <v>0</v>
      </c>
      <c r="E2992" s="29">
        <f ca="1">IF(C2992&lt;Calculator!$D$26,0,IF(DAY($C2992)=1,IF(D2992-Calculator!$G$24&gt;0,Calculator!$G$24,D2992),0))</f>
        <v>0</v>
      </c>
      <c r="F2992" s="29">
        <f ca="1">IF(E2992&gt;0,D2992*Calculator!$G$22/12,0)</f>
        <v>0</v>
      </c>
      <c r="G2992" s="29">
        <f ca="1">IF(E2992&gt;0,(IFERROR(-PMT(Calculator!$G$22/12,Calculator!$G$23*12,Calculator!$G$20),0))-F2992,0)</f>
        <v>0</v>
      </c>
      <c r="H2992" s="29">
        <f t="shared" ca="1" si="188"/>
        <v>0</v>
      </c>
      <c r="I2992" s="29">
        <f t="shared" ca="1" si="186"/>
        <v>0</v>
      </c>
      <c r="J2992" s="30">
        <f>Calculator!$G$40</f>
        <v>6.5000000000000002E-2</v>
      </c>
      <c r="K2992" s="29">
        <f ca="1">IF(C2992&gt;=Calculator!$G$27,IF(DAY($C2992)=1,Calculator!$G$34/2,IF(DAY($C2992)=15,Calculator!$G$34/2,0)),0)</f>
        <v>0</v>
      </c>
      <c r="L2992" s="29">
        <f ca="1">IF(DAY($C2992)=28,IF(H2992=0,0,Calculator!$G$35),0)</f>
        <v>0</v>
      </c>
      <c r="M2992" s="29">
        <f ca="1">IF(I2992&gt;0,IF(DAY($C2992)=1,SUM(INDIRECT("I"&amp;(ROW(C2991)-DAY(C2991))):I2991),0),0)</f>
        <v>0</v>
      </c>
      <c r="N2992" s="29">
        <f ca="1">IF(C2992&lt;Calculator!$G$27,0,IF(C2992=Calculator!$G$27,Calculator!$G$39,IF(H2992-K2992&lt;=0,IF(D2992&gt;Calculator!$G$39,IF(H2992-K2992+E2992+L2992+M2992+Calculator!$G$39&gt;Calculator!$G$39,Calculator!$G$39-(H2992+E2992+L2992+M2992-K2992),Calculator!$G$39),D2992),0)))</f>
        <v>0</v>
      </c>
    </row>
    <row r="2993" spans="1:14" ht="15.75" thickBot="1">
      <c r="A2993" s="33" t="str">
        <f ca="1">IF(C2993=Calculator!$H$27,"F",IF(Daily!D2993+Daily!H2993=0,IF(D2992+H2992&gt;0,"L",""),""))</f>
        <v/>
      </c>
      <c r="B2993" s="34">
        <v>2992</v>
      </c>
      <c r="C2993" s="19">
        <f t="shared" ca="1" si="185"/>
        <v>48922</v>
      </c>
      <c r="D2993" s="29">
        <f t="shared" ca="1" si="187"/>
        <v>0</v>
      </c>
      <c r="E2993" s="29">
        <f ca="1">IF(C2993&lt;Calculator!$D$26,0,IF(DAY($C2993)=1,IF(D2993-Calculator!$G$24&gt;0,Calculator!$G$24,D2993),0))</f>
        <v>0</v>
      </c>
      <c r="F2993" s="29">
        <f ca="1">IF(E2993&gt;0,D2993*Calculator!$G$22/12,0)</f>
        <v>0</v>
      </c>
      <c r="G2993" s="29">
        <f ca="1">IF(E2993&gt;0,(IFERROR(-PMT(Calculator!$G$22/12,Calculator!$G$23*12,Calculator!$G$20),0))-F2993,0)</f>
        <v>0</v>
      </c>
      <c r="H2993" s="29">
        <f t="shared" ca="1" si="188"/>
        <v>0</v>
      </c>
      <c r="I2993" s="29">
        <f t="shared" ca="1" si="186"/>
        <v>0</v>
      </c>
      <c r="J2993" s="30">
        <f>Calculator!$G$40</f>
        <v>6.5000000000000002E-2</v>
      </c>
      <c r="K2993" s="29">
        <f ca="1">IF(C2993&gt;=Calculator!$G$27,IF(DAY($C2993)=1,Calculator!$G$34/2,IF(DAY($C2993)=15,Calculator!$G$34/2,0)),0)</f>
        <v>0</v>
      </c>
      <c r="L2993" s="29">
        <f ca="1">IF(DAY($C2993)=28,IF(H2993=0,0,Calculator!$G$35),0)</f>
        <v>0</v>
      </c>
      <c r="M2993" s="29">
        <f ca="1">IF(I2993&gt;0,IF(DAY($C2993)=1,SUM(INDIRECT("I"&amp;(ROW(C2992)-DAY(C2992))):I2992),0),0)</f>
        <v>0</v>
      </c>
      <c r="N2993" s="29">
        <f ca="1">IF(C2993&lt;Calculator!$G$27,0,IF(C2993=Calculator!$G$27,Calculator!$G$39,IF(H2993-K2993&lt;=0,IF(D2993&gt;Calculator!$G$39,IF(H2993-K2993+E2993+L2993+M2993+Calculator!$G$39&gt;Calculator!$G$39,Calculator!$G$39-(H2993+E2993+L2993+M2993-K2993),Calculator!$G$39),D2993),0)))</f>
        <v>0</v>
      </c>
    </row>
    <row r="2994" spans="1:14" ht="15.75" thickBot="1">
      <c r="A2994" s="33" t="str">
        <f ca="1">IF(C2994=Calculator!$H$27,"F",IF(Daily!D2994+Daily!H2994=0,IF(D2993+H2993&gt;0,"L",""),""))</f>
        <v/>
      </c>
      <c r="B2994" s="34">
        <v>2993</v>
      </c>
      <c r="C2994" s="19">
        <f t="shared" ca="1" si="185"/>
        <v>48923</v>
      </c>
      <c r="D2994" s="29">
        <f t="shared" ca="1" si="187"/>
        <v>0</v>
      </c>
      <c r="E2994" s="29">
        <f ca="1">IF(C2994&lt;Calculator!$D$26,0,IF(DAY($C2994)=1,IF(D2994-Calculator!$G$24&gt;0,Calculator!$G$24,D2994),0))</f>
        <v>0</v>
      </c>
      <c r="F2994" s="29">
        <f ca="1">IF(E2994&gt;0,D2994*Calculator!$G$22/12,0)</f>
        <v>0</v>
      </c>
      <c r="G2994" s="29">
        <f ca="1">IF(E2994&gt;0,(IFERROR(-PMT(Calculator!$G$22/12,Calculator!$G$23*12,Calculator!$G$20),0))-F2994,0)</f>
        <v>0</v>
      </c>
      <c r="H2994" s="29">
        <f t="shared" ca="1" si="188"/>
        <v>0</v>
      </c>
      <c r="I2994" s="29">
        <f t="shared" ca="1" si="186"/>
        <v>0</v>
      </c>
      <c r="J2994" s="30">
        <f>Calculator!$G$40</f>
        <v>6.5000000000000002E-2</v>
      </c>
      <c r="K2994" s="29">
        <f ca="1">IF(C2994&gt;=Calculator!$G$27,IF(DAY($C2994)=1,Calculator!$G$34/2,IF(DAY($C2994)=15,Calculator!$G$34/2,0)),0)</f>
        <v>0</v>
      </c>
      <c r="L2994" s="29">
        <f ca="1">IF(DAY($C2994)=28,IF(H2994=0,0,Calculator!$G$35),0)</f>
        <v>0</v>
      </c>
      <c r="M2994" s="29">
        <f ca="1">IF(I2994&gt;0,IF(DAY($C2994)=1,SUM(INDIRECT("I"&amp;(ROW(C2993)-DAY(C2993))):I2993),0),0)</f>
        <v>0</v>
      </c>
      <c r="N2994" s="29">
        <f ca="1">IF(C2994&lt;Calculator!$G$27,0,IF(C2994=Calculator!$G$27,Calculator!$G$39,IF(H2994-K2994&lt;=0,IF(D2994&gt;Calculator!$G$39,IF(H2994-K2994+E2994+L2994+M2994+Calculator!$G$39&gt;Calculator!$G$39,Calculator!$G$39-(H2994+E2994+L2994+M2994-K2994),Calculator!$G$39),D2994),0)))</f>
        <v>0</v>
      </c>
    </row>
    <row r="2995" spans="1:14" ht="15.75" thickBot="1">
      <c r="A2995" s="33" t="str">
        <f ca="1">IF(C2995=Calculator!$H$27,"F",IF(Daily!D2995+Daily!H2995=0,IF(D2994+H2994&gt;0,"L",""),""))</f>
        <v/>
      </c>
      <c r="B2995" s="34">
        <v>2994</v>
      </c>
      <c r="C2995" s="19">
        <f t="shared" ca="1" si="185"/>
        <v>48924</v>
      </c>
      <c r="D2995" s="29">
        <f t="shared" ca="1" si="187"/>
        <v>0</v>
      </c>
      <c r="E2995" s="29">
        <f ca="1">IF(C2995&lt;Calculator!$D$26,0,IF(DAY($C2995)=1,IF(D2995-Calculator!$G$24&gt;0,Calculator!$G$24,D2995),0))</f>
        <v>0</v>
      </c>
      <c r="F2995" s="29">
        <f ca="1">IF(E2995&gt;0,D2995*Calculator!$G$22/12,0)</f>
        <v>0</v>
      </c>
      <c r="G2995" s="29">
        <f ca="1">IF(E2995&gt;0,(IFERROR(-PMT(Calculator!$G$22/12,Calculator!$G$23*12,Calculator!$G$20),0))-F2995,0)</f>
        <v>0</v>
      </c>
      <c r="H2995" s="29">
        <f t="shared" ca="1" si="188"/>
        <v>0</v>
      </c>
      <c r="I2995" s="29">
        <f t="shared" ca="1" si="186"/>
        <v>0</v>
      </c>
      <c r="J2995" s="30">
        <f>Calculator!$G$40</f>
        <v>6.5000000000000002E-2</v>
      </c>
      <c r="K2995" s="29">
        <f ca="1">IF(C2995&gt;=Calculator!$G$27,IF(DAY($C2995)=1,Calculator!$G$34/2,IF(DAY($C2995)=15,Calculator!$G$34/2,0)),0)</f>
        <v>0</v>
      </c>
      <c r="L2995" s="29">
        <f ca="1">IF(DAY($C2995)=28,IF(H2995=0,0,Calculator!$G$35),0)</f>
        <v>0</v>
      </c>
      <c r="M2995" s="29">
        <f ca="1">IF(I2995&gt;0,IF(DAY($C2995)=1,SUM(INDIRECT("I"&amp;(ROW(C2994)-DAY(C2994))):I2994),0),0)</f>
        <v>0</v>
      </c>
      <c r="N2995" s="29">
        <f ca="1">IF(C2995&lt;Calculator!$G$27,0,IF(C2995=Calculator!$G$27,Calculator!$G$39,IF(H2995-K2995&lt;=0,IF(D2995&gt;Calculator!$G$39,IF(H2995-K2995+E2995+L2995+M2995+Calculator!$G$39&gt;Calculator!$G$39,Calculator!$G$39-(H2995+E2995+L2995+M2995-K2995),Calculator!$G$39),D2995),0)))</f>
        <v>0</v>
      </c>
    </row>
    <row r="2996" spans="1:14" ht="15.75" thickBot="1">
      <c r="A2996" s="33" t="str">
        <f ca="1">IF(C2996=Calculator!$H$27,"F",IF(Daily!D2996+Daily!H2996=0,IF(D2995+H2995&gt;0,"L",""),""))</f>
        <v/>
      </c>
      <c r="B2996" s="34">
        <v>2995</v>
      </c>
      <c r="C2996" s="19">
        <f t="shared" ca="1" si="185"/>
        <v>48925</v>
      </c>
      <c r="D2996" s="29">
        <f t="shared" ca="1" si="187"/>
        <v>0</v>
      </c>
      <c r="E2996" s="29">
        <f ca="1">IF(C2996&lt;Calculator!$D$26,0,IF(DAY($C2996)=1,IF(D2996-Calculator!$G$24&gt;0,Calculator!$G$24,D2996),0))</f>
        <v>0</v>
      </c>
      <c r="F2996" s="29">
        <f ca="1">IF(E2996&gt;0,D2996*Calculator!$G$22/12,0)</f>
        <v>0</v>
      </c>
      <c r="G2996" s="29">
        <f ca="1">IF(E2996&gt;0,(IFERROR(-PMT(Calculator!$G$22/12,Calculator!$G$23*12,Calculator!$G$20),0))-F2996,0)</f>
        <v>0</v>
      </c>
      <c r="H2996" s="29">
        <f t="shared" ca="1" si="188"/>
        <v>0</v>
      </c>
      <c r="I2996" s="29">
        <f t="shared" ca="1" si="186"/>
        <v>0</v>
      </c>
      <c r="J2996" s="30">
        <f>Calculator!$G$40</f>
        <v>6.5000000000000002E-2</v>
      </c>
      <c r="K2996" s="29">
        <f ca="1">IF(C2996&gt;=Calculator!$G$27,IF(DAY($C2996)=1,Calculator!$G$34/2,IF(DAY($C2996)=15,Calculator!$G$34/2,0)),0)</f>
        <v>0</v>
      </c>
      <c r="L2996" s="29">
        <f ca="1">IF(DAY($C2996)=28,IF(H2996=0,0,Calculator!$G$35),0)</f>
        <v>0</v>
      </c>
      <c r="M2996" s="29">
        <f ca="1">IF(I2996&gt;0,IF(DAY($C2996)=1,SUM(INDIRECT("I"&amp;(ROW(C2995)-DAY(C2995))):I2995),0),0)</f>
        <v>0</v>
      </c>
      <c r="N2996" s="29">
        <f ca="1">IF(C2996&lt;Calculator!$G$27,0,IF(C2996=Calculator!$G$27,Calculator!$G$39,IF(H2996-K2996&lt;=0,IF(D2996&gt;Calculator!$G$39,IF(H2996-K2996+E2996+L2996+M2996+Calculator!$G$39&gt;Calculator!$G$39,Calculator!$G$39-(H2996+E2996+L2996+M2996-K2996),Calculator!$G$39),D2996),0)))</f>
        <v>0</v>
      </c>
    </row>
    <row r="2997" spans="1:14" ht="15.75" thickBot="1">
      <c r="A2997" s="33" t="str">
        <f ca="1">IF(C2997=Calculator!$H$27,"F",IF(Daily!D2997+Daily!H2997=0,IF(D2996+H2996&gt;0,"L",""),""))</f>
        <v/>
      </c>
      <c r="B2997" s="34">
        <v>2996</v>
      </c>
      <c r="C2997" s="19">
        <f t="shared" ca="1" si="185"/>
        <v>48926</v>
      </c>
      <c r="D2997" s="29">
        <f t="shared" ca="1" si="187"/>
        <v>0</v>
      </c>
      <c r="E2997" s="29">
        <f ca="1">IF(C2997&lt;Calculator!$D$26,0,IF(DAY($C2997)=1,IF(D2997-Calculator!$G$24&gt;0,Calculator!$G$24,D2997),0))</f>
        <v>0</v>
      </c>
      <c r="F2997" s="29">
        <f ca="1">IF(E2997&gt;0,D2997*Calculator!$G$22/12,0)</f>
        <v>0</v>
      </c>
      <c r="G2997" s="29">
        <f ca="1">IF(E2997&gt;0,(IFERROR(-PMT(Calculator!$G$22/12,Calculator!$G$23*12,Calculator!$G$20),0))-F2997,0)</f>
        <v>0</v>
      </c>
      <c r="H2997" s="29">
        <f t="shared" ca="1" si="188"/>
        <v>0</v>
      </c>
      <c r="I2997" s="29">
        <f t="shared" ca="1" si="186"/>
        <v>0</v>
      </c>
      <c r="J2997" s="30">
        <f>Calculator!$G$40</f>
        <v>6.5000000000000002E-2</v>
      </c>
      <c r="K2997" s="29">
        <f ca="1">IF(C2997&gt;=Calculator!$G$27,IF(DAY($C2997)=1,Calculator!$G$34/2,IF(DAY($C2997)=15,Calculator!$G$34/2,0)),0)</f>
        <v>0</v>
      </c>
      <c r="L2997" s="29">
        <f ca="1">IF(DAY($C2997)=28,IF(H2997=0,0,Calculator!$G$35),0)</f>
        <v>0</v>
      </c>
      <c r="M2997" s="29">
        <f ca="1">IF(I2997&gt;0,IF(DAY($C2997)=1,SUM(INDIRECT("I"&amp;(ROW(C2996)-DAY(C2996))):I2996),0),0)</f>
        <v>0</v>
      </c>
      <c r="N2997" s="29">
        <f ca="1">IF(C2997&lt;Calculator!$G$27,0,IF(C2997=Calculator!$G$27,Calculator!$G$39,IF(H2997-K2997&lt;=0,IF(D2997&gt;Calculator!$G$39,IF(H2997-K2997+E2997+L2997+M2997+Calculator!$G$39&gt;Calculator!$G$39,Calculator!$G$39-(H2997+E2997+L2997+M2997-K2997),Calculator!$G$39),D2997),0)))</f>
        <v>0</v>
      </c>
    </row>
    <row r="2998" spans="1:14" ht="15.75" thickBot="1">
      <c r="A2998" s="33" t="str">
        <f ca="1">IF(C2998=Calculator!$H$27,"F",IF(Daily!D2998+Daily!H2998=0,IF(D2997+H2997&gt;0,"L",""),""))</f>
        <v/>
      </c>
      <c r="B2998" s="34">
        <v>2997</v>
      </c>
      <c r="C2998" s="19">
        <f t="shared" ca="1" si="185"/>
        <v>48927</v>
      </c>
      <c r="D2998" s="29">
        <f t="shared" ca="1" si="187"/>
        <v>0</v>
      </c>
      <c r="E2998" s="29">
        <f ca="1">IF(C2998&lt;Calculator!$D$26,0,IF(DAY($C2998)=1,IF(D2998-Calculator!$G$24&gt;0,Calculator!$G$24,D2998),0))</f>
        <v>0</v>
      </c>
      <c r="F2998" s="29">
        <f ca="1">IF(E2998&gt;0,D2998*Calculator!$G$22/12,0)</f>
        <v>0</v>
      </c>
      <c r="G2998" s="29">
        <f ca="1">IF(E2998&gt;0,(IFERROR(-PMT(Calculator!$G$22/12,Calculator!$G$23*12,Calculator!$G$20),0))-F2998,0)</f>
        <v>0</v>
      </c>
      <c r="H2998" s="29">
        <f t="shared" ca="1" si="188"/>
        <v>0</v>
      </c>
      <c r="I2998" s="29">
        <f t="shared" ca="1" si="186"/>
        <v>0</v>
      </c>
      <c r="J2998" s="30">
        <f>Calculator!$G$40</f>
        <v>6.5000000000000002E-2</v>
      </c>
      <c r="K2998" s="29">
        <f ca="1">IF(C2998&gt;=Calculator!$G$27,IF(DAY($C2998)=1,Calculator!$G$34/2,IF(DAY($C2998)=15,Calculator!$G$34/2,0)),0)</f>
        <v>0</v>
      </c>
      <c r="L2998" s="29">
        <f ca="1">IF(DAY($C2998)=28,IF(H2998=0,0,Calculator!$G$35),0)</f>
        <v>0</v>
      </c>
      <c r="M2998" s="29">
        <f ca="1">IF(I2998&gt;0,IF(DAY($C2998)=1,SUM(INDIRECT("I"&amp;(ROW(C2997)-DAY(C2997))):I2997),0),0)</f>
        <v>0</v>
      </c>
      <c r="N2998" s="29">
        <f ca="1">IF(C2998&lt;Calculator!$G$27,0,IF(C2998=Calculator!$G$27,Calculator!$G$39,IF(H2998-K2998&lt;=0,IF(D2998&gt;Calculator!$G$39,IF(H2998-K2998+E2998+L2998+M2998+Calculator!$G$39&gt;Calculator!$G$39,Calculator!$G$39-(H2998+E2998+L2998+M2998-K2998),Calculator!$G$39),D2998),0)))</f>
        <v>0</v>
      </c>
    </row>
    <row r="2999" spans="1:14" ht="15.75" thickBot="1">
      <c r="A2999" s="33" t="str">
        <f ca="1">IF(C2999=Calculator!$H$27,"F",IF(Daily!D2999+Daily!H2999=0,IF(D2998+H2998&gt;0,"L",""),""))</f>
        <v/>
      </c>
      <c r="B2999" s="34">
        <v>2998</v>
      </c>
      <c r="C2999" s="19">
        <f t="shared" ca="1" si="185"/>
        <v>48928</v>
      </c>
      <c r="D2999" s="29">
        <f t="shared" ca="1" si="187"/>
        <v>0</v>
      </c>
      <c r="E2999" s="29">
        <f ca="1">IF(C2999&lt;Calculator!$D$26,0,IF(DAY($C2999)=1,IF(D2999-Calculator!$G$24&gt;0,Calculator!$G$24,D2999),0))</f>
        <v>0</v>
      </c>
      <c r="F2999" s="29">
        <f ca="1">IF(E2999&gt;0,D2999*Calculator!$G$22/12,0)</f>
        <v>0</v>
      </c>
      <c r="G2999" s="29">
        <f ca="1">IF(E2999&gt;0,(IFERROR(-PMT(Calculator!$G$22/12,Calculator!$G$23*12,Calculator!$G$20),0))-F2999,0)</f>
        <v>0</v>
      </c>
      <c r="H2999" s="29">
        <f t="shared" ca="1" si="188"/>
        <v>0</v>
      </c>
      <c r="I2999" s="29">
        <f t="shared" ca="1" si="186"/>
        <v>0</v>
      </c>
      <c r="J2999" s="30">
        <f>Calculator!$G$40</f>
        <v>6.5000000000000002E-2</v>
      </c>
      <c r="K2999" s="29">
        <f ca="1">IF(C2999&gt;=Calculator!$G$27,IF(DAY($C2999)=1,Calculator!$G$34/2,IF(DAY($C2999)=15,Calculator!$G$34/2,0)),0)</f>
        <v>4500</v>
      </c>
      <c r="L2999" s="29">
        <f ca="1">IF(DAY($C2999)=28,IF(H2999=0,0,Calculator!$G$35),0)</f>
        <v>0</v>
      </c>
      <c r="M2999" s="29">
        <f ca="1">IF(I2999&gt;0,IF(DAY($C2999)=1,SUM(INDIRECT("I"&amp;(ROW(C2998)-DAY(C2998))):I2998),0),0)</f>
        <v>0</v>
      </c>
      <c r="N2999" s="29">
        <f ca="1">IF(C2999&lt;Calculator!$G$27,0,IF(C2999=Calculator!$G$27,Calculator!$G$39,IF(H2999-K2999&lt;=0,IF(D2999&gt;Calculator!$G$39,IF(H2999-K2999+E2999+L2999+M2999+Calculator!$G$39&gt;Calculator!$G$39,Calculator!$G$39-(H2999+E2999+L2999+M2999-K2999),Calculator!$G$39),D2999),0)))</f>
        <v>0</v>
      </c>
    </row>
    <row r="3000" spans="1:14" ht="15.75" thickBot="1">
      <c r="A3000" s="33" t="str">
        <f ca="1">IF(C3000=Calculator!$H$27,"F",IF(Daily!D3000+Daily!H3000=0,IF(D2999+H2999&gt;0,"L",""),""))</f>
        <v/>
      </c>
      <c r="B3000" s="34">
        <v>2999</v>
      </c>
      <c r="C3000" s="19">
        <f t="shared" ca="1" si="185"/>
        <v>48929</v>
      </c>
      <c r="D3000" s="29">
        <f t="shared" ca="1" si="187"/>
        <v>0</v>
      </c>
      <c r="E3000" s="29">
        <f ca="1">IF(C3000&lt;Calculator!$D$26,0,IF(DAY($C3000)=1,IF(D3000-Calculator!$G$24&gt;0,Calculator!$G$24,D3000),0))</f>
        <v>0</v>
      </c>
      <c r="F3000" s="29">
        <f ca="1">IF(E3000&gt;0,D3000*Calculator!$G$22/12,0)</f>
        <v>0</v>
      </c>
      <c r="G3000" s="29">
        <f ca="1">IF(E3000&gt;0,(IFERROR(-PMT(Calculator!$G$22/12,Calculator!$G$23*12,Calculator!$G$20),0))-F3000,0)</f>
        <v>0</v>
      </c>
      <c r="H3000" s="29">
        <f t="shared" ca="1" si="188"/>
        <v>0</v>
      </c>
      <c r="I3000" s="29">
        <f t="shared" ca="1" si="186"/>
        <v>0</v>
      </c>
      <c r="J3000" s="30">
        <f>Calculator!$G$40</f>
        <v>6.5000000000000002E-2</v>
      </c>
      <c r="K3000" s="29">
        <f ca="1">IF(C3000&gt;=Calculator!$G$27,IF(DAY($C3000)=1,Calculator!$G$34/2,IF(DAY($C3000)=15,Calculator!$G$34/2,0)),0)</f>
        <v>0</v>
      </c>
      <c r="L3000" s="29">
        <f ca="1">IF(DAY($C3000)=28,IF(H3000=0,0,Calculator!$G$35),0)</f>
        <v>0</v>
      </c>
      <c r="M3000" s="29">
        <f ca="1">IF(I3000&gt;0,IF(DAY($C3000)=1,SUM(INDIRECT("I"&amp;(ROW(C2999)-DAY(C2999))):I2999),0),0)</f>
        <v>0</v>
      </c>
      <c r="N3000" s="29">
        <f ca="1">IF(C3000&lt;Calculator!$G$27,0,IF(C3000=Calculator!$G$27,Calculator!$G$39,IF(H3000-K3000&lt;=0,IF(D3000&gt;Calculator!$G$39,IF(H3000-K3000+E3000+L3000+M3000+Calculator!$G$39&gt;Calculator!$G$39,Calculator!$G$39-(H3000+E3000+L3000+M3000-K3000),Calculator!$G$39),D3000),0)))</f>
        <v>0</v>
      </c>
    </row>
    <row r="3001" spans="1:14" ht="15.75" thickBot="1">
      <c r="A3001" s="33" t="str">
        <f ca="1">IF(C3001=Calculator!$H$27,"F",IF(Daily!D3001+Daily!H3001=0,IF(D3000+H3000&gt;0,"L",""),""))</f>
        <v/>
      </c>
      <c r="B3001" s="34">
        <v>3000</v>
      </c>
      <c r="C3001" s="19">
        <f t="shared" ca="1" si="185"/>
        <v>48930</v>
      </c>
      <c r="D3001" s="29">
        <f t="shared" ca="1" si="187"/>
        <v>0</v>
      </c>
      <c r="E3001" s="29">
        <f ca="1">IF(C3001&lt;Calculator!$D$26,0,IF(DAY($C3001)=1,IF(D3001-Calculator!$G$24&gt;0,Calculator!$G$24,D3001),0))</f>
        <v>0</v>
      </c>
      <c r="F3001" s="29">
        <f ca="1">IF(E3001&gt;0,D3001*Calculator!$G$22/12,0)</f>
        <v>0</v>
      </c>
      <c r="G3001" s="29">
        <f ca="1">IF(E3001&gt;0,(IFERROR(-PMT(Calculator!$G$22/12,Calculator!$G$23*12,Calculator!$G$20),0))-F3001,0)</f>
        <v>0</v>
      </c>
      <c r="H3001" s="29">
        <f t="shared" ca="1" si="188"/>
        <v>0</v>
      </c>
      <c r="I3001" s="29">
        <f t="shared" ca="1" si="186"/>
        <v>0</v>
      </c>
      <c r="J3001" s="30">
        <f>Calculator!$G$40</f>
        <v>6.5000000000000002E-2</v>
      </c>
      <c r="K3001" s="29">
        <f ca="1">IF(C3001&gt;=Calculator!$G$27,IF(DAY($C3001)=1,Calculator!$G$34/2,IF(DAY($C3001)=15,Calculator!$G$34/2,0)),0)</f>
        <v>0</v>
      </c>
      <c r="L3001" s="29">
        <f ca="1">IF(DAY($C3001)=28,IF(H3001=0,0,Calculator!$G$35),0)</f>
        <v>0</v>
      </c>
      <c r="M3001" s="29">
        <f ca="1">IF(I3001&gt;0,IF(DAY($C3001)=1,SUM(INDIRECT("I"&amp;(ROW(C3000)-DAY(C3000))):I3000),0),0)</f>
        <v>0</v>
      </c>
      <c r="N3001" s="29">
        <f ca="1">IF(C3001&lt;Calculator!$G$27,0,IF(C3001=Calculator!$G$27,Calculator!$G$39,IF(H3001-K3001&lt;=0,IF(D3001&gt;Calculator!$G$39,IF(H3001-K3001+E3001+L3001+M3001+Calculator!$G$39&gt;Calculator!$G$39,Calculator!$G$39-(H3001+E3001+L3001+M3001-K3001),Calculator!$G$39),D3001),0)))</f>
        <v>0</v>
      </c>
    </row>
    <row r="3002" spans="1:14" ht="15.75" thickBot="1">
      <c r="A3002" s="33" t="str">
        <f ca="1">IF(C3002=Calculator!$H$27,"F",IF(Daily!D3002+Daily!H3002=0,IF(D3001+H3001&gt;0,"L",""),""))</f>
        <v/>
      </c>
      <c r="B3002" s="34">
        <v>3001</v>
      </c>
      <c r="C3002" s="19">
        <f t="shared" ca="1" si="185"/>
        <v>48931</v>
      </c>
      <c r="D3002" s="29">
        <f t="shared" ca="1" si="187"/>
        <v>0</v>
      </c>
      <c r="E3002" s="29">
        <f ca="1">IF(C3002&lt;Calculator!$D$26,0,IF(DAY($C3002)=1,IF(D3002-Calculator!$G$24&gt;0,Calculator!$G$24,D3002),0))</f>
        <v>0</v>
      </c>
      <c r="F3002" s="29">
        <f ca="1">IF(E3002&gt;0,D3002*Calculator!$G$22/12,0)</f>
        <v>0</v>
      </c>
      <c r="G3002" s="29">
        <f ca="1">IF(E3002&gt;0,(IFERROR(-PMT(Calculator!$G$22/12,Calculator!$G$23*12,Calculator!$G$20),0))-F3002,0)</f>
        <v>0</v>
      </c>
      <c r="H3002" s="29">
        <f t="shared" ca="1" si="188"/>
        <v>0</v>
      </c>
      <c r="I3002" s="29">
        <f t="shared" ca="1" si="186"/>
        <v>0</v>
      </c>
      <c r="J3002" s="30">
        <f>Calculator!$G$40</f>
        <v>6.5000000000000002E-2</v>
      </c>
      <c r="K3002" s="29">
        <f ca="1">IF(C3002&gt;=Calculator!$G$27,IF(DAY($C3002)=1,Calculator!$G$34/2,IF(DAY($C3002)=15,Calculator!$G$34/2,0)),0)</f>
        <v>0</v>
      </c>
      <c r="L3002" s="29">
        <f ca="1">IF(DAY($C3002)=28,IF(H3002=0,0,Calculator!$G$35),0)</f>
        <v>0</v>
      </c>
      <c r="M3002" s="29">
        <f ca="1">IF(I3002&gt;0,IF(DAY($C3002)=1,SUM(INDIRECT("I"&amp;(ROW(C3001)-DAY(C3001))):I3001),0),0)</f>
        <v>0</v>
      </c>
      <c r="N3002" s="29">
        <f ca="1">IF(C3002&lt;Calculator!$G$27,0,IF(C3002=Calculator!$G$27,Calculator!$G$39,IF(H3002-K3002&lt;=0,IF(D3002&gt;Calculator!$G$39,IF(H3002-K3002+E3002+L3002+M3002+Calculator!$G$39&gt;Calculator!$G$39,Calculator!$G$39-(H3002+E3002+L3002+M3002-K3002),Calculator!$G$39),D3002),0)))</f>
        <v>0</v>
      </c>
    </row>
    <row r="3003" spans="1:14" ht="15.75" thickBot="1">
      <c r="A3003" s="33" t="str">
        <f ca="1">IF(C3003=Calculator!$H$27,"F",IF(Daily!D3003+Daily!H3003=0,IF(D3002+H3002&gt;0,"L",""),""))</f>
        <v/>
      </c>
      <c r="B3003" s="34">
        <v>3002</v>
      </c>
      <c r="C3003" s="19">
        <f t="shared" ca="1" si="185"/>
        <v>48932</v>
      </c>
      <c r="D3003" s="29">
        <f t="shared" ca="1" si="187"/>
        <v>0</v>
      </c>
      <c r="E3003" s="29">
        <f ca="1">IF(C3003&lt;Calculator!$D$26,0,IF(DAY($C3003)=1,IF(D3003-Calculator!$G$24&gt;0,Calculator!$G$24,D3003),0))</f>
        <v>0</v>
      </c>
      <c r="F3003" s="29">
        <f ca="1">IF(E3003&gt;0,D3003*Calculator!$G$22/12,0)</f>
        <v>0</v>
      </c>
      <c r="G3003" s="29">
        <f ca="1">IF(E3003&gt;0,(IFERROR(-PMT(Calculator!$G$22/12,Calculator!$G$23*12,Calculator!$G$20),0))-F3003,0)</f>
        <v>0</v>
      </c>
      <c r="H3003" s="29">
        <f t="shared" ca="1" si="188"/>
        <v>0</v>
      </c>
      <c r="I3003" s="29">
        <f t="shared" ca="1" si="186"/>
        <v>0</v>
      </c>
      <c r="J3003" s="30">
        <f>Calculator!$G$40</f>
        <v>6.5000000000000002E-2</v>
      </c>
      <c r="K3003" s="29">
        <f ca="1">IF(C3003&gt;=Calculator!$G$27,IF(DAY($C3003)=1,Calculator!$G$34/2,IF(DAY($C3003)=15,Calculator!$G$34/2,0)),0)</f>
        <v>0</v>
      </c>
      <c r="L3003" s="29">
        <f ca="1">IF(DAY($C3003)=28,IF(H3003=0,0,Calculator!$G$35),0)</f>
        <v>0</v>
      </c>
      <c r="M3003" s="29">
        <f ca="1">IF(I3003&gt;0,IF(DAY($C3003)=1,SUM(INDIRECT("I"&amp;(ROW(C3002)-DAY(C3002))):I3002),0),0)</f>
        <v>0</v>
      </c>
      <c r="N3003" s="29">
        <f ca="1">IF(C3003&lt;Calculator!$G$27,0,IF(C3003=Calculator!$G$27,Calculator!$G$39,IF(H3003-K3003&lt;=0,IF(D3003&gt;Calculator!$G$39,IF(H3003-K3003+E3003+L3003+M3003+Calculator!$G$39&gt;Calculator!$G$39,Calculator!$G$39-(H3003+E3003+L3003+M3003-K3003),Calculator!$G$39),D3003),0)))</f>
        <v>0</v>
      </c>
    </row>
    <row r="3004" spans="1:14" ht="15.75" thickBot="1">
      <c r="A3004" s="33" t="str">
        <f ca="1">IF(C3004=Calculator!$H$27,"F",IF(Daily!D3004+Daily!H3004=0,IF(D3003+H3003&gt;0,"L",""),""))</f>
        <v/>
      </c>
      <c r="B3004" s="34">
        <v>3003</v>
      </c>
      <c r="C3004" s="19">
        <f t="shared" ca="1" si="185"/>
        <v>48933</v>
      </c>
      <c r="D3004" s="29">
        <f t="shared" ca="1" si="187"/>
        <v>0</v>
      </c>
      <c r="E3004" s="29">
        <f ca="1">IF(C3004&lt;Calculator!$D$26,0,IF(DAY($C3004)=1,IF(D3004-Calculator!$G$24&gt;0,Calculator!$G$24,D3004),0))</f>
        <v>0</v>
      </c>
      <c r="F3004" s="29">
        <f ca="1">IF(E3004&gt;0,D3004*Calculator!$G$22/12,0)</f>
        <v>0</v>
      </c>
      <c r="G3004" s="29">
        <f ca="1">IF(E3004&gt;0,(IFERROR(-PMT(Calculator!$G$22/12,Calculator!$G$23*12,Calculator!$G$20),0))-F3004,0)</f>
        <v>0</v>
      </c>
      <c r="H3004" s="29">
        <f t="shared" ca="1" si="188"/>
        <v>0</v>
      </c>
      <c r="I3004" s="29">
        <f t="shared" ca="1" si="186"/>
        <v>0</v>
      </c>
      <c r="J3004" s="30">
        <f>Calculator!$G$40</f>
        <v>6.5000000000000002E-2</v>
      </c>
      <c r="K3004" s="29">
        <f ca="1">IF(C3004&gt;=Calculator!$G$27,IF(DAY($C3004)=1,Calculator!$G$34/2,IF(DAY($C3004)=15,Calculator!$G$34/2,0)),0)</f>
        <v>0</v>
      </c>
      <c r="L3004" s="29">
        <f ca="1">IF(DAY($C3004)=28,IF(H3004=0,0,Calculator!$G$35),0)</f>
        <v>0</v>
      </c>
      <c r="M3004" s="29">
        <f ca="1">IF(I3004&gt;0,IF(DAY($C3004)=1,SUM(INDIRECT("I"&amp;(ROW(C3003)-DAY(C3003))):I3003),0),0)</f>
        <v>0</v>
      </c>
      <c r="N3004" s="29">
        <f ca="1">IF(C3004&lt;Calculator!$G$27,0,IF(C3004=Calculator!$G$27,Calculator!$G$39,IF(H3004-K3004&lt;=0,IF(D3004&gt;Calculator!$G$39,IF(H3004-K3004+E3004+L3004+M3004+Calculator!$G$39&gt;Calculator!$G$39,Calculator!$G$39-(H3004+E3004+L3004+M3004-K3004),Calculator!$G$39),D3004),0)))</f>
        <v>0</v>
      </c>
    </row>
    <row r="3005" spans="1:14" ht="15.75" thickBot="1">
      <c r="A3005" s="33" t="str">
        <f ca="1">IF(C3005=Calculator!$H$27,"F",IF(Daily!D3005+Daily!H3005=0,IF(D3004+H3004&gt;0,"L",""),""))</f>
        <v/>
      </c>
      <c r="B3005" s="34">
        <v>3004</v>
      </c>
      <c r="C3005" s="19">
        <f t="shared" ca="1" si="185"/>
        <v>48934</v>
      </c>
      <c r="D3005" s="29">
        <f t="shared" ca="1" si="187"/>
        <v>0</v>
      </c>
      <c r="E3005" s="29">
        <f ca="1">IF(C3005&lt;Calculator!$D$26,0,IF(DAY($C3005)=1,IF(D3005-Calculator!$G$24&gt;0,Calculator!$G$24,D3005),0))</f>
        <v>0</v>
      </c>
      <c r="F3005" s="29">
        <f ca="1">IF(E3005&gt;0,D3005*Calculator!$G$22/12,0)</f>
        <v>0</v>
      </c>
      <c r="G3005" s="29">
        <f ca="1">IF(E3005&gt;0,(IFERROR(-PMT(Calculator!$G$22/12,Calculator!$G$23*12,Calculator!$G$20),0))-F3005,0)</f>
        <v>0</v>
      </c>
      <c r="H3005" s="29">
        <f t="shared" ca="1" si="188"/>
        <v>0</v>
      </c>
      <c r="I3005" s="29">
        <f t="shared" ca="1" si="186"/>
        <v>0</v>
      </c>
      <c r="J3005" s="30">
        <f>Calculator!$G$40</f>
        <v>6.5000000000000002E-2</v>
      </c>
      <c r="K3005" s="29">
        <f ca="1">IF(C3005&gt;=Calculator!$G$27,IF(DAY($C3005)=1,Calculator!$G$34/2,IF(DAY($C3005)=15,Calculator!$G$34/2,0)),0)</f>
        <v>0</v>
      </c>
      <c r="L3005" s="29">
        <f ca="1">IF(DAY($C3005)=28,IF(H3005=0,0,Calculator!$G$35),0)</f>
        <v>0</v>
      </c>
      <c r="M3005" s="29">
        <f ca="1">IF(I3005&gt;0,IF(DAY($C3005)=1,SUM(INDIRECT("I"&amp;(ROW(C3004)-DAY(C3004))):I3004),0),0)</f>
        <v>0</v>
      </c>
      <c r="N3005" s="29">
        <f ca="1">IF(C3005&lt;Calculator!$G$27,0,IF(C3005=Calculator!$G$27,Calculator!$G$39,IF(H3005-K3005&lt;=0,IF(D3005&gt;Calculator!$G$39,IF(H3005-K3005+E3005+L3005+M3005+Calculator!$G$39&gt;Calculator!$G$39,Calculator!$G$39-(H3005+E3005+L3005+M3005-K3005),Calculator!$G$39),D3005),0)))</f>
        <v>0</v>
      </c>
    </row>
    <row r="3006" spans="1:14" ht="15.75" thickBot="1">
      <c r="A3006" s="33" t="str">
        <f ca="1">IF(C3006=Calculator!$H$27,"F",IF(Daily!D3006+Daily!H3006=0,IF(D3005+H3005&gt;0,"L",""),""))</f>
        <v/>
      </c>
      <c r="B3006" s="34">
        <v>3005</v>
      </c>
      <c r="C3006" s="19">
        <f t="shared" ca="1" si="185"/>
        <v>48935</v>
      </c>
      <c r="D3006" s="29">
        <f t="shared" ca="1" si="187"/>
        <v>0</v>
      </c>
      <c r="E3006" s="29">
        <f ca="1">IF(C3006&lt;Calculator!$D$26,0,IF(DAY($C3006)=1,IF(D3006-Calculator!$G$24&gt;0,Calculator!$G$24,D3006),0))</f>
        <v>0</v>
      </c>
      <c r="F3006" s="29">
        <f ca="1">IF(E3006&gt;0,D3006*Calculator!$G$22/12,0)</f>
        <v>0</v>
      </c>
      <c r="G3006" s="29">
        <f ca="1">IF(E3006&gt;0,(IFERROR(-PMT(Calculator!$G$22/12,Calculator!$G$23*12,Calculator!$G$20),0))-F3006,0)</f>
        <v>0</v>
      </c>
      <c r="H3006" s="29">
        <f t="shared" ca="1" si="188"/>
        <v>0</v>
      </c>
      <c r="I3006" s="29">
        <f t="shared" ca="1" si="186"/>
        <v>0</v>
      </c>
      <c r="J3006" s="30">
        <f>Calculator!$G$40</f>
        <v>6.5000000000000002E-2</v>
      </c>
      <c r="K3006" s="29">
        <f ca="1">IF(C3006&gt;=Calculator!$G$27,IF(DAY($C3006)=1,Calculator!$G$34/2,IF(DAY($C3006)=15,Calculator!$G$34/2,0)),0)</f>
        <v>0</v>
      </c>
      <c r="L3006" s="29">
        <f ca="1">IF(DAY($C3006)=28,IF(H3006=0,0,Calculator!$G$35),0)</f>
        <v>0</v>
      </c>
      <c r="M3006" s="29">
        <f ca="1">IF(I3006&gt;0,IF(DAY($C3006)=1,SUM(INDIRECT("I"&amp;(ROW(C3005)-DAY(C3005))):I3005),0),0)</f>
        <v>0</v>
      </c>
      <c r="N3006" s="29">
        <f ca="1">IF(C3006&lt;Calculator!$G$27,0,IF(C3006=Calculator!$G$27,Calculator!$G$39,IF(H3006-K3006&lt;=0,IF(D3006&gt;Calculator!$G$39,IF(H3006-K3006+E3006+L3006+M3006+Calculator!$G$39&gt;Calculator!$G$39,Calculator!$G$39-(H3006+E3006+L3006+M3006-K3006),Calculator!$G$39),D3006),0)))</f>
        <v>0</v>
      </c>
    </row>
    <row r="3007" spans="1:14" ht="15.75" thickBot="1">
      <c r="A3007" s="33" t="str">
        <f ca="1">IF(C3007=Calculator!$H$27,"F",IF(Daily!D3007+Daily!H3007=0,IF(D3006+H3006&gt;0,"L",""),""))</f>
        <v/>
      </c>
      <c r="B3007" s="34">
        <v>3006</v>
      </c>
      <c r="C3007" s="19">
        <f t="shared" ca="1" si="185"/>
        <v>48936</v>
      </c>
      <c r="D3007" s="29">
        <f t="shared" ca="1" si="187"/>
        <v>0</v>
      </c>
      <c r="E3007" s="29">
        <f ca="1">IF(C3007&lt;Calculator!$D$26,0,IF(DAY($C3007)=1,IF(D3007-Calculator!$G$24&gt;0,Calculator!$G$24,D3007),0))</f>
        <v>0</v>
      </c>
      <c r="F3007" s="29">
        <f ca="1">IF(E3007&gt;0,D3007*Calculator!$G$22/12,0)</f>
        <v>0</v>
      </c>
      <c r="G3007" s="29">
        <f ca="1">IF(E3007&gt;0,(IFERROR(-PMT(Calculator!$G$22/12,Calculator!$G$23*12,Calculator!$G$20),0))-F3007,0)</f>
        <v>0</v>
      </c>
      <c r="H3007" s="29">
        <f t="shared" ca="1" si="188"/>
        <v>0</v>
      </c>
      <c r="I3007" s="29">
        <f t="shared" ca="1" si="186"/>
        <v>0</v>
      </c>
      <c r="J3007" s="30">
        <f>Calculator!$G$40</f>
        <v>6.5000000000000002E-2</v>
      </c>
      <c r="K3007" s="29">
        <f ca="1">IF(C3007&gt;=Calculator!$G$27,IF(DAY($C3007)=1,Calculator!$G$34/2,IF(DAY($C3007)=15,Calculator!$G$34/2,0)),0)</f>
        <v>0</v>
      </c>
      <c r="L3007" s="29">
        <f ca="1">IF(DAY($C3007)=28,IF(H3007=0,0,Calculator!$G$35),0)</f>
        <v>0</v>
      </c>
      <c r="M3007" s="29">
        <f ca="1">IF(I3007&gt;0,IF(DAY($C3007)=1,SUM(INDIRECT("I"&amp;(ROW(C3006)-DAY(C3006))):I3006),0),0)</f>
        <v>0</v>
      </c>
      <c r="N3007" s="29">
        <f ca="1">IF(C3007&lt;Calculator!$G$27,0,IF(C3007=Calculator!$G$27,Calculator!$G$39,IF(H3007-K3007&lt;=0,IF(D3007&gt;Calculator!$G$39,IF(H3007-K3007+E3007+L3007+M3007+Calculator!$G$39&gt;Calculator!$G$39,Calculator!$G$39-(H3007+E3007+L3007+M3007-K3007),Calculator!$G$39),D3007),0)))</f>
        <v>0</v>
      </c>
    </row>
    <row r="3008" spans="1:14" ht="15.75" thickBot="1">
      <c r="A3008" s="33" t="str">
        <f ca="1">IF(C3008=Calculator!$H$27,"F",IF(Daily!D3008+Daily!H3008=0,IF(D3007+H3007&gt;0,"L",""),""))</f>
        <v/>
      </c>
      <c r="B3008" s="34">
        <v>3007</v>
      </c>
      <c r="C3008" s="19">
        <f t="shared" ca="1" si="185"/>
        <v>48937</v>
      </c>
      <c r="D3008" s="29">
        <f t="shared" ca="1" si="187"/>
        <v>0</v>
      </c>
      <c r="E3008" s="29">
        <f ca="1">IF(C3008&lt;Calculator!$D$26,0,IF(DAY($C3008)=1,IF(D3008-Calculator!$G$24&gt;0,Calculator!$G$24,D3008),0))</f>
        <v>0</v>
      </c>
      <c r="F3008" s="29">
        <f ca="1">IF(E3008&gt;0,D3008*Calculator!$G$22/12,0)</f>
        <v>0</v>
      </c>
      <c r="G3008" s="29">
        <f ca="1">IF(E3008&gt;0,(IFERROR(-PMT(Calculator!$G$22/12,Calculator!$G$23*12,Calculator!$G$20),0))-F3008,0)</f>
        <v>0</v>
      </c>
      <c r="H3008" s="29">
        <f t="shared" ca="1" si="188"/>
        <v>0</v>
      </c>
      <c r="I3008" s="29">
        <f t="shared" ca="1" si="186"/>
        <v>0</v>
      </c>
      <c r="J3008" s="30">
        <f>Calculator!$G$40</f>
        <v>6.5000000000000002E-2</v>
      </c>
      <c r="K3008" s="29">
        <f ca="1">IF(C3008&gt;=Calculator!$G$27,IF(DAY($C3008)=1,Calculator!$G$34/2,IF(DAY($C3008)=15,Calculator!$G$34/2,0)),0)</f>
        <v>0</v>
      </c>
      <c r="L3008" s="29">
        <f ca="1">IF(DAY($C3008)=28,IF(H3008=0,0,Calculator!$G$35),0)</f>
        <v>0</v>
      </c>
      <c r="M3008" s="29">
        <f ca="1">IF(I3008&gt;0,IF(DAY($C3008)=1,SUM(INDIRECT("I"&amp;(ROW(C3007)-DAY(C3007))):I3007),0),0)</f>
        <v>0</v>
      </c>
      <c r="N3008" s="29">
        <f ca="1">IF(C3008&lt;Calculator!$G$27,0,IF(C3008=Calculator!$G$27,Calculator!$G$39,IF(H3008-K3008&lt;=0,IF(D3008&gt;Calculator!$G$39,IF(H3008-K3008+E3008+L3008+M3008+Calculator!$G$39&gt;Calculator!$G$39,Calculator!$G$39-(H3008+E3008+L3008+M3008-K3008),Calculator!$G$39),D3008),0)))</f>
        <v>0</v>
      </c>
    </row>
    <row r="3009" spans="1:14" ht="15.75" thickBot="1">
      <c r="A3009" s="33" t="str">
        <f ca="1">IF(C3009=Calculator!$H$27,"F",IF(Daily!D3009+Daily!H3009=0,IF(D3008+H3008&gt;0,"L",""),""))</f>
        <v/>
      </c>
      <c r="B3009" s="34">
        <v>3008</v>
      </c>
      <c r="C3009" s="19">
        <f t="shared" ca="1" si="185"/>
        <v>48938</v>
      </c>
      <c r="D3009" s="29">
        <f t="shared" ca="1" si="187"/>
        <v>0</v>
      </c>
      <c r="E3009" s="29">
        <f ca="1">IF(C3009&lt;Calculator!$D$26,0,IF(DAY($C3009)=1,IF(D3009-Calculator!$G$24&gt;0,Calculator!$G$24,D3009),0))</f>
        <v>0</v>
      </c>
      <c r="F3009" s="29">
        <f ca="1">IF(E3009&gt;0,D3009*Calculator!$G$22/12,0)</f>
        <v>0</v>
      </c>
      <c r="G3009" s="29">
        <f ca="1">IF(E3009&gt;0,(IFERROR(-PMT(Calculator!$G$22/12,Calculator!$G$23*12,Calculator!$G$20),0))-F3009,0)</f>
        <v>0</v>
      </c>
      <c r="H3009" s="29">
        <f t="shared" ca="1" si="188"/>
        <v>0</v>
      </c>
      <c r="I3009" s="29">
        <f t="shared" ca="1" si="186"/>
        <v>0</v>
      </c>
      <c r="J3009" s="30">
        <f>Calculator!$G$40</f>
        <v>6.5000000000000002E-2</v>
      </c>
      <c r="K3009" s="29">
        <f ca="1">IF(C3009&gt;=Calculator!$G$27,IF(DAY($C3009)=1,Calculator!$G$34/2,IF(DAY($C3009)=15,Calculator!$G$34/2,0)),0)</f>
        <v>0</v>
      </c>
      <c r="L3009" s="29">
        <f ca="1">IF(DAY($C3009)=28,IF(H3009=0,0,Calculator!$G$35),0)</f>
        <v>0</v>
      </c>
      <c r="M3009" s="29">
        <f ca="1">IF(I3009&gt;0,IF(DAY($C3009)=1,SUM(INDIRECT("I"&amp;(ROW(C3008)-DAY(C3008))):I3008),0),0)</f>
        <v>0</v>
      </c>
      <c r="N3009" s="29">
        <f ca="1">IF(C3009&lt;Calculator!$G$27,0,IF(C3009=Calculator!$G$27,Calculator!$G$39,IF(H3009-K3009&lt;=0,IF(D3009&gt;Calculator!$G$39,IF(H3009-K3009+E3009+L3009+M3009+Calculator!$G$39&gt;Calculator!$G$39,Calculator!$G$39-(H3009+E3009+L3009+M3009-K3009),Calculator!$G$39),D3009),0)))</f>
        <v>0</v>
      </c>
    </row>
    <row r="3010" spans="1:14" ht="15.75" thickBot="1">
      <c r="A3010" s="33" t="str">
        <f ca="1">IF(C3010=Calculator!$H$27,"F",IF(Daily!D3010+Daily!H3010=0,IF(D3009+H3009&gt;0,"L",""),""))</f>
        <v/>
      </c>
      <c r="B3010" s="34">
        <v>3009</v>
      </c>
      <c r="C3010" s="19">
        <f t="shared" ca="1" si="185"/>
        <v>48939</v>
      </c>
      <c r="D3010" s="29">
        <f t="shared" ca="1" si="187"/>
        <v>0</v>
      </c>
      <c r="E3010" s="29">
        <f ca="1">IF(C3010&lt;Calculator!$D$26,0,IF(DAY($C3010)=1,IF(D3010-Calculator!$G$24&gt;0,Calculator!$G$24,D3010),0))</f>
        <v>0</v>
      </c>
      <c r="F3010" s="29">
        <f ca="1">IF(E3010&gt;0,D3010*Calculator!$G$22/12,0)</f>
        <v>0</v>
      </c>
      <c r="G3010" s="29">
        <f ca="1">IF(E3010&gt;0,(IFERROR(-PMT(Calculator!$G$22/12,Calculator!$G$23*12,Calculator!$G$20),0))-F3010,0)</f>
        <v>0</v>
      </c>
      <c r="H3010" s="29">
        <f t="shared" ca="1" si="188"/>
        <v>0</v>
      </c>
      <c r="I3010" s="29">
        <f t="shared" ca="1" si="186"/>
        <v>0</v>
      </c>
      <c r="J3010" s="30">
        <f>Calculator!$G$40</f>
        <v>6.5000000000000002E-2</v>
      </c>
      <c r="K3010" s="29">
        <f ca="1">IF(C3010&gt;=Calculator!$G$27,IF(DAY($C3010)=1,Calculator!$G$34/2,IF(DAY($C3010)=15,Calculator!$G$34/2,0)),0)</f>
        <v>0</v>
      </c>
      <c r="L3010" s="29">
        <f ca="1">IF(DAY($C3010)=28,IF(H3010=0,0,Calculator!$G$35),0)</f>
        <v>0</v>
      </c>
      <c r="M3010" s="29">
        <f ca="1">IF(I3010&gt;0,IF(DAY($C3010)=1,SUM(INDIRECT("I"&amp;(ROW(C3009)-DAY(C3009))):I3009),0),0)</f>
        <v>0</v>
      </c>
      <c r="N3010" s="29">
        <f ca="1">IF(C3010&lt;Calculator!$G$27,0,IF(C3010=Calculator!$G$27,Calculator!$G$39,IF(H3010-K3010&lt;=0,IF(D3010&gt;Calculator!$G$39,IF(H3010-K3010+E3010+L3010+M3010+Calculator!$G$39&gt;Calculator!$G$39,Calculator!$G$39-(H3010+E3010+L3010+M3010-K3010),Calculator!$G$39),D3010),0)))</f>
        <v>0</v>
      </c>
    </row>
    <row r="3011" spans="1:14" ht="15.75" thickBot="1">
      <c r="A3011" s="33" t="str">
        <f ca="1">IF(C3011=Calculator!$H$27,"F",IF(Daily!D3011+Daily!H3011=0,IF(D3010+H3010&gt;0,"L",""),""))</f>
        <v/>
      </c>
      <c r="B3011" s="34">
        <v>3010</v>
      </c>
      <c r="C3011" s="19">
        <f t="shared" ref="C3011:C3074" ca="1" si="189">C3010+1</f>
        <v>48940</v>
      </c>
      <c r="D3011" s="29">
        <f t="shared" ca="1" si="187"/>
        <v>0</v>
      </c>
      <c r="E3011" s="29">
        <f ca="1">IF(C3011&lt;Calculator!$D$26,0,IF(DAY($C3011)=1,IF(D3011-Calculator!$G$24&gt;0,Calculator!$G$24,D3011),0))</f>
        <v>0</v>
      </c>
      <c r="F3011" s="29">
        <f ca="1">IF(E3011&gt;0,D3011*Calculator!$G$22/12,0)</f>
        <v>0</v>
      </c>
      <c r="G3011" s="29">
        <f ca="1">IF(E3011&gt;0,(IFERROR(-PMT(Calculator!$G$22/12,Calculator!$G$23*12,Calculator!$G$20),0))-F3011,0)</f>
        <v>0</v>
      </c>
      <c r="H3011" s="29">
        <f t="shared" ca="1" si="188"/>
        <v>0</v>
      </c>
      <c r="I3011" s="29">
        <f t="shared" ref="I3011:I3074" ca="1" si="190">H3011*J3011/365</f>
        <v>0</v>
      </c>
      <c r="J3011" s="30">
        <f>Calculator!$G$40</f>
        <v>6.5000000000000002E-2</v>
      </c>
      <c r="K3011" s="29">
        <f ca="1">IF(C3011&gt;=Calculator!$G$27,IF(DAY($C3011)=1,Calculator!$G$34/2,IF(DAY($C3011)=15,Calculator!$G$34/2,0)),0)</f>
        <v>0</v>
      </c>
      <c r="L3011" s="29">
        <f ca="1">IF(DAY($C3011)=28,IF(H3011=0,0,Calculator!$G$35),0)</f>
        <v>0</v>
      </c>
      <c r="M3011" s="29">
        <f ca="1">IF(I3011&gt;0,IF(DAY($C3011)=1,SUM(INDIRECT("I"&amp;(ROW(C3010)-DAY(C3010))):I3010),0),0)</f>
        <v>0</v>
      </c>
      <c r="N3011" s="29">
        <f ca="1">IF(C3011&lt;Calculator!$G$27,0,IF(C3011=Calculator!$G$27,Calculator!$G$39,IF(H3011-K3011&lt;=0,IF(D3011&gt;Calculator!$G$39,IF(H3011-K3011+E3011+L3011+M3011+Calculator!$G$39&gt;Calculator!$G$39,Calculator!$G$39-(H3011+E3011+L3011+M3011-K3011),Calculator!$G$39),D3011),0)))</f>
        <v>0</v>
      </c>
    </row>
    <row r="3012" spans="1:14" ht="15.75" thickBot="1">
      <c r="A3012" s="33" t="str">
        <f ca="1">IF(C3012=Calculator!$H$27,"F",IF(Daily!D3012+Daily!H3012=0,IF(D3011+H3011&gt;0,"L",""),""))</f>
        <v/>
      </c>
      <c r="B3012" s="34">
        <v>3011</v>
      </c>
      <c r="C3012" s="19">
        <f t="shared" ca="1" si="189"/>
        <v>48941</v>
      </c>
      <c r="D3012" s="29">
        <f t="shared" ref="D3012:D3075" ca="1" si="191">IF(((D3011-G3011)-N3011)&lt;0,0,((D3011-G3011)-N3011))</f>
        <v>0</v>
      </c>
      <c r="E3012" s="29">
        <f ca="1">IF(C3012&lt;Calculator!$D$26,0,IF(DAY($C3012)=1,IF(D3012-Calculator!$G$24&gt;0,Calculator!$G$24,D3012),0))</f>
        <v>0</v>
      </c>
      <c r="F3012" s="29">
        <f ca="1">IF(E3012&gt;0,D3012*Calculator!$G$22/12,0)</f>
        <v>0</v>
      </c>
      <c r="G3012" s="29">
        <f ca="1">IF(E3012&gt;0,(IFERROR(-PMT(Calculator!$G$22/12,Calculator!$G$23*12,Calculator!$G$20),0))-F3012,0)</f>
        <v>0</v>
      </c>
      <c r="H3012" s="29">
        <f t="shared" ref="H3012:H3075" ca="1" si="192">IF((H3011-K3011+SUM(L3011:N3011)+E3011)&lt;0,0,(H3011-K3011+SUM(L3011:N3011)+E3011))</f>
        <v>0</v>
      </c>
      <c r="I3012" s="29">
        <f t="shared" ca="1" si="190"/>
        <v>0</v>
      </c>
      <c r="J3012" s="30">
        <f>Calculator!$G$40</f>
        <v>6.5000000000000002E-2</v>
      </c>
      <c r="K3012" s="29">
        <f ca="1">IF(C3012&gt;=Calculator!$G$27,IF(DAY($C3012)=1,Calculator!$G$34/2,IF(DAY($C3012)=15,Calculator!$G$34/2,0)),0)</f>
        <v>0</v>
      </c>
      <c r="L3012" s="29">
        <f ca="1">IF(DAY($C3012)=28,IF(H3012=0,0,Calculator!$G$35),0)</f>
        <v>0</v>
      </c>
      <c r="M3012" s="29">
        <f ca="1">IF(I3012&gt;0,IF(DAY($C3012)=1,SUM(INDIRECT("I"&amp;(ROW(C3011)-DAY(C3011))):I3011),0),0)</f>
        <v>0</v>
      </c>
      <c r="N3012" s="29">
        <f ca="1">IF(C3012&lt;Calculator!$G$27,0,IF(C3012=Calculator!$G$27,Calculator!$G$39,IF(H3012-K3012&lt;=0,IF(D3012&gt;Calculator!$G$39,IF(H3012-K3012+E3012+L3012+M3012+Calculator!$G$39&gt;Calculator!$G$39,Calculator!$G$39-(H3012+E3012+L3012+M3012-K3012),Calculator!$G$39),D3012),0)))</f>
        <v>0</v>
      </c>
    </row>
    <row r="3013" spans="1:14" ht="15.75" thickBot="1">
      <c r="A3013" s="33" t="str">
        <f ca="1">IF(C3013=Calculator!$H$27,"F",IF(Daily!D3013+Daily!H3013=0,IF(D3012+H3012&gt;0,"L",""),""))</f>
        <v/>
      </c>
      <c r="B3013" s="34">
        <v>3012</v>
      </c>
      <c r="C3013" s="19">
        <f t="shared" ca="1" si="189"/>
        <v>48942</v>
      </c>
      <c r="D3013" s="29">
        <f t="shared" ca="1" si="191"/>
        <v>0</v>
      </c>
      <c r="E3013" s="29">
        <f ca="1">IF(C3013&lt;Calculator!$D$26,0,IF(DAY($C3013)=1,IF(D3013-Calculator!$G$24&gt;0,Calculator!$G$24,D3013),0))</f>
        <v>0</v>
      </c>
      <c r="F3013" s="29">
        <f ca="1">IF(E3013&gt;0,D3013*Calculator!$G$22/12,0)</f>
        <v>0</v>
      </c>
      <c r="G3013" s="29">
        <f ca="1">IF(E3013&gt;0,(IFERROR(-PMT(Calculator!$G$22/12,Calculator!$G$23*12,Calculator!$G$20),0))-F3013,0)</f>
        <v>0</v>
      </c>
      <c r="H3013" s="29">
        <f t="shared" ca="1" si="192"/>
        <v>0</v>
      </c>
      <c r="I3013" s="29">
        <f t="shared" ca="1" si="190"/>
        <v>0</v>
      </c>
      <c r="J3013" s="30">
        <f>Calculator!$G$40</f>
        <v>6.5000000000000002E-2</v>
      </c>
      <c r="K3013" s="29">
        <f ca="1">IF(C3013&gt;=Calculator!$G$27,IF(DAY($C3013)=1,Calculator!$G$34/2,IF(DAY($C3013)=15,Calculator!$G$34/2,0)),0)</f>
        <v>0</v>
      </c>
      <c r="L3013" s="29">
        <f ca="1">IF(DAY($C3013)=28,IF(H3013=0,0,Calculator!$G$35),0)</f>
        <v>0</v>
      </c>
      <c r="M3013" s="29">
        <f ca="1">IF(I3013&gt;0,IF(DAY($C3013)=1,SUM(INDIRECT("I"&amp;(ROW(C3012)-DAY(C3012))):I3012),0),0)</f>
        <v>0</v>
      </c>
      <c r="N3013" s="29">
        <f ca="1">IF(C3013&lt;Calculator!$G$27,0,IF(C3013=Calculator!$G$27,Calculator!$G$39,IF(H3013-K3013&lt;=0,IF(D3013&gt;Calculator!$G$39,IF(H3013-K3013+E3013+L3013+M3013+Calculator!$G$39&gt;Calculator!$G$39,Calculator!$G$39-(H3013+E3013+L3013+M3013-K3013),Calculator!$G$39),D3013),0)))</f>
        <v>0</v>
      </c>
    </row>
    <row r="3014" spans="1:14" ht="15.75" thickBot="1">
      <c r="A3014" s="33" t="str">
        <f ca="1">IF(C3014=Calculator!$H$27,"F",IF(Daily!D3014+Daily!H3014=0,IF(D3013+H3013&gt;0,"L",""),""))</f>
        <v/>
      </c>
      <c r="B3014" s="34">
        <v>3013</v>
      </c>
      <c r="C3014" s="19">
        <f t="shared" ca="1" si="189"/>
        <v>48943</v>
      </c>
      <c r="D3014" s="29">
        <f t="shared" ca="1" si="191"/>
        <v>0</v>
      </c>
      <c r="E3014" s="29">
        <f ca="1">IF(C3014&lt;Calculator!$D$26,0,IF(DAY($C3014)=1,IF(D3014-Calculator!$G$24&gt;0,Calculator!$G$24,D3014),0))</f>
        <v>0</v>
      </c>
      <c r="F3014" s="29">
        <f ca="1">IF(E3014&gt;0,D3014*Calculator!$G$22/12,0)</f>
        <v>0</v>
      </c>
      <c r="G3014" s="29">
        <f ca="1">IF(E3014&gt;0,(IFERROR(-PMT(Calculator!$G$22/12,Calculator!$G$23*12,Calculator!$G$20),0))-F3014,0)</f>
        <v>0</v>
      </c>
      <c r="H3014" s="29">
        <f t="shared" ca="1" si="192"/>
        <v>0</v>
      </c>
      <c r="I3014" s="29">
        <f t="shared" ca="1" si="190"/>
        <v>0</v>
      </c>
      <c r="J3014" s="30">
        <f>Calculator!$G$40</f>
        <v>6.5000000000000002E-2</v>
      </c>
      <c r="K3014" s="29">
        <f ca="1">IF(C3014&gt;=Calculator!$G$27,IF(DAY($C3014)=1,Calculator!$G$34/2,IF(DAY($C3014)=15,Calculator!$G$34/2,0)),0)</f>
        <v>0</v>
      </c>
      <c r="L3014" s="29">
        <f ca="1">IF(DAY($C3014)=28,IF(H3014=0,0,Calculator!$G$35),0)</f>
        <v>0</v>
      </c>
      <c r="M3014" s="29">
        <f ca="1">IF(I3014&gt;0,IF(DAY($C3014)=1,SUM(INDIRECT("I"&amp;(ROW(C3013)-DAY(C3013))):I3013),0),0)</f>
        <v>0</v>
      </c>
      <c r="N3014" s="29">
        <f ca="1">IF(C3014&lt;Calculator!$G$27,0,IF(C3014=Calculator!$G$27,Calculator!$G$39,IF(H3014-K3014&lt;=0,IF(D3014&gt;Calculator!$G$39,IF(H3014-K3014+E3014+L3014+M3014+Calculator!$G$39&gt;Calculator!$G$39,Calculator!$G$39-(H3014+E3014+L3014+M3014-K3014),Calculator!$G$39),D3014),0)))</f>
        <v>0</v>
      </c>
    </row>
    <row r="3015" spans="1:14" ht="15.75" thickBot="1">
      <c r="A3015" s="33" t="str">
        <f ca="1">IF(C3015=Calculator!$H$27,"F",IF(Daily!D3015+Daily!H3015=0,IF(D3014+H3014&gt;0,"L",""),""))</f>
        <v/>
      </c>
      <c r="B3015" s="34">
        <v>3014</v>
      </c>
      <c r="C3015" s="19">
        <f t="shared" ca="1" si="189"/>
        <v>48944</v>
      </c>
      <c r="D3015" s="29">
        <f t="shared" ca="1" si="191"/>
        <v>0</v>
      </c>
      <c r="E3015" s="29">
        <f ca="1">IF(C3015&lt;Calculator!$D$26,0,IF(DAY($C3015)=1,IF(D3015-Calculator!$G$24&gt;0,Calculator!$G$24,D3015),0))</f>
        <v>0</v>
      </c>
      <c r="F3015" s="29">
        <f ca="1">IF(E3015&gt;0,D3015*Calculator!$G$22/12,0)</f>
        <v>0</v>
      </c>
      <c r="G3015" s="29">
        <f ca="1">IF(E3015&gt;0,(IFERROR(-PMT(Calculator!$G$22/12,Calculator!$G$23*12,Calculator!$G$20),0))-F3015,0)</f>
        <v>0</v>
      </c>
      <c r="H3015" s="29">
        <f t="shared" ca="1" si="192"/>
        <v>0</v>
      </c>
      <c r="I3015" s="29">
        <f t="shared" ca="1" si="190"/>
        <v>0</v>
      </c>
      <c r="J3015" s="30">
        <f>Calculator!$G$40</f>
        <v>6.5000000000000002E-2</v>
      </c>
      <c r="K3015" s="29">
        <f ca="1">IF(C3015&gt;=Calculator!$G$27,IF(DAY($C3015)=1,Calculator!$G$34/2,IF(DAY($C3015)=15,Calculator!$G$34/2,0)),0)</f>
        <v>0</v>
      </c>
      <c r="L3015" s="29">
        <f ca="1">IF(DAY($C3015)=28,IF(H3015=0,0,Calculator!$G$35),0)</f>
        <v>0</v>
      </c>
      <c r="M3015" s="29">
        <f ca="1">IF(I3015&gt;0,IF(DAY($C3015)=1,SUM(INDIRECT("I"&amp;(ROW(C3014)-DAY(C3014))):I3014),0),0)</f>
        <v>0</v>
      </c>
      <c r="N3015" s="29">
        <f ca="1">IF(C3015&lt;Calculator!$G$27,0,IF(C3015=Calculator!$G$27,Calculator!$G$39,IF(H3015-K3015&lt;=0,IF(D3015&gt;Calculator!$G$39,IF(H3015-K3015+E3015+L3015+M3015+Calculator!$G$39&gt;Calculator!$G$39,Calculator!$G$39-(H3015+E3015+L3015+M3015-K3015),Calculator!$G$39),D3015),0)))</f>
        <v>0</v>
      </c>
    </row>
    <row r="3016" spans="1:14" ht="15.75" thickBot="1">
      <c r="A3016" s="33" t="str">
        <f ca="1">IF(C3016=Calculator!$H$27,"F",IF(Daily!D3016+Daily!H3016=0,IF(D3015+H3015&gt;0,"L",""),""))</f>
        <v/>
      </c>
      <c r="B3016" s="34">
        <v>3015</v>
      </c>
      <c r="C3016" s="19">
        <f t="shared" ca="1" si="189"/>
        <v>48945</v>
      </c>
      <c r="D3016" s="29">
        <f t="shared" ca="1" si="191"/>
        <v>0</v>
      </c>
      <c r="E3016" s="29">
        <f ca="1">IF(C3016&lt;Calculator!$D$26,0,IF(DAY($C3016)=1,IF(D3016-Calculator!$G$24&gt;0,Calculator!$G$24,D3016),0))</f>
        <v>0</v>
      </c>
      <c r="F3016" s="29">
        <f ca="1">IF(E3016&gt;0,D3016*Calculator!$G$22/12,0)</f>
        <v>0</v>
      </c>
      <c r="G3016" s="29">
        <f ca="1">IF(E3016&gt;0,(IFERROR(-PMT(Calculator!$G$22/12,Calculator!$G$23*12,Calculator!$G$20),0))-F3016,0)</f>
        <v>0</v>
      </c>
      <c r="H3016" s="29">
        <f t="shared" ca="1" si="192"/>
        <v>0</v>
      </c>
      <c r="I3016" s="29">
        <f t="shared" ca="1" si="190"/>
        <v>0</v>
      </c>
      <c r="J3016" s="30">
        <f>Calculator!$G$40</f>
        <v>6.5000000000000002E-2</v>
      </c>
      <c r="K3016" s="29">
        <f ca="1">IF(C3016&gt;=Calculator!$G$27,IF(DAY($C3016)=1,Calculator!$G$34/2,IF(DAY($C3016)=15,Calculator!$G$34/2,0)),0)</f>
        <v>4500</v>
      </c>
      <c r="L3016" s="29">
        <f ca="1">IF(DAY($C3016)=28,IF(H3016=0,0,Calculator!$G$35),0)</f>
        <v>0</v>
      </c>
      <c r="M3016" s="29">
        <f ca="1">IF(I3016&gt;0,IF(DAY($C3016)=1,SUM(INDIRECT("I"&amp;(ROW(C3015)-DAY(C3015))):I3015),0),0)</f>
        <v>0</v>
      </c>
      <c r="N3016" s="29">
        <f ca="1">IF(C3016&lt;Calculator!$G$27,0,IF(C3016=Calculator!$G$27,Calculator!$G$39,IF(H3016-K3016&lt;=0,IF(D3016&gt;Calculator!$G$39,IF(H3016-K3016+E3016+L3016+M3016+Calculator!$G$39&gt;Calculator!$G$39,Calculator!$G$39-(H3016+E3016+L3016+M3016-K3016),Calculator!$G$39),D3016),0)))</f>
        <v>0</v>
      </c>
    </row>
    <row r="3017" spans="1:14" ht="15.75" thickBot="1">
      <c r="A3017" s="33" t="str">
        <f ca="1">IF(C3017=Calculator!$H$27,"F",IF(Daily!D3017+Daily!H3017=0,IF(D3016+H3016&gt;0,"L",""),""))</f>
        <v/>
      </c>
      <c r="B3017" s="34">
        <v>3016</v>
      </c>
      <c r="C3017" s="19">
        <f t="shared" ca="1" si="189"/>
        <v>48946</v>
      </c>
      <c r="D3017" s="29">
        <f t="shared" ca="1" si="191"/>
        <v>0</v>
      </c>
      <c r="E3017" s="29">
        <f ca="1">IF(C3017&lt;Calculator!$D$26,0,IF(DAY($C3017)=1,IF(D3017-Calculator!$G$24&gt;0,Calculator!$G$24,D3017),0))</f>
        <v>0</v>
      </c>
      <c r="F3017" s="29">
        <f ca="1">IF(E3017&gt;0,D3017*Calculator!$G$22/12,0)</f>
        <v>0</v>
      </c>
      <c r="G3017" s="29">
        <f ca="1">IF(E3017&gt;0,(IFERROR(-PMT(Calculator!$G$22/12,Calculator!$G$23*12,Calculator!$G$20),0))-F3017,0)</f>
        <v>0</v>
      </c>
      <c r="H3017" s="29">
        <f t="shared" ca="1" si="192"/>
        <v>0</v>
      </c>
      <c r="I3017" s="29">
        <f t="shared" ca="1" si="190"/>
        <v>0</v>
      </c>
      <c r="J3017" s="30">
        <f>Calculator!$G$40</f>
        <v>6.5000000000000002E-2</v>
      </c>
      <c r="K3017" s="29">
        <f ca="1">IF(C3017&gt;=Calculator!$G$27,IF(DAY($C3017)=1,Calculator!$G$34/2,IF(DAY($C3017)=15,Calculator!$G$34/2,0)),0)</f>
        <v>0</v>
      </c>
      <c r="L3017" s="29">
        <f ca="1">IF(DAY($C3017)=28,IF(H3017=0,0,Calculator!$G$35),0)</f>
        <v>0</v>
      </c>
      <c r="M3017" s="29">
        <f ca="1">IF(I3017&gt;0,IF(DAY($C3017)=1,SUM(INDIRECT("I"&amp;(ROW(C3016)-DAY(C3016))):I3016),0),0)</f>
        <v>0</v>
      </c>
      <c r="N3017" s="29">
        <f ca="1">IF(C3017&lt;Calculator!$G$27,0,IF(C3017=Calculator!$G$27,Calculator!$G$39,IF(H3017-K3017&lt;=0,IF(D3017&gt;Calculator!$G$39,IF(H3017-K3017+E3017+L3017+M3017+Calculator!$G$39&gt;Calculator!$G$39,Calculator!$G$39-(H3017+E3017+L3017+M3017-K3017),Calculator!$G$39),D3017),0)))</f>
        <v>0</v>
      </c>
    </row>
    <row r="3018" spans="1:14" ht="15.75" thickBot="1">
      <c r="A3018" s="33" t="str">
        <f ca="1">IF(C3018=Calculator!$H$27,"F",IF(Daily!D3018+Daily!H3018=0,IF(D3017+H3017&gt;0,"L",""),""))</f>
        <v/>
      </c>
      <c r="B3018" s="34">
        <v>3017</v>
      </c>
      <c r="C3018" s="19">
        <f t="shared" ca="1" si="189"/>
        <v>48947</v>
      </c>
      <c r="D3018" s="29">
        <f t="shared" ca="1" si="191"/>
        <v>0</v>
      </c>
      <c r="E3018" s="29">
        <f ca="1">IF(C3018&lt;Calculator!$D$26,0,IF(DAY($C3018)=1,IF(D3018-Calculator!$G$24&gt;0,Calculator!$G$24,D3018),0))</f>
        <v>0</v>
      </c>
      <c r="F3018" s="29">
        <f ca="1">IF(E3018&gt;0,D3018*Calculator!$G$22/12,0)</f>
        <v>0</v>
      </c>
      <c r="G3018" s="29">
        <f ca="1">IF(E3018&gt;0,(IFERROR(-PMT(Calculator!$G$22/12,Calculator!$G$23*12,Calculator!$G$20),0))-F3018,0)</f>
        <v>0</v>
      </c>
      <c r="H3018" s="29">
        <f t="shared" ca="1" si="192"/>
        <v>0</v>
      </c>
      <c r="I3018" s="29">
        <f t="shared" ca="1" si="190"/>
        <v>0</v>
      </c>
      <c r="J3018" s="30">
        <f>Calculator!$G$40</f>
        <v>6.5000000000000002E-2</v>
      </c>
      <c r="K3018" s="29">
        <f ca="1">IF(C3018&gt;=Calculator!$G$27,IF(DAY($C3018)=1,Calculator!$G$34/2,IF(DAY($C3018)=15,Calculator!$G$34/2,0)),0)</f>
        <v>0</v>
      </c>
      <c r="L3018" s="29">
        <f ca="1">IF(DAY($C3018)=28,IF(H3018=0,0,Calculator!$G$35),0)</f>
        <v>0</v>
      </c>
      <c r="M3018" s="29">
        <f ca="1">IF(I3018&gt;0,IF(DAY($C3018)=1,SUM(INDIRECT("I"&amp;(ROW(C3017)-DAY(C3017))):I3017),0),0)</f>
        <v>0</v>
      </c>
      <c r="N3018" s="29">
        <f ca="1">IF(C3018&lt;Calculator!$G$27,0,IF(C3018=Calculator!$G$27,Calculator!$G$39,IF(H3018-K3018&lt;=0,IF(D3018&gt;Calculator!$G$39,IF(H3018-K3018+E3018+L3018+M3018+Calculator!$G$39&gt;Calculator!$G$39,Calculator!$G$39-(H3018+E3018+L3018+M3018-K3018),Calculator!$G$39),D3018),0)))</f>
        <v>0</v>
      </c>
    </row>
    <row r="3019" spans="1:14" ht="15.75" thickBot="1">
      <c r="A3019" s="33" t="str">
        <f ca="1">IF(C3019=Calculator!$H$27,"F",IF(Daily!D3019+Daily!H3019=0,IF(D3018+H3018&gt;0,"L",""),""))</f>
        <v/>
      </c>
      <c r="B3019" s="34">
        <v>3018</v>
      </c>
      <c r="C3019" s="19">
        <f t="shared" ca="1" si="189"/>
        <v>48948</v>
      </c>
      <c r="D3019" s="29">
        <f t="shared" ca="1" si="191"/>
        <v>0</v>
      </c>
      <c r="E3019" s="29">
        <f ca="1">IF(C3019&lt;Calculator!$D$26,0,IF(DAY($C3019)=1,IF(D3019-Calculator!$G$24&gt;0,Calculator!$G$24,D3019),0))</f>
        <v>0</v>
      </c>
      <c r="F3019" s="29">
        <f ca="1">IF(E3019&gt;0,D3019*Calculator!$G$22/12,0)</f>
        <v>0</v>
      </c>
      <c r="G3019" s="29">
        <f ca="1">IF(E3019&gt;0,(IFERROR(-PMT(Calculator!$G$22/12,Calculator!$G$23*12,Calculator!$G$20),0))-F3019,0)</f>
        <v>0</v>
      </c>
      <c r="H3019" s="29">
        <f t="shared" ca="1" si="192"/>
        <v>0</v>
      </c>
      <c r="I3019" s="29">
        <f t="shared" ca="1" si="190"/>
        <v>0</v>
      </c>
      <c r="J3019" s="30">
        <f>Calculator!$G$40</f>
        <v>6.5000000000000002E-2</v>
      </c>
      <c r="K3019" s="29">
        <f ca="1">IF(C3019&gt;=Calculator!$G$27,IF(DAY($C3019)=1,Calculator!$G$34/2,IF(DAY($C3019)=15,Calculator!$G$34/2,0)),0)</f>
        <v>0</v>
      </c>
      <c r="L3019" s="29">
        <f ca="1">IF(DAY($C3019)=28,IF(H3019=0,0,Calculator!$G$35),0)</f>
        <v>0</v>
      </c>
      <c r="M3019" s="29">
        <f ca="1">IF(I3019&gt;0,IF(DAY($C3019)=1,SUM(INDIRECT("I"&amp;(ROW(C3018)-DAY(C3018))):I3018),0),0)</f>
        <v>0</v>
      </c>
      <c r="N3019" s="29">
        <f ca="1">IF(C3019&lt;Calculator!$G$27,0,IF(C3019=Calculator!$G$27,Calculator!$G$39,IF(H3019-K3019&lt;=0,IF(D3019&gt;Calculator!$G$39,IF(H3019-K3019+E3019+L3019+M3019+Calculator!$G$39&gt;Calculator!$G$39,Calculator!$G$39-(H3019+E3019+L3019+M3019-K3019),Calculator!$G$39),D3019),0)))</f>
        <v>0</v>
      </c>
    </row>
    <row r="3020" spans="1:14" ht="15.75" thickBot="1">
      <c r="A3020" s="33" t="str">
        <f ca="1">IF(C3020=Calculator!$H$27,"F",IF(Daily!D3020+Daily!H3020=0,IF(D3019+H3019&gt;0,"L",""),""))</f>
        <v/>
      </c>
      <c r="B3020" s="34">
        <v>3019</v>
      </c>
      <c r="C3020" s="19">
        <f t="shared" ca="1" si="189"/>
        <v>48949</v>
      </c>
      <c r="D3020" s="29">
        <f t="shared" ca="1" si="191"/>
        <v>0</v>
      </c>
      <c r="E3020" s="29">
        <f ca="1">IF(C3020&lt;Calculator!$D$26,0,IF(DAY($C3020)=1,IF(D3020-Calculator!$G$24&gt;0,Calculator!$G$24,D3020),0))</f>
        <v>0</v>
      </c>
      <c r="F3020" s="29">
        <f ca="1">IF(E3020&gt;0,D3020*Calculator!$G$22/12,0)</f>
        <v>0</v>
      </c>
      <c r="G3020" s="29">
        <f ca="1">IF(E3020&gt;0,(IFERROR(-PMT(Calculator!$G$22/12,Calculator!$G$23*12,Calculator!$G$20),0))-F3020,0)</f>
        <v>0</v>
      </c>
      <c r="H3020" s="29">
        <f t="shared" ca="1" si="192"/>
        <v>0</v>
      </c>
      <c r="I3020" s="29">
        <f t="shared" ca="1" si="190"/>
        <v>0</v>
      </c>
      <c r="J3020" s="30">
        <f>Calculator!$G$40</f>
        <v>6.5000000000000002E-2</v>
      </c>
      <c r="K3020" s="29">
        <f ca="1">IF(C3020&gt;=Calculator!$G$27,IF(DAY($C3020)=1,Calculator!$G$34/2,IF(DAY($C3020)=15,Calculator!$G$34/2,0)),0)</f>
        <v>0</v>
      </c>
      <c r="L3020" s="29">
        <f ca="1">IF(DAY($C3020)=28,IF(H3020=0,0,Calculator!$G$35),0)</f>
        <v>0</v>
      </c>
      <c r="M3020" s="29">
        <f ca="1">IF(I3020&gt;0,IF(DAY($C3020)=1,SUM(INDIRECT("I"&amp;(ROW(C3019)-DAY(C3019))):I3019),0),0)</f>
        <v>0</v>
      </c>
      <c r="N3020" s="29">
        <f ca="1">IF(C3020&lt;Calculator!$G$27,0,IF(C3020=Calculator!$G$27,Calculator!$G$39,IF(H3020-K3020&lt;=0,IF(D3020&gt;Calculator!$G$39,IF(H3020-K3020+E3020+L3020+M3020+Calculator!$G$39&gt;Calculator!$G$39,Calculator!$G$39-(H3020+E3020+L3020+M3020-K3020),Calculator!$G$39),D3020),0)))</f>
        <v>0</v>
      </c>
    </row>
    <row r="3021" spans="1:14" ht="15.75" thickBot="1">
      <c r="A3021" s="33" t="str">
        <f ca="1">IF(C3021=Calculator!$H$27,"F",IF(Daily!D3021+Daily!H3021=0,IF(D3020+H3020&gt;0,"L",""),""))</f>
        <v/>
      </c>
      <c r="B3021" s="34">
        <v>3020</v>
      </c>
      <c r="C3021" s="19">
        <f t="shared" ca="1" si="189"/>
        <v>48950</v>
      </c>
      <c r="D3021" s="29">
        <f t="shared" ca="1" si="191"/>
        <v>0</v>
      </c>
      <c r="E3021" s="29">
        <f ca="1">IF(C3021&lt;Calculator!$D$26,0,IF(DAY($C3021)=1,IF(D3021-Calculator!$G$24&gt;0,Calculator!$G$24,D3021),0))</f>
        <v>0</v>
      </c>
      <c r="F3021" s="29">
        <f ca="1">IF(E3021&gt;0,D3021*Calculator!$G$22/12,0)</f>
        <v>0</v>
      </c>
      <c r="G3021" s="29">
        <f ca="1">IF(E3021&gt;0,(IFERROR(-PMT(Calculator!$G$22/12,Calculator!$G$23*12,Calculator!$G$20),0))-F3021,0)</f>
        <v>0</v>
      </c>
      <c r="H3021" s="29">
        <f t="shared" ca="1" si="192"/>
        <v>0</v>
      </c>
      <c r="I3021" s="29">
        <f t="shared" ca="1" si="190"/>
        <v>0</v>
      </c>
      <c r="J3021" s="30">
        <f>Calculator!$G$40</f>
        <v>6.5000000000000002E-2</v>
      </c>
      <c r="K3021" s="29">
        <f ca="1">IF(C3021&gt;=Calculator!$G$27,IF(DAY($C3021)=1,Calculator!$G$34/2,IF(DAY($C3021)=15,Calculator!$G$34/2,0)),0)</f>
        <v>0</v>
      </c>
      <c r="L3021" s="29">
        <f ca="1">IF(DAY($C3021)=28,IF(H3021=0,0,Calculator!$G$35),0)</f>
        <v>0</v>
      </c>
      <c r="M3021" s="29">
        <f ca="1">IF(I3021&gt;0,IF(DAY($C3021)=1,SUM(INDIRECT("I"&amp;(ROW(C3020)-DAY(C3020))):I3020),0),0)</f>
        <v>0</v>
      </c>
      <c r="N3021" s="29">
        <f ca="1">IF(C3021&lt;Calculator!$G$27,0,IF(C3021=Calculator!$G$27,Calculator!$G$39,IF(H3021-K3021&lt;=0,IF(D3021&gt;Calculator!$G$39,IF(H3021-K3021+E3021+L3021+M3021+Calculator!$G$39&gt;Calculator!$G$39,Calculator!$G$39-(H3021+E3021+L3021+M3021-K3021),Calculator!$G$39),D3021),0)))</f>
        <v>0</v>
      </c>
    </row>
    <row r="3022" spans="1:14" ht="15.75" thickBot="1">
      <c r="A3022" s="33" t="str">
        <f ca="1">IF(C3022=Calculator!$H$27,"F",IF(Daily!D3022+Daily!H3022=0,IF(D3021+H3021&gt;0,"L",""),""))</f>
        <v/>
      </c>
      <c r="B3022" s="34">
        <v>3021</v>
      </c>
      <c r="C3022" s="19">
        <f t="shared" ca="1" si="189"/>
        <v>48951</v>
      </c>
      <c r="D3022" s="29">
        <f t="shared" ca="1" si="191"/>
        <v>0</v>
      </c>
      <c r="E3022" s="29">
        <f ca="1">IF(C3022&lt;Calculator!$D$26,0,IF(DAY($C3022)=1,IF(D3022-Calculator!$G$24&gt;0,Calculator!$G$24,D3022),0))</f>
        <v>0</v>
      </c>
      <c r="F3022" s="29">
        <f ca="1">IF(E3022&gt;0,D3022*Calculator!$G$22/12,0)</f>
        <v>0</v>
      </c>
      <c r="G3022" s="29">
        <f ca="1">IF(E3022&gt;0,(IFERROR(-PMT(Calculator!$G$22/12,Calculator!$G$23*12,Calculator!$G$20),0))-F3022,0)</f>
        <v>0</v>
      </c>
      <c r="H3022" s="29">
        <f t="shared" ca="1" si="192"/>
        <v>0</v>
      </c>
      <c r="I3022" s="29">
        <f t="shared" ca="1" si="190"/>
        <v>0</v>
      </c>
      <c r="J3022" s="30">
        <f>Calculator!$G$40</f>
        <v>6.5000000000000002E-2</v>
      </c>
      <c r="K3022" s="29">
        <f ca="1">IF(C3022&gt;=Calculator!$G$27,IF(DAY($C3022)=1,Calculator!$G$34/2,IF(DAY($C3022)=15,Calculator!$G$34/2,0)),0)</f>
        <v>0</v>
      </c>
      <c r="L3022" s="29">
        <f ca="1">IF(DAY($C3022)=28,IF(H3022=0,0,Calculator!$G$35),0)</f>
        <v>0</v>
      </c>
      <c r="M3022" s="29">
        <f ca="1">IF(I3022&gt;0,IF(DAY($C3022)=1,SUM(INDIRECT("I"&amp;(ROW(C3021)-DAY(C3021))):I3021),0),0)</f>
        <v>0</v>
      </c>
      <c r="N3022" s="29">
        <f ca="1">IF(C3022&lt;Calculator!$G$27,0,IF(C3022=Calculator!$G$27,Calculator!$G$39,IF(H3022-K3022&lt;=0,IF(D3022&gt;Calculator!$G$39,IF(H3022-K3022+E3022+L3022+M3022+Calculator!$G$39&gt;Calculator!$G$39,Calculator!$G$39-(H3022+E3022+L3022+M3022-K3022),Calculator!$G$39),D3022),0)))</f>
        <v>0</v>
      </c>
    </row>
    <row r="3023" spans="1:14" ht="15.75" thickBot="1">
      <c r="A3023" s="33" t="str">
        <f ca="1">IF(C3023=Calculator!$H$27,"F",IF(Daily!D3023+Daily!H3023=0,IF(D3022+H3022&gt;0,"L",""),""))</f>
        <v/>
      </c>
      <c r="B3023" s="34">
        <v>3022</v>
      </c>
      <c r="C3023" s="19">
        <f t="shared" ca="1" si="189"/>
        <v>48952</v>
      </c>
      <c r="D3023" s="29">
        <f t="shared" ca="1" si="191"/>
        <v>0</v>
      </c>
      <c r="E3023" s="29">
        <f ca="1">IF(C3023&lt;Calculator!$D$26,0,IF(DAY($C3023)=1,IF(D3023-Calculator!$G$24&gt;0,Calculator!$G$24,D3023),0))</f>
        <v>0</v>
      </c>
      <c r="F3023" s="29">
        <f ca="1">IF(E3023&gt;0,D3023*Calculator!$G$22/12,0)</f>
        <v>0</v>
      </c>
      <c r="G3023" s="29">
        <f ca="1">IF(E3023&gt;0,(IFERROR(-PMT(Calculator!$G$22/12,Calculator!$G$23*12,Calculator!$G$20),0))-F3023,0)</f>
        <v>0</v>
      </c>
      <c r="H3023" s="29">
        <f t="shared" ca="1" si="192"/>
        <v>0</v>
      </c>
      <c r="I3023" s="29">
        <f t="shared" ca="1" si="190"/>
        <v>0</v>
      </c>
      <c r="J3023" s="30">
        <f>Calculator!$G$40</f>
        <v>6.5000000000000002E-2</v>
      </c>
      <c r="K3023" s="29">
        <f ca="1">IF(C3023&gt;=Calculator!$G$27,IF(DAY($C3023)=1,Calculator!$G$34/2,IF(DAY($C3023)=15,Calculator!$G$34/2,0)),0)</f>
        <v>0</v>
      </c>
      <c r="L3023" s="29">
        <f ca="1">IF(DAY($C3023)=28,IF(H3023=0,0,Calculator!$G$35),0)</f>
        <v>0</v>
      </c>
      <c r="M3023" s="29">
        <f ca="1">IF(I3023&gt;0,IF(DAY($C3023)=1,SUM(INDIRECT("I"&amp;(ROW(C3022)-DAY(C3022))):I3022),0),0)</f>
        <v>0</v>
      </c>
      <c r="N3023" s="29">
        <f ca="1">IF(C3023&lt;Calculator!$G$27,0,IF(C3023=Calculator!$G$27,Calculator!$G$39,IF(H3023-K3023&lt;=0,IF(D3023&gt;Calculator!$G$39,IF(H3023-K3023+E3023+L3023+M3023+Calculator!$G$39&gt;Calculator!$G$39,Calculator!$G$39-(H3023+E3023+L3023+M3023-K3023),Calculator!$G$39),D3023),0)))</f>
        <v>0</v>
      </c>
    </row>
    <row r="3024" spans="1:14" ht="15.75" thickBot="1">
      <c r="A3024" s="33" t="str">
        <f ca="1">IF(C3024=Calculator!$H$27,"F",IF(Daily!D3024+Daily!H3024=0,IF(D3023+H3023&gt;0,"L",""),""))</f>
        <v/>
      </c>
      <c r="B3024" s="34">
        <v>3023</v>
      </c>
      <c r="C3024" s="19">
        <f t="shared" ca="1" si="189"/>
        <v>48953</v>
      </c>
      <c r="D3024" s="29">
        <f t="shared" ca="1" si="191"/>
        <v>0</v>
      </c>
      <c r="E3024" s="29">
        <f ca="1">IF(C3024&lt;Calculator!$D$26,0,IF(DAY($C3024)=1,IF(D3024-Calculator!$G$24&gt;0,Calculator!$G$24,D3024),0))</f>
        <v>0</v>
      </c>
      <c r="F3024" s="29">
        <f ca="1">IF(E3024&gt;0,D3024*Calculator!$G$22/12,0)</f>
        <v>0</v>
      </c>
      <c r="G3024" s="29">
        <f ca="1">IF(E3024&gt;0,(IFERROR(-PMT(Calculator!$G$22/12,Calculator!$G$23*12,Calculator!$G$20),0))-F3024,0)</f>
        <v>0</v>
      </c>
      <c r="H3024" s="29">
        <f t="shared" ca="1" si="192"/>
        <v>0</v>
      </c>
      <c r="I3024" s="29">
        <f t="shared" ca="1" si="190"/>
        <v>0</v>
      </c>
      <c r="J3024" s="30">
        <f>Calculator!$G$40</f>
        <v>6.5000000000000002E-2</v>
      </c>
      <c r="K3024" s="29">
        <f ca="1">IF(C3024&gt;=Calculator!$G$27,IF(DAY($C3024)=1,Calculator!$G$34/2,IF(DAY($C3024)=15,Calculator!$G$34/2,0)),0)</f>
        <v>0</v>
      </c>
      <c r="L3024" s="29">
        <f ca="1">IF(DAY($C3024)=28,IF(H3024=0,0,Calculator!$G$35),0)</f>
        <v>0</v>
      </c>
      <c r="M3024" s="29">
        <f ca="1">IF(I3024&gt;0,IF(DAY($C3024)=1,SUM(INDIRECT("I"&amp;(ROW(C3023)-DAY(C3023))):I3023),0),0)</f>
        <v>0</v>
      </c>
      <c r="N3024" s="29">
        <f ca="1">IF(C3024&lt;Calculator!$G$27,0,IF(C3024=Calculator!$G$27,Calculator!$G$39,IF(H3024-K3024&lt;=0,IF(D3024&gt;Calculator!$G$39,IF(H3024-K3024+E3024+L3024+M3024+Calculator!$G$39&gt;Calculator!$G$39,Calculator!$G$39-(H3024+E3024+L3024+M3024-K3024),Calculator!$G$39),D3024),0)))</f>
        <v>0</v>
      </c>
    </row>
    <row r="3025" spans="1:14" ht="15.75" thickBot="1">
      <c r="A3025" s="33" t="str">
        <f ca="1">IF(C3025=Calculator!$H$27,"F",IF(Daily!D3025+Daily!H3025=0,IF(D3024+H3024&gt;0,"L",""),""))</f>
        <v/>
      </c>
      <c r="B3025" s="34">
        <v>3024</v>
      </c>
      <c r="C3025" s="19">
        <f t="shared" ca="1" si="189"/>
        <v>48954</v>
      </c>
      <c r="D3025" s="29">
        <f t="shared" ca="1" si="191"/>
        <v>0</v>
      </c>
      <c r="E3025" s="29">
        <f ca="1">IF(C3025&lt;Calculator!$D$26,0,IF(DAY($C3025)=1,IF(D3025-Calculator!$G$24&gt;0,Calculator!$G$24,D3025),0))</f>
        <v>0</v>
      </c>
      <c r="F3025" s="29">
        <f ca="1">IF(E3025&gt;0,D3025*Calculator!$G$22/12,0)</f>
        <v>0</v>
      </c>
      <c r="G3025" s="29">
        <f ca="1">IF(E3025&gt;0,(IFERROR(-PMT(Calculator!$G$22/12,Calculator!$G$23*12,Calculator!$G$20),0))-F3025,0)</f>
        <v>0</v>
      </c>
      <c r="H3025" s="29">
        <f t="shared" ca="1" si="192"/>
        <v>0</v>
      </c>
      <c r="I3025" s="29">
        <f t="shared" ca="1" si="190"/>
        <v>0</v>
      </c>
      <c r="J3025" s="30">
        <f>Calculator!$G$40</f>
        <v>6.5000000000000002E-2</v>
      </c>
      <c r="K3025" s="29">
        <f ca="1">IF(C3025&gt;=Calculator!$G$27,IF(DAY($C3025)=1,Calculator!$G$34/2,IF(DAY($C3025)=15,Calculator!$G$34/2,0)),0)</f>
        <v>0</v>
      </c>
      <c r="L3025" s="29">
        <f ca="1">IF(DAY($C3025)=28,IF(H3025=0,0,Calculator!$G$35),0)</f>
        <v>0</v>
      </c>
      <c r="M3025" s="29">
        <f ca="1">IF(I3025&gt;0,IF(DAY($C3025)=1,SUM(INDIRECT("I"&amp;(ROW(C3024)-DAY(C3024))):I3024),0),0)</f>
        <v>0</v>
      </c>
      <c r="N3025" s="29">
        <f ca="1">IF(C3025&lt;Calculator!$G$27,0,IF(C3025=Calculator!$G$27,Calculator!$G$39,IF(H3025-K3025&lt;=0,IF(D3025&gt;Calculator!$G$39,IF(H3025-K3025+E3025+L3025+M3025+Calculator!$G$39&gt;Calculator!$G$39,Calculator!$G$39-(H3025+E3025+L3025+M3025-K3025),Calculator!$G$39),D3025),0)))</f>
        <v>0</v>
      </c>
    </row>
    <row r="3026" spans="1:14" ht="15.75" thickBot="1">
      <c r="A3026" s="33" t="str">
        <f ca="1">IF(C3026=Calculator!$H$27,"F",IF(Daily!D3026+Daily!H3026=0,IF(D3025+H3025&gt;0,"L",""),""))</f>
        <v/>
      </c>
      <c r="B3026" s="34">
        <v>3025</v>
      </c>
      <c r="C3026" s="19">
        <f t="shared" ca="1" si="189"/>
        <v>48955</v>
      </c>
      <c r="D3026" s="29">
        <f t="shared" ca="1" si="191"/>
        <v>0</v>
      </c>
      <c r="E3026" s="29">
        <f ca="1">IF(C3026&lt;Calculator!$D$26,0,IF(DAY($C3026)=1,IF(D3026-Calculator!$G$24&gt;0,Calculator!$G$24,D3026),0))</f>
        <v>0</v>
      </c>
      <c r="F3026" s="29">
        <f ca="1">IF(E3026&gt;0,D3026*Calculator!$G$22/12,0)</f>
        <v>0</v>
      </c>
      <c r="G3026" s="29">
        <f ca="1">IF(E3026&gt;0,(IFERROR(-PMT(Calculator!$G$22/12,Calculator!$G$23*12,Calculator!$G$20),0))-F3026,0)</f>
        <v>0</v>
      </c>
      <c r="H3026" s="29">
        <f t="shared" ca="1" si="192"/>
        <v>0</v>
      </c>
      <c r="I3026" s="29">
        <f t="shared" ca="1" si="190"/>
        <v>0</v>
      </c>
      <c r="J3026" s="30">
        <f>Calculator!$G$40</f>
        <v>6.5000000000000002E-2</v>
      </c>
      <c r="K3026" s="29">
        <f ca="1">IF(C3026&gt;=Calculator!$G$27,IF(DAY($C3026)=1,Calculator!$G$34/2,IF(DAY($C3026)=15,Calculator!$G$34/2,0)),0)</f>
        <v>0</v>
      </c>
      <c r="L3026" s="29">
        <f ca="1">IF(DAY($C3026)=28,IF(H3026=0,0,Calculator!$G$35),0)</f>
        <v>0</v>
      </c>
      <c r="M3026" s="29">
        <f ca="1">IF(I3026&gt;0,IF(DAY($C3026)=1,SUM(INDIRECT("I"&amp;(ROW(C3025)-DAY(C3025))):I3025),0),0)</f>
        <v>0</v>
      </c>
      <c r="N3026" s="29">
        <f ca="1">IF(C3026&lt;Calculator!$G$27,0,IF(C3026=Calculator!$G$27,Calculator!$G$39,IF(H3026-K3026&lt;=0,IF(D3026&gt;Calculator!$G$39,IF(H3026-K3026+E3026+L3026+M3026+Calculator!$G$39&gt;Calculator!$G$39,Calculator!$G$39-(H3026+E3026+L3026+M3026-K3026),Calculator!$G$39),D3026),0)))</f>
        <v>0</v>
      </c>
    </row>
    <row r="3027" spans="1:14" ht="15.75" thickBot="1">
      <c r="A3027" s="33" t="str">
        <f ca="1">IF(C3027=Calculator!$H$27,"F",IF(Daily!D3027+Daily!H3027=0,IF(D3026+H3026&gt;0,"L",""),""))</f>
        <v/>
      </c>
      <c r="B3027" s="34">
        <v>3026</v>
      </c>
      <c r="C3027" s="19">
        <f t="shared" ca="1" si="189"/>
        <v>48956</v>
      </c>
      <c r="D3027" s="29">
        <f t="shared" ca="1" si="191"/>
        <v>0</v>
      </c>
      <c r="E3027" s="29">
        <f ca="1">IF(C3027&lt;Calculator!$D$26,0,IF(DAY($C3027)=1,IF(D3027-Calculator!$G$24&gt;0,Calculator!$G$24,D3027),0))</f>
        <v>0</v>
      </c>
      <c r="F3027" s="29">
        <f ca="1">IF(E3027&gt;0,D3027*Calculator!$G$22/12,0)</f>
        <v>0</v>
      </c>
      <c r="G3027" s="29">
        <f ca="1">IF(E3027&gt;0,(IFERROR(-PMT(Calculator!$G$22/12,Calculator!$G$23*12,Calculator!$G$20),0))-F3027,0)</f>
        <v>0</v>
      </c>
      <c r="H3027" s="29">
        <f t="shared" ca="1" si="192"/>
        <v>0</v>
      </c>
      <c r="I3027" s="29">
        <f t="shared" ca="1" si="190"/>
        <v>0</v>
      </c>
      <c r="J3027" s="30">
        <f>Calculator!$G$40</f>
        <v>6.5000000000000002E-2</v>
      </c>
      <c r="K3027" s="29">
        <f ca="1">IF(C3027&gt;=Calculator!$G$27,IF(DAY($C3027)=1,Calculator!$G$34/2,IF(DAY($C3027)=15,Calculator!$G$34/2,0)),0)</f>
        <v>0</v>
      </c>
      <c r="L3027" s="29">
        <f ca="1">IF(DAY($C3027)=28,IF(H3027=0,0,Calculator!$G$35),0)</f>
        <v>0</v>
      </c>
      <c r="M3027" s="29">
        <f ca="1">IF(I3027&gt;0,IF(DAY($C3027)=1,SUM(INDIRECT("I"&amp;(ROW(C3026)-DAY(C3026))):I3026),0),0)</f>
        <v>0</v>
      </c>
      <c r="N3027" s="29">
        <f ca="1">IF(C3027&lt;Calculator!$G$27,0,IF(C3027=Calculator!$G$27,Calculator!$G$39,IF(H3027-K3027&lt;=0,IF(D3027&gt;Calculator!$G$39,IF(H3027-K3027+E3027+L3027+M3027+Calculator!$G$39&gt;Calculator!$G$39,Calculator!$G$39-(H3027+E3027+L3027+M3027-K3027),Calculator!$G$39),D3027),0)))</f>
        <v>0</v>
      </c>
    </row>
    <row r="3028" spans="1:14" ht="15.75" thickBot="1">
      <c r="A3028" s="33" t="str">
        <f ca="1">IF(C3028=Calculator!$H$27,"F",IF(Daily!D3028+Daily!H3028=0,IF(D3027+H3027&gt;0,"L",""),""))</f>
        <v/>
      </c>
      <c r="B3028" s="34">
        <v>3027</v>
      </c>
      <c r="C3028" s="19">
        <f t="shared" ca="1" si="189"/>
        <v>48957</v>
      </c>
      <c r="D3028" s="29">
        <f t="shared" ca="1" si="191"/>
        <v>0</v>
      </c>
      <c r="E3028" s="29">
        <f ca="1">IF(C3028&lt;Calculator!$D$26,0,IF(DAY($C3028)=1,IF(D3028-Calculator!$G$24&gt;0,Calculator!$G$24,D3028),0))</f>
        <v>0</v>
      </c>
      <c r="F3028" s="29">
        <f ca="1">IF(E3028&gt;0,D3028*Calculator!$G$22/12,0)</f>
        <v>0</v>
      </c>
      <c r="G3028" s="29">
        <f ca="1">IF(E3028&gt;0,(IFERROR(-PMT(Calculator!$G$22/12,Calculator!$G$23*12,Calculator!$G$20),0))-F3028,0)</f>
        <v>0</v>
      </c>
      <c r="H3028" s="29">
        <f t="shared" ca="1" si="192"/>
        <v>0</v>
      </c>
      <c r="I3028" s="29">
        <f t="shared" ca="1" si="190"/>
        <v>0</v>
      </c>
      <c r="J3028" s="30">
        <f>Calculator!$G$40</f>
        <v>6.5000000000000002E-2</v>
      </c>
      <c r="K3028" s="29">
        <f ca="1">IF(C3028&gt;=Calculator!$G$27,IF(DAY($C3028)=1,Calculator!$G$34/2,IF(DAY($C3028)=15,Calculator!$G$34/2,0)),0)</f>
        <v>0</v>
      </c>
      <c r="L3028" s="29">
        <f ca="1">IF(DAY($C3028)=28,IF(H3028=0,0,Calculator!$G$35),0)</f>
        <v>0</v>
      </c>
      <c r="M3028" s="29">
        <f ca="1">IF(I3028&gt;0,IF(DAY($C3028)=1,SUM(INDIRECT("I"&amp;(ROW(C3027)-DAY(C3027))):I3027),0),0)</f>
        <v>0</v>
      </c>
      <c r="N3028" s="29">
        <f ca="1">IF(C3028&lt;Calculator!$G$27,0,IF(C3028=Calculator!$G$27,Calculator!$G$39,IF(H3028-K3028&lt;=0,IF(D3028&gt;Calculator!$G$39,IF(H3028-K3028+E3028+L3028+M3028+Calculator!$G$39&gt;Calculator!$G$39,Calculator!$G$39-(H3028+E3028+L3028+M3028-K3028),Calculator!$G$39),D3028),0)))</f>
        <v>0</v>
      </c>
    </row>
    <row r="3029" spans="1:14" ht="15.75" thickBot="1">
      <c r="A3029" s="33" t="str">
        <f ca="1">IF(C3029=Calculator!$H$27,"F",IF(Daily!D3029+Daily!H3029=0,IF(D3028+H3028&gt;0,"L",""),""))</f>
        <v/>
      </c>
      <c r="B3029" s="34">
        <v>3028</v>
      </c>
      <c r="C3029" s="19">
        <f t="shared" ca="1" si="189"/>
        <v>48958</v>
      </c>
      <c r="D3029" s="29">
        <f t="shared" ca="1" si="191"/>
        <v>0</v>
      </c>
      <c r="E3029" s="29">
        <f ca="1">IF(C3029&lt;Calculator!$D$26,0,IF(DAY($C3029)=1,IF(D3029-Calculator!$G$24&gt;0,Calculator!$G$24,D3029),0))</f>
        <v>0</v>
      </c>
      <c r="F3029" s="29">
        <f ca="1">IF(E3029&gt;0,D3029*Calculator!$G$22/12,0)</f>
        <v>0</v>
      </c>
      <c r="G3029" s="29">
        <f ca="1">IF(E3029&gt;0,(IFERROR(-PMT(Calculator!$G$22/12,Calculator!$G$23*12,Calculator!$G$20),0))-F3029,0)</f>
        <v>0</v>
      </c>
      <c r="H3029" s="29">
        <f t="shared" ca="1" si="192"/>
        <v>0</v>
      </c>
      <c r="I3029" s="29">
        <f t="shared" ca="1" si="190"/>
        <v>0</v>
      </c>
      <c r="J3029" s="30">
        <f>Calculator!$G$40</f>
        <v>6.5000000000000002E-2</v>
      </c>
      <c r="K3029" s="29">
        <f ca="1">IF(C3029&gt;=Calculator!$G$27,IF(DAY($C3029)=1,Calculator!$G$34/2,IF(DAY($C3029)=15,Calculator!$G$34/2,0)),0)</f>
        <v>0</v>
      </c>
      <c r="L3029" s="29">
        <f ca="1">IF(DAY($C3029)=28,IF(H3029=0,0,Calculator!$G$35),0)</f>
        <v>0</v>
      </c>
      <c r="M3029" s="29">
        <f ca="1">IF(I3029&gt;0,IF(DAY($C3029)=1,SUM(INDIRECT("I"&amp;(ROW(C3028)-DAY(C3028))):I3028),0),0)</f>
        <v>0</v>
      </c>
      <c r="N3029" s="29">
        <f ca="1">IF(C3029&lt;Calculator!$G$27,0,IF(C3029=Calculator!$G$27,Calculator!$G$39,IF(H3029-K3029&lt;=0,IF(D3029&gt;Calculator!$G$39,IF(H3029-K3029+E3029+L3029+M3029+Calculator!$G$39&gt;Calculator!$G$39,Calculator!$G$39-(H3029+E3029+L3029+M3029-K3029),Calculator!$G$39),D3029),0)))</f>
        <v>0</v>
      </c>
    </row>
    <row r="3030" spans="1:14" ht="15.75" thickBot="1">
      <c r="A3030" s="33" t="str">
        <f ca="1">IF(C3030=Calculator!$H$27,"F",IF(Daily!D3030+Daily!H3030=0,IF(D3029+H3029&gt;0,"L",""),""))</f>
        <v/>
      </c>
      <c r="B3030" s="34">
        <v>3029</v>
      </c>
      <c r="C3030" s="19">
        <f t="shared" ca="1" si="189"/>
        <v>48959</v>
      </c>
      <c r="D3030" s="29">
        <f t="shared" ca="1" si="191"/>
        <v>0</v>
      </c>
      <c r="E3030" s="29">
        <f ca="1">IF(C3030&lt;Calculator!$D$26,0,IF(DAY($C3030)=1,IF(D3030-Calculator!$G$24&gt;0,Calculator!$G$24,D3030),0))</f>
        <v>0</v>
      </c>
      <c r="F3030" s="29">
        <f ca="1">IF(E3030&gt;0,D3030*Calculator!$G$22/12,0)</f>
        <v>0</v>
      </c>
      <c r="G3030" s="29">
        <f ca="1">IF(E3030&gt;0,(IFERROR(-PMT(Calculator!$G$22/12,Calculator!$G$23*12,Calculator!$G$20),0))-F3030,0)</f>
        <v>0</v>
      </c>
      <c r="H3030" s="29">
        <f t="shared" ca="1" si="192"/>
        <v>0</v>
      </c>
      <c r="I3030" s="29">
        <f t="shared" ca="1" si="190"/>
        <v>0</v>
      </c>
      <c r="J3030" s="30">
        <f>Calculator!$G$40</f>
        <v>6.5000000000000002E-2</v>
      </c>
      <c r="K3030" s="29">
        <f ca="1">IF(C3030&gt;=Calculator!$G$27,IF(DAY($C3030)=1,Calculator!$G$34/2,IF(DAY($C3030)=15,Calculator!$G$34/2,0)),0)</f>
        <v>4500</v>
      </c>
      <c r="L3030" s="29">
        <f ca="1">IF(DAY($C3030)=28,IF(H3030=0,0,Calculator!$G$35),0)</f>
        <v>0</v>
      </c>
      <c r="M3030" s="29">
        <f ca="1">IF(I3030&gt;0,IF(DAY($C3030)=1,SUM(INDIRECT("I"&amp;(ROW(C3029)-DAY(C3029))):I3029),0),0)</f>
        <v>0</v>
      </c>
      <c r="N3030" s="29">
        <f ca="1">IF(C3030&lt;Calculator!$G$27,0,IF(C3030=Calculator!$G$27,Calculator!$G$39,IF(H3030-K3030&lt;=0,IF(D3030&gt;Calculator!$G$39,IF(H3030-K3030+E3030+L3030+M3030+Calculator!$G$39&gt;Calculator!$G$39,Calculator!$G$39-(H3030+E3030+L3030+M3030-K3030),Calculator!$G$39),D3030),0)))</f>
        <v>0</v>
      </c>
    </row>
    <row r="3031" spans="1:14" ht="15.75" thickBot="1">
      <c r="A3031" s="33" t="str">
        <f ca="1">IF(C3031=Calculator!$H$27,"F",IF(Daily!D3031+Daily!H3031=0,IF(D3030+H3030&gt;0,"L",""),""))</f>
        <v/>
      </c>
      <c r="B3031" s="34">
        <v>3030</v>
      </c>
      <c r="C3031" s="19">
        <f t="shared" ca="1" si="189"/>
        <v>48960</v>
      </c>
      <c r="D3031" s="29">
        <f t="shared" ca="1" si="191"/>
        <v>0</v>
      </c>
      <c r="E3031" s="29">
        <f ca="1">IF(C3031&lt;Calculator!$D$26,0,IF(DAY($C3031)=1,IF(D3031-Calculator!$G$24&gt;0,Calculator!$G$24,D3031),0))</f>
        <v>0</v>
      </c>
      <c r="F3031" s="29">
        <f ca="1">IF(E3031&gt;0,D3031*Calculator!$G$22/12,0)</f>
        <v>0</v>
      </c>
      <c r="G3031" s="29">
        <f ca="1">IF(E3031&gt;0,(IFERROR(-PMT(Calculator!$G$22/12,Calculator!$G$23*12,Calculator!$G$20),0))-F3031,0)</f>
        <v>0</v>
      </c>
      <c r="H3031" s="29">
        <f t="shared" ca="1" si="192"/>
        <v>0</v>
      </c>
      <c r="I3031" s="29">
        <f t="shared" ca="1" si="190"/>
        <v>0</v>
      </c>
      <c r="J3031" s="30">
        <f>Calculator!$G$40</f>
        <v>6.5000000000000002E-2</v>
      </c>
      <c r="K3031" s="29">
        <f ca="1">IF(C3031&gt;=Calculator!$G$27,IF(DAY($C3031)=1,Calculator!$G$34/2,IF(DAY($C3031)=15,Calculator!$G$34/2,0)),0)</f>
        <v>0</v>
      </c>
      <c r="L3031" s="29">
        <f ca="1">IF(DAY($C3031)=28,IF(H3031=0,0,Calculator!$G$35),0)</f>
        <v>0</v>
      </c>
      <c r="M3031" s="29">
        <f ca="1">IF(I3031&gt;0,IF(DAY($C3031)=1,SUM(INDIRECT("I"&amp;(ROW(C3030)-DAY(C3030))):I3030),0),0)</f>
        <v>0</v>
      </c>
      <c r="N3031" s="29">
        <f ca="1">IF(C3031&lt;Calculator!$G$27,0,IF(C3031=Calculator!$G$27,Calculator!$G$39,IF(H3031-K3031&lt;=0,IF(D3031&gt;Calculator!$G$39,IF(H3031-K3031+E3031+L3031+M3031+Calculator!$G$39&gt;Calculator!$G$39,Calculator!$G$39-(H3031+E3031+L3031+M3031-K3031),Calculator!$G$39),D3031),0)))</f>
        <v>0</v>
      </c>
    </row>
    <row r="3032" spans="1:14" ht="15.75" thickBot="1">
      <c r="A3032" s="33" t="str">
        <f ca="1">IF(C3032=Calculator!$H$27,"F",IF(Daily!D3032+Daily!H3032=0,IF(D3031+H3031&gt;0,"L",""),""))</f>
        <v/>
      </c>
      <c r="B3032" s="34">
        <v>3031</v>
      </c>
      <c r="C3032" s="19">
        <f t="shared" ca="1" si="189"/>
        <v>48961</v>
      </c>
      <c r="D3032" s="29">
        <f t="shared" ca="1" si="191"/>
        <v>0</v>
      </c>
      <c r="E3032" s="29">
        <f ca="1">IF(C3032&lt;Calculator!$D$26,0,IF(DAY($C3032)=1,IF(D3032-Calculator!$G$24&gt;0,Calculator!$G$24,D3032),0))</f>
        <v>0</v>
      </c>
      <c r="F3032" s="29">
        <f ca="1">IF(E3032&gt;0,D3032*Calculator!$G$22/12,0)</f>
        <v>0</v>
      </c>
      <c r="G3032" s="29">
        <f ca="1">IF(E3032&gt;0,(IFERROR(-PMT(Calculator!$G$22/12,Calculator!$G$23*12,Calculator!$G$20),0))-F3032,0)</f>
        <v>0</v>
      </c>
      <c r="H3032" s="29">
        <f t="shared" ca="1" si="192"/>
        <v>0</v>
      </c>
      <c r="I3032" s="29">
        <f t="shared" ca="1" si="190"/>
        <v>0</v>
      </c>
      <c r="J3032" s="30">
        <f>Calculator!$G$40</f>
        <v>6.5000000000000002E-2</v>
      </c>
      <c r="K3032" s="29">
        <f ca="1">IF(C3032&gt;=Calculator!$G$27,IF(DAY($C3032)=1,Calculator!$G$34/2,IF(DAY($C3032)=15,Calculator!$G$34/2,0)),0)</f>
        <v>0</v>
      </c>
      <c r="L3032" s="29">
        <f ca="1">IF(DAY($C3032)=28,IF(H3032=0,0,Calculator!$G$35),0)</f>
        <v>0</v>
      </c>
      <c r="M3032" s="29">
        <f ca="1">IF(I3032&gt;0,IF(DAY($C3032)=1,SUM(INDIRECT("I"&amp;(ROW(C3031)-DAY(C3031))):I3031),0),0)</f>
        <v>0</v>
      </c>
      <c r="N3032" s="29">
        <f ca="1">IF(C3032&lt;Calculator!$G$27,0,IF(C3032=Calculator!$G$27,Calculator!$G$39,IF(H3032-K3032&lt;=0,IF(D3032&gt;Calculator!$G$39,IF(H3032-K3032+E3032+L3032+M3032+Calculator!$G$39&gt;Calculator!$G$39,Calculator!$G$39-(H3032+E3032+L3032+M3032-K3032),Calculator!$G$39),D3032),0)))</f>
        <v>0</v>
      </c>
    </row>
    <row r="3033" spans="1:14" ht="15.75" thickBot="1">
      <c r="A3033" s="33" t="str">
        <f ca="1">IF(C3033=Calculator!$H$27,"F",IF(Daily!D3033+Daily!H3033=0,IF(D3032+H3032&gt;0,"L",""),""))</f>
        <v/>
      </c>
      <c r="B3033" s="34">
        <v>3032</v>
      </c>
      <c r="C3033" s="19">
        <f t="shared" ca="1" si="189"/>
        <v>48962</v>
      </c>
      <c r="D3033" s="29">
        <f t="shared" ca="1" si="191"/>
        <v>0</v>
      </c>
      <c r="E3033" s="29">
        <f ca="1">IF(C3033&lt;Calculator!$D$26,0,IF(DAY($C3033)=1,IF(D3033-Calculator!$G$24&gt;0,Calculator!$G$24,D3033),0))</f>
        <v>0</v>
      </c>
      <c r="F3033" s="29">
        <f ca="1">IF(E3033&gt;0,D3033*Calculator!$G$22/12,0)</f>
        <v>0</v>
      </c>
      <c r="G3033" s="29">
        <f ca="1">IF(E3033&gt;0,(IFERROR(-PMT(Calculator!$G$22/12,Calculator!$G$23*12,Calculator!$G$20),0))-F3033,0)</f>
        <v>0</v>
      </c>
      <c r="H3033" s="29">
        <f t="shared" ca="1" si="192"/>
        <v>0</v>
      </c>
      <c r="I3033" s="29">
        <f t="shared" ca="1" si="190"/>
        <v>0</v>
      </c>
      <c r="J3033" s="30">
        <f>Calculator!$G$40</f>
        <v>6.5000000000000002E-2</v>
      </c>
      <c r="K3033" s="29">
        <f ca="1">IF(C3033&gt;=Calculator!$G$27,IF(DAY($C3033)=1,Calculator!$G$34/2,IF(DAY($C3033)=15,Calculator!$G$34/2,0)),0)</f>
        <v>0</v>
      </c>
      <c r="L3033" s="29">
        <f ca="1">IF(DAY($C3033)=28,IF(H3033=0,0,Calculator!$G$35),0)</f>
        <v>0</v>
      </c>
      <c r="M3033" s="29">
        <f ca="1">IF(I3033&gt;0,IF(DAY($C3033)=1,SUM(INDIRECT("I"&amp;(ROW(C3032)-DAY(C3032))):I3032),0),0)</f>
        <v>0</v>
      </c>
      <c r="N3033" s="29">
        <f ca="1">IF(C3033&lt;Calculator!$G$27,0,IF(C3033=Calculator!$G$27,Calculator!$G$39,IF(H3033-K3033&lt;=0,IF(D3033&gt;Calculator!$G$39,IF(H3033-K3033+E3033+L3033+M3033+Calculator!$G$39&gt;Calculator!$G$39,Calculator!$G$39-(H3033+E3033+L3033+M3033-K3033),Calculator!$G$39),D3033),0)))</f>
        <v>0</v>
      </c>
    </row>
    <row r="3034" spans="1:14" ht="15.75" thickBot="1">
      <c r="A3034" s="33" t="str">
        <f ca="1">IF(C3034=Calculator!$H$27,"F",IF(Daily!D3034+Daily!H3034=0,IF(D3033+H3033&gt;0,"L",""),""))</f>
        <v/>
      </c>
      <c r="B3034" s="34">
        <v>3033</v>
      </c>
      <c r="C3034" s="19">
        <f t="shared" ca="1" si="189"/>
        <v>48963</v>
      </c>
      <c r="D3034" s="29">
        <f t="shared" ca="1" si="191"/>
        <v>0</v>
      </c>
      <c r="E3034" s="29">
        <f ca="1">IF(C3034&lt;Calculator!$D$26,0,IF(DAY($C3034)=1,IF(D3034-Calculator!$G$24&gt;0,Calculator!$G$24,D3034),0))</f>
        <v>0</v>
      </c>
      <c r="F3034" s="29">
        <f ca="1">IF(E3034&gt;0,D3034*Calculator!$G$22/12,0)</f>
        <v>0</v>
      </c>
      <c r="G3034" s="29">
        <f ca="1">IF(E3034&gt;0,(IFERROR(-PMT(Calculator!$G$22/12,Calculator!$G$23*12,Calculator!$G$20),0))-F3034,0)</f>
        <v>0</v>
      </c>
      <c r="H3034" s="29">
        <f t="shared" ca="1" si="192"/>
        <v>0</v>
      </c>
      <c r="I3034" s="29">
        <f t="shared" ca="1" si="190"/>
        <v>0</v>
      </c>
      <c r="J3034" s="30">
        <f>Calculator!$G$40</f>
        <v>6.5000000000000002E-2</v>
      </c>
      <c r="K3034" s="29">
        <f ca="1">IF(C3034&gt;=Calculator!$G$27,IF(DAY($C3034)=1,Calculator!$G$34/2,IF(DAY($C3034)=15,Calculator!$G$34/2,0)),0)</f>
        <v>0</v>
      </c>
      <c r="L3034" s="29">
        <f ca="1">IF(DAY($C3034)=28,IF(H3034=0,0,Calculator!$G$35),0)</f>
        <v>0</v>
      </c>
      <c r="M3034" s="29">
        <f ca="1">IF(I3034&gt;0,IF(DAY($C3034)=1,SUM(INDIRECT("I"&amp;(ROW(C3033)-DAY(C3033))):I3033),0),0)</f>
        <v>0</v>
      </c>
      <c r="N3034" s="29">
        <f ca="1">IF(C3034&lt;Calculator!$G$27,0,IF(C3034=Calculator!$G$27,Calculator!$G$39,IF(H3034-K3034&lt;=0,IF(D3034&gt;Calculator!$G$39,IF(H3034-K3034+E3034+L3034+M3034+Calculator!$G$39&gt;Calculator!$G$39,Calculator!$G$39-(H3034+E3034+L3034+M3034-K3034),Calculator!$G$39),D3034),0)))</f>
        <v>0</v>
      </c>
    </row>
    <row r="3035" spans="1:14" ht="15.75" thickBot="1">
      <c r="A3035" s="33" t="str">
        <f ca="1">IF(C3035=Calculator!$H$27,"F",IF(Daily!D3035+Daily!H3035=0,IF(D3034+H3034&gt;0,"L",""),""))</f>
        <v/>
      </c>
      <c r="B3035" s="34">
        <v>3034</v>
      </c>
      <c r="C3035" s="19">
        <f t="shared" ca="1" si="189"/>
        <v>48964</v>
      </c>
      <c r="D3035" s="29">
        <f t="shared" ca="1" si="191"/>
        <v>0</v>
      </c>
      <c r="E3035" s="29">
        <f ca="1">IF(C3035&lt;Calculator!$D$26,0,IF(DAY($C3035)=1,IF(D3035-Calculator!$G$24&gt;0,Calculator!$G$24,D3035),0))</f>
        <v>0</v>
      </c>
      <c r="F3035" s="29">
        <f ca="1">IF(E3035&gt;0,D3035*Calculator!$G$22/12,0)</f>
        <v>0</v>
      </c>
      <c r="G3035" s="29">
        <f ca="1">IF(E3035&gt;0,(IFERROR(-PMT(Calculator!$G$22/12,Calculator!$G$23*12,Calculator!$G$20),0))-F3035,0)</f>
        <v>0</v>
      </c>
      <c r="H3035" s="29">
        <f t="shared" ca="1" si="192"/>
        <v>0</v>
      </c>
      <c r="I3035" s="29">
        <f t="shared" ca="1" si="190"/>
        <v>0</v>
      </c>
      <c r="J3035" s="30">
        <f>Calculator!$G$40</f>
        <v>6.5000000000000002E-2</v>
      </c>
      <c r="K3035" s="29">
        <f ca="1">IF(C3035&gt;=Calculator!$G$27,IF(DAY($C3035)=1,Calculator!$G$34/2,IF(DAY($C3035)=15,Calculator!$G$34/2,0)),0)</f>
        <v>0</v>
      </c>
      <c r="L3035" s="29">
        <f ca="1">IF(DAY($C3035)=28,IF(H3035=0,0,Calculator!$G$35),0)</f>
        <v>0</v>
      </c>
      <c r="M3035" s="29">
        <f ca="1">IF(I3035&gt;0,IF(DAY($C3035)=1,SUM(INDIRECT("I"&amp;(ROW(C3034)-DAY(C3034))):I3034),0),0)</f>
        <v>0</v>
      </c>
      <c r="N3035" s="29">
        <f ca="1">IF(C3035&lt;Calculator!$G$27,0,IF(C3035=Calculator!$G$27,Calculator!$G$39,IF(H3035-K3035&lt;=0,IF(D3035&gt;Calculator!$G$39,IF(H3035-K3035+E3035+L3035+M3035+Calculator!$G$39&gt;Calculator!$G$39,Calculator!$G$39-(H3035+E3035+L3035+M3035-K3035),Calculator!$G$39),D3035),0)))</f>
        <v>0</v>
      </c>
    </row>
    <row r="3036" spans="1:14" ht="15.75" thickBot="1">
      <c r="A3036" s="33" t="str">
        <f ca="1">IF(C3036=Calculator!$H$27,"F",IF(Daily!D3036+Daily!H3036=0,IF(D3035+H3035&gt;0,"L",""),""))</f>
        <v/>
      </c>
      <c r="B3036" s="34">
        <v>3035</v>
      </c>
      <c r="C3036" s="19">
        <f t="shared" ca="1" si="189"/>
        <v>48965</v>
      </c>
      <c r="D3036" s="29">
        <f t="shared" ca="1" si="191"/>
        <v>0</v>
      </c>
      <c r="E3036" s="29">
        <f ca="1">IF(C3036&lt;Calculator!$D$26,0,IF(DAY($C3036)=1,IF(D3036-Calculator!$G$24&gt;0,Calculator!$G$24,D3036),0))</f>
        <v>0</v>
      </c>
      <c r="F3036" s="29">
        <f ca="1">IF(E3036&gt;0,D3036*Calculator!$G$22/12,0)</f>
        <v>0</v>
      </c>
      <c r="G3036" s="29">
        <f ca="1">IF(E3036&gt;0,(IFERROR(-PMT(Calculator!$G$22/12,Calculator!$G$23*12,Calculator!$G$20),0))-F3036,0)</f>
        <v>0</v>
      </c>
      <c r="H3036" s="29">
        <f t="shared" ca="1" si="192"/>
        <v>0</v>
      </c>
      <c r="I3036" s="29">
        <f t="shared" ca="1" si="190"/>
        <v>0</v>
      </c>
      <c r="J3036" s="30">
        <f>Calculator!$G$40</f>
        <v>6.5000000000000002E-2</v>
      </c>
      <c r="K3036" s="29">
        <f ca="1">IF(C3036&gt;=Calculator!$G$27,IF(DAY($C3036)=1,Calculator!$G$34/2,IF(DAY($C3036)=15,Calculator!$G$34/2,0)),0)</f>
        <v>0</v>
      </c>
      <c r="L3036" s="29">
        <f ca="1">IF(DAY($C3036)=28,IF(H3036=0,0,Calculator!$G$35),0)</f>
        <v>0</v>
      </c>
      <c r="M3036" s="29">
        <f ca="1">IF(I3036&gt;0,IF(DAY($C3036)=1,SUM(INDIRECT("I"&amp;(ROW(C3035)-DAY(C3035))):I3035),0),0)</f>
        <v>0</v>
      </c>
      <c r="N3036" s="29">
        <f ca="1">IF(C3036&lt;Calculator!$G$27,0,IF(C3036=Calculator!$G$27,Calculator!$G$39,IF(H3036-K3036&lt;=0,IF(D3036&gt;Calculator!$G$39,IF(H3036-K3036+E3036+L3036+M3036+Calculator!$G$39&gt;Calculator!$G$39,Calculator!$G$39-(H3036+E3036+L3036+M3036-K3036),Calculator!$G$39),D3036),0)))</f>
        <v>0</v>
      </c>
    </row>
    <row r="3037" spans="1:14" ht="15.75" thickBot="1">
      <c r="A3037" s="33" t="str">
        <f ca="1">IF(C3037=Calculator!$H$27,"F",IF(Daily!D3037+Daily!H3037=0,IF(D3036+H3036&gt;0,"L",""),""))</f>
        <v/>
      </c>
      <c r="B3037" s="34">
        <v>3036</v>
      </c>
      <c r="C3037" s="19">
        <f t="shared" ca="1" si="189"/>
        <v>48966</v>
      </c>
      <c r="D3037" s="29">
        <f t="shared" ca="1" si="191"/>
        <v>0</v>
      </c>
      <c r="E3037" s="29">
        <f ca="1">IF(C3037&lt;Calculator!$D$26,0,IF(DAY($C3037)=1,IF(D3037-Calculator!$G$24&gt;0,Calculator!$G$24,D3037),0))</f>
        <v>0</v>
      </c>
      <c r="F3037" s="29">
        <f ca="1">IF(E3037&gt;0,D3037*Calculator!$G$22/12,0)</f>
        <v>0</v>
      </c>
      <c r="G3037" s="29">
        <f ca="1">IF(E3037&gt;0,(IFERROR(-PMT(Calculator!$G$22/12,Calculator!$G$23*12,Calculator!$G$20),0))-F3037,0)</f>
        <v>0</v>
      </c>
      <c r="H3037" s="29">
        <f t="shared" ca="1" si="192"/>
        <v>0</v>
      </c>
      <c r="I3037" s="29">
        <f t="shared" ca="1" si="190"/>
        <v>0</v>
      </c>
      <c r="J3037" s="30">
        <f>Calculator!$G$40</f>
        <v>6.5000000000000002E-2</v>
      </c>
      <c r="K3037" s="29">
        <f ca="1">IF(C3037&gt;=Calculator!$G$27,IF(DAY($C3037)=1,Calculator!$G$34/2,IF(DAY($C3037)=15,Calculator!$G$34/2,0)),0)</f>
        <v>0</v>
      </c>
      <c r="L3037" s="29">
        <f ca="1">IF(DAY($C3037)=28,IF(H3037=0,0,Calculator!$G$35),0)</f>
        <v>0</v>
      </c>
      <c r="M3037" s="29">
        <f ca="1">IF(I3037&gt;0,IF(DAY($C3037)=1,SUM(INDIRECT("I"&amp;(ROW(C3036)-DAY(C3036))):I3036),0),0)</f>
        <v>0</v>
      </c>
      <c r="N3037" s="29">
        <f ca="1">IF(C3037&lt;Calculator!$G$27,0,IF(C3037=Calculator!$G$27,Calculator!$G$39,IF(H3037-K3037&lt;=0,IF(D3037&gt;Calculator!$G$39,IF(H3037-K3037+E3037+L3037+M3037+Calculator!$G$39&gt;Calculator!$G$39,Calculator!$G$39-(H3037+E3037+L3037+M3037-K3037),Calculator!$G$39),D3037),0)))</f>
        <v>0</v>
      </c>
    </row>
    <row r="3038" spans="1:14" ht="15.75" thickBot="1">
      <c r="A3038" s="33" t="str">
        <f ca="1">IF(C3038=Calculator!$H$27,"F",IF(Daily!D3038+Daily!H3038=0,IF(D3037+H3037&gt;0,"L",""),""))</f>
        <v/>
      </c>
      <c r="B3038" s="34">
        <v>3037</v>
      </c>
      <c r="C3038" s="19">
        <f t="shared" ca="1" si="189"/>
        <v>48967</v>
      </c>
      <c r="D3038" s="29">
        <f t="shared" ca="1" si="191"/>
        <v>0</v>
      </c>
      <c r="E3038" s="29">
        <f ca="1">IF(C3038&lt;Calculator!$D$26,0,IF(DAY($C3038)=1,IF(D3038-Calculator!$G$24&gt;0,Calculator!$G$24,D3038),0))</f>
        <v>0</v>
      </c>
      <c r="F3038" s="29">
        <f ca="1">IF(E3038&gt;0,D3038*Calculator!$G$22/12,0)</f>
        <v>0</v>
      </c>
      <c r="G3038" s="29">
        <f ca="1">IF(E3038&gt;0,(IFERROR(-PMT(Calculator!$G$22/12,Calculator!$G$23*12,Calculator!$G$20),0))-F3038,0)</f>
        <v>0</v>
      </c>
      <c r="H3038" s="29">
        <f t="shared" ca="1" si="192"/>
        <v>0</v>
      </c>
      <c r="I3038" s="29">
        <f t="shared" ca="1" si="190"/>
        <v>0</v>
      </c>
      <c r="J3038" s="30">
        <f>Calculator!$G$40</f>
        <v>6.5000000000000002E-2</v>
      </c>
      <c r="K3038" s="29">
        <f ca="1">IF(C3038&gt;=Calculator!$G$27,IF(DAY($C3038)=1,Calculator!$G$34/2,IF(DAY($C3038)=15,Calculator!$G$34/2,0)),0)</f>
        <v>0</v>
      </c>
      <c r="L3038" s="29">
        <f ca="1">IF(DAY($C3038)=28,IF(H3038=0,0,Calculator!$G$35),0)</f>
        <v>0</v>
      </c>
      <c r="M3038" s="29">
        <f ca="1">IF(I3038&gt;0,IF(DAY($C3038)=1,SUM(INDIRECT("I"&amp;(ROW(C3037)-DAY(C3037))):I3037),0),0)</f>
        <v>0</v>
      </c>
      <c r="N3038" s="29">
        <f ca="1">IF(C3038&lt;Calculator!$G$27,0,IF(C3038=Calculator!$G$27,Calculator!$G$39,IF(H3038-K3038&lt;=0,IF(D3038&gt;Calculator!$G$39,IF(H3038-K3038+E3038+L3038+M3038+Calculator!$G$39&gt;Calculator!$G$39,Calculator!$G$39-(H3038+E3038+L3038+M3038-K3038),Calculator!$G$39),D3038),0)))</f>
        <v>0</v>
      </c>
    </row>
    <row r="3039" spans="1:14" ht="15.75" thickBot="1">
      <c r="A3039" s="33" t="str">
        <f ca="1">IF(C3039=Calculator!$H$27,"F",IF(Daily!D3039+Daily!H3039=0,IF(D3038+H3038&gt;0,"L",""),""))</f>
        <v/>
      </c>
      <c r="B3039" s="34">
        <v>3038</v>
      </c>
      <c r="C3039" s="19">
        <f t="shared" ca="1" si="189"/>
        <v>48968</v>
      </c>
      <c r="D3039" s="29">
        <f t="shared" ca="1" si="191"/>
        <v>0</v>
      </c>
      <c r="E3039" s="29">
        <f ca="1">IF(C3039&lt;Calculator!$D$26,0,IF(DAY($C3039)=1,IF(D3039-Calculator!$G$24&gt;0,Calculator!$G$24,D3039),0))</f>
        <v>0</v>
      </c>
      <c r="F3039" s="29">
        <f ca="1">IF(E3039&gt;0,D3039*Calculator!$G$22/12,0)</f>
        <v>0</v>
      </c>
      <c r="G3039" s="29">
        <f ca="1">IF(E3039&gt;0,(IFERROR(-PMT(Calculator!$G$22/12,Calculator!$G$23*12,Calculator!$G$20),0))-F3039,0)</f>
        <v>0</v>
      </c>
      <c r="H3039" s="29">
        <f t="shared" ca="1" si="192"/>
        <v>0</v>
      </c>
      <c r="I3039" s="29">
        <f t="shared" ca="1" si="190"/>
        <v>0</v>
      </c>
      <c r="J3039" s="30">
        <f>Calculator!$G$40</f>
        <v>6.5000000000000002E-2</v>
      </c>
      <c r="K3039" s="29">
        <f ca="1">IF(C3039&gt;=Calculator!$G$27,IF(DAY($C3039)=1,Calculator!$G$34/2,IF(DAY($C3039)=15,Calculator!$G$34/2,0)),0)</f>
        <v>0</v>
      </c>
      <c r="L3039" s="29">
        <f ca="1">IF(DAY($C3039)=28,IF(H3039=0,0,Calculator!$G$35),0)</f>
        <v>0</v>
      </c>
      <c r="M3039" s="29">
        <f ca="1">IF(I3039&gt;0,IF(DAY($C3039)=1,SUM(INDIRECT("I"&amp;(ROW(C3038)-DAY(C3038))):I3038),0),0)</f>
        <v>0</v>
      </c>
      <c r="N3039" s="29">
        <f ca="1">IF(C3039&lt;Calculator!$G$27,0,IF(C3039=Calculator!$G$27,Calculator!$G$39,IF(H3039-K3039&lt;=0,IF(D3039&gt;Calculator!$G$39,IF(H3039-K3039+E3039+L3039+M3039+Calculator!$G$39&gt;Calculator!$G$39,Calculator!$G$39-(H3039+E3039+L3039+M3039-K3039),Calculator!$G$39),D3039),0)))</f>
        <v>0</v>
      </c>
    </row>
    <row r="3040" spans="1:14" ht="15.75" thickBot="1">
      <c r="A3040" s="33" t="str">
        <f ca="1">IF(C3040=Calculator!$H$27,"F",IF(Daily!D3040+Daily!H3040=0,IF(D3039+H3039&gt;0,"L",""),""))</f>
        <v/>
      </c>
      <c r="B3040" s="34">
        <v>3039</v>
      </c>
      <c r="C3040" s="19">
        <f t="shared" ca="1" si="189"/>
        <v>48969</v>
      </c>
      <c r="D3040" s="29">
        <f t="shared" ca="1" si="191"/>
        <v>0</v>
      </c>
      <c r="E3040" s="29">
        <f ca="1">IF(C3040&lt;Calculator!$D$26,0,IF(DAY($C3040)=1,IF(D3040-Calculator!$G$24&gt;0,Calculator!$G$24,D3040),0))</f>
        <v>0</v>
      </c>
      <c r="F3040" s="29">
        <f ca="1">IF(E3040&gt;0,D3040*Calculator!$G$22/12,0)</f>
        <v>0</v>
      </c>
      <c r="G3040" s="29">
        <f ca="1">IF(E3040&gt;0,(IFERROR(-PMT(Calculator!$G$22/12,Calculator!$G$23*12,Calculator!$G$20),0))-F3040,0)</f>
        <v>0</v>
      </c>
      <c r="H3040" s="29">
        <f t="shared" ca="1" si="192"/>
        <v>0</v>
      </c>
      <c r="I3040" s="29">
        <f t="shared" ca="1" si="190"/>
        <v>0</v>
      </c>
      <c r="J3040" s="30">
        <f>Calculator!$G$40</f>
        <v>6.5000000000000002E-2</v>
      </c>
      <c r="K3040" s="29">
        <f ca="1">IF(C3040&gt;=Calculator!$G$27,IF(DAY($C3040)=1,Calculator!$G$34/2,IF(DAY($C3040)=15,Calculator!$G$34/2,0)),0)</f>
        <v>0</v>
      </c>
      <c r="L3040" s="29">
        <f ca="1">IF(DAY($C3040)=28,IF(H3040=0,0,Calculator!$G$35),0)</f>
        <v>0</v>
      </c>
      <c r="M3040" s="29">
        <f ca="1">IF(I3040&gt;0,IF(DAY($C3040)=1,SUM(INDIRECT("I"&amp;(ROW(C3039)-DAY(C3039))):I3039),0),0)</f>
        <v>0</v>
      </c>
      <c r="N3040" s="29">
        <f ca="1">IF(C3040&lt;Calculator!$G$27,0,IF(C3040=Calculator!$G$27,Calculator!$G$39,IF(H3040-K3040&lt;=0,IF(D3040&gt;Calculator!$G$39,IF(H3040-K3040+E3040+L3040+M3040+Calculator!$G$39&gt;Calculator!$G$39,Calculator!$G$39-(H3040+E3040+L3040+M3040-K3040),Calculator!$G$39),D3040),0)))</f>
        <v>0</v>
      </c>
    </row>
    <row r="3041" spans="1:14" ht="15.75" thickBot="1">
      <c r="A3041" s="33" t="str">
        <f ca="1">IF(C3041=Calculator!$H$27,"F",IF(Daily!D3041+Daily!H3041=0,IF(D3040+H3040&gt;0,"L",""),""))</f>
        <v/>
      </c>
      <c r="B3041" s="34">
        <v>3040</v>
      </c>
      <c r="C3041" s="19">
        <f t="shared" ca="1" si="189"/>
        <v>48970</v>
      </c>
      <c r="D3041" s="29">
        <f t="shared" ca="1" si="191"/>
        <v>0</v>
      </c>
      <c r="E3041" s="29">
        <f ca="1">IF(C3041&lt;Calculator!$D$26,0,IF(DAY($C3041)=1,IF(D3041-Calculator!$G$24&gt;0,Calculator!$G$24,D3041),0))</f>
        <v>0</v>
      </c>
      <c r="F3041" s="29">
        <f ca="1">IF(E3041&gt;0,D3041*Calculator!$G$22/12,0)</f>
        <v>0</v>
      </c>
      <c r="G3041" s="29">
        <f ca="1">IF(E3041&gt;0,(IFERROR(-PMT(Calculator!$G$22/12,Calculator!$G$23*12,Calculator!$G$20),0))-F3041,0)</f>
        <v>0</v>
      </c>
      <c r="H3041" s="29">
        <f t="shared" ca="1" si="192"/>
        <v>0</v>
      </c>
      <c r="I3041" s="29">
        <f t="shared" ca="1" si="190"/>
        <v>0</v>
      </c>
      <c r="J3041" s="30">
        <f>Calculator!$G$40</f>
        <v>6.5000000000000002E-2</v>
      </c>
      <c r="K3041" s="29">
        <f ca="1">IF(C3041&gt;=Calculator!$G$27,IF(DAY($C3041)=1,Calculator!$G$34/2,IF(DAY($C3041)=15,Calculator!$G$34/2,0)),0)</f>
        <v>0</v>
      </c>
      <c r="L3041" s="29">
        <f ca="1">IF(DAY($C3041)=28,IF(H3041=0,0,Calculator!$G$35),0)</f>
        <v>0</v>
      </c>
      <c r="M3041" s="29">
        <f ca="1">IF(I3041&gt;0,IF(DAY($C3041)=1,SUM(INDIRECT("I"&amp;(ROW(C3040)-DAY(C3040))):I3040),0),0)</f>
        <v>0</v>
      </c>
      <c r="N3041" s="29">
        <f ca="1">IF(C3041&lt;Calculator!$G$27,0,IF(C3041=Calculator!$G$27,Calculator!$G$39,IF(H3041-K3041&lt;=0,IF(D3041&gt;Calculator!$G$39,IF(H3041-K3041+E3041+L3041+M3041+Calculator!$G$39&gt;Calculator!$G$39,Calculator!$G$39-(H3041+E3041+L3041+M3041-K3041),Calculator!$G$39),D3041),0)))</f>
        <v>0</v>
      </c>
    </row>
    <row r="3042" spans="1:14" ht="15.75" thickBot="1">
      <c r="A3042" s="33" t="str">
        <f ca="1">IF(C3042=Calculator!$H$27,"F",IF(Daily!D3042+Daily!H3042=0,IF(D3041+H3041&gt;0,"L",""),""))</f>
        <v/>
      </c>
      <c r="B3042" s="34">
        <v>3041</v>
      </c>
      <c r="C3042" s="19">
        <f t="shared" ca="1" si="189"/>
        <v>48971</v>
      </c>
      <c r="D3042" s="29">
        <f t="shared" ca="1" si="191"/>
        <v>0</v>
      </c>
      <c r="E3042" s="29">
        <f ca="1">IF(C3042&lt;Calculator!$D$26,0,IF(DAY($C3042)=1,IF(D3042-Calculator!$G$24&gt;0,Calculator!$G$24,D3042),0))</f>
        <v>0</v>
      </c>
      <c r="F3042" s="29">
        <f ca="1">IF(E3042&gt;0,D3042*Calculator!$G$22/12,0)</f>
        <v>0</v>
      </c>
      <c r="G3042" s="29">
        <f ca="1">IF(E3042&gt;0,(IFERROR(-PMT(Calculator!$G$22/12,Calculator!$G$23*12,Calculator!$G$20),0))-F3042,0)</f>
        <v>0</v>
      </c>
      <c r="H3042" s="29">
        <f t="shared" ca="1" si="192"/>
        <v>0</v>
      </c>
      <c r="I3042" s="29">
        <f t="shared" ca="1" si="190"/>
        <v>0</v>
      </c>
      <c r="J3042" s="30">
        <f>Calculator!$G$40</f>
        <v>6.5000000000000002E-2</v>
      </c>
      <c r="K3042" s="29">
        <f ca="1">IF(C3042&gt;=Calculator!$G$27,IF(DAY($C3042)=1,Calculator!$G$34/2,IF(DAY($C3042)=15,Calculator!$G$34/2,0)),0)</f>
        <v>0</v>
      </c>
      <c r="L3042" s="29">
        <f ca="1">IF(DAY($C3042)=28,IF(H3042=0,0,Calculator!$G$35),0)</f>
        <v>0</v>
      </c>
      <c r="M3042" s="29">
        <f ca="1">IF(I3042&gt;0,IF(DAY($C3042)=1,SUM(INDIRECT("I"&amp;(ROW(C3041)-DAY(C3041))):I3041),0),0)</f>
        <v>0</v>
      </c>
      <c r="N3042" s="29">
        <f ca="1">IF(C3042&lt;Calculator!$G$27,0,IF(C3042=Calculator!$G$27,Calculator!$G$39,IF(H3042-K3042&lt;=0,IF(D3042&gt;Calculator!$G$39,IF(H3042-K3042+E3042+L3042+M3042+Calculator!$G$39&gt;Calculator!$G$39,Calculator!$G$39-(H3042+E3042+L3042+M3042-K3042),Calculator!$G$39),D3042),0)))</f>
        <v>0</v>
      </c>
    </row>
    <row r="3043" spans="1:14" ht="15.75" thickBot="1">
      <c r="A3043" s="33" t="str">
        <f ca="1">IF(C3043=Calculator!$H$27,"F",IF(Daily!D3043+Daily!H3043=0,IF(D3042+H3042&gt;0,"L",""),""))</f>
        <v/>
      </c>
      <c r="B3043" s="34">
        <v>3042</v>
      </c>
      <c r="C3043" s="19">
        <f t="shared" ca="1" si="189"/>
        <v>48972</v>
      </c>
      <c r="D3043" s="29">
        <f t="shared" ca="1" si="191"/>
        <v>0</v>
      </c>
      <c r="E3043" s="29">
        <f ca="1">IF(C3043&lt;Calculator!$D$26,0,IF(DAY($C3043)=1,IF(D3043-Calculator!$G$24&gt;0,Calculator!$G$24,D3043),0))</f>
        <v>0</v>
      </c>
      <c r="F3043" s="29">
        <f ca="1">IF(E3043&gt;0,D3043*Calculator!$G$22/12,0)</f>
        <v>0</v>
      </c>
      <c r="G3043" s="29">
        <f ca="1">IF(E3043&gt;0,(IFERROR(-PMT(Calculator!$G$22/12,Calculator!$G$23*12,Calculator!$G$20),0))-F3043,0)</f>
        <v>0</v>
      </c>
      <c r="H3043" s="29">
        <f t="shared" ca="1" si="192"/>
        <v>0</v>
      </c>
      <c r="I3043" s="29">
        <f t="shared" ca="1" si="190"/>
        <v>0</v>
      </c>
      <c r="J3043" s="30">
        <f>Calculator!$G$40</f>
        <v>6.5000000000000002E-2</v>
      </c>
      <c r="K3043" s="29">
        <f ca="1">IF(C3043&gt;=Calculator!$G$27,IF(DAY($C3043)=1,Calculator!$G$34/2,IF(DAY($C3043)=15,Calculator!$G$34/2,0)),0)</f>
        <v>0</v>
      </c>
      <c r="L3043" s="29">
        <f ca="1">IF(DAY($C3043)=28,IF(H3043=0,0,Calculator!$G$35),0)</f>
        <v>0</v>
      </c>
      <c r="M3043" s="29">
        <f ca="1">IF(I3043&gt;0,IF(DAY($C3043)=1,SUM(INDIRECT("I"&amp;(ROW(C3042)-DAY(C3042))):I3042),0),0)</f>
        <v>0</v>
      </c>
      <c r="N3043" s="29">
        <f ca="1">IF(C3043&lt;Calculator!$G$27,0,IF(C3043=Calculator!$G$27,Calculator!$G$39,IF(H3043-K3043&lt;=0,IF(D3043&gt;Calculator!$G$39,IF(H3043-K3043+E3043+L3043+M3043+Calculator!$G$39&gt;Calculator!$G$39,Calculator!$G$39-(H3043+E3043+L3043+M3043-K3043),Calculator!$G$39),D3043),0)))</f>
        <v>0</v>
      </c>
    </row>
    <row r="3044" spans="1:14" ht="15.75" thickBot="1">
      <c r="A3044" s="33" t="str">
        <f ca="1">IF(C3044=Calculator!$H$27,"F",IF(Daily!D3044+Daily!H3044=0,IF(D3043+H3043&gt;0,"L",""),""))</f>
        <v/>
      </c>
      <c r="B3044" s="34">
        <v>3043</v>
      </c>
      <c r="C3044" s="19">
        <f t="shared" ca="1" si="189"/>
        <v>48973</v>
      </c>
      <c r="D3044" s="29">
        <f t="shared" ca="1" si="191"/>
        <v>0</v>
      </c>
      <c r="E3044" s="29">
        <f ca="1">IF(C3044&lt;Calculator!$D$26,0,IF(DAY($C3044)=1,IF(D3044-Calculator!$G$24&gt;0,Calculator!$G$24,D3044),0))</f>
        <v>0</v>
      </c>
      <c r="F3044" s="29">
        <f ca="1">IF(E3044&gt;0,D3044*Calculator!$G$22/12,0)</f>
        <v>0</v>
      </c>
      <c r="G3044" s="29">
        <f ca="1">IF(E3044&gt;0,(IFERROR(-PMT(Calculator!$G$22/12,Calculator!$G$23*12,Calculator!$G$20),0))-F3044,0)</f>
        <v>0</v>
      </c>
      <c r="H3044" s="29">
        <f t="shared" ca="1" si="192"/>
        <v>0</v>
      </c>
      <c r="I3044" s="29">
        <f t="shared" ca="1" si="190"/>
        <v>0</v>
      </c>
      <c r="J3044" s="30">
        <f>Calculator!$G$40</f>
        <v>6.5000000000000002E-2</v>
      </c>
      <c r="K3044" s="29">
        <f ca="1">IF(C3044&gt;=Calculator!$G$27,IF(DAY($C3044)=1,Calculator!$G$34/2,IF(DAY($C3044)=15,Calculator!$G$34/2,0)),0)</f>
        <v>0</v>
      </c>
      <c r="L3044" s="29">
        <f ca="1">IF(DAY($C3044)=28,IF(H3044=0,0,Calculator!$G$35),0)</f>
        <v>0</v>
      </c>
      <c r="M3044" s="29">
        <f ca="1">IF(I3044&gt;0,IF(DAY($C3044)=1,SUM(INDIRECT("I"&amp;(ROW(C3043)-DAY(C3043))):I3043),0),0)</f>
        <v>0</v>
      </c>
      <c r="N3044" s="29">
        <f ca="1">IF(C3044&lt;Calculator!$G$27,0,IF(C3044=Calculator!$G$27,Calculator!$G$39,IF(H3044-K3044&lt;=0,IF(D3044&gt;Calculator!$G$39,IF(H3044-K3044+E3044+L3044+M3044+Calculator!$G$39&gt;Calculator!$G$39,Calculator!$G$39-(H3044+E3044+L3044+M3044-K3044),Calculator!$G$39),D3044),0)))</f>
        <v>0</v>
      </c>
    </row>
    <row r="3045" spans="1:14" ht="15.75" thickBot="1">
      <c r="A3045" s="33" t="str">
        <f ca="1">IF(C3045=Calculator!$H$27,"F",IF(Daily!D3045+Daily!H3045=0,IF(D3044+H3044&gt;0,"L",""),""))</f>
        <v/>
      </c>
      <c r="B3045" s="34">
        <v>3044</v>
      </c>
      <c r="C3045" s="19">
        <f t="shared" ca="1" si="189"/>
        <v>48974</v>
      </c>
      <c r="D3045" s="29">
        <f t="shared" ca="1" si="191"/>
        <v>0</v>
      </c>
      <c r="E3045" s="29">
        <f ca="1">IF(C3045&lt;Calculator!$D$26,0,IF(DAY($C3045)=1,IF(D3045-Calculator!$G$24&gt;0,Calculator!$G$24,D3045),0))</f>
        <v>0</v>
      </c>
      <c r="F3045" s="29">
        <f ca="1">IF(E3045&gt;0,D3045*Calculator!$G$22/12,0)</f>
        <v>0</v>
      </c>
      <c r="G3045" s="29">
        <f ca="1">IF(E3045&gt;0,(IFERROR(-PMT(Calculator!$G$22/12,Calculator!$G$23*12,Calculator!$G$20),0))-F3045,0)</f>
        <v>0</v>
      </c>
      <c r="H3045" s="29">
        <f t="shared" ca="1" si="192"/>
        <v>0</v>
      </c>
      <c r="I3045" s="29">
        <f t="shared" ca="1" si="190"/>
        <v>0</v>
      </c>
      <c r="J3045" s="30">
        <f>Calculator!$G$40</f>
        <v>6.5000000000000002E-2</v>
      </c>
      <c r="K3045" s="29">
        <f ca="1">IF(C3045&gt;=Calculator!$G$27,IF(DAY($C3045)=1,Calculator!$G$34/2,IF(DAY($C3045)=15,Calculator!$G$34/2,0)),0)</f>
        <v>0</v>
      </c>
      <c r="L3045" s="29">
        <f ca="1">IF(DAY($C3045)=28,IF(H3045=0,0,Calculator!$G$35),0)</f>
        <v>0</v>
      </c>
      <c r="M3045" s="29">
        <f ca="1">IF(I3045&gt;0,IF(DAY($C3045)=1,SUM(INDIRECT("I"&amp;(ROW(C3044)-DAY(C3044))):I3044),0),0)</f>
        <v>0</v>
      </c>
      <c r="N3045" s="29">
        <f ca="1">IF(C3045&lt;Calculator!$G$27,0,IF(C3045=Calculator!$G$27,Calculator!$G$39,IF(H3045-K3045&lt;=0,IF(D3045&gt;Calculator!$G$39,IF(H3045-K3045+E3045+L3045+M3045+Calculator!$G$39&gt;Calculator!$G$39,Calculator!$G$39-(H3045+E3045+L3045+M3045-K3045),Calculator!$G$39),D3045),0)))</f>
        <v>0</v>
      </c>
    </row>
    <row r="3046" spans="1:14" ht="15.75" thickBot="1">
      <c r="A3046" s="33" t="str">
        <f ca="1">IF(C3046=Calculator!$H$27,"F",IF(Daily!D3046+Daily!H3046=0,IF(D3045+H3045&gt;0,"L",""),""))</f>
        <v/>
      </c>
      <c r="B3046" s="34">
        <v>3045</v>
      </c>
      <c r="C3046" s="19">
        <f t="shared" ca="1" si="189"/>
        <v>48975</v>
      </c>
      <c r="D3046" s="29">
        <f t="shared" ca="1" si="191"/>
        <v>0</v>
      </c>
      <c r="E3046" s="29">
        <f ca="1">IF(C3046&lt;Calculator!$D$26,0,IF(DAY($C3046)=1,IF(D3046-Calculator!$G$24&gt;0,Calculator!$G$24,D3046),0))</f>
        <v>0</v>
      </c>
      <c r="F3046" s="29">
        <f ca="1">IF(E3046&gt;0,D3046*Calculator!$G$22/12,0)</f>
        <v>0</v>
      </c>
      <c r="G3046" s="29">
        <f ca="1">IF(E3046&gt;0,(IFERROR(-PMT(Calculator!$G$22/12,Calculator!$G$23*12,Calculator!$G$20),0))-F3046,0)</f>
        <v>0</v>
      </c>
      <c r="H3046" s="29">
        <f t="shared" ca="1" si="192"/>
        <v>0</v>
      </c>
      <c r="I3046" s="29">
        <f t="shared" ca="1" si="190"/>
        <v>0</v>
      </c>
      <c r="J3046" s="30">
        <f>Calculator!$G$40</f>
        <v>6.5000000000000002E-2</v>
      </c>
      <c r="K3046" s="29">
        <f ca="1">IF(C3046&gt;=Calculator!$G$27,IF(DAY($C3046)=1,Calculator!$G$34/2,IF(DAY($C3046)=15,Calculator!$G$34/2,0)),0)</f>
        <v>0</v>
      </c>
      <c r="L3046" s="29">
        <f ca="1">IF(DAY($C3046)=28,IF(H3046=0,0,Calculator!$G$35),0)</f>
        <v>0</v>
      </c>
      <c r="M3046" s="29">
        <f ca="1">IF(I3046&gt;0,IF(DAY($C3046)=1,SUM(INDIRECT("I"&amp;(ROW(C3045)-DAY(C3045))):I3045),0),0)</f>
        <v>0</v>
      </c>
      <c r="N3046" s="29">
        <f ca="1">IF(C3046&lt;Calculator!$G$27,0,IF(C3046=Calculator!$G$27,Calculator!$G$39,IF(H3046-K3046&lt;=0,IF(D3046&gt;Calculator!$G$39,IF(H3046-K3046+E3046+L3046+M3046+Calculator!$G$39&gt;Calculator!$G$39,Calculator!$G$39-(H3046+E3046+L3046+M3046-K3046),Calculator!$G$39),D3046),0)))</f>
        <v>0</v>
      </c>
    </row>
    <row r="3047" spans="1:14" ht="15.75" thickBot="1">
      <c r="A3047" s="33" t="str">
        <f ca="1">IF(C3047=Calculator!$H$27,"F",IF(Daily!D3047+Daily!H3047=0,IF(D3046+H3046&gt;0,"L",""),""))</f>
        <v/>
      </c>
      <c r="B3047" s="34">
        <v>3046</v>
      </c>
      <c r="C3047" s="19">
        <f t="shared" ca="1" si="189"/>
        <v>48976</v>
      </c>
      <c r="D3047" s="29">
        <f t="shared" ca="1" si="191"/>
        <v>0</v>
      </c>
      <c r="E3047" s="29">
        <f ca="1">IF(C3047&lt;Calculator!$D$26,0,IF(DAY($C3047)=1,IF(D3047-Calculator!$G$24&gt;0,Calculator!$G$24,D3047),0))</f>
        <v>0</v>
      </c>
      <c r="F3047" s="29">
        <f ca="1">IF(E3047&gt;0,D3047*Calculator!$G$22/12,0)</f>
        <v>0</v>
      </c>
      <c r="G3047" s="29">
        <f ca="1">IF(E3047&gt;0,(IFERROR(-PMT(Calculator!$G$22/12,Calculator!$G$23*12,Calculator!$G$20),0))-F3047,0)</f>
        <v>0</v>
      </c>
      <c r="H3047" s="29">
        <f t="shared" ca="1" si="192"/>
        <v>0</v>
      </c>
      <c r="I3047" s="29">
        <f t="shared" ca="1" si="190"/>
        <v>0</v>
      </c>
      <c r="J3047" s="30">
        <f>Calculator!$G$40</f>
        <v>6.5000000000000002E-2</v>
      </c>
      <c r="K3047" s="29">
        <f ca="1">IF(C3047&gt;=Calculator!$G$27,IF(DAY($C3047)=1,Calculator!$G$34/2,IF(DAY($C3047)=15,Calculator!$G$34/2,0)),0)</f>
        <v>4500</v>
      </c>
      <c r="L3047" s="29">
        <f ca="1">IF(DAY($C3047)=28,IF(H3047=0,0,Calculator!$G$35),0)</f>
        <v>0</v>
      </c>
      <c r="M3047" s="29">
        <f ca="1">IF(I3047&gt;0,IF(DAY($C3047)=1,SUM(INDIRECT("I"&amp;(ROW(C3046)-DAY(C3046))):I3046),0),0)</f>
        <v>0</v>
      </c>
      <c r="N3047" s="29">
        <f ca="1">IF(C3047&lt;Calculator!$G$27,0,IF(C3047=Calculator!$G$27,Calculator!$G$39,IF(H3047-K3047&lt;=0,IF(D3047&gt;Calculator!$G$39,IF(H3047-K3047+E3047+L3047+M3047+Calculator!$G$39&gt;Calculator!$G$39,Calculator!$G$39-(H3047+E3047+L3047+M3047-K3047),Calculator!$G$39),D3047),0)))</f>
        <v>0</v>
      </c>
    </row>
    <row r="3048" spans="1:14" ht="15.75" thickBot="1">
      <c r="A3048" s="33" t="str">
        <f ca="1">IF(C3048=Calculator!$H$27,"F",IF(Daily!D3048+Daily!H3048=0,IF(D3047+H3047&gt;0,"L",""),""))</f>
        <v/>
      </c>
      <c r="B3048" s="34">
        <v>3047</v>
      </c>
      <c r="C3048" s="19">
        <f t="shared" ca="1" si="189"/>
        <v>48977</v>
      </c>
      <c r="D3048" s="29">
        <f t="shared" ca="1" si="191"/>
        <v>0</v>
      </c>
      <c r="E3048" s="29">
        <f ca="1">IF(C3048&lt;Calculator!$D$26,0,IF(DAY($C3048)=1,IF(D3048-Calculator!$G$24&gt;0,Calculator!$G$24,D3048),0))</f>
        <v>0</v>
      </c>
      <c r="F3048" s="29">
        <f ca="1">IF(E3048&gt;0,D3048*Calculator!$G$22/12,0)</f>
        <v>0</v>
      </c>
      <c r="G3048" s="29">
        <f ca="1">IF(E3048&gt;0,(IFERROR(-PMT(Calculator!$G$22/12,Calculator!$G$23*12,Calculator!$G$20),0))-F3048,0)</f>
        <v>0</v>
      </c>
      <c r="H3048" s="29">
        <f t="shared" ca="1" si="192"/>
        <v>0</v>
      </c>
      <c r="I3048" s="29">
        <f t="shared" ca="1" si="190"/>
        <v>0</v>
      </c>
      <c r="J3048" s="30">
        <f>Calculator!$G$40</f>
        <v>6.5000000000000002E-2</v>
      </c>
      <c r="K3048" s="29">
        <f ca="1">IF(C3048&gt;=Calculator!$G$27,IF(DAY($C3048)=1,Calculator!$G$34/2,IF(DAY($C3048)=15,Calculator!$G$34/2,0)),0)</f>
        <v>0</v>
      </c>
      <c r="L3048" s="29">
        <f ca="1">IF(DAY($C3048)=28,IF(H3048=0,0,Calculator!$G$35),0)</f>
        <v>0</v>
      </c>
      <c r="M3048" s="29">
        <f ca="1">IF(I3048&gt;0,IF(DAY($C3048)=1,SUM(INDIRECT("I"&amp;(ROW(C3047)-DAY(C3047))):I3047),0),0)</f>
        <v>0</v>
      </c>
      <c r="N3048" s="29">
        <f ca="1">IF(C3048&lt;Calculator!$G$27,0,IF(C3048=Calculator!$G$27,Calculator!$G$39,IF(H3048-K3048&lt;=0,IF(D3048&gt;Calculator!$G$39,IF(H3048-K3048+E3048+L3048+M3048+Calculator!$G$39&gt;Calculator!$G$39,Calculator!$G$39-(H3048+E3048+L3048+M3048-K3048),Calculator!$G$39),D3048),0)))</f>
        <v>0</v>
      </c>
    </row>
    <row r="3049" spans="1:14" ht="15.75" thickBot="1">
      <c r="A3049" s="33" t="str">
        <f ca="1">IF(C3049=Calculator!$H$27,"F",IF(Daily!D3049+Daily!H3049=0,IF(D3048+H3048&gt;0,"L",""),""))</f>
        <v/>
      </c>
      <c r="B3049" s="34">
        <v>3048</v>
      </c>
      <c r="C3049" s="19">
        <f t="shared" ca="1" si="189"/>
        <v>48978</v>
      </c>
      <c r="D3049" s="29">
        <f t="shared" ca="1" si="191"/>
        <v>0</v>
      </c>
      <c r="E3049" s="29">
        <f ca="1">IF(C3049&lt;Calculator!$D$26,0,IF(DAY($C3049)=1,IF(D3049-Calculator!$G$24&gt;0,Calculator!$G$24,D3049),0))</f>
        <v>0</v>
      </c>
      <c r="F3049" s="29">
        <f ca="1">IF(E3049&gt;0,D3049*Calculator!$G$22/12,0)</f>
        <v>0</v>
      </c>
      <c r="G3049" s="29">
        <f ca="1">IF(E3049&gt;0,(IFERROR(-PMT(Calculator!$G$22/12,Calculator!$G$23*12,Calculator!$G$20),0))-F3049,0)</f>
        <v>0</v>
      </c>
      <c r="H3049" s="29">
        <f t="shared" ca="1" si="192"/>
        <v>0</v>
      </c>
      <c r="I3049" s="29">
        <f t="shared" ca="1" si="190"/>
        <v>0</v>
      </c>
      <c r="J3049" s="30">
        <f>Calculator!$G$40</f>
        <v>6.5000000000000002E-2</v>
      </c>
      <c r="K3049" s="29">
        <f ca="1">IF(C3049&gt;=Calculator!$G$27,IF(DAY($C3049)=1,Calculator!$G$34/2,IF(DAY($C3049)=15,Calculator!$G$34/2,0)),0)</f>
        <v>0</v>
      </c>
      <c r="L3049" s="29">
        <f ca="1">IF(DAY($C3049)=28,IF(H3049=0,0,Calculator!$G$35),0)</f>
        <v>0</v>
      </c>
      <c r="M3049" s="29">
        <f ca="1">IF(I3049&gt;0,IF(DAY($C3049)=1,SUM(INDIRECT("I"&amp;(ROW(C3048)-DAY(C3048))):I3048),0),0)</f>
        <v>0</v>
      </c>
      <c r="N3049" s="29">
        <f ca="1">IF(C3049&lt;Calculator!$G$27,0,IF(C3049=Calculator!$G$27,Calculator!$G$39,IF(H3049-K3049&lt;=0,IF(D3049&gt;Calculator!$G$39,IF(H3049-K3049+E3049+L3049+M3049+Calculator!$G$39&gt;Calculator!$G$39,Calculator!$G$39-(H3049+E3049+L3049+M3049-K3049),Calculator!$G$39),D3049),0)))</f>
        <v>0</v>
      </c>
    </row>
    <row r="3050" spans="1:14" ht="15.75" thickBot="1">
      <c r="A3050" s="33" t="str">
        <f ca="1">IF(C3050=Calculator!$H$27,"F",IF(Daily!D3050+Daily!H3050=0,IF(D3049+H3049&gt;0,"L",""),""))</f>
        <v/>
      </c>
      <c r="B3050" s="34">
        <v>3049</v>
      </c>
      <c r="C3050" s="19">
        <f t="shared" ca="1" si="189"/>
        <v>48979</v>
      </c>
      <c r="D3050" s="29">
        <f t="shared" ca="1" si="191"/>
        <v>0</v>
      </c>
      <c r="E3050" s="29">
        <f ca="1">IF(C3050&lt;Calculator!$D$26,0,IF(DAY($C3050)=1,IF(D3050-Calculator!$G$24&gt;0,Calculator!$G$24,D3050),0))</f>
        <v>0</v>
      </c>
      <c r="F3050" s="29">
        <f ca="1">IF(E3050&gt;0,D3050*Calculator!$G$22/12,0)</f>
        <v>0</v>
      </c>
      <c r="G3050" s="29">
        <f ca="1">IF(E3050&gt;0,(IFERROR(-PMT(Calculator!$G$22/12,Calculator!$G$23*12,Calculator!$G$20),0))-F3050,0)</f>
        <v>0</v>
      </c>
      <c r="H3050" s="29">
        <f t="shared" ca="1" si="192"/>
        <v>0</v>
      </c>
      <c r="I3050" s="29">
        <f t="shared" ca="1" si="190"/>
        <v>0</v>
      </c>
      <c r="J3050" s="30">
        <f>Calculator!$G$40</f>
        <v>6.5000000000000002E-2</v>
      </c>
      <c r="K3050" s="29">
        <f ca="1">IF(C3050&gt;=Calculator!$G$27,IF(DAY($C3050)=1,Calculator!$G$34/2,IF(DAY($C3050)=15,Calculator!$G$34/2,0)),0)</f>
        <v>0</v>
      </c>
      <c r="L3050" s="29">
        <f ca="1">IF(DAY($C3050)=28,IF(H3050=0,0,Calculator!$G$35),0)</f>
        <v>0</v>
      </c>
      <c r="M3050" s="29">
        <f ca="1">IF(I3050&gt;0,IF(DAY($C3050)=1,SUM(INDIRECT("I"&amp;(ROW(C3049)-DAY(C3049))):I3049),0),0)</f>
        <v>0</v>
      </c>
      <c r="N3050" s="29">
        <f ca="1">IF(C3050&lt;Calculator!$G$27,0,IF(C3050=Calculator!$G$27,Calculator!$G$39,IF(H3050-K3050&lt;=0,IF(D3050&gt;Calculator!$G$39,IF(H3050-K3050+E3050+L3050+M3050+Calculator!$G$39&gt;Calculator!$G$39,Calculator!$G$39-(H3050+E3050+L3050+M3050-K3050),Calculator!$G$39),D3050),0)))</f>
        <v>0</v>
      </c>
    </row>
    <row r="3051" spans="1:14" ht="15.75" thickBot="1">
      <c r="A3051" s="33" t="str">
        <f ca="1">IF(C3051=Calculator!$H$27,"F",IF(Daily!D3051+Daily!H3051=0,IF(D3050+H3050&gt;0,"L",""),""))</f>
        <v/>
      </c>
      <c r="B3051" s="34">
        <v>3050</v>
      </c>
      <c r="C3051" s="19">
        <f t="shared" ca="1" si="189"/>
        <v>48980</v>
      </c>
      <c r="D3051" s="29">
        <f t="shared" ca="1" si="191"/>
        <v>0</v>
      </c>
      <c r="E3051" s="29">
        <f ca="1">IF(C3051&lt;Calculator!$D$26,0,IF(DAY($C3051)=1,IF(D3051-Calculator!$G$24&gt;0,Calculator!$G$24,D3051),0))</f>
        <v>0</v>
      </c>
      <c r="F3051" s="29">
        <f ca="1">IF(E3051&gt;0,D3051*Calculator!$G$22/12,0)</f>
        <v>0</v>
      </c>
      <c r="G3051" s="29">
        <f ca="1">IF(E3051&gt;0,(IFERROR(-PMT(Calculator!$G$22/12,Calculator!$G$23*12,Calculator!$G$20),0))-F3051,0)</f>
        <v>0</v>
      </c>
      <c r="H3051" s="29">
        <f t="shared" ca="1" si="192"/>
        <v>0</v>
      </c>
      <c r="I3051" s="29">
        <f t="shared" ca="1" si="190"/>
        <v>0</v>
      </c>
      <c r="J3051" s="30">
        <f>Calculator!$G$40</f>
        <v>6.5000000000000002E-2</v>
      </c>
      <c r="K3051" s="29">
        <f ca="1">IF(C3051&gt;=Calculator!$G$27,IF(DAY($C3051)=1,Calculator!$G$34/2,IF(DAY($C3051)=15,Calculator!$G$34/2,0)),0)</f>
        <v>0</v>
      </c>
      <c r="L3051" s="29">
        <f ca="1">IF(DAY($C3051)=28,IF(H3051=0,0,Calculator!$G$35),0)</f>
        <v>0</v>
      </c>
      <c r="M3051" s="29">
        <f ca="1">IF(I3051&gt;0,IF(DAY($C3051)=1,SUM(INDIRECT("I"&amp;(ROW(C3050)-DAY(C3050))):I3050),0),0)</f>
        <v>0</v>
      </c>
      <c r="N3051" s="29">
        <f ca="1">IF(C3051&lt;Calculator!$G$27,0,IF(C3051=Calculator!$G$27,Calculator!$G$39,IF(H3051-K3051&lt;=0,IF(D3051&gt;Calculator!$G$39,IF(H3051-K3051+E3051+L3051+M3051+Calculator!$G$39&gt;Calculator!$G$39,Calculator!$G$39-(H3051+E3051+L3051+M3051-K3051),Calculator!$G$39),D3051),0)))</f>
        <v>0</v>
      </c>
    </row>
    <row r="3052" spans="1:14" ht="15.75" thickBot="1">
      <c r="A3052" s="33" t="str">
        <f ca="1">IF(C3052=Calculator!$H$27,"F",IF(Daily!D3052+Daily!H3052=0,IF(D3051+H3051&gt;0,"L",""),""))</f>
        <v/>
      </c>
      <c r="B3052" s="34">
        <v>3051</v>
      </c>
      <c r="C3052" s="19">
        <f t="shared" ca="1" si="189"/>
        <v>48981</v>
      </c>
      <c r="D3052" s="29">
        <f t="shared" ca="1" si="191"/>
        <v>0</v>
      </c>
      <c r="E3052" s="29">
        <f ca="1">IF(C3052&lt;Calculator!$D$26,0,IF(DAY($C3052)=1,IF(D3052-Calculator!$G$24&gt;0,Calculator!$G$24,D3052),0))</f>
        <v>0</v>
      </c>
      <c r="F3052" s="29">
        <f ca="1">IF(E3052&gt;0,D3052*Calculator!$G$22/12,0)</f>
        <v>0</v>
      </c>
      <c r="G3052" s="29">
        <f ca="1">IF(E3052&gt;0,(IFERROR(-PMT(Calculator!$G$22/12,Calculator!$G$23*12,Calculator!$G$20),0))-F3052,0)</f>
        <v>0</v>
      </c>
      <c r="H3052" s="29">
        <f t="shared" ca="1" si="192"/>
        <v>0</v>
      </c>
      <c r="I3052" s="29">
        <f t="shared" ca="1" si="190"/>
        <v>0</v>
      </c>
      <c r="J3052" s="30">
        <f>Calculator!$G$40</f>
        <v>6.5000000000000002E-2</v>
      </c>
      <c r="K3052" s="29">
        <f ca="1">IF(C3052&gt;=Calculator!$G$27,IF(DAY($C3052)=1,Calculator!$G$34/2,IF(DAY($C3052)=15,Calculator!$G$34/2,0)),0)</f>
        <v>0</v>
      </c>
      <c r="L3052" s="29">
        <f ca="1">IF(DAY($C3052)=28,IF(H3052=0,0,Calculator!$G$35),0)</f>
        <v>0</v>
      </c>
      <c r="M3052" s="29">
        <f ca="1">IF(I3052&gt;0,IF(DAY($C3052)=1,SUM(INDIRECT("I"&amp;(ROW(C3051)-DAY(C3051))):I3051),0),0)</f>
        <v>0</v>
      </c>
      <c r="N3052" s="29">
        <f ca="1">IF(C3052&lt;Calculator!$G$27,0,IF(C3052=Calculator!$G$27,Calculator!$G$39,IF(H3052-K3052&lt;=0,IF(D3052&gt;Calculator!$G$39,IF(H3052-K3052+E3052+L3052+M3052+Calculator!$G$39&gt;Calculator!$G$39,Calculator!$G$39-(H3052+E3052+L3052+M3052-K3052),Calculator!$G$39),D3052),0)))</f>
        <v>0</v>
      </c>
    </row>
    <row r="3053" spans="1:14" ht="15.75" thickBot="1">
      <c r="A3053" s="33" t="str">
        <f ca="1">IF(C3053=Calculator!$H$27,"F",IF(Daily!D3053+Daily!H3053=0,IF(D3052+H3052&gt;0,"L",""),""))</f>
        <v/>
      </c>
      <c r="B3053" s="34">
        <v>3052</v>
      </c>
      <c r="C3053" s="19">
        <f t="shared" ca="1" si="189"/>
        <v>48982</v>
      </c>
      <c r="D3053" s="29">
        <f t="shared" ca="1" si="191"/>
        <v>0</v>
      </c>
      <c r="E3053" s="29">
        <f ca="1">IF(C3053&lt;Calculator!$D$26,0,IF(DAY($C3053)=1,IF(D3053-Calculator!$G$24&gt;0,Calculator!$G$24,D3053),0))</f>
        <v>0</v>
      </c>
      <c r="F3053" s="29">
        <f ca="1">IF(E3053&gt;0,D3053*Calculator!$G$22/12,0)</f>
        <v>0</v>
      </c>
      <c r="G3053" s="29">
        <f ca="1">IF(E3053&gt;0,(IFERROR(-PMT(Calculator!$G$22/12,Calculator!$G$23*12,Calculator!$G$20),0))-F3053,0)</f>
        <v>0</v>
      </c>
      <c r="H3053" s="29">
        <f t="shared" ca="1" si="192"/>
        <v>0</v>
      </c>
      <c r="I3053" s="29">
        <f t="shared" ca="1" si="190"/>
        <v>0</v>
      </c>
      <c r="J3053" s="30">
        <f>Calculator!$G$40</f>
        <v>6.5000000000000002E-2</v>
      </c>
      <c r="K3053" s="29">
        <f ca="1">IF(C3053&gt;=Calculator!$G$27,IF(DAY($C3053)=1,Calculator!$G$34/2,IF(DAY($C3053)=15,Calculator!$G$34/2,0)),0)</f>
        <v>0</v>
      </c>
      <c r="L3053" s="29">
        <f ca="1">IF(DAY($C3053)=28,IF(H3053=0,0,Calculator!$G$35),0)</f>
        <v>0</v>
      </c>
      <c r="M3053" s="29">
        <f ca="1">IF(I3053&gt;0,IF(DAY($C3053)=1,SUM(INDIRECT("I"&amp;(ROW(C3052)-DAY(C3052))):I3052),0),0)</f>
        <v>0</v>
      </c>
      <c r="N3053" s="29">
        <f ca="1">IF(C3053&lt;Calculator!$G$27,0,IF(C3053=Calculator!$G$27,Calculator!$G$39,IF(H3053-K3053&lt;=0,IF(D3053&gt;Calculator!$G$39,IF(H3053-K3053+E3053+L3053+M3053+Calculator!$G$39&gt;Calculator!$G$39,Calculator!$G$39-(H3053+E3053+L3053+M3053-K3053),Calculator!$G$39),D3053),0)))</f>
        <v>0</v>
      </c>
    </row>
    <row r="3054" spans="1:14" ht="15.75" thickBot="1">
      <c r="A3054" s="33" t="str">
        <f ca="1">IF(C3054=Calculator!$H$27,"F",IF(Daily!D3054+Daily!H3054=0,IF(D3053+H3053&gt;0,"L",""),""))</f>
        <v/>
      </c>
      <c r="B3054" s="34">
        <v>3053</v>
      </c>
      <c r="C3054" s="19">
        <f t="shared" ca="1" si="189"/>
        <v>48983</v>
      </c>
      <c r="D3054" s="29">
        <f t="shared" ca="1" si="191"/>
        <v>0</v>
      </c>
      <c r="E3054" s="29">
        <f ca="1">IF(C3054&lt;Calculator!$D$26,0,IF(DAY($C3054)=1,IF(D3054-Calculator!$G$24&gt;0,Calculator!$G$24,D3054),0))</f>
        <v>0</v>
      </c>
      <c r="F3054" s="29">
        <f ca="1">IF(E3054&gt;0,D3054*Calculator!$G$22/12,0)</f>
        <v>0</v>
      </c>
      <c r="G3054" s="29">
        <f ca="1">IF(E3054&gt;0,(IFERROR(-PMT(Calculator!$G$22/12,Calculator!$G$23*12,Calculator!$G$20),0))-F3054,0)</f>
        <v>0</v>
      </c>
      <c r="H3054" s="29">
        <f t="shared" ca="1" si="192"/>
        <v>0</v>
      </c>
      <c r="I3054" s="29">
        <f t="shared" ca="1" si="190"/>
        <v>0</v>
      </c>
      <c r="J3054" s="30">
        <f>Calculator!$G$40</f>
        <v>6.5000000000000002E-2</v>
      </c>
      <c r="K3054" s="29">
        <f ca="1">IF(C3054&gt;=Calculator!$G$27,IF(DAY($C3054)=1,Calculator!$G$34/2,IF(DAY($C3054)=15,Calculator!$G$34/2,0)),0)</f>
        <v>0</v>
      </c>
      <c r="L3054" s="29">
        <f ca="1">IF(DAY($C3054)=28,IF(H3054=0,0,Calculator!$G$35),0)</f>
        <v>0</v>
      </c>
      <c r="M3054" s="29">
        <f ca="1">IF(I3054&gt;0,IF(DAY($C3054)=1,SUM(INDIRECT("I"&amp;(ROW(C3053)-DAY(C3053))):I3053),0),0)</f>
        <v>0</v>
      </c>
      <c r="N3054" s="29">
        <f ca="1">IF(C3054&lt;Calculator!$G$27,0,IF(C3054=Calculator!$G$27,Calculator!$G$39,IF(H3054-K3054&lt;=0,IF(D3054&gt;Calculator!$G$39,IF(H3054-K3054+E3054+L3054+M3054+Calculator!$G$39&gt;Calculator!$G$39,Calculator!$G$39-(H3054+E3054+L3054+M3054-K3054),Calculator!$G$39),D3054),0)))</f>
        <v>0</v>
      </c>
    </row>
    <row r="3055" spans="1:14" ht="15.75" thickBot="1">
      <c r="A3055" s="33" t="str">
        <f ca="1">IF(C3055=Calculator!$H$27,"F",IF(Daily!D3055+Daily!H3055=0,IF(D3054+H3054&gt;0,"L",""),""))</f>
        <v/>
      </c>
      <c r="B3055" s="34">
        <v>3054</v>
      </c>
      <c r="C3055" s="19">
        <f t="shared" ca="1" si="189"/>
        <v>48984</v>
      </c>
      <c r="D3055" s="29">
        <f t="shared" ca="1" si="191"/>
        <v>0</v>
      </c>
      <c r="E3055" s="29">
        <f ca="1">IF(C3055&lt;Calculator!$D$26,0,IF(DAY($C3055)=1,IF(D3055-Calculator!$G$24&gt;0,Calculator!$G$24,D3055),0))</f>
        <v>0</v>
      </c>
      <c r="F3055" s="29">
        <f ca="1">IF(E3055&gt;0,D3055*Calculator!$G$22/12,0)</f>
        <v>0</v>
      </c>
      <c r="G3055" s="29">
        <f ca="1">IF(E3055&gt;0,(IFERROR(-PMT(Calculator!$G$22/12,Calculator!$G$23*12,Calculator!$G$20),0))-F3055,0)</f>
        <v>0</v>
      </c>
      <c r="H3055" s="29">
        <f t="shared" ca="1" si="192"/>
        <v>0</v>
      </c>
      <c r="I3055" s="29">
        <f t="shared" ca="1" si="190"/>
        <v>0</v>
      </c>
      <c r="J3055" s="30">
        <f>Calculator!$G$40</f>
        <v>6.5000000000000002E-2</v>
      </c>
      <c r="K3055" s="29">
        <f ca="1">IF(C3055&gt;=Calculator!$G$27,IF(DAY($C3055)=1,Calculator!$G$34/2,IF(DAY($C3055)=15,Calculator!$G$34/2,0)),0)</f>
        <v>0</v>
      </c>
      <c r="L3055" s="29">
        <f ca="1">IF(DAY($C3055)=28,IF(H3055=0,0,Calculator!$G$35),0)</f>
        <v>0</v>
      </c>
      <c r="M3055" s="29">
        <f ca="1">IF(I3055&gt;0,IF(DAY($C3055)=1,SUM(INDIRECT("I"&amp;(ROW(C3054)-DAY(C3054))):I3054),0),0)</f>
        <v>0</v>
      </c>
      <c r="N3055" s="29">
        <f ca="1">IF(C3055&lt;Calculator!$G$27,0,IF(C3055=Calculator!$G$27,Calculator!$G$39,IF(H3055-K3055&lt;=0,IF(D3055&gt;Calculator!$G$39,IF(H3055-K3055+E3055+L3055+M3055+Calculator!$G$39&gt;Calculator!$G$39,Calculator!$G$39-(H3055+E3055+L3055+M3055-K3055),Calculator!$G$39),D3055),0)))</f>
        <v>0</v>
      </c>
    </row>
    <row r="3056" spans="1:14" ht="15.75" thickBot="1">
      <c r="A3056" s="33" t="str">
        <f ca="1">IF(C3056=Calculator!$H$27,"F",IF(Daily!D3056+Daily!H3056=0,IF(D3055+H3055&gt;0,"L",""),""))</f>
        <v/>
      </c>
      <c r="B3056" s="34">
        <v>3055</v>
      </c>
      <c r="C3056" s="19">
        <f t="shared" ca="1" si="189"/>
        <v>48985</v>
      </c>
      <c r="D3056" s="29">
        <f t="shared" ca="1" si="191"/>
        <v>0</v>
      </c>
      <c r="E3056" s="29">
        <f ca="1">IF(C3056&lt;Calculator!$D$26,0,IF(DAY($C3056)=1,IF(D3056-Calculator!$G$24&gt;0,Calculator!$G$24,D3056),0))</f>
        <v>0</v>
      </c>
      <c r="F3056" s="29">
        <f ca="1">IF(E3056&gt;0,D3056*Calculator!$G$22/12,0)</f>
        <v>0</v>
      </c>
      <c r="G3056" s="29">
        <f ca="1">IF(E3056&gt;0,(IFERROR(-PMT(Calculator!$G$22/12,Calculator!$G$23*12,Calculator!$G$20),0))-F3056,0)</f>
        <v>0</v>
      </c>
      <c r="H3056" s="29">
        <f t="shared" ca="1" si="192"/>
        <v>0</v>
      </c>
      <c r="I3056" s="29">
        <f t="shared" ca="1" si="190"/>
        <v>0</v>
      </c>
      <c r="J3056" s="30">
        <f>Calculator!$G$40</f>
        <v>6.5000000000000002E-2</v>
      </c>
      <c r="K3056" s="29">
        <f ca="1">IF(C3056&gt;=Calculator!$G$27,IF(DAY($C3056)=1,Calculator!$G$34/2,IF(DAY($C3056)=15,Calculator!$G$34/2,0)),0)</f>
        <v>0</v>
      </c>
      <c r="L3056" s="29">
        <f ca="1">IF(DAY($C3056)=28,IF(H3056=0,0,Calculator!$G$35),0)</f>
        <v>0</v>
      </c>
      <c r="M3056" s="29">
        <f ca="1">IF(I3056&gt;0,IF(DAY($C3056)=1,SUM(INDIRECT("I"&amp;(ROW(C3055)-DAY(C3055))):I3055),0),0)</f>
        <v>0</v>
      </c>
      <c r="N3056" s="29">
        <f ca="1">IF(C3056&lt;Calculator!$G$27,0,IF(C3056=Calculator!$G$27,Calculator!$G$39,IF(H3056-K3056&lt;=0,IF(D3056&gt;Calculator!$G$39,IF(H3056-K3056+E3056+L3056+M3056+Calculator!$G$39&gt;Calculator!$G$39,Calculator!$G$39-(H3056+E3056+L3056+M3056-K3056),Calculator!$G$39),D3056),0)))</f>
        <v>0</v>
      </c>
    </row>
    <row r="3057" spans="1:14" ht="15.75" thickBot="1">
      <c r="A3057" s="33" t="str">
        <f ca="1">IF(C3057=Calculator!$H$27,"F",IF(Daily!D3057+Daily!H3057=0,IF(D3056+H3056&gt;0,"L",""),""))</f>
        <v/>
      </c>
      <c r="B3057" s="34">
        <v>3056</v>
      </c>
      <c r="C3057" s="19">
        <f t="shared" ca="1" si="189"/>
        <v>48986</v>
      </c>
      <c r="D3057" s="29">
        <f t="shared" ca="1" si="191"/>
        <v>0</v>
      </c>
      <c r="E3057" s="29">
        <f ca="1">IF(C3057&lt;Calculator!$D$26,0,IF(DAY($C3057)=1,IF(D3057-Calculator!$G$24&gt;0,Calculator!$G$24,D3057),0))</f>
        <v>0</v>
      </c>
      <c r="F3057" s="29">
        <f ca="1">IF(E3057&gt;0,D3057*Calculator!$G$22/12,0)</f>
        <v>0</v>
      </c>
      <c r="G3057" s="29">
        <f ca="1">IF(E3057&gt;0,(IFERROR(-PMT(Calculator!$G$22/12,Calculator!$G$23*12,Calculator!$G$20),0))-F3057,0)</f>
        <v>0</v>
      </c>
      <c r="H3057" s="29">
        <f t="shared" ca="1" si="192"/>
        <v>0</v>
      </c>
      <c r="I3057" s="29">
        <f t="shared" ca="1" si="190"/>
        <v>0</v>
      </c>
      <c r="J3057" s="30">
        <f>Calculator!$G$40</f>
        <v>6.5000000000000002E-2</v>
      </c>
      <c r="K3057" s="29">
        <f ca="1">IF(C3057&gt;=Calculator!$G$27,IF(DAY($C3057)=1,Calculator!$G$34/2,IF(DAY($C3057)=15,Calculator!$G$34/2,0)),0)</f>
        <v>0</v>
      </c>
      <c r="L3057" s="29">
        <f ca="1">IF(DAY($C3057)=28,IF(H3057=0,0,Calculator!$G$35),0)</f>
        <v>0</v>
      </c>
      <c r="M3057" s="29">
        <f ca="1">IF(I3057&gt;0,IF(DAY($C3057)=1,SUM(INDIRECT("I"&amp;(ROW(C3056)-DAY(C3056))):I3056),0),0)</f>
        <v>0</v>
      </c>
      <c r="N3057" s="29">
        <f ca="1">IF(C3057&lt;Calculator!$G$27,0,IF(C3057=Calculator!$G$27,Calculator!$G$39,IF(H3057-K3057&lt;=0,IF(D3057&gt;Calculator!$G$39,IF(H3057-K3057+E3057+L3057+M3057+Calculator!$G$39&gt;Calculator!$G$39,Calculator!$G$39-(H3057+E3057+L3057+M3057-K3057),Calculator!$G$39),D3057),0)))</f>
        <v>0</v>
      </c>
    </row>
    <row r="3058" spans="1:14" ht="15.75" thickBot="1">
      <c r="A3058" s="33" t="str">
        <f ca="1">IF(C3058=Calculator!$H$27,"F",IF(Daily!D3058+Daily!H3058=0,IF(D3057+H3057&gt;0,"L",""),""))</f>
        <v/>
      </c>
      <c r="B3058" s="34">
        <v>3057</v>
      </c>
      <c r="C3058" s="19">
        <f t="shared" ca="1" si="189"/>
        <v>48987</v>
      </c>
      <c r="D3058" s="29">
        <f t="shared" ca="1" si="191"/>
        <v>0</v>
      </c>
      <c r="E3058" s="29">
        <f ca="1">IF(C3058&lt;Calculator!$D$26,0,IF(DAY($C3058)=1,IF(D3058-Calculator!$G$24&gt;0,Calculator!$G$24,D3058),0))</f>
        <v>0</v>
      </c>
      <c r="F3058" s="29">
        <f ca="1">IF(E3058&gt;0,D3058*Calculator!$G$22/12,0)</f>
        <v>0</v>
      </c>
      <c r="G3058" s="29">
        <f ca="1">IF(E3058&gt;0,(IFERROR(-PMT(Calculator!$G$22/12,Calculator!$G$23*12,Calculator!$G$20),0))-F3058,0)</f>
        <v>0</v>
      </c>
      <c r="H3058" s="29">
        <f t="shared" ca="1" si="192"/>
        <v>0</v>
      </c>
      <c r="I3058" s="29">
        <f t="shared" ca="1" si="190"/>
        <v>0</v>
      </c>
      <c r="J3058" s="30">
        <f>Calculator!$G$40</f>
        <v>6.5000000000000002E-2</v>
      </c>
      <c r="K3058" s="29">
        <f ca="1">IF(C3058&gt;=Calculator!$G$27,IF(DAY($C3058)=1,Calculator!$G$34/2,IF(DAY($C3058)=15,Calculator!$G$34/2,0)),0)</f>
        <v>0</v>
      </c>
      <c r="L3058" s="29">
        <f ca="1">IF(DAY($C3058)=28,IF(H3058=0,0,Calculator!$G$35),0)</f>
        <v>0</v>
      </c>
      <c r="M3058" s="29">
        <f ca="1">IF(I3058&gt;0,IF(DAY($C3058)=1,SUM(INDIRECT("I"&amp;(ROW(C3057)-DAY(C3057))):I3057),0),0)</f>
        <v>0</v>
      </c>
      <c r="N3058" s="29">
        <f ca="1">IF(C3058&lt;Calculator!$G$27,0,IF(C3058=Calculator!$G$27,Calculator!$G$39,IF(H3058-K3058&lt;=0,IF(D3058&gt;Calculator!$G$39,IF(H3058-K3058+E3058+L3058+M3058+Calculator!$G$39&gt;Calculator!$G$39,Calculator!$G$39-(H3058+E3058+L3058+M3058-K3058),Calculator!$G$39),D3058),0)))</f>
        <v>0</v>
      </c>
    </row>
    <row r="3059" spans="1:14" ht="15.75" thickBot="1">
      <c r="A3059" s="33" t="str">
        <f ca="1">IF(C3059=Calculator!$H$27,"F",IF(Daily!D3059+Daily!H3059=0,IF(D3058+H3058&gt;0,"L",""),""))</f>
        <v/>
      </c>
      <c r="B3059" s="34">
        <v>3058</v>
      </c>
      <c r="C3059" s="19">
        <f t="shared" ca="1" si="189"/>
        <v>48988</v>
      </c>
      <c r="D3059" s="29">
        <f t="shared" ca="1" si="191"/>
        <v>0</v>
      </c>
      <c r="E3059" s="29">
        <f ca="1">IF(C3059&lt;Calculator!$D$26,0,IF(DAY($C3059)=1,IF(D3059-Calculator!$G$24&gt;0,Calculator!$G$24,D3059),0))</f>
        <v>0</v>
      </c>
      <c r="F3059" s="29">
        <f ca="1">IF(E3059&gt;0,D3059*Calculator!$G$22/12,0)</f>
        <v>0</v>
      </c>
      <c r="G3059" s="29">
        <f ca="1">IF(E3059&gt;0,(IFERROR(-PMT(Calculator!$G$22/12,Calculator!$G$23*12,Calculator!$G$20),0))-F3059,0)</f>
        <v>0</v>
      </c>
      <c r="H3059" s="29">
        <f t="shared" ca="1" si="192"/>
        <v>0</v>
      </c>
      <c r="I3059" s="29">
        <f t="shared" ca="1" si="190"/>
        <v>0</v>
      </c>
      <c r="J3059" s="30">
        <f>Calculator!$G$40</f>
        <v>6.5000000000000002E-2</v>
      </c>
      <c r="K3059" s="29">
        <f ca="1">IF(C3059&gt;=Calculator!$G$27,IF(DAY($C3059)=1,Calculator!$G$34/2,IF(DAY($C3059)=15,Calculator!$G$34/2,0)),0)</f>
        <v>0</v>
      </c>
      <c r="L3059" s="29">
        <f ca="1">IF(DAY($C3059)=28,IF(H3059=0,0,Calculator!$G$35),0)</f>
        <v>0</v>
      </c>
      <c r="M3059" s="29">
        <f ca="1">IF(I3059&gt;0,IF(DAY($C3059)=1,SUM(INDIRECT("I"&amp;(ROW(C3058)-DAY(C3058))):I3058),0),0)</f>
        <v>0</v>
      </c>
      <c r="N3059" s="29">
        <f ca="1">IF(C3059&lt;Calculator!$G$27,0,IF(C3059=Calculator!$G$27,Calculator!$G$39,IF(H3059-K3059&lt;=0,IF(D3059&gt;Calculator!$G$39,IF(H3059-K3059+E3059+L3059+M3059+Calculator!$G$39&gt;Calculator!$G$39,Calculator!$G$39-(H3059+E3059+L3059+M3059-K3059),Calculator!$G$39),D3059),0)))</f>
        <v>0</v>
      </c>
    </row>
    <row r="3060" spans="1:14" ht="15.75" thickBot="1">
      <c r="A3060" s="33" t="str">
        <f ca="1">IF(C3060=Calculator!$H$27,"F",IF(Daily!D3060+Daily!H3060=0,IF(D3059+H3059&gt;0,"L",""),""))</f>
        <v/>
      </c>
      <c r="B3060" s="34">
        <v>3059</v>
      </c>
      <c r="C3060" s="19">
        <f t="shared" ca="1" si="189"/>
        <v>48989</v>
      </c>
      <c r="D3060" s="29">
        <f t="shared" ca="1" si="191"/>
        <v>0</v>
      </c>
      <c r="E3060" s="29">
        <f ca="1">IF(C3060&lt;Calculator!$D$26,0,IF(DAY($C3060)=1,IF(D3060-Calculator!$G$24&gt;0,Calculator!$G$24,D3060),0))</f>
        <v>0</v>
      </c>
      <c r="F3060" s="29">
        <f ca="1">IF(E3060&gt;0,D3060*Calculator!$G$22/12,0)</f>
        <v>0</v>
      </c>
      <c r="G3060" s="29">
        <f ca="1">IF(E3060&gt;0,(IFERROR(-PMT(Calculator!$G$22/12,Calculator!$G$23*12,Calculator!$G$20),0))-F3060,0)</f>
        <v>0</v>
      </c>
      <c r="H3060" s="29">
        <f t="shared" ca="1" si="192"/>
        <v>0</v>
      </c>
      <c r="I3060" s="29">
        <f t="shared" ca="1" si="190"/>
        <v>0</v>
      </c>
      <c r="J3060" s="30">
        <f>Calculator!$G$40</f>
        <v>6.5000000000000002E-2</v>
      </c>
      <c r="K3060" s="29">
        <f ca="1">IF(C3060&gt;=Calculator!$G$27,IF(DAY($C3060)=1,Calculator!$G$34/2,IF(DAY($C3060)=15,Calculator!$G$34/2,0)),0)</f>
        <v>0</v>
      </c>
      <c r="L3060" s="29">
        <f ca="1">IF(DAY($C3060)=28,IF(H3060=0,0,Calculator!$G$35),0)</f>
        <v>0</v>
      </c>
      <c r="M3060" s="29">
        <f ca="1">IF(I3060&gt;0,IF(DAY($C3060)=1,SUM(INDIRECT("I"&amp;(ROW(C3059)-DAY(C3059))):I3059),0),0)</f>
        <v>0</v>
      </c>
      <c r="N3060" s="29">
        <f ca="1">IF(C3060&lt;Calculator!$G$27,0,IF(C3060=Calculator!$G$27,Calculator!$G$39,IF(H3060-K3060&lt;=0,IF(D3060&gt;Calculator!$G$39,IF(H3060-K3060+E3060+L3060+M3060+Calculator!$G$39&gt;Calculator!$G$39,Calculator!$G$39-(H3060+E3060+L3060+M3060-K3060),Calculator!$G$39),D3060),0)))</f>
        <v>0</v>
      </c>
    </row>
    <row r="3061" spans="1:14" ht="15.75" thickBot="1">
      <c r="A3061" s="33" t="str">
        <f ca="1">IF(C3061=Calculator!$H$27,"F",IF(Daily!D3061+Daily!H3061=0,IF(D3060+H3060&gt;0,"L",""),""))</f>
        <v/>
      </c>
      <c r="B3061" s="34">
        <v>3060</v>
      </c>
      <c r="C3061" s="19">
        <f t="shared" ca="1" si="189"/>
        <v>48990</v>
      </c>
      <c r="D3061" s="29">
        <f t="shared" ca="1" si="191"/>
        <v>0</v>
      </c>
      <c r="E3061" s="29">
        <f ca="1">IF(C3061&lt;Calculator!$D$26,0,IF(DAY($C3061)=1,IF(D3061-Calculator!$G$24&gt;0,Calculator!$G$24,D3061),0))</f>
        <v>0</v>
      </c>
      <c r="F3061" s="29">
        <f ca="1">IF(E3061&gt;0,D3061*Calculator!$G$22/12,0)</f>
        <v>0</v>
      </c>
      <c r="G3061" s="29">
        <f ca="1">IF(E3061&gt;0,(IFERROR(-PMT(Calculator!$G$22/12,Calculator!$G$23*12,Calculator!$G$20),0))-F3061,0)</f>
        <v>0</v>
      </c>
      <c r="H3061" s="29">
        <f t="shared" ca="1" si="192"/>
        <v>0</v>
      </c>
      <c r="I3061" s="29">
        <f t="shared" ca="1" si="190"/>
        <v>0</v>
      </c>
      <c r="J3061" s="30">
        <f>Calculator!$G$40</f>
        <v>6.5000000000000002E-2</v>
      </c>
      <c r="K3061" s="29">
        <f ca="1">IF(C3061&gt;=Calculator!$G$27,IF(DAY($C3061)=1,Calculator!$G$34/2,IF(DAY($C3061)=15,Calculator!$G$34/2,0)),0)</f>
        <v>4500</v>
      </c>
      <c r="L3061" s="29">
        <f ca="1">IF(DAY($C3061)=28,IF(H3061=0,0,Calculator!$G$35),0)</f>
        <v>0</v>
      </c>
      <c r="M3061" s="29">
        <f ca="1">IF(I3061&gt;0,IF(DAY($C3061)=1,SUM(INDIRECT("I"&amp;(ROW(C3060)-DAY(C3060))):I3060),0),0)</f>
        <v>0</v>
      </c>
      <c r="N3061" s="29">
        <f ca="1">IF(C3061&lt;Calculator!$G$27,0,IF(C3061=Calculator!$G$27,Calculator!$G$39,IF(H3061-K3061&lt;=0,IF(D3061&gt;Calculator!$G$39,IF(H3061-K3061+E3061+L3061+M3061+Calculator!$G$39&gt;Calculator!$G$39,Calculator!$G$39-(H3061+E3061+L3061+M3061-K3061),Calculator!$G$39),D3061),0)))</f>
        <v>0</v>
      </c>
    </row>
    <row r="3062" spans="1:14" ht="15.75" thickBot="1">
      <c r="A3062" s="33" t="str">
        <f ca="1">IF(C3062=Calculator!$H$27,"F",IF(Daily!D3062+Daily!H3062=0,IF(D3061+H3061&gt;0,"L",""),""))</f>
        <v/>
      </c>
      <c r="B3062" s="34">
        <v>3061</v>
      </c>
      <c r="C3062" s="19">
        <f t="shared" ca="1" si="189"/>
        <v>48991</v>
      </c>
      <c r="D3062" s="29">
        <f t="shared" ca="1" si="191"/>
        <v>0</v>
      </c>
      <c r="E3062" s="29">
        <f ca="1">IF(C3062&lt;Calculator!$D$26,0,IF(DAY($C3062)=1,IF(D3062-Calculator!$G$24&gt;0,Calculator!$G$24,D3062),0))</f>
        <v>0</v>
      </c>
      <c r="F3062" s="29">
        <f ca="1">IF(E3062&gt;0,D3062*Calculator!$G$22/12,0)</f>
        <v>0</v>
      </c>
      <c r="G3062" s="29">
        <f ca="1">IF(E3062&gt;0,(IFERROR(-PMT(Calculator!$G$22/12,Calculator!$G$23*12,Calculator!$G$20),0))-F3062,0)</f>
        <v>0</v>
      </c>
      <c r="H3062" s="29">
        <f t="shared" ca="1" si="192"/>
        <v>0</v>
      </c>
      <c r="I3062" s="29">
        <f t="shared" ca="1" si="190"/>
        <v>0</v>
      </c>
      <c r="J3062" s="30">
        <f>Calculator!$G$40</f>
        <v>6.5000000000000002E-2</v>
      </c>
      <c r="K3062" s="29">
        <f ca="1">IF(C3062&gt;=Calculator!$G$27,IF(DAY($C3062)=1,Calculator!$G$34/2,IF(DAY($C3062)=15,Calculator!$G$34/2,0)),0)</f>
        <v>0</v>
      </c>
      <c r="L3062" s="29">
        <f ca="1">IF(DAY($C3062)=28,IF(H3062=0,0,Calculator!$G$35),0)</f>
        <v>0</v>
      </c>
      <c r="M3062" s="29">
        <f ca="1">IF(I3062&gt;0,IF(DAY($C3062)=1,SUM(INDIRECT("I"&amp;(ROW(C3061)-DAY(C3061))):I3061),0),0)</f>
        <v>0</v>
      </c>
      <c r="N3062" s="29">
        <f ca="1">IF(C3062&lt;Calculator!$G$27,0,IF(C3062=Calculator!$G$27,Calculator!$G$39,IF(H3062-K3062&lt;=0,IF(D3062&gt;Calculator!$G$39,IF(H3062-K3062+E3062+L3062+M3062+Calculator!$G$39&gt;Calculator!$G$39,Calculator!$G$39-(H3062+E3062+L3062+M3062-K3062),Calculator!$G$39),D3062),0)))</f>
        <v>0</v>
      </c>
    </row>
    <row r="3063" spans="1:14" ht="15.75" thickBot="1">
      <c r="A3063" s="33" t="str">
        <f ca="1">IF(C3063=Calculator!$H$27,"F",IF(Daily!D3063+Daily!H3063=0,IF(D3062+H3062&gt;0,"L",""),""))</f>
        <v/>
      </c>
      <c r="B3063" s="34">
        <v>3062</v>
      </c>
      <c r="C3063" s="19">
        <f t="shared" ca="1" si="189"/>
        <v>48992</v>
      </c>
      <c r="D3063" s="29">
        <f t="shared" ca="1" si="191"/>
        <v>0</v>
      </c>
      <c r="E3063" s="29">
        <f ca="1">IF(C3063&lt;Calculator!$D$26,0,IF(DAY($C3063)=1,IF(D3063-Calculator!$G$24&gt;0,Calculator!$G$24,D3063),0))</f>
        <v>0</v>
      </c>
      <c r="F3063" s="29">
        <f ca="1">IF(E3063&gt;0,D3063*Calculator!$G$22/12,0)</f>
        <v>0</v>
      </c>
      <c r="G3063" s="29">
        <f ca="1">IF(E3063&gt;0,(IFERROR(-PMT(Calculator!$G$22/12,Calculator!$G$23*12,Calculator!$G$20),0))-F3063,0)</f>
        <v>0</v>
      </c>
      <c r="H3063" s="29">
        <f t="shared" ca="1" si="192"/>
        <v>0</v>
      </c>
      <c r="I3063" s="29">
        <f t="shared" ca="1" si="190"/>
        <v>0</v>
      </c>
      <c r="J3063" s="30">
        <f>Calculator!$G$40</f>
        <v>6.5000000000000002E-2</v>
      </c>
      <c r="K3063" s="29">
        <f ca="1">IF(C3063&gt;=Calculator!$G$27,IF(DAY($C3063)=1,Calculator!$G$34/2,IF(DAY($C3063)=15,Calculator!$G$34/2,0)),0)</f>
        <v>0</v>
      </c>
      <c r="L3063" s="29">
        <f ca="1">IF(DAY($C3063)=28,IF(H3063=0,0,Calculator!$G$35),0)</f>
        <v>0</v>
      </c>
      <c r="M3063" s="29">
        <f ca="1">IF(I3063&gt;0,IF(DAY($C3063)=1,SUM(INDIRECT("I"&amp;(ROW(C3062)-DAY(C3062))):I3062),0),0)</f>
        <v>0</v>
      </c>
      <c r="N3063" s="29">
        <f ca="1">IF(C3063&lt;Calculator!$G$27,0,IF(C3063=Calculator!$G$27,Calculator!$G$39,IF(H3063-K3063&lt;=0,IF(D3063&gt;Calculator!$G$39,IF(H3063-K3063+E3063+L3063+M3063+Calculator!$G$39&gt;Calculator!$G$39,Calculator!$G$39-(H3063+E3063+L3063+M3063-K3063),Calculator!$G$39),D3063),0)))</f>
        <v>0</v>
      </c>
    </row>
    <row r="3064" spans="1:14" ht="15.75" thickBot="1">
      <c r="A3064" s="33" t="str">
        <f ca="1">IF(C3064=Calculator!$H$27,"F",IF(Daily!D3064+Daily!H3064=0,IF(D3063+H3063&gt;0,"L",""),""))</f>
        <v/>
      </c>
      <c r="B3064" s="34">
        <v>3063</v>
      </c>
      <c r="C3064" s="19">
        <f t="shared" ca="1" si="189"/>
        <v>48993</v>
      </c>
      <c r="D3064" s="29">
        <f t="shared" ca="1" si="191"/>
        <v>0</v>
      </c>
      <c r="E3064" s="29">
        <f ca="1">IF(C3064&lt;Calculator!$D$26,0,IF(DAY($C3064)=1,IF(D3064-Calculator!$G$24&gt;0,Calculator!$G$24,D3064),0))</f>
        <v>0</v>
      </c>
      <c r="F3064" s="29">
        <f ca="1">IF(E3064&gt;0,D3064*Calculator!$G$22/12,0)</f>
        <v>0</v>
      </c>
      <c r="G3064" s="29">
        <f ca="1">IF(E3064&gt;0,(IFERROR(-PMT(Calculator!$G$22/12,Calculator!$G$23*12,Calculator!$G$20),0))-F3064,0)</f>
        <v>0</v>
      </c>
      <c r="H3064" s="29">
        <f t="shared" ca="1" si="192"/>
        <v>0</v>
      </c>
      <c r="I3064" s="29">
        <f t="shared" ca="1" si="190"/>
        <v>0</v>
      </c>
      <c r="J3064" s="30">
        <f>Calculator!$G$40</f>
        <v>6.5000000000000002E-2</v>
      </c>
      <c r="K3064" s="29">
        <f ca="1">IF(C3064&gt;=Calculator!$G$27,IF(DAY($C3064)=1,Calculator!$G$34/2,IF(DAY($C3064)=15,Calculator!$G$34/2,0)),0)</f>
        <v>0</v>
      </c>
      <c r="L3064" s="29">
        <f ca="1">IF(DAY($C3064)=28,IF(H3064=0,0,Calculator!$G$35),0)</f>
        <v>0</v>
      </c>
      <c r="M3064" s="29">
        <f ca="1">IF(I3064&gt;0,IF(DAY($C3064)=1,SUM(INDIRECT("I"&amp;(ROW(C3063)-DAY(C3063))):I3063),0),0)</f>
        <v>0</v>
      </c>
      <c r="N3064" s="29">
        <f ca="1">IF(C3064&lt;Calculator!$G$27,0,IF(C3064=Calculator!$G$27,Calculator!$G$39,IF(H3064-K3064&lt;=0,IF(D3064&gt;Calculator!$G$39,IF(H3064-K3064+E3064+L3064+M3064+Calculator!$G$39&gt;Calculator!$G$39,Calculator!$G$39-(H3064+E3064+L3064+M3064-K3064),Calculator!$G$39),D3064),0)))</f>
        <v>0</v>
      </c>
    </row>
    <row r="3065" spans="1:14" ht="15.75" thickBot="1">
      <c r="A3065" s="33" t="str">
        <f ca="1">IF(C3065=Calculator!$H$27,"F",IF(Daily!D3065+Daily!H3065=0,IF(D3064+H3064&gt;0,"L",""),""))</f>
        <v/>
      </c>
      <c r="B3065" s="34">
        <v>3064</v>
      </c>
      <c r="C3065" s="19">
        <f t="shared" ca="1" si="189"/>
        <v>48994</v>
      </c>
      <c r="D3065" s="29">
        <f t="shared" ca="1" si="191"/>
        <v>0</v>
      </c>
      <c r="E3065" s="29">
        <f ca="1">IF(C3065&lt;Calculator!$D$26,0,IF(DAY($C3065)=1,IF(D3065-Calculator!$G$24&gt;0,Calculator!$G$24,D3065),0))</f>
        <v>0</v>
      </c>
      <c r="F3065" s="29">
        <f ca="1">IF(E3065&gt;0,D3065*Calculator!$G$22/12,0)</f>
        <v>0</v>
      </c>
      <c r="G3065" s="29">
        <f ca="1">IF(E3065&gt;0,(IFERROR(-PMT(Calculator!$G$22/12,Calculator!$G$23*12,Calculator!$G$20),0))-F3065,0)</f>
        <v>0</v>
      </c>
      <c r="H3065" s="29">
        <f t="shared" ca="1" si="192"/>
        <v>0</v>
      </c>
      <c r="I3065" s="29">
        <f t="shared" ca="1" si="190"/>
        <v>0</v>
      </c>
      <c r="J3065" s="30">
        <f>Calculator!$G$40</f>
        <v>6.5000000000000002E-2</v>
      </c>
      <c r="K3065" s="29">
        <f ca="1">IF(C3065&gt;=Calculator!$G$27,IF(DAY($C3065)=1,Calculator!$G$34/2,IF(DAY($C3065)=15,Calculator!$G$34/2,0)),0)</f>
        <v>0</v>
      </c>
      <c r="L3065" s="29">
        <f ca="1">IF(DAY($C3065)=28,IF(H3065=0,0,Calculator!$G$35),0)</f>
        <v>0</v>
      </c>
      <c r="M3065" s="29">
        <f ca="1">IF(I3065&gt;0,IF(DAY($C3065)=1,SUM(INDIRECT("I"&amp;(ROW(C3064)-DAY(C3064))):I3064),0),0)</f>
        <v>0</v>
      </c>
      <c r="N3065" s="29">
        <f ca="1">IF(C3065&lt;Calculator!$G$27,0,IF(C3065=Calculator!$G$27,Calculator!$G$39,IF(H3065-K3065&lt;=0,IF(D3065&gt;Calculator!$G$39,IF(H3065-K3065+E3065+L3065+M3065+Calculator!$G$39&gt;Calculator!$G$39,Calculator!$G$39-(H3065+E3065+L3065+M3065-K3065),Calculator!$G$39),D3065),0)))</f>
        <v>0</v>
      </c>
    </row>
    <row r="3066" spans="1:14" ht="15.75" thickBot="1">
      <c r="A3066" s="33" t="str">
        <f ca="1">IF(C3066=Calculator!$H$27,"F",IF(Daily!D3066+Daily!H3066=0,IF(D3065+H3065&gt;0,"L",""),""))</f>
        <v/>
      </c>
      <c r="B3066" s="34">
        <v>3065</v>
      </c>
      <c r="C3066" s="19">
        <f t="shared" ca="1" si="189"/>
        <v>48995</v>
      </c>
      <c r="D3066" s="29">
        <f t="shared" ca="1" si="191"/>
        <v>0</v>
      </c>
      <c r="E3066" s="29">
        <f ca="1">IF(C3066&lt;Calculator!$D$26,0,IF(DAY($C3066)=1,IF(D3066-Calculator!$G$24&gt;0,Calculator!$G$24,D3066),0))</f>
        <v>0</v>
      </c>
      <c r="F3066" s="29">
        <f ca="1">IF(E3066&gt;0,D3066*Calculator!$G$22/12,0)</f>
        <v>0</v>
      </c>
      <c r="G3066" s="29">
        <f ca="1">IF(E3066&gt;0,(IFERROR(-PMT(Calculator!$G$22/12,Calculator!$G$23*12,Calculator!$G$20),0))-F3066,0)</f>
        <v>0</v>
      </c>
      <c r="H3066" s="29">
        <f t="shared" ca="1" si="192"/>
        <v>0</v>
      </c>
      <c r="I3066" s="29">
        <f t="shared" ca="1" si="190"/>
        <v>0</v>
      </c>
      <c r="J3066" s="30">
        <f>Calculator!$G$40</f>
        <v>6.5000000000000002E-2</v>
      </c>
      <c r="K3066" s="29">
        <f ca="1">IF(C3066&gt;=Calculator!$G$27,IF(DAY($C3066)=1,Calculator!$G$34/2,IF(DAY($C3066)=15,Calculator!$G$34/2,0)),0)</f>
        <v>0</v>
      </c>
      <c r="L3066" s="29">
        <f ca="1">IF(DAY($C3066)=28,IF(H3066=0,0,Calculator!$G$35),0)</f>
        <v>0</v>
      </c>
      <c r="M3066" s="29">
        <f ca="1">IF(I3066&gt;0,IF(DAY($C3066)=1,SUM(INDIRECT("I"&amp;(ROW(C3065)-DAY(C3065))):I3065),0),0)</f>
        <v>0</v>
      </c>
      <c r="N3066" s="29">
        <f ca="1">IF(C3066&lt;Calculator!$G$27,0,IF(C3066=Calculator!$G$27,Calculator!$G$39,IF(H3066-K3066&lt;=0,IF(D3066&gt;Calculator!$G$39,IF(H3066-K3066+E3066+L3066+M3066+Calculator!$G$39&gt;Calculator!$G$39,Calculator!$G$39-(H3066+E3066+L3066+M3066-K3066),Calculator!$G$39),D3066),0)))</f>
        <v>0</v>
      </c>
    </row>
    <row r="3067" spans="1:14" ht="15.75" thickBot="1">
      <c r="A3067" s="33" t="str">
        <f ca="1">IF(C3067=Calculator!$H$27,"F",IF(Daily!D3067+Daily!H3067=0,IF(D3066+H3066&gt;0,"L",""),""))</f>
        <v/>
      </c>
      <c r="B3067" s="34">
        <v>3066</v>
      </c>
      <c r="C3067" s="19">
        <f t="shared" ca="1" si="189"/>
        <v>48996</v>
      </c>
      <c r="D3067" s="29">
        <f t="shared" ca="1" si="191"/>
        <v>0</v>
      </c>
      <c r="E3067" s="29">
        <f ca="1">IF(C3067&lt;Calculator!$D$26,0,IF(DAY($C3067)=1,IF(D3067-Calculator!$G$24&gt;0,Calculator!$G$24,D3067),0))</f>
        <v>0</v>
      </c>
      <c r="F3067" s="29">
        <f ca="1">IF(E3067&gt;0,D3067*Calculator!$G$22/12,0)</f>
        <v>0</v>
      </c>
      <c r="G3067" s="29">
        <f ca="1">IF(E3067&gt;0,(IFERROR(-PMT(Calculator!$G$22/12,Calculator!$G$23*12,Calculator!$G$20),0))-F3067,0)</f>
        <v>0</v>
      </c>
      <c r="H3067" s="29">
        <f t="shared" ca="1" si="192"/>
        <v>0</v>
      </c>
      <c r="I3067" s="29">
        <f t="shared" ca="1" si="190"/>
        <v>0</v>
      </c>
      <c r="J3067" s="30">
        <f>Calculator!$G$40</f>
        <v>6.5000000000000002E-2</v>
      </c>
      <c r="K3067" s="29">
        <f ca="1">IF(C3067&gt;=Calculator!$G$27,IF(DAY($C3067)=1,Calculator!$G$34/2,IF(DAY($C3067)=15,Calculator!$G$34/2,0)),0)</f>
        <v>0</v>
      </c>
      <c r="L3067" s="29">
        <f ca="1">IF(DAY($C3067)=28,IF(H3067=0,0,Calculator!$G$35),0)</f>
        <v>0</v>
      </c>
      <c r="M3067" s="29">
        <f ca="1">IF(I3067&gt;0,IF(DAY($C3067)=1,SUM(INDIRECT("I"&amp;(ROW(C3066)-DAY(C3066))):I3066),0),0)</f>
        <v>0</v>
      </c>
      <c r="N3067" s="29">
        <f ca="1">IF(C3067&lt;Calculator!$G$27,0,IF(C3067=Calculator!$G$27,Calculator!$G$39,IF(H3067-K3067&lt;=0,IF(D3067&gt;Calculator!$G$39,IF(H3067-K3067+E3067+L3067+M3067+Calculator!$G$39&gt;Calculator!$G$39,Calculator!$G$39-(H3067+E3067+L3067+M3067-K3067),Calculator!$G$39),D3067),0)))</f>
        <v>0</v>
      </c>
    </row>
    <row r="3068" spans="1:14" ht="15.75" thickBot="1">
      <c r="A3068" s="33" t="str">
        <f ca="1">IF(C3068=Calculator!$H$27,"F",IF(Daily!D3068+Daily!H3068=0,IF(D3067+H3067&gt;0,"L",""),""))</f>
        <v/>
      </c>
      <c r="B3068" s="34">
        <v>3067</v>
      </c>
      <c r="C3068" s="19">
        <f t="shared" ca="1" si="189"/>
        <v>48997</v>
      </c>
      <c r="D3068" s="29">
        <f t="shared" ca="1" si="191"/>
        <v>0</v>
      </c>
      <c r="E3068" s="29">
        <f ca="1">IF(C3068&lt;Calculator!$D$26,0,IF(DAY($C3068)=1,IF(D3068-Calculator!$G$24&gt;0,Calculator!$G$24,D3068),0))</f>
        <v>0</v>
      </c>
      <c r="F3068" s="29">
        <f ca="1">IF(E3068&gt;0,D3068*Calculator!$G$22/12,0)</f>
        <v>0</v>
      </c>
      <c r="G3068" s="29">
        <f ca="1">IF(E3068&gt;0,(IFERROR(-PMT(Calculator!$G$22/12,Calculator!$G$23*12,Calculator!$G$20),0))-F3068,0)</f>
        <v>0</v>
      </c>
      <c r="H3068" s="29">
        <f t="shared" ca="1" si="192"/>
        <v>0</v>
      </c>
      <c r="I3068" s="29">
        <f t="shared" ca="1" si="190"/>
        <v>0</v>
      </c>
      <c r="J3068" s="30">
        <f>Calculator!$G$40</f>
        <v>6.5000000000000002E-2</v>
      </c>
      <c r="K3068" s="29">
        <f ca="1">IF(C3068&gt;=Calculator!$G$27,IF(DAY($C3068)=1,Calculator!$G$34/2,IF(DAY($C3068)=15,Calculator!$G$34/2,0)),0)</f>
        <v>0</v>
      </c>
      <c r="L3068" s="29">
        <f ca="1">IF(DAY($C3068)=28,IF(H3068=0,0,Calculator!$G$35),0)</f>
        <v>0</v>
      </c>
      <c r="M3068" s="29">
        <f ca="1">IF(I3068&gt;0,IF(DAY($C3068)=1,SUM(INDIRECT("I"&amp;(ROW(C3067)-DAY(C3067))):I3067),0),0)</f>
        <v>0</v>
      </c>
      <c r="N3068" s="29">
        <f ca="1">IF(C3068&lt;Calculator!$G$27,0,IF(C3068=Calculator!$G$27,Calculator!$G$39,IF(H3068-K3068&lt;=0,IF(D3068&gt;Calculator!$G$39,IF(H3068-K3068+E3068+L3068+M3068+Calculator!$G$39&gt;Calculator!$G$39,Calculator!$G$39-(H3068+E3068+L3068+M3068-K3068),Calculator!$G$39),D3068),0)))</f>
        <v>0</v>
      </c>
    </row>
    <row r="3069" spans="1:14" ht="15.75" thickBot="1">
      <c r="A3069" s="33" t="str">
        <f ca="1">IF(C3069=Calculator!$H$27,"F",IF(Daily!D3069+Daily!H3069=0,IF(D3068+H3068&gt;0,"L",""),""))</f>
        <v/>
      </c>
      <c r="B3069" s="34">
        <v>3068</v>
      </c>
      <c r="C3069" s="19">
        <f t="shared" ca="1" si="189"/>
        <v>48998</v>
      </c>
      <c r="D3069" s="29">
        <f t="shared" ca="1" si="191"/>
        <v>0</v>
      </c>
      <c r="E3069" s="29">
        <f ca="1">IF(C3069&lt;Calculator!$D$26,0,IF(DAY($C3069)=1,IF(D3069-Calculator!$G$24&gt;0,Calculator!$G$24,D3069),0))</f>
        <v>0</v>
      </c>
      <c r="F3069" s="29">
        <f ca="1">IF(E3069&gt;0,D3069*Calculator!$G$22/12,0)</f>
        <v>0</v>
      </c>
      <c r="G3069" s="29">
        <f ca="1">IF(E3069&gt;0,(IFERROR(-PMT(Calculator!$G$22/12,Calculator!$G$23*12,Calculator!$G$20),0))-F3069,0)</f>
        <v>0</v>
      </c>
      <c r="H3069" s="29">
        <f t="shared" ca="1" si="192"/>
        <v>0</v>
      </c>
      <c r="I3069" s="29">
        <f t="shared" ca="1" si="190"/>
        <v>0</v>
      </c>
      <c r="J3069" s="30">
        <f>Calculator!$G$40</f>
        <v>6.5000000000000002E-2</v>
      </c>
      <c r="K3069" s="29">
        <f ca="1">IF(C3069&gt;=Calculator!$G$27,IF(DAY($C3069)=1,Calculator!$G$34/2,IF(DAY($C3069)=15,Calculator!$G$34/2,0)),0)</f>
        <v>0</v>
      </c>
      <c r="L3069" s="29">
        <f ca="1">IF(DAY($C3069)=28,IF(H3069=0,0,Calculator!$G$35),0)</f>
        <v>0</v>
      </c>
      <c r="M3069" s="29">
        <f ca="1">IF(I3069&gt;0,IF(DAY($C3069)=1,SUM(INDIRECT("I"&amp;(ROW(C3068)-DAY(C3068))):I3068),0),0)</f>
        <v>0</v>
      </c>
      <c r="N3069" s="29">
        <f ca="1">IF(C3069&lt;Calculator!$G$27,0,IF(C3069=Calculator!$G$27,Calculator!$G$39,IF(H3069-K3069&lt;=0,IF(D3069&gt;Calculator!$G$39,IF(H3069-K3069+E3069+L3069+M3069+Calculator!$G$39&gt;Calculator!$G$39,Calculator!$G$39-(H3069+E3069+L3069+M3069-K3069),Calculator!$G$39),D3069),0)))</f>
        <v>0</v>
      </c>
    </row>
    <row r="3070" spans="1:14" ht="15.75" thickBot="1">
      <c r="A3070" s="33" t="str">
        <f ca="1">IF(C3070=Calculator!$H$27,"F",IF(Daily!D3070+Daily!H3070=0,IF(D3069+H3069&gt;0,"L",""),""))</f>
        <v/>
      </c>
      <c r="B3070" s="34">
        <v>3069</v>
      </c>
      <c r="C3070" s="19">
        <f t="shared" ca="1" si="189"/>
        <v>48999</v>
      </c>
      <c r="D3070" s="29">
        <f t="shared" ca="1" si="191"/>
        <v>0</v>
      </c>
      <c r="E3070" s="29">
        <f ca="1">IF(C3070&lt;Calculator!$D$26,0,IF(DAY($C3070)=1,IF(D3070-Calculator!$G$24&gt;0,Calculator!$G$24,D3070),0))</f>
        <v>0</v>
      </c>
      <c r="F3070" s="29">
        <f ca="1">IF(E3070&gt;0,D3070*Calculator!$G$22/12,0)</f>
        <v>0</v>
      </c>
      <c r="G3070" s="29">
        <f ca="1">IF(E3070&gt;0,(IFERROR(-PMT(Calculator!$G$22/12,Calculator!$G$23*12,Calculator!$G$20),0))-F3070,0)</f>
        <v>0</v>
      </c>
      <c r="H3070" s="29">
        <f t="shared" ca="1" si="192"/>
        <v>0</v>
      </c>
      <c r="I3070" s="29">
        <f t="shared" ca="1" si="190"/>
        <v>0</v>
      </c>
      <c r="J3070" s="30">
        <f>Calculator!$G$40</f>
        <v>6.5000000000000002E-2</v>
      </c>
      <c r="K3070" s="29">
        <f ca="1">IF(C3070&gt;=Calculator!$G$27,IF(DAY($C3070)=1,Calculator!$G$34/2,IF(DAY($C3070)=15,Calculator!$G$34/2,0)),0)</f>
        <v>0</v>
      </c>
      <c r="L3070" s="29">
        <f ca="1">IF(DAY($C3070)=28,IF(H3070=0,0,Calculator!$G$35),0)</f>
        <v>0</v>
      </c>
      <c r="M3070" s="29">
        <f ca="1">IF(I3070&gt;0,IF(DAY($C3070)=1,SUM(INDIRECT("I"&amp;(ROW(C3069)-DAY(C3069))):I3069),0),0)</f>
        <v>0</v>
      </c>
      <c r="N3070" s="29">
        <f ca="1">IF(C3070&lt;Calculator!$G$27,0,IF(C3070=Calculator!$G$27,Calculator!$G$39,IF(H3070-K3070&lt;=0,IF(D3070&gt;Calculator!$G$39,IF(H3070-K3070+E3070+L3070+M3070+Calculator!$G$39&gt;Calculator!$G$39,Calculator!$G$39-(H3070+E3070+L3070+M3070-K3070),Calculator!$G$39),D3070),0)))</f>
        <v>0</v>
      </c>
    </row>
    <row r="3071" spans="1:14" ht="15.75" thickBot="1">
      <c r="A3071" s="33" t="str">
        <f ca="1">IF(C3071=Calculator!$H$27,"F",IF(Daily!D3071+Daily!H3071=0,IF(D3070+H3070&gt;0,"L",""),""))</f>
        <v/>
      </c>
      <c r="B3071" s="34">
        <v>3070</v>
      </c>
      <c r="C3071" s="19">
        <f t="shared" ca="1" si="189"/>
        <v>49000</v>
      </c>
      <c r="D3071" s="29">
        <f t="shared" ca="1" si="191"/>
        <v>0</v>
      </c>
      <c r="E3071" s="29">
        <f ca="1">IF(C3071&lt;Calculator!$D$26,0,IF(DAY($C3071)=1,IF(D3071-Calculator!$G$24&gt;0,Calculator!$G$24,D3071),0))</f>
        <v>0</v>
      </c>
      <c r="F3071" s="29">
        <f ca="1">IF(E3071&gt;0,D3071*Calculator!$G$22/12,0)</f>
        <v>0</v>
      </c>
      <c r="G3071" s="29">
        <f ca="1">IF(E3071&gt;0,(IFERROR(-PMT(Calculator!$G$22/12,Calculator!$G$23*12,Calculator!$G$20),0))-F3071,0)</f>
        <v>0</v>
      </c>
      <c r="H3071" s="29">
        <f t="shared" ca="1" si="192"/>
        <v>0</v>
      </c>
      <c r="I3071" s="29">
        <f t="shared" ca="1" si="190"/>
        <v>0</v>
      </c>
      <c r="J3071" s="30">
        <f>Calculator!$G$40</f>
        <v>6.5000000000000002E-2</v>
      </c>
      <c r="K3071" s="29">
        <f ca="1">IF(C3071&gt;=Calculator!$G$27,IF(DAY($C3071)=1,Calculator!$G$34/2,IF(DAY($C3071)=15,Calculator!$G$34/2,0)),0)</f>
        <v>0</v>
      </c>
      <c r="L3071" s="29">
        <f ca="1">IF(DAY($C3071)=28,IF(H3071=0,0,Calculator!$G$35),0)</f>
        <v>0</v>
      </c>
      <c r="M3071" s="29">
        <f ca="1">IF(I3071&gt;0,IF(DAY($C3071)=1,SUM(INDIRECT("I"&amp;(ROW(C3070)-DAY(C3070))):I3070),0),0)</f>
        <v>0</v>
      </c>
      <c r="N3071" s="29">
        <f ca="1">IF(C3071&lt;Calculator!$G$27,0,IF(C3071=Calculator!$G$27,Calculator!$G$39,IF(H3071-K3071&lt;=0,IF(D3071&gt;Calculator!$G$39,IF(H3071-K3071+E3071+L3071+M3071+Calculator!$G$39&gt;Calculator!$G$39,Calculator!$G$39-(H3071+E3071+L3071+M3071-K3071),Calculator!$G$39),D3071),0)))</f>
        <v>0</v>
      </c>
    </row>
    <row r="3072" spans="1:14" ht="15.75" thickBot="1">
      <c r="A3072" s="33" t="str">
        <f ca="1">IF(C3072=Calculator!$H$27,"F",IF(Daily!D3072+Daily!H3072=0,IF(D3071+H3071&gt;0,"L",""),""))</f>
        <v/>
      </c>
      <c r="B3072" s="34">
        <v>3071</v>
      </c>
      <c r="C3072" s="19">
        <f t="shared" ca="1" si="189"/>
        <v>49001</v>
      </c>
      <c r="D3072" s="29">
        <f t="shared" ca="1" si="191"/>
        <v>0</v>
      </c>
      <c r="E3072" s="29">
        <f ca="1">IF(C3072&lt;Calculator!$D$26,0,IF(DAY($C3072)=1,IF(D3072-Calculator!$G$24&gt;0,Calculator!$G$24,D3072),0))</f>
        <v>0</v>
      </c>
      <c r="F3072" s="29">
        <f ca="1">IF(E3072&gt;0,D3072*Calculator!$G$22/12,0)</f>
        <v>0</v>
      </c>
      <c r="G3072" s="29">
        <f ca="1">IF(E3072&gt;0,(IFERROR(-PMT(Calculator!$G$22/12,Calculator!$G$23*12,Calculator!$G$20),0))-F3072,0)</f>
        <v>0</v>
      </c>
      <c r="H3072" s="29">
        <f t="shared" ca="1" si="192"/>
        <v>0</v>
      </c>
      <c r="I3072" s="29">
        <f t="shared" ca="1" si="190"/>
        <v>0</v>
      </c>
      <c r="J3072" s="30">
        <f>Calculator!$G$40</f>
        <v>6.5000000000000002E-2</v>
      </c>
      <c r="K3072" s="29">
        <f ca="1">IF(C3072&gt;=Calculator!$G$27,IF(DAY($C3072)=1,Calculator!$G$34/2,IF(DAY($C3072)=15,Calculator!$G$34/2,0)),0)</f>
        <v>0</v>
      </c>
      <c r="L3072" s="29">
        <f ca="1">IF(DAY($C3072)=28,IF(H3072=0,0,Calculator!$G$35),0)</f>
        <v>0</v>
      </c>
      <c r="M3072" s="29">
        <f ca="1">IF(I3072&gt;0,IF(DAY($C3072)=1,SUM(INDIRECT("I"&amp;(ROW(C3071)-DAY(C3071))):I3071),0),0)</f>
        <v>0</v>
      </c>
      <c r="N3072" s="29">
        <f ca="1">IF(C3072&lt;Calculator!$G$27,0,IF(C3072=Calculator!$G$27,Calculator!$G$39,IF(H3072-K3072&lt;=0,IF(D3072&gt;Calculator!$G$39,IF(H3072-K3072+E3072+L3072+M3072+Calculator!$G$39&gt;Calculator!$G$39,Calculator!$G$39-(H3072+E3072+L3072+M3072-K3072),Calculator!$G$39),D3072),0)))</f>
        <v>0</v>
      </c>
    </row>
    <row r="3073" spans="1:14" ht="15.75" thickBot="1">
      <c r="A3073" s="33" t="str">
        <f ca="1">IF(C3073=Calculator!$H$27,"F",IF(Daily!D3073+Daily!H3073=0,IF(D3072+H3072&gt;0,"L",""),""))</f>
        <v/>
      </c>
      <c r="B3073" s="34">
        <v>3072</v>
      </c>
      <c r="C3073" s="19">
        <f t="shared" ca="1" si="189"/>
        <v>49002</v>
      </c>
      <c r="D3073" s="29">
        <f t="shared" ca="1" si="191"/>
        <v>0</v>
      </c>
      <c r="E3073" s="29">
        <f ca="1">IF(C3073&lt;Calculator!$D$26,0,IF(DAY($C3073)=1,IF(D3073-Calculator!$G$24&gt;0,Calculator!$G$24,D3073),0))</f>
        <v>0</v>
      </c>
      <c r="F3073" s="29">
        <f ca="1">IF(E3073&gt;0,D3073*Calculator!$G$22/12,0)</f>
        <v>0</v>
      </c>
      <c r="G3073" s="29">
        <f ca="1">IF(E3073&gt;0,(IFERROR(-PMT(Calculator!$G$22/12,Calculator!$G$23*12,Calculator!$G$20),0))-F3073,0)</f>
        <v>0</v>
      </c>
      <c r="H3073" s="29">
        <f t="shared" ca="1" si="192"/>
        <v>0</v>
      </c>
      <c r="I3073" s="29">
        <f t="shared" ca="1" si="190"/>
        <v>0</v>
      </c>
      <c r="J3073" s="30">
        <f>Calculator!$G$40</f>
        <v>6.5000000000000002E-2</v>
      </c>
      <c r="K3073" s="29">
        <f ca="1">IF(C3073&gt;=Calculator!$G$27,IF(DAY($C3073)=1,Calculator!$G$34/2,IF(DAY($C3073)=15,Calculator!$G$34/2,0)),0)</f>
        <v>0</v>
      </c>
      <c r="L3073" s="29">
        <f ca="1">IF(DAY($C3073)=28,IF(H3073=0,0,Calculator!$G$35),0)</f>
        <v>0</v>
      </c>
      <c r="M3073" s="29">
        <f ca="1">IF(I3073&gt;0,IF(DAY($C3073)=1,SUM(INDIRECT("I"&amp;(ROW(C3072)-DAY(C3072))):I3072),0),0)</f>
        <v>0</v>
      </c>
      <c r="N3073" s="29">
        <f ca="1">IF(C3073&lt;Calculator!$G$27,0,IF(C3073=Calculator!$G$27,Calculator!$G$39,IF(H3073-K3073&lt;=0,IF(D3073&gt;Calculator!$G$39,IF(H3073-K3073+E3073+L3073+M3073+Calculator!$G$39&gt;Calculator!$G$39,Calculator!$G$39-(H3073+E3073+L3073+M3073-K3073),Calculator!$G$39),D3073),0)))</f>
        <v>0</v>
      </c>
    </row>
    <row r="3074" spans="1:14" ht="15.75" thickBot="1">
      <c r="A3074" s="33" t="str">
        <f ca="1">IF(C3074=Calculator!$H$27,"F",IF(Daily!D3074+Daily!H3074=0,IF(D3073+H3073&gt;0,"L",""),""))</f>
        <v/>
      </c>
      <c r="B3074" s="34">
        <v>3073</v>
      </c>
      <c r="C3074" s="19">
        <f t="shared" ca="1" si="189"/>
        <v>49003</v>
      </c>
      <c r="D3074" s="29">
        <f t="shared" ca="1" si="191"/>
        <v>0</v>
      </c>
      <c r="E3074" s="29">
        <f ca="1">IF(C3074&lt;Calculator!$D$26,0,IF(DAY($C3074)=1,IF(D3074-Calculator!$G$24&gt;0,Calculator!$G$24,D3074),0))</f>
        <v>0</v>
      </c>
      <c r="F3074" s="29">
        <f ca="1">IF(E3074&gt;0,D3074*Calculator!$G$22/12,0)</f>
        <v>0</v>
      </c>
      <c r="G3074" s="29">
        <f ca="1">IF(E3074&gt;0,(IFERROR(-PMT(Calculator!$G$22/12,Calculator!$G$23*12,Calculator!$G$20),0))-F3074,0)</f>
        <v>0</v>
      </c>
      <c r="H3074" s="29">
        <f t="shared" ca="1" si="192"/>
        <v>0</v>
      </c>
      <c r="I3074" s="29">
        <f t="shared" ca="1" si="190"/>
        <v>0</v>
      </c>
      <c r="J3074" s="30">
        <f>Calculator!$G$40</f>
        <v>6.5000000000000002E-2</v>
      </c>
      <c r="K3074" s="29">
        <f ca="1">IF(C3074&gt;=Calculator!$G$27,IF(DAY($C3074)=1,Calculator!$G$34/2,IF(DAY($C3074)=15,Calculator!$G$34/2,0)),0)</f>
        <v>0</v>
      </c>
      <c r="L3074" s="29">
        <f ca="1">IF(DAY($C3074)=28,IF(H3074=0,0,Calculator!$G$35),0)</f>
        <v>0</v>
      </c>
      <c r="M3074" s="29">
        <f ca="1">IF(I3074&gt;0,IF(DAY($C3074)=1,SUM(INDIRECT("I"&amp;(ROW(C3073)-DAY(C3073))):I3073),0),0)</f>
        <v>0</v>
      </c>
      <c r="N3074" s="29">
        <f ca="1">IF(C3074&lt;Calculator!$G$27,0,IF(C3074=Calculator!$G$27,Calculator!$G$39,IF(H3074-K3074&lt;=0,IF(D3074&gt;Calculator!$G$39,IF(H3074-K3074+E3074+L3074+M3074+Calculator!$G$39&gt;Calculator!$G$39,Calculator!$G$39-(H3074+E3074+L3074+M3074-K3074),Calculator!$G$39),D3074),0)))</f>
        <v>0</v>
      </c>
    </row>
    <row r="3075" spans="1:14" ht="15.75" thickBot="1">
      <c r="A3075" s="33" t="str">
        <f ca="1">IF(C3075=Calculator!$H$27,"F",IF(Daily!D3075+Daily!H3075=0,IF(D3074+H3074&gt;0,"L",""),""))</f>
        <v/>
      </c>
      <c r="B3075" s="34">
        <v>3074</v>
      </c>
      <c r="C3075" s="19">
        <f t="shared" ref="C3075:C3138" ca="1" si="193">C3074+1</f>
        <v>49004</v>
      </c>
      <c r="D3075" s="29">
        <f t="shared" ca="1" si="191"/>
        <v>0</v>
      </c>
      <c r="E3075" s="29">
        <f ca="1">IF(C3075&lt;Calculator!$D$26,0,IF(DAY($C3075)=1,IF(D3075-Calculator!$G$24&gt;0,Calculator!$G$24,D3075),0))</f>
        <v>0</v>
      </c>
      <c r="F3075" s="29">
        <f ca="1">IF(E3075&gt;0,D3075*Calculator!$G$22/12,0)</f>
        <v>0</v>
      </c>
      <c r="G3075" s="29">
        <f ca="1">IF(E3075&gt;0,(IFERROR(-PMT(Calculator!$G$22/12,Calculator!$G$23*12,Calculator!$G$20),0))-F3075,0)</f>
        <v>0</v>
      </c>
      <c r="H3075" s="29">
        <f t="shared" ca="1" si="192"/>
        <v>0</v>
      </c>
      <c r="I3075" s="29">
        <f t="shared" ref="I3075:I3138" ca="1" si="194">H3075*J3075/365</f>
        <v>0</v>
      </c>
      <c r="J3075" s="30">
        <f>Calculator!$G$40</f>
        <v>6.5000000000000002E-2</v>
      </c>
      <c r="K3075" s="29">
        <f ca="1">IF(C3075&gt;=Calculator!$G$27,IF(DAY($C3075)=1,Calculator!$G$34/2,IF(DAY($C3075)=15,Calculator!$G$34/2,0)),0)</f>
        <v>4500</v>
      </c>
      <c r="L3075" s="29">
        <f ca="1">IF(DAY($C3075)=28,IF(H3075=0,0,Calculator!$G$35),0)</f>
        <v>0</v>
      </c>
      <c r="M3075" s="29">
        <f ca="1">IF(I3075&gt;0,IF(DAY($C3075)=1,SUM(INDIRECT("I"&amp;(ROW(C3074)-DAY(C3074))):I3074),0),0)</f>
        <v>0</v>
      </c>
      <c r="N3075" s="29">
        <f ca="1">IF(C3075&lt;Calculator!$G$27,0,IF(C3075=Calculator!$G$27,Calculator!$G$39,IF(H3075-K3075&lt;=0,IF(D3075&gt;Calculator!$G$39,IF(H3075-K3075+E3075+L3075+M3075+Calculator!$G$39&gt;Calculator!$G$39,Calculator!$G$39-(H3075+E3075+L3075+M3075-K3075),Calculator!$G$39),D3075),0)))</f>
        <v>0</v>
      </c>
    </row>
    <row r="3076" spans="1:14" ht="15.75" thickBot="1">
      <c r="A3076" s="33" t="str">
        <f ca="1">IF(C3076=Calculator!$H$27,"F",IF(Daily!D3076+Daily!H3076=0,IF(D3075+H3075&gt;0,"L",""),""))</f>
        <v/>
      </c>
      <c r="B3076" s="34">
        <v>3075</v>
      </c>
      <c r="C3076" s="19">
        <f t="shared" ca="1" si="193"/>
        <v>49005</v>
      </c>
      <c r="D3076" s="29">
        <f t="shared" ref="D3076:D3139" ca="1" si="195">IF(((D3075-G3075)-N3075)&lt;0,0,((D3075-G3075)-N3075))</f>
        <v>0</v>
      </c>
      <c r="E3076" s="29">
        <f ca="1">IF(C3076&lt;Calculator!$D$26,0,IF(DAY($C3076)=1,IF(D3076-Calculator!$G$24&gt;0,Calculator!$G$24,D3076),0))</f>
        <v>0</v>
      </c>
      <c r="F3076" s="29">
        <f ca="1">IF(E3076&gt;0,D3076*Calculator!$G$22/12,0)</f>
        <v>0</v>
      </c>
      <c r="G3076" s="29">
        <f ca="1">IF(E3076&gt;0,(IFERROR(-PMT(Calculator!$G$22/12,Calculator!$G$23*12,Calculator!$G$20),0))-F3076,0)</f>
        <v>0</v>
      </c>
      <c r="H3076" s="29">
        <f t="shared" ref="H3076:H3139" ca="1" si="196">IF((H3075-K3075+SUM(L3075:N3075)+E3075)&lt;0,0,(H3075-K3075+SUM(L3075:N3075)+E3075))</f>
        <v>0</v>
      </c>
      <c r="I3076" s="29">
        <f t="shared" ca="1" si="194"/>
        <v>0</v>
      </c>
      <c r="J3076" s="30">
        <f>Calculator!$G$40</f>
        <v>6.5000000000000002E-2</v>
      </c>
      <c r="K3076" s="29">
        <f ca="1">IF(C3076&gt;=Calculator!$G$27,IF(DAY($C3076)=1,Calculator!$G$34/2,IF(DAY($C3076)=15,Calculator!$G$34/2,0)),0)</f>
        <v>0</v>
      </c>
      <c r="L3076" s="29">
        <f ca="1">IF(DAY($C3076)=28,IF(H3076=0,0,Calculator!$G$35),0)</f>
        <v>0</v>
      </c>
      <c r="M3076" s="29">
        <f ca="1">IF(I3076&gt;0,IF(DAY($C3076)=1,SUM(INDIRECT("I"&amp;(ROW(C3075)-DAY(C3075))):I3075),0),0)</f>
        <v>0</v>
      </c>
      <c r="N3076" s="29">
        <f ca="1">IF(C3076&lt;Calculator!$G$27,0,IF(C3076=Calculator!$G$27,Calculator!$G$39,IF(H3076-K3076&lt;=0,IF(D3076&gt;Calculator!$G$39,IF(H3076-K3076+E3076+L3076+M3076+Calculator!$G$39&gt;Calculator!$G$39,Calculator!$G$39-(H3076+E3076+L3076+M3076-K3076),Calculator!$G$39),D3076),0)))</f>
        <v>0</v>
      </c>
    </row>
    <row r="3077" spans="1:14" ht="15.75" thickBot="1">
      <c r="A3077" s="33" t="str">
        <f ca="1">IF(C3077=Calculator!$H$27,"F",IF(Daily!D3077+Daily!H3077=0,IF(D3076+H3076&gt;0,"L",""),""))</f>
        <v/>
      </c>
      <c r="B3077" s="34">
        <v>3076</v>
      </c>
      <c r="C3077" s="19">
        <f t="shared" ca="1" si="193"/>
        <v>49006</v>
      </c>
      <c r="D3077" s="29">
        <f t="shared" ca="1" si="195"/>
        <v>0</v>
      </c>
      <c r="E3077" s="29">
        <f ca="1">IF(C3077&lt;Calculator!$D$26,0,IF(DAY($C3077)=1,IF(D3077-Calculator!$G$24&gt;0,Calculator!$G$24,D3077),0))</f>
        <v>0</v>
      </c>
      <c r="F3077" s="29">
        <f ca="1">IF(E3077&gt;0,D3077*Calculator!$G$22/12,0)</f>
        <v>0</v>
      </c>
      <c r="G3077" s="29">
        <f ca="1">IF(E3077&gt;0,(IFERROR(-PMT(Calculator!$G$22/12,Calculator!$G$23*12,Calculator!$G$20),0))-F3077,0)</f>
        <v>0</v>
      </c>
      <c r="H3077" s="29">
        <f t="shared" ca="1" si="196"/>
        <v>0</v>
      </c>
      <c r="I3077" s="29">
        <f t="shared" ca="1" si="194"/>
        <v>0</v>
      </c>
      <c r="J3077" s="30">
        <f>Calculator!$G$40</f>
        <v>6.5000000000000002E-2</v>
      </c>
      <c r="K3077" s="29">
        <f ca="1">IF(C3077&gt;=Calculator!$G$27,IF(DAY($C3077)=1,Calculator!$G$34/2,IF(DAY($C3077)=15,Calculator!$G$34/2,0)),0)</f>
        <v>0</v>
      </c>
      <c r="L3077" s="29">
        <f ca="1">IF(DAY($C3077)=28,IF(H3077=0,0,Calculator!$G$35),0)</f>
        <v>0</v>
      </c>
      <c r="M3077" s="29">
        <f ca="1">IF(I3077&gt;0,IF(DAY($C3077)=1,SUM(INDIRECT("I"&amp;(ROW(C3076)-DAY(C3076))):I3076),0),0)</f>
        <v>0</v>
      </c>
      <c r="N3077" s="29">
        <f ca="1">IF(C3077&lt;Calculator!$G$27,0,IF(C3077=Calculator!$G$27,Calculator!$G$39,IF(H3077-K3077&lt;=0,IF(D3077&gt;Calculator!$G$39,IF(H3077-K3077+E3077+L3077+M3077+Calculator!$G$39&gt;Calculator!$G$39,Calculator!$G$39-(H3077+E3077+L3077+M3077-K3077),Calculator!$G$39),D3077),0)))</f>
        <v>0</v>
      </c>
    </row>
    <row r="3078" spans="1:14" ht="15.75" thickBot="1">
      <c r="A3078" s="33" t="str">
        <f ca="1">IF(C3078=Calculator!$H$27,"F",IF(Daily!D3078+Daily!H3078=0,IF(D3077+H3077&gt;0,"L",""),""))</f>
        <v/>
      </c>
      <c r="B3078" s="34">
        <v>3077</v>
      </c>
      <c r="C3078" s="19">
        <f t="shared" ca="1" si="193"/>
        <v>49007</v>
      </c>
      <c r="D3078" s="29">
        <f t="shared" ca="1" si="195"/>
        <v>0</v>
      </c>
      <c r="E3078" s="29">
        <f ca="1">IF(C3078&lt;Calculator!$D$26,0,IF(DAY($C3078)=1,IF(D3078-Calculator!$G$24&gt;0,Calculator!$G$24,D3078),0))</f>
        <v>0</v>
      </c>
      <c r="F3078" s="29">
        <f ca="1">IF(E3078&gt;0,D3078*Calculator!$G$22/12,0)</f>
        <v>0</v>
      </c>
      <c r="G3078" s="29">
        <f ca="1">IF(E3078&gt;0,(IFERROR(-PMT(Calculator!$G$22/12,Calculator!$G$23*12,Calculator!$G$20),0))-F3078,0)</f>
        <v>0</v>
      </c>
      <c r="H3078" s="29">
        <f t="shared" ca="1" si="196"/>
        <v>0</v>
      </c>
      <c r="I3078" s="29">
        <f t="shared" ca="1" si="194"/>
        <v>0</v>
      </c>
      <c r="J3078" s="30">
        <f>Calculator!$G$40</f>
        <v>6.5000000000000002E-2</v>
      </c>
      <c r="K3078" s="29">
        <f ca="1">IF(C3078&gt;=Calculator!$G$27,IF(DAY($C3078)=1,Calculator!$G$34/2,IF(DAY($C3078)=15,Calculator!$G$34/2,0)),0)</f>
        <v>0</v>
      </c>
      <c r="L3078" s="29">
        <f ca="1">IF(DAY($C3078)=28,IF(H3078=0,0,Calculator!$G$35),0)</f>
        <v>0</v>
      </c>
      <c r="M3078" s="29">
        <f ca="1">IF(I3078&gt;0,IF(DAY($C3078)=1,SUM(INDIRECT("I"&amp;(ROW(C3077)-DAY(C3077))):I3077),0),0)</f>
        <v>0</v>
      </c>
      <c r="N3078" s="29">
        <f ca="1">IF(C3078&lt;Calculator!$G$27,0,IF(C3078=Calculator!$G$27,Calculator!$G$39,IF(H3078-K3078&lt;=0,IF(D3078&gt;Calculator!$G$39,IF(H3078-K3078+E3078+L3078+M3078+Calculator!$G$39&gt;Calculator!$G$39,Calculator!$G$39-(H3078+E3078+L3078+M3078-K3078),Calculator!$G$39),D3078),0)))</f>
        <v>0</v>
      </c>
    </row>
    <row r="3079" spans="1:14" ht="15.75" thickBot="1">
      <c r="A3079" s="33" t="str">
        <f ca="1">IF(C3079=Calculator!$H$27,"F",IF(Daily!D3079+Daily!H3079=0,IF(D3078+H3078&gt;0,"L",""),""))</f>
        <v/>
      </c>
      <c r="B3079" s="34">
        <v>3078</v>
      </c>
      <c r="C3079" s="19">
        <f t="shared" ca="1" si="193"/>
        <v>49008</v>
      </c>
      <c r="D3079" s="29">
        <f t="shared" ca="1" si="195"/>
        <v>0</v>
      </c>
      <c r="E3079" s="29">
        <f ca="1">IF(C3079&lt;Calculator!$D$26,0,IF(DAY($C3079)=1,IF(D3079-Calculator!$G$24&gt;0,Calculator!$G$24,D3079),0))</f>
        <v>0</v>
      </c>
      <c r="F3079" s="29">
        <f ca="1">IF(E3079&gt;0,D3079*Calculator!$G$22/12,0)</f>
        <v>0</v>
      </c>
      <c r="G3079" s="29">
        <f ca="1">IF(E3079&gt;0,(IFERROR(-PMT(Calculator!$G$22/12,Calculator!$G$23*12,Calculator!$G$20),0))-F3079,0)</f>
        <v>0</v>
      </c>
      <c r="H3079" s="29">
        <f t="shared" ca="1" si="196"/>
        <v>0</v>
      </c>
      <c r="I3079" s="29">
        <f t="shared" ca="1" si="194"/>
        <v>0</v>
      </c>
      <c r="J3079" s="30">
        <f>Calculator!$G$40</f>
        <v>6.5000000000000002E-2</v>
      </c>
      <c r="K3079" s="29">
        <f ca="1">IF(C3079&gt;=Calculator!$G$27,IF(DAY($C3079)=1,Calculator!$G$34/2,IF(DAY($C3079)=15,Calculator!$G$34/2,0)),0)</f>
        <v>0</v>
      </c>
      <c r="L3079" s="29">
        <f ca="1">IF(DAY($C3079)=28,IF(H3079=0,0,Calculator!$G$35),0)</f>
        <v>0</v>
      </c>
      <c r="M3079" s="29">
        <f ca="1">IF(I3079&gt;0,IF(DAY($C3079)=1,SUM(INDIRECT("I"&amp;(ROW(C3078)-DAY(C3078))):I3078),0),0)</f>
        <v>0</v>
      </c>
      <c r="N3079" s="29">
        <f ca="1">IF(C3079&lt;Calculator!$G$27,0,IF(C3079=Calculator!$G$27,Calculator!$G$39,IF(H3079-K3079&lt;=0,IF(D3079&gt;Calculator!$G$39,IF(H3079-K3079+E3079+L3079+M3079+Calculator!$G$39&gt;Calculator!$G$39,Calculator!$G$39-(H3079+E3079+L3079+M3079-K3079),Calculator!$G$39),D3079),0)))</f>
        <v>0</v>
      </c>
    </row>
    <row r="3080" spans="1:14" ht="15.75" thickBot="1">
      <c r="A3080" s="33" t="str">
        <f ca="1">IF(C3080=Calculator!$H$27,"F",IF(Daily!D3080+Daily!H3080=0,IF(D3079+H3079&gt;0,"L",""),""))</f>
        <v/>
      </c>
      <c r="B3080" s="34">
        <v>3079</v>
      </c>
      <c r="C3080" s="19">
        <f t="shared" ca="1" si="193"/>
        <v>49009</v>
      </c>
      <c r="D3080" s="29">
        <f t="shared" ca="1" si="195"/>
        <v>0</v>
      </c>
      <c r="E3080" s="29">
        <f ca="1">IF(C3080&lt;Calculator!$D$26,0,IF(DAY($C3080)=1,IF(D3080-Calculator!$G$24&gt;0,Calculator!$G$24,D3080),0))</f>
        <v>0</v>
      </c>
      <c r="F3080" s="29">
        <f ca="1">IF(E3080&gt;0,D3080*Calculator!$G$22/12,0)</f>
        <v>0</v>
      </c>
      <c r="G3080" s="29">
        <f ca="1">IF(E3080&gt;0,(IFERROR(-PMT(Calculator!$G$22/12,Calculator!$G$23*12,Calculator!$G$20),0))-F3080,0)</f>
        <v>0</v>
      </c>
      <c r="H3080" s="29">
        <f t="shared" ca="1" si="196"/>
        <v>0</v>
      </c>
      <c r="I3080" s="29">
        <f t="shared" ca="1" si="194"/>
        <v>0</v>
      </c>
      <c r="J3080" s="30">
        <f>Calculator!$G$40</f>
        <v>6.5000000000000002E-2</v>
      </c>
      <c r="K3080" s="29">
        <f ca="1">IF(C3080&gt;=Calculator!$G$27,IF(DAY($C3080)=1,Calculator!$G$34/2,IF(DAY($C3080)=15,Calculator!$G$34/2,0)),0)</f>
        <v>0</v>
      </c>
      <c r="L3080" s="29">
        <f ca="1">IF(DAY($C3080)=28,IF(H3080=0,0,Calculator!$G$35),0)</f>
        <v>0</v>
      </c>
      <c r="M3080" s="29">
        <f ca="1">IF(I3080&gt;0,IF(DAY($C3080)=1,SUM(INDIRECT("I"&amp;(ROW(C3079)-DAY(C3079))):I3079),0),0)</f>
        <v>0</v>
      </c>
      <c r="N3080" s="29">
        <f ca="1">IF(C3080&lt;Calculator!$G$27,0,IF(C3080=Calculator!$G$27,Calculator!$G$39,IF(H3080-K3080&lt;=0,IF(D3080&gt;Calculator!$G$39,IF(H3080-K3080+E3080+L3080+M3080+Calculator!$G$39&gt;Calculator!$G$39,Calculator!$G$39-(H3080+E3080+L3080+M3080-K3080),Calculator!$G$39),D3080),0)))</f>
        <v>0</v>
      </c>
    </row>
    <row r="3081" spans="1:14" ht="15.75" thickBot="1">
      <c r="A3081" s="33" t="str">
        <f ca="1">IF(C3081=Calculator!$H$27,"F",IF(Daily!D3081+Daily!H3081=0,IF(D3080+H3080&gt;0,"L",""),""))</f>
        <v/>
      </c>
      <c r="B3081" s="34">
        <v>3080</v>
      </c>
      <c r="C3081" s="19">
        <f t="shared" ca="1" si="193"/>
        <v>49010</v>
      </c>
      <c r="D3081" s="29">
        <f t="shared" ca="1" si="195"/>
        <v>0</v>
      </c>
      <c r="E3081" s="29">
        <f ca="1">IF(C3081&lt;Calculator!$D$26,0,IF(DAY($C3081)=1,IF(D3081-Calculator!$G$24&gt;0,Calculator!$G$24,D3081),0))</f>
        <v>0</v>
      </c>
      <c r="F3081" s="29">
        <f ca="1">IF(E3081&gt;0,D3081*Calculator!$G$22/12,0)</f>
        <v>0</v>
      </c>
      <c r="G3081" s="29">
        <f ca="1">IF(E3081&gt;0,(IFERROR(-PMT(Calculator!$G$22/12,Calculator!$G$23*12,Calculator!$G$20),0))-F3081,0)</f>
        <v>0</v>
      </c>
      <c r="H3081" s="29">
        <f t="shared" ca="1" si="196"/>
        <v>0</v>
      </c>
      <c r="I3081" s="29">
        <f t="shared" ca="1" si="194"/>
        <v>0</v>
      </c>
      <c r="J3081" s="30">
        <f>Calculator!$G$40</f>
        <v>6.5000000000000002E-2</v>
      </c>
      <c r="K3081" s="29">
        <f ca="1">IF(C3081&gt;=Calculator!$G$27,IF(DAY($C3081)=1,Calculator!$G$34/2,IF(DAY($C3081)=15,Calculator!$G$34/2,0)),0)</f>
        <v>0</v>
      </c>
      <c r="L3081" s="29">
        <f ca="1">IF(DAY($C3081)=28,IF(H3081=0,0,Calculator!$G$35),0)</f>
        <v>0</v>
      </c>
      <c r="M3081" s="29">
        <f ca="1">IF(I3081&gt;0,IF(DAY($C3081)=1,SUM(INDIRECT("I"&amp;(ROW(C3080)-DAY(C3080))):I3080),0),0)</f>
        <v>0</v>
      </c>
      <c r="N3081" s="29">
        <f ca="1">IF(C3081&lt;Calculator!$G$27,0,IF(C3081=Calculator!$G$27,Calculator!$G$39,IF(H3081-K3081&lt;=0,IF(D3081&gt;Calculator!$G$39,IF(H3081-K3081+E3081+L3081+M3081+Calculator!$G$39&gt;Calculator!$G$39,Calculator!$G$39-(H3081+E3081+L3081+M3081-K3081),Calculator!$G$39),D3081),0)))</f>
        <v>0</v>
      </c>
    </row>
    <row r="3082" spans="1:14" ht="15.75" thickBot="1">
      <c r="A3082" s="33" t="str">
        <f ca="1">IF(C3082=Calculator!$H$27,"F",IF(Daily!D3082+Daily!H3082=0,IF(D3081+H3081&gt;0,"L",""),""))</f>
        <v/>
      </c>
      <c r="B3082" s="34">
        <v>3081</v>
      </c>
      <c r="C3082" s="19">
        <f t="shared" ca="1" si="193"/>
        <v>49011</v>
      </c>
      <c r="D3082" s="29">
        <f t="shared" ca="1" si="195"/>
        <v>0</v>
      </c>
      <c r="E3082" s="29">
        <f ca="1">IF(C3082&lt;Calculator!$D$26,0,IF(DAY($C3082)=1,IF(D3082-Calculator!$G$24&gt;0,Calculator!$G$24,D3082),0))</f>
        <v>0</v>
      </c>
      <c r="F3082" s="29">
        <f ca="1">IF(E3082&gt;0,D3082*Calculator!$G$22/12,0)</f>
        <v>0</v>
      </c>
      <c r="G3082" s="29">
        <f ca="1">IF(E3082&gt;0,(IFERROR(-PMT(Calculator!$G$22/12,Calculator!$G$23*12,Calculator!$G$20),0))-F3082,0)</f>
        <v>0</v>
      </c>
      <c r="H3082" s="29">
        <f t="shared" ca="1" si="196"/>
        <v>0</v>
      </c>
      <c r="I3082" s="29">
        <f t="shared" ca="1" si="194"/>
        <v>0</v>
      </c>
      <c r="J3082" s="30">
        <f>Calculator!$G$40</f>
        <v>6.5000000000000002E-2</v>
      </c>
      <c r="K3082" s="29">
        <f ca="1">IF(C3082&gt;=Calculator!$G$27,IF(DAY($C3082)=1,Calculator!$G$34/2,IF(DAY($C3082)=15,Calculator!$G$34/2,0)),0)</f>
        <v>0</v>
      </c>
      <c r="L3082" s="29">
        <f ca="1">IF(DAY($C3082)=28,IF(H3082=0,0,Calculator!$G$35),0)</f>
        <v>0</v>
      </c>
      <c r="M3082" s="29">
        <f ca="1">IF(I3082&gt;0,IF(DAY($C3082)=1,SUM(INDIRECT("I"&amp;(ROW(C3081)-DAY(C3081))):I3081),0),0)</f>
        <v>0</v>
      </c>
      <c r="N3082" s="29">
        <f ca="1">IF(C3082&lt;Calculator!$G$27,0,IF(C3082=Calculator!$G$27,Calculator!$G$39,IF(H3082-K3082&lt;=0,IF(D3082&gt;Calculator!$G$39,IF(H3082-K3082+E3082+L3082+M3082+Calculator!$G$39&gt;Calculator!$G$39,Calculator!$G$39-(H3082+E3082+L3082+M3082-K3082),Calculator!$G$39),D3082),0)))</f>
        <v>0</v>
      </c>
    </row>
    <row r="3083" spans="1:14" ht="15.75" thickBot="1">
      <c r="A3083" s="33" t="str">
        <f ca="1">IF(C3083=Calculator!$H$27,"F",IF(Daily!D3083+Daily!H3083=0,IF(D3082+H3082&gt;0,"L",""),""))</f>
        <v/>
      </c>
      <c r="B3083" s="34">
        <v>3082</v>
      </c>
      <c r="C3083" s="19">
        <f t="shared" ca="1" si="193"/>
        <v>49012</v>
      </c>
      <c r="D3083" s="29">
        <f t="shared" ca="1" si="195"/>
        <v>0</v>
      </c>
      <c r="E3083" s="29">
        <f ca="1">IF(C3083&lt;Calculator!$D$26,0,IF(DAY($C3083)=1,IF(D3083-Calculator!$G$24&gt;0,Calculator!$G$24,D3083),0))</f>
        <v>0</v>
      </c>
      <c r="F3083" s="29">
        <f ca="1">IF(E3083&gt;0,D3083*Calculator!$G$22/12,0)</f>
        <v>0</v>
      </c>
      <c r="G3083" s="29">
        <f ca="1">IF(E3083&gt;0,(IFERROR(-PMT(Calculator!$G$22/12,Calculator!$G$23*12,Calculator!$G$20),0))-F3083,0)</f>
        <v>0</v>
      </c>
      <c r="H3083" s="29">
        <f t="shared" ca="1" si="196"/>
        <v>0</v>
      </c>
      <c r="I3083" s="29">
        <f t="shared" ca="1" si="194"/>
        <v>0</v>
      </c>
      <c r="J3083" s="30">
        <f>Calculator!$G$40</f>
        <v>6.5000000000000002E-2</v>
      </c>
      <c r="K3083" s="29">
        <f ca="1">IF(C3083&gt;=Calculator!$G$27,IF(DAY($C3083)=1,Calculator!$G$34/2,IF(DAY($C3083)=15,Calculator!$G$34/2,0)),0)</f>
        <v>0</v>
      </c>
      <c r="L3083" s="29">
        <f ca="1">IF(DAY($C3083)=28,IF(H3083=0,0,Calculator!$G$35),0)</f>
        <v>0</v>
      </c>
      <c r="M3083" s="29">
        <f ca="1">IF(I3083&gt;0,IF(DAY($C3083)=1,SUM(INDIRECT("I"&amp;(ROW(C3082)-DAY(C3082))):I3082),0),0)</f>
        <v>0</v>
      </c>
      <c r="N3083" s="29">
        <f ca="1">IF(C3083&lt;Calculator!$G$27,0,IF(C3083=Calculator!$G$27,Calculator!$G$39,IF(H3083-K3083&lt;=0,IF(D3083&gt;Calculator!$G$39,IF(H3083-K3083+E3083+L3083+M3083+Calculator!$G$39&gt;Calculator!$G$39,Calculator!$G$39-(H3083+E3083+L3083+M3083-K3083),Calculator!$G$39),D3083),0)))</f>
        <v>0</v>
      </c>
    </row>
    <row r="3084" spans="1:14" ht="15.75" thickBot="1">
      <c r="A3084" s="33" t="str">
        <f ca="1">IF(C3084=Calculator!$H$27,"F",IF(Daily!D3084+Daily!H3084=0,IF(D3083+H3083&gt;0,"L",""),""))</f>
        <v/>
      </c>
      <c r="B3084" s="34">
        <v>3083</v>
      </c>
      <c r="C3084" s="19">
        <f t="shared" ca="1" si="193"/>
        <v>49013</v>
      </c>
      <c r="D3084" s="29">
        <f t="shared" ca="1" si="195"/>
        <v>0</v>
      </c>
      <c r="E3084" s="29">
        <f ca="1">IF(C3084&lt;Calculator!$D$26,0,IF(DAY($C3084)=1,IF(D3084-Calculator!$G$24&gt;0,Calculator!$G$24,D3084),0))</f>
        <v>0</v>
      </c>
      <c r="F3084" s="29">
        <f ca="1">IF(E3084&gt;0,D3084*Calculator!$G$22/12,0)</f>
        <v>0</v>
      </c>
      <c r="G3084" s="29">
        <f ca="1">IF(E3084&gt;0,(IFERROR(-PMT(Calculator!$G$22/12,Calculator!$G$23*12,Calculator!$G$20),0))-F3084,0)</f>
        <v>0</v>
      </c>
      <c r="H3084" s="29">
        <f t="shared" ca="1" si="196"/>
        <v>0</v>
      </c>
      <c r="I3084" s="29">
        <f t="shared" ca="1" si="194"/>
        <v>0</v>
      </c>
      <c r="J3084" s="30">
        <f>Calculator!$G$40</f>
        <v>6.5000000000000002E-2</v>
      </c>
      <c r="K3084" s="29">
        <f ca="1">IF(C3084&gt;=Calculator!$G$27,IF(DAY($C3084)=1,Calculator!$G$34/2,IF(DAY($C3084)=15,Calculator!$G$34/2,0)),0)</f>
        <v>0</v>
      </c>
      <c r="L3084" s="29">
        <f ca="1">IF(DAY($C3084)=28,IF(H3084=0,0,Calculator!$G$35),0)</f>
        <v>0</v>
      </c>
      <c r="M3084" s="29">
        <f ca="1">IF(I3084&gt;0,IF(DAY($C3084)=1,SUM(INDIRECT("I"&amp;(ROW(C3083)-DAY(C3083))):I3083),0),0)</f>
        <v>0</v>
      </c>
      <c r="N3084" s="29">
        <f ca="1">IF(C3084&lt;Calculator!$G$27,0,IF(C3084=Calculator!$G$27,Calculator!$G$39,IF(H3084-K3084&lt;=0,IF(D3084&gt;Calculator!$G$39,IF(H3084-K3084+E3084+L3084+M3084+Calculator!$G$39&gt;Calculator!$G$39,Calculator!$G$39-(H3084+E3084+L3084+M3084-K3084),Calculator!$G$39),D3084),0)))</f>
        <v>0</v>
      </c>
    </row>
    <row r="3085" spans="1:14" ht="15.75" thickBot="1">
      <c r="A3085" s="33" t="str">
        <f ca="1">IF(C3085=Calculator!$H$27,"F",IF(Daily!D3085+Daily!H3085=0,IF(D3084+H3084&gt;0,"L",""),""))</f>
        <v/>
      </c>
      <c r="B3085" s="34">
        <v>3084</v>
      </c>
      <c r="C3085" s="19">
        <f t="shared" ca="1" si="193"/>
        <v>49014</v>
      </c>
      <c r="D3085" s="29">
        <f t="shared" ca="1" si="195"/>
        <v>0</v>
      </c>
      <c r="E3085" s="29">
        <f ca="1">IF(C3085&lt;Calculator!$D$26,0,IF(DAY($C3085)=1,IF(D3085-Calculator!$G$24&gt;0,Calculator!$G$24,D3085),0))</f>
        <v>0</v>
      </c>
      <c r="F3085" s="29">
        <f ca="1">IF(E3085&gt;0,D3085*Calculator!$G$22/12,0)</f>
        <v>0</v>
      </c>
      <c r="G3085" s="29">
        <f ca="1">IF(E3085&gt;0,(IFERROR(-PMT(Calculator!$G$22/12,Calculator!$G$23*12,Calculator!$G$20),0))-F3085,0)</f>
        <v>0</v>
      </c>
      <c r="H3085" s="29">
        <f t="shared" ca="1" si="196"/>
        <v>0</v>
      </c>
      <c r="I3085" s="29">
        <f t="shared" ca="1" si="194"/>
        <v>0</v>
      </c>
      <c r="J3085" s="30">
        <f>Calculator!$G$40</f>
        <v>6.5000000000000002E-2</v>
      </c>
      <c r="K3085" s="29">
        <f ca="1">IF(C3085&gt;=Calculator!$G$27,IF(DAY($C3085)=1,Calculator!$G$34/2,IF(DAY($C3085)=15,Calculator!$G$34/2,0)),0)</f>
        <v>0</v>
      </c>
      <c r="L3085" s="29">
        <f ca="1">IF(DAY($C3085)=28,IF(H3085=0,0,Calculator!$G$35),0)</f>
        <v>0</v>
      </c>
      <c r="M3085" s="29">
        <f ca="1">IF(I3085&gt;0,IF(DAY($C3085)=1,SUM(INDIRECT("I"&amp;(ROW(C3084)-DAY(C3084))):I3084),0),0)</f>
        <v>0</v>
      </c>
      <c r="N3085" s="29">
        <f ca="1">IF(C3085&lt;Calculator!$G$27,0,IF(C3085=Calculator!$G$27,Calculator!$G$39,IF(H3085-K3085&lt;=0,IF(D3085&gt;Calculator!$G$39,IF(H3085-K3085+E3085+L3085+M3085+Calculator!$G$39&gt;Calculator!$G$39,Calculator!$G$39-(H3085+E3085+L3085+M3085-K3085),Calculator!$G$39),D3085),0)))</f>
        <v>0</v>
      </c>
    </row>
    <row r="3086" spans="1:14" ht="15.75" thickBot="1">
      <c r="A3086" s="33" t="str">
        <f ca="1">IF(C3086=Calculator!$H$27,"F",IF(Daily!D3086+Daily!H3086=0,IF(D3085+H3085&gt;0,"L",""),""))</f>
        <v/>
      </c>
      <c r="B3086" s="34">
        <v>3085</v>
      </c>
      <c r="C3086" s="19">
        <f t="shared" ca="1" si="193"/>
        <v>49015</v>
      </c>
      <c r="D3086" s="29">
        <f t="shared" ca="1" si="195"/>
        <v>0</v>
      </c>
      <c r="E3086" s="29">
        <f ca="1">IF(C3086&lt;Calculator!$D$26,0,IF(DAY($C3086)=1,IF(D3086-Calculator!$G$24&gt;0,Calculator!$G$24,D3086),0))</f>
        <v>0</v>
      </c>
      <c r="F3086" s="29">
        <f ca="1">IF(E3086&gt;0,D3086*Calculator!$G$22/12,0)</f>
        <v>0</v>
      </c>
      <c r="G3086" s="29">
        <f ca="1">IF(E3086&gt;0,(IFERROR(-PMT(Calculator!$G$22/12,Calculator!$G$23*12,Calculator!$G$20),0))-F3086,0)</f>
        <v>0</v>
      </c>
      <c r="H3086" s="29">
        <f t="shared" ca="1" si="196"/>
        <v>0</v>
      </c>
      <c r="I3086" s="29">
        <f t="shared" ca="1" si="194"/>
        <v>0</v>
      </c>
      <c r="J3086" s="30">
        <f>Calculator!$G$40</f>
        <v>6.5000000000000002E-2</v>
      </c>
      <c r="K3086" s="29">
        <f ca="1">IF(C3086&gt;=Calculator!$G$27,IF(DAY($C3086)=1,Calculator!$G$34/2,IF(DAY($C3086)=15,Calculator!$G$34/2,0)),0)</f>
        <v>0</v>
      </c>
      <c r="L3086" s="29">
        <f ca="1">IF(DAY($C3086)=28,IF(H3086=0,0,Calculator!$G$35),0)</f>
        <v>0</v>
      </c>
      <c r="M3086" s="29">
        <f ca="1">IF(I3086&gt;0,IF(DAY($C3086)=1,SUM(INDIRECT("I"&amp;(ROW(C3085)-DAY(C3085))):I3085),0),0)</f>
        <v>0</v>
      </c>
      <c r="N3086" s="29">
        <f ca="1">IF(C3086&lt;Calculator!$G$27,0,IF(C3086=Calculator!$G$27,Calculator!$G$39,IF(H3086-K3086&lt;=0,IF(D3086&gt;Calculator!$G$39,IF(H3086-K3086+E3086+L3086+M3086+Calculator!$G$39&gt;Calculator!$G$39,Calculator!$G$39-(H3086+E3086+L3086+M3086-K3086),Calculator!$G$39),D3086),0)))</f>
        <v>0</v>
      </c>
    </row>
    <row r="3087" spans="1:14" ht="15.75" thickBot="1">
      <c r="A3087" s="33" t="str">
        <f ca="1">IF(C3087=Calculator!$H$27,"F",IF(Daily!D3087+Daily!H3087=0,IF(D3086+H3086&gt;0,"L",""),""))</f>
        <v/>
      </c>
      <c r="B3087" s="34">
        <v>3086</v>
      </c>
      <c r="C3087" s="19">
        <f t="shared" ca="1" si="193"/>
        <v>49016</v>
      </c>
      <c r="D3087" s="29">
        <f t="shared" ca="1" si="195"/>
        <v>0</v>
      </c>
      <c r="E3087" s="29">
        <f ca="1">IF(C3087&lt;Calculator!$D$26,0,IF(DAY($C3087)=1,IF(D3087-Calculator!$G$24&gt;0,Calculator!$G$24,D3087),0))</f>
        <v>0</v>
      </c>
      <c r="F3087" s="29">
        <f ca="1">IF(E3087&gt;0,D3087*Calculator!$G$22/12,0)</f>
        <v>0</v>
      </c>
      <c r="G3087" s="29">
        <f ca="1">IF(E3087&gt;0,(IFERROR(-PMT(Calculator!$G$22/12,Calculator!$G$23*12,Calculator!$G$20),0))-F3087,0)</f>
        <v>0</v>
      </c>
      <c r="H3087" s="29">
        <f t="shared" ca="1" si="196"/>
        <v>0</v>
      </c>
      <c r="I3087" s="29">
        <f t="shared" ca="1" si="194"/>
        <v>0</v>
      </c>
      <c r="J3087" s="30">
        <f>Calculator!$G$40</f>
        <v>6.5000000000000002E-2</v>
      </c>
      <c r="K3087" s="29">
        <f ca="1">IF(C3087&gt;=Calculator!$G$27,IF(DAY($C3087)=1,Calculator!$G$34/2,IF(DAY($C3087)=15,Calculator!$G$34/2,0)),0)</f>
        <v>0</v>
      </c>
      <c r="L3087" s="29">
        <f ca="1">IF(DAY($C3087)=28,IF(H3087=0,0,Calculator!$G$35),0)</f>
        <v>0</v>
      </c>
      <c r="M3087" s="29">
        <f ca="1">IF(I3087&gt;0,IF(DAY($C3087)=1,SUM(INDIRECT("I"&amp;(ROW(C3086)-DAY(C3086))):I3086),0),0)</f>
        <v>0</v>
      </c>
      <c r="N3087" s="29">
        <f ca="1">IF(C3087&lt;Calculator!$G$27,0,IF(C3087=Calculator!$G$27,Calculator!$G$39,IF(H3087-K3087&lt;=0,IF(D3087&gt;Calculator!$G$39,IF(H3087-K3087+E3087+L3087+M3087+Calculator!$G$39&gt;Calculator!$G$39,Calculator!$G$39-(H3087+E3087+L3087+M3087-K3087),Calculator!$G$39),D3087),0)))</f>
        <v>0</v>
      </c>
    </row>
    <row r="3088" spans="1:14" ht="15.75" thickBot="1">
      <c r="A3088" s="33" t="str">
        <f ca="1">IF(C3088=Calculator!$H$27,"F",IF(Daily!D3088+Daily!H3088=0,IF(D3087+H3087&gt;0,"L",""),""))</f>
        <v/>
      </c>
      <c r="B3088" s="34">
        <v>3087</v>
      </c>
      <c r="C3088" s="19">
        <f t="shared" ca="1" si="193"/>
        <v>49017</v>
      </c>
      <c r="D3088" s="29">
        <f t="shared" ca="1" si="195"/>
        <v>0</v>
      </c>
      <c r="E3088" s="29">
        <f ca="1">IF(C3088&lt;Calculator!$D$26,0,IF(DAY($C3088)=1,IF(D3088-Calculator!$G$24&gt;0,Calculator!$G$24,D3088),0))</f>
        <v>0</v>
      </c>
      <c r="F3088" s="29">
        <f ca="1">IF(E3088&gt;0,D3088*Calculator!$G$22/12,0)</f>
        <v>0</v>
      </c>
      <c r="G3088" s="29">
        <f ca="1">IF(E3088&gt;0,(IFERROR(-PMT(Calculator!$G$22/12,Calculator!$G$23*12,Calculator!$G$20),0))-F3088,0)</f>
        <v>0</v>
      </c>
      <c r="H3088" s="29">
        <f t="shared" ca="1" si="196"/>
        <v>0</v>
      </c>
      <c r="I3088" s="29">
        <f t="shared" ca="1" si="194"/>
        <v>0</v>
      </c>
      <c r="J3088" s="30">
        <f>Calculator!$G$40</f>
        <v>6.5000000000000002E-2</v>
      </c>
      <c r="K3088" s="29">
        <f ca="1">IF(C3088&gt;=Calculator!$G$27,IF(DAY($C3088)=1,Calculator!$G$34/2,IF(DAY($C3088)=15,Calculator!$G$34/2,0)),0)</f>
        <v>0</v>
      </c>
      <c r="L3088" s="29">
        <f ca="1">IF(DAY($C3088)=28,IF(H3088=0,0,Calculator!$G$35),0)</f>
        <v>0</v>
      </c>
      <c r="M3088" s="29">
        <f ca="1">IF(I3088&gt;0,IF(DAY($C3088)=1,SUM(INDIRECT("I"&amp;(ROW(C3087)-DAY(C3087))):I3087),0),0)</f>
        <v>0</v>
      </c>
      <c r="N3088" s="29">
        <f ca="1">IF(C3088&lt;Calculator!$G$27,0,IF(C3088=Calculator!$G$27,Calculator!$G$39,IF(H3088-K3088&lt;=0,IF(D3088&gt;Calculator!$G$39,IF(H3088-K3088+E3088+L3088+M3088+Calculator!$G$39&gt;Calculator!$G$39,Calculator!$G$39-(H3088+E3088+L3088+M3088-K3088),Calculator!$G$39),D3088),0)))</f>
        <v>0</v>
      </c>
    </row>
    <row r="3089" spans="1:14" ht="15.75" thickBot="1">
      <c r="A3089" s="33" t="str">
        <f ca="1">IF(C3089=Calculator!$H$27,"F",IF(Daily!D3089+Daily!H3089=0,IF(D3088+H3088&gt;0,"L",""),""))</f>
        <v/>
      </c>
      <c r="B3089" s="34">
        <v>3088</v>
      </c>
      <c r="C3089" s="19">
        <f t="shared" ca="1" si="193"/>
        <v>49018</v>
      </c>
      <c r="D3089" s="29">
        <f t="shared" ca="1" si="195"/>
        <v>0</v>
      </c>
      <c r="E3089" s="29">
        <f ca="1">IF(C3089&lt;Calculator!$D$26,0,IF(DAY($C3089)=1,IF(D3089-Calculator!$G$24&gt;0,Calculator!$G$24,D3089),0))</f>
        <v>0</v>
      </c>
      <c r="F3089" s="29">
        <f ca="1">IF(E3089&gt;0,D3089*Calculator!$G$22/12,0)</f>
        <v>0</v>
      </c>
      <c r="G3089" s="29">
        <f ca="1">IF(E3089&gt;0,(IFERROR(-PMT(Calculator!$G$22/12,Calculator!$G$23*12,Calculator!$G$20),0))-F3089,0)</f>
        <v>0</v>
      </c>
      <c r="H3089" s="29">
        <f t="shared" ca="1" si="196"/>
        <v>0</v>
      </c>
      <c r="I3089" s="29">
        <f t="shared" ca="1" si="194"/>
        <v>0</v>
      </c>
      <c r="J3089" s="30">
        <f>Calculator!$G$40</f>
        <v>6.5000000000000002E-2</v>
      </c>
      <c r="K3089" s="29">
        <f ca="1">IF(C3089&gt;=Calculator!$G$27,IF(DAY($C3089)=1,Calculator!$G$34/2,IF(DAY($C3089)=15,Calculator!$G$34/2,0)),0)</f>
        <v>4500</v>
      </c>
      <c r="L3089" s="29">
        <f ca="1">IF(DAY($C3089)=28,IF(H3089=0,0,Calculator!$G$35),0)</f>
        <v>0</v>
      </c>
      <c r="M3089" s="29">
        <f ca="1">IF(I3089&gt;0,IF(DAY($C3089)=1,SUM(INDIRECT("I"&amp;(ROW(C3088)-DAY(C3088))):I3088),0),0)</f>
        <v>0</v>
      </c>
      <c r="N3089" s="29">
        <f ca="1">IF(C3089&lt;Calculator!$G$27,0,IF(C3089=Calculator!$G$27,Calculator!$G$39,IF(H3089-K3089&lt;=0,IF(D3089&gt;Calculator!$G$39,IF(H3089-K3089+E3089+L3089+M3089+Calculator!$G$39&gt;Calculator!$G$39,Calculator!$G$39-(H3089+E3089+L3089+M3089-K3089),Calculator!$G$39),D3089),0)))</f>
        <v>0</v>
      </c>
    </row>
    <row r="3090" spans="1:14" ht="15.75" thickBot="1">
      <c r="A3090" s="33" t="str">
        <f ca="1">IF(C3090=Calculator!$H$27,"F",IF(Daily!D3090+Daily!H3090=0,IF(D3089+H3089&gt;0,"L",""),""))</f>
        <v/>
      </c>
      <c r="B3090" s="34">
        <v>3089</v>
      </c>
      <c r="C3090" s="19">
        <f t="shared" ca="1" si="193"/>
        <v>49019</v>
      </c>
      <c r="D3090" s="29">
        <f t="shared" ca="1" si="195"/>
        <v>0</v>
      </c>
      <c r="E3090" s="29">
        <f ca="1">IF(C3090&lt;Calculator!$D$26,0,IF(DAY($C3090)=1,IF(D3090-Calculator!$G$24&gt;0,Calculator!$G$24,D3090),0))</f>
        <v>0</v>
      </c>
      <c r="F3090" s="29">
        <f ca="1">IF(E3090&gt;0,D3090*Calculator!$G$22/12,0)</f>
        <v>0</v>
      </c>
      <c r="G3090" s="29">
        <f ca="1">IF(E3090&gt;0,(IFERROR(-PMT(Calculator!$G$22/12,Calculator!$G$23*12,Calculator!$G$20),0))-F3090,0)</f>
        <v>0</v>
      </c>
      <c r="H3090" s="29">
        <f t="shared" ca="1" si="196"/>
        <v>0</v>
      </c>
      <c r="I3090" s="29">
        <f t="shared" ca="1" si="194"/>
        <v>0</v>
      </c>
      <c r="J3090" s="30">
        <f>Calculator!$G$40</f>
        <v>6.5000000000000002E-2</v>
      </c>
      <c r="K3090" s="29">
        <f ca="1">IF(C3090&gt;=Calculator!$G$27,IF(DAY($C3090)=1,Calculator!$G$34/2,IF(DAY($C3090)=15,Calculator!$G$34/2,0)),0)</f>
        <v>0</v>
      </c>
      <c r="L3090" s="29">
        <f ca="1">IF(DAY($C3090)=28,IF(H3090=0,0,Calculator!$G$35),0)</f>
        <v>0</v>
      </c>
      <c r="M3090" s="29">
        <f ca="1">IF(I3090&gt;0,IF(DAY($C3090)=1,SUM(INDIRECT("I"&amp;(ROW(C3089)-DAY(C3089))):I3089),0),0)</f>
        <v>0</v>
      </c>
      <c r="N3090" s="29">
        <f ca="1">IF(C3090&lt;Calculator!$G$27,0,IF(C3090=Calculator!$G$27,Calculator!$G$39,IF(H3090-K3090&lt;=0,IF(D3090&gt;Calculator!$G$39,IF(H3090-K3090+E3090+L3090+M3090+Calculator!$G$39&gt;Calculator!$G$39,Calculator!$G$39-(H3090+E3090+L3090+M3090-K3090),Calculator!$G$39),D3090),0)))</f>
        <v>0</v>
      </c>
    </row>
    <row r="3091" spans="1:14" ht="15.75" thickBot="1">
      <c r="A3091" s="33" t="str">
        <f ca="1">IF(C3091=Calculator!$H$27,"F",IF(Daily!D3091+Daily!H3091=0,IF(D3090+H3090&gt;0,"L",""),""))</f>
        <v/>
      </c>
      <c r="B3091" s="34">
        <v>3090</v>
      </c>
      <c r="C3091" s="19">
        <f t="shared" ca="1" si="193"/>
        <v>49020</v>
      </c>
      <c r="D3091" s="29">
        <f t="shared" ca="1" si="195"/>
        <v>0</v>
      </c>
      <c r="E3091" s="29">
        <f ca="1">IF(C3091&lt;Calculator!$D$26,0,IF(DAY($C3091)=1,IF(D3091-Calculator!$G$24&gt;0,Calculator!$G$24,D3091),0))</f>
        <v>0</v>
      </c>
      <c r="F3091" s="29">
        <f ca="1">IF(E3091&gt;0,D3091*Calculator!$G$22/12,0)</f>
        <v>0</v>
      </c>
      <c r="G3091" s="29">
        <f ca="1">IF(E3091&gt;0,(IFERROR(-PMT(Calculator!$G$22/12,Calculator!$G$23*12,Calculator!$G$20),0))-F3091,0)</f>
        <v>0</v>
      </c>
      <c r="H3091" s="29">
        <f t="shared" ca="1" si="196"/>
        <v>0</v>
      </c>
      <c r="I3091" s="29">
        <f t="shared" ca="1" si="194"/>
        <v>0</v>
      </c>
      <c r="J3091" s="30">
        <f>Calculator!$G$40</f>
        <v>6.5000000000000002E-2</v>
      </c>
      <c r="K3091" s="29">
        <f ca="1">IF(C3091&gt;=Calculator!$G$27,IF(DAY($C3091)=1,Calculator!$G$34/2,IF(DAY($C3091)=15,Calculator!$G$34/2,0)),0)</f>
        <v>0</v>
      </c>
      <c r="L3091" s="29">
        <f ca="1">IF(DAY($C3091)=28,IF(H3091=0,0,Calculator!$G$35),0)</f>
        <v>0</v>
      </c>
      <c r="M3091" s="29">
        <f ca="1">IF(I3091&gt;0,IF(DAY($C3091)=1,SUM(INDIRECT("I"&amp;(ROW(C3090)-DAY(C3090))):I3090),0),0)</f>
        <v>0</v>
      </c>
      <c r="N3091" s="29">
        <f ca="1">IF(C3091&lt;Calculator!$G$27,0,IF(C3091=Calculator!$G$27,Calculator!$G$39,IF(H3091-K3091&lt;=0,IF(D3091&gt;Calculator!$G$39,IF(H3091-K3091+E3091+L3091+M3091+Calculator!$G$39&gt;Calculator!$G$39,Calculator!$G$39-(H3091+E3091+L3091+M3091-K3091),Calculator!$G$39),D3091),0)))</f>
        <v>0</v>
      </c>
    </row>
    <row r="3092" spans="1:14" ht="15.75" thickBot="1">
      <c r="A3092" s="33" t="str">
        <f ca="1">IF(C3092=Calculator!$H$27,"F",IF(Daily!D3092+Daily!H3092=0,IF(D3091+H3091&gt;0,"L",""),""))</f>
        <v/>
      </c>
      <c r="B3092" s="34">
        <v>3091</v>
      </c>
      <c r="C3092" s="19">
        <f t="shared" ca="1" si="193"/>
        <v>49021</v>
      </c>
      <c r="D3092" s="29">
        <f t="shared" ca="1" si="195"/>
        <v>0</v>
      </c>
      <c r="E3092" s="29">
        <f ca="1">IF(C3092&lt;Calculator!$D$26,0,IF(DAY($C3092)=1,IF(D3092-Calculator!$G$24&gt;0,Calculator!$G$24,D3092),0))</f>
        <v>0</v>
      </c>
      <c r="F3092" s="29">
        <f ca="1">IF(E3092&gt;0,D3092*Calculator!$G$22/12,0)</f>
        <v>0</v>
      </c>
      <c r="G3092" s="29">
        <f ca="1">IF(E3092&gt;0,(IFERROR(-PMT(Calculator!$G$22/12,Calculator!$G$23*12,Calculator!$G$20),0))-F3092,0)</f>
        <v>0</v>
      </c>
      <c r="H3092" s="29">
        <f t="shared" ca="1" si="196"/>
        <v>0</v>
      </c>
      <c r="I3092" s="29">
        <f t="shared" ca="1" si="194"/>
        <v>0</v>
      </c>
      <c r="J3092" s="30">
        <f>Calculator!$G$40</f>
        <v>6.5000000000000002E-2</v>
      </c>
      <c r="K3092" s="29">
        <f ca="1">IF(C3092&gt;=Calculator!$G$27,IF(DAY($C3092)=1,Calculator!$G$34/2,IF(DAY($C3092)=15,Calculator!$G$34/2,0)),0)</f>
        <v>0</v>
      </c>
      <c r="L3092" s="29">
        <f ca="1">IF(DAY($C3092)=28,IF(H3092=0,0,Calculator!$G$35),0)</f>
        <v>0</v>
      </c>
      <c r="M3092" s="29">
        <f ca="1">IF(I3092&gt;0,IF(DAY($C3092)=1,SUM(INDIRECT("I"&amp;(ROW(C3091)-DAY(C3091))):I3091),0),0)</f>
        <v>0</v>
      </c>
      <c r="N3092" s="29">
        <f ca="1">IF(C3092&lt;Calculator!$G$27,0,IF(C3092=Calculator!$G$27,Calculator!$G$39,IF(H3092-K3092&lt;=0,IF(D3092&gt;Calculator!$G$39,IF(H3092-K3092+E3092+L3092+M3092+Calculator!$G$39&gt;Calculator!$G$39,Calculator!$G$39-(H3092+E3092+L3092+M3092-K3092),Calculator!$G$39),D3092),0)))</f>
        <v>0</v>
      </c>
    </row>
    <row r="3093" spans="1:14" ht="15.75" thickBot="1">
      <c r="A3093" s="33" t="str">
        <f ca="1">IF(C3093=Calculator!$H$27,"F",IF(Daily!D3093+Daily!H3093=0,IF(D3092+H3092&gt;0,"L",""),""))</f>
        <v/>
      </c>
      <c r="B3093" s="34">
        <v>3092</v>
      </c>
      <c r="C3093" s="19">
        <f t="shared" ca="1" si="193"/>
        <v>49022</v>
      </c>
      <c r="D3093" s="29">
        <f t="shared" ca="1" si="195"/>
        <v>0</v>
      </c>
      <c r="E3093" s="29">
        <f ca="1">IF(C3093&lt;Calculator!$D$26,0,IF(DAY($C3093)=1,IF(D3093-Calculator!$G$24&gt;0,Calculator!$G$24,D3093),0))</f>
        <v>0</v>
      </c>
      <c r="F3093" s="29">
        <f ca="1">IF(E3093&gt;0,D3093*Calculator!$G$22/12,0)</f>
        <v>0</v>
      </c>
      <c r="G3093" s="29">
        <f ca="1">IF(E3093&gt;0,(IFERROR(-PMT(Calculator!$G$22/12,Calculator!$G$23*12,Calculator!$G$20),0))-F3093,0)</f>
        <v>0</v>
      </c>
      <c r="H3093" s="29">
        <f t="shared" ca="1" si="196"/>
        <v>0</v>
      </c>
      <c r="I3093" s="29">
        <f t="shared" ca="1" si="194"/>
        <v>0</v>
      </c>
      <c r="J3093" s="30">
        <f>Calculator!$G$40</f>
        <v>6.5000000000000002E-2</v>
      </c>
      <c r="K3093" s="29">
        <f ca="1">IF(C3093&gt;=Calculator!$G$27,IF(DAY($C3093)=1,Calculator!$G$34/2,IF(DAY($C3093)=15,Calculator!$G$34/2,0)),0)</f>
        <v>0</v>
      </c>
      <c r="L3093" s="29">
        <f ca="1">IF(DAY($C3093)=28,IF(H3093=0,0,Calculator!$G$35),0)</f>
        <v>0</v>
      </c>
      <c r="M3093" s="29">
        <f ca="1">IF(I3093&gt;0,IF(DAY($C3093)=1,SUM(INDIRECT("I"&amp;(ROW(C3092)-DAY(C3092))):I3092),0),0)</f>
        <v>0</v>
      </c>
      <c r="N3093" s="29">
        <f ca="1">IF(C3093&lt;Calculator!$G$27,0,IF(C3093=Calculator!$G$27,Calculator!$G$39,IF(H3093-K3093&lt;=0,IF(D3093&gt;Calculator!$G$39,IF(H3093-K3093+E3093+L3093+M3093+Calculator!$G$39&gt;Calculator!$G$39,Calculator!$G$39-(H3093+E3093+L3093+M3093-K3093),Calculator!$G$39),D3093),0)))</f>
        <v>0</v>
      </c>
    </row>
    <row r="3094" spans="1:14" ht="15.75" thickBot="1">
      <c r="A3094" s="33" t="str">
        <f ca="1">IF(C3094=Calculator!$H$27,"F",IF(Daily!D3094+Daily!H3094=0,IF(D3093+H3093&gt;0,"L",""),""))</f>
        <v/>
      </c>
      <c r="B3094" s="34">
        <v>3093</v>
      </c>
      <c r="C3094" s="19">
        <f t="shared" ca="1" si="193"/>
        <v>49023</v>
      </c>
      <c r="D3094" s="29">
        <f t="shared" ca="1" si="195"/>
        <v>0</v>
      </c>
      <c r="E3094" s="29">
        <f ca="1">IF(C3094&lt;Calculator!$D$26,0,IF(DAY($C3094)=1,IF(D3094-Calculator!$G$24&gt;0,Calculator!$G$24,D3094),0))</f>
        <v>0</v>
      </c>
      <c r="F3094" s="29">
        <f ca="1">IF(E3094&gt;0,D3094*Calculator!$G$22/12,0)</f>
        <v>0</v>
      </c>
      <c r="G3094" s="29">
        <f ca="1">IF(E3094&gt;0,(IFERROR(-PMT(Calculator!$G$22/12,Calculator!$G$23*12,Calculator!$G$20),0))-F3094,0)</f>
        <v>0</v>
      </c>
      <c r="H3094" s="29">
        <f t="shared" ca="1" si="196"/>
        <v>0</v>
      </c>
      <c r="I3094" s="29">
        <f t="shared" ca="1" si="194"/>
        <v>0</v>
      </c>
      <c r="J3094" s="30">
        <f>Calculator!$G$40</f>
        <v>6.5000000000000002E-2</v>
      </c>
      <c r="K3094" s="29">
        <f ca="1">IF(C3094&gt;=Calculator!$G$27,IF(DAY($C3094)=1,Calculator!$G$34/2,IF(DAY($C3094)=15,Calculator!$G$34/2,0)),0)</f>
        <v>0</v>
      </c>
      <c r="L3094" s="29">
        <f ca="1">IF(DAY($C3094)=28,IF(H3094=0,0,Calculator!$G$35),0)</f>
        <v>0</v>
      </c>
      <c r="M3094" s="29">
        <f ca="1">IF(I3094&gt;0,IF(DAY($C3094)=1,SUM(INDIRECT("I"&amp;(ROW(C3093)-DAY(C3093))):I3093),0),0)</f>
        <v>0</v>
      </c>
      <c r="N3094" s="29">
        <f ca="1">IF(C3094&lt;Calculator!$G$27,0,IF(C3094=Calculator!$G$27,Calculator!$G$39,IF(H3094-K3094&lt;=0,IF(D3094&gt;Calculator!$G$39,IF(H3094-K3094+E3094+L3094+M3094+Calculator!$G$39&gt;Calculator!$G$39,Calculator!$G$39-(H3094+E3094+L3094+M3094-K3094),Calculator!$G$39),D3094),0)))</f>
        <v>0</v>
      </c>
    </row>
    <row r="3095" spans="1:14" ht="15.75" thickBot="1">
      <c r="A3095" s="33" t="str">
        <f ca="1">IF(C3095=Calculator!$H$27,"F",IF(Daily!D3095+Daily!H3095=0,IF(D3094+H3094&gt;0,"L",""),""))</f>
        <v/>
      </c>
      <c r="B3095" s="34">
        <v>3094</v>
      </c>
      <c r="C3095" s="19">
        <f t="shared" ca="1" si="193"/>
        <v>49024</v>
      </c>
      <c r="D3095" s="29">
        <f t="shared" ca="1" si="195"/>
        <v>0</v>
      </c>
      <c r="E3095" s="29">
        <f ca="1">IF(C3095&lt;Calculator!$D$26,0,IF(DAY($C3095)=1,IF(D3095-Calculator!$G$24&gt;0,Calculator!$G$24,D3095),0))</f>
        <v>0</v>
      </c>
      <c r="F3095" s="29">
        <f ca="1">IF(E3095&gt;0,D3095*Calculator!$G$22/12,0)</f>
        <v>0</v>
      </c>
      <c r="G3095" s="29">
        <f ca="1">IF(E3095&gt;0,(IFERROR(-PMT(Calculator!$G$22/12,Calculator!$G$23*12,Calculator!$G$20),0))-F3095,0)</f>
        <v>0</v>
      </c>
      <c r="H3095" s="29">
        <f t="shared" ca="1" si="196"/>
        <v>0</v>
      </c>
      <c r="I3095" s="29">
        <f t="shared" ca="1" si="194"/>
        <v>0</v>
      </c>
      <c r="J3095" s="30">
        <f>Calculator!$G$40</f>
        <v>6.5000000000000002E-2</v>
      </c>
      <c r="K3095" s="29">
        <f ca="1">IF(C3095&gt;=Calculator!$G$27,IF(DAY($C3095)=1,Calculator!$G$34/2,IF(DAY($C3095)=15,Calculator!$G$34/2,0)),0)</f>
        <v>0</v>
      </c>
      <c r="L3095" s="29">
        <f ca="1">IF(DAY($C3095)=28,IF(H3095=0,0,Calculator!$G$35),0)</f>
        <v>0</v>
      </c>
      <c r="M3095" s="29">
        <f ca="1">IF(I3095&gt;0,IF(DAY($C3095)=1,SUM(INDIRECT("I"&amp;(ROW(C3094)-DAY(C3094))):I3094),0),0)</f>
        <v>0</v>
      </c>
      <c r="N3095" s="29">
        <f ca="1">IF(C3095&lt;Calculator!$G$27,0,IF(C3095=Calculator!$G$27,Calculator!$G$39,IF(H3095-K3095&lt;=0,IF(D3095&gt;Calculator!$G$39,IF(H3095-K3095+E3095+L3095+M3095+Calculator!$G$39&gt;Calculator!$G$39,Calculator!$G$39-(H3095+E3095+L3095+M3095-K3095),Calculator!$G$39),D3095),0)))</f>
        <v>0</v>
      </c>
    </row>
    <row r="3096" spans="1:14" ht="15.75" thickBot="1">
      <c r="A3096" s="33" t="str">
        <f ca="1">IF(C3096=Calculator!$H$27,"F",IF(Daily!D3096+Daily!H3096=0,IF(D3095+H3095&gt;0,"L",""),""))</f>
        <v/>
      </c>
      <c r="B3096" s="34">
        <v>3095</v>
      </c>
      <c r="C3096" s="19">
        <f t="shared" ca="1" si="193"/>
        <v>49025</v>
      </c>
      <c r="D3096" s="29">
        <f t="shared" ca="1" si="195"/>
        <v>0</v>
      </c>
      <c r="E3096" s="29">
        <f ca="1">IF(C3096&lt;Calculator!$D$26,0,IF(DAY($C3096)=1,IF(D3096-Calculator!$G$24&gt;0,Calculator!$G$24,D3096),0))</f>
        <v>0</v>
      </c>
      <c r="F3096" s="29">
        <f ca="1">IF(E3096&gt;0,D3096*Calculator!$G$22/12,0)</f>
        <v>0</v>
      </c>
      <c r="G3096" s="29">
        <f ca="1">IF(E3096&gt;0,(IFERROR(-PMT(Calculator!$G$22/12,Calculator!$G$23*12,Calculator!$G$20),0))-F3096,0)</f>
        <v>0</v>
      </c>
      <c r="H3096" s="29">
        <f t="shared" ca="1" si="196"/>
        <v>0</v>
      </c>
      <c r="I3096" s="29">
        <f t="shared" ca="1" si="194"/>
        <v>0</v>
      </c>
      <c r="J3096" s="30">
        <f>Calculator!$G$40</f>
        <v>6.5000000000000002E-2</v>
      </c>
      <c r="K3096" s="29">
        <f ca="1">IF(C3096&gt;=Calculator!$G$27,IF(DAY($C3096)=1,Calculator!$G$34/2,IF(DAY($C3096)=15,Calculator!$G$34/2,0)),0)</f>
        <v>0</v>
      </c>
      <c r="L3096" s="29">
        <f ca="1">IF(DAY($C3096)=28,IF(H3096=0,0,Calculator!$G$35),0)</f>
        <v>0</v>
      </c>
      <c r="M3096" s="29">
        <f ca="1">IF(I3096&gt;0,IF(DAY($C3096)=1,SUM(INDIRECT("I"&amp;(ROW(C3095)-DAY(C3095))):I3095),0),0)</f>
        <v>0</v>
      </c>
      <c r="N3096" s="29">
        <f ca="1">IF(C3096&lt;Calculator!$G$27,0,IF(C3096=Calculator!$G$27,Calculator!$G$39,IF(H3096-K3096&lt;=0,IF(D3096&gt;Calculator!$G$39,IF(H3096-K3096+E3096+L3096+M3096+Calculator!$G$39&gt;Calculator!$G$39,Calculator!$G$39-(H3096+E3096+L3096+M3096-K3096),Calculator!$G$39),D3096),0)))</f>
        <v>0</v>
      </c>
    </row>
    <row r="3097" spans="1:14" ht="15.75" thickBot="1">
      <c r="A3097" s="33" t="str">
        <f ca="1">IF(C3097=Calculator!$H$27,"F",IF(Daily!D3097+Daily!H3097=0,IF(D3096+H3096&gt;0,"L",""),""))</f>
        <v/>
      </c>
      <c r="B3097" s="34">
        <v>3096</v>
      </c>
      <c r="C3097" s="19">
        <f t="shared" ca="1" si="193"/>
        <v>49026</v>
      </c>
      <c r="D3097" s="29">
        <f t="shared" ca="1" si="195"/>
        <v>0</v>
      </c>
      <c r="E3097" s="29">
        <f ca="1">IF(C3097&lt;Calculator!$D$26,0,IF(DAY($C3097)=1,IF(D3097-Calculator!$G$24&gt;0,Calculator!$G$24,D3097),0))</f>
        <v>0</v>
      </c>
      <c r="F3097" s="29">
        <f ca="1">IF(E3097&gt;0,D3097*Calculator!$G$22/12,0)</f>
        <v>0</v>
      </c>
      <c r="G3097" s="29">
        <f ca="1">IF(E3097&gt;0,(IFERROR(-PMT(Calculator!$G$22/12,Calculator!$G$23*12,Calculator!$G$20),0))-F3097,0)</f>
        <v>0</v>
      </c>
      <c r="H3097" s="29">
        <f t="shared" ca="1" si="196"/>
        <v>0</v>
      </c>
      <c r="I3097" s="29">
        <f t="shared" ca="1" si="194"/>
        <v>0</v>
      </c>
      <c r="J3097" s="30">
        <f>Calculator!$G$40</f>
        <v>6.5000000000000002E-2</v>
      </c>
      <c r="K3097" s="29">
        <f ca="1">IF(C3097&gt;=Calculator!$G$27,IF(DAY($C3097)=1,Calculator!$G$34/2,IF(DAY($C3097)=15,Calculator!$G$34/2,0)),0)</f>
        <v>0</v>
      </c>
      <c r="L3097" s="29">
        <f ca="1">IF(DAY($C3097)=28,IF(H3097=0,0,Calculator!$G$35),0)</f>
        <v>0</v>
      </c>
      <c r="M3097" s="29">
        <f ca="1">IF(I3097&gt;0,IF(DAY($C3097)=1,SUM(INDIRECT("I"&amp;(ROW(C3096)-DAY(C3096))):I3096),0),0)</f>
        <v>0</v>
      </c>
      <c r="N3097" s="29">
        <f ca="1">IF(C3097&lt;Calculator!$G$27,0,IF(C3097=Calculator!$G$27,Calculator!$G$39,IF(H3097-K3097&lt;=0,IF(D3097&gt;Calculator!$G$39,IF(H3097-K3097+E3097+L3097+M3097+Calculator!$G$39&gt;Calculator!$G$39,Calculator!$G$39-(H3097+E3097+L3097+M3097-K3097),Calculator!$G$39),D3097),0)))</f>
        <v>0</v>
      </c>
    </row>
    <row r="3098" spans="1:14" ht="15.75" thickBot="1">
      <c r="A3098" s="33" t="str">
        <f ca="1">IF(C3098=Calculator!$H$27,"F",IF(Daily!D3098+Daily!H3098=0,IF(D3097+H3097&gt;0,"L",""),""))</f>
        <v/>
      </c>
      <c r="B3098" s="34">
        <v>3097</v>
      </c>
      <c r="C3098" s="19">
        <f t="shared" ca="1" si="193"/>
        <v>49027</v>
      </c>
      <c r="D3098" s="29">
        <f t="shared" ca="1" si="195"/>
        <v>0</v>
      </c>
      <c r="E3098" s="29">
        <f ca="1">IF(C3098&lt;Calculator!$D$26,0,IF(DAY($C3098)=1,IF(D3098-Calculator!$G$24&gt;0,Calculator!$G$24,D3098),0))</f>
        <v>0</v>
      </c>
      <c r="F3098" s="29">
        <f ca="1">IF(E3098&gt;0,D3098*Calculator!$G$22/12,0)</f>
        <v>0</v>
      </c>
      <c r="G3098" s="29">
        <f ca="1">IF(E3098&gt;0,(IFERROR(-PMT(Calculator!$G$22/12,Calculator!$G$23*12,Calculator!$G$20),0))-F3098,0)</f>
        <v>0</v>
      </c>
      <c r="H3098" s="29">
        <f t="shared" ca="1" si="196"/>
        <v>0</v>
      </c>
      <c r="I3098" s="29">
        <f t="shared" ca="1" si="194"/>
        <v>0</v>
      </c>
      <c r="J3098" s="30">
        <f>Calculator!$G$40</f>
        <v>6.5000000000000002E-2</v>
      </c>
      <c r="K3098" s="29">
        <f ca="1">IF(C3098&gt;=Calculator!$G$27,IF(DAY($C3098)=1,Calculator!$G$34/2,IF(DAY($C3098)=15,Calculator!$G$34/2,0)),0)</f>
        <v>0</v>
      </c>
      <c r="L3098" s="29">
        <f ca="1">IF(DAY($C3098)=28,IF(H3098=0,0,Calculator!$G$35),0)</f>
        <v>0</v>
      </c>
      <c r="M3098" s="29">
        <f ca="1">IF(I3098&gt;0,IF(DAY($C3098)=1,SUM(INDIRECT("I"&amp;(ROW(C3097)-DAY(C3097))):I3097),0),0)</f>
        <v>0</v>
      </c>
      <c r="N3098" s="29">
        <f ca="1">IF(C3098&lt;Calculator!$G$27,0,IF(C3098=Calculator!$G$27,Calculator!$G$39,IF(H3098-K3098&lt;=0,IF(D3098&gt;Calculator!$G$39,IF(H3098-K3098+E3098+L3098+M3098+Calculator!$G$39&gt;Calculator!$G$39,Calculator!$G$39-(H3098+E3098+L3098+M3098-K3098),Calculator!$G$39),D3098),0)))</f>
        <v>0</v>
      </c>
    </row>
    <row r="3099" spans="1:14" ht="15.75" thickBot="1">
      <c r="A3099" s="33" t="str">
        <f ca="1">IF(C3099=Calculator!$H$27,"F",IF(Daily!D3099+Daily!H3099=0,IF(D3098+H3098&gt;0,"L",""),""))</f>
        <v/>
      </c>
      <c r="B3099" s="34">
        <v>3098</v>
      </c>
      <c r="C3099" s="19">
        <f t="shared" ca="1" si="193"/>
        <v>49028</v>
      </c>
      <c r="D3099" s="29">
        <f t="shared" ca="1" si="195"/>
        <v>0</v>
      </c>
      <c r="E3099" s="29">
        <f ca="1">IF(C3099&lt;Calculator!$D$26,0,IF(DAY($C3099)=1,IF(D3099-Calculator!$G$24&gt;0,Calculator!$G$24,D3099),0))</f>
        <v>0</v>
      </c>
      <c r="F3099" s="29">
        <f ca="1">IF(E3099&gt;0,D3099*Calculator!$G$22/12,0)</f>
        <v>0</v>
      </c>
      <c r="G3099" s="29">
        <f ca="1">IF(E3099&gt;0,(IFERROR(-PMT(Calculator!$G$22/12,Calculator!$G$23*12,Calculator!$G$20),0))-F3099,0)</f>
        <v>0</v>
      </c>
      <c r="H3099" s="29">
        <f t="shared" ca="1" si="196"/>
        <v>0</v>
      </c>
      <c r="I3099" s="29">
        <f t="shared" ca="1" si="194"/>
        <v>0</v>
      </c>
      <c r="J3099" s="30">
        <f>Calculator!$G$40</f>
        <v>6.5000000000000002E-2</v>
      </c>
      <c r="K3099" s="29">
        <f ca="1">IF(C3099&gt;=Calculator!$G$27,IF(DAY($C3099)=1,Calculator!$G$34/2,IF(DAY($C3099)=15,Calculator!$G$34/2,0)),0)</f>
        <v>0</v>
      </c>
      <c r="L3099" s="29">
        <f ca="1">IF(DAY($C3099)=28,IF(H3099=0,0,Calculator!$G$35),0)</f>
        <v>0</v>
      </c>
      <c r="M3099" s="29">
        <f ca="1">IF(I3099&gt;0,IF(DAY($C3099)=1,SUM(INDIRECT("I"&amp;(ROW(C3098)-DAY(C3098))):I3098),0),0)</f>
        <v>0</v>
      </c>
      <c r="N3099" s="29">
        <f ca="1">IF(C3099&lt;Calculator!$G$27,0,IF(C3099=Calculator!$G$27,Calculator!$G$39,IF(H3099-K3099&lt;=0,IF(D3099&gt;Calculator!$G$39,IF(H3099-K3099+E3099+L3099+M3099+Calculator!$G$39&gt;Calculator!$G$39,Calculator!$G$39-(H3099+E3099+L3099+M3099-K3099),Calculator!$G$39),D3099),0)))</f>
        <v>0</v>
      </c>
    </row>
    <row r="3100" spans="1:14" ht="15.75" thickBot="1">
      <c r="A3100" s="33" t="str">
        <f ca="1">IF(C3100=Calculator!$H$27,"F",IF(Daily!D3100+Daily!H3100=0,IF(D3099+H3099&gt;0,"L",""),""))</f>
        <v/>
      </c>
      <c r="B3100" s="34">
        <v>3099</v>
      </c>
      <c r="C3100" s="19">
        <f t="shared" ca="1" si="193"/>
        <v>49029</v>
      </c>
      <c r="D3100" s="29">
        <f t="shared" ca="1" si="195"/>
        <v>0</v>
      </c>
      <c r="E3100" s="29">
        <f ca="1">IF(C3100&lt;Calculator!$D$26,0,IF(DAY($C3100)=1,IF(D3100-Calculator!$G$24&gt;0,Calculator!$G$24,D3100),0))</f>
        <v>0</v>
      </c>
      <c r="F3100" s="29">
        <f ca="1">IF(E3100&gt;0,D3100*Calculator!$G$22/12,0)</f>
        <v>0</v>
      </c>
      <c r="G3100" s="29">
        <f ca="1">IF(E3100&gt;0,(IFERROR(-PMT(Calculator!$G$22/12,Calculator!$G$23*12,Calculator!$G$20),0))-F3100,0)</f>
        <v>0</v>
      </c>
      <c r="H3100" s="29">
        <f t="shared" ca="1" si="196"/>
        <v>0</v>
      </c>
      <c r="I3100" s="29">
        <f t="shared" ca="1" si="194"/>
        <v>0</v>
      </c>
      <c r="J3100" s="30">
        <f>Calculator!$G$40</f>
        <v>6.5000000000000002E-2</v>
      </c>
      <c r="K3100" s="29">
        <f ca="1">IF(C3100&gt;=Calculator!$G$27,IF(DAY($C3100)=1,Calculator!$G$34/2,IF(DAY($C3100)=15,Calculator!$G$34/2,0)),0)</f>
        <v>0</v>
      </c>
      <c r="L3100" s="29">
        <f ca="1">IF(DAY($C3100)=28,IF(H3100=0,0,Calculator!$G$35),0)</f>
        <v>0</v>
      </c>
      <c r="M3100" s="29">
        <f ca="1">IF(I3100&gt;0,IF(DAY($C3100)=1,SUM(INDIRECT("I"&amp;(ROW(C3099)-DAY(C3099))):I3099),0),0)</f>
        <v>0</v>
      </c>
      <c r="N3100" s="29">
        <f ca="1">IF(C3100&lt;Calculator!$G$27,0,IF(C3100=Calculator!$G$27,Calculator!$G$39,IF(H3100-K3100&lt;=0,IF(D3100&gt;Calculator!$G$39,IF(H3100-K3100+E3100+L3100+M3100+Calculator!$G$39&gt;Calculator!$G$39,Calculator!$G$39-(H3100+E3100+L3100+M3100-K3100),Calculator!$G$39),D3100),0)))</f>
        <v>0</v>
      </c>
    </row>
    <row r="3101" spans="1:14" ht="15.75" thickBot="1">
      <c r="A3101" s="33" t="str">
        <f ca="1">IF(C3101=Calculator!$H$27,"F",IF(Daily!D3101+Daily!H3101=0,IF(D3100+H3100&gt;0,"L",""),""))</f>
        <v/>
      </c>
      <c r="B3101" s="34">
        <v>3100</v>
      </c>
      <c r="C3101" s="19">
        <f t="shared" ca="1" si="193"/>
        <v>49030</v>
      </c>
      <c r="D3101" s="29">
        <f t="shared" ca="1" si="195"/>
        <v>0</v>
      </c>
      <c r="E3101" s="29">
        <f ca="1">IF(C3101&lt;Calculator!$D$26,0,IF(DAY($C3101)=1,IF(D3101-Calculator!$G$24&gt;0,Calculator!$G$24,D3101),0))</f>
        <v>0</v>
      </c>
      <c r="F3101" s="29">
        <f ca="1">IF(E3101&gt;0,D3101*Calculator!$G$22/12,0)</f>
        <v>0</v>
      </c>
      <c r="G3101" s="29">
        <f ca="1">IF(E3101&gt;0,(IFERROR(-PMT(Calculator!$G$22/12,Calculator!$G$23*12,Calculator!$G$20),0))-F3101,0)</f>
        <v>0</v>
      </c>
      <c r="H3101" s="29">
        <f t="shared" ca="1" si="196"/>
        <v>0</v>
      </c>
      <c r="I3101" s="29">
        <f t="shared" ca="1" si="194"/>
        <v>0</v>
      </c>
      <c r="J3101" s="30">
        <f>Calculator!$G$40</f>
        <v>6.5000000000000002E-2</v>
      </c>
      <c r="K3101" s="29">
        <f ca="1">IF(C3101&gt;=Calculator!$G$27,IF(DAY($C3101)=1,Calculator!$G$34/2,IF(DAY($C3101)=15,Calculator!$G$34/2,0)),0)</f>
        <v>0</v>
      </c>
      <c r="L3101" s="29">
        <f ca="1">IF(DAY($C3101)=28,IF(H3101=0,0,Calculator!$G$35),0)</f>
        <v>0</v>
      </c>
      <c r="M3101" s="29">
        <f ca="1">IF(I3101&gt;0,IF(DAY($C3101)=1,SUM(INDIRECT("I"&amp;(ROW(C3100)-DAY(C3100))):I3100),0),0)</f>
        <v>0</v>
      </c>
      <c r="N3101" s="29">
        <f ca="1">IF(C3101&lt;Calculator!$G$27,0,IF(C3101=Calculator!$G$27,Calculator!$G$39,IF(H3101-K3101&lt;=0,IF(D3101&gt;Calculator!$G$39,IF(H3101-K3101+E3101+L3101+M3101+Calculator!$G$39&gt;Calculator!$G$39,Calculator!$G$39-(H3101+E3101+L3101+M3101-K3101),Calculator!$G$39),D3101),0)))</f>
        <v>0</v>
      </c>
    </row>
    <row r="3102" spans="1:14" ht="15.75" thickBot="1">
      <c r="A3102" s="33" t="str">
        <f ca="1">IF(C3102=Calculator!$H$27,"F",IF(Daily!D3102+Daily!H3102=0,IF(D3101+H3101&gt;0,"L",""),""))</f>
        <v/>
      </c>
      <c r="B3102" s="34">
        <v>3101</v>
      </c>
      <c r="C3102" s="19">
        <f t="shared" ca="1" si="193"/>
        <v>49031</v>
      </c>
      <c r="D3102" s="29">
        <f t="shared" ca="1" si="195"/>
        <v>0</v>
      </c>
      <c r="E3102" s="29">
        <f ca="1">IF(C3102&lt;Calculator!$D$26,0,IF(DAY($C3102)=1,IF(D3102-Calculator!$G$24&gt;0,Calculator!$G$24,D3102),0))</f>
        <v>0</v>
      </c>
      <c r="F3102" s="29">
        <f ca="1">IF(E3102&gt;0,D3102*Calculator!$G$22/12,0)</f>
        <v>0</v>
      </c>
      <c r="G3102" s="29">
        <f ca="1">IF(E3102&gt;0,(IFERROR(-PMT(Calculator!$G$22/12,Calculator!$G$23*12,Calculator!$G$20),0))-F3102,0)</f>
        <v>0</v>
      </c>
      <c r="H3102" s="29">
        <f t="shared" ca="1" si="196"/>
        <v>0</v>
      </c>
      <c r="I3102" s="29">
        <f t="shared" ca="1" si="194"/>
        <v>0</v>
      </c>
      <c r="J3102" s="30">
        <f>Calculator!$G$40</f>
        <v>6.5000000000000002E-2</v>
      </c>
      <c r="K3102" s="29">
        <f ca="1">IF(C3102&gt;=Calculator!$G$27,IF(DAY($C3102)=1,Calculator!$G$34/2,IF(DAY($C3102)=15,Calculator!$G$34/2,0)),0)</f>
        <v>0</v>
      </c>
      <c r="L3102" s="29">
        <f ca="1">IF(DAY($C3102)=28,IF(H3102=0,0,Calculator!$G$35),0)</f>
        <v>0</v>
      </c>
      <c r="M3102" s="29">
        <f ca="1">IF(I3102&gt;0,IF(DAY($C3102)=1,SUM(INDIRECT("I"&amp;(ROW(C3101)-DAY(C3101))):I3101),0),0)</f>
        <v>0</v>
      </c>
      <c r="N3102" s="29">
        <f ca="1">IF(C3102&lt;Calculator!$G$27,0,IF(C3102=Calculator!$G$27,Calculator!$G$39,IF(H3102-K3102&lt;=0,IF(D3102&gt;Calculator!$G$39,IF(H3102-K3102+E3102+L3102+M3102+Calculator!$G$39&gt;Calculator!$G$39,Calculator!$G$39-(H3102+E3102+L3102+M3102-K3102),Calculator!$G$39),D3102),0)))</f>
        <v>0</v>
      </c>
    </row>
    <row r="3103" spans="1:14" ht="15.75" thickBot="1">
      <c r="A3103" s="33" t="str">
        <f ca="1">IF(C3103=Calculator!$H$27,"F",IF(Daily!D3103+Daily!H3103=0,IF(D3102+H3102&gt;0,"L",""),""))</f>
        <v/>
      </c>
      <c r="B3103" s="34">
        <v>3102</v>
      </c>
      <c r="C3103" s="19">
        <f t="shared" ca="1" si="193"/>
        <v>49032</v>
      </c>
      <c r="D3103" s="29">
        <f t="shared" ca="1" si="195"/>
        <v>0</v>
      </c>
      <c r="E3103" s="29">
        <f ca="1">IF(C3103&lt;Calculator!$D$26,0,IF(DAY($C3103)=1,IF(D3103-Calculator!$G$24&gt;0,Calculator!$G$24,D3103),0))</f>
        <v>0</v>
      </c>
      <c r="F3103" s="29">
        <f ca="1">IF(E3103&gt;0,D3103*Calculator!$G$22/12,0)</f>
        <v>0</v>
      </c>
      <c r="G3103" s="29">
        <f ca="1">IF(E3103&gt;0,(IFERROR(-PMT(Calculator!$G$22/12,Calculator!$G$23*12,Calculator!$G$20),0))-F3103,0)</f>
        <v>0</v>
      </c>
      <c r="H3103" s="29">
        <f t="shared" ca="1" si="196"/>
        <v>0</v>
      </c>
      <c r="I3103" s="29">
        <f t="shared" ca="1" si="194"/>
        <v>0</v>
      </c>
      <c r="J3103" s="30">
        <f>Calculator!$G$40</f>
        <v>6.5000000000000002E-2</v>
      </c>
      <c r="K3103" s="29">
        <f ca="1">IF(C3103&gt;=Calculator!$G$27,IF(DAY($C3103)=1,Calculator!$G$34/2,IF(DAY($C3103)=15,Calculator!$G$34/2,0)),0)</f>
        <v>0</v>
      </c>
      <c r="L3103" s="29">
        <f ca="1">IF(DAY($C3103)=28,IF(H3103=0,0,Calculator!$G$35),0)</f>
        <v>0</v>
      </c>
      <c r="M3103" s="29">
        <f ca="1">IF(I3103&gt;0,IF(DAY($C3103)=1,SUM(INDIRECT("I"&amp;(ROW(C3102)-DAY(C3102))):I3102),0),0)</f>
        <v>0</v>
      </c>
      <c r="N3103" s="29">
        <f ca="1">IF(C3103&lt;Calculator!$G$27,0,IF(C3103=Calculator!$G$27,Calculator!$G$39,IF(H3103-K3103&lt;=0,IF(D3103&gt;Calculator!$G$39,IF(H3103-K3103+E3103+L3103+M3103+Calculator!$G$39&gt;Calculator!$G$39,Calculator!$G$39-(H3103+E3103+L3103+M3103-K3103),Calculator!$G$39),D3103),0)))</f>
        <v>0</v>
      </c>
    </row>
    <row r="3104" spans="1:14" ht="15.75" thickBot="1">
      <c r="A3104" s="33" t="str">
        <f ca="1">IF(C3104=Calculator!$H$27,"F",IF(Daily!D3104+Daily!H3104=0,IF(D3103+H3103&gt;0,"L",""),""))</f>
        <v/>
      </c>
      <c r="B3104" s="34">
        <v>3103</v>
      </c>
      <c r="C3104" s="19">
        <f t="shared" ca="1" si="193"/>
        <v>49033</v>
      </c>
      <c r="D3104" s="29">
        <f t="shared" ca="1" si="195"/>
        <v>0</v>
      </c>
      <c r="E3104" s="29">
        <f ca="1">IF(C3104&lt;Calculator!$D$26,0,IF(DAY($C3104)=1,IF(D3104-Calculator!$G$24&gt;0,Calculator!$G$24,D3104),0))</f>
        <v>0</v>
      </c>
      <c r="F3104" s="29">
        <f ca="1">IF(E3104&gt;0,D3104*Calculator!$G$22/12,0)</f>
        <v>0</v>
      </c>
      <c r="G3104" s="29">
        <f ca="1">IF(E3104&gt;0,(IFERROR(-PMT(Calculator!$G$22/12,Calculator!$G$23*12,Calculator!$G$20),0))-F3104,0)</f>
        <v>0</v>
      </c>
      <c r="H3104" s="29">
        <f t="shared" ca="1" si="196"/>
        <v>0</v>
      </c>
      <c r="I3104" s="29">
        <f t="shared" ca="1" si="194"/>
        <v>0</v>
      </c>
      <c r="J3104" s="30">
        <f>Calculator!$G$40</f>
        <v>6.5000000000000002E-2</v>
      </c>
      <c r="K3104" s="29">
        <f ca="1">IF(C3104&gt;=Calculator!$G$27,IF(DAY($C3104)=1,Calculator!$G$34/2,IF(DAY($C3104)=15,Calculator!$G$34/2,0)),0)</f>
        <v>0</v>
      </c>
      <c r="L3104" s="29">
        <f ca="1">IF(DAY($C3104)=28,IF(H3104=0,0,Calculator!$G$35),0)</f>
        <v>0</v>
      </c>
      <c r="M3104" s="29">
        <f ca="1">IF(I3104&gt;0,IF(DAY($C3104)=1,SUM(INDIRECT("I"&amp;(ROW(C3103)-DAY(C3103))):I3103),0),0)</f>
        <v>0</v>
      </c>
      <c r="N3104" s="29">
        <f ca="1">IF(C3104&lt;Calculator!$G$27,0,IF(C3104=Calculator!$G$27,Calculator!$G$39,IF(H3104-K3104&lt;=0,IF(D3104&gt;Calculator!$G$39,IF(H3104-K3104+E3104+L3104+M3104+Calculator!$G$39&gt;Calculator!$G$39,Calculator!$G$39-(H3104+E3104+L3104+M3104-K3104),Calculator!$G$39),D3104),0)))</f>
        <v>0</v>
      </c>
    </row>
    <row r="3105" spans="1:14" ht="15.75" thickBot="1">
      <c r="A3105" s="33" t="str">
        <f ca="1">IF(C3105=Calculator!$H$27,"F",IF(Daily!D3105+Daily!H3105=0,IF(D3104+H3104&gt;0,"L",""),""))</f>
        <v/>
      </c>
      <c r="B3105" s="34">
        <v>3104</v>
      </c>
      <c r="C3105" s="19">
        <f t="shared" ca="1" si="193"/>
        <v>49034</v>
      </c>
      <c r="D3105" s="29">
        <f t="shared" ca="1" si="195"/>
        <v>0</v>
      </c>
      <c r="E3105" s="29">
        <f ca="1">IF(C3105&lt;Calculator!$D$26,0,IF(DAY($C3105)=1,IF(D3105-Calculator!$G$24&gt;0,Calculator!$G$24,D3105),0))</f>
        <v>0</v>
      </c>
      <c r="F3105" s="29">
        <f ca="1">IF(E3105&gt;0,D3105*Calculator!$G$22/12,0)</f>
        <v>0</v>
      </c>
      <c r="G3105" s="29">
        <f ca="1">IF(E3105&gt;0,(IFERROR(-PMT(Calculator!$G$22/12,Calculator!$G$23*12,Calculator!$G$20),0))-F3105,0)</f>
        <v>0</v>
      </c>
      <c r="H3105" s="29">
        <f t="shared" ca="1" si="196"/>
        <v>0</v>
      </c>
      <c r="I3105" s="29">
        <f t="shared" ca="1" si="194"/>
        <v>0</v>
      </c>
      <c r="J3105" s="30">
        <f>Calculator!$G$40</f>
        <v>6.5000000000000002E-2</v>
      </c>
      <c r="K3105" s="29">
        <f ca="1">IF(C3105&gt;=Calculator!$G$27,IF(DAY($C3105)=1,Calculator!$G$34/2,IF(DAY($C3105)=15,Calculator!$G$34/2,0)),0)</f>
        <v>0</v>
      </c>
      <c r="L3105" s="29">
        <f ca="1">IF(DAY($C3105)=28,IF(H3105=0,0,Calculator!$G$35),0)</f>
        <v>0</v>
      </c>
      <c r="M3105" s="29">
        <f ca="1">IF(I3105&gt;0,IF(DAY($C3105)=1,SUM(INDIRECT("I"&amp;(ROW(C3104)-DAY(C3104))):I3104),0),0)</f>
        <v>0</v>
      </c>
      <c r="N3105" s="29">
        <f ca="1">IF(C3105&lt;Calculator!$G$27,0,IF(C3105=Calculator!$G$27,Calculator!$G$39,IF(H3105-K3105&lt;=0,IF(D3105&gt;Calculator!$G$39,IF(H3105-K3105+E3105+L3105+M3105+Calculator!$G$39&gt;Calculator!$G$39,Calculator!$G$39-(H3105+E3105+L3105+M3105-K3105),Calculator!$G$39),D3105),0)))</f>
        <v>0</v>
      </c>
    </row>
    <row r="3106" spans="1:14" ht="15.75" thickBot="1">
      <c r="A3106" s="33" t="str">
        <f ca="1">IF(C3106=Calculator!$H$27,"F",IF(Daily!D3106+Daily!H3106=0,IF(D3105+H3105&gt;0,"L",""),""))</f>
        <v/>
      </c>
      <c r="B3106" s="34">
        <v>3105</v>
      </c>
      <c r="C3106" s="19">
        <f t="shared" ca="1" si="193"/>
        <v>49035</v>
      </c>
      <c r="D3106" s="29">
        <f t="shared" ca="1" si="195"/>
        <v>0</v>
      </c>
      <c r="E3106" s="29">
        <f ca="1">IF(C3106&lt;Calculator!$D$26,0,IF(DAY($C3106)=1,IF(D3106-Calculator!$G$24&gt;0,Calculator!$G$24,D3106),0))</f>
        <v>0</v>
      </c>
      <c r="F3106" s="29">
        <f ca="1">IF(E3106&gt;0,D3106*Calculator!$G$22/12,0)</f>
        <v>0</v>
      </c>
      <c r="G3106" s="29">
        <f ca="1">IF(E3106&gt;0,(IFERROR(-PMT(Calculator!$G$22/12,Calculator!$G$23*12,Calculator!$G$20),0))-F3106,0)</f>
        <v>0</v>
      </c>
      <c r="H3106" s="29">
        <f t="shared" ca="1" si="196"/>
        <v>0</v>
      </c>
      <c r="I3106" s="29">
        <f t="shared" ca="1" si="194"/>
        <v>0</v>
      </c>
      <c r="J3106" s="30">
        <f>Calculator!$G$40</f>
        <v>6.5000000000000002E-2</v>
      </c>
      <c r="K3106" s="29">
        <f ca="1">IF(C3106&gt;=Calculator!$G$27,IF(DAY($C3106)=1,Calculator!$G$34/2,IF(DAY($C3106)=15,Calculator!$G$34/2,0)),0)</f>
        <v>4500</v>
      </c>
      <c r="L3106" s="29">
        <f ca="1">IF(DAY($C3106)=28,IF(H3106=0,0,Calculator!$G$35),0)</f>
        <v>0</v>
      </c>
      <c r="M3106" s="29">
        <f ca="1">IF(I3106&gt;0,IF(DAY($C3106)=1,SUM(INDIRECT("I"&amp;(ROW(C3105)-DAY(C3105))):I3105),0),0)</f>
        <v>0</v>
      </c>
      <c r="N3106" s="29">
        <f ca="1">IF(C3106&lt;Calculator!$G$27,0,IF(C3106=Calculator!$G$27,Calculator!$G$39,IF(H3106-K3106&lt;=0,IF(D3106&gt;Calculator!$G$39,IF(H3106-K3106+E3106+L3106+M3106+Calculator!$G$39&gt;Calculator!$G$39,Calculator!$G$39-(H3106+E3106+L3106+M3106-K3106),Calculator!$G$39),D3106),0)))</f>
        <v>0</v>
      </c>
    </row>
    <row r="3107" spans="1:14" ht="15.75" thickBot="1">
      <c r="A3107" s="33" t="str">
        <f ca="1">IF(C3107=Calculator!$H$27,"F",IF(Daily!D3107+Daily!H3107=0,IF(D3106+H3106&gt;0,"L",""),""))</f>
        <v/>
      </c>
      <c r="B3107" s="34">
        <v>3106</v>
      </c>
      <c r="C3107" s="19">
        <f t="shared" ca="1" si="193"/>
        <v>49036</v>
      </c>
      <c r="D3107" s="29">
        <f t="shared" ca="1" si="195"/>
        <v>0</v>
      </c>
      <c r="E3107" s="29">
        <f ca="1">IF(C3107&lt;Calculator!$D$26,0,IF(DAY($C3107)=1,IF(D3107-Calculator!$G$24&gt;0,Calculator!$G$24,D3107),0))</f>
        <v>0</v>
      </c>
      <c r="F3107" s="29">
        <f ca="1">IF(E3107&gt;0,D3107*Calculator!$G$22/12,0)</f>
        <v>0</v>
      </c>
      <c r="G3107" s="29">
        <f ca="1">IF(E3107&gt;0,(IFERROR(-PMT(Calculator!$G$22/12,Calculator!$G$23*12,Calculator!$G$20),0))-F3107,0)</f>
        <v>0</v>
      </c>
      <c r="H3107" s="29">
        <f t="shared" ca="1" si="196"/>
        <v>0</v>
      </c>
      <c r="I3107" s="29">
        <f t="shared" ca="1" si="194"/>
        <v>0</v>
      </c>
      <c r="J3107" s="30">
        <f>Calculator!$G$40</f>
        <v>6.5000000000000002E-2</v>
      </c>
      <c r="K3107" s="29">
        <f ca="1">IF(C3107&gt;=Calculator!$G$27,IF(DAY($C3107)=1,Calculator!$G$34/2,IF(DAY($C3107)=15,Calculator!$G$34/2,0)),0)</f>
        <v>0</v>
      </c>
      <c r="L3107" s="29">
        <f ca="1">IF(DAY($C3107)=28,IF(H3107=0,0,Calculator!$G$35),0)</f>
        <v>0</v>
      </c>
      <c r="M3107" s="29">
        <f ca="1">IF(I3107&gt;0,IF(DAY($C3107)=1,SUM(INDIRECT("I"&amp;(ROW(C3106)-DAY(C3106))):I3106),0),0)</f>
        <v>0</v>
      </c>
      <c r="N3107" s="29">
        <f ca="1">IF(C3107&lt;Calculator!$G$27,0,IF(C3107=Calculator!$G$27,Calculator!$G$39,IF(H3107-K3107&lt;=0,IF(D3107&gt;Calculator!$G$39,IF(H3107-K3107+E3107+L3107+M3107+Calculator!$G$39&gt;Calculator!$G$39,Calculator!$G$39-(H3107+E3107+L3107+M3107-K3107),Calculator!$G$39),D3107),0)))</f>
        <v>0</v>
      </c>
    </row>
    <row r="3108" spans="1:14" ht="15.75" thickBot="1">
      <c r="A3108" s="33" t="str">
        <f ca="1">IF(C3108=Calculator!$H$27,"F",IF(Daily!D3108+Daily!H3108=0,IF(D3107+H3107&gt;0,"L",""),""))</f>
        <v/>
      </c>
      <c r="B3108" s="34">
        <v>3107</v>
      </c>
      <c r="C3108" s="19">
        <f t="shared" ca="1" si="193"/>
        <v>49037</v>
      </c>
      <c r="D3108" s="29">
        <f t="shared" ca="1" si="195"/>
        <v>0</v>
      </c>
      <c r="E3108" s="29">
        <f ca="1">IF(C3108&lt;Calculator!$D$26,0,IF(DAY($C3108)=1,IF(D3108-Calculator!$G$24&gt;0,Calculator!$G$24,D3108),0))</f>
        <v>0</v>
      </c>
      <c r="F3108" s="29">
        <f ca="1">IF(E3108&gt;0,D3108*Calculator!$G$22/12,0)</f>
        <v>0</v>
      </c>
      <c r="G3108" s="29">
        <f ca="1">IF(E3108&gt;0,(IFERROR(-PMT(Calculator!$G$22/12,Calculator!$G$23*12,Calculator!$G$20),0))-F3108,0)</f>
        <v>0</v>
      </c>
      <c r="H3108" s="29">
        <f t="shared" ca="1" si="196"/>
        <v>0</v>
      </c>
      <c r="I3108" s="29">
        <f t="shared" ca="1" si="194"/>
        <v>0</v>
      </c>
      <c r="J3108" s="30">
        <f>Calculator!$G$40</f>
        <v>6.5000000000000002E-2</v>
      </c>
      <c r="K3108" s="29">
        <f ca="1">IF(C3108&gt;=Calculator!$G$27,IF(DAY($C3108)=1,Calculator!$G$34/2,IF(DAY($C3108)=15,Calculator!$G$34/2,0)),0)</f>
        <v>0</v>
      </c>
      <c r="L3108" s="29">
        <f ca="1">IF(DAY($C3108)=28,IF(H3108=0,0,Calculator!$G$35),0)</f>
        <v>0</v>
      </c>
      <c r="M3108" s="29">
        <f ca="1">IF(I3108&gt;0,IF(DAY($C3108)=1,SUM(INDIRECT("I"&amp;(ROW(C3107)-DAY(C3107))):I3107),0),0)</f>
        <v>0</v>
      </c>
      <c r="N3108" s="29">
        <f ca="1">IF(C3108&lt;Calculator!$G$27,0,IF(C3108=Calculator!$G$27,Calculator!$G$39,IF(H3108-K3108&lt;=0,IF(D3108&gt;Calculator!$G$39,IF(H3108-K3108+E3108+L3108+M3108+Calculator!$G$39&gt;Calculator!$G$39,Calculator!$G$39-(H3108+E3108+L3108+M3108-K3108),Calculator!$G$39),D3108),0)))</f>
        <v>0</v>
      </c>
    </row>
    <row r="3109" spans="1:14" ht="15.75" thickBot="1">
      <c r="A3109" s="33" t="str">
        <f ca="1">IF(C3109=Calculator!$H$27,"F",IF(Daily!D3109+Daily!H3109=0,IF(D3108+H3108&gt;0,"L",""),""))</f>
        <v/>
      </c>
      <c r="B3109" s="34">
        <v>3108</v>
      </c>
      <c r="C3109" s="19">
        <f t="shared" ca="1" si="193"/>
        <v>49038</v>
      </c>
      <c r="D3109" s="29">
        <f t="shared" ca="1" si="195"/>
        <v>0</v>
      </c>
      <c r="E3109" s="29">
        <f ca="1">IF(C3109&lt;Calculator!$D$26,0,IF(DAY($C3109)=1,IF(D3109-Calculator!$G$24&gt;0,Calculator!$G$24,D3109),0))</f>
        <v>0</v>
      </c>
      <c r="F3109" s="29">
        <f ca="1">IF(E3109&gt;0,D3109*Calculator!$G$22/12,0)</f>
        <v>0</v>
      </c>
      <c r="G3109" s="29">
        <f ca="1">IF(E3109&gt;0,(IFERROR(-PMT(Calculator!$G$22/12,Calculator!$G$23*12,Calculator!$G$20),0))-F3109,0)</f>
        <v>0</v>
      </c>
      <c r="H3109" s="29">
        <f t="shared" ca="1" si="196"/>
        <v>0</v>
      </c>
      <c r="I3109" s="29">
        <f t="shared" ca="1" si="194"/>
        <v>0</v>
      </c>
      <c r="J3109" s="30">
        <f>Calculator!$G$40</f>
        <v>6.5000000000000002E-2</v>
      </c>
      <c r="K3109" s="29">
        <f ca="1">IF(C3109&gt;=Calculator!$G$27,IF(DAY($C3109)=1,Calculator!$G$34/2,IF(DAY($C3109)=15,Calculator!$G$34/2,0)),0)</f>
        <v>0</v>
      </c>
      <c r="L3109" s="29">
        <f ca="1">IF(DAY($C3109)=28,IF(H3109=0,0,Calculator!$G$35),0)</f>
        <v>0</v>
      </c>
      <c r="M3109" s="29">
        <f ca="1">IF(I3109&gt;0,IF(DAY($C3109)=1,SUM(INDIRECT("I"&amp;(ROW(C3108)-DAY(C3108))):I3108),0),0)</f>
        <v>0</v>
      </c>
      <c r="N3109" s="29">
        <f ca="1">IF(C3109&lt;Calculator!$G$27,0,IF(C3109=Calculator!$G$27,Calculator!$G$39,IF(H3109-K3109&lt;=0,IF(D3109&gt;Calculator!$G$39,IF(H3109-K3109+E3109+L3109+M3109+Calculator!$G$39&gt;Calculator!$G$39,Calculator!$G$39-(H3109+E3109+L3109+M3109-K3109),Calculator!$G$39),D3109),0)))</f>
        <v>0</v>
      </c>
    </row>
    <row r="3110" spans="1:14" ht="15.75" thickBot="1">
      <c r="A3110" s="33" t="str">
        <f ca="1">IF(C3110=Calculator!$H$27,"F",IF(Daily!D3110+Daily!H3110=0,IF(D3109+H3109&gt;0,"L",""),""))</f>
        <v/>
      </c>
      <c r="B3110" s="34">
        <v>3109</v>
      </c>
      <c r="C3110" s="19">
        <f t="shared" ca="1" si="193"/>
        <v>49039</v>
      </c>
      <c r="D3110" s="29">
        <f t="shared" ca="1" si="195"/>
        <v>0</v>
      </c>
      <c r="E3110" s="29">
        <f ca="1">IF(C3110&lt;Calculator!$D$26,0,IF(DAY($C3110)=1,IF(D3110-Calculator!$G$24&gt;0,Calculator!$G$24,D3110),0))</f>
        <v>0</v>
      </c>
      <c r="F3110" s="29">
        <f ca="1">IF(E3110&gt;0,D3110*Calculator!$G$22/12,0)</f>
        <v>0</v>
      </c>
      <c r="G3110" s="29">
        <f ca="1">IF(E3110&gt;0,(IFERROR(-PMT(Calculator!$G$22/12,Calculator!$G$23*12,Calculator!$G$20),0))-F3110,0)</f>
        <v>0</v>
      </c>
      <c r="H3110" s="29">
        <f t="shared" ca="1" si="196"/>
        <v>0</v>
      </c>
      <c r="I3110" s="29">
        <f t="shared" ca="1" si="194"/>
        <v>0</v>
      </c>
      <c r="J3110" s="30">
        <f>Calculator!$G$40</f>
        <v>6.5000000000000002E-2</v>
      </c>
      <c r="K3110" s="29">
        <f ca="1">IF(C3110&gt;=Calculator!$G$27,IF(DAY($C3110)=1,Calculator!$G$34/2,IF(DAY($C3110)=15,Calculator!$G$34/2,0)),0)</f>
        <v>0</v>
      </c>
      <c r="L3110" s="29">
        <f ca="1">IF(DAY($C3110)=28,IF(H3110=0,0,Calculator!$G$35),0)</f>
        <v>0</v>
      </c>
      <c r="M3110" s="29">
        <f ca="1">IF(I3110&gt;0,IF(DAY($C3110)=1,SUM(INDIRECT("I"&amp;(ROW(C3109)-DAY(C3109))):I3109),0),0)</f>
        <v>0</v>
      </c>
      <c r="N3110" s="29">
        <f ca="1">IF(C3110&lt;Calculator!$G$27,0,IF(C3110=Calculator!$G$27,Calculator!$G$39,IF(H3110-K3110&lt;=0,IF(D3110&gt;Calculator!$G$39,IF(H3110-K3110+E3110+L3110+M3110+Calculator!$G$39&gt;Calculator!$G$39,Calculator!$G$39-(H3110+E3110+L3110+M3110-K3110),Calculator!$G$39),D3110),0)))</f>
        <v>0</v>
      </c>
    </row>
    <row r="3111" spans="1:14" ht="15.75" thickBot="1">
      <c r="A3111" s="33" t="str">
        <f ca="1">IF(C3111=Calculator!$H$27,"F",IF(Daily!D3111+Daily!H3111=0,IF(D3110+H3110&gt;0,"L",""),""))</f>
        <v/>
      </c>
      <c r="B3111" s="34">
        <v>3110</v>
      </c>
      <c r="C3111" s="19">
        <f t="shared" ca="1" si="193"/>
        <v>49040</v>
      </c>
      <c r="D3111" s="29">
        <f t="shared" ca="1" si="195"/>
        <v>0</v>
      </c>
      <c r="E3111" s="29">
        <f ca="1">IF(C3111&lt;Calculator!$D$26,0,IF(DAY($C3111)=1,IF(D3111-Calculator!$G$24&gt;0,Calculator!$G$24,D3111),0))</f>
        <v>0</v>
      </c>
      <c r="F3111" s="29">
        <f ca="1">IF(E3111&gt;0,D3111*Calculator!$G$22/12,0)</f>
        <v>0</v>
      </c>
      <c r="G3111" s="29">
        <f ca="1">IF(E3111&gt;0,(IFERROR(-PMT(Calculator!$G$22/12,Calculator!$G$23*12,Calculator!$G$20),0))-F3111,0)</f>
        <v>0</v>
      </c>
      <c r="H3111" s="29">
        <f t="shared" ca="1" si="196"/>
        <v>0</v>
      </c>
      <c r="I3111" s="29">
        <f t="shared" ca="1" si="194"/>
        <v>0</v>
      </c>
      <c r="J3111" s="30">
        <f>Calculator!$G$40</f>
        <v>6.5000000000000002E-2</v>
      </c>
      <c r="K3111" s="29">
        <f ca="1">IF(C3111&gt;=Calculator!$G$27,IF(DAY($C3111)=1,Calculator!$G$34/2,IF(DAY($C3111)=15,Calculator!$G$34/2,0)),0)</f>
        <v>0</v>
      </c>
      <c r="L3111" s="29">
        <f ca="1">IF(DAY($C3111)=28,IF(H3111=0,0,Calculator!$G$35),0)</f>
        <v>0</v>
      </c>
      <c r="M3111" s="29">
        <f ca="1">IF(I3111&gt;0,IF(DAY($C3111)=1,SUM(INDIRECT("I"&amp;(ROW(C3110)-DAY(C3110))):I3110),0),0)</f>
        <v>0</v>
      </c>
      <c r="N3111" s="29">
        <f ca="1">IF(C3111&lt;Calculator!$G$27,0,IF(C3111=Calculator!$G$27,Calculator!$G$39,IF(H3111-K3111&lt;=0,IF(D3111&gt;Calculator!$G$39,IF(H3111-K3111+E3111+L3111+M3111+Calculator!$G$39&gt;Calculator!$G$39,Calculator!$G$39-(H3111+E3111+L3111+M3111-K3111),Calculator!$G$39),D3111),0)))</f>
        <v>0</v>
      </c>
    </row>
    <row r="3112" spans="1:14" ht="15.75" thickBot="1">
      <c r="A3112" s="33" t="str">
        <f ca="1">IF(C3112=Calculator!$H$27,"F",IF(Daily!D3112+Daily!H3112=0,IF(D3111+H3111&gt;0,"L",""),""))</f>
        <v/>
      </c>
      <c r="B3112" s="34">
        <v>3111</v>
      </c>
      <c r="C3112" s="19">
        <f t="shared" ca="1" si="193"/>
        <v>49041</v>
      </c>
      <c r="D3112" s="29">
        <f t="shared" ca="1" si="195"/>
        <v>0</v>
      </c>
      <c r="E3112" s="29">
        <f ca="1">IF(C3112&lt;Calculator!$D$26,0,IF(DAY($C3112)=1,IF(D3112-Calculator!$G$24&gt;0,Calculator!$G$24,D3112),0))</f>
        <v>0</v>
      </c>
      <c r="F3112" s="29">
        <f ca="1">IF(E3112&gt;0,D3112*Calculator!$G$22/12,0)</f>
        <v>0</v>
      </c>
      <c r="G3112" s="29">
        <f ca="1">IF(E3112&gt;0,(IFERROR(-PMT(Calculator!$G$22/12,Calculator!$G$23*12,Calculator!$G$20),0))-F3112,0)</f>
        <v>0</v>
      </c>
      <c r="H3112" s="29">
        <f t="shared" ca="1" si="196"/>
        <v>0</v>
      </c>
      <c r="I3112" s="29">
        <f t="shared" ca="1" si="194"/>
        <v>0</v>
      </c>
      <c r="J3112" s="30">
        <f>Calculator!$G$40</f>
        <v>6.5000000000000002E-2</v>
      </c>
      <c r="K3112" s="29">
        <f ca="1">IF(C3112&gt;=Calculator!$G$27,IF(DAY($C3112)=1,Calculator!$G$34/2,IF(DAY($C3112)=15,Calculator!$G$34/2,0)),0)</f>
        <v>0</v>
      </c>
      <c r="L3112" s="29">
        <f ca="1">IF(DAY($C3112)=28,IF(H3112=0,0,Calculator!$G$35),0)</f>
        <v>0</v>
      </c>
      <c r="M3112" s="29">
        <f ca="1">IF(I3112&gt;0,IF(DAY($C3112)=1,SUM(INDIRECT("I"&amp;(ROW(C3111)-DAY(C3111))):I3111),0),0)</f>
        <v>0</v>
      </c>
      <c r="N3112" s="29">
        <f ca="1">IF(C3112&lt;Calculator!$G$27,0,IF(C3112=Calculator!$G$27,Calculator!$G$39,IF(H3112-K3112&lt;=0,IF(D3112&gt;Calculator!$G$39,IF(H3112-K3112+E3112+L3112+M3112+Calculator!$G$39&gt;Calculator!$G$39,Calculator!$G$39-(H3112+E3112+L3112+M3112-K3112),Calculator!$G$39),D3112),0)))</f>
        <v>0</v>
      </c>
    </row>
    <row r="3113" spans="1:14" ht="15.75" thickBot="1">
      <c r="A3113" s="33" t="str">
        <f ca="1">IF(C3113=Calculator!$H$27,"F",IF(Daily!D3113+Daily!H3113=0,IF(D3112+H3112&gt;0,"L",""),""))</f>
        <v/>
      </c>
      <c r="B3113" s="34">
        <v>3112</v>
      </c>
      <c r="C3113" s="19">
        <f t="shared" ca="1" si="193"/>
        <v>49042</v>
      </c>
      <c r="D3113" s="29">
        <f t="shared" ca="1" si="195"/>
        <v>0</v>
      </c>
      <c r="E3113" s="29">
        <f ca="1">IF(C3113&lt;Calculator!$D$26,0,IF(DAY($C3113)=1,IF(D3113-Calculator!$G$24&gt;0,Calculator!$G$24,D3113),0))</f>
        <v>0</v>
      </c>
      <c r="F3113" s="29">
        <f ca="1">IF(E3113&gt;0,D3113*Calculator!$G$22/12,0)</f>
        <v>0</v>
      </c>
      <c r="G3113" s="29">
        <f ca="1">IF(E3113&gt;0,(IFERROR(-PMT(Calculator!$G$22/12,Calculator!$G$23*12,Calculator!$G$20),0))-F3113,0)</f>
        <v>0</v>
      </c>
      <c r="H3113" s="29">
        <f t="shared" ca="1" si="196"/>
        <v>0</v>
      </c>
      <c r="I3113" s="29">
        <f t="shared" ca="1" si="194"/>
        <v>0</v>
      </c>
      <c r="J3113" s="30">
        <f>Calculator!$G$40</f>
        <v>6.5000000000000002E-2</v>
      </c>
      <c r="K3113" s="29">
        <f ca="1">IF(C3113&gt;=Calculator!$G$27,IF(DAY($C3113)=1,Calculator!$G$34/2,IF(DAY($C3113)=15,Calculator!$G$34/2,0)),0)</f>
        <v>0</v>
      </c>
      <c r="L3113" s="29">
        <f ca="1">IF(DAY($C3113)=28,IF(H3113=0,0,Calculator!$G$35),0)</f>
        <v>0</v>
      </c>
      <c r="M3113" s="29">
        <f ca="1">IF(I3113&gt;0,IF(DAY($C3113)=1,SUM(INDIRECT("I"&amp;(ROW(C3112)-DAY(C3112))):I3112),0),0)</f>
        <v>0</v>
      </c>
      <c r="N3113" s="29">
        <f ca="1">IF(C3113&lt;Calculator!$G$27,0,IF(C3113=Calculator!$G$27,Calculator!$G$39,IF(H3113-K3113&lt;=0,IF(D3113&gt;Calculator!$G$39,IF(H3113-K3113+E3113+L3113+M3113+Calculator!$G$39&gt;Calculator!$G$39,Calculator!$G$39-(H3113+E3113+L3113+M3113-K3113),Calculator!$G$39),D3113),0)))</f>
        <v>0</v>
      </c>
    </row>
    <row r="3114" spans="1:14" ht="15.75" thickBot="1">
      <c r="A3114" s="33" t="str">
        <f ca="1">IF(C3114=Calculator!$H$27,"F",IF(Daily!D3114+Daily!H3114=0,IF(D3113+H3113&gt;0,"L",""),""))</f>
        <v/>
      </c>
      <c r="B3114" s="34">
        <v>3113</v>
      </c>
      <c r="C3114" s="19">
        <f t="shared" ca="1" si="193"/>
        <v>49043</v>
      </c>
      <c r="D3114" s="29">
        <f t="shared" ca="1" si="195"/>
        <v>0</v>
      </c>
      <c r="E3114" s="29">
        <f ca="1">IF(C3114&lt;Calculator!$D$26,0,IF(DAY($C3114)=1,IF(D3114-Calculator!$G$24&gt;0,Calculator!$G$24,D3114),0))</f>
        <v>0</v>
      </c>
      <c r="F3114" s="29">
        <f ca="1">IF(E3114&gt;0,D3114*Calculator!$G$22/12,0)</f>
        <v>0</v>
      </c>
      <c r="G3114" s="29">
        <f ca="1">IF(E3114&gt;0,(IFERROR(-PMT(Calculator!$G$22/12,Calculator!$G$23*12,Calculator!$G$20),0))-F3114,0)</f>
        <v>0</v>
      </c>
      <c r="H3114" s="29">
        <f t="shared" ca="1" si="196"/>
        <v>0</v>
      </c>
      <c r="I3114" s="29">
        <f t="shared" ca="1" si="194"/>
        <v>0</v>
      </c>
      <c r="J3114" s="30">
        <f>Calculator!$G$40</f>
        <v>6.5000000000000002E-2</v>
      </c>
      <c r="K3114" s="29">
        <f ca="1">IF(C3114&gt;=Calculator!$G$27,IF(DAY($C3114)=1,Calculator!$G$34/2,IF(DAY($C3114)=15,Calculator!$G$34/2,0)),0)</f>
        <v>0</v>
      </c>
      <c r="L3114" s="29">
        <f ca="1">IF(DAY($C3114)=28,IF(H3114=0,0,Calculator!$G$35),0)</f>
        <v>0</v>
      </c>
      <c r="M3114" s="29">
        <f ca="1">IF(I3114&gt;0,IF(DAY($C3114)=1,SUM(INDIRECT("I"&amp;(ROW(C3113)-DAY(C3113))):I3113),0),0)</f>
        <v>0</v>
      </c>
      <c r="N3114" s="29">
        <f ca="1">IF(C3114&lt;Calculator!$G$27,0,IF(C3114=Calculator!$G$27,Calculator!$G$39,IF(H3114-K3114&lt;=0,IF(D3114&gt;Calculator!$G$39,IF(H3114-K3114+E3114+L3114+M3114+Calculator!$G$39&gt;Calculator!$G$39,Calculator!$G$39-(H3114+E3114+L3114+M3114-K3114),Calculator!$G$39),D3114),0)))</f>
        <v>0</v>
      </c>
    </row>
    <row r="3115" spans="1:14" ht="15.75" thickBot="1">
      <c r="A3115" s="33" t="str">
        <f ca="1">IF(C3115=Calculator!$H$27,"F",IF(Daily!D3115+Daily!H3115=0,IF(D3114+H3114&gt;0,"L",""),""))</f>
        <v/>
      </c>
      <c r="B3115" s="34">
        <v>3114</v>
      </c>
      <c r="C3115" s="19">
        <f t="shared" ca="1" si="193"/>
        <v>49044</v>
      </c>
      <c r="D3115" s="29">
        <f t="shared" ca="1" si="195"/>
        <v>0</v>
      </c>
      <c r="E3115" s="29">
        <f ca="1">IF(C3115&lt;Calculator!$D$26,0,IF(DAY($C3115)=1,IF(D3115-Calculator!$G$24&gt;0,Calculator!$G$24,D3115),0))</f>
        <v>0</v>
      </c>
      <c r="F3115" s="29">
        <f ca="1">IF(E3115&gt;0,D3115*Calculator!$G$22/12,0)</f>
        <v>0</v>
      </c>
      <c r="G3115" s="29">
        <f ca="1">IF(E3115&gt;0,(IFERROR(-PMT(Calculator!$G$22/12,Calculator!$G$23*12,Calculator!$G$20),0))-F3115,0)</f>
        <v>0</v>
      </c>
      <c r="H3115" s="29">
        <f t="shared" ca="1" si="196"/>
        <v>0</v>
      </c>
      <c r="I3115" s="29">
        <f t="shared" ca="1" si="194"/>
        <v>0</v>
      </c>
      <c r="J3115" s="30">
        <f>Calculator!$G$40</f>
        <v>6.5000000000000002E-2</v>
      </c>
      <c r="K3115" s="29">
        <f ca="1">IF(C3115&gt;=Calculator!$G$27,IF(DAY($C3115)=1,Calculator!$G$34/2,IF(DAY($C3115)=15,Calculator!$G$34/2,0)),0)</f>
        <v>0</v>
      </c>
      <c r="L3115" s="29">
        <f ca="1">IF(DAY($C3115)=28,IF(H3115=0,0,Calculator!$G$35),0)</f>
        <v>0</v>
      </c>
      <c r="M3115" s="29">
        <f ca="1">IF(I3115&gt;0,IF(DAY($C3115)=1,SUM(INDIRECT("I"&amp;(ROW(C3114)-DAY(C3114))):I3114),0),0)</f>
        <v>0</v>
      </c>
      <c r="N3115" s="29">
        <f ca="1">IF(C3115&lt;Calculator!$G$27,0,IF(C3115=Calculator!$G$27,Calculator!$G$39,IF(H3115-K3115&lt;=0,IF(D3115&gt;Calculator!$G$39,IF(H3115-K3115+E3115+L3115+M3115+Calculator!$G$39&gt;Calculator!$G$39,Calculator!$G$39-(H3115+E3115+L3115+M3115-K3115),Calculator!$G$39),D3115),0)))</f>
        <v>0</v>
      </c>
    </row>
    <row r="3116" spans="1:14" ht="15.75" thickBot="1">
      <c r="A3116" s="33" t="str">
        <f ca="1">IF(C3116=Calculator!$H$27,"F",IF(Daily!D3116+Daily!H3116=0,IF(D3115+H3115&gt;0,"L",""),""))</f>
        <v/>
      </c>
      <c r="B3116" s="34">
        <v>3115</v>
      </c>
      <c r="C3116" s="19">
        <f t="shared" ca="1" si="193"/>
        <v>49045</v>
      </c>
      <c r="D3116" s="29">
        <f t="shared" ca="1" si="195"/>
        <v>0</v>
      </c>
      <c r="E3116" s="29">
        <f ca="1">IF(C3116&lt;Calculator!$D$26,0,IF(DAY($C3116)=1,IF(D3116-Calculator!$G$24&gt;0,Calculator!$G$24,D3116),0))</f>
        <v>0</v>
      </c>
      <c r="F3116" s="29">
        <f ca="1">IF(E3116&gt;0,D3116*Calculator!$G$22/12,0)</f>
        <v>0</v>
      </c>
      <c r="G3116" s="29">
        <f ca="1">IF(E3116&gt;0,(IFERROR(-PMT(Calculator!$G$22/12,Calculator!$G$23*12,Calculator!$G$20),0))-F3116,0)</f>
        <v>0</v>
      </c>
      <c r="H3116" s="29">
        <f t="shared" ca="1" si="196"/>
        <v>0</v>
      </c>
      <c r="I3116" s="29">
        <f t="shared" ca="1" si="194"/>
        <v>0</v>
      </c>
      <c r="J3116" s="30">
        <f>Calculator!$G$40</f>
        <v>6.5000000000000002E-2</v>
      </c>
      <c r="K3116" s="29">
        <f ca="1">IF(C3116&gt;=Calculator!$G$27,IF(DAY($C3116)=1,Calculator!$G$34/2,IF(DAY($C3116)=15,Calculator!$G$34/2,0)),0)</f>
        <v>0</v>
      </c>
      <c r="L3116" s="29">
        <f ca="1">IF(DAY($C3116)=28,IF(H3116=0,0,Calculator!$G$35),0)</f>
        <v>0</v>
      </c>
      <c r="M3116" s="29">
        <f ca="1">IF(I3116&gt;0,IF(DAY($C3116)=1,SUM(INDIRECT("I"&amp;(ROW(C3115)-DAY(C3115))):I3115),0),0)</f>
        <v>0</v>
      </c>
      <c r="N3116" s="29">
        <f ca="1">IF(C3116&lt;Calculator!$G$27,0,IF(C3116=Calculator!$G$27,Calculator!$G$39,IF(H3116-K3116&lt;=0,IF(D3116&gt;Calculator!$G$39,IF(H3116-K3116+E3116+L3116+M3116+Calculator!$G$39&gt;Calculator!$G$39,Calculator!$G$39-(H3116+E3116+L3116+M3116-K3116),Calculator!$G$39),D3116),0)))</f>
        <v>0</v>
      </c>
    </row>
    <row r="3117" spans="1:14" ht="15.75" thickBot="1">
      <c r="A3117" s="33" t="str">
        <f ca="1">IF(C3117=Calculator!$H$27,"F",IF(Daily!D3117+Daily!H3117=0,IF(D3116+H3116&gt;0,"L",""),""))</f>
        <v/>
      </c>
      <c r="B3117" s="34">
        <v>3116</v>
      </c>
      <c r="C3117" s="19">
        <f t="shared" ca="1" si="193"/>
        <v>49046</v>
      </c>
      <c r="D3117" s="29">
        <f t="shared" ca="1" si="195"/>
        <v>0</v>
      </c>
      <c r="E3117" s="29">
        <f ca="1">IF(C3117&lt;Calculator!$D$26,0,IF(DAY($C3117)=1,IF(D3117-Calculator!$G$24&gt;0,Calculator!$G$24,D3117),0))</f>
        <v>0</v>
      </c>
      <c r="F3117" s="29">
        <f ca="1">IF(E3117&gt;0,D3117*Calculator!$G$22/12,0)</f>
        <v>0</v>
      </c>
      <c r="G3117" s="29">
        <f ca="1">IF(E3117&gt;0,(IFERROR(-PMT(Calculator!$G$22/12,Calculator!$G$23*12,Calculator!$G$20),0))-F3117,0)</f>
        <v>0</v>
      </c>
      <c r="H3117" s="29">
        <f t="shared" ca="1" si="196"/>
        <v>0</v>
      </c>
      <c r="I3117" s="29">
        <f t="shared" ca="1" si="194"/>
        <v>0</v>
      </c>
      <c r="J3117" s="30">
        <f>Calculator!$G$40</f>
        <v>6.5000000000000002E-2</v>
      </c>
      <c r="K3117" s="29">
        <f ca="1">IF(C3117&gt;=Calculator!$G$27,IF(DAY($C3117)=1,Calculator!$G$34/2,IF(DAY($C3117)=15,Calculator!$G$34/2,0)),0)</f>
        <v>0</v>
      </c>
      <c r="L3117" s="29">
        <f ca="1">IF(DAY($C3117)=28,IF(H3117=0,0,Calculator!$G$35),0)</f>
        <v>0</v>
      </c>
      <c r="M3117" s="29">
        <f ca="1">IF(I3117&gt;0,IF(DAY($C3117)=1,SUM(INDIRECT("I"&amp;(ROW(C3116)-DAY(C3116))):I3116),0),0)</f>
        <v>0</v>
      </c>
      <c r="N3117" s="29">
        <f ca="1">IF(C3117&lt;Calculator!$G$27,0,IF(C3117=Calculator!$G$27,Calculator!$G$39,IF(H3117-K3117&lt;=0,IF(D3117&gt;Calculator!$G$39,IF(H3117-K3117+E3117+L3117+M3117+Calculator!$G$39&gt;Calculator!$G$39,Calculator!$G$39-(H3117+E3117+L3117+M3117-K3117),Calculator!$G$39),D3117),0)))</f>
        <v>0</v>
      </c>
    </row>
    <row r="3118" spans="1:14" ht="15.75" thickBot="1">
      <c r="A3118" s="33" t="str">
        <f ca="1">IF(C3118=Calculator!$H$27,"F",IF(Daily!D3118+Daily!H3118=0,IF(D3117+H3117&gt;0,"L",""),""))</f>
        <v/>
      </c>
      <c r="B3118" s="34">
        <v>3117</v>
      </c>
      <c r="C3118" s="19">
        <f t="shared" ca="1" si="193"/>
        <v>49047</v>
      </c>
      <c r="D3118" s="29">
        <f t="shared" ca="1" si="195"/>
        <v>0</v>
      </c>
      <c r="E3118" s="29">
        <f ca="1">IF(C3118&lt;Calculator!$D$26,0,IF(DAY($C3118)=1,IF(D3118-Calculator!$G$24&gt;0,Calculator!$G$24,D3118),0))</f>
        <v>0</v>
      </c>
      <c r="F3118" s="29">
        <f ca="1">IF(E3118&gt;0,D3118*Calculator!$G$22/12,0)</f>
        <v>0</v>
      </c>
      <c r="G3118" s="29">
        <f ca="1">IF(E3118&gt;0,(IFERROR(-PMT(Calculator!$G$22/12,Calculator!$G$23*12,Calculator!$G$20),0))-F3118,0)</f>
        <v>0</v>
      </c>
      <c r="H3118" s="29">
        <f t="shared" ca="1" si="196"/>
        <v>0</v>
      </c>
      <c r="I3118" s="29">
        <f t="shared" ca="1" si="194"/>
        <v>0</v>
      </c>
      <c r="J3118" s="30">
        <f>Calculator!$G$40</f>
        <v>6.5000000000000002E-2</v>
      </c>
      <c r="K3118" s="29">
        <f ca="1">IF(C3118&gt;=Calculator!$G$27,IF(DAY($C3118)=1,Calculator!$G$34/2,IF(DAY($C3118)=15,Calculator!$G$34/2,0)),0)</f>
        <v>0</v>
      </c>
      <c r="L3118" s="29">
        <f ca="1">IF(DAY($C3118)=28,IF(H3118=0,0,Calculator!$G$35),0)</f>
        <v>0</v>
      </c>
      <c r="M3118" s="29">
        <f ca="1">IF(I3118&gt;0,IF(DAY($C3118)=1,SUM(INDIRECT("I"&amp;(ROW(C3117)-DAY(C3117))):I3117),0),0)</f>
        <v>0</v>
      </c>
      <c r="N3118" s="29">
        <f ca="1">IF(C3118&lt;Calculator!$G$27,0,IF(C3118=Calculator!$G$27,Calculator!$G$39,IF(H3118-K3118&lt;=0,IF(D3118&gt;Calculator!$G$39,IF(H3118-K3118+E3118+L3118+M3118+Calculator!$G$39&gt;Calculator!$G$39,Calculator!$G$39-(H3118+E3118+L3118+M3118-K3118),Calculator!$G$39),D3118),0)))</f>
        <v>0</v>
      </c>
    </row>
    <row r="3119" spans="1:14" ht="15.75" thickBot="1">
      <c r="A3119" s="33" t="str">
        <f ca="1">IF(C3119=Calculator!$H$27,"F",IF(Daily!D3119+Daily!H3119=0,IF(D3118+H3118&gt;0,"L",""),""))</f>
        <v/>
      </c>
      <c r="B3119" s="34">
        <v>3118</v>
      </c>
      <c r="C3119" s="19">
        <f t="shared" ca="1" si="193"/>
        <v>49048</v>
      </c>
      <c r="D3119" s="29">
        <f t="shared" ca="1" si="195"/>
        <v>0</v>
      </c>
      <c r="E3119" s="29">
        <f ca="1">IF(C3119&lt;Calculator!$D$26,0,IF(DAY($C3119)=1,IF(D3119-Calculator!$G$24&gt;0,Calculator!$G$24,D3119),0))</f>
        <v>0</v>
      </c>
      <c r="F3119" s="29">
        <f ca="1">IF(E3119&gt;0,D3119*Calculator!$G$22/12,0)</f>
        <v>0</v>
      </c>
      <c r="G3119" s="29">
        <f ca="1">IF(E3119&gt;0,(IFERROR(-PMT(Calculator!$G$22/12,Calculator!$G$23*12,Calculator!$G$20),0))-F3119,0)</f>
        <v>0</v>
      </c>
      <c r="H3119" s="29">
        <f t="shared" ca="1" si="196"/>
        <v>0</v>
      </c>
      <c r="I3119" s="29">
        <f t="shared" ca="1" si="194"/>
        <v>0</v>
      </c>
      <c r="J3119" s="30">
        <f>Calculator!$G$40</f>
        <v>6.5000000000000002E-2</v>
      </c>
      <c r="K3119" s="29">
        <f ca="1">IF(C3119&gt;=Calculator!$G$27,IF(DAY($C3119)=1,Calculator!$G$34/2,IF(DAY($C3119)=15,Calculator!$G$34/2,0)),0)</f>
        <v>0</v>
      </c>
      <c r="L3119" s="29">
        <f ca="1">IF(DAY($C3119)=28,IF(H3119=0,0,Calculator!$G$35),0)</f>
        <v>0</v>
      </c>
      <c r="M3119" s="29">
        <f ca="1">IF(I3119&gt;0,IF(DAY($C3119)=1,SUM(INDIRECT("I"&amp;(ROW(C3118)-DAY(C3118))):I3118),0),0)</f>
        <v>0</v>
      </c>
      <c r="N3119" s="29">
        <f ca="1">IF(C3119&lt;Calculator!$G$27,0,IF(C3119=Calculator!$G$27,Calculator!$G$39,IF(H3119-K3119&lt;=0,IF(D3119&gt;Calculator!$G$39,IF(H3119-K3119+E3119+L3119+M3119+Calculator!$G$39&gt;Calculator!$G$39,Calculator!$G$39-(H3119+E3119+L3119+M3119-K3119),Calculator!$G$39),D3119),0)))</f>
        <v>0</v>
      </c>
    </row>
    <row r="3120" spans="1:14" ht="15.75" thickBot="1">
      <c r="A3120" s="33" t="str">
        <f ca="1">IF(C3120=Calculator!$H$27,"F",IF(Daily!D3120+Daily!H3120=0,IF(D3119+H3119&gt;0,"L",""),""))</f>
        <v/>
      </c>
      <c r="B3120" s="34">
        <v>3119</v>
      </c>
      <c r="C3120" s="19">
        <f t="shared" ca="1" si="193"/>
        <v>49049</v>
      </c>
      <c r="D3120" s="29">
        <f t="shared" ca="1" si="195"/>
        <v>0</v>
      </c>
      <c r="E3120" s="29">
        <f ca="1">IF(C3120&lt;Calculator!$D$26,0,IF(DAY($C3120)=1,IF(D3120-Calculator!$G$24&gt;0,Calculator!$G$24,D3120),0))</f>
        <v>0</v>
      </c>
      <c r="F3120" s="29">
        <f ca="1">IF(E3120&gt;0,D3120*Calculator!$G$22/12,0)</f>
        <v>0</v>
      </c>
      <c r="G3120" s="29">
        <f ca="1">IF(E3120&gt;0,(IFERROR(-PMT(Calculator!$G$22/12,Calculator!$G$23*12,Calculator!$G$20),0))-F3120,0)</f>
        <v>0</v>
      </c>
      <c r="H3120" s="29">
        <f t="shared" ca="1" si="196"/>
        <v>0</v>
      </c>
      <c r="I3120" s="29">
        <f t="shared" ca="1" si="194"/>
        <v>0</v>
      </c>
      <c r="J3120" s="30">
        <f>Calculator!$G$40</f>
        <v>6.5000000000000002E-2</v>
      </c>
      <c r="K3120" s="29">
        <f ca="1">IF(C3120&gt;=Calculator!$G$27,IF(DAY($C3120)=1,Calculator!$G$34/2,IF(DAY($C3120)=15,Calculator!$G$34/2,0)),0)</f>
        <v>4500</v>
      </c>
      <c r="L3120" s="29">
        <f ca="1">IF(DAY($C3120)=28,IF(H3120=0,0,Calculator!$G$35),0)</f>
        <v>0</v>
      </c>
      <c r="M3120" s="29">
        <f ca="1">IF(I3120&gt;0,IF(DAY($C3120)=1,SUM(INDIRECT("I"&amp;(ROW(C3119)-DAY(C3119))):I3119),0),0)</f>
        <v>0</v>
      </c>
      <c r="N3120" s="29">
        <f ca="1">IF(C3120&lt;Calculator!$G$27,0,IF(C3120=Calculator!$G$27,Calculator!$G$39,IF(H3120-K3120&lt;=0,IF(D3120&gt;Calculator!$G$39,IF(H3120-K3120+E3120+L3120+M3120+Calculator!$G$39&gt;Calculator!$G$39,Calculator!$G$39-(H3120+E3120+L3120+M3120-K3120),Calculator!$G$39),D3120),0)))</f>
        <v>0</v>
      </c>
    </row>
    <row r="3121" spans="1:14" ht="15.75" thickBot="1">
      <c r="A3121" s="33" t="str">
        <f ca="1">IF(C3121=Calculator!$H$27,"F",IF(Daily!D3121+Daily!H3121=0,IF(D3120+H3120&gt;0,"L",""),""))</f>
        <v/>
      </c>
      <c r="B3121" s="34">
        <v>3120</v>
      </c>
      <c r="C3121" s="19">
        <f t="shared" ca="1" si="193"/>
        <v>49050</v>
      </c>
      <c r="D3121" s="29">
        <f t="shared" ca="1" si="195"/>
        <v>0</v>
      </c>
      <c r="E3121" s="29">
        <f ca="1">IF(C3121&lt;Calculator!$D$26,0,IF(DAY($C3121)=1,IF(D3121-Calculator!$G$24&gt;0,Calculator!$G$24,D3121),0))</f>
        <v>0</v>
      </c>
      <c r="F3121" s="29">
        <f ca="1">IF(E3121&gt;0,D3121*Calculator!$G$22/12,0)</f>
        <v>0</v>
      </c>
      <c r="G3121" s="29">
        <f ca="1">IF(E3121&gt;0,(IFERROR(-PMT(Calculator!$G$22/12,Calculator!$G$23*12,Calculator!$G$20),0))-F3121,0)</f>
        <v>0</v>
      </c>
      <c r="H3121" s="29">
        <f t="shared" ca="1" si="196"/>
        <v>0</v>
      </c>
      <c r="I3121" s="29">
        <f t="shared" ca="1" si="194"/>
        <v>0</v>
      </c>
      <c r="J3121" s="30">
        <f>Calculator!$G$40</f>
        <v>6.5000000000000002E-2</v>
      </c>
      <c r="K3121" s="29">
        <f ca="1">IF(C3121&gt;=Calculator!$G$27,IF(DAY($C3121)=1,Calculator!$G$34/2,IF(DAY($C3121)=15,Calculator!$G$34/2,0)),0)</f>
        <v>0</v>
      </c>
      <c r="L3121" s="29">
        <f ca="1">IF(DAY($C3121)=28,IF(H3121=0,0,Calculator!$G$35),0)</f>
        <v>0</v>
      </c>
      <c r="M3121" s="29">
        <f ca="1">IF(I3121&gt;0,IF(DAY($C3121)=1,SUM(INDIRECT("I"&amp;(ROW(C3120)-DAY(C3120))):I3120),0),0)</f>
        <v>0</v>
      </c>
      <c r="N3121" s="29">
        <f ca="1">IF(C3121&lt;Calculator!$G$27,0,IF(C3121=Calculator!$G$27,Calculator!$G$39,IF(H3121-K3121&lt;=0,IF(D3121&gt;Calculator!$G$39,IF(H3121-K3121+E3121+L3121+M3121+Calculator!$G$39&gt;Calculator!$G$39,Calculator!$G$39-(H3121+E3121+L3121+M3121-K3121),Calculator!$G$39),D3121),0)))</f>
        <v>0</v>
      </c>
    </row>
    <row r="3122" spans="1:14" ht="15.75" thickBot="1">
      <c r="A3122" s="33" t="str">
        <f ca="1">IF(C3122=Calculator!$H$27,"F",IF(Daily!D3122+Daily!H3122=0,IF(D3121+H3121&gt;0,"L",""),""))</f>
        <v/>
      </c>
      <c r="B3122" s="34">
        <v>3121</v>
      </c>
      <c r="C3122" s="19">
        <f t="shared" ca="1" si="193"/>
        <v>49051</v>
      </c>
      <c r="D3122" s="29">
        <f t="shared" ca="1" si="195"/>
        <v>0</v>
      </c>
      <c r="E3122" s="29">
        <f ca="1">IF(C3122&lt;Calculator!$D$26,0,IF(DAY($C3122)=1,IF(D3122-Calculator!$G$24&gt;0,Calculator!$G$24,D3122),0))</f>
        <v>0</v>
      </c>
      <c r="F3122" s="29">
        <f ca="1">IF(E3122&gt;0,D3122*Calculator!$G$22/12,0)</f>
        <v>0</v>
      </c>
      <c r="G3122" s="29">
        <f ca="1">IF(E3122&gt;0,(IFERROR(-PMT(Calculator!$G$22/12,Calculator!$G$23*12,Calculator!$G$20),0))-F3122,0)</f>
        <v>0</v>
      </c>
      <c r="H3122" s="29">
        <f t="shared" ca="1" si="196"/>
        <v>0</v>
      </c>
      <c r="I3122" s="29">
        <f t="shared" ca="1" si="194"/>
        <v>0</v>
      </c>
      <c r="J3122" s="30">
        <f>Calculator!$G$40</f>
        <v>6.5000000000000002E-2</v>
      </c>
      <c r="K3122" s="29">
        <f ca="1">IF(C3122&gt;=Calculator!$G$27,IF(DAY($C3122)=1,Calculator!$G$34/2,IF(DAY($C3122)=15,Calculator!$G$34/2,0)),0)</f>
        <v>0</v>
      </c>
      <c r="L3122" s="29">
        <f ca="1">IF(DAY($C3122)=28,IF(H3122=0,0,Calculator!$G$35),0)</f>
        <v>0</v>
      </c>
      <c r="M3122" s="29">
        <f ca="1">IF(I3122&gt;0,IF(DAY($C3122)=1,SUM(INDIRECT("I"&amp;(ROW(C3121)-DAY(C3121))):I3121),0),0)</f>
        <v>0</v>
      </c>
      <c r="N3122" s="29">
        <f ca="1">IF(C3122&lt;Calculator!$G$27,0,IF(C3122=Calculator!$G$27,Calculator!$G$39,IF(H3122-K3122&lt;=0,IF(D3122&gt;Calculator!$G$39,IF(H3122-K3122+E3122+L3122+M3122+Calculator!$G$39&gt;Calculator!$G$39,Calculator!$G$39-(H3122+E3122+L3122+M3122-K3122),Calculator!$G$39),D3122),0)))</f>
        <v>0</v>
      </c>
    </row>
    <row r="3123" spans="1:14" ht="15.75" thickBot="1">
      <c r="A3123" s="33" t="str">
        <f ca="1">IF(C3123=Calculator!$H$27,"F",IF(Daily!D3123+Daily!H3123=0,IF(D3122+H3122&gt;0,"L",""),""))</f>
        <v/>
      </c>
      <c r="B3123" s="34">
        <v>3122</v>
      </c>
      <c r="C3123" s="19">
        <f t="shared" ca="1" si="193"/>
        <v>49052</v>
      </c>
      <c r="D3123" s="29">
        <f t="shared" ca="1" si="195"/>
        <v>0</v>
      </c>
      <c r="E3123" s="29">
        <f ca="1">IF(C3123&lt;Calculator!$D$26,0,IF(DAY($C3123)=1,IF(D3123-Calculator!$G$24&gt;0,Calculator!$G$24,D3123),0))</f>
        <v>0</v>
      </c>
      <c r="F3123" s="29">
        <f ca="1">IF(E3123&gt;0,D3123*Calculator!$G$22/12,0)</f>
        <v>0</v>
      </c>
      <c r="G3123" s="29">
        <f ca="1">IF(E3123&gt;0,(IFERROR(-PMT(Calculator!$G$22/12,Calculator!$G$23*12,Calculator!$G$20),0))-F3123,0)</f>
        <v>0</v>
      </c>
      <c r="H3123" s="29">
        <f t="shared" ca="1" si="196"/>
        <v>0</v>
      </c>
      <c r="I3123" s="29">
        <f t="shared" ca="1" si="194"/>
        <v>0</v>
      </c>
      <c r="J3123" s="30">
        <f>Calculator!$G$40</f>
        <v>6.5000000000000002E-2</v>
      </c>
      <c r="K3123" s="29">
        <f ca="1">IF(C3123&gt;=Calculator!$G$27,IF(DAY($C3123)=1,Calculator!$G$34/2,IF(DAY($C3123)=15,Calculator!$G$34/2,0)),0)</f>
        <v>0</v>
      </c>
      <c r="L3123" s="29">
        <f ca="1">IF(DAY($C3123)=28,IF(H3123=0,0,Calculator!$G$35),0)</f>
        <v>0</v>
      </c>
      <c r="M3123" s="29">
        <f ca="1">IF(I3123&gt;0,IF(DAY($C3123)=1,SUM(INDIRECT("I"&amp;(ROW(C3122)-DAY(C3122))):I3122),0),0)</f>
        <v>0</v>
      </c>
      <c r="N3123" s="29">
        <f ca="1">IF(C3123&lt;Calculator!$G$27,0,IF(C3123=Calculator!$G$27,Calculator!$G$39,IF(H3123-K3123&lt;=0,IF(D3123&gt;Calculator!$G$39,IF(H3123-K3123+E3123+L3123+M3123+Calculator!$G$39&gt;Calculator!$G$39,Calculator!$G$39-(H3123+E3123+L3123+M3123-K3123),Calculator!$G$39),D3123),0)))</f>
        <v>0</v>
      </c>
    </row>
    <row r="3124" spans="1:14" ht="15.75" thickBot="1">
      <c r="A3124" s="33" t="str">
        <f ca="1">IF(C3124=Calculator!$H$27,"F",IF(Daily!D3124+Daily!H3124=0,IF(D3123+H3123&gt;0,"L",""),""))</f>
        <v/>
      </c>
      <c r="B3124" s="34">
        <v>3123</v>
      </c>
      <c r="C3124" s="19">
        <f t="shared" ca="1" si="193"/>
        <v>49053</v>
      </c>
      <c r="D3124" s="29">
        <f t="shared" ca="1" si="195"/>
        <v>0</v>
      </c>
      <c r="E3124" s="29">
        <f ca="1">IF(C3124&lt;Calculator!$D$26,0,IF(DAY($C3124)=1,IF(D3124-Calculator!$G$24&gt;0,Calculator!$G$24,D3124),0))</f>
        <v>0</v>
      </c>
      <c r="F3124" s="29">
        <f ca="1">IF(E3124&gt;0,D3124*Calculator!$G$22/12,0)</f>
        <v>0</v>
      </c>
      <c r="G3124" s="29">
        <f ca="1">IF(E3124&gt;0,(IFERROR(-PMT(Calculator!$G$22/12,Calculator!$G$23*12,Calculator!$G$20),0))-F3124,0)</f>
        <v>0</v>
      </c>
      <c r="H3124" s="29">
        <f t="shared" ca="1" si="196"/>
        <v>0</v>
      </c>
      <c r="I3124" s="29">
        <f t="shared" ca="1" si="194"/>
        <v>0</v>
      </c>
      <c r="J3124" s="30">
        <f>Calculator!$G$40</f>
        <v>6.5000000000000002E-2</v>
      </c>
      <c r="K3124" s="29">
        <f ca="1">IF(C3124&gt;=Calculator!$G$27,IF(DAY($C3124)=1,Calculator!$G$34/2,IF(DAY($C3124)=15,Calculator!$G$34/2,0)),0)</f>
        <v>0</v>
      </c>
      <c r="L3124" s="29">
        <f ca="1">IF(DAY($C3124)=28,IF(H3124=0,0,Calculator!$G$35),0)</f>
        <v>0</v>
      </c>
      <c r="M3124" s="29">
        <f ca="1">IF(I3124&gt;0,IF(DAY($C3124)=1,SUM(INDIRECT("I"&amp;(ROW(C3123)-DAY(C3123))):I3123),0),0)</f>
        <v>0</v>
      </c>
      <c r="N3124" s="29">
        <f ca="1">IF(C3124&lt;Calculator!$G$27,0,IF(C3124=Calculator!$G$27,Calculator!$G$39,IF(H3124-K3124&lt;=0,IF(D3124&gt;Calculator!$G$39,IF(H3124-K3124+E3124+L3124+M3124+Calculator!$G$39&gt;Calculator!$G$39,Calculator!$G$39-(H3124+E3124+L3124+M3124-K3124),Calculator!$G$39),D3124),0)))</f>
        <v>0</v>
      </c>
    </row>
    <row r="3125" spans="1:14" ht="15.75" thickBot="1">
      <c r="A3125" s="33" t="str">
        <f ca="1">IF(C3125=Calculator!$H$27,"F",IF(Daily!D3125+Daily!H3125=0,IF(D3124+H3124&gt;0,"L",""),""))</f>
        <v/>
      </c>
      <c r="B3125" s="34">
        <v>3124</v>
      </c>
      <c r="C3125" s="19">
        <f t="shared" ca="1" si="193"/>
        <v>49054</v>
      </c>
      <c r="D3125" s="29">
        <f t="shared" ca="1" si="195"/>
        <v>0</v>
      </c>
      <c r="E3125" s="29">
        <f ca="1">IF(C3125&lt;Calculator!$D$26,0,IF(DAY($C3125)=1,IF(D3125-Calculator!$G$24&gt;0,Calculator!$G$24,D3125),0))</f>
        <v>0</v>
      </c>
      <c r="F3125" s="29">
        <f ca="1">IF(E3125&gt;0,D3125*Calculator!$G$22/12,0)</f>
        <v>0</v>
      </c>
      <c r="G3125" s="29">
        <f ca="1">IF(E3125&gt;0,(IFERROR(-PMT(Calculator!$G$22/12,Calculator!$G$23*12,Calculator!$G$20),0))-F3125,0)</f>
        <v>0</v>
      </c>
      <c r="H3125" s="29">
        <f t="shared" ca="1" si="196"/>
        <v>0</v>
      </c>
      <c r="I3125" s="29">
        <f t="shared" ca="1" si="194"/>
        <v>0</v>
      </c>
      <c r="J3125" s="30">
        <f>Calculator!$G$40</f>
        <v>6.5000000000000002E-2</v>
      </c>
      <c r="K3125" s="29">
        <f ca="1">IF(C3125&gt;=Calculator!$G$27,IF(DAY($C3125)=1,Calculator!$G$34/2,IF(DAY($C3125)=15,Calculator!$G$34/2,0)),0)</f>
        <v>0</v>
      </c>
      <c r="L3125" s="29">
        <f ca="1">IF(DAY($C3125)=28,IF(H3125=0,0,Calculator!$G$35),0)</f>
        <v>0</v>
      </c>
      <c r="M3125" s="29">
        <f ca="1">IF(I3125&gt;0,IF(DAY($C3125)=1,SUM(INDIRECT("I"&amp;(ROW(C3124)-DAY(C3124))):I3124),0),0)</f>
        <v>0</v>
      </c>
      <c r="N3125" s="29">
        <f ca="1">IF(C3125&lt;Calculator!$G$27,0,IF(C3125=Calculator!$G$27,Calculator!$G$39,IF(H3125-K3125&lt;=0,IF(D3125&gt;Calculator!$G$39,IF(H3125-K3125+E3125+L3125+M3125+Calculator!$G$39&gt;Calculator!$G$39,Calculator!$G$39-(H3125+E3125+L3125+M3125-K3125),Calculator!$G$39),D3125),0)))</f>
        <v>0</v>
      </c>
    </row>
    <row r="3126" spans="1:14" ht="15.75" thickBot="1">
      <c r="A3126" s="33" t="str">
        <f ca="1">IF(C3126=Calculator!$H$27,"F",IF(Daily!D3126+Daily!H3126=0,IF(D3125+H3125&gt;0,"L",""),""))</f>
        <v/>
      </c>
      <c r="B3126" s="34">
        <v>3125</v>
      </c>
      <c r="C3126" s="19">
        <f t="shared" ca="1" si="193"/>
        <v>49055</v>
      </c>
      <c r="D3126" s="29">
        <f t="shared" ca="1" si="195"/>
        <v>0</v>
      </c>
      <c r="E3126" s="29">
        <f ca="1">IF(C3126&lt;Calculator!$D$26,0,IF(DAY($C3126)=1,IF(D3126-Calculator!$G$24&gt;0,Calculator!$G$24,D3126),0))</f>
        <v>0</v>
      </c>
      <c r="F3126" s="29">
        <f ca="1">IF(E3126&gt;0,D3126*Calculator!$G$22/12,0)</f>
        <v>0</v>
      </c>
      <c r="G3126" s="29">
        <f ca="1">IF(E3126&gt;0,(IFERROR(-PMT(Calculator!$G$22/12,Calculator!$G$23*12,Calculator!$G$20),0))-F3126,0)</f>
        <v>0</v>
      </c>
      <c r="H3126" s="29">
        <f t="shared" ca="1" si="196"/>
        <v>0</v>
      </c>
      <c r="I3126" s="29">
        <f t="shared" ca="1" si="194"/>
        <v>0</v>
      </c>
      <c r="J3126" s="30">
        <f>Calculator!$G$40</f>
        <v>6.5000000000000002E-2</v>
      </c>
      <c r="K3126" s="29">
        <f ca="1">IF(C3126&gt;=Calculator!$G$27,IF(DAY($C3126)=1,Calculator!$G$34/2,IF(DAY($C3126)=15,Calculator!$G$34/2,0)),0)</f>
        <v>0</v>
      </c>
      <c r="L3126" s="29">
        <f ca="1">IF(DAY($C3126)=28,IF(H3126=0,0,Calculator!$G$35),0)</f>
        <v>0</v>
      </c>
      <c r="M3126" s="29">
        <f ca="1">IF(I3126&gt;0,IF(DAY($C3126)=1,SUM(INDIRECT("I"&amp;(ROW(C3125)-DAY(C3125))):I3125),0),0)</f>
        <v>0</v>
      </c>
      <c r="N3126" s="29">
        <f ca="1">IF(C3126&lt;Calculator!$G$27,0,IF(C3126=Calculator!$G$27,Calculator!$G$39,IF(H3126-K3126&lt;=0,IF(D3126&gt;Calculator!$G$39,IF(H3126-K3126+E3126+L3126+M3126+Calculator!$G$39&gt;Calculator!$G$39,Calculator!$G$39-(H3126+E3126+L3126+M3126-K3126),Calculator!$G$39),D3126),0)))</f>
        <v>0</v>
      </c>
    </row>
    <row r="3127" spans="1:14" ht="15.75" thickBot="1">
      <c r="A3127" s="33" t="str">
        <f ca="1">IF(C3127=Calculator!$H$27,"F",IF(Daily!D3127+Daily!H3127=0,IF(D3126+H3126&gt;0,"L",""),""))</f>
        <v/>
      </c>
      <c r="B3127" s="34">
        <v>3126</v>
      </c>
      <c r="C3127" s="19">
        <f t="shared" ca="1" si="193"/>
        <v>49056</v>
      </c>
      <c r="D3127" s="29">
        <f t="shared" ca="1" si="195"/>
        <v>0</v>
      </c>
      <c r="E3127" s="29">
        <f ca="1">IF(C3127&lt;Calculator!$D$26,0,IF(DAY($C3127)=1,IF(D3127-Calculator!$G$24&gt;0,Calculator!$G$24,D3127),0))</f>
        <v>0</v>
      </c>
      <c r="F3127" s="29">
        <f ca="1">IF(E3127&gt;0,D3127*Calculator!$G$22/12,0)</f>
        <v>0</v>
      </c>
      <c r="G3127" s="29">
        <f ca="1">IF(E3127&gt;0,(IFERROR(-PMT(Calculator!$G$22/12,Calculator!$G$23*12,Calculator!$G$20),0))-F3127,0)</f>
        <v>0</v>
      </c>
      <c r="H3127" s="29">
        <f t="shared" ca="1" si="196"/>
        <v>0</v>
      </c>
      <c r="I3127" s="29">
        <f t="shared" ca="1" si="194"/>
        <v>0</v>
      </c>
      <c r="J3127" s="30">
        <f>Calculator!$G$40</f>
        <v>6.5000000000000002E-2</v>
      </c>
      <c r="K3127" s="29">
        <f ca="1">IF(C3127&gt;=Calculator!$G$27,IF(DAY($C3127)=1,Calculator!$G$34/2,IF(DAY($C3127)=15,Calculator!$G$34/2,0)),0)</f>
        <v>0</v>
      </c>
      <c r="L3127" s="29">
        <f ca="1">IF(DAY($C3127)=28,IF(H3127=0,0,Calculator!$G$35),0)</f>
        <v>0</v>
      </c>
      <c r="M3127" s="29">
        <f ca="1">IF(I3127&gt;0,IF(DAY($C3127)=1,SUM(INDIRECT("I"&amp;(ROW(C3126)-DAY(C3126))):I3126),0),0)</f>
        <v>0</v>
      </c>
      <c r="N3127" s="29">
        <f ca="1">IF(C3127&lt;Calculator!$G$27,0,IF(C3127=Calculator!$G$27,Calculator!$G$39,IF(H3127-K3127&lt;=0,IF(D3127&gt;Calculator!$G$39,IF(H3127-K3127+E3127+L3127+M3127+Calculator!$G$39&gt;Calculator!$G$39,Calculator!$G$39-(H3127+E3127+L3127+M3127-K3127),Calculator!$G$39),D3127),0)))</f>
        <v>0</v>
      </c>
    </row>
    <row r="3128" spans="1:14" ht="15.75" thickBot="1">
      <c r="A3128" s="33" t="str">
        <f ca="1">IF(C3128=Calculator!$H$27,"F",IF(Daily!D3128+Daily!H3128=0,IF(D3127+H3127&gt;0,"L",""),""))</f>
        <v/>
      </c>
      <c r="B3128" s="34">
        <v>3127</v>
      </c>
      <c r="C3128" s="19">
        <f t="shared" ca="1" si="193"/>
        <v>49057</v>
      </c>
      <c r="D3128" s="29">
        <f t="shared" ca="1" si="195"/>
        <v>0</v>
      </c>
      <c r="E3128" s="29">
        <f ca="1">IF(C3128&lt;Calculator!$D$26,0,IF(DAY($C3128)=1,IF(D3128-Calculator!$G$24&gt;0,Calculator!$G$24,D3128),0))</f>
        <v>0</v>
      </c>
      <c r="F3128" s="29">
        <f ca="1">IF(E3128&gt;0,D3128*Calculator!$G$22/12,0)</f>
        <v>0</v>
      </c>
      <c r="G3128" s="29">
        <f ca="1">IF(E3128&gt;0,(IFERROR(-PMT(Calculator!$G$22/12,Calculator!$G$23*12,Calculator!$G$20),0))-F3128,0)</f>
        <v>0</v>
      </c>
      <c r="H3128" s="29">
        <f t="shared" ca="1" si="196"/>
        <v>0</v>
      </c>
      <c r="I3128" s="29">
        <f t="shared" ca="1" si="194"/>
        <v>0</v>
      </c>
      <c r="J3128" s="30">
        <f>Calculator!$G$40</f>
        <v>6.5000000000000002E-2</v>
      </c>
      <c r="K3128" s="29">
        <f ca="1">IF(C3128&gt;=Calculator!$G$27,IF(DAY($C3128)=1,Calculator!$G$34/2,IF(DAY($C3128)=15,Calculator!$G$34/2,0)),0)</f>
        <v>0</v>
      </c>
      <c r="L3128" s="29">
        <f ca="1">IF(DAY($C3128)=28,IF(H3128=0,0,Calculator!$G$35),0)</f>
        <v>0</v>
      </c>
      <c r="M3128" s="29">
        <f ca="1">IF(I3128&gt;0,IF(DAY($C3128)=1,SUM(INDIRECT("I"&amp;(ROW(C3127)-DAY(C3127))):I3127),0),0)</f>
        <v>0</v>
      </c>
      <c r="N3128" s="29">
        <f ca="1">IF(C3128&lt;Calculator!$G$27,0,IF(C3128=Calculator!$G$27,Calculator!$G$39,IF(H3128-K3128&lt;=0,IF(D3128&gt;Calculator!$G$39,IF(H3128-K3128+E3128+L3128+M3128+Calculator!$G$39&gt;Calculator!$G$39,Calculator!$G$39-(H3128+E3128+L3128+M3128-K3128),Calculator!$G$39),D3128),0)))</f>
        <v>0</v>
      </c>
    </row>
    <row r="3129" spans="1:14" ht="15.75" thickBot="1">
      <c r="A3129" s="33" t="str">
        <f ca="1">IF(C3129=Calculator!$H$27,"F",IF(Daily!D3129+Daily!H3129=0,IF(D3128+H3128&gt;0,"L",""),""))</f>
        <v/>
      </c>
      <c r="B3129" s="34">
        <v>3128</v>
      </c>
      <c r="C3129" s="19">
        <f t="shared" ca="1" si="193"/>
        <v>49058</v>
      </c>
      <c r="D3129" s="29">
        <f t="shared" ca="1" si="195"/>
        <v>0</v>
      </c>
      <c r="E3129" s="29">
        <f ca="1">IF(C3129&lt;Calculator!$D$26,0,IF(DAY($C3129)=1,IF(D3129-Calculator!$G$24&gt;0,Calculator!$G$24,D3129),0))</f>
        <v>0</v>
      </c>
      <c r="F3129" s="29">
        <f ca="1">IF(E3129&gt;0,D3129*Calculator!$G$22/12,0)</f>
        <v>0</v>
      </c>
      <c r="G3129" s="29">
        <f ca="1">IF(E3129&gt;0,(IFERROR(-PMT(Calculator!$G$22/12,Calculator!$G$23*12,Calculator!$G$20),0))-F3129,0)</f>
        <v>0</v>
      </c>
      <c r="H3129" s="29">
        <f t="shared" ca="1" si="196"/>
        <v>0</v>
      </c>
      <c r="I3129" s="29">
        <f t="shared" ca="1" si="194"/>
        <v>0</v>
      </c>
      <c r="J3129" s="30">
        <f>Calculator!$G$40</f>
        <v>6.5000000000000002E-2</v>
      </c>
      <c r="K3129" s="29">
        <f ca="1">IF(C3129&gt;=Calculator!$G$27,IF(DAY($C3129)=1,Calculator!$G$34/2,IF(DAY($C3129)=15,Calculator!$G$34/2,0)),0)</f>
        <v>0</v>
      </c>
      <c r="L3129" s="29">
        <f ca="1">IF(DAY($C3129)=28,IF(H3129=0,0,Calculator!$G$35),0)</f>
        <v>0</v>
      </c>
      <c r="M3129" s="29">
        <f ca="1">IF(I3129&gt;0,IF(DAY($C3129)=1,SUM(INDIRECT("I"&amp;(ROW(C3128)-DAY(C3128))):I3128),0),0)</f>
        <v>0</v>
      </c>
      <c r="N3129" s="29">
        <f ca="1">IF(C3129&lt;Calculator!$G$27,0,IF(C3129=Calculator!$G$27,Calculator!$G$39,IF(H3129-K3129&lt;=0,IF(D3129&gt;Calculator!$G$39,IF(H3129-K3129+E3129+L3129+M3129+Calculator!$G$39&gt;Calculator!$G$39,Calculator!$G$39-(H3129+E3129+L3129+M3129-K3129),Calculator!$G$39),D3129),0)))</f>
        <v>0</v>
      </c>
    </row>
    <row r="3130" spans="1:14" ht="15.75" thickBot="1">
      <c r="A3130" s="33" t="str">
        <f ca="1">IF(C3130=Calculator!$H$27,"F",IF(Daily!D3130+Daily!H3130=0,IF(D3129+H3129&gt;0,"L",""),""))</f>
        <v/>
      </c>
      <c r="B3130" s="34">
        <v>3129</v>
      </c>
      <c r="C3130" s="19">
        <f t="shared" ca="1" si="193"/>
        <v>49059</v>
      </c>
      <c r="D3130" s="29">
        <f t="shared" ca="1" si="195"/>
        <v>0</v>
      </c>
      <c r="E3130" s="29">
        <f ca="1">IF(C3130&lt;Calculator!$D$26,0,IF(DAY($C3130)=1,IF(D3130-Calculator!$G$24&gt;0,Calculator!$G$24,D3130),0))</f>
        <v>0</v>
      </c>
      <c r="F3130" s="29">
        <f ca="1">IF(E3130&gt;0,D3130*Calculator!$G$22/12,0)</f>
        <v>0</v>
      </c>
      <c r="G3130" s="29">
        <f ca="1">IF(E3130&gt;0,(IFERROR(-PMT(Calculator!$G$22/12,Calculator!$G$23*12,Calculator!$G$20),0))-F3130,0)</f>
        <v>0</v>
      </c>
      <c r="H3130" s="29">
        <f t="shared" ca="1" si="196"/>
        <v>0</v>
      </c>
      <c r="I3130" s="29">
        <f t="shared" ca="1" si="194"/>
        <v>0</v>
      </c>
      <c r="J3130" s="30">
        <f>Calculator!$G$40</f>
        <v>6.5000000000000002E-2</v>
      </c>
      <c r="K3130" s="29">
        <f ca="1">IF(C3130&gt;=Calculator!$G$27,IF(DAY($C3130)=1,Calculator!$G$34/2,IF(DAY($C3130)=15,Calculator!$G$34/2,0)),0)</f>
        <v>0</v>
      </c>
      <c r="L3130" s="29">
        <f ca="1">IF(DAY($C3130)=28,IF(H3130=0,0,Calculator!$G$35),0)</f>
        <v>0</v>
      </c>
      <c r="M3130" s="29">
        <f ca="1">IF(I3130&gt;0,IF(DAY($C3130)=1,SUM(INDIRECT("I"&amp;(ROW(C3129)-DAY(C3129))):I3129),0),0)</f>
        <v>0</v>
      </c>
      <c r="N3130" s="29">
        <f ca="1">IF(C3130&lt;Calculator!$G$27,0,IF(C3130=Calculator!$G$27,Calculator!$G$39,IF(H3130-K3130&lt;=0,IF(D3130&gt;Calculator!$G$39,IF(H3130-K3130+E3130+L3130+M3130+Calculator!$G$39&gt;Calculator!$G$39,Calculator!$G$39-(H3130+E3130+L3130+M3130-K3130),Calculator!$G$39),D3130),0)))</f>
        <v>0</v>
      </c>
    </row>
    <row r="3131" spans="1:14" ht="15.75" thickBot="1">
      <c r="A3131" s="33" t="str">
        <f ca="1">IF(C3131=Calculator!$H$27,"F",IF(Daily!D3131+Daily!H3131=0,IF(D3130+H3130&gt;0,"L",""),""))</f>
        <v/>
      </c>
      <c r="B3131" s="34">
        <v>3130</v>
      </c>
      <c r="C3131" s="19">
        <f t="shared" ca="1" si="193"/>
        <v>49060</v>
      </c>
      <c r="D3131" s="29">
        <f t="shared" ca="1" si="195"/>
        <v>0</v>
      </c>
      <c r="E3131" s="29">
        <f ca="1">IF(C3131&lt;Calculator!$D$26,0,IF(DAY($C3131)=1,IF(D3131-Calculator!$G$24&gt;0,Calculator!$G$24,D3131),0))</f>
        <v>0</v>
      </c>
      <c r="F3131" s="29">
        <f ca="1">IF(E3131&gt;0,D3131*Calculator!$G$22/12,0)</f>
        <v>0</v>
      </c>
      <c r="G3131" s="29">
        <f ca="1">IF(E3131&gt;0,(IFERROR(-PMT(Calculator!$G$22/12,Calculator!$G$23*12,Calculator!$G$20),0))-F3131,0)</f>
        <v>0</v>
      </c>
      <c r="H3131" s="29">
        <f t="shared" ca="1" si="196"/>
        <v>0</v>
      </c>
      <c r="I3131" s="29">
        <f t="shared" ca="1" si="194"/>
        <v>0</v>
      </c>
      <c r="J3131" s="30">
        <f>Calculator!$G$40</f>
        <v>6.5000000000000002E-2</v>
      </c>
      <c r="K3131" s="29">
        <f ca="1">IF(C3131&gt;=Calculator!$G$27,IF(DAY($C3131)=1,Calculator!$G$34/2,IF(DAY($C3131)=15,Calculator!$G$34/2,0)),0)</f>
        <v>0</v>
      </c>
      <c r="L3131" s="29">
        <f ca="1">IF(DAY($C3131)=28,IF(H3131=0,0,Calculator!$G$35),0)</f>
        <v>0</v>
      </c>
      <c r="M3131" s="29">
        <f ca="1">IF(I3131&gt;0,IF(DAY($C3131)=1,SUM(INDIRECT("I"&amp;(ROW(C3130)-DAY(C3130))):I3130),0),0)</f>
        <v>0</v>
      </c>
      <c r="N3131" s="29">
        <f ca="1">IF(C3131&lt;Calculator!$G$27,0,IF(C3131=Calculator!$G$27,Calculator!$G$39,IF(H3131-K3131&lt;=0,IF(D3131&gt;Calculator!$G$39,IF(H3131-K3131+E3131+L3131+M3131+Calculator!$G$39&gt;Calculator!$G$39,Calculator!$G$39-(H3131+E3131+L3131+M3131-K3131),Calculator!$G$39),D3131),0)))</f>
        <v>0</v>
      </c>
    </row>
    <row r="3132" spans="1:14" ht="15.75" thickBot="1">
      <c r="A3132" s="33" t="str">
        <f ca="1">IF(C3132=Calculator!$H$27,"F",IF(Daily!D3132+Daily!H3132=0,IF(D3131+H3131&gt;0,"L",""),""))</f>
        <v/>
      </c>
      <c r="B3132" s="34">
        <v>3131</v>
      </c>
      <c r="C3132" s="19">
        <f t="shared" ca="1" si="193"/>
        <v>49061</v>
      </c>
      <c r="D3132" s="29">
        <f t="shared" ca="1" si="195"/>
        <v>0</v>
      </c>
      <c r="E3132" s="29">
        <f ca="1">IF(C3132&lt;Calculator!$D$26,0,IF(DAY($C3132)=1,IF(D3132-Calculator!$G$24&gt;0,Calculator!$G$24,D3132),0))</f>
        <v>0</v>
      </c>
      <c r="F3132" s="29">
        <f ca="1">IF(E3132&gt;0,D3132*Calculator!$G$22/12,0)</f>
        <v>0</v>
      </c>
      <c r="G3132" s="29">
        <f ca="1">IF(E3132&gt;0,(IFERROR(-PMT(Calculator!$G$22/12,Calculator!$G$23*12,Calculator!$G$20),0))-F3132,0)</f>
        <v>0</v>
      </c>
      <c r="H3132" s="29">
        <f t="shared" ca="1" si="196"/>
        <v>0</v>
      </c>
      <c r="I3132" s="29">
        <f t="shared" ca="1" si="194"/>
        <v>0</v>
      </c>
      <c r="J3132" s="30">
        <f>Calculator!$G$40</f>
        <v>6.5000000000000002E-2</v>
      </c>
      <c r="K3132" s="29">
        <f ca="1">IF(C3132&gt;=Calculator!$G$27,IF(DAY($C3132)=1,Calculator!$G$34/2,IF(DAY($C3132)=15,Calculator!$G$34/2,0)),0)</f>
        <v>0</v>
      </c>
      <c r="L3132" s="29">
        <f ca="1">IF(DAY($C3132)=28,IF(H3132=0,0,Calculator!$G$35),0)</f>
        <v>0</v>
      </c>
      <c r="M3132" s="29">
        <f ca="1">IF(I3132&gt;0,IF(DAY($C3132)=1,SUM(INDIRECT("I"&amp;(ROW(C3131)-DAY(C3131))):I3131),0),0)</f>
        <v>0</v>
      </c>
      <c r="N3132" s="29">
        <f ca="1">IF(C3132&lt;Calculator!$G$27,0,IF(C3132=Calculator!$G$27,Calculator!$G$39,IF(H3132-K3132&lt;=0,IF(D3132&gt;Calculator!$G$39,IF(H3132-K3132+E3132+L3132+M3132+Calculator!$G$39&gt;Calculator!$G$39,Calculator!$G$39-(H3132+E3132+L3132+M3132-K3132),Calculator!$G$39),D3132),0)))</f>
        <v>0</v>
      </c>
    </row>
    <row r="3133" spans="1:14" ht="15.75" thickBot="1">
      <c r="A3133" s="33" t="str">
        <f ca="1">IF(C3133=Calculator!$H$27,"F",IF(Daily!D3133+Daily!H3133=0,IF(D3132+H3132&gt;0,"L",""),""))</f>
        <v/>
      </c>
      <c r="B3133" s="34">
        <v>3132</v>
      </c>
      <c r="C3133" s="19">
        <f t="shared" ca="1" si="193"/>
        <v>49062</v>
      </c>
      <c r="D3133" s="29">
        <f t="shared" ca="1" si="195"/>
        <v>0</v>
      </c>
      <c r="E3133" s="29">
        <f ca="1">IF(C3133&lt;Calculator!$D$26,0,IF(DAY($C3133)=1,IF(D3133-Calculator!$G$24&gt;0,Calculator!$G$24,D3133),0))</f>
        <v>0</v>
      </c>
      <c r="F3133" s="29">
        <f ca="1">IF(E3133&gt;0,D3133*Calculator!$G$22/12,0)</f>
        <v>0</v>
      </c>
      <c r="G3133" s="29">
        <f ca="1">IF(E3133&gt;0,(IFERROR(-PMT(Calculator!$G$22/12,Calculator!$G$23*12,Calculator!$G$20),0))-F3133,0)</f>
        <v>0</v>
      </c>
      <c r="H3133" s="29">
        <f t="shared" ca="1" si="196"/>
        <v>0</v>
      </c>
      <c r="I3133" s="29">
        <f t="shared" ca="1" si="194"/>
        <v>0</v>
      </c>
      <c r="J3133" s="30">
        <f>Calculator!$G$40</f>
        <v>6.5000000000000002E-2</v>
      </c>
      <c r="K3133" s="29">
        <f ca="1">IF(C3133&gt;=Calculator!$G$27,IF(DAY($C3133)=1,Calculator!$G$34/2,IF(DAY($C3133)=15,Calculator!$G$34/2,0)),0)</f>
        <v>0</v>
      </c>
      <c r="L3133" s="29">
        <f ca="1">IF(DAY($C3133)=28,IF(H3133=0,0,Calculator!$G$35),0)</f>
        <v>0</v>
      </c>
      <c r="M3133" s="29">
        <f ca="1">IF(I3133&gt;0,IF(DAY($C3133)=1,SUM(INDIRECT("I"&amp;(ROW(C3132)-DAY(C3132))):I3132),0),0)</f>
        <v>0</v>
      </c>
      <c r="N3133" s="29">
        <f ca="1">IF(C3133&lt;Calculator!$G$27,0,IF(C3133=Calculator!$G$27,Calculator!$G$39,IF(H3133-K3133&lt;=0,IF(D3133&gt;Calculator!$G$39,IF(H3133-K3133+E3133+L3133+M3133+Calculator!$G$39&gt;Calculator!$G$39,Calculator!$G$39-(H3133+E3133+L3133+M3133-K3133),Calculator!$G$39),D3133),0)))</f>
        <v>0</v>
      </c>
    </row>
    <row r="3134" spans="1:14" ht="15.75" thickBot="1">
      <c r="A3134" s="33" t="str">
        <f ca="1">IF(C3134=Calculator!$H$27,"F",IF(Daily!D3134+Daily!H3134=0,IF(D3133+H3133&gt;0,"L",""),""))</f>
        <v/>
      </c>
      <c r="B3134" s="34">
        <v>3133</v>
      </c>
      <c r="C3134" s="19">
        <f t="shared" ca="1" si="193"/>
        <v>49063</v>
      </c>
      <c r="D3134" s="29">
        <f t="shared" ca="1" si="195"/>
        <v>0</v>
      </c>
      <c r="E3134" s="29">
        <f ca="1">IF(C3134&lt;Calculator!$D$26,0,IF(DAY($C3134)=1,IF(D3134-Calculator!$G$24&gt;0,Calculator!$G$24,D3134),0))</f>
        <v>0</v>
      </c>
      <c r="F3134" s="29">
        <f ca="1">IF(E3134&gt;0,D3134*Calculator!$G$22/12,0)</f>
        <v>0</v>
      </c>
      <c r="G3134" s="29">
        <f ca="1">IF(E3134&gt;0,(IFERROR(-PMT(Calculator!$G$22/12,Calculator!$G$23*12,Calculator!$G$20),0))-F3134,0)</f>
        <v>0</v>
      </c>
      <c r="H3134" s="29">
        <f t="shared" ca="1" si="196"/>
        <v>0</v>
      </c>
      <c r="I3134" s="29">
        <f t="shared" ca="1" si="194"/>
        <v>0</v>
      </c>
      <c r="J3134" s="30">
        <f>Calculator!$G$40</f>
        <v>6.5000000000000002E-2</v>
      </c>
      <c r="K3134" s="29">
        <f ca="1">IF(C3134&gt;=Calculator!$G$27,IF(DAY($C3134)=1,Calculator!$G$34/2,IF(DAY($C3134)=15,Calculator!$G$34/2,0)),0)</f>
        <v>0</v>
      </c>
      <c r="L3134" s="29">
        <f ca="1">IF(DAY($C3134)=28,IF(H3134=0,0,Calculator!$G$35),0)</f>
        <v>0</v>
      </c>
      <c r="M3134" s="29">
        <f ca="1">IF(I3134&gt;0,IF(DAY($C3134)=1,SUM(INDIRECT("I"&amp;(ROW(C3133)-DAY(C3133))):I3133),0),0)</f>
        <v>0</v>
      </c>
      <c r="N3134" s="29">
        <f ca="1">IF(C3134&lt;Calculator!$G$27,0,IF(C3134=Calculator!$G$27,Calculator!$G$39,IF(H3134-K3134&lt;=0,IF(D3134&gt;Calculator!$G$39,IF(H3134-K3134+E3134+L3134+M3134+Calculator!$G$39&gt;Calculator!$G$39,Calculator!$G$39-(H3134+E3134+L3134+M3134-K3134),Calculator!$G$39),D3134),0)))</f>
        <v>0</v>
      </c>
    </row>
    <row r="3135" spans="1:14" ht="15.75" thickBot="1">
      <c r="A3135" s="33" t="str">
        <f ca="1">IF(C3135=Calculator!$H$27,"F",IF(Daily!D3135+Daily!H3135=0,IF(D3134+H3134&gt;0,"L",""),""))</f>
        <v/>
      </c>
      <c r="B3135" s="34">
        <v>3134</v>
      </c>
      <c r="C3135" s="19">
        <f t="shared" ca="1" si="193"/>
        <v>49064</v>
      </c>
      <c r="D3135" s="29">
        <f t="shared" ca="1" si="195"/>
        <v>0</v>
      </c>
      <c r="E3135" s="29">
        <f ca="1">IF(C3135&lt;Calculator!$D$26,0,IF(DAY($C3135)=1,IF(D3135-Calculator!$G$24&gt;0,Calculator!$G$24,D3135),0))</f>
        <v>0</v>
      </c>
      <c r="F3135" s="29">
        <f ca="1">IF(E3135&gt;0,D3135*Calculator!$G$22/12,0)</f>
        <v>0</v>
      </c>
      <c r="G3135" s="29">
        <f ca="1">IF(E3135&gt;0,(IFERROR(-PMT(Calculator!$G$22/12,Calculator!$G$23*12,Calculator!$G$20),0))-F3135,0)</f>
        <v>0</v>
      </c>
      <c r="H3135" s="29">
        <f t="shared" ca="1" si="196"/>
        <v>0</v>
      </c>
      <c r="I3135" s="29">
        <f t="shared" ca="1" si="194"/>
        <v>0</v>
      </c>
      <c r="J3135" s="30">
        <f>Calculator!$G$40</f>
        <v>6.5000000000000002E-2</v>
      </c>
      <c r="K3135" s="29">
        <f ca="1">IF(C3135&gt;=Calculator!$G$27,IF(DAY($C3135)=1,Calculator!$G$34/2,IF(DAY($C3135)=15,Calculator!$G$34/2,0)),0)</f>
        <v>0</v>
      </c>
      <c r="L3135" s="29">
        <f ca="1">IF(DAY($C3135)=28,IF(H3135=0,0,Calculator!$G$35),0)</f>
        <v>0</v>
      </c>
      <c r="M3135" s="29">
        <f ca="1">IF(I3135&gt;0,IF(DAY($C3135)=1,SUM(INDIRECT("I"&amp;(ROW(C3134)-DAY(C3134))):I3134),0),0)</f>
        <v>0</v>
      </c>
      <c r="N3135" s="29">
        <f ca="1">IF(C3135&lt;Calculator!$G$27,0,IF(C3135=Calculator!$G$27,Calculator!$G$39,IF(H3135-K3135&lt;=0,IF(D3135&gt;Calculator!$G$39,IF(H3135-K3135+E3135+L3135+M3135+Calculator!$G$39&gt;Calculator!$G$39,Calculator!$G$39-(H3135+E3135+L3135+M3135-K3135),Calculator!$G$39),D3135),0)))</f>
        <v>0</v>
      </c>
    </row>
    <row r="3136" spans="1:14" ht="15.75" thickBot="1">
      <c r="A3136" s="33" t="str">
        <f ca="1">IF(C3136=Calculator!$H$27,"F",IF(Daily!D3136+Daily!H3136=0,IF(D3135+H3135&gt;0,"L",""),""))</f>
        <v/>
      </c>
      <c r="B3136" s="34">
        <v>3135</v>
      </c>
      <c r="C3136" s="19">
        <f t="shared" ca="1" si="193"/>
        <v>49065</v>
      </c>
      <c r="D3136" s="29">
        <f t="shared" ca="1" si="195"/>
        <v>0</v>
      </c>
      <c r="E3136" s="29">
        <f ca="1">IF(C3136&lt;Calculator!$D$26,0,IF(DAY($C3136)=1,IF(D3136-Calculator!$G$24&gt;0,Calculator!$G$24,D3136),0))</f>
        <v>0</v>
      </c>
      <c r="F3136" s="29">
        <f ca="1">IF(E3136&gt;0,D3136*Calculator!$G$22/12,0)</f>
        <v>0</v>
      </c>
      <c r="G3136" s="29">
        <f ca="1">IF(E3136&gt;0,(IFERROR(-PMT(Calculator!$G$22/12,Calculator!$G$23*12,Calculator!$G$20),0))-F3136,0)</f>
        <v>0</v>
      </c>
      <c r="H3136" s="29">
        <f t="shared" ca="1" si="196"/>
        <v>0</v>
      </c>
      <c r="I3136" s="29">
        <f t="shared" ca="1" si="194"/>
        <v>0</v>
      </c>
      <c r="J3136" s="30">
        <f>Calculator!$G$40</f>
        <v>6.5000000000000002E-2</v>
      </c>
      <c r="K3136" s="29">
        <f ca="1">IF(C3136&gt;=Calculator!$G$27,IF(DAY($C3136)=1,Calculator!$G$34/2,IF(DAY($C3136)=15,Calculator!$G$34/2,0)),0)</f>
        <v>4500</v>
      </c>
      <c r="L3136" s="29">
        <f ca="1">IF(DAY($C3136)=28,IF(H3136=0,0,Calculator!$G$35),0)</f>
        <v>0</v>
      </c>
      <c r="M3136" s="29">
        <f ca="1">IF(I3136&gt;0,IF(DAY($C3136)=1,SUM(INDIRECT("I"&amp;(ROW(C3135)-DAY(C3135))):I3135),0),0)</f>
        <v>0</v>
      </c>
      <c r="N3136" s="29">
        <f ca="1">IF(C3136&lt;Calculator!$G$27,0,IF(C3136=Calculator!$G$27,Calculator!$G$39,IF(H3136-K3136&lt;=0,IF(D3136&gt;Calculator!$G$39,IF(H3136-K3136+E3136+L3136+M3136+Calculator!$G$39&gt;Calculator!$G$39,Calculator!$G$39-(H3136+E3136+L3136+M3136-K3136),Calculator!$G$39),D3136),0)))</f>
        <v>0</v>
      </c>
    </row>
    <row r="3137" spans="1:14" ht="15.75" thickBot="1">
      <c r="A3137" s="33" t="str">
        <f ca="1">IF(C3137=Calculator!$H$27,"F",IF(Daily!D3137+Daily!H3137=0,IF(D3136+H3136&gt;0,"L",""),""))</f>
        <v/>
      </c>
      <c r="B3137" s="34">
        <v>3136</v>
      </c>
      <c r="C3137" s="19">
        <f t="shared" ca="1" si="193"/>
        <v>49066</v>
      </c>
      <c r="D3137" s="29">
        <f t="shared" ca="1" si="195"/>
        <v>0</v>
      </c>
      <c r="E3137" s="29">
        <f ca="1">IF(C3137&lt;Calculator!$D$26,0,IF(DAY($C3137)=1,IF(D3137-Calculator!$G$24&gt;0,Calculator!$G$24,D3137),0))</f>
        <v>0</v>
      </c>
      <c r="F3137" s="29">
        <f ca="1">IF(E3137&gt;0,D3137*Calculator!$G$22/12,0)</f>
        <v>0</v>
      </c>
      <c r="G3137" s="29">
        <f ca="1">IF(E3137&gt;0,(IFERROR(-PMT(Calculator!$G$22/12,Calculator!$G$23*12,Calculator!$G$20),0))-F3137,0)</f>
        <v>0</v>
      </c>
      <c r="H3137" s="29">
        <f t="shared" ca="1" si="196"/>
        <v>0</v>
      </c>
      <c r="I3137" s="29">
        <f t="shared" ca="1" si="194"/>
        <v>0</v>
      </c>
      <c r="J3137" s="30">
        <f>Calculator!$G$40</f>
        <v>6.5000000000000002E-2</v>
      </c>
      <c r="K3137" s="29">
        <f ca="1">IF(C3137&gt;=Calculator!$G$27,IF(DAY($C3137)=1,Calculator!$G$34/2,IF(DAY($C3137)=15,Calculator!$G$34/2,0)),0)</f>
        <v>0</v>
      </c>
      <c r="L3137" s="29">
        <f ca="1">IF(DAY($C3137)=28,IF(H3137=0,0,Calculator!$G$35),0)</f>
        <v>0</v>
      </c>
      <c r="M3137" s="29">
        <f ca="1">IF(I3137&gt;0,IF(DAY($C3137)=1,SUM(INDIRECT("I"&amp;(ROW(C3136)-DAY(C3136))):I3136),0),0)</f>
        <v>0</v>
      </c>
      <c r="N3137" s="29">
        <f ca="1">IF(C3137&lt;Calculator!$G$27,0,IF(C3137=Calculator!$G$27,Calculator!$G$39,IF(H3137-K3137&lt;=0,IF(D3137&gt;Calculator!$G$39,IF(H3137-K3137+E3137+L3137+M3137+Calculator!$G$39&gt;Calculator!$G$39,Calculator!$G$39-(H3137+E3137+L3137+M3137-K3137),Calculator!$G$39),D3137),0)))</f>
        <v>0</v>
      </c>
    </row>
    <row r="3138" spans="1:14" ht="15.75" thickBot="1">
      <c r="A3138" s="33" t="str">
        <f ca="1">IF(C3138=Calculator!$H$27,"F",IF(Daily!D3138+Daily!H3138=0,IF(D3137+H3137&gt;0,"L",""),""))</f>
        <v/>
      </c>
      <c r="B3138" s="34">
        <v>3137</v>
      </c>
      <c r="C3138" s="19">
        <f t="shared" ca="1" si="193"/>
        <v>49067</v>
      </c>
      <c r="D3138" s="29">
        <f t="shared" ca="1" si="195"/>
        <v>0</v>
      </c>
      <c r="E3138" s="29">
        <f ca="1">IF(C3138&lt;Calculator!$D$26,0,IF(DAY($C3138)=1,IF(D3138-Calculator!$G$24&gt;0,Calculator!$G$24,D3138),0))</f>
        <v>0</v>
      </c>
      <c r="F3138" s="29">
        <f ca="1">IF(E3138&gt;0,D3138*Calculator!$G$22/12,0)</f>
        <v>0</v>
      </c>
      <c r="G3138" s="29">
        <f ca="1">IF(E3138&gt;0,(IFERROR(-PMT(Calculator!$G$22/12,Calculator!$G$23*12,Calculator!$G$20),0))-F3138,0)</f>
        <v>0</v>
      </c>
      <c r="H3138" s="29">
        <f t="shared" ca="1" si="196"/>
        <v>0</v>
      </c>
      <c r="I3138" s="29">
        <f t="shared" ca="1" si="194"/>
        <v>0</v>
      </c>
      <c r="J3138" s="30">
        <f>Calculator!$G$40</f>
        <v>6.5000000000000002E-2</v>
      </c>
      <c r="K3138" s="29">
        <f ca="1">IF(C3138&gt;=Calculator!$G$27,IF(DAY($C3138)=1,Calculator!$G$34/2,IF(DAY($C3138)=15,Calculator!$G$34/2,0)),0)</f>
        <v>0</v>
      </c>
      <c r="L3138" s="29">
        <f ca="1">IF(DAY($C3138)=28,IF(H3138=0,0,Calculator!$G$35),0)</f>
        <v>0</v>
      </c>
      <c r="M3138" s="29">
        <f ca="1">IF(I3138&gt;0,IF(DAY($C3138)=1,SUM(INDIRECT("I"&amp;(ROW(C3137)-DAY(C3137))):I3137),0),0)</f>
        <v>0</v>
      </c>
      <c r="N3138" s="29">
        <f ca="1">IF(C3138&lt;Calculator!$G$27,0,IF(C3138=Calculator!$G$27,Calculator!$G$39,IF(H3138-K3138&lt;=0,IF(D3138&gt;Calculator!$G$39,IF(H3138-K3138+E3138+L3138+M3138+Calculator!$G$39&gt;Calculator!$G$39,Calculator!$G$39-(H3138+E3138+L3138+M3138-K3138),Calculator!$G$39),D3138),0)))</f>
        <v>0</v>
      </c>
    </row>
    <row r="3139" spans="1:14" ht="15.75" thickBot="1">
      <c r="A3139" s="33" t="str">
        <f ca="1">IF(C3139=Calculator!$H$27,"F",IF(Daily!D3139+Daily!H3139=0,IF(D3138+H3138&gt;0,"L",""),""))</f>
        <v/>
      </c>
      <c r="B3139" s="34">
        <v>3138</v>
      </c>
      <c r="C3139" s="19">
        <f t="shared" ref="C3139:C3202" ca="1" si="197">C3138+1</f>
        <v>49068</v>
      </c>
      <c r="D3139" s="29">
        <f t="shared" ca="1" si="195"/>
        <v>0</v>
      </c>
      <c r="E3139" s="29">
        <f ca="1">IF(C3139&lt;Calculator!$D$26,0,IF(DAY($C3139)=1,IF(D3139-Calculator!$G$24&gt;0,Calculator!$G$24,D3139),0))</f>
        <v>0</v>
      </c>
      <c r="F3139" s="29">
        <f ca="1">IF(E3139&gt;0,D3139*Calculator!$G$22/12,0)</f>
        <v>0</v>
      </c>
      <c r="G3139" s="29">
        <f ca="1">IF(E3139&gt;0,(IFERROR(-PMT(Calculator!$G$22/12,Calculator!$G$23*12,Calculator!$G$20),0))-F3139,0)</f>
        <v>0</v>
      </c>
      <c r="H3139" s="29">
        <f t="shared" ca="1" si="196"/>
        <v>0</v>
      </c>
      <c r="I3139" s="29">
        <f t="shared" ref="I3139:I3202" ca="1" si="198">H3139*J3139/365</f>
        <v>0</v>
      </c>
      <c r="J3139" s="30">
        <f>Calculator!$G$40</f>
        <v>6.5000000000000002E-2</v>
      </c>
      <c r="K3139" s="29">
        <f ca="1">IF(C3139&gt;=Calculator!$G$27,IF(DAY($C3139)=1,Calculator!$G$34/2,IF(DAY($C3139)=15,Calculator!$G$34/2,0)),0)</f>
        <v>0</v>
      </c>
      <c r="L3139" s="29">
        <f ca="1">IF(DAY($C3139)=28,IF(H3139=0,0,Calculator!$G$35),0)</f>
        <v>0</v>
      </c>
      <c r="M3139" s="29">
        <f ca="1">IF(I3139&gt;0,IF(DAY($C3139)=1,SUM(INDIRECT("I"&amp;(ROW(C3138)-DAY(C3138))):I3138),0),0)</f>
        <v>0</v>
      </c>
      <c r="N3139" s="29">
        <f ca="1">IF(C3139&lt;Calculator!$G$27,0,IF(C3139=Calculator!$G$27,Calculator!$G$39,IF(H3139-K3139&lt;=0,IF(D3139&gt;Calculator!$G$39,IF(H3139-K3139+E3139+L3139+M3139+Calculator!$G$39&gt;Calculator!$G$39,Calculator!$G$39-(H3139+E3139+L3139+M3139-K3139),Calculator!$G$39),D3139),0)))</f>
        <v>0</v>
      </c>
    </row>
    <row r="3140" spans="1:14" ht="15.75" thickBot="1">
      <c r="A3140" s="33" t="str">
        <f ca="1">IF(C3140=Calculator!$H$27,"F",IF(Daily!D3140+Daily!H3140=0,IF(D3139+H3139&gt;0,"L",""),""))</f>
        <v/>
      </c>
      <c r="B3140" s="34">
        <v>3139</v>
      </c>
      <c r="C3140" s="19">
        <f t="shared" ca="1" si="197"/>
        <v>49069</v>
      </c>
      <c r="D3140" s="29">
        <f t="shared" ref="D3140:D3203" ca="1" si="199">IF(((D3139-G3139)-N3139)&lt;0,0,((D3139-G3139)-N3139))</f>
        <v>0</v>
      </c>
      <c r="E3140" s="29">
        <f ca="1">IF(C3140&lt;Calculator!$D$26,0,IF(DAY($C3140)=1,IF(D3140-Calculator!$G$24&gt;0,Calculator!$G$24,D3140),0))</f>
        <v>0</v>
      </c>
      <c r="F3140" s="29">
        <f ca="1">IF(E3140&gt;0,D3140*Calculator!$G$22/12,0)</f>
        <v>0</v>
      </c>
      <c r="G3140" s="29">
        <f ca="1">IF(E3140&gt;0,(IFERROR(-PMT(Calculator!$G$22/12,Calculator!$G$23*12,Calculator!$G$20),0))-F3140,0)</f>
        <v>0</v>
      </c>
      <c r="H3140" s="29">
        <f t="shared" ref="H3140:H3203" ca="1" si="200">IF((H3139-K3139+SUM(L3139:N3139)+E3139)&lt;0,0,(H3139-K3139+SUM(L3139:N3139)+E3139))</f>
        <v>0</v>
      </c>
      <c r="I3140" s="29">
        <f t="shared" ca="1" si="198"/>
        <v>0</v>
      </c>
      <c r="J3140" s="30">
        <f>Calculator!$G$40</f>
        <v>6.5000000000000002E-2</v>
      </c>
      <c r="K3140" s="29">
        <f ca="1">IF(C3140&gt;=Calculator!$G$27,IF(DAY($C3140)=1,Calculator!$G$34/2,IF(DAY($C3140)=15,Calculator!$G$34/2,0)),0)</f>
        <v>0</v>
      </c>
      <c r="L3140" s="29">
        <f ca="1">IF(DAY($C3140)=28,IF(H3140=0,0,Calculator!$G$35),0)</f>
        <v>0</v>
      </c>
      <c r="M3140" s="29">
        <f ca="1">IF(I3140&gt;0,IF(DAY($C3140)=1,SUM(INDIRECT("I"&amp;(ROW(C3139)-DAY(C3139))):I3139),0),0)</f>
        <v>0</v>
      </c>
      <c r="N3140" s="29">
        <f ca="1">IF(C3140&lt;Calculator!$G$27,0,IF(C3140=Calculator!$G$27,Calculator!$G$39,IF(H3140-K3140&lt;=0,IF(D3140&gt;Calculator!$G$39,IF(H3140-K3140+E3140+L3140+M3140+Calculator!$G$39&gt;Calculator!$G$39,Calculator!$G$39-(H3140+E3140+L3140+M3140-K3140),Calculator!$G$39),D3140),0)))</f>
        <v>0</v>
      </c>
    </row>
    <row r="3141" spans="1:14" ht="15.75" thickBot="1">
      <c r="A3141" s="33" t="str">
        <f ca="1">IF(C3141=Calculator!$H$27,"F",IF(Daily!D3141+Daily!H3141=0,IF(D3140+H3140&gt;0,"L",""),""))</f>
        <v/>
      </c>
      <c r="B3141" s="34">
        <v>3140</v>
      </c>
      <c r="C3141" s="19">
        <f t="shared" ca="1" si="197"/>
        <v>49070</v>
      </c>
      <c r="D3141" s="29">
        <f t="shared" ca="1" si="199"/>
        <v>0</v>
      </c>
      <c r="E3141" s="29">
        <f ca="1">IF(C3141&lt;Calculator!$D$26,0,IF(DAY($C3141)=1,IF(D3141-Calculator!$G$24&gt;0,Calculator!$G$24,D3141),0))</f>
        <v>0</v>
      </c>
      <c r="F3141" s="29">
        <f ca="1">IF(E3141&gt;0,D3141*Calculator!$G$22/12,0)</f>
        <v>0</v>
      </c>
      <c r="G3141" s="29">
        <f ca="1">IF(E3141&gt;0,(IFERROR(-PMT(Calculator!$G$22/12,Calculator!$G$23*12,Calculator!$G$20),0))-F3141,0)</f>
        <v>0</v>
      </c>
      <c r="H3141" s="29">
        <f t="shared" ca="1" si="200"/>
        <v>0</v>
      </c>
      <c r="I3141" s="29">
        <f t="shared" ca="1" si="198"/>
        <v>0</v>
      </c>
      <c r="J3141" s="30">
        <f>Calculator!$G$40</f>
        <v>6.5000000000000002E-2</v>
      </c>
      <c r="K3141" s="29">
        <f ca="1">IF(C3141&gt;=Calculator!$G$27,IF(DAY($C3141)=1,Calculator!$G$34/2,IF(DAY($C3141)=15,Calculator!$G$34/2,0)),0)</f>
        <v>0</v>
      </c>
      <c r="L3141" s="29">
        <f ca="1">IF(DAY($C3141)=28,IF(H3141=0,0,Calculator!$G$35),0)</f>
        <v>0</v>
      </c>
      <c r="M3141" s="29">
        <f ca="1">IF(I3141&gt;0,IF(DAY($C3141)=1,SUM(INDIRECT("I"&amp;(ROW(C3140)-DAY(C3140))):I3140),0),0)</f>
        <v>0</v>
      </c>
      <c r="N3141" s="29">
        <f ca="1">IF(C3141&lt;Calculator!$G$27,0,IF(C3141=Calculator!$G$27,Calculator!$G$39,IF(H3141-K3141&lt;=0,IF(D3141&gt;Calculator!$G$39,IF(H3141-K3141+E3141+L3141+M3141+Calculator!$G$39&gt;Calculator!$G$39,Calculator!$G$39-(H3141+E3141+L3141+M3141-K3141),Calculator!$G$39),D3141),0)))</f>
        <v>0</v>
      </c>
    </row>
    <row r="3142" spans="1:14" ht="15.75" thickBot="1">
      <c r="A3142" s="33" t="str">
        <f ca="1">IF(C3142=Calculator!$H$27,"F",IF(Daily!D3142+Daily!H3142=0,IF(D3141+H3141&gt;0,"L",""),""))</f>
        <v/>
      </c>
      <c r="B3142" s="34">
        <v>3141</v>
      </c>
      <c r="C3142" s="19">
        <f t="shared" ca="1" si="197"/>
        <v>49071</v>
      </c>
      <c r="D3142" s="29">
        <f t="shared" ca="1" si="199"/>
        <v>0</v>
      </c>
      <c r="E3142" s="29">
        <f ca="1">IF(C3142&lt;Calculator!$D$26,0,IF(DAY($C3142)=1,IF(D3142-Calculator!$G$24&gt;0,Calculator!$G$24,D3142),0))</f>
        <v>0</v>
      </c>
      <c r="F3142" s="29">
        <f ca="1">IF(E3142&gt;0,D3142*Calculator!$G$22/12,0)</f>
        <v>0</v>
      </c>
      <c r="G3142" s="29">
        <f ca="1">IF(E3142&gt;0,(IFERROR(-PMT(Calculator!$G$22/12,Calculator!$G$23*12,Calculator!$G$20),0))-F3142,0)</f>
        <v>0</v>
      </c>
      <c r="H3142" s="29">
        <f t="shared" ca="1" si="200"/>
        <v>0</v>
      </c>
      <c r="I3142" s="29">
        <f t="shared" ca="1" si="198"/>
        <v>0</v>
      </c>
      <c r="J3142" s="30">
        <f>Calculator!$G$40</f>
        <v>6.5000000000000002E-2</v>
      </c>
      <c r="K3142" s="29">
        <f ca="1">IF(C3142&gt;=Calculator!$G$27,IF(DAY($C3142)=1,Calculator!$G$34/2,IF(DAY($C3142)=15,Calculator!$G$34/2,0)),0)</f>
        <v>0</v>
      </c>
      <c r="L3142" s="29">
        <f ca="1">IF(DAY($C3142)=28,IF(H3142=0,0,Calculator!$G$35),0)</f>
        <v>0</v>
      </c>
      <c r="M3142" s="29">
        <f ca="1">IF(I3142&gt;0,IF(DAY($C3142)=1,SUM(INDIRECT("I"&amp;(ROW(C3141)-DAY(C3141))):I3141),0),0)</f>
        <v>0</v>
      </c>
      <c r="N3142" s="29">
        <f ca="1">IF(C3142&lt;Calculator!$G$27,0,IF(C3142=Calculator!$G$27,Calculator!$G$39,IF(H3142-K3142&lt;=0,IF(D3142&gt;Calculator!$G$39,IF(H3142-K3142+E3142+L3142+M3142+Calculator!$G$39&gt;Calculator!$G$39,Calculator!$G$39-(H3142+E3142+L3142+M3142-K3142),Calculator!$G$39),D3142),0)))</f>
        <v>0</v>
      </c>
    </row>
    <row r="3143" spans="1:14" ht="15.75" thickBot="1">
      <c r="A3143" s="33" t="str">
        <f ca="1">IF(C3143=Calculator!$H$27,"F",IF(Daily!D3143+Daily!H3143=0,IF(D3142+H3142&gt;0,"L",""),""))</f>
        <v/>
      </c>
      <c r="B3143" s="34">
        <v>3142</v>
      </c>
      <c r="C3143" s="19">
        <f t="shared" ca="1" si="197"/>
        <v>49072</v>
      </c>
      <c r="D3143" s="29">
        <f t="shared" ca="1" si="199"/>
        <v>0</v>
      </c>
      <c r="E3143" s="29">
        <f ca="1">IF(C3143&lt;Calculator!$D$26,0,IF(DAY($C3143)=1,IF(D3143-Calculator!$G$24&gt;0,Calculator!$G$24,D3143),0))</f>
        <v>0</v>
      </c>
      <c r="F3143" s="29">
        <f ca="1">IF(E3143&gt;0,D3143*Calculator!$G$22/12,0)</f>
        <v>0</v>
      </c>
      <c r="G3143" s="29">
        <f ca="1">IF(E3143&gt;0,(IFERROR(-PMT(Calculator!$G$22/12,Calculator!$G$23*12,Calculator!$G$20),0))-F3143,0)</f>
        <v>0</v>
      </c>
      <c r="H3143" s="29">
        <f t="shared" ca="1" si="200"/>
        <v>0</v>
      </c>
      <c r="I3143" s="29">
        <f t="shared" ca="1" si="198"/>
        <v>0</v>
      </c>
      <c r="J3143" s="30">
        <f>Calculator!$G$40</f>
        <v>6.5000000000000002E-2</v>
      </c>
      <c r="K3143" s="29">
        <f ca="1">IF(C3143&gt;=Calculator!$G$27,IF(DAY($C3143)=1,Calculator!$G$34/2,IF(DAY($C3143)=15,Calculator!$G$34/2,0)),0)</f>
        <v>0</v>
      </c>
      <c r="L3143" s="29">
        <f ca="1">IF(DAY($C3143)=28,IF(H3143=0,0,Calculator!$G$35),0)</f>
        <v>0</v>
      </c>
      <c r="M3143" s="29">
        <f ca="1">IF(I3143&gt;0,IF(DAY($C3143)=1,SUM(INDIRECT("I"&amp;(ROW(C3142)-DAY(C3142))):I3142),0),0)</f>
        <v>0</v>
      </c>
      <c r="N3143" s="29">
        <f ca="1">IF(C3143&lt;Calculator!$G$27,0,IF(C3143=Calculator!$G$27,Calculator!$G$39,IF(H3143-K3143&lt;=0,IF(D3143&gt;Calculator!$G$39,IF(H3143-K3143+E3143+L3143+M3143+Calculator!$G$39&gt;Calculator!$G$39,Calculator!$G$39-(H3143+E3143+L3143+M3143-K3143),Calculator!$G$39),D3143),0)))</f>
        <v>0</v>
      </c>
    </row>
    <row r="3144" spans="1:14" ht="15.75" thickBot="1">
      <c r="A3144" s="33" t="str">
        <f ca="1">IF(C3144=Calculator!$H$27,"F",IF(Daily!D3144+Daily!H3144=0,IF(D3143+H3143&gt;0,"L",""),""))</f>
        <v/>
      </c>
      <c r="B3144" s="34">
        <v>3143</v>
      </c>
      <c r="C3144" s="19">
        <f t="shared" ca="1" si="197"/>
        <v>49073</v>
      </c>
      <c r="D3144" s="29">
        <f t="shared" ca="1" si="199"/>
        <v>0</v>
      </c>
      <c r="E3144" s="29">
        <f ca="1">IF(C3144&lt;Calculator!$D$26,0,IF(DAY($C3144)=1,IF(D3144-Calculator!$G$24&gt;0,Calculator!$G$24,D3144),0))</f>
        <v>0</v>
      </c>
      <c r="F3144" s="29">
        <f ca="1">IF(E3144&gt;0,D3144*Calculator!$G$22/12,0)</f>
        <v>0</v>
      </c>
      <c r="G3144" s="29">
        <f ca="1">IF(E3144&gt;0,(IFERROR(-PMT(Calculator!$G$22/12,Calculator!$G$23*12,Calculator!$G$20),0))-F3144,0)</f>
        <v>0</v>
      </c>
      <c r="H3144" s="29">
        <f t="shared" ca="1" si="200"/>
        <v>0</v>
      </c>
      <c r="I3144" s="29">
        <f t="shared" ca="1" si="198"/>
        <v>0</v>
      </c>
      <c r="J3144" s="30">
        <f>Calculator!$G$40</f>
        <v>6.5000000000000002E-2</v>
      </c>
      <c r="K3144" s="29">
        <f ca="1">IF(C3144&gt;=Calculator!$G$27,IF(DAY($C3144)=1,Calculator!$G$34/2,IF(DAY($C3144)=15,Calculator!$G$34/2,0)),0)</f>
        <v>0</v>
      </c>
      <c r="L3144" s="29">
        <f ca="1">IF(DAY($C3144)=28,IF(H3144=0,0,Calculator!$G$35),0)</f>
        <v>0</v>
      </c>
      <c r="M3144" s="29">
        <f ca="1">IF(I3144&gt;0,IF(DAY($C3144)=1,SUM(INDIRECT("I"&amp;(ROW(C3143)-DAY(C3143))):I3143),0),0)</f>
        <v>0</v>
      </c>
      <c r="N3144" s="29">
        <f ca="1">IF(C3144&lt;Calculator!$G$27,0,IF(C3144=Calculator!$G$27,Calculator!$G$39,IF(H3144-K3144&lt;=0,IF(D3144&gt;Calculator!$G$39,IF(H3144-K3144+E3144+L3144+M3144+Calculator!$G$39&gt;Calculator!$G$39,Calculator!$G$39-(H3144+E3144+L3144+M3144-K3144),Calculator!$G$39),D3144),0)))</f>
        <v>0</v>
      </c>
    </row>
    <row r="3145" spans="1:14" ht="15.75" thickBot="1">
      <c r="A3145" s="33" t="str">
        <f ca="1">IF(C3145=Calculator!$H$27,"F",IF(Daily!D3145+Daily!H3145=0,IF(D3144+H3144&gt;0,"L",""),""))</f>
        <v/>
      </c>
      <c r="B3145" s="34">
        <v>3144</v>
      </c>
      <c r="C3145" s="19">
        <f t="shared" ca="1" si="197"/>
        <v>49074</v>
      </c>
      <c r="D3145" s="29">
        <f t="shared" ca="1" si="199"/>
        <v>0</v>
      </c>
      <c r="E3145" s="29">
        <f ca="1">IF(C3145&lt;Calculator!$D$26,0,IF(DAY($C3145)=1,IF(D3145-Calculator!$G$24&gt;0,Calculator!$G$24,D3145),0))</f>
        <v>0</v>
      </c>
      <c r="F3145" s="29">
        <f ca="1">IF(E3145&gt;0,D3145*Calculator!$G$22/12,0)</f>
        <v>0</v>
      </c>
      <c r="G3145" s="29">
        <f ca="1">IF(E3145&gt;0,(IFERROR(-PMT(Calculator!$G$22/12,Calculator!$G$23*12,Calculator!$G$20),0))-F3145,0)</f>
        <v>0</v>
      </c>
      <c r="H3145" s="29">
        <f t="shared" ca="1" si="200"/>
        <v>0</v>
      </c>
      <c r="I3145" s="29">
        <f t="shared" ca="1" si="198"/>
        <v>0</v>
      </c>
      <c r="J3145" s="30">
        <f>Calculator!$G$40</f>
        <v>6.5000000000000002E-2</v>
      </c>
      <c r="K3145" s="29">
        <f ca="1">IF(C3145&gt;=Calculator!$G$27,IF(DAY($C3145)=1,Calculator!$G$34/2,IF(DAY($C3145)=15,Calculator!$G$34/2,0)),0)</f>
        <v>0</v>
      </c>
      <c r="L3145" s="29">
        <f ca="1">IF(DAY($C3145)=28,IF(H3145=0,0,Calculator!$G$35),0)</f>
        <v>0</v>
      </c>
      <c r="M3145" s="29">
        <f ca="1">IF(I3145&gt;0,IF(DAY($C3145)=1,SUM(INDIRECT("I"&amp;(ROW(C3144)-DAY(C3144))):I3144),0),0)</f>
        <v>0</v>
      </c>
      <c r="N3145" s="29">
        <f ca="1">IF(C3145&lt;Calculator!$G$27,0,IF(C3145=Calculator!$G$27,Calculator!$G$39,IF(H3145-K3145&lt;=0,IF(D3145&gt;Calculator!$G$39,IF(H3145-K3145+E3145+L3145+M3145+Calculator!$G$39&gt;Calculator!$G$39,Calculator!$G$39-(H3145+E3145+L3145+M3145-K3145),Calculator!$G$39),D3145),0)))</f>
        <v>0</v>
      </c>
    </row>
    <row r="3146" spans="1:14" ht="15.75" thickBot="1">
      <c r="A3146" s="33" t="str">
        <f ca="1">IF(C3146=Calculator!$H$27,"F",IF(Daily!D3146+Daily!H3146=0,IF(D3145+H3145&gt;0,"L",""),""))</f>
        <v/>
      </c>
      <c r="B3146" s="34">
        <v>3145</v>
      </c>
      <c r="C3146" s="19">
        <f t="shared" ca="1" si="197"/>
        <v>49075</v>
      </c>
      <c r="D3146" s="29">
        <f t="shared" ca="1" si="199"/>
        <v>0</v>
      </c>
      <c r="E3146" s="29">
        <f ca="1">IF(C3146&lt;Calculator!$D$26,0,IF(DAY($C3146)=1,IF(D3146-Calculator!$G$24&gt;0,Calculator!$G$24,D3146),0))</f>
        <v>0</v>
      </c>
      <c r="F3146" s="29">
        <f ca="1">IF(E3146&gt;0,D3146*Calculator!$G$22/12,0)</f>
        <v>0</v>
      </c>
      <c r="G3146" s="29">
        <f ca="1">IF(E3146&gt;0,(IFERROR(-PMT(Calculator!$G$22/12,Calculator!$G$23*12,Calculator!$G$20),0))-F3146,0)</f>
        <v>0</v>
      </c>
      <c r="H3146" s="29">
        <f t="shared" ca="1" si="200"/>
        <v>0</v>
      </c>
      <c r="I3146" s="29">
        <f t="shared" ca="1" si="198"/>
        <v>0</v>
      </c>
      <c r="J3146" s="30">
        <f>Calculator!$G$40</f>
        <v>6.5000000000000002E-2</v>
      </c>
      <c r="K3146" s="29">
        <f ca="1">IF(C3146&gt;=Calculator!$G$27,IF(DAY($C3146)=1,Calculator!$G$34/2,IF(DAY($C3146)=15,Calculator!$G$34/2,0)),0)</f>
        <v>0</v>
      </c>
      <c r="L3146" s="29">
        <f ca="1">IF(DAY($C3146)=28,IF(H3146=0,0,Calculator!$G$35),0)</f>
        <v>0</v>
      </c>
      <c r="M3146" s="29">
        <f ca="1">IF(I3146&gt;0,IF(DAY($C3146)=1,SUM(INDIRECT("I"&amp;(ROW(C3145)-DAY(C3145))):I3145),0),0)</f>
        <v>0</v>
      </c>
      <c r="N3146" s="29">
        <f ca="1">IF(C3146&lt;Calculator!$G$27,0,IF(C3146=Calculator!$G$27,Calculator!$G$39,IF(H3146-K3146&lt;=0,IF(D3146&gt;Calculator!$G$39,IF(H3146-K3146+E3146+L3146+M3146+Calculator!$G$39&gt;Calculator!$G$39,Calculator!$G$39-(H3146+E3146+L3146+M3146-K3146),Calculator!$G$39),D3146),0)))</f>
        <v>0</v>
      </c>
    </row>
    <row r="3147" spans="1:14" ht="15.75" thickBot="1">
      <c r="A3147" s="33" t="str">
        <f ca="1">IF(C3147=Calculator!$H$27,"F",IF(Daily!D3147+Daily!H3147=0,IF(D3146+H3146&gt;0,"L",""),""))</f>
        <v/>
      </c>
      <c r="B3147" s="34">
        <v>3146</v>
      </c>
      <c r="C3147" s="19">
        <f t="shared" ca="1" si="197"/>
        <v>49076</v>
      </c>
      <c r="D3147" s="29">
        <f t="shared" ca="1" si="199"/>
        <v>0</v>
      </c>
      <c r="E3147" s="29">
        <f ca="1">IF(C3147&lt;Calculator!$D$26,0,IF(DAY($C3147)=1,IF(D3147-Calculator!$G$24&gt;0,Calculator!$G$24,D3147),0))</f>
        <v>0</v>
      </c>
      <c r="F3147" s="29">
        <f ca="1">IF(E3147&gt;0,D3147*Calculator!$G$22/12,0)</f>
        <v>0</v>
      </c>
      <c r="G3147" s="29">
        <f ca="1">IF(E3147&gt;0,(IFERROR(-PMT(Calculator!$G$22/12,Calculator!$G$23*12,Calculator!$G$20),0))-F3147,0)</f>
        <v>0</v>
      </c>
      <c r="H3147" s="29">
        <f t="shared" ca="1" si="200"/>
        <v>0</v>
      </c>
      <c r="I3147" s="29">
        <f t="shared" ca="1" si="198"/>
        <v>0</v>
      </c>
      <c r="J3147" s="30">
        <f>Calculator!$G$40</f>
        <v>6.5000000000000002E-2</v>
      </c>
      <c r="K3147" s="29">
        <f ca="1">IF(C3147&gt;=Calculator!$G$27,IF(DAY($C3147)=1,Calculator!$G$34/2,IF(DAY($C3147)=15,Calculator!$G$34/2,0)),0)</f>
        <v>0</v>
      </c>
      <c r="L3147" s="29">
        <f ca="1">IF(DAY($C3147)=28,IF(H3147=0,0,Calculator!$G$35),0)</f>
        <v>0</v>
      </c>
      <c r="M3147" s="29">
        <f ca="1">IF(I3147&gt;0,IF(DAY($C3147)=1,SUM(INDIRECT("I"&amp;(ROW(C3146)-DAY(C3146))):I3146),0),0)</f>
        <v>0</v>
      </c>
      <c r="N3147" s="29">
        <f ca="1">IF(C3147&lt;Calculator!$G$27,0,IF(C3147=Calculator!$G$27,Calculator!$G$39,IF(H3147-K3147&lt;=0,IF(D3147&gt;Calculator!$G$39,IF(H3147-K3147+E3147+L3147+M3147+Calculator!$G$39&gt;Calculator!$G$39,Calculator!$G$39-(H3147+E3147+L3147+M3147-K3147),Calculator!$G$39),D3147),0)))</f>
        <v>0</v>
      </c>
    </row>
    <row r="3148" spans="1:14" ht="15.75" thickBot="1">
      <c r="A3148" s="33" t="str">
        <f ca="1">IF(C3148=Calculator!$H$27,"F",IF(Daily!D3148+Daily!H3148=0,IF(D3147+H3147&gt;0,"L",""),""))</f>
        <v/>
      </c>
      <c r="B3148" s="34">
        <v>3147</v>
      </c>
      <c r="C3148" s="19">
        <f t="shared" ca="1" si="197"/>
        <v>49077</v>
      </c>
      <c r="D3148" s="29">
        <f t="shared" ca="1" si="199"/>
        <v>0</v>
      </c>
      <c r="E3148" s="29">
        <f ca="1">IF(C3148&lt;Calculator!$D$26,0,IF(DAY($C3148)=1,IF(D3148-Calculator!$G$24&gt;0,Calculator!$G$24,D3148),0))</f>
        <v>0</v>
      </c>
      <c r="F3148" s="29">
        <f ca="1">IF(E3148&gt;0,D3148*Calculator!$G$22/12,0)</f>
        <v>0</v>
      </c>
      <c r="G3148" s="29">
        <f ca="1">IF(E3148&gt;0,(IFERROR(-PMT(Calculator!$G$22/12,Calculator!$G$23*12,Calculator!$G$20),0))-F3148,0)</f>
        <v>0</v>
      </c>
      <c r="H3148" s="29">
        <f t="shared" ca="1" si="200"/>
        <v>0</v>
      </c>
      <c r="I3148" s="29">
        <f t="shared" ca="1" si="198"/>
        <v>0</v>
      </c>
      <c r="J3148" s="30">
        <f>Calculator!$G$40</f>
        <v>6.5000000000000002E-2</v>
      </c>
      <c r="K3148" s="29">
        <f ca="1">IF(C3148&gt;=Calculator!$G$27,IF(DAY($C3148)=1,Calculator!$G$34/2,IF(DAY($C3148)=15,Calculator!$G$34/2,0)),0)</f>
        <v>0</v>
      </c>
      <c r="L3148" s="29">
        <f ca="1">IF(DAY($C3148)=28,IF(H3148=0,0,Calculator!$G$35),0)</f>
        <v>0</v>
      </c>
      <c r="M3148" s="29">
        <f ca="1">IF(I3148&gt;0,IF(DAY($C3148)=1,SUM(INDIRECT("I"&amp;(ROW(C3147)-DAY(C3147))):I3147),0),0)</f>
        <v>0</v>
      </c>
      <c r="N3148" s="29">
        <f ca="1">IF(C3148&lt;Calculator!$G$27,0,IF(C3148=Calculator!$G$27,Calculator!$G$39,IF(H3148-K3148&lt;=0,IF(D3148&gt;Calculator!$G$39,IF(H3148-K3148+E3148+L3148+M3148+Calculator!$G$39&gt;Calculator!$G$39,Calculator!$G$39-(H3148+E3148+L3148+M3148-K3148),Calculator!$G$39),D3148),0)))</f>
        <v>0</v>
      </c>
    </row>
    <row r="3149" spans="1:14" ht="15.75" thickBot="1">
      <c r="A3149" s="33" t="str">
        <f ca="1">IF(C3149=Calculator!$H$27,"F",IF(Daily!D3149+Daily!H3149=0,IF(D3148+H3148&gt;0,"L",""),""))</f>
        <v/>
      </c>
      <c r="B3149" s="34">
        <v>3148</v>
      </c>
      <c r="C3149" s="19">
        <f t="shared" ca="1" si="197"/>
        <v>49078</v>
      </c>
      <c r="D3149" s="29">
        <f t="shared" ca="1" si="199"/>
        <v>0</v>
      </c>
      <c r="E3149" s="29">
        <f ca="1">IF(C3149&lt;Calculator!$D$26,0,IF(DAY($C3149)=1,IF(D3149-Calculator!$G$24&gt;0,Calculator!$G$24,D3149),0))</f>
        <v>0</v>
      </c>
      <c r="F3149" s="29">
        <f ca="1">IF(E3149&gt;0,D3149*Calculator!$G$22/12,0)</f>
        <v>0</v>
      </c>
      <c r="G3149" s="29">
        <f ca="1">IF(E3149&gt;0,(IFERROR(-PMT(Calculator!$G$22/12,Calculator!$G$23*12,Calculator!$G$20),0))-F3149,0)</f>
        <v>0</v>
      </c>
      <c r="H3149" s="29">
        <f t="shared" ca="1" si="200"/>
        <v>0</v>
      </c>
      <c r="I3149" s="29">
        <f t="shared" ca="1" si="198"/>
        <v>0</v>
      </c>
      <c r="J3149" s="30">
        <f>Calculator!$G$40</f>
        <v>6.5000000000000002E-2</v>
      </c>
      <c r="K3149" s="29">
        <f ca="1">IF(C3149&gt;=Calculator!$G$27,IF(DAY($C3149)=1,Calculator!$G$34/2,IF(DAY($C3149)=15,Calculator!$G$34/2,0)),0)</f>
        <v>0</v>
      </c>
      <c r="L3149" s="29">
        <f ca="1">IF(DAY($C3149)=28,IF(H3149=0,0,Calculator!$G$35),0)</f>
        <v>0</v>
      </c>
      <c r="M3149" s="29">
        <f ca="1">IF(I3149&gt;0,IF(DAY($C3149)=1,SUM(INDIRECT("I"&amp;(ROW(C3148)-DAY(C3148))):I3148),0),0)</f>
        <v>0</v>
      </c>
      <c r="N3149" s="29">
        <f ca="1">IF(C3149&lt;Calculator!$G$27,0,IF(C3149=Calculator!$G$27,Calculator!$G$39,IF(H3149-K3149&lt;=0,IF(D3149&gt;Calculator!$G$39,IF(H3149-K3149+E3149+L3149+M3149+Calculator!$G$39&gt;Calculator!$G$39,Calculator!$G$39-(H3149+E3149+L3149+M3149-K3149),Calculator!$G$39),D3149),0)))</f>
        <v>0</v>
      </c>
    </row>
    <row r="3150" spans="1:14" ht="15.75" thickBot="1">
      <c r="A3150" s="33" t="str">
        <f ca="1">IF(C3150=Calculator!$H$27,"F",IF(Daily!D3150+Daily!H3150=0,IF(D3149+H3149&gt;0,"L",""),""))</f>
        <v/>
      </c>
      <c r="B3150" s="34">
        <v>3149</v>
      </c>
      <c r="C3150" s="19">
        <f t="shared" ca="1" si="197"/>
        <v>49079</v>
      </c>
      <c r="D3150" s="29">
        <f t="shared" ca="1" si="199"/>
        <v>0</v>
      </c>
      <c r="E3150" s="29">
        <f ca="1">IF(C3150&lt;Calculator!$D$26,0,IF(DAY($C3150)=1,IF(D3150-Calculator!$G$24&gt;0,Calculator!$G$24,D3150),0))</f>
        <v>0</v>
      </c>
      <c r="F3150" s="29">
        <f ca="1">IF(E3150&gt;0,D3150*Calculator!$G$22/12,0)</f>
        <v>0</v>
      </c>
      <c r="G3150" s="29">
        <f ca="1">IF(E3150&gt;0,(IFERROR(-PMT(Calculator!$G$22/12,Calculator!$G$23*12,Calculator!$G$20),0))-F3150,0)</f>
        <v>0</v>
      </c>
      <c r="H3150" s="29">
        <f t="shared" ca="1" si="200"/>
        <v>0</v>
      </c>
      <c r="I3150" s="29">
        <f t="shared" ca="1" si="198"/>
        <v>0</v>
      </c>
      <c r="J3150" s="30">
        <f>Calculator!$G$40</f>
        <v>6.5000000000000002E-2</v>
      </c>
      <c r="K3150" s="29">
        <f ca="1">IF(C3150&gt;=Calculator!$G$27,IF(DAY($C3150)=1,Calculator!$G$34/2,IF(DAY($C3150)=15,Calculator!$G$34/2,0)),0)</f>
        <v>4500</v>
      </c>
      <c r="L3150" s="29">
        <f ca="1">IF(DAY($C3150)=28,IF(H3150=0,0,Calculator!$G$35),0)</f>
        <v>0</v>
      </c>
      <c r="M3150" s="29">
        <f ca="1">IF(I3150&gt;0,IF(DAY($C3150)=1,SUM(INDIRECT("I"&amp;(ROW(C3149)-DAY(C3149))):I3149),0),0)</f>
        <v>0</v>
      </c>
      <c r="N3150" s="29">
        <f ca="1">IF(C3150&lt;Calculator!$G$27,0,IF(C3150=Calculator!$G$27,Calculator!$G$39,IF(H3150-K3150&lt;=0,IF(D3150&gt;Calculator!$G$39,IF(H3150-K3150+E3150+L3150+M3150+Calculator!$G$39&gt;Calculator!$G$39,Calculator!$G$39-(H3150+E3150+L3150+M3150-K3150),Calculator!$G$39),D3150),0)))</f>
        <v>0</v>
      </c>
    </row>
    <row r="3151" spans="1:14" ht="15.75" thickBot="1">
      <c r="A3151" s="33" t="str">
        <f ca="1">IF(C3151=Calculator!$H$27,"F",IF(Daily!D3151+Daily!H3151=0,IF(D3150+H3150&gt;0,"L",""),""))</f>
        <v/>
      </c>
      <c r="B3151" s="34">
        <v>3150</v>
      </c>
      <c r="C3151" s="19">
        <f t="shared" ca="1" si="197"/>
        <v>49080</v>
      </c>
      <c r="D3151" s="29">
        <f t="shared" ca="1" si="199"/>
        <v>0</v>
      </c>
      <c r="E3151" s="29">
        <f ca="1">IF(C3151&lt;Calculator!$D$26,0,IF(DAY($C3151)=1,IF(D3151-Calculator!$G$24&gt;0,Calculator!$G$24,D3151),0))</f>
        <v>0</v>
      </c>
      <c r="F3151" s="29">
        <f ca="1">IF(E3151&gt;0,D3151*Calculator!$G$22/12,0)</f>
        <v>0</v>
      </c>
      <c r="G3151" s="29">
        <f ca="1">IF(E3151&gt;0,(IFERROR(-PMT(Calculator!$G$22/12,Calculator!$G$23*12,Calculator!$G$20),0))-F3151,0)</f>
        <v>0</v>
      </c>
      <c r="H3151" s="29">
        <f t="shared" ca="1" si="200"/>
        <v>0</v>
      </c>
      <c r="I3151" s="29">
        <f t="shared" ca="1" si="198"/>
        <v>0</v>
      </c>
      <c r="J3151" s="30">
        <f>Calculator!$G$40</f>
        <v>6.5000000000000002E-2</v>
      </c>
      <c r="K3151" s="29">
        <f ca="1">IF(C3151&gt;=Calculator!$G$27,IF(DAY($C3151)=1,Calculator!$G$34/2,IF(DAY($C3151)=15,Calculator!$G$34/2,0)),0)</f>
        <v>0</v>
      </c>
      <c r="L3151" s="29">
        <f ca="1">IF(DAY($C3151)=28,IF(H3151=0,0,Calculator!$G$35),0)</f>
        <v>0</v>
      </c>
      <c r="M3151" s="29">
        <f ca="1">IF(I3151&gt;0,IF(DAY($C3151)=1,SUM(INDIRECT("I"&amp;(ROW(C3150)-DAY(C3150))):I3150),0),0)</f>
        <v>0</v>
      </c>
      <c r="N3151" s="29">
        <f ca="1">IF(C3151&lt;Calculator!$G$27,0,IF(C3151=Calculator!$G$27,Calculator!$G$39,IF(H3151-K3151&lt;=0,IF(D3151&gt;Calculator!$G$39,IF(H3151-K3151+E3151+L3151+M3151+Calculator!$G$39&gt;Calculator!$G$39,Calculator!$G$39-(H3151+E3151+L3151+M3151-K3151),Calculator!$G$39),D3151),0)))</f>
        <v>0</v>
      </c>
    </row>
    <row r="3152" spans="1:14" ht="15.75" thickBot="1">
      <c r="A3152" s="33" t="str">
        <f ca="1">IF(C3152=Calculator!$H$27,"F",IF(Daily!D3152+Daily!H3152=0,IF(D3151+H3151&gt;0,"L",""),""))</f>
        <v/>
      </c>
      <c r="B3152" s="34">
        <v>3151</v>
      </c>
      <c r="C3152" s="19">
        <f t="shared" ca="1" si="197"/>
        <v>49081</v>
      </c>
      <c r="D3152" s="29">
        <f t="shared" ca="1" si="199"/>
        <v>0</v>
      </c>
      <c r="E3152" s="29">
        <f ca="1">IF(C3152&lt;Calculator!$D$26,0,IF(DAY($C3152)=1,IF(D3152-Calculator!$G$24&gt;0,Calculator!$G$24,D3152),0))</f>
        <v>0</v>
      </c>
      <c r="F3152" s="29">
        <f ca="1">IF(E3152&gt;0,D3152*Calculator!$G$22/12,0)</f>
        <v>0</v>
      </c>
      <c r="G3152" s="29">
        <f ca="1">IF(E3152&gt;0,(IFERROR(-PMT(Calculator!$G$22/12,Calculator!$G$23*12,Calculator!$G$20),0))-F3152,0)</f>
        <v>0</v>
      </c>
      <c r="H3152" s="29">
        <f t="shared" ca="1" si="200"/>
        <v>0</v>
      </c>
      <c r="I3152" s="29">
        <f t="shared" ca="1" si="198"/>
        <v>0</v>
      </c>
      <c r="J3152" s="30">
        <f>Calculator!$G$40</f>
        <v>6.5000000000000002E-2</v>
      </c>
      <c r="K3152" s="29">
        <f ca="1">IF(C3152&gt;=Calculator!$G$27,IF(DAY($C3152)=1,Calculator!$G$34/2,IF(DAY($C3152)=15,Calculator!$G$34/2,0)),0)</f>
        <v>0</v>
      </c>
      <c r="L3152" s="29">
        <f ca="1">IF(DAY($C3152)=28,IF(H3152=0,0,Calculator!$G$35),0)</f>
        <v>0</v>
      </c>
      <c r="M3152" s="29">
        <f ca="1">IF(I3152&gt;0,IF(DAY($C3152)=1,SUM(INDIRECT("I"&amp;(ROW(C3151)-DAY(C3151))):I3151),0),0)</f>
        <v>0</v>
      </c>
      <c r="N3152" s="29">
        <f ca="1">IF(C3152&lt;Calculator!$G$27,0,IF(C3152=Calculator!$G$27,Calculator!$G$39,IF(H3152-K3152&lt;=0,IF(D3152&gt;Calculator!$G$39,IF(H3152-K3152+E3152+L3152+M3152+Calculator!$G$39&gt;Calculator!$G$39,Calculator!$G$39-(H3152+E3152+L3152+M3152-K3152),Calculator!$G$39),D3152),0)))</f>
        <v>0</v>
      </c>
    </row>
    <row r="3153" spans="1:14" ht="15.75" thickBot="1">
      <c r="A3153" s="33" t="str">
        <f ca="1">IF(C3153=Calculator!$H$27,"F",IF(Daily!D3153+Daily!H3153=0,IF(D3152+H3152&gt;0,"L",""),""))</f>
        <v/>
      </c>
      <c r="B3153" s="34">
        <v>3152</v>
      </c>
      <c r="C3153" s="19">
        <f t="shared" ca="1" si="197"/>
        <v>49082</v>
      </c>
      <c r="D3153" s="29">
        <f t="shared" ca="1" si="199"/>
        <v>0</v>
      </c>
      <c r="E3153" s="29">
        <f ca="1">IF(C3153&lt;Calculator!$D$26,0,IF(DAY($C3153)=1,IF(D3153-Calculator!$G$24&gt;0,Calculator!$G$24,D3153),0))</f>
        <v>0</v>
      </c>
      <c r="F3153" s="29">
        <f ca="1">IF(E3153&gt;0,D3153*Calculator!$G$22/12,0)</f>
        <v>0</v>
      </c>
      <c r="G3153" s="29">
        <f ca="1">IF(E3153&gt;0,(IFERROR(-PMT(Calculator!$G$22/12,Calculator!$G$23*12,Calculator!$G$20),0))-F3153,0)</f>
        <v>0</v>
      </c>
      <c r="H3153" s="29">
        <f t="shared" ca="1" si="200"/>
        <v>0</v>
      </c>
      <c r="I3153" s="29">
        <f t="shared" ca="1" si="198"/>
        <v>0</v>
      </c>
      <c r="J3153" s="30">
        <f>Calculator!$G$40</f>
        <v>6.5000000000000002E-2</v>
      </c>
      <c r="K3153" s="29">
        <f ca="1">IF(C3153&gt;=Calculator!$G$27,IF(DAY($C3153)=1,Calculator!$G$34/2,IF(DAY($C3153)=15,Calculator!$G$34/2,0)),0)</f>
        <v>0</v>
      </c>
      <c r="L3153" s="29">
        <f ca="1">IF(DAY($C3153)=28,IF(H3153=0,0,Calculator!$G$35),0)</f>
        <v>0</v>
      </c>
      <c r="M3153" s="29">
        <f ca="1">IF(I3153&gt;0,IF(DAY($C3153)=1,SUM(INDIRECT("I"&amp;(ROW(C3152)-DAY(C3152))):I3152),0),0)</f>
        <v>0</v>
      </c>
      <c r="N3153" s="29">
        <f ca="1">IF(C3153&lt;Calculator!$G$27,0,IF(C3153=Calculator!$G$27,Calculator!$G$39,IF(H3153-K3153&lt;=0,IF(D3153&gt;Calculator!$G$39,IF(H3153-K3153+E3153+L3153+M3153+Calculator!$G$39&gt;Calculator!$G$39,Calculator!$G$39-(H3153+E3153+L3153+M3153-K3153),Calculator!$G$39),D3153),0)))</f>
        <v>0</v>
      </c>
    </row>
    <row r="3154" spans="1:14" ht="15.75" thickBot="1">
      <c r="A3154" s="33" t="str">
        <f ca="1">IF(C3154=Calculator!$H$27,"F",IF(Daily!D3154+Daily!H3154=0,IF(D3153+H3153&gt;0,"L",""),""))</f>
        <v/>
      </c>
      <c r="B3154" s="34">
        <v>3153</v>
      </c>
      <c r="C3154" s="19">
        <f t="shared" ca="1" si="197"/>
        <v>49083</v>
      </c>
      <c r="D3154" s="29">
        <f t="shared" ca="1" si="199"/>
        <v>0</v>
      </c>
      <c r="E3154" s="29">
        <f ca="1">IF(C3154&lt;Calculator!$D$26,0,IF(DAY($C3154)=1,IF(D3154-Calculator!$G$24&gt;0,Calculator!$G$24,D3154),0))</f>
        <v>0</v>
      </c>
      <c r="F3154" s="29">
        <f ca="1">IF(E3154&gt;0,D3154*Calculator!$G$22/12,0)</f>
        <v>0</v>
      </c>
      <c r="G3154" s="29">
        <f ca="1">IF(E3154&gt;0,(IFERROR(-PMT(Calculator!$G$22/12,Calculator!$G$23*12,Calculator!$G$20),0))-F3154,0)</f>
        <v>0</v>
      </c>
      <c r="H3154" s="29">
        <f t="shared" ca="1" si="200"/>
        <v>0</v>
      </c>
      <c r="I3154" s="29">
        <f t="shared" ca="1" si="198"/>
        <v>0</v>
      </c>
      <c r="J3154" s="30">
        <f>Calculator!$G$40</f>
        <v>6.5000000000000002E-2</v>
      </c>
      <c r="K3154" s="29">
        <f ca="1">IF(C3154&gt;=Calculator!$G$27,IF(DAY($C3154)=1,Calculator!$G$34/2,IF(DAY($C3154)=15,Calculator!$G$34/2,0)),0)</f>
        <v>0</v>
      </c>
      <c r="L3154" s="29">
        <f ca="1">IF(DAY($C3154)=28,IF(H3154=0,0,Calculator!$G$35),0)</f>
        <v>0</v>
      </c>
      <c r="M3154" s="29">
        <f ca="1">IF(I3154&gt;0,IF(DAY($C3154)=1,SUM(INDIRECT("I"&amp;(ROW(C3153)-DAY(C3153))):I3153),0),0)</f>
        <v>0</v>
      </c>
      <c r="N3154" s="29">
        <f ca="1">IF(C3154&lt;Calculator!$G$27,0,IF(C3154=Calculator!$G$27,Calculator!$G$39,IF(H3154-K3154&lt;=0,IF(D3154&gt;Calculator!$G$39,IF(H3154-K3154+E3154+L3154+M3154+Calculator!$G$39&gt;Calculator!$G$39,Calculator!$G$39-(H3154+E3154+L3154+M3154-K3154),Calculator!$G$39),D3154),0)))</f>
        <v>0</v>
      </c>
    </row>
    <row r="3155" spans="1:14" ht="15.75" thickBot="1">
      <c r="A3155" s="33" t="str">
        <f ca="1">IF(C3155=Calculator!$H$27,"F",IF(Daily!D3155+Daily!H3155=0,IF(D3154+H3154&gt;0,"L",""),""))</f>
        <v/>
      </c>
      <c r="B3155" s="34">
        <v>3154</v>
      </c>
      <c r="C3155" s="19">
        <f t="shared" ca="1" si="197"/>
        <v>49084</v>
      </c>
      <c r="D3155" s="29">
        <f t="shared" ca="1" si="199"/>
        <v>0</v>
      </c>
      <c r="E3155" s="29">
        <f ca="1">IF(C3155&lt;Calculator!$D$26,0,IF(DAY($C3155)=1,IF(D3155-Calculator!$G$24&gt;0,Calculator!$G$24,D3155),0))</f>
        <v>0</v>
      </c>
      <c r="F3155" s="29">
        <f ca="1">IF(E3155&gt;0,D3155*Calculator!$G$22/12,0)</f>
        <v>0</v>
      </c>
      <c r="G3155" s="29">
        <f ca="1">IF(E3155&gt;0,(IFERROR(-PMT(Calculator!$G$22/12,Calculator!$G$23*12,Calculator!$G$20),0))-F3155,0)</f>
        <v>0</v>
      </c>
      <c r="H3155" s="29">
        <f t="shared" ca="1" si="200"/>
        <v>0</v>
      </c>
      <c r="I3155" s="29">
        <f t="shared" ca="1" si="198"/>
        <v>0</v>
      </c>
      <c r="J3155" s="30">
        <f>Calculator!$G$40</f>
        <v>6.5000000000000002E-2</v>
      </c>
      <c r="K3155" s="29">
        <f ca="1">IF(C3155&gt;=Calculator!$G$27,IF(DAY($C3155)=1,Calculator!$G$34/2,IF(DAY($C3155)=15,Calculator!$G$34/2,0)),0)</f>
        <v>0</v>
      </c>
      <c r="L3155" s="29">
        <f ca="1">IF(DAY($C3155)=28,IF(H3155=0,0,Calculator!$G$35),0)</f>
        <v>0</v>
      </c>
      <c r="M3155" s="29">
        <f ca="1">IF(I3155&gt;0,IF(DAY($C3155)=1,SUM(INDIRECT("I"&amp;(ROW(C3154)-DAY(C3154))):I3154),0),0)</f>
        <v>0</v>
      </c>
      <c r="N3155" s="29">
        <f ca="1">IF(C3155&lt;Calculator!$G$27,0,IF(C3155=Calculator!$G$27,Calculator!$G$39,IF(H3155-K3155&lt;=0,IF(D3155&gt;Calculator!$G$39,IF(H3155-K3155+E3155+L3155+M3155+Calculator!$G$39&gt;Calculator!$G$39,Calculator!$G$39-(H3155+E3155+L3155+M3155-K3155),Calculator!$G$39),D3155),0)))</f>
        <v>0</v>
      </c>
    </row>
    <row r="3156" spans="1:14" ht="15.75" thickBot="1">
      <c r="A3156" s="33" t="str">
        <f ca="1">IF(C3156=Calculator!$H$27,"F",IF(Daily!D3156+Daily!H3156=0,IF(D3155+H3155&gt;0,"L",""),""))</f>
        <v/>
      </c>
      <c r="B3156" s="34">
        <v>3155</v>
      </c>
      <c r="C3156" s="19">
        <f t="shared" ca="1" si="197"/>
        <v>49085</v>
      </c>
      <c r="D3156" s="29">
        <f t="shared" ca="1" si="199"/>
        <v>0</v>
      </c>
      <c r="E3156" s="29">
        <f ca="1">IF(C3156&lt;Calculator!$D$26,0,IF(DAY($C3156)=1,IF(D3156-Calculator!$G$24&gt;0,Calculator!$G$24,D3156),0))</f>
        <v>0</v>
      </c>
      <c r="F3156" s="29">
        <f ca="1">IF(E3156&gt;0,D3156*Calculator!$G$22/12,0)</f>
        <v>0</v>
      </c>
      <c r="G3156" s="29">
        <f ca="1">IF(E3156&gt;0,(IFERROR(-PMT(Calculator!$G$22/12,Calculator!$G$23*12,Calculator!$G$20),0))-F3156,0)</f>
        <v>0</v>
      </c>
      <c r="H3156" s="29">
        <f t="shared" ca="1" si="200"/>
        <v>0</v>
      </c>
      <c r="I3156" s="29">
        <f t="shared" ca="1" si="198"/>
        <v>0</v>
      </c>
      <c r="J3156" s="30">
        <f>Calculator!$G$40</f>
        <v>6.5000000000000002E-2</v>
      </c>
      <c r="K3156" s="29">
        <f ca="1">IF(C3156&gt;=Calculator!$G$27,IF(DAY($C3156)=1,Calculator!$G$34/2,IF(DAY($C3156)=15,Calculator!$G$34/2,0)),0)</f>
        <v>0</v>
      </c>
      <c r="L3156" s="29">
        <f ca="1">IF(DAY($C3156)=28,IF(H3156=0,0,Calculator!$G$35),0)</f>
        <v>0</v>
      </c>
      <c r="M3156" s="29">
        <f ca="1">IF(I3156&gt;0,IF(DAY($C3156)=1,SUM(INDIRECT("I"&amp;(ROW(C3155)-DAY(C3155))):I3155),0),0)</f>
        <v>0</v>
      </c>
      <c r="N3156" s="29">
        <f ca="1">IF(C3156&lt;Calculator!$G$27,0,IF(C3156=Calculator!$G$27,Calculator!$G$39,IF(H3156-K3156&lt;=0,IF(D3156&gt;Calculator!$G$39,IF(H3156-K3156+E3156+L3156+M3156+Calculator!$G$39&gt;Calculator!$G$39,Calculator!$G$39-(H3156+E3156+L3156+M3156-K3156),Calculator!$G$39),D3156),0)))</f>
        <v>0</v>
      </c>
    </row>
    <row r="3157" spans="1:14" ht="15.75" thickBot="1">
      <c r="A3157" s="33" t="str">
        <f ca="1">IF(C3157=Calculator!$H$27,"F",IF(Daily!D3157+Daily!H3157=0,IF(D3156+H3156&gt;0,"L",""),""))</f>
        <v/>
      </c>
      <c r="B3157" s="34">
        <v>3156</v>
      </c>
      <c r="C3157" s="19">
        <f t="shared" ca="1" si="197"/>
        <v>49086</v>
      </c>
      <c r="D3157" s="29">
        <f t="shared" ca="1" si="199"/>
        <v>0</v>
      </c>
      <c r="E3157" s="29">
        <f ca="1">IF(C3157&lt;Calculator!$D$26,0,IF(DAY($C3157)=1,IF(D3157-Calculator!$G$24&gt;0,Calculator!$G$24,D3157),0))</f>
        <v>0</v>
      </c>
      <c r="F3157" s="29">
        <f ca="1">IF(E3157&gt;0,D3157*Calculator!$G$22/12,0)</f>
        <v>0</v>
      </c>
      <c r="G3157" s="29">
        <f ca="1">IF(E3157&gt;0,(IFERROR(-PMT(Calculator!$G$22/12,Calculator!$G$23*12,Calculator!$G$20),0))-F3157,0)</f>
        <v>0</v>
      </c>
      <c r="H3157" s="29">
        <f t="shared" ca="1" si="200"/>
        <v>0</v>
      </c>
      <c r="I3157" s="29">
        <f t="shared" ca="1" si="198"/>
        <v>0</v>
      </c>
      <c r="J3157" s="30">
        <f>Calculator!$G$40</f>
        <v>6.5000000000000002E-2</v>
      </c>
      <c r="K3157" s="29">
        <f ca="1">IF(C3157&gt;=Calculator!$G$27,IF(DAY($C3157)=1,Calculator!$G$34/2,IF(DAY($C3157)=15,Calculator!$G$34/2,0)),0)</f>
        <v>0</v>
      </c>
      <c r="L3157" s="29">
        <f ca="1">IF(DAY($C3157)=28,IF(H3157=0,0,Calculator!$G$35),0)</f>
        <v>0</v>
      </c>
      <c r="M3157" s="29">
        <f ca="1">IF(I3157&gt;0,IF(DAY($C3157)=1,SUM(INDIRECT("I"&amp;(ROW(C3156)-DAY(C3156))):I3156),0),0)</f>
        <v>0</v>
      </c>
      <c r="N3157" s="29">
        <f ca="1">IF(C3157&lt;Calculator!$G$27,0,IF(C3157=Calculator!$G$27,Calculator!$G$39,IF(H3157-K3157&lt;=0,IF(D3157&gt;Calculator!$G$39,IF(H3157-K3157+E3157+L3157+M3157+Calculator!$G$39&gt;Calculator!$G$39,Calculator!$G$39-(H3157+E3157+L3157+M3157-K3157),Calculator!$G$39),D3157),0)))</f>
        <v>0</v>
      </c>
    </row>
    <row r="3158" spans="1:14" ht="15.75" thickBot="1">
      <c r="A3158" s="33" t="str">
        <f ca="1">IF(C3158=Calculator!$H$27,"F",IF(Daily!D3158+Daily!H3158=0,IF(D3157+H3157&gt;0,"L",""),""))</f>
        <v/>
      </c>
      <c r="B3158" s="34">
        <v>3157</v>
      </c>
      <c r="C3158" s="19">
        <f t="shared" ca="1" si="197"/>
        <v>49087</v>
      </c>
      <c r="D3158" s="29">
        <f t="shared" ca="1" si="199"/>
        <v>0</v>
      </c>
      <c r="E3158" s="29">
        <f ca="1">IF(C3158&lt;Calculator!$D$26,0,IF(DAY($C3158)=1,IF(D3158-Calculator!$G$24&gt;0,Calculator!$G$24,D3158),0))</f>
        <v>0</v>
      </c>
      <c r="F3158" s="29">
        <f ca="1">IF(E3158&gt;0,D3158*Calculator!$G$22/12,0)</f>
        <v>0</v>
      </c>
      <c r="G3158" s="29">
        <f ca="1">IF(E3158&gt;0,(IFERROR(-PMT(Calculator!$G$22/12,Calculator!$G$23*12,Calculator!$G$20),0))-F3158,0)</f>
        <v>0</v>
      </c>
      <c r="H3158" s="29">
        <f t="shared" ca="1" si="200"/>
        <v>0</v>
      </c>
      <c r="I3158" s="29">
        <f t="shared" ca="1" si="198"/>
        <v>0</v>
      </c>
      <c r="J3158" s="30">
        <f>Calculator!$G$40</f>
        <v>6.5000000000000002E-2</v>
      </c>
      <c r="K3158" s="29">
        <f ca="1">IF(C3158&gt;=Calculator!$G$27,IF(DAY($C3158)=1,Calculator!$G$34/2,IF(DAY($C3158)=15,Calculator!$G$34/2,0)),0)</f>
        <v>0</v>
      </c>
      <c r="L3158" s="29">
        <f ca="1">IF(DAY($C3158)=28,IF(H3158=0,0,Calculator!$G$35),0)</f>
        <v>0</v>
      </c>
      <c r="M3158" s="29">
        <f ca="1">IF(I3158&gt;0,IF(DAY($C3158)=1,SUM(INDIRECT("I"&amp;(ROW(C3157)-DAY(C3157))):I3157),0),0)</f>
        <v>0</v>
      </c>
      <c r="N3158" s="29">
        <f ca="1">IF(C3158&lt;Calculator!$G$27,0,IF(C3158=Calculator!$G$27,Calculator!$G$39,IF(H3158-K3158&lt;=0,IF(D3158&gt;Calculator!$G$39,IF(H3158-K3158+E3158+L3158+M3158+Calculator!$G$39&gt;Calculator!$G$39,Calculator!$G$39-(H3158+E3158+L3158+M3158-K3158),Calculator!$G$39),D3158),0)))</f>
        <v>0</v>
      </c>
    </row>
    <row r="3159" spans="1:14" ht="15.75" thickBot="1">
      <c r="A3159" s="33" t="str">
        <f ca="1">IF(C3159=Calculator!$H$27,"F",IF(Daily!D3159+Daily!H3159=0,IF(D3158+H3158&gt;0,"L",""),""))</f>
        <v/>
      </c>
      <c r="B3159" s="34">
        <v>3158</v>
      </c>
      <c r="C3159" s="19">
        <f t="shared" ca="1" si="197"/>
        <v>49088</v>
      </c>
      <c r="D3159" s="29">
        <f t="shared" ca="1" si="199"/>
        <v>0</v>
      </c>
      <c r="E3159" s="29">
        <f ca="1">IF(C3159&lt;Calculator!$D$26,0,IF(DAY($C3159)=1,IF(D3159-Calculator!$G$24&gt;0,Calculator!$G$24,D3159),0))</f>
        <v>0</v>
      </c>
      <c r="F3159" s="29">
        <f ca="1">IF(E3159&gt;0,D3159*Calculator!$G$22/12,0)</f>
        <v>0</v>
      </c>
      <c r="G3159" s="29">
        <f ca="1">IF(E3159&gt;0,(IFERROR(-PMT(Calculator!$G$22/12,Calculator!$G$23*12,Calculator!$G$20),0))-F3159,0)</f>
        <v>0</v>
      </c>
      <c r="H3159" s="29">
        <f t="shared" ca="1" si="200"/>
        <v>0</v>
      </c>
      <c r="I3159" s="29">
        <f t="shared" ca="1" si="198"/>
        <v>0</v>
      </c>
      <c r="J3159" s="30">
        <f>Calculator!$G$40</f>
        <v>6.5000000000000002E-2</v>
      </c>
      <c r="K3159" s="29">
        <f ca="1">IF(C3159&gt;=Calculator!$G$27,IF(DAY($C3159)=1,Calculator!$G$34/2,IF(DAY($C3159)=15,Calculator!$G$34/2,0)),0)</f>
        <v>0</v>
      </c>
      <c r="L3159" s="29">
        <f ca="1">IF(DAY($C3159)=28,IF(H3159=0,0,Calculator!$G$35),0)</f>
        <v>0</v>
      </c>
      <c r="M3159" s="29">
        <f ca="1">IF(I3159&gt;0,IF(DAY($C3159)=1,SUM(INDIRECT("I"&amp;(ROW(C3158)-DAY(C3158))):I3158),0),0)</f>
        <v>0</v>
      </c>
      <c r="N3159" s="29">
        <f ca="1">IF(C3159&lt;Calculator!$G$27,0,IF(C3159=Calculator!$G$27,Calculator!$G$39,IF(H3159-K3159&lt;=0,IF(D3159&gt;Calculator!$G$39,IF(H3159-K3159+E3159+L3159+M3159+Calculator!$G$39&gt;Calculator!$G$39,Calculator!$G$39-(H3159+E3159+L3159+M3159-K3159),Calculator!$G$39),D3159),0)))</f>
        <v>0</v>
      </c>
    </row>
    <row r="3160" spans="1:14" ht="15.75" thickBot="1">
      <c r="A3160" s="33" t="str">
        <f ca="1">IF(C3160=Calculator!$H$27,"F",IF(Daily!D3160+Daily!H3160=0,IF(D3159+H3159&gt;0,"L",""),""))</f>
        <v/>
      </c>
      <c r="B3160" s="34">
        <v>3159</v>
      </c>
      <c r="C3160" s="19">
        <f t="shared" ca="1" si="197"/>
        <v>49089</v>
      </c>
      <c r="D3160" s="29">
        <f t="shared" ca="1" si="199"/>
        <v>0</v>
      </c>
      <c r="E3160" s="29">
        <f ca="1">IF(C3160&lt;Calculator!$D$26,0,IF(DAY($C3160)=1,IF(D3160-Calculator!$G$24&gt;0,Calculator!$G$24,D3160),0))</f>
        <v>0</v>
      </c>
      <c r="F3160" s="29">
        <f ca="1">IF(E3160&gt;0,D3160*Calculator!$G$22/12,0)</f>
        <v>0</v>
      </c>
      <c r="G3160" s="29">
        <f ca="1">IF(E3160&gt;0,(IFERROR(-PMT(Calculator!$G$22/12,Calculator!$G$23*12,Calculator!$G$20),0))-F3160,0)</f>
        <v>0</v>
      </c>
      <c r="H3160" s="29">
        <f t="shared" ca="1" si="200"/>
        <v>0</v>
      </c>
      <c r="I3160" s="29">
        <f t="shared" ca="1" si="198"/>
        <v>0</v>
      </c>
      <c r="J3160" s="30">
        <f>Calculator!$G$40</f>
        <v>6.5000000000000002E-2</v>
      </c>
      <c r="K3160" s="29">
        <f ca="1">IF(C3160&gt;=Calculator!$G$27,IF(DAY($C3160)=1,Calculator!$G$34/2,IF(DAY($C3160)=15,Calculator!$G$34/2,0)),0)</f>
        <v>0</v>
      </c>
      <c r="L3160" s="29">
        <f ca="1">IF(DAY($C3160)=28,IF(H3160=0,0,Calculator!$G$35),0)</f>
        <v>0</v>
      </c>
      <c r="M3160" s="29">
        <f ca="1">IF(I3160&gt;0,IF(DAY($C3160)=1,SUM(INDIRECT("I"&amp;(ROW(C3159)-DAY(C3159))):I3159),0),0)</f>
        <v>0</v>
      </c>
      <c r="N3160" s="29">
        <f ca="1">IF(C3160&lt;Calculator!$G$27,0,IF(C3160=Calculator!$G$27,Calculator!$G$39,IF(H3160-K3160&lt;=0,IF(D3160&gt;Calculator!$G$39,IF(H3160-K3160+E3160+L3160+M3160+Calculator!$G$39&gt;Calculator!$G$39,Calculator!$G$39-(H3160+E3160+L3160+M3160-K3160),Calculator!$G$39),D3160),0)))</f>
        <v>0</v>
      </c>
    </row>
    <row r="3161" spans="1:14" ht="15.75" thickBot="1">
      <c r="A3161" s="33" t="str">
        <f ca="1">IF(C3161=Calculator!$H$27,"F",IF(Daily!D3161+Daily!H3161=0,IF(D3160+H3160&gt;0,"L",""),""))</f>
        <v/>
      </c>
      <c r="B3161" s="34">
        <v>3160</v>
      </c>
      <c r="C3161" s="19">
        <f t="shared" ca="1" si="197"/>
        <v>49090</v>
      </c>
      <c r="D3161" s="29">
        <f t="shared" ca="1" si="199"/>
        <v>0</v>
      </c>
      <c r="E3161" s="29">
        <f ca="1">IF(C3161&lt;Calculator!$D$26,0,IF(DAY($C3161)=1,IF(D3161-Calculator!$G$24&gt;0,Calculator!$G$24,D3161),0))</f>
        <v>0</v>
      </c>
      <c r="F3161" s="29">
        <f ca="1">IF(E3161&gt;0,D3161*Calculator!$G$22/12,0)</f>
        <v>0</v>
      </c>
      <c r="G3161" s="29">
        <f ca="1">IF(E3161&gt;0,(IFERROR(-PMT(Calculator!$G$22/12,Calculator!$G$23*12,Calculator!$G$20),0))-F3161,0)</f>
        <v>0</v>
      </c>
      <c r="H3161" s="29">
        <f t="shared" ca="1" si="200"/>
        <v>0</v>
      </c>
      <c r="I3161" s="29">
        <f t="shared" ca="1" si="198"/>
        <v>0</v>
      </c>
      <c r="J3161" s="30">
        <f>Calculator!$G$40</f>
        <v>6.5000000000000002E-2</v>
      </c>
      <c r="K3161" s="29">
        <f ca="1">IF(C3161&gt;=Calculator!$G$27,IF(DAY($C3161)=1,Calculator!$G$34/2,IF(DAY($C3161)=15,Calculator!$G$34/2,0)),0)</f>
        <v>0</v>
      </c>
      <c r="L3161" s="29">
        <f ca="1">IF(DAY($C3161)=28,IF(H3161=0,0,Calculator!$G$35),0)</f>
        <v>0</v>
      </c>
      <c r="M3161" s="29">
        <f ca="1">IF(I3161&gt;0,IF(DAY($C3161)=1,SUM(INDIRECT("I"&amp;(ROW(C3160)-DAY(C3160))):I3160),0),0)</f>
        <v>0</v>
      </c>
      <c r="N3161" s="29">
        <f ca="1">IF(C3161&lt;Calculator!$G$27,0,IF(C3161=Calculator!$G$27,Calculator!$G$39,IF(H3161-K3161&lt;=0,IF(D3161&gt;Calculator!$G$39,IF(H3161-K3161+E3161+L3161+M3161+Calculator!$G$39&gt;Calculator!$G$39,Calculator!$G$39-(H3161+E3161+L3161+M3161-K3161),Calculator!$G$39),D3161),0)))</f>
        <v>0</v>
      </c>
    </row>
    <row r="3162" spans="1:14" ht="15.75" thickBot="1">
      <c r="A3162" s="33" t="str">
        <f ca="1">IF(C3162=Calculator!$H$27,"F",IF(Daily!D3162+Daily!H3162=0,IF(D3161+H3161&gt;0,"L",""),""))</f>
        <v/>
      </c>
      <c r="B3162" s="34">
        <v>3161</v>
      </c>
      <c r="C3162" s="19">
        <f t="shared" ca="1" si="197"/>
        <v>49091</v>
      </c>
      <c r="D3162" s="29">
        <f t="shared" ca="1" si="199"/>
        <v>0</v>
      </c>
      <c r="E3162" s="29">
        <f ca="1">IF(C3162&lt;Calculator!$D$26,0,IF(DAY($C3162)=1,IF(D3162-Calculator!$G$24&gt;0,Calculator!$G$24,D3162),0))</f>
        <v>0</v>
      </c>
      <c r="F3162" s="29">
        <f ca="1">IF(E3162&gt;0,D3162*Calculator!$G$22/12,0)</f>
        <v>0</v>
      </c>
      <c r="G3162" s="29">
        <f ca="1">IF(E3162&gt;0,(IFERROR(-PMT(Calculator!$G$22/12,Calculator!$G$23*12,Calculator!$G$20),0))-F3162,0)</f>
        <v>0</v>
      </c>
      <c r="H3162" s="29">
        <f t="shared" ca="1" si="200"/>
        <v>0</v>
      </c>
      <c r="I3162" s="29">
        <f t="shared" ca="1" si="198"/>
        <v>0</v>
      </c>
      <c r="J3162" s="30">
        <f>Calculator!$G$40</f>
        <v>6.5000000000000002E-2</v>
      </c>
      <c r="K3162" s="29">
        <f ca="1">IF(C3162&gt;=Calculator!$G$27,IF(DAY($C3162)=1,Calculator!$G$34/2,IF(DAY($C3162)=15,Calculator!$G$34/2,0)),0)</f>
        <v>0</v>
      </c>
      <c r="L3162" s="29">
        <f ca="1">IF(DAY($C3162)=28,IF(H3162=0,0,Calculator!$G$35),0)</f>
        <v>0</v>
      </c>
      <c r="M3162" s="29">
        <f ca="1">IF(I3162&gt;0,IF(DAY($C3162)=1,SUM(INDIRECT("I"&amp;(ROW(C3161)-DAY(C3161))):I3161),0),0)</f>
        <v>0</v>
      </c>
      <c r="N3162" s="29">
        <f ca="1">IF(C3162&lt;Calculator!$G$27,0,IF(C3162=Calculator!$G$27,Calculator!$G$39,IF(H3162-K3162&lt;=0,IF(D3162&gt;Calculator!$G$39,IF(H3162-K3162+E3162+L3162+M3162+Calculator!$G$39&gt;Calculator!$G$39,Calculator!$G$39-(H3162+E3162+L3162+M3162-K3162),Calculator!$G$39),D3162),0)))</f>
        <v>0</v>
      </c>
    </row>
    <row r="3163" spans="1:14" ht="15.75" thickBot="1">
      <c r="A3163" s="33" t="str">
        <f ca="1">IF(C3163=Calculator!$H$27,"F",IF(Daily!D3163+Daily!H3163=0,IF(D3162+H3162&gt;0,"L",""),""))</f>
        <v/>
      </c>
      <c r="B3163" s="34">
        <v>3162</v>
      </c>
      <c r="C3163" s="19">
        <f t="shared" ca="1" si="197"/>
        <v>49092</v>
      </c>
      <c r="D3163" s="29">
        <f t="shared" ca="1" si="199"/>
        <v>0</v>
      </c>
      <c r="E3163" s="29">
        <f ca="1">IF(C3163&lt;Calculator!$D$26,0,IF(DAY($C3163)=1,IF(D3163-Calculator!$G$24&gt;0,Calculator!$G$24,D3163),0))</f>
        <v>0</v>
      </c>
      <c r="F3163" s="29">
        <f ca="1">IF(E3163&gt;0,D3163*Calculator!$G$22/12,0)</f>
        <v>0</v>
      </c>
      <c r="G3163" s="29">
        <f ca="1">IF(E3163&gt;0,(IFERROR(-PMT(Calculator!$G$22/12,Calculator!$G$23*12,Calculator!$G$20),0))-F3163,0)</f>
        <v>0</v>
      </c>
      <c r="H3163" s="29">
        <f t="shared" ca="1" si="200"/>
        <v>0</v>
      </c>
      <c r="I3163" s="29">
        <f t="shared" ca="1" si="198"/>
        <v>0</v>
      </c>
      <c r="J3163" s="30">
        <f>Calculator!$G$40</f>
        <v>6.5000000000000002E-2</v>
      </c>
      <c r="K3163" s="29">
        <f ca="1">IF(C3163&gt;=Calculator!$G$27,IF(DAY($C3163)=1,Calculator!$G$34/2,IF(DAY($C3163)=15,Calculator!$G$34/2,0)),0)</f>
        <v>0</v>
      </c>
      <c r="L3163" s="29">
        <f ca="1">IF(DAY($C3163)=28,IF(H3163=0,0,Calculator!$G$35),0)</f>
        <v>0</v>
      </c>
      <c r="M3163" s="29">
        <f ca="1">IF(I3163&gt;0,IF(DAY($C3163)=1,SUM(INDIRECT("I"&amp;(ROW(C3162)-DAY(C3162))):I3162),0),0)</f>
        <v>0</v>
      </c>
      <c r="N3163" s="29">
        <f ca="1">IF(C3163&lt;Calculator!$G$27,0,IF(C3163=Calculator!$G$27,Calculator!$G$39,IF(H3163-K3163&lt;=0,IF(D3163&gt;Calculator!$G$39,IF(H3163-K3163+E3163+L3163+M3163+Calculator!$G$39&gt;Calculator!$G$39,Calculator!$G$39-(H3163+E3163+L3163+M3163-K3163),Calculator!$G$39),D3163),0)))</f>
        <v>0</v>
      </c>
    </row>
    <row r="3164" spans="1:14" ht="15.75" thickBot="1">
      <c r="A3164" s="33" t="str">
        <f ca="1">IF(C3164=Calculator!$H$27,"F",IF(Daily!D3164+Daily!H3164=0,IF(D3163+H3163&gt;0,"L",""),""))</f>
        <v/>
      </c>
      <c r="B3164" s="34">
        <v>3163</v>
      </c>
      <c r="C3164" s="19">
        <f t="shared" ca="1" si="197"/>
        <v>49093</v>
      </c>
      <c r="D3164" s="29">
        <f t="shared" ca="1" si="199"/>
        <v>0</v>
      </c>
      <c r="E3164" s="29">
        <f ca="1">IF(C3164&lt;Calculator!$D$26,0,IF(DAY($C3164)=1,IF(D3164-Calculator!$G$24&gt;0,Calculator!$G$24,D3164),0))</f>
        <v>0</v>
      </c>
      <c r="F3164" s="29">
        <f ca="1">IF(E3164&gt;0,D3164*Calculator!$G$22/12,0)</f>
        <v>0</v>
      </c>
      <c r="G3164" s="29">
        <f ca="1">IF(E3164&gt;0,(IFERROR(-PMT(Calculator!$G$22/12,Calculator!$G$23*12,Calculator!$G$20),0))-F3164,0)</f>
        <v>0</v>
      </c>
      <c r="H3164" s="29">
        <f t="shared" ca="1" si="200"/>
        <v>0</v>
      </c>
      <c r="I3164" s="29">
        <f t="shared" ca="1" si="198"/>
        <v>0</v>
      </c>
      <c r="J3164" s="30">
        <f>Calculator!$G$40</f>
        <v>6.5000000000000002E-2</v>
      </c>
      <c r="K3164" s="29">
        <f ca="1">IF(C3164&gt;=Calculator!$G$27,IF(DAY($C3164)=1,Calculator!$G$34/2,IF(DAY($C3164)=15,Calculator!$G$34/2,0)),0)</f>
        <v>0</v>
      </c>
      <c r="L3164" s="29">
        <f ca="1">IF(DAY($C3164)=28,IF(H3164=0,0,Calculator!$G$35),0)</f>
        <v>0</v>
      </c>
      <c r="M3164" s="29">
        <f ca="1">IF(I3164&gt;0,IF(DAY($C3164)=1,SUM(INDIRECT("I"&amp;(ROW(C3163)-DAY(C3163))):I3163),0),0)</f>
        <v>0</v>
      </c>
      <c r="N3164" s="29">
        <f ca="1">IF(C3164&lt;Calculator!$G$27,0,IF(C3164=Calculator!$G$27,Calculator!$G$39,IF(H3164-K3164&lt;=0,IF(D3164&gt;Calculator!$G$39,IF(H3164-K3164+E3164+L3164+M3164+Calculator!$G$39&gt;Calculator!$G$39,Calculator!$G$39-(H3164+E3164+L3164+M3164-K3164),Calculator!$G$39),D3164),0)))</f>
        <v>0</v>
      </c>
    </row>
    <row r="3165" spans="1:14" ht="15.75" thickBot="1">
      <c r="A3165" s="33" t="str">
        <f ca="1">IF(C3165=Calculator!$H$27,"F",IF(Daily!D3165+Daily!H3165=0,IF(D3164+H3164&gt;0,"L",""),""))</f>
        <v/>
      </c>
      <c r="B3165" s="34">
        <v>3164</v>
      </c>
      <c r="C3165" s="19">
        <f t="shared" ca="1" si="197"/>
        <v>49094</v>
      </c>
      <c r="D3165" s="29">
        <f t="shared" ca="1" si="199"/>
        <v>0</v>
      </c>
      <c r="E3165" s="29">
        <f ca="1">IF(C3165&lt;Calculator!$D$26,0,IF(DAY($C3165)=1,IF(D3165-Calculator!$G$24&gt;0,Calculator!$G$24,D3165),0))</f>
        <v>0</v>
      </c>
      <c r="F3165" s="29">
        <f ca="1">IF(E3165&gt;0,D3165*Calculator!$G$22/12,0)</f>
        <v>0</v>
      </c>
      <c r="G3165" s="29">
        <f ca="1">IF(E3165&gt;0,(IFERROR(-PMT(Calculator!$G$22/12,Calculator!$G$23*12,Calculator!$G$20),0))-F3165,0)</f>
        <v>0</v>
      </c>
      <c r="H3165" s="29">
        <f t="shared" ca="1" si="200"/>
        <v>0</v>
      </c>
      <c r="I3165" s="29">
        <f t="shared" ca="1" si="198"/>
        <v>0</v>
      </c>
      <c r="J3165" s="30">
        <f>Calculator!$G$40</f>
        <v>6.5000000000000002E-2</v>
      </c>
      <c r="K3165" s="29">
        <f ca="1">IF(C3165&gt;=Calculator!$G$27,IF(DAY($C3165)=1,Calculator!$G$34/2,IF(DAY($C3165)=15,Calculator!$G$34/2,0)),0)</f>
        <v>0</v>
      </c>
      <c r="L3165" s="29">
        <f ca="1">IF(DAY($C3165)=28,IF(H3165=0,0,Calculator!$G$35),0)</f>
        <v>0</v>
      </c>
      <c r="M3165" s="29">
        <f ca="1">IF(I3165&gt;0,IF(DAY($C3165)=1,SUM(INDIRECT("I"&amp;(ROW(C3164)-DAY(C3164))):I3164),0),0)</f>
        <v>0</v>
      </c>
      <c r="N3165" s="29">
        <f ca="1">IF(C3165&lt;Calculator!$G$27,0,IF(C3165=Calculator!$G$27,Calculator!$G$39,IF(H3165-K3165&lt;=0,IF(D3165&gt;Calculator!$G$39,IF(H3165-K3165+E3165+L3165+M3165+Calculator!$G$39&gt;Calculator!$G$39,Calculator!$G$39-(H3165+E3165+L3165+M3165-K3165),Calculator!$G$39),D3165),0)))</f>
        <v>0</v>
      </c>
    </row>
    <row r="3166" spans="1:14" ht="15.75" thickBot="1">
      <c r="A3166" s="33" t="str">
        <f ca="1">IF(C3166=Calculator!$H$27,"F",IF(Daily!D3166+Daily!H3166=0,IF(D3165+H3165&gt;0,"L",""),""))</f>
        <v/>
      </c>
      <c r="B3166" s="34">
        <v>3165</v>
      </c>
      <c r="C3166" s="19">
        <f t="shared" ca="1" si="197"/>
        <v>49095</v>
      </c>
      <c r="D3166" s="29">
        <f t="shared" ca="1" si="199"/>
        <v>0</v>
      </c>
      <c r="E3166" s="29">
        <f ca="1">IF(C3166&lt;Calculator!$D$26,0,IF(DAY($C3166)=1,IF(D3166-Calculator!$G$24&gt;0,Calculator!$G$24,D3166),0))</f>
        <v>0</v>
      </c>
      <c r="F3166" s="29">
        <f ca="1">IF(E3166&gt;0,D3166*Calculator!$G$22/12,0)</f>
        <v>0</v>
      </c>
      <c r="G3166" s="29">
        <f ca="1">IF(E3166&gt;0,(IFERROR(-PMT(Calculator!$G$22/12,Calculator!$G$23*12,Calculator!$G$20),0))-F3166,0)</f>
        <v>0</v>
      </c>
      <c r="H3166" s="29">
        <f t="shared" ca="1" si="200"/>
        <v>0</v>
      </c>
      <c r="I3166" s="29">
        <f t="shared" ca="1" si="198"/>
        <v>0</v>
      </c>
      <c r="J3166" s="30">
        <f>Calculator!$G$40</f>
        <v>6.5000000000000002E-2</v>
      </c>
      <c r="K3166" s="29">
        <f ca="1">IF(C3166&gt;=Calculator!$G$27,IF(DAY($C3166)=1,Calculator!$G$34/2,IF(DAY($C3166)=15,Calculator!$G$34/2,0)),0)</f>
        <v>0</v>
      </c>
      <c r="L3166" s="29">
        <f ca="1">IF(DAY($C3166)=28,IF(H3166=0,0,Calculator!$G$35),0)</f>
        <v>0</v>
      </c>
      <c r="M3166" s="29">
        <f ca="1">IF(I3166&gt;0,IF(DAY($C3166)=1,SUM(INDIRECT("I"&amp;(ROW(C3165)-DAY(C3165))):I3165),0),0)</f>
        <v>0</v>
      </c>
      <c r="N3166" s="29">
        <f ca="1">IF(C3166&lt;Calculator!$G$27,0,IF(C3166=Calculator!$G$27,Calculator!$G$39,IF(H3166-K3166&lt;=0,IF(D3166&gt;Calculator!$G$39,IF(H3166-K3166+E3166+L3166+M3166+Calculator!$G$39&gt;Calculator!$G$39,Calculator!$G$39-(H3166+E3166+L3166+M3166-K3166),Calculator!$G$39),D3166),0)))</f>
        <v>0</v>
      </c>
    </row>
    <row r="3167" spans="1:14" ht="15.75" thickBot="1">
      <c r="A3167" s="33" t="str">
        <f ca="1">IF(C3167=Calculator!$H$27,"F",IF(Daily!D3167+Daily!H3167=0,IF(D3166+H3166&gt;0,"L",""),""))</f>
        <v/>
      </c>
      <c r="B3167" s="34">
        <v>3166</v>
      </c>
      <c r="C3167" s="19">
        <f t="shared" ca="1" si="197"/>
        <v>49096</v>
      </c>
      <c r="D3167" s="29">
        <f t="shared" ca="1" si="199"/>
        <v>0</v>
      </c>
      <c r="E3167" s="29">
        <f ca="1">IF(C3167&lt;Calculator!$D$26,0,IF(DAY($C3167)=1,IF(D3167-Calculator!$G$24&gt;0,Calculator!$G$24,D3167),0))</f>
        <v>0</v>
      </c>
      <c r="F3167" s="29">
        <f ca="1">IF(E3167&gt;0,D3167*Calculator!$G$22/12,0)</f>
        <v>0</v>
      </c>
      <c r="G3167" s="29">
        <f ca="1">IF(E3167&gt;0,(IFERROR(-PMT(Calculator!$G$22/12,Calculator!$G$23*12,Calculator!$G$20),0))-F3167,0)</f>
        <v>0</v>
      </c>
      <c r="H3167" s="29">
        <f t="shared" ca="1" si="200"/>
        <v>0</v>
      </c>
      <c r="I3167" s="29">
        <f t="shared" ca="1" si="198"/>
        <v>0</v>
      </c>
      <c r="J3167" s="30">
        <f>Calculator!$G$40</f>
        <v>6.5000000000000002E-2</v>
      </c>
      <c r="K3167" s="29">
        <f ca="1">IF(C3167&gt;=Calculator!$G$27,IF(DAY($C3167)=1,Calculator!$G$34/2,IF(DAY($C3167)=15,Calculator!$G$34/2,0)),0)</f>
        <v>4500</v>
      </c>
      <c r="L3167" s="29">
        <f ca="1">IF(DAY($C3167)=28,IF(H3167=0,0,Calculator!$G$35),0)</f>
        <v>0</v>
      </c>
      <c r="M3167" s="29">
        <f ca="1">IF(I3167&gt;0,IF(DAY($C3167)=1,SUM(INDIRECT("I"&amp;(ROW(C3166)-DAY(C3166))):I3166),0),0)</f>
        <v>0</v>
      </c>
      <c r="N3167" s="29">
        <f ca="1">IF(C3167&lt;Calculator!$G$27,0,IF(C3167=Calculator!$G$27,Calculator!$G$39,IF(H3167-K3167&lt;=0,IF(D3167&gt;Calculator!$G$39,IF(H3167-K3167+E3167+L3167+M3167+Calculator!$G$39&gt;Calculator!$G$39,Calculator!$G$39-(H3167+E3167+L3167+M3167-K3167),Calculator!$G$39),D3167),0)))</f>
        <v>0</v>
      </c>
    </row>
    <row r="3168" spans="1:14" ht="15.75" thickBot="1">
      <c r="A3168" s="33" t="str">
        <f ca="1">IF(C3168=Calculator!$H$27,"F",IF(Daily!D3168+Daily!H3168=0,IF(D3167+H3167&gt;0,"L",""),""))</f>
        <v/>
      </c>
      <c r="B3168" s="34">
        <v>3167</v>
      </c>
      <c r="C3168" s="19">
        <f t="shared" ca="1" si="197"/>
        <v>49097</v>
      </c>
      <c r="D3168" s="29">
        <f t="shared" ca="1" si="199"/>
        <v>0</v>
      </c>
      <c r="E3168" s="29">
        <f ca="1">IF(C3168&lt;Calculator!$D$26,0,IF(DAY($C3168)=1,IF(D3168-Calculator!$G$24&gt;0,Calculator!$G$24,D3168),0))</f>
        <v>0</v>
      </c>
      <c r="F3168" s="29">
        <f ca="1">IF(E3168&gt;0,D3168*Calculator!$G$22/12,0)</f>
        <v>0</v>
      </c>
      <c r="G3168" s="29">
        <f ca="1">IF(E3168&gt;0,(IFERROR(-PMT(Calculator!$G$22/12,Calculator!$G$23*12,Calculator!$G$20),0))-F3168,0)</f>
        <v>0</v>
      </c>
      <c r="H3168" s="29">
        <f t="shared" ca="1" si="200"/>
        <v>0</v>
      </c>
      <c r="I3168" s="29">
        <f t="shared" ca="1" si="198"/>
        <v>0</v>
      </c>
      <c r="J3168" s="30">
        <f>Calculator!$G$40</f>
        <v>6.5000000000000002E-2</v>
      </c>
      <c r="K3168" s="29">
        <f ca="1">IF(C3168&gt;=Calculator!$G$27,IF(DAY($C3168)=1,Calculator!$G$34/2,IF(DAY($C3168)=15,Calculator!$G$34/2,0)),0)</f>
        <v>0</v>
      </c>
      <c r="L3168" s="29">
        <f ca="1">IF(DAY($C3168)=28,IF(H3168=0,0,Calculator!$G$35),0)</f>
        <v>0</v>
      </c>
      <c r="M3168" s="29">
        <f ca="1">IF(I3168&gt;0,IF(DAY($C3168)=1,SUM(INDIRECT("I"&amp;(ROW(C3167)-DAY(C3167))):I3167),0),0)</f>
        <v>0</v>
      </c>
      <c r="N3168" s="29">
        <f ca="1">IF(C3168&lt;Calculator!$G$27,0,IF(C3168=Calculator!$G$27,Calculator!$G$39,IF(H3168-K3168&lt;=0,IF(D3168&gt;Calculator!$G$39,IF(H3168-K3168+E3168+L3168+M3168+Calculator!$G$39&gt;Calculator!$G$39,Calculator!$G$39-(H3168+E3168+L3168+M3168-K3168),Calculator!$G$39),D3168),0)))</f>
        <v>0</v>
      </c>
    </row>
    <row r="3169" spans="1:14" ht="15.75" thickBot="1">
      <c r="A3169" s="33" t="str">
        <f ca="1">IF(C3169=Calculator!$H$27,"F",IF(Daily!D3169+Daily!H3169=0,IF(D3168+H3168&gt;0,"L",""),""))</f>
        <v/>
      </c>
      <c r="B3169" s="34">
        <v>3168</v>
      </c>
      <c r="C3169" s="19">
        <f t="shared" ca="1" si="197"/>
        <v>49098</v>
      </c>
      <c r="D3169" s="29">
        <f t="shared" ca="1" si="199"/>
        <v>0</v>
      </c>
      <c r="E3169" s="29">
        <f ca="1">IF(C3169&lt;Calculator!$D$26,0,IF(DAY($C3169)=1,IF(D3169-Calculator!$G$24&gt;0,Calculator!$G$24,D3169),0))</f>
        <v>0</v>
      </c>
      <c r="F3169" s="29">
        <f ca="1">IF(E3169&gt;0,D3169*Calculator!$G$22/12,0)</f>
        <v>0</v>
      </c>
      <c r="G3169" s="29">
        <f ca="1">IF(E3169&gt;0,(IFERROR(-PMT(Calculator!$G$22/12,Calculator!$G$23*12,Calculator!$G$20),0))-F3169,0)</f>
        <v>0</v>
      </c>
      <c r="H3169" s="29">
        <f t="shared" ca="1" si="200"/>
        <v>0</v>
      </c>
      <c r="I3169" s="29">
        <f t="shared" ca="1" si="198"/>
        <v>0</v>
      </c>
      <c r="J3169" s="30">
        <f>Calculator!$G$40</f>
        <v>6.5000000000000002E-2</v>
      </c>
      <c r="K3169" s="29">
        <f ca="1">IF(C3169&gt;=Calculator!$G$27,IF(DAY($C3169)=1,Calculator!$G$34/2,IF(DAY($C3169)=15,Calculator!$G$34/2,0)),0)</f>
        <v>0</v>
      </c>
      <c r="L3169" s="29">
        <f ca="1">IF(DAY($C3169)=28,IF(H3169=0,0,Calculator!$G$35),0)</f>
        <v>0</v>
      </c>
      <c r="M3169" s="29">
        <f ca="1">IF(I3169&gt;0,IF(DAY($C3169)=1,SUM(INDIRECT("I"&amp;(ROW(C3168)-DAY(C3168))):I3168),0),0)</f>
        <v>0</v>
      </c>
      <c r="N3169" s="29">
        <f ca="1">IF(C3169&lt;Calculator!$G$27,0,IF(C3169=Calculator!$G$27,Calculator!$G$39,IF(H3169-K3169&lt;=0,IF(D3169&gt;Calculator!$G$39,IF(H3169-K3169+E3169+L3169+M3169+Calculator!$G$39&gt;Calculator!$G$39,Calculator!$G$39-(H3169+E3169+L3169+M3169-K3169),Calculator!$G$39),D3169),0)))</f>
        <v>0</v>
      </c>
    </row>
    <row r="3170" spans="1:14" ht="15.75" thickBot="1">
      <c r="A3170" s="33" t="str">
        <f ca="1">IF(C3170=Calculator!$H$27,"F",IF(Daily!D3170+Daily!H3170=0,IF(D3169+H3169&gt;0,"L",""),""))</f>
        <v/>
      </c>
      <c r="B3170" s="34">
        <v>3169</v>
      </c>
      <c r="C3170" s="19">
        <f t="shared" ca="1" si="197"/>
        <v>49099</v>
      </c>
      <c r="D3170" s="29">
        <f t="shared" ca="1" si="199"/>
        <v>0</v>
      </c>
      <c r="E3170" s="29">
        <f ca="1">IF(C3170&lt;Calculator!$D$26,0,IF(DAY($C3170)=1,IF(D3170-Calculator!$G$24&gt;0,Calculator!$G$24,D3170),0))</f>
        <v>0</v>
      </c>
      <c r="F3170" s="29">
        <f ca="1">IF(E3170&gt;0,D3170*Calculator!$G$22/12,0)</f>
        <v>0</v>
      </c>
      <c r="G3170" s="29">
        <f ca="1">IF(E3170&gt;0,(IFERROR(-PMT(Calculator!$G$22/12,Calculator!$G$23*12,Calculator!$G$20),0))-F3170,0)</f>
        <v>0</v>
      </c>
      <c r="H3170" s="29">
        <f t="shared" ca="1" si="200"/>
        <v>0</v>
      </c>
      <c r="I3170" s="29">
        <f t="shared" ca="1" si="198"/>
        <v>0</v>
      </c>
      <c r="J3170" s="30">
        <f>Calculator!$G$40</f>
        <v>6.5000000000000002E-2</v>
      </c>
      <c r="K3170" s="29">
        <f ca="1">IF(C3170&gt;=Calculator!$G$27,IF(DAY($C3170)=1,Calculator!$G$34/2,IF(DAY($C3170)=15,Calculator!$G$34/2,0)),0)</f>
        <v>0</v>
      </c>
      <c r="L3170" s="29">
        <f ca="1">IF(DAY($C3170)=28,IF(H3170=0,0,Calculator!$G$35),0)</f>
        <v>0</v>
      </c>
      <c r="M3170" s="29">
        <f ca="1">IF(I3170&gt;0,IF(DAY($C3170)=1,SUM(INDIRECT("I"&amp;(ROW(C3169)-DAY(C3169))):I3169),0),0)</f>
        <v>0</v>
      </c>
      <c r="N3170" s="29">
        <f ca="1">IF(C3170&lt;Calculator!$G$27,0,IF(C3170=Calculator!$G$27,Calculator!$G$39,IF(H3170-K3170&lt;=0,IF(D3170&gt;Calculator!$G$39,IF(H3170-K3170+E3170+L3170+M3170+Calculator!$G$39&gt;Calculator!$G$39,Calculator!$G$39-(H3170+E3170+L3170+M3170-K3170),Calculator!$G$39),D3170),0)))</f>
        <v>0</v>
      </c>
    </row>
    <row r="3171" spans="1:14" ht="15.75" thickBot="1">
      <c r="A3171" s="33" t="str">
        <f ca="1">IF(C3171=Calculator!$H$27,"F",IF(Daily!D3171+Daily!H3171=0,IF(D3170+H3170&gt;0,"L",""),""))</f>
        <v/>
      </c>
      <c r="B3171" s="34">
        <v>3170</v>
      </c>
      <c r="C3171" s="19">
        <f t="shared" ca="1" si="197"/>
        <v>49100</v>
      </c>
      <c r="D3171" s="29">
        <f t="shared" ca="1" si="199"/>
        <v>0</v>
      </c>
      <c r="E3171" s="29">
        <f ca="1">IF(C3171&lt;Calculator!$D$26,0,IF(DAY($C3171)=1,IF(D3171-Calculator!$G$24&gt;0,Calculator!$G$24,D3171),0))</f>
        <v>0</v>
      </c>
      <c r="F3171" s="29">
        <f ca="1">IF(E3171&gt;0,D3171*Calculator!$G$22/12,0)</f>
        <v>0</v>
      </c>
      <c r="G3171" s="29">
        <f ca="1">IF(E3171&gt;0,(IFERROR(-PMT(Calculator!$G$22/12,Calculator!$G$23*12,Calculator!$G$20),0))-F3171,0)</f>
        <v>0</v>
      </c>
      <c r="H3171" s="29">
        <f t="shared" ca="1" si="200"/>
        <v>0</v>
      </c>
      <c r="I3171" s="29">
        <f t="shared" ca="1" si="198"/>
        <v>0</v>
      </c>
      <c r="J3171" s="30">
        <f>Calculator!$G$40</f>
        <v>6.5000000000000002E-2</v>
      </c>
      <c r="K3171" s="29">
        <f ca="1">IF(C3171&gt;=Calculator!$G$27,IF(DAY($C3171)=1,Calculator!$G$34/2,IF(DAY($C3171)=15,Calculator!$G$34/2,0)),0)</f>
        <v>0</v>
      </c>
      <c r="L3171" s="29">
        <f ca="1">IF(DAY($C3171)=28,IF(H3171=0,0,Calculator!$G$35),0)</f>
        <v>0</v>
      </c>
      <c r="M3171" s="29">
        <f ca="1">IF(I3171&gt;0,IF(DAY($C3171)=1,SUM(INDIRECT("I"&amp;(ROW(C3170)-DAY(C3170))):I3170),0),0)</f>
        <v>0</v>
      </c>
      <c r="N3171" s="29">
        <f ca="1">IF(C3171&lt;Calculator!$G$27,0,IF(C3171=Calculator!$G$27,Calculator!$G$39,IF(H3171-K3171&lt;=0,IF(D3171&gt;Calculator!$G$39,IF(H3171-K3171+E3171+L3171+M3171+Calculator!$G$39&gt;Calculator!$G$39,Calculator!$G$39-(H3171+E3171+L3171+M3171-K3171),Calculator!$G$39),D3171),0)))</f>
        <v>0</v>
      </c>
    </row>
    <row r="3172" spans="1:14" ht="15.75" thickBot="1">
      <c r="A3172" s="33" t="str">
        <f ca="1">IF(C3172=Calculator!$H$27,"F",IF(Daily!D3172+Daily!H3172=0,IF(D3171+H3171&gt;0,"L",""),""))</f>
        <v/>
      </c>
      <c r="B3172" s="34">
        <v>3171</v>
      </c>
      <c r="C3172" s="19">
        <f t="shared" ca="1" si="197"/>
        <v>49101</v>
      </c>
      <c r="D3172" s="29">
        <f t="shared" ca="1" si="199"/>
        <v>0</v>
      </c>
      <c r="E3172" s="29">
        <f ca="1">IF(C3172&lt;Calculator!$D$26,0,IF(DAY($C3172)=1,IF(D3172-Calculator!$G$24&gt;0,Calculator!$G$24,D3172),0))</f>
        <v>0</v>
      </c>
      <c r="F3172" s="29">
        <f ca="1">IF(E3172&gt;0,D3172*Calculator!$G$22/12,0)</f>
        <v>0</v>
      </c>
      <c r="G3172" s="29">
        <f ca="1">IF(E3172&gt;0,(IFERROR(-PMT(Calculator!$G$22/12,Calculator!$G$23*12,Calculator!$G$20),0))-F3172,0)</f>
        <v>0</v>
      </c>
      <c r="H3172" s="29">
        <f t="shared" ca="1" si="200"/>
        <v>0</v>
      </c>
      <c r="I3172" s="29">
        <f t="shared" ca="1" si="198"/>
        <v>0</v>
      </c>
      <c r="J3172" s="30">
        <f>Calculator!$G$40</f>
        <v>6.5000000000000002E-2</v>
      </c>
      <c r="K3172" s="29">
        <f ca="1">IF(C3172&gt;=Calculator!$G$27,IF(DAY($C3172)=1,Calculator!$G$34/2,IF(DAY($C3172)=15,Calculator!$G$34/2,0)),0)</f>
        <v>0</v>
      </c>
      <c r="L3172" s="29">
        <f ca="1">IF(DAY($C3172)=28,IF(H3172=0,0,Calculator!$G$35),0)</f>
        <v>0</v>
      </c>
      <c r="M3172" s="29">
        <f ca="1">IF(I3172&gt;0,IF(DAY($C3172)=1,SUM(INDIRECT("I"&amp;(ROW(C3171)-DAY(C3171))):I3171),0),0)</f>
        <v>0</v>
      </c>
      <c r="N3172" s="29">
        <f ca="1">IF(C3172&lt;Calculator!$G$27,0,IF(C3172=Calculator!$G$27,Calculator!$G$39,IF(H3172-K3172&lt;=0,IF(D3172&gt;Calculator!$G$39,IF(H3172-K3172+E3172+L3172+M3172+Calculator!$G$39&gt;Calculator!$G$39,Calculator!$G$39-(H3172+E3172+L3172+M3172-K3172),Calculator!$G$39),D3172),0)))</f>
        <v>0</v>
      </c>
    </row>
    <row r="3173" spans="1:14" ht="15.75" thickBot="1">
      <c r="A3173" s="33" t="str">
        <f ca="1">IF(C3173=Calculator!$H$27,"F",IF(Daily!D3173+Daily!H3173=0,IF(D3172+H3172&gt;0,"L",""),""))</f>
        <v/>
      </c>
      <c r="B3173" s="34">
        <v>3172</v>
      </c>
      <c r="C3173" s="19">
        <f t="shared" ca="1" si="197"/>
        <v>49102</v>
      </c>
      <c r="D3173" s="29">
        <f t="shared" ca="1" si="199"/>
        <v>0</v>
      </c>
      <c r="E3173" s="29">
        <f ca="1">IF(C3173&lt;Calculator!$D$26,0,IF(DAY($C3173)=1,IF(D3173-Calculator!$G$24&gt;0,Calculator!$G$24,D3173),0))</f>
        <v>0</v>
      </c>
      <c r="F3173" s="29">
        <f ca="1">IF(E3173&gt;0,D3173*Calculator!$G$22/12,0)</f>
        <v>0</v>
      </c>
      <c r="G3173" s="29">
        <f ca="1">IF(E3173&gt;0,(IFERROR(-PMT(Calculator!$G$22/12,Calculator!$G$23*12,Calculator!$G$20),0))-F3173,0)</f>
        <v>0</v>
      </c>
      <c r="H3173" s="29">
        <f t="shared" ca="1" si="200"/>
        <v>0</v>
      </c>
      <c r="I3173" s="29">
        <f t="shared" ca="1" si="198"/>
        <v>0</v>
      </c>
      <c r="J3173" s="30">
        <f>Calculator!$G$40</f>
        <v>6.5000000000000002E-2</v>
      </c>
      <c r="K3173" s="29">
        <f ca="1">IF(C3173&gt;=Calculator!$G$27,IF(DAY($C3173)=1,Calculator!$G$34/2,IF(DAY($C3173)=15,Calculator!$G$34/2,0)),0)</f>
        <v>0</v>
      </c>
      <c r="L3173" s="29">
        <f ca="1">IF(DAY($C3173)=28,IF(H3173=0,0,Calculator!$G$35),0)</f>
        <v>0</v>
      </c>
      <c r="M3173" s="29">
        <f ca="1">IF(I3173&gt;0,IF(DAY($C3173)=1,SUM(INDIRECT("I"&amp;(ROW(C3172)-DAY(C3172))):I3172),0),0)</f>
        <v>0</v>
      </c>
      <c r="N3173" s="29">
        <f ca="1">IF(C3173&lt;Calculator!$G$27,0,IF(C3173=Calculator!$G$27,Calculator!$G$39,IF(H3173-K3173&lt;=0,IF(D3173&gt;Calculator!$G$39,IF(H3173-K3173+E3173+L3173+M3173+Calculator!$G$39&gt;Calculator!$G$39,Calculator!$G$39-(H3173+E3173+L3173+M3173-K3173),Calculator!$G$39),D3173),0)))</f>
        <v>0</v>
      </c>
    </row>
    <row r="3174" spans="1:14" ht="15.75" thickBot="1">
      <c r="A3174" s="33" t="str">
        <f ca="1">IF(C3174=Calculator!$H$27,"F",IF(Daily!D3174+Daily!H3174=0,IF(D3173+H3173&gt;0,"L",""),""))</f>
        <v/>
      </c>
      <c r="B3174" s="34">
        <v>3173</v>
      </c>
      <c r="C3174" s="19">
        <f t="shared" ca="1" si="197"/>
        <v>49103</v>
      </c>
      <c r="D3174" s="29">
        <f t="shared" ca="1" si="199"/>
        <v>0</v>
      </c>
      <c r="E3174" s="29">
        <f ca="1">IF(C3174&lt;Calculator!$D$26,0,IF(DAY($C3174)=1,IF(D3174-Calculator!$G$24&gt;0,Calculator!$G$24,D3174),0))</f>
        <v>0</v>
      </c>
      <c r="F3174" s="29">
        <f ca="1">IF(E3174&gt;0,D3174*Calculator!$G$22/12,0)</f>
        <v>0</v>
      </c>
      <c r="G3174" s="29">
        <f ca="1">IF(E3174&gt;0,(IFERROR(-PMT(Calculator!$G$22/12,Calculator!$G$23*12,Calculator!$G$20),0))-F3174,0)</f>
        <v>0</v>
      </c>
      <c r="H3174" s="29">
        <f t="shared" ca="1" si="200"/>
        <v>0</v>
      </c>
      <c r="I3174" s="29">
        <f t="shared" ca="1" si="198"/>
        <v>0</v>
      </c>
      <c r="J3174" s="30">
        <f>Calculator!$G$40</f>
        <v>6.5000000000000002E-2</v>
      </c>
      <c r="K3174" s="29">
        <f ca="1">IF(C3174&gt;=Calculator!$G$27,IF(DAY($C3174)=1,Calculator!$G$34/2,IF(DAY($C3174)=15,Calculator!$G$34/2,0)),0)</f>
        <v>0</v>
      </c>
      <c r="L3174" s="29">
        <f ca="1">IF(DAY($C3174)=28,IF(H3174=0,0,Calculator!$G$35),0)</f>
        <v>0</v>
      </c>
      <c r="M3174" s="29">
        <f ca="1">IF(I3174&gt;0,IF(DAY($C3174)=1,SUM(INDIRECT("I"&amp;(ROW(C3173)-DAY(C3173))):I3173),0),0)</f>
        <v>0</v>
      </c>
      <c r="N3174" s="29">
        <f ca="1">IF(C3174&lt;Calculator!$G$27,0,IF(C3174=Calculator!$G$27,Calculator!$G$39,IF(H3174-K3174&lt;=0,IF(D3174&gt;Calculator!$G$39,IF(H3174-K3174+E3174+L3174+M3174+Calculator!$G$39&gt;Calculator!$G$39,Calculator!$G$39-(H3174+E3174+L3174+M3174-K3174),Calculator!$G$39),D3174),0)))</f>
        <v>0</v>
      </c>
    </row>
    <row r="3175" spans="1:14" ht="15.75" thickBot="1">
      <c r="A3175" s="33" t="str">
        <f ca="1">IF(C3175=Calculator!$H$27,"F",IF(Daily!D3175+Daily!H3175=0,IF(D3174+H3174&gt;0,"L",""),""))</f>
        <v/>
      </c>
      <c r="B3175" s="34">
        <v>3174</v>
      </c>
      <c r="C3175" s="19">
        <f t="shared" ca="1" si="197"/>
        <v>49104</v>
      </c>
      <c r="D3175" s="29">
        <f t="shared" ca="1" si="199"/>
        <v>0</v>
      </c>
      <c r="E3175" s="29">
        <f ca="1">IF(C3175&lt;Calculator!$D$26,0,IF(DAY($C3175)=1,IF(D3175-Calculator!$G$24&gt;0,Calculator!$G$24,D3175),0))</f>
        <v>0</v>
      </c>
      <c r="F3175" s="29">
        <f ca="1">IF(E3175&gt;0,D3175*Calculator!$G$22/12,0)</f>
        <v>0</v>
      </c>
      <c r="G3175" s="29">
        <f ca="1">IF(E3175&gt;0,(IFERROR(-PMT(Calculator!$G$22/12,Calculator!$G$23*12,Calculator!$G$20),0))-F3175,0)</f>
        <v>0</v>
      </c>
      <c r="H3175" s="29">
        <f t="shared" ca="1" si="200"/>
        <v>0</v>
      </c>
      <c r="I3175" s="29">
        <f t="shared" ca="1" si="198"/>
        <v>0</v>
      </c>
      <c r="J3175" s="30">
        <f>Calculator!$G$40</f>
        <v>6.5000000000000002E-2</v>
      </c>
      <c r="K3175" s="29">
        <f ca="1">IF(C3175&gt;=Calculator!$G$27,IF(DAY($C3175)=1,Calculator!$G$34/2,IF(DAY($C3175)=15,Calculator!$G$34/2,0)),0)</f>
        <v>0</v>
      </c>
      <c r="L3175" s="29">
        <f ca="1">IF(DAY($C3175)=28,IF(H3175=0,0,Calculator!$G$35),0)</f>
        <v>0</v>
      </c>
      <c r="M3175" s="29">
        <f ca="1">IF(I3175&gt;0,IF(DAY($C3175)=1,SUM(INDIRECT("I"&amp;(ROW(C3174)-DAY(C3174))):I3174),0),0)</f>
        <v>0</v>
      </c>
      <c r="N3175" s="29">
        <f ca="1">IF(C3175&lt;Calculator!$G$27,0,IF(C3175=Calculator!$G$27,Calculator!$G$39,IF(H3175-K3175&lt;=0,IF(D3175&gt;Calculator!$G$39,IF(H3175-K3175+E3175+L3175+M3175+Calculator!$G$39&gt;Calculator!$G$39,Calculator!$G$39-(H3175+E3175+L3175+M3175-K3175),Calculator!$G$39),D3175),0)))</f>
        <v>0</v>
      </c>
    </row>
    <row r="3176" spans="1:14" ht="15.75" thickBot="1">
      <c r="A3176" s="33" t="str">
        <f ca="1">IF(C3176=Calculator!$H$27,"F",IF(Daily!D3176+Daily!H3176=0,IF(D3175+H3175&gt;0,"L",""),""))</f>
        <v/>
      </c>
      <c r="B3176" s="34">
        <v>3175</v>
      </c>
      <c r="C3176" s="19">
        <f t="shared" ca="1" si="197"/>
        <v>49105</v>
      </c>
      <c r="D3176" s="29">
        <f t="shared" ca="1" si="199"/>
        <v>0</v>
      </c>
      <c r="E3176" s="29">
        <f ca="1">IF(C3176&lt;Calculator!$D$26,0,IF(DAY($C3176)=1,IF(D3176-Calculator!$G$24&gt;0,Calculator!$G$24,D3176),0))</f>
        <v>0</v>
      </c>
      <c r="F3176" s="29">
        <f ca="1">IF(E3176&gt;0,D3176*Calculator!$G$22/12,0)</f>
        <v>0</v>
      </c>
      <c r="G3176" s="29">
        <f ca="1">IF(E3176&gt;0,(IFERROR(-PMT(Calculator!$G$22/12,Calculator!$G$23*12,Calculator!$G$20),0))-F3176,0)</f>
        <v>0</v>
      </c>
      <c r="H3176" s="29">
        <f t="shared" ca="1" si="200"/>
        <v>0</v>
      </c>
      <c r="I3176" s="29">
        <f t="shared" ca="1" si="198"/>
        <v>0</v>
      </c>
      <c r="J3176" s="30">
        <f>Calculator!$G$40</f>
        <v>6.5000000000000002E-2</v>
      </c>
      <c r="K3176" s="29">
        <f ca="1">IF(C3176&gt;=Calculator!$G$27,IF(DAY($C3176)=1,Calculator!$G$34/2,IF(DAY($C3176)=15,Calculator!$G$34/2,0)),0)</f>
        <v>0</v>
      </c>
      <c r="L3176" s="29">
        <f ca="1">IF(DAY($C3176)=28,IF(H3176=0,0,Calculator!$G$35),0)</f>
        <v>0</v>
      </c>
      <c r="M3176" s="29">
        <f ca="1">IF(I3176&gt;0,IF(DAY($C3176)=1,SUM(INDIRECT("I"&amp;(ROW(C3175)-DAY(C3175))):I3175),0),0)</f>
        <v>0</v>
      </c>
      <c r="N3176" s="29">
        <f ca="1">IF(C3176&lt;Calculator!$G$27,0,IF(C3176=Calculator!$G$27,Calculator!$G$39,IF(H3176-K3176&lt;=0,IF(D3176&gt;Calculator!$G$39,IF(H3176-K3176+E3176+L3176+M3176+Calculator!$G$39&gt;Calculator!$G$39,Calculator!$G$39-(H3176+E3176+L3176+M3176-K3176),Calculator!$G$39),D3176),0)))</f>
        <v>0</v>
      </c>
    </row>
    <row r="3177" spans="1:14" ht="15.75" thickBot="1">
      <c r="A3177" s="33" t="str">
        <f ca="1">IF(C3177=Calculator!$H$27,"F",IF(Daily!D3177+Daily!H3177=0,IF(D3176+H3176&gt;0,"L",""),""))</f>
        <v/>
      </c>
      <c r="B3177" s="34">
        <v>3176</v>
      </c>
      <c r="C3177" s="19">
        <f t="shared" ca="1" si="197"/>
        <v>49106</v>
      </c>
      <c r="D3177" s="29">
        <f t="shared" ca="1" si="199"/>
        <v>0</v>
      </c>
      <c r="E3177" s="29">
        <f ca="1">IF(C3177&lt;Calculator!$D$26,0,IF(DAY($C3177)=1,IF(D3177-Calculator!$G$24&gt;0,Calculator!$G$24,D3177),0))</f>
        <v>0</v>
      </c>
      <c r="F3177" s="29">
        <f ca="1">IF(E3177&gt;0,D3177*Calculator!$G$22/12,0)</f>
        <v>0</v>
      </c>
      <c r="G3177" s="29">
        <f ca="1">IF(E3177&gt;0,(IFERROR(-PMT(Calculator!$G$22/12,Calculator!$G$23*12,Calculator!$G$20),0))-F3177,0)</f>
        <v>0</v>
      </c>
      <c r="H3177" s="29">
        <f t="shared" ca="1" si="200"/>
        <v>0</v>
      </c>
      <c r="I3177" s="29">
        <f t="shared" ca="1" si="198"/>
        <v>0</v>
      </c>
      <c r="J3177" s="30">
        <f>Calculator!$G$40</f>
        <v>6.5000000000000002E-2</v>
      </c>
      <c r="K3177" s="29">
        <f ca="1">IF(C3177&gt;=Calculator!$G$27,IF(DAY($C3177)=1,Calculator!$G$34/2,IF(DAY($C3177)=15,Calculator!$G$34/2,0)),0)</f>
        <v>0</v>
      </c>
      <c r="L3177" s="29">
        <f ca="1">IF(DAY($C3177)=28,IF(H3177=0,0,Calculator!$G$35),0)</f>
        <v>0</v>
      </c>
      <c r="M3177" s="29">
        <f ca="1">IF(I3177&gt;0,IF(DAY($C3177)=1,SUM(INDIRECT("I"&amp;(ROW(C3176)-DAY(C3176))):I3176),0),0)</f>
        <v>0</v>
      </c>
      <c r="N3177" s="29">
        <f ca="1">IF(C3177&lt;Calculator!$G$27,0,IF(C3177=Calculator!$G$27,Calculator!$G$39,IF(H3177-K3177&lt;=0,IF(D3177&gt;Calculator!$G$39,IF(H3177-K3177+E3177+L3177+M3177+Calculator!$G$39&gt;Calculator!$G$39,Calculator!$G$39-(H3177+E3177+L3177+M3177-K3177),Calculator!$G$39),D3177),0)))</f>
        <v>0</v>
      </c>
    </row>
    <row r="3178" spans="1:14" ht="15.75" thickBot="1">
      <c r="A3178" s="33" t="str">
        <f ca="1">IF(C3178=Calculator!$H$27,"F",IF(Daily!D3178+Daily!H3178=0,IF(D3177+H3177&gt;0,"L",""),""))</f>
        <v/>
      </c>
      <c r="B3178" s="34">
        <v>3177</v>
      </c>
      <c r="C3178" s="19">
        <f t="shared" ca="1" si="197"/>
        <v>49107</v>
      </c>
      <c r="D3178" s="29">
        <f t="shared" ca="1" si="199"/>
        <v>0</v>
      </c>
      <c r="E3178" s="29">
        <f ca="1">IF(C3178&lt;Calculator!$D$26,0,IF(DAY($C3178)=1,IF(D3178-Calculator!$G$24&gt;0,Calculator!$G$24,D3178),0))</f>
        <v>0</v>
      </c>
      <c r="F3178" s="29">
        <f ca="1">IF(E3178&gt;0,D3178*Calculator!$G$22/12,0)</f>
        <v>0</v>
      </c>
      <c r="G3178" s="29">
        <f ca="1">IF(E3178&gt;0,(IFERROR(-PMT(Calculator!$G$22/12,Calculator!$G$23*12,Calculator!$G$20),0))-F3178,0)</f>
        <v>0</v>
      </c>
      <c r="H3178" s="29">
        <f t="shared" ca="1" si="200"/>
        <v>0</v>
      </c>
      <c r="I3178" s="29">
        <f t="shared" ca="1" si="198"/>
        <v>0</v>
      </c>
      <c r="J3178" s="30">
        <f>Calculator!$G$40</f>
        <v>6.5000000000000002E-2</v>
      </c>
      <c r="K3178" s="29">
        <f ca="1">IF(C3178&gt;=Calculator!$G$27,IF(DAY($C3178)=1,Calculator!$G$34/2,IF(DAY($C3178)=15,Calculator!$G$34/2,0)),0)</f>
        <v>0</v>
      </c>
      <c r="L3178" s="29">
        <f ca="1">IF(DAY($C3178)=28,IF(H3178=0,0,Calculator!$G$35),0)</f>
        <v>0</v>
      </c>
      <c r="M3178" s="29">
        <f ca="1">IF(I3178&gt;0,IF(DAY($C3178)=1,SUM(INDIRECT("I"&amp;(ROW(C3177)-DAY(C3177))):I3177),0),0)</f>
        <v>0</v>
      </c>
      <c r="N3178" s="29">
        <f ca="1">IF(C3178&lt;Calculator!$G$27,0,IF(C3178=Calculator!$G$27,Calculator!$G$39,IF(H3178-K3178&lt;=0,IF(D3178&gt;Calculator!$G$39,IF(H3178-K3178+E3178+L3178+M3178+Calculator!$G$39&gt;Calculator!$G$39,Calculator!$G$39-(H3178+E3178+L3178+M3178-K3178),Calculator!$G$39),D3178),0)))</f>
        <v>0</v>
      </c>
    </row>
    <row r="3179" spans="1:14" ht="15.75" thickBot="1">
      <c r="A3179" s="33" t="str">
        <f ca="1">IF(C3179=Calculator!$H$27,"F",IF(Daily!D3179+Daily!H3179=0,IF(D3178+H3178&gt;0,"L",""),""))</f>
        <v/>
      </c>
      <c r="B3179" s="34">
        <v>3178</v>
      </c>
      <c r="C3179" s="19">
        <f t="shared" ca="1" si="197"/>
        <v>49108</v>
      </c>
      <c r="D3179" s="29">
        <f t="shared" ca="1" si="199"/>
        <v>0</v>
      </c>
      <c r="E3179" s="29">
        <f ca="1">IF(C3179&lt;Calculator!$D$26,0,IF(DAY($C3179)=1,IF(D3179-Calculator!$G$24&gt;0,Calculator!$G$24,D3179),0))</f>
        <v>0</v>
      </c>
      <c r="F3179" s="29">
        <f ca="1">IF(E3179&gt;0,D3179*Calculator!$G$22/12,0)</f>
        <v>0</v>
      </c>
      <c r="G3179" s="29">
        <f ca="1">IF(E3179&gt;0,(IFERROR(-PMT(Calculator!$G$22/12,Calculator!$G$23*12,Calculator!$G$20),0))-F3179,0)</f>
        <v>0</v>
      </c>
      <c r="H3179" s="29">
        <f t="shared" ca="1" si="200"/>
        <v>0</v>
      </c>
      <c r="I3179" s="29">
        <f t="shared" ca="1" si="198"/>
        <v>0</v>
      </c>
      <c r="J3179" s="30">
        <f>Calculator!$G$40</f>
        <v>6.5000000000000002E-2</v>
      </c>
      <c r="K3179" s="29">
        <f ca="1">IF(C3179&gt;=Calculator!$G$27,IF(DAY($C3179)=1,Calculator!$G$34/2,IF(DAY($C3179)=15,Calculator!$G$34/2,0)),0)</f>
        <v>0</v>
      </c>
      <c r="L3179" s="29">
        <f ca="1">IF(DAY($C3179)=28,IF(H3179=0,0,Calculator!$G$35),0)</f>
        <v>0</v>
      </c>
      <c r="M3179" s="29">
        <f ca="1">IF(I3179&gt;0,IF(DAY($C3179)=1,SUM(INDIRECT("I"&amp;(ROW(C3178)-DAY(C3178))):I3178),0),0)</f>
        <v>0</v>
      </c>
      <c r="N3179" s="29">
        <f ca="1">IF(C3179&lt;Calculator!$G$27,0,IF(C3179=Calculator!$G$27,Calculator!$G$39,IF(H3179-K3179&lt;=0,IF(D3179&gt;Calculator!$G$39,IF(H3179-K3179+E3179+L3179+M3179+Calculator!$G$39&gt;Calculator!$G$39,Calculator!$G$39-(H3179+E3179+L3179+M3179-K3179),Calculator!$G$39),D3179),0)))</f>
        <v>0</v>
      </c>
    </row>
    <row r="3180" spans="1:14" ht="15.75" thickBot="1">
      <c r="A3180" s="33" t="str">
        <f ca="1">IF(C3180=Calculator!$H$27,"F",IF(Daily!D3180+Daily!H3180=0,IF(D3179+H3179&gt;0,"L",""),""))</f>
        <v/>
      </c>
      <c r="B3180" s="34">
        <v>3179</v>
      </c>
      <c r="C3180" s="19">
        <f t="shared" ca="1" si="197"/>
        <v>49109</v>
      </c>
      <c r="D3180" s="29">
        <f t="shared" ca="1" si="199"/>
        <v>0</v>
      </c>
      <c r="E3180" s="29">
        <f ca="1">IF(C3180&lt;Calculator!$D$26,0,IF(DAY($C3180)=1,IF(D3180-Calculator!$G$24&gt;0,Calculator!$G$24,D3180),0))</f>
        <v>0</v>
      </c>
      <c r="F3180" s="29">
        <f ca="1">IF(E3180&gt;0,D3180*Calculator!$G$22/12,0)</f>
        <v>0</v>
      </c>
      <c r="G3180" s="29">
        <f ca="1">IF(E3180&gt;0,(IFERROR(-PMT(Calculator!$G$22/12,Calculator!$G$23*12,Calculator!$G$20),0))-F3180,0)</f>
        <v>0</v>
      </c>
      <c r="H3180" s="29">
        <f t="shared" ca="1" si="200"/>
        <v>0</v>
      </c>
      <c r="I3180" s="29">
        <f t="shared" ca="1" si="198"/>
        <v>0</v>
      </c>
      <c r="J3180" s="30">
        <f>Calculator!$G$40</f>
        <v>6.5000000000000002E-2</v>
      </c>
      <c r="K3180" s="29">
        <f ca="1">IF(C3180&gt;=Calculator!$G$27,IF(DAY($C3180)=1,Calculator!$G$34/2,IF(DAY($C3180)=15,Calculator!$G$34/2,0)),0)</f>
        <v>0</v>
      </c>
      <c r="L3180" s="29">
        <f ca="1">IF(DAY($C3180)=28,IF(H3180=0,0,Calculator!$G$35),0)</f>
        <v>0</v>
      </c>
      <c r="M3180" s="29">
        <f ca="1">IF(I3180&gt;0,IF(DAY($C3180)=1,SUM(INDIRECT("I"&amp;(ROW(C3179)-DAY(C3179))):I3179),0),0)</f>
        <v>0</v>
      </c>
      <c r="N3180" s="29">
        <f ca="1">IF(C3180&lt;Calculator!$G$27,0,IF(C3180=Calculator!$G$27,Calculator!$G$39,IF(H3180-K3180&lt;=0,IF(D3180&gt;Calculator!$G$39,IF(H3180-K3180+E3180+L3180+M3180+Calculator!$G$39&gt;Calculator!$G$39,Calculator!$G$39-(H3180+E3180+L3180+M3180-K3180),Calculator!$G$39),D3180),0)))</f>
        <v>0</v>
      </c>
    </row>
    <row r="3181" spans="1:14" ht="15.75" thickBot="1">
      <c r="A3181" s="33" t="str">
        <f ca="1">IF(C3181=Calculator!$H$27,"F",IF(Daily!D3181+Daily!H3181=0,IF(D3180+H3180&gt;0,"L",""),""))</f>
        <v/>
      </c>
      <c r="B3181" s="34">
        <v>3180</v>
      </c>
      <c r="C3181" s="19">
        <f t="shared" ca="1" si="197"/>
        <v>49110</v>
      </c>
      <c r="D3181" s="29">
        <f t="shared" ca="1" si="199"/>
        <v>0</v>
      </c>
      <c r="E3181" s="29">
        <f ca="1">IF(C3181&lt;Calculator!$D$26,0,IF(DAY($C3181)=1,IF(D3181-Calculator!$G$24&gt;0,Calculator!$G$24,D3181),0))</f>
        <v>0</v>
      </c>
      <c r="F3181" s="29">
        <f ca="1">IF(E3181&gt;0,D3181*Calculator!$G$22/12,0)</f>
        <v>0</v>
      </c>
      <c r="G3181" s="29">
        <f ca="1">IF(E3181&gt;0,(IFERROR(-PMT(Calculator!$G$22/12,Calculator!$G$23*12,Calculator!$G$20),0))-F3181,0)</f>
        <v>0</v>
      </c>
      <c r="H3181" s="29">
        <f t="shared" ca="1" si="200"/>
        <v>0</v>
      </c>
      <c r="I3181" s="29">
        <f t="shared" ca="1" si="198"/>
        <v>0</v>
      </c>
      <c r="J3181" s="30">
        <f>Calculator!$G$40</f>
        <v>6.5000000000000002E-2</v>
      </c>
      <c r="K3181" s="29">
        <f ca="1">IF(C3181&gt;=Calculator!$G$27,IF(DAY($C3181)=1,Calculator!$G$34/2,IF(DAY($C3181)=15,Calculator!$G$34/2,0)),0)</f>
        <v>4500</v>
      </c>
      <c r="L3181" s="29">
        <f ca="1">IF(DAY($C3181)=28,IF(H3181=0,0,Calculator!$G$35),0)</f>
        <v>0</v>
      </c>
      <c r="M3181" s="29">
        <f ca="1">IF(I3181&gt;0,IF(DAY($C3181)=1,SUM(INDIRECT("I"&amp;(ROW(C3180)-DAY(C3180))):I3180),0),0)</f>
        <v>0</v>
      </c>
      <c r="N3181" s="29">
        <f ca="1">IF(C3181&lt;Calculator!$G$27,0,IF(C3181=Calculator!$G$27,Calculator!$G$39,IF(H3181-K3181&lt;=0,IF(D3181&gt;Calculator!$G$39,IF(H3181-K3181+E3181+L3181+M3181+Calculator!$G$39&gt;Calculator!$G$39,Calculator!$G$39-(H3181+E3181+L3181+M3181-K3181),Calculator!$G$39),D3181),0)))</f>
        <v>0</v>
      </c>
    </row>
    <row r="3182" spans="1:14" ht="15.75" thickBot="1">
      <c r="A3182" s="33" t="str">
        <f ca="1">IF(C3182=Calculator!$H$27,"F",IF(Daily!D3182+Daily!H3182=0,IF(D3181+H3181&gt;0,"L",""),""))</f>
        <v/>
      </c>
      <c r="B3182" s="34">
        <v>3181</v>
      </c>
      <c r="C3182" s="19">
        <f t="shared" ca="1" si="197"/>
        <v>49111</v>
      </c>
      <c r="D3182" s="29">
        <f t="shared" ca="1" si="199"/>
        <v>0</v>
      </c>
      <c r="E3182" s="29">
        <f ca="1">IF(C3182&lt;Calculator!$D$26,0,IF(DAY($C3182)=1,IF(D3182-Calculator!$G$24&gt;0,Calculator!$G$24,D3182),0))</f>
        <v>0</v>
      </c>
      <c r="F3182" s="29">
        <f ca="1">IF(E3182&gt;0,D3182*Calculator!$G$22/12,0)</f>
        <v>0</v>
      </c>
      <c r="G3182" s="29">
        <f ca="1">IF(E3182&gt;0,(IFERROR(-PMT(Calculator!$G$22/12,Calculator!$G$23*12,Calculator!$G$20),0))-F3182,0)</f>
        <v>0</v>
      </c>
      <c r="H3182" s="29">
        <f t="shared" ca="1" si="200"/>
        <v>0</v>
      </c>
      <c r="I3182" s="29">
        <f t="shared" ca="1" si="198"/>
        <v>0</v>
      </c>
      <c r="J3182" s="30">
        <f>Calculator!$G$40</f>
        <v>6.5000000000000002E-2</v>
      </c>
      <c r="K3182" s="29">
        <f ca="1">IF(C3182&gt;=Calculator!$G$27,IF(DAY($C3182)=1,Calculator!$G$34/2,IF(DAY($C3182)=15,Calculator!$G$34/2,0)),0)</f>
        <v>0</v>
      </c>
      <c r="L3182" s="29">
        <f ca="1">IF(DAY($C3182)=28,IF(H3182=0,0,Calculator!$G$35),0)</f>
        <v>0</v>
      </c>
      <c r="M3182" s="29">
        <f ca="1">IF(I3182&gt;0,IF(DAY($C3182)=1,SUM(INDIRECT("I"&amp;(ROW(C3181)-DAY(C3181))):I3181),0),0)</f>
        <v>0</v>
      </c>
      <c r="N3182" s="29">
        <f ca="1">IF(C3182&lt;Calculator!$G$27,0,IF(C3182=Calculator!$G$27,Calculator!$G$39,IF(H3182-K3182&lt;=0,IF(D3182&gt;Calculator!$G$39,IF(H3182-K3182+E3182+L3182+M3182+Calculator!$G$39&gt;Calculator!$G$39,Calculator!$G$39-(H3182+E3182+L3182+M3182-K3182),Calculator!$G$39),D3182),0)))</f>
        <v>0</v>
      </c>
    </row>
    <row r="3183" spans="1:14" ht="15.75" thickBot="1">
      <c r="A3183" s="33" t="str">
        <f ca="1">IF(C3183=Calculator!$H$27,"F",IF(Daily!D3183+Daily!H3183=0,IF(D3182+H3182&gt;0,"L",""),""))</f>
        <v/>
      </c>
      <c r="B3183" s="34">
        <v>3182</v>
      </c>
      <c r="C3183" s="19">
        <f t="shared" ca="1" si="197"/>
        <v>49112</v>
      </c>
      <c r="D3183" s="29">
        <f t="shared" ca="1" si="199"/>
        <v>0</v>
      </c>
      <c r="E3183" s="29">
        <f ca="1">IF(C3183&lt;Calculator!$D$26,0,IF(DAY($C3183)=1,IF(D3183-Calculator!$G$24&gt;0,Calculator!$G$24,D3183),0))</f>
        <v>0</v>
      </c>
      <c r="F3183" s="29">
        <f ca="1">IF(E3183&gt;0,D3183*Calculator!$G$22/12,0)</f>
        <v>0</v>
      </c>
      <c r="G3183" s="29">
        <f ca="1">IF(E3183&gt;0,(IFERROR(-PMT(Calculator!$G$22/12,Calculator!$G$23*12,Calculator!$G$20),0))-F3183,0)</f>
        <v>0</v>
      </c>
      <c r="H3183" s="29">
        <f t="shared" ca="1" si="200"/>
        <v>0</v>
      </c>
      <c r="I3183" s="29">
        <f t="shared" ca="1" si="198"/>
        <v>0</v>
      </c>
      <c r="J3183" s="30">
        <f>Calculator!$G$40</f>
        <v>6.5000000000000002E-2</v>
      </c>
      <c r="K3183" s="29">
        <f ca="1">IF(C3183&gt;=Calculator!$G$27,IF(DAY($C3183)=1,Calculator!$G$34/2,IF(DAY($C3183)=15,Calculator!$G$34/2,0)),0)</f>
        <v>0</v>
      </c>
      <c r="L3183" s="29">
        <f ca="1">IF(DAY($C3183)=28,IF(H3183=0,0,Calculator!$G$35),0)</f>
        <v>0</v>
      </c>
      <c r="M3183" s="29">
        <f ca="1">IF(I3183&gt;0,IF(DAY($C3183)=1,SUM(INDIRECT("I"&amp;(ROW(C3182)-DAY(C3182))):I3182),0),0)</f>
        <v>0</v>
      </c>
      <c r="N3183" s="29">
        <f ca="1">IF(C3183&lt;Calculator!$G$27,0,IF(C3183=Calculator!$G$27,Calculator!$G$39,IF(H3183-K3183&lt;=0,IF(D3183&gt;Calculator!$G$39,IF(H3183-K3183+E3183+L3183+M3183+Calculator!$G$39&gt;Calculator!$G$39,Calculator!$G$39-(H3183+E3183+L3183+M3183-K3183),Calculator!$G$39),D3183),0)))</f>
        <v>0</v>
      </c>
    </row>
    <row r="3184" spans="1:14" ht="15.75" thickBot="1">
      <c r="A3184" s="33" t="str">
        <f ca="1">IF(C3184=Calculator!$H$27,"F",IF(Daily!D3184+Daily!H3184=0,IF(D3183+H3183&gt;0,"L",""),""))</f>
        <v/>
      </c>
      <c r="B3184" s="34">
        <v>3183</v>
      </c>
      <c r="C3184" s="19">
        <f t="shared" ca="1" si="197"/>
        <v>49113</v>
      </c>
      <c r="D3184" s="29">
        <f t="shared" ca="1" si="199"/>
        <v>0</v>
      </c>
      <c r="E3184" s="29">
        <f ca="1">IF(C3184&lt;Calculator!$D$26,0,IF(DAY($C3184)=1,IF(D3184-Calculator!$G$24&gt;0,Calculator!$G$24,D3184),0))</f>
        <v>0</v>
      </c>
      <c r="F3184" s="29">
        <f ca="1">IF(E3184&gt;0,D3184*Calculator!$G$22/12,0)</f>
        <v>0</v>
      </c>
      <c r="G3184" s="29">
        <f ca="1">IF(E3184&gt;0,(IFERROR(-PMT(Calculator!$G$22/12,Calculator!$G$23*12,Calculator!$G$20),0))-F3184,0)</f>
        <v>0</v>
      </c>
      <c r="H3184" s="29">
        <f t="shared" ca="1" si="200"/>
        <v>0</v>
      </c>
      <c r="I3184" s="29">
        <f t="shared" ca="1" si="198"/>
        <v>0</v>
      </c>
      <c r="J3184" s="30">
        <f>Calculator!$G$40</f>
        <v>6.5000000000000002E-2</v>
      </c>
      <c r="K3184" s="29">
        <f ca="1">IF(C3184&gt;=Calculator!$G$27,IF(DAY($C3184)=1,Calculator!$G$34/2,IF(DAY($C3184)=15,Calculator!$G$34/2,0)),0)</f>
        <v>0</v>
      </c>
      <c r="L3184" s="29">
        <f ca="1">IF(DAY($C3184)=28,IF(H3184=0,0,Calculator!$G$35),0)</f>
        <v>0</v>
      </c>
      <c r="M3184" s="29">
        <f ca="1">IF(I3184&gt;0,IF(DAY($C3184)=1,SUM(INDIRECT("I"&amp;(ROW(C3183)-DAY(C3183))):I3183),0),0)</f>
        <v>0</v>
      </c>
      <c r="N3184" s="29">
        <f ca="1">IF(C3184&lt;Calculator!$G$27,0,IF(C3184=Calculator!$G$27,Calculator!$G$39,IF(H3184-K3184&lt;=0,IF(D3184&gt;Calculator!$G$39,IF(H3184-K3184+E3184+L3184+M3184+Calculator!$G$39&gt;Calculator!$G$39,Calculator!$G$39-(H3184+E3184+L3184+M3184-K3184),Calculator!$G$39),D3184),0)))</f>
        <v>0</v>
      </c>
    </row>
    <row r="3185" spans="1:14" ht="15.75" thickBot="1">
      <c r="A3185" s="33" t="str">
        <f ca="1">IF(C3185=Calculator!$H$27,"F",IF(Daily!D3185+Daily!H3185=0,IF(D3184+H3184&gt;0,"L",""),""))</f>
        <v/>
      </c>
      <c r="B3185" s="34">
        <v>3184</v>
      </c>
      <c r="C3185" s="19">
        <f t="shared" ca="1" si="197"/>
        <v>49114</v>
      </c>
      <c r="D3185" s="29">
        <f t="shared" ca="1" si="199"/>
        <v>0</v>
      </c>
      <c r="E3185" s="29">
        <f ca="1">IF(C3185&lt;Calculator!$D$26,0,IF(DAY($C3185)=1,IF(D3185-Calculator!$G$24&gt;0,Calculator!$G$24,D3185),0))</f>
        <v>0</v>
      </c>
      <c r="F3185" s="29">
        <f ca="1">IF(E3185&gt;0,D3185*Calculator!$G$22/12,0)</f>
        <v>0</v>
      </c>
      <c r="G3185" s="29">
        <f ca="1">IF(E3185&gt;0,(IFERROR(-PMT(Calculator!$G$22/12,Calculator!$G$23*12,Calculator!$G$20),0))-F3185,0)</f>
        <v>0</v>
      </c>
      <c r="H3185" s="29">
        <f t="shared" ca="1" si="200"/>
        <v>0</v>
      </c>
      <c r="I3185" s="29">
        <f t="shared" ca="1" si="198"/>
        <v>0</v>
      </c>
      <c r="J3185" s="30">
        <f>Calculator!$G$40</f>
        <v>6.5000000000000002E-2</v>
      </c>
      <c r="K3185" s="29">
        <f ca="1">IF(C3185&gt;=Calculator!$G$27,IF(DAY($C3185)=1,Calculator!$G$34/2,IF(DAY($C3185)=15,Calculator!$G$34/2,0)),0)</f>
        <v>0</v>
      </c>
      <c r="L3185" s="29">
        <f ca="1">IF(DAY($C3185)=28,IF(H3185=0,0,Calculator!$G$35),0)</f>
        <v>0</v>
      </c>
      <c r="M3185" s="29">
        <f ca="1">IF(I3185&gt;0,IF(DAY($C3185)=1,SUM(INDIRECT("I"&amp;(ROW(C3184)-DAY(C3184))):I3184),0),0)</f>
        <v>0</v>
      </c>
      <c r="N3185" s="29">
        <f ca="1">IF(C3185&lt;Calculator!$G$27,0,IF(C3185=Calculator!$G$27,Calculator!$G$39,IF(H3185-K3185&lt;=0,IF(D3185&gt;Calculator!$G$39,IF(H3185-K3185+E3185+L3185+M3185+Calculator!$G$39&gt;Calculator!$G$39,Calculator!$G$39-(H3185+E3185+L3185+M3185-K3185),Calculator!$G$39),D3185),0)))</f>
        <v>0</v>
      </c>
    </row>
    <row r="3186" spans="1:14" ht="15.75" thickBot="1">
      <c r="A3186" s="33" t="str">
        <f ca="1">IF(C3186=Calculator!$H$27,"F",IF(Daily!D3186+Daily!H3186=0,IF(D3185+H3185&gt;0,"L",""),""))</f>
        <v/>
      </c>
      <c r="B3186" s="34">
        <v>3185</v>
      </c>
      <c r="C3186" s="19">
        <f t="shared" ca="1" si="197"/>
        <v>49115</v>
      </c>
      <c r="D3186" s="29">
        <f t="shared" ca="1" si="199"/>
        <v>0</v>
      </c>
      <c r="E3186" s="29">
        <f ca="1">IF(C3186&lt;Calculator!$D$26,0,IF(DAY($C3186)=1,IF(D3186-Calculator!$G$24&gt;0,Calculator!$G$24,D3186),0))</f>
        <v>0</v>
      </c>
      <c r="F3186" s="29">
        <f ca="1">IF(E3186&gt;0,D3186*Calculator!$G$22/12,0)</f>
        <v>0</v>
      </c>
      <c r="G3186" s="29">
        <f ca="1">IF(E3186&gt;0,(IFERROR(-PMT(Calculator!$G$22/12,Calculator!$G$23*12,Calculator!$G$20),0))-F3186,0)</f>
        <v>0</v>
      </c>
      <c r="H3186" s="29">
        <f t="shared" ca="1" si="200"/>
        <v>0</v>
      </c>
      <c r="I3186" s="29">
        <f t="shared" ca="1" si="198"/>
        <v>0</v>
      </c>
      <c r="J3186" s="30">
        <f>Calculator!$G$40</f>
        <v>6.5000000000000002E-2</v>
      </c>
      <c r="K3186" s="29">
        <f ca="1">IF(C3186&gt;=Calculator!$G$27,IF(DAY($C3186)=1,Calculator!$G$34/2,IF(DAY($C3186)=15,Calculator!$G$34/2,0)),0)</f>
        <v>0</v>
      </c>
      <c r="L3186" s="29">
        <f ca="1">IF(DAY($C3186)=28,IF(H3186=0,0,Calculator!$G$35),0)</f>
        <v>0</v>
      </c>
      <c r="M3186" s="29">
        <f ca="1">IF(I3186&gt;0,IF(DAY($C3186)=1,SUM(INDIRECT("I"&amp;(ROW(C3185)-DAY(C3185))):I3185),0),0)</f>
        <v>0</v>
      </c>
      <c r="N3186" s="29">
        <f ca="1">IF(C3186&lt;Calculator!$G$27,0,IF(C3186=Calculator!$G$27,Calculator!$G$39,IF(H3186-K3186&lt;=0,IF(D3186&gt;Calculator!$G$39,IF(H3186-K3186+E3186+L3186+M3186+Calculator!$G$39&gt;Calculator!$G$39,Calculator!$G$39-(H3186+E3186+L3186+M3186-K3186),Calculator!$G$39),D3186),0)))</f>
        <v>0</v>
      </c>
    </row>
    <row r="3187" spans="1:14" ht="15.75" thickBot="1">
      <c r="A3187" s="33" t="str">
        <f ca="1">IF(C3187=Calculator!$H$27,"F",IF(Daily!D3187+Daily!H3187=0,IF(D3186+H3186&gt;0,"L",""),""))</f>
        <v/>
      </c>
      <c r="B3187" s="34">
        <v>3186</v>
      </c>
      <c r="C3187" s="19">
        <f t="shared" ca="1" si="197"/>
        <v>49116</v>
      </c>
      <c r="D3187" s="29">
        <f t="shared" ca="1" si="199"/>
        <v>0</v>
      </c>
      <c r="E3187" s="29">
        <f ca="1">IF(C3187&lt;Calculator!$D$26,0,IF(DAY($C3187)=1,IF(D3187-Calculator!$G$24&gt;0,Calculator!$G$24,D3187),0))</f>
        <v>0</v>
      </c>
      <c r="F3187" s="29">
        <f ca="1">IF(E3187&gt;0,D3187*Calculator!$G$22/12,0)</f>
        <v>0</v>
      </c>
      <c r="G3187" s="29">
        <f ca="1">IF(E3187&gt;0,(IFERROR(-PMT(Calculator!$G$22/12,Calculator!$G$23*12,Calculator!$G$20),0))-F3187,0)</f>
        <v>0</v>
      </c>
      <c r="H3187" s="29">
        <f t="shared" ca="1" si="200"/>
        <v>0</v>
      </c>
      <c r="I3187" s="29">
        <f t="shared" ca="1" si="198"/>
        <v>0</v>
      </c>
      <c r="J3187" s="30">
        <f>Calculator!$G$40</f>
        <v>6.5000000000000002E-2</v>
      </c>
      <c r="K3187" s="29">
        <f ca="1">IF(C3187&gt;=Calculator!$G$27,IF(DAY($C3187)=1,Calculator!$G$34/2,IF(DAY($C3187)=15,Calculator!$G$34/2,0)),0)</f>
        <v>0</v>
      </c>
      <c r="L3187" s="29">
        <f ca="1">IF(DAY($C3187)=28,IF(H3187=0,0,Calculator!$G$35),0)</f>
        <v>0</v>
      </c>
      <c r="M3187" s="29">
        <f ca="1">IF(I3187&gt;0,IF(DAY($C3187)=1,SUM(INDIRECT("I"&amp;(ROW(C3186)-DAY(C3186))):I3186),0),0)</f>
        <v>0</v>
      </c>
      <c r="N3187" s="29">
        <f ca="1">IF(C3187&lt;Calculator!$G$27,0,IF(C3187=Calculator!$G$27,Calculator!$G$39,IF(H3187-K3187&lt;=0,IF(D3187&gt;Calculator!$G$39,IF(H3187-K3187+E3187+L3187+M3187+Calculator!$G$39&gt;Calculator!$G$39,Calculator!$G$39-(H3187+E3187+L3187+M3187-K3187),Calculator!$G$39),D3187),0)))</f>
        <v>0</v>
      </c>
    </row>
    <row r="3188" spans="1:14" ht="15.75" thickBot="1">
      <c r="A3188" s="33" t="str">
        <f ca="1">IF(C3188=Calculator!$H$27,"F",IF(Daily!D3188+Daily!H3188=0,IF(D3187+H3187&gt;0,"L",""),""))</f>
        <v/>
      </c>
      <c r="B3188" s="34">
        <v>3187</v>
      </c>
      <c r="C3188" s="19">
        <f t="shared" ca="1" si="197"/>
        <v>49117</v>
      </c>
      <c r="D3188" s="29">
        <f t="shared" ca="1" si="199"/>
        <v>0</v>
      </c>
      <c r="E3188" s="29">
        <f ca="1">IF(C3188&lt;Calculator!$D$26,0,IF(DAY($C3188)=1,IF(D3188-Calculator!$G$24&gt;0,Calculator!$G$24,D3188),0))</f>
        <v>0</v>
      </c>
      <c r="F3188" s="29">
        <f ca="1">IF(E3188&gt;0,D3188*Calculator!$G$22/12,0)</f>
        <v>0</v>
      </c>
      <c r="G3188" s="29">
        <f ca="1">IF(E3188&gt;0,(IFERROR(-PMT(Calculator!$G$22/12,Calculator!$G$23*12,Calculator!$G$20),0))-F3188,0)</f>
        <v>0</v>
      </c>
      <c r="H3188" s="29">
        <f t="shared" ca="1" si="200"/>
        <v>0</v>
      </c>
      <c r="I3188" s="29">
        <f t="shared" ca="1" si="198"/>
        <v>0</v>
      </c>
      <c r="J3188" s="30">
        <f>Calculator!$G$40</f>
        <v>6.5000000000000002E-2</v>
      </c>
      <c r="K3188" s="29">
        <f ca="1">IF(C3188&gt;=Calculator!$G$27,IF(DAY($C3188)=1,Calculator!$G$34/2,IF(DAY($C3188)=15,Calculator!$G$34/2,0)),0)</f>
        <v>0</v>
      </c>
      <c r="L3188" s="29">
        <f ca="1">IF(DAY($C3188)=28,IF(H3188=0,0,Calculator!$G$35),0)</f>
        <v>0</v>
      </c>
      <c r="M3188" s="29">
        <f ca="1">IF(I3188&gt;0,IF(DAY($C3188)=1,SUM(INDIRECT("I"&amp;(ROW(C3187)-DAY(C3187))):I3187),0),0)</f>
        <v>0</v>
      </c>
      <c r="N3188" s="29">
        <f ca="1">IF(C3188&lt;Calculator!$G$27,0,IF(C3188=Calculator!$G$27,Calculator!$G$39,IF(H3188-K3188&lt;=0,IF(D3188&gt;Calculator!$G$39,IF(H3188-K3188+E3188+L3188+M3188+Calculator!$G$39&gt;Calculator!$G$39,Calculator!$G$39-(H3188+E3188+L3188+M3188-K3188),Calculator!$G$39),D3188),0)))</f>
        <v>0</v>
      </c>
    </row>
    <row r="3189" spans="1:14" ht="15.75" thickBot="1">
      <c r="A3189" s="33" t="str">
        <f ca="1">IF(C3189=Calculator!$H$27,"F",IF(Daily!D3189+Daily!H3189=0,IF(D3188+H3188&gt;0,"L",""),""))</f>
        <v/>
      </c>
      <c r="B3189" s="34">
        <v>3188</v>
      </c>
      <c r="C3189" s="19">
        <f t="shared" ca="1" si="197"/>
        <v>49118</v>
      </c>
      <c r="D3189" s="29">
        <f t="shared" ca="1" si="199"/>
        <v>0</v>
      </c>
      <c r="E3189" s="29">
        <f ca="1">IF(C3189&lt;Calculator!$D$26,0,IF(DAY($C3189)=1,IF(D3189-Calculator!$G$24&gt;0,Calculator!$G$24,D3189),0))</f>
        <v>0</v>
      </c>
      <c r="F3189" s="29">
        <f ca="1">IF(E3189&gt;0,D3189*Calculator!$G$22/12,0)</f>
        <v>0</v>
      </c>
      <c r="G3189" s="29">
        <f ca="1">IF(E3189&gt;0,(IFERROR(-PMT(Calculator!$G$22/12,Calculator!$G$23*12,Calculator!$G$20),0))-F3189,0)</f>
        <v>0</v>
      </c>
      <c r="H3189" s="29">
        <f t="shared" ca="1" si="200"/>
        <v>0</v>
      </c>
      <c r="I3189" s="29">
        <f t="shared" ca="1" si="198"/>
        <v>0</v>
      </c>
      <c r="J3189" s="30">
        <f>Calculator!$G$40</f>
        <v>6.5000000000000002E-2</v>
      </c>
      <c r="K3189" s="29">
        <f ca="1">IF(C3189&gt;=Calculator!$G$27,IF(DAY($C3189)=1,Calculator!$G$34/2,IF(DAY($C3189)=15,Calculator!$G$34/2,0)),0)</f>
        <v>0</v>
      </c>
      <c r="L3189" s="29">
        <f ca="1">IF(DAY($C3189)=28,IF(H3189=0,0,Calculator!$G$35),0)</f>
        <v>0</v>
      </c>
      <c r="M3189" s="29">
        <f ca="1">IF(I3189&gt;0,IF(DAY($C3189)=1,SUM(INDIRECT("I"&amp;(ROW(C3188)-DAY(C3188))):I3188),0),0)</f>
        <v>0</v>
      </c>
      <c r="N3189" s="29">
        <f ca="1">IF(C3189&lt;Calculator!$G$27,0,IF(C3189=Calculator!$G$27,Calculator!$G$39,IF(H3189-K3189&lt;=0,IF(D3189&gt;Calculator!$G$39,IF(H3189-K3189+E3189+L3189+M3189+Calculator!$G$39&gt;Calculator!$G$39,Calculator!$G$39-(H3189+E3189+L3189+M3189-K3189),Calculator!$G$39),D3189),0)))</f>
        <v>0</v>
      </c>
    </row>
    <row r="3190" spans="1:14" ht="15.75" thickBot="1">
      <c r="A3190" s="33" t="str">
        <f ca="1">IF(C3190=Calculator!$H$27,"F",IF(Daily!D3190+Daily!H3190=0,IF(D3189+H3189&gt;0,"L",""),""))</f>
        <v/>
      </c>
      <c r="B3190" s="34">
        <v>3189</v>
      </c>
      <c r="C3190" s="19">
        <f t="shared" ca="1" si="197"/>
        <v>49119</v>
      </c>
      <c r="D3190" s="29">
        <f t="shared" ca="1" si="199"/>
        <v>0</v>
      </c>
      <c r="E3190" s="29">
        <f ca="1">IF(C3190&lt;Calculator!$D$26,0,IF(DAY($C3190)=1,IF(D3190-Calculator!$G$24&gt;0,Calculator!$G$24,D3190),0))</f>
        <v>0</v>
      </c>
      <c r="F3190" s="29">
        <f ca="1">IF(E3190&gt;0,D3190*Calculator!$G$22/12,0)</f>
        <v>0</v>
      </c>
      <c r="G3190" s="29">
        <f ca="1">IF(E3190&gt;0,(IFERROR(-PMT(Calculator!$G$22/12,Calculator!$G$23*12,Calculator!$G$20),0))-F3190,0)</f>
        <v>0</v>
      </c>
      <c r="H3190" s="29">
        <f t="shared" ca="1" si="200"/>
        <v>0</v>
      </c>
      <c r="I3190" s="29">
        <f t="shared" ca="1" si="198"/>
        <v>0</v>
      </c>
      <c r="J3190" s="30">
        <f>Calculator!$G$40</f>
        <v>6.5000000000000002E-2</v>
      </c>
      <c r="K3190" s="29">
        <f ca="1">IF(C3190&gt;=Calculator!$G$27,IF(DAY($C3190)=1,Calculator!$G$34/2,IF(DAY($C3190)=15,Calculator!$G$34/2,0)),0)</f>
        <v>0</v>
      </c>
      <c r="L3190" s="29">
        <f ca="1">IF(DAY($C3190)=28,IF(H3190=0,0,Calculator!$G$35),0)</f>
        <v>0</v>
      </c>
      <c r="M3190" s="29">
        <f ca="1">IF(I3190&gt;0,IF(DAY($C3190)=1,SUM(INDIRECT("I"&amp;(ROW(C3189)-DAY(C3189))):I3189),0),0)</f>
        <v>0</v>
      </c>
      <c r="N3190" s="29">
        <f ca="1">IF(C3190&lt;Calculator!$G$27,0,IF(C3190=Calculator!$G$27,Calculator!$G$39,IF(H3190-K3190&lt;=0,IF(D3190&gt;Calculator!$G$39,IF(H3190-K3190+E3190+L3190+M3190+Calculator!$G$39&gt;Calculator!$G$39,Calculator!$G$39-(H3190+E3190+L3190+M3190-K3190),Calculator!$G$39),D3190),0)))</f>
        <v>0</v>
      </c>
    </row>
    <row r="3191" spans="1:14" ht="15.75" thickBot="1">
      <c r="A3191" s="33" t="str">
        <f ca="1">IF(C3191=Calculator!$H$27,"F",IF(Daily!D3191+Daily!H3191=0,IF(D3190+H3190&gt;0,"L",""),""))</f>
        <v/>
      </c>
      <c r="B3191" s="34">
        <v>3190</v>
      </c>
      <c r="C3191" s="19">
        <f t="shared" ca="1" si="197"/>
        <v>49120</v>
      </c>
      <c r="D3191" s="29">
        <f t="shared" ca="1" si="199"/>
        <v>0</v>
      </c>
      <c r="E3191" s="29">
        <f ca="1">IF(C3191&lt;Calculator!$D$26,0,IF(DAY($C3191)=1,IF(D3191-Calculator!$G$24&gt;0,Calculator!$G$24,D3191),0))</f>
        <v>0</v>
      </c>
      <c r="F3191" s="29">
        <f ca="1">IF(E3191&gt;0,D3191*Calculator!$G$22/12,0)</f>
        <v>0</v>
      </c>
      <c r="G3191" s="29">
        <f ca="1">IF(E3191&gt;0,(IFERROR(-PMT(Calculator!$G$22/12,Calculator!$G$23*12,Calculator!$G$20),0))-F3191,0)</f>
        <v>0</v>
      </c>
      <c r="H3191" s="29">
        <f t="shared" ca="1" si="200"/>
        <v>0</v>
      </c>
      <c r="I3191" s="29">
        <f t="shared" ca="1" si="198"/>
        <v>0</v>
      </c>
      <c r="J3191" s="30">
        <f>Calculator!$G$40</f>
        <v>6.5000000000000002E-2</v>
      </c>
      <c r="K3191" s="29">
        <f ca="1">IF(C3191&gt;=Calculator!$G$27,IF(DAY($C3191)=1,Calculator!$G$34/2,IF(DAY($C3191)=15,Calculator!$G$34/2,0)),0)</f>
        <v>0</v>
      </c>
      <c r="L3191" s="29">
        <f ca="1">IF(DAY($C3191)=28,IF(H3191=0,0,Calculator!$G$35),0)</f>
        <v>0</v>
      </c>
      <c r="M3191" s="29">
        <f ca="1">IF(I3191&gt;0,IF(DAY($C3191)=1,SUM(INDIRECT("I"&amp;(ROW(C3190)-DAY(C3190))):I3190),0),0)</f>
        <v>0</v>
      </c>
      <c r="N3191" s="29">
        <f ca="1">IF(C3191&lt;Calculator!$G$27,0,IF(C3191=Calculator!$G$27,Calculator!$G$39,IF(H3191-K3191&lt;=0,IF(D3191&gt;Calculator!$G$39,IF(H3191-K3191+E3191+L3191+M3191+Calculator!$G$39&gt;Calculator!$G$39,Calculator!$G$39-(H3191+E3191+L3191+M3191-K3191),Calculator!$G$39),D3191),0)))</f>
        <v>0</v>
      </c>
    </row>
    <row r="3192" spans="1:14" ht="15.75" thickBot="1">
      <c r="A3192" s="33" t="str">
        <f ca="1">IF(C3192=Calculator!$H$27,"F",IF(Daily!D3192+Daily!H3192=0,IF(D3191+H3191&gt;0,"L",""),""))</f>
        <v/>
      </c>
      <c r="B3192" s="34">
        <v>3191</v>
      </c>
      <c r="C3192" s="19">
        <f t="shared" ca="1" si="197"/>
        <v>49121</v>
      </c>
      <c r="D3192" s="29">
        <f t="shared" ca="1" si="199"/>
        <v>0</v>
      </c>
      <c r="E3192" s="29">
        <f ca="1">IF(C3192&lt;Calculator!$D$26,0,IF(DAY($C3192)=1,IF(D3192-Calculator!$G$24&gt;0,Calculator!$G$24,D3192),0))</f>
        <v>0</v>
      </c>
      <c r="F3192" s="29">
        <f ca="1">IF(E3192&gt;0,D3192*Calculator!$G$22/12,0)</f>
        <v>0</v>
      </c>
      <c r="G3192" s="29">
        <f ca="1">IF(E3192&gt;0,(IFERROR(-PMT(Calculator!$G$22/12,Calculator!$G$23*12,Calculator!$G$20),0))-F3192,0)</f>
        <v>0</v>
      </c>
      <c r="H3192" s="29">
        <f t="shared" ca="1" si="200"/>
        <v>0</v>
      </c>
      <c r="I3192" s="29">
        <f t="shared" ca="1" si="198"/>
        <v>0</v>
      </c>
      <c r="J3192" s="30">
        <f>Calculator!$G$40</f>
        <v>6.5000000000000002E-2</v>
      </c>
      <c r="K3192" s="29">
        <f ca="1">IF(C3192&gt;=Calculator!$G$27,IF(DAY($C3192)=1,Calculator!$G$34/2,IF(DAY($C3192)=15,Calculator!$G$34/2,0)),0)</f>
        <v>0</v>
      </c>
      <c r="L3192" s="29">
        <f ca="1">IF(DAY($C3192)=28,IF(H3192=0,0,Calculator!$G$35),0)</f>
        <v>0</v>
      </c>
      <c r="M3192" s="29">
        <f ca="1">IF(I3192&gt;0,IF(DAY($C3192)=1,SUM(INDIRECT("I"&amp;(ROW(C3191)-DAY(C3191))):I3191),0),0)</f>
        <v>0</v>
      </c>
      <c r="N3192" s="29">
        <f ca="1">IF(C3192&lt;Calculator!$G$27,0,IF(C3192=Calculator!$G$27,Calculator!$G$39,IF(H3192-K3192&lt;=0,IF(D3192&gt;Calculator!$G$39,IF(H3192-K3192+E3192+L3192+M3192+Calculator!$G$39&gt;Calculator!$G$39,Calculator!$G$39-(H3192+E3192+L3192+M3192-K3192),Calculator!$G$39),D3192),0)))</f>
        <v>0</v>
      </c>
    </row>
    <row r="3193" spans="1:14" ht="15.75" thickBot="1">
      <c r="A3193" s="33" t="str">
        <f ca="1">IF(C3193=Calculator!$H$27,"F",IF(Daily!D3193+Daily!H3193=0,IF(D3192+H3192&gt;0,"L",""),""))</f>
        <v/>
      </c>
      <c r="B3193" s="34">
        <v>3192</v>
      </c>
      <c r="C3193" s="19">
        <f t="shared" ca="1" si="197"/>
        <v>49122</v>
      </c>
      <c r="D3193" s="29">
        <f t="shared" ca="1" si="199"/>
        <v>0</v>
      </c>
      <c r="E3193" s="29">
        <f ca="1">IF(C3193&lt;Calculator!$D$26,0,IF(DAY($C3193)=1,IF(D3193-Calculator!$G$24&gt;0,Calculator!$G$24,D3193),0))</f>
        <v>0</v>
      </c>
      <c r="F3193" s="29">
        <f ca="1">IF(E3193&gt;0,D3193*Calculator!$G$22/12,0)</f>
        <v>0</v>
      </c>
      <c r="G3193" s="29">
        <f ca="1">IF(E3193&gt;0,(IFERROR(-PMT(Calculator!$G$22/12,Calculator!$G$23*12,Calculator!$G$20),0))-F3193,0)</f>
        <v>0</v>
      </c>
      <c r="H3193" s="29">
        <f t="shared" ca="1" si="200"/>
        <v>0</v>
      </c>
      <c r="I3193" s="29">
        <f t="shared" ca="1" si="198"/>
        <v>0</v>
      </c>
      <c r="J3193" s="30">
        <f>Calculator!$G$40</f>
        <v>6.5000000000000002E-2</v>
      </c>
      <c r="K3193" s="29">
        <f ca="1">IF(C3193&gt;=Calculator!$G$27,IF(DAY($C3193)=1,Calculator!$G$34/2,IF(DAY($C3193)=15,Calculator!$G$34/2,0)),0)</f>
        <v>0</v>
      </c>
      <c r="L3193" s="29">
        <f ca="1">IF(DAY($C3193)=28,IF(H3193=0,0,Calculator!$G$35),0)</f>
        <v>0</v>
      </c>
      <c r="M3193" s="29">
        <f ca="1">IF(I3193&gt;0,IF(DAY($C3193)=1,SUM(INDIRECT("I"&amp;(ROW(C3192)-DAY(C3192))):I3192),0),0)</f>
        <v>0</v>
      </c>
      <c r="N3193" s="29">
        <f ca="1">IF(C3193&lt;Calculator!$G$27,0,IF(C3193=Calculator!$G$27,Calculator!$G$39,IF(H3193-K3193&lt;=0,IF(D3193&gt;Calculator!$G$39,IF(H3193-K3193+E3193+L3193+M3193+Calculator!$G$39&gt;Calculator!$G$39,Calculator!$G$39-(H3193+E3193+L3193+M3193-K3193),Calculator!$G$39),D3193),0)))</f>
        <v>0</v>
      </c>
    </row>
    <row r="3194" spans="1:14" ht="15.75" thickBot="1">
      <c r="A3194" s="33" t="str">
        <f ca="1">IF(C3194=Calculator!$H$27,"F",IF(Daily!D3194+Daily!H3194=0,IF(D3193+H3193&gt;0,"L",""),""))</f>
        <v/>
      </c>
      <c r="B3194" s="34">
        <v>3193</v>
      </c>
      <c r="C3194" s="19">
        <f t="shared" ca="1" si="197"/>
        <v>49123</v>
      </c>
      <c r="D3194" s="29">
        <f t="shared" ca="1" si="199"/>
        <v>0</v>
      </c>
      <c r="E3194" s="29">
        <f ca="1">IF(C3194&lt;Calculator!$D$26,0,IF(DAY($C3194)=1,IF(D3194-Calculator!$G$24&gt;0,Calculator!$G$24,D3194),0))</f>
        <v>0</v>
      </c>
      <c r="F3194" s="29">
        <f ca="1">IF(E3194&gt;0,D3194*Calculator!$G$22/12,0)</f>
        <v>0</v>
      </c>
      <c r="G3194" s="29">
        <f ca="1">IF(E3194&gt;0,(IFERROR(-PMT(Calculator!$G$22/12,Calculator!$G$23*12,Calculator!$G$20),0))-F3194,0)</f>
        <v>0</v>
      </c>
      <c r="H3194" s="29">
        <f t="shared" ca="1" si="200"/>
        <v>0</v>
      </c>
      <c r="I3194" s="29">
        <f t="shared" ca="1" si="198"/>
        <v>0</v>
      </c>
      <c r="J3194" s="30">
        <f>Calculator!$G$40</f>
        <v>6.5000000000000002E-2</v>
      </c>
      <c r="K3194" s="29">
        <f ca="1">IF(C3194&gt;=Calculator!$G$27,IF(DAY($C3194)=1,Calculator!$G$34/2,IF(DAY($C3194)=15,Calculator!$G$34/2,0)),0)</f>
        <v>0</v>
      </c>
      <c r="L3194" s="29">
        <f ca="1">IF(DAY($C3194)=28,IF(H3194=0,0,Calculator!$G$35),0)</f>
        <v>0</v>
      </c>
      <c r="M3194" s="29">
        <f ca="1">IF(I3194&gt;0,IF(DAY($C3194)=1,SUM(INDIRECT("I"&amp;(ROW(C3193)-DAY(C3193))):I3193),0),0)</f>
        <v>0</v>
      </c>
      <c r="N3194" s="29">
        <f ca="1">IF(C3194&lt;Calculator!$G$27,0,IF(C3194=Calculator!$G$27,Calculator!$G$39,IF(H3194-K3194&lt;=0,IF(D3194&gt;Calculator!$G$39,IF(H3194-K3194+E3194+L3194+M3194+Calculator!$G$39&gt;Calculator!$G$39,Calculator!$G$39-(H3194+E3194+L3194+M3194-K3194),Calculator!$G$39),D3194),0)))</f>
        <v>0</v>
      </c>
    </row>
    <row r="3195" spans="1:14" ht="15.75" thickBot="1">
      <c r="A3195" s="33" t="str">
        <f ca="1">IF(C3195=Calculator!$H$27,"F",IF(Daily!D3195+Daily!H3195=0,IF(D3194+H3194&gt;0,"L",""),""))</f>
        <v/>
      </c>
      <c r="B3195" s="34">
        <v>3194</v>
      </c>
      <c r="C3195" s="19">
        <f t="shared" ca="1" si="197"/>
        <v>49124</v>
      </c>
      <c r="D3195" s="29">
        <f t="shared" ca="1" si="199"/>
        <v>0</v>
      </c>
      <c r="E3195" s="29">
        <f ca="1">IF(C3195&lt;Calculator!$D$26,0,IF(DAY($C3195)=1,IF(D3195-Calculator!$G$24&gt;0,Calculator!$G$24,D3195),0))</f>
        <v>0</v>
      </c>
      <c r="F3195" s="29">
        <f ca="1">IF(E3195&gt;0,D3195*Calculator!$G$22/12,0)</f>
        <v>0</v>
      </c>
      <c r="G3195" s="29">
        <f ca="1">IF(E3195&gt;0,(IFERROR(-PMT(Calculator!$G$22/12,Calculator!$G$23*12,Calculator!$G$20),0))-F3195,0)</f>
        <v>0</v>
      </c>
      <c r="H3195" s="29">
        <f t="shared" ca="1" si="200"/>
        <v>0</v>
      </c>
      <c r="I3195" s="29">
        <f t="shared" ca="1" si="198"/>
        <v>0</v>
      </c>
      <c r="J3195" s="30">
        <f>Calculator!$G$40</f>
        <v>6.5000000000000002E-2</v>
      </c>
      <c r="K3195" s="29">
        <f ca="1">IF(C3195&gt;=Calculator!$G$27,IF(DAY($C3195)=1,Calculator!$G$34/2,IF(DAY($C3195)=15,Calculator!$G$34/2,0)),0)</f>
        <v>0</v>
      </c>
      <c r="L3195" s="29">
        <f ca="1">IF(DAY($C3195)=28,IF(H3195=0,0,Calculator!$G$35),0)</f>
        <v>0</v>
      </c>
      <c r="M3195" s="29">
        <f ca="1">IF(I3195&gt;0,IF(DAY($C3195)=1,SUM(INDIRECT("I"&amp;(ROW(C3194)-DAY(C3194))):I3194),0),0)</f>
        <v>0</v>
      </c>
      <c r="N3195" s="29">
        <f ca="1">IF(C3195&lt;Calculator!$G$27,0,IF(C3195=Calculator!$G$27,Calculator!$G$39,IF(H3195-K3195&lt;=0,IF(D3195&gt;Calculator!$G$39,IF(H3195-K3195+E3195+L3195+M3195+Calculator!$G$39&gt;Calculator!$G$39,Calculator!$G$39-(H3195+E3195+L3195+M3195-K3195),Calculator!$G$39),D3195),0)))</f>
        <v>0</v>
      </c>
    </row>
    <row r="3196" spans="1:14" ht="15.75" thickBot="1">
      <c r="A3196" s="33" t="str">
        <f ca="1">IF(C3196=Calculator!$H$27,"F",IF(Daily!D3196+Daily!H3196=0,IF(D3195+H3195&gt;0,"L",""),""))</f>
        <v/>
      </c>
      <c r="B3196" s="34">
        <v>3195</v>
      </c>
      <c r="C3196" s="19">
        <f t="shared" ca="1" si="197"/>
        <v>49125</v>
      </c>
      <c r="D3196" s="29">
        <f t="shared" ca="1" si="199"/>
        <v>0</v>
      </c>
      <c r="E3196" s="29">
        <f ca="1">IF(C3196&lt;Calculator!$D$26,0,IF(DAY($C3196)=1,IF(D3196-Calculator!$G$24&gt;0,Calculator!$G$24,D3196),0))</f>
        <v>0</v>
      </c>
      <c r="F3196" s="29">
        <f ca="1">IF(E3196&gt;0,D3196*Calculator!$G$22/12,0)</f>
        <v>0</v>
      </c>
      <c r="G3196" s="29">
        <f ca="1">IF(E3196&gt;0,(IFERROR(-PMT(Calculator!$G$22/12,Calculator!$G$23*12,Calculator!$G$20),0))-F3196,0)</f>
        <v>0</v>
      </c>
      <c r="H3196" s="29">
        <f t="shared" ca="1" si="200"/>
        <v>0</v>
      </c>
      <c r="I3196" s="29">
        <f t="shared" ca="1" si="198"/>
        <v>0</v>
      </c>
      <c r="J3196" s="30">
        <f>Calculator!$G$40</f>
        <v>6.5000000000000002E-2</v>
      </c>
      <c r="K3196" s="29">
        <f ca="1">IF(C3196&gt;=Calculator!$G$27,IF(DAY($C3196)=1,Calculator!$G$34/2,IF(DAY($C3196)=15,Calculator!$G$34/2,0)),0)</f>
        <v>0</v>
      </c>
      <c r="L3196" s="29">
        <f ca="1">IF(DAY($C3196)=28,IF(H3196=0,0,Calculator!$G$35),0)</f>
        <v>0</v>
      </c>
      <c r="M3196" s="29">
        <f ca="1">IF(I3196&gt;0,IF(DAY($C3196)=1,SUM(INDIRECT("I"&amp;(ROW(C3195)-DAY(C3195))):I3195),0),0)</f>
        <v>0</v>
      </c>
      <c r="N3196" s="29">
        <f ca="1">IF(C3196&lt;Calculator!$G$27,0,IF(C3196=Calculator!$G$27,Calculator!$G$39,IF(H3196-K3196&lt;=0,IF(D3196&gt;Calculator!$G$39,IF(H3196-K3196+E3196+L3196+M3196+Calculator!$G$39&gt;Calculator!$G$39,Calculator!$G$39-(H3196+E3196+L3196+M3196-K3196),Calculator!$G$39),D3196),0)))</f>
        <v>0</v>
      </c>
    </row>
    <row r="3197" spans="1:14" ht="15.75" thickBot="1">
      <c r="A3197" s="33" t="str">
        <f ca="1">IF(C3197=Calculator!$H$27,"F",IF(Daily!D3197+Daily!H3197=0,IF(D3196+H3196&gt;0,"L",""),""))</f>
        <v/>
      </c>
      <c r="B3197" s="34">
        <v>3196</v>
      </c>
      <c r="C3197" s="19">
        <f t="shared" ca="1" si="197"/>
        <v>49126</v>
      </c>
      <c r="D3197" s="29">
        <f t="shared" ca="1" si="199"/>
        <v>0</v>
      </c>
      <c r="E3197" s="29">
        <f ca="1">IF(C3197&lt;Calculator!$D$26,0,IF(DAY($C3197)=1,IF(D3197-Calculator!$G$24&gt;0,Calculator!$G$24,D3197),0))</f>
        <v>0</v>
      </c>
      <c r="F3197" s="29">
        <f ca="1">IF(E3197&gt;0,D3197*Calculator!$G$22/12,0)</f>
        <v>0</v>
      </c>
      <c r="G3197" s="29">
        <f ca="1">IF(E3197&gt;0,(IFERROR(-PMT(Calculator!$G$22/12,Calculator!$G$23*12,Calculator!$G$20),0))-F3197,0)</f>
        <v>0</v>
      </c>
      <c r="H3197" s="29">
        <f t="shared" ca="1" si="200"/>
        <v>0</v>
      </c>
      <c r="I3197" s="29">
        <f t="shared" ca="1" si="198"/>
        <v>0</v>
      </c>
      <c r="J3197" s="30">
        <f>Calculator!$G$40</f>
        <v>6.5000000000000002E-2</v>
      </c>
      <c r="K3197" s="29">
        <f ca="1">IF(C3197&gt;=Calculator!$G$27,IF(DAY($C3197)=1,Calculator!$G$34/2,IF(DAY($C3197)=15,Calculator!$G$34/2,0)),0)</f>
        <v>4500</v>
      </c>
      <c r="L3197" s="29">
        <f ca="1">IF(DAY($C3197)=28,IF(H3197=0,0,Calculator!$G$35),0)</f>
        <v>0</v>
      </c>
      <c r="M3197" s="29">
        <f ca="1">IF(I3197&gt;0,IF(DAY($C3197)=1,SUM(INDIRECT("I"&amp;(ROW(C3196)-DAY(C3196))):I3196),0),0)</f>
        <v>0</v>
      </c>
      <c r="N3197" s="29">
        <f ca="1">IF(C3197&lt;Calculator!$G$27,0,IF(C3197=Calculator!$G$27,Calculator!$G$39,IF(H3197-K3197&lt;=0,IF(D3197&gt;Calculator!$G$39,IF(H3197-K3197+E3197+L3197+M3197+Calculator!$G$39&gt;Calculator!$G$39,Calculator!$G$39-(H3197+E3197+L3197+M3197-K3197),Calculator!$G$39),D3197),0)))</f>
        <v>0</v>
      </c>
    </row>
    <row r="3198" spans="1:14" ht="15.75" thickBot="1">
      <c r="A3198" s="33" t="str">
        <f ca="1">IF(C3198=Calculator!$H$27,"F",IF(Daily!D3198+Daily!H3198=0,IF(D3197+H3197&gt;0,"L",""),""))</f>
        <v/>
      </c>
      <c r="B3198" s="34">
        <v>3197</v>
      </c>
      <c r="C3198" s="19">
        <f t="shared" ca="1" si="197"/>
        <v>49127</v>
      </c>
      <c r="D3198" s="29">
        <f t="shared" ca="1" si="199"/>
        <v>0</v>
      </c>
      <c r="E3198" s="29">
        <f ca="1">IF(C3198&lt;Calculator!$D$26,0,IF(DAY($C3198)=1,IF(D3198-Calculator!$G$24&gt;0,Calculator!$G$24,D3198),0))</f>
        <v>0</v>
      </c>
      <c r="F3198" s="29">
        <f ca="1">IF(E3198&gt;0,D3198*Calculator!$G$22/12,0)</f>
        <v>0</v>
      </c>
      <c r="G3198" s="29">
        <f ca="1">IF(E3198&gt;0,(IFERROR(-PMT(Calculator!$G$22/12,Calculator!$G$23*12,Calculator!$G$20),0))-F3198,0)</f>
        <v>0</v>
      </c>
      <c r="H3198" s="29">
        <f t="shared" ca="1" si="200"/>
        <v>0</v>
      </c>
      <c r="I3198" s="29">
        <f t="shared" ca="1" si="198"/>
        <v>0</v>
      </c>
      <c r="J3198" s="30">
        <f>Calculator!$G$40</f>
        <v>6.5000000000000002E-2</v>
      </c>
      <c r="K3198" s="29">
        <f ca="1">IF(C3198&gt;=Calculator!$G$27,IF(DAY($C3198)=1,Calculator!$G$34/2,IF(DAY($C3198)=15,Calculator!$G$34/2,0)),0)</f>
        <v>0</v>
      </c>
      <c r="L3198" s="29">
        <f ca="1">IF(DAY($C3198)=28,IF(H3198=0,0,Calculator!$G$35),0)</f>
        <v>0</v>
      </c>
      <c r="M3198" s="29">
        <f ca="1">IF(I3198&gt;0,IF(DAY($C3198)=1,SUM(INDIRECT("I"&amp;(ROW(C3197)-DAY(C3197))):I3197),0),0)</f>
        <v>0</v>
      </c>
      <c r="N3198" s="29">
        <f ca="1">IF(C3198&lt;Calculator!$G$27,0,IF(C3198=Calculator!$G$27,Calculator!$G$39,IF(H3198-K3198&lt;=0,IF(D3198&gt;Calculator!$G$39,IF(H3198-K3198+E3198+L3198+M3198+Calculator!$G$39&gt;Calculator!$G$39,Calculator!$G$39-(H3198+E3198+L3198+M3198-K3198),Calculator!$G$39),D3198),0)))</f>
        <v>0</v>
      </c>
    </row>
    <row r="3199" spans="1:14" ht="15.75" thickBot="1">
      <c r="A3199" s="33" t="str">
        <f ca="1">IF(C3199=Calculator!$H$27,"F",IF(Daily!D3199+Daily!H3199=0,IF(D3198+H3198&gt;0,"L",""),""))</f>
        <v/>
      </c>
      <c r="B3199" s="34">
        <v>3198</v>
      </c>
      <c r="C3199" s="19">
        <f t="shared" ca="1" si="197"/>
        <v>49128</v>
      </c>
      <c r="D3199" s="29">
        <f t="shared" ca="1" si="199"/>
        <v>0</v>
      </c>
      <c r="E3199" s="29">
        <f ca="1">IF(C3199&lt;Calculator!$D$26,0,IF(DAY($C3199)=1,IF(D3199-Calculator!$G$24&gt;0,Calculator!$G$24,D3199),0))</f>
        <v>0</v>
      </c>
      <c r="F3199" s="29">
        <f ca="1">IF(E3199&gt;0,D3199*Calculator!$G$22/12,0)</f>
        <v>0</v>
      </c>
      <c r="G3199" s="29">
        <f ca="1">IF(E3199&gt;0,(IFERROR(-PMT(Calculator!$G$22/12,Calculator!$G$23*12,Calculator!$G$20),0))-F3199,0)</f>
        <v>0</v>
      </c>
      <c r="H3199" s="29">
        <f t="shared" ca="1" si="200"/>
        <v>0</v>
      </c>
      <c r="I3199" s="29">
        <f t="shared" ca="1" si="198"/>
        <v>0</v>
      </c>
      <c r="J3199" s="30">
        <f>Calculator!$G$40</f>
        <v>6.5000000000000002E-2</v>
      </c>
      <c r="K3199" s="29">
        <f ca="1">IF(C3199&gt;=Calculator!$G$27,IF(DAY($C3199)=1,Calculator!$G$34/2,IF(DAY($C3199)=15,Calculator!$G$34/2,0)),0)</f>
        <v>0</v>
      </c>
      <c r="L3199" s="29">
        <f ca="1">IF(DAY($C3199)=28,IF(H3199=0,0,Calculator!$G$35),0)</f>
        <v>0</v>
      </c>
      <c r="M3199" s="29">
        <f ca="1">IF(I3199&gt;0,IF(DAY($C3199)=1,SUM(INDIRECT("I"&amp;(ROW(C3198)-DAY(C3198))):I3198),0),0)</f>
        <v>0</v>
      </c>
      <c r="N3199" s="29">
        <f ca="1">IF(C3199&lt;Calculator!$G$27,0,IF(C3199=Calculator!$G$27,Calculator!$G$39,IF(H3199-K3199&lt;=0,IF(D3199&gt;Calculator!$G$39,IF(H3199-K3199+E3199+L3199+M3199+Calculator!$G$39&gt;Calculator!$G$39,Calculator!$G$39-(H3199+E3199+L3199+M3199-K3199),Calculator!$G$39),D3199),0)))</f>
        <v>0</v>
      </c>
    </row>
    <row r="3200" spans="1:14" ht="15.75" thickBot="1">
      <c r="A3200" s="33" t="str">
        <f ca="1">IF(C3200=Calculator!$H$27,"F",IF(Daily!D3200+Daily!H3200=0,IF(D3199+H3199&gt;0,"L",""),""))</f>
        <v/>
      </c>
      <c r="B3200" s="34">
        <v>3199</v>
      </c>
      <c r="C3200" s="19">
        <f t="shared" ca="1" si="197"/>
        <v>49129</v>
      </c>
      <c r="D3200" s="29">
        <f t="shared" ca="1" si="199"/>
        <v>0</v>
      </c>
      <c r="E3200" s="29">
        <f ca="1">IF(C3200&lt;Calculator!$D$26,0,IF(DAY($C3200)=1,IF(D3200-Calculator!$G$24&gt;0,Calculator!$G$24,D3200),0))</f>
        <v>0</v>
      </c>
      <c r="F3200" s="29">
        <f ca="1">IF(E3200&gt;0,D3200*Calculator!$G$22/12,0)</f>
        <v>0</v>
      </c>
      <c r="G3200" s="29">
        <f ca="1">IF(E3200&gt;0,(IFERROR(-PMT(Calculator!$G$22/12,Calculator!$G$23*12,Calculator!$G$20),0))-F3200,0)</f>
        <v>0</v>
      </c>
      <c r="H3200" s="29">
        <f t="shared" ca="1" si="200"/>
        <v>0</v>
      </c>
      <c r="I3200" s="29">
        <f t="shared" ca="1" si="198"/>
        <v>0</v>
      </c>
      <c r="J3200" s="30">
        <f>Calculator!$G$40</f>
        <v>6.5000000000000002E-2</v>
      </c>
      <c r="K3200" s="29">
        <f ca="1">IF(C3200&gt;=Calculator!$G$27,IF(DAY($C3200)=1,Calculator!$G$34/2,IF(DAY($C3200)=15,Calculator!$G$34/2,0)),0)</f>
        <v>0</v>
      </c>
      <c r="L3200" s="29">
        <f ca="1">IF(DAY($C3200)=28,IF(H3200=0,0,Calculator!$G$35),0)</f>
        <v>0</v>
      </c>
      <c r="M3200" s="29">
        <f ca="1">IF(I3200&gt;0,IF(DAY($C3200)=1,SUM(INDIRECT("I"&amp;(ROW(C3199)-DAY(C3199))):I3199),0),0)</f>
        <v>0</v>
      </c>
      <c r="N3200" s="29">
        <f ca="1">IF(C3200&lt;Calculator!$G$27,0,IF(C3200=Calculator!$G$27,Calculator!$G$39,IF(H3200-K3200&lt;=0,IF(D3200&gt;Calculator!$G$39,IF(H3200-K3200+E3200+L3200+M3200+Calculator!$G$39&gt;Calculator!$G$39,Calculator!$G$39-(H3200+E3200+L3200+M3200-K3200),Calculator!$G$39),D3200),0)))</f>
        <v>0</v>
      </c>
    </row>
    <row r="3201" spans="1:14" ht="15.75" thickBot="1">
      <c r="A3201" s="33" t="str">
        <f ca="1">IF(C3201=Calculator!$H$27,"F",IF(Daily!D3201+Daily!H3201=0,IF(D3200+H3200&gt;0,"L",""),""))</f>
        <v/>
      </c>
      <c r="B3201" s="34">
        <v>3200</v>
      </c>
      <c r="C3201" s="19">
        <f t="shared" ca="1" si="197"/>
        <v>49130</v>
      </c>
      <c r="D3201" s="29">
        <f t="shared" ca="1" si="199"/>
        <v>0</v>
      </c>
      <c r="E3201" s="29">
        <f ca="1">IF(C3201&lt;Calculator!$D$26,0,IF(DAY($C3201)=1,IF(D3201-Calculator!$G$24&gt;0,Calculator!$G$24,D3201),0))</f>
        <v>0</v>
      </c>
      <c r="F3201" s="29">
        <f ca="1">IF(E3201&gt;0,D3201*Calculator!$G$22/12,0)</f>
        <v>0</v>
      </c>
      <c r="G3201" s="29">
        <f ca="1">IF(E3201&gt;0,(IFERROR(-PMT(Calculator!$G$22/12,Calculator!$G$23*12,Calculator!$G$20),0))-F3201,0)</f>
        <v>0</v>
      </c>
      <c r="H3201" s="29">
        <f t="shared" ca="1" si="200"/>
        <v>0</v>
      </c>
      <c r="I3201" s="29">
        <f t="shared" ca="1" si="198"/>
        <v>0</v>
      </c>
      <c r="J3201" s="30">
        <f>Calculator!$G$40</f>
        <v>6.5000000000000002E-2</v>
      </c>
      <c r="K3201" s="29">
        <f ca="1">IF(C3201&gt;=Calculator!$G$27,IF(DAY($C3201)=1,Calculator!$G$34/2,IF(DAY($C3201)=15,Calculator!$G$34/2,0)),0)</f>
        <v>0</v>
      </c>
      <c r="L3201" s="29">
        <f ca="1">IF(DAY($C3201)=28,IF(H3201=0,0,Calculator!$G$35),0)</f>
        <v>0</v>
      </c>
      <c r="M3201" s="29">
        <f ca="1">IF(I3201&gt;0,IF(DAY($C3201)=1,SUM(INDIRECT("I"&amp;(ROW(C3200)-DAY(C3200))):I3200),0),0)</f>
        <v>0</v>
      </c>
      <c r="N3201" s="29">
        <f ca="1">IF(C3201&lt;Calculator!$G$27,0,IF(C3201=Calculator!$G$27,Calculator!$G$39,IF(H3201-K3201&lt;=0,IF(D3201&gt;Calculator!$G$39,IF(H3201-K3201+E3201+L3201+M3201+Calculator!$G$39&gt;Calculator!$G$39,Calculator!$G$39-(H3201+E3201+L3201+M3201-K3201),Calculator!$G$39),D3201),0)))</f>
        <v>0</v>
      </c>
    </row>
    <row r="3202" spans="1:14" ht="15.75" thickBot="1">
      <c r="A3202" s="33" t="str">
        <f ca="1">IF(C3202=Calculator!$H$27,"F",IF(Daily!D3202+Daily!H3202=0,IF(D3201+H3201&gt;0,"L",""),""))</f>
        <v/>
      </c>
      <c r="B3202" s="34">
        <v>3201</v>
      </c>
      <c r="C3202" s="19">
        <f t="shared" ca="1" si="197"/>
        <v>49131</v>
      </c>
      <c r="D3202" s="29">
        <f t="shared" ca="1" si="199"/>
        <v>0</v>
      </c>
      <c r="E3202" s="29">
        <f ca="1">IF(C3202&lt;Calculator!$D$26,0,IF(DAY($C3202)=1,IF(D3202-Calculator!$G$24&gt;0,Calculator!$G$24,D3202),0))</f>
        <v>0</v>
      </c>
      <c r="F3202" s="29">
        <f ca="1">IF(E3202&gt;0,D3202*Calculator!$G$22/12,0)</f>
        <v>0</v>
      </c>
      <c r="G3202" s="29">
        <f ca="1">IF(E3202&gt;0,(IFERROR(-PMT(Calculator!$G$22/12,Calculator!$G$23*12,Calculator!$G$20),0))-F3202,0)</f>
        <v>0</v>
      </c>
      <c r="H3202" s="29">
        <f t="shared" ca="1" si="200"/>
        <v>0</v>
      </c>
      <c r="I3202" s="29">
        <f t="shared" ca="1" si="198"/>
        <v>0</v>
      </c>
      <c r="J3202" s="30">
        <f>Calculator!$G$40</f>
        <v>6.5000000000000002E-2</v>
      </c>
      <c r="K3202" s="29">
        <f ca="1">IF(C3202&gt;=Calculator!$G$27,IF(DAY($C3202)=1,Calculator!$G$34/2,IF(DAY($C3202)=15,Calculator!$G$34/2,0)),0)</f>
        <v>0</v>
      </c>
      <c r="L3202" s="29">
        <f ca="1">IF(DAY($C3202)=28,IF(H3202=0,0,Calculator!$G$35),0)</f>
        <v>0</v>
      </c>
      <c r="M3202" s="29">
        <f ca="1">IF(I3202&gt;0,IF(DAY($C3202)=1,SUM(INDIRECT("I"&amp;(ROW(C3201)-DAY(C3201))):I3201),0),0)</f>
        <v>0</v>
      </c>
      <c r="N3202" s="29">
        <f ca="1">IF(C3202&lt;Calculator!$G$27,0,IF(C3202=Calculator!$G$27,Calculator!$G$39,IF(H3202-K3202&lt;=0,IF(D3202&gt;Calculator!$G$39,IF(H3202-K3202+E3202+L3202+M3202+Calculator!$G$39&gt;Calculator!$G$39,Calculator!$G$39-(H3202+E3202+L3202+M3202-K3202),Calculator!$G$39),D3202),0)))</f>
        <v>0</v>
      </c>
    </row>
    <row r="3203" spans="1:14" ht="15.75" thickBot="1">
      <c r="A3203" s="33" t="str">
        <f ca="1">IF(C3203=Calculator!$H$27,"F",IF(Daily!D3203+Daily!H3203=0,IF(D3202+H3202&gt;0,"L",""),""))</f>
        <v/>
      </c>
      <c r="B3203" s="34">
        <v>3202</v>
      </c>
      <c r="C3203" s="19">
        <f t="shared" ref="C3203:C3266" ca="1" si="201">C3202+1</f>
        <v>49132</v>
      </c>
      <c r="D3203" s="29">
        <f t="shared" ca="1" si="199"/>
        <v>0</v>
      </c>
      <c r="E3203" s="29">
        <f ca="1">IF(C3203&lt;Calculator!$D$26,0,IF(DAY($C3203)=1,IF(D3203-Calculator!$G$24&gt;0,Calculator!$G$24,D3203),0))</f>
        <v>0</v>
      </c>
      <c r="F3203" s="29">
        <f ca="1">IF(E3203&gt;0,D3203*Calculator!$G$22/12,0)</f>
        <v>0</v>
      </c>
      <c r="G3203" s="29">
        <f ca="1">IF(E3203&gt;0,(IFERROR(-PMT(Calculator!$G$22/12,Calculator!$G$23*12,Calculator!$G$20),0))-F3203,0)</f>
        <v>0</v>
      </c>
      <c r="H3203" s="29">
        <f t="shared" ca="1" si="200"/>
        <v>0</v>
      </c>
      <c r="I3203" s="29">
        <f t="shared" ref="I3203:I3266" ca="1" si="202">H3203*J3203/365</f>
        <v>0</v>
      </c>
      <c r="J3203" s="30">
        <f>Calculator!$G$40</f>
        <v>6.5000000000000002E-2</v>
      </c>
      <c r="K3203" s="29">
        <f ca="1">IF(C3203&gt;=Calculator!$G$27,IF(DAY($C3203)=1,Calculator!$G$34/2,IF(DAY($C3203)=15,Calculator!$G$34/2,0)),0)</f>
        <v>0</v>
      </c>
      <c r="L3203" s="29">
        <f ca="1">IF(DAY($C3203)=28,IF(H3203=0,0,Calculator!$G$35),0)</f>
        <v>0</v>
      </c>
      <c r="M3203" s="29">
        <f ca="1">IF(I3203&gt;0,IF(DAY($C3203)=1,SUM(INDIRECT("I"&amp;(ROW(C3202)-DAY(C3202))):I3202),0),0)</f>
        <v>0</v>
      </c>
      <c r="N3203" s="29">
        <f ca="1">IF(C3203&lt;Calculator!$G$27,0,IF(C3203=Calculator!$G$27,Calculator!$G$39,IF(H3203-K3203&lt;=0,IF(D3203&gt;Calculator!$G$39,IF(H3203-K3203+E3203+L3203+M3203+Calculator!$G$39&gt;Calculator!$G$39,Calculator!$G$39-(H3203+E3203+L3203+M3203-K3203),Calculator!$G$39),D3203),0)))</f>
        <v>0</v>
      </c>
    </row>
    <row r="3204" spans="1:14" ht="15.75" thickBot="1">
      <c r="A3204" s="33" t="str">
        <f ca="1">IF(C3204=Calculator!$H$27,"F",IF(Daily!D3204+Daily!H3204=0,IF(D3203+H3203&gt;0,"L",""),""))</f>
        <v/>
      </c>
      <c r="B3204" s="34">
        <v>3203</v>
      </c>
      <c r="C3204" s="19">
        <f t="shared" ca="1" si="201"/>
        <v>49133</v>
      </c>
      <c r="D3204" s="29">
        <f t="shared" ref="D3204:D3267" ca="1" si="203">IF(((D3203-G3203)-N3203)&lt;0,0,((D3203-G3203)-N3203))</f>
        <v>0</v>
      </c>
      <c r="E3204" s="29">
        <f ca="1">IF(C3204&lt;Calculator!$D$26,0,IF(DAY($C3204)=1,IF(D3204-Calculator!$G$24&gt;0,Calculator!$G$24,D3204),0))</f>
        <v>0</v>
      </c>
      <c r="F3204" s="29">
        <f ca="1">IF(E3204&gt;0,D3204*Calculator!$G$22/12,0)</f>
        <v>0</v>
      </c>
      <c r="G3204" s="29">
        <f ca="1">IF(E3204&gt;0,(IFERROR(-PMT(Calculator!$G$22/12,Calculator!$G$23*12,Calculator!$G$20),0))-F3204,0)</f>
        <v>0</v>
      </c>
      <c r="H3204" s="29">
        <f t="shared" ref="H3204:H3267" ca="1" si="204">IF((H3203-K3203+SUM(L3203:N3203)+E3203)&lt;0,0,(H3203-K3203+SUM(L3203:N3203)+E3203))</f>
        <v>0</v>
      </c>
      <c r="I3204" s="29">
        <f t="shared" ca="1" si="202"/>
        <v>0</v>
      </c>
      <c r="J3204" s="30">
        <f>Calculator!$G$40</f>
        <v>6.5000000000000002E-2</v>
      </c>
      <c r="K3204" s="29">
        <f ca="1">IF(C3204&gt;=Calculator!$G$27,IF(DAY($C3204)=1,Calculator!$G$34/2,IF(DAY($C3204)=15,Calculator!$G$34/2,0)),0)</f>
        <v>0</v>
      </c>
      <c r="L3204" s="29">
        <f ca="1">IF(DAY($C3204)=28,IF(H3204=0,0,Calculator!$G$35),0)</f>
        <v>0</v>
      </c>
      <c r="M3204" s="29">
        <f ca="1">IF(I3204&gt;0,IF(DAY($C3204)=1,SUM(INDIRECT("I"&amp;(ROW(C3203)-DAY(C3203))):I3203),0),0)</f>
        <v>0</v>
      </c>
      <c r="N3204" s="29">
        <f ca="1">IF(C3204&lt;Calculator!$G$27,0,IF(C3204=Calculator!$G$27,Calculator!$G$39,IF(H3204-K3204&lt;=0,IF(D3204&gt;Calculator!$G$39,IF(H3204-K3204+E3204+L3204+M3204+Calculator!$G$39&gt;Calculator!$G$39,Calculator!$G$39-(H3204+E3204+L3204+M3204-K3204),Calculator!$G$39),D3204),0)))</f>
        <v>0</v>
      </c>
    </row>
    <row r="3205" spans="1:14" ht="15.75" thickBot="1">
      <c r="A3205" s="33" t="str">
        <f ca="1">IF(C3205=Calculator!$H$27,"F",IF(Daily!D3205+Daily!H3205=0,IF(D3204+H3204&gt;0,"L",""),""))</f>
        <v/>
      </c>
      <c r="B3205" s="34">
        <v>3204</v>
      </c>
      <c r="C3205" s="19">
        <f t="shared" ca="1" si="201"/>
        <v>49134</v>
      </c>
      <c r="D3205" s="29">
        <f t="shared" ca="1" si="203"/>
        <v>0</v>
      </c>
      <c r="E3205" s="29">
        <f ca="1">IF(C3205&lt;Calculator!$D$26,0,IF(DAY($C3205)=1,IF(D3205-Calculator!$G$24&gt;0,Calculator!$G$24,D3205),0))</f>
        <v>0</v>
      </c>
      <c r="F3205" s="29">
        <f ca="1">IF(E3205&gt;0,D3205*Calculator!$G$22/12,0)</f>
        <v>0</v>
      </c>
      <c r="G3205" s="29">
        <f ca="1">IF(E3205&gt;0,(IFERROR(-PMT(Calculator!$G$22/12,Calculator!$G$23*12,Calculator!$G$20),0))-F3205,0)</f>
        <v>0</v>
      </c>
      <c r="H3205" s="29">
        <f t="shared" ca="1" si="204"/>
        <v>0</v>
      </c>
      <c r="I3205" s="29">
        <f t="shared" ca="1" si="202"/>
        <v>0</v>
      </c>
      <c r="J3205" s="30">
        <f>Calculator!$G$40</f>
        <v>6.5000000000000002E-2</v>
      </c>
      <c r="K3205" s="29">
        <f ca="1">IF(C3205&gt;=Calculator!$G$27,IF(DAY($C3205)=1,Calculator!$G$34/2,IF(DAY($C3205)=15,Calculator!$G$34/2,0)),0)</f>
        <v>0</v>
      </c>
      <c r="L3205" s="29">
        <f ca="1">IF(DAY($C3205)=28,IF(H3205=0,0,Calculator!$G$35),0)</f>
        <v>0</v>
      </c>
      <c r="M3205" s="29">
        <f ca="1">IF(I3205&gt;0,IF(DAY($C3205)=1,SUM(INDIRECT("I"&amp;(ROW(C3204)-DAY(C3204))):I3204),0),0)</f>
        <v>0</v>
      </c>
      <c r="N3205" s="29">
        <f ca="1">IF(C3205&lt;Calculator!$G$27,0,IF(C3205=Calculator!$G$27,Calculator!$G$39,IF(H3205-K3205&lt;=0,IF(D3205&gt;Calculator!$G$39,IF(H3205-K3205+E3205+L3205+M3205+Calculator!$G$39&gt;Calculator!$G$39,Calculator!$G$39-(H3205+E3205+L3205+M3205-K3205),Calculator!$G$39),D3205),0)))</f>
        <v>0</v>
      </c>
    </row>
    <row r="3206" spans="1:14" ht="15.75" thickBot="1">
      <c r="A3206" s="33" t="str">
        <f ca="1">IF(C3206=Calculator!$H$27,"F",IF(Daily!D3206+Daily!H3206=0,IF(D3205+H3205&gt;0,"L",""),""))</f>
        <v/>
      </c>
      <c r="B3206" s="34">
        <v>3205</v>
      </c>
      <c r="C3206" s="19">
        <f t="shared" ca="1" si="201"/>
        <v>49135</v>
      </c>
      <c r="D3206" s="29">
        <f t="shared" ca="1" si="203"/>
        <v>0</v>
      </c>
      <c r="E3206" s="29">
        <f ca="1">IF(C3206&lt;Calculator!$D$26,0,IF(DAY($C3206)=1,IF(D3206-Calculator!$G$24&gt;0,Calculator!$G$24,D3206),0))</f>
        <v>0</v>
      </c>
      <c r="F3206" s="29">
        <f ca="1">IF(E3206&gt;0,D3206*Calculator!$G$22/12,0)</f>
        <v>0</v>
      </c>
      <c r="G3206" s="29">
        <f ca="1">IF(E3206&gt;0,(IFERROR(-PMT(Calculator!$G$22/12,Calculator!$G$23*12,Calculator!$G$20),0))-F3206,0)</f>
        <v>0</v>
      </c>
      <c r="H3206" s="29">
        <f t="shared" ca="1" si="204"/>
        <v>0</v>
      </c>
      <c r="I3206" s="29">
        <f t="shared" ca="1" si="202"/>
        <v>0</v>
      </c>
      <c r="J3206" s="30">
        <f>Calculator!$G$40</f>
        <v>6.5000000000000002E-2</v>
      </c>
      <c r="K3206" s="29">
        <f ca="1">IF(C3206&gt;=Calculator!$G$27,IF(DAY($C3206)=1,Calculator!$G$34/2,IF(DAY($C3206)=15,Calculator!$G$34/2,0)),0)</f>
        <v>0</v>
      </c>
      <c r="L3206" s="29">
        <f ca="1">IF(DAY($C3206)=28,IF(H3206=0,0,Calculator!$G$35),0)</f>
        <v>0</v>
      </c>
      <c r="M3206" s="29">
        <f ca="1">IF(I3206&gt;0,IF(DAY($C3206)=1,SUM(INDIRECT("I"&amp;(ROW(C3205)-DAY(C3205))):I3205),0),0)</f>
        <v>0</v>
      </c>
      <c r="N3206" s="29">
        <f ca="1">IF(C3206&lt;Calculator!$G$27,0,IF(C3206=Calculator!$G$27,Calculator!$G$39,IF(H3206-K3206&lt;=0,IF(D3206&gt;Calculator!$G$39,IF(H3206-K3206+E3206+L3206+M3206+Calculator!$G$39&gt;Calculator!$G$39,Calculator!$G$39-(H3206+E3206+L3206+M3206-K3206),Calculator!$G$39),D3206),0)))</f>
        <v>0</v>
      </c>
    </row>
    <row r="3207" spans="1:14" ht="15.75" thickBot="1">
      <c r="A3207" s="33" t="str">
        <f ca="1">IF(C3207=Calculator!$H$27,"F",IF(Daily!D3207+Daily!H3207=0,IF(D3206+H3206&gt;0,"L",""),""))</f>
        <v/>
      </c>
      <c r="B3207" s="34">
        <v>3206</v>
      </c>
      <c r="C3207" s="19">
        <f t="shared" ca="1" si="201"/>
        <v>49136</v>
      </c>
      <c r="D3207" s="29">
        <f t="shared" ca="1" si="203"/>
        <v>0</v>
      </c>
      <c r="E3207" s="29">
        <f ca="1">IF(C3207&lt;Calculator!$D$26,0,IF(DAY($C3207)=1,IF(D3207-Calculator!$G$24&gt;0,Calculator!$G$24,D3207),0))</f>
        <v>0</v>
      </c>
      <c r="F3207" s="29">
        <f ca="1">IF(E3207&gt;0,D3207*Calculator!$G$22/12,0)</f>
        <v>0</v>
      </c>
      <c r="G3207" s="29">
        <f ca="1">IF(E3207&gt;0,(IFERROR(-PMT(Calculator!$G$22/12,Calculator!$G$23*12,Calculator!$G$20),0))-F3207,0)</f>
        <v>0</v>
      </c>
      <c r="H3207" s="29">
        <f t="shared" ca="1" si="204"/>
        <v>0</v>
      </c>
      <c r="I3207" s="29">
        <f t="shared" ca="1" si="202"/>
        <v>0</v>
      </c>
      <c r="J3207" s="30">
        <f>Calculator!$G$40</f>
        <v>6.5000000000000002E-2</v>
      </c>
      <c r="K3207" s="29">
        <f ca="1">IF(C3207&gt;=Calculator!$G$27,IF(DAY($C3207)=1,Calculator!$G$34/2,IF(DAY($C3207)=15,Calculator!$G$34/2,0)),0)</f>
        <v>0</v>
      </c>
      <c r="L3207" s="29">
        <f ca="1">IF(DAY($C3207)=28,IF(H3207=0,0,Calculator!$G$35),0)</f>
        <v>0</v>
      </c>
      <c r="M3207" s="29">
        <f ca="1">IF(I3207&gt;0,IF(DAY($C3207)=1,SUM(INDIRECT("I"&amp;(ROW(C3206)-DAY(C3206))):I3206),0),0)</f>
        <v>0</v>
      </c>
      <c r="N3207" s="29">
        <f ca="1">IF(C3207&lt;Calculator!$G$27,0,IF(C3207=Calculator!$G$27,Calculator!$G$39,IF(H3207-K3207&lt;=0,IF(D3207&gt;Calculator!$G$39,IF(H3207-K3207+E3207+L3207+M3207+Calculator!$G$39&gt;Calculator!$G$39,Calculator!$G$39-(H3207+E3207+L3207+M3207-K3207),Calculator!$G$39),D3207),0)))</f>
        <v>0</v>
      </c>
    </row>
    <row r="3208" spans="1:14" ht="15.75" thickBot="1">
      <c r="A3208" s="33" t="str">
        <f ca="1">IF(C3208=Calculator!$H$27,"F",IF(Daily!D3208+Daily!H3208=0,IF(D3207+H3207&gt;0,"L",""),""))</f>
        <v/>
      </c>
      <c r="B3208" s="34">
        <v>3207</v>
      </c>
      <c r="C3208" s="19">
        <f t="shared" ca="1" si="201"/>
        <v>49137</v>
      </c>
      <c r="D3208" s="29">
        <f t="shared" ca="1" si="203"/>
        <v>0</v>
      </c>
      <c r="E3208" s="29">
        <f ca="1">IF(C3208&lt;Calculator!$D$26,0,IF(DAY($C3208)=1,IF(D3208-Calculator!$G$24&gt;0,Calculator!$G$24,D3208),0))</f>
        <v>0</v>
      </c>
      <c r="F3208" s="29">
        <f ca="1">IF(E3208&gt;0,D3208*Calculator!$G$22/12,0)</f>
        <v>0</v>
      </c>
      <c r="G3208" s="29">
        <f ca="1">IF(E3208&gt;0,(IFERROR(-PMT(Calculator!$G$22/12,Calculator!$G$23*12,Calculator!$G$20),0))-F3208,0)</f>
        <v>0</v>
      </c>
      <c r="H3208" s="29">
        <f t="shared" ca="1" si="204"/>
        <v>0</v>
      </c>
      <c r="I3208" s="29">
        <f t="shared" ca="1" si="202"/>
        <v>0</v>
      </c>
      <c r="J3208" s="30">
        <f>Calculator!$G$40</f>
        <v>6.5000000000000002E-2</v>
      </c>
      <c r="K3208" s="29">
        <f ca="1">IF(C3208&gt;=Calculator!$G$27,IF(DAY($C3208)=1,Calculator!$G$34/2,IF(DAY($C3208)=15,Calculator!$G$34/2,0)),0)</f>
        <v>0</v>
      </c>
      <c r="L3208" s="29">
        <f ca="1">IF(DAY($C3208)=28,IF(H3208=0,0,Calculator!$G$35),0)</f>
        <v>0</v>
      </c>
      <c r="M3208" s="29">
        <f ca="1">IF(I3208&gt;0,IF(DAY($C3208)=1,SUM(INDIRECT("I"&amp;(ROW(C3207)-DAY(C3207))):I3207),0),0)</f>
        <v>0</v>
      </c>
      <c r="N3208" s="29">
        <f ca="1">IF(C3208&lt;Calculator!$G$27,0,IF(C3208=Calculator!$G$27,Calculator!$G$39,IF(H3208-K3208&lt;=0,IF(D3208&gt;Calculator!$G$39,IF(H3208-K3208+E3208+L3208+M3208+Calculator!$G$39&gt;Calculator!$G$39,Calculator!$G$39-(H3208+E3208+L3208+M3208-K3208),Calculator!$G$39),D3208),0)))</f>
        <v>0</v>
      </c>
    </row>
    <row r="3209" spans="1:14" ht="15.75" thickBot="1">
      <c r="A3209" s="33" t="str">
        <f ca="1">IF(C3209=Calculator!$H$27,"F",IF(Daily!D3209+Daily!H3209=0,IF(D3208+H3208&gt;0,"L",""),""))</f>
        <v/>
      </c>
      <c r="B3209" s="34">
        <v>3208</v>
      </c>
      <c r="C3209" s="19">
        <f t="shared" ca="1" si="201"/>
        <v>49138</v>
      </c>
      <c r="D3209" s="29">
        <f t="shared" ca="1" si="203"/>
        <v>0</v>
      </c>
      <c r="E3209" s="29">
        <f ca="1">IF(C3209&lt;Calculator!$D$26,0,IF(DAY($C3209)=1,IF(D3209-Calculator!$G$24&gt;0,Calculator!$G$24,D3209),0))</f>
        <v>0</v>
      </c>
      <c r="F3209" s="29">
        <f ca="1">IF(E3209&gt;0,D3209*Calculator!$G$22/12,0)</f>
        <v>0</v>
      </c>
      <c r="G3209" s="29">
        <f ca="1">IF(E3209&gt;0,(IFERROR(-PMT(Calculator!$G$22/12,Calculator!$G$23*12,Calculator!$G$20),0))-F3209,0)</f>
        <v>0</v>
      </c>
      <c r="H3209" s="29">
        <f t="shared" ca="1" si="204"/>
        <v>0</v>
      </c>
      <c r="I3209" s="29">
        <f t="shared" ca="1" si="202"/>
        <v>0</v>
      </c>
      <c r="J3209" s="30">
        <f>Calculator!$G$40</f>
        <v>6.5000000000000002E-2</v>
      </c>
      <c r="K3209" s="29">
        <f ca="1">IF(C3209&gt;=Calculator!$G$27,IF(DAY($C3209)=1,Calculator!$G$34/2,IF(DAY($C3209)=15,Calculator!$G$34/2,0)),0)</f>
        <v>0</v>
      </c>
      <c r="L3209" s="29">
        <f ca="1">IF(DAY($C3209)=28,IF(H3209=0,0,Calculator!$G$35),0)</f>
        <v>0</v>
      </c>
      <c r="M3209" s="29">
        <f ca="1">IF(I3209&gt;0,IF(DAY($C3209)=1,SUM(INDIRECT("I"&amp;(ROW(C3208)-DAY(C3208))):I3208),0),0)</f>
        <v>0</v>
      </c>
      <c r="N3209" s="29">
        <f ca="1">IF(C3209&lt;Calculator!$G$27,0,IF(C3209=Calculator!$G$27,Calculator!$G$39,IF(H3209-K3209&lt;=0,IF(D3209&gt;Calculator!$G$39,IF(H3209-K3209+E3209+L3209+M3209+Calculator!$G$39&gt;Calculator!$G$39,Calculator!$G$39-(H3209+E3209+L3209+M3209-K3209),Calculator!$G$39),D3209),0)))</f>
        <v>0</v>
      </c>
    </row>
    <row r="3210" spans="1:14" ht="15.75" thickBot="1">
      <c r="A3210" s="33" t="str">
        <f ca="1">IF(C3210=Calculator!$H$27,"F",IF(Daily!D3210+Daily!H3210=0,IF(D3209+H3209&gt;0,"L",""),""))</f>
        <v/>
      </c>
      <c r="B3210" s="34">
        <v>3209</v>
      </c>
      <c r="C3210" s="19">
        <f t="shared" ca="1" si="201"/>
        <v>49139</v>
      </c>
      <c r="D3210" s="29">
        <f t="shared" ca="1" si="203"/>
        <v>0</v>
      </c>
      <c r="E3210" s="29">
        <f ca="1">IF(C3210&lt;Calculator!$D$26,0,IF(DAY($C3210)=1,IF(D3210-Calculator!$G$24&gt;0,Calculator!$G$24,D3210),0))</f>
        <v>0</v>
      </c>
      <c r="F3210" s="29">
        <f ca="1">IF(E3210&gt;0,D3210*Calculator!$G$22/12,0)</f>
        <v>0</v>
      </c>
      <c r="G3210" s="29">
        <f ca="1">IF(E3210&gt;0,(IFERROR(-PMT(Calculator!$G$22/12,Calculator!$G$23*12,Calculator!$G$20),0))-F3210,0)</f>
        <v>0</v>
      </c>
      <c r="H3210" s="29">
        <f t="shared" ca="1" si="204"/>
        <v>0</v>
      </c>
      <c r="I3210" s="29">
        <f t="shared" ca="1" si="202"/>
        <v>0</v>
      </c>
      <c r="J3210" s="30">
        <f>Calculator!$G$40</f>
        <v>6.5000000000000002E-2</v>
      </c>
      <c r="K3210" s="29">
        <f ca="1">IF(C3210&gt;=Calculator!$G$27,IF(DAY($C3210)=1,Calculator!$G$34/2,IF(DAY($C3210)=15,Calculator!$G$34/2,0)),0)</f>
        <v>0</v>
      </c>
      <c r="L3210" s="29">
        <f ca="1">IF(DAY($C3210)=28,IF(H3210=0,0,Calculator!$G$35),0)</f>
        <v>0</v>
      </c>
      <c r="M3210" s="29">
        <f ca="1">IF(I3210&gt;0,IF(DAY($C3210)=1,SUM(INDIRECT("I"&amp;(ROW(C3209)-DAY(C3209))):I3209),0),0)</f>
        <v>0</v>
      </c>
      <c r="N3210" s="29">
        <f ca="1">IF(C3210&lt;Calculator!$G$27,0,IF(C3210=Calculator!$G$27,Calculator!$G$39,IF(H3210-K3210&lt;=0,IF(D3210&gt;Calculator!$G$39,IF(H3210-K3210+E3210+L3210+M3210+Calculator!$G$39&gt;Calculator!$G$39,Calculator!$G$39-(H3210+E3210+L3210+M3210-K3210),Calculator!$G$39),D3210),0)))</f>
        <v>0</v>
      </c>
    </row>
    <row r="3211" spans="1:14" ht="15.75" thickBot="1">
      <c r="A3211" s="33" t="str">
        <f ca="1">IF(C3211=Calculator!$H$27,"F",IF(Daily!D3211+Daily!H3211=0,IF(D3210+H3210&gt;0,"L",""),""))</f>
        <v/>
      </c>
      <c r="B3211" s="34">
        <v>3210</v>
      </c>
      <c r="C3211" s="19">
        <f t="shared" ca="1" si="201"/>
        <v>49140</v>
      </c>
      <c r="D3211" s="29">
        <f t="shared" ca="1" si="203"/>
        <v>0</v>
      </c>
      <c r="E3211" s="29">
        <f ca="1">IF(C3211&lt;Calculator!$D$26,0,IF(DAY($C3211)=1,IF(D3211-Calculator!$G$24&gt;0,Calculator!$G$24,D3211),0))</f>
        <v>0</v>
      </c>
      <c r="F3211" s="29">
        <f ca="1">IF(E3211&gt;0,D3211*Calculator!$G$22/12,0)</f>
        <v>0</v>
      </c>
      <c r="G3211" s="29">
        <f ca="1">IF(E3211&gt;0,(IFERROR(-PMT(Calculator!$G$22/12,Calculator!$G$23*12,Calculator!$G$20),0))-F3211,0)</f>
        <v>0</v>
      </c>
      <c r="H3211" s="29">
        <f t="shared" ca="1" si="204"/>
        <v>0</v>
      </c>
      <c r="I3211" s="29">
        <f t="shared" ca="1" si="202"/>
        <v>0</v>
      </c>
      <c r="J3211" s="30">
        <f>Calculator!$G$40</f>
        <v>6.5000000000000002E-2</v>
      </c>
      <c r="K3211" s="29">
        <f ca="1">IF(C3211&gt;=Calculator!$G$27,IF(DAY($C3211)=1,Calculator!$G$34/2,IF(DAY($C3211)=15,Calculator!$G$34/2,0)),0)</f>
        <v>4500</v>
      </c>
      <c r="L3211" s="29">
        <f ca="1">IF(DAY($C3211)=28,IF(H3211=0,0,Calculator!$G$35),0)</f>
        <v>0</v>
      </c>
      <c r="M3211" s="29">
        <f ca="1">IF(I3211&gt;0,IF(DAY($C3211)=1,SUM(INDIRECT("I"&amp;(ROW(C3210)-DAY(C3210))):I3210),0),0)</f>
        <v>0</v>
      </c>
      <c r="N3211" s="29">
        <f ca="1">IF(C3211&lt;Calculator!$G$27,0,IF(C3211=Calculator!$G$27,Calculator!$G$39,IF(H3211-K3211&lt;=0,IF(D3211&gt;Calculator!$G$39,IF(H3211-K3211+E3211+L3211+M3211+Calculator!$G$39&gt;Calculator!$G$39,Calculator!$G$39-(H3211+E3211+L3211+M3211-K3211),Calculator!$G$39),D3211),0)))</f>
        <v>0</v>
      </c>
    </row>
    <row r="3212" spans="1:14" ht="15.75" thickBot="1">
      <c r="A3212" s="33" t="str">
        <f ca="1">IF(C3212=Calculator!$H$27,"F",IF(Daily!D3212+Daily!H3212=0,IF(D3211+H3211&gt;0,"L",""),""))</f>
        <v/>
      </c>
      <c r="B3212" s="34">
        <v>3211</v>
      </c>
      <c r="C3212" s="19">
        <f t="shared" ca="1" si="201"/>
        <v>49141</v>
      </c>
      <c r="D3212" s="29">
        <f t="shared" ca="1" si="203"/>
        <v>0</v>
      </c>
      <c r="E3212" s="29">
        <f ca="1">IF(C3212&lt;Calculator!$D$26,0,IF(DAY($C3212)=1,IF(D3212-Calculator!$G$24&gt;0,Calculator!$G$24,D3212),0))</f>
        <v>0</v>
      </c>
      <c r="F3212" s="29">
        <f ca="1">IF(E3212&gt;0,D3212*Calculator!$G$22/12,0)</f>
        <v>0</v>
      </c>
      <c r="G3212" s="29">
        <f ca="1">IF(E3212&gt;0,(IFERROR(-PMT(Calculator!$G$22/12,Calculator!$G$23*12,Calculator!$G$20),0))-F3212,0)</f>
        <v>0</v>
      </c>
      <c r="H3212" s="29">
        <f t="shared" ca="1" si="204"/>
        <v>0</v>
      </c>
      <c r="I3212" s="29">
        <f t="shared" ca="1" si="202"/>
        <v>0</v>
      </c>
      <c r="J3212" s="30">
        <f>Calculator!$G$40</f>
        <v>6.5000000000000002E-2</v>
      </c>
      <c r="K3212" s="29">
        <f ca="1">IF(C3212&gt;=Calculator!$G$27,IF(DAY($C3212)=1,Calculator!$G$34/2,IF(DAY($C3212)=15,Calculator!$G$34/2,0)),0)</f>
        <v>0</v>
      </c>
      <c r="L3212" s="29">
        <f ca="1">IF(DAY($C3212)=28,IF(H3212=0,0,Calculator!$G$35),0)</f>
        <v>0</v>
      </c>
      <c r="M3212" s="29">
        <f ca="1">IF(I3212&gt;0,IF(DAY($C3212)=1,SUM(INDIRECT("I"&amp;(ROW(C3211)-DAY(C3211))):I3211),0),0)</f>
        <v>0</v>
      </c>
      <c r="N3212" s="29">
        <f ca="1">IF(C3212&lt;Calculator!$G$27,0,IF(C3212=Calculator!$G$27,Calculator!$G$39,IF(H3212-K3212&lt;=0,IF(D3212&gt;Calculator!$G$39,IF(H3212-K3212+E3212+L3212+M3212+Calculator!$G$39&gt;Calculator!$G$39,Calculator!$G$39-(H3212+E3212+L3212+M3212-K3212),Calculator!$G$39),D3212),0)))</f>
        <v>0</v>
      </c>
    </row>
    <row r="3213" spans="1:14" ht="15.75" thickBot="1">
      <c r="A3213" s="33" t="str">
        <f ca="1">IF(C3213=Calculator!$H$27,"F",IF(Daily!D3213+Daily!H3213=0,IF(D3212+H3212&gt;0,"L",""),""))</f>
        <v/>
      </c>
      <c r="B3213" s="34">
        <v>3212</v>
      </c>
      <c r="C3213" s="19">
        <f t="shared" ca="1" si="201"/>
        <v>49142</v>
      </c>
      <c r="D3213" s="29">
        <f t="shared" ca="1" si="203"/>
        <v>0</v>
      </c>
      <c r="E3213" s="29">
        <f ca="1">IF(C3213&lt;Calculator!$D$26,0,IF(DAY($C3213)=1,IF(D3213-Calculator!$G$24&gt;0,Calculator!$G$24,D3213),0))</f>
        <v>0</v>
      </c>
      <c r="F3213" s="29">
        <f ca="1">IF(E3213&gt;0,D3213*Calculator!$G$22/12,0)</f>
        <v>0</v>
      </c>
      <c r="G3213" s="29">
        <f ca="1">IF(E3213&gt;0,(IFERROR(-PMT(Calculator!$G$22/12,Calculator!$G$23*12,Calculator!$G$20),0))-F3213,0)</f>
        <v>0</v>
      </c>
      <c r="H3213" s="29">
        <f t="shared" ca="1" si="204"/>
        <v>0</v>
      </c>
      <c r="I3213" s="29">
        <f t="shared" ca="1" si="202"/>
        <v>0</v>
      </c>
      <c r="J3213" s="30">
        <f>Calculator!$G$40</f>
        <v>6.5000000000000002E-2</v>
      </c>
      <c r="K3213" s="29">
        <f ca="1">IF(C3213&gt;=Calculator!$G$27,IF(DAY($C3213)=1,Calculator!$G$34/2,IF(DAY($C3213)=15,Calculator!$G$34/2,0)),0)</f>
        <v>0</v>
      </c>
      <c r="L3213" s="29">
        <f ca="1">IF(DAY($C3213)=28,IF(H3213=0,0,Calculator!$G$35),0)</f>
        <v>0</v>
      </c>
      <c r="M3213" s="29">
        <f ca="1">IF(I3213&gt;0,IF(DAY($C3213)=1,SUM(INDIRECT("I"&amp;(ROW(C3212)-DAY(C3212))):I3212),0),0)</f>
        <v>0</v>
      </c>
      <c r="N3213" s="29">
        <f ca="1">IF(C3213&lt;Calculator!$G$27,0,IF(C3213=Calculator!$G$27,Calculator!$G$39,IF(H3213-K3213&lt;=0,IF(D3213&gt;Calculator!$G$39,IF(H3213-K3213+E3213+L3213+M3213+Calculator!$G$39&gt;Calculator!$G$39,Calculator!$G$39-(H3213+E3213+L3213+M3213-K3213),Calculator!$G$39),D3213),0)))</f>
        <v>0</v>
      </c>
    </row>
    <row r="3214" spans="1:14" ht="15.75" thickBot="1">
      <c r="A3214" s="33" t="str">
        <f ca="1">IF(C3214=Calculator!$H$27,"F",IF(Daily!D3214+Daily!H3214=0,IF(D3213+H3213&gt;0,"L",""),""))</f>
        <v/>
      </c>
      <c r="B3214" s="34">
        <v>3213</v>
      </c>
      <c r="C3214" s="19">
        <f t="shared" ca="1" si="201"/>
        <v>49143</v>
      </c>
      <c r="D3214" s="29">
        <f t="shared" ca="1" si="203"/>
        <v>0</v>
      </c>
      <c r="E3214" s="29">
        <f ca="1">IF(C3214&lt;Calculator!$D$26,0,IF(DAY($C3214)=1,IF(D3214-Calculator!$G$24&gt;0,Calculator!$G$24,D3214),0))</f>
        <v>0</v>
      </c>
      <c r="F3214" s="29">
        <f ca="1">IF(E3214&gt;0,D3214*Calculator!$G$22/12,0)</f>
        <v>0</v>
      </c>
      <c r="G3214" s="29">
        <f ca="1">IF(E3214&gt;0,(IFERROR(-PMT(Calculator!$G$22/12,Calculator!$G$23*12,Calculator!$G$20),0))-F3214,0)</f>
        <v>0</v>
      </c>
      <c r="H3214" s="29">
        <f t="shared" ca="1" si="204"/>
        <v>0</v>
      </c>
      <c r="I3214" s="29">
        <f t="shared" ca="1" si="202"/>
        <v>0</v>
      </c>
      <c r="J3214" s="30">
        <f>Calculator!$G$40</f>
        <v>6.5000000000000002E-2</v>
      </c>
      <c r="K3214" s="29">
        <f ca="1">IF(C3214&gt;=Calculator!$G$27,IF(DAY($C3214)=1,Calculator!$G$34/2,IF(DAY($C3214)=15,Calculator!$G$34/2,0)),0)</f>
        <v>0</v>
      </c>
      <c r="L3214" s="29">
        <f ca="1">IF(DAY($C3214)=28,IF(H3214=0,0,Calculator!$G$35),0)</f>
        <v>0</v>
      </c>
      <c r="M3214" s="29">
        <f ca="1">IF(I3214&gt;0,IF(DAY($C3214)=1,SUM(INDIRECT("I"&amp;(ROW(C3213)-DAY(C3213))):I3213),0),0)</f>
        <v>0</v>
      </c>
      <c r="N3214" s="29">
        <f ca="1">IF(C3214&lt;Calculator!$G$27,0,IF(C3214=Calculator!$G$27,Calculator!$G$39,IF(H3214-K3214&lt;=0,IF(D3214&gt;Calculator!$G$39,IF(H3214-K3214+E3214+L3214+M3214+Calculator!$G$39&gt;Calculator!$G$39,Calculator!$G$39-(H3214+E3214+L3214+M3214-K3214),Calculator!$G$39),D3214),0)))</f>
        <v>0</v>
      </c>
    </row>
    <row r="3215" spans="1:14" ht="15.75" thickBot="1">
      <c r="A3215" s="33" t="str">
        <f ca="1">IF(C3215=Calculator!$H$27,"F",IF(Daily!D3215+Daily!H3215=0,IF(D3214+H3214&gt;0,"L",""),""))</f>
        <v/>
      </c>
      <c r="B3215" s="34">
        <v>3214</v>
      </c>
      <c r="C3215" s="19">
        <f t="shared" ca="1" si="201"/>
        <v>49144</v>
      </c>
      <c r="D3215" s="29">
        <f t="shared" ca="1" si="203"/>
        <v>0</v>
      </c>
      <c r="E3215" s="29">
        <f ca="1">IF(C3215&lt;Calculator!$D$26,0,IF(DAY($C3215)=1,IF(D3215-Calculator!$G$24&gt;0,Calculator!$G$24,D3215),0))</f>
        <v>0</v>
      </c>
      <c r="F3215" s="29">
        <f ca="1">IF(E3215&gt;0,D3215*Calculator!$G$22/12,0)</f>
        <v>0</v>
      </c>
      <c r="G3215" s="29">
        <f ca="1">IF(E3215&gt;0,(IFERROR(-PMT(Calculator!$G$22/12,Calculator!$G$23*12,Calculator!$G$20),0))-F3215,0)</f>
        <v>0</v>
      </c>
      <c r="H3215" s="29">
        <f t="shared" ca="1" si="204"/>
        <v>0</v>
      </c>
      <c r="I3215" s="29">
        <f t="shared" ca="1" si="202"/>
        <v>0</v>
      </c>
      <c r="J3215" s="30">
        <f>Calculator!$G$40</f>
        <v>6.5000000000000002E-2</v>
      </c>
      <c r="K3215" s="29">
        <f ca="1">IF(C3215&gt;=Calculator!$G$27,IF(DAY($C3215)=1,Calculator!$G$34/2,IF(DAY($C3215)=15,Calculator!$G$34/2,0)),0)</f>
        <v>0</v>
      </c>
      <c r="L3215" s="29">
        <f ca="1">IF(DAY($C3215)=28,IF(H3215=0,0,Calculator!$G$35),0)</f>
        <v>0</v>
      </c>
      <c r="M3215" s="29">
        <f ca="1">IF(I3215&gt;0,IF(DAY($C3215)=1,SUM(INDIRECT("I"&amp;(ROW(C3214)-DAY(C3214))):I3214),0),0)</f>
        <v>0</v>
      </c>
      <c r="N3215" s="29">
        <f ca="1">IF(C3215&lt;Calculator!$G$27,0,IF(C3215=Calculator!$G$27,Calculator!$G$39,IF(H3215-K3215&lt;=0,IF(D3215&gt;Calculator!$G$39,IF(H3215-K3215+E3215+L3215+M3215+Calculator!$G$39&gt;Calculator!$G$39,Calculator!$G$39-(H3215+E3215+L3215+M3215-K3215),Calculator!$G$39),D3215),0)))</f>
        <v>0</v>
      </c>
    </row>
    <row r="3216" spans="1:14" ht="15.75" thickBot="1">
      <c r="A3216" s="33" t="str">
        <f ca="1">IF(C3216=Calculator!$H$27,"F",IF(Daily!D3216+Daily!H3216=0,IF(D3215+H3215&gt;0,"L",""),""))</f>
        <v/>
      </c>
      <c r="B3216" s="34">
        <v>3215</v>
      </c>
      <c r="C3216" s="19">
        <f t="shared" ca="1" si="201"/>
        <v>49145</v>
      </c>
      <c r="D3216" s="29">
        <f t="shared" ca="1" si="203"/>
        <v>0</v>
      </c>
      <c r="E3216" s="29">
        <f ca="1">IF(C3216&lt;Calculator!$D$26,0,IF(DAY($C3216)=1,IF(D3216-Calculator!$G$24&gt;0,Calculator!$G$24,D3216),0))</f>
        <v>0</v>
      </c>
      <c r="F3216" s="29">
        <f ca="1">IF(E3216&gt;0,D3216*Calculator!$G$22/12,0)</f>
        <v>0</v>
      </c>
      <c r="G3216" s="29">
        <f ca="1">IF(E3216&gt;0,(IFERROR(-PMT(Calculator!$G$22/12,Calculator!$G$23*12,Calculator!$G$20),0))-F3216,0)</f>
        <v>0</v>
      </c>
      <c r="H3216" s="29">
        <f t="shared" ca="1" si="204"/>
        <v>0</v>
      </c>
      <c r="I3216" s="29">
        <f t="shared" ca="1" si="202"/>
        <v>0</v>
      </c>
      <c r="J3216" s="30">
        <f>Calculator!$G$40</f>
        <v>6.5000000000000002E-2</v>
      </c>
      <c r="K3216" s="29">
        <f ca="1">IF(C3216&gt;=Calculator!$G$27,IF(DAY($C3216)=1,Calculator!$G$34/2,IF(DAY($C3216)=15,Calculator!$G$34/2,0)),0)</f>
        <v>0</v>
      </c>
      <c r="L3216" s="29">
        <f ca="1">IF(DAY($C3216)=28,IF(H3216=0,0,Calculator!$G$35),0)</f>
        <v>0</v>
      </c>
      <c r="M3216" s="29">
        <f ca="1">IF(I3216&gt;0,IF(DAY($C3216)=1,SUM(INDIRECT("I"&amp;(ROW(C3215)-DAY(C3215))):I3215),0),0)</f>
        <v>0</v>
      </c>
      <c r="N3216" s="29">
        <f ca="1">IF(C3216&lt;Calculator!$G$27,0,IF(C3216=Calculator!$G$27,Calculator!$G$39,IF(H3216-K3216&lt;=0,IF(D3216&gt;Calculator!$G$39,IF(H3216-K3216+E3216+L3216+M3216+Calculator!$G$39&gt;Calculator!$G$39,Calculator!$G$39-(H3216+E3216+L3216+M3216-K3216),Calculator!$G$39),D3216),0)))</f>
        <v>0</v>
      </c>
    </row>
    <row r="3217" spans="1:14" ht="15.75" thickBot="1">
      <c r="A3217" s="33" t="str">
        <f ca="1">IF(C3217=Calculator!$H$27,"F",IF(Daily!D3217+Daily!H3217=0,IF(D3216+H3216&gt;0,"L",""),""))</f>
        <v/>
      </c>
      <c r="B3217" s="34">
        <v>3216</v>
      </c>
      <c r="C3217" s="19">
        <f t="shared" ca="1" si="201"/>
        <v>49146</v>
      </c>
      <c r="D3217" s="29">
        <f t="shared" ca="1" si="203"/>
        <v>0</v>
      </c>
      <c r="E3217" s="29">
        <f ca="1">IF(C3217&lt;Calculator!$D$26,0,IF(DAY($C3217)=1,IF(D3217-Calculator!$G$24&gt;0,Calculator!$G$24,D3217),0))</f>
        <v>0</v>
      </c>
      <c r="F3217" s="29">
        <f ca="1">IF(E3217&gt;0,D3217*Calculator!$G$22/12,0)</f>
        <v>0</v>
      </c>
      <c r="G3217" s="29">
        <f ca="1">IF(E3217&gt;0,(IFERROR(-PMT(Calculator!$G$22/12,Calculator!$G$23*12,Calculator!$G$20),0))-F3217,0)</f>
        <v>0</v>
      </c>
      <c r="H3217" s="29">
        <f t="shared" ca="1" si="204"/>
        <v>0</v>
      </c>
      <c r="I3217" s="29">
        <f t="shared" ca="1" si="202"/>
        <v>0</v>
      </c>
      <c r="J3217" s="30">
        <f>Calculator!$G$40</f>
        <v>6.5000000000000002E-2</v>
      </c>
      <c r="K3217" s="29">
        <f ca="1">IF(C3217&gt;=Calculator!$G$27,IF(DAY($C3217)=1,Calculator!$G$34/2,IF(DAY($C3217)=15,Calculator!$G$34/2,0)),0)</f>
        <v>0</v>
      </c>
      <c r="L3217" s="29">
        <f ca="1">IF(DAY($C3217)=28,IF(H3217=0,0,Calculator!$G$35),0)</f>
        <v>0</v>
      </c>
      <c r="M3217" s="29">
        <f ca="1">IF(I3217&gt;0,IF(DAY($C3217)=1,SUM(INDIRECT("I"&amp;(ROW(C3216)-DAY(C3216))):I3216),0),0)</f>
        <v>0</v>
      </c>
      <c r="N3217" s="29">
        <f ca="1">IF(C3217&lt;Calculator!$G$27,0,IF(C3217=Calculator!$G$27,Calculator!$G$39,IF(H3217-K3217&lt;=0,IF(D3217&gt;Calculator!$G$39,IF(H3217-K3217+E3217+L3217+M3217+Calculator!$G$39&gt;Calculator!$G$39,Calculator!$G$39-(H3217+E3217+L3217+M3217-K3217),Calculator!$G$39),D3217),0)))</f>
        <v>0</v>
      </c>
    </row>
    <row r="3218" spans="1:14" ht="15.75" thickBot="1">
      <c r="A3218" s="33" t="str">
        <f ca="1">IF(C3218=Calculator!$H$27,"F",IF(Daily!D3218+Daily!H3218=0,IF(D3217+H3217&gt;0,"L",""),""))</f>
        <v/>
      </c>
      <c r="B3218" s="34">
        <v>3217</v>
      </c>
      <c r="C3218" s="19">
        <f t="shared" ca="1" si="201"/>
        <v>49147</v>
      </c>
      <c r="D3218" s="29">
        <f t="shared" ca="1" si="203"/>
        <v>0</v>
      </c>
      <c r="E3218" s="29">
        <f ca="1">IF(C3218&lt;Calculator!$D$26,0,IF(DAY($C3218)=1,IF(D3218-Calculator!$G$24&gt;0,Calculator!$G$24,D3218),0))</f>
        <v>0</v>
      </c>
      <c r="F3218" s="29">
        <f ca="1">IF(E3218&gt;0,D3218*Calculator!$G$22/12,0)</f>
        <v>0</v>
      </c>
      <c r="G3218" s="29">
        <f ca="1">IF(E3218&gt;0,(IFERROR(-PMT(Calculator!$G$22/12,Calculator!$G$23*12,Calculator!$G$20),0))-F3218,0)</f>
        <v>0</v>
      </c>
      <c r="H3218" s="29">
        <f t="shared" ca="1" si="204"/>
        <v>0</v>
      </c>
      <c r="I3218" s="29">
        <f t="shared" ca="1" si="202"/>
        <v>0</v>
      </c>
      <c r="J3218" s="30">
        <f>Calculator!$G$40</f>
        <v>6.5000000000000002E-2</v>
      </c>
      <c r="K3218" s="29">
        <f ca="1">IF(C3218&gt;=Calculator!$G$27,IF(DAY($C3218)=1,Calculator!$G$34/2,IF(DAY($C3218)=15,Calculator!$G$34/2,0)),0)</f>
        <v>0</v>
      </c>
      <c r="L3218" s="29">
        <f ca="1">IF(DAY($C3218)=28,IF(H3218=0,0,Calculator!$G$35),0)</f>
        <v>0</v>
      </c>
      <c r="M3218" s="29">
        <f ca="1">IF(I3218&gt;0,IF(DAY($C3218)=1,SUM(INDIRECT("I"&amp;(ROW(C3217)-DAY(C3217))):I3217),0),0)</f>
        <v>0</v>
      </c>
      <c r="N3218" s="29">
        <f ca="1">IF(C3218&lt;Calculator!$G$27,0,IF(C3218=Calculator!$G$27,Calculator!$G$39,IF(H3218-K3218&lt;=0,IF(D3218&gt;Calculator!$G$39,IF(H3218-K3218+E3218+L3218+M3218+Calculator!$G$39&gt;Calculator!$G$39,Calculator!$G$39-(H3218+E3218+L3218+M3218-K3218),Calculator!$G$39),D3218),0)))</f>
        <v>0</v>
      </c>
    </row>
    <row r="3219" spans="1:14" ht="15.75" thickBot="1">
      <c r="A3219" s="33" t="str">
        <f ca="1">IF(C3219=Calculator!$H$27,"F",IF(Daily!D3219+Daily!H3219=0,IF(D3218+H3218&gt;0,"L",""),""))</f>
        <v/>
      </c>
      <c r="B3219" s="34">
        <v>3218</v>
      </c>
      <c r="C3219" s="19">
        <f t="shared" ca="1" si="201"/>
        <v>49148</v>
      </c>
      <c r="D3219" s="29">
        <f t="shared" ca="1" si="203"/>
        <v>0</v>
      </c>
      <c r="E3219" s="29">
        <f ca="1">IF(C3219&lt;Calculator!$D$26,0,IF(DAY($C3219)=1,IF(D3219-Calculator!$G$24&gt;0,Calculator!$G$24,D3219),0))</f>
        <v>0</v>
      </c>
      <c r="F3219" s="29">
        <f ca="1">IF(E3219&gt;0,D3219*Calculator!$G$22/12,0)</f>
        <v>0</v>
      </c>
      <c r="G3219" s="29">
        <f ca="1">IF(E3219&gt;0,(IFERROR(-PMT(Calculator!$G$22/12,Calculator!$G$23*12,Calculator!$G$20),0))-F3219,0)</f>
        <v>0</v>
      </c>
      <c r="H3219" s="29">
        <f t="shared" ca="1" si="204"/>
        <v>0</v>
      </c>
      <c r="I3219" s="29">
        <f t="shared" ca="1" si="202"/>
        <v>0</v>
      </c>
      <c r="J3219" s="30">
        <f>Calculator!$G$40</f>
        <v>6.5000000000000002E-2</v>
      </c>
      <c r="K3219" s="29">
        <f ca="1">IF(C3219&gt;=Calculator!$G$27,IF(DAY($C3219)=1,Calculator!$G$34/2,IF(DAY($C3219)=15,Calculator!$G$34/2,0)),0)</f>
        <v>0</v>
      </c>
      <c r="L3219" s="29">
        <f ca="1">IF(DAY($C3219)=28,IF(H3219=0,0,Calculator!$G$35),0)</f>
        <v>0</v>
      </c>
      <c r="M3219" s="29">
        <f ca="1">IF(I3219&gt;0,IF(DAY($C3219)=1,SUM(INDIRECT("I"&amp;(ROW(C3218)-DAY(C3218))):I3218),0),0)</f>
        <v>0</v>
      </c>
      <c r="N3219" s="29">
        <f ca="1">IF(C3219&lt;Calculator!$G$27,0,IF(C3219=Calculator!$G$27,Calculator!$G$39,IF(H3219-K3219&lt;=0,IF(D3219&gt;Calculator!$G$39,IF(H3219-K3219+E3219+L3219+M3219+Calculator!$G$39&gt;Calculator!$G$39,Calculator!$G$39-(H3219+E3219+L3219+M3219-K3219),Calculator!$G$39),D3219),0)))</f>
        <v>0</v>
      </c>
    </row>
    <row r="3220" spans="1:14" ht="15.75" thickBot="1">
      <c r="A3220" s="33" t="str">
        <f ca="1">IF(C3220=Calculator!$H$27,"F",IF(Daily!D3220+Daily!H3220=0,IF(D3219+H3219&gt;0,"L",""),""))</f>
        <v/>
      </c>
      <c r="B3220" s="34">
        <v>3219</v>
      </c>
      <c r="C3220" s="19">
        <f t="shared" ca="1" si="201"/>
        <v>49149</v>
      </c>
      <c r="D3220" s="29">
        <f t="shared" ca="1" si="203"/>
        <v>0</v>
      </c>
      <c r="E3220" s="29">
        <f ca="1">IF(C3220&lt;Calculator!$D$26,0,IF(DAY($C3220)=1,IF(D3220-Calculator!$G$24&gt;0,Calculator!$G$24,D3220),0))</f>
        <v>0</v>
      </c>
      <c r="F3220" s="29">
        <f ca="1">IF(E3220&gt;0,D3220*Calculator!$G$22/12,0)</f>
        <v>0</v>
      </c>
      <c r="G3220" s="29">
        <f ca="1">IF(E3220&gt;0,(IFERROR(-PMT(Calculator!$G$22/12,Calculator!$G$23*12,Calculator!$G$20),0))-F3220,0)</f>
        <v>0</v>
      </c>
      <c r="H3220" s="29">
        <f t="shared" ca="1" si="204"/>
        <v>0</v>
      </c>
      <c r="I3220" s="29">
        <f t="shared" ca="1" si="202"/>
        <v>0</v>
      </c>
      <c r="J3220" s="30">
        <f>Calculator!$G$40</f>
        <v>6.5000000000000002E-2</v>
      </c>
      <c r="K3220" s="29">
        <f ca="1">IF(C3220&gt;=Calculator!$G$27,IF(DAY($C3220)=1,Calculator!$G$34/2,IF(DAY($C3220)=15,Calculator!$G$34/2,0)),0)</f>
        <v>0</v>
      </c>
      <c r="L3220" s="29">
        <f ca="1">IF(DAY($C3220)=28,IF(H3220=0,0,Calculator!$G$35),0)</f>
        <v>0</v>
      </c>
      <c r="M3220" s="29">
        <f ca="1">IF(I3220&gt;0,IF(DAY($C3220)=1,SUM(INDIRECT("I"&amp;(ROW(C3219)-DAY(C3219))):I3219),0),0)</f>
        <v>0</v>
      </c>
      <c r="N3220" s="29">
        <f ca="1">IF(C3220&lt;Calculator!$G$27,0,IF(C3220=Calculator!$G$27,Calculator!$G$39,IF(H3220-K3220&lt;=0,IF(D3220&gt;Calculator!$G$39,IF(H3220-K3220+E3220+L3220+M3220+Calculator!$G$39&gt;Calculator!$G$39,Calculator!$G$39-(H3220+E3220+L3220+M3220-K3220),Calculator!$G$39),D3220),0)))</f>
        <v>0</v>
      </c>
    </row>
    <row r="3221" spans="1:14" ht="15.75" thickBot="1">
      <c r="A3221" s="33" t="str">
        <f ca="1">IF(C3221=Calculator!$H$27,"F",IF(Daily!D3221+Daily!H3221=0,IF(D3220+H3220&gt;0,"L",""),""))</f>
        <v/>
      </c>
      <c r="B3221" s="34">
        <v>3220</v>
      </c>
      <c r="C3221" s="19">
        <f t="shared" ca="1" si="201"/>
        <v>49150</v>
      </c>
      <c r="D3221" s="29">
        <f t="shared" ca="1" si="203"/>
        <v>0</v>
      </c>
      <c r="E3221" s="29">
        <f ca="1">IF(C3221&lt;Calculator!$D$26,0,IF(DAY($C3221)=1,IF(D3221-Calculator!$G$24&gt;0,Calculator!$G$24,D3221),0))</f>
        <v>0</v>
      </c>
      <c r="F3221" s="29">
        <f ca="1">IF(E3221&gt;0,D3221*Calculator!$G$22/12,0)</f>
        <v>0</v>
      </c>
      <c r="G3221" s="29">
        <f ca="1">IF(E3221&gt;0,(IFERROR(-PMT(Calculator!$G$22/12,Calculator!$G$23*12,Calculator!$G$20),0))-F3221,0)</f>
        <v>0</v>
      </c>
      <c r="H3221" s="29">
        <f t="shared" ca="1" si="204"/>
        <v>0</v>
      </c>
      <c r="I3221" s="29">
        <f t="shared" ca="1" si="202"/>
        <v>0</v>
      </c>
      <c r="J3221" s="30">
        <f>Calculator!$G$40</f>
        <v>6.5000000000000002E-2</v>
      </c>
      <c r="K3221" s="29">
        <f ca="1">IF(C3221&gt;=Calculator!$G$27,IF(DAY($C3221)=1,Calculator!$G$34/2,IF(DAY($C3221)=15,Calculator!$G$34/2,0)),0)</f>
        <v>0</v>
      </c>
      <c r="L3221" s="29">
        <f ca="1">IF(DAY($C3221)=28,IF(H3221=0,0,Calculator!$G$35),0)</f>
        <v>0</v>
      </c>
      <c r="M3221" s="29">
        <f ca="1">IF(I3221&gt;0,IF(DAY($C3221)=1,SUM(INDIRECT("I"&amp;(ROW(C3220)-DAY(C3220))):I3220),0),0)</f>
        <v>0</v>
      </c>
      <c r="N3221" s="29">
        <f ca="1">IF(C3221&lt;Calculator!$G$27,0,IF(C3221=Calculator!$G$27,Calculator!$G$39,IF(H3221-K3221&lt;=0,IF(D3221&gt;Calculator!$G$39,IF(H3221-K3221+E3221+L3221+M3221+Calculator!$G$39&gt;Calculator!$G$39,Calculator!$G$39-(H3221+E3221+L3221+M3221-K3221),Calculator!$G$39),D3221),0)))</f>
        <v>0</v>
      </c>
    </row>
    <row r="3222" spans="1:14" ht="15.75" thickBot="1">
      <c r="A3222" s="33" t="str">
        <f ca="1">IF(C3222=Calculator!$H$27,"F",IF(Daily!D3222+Daily!H3222=0,IF(D3221+H3221&gt;0,"L",""),""))</f>
        <v/>
      </c>
      <c r="B3222" s="34">
        <v>3221</v>
      </c>
      <c r="C3222" s="19">
        <f t="shared" ca="1" si="201"/>
        <v>49151</v>
      </c>
      <c r="D3222" s="29">
        <f t="shared" ca="1" si="203"/>
        <v>0</v>
      </c>
      <c r="E3222" s="29">
        <f ca="1">IF(C3222&lt;Calculator!$D$26,0,IF(DAY($C3222)=1,IF(D3222-Calculator!$G$24&gt;0,Calculator!$G$24,D3222),0))</f>
        <v>0</v>
      </c>
      <c r="F3222" s="29">
        <f ca="1">IF(E3222&gt;0,D3222*Calculator!$G$22/12,0)</f>
        <v>0</v>
      </c>
      <c r="G3222" s="29">
        <f ca="1">IF(E3222&gt;0,(IFERROR(-PMT(Calculator!$G$22/12,Calculator!$G$23*12,Calculator!$G$20),0))-F3222,0)</f>
        <v>0</v>
      </c>
      <c r="H3222" s="29">
        <f t="shared" ca="1" si="204"/>
        <v>0</v>
      </c>
      <c r="I3222" s="29">
        <f t="shared" ca="1" si="202"/>
        <v>0</v>
      </c>
      <c r="J3222" s="30">
        <f>Calculator!$G$40</f>
        <v>6.5000000000000002E-2</v>
      </c>
      <c r="K3222" s="29">
        <f ca="1">IF(C3222&gt;=Calculator!$G$27,IF(DAY($C3222)=1,Calculator!$G$34/2,IF(DAY($C3222)=15,Calculator!$G$34/2,0)),0)</f>
        <v>0</v>
      </c>
      <c r="L3222" s="29">
        <f ca="1">IF(DAY($C3222)=28,IF(H3222=0,0,Calculator!$G$35),0)</f>
        <v>0</v>
      </c>
      <c r="M3222" s="29">
        <f ca="1">IF(I3222&gt;0,IF(DAY($C3222)=1,SUM(INDIRECT("I"&amp;(ROW(C3221)-DAY(C3221))):I3221),0),0)</f>
        <v>0</v>
      </c>
      <c r="N3222" s="29">
        <f ca="1">IF(C3222&lt;Calculator!$G$27,0,IF(C3222=Calculator!$G$27,Calculator!$G$39,IF(H3222-K3222&lt;=0,IF(D3222&gt;Calculator!$G$39,IF(H3222-K3222+E3222+L3222+M3222+Calculator!$G$39&gt;Calculator!$G$39,Calculator!$G$39-(H3222+E3222+L3222+M3222-K3222),Calculator!$G$39),D3222),0)))</f>
        <v>0</v>
      </c>
    </row>
    <row r="3223" spans="1:14" ht="15.75" thickBot="1">
      <c r="A3223" s="33" t="str">
        <f ca="1">IF(C3223=Calculator!$H$27,"F",IF(Daily!D3223+Daily!H3223=0,IF(D3222+H3222&gt;0,"L",""),""))</f>
        <v/>
      </c>
      <c r="B3223" s="34">
        <v>3222</v>
      </c>
      <c r="C3223" s="19">
        <f t="shared" ca="1" si="201"/>
        <v>49152</v>
      </c>
      <c r="D3223" s="29">
        <f t="shared" ca="1" si="203"/>
        <v>0</v>
      </c>
      <c r="E3223" s="29">
        <f ca="1">IF(C3223&lt;Calculator!$D$26,0,IF(DAY($C3223)=1,IF(D3223-Calculator!$G$24&gt;0,Calculator!$G$24,D3223),0))</f>
        <v>0</v>
      </c>
      <c r="F3223" s="29">
        <f ca="1">IF(E3223&gt;0,D3223*Calculator!$G$22/12,0)</f>
        <v>0</v>
      </c>
      <c r="G3223" s="29">
        <f ca="1">IF(E3223&gt;0,(IFERROR(-PMT(Calculator!$G$22/12,Calculator!$G$23*12,Calculator!$G$20),0))-F3223,0)</f>
        <v>0</v>
      </c>
      <c r="H3223" s="29">
        <f t="shared" ca="1" si="204"/>
        <v>0</v>
      </c>
      <c r="I3223" s="29">
        <f t="shared" ca="1" si="202"/>
        <v>0</v>
      </c>
      <c r="J3223" s="30">
        <f>Calculator!$G$40</f>
        <v>6.5000000000000002E-2</v>
      </c>
      <c r="K3223" s="29">
        <f ca="1">IF(C3223&gt;=Calculator!$G$27,IF(DAY($C3223)=1,Calculator!$G$34/2,IF(DAY($C3223)=15,Calculator!$G$34/2,0)),0)</f>
        <v>0</v>
      </c>
      <c r="L3223" s="29">
        <f ca="1">IF(DAY($C3223)=28,IF(H3223=0,0,Calculator!$G$35),0)</f>
        <v>0</v>
      </c>
      <c r="M3223" s="29">
        <f ca="1">IF(I3223&gt;0,IF(DAY($C3223)=1,SUM(INDIRECT("I"&amp;(ROW(C3222)-DAY(C3222))):I3222),0),0)</f>
        <v>0</v>
      </c>
      <c r="N3223" s="29">
        <f ca="1">IF(C3223&lt;Calculator!$G$27,0,IF(C3223=Calculator!$G$27,Calculator!$G$39,IF(H3223-K3223&lt;=0,IF(D3223&gt;Calculator!$G$39,IF(H3223-K3223+E3223+L3223+M3223+Calculator!$G$39&gt;Calculator!$G$39,Calculator!$G$39-(H3223+E3223+L3223+M3223-K3223),Calculator!$G$39),D3223),0)))</f>
        <v>0</v>
      </c>
    </row>
    <row r="3224" spans="1:14" ht="15.75" thickBot="1">
      <c r="A3224" s="33" t="str">
        <f ca="1">IF(C3224=Calculator!$H$27,"F",IF(Daily!D3224+Daily!H3224=0,IF(D3223+H3223&gt;0,"L",""),""))</f>
        <v/>
      </c>
      <c r="B3224" s="34">
        <v>3223</v>
      </c>
      <c r="C3224" s="19">
        <f t="shared" ca="1" si="201"/>
        <v>49153</v>
      </c>
      <c r="D3224" s="29">
        <f t="shared" ca="1" si="203"/>
        <v>0</v>
      </c>
      <c r="E3224" s="29">
        <f ca="1">IF(C3224&lt;Calculator!$D$26,0,IF(DAY($C3224)=1,IF(D3224-Calculator!$G$24&gt;0,Calculator!$G$24,D3224),0))</f>
        <v>0</v>
      </c>
      <c r="F3224" s="29">
        <f ca="1">IF(E3224&gt;0,D3224*Calculator!$G$22/12,0)</f>
        <v>0</v>
      </c>
      <c r="G3224" s="29">
        <f ca="1">IF(E3224&gt;0,(IFERROR(-PMT(Calculator!$G$22/12,Calculator!$G$23*12,Calculator!$G$20),0))-F3224,0)</f>
        <v>0</v>
      </c>
      <c r="H3224" s="29">
        <f t="shared" ca="1" si="204"/>
        <v>0</v>
      </c>
      <c r="I3224" s="29">
        <f t="shared" ca="1" si="202"/>
        <v>0</v>
      </c>
      <c r="J3224" s="30">
        <f>Calculator!$G$40</f>
        <v>6.5000000000000002E-2</v>
      </c>
      <c r="K3224" s="29">
        <f ca="1">IF(C3224&gt;=Calculator!$G$27,IF(DAY($C3224)=1,Calculator!$G$34/2,IF(DAY($C3224)=15,Calculator!$G$34/2,0)),0)</f>
        <v>0</v>
      </c>
      <c r="L3224" s="29">
        <f ca="1">IF(DAY($C3224)=28,IF(H3224=0,0,Calculator!$G$35),0)</f>
        <v>0</v>
      </c>
      <c r="M3224" s="29">
        <f ca="1">IF(I3224&gt;0,IF(DAY($C3224)=1,SUM(INDIRECT("I"&amp;(ROW(C3223)-DAY(C3223))):I3223),0),0)</f>
        <v>0</v>
      </c>
      <c r="N3224" s="29">
        <f ca="1">IF(C3224&lt;Calculator!$G$27,0,IF(C3224=Calculator!$G$27,Calculator!$G$39,IF(H3224-K3224&lt;=0,IF(D3224&gt;Calculator!$G$39,IF(H3224-K3224+E3224+L3224+M3224+Calculator!$G$39&gt;Calculator!$G$39,Calculator!$G$39-(H3224+E3224+L3224+M3224-K3224),Calculator!$G$39),D3224),0)))</f>
        <v>0</v>
      </c>
    </row>
    <row r="3225" spans="1:14" ht="15.75" thickBot="1">
      <c r="A3225" s="33" t="str">
        <f ca="1">IF(C3225=Calculator!$H$27,"F",IF(Daily!D3225+Daily!H3225=0,IF(D3224+H3224&gt;0,"L",""),""))</f>
        <v/>
      </c>
      <c r="B3225" s="34">
        <v>3224</v>
      </c>
      <c r="C3225" s="19">
        <f t="shared" ca="1" si="201"/>
        <v>49154</v>
      </c>
      <c r="D3225" s="29">
        <f t="shared" ca="1" si="203"/>
        <v>0</v>
      </c>
      <c r="E3225" s="29">
        <f ca="1">IF(C3225&lt;Calculator!$D$26,0,IF(DAY($C3225)=1,IF(D3225-Calculator!$G$24&gt;0,Calculator!$G$24,D3225),0))</f>
        <v>0</v>
      </c>
      <c r="F3225" s="29">
        <f ca="1">IF(E3225&gt;0,D3225*Calculator!$G$22/12,0)</f>
        <v>0</v>
      </c>
      <c r="G3225" s="29">
        <f ca="1">IF(E3225&gt;0,(IFERROR(-PMT(Calculator!$G$22/12,Calculator!$G$23*12,Calculator!$G$20),0))-F3225,0)</f>
        <v>0</v>
      </c>
      <c r="H3225" s="29">
        <f t="shared" ca="1" si="204"/>
        <v>0</v>
      </c>
      <c r="I3225" s="29">
        <f t="shared" ca="1" si="202"/>
        <v>0</v>
      </c>
      <c r="J3225" s="30">
        <f>Calculator!$G$40</f>
        <v>6.5000000000000002E-2</v>
      </c>
      <c r="K3225" s="29">
        <f ca="1">IF(C3225&gt;=Calculator!$G$27,IF(DAY($C3225)=1,Calculator!$G$34/2,IF(DAY($C3225)=15,Calculator!$G$34/2,0)),0)</f>
        <v>0</v>
      </c>
      <c r="L3225" s="29">
        <f ca="1">IF(DAY($C3225)=28,IF(H3225=0,0,Calculator!$G$35),0)</f>
        <v>0</v>
      </c>
      <c r="M3225" s="29">
        <f ca="1">IF(I3225&gt;0,IF(DAY($C3225)=1,SUM(INDIRECT("I"&amp;(ROW(C3224)-DAY(C3224))):I3224),0),0)</f>
        <v>0</v>
      </c>
      <c r="N3225" s="29">
        <f ca="1">IF(C3225&lt;Calculator!$G$27,0,IF(C3225=Calculator!$G$27,Calculator!$G$39,IF(H3225-K3225&lt;=0,IF(D3225&gt;Calculator!$G$39,IF(H3225-K3225+E3225+L3225+M3225+Calculator!$G$39&gt;Calculator!$G$39,Calculator!$G$39-(H3225+E3225+L3225+M3225-K3225),Calculator!$G$39),D3225),0)))</f>
        <v>0</v>
      </c>
    </row>
    <row r="3226" spans="1:14" ht="15.75" thickBot="1">
      <c r="A3226" s="33" t="str">
        <f ca="1">IF(C3226=Calculator!$H$27,"F",IF(Daily!D3226+Daily!H3226=0,IF(D3225+H3225&gt;0,"L",""),""))</f>
        <v/>
      </c>
      <c r="B3226" s="34">
        <v>3225</v>
      </c>
      <c r="C3226" s="19">
        <f t="shared" ca="1" si="201"/>
        <v>49155</v>
      </c>
      <c r="D3226" s="29">
        <f t="shared" ca="1" si="203"/>
        <v>0</v>
      </c>
      <c r="E3226" s="29">
        <f ca="1">IF(C3226&lt;Calculator!$D$26,0,IF(DAY($C3226)=1,IF(D3226-Calculator!$G$24&gt;0,Calculator!$G$24,D3226),0))</f>
        <v>0</v>
      </c>
      <c r="F3226" s="29">
        <f ca="1">IF(E3226&gt;0,D3226*Calculator!$G$22/12,0)</f>
        <v>0</v>
      </c>
      <c r="G3226" s="29">
        <f ca="1">IF(E3226&gt;0,(IFERROR(-PMT(Calculator!$G$22/12,Calculator!$G$23*12,Calculator!$G$20),0))-F3226,0)</f>
        <v>0</v>
      </c>
      <c r="H3226" s="29">
        <f t="shared" ca="1" si="204"/>
        <v>0</v>
      </c>
      <c r="I3226" s="29">
        <f t="shared" ca="1" si="202"/>
        <v>0</v>
      </c>
      <c r="J3226" s="30">
        <f>Calculator!$G$40</f>
        <v>6.5000000000000002E-2</v>
      </c>
      <c r="K3226" s="29">
        <f ca="1">IF(C3226&gt;=Calculator!$G$27,IF(DAY($C3226)=1,Calculator!$G$34/2,IF(DAY($C3226)=15,Calculator!$G$34/2,0)),0)</f>
        <v>0</v>
      </c>
      <c r="L3226" s="29">
        <f ca="1">IF(DAY($C3226)=28,IF(H3226=0,0,Calculator!$G$35),0)</f>
        <v>0</v>
      </c>
      <c r="M3226" s="29">
        <f ca="1">IF(I3226&gt;0,IF(DAY($C3226)=1,SUM(INDIRECT("I"&amp;(ROW(C3225)-DAY(C3225))):I3225),0),0)</f>
        <v>0</v>
      </c>
      <c r="N3226" s="29">
        <f ca="1">IF(C3226&lt;Calculator!$G$27,0,IF(C3226=Calculator!$G$27,Calculator!$G$39,IF(H3226-K3226&lt;=0,IF(D3226&gt;Calculator!$G$39,IF(H3226-K3226+E3226+L3226+M3226+Calculator!$G$39&gt;Calculator!$G$39,Calculator!$G$39-(H3226+E3226+L3226+M3226-K3226),Calculator!$G$39),D3226),0)))</f>
        <v>0</v>
      </c>
    </row>
    <row r="3227" spans="1:14" ht="15.75" thickBot="1">
      <c r="A3227" s="33" t="str">
        <f ca="1">IF(C3227=Calculator!$H$27,"F",IF(Daily!D3227+Daily!H3227=0,IF(D3226+H3226&gt;0,"L",""),""))</f>
        <v/>
      </c>
      <c r="B3227" s="34">
        <v>3226</v>
      </c>
      <c r="C3227" s="19">
        <f t="shared" ca="1" si="201"/>
        <v>49156</v>
      </c>
      <c r="D3227" s="29">
        <f t="shared" ca="1" si="203"/>
        <v>0</v>
      </c>
      <c r="E3227" s="29">
        <f ca="1">IF(C3227&lt;Calculator!$D$26,0,IF(DAY($C3227)=1,IF(D3227-Calculator!$G$24&gt;0,Calculator!$G$24,D3227),0))</f>
        <v>0</v>
      </c>
      <c r="F3227" s="29">
        <f ca="1">IF(E3227&gt;0,D3227*Calculator!$G$22/12,0)</f>
        <v>0</v>
      </c>
      <c r="G3227" s="29">
        <f ca="1">IF(E3227&gt;0,(IFERROR(-PMT(Calculator!$G$22/12,Calculator!$G$23*12,Calculator!$G$20),0))-F3227,0)</f>
        <v>0</v>
      </c>
      <c r="H3227" s="29">
        <f t="shared" ca="1" si="204"/>
        <v>0</v>
      </c>
      <c r="I3227" s="29">
        <f t="shared" ca="1" si="202"/>
        <v>0</v>
      </c>
      <c r="J3227" s="30">
        <f>Calculator!$G$40</f>
        <v>6.5000000000000002E-2</v>
      </c>
      <c r="K3227" s="29">
        <f ca="1">IF(C3227&gt;=Calculator!$G$27,IF(DAY($C3227)=1,Calculator!$G$34/2,IF(DAY($C3227)=15,Calculator!$G$34/2,0)),0)</f>
        <v>0</v>
      </c>
      <c r="L3227" s="29">
        <f ca="1">IF(DAY($C3227)=28,IF(H3227=0,0,Calculator!$G$35),0)</f>
        <v>0</v>
      </c>
      <c r="M3227" s="29">
        <f ca="1">IF(I3227&gt;0,IF(DAY($C3227)=1,SUM(INDIRECT("I"&amp;(ROW(C3226)-DAY(C3226))):I3226),0),0)</f>
        <v>0</v>
      </c>
      <c r="N3227" s="29">
        <f ca="1">IF(C3227&lt;Calculator!$G$27,0,IF(C3227=Calculator!$G$27,Calculator!$G$39,IF(H3227-K3227&lt;=0,IF(D3227&gt;Calculator!$G$39,IF(H3227-K3227+E3227+L3227+M3227+Calculator!$G$39&gt;Calculator!$G$39,Calculator!$G$39-(H3227+E3227+L3227+M3227-K3227),Calculator!$G$39),D3227),0)))</f>
        <v>0</v>
      </c>
    </row>
    <row r="3228" spans="1:14" ht="15.75" thickBot="1">
      <c r="A3228" s="33" t="str">
        <f ca="1">IF(C3228=Calculator!$H$27,"F",IF(Daily!D3228+Daily!H3228=0,IF(D3227+H3227&gt;0,"L",""),""))</f>
        <v/>
      </c>
      <c r="B3228" s="34">
        <v>3227</v>
      </c>
      <c r="C3228" s="19">
        <f t="shared" ca="1" si="201"/>
        <v>49157</v>
      </c>
      <c r="D3228" s="29">
        <f t="shared" ca="1" si="203"/>
        <v>0</v>
      </c>
      <c r="E3228" s="29">
        <f ca="1">IF(C3228&lt;Calculator!$D$26,0,IF(DAY($C3228)=1,IF(D3228-Calculator!$G$24&gt;0,Calculator!$G$24,D3228),0))</f>
        <v>0</v>
      </c>
      <c r="F3228" s="29">
        <f ca="1">IF(E3228&gt;0,D3228*Calculator!$G$22/12,0)</f>
        <v>0</v>
      </c>
      <c r="G3228" s="29">
        <f ca="1">IF(E3228&gt;0,(IFERROR(-PMT(Calculator!$G$22/12,Calculator!$G$23*12,Calculator!$G$20),0))-F3228,0)</f>
        <v>0</v>
      </c>
      <c r="H3228" s="29">
        <f t="shared" ca="1" si="204"/>
        <v>0</v>
      </c>
      <c r="I3228" s="29">
        <f t="shared" ca="1" si="202"/>
        <v>0</v>
      </c>
      <c r="J3228" s="30">
        <f>Calculator!$G$40</f>
        <v>6.5000000000000002E-2</v>
      </c>
      <c r="K3228" s="29">
        <f ca="1">IF(C3228&gt;=Calculator!$G$27,IF(DAY($C3228)=1,Calculator!$G$34/2,IF(DAY($C3228)=15,Calculator!$G$34/2,0)),0)</f>
        <v>4500</v>
      </c>
      <c r="L3228" s="29">
        <f ca="1">IF(DAY($C3228)=28,IF(H3228=0,0,Calculator!$G$35),0)</f>
        <v>0</v>
      </c>
      <c r="M3228" s="29">
        <f ca="1">IF(I3228&gt;0,IF(DAY($C3228)=1,SUM(INDIRECT("I"&amp;(ROW(C3227)-DAY(C3227))):I3227),0),0)</f>
        <v>0</v>
      </c>
      <c r="N3228" s="29">
        <f ca="1">IF(C3228&lt;Calculator!$G$27,0,IF(C3228=Calculator!$G$27,Calculator!$G$39,IF(H3228-K3228&lt;=0,IF(D3228&gt;Calculator!$G$39,IF(H3228-K3228+E3228+L3228+M3228+Calculator!$G$39&gt;Calculator!$G$39,Calculator!$G$39-(H3228+E3228+L3228+M3228-K3228),Calculator!$G$39),D3228),0)))</f>
        <v>0</v>
      </c>
    </row>
    <row r="3229" spans="1:14" ht="15.75" thickBot="1">
      <c r="A3229" s="33" t="str">
        <f ca="1">IF(C3229=Calculator!$H$27,"F",IF(Daily!D3229+Daily!H3229=0,IF(D3228+H3228&gt;0,"L",""),""))</f>
        <v/>
      </c>
      <c r="B3229" s="34">
        <v>3228</v>
      </c>
      <c r="C3229" s="19">
        <f t="shared" ca="1" si="201"/>
        <v>49158</v>
      </c>
      <c r="D3229" s="29">
        <f t="shared" ca="1" si="203"/>
        <v>0</v>
      </c>
      <c r="E3229" s="29">
        <f ca="1">IF(C3229&lt;Calculator!$D$26,0,IF(DAY($C3229)=1,IF(D3229-Calculator!$G$24&gt;0,Calculator!$G$24,D3229),0))</f>
        <v>0</v>
      </c>
      <c r="F3229" s="29">
        <f ca="1">IF(E3229&gt;0,D3229*Calculator!$G$22/12,0)</f>
        <v>0</v>
      </c>
      <c r="G3229" s="29">
        <f ca="1">IF(E3229&gt;0,(IFERROR(-PMT(Calculator!$G$22/12,Calculator!$G$23*12,Calculator!$G$20),0))-F3229,0)</f>
        <v>0</v>
      </c>
      <c r="H3229" s="29">
        <f t="shared" ca="1" si="204"/>
        <v>0</v>
      </c>
      <c r="I3229" s="29">
        <f t="shared" ca="1" si="202"/>
        <v>0</v>
      </c>
      <c r="J3229" s="30">
        <f>Calculator!$G$40</f>
        <v>6.5000000000000002E-2</v>
      </c>
      <c r="K3229" s="29">
        <f ca="1">IF(C3229&gt;=Calculator!$G$27,IF(DAY($C3229)=1,Calculator!$G$34/2,IF(DAY($C3229)=15,Calculator!$G$34/2,0)),0)</f>
        <v>0</v>
      </c>
      <c r="L3229" s="29">
        <f ca="1">IF(DAY($C3229)=28,IF(H3229=0,0,Calculator!$G$35),0)</f>
        <v>0</v>
      </c>
      <c r="M3229" s="29">
        <f ca="1">IF(I3229&gt;0,IF(DAY($C3229)=1,SUM(INDIRECT("I"&amp;(ROW(C3228)-DAY(C3228))):I3228),0),0)</f>
        <v>0</v>
      </c>
      <c r="N3229" s="29">
        <f ca="1">IF(C3229&lt;Calculator!$G$27,0,IF(C3229=Calculator!$G$27,Calculator!$G$39,IF(H3229-K3229&lt;=0,IF(D3229&gt;Calculator!$G$39,IF(H3229-K3229+E3229+L3229+M3229+Calculator!$G$39&gt;Calculator!$G$39,Calculator!$G$39-(H3229+E3229+L3229+M3229-K3229),Calculator!$G$39),D3229),0)))</f>
        <v>0</v>
      </c>
    </row>
    <row r="3230" spans="1:14" ht="15.75" thickBot="1">
      <c r="A3230" s="33" t="str">
        <f ca="1">IF(C3230=Calculator!$H$27,"F",IF(Daily!D3230+Daily!H3230=0,IF(D3229+H3229&gt;0,"L",""),""))</f>
        <v/>
      </c>
      <c r="B3230" s="34">
        <v>3229</v>
      </c>
      <c r="C3230" s="19">
        <f t="shared" ca="1" si="201"/>
        <v>49159</v>
      </c>
      <c r="D3230" s="29">
        <f t="shared" ca="1" si="203"/>
        <v>0</v>
      </c>
      <c r="E3230" s="29">
        <f ca="1">IF(C3230&lt;Calculator!$D$26,0,IF(DAY($C3230)=1,IF(D3230-Calculator!$G$24&gt;0,Calculator!$G$24,D3230),0))</f>
        <v>0</v>
      </c>
      <c r="F3230" s="29">
        <f ca="1">IF(E3230&gt;0,D3230*Calculator!$G$22/12,0)</f>
        <v>0</v>
      </c>
      <c r="G3230" s="29">
        <f ca="1">IF(E3230&gt;0,(IFERROR(-PMT(Calculator!$G$22/12,Calculator!$G$23*12,Calculator!$G$20),0))-F3230,0)</f>
        <v>0</v>
      </c>
      <c r="H3230" s="29">
        <f t="shared" ca="1" si="204"/>
        <v>0</v>
      </c>
      <c r="I3230" s="29">
        <f t="shared" ca="1" si="202"/>
        <v>0</v>
      </c>
      <c r="J3230" s="30">
        <f>Calculator!$G$40</f>
        <v>6.5000000000000002E-2</v>
      </c>
      <c r="K3230" s="29">
        <f ca="1">IF(C3230&gt;=Calculator!$G$27,IF(DAY($C3230)=1,Calculator!$G$34/2,IF(DAY($C3230)=15,Calculator!$G$34/2,0)),0)</f>
        <v>0</v>
      </c>
      <c r="L3230" s="29">
        <f ca="1">IF(DAY($C3230)=28,IF(H3230=0,0,Calculator!$G$35),0)</f>
        <v>0</v>
      </c>
      <c r="M3230" s="29">
        <f ca="1">IF(I3230&gt;0,IF(DAY($C3230)=1,SUM(INDIRECT("I"&amp;(ROW(C3229)-DAY(C3229))):I3229),0),0)</f>
        <v>0</v>
      </c>
      <c r="N3230" s="29">
        <f ca="1">IF(C3230&lt;Calculator!$G$27,0,IF(C3230=Calculator!$G$27,Calculator!$G$39,IF(H3230-K3230&lt;=0,IF(D3230&gt;Calculator!$G$39,IF(H3230-K3230+E3230+L3230+M3230+Calculator!$G$39&gt;Calculator!$G$39,Calculator!$G$39-(H3230+E3230+L3230+M3230-K3230),Calculator!$G$39),D3230),0)))</f>
        <v>0</v>
      </c>
    </row>
    <row r="3231" spans="1:14" ht="15.75" thickBot="1">
      <c r="A3231" s="33" t="str">
        <f ca="1">IF(C3231=Calculator!$H$27,"F",IF(Daily!D3231+Daily!H3231=0,IF(D3230+H3230&gt;0,"L",""),""))</f>
        <v/>
      </c>
      <c r="B3231" s="34">
        <v>3230</v>
      </c>
      <c r="C3231" s="19">
        <f t="shared" ca="1" si="201"/>
        <v>49160</v>
      </c>
      <c r="D3231" s="29">
        <f t="shared" ca="1" si="203"/>
        <v>0</v>
      </c>
      <c r="E3231" s="29">
        <f ca="1">IF(C3231&lt;Calculator!$D$26,0,IF(DAY($C3231)=1,IF(D3231-Calculator!$G$24&gt;0,Calculator!$G$24,D3231),0))</f>
        <v>0</v>
      </c>
      <c r="F3231" s="29">
        <f ca="1">IF(E3231&gt;0,D3231*Calculator!$G$22/12,0)</f>
        <v>0</v>
      </c>
      <c r="G3231" s="29">
        <f ca="1">IF(E3231&gt;0,(IFERROR(-PMT(Calculator!$G$22/12,Calculator!$G$23*12,Calculator!$G$20),0))-F3231,0)</f>
        <v>0</v>
      </c>
      <c r="H3231" s="29">
        <f t="shared" ca="1" si="204"/>
        <v>0</v>
      </c>
      <c r="I3231" s="29">
        <f t="shared" ca="1" si="202"/>
        <v>0</v>
      </c>
      <c r="J3231" s="30">
        <f>Calculator!$G$40</f>
        <v>6.5000000000000002E-2</v>
      </c>
      <c r="K3231" s="29">
        <f ca="1">IF(C3231&gt;=Calculator!$G$27,IF(DAY($C3231)=1,Calculator!$G$34/2,IF(DAY($C3231)=15,Calculator!$G$34/2,0)),0)</f>
        <v>0</v>
      </c>
      <c r="L3231" s="29">
        <f ca="1">IF(DAY($C3231)=28,IF(H3231=0,0,Calculator!$G$35),0)</f>
        <v>0</v>
      </c>
      <c r="M3231" s="29">
        <f ca="1">IF(I3231&gt;0,IF(DAY($C3231)=1,SUM(INDIRECT("I"&amp;(ROW(C3230)-DAY(C3230))):I3230),0),0)</f>
        <v>0</v>
      </c>
      <c r="N3231" s="29">
        <f ca="1">IF(C3231&lt;Calculator!$G$27,0,IF(C3231=Calculator!$G$27,Calculator!$G$39,IF(H3231-K3231&lt;=0,IF(D3231&gt;Calculator!$G$39,IF(H3231-K3231+E3231+L3231+M3231+Calculator!$G$39&gt;Calculator!$G$39,Calculator!$G$39-(H3231+E3231+L3231+M3231-K3231),Calculator!$G$39),D3231),0)))</f>
        <v>0</v>
      </c>
    </row>
    <row r="3232" spans="1:14" ht="15.75" thickBot="1">
      <c r="A3232" s="33" t="str">
        <f ca="1">IF(C3232=Calculator!$H$27,"F",IF(Daily!D3232+Daily!H3232=0,IF(D3231+H3231&gt;0,"L",""),""))</f>
        <v/>
      </c>
      <c r="B3232" s="34">
        <v>3231</v>
      </c>
      <c r="C3232" s="19">
        <f t="shared" ca="1" si="201"/>
        <v>49161</v>
      </c>
      <c r="D3232" s="29">
        <f t="shared" ca="1" si="203"/>
        <v>0</v>
      </c>
      <c r="E3232" s="29">
        <f ca="1">IF(C3232&lt;Calculator!$D$26,0,IF(DAY($C3232)=1,IF(D3232-Calculator!$G$24&gt;0,Calculator!$G$24,D3232),0))</f>
        <v>0</v>
      </c>
      <c r="F3232" s="29">
        <f ca="1">IF(E3232&gt;0,D3232*Calculator!$G$22/12,0)</f>
        <v>0</v>
      </c>
      <c r="G3232" s="29">
        <f ca="1">IF(E3232&gt;0,(IFERROR(-PMT(Calculator!$G$22/12,Calculator!$G$23*12,Calculator!$G$20),0))-F3232,0)</f>
        <v>0</v>
      </c>
      <c r="H3232" s="29">
        <f t="shared" ca="1" si="204"/>
        <v>0</v>
      </c>
      <c r="I3232" s="29">
        <f t="shared" ca="1" si="202"/>
        <v>0</v>
      </c>
      <c r="J3232" s="30">
        <f>Calculator!$G$40</f>
        <v>6.5000000000000002E-2</v>
      </c>
      <c r="K3232" s="29">
        <f ca="1">IF(C3232&gt;=Calculator!$G$27,IF(DAY($C3232)=1,Calculator!$G$34/2,IF(DAY($C3232)=15,Calculator!$G$34/2,0)),0)</f>
        <v>0</v>
      </c>
      <c r="L3232" s="29">
        <f ca="1">IF(DAY($C3232)=28,IF(H3232=0,0,Calculator!$G$35),0)</f>
        <v>0</v>
      </c>
      <c r="M3232" s="29">
        <f ca="1">IF(I3232&gt;0,IF(DAY($C3232)=1,SUM(INDIRECT("I"&amp;(ROW(C3231)-DAY(C3231))):I3231),0),0)</f>
        <v>0</v>
      </c>
      <c r="N3232" s="29">
        <f ca="1">IF(C3232&lt;Calculator!$G$27,0,IF(C3232=Calculator!$G$27,Calculator!$G$39,IF(H3232-K3232&lt;=0,IF(D3232&gt;Calculator!$G$39,IF(H3232-K3232+E3232+L3232+M3232+Calculator!$G$39&gt;Calculator!$G$39,Calculator!$G$39-(H3232+E3232+L3232+M3232-K3232),Calculator!$G$39),D3232),0)))</f>
        <v>0</v>
      </c>
    </row>
    <row r="3233" spans="1:14" ht="15.75" thickBot="1">
      <c r="A3233" s="33" t="str">
        <f ca="1">IF(C3233=Calculator!$H$27,"F",IF(Daily!D3233+Daily!H3233=0,IF(D3232+H3232&gt;0,"L",""),""))</f>
        <v/>
      </c>
      <c r="B3233" s="34">
        <v>3232</v>
      </c>
      <c r="C3233" s="19">
        <f t="shared" ca="1" si="201"/>
        <v>49162</v>
      </c>
      <c r="D3233" s="29">
        <f t="shared" ca="1" si="203"/>
        <v>0</v>
      </c>
      <c r="E3233" s="29">
        <f ca="1">IF(C3233&lt;Calculator!$D$26,0,IF(DAY($C3233)=1,IF(D3233-Calculator!$G$24&gt;0,Calculator!$G$24,D3233),0))</f>
        <v>0</v>
      </c>
      <c r="F3233" s="29">
        <f ca="1">IF(E3233&gt;0,D3233*Calculator!$G$22/12,0)</f>
        <v>0</v>
      </c>
      <c r="G3233" s="29">
        <f ca="1">IF(E3233&gt;0,(IFERROR(-PMT(Calculator!$G$22/12,Calculator!$G$23*12,Calculator!$G$20),0))-F3233,0)</f>
        <v>0</v>
      </c>
      <c r="H3233" s="29">
        <f t="shared" ca="1" si="204"/>
        <v>0</v>
      </c>
      <c r="I3233" s="29">
        <f t="shared" ca="1" si="202"/>
        <v>0</v>
      </c>
      <c r="J3233" s="30">
        <f>Calculator!$G$40</f>
        <v>6.5000000000000002E-2</v>
      </c>
      <c r="K3233" s="29">
        <f ca="1">IF(C3233&gt;=Calculator!$G$27,IF(DAY($C3233)=1,Calculator!$G$34/2,IF(DAY($C3233)=15,Calculator!$G$34/2,0)),0)</f>
        <v>0</v>
      </c>
      <c r="L3233" s="29">
        <f ca="1">IF(DAY($C3233)=28,IF(H3233=0,0,Calculator!$G$35),0)</f>
        <v>0</v>
      </c>
      <c r="M3233" s="29">
        <f ca="1">IF(I3233&gt;0,IF(DAY($C3233)=1,SUM(INDIRECT("I"&amp;(ROW(C3232)-DAY(C3232))):I3232),0),0)</f>
        <v>0</v>
      </c>
      <c r="N3233" s="29">
        <f ca="1">IF(C3233&lt;Calculator!$G$27,0,IF(C3233=Calculator!$G$27,Calculator!$G$39,IF(H3233-K3233&lt;=0,IF(D3233&gt;Calculator!$G$39,IF(H3233-K3233+E3233+L3233+M3233+Calculator!$G$39&gt;Calculator!$G$39,Calculator!$G$39-(H3233+E3233+L3233+M3233-K3233),Calculator!$G$39),D3233),0)))</f>
        <v>0</v>
      </c>
    </row>
    <row r="3234" spans="1:14" ht="15.75" thickBot="1">
      <c r="A3234" s="33" t="str">
        <f ca="1">IF(C3234=Calculator!$H$27,"F",IF(Daily!D3234+Daily!H3234=0,IF(D3233+H3233&gt;0,"L",""),""))</f>
        <v/>
      </c>
      <c r="B3234" s="34">
        <v>3233</v>
      </c>
      <c r="C3234" s="19">
        <f t="shared" ca="1" si="201"/>
        <v>49163</v>
      </c>
      <c r="D3234" s="29">
        <f t="shared" ca="1" si="203"/>
        <v>0</v>
      </c>
      <c r="E3234" s="29">
        <f ca="1">IF(C3234&lt;Calculator!$D$26,0,IF(DAY($C3234)=1,IF(D3234-Calculator!$G$24&gt;0,Calculator!$G$24,D3234),0))</f>
        <v>0</v>
      </c>
      <c r="F3234" s="29">
        <f ca="1">IF(E3234&gt;0,D3234*Calculator!$G$22/12,0)</f>
        <v>0</v>
      </c>
      <c r="G3234" s="29">
        <f ca="1">IF(E3234&gt;0,(IFERROR(-PMT(Calculator!$G$22/12,Calculator!$G$23*12,Calculator!$G$20),0))-F3234,0)</f>
        <v>0</v>
      </c>
      <c r="H3234" s="29">
        <f t="shared" ca="1" si="204"/>
        <v>0</v>
      </c>
      <c r="I3234" s="29">
        <f t="shared" ca="1" si="202"/>
        <v>0</v>
      </c>
      <c r="J3234" s="30">
        <f>Calculator!$G$40</f>
        <v>6.5000000000000002E-2</v>
      </c>
      <c r="K3234" s="29">
        <f ca="1">IF(C3234&gt;=Calculator!$G$27,IF(DAY($C3234)=1,Calculator!$G$34/2,IF(DAY($C3234)=15,Calculator!$G$34/2,0)),0)</f>
        <v>0</v>
      </c>
      <c r="L3234" s="29">
        <f ca="1">IF(DAY($C3234)=28,IF(H3234=0,0,Calculator!$G$35),0)</f>
        <v>0</v>
      </c>
      <c r="M3234" s="29">
        <f ca="1">IF(I3234&gt;0,IF(DAY($C3234)=1,SUM(INDIRECT("I"&amp;(ROW(C3233)-DAY(C3233))):I3233),0),0)</f>
        <v>0</v>
      </c>
      <c r="N3234" s="29">
        <f ca="1">IF(C3234&lt;Calculator!$G$27,0,IF(C3234=Calculator!$G$27,Calculator!$G$39,IF(H3234-K3234&lt;=0,IF(D3234&gt;Calculator!$G$39,IF(H3234-K3234+E3234+L3234+M3234+Calculator!$G$39&gt;Calculator!$G$39,Calculator!$G$39-(H3234+E3234+L3234+M3234-K3234),Calculator!$G$39),D3234),0)))</f>
        <v>0</v>
      </c>
    </row>
    <row r="3235" spans="1:14" ht="15.75" thickBot="1">
      <c r="A3235" s="33" t="str">
        <f ca="1">IF(C3235=Calculator!$H$27,"F",IF(Daily!D3235+Daily!H3235=0,IF(D3234+H3234&gt;0,"L",""),""))</f>
        <v/>
      </c>
      <c r="B3235" s="34">
        <v>3234</v>
      </c>
      <c r="C3235" s="19">
        <f t="shared" ca="1" si="201"/>
        <v>49164</v>
      </c>
      <c r="D3235" s="29">
        <f t="shared" ca="1" si="203"/>
        <v>0</v>
      </c>
      <c r="E3235" s="29">
        <f ca="1">IF(C3235&lt;Calculator!$D$26,0,IF(DAY($C3235)=1,IF(D3235-Calculator!$G$24&gt;0,Calculator!$G$24,D3235),0))</f>
        <v>0</v>
      </c>
      <c r="F3235" s="29">
        <f ca="1">IF(E3235&gt;0,D3235*Calculator!$G$22/12,0)</f>
        <v>0</v>
      </c>
      <c r="G3235" s="29">
        <f ca="1">IF(E3235&gt;0,(IFERROR(-PMT(Calculator!$G$22/12,Calculator!$G$23*12,Calculator!$G$20),0))-F3235,0)</f>
        <v>0</v>
      </c>
      <c r="H3235" s="29">
        <f t="shared" ca="1" si="204"/>
        <v>0</v>
      </c>
      <c r="I3235" s="29">
        <f t="shared" ca="1" si="202"/>
        <v>0</v>
      </c>
      <c r="J3235" s="30">
        <f>Calculator!$G$40</f>
        <v>6.5000000000000002E-2</v>
      </c>
      <c r="K3235" s="29">
        <f ca="1">IF(C3235&gt;=Calculator!$G$27,IF(DAY($C3235)=1,Calculator!$G$34/2,IF(DAY($C3235)=15,Calculator!$G$34/2,0)),0)</f>
        <v>0</v>
      </c>
      <c r="L3235" s="29">
        <f ca="1">IF(DAY($C3235)=28,IF(H3235=0,0,Calculator!$G$35),0)</f>
        <v>0</v>
      </c>
      <c r="M3235" s="29">
        <f ca="1">IF(I3235&gt;0,IF(DAY($C3235)=1,SUM(INDIRECT("I"&amp;(ROW(C3234)-DAY(C3234))):I3234),0),0)</f>
        <v>0</v>
      </c>
      <c r="N3235" s="29">
        <f ca="1">IF(C3235&lt;Calculator!$G$27,0,IF(C3235=Calculator!$G$27,Calculator!$G$39,IF(H3235-K3235&lt;=0,IF(D3235&gt;Calculator!$G$39,IF(H3235-K3235+E3235+L3235+M3235+Calculator!$G$39&gt;Calculator!$G$39,Calculator!$G$39-(H3235+E3235+L3235+M3235-K3235),Calculator!$G$39),D3235),0)))</f>
        <v>0</v>
      </c>
    </row>
    <row r="3236" spans="1:14" ht="15.75" thickBot="1">
      <c r="A3236" s="33" t="str">
        <f ca="1">IF(C3236=Calculator!$H$27,"F",IF(Daily!D3236+Daily!H3236=0,IF(D3235+H3235&gt;0,"L",""),""))</f>
        <v/>
      </c>
      <c r="B3236" s="34">
        <v>3235</v>
      </c>
      <c r="C3236" s="19">
        <f t="shared" ca="1" si="201"/>
        <v>49165</v>
      </c>
      <c r="D3236" s="29">
        <f t="shared" ca="1" si="203"/>
        <v>0</v>
      </c>
      <c r="E3236" s="29">
        <f ca="1">IF(C3236&lt;Calculator!$D$26,0,IF(DAY($C3236)=1,IF(D3236-Calculator!$G$24&gt;0,Calculator!$G$24,D3236),0))</f>
        <v>0</v>
      </c>
      <c r="F3236" s="29">
        <f ca="1">IF(E3236&gt;0,D3236*Calculator!$G$22/12,0)</f>
        <v>0</v>
      </c>
      <c r="G3236" s="29">
        <f ca="1">IF(E3236&gt;0,(IFERROR(-PMT(Calculator!$G$22/12,Calculator!$G$23*12,Calculator!$G$20),0))-F3236,0)</f>
        <v>0</v>
      </c>
      <c r="H3236" s="29">
        <f t="shared" ca="1" si="204"/>
        <v>0</v>
      </c>
      <c r="I3236" s="29">
        <f t="shared" ca="1" si="202"/>
        <v>0</v>
      </c>
      <c r="J3236" s="30">
        <f>Calculator!$G$40</f>
        <v>6.5000000000000002E-2</v>
      </c>
      <c r="K3236" s="29">
        <f ca="1">IF(C3236&gt;=Calculator!$G$27,IF(DAY($C3236)=1,Calculator!$G$34/2,IF(DAY($C3236)=15,Calculator!$G$34/2,0)),0)</f>
        <v>0</v>
      </c>
      <c r="L3236" s="29">
        <f ca="1">IF(DAY($C3236)=28,IF(H3236=0,0,Calculator!$G$35),0)</f>
        <v>0</v>
      </c>
      <c r="M3236" s="29">
        <f ca="1">IF(I3236&gt;0,IF(DAY($C3236)=1,SUM(INDIRECT("I"&amp;(ROW(C3235)-DAY(C3235))):I3235),0),0)</f>
        <v>0</v>
      </c>
      <c r="N3236" s="29">
        <f ca="1">IF(C3236&lt;Calculator!$G$27,0,IF(C3236=Calculator!$G$27,Calculator!$G$39,IF(H3236-K3236&lt;=0,IF(D3236&gt;Calculator!$G$39,IF(H3236-K3236+E3236+L3236+M3236+Calculator!$G$39&gt;Calculator!$G$39,Calculator!$G$39-(H3236+E3236+L3236+M3236-K3236),Calculator!$G$39),D3236),0)))</f>
        <v>0</v>
      </c>
    </row>
    <row r="3237" spans="1:14" ht="15.75" thickBot="1">
      <c r="A3237" s="33" t="str">
        <f ca="1">IF(C3237=Calculator!$H$27,"F",IF(Daily!D3237+Daily!H3237=0,IF(D3236+H3236&gt;0,"L",""),""))</f>
        <v/>
      </c>
      <c r="B3237" s="34">
        <v>3236</v>
      </c>
      <c r="C3237" s="19">
        <f t="shared" ca="1" si="201"/>
        <v>49166</v>
      </c>
      <c r="D3237" s="29">
        <f t="shared" ca="1" si="203"/>
        <v>0</v>
      </c>
      <c r="E3237" s="29">
        <f ca="1">IF(C3237&lt;Calculator!$D$26,0,IF(DAY($C3237)=1,IF(D3237-Calculator!$G$24&gt;0,Calculator!$G$24,D3237),0))</f>
        <v>0</v>
      </c>
      <c r="F3237" s="29">
        <f ca="1">IF(E3237&gt;0,D3237*Calculator!$G$22/12,0)</f>
        <v>0</v>
      </c>
      <c r="G3237" s="29">
        <f ca="1">IF(E3237&gt;0,(IFERROR(-PMT(Calculator!$G$22/12,Calculator!$G$23*12,Calculator!$G$20),0))-F3237,0)</f>
        <v>0</v>
      </c>
      <c r="H3237" s="29">
        <f t="shared" ca="1" si="204"/>
        <v>0</v>
      </c>
      <c r="I3237" s="29">
        <f t="shared" ca="1" si="202"/>
        <v>0</v>
      </c>
      <c r="J3237" s="30">
        <f>Calculator!$G$40</f>
        <v>6.5000000000000002E-2</v>
      </c>
      <c r="K3237" s="29">
        <f ca="1">IF(C3237&gt;=Calculator!$G$27,IF(DAY($C3237)=1,Calculator!$G$34/2,IF(DAY($C3237)=15,Calculator!$G$34/2,0)),0)</f>
        <v>0</v>
      </c>
      <c r="L3237" s="29">
        <f ca="1">IF(DAY($C3237)=28,IF(H3237=0,0,Calculator!$G$35),0)</f>
        <v>0</v>
      </c>
      <c r="M3237" s="29">
        <f ca="1">IF(I3237&gt;0,IF(DAY($C3237)=1,SUM(INDIRECT("I"&amp;(ROW(C3236)-DAY(C3236))):I3236),0),0)</f>
        <v>0</v>
      </c>
      <c r="N3237" s="29">
        <f ca="1">IF(C3237&lt;Calculator!$G$27,0,IF(C3237=Calculator!$G$27,Calculator!$G$39,IF(H3237-K3237&lt;=0,IF(D3237&gt;Calculator!$G$39,IF(H3237-K3237+E3237+L3237+M3237+Calculator!$G$39&gt;Calculator!$G$39,Calculator!$G$39-(H3237+E3237+L3237+M3237-K3237),Calculator!$G$39),D3237),0)))</f>
        <v>0</v>
      </c>
    </row>
    <row r="3238" spans="1:14" ht="15.75" thickBot="1">
      <c r="A3238" s="33" t="str">
        <f ca="1">IF(C3238=Calculator!$H$27,"F",IF(Daily!D3238+Daily!H3238=0,IF(D3237+H3237&gt;0,"L",""),""))</f>
        <v/>
      </c>
      <c r="B3238" s="34">
        <v>3237</v>
      </c>
      <c r="C3238" s="19">
        <f t="shared" ca="1" si="201"/>
        <v>49167</v>
      </c>
      <c r="D3238" s="29">
        <f t="shared" ca="1" si="203"/>
        <v>0</v>
      </c>
      <c r="E3238" s="29">
        <f ca="1">IF(C3238&lt;Calculator!$D$26,0,IF(DAY($C3238)=1,IF(D3238-Calculator!$G$24&gt;0,Calculator!$G$24,D3238),0))</f>
        <v>0</v>
      </c>
      <c r="F3238" s="29">
        <f ca="1">IF(E3238&gt;0,D3238*Calculator!$G$22/12,0)</f>
        <v>0</v>
      </c>
      <c r="G3238" s="29">
        <f ca="1">IF(E3238&gt;0,(IFERROR(-PMT(Calculator!$G$22/12,Calculator!$G$23*12,Calculator!$G$20),0))-F3238,0)</f>
        <v>0</v>
      </c>
      <c r="H3238" s="29">
        <f t="shared" ca="1" si="204"/>
        <v>0</v>
      </c>
      <c r="I3238" s="29">
        <f t="shared" ca="1" si="202"/>
        <v>0</v>
      </c>
      <c r="J3238" s="30">
        <f>Calculator!$G$40</f>
        <v>6.5000000000000002E-2</v>
      </c>
      <c r="K3238" s="29">
        <f ca="1">IF(C3238&gt;=Calculator!$G$27,IF(DAY($C3238)=1,Calculator!$G$34/2,IF(DAY($C3238)=15,Calculator!$G$34/2,0)),0)</f>
        <v>0</v>
      </c>
      <c r="L3238" s="29">
        <f ca="1">IF(DAY($C3238)=28,IF(H3238=0,0,Calculator!$G$35),0)</f>
        <v>0</v>
      </c>
      <c r="M3238" s="29">
        <f ca="1">IF(I3238&gt;0,IF(DAY($C3238)=1,SUM(INDIRECT("I"&amp;(ROW(C3237)-DAY(C3237))):I3237),0),0)</f>
        <v>0</v>
      </c>
      <c r="N3238" s="29">
        <f ca="1">IF(C3238&lt;Calculator!$G$27,0,IF(C3238=Calculator!$G$27,Calculator!$G$39,IF(H3238-K3238&lt;=0,IF(D3238&gt;Calculator!$G$39,IF(H3238-K3238+E3238+L3238+M3238+Calculator!$G$39&gt;Calculator!$G$39,Calculator!$G$39-(H3238+E3238+L3238+M3238-K3238),Calculator!$G$39),D3238),0)))</f>
        <v>0</v>
      </c>
    </row>
    <row r="3239" spans="1:14" ht="15.75" thickBot="1">
      <c r="A3239" s="33" t="str">
        <f ca="1">IF(C3239=Calculator!$H$27,"F",IF(Daily!D3239+Daily!H3239=0,IF(D3238+H3238&gt;0,"L",""),""))</f>
        <v/>
      </c>
      <c r="B3239" s="34">
        <v>3238</v>
      </c>
      <c r="C3239" s="19">
        <f t="shared" ca="1" si="201"/>
        <v>49168</v>
      </c>
      <c r="D3239" s="29">
        <f t="shared" ca="1" si="203"/>
        <v>0</v>
      </c>
      <c r="E3239" s="29">
        <f ca="1">IF(C3239&lt;Calculator!$D$26,0,IF(DAY($C3239)=1,IF(D3239-Calculator!$G$24&gt;0,Calculator!$G$24,D3239),0))</f>
        <v>0</v>
      </c>
      <c r="F3239" s="29">
        <f ca="1">IF(E3239&gt;0,D3239*Calculator!$G$22/12,0)</f>
        <v>0</v>
      </c>
      <c r="G3239" s="29">
        <f ca="1">IF(E3239&gt;0,(IFERROR(-PMT(Calculator!$G$22/12,Calculator!$G$23*12,Calculator!$G$20),0))-F3239,0)</f>
        <v>0</v>
      </c>
      <c r="H3239" s="29">
        <f t="shared" ca="1" si="204"/>
        <v>0</v>
      </c>
      <c r="I3239" s="29">
        <f t="shared" ca="1" si="202"/>
        <v>0</v>
      </c>
      <c r="J3239" s="30">
        <f>Calculator!$G$40</f>
        <v>6.5000000000000002E-2</v>
      </c>
      <c r="K3239" s="29">
        <f ca="1">IF(C3239&gt;=Calculator!$G$27,IF(DAY($C3239)=1,Calculator!$G$34/2,IF(DAY($C3239)=15,Calculator!$G$34/2,0)),0)</f>
        <v>0</v>
      </c>
      <c r="L3239" s="29">
        <f ca="1">IF(DAY($C3239)=28,IF(H3239=0,0,Calculator!$G$35),0)</f>
        <v>0</v>
      </c>
      <c r="M3239" s="29">
        <f ca="1">IF(I3239&gt;0,IF(DAY($C3239)=1,SUM(INDIRECT("I"&amp;(ROW(C3238)-DAY(C3238))):I3238),0),0)</f>
        <v>0</v>
      </c>
      <c r="N3239" s="29">
        <f ca="1">IF(C3239&lt;Calculator!$G$27,0,IF(C3239=Calculator!$G$27,Calculator!$G$39,IF(H3239-K3239&lt;=0,IF(D3239&gt;Calculator!$G$39,IF(H3239-K3239+E3239+L3239+M3239+Calculator!$G$39&gt;Calculator!$G$39,Calculator!$G$39-(H3239+E3239+L3239+M3239-K3239),Calculator!$G$39),D3239),0)))</f>
        <v>0</v>
      </c>
    </row>
    <row r="3240" spans="1:14" ht="15.75" thickBot="1">
      <c r="A3240" s="33" t="str">
        <f ca="1">IF(C3240=Calculator!$H$27,"F",IF(Daily!D3240+Daily!H3240=0,IF(D3239+H3239&gt;0,"L",""),""))</f>
        <v/>
      </c>
      <c r="B3240" s="34">
        <v>3239</v>
      </c>
      <c r="C3240" s="19">
        <f t="shared" ca="1" si="201"/>
        <v>49169</v>
      </c>
      <c r="D3240" s="29">
        <f t="shared" ca="1" si="203"/>
        <v>0</v>
      </c>
      <c r="E3240" s="29">
        <f ca="1">IF(C3240&lt;Calculator!$D$26,0,IF(DAY($C3240)=1,IF(D3240-Calculator!$G$24&gt;0,Calculator!$G$24,D3240),0))</f>
        <v>0</v>
      </c>
      <c r="F3240" s="29">
        <f ca="1">IF(E3240&gt;0,D3240*Calculator!$G$22/12,0)</f>
        <v>0</v>
      </c>
      <c r="G3240" s="29">
        <f ca="1">IF(E3240&gt;0,(IFERROR(-PMT(Calculator!$G$22/12,Calculator!$G$23*12,Calculator!$G$20),0))-F3240,0)</f>
        <v>0</v>
      </c>
      <c r="H3240" s="29">
        <f t="shared" ca="1" si="204"/>
        <v>0</v>
      </c>
      <c r="I3240" s="29">
        <f t="shared" ca="1" si="202"/>
        <v>0</v>
      </c>
      <c r="J3240" s="30">
        <f>Calculator!$G$40</f>
        <v>6.5000000000000002E-2</v>
      </c>
      <c r="K3240" s="29">
        <f ca="1">IF(C3240&gt;=Calculator!$G$27,IF(DAY($C3240)=1,Calculator!$G$34/2,IF(DAY($C3240)=15,Calculator!$G$34/2,0)),0)</f>
        <v>0</v>
      </c>
      <c r="L3240" s="29">
        <f ca="1">IF(DAY($C3240)=28,IF(H3240=0,0,Calculator!$G$35),0)</f>
        <v>0</v>
      </c>
      <c r="M3240" s="29">
        <f ca="1">IF(I3240&gt;0,IF(DAY($C3240)=1,SUM(INDIRECT("I"&amp;(ROW(C3239)-DAY(C3239))):I3239),0),0)</f>
        <v>0</v>
      </c>
      <c r="N3240" s="29">
        <f ca="1">IF(C3240&lt;Calculator!$G$27,0,IF(C3240=Calculator!$G$27,Calculator!$G$39,IF(H3240-K3240&lt;=0,IF(D3240&gt;Calculator!$G$39,IF(H3240-K3240+E3240+L3240+M3240+Calculator!$G$39&gt;Calculator!$G$39,Calculator!$G$39-(H3240+E3240+L3240+M3240-K3240),Calculator!$G$39),D3240),0)))</f>
        <v>0</v>
      </c>
    </row>
    <row r="3241" spans="1:14" ht="15.75" thickBot="1">
      <c r="A3241" s="33" t="str">
        <f ca="1">IF(C3241=Calculator!$H$27,"F",IF(Daily!D3241+Daily!H3241=0,IF(D3240+H3240&gt;0,"L",""),""))</f>
        <v/>
      </c>
      <c r="B3241" s="34">
        <v>3240</v>
      </c>
      <c r="C3241" s="19">
        <f t="shared" ca="1" si="201"/>
        <v>49170</v>
      </c>
      <c r="D3241" s="29">
        <f t="shared" ca="1" si="203"/>
        <v>0</v>
      </c>
      <c r="E3241" s="29">
        <f ca="1">IF(C3241&lt;Calculator!$D$26,0,IF(DAY($C3241)=1,IF(D3241-Calculator!$G$24&gt;0,Calculator!$G$24,D3241),0))</f>
        <v>0</v>
      </c>
      <c r="F3241" s="29">
        <f ca="1">IF(E3241&gt;0,D3241*Calculator!$G$22/12,0)</f>
        <v>0</v>
      </c>
      <c r="G3241" s="29">
        <f ca="1">IF(E3241&gt;0,(IFERROR(-PMT(Calculator!$G$22/12,Calculator!$G$23*12,Calculator!$G$20),0))-F3241,0)</f>
        <v>0</v>
      </c>
      <c r="H3241" s="29">
        <f t="shared" ca="1" si="204"/>
        <v>0</v>
      </c>
      <c r="I3241" s="29">
        <f t="shared" ca="1" si="202"/>
        <v>0</v>
      </c>
      <c r="J3241" s="30">
        <f>Calculator!$G$40</f>
        <v>6.5000000000000002E-2</v>
      </c>
      <c r="K3241" s="29">
        <f ca="1">IF(C3241&gt;=Calculator!$G$27,IF(DAY($C3241)=1,Calculator!$G$34/2,IF(DAY($C3241)=15,Calculator!$G$34/2,0)),0)</f>
        <v>0</v>
      </c>
      <c r="L3241" s="29">
        <f ca="1">IF(DAY($C3241)=28,IF(H3241=0,0,Calculator!$G$35),0)</f>
        <v>0</v>
      </c>
      <c r="M3241" s="29">
        <f ca="1">IF(I3241&gt;0,IF(DAY($C3241)=1,SUM(INDIRECT("I"&amp;(ROW(C3240)-DAY(C3240))):I3240),0),0)</f>
        <v>0</v>
      </c>
      <c r="N3241" s="29">
        <f ca="1">IF(C3241&lt;Calculator!$G$27,0,IF(C3241=Calculator!$G$27,Calculator!$G$39,IF(H3241-K3241&lt;=0,IF(D3241&gt;Calculator!$G$39,IF(H3241-K3241+E3241+L3241+M3241+Calculator!$G$39&gt;Calculator!$G$39,Calculator!$G$39-(H3241+E3241+L3241+M3241-K3241),Calculator!$G$39),D3241),0)))</f>
        <v>0</v>
      </c>
    </row>
    <row r="3242" spans="1:14" ht="15.75" thickBot="1">
      <c r="A3242" s="33" t="str">
        <f ca="1">IF(C3242=Calculator!$H$27,"F",IF(Daily!D3242+Daily!H3242=0,IF(D3241+H3241&gt;0,"L",""),""))</f>
        <v/>
      </c>
      <c r="B3242" s="34">
        <v>3241</v>
      </c>
      <c r="C3242" s="19">
        <f t="shared" ca="1" si="201"/>
        <v>49171</v>
      </c>
      <c r="D3242" s="29">
        <f t="shared" ca="1" si="203"/>
        <v>0</v>
      </c>
      <c r="E3242" s="29">
        <f ca="1">IF(C3242&lt;Calculator!$D$26,0,IF(DAY($C3242)=1,IF(D3242-Calculator!$G$24&gt;0,Calculator!$G$24,D3242),0))</f>
        <v>0</v>
      </c>
      <c r="F3242" s="29">
        <f ca="1">IF(E3242&gt;0,D3242*Calculator!$G$22/12,0)</f>
        <v>0</v>
      </c>
      <c r="G3242" s="29">
        <f ca="1">IF(E3242&gt;0,(IFERROR(-PMT(Calculator!$G$22/12,Calculator!$G$23*12,Calculator!$G$20),0))-F3242,0)</f>
        <v>0</v>
      </c>
      <c r="H3242" s="29">
        <f t="shared" ca="1" si="204"/>
        <v>0</v>
      </c>
      <c r="I3242" s="29">
        <f t="shared" ca="1" si="202"/>
        <v>0</v>
      </c>
      <c r="J3242" s="30">
        <f>Calculator!$G$40</f>
        <v>6.5000000000000002E-2</v>
      </c>
      <c r="K3242" s="29">
        <f ca="1">IF(C3242&gt;=Calculator!$G$27,IF(DAY($C3242)=1,Calculator!$G$34/2,IF(DAY($C3242)=15,Calculator!$G$34/2,0)),0)</f>
        <v>4500</v>
      </c>
      <c r="L3242" s="29">
        <f ca="1">IF(DAY($C3242)=28,IF(H3242=0,0,Calculator!$G$35),0)</f>
        <v>0</v>
      </c>
      <c r="M3242" s="29">
        <f ca="1">IF(I3242&gt;0,IF(DAY($C3242)=1,SUM(INDIRECT("I"&amp;(ROW(C3241)-DAY(C3241))):I3241),0),0)</f>
        <v>0</v>
      </c>
      <c r="N3242" s="29">
        <f ca="1">IF(C3242&lt;Calculator!$G$27,0,IF(C3242=Calculator!$G$27,Calculator!$G$39,IF(H3242-K3242&lt;=0,IF(D3242&gt;Calculator!$G$39,IF(H3242-K3242+E3242+L3242+M3242+Calculator!$G$39&gt;Calculator!$G$39,Calculator!$G$39-(H3242+E3242+L3242+M3242-K3242),Calculator!$G$39),D3242),0)))</f>
        <v>0</v>
      </c>
    </row>
    <row r="3243" spans="1:14" ht="15.75" thickBot="1">
      <c r="A3243" s="33" t="str">
        <f ca="1">IF(C3243=Calculator!$H$27,"F",IF(Daily!D3243+Daily!H3243=0,IF(D3242+H3242&gt;0,"L",""),""))</f>
        <v/>
      </c>
      <c r="B3243" s="34">
        <v>3242</v>
      </c>
      <c r="C3243" s="19">
        <f t="shared" ca="1" si="201"/>
        <v>49172</v>
      </c>
      <c r="D3243" s="29">
        <f t="shared" ca="1" si="203"/>
        <v>0</v>
      </c>
      <c r="E3243" s="29">
        <f ca="1">IF(C3243&lt;Calculator!$D$26,0,IF(DAY($C3243)=1,IF(D3243-Calculator!$G$24&gt;0,Calculator!$G$24,D3243),0))</f>
        <v>0</v>
      </c>
      <c r="F3243" s="29">
        <f ca="1">IF(E3243&gt;0,D3243*Calculator!$G$22/12,0)</f>
        <v>0</v>
      </c>
      <c r="G3243" s="29">
        <f ca="1">IF(E3243&gt;0,(IFERROR(-PMT(Calculator!$G$22/12,Calculator!$G$23*12,Calculator!$G$20),0))-F3243,0)</f>
        <v>0</v>
      </c>
      <c r="H3243" s="29">
        <f t="shared" ca="1" si="204"/>
        <v>0</v>
      </c>
      <c r="I3243" s="29">
        <f t="shared" ca="1" si="202"/>
        <v>0</v>
      </c>
      <c r="J3243" s="30">
        <f>Calculator!$G$40</f>
        <v>6.5000000000000002E-2</v>
      </c>
      <c r="K3243" s="29">
        <f ca="1">IF(C3243&gt;=Calculator!$G$27,IF(DAY($C3243)=1,Calculator!$G$34/2,IF(DAY($C3243)=15,Calculator!$G$34/2,0)),0)</f>
        <v>0</v>
      </c>
      <c r="L3243" s="29">
        <f ca="1">IF(DAY($C3243)=28,IF(H3243=0,0,Calculator!$G$35),0)</f>
        <v>0</v>
      </c>
      <c r="M3243" s="29">
        <f ca="1">IF(I3243&gt;0,IF(DAY($C3243)=1,SUM(INDIRECT("I"&amp;(ROW(C3242)-DAY(C3242))):I3242),0),0)</f>
        <v>0</v>
      </c>
      <c r="N3243" s="29">
        <f ca="1">IF(C3243&lt;Calculator!$G$27,0,IF(C3243=Calculator!$G$27,Calculator!$G$39,IF(H3243-K3243&lt;=0,IF(D3243&gt;Calculator!$G$39,IF(H3243-K3243+E3243+L3243+M3243+Calculator!$G$39&gt;Calculator!$G$39,Calculator!$G$39-(H3243+E3243+L3243+M3243-K3243),Calculator!$G$39),D3243),0)))</f>
        <v>0</v>
      </c>
    </row>
    <row r="3244" spans="1:14" ht="15.75" thickBot="1">
      <c r="A3244" s="33" t="str">
        <f ca="1">IF(C3244=Calculator!$H$27,"F",IF(Daily!D3244+Daily!H3244=0,IF(D3243+H3243&gt;0,"L",""),""))</f>
        <v/>
      </c>
      <c r="B3244" s="34">
        <v>3243</v>
      </c>
      <c r="C3244" s="19">
        <f t="shared" ca="1" si="201"/>
        <v>49173</v>
      </c>
      <c r="D3244" s="29">
        <f t="shared" ca="1" si="203"/>
        <v>0</v>
      </c>
      <c r="E3244" s="29">
        <f ca="1">IF(C3244&lt;Calculator!$D$26,0,IF(DAY($C3244)=1,IF(D3244-Calculator!$G$24&gt;0,Calculator!$G$24,D3244),0))</f>
        <v>0</v>
      </c>
      <c r="F3244" s="29">
        <f ca="1">IF(E3244&gt;0,D3244*Calculator!$G$22/12,0)</f>
        <v>0</v>
      </c>
      <c r="G3244" s="29">
        <f ca="1">IF(E3244&gt;0,(IFERROR(-PMT(Calculator!$G$22/12,Calculator!$G$23*12,Calculator!$G$20),0))-F3244,0)</f>
        <v>0</v>
      </c>
      <c r="H3244" s="29">
        <f t="shared" ca="1" si="204"/>
        <v>0</v>
      </c>
      <c r="I3244" s="29">
        <f t="shared" ca="1" si="202"/>
        <v>0</v>
      </c>
      <c r="J3244" s="30">
        <f>Calculator!$G$40</f>
        <v>6.5000000000000002E-2</v>
      </c>
      <c r="K3244" s="29">
        <f ca="1">IF(C3244&gt;=Calculator!$G$27,IF(DAY($C3244)=1,Calculator!$G$34/2,IF(DAY($C3244)=15,Calculator!$G$34/2,0)),0)</f>
        <v>0</v>
      </c>
      <c r="L3244" s="29">
        <f ca="1">IF(DAY($C3244)=28,IF(H3244=0,0,Calculator!$G$35),0)</f>
        <v>0</v>
      </c>
      <c r="M3244" s="29">
        <f ca="1">IF(I3244&gt;0,IF(DAY($C3244)=1,SUM(INDIRECT("I"&amp;(ROW(C3243)-DAY(C3243))):I3243),0),0)</f>
        <v>0</v>
      </c>
      <c r="N3244" s="29">
        <f ca="1">IF(C3244&lt;Calculator!$G$27,0,IF(C3244=Calculator!$G$27,Calculator!$G$39,IF(H3244-K3244&lt;=0,IF(D3244&gt;Calculator!$G$39,IF(H3244-K3244+E3244+L3244+M3244+Calculator!$G$39&gt;Calculator!$G$39,Calculator!$G$39-(H3244+E3244+L3244+M3244-K3244),Calculator!$G$39),D3244),0)))</f>
        <v>0</v>
      </c>
    </row>
    <row r="3245" spans="1:14" ht="15.75" thickBot="1">
      <c r="A3245" s="33" t="str">
        <f ca="1">IF(C3245=Calculator!$H$27,"F",IF(Daily!D3245+Daily!H3245=0,IF(D3244+H3244&gt;0,"L",""),""))</f>
        <v/>
      </c>
      <c r="B3245" s="34">
        <v>3244</v>
      </c>
      <c r="C3245" s="19">
        <f t="shared" ca="1" si="201"/>
        <v>49174</v>
      </c>
      <c r="D3245" s="29">
        <f t="shared" ca="1" si="203"/>
        <v>0</v>
      </c>
      <c r="E3245" s="29">
        <f ca="1">IF(C3245&lt;Calculator!$D$26,0,IF(DAY($C3245)=1,IF(D3245-Calculator!$G$24&gt;0,Calculator!$G$24,D3245),0))</f>
        <v>0</v>
      </c>
      <c r="F3245" s="29">
        <f ca="1">IF(E3245&gt;0,D3245*Calculator!$G$22/12,0)</f>
        <v>0</v>
      </c>
      <c r="G3245" s="29">
        <f ca="1">IF(E3245&gt;0,(IFERROR(-PMT(Calculator!$G$22/12,Calculator!$G$23*12,Calculator!$G$20),0))-F3245,0)</f>
        <v>0</v>
      </c>
      <c r="H3245" s="29">
        <f t="shared" ca="1" si="204"/>
        <v>0</v>
      </c>
      <c r="I3245" s="29">
        <f t="shared" ca="1" si="202"/>
        <v>0</v>
      </c>
      <c r="J3245" s="30">
        <f>Calculator!$G$40</f>
        <v>6.5000000000000002E-2</v>
      </c>
      <c r="K3245" s="29">
        <f ca="1">IF(C3245&gt;=Calculator!$G$27,IF(DAY($C3245)=1,Calculator!$G$34/2,IF(DAY($C3245)=15,Calculator!$G$34/2,0)),0)</f>
        <v>0</v>
      </c>
      <c r="L3245" s="29">
        <f ca="1">IF(DAY($C3245)=28,IF(H3245=0,0,Calculator!$G$35),0)</f>
        <v>0</v>
      </c>
      <c r="M3245" s="29">
        <f ca="1">IF(I3245&gt;0,IF(DAY($C3245)=1,SUM(INDIRECT("I"&amp;(ROW(C3244)-DAY(C3244))):I3244),0),0)</f>
        <v>0</v>
      </c>
      <c r="N3245" s="29">
        <f ca="1">IF(C3245&lt;Calculator!$G$27,0,IF(C3245=Calculator!$G$27,Calculator!$G$39,IF(H3245-K3245&lt;=0,IF(D3245&gt;Calculator!$G$39,IF(H3245-K3245+E3245+L3245+M3245+Calculator!$G$39&gt;Calculator!$G$39,Calculator!$G$39-(H3245+E3245+L3245+M3245-K3245),Calculator!$G$39),D3245),0)))</f>
        <v>0</v>
      </c>
    </row>
    <row r="3246" spans="1:14" ht="15.75" thickBot="1">
      <c r="A3246" s="33" t="str">
        <f ca="1">IF(C3246=Calculator!$H$27,"F",IF(Daily!D3246+Daily!H3246=0,IF(D3245+H3245&gt;0,"L",""),""))</f>
        <v/>
      </c>
      <c r="B3246" s="34">
        <v>3245</v>
      </c>
      <c r="C3246" s="19">
        <f t="shared" ca="1" si="201"/>
        <v>49175</v>
      </c>
      <c r="D3246" s="29">
        <f t="shared" ca="1" si="203"/>
        <v>0</v>
      </c>
      <c r="E3246" s="29">
        <f ca="1">IF(C3246&lt;Calculator!$D$26,0,IF(DAY($C3246)=1,IF(D3246-Calculator!$G$24&gt;0,Calculator!$G$24,D3246),0))</f>
        <v>0</v>
      </c>
      <c r="F3246" s="29">
        <f ca="1">IF(E3246&gt;0,D3246*Calculator!$G$22/12,0)</f>
        <v>0</v>
      </c>
      <c r="G3246" s="29">
        <f ca="1">IF(E3246&gt;0,(IFERROR(-PMT(Calculator!$G$22/12,Calculator!$G$23*12,Calculator!$G$20),0))-F3246,0)</f>
        <v>0</v>
      </c>
      <c r="H3246" s="29">
        <f t="shared" ca="1" si="204"/>
        <v>0</v>
      </c>
      <c r="I3246" s="29">
        <f t="shared" ca="1" si="202"/>
        <v>0</v>
      </c>
      <c r="J3246" s="30">
        <f>Calculator!$G$40</f>
        <v>6.5000000000000002E-2</v>
      </c>
      <c r="K3246" s="29">
        <f ca="1">IF(C3246&gt;=Calculator!$G$27,IF(DAY($C3246)=1,Calculator!$G$34/2,IF(DAY($C3246)=15,Calculator!$G$34/2,0)),0)</f>
        <v>0</v>
      </c>
      <c r="L3246" s="29">
        <f ca="1">IF(DAY($C3246)=28,IF(H3246=0,0,Calculator!$G$35),0)</f>
        <v>0</v>
      </c>
      <c r="M3246" s="29">
        <f ca="1">IF(I3246&gt;0,IF(DAY($C3246)=1,SUM(INDIRECT("I"&amp;(ROW(C3245)-DAY(C3245))):I3245),0),0)</f>
        <v>0</v>
      </c>
      <c r="N3246" s="29">
        <f ca="1">IF(C3246&lt;Calculator!$G$27,0,IF(C3246=Calculator!$G$27,Calculator!$G$39,IF(H3246-K3246&lt;=0,IF(D3246&gt;Calculator!$G$39,IF(H3246-K3246+E3246+L3246+M3246+Calculator!$G$39&gt;Calculator!$G$39,Calculator!$G$39-(H3246+E3246+L3246+M3246-K3246),Calculator!$G$39),D3246),0)))</f>
        <v>0</v>
      </c>
    </row>
    <row r="3247" spans="1:14" ht="15.75" thickBot="1">
      <c r="A3247" s="33" t="str">
        <f ca="1">IF(C3247=Calculator!$H$27,"F",IF(Daily!D3247+Daily!H3247=0,IF(D3246+H3246&gt;0,"L",""),""))</f>
        <v/>
      </c>
      <c r="B3247" s="34">
        <v>3246</v>
      </c>
      <c r="C3247" s="19">
        <f t="shared" ca="1" si="201"/>
        <v>49176</v>
      </c>
      <c r="D3247" s="29">
        <f t="shared" ca="1" si="203"/>
        <v>0</v>
      </c>
      <c r="E3247" s="29">
        <f ca="1">IF(C3247&lt;Calculator!$D$26,0,IF(DAY($C3247)=1,IF(D3247-Calculator!$G$24&gt;0,Calculator!$G$24,D3247),0))</f>
        <v>0</v>
      </c>
      <c r="F3247" s="29">
        <f ca="1">IF(E3247&gt;0,D3247*Calculator!$G$22/12,0)</f>
        <v>0</v>
      </c>
      <c r="G3247" s="29">
        <f ca="1">IF(E3247&gt;0,(IFERROR(-PMT(Calculator!$G$22/12,Calculator!$G$23*12,Calculator!$G$20),0))-F3247,0)</f>
        <v>0</v>
      </c>
      <c r="H3247" s="29">
        <f t="shared" ca="1" si="204"/>
        <v>0</v>
      </c>
      <c r="I3247" s="29">
        <f t="shared" ca="1" si="202"/>
        <v>0</v>
      </c>
      <c r="J3247" s="30">
        <f>Calculator!$G$40</f>
        <v>6.5000000000000002E-2</v>
      </c>
      <c r="K3247" s="29">
        <f ca="1">IF(C3247&gt;=Calculator!$G$27,IF(DAY($C3247)=1,Calculator!$G$34/2,IF(DAY($C3247)=15,Calculator!$G$34/2,0)),0)</f>
        <v>0</v>
      </c>
      <c r="L3247" s="29">
        <f ca="1">IF(DAY($C3247)=28,IF(H3247=0,0,Calculator!$G$35),0)</f>
        <v>0</v>
      </c>
      <c r="M3247" s="29">
        <f ca="1">IF(I3247&gt;0,IF(DAY($C3247)=1,SUM(INDIRECT("I"&amp;(ROW(C3246)-DAY(C3246))):I3246),0),0)</f>
        <v>0</v>
      </c>
      <c r="N3247" s="29">
        <f ca="1">IF(C3247&lt;Calculator!$G$27,0,IF(C3247=Calculator!$G$27,Calculator!$G$39,IF(H3247-K3247&lt;=0,IF(D3247&gt;Calculator!$G$39,IF(H3247-K3247+E3247+L3247+M3247+Calculator!$G$39&gt;Calculator!$G$39,Calculator!$G$39-(H3247+E3247+L3247+M3247-K3247),Calculator!$G$39),D3247),0)))</f>
        <v>0</v>
      </c>
    </row>
    <row r="3248" spans="1:14" ht="15.75" thickBot="1">
      <c r="A3248" s="33" t="str">
        <f ca="1">IF(C3248=Calculator!$H$27,"F",IF(Daily!D3248+Daily!H3248=0,IF(D3247+H3247&gt;0,"L",""),""))</f>
        <v/>
      </c>
      <c r="B3248" s="34">
        <v>3247</v>
      </c>
      <c r="C3248" s="19">
        <f t="shared" ca="1" si="201"/>
        <v>49177</v>
      </c>
      <c r="D3248" s="29">
        <f t="shared" ca="1" si="203"/>
        <v>0</v>
      </c>
      <c r="E3248" s="29">
        <f ca="1">IF(C3248&lt;Calculator!$D$26,0,IF(DAY($C3248)=1,IF(D3248-Calculator!$G$24&gt;0,Calculator!$G$24,D3248),0))</f>
        <v>0</v>
      </c>
      <c r="F3248" s="29">
        <f ca="1">IF(E3248&gt;0,D3248*Calculator!$G$22/12,0)</f>
        <v>0</v>
      </c>
      <c r="G3248" s="29">
        <f ca="1">IF(E3248&gt;0,(IFERROR(-PMT(Calculator!$G$22/12,Calculator!$G$23*12,Calculator!$G$20),0))-F3248,0)</f>
        <v>0</v>
      </c>
      <c r="H3248" s="29">
        <f t="shared" ca="1" si="204"/>
        <v>0</v>
      </c>
      <c r="I3248" s="29">
        <f t="shared" ca="1" si="202"/>
        <v>0</v>
      </c>
      <c r="J3248" s="30">
        <f>Calculator!$G$40</f>
        <v>6.5000000000000002E-2</v>
      </c>
      <c r="K3248" s="29">
        <f ca="1">IF(C3248&gt;=Calculator!$G$27,IF(DAY($C3248)=1,Calculator!$G$34/2,IF(DAY($C3248)=15,Calculator!$G$34/2,0)),0)</f>
        <v>0</v>
      </c>
      <c r="L3248" s="29">
        <f ca="1">IF(DAY($C3248)=28,IF(H3248=0,0,Calculator!$G$35),0)</f>
        <v>0</v>
      </c>
      <c r="M3248" s="29">
        <f ca="1">IF(I3248&gt;0,IF(DAY($C3248)=1,SUM(INDIRECT("I"&amp;(ROW(C3247)-DAY(C3247))):I3247),0),0)</f>
        <v>0</v>
      </c>
      <c r="N3248" s="29">
        <f ca="1">IF(C3248&lt;Calculator!$G$27,0,IF(C3248=Calculator!$G$27,Calculator!$G$39,IF(H3248-K3248&lt;=0,IF(D3248&gt;Calculator!$G$39,IF(H3248-K3248+E3248+L3248+M3248+Calculator!$G$39&gt;Calculator!$G$39,Calculator!$G$39-(H3248+E3248+L3248+M3248-K3248),Calculator!$G$39),D3248),0)))</f>
        <v>0</v>
      </c>
    </row>
    <row r="3249" spans="1:14" ht="15.75" thickBot="1">
      <c r="A3249" s="33" t="str">
        <f ca="1">IF(C3249=Calculator!$H$27,"F",IF(Daily!D3249+Daily!H3249=0,IF(D3248+H3248&gt;0,"L",""),""))</f>
        <v/>
      </c>
      <c r="B3249" s="34">
        <v>3248</v>
      </c>
      <c r="C3249" s="19">
        <f t="shared" ca="1" si="201"/>
        <v>49178</v>
      </c>
      <c r="D3249" s="29">
        <f t="shared" ca="1" si="203"/>
        <v>0</v>
      </c>
      <c r="E3249" s="29">
        <f ca="1">IF(C3249&lt;Calculator!$D$26,0,IF(DAY($C3249)=1,IF(D3249-Calculator!$G$24&gt;0,Calculator!$G$24,D3249),0))</f>
        <v>0</v>
      </c>
      <c r="F3249" s="29">
        <f ca="1">IF(E3249&gt;0,D3249*Calculator!$G$22/12,0)</f>
        <v>0</v>
      </c>
      <c r="G3249" s="29">
        <f ca="1">IF(E3249&gt;0,(IFERROR(-PMT(Calculator!$G$22/12,Calculator!$G$23*12,Calculator!$G$20),0))-F3249,0)</f>
        <v>0</v>
      </c>
      <c r="H3249" s="29">
        <f t="shared" ca="1" si="204"/>
        <v>0</v>
      </c>
      <c r="I3249" s="29">
        <f t="shared" ca="1" si="202"/>
        <v>0</v>
      </c>
      <c r="J3249" s="30">
        <f>Calculator!$G$40</f>
        <v>6.5000000000000002E-2</v>
      </c>
      <c r="K3249" s="29">
        <f ca="1">IF(C3249&gt;=Calculator!$G$27,IF(DAY($C3249)=1,Calculator!$G$34/2,IF(DAY($C3249)=15,Calculator!$G$34/2,0)),0)</f>
        <v>0</v>
      </c>
      <c r="L3249" s="29">
        <f ca="1">IF(DAY($C3249)=28,IF(H3249=0,0,Calculator!$G$35),0)</f>
        <v>0</v>
      </c>
      <c r="M3249" s="29">
        <f ca="1">IF(I3249&gt;0,IF(DAY($C3249)=1,SUM(INDIRECT("I"&amp;(ROW(C3248)-DAY(C3248))):I3248),0),0)</f>
        <v>0</v>
      </c>
      <c r="N3249" s="29">
        <f ca="1">IF(C3249&lt;Calculator!$G$27,0,IF(C3249=Calculator!$G$27,Calculator!$G$39,IF(H3249-K3249&lt;=0,IF(D3249&gt;Calculator!$G$39,IF(H3249-K3249+E3249+L3249+M3249+Calculator!$G$39&gt;Calculator!$G$39,Calculator!$G$39-(H3249+E3249+L3249+M3249-K3249),Calculator!$G$39),D3249),0)))</f>
        <v>0</v>
      </c>
    </row>
    <row r="3250" spans="1:14" ht="15.75" thickBot="1">
      <c r="A3250" s="33" t="str">
        <f ca="1">IF(C3250=Calculator!$H$27,"F",IF(Daily!D3250+Daily!H3250=0,IF(D3249+H3249&gt;0,"L",""),""))</f>
        <v/>
      </c>
      <c r="B3250" s="34">
        <v>3249</v>
      </c>
      <c r="C3250" s="19">
        <f t="shared" ca="1" si="201"/>
        <v>49179</v>
      </c>
      <c r="D3250" s="29">
        <f t="shared" ca="1" si="203"/>
        <v>0</v>
      </c>
      <c r="E3250" s="29">
        <f ca="1">IF(C3250&lt;Calculator!$D$26,0,IF(DAY($C3250)=1,IF(D3250-Calculator!$G$24&gt;0,Calculator!$G$24,D3250),0))</f>
        <v>0</v>
      </c>
      <c r="F3250" s="29">
        <f ca="1">IF(E3250&gt;0,D3250*Calculator!$G$22/12,0)</f>
        <v>0</v>
      </c>
      <c r="G3250" s="29">
        <f ca="1">IF(E3250&gt;0,(IFERROR(-PMT(Calculator!$G$22/12,Calculator!$G$23*12,Calculator!$G$20),0))-F3250,0)</f>
        <v>0</v>
      </c>
      <c r="H3250" s="29">
        <f t="shared" ca="1" si="204"/>
        <v>0</v>
      </c>
      <c r="I3250" s="29">
        <f t="shared" ca="1" si="202"/>
        <v>0</v>
      </c>
      <c r="J3250" s="30">
        <f>Calculator!$G$40</f>
        <v>6.5000000000000002E-2</v>
      </c>
      <c r="K3250" s="29">
        <f ca="1">IF(C3250&gt;=Calculator!$G$27,IF(DAY($C3250)=1,Calculator!$G$34/2,IF(DAY($C3250)=15,Calculator!$G$34/2,0)),0)</f>
        <v>0</v>
      </c>
      <c r="L3250" s="29">
        <f ca="1">IF(DAY($C3250)=28,IF(H3250=0,0,Calculator!$G$35),0)</f>
        <v>0</v>
      </c>
      <c r="M3250" s="29">
        <f ca="1">IF(I3250&gt;0,IF(DAY($C3250)=1,SUM(INDIRECT("I"&amp;(ROW(C3249)-DAY(C3249))):I3249),0),0)</f>
        <v>0</v>
      </c>
      <c r="N3250" s="29">
        <f ca="1">IF(C3250&lt;Calculator!$G$27,0,IF(C3250=Calculator!$G$27,Calculator!$G$39,IF(H3250-K3250&lt;=0,IF(D3250&gt;Calculator!$G$39,IF(H3250-K3250+E3250+L3250+M3250+Calculator!$G$39&gt;Calculator!$G$39,Calculator!$G$39-(H3250+E3250+L3250+M3250-K3250),Calculator!$G$39),D3250),0)))</f>
        <v>0</v>
      </c>
    </row>
    <row r="3251" spans="1:14" ht="15.75" thickBot="1">
      <c r="A3251" s="33" t="str">
        <f ca="1">IF(C3251=Calculator!$H$27,"F",IF(Daily!D3251+Daily!H3251=0,IF(D3250+H3250&gt;0,"L",""),""))</f>
        <v/>
      </c>
      <c r="B3251" s="34">
        <v>3250</v>
      </c>
      <c r="C3251" s="19">
        <f t="shared" ca="1" si="201"/>
        <v>49180</v>
      </c>
      <c r="D3251" s="29">
        <f t="shared" ca="1" si="203"/>
        <v>0</v>
      </c>
      <c r="E3251" s="29">
        <f ca="1">IF(C3251&lt;Calculator!$D$26,0,IF(DAY($C3251)=1,IF(D3251-Calculator!$G$24&gt;0,Calculator!$G$24,D3251),0))</f>
        <v>0</v>
      </c>
      <c r="F3251" s="29">
        <f ca="1">IF(E3251&gt;0,D3251*Calculator!$G$22/12,0)</f>
        <v>0</v>
      </c>
      <c r="G3251" s="29">
        <f ca="1">IF(E3251&gt;0,(IFERROR(-PMT(Calculator!$G$22/12,Calculator!$G$23*12,Calculator!$G$20),0))-F3251,0)</f>
        <v>0</v>
      </c>
      <c r="H3251" s="29">
        <f t="shared" ca="1" si="204"/>
        <v>0</v>
      </c>
      <c r="I3251" s="29">
        <f t="shared" ca="1" si="202"/>
        <v>0</v>
      </c>
      <c r="J3251" s="30">
        <f>Calculator!$G$40</f>
        <v>6.5000000000000002E-2</v>
      </c>
      <c r="K3251" s="29">
        <f ca="1">IF(C3251&gt;=Calculator!$G$27,IF(DAY($C3251)=1,Calculator!$G$34/2,IF(DAY($C3251)=15,Calculator!$G$34/2,0)),0)</f>
        <v>0</v>
      </c>
      <c r="L3251" s="29">
        <f ca="1">IF(DAY($C3251)=28,IF(H3251=0,0,Calculator!$G$35),0)</f>
        <v>0</v>
      </c>
      <c r="M3251" s="29">
        <f ca="1">IF(I3251&gt;0,IF(DAY($C3251)=1,SUM(INDIRECT("I"&amp;(ROW(C3250)-DAY(C3250))):I3250),0),0)</f>
        <v>0</v>
      </c>
      <c r="N3251" s="29">
        <f ca="1">IF(C3251&lt;Calculator!$G$27,0,IF(C3251=Calculator!$G$27,Calculator!$G$39,IF(H3251-K3251&lt;=0,IF(D3251&gt;Calculator!$G$39,IF(H3251-K3251+E3251+L3251+M3251+Calculator!$G$39&gt;Calculator!$G$39,Calculator!$G$39-(H3251+E3251+L3251+M3251-K3251),Calculator!$G$39),D3251),0)))</f>
        <v>0</v>
      </c>
    </row>
    <row r="3252" spans="1:14" ht="15.75" thickBot="1">
      <c r="A3252" s="33" t="str">
        <f ca="1">IF(C3252=Calculator!$H$27,"F",IF(Daily!D3252+Daily!H3252=0,IF(D3251+H3251&gt;0,"L",""),""))</f>
        <v/>
      </c>
      <c r="B3252" s="34">
        <v>3251</v>
      </c>
      <c r="C3252" s="19">
        <f t="shared" ca="1" si="201"/>
        <v>49181</v>
      </c>
      <c r="D3252" s="29">
        <f t="shared" ca="1" si="203"/>
        <v>0</v>
      </c>
      <c r="E3252" s="29">
        <f ca="1">IF(C3252&lt;Calculator!$D$26,0,IF(DAY($C3252)=1,IF(D3252-Calculator!$G$24&gt;0,Calculator!$G$24,D3252),0))</f>
        <v>0</v>
      </c>
      <c r="F3252" s="29">
        <f ca="1">IF(E3252&gt;0,D3252*Calculator!$G$22/12,0)</f>
        <v>0</v>
      </c>
      <c r="G3252" s="29">
        <f ca="1">IF(E3252&gt;0,(IFERROR(-PMT(Calculator!$G$22/12,Calculator!$G$23*12,Calculator!$G$20),0))-F3252,0)</f>
        <v>0</v>
      </c>
      <c r="H3252" s="29">
        <f t="shared" ca="1" si="204"/>
        <v>0</v>
      </c>
      <c r="I3252" s="29">
        <f t="shared" ca="1" si="202"/>
        <v>0</v>
      </c>
      <c r="J3252" s="30">
        <f>Calculator!$G$40</f>
        <v>6.5000000000000002E-2</v>
      </c>
      <c r="K3252" s="29">
        <f ca="1">IF(C3252&gt;=Calculator!$G$27,IF(DAY($C3252)=1,Calculator!$G$34/2,IF(DAY($C3252)=15,Calculator!$G$34/2,0)),0)</f>
        <v>0</v>
      </c>
      <c r="L3252" s="29">
        <f ca="1">IF(DAY($C3252)=28,IF(H3252=0,0,Calculator!$G$35),0)</f>
        <v>0</v>
      </c>
      <c r="M3252" s="29">
        <f ca="1">IF(I3252&gt;0,IF(DAY($C3252)=1,SUM(INDIRECT("I"&amp;(ROW(C3251)-DAY(C3251))):I3251),0),0)</f>
        <v>0</v>
      </c>
      <c r="N3252" s="29">
        <f ca="1">IF(C3252&lt;Calculator!$G$27,0,IF(C3252=Calculator!$G$27,Calculator!$G$39,IF(H3252-K3252&lt;=0,IF(D3252&gt;Calculator!$G$39,IF(H3252-K3252+E3252+L3252+M3252+Calculator!$G$39&gt;Calculator!$G$39,Calculator!$G$39-(H3252+E3252+L3252+M3252-K3252),Calculator!$G$39),D3252),0)))</f>
        <v>0</v>
      </c>
    </row>
    <row r="3253" spans="1:14" ht="15.75" thickBot="1">
      <c r="A3253" s="33" t="str">
        <f ca="1">IF(C3253=Calculator!$H$27,"F",IF(Daily!D3253+Daily!H3253=0,IF(D3252+H3252&gt;0,"L",""),""))</f>
        <v/>
      </c>
      <c r="B3253" s="34">
        <v>3252</v>
      </c>
      <c r="C3253" s="19">
        <f t="shared" ca="1" si="201"/>
        <v>49182</v>
      </c>
      <c r="D3253" s="29">
        <f t="shared" ca="1" si="203"/>
        <v>0</v>
      </c>
      <c r="E3253" s="29">
        <f ca="1">IF(C3253&lt;Calculator!$D$26,0,IF(DAY($C3253)=1,IF(D3253-Calculator!$G$24&gt;0,Calculator!$G$24,D3253),0))</f>
        <v>0</v>
      </c>
      <c r="F3253" s="29">
        <f ca="1">IF(E3253&gt;0,D3253*Calculator!$G$22/12,0)</f>
        <v>0</v>
      </c>
      <c r="G3253" s="29">
        <f ca="1">IF(E3253&gt;0,(IFERROR(-PMT(Calculator!$G$22/12,Calculator!$G$23*12,Calculator!$G$20),0))-F3253,0)</f>
        <v>0</v>
      </c>
      <c r="H3253" s="29">
        <f t="shared" ca="1" si="204"/>
        <v>0</v>
      </c>
      <c r="I3253" s="29">
        <f t="shared" ca="1" si="202"/>
        <v>0</v>
      </c>
      <c r="J3253" s="30">
        <f>Calculator!$G$40</f>
        <v>6.5000000000000002E-2</v>
      </c>
      <c r="K3253" s="29">
        <f ca="1">IF(C3253&gt;=Calculator!$G$27,IF(DAY($C3253)=1,Calculator!$G$34/2,IF(DAY($C3253)=15,Calculator!$G$34/2,0)),0)</f>
        <v>0</v>
      </c>
      <c r="L3253" s="29">
        <f ca="1">IF(DAY($C3253)=28,IF(H3253=0,0,Calculator!$G$35),0)</f>
        <v>0</v>
      </c>
      <c r="M3253" s="29">
        <f ca="1">IF(I3253&gt;0,IF(DAY($C3253)=1,SUM(INDIRECT("I"&amp;(ROW(C3252)-DAY(C3252))):I3252),0),0)</f>
        <v>0</v>
      </c>
      <c r="N3253" s="29">
        <f ca="1">IF(C3253&lt;Calculator!$G$27,0,IF(C3253=Calculator!$G$27,Calculator!$G$39,IF(H3253-K3253&lt;=0,IF(D3253&gt;Calculator!$G$39,IF(H3253-K3253+E3253+L3253+M3253+Calculator!$G$39&gt;Calculator!$G$39,Calculator!$G$39-(H3253+E3253+L3253+M3253-K3253),Calculator!$G$39),D3253),0)))</f>
        <v>0</v>
      </c>
    </row>
    <row r="3254" spans="1:14" ht="15.75" thickBot="1">
      <c r="A3254" s="33" t="str">
        <f ca="1">IF(C3254=Calculator!$H$27,"F",IF(Daily!D3254+Daily!H3254=0,IF(D3253+H3253&gt;0,"L",""),""))</f>
        <v/>
      </c>
      <c r="B3254" s="34">
        <v>3253</v>
      </c>
      <c r="C3254" s="19">
        <f t="shared" ca="1" si="201"/>
        <v>49183</v>
      </c>
      <c r="D3254" s="29">
        <f t="shared" ca="1" si="203"/>
        <v>0</v>
      </c>
      <c r="E3254" s="29">
        <f ca="1">IF(C3254&lt;Calculator!$D$26,0,IF(DAY($C3254)=1,IF(D3254-Calculator!$G$24&gt;0,Calculator!$G$24,D3254),0))</f>
        <v>0</v>
      </c>
      <c r="F3254" s="29">
        <f ca="1">IF(E3254&gt;0,D3254*Calculator!$G$22/12,0)</f>
        <v>0</v>
      </c>
      <c r="G3254" s="29">
        <f ca="1">IF(E3254&gt;0,(IFERROR(-PMT(Calculator!$G$22/12,Calculator!$G$23*12,Calculator!$G$20),0))-F3254,0)</f>
        <v>0</v>
      </c>
      <c r="H3254" s="29">
        <f t="shared" ca="1" si="204"/>
        <v>0</v>
      </c>
      <c r="I3254" s="29">
        <f t="shared" ca="1" si="202"/>
        <v>0</v>
      </c>
      <c r="J3254" s="30">
        <f>Calculator!$G$40</f>
        <v>6.5000000000000002E-2</v>
      </c>
      <c r="K3254" s="29">
        <f ca="1">IF(C3254&gt;=Calculator!$G$27,IF(DAY($C3254)=1,Calculator!$G$34/2,IF(DAY($C3254)=15,Calculator!$G$34/2,0)),0)</f>
        <v>0</v>
      </c>
      <c r="L3254" s="29">
        <f ca="1">IF(DAY($C3254)=28,IF(H3254=0,0,Calculator!$G$35),0)</f>
        <v>0</v>
      </c>
      <c r="M3254" s="29">
        <f ca="1">IF(I3254&gt;0,IF(DAY($C3254)=1,SUM(INDIRECT("I"&amp;(ROW(C3253)-DAY(C3253))):I3253),0),0)</f>
        <v>0</v>
      </c>
      <c r="N3254" s="29">
        <f ca="1">IF(C3254&lt;Calculator!$G$27,0,IF(C3254=Calculator!$G$27,Calculator!$G$39,IF(H3254-K3254&lt;=0,IF(D3254&gt;Calculator!$G$39,IF(H3254-K3254+E3254+L3254+M3254+Calculator!$G$39&gt;Calculator!$G$39,Calculator!$G$39-(H3254+E3254+L3254+M3254-K3254),Calculator!$G$39),D3254),0)))</f>
        <v>0</v>
      </c>
    </row>
    <row r="3255" spans="1:14" ht="15.75" thickBot="1">
      <c r="A3255" s="33" t="str">
        <f ca="1">IF(C3255=Calculator!$H$27,"F",IF(Daily!D3255+Daily!H3255=0,IF(D3254+H3254&gt;0,"L",""),""))</f>
        <v/>
      </c>
      <c r="B3255" s="34">
        <v>3254</v>
      </c>
      <c r="C3255" s="19">
        <f t="shared" ca="1" si="201"/>
        <v>49184</v>
      </c>
      <c r="D3255" s="29">
        <f t="shared" ca="1" si="203"/>
        <v>0</v>
      </c>
      <c r="E3255" s="29">
        <f ca="1">IF(C3255&lt;Calculator!$D$26,0,IF(DAY($C3255)=1,IF(D3255-Calculator!$G$24&gt;0,Calculator!$G$24,D3255),0))</f>
        <v>0</v>
      </c>
      <c r="F3255" s="29">
        <f ca="1">IF(E3255&gt;0,D3255*Calculator!$G$22/12,0)</f>
        <v>0</v>
      </c>
      <c r="G3255" s="29">
        <f ca="1">IF(E3255&gt;0,(IFERROR(-PMT(Calculator!$G$22/12,Calculator!$G$23*12,Calculator!$G$20),0))-F3255,0)</f>
        <v>0</v>
      </c>
      <c r="H3255" s="29">
        <f t="shared" ca="1" si="204"/>
        <v>0</v>
      </c>
      <c r="I3255" s="29">
        <f t="shared" ca="1" si="202"/>
        <v>0</v>
      </c>
      <c r="J3255" s="30">
        <f>Calculator!$G$40</f>
        <v>6.5000000000000002E-2</v>
      </c>
      <c r="K3255" s="29">
        <f ca="1">IF(C3255&gt;=Calculator!$G$27,IF(DAY($C3255)=1,Calculator!$G$34/2,IF(DAY($C3255)=15,Calculator!$G$34/2,0)),0)</f>
        <v>0</v>
      </c>
      <c r="L3255" s="29">
        <f ca="1">IF(DAY($C3255)=28,IF(H3255=0,0,Calculator!$G$35),0)</f>
        <v>0</v>
      </c>
      <c r="M3255" s="29">
        <f ca="1">IF(I3255&gt;0,IF(DAY($C3255)=1,SUM(INDIRECT("I"&amp;(ROW(C3254)-DAY(C3254))):I3254),0),0)</f>
        <v>0</v>
      </c>
      <c r="N3255" s="29">
        <f ca="1">IF(C3255&lt;Calculator!$G$27,0,IF(C3255=Calculator!$G$27,Calculator!$G$39,IF(H3255-K3255&lt;=0,IF(D3255&gt;Calculator!$G$39,IF(H3255-K3255+E3255+L3255+M3255+Calculator!$G$39&gt;Calculator!$G$39,Calculator!$G$39-(H3255+E3255+L3255+M3255-K3255),Calculator!$G$39),D3255),0)))</f>
        <v>0</v>
      </c>
    </row>
    <row r="3256" spans="1:14" ht="15.75" thickBot="1">
      <c r="A3256" s="33" t="str">
        <f ca="1">IF(C3256=Calculator!$H$27,"F",IF(Daily!D3256+Daily!H3256=0,IF(D3255+H3255&gt;0,"L",""),""))</f>
        <v/>
      </c>
      <c r="B3256" s="34">
        <v>3255</v>
      </c>
      <c r="C3256" s="19">
        <f t="shared" ca="1" si="201"/>
        <v>49185</v>
      </c>
      <c r="D3256" s="29">
        <f t="shared" ca="1" si="203"/>
        <v>0</v>
      </c>
      <c r="E3256" s="29">
        <f ca="1">IF(C3256&lt;Calculator!$D$26,0,IF(DAY($C3256)=1,IF(D3256-Calculator!$G$24&gt;0,Calculator!$G$24,D3256),0))</f>
        <v>0</v>
      </c>
      <c r="F3256" s="29">
        <f ca="1">IF(E3256&gt;0,D3256*Calculator!$G$22/12,0)</f>
        <v>0</v>
      </c>
      <c r="G3256" s="29">
        <f ca="1">IF(E3256&gt;0,(IFERROR(-PMT(Calculator!$G$22/12,Calculator!$G$23*12,Calculator!$G$20),0))-F3256,0)</f>
        <v>0</v>
      </c>
      <c r="H3256" s="29">
        <f t="shared" ca="1" si="204"/>
        <v>0</v>
      </c>
      <c r="I3256" s="29">
        <f t="shared" ca="1" si="202"/>
        <v>0</v>
      </c>
      <c r="J3256" s="30">
        <f>Calculator!$G$40</f>
        <v>6.5000000000000002E-2</v>
      </c>
      <c r="K3256" s="29">
        <f ca="1">IF(C3256&gt;=Calculator!$G$27,IF(DAY($C3256)=1,Calculator!$G$34/2,IF(DAY($C3256)=15,Calculator!$G$34/2,0)),0)</f>
        <v>0</v>
      </c>
      <c r="L3256" s="29">
        <f ca="1">IF(DAY($C3256)=28,IF(H3256=0,0,Calculator!$G$35),0)</f>
        <v>0</v>
      </c>
      <c r="M3256" s="29">
        <f ca="1">IF(I3256&gt;0,IF(DAY($C3256)=1,SUM(INDIRECT("I"&amp;(ROW(C3255)-DAY(C3255))):I3255),0),0)</f>
        <v>0</v>
      </c>
      <c r="N3256" s="29">
        <f ca="1">IF(C3256&lt;Calculator!$G$27,0,IF(C3256=Calculator!$G$27,Calculator!$G$39,IF(H3256-K3256&lt;=0,IF(D3256&gt;Calculator!$G$39,IF(H3256-K3256+E3256+L3256+M3256+Calculator!$G$39&gt;Calculator!$G$39,Calculator!$G$39-(H3256+E3256+L3256+M3256-K3256),Calculator!$G$39),D3256),0)))</f>
        <v>0</v>
      </c>
    </row>
    <row r="3257" spans="1:14" ht="15.75" thickBot="1">
      <c r="A3257" s="33" t="str">
        <f ca="1">IF(C3257=Calculator!$H$27,"F",IF(Daily!D3257+Daily!H3257=0,IF(D3256+H3256&gt;0,"L",""),""))</f>
        <v/>
      </c>
      <c r="B3257" s="34">
        <v>3256</v>
      </c>
      <c r="C3257" s="19">
        <f t="shared" ca="1" si="201"/>
        <v>49186</v>
      </c>
      <c r="D3257" s="29">
        <f t="shared" ca="1" si="203"/>
        <v>0</v>
      </c>
      <c r="E3257" s="29">
        <f ca="1">IF(C3257&lt;Calculator!$D$26,0,IF(DAY($C3257)=1,IF(D3257-Calculator!$G$24&gt;0,Calculator!$G$24,D3257),0))</f>
        <v>0</v>
      </c>
      <c r="F3257" s="29">
        <f ca="1">IF(E3257&gt;0,D3257*Calculator!$G$22/12,0)</f>
        <v>0</v>
      </c>
      <c r="G3257" s="29">
        <f ca="1">IF(E3257&gt;0,(IFERROR(-PMT(Calculator!$G$22/12,Calculator!$G$23*12,Calculator!$G$20),0))-F3257,0)</f>
        <v>0</v>
      </c>
      <c r="H3257" s="29">
        <f t="shared" ca="1" si="204"/>
        <v>0</v>
      </c>
      <c r="I3257" s="29">
        <f t="shared" ca="1" si="202"/>
        <v>0</v>
      </c>
      <c r="J3257" s="30">
        <f>Calculator!$G$40</f>
        <v>6.5000000000000002E-2</v>
      </c>
      <c r="K3257" s="29">
        <f ca="1">IF(C3257&gt;=Calculator!$G$27,IF(DAY($C3257)=1,Calculator!$G$34/2,IF(DAY($C3257)=15,Calculator!$G$34/2,0)),0)</f>
        <v>0</v>
      </c>
      <c r="L3257" s="29">
        <f ca="1">IF(DAY($C3257)=28,IF(H3257=0,0,Calculator!$G$35),0)</f>
        <v>0</v>
      </c>
      <c r="M3257" s="29">
        <f ca="1">IF(I3257&gt;0,IF(DAY($C3257)=1,SUM(INDIRECT("I"&amp;(ROW(C3256)-DAY(C3256))):I3256),0),0)</f>
        <v>0</v>
      </c>
      <c r="N3257" s="29">
        <f ca="1">IF(C3257&lt;Calculator!$G$27,0,IF(C3257=Calculator!$G$27,Calculator!$G$39,IF(H3257-K3257&lt;=0,IF(D3257&gt;Calculator!$G$39,IF(H3257-K3257+E3257+L3257+M3257+Calculator!$G$39&gt;Calculator!$G$39,Calculator!$G$39-(H3257+E3257+L3257+M3257-K3257),Calculator!$G$39),D3257),0)))</f>
        <v>0</v>
      </c>
    </row>
    <row r="3258" spans="1:14" ht="15.75" thickBot="1">
      <c r="A3258" s="33" t="str">
        <f ca="1">IF(C3258=Calculator!$H$27,"F",IF(Daily!D3258+Daily!H3258=0,IF(D3257+H3257&gt;0,"L",""),""))</f>
        <v/>
      </c>
      <c r="B3258" s="34">
        <v>3257</v>
      </c>
      <c r="C3258" s="19">
        <f t="shared" ca="1" si="201"/>
        <v>49187</v>
      </c>
      <c r="D3258" s="29">
        <f t="shared" ca="1" si="203"/>
        <v>0</v>
      </c>
      <c r="E3258" s="29">
        <f ca="1">IF(C3258&lt;Calculator!$D$26,0,IF(DAY($C3258)=1,IF(D3258-Calculator!$G$24&gt;0,Calculator!$G$24,D3258),0))</f>
        <v>0</v>
      </c>
      <c r="F3258" s="29">
        <f ca="1">IF(E3258&gt;0,D3258*Calculator!$G$22/12,0)</f>
        <v>0</v>
      </c>
      <c r="G3258" s="29">
        <f ca="1">IF(E3258&gt;0,(IFERROR(-PMT(Calculator!$G$22/12,Calculator!$G$23*12,Calculator!$G$20),0))-F3258,0)</f>
        <v>0</v>
      </c>
      <c r="H3258" s="29">
        <f t="shared" ca="1" si="204"/>
        <v>0</v>
      </c>
      <c r="I3258" s="29">
        <f t="shared" ca="1" si="202"/>
        <v>0</v>
      </c>
      <c r="J3258" s="30">
        <f>Calculator!$G$40</f>
        <v>6.5000000000000002E-2</v>
      </c>
      <c r="K3258" s="29">
        <f ca="1">IF(C3258&gt;=Calculator!$G$27,IF(DAY($C3258)=1,Calculator!$G$34/2,IF(DAY($C3258)=15,Calculator!$G$34/2,0)),0)</f>
        <v>0</v>
      </c>
      <c r="L3258" s="29">
        <f ca="1">IF(DAY($C3258)=28,IF(H3258=0,0,Calculator!$G$35),0)</f>
        <v>0</v>
      </c>
      <c r="M3258" s="29">
        <f ca="1">IF(I3258&gt;0,IF(DAY($C3258)=1,SUM(INDIRECT("I"&amp;(ROW(C3257)-DAY(C3257))):I3257),0),0)</f>
        <v>0</v>
      </c>
      <c r="N3258" s="29">
        <f ca="1">IF(C3258&lt;Calculator!$G$27,0,IF(C3258=Calculator!$G$27,Calculator!$G$39,IF(H3258-K3258&lt;=0,IF(D3258&gt;Calculator!$G$39,IF(H3258-K3258+E3258+L3258+M3258+Calculator!$G$39&gt;Calculator!$G$39,Calculator!$G$39-(H3258+E3258+L3258+M3258-K3258),Calculator!$G$39),D3258),0)))</f>
        <v>0</v>
      </c>
    </row>
    <row r="3259" spans="1:14" ht="15.75" thickBot="1">
      <c r="A3259" s="33" t="str">
        <f ca="1">IF(C3259=Calculator!$H$27,"F",IF(Daily!D3259+Daily!H3259=0,IF(D3258+H3258&gt;0,"L",""),""))</f>
        <v/>
      </c>
      <c r="B3259" s="34">
        <v>3258</v>
      </c>
      <c r="C3259" s="19">
        <f t="shared" ca="1" si="201"/>
        <v>49188</v>
      </c>
      <c r="D3259" s="29">
        <f t="shared" ca="1" si="203"/>
        <v>0</v>
      </c>
      <c r="E3259" s="29">
        <f ca="1">IF(C3259&lt;Calculator!$D$26,0,IF(DAY($C3259)=1,IF(D3259-Calculator!$G$24&gt;0,Calculator!$G$24,D3259),0))</f>
        <v>0</v>
      </c>
      <c r="F3259" s="29">
        <f ca="1">IF(E3259&gt;0,D3259*Calculator!$G$22/12,0)</f>
        <v>0</v>
      </c>
      <c r="G3259" s="29">
        <f ca="1">IF(E3259&gt;0,(IFERROR(-PMT(Calculator!$G$22/12,Calculator!$G$23*12,Calculator!$G$20),0))-F3259,0)</f>
        <v>0</v>
      </c>
      <c r="H3259" s="29">
        <f t="shared" ca="1" si="204"/>
        <v>0</v>
      </c>
      <c r="I3259" s="29">
        <f t="shared" ca="1" si="202"/>
        <v>0</v>
      </c>
      <c r="J3259" s="30">
        <f>Calculator!$G$40</f>
        <v>6.5000000000000002E-2</v>
      </c>
      <c r="K3259" s="29">
        <f ca="1">IF(C3259&gt;=Calculator!$G$27,IF(DAY($C3259)=1,Calculator!$G$34/2,IF(DAY($C3259)=15,Calculator!$G$34/2,0)),0)</f>
        <v>4500</v>
      </c>
      <c r="L3259" s="29">
        <f ca="1">IF(DAY($C3259)=28,IF(H3259=0,0,Calculator!$G$35),0)</f>
        <v>0</v>
      </c>
      <c r="M3259" s="29">
        <f ca="1">IF(I3259&gt;0,IF(DAY($C3259)=1,SUM(INDIRECT("I"&amp;(ROW(C3258)-DAY(C3258))):I3258),0),0)</f>
        <v>0</v>
      </c>
      <c r="N3259" s="29">
        <f ca="1">IF(C3259&lt;Calculator!$G$27,0,IF(C3259=Calculator!$G$27,Calculator!$G$39,IF(H3259-K3259&lt;=0,IF(D3259&gt;Calculator!$G$39,IF(H3259-K3259+E3259+L3259+M3259+Calculator!$G$39&gt;Calculator!$G$39,Calculator!$G$39-(H3259+E3259+L3259+M3259-K3259),Calculator!$G$39),D3259),0)))</f>
        <v>0</v>
      </c>
    </row>
    <row r="3260" spans="1:14" ht="15.75" thickBot="1">
      <c r="A3260" s="33" t="str">
        <f ca="1">IF(C3260=Calculator!$H$27,"F",IF(Daily!D3260+Daily!H3260=0,IF(D3259+H3259&gt;0,"L",""),""))</f>
        <v/>
      </c>
      <c r="B3260" s="34">
        <v>3259</v>
      </c>
      <c r="C3260" s="19">
        <f t="shared" ca="1" si="201"/>
        <v>49189</v>
      </c>
      <c r="D3260" s="29">
        <f t="shared" ca="1" si="203"/>
        <v>0</v>
      </c>
      <c r="E3260" s="29">
        <f ca="1">IF(C3260&lt;Calculator!$D$26,0,IF(DAY($C3260)=1,IF(D3260-Calculator!$G$24&gt;0,Calculator!$G$24,D3260),0))</f>
        <v>0</v>
      </c>
      <c r="F3260" s="29">
        <f ca="1">IF(E3260&gt;0,D3260*Calculator!$G$22/12,0)</f>
        <v>0</v>
      </c>
      <c r="G3260" s="29">
        <f ca="1">IF(E3260&gt;0,(IFERROR(-PMT(Calculator!$G$22/12,Calculator!$G$23*12,Calculator!$G$20),0))-F3260,0)</f>
        <v>0</v>
      </c>
      <c r="H3260" s="29">
        <f t="shared" ca="1" si="204"/>
        <v>0</v>
      </c>
      <c r="I3260" s="29">
        <f t="shared" ca="1" si="202"/>
        <v>0</v>
      </c>
      <c r="J3260" s="30">
        <f>Calculator!$G$40</f>
        <v>6.5000000000000002E-2</v>
      </c>
      <c r="K3260" s="29">
        <f ca="1">IF(C3260&gt;=Calculator!$G$27,IF(DAY($C3260)=1,Calculator!$G$34/2,IF(DAY($C3260)=15,Calculator!$G$34/2,0)),0)</f>
        <v>0</v>
      </c>
      <c r="L3260" s="29">
        <f ca="1">IF(DAY($C3260)=28,IF(H3260=0,0,Calculator!$G$35),0)</f>
        <v>0</v>
      </c>
      <c r="M3260" s="29">
        <f ca="1">IF(I3260&gt;0,IF(DAY($C3260)=1,SUM(INDIRECT("I"&amp;(ROW(C3259)-DAY(C3259))):I3259),0),0)</f>
        <v>0</v>
      </c>
      <c r="N3260" s="29">
        <f ca="1">IF(C3260&lt;Calculator!$G$27,0,IF(C3260=Calculator!$G$27,Calculator!$G$39,IF(H3260-K3260&lt;=0,IF(D3260&gt;Calculator!$G$39,IF(H3260-K3260+E3260+L3260+M3260+Calculator!$G$39&gt;Calculator!$G$39,Calculator!$G$39-(H3260+E3260+L3260+M3260-K3260),Calculator!$G$39),D3260),0)))</f>
        <v>0</v>
      </c>
    </row>
    <row r="3261" spans="1:14" ht="15.75" thickBot="1">
      <c r="A3261" s="33" t="str">
        <f ca="1">IF(C3261=Calculator!$H$27,"F",IF(Daily!D3261+Daily!H3261=0,IF(D3260+H3260&gt;0,"L",""),""))</f>
        <v/>
      </c>
      <c r="B3261" s="34">
        <v>3260</v>
      </c>
      <c r="C3261" s="19">
        <f t="shared" ca="1" si="201"/>
        <v>49190</v>
      </c>
      <c r="D3261" s="29">
        <f t="shared" ca="1" si="203"/>
        <v>0</v>
      </c>
      <c r="E3261" s="29">
        <f ca="1">IF(C3261&lt;Calculator!$D$26,0,IF(DAY($C3261)=1,IF(D3261-Calculator!$G$24&gt;0,Calculator!$G$24,D3261),0))</f>
        <v>0</v>
      </c>
      <c r="F3261" s="29">
        <f ca="1">IF(E3261&gt;0,D3261*Calculator!$G$22/12,0)</f>
        <v>0</v>
      </c>
      <c r="G3261" s="29">
        <f ca="1">IF(E3261&gt;0,(IFERROR(-PMT(Calculator!$G$22/12,Calculator!$G$23*12,Calculator!$G$20),0))-F3261,0)</f>
        <v>0</v>
      </c>
      <c r="H3261" s="29">
        <f t="shared" ca="1" si="204"/>
        <v>0</v>
      </c>
      <c r="I3261" s="29">
        <f t="shared" ca="1" si="202"/>
        <v>0</v>
      </c>
      <c r="J3261" s="30">
        <f>Calculator!$G$40</f>
        <v>6.5000000000000002E-2</v>
      </c>
      <c r="K3261" s="29">
        <f ca="1">IF(C3261&gt;=Calculator!$G$27,IF(DAY($C3261)=1,Calculator!$G$34/2,IF(DAY($C3261)=15,Calculator!$G$34/2,0)),0)</f>
        <v>0</v>
      </c>
      <c r="L3261" s="29">
        <f ca="1">IF(DAY($C3261)=28,IF(H3261=0,0,Calculator!$G$35),0)</f>
        <v>0</v>
      </c>
      <c r="M3261" s="29">
        <f ca="1">IF(I3261&gt;0,IF(DAY($C3261)=1,SUM(INDIRECT("I"&amp;(ROW(C3260)-DAY(C3260))):I3260),0),0)</f>
        <v>0</v>
      </c>
      <c r="N3261" s="29">
        <f ca="1">IF(C3261&lt;Calculator!$G$27,0,IF(C3261=Calculator!$G$27,Calculator!$G$39,IF(H3261-K3261&lt;=0,IF(D3261&gt;Calculator!$G$39,IF(H3261-K3261+E3261+L3261+M3261+Calculator!$G$39&gt;Calculator!$G$39,Calculator!$G$39-(H3261+E3261+L3261+M3261-K3261),Calculator!$G$39),D3261),0)))</f>
        <v>0</v>
      </c>
    </row>
    <row r="3262" spans="1:14" ht="15.75" thickBot="1">
      <c r="A3262" s="33" t="str">
        <f ca="1">IF(C3262=Calculator!$H$27,"F",IF(Daily!D3262+Daily!H3262=0,IF(D3261+H3261&gt;0,"L",""),""))</f>
        <v/>
      </c>
      <c r="B3262" s="34">
        <v>3261</v>
      </c>
      <c r="C3262" s="19">
        <f t="shared" ca="1" si="201"/>
        <v>49191</v>
      </c>
      <c r="D3262" s="29">
        <f t="shared" ca="1" si="203"/>
        <v>0</v>
      </c>
      <c r="E3262" s="29">
        <f ca="1">IF(C3262&lt;Calculator!$D$26,0,IF(DAY($C3262)=1,IF(D3262-Calculator!$G$24&gt;0,Calculator!$G$24,D3262),0))</f>
        <v>0</v>
      </c>
      <c r="F3262" s="29">
        <f ca="1">IF(E3262&gt;0,D3262*Calculator!$G$22/12,0)</f>
        <v>0</v>
      </c>
      <c r="G3262" s="29">
        <f ca="1">IF(E3262&gt;0,(IFERROR(-PMT(Calculator!$G$22/12,Calculator!$G$23*12,Calculator!$G$20),0))-F3262,0)</f>
        <v>0</v>
      </c>
      <c r="H3262" s="29">
        <f t="shared" ca="1" si="204"/>
        <v>0</v>
      </c>
      <c r="I3262" s="29">
        <f t="shared" ca="1" si="202"/>
        <v>0</v>
      </c>
      <c r="J3262" s="30">
        <f>Calculator!$G$40</f>
        <v>6.5000000000000002E-2</v>
      </c>
      <c r="K3262" s="29">
        <f ca="1">IF(C3262&gt;=Calculator!$G$27,IF(DAY($C3262)=1,Calculator!$G$34/2,IF(DAY($C3262)=15,Calculator!$G$34/2,0)),0)</f>
        <v>0</v>
      </c>
      <c r="L3262" s="29">
        <f ca="1">IF(DAY($C3262)=28,IF(H3262=0,0,Calculator!$G$35),0)</f>
        <v>0</v>
      </c>
      <c r="M3262" s="29">
        <f ca="1">IF(I3262&gt;0,IF(DAY($C3262)=1,SUM(INDIRECT("I"&amp;(ROW(C3261)-DAY(C3261))):I3261),0),0)</f>
        <v>0</v>
      </c>
      <c r="N3262" s="29">
        <f ca="1">IF(C3262&lt;Calculator!$G$27,0,IF(C3262=Calculator!$G$27,Calculator!$G$39,IF(H3262-K3262&lt;=0,IF(D3262&gt;Calculator!$G$39,IF(H3262-K3262+E3262+L3262+M3262+Calculator!$G$39&gt;Calculator!$G$39,Calculator!$G$39-(H3262+E3262+L3262+M3262-K3262),Calculator!$G$39),D3262),0)))</f>
        <v>0</v>
      </c>
    </row>
    <row r="3263" spans="1:14" ht="15.75" thickBot="1">
      <c r="A3263" s="33" t="str">
        <f ca="1">IF(C3263=Calculator!$H$27,"F",IF(Daily!D3263+Daily!H3263=0,IF(D3262+H3262&gt;0,"L",""),""))</f>
        <v/>
      </c>
      <c r="B3263" s="34">
        <v>3262</v>
      </c>
      <c r="C3263" s="19">
        <f t="shared" ca="1" si="201"/>
        <v>49192</v>
      </c>
      <c r="D3263" s="29">
        <f t="shared" ca="1" si="203"/>
        <v>0</v>
      </c>
      <c r="E3263" s="29">
        <f ca="1">IF(C3263&lt;Calculator!$D$26,0,IF(DAY($C3263)=1,IF(D3263-Calculator!$G$24&gt;0,Calculator!$G$24,D3263),0))</f>
        <v>0</v>
      </c>
      <c r="F3263" s="29">
        <f ca="1">IF(E3263&gt;0,D3263*Calculator!$G$22/12,0)</f>
        <v>0</v>
      </c>
      <c r="G3263" s="29">
        <f ca="1">IF(E3263&gt;0,(IFERROR(-PMT(Calculator!$G$22/12,Calculator!$G$23*12,Calculator!$G$20),0))-F3263,0)</f>
        <v>0</v>
      </c>
      <c r="H3263" s="29">
        <f t="shared" ca="1" si="204"/>
        <v>0</v>
      </c>
      <c r="I3263" s="29">
        <f t="shared" ca="1" si="202"/>
        <v>0</v>
      </c>
      <c r="J3263" s="30">
        <f>Calculator!$G$40</f>
        <v>6.5000000000000002E-2</v>
      </c>
      <c r="K3263" s="29">
        <f ca="1">IF(C3263&gt;=Calculator!$G$27,IF(DAY($C3263)=1,Calculator!$G$34/2,IF(DAY($C3263)=15,Calculator!$G$34/2,0)),0)</f>
        <v>0</v>
      </c>
      <c r="L3263" s="29">
        <f ca="1">IF(DAY($C3263)=28,IF(H3263=0,0,Calculator!$G$35),0)</f>
        <v>0</v>
      </c>
      <c r="M3263" s="29">
        <f ca="1">IF(I3263&gt;0,IF(DAY($C3263)=1,SUM(INDIRECT("I"&amp;(ROW(C3262)-DAY(C3262))):I3262),0),0)</f>
        <v>0</v>
      </c>
      <c r="N3263" s="29">
        <f ca="1">IF(C3263&lt;Calculator!$G$27,0,IF(C3263=Calculator!$G$27,Calculator!$G$39,IF(H3263-K3263&lt;=0,IF(D3263&gt;Calculator!$G$39,IF(H3263-K3263+E3263+L3263+M3263+Calculator!$G$39&gt;Calculator!$G$39,Calculator!$G$39-(H3263+E3263+L3263+M3263-K3263),Calculator!$G$39),D3263),0)))</f>
        <v>0</v>
      </c>
    </row>
    <row r="3264" spans="1:14" ht="15.75" thickBot="1">
      <c r="A3264" s="33" t="str">
        <f ca="1">IF(C3264=Calculator!$H$27,"F",IF(Daily!D3264+Daily!H3264=0,IF(D3263+H3263&gt;0,"L",""),""))</f>
        <v/>
      </c>
      <c r="B3264" s="34">
        <v>3263</v>
      </c>
      <c r="C3264" s="19">
        <f t="shared" ca="1" si="201"/>
        <v>49193</v>
      </c>
      <c r="D3264" s="29">
        <f t="shared" ca="1" si="203"/>
        <v>0</v>
      </c>
      <c r="E3264" s="29">
        <f ca="1">IF(C3264&lt;Calculator!$D$26,0,IF(DAY($C3264)=1,IF(D3264-Calculator!$G$24&gt;0,Calculator!$G$24,D3264),0))</f>
        <v>0</v>
      </c>
      <c r="F3264" s="29">
        <f ca="1">IF(E3264&gt;0,D3264*Calculator!$G$22/12,0)</f>
        <v>0</v>
      </c>
      <c r="G3264" s="29">
        <f ca="1">IF(E3264&gt;0,(IFERROR(-PMT(Calculator!$G$22/12,Calculator!$G$23*12,Calculator!$G$20),0))-F3264,0)</f>
        <v>0</v>
      </c>
      <c r="H3264" s="29">
        <f t="shared" ca="1" si="204"/>
        <v>0</v>
      </c>
      <c r="I3264" s="29">
        <f t="shared" ca="1" si="202"/>
        <v>0</v>
      </c>
      <c r="J3264" s="30">
        <f>Calculator!$G$40</f>
        <v>6.5000000000000002E-2</v>
      </c>
      <c r="K3264" s="29">
        <f ca="1">IF(C3264&gt;=Calculator!$G$27,IF(DAY($C3264)=1,Calculator!$G$34/2,IF(DAY($C3264)=15,Calculator!$G$34/2,0)),0)</f>
        <v>0</v>
      </c>
      <c r="L3264" s="29">
        <f ca="1">IF(DAY($C3264)=28,IF(H3264=0,0,Calculator!$G$35),0)</f>
        <v>0</v>
      </c>
      <c r="M3264" s="29">
        <f ca="1">IF(I3264&gt;0,IF(DAY($C3264)=1,SUM(INDIRECT("I"&amp;(ROW(C3263)-DAY(C3263))):I3263),0),0)</f>
        <v>0</v>
      </c>
      <c r="N3264" s="29">
        <f ca="1">IF(C3264&lt;Calculator!$G$27,0,IF(C3264=Calculator!$G$27,Calculator!$G$39,IF(H3264-K3264&lt;=0,IF(D3264&gt;Calculator!$G$39,IF(H3264-K3264+E3264+L3264+M3264+Calculator!$G$39&gt;Calculator!$G$39,Calculator!$G$39-(H3264+E3264+L3264+M3264-K3264),Calculator!$G$39),D3264),0)))</f>
        <v>0</v>
      </c>
    </row>
    <row r="3265" spans="1:14" ht="15.75" thickBot="1">
      <c r="A3265" s="33" t="str">
        <f ca="1">IF(C3265=Calculator!$H$27,"F",IF(Daily!D3265+Daily!H3265=0,IF(D3264+H3264&gt;0,"L",""),""))</f>
        <v/>
      </c>
      <c r="B3265" s="34">
        <v>3264</v>
      </c>
      <c r="C3265" s="19">
        <f t="shared" ca="1" si="201"/>
        <v>49194</v>
      </c>
      <c r="D3265" s="29">
        <f t="shared" ca="1" si="203"/>
        <v>0</v>
      </c>
      <c r="E3265" s="29">
        <f ca="1">IF(C3265&lt;Calculator!$D$26,0,IF(DAY($C3265)=1,IF(D3265-Calculator!$G$24&gt;0,Calculator!$G$24,D3265),0))</f>
        <v>0</v>
      </c>
      <c r="F3265" s="29">
        <f ca="1">IF(E3265&gt;0,D3265*Calculator!$G$22/12,0)</f>
        <v>0</v>
      </c>
      <c r="G3265" s="29">
        <f ca="1">IF(E3265&gt;0,(IFERROR(-PMT(Calculator!$G$22/12,Calculator!$G$23*12,Calculator!$G$20),0))-F3265,0)</f>
        <v>0</v>
      </c>
      <c r="H3265" s="29">
        <f t="shared" ca="1" si="204"/>
        <v>0</v>
      </c>
      <c r="I3265" s="29">
        <f t="shared" ca="1" si="202"/>
        <v>0</v>
      </c>
      <c r="J3265" s="30">
        <f>Calculator!$G$40</f>
        <v>6.5000000000000002E-2</v>
      </c>
      <c r="K3265" s="29">
        <f ca="1">IF(C3265&gt;=Calculator!$G$27,IF(DAY($C3265)=1,Calculator!$G$34/2,IF(DAY($C3265)=15,Calculator!$G$34/2,0)),0)</f>
        <v>0</v>
      </c>
      <c r="L3265" s="29">
        <f ca="1">IF(DAY($C3265)=28,IF(H3265=0,0,Calculator!$G$35),0)</f>
        <v>0</v>
      </c>
      <c r="M3265" s="29">
        <f ca="1">IF(I3265&gt;0,IF(DAY($C3265)=1,SUM(INDIRECT("I"&amp;(ROW(C3264)-DAY(C3264))):I3264),0),0)</f>
        <v>0</v>
      </c>
      <c r="N3265" s="29">
        <f ca="1">IF(C3265&lt;Calculator!$G$27,0,IF(C3265=Calculator!$G$27,Calculator!$G$39,IF(H3265-K3265&lt;=0,IF(D3265&gt;Calculator!$G$39,IF(H3265-K3265+E3265+L3265+M3265+Calculator!$G$39&gt;Calculator!$G$39,Calculator!$G$39-(H3265+E3265+L3265+M3265-K3265),Calculator!$G$39),D3265),0)))</f>
        <v>0</v>
      </c>
    </row>
    <row r="3266" spans="1:14" ht="15.75" thickBot="1">
      <c r="A3266" s="33" t="str">
        <f ca="1">IF(C3266=Calculator!$H$27,"F",IF(Daily!D3266+Daily!H3266=0,IF(D3265+H3265&gt;0,"L",""),""))</f>
        <v/>
      </c>
      <c r="B3266" s="34">
        <v>3265</v>
      </c>
      <c r="C3266" s="19">
        <f t="shared" ca="1" si="201"/>
        <v>49195</v>
      </c>
      <c r="D3266" s="29">
        <f t="shared" ca="1" si="203"/>
        <v>0</v>
      </c>
      <c r="E3266" s="29">
        <f ca="1">IF(C3266&lt;Calculator!$D$26,0,IF(DAY($C3266)=1,IF(D3266-Calculator!$G$24&gt;0,Calculator!$G$24,D3266),0))</f>
        <v>0</v>
      </c>
      <c r="F3266" s="29">
        <f ca="1">IF(E3266&gt;0,D3266*Calculator!$G$22/12,0)</f>
        <v>0</v>
      </c>
      <c r="G3266" s="29">
        <f ca="1">IF(E3266&gt;0,(IFERROR(-PMT(Calculator!$G$22/12,Calculator!$G$23*12,Calculator!$G$20),0))-F3266,0)</f>
        <v>0</v>
      </c>
      <c r="H3266" s="29">
        <f t="shared" ca="1" si="204"/>
        <v>0</v>
      </c>
      <c r="I3266" s="29">
        <f t="shared" ca="1" si="202"/>
        <v>0</v>
      </c>
      <c r="J3266" s="30">
        <f>Calculator!$G$40</f>
        <v>6.5000000000000002E-2</v>
      </c>
      <c r="K3266" s="29">
        <f ca="1">IF(C3266&gt;=Calculator!$G$27,IF(DAY($C3266)=1,Calculator!$G$34/2,IF(DAY($C3266)=15,Calculator!$G$34/2,0)),0)</f>
        <v>0</v>
      </c>
      <c r="L3266" s="29">
        <f ca="1">IF(DAY($C3266)=28,IF(H3266=0,0,Calculator!$G$35),0)</f>
        <v>0</v>
      </c>
      <c r="M3266" s="29">
        <f ca="1">IF(I3266&gt;0,IF(DAY($C3266)=1,SUM(INDIRECT("I"&amp;(ROW(C3265)-DAY(C3265))):I3265),0),0)</f>
        <v>0</v>
      </c>
      <c r="N3266" s="29">
        <f ca="1">IF(C3266&lt;Calculator!$G$27,0,IF(C3266=Calculator!$G$27,Calculator!$G$39,IF(H3266-K3266&lt;=0,IF(D3266&gt;Calculator!$G$39,IF(H3266-K3266+E3266+L3266+M3266+Calculator!$G$39&gt;Calculator!$G$39,Calculator!$G$39-(H3266+E3266+L3266+M3266-K3266),Calculator!$G$39),D3266),0)))</f>
        <v>0</v>
      </c>
    </row>
    <row r="3267" spans="1:14" ht="15.75" thickBot="1">
      <c r="A3267" s="33" t="str">
        <f ca="1">IF(C3267=Calculator!$H$27,"F",IF(Daily!D3267+Daily!H3267=0,IF(D3266+H3266&gt;0,"L",""),""))</f>
        <v/>
      </c>
      <c r="B3267" s="34">
        <v>3266</v>
      </c>
      <c r="C3267" s="19">
        <f t="shared" ref="C3267:C3330" ca="1" si="205">C3266+1</f>
        <v>49196</v>
      </c>
      <c r="D3267" s="29">
        <f t="shared" ca="1" si="203"/>
        <v>0</v>
      </c>
      <c r="E3267" s="29">
        <f ca="1">IF(C3267&lt;Calculator!$D$26,0,IF(DAY($C3267)=1,IF(D3267-Calculator!$G$24&gt;0,Calculator!$G$24,D3267),0))</f>
        <v>0</v>
      </c>
      <c r="F3267" s="29">
        <f ca="1">IF(E3267&gt;0,D3267*Calculator!$G$22/12,0)</f>
        <v>0</v>
      </c>
      <c r="G3267" s="29">
        <f ca="1">IF(E3267&gt;0,(IFERROR(-PMT(Calculator!$G$22/12,Calculator!$G$23*12,Calculator!$G$20),0))-F3267,0)</f>
        <v>0</v>
      </c>
      <c r="H3267" s="29">
        <f t="shared" ca="1" si="204"/>
        <v>0</v>
      </c>
      <c r="I3267" s="29">
        <f t="shared" ref="I3267:I3330" ca="1" si="206">H3267*J3267/365</f>
        <v>0</v>
      </c>
      <c r="J3267" s="30">
        <f>Calculator!$G$40</f>
        <v>6.5000000000000002E-2</v>
      </c>
      <c r="K3267" s="29">
        <f ca="1">IF(C3267&gt;=Calculator!$G$27,IF(DAY($C3267)=1,Calculator!$G$34/2,IF(DAY($C3267)=15,Calculator!$G$34/2,0)),0)</f>
        <v>0</v>
      </c>
      <c r="L3267" s="29">
        <f ca="1">IF(DAY($C3267)=28,IF(H3267=0,0,Calculator!$G$35),0)</f>
        <v>0</v>
      </c>
      <c r="M3267" s="29">
        <f ca="1">IF(I3267&gt;0,IF(DAY($C3267)=1,SUM(INDIRECT("I"&amp;(ROW(C3266)-DAY(C3266))):I3266),0),0)</f>
        <v>0</v>
      </c>
      <c r="N3267" s="29">
        <f ca="1">IF(C3267&lt;Calculator!$G$27,0,IF(C3267=Calculator!$G$27,Calculator!$G$39,IF(H3267-K3267&lt;=0,IF(D3267&gt;Calculator!$G$39,IF(H3267-K3267+E3267+L3267+M3267+Calculator!$G$39&gt;Calculator!$G$39,Calculator!$G$39-(H3267+E3267+L3267+M3267-K3267),Calculator!$G$39),D3267),0)))</f>
        <v>0</v>
      </c>
    </row>
    <row r="3268" spans="1:14" ht="15.75" thickBot="1">
      <c r="A3268" s="33" t="str">
        <f ca="1">IF(C3268=Calculator!$H$27,"F",IF(Daily!D3268+Daily!H3268=0,IF(D3267+H3267&gt;0,"L",""),""))</f>
        <v/>
      </c>
      <c r="B3268" s="34">
        <v>3267</v>
      </c>
      <c r="C3268" s="19">
        <f t="shared" ca="1" si="205"/>
        <v>49197</v>
      </c>
      <c r="D3268" s="29">
        <f t="shared" ref="D3268:D3331" ca="1" si="207">IF(((D3267-G3267)-N3267)&lt;0,0,((D3267-G3267)-N3267))</f>
        <v>0</v>
      </c>
      <c r="E3268" s="29">
        <f ca="1">IF(C3268&lt;Calculator!$D$26,0,IF(DAY($C3268)=1,IF(D3268-Calculator!$G$24&gt;0,Calculator!$G$24,D3268),0))</f>
        <v>0</v>
      </c>
      <c r="F3268" s="29">
        <f ca="1">IF(E3268&gt;0,D3268*Calculator!$G$22/12,0)</f>
        <v>0</v>
      </c>
      <c r="G3268" s="29">
        <f ca="1">IF(E3268&gt;0,(IFERROR(-PMT(Calculator!$G$22/12,Calculator!$G$23*12,Calculator!$G$20),0))-F3268,0)</f>
        <v>0</v>
      </c>
      <c r="H3268" s="29">
        <f t="shared" ref="H3268:H3331" ca="1" si="208">IF((H3267-K3267+SUM(L3267:N3267)+E3267)&lt;0,0,(H3267-K3267+SUM(L3267:N3267)+E3267))</f>
        <v>0</v>
      </c>
      <c r="I3268" s="29">
        <f t="shared" ca="1" si="206"/>
        <v>0</v>
      </c>
      <c r="J3268" s="30">
        <f>Calculator!$G$40</f>
        <v>6.5000000000000002E-2</v>
      </c>
      <c r="K3268" s="29">
        <f ca="1">IF(C3268&gt;=Calculator!$G$27,IF(DAY($C3268)=1,Calculator!$G$34/2,IF(DAY($C3268)=15,Calculator!$G$34/2,0)),0)</f>
        <v>0</v>
      </c>
      <c r="L3268" s="29">
        <f ca="1">IF(DAY($C3268)=28,IF(H3268=0,0,Calculator!$G$35),0)</f>
        <v>0</v>
      </c>
      <c r="M3268" s="29">
        <f ca="1">IF(I3268&gt;0,IF(DAY($C3268)=1,SUM(INDIRECT("I"&amp;(ROW(C3267)-DAY(C3267))):I3267),0),0)</f>
        <v>0</v>
      </c>
      <c r="N3268" s="29">
        <f ca="1">IF(C3268&lt;Calculator!$G$27,0,IF(C3268=Calculator!$G$27,Calculator!$G$39,IF(H3268-K3268&lt;=0,IF(D3268&gt;Calculator!$G$39,IF(H3268-K3268+E3268+L3268+M3268+Calculator!$G$39&gt;Calculator!$G$39,Calculator!$G$39-(H3268+E3268+L3268+M3268-K3268),Calculator!$G$39),D3268),0)))</f>
        <v>0</v>
      </c>
    </row>
    <row r="3269" spans="1:14" ht="15.75" thickBot="1">
      <c r="A3269" s="33" t="str">
        <f ca="1">IF(C3269=Calculator!$H$27,"F",IF(Daily!D3269+Daily!H3269=0,IF(D3268+H3268&gt;0,"L",""),""))</f>
        <v/>
      </c>
      <c r="B3269" s="34">
        <v>3268</v>
      </c>
      <c r="C3269" s="19">
        <f t="shared" ca="1" si="205"/>
        <v>49198</v>
      </c>
      <c r="D3269" s="29">
        <f t="shared" ca="1" si="207"/>
        <v>0</v>
      </c>
      <c r="E3269" s="29">
        <f ca="1">IF(C3269&lt;Calculator!$D$26,0,IF(DAY($C3269)=1,IF(D3269-Calculator!$G$24&gt;0,Calculator!$G$24,D3269),0))</f>
        <v>0</v>
      </c>
      <c r="F3269" s="29">
        <f ca="1">IF(E3269&gt;0,D3269*Calculator!$G$22/12,0)</f>
        <v>0</v>
      </c>
      <c r="G3269" s="29">
        <f ca="1">IF(E3269&gt;0,(IFERROR(-PMT(Calculator!$G$22/12,Calculator!$G$23*12,Calculator!$G$20),0))-F3269,0)</f>
        <v>0</v>
      </c>
      <c r="H3269" s="29">
        <f t="shared" ca="1" si="208"/>
        <v>0</v>
      </c>
      <c r="I3269" s="29">
        <f t="shared" ca="1" si="206"/>
        <v>0</v>
      </c>
      <c r="J3269" s="30">
        <f>Calculator!$G$40</f>
        <v>6.5000000000000002E-2</v>
      </c>
      <c r="K3269" s="29">
        <f ca="1">IF(C3269&gt;=Calculator!$G$27,IF(DAY($C3269)=1,Calculator!$G$34/2,IF(DAY($C3269)=15,Calculator!$G$34/2,0)),0)</f>
        <v>0</v>
      </c>
      <c r="L3269" s="29">
        <f ca="1">IF(DAY($C3269)=28,IF(H3269=0,0,Calculator!$G$35),0)</f>
        <v>0</v>
      </c>
      <c r="M3269" s="29">
        <f ca="1">IF(I3269&gt;0,IF(DAY($C3269)=1,SUM(INDIRECT("I"&amp;(ROW(C3268)-DAY(C3268))):I3268),0),0)</f>
        <v>0</v>
      </c>
      <c r="N3269" s="29">
        <f ca="1">IF(C3269&lt;Calculator!$G$27,0,IF(C3269=Calculator!$G$27,Calculator!$G$39,IF(H3269-K3269&lt;=0,IF(D3269&gt;Calculator!$G$39,IF(H3269-K3269+E3269+L3269+M3269+Calculator!$G$39&gt;Calculator!$G$39,Calculator!$G$39-(H3269+E3269+L3269+M3269-K3269),Calculator!$G$39),D3269),0)))</f>
        <v>0</v>
      </c>
    </row>
    <row r="3270" spans="1:14" ht="15.75" thickBot="1">
      <c r="A3270" s="33" t="str">
        <f ca="1">IF(C3270=Calculator!$H$27,"F",IF(Daily!D3270+Daily!H3270=0,IF(D3269+H3269&gt;0,"L",""),""))</f>
        <v/>
      </c>
      <c r="B3270" s="34">
        <v>3269</v>
      </c>
      <c r="C3270" s="19">
        <f t="shared" ca="1" si="205"/>
        <v>49199</v>
      </c>
      <c r="D3270" s="29">
        <f t="shared" ca="1" si="207"/>
        <v>0</v>
      </c>
      <c r="E3270" s="29">
        <f ca="1">IF(C3270&lt;Calculator!$D$26,0,IF(DAY($C3270)=1,IF(D3270-Calculator!$G$24&gt;0,Calculator!$G$24,D3270),0))</f>
        <v>0</v>
      </c>
      <c r="F3270" s="29">
        <f ca="1">IF(E3270&gt;0,D3270*Calculator!$G$22/12,0)</f>
        <v>0</v>
      </c>
      <c r="G3270" s="29">
        <f ca="1">IF(E3270&gt;0,(IFERROR(-PMT(Calculator!$G$22/12,Calculator!$G$23*12,Calculator!$G$20),0))-F3270,0)</f>
        <v>0</v>
      </c>
      <c r="H3270" s="29">
        <f t="shared" ca="1" si="208"/>
        <v>0</v>
      </c>
      <c r="I3270" s="29">
        <f t="shared" ca="1" si="206"/>
        <v>0</v>
      </c>
      <c r="J3270" s="30">
        <f>Calculator!$G$40</f>
        <v>6.5000000000000002E-2</v>
      </c>
      <c r="K3270" s="29">
        <f ca="1">IF(C3270&gt;=Calculator!$G$27,IF(DAY($C3270)=1,Calculator!$G$34/2,IF(DAY($C3270)=15,Calculator!$G$34/2,0)),0)</f>
        <v>0</v>
      </c>
      <c r="L3270" s="29">
        <f ca="1">IF(DAY($C3270)=28,IF(H3270=0,0,Calculator!$G$35),0)</f>
        <v>0</v>
      </c>
      <c r="M3270" s="29">
        <f ca="1">IF(I3270&gt;0,IF(DAY($C3270)=1,SUM(INDIRECT("I"&amp;(ROW(C3269)-DAY(C3269))):I3269),0),0)</f>
        <v>0</v>
      </c>
      <c r="N3270" s="29">
        <f ca="1">IF(C3270&lt;Calculator!$G$27,0,IF(C3270=Calculator!$G$27,Calculator!$G$39,IF(H3270-K3270&lt;=0,IF(D3270&gt;Calculator!$G$39,IF(H3270-K3270+E3270+L3270+M3270+Calculator!$G$39&gt;Calculator!$G$39,Calculator!$G$39-(H3270+E3270+L3270+M3270-K3270),Calculator!$G$39),D3270),0)))</f>
        <v>0</v>
      </c>
    </row>
    <row r="3271" spans="1:14" ht="15.75" thickBot="1">
      <c r="A3271" s="33" t="str">
        <f ca="1">IF(C3271=Calculator!$H$27,"F",IF(Daily!D3271+Daily!H3271=0,IF(D3270+H3270&gt;0,"L",""),""))</f>
        <v/>
      </c>
      <c r="B3271" s="34">
        <v>3270</v>
      </c>
      <c r="C3271" s="19">
        <f t="shared" ca="1" si="205"/>
        <v>49200</v>
      </c>
      <c r="D3271" s="29">
        <f t="shared" ca="1" si="207"/>
        <v>0</v>
      </c>
      <c r="E3271" s="29">
        <f ca="1">IF(C3271&lt;Calculator!$D$26,0,IF(DAY($C3271)=1,IF(D3271-Calculator!$G$24&gt;0,Calculator!$G$24,D3271),0))</f>
        <v>0</v>
      </c>
      <c r="F3271" s="29">
        <f ca="1">IF(E3271&gt;0,D3271*Calculator!$G$22/12,0)</f>
        <v>0</v>
      </c>
      <c r="G3271" s="29">
        <f ca="1">IF(E3271&gt;0,(IFERROR(-PMT(Calculator!$G$22/12,Calculator!$G$23*12,Calculator!$G$20),0))-F3271,0)</f>
        <v>0</v>
      </c>
      <c r="H3271" s="29">
        <f t="shared" ca="1" si="208"/>
        <v>0</v>
      </c>
      <c r="I3271" s="29">
        <f t="shared" ca="1" si="206"/>
        <v>0</v>
      </c>
      <c r="J3271" s="30">
        <f>Calculator!$G$40</f>
        <v>6.5000000000000002E-2</v>
      </c>
      <c r="K3271" s="29">
        <f ca="1">IF(C3271&gt;=Calculator!$G$27,IF(DAY($C3271)=1,Calculator!$G$34/2,IF(DAY($C3271)=15,Calculator!$G$34/2,0)),0)</f>
        <v>0</v>
      </c>
      <c r="L3271" s="29">
        <f ca="1">IF(DAY($C3271)=28,IF(H3271=0,0,Calculator!$G$35),0)</f>
        <v>0</v>
      </c>
      <c r="M3271" s="29">
        <f ca="1">IF(I3271&gt;0,IF(DAY($C3271)=1,SUM(INDIRECT("I"&amp;(ROW(C3270)-DAY(C3270))):I3270),0),0)</f>
        <v>0</v>
      </c>
      <c r="N3271" s="29">
        <f ca="1">IF(C3271&lt;Calculator!$G$27,0,IF(C3271=Calculator!$G$27,Calculator!$G$39,IF(H3271-K3271&lt;=0,IF(D3271&gt;Calculator!$G$39,IF(H3271-K3271+E3271+L3271+M3271+Calculator!$G$39&gt;Calculator!$G$39,Calculator!$G$39-(H3271+E3271+L3271+M3271-K3271),Calculator!$G$39),D3271),0)))</f>
        <v>0</v>
      </c>
    </row>
    <row r="3272" spans="1:14" ht="15.75" thickBot="1">
      <c r="A3272" s="33" t="str">
        <f ca="1">IF(C3272=Calculator!$H$27,"F",IF(Daily!D3272+Daily!H3272=0,IF(D3271+H3271&gt;0,"L",""),""))</f>
        <v/>
      </c>
      <c r="B3272" s="34">
        <v>3271</v>
      </c>
      <c r="C3272" s="19">
        <f t="shared" ca="1" si="205"/>
        <v>49201</v>
      </c>
      <c r="D3272" s="29">
        <f t="shared" ca="1" si="207"/>
        <v>0</v>
      </c>
      <c r="E3272" s="29">
        <f ca="1">IF(C3272&lt;Calculator!$D$26,0,IF(DAY($C3272)=1,IF(D3272-Calculator!$G$24&gt;0,Calculator!$G$24,D3272),0))</f>
        <v>0</v>
      </c>
      <c r="F3272" s="29">
        <f ca="1">IF(E3272&gt;0,D3272*Calculator!$G$22/12,0)</f>
        <v>0</v>
      </c>
      <c r="G3272" s="29">
        <f ca="1">IF(E3272&gt;0,(IFERROR(-PMT(Calculator!$G$22/12,Calculator!$G$23*12,Calculator!$G$20),0))-F3272,0)</f>
        <v>0</v>
      </c>
      <c r="H3272" s="29">
        <f t="shared" ca="1" si="208"/>
        <v>0</v>
      </c>
      <c r="I3272" s="29">
        <f t="shared" ca="1" si="206"/>
        <v>0</v>
      </c>
      <c r="J3272" s="30">
        <f>Calculator!$G$40</f>
        <v>6.5000000000000002E-2</v>
      </c>
      <c r="K3272" s="29">
        <f ca="1">IF(C3272&gt;=Calculator!$G$27,IF(DAY($C3272)=1,Calculator!$G$34/2,IF(DAY($C3272)=15,Calculator!$G$34/2,0)),0)</f>
        <v>0</v>
      </c>
      <c r="L3272" s="29">
        <f ca="1">IF(DAY($C3272)=28,IF(H3272=0,0,Calculator!$G$35),0)</f>
        <v>0</v>
      </c>
      <c r="M3272" s="29">
        <f ca="1">IF(I3272&gt;0,IF(DAY($C3272)=1,SUM(INDIRECT("I"&amp;(ROW(C3271)-DAY(C3271))):I3271),0),0)</f>
        <v>0</v>
      </c>
      <c r="N3272" s="29">
        <f ca="1">IF(C3272&lt;Calculator!$G$27,0,IF(C3272=Calculator!$G$27,Calculator!$G$39,IF(H3272-K3272&lt;=0,IF(D3272&gt;Calculator!$G$39,IF(H3272-K3272+E3272+L3272+M3272+Calculator!$G$39&gt;Calculator!$G$39,Calculator!$G$39-(H3272+E3272+L3272+M3272-K3272),Calculator!$G$39),D3272),0)))</f>
        <v>0</v>
      </c>
    </row>
    <row r="3273" spans="1:14" ht="15.75" thickBot="1">
      <c r="A3273" s="33" t="str">
        <f ca="1">IF(C3273=Calculator!$H$27,"F",IF(Daily!D3273+Daily!H3273=0,IF(D3272+H3272&gt;0,"L",""),""))</f>
        <v/>
      </c>
      <c r="B3273" s="34">
        <v>3272</v>
      </c>
      <c r="C3273" s="19">
        <f t="shared" ca="1" si="205"/>
        <v>49202</v>
      </c>
      <c r="D3273" s="29">
        <f t="shared" ca="1" si="207"/>
        <v>0</v>
      </c>
      <c r="E3273" s="29">
        <f ca="1">IF(C3273&lt;Calculator!$D$26,0,IF(DAY($C3273)=1,IF(D3273-Calculator!$G$24&gt;0,Calculator!$G$24,D3273),0))</f>
        <v>0</v>
      </c>
      <c r="F3273" s="29">
        <f ca="1">IF(E3273&gt;0,D3273*Calculator!$G$22/12,0)</f>
        <v>0</v>
      </c>
      <c r="G3273" s="29">
        <f ca="1">IF(E3273&gt;0,(IFERROR(-PMT(Calculator!$G$22/12,Calculator!$G$23*12,Calculator!$G$20),0))-F3273,0)</f>
        <v>0</v>
      </c>
      <c r="H3273" s="29">
        <f t="shared" ca="1" si="208"/>
        <v>0</v>
      </c>
      <c r="I3273" s="29">
        <f t="shared" ca="1" si="206"/>
        <v>0</v>
      </c>
      <c r="J3273" s="30">
        <f>Calculator!$G$40</f>
        <v>6.5000000000000002E-2</v>
      </c>
      <c r="K3273" s="29">
        <f ca="1">IF(C3273&gt;=Calculator!$G$27,IF(DAY($C3273)=1,Calculator!$G$34/2,IF(DAY($C3273)=15,Calculator!$G$34/2,0)),0)</f>
        <v>4500</v>
      </c>
      <c r="L3273" s="29">
        <f ca="1">IF(DAY($C3273)=28,IF(H3273=0,0,Calculator!$G$35),0)</f>
        <v>0</v>
      </c>
      <c r="M3273" s="29">
        <f ca="1">IF(I3273&gt;0,IF(DAY($C3273)=1,SUM(INDIRECT("I"&amp;(ROW(C3272)-DAY(C3272))):I3272),0),0)</f>
        <v>0</v>
      </c>
      <c r="N3273" s="29">
        <f ca="1">IF(C3273&lt;Calculator!$G$27,0,IF(C3273=Calculator!$G$27,Calculator!$G$39,IF(H3273-K3273&lt;=0,IF(D3273&gt;Calculator!$G$39,IF(H3273-K3273+E3273+L3273+M3273+Calculator!$G$39&gt;Calculator!$G$39,Calculator!$G$39-(H3273+E3273+L3273+M3273-K3273),Calculator!$G$39),D3273),0)))</f>
        <v>0</v>
      </c>
    </row>
    <row r="3274" spans="1:14" ht="15.75" thickBot="1">
      <c r="A3274" s="33" t="str">
        <f ca="1">IF(C3274=Calculator!$H$27,"F",IF(Daily!D3274+Daily!H3274=0,IF(D3273+H3273&gt;0,"L",""),""))</f>
        <v/>
      </c>
      <c r="B3274" s="34">
        <v>3273</v>
      </c>
      <c r="C3274" s="19">
        <f t="shared" ca="1" si="205"/>
        <v>49203</v>
      </c>
      <c r="D3274" s="29">
        <f t="shared" ca="1" si="207"/>
        <v>0</v>
      </c>
      <c r="E3274" s="29">
        <f ca="1">IF(C3274&lt;Calculator!$D$26,0,IF(DAY($C3274)=1,IF(D3274-Calculator!$G$24&gt;0,Calculator!$G$24,D3274),0))</f>
        <v>0</v>
      </c>
      <c r="F3274" s="29">
        <f ca="1">IF(E3274&gt;0,D3274*Calculator!$G$22/12,0)</f>
        <v>0</v>
      </c>
      <c r="G3274" s="29">
        <f ca="1">IF(E3274&gt;0,(IFERROR(-PMT(Calculator!$G$22/12,Calculator!$G$23*12,Calculator!$G$20),0))-F3274,0)</f>
        <v>0</v>
      </c>
      <c r="H3274" s="29">
        <f t="shared" ca="1" si="208"/>
        <v>0</v>
      </c>
      <c r="I3274" s="29">
        <f t="shared" ca="1" si="206"/>
        <v>0</v>
      </c>
      <c r="J3274" s="30">
        <f>Calculator!$G$40</f>
        <v>6.5000000000000002E-2</v>
      </c>
      <c r="K3274" s="29">
        <f ca="1">IF(C3274&gt;=Calculator!$G$27,IF(DAY($C3274)=1,Calculator!$G$34/2,IF(DAY($C3274)=15,Calculator!$G$34/2,0)),0)</f>
        <v>0</v>
      </c>
      <c r="L3274" s="29">
        <f ca="1">IF(DAY($C3274)=28,IF(H3274=0,0,Calculator!$G$35),0)</f>
        <v>0</v>
      </c>
      <c r="M3274" s="29">
        <f ca="1">IF(I3274&gt;0,IF(DAY($C3274)=1,SUM(INDIRECT("I"&amp;(ROW(C3273)-DAY(C3273))):I3273),0),0)</f>
        <v>0</v>
      </c>
      <c r="N3274" s="29">
        <f ca="1">IF(C3274&lt;Calculator!$G$27,0,IF(C3274=Calculator!$G$27,Calculator!$G$39,IF(H3274-K3274&lt;=0,IF(D3274&gt;Calculator!$G$39,IF(H3274-K3274+E3274+L3274+M3274+Calculator!$G$39&gt;Calculator!$G$39,Calculator!$G$39-(H3274+E3274+L3274+M3274-K3274),Calculator!$G$39),D3274),0)))</f>
        <v>0</v>
      </c>
    </row>
    <row r="3275" spans="1:14" ht="15.75" thickBot="1">
      <c r="A3275" s="33" t="str">
        <f ca="1">IF(C3275=Calculator!$H$27,"F",IF(Daily!D3275+Daily!H3275=0,IF(D3274+H3274&gt;0,"L",""),""))</f>
        <v/>
      </c>
      <c r="B3275" s="34">
        <v>3274</v>
      </c>
      <c r="C3275" s="19">
        <f t="shared" ca="1" si="205"/>
        <v>49204</v>
      </c>
      <c r="D3275" s="29">
        <f t="shared" ca="1" si="207"/>
        <v>0</v>
      </c>
      <c r="E3275" s="29">
        <f ca="1">IF(C3275&lt;Calculator!$D$26,0,IF(DAY($C3275)=1,IF(D3275-Calculator!$G$24&gt;0,Calculator!$G$24,D3275),0))</f>
        <v>0</v>
      </c>
      <c r="F3275" s="29">
        <f ca="1">IF(E3275&gt;0,D3275*Calculator!$G$22/12,0)</f>
        <v>0</v>
      </c>
      <c r="G3275" s="29">
        <f ca="1">IF(E3275&gt;0,(IFERROR(-PMT(Calculator!$G$22/12,Calculator!$G$23*12,Calculator!$G$20),0))-F3275,0)</f>
        <v>0</v>
      </c>
      <c r="H3275" s="29">
        <f t="shared" ca="1" si="208"/>
        <v>0</v>
      </c>
      <c r="I3275" s="29">
        <f t="shared" ca="1" si="206"/>
        <v>0</v>
      </c>
      <c r="J3275" s="30">
        <f>Calculator!$G$40</f>
        <v>6.5000000000000002E-2</v>
      </c>
      <c r="K3275" s="29">
        <f ca="1">IF(C3275&gt;=Calculator!$G$27,IF(DAY($C3275)=1,Calculator!$G$34/2,IF(DAY($C3275)=15,Calculator!$G$34/2,0)),0)</f>
        <v>0</v>
      </c>
      <c r="L3275" s="29">
        <f ca="1">IF(DAY($C3275)=28,IF(H3275=0,0,Calculator!$G$35),0)</f>
        <v>0</v>
      </c>
      <c r="M3275" s="29">
        <f ca="1">IF(I3275&gt;0,IF(DAY($C3275)=1,SUM(INDIRECT("I"&amp;(ROW(C3274)-DAY(C3274))):I3274),0),0)</f>
        <v>0</v>
      </c>
      <c r="N3275" s="29">
        <f ca="1">IF(C3275&lt;Calculator!$G$27,0,IF(C3275=Calculator!$G$27,Calculator!$G$39,IF(H3275-K3275&lt;=0,IF(D3275&gt;Calculator!$G$39,IF(H3275-K3275+E3275+L3275+M3275+Calculator!$G$39&gt;Calculator!$G$39,Calculator!$G$39-(H3275+E3275+L3275+M3275-K3275),Calculator!$G$39),D3275),0)))</f>
        <v>0</v>
      </c>
    </row>
    <row r="3276" spans="1:14" ht="15.75" thickBot="1">
      <c r="A3276" s="33" t="str">
        <f ca="1">IF(C3276=Calculator!$H$27,"F",IF(Daily!D3276+Daily!H3276=0,IF(D3275+H3275&gt;0,"L",""),""))</f>
        <v/>
      </c>
      <c r="B3276" s="34">
        <v>3275</v>
      </c>
      <c r="C3276" s="19">
        <f t="shared" ca="1" si="205"/>
        <v>49205</v>
      </c>
      <c r="D3276" s="29">
        <f t="shared" ca="1" si="207"/>
        <v>0</v>
      </c>
      <c r="E3276" s="29">
        <f ca="1">IF(C3276&lt;Calculator!$D$26,0,IF(DAY($C3276)=1,IF(D3276-Calculator!$G$24&gt;0,Calculator!$G$24,D3276),0))</f>
        <v>0</v>
      </c>
      <c r="F3276" s="29">
        <f ca="1">IF(E3276&gt;0,D3276*Calculator!$G$22/12,0)</f>
        <v>0</v>
      </c>
      <c r="G3276" s="29">
        <f ca="1">IF(E3276&gt;0,(IFERROR(-PMT(Calculator!$G$22/12,Calculator!$G$23*12,Calculator!$G$20),0))-F3276,0)</f>
        <v>0</v>
      </c>
      <c r="H3276" s="29">
        <f t="shared" ca="1" si="208"/>
        <v>0</v>
      </c>
      <c r="I3276" s="29">
        <f t="shared" ca="1" si="206"/>
        <v>0</v>
      </c>
      <c r="J3276" s="30">
        <f>Calculator!$G$40</f>
        <v>6.5000000000000002E-2</v>
      </c>
      <c r="K3276" s="29">
        <f ca="1">IF(C3276&gt;=Calculator!$G$27,IF(DAY($C3276)=1,Calculator!$G$34/2,IF(DAY($C3276)=15,Calculator!$G$34/2,0)),0)</f>
        <v>0</v>
      </c>
      <c r="L3276" s="29">
        <f ca="1">IF(DAY($C3276)=28,IF(H3276=0,0,Calculator!$G$35),0)</f>
        <v>0</v>
      </c>
      <c r="M3276" s="29">
        <f ca="1">IF(I3276&gt;0,IF(DAY($C3276)=1,SUM(INDIRECT("I"&amp;(ROW(C3275)-DAY(C3275))):I3275),0),0)</f>
        <v>0</v>
      </c>
      <c r="N3276" s="29">
        <f ca="1">IF(C3276&lt;Calculator!$G$27,0,IF(C3276=Calculator!$G$27,Calculator!$G$39,IF(H3276-K3276&lt;=0,IF(D3276&gt;Calculator!$G$39,IF(H3276-K3276+E3276+L3276+M3276+Calculator!$G$39&gt;Calculator!$G$39,Calculator!$G$39-(H3276+E3276+L3276+M3276-K3276),Calculator!$G$39),D3276),0)))</f>
        <v>0</v>
      </c>
    </row>
    <row r="3277" spans="1:14" ht="15.75" thickBot="1">
      <c r="A3277" s="33" t="str">
        <f ca="1">IF(C3277=Calculator!$H$27,"F",IF(Daily!D3277+Daily!H3277=0,IF(D3276+H3276&gt;0,"L",""),""))</f>
        <v/>
      </c>
      <c r="B3277" s="34">
        <v>3276</v>
      </c>
      <c r="C3277" s="19">
        <f t="shared" ca="1" si="205"/>
        <v>49206</v>
      </c>
      <c r="D3277" s="29">
        <f t="shared" ca="1" si="207"/>
        <v>0</v>
      </c>
      <c r="E3277" s="29">
        <f ca="1">IF(C3277&lt;Calculator!$D$26,0,IF(DAY($C3277)=1,IF(D3277-Calculator!$G$24&gt;0,Calculator!$G$24,D3277),0))</f>
        <v>0</v>
      </c>
      <c r="F3277" s="29">
        <f ca="1">IF(E3277&gt;0,D3277*Calculator!$G$22/12,0)</f>
        <v>0</v>
      </c>
      <c r="G3277" s="29">
        <f ca="1">IF(E3277&gt;0,(IFERROR(-PMT(Calculator!$G$22/12,Calculator!$G$23*12,Calculator!$G$20),0))-F3277,0)</f>
        <v>0</v>
      </c>
      <c r="H3277" s="29">
        <f t="shared" ca="1" si="208"/>
        <v>0</v>
      </c>
      <c r="I3277" s="29">
        <f t="shared" ca="1" si="206"/>
        <v>0</v>
      </c>
      <c r="J3277" s="30">
        <f>Calculator!$G$40</f>
        <v>6.5000000000000002E-2</v>
      </c>
      <c r="K3277" s="29">
        <f ca="1">IF(C3277&gt;=Calculator!$G$27,IF(DAY($C3277)=1,Calculator!$G$34/2,IF(DAY($C3277)=15,Calculator!$G$34/2,0)),0)</f>
        <v>0</v>
      </c>
      <c r="L3277" s="29">
        <f ca="1">IF(DAY($C3277)=28,IF(H3277=0,0,Calculator!$G$35),0)</f>
        <v>0</v>
      </c>
      <c r="M3277" s="29">
        <f ca="1">IF(I3277&gt;0,IF(DAY($C3277)=1,SUM(INDIRECT("I"&amp;(ROW(C3276)-DAY(C3276))):I3276),0),0)</f>
        <v>0</v>
      </c>
      <c r="N3277" s="29">
        <f ca="1">IF(C3277&lt;Calculator!$G$27,0,IF(C3277=Calculator!$G$27,Calculator!$G$39,IF(H3277-K3277&lt;=0,IF(D3277&gt;Calculator!$G$39,IF(H3277-K3277+E3277+L3277+M3277+Calculator!$G$39&gt;Calculator!$G$39,Calculator!$G$39-(H3277+E3277+L3277+M3277-K3277),Calculator!$G$39),D3277),0)))</f>
        <v>0</v>
      </c>
    </row>
    <row r="3278" spans="1:14" ht="15.75" thickBot="1">
      <c r="A3278" s="33" t="str">
        <f ca="1">IF(C3278=Calculator!$H$27,"F",IF(Daily!D3278+Daily!H3278=0,IF(D3277+H3277&gt;0,"L",""),""))</f>
        <v/>
      </c>
      <c r="B3278" s="34">
        <v>3277</v>
      </c>
      <c r="C3278" s="19">
        <f t="shared" ca="1" si="205"/>
        <v>49207</v>
      </c>
      <c r="D3278" s="29">
        <f t="shared" ca="1" si="207"/>
        <v>0</v>
      </c>
      <c r="E3278" s="29">
        <f ca="1">IF(C3278&lt;Calculator!$D$26,0,IF(DAY($C3278)=1,IF(D3278-Calculator!$G$24&gt;0,Calculator!$G$24,D3278),0))</f>
        <v>0</v>
      </c>
      <c r="F3278" s="29">
        <f ca="1">IF(E3278&gt;0,D3278*Calculator!$G$22/12,0)</f>
        <v>0</v>
      </c>
      <c r="G3278" s="29">
        <f ca="1">IF(E3278&gt;0,(IFERROR(-PMT(Calculator!$G$22/12,Calculator!$G$23*12,Calculator!$G$20),0))-F3278,0)</f>
        <v>0</v>
      </c>
      <c r="H3278" s="29">
        <f t="shared" ca="1" si="208"/>
        <v>0</v>
      </c>
      <c r="I3278" s="29">
        <f t="shared" ca="1" si="206"/>
        <v>0</v>
      </c>
      <c r="J3278" s="30">
        <f>Calculator!$G$40</f>
        <v>6.5000000000000002E-2</v>
      </c>
      <c r="K3278" s="29">
        <f ca="1">IF(C3278&gt;=Calculator!$G$27,IF(DAY($C3278)=1,Calculator!$G$34/2,IF(DAY($C3278)=15,Calculator!$G$34/2,0)),0)</f>
        <v>0</v>
      </c>
      <c r="L3278" s="29">
        <f ca="1">IF(DAY($C3278)=28,IF(H3278=0,0,Calculator!$G$35),0)</f>
        <v>0</v>
      </c>
      <c r="M3278" s="29">
        <f ca="1">IF(I3278&gt;0,IF(DAY($C3278)=1,SUM(INDIRECT("I"&amp;(ROW(C3277)-DAY(C3277))):I3277),0),0)</f>
        <v>0</v>
      </c>
      <c r="N3278" s="29">
        <f ca="1">IF(C3278&lt;Calculator!$G$27,0,IF(C3278=Calculator!$G$27,Calculator!$G$39,IF(H3278-K3278&lt;=0,IF(D3278&gt;Calculator!$G$39,IF(H3278-K3278+E3278+L3278+M3278+Calculator!$G$39&gt;Calculator!$G$39,Calculator!$G$39-(H3278+E3278+L3278+M3278-K3278),Calculator!$G$39),D3278),0)))</f>
        <v>0</v>
      </c>
    </row>
    <row r="3279" spans="1:14" ht="15.75" thickBot="1">
      <c r="A3279" s="33" t="str">
        <f ca="1">IF(C3279=Calculator!$H$27,"F",IF(Daily!D3279+Daily!H3279=0,IF(D3278+H3278&gt;0,"L",""),""))</f>
        <v/>
      </c>
      <c r="B3279" s="34">
        <v>3278</v>
      </c>
      <c r="C3279" s="19">
        <f t="shared" ca="1" si="205"/>
        <v>49208</v>
      </c>
      <c r="D3279" s="29">
        <f t="shared" ca="1" si="207"/>
        <v>0</v>
      </c>
      <c r="E3279" s="29">
        <f ca="1">IF(C3279&lt;Calculator!$D$26,0,IF(DAY($C3279)=1,IF(D3279-Calculator!$G$24&gt;0,Calculator!$G$24,D3279),0))</f>
        <v>0</v>
      </c>
      <c r="F3279" s="29">
        <f ca="1">IF(E3279&gt;0,D3279*Calculator!$G$22/12,0)</f>
        <v>0</v>
      </c>
      <c r="G3279" s="29">
        <f ca="1">IF(E3279&gt;0,(IFERROR(-PMT(Calculator!$G$22/12,Calculator!$G$23*12,Calculator!$G$20),0))-F3279,0)</f>
        <v>0</v>
      </c>
      <c r="H3279" s="29">
        <f t="shared" ca="1" si="208"/>
        <v>0</v>
      </c>
      <c r="I3279" s="29">
        <f t="shared" ca="1" si="206"/>
        <v>0</v>
      </c>
      <c r="J3279" s="30">
        <f>Calculator!$G$40</f>
        <v>6.5000000000000002E-2</v>
      </c>
      <c r="K3279" s="29">
        <f ca="1">IF(C3279&gt;=Calculator!$G$27,IF(DAY($C3279)=1,Calculator!$G$34/2,IF(DAY($C3279)=15,Calculator!$G$34/2,0)),0)</f>
        <v>0</v>
      </c>
      <c r="L3279" s="29">
        <f ca="1">IF(DAY($C3279)=28,IF(H3279=0,0,Calculator!$G$35),0)</f>
        <v>0</v>
      </c>
      <c r="M3279" s="29">
        <f ca="1">IF(I3279&gt;0,IF(DAY($C3279)=1,SUM(INDIRECT("I"&amp;(ROW(C3278)-DAY(C3278))):I3278),0),0)</f>
        <v>0</v>
      </c>
      <c r="N3279" s="29">
        <f ca="1">IF(C3279&lt;Calculator!$G$27,0,IF(C3279=Calculator!$G$27,Calculator!$G$39,IF(H3279-K3279&lt;=0,IF(D3279&gt;Calculator!$G$39,IF(H3279-K3279+E3279+L3279+M3279+Calculator!$G$39&gt;Calculator!$G$39,Calculator!$G$39-(H3279+E3279+L3279+M3279-K3279),Calculator!$G$39),D3279),0)))</f>
        <v>0</v>
      </c>
    </row>
    <row r="3280" spans="1:14" ht="15.75" thickBot="1">
      <c r="A3280" s="33" t="str">
        <f ca="1">IF(C3280=Calculator!$H$27,"F",IF(Daily!D3280+Daily!H3280=0,IF(D3279+H3279&gt;0,"L",""),""))</f>
        <v/>
      </c>
      <c r="B3280" s="34">
        <v>3279</v>
      </c>
      <c r="C3280" s="19">
        <f t="shared" ca="1" si="205"/>
        <v>49209</v>
      </c>
      <c r="D3280" s="29">
        <f t="shared" ca="1" si="207"/>
        <v>0</v>
      </c>
      <c r="E3280" s="29">
        <f ca="1">IF(C3280&lt;Calculator!$D$26,0,IF(DAY($C3280)=1,IF(D3280-Calculator!$G$24&gt;0,Calculator!$G$24,D3280),0))</f>
        <v>0</v>
      </c>
      <c r="F3280" s="29">
        <f ca="1">IF(E3280&gt;0,D3280*Calculator!$G$22/12,0)</f>
        <v>0</v>
      </c>
      <c r="G3280" s="29">
        <f ca="1">IF(E3280&gt;0,(IFERROR(-PMT(Calculator!$G$22/12,Calculator!$G$23*12,Calculator!$G$20),0))-F3280,0)</f>
        <v>0</v>
      </c>
      <c r="H3280" s="29">
        <f t="shared" ca="1" si="208"/>
        <v>0</v>
      </c>
      <c r="I3280" s="29">
        <f t="shared" ca="1" si="206"/>
        <v>0</v>
      </c>
      <c r="J3280" s="30">
        <f>Calculator!$G$40</f>
        <v>6.5000000000000002E-2</v>
      </c>
      <c r="K3280" s="29">
        <f ca="1">IF(C3280&gt;=Calculator!$G$27,IF(DAY($C3280)=1,Calculator!$G$34/2,IF(DAY($C3280)=15,Calculator!$G$34/2,0)),0)</f>
        <v>0</v>
      </c>
      <c r="L3280" s="29">
        <f ca="1">IF(DAY($C3280)=28,IF(H3280=0,0,Calculator!$G$35),0)</f>
        <v>0</v>
      </c>
      <c r="M3280" s="29">
        <f ca="1">IF(I3280&gt;0,IF(DAY($C3280)=1,SUM(INDIRECT("I"&amp;(ROW(C3279)-DAY(C3279))):I3279),0),0)</f>
        <v>0</v>
      </c>
      <c r="N3280" s="29">
        <f ca="1">IF(C3280&lt;Calculator!$G$27,0,IF(C3280=Calculator!$G$27,Calculator!$G$39,IF(H3280-K3280&lt;=0,IF(D3280&gt;Calculator!$G$39,IF(H3280-K3280+E3280+L3280+M3280+Calculator!$G$39&gt;Calculator!$G$39,Calculator!$G$39-(H3280+E3280+L3280+M3280-K3280),Calculator!$G$39),D3280),0)))</f>
        <v>0</v>
      </c>
    </row>
    <row r="3281" spans="1:14" ht="15.75" thickBot="1">
      <c r="A3281" s="33" t="str">
        <f ca="1">IF(C3281=Calculator!$H$27,"F",IF(Daily!D3281+Daily!H3281=0,IF(D3280+H3280&gt;0,"L",""),""))</f>
        <v/>
      </c>
      <c r="B3281" s="34">
        <v>3280</v>
      </c>
      <c r="C3281" s="19">
        <f t="shared" ca="1" si="205"/>
        <v>49210</v>
      </c>
      <c r="D3281" s="29">
        <f t="shared" ca="1" si="207"/>
        <v>0</v>
      </c>
      <c r="E3281" s="29">
        <f ca="1">IF(C3281&lt;Calculator!$D$26,0,IF(DAY($C3281)=1,IF(D3281-Calculator!$G$24&gt;0,Calculator!$G$24,D3281),0))</f>
        <v>0</v>
      </c>
      <c r="F3281" s="29">
        <f ca="1">IF(E3281&gt;0,D3281*Calculator!$G$22/12,0)</f>
        <v>0</v>
      </c>
      <c r="G3281" s="29">
        <f ca="1">IF(E3281&gt;0,(IFERROR(-PMT(Calculator!$G$22/12,Calculator!$G$23*12,Calculator!$G$20),0))-F3281,0)</f>
        <v>0</v>
      </c>
      <c r="H3281" s="29">
        <f t="shared" ca="1" si="208"/>
        <v>0</v>
      </c>
      <c r="I3281" s="29">
        <f t="shared" ca="1" si="206"/>
        <v>0</v>
      </c>
      <c r="J3281" s="30">
        <f>Calculator!$G$40</f>
        <v>6.5000000000000002E-2</v>
      </c>
      <c r="K3281" s="29">
        <f ca="1">IF(C3281&gt;=Calculator!$G$27,IF(DAY($C3281)=1,Calculator!$G$34/2,IF(DAY($C3281)=15,Calculator!$G$34/2,0)),0)</f>
        <v>0</v>
      </c>
      <c r="L3281" s="29">
        <f ca="1">IF(DAY($C3281)=28,IF(H3281=0,0,Calculator!$G$35),0)</f>
        <v>0</v>
      </c>
      <c r="M3281" s="29">
        <f ca="1">IF(I3281&gt;0,IF(DAY($C3281)=1,SUM(INDIRECT("I"&amp;(ROW(C3280)-DAY(C3280))):I3280),0),0)</f>
        <v>0</v>
      </c>
      <c r="N3281" s="29">
        <f ca="1">IF(C3281&lt;Calculator!$G$27,0,IF(C3281=Calculator!$G$27,Calculator!$G$39,IF(H3281-K3281&lt;=0,IF(D3281&gt;Calculator!$G$39,IF(H3281-K3281+E3281+L3281+M3281+Calculator!$G$39&gt;Calculator!$G$39,Calculator!$G$39-(H3281+E3281+L3281+M3281-K3281),Calculator!$G$39),D3281),0)))</f>
        <v>0</v>
      </c>
    </row>
    <row r="3282" spans="1:14" ht="15.75" thickBot="1">
      <c r="A3282" s="33" t="str">
        <f ca="1">IF(C3282=Calculator!$H$27,"F",IF(Daily!D3282+Daily!H3282=0,IF(D3281+H3281&gt;0,"L",""),""))</f>
        <v/>
      </c>
      <c r="B3282" s="34">
        <v>3281</v>
      </c>
      <c r="C3282" s="19">
        <f t="shared" ca="1" si="205"/>
        <v>49211</v>
      </c>
      <c r="D3282" s="29">
        <f t="shared" ca="1" si="207"/>
        <v>0</v>
      </c>
      <c r="E3282" s="29">
        <f ca="1">IF(C3282&lt;Calculator!$D$26,0,IF(DAY($C3282)=1,IF(D3282-Calculator!$G$24&gt;0,Calculator!$G$24,D3282),0))</f>
        <v>0</v>
      </c>
      <c r="F3282" s="29">
        <f ca="1">IF(E3282&gt;0,D3282*Calculator!$G$22/12,0)</f>
        <v>0</v>
      </c>
      <c r="G3282" s="29">
        <f ca="1">IF(E3282&gt;0,(IFERROR(-PMT(Calculator!$G$22/12,Calculator!$G$23*12,Calculator!$G$20),0))-F3282,0)</f>
        <v>0</v>
      </c>
      <c r="H3282" s="29">
        <f t="shared" ca="1" si="208"/>
        <v>0</v>
      </c>
      <c r="I3282" s="29">
        <f t="shared" ca="1" si="206"/>
        <v>0</v>
      </c>
      <c r="J3282" s="30">
        <f>Calculator!$G$40</f>
        <v>6.5000000000000002E-2</v>
      </c>
      <c r="K3282" s="29">
        <f ca="1">IF(C3282&gt;=Calculator!$G$27,IF(DAY($C3282)=1,Calculator!$G$34/2,IF(DAY($C3282)=15,Calculator!$G$34/2,0)),0)</f>
        <v>0</v>
      </c>
      <c r="L3282" s="29">
        <f ca="1">IF(DAY($C3282)=28,IF(H3282=0,0,Calculator!$G$35),0)</f>
        <v>0</v>
      </c>
      <c r="M3282" s="29">
        <f ca="1">IF(I3282&gt;0,IF(DAY($C3282)=1,SUM(INDIRECT("I"&amp;(ROW(C3281)-DAY(C3281))):I3281),0),0)</f>
        <v>0</v>
      </c>
      <c r="N3282" s="29">
        <f ca="1">IF(C3282&lt;Calculator!$G$27,0,IF(C3282=Calculator!$G$27,Calculator!$G$39,IF(H3282-K3282&lt;=0,IF(D3282&gt;Calculator!$G$39,IF(H3282-K3282+E3282+L3282+M3282+Calculator!$G$39&gt;Calculator!$G$39,Calculator!$G$39-(H3282+E3282+L3282+M3282-K3282),Calculator!$G$39),D3282),0)))</f>
        <v>0</v>
      </c>
    </row>
    <row r="3283" spans="1:14" ht="15.75" thickBot="1">
      <c r="A3283" s="33" t="str">
        <f ca="1">IF(C3283=Calculator!$H$27,"F",IF(Daily!D3283+Daily!H3283=0,IF(D3282+H3282&gt;0,"L",""),""))</f>
        <v/>
      </c>
      <c r="B3283" s="34">
        <v>3282</v>
      </c>
      <c r="C3283" s="19">
        <f t="shared" ca="1" si="205"/>
        <v>49212</v>
      </c>
      <c r="D3283" s="29">
        <f t="shared" ca="1" si="207"/>
        <v>0</v>
      </c>
      <c r="E3283" s="29">
        <f ca="1">IF(C3283&lt;Calculator!$D$26,0,IF(DAY($C3283)=1,IF(D3283-Calculator!$G$24&gt;0,Calculator!$G$24,D3283),0))</f>
        <v>0</v>
      </c>
      <c r="F3283" s="29">
        <f ca="1">IF(E3283&gt;0,D3283*Calculator!$G$22/12,0)</f>
        <v>0</v>
      </c>
      <c r="G3283" s="29">
        <f ca="1">IF(E3283&gt;0,(IFERROR(-PMT(Calculator!$G$22/12,Calculator!$G$23*12,Calculator!$G$20),0))-F3283,0)</f>
        <v>0</v>
      </c>
      <c r="H3283" s="29">
        <f t="shared" ca="1" si="208"/>
        <v>0</v>
      </c>
      <c r="I3283" s="29">
        <f t="shared" ca="1" si="206"/>
        <v>0</v>
      </c>
      <c r="J3283" s="30">
        <f>Calculator!$G$40</f>
        <v>6.5000000000000002E-2</v>
      </c>
      <c r="K3283" s="29">
        <f ca="1">IF(C3283&gt;=Calculator!$G$27,IF(DAY($C3283)=1,Calculator!$G$34/2,IF(DAY($C3283)=15,Calculator!$G$34/2,0)),0)</f>
        <v>0</v>
      </c>
      <c r="L3283" s="29">
        <f ca="1">IF(DAY($C3283)=28,IF(H3283=0,0,Calculator!$G$35),0)</f>
        <v>0</v>
      </c>
      <c r="M3283" s="29">
        <f ca="1">IF(I3283&gt;0,IF(DAY($C3283)=1,SUM(INDIRECT("I"&amp;(ROW(C3282)-DAY(C3282))):I3282),0),0)</f>
        <v>0</v>
      </c>
      <c r="N3283" s="29">
        <f ca="1">IF(C3283&lt;Calculator!$G$27,0,IF(C3283=Calculator!$G$27,Calculator!$G$39,IF(H3283-K3283&lt;=0,IF(D3283&gt;Calculator!$G$39,IF(H3283-K3283+E3283+L3283+M3283+Calculator!$G$39&gt;Calculator!$G$39,Calculator!$G$39-(H3283+E3283+L3283+M3283-K3283),Calculator!$G$39),D3283),0)))</f>
        <v>0</v>
      </c>
    </row>
    <row r="3284" spans="1:14" ht="15.75" thickBot="1">
      <c r="A3284" s="33" t="str">
        <f ca="1">IF(C3284=Calculator!$H$27,"F",IF(Daily!D3284+Daily!H3284=0,IF(D3283+H3283&gt;0,"L",""),""))</f>
        <v/>
      </c>
      <c r="B3284" s="34">
        <v>3283</v>
      </c>
      <c r="C3284" s="19">
        <f t="shared" ca="1" si="205"/>
        <v>49213</v>
      </c>
      <c r="D3284" s="29">
        <f t="shared" ca="1" si="207"/>
        <v>0</v>
      </c>
      <c r="E3284" s="29">
        <f ca="1">IF(C3284&lt;Calculator!$D$26,0,IF(DAY($C3284)=1,IF(D3284-Calculator!$G$24&gt;0,Calculator!$G$24,D3284),0))</f>
        <v>0</v>
      </c>
      <c r="F3284" s="29">
        <f ca="1">IF(E3284&gt;0,D3284*Calculator!$G$22/12,0)</f>
        <v>0</v>
      </c>
      <c r="G3284" s="29">
        <f ca="1">IF(E3284&gt;0,(IFERROR(-PMT(Calculator!$G$22/12,Calculator!$G$23*12,Calculator!$G$20),0))-F3284,0)</f>
        <v>0</v>
      </c>
      <c r="H3284" s="29">
        <f t="shared" ca="1" si="208"/>
        <v>0</v>
      </c>
      <c r="I3284" s="29">
        <f t="shared" ca="1" si="206"/>
        <v>0</v>
      </c>
      <c r="J3284" s="30">
        <f>Calculator!$G$40</f>
        <v>6.5000000000000002E-2</v>
      </c>
      <c r="K3284" s="29">
        <f ca="1">IF(C3284&gt;=Calculator!$G$27,IF(DAY($C3284)=1,Calculator!$G$34/2,IF(DAY($C3284)=15,Calculator!$G$34/2,0)),0)</f>
        <v>0</v>
      </c>
      <c r="L3284" s="29">
        <f ca="1">IF(DAY($C3284)=28,IF(H3284=0,0,Calculator!$G$35),0)</f>
        <v>0</v>
      </c>
      <c r="M3284" s="29">
        <f ca="1">IF(I3284&gt;0,IF(DAY($C3284)=1,SUM(INDIRECT("I"&amp;(ROW(C3283)-DAY(C3283))):I3283),0),0)</f>
        <v>0</v>
      </c>
      <c r="N3284" s="29">
        <f ca="1">IF(C3284&lt;Calculator!$G$27,0,IF(C3284=Calculator!$G$27,Calculator!$G$39,IF(H3284-K3284&lt;=0,IF(D3284&gt;Calculator!$G$39,IF(H3284-K3284+E3284+L3284+M3284+Calculator!$G$39&gt;Calculator!$G$39,Calculator!$G$39-(H3284+E3284+L3284+M3284-K3284),Calculator!$G$39),D3284),0)))</f>
        <v>0</v>
      </c>
    </row>
    <row r="3285" spans="1:14" ht="15.75" thickBot="1">
      <c r="A3285" s="33" t="str">
        <f ca="1">IF(C3285=Calculator!$H$27,"F",IF(Daily!D3285+Daily!H3285=0,IF(D3284+H3284&gt;0,"L",""),""))</f>
        <v/>
      </c>
      <c r="B3285" s="34">
        <v>3284</v>
      </c>
      <c r="C3285" s="19">
        <f t="shared" ca="1" si="205"/>
        <v>49214</v>
      </c>
      <c r="D3285" s="29">
        <f t="shared" ca="1" si="207"/>
        <v>0</v>
      </c>
      <c r="E3285" s="29">
        <f ca="1">IF(C3285&lt;Calculator!$D$26,0,IF(DAY($C3285)=1,IF(D3285-Calculator!$G$24&gt;0,Calculator!$G$24,D3285),0))</f>
        <v>0</v>
      </c>
      <c r="F3285" s="29">
        <f ca="1">IF(E3285&gt;0,D3285*Calculator!$G$22/12,0)</f>
        <v>0</v>
      </c>
      <c r="G3285" s="29">
        <f ca="1">IF(E3285&gt;0,(IFERROR(-PMT(Calculator!$G$22/12,Calculator!$G$23*12,Calculator!$G$20),0))-F3285,0)</f>
        <v>0</v>
      </c>
      <c r="H3285" s="29">
        <f t="shared" ca="1" si="208"/>
        <v>0</v>
      </c>
      <c r="I3285" s="29">
        <f t="shared" ca="1" si="206"/>
        <v>0</v>
      </c>
      <c r="J3285" s="30">
        <f>J3284+Calculator!G41</f>
        <v>6.5000000000000002E-2</v>
      </c>
      <c r="K3285" s="29">
        <f ca="1">IF(C3285&gt;=Calculator!$G$27,IF(DAY($C3285)=1,Calculator!$G$34/2,IF(DAY($C3285)=15,Calculator!$G$34/2,0)),0)</f>
        <v>0</v>
      </c>
      <c r="L3285" s="29">
        <f ca="1">IF(DAY($C3285)=28,IF(H3285=0,0,Calculator!$G$35),0)</f>
        <v>0</v>
      </c>
      <c r="M3285" s="29">
        <f ca="1">IF(I3285&gt;0,IF(DAY($C3285)=1,SUM(INDIRECT("I"&amp;(ROW(C3284)-DAY(C3284))):I3284),0),0)</f>
        <v>0</v>
      </c>
      <c r="N3285" s="29">
        <f ca="1">IF(C3285&lt;Calculator!$G$27,0,IF(C3285=Calculator!$G$27,Calculator!$G$39,IF(H3285-K3285&lt;=0,IF(D3285&gt;Calculator!$G$39,IF(H3285-K3285+E3285+L3285+M3285+Calculator!$G$39&gt;Calculator!$G$39,Calculator!$G$39-(H3285+E3285+L3285+M3285-K3285),Calculator!$G$39),D3285),0)))</f>
        <v>0</v>
      </c>
    </row>
    <row r="3286" spans="1:14" ht="15.75" thickBot="1">
      <c r="A3286" s="33" t="str">
        <f ca="1">IF(C3286=Calculator!$H$27,"F",IF(Daily!D3286+Daily!H3286=0,IF(D3285+H3285&gt;0,"L",""),""))</f>
        <v/>
      </c>
      <c r="B3286" s="34">
        <v>3285</v>
      </c>
      <c r="C3286" s="19">
        <f t="shared" ca="1" si="205"/>
        <v>49215</v>
      </c>
      <c r="D3286" s="29">
        <f t="shared" ca="1" si="207"/>
        <v>0</v>
      </c>
      <c r="E3286" s="29">
        <f ca="1">IF(C3286&lt;Calculator!$D$26,0,IF(DAY($C3286)=1,IF(D3286-Calculator!$G$24&gt;0,Calculator!$G$24,D3286),0))</f>
        <v>0</v>
      </c>
      <c r="F3286" s="29">
        <f ca="1">IF(E3286&gt;0,D3286*Calculator!$G$22/12,0)</f>
        <v>0</v>
      </c>
      <c r="G3286" s="29">
        <f ca="1">IF(E3286&gt;0,(IFERROR(-PMT(Calculator!$G$22/12,Calculator!$G$23*12,Calculator!$G$20),0))-F3286,0)</f>
        <v>0</v>
      </c>
      <c r="H3286" s="29">
        <f t="shared" ca="1" si="208"/>
        <v>0</v>
      </c>
      <c r="I3286" s="29">
        <f t="shared" ca="1" si="206"/>
        <v>0</v>
      </c>
      <c r="J3286" s="30">
        <f>Calculator!$G$40</f>
        <v>6.5000000000000002E-2</v>
      </c>
      <c r="K3286" s="29">
        <f ca="1">IF(C3286&gt;=Calculator!$G$27,IF(DAY($C3286)=1,Calculator!$G$34/2,IF(DAY($C3286)=15,Calculator!$G$34/2,0)),0)</f>
        <v>0</v>
      </c>
      <c r="L3286" s="29">
        <f ca="1">IF(DAY($C3286)=28,IF(H3286=0,0,Calculator!$G$35),0)</f>
        <v>0</v>
      </c>
      <c r="M3286" s="29">
        <f ca="1">IF(I3286&gt;0,IF(DAY($C3286)=1,SUM(INDIRECT("I"&amp;(ROW(C3285)-DAY(C3285))):I3285),0),0)</f>
        <v>0</v>
      </c>
      <c r="N3286" s="29">
        <f ca="1">IF(C3286&lt;Calculator!$G$27,0,IF(C3286=Calculator!$G$27,Calculator!$G$39,IF(H3286-K3286&lt;=0,IF(D3286&gt;Calculator!$G$39,IF(H3286-K3286+E3286+L3286+M3286+Calculator!$G$39&gt;Calculator!$G$39,Calculator!$G$39-(H3286+E3286+L3286+M3286-K3286),Calculator!$G$39),D3286),0)))</f>
        <v>0</v>
      </c>
    </row>
    <row r="3287" spans="1:14" ht="15.75" thickBot="1">
      <c r="A3287" s="33" t="str">
        <f ca="1">IF(C3287=Calculator!$H$27,"F",IF(Daily!D3287+Daily!H3287=0,IF(D3286+H3286&gt;0,"L",""),""))</f>
        <v/>
      </c>
      <c r="B3287" s="34">
        <v>3286</v>
      </c>
      <c r="C3287" s="19">
        <f t="shared" ca="1" si="205"/>
        <v>49216</v>
      </c>
      <c r="D3287" s="29">
        <f t="shared" ca="1" si="207"/>
        <v>0</v>
      </c>
      <c r="E3287" s="29">
        <f ca="1">IF(C3287&lt;Calculator!$D$26,0,IF(DAY($C3287)=1,IF(D3287-Calculator!$G$24&gt;0,Calculator!$G$24,D3287),0))</f>
        <v>0</v>
      </c>
      <c r="F3287" s="29">
        <f ca="1">IF(E3287&gt;0,D3287*Calculator!$G$22/12,0)</f>
        <v>0</v>
      </c>
      <c r="G3287" s="29">
        <f ca="1">IF(E3287&gt;0,(IFERROR(-PMT(Calculator!$G$22/12,Calculator!$G$23*12,Calculator!$G$20),0))-F3287,0)</f>
        <v>0</v>
      </c>
      <c r="H3287" s="29">
        <f t="shared" ca="1" si="208"/>
        <v>0</v>
      </c>
      <c r="I3287" s="29">
        <f t="shared" ca="1" si="206"/>
        <v>0</v>
      </c>
      <c r="J3287" s="30">
        <f>Calculator!$G$40</f>
        <v>6.5000000000000002E-2</v>
      </c>
      <c r="K3287" s="29">
        <f ca="1">IF(C3287&gt;=Calculator!$G$27,IF(DAY($C3287)=1,Calculator!$G$34/2,IF(DAY($C3287)=15,Calculator!$G$34/2,0)),0)</f>
        <v>0</v>
      </c>
      <c r="L3287" s="29">
        <f ca="1">IF(DAY($C3287)=28,IF(H3287=0,0,Calculator!$G$35),0)</f>
        <v>0</v>
      </c>
      <c r="M3287" s="29">
        <f ca="1">IF(I3287&gt;0,IF(DAY($C3287)=1,SUM(INDIRECT("I"&amp;(ROW(C3286)-DAY(C3286))):I3286),0),0)</f>
        <v>0</v>
      </c>
      <c r="N3287" s="29">
        <f ca="1">IF(C3287&lt;Calculator!$G$27,0,IF(C3287=Calculator!$G$27,Calculator!$G$39,IF(H3287-K3287&lt;=0,IF(D3287&gt;Calculator!$G$39,IF(H3287-K3287+E3287+L3287+M3287+Calculator!$G$39&gt;Calculator!$G$39,Calculator!$G$39-(H3287+E3287+L3287+M3287-K3287),Calculator!$G$39),D3287),0)))</f>
        <v>0</v>
      </c>
    </row>
    <row r="3288" spans="1:14" ht="15.75" thickBot="1">
      <c r="A3288" s="33" t="str">
        <f ca="1">IF(C3288=Calculator!$H$27,"F",IF(Daily!D3288+Daily!H3288=0,IF(D3287+H3287&gt;0,"L",""),""))</f>
        <v/>
      </c>
      <c r="B3288" s="34">
        <v>3287</v>
      </c>
      <c r="C3288" s="19">
        <f t="shared" ca="1" si="205"/>
        <v>49217</v>
      </c>
      <c r="D3288" s="29">
        <f t="shared" ca="1" si="207"/>
        <v>0</v>
      </c>
      <c r="E3288" s="29">
        <f ca="1">IF(C3288&lt;Calculator!$D$26,0,IF(DAY($C3288)=1,IF(D3288-Calculator!$G$24&gt;0,Calculator!$G$24,D3288),0))</f>
        <v>0</v>
      </c>
      <c r="F3288" s="29">
        <f ca="1">IF(E3288&gt;0,D3288*Calculator!$G$22/12,0)</f>
        <v>0</v>
      </c>
      <c r="G3288" s="29">
        <f ca="1">IF(E3288&gt;0,(IFERROR(-PMT(Calculator!$G$22/12,Calculator!$G$23*12,Calculator!$G$20),0))-F3288,0)</f>
        <v>0</v>
      </c>
      <c r="H3288" s="29">
        <f t="shared" ca="1" si="208"/>
        <v>0</v>
      </c>
      <c r="I3288" s="29">
        <f t="shared" ca="1" si="206"/>
        <v>0</v>
      </c>
      <c r="J3288" s="30">
        <f>Calculator!$G$40</f>
        <v>6.5000000000000002E-2</v>
      </c>
      <c r="K3288" s="29">
        <f ca="1">IF(C3288&gt;=Calculator!$G$27,IF(DAY($C3288)=1,Calculator!$G$34/2,IF(DAY($C3288)=15,Calculator!$G$34/2,0)),0)</f>
        <v>0</v>
      </c>
      <c r="L3288" s="29">
        <f ca="1">IF(DAY($C3288)=28,IF(H3288=0,0,Calculator!$G$35),0)</f>
        <v>0</v>
      </c>
      <c r="M3288" s="29">
        <f ca="1">IF(I3288&gt;0,IF(DAY($C3288)=1,SUM(INDIRECT("I"&amp;(ROW(C3287)-DAY(C3287))):I3287),0),0)</f>
        <v>0</v>
      </c>
      <c r="N3288" s="29">
        <f ca="1">IF(C3288&lt;Calculator!$G$27,0,IF(C3288=Calculator!$G$27,Calculator!$G$39,IF(H3288-K3288&lt;=0,IF(D3288&gt;Calculator!$G$39,IF(H3288-K3288+E3288+L3288+M3288+Calculator!$G$39&gt;Calculator!$G$39,Calculator!$G$39-(H3288+E3288+L3288+M3288-K3288),Calculator!$G$39),D3288),0)))</f>
        <v>0</v>
      </c>
    </row>
    <row r="3289" spans="1:14" ht="15.75" thickBot="1">
      <c r="A3289" s="33" t="str">
        <f ca="1">IF(C3289=Calculator!$H$27,"F",IF(Daily!D3289+Daily!H3289=0,IF(D3288+H3288&gt;0,"L",""),""))</f>
        <v/>
      </c>
      <c r="B3289" s="34">
        <v>3288</v>
      </c>
      <c r="C3289" s="19">
        <f t="shared" ca="1" si="205"/>
        <v>49218</v>
      </c>
      <c r="D3289" s="29">
        <f t="shared" ca="1" si="207"/>
        <v>0</v>
      </c>
      <c r="E3289" s="29">
        <f ca="1">IF(C3289&lt;Calculator!$D$26,0,IF(DAY($C3289)=1,IF(D3289-Calculator!$G$24&gt;0,Calculator!$G$24,D3289),0))</f>
        <v>0</v>
      </c>
      <c r="F3289" s="29">
        <f ca="1">IF(E3289&gt;0,D3289*Calculator!$G$22/12,0)</f>
        <v>0</v>
      </c>
      <c r="G3289" s="29">
        <f ca="1">IF(E3289&gt;0,(IFERROR(-PMT(Calculator!$G$22/12,Calculator!$G$23*12,Calculator!$G$20),0))-F3289,0)</f>
        <v>0</v>
      </c>
      <c r="H3289" s="29">
        <f t="shared" ca="1" si="208"/>
        <v>0</v>
      </c>
      <c r="I3289" s="29">
        <f t="shared" ca="1" si="206"/>
        <v>0</v>
      </c>
      <c r="J3289" s="30">
        <f>Calculator!$G$40</f>
        <v>6.5000000000000002E-2</v>
      </c>
      <c r="K3289" s="29">
        <f ca="1">IF(C3289&gt;=Calculator!$G$27,IF(DAY($C3289)=1,Calculator!$G$34/2,IF(DAY($C3289)=15,Calculator!$G$34/2,0)),0)</f>
        <v>4500</v>
      </c>
      <c r="L3289" s="29">
        <f ca="1">IF(DAY($C3289)=28,IF(H3289=0,0,Calculator!$G$35),0)</f>
        <v>0</v>
      </c>
      <c r="M3289" s="29">
        <f ca="1">IF(I3289&gt;0,IF(DAY($C3289)=1,SUM(INDIRECT("I"&amp;(ROW(C3288)-DAY(C3288))):I3288),0),0)</f>
        <v>0</v>
      </c>
      <c r="N3289" s="29">
        <f ca="1">IF(C3289&lt;Calculator!$G$27,0,IF(C3289=Calculator!$G$27,Calculator!$G$39,IF(H3289-K3289&lt;=0,IF(D3289&gt;Calculator!$G$39,IF(H3289-K3289+E3289+L3289+M3289+Calculator!$G$39&gt;Calculator!$G$39,Calculator!$G$39-(H3289+E3289+L3289+M3289-K3289),Calculator!$G$39),D3289),0)))</f>
        <v>0</v>
      </c>
    </row>
    <row r="3290" spans="1:14" ht="15.75" thickBot="1">
      <c r="A3290" s="33" t="str">
        <f ca="1">IF(C3290=Calculator!$H$27,"F",IF(Daily!D3290+Daily!H3290=0,IF(D3289+H3289&gt;0,"L",""),""))</f>
        <v/>
      </c>
      <c r="B3290" s="34">
        <v>3289</v>
      </c>
      <c r="C3290" s="19">
        <f t="shared" ca="1" si="205"/>
        <v>49219</v>
      </c>
      <c r="D3290" s="29">
        <f t="shared" ca="1" si="207"/>
        <v>0</v>
      </c>
      <c r="E3290" s="29">
        <f ca="1">IF(C3290&lt;Calculator!$D$26,0,IF(DAY($C3290)=1,IF(D3290-Calculator!$G$24&gt;0,Calculator!$G$24,D3290),0))</f>
        <v>0</v>
      </c>
      <c r="F3290" s="29">
        <f ca="1">IF(E3290&gt;0,D3290*Calculator!$G$22/12,0)</f>
        <v>0</v>
      </c>
      <c r="G3290" s="29">
        <f ca="1">IF(E3290&gt;0,(IFERROR(-PMT(Calculator!$G$22/12,Calculator!$G$23*12,Calculator!$G$20),0))-F3290,0)</f>
        <v>0</v>
      </c>
      <c r="H3290" s="29">
        <f t="shared" ca="1" si="208"/>
        <v>0</v>
      </c>
      <c r="I3290" s="29">
        <f t="shared" ca="1" si="206"/>
        <v>0</v>
      </c>
      <c r="J3290" s="30">
        <f>Calculator!$G$40</f>
        <v>6.5000000000000002E-2</v>
      </c>
      <c r="K3290" s="29">
        <f ca="1">IF(C3290&gt;=Calculator!$G$27,IF(DAY($C3290)=1,Calculator!$G$34/2,IF(DAY($C3290)=15,Calculator!$G$34/2,0)),0)</f>
        <v>0</v>
      </c>
      <c r="L3290" s="29">
        <f ca="1">IF(DAY($C3290)=28,IF(H3290=0,0,Calculator!$G$35),0)</f>
        <v>0</v>
      </c>
      <c r="M3290" s="29">
        <f ca="1">IF(I3290&gt;0,IF(DAY($C3290)=1,SUM(INDIRECT("I"&amp;(ROW(C3289)-DAY(C3289))):I3289),0),0)</f>
        <v>0</v>
      </c>
      <c r="N3290" s="29">
        <f ca="1">IF(C3290&lt;Calculator!$G$27,0,IF(C3290=Calculator!$G$27,Calculator!$G$39,IF(H3290-K3290&lt;=0,IF(D3290&gt;Calculator!$G$39,IF(H3290-K3290+E3290+L3290+M3290+Calculator!$G$39&gt;Calculator!$G$39,Calculator!$G$39-(H3290+E3290+L3290+M3290-K3290),Calculator!$G$39),D3290),0)))</f>
        <v>0</v>
      </c>
    </row>
    <row r="3291" spans="1:14" ht="15.75" thickBot="1">
      <c r="A3291" s="33" t="str">
        <f ca="1">IF(C3291=Calculator!$H$27,"F",IF(Daily!D3291+Daily!H3291=0,IF(D3290+H3290&gt;0,"L",""),""))</f>
        <v/>
      </c>
      <c r="B3291" s="34">
        <v>3290</v>
      </c>
      <c r="C3291" s="19">
        <f t="shared" ca="1" si="205"/>
        <v>49220</v>
      </c>
      <c r="D3291" s="29">
        <f t="shared" ca="1" si="207"/>
        <v>0</v>
      </c>
      <c r="E3291" s="29">
        <f ca="1">IF(C3291&lt;Calculator!$D$26,0,IF(DAY($C3291)=1,IF(D3291-Calculator!$G$24&gt;0,Calculator!$G$24,D3291),0))</f>
        <v>0</v>
      </c>
      <c r="F3291" s="29">
        <f ca="1">IF(E3291&gt;0,D3291*Calculator!$G$22/12,0)</f>
        <v>0</v>
      </c>
      <c r="G3291" s="29">
        <f ca="1">IF(E3291&gt;0,(IFERROR(-PMT(Calculator!$G$22/12,Calculator!$G$23*12,Calculator!$G$20),0))-F3291,0)</f>
        <v>0</v>
      </c>
      <c r="H3291" s="29">
        <f t="shared" ca="1" si="208"/>
        <v>0</v>
      </c>
      <c r="I3291" s="29">
        <f t="shared" ca="1" si="206"/>
        <v>0</v>
      </c>
      <c r="J3291" s="30">
        <f>Calculator!$G$40</f>
        <v>6.5000000000000002E-2</v>
      </c>
      <c r="K3291" s="29">
        <f ca="1">IF(C3291&gt;=Calculator!$G$27,IF(DAY($C3291)=1,Calculator!$G$34/2,IF(DAY($C3291)=15,Calculator!$G$34/2,0)),0)</f>
        <v>0</v>
      </c>
      <c r="L3291" s="29">
        <f ca="1">IF(DAY($C3291)=28,IF(H3291=0,0,Calculator!$G$35),0)</f>
        <v>0</v>
      </c>
      <c r="M3291" s="29">
        <f ca="1">IF(I3291&gt;0,IF(DAY($C3291)=1,SUM(INDIRECT("I"&amp;(ROW(C3290)-DAY(C3290))):I3290),0),0)</f>
        <v>0</v>
      </c>
      <c r="N3291" s="29">
        <f ca="1">IF(C3291&lt;Calculator!$G$27,0,IF(C3291=Calculator!$G$27,Calculator!$G$39,IF(H3291-K3291&lt;=0,IF(D3291&gt;Calculator!$G$39,IF(H3291-K3291+E3291+L3291+M3291+Calculator!$G$39&gt;Calculator!$G$39,Calculator!$G$39-(H3291+E3291+L3291+M3291-K3291),Calculator!$G$39),D3291),0)))</f>
        <v>0</v>
      </c>
    </row>
    <row r="3292" spans="1:14" ht="15.75" thickBot="1">
      <c r="A3292" s="33" t="str">
        <f ca="1">IF(C3292=Calculator!$H$27,"F",IF(Daily!D3292+Daily!H3292=0,IF(D3291+H3291&gt;0,"L",""),""))</f>
        <v/>
      </c>
      <c r="B3292" s="34">
        <v>3291</v>
      </c>
      <c r="C3292" s="19">
        <f t="shared" ca="1" si="205"/>
        <v>49221</v>
      </c>
      <c r="D3292" s="29">
        <f t="shared" ca="1" si="207"/>
        <v>0</v>
      </c>
      <c r="E3292" s="29">
        <f ca="1">IF(C3292&lt;Calculator!$D$26,0,IF(DAY($C3292)=1,IF(D3292-Calculator!$G$24&gt;0,Calculator!$G$24,D3292),0))</f>
        <v>0</v>
      </c>
      <c r="F3292" s="29">
        <f ca="1">IF(E3292&gt;0,D3292*Calculator!$G$22/12,0)</f>
        <v>0</v>
      </c>
      <c r="G3292" s="29">
        <f ca="1">IF(E3292&gt;0,(IFERROR(-PMT(Calculator!$G$22/12,Calculator!$G$23*12,Calculator!$G$20),0))-F3292,0)</f>
        <v>0</v>
      </c>
      <c r="H3292" s="29">
        <f t="shared" ca="1" si="208"/>
        <v>0</v>
      </c>
      <c r="I3292" s="29">
        <f t="shared" ca="1" si="206"/>
        <v>0</v>
      </c>
      <c r="J3292" s="30">
        <f>Calculator!$G$40</f>
        <v>6.5000000000000002E-2</v>
      </c>
      <c r="K3292" s="29">
        <f ca="1">IF(C3292&gt;=Calculator!$G$27,IF(DAY($C3292)=1,Calculator!$G$34/2,IF(DAY($C3292)=15,Calculator!$G$34/2,0)),0)</f>
        <v>0</v>
      </c>
      <c r="L3292" s="29">
        <f ca="1">IF(DAY($C3292)=28,IF(H3292=0,0,Calculator!$G$35),0)</f>
        <v>0</v>
      </c>
      <c r="M3292" s="29">
        <f ca="1">IF(I3292&gt;0,IF(DAY($C3292)=1,SUM(INDIRECT("I"&amp;(ROW(C3291)-DAY(C3291))):I3291),0),0)</f>
        <v>0</v>
      </c>
      <c r="N3292" s="29">
        <f ca="1">IF(C3292&lt;Calculator!$G$27,0,IF(C3292=Calculator!$G$27,Calculator!$G$39,IF(H3292-K3292&lt;=0,IF(D3292&gt;Calculator!$G$39,IF(H3292-K3292+E3292+L3292+M3292+Calculator!$G$39&gt;Calculator!$G$39,Calculator!$G$39-(H3292+E3292+L3292+M3292-K3292),Calculator!$G$39),D3292),0)))</f>
        <v>0</v>
      </c>
    </row>
    <row r="3293" spans="1:14" ht="15.75" thickBot="1">
      <c r="A3293" s="33" t="str">
        <f ca="1">IF(C3293=Calculator!$H$27,"F",IF(Daily!D3293+Daily!H3293=0,IF(D3292+H3292&gt;0,"L",""),""))</f>
        <v/>
      </c>
      <c r="B3293" s="34">
        <v>3292</v>
      </c>
      <c r="C3293" s="19">
        <f t="shared" ca="1" si="205"/>
        <v>49222</v>
      </c>
      <c r="D3293" s="29">
        <f t="shared" ca="1" si="207"/>
        <v>0</v>
      </c>
      <c r="E3293" s="29">
        <f ca="1">IF(C3293&lt;Calculator!$D$26,0,IF(DAY($C3293)=1,IF(D3293-Calculator!$G$24&gt;0,Calculator!$G$24,D3293),0))</f>
        <v>0</v>
      </c>
      <c r="F3293" s="29">
        <f ca="1">IF(E3293&gt;0,D3293*Calculator!$G$22/12,0)</f>
        <v>0</v>
      </c>
      <c r="G3293" s="29">
        <f ca="1">IF(E3293&gt;0,(IFERROR(-PMT(Calculator!$G$22/12,Calculator!$G$23*12,Calculator!$G$20),0))-F3293,0)</f>
        <v>0</v>
      </c>
      <c r="H3293" s="29">
        <f t="shared" ca="1" si="208"/>
        <v>0</v>
      </c>
      <c r="I3293" s="29">
        <f t="shared" ca="1" si="206"/>
        <v>0</v>
      </c>
      <c r="J3293" s="30">
        <f>Calculator!$G$40</f>
        <v>6.5000000000000002E-2</v>
      </c>
      <c r="K3293" s="29">
        <f ca="1">IF(C3293&gt;=Calculator!$G$27,IF(DAY($C3293)=1,Calculator!$G$34/2,IF(DAY($C3293)=15,Calculator!$G$34/2,0)),0)</f>
        <v>0</v>
      </c>
      <c r="L3293" s="29">
        <f ca="1">IF(DAY($C3293)=28,IF(H3293=0,0,Calculator!$G$35),0)</f>
        <v>0</v>
      </c>
      <c r="M3293" s="29">
        <f ca="1">IF(I3293&gt;0,IF(DAY($C3293)=1,SUM(INDIRECT("I"&amp;(ROW(C3292)-DAY(C3292))):I3292),0),0)</f>
        <v>0</v>
      </c>
      <c r="N3293" s="29">
        <f ca="1">IF(C3293&lt;Calculator!$G$27,0,IF(C3293=Calculator!$G$27,Calculator!$G$39,IF(H3293-K3293&lt;=0,IF(D3293&gt;Calculator!$G$39,IF(H3293-K3293+E3293+L3293+M3293+Calculator!$G$39&gt;Calculator!$G$39,Calculator!$G$39-(H3293+E3293+L3293+M3293-K3293),Calculator!$G$39),D3293),0)))</f>
        <v>0</v>
      </c>
    </row>
    <row r="3294" spans="1:14" ht="15.75" thickBot="1">
      <c r="A3294" s="33" t="str">
        <f ca="1">IF(C3294=Calculator!$H$27,"F",IF(Daily!D3294+Daily!H3294=0,IF(D3293+H3293&gt;0,"L",""),""))</f>
        <v/>
      </c>
      <c r="B3294" s="34">
        <v>3293</v>
      </c>
      <c r="C3294" s="19">
        <f t="shared" ca="1" si="205"/>
        <v>49223</v>
      </c>
      <c r="D3294" s="29">
        <f t="shared" ca="1" si="207"/>
        <v>0</v>
      </c>
      <c r="E3294" s="29">
        <f ca="1">IF(C3294&lt;Calculator!$D$26,0,IF(DAY($C3294)=1,IF(D3294-Calculator!$G$24&gt;0,Calculator!$G$24,D3294),0))</f>
        <v>0</v>
      </c>
      <c r="F3294" s="29">
        <f ca="1">IF(E3294&gt;0,D3294*Calculator!$G$22/12,0)</f>
        <v>0</v>
      </c>
      <c r="G3294" s="29">
        <f ca="1">IF(E3294&gt;0,(IFERROR(-PMT(Calculator!$G$22/12,Calculator!$G$23*12,Calculator!$G$20),0))-F3294,0)</f>
        <v>0</v>
      </c>
      <c r="H3294" s="29">
        <f t="shared" ca="1" si="208"/>
        <v>0</v>
      </c>
      <c r="I3294" s="29">
        <f t="shared" ca="1" si="206"/>
        <v>0</v>
      </c>
      <c r="J3294" s="30">
        <f>Calculator!$G$40</f>
        <v>6.5000000000000002E-2</v>
      </c>
      <c r="K3294" s="29">
        <f ca="1">IF(C3294&gt;=Calculator!$G$27,IF(DAY($C3294)=1,Calculator!$G$34/2,IF(DAY($C3294)=15,Calculator!$G$34/2,0)),0)</f>
        <v>0</v>
      </c>
      <c r="L3294" s="29">
        <f ca="1">IF(DAY($C3294)=28,IF(H3294=0,0,Calculator!$G$35),0)</f>
        <v>0</v>
      </c>
      <c r="M3294" s="29">
        <f ca="1">IF(I3294&gt;0,IF(DAY($C3294)=1,SUM(INDIRECT("I"&amp;(ROW(C3293)-DAY(C3293))):I3293),0),0)</f>
        <v>0</v>
      </c>
      <c r="N3294" s="29">
        <f ca="1">IF(C3294&lt;Calculator!$G$27,0,IF(C3294=Calculator!$G$27,Calculator!$G$39,IF(H3294-K3294&lt;=0,IF(D3294&gt;Calculator!$G$39,IF(H3294-K3294+E3294+L3294+M3294+Calculator!$G$39&gt;Calculator!$G$39,Calculator!$G$39-(H3294+E3294+L3294+M3294-K3294),Calculator!$G$39),D3294),0)))</f>
        <v>0</v>
      </c>
    </row>
    <row r="3295" spans="1:14" ht="15.75" thickBot="1">
      <c r="A3295" s="33" t="str">
        <f ca="1">IF(C3295=Calculator!$H$27,"F",IF(Daily!D3295+Daily!H3295=0,IF(D3294+H3294&gt;0,"L",""),""))</f>
        <v/>
      </c>
      <c r="B3295" s="34">
        <v>3294</v>
      </c>
      <c r="C3295" s="19">
        <f t="shared" ca="1" si="205"/>
        <v>49224</v>
      </c>
      <c r="D3295" s="29">
        <f t="shared" ca="1" si="207"/>
        <v>0</v>
      </c>
      <c r="E3295" s="29">
        <f ca="1">IF(C3295&lt;Calculator!$D$26,0,IF(DAY($C3295)=1,IF(D3295-Calculator!$G$24&gt;0,Calculator!$G$24,D3295),0))</f>
        <v>0</v>
      </c>
      <c r="F3295" s="29">
        <f ca="1">IF(E3295&gt;0,D3295*Calculator!$G$22/12,0)</f>
        <v>0</v>
      </c>
      <c r="G3295" s="29">
        <f ca="1">IF(E3295&gt;0,(IFERROR(-PMT(Calculator!$G$22/12,Calculator!$G$23*12,Calculator!$G$20),0))-F3295,0)</f>
        <v>0</v>
      </c>
      <c r="H3295" s="29">
        <f t="shared" ca="1" si="208"/>
        <v>0</v>
      </c>
      <c r="I3295" s="29">
        <f t="shared" ca="1" si="206"/>
        <v>0</v>
      </c>
      <c r="J3295" s="30">
        <f>Calculator!$G$40</f>
        <v>6.5000000000000002E-2</v>
      </c>
      <c r="K3295" s="29">
        <f ca="1">IF(C3295&gt;=Calculator!$G$27,IF(DAY($C3295)=1,Calculator!$G$34/2,IF(DAY($C3295)=15,Calculator!$G$34/2,0)),0)</f>
        <v>0</v>
      </c>
      <c r="L3295" s="29">
        <f ca="1">IF(DAY($C3295)=28,IF(H3295=0,0,Calculator!$G$35),0)</f>
        <v>0</v>
      </c>
      <c r="M3295" s="29">
        <f ca="1">IF(I3295&gt;0,IF(DAY($C3295)=1,SUM(INDIRECT("I"&amp;(ROW(C3294)-DAY(C3294))):I3294),0),0)</f>
        <v>0</v>
      </c>
      <c r="N3295" s="29">
        <f ca="1">IF(C3295&lt;Calculator!$G$27,0,IF(C3295=Calculator!$G$27,Calculator!$G$39,IF(H3295-K3295&lt;=0,IF(D3295&gt;Calculator!$G$39,IF(H3295-K3295+E3295+L3295+M3295+Calculator!$G$39&gt;Calculator!$G$39,Calculator!$G$39-(H3295+E3295+L3295+M3295-K3295),Calculator!$G$39),D3295),0)))</f>
        <v>0</v>
      </c>
    </row>
    <row r="3296" spans="1:14" ht="15.75" thickBot="1">
      <c r="A3296" s="33" t="str">
        <f ca="1">IF(C3296=Calculator!$H$27,"F",IF(Daily!D3296+Daily!H3296=0,IF(D3295+H3295&gt;0,"L",""),""))</f>
        <v/>
      </c>
      <c r="B3296" s="34">
        <v>3295</v>
      </c>
      <c r="C3296" s="19">
        <f t="shared" ca="1" si="205"/>
        <v>49225</v>
      </c>
      <c r="D3296" s="29">
        <f t="shared" ca="1" si="207"/>
        <v>0</v>
      </c>
      <c r="E3296" s="29">
        <f ca="1">IF(C3296&lt;Calculator!$D$26,0,IF(DAY($C3296)=1,IF(D3296-Calculator!$G$24&gt;0,Calculator!$G$24,D3296),0))</f>
        <v>0</v>
      </c>
      <c r="F3296" s="29">
        <f ca="1">IF(E3296&gt;0,D3296*Calculator!$G$22/12,0)</f>
        <v>0</v>
      </c>
      <c r="G3296" s="29">
        <f ca="1">IF(E3296&gt;0,(IFERROR(-PMT(Calculator!$G$22/12,Calculator!$G$23*12,Calculator!$G$20),0))-F3296,0)</f>
        <v>0</v>
      </c>
      <c r="H3296" s="29">
        <f t="shared" ca="1" si="208"/>
        <v>0</v>
      </c>
      <c r="I3296" s="29">
        <f t="shared" ca="1" si="206"/>
        <v>0</v>
      </c>
      <c r="J3296" s="30">
        <f>Calculator!$G$40</f>
        <v>6.5000000000000002E-2</v>
      </c>
      <c r="K3296" s="29">
        <f ca="1">IF(C3296&gt;=Calculator!$G$27,IF(DAY($C3296)=1,Calculator!$G$34/2,IF(DAY($C3296)=15,Calculator!$G$34/2,0)),0)</f>
        <v>0</v>
      </c>
      <c r="L3296" s="29">
        <f ca="1">IF(DAY($C3296)=28,IF(H3296=0,0,Calculator!$G$35),0)</f>
        <v>0</v>
      </c>
      <c r="M3296" s="29">
        <f ca="1">IF(I3296&gt;0,IF(DAY($C3296)=1,SUM(INDIRECT("I"&amp;(ROW(C3295)-DAY(C3295))):I3295),0),0)</f>
        <v>0</v>
      </c>
      <c r="N3296" s="29">
        <f ca="1">IF(C3296&lt;Calculator!$G$27,0,IF(C3296=Calculator!$G$27,Calculator!$G$39,IF(H3296-K3296&lt;=0,IF(D3296&gt;Calculator!$G$39,IF(H3296-K3296+E3296+L3296+M3296+Calculator!$G$39&gt;Calculator!$G$39,Calculator!$G$39-(H3296+E3296+L3296+M3296-K3296),Calculator!$G$39),D3296),0)))</f>
        <v>0</v>
      </c>
    </row>
    <row r="3297" spans="1:14" ht="15.75" thickBot="1">
      <c r="A3297" s="33" t="str">
        <f ca="1">IF(C3297=Calculator!$H$27,"F",IF(Daily!D3297+Daily!H3297=0,IF(D3296+H3296&gt;0,"L",""),""))</f>
        <v/>
      </c>
      <c r="B3297" s="34">
        <v>3296</v>
      </c>
      <c r="C3297" s="19">
        <f t="shared" ca="1" si="205"/>
        <v>49226</v>
      </c>
      <c r="D3297" s="29">
        <f t="shared" ca="1" si="207"/>
        <v>0</v>
      </c>
      <c r="E3297" s="29">
        <f ca="1">IF(C3297&lt;Calculator!$D$26,0,IF(DAY($C3297)=1,IF(D3297-Calculator!$G$24&gt;0,Calculator!$G$24,D3297),0))</f>
        <v>0</v>
      </c>
      <c r="F3297" s="29">
        <f ca="1">IF(E3297&gt;0,D3297*Calculator!$G$22/12,0)</f>
        <v>0</v>
      </c>
      <c r="G3297" s="29">
        <f ca="1">IF(E3297&gt;0,(IFERROR(-PMT(Calculator!$G$22/12,Calculator!$G$23*12,Calculator!$G$20),0))-F3297,0)</f>
        <v>0</v>
      </c>
      <c r="H3297" s="29">
        <f t="shared" ca="1" si="208"/>
        <v>0</v>
      </c>
      <c r="I3297" s="29">
        <f t="shared" ca="1" si="206"/>
        <v>0</v>
      </c>
      <c r="J3297" s="30">
        <f>Calculator!$G$40</f>
        <v>6.5000000000000002E-2</v>
      </c>
      <c r="K3297" s="29">
        <f ca="1">IF(C3297&gt;=Calculator!$G$27,IF(DAY($C3297)=1,Calculator!$G$34/2,IF(DAY($C3297)=15,Calculator!$G$34/2,0)),0)</f>
        <v>0</v>
      </c>
      <c r="L3297" s="29">
        <f ca="1">IF(DAY($C3297)=28,IF(H3297=0,0,Calculator!$G$35),0)</f>
        <v>0</v>
      </c>
      <c r="M3297" s="29">
        <f ca="1">IF(I3297&gt;0,IF(DAY($C3297)=1,SUM(INDIRECT("I"&amp;(ROW(C3296)-DAY(C3296))):I3296),0),0)</f>
        <v>0</v>
      </c>
      <c r="N3297" s="29">
        <f ca="1">IF(C3297&lt;Calculator!$G$27,0,IF(C3297=Calculator!$G$27,Calculator!$G$39,IF(H3297-K3297&lt;=0,IF(D3297&gt;Calculator!$G$39,IF(H3297-K3297+E3297+L3297+M3297+Calculator!$G$39&gt;Calculator!$G$39,Calculator!$G$39-(H3297+E3297+L3297+M3297-K3297),Calculator!$G$39),D3297),0)))</f>
        <v>0</v>
      </c>
    </row>
    <row r="3298" spans="1:14" ht="15.75" thickBot="1">
      <c r="A3298" s="33" t="str">
        <f ca="1">IF(C3298=Calculator!$H$27,"F",IF(Daily!D3298+Daily!H3298=0,IF(D3297+H3297&gt;0,"L",""),""))</f>
        <v/>
      </c>
      <c r="B3298" s="34">
        <v>3297</v>
      </c>
      <c r="C3298" s="19">
        <f t="shared" ca="1" si="205"/>
        <v>49227</v>
      </c>
      <c r="D3298" s="29">
        <f t="shared" ca="1" si="207"/>
        <v>0</v>
      </c>
      <c r="E3298" s="29">
        <f ca="1">IF(C3298&lt;Calculator!$D$26,0,IF(DAY($C3298)=1,IF(D3298-Calculator!$G$24&gt;0,Calculator!$G$24,D3298),0))</f>
        <v>0</v>
      </c>
      <c r="F3298" s="29">
        <f ca="1">IF(E3298&gt;0,D3298*Calculator!$G$22/12,0)</f>
        <v>0</v>
      </c>
      <c r="G3298" s="29">
        <f ca="1">IF(E3298&gt;0,(IFERROR(-PMT(Calculator!$G$22/12,Calculator!$G$23*12,Calculator!$G$20),0))-F3298,0)</f>
        <v>0</v>
      </c>
      <c r="H3298" s="29">
        <f t="shared" ca="1" si="208"/>
        <v>0</v>
      </c>
      <c r="I3298" s="29">
        <f t="shared" ca="1" si="206"/>
        <v>0</v>
      </c>
      <c r="J3298" s="30">
        <f>Calculator!$G$40</f>
        <v>6.5000000000000002E-2</v>
      </c>
      <c r="K3298" s="29">
        <f ca="1">IF(C3298&gt;=Calculator!$G$27,IF(DAY($C3298)=1,Calculator!$G$34/2,IF(DAY($C3298)=15,Calculator!$G$34/2,0)),0)</f>
        <v>0</v>
      </c>
      <c r="L3298" s="29">
        <f ca="1">IF(DAY($C3298)=28,IF(H3298=0,0,Calculator!$G$35),0)</f>
        <v>0</v>
      </c>
      <c r="M3298" s="29">
        <f ca="1">IF(I3298&gt;0,IF(DAY($C3298)=1,SUM(INDIRECT("I"&amp;(ROW(C3297)-DAY(C3297))):I3297),0),0)</f>
        <v>0</v>
      </c>
      <c r="N3298" s="29">
        <f ca="1">IF(C3298&lt;Calculator!$G$27,0,IF(C3298=Calculator!$G$27,Calculator!$G$39,IF(H3298-K3298&lt;=0,IF(D3298&gt;Calculator!$G$39,IF(H3298-K3298+E3298+L3298+M3298+Calculator!$G$39&gt;Calculator!$G$39,Calculator!$G$39-(H3298+E3298+L3298+M3298-K3298),Calculator!$G$39),D3298),0)))</f>
        <v>0</v>
      </c>
    </row>
    <row r="3299" spans="1:14" ht="15.75" thickBot="1">
      <c r="A3299" s="33" t="str">
        <f ca="1">IF(C3299=Calculator!$H$27,"F",IF(Daily!D3299+Daily!H3299=0,IF(D3298+H3298&gt;0,"L",""),""))</f>
        <v/>
      </c>
      <c r="B3299" s="34">
        <v>3298</v>
      </c>
      <c r="C3299" s="19">
        <f t="shared" ca="1" si="205"/>
        <v>49228</v>
      </c>
      <c r="D3299" s="29">
        <f t="shared" ca="1" si="207"/>
        <v>0</v>
      </c>
      <c r="E3299" s="29">
        <f ca="1">IF(C3299&lt;Calculator!$D$26,0,IF(DAY($C3299)=1,IF(D3299-Calculator!$G$24&gt;0,Calculator!$G$24,D3299),0))</f>
        <v>0</v>
      </c>
      <c r="F3299" s="29">
        <f ca="1">IF(E3299&gt;0,D3299*Calculator!$G$22/12,0)</f>
        <v>0</v>
      </c>
      <c r="G3299" s="29">
        <f ca="1">IF(E3299&gt;0,(IFERROR(-PMT(Calculator!$G$22/12,Calculator!$G$23*12,Calculator!$G$20),0))-F3299,0)</f>
        <v>0</v>
      </c>
      <c r="H3299" s="29">
        <f t="shared" ca="1" si="208"/>
        <v>0</v>
      </c>
      <c r="I3299" s="29">
        <f t="shared" ca="1" si="206"/>
        <v>0</v>
      </c>
      <c r="J3299" s="30">
        <f>Calculator!$G$40</f>
        <v>6.5000000000000002E-2</v>
      </c>
      <c r="K3299" s="29">
        <f ca="1">IF(C3299&gt;=Calculator!$G$27,IF(DAY($C3299)=1,Calculator!$G$34/2,IF(DAY($C3299)=15,Calculator!$G$34/2,0)),0)</f>
        <v>0</v>
      </c>
      <c r="L3299" s="29">
        <f ca="1">IF(DAY($C3299)=28,IF(H3299=0,0,Calculator!$G$35),0)</f>
        <v>0</v>
      </c>
      <c r="M3299" s="29">
        <f ca="1">IF(I3299&gt;0,IF(DAY($C3299)=1,SUM(INDIRECT("I"&amp;(ROW(C3298)-DAY(C3298))):I3298),0),0)</f>
        <v>0</v>
      </c>
      <c r="N3299" s="29">
        <f ca="1">IF(C3299&lt;Calculator!$G$27,0,IF(C3299=Calculator!$G$27,Calculator!$G$39,IF(H3299-K3299&lt;=0,IF(D3299&gt;Calculator!$G$39,IF(H3299-K3299+E3299+L3299+M3299+Calculator!$G$39&gt;Calculator!$G$39,Calculator!$G$39-(H3299+E3299+L3299+M3299-K3299),Calculator!$G$39),D3299),0)))</f>
        <v>0</v>
      </c>
    </row>
    <row r="3300" spans="1:14" ht="15.75" thickBot="1">
      <c r="A3300" s="33" t="str">
        <f ca="1">IF(C3300=Calculator!$H$27,"F",IF(Daily!D3300+Daily!H3300=0,IF(D3299+H3299&gt;0,"L",""),""))</f>
        <v/>
      </c>
      <c r="B3300" s="34">
        <v>3299</v>
      </c>
      <c r="C3300" s="19">
        <f t="shared" ca="1" si="205"/>
        <v>49229</v>
      </c>
      <c r="D3300" s="29">
        <f t="shared" ca="1" si="207"/>
        <v>0</v>
      </c>
      <c r="E3300" s="29">
        <f ca="1">IF(C3300&lt;Calculator!$D$26,0,IF(DAY($C3300)=1,IF(D3300-Calculator!$G$24&gt;0,Calculator!$G$24,D3300),0))</f>
        <v>0</v>
      </c>
      <c r="F3300" s="29">
        <f ca="1">IF(E3300&gt;0,D3300*Calculator!$G$22/12,0)</f>
        <v>0</v>
      </c>
      <c r="G3300" s="29">
        <f ca="1">IF(E3300&gt;0,(IFERROR(-PMT(Calculator!$G$22/12,Calculator!$G$23*12,Calculator!$G$20),0))-F3300,0)</f>
        <v>0</v>
      </c>
      <c r="H3300" s="29">
        <f t="shared" ca="1" si="208"/>
        <v>0</v>
      </c>
      <c r="I3300" s="29">
        <f t="shared" ca="1" si="206"/>
        <v>0</v>
      </c>
      <c r="J3300" s="30">
        <f>Calculator!$G$40</f>
        <v>6.5000000000000002E-2</v>
      </c>
      <c r="K3300" s="29">
        <f ca="1">IF(C3300&gt;=Calculator!$G$27,IF(DAY($C3300)=1,Calculator!$G$34/2,IF(DAY($C3300)=15,Calculator!$G$34/2,0)),0)</f>
        <v>0</v>
      </c>
      <c r="L3300" s="29">
        <f ca="1">IF(DAY($C3300)=28,IF(H3300=0,0,Calculator!$G$35),0)</f>
        <v>0</v>
      </c>
      <c r="M3300" s="29">
        <f ca="1">IF(I3300&gt;0,IF(DAY($C3300)=1,SUM(INDIRECT("I"&amp;(ROW(C3299)-DAY(C3299))):I3299),0),0)</f>
        <v>0</v>
      </c>
      <c r="N3300" s="29">
        <f ca="1">IF(C3300&lt;Calculator!$G$27,0,IF(C3300=Calculator!$G$27,Calculator!$G$39,IF(H3300-K3300&lt;=0,IF(D3300&gt;Calculator!$G$39,IF(H3300-K3300+E3300+L3300+M3300+Calculator!$G$39&gt;Calculator!$G$39,Calculator!$G$39-(H3300+E3300+L3300+M3300-K3300),Calculator!$G$39),D3300),0)))</f>
        <v>0</v>
      </c>
    </row>
    <row r="3301" spans="1:14" ht="15.75" thickBot="1">
      <c r="A3301" s="33" t="str">
        <f ca="1">IF(C3301=Calculator!$H$27,"F",IF(Daily!D3301+Daily!H3301=0,IF(D3300+H3300&gt;0,"L",""),""))</f>
        <v/>
      </c>
      <c r="B3301" s="34">
        <v>3300</v>
      </c>
      <c r="C3301" s="19">
        <f t="shared" ca="1" si="205"/>
        <v>49230</v>
      </c>
      <c r="D3301" s="29">
        <f t="shared" ca="1" si="207"/>
        <v>0</v>
      </c>
      <c r="E3301" s="29">
        <f ca="1">IF(C3301&lt;Calculator!$D$26,0,IF(DAY($C3301)=1,IF(D3301-Calculator!$G$24&gt;0,Calculator!$G$24,D3301),0))</f>
        <v>0</v>
      </c>
      <c r="F3301" s="29">
        <f ca="1">IF(E3301&gt;0,D3301*Calculator!$G$22/12,0)</f>
        <v>0</v>
      </c>
      <c r="G3301" s="29">
        <f ca="1">IF(E3301&gt;0,(IFERROR(-PMT(Calculator!$G$22/12,Calculator!$G$23*12,Calculator!$G$20),0))-F3301,0)</f>
        <v>0</v>
      </c>
      <c r="H3301" s="29">
        <f t="shared" ca="1" si="208"/>
        <v>0</v>
      </c>
      <c r="I3301" s="29">
        <f t="shared" ca="1" si="206"/>
        <v>0</v>
      </c>
      <c r="J3301" s="30">
        <f>Calculator!$G$40</f>
        <v>6.5000000000000002E-2</v>
      </c>
      <c r="K3301" s="29">
        <f ca="1">IF(C3301&gt;=Calculator!$G$27,IF(DAY($C3301)=1,Calculator!$G$34/2,IF(DAY($C3301)=15,Calculator!$G$34/2,0)),0)</f>
        <v>0</v>
      </c>
      <c r="L3301" s="29">
        <f ca="1">IF(DAY($C3301)=28,IF(H3301=0,0,Calculator!$G$35),0)</f>
        <v>0</v>
      </c>
      <c r="M3301" s="29">
        <f ca="1">IF(I3301&gt;0,IF(DAY($C3301)=1,SUM(INDIRECT("I"&amp;(ROW(C3300)-DAY(C3300))):I3300),0),0)</f>
        <v>0</v>
      </c>
      <c r="N3301" s="29">
        <f ca="1">IF(C3301&lt;Calculator!$G$27,0,IF(C3301=Calculator!$G$27,Calculator!$G$39,IF(H3301-K3301&lt;=0,IF(D3301&gt;Calculator!$G$39,IF(H3301-K3301+E3301+L3301+M3301+Calculator!$G$39&gt;Calculator!$G$39,Calculator!$G$39-(H3301+E3301+L3301+M3301-K3301),Calculator!$G$39),D3301),0)))</f>
        <v>0</v>
      </c>
    </row>
    <row r="3302" spans="1:14" ht="15.75" thickBot="1">
      <c r="A3302" s="33" t="str">
        <f ca="1">IF(C3302=Calculator!$H$27,"F",IF(Daily!D3302+Daily!H3302=0,IF(D3301+H3301&gt;0,"L",""),""))</f>
        <v/>
      </c>
      <c r="B3302" s="34">
        <v>3301</v>
      </c>
      <c r="C3302" s="19">
        <f t="shared" ca="1" si="205"/>
        <v>49231</v>
      </c>
      <c r="D3302" s="29">
        <f t="shared" ca="1" si="207"/>
        <v>0</v>
      </c>
      <c r="E3302" s="29">
        <f ca="1">IF(C3302&lt;Calculator!$D$26,0,IF(DAY($C3302)=1,IF(D3302-Calculator!$G$24&gt;0,Calculator!$G$24,D3302),0))</f>
        <v>0</v>
      </c>
      <c r="F3302" s="29">
        <f ca="1">IF(E3302&gt;0,D3302*Calculator!$G$22/12,0)</f>
        <v>0</v>
      </c>
      <c r="G3302" s="29">
        <f ca="1">IF(E3302&gt;0,(IFERROR(-PMT(Calculator!$G$22/12,Calculator!$G$23*12,Calculator!$G$20),0))-F3302,0)</f>
        <v>0</v>
      </c>
      <c r="H3302" s="29">
        <f t="shared" ca="1" si="208"/>
        <v>0</v>
      </c>
      <c r="I3302" s="29">
        <f t="shared" ca="1" si="206"/>
        <v>0</v>
      </c>
      <c r="J3302" s="30">
        <f>Calculator!$G$40</f>
        <v>6.5000000000000002E-2</v>
      </c>
      <c r="K3302" s="29">
        <f ca="1">IF(C3302&gt;=Calculator!$G$27,IF(DAY($C3302)=1,Calculator!$G$34/2,IF(DAY($C3302)=15,Calculator!$G$34/2,0)),0)</f>
        <v>0</v>
      </c>
      <c r="L3302" s="29">
        <f ca="1">IF(DAY($C3302)=28,IF(H3302=0,0,Calculator!$G$35),0)</f>
        <v>0</v>
      </c>
      <c r="M3302" s="29">
        <f ca="1">IF(I3302&gt;0,IF(DAY($C3302)=1,SUM(INDIRECT("I"&amp;(ROW(C3301)-DAY(C3301))):I3301),0),0)</f>
        <v>0</v>
      </c>
      <c r="N3302" s="29">
        <f ca="1">IF(C3302&lt;Calculator!$G$27,0,IF(C3302=Calculator!$G$27,Calculator!$G$39,IF(H3302-K3302&lt;=0,IF(D3302&gt;Calculator!$G$39,IF(H3302-K3302+E3302+L3302+M3302+Calculator!$G$39&gt;Calculator!$G$39,Calculator!$G$39-(H3302+E3302+L3302+M3302-K3302),Calculator!$G$39),D3302),0)))</f>
        <v>0</v>
      </c>
    </row>
    <row r="3303" spans="1:14" ht="15.75" thickBot="1">
      <c r="A3303" s="33" t="str">
        <f ca="1">IF(C3303=Calculator!$H$27,"F",IF(Daily!D3303+Daily!H3303=0,IF(D3302+H3302&gt;0,"L",""),""))</f>
        <v/>
      </c>
      <c r="B3303" s="34">
        <v>3302</v>
      </c>
      <c r="C3303" s="19">
        <f t="shared" ca="1" si="205"/>
        <v>49232</v>
      </c>
      <c r="D3303" s="29">
        <f t="shared" ca="1" si="207"/>
        <v>0</v>
      </c>
      <c r="E3303" s="29">
        <f ca="1">IF(C3303&lt;Calculator!$D$26,0,IF(DAY($C3303)=1,IF(D3303-Calculator!$G$24&gt;0,Calculator!$G$24,D3303),0))</f>
        <v>0</v>
      </c>
      <c r="F3303" s="29">
        <f ca="1">IF(E3303&gt;0,D3303*Calculator!$G$22/12,0)</f>
        <v>0</v>
      </c>
      <c r="G3303" s="29">
        <f ca="1">IF(E3303&gt;0,(IFERROR(-PMT(Calculator!$G$22/12,Calculator!$G$23*12,Calculator!$G$20),0))-F3303,0)</f>
        <v>0</v>
      </c>
      <c r="H3303" s="29">
        <f t="shared" ca="1" si="208"/>
        <v>0</v>
      </c>
      <c r="I3303" s="29">
        <f t="shared" ca="1" si="206"/>
        <v>0</v>
      </c>
      <c r="J3303" s="30">
        <f>Calculator!$G$40</f>
        <v>6.5000000000000002E-2</v>
      </c>
      <c r="K3303" s="29">
        <f ca="1">IF(C3303&gt;=Calculator!$G$27,IF(DAY($C3303)=1,Calculator!$G$34/2,IF(DAY($C3303)=15,Calculator!$G$34/2,0)),0)</f>
        <v>4500</v>
      </c>
      <c r="L3303" s="29">
        <f ca="1">IF(DAY($C3303)=28,IF(H3303=0,0,Calculator!$G$35),0)</f>
        <v>0</v>
      </c>
      <c r="M3303" s="29">
        <f ca="1">IF(I3303&gt;0,IF(DAY($C3303)=1,SUM(INDIRECT("I"&amp;(ROW(C3302)-DAY(C3302))):I3302),0),0)</f>
        <v>0</v>
      </c>
      <c r="N3303" s="29">
        <f ca="1">IF(C3303&lt;Calculator!$G$27,0,IF(C3303=Calculator!$G$27,Calculator!$G$39,IF(H3303-K3303&lt;=0,IF(D3303&gt;Calculator!$G$39,IF(H3303-K3303+E3303+L3303+M3303+Calculator!$G$39&gt;Calculator!$G$39,Calculator!$G$39-(H3303+E3303+L3303+M3303-K3303),Calculator!$G$39),D3303),0)))</f>
        <v>0</v>
      </c>
    </row>
    <row r="3304" spans="1:14" ht="15.75" thickBot="1">
      <c r="A3304" s="33" t="str">
        <f ca="1">IF(C3304=Calculator!$H$27,"F",IF(Daily!D3304+Daily!H3304=0,IF(D3303+H3303&gt;0,"L",""),""))</f>
        <v/>
      </c>
      <c r="B3304" s="34">
        <v>3303</v>
      </c>
      <c r="C3304" s="19">
        <f t="shared" ca="1" si="205"/>
        <v>49233</v>
      </c>
      <c r="D3304" s="29">
        <f t="shared" ca="1" si="207"/>
        <v>0</v>
      </c>
      <c r="E3304" s="29">
        <f ca="1">IF(C3304&lt;Calculator!$D$26,0,IF(DAY($C3304)=1,IF(D3304-Calculator!$G$24&gt;0,Calculator!$G$24,D3304),0))</f>
        <v>0</v>
      </c>
      <c r="F3304" s="29">
        <f ca="1">IF(E3304&gt;0,D3304*Calculator!$G$22/12,0)</f>
        <v>0</v>
      </c>
      <c r="G3304" s="29">
        <f ca="1">IF(E3304&gt;0,(IFERROR(-PMT(Calculator!$G$22/12,Calculator!$G$23*12,Calculator!$G$20),0))-F3304,0)</f>
        <v>0</v>
      </c>
      <c r="H3304" s="29">
        <f t="shared" ca="1" si="208"/>
        <v>0</v>
      </c>
      <c r="I3304" s="29">
        <f t="shared" ca="1" si="206"/>
        <v>0</v>
      </c>
      <c r="J3304" s="30">
        <f>Calculator!$G$40</f>
        <v>6.5000000000000002E-2</v>
      </c>
      <c r="K3304" s="29">
        <f ca="1">IF(C3304&gt;=Calculator!$G$27,IF(DAY($C3304)=1,Calculator!$G$34/2,IF(DAY($C3304)=15,Calculator!$G$34/2,0)),0)</f>
        <v>0</v>
      </c>
      <c r="L3304" s="29">
        <f ca="1">IF(DAY($C3304)=28,IF(H3304=0,0,Calculator!$G$35),0)</f>
        <v>0</v>
      </c>
      <c r="M3304" s="29">
        <f ca="1">IF(I3304&gt;0,IF(DAY($C3304)=1,SUM(INDIRECT("I"&amp;(ROW(C3303)-DAY(C3303))):I3303),0),0)</f>
        <v>0</v>
      </c>
      <c r="N3304" s="29">
        <f ca="1">IF(C3304&lt;Calculator!$G$27,0,IF(C3304=Calculator!$G$27,Calculator!$G$39,IF(H3304-K3304&lt;=0,IF(D3304&gt;Calculator!$G$39,IF(H3304-K3304+E3304+L3304+M3304+Calculator!$G$39&gt;Calculator!$G$39,Calculator!$G$39-(H3304+E3304+L3304+M3304-K3304),Calculator!$G$39),D3304),0)))</f>
        <v>0</v>
      </c>
    </row>
    <row r="3305" spans="1:14" ht="15.75" thickBot="1">
      <c r="A3305" s="33" t="str">
        <f ca="1">IF(C3305=Calculator!$H$27,"F",IF(Daily!D3305+Daily!H3305=0,IF(D3304+H3304&gt;0,"L",""),""))</f>
        <v/>
      </c>
      <c r="B3305" s="34">
        <v>3304</v>
      </c>
      <c r="C3305" s="19">
        <f t="shared" ca="1" si="205"/>
        <v>49234</v>
      </c>
      <c r="D3305" s="29">
        <f t="shared" ca="1" si="207"/>
        <v>0</v>
      </c>
      <c r="E3305" s="29">
        <f ca="1">IF(C3305&lt;Calculator!$D$26,0,IF(DAY($C3305)=1,IF(D3305-Calculator!$G$24&gt;0,Calculator!$G$24,D3305),0))</f>
        <v>0</v>
      </c>
      <c r="F3305" s="29">
        <f ca="1">IF(E3305&gt;0,D3305*Calculator!$G$22/12,0)</f>
        <v>0</v>
      </c>
      <c r="G3305" s="29">
        <f ca="1">IF(E3305&gt;0,(IFERROR(-PMT(Calculator!$G$22/12,Calculator!$G$23*12,Calculator!$G$20),0))-F3305,0)</f>
        <v>0</v>
      </c>
      <c r="H3305" s="29">
        <f t="shared" ca="1" si="208"/>
        <v>0</v>
      </c>
      <c r="I3305" s="29">
        <f t="shared" ca="1" si="206"/>
        <v>0</v>
      </c>
      <c r="J3305" s="30">
        <f>Calculator!$G$40</f>
        <v>6.5000000000000002E-2</v>
      </c>
      <c r="K3305" s="29">
        <f ca="1">IF(C3305&gt;=Calculator!$G$27,IF(DAY($C3305)=1,Calculator!$G$34/2,IF(DAY($C3305)=15,Calculator!$G$34/2,0)),0)</f>
        <v>0</v>
      </c>
      <c r="L3305" s="29">
        <f ca="1">IF(DAY($C3305)=28,IF(H3305=0,0,Calculator!$G$35),0)</f>
        <v>0</v>
      </c>
      <c r="M3305" s="29">
        <f ca="1">IF(I3305&gt;0,IF(DAY($C3305)=1,SUM(INDIRECT("I"&amp;(ROW(C3304)-DAY(C3304))):I3304),0),0)</f>
        <v>0</v>
      </c>
      <c r="N3305" s="29">
        <f ca="1">IF(C3305&lt;Calculator!$G$27,0,IF(C3305=Calculator!$G$27,Calculator!$G$39,IF(H3305-K3305&lt;=0,IF(D3305&gt;Calculator!$G$39,IF(H3305-K3305+E3305+L3305+M3305+Calculator!$G$39&gt;Calculator!$G$39,Calculator!$G$39-(H3305+E3305+L3305+M3305-K3305),Calculator!$G$39),D3305),0)))</f>
        <v>0</v>
      </c>
    </row>
    <row r="3306" spans="1:14" ht="15.75" thickBot="1">
      <c r="A3306" s="33" t="str">
        <f ca="1">IF(C3306=Calculator!$H$27,"F",IF(Daily!D3306+Daily!H3306=0,IF(D3305+H3305&gt;0,"L",""),""))</f>
        <v/>
      </c>
      <c r="B3306" s="34">
        <v>3305</v>
      </c>
      <c r="C3306" s="19">
        <f t="shared" ca="1" si="205"/>
        <v>49235</v>
      </c>
      <c r="D3306" s="29">
        <f t="shared" ca="1" si="207"/>
        <v>0</v>
      </c>
      <c r="E3306" s="29">
        <f ca="1">IF(C3306&lt;Calculator!$D$26,0,IF(DAY($C3306)=1,IF(D3306-Calculator!$G$24&gt;0,Calculator!$G$24,D3306),0))</f>
        <v>0</v>
      </c>
      <c r="F3306" s="29">
        <f ca="1">IF(E3306&gt;0,D3306*Calculator!$G$22/12,0)</f>
        <v>0</v>
      </c>
      <c r="G3306" s="29">
        <f ca="1">IF(E3306&gt;0,(IFERROR(-PMT(Calculator!$G$22/12,Calculator!$G$23*12,Calculator!$G$20),0))-F3306,0)</f>
        <v>0</v>
      </c>
      <c r="H3306" s="29">
        <f t="shared" ca="1" si="208"/>
        <v>0</v>
      </c>
      <c r="I3306" s="29">
        <f t="shared" ca="1" si="206"/>
        <v>0</v>
      </c>
      <c r="J3306" s="30">
        <f>Calculator!$G$40</f>
        <v>6.5000000000000002E-2</v>
      </c>
      <c r="K3306" s="29">
        <f ca="1">IF(C3306&gt;=Calculator!$G$27,IF(DAY($C3306)=1,Calculator!$G$34/2,IF(DAY($C3306)=15,Calculator!$G$34/2,0)),0)</f>
        <v>0</v>
      </c>
      <c r="L3306" s="29">
        <f ca="1">IF(DAY($C3306)=28,IF(H3306=0,0,Calculator!$G$35),0)</f>
        <v>0</v>
      </c>
      <c r="M3306" s="29">
        <f ca="1">IF(I3306&gt;0,IF(DAY($C3306)=1,SUM(INDIRECT("I"&amp;(ROW(C3305)-DAY(C3305))):I3305),0),0)</f>
        <v>0</v>
      </c>
      <c r="N3306" s="29">
        <f ca="1">IF(C3306&lt;Calculator!$G$27,0,IF(C3306=Calculator!$G$27,Calculator!$G$39,IF(H3306-K3306&lt;=0,IF(D3306&gt;Calculator!$G$39,IF(H3306-K3306+E3306+L3306+M3306+Calculator!$G$39&gt;Calculator!$G$39,Calculator!$G$39-(H3306+E3306+L3306+M3306-K3306),Calculator!$G$39),D3306),0)))</f>
        <v>0</v>
      </c>
    </row>
    <row r="3307" spans="1:14" ht="15.75" thickBot="1">
      <c r="A3307" s="33" t="str">
        <f ca="1">IF(C3307=Calculator!$H$27,"F",IF(Daily!D3307+Daily!H3307=0,IF(D3306+H3306&gt;0,"L",""),""))</f>
        <v/>
      </c>
      <c r="B3307" s="34">
        <v>3306</v>
      </c>
      <c r="C3307" s="19">
        <f t="shared" ca="1" si="205"/>
        <v>49236</v>
      </c>
      <c r="D3307" s="29">
        <f t="shared" ca="1" si="207"/>
        <v>0</v>
      </c>
      <c r="E3307" s="29">
        <f ca="1">IF(C3307&lt;Calculator!$D$26,0,IF(DAY($C3307)=1,IF(D3307-Calculator!$G$24&gt;0,Calculator!$G$24,D3307),0))</f>
        <v>0</v>
      </c>
      <c r="F3307" s="29">
        <f ca="1">IF(E3307&gt;0,D3307*Calculator!$G$22/12,0)</f>
        <v>0</v>
      </c>
      <c r="G3307" s="29">
        <f ca="1">IF(E3307&gt;0,(IFERROR(-PMT(Calculator!$G$22/12,Calculator!$G$23*12,Calculator!$G$20),0))-F3307,0)</f>
        <v>0</v>
      </c>
      <c r="H3307" s="29">
        <f t="shared" ca="1" si="208"/>
        <v>0</v>
      </c>
      <c r="I3307" s="29">
        <f t="shared" ca="1" si="206"/>
        <v>0</v>
      </c>
      <c r="J3307" s="30">
        <f>Calculator!$G$40</f>
        <v>6.5000000000000002E-2</v>
      </c>
      <c r="K3307" s="29">
        <f ca="1">IF(C3307&gt;=Calculator!$G$27,IF(DAY($C3307)=1,Calculator!$G$34/2,IF(DAY($C3307)=15,Calculator!$G$34/2,0)),0)</f>
        <v>0</v>
      </c>
      <c r="L3307" s="29">
        <f ca="1">IF(DAY($C3307)=28,IF(H3307=0,0,Calculator!$G$35),0)</f>
        <v>0</v>
      </c>
      <c r="M3307" s="29">
        <f ca="1">IF(I3307&gt;0,IF(DAY($C3307)=1,SUM(INDIRECT("I"&amp;(ROW(C3306)-DAY(C3306))):I3306),0),0)</f>
        <v>0</v>
      </c>
      <c r="N3307" s="29">
        <f ca="1">IF(C3307&lt;Calculator!$G$27,0,IF(C3307=Calculator!$G$27,Calculator!$G$39,IF(H3307-K3307&lt;=0,IF(D3307&gt;Calculator!$G$39,IF(H3307-K3307+E3307+L3307+M3307+Calculator!$G$39&gt;Calculator!$G$39,Calculator!$G$39-(H3307+E3307+L3307+M3307-K3307),Calculator!$G$39),D3307),0)))</f>
        <v>0</v>
      </c>
    </row>
    <row r="3308" spans="1:14" ht="15.75" thickBot="1">
      <c r="A3308" s="33" t="str">
        <f ca="1">IF(C3308=Calculator!$H$27,"F",IF(Daily!D3308+Daily!H3308=0,IF(D3307+H3307&gt;0,"L",""),""))</f>
        <v/>
      </c>
      <c r="B3308" s="34">
        <v>3307</v>
      </c>
      <c r="C3308" s="19">
        <f t="shared" ca="1" si="205"/>
        <v>49237</v>
      </c>
      <c r="D3308" s="29">
        <f t="shared" ca="1" si="207"/>
        <v>0</v>
      </c>
      <c r="E3308" s="29">
        <f ca="1">IF(C3308&lt;Calculator!$D$26,0,IF(DAY($C3308)=1,IF(D3308-Calculator!$G$24&gt;0,Calculator!$G$24,D3308),0))</f>
        <v>0</v>
      </c>
      <c r="F3308" s="29">
        <f ca="1">IF(E3308&gt;0,D3308*Calculator!$G$22/12,0)</f>
        <v>0</v>
      </c>
      <c r="G3308" s="29">
        <f ca="1">IF(E3308&gt;0,(IFERROR(-PMT(Calculator!$G$22/12,Calculator!$G$23*12,Calculator!$G$20),0))-F3308,0)</f>
        <v>0</v>
      </c>
      <c r="H3308" s="29">
        <f t="shared" ca="1" si="208"/>
        <v>0</v>
      </c>
      <c r="I3308" s="29">
        <f t="shared" ca="1" si="206"/>
        <v>0</v>
      </c>
      <c r="J3308" s="30">
        <f>Calculator!$G$40</f>
        <v>6.5000000000000002E-2</v>
      </c>
      <c r="K3308" s="29">
        <f ca="1">IF(C3308&gt;=Calculator!$G$27,IF(DAY($C3308)=1,Calculator!$G$34/2,IF(DAY($C3308)=15,Calculator!$G$34/2,0)),0)</f>
        <v>0</v>
      </c>
      <c r="L3308" s="29">
        <f ca="1">IF(DAY($C3308)=28,IF(H3308=0,0,Calculator!$G$35),0)</f>
        <v>0</v>
      </c>
      <c r="M3308" s="29">
        <f ca="1">IF(I3308&gt;0,IF(DAY($C3308)=1,SUM(INDIRECT("I"&amp;(ROW(C3307)-DAY(C3307))):I3307),0),0)</f>
        <v>0</v>
      </c>
      <c r="N3308" s="29">
        <f ca="1">IF(C3308&lt;Calculator!$G$27,0,IF(C3308=Calculator!$G$27,Calculator!$G$39,IF(H3308-K3308&lt;=0,IF(D3308&gt;Calculator!$G$39,IF(H3308-K3308+E3308+L3308+M3308+Calculator!$G$39&gt;Calculator!$G$39,Calculator!$G$39-(H3308+E3308+L3308+M3308-K3308),Calculator!$G$39),D3308),0)))</f>
        <v>0</v>
      </c>
    </row>
    <row r="3309" spans="1:14" ht="15.75" thickBot="1">
      <c r="A3309" s="33" t="str">
        <f ca="1">IF(C3309=Calculator!$H$27,"F",IF(Daily!D3309+Daily!H3309=0,IF(D3308+H3308&gt;0,"L",""),""))</f>
        <v/>
      </c>
      <c r="B3309" s="34">
        <v>3308</v>
      </c>
      <c r="C3309" s="19">
        <f t="shared" ca="1" si="205"/>
        <v>49238</v>
      </c>
      <c r="D3309" s="29">
        <f t="shared" ca="1" si="207"/>
        <v>0</v>
      </c>
      <c r="E3309" s="29">
        <f ca="1">IF(C3309&lt;Calculator!$D$26,0,IF(DAY($C3309)=1,IF(D3309-Calculator!$G$24&gt;0,Calculator!$G$24,D3309),0))</f>
        <v>0</v>
      </c>
      <c r="F3309" s="29">
        <f ca="1">IF(E3309&gt;0,D3309*Calculator!$G$22/12,0)</f>
        <v>0</v>
      </c>
      <c r="G3309" s="29">
        <f ca="1">IF(E3309&gt;0,(IFERROR(-PMT(Calculator!$G$22/12,Calculator!$G$23*12,Calculator!$G$20),0))-F3309,0)</f>
        <v>0</v>
      </c>
      <c r="H3309" s="29">
        <f t="shared" ca="1" si="208"/>
        <v>0</v>
      </c>
      <c r="I3309" s="29">
        <f t="shared" ca="1" si="206"/>
        <v>0</v>
      </c>
      <c r="J3309" s="30">
        <f>Calculator!$G$40</f>
        <v>6.5000000000000002E-2</v>
      </c>
      <c r="K3309" s="29">
        <f ca="1">IF(C3309&gt;=Calculator!$G$27,IF(DAY($C3309)=1,Calculator!$G$34/2,IF(DAY($C3309)=15,Calculator!$G$34/2,0)),0)</f>
        <v>0</v>
      </c>
      <c r="L3309" s="29">
        <f ca="1">IF(DAY($C3309)=28,IF(H3309=0,0,Calculator!$G$35),0)</f>
        <v>0</v>
      </c>
      <c r="M3309" s="29">
        <f ca="1">IF(I3309&gt;0,IF(DAY($C3309)=1,SUM(INDIRECT("I"&amp;(ROW(C3308)-DAY(C3308))):I3308),0),0)</f>
        <v>0</v>
      </c>
      <c r="N3309" s="29">
        <f ca="1">IF(C3309&lt;Calculator!$G$27,0,IF(C3309=Calculator!$G$27,Calculator!$G$39,IF(H3309-K3309&lt;=0,IF(D3309&gt;Calculator!$G$39,IF(H3309-K3309+E3309+L3309+M3309+Calculator!$G$39&gt;Calculator!$G$39,Calculator!$G$39-(H3309+E3309+L3309+M3309-K3309),Calculator!$G$39),D3309),0)))</f>
        <v>0</v>
      </c>
    </row>
    <row r="3310" spans="1:14" ht="15.75" thickBot="1">
      <c r="A3310" s="33" t="str">
        <f ca="1">IF(C3310=Calculator!$H$27,"F",IF(Daily!D3310+Daily!H3310=0,IF(D3309+H3309&gt;0,"L",""),""))</f>
        <v/>
      </c>
      <c r="B3310" s="34">
        <v>3309</v>
      </c>
      <c r="C3310" s="19">
        <f t="shared" ca="1" si="205"/>
        <v>49239</v>
      </c>
      <c r="D3310" s="29">
        <f t="shared" ca="1" si="207"/>
        <v>0</v>
      </c>
      <c r="E3310" s="29">
        <f ca="1">IF(C3310&lt;Calculator!$D$26,0,IF(DAY($C3310)=1,IF(D3310-Calculator!$G$24&gt;0,Calculator!$G$24,D3310),0))</f>
        <v>0</v>
      </c>
      <c r="F3310" s="29">
        <f ca="1">IF(E3310&gt;0,D3310*Calculator!$G$22/12,0)</f>
        <v>0</v>
      </c>
      <c r="G3310" s="29">
        <f ca="1">IF(E3310&gt;0,(IFERROR(-PMT(Calculator!$G$22/12,Calculator!$G$23*12,Calculator!$G$20),0))-F3310,0)</f>
        <v>0</v>
      </c>
      <c r="H3310" s="29">
        <f t="shared" ca="1" si="208"/>
        <v>0</v>
      </c>
      <c r="I3310" s="29">
        <f t="shared" ca="1" si="206"/>
        <v>0</v>
      </c>
      <c r="J3310" s="30">
        <f>Calculator!$G$40</f>
        <v>6.5000000000000002E-2</v>
      </c>
      <c r="K3310" s="29">
        <f ca="1">IF(C3310&gt;=Calculator!$G$27,IF(DAY($C3310)=1,Calculator!$G$34/2,IF(DAY($C3310)=15,Calculator!$G$34/2,0)),0)</f>
        <v>0</v>
      </c>
      <c r="L3310" s="29">
        <f ca="1">IF(DAY($C3310)=28,IF(H3310=0,0,Calculator!$G$35),0)</f>
        <v>0</v>
      </c>
      <c r="M3310" s="29">
        <f ca="1">IF(I3310&gt;0,IF(DAY($C3310)=1,SUM(INDIRECT("I"&amp;(ROW(C3309)-DAY(C3309))):I3309),0),0)</f>
        <v>0</v>
      </c>
      <c r="N3310" s="29">
        <f ca="1">IF(C3310&lt;Calculator!$G$27,0,IF(C3310=Calculator!$G$27,Calculator!$G$39,IF(H3310-K3310&lt;=0,IF(D3310&gt;Calculator!$G$39,IF(H3310-K3310+E3310+L3310+M3310+Calculator!$G$39&gt;Calculator!$G$39,Calculator!$G$39-(H3310+E3310+L3310+M3310-K3310),Calculator!$G$39),D3310),0)))</f>
        <v>0</v>
      </c>
    </row>
    <row r="3311" spans="1:14" ht="15.75" thickBot="1">
      <c r="A3311" s="33" t="str">
        <f ca="1">IF(C3311=Calculator!$H$27,"F",IF(Daily!D3311+Daily!H3311=0,IF(D3310+H3310&gt;0,"L",""),""))</f>
        <v/>
      </c>
      <c r="B3311" s="34">
        <v>3310</v>
      </c>
      <c r="C3311" s="19">
        <f t="shared" ca="1" si="205"/>
        <v>49240</v>
      </c>
      <c r="D3311" s="29">
        <f t="shared" ca="1" si="207"/>
        <v>0</v>
      </c>
      <c r="E3311" s="29">
        <f ca="1">IF(C3311&lt;Calculator!$D$26,0,IF(DAY($C3311)=1,IF(D3311-Calculator!$G$24&gt;0,Calculator!$G$24,D3311),0))</f>
        <v>0</v>
      </c>
      <c r="F3311" s="29">
        <f ca="1">IF(E3311&gt;0,D3311*Calculator!$G$22/12,0)</f>
        <v>0</v>
      </c>
      <c r="G3311" s="29">
        <f ca="1">IF(E3311&gt;0,(IFERROR(-PMT(Calculator!$G$22/12,Calculator!$G$23*12,Calculator!$G$20),0))-F3311,0)</f>
        <v>0</v>
      </c>
      <c r="H3311" s="29">
        <f t="shared" ca="1" si="208"/>
        <v>0</v>
      </c>
      <c r="I3311" s="29">
        <f t="shared" ca="1" si="206"/>
        <v>0</v>
      </c>
      <c r="J3311" s="30">
        <f>Calculator!$G$40</f>
        <v>6.5000000000000002E-2</v>
      </c>
      <c r="K3311" s="29">
        <f ca="1">IF(C3311&gt;=Calculator!$G$27,IF(DAY($C3311)=1,Calculator!$G$34/2,IF(DAY($C3311)=15,Calculator!$G$34/2,0)),0)</f>
        <v>0</v>
      </c>
      <c r="L3311" s="29">
        <f ca="1">IF(DAY($C3311)=28,IF(H3311=0,0,Calculator!$G$35),0)</f>
        <v>0</v>
      </c>
      <c r="M3311" s="29">
        <f ca="1">IF(I3311&gt;0,IF(DAY($C3311)=1,SUM(INDIRECT("I"&amp;(ROW(C3310)-DAY(C3310))):I3310),0),0)</f>
        <v>0</v>
      </c>
      <c r="N3311" s="29">
        <f ca="1">IF(C3311&lt;Calculator!$G$27,0,IF(C3311=Calculator!$G$27,Calculator!$G$39,IF(H3311-K3311&lt;=0,IF(D3311&gt;Calculator!$G$39,IF(H3311-K3311+E3311+L3311+M3311+Calculator!$G$39&gt;Calculator!$G$39,Calculator!$G$39-(H3311+E3311+L3311+M3311-K3311),Calculator!$G$39),D3311),0)))</f>
        <v>0</v>
      </c>
    </row>
    <row r="3312" spans="1:14" ht="15.75" thickBot="1">
      <c r="A3312" s="33" t="str">
        <f ca="1">IF(C3312=Calculator!$H$27,"F",IF(Daily!D3312+Daily!H3312=0,IF(D3311+H3311&gt;0,"L",""),""))</f>
        <v/>
      </c>
      <c r="B3312" s="34">
        <v>3311</v>
      </c>
      <c r="C3312" s="19">
        <f t="shared" ca="1" si="205"/>
        <v>49241</v>
      </c>
      <c r="D3312" s="29">
        <f t="shared" ca="1" si="207"/>
        <v>0</v>
      </c>
      <c r="E3312" s="29">
        <f ca="1">IF(C3312&lt;Calculator!$D$26,0,IF(DAY($C3312)=1,IF(D3312-Calculator!$G$24&gt;0,Calculator!$G$24,D3312),0))</f>
        <v>0</v>
      </c>
      <c r="F3312" s="29">
        <f ca="1">IF(E3312&gt;0,D3312*Calculator!$G$22/12,0)</f>
        <v>0</v>
      </c>
      <c r="G3312" s="29">
        <f ca="1">IF(E3312&gt;0,(IFERROR(-PMT(Calculator!$G$22/12,Calculator!$G$23*12,Calculator!$G$20),0))-F3312,0)</f>
        <v>0</v>
      </c>
      <c r="H3312" s="29">
        <f t="shared" ca="1" si="208"/>
        <v>0</v>
      </c>
      <c r="I3312" s="29">
        <f t="shared" ca="1" si="206"/>
        <v>0</v>
      </c>
      <c r="J3312" s="30">
        <f>Calculator!$G$40</f>
        <v>6.5000000000000002E-2</v>
      </c>
      <c r="K3312" s="29">
        <f ca="1">IF(C3312&gt;=Calculator!$G$27,IF(DAY($C3312)=1,Calculator!$G$34/2,IF(DAY($C3312)=15,Calculator!$G$34/2,0)),0)</f>
        <v>0</v>
      </c>
      <c r="L3312" s="29">
        <f ca="1">IF(DAY($C3312)=28,IF(H3312=0,0,Calculator!$G$35),0)</f>
        <v>0</v>
      </c>
      <c r="M3312" s="29">
        <f ca="1">IF(I3312&gt;0,IF(DAY($C3312)=1,SUM(INDIRECT("I"&amp;(ROW(C3311)-DAY(C3311))):I3311),0),0)</f>
        <v>0</v>
      </c>
      <c r="N3312" s="29">
        <f ca="1">IF(C3312&lt;Calculator!$G$27,0,IF(C3312=Calculator!$G$27,Calculator!$G$39,IF(H3312-K3312&lt;=0,IF(D3312&gt;Calculator!$G$39,IF(H3312-K3312+E3312+L3312+M3312+Calculator!$G$39&gt;Calculator!$G$39,Calculator!$G$39-(H3312+E3312+L3312+M3312-K3312),Calculator!$G$39),D3312),0)))</f>
        <v>0</v>
      </c>
    </row>
    <row r="3313" spans="1:14" ht="15.75" thickBot="1">
      <c r="A3313" s="33" t="str">
        <f ca="1">IF(C3313=Calculator!$H$27,"F",IF(Daily!D3313+Daily!H3313=0,IF(D3312+H3312&gt;0,"L",""),""))</f>
        <v/>
      </c>
      <c r="B3313" s="34">
        <v>3312</v>
      </c>
      <c r="C3313" s="19">
        <f t="shared" ca="1" si="205"/>
        <v>49242</v>
      </c>
      <c r="D3313" s="29">
        <f t="shared" ca="1" si="207"/>
        <v>0</v>
      </c>
      <c r="E3313" s="29">
        <f ca="1">IF(C3313&lt;Calculator!$D$26,0,IF(DAY($C3313)=1,IF(D3313-Calculator!$G$24&gt;0,Calculator!$G$24,D3313),0))</f>
        <v>0</v>
      </c>
      <c r="F3313" s="29">
        <f ca="1">IF(E3313&gt;0,D3313*Calculator!$G$22/12,0)</f>
        <v>0</v>
      </c>
      <c r="G3313" s="29">
        <f ca="1">IF(E3313&gt;0,(IFERROR(-PMT(Calculator!$G$22/12,Calculator!$G$23*12,Calculator!$G$20),0))-F3313,0)</f>
        <v>0</v>
      </c>
      <c r="H3313" s="29">
        <f t="shared" ca="1" si="208"/>
        <v>0</v>
      </c>
      <c r="I3313" s="29">
        <f t="shared" ca="1" si="206"/>
        <v>0</v>
      </c>
      <c r="J3313" s="30">
        <f>Calculator!$G$40</f>
        <v>6.5000000000000002E-2</v>
      </c>
      <c r="K3313" s="29">
        <f ca="1">IF(C3313&gt;=Calculator!$G$27,IF(DAY($C3313)=1,Calculator!$G$34/2,IF(DAY($C3313)=15,Calculator!$G$34/2,0)),0)</f>
        <v>0</v>
      </c>
      <c r="L3313" s="29">
        <f ca="1">IF(DAY($C3313)=28,IF(H3313=0,0,Calculator!$G$35),0)</f>
        <v>0</v>
      </c>
      <c r="M3313" s="29">
        <f ca="1">IF(I3313&gt;0,IF(DAY($C3313)=1,SUM(INDIRECT("I"&amp;(ROW(C3312)-DAY(C3312))):I3312),0),0)</f>
        <v>0</v>
      </c>
      <c r="N3313" s="29">
        <f ca="1">IF(C3313&lt;Calculator!$G$27,0,IF(C3313=Calculator!$G$27,Calculator!$G$39,IF(H3313-K3313&lt;=0,IF(D3313&gt;Calculator!$G$39,IF(H3313-K3313+E3313+L3313+M3313+Calculator!$G$39&gt;Calculator!$G$39,Calculator!$G$39-(H3313+E3313+L3313+M3313-K3313),Calculator!$G$39),D3313),0)))</f>
        <v>0</v>
      </c>
    </row>
    <row r="3314" spans="1:14" ht="15.75" thickBot="1">
      <c r="A3314" s="33" t="str">
        <f ca="1">IF(C3314=Calculator!$H$27,"F",IF(Daily!D3314+Daily!H3314=0,IF(D3313+H3313&gt;0,"L",""),""))</f>
        <v/>
      </c>
      <c r="B3314" s="34">
        <v>3313</v>
      </c>
      <c r="C3314" s="19">
        <f t="shared" ca="1" si="205"/>
        <v>49243</v>
      </c>
      <c r="D3314" s="29">
        <f t="shared" ca="1" si="207"/>
        <v>0</v>
      </c>
      <c r="E3314" s="29">
        <f ca="1">IF(C3314&lt;Calculator!$D$26,0,IF(DAY($C3314)=1,IF(D3314-Calculator!$G$24&gt;0,Calculator!$G$24,D3314),0))</f>
        <v>0</v>
      </c>
      <c r="F3314" s="29">
        <f ca="1">IF(E3314&gt;0,D3314*Calculator!$G$22/12,0)</f>
        <v>0</v>
      </c>
      <c r="G3314" s="29">
        <f ca="1">IF(E3314&gt;0,(IFERROR(-PMT(Calculator!$G$22/12,Calculator!$G$23*12,Calculator!$G$20),0))-F3314,0)</f>
        <v>0</v>
      </c>
      <c r="H3314" s="29">
        <f t="shared" ca="1" si="208"/>
        <v>0</v>
      </c>
      <c r="I3314" s="29">
        <f t="shared" ca="1" si="206"/>
        <v>0</v>
      </c>
      <c r="J3314" s="30">
        <f>Calculator!$G$40</f>
        <v>6.5000000000000002E-2</v>
      </c>
      <c r="K3314" s="29">
        <f ca="1">IF(C3314&gt;=Calculator!$G$27,IF(DAY($C3314)=1,Calculator!$G$34/2,IF(DAY($C3314)=15,Calculator!$G$34/2,0)),0)</f>
        <v>0</v>
      </c>
      <c r="L3314" s="29">
        <f ca="1">IF(DAY($C3314)=28,IF(H3314=0,0,Calculator!$G$35),0)</f>
        <v>0</v>
      </c>
      <c r="M3314" s="29">
        <f ca="1">IF(I3314&gt;0,IF(DAY($C3314)=1,SUM(INDIRECT("I"&amp;(ROW(C3313)-DAY(C3313))):I3313),0),0)</f>
        <v>0</v>
      </c>
      <c r="N3314" s="29">
        <f ca="1">IF(C3314&lt;Calculator!$G$27,0,IF(C3314=Calculator!$G$27,Calculator!$G$39,IF(H3314-K3314&lt;=0,IF(D3314&gt;Calculator!$G$39,IF(H3314-K3314+E3314+L3314+M3314+Calculator!$G$39&gt;Calculator!$G$39,Calculator!$G$39-(H3314+E3314+L3314+M3314-K3314),Calculator!$G$39),D3314),0)))</f>
        <v>0</v>
      </c>
    </row>
    <row r="3315" spans="1:14" ht="15.75" thickBot="1">
      <c r="A3315" s="33" t="str">
        <f ca="1">IF(C3315=Calculator!$H$27,"F",IF(Daily!D3315+Daily!H3315=0,IF(D3314+H3314&gt;0,"L",""),""))</f>
        <v/>
      </c>
      <c r="B3315" s="34">
        <v>3314</v>
      </c>
      <c r="C3315" s="19">
        <f t="shared" ca="1" si="205"/>
        <v>49244</v>
      </c>
      <c r="D3315" s="29">
        <f t="shared" ca="1" si="207"/>
        <v>0</v>
      </c>
      <c r="E3315" s="29">
        <f ca="1">IF(C3315&lt;Calculator!$D$26,0,IF(DAY($C3315)=1,IF(D3315-Calculator!$G$24&gt;0,Calculator!$G$24,D3315),0))</f>
        <v>0</v>
      </c>
      <c r="F3315" s="29">
        <f ca="1">IF(E3315&gt;0,D3315*Calculator!$G$22/12,0)</f>
        <v>0</v>
      </c>
      <c r="G3315" s="29">
        <f ca="1">IF(E3315&gt;0,(IFERROR(-PMT(Calculator!$G$22/12,Calculator!$G$23*12,Calculator!$G$20),0))-F3315,0)</f>
        <v>0</v>
      </c>
      <c r="H3315" s="29">
        <f t="shared" ca="1" si="208"/>
        <v>0</v>
      </c>
      <c r="I3315" s="29">
        <f t="shared" ca="1" si="206"/>
        <v>0</v>
      </c>
      <c r="J3315" s="30">
        <f>Calculator!$G$40</f>
        <v>6.5000000000000002E-2</v>
      </c>
      <c r="K3315" s="29">
        <f ca="1">IF(C3315&gt;=Calculator!$G$27,IF(DAY($C3315)=1,Calculator!$G$34/2,IF(DAY($C3315)=15,Calculator!$G$34/2,0)),0)</f>
        <v>0</v>
      </c>
      <c r="L3315" s="29">
        <f ca="1">IF(DAY($C3315)=28,IF(H3315=0,0,Calculator!$G$35),0)</f>
        <v>0</v>
      </c>
      <c r="M3315" s="29">
        <f ca="1">IF(I3315&gt;0,IF(DAY($C3315)=1,SUM(INDIRECT("I"&amp;(ROW(C3314)-DAY(C3314))):I3314),0),0)</f>
        <v>0</v>
      </c>
      <c r="N3315" s="29">
        <f ca="1">IF(C3315&lt;Calculator!$G$27,0,IF(C3315=Calculator!$G$27,Calculator!$G$39,IF(H3315-K3315&lt;=0,IF(D3315&gt;Calculator!$G$39,IF(H3315-K3315+E3315+L3315+M3315+Calculator!$G$39&gt;Calculator!$G$39,Calculator!$G$39-(H3315+E3315+L3315+M3315-K3315),Calculator!$G$39),D3315),0)))</f>
        <v>0</v>
      </c>
    </row>
    <row r="3316" spans="1:14" ht="15.75" thickBot="1">
      <c r="A3316" s="33" t="str">
        <f ca="1">IF(C3316=Calculator!$H$27,"F",IF(Daily!D3316+Daily!H3316=0,IF(D3315+H3315&gt;0,"L",""),""))</f>
        <v/>
      </c>
      <c r="B3316" s="34">
        <v>3315</v>
      </c>
      <c r="C3316" s="19">
        <f t="shared" ca="1" si="205"/>
        <v>49245</v>
      </c>
      <c r="D3316" s="29">
        <f t="shared" ca="1" si="207"/>
        <v>0</v>
      </c>
      <c r="E3316" s="29">
        <f ca="1">IF(C3316&lt;Calculator!$D$26,0,IF(DAY($C3316)=1,IF(D3316-Calculator!$G$24&gt;0,Calculator!$G$24,D3316),0))</f>
        <v>0</v>
      </c>
      <c r="F3316" s="29">
        <f ca="1">IF(E3316&gt;0,D3316*Calculator!$G$22/12,0)</f>
        <v>0</v>
      </c>
      <c r="G3316" s="29">
        <f ca="1">IF(E3316&gt;0,(IFERROR(-PMT(Calculator!$G$22/12,Calculator!$G$23*12,Calculator!$G$20),0))-F3316,0)</f>
        <v>0</v>
      </c>
      <c r="H3316" s="29">
        <f t="shared" ca="1" si="208"/>
        <v>0</v>
      </c>
      <c r="I3316" s="29">
        <f t="shared" ca="1" si="206"/>
        <v>0</v>
      </c>
      <c r="J3316" s="30">
        <f>Calculator!$G$40</f>
        <v>6.5000000000000002E-2</v>
      </c>
      <c r="K3316" s="29">
        <f ca="1">IF(C3316&gt;=Calculator!$G$27,IF(DAY($C3316)=1,Calculator!$G$34/2,IF(DAY($C3316)=15,Calculator!$G$34/2,0)),0)</f>
        <v>0</v>
      </c>
      <c r="L3316" s="29">
        <f ca="1">IF(DAY($C3316)=28,IF(H3316=0,0,Calculator!$G$35),0)</f>
        <v>0</v>
      </c>
      <c r="M3316" s="29">
        <f ca="1">IF(I3316&gt;0,IF(DAY($C3316)=1,SUM(INDIRECT("I"&amp;(ROW(C3315)-DAY(C3315))):I3315),0),0)</f>
        <v>0</v>
      </c>
      <c r="N3316" s="29">
        <f ca="1">IF(C3316&lt;Calculator!$G$27,0,IF(C3316=Calculator!$G$27,Calculator!$G$39,IF(H3316-K3316&lt;=0,IF(D3316&gt;Calculator!$G$39,IF(H3316-K3316+E3316+L3316+M3316+Calculator!$G$39&gt;Calculator!$G$39,Calculator!$G$39-(H3316+E3316+L3316+M3316-K3316),Calculator!$G$39),D3316),0)))</f>
        <v>0</v>
      </c>
    </row>
    <row r="3317" spans="1:14" ht="15.75" thickBot="1">
      <c r="A3317" s="33" t="str">
        <f ca="1">IF(C3317=Calculator!$H$27,"F",IF(Daily!D3317+Daily!H3317=0,IF(D3316+H3316&gt;0,"L",""),""))</f>
        <v/>
      </c>
      <c r="B3317" s="34">
        <v>3316</v>
      </c>
      <c r="C3317" s="19">
        <f t="shared" ca="1" si="205"/>
        <v>49246</v>
      </c>
      <c r="D3317" s="29">
        <f t="shared" ca="1" si="207"/>
        <v>0</v>
      </c>
      <c r="E3317" s="29">
        <f ca="1">IF(C3317&lt;Calculator!$D$26,0,IF(DAY($C3317)=1,IF(D3317-Calculator!$G$24&gt;0,Calculator!$G$24,D3317),0))</f>
        <v>0</v>
      </c>
      <c r="F3317" s="29">
        <f ca="1">IF(E3317&gt;0,D3317*Calculator!$G$22/12,0)</f>
        <v>0</v>
      </c>
      <c r="G3317" s="29">
        <f ca="1">IF(E3317&gt;0,(IFERROR(-PMT(Calculator!$G$22/12,Calculator!$G$23*12,Calculator!$G$20),0))-F3317,0)</f>
        <v>0</v>
      </c>
      <c r="H3317" s="29">
        <f t="shared" ca="1" si="208"/>
        <v>0</v>
      </c>
      <c r="I3317" s="29">
        <f t="shared" ca="1" si="206"/>
        <v>0</v>
      </c>
      <c r="J3317" s="30">
        <f>Calculator!$G$40</f>
        <v>6.5000000000000002E-2</v>
      </c>
      <c r="K3317" s="29">
        <f ca="1">IF(C3317&gt;=Calculator!$G$27,IF(DAY($C3317)=1,Calculator!$G$34/2,IF(DAY($C3317)=15,Calculator!$G$34/2,0)),0)</f>
        <v>0</v>
      </c>
      <c r="L3317" s="29">
        <f ca="1">IF(DAY($C3317)=28,IF(H3317=0,0,Calculator!$G$35),0)</f>
        <v>0</v>
      </c>
      <c r="M3317" s="29">
        <f ca="1">IF(I3317&gt;0,IF(DAY($C3317)=1,SUM(INDIRECT("I"&amp;(ROW(C3316)-DAY(C3316))):I3316),0),0)</f>
        <v>0</v>
      </c>
      <c r="N3317" s="29">
        <f ca="1">IF(C3317&lt;Calculator!$G$27,0,IF(C3317=Calculator!$G$27,Calculator!$G$39,IF(H3317-K3317&lt;=0,IF(D3317&gt;Calculator!$G$39,IF(H3317-K3317+E3317+L3317+M3317+Calculator!$G$39&gt;Calculator!$G$39,Calculator!$G$39-(H3317+E3317+L3317+M3317-K3317),Calculator!$G$39),D3317),0)))</f>
        <v>0</v>
      </c>
    </row>
    <row r="3318" spans="1:14" ht="15.75" thickBot="1">
      <c r="A3318" s="33" t="str">
        <f ca="1">IF(C3318=Calculator!$H$27,"F",IF(Daily!D3318+Daily!H3318=0,IF(D3317+H3317&gt;0,"L",""),""))</f>
        <v/>
      </c>
      <c r="B3318" s="34">
        <v>3317</v>
      </c>
      <c r="C3318" s="19">
        <f t="shared" ca="1" si="205"/>
        <v>49247</v>
      </c>
      <c r="D3318" s="29">
        <f t="shared" ca="1" si="207"/>
        <v>0</v>
      </c>
      <c r="E3318" s="29">
        <f ca="1">IF(C3318&lt;Calculator!$D$26,0,IF(DAY($C3318)=1,IF(D3318-Calculator!$G$24&gt;0,Calculator!$G$24,D3318),0))</f>
        <v>0</v>
      </c>
      <c r="F3318" s="29">
        <f ca="1">IF(E3318&gt;0,D3318*Calculator!$G$22/12,0)</f>
        <v>0</v>
      </c>
      <c r="G3318" s="29">
        <f ca="1">IF(E3318&gt;0,(IFERROR(-PMT(Calculator!$G$22/12,Calculator!$G$23*12,Calculator!$G$20),0))-F3318,0)</f>
        <v>0</v>
      </c>
      <c r="H3318" s="29">
        <f t="shared" ca="1" si="208"/>
        <v>0</v>
      </c>
      <c r="I3318" s="29">
        <f t="shared" ca="1" si="206"/>
        <v>0</v>
      </c>
      <c r="J3318" s="30">
        <f>Calculator!$G$40</f>
        <v>6.5000000000000002E-2</v>
      </c>
      <c r="K3318" s="29">
        <f ca="1">IF(C3318&gt;=Calculator!$G$27,IF(DAY($C3318)=1,Calculator!$G$34/2,IF(DAY($C3318)=15,Calculator!$G$34/2,0)),0)</f>
        <v>0</v>
      </c>
      <c r="L3318" s="29">
        <f ca="1">IF(DAY($C3318)=28,IF(H3318=0,0,Calculator!$G$35),0)</f>
        <v>0</v>
      </c>
      <c r="M3318" s="29">
        <f ca="1">IF(I3318&gt;0,IF(DAY($C3318)=1,SUM(INDIRECT("I"&amp;(ROW(C3317)-DAY(C3317))):I3317),0),0)</f>
        <v>0</v>
      </c>
      <c r="N3318" s="29">
        <f ca="1">IF(C3318&lt;Calculator!$G$27,0,IF(C3318=Calculator!$G$27,Calculator!$G$39,IF(H3318-K3318&lt;=0,IF(D3318&gt;Calculator!$G$39,IF(H3318-K3318+E3318+L3318+M3318+Calculator!$G$39&gt;Calculator!$G$39,Calculator!$G$39-(H3318+E3318+L3318+M3318-K3318),Calculator!$G$39),D3318),0)))</f>
        <v>0</v>
      </c>
    </row>
    <row r="3319" spans="1:14" ht="15.75" thickBot="1">
      <c r="A3319" s="33" t="str">
        <f ca="1">IF(C3319=Calculator!$H$27,"F",IF(Daily!D3319+Daily!H3319=0,IF(D3318+H3318&gt;0,"L",""),""))</f>
        <v/>
      </c>
      <c r="B3319" s="34">
        <v>3318</v>
      </c>
      <c r="C3319" s="19">
        <f t="shared" ca="1" si="205"/>
        <v>49248</v>
      </c>
      <c r="D3319" s="29">
        <f t="shared" ca="1" si="207"/>
        <v>0</v>
      </c>
      <c r="E3319" s="29">
        <f ca="1">IF(C3319&lt;Calculator!$D$26,0,IF(DAY($C3319)=1,IF(D3319-Calculator!$G$24&gt;0,Calculator!$G$24,D3319),0))</f>
        <v>0</v>
      </c>
      <c r="F3319" s="29">
        <f ca="1">IF(E3319&gt;0,D3319*Calculator!$G$22/12,0)</f>
        <v>0</v>
      </c>
      <c r="G3319" s="29">
        <f ca="1">IF(E3319&gt;0,(IFERROR(-PMT(Calculator!$G$22/12,Calculator!$G$23*12,Calculator!$G$20),0))-F3319,0)</f>
        <v>0</v>
      </c>
      <c r="H3319" s="29">
        <f t="shared" ca="1" si="208"/>
        <v>0</v>
      </c>
      <c r="I3319" s="29">
        <f t="shared" ca="1" si="206"/>
        <v>0</v>
      </c>
      <c r="J3319" s="30">
        <f>Calculator!$G$40</f>
        <v>6.5000000000000002E-2</v>
      </c>
      <c r="K3319" s="29">
        <f ca="1">IF(C3319&gt;=Calculator!$G$27,IF(DAY($C3319)=1,Calculator!$G$34/2,IF(DAY($C3319)=15,Calculator!$G$34/2,0)),0)</f>
        <v>0</v>
      </c>
      <c r="L3319" s="29">
        <f ca="1">IF(DAY($C3319)=28,IF(H3319=0,0,Calculator!$G$35),0)</f>
        <v>0</v>
      </c>
      <c r="M3319" s="29">
        <f ca="1">IF(I3319&gt;0,IF(DAY($C3319)=1,SUM(INDIRECT("I"&amp;(ROW(C3318)-DAY(C3318))):I3318),0),0)</f>
        <v>0</v>
      </c>
      <c r="N3319" s="29">
        <f ca="1">IF(C3319&lt;Calculator!$G$27,0,IF(C3319=Calculator!$G$27,Calculator!$G$39,IF(H3319-K3319&lt;=0,IF(D3319&gt;Calculator!$G$39,IF(H3319-K3319+E3319+L3319+M3319+Calculator!$G$39&gt;Calculator!$G$39,Calculator!$G$39-(H3319+E3319+L3319+M3319-K3319),Calculator!$G$39),D3319),0)))</f>
        <v>0</v>
      </c>
    </row>
    <row r="3320" spans="1:14" ht="15.75" thickBot="1">
      <c r="A3320" s="33" t="str">
        <f ca="1">IF(C3320=Calculator!$H$27,"F",IF(Daily!D3320+Daily!H3320=0,IF(D3319+H3319&gt;0,"L",""),""))</f>
        <v/>
      </c>
      <c r="B3320" s="34">
        <v>3319</v>
      </c>
      <c r="C3320" s="19">
        <f t="shared" ca="1" si="205"/>
        <v>49249</v>
      </c>
      <c r="D3320" s="29">
        <f t="shared" ca="1" si="207"/>
        <v>0</v>
      </c>
      <c r="E3320" s="29">
        <f ca="1">IF(C3320&lt;Calculator!$D$26,0,IF(DAY($C3320)=1,IF(D3320-Calculator!$G$24&gt;0,Calculator!$G$24,D3320),0))</f>
        <v>0</v>
      </c>
      <c r="F3320" s="29">
        <f ca="1">IF(E3320&gt;0,D3320*Calculator!$G$22/12,0)</f>
        <v>0</v>
      </c>
      <c r="G3320" s="29">
        <f ca="1">IF(E3320&gt;0,(IFERROR(-PMT(Calculator!$G$22/12,Calculator!$G$23*12,Calculator!$G$20),0))-F3320,0)</f>
        <v>0</v>
      </c>
      <c r="H3320" s="29">
        <f t="shared" ca="1" si="208"/>
        <v>0</v>
      </c>
      <c r="I3320" s="29">
        <f t="shared" ca="1" si="206"/>
        <v>0</v>
      </c>
      <c r="J3320" s="30">
        <f>Calculator!$G$40</f>
        <v>6.5000000000000002E-2</v>
      </c>
      <c r="K3320" s="29">
        <f ca="1">IF(C3320&gt;=Calculator!$G$27,IF(DAY($C3320)=1,Calculator!$G$34/2,IF(DAY($C3320)=15,Calculator!$G$34/2,0)),0)</f>
        <v>4500</v>
      </c>
      <c r="L3320" s="29">
        <f ca="1">IF(DAY($C3320)=28,IF(H3320=0,0,Calculator!$G$35),0)</f>
        <v>0</v>
      </c>
      <c r="M3320" s="29">
        <f ca="1">IF(I3320&gt;0,IF(DAY($C3320)=1,SUM(INDIRECT("I"&amp;(ROW(C3319)-DAY(C3319))):I3319),0),0)</f>
        <v>0</v>
      </c>
      <c r="N3320" s="29">
        <f ca="1">IF(C3320&lt;Calculator!$G$27,0,IF(C3320=Calculator!$G$27,Calculator!$G$39,IF(H3320-K3320&lt;=0,IF(D3320&gt;Calculator!$G$39,IF(H3320-K3320+E3320+L3320+M3320+Calculator!$G$39&gt;Calculator!$G$39,Calculator!$G$39-(H3320+E3320+L3320+M3320-K3320),Calculator!$G$39),D3320),0)))</f>
        <v>0</v>
      </c>
    </row>
    <row r="3321" spans="1:14" ht="15.75" thickBot="1">
      <c r="A3321" s="33" t="str">
        <f ca="1">IF(C3321=Calculator!$H$27,"F",IF(Daily!D3321+Daily!H3321=0,IF(D3320+H3320&gt;0,"L",""),""))</f>
        <v/>
      </c>
      <c r="B3321" s="34">
        <v>3320</v>
      </c>
      <c r="C3321" s="19">
        <f t="shared" ca="1" si="205"/>
        <v>49250</v>
      </c>
      <c r="D3321" s="29">
        <f t="shared" ca="1" si="207"/>
        <v>0</v>
      </c>
      <c r="E3321" s="29">
        <f ca="1">IF(C3321&lt;Calculator!$D$26,0,IF(DAY($C3321)=1,IF(D3321-Calculator!$G$24&gt;0,Calculator!$G$24,D3321),0))</f>
        <v>0</v>
      </c>
      <c r="F3321" s="29">
        <f ca="1">IF(E3321&gt;0,D3321*Calculator!$G$22/12,0)</f>
        <v>0</v>
      </c>
      <c r="G3321" s="29">
        <f ca="1">IF(E3321&gt;0,(IFERROR(-PMT(Calculator!$G$22/12,Calculator!$G$23*12,Calculator!$G$20),0))-F3321,0)</f>
        <v>0</v>
      </c>
      <c r="H3321" s="29">
        <f t="shared" ca="1" si="208"/>
        <v>0</v>
      </c>
      <c r="I3321" s="29">
        <f t="shared" ca="1" si="206"/>
        <v>0</v>
      </c>
      <c r="J3321" s="30">
        <f>Calculator!$G$40</f>
        <v>6.5000000000000002E-2</v>
      </c>
      <c r="K3321" s="29">
        <f ca="1">IF(C3321&gt;=Calculator!$G$27,IF(DAY($C3321)=1,Calculator!$G$34/2,IF(DAY($C3321)=15,Calculator!$G$34/2,0)),0)</f>
        <v>0</v>
      </c>
      <c r="L3321" s="29">
        <f ca="1">IF(DAY($C3321)=28,IF(H3321=0,0,Calculator!$G$35),0)</f>
        <v>0</v>
      </c>
      <c r="M3321" s="29">
        <f ca="1">IF(I3321&gt;0,IF(DAY($C3321)=1,SUM(INDIRECT("I"&amp;(ROW(C3320)-DAY(C3320))):I3320),0),0)</f>
        <v>0</v>
      </c>
      <c r="N3321" s="29">
        <f ca="1">IF(C3321&lt;Calculator!$G$27,0,IF(C3321=Calculator!$G$27,Calculator!$G$39,IF(H3321-K3321&lt;=0,IF(D3321&gt;Calculator!$G$39,IF(H3321-K3321+E3321+L3321+M3321+Calculator!$G$39&gt;Calculator!$G$39,Calculator!$G$39-(H3321+E3321+L3321+M3321-K3321),Calculator!$G$39),D3321),0)))</f>
        <v>0</v>
      </c>
    </row>
    <row r="3322" spans="1:14" ht="15.75" thickBot="1">
      <c r="A3322" s="33" t="str">
        <f ca="1">IF(C3322=Calculator!$H$27,"F",IF(Daily!D3322+Daily!H3322=0,IF(D3321+H3321&gt;0,"L",""),""))</f>
        <v/>
      </c>
      <c r="B3322" s="34">
        <v>3321</v>
      </c>
      <c r="C3322" s="19">
        <f t="shared" ca="1" si="205"/>
        <v>49251</v>
      </c>
      <c r="D3322" s="29">
        <f t="shared" ca="1" si="207"/>
        <v>0</v>
      </c>
      <c r="E3322" s="29">
        <f ca="1">IF(C3322&lt;Calculator!$D$26,0,IF(DAY($C3322)=1,IF(D3322-Calculator!$G$24&gt;0,Calculator!$G$24,D3322),0))</f>
        <v>0</v>
      </c>
      <c r="F3322" s="29">
        <f ca="1">IF(E3322&gt;0,D3322*Calculator!$G$22/12,0)</f>
        <v>0</v>
      </c>
      <c r="G3322" s="29">
        <f ca="1">IF(E3322&gt;0,(IFERROR(-PMT(Calculator!$G$22/12,Calculator!$G$23*12,Calculator!$G$20),0))-F3322,0)</f>
        <v>0</v>
      </c>
      <c r="H3322" s="29">
        <f t="shared" ca="1" si="208"/>
        <v>0</v>
      </c>
      <c r="I3322" s="29">
        <f t="shared" ca="1" si="206"/>
        <v>0</v>
      </c>
      <c r="J3322" s="30">
        <f>Calculator!$G$40</f>
        <v>6.5000000000000002E-2</v>
      </c>
      <c r="K3322" s="29">
        <f ca="1">IF(C3322&gt;=Calculator!$G$27,IF(DAY($C3322)=1,Calculator!$G$34/2,IF(DAY($C3322)=15,Calculator!$G$34/2,0)),0)</f>
        <v>0</v>
      </c>
      <c r="L3322" s="29">
        <f ca="1">IF(DAY($C3322)=28,IF(H3322=0,0,Calculator!$G$35),0)</f>
        <v>0</v>
      </c>
      <c r="M3322" s="29">
        <f ca="1">IF(I3322&gt;0,IF(DAY($C3322)=1,SUM(INDIRECT("I"&amp;(ROW(C3321)-DAY(C3321))):I3321),0),0)</f>
        <v>0</v>
      </c>
      <c r="N3322" s="29">
        <f ca="1">IF(C3322&lt;Calculator!$G$27,0,IF(C3322=Calculator!$G$27,Calculator!$G$39,IF(H3322-K3322&lt;=0,IF(D3322&gt;Calculator!$G$39,IF(H3322-K3322+E3322+L3322+M3322+Calculator!$G$39&gt;Calculator!$G$39,Calculator!$G$39-(H3322+E3322+L3322+M3322-K3322),Calculator!$G$39),D3322),0)))</f>
        <v>0</v>
      </c>
    </row>
    <row r="3323" spans="1:14" ht="15.75" thickBot="1">
      <c r="A3323" s="33" t="str">
        <f ca="1">IF(C3323=Calculator!$H$27,"F",IF(Daily!D3323+Daily!H3323=0,IF(D3322+H3322&gt;0,"L",""),""))</f>
        <v/>
      </c>
      <c r="B3323" s="34">
        <v>3322</v>
      </c>
      <c r="C3323" s="19">
        <f t="shared" ca="1" si="205"/>
        <v>49252</v>
      </c>
      <c r="D3323" s="29">
        <f t="shared" ca="1" si="207"/>
        <v>0</v>
      </c>
      <c r="E3323" s="29">
        <f ca="1">IF(C3323&lt;Calculator!$D$26,0,IF(DAY($C3323)=1,IF(D3323-Calculator!$G$24&gt;0,Calculator!$G$24,D3323),0))</f>
        <v>0</v>
      </c>
      <c r="F3323" s="29">
        <f ca="1">IF(E3323&gt;0,D3323*Calculator!$G$22/12,0)</f>
        <v>0</v>
      </c>
      <c r="G3323" s="29">
        <f ca="1">IF(E3323&gt;0,(IFERROR(-PMT(Calculator!$G$22/12,Calculator!$G$23*12,Calculator!$G$20),0))-F3323,0)</f>
        <v>0</v>
      </c>
      <c r="H3323" s="29">
        <f t="shared" ca="1" si="208"/>
        <v>0</v>
      </c>
      <c r="I3323" s="29">
        <f t="shared" ca="1" si="206"/>
        <v>0</v>
      </c>
      <c r="J3323" s="30">
        <f>Calculator!$G$40</f>
        <v>6.5000000000000002E-2</v>
      </c>
      <c r="K3323" s="29">
        <f ca="1">IF(C3323&gt;=Calculator!$G$27,IF(DAY($C3323)=1,Calculator!$G$34/2,IF(DAY($C3323)=15,Calculator!$G$34/2,0)),0)</f>
        <v>0</v>
      </c>
      <c r="L3323" s="29">
        <f ca="1">IF(DAY($C3323)=28,IF(H3323=0,0,Calculator!$G$35),0)</f>
        <v>0</v>
      </c>
      <c r="M3323" s="29">
        <f ca="1">IF(I3323&gt;0,IF(DAY($C3323)=1,SUM(INDIRECT("I"&amp;(ROW(C3322)-DAY(C3322))):I3322),0),0)</f>
        <v>0</v>
      </c>
      <c r="N3323" s="29">
        <f ca="1">IF(C3323&lt;Calculator!$G$27,0,IF(C3323=Calculator!$G$27,Calculator!$G$39,IF(H3323-K3323&lt;=0,IF(D3323&gt;Calculator!$G$39,IF(H3323-K3323+E3323+L3323+M3323+Calculator!$G$39&gt;Calculator!$G$39,Calculator!$G$39-(H3323+E3323+L3323+M3323-K3323),Calculator!$G$39),D3323),0)))</f>
        <v>0</v>
      </c>
    </row>
    <row r="3324" spans="1:14" ht="15.75" thickBot="1">
      <c r="A3324" s="33" t="str">
        <f ca="1">IF(C3324=Calculator!$H$27,"F",IF(Daily!D3324+Daily!H3324=0,IF(D3323+H3323&gt;0,"L",""),""))</f>
        <v/>
      </c>
      <c r="B3324" s="34">
        <v>3323</v>
      </c>
      <c r="C3324" s="19">
        <f t="shared" ca="1" si="205"/>
        <v>49253</v>
      </c>
      <c r="D3324" s="29">
        <f t="shared" ca="1" si="207"/>
        <v>0</v>
      </c>
      <c r="E3324" s="29">
        <f ca="1">IF(C3324&lt;Calculator!$D$26,0,IF(DAY($C3324)=1,IF(D3324-Calculator!$G$24&gt;0,Calculator!$G$24,D3324),0))</f>
        <v>0</v>
      </c>
      <c r="F3324" s="29">
        <f ca="1">IF(E3324&gt;0,D3324*Calculator!$G$22/12,0)</f>
        <v>0</v>
      </c>
      <c r="G3324" s="29">
        <f ca="1">IF(E3324&gt;0,(IFERROR(-PMT(Calculator!$G$22/12,Calculator!$G$23*12,Calculator!$G$20),0))-F3324,0)</f>
        <v>0</v>
      </c>
      <c r="H3324" s="29">
        <f t="shared" ca="1" si="208"/>
        <v>0</v>
      </c>
      <c r="I3324" s="29">
        <f t="shared" ca="1" si="206"/>
        <v>0</v>
      </c>
      <c r="J3324" s="30">
        <f>Calculator!$G$40</f>
        <v>6.5000000000000002E-2</v>
      </c>
      <c r="K3324" s="29">
        <f ca="1">IF(C3324&gt;=Calculator!$G$27,IF(DAY($C3324)=1,Calculator!$G$34/2,IF(DAY($C3324)=15,Calculator!$G$34/2,0)),0)</f>
        <v>0</v>
      </c>
      <c r="L3324" s="29">
        <f ca="1">IF(DAY($C3324)=28,IF(H3324=0,0,Calculator!$G$35),0)</f>
        <v>0</v>
      </c>
      <c r="M3324" s="29">
        <f ca="1">IF(I3324&gt;0,IF(DAY($C3324)=1,SUM(INDIRECT("I"&amp;(ROW(C3323)-DAY(C3323))):I3323),0),0)</f>
        <v>0</v>
      </c>
      <c r="N3324" s="29">
        <f ca="1">IF(C3324&lt;Calculator!$G$27,0,IF(C3324=Calculator!$G$27,Calculator!$G$39,IF(H3324-K3324&lt;=0,IF(D3324&gt;Calculator!$G$39,IF(H3324-K3324+E3324+L3324+M3324+Calculator!$G$39&gt;Calculator!$G$39,Calculator!$G$39-(H3324+E3324+L3324+M3324-K3324),Calculator!$G$39),D3324),0)))</f>
        <v>0</v>
      </c>
    </row>
    <row r="3325" spans="1:14" ht="15.75" thickBot="1">
      <c r="A3325" s="33" t="str">
        <f ca="1">IF(C3325=Calculator!$H$27,"F",IF(Daily!D3325+Daily!H3325=0,IF(D3324+H3324&gt;0,"L",""),""))</f>
        <v/>
      </c>
      <c r="B3325" s="34">
        <v>3324</v>
      </c>
      <c r="C3325" s="19">
        <f t="shared" ca="1" si="205"/>
        <v>49254</v>
      </c>
      <c r="D3325" s="29">
        <f t="shared" ca="1" si="207"/>
        <v>0</v>
      </c>
      <c r="E3325" s="29">
        <f ca="1">IF(C3325&lt;Calculator!$D$26,0,IF(DAY($C3325)=1,IF(D3325-Calculator!$G$24&gt;0,Calculator!$G$24,D3325),0))</f>
        <v>0</v>
      </c>
      <c r="F3325" s="29">
        <f ca="1">IF(E3325&gt;0,D3325*Calculator!$G$22/12,0)</f>
        <v>0</v>
      </c>
      <c r="G3325" s="29">
        <f ca="1">IF(E3325&gt;0,(IFERROR(-PMT(Calculator!$G$22/12,Calculator!$G$23*12,Calculator!$G$20),0))-F3325,0)</f>
        <v>0</v>
      </c>
      <c r="H3325" s="29">
        <f t="shared" ca="1" si="208"/>
        <v>0</v>
      </c>
      <c r="I3325" s="29">
        <f t="shared" ca="1" si="206"/>
        <v>0</v>
      </c>
      <c r="J3325" s="30">
        <f>Calculator!$G$40</f>
        <v>6.5000000000000002E-2</v>
      </c>
      <c r="K3325" s="29">
        <f ca="1">IF(C3325&gt;=Calculator!$G$27,IF(DAY($C3325)=1,Calculator!$G$34/2,IF(DAY($C3325)=15,Calculator!$G$34/2,0)),0)</f>
        <v>0</v>
      </c>
      <c r="L3325" s="29">
        <f ca="1">IF(DAY($C3325)=28,IF(H3325=0,0,Calculator!$G$35),0)</f>
        <v>0</v>
      </c>
      <c r="M3325" s="29">
        <f ca="1">IF(I3325&gt;0,IF(DAY($C3325)=1,SUM(INDIRECT("I"&amp;(ROW(C3324)-DAY(C3324))):I3324),0),0)</f>
        <v>0</v>
      </c>
      <c r="N3325" s="29">
        <f ca="1">IF(C3325&lt;Calculator!$G$27,0,IF(C3325=Calculator!$G$27,Calculator!$G$39,IF(H3325-K3325&lt;=0,IF(D3325&gt;Calculator!$G$39,IF(H3325-K3325+E3325+L3325+M3325+Calculator!$G$39&gt;Calculator!$G$39,Calculator!$G$39-(H3325+E3325+L3325+M3325-K3325),Calculator!$G$39),D3325),0)))</f>
        <v>0</v>
      </c>
    </row>
    <row r="3326" spans="1:14" ht="15.75" thickBot="1">
      <c r="A3326" s="33" t="str">
        <f ca="1">IF(C3326=Calculator!$H$27,"F",IF(Daily!D3326+Daily!H3326=0,IF(D3325+H3325&gt;0,"L",""),""))</f>
        <v/>
      </c>
      <c r="B3326" s="34">
        <v>3325</v>
      </c>
      <c r="C3326" s="19">
        <f t="shared" ca="1" si="205"/>
        <v>49255</v>
      </c>
      <c r="D3326" s="29">
        <f t="shared" ca="1" si="207"/>
        <v>0</v>
      </c>
      <c r="E3326" s="29">
        <f ca="1">IF(C3326&lt;Calculator!$D$26,0,IF(DAY($C3326)=1,IF(D3326-Calculator!$G$24&gt;0,Calculator!$G$24,D3326),0))</f>
        <v>0</v>
      </c>
      <c r="F3326" s="29">
        <f ca="1">IF(E3326&gt;0,D3326*Calculator!$G$22/12,0)</f>
        <v>0</v>
      </c>
      <c r="G3326" s="29">
        <f ca="1">IF(E3326&gt;0,(IFERROR(-PMT(Calculator!$G$22/12,Calculator!$G$23*12,Calculator!$G$20),0))-F3326,0)</f>
        <v>0</v>
      </c>
      <c r="H3326" s="29">
        <f t="shared" ca="1" si="208"/>
        <v>0</v>
      </c>
      <c r="I3326" s="29">
        <f t="shared" ca="1" si="206"/>
        <v>0</v>
      </c>
      <c r="J3326" s="30">
        <f>Calculator!$G$40</f>
        <v>6.5000000000000002E-2</v>
      </c>
      <c r="K3326" s="29">
        <f ca="1">IF(C3326&gt;=Calculator!$G$27,IF(DAY($C3326)=1,Calculator!$G$34/2,IF(DAY($C3326)=15,Calculator!$G$34/2,0)),0)</f>
        <v>0</v>
      </c>
      <c r="L3326" s="29">
        <f ca="1">IF(DAY($C3326)=28,IF(H3326=0,0,Calculator!$G$35),0)</f>
        <v>0</v>
      </c>
      <c r="M3326" s="29">
        <f ca="1">IF(I3326&gt;0,IF(DAY($C3326)=1,SUM(INDIRECT("I"&amp;(ROW(C3325)-DAY(C3325))):I3325),0),0)</f>
        <v>0</v>
      </c>
      <c r="N3326" s="29">
        <f ca="1">IF(C3326&lt;Calculator!$G$27,0,IF(C3326=Calculator!$G$27,Calculator!$G$39,IF(H3326-K3326&lt;=0,IF(D3326&gt;Calculator!$G$39,IF(H3326-K3326+E3326+L3326+M3326+Calculator!$G$39&gt;Calculator!$G$39,Calculator!$G$39-(H3326+E3326+L3326+M3326-K3326),Calculator!$G$39),D3326),0)))</f>
        <v>0</v>
      </c>
    </row>
    <row r="3327" spans="1:14" ht="15.75" thickBot="1">
      <c r="A3327" s="33" t="str">
        <f ca="1">IF(C3327=Calculator!$H$27,"F",IF(Daily!D3327+Daily!H3327=0,IF(D3326+H3326&gt;0,"L",""),""))</f>
        <v/>
      </c>
      <c r="B3327" s="34">
        <v>3326</v>
      </c>
      <c r="C3327" s="19">
        <f t="shared" ca="1" si="205"/>
        <v>49256</v>
      </c>
      <c r="D3327" s="29">
        <f t="shared" ca="1" si="207"/>
        <v>0</v>
      </c>
      <c r="E3327" s="29">
        <f ca="1">IF(C3327&lt;Calculator!$D$26,0,IF(DAY($C3327)=1,IF(D3327-Calculator!$G$24&gt;0,Calculator!$G$24,D3327),0))</f>
        <v>0</v>
      </c>
      <c r="F3327" s="29">
        <f ca="1">IF(E3327&gt;0,D3327*Calculator!$G$22/12,0)</f>
        <v>0</v>
      </c>
      <c r="G3327" s="29">
        <f ca="1">IF(E3327&gt;0,(IFERROR(-PMT(Calculator!$G$22/12,Calculator!$G$23*12,Calculator!$G$20),0))-F3327,0)</f>
        <v>0</v>
      </c>
      <c r="H3327" s="29">
        <f t="shared" ca="1" si="208"/>
        <v>0</v>
      </c>
      <c r="I3327" s="29">
        <f t="shared" ca="1" si="206"/>
        <v>0</v>
      </c>
      <c r="J3327" s="30">
        <f>Calculator!$G$40</f>
        <v>6.5000000000000002E-2</v>
      </c>
      <c r="K3327" s="29">
        <f ca="1">IF(C3327&gt;=Calculator!$G$27,IF(DAY($C3327)=1,Calculator!$G$34/2,IF(DAY($C3327)=15,Calculator!$G$34/2,0)),0)</f>
        <v>0</v>
      </c>
      <c r="L3327" s="29">
        <f ca="1">IF(DAY($C3327)=28,IF(H3327=0,0,Calculator!$G$35),0)</f>
        <v>0</v>
      </c>
      <c r="M3327" s="29">
        <f ca="1">IF(I3327&gt;0,IF(DAY($C3327)=1,SUM(INDIRECT("I"&amp;(ROW(C3326)-DAY(C3326))):I3326),0),0)</f>
        <v>0</v>
      </c>
      <c r="N3327" s="29">
        <f ca="1">IF(C3327&lt;Calculator!$G$27,0,IF(C3327=Calculator!$G$27,Calculator!$G$39,IF(H3327-K3327&lt;=0,IF(D3327&gt;Calculator!$G$39,IF(H3327-K3327+E3327+L3327+M3327+Calculator!$G$39&gt;Calculator!$G$39,Calculator!$G$39-(H3327+E3327+L3327+M3327-K3327),Calculator!$G$39),D3327),0)))</f>
        <v>0</v>
      </c>
    </row>
    <row r="3328" spans="1:14" ht="15.75" thickBot="1">
      <c r="A3328" s="33" t="str">
        <f ca="1">IF(C3328=Calculator!$H$27,"F",IF(Daily!D3328+Daily!H3328=0,IF(D3327+H3327&gt;0,"L",""),""))</f>
        <v/>
      </c>
      <c r="B3328" s="34">
        <v>3327</v>
      </c>
      <c r="C3328" s="19">
        <f t="shared" ca="1" si="205"/>
        <v>49257</v>
      </c>
      <c r="D3328" s="29">
        <f t="shared" ca="1" si="207"/>
        <v>0</v>
      </c>
      <c r="E3328" s="29">
        <f ca="1">IF(C3328&lt;Calculator!$D$26,0,IF(DAY($C3328)=1,IF(D3328-Calculator!$G$24&gt;0,Calculator!$G$24,D3328),0))</f>
        <v>0</v>
      </c>
      <c r="F3328" s="29">
        <f ca="1">IF(E3328&gt;0,D3328*Calculator!$G$22/12,0)</f>
        <v>0</v>
      </c>
      <c r="G3328" s="29">
        <f ca="1">IF(E3328&gt;0,(IFERROR(-PMT(Calculator!$G$22/12,Calculator!$G$23*12,Calculator!$G$20),0))-F3328,0)</f>
        <v>0</v>
      </c>
      <c r="H3328" s="29">
        <f t="shared" ca="1" si="208"/>
        <v>0</v>
      </c>
      <c r="I3328" s="29">
        <f t="shared" ca="1" si="206"/>
        <v>0</v>
      </c>
      <c r="J3328" s="30">
        <f>Calculator!$G$40</f>
        <v>6.5000000000000002E-2</v>
      </c>
      <c r="K3328" s="29">
        <f ca="1">IF(C3328&gt;=Calculator!$G$27,IF(DAY($C3328)=1,Calculator!$G$34/2,IF(DAY($C3328)=15,Calculator!$G$34/2,0)),0)</f>
        <v>0</v>
      </c>
      <c r="L3328" s="29">
        <f ca="1">IF(DAY($C3328)=28,IF(H3328=0,0,Calculator!$G$35),0)</f>
        <v>0</v>
      </c>
      <c r="M3328" s="29">
        <f ca="1">IF(I3328&gt;0,IF(DAY($C3328)=1,SUM(INDIRECT("I"&amp;(ROW(C3327)-DAY(C3327))):I3327),0),0)</f>
        <v>0</v>
      </c>
      <c r="N3328" s="29">
        <f ca="1">IF(C3328&lt;Calculator!$G$27,0,IF(C3328=Calculator!$G$27,Calculator!$G$39,IF(H3328-K3328&lt;=0,IF(D3328&gt;Calculator!$G$39,IF(H3328-K3328+E3328+L3328+M3328+Calculator!$G$39&gt;Calculator!$G$39,Calculator!$G$39-(H3328+E3328+L3328+M3328-K3328),Calculator!$G$39),D3328),0)))</f>
        <v>0</v>
      </c>
    </row>
    <row r="3329" spans="1:14" ht="15.75" thickBot="1">
      <c r="A3329" s="33" t="str">
        <f ca="1">IF(C3329=Calculator!$H$27,"F",IF(Daily!D3329+Daily!H3329=0,IF(D3328+H3328&gt;0,"L",""),""))</f>
        <v/>
      </c>
      <c r="B3329" s="34">
        <v>3328</v>
      </c>
      <c r="C3329" s="19">
        <f t="shared" ca="1" si="205"/>
        <v>49258</v>
      </c>
      <c r="D3329" s="29">
        <f t="shared" ca="1" si="207"/>
        <v>0</v>
      </c>
      <c r="E3329" s="29">
        <f ca="1">IF(C3329&lt;Calculator!$D$26,0,IF(DAY($C3329)=1,IF(D3329-Calculator!$G$24&gt;0,Calculator!$G$24,D3329),0))</f>
        <v>0</v>
      </c>
      <c r="F3329" s="29">
        <f ca="1">IF(E3329&gt;0,D3329*Calculator!$G$22/12,0)</f>
        <v>0</v>
      </c>
      <c r="G3329" s="29">
        <f ca="1">IF(E3329&gt;0,(IFERROR(-PMT(Calculator!$G$22/12,Calculator!$G$23*12,Calculator!$G$20),0))-F3329,0)</f>
        <v>0</v>
      </c>
      <c r="H3329" s="29">
        <f t="shared" ca="1" si="208"/>
        <v>0</v>
      </c>
      <c r="I3329" s="29">
        <f t="shared" ca="1" si="206"/>
        <v>0</v>
      </c>
      <c r="J3329" s="30">
        <f>Calculator!$G$40</f>
        <v>6.5000000000000002E-2</v>
      </c>
      <c r="K3329" s="29">
        <f ca="1">IF(C3329&gt;=Calculator!$G$27,IF(DAY($C3329)=1,Calculator!$G$34/2,IF(DAY($C3329)=15,Calculator!$G$34/2,0)),0)</f>
        <v>0</v>
      </c>
      <c r="L3329" s="29">
        <f ca="1">IF(DAY($C3329)=28,IF(H3329=0,0,Calculator!$G$35),0)</f>
        <v>0</v>
      </c>
      <c r="M3329" s="29">
        <f ca="1">IF(I3329&gt;0,IF(DAY($C3329)=1,SUM(INDIRECT("I"&amp;(ROW(C3328)-DAY(C3328))):I3328),0),0)</f>
        <v>0</v>
      </c>
      <c r="N3329" s="29">
        <f ca="1">IF(C3329&lt;Calculator!$G$27,0,IF(C3329=Calculator!$G$27,Calculator!$G$39,IF(H3329-K3329&lt;=0,IF(D3329&gt;Calculator!$G$39,IF(H3329-K3329+E3329+L3329+M3329+Calculator!$G$39&gt;Calculator!$G$39,Calculator!$G$39-(H3329+E3329+L3329+M3329-K3329),Calculator!$G$39),D3329),0)))</f>
        <v>0</v>
      </c>
    </row>
    <row r="3330" spans="1:14" ht="15.75" thickBot="1">
      <c r="A3330" s="33" t="str">
        <f ca="1">IF(C3330=Calculator!$H$27,"F",IF(Daily!D3330+Daily!H3330=0,IF(D3329+H3329&gt;0,"L",""),""))</f>
        <v/>
      </c>
      <c r="B3330" s="34">
        <v>3329</v>
      </c>
      <c r="C3330" s="19">
        <f t="shared" ca="1" si="205"/>
        <v>49259</v>
      </c>
      <c r="D3330" s="29">
        <f t="shared" ca="1" si="207"/>
        <v>0</v>
      </c>
      <c r="E3330" s="29">
        <f ca="1">IF(C3330&lt;Calculator!$D$26,0,IF(DAY($C3330)=1,IF(D3330-Calculator!$G$24&gt;0,Calculator!$G$24,D3330),0))</f>
        <v>0</v>
      </c>
      <c r="F3330" s="29">
        <f ca="1">IF(E3330&gt;0,D3330*Calculator!$G$22/12,0)</f>
        <v>0</v>
      </c>
      <c r="G3330" s="29">
        <f ca="1">IF(E3330&gt;0,(IFERROR(-PMT(Calculator!$G$22/12,Calculator!$G$23*12,Calculator!$G$20),0))-F3330,0)</f>
        <v>0</v>
      </c>
      <c r="H3330" s="29">
        <f t="shared" ca="1" si="208"/>
        <v>0</v>
      </c>
      <c r="I3330" s="29">
        <f t="shared" ca="1" si="206"/>
        <v>0</v>
      </c>
      <c r="J3330" s="30">
        <f>Calculator!$G$40</f>
        <v>6.5000000000000002E-2</v>
      </c>
      <c r="K3330" s="29">
        <f ca="1">IF(C3330&gt;=Calculator!$G$27,IF(DAY($C3330)=1,Calculator!$G$34/2,IF(DAY($C3330)=15,Calculator!$G$34/2,0)),0)</f>
        <v>0</v>
      </c>
      <c r="L3330" s="29">
        <f ca="1">IF(DAY($C3330)=28,IF(H3330=0,0,Calculator!$G$35),0)</f>
        <v>0</v>
      </c>
      <c r="M3330" s="29">
        <f ca="1">IF(I3330&gt;0,IF(DAY($C3330)=1,SUM(INDIRECT("I"&amp;(ROW(C3329)-DAY(C3329))):I3329),0),0)</f>
        <v>0</v>
      </c>
      <c r="N3330" s="29">
        <f ca="1">IF(C3330&lt;Calculator!$G$27,0,IF(C3330=Calculator!$G$27,Calculator!$G$39,IF(H3330-K3330&lt;=0,IF(D3330&gt;Calculator!$G$39,IF(H3330-K3330+E3330+L3330+M3330+Calculator!$G$39&gt;Calculator!$G$39,Calculator!$G$39-(H3330+E3330+L3330+M3330-K3330),Calculator!$G$39),D3330),0)))</f>
        <v>0</v>
      </c>
    </row>
    <row r="3331" spans="1:14" ht="15.75" thickBot="1">
      <c r="A3331" s="33" t="str">
        <f ca="1">IF(C3331=Calculator!$H$27,"F",IF(Daily!D3331+Daily!H3331=0,IF(D3330+H3330&gt;0,"L",""),""))</f>
        <v/>
      </c>
      <c r="B3331" s="34">
        <v>3330</v>
      </c>
      <c r="C3331" s="19">
        <f t="shared" ref="C3331:C3394" ca="1" si="209">C3330+1</f>
        <v>49260</v>
      </c>
      <c r="D3331" s="29">
        <f t="shared" ca="1" si="207"/>
        <v>0</v>
      </c>
      <c r="E3331" s="29">
        <f ca="1">IF(C3331&lt;Calculator!$D$26,0,IF(DAY($C3331)=1,IF(D3331-Calculator!$G$24&gt;0,Calculator!$G$24,D3331),0))</f>
        <v>0</v>
      </c>
      <c r="F3331" s="29">
        <f ca="1">IF(E3331&gt;0,D3331*Calculator!$G$22/12,0)</f>
        <v>0</v>
      </c>
      <c r="G3331" s="29">
        <f ca="1">IF(E3331&gt;0,(IFERROR(-PMT(Calculator!$G$22/12,Calculator!$G$23*12,Calculator!$G$20),0))-F3331,0)</f>
        <v>0</v>
      </c>
      <c r="H3331" s="29">
        <f t="shared" ca="1" si="208"/>
        <v>0</v>
      </c>
      <c r="I3331" s="29">
        <f t="shared" ref="I3331:I3394" ca="1" si="210">H3331*J3331/365</f>
        <v>0</v>
      </c>
      <c r="J3331" s="30">
        <f>Calculator!$G$40</f>
        <v>6.5000000000000002E-2</v>
      </c>
      <c r="K3331" s="29">
        <f ca="1">IF(C3331&gt;=Calculator!$G$27,IF(DAY($C3331)=1,Calculator!$G$34/2,IF(DAY($C3331)=15,Calculator!$G$34/2,0)),0)</f>
        <v>0</v>
      </c>
      <c r="L3331" s="29">
        <f ca="1">IF(DAY($C3331)=28,IF(H3331=0,0,Calculator!$G$35),0)</f>
        <v>0</v>
      </c>
      <c r="M3331" s="29">
        <f ca="1">IF(I3331&gt;0,IF(DAY($C3331)=1,SUM(INDIRECT("I"&amp;(ROW(C3330)-DAY(C3330))):I3330),0),0)</f>
        <v>0</v>
      </c>
      <c r="N3331" s="29">
        <f ca="1">IF(C3331&lt;Calculator!$G$27,0,IF(C3331=Calculator!$G$27,Calculator!$G$39,IF(H3331-K3331&lt;=0,IF(D3331&gt;Calculator!$G$39,IF(H3331-K3331+E3331+L3331+M3331+Calculator!$G$39&gt;Calculator!$G$39,Calculator!$G$39-(H3331+E3331+L3331+M3331-K3331),Calculator!$G$39),D3331),0)))</f>
        <v>0</v>
      </c>
    </row>
    <row r="3332" spans="1:14" ht="15.75" thickBot="1">
      <c r="A3332" s="33" t="str">
        <f ca="1">IF(C3332=Calculator!$H$27,"F",IF(Daily!D3332+Daily!H3332=0,IF(D3331+H3331&gt;0,"L",""),""))</f>
        <v/>
      </c>
      <c r="B3332" s="34">
        <v>3331</v>
      </c>
      <c r="C3332" s="19">
        <f t="shared" ca="1" si="209"/>
        <v>49261</v>
      </c>
      <c r="D3332" s="29">
        <f t="shared" ref="D3332:D3395" ca="1" si="211">IF(((D3331-G3331)-N3331)&lt;0,0,((D3331-G3331)-N3331))</f>
        <v>0</v>
      </c>
      <c r="E3332" s="29">
        <f ca="1">IF(C3332&lt;Calculator!$D$26,0,IF(DAY($C3332)=1,IF(D3332-Calculator!$G$24&gt;0,Calculator!$G$24,D3332),0))</f>
        <v>0</v>
      </c>
      <c r="F3332" s="29">
        <f ca="1">IF(E3332&gt;0,D3332*Calculator!$G$22/12,0)</f>
        <v>0</v>
      </c>
      <c r="G3332" s="29">
        <f ca="1">IF(E3332&gt;0,(IFERROR(-PMT(Calculator!$G$22/12,Calculator!$G$23*12,Calculator!$G$20),0))-F3332,0)</f>
        <v>0</v>
      </c>
      <c r="H3332" s="29">
        <f t="shared" ref="H3332:H3395" ca="1" si="212">IF((H3331-K3331+SUM(L3331:N3331)+E3331)&lt;0,0,(H3331-K3331+SUM(L3331:N3331)+E3331))</f>
        <v>0</v>
      </c>
      <c r="I3332" s="29">
        <f t="shared" ca="1" si="210"/>
        <v>0</v>
      </c>
      <c r="J3332" s="30">
        <f>Calculator!$G$40</f>
        <v>6.5000000000000002E-2</v>
      </c>
      <c r="K3332" s="29">
        <f ca="1">IF(C3332&gt;=Calculator!$G$27,IF(DAY($C3332)=1,Calculator!$G$34/2,IF(DAY($C3332)=15,Calculator!$G$34/2,0)),0)</f>
        <v>0</v>
      </c>
      <c r="L3332" s="29">
        <f ca="1">IF(DAY($C3332)=28,IF(H3332=0,0,Calculator!$G$35),0)</f>
        <v>0</v>
      </c>
      <c r="M3332" s="29">
        <f ca="1">IF(I3332&gt;0,IF(DAY($C3332)=1,SUM(INDIRECT("I"&amp;(ROW(C3331)-DAY(C3331))):I3331),0),0)</f>
        <v>0</v>
      </c>
      <c r="N3332" s="29">
        <f ca="1">IF(C3332&lt;Calculator!$G$27,0,IF(C3332=Calculator!$G$27,Calculator!$G$39,IF(H3332-K3332&lt;=0,IF(D3332&gt;Calculator!$G$39,IF(H3332-K3332+E3332+L3332+M3332+Calculator!$G$39&gt;Calculator!$G$39,Calculator!$G$39-(H3332+E3332+L3332+M3332-K3332),Calculator!$G$39),D3332),0)))</f>
        <v>0</v>
      </c>
    </row>
    <row r="3333" spans="1:14" ht="15.75" thickBot="1">
      <c r="A3333" s="33" t="str">
        <f ca="1">IF(C3333=Calculator!$H$27,"F",IF(Daily!D3333+Daily!H3333=0,IF(D3332+H3332&gt;0,"L",""),""))</f>
        <v/>
      </c>
      <c r="B3333" s="34">
        <v>3332</v>
      </c>
      <c r="C3333" s="19">
        <f t="shared" ca="1" si="209"/>
        <v>49262</v>
      </c>
      <c r="D3333" s="29">
        <f t="shared" ca="1" si="211"/>
        <v>0</v>
      </c>
      <c r="E3333" s="29">
        <f ca="1">IF(C3333&lt;Calculator!$D$26,0,IF(DAY($C3333)=1,IF(D3333-Calculator!$G$24&gt;0,Calculator!$G$24,D3333),0))</f>
        <v>0</v>
      </c>
      <c r="F3333" s="29">
        <f ca="1">IF(E3333&gt;0,D3333*Calculator!$G$22/12,0)</f>
        <v>0</v>
      </c>
      <c r="G3333" s="29">
        <f ca="1">IF(E3333&gt;0,(IFERROR(-PMT(Calculator!$G$22/12,Calculator!$G$23*12,Calculator!$G$20),0))-F3333,0)</f>
        <v>0</v>
      </c>
      <c r="H3333" s="29">
        <f t="shared" ca="1" si="212"/>
        <v>0</v>
      </c>
      <c r="I3333" s="29">
        <f t="shared" ca="1" si="210"/>
        <v>0</v>
      </c>
      <c r="J3333" s="30">
        <f>Calculator!$G$40</f>
        <v>6.5000000000000002E-2</v>
      </c>
      <c r="K3333" s="29">
        <f ca="1">IF(C3333&gt;=Calculator!$G$27,IF(DAY($C3333)=1,Calculator!$G$34/2,IF(DAY($C3333)=15,Calculator!$G$34/2,0)),0)</f>
        <v>0</v>
      </c>
      <c r="L3333" s="29">
        <f ca="1">IF(DAY($C3333)=28,IF(H3333=0,0,Calculator!$G$35),0)</f>
        <v>0</v>
      </c>
      <c r="M3333" s="29">
        <f ca="1">IF(I3333&gt;0,IF(DAY($C3333)=1,SUM(INDIRECT("I"&amp;(ROW(C3332)-DAY(C3332))):I3332),0),0)</f>
        <v>0</v>
      </c>
      <c r="N3333" s="29">
        <f ca="1">IF(C3333&lt;Calculator!$G$27,0,IF(C3333=Calculator!$G$27,Calculator!$G$39,IF(H3333-K3333&lt;=0,IF(D3333&gt;Calculator!$G$39,IF(H3333-K3333+E3333+L3333+M3333+Calculator!$G$39&gt;Calculator!$G$39,Calculator!$G$39-(H3333+E3333+L3333+M3333-K3333),Calculator!$G$39),D3333),0)))</f>
        <v>0</v>
      </c>
    </row>
    <row r="3334" spans="1:14" ht="15.75" thickBot="1">
      <c r="A3334" s="33" t="str">
        <f ca="1">IF(C3334=Calculator!$H$27,"F",IF(Daily!D3334+Daily!H3334=0,IF(D3333+H3333&gt;0,"L",""),""))</f>
        <v/>
      </c>
      <c r="B3334" s="34">
        <v>3333</v>
      </c>
      <c r="C3334" s="19">
        <f t="shared" ca="1" si="209"/>
        <v>49263</v>
      </c>
      <c r="D3334" s="29">
        <f t="shared" ca="1" si="211"/>
        <v>0</v>
      </c>
      <c r="E3334" s="29">
        <f ca="1">IF(C3334&lt;Calculator!$D$26,0,IF(DAY($C3334)=1,IF(D3334-Calculator!$G$24&gt;0,Calculator!$G$24,D3334),0))</f>
        <v>0</v>
      </c>
      <c r="F3334" s="29">
        <f ca="1">IF(E3334&gt;0,D3334*Calculator!$G$22/12,0)</f>
        <v>0</v>
      </c>
      <c r="G3334" s="29">
        <f ca="1">IF(E3334&gt;0,(IFERROR(-PMT(Calculator!$G$22/12,Calculator!$G$23*12,Calculator!$G$20),0))-F3334,0)</f>
        <v>0</v>
      </c>
      <c r="H3334" s="29">
        <f t="shared" ca="1" si="212"/>
        <v>0</v>
      </c>
      <c r="I3334" s="29">
        <f t="shared" ca="1" si="210"/>
        <v>0</v>
      </c>
      <c r="J3334" s="30">
        <f>Calculator!$G$40</f>
        <v>6.5000000000000002E-2</v>
      </c>
      <c r="K3334" s="29">
        <f ca="1">IF(C3334&gt;=Calculator!$G$27,IF(DAY($C3334)=1,Calculator!$G$34/2,IF(DAY($C3334)=15,Calculator!$G$34/2,0)),0)</f>
        <v>4500</v>
      </c>
      <c r="L3334" s="29">
        <f ca="1">IF(DAY($C3334)=28,IF(H3334=0,0,Calculator!$G$35),0)</f>
        <v>0</v>
      </c>
      <c r="M3334" s="29">
        <f ca="1">IF(I3334&gt;0,IF(DAY($C3334)=1,SUM(INDIRECT("I"&amp;(ROW(C3333)-DAY(C3333))):I3333),0),0)</f>
        <v>0</v>
      </c>
      <c r="N3334" s="29">
        <f ca="1">IF(C3334&lt;Calculator!$G$27,0,IF(C3334=Calculator!$G$27,Calculator!$G$39,IF(H3334-K3334&lt;=0,IF(D3334&gt;Calculator!$G$39,IF(H3334-K3334+E3334+L3334+M3334+Calculator!$G$39&gt;Calculator!$G$39,Calculator!$G$39-(H3334+E3334+L3334+M3334-K3334),Calculator!$G$39),D3334),0)))</f>
        <v>0</v>
      </c>
    </row>
    <row r="3335" spans="1:14" ht="15.75" thickBot="1">
      <c r="A3335" s="33" t="str">
        <f ca="1">IF(C3335=Calculator!$H$27,"F",IF(Daily!D3335+Daily!H3335=0,IF(D3334+H3334&gt;0,"L",""),""))</f>
        <v/>
      </c>
      <c r="B3335" s="34">
        <v>3334</v>
      </c>
      <c r="C3335" s="19">
        <f t="shared" ca="1" si="209"/>
        <v>49264</v>
      </c>
      <c r="D3335" s="29">
        <f t="shared" ca="1" si="211"/>
        <v>0</v>
      </c>
      <c r="E3335" s="29">
        <f ca="1">IF(C3335&lt;Calculator!$D$26,0,IF(DAY($C3335)=1,IF(D3335-Calculator!$G$24&gt;0,Calculator!$G$24,D3335),0))</f>
        <v>0</v>
      </c>
      <c r="F3335" s="29">
        <f ca="1">IF(E3335&gt;0,D3335*Calculator!$G$22/12,0)</f>
        <v>0</v>
      </c>
      <c r="G3335" s="29">
        <f ca="1">IF(E3335&gt;0,(IFERROR(-PMT(Calculator!$G$22/12,Calculator!$G$23*12,Calculator!$G$20),0))-F3335,0)</f>
        <v>0</v>
      </c>
      <c r="H3335" s="29">
        <f t="shared" ca="1" si="212"/>
        <v>0</v>
      </c>
      <c r="I3335" s="29">
        <f t="shared" ca="1" si="210"/>
        <v>0</v>
      </c>
      <c r="J3335" s="30">
        <f>Calculator!$G$40</f>
        <v>6.5000000000000002E-2</v>
      </c>
      <c r="K3335" s="29">
        <f ca="1">IF(C3335&gt;=Calculator!$G$27,IF(DAY($C3335)=1,Calculator!$G$34/2,IF(DAY($C3335)=15,Calculator!$G$34/2,0)),0)</f>
        <v>0</v>
      </c>
      <c r="L3335" s="29">
        <f ca="1">IF(DAY($C3335)=28,IF(H3335=0,0,Calculator!$G$35),0)</f>
        <v>0</v>
      </c>
      <c r="M3335" s="29">
        <f ca="1">IF(I3335&gt;0,IF(DAY($C3335)=1,SUM(INDIRECT("I"&amp;(ROW(C3334)-DAY(C3334))):I3334),0),0)</f>
        <v>0</v>
      </c>
      <c r="N3335" s="29">
        <f ca="1">IF(C3335&lt;Calculator!$G$27,0,IF(C3335=Calculator!$G$27,Calculator!$G$39,IF(H3335-K3335&lt;=0,IF(D3335&gt;Calculator!$G$39,IF(H3335-K3335+E3335+L3335+M3335+Calculator!$G$39&gt;Calculator!$G$39,Calculator!$G$39-(H3335+E3335+L3335+M3335-K3335),Calculator!$G$39),D3335),0)))</f>
        <v>0</v>
      </c>
    </row>
    <row r="3336" spans="1:14" ht="15.75" thickBot="1">
      <c r="A3336" s="33" t="str">
        <f ca="1">IF(C3336=Calculator!$H$27,"F",IF(Daily!D3336+Daily!H3336=0,IF(D3335+H3335&gt;0,"L",""),""))</f>
        <v/>
      </c>
      <c r="B3336" s="34">
        <v>3335</v>
      </c>
      <c r="C3336" s="19">
        <f t="shared" ca="1" si="209"/>
        <v>49265</v>
      </c>
      <c r="D3336" s="29">
        <f t="shared" ca="1" si="211"/>
        <v>0</v>
      </c>
      <c r="E3336" s="29">
        <f ca="1">IF(C3336&lt;Calculator!$D$26,0,IF(DAY($C3336)=1,IF(D3336-Calculator!$G$24&gt;0,Calculator!$G$24,D3336),0))</f>
        <v>0</v>
      </c>
      <c r="F3336" s="29">
        <f ca="1">IF(E3336&gt;0,D3336*Calculator!$G$22/12,0)</f>
        <v>0</v>
      </c>
      <c r="G3336" s="29">
        <f ca="1">IF(E3336&gt;0,(IFERROR(-PMT(Calculator!$G$22/12,Calculator!$G$23*12,Calculator!$G$20),0))-F3336,0)</f>
        <v>0</v>
      </c>
      <c r="H3336" s="29">
        <f t="shared" ca="1" si="212"/>
        <v>0</v>
      </c>
      <c r="I3336" s="29">
        <f t="shared" ca="1" si="210"/>
        <v>0</v>
      </c>
      <c r="J3336" s="30">
        <f>Calculator!$G$40</f>
        <v>6.5000000000000002E-2</v>
      </c>
      <c r="K3336" s="29">
        <f ca="1">IF(C3336&gt;=Calculator!$G$27,IF(DAY($C3336)=1,Calculator!$G$34/2,IF(DAY($C3336)=15,Calculator!$G$34/2,0)),0)</f>
        <v>0</v>
      </c>
      <c r="L3336" s="29">
        <f ca="1">IF(DAY($C3336)=28,IF(H3336=0,0,Calculator!$G$35),0)</f>
        <v>0</v>
      </c>
      <c r="M3336" s="29">
        <f ca="1">IF(I3336&gt;0,IF(DAY($C3336)=1,SUM(INDIRECT("I"&amp;(ROW(C3335)-DAY(C3335))):I3335),0),0)</f>
        <v>0</v>
      </c>
      <c r="N3336" s="29">
        <f ca="1">IF(C3336&lt;Calculator!$G$27,0,IF(C3336=Calculator!$G$27,Calculator!$G$39,IF(H3336-K3336&lt;=0,IF(D3336&gt;Calculator!$G$39,IF(H3336-K3336+E3336+L3336+M3336+Calculator!$G$39&gt;Calculator!$G$39,Calculator!$G$39-(H3336+E3336+L3336+M3336-K3336),Calculator!$G$39),D3336),0)))</f>
        <v>0</v>
      </c>
    </row>
    <row r="3337" spans="1:14" ht="15.75" thickBot="1">
      <c r="A3337" s="33" t="str">
        <f ca="1">IF(C3337=Calculator!$H$27,"F",IF(Daily!D3337+Daily!H3337=0,IF(D3336+H3336&gt;0,"L",""),""))</f>
        <v/>
      </c>
      <c r="B3337" s="34">
        <v>3336</v>
      </c>
      <c r="C3337" s="19">
        <f t="shared" ca="1" si="209"/>
        <v>49266</v>
      </c>
      <c r="D3337" s="29">
        <f t="shared" ca="1" si="211"/>
        <v>0</v>
      </c>
      <c r="E3337" s="29">
        <f ca="1">IF(C3337&lt;Calculator!$D$26,0,IF(DAY($C3337)=1,IF(D3337-Calculator!$G$24&gt;0,Calculator!$G$24,D3337),0))</f>
        <v>0</v>
      </c>
      <c r="F3337" s="29">
        <f ca="1">IF(E3337&gt;0,D3337*Calculator!$G$22/12,0)</f>
        <v>0</v>
      </c>
      <c r="G3337" s="29">
        <f ca="1">IF(E3337&gt;0,(IFERROR(-PMT(Calculator!$G$22/12,Calculator!$G$23*12,Calculator!$G$20),0))-F3337,0)</f>
        <v>0</v>
      </c>
      <c r="H3337" s="29">
        <f t="shared" ca="1" si="212"/>
        <v>0</v>
      </c>
      <c r="I3337" s="29">
        <f t="shared" ca="1" si="210"/>
        <v>0</v>
      </c>
      <c r="J3337" s="30">
        <f>Calculator!$G$40</f>
        <v>6.5000000000000002E-2</v>
      </c>
      <c r="K3337" s="29">
        <f ca="1">IF(C3337&gt;=Calculator!$G$27,IF(DAY($C3337)=1,Calculator!$G$34/2,IF(DAY($C3337)=15,Calculator!$G$34/2,0)),0)</f>
        <v>0</v>
      </c>
      <c r="L3337" s="29">
        <f ca="1">IF(DAY($C3337)=28,IF(H3337=0,0,Calculator!$G$35),0)</f>
        <v>0</v>
      </c>
      <c r="M3337" s="29">
        <f ca="1">IF(I3337&gt;0,IF(DAY($C3337)=1,SUM(INDIRECT("I"&amp;(ROW(C3336)-DAY(C3336))):I3336),0),0)</f>
        <v>0</v>
      </c>
      <c r="N3337" s="29">
        <f ca="1">IF(C3337&lt;Calculator!$G$27,0,IF(C3337=Calculator!$G$27,Calculator!$G$39,IF(H3337-K3337&lt;=0,IF(D3337&gt;Calculator!$G$39,IF(H3337-K3337+E3337+L3337+M3337+Calculator!$G$39&gt;Calculator!$G$39,Calculator!$G$39-(H3337+E3337+L3337+M3337-K3337),Calculator!$G$39),D3337),0)))</f>
        <v>0</v>
      </c>
    </row>
    <row r="3338" spans="1:14" ht="15.75" thickBot="1">
      <c r="A3338" s="33" t="str">
        <f ca="1">IF(C3338=Calculator!$H$27,"F",IF(Daily!D3338+Daily!H3338=0,IF(D3337+H3337&gt;0,"L",""),""))</f>
        <v/>
      </c>
      <c r="B3338" s="34">
        <v>3337</v>
      </c>
      <c r="C3338" s="19">
        <f t="shared" ca="1" si="209"/>
        <v>49267</v>
      </c>
      <c r="D3338" s="29">
        <f t="shared" ca="1" si="211"/>
        <v>0</v>
      </c>
      <c r="E3338" s="29">
        <f ca="1">IF(C3338&lt;Calculator!$D$26,0,IF(DAY($C3338)=1,IF(D3338-Calculator!$G$24&gt;0,Calculator!$G$24,D3338),0))</f>
        <v>0</v>
      </c>
      <c r="F3338" s="29">
        <f ca="1">IF(E3338&gt;0,D3338*Calculator!$G$22/12,0)</f>
        <v>0</v>
      </c>
      <c r="G3338" s="29">
        <f ca="1">IF(E3338&gt;0,(IFERROR(-PMT(Calculator!$G$22/12,Calculator!$G$23*12,Calculator!$G$20),0))-F3338,0)</f>
        <v>0</v>
      </c>
      <c r="H3338" s="29">
        <f t="shared" ca="1" si="212"/>
        <v>0</v>
      </c>
      <c r="I3338" s="29">
        <f t="shared" ca="1" si="210"/>
        <v>0</v>
      </c>
      <c r="J3338" s="30">
        <f>Calculator!$G$40</f>
        <v>6.5000000000000002E-2</v>
      </c>
      <c r="K3338" s="29">
        <f ca="1">IF(C3338&gt;=Calculator!$G$27,IF(DAY($C3338)=1,Calculator!$G$34/2,IF(DAY($C3338)=15,Calculator!$G$34/2,0)),0)</f>
        <v>0</v>
      </c>
      <c r="L3338" s="29">
        <f ca="1">IF(DAY($C3338)=28,IF(H3338=0,0,Calculator!$G$35),0)</f>
        <v>0</v>
      </c>
      <c r="M3338" s="29">
        <f ca="1">IF(I3338&gt;0,IF(DAY($C3338)=1,SUM(INDIRECT("I"&amp;(ROW(C3337)-DAY(C3337))):I3337),0),0)</f>
        <v>0</v>
      </c>
      <c r="N3338" s="29">
        <f ca="1">IF(C3338&lt;Calculator!$G$27,0,IF(C3338=Calculator!$G$27,Calculator!$G$39,IF(H3338-K3338&lt;=0,IF(D3338&gt;Calculator!$G$39,IF(H3338-K3338+E3338+L3338+M3338+Calculator!$G$39&gt;Calculator!$G$39,Calculator!$G$39-(H3338+E3338+L3338+M3338-K3338),Calculator!$G$39),D3338),0)))</f>
        <v>0</v>
      </c>
    </row>
    <row r="3339" spans="1:14" ht="15.75" thickBot="1">
      <c r="A3339" s="33" t="str">
        <f ca="1">IF(C3339=Calculator!$H$27,"F",IF(Daily!D3339+Daily!H3339=0,IF(D3338+H3338&gt;0,"L",""),""))</f>
        <v/>
      </c>
      <c r="B3339" s="34">
        <v>3338</v>
      </c>
      <c r="C3339" s="19">
        <f t="shared" ca="1" si="209"/>
        <v>49268</v>
      </c>
      <c r="D3339" s="29">
        <f t="shared" ca="1" si="211"/>
        <v>0</v>
      </c>
      <c r="E3339" s="29">
        <f ca="1">IF(C3339&lt;Calculator!$D$26,0,IF(DAY($C3339)=1,IF(D3339-Calculator!$G$24&gt;0,Calculator!$G$24,D3339),0))</f>
        <v>0</v>
      </c>
      <c r="F3339" s="29">
        <f ca="1">IF(E3339&gt;0,D3339*Calculator!$G$22/12,0)</f>
        <v>0</v>
      </c>
      <c r="G3339" s="29">
        <f ca="1">IF(E3339&gt;0,(IFERROR(-PMT(Calculator!$G$22/12,Calculator!$G$23*12,Calculator!$G$20),0))-F3339,0)</f>
        <v>0</v>
      </c>
      <c r="H3339" s="29">
        <f t="shared" ca="1" si="212"/>
        <v>0</v>
      </c>
      <c r="I3339" s="29">
        <f t="shared" ca="1" si="210"/>
        <v>0</v>
      </c>
      <c r="J3339" s="30">
        <f>Calculator!$G$40</f>
        <v>6.5000000000000002E-2</v>
      </c>
      <c r="K3339" s="29">
        <f ca="1">IF(C3339&gt;=Calculator!$G$27,IF(DAY($C3339)=1,Calculator!$G$34/2,IF(DAY($C3339)=15,Calculator!$G$34/2,0)),0)</f>
        <v>0</v>
      </c>
      <c r="L3339" s="29">
        <f ca="1">IF(DAY($C3339)=28,IF(H3339=0,0,Calculator!$G$35),0)</f>
        <v>0</v>
      </c>
      <c r="M3339" s="29">
        <f ca="1">IF(I3339&gt;0,IF(DAY($C3339)=1,SUM(INDIRECT("I"&amp;(ROW(C3338)-DAY(C3338))):I3338),0),0)</f>
        <v>0</v>
      </c>
      <c r="N3339" s="29">
        <f ca="1">IF(C3339&lt;Calculator!$G$27,0,IF(C3339=Calculator!$G$27,Calculator!$G$39,IF(H3339-K3339&lt;=0,IF(D3339&gt;Calculator!$G$39,IF(H3339-K3339+E3339+L3339+M3339+Calculator!$G$39&gt;Calculator!$G$39,Calculator!$G$39-(H3339+E3339+L3339+M3339-K3339),Calculator!$G$39),D3339),0)))</f>
        <v>0</v>
      </c>
    </row>
    <row r="3340" spans="1:14" ht="15.75" thickBot="1">
      <c r="A3340" s="33" t="str">
        <f ca="1">IF(C3340=Calculator!$H$27,"F",IF(Daily!D3340+Daily!H3340=0,IF(D3339+H3339&gt;0,"L",""),""))</f>
        <v/>
      </c>
      <c r="B3340" s="34">
        <v>3339</v>
      </c>
      <c r="C3340" s="19">
        <f t="shared" ca="1" si="209"/>
        <v>49269</v>
      </c>
      <c r="D3340" s="29">
        <f t="shared" ca="1" si="211"/>
        <v>0</v>
      </c>
      <c r="E3340" s="29">
        <f ca="1">IF(C3340&lt;Calculator!$D$26,0,IF(DAY($C3340)=1,IF(D3340-Calculator!$G$24&gt;0,Calculator!$G$24,D3340),0))</f>
        <v>0</v>
      </c>
      <c r="F3340" s="29">
        <f ca="1">IF(E3340&gt;0,D3340*Calculator!$G$22/12,0)</f>
        <v>0</v>
      </c>
      <c r="G3340" s="29">
        <f ca="1">IF(E3340&gt;0,(IFERROR(-PMT(Calculator!$G$22/12,Calculator!$G$23*12,Calculator!$G$20),0))-F3340,0)</f>
        <v>0</v>
      </c>
      <c r="H3340" s="29">
        <f t="shared" ca="1" si="212"/>
        <v>0</v>
      </c>
      <c r="I3340" s="29">
        <f t="shared" ca="1" si="210"/>
        <v>0</v>
      </c>
      <c r="J3340" s="30">
        <f>Calculator!$G$40</f>
        <v>6.5000000000000002E-2</v>
      </c>
      <c r="K3340" s="29">
        <f ca="1">IF(C3340&gt;=Calculator!$G$27,IF(DAY($C3340)=1,Calculator!$G$34/2,IF(DAY($C3340)=15,Calculator!$G$34/2,0)),0)</f>
        <v>0</v>
      </c>
      <c r="L3340" s="29">
        <f ca="1">IF(DAY($C3340)=28,IF(H3340=0,0,Calculator!$G$35),0)</f>
        <v>0</v>
      </c>
      <c r="M3340" s="29">
        <f ca="1">IF(I3340&gt;0,IF(DAY($C3340)=1,SUM(INDIRECT("I"&amp;(ROW(C3339)-DAY(C3339))):I3339),0),0)</f>
        <v>0</v>
      </c>
      <c r="N3340" s="29">
        <f ca="1">IF(C3340&lt;Calculator!$G$27,0,IF(C3340=Calculator!$G$27,Calculator!$G$39,IF(H3340-K3340&lt;=0,IF(D3340&gt;Calculator!$G$39,IF(H3340-K3340+E3340+L3340+M3340+Calculator!$G$39&gt;Calculator!$G$39,Calculator!$G$39-(H3340+E3340+L3340+M3340-K3340),Calculator!$G$39),D3340),0)))</f>
        <v>0</v>
      </c>
    </row>
    <row r="3341" spans="1:14" ht="15.75" thickBot="1">
      <c r="A3341" s="33" t="str">
        <f ca="1">IF(C3341=Calculator!$H$27,"F",IF(Daily!D3341+Daily!H3341=0,IF(D3340+H3340&gt;0,"L",""),""))</f>
        <v/>
      </c>
      <c r="B3341" s="34">
        <v>3340</v>
      </c>
      <c r="C3341" s="19">
        <f t="shared" ca="1" si="209"/>
        <v>49270</v>
      </c>
      <c r="D3341" s="29">
        <f t="shared" ca="1" si="211"/>
        <v>0</v>
      </c>
      <c r="E3341" s="29">
        <f ca="1">IF(C3341&lt;Calculator!$D$26,0,IF(DAY($C3341)=1,IF(D3341-Calculator!$G$24&gt;0,Calculator!$G$24,D3341),0))</f>
        <v>0</v>
      </c>
      <c r="F3341" s="29">
        <f ca="1">IF(E3341&gt;0,D3341*Calculator!$G$22/12,0)</f>
        <v>0</v>
      </c>
      <c r="G3341" s="29">
        <f ca="1">IF(E3341&gt;0,(IFERROR(-PMT(Calculator!$G$22/12,Calculator!$G$23*12,Calculator!$G$20),0))-F3341,0)</f>
        <v>0</v>
      </c>
      <c r="H3341" s="29">
        <f t="shared" ca="1" si="212"/>
        <v>0</v>
      </c>
      <c r="I3341" s="29">
        <f t="shared" ca="1" si="210"/>
        <v>0</v>
      </c>
      <c r="J3341" s="30">
        <f>Calculator!$G$40</f>
        <v>6.5000000000000002E-2</v>
      </c>
      <c r="K3341" s="29">
        <f ca="1">IF(C3341&gt;=Calculator!$G$27,IF(DAY($C3341)=1,Calculator!$G$34/2,IF(DAY($C3341)=15,Calculator!$G$34/2,0)),0)</f>
        <v>0</v>
      </c>
      <c r="L3341" s="29">
        <f ca="1">IF(DAY($C3341)=28,IF(H3341=0,0,Calculator!$G$35),0)</f>
        <v>0</v>
      </c>
      <c r="M3341" s="29">
        <f ca="1">IF(I3341&gt;0,IF(DAY($C3341)=1,SUM(INDIRECT("I"&amp;(ROW(C3340)-DAY(C3340))):I3340),0),0)</f>
        <v>0</v>
      </c>
      <c r="N3341" s="29">
        <f ca="1">IF(C3341&lt;Calculator!$G$27,0,IF(C3341=Calculator!$G$27,Calculator!$G$39,IF(H3341-K3341&lt;=0,IF(D3341&gt;Calculator!$G$39,IF(H3341-K3341+E3341+L3341+M3341+Calculator!$G$39&gt;Calculator!$G$39,Calculator!$G$39-(H3341+E3341+L3341+M3341-K3341),Calculator!$G$39),D3341),0)))</f>
        <v>0</v>
      </c>
    </row>
    <row r="3342" spans="1:14" ht="15.75" thickBot="1">
      <c r="A3342" s="33" t="str">
        <f ca="1">IF(C3342=Calculator!$H$27,"F",IF(Daily!D3342+Daily!H3342=0,IF(D3341+H3341&gt;0,"L",""),""))</f>
        <v/>
      </c>
      <c r="B3342" s="34">
        <v>3341</v>
      </c>
      <c r="C3342" s="19">
        <f t="shared" ca="1" si="209"/>
        <v>49271</v>
      </c>
      <c r="D3342" s="29">
        <f t="shared" ca="1" si="211"/>
        <v>0</v>
      </c>
      <c r="E3342" s="29">
        <f ca="1">IF(C3342&lt;Calculator!$D$26,0,IF(DAY($C3342)=1,IF(D3342-Calculator!$G$24&gt;0,Calculator!$G$24,D3342),0))</f>
        <v>0</v>
      </c>
      <c r="F3342" s="29">
        <f ca="1">IF(E3342&gt;0,D3342*Calculator!$G$22/12,0)</f>
        <v>0</v>
      </c>
      <c r="G3342" s="29">
        <f ca="1">IF(E3342&gt;0,(IFERROR(-PMT(Calculator!$G$22/12,Calculator!$G$23*12,Calculator!$G$20),0))-F3342,0)</f>
        <v>0</v>
      </c>
      <c r="H3342" s="29">
        <f t="shared" ca="1" si="212"/>
        <v>0</v>
      </c>
      <c r="I3342" s="29">
        <f t="shared" ca="1" si="210"/>
        <v>0</v>
      </c>
      <c r="J3342" s="30">
        <f>Calculator!$G$40</f>
        <v>6.5000000000000002E-2</v>
      </c>
      <c r="K3342" s="29">
        <f ca="1">IF(C3342&gt;=Calculator!$G$27,IF(DAY($C3342)=1,Calculator!$G$34/2,IF(DAY($C3342)=15,Calculator!$G$34/2,0)),0)</f>
        <v>0</v>
      </c>
      <c r="L3342" s="29">
        <f ca="1">IF(DAY($C3342)=28,IF(H3342=0,0,Calculator!$G$35),0)</f>
        <v>0</v>
      </c>
      <c r="M3342" s="29">
        <f ca="1">IF(I3342&gt;0,IF(DAY($C3342)=1,SUM(INDIRECT("I"&amp;(ROW(C3341)-DAY(C3341))):I3341),0),0)</f>
        <v>0</v>
      </c>
      <c r="N3342" s="29">
        <f ca="1">IF(C3342&lt;Calculator!$G$27,0,IF(C3342=Calculator!$G$27,Calculator!$G$39,IF(H3342-K3342&lt;=0,IF(D3342&gt;Calculator!$G$39,IF(H3342-K3342+E3342+L3342+M3342+Calculator!$G$39&gt;Calculator!$G$39,Calculator!$G$39-(H3342+E3342+L3342+M3342-K3342),Calculator!$G$39),D3342),0)))</f>
        <v>0</v>
      </c>
    </row>
    <row r="3343" spans="1:14" ht="15.75" thickBot="1">
      <c r="A3343" s="33" t="str">
        <f ca="1">IF(C3343=Calculator!$H$27,"F",IF(Daily!D3343+Daily!H3343=0,IF(D3342+H3342&gt;0,"L",""),""))</f>
        <v/>
      </c>
      <c r="B3343" s="34">
        <v>3342</v>
      </c>
      <c r="C3343" s="19">
        <f t="shared" ca="1" si="209"/>
        <v>49272</v>
      </c>
      <c r="D3343" s="29">
        <f t="shared" ca="1" si="211"/>
        <v>0</v>
      </c>
      <c r="E3343" s="29">
        <f ca="1">IF(C3343&lt;Calculator!$D$26,0,IF(DAY($C3343)=1,IF(D3343-Calculator!$G$24&gt;0,Calculator!$G$24,D3343),0))</f>
        <v>0</v>
      </c>
      <c r="F3343" s="29">
        <f ca="1">IF(E3343&gt;0,D3343*Calculator!$G$22/12,0)</f>
        <v>0</v>
      </c>
      <c r="G3343" s="29">
        <f ca="1">IF(E3343&gt;0,(IFERROR(-PMT(Calculator!$G$22/12,Calculator!$G$23*12,Calculator!$G$20),0))-F3343,0)</f>
        <v>0</v>
      </c>
      <c r="H3343" s="29">
        <f t="shared" ca="1" si="212"/>
        <v>0</v>
      </c>
      <c r="I3343" s="29">
        <f t="shared" ca="1" si="210"/>
        <v>0</v>
      </c>
      <c r="J3343" s="30">
        <f>Calculator!$G$40</f>
        <v>6.5000000000000002E-2</v>
      </c>
      <c r="K3343" s="29">
        <f ca="1">IF(C3343&gt;=Calculator!$G$27,IF(DAY($C3343)=1,Calculator!$G$34/2,IF(DAY($C3343)=15,Calculator!$G$34/2,0)),0)</f>
        <v>0</v>
      </c>
      <c r="L3343" s="29">
        <f ca="1">IF(DAY($C3343)=28,IF(H3343=0,0,Calculator!$G$35),0)</f>
        <v>0</v>
      </c>
      <c r="M3343" s="29">
        <f ca="1">IF(I3343&gt;0,IF(DAY($C3343)=1,SUM(INDIRECT("I"&amp;(ROW(C3342)-DAY(C3342))):I3342),0),0)</f>
        <v>0</v>
      </c>
      <c r="N3343" s="29">
        <f ca="1">IF(C3343&lt;Calculator!$G$27,0,IF(C3343=Calculator!$G$27,Calculator!$G$39,IF(H3343-K3343&lt;=0,IF(D3343&gt;Calculator!$G$39,IF(H3343-K3343+E3343+L3343+M3343+Calculator!$G$39&gt;Calculator!$G$39,Calculator!$G$39-(H3343+E3343+L3343+M3343-K3343),Calculator!$G$39),D3343),0)))</f>
        <v>0</v>
      </c>
    </row>
    <row r="3344" spans="1:14" ht="15.75" thickBot="1">
      <c r="A3344" s="33" t="str">
        <f ca="1">IF(C3344=Calculator!$H$27,"F",IF(Daily!D3344+Daily!H3344=0,IF(D3343+H3343&gt;0,"L",""),""))</f>
        <v/>
      </c>
      <c r="B3344" s="34">
        <v>3343</v>
      </c>
      <c r="C3344" s="19">
        <f t="shared" ca="1" si="209"/>
        <v>49273</v>
      </c>
      <c r="D3344" s="29">
        <f t="shared" ca="1" si="211"/>
        <v>0</v>
      </c>
      <c r="E3344" s="29">
        <f ca="1">IF(C3344&lt;Calculator!$D$26,0,IF(DAY($C3344)=1,IF(D3344-Calculator!$G$24&gt;0,Calculator!$G$24,D3344),0))</f>
        <v>0</v>
      </c>
      <c r="F3344" s="29">
        <f ca="1">IF(E3344&gt;0,D3344*Calculator!$G$22/12,0)</f>
        <v>0</v>
      </c>
      <c r="G3344" s="29">
        <f ca="1">IF(E3344&gt;0,(IFERROR(-PMT(Calculator!$G$22/12,Calculator!$G$23*12,Calculator!$G$20),0))-F3344,0)</f>
        <v>0</v>
      </c>
      <c r="H3344" s="29">
        <f t="shared" ca="1" si="212"/>
        <v>0</v>
      </c>
      <c r="I3344" s="29">
        <f t="shared" ca="1" si="210"/>
        <v>0</v>
      </c>
      <c r="J3344" s="30">
        <f>Calculator!$G$40</f>
        <v>6.5000000000000002E-2</v>
      </c>
      <c r="K3344" s="29">
        <f ca="1">IF(C3344&gt;=Calculator!$G$27,IF(DAY($C3344)=1,Calculator!$G$34/2,IF(DAY($C3344)=15,Calculator!$G$34/2,0)),0)</f>
        <v>0</v>
      </c>
      <c r="L3344" s="29">
        <f ca="1">IF(DAY($C3344)=28,IF(H3344=0,0,Calculator!$G$35),0)</f>
        <v>0</v>
      </c>
      <c r="M3344" s="29">
        <f ca="1">IF(I3344&gt;0,IF(DAY($C3344)=1,SUM(INDIRECT("I"&amp;(ROW(C3343)-DAY(C3343))):I3343),0),0)</f>
        <v>0</v>
      </c>
      <c r="N3344" s="29">
        <f ca="1">IF(C3344&lt;Calculator!$G$27,0,IF(C3344=Calculator!$G$27,Calculator!$G$39,IF(H3344-K3344&lt;=0,IF(D3344&gt;Calculator!$G$39,IF(H3344-K3344+E3344+L3344+M3344+Calculator!$G$39&gt;Calculator!$G$39,Calculator!$G$39-(H3344+E3344+L3344+M3344-K3344),Calculator!$G$39),D3344),0)))</f>
        <v>0</v>
      </c>
    </row>
    <row r="3345" spans="1:14" ht="15.75" thickBot="1">
      <c r="A3345" s="33" t="str">
        <f ca="1">IF(C3345=Calculator!$H$27,"F",IF(Daily!D3345+Daily!H3345=0,IF(D3344+H3344&gt;0,"L",""),""))</f>
        <v/>
      </c>
      <c r="B3345" s="34">
        <v>3344</v>
      </c>
      <c r="C3345" s="19">
        <f t="shared" ca="1" si="209"/>
        <v>49274</v>
      </c>
      <c r="D3345" s="29">
        <f t="shared" ca="1" si="211"/>
        <v>0</v>
      </c>
      <c r="E3345" s="29">
        <f ca="1">IF(C3345&lt;Calculator!$D$26,0,IF(DAY($C3345)=1,IF(D3345-Calculator!$G$24&gt;0,Calculator!$G$24,D3345),0))</f>
        <v>0</v>
      </c>
      <c r="F3345" s="29">
        <f ca="1">IF(E3345&gt;0,D3345*Calculator!$G$22/12,0)</f>
        <v>0</v>
      </c>
      <c r="G3345" s="29">
        <f ca="1">IF(E3345&gt;0,(IFERROR(-PMT(Calculator!$G$22/12,Calculator!$G$23*12,Calculator!$G$20),0))-F3345,0)</f>
        <v>0</v>
      </c>
      <c r="H3345" s="29">
        <f t="shared" ca="1" si="212"/>
        <v>0</v>
      </c>
      <c r="I3345" s="29">
        <f t="shared" ca="1" si="210"/>
        <v>0</v>
      </c>
      <c r="J3345" s="30">
        <f>Calculator!$G$40</f>
        <v>6.5000000000000002E-2</v>
      </c>
      <c r="K3345" s="29">
        <f ca="1">IF(C3345&gt;=Calculator!$G$27,IF(DAY($C3345)=1,Calculator!$G$34/2,IF(DAY($C3345)=15,Calculator!$G$34/2,0)),0)</f>
        <v>0</v>
      </c>
      <c r="L3345" s="29">
        <f ca="1">IF(DAY($C3345)=28,IF(H3345=0,0,Calculator!$G$35),0)</f>
        <v>0</v>
      </c>
      <c r="M3345" s="29">
        <f ca="1">IF(I3345&gt;0,IF(DAY($C3345)=1,SUM(INDIRECT("I"&amp;(ROW(C3344)-DAY(C3344))):I3344),0),0)</f>
        <v>0</v>
      </c>
      <c r="N3345" s="29">
        <f ca="1">IF(C3345&lt;Calculator!$G$27,0,IF(C3345=Calculator!$G$27,Calculator!$G$39,IF(H3345-K3345&lt;=0,IF(D3345&gt;Calculator!$G$39,IF(H3345-K3345+E3345+L3345+M3345+Calculator!$G$39&gt;Calculator!$G$39,Calculator!$G$39-(H3345+E3345+L3345+M3345-K3345),Calculator!$G$39),D3345),0)))</f>
        <v>0</v>
      </c>
    </row>
    <row r="3346" spans="1:14" ht="15.75" thickBot="1">
      <c r="A3346" s="33" t="str">
        <f ca="1">IF(C3346=Calculator!$H$27,"F",IF(Daily!D3346+Daily!H3346=0,IF(D3345+H3345&gt;0,"L",""),""))</f>
        <v/>
      </c>
      <c r="B3346" s="34">
        <v>3345</v>
      </c>
      <c r="C3346" s="19">
        <f t="shared" ca="1" si="209"/>
        <v>49275</v>
      </c>
      <c r="D3346" s="29">
        <f t="shared" ca="1" si="211"/>
        <v>0</v>
      </c>
      <c r="E3346" s="29">
        <f ca="1">IF(C3346&lt;Calculator!$D$26,0,IF(DAY($C3346)=1,IF(D3346-Calculator!$G$24&gt;0,Calculator!$G$24,D3346),0))</f>
        <v>0</v>
      </c>
      <c r="F3346" s="29">
        <f ca="1">IF(E3346&gt;0,D3346*Calculator!$G$22/12,0)</f>
        <v>0</v>
      </c>
      <c r="G3346" s="29">
        <f ca="1">IF(E3346&gt;0,(IFERROR(-PMT(Calculator!$G$22/12,Calculator!$G$23*12,Calculator!$G$20),0))-F3346,0)</f>
        <v>0</v>
      </c>
      <c r="H3346" s="29">
        <f t="shared" ca="1" si="212"/>
        <v>0</v>
      </c>
      <c r="I3346" s="29">
        <f t="shared" ca="1" si="210"/>
        <v>0</v>
      </c>
      <c r="J3346" s="30">
        <f>Calculator!$G$40</f>
        <v>6.5000000000000002E-2</v>
      </c>
      <c r="K3346" s="29">
        <f ca="1">IF(C3346&gt;=Calculator!$G$27,IF(DAY($C3346)=1,Calculator!$G$34/2,IF(DAY($C3346)=15,Calculator!$G$34/2,0)),0)</f>
        <v>0</v>
      </c>
      <c r="L3346" s="29">
        <f ca="1">IF(DAY($C3346)=28,IF(H3346=0,0,Calculator!$G$35),0)</f>
        <v>0</v>
      </c>
      <c r="M3346" s="29">
        <f ca="1">IF(I3346&gt;0,IF(DAY($C3346)=1,SUM(INDIRECT("I"&amp;(ROW(C3345)-DAY(C3345))):I3345),0),0)</f>
        <v>0</v>
      </c>
      <c r="N3346" s="29">
        <f ca="1">IF(C3346&lt;Calculator!$G$27,0,IF(C3346=Calculator!$G$27,Calculator!$G$39,IF(H3346-K3346&lt;=0,IF(D3346&gt;Calculator!$G$39,IF(H3346-K3346+E3346+L3346+M3346+Calculator!$G$39&gt;Calculator!$G$39,Calculator!$G$39-(H3346+E3346+L3346+M3346-K3346),Calculator!$G$39),D3346),0)))</f>
        <v>0</v>
      </c>
    </row>
    <row r="3347" spans="1:14" ht="15.75" thickBot="1">
      <c r="A3347" s="33" t="str">
        <f ca="1">IF(C3347=Calculator!$H$27,"F",IF(Daily!D3347+Daily!H3347=0,IF(D3346+H3346&gt;0,"L",""),""))</f>
        <v/>
      </c>
      <c r="B3347" s="34">
        <v>3346</v>
      </c>
      <c r="C3347" s="19">
        <f t="shared" ca="1" si="209"/>
        <v>49276</v>
      </c>
      <c r="D3347" s="29">
        <f t="shared" ca="1" si="211"/>
        <v>0</v>
      </c>
      <c r="E3347" s="29">
        <f ca="1">IF(C3347&lt;Calculator!$D$26,0,IF(DAY($C3347)=1,IF(D3347-Calculator!$G$24&gt;0,Calculator!$G$24,D3347),0))</f>
        <v>0</v>
      </c>
      <c r="F3347" s="29">
        <f ca="1">IF(E3347&gt;0,D3347*Calculator!$G$22/12,0)</f>
        <v>0</v>
      </c>
      <c r="G3347" s="29">
        <f ca="1">IF(E3347&gt;0,(IFERROR(-PMT(Calculator!$G$22/12,Calculator!$G$23*12,Calculator!$G$20),0))-F3347,0)</f>
        <v>0</v>
      </c>
      <c r="H3347" s="29">
        <f t="shared" ca="1" si="212"/>
        <v>0</v>
      </c>
      <c r="I3347" s="29">
        <f t="shared" ca="1" si="210"/>
        <v>0</v>
      </c>
      <c r="J3347" s="30">
        <f>Calculator!$G$40</f>
        <v>6.5000000000000002E-2</v>
      </c>
      <c r="K3347" s="29">
        <f ca="1">IF(C3347&gt;=Calculator!$G$27,IF(DAY($C3347)=1,Calculator!$G$34/2,IF(DAY($C3347)=15,Calculator!$G$34/2,0)),0)</f>
        <v>0</v>
      </c>
      <c r="L3347" s="29">
        <f ca="1">IF(DAY($C3347)=28,IF(H3347=0,0,Calculator!$G$35),0)</f>
        <v>0</v>
      </c>
      <c r="M3347" s="29">
        <f ca="1">IF(I3347&gt;0,IF(DAY($C3347)=1,SUM(INDIRECT("I"&amp;(ROW(C3346)-DAY(C3346))):I3346),0),0)</f>
        <v>0</v>
      </c>
      <c r="N3347" s="29">
        <f ca="1">IF(C3347&lt;Calculator!$G$27,0,IF(C3347=Calculator!$G$27,Calculator!$G$39,IF(H3347-K3347&lt;=0,IF(D3347&gt;Calculator!$G$39,IF(H3347-K3347+E3347+L3347+M3347+Calculator!$G$39&gt;Calculator!$G$39,Calculator!$G$39-(H3347+E3347+L3347+M3347-K3347),Calculator!$G$39),D3347),0)))</f>
        <v>0</v>
      </c>
    </row>
    <row r="3348" spans="1:14" ht="15.75" thickBot="1">
      <c r="A3348" s="33" t="str">
        <f ca="1">IF(C3348=Calculator!$H$27,"F",IF(Daily!D3348+Daily!H3348=0,IF(D3347+H3347&gt;0,"L",""),""))</f>
        <v/>
      </c>
      <c r="B3348" s="34">
        <v>3347</v>
      </c>
      <c r="C3348" s="19">
        <f t="shared" ca="1" si="209"/>
        <v>49277</v>
      </c>
      <c r="D3348" s="29">
        <f t="shared" ca="1" si="211"/>
        <v>0</v>
      </c>
      <c r="E3348" s="29">
        <f ca="1">IF(C3348&lt;Calculator!$D$26,0,IF(DAY($C3348)=1,IF(D3348-Calculator!$G$24&gt;0,Calculator!$G$24,D3348),0))</f>
        <v>0</v>
      </c>
      <c r="F3348" s="29">
        <f ca="1">IF(E3348&gt;0,D3348*Calculator!$G$22/12,0)</f>
        <v>0</v>
      </c>
      <c r="G3348" s="29">
        <f ca="1">IF(E3348&gt;0,(IFERROR(-PMT(Calculator!$G$22/12,Calculator!$G$23*12,Calculator!$G$20),0))-F3348,0)</f>
        <v>0</v>
      </c>
      <c r="H3348" s="29">
        <f t="shared" ca="1" si="212"/>
        <v>0</v>
      </c>
      <c r="I3348" s="29">
        <f t="shared" ca="1" si="210"/>
        <v>0</v>
      </c>
      <c r="J3348" s="30">
        <f>Calculator!$G$40</f>
        <v>6.5000000000000002E-2</v>
      </c>
      <c r="K3348" s="29">
        <f ca="1">IF(C3348&gt;=Calculator!$G$27,IF(DAY($C3348)=1,Calculator!$G$34/2,IF(DAY($C3348)=15,Calculator!$G$34/2,0)),0)</f>
        <v>0</v>
      </c>
      <c r="L3348" s="29">
        <f ca="1">IF(DAY($C3348)=28,IF(H3348=0,0,Calculator!$G$35),0)</f>
        <v>0</v>
      </c>
      <c r="M3348" s="29">
        <f ca="1">IF(I3348&gt;0,IF(DAY($C3348)=1,SUM(INDIRECT("I"&amp;(ROW(C3347)-DAY(C3347))):I3347),0),0)</f>
        <v>0</v>
      </c>
      <c r="N3348" s="29">
        <f ca="1">IF(C3348&lt;Calculator!$G$27,0,IF(C3348=Calculator!$G$27,Calculator!$G$39,IF(H3348-K3348&lt;=0,IF(D3348&gt;Calculator!$G$39,IF(H3348-K3348+E3348+L3348+M3348+Calculator!$G$39&gt;Calculator!$G$39,Calculator!$G$39-(H3348+E3348+L3348+M3348-K3348),Calculator!$G$39),D3348),0)))</f>
        <v>0</v>
      </c>
    </row>
    <row r="3349" spans="1:14" ht="15.75" thickBot="1">
      <c r="A3349" s="33" t="str">
        <f ca="1">IF(C3349=Calculator!$H$27,"F",IF(Daily!D3349+Daily!H3349=0,IF(D3348+H3348&gt;0,"L",""),""))</f>
        <v/>
      </c>
      <c r="B3349" s="34">
        <v>3348</v>
      </c>
      <c r="C3349" s="19">
        <f t="shared" ca="1" si="209"/>
        <v>49278</v>
      </c>
      <c r="D3349" s="29">
        <f t="shared" ca="1" si="211"/>
        <v>0</v>
      </c>
      <c r="E3349" s="29">
        <f ca="1">IF(C3349&lt;Calculator!$D$26,0,IF(DAY($C3349)=1,IF(D3349-Calculator!$G$24&gt;0,Calculator!$G$24,D3349),0))</f>
        <v>0</v>
      </c>
      <c r="F3349" s="29">
        <f ca="1">IF(E3349&gt;0,D3349*Calculator!$G$22/12,0)</f>
        <v>0</v>
      </c>
      <c r="G3349" s="29">
        <f ca="1">IF(E3349&gt;0,(IFERROR(-PMT(Calculator!$G$22/12,Calculator!$G$23*12,Calculator!$G$20),0))-F3349,0)</f>
        <v>0</v>
      </c>
      <c r="H3349" s="29">
        <f t="shared" ca="1" si="212"/>
        <v>0</v>
      </c>
      <c r="I3349" s="29">
        <f t="shared" ca="1" si="210"/>
        <v>0</v>
      </c>
      <c r="J3349" s="30">
        <f>Calculator!$G$40</f>
        <v>6.5000000000000002E-2</v>
      </c>
      <c r="K3349" s="29">
        <f ca="1">IF(C3349&gt;=Calculator!$G$27,IF(DAY($C3349)=1,Calculator!$G$34/2,IF(DAY($C3349)=15,Calculator!$G$34/2,0)),0)</f>
        <v>0</v>
      </c>
      <c r="L3349" s="29">
        <f ca="1">IF(DAY($C3349)=28,IF(H3349=0,0,Calculator!$G$35),0)</f>
        <v>0</v>
      </c>
      <c r="M3349" s="29">
        <f ca="1">IF(I3349&gt;0,IF(DAY($C3349)=1,SUM(INDIRECT("I"&amp;(ROW(C3348)-DAY(C3348))):I3348),0),0)</f>
        <v>0</v>
      </c>
      <c r="N3349" s="29">
        <f ca="1">IF(C3349&lt;Calculator!$G$27,0,IF(C3349=Calculator!$G$27,Calculator!$G$39,IF(H3349-K3349&lt;=0,IF(D3349&gt;Calculator!$G$39,IF(H3349-K3349+E3349+L3349+M3349+Calculator!$G$39&gt;Calculator!$G$39,Calculator!$G$39-(H3349+E3349+L3349+M3349-K3349),Calculator!$G$39),D3349),0)))</f>
        <v>0</v>
      </c>
    </row>
    <row r="3350" spans="1:14" ht="15.75" thickBot="1">
      <c r="A3350" s="33" t="str">
        <f ca="1">IF(C3350=Calculator!$H$27,"F",IF(Daily!D3350+Daily!H3350=0,IF(D3349+H3349&gt;0,"L",""),""))</f>
        <v/>
      </c>
      <c r="B3350" s="34">
        <v>3349</v>
      </c>
      <c r="C3350" s="19">
        <f t="shared" ca="1" si="209"/>
        <v>49279</v>
      </c>
      <c r="D3350" s="29">
        <f t="shared" ca="1" si="211"/>
        <v>0</v>
      </c>
      <c r="E3350" s="29">
        <f ca="1">IF(C3350&lt;Calculator!$D$26,0,IF(DAY($C3350)=1,IF(D3350-Calculator!$G$24&gt;0,Calculator!$G$24,D3350),0))</f>
        <v>0</v>
      </c>
      <c r="F3350" s="29">
        <f ca="1">IF(E3350&gt;0,D3350*Calculator!$G$22/12,0)</f>
        <v>0</v>
      </c>
      <c r="G3350" s="29">
        <f ca="1">IF(E3350&gt;0,(IFERROR(-PMT(Calculator!$G$22/12,Calculator!$G$23*12,Calculator!$G$20),0))-F3350,0)</f>
        <v>0</v>
      </c>
      <c r="H3350" s="29">
        <f t="shared" ca="1" si="212"/>
        <v>0</v>
      </c>
      <c r="I3350" s="29">
        <f t="shared" ca="1" si="210"/>
        <v>0</v>
      </c>
      <c r="J3350" s="30">
        <f>Calculator!$G$40</f>
        <v>6.5000000000000002E-2</v>
      </c>
      <c r="K3350" s="29">
        <f ca="1">IF(C3350&gt;=Calculator!$G$27,IF(DAY($C3350)=1,Calculator!$G$34/2,IF(DAY($C3350)=15,Calculator!$G$34/2,0)),0)</f>
        <v>4500</v>
      </c>
      <c r="L3350" s="29">
        <f ca="1">IF(DAY($C3350)=28,IF(H3350=0,0,Calculator!$G$35),0)</f>
        <v>0</v>
      </c>
      <c r="M3350" s="29">
        <f ca="1">IF(I3350&gt;0,IF(DAY($C3350)=1,SUM(INDIRECT("I"&amp;(ROW(C3349)-DAY(C3349))):I3349),0),0)</f>
        <v>0</v>
      </c>
      <c r="N3350" s="29">
        <f ca="1">IF(C3350&lt;Calculator!$G$27,0,IF(C3350=Calculator!$G$27,Calculator!$G$39,IF(H3350-K3350&lt;=0,IF(D3350&gt;Calculator!$G$39,IF(H3350-K3350+E3350+L3350+M3350+Calculator!$G$39&gt;Calculator!$G$39,Calculator!$G$39-(H3350+E3350+L3350+M3350-K3350),Calculator!$G$39),D3350),0)))</f>
        <v>0</v>
      </c>
    </row>
    <row r="3351" spans="1:14" ht="15.75" thickBot="1">
      <c r="A3351" s="33" t="str">
        <f ca="1">IF(C3351=Calculator!$H$27,"F",IF(Daily!D3351+Daily!H3351=0,IF(D3350+H3350&gt;0,"L",""),""))</f>
        <v/>
      </c>
      <c r="B3351" s="34">
        <v>3350</v>
      </c>
      <c r="C3351" s="19">
        <f t="shared" ca="1" si="209"/>
        <v>49280</v>
      </c>
      <c r="D3351" s="29">
        <f t="shared" ca="1" si="211"/>
        <v>0</v>
      </c>
      <c r="E3351" s="29">
        <f ca="1">IF(C3351&lt;Calculator!$D$26,0,IF(DAY($C3351)=1,IF(D3351-Calculator!$G$24&gt;0,Calculator!$G$24,D3351),0))</f>
        <v>0</v>
      </c>
      <c r="F3351" s="29">
        <f ca="1">IF(E3351&gt;0,D3351*Calculator!$G$22/12,0)</f>
        <v>0</v>
      </c>
      <c r="G3351" s="29">
        <f ca="1">IF(E3351&gt;0,(IFERROR(-PMT(Calculator!$G$22/12,Calculator!$G$23*12,Calculator!$G$20),0))-F3351,0)</f>
        <v>0</v>
      </c>
      <c r="H3351" s="29">
        <f t="shared" ca="1" si="212"/>
        <v>0</v>
      </c>
      <c r="I3351" s="29">
        <f t="shared" ca="1" si="210"/>
        <v>0</v>
      </c>
      <c r="J3351" s="30">
        <f>Calculator!$G$40</f>
        <v>6.5000000000000002E-2</v>
      </c>
      <c r="K3351" s="29">
        <f ca="1">IF(C3351&gt;=Calculator!$G$27,IF(DAY($C3351)=1,Calculator!$G$34/2,IF(DAY($C3351)=15,Calculator!$G$34/2,0)),0)</f>
        <v>0</v>
      </c>
      <c r="L3351" s="29">
        <f ca="1">IF(DAY($C3351)=28,IF(H3351=0,0,Calculator!$G$35),0)</f>
        <v>0</v>
      </c>
      <c r="M3351" s="29">
        <f ca="1">IF(I3351&gt;0,IF(DAY($C3351)=1,SUM(INDIRECT("I"&amp;(ROW(C3350)-DAY(C3350))):I3350),0),0)</f>
        <v>0</v>
      </c>
      <c r="N3351" s="29">
        <f ca="1">IF(C3351&lt;Calculator!$G$27,0,IF(C3351=Calculator!$G$27,Calculator!$G$39,IF(H3351-K3351&lt;=0,IF(D3351&gt;Calculator!$G$39,IF(H3351-K3351+E3351+L3351+M3351+Calculator!$G$39&gt;Calculator!$G$39,Calculator!$G$39-(H3351+E3351+L3351+M3351-K3351),Calculator!$G$39),D3351),0)))</f>
        <v>0</v>
      </c>
    </row>
    <row r="3352" spans="1:14" ht="15.75" thickBot="1">
      <c r="A3352" s="33" t="str">
        <f ca="1">IF(C3352=Calculator!$H$27,"F",IF(Daily!D3352+Daily!H3352=0,IF(D3351+H3351&gt;0,"L",""),""))</f>
        <v/>
      </c>
      <c r="B3352" s="34">
        <v>3351</v>
      </c>
      <c r="C3352" s="19">
        <f t="shared" ca="1" si="209"/>
        <v>49281</v>
      </c>
      <c r="D3352" s="29">
        <f t="shared" ca="1" si="211"/>
        <v>0</v>
      </c>
      <c r="E3352" s="29">
        <f ca="1">IF(C3352&lt;Calculator!$D$26,0,IF(DAY($C3352)=1,IF(D3352-Calculator!$G$24&gt;0,Calculator!$G$24,D3352),0))</f>
        <v>0</v>
      </c>
      <c r="F3352" s="29">
        <f ca="1">IF(E3352&gt;0,D3352*Calculator!$G$22/12,0)</f>
        <v>0</v>
      </c>
      <c r="G3352" s="29">
        <f ca="1">IF(E3352&gt;0,(IFERROR(-PMT(Calculator!$G$22/12,Calculator!$G$23*12,Calculator!$G$20),0))-F3352,0)</f>
        <v>0</v>
      </c>
      <c r="H3352" s="29">
        <f t="shared" ca="1" si="212"/>
        <v>0</v>
      </c>
      <c r="I3352" s="29">
        <f t="shared" ca="1" si="210"/>
        <v>0</v>
      </c>
      <c r="J3352" s="30">
        <f>Calculator!$G$40</f>
        <v>6.5000000000000002E-2</v>
      </c>
      <c r="K3352" s="29">
        <f ca="1">IF(C3352&gt;=Calculator!$G$27,IF(DAY($C3352)=1,Calculator!$G$34/2,IF(DAY($C3352)=15,Calculator!$G$34/2,0)),0)</f>
        <v>0</v>
      </c>
      <c r="L3352" s="29">
        <f ca="1">IF(DAY($C3352)=28,IF(H3352=0,0,Calculator!$G$35),0)</f>
        <v>0</v>
      </c>
      <c r="M3352" s="29">
        <f ca="1">IF(I3352&gt;0,IF(DAY($C3352)=1,SUM(INDIRECT("I"&amp;(ROW(C3351)-DAY(C3351))):I3351),0),0)</f>
        <v>0</v>
      </c>
      <c r="N3352" s="29">
        <f ca="1">IF(C3352&lt;Calculator!$G$27,0,IF(C3352=Calculator!$G$27,Calculator!$G$39,IF(H3352-K3352&lt;=0,IF(D3352&gt;Calculator!$G$39,IF(H3352-K3352+E3352+L3352+M3352+Calculator!$G$39&gt;Calculator!$G$39,Calculator!$G$39-(H3352+E3352+L3352+M3352-K3352),Calculator!$G$39),D3352),0)))</f>
        <v>0</v>
      </c>
    </row>
    <row r="3353" spans="1:14" ht="15.75" thickBot="1">
      <c r="A3353" s="33" t="str">
        <f ca="1">IF(C3353=Calculator!$H$27,"F",IF(Daily!D3353+Daily!H3353=0,IF(D3352+H3352&gt;0,"L",""),""))</f>
        <v/>
      </c>
      <c r="B3353" s="34">
        <v>3352</v>
      </c>
      <c r="C3353" s="19">
        <f t="shared" ca="1" si="209"/>
        <v>49282</v>
      </c>
      <c r="D3353" s="29">
        <f t="shared" ca="1" si="211"/>
        <v>0</v>
      </c>
      <c r="E3353" s="29">
        <f ca="1">IF(C3353&lt;Calculator!$D$26,0,IF(DAY($C3353)=1,IF(D3353-Calculator!$G$24&gt;0,Calculator!$G$24,D3353),0))</f>
        <v>0</v>
      </c>
      <c r="F3353" s="29">
        <f ca="1">IF(E3353&gt;0,D3353*Calculator!$G$22/12,0)</f>
        <v>0</v>
      </c>
      <c r="G3353" s="29">
        <f ca="1">IF(E3353&gt;0,(IFERROR(-PMT(Calculator!$G$22/12,Calculator!$G$23*12,Calculator!$G$20),0))-F3353,0)</f>
        <v>0</v>
      </c>
      <c r="H3353" s="29">
        <f t="shared" ca="1" si="212"/>
        <v>0</v>
      </c>
      <c r="I3353" s="29">
        <f t="shared" ca="1" si="210"/>
        <v>0</v>
      </c>
      <c r="J3353" s="30">
        <f>Calculator!$G$40</f>
        <v>6.5000000000000002E-2</v>
      </c>
      <c r="K3353" s="29">
        <f ca="1">IF(C3353&gt;=Calculator!$G$27,IF(DAY($C3353)=1,Calculator!$G$34/2,IF(DAY($C3353)=15,Calculator!$G$34/2,0)),0)</f>
        <v>0</v>
      </c>
      <c r="L3353" s="29">
        <f ca="1">IF(DAY($C3353)=28,IF(H3353=0,0,Calculator!$G$35),0)</f>
        <v>0</v>
      </c>
      <c r="M3353" s="29">
        <f ca="1">IF(I3353&gt;0,IF(DAY($C3353)=1,SUM(INDIRECT("I"&amp;(ROW(C3352)-DAY(C3352))):I3352),0),0)</f>
        <v>0</v>
      </c>
      <c r="N3353" s="29">
        <f ca="1">IF(C3353&lt;Calculator!$G$27,0,IF(C3353=Calculator!$G$27,Calculator!$G$39,IF(H3353-K3353&lt;=0,IF(D3353&gt;Calculator!$G$39,IF(H3353-K3353+E3353+L3353+M3353+Calculator!$G$39&gt;Calculator!$G$39,Calculator!$G$39-(H3353+E3353+L3353+M3353-K3353),Calculator!$G$39),D3353),0)))</f>
        <v>0</v>
      </c>
    </row>
    <row r="3354" spans="1:14" ht="15.75" thickBot="1">
      <c r="A3354" s="33" t="str">
        <f ca="1">IF(C3354=Calculator!$H$27,"F",IF(Daily!D3354+Daily!H3354=0,IF(D3353+H3353&gt;0,"L",""),""))</f>
        <v/>
      </c>
      <c r="B3354" s="34">
        <v>3353</v>
      </c>
      <c r="C3354" s="19">
        <f t="shared" ca="1" si="209"/>
        <v>49283</v>
      </c>
      <c r="D3354" s="29">
        <f t="shared" ca="1" si="211"/>
        <v>0</v>
      </c>
      <c r="E3354" s="29">
        <f ca="1">IF(C3354&lt;Calculator!$D$26,0,IF(DAY($C3354)=1,IF(D3354-Calculator!$G$24&gt;0,Calculator!$G$24,D3354),0))</f>
        <v>0</v>
      </c>
      <c r="F3354" s="29">
        <f ca="1">IF(E3354&gt;0,D3354*Calculator!$G$22/12,0)</f>
        <v>0</v>
      </c>
      <c r="G3354" s="29">
        <f ca="1">IF(E3354&gt;0,(IFERROR(-PMT(Calculator!$G$22/12,Calculator!$G$23*12,Calculator!$G$20),0))-F3354,0)</f>
        <v>0</v>
      </c>
      <c r="H3354" s="29">
        <f t="shared" ca="1" si="212"/>
        <v>0</v>
      </c>
      <c r="I3354" s="29">
        <f t="shared" ca="1" si="210"/>
        <v>0</v>
      </c>
      <c r="J3354" s="30">
        <f>Calculator!$G$40</f>
        <v>6.5000000000000002E-2</v>
      </c>
      <c r="K3354" s="29">
        <f ca="1">IF(C3354&gt;=Calculator!$G$27,IF(DAY($C3354)=1,Calculator!$G$34/2,IF(DAY($C3354)=15,Calculator!$G$34/2,0)),0)</f>
        <v>0</v>
      </c>
      <c r="L3354" s="29">
        <f ca="1">IF(DAY($C3354)=28,IF(H3354=0,0,Calculator!$G$35),0)</f>
        <v>0</v>
      </c>
      <c r="M3354" s="29">
        <f ca="1">IF(I3354&gt;0,IF(DAY($C3354)=1,SUM(INDIRECT("I"&amp;(ROW(C3353)-DAY(C3353))):I3353),0),0)</f>
        <v>0</v>
      </c>
      <c r="N3354" s="29">
        <f ca="1">IF(C3354&lt;Calculator!$G$27,0,IF(C3354=Calculator!$G$27,Calculator!$G$39,IF(H3354-K3354&lt;=0,IF(D3354&gt;Calculator!$G$39,IF(H3354-K3354+E3354+L3354+M3354+Calculator!$G$39&gt;Calculator!$G$39,Calculator!$G$39-(H3354+E3354+L3354+M3354-K3354),Calculator!$G$39),D3354),0)))</f>
        <v>0</v>
      </c>
    </row>
    <row r="3355" spans="1:14" ht="15.75" thickBot="1">
      <c r="A3355" s="33" t="str">
        <f ca="1">IF(C3355=Calculator!$H$27,"F",IF(Daily!D3355+Daily!H3355=0,IF(D3354+H3354&gt;0,"L",""),""))</f>
        <v/>
      </c>
      <c r="B3355" s="34">
        <v>3354</v>
      </c>
      <c r="C3355" s="19">
        <f t="shared" ca="1" si="209"/>
        <v>49284</v>
      </c>
      <c r="D3355" s="29">
        <f t="shared" ca="1" si="211"/>
        <v>0</v>
      </c>
      <c r="E3355" s="29">
        <f ca="1">IF(C3355&lt;Calculator!$D$26,0,IF(DAY($C3355)=1,IF(D3355-Calculator!$G$24&gt;0,Calculator!$G$24,D3355),0))</f>
        <v>0</v>
      </c>
      <c r="F3355" s="29">
        <f ca="1">IF(E3355&gt;0,D3355*Calculator!$G$22/12,0)</f>
        <v>0</v>
      </c>
      <c r="G3355" s="29">
        <f ca="1">IF(E3355&gt;0,(IFERROR(-PMT(Calculator!$G$22/12,Calculator!$G$23*12,Calculator!$G$20),0))-F3355,0)</f>
        <v>0</v>
      </c>
      <c r="H3355" s="29">
        <f t="shared" ca="1" si="212"/>
        <v>0</v>
      </c>
      <c r="I3355" s="29">
        <f t="shared" ca="1" si="210"/>
        <v>0</v>
      </c>
      <c r="J3355" s="30">
        <f>Calculator!$G$40</f>
        <v>6.5000000000000002E-2</v>
      </c>
      <c r="K3355" s="29">
        <f ca="1">IF(C3355&gt;=Calculator!$G$27,IF(DAY($C3355)=1,Calculator!$G$34/2,IF(DAY($C3355)=15,Calculator!$G$34/2,0)),0)</f>
        <v>0</v>
      </c>
      <c r="L3355" s="29">
        <f ca="1">IF(DAY($C3355)=28,IF(H3355=0,0,Calculator!$G$35),0)</f>
        <v>0</v>
      </c>
      <c r="M3355" s="29">
        <f ca="1">IF(I3355&gt;0,IF(DAY($C3355)=1,SUM(INDIRECT("I"&amp;(ROW(C3354)-DAY(C3354))):I3354),0),0)</f>
        <v>0</v>
      </c>
      <c r="N3355" s="29">
        <f ca="1">IF(C3355&lt;Calculator!$G$27,0,IF(C3355=Calculator!$G$27,Calculator!$G$39,IF(H3355-K3355&lt;=0,IF(D3355&gt;Calculator!$G$39,IF(H3355-K3355+E3355+L3355+M3355+Calculator!$G$39&gt;Calculator!$G$39,Calculator!$G$39-(H3355+E3355+L3355+M3355-K3355),Calculator!$G$39),D3355),0)))</f>
        <v>0</v>
      </c>
    </row>
    <row r="3356" spans="1:14" ht="15.75" thickBot="1">
      <c r="A3356" s="33" t="str">
        <f ca="1">IF(C3356=Calculator!$H$27,"F",IF(Daily!D3356+Daily!H3356=0,IF(D3355+H3355&gt;0,"L",""),""))</f>
        <v/>
      </c>
      <c r="B3356" s="34">
        <v>3355</v>
      </c>
      <c r="C3356" s="19">
        <f t="shared" ca="1" si="209"/>
        <v>49285</v>
      </c>
      <c r="D3356" s="29">
        <f t="shared" ca="1" si="211"/>
        <v>0</v>
      </c>
      <c r="E3356" s="29">
        <f ca="1">IF(C3356&lt;Calculator!$D$26,0,IF(DAY($C3356)=1,IF(D3356-Calculator!$G$24&gt;0,Calculator!$G$24,D3356),0))</f>
        <v>0</v>
      </c>
      <c r="F3356" s="29">
        <f ca="1">IF(E3356&gt;0,D3356*Calculator!$G$22/12,0)</f>
        <v>0</v>
      </c>
      <c r="G3356" s="29">
        <f ca="1">IF(E3356&gt;0,(IFERROR(-PMT(Calculator!$G$22/12,Calculator!$G$23*12,Calculator!$G$20),0))-F3356,0)</f>
        <v>0</v>
      </c>
      <c r="H3356" s="29">
        <f t="shared" ca="1" si="212"/>
        <v>0</v>
      </c>
      <c r="I3356" s="29">
        <f t="shared" ca="1" si="210"/>
        <v>0</v>
      </c>
      <c r="J3356" s="30">
        <f>Calculator!$G$40</f>
        <v>6.5000000000000002E-2</v>
      </c>
      <c r="K3356" s="29">
        <f ca="1">IF(C3356&gt;=Calculator!$G$27,IF(DAY($C3356)=1,Calculator!$G$34/2,IF(DAY($C3356)=15,Calculator!$G$34/2,0)),0)</f>
        <v>0</v>
      </c>
      <c r="L3356" s="29">
        <f ca="1">IF(DAY($C3356)=28,IF(H3356=0,0,Calculator!$G$35),0)</f>
        <v>0</v>
      </c>
      <c r="M3356" s="29">
        <f ca="1">IF(I3356&gt;0,IF(DAY($C3356)=1,SUM(INDIRECT("I"&amp;(ROW(C3355)-DAY(C3355))):I3355),0),0)</f>
        <v>0</v>
      </c>
      <c r="N3356" s="29">
        <f ca="1">IF(C3356&lt;Calculator!$G$27,0,IF(C3356=Calculator!$G$27,Calculator!$G$39,IF(H3356-K3356&lt;=0,IF(D3356&gt;Calculator!$G$39,IF(H3356-K3356+E3356+L3356+M3356+Calculator!$G$39&gt;Calculator!$G$39,Calculator!$G$39-(H3356+E3356+L3356+M3356-K3356),Calculator!$G$39),D3356),0)))</f>
        <v>0</v>
      </c>
    </row>
    <row r="3357" spans="1:14" ht="15.75" thickBot="1">
      <c r="A3357" s="33" t="str">
        <f ca="1">IF(C3357=Calculator!$H$27,"F",IF(Daily!D3357+Daily!H3357=0,IF(D3356+H3356&gt;0,"L",""),""))</f>
        <v/>
      </c>
      <c r="B3357" s="34">
        <v>3356</v>
      </c>
      <c r="C3357" s="19">
        <f t="shared" ca="1" si="209"/>
        <v>49286</v>
      </c>
      <c r="D3357" s="29">
        <f t="shared" ca="1" si="211"/>
        <v>0</v>
      </c>
      <c r="E3357" s="29">
        <f ca="1">IF(C3357&lt;Calculator!$D$26,0,IF(DAY($C3357)=1,IF(D3357-Calculator!$G$24&gt;0,Calculator!$G$24,D3357),0))</f>
        <v>0</v>
      </c>
      <c r="F3357" s="29">
        <f ca="1">IF(E3357&gt;0,D3357*Calculator!$G$22/12,0)</f>
        <v>0</v>
      </c>
      <c r="G3357" s="29">
        <f ca="1">IF(E3357&gt;0,(IFERROR(-PMT(Calculator!$G$22/12,Calculator!$G$23*12,Calculator!$G$20),0))-F3357,0)</f>
        <v>0</v>
      </c>
      <c r="H3357" s="29">
        <f t="shared" ca="1" si="212"/>
        <v>0</v>
      </c>
      <c r="I3357" s="29">
        <f t="shared" ca="1" si="210"/>
        <v>0</v>
      </c>
      <c r="J3357" s="30">
        <f>Calculator!$G$40</f>
        <v>6.5000000000000002E-2</v>
      </c>
      <c r="K3357" s="29">
        <f ca="1">IF(C3357&gt;=Calculator!$G$27,IF(DAY($C3357)=1,Calculator!$G$34/2,IF(DAY($C3357)=15,Calculator!$G$34/2,0)),0)</f>
        <v>0</v>
      </c>
      <c r="L3357" s="29">
        <f ca="1">IF(DAY($C3357)=28,IF(H3357=0,0,Calculator!$G$35),0)</f>
        <v>0</v>
      </c>
      <c r="M3357" s="29">
        <f ca="1">IF(I3357&gt;0,IF(DAY($C3357)=1,SUM(INDIRECT("I"&amp;(ROW(C3356)-DAY(C3356))):I3356),0),0)</f>
        <v>0</v>
      </c>
      <c r="N3357" s="29">
        <f ca="1">IF(C3357&lt;Calculator!$G$27,0,IF(C3357=Calculator!$G$27,Calculator!$G$39,IF(H3357-K3357&lt;=0,IF(D3357&gt;Calculator!$G$39,IF(H3357-K3357+E3357+L3357+M3357+Calculator!$G$39&gt;Calculator!$G$39,Calculator!$G$39-(H3357+E3357+L3357+M3357-K3357),Calculator!$G$39),D3357),0)))</f>
        <v>0</v>
      </c>
    </row>
    <row r="3358" spans="1:14" ht="15.75" thickBot="1">
      <c r="A3358" s="33" t="str">
        <f ca="1">IF(C3358=Calculator!$H$27,"F",IF(Daily!D3358+Daily!H3358=0,IF(D3357+H3357&gt;0,"L",""),""))</f>
        <v/>
      </c>
      <c r="B3358" s="34">
        <v>3357</v>
      </c>
      <c r="C3358" s="19">
        <f t="shared" ca="1" si="209"/>
        <v>49287</v>
      </c>
      <c r="D3358" s="29">
        <f t="shared" ca="1" si="211"/>
        <v>0</v>
      </c>
      <c r="E3358" s="29">
        <f ca="1">IF(C3358&lt;Calculator!$D$26,0,IF(DAY($C3358)=1,IF(D3358-Calculator!$G$24&gt;0,Calculator!$G$24,D3358),0))</f>
        <v>0</v>
      </c>
      <c r="F3358" s="29">
        <f ca="1">IF(E3358&gt;0,D3358*Calculator!$G$22/12,0)</f>
        <v>0</v>
      </c>
      <c r="G3358" s="29">
        <f ca="1">IF(E3358&gt;0,(IFERROR(-PMT(Calculator!$G$22/12,Calculator!$G$23*12,Calculator!$G$20),0))-F3358,0)</f>
        <v>0</v>
      </c>
      <c r="H3358" s="29">
        <f t="shared" ca="1" si="212"/>
        <v>0</v>
      </c>
      <c r="I3358" s="29">
        <f t="shared" ca="1" si="210"/>
        <v>0</v>
      </c>
      <c r="J3358" s="30">
        <f>Calculator!$G$40</f>
        <v>6.5000000000000002E-2</v>
      </c>
      <c r="K3358" s="29">
        <f ca="1">IF(C3358&gt;=Calculator!$G$27,IF(DAY($C3358)=1,Calculator!$G$34/2,IF(DAY($C3358)=15,Calculator!$G$34/2,0)),0)</f>
        <v>0</v>
      </c>
      <c r="L3358" s="29">
        <f ca="1">IF(DAY($C3358)=28,IF(H3358=0,0,Calculator!$G$35),0)</f>
        <v>0</v>
      </c>
      <c r="M3358" s="29">
        <f ca="1">IF(I3358&gt;0,IF(DAY($C3358)=1,SUM(INDIRECT("I"&amp;(ROW(C3357)-DAY(C3357))):I3357),0),0)</f>
        <v>0</v>
      </c>
      <c r="N3358" s="29">
        <f ca="1">IF(C3358&lt;Calculator!$G$27,0,IF(C3358=Calculator!$G$27,Calculator!$G$39,IF(H3358-K3358&lt;=0,IF(D3358&gt;Calculator!$G$39,IF(H3358-K3358+E3358+L3358+M3358+Calculator!$G$39&gt;Calculator!$G$39,Calculator!$G$39-(H3358+E3358+L3358+M3358-K3358),Calculator!$G$39),D3358),0)))</f>
        <v>0</v>
      </c>
    </row>
    <row r="3359" spans="1:14" ht="15.75" thickBot="1">
      <c r="A3359" s="33" t="str">
        <f ca="1">IF(C3359=Calculator!$H$27,"F",IF(Daily!D3359+Daily!H3359=0,IF(D3358+H3358&gt;0,"L",""),""))</f>
        <v/>
      </c>
      <c r="B3359" s="34">
        <v>3358</v>
      </c>
      <c r="C3359" s="19">
        <f t="shared" ca="1" si="209"/>
        <v>49288</v>
      </c>
      <c r="D3359" s="29">
        <f t="shared" ca="1" si="211"/>
        <v>0</v>
      </c>
      <c r="E3359" s="29">
        <f ca="1">IF(C3359&lt;Calculator!$D$26,0,IF(DAY($C3359)=1,IF(D3359-Calculator!$G$24&gt;0,Calculator!$G$24,D3359),0))</f>
        <v>0</v>
      </c>
      <c r="F3359" s="29">
        <f ca="1">IF(E3359&gt;0,D3359*Calculator!$G$22/12,0)</f>
        <v>0</v>
      </c>
      <c r="G3359" s="29">
        <f ca="1">IF(E3359&gt;0,(IFERROR(-PMT(Calculator!$G$22/12,Calculator!$G$23*12,Calculator!$G$20),0))-F3359,0)</f>
        <v>0</v>
      </c>
      <c r="H3359" s="29">
        <f t="shared" ca="1" si="212"/>
        <v>0</v>
      </c>
      <c r="I3359" s="29">
        <f t="shared" ca="1" si="210"/>
        <v>0</v>
      </c>
      <c r="J3359" s="30">
        <f>Calculator!$G$40</f>
        <v>6.5000000000000002E-2</v>
      </c>
      <c r="K3359" s="29">
        <f ca="1">IF(C3359&gt;=Calculator!$G$27,IF(DAY($C3359)=1,Calculator!$G$34/2,IF(DAY($C3359)=15,Calculator!$G$34/2,0)),0)</f>
        <v>0</v>
      </c>
      <c r="L3359" s="29">
        <f ca="1">IF(DAY($C3359)=28,IF(H3359=0,0,Calculator!$G$35),0)</f>
        <v>0</v>
      </c>
      <c r="M3359" s="29">
        <f ca="1">IF(I3359&gt;0,IF(DAY($C3359)=1,SUM(INDIRECT("I"&amp;(ROW(C3358)-DAY(C3358))):I3358),0),0)</f>
        <v>0</v>
      </c>
      <c r="N3359" s="29">
        <f ca="1">IF(C3359&lt;Calculator!$G$27,0,IF(C3359=Calculator!$G$27,Calculator!$G$39,IF(H3359-K3359&lt;=0,IF(D3359&gt;Calculator!$G$39,IF(H3359-K3359+E3359+L3359+M3359+Calculator!$G$39&gt;Calculator!$G$39,Calculator!$G$39-(H3359+E3359+L3359+M3359-K3359),Calculator!$G$39),D3359),0)))</f>
        <v>0</v>
      </c>
    </row>
    <row r="3360" spans="1:14" ht="15.75" thickBot="1">
      <c r="A3360" s="33" t="str">
        <f ca="1">IF(C3360=Calculator!$H$27,"F",IF(Daily!D3360+Daily!H3360=0,IF(D3359+H3359&gt;0,"L",""),""))</f>
        <v/>
      </c>
      <c r="B3360" s="34">
        <v>3359</v>
      </c>
      <c r="C3360" s="19">
        <f t="shared" ca="1" si="209"/>
        <v>49289</v>
      </c>
      <c r="D3360" s="29">
        <f t="shared" ca="1" si="211"/>
        <v>0</v>
      </c>
      <c r="E3360" s="29">
        <f ca="1">IF(C3360&lt;Calculator!$D$26,0,IF(DAY($C3360)=1,IF(D3360-Calculator!$G$24&gt;0,Calculator!$G$24,D3360),0))</f>
        <v>0</v>
      </c>
      <c r="F3360" s="29">
        <f ca="1">IF(E3360&gt;0,D3360*Calculator!$G$22/12,0)</f>
        <v>0</v>
      </c>
      <c r="G3360" s="29">
        <f ca="1">IF(E3360&gt;0,(IFERROR(-PMT(Calculator!$G$22/12,Calculator!$G$23*12,Calculator!$G$20),0))-F3360,0)</f>
        <v>0</v>
      </c>
      <c r="H3360" s="29">
        <f t="shared" ca="1" si="212"/>
        <v>0</v>
      </c>
      <c r="I3360" s="29">
        <f t="shared" ca="1" si="210"/>
        <v>0</v>
      </c>
      <c r="J3360" s="30">
        <f>Calculator!$G$40</f>
        <v>6.5000000000000002E-2</v>
      </c>
      <c r="K3360" s="29">
        <f ca="1">IF(C3360&gt;=Calculator!$G$27,IF(DAY($C3360)=1,Calculator!$G$34/2,IF(DAY($C3360)=15,Calculator!$G$34/2,0)),0)</f>
        <v>0</v>
      </c>
      <c r="L3360" s="29">
        <f ca="1">IF(DAY($C3360)=28,IF(H3360=0,0,Calculator!$G$35),0)</f>
        <v>0</v>
      </c>
      <c r="M3360" s="29">
        <f ca="1">IF(I3360&gt;0,IF(DAY($C3360)=1,SUM(INDIRECT("I"&amp;(ROW(C3359)-DAY(C3359))):I3359),0),0)</f>
        <v>0</v>
      </c>
      <c r="N3360" s="29">
        <f ca="1">IF(C3360&lt;Calculator!$G$27,0,IF(C3360=Calculator!$G$27,Calculator!$G$39,IF(H3360-K3360&lt;=0,IF(D3360&gt;Calculator!$G$39,IF(H3360-K3360+E3360+L3360+M3360+Calculator!$G$39&gt;Calculator!$G$39,Calculator!$G$39-(H3360+E3360+L3360+M3360-K3360),Calculator!$G$39),D3360),0)))</f>
        <v>0</v>
      </c>
    </row>
    <row r="3361" spans="1:14" ht="15.75" thickBot="1">
      <c r="A3361" s="33" t="str">
        <f ca="1">IF(C3361=Calculator!$H$27,"F",IF(Daily!D3361+Daily!H3361=0,IF(D3360+H3360&gt;0,"L",""),""))</f>
        <v/>
      </c>
      <c r="B3361" s="34">
        <v>3360</v>
      </c>
      <c r="C3361" s="19">
        <f t="shared" ca="1" si="209"/>
        <v>49290</v>
      </c>
      <c r="D3361" s="29">
        <f t="shared" ca="1" si="211"/>
        <v>0</v>
      </c>
      <c r="E3361" s="29">
        <f ca="1">IF(C3361&lt;Calculator!$D$26,0,IF(DAY($C3361)=1,IF(D3361-Calculator!$G$24&gt;0,Calculator!$G$24,D3361),0))</f>
        <v>0</v>
      </c>
      <c r="F3361" s="29">
        <f ca="1">IF(E3361&gt;0,D3361*Calculator!$G$22/12,0)</f>
        <v>0</v>
      </c>
      <c r="G3361" s="29">
        <f ca="1">IF(E3361&gt;0,(IFERROR(-PMT(Calculator!$G$22/12,Calculator!$G$23*12,Calculator!$G$20),0))-F3361,0)</f>
        <v>0</v>
      </c>
      <c r="H3361" s="29">
        <f t="shared" ca="1" si="212"/>
        <v>0</v>
      </c>
      <c r="I3361" s="29">
        <f t="shared" ca="1" si="210"/>
        <v>0</v>
      </c>
      <c r="J3361" s="30">
        <f>Calculator!$G$40</f>
        <v>6.5000000000000002E-2</v>
      </c>
      <c r="K3361" s="29">
        <f ca="1">IF(C3361&gt;=Calculator!$G$27,IF(DAY($C3361)=1,Calculator!$G$34/2,IF(DAY($C3361)=15,Calculator!$G$34/2,0)),0)</f>
        <v>0</v>
      </c>
      <c r="L3361" s="29">
        <f ca="1">IF(DAY($C3361)=28,IF(H3361=0,0,Calculator!$G$35),0)</f>
        <v>0</v>
      </c>
      <c r="M3361" s="29">
        <f ca="1">IF(I3361&gt;0,IF(DAY($C3361)=1,SUM(INDIRECT("I"&amp;(ROW(C3360)-DAY(C3360))):I3360),0),0)</f>
        <v>0</v>
      </c>
      <c r="N3361" s="29">
        <f ca="1">IF(C3361&lt;Calculator!$G$27,0,IF(C3361=Calculator!$G$27,Calculator!$G$39,IF(H3361-K3361&lt;=0,IF(D3361&gt;Calculator!$G$39,IF(H3361-K3361+E3361+L3361+M3361+Calculator!$G$39&gt;Calculator!$G$39,Calculator!$G$39-(H3361+E3361+L3361+M3361-K3361),Calculator!$G$39),D3361),0)))</f>
        <v>0</v>
      </c>
    </row>
    <row r="3362" spans="1:14" ht="15.75" thickBot="1">
      <c r="A3362" s="33" t="str">
        <f ca="1">IF(C3362=Calculator!$H$27,"F",IF(Daily!D3362+Daily!H3362=0,IF(D3361+H3361&gt;0,"L",""),""))</f>
        <v/>
      </c>
      <c r="B3362" s="34">
        <v>3361</v>
      </c>
      <c r="C3362" s="19">
        <f t="shared" ca="1" si="209"/>
        <v>49291</v>
      </c>
      <c r="D3362" s="29">
        <f t="shared" ca="1" si="211"/>
        <v>0</v>
      </c>
      <c r="E3362" s="29">
        <f ca="1">IF(C3362&lt;Calculator!$D$26,0,IF(DAY($C3362)=1,IF(D3362-Calculator!$G$24&gt;0,Calculator!$G$24,D3362),0))</f>
        <v>0</v>
      </c>
      <c r="F3362" s="29">
        <f ca="1">IF(E3362&gt;0,D3362*Calculator!$G$22/12,0)</f>
        <v>0</v>
      </c>
      <c r="G3362" s="29">
        <f ca="1">IF(E3362&gt;0,(IFERROR(-PMT(Calculator!$G$22/12,Calculator!$G$23*12,Calculator!$G$20),0))-F3362,0)</f>
        <v>0</v>
      </c>
      <c r="H3362" s="29">
        <f t="shared" ca="1" si="212"/>
        <v>0</v>
      </c>
      <c r="I3362" s="29">
        <f t="shared" ca="1" si="210"/>
        <v>0</v>
      </c>
      <c r="J3362" s="30">
        <f>Calculator!$G$40</f>
        <v>6.5000000000000002E-2</v>
      </c>
      <c r="K3362" s="29">
        <f ca="1">IF(C3362&gt;=Calculator!$G$27,IF(DAY($C3362)=1,Calculator!$G$34/2,IF(DAY($C3362)=15,Calculator!$G$34/2,0)),0)</f>
        <v>0</v>
      </c>
      <c r="L3362" s="29">
        <f ca="1">IF(DAY($C3362)=28,IF(H3362=0,0,Calculator!$G$35),0)</f>
        <v>0</v>
      </c>
      <c r="M3362" s="29">
        <f ca="1">IF(I3362&gt;0,IF(DAY($C3362)=1,SUM(INDIRECT("I"&amp;(ROW(C3361)-DAY(C3361))):I3361),0),0)</f>
        <v>0</v>
      </c>
      <c r="N3362" s="29">
        <f ca="1">IF(C3362&lt;Calculator!$G$27,0,IF(C3362=Calculator!$G$27,Calculator!$G$39,IF(H3362-K3362&lt;=0,IF(D3362&gt;Calculator!$G$39,IF(H3362-K3362+E3362+L3362+M3362+Calculator!$G$39&gt;Calculator!$G$39,Calculator!$G$39-(H3362+E3362+L3362+M3362-K3362),Calculator!$G$39),D3362),0)))</f>
        <v>0</v>
      </c>
    </row>
    <row r="3363" spans="1:14" ht="15.75" thickBot="1">
      <c r="A3363" s="33" t="str">
        <f ca="1">IF(C3363=Calculator!$H$27,"F",IF(Daily!D3363+Daily!H3363=0,IF(D3362+H3362&gt;0,"L",""),""))</f>
        <v/>
      </c>
      <c r="B3363" s="34">
        <v>3362</v>
      </c>
      <c r="C3363" s="19">
        <f t="shared" ca="1" si="209"/>
        <v>49292</v>
      </c>
      <c r="D3363" s="29">
        <f t="shared" ca="1" si="211"/>
        <v>0</v>
      </c>
      <c r="E3363" s="29">
        <f ca="1">IF(C3363&lt;Calculator!$D$26,0,IF(DAY($C3363)=1,IF(D3363-Calculator!$G$24&gt;0,Calculator!$G$24,D3363),0))</f>
        <v>0</v>
      </c>
      <c r="F3363" s="29">
        <f ca="1">IF(E3363&gt;0,D3363*Calculator!$G$22/12,0)</f>
        <v>0</v>
      </c>
      <c r="G3363" s="29">
        <f ca="1">IF(E3363&gt;0,(IFERROR(-PMT(Calculator!$G$22/12,Calculator!$G$23*12,Calculator!$G$20),0))-F3363,0)</f>
        <v>0</v>
      </c>
      <c r="H3363" s="29">
        <f t="shared" ca="1" si="212"/>
        <v>0</v>
      </c>
      <c r="I3363" s="29">
        <f t="shared" ca="1" si="210"/>
        <v>0</v>
      </c>
      <c r="J3363" s="30">
        <f>Calculator!$G$40</f>
        <v>6.5000000000000002E-2</v>
      </c>
      <c r="K3363" s="29">
        <f ca="1">IF(C3363&gt;=Calculator!$G$27,IF(DAY($C3363)=1,Calculator!$G$34/2,IF(DAY($C3363)=15,Calculator!$G$34/2,0)),0)</f>
        <v>0</v>
      </c>
      <c r="L3363" s="29">
        <f ca="1">IF(DAY($C3363)=28,IF(H3363=0,0,Calculator!$G$35),0)</f>
        <v>0</v>
      </c>
      <c r="M3363" s="29">
        <f ca="1">IF(I3363&gt;0,IF(DAY($C3363)=1,SUM(INDIRECT("I"&amp;(ROW(C3362)-DAY(C3362))):I3362),0),0)</f>
        <v>0</v>
      </c>
      <c r="N3363" s="29">
        <f ca="1">IF(C3363&lt;Calculator!$G$27,0,IF(C3363=Calculator!$G$27,Calculator!$G$39,IF(H3363-K3363&lt;=0,IF(D3363&gt;Calculator!$G$39,IF(H3363-K3363+E3363+L3363+M3363+Calculator!$G$39&gt;Calculator!$G$39,Calculator!$G$39-(H3363+E3363+L3363+M3363-K3363),Calculator!$G$39),D3363),0)))</f>
        <v>0</v>
      </c>
    </row>
    <row r="3364" spans="1:14" ht="15.75" thickBot="1">
      <c r="A3364" s="33" t="str">
        <f ca="1">IF(C3364=Calculator!$H$27,"F",IF(Daily!D3364+Daily!H3364=0,IF(D3363+H3363&gt;0,"L",""),""))</f>
        <v/>
      </c>
      <c r="B3364" s="34">
        <v>3363</v>
      </c>
      <c r="C3364" s="19">
        <f t="shared" ca="1" si="209"/>
        <v>49293</v>
      </c>
      <c r="D3364" s="29">
        <f t="shared" ca="1" si="211"/>
        <v>0</v>
      </c>
      <c r="E3364" s="29">
        <f ca="1">IF(C3364&lt;Calculator!$D$26,0,IF(DAY($C3364)=1,IF(D3364-Calculator!$G$24&gt;0,Calculator!$G$24,D3364),0))</f>
        <v>0</v>
      </c>
      <c r="F3364" s="29">
        <f ca="1">IF(E3364&gt;0,D3364*Calculator!$G$22/12,0)</f>
        <v>0</v>
      </c>
      <c r="G3364" s="29">
        <f ca="1">IF(E3364&gt;0,(IFERROR(-PMT(Calculator!$G$22/12,Calculator!$G$23*12,Calculator!$G$20),0))-F3364,0)</f>
        <v>0</v>
      </c>
      <c r="H3364" s="29">
        <f t="shared" ca="1" si="212"/>
        <v>0</v>
      </c>
      <c r="I3364" s="29">
        <f t="shared" ca="1" si="210"/>
        <v>0</v>
      </c>
      <c r="J3364" s="30">
        <f>Calculator!$G$40</f>
        <v>6.5000000000000002E-2</v>
      </c>
      <c r="K3364" s="29">
        <f ca="1">IF(C3364&gt;=Calculator!$G$27,IF(DAY($C3364)=1,Calculator!$G$34/2,IF(DAY($C3364)=15,Calculator!$G$34/2,0)),0)</f>
        <v>4500</v>
      </c>
      <c r="L3364" s="29">
        <f ca="1">IF(DAY($C3364)=28,IF(H3364=0,0,Calculator!$G$35),0)</f>
        <v>0</v>
      </c>
      <c r="M3364" s="29">
        <f ca="1">IF(I3364&gt;0,IF(DAY($C3364)=1,SUM(INDIRECT("I"&amp;(ROW(C3363)-DAY(C3363))):I3363),0),0)</f>
        <v>0</v>
      </c>
      <c r="N3364" s="29">
        <f ca="1">IF(C3364&lt;Calculator!$G$27,0,IF(C3364=Calculator!$G$27,Calculator!$G$39,IF(H3364-K3364&lt;=0,IF(D3364&gt;Calculator!$G$39,IF(H3364-K3364+E3364+L3364+M3364+Calculator!$G$39&gt;Calculator!$G$39,Calculator!$G$39-(H3364+E3364+L3364+M3364-K3364),Calculator!$G$39),D3364),0)))</f>
        <v>0</v>
      </c>
    </row>
    <row r="3365" spans="1:14" ht="15.75" thickBot="1">
      <c r="A3365" s="33" t="str">
        <f ca="1">IF(C3365=Calculator!$H$27,"F",IF(Daily!D3365+Daily!H3365=0,IF(D3364+H3364&gt;0,"L",""),""))</f>
        <v/>
      </c>
      <c r="B3365" s="34">
        <v>3364</v>
      </c>
      <c r="C3365" s="19">
        <f t="shared" ca="1" si="209"/>
        <v>49294</v>
      </c>
      <c r="D3365" s="29">
        <f t="shared" ca="1" si="211"/>
        <v>0</v>
      </c>
      <c r="E3365" s="29">
        <f ca="1">IF(C3365&lt;Calculator!$D$26,0,IF(DAY($C3365)=1,IF(D3365-Calculator!$G$24&gt;0,Calculator!$G$24,D3365),0))</f>
        <v>0</v>
      </c>
      <c r="F3365" s="29">
        <f ca="1">IF(E3365&gt;0,D3365*Calculator!$G$22/12,0)</f>
        <v>0</v>
      </c>
      <c r="G3365" s="29">
        <f ca="1">IF(E3365&gt;0,(IFERROR(-PMT(Calculator!$G$22/12,Calculator!$G$23*12,Calculator!$G$20),0))-F3365,0)</f>
        <v>0</v>
      </c>
      <c r="H3365" s="29">
        <f t="shared" ca="1" si="212"/>
        <v>0</v>
      </c>
      <c r="I3365" s="29">
        <f t="shared" ca="1" si="210"/>
        <v>0</v>
      </c>
      <c r="J3365" s="30">
        <f>Calculator!$G$40</f>
        <v>6.5000000000000002E-2</v>
      </c>
      <c r="K3365" s="29">
        <f ca="1">IF(C3365&gt;=Calculator!$G$27,IF(DAY($C3365)=1,Calculator!$G$34/2,IF(DAY($C3365)=15,Calculator!$G$34/2,0)),0)</f>
        <v>0</v>
      </c>
      <c r="L3365" s="29">
        <f ca="1">IF(DAY($C3365)=28,IF(H3365=0,0,Calculator!$G$35),0)</f>
        <v>0</v>
      </c>
      <c r="M3365" s="29">
        <f ca="1">IF(I3365&gt;0,IF(DAY($C3365)=1,SUM(INDIRECT("I"&amp;(ROW(C3364)-DAY(C3364))):I3364),0),0)</f>
        <v>0</v>
      </c>
      <c r="N3365" s="29">
        <f ca="1">IF(C3365&lt;Calculator!$G$27,0,IF(C3365=Calculator!$G$27,Calculator!$G$39,IF(H3365-K3365&lt;=0,IF(D3365&gt;Calculator!$G$39,IF(H3365-K3365+E3365+L3365+M3365+Calculator!$G$39&gt;Calculator!$G$39,Calculator!$G$39-(H3365+E3365+L3365+M3365-K3365),Calculator!$G$39),D3365),0)))</f>
        <v>0</v>
      </c>
    </row>
    <row r="3366" spans="1:14" ht="15.75" thickBot="1">
      <c r="A3366" s="33" t="str">
        <f ca="1">IF(C3366=Calculator!$H$27,"F",IF(Daily!D3366+Daily!H3366=0,IF(D3365+H3365&gt;0,"L",""),""))</f>
        <v/>
      </c>
      <c r="B3366" s="34">
        <v>3365</v>
      </c>
      <c r="C3366" s="19">
        <f t="shared" ca="1" si="209"/>
        <v>49295</v>
      </c>
      <c r="D3366" s="29">
        <f t="shared" ca="1" si="211"/>
        <v>0</v>
      </c>
      <c r="E3366" s="29">
        <f ca="1">IF(C3366&lt;Calculator!$D$26,0,IF(DAY($C3366)=1,IF(D3366-Calculator!$G$24&gt;0,Calculator!$G$24,D3366),0))</f>
        <v>0</v>
      </c>
      <c r="F3366" s="29">
        <f ca="1">IF(E3366&gt;0,D3366*Calculator!$G$22/12,0)</f>
        <v>0</v>
      </c>
      <c r="G3366" s="29">
        <f ca="1">IF(E3366&gt;0,(IFERROR(-PMT(Calculator!$G$22/12,Calculator!$G$23*12,Calculator!$G$20),0))-F3366,0)</f>
        <v>0</v>
      </c>
      <c r="H3366" s="29">
        <f t="shared" ca="1" si="212"/>
        <v>0</v>
      </c>
      <c r="I3366" s="29">
        <f t="shared" ca="1" si="210"/>
        <v>0</v>
      </c>
      <c r="J3366" s="30">
        <f>Calculator!$G$40</f>
        <v>6.5000000000000002E-2</v>
      </c>
      <c r="K3366" s="29">
        <f ca="1">IF(C3366&gt;=Calculator!$G$27,IF(DAY($C3366)=1,Calculator!$G$34/2,IF(DAY($C3366)=15,Calculator!$G$34/2,0)),0)</f>
        <v>0</v>
      </c>
      <c r="L3366" s="29">
        <f ca="1">IF(DAY($C3366)=28,IF(H3366=0,0,Calculator!$G$35),0)</f>
        <v>0</v>
      </c>
      <c r="M3366" s="29">
        <f ca="1">IF(I3366&gt;0,IF(DAY($C3366)=1,SUM(INDIRECT("I"&amp;(ROW(C3365)-DAY(C3365))):I3365),0),0)</f>
        <v>0</v>
      </c>
      <c r="N3366" s="29">
        <f ca="1">IF(C3366&lt;Calculator!$G$27,0,IF(C3366=Calculator!$G$27,Calculator!$G$39,IF(H3366-K3366&lt;=0,IF(D3366&gt;Calculator!$G$39,IF(H3366-K3366+E3366+L3366+M3366+Calculator!$G$39&gt;Calculator!$G$39,Calculator!$G$39-(H3366+E3366+L3366+M3366-K3366),Calculator!$G$39),D3366),0)))</f>
        <v>0</v>
      </c>
    </row>
    <row r="3367" spans="1:14" ht="15.75" thickBot="1">
      <c r="A3367" s="33" t="str">
        <f ca="1">IF(C3367=Calculator!$H$27,"F",IF(Daily!D3367+Daily!H3367=0,IF(D3366+H3366&gt;0,"L",""),""))</f>
        <v/>
      </c>
      <c r="B3367" s="34">
        <v>3366</v>
      </c>
      <c r="C3367" s="19">
        <f t="shared" ca="1" si="209"/>
        <v>49296</v>
      </c>
      <c r="D3367" s="29">
        <f t="shared" ca="1" si="211"/>
        <v>0</v>
      </c>
      <c r="E3367" s="29">
        <f ca="1">IF(C3367&lt;Calculator!$D$26,0,IF(DAY($C3367)=1,IF(D3367-Calculator!$G$24&gt;0,Calculator!$G$24,D3367),0))</f>
        <v>0</v>
      </c>
      <c r="F3367" s="29">
        <f ca="1">IF(E3367&gt;0,D3367*Calculator!$G$22/12,0)</f>
        <v>0</v>
      </c>
      <c r="G3367" s="29">
        <f ca="1">IF(E3367&gt;0,(IFERROR(-PMT(Calculator!$G$22/12,Calculator!$G$23*12,Calculator!$G$20),0))-F3367,0)</f>
        <v>0</v>
      </c>
      <c r="H3367" s="29">
        <f t="shared" ca="1" si="212"/>
        <v>0</v>
      </c>
      <c r="I3367" s="29">
        <f t="shared" ca="1" si="210"/>
        <v>0</v>
      </c>
      <c r="J3367" s="30">
        <f>Calculator!$G$40</f>
        <v>6.5000000000000002E-2</v>
      </c>
      <c r="K3367" s="29">
        <f ca="1">IF(C3367&gt;=Calculator!$G$27,IF(DAY($C3367)=1,Calculator!$G$34/2,IF(DAY($C3367)=15,Calculator!$G$34/2,0)),0)</f>
        <v>0</v>
      </c>
      <c r="L3367" s="29">
        <f ca="1">IF(DAY($C3367)=28,IF(H3367=0,0,Calculator!$G$35),0)</f>
        <v>0</v>
      </c>
      <c r="M3367" s="29">
        <f ca="1">IF(I3367&gt;0,IF(DAY($C3367)=1,SUM(INDIRECT("I"&amp;(ROW(C3366)-DAY(C3366))):I3366),0),0)</f>
        <v>0</v>
      </c>
      <c r="N3367" s="29">
        <f ca="1">IF(C3367&lt;Calculator!$G$27,0,IF(C3367=Calculator!$G$27,Calculator!$G$39,IF(H3367-K3367&lt;=0,IF(D3367&gt;Calculator!$G$39,IF(H3367-K3367+E3367+L3367+M3367+Calculator!$G$39&gt;Calculator!$G$39,Calculator!$G$39-(H3367+E3367+L3367+M3367-K3367),Calculator!$G$39),D3367),0)))</f>
        <v>0</v>
      </c>
    </row>
    <row r="3368" spans="1:14" ht="15.75" thickBot="1">
      <c r="A3368" s="33" t="str">
        <f ca="1">IF(C3368=Calculator!$H$27,"F",IF(Daily!D3368+Daily!H3368=0,IF(D3367+H3367&gt;0,"L",""),""))</f>
        <v/>
      </c>
      <c r="B3368" s="34">
        <v>3367</v>
      </c>
      <c r="C3368" s="19">
        <f t="shared" ca="1" si="209"/>
        <v>49297</v>
      </c>
      <c r="D3368" s="29">
        <f t="shared" ca="1" si="211"/>
        <v>0</v>
      </c>
      <c r="E3368" s="29">
        <f ca="1">IF(C3368&lt;Calculator!$D$26,0,IF(DAY($C3368)=1,IF(D3368-Calculator!$G$24&gt;0,Calculator!$G$24,D3368),0))</f>
        <v>0</v>
      </c>
      <c r="F3368" s="29">
        <f ca="1">IF(E3368&gt;0,D3368*Calculator!$G$22/12,0)</f>
        <v>0</v>
      </c>
      <c r="G3368" s="29">
        <f ca="1">IF(E3368&gt;0,(IFERROR(-PMT(Calculator!$G$22/12,Calculator!$G$23*12,Calculator!$G$20),0))-F3368,0)</f>
        <v>0</v>
      </c>
      <c r="H3368" s="29">
        <f t="shared" ca="1" si="212"/>
        <v>0</v>
      </c>
      <c r="I3368" s="29">
        <f t="shared" ca="1" si="210"/>
        <v>0</v>
      </c>
      <c r="J3368" s="30">
        <f>Calculator!$G$40</f>
        <v>6.5000000000000002E-2</v>
      </c>
      <c r="K3368" s="29">
        <f ca="1">IF(C3368&gt;=Calculator!$G$27,IF(DAY($C3368)=1,Calculator!$G$34/2,IF(DAY($C3368)=15,Calculator!$G$34/2,0)),0)</f>
        <v>0</v>
      </c>
      <c r="L3368" s="29">
        <f ca="1">IF(DAY($C3368)=28,IF(H3368=0,0,Calculator!$G$35),0)</f>
        <v>0</v>
      </c>
      <c r="M3368" s="29">
        <f ca="1">IF(I3368&gt;0,IF(DAY($C3368)=1,SUM(INDIRECT("I"&amp;(ROW(C3367)-DAY(C3367))):I3367),0),0)</f>
        <v>0</v>
      </c>
      <c r="N3368" s="29">
        <f ca="1">IF(C3368&lt;Calculator!$G$27,0,IF(C3368=Calculator!$G$27,Calculator!$G$39,IF(H3368-K3368&lt;=0,IF(D3368&gt;Calculator!$G$39,IF(H3368-K3368+E3368+L3368+M3368+Calculator!$G$39&gt;Calculator!$G$39,Calculator!$G$39-(H3368+E3368+L3368+M3368-K3368),Calculator!$G$39),D3368),0)))</f>
        <v>0</v>
      </c>
    </row>
    <row r="3369" spans="1:14" ht="15.75" thickBot="1">
      <c r="A3369" s="33" t="str">
        <f ca="1">IF(C3369=Calculator!$H$27,"F",IF(Daily!D3369+Daily!H3369=0,IF(D3368+H3368&gt;0,"L",""),""))</f>
        <v/>
      </c>
      <c r="B3369" s="34">
        <v>3368</v>
      </c>
      <c r="C3369" s="19">
        <f t="shared" ca="1" si="209"/>
        <v>49298</v>
      </c>
      <c r="D3369" s="29">
        <f t="shared" ca="1" si="211"/>
        <v>0</v>
      </c>
      <c r="E3369" s="29">
        <f ca="1">IF(C3369&lt;Calculator!$D$26,0,IF(DAY($C3369)=1,IF(D3369-Calculator!$G$24&gt;0,Calculator!$G$24,D3369),0))</f>
        <v>0</v>
      </c>
      <c r="F3369" s="29">
        <f ca="1">IF(E3369&gt;0,D3369*Calculator!$G$22/12,0)</f>
        <v>0</v>
      </c>
      <c r="G3369" s="29">
        <f ca="1">IF(E3369&gt;0,(IFERROR(-PMT(Calculator!$G$22/12,Calculator!$G$23*12,Calculator!$G$20),0))-F3369,0)</f>
        <v>0</v>
      </c>
      <c r="H3369" s="29">
        <f t="shared" ca="1" si="212"/>
        <v>0</v>
      </c>
      <c r="I3369" s="29">
        <f t="shared" ca="1" si="210"/>
        <v>0</v>
      </c>
      <c r="J3369" s="30">
        <f>Calculator!$G$40</f>
        <v>6.5000000000000002E-2</v>
      </c>
      <c r="K3369" s="29">
        <f ca="1">IF(C3369&gt;=Calculator!$G$27,IF(DAY($C3369)=1,Calculator!$G$34/2,IF(DAY($C3369)=15,Calculator!$G$34/2,0)),0)</f>
        <v>0</v>
      </c>
      <c r="L3369" s="29">
        <f ca="1">IF(DAY($C3369)=28,IF(H3369=0,0,Calculator!$G$35),0)</f>
        <v>0</v>
      </c>
      <c r="M3369" s="29">
        <f ca="1">IF(I3369&gt;0,IF(DAY($C3369)=1,SUM(INDIRECT("I"&amp;(ROW(C3368)-DAY(C3368))):I3368),0),0)</f>
        <v>0</v>
      </c>
      <c r="N3369" s="29">
        <f ca="1">IF(C3369&lt;Calculator!$G$27,0,IF(C3369=Calculator!$G$27,Calculator!$G$39,IF(H3369-K3369&lt;=0,IF(D3369&gt;Calculator!$G$39,IF(H3369-K3369+E3369+L3369+M3369+Calculator!$G$39&gt;Calculator!$G$39,Calculator!$G$39-(H3369+E3369+L3369+M3369-K3369),Calculator!$G$39),D3369),0)))</f>
        <v>0</v>
      </c>
    </row>
    <row r="3370" spans="1:14" ht="15.75" thickBot="1">
      <c r="A3370" s="33" t="str">
        <f ca="1">IF(C3370=Calculator!$H$27,"F",IF(Daily!D3370+Daily!H3370=0,IF(D3369+H3369&gt;0,"L",""),""))</f>
        <v/>
      </c>
      <c r="B3370" s="34">
        <v>3369</v>
      </c>
      <c r="C3370" s="19">
        <f t="shared" ca="1" si="209"/>
        <v>49299</v>
      </c>
      <c r="D3370" s="29">
        <f t="shared" ca="1" si="211"/>
        <v>0</v>
      </c>
      <c r="E3370" s="29">
        <f ca="1">IF(C3370&lt;Calculator!$D$26,0,IF(DAY($C3370)=1,IF(D3370-Calculator!$G$24&gt;0,Calculator!$G$24,D3370),0))</f>
        <v>0</v>
      </c>
      <c r="F3370" s="29">
        <f ca="1">IF(E3370&gt;0,D3370*Calculator!$G$22/12,0)</f>
        <v>0</v>
      </c>
      <c r="G3370" s="29">
        <f ca="1">IF(E3370&gt;0,(IFERROR(-PMT(Calculator!$G$22/12,Calculator!$G$23*12,Calculator!$G$20),0))-F3370,0)</f>
        <v>0</v>
      </c>
      <c r="H3370" s="29">
        <f t="shared" ca="1" si="212"/>
        <v>0</v>
      </c>
      <c r="I3370" s="29">
        <f t="shared" ca="1" si="210"/>
        <v>0</v>
      </c>
      <c r="J3370" s="30">
        <f>Calculator!$G$40</f>
        <v>6.5000000000000002E-2</v>
      </c>
      <c r="K3370" s="29">
        <f ca="1">IF(C3370&gt;=Calculator!$G$27,IF(DAY($C3370)=1,Calculator!$G$34/2,IF(DAY($C3370)=15,Calculator!$G$34/2,0)),0)</f>
        <v>0</v>
      </c>
      <c r="L3370" s="29">
        <f ca="1">IF(DAY($C3370)=28,IF(H3370=0,0,Calculator!$G$35),0)</f>
        <v>0</v>
      </c>
      <c r="M3370" s="29">
        <f ca="1">IF(I3370&gt;0,IF(DAY($C3370)=1,SUM(INDIRECT("I"&amp;(ROW(C3369)-DAY(C3369))):I3369),0),0)</f>
        <v>0</v>
      </c>
      <c r="N3370" s="29">
        <f ca="1">IF(C3370&lt;Calculator!$G$27,0,IF(C3370=Calculator!$G$27,Calculator!$G$39,IF(H3370-K3370&lt;=0,IF(D3370&gt;Calculator!$G$39,IF(H3370-K3370+E3370+L3370+M3370+Calculator!$G$39&gt;Calculator!$G$39,Calculator!$G$39-(H3370+E3370+L3370+M3370-K3370),Calculator!$G$39),D3370),0)))</f>
        <v>0</v>
      </c>
    </row>
    <row r="3371" spans="1:14" ht="15.75" thickBot="1">
      <c r="A3371" s="33" t="str">
        <f ca="1">IF(C3371=Calculator!$H$27,"F",IF(Daily!D3371+Daily!H3371=0,IF(D3370+H3370&gt;0,"L",""),""))</f>
        <v/>
      </c>
      <c r="B3371" s="34">
        <v>3370</v>
      </c>
      <c r="C3371" s="19">
        <f t="shared" ca="1" si="209"/>
        <v>49300</v>
      </c>
      <c r="D3371" s="29">
        <f t="shared" ca="1" si="211"/>
        <v>0</v>
      </c>
      <c r="E3371" s="29">
        <f ca="1">IF(C3371&lt;Calculator!$D$26,0,IF(DAY($C3371)=1,IF(D3371-Calculator!$G$24&gt;0,Calculator!$G$24,D3371),0))</f>
        <v>0</v>
      </c>
      <c r="F3371" s="29">
        <f ca="1">IF(E3371&gt;0,D3371*Calculator!$G$22/12,0)</f>
        <v>0</v>
      </c>
      <c r="G3371" s="29">
        <f ca="1">IF(E3371&gt;0,(IFERROR(-PMT(Calculator!$G$22/12,Calculator!$G$23*12,Calculator!$G$20),0))-F3371,0)</f>
        <v>0</v>
      </c>
      <c r="H3371" s="29">
        <f t="shared" ca="1" si="212"/>
        <v>0</v>
      </c>
      <c r="I3371" s="29">
        <f t="shared" ca="1" si="210"/>
        <v>0</v>
      </c>
      <c r="J3371" s="30">
        <f>Calculator!$G$40</f>
        <v>6.5000000000000002E-2</v>
      </c>
      <c r="K3371" s="29">
        <f ca="1">IF(C3371&gt;=Calculator!$G$27,IF(DAY($C3371)=1,Calculator!$G$34/2,IF(DAY($C3371)=15,Calculator!$G$34/2,0)),0)</f>
        <v>0</v>
      </c>
      <c r="L3371" s="29">
        <f ca="1">IF(DAY($C3371)=28,IF(H3371=0,0,Calculator!$G$35),0)</f>
        <v>0</v>
      </c>
      <c r="M3371" s="29">
        <f ca="1">IF(I3371&gt;0,IF(DAY($C3371)=1,SUM(INDIRECT("I"&amp;(ROW(C3370)-DAY(C3370))):I3370),0),0)</f>
        <v>0</v>
      </c>
      <c r="N3371" s="29">
        <f ca="1">IF(C3371&lt;Calculator!$G$27,0,IF(C3371=Calculator!$G$27,Calculator!$G$39,IF(H3371-K3371&lt;=0,IF(D3371&gt;Calculator!$G$39,IF(H3371-K3371+E3371+L3371+M3371+Calculator!$G$39&gt;Calculator!$G$39,Calculator!$G$39-(H3371+E3371+L3371+M3371-K3371),Calculator!$G$39),D3371),0)))</f>
        <v>0</v>
      </c>
    </row>
    <row r="3372" spans="1:14" ht="15.75" thickBot="1">
      <c r="A3372" s="33" t="str">
        <f ca="1">IF(C3372=Calculator!$H$27,"F",IF(Daily!D3372+Daily!H3372=0,IF(D3371+H3371&gt;0,"L",""),""))</f>
        <v/>
      </c>
      <c r="B3372" s="34">
        <v>3371</v>
      </c>
      <c r="C3372" s="19">
        <f t="shared" ca="1" si="209"/>
        <v>49301</v>
      </c>
      <c r="D3372" s="29">
        <f t="shared" ca="1" si="211"/>
        <v>0</v>
      </c>
      <c r="E3372" s="29">
        <f ca="1">IF(C3372&lt;Calculator!$D$26,0,IF(DAY($C3372)=1,IF(D3372-Calculator!$G$24&gt;0,Calculator!$G$24,D3372),0))</f>
        <v>0</v>
      </c>
      <c r="F3372" s="29">
        <f ca="1">IF(E3372&gt;0,D3372*Calculator!$G$22/12,0)</f>
        <v>0</v>
      </c>
      <c r="G3372" s="29">
        <f ca="1">IF(E3372&gt;0,(IFERROR(-PMT(Calculator!$G$22/12,Calculator!$G$23*12,Calculator!$G$20),0))-F3372,0)</f>
        <v>0</v>
      </c>
      <c r="H3372" s="29">
        <f t="shared" ca="1" si="212"/>
        <v>0</v>
      </c>
      <c r="I3372" s="29">
        <f t="shared" ca="1" si="210"/>
        <v>0</v>
      </c>
      <c r="J3372" s="30">
        <f>Calculator!$G$40</f>
        <v>6.5000000000000002E-2</v>
      </c>
      <c r="K3372" s="29">
        <f ca="1">IF(C3372&gt;=Calculator!$G$27,IF(DAY($C3372)=1,Calculator!$G$34/2,IF(DAY($C3372)=15,Calculator!$G$34/2,0)),0)</f>
        <v>0</v>
      </c>
      <c r="L3372" s="29">
        <f ca="1">IF(DAY($C3372)=28,IF(H3372=0,0,Calculator!$G$35),0)</f>
        <v>0</v>
      </c>
      <c r="M3372" s="29">
        <f ca="1">IF(I3372&gt;0,IF(DAY($C3372)=1,SUM(INDIRECT("I"&amp;(ROW(C3371)-DAY(C3371))):I3371),0),0)</f>
        <v>0</v>
      </c>
      <c r="N3372" s="29">
        <f ca="1">IF(C3372&lt;Calculator!$G$27,0,IF(C3372=Calculator!$G$27,Calculator!$G$39,IF(H3372-K3372&lt;=0,IF(D3372&gt;Calculator!$G$39,IF(H3372-K3372+E3372+L3372+M3372+Calculator!$G$39&gt;Calculator!$G$39,Calculator!$G$39-(H3372+E3372+L3372+M3372-K3372),Calculator!$G$39),D3372),0)))</f>
        <v>0</v>
      </c>
    </row>
    <row r="3373" spans="1:14" ht="15.75" thickBot="1">
      <c r="A3373" s="33" t="str">
        <f ca="1">IF(C3373=Calculator!$H$27,"F",IF(Daily!D3373+Daily!H3373=0,IF(D3372+H3372&gt;0,"L",""),""))</f>
        <v/>
      </c>
      <c r="B3373" s="34">
        <v>3372</v>
      </c>
      <c r="C3373" s="19">
        <f t="shared" ca="1" si="209"/>
        <v>49302</v>
      </c>
      <c r="D3373" s="29">
        <f t="shared" ca="1" si="211"/>
        <v>0</v>
      </c>
      <c r="E3373" s="29">
        <f ca="1">IF(C3373&lt;Calculator!$D$26,0,IF(DAY($C3373)=1,IF(D3373-Calculator!$G$24&gt;0,Calculator!$G$24,D3373),0))</f>
        <v>0</v>
      </c>
      <c r="F3373" s="29">
        <f ca="1">IF(E3373&gt;0,D3373*Calculator!$G$22/12,0)</f>
        <v>0</v>
      </c>
      <c r="G3373" s="29">
        <f ca="1">IF(E3373&gt;0,(IFERROR(-PMT(Calculator!$G$22/12,Calculator!$G$23*12,Calculator!$G$20),0))-F3373,0)</f>
        <v>0</v>
      </c>
      <c r="H3373" s="29">
        <f t="shared" ca="1" si="212"/>
        <v>0</v>
      </c>
      <c r="I3373" s="29">
        <f t="shared" ca="1" si="210"/>
        <v>0</v>
      </c>
      <c r="J3373" s="30">
        <f>Calculator!$G$40</f>
        <v>6.5000000000000002E-2</v>
      </c>
      <c r="K3373" s="29">
        <f ca="1">IF(C3373&gt;=Calculator!$G$27,IF(DAY($C3373)=1,Calculator!$G$34/2,IF(DAY($C3373)=15,Calculator!$G$34/2,0)),0)</f>
        <v>0</v>
      </c>
      <c r="L3373" s="29">
        <f ca="1">IF(DAY($C3373)=28,IF(H3373=0,0,Calculator!$G$35),0)</f>
        <v>0</v>
      </c>
      <c r="M3373" s="29">
        <f ca="1">IF(I3373&gt;0,IF(DAY($C3373)=1,SUM(INDIRECT("I"&amp;(ROW(C3372)-DAY(C3372))):I3372),0),0)</f>
        <v>0</v>
      </c>
      <c r="N3373" s="29">
        <f ca="1">IF(C3373&lt;Calculator!$G$27,0,IF(C3373=Calculator!$G$27,Calculator!$G$39,IF(H3373-K3373&lt;=0,IF(D3373&gt;Calculator!$G$39,IF(H3373-K3373+E3373+L3373+M3373+Calculator!$G$39&gt;Calculator!$G$39,Calculator!$G$39-(H3373+E3373+L3373+M3373-K3373),Calculator!$G$39),D3373),0)))</f>
        <v>0</v>
      </c>
    </row>
    <row r="3374" spans="1:14" ht="15.75" thickBot="1">
      <c r="A3374" s="33" t="str">
        <f ca="1">IF(C3374=Calculator!$H$27,"F",IF(Daily!D3374+Daily!H3374=0,IF(D3373+H3373&gt;0,"L",""),""))</f>
        <v/>
      </c>
      <c r="B3374" s="34">
        <v>3373</v>
      </c>
      <c r="C3374" s="19">
        <f t="shared" ca="1" si="209"/>
        <v>49303</v>
      </c>
      <c r="D3374" s="29">
        <f t="shared" ca="1" si="211"/>
        <v>0</v>
      </c>
      <c r="E3374" s="29">
        <f ca="1">IF(C3374&lt;Calculator!$D$26,0,IF(DAY($C3374)=1,IF(D3374-Calculator!$G$24&gt;0,Calculator!$G$24,D3374),0))</f>
        <v>0</v>
      </c>
      <c r="F3374" s="29">
        <f ca="1">IF(E3374&gt;0,D3374*Calculator!$G$22/12,0)</f>
        <v>0</v>
      </c>
      <c r="G3374" s="29">
        <f ca="1">IF(E3374&gt;0,(IFERROR(-PMT(Calculator!$G$22/12,Calculator!$G$23*12,Calculator!$G$20),0))-F3374,0)</f>
        <v>0</v>
      </c>
      <c r="H3374" s="29">
        <f t="shared" ca="1" si="212"/>
        <v>0</v>
      </c>
      <c r="I3374" s="29">
        <f t="shared" ca="1" si="210"/>
        <v>0</v>
      </c>
      <c r="J3374" s="30">
        <f>Calculator!$G$40</f>
        <v>6.5000000000000002E-2</v>
      </c>
      <c r="K3374" s="29">
        <f ca="1">IF(C3374&gt;=Calculator!$G$27,IF(DAY($C3374)=1,Calculator!$G$34/2,IF(DAY($C3374)=15,Calculator!$G$34/2,0)),0)</f>
        <v>0</v>
      </c>
      <c r="L3374" s="29">
        <f ca="1">IF(DAY($C3374)=28,IF(H3374=0,0,Calculator!$G$35),0)</f>
        <v>0</v>
      </c>
      <c r="M3374" s="29">
        <f ca="1">IF(I3374&gt;0,IF(DAY($C3374)=1,SUM(INDIRECT("I"&amp;(ROW(C3373)-DAY(C3373))):I3373),0),0)</f>
        <v>0</v>
      </c>
      <c r="N3374" s="29">
        <f ca="1">IF(C3374&lt;Calculator!$G$27,0,IF(C3374=Calculator!$G$27,Calculator!$G$39,IF(H3374-K3374&lt;=0,IF(D3374&gt;Calculator!$G$39,IF(H3374-K3374+E3374+L3374+M3374+Calculator!$G$39&gt;Calculator!$G$39,Calculator!$G$39-(H3374+E3374+L3374+M3374-K3374),Calculator!$G$39),D3374),0)))</f>
        <v>0</v>
      </c>
    </row>
    <row r="3375" spans="1:14" ht="15.75" thickBot="1">
      <c r="A3375" s="33" t="str">
        <f ca="1">IF(C3375=Calculator!$H$27,"F",IF(Daily!D3375+Daily!H3375=0,IF(D3374+H3374&gt;0,"L",""),""))</f>
        <v/>
      </c>
      <c r="B3375" s="34">
        <v>3374</v>
      </c>
      <c r="C3375" s="19">
        <f t="shared" ca="1" si="209"/>
        <v>49304</v>
      </c>
      <c r="D3375" s="29">
        <f t="shared" ca="1" si="211"/>
        <v>0</v>
      </c>
      <c r="E3375" s="29">
        <f ca="1">IF(C3375&lt;Calculator!$D$26,0,IF(DAY($C3375)=1,IF(D3375-Calculator!$G$24&gt;0,Calculator!$G$24,D3375),0))</f>
        <v>0</v>
      </c>
      <c r="F3375" s="29">
        <f ca="1">IF(E3375&gt;0,D3375*Calculator!$G$22/12,0)</f>
        <v>0</v>
      </c>
      <c r="G3375" s="29">
        <f ca="1">IF(E3375&gt;0,(IFERROR(-PMT(Calculator!$G$22/12,Calculator!$G$23*12,Calculator!$G$20),0))-F3375,0)</f>
        <v>0</v>
      </c>
      <c r="H3375" s="29">
        <f t="shared" ca="1" si="212"/>
        <v>0</v>
      </c>
      <c r="I3375" s="29">
        <f t="shared" ca="1" si="210"/>
        <v>0</v>
      </c>
      <c r="J3375" s="30">
        <f>Calculator!$G$40</f>
        <v>6.5000000000000002E-2</v>
      </c>
      <c r="K3375" s="29">
        <f ca="1">IF(C3375&gt;=Calculator!$G$27,IF(DAY($C3375)=1,Calculator!$G$34/2,IF(DAY($C3375)=15,Calculator!$G$34/2,0)),0)</f>
        <v>0</v>
      </c>
      <c r="L3375" s="29">
        <f ca="1">IF(DAY($C3375)=28,IF(H3375=0,0,Calculator!$G$35),0)</f>
        <v>0</v>
      </c>
      <c r="M3375" s="29">
        <f ca="1">IF(I3375&gt;0,IF(DAY($C3375)=1,SUM(INDIRECT("I"&amp;(ROW(C3374)-DAY(C3374))):I3374),0),0)</f>
        <v>0</v>
      </c>
      <c r="N3375" s="29">
        <f ca="1">IF(C3375&lt;Calculator!$G$27,0,IF(C3375=Calculator!$G$27,Calculator!$G$39,IF(H3375-K3375&lt;=0,IF(D3375&gt;Calculator!$G$39,IF(H3375-K3375+E3375+L3375+M3375+Calculator!$G$39&gt;Calculator!$G$39,Calculator!$G$39-(H3375+E3375+L3375+M3375-K3375),Calculator!$G$39),D3375),0)))</f>
        <v>0</v>
      </c>
    </row>
    <row r="3376" spans="1:14" ht="15.75" thickBot="1">
      <c r="A3376" s="33" t="str">
        <f ca="1">IF(C3376=Calculator!$H$27,"F",IF(Daily!D3376+Daily!H3376=0,IF(D3375+H3375&gt;0,"L",""),""))</f>
        <v/>
      </c>
      <c r="B3376" s="34">
        <v>3375</v>
      </c>
      <c r="C3376" s="19">
        <f t="shared" ca="1" si="209"/>
        <v>49305</v>
      </c>
      <c r="D3376" s="29">
        <f t="shared" ca="1" si="211"/>
        <v>0</v>
      </c>
      <c r="E3376" s="29">
        <f ca="1">IF(C3376&lt;Calculator!$D$26,0,IF(DAY($C3376)=1,IF(D3376-Calculator!$G$24&gt;0,Calculator!$G$24,D3376),0))</f>
        <v>0</v>
      </c>
      <c r="F3376" s="29">
        <f ca="1">IF(E3376&gt;0,D3376*Calculator!$G$22/12,0)</f>
        <v>0</v>
      </c>
      <c r="G3376" s="29">
        <f ca="1">IF(E3376&gt;0,(IFERROR(-PMT(Calculator!$G$22/12,Calculator!$G$23*12,Calculator!$G$20),0))-F3376,0)</f>
        <v>0</v>
      </c>
      <c r="H3376" s="29">
        <f t="shared" ca="1" si="212"/>
        <v>0</v>
      </c>
      <c r="I3376" s="29">
        <f t="shared" ca="1" si="210"/>
        <v>0</v>
      </c>
      <c r="J3376" s="30">
        <f>Calculator!$G$40</f>
        <v>6.5000000000000002E-2</v>
      </c>
      <c r="K3376" s="29">
        <f ca="1">IF(C3376&gt;=Calculator!$G$27,IF(DAY($C3376)=1,Calculator!$G$34/2,IF(DAY($C3376)=15,Calculator!$G$34/2,0)),0)</f>
        <v>0</v>
      </c>
      <c r="L3376" s="29">
        <f ca="1">IF(DAY($C3376)=28,IF(H3376=0,0,Calculator!$G$35),0)</f>
        <v>0</v>
      </c>
      <c r="M3376" s="29">
        <f ca="1">IF(I3376&gt;0,IF(DAY($C3376)=1,SUM(INDIRECT("I"&amp;(ROW(C3375)-DAY(C3375))):I3375),0),0)</f>
        <v>0</v>
      </c>
      <c r="N3376" s="29">
        <f ca="1">IF(C3376&lt;Calculator!$G$27,0,IF(C3376=Calculator!$G$27,Calculator!$G$39,IF(H3376-K3376&lt;=0,IF(D3376&gt;Calculator!$G$39,IF(H3376-K3376+E3376+L3376+M3376+Calculator!$G$39&gt;Calculator!$G$39,Calculator!$G$39-(H3376+E3376+L3376+M3376-K3376),Calculator!$G$39),D3376),0)))</f>
        <v>0</v>
      </c>
    </row>
    <row r="3377" spans="1:14" ht="15.75" thickBot="1">
      <c r="A3377" s="33" t="str">
        <f ca="1">IF(C3377=Calculator!$H$27,"F",IF(Daily!D3377+Daily!H3377=0,IF(D3376+H3376&gt;0,"L",""),""))</f>
        <v/>
      </c>
      <c r="B3377" s="34">
        <v>3376</v>
      </c>
      <c r="C3377" s="19">
        <f t="shared" ca="1" si="209"/>
        <v>49306</v>
      </c>
      <c r="D3377" s="29">
        <f t="shared" ca="1" si="211"/>
        <v>0</v>
      </c>
      <c r="E3377" s="29">
        <f ca="1">IF(C3377&lt;Calculator!$D$26,0,IF(DAY($C3377)=1,IF(D3377-Calculator!$G$24&gt;0,Calculator!$G$24,D3377),0))</f>
        <v>0</v>
      </c>
      <c r="F3377" s="29">
        <f ca="1">IF(E3377&gt;0,D3377*Calculator!$G$22/12,0)</f>
        <v>0</v>
      </c>
      <c r="G3377" s="29">
        <f ca="1">IF(E3377&gt;0,(IFERROR(-PMT(Calculator!$G$22/12,Calculator!$G$23*12,Calculator!$G$20),0))-F3377,0)</f>
        <v>0</v>
      </c>
      <c r="H3377" s="29">
        <f t="shared" ca="1" si="212"/>
        <v>0</v>
      </c>
      <c r="I3377" s="29">
        <f t="shared" ca="1" si="210"/>
        <v>0</v>
      </c>
      <c r="J3377" s="30">
        <f>Calculator!$G$40</f>
        <v>6.5000000000000002E-2</v>
      </c>
      <c r="K3377" s="29">
        <f ca="1">IF(C3377&gt;=Calculator!$G$27,IF(DAY($C3377)=1,Calculator!$G$34/2,IF(DAY($C3377)=15,Calculator!$G$34/2,0)),0)</f>
        <v>0</v>
      </c>
      <c r="L3377" s="29">
        <f ca="1">IF(DAY($C3377)=28,IF(H3377=0,0,Calculator!$G$35),0)</f>
        <v>0</v>
      </c>
      <c r="M3377" s="29">
        <f ca="1">IF(I3377&gt;0,IF(DAY($C3377)=1,SUM(INDIRECT("I"&amp;(ROW(C3376)-DAY(C3376))):I3376),0),0)</f>
        <v>0</v>
      </c>
      <c r="N3377" s="29">
        <f ca="1">IF(C3377&lt;Calculator!$G$27,0,IF(C3377=Calculator!$G$27,Calculator!$G$39,IF(H3377-K3377&lt;=0,IF(D3377&gt;Calculator!$G$39,IF(H3377-K3377+E3377+L3377+M3377+Calculator!$G$39&gt;Calculator!$G$39,Calculator!$G$39-(H3377+E3377+L3377+M3377-K3377),Calculator!$G$39),D3377),0)))</f>
        <v>0</v>
      </c>
    </row>
    <row r="3378" spans="1:14" ht="15.75" thickBot="1">
      <c r="A3378" s="33" t="str">
        <f ca="1">IF(C3378=Calculator!$H$27,"F",IF(Daily!D3378+Daily!H3378=0,IF(D3377+H3377&gt;0,"L",""),""))</f>
        <v/>
      </c>
      <c r="B3378" s="34">
        <v>3377</v>
      </c>
      <c r="C3378" s="19">
        <f t="shared" ca="1" si="209"/>
        <v>49307</v>
      </c>
      <c r="D3378" s="29">
        <f t="shared" ca="1" si="211"/>
        <v>0</v>
      </c>
      <c r="E3378" s="29">
        <f ca="1">IF(C3378&lt;Calculator!$D$26,0,IF(DAY($C3378)=1,IF(D3378-Calculator!$G$24&gt;0,Calculator!$G$24,D3378),0))</f>
        <v>0</v>
      </c>
      <c r="F3378" s="29">
        <f ca="1">IF(E3378&gt;0,D3378*Calculator!$G$22/12,0)</f>
        <v>0</v>
      </c>
      <c r="G3378" s="29">
        <f ca="1">IF(E3378&gt;0,(IFERROR(-PMT(Calculator!$G$22/12,Calculator!$G$23*12,Calculator!$G$20),0))-F3378,0)</f>
        <v>0</v>
      </c>
      <c r="H3378" s="29">
        <f t="shared" ca="1" si="212"/>
        <v>0</v>
      </c>
      <c r="I3378" s="29">
        <f t="shared" ca="1" si="210"/>
        <v>0</v>
      </c>
      <c r="J3378" s="30">
        <f>Calculator!$G$40</f>
        <v>6.5000000000000002E-2</v>
      </c>
      <c r="K3378" s="29">
        <f ca="1">IF(C3378&gt;=Calculator!$G$27,IF(DAY($C3378)=1,Calculator!$G$34/2,IF(DAY($C3378)=15,Calculator!$G$34/2,0)),0)</f>
        <v>0</v>
      </c>
      <c r="L3378" s="29">
        <f ca="1">IF(DAY($C3378)=28,IF(H3378=0,0,Calculator!$G$35),0)</f>
        <v>0</v>
      </c>
      <c r="M3378" s="29">
        <f ca="1">IF(I3378&gt;0,IF(DAY($C3378)=1,SUM(INDIRECT("I"&amp;(ROW(C3377)-DAY(C3377))):I3377),0),0)</f>
        <v>0</v>
      </c>
      <c r="N3378" s="29">
        <f ca="1">IF(C3378&lt;Calculator!$G$27,0,IF(C3378=Calculator!$G$27,Calculator!$G$39,IF(H3378-K3378&lt;=0,IF(D3378&gt;Calculator!$G$39,IF(H3378-K3378+E3378+L3378+M3378+Calculator!$G$39&gt;Calculator!$G$39,Calculator!$G$39-(H3378+E3378+L3378+M3378-K3378),Calculator!$G$39),D3378),0)))</f>
        <v>0</v>
      </c>
    </row>
    <row r="3379" spans="1:14" ht="15.75" thickBot="1">
      <c r="A3379" s="33" t="str">
        <f ca="1">IF(C3379=Calculator!$H$27,"F",IF(Daily!D3379+Daily!H3379=0,IF(D3378+H3378&gt;0,"L",""),""))</f>
        <v/>
      </c>
      <c r="B3379" s="34">
        <v>3378</v>
      </c>
      <c r="C3379" s="19">
        <f t="shared" ca="1" si="209"/>
        <v>49308</v>
      </c>
      <c r="D3379" s="29">
        <f t="shared" ca="1" si="211"/>
        <v>0</v>
      </c>
      <c r="E3379" s="29">
        <f ca="1">IF(C3379&lt;Calculator!$D$26,0,IF(DAY($C3379)=1,IF(D3379-Calculator!$G$24&gt;0,Calculator!$G$24,D3379),0))</f>
        <v>0</v>
      </c>
      <c r="F3379" s="29">
        <f ca="1">IF(E3379&gt;0,D3379*Calculator!$G$22/12,0)</f>
        <v>0</v>
      </c>
      <c r="G3379" s="29">
        <f ca="1">IF(E3379&gt;0,(IFERROR(-PMT(Calculator!$G$22/12,Calculator!$G$23*12,Calculator!$G$20),0))-F3379,0)</f>
        <v>0</v>
      </c>
      <c r="H3379" s="29">
        <f t="shared" ca="1" si="212"/>
        <v>0</v>
      </c>
      <c r="I3379" s="29">
        <f t="shared" ca="1" si="210"/>
        <v>0</v>
      </c>
      <c r="J3379" s="30">
        <f>Calculator!$G$40</f>
        <v>6.5000000000000002E-2</v>
      </c>
      <c r="K3379" s="29">
        <f ca="1">IF(C3379&gt;=Calculator!$G$27,IF(DAY($C3379)=1,Calculator!$G$34/2,IF(DAY($C3379)=15,Calculator!$G$34/2,0)),0)</f>
        <v>0</v>
      </c>
      <c r="L3379" s="29">
        <f ca="1">IF(DAY($C3379)=28,IF(H3379=0,0,Calculator!$G$35),0)</f>
        <v>0</v>
      </c>
      <c r="M3379" s="29">
        <f ca="1">IF(I3379&gt;0,IF(DAY($C3379)=1,SUM(INDIRECT("I"&amp;(ROW(C3378)-DAY(C3378))):I3378),0),0)</f>
        <v>0</v>
      </c>
      <c r="N3379" s="29">
        <f ca="1">IF(C3379&lt;Calculator!$G$27,0,IF(C3379=Calculator!$G$27,Calculator!$G$39,IF(H3379-K3379&lt;=0,IF(D3379&gt;Calculator!$G$39,IF(H3379-K3379+E3379+L3379+M3379+Calculator!$G$39&gt;Calculator!$G$39,Calculator!$G$39-(H3379+E3379+L3379+M3379-K3379),Calculator!$G$39),D3379),0)))</f>
        <v>0</v>
      </c>
    </row>
    <row r="3380" spans="1:14" ht="15.75" thickBot="1">
      <c r="A3380" s="33" t="str">
        <f ca="1">IF(C3380=Calculator!$H$27,"F",IF(Daily!D3380+Daily!H3380=0,IF(D3379+H3379&gt;0,"L",""),""))</f>
        <v/>
      </c>
      <c r="B3380" s="34">
        <v>3379</v>
      </c>
      <c r="C3380" s="19">
        <f t="shared" ca="1" si="209"/>
        <v>49309</v>
      </c>
      <c r="D3380" s="29">
        <f t="shared" ca="1" si="211"/>
        <v>0</v>
      </c>
      <c r="E3380" s="29">
        <f ca="1">IF(C3380&lt;Calculator!$D$26,0,IF(DAY($C3380)=1,IF(D3380-Calculator!$G$24&gt;0,Calculator!$G$24,D3380),0))</f>
        <v>0</v>
      </c>
      <c r="F3380" s="29">
        <f ca="1">IF(E3380&gt;0,D3380*Calculator!$G$22/12,0)</f>
        <v>0</v>
      </c>
      <c r="G3380" s="29">
        <f ca="1">IF(E3380&gt;0,(IFERROR(-PMT(Calculator!$G$22/12,Calculator!$G$23*12,Calculator!$G$20),0))-F3380,0)</f>
        <v>0</v>
      </c>
      <c r="H3380" s="29">
        <f t="shared" ca="1" si="212"/>
        <v>0</v>
      </c>
      <c r="I3380" s="29">
        <f t="shared" ca="1" si="210"/>
        <v>0</v>
      </c>
      <c r="J3380" s="30">
        <f>Calculator!$G$40</f>
        <v>6.5000000000000002E-2</v>
      </c>
      <c r="K3380" s="29">
        <f ca="1">IF(C3380&gt;=Calculator!$G$27,IF(DAY($C3380)=1,Calculator!$G$34/2,IF(DAY($C3380)=15,Calculator!$G$34/2,0)),0)</f>
        <v>0</v>
      </c>
      <c r="L3380" s="29">
        <f ca="1">IF(DAY($C3380)=28,IF(H3380=0,0,Calculator!$G$35),0)</f>
        <v>0</v>
      </c>
      <c r="M3380" s="29">
        <f ca="1">IF(I3380&gt;0,IF(DAY($C3380)=1,SUM(INDIRECT("I"&amp;(ROW(C3379)-DAY(C3379))):I3379),0),0)</f>
        <v>0</v>
      </c>
      <c r="N3380" s="29">
        <f ca="1">IF(C3380&lt;Calculator!$G$27,0,IF(C3380=Calculator!$G$27,Calculator!$G$39,IF(H3380-K3380&lt;=0,IF(D3380&gt;Calculator!$G$39,IF(H3380-K3380+E3380+L3380+M3380+Calculator!$G$39&gt;Calculator!$G$39,Calculator!$G$39-(H3380+E3380+L3380+M3380-K3380),Calculator!$G$39),D3380),0)))</f>
        <v>0</v>
      </c>
    </row>
    <row r="3381" spans="1:14" ht="15.75" thickBot="1">
      <c r="A3381" s="33" t="str">
        <f ca="1">IF(C3381=Calculator!$H$27,"F",IF(Daily!D3381+Daily!H3381=0,IF(D3380+H3380&gt;0,"L",""),""))</f>
        <v/>
      </c>
      <c r="B3381" s="34">
        <v>3380</v>
      </c>
      <c r="C3381" s="19">
        <f t="shared" ca="1" si="209"/>
        <v>49310</v>
      </c>
      <c r="D3381" s="29">
        <f t="shared" ca="1" si="211"/>
        <v>0</v>
      </c>
      <c r="E3381" s="29">
        <f ca="1">IF(C3381&lt;Calculator!$D$26,0,IF(DAY($C3381)=1,IF(D3381-Calculator!$G$24&gt;0,Calculator!$G$24,D3381),0))</f>
        <v>0</v>
      </c>
      <c r="F3381" s="29">
        <f ca="1">IF(E3381&gt;0,D3381*Calculator!$G$22/12,0)</f>
        <v>0</v>
      </c>
      <c r="G3381" s="29">
        <f ca="1">IF(E3381&gt;0,(IFERROR(-PMT(Calculator!$G$22/12,Calculator!$G$23*12,Calculator!$G$20),0))-F3381,0)</f>
        <v>0</v>
      </c>
      <c r="H3381" s="29">
        <f t="shared" ca="1" si="212"/>
        <v>0</v>
      </c>
      <c r="I3381" s="29">
        <f t="shared" ca="1" si="210"/>
        <v>0</v>
      </c>
      <c r="J3381" s="30">
        <f>Calculator!$G$40</f>
        <v>6.5000000000000002E-2</v>
      </c>
      <c r="K3381" s="29">
        <f ca="1">IF(C3381&gt;=Calculator!$G$27,IF(DAY($C3381)=1,Calculator!$G$34/2,IF(DAY($C3381)=15,Calculator!$G$34/2,0)),0)</f>
        <v>4500</v>
      </c>
      <c r="L3381" s="29">
        <f ca="1">IF(DAY($C3381)=28,IF(H3381=0,0,Calculator!$G$35),0)</f>
        <v>0</v>
      </c>
      <c r="M3381" s="29">
        <f ca="1">IF(I3381&gt;0,IF(DAY($C3381)=1,SUM(INDIRECT("I"&amp;(ROW(C3380)-DAY(C3380))):I3380),0),0)</f>
        <v>0</v>
      </c>
      <c r="N3381" s="29">
        <f ca="1">IF(C3381&lt;Calculator!$G$27,0,IF(C3381=Calculator!$G$27,Calculator!$G$39,IF(H3381-K3381&lt;=0,IF(D3381&gt;Calculator!$G$39,IF(H3381-K3381+E3381+L3381+M3381+Calculator!$G$39&gt;Calculator!$G$39,Calculator!$G$39-(H3381+E3381+L3381+M3381-K3381),Calculator!$G$39),D3381),0)))</f>
        <v>0</v>
      </c>
    </row>
    <row r="3382" spans="1:14" ht="15.75" thickBot="1">
      <c r="A3382" s="33" t="str">
        <f ca="1">IF(C3382=Calculator!$H$27,"F",IF(Daily!D3382+Daily!H3382=0,IF(D3381+H3381&gt;0,"L",""),""))</f>
        <v/>
      </c>
      <c r="B3382" s="34">
        <v>3381</v>
      </c>
      <c r="C3382" s="19">
        <f t="shared" ca="1" si="209"/>
        <v>49311</v>
      </c>
      <c r="D3382" s="29">
        <f t="shared" ca="1" si="211"/>
        <v>0</v>
      </c>
      <c r="E3382" s="29">
        <f ca="1">IF(C3382&lt;Calculator!$D$26,0,IF(DAY($C3382)=1,IF(D3382-Calculator!$G$24&gt;0,Calculator!$G$24,D3382),0))</f>
        <v>0</v>
      </c>
      <c r="F3382" s="29">
        <f ca="1">IF(E3382&gt;0,D3382*Calculator!$G$22/12,0)</f>
        <v>0</v>
      </c>
      <c r="G3382" s="29">
        <f ca="1">IF(E3382&gt;0,(IFERROR(-PMT(Calculator!$G$22/12,Calculator!$G$23*12,Calculator!$G$20),0))-F3382,0)</f>
        <v>0</v>
      </c>
      <c r="H3382" s="29">
        <f t="shared" ca="1" si="212"/>
        <v>0</v>
      </c>
      <c r="I3382" s="29">
        <f t="shared" ca="1" si="210"/>
        <v>0</v>
      </c>
      <c r="J3382" s="30">
        <f>Calculator!$G$40</f>
        <v>6.5000000000000002E-2</v>
      </c>
      <c r="K3382" s="29">
        <f ca="1">IF(C3382&gt;=Calculator!$G$27,IF(DAY($C3382)=1,Calculator!$G$34/2,IF(DAY($C3382)=15,Calculator!$G$34/2,0)),0)</f>
        <v>0</v>
      </c>
      <c r="L3382" s="29">
        <f ca="1">IF(DAY($C3382)=28,IF(H3382=0,0,Calculator!$G$35),0)</f>
        <v>0</v>
      </c>
      <c r="M3382" s="29">
        <f ca="1">IF(I3382&gt;0,IF(DAY($C3382)=1,SUM(INDIRECT("I"&amp;(ROW(C3381)-DAY(C3381))):I3381),0),0)</f>
        <v>0</v>
      </c>
      <c r="N3382" s="29">
        <f ca="1">IF(C3382&lt;Calculator!$G$27,0,IF(C3382=Calculator!$G$27,Calculator!$G$39,IF(H3382-K3382&lt;=0,IF(D3382&gt;Calculator!$G$39,IF(H3382-K3382+E3382+L3382+M3382+Calculator!$G$39&gt;Calculator!$G$39,Calculator!$G$39-(H3382+E3382+L3382+M3382-K3382),Calculator!$G$39),D3382),0)))</f>
        <v>0</v>
      </c>
    </row>
    <row r="3383" spans="1:14" ht="15.75" thickBot="1">
      <c r="A3383" s="33" t="str">
        <f ca="1">IF(C3383=Calculator!$H$27,"F",IF(Daily!D3383+Daily!H3383=0,IF(D3382+H3382&gt;0,"L",""),""))</f>
        <v/>
      </c>
      <c r="B3383" s="34">
        <v>3382</v>
      </c>
      <c r="C3383" s="19">
        <f t="shared" ca="1" si="209"/>
        <v>49312</v>
      </c>
      <c r="D3383" s="29">
        <f t="shared" ca="1" si="211"/>
        <v>0</v>
      </c>
      <c r="E3383" s="29">
        <f ca="1">IF(C3383&lt;Calculator!$D$26,0,IF(DAY($C3383)=1,IF(D3383-Calculator!$G$24&gt;0,Calculator!$G$24,D3383),0))</f>
        <v>0</v>
      </c>
      <c r="F3383" s="29">
        <f ca="1">IF(E3383&gt;0,D3383*Calculator!$G$22/12,0)</f>
        <v>0</v>
      </c>
      <c r="G3383" s="29">
        <f ca="1">IF(E3383&gt;0,(IFERROR(-PMT(Calculator!$G$22/12,Calculator!$G$23*12,Calculator!$G$20),0))-F3383,0)</f>
        <v>0</v>
      </c>
      <c r="H3383" s="29">
        <f t="shared" ca="1" si="212"/>
        <v>0</v>
      </c>
      <c r="I3383" s="29">
        <f t="shared" ca="1" si="210"/>
        <v>0</v>
      </c>
      <c r="J3383" s="30">
        <f>Calculator!$G$40</f>
        <v>6.5000000000000002E-2</v>
      </c>
      <c r="K3383" s="29">
        <f ca="1">IF(C3383&gt;=Calculator!$G$27,IF(DAY($C3383)=1,Calculator!$G$34/2,IF(DAY($C3383)=15,Calculator!$G$34/2,0)),0)</f>
        <v>0</v>
      </c>
      <c r="L3383" s="29">
        <f ca="1">IF(DAY($C3383)=28,IF(H3383=0,0,Calculator!$G$35),0)</f>
        <v>0</v>
      </c>
      <c r="M3383" s="29">
        <f ca="1">IF(I3383&gt;0,IF(DAY($C3383)=1,SUM(INDIRECT("I"&amp;(ROW(C3382)-DAY(C3382))):I3382),0),0)</f>
        <v>0</v>
      </c>
      <c r="N3383" s="29">
        <f ca="1">IF(C3383&lt;Calculator!$G$27,0,IF(C3383=Calculator!$G$27,Calculator!$G$39,IF(H3383-K3383&lt;=0,IF(D3383&gt;Calculator!$G$39,IF(H3383-K3383+E3383+L3383+M3383+Calculator!$G$39&gt;Calculator!$G$39,Calculator!$G$39-(H3383+E3383+L3383+M3383-K3383),Calculator!$G$39),D3383),0)))</f>
        <v>0</v>
      </c>
    </row>
    <row r="3384" spans="1:14" ht="15.75" thickBot="1">
      <c r="A3384" s="33" t="str">
        <f ca="1">IF(C3384=Calculator!$H$27,"F",IF(Daily!D3384+Daily!H3384=0,IF(D3383+H3383&gt;0,"L",""),""))</f>
        <v/>
      </c>
      <c r="B3384" s="34">
        <v>3383</v>
      </c>
      <c r="C3384" s="19">
        <f t="shared" ca="1" si="209"/>
        <v>49313</v>
      </c>
      <c r="D3384" s="29">
        <f t="shared" ca="1" si="211"/>
        <v>0</v>
      </c>
      <c r="E3384" s="29">
        <f ca="1">IF(C3384&lt;Calculator!$D$26,0,IF(DAY($C3384)=1,IF(D3384-Calculator!$G$24&gt;0,Calculator!$G$24,D3384),0))</f>
        <v>0</v>
      </c>
      <c r="F3384" s="29">
        <f ca="1">IF(E3384&gt;0,D3384*Calculator!$G$22/12,0)</f>
        <v>0</v>
      </c>
      <c r="G3384" s="29">
        <f ca="1">IF(E3384&gt;0,(IFERROR(-PMT(Calculator!$G$22/12,Calculator!$G$23*12,Calculator!$G$20),0))-F3384,0)</f>
        <v>0</v>
      </c>
      <c r="H3384" s="29">
        <f t="shared" ca="1" si="212"/>
        <v>0</v>
      </c>
      <c r="I3384" s="29">
        <f t="shared" ca="1" si="210"/>
        <v>0</v>
      </c>
      <c r="J3384" s="30">
        <f>Calculator!$G$40</f>
        <v>6.5000000000000002E-2</v>
      </c>
      <c r="K3384" s="29">
        <f ca="1">IF(C3384&gt;=Calculator!$G$27,IF(DAY($C3384)=1,Calculator!$G$34/2,IF(DAY($C3384)=15,Calculator!$G$34/2,0)),0)</f>
        <v>0</v>
      </c>
      <c r="L3384" s="29">
        <f ca="1">IF(DAY($C3384)=28,IF(H3384=0,0,Calculator!$G$35),0)</f>
        <v>0</v>
      </c>
      <c r="M3384" s="29">
        <f ca="1">IF(I3384&gt;0,IF(DAY($C3384)=1,SUM(INDIRECT("I"&amp;(ROW(C3383)-DAY(C3383))):I3383),0),0)</f>
        <v>0</v>
      </c>
      <c r="N3384" s="29">
        <f ca="1">IF(C3384&lt;Calculator!$G$27,0,IF(C3384=Calculator!$G$27,Calculator!$G$39,IF(H3384-K3384&lt;=0,IF(D3384&gt;Calculator!$G$39,IF(H3384-K3384+E3384+L3384+M3384+Calculator!$G$39&gt;Calculator!$G$39,Calculator!$G$39-(H3384+E3384+L3384+M3384-K3384),Calculator!$G$39),D3384),0)))</f>
        <v>0</v>
      </c>
    </row>
    <row r="3385" spans="1:14" ht="15.75" thickBot="1">
      <c r="A3385" s="33" t="str">
        <f ca="1">IF(C3385=Calculator!$H$27,"F",IF(Daily!D3385+Daily!H3385=0,IF(D3384+H3384&gt;0,"L",""),""))</f>
        <v/>
      </c>
      <c r="B3385" s="34">
        <v>3384</v>
      </c>
      <c r="C3385" s="19">
        <f t="shared" ca="1" si="209"/>
        <v>49314</v>
      </c>
      <c r="D3385" s="29">
        <f t="shared" ca="1" si="211"/>
        <v>0</v>
      </c>
      <c r="E3385" s="29">
        <f ca="1">IF(C3385&lt;Calculator!$D$26,0,IF(DAY($C3385)=1,IF(D3385-Calculator!$G$24&gt;0,Calculator!$G$24,D3385),0))</f>
        <v>0</v>
      </c>
      <c r="F3385" s="29">
        <f ca="1">IF(E3385&gt;0,D3385*Calculator!$G$22/12,0)</f>
        <v>0</v>
      </c>
      <c r="G3385" s="29">
        <f ca="1">IF(E3385&gt;0,(IFERROR(-PMT(Calculator!$G$22/12,Calculator!$G$23*12,Calculator!$G$20),0))-F3385,0)</f>
        <v>0</v>
      </c>
      <c r="H3385" s="29">
        <f t="shared" ca="1" si="212"/>
        <v>0</v>
      </c>
      <c r="I3385" s="29">
        <f t="shared" ca="1" si="210"/>
        <v>0</v>
      </c>
      <c r="J3385" s="30">
        <f>Calculator!$G$40</f>
        <v>6.5000000000000002E-2</v>
      </c>
      <c r="K3385" s="29">
        <f ca="1">IF(C3385&gt;=Calculator!$G$27,IF(DAY($C3385)=1,Calculator!$G$34/2,IF(DAY($C3385)=15,Calculator!$G$34/2,0)),0)</f>
        <v>0</v>
      </c>
      <c r="L3385" s="29">
        <f ca="1">IF(DAY($C3385)=28,IF(H3385=0,0,Calculator!$G$35),0)</f>
        <v>0</v>
      </c>
      <c r="M3385" s="29">
        <f ca="1">IF(I3385&gt;0,IF(DAY($C3385)=1,SUM(INDIRECT("I"&amp;(ROW(C3384)-DAY(C3384))):I3384),0),0)</f>
        <v>0</v>
      </c>
      <c r="N3385" s="29">
        <f ca="1">IF(C3385&lt;Calculator!$G$27,0,IF(C3385=Calculator!$G$27,Calculator!$G$39,IF(H3385-K3385&lt;=0,IF(D3385&gt;Calculator!$G$39,IF(H3385-K3385+E3385+L3385+M3385+Calculator!$G$39&gt;Calculator!$G$39,Calculator!$G$39-(H3385+E3385+L3385+M3385-K3385),Calculator!$G$39),D3385),0)))</f>
        <v>0</v>
      </c>
    </row>
    <row r="3386" spans="1:14" ht="15.75" thickBot="1">
      <c r="A3386" s="33" t="str">
        <f ca="1">IF(C3386=Calculator!$H$27,"F",IF(Daily!D3386+Daily!H3386=0,IF(D3385+H3385&gt;0,"L",""),""))</f>
        <v/>
      </c>
      <c r="B3386" s="34">
        <v>3385</v>
      </c>
      <c r="C3386" s="19">
        <f t="shared" ca="1" si="209"/>
        <v>49315</v>
      </c>
      <c r="D3386" s="29">
        <f t="shared" ca="1" si="211"/>
        <v>0</v>
      </c>
      <c r="E3386" s="29">
        <f ca="1">IF(C3386&lt;Calculator!$D$26,0,IF(DAY($C3386)=1,IF(D3386-Calculator!$G$24&gt;0,Calculator!$G$24,D3386),0))</f>
        <v>0</v>
      </c>
      <c r="F3386" s="29">
        <f ca="1">IF(E3386&gt;0,D3386*Calculator!$G$22/12,0)</f>
        <v>0</v>
      </c>
      <c r="G3386" s="29">
        <f ca="1">IF(E3386&gt;0,(IFERROR(-PMT(Calculator!$G$22/12,Calculator!$G$23*12,Calculator!$G$20),0))-F3386,0)</f>
        <v>0</v>
      </c>
      <c r="H3386" s="29">
        <f t="shared" ca="1" si="212"/>
        <v>0</v>
      </c>
      <c r="I3386" s="29">
        <f t="shared" ca="1" si="210"/>
        <v>0</v>
      </c>
      <c r="J3386" s="30">
        <f>Calculator!$G$40</f>
        <v>6.5000000000000002E-2</v>
      </c>
      <c r="K3386" s="29">
        <f ca="1">IF(C3386&gt;=Calculator!$G$27,IF(DAY($C3386)=1,Calculator!$G$34/2,IF(DAY($C3386)=15,Calculator!$G$34/2,0)),0)</f>
        <v>0</v>
      </c>
      <c r="L3386" s="29">
        <f ca="1">IF(DAY($C3386)=28,IF(H3386=0,0,Calculator!$G$35),0)</f>
        <v>0</v>
      </c>
      <c r="M3386" s="29">
        <f ca="1">IF(I3386&gt;0,IF(DAY($C3386)=1,SUM(INDIRECT("I"&amp;(ROW(C3385)-DAY(C3385))):I3385),0),0)</f>
        <v>0</v>
      </c>
      <c r="N3386" s="29">
        <f ca="1">IF(C3386&lt;Calculator!$G$27,0,IF(C3386=Calculator!$G$27,Calculator!$G$39,IF(H3386-K3386&lt;=0,IF(D3386&gt;Calculator!$G$39,IF(H3386-K3386+E3386+L3386+M3386+Calculator!$G$39&gt;Calculator!$G$39,Calculator!$G$39-(H3386+E3386+L3386+M3386-K3386),Calculator!$G$39),D3386),0)))</f>
        <v>0</v>
      </c>
    </row>
    <row r="3387" spans="1:14" ht="15.75" thickBot="1">
      <c r="A3387" s="33" t="str">
        <f ca="1">IF(C3387=Calculator!$H$27,"F",IF(Daily!D3387+Daily!H3387=0,IF(D3386+H3386&gt;0,"L",""),""))</f>
        <v/>
      </c>
      <c r="B3387" s="34">
        <v>3386</v>
      </c>
      <c r="C3387" s="19">
        <f t="shared" ca="1" si="209"/>
        <v>49316</v>
      </c>
      <c r="D3387" s="29">
        <f t="shared" ca="1" si="211"/>
        <v>0</v>
      </c>
      <c r="E3387" s="29">
        <f ca="1">IF(C3387&lt;Calculator!$D$26,0,IF(DAY($C3387)=1,IF(D3387-Calculator!$G$24&gt;0,Calculator!$G$24,D3387),0))</f>
        <v>0</v>
      </c>
      <c r="F3387" s="29">
        <f ca="1">IF(E3387&gt;0,D3387*Calculator!$G$22/12,0)</f>
        <v>0</v>
      </c>
      <c r="G3387" s="29">
        <f ca="1">IF(E3387&gt;0,(IFERROR(-PMT(Calculator!$G$22/12,Calculator!$G$23*12,Calculator!$G$20),0))-F3387,0)</f>
        <v>0</v>
      </c>
      <c r="H3387" s="29">
        <f t="shared" ca="1" si="212"/>
        <v>0</v>
      </c>
      <c r="I3387" s="29">
        <f t="shared" ca="1" si="210"/>
        <v>0</v>
      </c>
      <c r="J3387" s="30">
        <f>Calculator!$G$40</f>
        <v>6.5000000000000002E-2</v>
      </c>
      <c r="K3387" s="29">
        <f ca="1">IF(C3387&gt;=Calculator!$G$27,IF(DAY($C3387)=1,Calculator!$G$34/2,IF(DAY($C3387)=15,Calculator!$G$34/2,0)),0)</f>
        <v>0</v>
      </c>
      <c r="L3387" s="29">
        <f ca="1">IF(DAY($C3387)=28,IF(H3387=0,0,Calculator!$G$35),0)</f>
        <v>0</v>
      </c>
      <c r="M3387" s="29">
        <f ca="1">IF(I3387&gt;0,IF(DAY($C3387)=1,SUM(INDIRECT("I"&amp;(ROW(C3386)-DAY(C3386))):I3386),0),0)</f>
        <v>0</v>
      </c>
      <c r="N3387" s="29">
        <f ca="1">IF(C3387&lt;Calculator!$G$27,0,IF(C3387=Calculator!$G$27,Calculator!$G$39,IF(H3387-K3387&lt;=0,IF(D3387&gt;Calculator!$G$39,IF(H3387-K3387+E3387+L3387+M3387+Calculator!$G$39&gt;Calculator!$G$39,Calculator!$G$39-(H3387+E3387+L3387+M3387-K3387),Calculator!$G$39),D3387),0)))</f>
        <v>0</v>
      </c>
    </row>
    <row r="3388" spans="1:14" ht="15.75" thickBot="1">
      <c r="A3388" s="33" t="str">
        <f ca="1">IF(C3388=Calculator!$H$27,"F",IF(Daily!D3388+Daily!H3388=0,IF(D3387+H3387&gt;0,"L",""),""))</f>
        <v/>
      </c>
      <c r="B3388" s="34">
        <v>3387</v>
      </c>
      <c r="C3388" s="19">
        <f t="shared" ca="1" si="209"/>
        <v>49317</v>
      </c>
      <c r="D3388" s="29">
        <f t="shared" ca="1" si="211"/>
        <v>0</v>
      </c>
      <c r="E3388" s="29">
        <f ca="1">IF(C3388&lt;Calculator!$D$26,0,IF(DAY($C3388)=1,IF(D3388-Calculator!$G$24&gt;0,Calculator!$G$24,D3388),0))</f>
        <v>0</v>
      </c>
      <c r="F3388" s="29">
        <f ca="1">IF(E3388&gt;0,D3388*Calculator!$G$22/12,0)</f>
        <v>0</v>
      </c>
      <c r="G3388" s="29">
        <f ca="1">IF(E3388&gt;0,(IFERROR(-PMT(Calculator!$G$22/12,Calculator!$G$23*12,Calculator!$G$20),0))-F3388,0)</f>
        <v>0</v>
      </c>
      <c r="H3388" s="29">
        <f t="shared" ca="1" si="212"/>
        <v>0</v>
      </c>
      <c r="I3388" s="29">
        <f t="shared" ca="1" si="210"/>
        <v>0</v>
      </c>
      <c r="J3388" s="30">
        <f>Calculator!$G$40</f>
        <v>6.5000000000000002E-2</v>
      </c>
      <c r="K3388" s="29">
        <f ca="1">IF(C3388&gt;=Calculator!$G$27,IF(DAY($C3388)=1,Calculator!$G$34/2,IF(DAY($C3388)=15,Calculator!$G$34/2,0)),0)</f>
        <v>0</v>
      </c>
      <c r="L3388" s="29">
        <f ca="1">IF(DAY($C3388)=28,IF(H3388=0,0,Calculator!$G$35),0)</f>
        <v>0</v>
      </c>
      <c r="M3388" s="29">
        <f ca="1">IF(I3388&gt;0,IF(DAY($C3388)=1,SUM(INDIRECT("I"&amp;(ROW(C3387)-DAY(C3387))):I3387),0),0)</f>
        <v>0</v>
      </c>
      <c r="N3388" s="29">
        <f ca="1">IF(C3388&lt;Calculator!$G$27,0,IF(C3388=Calculator!$G$27,Calculator!$G$39,IF(H3388-K3388&lt;=0,IF(D3388&gt;Calculator!$G$39,IF(H3388-K3388+E3388+L3388+M3388+Calculator!$G$39&gt;Calculator!$G$39,Calculator!$G$39-(H3388+E3388+L3388+M3388-K3388),Calculator!$G$39),D3388),0)))</f>
        <v>0</v>
      </c>
    </row>
    <row r="3389" spans="1:14" ht="15.75" thickBot="1">
      <c r="A3389" s="33" t="str">
        <f ca="1">IF(C3389=Calculator!$H$27,"F",IF(Daily!D3389+Daily!H3389=0,IF(D3388+H3388&gt;0,"L",""),""))</f>
        <v/>
      </c>
      <c r="B3389" s="34">
        <v>3388</v>
      </c>
      <c r="C3389" s="19">
        <f t="shared" ca="1" si="209"/>
        <v>49318</v>
      </c>
      <c r="D3389" s="29">
        <f t="shared" ca="1" si="211"/>
        <v>0</v>
      </c>
      <c r="E3389" s="29">
        <f ca="1">IF(C3389&lt;Calculator!$D$26,0,IF(DAY($C3389)=1,IF(D3389-Calculator!$G$24&gt;0,Calculator!$G$24,D3389),0))</f>
        <v>0</v>
      </c>
      <c r="F3389" s="29">
        <f ca="1">IF(E3389&gt;0,D3389*Calculator!$G$22/12,0)</f>
        <v>0</v>
      </c>
      <c r="G3389" s="29">
        <f ca="1">IF(E3389&gt;0,(IFERROR(-PMT(Calculator!$G$22/12,Calculator!$G$23*12,Calculator!$G$20),0))-F3389,0)</f>
        <v>0</v>
      </c>
      <c r="H3389" s="29">
        <f t="shared" ca="1" si="212"/>
        <v>0</v>
      </c>
      <c r="I3389" s="29">
        <f t="shared" ca="1" si="210"/>
        <v>0</v>
      </c>
      <c r="J3389" s="30">
        <f>Calculator!$G$40</f>
        <v>6.5000000000000002E-2</v>
      </c>
      <c r="K3389" s="29">
        <f ca="1">IF(C3389&gt;=Calculator!$G$27,IF(DAY($C3389)=1,Calculator!$G$34/2,IF(DAY($C3389)=15,Calculator!$G$34/2,0)),0)</f>
        <v>0</v>
      </c>
      <c r="L3389" s="29">
        <f ca="1">IF(DAY($C3389)=28,IF(H3389=0,0,Calculator!$G$35),0)</f>
        <v>0</v>
      </c>
      <c r="M3389" s="29">
        <f ca="1">IF(I3389&gt;0,IF(DAY($C3389)=1,SUM(INDIRECT("I"&amp;(ROW(C3388)-DAY(C3388))):I3388),0),0)</f>
        <v>0</v>
      </c>
      <c r="N3389" s="29">
        <f ca="1">IF(C3389&lt;Calculator!$G$27,0,IF(C3389=Calculator!$G$27,Calculator!$G$39,IF(H3389-K3389&lt;=0,IF(D3389&gt;Calculator!$G$39,IF(H3389-K3389+E3389+L3389+M3389+Calculator!$G$39&gt;Calculator!$G$39,Calculator!$G$39-(H3389+E3389+L3389+M3389-K3389),Calculator!$G$39),D3389),0)))</f>
        <v>0</v>
      </c>
    </row>
    <row r="3390" spans="1:14" ht="15.75" thickBot="1">
      <c r="A3390" s="33" t="str">
        <f ca="1">IF(C3390=Calculator!$H$27,"F",IF(Daily!D3390+Daily!H3390=0,IF(D3389+H3389&gt;0,"L",""),""))</f>
        <v/>
      </c>
      <c r="B3390" s="34">
        <v>3389</v>
      </c>
      <c r="C3390" s="19">
        <f t="shared" ca="1" si="209"/>
        <v>49319</v>
      </c>
      <c r="D3390" s="29">
        <f t="shared" ca="1" si="211"/>
        <v>0</v>
      </c>
      <c r="E3390" s="29">
        <f ca="1">IF(C3390&lt;Calculator!$D$26,0,IF(DAY($C3390)=1,IF(D3390-Calculator!$G$24&gt;0,Calculator!$G$24,D3390),0))</f>
        <v>0</v>
      </c>
      <c r="F3390" s="29">
        <f ca="1">IF(E3390&gt;0,D3390*Calculator!$G$22/12,0)</f>
        <v>0</v>
      </c>
      <c r="G3390" s="29">
        <f ca="1">IF(E3390&gt;0,(IFERROR(-PMT(Calculator!$G$22/12,Calculator!$G$23*12,Calculator!$G$20),0))-F3390,0)</f>
        <v>0</v>
      </c>
      <c r="H3390" s="29">
        <f t="shared" ca="1" si="212"/>
        <v>0</v>
      </c>
      <c r="I3390" s="29">
        <f t="shared" ca="1" si="210"/>
        <v>0</v>
      </c>
      <c r="J3390" s="30">
        <f>Calculator!$G$40</f>
        <v>6.5000000000000002E-2</v>
      </c>
      <c r="K3390" s="29">
        <f ca="1">IF(C3390&gt;=Calculator!$G$27,IF(DAY($C3390)=1,Calculator!$G$34/2,IF(DAY($C3390)=15,Calculator!$G$34/2,0)),0)</f>
        <v>0</v>
      </c>
      <c r="L3390" s="29">
        <f ca="1">IF(DAY($C3390)=28,IF(H3390=0,0,Calculator!$G$35),0)</f>
        <v>0</v>
      </c>
      <c r="M3390" s="29">
        <f ca="1">IF(I3390&gt;0,IF(DAY($C3390)=1,SUM(INDIRECT("I"&amp;(ROW(C3389)-DAY(C3389))):I3389),0),0)</f>
        <v>0</v>
      </c>
      <c r="N3390" s="29">
        <f ca="1">IF(C3390&lt;Calculator!$G$27,0,IF(C3390=Calculator!$G$27,Calculator!$G$39,IF(H3390-K3390&lt;=0,IF(D3390&gt;Calculator!$G$39,IF(H3390-K3390+E3390+L3390+M3390+Calculator!$G$39&gt;Calculator!$G$39,Calculator!$G$39-(H3390+E3390+L3390+M3390-K3390),Calculator!$G$39),D3390),0)))</f>
        <v>0</v>
      </c>
    </row>
    <row r="3391" spans="1:14" ht="15.75" thickBot="1">
      <c r="A3391" s="33" t="str">
        <f ca="1">IF(C3391=Calculator!$H$27,"F",IF(Daily!D3391+Daily!H3391=0,IF(D3390+H3390&gt;0,"L",""),""))</f>
        <v/>
      </c>
      <c r="B3391" s="34">
        <v>3390</v>
      </c>
      <c r="C3391" s="19">
        <f t="shared" ca="1" si="209"/>
        <v>49320</v>
      </c>
      <c r="D3391" s="29">
        <f t="shared" ca="1" si="211"/>
        <v>0</v>
      </c>
      <c r="E3391" s="29">
        <f ca="1">IF(C3391&lt;Calculator!$D$26,0,IF(DAY($C3391)=1,IF(D3391-Calculator!$G$24&gt;0,Calculator!$G$24,D3391),0))</f>
        <v>0</v>
      </c>
      <c r="F3391" s="29">
        <f ca="1">IF(E3391&gt;0,D3391*Calculator!$G$22/12,0)</f>
        <v>0</v>
      </c>
      <c r="G3391" s="29">
        <f ca="1">IF(E3391&gt;0,(IFERROR(-PMT(Calculator!$G$22/12,Calculator!$G$23*12,Calculator!$G$20),0))-F3391,0)</f>
        <v>0</v>
      </c>
      <c r="H3391" s="29">
        <f t="shared" ca="1" si="212"/>
        <v>0</v>
      </c>
      <c r="I3391" s="29">
        <f t="shared" ca="1" si="210"/>
        <v>0</v>
      </c>
      <c r="J3391" s="30">
        <f>Calculator!$G$40</f>
        <v>6.5000000000000002E-2</v>
      </c>
      <c r="K3391" s="29">
        <f ca="1">IF(C3391&gt;=Calculator!$G$27,IF(DAY($C3391)=1,Calculator!$G$34/2,IF(DAY($C3391)=15,Calculator!$G$34/2,0)),0)</f>
        <v>0</v>
      </c>
      <c r="L3391" s="29">
        <f ca="1">IF(DAY($C3391)=28,IF(H3391=0,0,Calculator!$G$35),0)</f>
        <v>0</v>
      </c>
      <c r="M3391" s="29">
        <f ca="1">IF(I3391&gt;0,IF(DAY($C3391)=1,SUM(INDIRECT("I"&amp;(ROW(C3390)-DAY(C3390))):I3390),0),0)</f>
        <v>0</v>
      </c>
      <c r="N3391" s="29">
        <f ca="1">IF(C3391&lt;Calculator!$G$27,0,IF(C3391=Calculator!$G$27,Calculator!$G$39,IF(H3391-K3391&lt;=0,IF(D3391&gt;Calculator!$G$39,IF(H3391-K3391+E3391+L3391+M3391+Calculator!$G$39&gt;Calculator!$G$39,Calculator!$G$39-(H3391+E3391+L3391+M3391-K3391),Calculator!$G$39),D3391),0)))</f>
        <v>0</v>
      </c>
    </row>
    <row r="3392" spans="1:14" ht="15.75" thickBot="1">
      <c r="A3392" s="33" t="str">
        <f ca="1">IF(C3392=Calculator!$H$27,"F",IF(Daily!D3392+Daily!H3392=0,IF(D3391+H3391&gt;0,"L",""),""))</f>
        <v/>
      </c>
      <c r="B3392" s="34">
        <v>3391</v>
      </c>
      <c r="C3392" s="19">
        <f t="shared" ca="1" si="209"/>
        <v>49321</v>
      </c>
      <c r="D3392" s="29">
        <f t="shared" ca="1" si="211"/>
        <v>0</v>
      </c>
      <c r="E3392" s="29">
        <f ca="1">IF(C3392&lt;Calculator!$D$26,0,IF(DAY($C3392)=1,IF(D3392-Calculator!$G$24&gt;0,Calculator!$G$24,D3392),0))</f>
        <v>0</v>
      </c>
      <c r="F3392" s="29">
        <f ca="1">IF(E3392&gt;0,D3392*Calculator!$G$22/12,0)</f>
        <v>0</v>
      </c>
      <c r="G3392" s="29">
        <f ca="1">IF(E3392&gt;0,(IFERROR(-PMT(Calculator!$G$22/12,Calculator!$G$23*12,Calculator!$G$20),0))-F3392,0)</f>
        <v>0</v>
      </c>
      <c r="H3392" s="29">
        <f t="shared" ca="1" si="212"/>
        <v>0</v>
      </c>
      <c r="I3392" s="29">
        <f t="shared" ca="1" si="210"/>
        <v>0</v>
      </c>
      <c r="J3392" s="30">
        <f>Calculator!$G$40</f>
        <v>6.5000000000000002E-2</v>
      </c>
      <c r="K3392" s="29">
        <f ca="1">IF(C3392&gt;=Calculator!$G$27,IF(DAY($C3392)=1,Calculator!$G$34/2,IF(DAY($C3392)=15,Calculator!$G$34/2,0)),0)</f>
        <v>0</v>
      </c>
      <c r="L3392" s="29">
        <f ca="1">IF(DAY($C3392)=28,IF(H3392=0,0,Calculator!$G$35),0)</f>
        <v>0</v>
      </c>
      <c r="M3392" s="29">
        <f ca="1">IF(I3392&gt;0,IF(DAY($C3392)=1,SUM(INDIRECT("I"&amp;(ROW(C3391)-DAY(C3391))):I3391),0),0)</f>
        <v>0</v>
      </c>
      <c r="N3392" s="29">
        <f ca="1">IF(C3392&lt;Calculator!$G$27,0,IF(C3392=Calculator!$G$27,Calculator!$G$39,IF(H3392-K3392&lt;=0,IF(D3392&gt;Calculator!$G$39,IF(H3392-K3392+E3392+L3392+M3392+Calculator!$G$39&gt;Calculator!$G$39,Calculator!$G$39-(H3392+E3392+L3392+M3392-K3392),Calculator!$G$39),D3392),0)))</f>
        <v>0</v>
      </c>
    </row>
    <row r="3393" spans="1:14" ht="15.75" thickBot="1">
      <c r="A3393" s="33" t="str">
        <f ca="1">IF(C3393=Calculator!$H$27,"F",IF(Daily!D3393+Daily!H3393=0,IF(D3392+H3392&gt;0,"L",""),""))</f>
        <v/>
      </c>
      <c r="B3393" s="34">
        <v>3392</v>
      </c>
      <c r="C3393" s="19">
        <f t="shared" ca="1" si="209"/>
        <v>49322</v>
      </c>
      <c r="D3393" s="29">
        <f t="shared" ca="1" si="211"/>
        <v>0</v>
      </c>
      <c r="E3393" s="29">
        <f ca="1">IF(C3393&lt;Calculator!$D$26,0,IF(DAY($C3393)=1,IF(D3393-Calculator!$G$24&gt;0,Calculator!$G$24,D3393),0))</f>
        <v>0</v>
      </c>
      <c r="F3393" s="29">
        <f ca="1">IF(E3393&gt;0,D3393*Calculator!$G$22/12,0)</f>
        <v>0</v>
      </c>
      <c r="G3393" s="29">
        <f ca="1">IF(E3393&gt;0,(IFERROR(-PMT(Calculator!$G$22/12,Calculator!$G$23*12,Calculator!$G$20),0))-F3393,0)</f>
        <v>0</v>
      </c>
      <c r="H3393" s="29">
        <f t="shared" ca="1" si="212"/>
        <v>0</v>
      </c>
      <c r="I3393" s="29">
        <f t="shared" ca="1" si="210"/>
        <v>0</v>
      </c>
      <c r="J3393" s="30">
        <f>Calculator!$G$40</f>
        <v>6.5000000000000002E-2</v>
      </c>
      <c r="K3393" s="29">
        <f ca="1">IF(C3393&gt;=Calculator!$G$27,IF(DAY($C3393)=1,Calculator!$G$34/2,IF(DAY($C3393)=15,Calculator!$G$34/2,0)),0)</f>
        <v>0</v>
      </c>
      <c r="L3393" s="29">
        <f ca="1">IF(DAY($C3393)=28,IF(H3393=0,0,Calculator!$G$35),0)</f>
        <v>0</v>
      </c>
      <c r="M3393" s="29">
        <f ca="1">IF(I3393&gt;0,IF(DAY($C3393)=1,SUM(INDIRECT("I"&amp;(ROW(C3392)-DAY(C3392))):I3392),0),0)</f>
        <v>0</v>
      </c>
      <c r="N3393" s="29">
        <f ca="1">IF(C3393&lt;Calculator!$G$27,0,IF(C3393=Calculator!$G$27,Calculator!$G$39,IF(H3393-K3393&lt;=0,IF(D3393&gt;Calculator!$G$39,IF(H3393-K3393+E3393+L3393+M3393+Calculator!$G$39&gt;Calculator!$G$39,Calculator!$G$39-(H3393+E3393+L3393+M3393-K3393),Calculator!$G$39),D3393),0)))</f>
        <v>0</v>
      </c>
    </row>
    <row r="3394" spans="1:14" ht="15.75" thickBot="1">
      <c r="A3394" s="33" t="str">
        <f ca="1">IF(C3394=Calculator!$H$27,"F",IF(Daily!D3394+Daily!H3394=0,IF(D3393+H3393&gt;0,"L",""),""))</f>
        <v/>
      </c>
      <c r="B3394" s="34">
        <v>3393</v>
      </c>
      <c r="C3394" s="19">
        <f t="shared" ca="1" si="209"/>
        <v>49323</v>
      </c>
      <c r="D3394" s="29">
        <f t="shared" ca="1" si="211"/>
        <v>0</v>
      </c>
      <c r="E3394" s="29">
        <f ca="1">IF(C3394&lt;Calculator!$D$26,0,IF(DAY($C3394)=1,IF(D3394-Calculator!$G$24&gt;0,Calculator!$G$24,D3394),0))</f>
        <v>0</v>
      </c>
      <c r="F3394" s="29">
        <f ca="1">IF(E3394&gt;0,D3394*Calculator!$G$22/12,0)</f>
        <v>0</v>
      </c>
      <c r="G3394" s="29">
        <f ca="1">IF(E3394&gt;0,(IFERROR(-PMT(Calculator!$G$22/12,Calculator!$G$23*12,Calculator!$G$20),0))-F3394,0)</f>
        <v>0</v>
      </c>
      <c r="H3394" s="29">
        <f t="shared" ca="1" si="212"/>
        <v>0</v>
      </c>
      <c r="I3394" s="29">
        <f t="shared" ca="1" si="210"/>
        <v>0</v>
      </c>
      <c r="J3394" s="30">
        <f>Calculator!$G$40</f>
        <v>6.5000000000000002E-2</v>
      </c>
      <c r="K3394" s="29">
        <f ca="1">IF(C3394&gt;=Calculator!$G$27,IF(DAY($C3394)=1,Calculator!$G$34/2,IF(DAY($C3394)=15,Calculator!$G$34/2,0)),0)</f>
        <v>0</v>
      </c>
      <c r="L3394" s="29">
        <f ca="1">IF(DAY($C3394)=28,IF(H3394=0,0,Calculator!$G$35),0)</f>
        <v>0</v>
      </c>
      <c r="M3394" s="29">
        <f ca="1">IF(I3394&gt;0,IF(DAY($C3394)=1,SUM(INDIRECT("I"&amp;(ROW(C3393)-DAY(C3393))):I3393),0),0)</f>
        <v>0</v>
      </c>
      <c r="N3394" s="29">
        <f ca="1">IF(C3394&lt;Calculator!$G$27,0,IF(C3394=Calculator!$G$27,Calculator!$G$39,IF(H3394-K3394&lt;=0,IF(D3394&gt;Calculator!$G$39,IF(H3394-K3394+E3394+L3394+M3394+Calculator!$G$39&gt;Calculator!$G$39,Calculator!$G$39-(H3394+E3394+L3394+M3394-K3394),Calculator!$G$39),D3394),0)))</f>
        <v>0</v>
      </c>
    </row>
    <row r="3395" spans="1:14" ht="15.75" thickBot="1">
      <c r="A3395" s="33" t="str">
        <f ca="1">IF(C3395=Calculator!$H$27,"F",IF(Daily!D3395+Daily!H3395=0,IF(D3394+H3394&gt;0,"L",""),""))</f>
        <v/>
      </c>
      <c r="B3395" s="34">
        <v>3394</v>
      </c>
      <c r="C3395" s="19">
        <f t="shared" ref="C3395:C3458" ca="1" si="213">C3394+1</f>
        <v>49324</v>
      </c>
      <c r="D3395" s="29">
        <f t="shared" ca="1" si="211"/>
        <v>0</v>
      </c>
      <c r="E3395" s="29">
        <f ca="1">IF(C3395&lt;Calculator!$D$26,0,IF(DAY($C3395)=1,IF(D3395-Calculator!$G$24&gt;0,Calculator!$G$24,D3395),0))</f>
        <v>0</v>
      </c>
      <c r="F3395" s="29">
        <f ca="1">IF(E3395&gt;0,D3395*Calculator!$G$22/12,0)</f>
        <v>0</v>
      </c>
      <c r="G3395" s="29">
        <f ca="1">IF(E3395&gt;0,(IFERROR(-PMT(Calculator!$G$22/12,Calculator!$G$23*12,Calculator!$G$20),0))-F3395,0)</f>
        <v>0</v>
      </c>
      <c r="H3395" s="29">
        <f t="shared" ca="1" si="212"/>
        <v>0</v>
      </c>
      <c r="I3395" s="29">
        <f t="shared" ref="I3395:I3458" ca="1" si="214">H3395*J3395/365</f>
        <v>0</v>
      </c>
      <c r="J3395" s="30">
        <f>Calculator!$G$40</f>
        <v>6.5000000000000002E-2</v>
      </c>
      <c r="K3395" s="29">
        <f ca="1">IF(C3395&gt;=Calculator!$G$27,IF(DAY($C3395)=1,Calculator!$G$34/2,IF(DAY($C3395)=15,Calculator!$G$34/2,0)),0)</f>
        <v>4500</v>
      </c>
      <c r="L3395" s="29">
        <f ca="1">IF(DAY($C3395)=28,IF(H3395=0,0,Calculator!$G$35),0)</f>
        <v>0</v>
      </c>
      <c r="M3395" s="29">
        <f ca="1">IF(I3395&gt;0,IF(DAY($C3395)=1,SUM(INDIRECT("I"&amp;(ROW(C3394)-DAY(C3394))):I3394),0),0)</f>
        <v>0</v>
      </c>
      <c r="N3395" s="29">
        <f ca="1">IF(C3395&lt;Calculator!$G$27,0,IF(C3395=Calculator!$G$27,Calculator!$G$39,IF(H3395-K3395&lt;=0,IF(D3395&gt;Calculator!$G$39,IF(H3395-K3395+E3395+L3395+M3395+Calculator!$G$39&gt;Calculator!$G$39,Calculator!$G$39-(H3395+E3395+L3395+M3395-K3395),Calculator!$G$39),D3395),0)))</f>
        <v>0</v>
      </c>
    </row>
    <row r="3396" spans="1:14" ht="15.75" thickBot="1">
      <c r="A3396" s="33" t="str">
        <f ca="1">IF(C3396=Calculator!$H$27,"F",IF(Daily!D3396+Daily!H3396=0,IF(D3395+H3395&gt;0,"L",""),""))</f>
        <v/>
      </c>
      <c r="B3396" s="34">
        <v>3395</v>
      </c>
      <c r="C3396" s="19">
        <f t="shared" ca="1" si="213"/>
        <v>49325</v>
      </c>
      <c r="D3396" s="29">
        <f t="shared" ref="D3396:D3459" ca="1" si="215">IF(((D3395-G3395)-N3395)&lt;0,0,((D3395-G3395)-N3395))</f>
        <v>0</v>
      </c>
      <c r="E3396" s="29">
        <f ca="1">IF(C3396&lt;Calculator!$D$26,0,IF(DAY($C3396)=1,IF(D3396-Calculator!$G$24&gt;0,Calculator!$G$24,D3396),0))</f>
        <v>0</v>
      </c>
      <c r="F3396" s="29">
        <f ca="1">IF(E3396&gt;0,D3396*Calculator!$G$22/12,0)</f>
        <v>0</v>
      </c>
      <c r="G3396" s="29">
        <f ca="1">IF(E3396&gt;0,(IFERROR(-PMT(Calculator!$G$22/12,Calculator!$G$23*12,Calculator!$G$20),0))-F3396,0)</f>
        <v>0</v>
      </c>
      <c r="H3396" s="29">
        <f t="shared" ref="H3396:H3459" ca="1" si="216">IF((H3395-K3395+SUM(L3395:N3395)+E3395)&lt;0,0,(H3395-K3395+SUM(L3395:N3395)+E3395))</f>
        <v>0</v>
      </c>
      <c r="I3396" s="29">
        <f t="shared" ca="1" si="214"/>
        <v>0</v>
      </c>
      <c r="J3396" s="30">
        <f>Calculator!$G$40</f>
        <v>6.5000000000000002E-2</v>
      </c>
      <c r="K3396" s="29">
        <f ca="1">IF(C3396&gt;=Calculator!$G$27,IF(DAY($C3396)=1,Calculator!$G$34/2,IF(DAY($C3396)=15,Calculator!$G$34/2,0)),0)</f>
        <v>0</v>
      </c>
      <c r="L3396" s="29">
        <f ca="1">IF(DAY($C3396)=28,IF(H3396=0,0,Calculator!$G$35),0)</f>
        <v>0</v>
      </c>
      <c r="M3396" s="29">
        <f ca="1">IF(I3396&gt;0,IF(DAY($C3396)=1,SUM(INDIRECT("I"&amp;(ROW(C3395)-DAY(C3395))):I3395),0),0)</f>
        <v>0</v>
      </c>
      <c r="N3396" s="29">
        <f ca="1">IF(C3396&lt;Calculator!$G$27,0,IF(C3396=Calculator!$G$27,Calculator!$G$39,IF(H3396-K3396&lt;=0,IF(D3396&gt;Calculator!$G$39,IF(H3396-K3396+E3396+L3396+M3396+Calculator!$G$39&gt;Calculator!$G$39,Calculator!$G$39-(H3396+E3396+L3396+M3396-K3396),Calculator!$G$39),D3396),0)))</f>
        <v>0</v>
      </c>
    </row>
    <row r="3397" spans="1:14" ht="15.75" thickBot="1">
      <c r="A3397" s="33" t="str">
        <f ca="1">IF(C3397=Calculator!$H$27,"F",IF(Daily!D3397+Daily!H3397=0,IF(D3396+H3396&gt;0,"L",""),""))</f>
        <v/>
      </c>
      <c r="B3397" s="34">
        <v>3396</v>
      </c>
      <c r="C3397" s="19">
        <f t="shared" ca="1" si="213"/>
        <v>49326</v>
      </c>
      <c r="D3397" s="29">
        <f t="shared" ca="1" si="215"/>
        <v>0</v>
      </c>
      <c r="E3397" s="29">
        <f ca="1">IF(C3397&lt;Calculator!$D$26,0,IF(DAY($C3397)=1,IF(D3397-Calculator!$G$24&gt;0,Calculator!$G$24,D3397),0))</f>
        <v>0</v>
      </c>
      <c r="F3397" s="29">
        <f ca="1">IF(E3397&gt;0,D3397*Calculator!$G$22/12,0)</f>
        <v>0</v>
      </c>
      <c r="G3397" s="29">
        <f ca="1">IF(E3397&gt;0,(IFERROR(-PMT(Calculator!$G$22/12,Calculator!$G$23*12,Calculator!$G$20),0))-F3397,0)</f>
        <v>0</v>
      </c>
      <c r="H3397" s="29">
        <f t="shared" ca="1" si="216"/>
        <v>0</v>
      </c>
      <c r="I3397" s="29">
        <f t="shared" ca="1" si="214"/>
        <v>0</v>
      </c>
      <c r="J3397" s="30">
        <f>Calculator!$G$40</f>
        <v>6.5000000000000002E-2</v>
      </c>
      <c r="K3397" s="29">
        <f ca="1">IF(C3397&gt;=Calculator!$G$27,IF(DAY($C3397)=1,Calculator!$G$34/2,IF(DAY($C3397)=15,Calculator!$G$34/2,0)),0)</f>
        <v>0</v>
      </c>
      <c r="L3397" s="29">
        <f ca="1">IF(DAY($C3397)=28,IF(H3397=0,0,Calculator!$G$35),0)</f>
        <v>0</v>
      </c>
      <c r="M3397" s="29">
        <f ca="1">IF(I3397&gt;0,IF(DAY($C3397)=1,SUM(INDIRECT("I"&amp;(ROW(C3396)-DAY(C3396))):I3396),0),0)</f>
        <v>0</v>
      </c>
      <c r="N3397" s="29">
        <f ca="1">IF(C3397&lt;Calculator!$G$27,0,IF(C3397=Calculator!$G$27,Calculator!$G$39,IF(H3397-K3397&lt;=0,IF(D3397&gt;Calculator!$G$39,IF(H3397-K3397+E3397+L3397+M3397+Calculator!$G$39&gt;Calculator!$G$39,Calculator!$G$39-(H3397+E3397+L3397+M3397-K3397),Calculator!$G$39),D3397),0)))</f>
        <v>0</v>
      </c>
    </row>
    <row r="3398" spans="1:14" ht="15.75" thickBot="1">
      <c r="A3398" s="33" t="str">
        <f ca="1">IF(C3398=Calculator!$H$27,"F",IF(Daily!D3398+Daily!H3398=0,IF(D3397+H3397&gt;0,"L",""),""))</f>
        <v/>
      </c>
      <c r="B3398" s="34">
        <v>3397</v>
      </c>
      <c r="C3398" s="19">
        <f t="shared" ca="1" si="213"/>
        <v>49327</v>
      </c>
      <c r="D3398" s="29">
        <f t="shared" ca="1" si="215"/>
        <v>0</v>
      </c>
      <c r="E3398" s="29">
        <f ca="1">IF(C3398&lt;Calculator!$D$26,0,IF(DAY($C3398)=1,IF(D3398-Calculator!$G$24&gt;0,Calculator!$G$24,D3398),0))</f>
        <v>0</v>
      </c>
      <c r="F3398" s="29">
        <f ca="1">IF(E3398&gt;0,D3398*Calculator!$G$22/12,0)</f>
        <v>0</v>
      </c>
      <c r="G3398" s="29">
        <f ca="1">IF(E3398&gt;0,(IFERROR(-PMT(Calculator!$G$22/12,Calculator!$G$23*12,Calculator!$G$20),0))-F3398,0)</f>
        <v>0</v>
      </c>
      <c r="H3398" s="29">
        <f t="shared" ca="1" si="216"/>
        <v>0</v>
      </c>
      <c r="I3398" s="29">
        <f t="shared" ca="1" si="214"/>
        <v>0</v>
      </c>
      <c r="J3398" s="30">
        <f>Calculator!$G$40</f>
        <v>6.5000000000000002E-2</v>
      </c>
      <c r="K3398" s="29">
        <f ca="1">IF(C3398&gt;=Calculator!$G$27,IF(DAY($C3398)=1,Calculator!$G$34/2,IF(DAY($C3398)=15,Calculator!$G$34/2,0)),0)</f>
        <v>0</v>
      </c>
      <c r="L3398" s="29">
        <f ca="1">IF(DAY($C3398)=28,IF(H3398=0,0,Calculator!$G$35),0)</f>
        <v>0</v>
      </c>
      <c r="M3398" s="29">
        <f ca="1">IF(I3398&gt;0,IF(DAY($C3398)=1,SUM(INDIRECT("I"&amp;(ROW(C3397)-DAY(C3397))):I3397),0),0)</f>
        <v>0</v>
      </c>
      <c r="N3398" s="29">
        <f ca="1">IF(C3398&lt;Calculator!$G$27,0,IF(C3398=Calculator!$G$27,Calculator!$G$39,IF(H3398-K3398&lt;=0,IF(D3398&gt;Calculator!$G$39,IF(H3398-K3398+E3398+L3398+M3398+Calculator!$G$39&gt;Calculator!$G$39,Calculator!$G$39-(H3398+E3398+L3398+M3398-K3398),Calculator!$G$39),D3398),0)))</f>
        <v>0</v>
      </c>
    </row>
    <row r="3399" spans="1:14" ht="15.75" thickBot="1">
      <c r="A3399" s="33" t="str">
        <f ca="1">IF(C3399=Calculator!$H$27,"F",IF(Daily!D3399+Daily!H3399=0,IF(D3398+H3398&gt;0,"L",""),""))</f>
        <v/>
      </c>
      <c r="B3399" s="34">
        <v>3398</v>
      </c>
      <c r="C3399" s="19">
        <f t="shared" ca="1" si="213"/>
        <v>49328</v>
      </c>
      <c r="D3399" s="29">
        <f t="shared" ca="1" si="215"/>
        <v>0</v>
      </c>
      <c r="E3399" s="29">
        <f ca="1">IF(C3399&lt;Calculator!$D$26,0,IF(DAY($C3399)=1,IF(D3399-Calculator!$G$24&gt;0,Calculator!$G$24,D3399),0))</f>
        <v>0</v>
      </c>
      <c r="F3399" s="29">
        <f ca="1">IF(E3399&gt;0,D3399*Calculator!$G$22/12,0)</f>
        <v>0</v>
      </c>
      <c r="G3399" s="29">
        <f ca="1">IF(E3399&gt;0,(IFERROR(-PMT(Calculator!$G$22/12,Calculator!$G$23*12,Calculator!$G$20),0))-F3399,0)</f>
        <v>0</v>
      </c>
      <c r="H3399" s="29">
        <f t="shared" ca="1" si="216"/>
        <v>0</v>
      </c>
      <c r="I3399" s="29">
        <f t="shared" ca="1" si="214"/>
        <v>0</v>
      </c>
      <c r="J3399" s="30">
        <f>Calculator!$G$40</f>
        <v>6.5000000000000002E-2</v>
      </c>
      <c r="K3399" s="29">
        <f ca="1">IF(C3399&gt;=Calculator!$G$27,IF(DAY($C3399)=1,Calculator!$G$34/2,IF(DAY($C3399)=15,Calculator!$G$34/2,0)),0)</f>
        <v>0</v>
      </c>
      <c r="L3399" s="29">
        <f ca="1">IF(DAY($C3399)=28,IF(H3399=0,0,Calculator!$G$35),0)</f>
        <v>0</v>
      </c>
      <c r="M3399" s="29">
        <f ca="1">IF(I3399&gt;0,IF(DAY($C3399)=1,SUM(INDIRECT("I"&amp;(ROW(C3398)-DAY(C3398))):I3398),0),0)</f>
        <v>0</v>
      </c>
      <c r="N3399" s="29">
        <f ca="1">IF(C3399&lt;Calculator!$G$27,0,IF(C3399=Calculator!$G$27,Calculator!$G$39,IF(H3399-K3399&lt;=0,IF(D3399&gt;Calculator!$G$39,IF(H3399-K3399+E3399+L3399+M3399+Calculator!$G$39&gt;Calculator!$G$39,Calculator!$G$39-(H3399+E3399+L3399+M3399-K3399),Calculator!$G$39),D3399),0)))</f>
        <v>0</v>
      </c>
    </row>
    <row r="3400" spans="1:14" ht="15.75" thickBot="1">
      <c r="A3400" s="33" t="str">
        <f ca="1">IF(C3400=Calculator!$H$27,"F",IF(Daily!D3400+Daily!H3400=0,IF(D3399+H3399&gt;0,"L",""),""))</f>
        <v/>
      </c>
      <c r="B3400" s="34">
        <v>3399</v>
      </c>
      <c r="C3400" s="19">
        <f t="shared" ca="1" si="213"/>
        <v>49329</v>
      </c>
      <c r="D3400" s="29">
        <f t="shared" ca="1" si="215"/>
        <v>0</v>
      </c>
      <c r="E3400" s="29">
        <f ca="1">IF(C3400&lt;Calculator!$D$26,0,IF(DAY($C3400)=1,IF(D3400-Calculator!$G$24&gt;0,Calculator!$G$24,D3400),0))</f>
        <v>0</v>
      </c>
      <c r="F3400" s="29">
        <f ca="1">IF(E3400&gt;0,D3400*Calculator!$G$22/12,0)</f>
        <v>0</v>
      </c>
      <c r="G3400" s="29">
        <f ca="1">IF(E3400&gt;0,(IFERROR(-PMT(Calculator!$G$22/12,Calculator!$G$23*12,Calculator!$G$20),0))-F3400,0)</f>
        <v>0</v>
      </c>
      <c r="H3400" s="29">
        <f t="shared" ca="1" si="216"/>
        <v>0</v>
      </c>
      <c r="I3400" s="29">
        <f t="shared" ca="1" si="214"/>
        <v>0</v>
      </c>
      <c r="J3400" s="30">
        <f>Calculator!$G$40</f>
        <v>6.5000000000000002E-2</v>
      </c>
      <c r="K3400" s="29">
        <f ca="1">IF(C3400&gt;=Calculator!$G$27,IF(DAY($C3400)=1,Calculator!$G$34/2,IF(DAY($C3400)=15,Calculator!$G$34/2,0)),0)</f>
        <v>0</v>
      </c>
      <c r="L3400" s="29">
        <f ca="1">IF(DAY($C3400)=28,IF(H3400=0,0,Calculator!$G$35),0)</f>
        <v>0</v>
      </c>
      <c r="M3400" s="29">
        <f ca="1">IF(I3400&gt;0,IF(DAY($C3400)=1,SUM(INDIRECT("I"&amp;(ROW(C3399)-DAY(C3399))):I3399),0),0)</f>
        <v>0</v>
      </c>
      <c r="N3400" s="29">
        <f ca="1">IF(C3400&lt;Calculator!$G$27,0,IF(C3400=Calculator!$G$27,Calculator!$G$39,IF(H3400-K3400&lt;=0,IF(D3400&gt;Calculator!$G$39,IF(H3400-K3400+E3400+L3400+M3400+Calculator!$G$39&gt;Calculator!$G$39,Calculator!$G$39-(H3400+E3400+L3400+M3400-K3400),Calculator!$G$39),D3400),0)))</f>
        <v>0</v>
      </c>
    </row>
    <row r="3401" spans="1:14" ht="15.75" thickBot="1">
      <c r="A3401" s="33" t="str">
        <f ca="1">IF(C3401=Calculator!$H$27,"F",IF(Daily!D3401+Daily!H3401=0,IF(D3400+H3400&gt;0,"L",""),""))</f>
        <v/>
      </c>
      <c r="B3401" s="34">
        <v>3400</v>
      </c>
      <c r="C3401" s="19">
        <f t="shared" ca="1" si="213"/>
        <v>49330</v>
      </c>
      <c r="D3401" s="29">
        <f t="shared" ca="1" si="215"/>
        <v>0</v>
      </c>
      <c r="E3401" s="29">
        <f ca="1">IF(C3401&lt;Calculator!$D$26,0,IF(DAY($C3401)=1,IF(D3401-Calculator!$G$24&gt;0,Calculator!$G$24,D3401),0))</f>
        <v>0</v>
      </c>
      <c r="F3401" s="29">
        <f ca="1">IF(E3401&gt;0,D3401*Calculator!$G$22/12,0)</f>
        <v>0</v>
      </c>
      <c r="G3401" s="29">
        <f ca="1">IF(E3401&gt;0,(IFERROR(-PMT(Calculator!$G$22/12,Calculator!$G$23*12,Calculator!$G$20),0))-F3401,0)</f>
        <v>0</v>
      </c>
      <c r="H3401" s="29">
        <f t="shared" ca="1" si="216"/>
        <v>0</v>
      </c>
      <c r="I3401" s="29">
        <f t="shared" ca="1" si="214"/>
        <v>0</v>
      </c>
      <c r="J3401" s="30">
        <f>Calculator!$G$40</f>
        <v>6.5000000000000002E-2</v>
      </c>
      <c r="K3401" s="29">
        <f ca="1">IF(C3401&gt;=Calculator!$G$27,IF(DAY($C3401)=1,Calculator!$G$34/2,IF(DAY($C3401)=15,Calculator!$G$34/2,0)),0)</f>
        <v>0</v>
      </c>
      <c r="L3401" s="29">
        <f ca="1">IF(DAY($C3401)=28,IF(H3401=0,0,Calculator!$G$35),0)</f>
        <v>0</v>
      </c>
      <c r="M3401" s="29">
        <f ca="1">IF(I3401&gt;0,IF(DAY($C3401)=1,SUM(INDIRECT("I"&amp;(ROW(C3400)-DAY(C3400))):I3400),0),0)</f>
        <v>0</v>
      </c>
      <c r="N3401" s="29">
        <f ca="1">IF(C3401&lt;Calculator!$G$27,0,IF(C3401=Calculator!$G$27,Calculator!$G$39,IF(H3401-K3401&lt;=0,IF(D3401&gt;Calculator!$G$39,IF(H3401-K3401+E3401+L3401+M3401+Calculator!$G$39&gt;Calculator!$G$39,Calculator!$G$39-(H3401+E3401+L3401+M3401-K3401),Calculator!$G$39),D3401),0)))</f>
        <v>0</v>
      </c>
    </row>
    <row r="3402" spans="1:14" ht="15.75" thickBot="1">
      <c r="A3402" s="33" t="str">
        <f ca="1">IF(C3402=Calculator!$H$27,"F",IF(Daily!D3402+Daily!H3402=0,IF(D3401+H3401&gt;0,"L",""),""))</f>
        <v/>
      </c>
      <c r="B3402" s="34">
        <v>3401</v>
      </c>
      <c r="C3402" s="19">
        <f t="shared" ca="1" si="213"/>
        <v>49331</v>
      </c>
      <c r="D3402" s="29">
        <f t="shared" ca="1" si="215"/>
        <v>0</v>
      </c>
      <c r="E3402" s="29">
        <f ca="1">IF(C3402&lt;Calculator!$D$26,0,IF(DAY($C3402)=1,IF(D3402-Calculator!$G$24&gt;0,Calculator!$G$24,D3402),0))</f>
        <v>0</v>
      </c>
      <c r="F3402" s="29">
        <f ca="1">IF(E3402&gt;0,D3402*Calculator!$G$22/12,0)</f>
        <v>0</v>
      </c>
      <c r="G3402" s="29">
        <f ca="1">IF(E3402&gt;0,(IFERROR(-PMT(Calculator!$G$22/12,Calculator!$G$23*12,Calculator!$G$20),0))-F3402,0)</f>
        <v>0</v>
      </c>
      <c r="H3402" s="29">
        <f t="shared" ca="1" si="216"/>
        <v>0</v>
      </c>
      <c r="I3402" s="29">
        <f t="shared" ca="1" si="214"/>
        <v>0</v>
      </c>
      <c r="J3402" s="30">
        <f>Calculator!$G$40</f>
        <v>6.5000000000000002E-2</v>
      </c>
      <c r="K3402" s="29">
        <f ca="1">IF(C3402&gt;=Calculator!$G$27,IF(DAY($C3402)=1,Calculator!$G$34/2,IF(DAY($C3402)=15,Calculator!$G$34/2,0)),0)</f>
        <v>0</v>
      </c>
      <c r="L3402" s="29">
        <f ca="1">IF(DAY($C3402)=28,IF(H3402=0,0,Calculator!$G$35),0)</f>
        <v>0</v>
      </c>
      <c r="M3402" s="29">
        <f ca="1">IF(I3402&gt;0,IF(DAY($C3402)=1,SUM(INDIRECT("I"&amp;(ROW(C3401)-DAY(C3401))):I3401),0),0)</f>
        <v>0</v>
      </c>
      <c r="N3402" s="29">
        <f ca="1">IF(C3402&lt;Calculator!$G$27,0,IF(C3402=Calculator!$G$27,Calculator!$G$39,IF(H3402-K3402&lt;=0,IF(D3402&gt;Calculator!$G$39,IF(H3402-K3402+E3402+L3402+M3402+Calculator!$G$39&gt;Calculator!$G$39,Calculator!$G$39-(H3402+E3402+L3402+M3402-K3402),Calculator!$G$39),D3402),0)))</f>
        <v>0</v>
      </c>
    </row>
    <row r="3403" spans="1:14" ht="15.75" thickBot="1">
      <c r="A3403" s="33" t="str">
        <f ca="1">IF(C3403=Calculator!$H$27,"F",IF(Daily!D3403+Daily!H3403=0,IF(D3402+H3402&gt;0,"L",""),""))</f>
        <v/>
      </c>
      <c r="B3403" s="34">
        <v>3402</v>
      </c>
      <c r="C3403" s="19">
        <f t="shared" ca="1" si="213"/>
        <v>49332</v>
      </c>
      <c r="D3403" s="29">
        <f t="shared" ca="1" si="215"/>
        <v>0</v>
      </c>
      <c r="E3403" s="29">
        <f ca="1">IF(C3403&lt;Calculator!$D$26,0,IF(DAY($C3403)=1,IF(D3403-Calculator!$G$24&gt;0,Calculator!$G$24,D3403),0))</f>
        <v>0</v>
      </c>
      <c r="F3403" s="29">
        <f ca="1">IF(E3403&gt;0,D3403*Calculator!$G$22/12,0)</f>
        <v>0</v>
      </c>
      <c r="G3403" s="29">
        <f ca="1">IF(E3403&gt;0,(IFERROR(-PMT(Calculator!$G$22/12,Calculator!$G$23*12,Calculator!$G$20),0))-F3403,0)</f>
        <v>0</v>
      </c>
      <c r="H3403" s="29">
        <f t="shared" ca="1" si="216"/>
        <v>0</v>
      </c>
      <c r="I3403" s="29">
        <f t="shared" ca="1" si="214"/>
        <v>0</v>
      </c>
      <c r="J3403" s="30">
        <f>Calculator!$G$40</f>
        <v>6.5000000000000002E-2</v>
      </c>
      <c r="K3403" s="29">
        <f ca="1">IF(C3403&gt;=Calculator!$G$27,IF(DAY($C3403)=1,Calculator!$G$34/2,IF(DAY($C3403)=15,Calculator!$G$34/2,0)),0)</f>
        <v>0</v>
      </c>
      <c r="L3403" s="29">
        <f ca="1">IF(DAY($C3403)=28,IF(H3403=0,0,Calculator!$G$35),0)</f>
        <v>0</v>
      </c>
      <c r="M3403" s="29">
        <f ca="1">IF(I3403&gt;0,IF(DAY($C3403)=1,SUM(INDIRECT("I"&amp;(ROW(C3402)-DAY(C3402))):I3402),0),0)</f>
        <v>0</v>
      </c>
      <c r="N3403" s="29">
        <f ca="1">IF(C3403&lt;Calculator!$G$27,0,IF(C3403=Calculator!$G$27,Calculator!$G$39,IF(H3403-K3403&lt;=0,IF(D3403&gt;Calculator!$G$39,IF(H3403-K3403+E3403+L3403+M3403+Calculator!$G$39&gt;Calculator!$G$39,Calculator!$G$39-(H3403+E3403+L3403+M3403-K3403),Calculator!$G$39),D3403),0)))</f>
        <v>0</v>
      </c>
    </row>
    <row r="3404" spans="1:14" ht="15.75" thickBot="1">
      <c r="A3404" s="33" t="str">
        <f ca="1">IF(C3404=Calculator!$H$27,"F",IF(Daily!D3404+Daily!H3404=0,IF(D3403+H3403&gt;0,"L",""),""))</f>
        <v/>
      </c>
      <c r="B3404" s="34">
        <v>3403</v>
      </c>
      <c r="C3404" s="19">
        <f t="shared" ca="1" si="213"/>
        <v>49333</v>
      </c>
      <c r="D3404" s="29">
        <f t="shared" ca="1" si="215"/>
        <v>0</v>
      </c>
      <c r="E3404" s="29">
        <f ca="1">IF(C3404&lt;Calculator!$D$26,0,IF(DAY($C3404)=1,IF(D3404-Calculator!$G$24&gt;0,Calculator!$G$24,D3404),0))</f>
        <v>0</v>
      </c>
      <c r="F3404" s="29">
        <f ca="1">IF(E3404&gt;0,D3404*Calculator!$G$22/12,0)</f>
        <v>0</v>
      </c>
      <c r="G3404" s="29">
        <f ca="1">IF(E3404&gt;0,(IFERROR(-PMT(Calculator!$G$22/12,Calculator!$G$23*12,Calculator!$G$20),0))-F3404,0)</f>
        <v>0</v>
      </c>
      <c r="H3404" s="29">
        <f t="shared" ca="1" si="216"/>
        <v>0</v>
      </c>
      <c r="I3404" s="29">
        <f t="shared" ca="1" si="214"/>
        <v>0</v>
      </c>
      <c r="J3404" s="30">
        <f>Calculator!$G$40</f>
        <v>6.5000000000000002E-2</v>
      </c>
      <c r="K3404" s="29">
        <f ca="1">IF(C3404&gt;=Calculator!$G$27,IF(DAY($C3404)=1,Calculator!$G$34/2,IF(DAY($C3404)=15,Calculator!$G$34/2,0)),0)</f>
        <v>0</v>
      </c>
      <c r="L3404" s="29">
        <f ca="1">IF(DAY($C3404)=28,IF(H3404=0,0,Calculator!$G$35),0)</f>
        <v>0</v>
      </c>
      <c r="M3404" s="29">
        <f ca="1">IF(I3404&gt;0,IF(DAY($C3404)=1,SUM(INDIRECT("I"&amp;(ROW(C3403)-DAY(C3403))):I3403),0),0)</f>
        <v>0</v>
      </c>
      <c r="N3404" s="29">
        <f ca="1">IF(C3404&lt;Calculator!$G$27,0,IF(C3404=Calculator!$G$27,Calculator!$G$39,IF(H3404-K3404&lt;=0,IF(D3404&gt;Calculator!$G$39,IF(H3404-K3404+E3404+L3404+M3404+Calculator!$G$39&gt;Calculator!$G$39,Calculator!$G$39-(H3404+E3404+L3404+M3404-K3404),Calculator!$G$39),D3404),0)))</f>
        <v>0</v>
      </c>
    </row>
    <row r="3405" spans="1:14" ht="15.75" thickBot="1">
      <c r="A3405" s="33" t="str">
        <f ca="1">IF(C3405=Calculator!$H$27,"F",IF(Daily!D3405+Daily!H3405=0,IF(D3404+H3404&gt;0,"L",""),""))</f>
        <v/>
      </c>
      <c r="B3405" s="34">
        <v>3404</v>
      </c>
      <c r="C3405" s="19">
        <f t="shared" ca="1" si="213"/>
        <v>49334</v>
      </c>
      <c r="D3405" s="29">
        <f t="shared" ca="1" si="215"/>
        <v>0</v>
      </c>
      <c r="E3405" s="29">
        <f ca="1">IF(C3405&lt;Calculator!$D$26,0,IF(DAY($C3405)=1,IF(D3405-Calculator!$G$24&gt;0,Calculator!$G$24,D3405),0))</f>
        <v>0</v>
      </c>
      <c r="F3405" s="29">
        <f ca="1">IF(E3405&gt;0,D3405*Calculator!$G$22/12,0)</f>
        <v>0</v>
      </c>
      <c r="G3405" s="29">
        <f ca="1">IF(E3405&gt;0,(IFERROR(-PMT(Calculator!$G$22/12,Calculator!$G$23*12,Calculator!$G$20),0))-F3405,0)</f>
        <v>0</v>
      </c>
      <c r="H3405" s="29">
        <f t="shared" ca="1" si="216"/>
        <v>0</v>
      </c>
      <c r="I3405" s="29">
        <f t="shared" ca="1" si="214"/>
        <v>0</v>
      </c>
      <c r="J3405" s="30">
        <f>Calculator!$G$40</f>
        <v>6.5000000000000002E-2</v>
      </c>
      <c r="K3405" s="29">
        <f ca="1">IF(C3405&gt;=Calculator!$G$27,IF(DAY($C3405)=1,Calculator!$G$34/2,IF(DAY($C3405)=15,Calculator!$G$34/2,0)),0)</f>
        <v>0</v>
      </c>
      <c r="L3405" s="29">
        <f ca="1">IF(DAY($C3405)=28,IF(H3405=0,0,Calculator!$G$35),0)</f>
        <v>0</v>
      </c>
      <c r="M3405" s="29">
        <f ca="1">IF(I3405&gt;0,IF(DAY($C3405)=1,SUM(INDIRECT("I"&amp;(ROW(C3404)-DAY(C3404))):I3404),0),0)</f>
        <v>0</v>
      </c>
      <c r="N3405" s="29">
        <f ca="1">IF(C3405&lt;Calculator!$G$27,0,IF(C3405=Calculator!$G$27,Calculator!$G$39,IF(H3405-K3405&lt;=0,IF(D3405&gt;Calculator!$G$39,IF(H3405-K3405+E3405+L3405+M3405+Calculator!$G$39&gt;Calculator!$G$39,Calculator!$G$39-(H3405+E3405+L3405+M3405-K3405),Calculator!$G$39),D3405),0)))</f>
        <v>0</v>
      </c>
    </row>
    <row r="3406" spans="1:14" ht="15.75" thickBot="1">
      <c r="A3406" s="33" t="str">
        <f ca="1">IF(C3406=Calculator!$H$27,"F",IF(Daily!D3406+Daily!H3406=0,IF(D3405+H3405&gt;0,"L",""),""))</f>
        <v/>
      </c>
      <c r="B3406" s="34">
        <v>3405</v>
      </c>
      <c r="C3406" s="19">
        <f t="shared" ca="1" si="213"/>
        <v>49335</v>
      </c>
      <c r="D3406" s="29">
        <f t="shared" ca="1" si="215"/>
        <v>0</v>
      </c>
      <c r="E3406" s="29">
        <f ca="1">IF(C3406&lt;Calculator!$D$26,0,IF(DAY($C3406)=1,IF(D3406-Calculator!$G$24&gt;0,Calculator!$G$24,D3406),0))</f>
        <v>0</v>
      </c>
      <c r="F3406" s="29">
        <f ca="1">IF(E3406&gt;0,D3406*Calculator!$G$22/12,0)</f>
        <v>0</v>
      </c>
      <c r="G3406" s="29">
        <f ca="1">IF(E3406&gt;0,(IFERROR(-PMT(Calculator!$G$22/12,Calculator!$G$23*12,Calculator!$G$20),0))-F3406,0)</f>
        <v>0</v>
      </c>
      <c r="H3406" s="29">
        <f t="shared" ca="1" si="216"/>
        <v>0</v>
      </c>
      <c r="I3406" s="29">
        <f t="shared" ca="1" si="214"/>
        <v>0</v>
      </c>
      <c r="J3406" s="30">
        <f>Calculator!$G$40</f>
        <v>6.5000000000000002E-2</v>
      </c>
      <c r="K3406" s="29">
        <f ca="1">IF(C3406&gt;=Calculator!$G$27,IF(DAY($C3406)=1,Calculator!$G$34/2,IF(DAY($C3406)=15,Calculator!$G$34/2,0)),0)</f>
        <v>0</v>
      </c>
      <c r="L3406" s="29">
        <f ca="1">IF(DAY($C3406)=28,IF(H3406=0,0,Calculator!$G$35),0)</f>
        <v>0</v>
      </c>
      <c r="M3406" s="29">
        <f ca="1">IF(I3406&gt;0,IF(DAY($C3406)=1,SUM(INDIRECT("I"&amp;(ROW(C3405)-DAY(C3405))):I3405),0),0)</f>
        <v>0</v>
      </c>
      <c r="N3406" s="29">
        <f ca="1">IF(C3406&lt;Calculator!$G$27,0,IF(C3406=Calculator!$G$27,Calculator!$G$39,IF(H3406-K3406&lt;=0,IF(D3406&gt;Calculator!$G$39,IF(H3406-K3406+E3406+L3406+M3406+Calculator!$G$39&gt;Calculator!$G$39,Calculator!$G$39-(H3406+E3406+L3406+M3406-K3406),Calculator!$G$39),D3406),0)))</f>
        <v>0</v>
      </c>
    </row>
    <row r="3407" spans="1:14" ht="15.75" thickBot="1">
      <c r="A3407" s="33" t="str">
        <f ca="1">IF(C3407=Calculator!$H$27,"F",IF(Daily!D3407+Daily!H3407=0,IF(D3406+H3406&gt;0,"L",""),""))</f>
        <v/>
      </c>
      <c r="B3407" s="34">
        <v>3406</v>
      </c>
      <c r="C3407" s="19">
        <f t="shared" ca="1" si="213"/>
        <v>49336</v>
      </c>
      <c r="D3407" s="29">
        <f t="shared" ca="1" si="215"/>
        <v>0</v>
      </c>
      <c r="E3407" s="29">
        <f ca="1">IF(C3407&lt;Calculator!$D$26,0,IF(DAY($C3407)=1,IF(D3407-Calculator!$G$24&gt;0,Calculator!$G$24,D3407),0))</f>
        <v>0</v>
      </c>
      <c r="F3407" s="29">
        <f ca="1">IF(E3407&gt;0,D3407*Calculator!$G$22/12,0)</f>
        <v>0</v>
      </c>
      <c r="G3407" s="29">
        <f ca="1">IF(E3407&gt;0,(IFERROR(-PMT(Calculator!$G$22/12,Calculator!$G$23*12,Calculator!$G$20),0))-F3407,0)</f>
        <v>0</v>
      </c>
      <c r="H3407" s="29">
        <f t="shared" ca="1" si="216"/>
        <v>0</v>
      </c>
      <c r="I3407" s="29">
        <f t="shared" ca="1" si="214"/>
        <v>0</v>
      </c>
      <c r="J3407" s="30">
        <f>Calculator!$G$40</f>
        <v>6.5000000000000002E-2</v>
      </c>
      <c r="K3407" s="29">
        <f ca="1">IF(C3407&gt;=Calculator!$G$27,IF(DAY($C3407)=1,Calculator!$G$34/2,IF(DAY($C3407)=15,Calculator!$G$34/2,0)),0)</f>
        <v>0</v>
      </c>
      <c r="L3407" s="29">
        <f ca="1">IF(DAY($C3407)=28,IF(H3407=0,0,Calculator!$G$35),0)</f>
        <v>0</v>
      </c>
      <c r="M3407" s="29">
        <f ca="1">IF(I3407&gt;0,IF(DAY($C3407)=1,SUM(INDIRECT("I"&amp;(ROW(C3406)-DAY(C3406))):I3406),0),0)</f>
        <v>0</v>
      </c>
      <c r="N3407" s="29">
        <f ca="1">IF(C3407&lt;Calculator!$G$27,0,IF(C3407=Calculator!$G$27,Calculator!$G$39,IF(H3407-K3407&lt;=0,IF(D3407&gt;Calculator!$G$39,IF(H3407-K3407+E3407+L3407+M3407+Calculator!$G$39&gt;Calculator!$G$39,Calculator!$G$39-(H3407+E3407+L3407+M3407-K3407),Calculator!$G$39),D3407),0)))</f>
        <v>0</v>
      </c>
    </row>
    <row r="3408" spans="1:14" ht="15.75" thickBot="1">
      <c r="A3408" s="33" t="str">
        <f ca="1">IF(C3408=Calculator!$H$27,"F",IF(Daily!D3408+Daily!H3408=0,IF(D3407+H3407&gt;0,"L",""),""))</f>
        <v/>
      </c>
      <c r="B3408" s="34">
        <v>3407</v>
      </c>
      <c r="C3408" s="19">
        <f t="shared" ca="1" si="213"/>
        <v>49337</v>
      </c>
      <c r="D3408" s="29">
        <f t="shared" ca="1" si="215"/>
        <v>0</v>
      </c>
      <c r="E3408" s="29">
        <f ca="1">IF(C3408&lt;Calculator!$D$26,0,IF(DAY($C3408)=1,IF(D3408-Calculator!$G$24&gt;0,Calculator!$G$24,D3408),0))</f>
        <v>0</v>
      </c>
      <c r="F3408" s="29">
        <f ca="1">IF(E3408&gt;0,D3408*Calculator!$G$22/12,0)</f>
        <v>0</v>
      </c>
      <c r="G3408" s="29">
        <f ca="1">IF(E3408&gt;0,(IFERROR(-PMT(Calculator!$G$22/12,Calculator!$G$23*12,Calculator!$G$20),0))-F3408,0)</f>
        <v>0</v>
      </c>
      <c r="H3408" s="29">
        <f t="shared" ca="1" si="216"/>
        <v>0</v>
      </c>
      <c r="I3408" s="29">
        <f t="shared" ca="1" si="214"/>
        <v>0</v>
      </c>
      <c r="J3408" s="30">
        <f>Calculator!$G$40</f>
        <v>6.5000000000000002E-2</v>
      </c>
      <c r="K3408" s="29">
        <f ca="1">IF(C3408&gt;=Calculator!$G$27,IF(DAY($C3408)=1,Calculator!$G$34/2,IF(DAY($C3408)=15,Calculator!$G$34/2,0)),0)</f>
        <v>0</v>
      </c>
      <c r="L3408" s="29">
        <f ca="1">IF(DAY($C3408)=28,IF(H3408=0,0,Calculator!$G$35),0)</f>
        <v>0</v>
      </c>
      <c r="M3408" s="29">
        <f ca="1">IF(I3408&gt;0,IF(DAY($C3408)=1,SUM(INDIRECT("I"&amp;(ROW(C3407)-DAY(C3407))):I3407),0),0)</f>
        <v>0</v>
      </c>
      <c r="N3408" s="29">
        <f ca="1">IF(C3408&lt;Calculator!$G$27,0,IF(C3408=Calculator!$G$27,Calculator!$G$39,IF(H3408-K3408&lt;=0,IF(D3408&gt;Calculator!$G$39,IF(H3408-K3408+E3408+L3408+M3408+Calculator!$G$39&gt;Calculator!$G$39,Calculator!$G$39-(H3408+E3408+L3408+M3408-K3408),Calculator!$G$39),D3408),0)))</f>
        <v>0</v>
      </c>
    </row>
    <row r="3409" spans="1:14" ht="15.75" thickBot="1">
      <c r="A3409" s="33" t="str">
        <f ca="1">IF(C3409=Calculator!$H$27,"F",IF(Daily!D3409+Daily!H3409=0,IF(D3408+H3408&gt;0,"L",""),""))</f>
        <v/>
      </c>
      <c r="B3409" s="34">
        <v>3408</v>
      </c>
      <c r="C3409" s="19">
        <f t="shared" ca="1" si="213"/>
        <v>49338</v>
      </c>
      <c r="D3409" s="29">
        <f t="shared" ca="1" si="215"/>
        <v>0</v>
      </c>
      <c r="E3409" s="29">
        <f ca="1">IF(C3409&lt;Calculator!$D$26,0,IF(DAY($C3409)=1,IF(D3409-Calculator!$G$24&gt;0,Calculator!$G$24,D3409),0))</f>
        <v>0</v>
      </c>
      <c r="F3409" s="29">
        <f ca="1">IF(E3409&gt;0,D3409*Calculator!$G$22/12,0)</f>
        <v>0</v>
      </c>
      <c r="G3409" s="29">
        <f ca="1">IF(E3409&gt;0,(IFERROR(-PMT(Calculator!$G$22/12,Calculator!$G$23*12,Calculator!$G$20),0))-F3409,0)</f>
        <v>0</v>
      </c>
      <c r="H3409" s="29">
        <f t="shared" ca="1" si="216"/>
        <v>0</v>
      </c>
      <c r="I3409" s="29">
        <f t="shared" ca="1" si="214"/>
        <v>0</v>
      </c>
      <c r="J3409" s="30">
        <f>Calculator!$G$40</f>
        <v>6.5000000000000002E-2</v>
      </c>
      <c r="K3409" s="29">
        <f ca="1">IF(C3409&gt;=Calculator!$G$27,IF(DAY($C3409)=1,Calculator!$G$34/2,IF(DAY($C3409)=15,Calculator!$G$34/2,0)),0)</f>
        <v>0</v>
      </c>
      <c r="L3409" s="29">
        <f ca="1">IF(DAY($C3409)=28,IF(H3409=0,0,Calculator!$G$35),0)</f>
        <v>0</v>
      </c>
      <c r="M3409" s="29">
        <f ca="1">IF(I3409&gt;0,IF(DAY($C3409)=1,SUM(INDIRECT("I"&amp;(ROW(C3408)-DAY(C3408))):I3408),0),0)</f>
        <v>0</v>
      </c>
      <c r="N3409" s="29">
        <f ca="1">IF(C3409&lt;Calculator!$G$27,0,IF(C3409=Calculator!$G$27,Calculator!$G$39,IF(H3409-K3409&lt;=0,IF(D3409&gt;Calculator!$G$39,IF(H3409-K3409+E3409+L3409+M3409+Calculator!$G$39&gt;Calculator!$G$39,Calculator!$G$39-(H3409+E3409+L3409+M3409-K3409),Calculator!$G$39),D3409),0)))</f>
        <v>0</v>
      </c>
    </row>
    <row r="3410" spans="1:14" ht="15.75" thickBot="1">
      <c r="A3410" s="33" t="str">
        <f ca="1">IF(C3410=Calculator!$H$27,"F",IF(Daily!D3410+Daily!H3410=0,IF(D3409+H3409&gt;0,"L",""),""))</f>
        <v/>
      </c>
      <c r="B3410" s="34">
        <v>3409</v>
      </c>
      <c r="C3410" s="19">
        <f t="shared" ca="1" si="213"/>
        <v>49339</v>
      </c>
      <c r="D3410" s="29">
        <f t="shared" ca="1" si="215"/>
        <v>0</v>
      </c>
      <c r="E3410" s="29">
        <f ca="1">IF(C3410&lt;Calculator!$D$26,0,IF(DAY($C3410)=1,IF(D3410-Calculator!$G$24&gt;0,Calculator!$G$24,D3410),0))</f>
        <v>0</v>
      </c>
      <c r="F3410" s="29">
        <f ca="1">IF(E3410&gt;0,D3410*Calculator!$G$22/12,0)</f>
        <v>0</v>
      </c>
      <c r="G3410" s="29">
        <f ca="1">IF(E3410&gt;0,(IFERROR(-PMT(Calculator!$G$22/12,Calculator!$G$23*12,Calculator!$G$20),0))-F3410,0)</f>
        <v>0</v>
      </c>
      <c r="H3410" s="29">
        <f t="shared" ca="1" si="216"/>
        <v>0</v>
      </c>
      <c r="I3410" s="29">
        <f t="shared" ca="1" si="214"/>
        <v>0</v>
      </c>
      <c r="J3410" s="30">
        <f>Calculator!$G$40</f>
        <v>6.5000000000000002E-2</v>
      </c>
      <c r="K3410" s="29">
        <f ca="1">IF(C3410&gt;=Calculator!$G$27,IF(DAY($C3410)=1,Calculator!$G$34/2,IF(DAY($C3410)=15,Calculator!$G$34/2,0)),0)</f>
        <v>0</v>
      </c>
      <c r="L3410" s="29">
        <f ca="1">IF(DAY($C3410)=28,IF(H3410=0,0,Calculator!$G$35),0)</f>
        <v>0</v>
      </c>
      <c r="M3410" s="29">
        <f ca="1">IF(I3410&gt;0,IF(DAY($C3410)=1,SUM(INDIRECT("I"&amp;(ROW(C3409)-DAY(C3409))):I3409),0),0)</f>
        <v>0</v>
      </c>
      <c r="N3410" s="29">
        <f ca="1">IF(C3410&lt;Calculator!$G$27,0,IF(C3410=Calculator!$G$27,Calculator!$G$39,IF(H3410-K3410&lt;=0,IF(D3410&gt;Calculator!$G$39,IF(H3410-K3410+E3410+L3410+M3410+Calculator!$G$39&gt;Calculator!$G$39,Calculator!$G$39-(H3410+E3410+L3410+M3410-K3410),Calculator!$G$39),D3410),0)))</f>
        <v>0</v>
      </c>
    </row>
    <row r="3411" spans="1:14" ht="15.75" thickBot="1">
      <c r="A3411" s="33" t="str">
        <f ca="1">IF(C3411=Calculator!$H$27,"F",IF(Daily!D3411+Daily!H3411=0,IF(D3410+H3410&gt;0,"L",""),""))</f>
        <v/>
      </c>
      <c r="B3411" s="34">
        <v>3410</v>
      </c>
      <c r="C3411" s="19">
        <f t="shared" ca="1" si="213"/>
        <v>49340</v>
      </c>
      <c r="D3411" s="29">
        <f t="shared" ca="1" si="215"/>
        <v>0</v>
      </c>
      <c r="E3411" s="29">
        <f ca="1">IF(C3411&lt;Calculator!$D$26,0,IF(DAY($C3411)=1,IF(D3411-Calculator!$G$24&gt;0,Calculator!$G$24,D3411),0))</f>
        <v>0</v>
      </c>
      <c r="F3411" s="29">
        <f ca="1">IF(E3411&gt;0,D3411*Calculator!$G$22/12,0)</f>
        <v>0</v>
      </c>
      <c r="G3411" s="29">
        <f ca="1">IF(E3411&gt;0,(IFERROR(-PMT(Calculator!$G$22/12,Calculator!$G$23*12,Calculator!$G$20),0))-F3411,0)</f>
        <v>0</v>
      </c>
      <c r="H3411" s="29">
        <f t="shared" ca="1" si="216"/>
        <v>0</v>
      </c>
      <c r="I3411" s="29">
        <f t="shared" ca="1" si="214"/>
        <v>0</v>
      </c>
      <c r="J3411" s="30">
        <f>Calculator!$G$40</f>
        <v>6.5000000000000002E-2</v>
      </c>
      <c r="K3411" s="29">
        <f ca="1">IF(C3411&gt;=Calculator!$G$27,IF(DAY($C3411)=1,Calculator!$G$34/2,IF(DAY($C3411)=15,Calculator!$G$34/2,0)),0)</f>
        <v>0</v>
      </c>
      <c r="L3411" s="29">
        <f ca="1">IF(DAY($C3411)=28,IF(H3411=0,0,Calculator!$G$35),0)</f>
        <v>0</v>
      </c>
      <c r="M3411" s="29">
        <f ca="1">IF(I3411&gt;0,IF(DAY($C3411)=1,SUM(INDIRECT("I"&amp;(ROW(C3410)-DAY(C3410))):I3410),0),0)</f>
        <v>0</v>
      </c>
      <c r="N3411" s="29">
        <f ca="1">IF(C3411&lt;Calculator!$G$27,0,IF(C3411=Calculator!$G$27,Calculator!$G$39,IF(H3411-K3411&lt;=0,IF(D3411&gt;Calculator!$G$39,IF(H3411-K3411+E3411+L3411+M3411+Calculator!$G$39&gt;Calculator!$G$39,Calculator!$G$39-(H3411+E3411+L3411+M3411-K3411),Calculator!$G$39),D3411),0)))</f>
        <v>0</v>
      </c>
    </row>
    <row r="3412" spans="1:14" ht="15.75" thickBot="1">
      <c r="A3412" s="33" t="str">
        <f ca="1">IF(C3412=Calculator!$H$27,"F",IF(Daily!D3412+Daily!H3412=0,IF(D3411+H3411&gt;0,"L",""),""))</f>
        <v/>
      </c>
      <c r="B3412" s="34">
        <v>3411</v>
      </c>
      <c r="C3412" s="19">
        <f t="shared" ca="1" si="213"/>
        <v>49341</v>
      </c>
      <c r="D3412" s="29">
        <f t="shared" ca="1" si="215"/>
        <v>0</v>
      </c>
      <c r="E3412" s="29">
        <f ca="1">IF(C3412&lt;Calculator!$D$26,0,IF(DAY($C3412)=1,IF(D3412-Calculator!$G$24&gt;0,Calculator!$G$24,D3412),0))</f>
        <v>0</v>
      </c>
      <c r="F3412" s="29">
        <f ca="1">IF(E3412&gt;0,D3412*Calculator!$G$22/12,0)</f>
        <v>0</v>
      </c>
      <c r="G3412" s="29">
        <f ca="1">IF(E3412&gt;0,(IFERROR(-PMT(Calculator!$G$22/12,Calculator!$G$23*12,Calculator!$G$20),0))-F3412,0)</f>
        <v>0</v>
      </c>
      <c r="H3412" s="29">
        <f t="shared" ca="1" si="216"/>
        <v>0</v>
      </c>
      <c r="I3412" s="29">
        <f t="shared" ca="1" si="214"/>
        <v>0</v>
      </c>
      <c r="J3412" s="30">
        <f>Calculator!$G$40</f>
        <v>6.5000000000000002E-2</v>
      </c>
      <c r="K3412" s="29">
        <f ca="1">IF(C3412&gt;=Calculator!$G$27,IF(DAY($C3412)=1,Calculator!$G$34/2,IF(DAY($C3412)=15,Calculator!$G$34/2,0)),0)</f>
        <v>4500</v>
      </c>
      <c r="L3412" s="29">
        <f ca="1">IF(DAY($C3412)=28,IF(H3412=0,0,Calculator!$G$35),0)</f>
        <v>0</v>
      </c>
      <c r="M3412" s="29">
        <f ca="1">IF(I3412&gt;0,IF(DAY($C3412)=1,SUM(INDIRECT("I"&amp;(ROW(C3411)-DAY(C3411))):I3411),0),0)</f>
        <v>0</v>
      </c>
      <c r="N3412" s="29">
        <f ca="1">IF(C3412&lt;Calculator!$G$27,0,IF(C3412=Calculator!$G$27,Calculator!$G$39,IF(H3412-K3412&lt;=0,IF(D3412&gt;Calculator!$G$39,IF(H3412-K3412+E3412+L3412+M3412+Calculator!$G$39&gt;Calculator!$G$39,Calculator!$G$39-(H3412+E3412+L3412+M3412-K3412),Calculator!$G$39),D3412),0)))</f>
        <v>0</v>
      </c>
    </row>
    <row r="3413" spans="1:14" ht="15.75" thickBot="1">
      <c r="A3413" s="33" t="str">
        <f ca="1">IF(C3413=Calculator!$H$27,"F",IF(Daily!D3413+Daily!H3413=0,IF(D3412+H3412&gt;0,"L",""),""))</f>
        <v/>
      </c>
      <c r="B3413" s="34">
        <v>3412</v>
      </c>
      <c r="C3413" s="19">
        <f t="shared" ca="1" si="213"/>
        <v>49342</v>
      </c>
      <c r="D3413" s="29">
        <f t="shared" ca="1" si="215"/>
        <v>0</v>
      </c>
      <c r="E3413" s="29">
        <f ca="1">IF(C3413&lt;Calculator!$D$26,0,IF(DAY($C3413)=1,IF(D3413-Calculator!$G$24&gt;0,Calculator!$G$24,D3413),0))</f>
        <v>0</v>
      </c>
      <c r="F3413" s="29">
        <f ca="1">IF(E3413&gt;0,D3413*Calculator!$G$22/12,0)</f>
        <v>0</v>
      </c>
      <c r="G3413" s="29">
        <f ca="1">IF(E3413&gt;0,(IFERROR(-PMT(Calculator!$G$22/12,Calculator!$G$23*12,Calculator!$G$20),0))-F3413,0)</f>
        <v>0</v>
      </c>
      <c r="H3413" s="29">
        <f t="shared" ca="1" si="216"/>
        <v>0</v>
      </c>
      <c r="I3413" s="29">
        <f t="shared" ca="1" si="214"/>
        <v>0</v>
      </c>
      <c r="J3413" s="30">
        <f>Calculator!$G$40</f>
        <v>6.5000000000000002E-2</v>
      </c>
      <c r="K3413" s="29">
        <f ca="1">IF(C3413&gt;=Calculator!$G$27,IF(DAY($C3413)=1,Calculator!$G$34/2,IF(DAY($C3413)=15,Calculator!$G$34/2,0)),0)</f>
        <v>0</v>
      </c>
      <c r="L3413" s="29">
        <f ca="1">IF(DAY($C3413)=28,IF(H3413=0,0,Calculator!$G$35),0)</f>
        <v>0</v>
      </c>
      <c r="M3413" s="29">
        <f ca="1">IF(I3413&gt;0,IF(DAY($C3413)=1,SUM(INDIRECT("I"&amp;(ROW(C3412)-DAY(C3412))):I3412),0),0)</f>
        <v>0</v>
      </c>
      <c r="N3413" s="29">
        <f ca="1">IF(C3413&lt;Calculator!$G$27,0,IF(C3413=Calculator!$G$27,Calculator!$G$39,IF(H3413-K3413&lt;=0,IF(D3413&gt;Calculator!$G$39,IF(H3413-K3413+E3413+L3413+M3413+Calculator!$G$39&gt;Calculator!$G$39,Calculator!$G$39-(H3413+E3413+L3413+M3413-K3413),Calculator!$G$39),D3413),0)))</f>
        <v>0</v>
      </c>
    </row>
    <row r="3414" spans="1:14" ht="15.75" thickBot="1">
      <c r="A3414" s="33" t="str">
        <f ca="1">IF(C3414=Calculator!$H$27,"F",IF(Daily!D3414+Daily!H3414=0,IF(D3413+H3413&gt;0,"L",""),""))</f>
        <v/>
      </c>
      <c r="B3414" s="34">
        <v>3413</v>
      </c>
      <c r="C3414" s="19">
        <f t="shared" ca="1" si="213"/>
        <v>49343</v>
      </c>
      <c r="D3414" s="29">
        <f t="shared" ca="1" si="215"/>
        <v>0</v>
      </c>
      <c r="E3414" s="29">
        <f ca="1">IF(C3414&lt;Calculator!$D$26,0,IF(DAY($C3414)=1,IF(D3414-Calculator!$G$24&gt;0,Calculator!$G$24,D3414),0))</f>
        <v>0</v>
      </c>
      <c r="F3414" s="29">
        <f ca="1">IF(E3414&gt;0,D3414*Calculator!$G$22/12,0)</f>
        <v>0</v>
      </c>
      <c r="G3414" s="29">
        <f ca="1">IF(E3414&gt;0,(IFERROR(-PMT(Calculator!$G$22/12,Calculator!$G$23*12,Calculator!$G$20),0))-F3414,0)</f>
        <v>0</v>
      </c>
      <c r="H3414" s="29">
        <f t="shared" ca="1" si="216"/>
        <v>0</v>
      </c>
      <c r="I3414" s="29">
        <f t="shared" ca="1" si="214"/>
        <v>0</v>
      </c>
      <c r="J3414" s="30">
        <f>Calculator!$G$40</f>
        <v>6.5000000000000002E-2</v>
      </c>
      <c r="K3414" s="29">
        <f ca="1">IF(C3414&gt;=Calculator!$G$27,IF(DAY($C3414)=1,Calculator!$G$34/2,IF(DAY($C3414)=15,Calculator!$G$34/2,0)),0)</f>
        <v>0</v>
      </c>
      <c r="L3414" s="29">
        <f ca="1">IF(DAY($C3414)=28,IF(H3414=0,0,Calculator!$G$35),0)</f>
        <v>0</v>
      </c>
      <c r="M3414" s="29">
        <f ca="1">IF(I3414&gt;0,IF(DAY($C3414)=1,SUM(INDIRECT("I"&amp;(ROW(C3413)-DAY(C3413))):I3413),0),0)</f>
        <v>0</v>
      </c>
      <c r="N3414" s="29">
        <f ca="1">IF(C3414&lt;Calculator!$G$27,0,IF(C3414=Calculator!$G$27,Calculator!$G$39,IF(H3414-K3414&lt;=0,IF(D3414&gt;Calculator!$G$39,IF(H3414-K3414+E3414+L3414+M3414+Calculator!$G$39&gt;Calculator!$G$39,Calculator!$G$39-(H3414+E3414+L3414+M3414-K3414),Calculator!$G$39),D3414),0)))</f>
        <v>0</v>
      </c>
    </row>
    <row r="3415" spans="1:14" ht="15.75" thickBot="1">
      <c r="A3415" s="33" t="str">
        <f ca="1">IF(C3415=Calculator!$H$27,"F",IF(Daily!D3415+Daily!H3415=0,IF(D3414+H3414&gt;0,"L",""),""))</f>
        <v/>
      </c>
      <c r="B3415" s="34">
        <v>3414</v>
      </c>
      <c r="C3415" s="19">
        <f t="shared" ca="1" si="213"/>
        <v>49344</v>
      </c>
      <c r="D3415" s="29">
        <f t="shared" ca="1" si="215"/>
        <v>0</v>
      </c>
      <c r="E3415" s="29">
        <f ca="1">IF(C3415&lt;Calculator!$D$26,0,IF(DAY($C3415)=1,IF(D3415-Calculator!$G$24&gt;0,Calculator!$G$24,D3415),0))</f>
        <v>0</v>
      </c>
      <c r="F3415" s="29">
        <f ca="1">IF(E3415&gt;0,D3415*Calculator!$G$22/12,0)</f>
        <v>0</v>
      </c>
      <c r="G3415" s="29">
        <f ca="1">IF(E3415&gt;0,(IFERROR(-PMT(Calculator!$G$22/12,Calculator!$G$23*12,Calculator!$G$20),0))-F3415,0)</f>
        <v>0</v>
      </c>
      <c r="H3415" s="29">
        <f t="shared" ca="1" si="216"/>
        <v>0</v>
      </c>
      <c r="I3415" s="29">
        <f t="shared" ca="1" si="214"/>
        <v>0</v>
      </c>
      <c r="J3415" s="30">
        <f>Calculator!$G$40</f>
        <v>6.5000000000000002E-2</v>
      </c>
      <c r="K3415" s="29">
        <f ca="1">IF(C3415&gt;=Calculator!$G$27,IF(DAY($C3415)=1,Calculator!$G$34/2,IF(DAY($C3415)=15,Calculator!$G$34/2,0)),0)</f>
        <v>0</v>
      </c>
      <c r="L3415" s="29">
        <f ca="1">IF(DAY($C3415)=28,IF(H3415=0,0,Calculator!$G$35),0)</f>
        <v>0</v>
      </c>
      <c r="M3415" s="29">
        <f ca="1">IF(I3415&gt;0,IF(DAY($C3415)=1,SUM(INDIRECT("I"&amp;(ROW(C3414)-DAY(C3414))):I3414),0),0)</f>
        <v>0</v>
      </c>
      <c r="N3415" s="29">
        <f ca="1">IF(C3415&lt;Calculator!$G$27,0,IF(C3415=Calculator!$G$27,Calculator!$G$39,IF(H3415-K3415&lt;=0,IF(D3415&gt;Calculator!$G$39,IF(H3415-K3415+E3415+L3415+M3415+Calculator!$G$39&gt;Calculator!$G$39,Calculator!$G$39-(H3415+E3415+L3415+M3415-K3415),Calculator!$G$39),D3415),0)))</f>
        <v>0</v>
      </c>
    </row>
    <row r="3416" spans="1:14" ht="15.75" thickBot="1">
      <c r="A3416" s="33" t="str">
        <f ca="1">IF(C3416=Calculator!$H$27,"F",IF(Daily!D3416+Daily!H3416=0,IF(D3415+H3415&gt;0,"L",""),""))</f>
        <v/>
      </c>
      <c r="B3416" s="34">
        <v>3415</v>
      </c>
      <c r="C3416" s="19">
        <f t="shared" ca="1" si="213"/>
        <v>49345</v>
      </c>
      <c r="D3416" s="29">
        <f t="shared" ca="1" si="215"/>
        <v>0</v>
      </c>
      <c r="E3416" s="29">
        <f ca="1">IF(C3416&lt;Calculator!$D$26,0,IF(DAY($C3416)=1,IF(D3416-Calculator!$G$24&gt;0,Calculator!$G$24,D3416),0))</f>
        <v>0</v>
      </c>
      <c r="F3416" s="29">
        <f ca="1">IF(E3416&gt;0,D3416*Calculator!$G$22/12,0)</f>
        <v>0</v>
      </c>
      <c r="G3416" s="29">
        <f ca="1">IF(E3416&gt;0,(IFERROR(-PMT(Calculator!$G$22/12,Calculator!$G$23*12,Calculator!$G$20),0))-F3416,0)</f>
        <v>0</v>
      </c>
      <c r="H3416" s="29">
        <f t="shared" ca="1" si="216"/>
        <v>0</v>
      </c>
      <c r="I3416" s="29">
        <f t="shared" ca="1" si="214"/>
        <v>0</v>
      </c>
      <c r="J3416" s="30">
        <f>Calculator!$G$40</f>
        <v>6.5000000000000002E-2</v>
      </c>
      <c r="K3416" s="29">
        <f ca="1">IF(C3416&gt;=Calculator!$G$27,IF(DAY($C3416)=1,Calculator!$G$34/2,IF(DAY($C3416)=15,Calculator!$G$34/2,0)),0)</f>
        <v>0</v>
      </c>
      <c r="L3416" s="29">
        <f ca="1">IF(DAY($C3416)=28,IF(H3416=0,0,Calculator!$G$35),0)</f>
        <v>0</v>
      </c>
      <c r="M3416" s="29">
        <f ca="1">IF(I3416&gt;0,IF(DAY($C3416)=1,SUM(INDIRECT("I"&amp;(ROW(C3415)-DAY(C3415))):I3415),0),0)</f>
        <v>0</v>
      </c>
      <c r="N3416" s="29">
        <f ca="1">IF(C3416&lt;Calculator!$G$27,0,IF(C3416=Calculator!$G$27,Calculator!$G$39,IF(H3416-K3416&lt;=0,IF(D3416&gt;Calculator!$G$39,IF(H3416-K3416+E3416+L3416+M3416+Calculator!$G$39&gt;Calculator!$G$39,Calculator!$G$39-(H3416+E3416+L3416+M3416-K3416),Calculator!$G$39),D3416),0)))</f>
        <v>0</v>
      </c>
    </row>
    <row r="3417" spans="1:14" ht="15.75" thickBot="1">
      <c r="A3417" s="33" t="str">
        <f ca="1">IF(C3417=Calculator!$H$27,"F",IF(Daily!D3417+Daily!H3417=0,IF(D3416+H3416&gt;0,"L",""),""))</f>
        <v/>
      </c>
      <c r="B3417" s="34">
        <v>3416</v>
      </c>
      <c r="C3417" s="19">
        <f t="shared" ca="1" si="213"/>
        <v>49346</v>
      </c>
      <c r="D3417" s="29">
        <f t="shared" ca="1" si="215"/>
        <v>0</v>
      </c>
      <c r="E3417" s="29">
        <f ca="1">IF(C3417&lt;Calculator!$D$26,0,IF(DAY($C3417)=1,IF(D3417-Calculator!$G$24&gt;0,Calculator!$G$24,D3417),0))</f>
        <v>0</v>
      </c>
      <c r="F3417" s="29">
        <f ca="1">IF(E3417&gt;0,D3417*Calculator!$G$22/12,0)</f>
        <v>0</v>
      </c>
      <c r="G3417" s="29">
        <f ca="1">IF(E3417&gt;0,(IFERROR(-PMT(Calculator!$G$22/12,Calculator!$G$23*12,Calculator!$G$20),0))-F3417,0)</f>
        <v>0</v>
      </c>
      <c r="H3417" s="29">
        <f t="shared" ca="1" si="216"/>
        <v>0</v>
      </c>
      <c r="I3417" s="29">
        <f t="shared" ca="1" si="214"/>
        <v>0</v>
      </c>
      <c r="J3417" s="30">
        <f>Calculator!$G$40</f>
        <v>6.5000000000000002E-2</v>
      </c>
      <c r="K3417" s="29">
        <f ca="1">IF(C3417&gt;=Calculator!$G$27,IF(DAY($C3417)=1,Calculator!$G$34/2,IF(DAY($C3417)=15,Calculator!$G$34/2,0)),0)</f>
        <v>0</v>
      </c>
      <c r="L3417" s="29">
        <f ca="1">IF(DAY($C3417)=28,IF(H3417=0,0,Calculator!$G$35),0)</f>
        <v>0</v>
      </c>
      <c r="M3417" s="29">
        <f ca="1">IF(I3417&gt;0,IF(DAY($C3417)=1,SUM(INDIRECT("I"&amp;(ROW(C3416)-DAY(C3416))):I3416),0),0)</f>
        <v>0</v>
      </c>
      <c r="N3417" s="29">
        <f ca="1">IF(C3417&lt;Calculator!$G$27,0,IF(C3417=Calculator!$G$27,Calculator!$G$39,IF(H3417-K3417&lt;=0,IF(D3417&gt;Calculator!$G$39,IF(H3417-K3417+E3417+L3417+M3417+Calculator!$G$39&gt;Calculator!$G$39,Calculator!$G$39-(H3417+E3417+L3417+M3417-K3417),Calculator!$G$39),D3417),0)))</f>
        <v>0</v>
      </c>
    </row>
    <row r="3418" spans="1:14" ht="15.75" thickBot="1">
      <c r="A3418" s="33" t="str">
        <f ca="1">IF(C3418=Calculator!$H$27,"F",IF(Daily!D3418+Daily!H3418=0,IF(D3417+H3417&gt;0,"L",""),""))</f>
        <v/>
      </c>
      <c r="B3418" s="34">
        <v>3417</v>
      </c>
      <c r="C3418" s="19">
        <f t="shared" ca="1" si="213"/>
        <v>49347</v>
      </c>
      <c r="D3418" s="29">
        <f t="shared" ca="1" si="215"/>
        <v>0</v>
      </c>
      <c r="E3418" s="29">
        <f ca="1">IF(C3418&lt;Calculator!$D$26,0,IF(DAY($C3418)=1,IF(D3418-Calculator!$G$24&gt;0,Calculator!$G$24,D3418),0))</f>
        <v>0</v>
      </c>
      <c r="F3418" s="29">
        <f ca="1">IF(E3418&gt;0,D3418*Calculator!$G$22/12,0)</f>
        <v>0</v>
      </c>
      <c r="G3418" s="29">
        <f ca="1">IF(E3418&gt;0,(IFERROR(-PMT(Calculator!$G$22/12,Calculator!$G$23*12,Calculator!$G$20),0))-F3418,0)</f>
        <v>0</v>
      </c>
      <c r="H3418" s="29">
        <f t="shared" ca="1" si="216"/>
        <v>0</v>
      </c>
      <c r="I3418" s="29">
        <f t="shared" ca="1" si="214"/>
        <v>0</v>
      </c>
      <c r="J3418" s="30">
        <f>Calculator!$G$40</f>
        <v>6.5000000000000002E-2</v>
      </c>
      <c r="K3418" s="29">
        <f ca="1">IF(C3418&gt;=Calculator!$G$27,IF(DAY($C3418)=1,Calculator!$G$34/2,IF(DAY($C3418)=15,Calculator!$G$34/2,0)),0)</f>
        <v>0</v>
      </c>
      <c r="L3418" s="29">
        <f ca="1">IF(DAY($C3418)=28,IF(H3418=0,0,Calculator!$G$35),0)</f>
        <v>0</v>
      </c>
      <c r="M3418" s="29">
        <f ca="1">IF(I3418&gt;0,IF(DAY($C3418)=1,SUM(INDIRECT("I"&amp;(ROW(C3417)-DAY(C3417))):I3417),0),0)</f>
        <v>0</v>
      </c>
      <c r="N3418" s="29">
        <f ca="1">IF(C3418&lt;Calculator!$G$27,0,IF(C3418=Calculator!$G$27,Calculator!$G$39,IF(H3418-K3418&lt;=0,IF(D3418&gt;Calculator!$G$39,IF(H3418-K3418+E3418+L3418+M3418+Calculator!$G$39&gt;Calculator!$G$39,Calculator!$G$39-(H3418+E3418+L3418+M3418-K3418),Calculator!$G$39),D3418),0)))</f>
        <v>0</v>
      </c>
    </row>
    <row r="3419" spans="1:14" ht="15.75" thickBot="1">
      <c r="A3419" s="33" t="str">
        <f ca="1">IF(C3419=Calculator!$H$27,"F",IF(Daily!D3419+Daily!H3419=0,IF(D3418+H3418&gt;0,"L",""),""))</f>
        <v/>
      </c>
      <c r="B3419" s="34">
        <v>3418</v>
      </c>
      <c r="C3419" s="19">
        <f t="shared" ca="1" si="213"/>
        <v>49348</v>
      </c>
      <c r="D3419" s="29">
        <f t="shared" ca="1" si="215"/>
        <v>0</v>
      </c>
      <c r="E3419" s="29">
        <f ca="1">IF(C3419&lt;Calculator!$D$26,0,IF(DAY($C3419)=1,IF(D3419-Calculator!$G$24&gt;0,Calculator!$G$24,D3419),0))</f>
        <v>0</v>
      </c>
      <c r="F3419" s="29">
        <f ca="1">IF(E3419&gt;0,D3419*Calculator!$G$22/12,0)</f>
        <v>0</v>
      </c>
      <c r="G3419" s="29">
        <f ca="1">IF(E3419&gt;0,(IFERROR(-PMT(Calculator!$G$22/12,Calculator!$G$23*12,Calculator!$G$20),0))-F3419,0)</f>
        <v>0</v>
      </c>
      <c r="H3419" s="29">
        <f t="shared" ca="1" si="216"/>
        <v>0</v>
      </c>
      <c r="I3419" s="29">
        <f t="shared" ca="1" si="214"/>
        <v>0</v>
      </c>
      <c r="J3419" s="30">
        <f>Calculator!$G$40</f>
        <v>6.5000000000000002E-2</v>
      </c>
      <c r="K3419" s="29">
        <f ca="1">IF(C3419&gt;=Calculator!$G$27,IF(DAY($C3419)=1,Calculator!$G$34/2,IF(DAY($C3419)=15,Calculator!$G$34/2,0)),0)</f>
        <v>0</v>
      </c>
      <c r="L3419" s="29">
        <f ca="1">IF(DAY($C3419)=28,IF(H3419=0,0,Calculator!$G$35),0)</f>
        <v>0</v>
      </c>
      <c r="M3419" s="29">
        <f ca="1">IF(I3419&gt;0,IF(DAY($C3419)=1,SUM(INDIRECT("I"&amp;(ROW(C3418)-DAY(C3418))):I3418),0),0)</f>
        <v>0</v>
      </c>
      <c r="N3419" s="29">
        <f ca="1">IF(C3419&lt;Calculator!$G$27,0,IF(C3419=Calculator!$G$27,Calculator!$G$39,IF(H3419-K3419&lt;=0,IF(D3419&gt;Calculator!$G$39,IF(H3419-K3419+E3419+L3419+M3419+Calculator!$G$39&gt;Calculator!$G$39,Calculator!$G$39-(H3419+E3419+L3419+M3419-K3419),Calculator!$G$39),D3419),0)))</f>
        <v>0</v>
      </c>
    </row>
    <row r="3420" spans="1:14" ht="15.75" thickBot="1">
      <c r="A3420" s="33" t="str">
        <f ca="1">IF(C3420=Calculator!$H$27,"F",IF(Daily!D3420+Daily!H3420=0,IF(D3419+H3419&gt;0,"L",""),""))</f>
        <v/>
      </c>
      <c r="B3420" s="34">
        <v>3419</v>
      </c>
      <c r="C3420" s="19">
        <f t="shared" ca="1" si="213"/>
        <v>49349</v>
      </c>
      <c r="D3420" s="29">
        <f t="shared" ca="1" si="215"/>
        <v>0</v>
      </c>
      <c r="E3420" s="29">
        <f ca="1">IF(C3420&lt;Calculator!$D$26,0,IF(DAY($C3420)=1,IF(D3420-Calculator!$G$24&gt;0,Calculator!$G$24,D3420),0))</f>
        <v>0</v>
      </c>
      <c r="F3420" s="29">
        <f ca="1">IF(E3420&gt;0,D3420*Calculator!$G$22/12,0)</f>
        <v>0</v>
      </c>
      <c r="G3420" s="29">
        <f ca="1">IF(E3420&gt;0,(IFERROR(-PMT(Calculator!$G$22/12,Calculator!$G$23*12,Calculator!$G$20),0))-F3420,0)</f>
        <v>0</v>
      </c>
      <c r="H3420" s="29">
        <f t="shared" ca="1" si="216"/>
        <v>0</v>
      </c>
      <c r="I3420" s="29">
        <f t="shared" ca="1" si="214"/>
        <v>0</v>
      </c>
      <c r="J3420" s="30">
        <f>Calculator!$G$40</f>
        <v>6.5000000000000002E-2</v>
      </c>
      <c r="K3420" s="29">
        <f ca="1">IF(C3420&gt;=Calculator!$G$27,IF(DAY($C3420)=1,Calculator!$G$34/2,IF(DAY($C3420)=15,Calculator!$G$34/2,0)),0)</f>
        <v>0</v>
      </c>
      <c r="L3420" s="29">
        <f ca="1">IF(DAY($C3420)=28,IF(H3420=0,0,Calculator!$G$35),0)</f>
        <v>0</v>
      </c>
      <c r="M3420" s="29">
        <f ca="1">IF(I3420&gt;0,IF(DAY($C3420)=1,SUM(INDIRECT("I"&amp;(ROW(C3419)-DAY(C3419))):I3419),0),0)</f>
        <v>0</v>
      </c>
      <c r="N3420" s="29">
        <f ca="1">IF(C3420&lt;Calculator!$G$27,0,IF(C3420=Calculator!$G$27,Calculator!$G$39,IF(H3420-K3420&lt;=0,IF(D3420&gt;Calculator!$G$39,IF(H3420-K3420+E3420+L3420+M3420+Calculator!$G$39&gt;Calculator!$G$39,Calculator!$G$39-(H3420+E3420+L3420+M3420-K3420),Calculator!$G$39),D3420),0)))</f>
        <v>0</v>
      </c>
    </row>
    <row r="3421" spans="1:14" ht="15.75" thickBot="1">
      <c r="A3421" s="33" t="str">
        <f ca="1">IF(C3421=Calculator!$H$27,"F",IF(Daily!D3421+Daily!H3421=0,IF(D3420+H3420&gt;0,"L",""),""))</f>
        <v/>
      </c>
      <c r="B3421" s="34">
        <v>3420</v>
      </c>
      <c r="C3421" s="19">
        <f t="shared" ca="1" si="213"/>
        <v>49350</v>
      </c>
      <c r="D3421" s="29">
        <f t="shared" ca="1" si="215"/>
        <v>0</v>
      </c>
      <c r="E3421" s="29">
        <f ca="1">IF(C3421&lt;Calculator!$D$26,0,IF(DAY($C3421)=1,IF(D3421-Calculator!$G$24&gt;0,Calculator!$G$24,D3421),0))</f>
        <v>0</v>
      </c>
      <c r="F3421" s="29">
        <f ca="1">IF(E3421&gt;0,D3421*Calculator!$G$22/12,0)</f>
        <v>0</v>
      </c>
      <c r="G3421" s="29">
        <f ca="1">IF(E3421&gt;0,(IFERROR(-PMT(Calculator!$G$22/12,Calculator!$G$23*12,Calculator!$G$20),0))-F3421,0)</f>
        <v>0</v>
      </c>
      <c r="H3421" s="29">
        <f t="shared" ca="1" si="216"/>
        <v>0</v>
      </c>
      <c r="I3421" s="29">
        <f t="shared" ca="1" si="214"/>
        <v>0</v>
      </c>
      <c r="J3421" s="30">
        <f>Calculator!$G$40</f>
        <v>6.5000000000000002E-2</v>
      </c>
      <c r="K3421" s="29">
        <f ca="1">IF(C3421&gt;=Calculator!$G$27,IF(DAY($C3421)=1,Calculator!$G$34/2,IF(DAY($C3421)=15,Calculator!$G$34/2,0)),0)</f>
        <v>0</v>
      </c>
      <c r="L3421" s="29">
        <f ca="1">IF(DAY($C3421)=28,IF(H3421=0,0,Calculator!$G$35),0)</f>
        <v>0</v>
      </c>
      <c r="M3421" s="29">
        <f ca="1">IF(I3421&gt;0,IF(DAY($C3421)=1,SUM(INDIRECT("I"&amp;(ROW(C3420)-DAY(C3420))):I3420),0),0)</f>
        <v>0</v>
      </c>
      <c r="N3421" s="29">
        <f ca="1">IF(C3421&lt;Calculator!$G$27,0,IF(C3421=Calculator!$G$27,Calculator!$G$39,IF(H3421-K3421&lt;=0,IF(D3421&gt;Calculator!$G$39,IF(H3421-K3421+E3421+L3421+M3421+Calculator!$G$39&gt;Calculator!$G$39,Calculator!$G$39-(H3421+E3421+L3421+M3421-K3421),Calculator!$G$39),D3421),0)))</f>
        <v>0</v>
      </c>
    </row>
    <row r="3422" spans="1:14" ht="15.75" thickBot="1">
      <c r="A3422" s="33" t="str">
        <f ca="1">IF(C3422=Calculator!$H$27,"F",IF(Daily!D3422+Daily!H3422=0,IF(D3421+H3421&gt;0,"L",""),""))</f>
        <v/>
      </c>
      <c r="B3422" s="34">
        <v>3421</v>
      </c>
      <c r="C3422" s="19">
        <f t="shared" ca="1" si="213"/>
        <v>49351</v>
      </c>
      <c r="D3422" s="29">
        <f t="shared" ca="1" si="215"/>
        <v>0</v>
      </c>
      <c r="E3422" s="29">
        <f ca="1">IF(C3422&lt;Calculator!$D$26,0,IF(DAY($C3422)=1,IF(D3422-Calculator!$G$24&gt;0,Calculator!$G$24,D3422),0))</f>
        <v>0</v>
      </c>
      <c r="F3422" s="29">
        <f ca="1">IF(E3422&gt;0,D3422*Calculator!$G$22/12,0)</f>
        <v>0</v>
      </c>
      <c r="G3422" s="29">
        <f ca="1">IF(E3422&gt;0,(IFERROR(-PMT(Calculator!$G$22/12,Calculator!$G$23*12,Calculator!$G$20),0))-F3422,0)</f>
        <v>0</v>
      </c>
      <c r="H3422" s="29">
        <f t="shared" ca="1" si="216"/>
        <v>0</v>
      </c>
      <c r="I3422" s="29">
        <f t="shared" ca="1" si="214"/>
        <v>0</v>
      </c>
      <c r="J3422" s="30">
        <f>Calculator!$G$40</f>
        <v>6.5000000000000002E-2</v>
      </c>
      <c r="K3422" s="29">
        <f ca="1">IF(C3422&gt;=Calculator!$G$27,IF(DAY($C3422)=1,Calculator!$G$34/2,IF(DAY($C3422)=15,Calculator!$G$34/2,0)),0)</f>
        <v>0</v>
      </c>
      <c r="L3422" s="29">
        <f ca="1">IF(DAY($C3422)=28,IF(H3422=0,0,Calculator!$G$35),0)</f>
        <v>0</v>
      </c>
      <c r="M3422" s="29">
        <f ca="1">IF(I3422&gt;0,IF(DAY($C3422)=1,SUM(INDIRECT("I"&amp;(ROW(C3421)-DAY(C3421))):I3421),0),0)</f>
        <v>0</v>
      </c>
      <c r="N3422" s="29">
        <f ca="1">IF(C3422&lt;Calculator!$G$27,0,IF(C3422=Calculator!$G$27,Calculator!$G$39,IF(H3422-K3422&lt;=0,IF(D3422&gt;Calculator!$G$39,IF(H3422-K3422+E3422+L3422+M3422+Calculator!$G$39&gt;Calculator!$G$39,Calculator!$G$39-(H3422+E3422+L3422+M3422-K3422),Calculator!$G$39),D3422),0)))</f>
        <v>0</v>
      </c>
    </row>
    <row r="3423" spans="1:14" ht="15.75" thickBot="1">
      <c r="A3423" s="33" t="str">
        <f ca="1">IF(C3423=Calculator!$H$27,"F",IF(Daily!D3423+Daily!H3423=0,IF(D3422+H3422&gt;0,"L",""),""))</f>
        <v/>
      </c>
      <c r="B3423" s="34">
        <v>3422</v>
      </c>
      <c r="C3423" s="19">
        <f t="shared" ca="1" si="213"/>
        <v>49352</v>
      </c>
      <c r="D3423" s="29">
        <f t="shared" ca="1" si="215"/>
        <v>0</v>
      </c>
      <c r="E3423" s="29">
        <f ca="1">IF(C3423&lt;Calculator!$D$26,0,IF(DAY($C3423)=1,IF(D3423-Calculator!$G$24&gt;0,Calculator!$G$24,D3423),0))</f>
        <v>0</v>
      </c>
      <c r="F3423" s="29">
        <f ca="1">IF(E3423&gt;0,D3423*Calculator!$G$22/12,0)</f>
        <v>0</v>
      </c>
      <c r="G3423" s="29">
        <f ca="1">IF(E3423&gt;0,(IFERROR(-PMT(Calculator!$G$22/12,Calculator!$G$23*12,Calculator!$G$20),0))-F3423,0)</f>
        <v>0</v>
      </c>
      <c r="H3423" s="29">
        <f t="shared" ca="1" si="216"/>
        <v>0</v>
      </c>
      <c r="I3423" s="29">
        <f t="shared" ca="1" si="214"/>
        <v>0</v>
      </c>
      <c r="J3423" s="30">
        <f>Calculator!$G$40</f>
        <v>6.5000000000000002E-2</v>
      </c>
      <c r="K3423" s="29">
        <f ca="1">IF(C3423&gt;=Calculator!$G$27,IF(DAY($C3423)=1,Calculator!$G$34/2,IF(DAY($C3423)=15,Calculator!$G$34/2,0)),0)</f>
        <v>0</v>
      </c>
      <c r="L3423" s="29">
        <f ca="1">IF(DAY($C3423)=28,IF(H3423=0,0,Calculator!$G$35),0)</f>
        <v>0</v>
      </c>
      <c r="M3423" s="29">
        <f ca="1">IF(I3423&gt;0,IF(DAY($C3423)=1,SUM(INDIRECT("I"&amp;(ROW(C3422)-DAY(C3422))):I3422),0),0)</f>
        <v>0</v>
      </c>
      <c r="N3423" s="29">
        <f ca="1">IF(C3423&lt;Calculator!$G$27,0,IF(C3423=Calculator!$G$27,Calculator!$G$39,IF(H3423-K3423&lt;=0,IF(D3423&gt;Calculator!$G$39,IF(H3423-K3423+E3423+L3423+M3423+Calculator!$G$39&gt;Calculator!$G$39,Calculator!$G$39-(H3423+E3423+L3423+M3423-K3423),Calculator!$G$39),D3423),0)))</f>
        <v>0</v>
      </c>
    </row>
    <row r="3424" spans="1:14" ht="15.75" thickBot="1">
      <c r="A3424" s="33" t="str">
        <f ca="1">IF(C3424=Calculator!$H$27,"F",IF(Daily!D3424+Daily!H3424=0,IF(D3423+H3423&gt;0,"L",""),""))</f>
        <v/>
      </c>
      <c r="B3424" s="34">
        <v>3423</v>
      </c>
      <c r="C3424" s="19">
        <f t="shared" ca="1" si="213"/>
        <v>49353</v>
      </c>
      <c r="D3424" s="29">
        <f t="shared" ca="1" si="215"/>
        <v>0</v>
      </c>
      <c r="E3424" s="29">
        <f ca="1">IF(C3424&lt;Calculator!$D$26,0,IF(DAY($C3424)=1,IF(D3424-Calculator!$G$24&gt;0,Calculator!$G$24,D3424),0))</f>
        <v>0</v>
      </c>
      <c r="F3424" s="29">
        <f ca="1">IF(E3424&gt;0,D3424*Calculator!$G$22/12,0)</f>
        <v>0</v>
      </c>
      <c r="G3424" s="29">
        <f ca="1">IF(E3424&gt;0,(IFERROR(-PMT(Calculator!$G$22/12,Calculator!$G$23*12,Calculator!$G$20),0))-F3424,0)</f>
        <v>0</v>
      </c>
      <c r="H3424" s="29">
        <f t="shared" ca="1" si="216"/>
        <v>0</v>
      </c>
      <c r="I3424" s="29">
        <f t="shared" ca="1" si="214"/>
        <v>0</v>
      </c>
      <c r="J3424" s="30">
        <f>Calculator!$G$40</f>
        <v>6.5000000000000002E-2</v>
      </c>
      <c r="K3424" s="29">
        <f ca="1">IF(C3424&gt;=Calculator!$G$27,IF(DAY($C3424)=1,Calculator!$G$34/2,IF(DAY($C3424)=15,Calculator!$G$34/2,0)),0)</f>
        <v>0</v>
      </c>
      <c r="L3424" s="29">
        <f ca="1">IF(DAY($C3424)=28,IF(H3424=0,0,Calculator!$G$35),0)</f>
        <v>0</v>
      </c>
      <c r="M3424" s="29">
        <f ca="1">IF(I3424&gt;0,IF(DAY($C3424)=1,SUM(INDIRECT("I"&amp;(ROW(C3423)-DAY(C3423))):I3423),0),0)</f>
        <v>0</v>
      </c>
      <c r="N3424" s="29">
        <f ca="1">IF(C3424&lt;Calculator!$G$27,0,IF(C3424=Calculator!$G$27,Calculator!$G$39,IF(H3424-K3424&lt;=0,IF(D3424&gt;Calculator!$G$39,IF(H3424-K3424+E3424+L3424+M3424+Calculator!$G$39&gt;Calculator!$G$39,Calculator!$G$39-(H3424+E3424+L3424+M3424-K3424),Calculator!$G$39),D3424),0)))</f>
        <v>0</v>
      </c>
    </row>
    <row r="3425" spans="1:14" ht="15.75" thickBot="1">
      <c r="A3425" s="33" t="str">
        <f ca="1">IF(C3425=Calculator!$H$27,"F",IF(Daily!D3425+Daily!H3425=0,IF(D3424+H3424&gt;0,"L",""),""))</f>
        <v/>
      </c>
      <c r="B3425" s="34">
        <v>3424</v>
      </c>
      <c r="C3425" s="19">
        <f t="shared" ca="1" si="213"/>
        <v>49354</v>
      </c>
      <c r="D3425" s="29">
        <f t="shared" ca="1" si="215"/>
        <v>0</v>
      </c>
      <c r="E3425" s="29">
        <f ca="1">IF(C3425&lt;Calculator!$D$26,0,IF(DAY($C3425)=1,IF(D3425-Calculator!$G$24&gt;0,Calculator!$G$24,D3425),0))</f>
        <v>0</v>
      </c>
      <c r="F3425" s="29">
        <f ca="1">IF(E3425&gt;0,D3425*Calculator!$G$22/12,0)</f>
        <v>0</v>
      </c>
      <c r="G3425" s="29">
        <f ca="1">IF(E3425&gt;0,(IFERROR(-PMT(Calculator!$G$22/12,Calculator!$G$23*12,Calculator!$G$20),0))-F3425,0)</f>
        <v>0</v>
      </c>
      <c r="H3425" s="29">
        <f t="shared" ca="1" si="216"/>
        <v>0</v>
      </c>
      <c r="I3425" s="29">
        <f t="shared" ca="1" si="214"/>
        <v>0</v>
      </c>
      <c r="J3425" s="30">
        <f>Calculator!$G$40</f>
        <v>6.5000000000000002E-2</v>
      </c>
      <c r="K3425" s="29">
        <f ca="1">IF(C3425&gt;=Calculator!$G$27,IF(DAY($C3425)=1,Calculator!$G$34/2,IF(DAY($C3425)=15,Calculator!$G$34/2,0)),0)</f>
        <v>0</v>
      </c>
      <c r="L3425" s="29">
        <f ca="1">IF(DAY($C3425)=28,IF(H3425=0,0,Calculator!$G$35),0)</f>
        <v>0</v>
      </c>
      <c r="M3425" s="29">
        <f ca="1">IF(I3425&gt;0,IF(DAY($C3425)=1,SUM(INDIRECT("I"&amp;(ROW(C3424)-DAY(C3424))):I3424),0),0)</f>
        <v>0</v>
      </c>
      <c r="N3425" s="29">
        <f ca="1">IF(C3425&lt;Calculator!$G$27,0,IF(C3425=Calculator!$G$27,Calculator!$G$39,IF(H3425-K3425&lt;=0,IF(D3425&gt;Calculator!$G$39,IF(H3425-K3425+E3425+L3425+M3425+Calculator!$G$39&gt;Calculator!$G$39,Calculator!$G$39-(H3425+E3425+L3425+M3425-K3425),Calculator!$G$39),D3425),0)))</f>
        <v>0</v>
      </c>
    </row>
    <row r="3426" spans="1:14" ht="15.75" thickBot="1">
      <c r="A3426" s="33" t="str">
        <f ca="1">IF(C3426=Calculator!$H$27,"F",IF(Daily!D3426+Daily!H3426=0,IF(D3425+H3425&gt;0,"L",""),""))</f>
        <v/>
      </c>
      <c r="B3426" s="34">
        <v>3425</v>
      </c>
      <c r="C3426" s="19">
        <f t="shared" ca="1" si="213"/>
        <v>49355</v>
      </c>
      <c r="D3426" s="29">
        <f t="shared" ca="1" si="215"/>
        <v>0</v>
      </c>
      <c r="E3426" s="29">
        <f ca="1">IF(C3426&lt;Calculator!$D$26,0,IF(DAY($C3426)=1,IF(D3426-Calculator!$G$24&gt;0,Calculator!$G$24,D3426),0))</f>
        <v>0</v>
      </c>
      <c r="F3426" s="29">
        <f ca="1">IF(E3426&gt;0,D3426*Calculator!$G$22/12,0)</f>
        <v>0</v>
      </c>
      <c r="G3426" s="29">
        <f ca="1">IF(E3426&gt;0,(IFERROR(-PMT(Calculator!$G$22/12,Calculator!$G$23*12,Calculator!$G$20),0))-F3426,0)</f>
        <v>0</v>
      </c>
      <c r="H3426" s="29">
        <f t="shared" ca="1" si="216"/>
        <v>0</v>
      </c>
      <c r="I3426" s="29">
        <f t="shared" ca="1" si="214"/>
        <v>0</v>
      </c>
      <c r="J3426" s="30">
        <f>Calculator!$G$40</f>
        <v>6.5000000000000002E-2</v>
      </c>
      <c r="K3426" s="29">
        <f ca="1">IF(C3426&gt;=Calculator!$G$27,IF(DAY($C3426)=1,Calculator!$G$34/2,IF(DAY($C3426)=15,Calculator!$G$34/2,0)),0)</f>
        <v>4500</v>
      </c>
      <c r="L3426" s="29">
        <f ca="1">IF(DAY($C3426)=28,IF(H3426=0,0,Calculator!$G$35),0)</f>
        <v>0</v>
      </c>
      <c r="M3426" s="29">
        <f ca="1">IF(I3426&gt;0,IF(DAY($C3426)=1,SUM(INDIRECT("I"&amp;(ROW(C3425)-DAY(C3425))):I3425),0),0)</f>
        <v>0</v>
      </c>
      <c r="N3426" s="29">
        <f ca="1">IF(C3426&lt;Calculator!$G$27,0,IF(C3426=Calculator!$G$27,Calculator!$G$39,IF(H3426-K3426&lt;=0,IF(D3426&gt;Calculator!$G$39,IF(H3426-K3426+E3426+L3426+M3426+Calculator!$G$39&gt;Calculator!$G$39,Calculator!$G$39-(H3426+E3426+L3426+M3426-K3426),Calculator!$G$39),D3426),0)))</f>
        <v>0</v>
      </c>
    </row>
    <row r="3427" spans="1:14" ht="15.75" thickBot="1">
      <c r="A3427" s="33" t="str">
        <f ca="1">IF(C3427=Calculator!$H$27,"F",IF(Daily!D3427+Daily!H3427=0,IF(D3426+H3426&gt;0,"L",""),""))</f>
        <v/>
      </c>
      <c r="B3427" s="34">
        <v>3426</v>
      </c>
      <c r="C3427" s="19">
        <f t="shared" ca="1" si="213"/>
        <v>49356</v>
      </c>
      <c r="D3427" s="29">
        <f t="shared" ca="1" si="215"/>
        <v>0</v>
      </c>
      <c r="E3427" s="29">
        <f ca="1">IF(C3427&lt;Calculator!$D$26,0,IF(DAY($C3427)=1,IF(D3427-Calculator!$G$24&gt;0,Calculator!$G$24,D3427),0))</f>
        <v>0</v>
      </c>
      <c r="F3427" s="29">
        <f ca="1">IF(E3427&gt;0,D3427*Calculator!$G$22/12,0)</f>
        <v>0</v>
      </c>
      <c r="G3427" s="29">
        <f ca="1">IF(E3427&gt;0,(IFERROR(-PMT(Calculator!$G$22/12,Calculator!$G$23*12,Calculator!$G$20),0))-F3427,0)</f>
        <v>0</v>
      </c>
      <c r="H3427" s="29">
        <f t="shared" ca="1" si="216"/>
        <v>0</v>
      </c>
      <c r="I3427" s="29">
        <f t="shared" ca="1" si="214"/>
        <v>0</v>
      </c>
      <c r="J3427" s="30">
        <f>Calculator!$G$40</f>
        <v>6.5000000000000002E-2</v>
      </c>
      <c r="K3427" s="29">
        <f ca="1">IF(C3427&gt;=Calculator!$G$27,IF(DAY($C3427)=1,Calculator!$G$34/2,IF(DAY($C3427)=15,Calculator!$G$34/2,0)),0)</f>
        <v>0</v>
      </c>
      <c r="L3427" s="29">
        <f ca="1">IF(DAY($C3427)=28,IF(H3427=0,0,Calculator!$G$35),0)</f>
        <v>0</v>
      </c>
      <c r="M3427" s="29">
        <f ca="1">IF(I3427&gt;0,IF(DAY($C3427)=1,SUM(INDIRECT("I"&amp;(ROW(C3426)-DAY(C3426))):I3426),0),0)</f>
        <v>0</v>
      </c>
      <c r="N3427" s="29">
        <f ca="1">IF(C3427&lt;Calculator!$G$27,0,IF(C3427=Calculator!$G$27,Calculator!$G$39,IF(H3427-K3427&lt;=0,IF(D3427&gt;Calculator!$G$39,IF(H3427-K3427+E3427+L3427+M3427+Calculator!$G$39&gt;Calculator!$G$39,Calculator!$G$39-(H3427+E3427+L3427+M3427-K3427),Calculator!$G$39),D3427),0)))</f>
        <v>0</v>
      </c>
    </row>
    <row r="3428" spans="1:14" ht="15.75" thickBot="1">
      <c r="A3428" s="33" t="str">
        <f ca="1">IF(C3428=Calculator!$H$27,"F",IF(Daily!D3428+Daily!H3428=0,IF(D3427+H3427&gt;0,"L",""),""))</f>
        <v/>
      </c>
      <c r="B3428" s="34">
        <v>3427</v>
      </c>
      <c r="C3428" s="19">
        <f t="shared" ca="1" si="213"/>
        <v>49357</v>
      </c>
      <c r="D3428" s="29">
        <f t="shared" ca="1" si="215"/>
        <v>0</v>
      </c>
      <c r="E3428" s="29">
        <f ca="1">IF(C3428&lt;Calculator!$D$26,0,IF(DAY($C3428)=1,IF(D3428-Calculator!$G$24&gt;0,Calculator!$G$24,D3428),0))</f>
        <v>0</v>
      </c>
      <c r="F3428" s="29">
        <f ca="1">IF(E3428&gt;0,D3428*Calculator!$G$22/12,0)</f>
        <v>0</v>
      </c>
      <c r="G3428" s="29">
        <f ca="1">IF(E3428&gt;0,(IFERROR(-PMT(Calculator!$G$22/12,Calculator!$G$23*12,Calculator!$G$20),0))-F3428,0)</f>
        <v>0</v>
      </c>
      <c r="H3428" s="29">
        <f t="shared" ca="1" si="216"/>
        <v>0</v>
      </c>
      <c r="I3428" s="29">
        <f t="shared" ca="1" si="214"/>
        <v>0</v>
      </c>
      <c r="J3428" s="30">
        <f>Calculator!$G$40</f>
        <v>6.5000000000000002E-2</v>
      </c>
      <c r="K3428" s="29">
        <f ca="1">IF(C3428&gt;=Calculator!$G$27,IF(DAY($C3428)=1,Calculator!$G$34/2,IF(DAY($C3428)=15,Calculator!$G$34/2,0)),0)</f>
        <v>0</v>
      </c>
      <c r="L3428" s="29">
        <f ca="1">IF(DAY($C3428)=28,IF(H3428=0,0,Calculator!$G$35),0)</f>
        <v>0</v>
      </c>
      <c r="M3428" s="29">
        <f ca="1">IF(I3428&gt;0,IF(DAY($C3428)=1,SUM(INDIRECT("I"&amp;(ROW(C3427)-DAY(C3427))):I3427),0),0)</f>
        <v>0</v>
      </c>
      <c r="N3428" s="29">
        <f ca="1">IF(C3428&lt;Calculator!$G$27,0,IF(C3428=Calculator!$G$27,Calculator!$G$39,IF(H3428-K3428&lt;=0,IF(D3428&gt;Calculator!$G$39,IF(H3428-K3428+E3428+L3428+M3428+Calculator!$G$39&gt;Calculator!$G$39,Calculator!$G$39-(H3428+E3428+L3428+M3428-K3428),Calculator!$G$39),D3428),0)))</f>
        <v>0</v>
      </c>
    </row>
    <row r="3429" spans="1:14" ht="15.75" thickBot="1">
      <c r="A3429" s="33" t="str">
        <f ca="1">IF(C3429=Calculator!$H$27,"F",IF(Daily!D3429+Daily!H3429=0,IF(D3428+H3428&gt;0,"L",""),""))</f>
        <v/>
      </c>
      <c r="B3429" s="34">
        <v>3428</v>
      </c>
      <c r="C3429" s="19">
        <f t="shared" ca="1" si="213"/>
        <v>49358</v>
      </c>
      <c r="D3429" s="29">
        <f t="shared" ca="1" si="215"/>
        <v>0</v>
      </c>
      <c r="E3429" s="29">
        <f ca="1">IF(C3429&lt;Calculator!$D$26,0,IF(DAY($C3429)=1,IF(D3429-Calculator!$G$24&gt;0,Calculator!$G$24,D3429),0))</f>
        <v>0</v>
      </c>
      <c r="F3429" s="29">
        <f ca="1">IF(E3429&gt;0,D3429*Calculator!$G$22/12,0)</f>
        <v>0</v>
      </c>
      <c r="G3429" s="29">
        <f ca="1">IF(E3429&gt;0,(IFERROR(-PMT(Calculator!$G$22/12,Calculator!$G$23*12,Calculator!$G$20),0))-F3429,0)</f>
        <v>0</v>
      </c>
      <c r="H3429" s="29">
        <f t="shared" ca="1" si="216"/>
        <v>0</v>
      </c>
      <c r="I3429" s="29">
        <f t="shared" ca="1" si="214"/>
        <v>0</v>
      </c>
      <c r="J3429" s="30">
        <f>Calculator!$G$40</f>
        <v>6.5000000000000002E-2</v>
      </c>
      <c r="K3429" s="29">
        <f ca="1">IF(C3429&gt;=Calculator!$G$27,IF(DAY($C3429)=1,Calculator!$G$34/2,IF(DAY($C3429)=15,Calculator!$G$34/2,0)),0)</f>
        <v>0</v>
      </c>
      <c r="L3429" s="29">
        <f ca="1">IF(DAY($C3429)=28,IF(H3429=0,0,Calculator!$G$35),0)</f>
        <v>0</v>
      </c>
      <c r="M3429" s="29">
        <f ca="1">IF(I3429&gt;0,IF(DAY($C3429)=1,SUM(INDIRECT("I"&amp;(ROW(C3428)-DAY(C3428))):I3428),0),0)</f>
        <v>0</v>
      </c>
      <c r="N3429" s="29">
        <f ca="1">IF(C3429&lt;Calculator!$G$27,0,IF(C3429=Calculator!$G$27,Calculator!$G$39,IF(H3429-K3429&lt;=0,IF(D3429&gt;Calculator!$G$39,IF(H3429-K3429+E3429+L3429+M3429+Calculator!$G$39&gt;Calculator!$G$39,Calculator!$G$39-(H3429+E3429+L3429+M3429-K3429),Calculator!$G$39),D3429),0)))</f>
        <v>0</v>
      </c>
    </row>
    <row r="3430" spans="1:14" ht="15.75" thickBot="1">
      <c r="A3430" s="33" t="str">
        <f ca="1">IF(C3430=Calculator!$H$27,"F",IF(Daily!D3430+Daily!H3430=0,IF(D3429+H3429&gt;0,"L",""),""))</f>
        <v/>
      </c>
      <c r="B3430" s="34">
        <v>3429</v>
      </c>
      <c r="C3430" s="19">
        <f t="shared" ca="1" si="213"/>
        <v>49359</v>
      </c>
      <c r="D3430" s="29">
        <f t="shared" ca="1" si="215"/>
        <v>0</v>
      </c>
      <c r="E3430" s="29">
        <f ca="1">IF(C3430&lt;Calculator!$D$26,0,IF(DAY($C3430)=1,IF(D3430-Calculator!$G$24&gt;0,Calculator!$G$24,D3430),0))</f>
        <v>0</v>
      </c>
      <c r="F3430" s="29">
        <f ca="1">IF(E3430&gt;0,D3430*Calculator!$G$22/12,0)</f>
        <v>0</v>
      </c>
      <c r="G3430" s="29">
        <f ca="1">IF(E3430&gt;0,(IFERROR(-PMT(Calculator!$G$22/12,Calculator!$G$23*12,Calculator!$G$20),0))-F3430,0)</f>
        <v>0</v>
      </c>
      <c r="H3430" s="29">
        <f t="shared" ca="1" si="216"/>
        <v>0</v>
      </c>
      <c r="I3430" s="29">
        <f t="shared" ca="1" si="214"/>
        <v>0</v>
      </c>
      <c r="J3430" s="30">
        <f>Calculator!$G$40</f>
        <v>6.5000000000000002E-2</v>
      </c>
      <c r="K3430" s="29">
        <f ca="1">IF(C3430&gt;=Calculator!$G$27,IF(DAY($C3430)=1,Calculator!$G$34/2,IF(DAY($C3430)=15,Calculator!$G$34/2,0)),0)</f>
        <v>0</v>
      </c>
      <c r="L3430" s="29">
        <f ca="1">IF(DAY($C3430)=28,IF(H3430=0,0,Calculator!$G$35),0)</f>
        <v>0</v>
      </c>
      <c r="M3430" s="29">
        <f ca="1">IF(I3430&gt;0,IF(DAY($C3430)=1,SUM(INDIRECT("I"&amp;(ROW(C3429)-DAY(C3429))):I3429),0),0)</f>
        <v>0</v>
      </c>
      <c r="N3430" s="29">
        <f ca="1">IF(C3430&lt;Calculator!$G$27,0,IF(C3430=Calculator!$G$27,Calculator!$G$39,IF(H3430-K3430&lt;=0,IF(D3430&gt;Calculator!$G$39,IF(H3430-K3430+E3430+L3430+M3430+Calculator!$G$39&gt;Calculator!$G$39,Calculator!$G$39-(H3430+E3430+L3430+M3430-K3430),Calculator!$G$39),D3430),0)))</f>
        <v>0</v>
      </c>
    </row>
    <row r="3431" spans="1:14" ht="15.75" thickBot="1">
      <c r="A3431" s="33" t="str">
        <f ca="1">IF(C3431=Calculator!$H$27,"F",IF(Daily!D3431+Daily!H3431=0,IF(D3430+H3430&gt;0,"L",""),""))</f>
        <v/>
      </c>
      <c r="B3431" s="34">
        <v>3430</v>
      </c>
      <c r="C3431" s="19">
        <f t="shared" ca="1" si="213"/>
        <v>49360</v>
      </c>
      <c r="D3431" s="29">
        <f t="shared" ca="1" si="215"/>
        <v>0</v>
      </c>
      <c r="E3431" s="29">
        <f ca="1">IF(C3431&lt;Calculator!$D$26,0,IF(DAY($C3431)=1,IF(D3431-Calculator!$G$24&gt;0,Calculator!$G$24,D3431),0))</f>
        <v>0</v>
      </c>
      <c r="F3431" s="29">
        <f ca="1">IF(E3431&gt;0,D3431*Calculator!$G$22/12,0)</f>
        <v>0</v>
      </c>
      <c r="G3431" s="29">
        <f ca="1">IF(E3431&gt;0,(IFERROR(-PMT(Calculator!$G$22/12,Calculator!$G$23*12,Calculator!$G$20),0))-F3431,0)</f>
        <v>0</v>
      </c>
      <c r="H3431" s="29">
        <f t="shared" ca="1" si="216"/>
        <v>0</v>
      </c>
      <c r="I3431" s="29">
        <f t="shared" ca="1" si="214"/>
        <v>0</v>
      </c>
      <c r="J3431" s="30">
        <f>Calculator!$G$40</f>
        <v>6.5000000000000002E-2</v>
      </c>
      <c r="K3431" s="29">
        <f ca="1">IF(C3431&gt;=Calculator!$G$27,IF(DAY($C3431)=1,Calculator!$G$34/2,IF(DAY($C3431)=15,Calculator!$G$34/2,0)),0)</f>
        <v>0</v>
      </c>
      <c r="L3431" s="29">
        <f ca="1">IF(DAY($C3431)=28,IF(H3431=0,0,Calculator!$G$35),0)</f>
        <v>0</v>
      </c>
      <c r="M3431" s="29">
        <f ca="1">IF(I3431&gt;0,IF(DAY($C3431)=1,SUM(INDIRECT("I"&amp;(ROW(C3430)-DAY(C3430))):I3430),0),0)</f>
        <v>0</v>
      </c>
      <c r="N3431" s="29">
        <f ca="1">IF(C3431&lt;Calculator!$G$27,0,IF(C3431=Calculator!$G$27,Calculator!$G$39,IF(H3431-K3431&lt;=0,IF(D3431&gt;Calculator!$G$39,IF(H3431-K3431+E3431+L3431+M3431+Calculator!$G$39&gt;Calculator!$G$39,Calculator!$G$39-(H3431+E3431+L3431+M3431-K3431),Calculator!$G$39),D3431),0)))</f>
        <v>0</v>
      </c>
    </row>
    <row r="3432" spans="1:14" ht="15.75" thickBot="1">
      <c r="A3432" s="33" t="str">
        <f ca="1">IF(C3432=Calculator!$H$27,"F",IF(Daily!D3432+Daily!H3432=0,IF(D3431+H3431&gt;0,"L",""),""))</f>
        <v/>
      </c>
      <c r="B3432" s="34">
        <v>3431</v>
      </c>
      <c r="C3432" s="19">
        <f t="shared" ca="1" si="213"/>
        <v>49361</v>
      </c>
      <c r="D3432" s="29">
        <f t="shared" ca="1" si="215"/>
        <v>0</v>
      </c>
      <c r="E3432" s="29">
        <f ca="1">IF(C3432&lt;Calculator!$D$26,0,IF(DAY($C3432)=1,IF(D3432-Calculator!$G$24&gt;0,Calculator!$G$24,D3432),0))</f>
        <v>0</v>
      </c>
      <c r="F3432" s="29">
        <f ca="1">IF(E3432&gt;0,D3432*Calculator!$G$22/12,0)</f>
        <v>0</v>
      </c>
      <c r="G3432" s="29">
        <f ca="1">IF(E3432&gt;0,(IFERROR(-PMT(Calculator!$G$22/12,Calculator!$G$23*12,Calculator!$G$20),0))-F3432,0)</f>
        <v>0</v>
      </c>
      <c r="H3432" s="29">
        <f t="shared" ca="1" si="216"/>
        <v>0</v>
      </c>
      <c r="I3432" s="29">
        <f t="shared" ca="1" si="214"/>
        <v>0</v>
      </c>
      <c r="J3432" s="30">
        <f>Calculator!$G$40</f>
        <v>6.5000000000000002E-2</v>
      </c>
      <c r="K3432" s="29">
        <f ca="1">IF(C3432&gt;=Calculator!$G$27,IF(DAY($C3432)=1,Calculator!$G$34/2,IF(DAY($C3432)=15,Calculator!$G$34/2,0)),0)</f>
        <v>0</v>
      </c>
      <c r="L3432" s="29">
        <f ca="1">IF(DAY($C3432)=28,IF(H3432=0,0,Calculator!$G$35),0)</f>
        <v>0</v>
      </c>
      <c r="M3432" s="29">
        <f ca="1">IF(I3432&gt;0,IF(DAY($C3432)=1,SUM(INDIRECT("I"&amp;(ROW(C3431)-DAY(C3431))):I3431),0),0)</f>
        <v>0</v>
      </c>
      <c r="N3432" s="29">
        <f ca="1">IF(C3432&lt;Calculator!$G$27,0,IF(C3432=Calculator!$G$27,Calculator!$G$39,IF(H3432-K3432&lt;=0,IF(D3432&gt;Calculator!$G$39,IF(H3432-K3432+E3432+L3432+M3432+Calculator!$G$39&gt;Calculator!$G$39,Calculator!$G$39-(H3432+E3432+L3432+M3432-K3432),Calculator!$G$39),D3432),0)))</f>
        <v>0</v>
      </c>
    </row>
    <row r="3433" spans="1:14" ht="15.75" thickBot="1">
      <c r="A3433" s="33" t="str">
        <f ca="1">IF(C3433=Calculator!$H$27,"F",IF(Daily!D3433+Daily!H3433=0,IF(D3432+H3432&gt;0,"L",""),""))</f>
        <v/>
      </c>
      <c r="B3433" s="34">
        <v>3432</v>
      </c>
      <c r="C3433" s="19">
        <f t="shared" ca="1" si="213"/>
        <v>49362</v>
      </c>
      <c r="D3433" s="29">
        <f t="shared" ca="1" si="215"/>
        <v>0</v>
      </c>
      <c r="E3433" s="29">
        <f ca="1">IF(C3433&lt;Calculator!$D$26,0,IF(DAY($C3433)=1,IF(D3433-Calculator!$G$24&gt;0,Calculator!$G$24,D3433),0))</f>
        <v>0</v>
      </c>
      <c r="F3433" s="29">
        <f ca="1">IF(E3433&gt;0,D3433*Calculator!$G$22/12,0)</f>
        <v>0</v>
      </c>
      <c r="G3433" s="29">
        <f ca="1">IF(E3433&gt;0,(IFERROR(-PMT(Calculator!$G$22/12,Calculator!$G$23*12,Calculator!$G$20),0))-F3433,0)</f>
        <v>0</v>
      </c>
      <c r="H3433" s="29">
        <f t="shared" ca="1" si="216"/>
        <v>0</v>
      </c>
      <c r="I3433" s="29">
        <f t="shared" ca="1" si="214"/>
        <v>0</v>
      </c>
      <c r="J3433" s="30">
        <f>Calculator!$G$40</f>
        <v>6.5000000000000002E-2</v>
      </c>
      <c r="K3433" s="29">
        <f ca="1">IF(C3433&gt;=Calculator!$G$27,IF(DAY($C3433)=1,Calculator!$G$34/2,IF(DAY($C3433)=15,Calculator!$G$34/2,0)),0)</f>
        <v>0</v>
      </c>
      <c r="L3433" s="29">
        <f ca="1">IF(DAY($C3433)=28,IF(H3433=0,0,Calculator!$G$35),0)</f>
        <v>0</v>
      </c>
      <c r="M3433" s="29">
        <f ca="1">IF(I3433&gt;0,IF(DAY($C3433)=1,SUM(INDIRECT("I"&amp;(ROW(C3432)-DAY(C3432))):I3432),0),0)</f>
        <v>0</v>
      </c>
      <c r="N3433" s="29">
        <f ca="1">IF(C3433&lt;Calculator!$G$27,0,IF(C3433=Calculator!$G$27,Calculator!$G$39,IF(H3433-K3433&lt;=0,IF(D3433&gt;Calculator!$G$39,IF(H3433-K3433+E3433+L3433+M3433+Calculator!$G$39&gt;Calculator!$G$39,Calculator!$G$39-(H3433+E3433+L3433+M3433-K3433),Calculator!$G$39),D3433),0)))</f>
        <v>0</v>
      </c>
    </row>
    <row r="3434" spans="1:14" ht="15.75" thickBot="1">
      <c r="A3434" s="33" t="str">
        <f ca="1">IF(C3434=Calculator!$H$27,"F",IF(Daily!D3434+Daily!H3434=0,IF(D3433+H3433&gt;0,"L",""),""))</f>
        <v/>
      </c>
      <c r="B3434" s="34">
        <v>3433</v>
      </c>
      <c r="C3434" s="19">
        <f t="shared" ca="1" si="213"/>
        <v>49363</v>
      </c>
      <c r="D3434" s="29">
        <f t="shared" ca="1" si="215"/>
        <v>0</v>
      </c>
      <c r="E3434" s="29">
        <f ca="1">IF(C3434&lt;Calculator!$D$26,0,IF(DAY($C3434)=1,IF(D3434-Calculator!$G$24&gt;0,Calculator!$G$24,D3434),0))</f>
        <v>0</v>
      </c>
      <c r="F3434" s="29">
        <f ca="1">IF(E3434&gt;0,D3434*Calculator!$G$22/12,0)</f>
        <v>0</v>
      </c>
      <c r="G3434" s="29">
        <f ca="1">IF(E3434&gt;0,(IFERROR(-PMT(Calculator!$G$22/12,Calculator!$G$23*12,Calculator!$G$20),0))-F3434,0)</f>
        <v>0</v>
      </c>
      <c r="H3434" s="29">
        <f t="shared" ca="1" si="216"/>
        <v>0</v>
      </c>
      <c r="I3434" s="29">
        <f t="shared" ca="1" si="214"/>
        <v>0</v>
      </c>
      <c r="J3434" s="30">
        <f>Calculator!$G$40</f>
        <v>6.5000000000000002E-2</v>
      </c>
      <c r="K3434" s="29">
        <f ca="1">IF(C3434&gt;=Calculator!$G$27,IF(DAY($C3434)=1,Calculator!$G$34/2,IF(DAY($C3434)=15,Calculator!$G$34/2,0)),0)</f>
        <v>0</v>
      </c>
      <c r="L3434" s="29">
        <f ca="1">IF(DAY($C3434)=28,IF(H3434=0,0,Calculator!$G$35),0)</f>
        <v>0</v>
      </c>
      <c r="M3434" s="29">
        <f ca="1">IF(I3434&gt;0,IF(DAY($C3434)=1,SUM(INDIRECT("I"&amp;(ROW(C3433)-DAY(C3433))):I3433),0),0)</f>
        <v>0</v>
      </c>
      <c r="N3434" s="29">
        <f ca="1">IF(C3434&lt;Calculator!$G$27,0,IF(C3434=Calculator!$G$27,Calculator!$G$39,IF(H3434-K3434&lt;=0,IF(D3434&gt;Calculator!$G$39,IF(H3434-K3434+E3434+L3434+M3434+Calculator!$G$39&gt;Calculator!$G$39,Calculator!$G$39-(H3434+E3434+L3434+M3434-K3434),Calculator!$G$39),D3434),0)))</f>
        <v>0</v>
      </c>
    </row>
    <row r="3435" spans="1:14" ht="15.75" thickBot="1">
      <c r="A3435" s="33" t="str">
        <f ca="1">IF(C3435=Calculator!$H$27,"F",IF(Daily!D3435+Daily!H3435=0,IF(D3434+H3434&gt;0,"L",""),""))</f>
        <v/>
      </c>
      <c r="B3435" s="34">
        <v>3434</v>
      </c>
      <c r="C3435" s="19">
        <f t="shared" ca="1" si="213"/>
        <v>49364</v>
      </c>
      <c r="D3435" s="29">
        <f t="shared" ca="1" si="215"/>
        <v>0</v>
      </c>
      <c r="E3435" s="29">
        <f ca="1">IF(C3435&lt;Calculator!$D$26,0,IF(DAY($C3435)=1,IF(D3435-Calculator!$G$24&gt;0,Calculator!$G$24,D3435),0))</f>
        <v>0</v>
      </c>
      <c r="F3435" s="29">
        <f ca="1">IF(E3435&gt;0,D3435*Calculator!$G$22/12,0)</f>
        <v>0</v>
      </c>
      <c r="G3435" s="29">
        <f ca="1">IF(E3435&gt;0,(IFERROR(-PMT(Calculator!$G$22/12,Calculator!$G$23*12,Calculator!$G$20),0))-F3435,0)</f>
        <v>0</v>
      </c>
      <c r="H3435" s="29">
        <f t="shared" ca="1" si="216"/>
        <v>0</v>
      </c>
      <c r="I3435" s="29">
        <f t="shared" ca="1" si="214"/>
        <v>0</v>
      </c>
      <c r="J3435" s="30">
        <f>Calculator!$G$40</f>
        <v>6.5000000000000002E-2</v>
      </c>
      <c r="K3435" s="29">
        <f ca="1">IF(C3435&gt;=Calculator!$G$27,IF(DAY($C3435)=1,Calculator!$G$34/2,IF(DAY($C3435)=15,Calculator!$G$34/2,0)),0)</f>
        <v>0</v>
      </c>
      <c r="L3435" s="29">
        <f ca="1">IF(DAY($C3435)=28,IF(H3435=0,0,Calculator!$G$35),0)</f>
        <v>0</v>
      </c>
      <c r="M3435" s="29">
        <f ca="1">IF(I3435&gt;0,IF(DAY($C3435)=1,SUM(INDIRECT("I"&amp;(ROW(C3434)-DAY(C3434))):I3434),0),0)</f>
        <v>0</v>
      </c>
      <c r="N3435" s="29">
        <f ca="1">IF(C3435&lt;Calculator!$G$27,0,IF(C3435=Calculator!$G$27,Calculator!$G$39,IF(H3435-K3435&lt;=0,IF(D3435&gt;Calculator!$G$39,IF(H3435-K3435+E3435+L3435+M3435+Calculator!$G$39&gt;Calculator!$G$39,Calculator!$G$39-(H3435+E3435+L3435+M3435-K3435),Calculator!$G$39),D3435),0)))</f>
        <v>0</v>
      </c>
    </row>
    <row r="3436" spans="1:14" ht="15.75" thickBot="1">
      <c r="A3436" s="33" t="str">
        <f ca="1">IF(C3436=Calculator!$H$27,"F",IF(Daily!D3436+Daily!H3436=0,IF(D3435+H3435&gt;0,"L",""),""))</f>
        <v/>
      </c>
      <c r="B3436" s="34">
        <v>3435</v>
      </c>
      <c r="C3436" s="19">
        <f t="shared" ca="1" si="213"/>
        <v>49365</v>
      </c>
      <c r="D3436" s="29">
        <f t="shared" ca="1" si="215"/>
        <v>0</v>
      </c>
      <c r="E3436" s="29">
        <f ca="1">IF(C3436&lt;Calculator!$D$26,0,IF(DAY($C3436)=1,IF(D3436-Calculator!$G$24&gt;0,Calculator!$G$24,D3436),0))</f>
        <v>0</v>
      </c>
      <c r="F3436" s="29">
        <f ca="1">IF(E3436&gt;0,D3436*Calculator!$G$22/12,0)</f>
        <v>0</v>
      </c>
      <c r="G3436" s="29">
        <f ca="1">IF(E3436&gt;0,(IFERROR(-PMT(Calculator!$G$22/12,Calculator!$G$23*12,Calculator!$G$20),0))-F3436,0)</f>
        <v>0</v>
      </c>
      <c r="H3436" s="29">
        <f t="shared" ca="1" si="216"/>
        <v>0</v>
      </c>
      <c r="I3436" s="29">
        <f t="shared" ca="1" si="214"/>
        <v>0</v>
      </c>
      <c r="J3436" s="30">
        <f>Calculator!$G$40</f>
        <v>6.5000000000000002E-2</v>
      </c>
      <c r="K3436" s="29">
        <f ca="1">IF(C3436&gt;=Calculator!$G$27,IF(DAY($C3436)=1,Calculator!$G$34/2,IF(DAY($C3436)=15,Calculator!$G$34/2,0)),0)</f>
        <v>0</v>
      </c>
      <c r="L3436" s="29">
        <f ca="1">IF(DAY($C3436)=28,IF(H3436=0,0,Calculator!$G$35),0)</f>
        <v>0</v>
      </c>
      <c r="M3436" s="29">
        <f ca="1">IF(I3436&gt;0,IF(DAY($C3436)=1,SUM(INDIRECT("I"&amp;(ROW(C3435)-DAY(C3435))):I3435),0),0)</f>
        <v>0</v>
      </c>
      <c r="N3436" s="29">
        <f ca="1">IF(C3436&lt;Calculator!$G$27,0,IF(C3436=Calculator!$G$27,Calculator!$G$39,IF(H3436-K3436&lt;=0,IF(D3436&gt;Calculator!$G$39,IF(H3436-K3436+E3436+L3436+M3436+Calculator!$G$39&gt;Calculator!$G$39,Calculator!$G$39-(H3436+E3436+L3436+M3436-K3436),Calculator!$G$39),D3436),0)))</f>
        <v>0</v>
      </c>
    </row>
    <row r="3437" spans="1:14" ht="15.75" thickBot="1">
      <c r="A3437" s="33" t="str">
        <f ca="1">IF(C3437=Calculator!$H$27,"F",IF(Daily!D3437+Daily!H3437=0,IF(D3436+H3436&gt;0,"L",""),""))</f>
        <v/>
      </c>
      <c r="B3437" s="34">
        <v>3436</v>
      </c>
      <c r="C3437" s="19">
        <f t="shared" ca="1" si="213"/>
        <v>49366</v>
      </c>
      <c r="D3437" s="29">
        <f t="shared" ca="1" si="215"/>
        <v>0</v>
      </c>
      <c r="E3437" s="29">
        <f ca="1">IF(C3437&lt;Calculator!$D$26,0,IF(DAY($C3437)=1,IF(D3437-Calculator!$G$24&gt;0,Calculator!$G$24,D3437),0))</f>
        <v>0</v>
      </c>
      <c r="F3437" s="29">
        <f ca="1">IF(E3437&gt;0,D3437*Calculator!$G$22/12,0)</f>
        <v>0</v>
      </c>
      <c r="G3437" s="29">
        <f ca="1">IF(E3437&gt;0,(IFERROR(-PMT(Calculator!$G$22/12,Calculator!$G$23*12,Calculator!$G$20),0))-F3437,0)</f>
        <v>0</v>
      </c>
      <c r="H3437" s="29">
        <f t="shared" ca="1" si="216"/>
        <v>0</v>
      </c>
      <c r="I3437" s="29">
        <f t="shared" ca="1" si="214"/>
        <v>0</v>
      </c>
      <c r="J3437" s="30">
        <f>Calculator!$G$40</f>
        <v>6.5000000000000002E-2</v>
      </c>
      <c r="K3437" s="29">
        <f ca="1">IF(C3437&gt;=Calculator!$G$27,IF(DAY($C3437)=1,Calculator!$G$34/2,IF(DAY($C3437)=15,Calculator!$G$34/2,0)),0)</f>
        <v>0</v>
      </c>
      <c r="L3437" s="29">
        <f ca="1">IF(DAY($C3437)=28,IF(H3437=0,0,Calculator!$G$35),0)</f>
        <v>0</v>
      </c>
      <c r="M3437" s="29">
        <f ca="1">IF(I3437&gt;0,IF(DAY($C3437)=1,SUM(INDIRECT("I"&amp;(ROW(C3436)-DAY(C3436))):I3436),0),0)</f>
        <v>0</v>
      </c>
      <c r="N3437" s="29">
        <f ca="1">IF(C3437&lt;Calculator!$G$27,0,IF(C3437=Calculator!$G$27,Calculator!$G$39,IF(H3437-K3437&lt;=0,IF(D3437&gt;Calculator!$G$39,IF(H3437-K3437+E3437+L3437+M3437+Calculator!$G$39&gt;Calculator!$G$39,Calculator!$G$39-(H3437+E3437+L3437+M3437-K3437),Calculator!$G$39),D3437),0)))</f>
        <v>0</v>
      </c>
    </row>
    <row r="3438" spans="1:14" ht="15.75" thickBot="1">
      <c r="A3438" s="33" t="str">
        <f ca="1">IF(C3438=Calculator!$H$27,"F",IF(Daily!D3438+Daily!H3438=0,IF(D3437+H3437&gt;0,"L",""),""))</f>
        <v/>
      </c>
      <c r="B3438" s="34">
        <v>3437</v>
      </c>
      <c r="C3438" s="19">
        <f t="shared" ca="1" si="213"/>
        <v>49367</v>
      </c>
      <c r="D3438" s="29">
        <f t="shared" ca="1" si="215"/>
        <v>0</v>
      </c>
      <c r="E3438" s="29">
        <f ca="1">IF(C3438&lt;Calculator!$D$26,0,IF(DAY($C3438)=1,IF(D3438-Calculator!$G$24&gt;0,Calculator!$G$24,D3438),0))</f>
        <v>0</v>
      </c>
      <c r="F3438" s="29">
        <f ca="1">IF(E3438&gt;0,D3438*Calculator!$G$22/12,0)</f>
        <v>0</v>
      </c>
      <c r="G3438" s="29">
        <f ca="1">IF(E3438&gt;0,(IFERROR(-PMT(Calculator!$G$22/12,Calculator!$G$23*12,Calculator!$G$20),0))-F3438,0)</f>
        <v>0</v>
      </c>
      <c r="H3438" s="29">
        <f t="shared" ca="1" si="216"/>
        <v>0</v>
      </c>
      <c r="I3438" s="29">
        <f t="shared" ca="1" si="214"/>
        <v>0</v>
      </c>
      <c r="J3438" s="30">
        <f>Calculator!$G$40</f>
        <v>6.5000000000000002E-2</v>
      </c>
      <c r="K3438" s="29">
        <f ca="1">IF(C3438&gt;=Calculator!$G$27,IF(DAY($C3438)=1,Calculator!$G$34/2,IF(DAY($C3438)=15,Calculator!$G$34/2,0)),0)</f>
        <v>0</v>
      </c>
      <c r="L3438" s="29">
        <f ca="1">IF(DAY($C3438)=28,IF(H3438=0,0,Calculator!$G$35),0)</f>
        <v>0</v>
      </c>
      <c r="M3438" s="29">
        <f ca="1">IF(I3438&gt;0,IF(DAY($C3438)=1,SUM(INDIRECT("I"&amp;(ROW(C3437)-DAY(C3437))):I3437),0),0)</f>
        <v>0</v>
      </c>
      <c r="N3438" s="29">
        <f ca="1">IF(C3438&lt;Calculator!$G$27,0,IF(C3438=Calculator!$G$27,Calculator!$G$39,IF(H3438-K3438&lt;=0,IF(D3438&gt;Calculator!$G$39,IF(H3438-K3438+E3438+L3438+M3438+Calculator!$G$39&gt;Calculator!$G$39,Calculator!$G$39-(H3438+E3438+L3438+M3438-K3438),Calculator!$G$39),D3438),0)))</f>
        <v>0</v>
      </c>
    </row>
    <row r="3439" spans="1:14" ht="15.75" thickBot="1">
      <c r="A3439" s="33" t="str">
        <f ca="1">IF(C3439=Calculator!$H$27,"F",IF(Daily!D3439+Daily!H3439=0,IF(D3438+H3438&gt;0,"L",""),""))</f>
        <v/>
      </c>
      <c r="B3439" s="34">
        <v>3438</v>
      </c>
      <c r="C3439" s="19">
        <f t="shared" ca="1" si="213"/>
        <v>49368</v>
      </c>
      <c r="D3439" s="29">
        <f t="shared" ca="1" si="215"/>
        <v>0</v>
      </c>
      <c r="E3439" s="29">
        <f ca="1">IF(C3439&lt;Calculator!$D$26,0,IF(DAY($C3439)=1,IF(D3439-Calculator!$G$24&gt;0,Calculator!$G$24,D3439),0))</f>
        <v>0</v>
      </c>
      <c r="F3439" s="29">
        <f ca="1">IF(E3439&gt;0,D3439*Calculator!$G$22/12,0)</f>
        <v>0</v>
      </c>
      <c r="G3439" s="29">
        <f ca="1">IF(E3439&gt;0,(IFERROR(-PMT(Calculator!$G$22/12,Calculator!$G$23*12,Calculator!$G$20),0))-F3439,0)</f>
        <v>0</v>
      </c>
      <c r="H3439" s="29">
        <f t="shared" ca="1" si="216"/>
        <v>0</v>
      </c>
      <c r="I3439" s="29">
        <f t="shared" ca="1" si="214"/>
        <v>0</v>
      </c>
      <c r="J3439" s="30">
        <f>Calculator!$G$40</f>
        <v>6.5000000000000002E-2</v>
      </c>
      <c r="K3439" s="29">
        <f ca="1">IF(C3439&gt;=Calculator!$G$27,IF(DAY($C3439)=1,Calculator!$G$34/2,IF(DAY($C3439)=15,Calculator!$G$34/2,0)),0)</f>
        <v>0</v>
      </c>
      <c r="L3439" s="29">
        <f ca="1">IF(DAY($C3439)=28,IF(H3439=0,0,Calculator!$G$35),0)</f>
        <v>0</v>
      </c>
      <c r="M3439" s="29">
        <f ca="1">IF(I3439&gt;0,IF(DAY($C3439)=1,SUM(INDIRECT("I"&amp;(ROW(C3438)-DAY(C3438))):I3438),0),0)</f>
        <v>0</v>
      </c>
      <c r="N3439" s="29">
        <f ca="1">IF(C3439&lt;Calculator!$G$27,0,IF(C3439=Calculator!$G$27,Calculator!$G$39,IF(H3439-K3439&lt;=0,IF(D3439&gt;Calculator!$G$39,IF(H3439-K3439+E3439+L3439+M3439+Calculator!$G$39&gt;Calculator!$G$39,Calculator!$G$39-(H3439+E3439+L3439+M3439-K3439),Calculator!$G$39),D3439),0)))</f>
        <v>0</v>
      </c>
    </row>
    <row r="3440" spans="1:14" ht="15.75" thickBot="1">
      <c r="A3440" s="33" t="str">
        <f ca="1">IF(C3440=Calculator!$H$27,"F",IF(Daily!D3440+Daily!H3440=0,IF(D3439+H3439&gt;0,"L",""),""))</f>
        <v/>
      </c>
      <c r="B3440" s="34">
        <v>3439</v>
      </c>
      <c r="C3440" s="19">
        <f t="shared" ca="1" si="213"/>
        <v>49369</v>
      </c>
      <c r="D3440" s="29">
        <f t="shared" ca="1" si="215"/>
        <v>0</v>
      </c>
      <c r="E3440" s="29">
        <f ca="1">IF(C3440&lt;Calculator!$D$26,0,IF(DAY($C3440)=1,IF(D3440-Calculator!$G$24&gt;0,Calculator!$G$24,D3440),0))</f>
        <v>0</v>
      </c>
      <c r="F3440" s="29">
        <f ca="1">IF(E3440&gt;0,D3440*Calculator!$G$22/12,0)</f>
        <v>0</v>
      </c>
      <c r="G3440" s="29">
        <f ca="1">IF(E3440&gt;0,(IFERROR(-PMT(Calculator!$G$22/12,Calculator!$G$23*12,Calculator!$G$20),0))-F3440,0)</f>
        <v>0</v>
      </c>
      <c r="H3440" s="29">
        <f t="shared" ca="1" si="216"/>
        <v>0</v>
      </c>
      <c r="I3440" s="29">
        <f t="shared" ca="1" si="214"/>
        <v>0</v>
      </c>
      <c r="J3440" s="30">
        <f>Calculator!$G$40</f>
        <v>6.5000000000000002E-2</v>
      </c>
      <c r="K3440" s="29">
        <f ca="1">IF(C3440&gt;=Calculator!$G$27,IF(DAY($C3440)=1,Calculator!$G$34/2,IF(DAY($C3440)=15,Calculator!$G$34/2,0)),0)</f>
        <v>4500</v>
      </c>
      <c r="L3440" s="29">
        <f ca="1">IF(DAY($C3440)=28,IF(H3440=0,0,Calculator!$G$35),0)</f>
        <v>0</v>
      </c>
      <c r="M3440" s="29">
        <f ca="1">IF(I3440&gt;0,IF(DAY($C3440)=1,SUM(INDIRECT("I"&amp;(ROW(C3439)-DAY(C3439))):I3439),0),0)</f>
        <v>0</v>
      </c>
      <c r="N3440" s="29">
        <f ca="1">IF(C3440&lt;Calculator!$G$27,0,IF(C3440=Calculator!$G$27,Calculator!$G$39,IF(H3440-K3440&lt;=0,IF(D3440&gt;Calculator!$G$39,IF(H3440-K3440+E3440+L3440+M3440+Calculator!$G$39&gt;Calculator!$G$39,Calculator!$G$39-(H3440+E3440+L3440+M3440-K3440),Calculator!$G$39),D3440),0)))</f>
        <v>0</v>
      </c>
    </row>
    <row r="3441" spans="1:14" ht="15.75" thickBot="1">
      <c r="A3441" s="33" t="str">
        <f ca="1">IF(C3441=Calculator!$H$27,"F",IF(Daily!D3441+Daily!H3441=0,IF(D3440+H3440&gt;0,"L",""),""))</f>
        <v/>
      </c>
      <c r="B3441" s="34">
        <v>3440</v>
      </c>
      <c r="C3441" s="19">
        <f t="shared" ca="1" si="213"/>
        <v>49370</v>
      </c>
      <c r="D3441" s="29">
        <f t="shared" ca="1" si="215"/>
        <v>0</v>
      </c>
      <c r="E3441" s="29">
        <f ca="1">IF(C3441&lt;Calculator!$D$26,0,IF(DAY($C3441)=1,IF(D3441-Calculator!$G$24&gt;0,Calculator!$G$24,D3441),0))</f>
        <v>0</v>
      </c>
      <c r="F3441" s="29">
        <f ca="1">IF(E3441&gt;0,D3441*Calculator!$G$22/12,0)</f>
        <v>0</v>
      </c>
      <c r="G3441" s="29">
        <f ca="1">IF(E3441&gt;0,(IFERROR(-PMT(Calculator!$G$22/12,Calculator!$G$23*12,Calculator!$G$20),0))-F3441,0)</f>
        <v>0</v>
      </c>
      <c r="H3441" s="29">
        <f t="shared" ca="1" si="216"/>
        <v>0</v>
      </c>
      <c r="I3441" s="29">
        <f t="shared" ca="1" si="214"/>
        <v>0</v>
      </c>
      <c r="J3441" s="30">
        <f>Calculator!$G$40</f>
        <v>6.5000000000000002E-2</v>
      </c>
      <c r="K3441" s="29">
        <f ca="1">IF(C3441&gt;=Calculator!$G$27,IF(DAY($C3441)=1,Calculator!$G$34/2,IF(DAY($C3441)=15,Calculator!$G$34/2,0)),0)</f>
        <v>0</v>
      </c>
      <c r="L3441" s="29">
        <f ca="1">IF(DAY($C3441)=28,IF(H3441=0,0,Calculator!$G$35),0)</f>
        <v>0</v>
      </c>
      <c r="M3441" s="29">
        <f ca="1">IF(I3441&gt;0,IF(DAY($C3441)=1,SUM(INDIRECT("I"&amp;(ROW(C3440)-DAY(C3440))):I3440),0),0)</f>
        <v>0</v>
      </c>
      <c r="N3441" s="29">
        <f ca="1">IF(C3441&lt;Calculator!$G$27,0,IF(C3441=Calculator!$G$27,Calculator!$G$39,IF(H3441-K3441&lt;=0,IF(D3441&gt;Calculator!$G$39,IF(H3441-K3441+E3441+L3441+M3441+Calculator!$G$39&gt;Calculator!$G$39,Calculator!$G$39-(H3441+E3441+L3441+M3441-K3441),Calculator!$G$39),D3441),0)))</f>
        <v>0</v>
      </c>
    </row>
    <row r="3442" spans="1:14" ht="15.75" thickBot="1">
      <c r="A3442" s="33" t="str">
        <f ca="1">IF(C3442=Calculator!$H$27,"F",IF(Daily!D3442+Daily!H3442=0,IF(D3441+H3441&gt;0,"L",""),""))</f>
        <v/>
      </c>
      <c r="B3442" s="34">
        <v>3441</v>
      </c>
      <c r="C3442" s="19">
        <f t="shared" ca="1" si="213"/>
        <v>49371</v>
      </c>
      <c r="D3442" s="29">
        <f t="shared" ca="1" si="215"/>
        <v>0</v>
      </c>
      <c r="E3442" s="29">
        <f ca="1">IF(C3442&lt;Calculator!$D$26,0,IF(DAY($C3442)=1,IF(D3442-Calculator!$G$24&gt;0,Calculator!$G$24,D3442),0))</f>
        <v>0</v>
      </c>
      <c r="F3442" s="29">
        <f ca="1">IF(E3442&gt;0,D3442*Calculator!$G$22/12,0)</f>
        <v>0</v>
      </c>
      <c r="G3442" s="29">
        <f ca="1">IF(E3442&gt;0,(IFERROR(-PMT(Calculator!$G$22/12,Calculator!$G$23*12,Calculator!$G$20),0))-F3442,0)</f>
        <v>0</v>
      </c>
      <c r="H3442" s="29">
        <f t="shared" ca="1" si="216"/>
        <v>0</v>
      </c>
      <c r="I3442" s="29">
        <f t="shared" ca="1" si="214"/>
        <v>0</v>
      </c>
      <c r="J3442" s="30">
        <f>Calculator!$G$40</f>
        <v>6.5000000000000002E-2</v>
      </c>
      <c r="K3442" s="29">
        <f ca="1">IF(C3442&gt;=Calculator!$G$27,IF(DAY($C3442)=1,Calculator!$G$34/2,IF(DAY($C3442)=15,Calculator!$G$34/2,0)),0)</f>
        <v>0</v>
      </c>
      <c r="L3442" s="29">
        <f ca="1">IF(DAY($C3442)=28,IF(H3442=0,0,Calculator!$G$35),0)</f>
        <v>0</v>
      </c>
      <c r="M3442" s="29">
        <f ca="1">IF(I3442&gt;0,IF(DAY($C3442)=1,SUM(INDIRECT("I"&amp;(ROW(C3441)-DAY(C3441))):I3441),0),0)</f>
        <v>0</v>
      </c>
      <c r="N3442" s="29">
        <f ca="1">IF(C3442&lt;Calculator!$G$27,0,IF(C3442=Calculator!$G$27,Calculator!$G$39,IF(H3442-K3442&lt;=0,IF(D3442&gt;Calculator!$G$39,IF(H3442-K3442+E3442+L3442+M3442+Calculator!$G$39&gt;Calculator!$G$39,Calculator!$G$39-(H3442+E3442+L3442+M3442-K3442),Calculator!$G$39),D3442),0)))</f>
        <v>0</v>
      </c>
    </row>
    <row r="3443" spans="1:14" ht="15.75" thickBot="1">
      <c r="A3443" s="33" t="str">
        <f ca="1">IF(C3443=Calculator!$H$27,"F",IF(Daily!D3443+Daily!H3443=0,IF(D3442+H3442&gt;0,"L",""),""))</f>
        <v/>
      </c>
      <c r="B3443" s="34">
        <v>3442</v>
      </c>
      <c r="C3443" s="19">
        <f t="shared" ca="1" si="213"/>
        <v>49372</v>
      </c>
      <c r="D3443" s="29">
        <f t="shared" ca="1" si="215"/>
        <v>0</v>
      </c>
      <c r="E3443" s="29">
        <f ca="1">IF(C3443&lt;Calculator!$D$26,0,IF(DAY($C3443)=1,IF(D3443-Calculator!$G$24&gt;0,Calculator!$G$24,D3443),0))</f>
        <v>0</v>
      </c>
      <c r="F3443" s="29">
        <f ca="1">IF(E3443&gt;0,D3443*Calculator!$G$22/12,0)</f>
        <v>0</v>
      </c>
      <c r="G3443" s="29">
        <f ca="1">IF(E3443&gt;0,(IFERROR(-PMT(Calculator!$G$22/12,Calculator!$G$23*12,Calculator!$G$20),0))-F3443,0)</f>
        <v>0</v>
      </c>
      <c r="H3443" s="29">
        <f t="shared" ca="1" si="216"/>
        <v>0</v>
      </c>
      <c r="I3443" s="29">
        <f t="shared" ca="1" si="214"/>
        <v>0</v>
      </c>
      <c r="J3443" s="30">
        <f>Calculator!$G$40</f>
        <v>6.5000000000000002E-2</v>
      </c>
      <c r="K3443" s="29">
        <f ca="1">IF(C3443&gt;=Calculator!$G$27,IF(DAY($C3443)=1,Calculator!$G$34/2,IF(DAY($C3443)=15,Calculator!$G$34/2,0)),0)</f>
        <v>0</v>
      </c>
      <c r="L3443" s="29">
        <f ca="1">IF(DAY($C3443)=28,IF(H3443=0,0,Calculator!$G$35),0)</f>
        <v>0</v>
      </c>
      <c r="M3443" s="29">
        <f ca="1">IF(I3443&gt;0,IF(DAY($C3443)=1,SUM(INDIRECT("I"&amp;(ROW(C3442)-DAY(C3442))):I3442),0),0)</f>
        <v>0</v>
      </c>
      <c r="N3443" s="29">
        <f ca="1">IF(C3443&lt;Calculator!$G$27,0,IF(C3443=Calculator!$G$27,Calculator!$G$39,IF(H3443-K3443&lt;=0,IF(D3443&gt;Calculator!$G$39,IF(H3443-K3443+E3443+L3443+M3443+Calculator!$G$39&gt;Calculator!$G$39,Calculator!$G$39-(H3443+E3443+L3443+M3443-K3443),Calculator!$G$39),D3443),0)))</f>
        <v>0</v>
      </c>
    </row>
    <row r="3444" spans="1:14" ht="15.75" thickBot="1">
      <c r="A3444" s="33" t="str">
        <f ca="1">IF(C3444=Calculator!$H$27,"F",IF(Daily!D3444+Daily!H3444=0,IF(D3443+H3443&gt;0,"L",""),""))</f>
        <v/>
      </c>
      <c r="B3444" s="34">
        <v>3443</v>
      </c>
      <c r="C3444" s="19">
        <f t="shared" ca="1" si="213"/>
        <v>49373</v>
      </c>
      <c r="D3444" s="29">
        <f t="shared" ca="1" si="215"/>
        <v>0</v>
      </c>
      <c r="E3444" s="29">
        <f ca="1">IF(C3444&lt;Calculator!$D$26,0,IF(DAY($C3444)=1,IF(D3444-Calculator!$G$24&gt;0,Calculator!$G$24,D3444),0))</f>
        <v>0</v>
      </c>
      <c r="F3444" s="29">
        <f ca="1">IF(E3444&gt;0,D3444*Calculator!$G$22/12,0)</f>
        <v>0</v>
      </c>
      <c r="G3444" s="29">
        <f ca="1">IF(E3444&gt;0,(IFERROR(-PMT(Calculator!$G$22/12,Calculator!$G$23*12,Calculator!$G$20),0))-F3444,0)</f>
        <v>0</v>
      </c>
      <c r="H3444" s="29">
        <f t="shared" ca="1" si="216"/>
        <v>0</v>
      </c>
      <c r="I3444" s="29">
        <f t="shared" ca="1" si="214"/>
        <v>0</v>
      </c>
      <c r="J3444" s="30">
        <f>Calculator!$G$40</f>
        <v>6.5000000000000002E-2</v>
      </c>
      <c r="K3444" s="29">
        <f ca="1">IF(C3444&gt;=Calculator!$G$27,IF(DAY($C3444)=1,Calculator!$G$34/2,IF(DAY($C3444)=15,Calculator!$G$34/2,0)),0)</f>
        <v>0</v>
      </c>
      <c r="L3444" s="29">
        <f ca="1">IF(DAY($C3444)=28,IF(H3444=0,0,Calculator!$G$35),0)</f>
        <v>0</v>
      </c>
      <c r="M3444" s="29">
        <f ca="1">IF(I3444&gt;0,IF(DAY($C3444)=1,SUM(INDIRECT("I"&amp;(ROW(C3443)-DAY(C3443))):I3443),0),0)</f>
        <v>0</v>
      </c>
      <c r="N3444" s="29">
        <f ca="1">IF(C3444&lt;Calculator!$G$27,0,IF(C3444=Calculator!$G$27,Calculator!$G$39,IF(H3444-K3444&lt;=0,IF(D3444&gt;Calculator!$G$39,IF(H3444-K3444+E3444+L3444+M3444+Calculator!$G$39&gt;Calculator!$G$39,Calculator!$G$39-(H3444+E3444+L3444+M3444-K3444),Calculator!$G$39),D3444),0)))</f>
        <v>0</v>
      </c>
    </row>
    <row r="3445" spans="1:14" ht="15.75" thickBot="1">
      <c r="A3445" s="33" t="str">
        <f ca="1">IF(C3445=Calculator!$H$27,"F",IF(Daily!D3445+Daily!H3445=0,IF(D3444+H3444&gt;0,"L",""),""))</f>
        <v/>
      </c>
      <c r="B3445" s="34">
        <v>3444</v>
      </c>
      <c r="C3445" s="19">
        <f t="shared" ca="1" si="213"/>
        <v>49374</v>
      </c>
      <c r="D3445" s="29">
        <f t="shared" ca="1" si="215"/>
        <v>0</v>
      </c>
      <c r="E3445" s="29">
        <f ca="1">IF(C3445&lt;Calculator!$D$26,0,IF(DAY($C3445)=1,IF(D3445-Calculator!$G$24&gt;0,Calculator!$G$24,D3445),0))</f>
        <v>0</v>
      </c>
      <c r="F3445" s="29">
        <f ca="1">IF(E3445&gt;0,D3445*Calculator!$G$22/12,0)</f>
        <v>0</v>
      </c>
      <c r="G3445" s="29">
        <f ca="1">IF(E3445&gt;0,(IFERROR(-PMT(Calculator!$G$22/12,Calculator!$G$23*12,Calculator!$G$20),0))-F3445,0)</f>
        <v>0</v>
      </c>
      <c r="H3445" s="29">
        <f t="shared" ca="1" si="216"/>
        <v>0</v>
      </c>
      <c r="I3445" s="29">
        <f t="shared" ca="1" si="214"/>
        <v>0</v>
      </c>
      <c r="J3445" s="30">
        <f>Calculator!$G$40</f>
        <v>6.5000000000000002E-2</v>
      </c>
      <c r="K3445" s="29">
        <f ca="1">IF(C3445&gt;=Calculator!$G$27,IF(DAY($C3445)=1,Calculator!$G$34/2,IF(DAY($C3445)=15,Calculator!$G$34/2,0)),0)</f>
        <v>0</v>
      </c>
      <c r="L3445" s="29">
        <f ca="1">IF(DAY($C3445)=28,IF(H3445=0,0,Calculator!$G$35),0)</f>
        <v>0</v>
      </c>
      <c r="M3445" s="29">
        <f ca="1">IF(I3445&gt;0,IF(DAY($C3445)=1,SUM(INDIRECT("I"&amp;(ROW(C3444)-DAY(C3444))):I3444),0),0)</f>
        <v>0</v>
      </c>
      <c r="N3445" s="29">
        <f ca="1">IF(C3445&lt;Calculator!$G$27,0,IF(C3445=Calculator!$G$27,Calculator!$G$39,IF(H3445-K3445&lt;=0,IF(D3445&gt;Calculator!$G$39,IF(H3445-K3445+E3445+L3445+M3445+Calculator!$G$39&gt;Calculator!$G$39,Calculator!$G$39-(H3445+E3445+L3445+M3445-K3445),Calculator!$G$39),D3445),0)))</f>
        <v>0</v>
      </c>
    </row>
    <row r="3446" spans="1:14" ht="15.75" thickBot="1">
      <c r="A3446" s="33" t="str">
        <f ca="1">IF(C3446=Calculator!$H$27,"F",IF(Daily!D3446+Daily!H3446=0,IF(D3445+H3445&gt;0,"L",""),""))</f>
        <v/>
      </c>
      <c r="B3446" s="34">
        <v>3445</v>
      </c>
      <c r="C3446" s="19">
        <f t="shared" ca="1" si="213"/>
        <v>49375</v>
      </c>
      <c r="D3446" s="29">
        <f t="shared" ca="1" si="215"/>
        <v>0</v>
      </c>
      <c r="E3446" s="29">
        <f ca="1">IF(C3446&lt;Calculator!$D$26,0,IF(DAY($C3446)=1,IF(D3446-Calculator!$G$24&gt;0,Calculator!$G$24,D3446),0))</f>
        <v>0</v>
      </c>
      <c r="F3446" s="29">
        <f ca="1">IF(E3446&gt;0,D3446*Calculator!$G$22/12,0)</f>
        <v>0</v>
      </c>
      <c r="G3446" s="29">
        <f ca="1">IF(E3446&gt;0,(IFERROR(-PMT(Calculator!$G$22/12,Calculator!$G$23*12,Calculator!$G$20),0))-F3446,0)</f>
        <v>0</v>
      </c>
      <c r="H3446" s="29">
        <f t="shared" ca="1" si="216"/>
        <v>0</v>
      </c>
      <c r="I3446" s="29">
        <f t="shared" ca="1" si="214"/>
        <v>0</v>
      </c>
      <c r="J3446" s="30">
        <f>Calculator!$G$40</f>
        <v>6.5000000000000002E-2</v>
      </c>
      <c r="K3446" s="29">
        <f ca="1">IF(C3446&gt;=Calculator!$G$27,IF(DAY($C3446)=1,Calculator!$G$34/2,IF(DAY($C3446)=15,Calculator!$G$34/2,0)),0)</f>
        <v>0</v>
      </c>
      <c r="L3446" s="29">
        <f ca="1">IF(DAY($C3446)=28,IF(H3446=0,0,Calculator!$G$35),0)</f>
        <v>0</v>
      </c>
      <c r="M3446" s="29">
        <f ca="1">IF(I3446&gt;0,IF(DAY($C3446)=1,SUM(INDIRECT("I"&amp;(ROW(C3445)-DAY(C3445))):I3445),0),0)</f>
        <v>0</v>
      </c>
      <c r="N3446" s="29">
        <f ca="1">IF(C3446&lt;Calculator!$G$27,0,IF(C3446=Calculator!$G$27,Calculator!$G$39,IF(H3446-K3446&lt;=0,IF(D3446&gt;Calculator!$G$39,IF(H3446-K3446+E3446+L3446+M3446+Calculator!$G$39&gt;Calculator!$G$39,Calculator!$G$39-(H3446+E3446+L3446+M3446-K3446),Calculator!$G$39),D3446),0)))</f>
        <v>0</v>
      </c>
    </row>
    <row r="3447" spans="1:14" ht="15.75" thickBot="1">
      <c r="A3447" s="33" t="str">
        <f ca="1">IF(C3447=Calculator!$H$27,"F",IF(Daily!D3447+Daily!H3447=0,IF(D3446+H3446&gt;0,"L",""),""))</f>
        <v/>
      </c>
      <c r="B3447" s="34">
        <v>3446</v>
      </c>
      <c r="C3447" s="19">
        <f t="shared" ca="1" si="213"/>
        <v>49376</v>
      </c>
      <c r="D3447" s="29">
        <f t="shared" ca="1" si="215"/>
        <v>0</v>
      </c>
      <c r="E3447" s="29">
        <f ca="1">IF(C3447&lt;Calculator!$D$26,0,IF(DAY($C3447)=1,IF(D3447-Calculator!$G$24&gt;0,Calculator!$G$24,D3447),0))</f>
        <v>0</v>
      </c>
      <c r="F3447" s="29">
        <f ca="1">IF(E3447&gt;0,D3447*Calculator!$G$22/12,0)</f>
        <v>0</v>
      </c>
      <c r="G3447" s="29">
        <f ca="1">IF(E3447&gt;0,(IFERROR(-PMT(Calculator!$G$22/12,Calculator!$G$23*12,Calculator!$G$20),0))-F3447,0)</f>
        <v>0</v>
      </c>
      <c r="H3447" s="29">
        <f t="shared" ca="1" si="216"/>
        <v>0</v>
      </c>
      <c r="I3447" s="29">
        <f t="shared" ca="1" si="214"/>
        <v>0</v>
      </c>
      <c r="J3447" s="30">
        <f>Calculator!$G$40</f>
        <v>6.5000000000000002E-2</v>
      </c>
      <c r="K3447" s="29">
        <f ca="1">IF(C3447&gt;=Calculator!$G$27,IF(DAY($C3447)=1,Calculator!$G$34/2,IF(DAY($C3447)=15,Calculator!$G$34/2,0)),0)</f>
        <v>0</v>
      </c>
      <c r="L3447" s="29">
        <f ca="1">IF(DAY($C3447)=28,IF(H3447=0,0,Calculator!$G$35),0)</f>
        <v>0</v>
      </c>
      <c r="M3447" s="29">
        <f ca="1">IF(I3447&gt;0,IF(DAY($C3447)=1,SUM(INDIRECT("I"&amp;(ROW(C3446)-DAY(C3446))):I3446),0),0)</f>
        <v>0</v>
      </c>
      <c r="N3447" s="29">
        <f ca="1">IF(C3447&lt;Calculator!$G$27,0,IF(C3447=Calculator!$G$27,Calculator!$G$39,IF(H3447-K3447&lt;=0,IF(D3447&gt;Calculator!$G$39,IF(H3447-K3447+E3447+L3447+M3447+Calculator!$G$39&gt;Calculator!$G$39,Calculator!$G$39-(H3447+E3447+L3447+M3447-K3447),Calculator!$G$39),D3447),0)))</f>
        <v>0</v>
      </c>
    </row>
    <row r="3448" spans="1:14" ht="15.75" thickBot="1">
      <c r="A3448" s="33" t="str">
        <f ca="1">IF(C3448=Calculator!$H$27,"F",IF(Daily!D3448+Daily!H3448=0,IF(D3447+H3447&gt;0,"L",""),""))</f>
        <v/>
      </c>
      <c r="B3448" s="34">
        <v>3447</v>
      </c>
      <c r="C3448" s="19">
        <f t="shared" ca="1" si="213"/>
        <v>49377</v>
      </c>
      <c r="D3448" s="29">
        <f t="shared" ca="1" si="215"/>
        <v>0</v>
      </c>
      <c r="E3448" s="29">
        <f ca="1">IF(C3448&lt;Calculator!$D$26,0,IF(DAY($C3448)=1,IF(D3448-Calculator!$G$24&gt;0,Calculator!$G$24,D3448),0))</f>
        <v>0</v>
      </c>
      <c r="F3448" s="29">
        <f ca="1">IF(E3448&gt;0,D3448*Calculator!$G$22/12,0)</f>
        <v>0</v>
      </c>
      <c r="G3448" s="29">
        <f ca="1">IF(E3448&gt;0,(IFERROR(-PMT(Calculator!$G$22/12,Calculator!$G$23*12,Calculator!$G$20),0))-F3448,0)</f>
        <v>0</v>
      </c>
      <c r="H3448" s="29">
        <f t="shared" ca="1" si="216"/>
        <v>0</v>
      </c>
      <c r="I3448" s="29">
        <f t="shared" ca="1" si="214"/>
        <v>0</v>
      </c>
      <c r="J3448" s="30">
        <f>Calculator!$G$40</f>
        <v>6.5000000000000002E-2</v>
      </c>
      <c r="K3448" s="29">
        <f ca="1">IF(C3448&gt;=Calculator!$G$27,IF(DAY($C3448)=1,Calculator!$G$34/2,IF(DAY($C3448)=15,Calculator!$G$34/2,0)),0)</f>
        <v>0</v>
      </c>
      <c r="L3448" s="29">
        <f ca="1">IF(DAY($C3448)=28,IF(H3448=0,0,Calculator!$G$35),0)</f>
        <v>0</v>
      </c>
      <c r="M3448" s="29">
        <f ca="1">IF(I3448&gt;0,IF(DAY($C3448)=1,SUM(INDIRECT("I"&amp;(ROW(C3447)-DAY(C3447))):I3447),0),0)</f>
        <v>0</v>
      </c>
      <c r="N3448" s="29">
        <f ca="1">IF(C3448&lt;Calculator!$G$27,0,IF(C3448=Calculator!$G$27,Calculator!$G$39,IF(H3448-K3448&lt;=0,IF(D3448&gt;Calculator!$G$39,IF(H3448-K3448+E3448+L3448+M3448+Calculator!$G$39&gt;Calculator!$G$39,Calculator!$G$39-(H3448+E3448+L3448+M3448-K3448),Calculator!$G$39),D3448),0)))</f>
        <v>0</v>
      </c>
    </row>
    <row r="3449" spans="1:14" ht="15.75" thickBot="1">
      <c r="A3449" s="33" t="str">
        <f ca="1">IF(C3449=Calculator!$H$27,"F",IF(Daily!D3449+Daily!H3449=0,IF(D3448+H3448&gt;0,"L",""),""))</f>
        <v/>
      </c>
      <c r="B3449" s="34">
        <v>3448</v>
      </c>
      <c r="C3449" s="19">
        <f t="shared" ca="1" si="213"/>
        <v>49378</v>
      </c>
      <c r="D3449" s="29">
        <f t="shared" ca="1" si="215"/>
        <v>0</v>
      </c>
      <c r="E3449" s="29">
        <f ca="1">IF(C3449&lt;Calculator!$D$26,0,IF(DAY($C3449)=1,IF(D3449-Calculator!$G$24&gt;0,Calculator!$G$24,D3449),0))</f>
        <v>0</v>
      </c>
      <c r="F3449" s="29">
        <f ca="1">IF(E3449&gt;0,D3449*Calculator!$G$22/12,0)</f>
        <v>0</v>
      </c>
      <c r="G3449" s="29">
        <f ca="1">IF(E3449&gt;0,(IFERROR(-PMT(Calculator!$G$22/12,Calculator!$G$23*12,Calculator!$G$20),0))-F3449,0)</f>
        <v>0</v>
      </c>
      <c r="H3449" s="29">
        <f t="shared" ca="1" si="216"/>
        <v>0</v>
      </c>
      <c r="I3449" s="29">
        <f t="shared" ca="1" si="214"/>
        <v>0</v>
      </c>
      <c r="J3449" s="30">
        <f>Calculator!$G$40</f>
        <v>6.5000000000000002E-2</v>
      </c>
      <c r="K3449" s="29">
        <f ca="1">IF(C3449&gt;=Calculator!$G$27,IF(DAY($C3449)=1,Calculator!$G$34/2,IF(DAY($C3449)=15,Calculator!$G$34/2,0)),0)</f>
        <v>0</v>
      </c>
      <c r="L3449" s="29">
        <f ca="1">IF(DAY($C3449)=28,IF(H3449=0,0,Calculator!$G$35),0)</f>
        <v>0</v>
      </c>
      <c r="M3449" s="29">
        <f ca="1">IF(I3449&gt;0,IF(DAY($C3449)=1,SUM(INDIRECT("I"&amp;(ROW(C3448)-DAY(C3448))):I3448),0),0)</f>
        <v>0</v>
      </c>
      <c r="N3449" s="29">
        <f ca="1">IF(C3449&lt;Calculator!$G$27,0,IF(C3449=Calculator!$G$27,Calculator!$G$39,IF(H3449-K3449&lt;=0,IF(D3449&gt;Calculator!$G$39,IF(H3449-K3449+E3449+L3449+M3449+Calculator!$G$39&gt;Calculator!$G$39,Calculator!$G$39-(H3449+E3449+L3449+M3449-K3449),Calculator!$G$39),D3449),0)))</f>
        <v>0</v>
      </c>
    </row>
    <row r="3450" spans="1:14" ht="15.75" thickBot="1">
      <c r="A3450" s="33" t="str">
        <f ca="1">IF(C3450=Calculator!$H$27,"F",IF(Daily!D3450+Daily!H3450=0,IF(D3449+H3449&gt;0,"L",""),""))</f>
        <v/>
      </c>
      <c r="B3450" s="34">
        <v>3449</v>
      </c>
      <c r="C3450" s="19">
        <f t="shared" ca="1" si="213"/>
        <v>49379</v>
      </c>
      <c r="D3450" s="29">
        <f t="shared" ca="1" si="215"/>
        <v>0</v>
      </c>
      <c r="E3450" s="29">
        <f ca="1">IF(C3450&lt;Calculator!$D$26,0,IF(DAY($C3450)=1,IF(D3450-Calculator!$G$24&gt;0,Calculator!$G$24,D3450),0))</f>
        <v>0</v>
      </c>
      <c r="F3450" s="29">
        <f ca="1">IF(E3450&gt;0,D3450*Calculator!$G$22/12,0)</f>
        <v>0</v>
      </c>
      <c r="G3450" s="29">
        <f ca="1">IF(E3450&gt;0,(IFERROR(-PMT(Calculator!$G$22/12,Calculator!$G$23*12,Calculator!$G$20),0))-F3450,0)</f>
        <v>0</v>
      </c>
      <c r="H3450" s="29">
        <f t="shared" ca="1" si="216"/>
        <v>0</v>
      </c>
      <c r="I3450" s="29">
        <f t="shared" ca="1" si="214"/>
        <v>0</v>
      </c>
      <c r="J3450" s="30">
        <f>Calculator!$G$40</f>
        <v>6.5000000000000002E-2</v>
      </c>
      <c r="K3450" s="29">
        <f ca="1">IF(C3450&gt;=Calculator!$G$27,IF(DAY($C3450)=1,Calculator!$G$34/2,IF(DAY($C3450)=15,Calculator!$G$34/2,0)),0)</f>
        <v>0</v>
      </c>
      <c r="L3450" s="29">
        <f ca="1">IF(DAY($C3450)=28,IF(H3450=0,0,Calculator!$G$35),0)</f>
        <v>0</v>
      </c>
      <c r="M3450" s="29">
        <f ca="1">IF(I3450&gt;0,IF(DAY($C3450)=1,SUM(INDIRECT("I"&amp;(ROW(C3449)-DAY(C3449))):I3449),0),0)</f>
        <v>0</v>
      </c>
      <c r="N3450" s="29">
        <f ca="1">IF(C3450&lt;Calculator!$G$27,0,IF(C3450=Calculator!$G$27,Calculator!$G$39,IF(H3450-K3450&lt;=0,IF(D3450&gt;Calculator!$G$39,IF(H3450-K3450+E3450+L3450+M3450+Calculator!$G$39&gt;Calculator!$G$39,Calculator!$G$39-(H3450+E3450+L3450+M3450-K3450),Calculator!$G$39),D3450),0)))</f>
        <v>0</v>
      </c>
    </row>
    <row r="3451" spans="1:14" ht="15.75" thickBot="1">
      <c r="A3451" s="33" t="str">
        <f ca="1">IF(C3451=Calculator!$H$27,"F",IF(Daily!D3451+Daily!H3451=0,IF(D3450+H3450&gt;0,"L",""),""))</f>
        <v/>
      </c>
      <c r="B3451" s="34">
        <v>3450</v>
      </c>
      <c r="C3451" s="19">
        <f t="shared" ca="1" si="213"/>
        <v>49380</v>
      </c>
      <c r="D3451" s="29">
        <f t="shared" ca="1" si="215"/>
        <v>0</v>
      </c>
      <c r="E3451" s="29">
        <f ca="1">IF(C3451&lt;Calculator!$D$26,0,IF(DAY($C3451)=1,IF(D3451-Calculator!$G$24&gt;0,Calculator!$G$24,D3451),0))</f>
        <v>0</v>
      </c>
      <c r="F3451" s="29">
        <f ca="1">IF(E3451&gt;0,D3451*Calculator!$G$22/12,0)</f>
        <v>0</v>
      </c>
      <c r="G3451" s="29">
        <f ca="1">IF(E3451&gt;0,(IFERROR(-PMT(Calculator!$G$22/12,Calculator!$G$23*12,Calculator!$G$20),0))-F3451,0)</f>
        <v>0</v>
      </c>
      <c r="H3451" s="29">
        <f t="shared" ca="1" si="216"/>
        <v>0</v>
      </c>
      <c r="I3451" s="29">
        <f t="shared" ca="1" si="214"/>
        <v>0</v>
      </c>
      <c r="J3451" s="30">
        <f>Calculator!$G$40</f>
        <v>6.5000000000000002E-2</v>
      </c>
      <c r="K3451" s="29">
        <f ca="1">IF(C3451&gt;=Calculator!$G$27,IF(DAY($C3451)=1,Calculator!$G$34/2,IF(DAY($C3451)=15,Calculator!$G$34/2,0)),0)</f>
        <v>0</v>
      </c>
      <c r="L3451" s="29">
        <f ca="1">IF(DAY($C3451)=28,IF(H3451=0,0,Calculator!$G$35),0)</f>
        <v>0</v>
      </c>
      <c r="M3451" s="29">
        <f ca="1">IF(I3451&gt;0,IF(DAY($C3451)=1,SUM(INDIRECT("I"&amp;(ROW(C3450)-DAY(C3450))):I3450),0),0)</f>
        <v>0</v>
      </c>
      <c r="N3451" s="29">
        <f ca="1">IF(C3451&lt;Calculator!$G$27,0,IF(C3451=Calculator!$G$27,Calculator!$G$39,IF(H3451-K3451&lt;=0,IF(D3451&gt;Calculator!$G$39,IF(H3451-K3451+E3451+L3451+M3451+Calculator!$G$39&gt;Calculator!$G$39,Calculator!$G$39-(H3451+E3451+L3451+M3451-K3451),Calculator!$G$39),D3451),0)))</f>
        <v>0</v>
      </c>
    </row>
    <row r="3452" spans="1:14" ht="15.75" thickBot="1">
      <c r="A3452" s="33" t="str">
        <f ca="1">IF(C3452=Calculator!$H$27,"F",IF(Daily!D3452+Daily!H3452=0,IF(D3451+H3451&gt;0,"L",""),""))</f>
        <v/>
      </c>
      <c r="B3452" s="34">
        <v>3451</v>
      </c>
      <c r="C3452" s="19">
        <f t="shared" ca="1" si="213"/>
        <v>49381</v>
      </c>
      <c r="D3452" s="29">
        <f t="shared" ca="1" si="215"/>
        <v>0</v>
      </c>
      <c r="E3452" s="29">
        <f ca="1">IF(C3452&lt;Calculator!$D$26,0,IF(DAY($C3452)=1,IF(D3452-Calculator!$G$24&gt;0,Calculator!$G$24,D3452),0))</f>
        <v>0</v>
      </c>
      <c r="F3452" s="29">
        <f ca="1">IF(E3452&gt;0,D3452*Calculator!$G$22/12,0)</f>
        <v>0</v>
      </c>
      <c r="G3452" s="29">
        <f ca="1">IF(E3452&gt;0,(IFERROR(-PMT(Calculator!$G$22/12,Calculator!$G$23*12,Calculator!$G$20),0))-F3452,0)</f>
        <v>0</v>
      </c>
      <c r="H3452" s="29">
        <f t="shared" ca="1" si="216"/>
        <v>0</v>
      </c>
      <c r="I3452" s="29">
        <f t="shared" ca="1" si="214"/>
        <v>0</v>
      </c>
      <c r="J3452" s="30">
        <f>Calculator!$G$40</f>
        <v>6.5000000000000002E-2</v>
      </c>
      <c r="K3452" s="29">
        <f ca="1">IF(C3452&gt;=Calculator!$G$27,IF(DAY($C3452)=1,Calculator!$G$34/2,IF(DAY($C3452)=15,Calculator!$G$34/2,0)),0)</f>
        <v>0</v>
      </c>
      <c r="L3452" s="29">
        <f ca="1">IF(DAY($C3452)=28,IF(H3452=0,0,Calculator!$G$35),0)</f>
        <v>0</v>
      </c>
      <c r="M3452" s="29">
        <f ca="1">IF(I3452&gt;0,IF(DAY($C3452)=1,SUM(INDIRECT("I"&amp;(ROW(C3451)-DAY(C3451))):I3451),0),0)</f>
        <v>0</v>
      </c>
      <c r="N3452" s="29">
        <f ca="1">IF(C3452&lt;Calculator!$G$27,0,IF(C3452=Calculator!$G$27,Calculator!$G$39,IF(H3452-K3452&lt;=0,IF(D3452&gt;Calculator!$G$39,IF(H3452-K3452+E3452+L3452+M3452+Calculator!$G$39&gt;Calculator!$G$39,Calculator!$G$39-(H3452+E3452+L3452+M3452-K3452),Calculator!$G$39),D3452),0)))</f>
        <v>0</v>
      </c>
    </row>
    <row r="3453" spans="1:14" ht="15.75" thickBot="1">
      <c r="A3453" s="33" t="str">
        <f ca="1">IF(C3453=Calculator!$H$27,"F",IF(Daily!D3453+Daily!H3453=0,IF(D3452+H3452&gt;0,"L",""),""))</f>
        <v/>
      </c>
      <c r="B3453" s="34">
        <v>3452</v>
      </c>
      <c r="C3453" s="19">
        <f t="shared" ca="1" si="213"/>
        <v>49382</v>
      </c>
      <c r="D3453" s="29">
        <f t="shared" ca="1" si="215"/>
        <v>0</v>
      </c>
      <c r="E3453" s="29">
        <f ca="1">IF(C3453&lt;Calculator!$D$26,0,IF(DAY($C3453)=1,IF(D3453-Calculator!$G$24&gt;0,Calculator!$G$24,D3453),0))</f>
        <v>0</v>
      </c>
      <c r="F3453" s="29">
        <f ca="1">IF(E3453&gt;0,D3453*Calculator!$G$22/12,0)</f>
        <v>0</v>
      </c>
      <c r="G3453" s="29">
        <f ca="1">IF(E3453&gt;0,(IFERROR(-PMT(Calculator!$G$22/12,Calculator!$G$23*12,Calculator!$G$20),0))-F3453,0)</f>
        <v>0</v>
      </c>
      <c r="H3453" s="29">
        <f t="shared" ca="1" si="216"/>
        <v>0</v>
      </c>
      <c r="I3453" s="29">
        <f t="shared" ca="1" si="214"/>
        <v>0</v>
      </c>
      <c r="J3453" s="30">
        <f>Calculator!$G$40</f>
        <v>6.5000000000000002E-2</v>
      </c>
      <c r="K3453" s="29">
        <f ca="1">IF(C3453&gt;=Calculator!$G$27,IF(DAY($C3453)=1,Calculator!$G$34/2,IF(DAY($C3453)=15,Calculator!$G$34/2,0)),0)</f>
        <v>0</v>
      </c>
      <c r="L3453" s="29">
        <f ca="1">IF(DAY($C3453)=28,IF(H3453=0,0,Calculator!$G$35),0)</f>
        <v>0</v>
      </c>
      <c r="M3453" s="29">
        <f ca="1">IF(I3453&gt;0,IF(DAY($C3453)=1,SUM(INDIRECT("I"&amp;(ROW(C3452)-DAY(C3452))):I3452),0),0)</f>
        <v>0</v>
      </c>
      <c r="N3453" s="29">
        <f ca="1">IF(C3453&lt;Calculator!$G$27,0,IF(C3453=Calculator!$G$27,Calculator!$G$39,IF(H3453-K3453&lt;=0,IF(D3453&gt;Calculator!$G$39,IF(H3453-K3453+E3453+L3453+M3453+Calculator!$G$39&gt;Calculator!$G$39,Calculator!$G$39-(H3453+E3453+L3453+M3453-K3453),Calculator!$G$39),D3453),0)))</f>
        <v>0</v>
      </c>
    </row>
    <row r="3454" spans="1:14" ht="15.75" thickBot="1">
      <c r="A3454" s="33" t="str">
        <f ca="1">IF(C3454=Calculator!$H$27,"F",IF(Daily!D3454+Daily!H3454=0,IF(D3453+H3453&gt;0,"L",""),""))</f>
        <v/>
      </c>
      <c r="B3454" s="34">
        <v>3453</v>
      </c>
      <c r="C3454" s="19">
        <f t="shared" ca="1" si="213"/>
        <v>49383</v>
      </c>
      <c r="D3454" s="29">
        <f t="shared" ca="1" si="215"/>
        <v>0</v>
      </c>
      <c r="E3454" s="29">
        <f ca="1">IF(C3454&lt;Calculator!$D$26,0,IF(DAY($C3454)=1,IF(D3454-Calculator!$G$24&gt;0,Calculator!$G$24,D3454),0))</f>
        <v>0</v>
      </c>
      <c r="F3454" s="29">
        <f ca="1">IF(E3454&gt;0,D3454*Calculator!$G$22/12,0)</f>
        <v>0</v>
      </c>
      <c r="G3454" s="29">
        <f ca="1">IF(E3454&gt;0,(IFERROR(-PMT(Calculator!$G$22/12,Calculator!$G$23*12,Calculator!$G$20),0))-F3454,0)</f>
        <v>0</v>
      </c>
      <c r="H3454" s="29">
        <f t="shared" ca="1" si="216"/>
        <v>0</v>
      </c>
      <c r="I3454" s="29">
        <f t="shared" ca="1" si="214"/>
        <v>0</v>
      </c>
      <c r="J3454" s="30">
        <f>Calculator!$G$40</f>
        <v>6.5000000000000002E-2</v>
      </c>
      <c r="K3454" s="29">
        <f ca="1">IF(C3454&gt;=Calculator!$G$27,IF(DAY($C3454)=1,Calculator!$G$34/2,IF(DAY($C3454)=15,Calculator!$G$34/2,0)),0)</f>
        <v>4500</v>
      </c>
      <c r="L3454" s="29">
        <f ca="1">IF(DAY($C3454)=28,IF(H3454=0,0,Calculator!$G$35),0)</f>
        <v>0</v>
      </c>
      <c r="M3454" s="29">
        <f ca="1">IF(I3454&gt;0,IF(DAY($C3454)=1,SUM(INDIRECT("I"&amp;(ROW(C3453)-DAY(C3453))):I3453),0),0)</f>
        <v>0</v>
      </c>
      <c r="N3454" s="29">
        <f ca="1">IF(C3454&lt;Calculator!$G$27,0,IF(C3454=Calculator!$G$27,Calculator!$G$39,IF(H3454-K3454&lt;=0,IF(D3454&gt;Calculator!$G$39,IF(H3454-K3454+E3454+L3454+M3454+Calculator!$G$39&gt;Calculator!$G$39,Calculator!$G$39-(H3454+E3454+L3454+M3454-K3454),Calculator!$G$39),D3454),0)))</f>
        <v>0</v>
      </c>
    </row>
    <row r="3455" spans="1:14" ht="15.75" thickBot="1">
      <c r="A3455" s="33" t="str">
        <f ca="1">IF(C3455=Calculator!$H$27,"F",IF(Daily!D3455+Daily!H3455=0,IF(D3454+H3454&gt;0,"L",""),""))</f>
        <v/>
      </c>
      <c r="B3455" s="34">
        <v>3454</v>
      </c>
      <c r="C3455" s="19">
        <f t="shared" ca="1" si="213"/>
        <v>49384</v>
      </c>
      <c r="D3455" s="29">
        <f t="shared" ca="1" si="215"/>
        <v>0</v>
      </c>
      <c r="E3455" s="29">
        <f ca="1">IF(C3455&lt;Calculator!$D$26,0,IF(DAY($C3455)=1,IF(D3455-Calculator!$G$24&gt;0,Calculator!$G$24,D3455),0))</f>
        <v>0</v>
      </c>
      <c r="F3455" s="29">
        <f ca="1">IF(E3455&gt;0,D3455*Calculator!$G$22/12,0)</f>
        <v>0</v>
      </c>
      <c r="G3455" s="29">
        <f ca="1">IF(E3455&gt;0,(IFERROR(-PMT(Calculator!$G$22/12,Calculator!$G$23*12,Calculator!$G$20),0))-F3455,0)</f>
        <v>0</v>
      </c>
      <c r="H3455" s="29">
        <f t="shared" ca="1" si="216"/>
        <v>0</v>
      </c>
      <c r="I3455" s="29">
        <f t="shared" ca="1" si="214"/>
        <v>0</v>
      </c>
      <c r="J3455" s="30">
        <f>Calculator!$G$40</f>
        <v>6.5000000000000002E-2</v>
      </c>
      <c r="K3455" s="29">
        <f ca="1">IF(C3455&gt;=Calculator!$G$27,IF(DAY($C3455)=1,Calculator!$G$34/2,IF(DAY($C3455)=15,Calculator!$G$34/2,0)),0)</f>
        <v>0</v>
      </c>
      <c r="L3455" s="29">
        <f ca="1">IF(DAY($C3455)=28,IF(H3455=0,0,Calculator!$G$35),0)</f>
        <v>0</v>
      </c>
      <c r="M3455" s="29">
        <f ca="1">IF(I3455&gt;0,IF(DAY($C3455)=1,SUM(INDIRECT("I"&amp;(ROW(C3454)-DAY(C3454))):I3454),0),0)</f>
        <v>0</v>
      </c>
      <c r="N3455" s="29">
        <f ca="1">IF(C3455&lt;Calculator!$G$27,0,IF(C3455=Calculator!$G$27,Calculator!$G$39,IF(H3455-K3455&lt;=0,IF(D3455&gt;Calculator!$G$39,IF(H3455-K3455+E3455+L3455+M3455+Calculator!$G$39&gt;Calculator!$G$39,Calculator!$G$39-(H3455+E3455+L3455+M3455-K3455),Calculator!$G$39),D3455),0)))</f>
        <v>0</v>
      </c>
    </row>
    <row r="3456" spans="1:14" ht="15.75" thickBot="1">
      <c r="A3456" s="33" t="str">
        <f ca="1">IF(C3456=Calculator!$H$27,"F",IF(Daily!D3456+Daily!H3456=0,IF(D3455+H3455&gt;0,"L",""),""))</f>
        <v/>
      </c>
      <c r="B3456" s="34">
        <v>3455</v>
      </c>
      <c r="C3456" s="19">
        <f t="shared" ca="1" si="213"/>
        <v>49385</v>
      </c>
      <c r="D3456" s="29">
        <f t="shared" ca="1" si="215"/>
        <v>0</v>
      </c>
      <c r="E3456" s="29">
        <f ca="1">IF(C3456&lt;Calculator!$D$26,0,IF(DAY($C3456)=1,IF(D3456-Calculator!$G$24&gt;0,Calculator!$G$24,D3456),0))</f>
        <v>0</v>
      </c>
      <c r="F3456" s="29">
        <f ca="1">IF(E3456&gt;0,D3456*Calculator!$G$22/12,0)</f>
        <v>0</v>
      </c>
      <c r="G3456" s="29">
        <f ca="1">IF(E3456&gt;0,(IFERROR(-PMT(Calculator!$G$22/12,Calculator!$G$23*12,Calculator!$G$20),0))-F3456,0)</f>
        <v>0</v>
      </c>
      <c r="H3456" s="29">
        <f t="shared" ca="1" si="216"/>
        <v>0</v>
      </c>
      <c r="I3456" s="29">
        <f t="shared" ca="1" si="214"/>
        <v>0</v>
      </c>
      <c r="J3456" s="30">
        <f>Calculator!$G$40</f>
        <v>6.5000000000000002E-2</v>
      </c>
      <c r="K3456" s="29">
        <f ca="1">IF(C3456&gt;=Calculator!$G$27,IF(DAY($C3456)=1,Calculator!$G$34/2,IF(DAY($C3456)=15,Calculator!$G$34/2,0)),0)</f>
        <v>0</v>
      </c>
      <c r="L3456" s="29">
        <f ca="1">IF(DAY($C3456)=28,IF(H3456=0,0,Calculator!$G$35),0)</f>
        <v>0</v>
      </c>
      <c r="M3456" s="29">
        <f ca="1">IF(I3456&gt;0,IF(DAY($C3456)=1,SUM(INDIRECT("I"&amp;(ROW(C3455)-DAY(C3455))):I3455),0),0)</f>
        <v>0</v>
      </c>
      <c r="N3456" s="29">
        <f ca="1">IF(C3456&lt;Calculator!$G$27,0,IF(C3456=Calculator!$G$27,Calculator!$G$39,IF(H3456-K3456&lt;=0,IF(D3456&gt;Calculator!$G$39,IF(H3456-K3456+E3456+L3456+M3456+Calculator!$G$39&gt;Calculator!$G$39,Calculator!$G$39-(H3456+E3456+L3456+M3456-K3456),Calculator!$G$39),D3456),0)))</f>
        <v>0</v>
      </c>
    </row>
    <row r="3457" spans="1:14" ht="15.75" thickBot="1">
      <c r="A3457" s="33" t="str">
        <f ca="1">IF(C3457=Calculator!$H$27,"F",IF(Daily!D3457+Daily!H3457=0,IF(D3456+H3456&gt;0,"L",""),""))</f>
        <v/>
      </c>
      <c r="B3457" s="34">
        <v>3456</v>
      </c>
      <c r="C3457" s="19">
        <f t="shared" ca="1" si="213"/>
        <v>49386</v>
      </c>
      <c r="D3457" s="29">
        <f t="shared" ca="1" si="215"/>
        <v>0</v>
      </c>
      <c r="E3457" s="29">
        <f ca="1">IF(C3457&lt;Calculator!$D$26,0,IF(DAY($C3457)=1,IF(D3457-Calculator!$G$24&gt;0,Calculator!$G$24,D3457),0))</f>
        <v>0</v>
      </c>
      <c r="F3457" s="29">
        <f ca="1">IF(E3457&gt;0,D3457*Calculator!$G$22/12,0)</f>
        <v>0</v>
      </c>
      <c r="G3457" s="29">
        <f ca="1">IF(E3457&gt;0,(IFERROR(-PMT(Calculator!$G$22/12,Calculator!$G$23*12,Calculator!$G$20),0))-F3457,0)</f>
        <v>0</v>
      </c>
      <c r="H3457" s="29">
        <f t="shared" ca="1" si="216"/>
        <v>0</v>
      </c>
      <c r="I3457" s="29">
        <f t="shared" ca="1" si="214"/>
        <v>0</v>
      </c>
      <c r="J3457" s="30">
        <f>Calculator!$G$40</f>
        <v>6.5000000000000002E-2</v>
      </c>
      <c r="K3457" s="29">
        <f ca="1">IF(C3457&gt;=Calculator!$G$27,IF(DAY($C3457)=1,Calculator!$G$34/2,IF(DAY($C3457)=15,Calculator!$G$34/2,0)),0)</f>
        <v>0</v>
      </c>
      <c r="L3457" s="29">
        <f ca="1">IF(DAY($C3457)=28,IF(H3457=0,0,Calculator!$G$35),0)</f>
        <v>0</v>
      </c>
      <c r="M3457" s="29">
        <f ca="1">IF(I3457&gt;0,IF(DAY($C3457)=1,SUM(INDIRECT("I"&amp;(ROW(C3456)-DAY(C3456))):I3456),0),0)</f>
        <v>0</v>
      </c>
      <c r="N3457" s="29">
        <f ca="1">IF(C3457&lt;Calculator!$G$27,0,IF(C3457=Calculator!$G$27,Calculator!$G$39,IF(H3457-K3457&lt;=0,IF(D3457&gt;Calculator!$G$39,IF(H3457-K3457+E3457+L3457+M3457+Calculator!$G$39&gt;Calculator!$G$39,Calculator!$G$39-(H3457+E3457+L3457+M3457-K3457),Calculator!$G$39),D3457),0)))</f>
        <v>0</v>
      </c>
    </row>
    <row r="3458" spans="1:14" ht="15.75" thickBot="1">
      <c r="A3458" s="33" t="str">
        <f ca="1">IF(C3458=Calculator!$H$27,"F",IF(Daily!D3458+Daily!H3458=0,IF(D3457+H3457&gt;0,"L",""),""))</f>
        <v/>
      </c>
      <c r="B3458" s="34">
        <v>3457</v>
      </c>
      <c r="C3458" s="19">
        <f t="shared" ca="1" si="213"/>
        <v>49387</v>
      </c>
      <c r="D3458" s="29">
        <f t="shared" ca="1" si="215"/>
        <v>0</v>
      </c>
      <c r="E3458" s="29">
        <f ca="1">IF(C3458&lt;Calculator!$D$26,0,IF(DAY($C3458)=1,IF(D3458-Calculator!$G$24&gt;0,Calculator!$G$24,D3458),0))</f>
        <v>0</v>
      </c>
      <c r="F3458" s="29">
        <f ca="1">IF(E3458&gt;0,D3458*Calculator!$G$22/12,0)</f>
        <v>0</v>
      </c>
      <c r="G3458" s="29">
        <f ca="1">IF(E3458&gt;0,(IFERROR(-PMT(Calculator!$G$22/12,Calculator!$G$23*12,Calculator!$G$20),0))-F3458,0)</f>
        <v>0</v>
      </c>
      <c r="H3458" s="29">
        <f t="shared" ca="1" si="216"/>
        <v>0</v>
      </c>
      <c r="I3458" s="29">
        <f t="shared" ca="1" si="214"/>
        <v>0</v>
      </c>
      <c r="J3458" s="30">
        <f>Calculator!$G$40</f>
        <v>6.5000000000000002E-2</v>
      </c>
      <c r="K3458" s="29">
        <f ca="1">IF(C3458&gt;=Calculator!$G$27,IF(DAY($C3458)=1,Calculator!$G$34/2,IF(DAY($C3458)=15,Calculator!$G$34/2,0)),0)</f>
        <v>0</v>
      </c>
      <c r="L3458" s="29">
        <f ca="1">IF(DAY($C3458)=28,IF(H3458=0,0,Calculator!$G$35),0)</f>
        <v>0</v>
      </c>
      <c r="M3458" s="29">
        <f ca="1">IF(I3458&gt;0,IF(DAY($C3458)=1,SUM(INDIRECT("I"&amp;(ROW(C3457)-DAY(C3457))):I3457),0),0)</f>
        <v>0</v>
      </c>
      <c r="N3458" s="29">
        <f ca="1">IF(C3458&lt;Calculator!$G$27,0,IF(C3458=Calculator!$G$27,Calculator!$G$39,IF(H3458-K3458&lt;=0,IF(D3458&gt;Calculator!$G$39,IF(H3458-K3458+E3458+L3458+M3458+Calculator!$G$39&gt;Calculator!$G$39,Calculator!$G$39-(H3458+E3458+L3458+M3458-K3458),Calculator!$G$39),D3458),0)))</f>
        <v>0</v>
      </c>
    </row>
    <row r="3459" spans="1:14" ht="15.75" thickBot="1">
      <c r="A3459" s="33" t="str">
        <f ca="1">IF(C3459=Calculator!$H$27,"F",IF(Daily!D3459+Daily!H3459=0,IF(D3458+H3458&gt;0,"L",""),""))</f>
        <v/>
      </c>
      <c r="B3459" s="34">
        <v>3458</v>
      </c>
      <c r="C3459" s="19">
        <f t="shared" ref="C3459:C3522" ca="1" si="217">C3458+1</f>
        <v>49388</v>
      </c>
      <c r="D3459" s="29">
        <f t="shared" ca="1" si="215"/>
        <v>0</v>
      </c>
      <c r="E3459" s="29">
        <f ca="1">IF(C3459&lt;Calculator!$D$26,0,IF(DAY($C3459)=1,IF(D3459-Calculator!$G$24&gt;0,Calculator!$G$24,D3459),0))</f>
        <v>0</v>
      </c>
      <c r="F3459" s="29">
        <f ca="1">IF(E3459&gt;0,D3459*Calculator!$G$22/12,0)</f>
        <v>0</v>
      </c>
      <c r="G3459" s="29">
        <f ca="1">IF(E3459&gt;0,(IFERROR(-PMT(Calculator!$G$22/12,Calculator!$G$23*12,Calculator!$G$20),0))-F3459,0)</f>
        <v>0</v>
      </c>
      <c r="H3459" s="29">
        <f t="shared" ca="1" si="216"/>
        <v>0</v>
      </c>
      <c r="I3459" s="29">
        <f t="shared" ref="I3459:I3522" ca="1" si="218">H3459*J3459/365</f>
        <v>0</v>
      </c>
      <c r="J3459" s="30">
        <f>Calculator!$G$40</f>
        <v>6.5000000000000002E-2</v>
      </c>
      <c r="K3459" s="29">
        <f ca="1">IF(C3459&gt;=Calculator!$G$27,IF(DAY($C3459)=1,Calculator!$G$34/2,IF(DAY($C3459)=15,Calculator!$G$34/2,0)),0)</f>
        <v>0</v>
      </c>
      <c r="L3459" s="29">
        <f ca="1">IF(DAY($C3459)=28,IF(H3459=0,0,Calculator!$G$35),0)</f>
        <v>0</v>
      </c>
      <c r="M3459" s="29">
        <f ca="1">IF(I3459&gt;0,IF(DAY($C3459)=1,SUM(INDIRECT("I"&amp;(ROW(C3458)-DAY(C3458))):I3458),0),0)</f>
        <v>0</v>
      </c>
      <c r="N3459" s="29">
        <f ca="1">IF(C3459&lt;Calculator!$G$27,0,IF(C3459=Calculator!$G$27,Calculator!$G$39,IF(H3459-K3459&lt;=0,IF(D3459&gt;Calculator!$G$39,IF(H3459-K3459+E3459+L3459+M3459+Calculator!$G$39&gt;Calculator!$G$39,Calculator!$G$39-(H3459+E3459+L3459+M3459-K3459),Calculator!$G$39),D3459),0)))</f>
        <v>0</v>
      </c>
    </row>
    <row r="3460" spans="1:14" ht="15.75" thickBot="1">
      <c r="A3460" s="33" t="str">
        <f ca="1">IF(C3460=Calculator!$H$27,"F",IF(Daily!D3460+Daily!H3460=0,IF(D3459+H3459&gt;0,"L",""),""))</f>
        <v/>
      </c>
      <c r="B3460" s="34">
        <v>3459</v>
      </c>
      <c r="C3460" s="19">
        <f t="shared" ca="1" si="217"/>
        <v>49389</v>
      </c>
      <c r="D3460" s="29">
        <f t="shared" ref="D3460:D3523" ca="1" si="219">IF(((D3459-G3459)-N3459)&lt;0,0,((D3459-G3459)-N3459))</f>
        <v>0</v>
      </c>
      <c r="E3460" s="29">
        <f ca="1">IF(C3460&lt;Calculator!$D$26,0,IF(DAY($C3460)=1,IF(D3460-Calculator!$G$24&gt;0,Calculator!$G$24,D3460),0))</f>
        <v>0</v>
      </c>
      <c r="F3460" s="29">
        <f ca="1">IF(E3460&gt;0,D3460*Calculator!$G$22/12,0)</f>
        <v>0</v>
      </c>
      <c r="G3460" s="29">
        <f ca="1">IF(E3460&gt;0,(IFERROR(-PMT(Calculator!$G$22/12,Calculator!$G$23*12,Calculator!$G$20),0))-F3460,0)</f>
        <v>0</v>
      </c>
      <c r="H3460" s="29">
        <f t="shared" ref="H3460:H3523" ca="1" si="220">IF((H3459-K3459+SUM(L3459:N3459)+E3459)&lt;0,0,(H3459-K3459+SUM(L3459:N3459)+E3459))</f>
        <v>0</v>
      </c>
      <c r="I3460" s="29">
        <f t="shared" ca="1" si="218"/>
        <v>0</v>
      </c>
      <c r="J3460" s="30">
        <f>Calculator!$G$40</f>
        <v>6.5000000000000002E-2</v>
      </c>
      <c r="K3460" s="29">
        <f ca="1">IF(C3460&gt;=Calculator!$G$27,IF(DAY($C3460)=1,Calculator!$G$34/2,IF(DAY($C3460)=15,Calculator!$G$34/2,0)),0)</f>
        <v>0</v>
      </c>
      <c r="L3460" s="29">
        <f ca="1">IF(DAY($C3460)=28,IF(H3460=0,0,Calculator!$G$35),0)</f>
        <v>0</v>
      </c>
      <c r="M3460" s="29">
        <f ca="1">IF(I3460&gt;0,IF(DAY($C3460)=1,SUM(INDIRECT("I"&amp;(ROW(C3459)-DAY(C3459))):I3459),0),0)</f>
        <v>0</v>
      </c>
      <c r="N3460" s="29">
        <f ca="1">IF(C3460&lt;Calculator!$G$27,0,IF(C3460=Calculator!$G$27,Calculator!$G$39,IF(H3460-K3460&lt;=0,IF(D3460&gt;Calculator!$G$39,IF(H3460-K3460+E3460+L3460+M3460+Calculator!$G$39&gt;Calculator!$G$39,Calculator!$G$39-(H3460+E3460+L3460+M3460-K3460),Calculator!$G$39),D3460),0)))</f>
        <v>0</v>
      </c>
    </row>
    <row r="3461" spans="1:14" ht="15.75" thickBot="1">
      <c r="A3461" s="33" t="str">
        <f ca="1">IF(C3461=Calculator!$H$27,"F",IF(Daily!D3461+Daily!H3461=0,IF(D3460+H3460&gt;0,"L",""),""))</f>
        <v/>
      </c>
      <c r="B3461" s="34">
        <v>3460</v>
      </c>
      <c r="C3461" s="19">
        <f t="shared" ca="1" si="217"/>
        <v>49390</v>
      </c>
      <c r="D3461" s="29">
        <f t="shared" ca="1" si="219"/>
        <v>0</v>
      </c>
      <c r="E3461" s="29">
        <f ca="1">IF(C3461&lt;Calculator!$D$26,0,IF(DAY($C3461)=1,IF(D3461-Calculator!$G$24&gt;0,Calculator!$G$24,D3461),0))</f>
        <v>0</v>
      </c>
      <c r="F3461" s="29">
        <f ca="1">IF(E3461&gt;0,D3461*Calculator!$G$22/12,0)</f>
        <v>0</v>
      </c>
      <c r="G3461" s="29">
        <f ca="1">IF(E3461&gt;0,(IFERROR(-PMT(Calculator!$G$22/12,Calculator!$G$23*12,Calculator!$G$20),0))-F3461,0)</f>
        <v>0</v>
      </c>
      <c r="H3461" s="29">
        <f t="shared" ca="1" si="220"/>
        <v>0</v>
      </c>
      <c r="I3461" s="29">
        <f t="shared" ca="1" si="218"/>
        <v>0</v>
      </c>
      <c r="J3461" s="30">
        <f>Calculator!$G$40</f>
        <v>6.5000000000000002E-2</v>
      </c>
      <c r="K3461" s="29">
        <f ca="1">IF(C3461&gt;=Calculator!$G$27,IF(DAY($C3461)=1,Calculator!$G$34/2,IF(DAY($C3461)=15,Calculator!$G$34/2,0)),0)</f>
        <v>0</v>
      </c>
      <c r="L3461" s="29">
        <f ca="1">IF(DAY($C3461)=28,IF(H3461=0,0,Calculator!$G$35),0)</f>
        <v>0</v>
      </c>
      <c r="M3461" s="29">
        <f ca="1">IF(I3461&gt;0,IF(DAY($C3461)=1,SUM(INDIRECT("I"&amp;(ROW(C3460)-DAY(C3460))):I3460),0),0)</f>
        <v>0</v>
      </c>
      <c r="N3461" s="29">
        <f ca="1">IF(C3461&lt;Calculator!$G$27,0,IF(C3461=Calculator!$G$27,Calculator!$G$39,IF(H3461-K3461&lt;=0,IF(D3461&gt;Calculator!$G$39,IF(H3461-K3461+E3461+L3461+M3461+Calculator!$G$39&gt;Calculator!$G$39,Calculator!$G$39-(H3461+E3461+L3461+M3461-K3461),Calculator!$G$39),D3461),0)))</f>
        <v>0</v>
      </c>
    </row>
    <row r="3462" spans="1:14" ht="15.75" thickBot="1">
      <c r="A3462" s="33" t="str">
        <f ca="1">IF(C3462=Calculator!$H$27,"F",IF(Daily!D3462+Daily!H3462=0,IF(D3461+H3461&gt;0,"L",""),""))</f>
        <v/>
      </c>
      <c r="B3462" s="34">
        <v>3461</v>
      </c>
      <c r="C3462" s="19">
        <f t="shared" ca="1" si="217"/>
        <v>49391</v>
      </c>
      <c r="D3462" s="29">
        <f t="shared" ca="1" si="219"/>
        <v>0</v>
      </c>
      <c r="E3462" s="29">
        <f ca="1">IF(C3462&lt;Calculator!$D$26,0,IF(DAY($C3462)=1,IF(D3462-Calculator!$G$24&gt;0,Calculator!$G$24,D3462),0))</f>
        <v>0</v>
      </c>
      <c r="F3462" s="29">
        <f ca="1">IF(E3462&gt;0,D3462*Calculator!$G$22/12,0)</f>
        <v>0</v>
      </c>
      <c r="G3462" s="29">
        <f ca="1">IF(E3462&gt;0,(IFERROR(-PMT(Calculator!$G$22/12,Calculator!$G$23*12,Calculator!$G$20),0))-F3462,0)</f>
        <v>0</v>
      </c>
      <c r="H3462" s="29">
        <f t="shared" ca="1" si="220"/>
        <v>0</v>
      </c>
      <c r="I3462" s="29">
        <f t="shared" ca="1" si="218"/>
        <v>0</v>
      </c>
      <c r="J3462" s="30">
        <f>Calculator!$G$40</f>
        <v>6.5000000000000002E-2</v>
      </c>
      <c r="K3462" s="29">
        <f ca="1">IF(C3462&gt;=Calculator!$G$27,IF(DAY($C3462)=1,Calculator!$G$34/2,IF(DAY($C3462)=15,Calculator!$G$34/2,0)),0)</f>
        <v>0</v>
      </c>
      <c r="L3462" s="29">
        <f ca="1">IF(DAY($C3462)=28,IF(H3462=0,0,Calculator!$G$35),0)</f>
        <v>0</v>
      </c>
      <c r="M3462" s="29">
        <f ca="1">IF(I3462&gt;0,IF(DAY($C3462)=1,SUM(INDIRECT("I"&amp;(ROW(C3461)-DAY(C3461))):I3461),0),0)</f>
        <v>0</v>
      </c>
      <c r="N3462" s="29">
        <f ca="1">IF(C3462&lt;Calculator!$G$27,0,IF(C3462=Calculator!$G$27,Calculator!$G$39,IF(H3462-K3462&lt;=0,IF(D3462&gt;Calculator!$G$39,IF(H3462-K3462+E3462+L3462+M3462+Calculator!$G$39&gt;Calculator!$G$39,Calculator!$G$39-(H3462+E3462+L3462+M3462-K3462),Calculator!$G$39),D3462),0)))</f>
        <v>0</v>
      </c>
    </row>
    <row r="3463" spans="1:14" ht="15.75" thickBot="1">
      <c r="A3463" s="33" t="str">
        <f ca="1">IF(C3463=Calculator!$H$27,"F",IF(Daily!D3463+Daily!H3463=0,IF(D3462+H3462&gt;0,"L",""),""))</f>
        <v/>
      </c>
      <c r="B3463" s="34">
        <v>3462</v>
      </c>
      <c r="C3463" s="19">
        <f t="shared" ca="1" si="217"/>
        <v>49392</v>
      </c>
      <c r="D3463" s="29">
        <f t="shared" ca="1" si="219"/>
        <v>0</v>
      </c>
      <c r="E3463" s="29">
        <f ca="1">IF(C3463&lt;Calculator!$D$26,0,IF(DAY($C3463)=1,IF(D3463-Calculator!$G$24&gt;0,Calculator!$G$24,D3463),0))</f>
        <v>0</v>
      </c>
      <c r="F3463" s="29">
        <f ca="1">IF(E3463&gt;0,D3463*Calculator!$G$22/12,0)</f>
        <v>0</v>
      </c>
      <c r="G3463" s="29">
        <f ca="1">IF(E3463&gt;0,(IFERROR(-PMT(Calculator!$G$22/12,Calculator!$G$23*12,Calculator!$G$20),0))-F3463,0)</f>
        <v>0</v>
      </c>
      <c r="H3463" s="29">
        <f t="shared" ca="1" si="220"/>
        <v>0</v>
      </c>
      <c r="I3463" s="29">
        <f t="shared" ca="1" si="218"/>
        <v>0</v>
      </c>
      <c r="J3463" s="30">
        <f>Calculator!$G$40</f>
        <v>6.5000000000000002E-2</v>
      </c>
      <c r="K3463" s="29">
        <f ca="1">IF(C3463&gt;=Calculator!$G$27,IF(DAY($C3463)=1,Calculator!$G$34/2,IF(DAY($C3463)=15,Calculator!$G$34/2,0)),0)</f>
        <v>0</v>
      </c>
      <c r="L3463" s="29">
        <f ca="1">IF(DAY($C3463)=28,IF(H3463=0,0,Calculator!$G$35),0)</f>
        <v>0</v>
      </c>
      <c r="M3463" s="29">
        <f ca="1">IF(I3463&gt;0,IF(DAY($C3463)=1,SUM(INDIRECT("I"&amp;(ROW(C3462)-DAY(C3462))):I3462),0),0)</f>
        <v>0</v>
      </c>
      <c r="N3463" s="29">
        <f ca="1">IF(C3463&lt;Calculator!$G$27,0,IF(C3463=Calculator!$G$27,Calculator!$G$39,IF(H3463-K3463&lt;=0,IF(D3463&gt;Calculator!$G$39,IF(H3463-K3463+E3463+L3463+M3463+Calculator!$G$39&gt;Calculator!$G$39,Calculator!$G$39-(H3463+E3463+L3463+M3463-K3463),Calculator!$G$39),D3463),0)))</f>
        <v>0</v>
      </c>
    </row>
    <row r="3464" spans="1:14" ht="15.75" thickBot="1">
      <c r="A3464" s="33" t="str">
        <f ca="1">IF(C3464=Calculator!$H$27,"F",IF(Daily!D3464+Daily!H3464=0,IF(D3463+H3463&gt;0,"L",""),""))</f>
        <v/>
      </c>
      <c r="B3464" s="34">
        <v>3463</v>
      </c>
      <c r="C3464" s="19">
        <f t="shared" ca="1" si="217"/>
        <v>49393</v>
      </c>
      <c r="D3464" s="29">
        <f t="shared" ca="1" si="219"/>
        <v>0</v>
      </c>
      <c r="E3464" s="29">
        <f ca="1">IF(C3464&lt;Calculator!$D$26,0,IF(DAY($C3464)=1,IF(D3464-Calculator!$G$24&gt;0,Calculator!$G$24,D3464),0))</f>
        <v>0</v>
      </c>
      <c r="F3464" s="29">
        <f ca="1">IF(E3464&gt;0,D3464*Calculator!$G$22/12,0)</f>
        <v>0</v>
      </c>
      <c r="G3464" s="29">
        <f ca="1">IF(E3464&gt;0,(IFERROR(-PMT(Calculator!$G$22/12,Calculator!$G$23*12,Calculator!$G$20),0))-F3464,0)</f>
        <v>0</v>
      </c>
      <c r="H3464" s="29">
        <f t="shared" ca="1" si="220"/>
        <v>0</v>
      </c>
      <c r="I3464" s="29">
        <f t="shared" ca="1" si="218"/>
        <v>0</v>
      </c>
      <c r="J3464" s="30">
        <f>Calculator!$G$40</f>
        <v>6.5000000000000002E-2</v>
      </c>
      <c r="K3464" s="29">
        <f ca="1">IF(C3464&gt;=Calculator!$G$27,IF(DAY($C3464)=1,Calculator!$G$34/2,IF(DAY($C3464)=15,Calculator!$G$34/2,0)),0)</f>
        <v>0</v>
      </c>
      <c r="L3464" s="29">
        <f ca="1">IF(DAY($C3464)=28,IF(H3464=0,0,Calculator!$G$35),0)</f>
        <v>0</v>
      </c>
      <c r="M3464" s="29">
        <f ca="1">IF(I3464&gt;0,IF(DAY($C3464)=1,SUM(INDIRECT("I"&amp;(ROW(C3463)-DAY(C3463))):I3463),0),0)</f>
        <v>0</v>
      </c>
      <c r="N3464" s="29">
        <f ca="1">IF(C3464&lt;Calculator!$G$27,0,IF(C3464=Calculator!$G$27,Calculator!$G$39,IF(H3464-K3464&lt;=0,IF(D3464&gt;Calculator!$G$39,IF(H3464-K3464+E3464+L3464+M3464+Calculator!$G$39&gt;Calculator!$G$39,Calculator!$G$39-(H3464+E3464+L3464+M3464-K3464),Calculator!$G$39),D3464),0)))</f>
        <v>0</v>
      </c>
    </row>
    <row r="3465" spans="1:14" ht="15.75" thickBot="1">
      <c r="A3465" s="33" t="str">
        <f ca="1">IF(C3465=Calculator!$H$27,"F",IF(Daily!D3465+Daily!H3465=0,IF(D3464+H3464&gt;0,"L",""),""))</f>
        <v/>
      </c>
      <c r="B3465" s="34">
        <v>3464</v>
      </c>
      <c r="C3465" s="19">
        <f t="shared" ca="1" si="217"/>
        <v>49394</v>
      </c>
      <c r="D3465" s="29">
        <f t="shared" ca="1" si="219"/>
        <v>0</v>
      </c>
      <c r="E3465" s="29">
        <f ca="1">IF(C3465&lt;Calculator!$D$26,0,IF(DAY($C3465)=1,IF(D3465-Calculator!$G$24&gt;0,Calculator!$G$24,D3465),0))</f>
        <v>0</v>
      </c>
      <c r="F3465" s="29">
        <f ca="1">IF(E3465&gt;0,D3465*Calculator!$G$22/12,0)</f>
        <v>0</v>
      </c>
      <c r="G3465" s="29">
        <f ca="1">IF(E3465&gt;0,(IFERROR(-PMT(Calculator!$G$22/12,Calculator!$G$23*12,Calculator!$G$20),0))-F3465,0)</f>
        <v>0</v>
      </c>
      <c r="H3465" s="29">
        <f t="shared" ca="1" si="220"/>
        <v>0</v>
      </c>
      <c r="I3465" s="29">
        <f t="shared" ca="1" si="218"/>
        <v>0</v>
      </c>
      <c r="J3465" s="30">
        <f>Calculator!$G$40</f>
        <v>6.5000000000000002E-2</v>
      </c>
      <c r="K3465" s="29">
        <f ca="1">IF(C3465&gt;=Calculator!$G$27,IF(DAY($C3465)=1,Calculator!$G$34/2,IF(DAY($C3465)=15,Calculator!$G$34/2,0)),0)</f>
        <v>0</v>
      </c>
      <c r="L3465" s="29">
        <f ca="1">IF(DAY($C3465)=28,IF(H3465=0,0,Calculator!$G$35),0)</f>
        <v>0</v>
      </c>
      <c r="M3465" s="29">
        <f ca="1">IF(I3465&gt;0,IF(DAY($C3465)=1,SUM(INDIRECT("I"&amp;(ROW(C3464)-DAY(C3464))):I3464),0),0)</f>
        <v>0</v>
      </c>
      <c r="N3465" s="29">
        <f ca="1">IF(C3465&lt;Calculator!$G$27,0,IF(C3465=Calculator!$G$27,Calculator!$G$39,IF(H3465-K3465&lt;=0,IF(D3465&gt;Calculator!$G$39,IF(H3465-K3465+E3465+L3465+M3465+Calculator!$G$39&gt;Calculator!$G$39,Calculator!$G$39-(H3465+E3465+L3465+M3465-K3465),Calculator!$G$39),D3465),0)))</f>
        <v>0</v>
      </c>
    </row>
    <row r="3466" spans="1:14" ht="15.75" thickBot="1">
      <c r="A3466" s="33" t="str">
        <f ca="1">IF(C3466=Calculator!$H$27,"F",IF(Daily!D3466+Daily!H3466=0,IF(D3465+H3465&gt;0,"L",""),""))</f>
        <v/>
      </c>
      <c r="B3466" s="34">
        <v>3465</v>
      </c>
      <c r="C3466" s="19">
        <f t="shared" ca="1" si="217"/>
        <v>49395</v>
      </c>
      <c r="D3466" s="29">
        <f t="shared" ca="1" si="219"/>
        <v>0</v>
      </c>
      <c r="E3466" s="29">
        <f ca="1">IF(C3466&lt;Calculator!$D$26,0,IF(DAY($C3466)=1,IF(D3466-Calculator!$G$24&gt;0,Calculator!$G$24,D3466),0))</f>
        <v>0</v>
      </c>
      <c r="F3466" s="29">
        <f ca="1">IF(E3466&gt;0,D3466*Calculator!$G$22/12,0)</f>
        <v>0</v>
      </c>
      <c r="G3466" s="29">
        <f ca="1">IF(E3466&gt;0,(IFERROR(-PMT(Calculator!$G$22/12,Calculator!$G$23*12,Calculator!$G$20),0))-F3466,0)</f>
        <v>0</v>
      </c>
      <c r="H3466" s="29">
        <f t="shared" ca="1" si="220"/>
        <v>0</v>
      </c>
      <c r="I3466" s="29">
        <f t="shared" ca="1" si="218"/>
        <v>0</v>
      </c>
      <c r="J3466" s="30">
        <f>Calculator!$G$40</f>
        <v>6.5000000000000002E-2</v>
      </c>
      <c r="K3466" s="29">
        <f ca="1">IF(C3466&gt;=Calculator!$G$27,IF(DAY($C3466)=1,Calculator!$G$34/2,IF(DAY($C3466)=15,Calculator!$G$34/2,0)),0)</f>
        <v>0</v>
      </c>
      <c r="L3466" s="29">
        <f ca="1">IF(DAY($C3466)=28,IF(H3466=0,0,Calculator!$G$35),0)</f>
        <v>0</v>
      </c>
      <c r="M3466" s="29">
        <f ca="1">IF(I3466&gt;0,IF(DAY($C3466)=1,SUM(INDIRECT("I"&amp;(ROW(C3465)-DAY(C3465))):I3465),0),0)</f>
        <v>0</v>
      </c>
      <c r="N3466" s="29">
        <f ca="1">IF(C3466&lt;Calculator!$G$27,0,IF(C3466=Calculator!$G$27,Calculator!$G$39,IF(H3466-K3466&lt;=0,IF(D3466&gt;Calculator!$G$39,IF(H3466-K3466+E3466+L3466+M3466+Calculator!$G$39&gt;Calculator!$G$39,Calculator!$G$39-(H3466+E3466+L3466+M3466-K3466),Calculator!$G$39),D3466),0)))</f>
        <v>0</v>
      </c>
    </row>
    <row r="3467" spans="1:14" ht="15.75" thickBot="1">
      <c r="A3467" s="33" t="str">
        <f ca="1">IF(C3467=Calculator!$H$27,"F",IF(Daily!D3467+Daily!H3467=0,IF(D3466+H3466&gt;0,"L",""),""))</f>
        <v/>
      </c>
      <c r="B3467" s="34">
        <v>3466</v>
      </c>
      <c r="C3467" s="19">
        <f t="shared" ca="1" si="217"/>
        <v>49396</v>
      </c>
      <c r="D3467" s="29">
        <f t="shared" ca="1" si="219"/>
        <v>0</v>
      </c>
      <c r="E3467" s="29">
        <f ca="1">IF(C3467&lt;Calculator!$D$26,0,IF(DAY($C3467)=1,IF(D3467-Calculator!$G$24&gt;0,Calculator!$G$24,D3467),0))</f>
        <v>0</v>
      </c>
      <c r="F3467" s="29">
        <f ca="1">IF(E3467&gt;0,D3467*Calculator!$G$22/12,0)</f>
        <v>0</v>
      </c>
      <c r="G3467" s="29">
        <f ca="1">IF(E3467&gt;0,(IFERROR(-PMT(Calculator!$G$22/12,Calculator!$G$23*12,Calculator!$G$20),0))-F3467,0)</f>
        <v>0</v>
      </c>
      <c r="H3467" s="29">
        <f t="shared" ca="1" si="220"/>
        <v>0</v>
      </c>
      <c r="I3467" s="29">
        <f t="shared" ca="1" si="218"/>
        <v>0</v>
      </c>
      <c r="J3467" s="30">
        <f>Calculator!$G$40</f>
        <v>6.5000000000000002E-2</v>
      </c>
      <c r="K3467" s="29">
        <f ca="1">IF(C3467&gt;=Calculator!$G$27,IF(DAY($C3467)=1,Calculator!$G$34/2,IF(DAY($C3467)=15,Calculator!$G$34/2,0)),0)</f>
        <v>0</v>
      </c>
      <c r="L3467" s="29">
        <f ca="1">IF(DAY($C3467)=28,IF(H3467=0,0,Calculator!$G$35),0)</f>
        <v>0</v>
      </c>
      <c r="M3467" s="29">
        <f ca="1">IF(I3467&gt;0,IF(DAY($C3467)=1,SUM(INDIRECT("I"&amp;(ROW(C3466)-DAY(C3466))):I3466),0),0)</f>
        <v>0</v>
      </c>
      <c r="N3467" s="29">
        <f ca="1">IF(C3467&lt;Calculator!$G$27,0,IF(C3467=Calculator!$G$27,Calculator!$G$39,IF(H3467-K3467&lt;=0,IF(D3467&gt;Calculator!$G$39,IF(H3467-K3467+E3467+L3467+M3467+Calculator!$G$39&gt;Calculator!$G$39,Calculator!$G$39-(H3467+E3467+L3467+M3467-K3467),Calculator!$G$39),D3467),0)))</f>
        <v>0</v>
      </c>
    </row>
    <row r="3468" spans="1:14" ht="15.75" thickBot="1">
      <c r="A3468" s="33" t="str">
        <f ca="1">IF(C3468=Calculator!$H$27,"F",IF(Daily!D3468+Daily!H3468=0,IF(D3467+H3467&gt;0,"L",""),""))</f>
        <v/>
      </c>
      <c r="B3468" s="34">
        <v>3467</v>
      </c>
      <c r="C3468" s="19">
        <f t="shared" ca="1" si="217"/>
        <v>49397</v>
      </c>
      <c r="D3468" s="29">
        <f t="shared" ca="1" si="219"/>
        <v>0</v>
      </c>
      <c r="E3468" s="29">
        <f ca="1">IF(C3468&lt;Calculator!$D$26,0,IF(DAY($C3468)=1,IF(D3468-Calculator!$G$24&gt;0,Calculator!$G$24,D3468),0))</f>
        <v>0</v>
      </c>
      <c r="F3468" s="29">
        <f ca="1">IF(E3468&gt;0,D3468*Calculator!$G$22/12,0)</f>
        <v>0</v>
      </c>
      <c r="G3468" s="29">
        <f ca="1">IF(E3468&gt;0,(IFERROR(-PMT(Calculator!$G$22/12,Calculator!$G$23*12,Calculator!$G$20),0))-F3468,0)</f>
        <v>0</v>
      </c>
      <c r="H3468" s="29">
        <f t="shared" ca="1" si="220"/>
        <v>0</v>
      </c>
      <c r="I3468" s="29">
        <f t="shared" ca="1" si="218"/>
        <v>0</v>
      </c>
      <c r="J3468" s="30">
        <f>Calculator!$G$40</f>
        <v>6.5000000000000002E-2</v>
      </c>
      <c r="K3468" s="29">
        <f ca="1">IF(C3468&gt;=Calculator!$G$27,IF(DAY($C3468)=1,Calculator!$G$34/2,IF(DAY($C3468)=15,Calculator!$G$34/2,0)),0)</f>
        <v>0</v>
      </c>
      <c r="L3468" s="29">
        <f ca="1">IF(DAY($C3468)=28,IF(H3468=0,0,Calculator!$G$35),0)</f>
        <v>0</v>
      </c>
      <c r="M3468" s="29">
        <f ca="1">IF(I3468&gt;0,IF(DAY($C3468)=1,SUM(INDIRECT("I"&amp;(ROW(C3467)-DAY(C3467))):I3467),0),0)</f>
        <v>0</v>
      </c>
      <c r="N3468" s="29">
        <f ca="1">IF(C3468&lt;Calculator!$G$27,0,IF(C3468=Calculator!$G$27,Calculator!$G$39,IF(H3468-K3468&lt;=0,IF(D3468&gt;Calculator!$G$39,IF(H3468-K3468+E3468+L3468+M3468+Calculator!$G$39&gt;Calculator!$G$39,Calculator!$G$39-(H3468+E3468+L3468+M3468-K3468),Calculator!$G$39),D3468),0)))</f>
        <v>0</v>
      </c>
    </row>
    <row r="3469" spans="1:14" ht="15.75" thickBot="1">
      <c r="A3469" s="33" t="str">
        <f ca="1">IF(C3469=Calculator!$H$27,"F",IF(Daily!D3469+Daily!H3469=0,IF(D3468+H3468&gt;0,"L",""),""))</f>
        <v/>
      </c>
      <c r="B3469" s="34">
        <v>3468</v>
      </c>
      <c r="C3469" s="19">
        <f t="shared" ca="1" si="217"/>
        <v>49398</v>
      </c>
      <c r="D3469" s="29">
        <f t="shared" ca="1" si="219"/>
        <v>0</v>
      </c>
      <c r="E3469" s="29">
        <f ca="1">IF(C3469&lt;Calculator!$D$26,0,IF(DAY($C3469)=1,IF(D3469-Calculator!$G$24&gt;0,Calculator!$G$24,D3469),0))</f>
        <v>0</v>
      </c>
      <c r="F3469" s="29">
        <f ca="1">IF(E3469&gt;0,D3469*Calculator!$G$22/12,0)</f>
        <v>0</v>
      </c>
      <c r="G3469" s="29">
        <f ca="1">IF(E3469&gt;0,(IFERROR(-PMT(Calculator!$G$22/12,Calculator!$G$23*12,Calculator!$G$20),0))-F3469,0)</f>
        <v>0</v>
      </c>
      <c r="H3469" s="29">
        <f t="shared" ca="1" si="220"/>
        <v>0</v>
      </c>
      <c r="I3469" s="29">
        <f t="shared" ca="1" si="218"/>
        <v>0</v>
      </c>
      <c r="J3469" s="30">
        <f>Calculator!$G$40</f>
        <v>6.5000000000000002E-2</v>
      </c>
      <c r="K3469" s="29">
        <f ca="1">IF(C3469&gt;=Calculator!$G$27,IF(DAY($C3469)=1,Calculator!$G$34/2,IF(DAY($C3469)=15,Calculator!$G$34/2,0)),0)</f>
        <v>0</v>
      </c>
      <c r="L3469" s="29">
        <f ca="1">IF(DAY($C3469)=28,IF(H3469=0,0,Calculator!$G$35),0)</f>
        <v>0</v>
      </c>
      <c r="M3469" s="29">
        <f ca="1">IF(I3469&gt;0,IF(DAY($C3469)=1,SUM(INDIRECT("I"&amp;(ROW(C3468)-DAY(C3468))):I3468),0),0)</f>
        <v>0</v>
      </c>
      <c r="N3469" s="29">
        <f ca="1">IF(C3469&lt;Calculator!$G$27,0,IF(C3469=Calculator!$G$27,Calculator!$G$39,IF(H3469-K3469&lt;=0,IF(D3469&gt;Calculator!$G$39,IF(H3469-K3469+E3469+L3469+M3469+Calculator!$G$39&gt;Calculator!$G$39,Calculator!$G$39-(H3469+E3469+L3469+M3469-K3469),Calculator!$G$39),D3469),0)))</f>
        <v>0</v>
      </c>
    </row>
    <row r="3470" spans="1:14" ht="15.75" thickBot="1">
      <c r="A3470" s="33" t="str">
        <f ca="1">IF(C3470=Calculator!$H$27,"F",IF(Daily!D3470+Daily!H3470=0,IF(D3469+H3469&gt;0,"L",""),""))</f>
        <v/>
      </c>
      <c r="B3470" s="34">
        <v>3469</v>
      </c>
      <c r="C3470" s="19">
        <f t="shared" ca="1" si="217"/>
        <v>49399</v>
      </c>
      <c r="D3470" s="29">
        <f t="shared" ca="1" si="219"/>
        <v>0</v>
      </c>
      <c r="E3470" s="29">
        <f ca="1">IF(C3470&lt;Calculator!$D$26,0,IF(DAY($C3470)=1,IF(D3470-Calculator!$G$24&gt;0,Calculator!$G$24,D3470),0))</f>
        <v>0</v>
      </c>
      <c r="F3470" s="29">
        <f ca="1">IF(E3470&gt;0,D3470*Calculator!$G$22/12,0)</f>
        <v>0</v>
      </c>
      <c r="G3470" s="29">
        <f ca="1">IF(E3470&gt;0,(IFERROR(-PMT(Calculator!$G$22/12,Calculator!$G$23*12,Calculator!$G$20),0))-F3470,0)</f>
        <v>0</v>
      </c>
      <c r="H3470" s="29">
        <f t="shared" ca="1" si="220"/>
        <v>0</v>
      </c>
      <c r="I3470" s="29">
        <f t="shared" ca="1" si="218"/>
        <v>0</v>
      </c>
      <c r="J3470" s="30">
        <f>Calculator!$G$40</f>
        <v>6.5000000000000002E-2</v>
      </c>
      <c r="K3470" s="29">
        <f ca="1">IF(C3470&gt;=Calculator!$G$27,IF(DAY($C3470)=1,Calculator!$G$34/2,IF(DAY($C3470)=15,Calculator!$G$34/2,0)),0)</f>
        <v>0</v>
      </c>
      <c r="L3470" s="29">
        <f ca="1">IF(DAY($C3470)=28,IF(H3470=0,0,Calculator!$G$35),0)</f>
        <v>0</v>
      </c>
      <c r="M3470" s="29">
        <f ca="1">IF(I3470&gt;0,IF(DAY($C3470)=1,SUM(INDIRECT("I"&amp;(ROW(C3469)-DAY(C3469))):I3469),0),0)</f>
        <v>0</v>
      </c>
      <c r="N3470" s="29">
        <f ca="1">IF(C3470&lt;Calculator!$G$27,0,IF(C3470=Calculator!$G$27,Calculator!$G$39,IF(H3470-K3470&lt;=0,IF(D3470&gt;Calculator!$G$39,IF(H3470-K3470+E3470+L3470+M3470+Calculator!$G$39&gt;Calculator!$G$39,Calculator!$G$39-(H3470+E3470+L3470+M3470-K3470),Calculator!$G$39),D3470),0)))</f>
        <v>0</v>
      </c>
    </row>
    <row r="3471" spans="1:14" ht="15.75" thickBot="1">
      <c r="A3471" s="33" t="str">
        <f ca="1">IF(C3471=Calculator!$H$27,"F",IF(Daily!D3471+Daily!H3471=0,IF(D3470+H3470&gt;0,"L",""),""))</f>
        <v/>
      </c>
      <c r="B3471" s="34">
        <v>3470</v>
      </c>
      <c r="C3471" s="19">
        <f t="shared" ca="1" si="217"/>
        <v>49400</v>
      </c>
      <c r="D3471" s="29">
        <f t="shared" ca="1" si="219"/>
        <v>0</v>
      </c>
      <c r="E3471" s="29">
        <f ca="1">IF(C3471&lt;Calculator!$D$26,0,IF(DAY($C3471)=1,IF(D3471-Calculator!$G$24&gt;0,Calculator!$G$24,D3471),0))</f>
        <v>0</v>
      </c>
      <c r="F3471" s="29">
        <f ca="1">IF(E3471&gt;0,D3471*Calculator!$G$22/12,0)</f>
        <v>0</v>
      </c>
      <c r="G3471" s="29">
        <f ca="1">IF(E3471&gt;0,(IFERROR(-PMT(Calculator!$G$22/12,Calculator!$G$23*12,Calculator!$G$20),0))-F3471,0)</f>
        <v>0</v>
      </c>
      <c r="H3471" s="29">
        <f t="shared" ca="1" si="220"/>
        <v>0</v>
      </c>
      <c r="I3471" s="29">
        <f t="shared" ca="1" si="218"/>
        <v>0</v>
      </c>
      <c r="J3471" s="30">
        <f>Calculator!$G$40</f>
        <v>6.5000000000000002E-2</v>
      </c>
      <c r="K3471" s="29">
        <f ca="1">IF(C3471&gt;=Calculator!$G$27,IF(DAY($C3471)=1,Calculator!$G$34/2,IF(DAY($C3471)=15,Calculator!$G$34/2,0)),0)</f>
        <v>4500</v>
      </c>
      <c r="L3471" s="29">
        <f ca="1">IF(DAY($C3471)=28,IF(H3471=0,0,Calculator!$G$35),0)</f>
        <v>0</v>
      </c>
      <c r="M3471" s="29">
        <f ca="1">IF(I3471&gt;0,IF(DAY($C3471)=1,SUM(INDIRECT("I"&amp;(ROW(C3470)-DAY(C3470))):I3470),0),0)</f>
        <v>0</v>
      </c>
      <c r="N3471" s="29">
        <f ca="1">IF(C3471&lt;Calculator!$G$27,0,IF(C3471=Calculator!$G$27,Calculator!$G$39,IF(H3471-K3471&lt;=0,IF(D3471&gt;Calculator!$G$39,IF(H3471-K3471+E3471+L3471+M3471+Calculator!$G$39&gt;Calculator!$G$39,Calculator!$G$39-(H3471+E3471+L3471+M3471-K3471),Calculator!$G$39),D3471),0)))</f>
        <v>0</v>
      </c>
    </row>
    <row r="3472" spans="1:14" ht="15.75" thickBot="1">
      <c r="A3472" s="33" t="str">
        <f ca="1">IF(C3472=Calculator!$H$27,"F",IF(Daily!D3472+Daily!H3472=0,IF(D3471+H3471&gt;0,"L",""),""))</f>
        <v/>
      </c>
      <c r="B3472" s="34">
        <v>3471</v>
      </c>
      <c r="C3472" s="19">
        <f t="shared" ca="1" si="217"/>
        <v>49401</v>
      </c>
      <c r="D3472" s="29">
        <f t="shared" ca="1" si="219"/>
        <v>0</v>
      </c>
      <c r="E3472" s="29">
        <f ca="1">IF(C3472&lt;Calculator!$D$26,0,IF(DAY($C3472)=1,IF(D3472-Calculator!$G$24&gt;0,Calculator!$G$24,D3472),0))</f>
        <v>0</v>
      </c>
      <c r="F3472" s="29">
        <f ca="1">IF(E3472&gt;0,D3472*Calculator!$G$22/12,0)</f>
        <v>0</v>
      </c>
      <c r="G3472" s="29">
        <f ca="1">IF(E3472&gt;0,(IFERROR(-PMT(Calculator!$G$22/12,Calculator!$G$23*12,Calculator!$G$20),0))-F3472,0)</f>
        <v>0</v>
      </c>
      <c r="H3472" s="29">
        <f t="shared" ca="1" si="220"/>
        <v>0</v>
      </c>
      <c r="I3472" s="29">
        <f t="shared" ca="1" si="218"/>
        <v>0</v>
      </c>
      <c r="J3472" s="30">
        <f>Calculator!$G$40</f>
        <v>6.5000000000000002E-2</v>
      </c>
      <c r="K3472" s="29">
        <f ca="1">IF(C3472&gt;=Calculator!$G$27,IF(DAY($C3472)=1,Calculator!$G$34/2,IF(DAY($C3472)=15,Calculator!$G$34/2,0)),0)</f>
        <v>0</v>
      </c>
      <c r="L3472" s="29">
        <f ca="1">IF(DAY($C3472)=28,IF(H3472=0,0,Calculator!$G$35),0)</f>
        <v>0</v>
      </c>
      <c r="M3472" s="29">
        <f ca="1">IF(I3472&gt;0,IF(DAY($C3472)=1,SUM(INDIRECT("I"&amp;(ROW(C3471)-DAY(C3471))):I3471),0),0)</f>
        <v>0</v>
      </c>
      <c r="N3472" s="29">
        <f ca="1">IF(C3472&lt;Calculator!$G$27,0,IF(C3472=Calculator!$G$27,Calculator!$G$39,IF(H3472-K3472&lt;=0,IF(D3472&gt;Calculator!$G$39,IF(H3472-K3472+E3472+L3472+M3472+Calculator!$G$39&gt;Calculator!$G$39,Calculator!$G$39-(H3472+E3472+L3472+M3472-K3472),Calculator!$G$39),D3472),0)))</f>
        <v>0</v>
      </c>
    </row>
    <row r="3473" spans="1:14" ht="15.75" thickBot="1">
      <c r="A3473" s="33" t="str">
        <f ca="1">IF(C3473=Calculator!$H$27,"F",IF(Daily!D3473+Daily!H3473=0,IF(D3472+H3472&gt;0,"L",""),""))</f>
        <v/>
      </c>
      <c r="B3473" s="34">
        <v>3472</v>
      </c>
      <c r="C3473" s="19">
        <f t="shared" ca="1" si="217"/>
        <v>49402</v>
      </c>
      <c r="D3473" s="29">
        <f t="shared" ca="1" si="219"/>
        <v>0</v>
      </c>
      <c r="E3473" s="29">
        <f ca="1">IF(C3473&lt;Calculator!$D$26,0,IF(DAY($C3473)=1,IF(D3473-Calculator!$G$24&gt;0,Calculator!$G$24,D3473),0))</f>
        <v>0</v>
      </c>
      <c r="F3473" s="29">
        <f ca="1">IF(E3473&gt;0,D3473*Calculator!$G$22/12,0)</f>
        <v>0</v>
      </c>
      <c r="G3473" s="29">
        <f ca="1">IF(E3473&gt;0,(IFERROR(-PMT(Calculator!$G$22/12,Calculator!$G$23*12,Calculator!$G$20),0))-F3473,0)</f>
        <v>0</v>
      </c>
      <c r="H3473" s="29">
        <f t="shared" ca="1" si="220"/>
        <v>0</v>
      </c>
      <c r="I3473" s="29">
        <f t="shared" ca="1" si="218"/>
        <v>0</v>
      </c>
      <c r="J3473" s="30">
        <f>Calculator!$G$40</f>
        <v>6.5000000000000002E-2</v>
      </c>
      <c r="K3473" s="29">
        <f ca="1">IF(C3473&gt;=Calculator!$G$27,IF(DAY($C3473)=1,Calculator!$G$34/2,IF(DAY($C3473)=15,Calculator!$G$34/2,0)),0)</f>
        <v>0</v>
      </c>
      <c r="L3473" s="29">
        <f ca="1">IF(DAY($C3473)=28,IF(H3473=0,0,Calculator!$G$35),0)</f>
        <v>0</v>
      </c>
      <c r="M3473" s="29">
        <f ca="1">IF(I3473&gt;0,IF(DAY($C3473)=1,SUM(INDIRECT("I"&amp;(ROW(C3472)-DAY(C3472))):I3472),0),0)</f>
        <v>0</v>
      </c>
      <c r="N3473" s="29">
        <f ca="1">IF(C3473&lt;Calculator!$G$27,0,IF(C3473=Calculator!$G$27,Calculator!$G$39,IF(H3473-K3473&lt;=0,IF(D3473&gt;Calculator!$G$39,IF(H3473-K3473+E3473+L3473+M3473+Calculator!$G$39&gt;Calculator!$G$39,Calculator!$G$39-(H3473+E3473+L3473+M3473-K3473),Calculator!$G$39),D3473),0)))</f>
        <v>0</v>
      </c>
    </row>
    <row r="3474" spans="1:14" ht="15.75" thickBot="1">
      <c r="A3474" s="33" t="str">
        <f ca="1">IF(C3474=Calculator!$H$27,"F",IF(Daily!D3474+Daily!H3474=0,IF(D3473+H3473&gt;0,"L",""),""))</f>
        <v/>
      </c>
      <c r="B3474" s="34">
        <v>3473</v>
      </c>
      <c r="C3474" s="19">
        <f t="shared" ca="1" si="217"/>
        <v>49403</v>
      </c>
      <c r="D3474" s="29">
        <f t="shared" ca="1" si="219"/>
        <v>0</v>
      </c>
      <c r="E3474" s="29">
        <f ca="1">IF(C3474&lt;Calculator!$D$26,0,IF(DAY($C3474)=1,IF(D3474-Calculator!$G$24&gt;0,Calculator!$G$24,D3474),0))</f>
        <v>0</v>
      </c>
      <c r="F3474" s="29">
        <f ca="1">IF(E3474&gt;0,D3474*Calculator!$G$22/12,0)</f>
        <v>0</v>
      </c>
      <c r="G3474" s="29">
        <f ca="1">IF(E3474&gt;0,(IFERROR(-PMT(Calculator!$G$22/12,Calculator!$G$23*12,Calculator!$G$20),0))-F3474,0)</f>
        <v>0</v>
      </c>
      <c r="H3474" s="29">
        <f t="shared" ca="1" si="220"/>
        <v>0</v>
      </c>
      <c r="I3474" s="29">
        <f t="shared" ca="1" si="218"/>
        <v>0</v>
      </c>
      <c r="J3474" s="30">
        <f>Calculator!$G$40</f>
        <v>6.5000000000000002E-2</v>
      </c>
      <c r="K3474" s="29">
        <f ca="1">IF(C3474&gt;=Calculator!$G$27,IF(DAY($C3474)=1,Calculator!$G$34/2,IF(DAY($C3474)=15,Calculator!$G$34/2,0)),0)</f>
        <v>0</v>
      </c>
      <c r="L3474" s="29">
        <f ca="1">IF(DAY($C3474)=28,IF(H3474=0,0,Calculator!$G$35),0)</f>
        <v>0</v>
      </c>
      <c r="M3474" s="29">
        <f ca="1">IF(I3474&gt;0,IF(DAY($C3474)=1,SUM(INDIRECT("I"&amp;(ROW(C3473)-DAY(C3473))):I3473),0),0)</f>
        <v>0</v>
      </c>
      <c r="N3474" s="29">
        <f ca="1">IF(C3474&lt;Calculator!$G$27,0,IF(C3474=Calculator!$G$27,Calculator!$G$39,IF(H3474-K3474&lt;=0,IF(D3474&gt;Calculator!$G$39,IF(H3474-K3474+E3474+L3474+M3474+Calculator!$G$39&gt;Calculator!$G$39,Calculator!$G$39-(H3474+E3474+L3474+M3474-K3474),Calculator!$G$39),D3474),0)))</f>
        <v>0</v>
      </c>
    </row>
    <row r="3475" spans="1:14" ht="15.75" thickBot="1">
      <c r="A3475" s="33" t="str">
        <f ca="1">IF(C3475=Calculator!$H$27,"F",IF(Daily!D3475+Daily!H3475=0,IF(D3474+H3474&gt;0,"L",""),""))</f>
        <v/>
      </c>
      <c r="B3475" s="34">
        <v>3474</v>
      </c>
      <c r="C3475" s="19">
        <f t="shared" ca="1" si="217"/>
        <v>49404</v>
      </c>
      <c r="D3475" s="29">
        <f t="shared" ca="1" si="219"/>
        <v>0</v>
      </c>
      <c r="E3475" s="29">
        <f ca="1">IF(C3475&lt;Calculator!$D$26,0,IF(DAY($C3475)=1,IF(D3475-Calculator!$G$24&gt;0,Calculator!$G$24,D3475),0))</f>
        <v>0</v>
      </c>
      <c r="F3475" s="29">
        <f ca="1">IF(E3475&gt;0,D3475*Calculator!$G$22/12,0)</f>
        <v>0</v>
      </c>
      <c r="G3475" s="29">
        <f ca="1">IF(E3475&gt;0,(IFERROR(-PMT(Calculator!$G$22/12,Calculator!$G$23*12,Calculator!$G$20),0))-F3475,0)</f>
        <v>0</v>
      </c>
      <c r="H3475" s="29">
        <f t="shared" ca="1" si="220"/>
        <v>0</v>
      </c>
      <c r="I3475" s="29">
        <f t="shared" ca="1" si="218"/>
        <v>0</v>
      </c>
      <c r="J3475" s="30">
        <f>Calculator!$G$40</f>
        <v>6.5000000000000002E-2</v>
      </c>
      <c r="K3475" s="29">
        <f ca="1">IF(C3475&gt;=Calculator!$G$27,IF(DAY($C3475)=1,Calculator!$G$34/2,IF(DAY($C3475)=15,Calculator!$G$34/2,0)),0)</f>
        <v>0</v>
      </c>
      <c r="L3475" s="29">
        <f ca="1">IF(DAY($C3475)=28,IF(H3475=0,0,Calculator!$G$35),0)</f>
        <v>0</v>
      </c>
      <c r="M3475" s="29">
        <f ca="1">IF(I3475&gt;0,IF(DAY($C3475)=1,SUM(INDIRECT("I"&amp;(ROW(C3474)-DAY(C3474))):I3474),0),0)</f>
        <v>0</v>
      </c>
      <c r="N3475" s="29">
        <f ca="1">IF(C3475&lt;Calculator!$G$27,0,IF(C3475=Calculator!$G$27,Calculator!$G$39,IF(H3475-K3475&lt;=0,IF(D3475&gt;Calculator!$G$39,IF(H3475-K3475+E3475+L3475+M3475+Calculator!$G$39&gt;Calculator!$G$39,Calculator!$G$39-(H3475+E3475+L3475+M3475-K3475),Calculator!$G$39),D3475),0)))</f>
        <v>0</v>
      </c>
    </row>
    <row r="3476" spans="1:14" ht="15.75" thickBot="1">
      <c r="A3476" s="33" t="str">
        <f ca="1">IF(C3476=Calculator!$H$27,"F",IF(Daily!D3476+Daily!H3476=0,IF(D3475+H3475&gt;0,"L",""),""))</f>
        <v/>
      </c>
      <c r="B3476" s="34">
        <v>3475</v>
      </c>
      <c r="C3476" s="19">
        <f t="shared" ca="1" si="217"/>
        <v>49405</v>
      </c>
      <c r="D3476" s="29">
        <f t="shared" ca="1" si="219"/>
        <v>0</v>
      </c>
      <c r="E3476" s="29">
        <f ca="1">IF(C3476&lt;Calculator!$D$26,0,IF(DAY($C3476)=1,IF(D3476-Calculator!$G$24&gt;0,Calculator!$G$24,D3476),0))</f>
        <v>0</v>
      </c>
      <c r="F3476" s="29">
        <f ca="1">IF(E3476&gt;0,D3476*Calculator!$G$22/12,0)</f>
        <v>0</v>
      </c>
      <c r="G3476" s="29">
        <f ca="1">IF(E3476&gt;0,(IFERROR(-PMT(Calculator!$G$22/12,Calculator!$G$23*12,Calculator!$G$20),0))-F3476,0)</f>
        <v>0</v>
      </c>
      <c r="H3476" s="29">
        <f t="shared" ca="1" si="220"/>
        <v>0</v>
      </c>
      <c r="I3476" s="29">
        <f t="shared" ca="1" si="218"/>
        <v>0</v>
      </c>
      <c r="J3476" s="30">
        <f>Calculator!$G$40</f>
        <v>6.5000000000000002E-2</v>
      </c>
      <c r="K3476" s="29">
        <f ca="1">IF(C3476&gt;=Calculator!$G$27,IF(DAY($C3476)=1,Calculator!$G$34/2,IF(DAY($C3476)=15,Calculator!$G$34/2,0)),0)</f>
        <v>0</v>
      </c>
      <c r="L3476" s="29">
        <f ca="1">IF(DAY($C3476)=28,IF(H3476=0,0,Calculator!$G$35),0)</f>
        <v>0</v>
      </c>
      <c r="M3476" s="29">
        <f ca="1">IF(I3476&gt;0,IF(DAY($C3476)=1,SUM(INDIRECT("I"&amp;(ROW(C3475)-DAY(C3475))):I3475),0),0)</f>
        <v>0</v>
      </c>
      <c r="N3476" s="29">
        <f ca="1">IF(C3476&lt;Calculator!$G$27,0,IF(C3476=Calculator!$G$27,Calculator!$G$39,IF(H3476-K3476&lt;=0,IF(D3476&gt;Calculator!$G$39,IF(H3476-K3476+E3476+L3476+M3476+Calculator!$G$39&gt;Calculator!$G$39,Calculator!$G$39-(H3476+E3476+L3476+M3476-K3476),Calculator!$G$39),D3476),0)))</f>
        <v>0</v>
      </c>
    </row>
    <row r="3477" spans="1:14" ht="15.75" thickBot="1">
      <c r="A3477" s="33" t="str">
        <f ca="1">IF(C3477=Calculator!$H$27,"F",IF(Daily!D3477+Daily!H3477=0,IF(D3476+H3476&gt;0,"L",""),""))</f>
        <v/>
      </c>
      <c r="B3477" s="34">
        <v>3476</v>
      </c>
      <c r="C3477" s="19">
        <f t="shared" ca="1" si="217"/>
        <v>49406</v>
      </c>
      <c r="D3477" s="29">
        <f t="shared" ca="1" si="219"/>
        <v>0</v>
      </c>
      <c r="E3477" s="29">
        <f ca="1">IF(C3477&lt;Calculator!$D$26,0,IF(DAY($C3477)=1,IF(D3477-Calculator!$G$24&gt;0,Calculator!$G$24,D3477),0))</f>
        <v>0</v>
      </c>
      <c r="F3477" s="29">
        <f ca="1">IF(E3477&gt;0,D3477*Calculator!$G$22/12,0)</f>
        <v>0</v>
      </c>
      <c r="G3477" s="29">
        <f ca="1">IF(E3477&gt;0,(IFERROR(-PMT(Calculator!$G$22/12,Calculator!$G$23*12,Calculator!$G$20),0))-F3477,0)</f>
        <v>0</v>
      </c>
      <c r="H3477" s="29">
        <f t="shared" ca="1" si="220"/>
        <v>0</v>
      </c>
      <c r="I3477" s="29">
        <f t="shared" ca="1" si="218"/>
        <v>0</v>
      </c>
      <c r="J3477" s="30">
        <f>Calculator!$G$40</f>
        <v>6.5000000000000002E-2</v>
      </c>
      <c r="K3477" s="29">
        <f ca="1">IF(C3477&gt;=Calculator!$G$27,IF(DAY($C3477)=1,Calculator!$G$34/2,IF(DAY($C3477)=15,Calculator!$G$34/2,0)),0)</f>
        <v>0</v>
      </c>
      <c r="L3477" s="29">
        <f ca="1">IF(DAY($C3477)=28,IF(H3477=0,0,Calculator!$G$35),0)</f>
        <v>0</v>
      </c>
      <c r="M3477" s="29">
        <f ca="1">IF(I3477&gt;0,IF(DAY($C3477)=1,SUM(INDIRECT("I"&amp;(ROW(C3476)-DAY(C3476))):I3476),0),0)</f>
        <v>0</v>
      </c>
      <c r="N3477" s="29">
        <f ca="1">IF(C3477&lt;Calculator!$G$27,0,IF(C3477=Calculator!$G$27,Calculator!$G$39,IF(H3477-K3477&lt;=0,IF(D3477&gt;Calculator!$G$39,IF(H3477-K3477+E3477+L3477+M3477+Calculator!$G$39&gt;Calculator!$G$39,Calculator!$G$39-(H3477+E3477+L3477+M3477-K3477),Calculator!$G$39),D3477),0)))</f>
        <v>0</v>
      </c>
    </row>
    <row r="3478" spans="1:14" ht="15.75" thickBot="1">
      <c r="A3478" s="33" t="str">
        <f ca="1">IF(C3478=Calculator!$H$27,"F",IF(Daily!D3478+Daily!H3478=0,IF(D3477+H3477&gt;0,"L",""),""))</f>
        <v/>
      </c>
      <c r="B3478" s="34">
        <v>3477</v>
      </c>
      <c r="C3478" s="19">
        <f t="shared" ca="1" si="217"/>
        <v>49407</v>
      </c>
      <c r="D3478" s="29">
        <f t="shared" ca="1" si="219"/>
        <v>0</v>
      </c>
      <c r="E3478" s="29">
        <f ca="1">IF(C3478&lt;Calculator!$D$26,0,IF(DAY($C3478)=1,IF(D3478-Calculator!$G$24&gt;0,Calculator!$G$24,D3478),0))</f>
        <v>0</v>
      </c>
      <c r="F3478" s="29">
        <f ca="1">IF(E3478&gt;0,D3478*Calculator!$G$22/12,0)</f>
        <v>0</v>
      </c>
      <c r="G3478" s="29">
        <f ca="1">IF(E3478&gt;0,(IFERROR(-PMT(Calculator!$G$22/12,Calculator!$G$23*12,Calculator!$G$20),0))-F3478,0)</f>
        <v>0</v>
      </c>
      <c r="H3478" s="29">
        <f t="shared" ca="1" si="220"/>
        <v>0</v>
      </c>
      <c r="I3478" s="29">
        <f t="shared" ca="1" si="218"/>
        <v>0</v>
      </c>
      <c r="J3478" s="30">
        <f>Calculator!$G$40</f>
        <v>6.5000000000000002E-2</v>
      </c>
      <c r="K3478" s="29">
        <f ca="1">IF(C3478&gt;=Calculator!$G$27,IF(DAY($C3478)=1,Calculator!$G$34/2,IF(DAY($C3478)=15,Calculator!$G$34/2,0)),0)</f>
        <v>0</v>
      </c>
      <c r="L3478" s="29">
        <f ca="1">IF(DAY($C3478)=28,IF(H3478=0,0,Calculator!$G$35),0)</f>
        <v>0</v>
      </c>
      <c r="M3478" s="29">
        <f ca="1">IF(I3478&gt;0,IF(DAY($C3478)=1,SUM(INDIRECT("I"&amp;(ROW(C3477)-DAY(C3477))):I3477),0),0)</f>
        <v>0</v>
      </c>
      <c r="N3478" s="29">
        <f ca="1">IF(C3478&lt;Calculator!$G$27,0,IF(C3478=Calculator!$G$27,Calculator!$G$39,IF(H3478-K3478&lt;=0,IF(D3478&gt;Calculator!$G$39,IF(H3478-K3478+E3478+L3478+M3478+Calculator!$G$39&gt;Calculator!$G$39,Calculator!$G$39-(H3478+E3478+L3478+M3478-K3478),Calculator!$G$39),D3478),0)))</f>
        <v>0</v>
      </c>
    </row>
    <row r="3479" spans="1:14" ht="15.75" thickBot="1">
      <c r="A3479" s="33" t="str">
        <f ca="1">IF(C3479=Calculator!$H$27,"F",IF(Daily!D3479+Daily!H3479=0,IF(D3478+H3478&gt;0,"L",""),""))</f>
        <v/>
      </c>
      <c r="B3479" s="34">
        <v>3478</v>
      </c>
      <c r="C3479" s="19">
        <f t="shared" ca="1" si="217"/>
        <v>49408</v>
      </c>
      <c r="D3479" s="29">
        <f t="shared" ca="1" si="219"/>
        <v>0</v>
      </c>
      <c r="E3479" s="29">
        <f ca="1">IF(C3479&lt;Calculator!$D$26,0,IF(DAY($C3479)=1,IF(D3479-Calculator!$G$24&gt;0,Calculator!$G$24,D3479),0))</f>
        <v>0</v>
      </c>
      <c r="F3479" s="29">
        <f ca="1">IF(E3479&gt;0,D3479*Calculator!$G$22/12,0)</f>
        <v>0</v>
      </c>
      <c r="G3479" s="29">
        <f ca="1">IF(E3479&gt;0,(IFERROR(-PMT(Calculator!$G$22/12,Calculator!$G$23*12,Calculator!$G$20),0))-F3479,0)</f>
        <v>0</v>
      </c>
      <c r="H3479" s="29">
        <f t="shared" ca="1" si="220"/>
        <v>0</v>
      </c>
      <c r="I3479" s="29">
        <f t="shared" ca="1" si="218"/>
        <v>0</v>
      </c>
      <c r="J3479" s="30">
        <f>Calculator!$G$40</f>
        <v>6.5000000000000002E-2</v>
      </c>
      <c r="K3479" s="29">
        <f ca="1">IF(C3479&gt;=Calculator!$G$27,IF(DAY($C3479)=1,Calculator!$G$34/2,IF(DAY($C3479)=15,Calculator!$G$34/2,0)),0)</f>
        <v>0</v>
      </c>
      <c r="L3479" s="29">
        <f ca="1">IF(DAY($C3479)=28,IF(H3479=0,0,Calculator!$G$35),0)</f>
        <v>0</v>
      </c>
      <c r="M3479" s="29">
        <f ca="1">IF(I3479&gt;0,IF(DAY($C3479)=1,SUM(INDIRECT("I"&amp;(ROW(C3478)-DAY(C3478))):I3478),0),0)</f>
        <v>0</v>
      </c>
      <c r="N3479" s="29">
        <f ca="1">IF(C3479&lt;Calculator!$G$27,0,IF(C3479=Calculator!$G$27,Calculator!$G$39,IF(H3479-K3479&lt;=0,IF(D3479&gt;Calculator!$G$39,IF(H3479-K3479+E3479+L3479+M3479+Calculator!$G$39&gt;Calculator!$G$39,Calculator!$G$39-(H3479+E3479+L3479+M3479-K3479),Calculator!$G$39),D3479),0)))</f>
        <v>0</v>
      </c>
    </row>
    <row r="3480" spans="1:14" ht="15.75" thickBot="1">
      <c r="A3480" s="33" t="str">
        <f ca="1">IF(C3480=Calculator!$H$27,"F",IF(Daily!D3480+Daily!H3480=0,IF(D3479+H3479&gt;0,"L",""),""))</f>
        <v/>
      </c>
      <c r="B3480" s="34">
        <v>3479</v>
      </c>
      <c r="C3480" s="19">
        <f t="shared" ca="1" si="217"/>
        <v>49409</v>
      </c>
      <c r="D3480" s="29">
        <f t="shared" ca="1" si="219"/>
        <v>0</v>
      </c>
      <c r="E3480" s="29">
        <f ca="1">IF(C3480&lt;Calculator!$D$26,0,IF(DAY($C3480)=1,IF(D3480-Calculator!$G$24&gt;0,Calculator!$G$24,D3480),0))</f>
        <v>0</v>
      </c>
      <c r="F3480" s="29">
        <f ca="1">IF(E3480&gt;0,D3480*Calculator!$G$22/12,0)</f>
        <v>0</v>
      </c>
      <c r="G3480" s="29">
        <f ca="1">IF(E3480&gt;0,(IFERROR(-PMT(Calculator!$G$22/12,Calculator!$G$23*12,Calculator!$G$20),0))-F3480,0)</f>
        <v>0</v>
      </c>
      <c r="H3480" s="29">
        <f t="shared" ca="1" si="220"/>
        <v>0</v>
      </c>
      <c r="I3480" s="29">
        <f t="shared" ca="1" si="218"/>
        <v>0</v>
      </c>
      <c r="J3480" s="30">
        <f>Calculator!$G$40</f>
        <v>6.5000000000000002E-2</v>
      </c>
      <c r="K3480" s="29">
        <f ca="1">IF(C3480&gt;=Calculator!$G$27,IF(DAY($C3480)=1,Calculator!$G$34/2,IF(DAY($C3480)=15,Calculator!$G$34/2,0)),0)</f>
        <v>0</v>
      </c>
      <c r="L3480" s="29">
        <f ca="1">IF(DAY($C3480)=28,IF(H3480=0,0,Calculator!$G$35),0)</f>
        <v>0</v>
      </c>
      <c r="M3480" s="29">
        <f ca="1">IF(I3480&gt;0,IF(DAY($C3480)=1,SUM(INDIRECT("I"&amp;(ROW(C3479)-DAY(C3479))):I3479),0),0)</f>
        <v>0</v>
      </c>
      <c r="N3480" s="29">
        <f ca="1">IF(C3480&lt;Calculator!$G$27,0,IF(C3480=Calculator!$G$27,Calculator!$G$39,IF(H3480-K3480&lt;=0,IF(D3480&gt;Calculator!$G$39,IF(H3480-K3480+E3480+L3480+M3480+Calculator!$G$39&gt;Calculator!$G$39,Calculator!$G$39-(H3480+E3480+L3480+M3480-K3480),Calculator!$G$39),D3480),0)))</f>
        <v>0</v>
      </c>
    </row>
    <row r="3481" spans="1:14" ht="15.75" thickBot="1">
      <c r="A3481" s="33" t="str">
        <f ca="1">IF(C3481=Calculator!$H$27,"F",IF(Daily!D3481+Daily!H3481=0,IF(D3480+H3480&gt;0,"L",""),""))</f>
        <v/>
      </c>
      <c r="B3481" s="34">
        <v>3480</v>
      </c>
      <c r="C3481" s="19">
        <f t="shared" ca="1" si="217"/>
        <v>49410</v>
      </c>
      <c r="D3481" s="29">
        <f t="shared" ca="1" si="219"/>
        <v>0</v>
      </c>
      <c r="E3481" s="29">
        <f ca="1">IF(C3481&lt;Calculator!$D$26,0,IF(DAY($C3481)=1,IF(D3481-Calculator!$G$24&gt;0,Calculator!$G$24,D3481),0))</f>
        <v>0</v>
      </c>
      <c r="F3481" s="29">
        <f ca="1">IF(E3481&gt;0,D3481*Calculator!$G$22/12,0)</f>
        <v>0</v>
      </c>
      <c r="G3481" s="29">
        <f ca="1">IF(E3481&gt;0,(IFERROR(-PMT(Calculator!$G$22/12,Calculator!$G$23*12,Calculator!$G$20),0))-F3481,0)</f>
        <v>0</v>
      </c>
      <c r="H3481" s="29">
        <f t="shared" ca="1" si="220"/>
        <v>0</v>
      </c>
      <c r="I3481" s="29">
        <f t="shared" ca="1" si="218"/>
        <v>0</v>
      </c>
      <c r="J3481" s="30">
        <f>Calculator!$G$40</f>
        <v>6.5000000000000002E-2</v>
      </c>
      <c r="K3481" s="29">
        <f ca="1">IF(C3481&gt;=Calculator!$G$27,IF(DAY($C3481)=1,Calculator!$G$34/2,IF(DAY($C3481)=15,Calculator!$G$34/2,0)),0)</f>
        <v>0</v>
      </c>
      <c r="L3481" s="29">
        <f ca="1">IF(DAY($C3481)=28,IF(H3481=0,0,Calculator!$G$35),0)</f>
        <v>0</v>
      </c>
      <c r="M3481" s="29">
        <f ca="1">IF(I3481&gt;0,IF(DAY($C3481)=1,SUM(INDIRECT("I"&amp;(ROW(C3480)-DAY(C3480))):I3480),0),0)</f>
        <v>0</v>
      </c>
      <c r="N3481" s="29">
        <f ca="1">IF(C3481&lt;Calculator!$G$27,0,IF(C3481=Calculator!$G$27,Calculator!$G$39,IF(H3481-K3481&lt;=0,IF(D3481&gt;Calculator!$G$39,IF(H3481-K3481+E3481+L3481+M3481+Calculator!$G$39&gt;Calculator!$G$39,Calculator!$G$39-(H3481+E3481+L3481+M3481-K3481),Calculator!$G$39),D3481),0)))</f>
        <v>0</v>
      </c>
    </row>
    <row r="3482" spans="1:14" ht="15.75" thickBot="1">
      <c r="A3482" s="33" t="str">
        <f ca="1">IF(C3482=Calculator!$H$27,"F",IF(Daily!D3482+Daily!H3482=0,IF(D3481+H3481&gt;0,"L",""),""))</f>
        <v/>
      </c>
      <c r="B3482" s="34">
        <v>3481</v>
      </c>
      <c r="C3482" s="19">
        <f t="shared" ca="1" si="217"/>
        <v>49411</v>
      </c>
      <c r="D3482" s="29">
        <f t="shared" ca="1" si="219"/>
        <v>0</v>
      </c>
      <c r="E3482" s="29">
        <f ca="1">IF(C3482&lt;Calculator!$D$26,0,IF(DAY($C3482)=1,IF(D3482-Calculator!$G$24&gt;0,Calculator!$G$24,D3482),0))</f>
        <v>0</v>
      </c>
      <c r="F3482" s="29">
        <f ca="1">IF(E3482&gt;0,D3482*Calculator!$G$22/12,0)</f>
        <v>0</v>
      </c>
      <c r="G3482" s="29">
        <f ca="1">IF(E3482&gt;0,(IFERROR(-PMT(Calculator!$G$22/12,Calculator!$G$23*12,Calculator!$G$20),0))-F3482,0)</f>
        <v>0</v>
      </c>
      <c r="H3482" s="29">
        <f t="shared" ca="1" si="220"/>
        <v>0</v>
      </c>
      <c r="I3482" s="29">
        <f t="shared" ca="1" si="218"/>
        <v>0</v>
      </c>
      <c r="J3482" s="30">
        <f>Calculator!$G$40</f>
        <v>6.5000000000000002E-2</v>
      </c>
      <c r="K3482" s="29">
        <f ca="1">IF(C3482&gt;=Calculator!$G$27,IF(DAY($C3482)=1,Calculator!$G$34/2,IF(DAY($C3482)=15,Calculator!$G$34/2,0)),0)</f>
        <v>0</v>
      </c>
      <c r="L3482" s="29">
        <f ca="1">IF(DAY($C3482)=28,IF(H3482=0,0,Calculator!$G$35),0)</f>
        <v>0</v>
      </c>
      <c r="M3482" s="29">
        <f ca="1">IF(I3482&gt;0,IF(DAY($C3482)=1,SUM(INDIRECT("I"&amp;(ROW(C3481)-DAY(C3481))):I3481),0),0)</f>
        <v>0</v>
      </c>
      <c r="N3482" s="29">
        <f ca="1">IF(C3482&lt;Calculator!$G$27,0,IF(C3482=Calculator!$G$27,Calculator!$G$39,IF(H3482-K3482&lt;=0,IF(D3482&gt;Calculator!$G$39,IF(H3482-K3482+E3482+L3482+M3482+Calculator!$G$39&gt;Calculator!$G$39,Calculator!$G$39-(H3482+E3482+L3482+M3482-K3482),Calculator!$G$39),D3482),0)))</f>
        <v>0</v>
      </c>
    </row>
    <row r="3483" spans="1:14" ht="15.75" thickBot="1">
      <c r="A3483" s="33" t="str">
        <f ca="1">IF(C3483=Calculator!$H$27,"F",IF(Daily!D3483+Daily!H3483=0,IF(D3482+H3482&gt;0,"L",""),""))</f>
        <v/>
      </c>
      <c r="B3483" s="34">
        <v>3482</v>
      </c>
      <c r="C3483" s="19">
        <f t="shared" ca="1" si="217"/>
        <v>49412</v>
      </c>
      <c r="D3483" s="29">
        <f t="shared" ca="1" si="219"/>
        <v>0</v>
      </c>
      <c r="E3483" s="29">
        <f ca="1">IF(C3483&lt;Calculator!$D$26,0,IF(DAY($C3483)=1,IF(D3483-Calculator!$G$24&gt;0,Calculator!$G$24,D3483),0))</f>
        <v>0</v>
      </c>
      <c r="F3483" s="29">
        <f ca="1">IF(E3483&gt;0,D3483*Calculator!$G$22/12,0)</f>
        <v>0</v>
      </c>
      <c r="G3483" s="29">
        <f ca="1">IF(E3483&gt;0,(IFERROR(-PMT(Calculator!$G$22/12,Calculator!$G$23*12,Calculator!$G$20),0))-F3483,0)</f>
        <v>0</v>
      </c>
      <c r="H3483" s="29">
        <f t="shared" ca="1" si="220"/>
        <v>0</v>
      </c>
      <c r="I3483" s="29">
        <f t="shared" ca="1" si="218"/>
        <v>0</v>
      </c>
      <c r="J3483" s="30">
        <f>Calculator!$G$40</f>
        <v>6.5000000000000002E-2</v>
      </c>
      <c r="K3483" s="29">
        <f ca="1">IF(C3483&gt;=Calculator!$G$27,IF(DAY($C3483)=1,Calculator!$G$34/2,IF(DAY($C3483)=15,Calculator!$G$34/2,0)),0)</f>
        <v>0</v>
      </c>
      <c r="L3483" s="29">
        <f ca="1">IF(DAY($C3483)=28,IF(H3483=0,0,Calculator!$G$35),0)</f>
        <v>0</v>
      </c>
      <c r="M3483" s="29">
        <f ca="1">IF(I3483&gt;0,IF(DAY($C3483)=1,SUM(INDIRECT("I"&amp;(ROW(C3482)-DAY(C3482))):I3482),0),0)</f>
        <v>0</v>
      </c>
      <c r="N3483" s="29">
        <f ca="1">IF(C3483&lt;Calculator!$G$27,0,IF(C3483=Calculator!$G$27,Calculator!$G$39,IF(H3483-K3483&lt;=0,IF(D3483&gt;Calculator!$G$39,IF(H3483-K3483+E3483+L3483+M3483+Calculator!$G$39&gt;Calculator!$G$39,Calculator!$G$39-(H3483+E3483+L3483+M3483-K3483),Calculator!$G$39),D3483),0)))</f>
        <v>0</v>
      </c>
    </row>
    <row r="3484" spans="1:14" ht="15.75" thickBot="1">
      <c r="A3484" s="33" t="str">
        <f ca="1">IF(C3484=Calculator!$H$27,"F",IF(Daily!D3484+Daily!H3484=0,IF(D3483+H3483&gt;0,"L",""),""))</f>
        <v/>
      </c>
      <c r="B3484" s="34">
        <v>3483</v>
      </c>
      <c r="C3484" s="19">
        <f t="shared" ca="1" si="217"/>
        <v>49413</v>
      </c>
      <c r="D3484" s="29">
        <f t="shared" ca="1" si="219"/>
        <v>0</v>
      </c>
      <c r="E3484" s="29">
        <f ca="1">IF(C3484&lt;Calculator!$D$26,0,IF(DAY($C3484)=1,IF(D3484-Calculator!$G$24&gt;0,Calculator!$G$24,D3484),0))</f>
        <v>0</v>
      </c>
      <c r="F3484" s="29">
        <f ca="1">IF(E3484&gt;0,D3484*Calculator!$G$22/12,0)</f>
        <v>0</v>
      </c>
      <c r="G3484" s="29">
        <f ca="1">IF(E3484&gt;0,(IFERROR(-PMT(Calculator!$G$22/12,Calculator!$G$23*12,Calculator!$G$20),0))-F3484,0)</f>
        <v>0</v>
      </c>
      <c r="H3484" s="29">
        <f t="shared" ca="1" si="220"/>
        <v>0</v>
      </c>
      <c r="I3484" s="29">
        <f t="shared" ca="1" si="218"/>
        <v>0</v>
      </c>
      <c r="J3484" s="30">
        <f>Calculator!$G$40</f>
        <v>6.5000000000000002E-2</v>
      </c>
      <c r="K3484" s="29">
        <f ca="1">IF(C3484&gt;=Calculator!$G$27,IF(DAY($C3484)=1,Calculator!$G$34/2,IF(DAY($C3484)=15,Calculator!$G$34/2,0)),0)</f>
        <v>0</v>
      </c>
      <c r="L3484" s="29">
        <f ca="1">IF(DAY($C3484)=28,IF(H3484=0,0,Calculator!$G$35),0)</f>
        <v>0</v>
      </c>
      <c r="M3484" s="29">
        <f ca="1">IF(I3484&gt;0,IF(DAY($C3484)=1,SUM(INDIRECT("I"&amp;(ROW(C3483)-DAY(C3483))):I3483),0),0)</f>
        <v>0</v>
      </c>
      <c r="N3484" s="29">
        <f ca="1">IF(C3484&lt;Calculator!$G$27,0,IF(C3484=Calculator!$G$27,Calculator!$G$39,IF(H3484-K3484&lt;=0,IF(D3484&gt;Calculator!$G$39,IF(H3484-K3484+E3484+L3484+M3484+Calculator!$G$39&gt;Calculator!$G$39,Calculator!$G$39-(H3484+E3484+L3484+M3484-K3484),Calculator!$G$39),D3484),0)))</f>
        <v>0</v>
      </c>
    </row>
    <row r="3485" spans="1:14" ht="15.75" thickBot="1">
      <c r="A3485" s="33" t="str">
        <f ca="1">IF(C3485=Calculator!$H$27,"F",IF(Daily!D3485+Daily!H3485=0,IF(D3484+H3484&gt;0,"L",""),""))</f>
        <v/>
      </c>
      <c r="B3485" s="34">
        <v>3484</v>
      </c>
      <c r="C3485" s="19">
        <f t="shared" ca="1" si="217"/>
        <v>49414</v>
      </c>
      <c r="D3485" s="29">
        <f t="shared" ca="1" si="219"/>
        <v>0</v>
      </c>
      <c r="E3485" s="29">
        <f ca="1">IF(C3485&lt;Calculator!$D$26,0,IF(DAY($C3485)=1,IF(D3485-Calculator!$G$24&gt;0,Calculator!$G$24,D3485),0))</f>
        <v>0</v>
      </c>
      <c r="F3485" s="29">
        <f ca="1">IF(E3485&gt;0,D3485*Calculator!$G$22/12,0)</f>
        <v>0</v>
      </c>
      <c r="G3485" s="29">
        <f ca="1">IF(E3485&gt;0,(IFERROR(-PMT(Calculator!$G$22/12,Calculator!$G$23*12,Calculator!$G$20),0))-F3485,0)</f>
        <v>0</v>
      </c>
      <c r="H3485" s="29">
        <f t="shared" ca="1" si="220"/>
        <v>0</v>
      </c>
      <c r="I3485" s="29">
        <f t="shared" ca="1" si="218"/>
        <v>0</v>
      </c>
      <c r="J3485" s="30">
        <f>Calculator!$G$40</f>
        <v>6.5000000000000002E-2</v>
      </c>
      <c r="K3485" s="29">
        <f ca="1">IF(C3485&gt;=Calculator!$G$27,IF(DAY($C3485)=1,Calculator!$G$34/2,IF(DAY($C3485)=15,Calculator!$G$34/2,0)),0)</f>
        <v>4500</v>
      </c>
      <c r="L3485" s="29">
        <f ca="1">IF(DAY($C3485)=28,IF(H3485=0,0,Calculator!$G$35),0)</f>
        <v>0</v>
      </c>
      <c r="M3485" s="29">
        <f ca="1">IF(I3485&gt;0,IF(DAY($C3485)=1,SUM(INDIRECT("I"&amp;(ROW(C3484)-DAY(C3484))):I3484),0),0)</f>
        <v>0</v>
      </c>
      <c r="N3485" s="29">
        <f ca="1">IF(C3485&lt;Calculator!$G$27,0,IF(C3485=Calculator!$G$27,Calculator!$G$39,IF(H3485-K3485&lt;=0,IF(D3485&gt;Calculator!$G$39,IF(H3485-K3485+E3485+L3485+M3485+Calculator!$G$39&gt;Calculator!$G$39,Calculator!$G$39-(H3485+E3485+L3485+M3485-K3485),Calculator!$G$39),D3485),0)))</f>
        <v>0</v>
      </c>
    </row>
    <row r="3486" spans="1:14" ht="15.75" thickBot="1">
      <c r="A3486" s="33" t="str">
        <f ca="1">IF(C3486=Calculator!$H$27,"F",IF(Daily!D3486+Daily!H3486=0,IF(D3485+H3485&gt;0,"L",""),""))</f>
        <v/>
      </c>
      <c r="B3486" s="34">
        <v>3485</v>
      </c>
      <c r="C3486" s="19">
        <f t="shared" ca="1" si="217"/>
        <v>49415</v>
      </c>
      <c r="D3486" s="29">
        <f t="shared" ca="1" si="219"/>
        <v>0</v>
      </c>
      <c r="E3486" s="29">
        <f ca="1">IF(C3486&lt;Calculator!$D$26,0,IF(DAY($C3486)=1,IF(D3486-Calculator!$G$24&gt;0,Calculator!$G$24,D3486),0))</f>
        <v>0</v>
      </c>
      <c r="F3486" s="29">
        <f ca="1">IF(E3486&gt;0,D3486*Calculator!$G$22/12,0)</f>
        <v>0</v>
      </c>
      <c r="G3486" s="29">
        <f ca="1">IF(E3486&gt;0,(IFERROR(-PMT(Calculator!$G$22/12,Calculator!$G$23*12,Calculator!$G$20),0))-F3486,0)</f>
        <v>0</v>
      </c>
      <c r="H3486" s="29">
        <f t="shared" ca="1" si="220"/>
        <v>0</v>
      </c>
      <c r="I3486" s="29">
        <f t="shared" ca="1" si="218"/>
        <v>0</v>
      </c>
      <c r="J3486" s="30">
        <f>Calculator!$G$40</f>
        <v>6.5000000000000002E-2</v>
      </c>
      <c r="K3486" s="29">
        <f ca="1">IF(C3486&gt;=Calculator!$G$27,IF(DAY($C3486)=1,Calculator!$G$34/2,IF(DAY($C3486)=15,Calculator!$G$34/2,0)),0)</f>
        <v>0</v>
      </c>
      <c r="L3486" s="29">
        <f ca="1">IF(DAY($C3486)=28,IF(H3486=0,0,Calculator!$G$35),0)</f>
        <v>0</v>
      </c>
      <c r="M3486" s="29">
        <f ca="1">IF(I3486&gt;0,IF(DAY($C3486)=1,SUM(INDIRECT("I"&amp;(ROW(C3485)-DAY(C3485))):I3485),0),0)</f>
        <v>0</v>
      </c>
      <c r="N3486" s="29">
        <f ca="1">IF(C3486&lt;Calculator!$G$27,0,IF(C3486=Calculator!$G$27,Calculator!$G$39,IF(H3486-K3486&lt;=0,IF(D3486&gt;Calculator!$G$39,IF(H3486-K3486+E3486+L3486+M3486+Calculator!$G$39&gt;Calculator!$G$39,Calculator!$G$39-(H3486+E3486+L3486+M3486-K3486),Calculator!$G$39),D3486),0)))</f>
        <v>0</v>
      </c>
    </row>
    <row r="3487" spans="1:14" ht="15.75" thickBot="1">
      <c r="A3487" s="33" t="str">
        <f ca="1">IF(C3487=Calculator!$H$27,"F",IF(Daily!D3487+Daily!H3487=0,IF(D3486+H3486&gt;0,"L",""),""))</f>
        <v/>
      </c>
      <c r="B3487" s="34">
        <v>3486</v>
      </c>
      <c r="C3487" s="19">
        <f t="shared" ca="1" si="217"/>
        <v>49416</v>
      </c>
      <c r="D3487" s="29">
        <f t="shared" ca="1" si="219"/>
        <v>0</v>
      </c>
      <c r="E3487" s="29">
        <f ca="1">IF(C3487&lt;Calculator!$D$26,0,IF(DAY($C3487)=1,IF(D3487-Calculator!$G$24&gt;0,Calculator!$G$24,D3487),0))</f>
        <v>0</v>
      </c>
      <c r="F3487" s="29">
        <f ca="1">IF(E3487&gt;0,D3487*Calculator!$G$22/12,0)</f>
        <v>0</v>
      </c>
      <c r="G3487" s="29">
        <f ca="1">IF(E3487&gt;0,(IFERROR(-PMT(Calculator!$G$22/12,Calculator!$G$23*12,Calculator!$G$20),0))-F3487,0)</f>
        <v>0</v>
      </c>
      <c r="H3487" s="29">
        <f t="shared" ca="1" si="220"/>
        <v>0</v>
      </c>
      <c r="I3487" s="29">
        <f t="shared" ca="1" si="218"/>
        <v>0</v>
      </c>
      <c r="J3487" s="30">
        <f>Calculator!$G$40</f>
        <v>6.5000000000000002E-2</v>
      </c>
      <c r="K3487" s="29">
        <f ca="1">IF(C3487&gt;=Calculator!$G$27,IF(DAY($C3487)=1,Calculator!$G$34/2,IF(DAY($C3487)=15,Calculator!$G$34/2,0)),0)</f>
        <v>0</v>
      </c>
      <c r="L3487" s="29">
        <f ca="1">IF(DAY($C3487)=28,IF(H3487=0,0,Calculator!$G$35),0)</f>
        <v>0</v>
      </c>
      <c r="M3487" s="29">
        <f ca="1">IF(I3487&gt;0,IF(DAY($C3487)=1,SUM(INDIRECT("I"&amp;(ROW(C3486)-DAY(C3486))):I3486),0),0)</f>
        <v>0</v>
      </c>
      <c r="N3487" s="29">
        <f ca="1">IF(C3487&lt;Calculator!$G$27,0,IF(C3487=Calculator!$G$27,Calculator!$G$39,IF(H3487-K3487&lt;=0,IF(D3487&gt;Calculator!$G$39,IF(H3487-K3487+E3487+L3487+M3487+Calculator!$G$39&gt;Calculator!$G$39,Calculator!$G$39-(H3487+E3487+L3487+M3487-K3487),Calculator!$G$39),D3487),0)))</f>
        <v>0</v>
      </c>
    </row>
    <row r="3488" spans="1:14" ht="15.75" thickBot="1">
      <c r="A3488" s="33" t="str">
        <f ca="1">IF(C3488=Calculator!$H$27,"F",IF(Daily!D3488+Daily!H3488=0,IF(D3487+H3487&gt;0,"L",""),""))</f>
        <v/>
      </c>
      <c r="B3488" s="34">
        <v>3487</v>
      </c>
      <c r="C3488" s="19">
        <f t="shared" ca="1" si="217"/>
        <v>49417</v>
      </c>
      <c r="D3488" s="29">
        <f t="shared" ca="1" si="219"/>
        <v>0</v>
      </c>
      <c r="E3488" s="29">
        <f ca="1">IF(C3488&lt;Calculator!$D$26,0,IF(DAY($C3488)=1,IF(D3488-Calculator!$G$24&gt;0,Calculator!$G$24,D3488),0))</f>
        <v>0</v>
      </c>
      <c r="F3488" s="29">
        <f ca="1">IF(E3488&gt;0,D3488*Calculator!$G$22/12,0)</f>
        <v>0</v>
      </c>
      <c r="G3488" s="29">
        <f ca="1">IF(E3488&gt;0,(IFERROR(-PMT(Calculator!$G$22/12,Calculator!$G$23*12,Calculator!$G$20),0))-F3488,0)</f>
        <v>0</v>
      </c>
      <c r="H3488" s="29">
        <f t="shared" ca="1" si="220"/>
        <v>0</v>
      </c>
      <c r="I3488" s="29">
        <f t="shared" ca="1" si="218"/>
        <v>0</v>
      </c>
      <c r="J3488" s="30">
        <f>Calculator!$G$40</f>
        <v>6.5000000000000002E-2</v>
      </c>
      <c r="K3488" s="29">
        <f ca="1">IF(C3488&gt;=Calculator!$G$27,IF(DAY($C3488)=1,Calculator!$G$34/2,IF(DAY($C3488)=15,Calculator!$G$34/2,0)),0)</f>
        <v>0</v>
      </c>
      <c r="L3488" s="29">
        <f ca="1">IF(DAY($C3488)=28,IF(H3488=0,0,Calculator!$G$35),0)</f>
        <v>0</v>
      </c>
      <c r="M3488" s="29">
        <f ca="1">IF(I3488&gt;0,IF(DAY($C3488)=1,SUM(INDIRECT("I"&amp;(ROW(C3487)-DAY(C3487))):I3487),0),0)</f>
        <v>0</v>
      </c>
      <c r="N3488" s="29">
        <f ca="1">IF(C3488&lt;Calculator!$G$27,0,IF(C3488=Calculator!$G$27,Calculator!$G$39,IF(H3488-K3488&lt;=0,IF(D3488&gt;Calculator!$G$39,IF(H3488-K3488+E3488+L3488+M3488+Calculator!$G$39&gt;Calculator!$G$39,Calculator!$G$39-(H3488+E3488+L3488+M3488-K3488),Calculator!$G$39),D3488),0)))</f>
        <v>0</v>
      </c>
    </row>
    <row r="3489" spans="1:14" ht="15.75" thickBot="1">
      <c r="A3489" s="33" t="str">
        <f ca="1">IF(C3489=Calculator!$H$27,"F",IF(Daily!D3489+Daily!H3489=0,IF(D3488+H3488&gt;0,"L",""),""))</f>
        <v/>
      </c>
      <c r="B3489" s="34">
        <v>3488</v>
      </c>
      <c r="C3489" s="19">
        <f t="shared" ca="1" si="217"/>
        <v>49418</v>
      </c>
      <c r="D3489" s="29">
        <f t="shared" ca="1" si="219"/>
        <v>0</v>
      </c>
      <c r="E3489" s="29">
        <f ca="1">IF(C3489&lt;Calculator!$D$26,0,IF(DAY($C3489)=1,IF(D3489-Calculator!$G$24&gt;0,Calculator!$G$24,D3489),0))</f>
        <v>0</v>
      </c>
      <c r="F3489" s="29">
        <f ca="1">IF(E3489&gt;0,D3489*Calculator!$G$22/12,0)</f>
        <v>0</v>
      </c>
      <c r="G3489" s="29">
        <f ca="1">IF(E3489&gt;0,(IFERROR(-PMT(Calculator!$G$22/12,Calculator!$G$23*12,Calculator!$G$20),0))-F3489,0)</f>
        <v>0</v>
      </c>
      <c r="H3489" s="29">
        <f t="shared" ca="1" si="220"/>
        <v>0</v>
      </c>
      <c r="I3489" s="29">
        <f t="shared" ca="1" si="218"/>
        <v>0</v>
      </c>
      <c r="J3489" s="30">
        <f>Calculator!$G$40</f>
        <v>6.5000000000000002E-2</v>
      </c>
      <c r="K3489" s="29">
        <f ca="1">IF(C3489&gt;=Calculator!$G$27,IF(DAY($C3489)=1,Calculator!$G$34/2,IF(DAY($C3489)=15,Calculator!$G$34/2,0)),0)</f>
        <v>0</v>
      </c>
      <c r="L3489" s="29">
        <f ca="1">IF(DAY($C3489)=28,IF(H3489=0,0,Calculator!$G$35),0)</f>
        <v>0</v>
      </c>
      <c r="M3489" s="29">
        <f ca="1">IF(I3489&gt;0,IF(DAY($C3489)=1,SUM(INDIRECT("I"&amp;(ROW(C3488)-DAY(C3488))):I3488),0),0)</f>
        <v>0</v>
      </c>
      <c r="N3489" s="29">
        <f ca="1">IF(C3489&lt;Calculator!$G$27,0,IF(C3489=Calculator!$G$27,Calculator!$G$39,IF(H3489-K3489&lt;=0,IF(D3489&gt;Calculator!$G$39,IF(H3489-K3489+E3489+L3489+M3489+Calculator!$G$39&gt;Calculator!$G$39,Calculator!$G$39-(H3489+E3489+L3489+M3489-K3489),Calculator!$G$39),D3489),0)))</f>
        <v>0</v>
      </c>
    </row>
    <row r="3490" spans="1:14" ht="15.75" thickBot="1">
      <c r="A3490" s="33" t="str">
        <f ca="1">IF(C3490=Calculator!$H$27,"F",IF(Daily!D3490+Daily!H3490=0,IF(D3489+H3489&gt;0,"L",""),""))</f>
        <v/>
      </c>
      <c r="B3490" s="34">
        <v>3489</v>
      </c>
      <c r="C3490" s="19">
        <f t="shared" ca="1" si="217"/>
        <v>49419</v>
      </c>
      <c r="D3490" s="29">
        <f t="shared" ca="1" si="219"/>
        <v>0</v>
      </c>
      <c r="E3490" s="29">
        <f ca="1">IF(C3490&lt;Calculator!$D$26,0,IF(DAY($C3490)=1,IF(D3490-Calculator!$G$24&gt;0,Calculator!$G$24,D3490),0))</f>
        <v>0</v>
      </c>
      <c r="F3490" s="29">
        <f ca="1">IF(E3490&gt;0,D3490*Calculator!$G$22/12,0)</f>
        <v>0</v>
      </c>
      <c r="G3490" s="29">
        <f ca="1">IF(E3490&gt;0,(IFERROR(-PMT(Calculator!$G$22/12,Calculator!$G$23*12,Calculator!$G$20),0))-F3490,0)</f>
        <v>0</v>
      </c>
      <c r="H3490" s="29">
        <f t="shared" ca="1" si="220"/>
        <v>0</v>
      </c>
      <c r="I3490" s="29">
        <f t="shared" ca="1" si="218"/>
        <v>0</v>
      </c>
      <c r="J3490" s="30">
        <f>Calculator!$G$40</f>
        <v>6.5000000000000002E-2</v>
      </c>
      <c r="K3490" s="29">
        <f ca="1">IF(C3490&gt;=Calculator!$G$27,IF(DAY($C3490)=1,Calculator!$G$34/2,IF(DAY($C3490)=15,Calculator!$G$34/2,0)),0)</f>
        <v>0</v>
      </c>
      <c r="L3490" s="29">
        <f ca="1">IF(DAY($C3490)=28,IF(H3490=0,0,Calculator!$G$35),0)</f>
        <v>0</v>
      </c>
      <c r="M3490" s="29">
        <f ca="1">IF(I3490&gt;0,IF(DAY($C3490)=1,SUM(INDIRECT("I"&amp;(ROW(C3489)-DAY(C3489))):I3489),0),0)</f>
        <v>0</v>
      </c>
      <c r="N3490" s="29">
        <f ca="1">IF(C3490&lt;Calculator!$G$27,0,IF(C3490=Calculator!$G$27,Calculator!$G$39,IF(H3490-K3490&lt;=0,IF(D3490&gt;Calculator!$G$39,IF(H3490-K3490+E3490+L3490+M3490+Calculator!$G$39&gt;Calculator!$G$39,Calculator!$G$39-(H3490+E3490+L3490+M3490-K3490),Calculator!$G$39),D3490),0)))</f>
        <v>0</v>
      </c>
    </row>
    <row r="3491" spans="1:14" ht="15.75" thickBot="1">
      <c r="A3491" s="33" t="str">
        <f ca="1">IF(C3491=Calculator!$H$27,"F",IF(Daily!D3491+Daily!H3491=0,IF(D3490+H3490&gt;0,"L",""),""))</f>
        <v/>
      </c>
      <c r="B3491" s="34">
        <v>3490</v>
      </c>
      <c r="C3491" s="19">
        <f t="shared" ca="1" si="217"/>
        <v>49420</v>
      </c>
      <c r="D3491" s="29">
        <f t="shared" ca="1" si="219"/>
        <v>0</v>
      </c>
      <c r="E3491" s="29">
        <f ca="1">IF(C3491&lt;Calculator!$D$26,0,IF(DAY($C3491)=1,IF(D3491-Calculator!$G$24&gt;0,Calculator!$G$24,D3491),0))</f>
        <v>0</v>
      </c>
      <c r="F3491" s="29">
        <f ca="1">IF(E3491&gt;0,D3491*Calculator!$G$22/12,0)</f>
        <v>0</v>
      </c>
      <c r="G3491" s="29">
        <f ca="1">IF(E3491&gt;0,(IFERROR(-PMT(Calculator!$G$22/12,Calculator!$G$23*12,Calculator!$G$20),0))-F3491,0)</f>
        <v>0</v>
      </c>
      <c r="H3491" s="29">
        <f t="shared" ca="1" si="220"/>
        <v>0</v>
      </c>
      <c r="I3491" s="29">
        <f t="shared" ca="1" si="218"/>
        <v>0</v>
      </c>
      <c r="J3491" s="30">
        <f>Calculator!$G$40</f>
        <v>6.5000000000000002E-2</v>
      </c>
      <c r="K3491" s="29">
        <f ca="1">IF(C3491&gt;=Calculator!$G$27,IF(DAY($C3491)=1,Calculator!$G$34/2,IF(DAY($C3491)=15,Calculator!$G$34/2,0)),0)</f>
        <v>0</v>
      </c>
      <c r="L3491" s="29">
        <f ca="1">IF(DAY($C3491)=28,IF(H3491=0,0,Calculator!$G$35),0)</f>
        <v>0</v>
      </c>
      <c r="M3491" s="29">
        <f ca="1">IF(I3491&gt;0,IF(DAY($C3491)=1,SUM(INDIRECT("I"&amp;(ROW(C3490)-DAY(C3490))):I3490),0),0)</f>
        <v>0</v>
      </c>
      <c r="N3491" s="29">
        <f ca="1">IF(C3491&lt;Calculator!$G$27,0,IF(C3491=Calculator!$G$27,Calculator!$G$39,IF(H3491-K3491&lt;=0,IF(D3491&gt;Calculator!$G$39,IF(H3491-K3491+E3491+L3491+M3491+Calculator!$G$39&gt;Calculator!$G$39,Calculator!$G$39-(H3491+E3491+L3491+M3491-K3491),Calculator!$G$39),D3491),0)))</f>
        <v>0</v>
      </c>
    </row>
    <row r="3492" spans="1:14" ht="15.75" thickBot="1">
      <c r="A3492" s="33" t="str">
        <f ca="1">IF(C3492=Calculator!$H$27,"F",IF(Daily!D3492+Daily!H3492=0,IF(D3491+H3491&gt;0,"L",""),""))</f>
        <v/>
      </c>
      <c r="B3492" s="34">
        <v>3491</v>
      </c>
      <c r="C3492" s="19">
        <f t="shared" ca="1" si="217"/>
        <v>49421</v>
      </c>
      <c r="D3492" s="29">
        <f t="shared" ca="1" si="219"/>
        <v>0</v>
      </c>
      <c r="E3492" s="29">
        <f ca="1">IF(C3492&lt;Calculator!$D$26,0,IF(DAY($C3492)=1,IF(D3492-Calculator!$G$24&gt;0,Calculator!$G$24,D3492),0))</f>
        <v>0</v>
      </c>
      <c r="F3492" s="29">
        <f ca="1">IF(E3492&gt;0,D3492*Calculator!$G$22/12,0)</f>
        <v>0</v>
      </c>
      <c r="G3492" s="29">
        <f ca="1">IF(E3492&gt;0,(IFERROR(-PMT(Calculator!$G$22/12,Calculator!$G$23*12,Calculator!$G$20),0))-F3492,0)</f>
        <v>0</v>
      </c>
      <c r="H3492" s="29">
        <f t="shared" ca="1" si="220"/>
        <v>0</v>
      </c>
      <c r="I3492" s="29">
        <f t="shared" ca="1" si="218"/>
        <v>0</v>
      </c>
      <c r="J3492" s="30">
        <f>Calculator!$G$40</f>
        <v>6.5000000000000002E-2</v>
      </c>
      <c r="K3492" s="29">
        <f ca="1">IF(C3492&gt;=Calculator!$G$27,IF(DAY($C3492)=1,Calculator!$G$34/2,IF(DAY($C3492)=15,Calculator!$G$34/2,0)),0)</f>
        <v>0</v>
      </c>
      <c r="L3492" s="29">
        <f ca="1">IF(DAY($C3492)=28,IF(H3492=0,0,Calculator!$G$35),0)</f>
        <v>0</v>
      </c>
      <c r="M3492" s="29">
        <f ca="1">IF(I3492&gt;0,IF(DAY($C3492)=1,SUM(INDIRECT("I"&amp;(ROW(C3491)-DAY(C3491))):I3491),0),0)</f>
        <v>0</v>
      </c>
      <c r="N3492" s="29">
        <f ca="1">IF(C3492&lt;Calculator!$G$27,0,IF(C3492=Calculator!$G$27,Calculator!$G$39,IF(H3492-K3492&lt;=0,IF(D3492&gt;Calculator!$G$39,IF(H3492-K3492+E3492+L3492+M3492+Calculator!$G$39&gt;Calculator!$G$39,Calculator!$G$39-(H3492+E3492+L3492+M3492-K3492),Calculator!$G$39),D3492),0)))</f>
        <v>0</v>
      </c>
    </row>
    <row r="3493" spans="1:14" ht="15.75" thickBot="1">
      <c r="A3493" s="33" t="str">
        <f ca="1">IF(C3493=Calculator!$H$27,"F",IF(Daily!D3493+Daily!H3493=0,IF(D3492+H3492&gt;0,"L",""),""))</f>
        <v/>
      </c>
      <c r="B3493" s="34">
        <v>3492</v>
      </c>
      <c r="C3493" s="19">
        <f t="shared" ca="1" si="217"/>
        <v>49422</v>
      </c>
      <c r="D3493" s="29">
        <f t="shared" ca="1" si="219"/>
        <v>0</v>
      </c>
      <c r="E3493" s="29">
        <f ca="1">IF(C3493&lt;Calculator!$D$26,0,IF(DAY($C3493)=1,IF(D3493-Calculator!$G$24&gt;0,Calculator!$G$24,D3493),0))</f>
        <v>0</v>
      </c>
      <c r="F3493" s="29">
        <f ca="1">IF(E3493&gt;0,D3493*Calculator!$G$22/12,0)</f>
        <v>0</v>
      </c>
      <c r="G3493" s="29">
        <f ca="1">IF(E3493&gt;0,(IFERROR(-PMT(Calculator!$G$22/12,Calculator!$G$23*12,Calculator!$G$20),0))-F3493,0)</f>
        <v>0</v>
      </c>
      <c r="H3493" s="29">
        <f t="shared" ca="1" si="220"/>
        <v>0</v>
      </c>
      <c r="I3493" s="29">
        <f t="shared" ca="1" si="218"/>
        <v>0</v>
      </c>
      <c r="J3493" s="30">
        <f>Calculator!$G$40</f>
        <v>6.5000000000000002E-2</v>
      </c>
      <c r="K3493" s="29">
        <f ca="1">IF(C3493&gt;=Calculator!$G$27,IF(DAY($C3493)=1,Calculator!$G$34/2,IF(DAY($C3493)=15,Calculator!$G$34/2,0)),0)</f>
        <v>0</v>
      </c>
      <c r="L3493" s="29">
        <f ca="1">IF(DAY($C3493)=28,IF(H3493=0,0,Calculator!$G$35),0)</f>
        <v>0</v>
      </c>
      <c r="M3493" s="29">
        <f ca="1">IF(I3493&gt;0,IF(DAY($C3493)=1,SUM(INDIRECT("I"&amp;(ROW(C3492)-DAY(C3492))):I3492),0),0)</f>
        <v>0</v>
      </c>
      <c r="N3493" s="29">
        <f ca="1">IF(C3493&lt;Calculator!$G$27,0,IF(C3493=Calculator!$G$27,Calculator!$G$39,IF(H3493-K3493&lt;=0,IF(D3493&gt;Calculator!$G$39,IF(H3493-K3493+E3493+L3493+M3493+Calculator!$G$39&gt;Calculator!$G$39,Calculator!$G$39-(H3493+E3493+L3493+M3493-K3493),Calculator!$G$39),D3493),0)))</f>
        <v>0</v>
      </c>
    </row>
    <row r="3494" spans="1:14" ht="15.75" thickBot="1">
      <c r="A3494" s="33" t="str">
        <f ca="1">IF(C3494=Calculator!$H$27,"F",IF(Daily!D3494+Daily!H3494=0,IF(D3493+H3493&gt;0,"L",""),""))</f>
        <v/>
      </c>
      <c r="B3494" s="34">
        <v>3493</v>
      </c>
      <c r="C3494" s="19">
        <f t="shared" ca="1" si="217"/>
        <v>49423</v>
      </c>
      <c r="D3494" s="29">
        <f t="shared" ca="1" si="219"/>
        <v>0</v>
      </c>
      <c r="E3494" s="29">
        <f ca="1">IF(C3494&lt;Calculator!$D$26,0,IF(DAY($C3494)=1,IF(D3494-Calculator!$G$24&gt;0,Calculator!$G$24,D3494),0))</f>
        <v>0</v>
      </c>
      <c r="F3494" s="29">
        <f ca="1">IF(E3494&gt;0,D3494*Calculator!$G$22/12,0)</f>
        <v>0</v>
      </c>
      <c r="G3494" s="29">
        <f ca="1">IF(E3494&gt;0,(IFERROR(-PMT(Calculator!$G$22/12,Calculator!$G$23*12,Calculator!$G$20),0))-F3494,0)</f>
        <v>0</v>
      </c>
      <c r="H3494" s="29">
        <f t="shared" ca="1" si="220"/>
        <v>0</v>
      </c>
      <c r="I3494" s="29">
        <f t="shared" ca="1" si="218"/>
        <v>0</v>
      </c>
      <c r="J3494" s="30">
        <f>Calculator!$G$40</f>
        <v>6.5000000000000002E-2</v>
      </c>
      <c r="K3494" s="29">
        <f ca="1">IF(C3494&gt;=Calculator!$G$27,IF(DAY($C3494)=1,Calculator!$G$34/2,IF(DAY($C3494)=15,Calculator!$G$34/2,0)),0)</f>
        <v>0</v>
      </c>
      <c r="L3494" s="29">
        <f ca="1">IF(DAY($C3494)=28,IF(H3494=0,0,Calculator!$G$35),0)</f>
        <v>0</v>
      </c>
      <c r="M3494" s="29">
        <f ca="1">IF(I3494&gt;0,IF(DAY($C3494)=1,SUM(INDIRECT("I"&amp;(ROW(C3493)-DAY(C3493))):I3493),0),0)</f>
        <v>0</v>
      </c>
      <c r="N3494" s="29">
        <f ca="1">IF(C3494&lt;Calculator!$G$27,0,IF(C3494=Calculator!$G$27,Calculator!$G$39,IF(H3494-K3494&lt;=0,IF(D3494&gt;Calculator!$G$39,IF(H3494-K3494+E3494+L3494+M3494+Calculator!$G$39&gt;Calculator!$G$39,Calculator!$G$39-(H3494+E3494+L3494+M3494-K3494),Calculator!$G$39),D3494),0)))</f>
        <v>0</v>
      </c>
    </row>
    <row r="3495" spans="1:14" ht="15.75" thickBot="1">
      <c r="A3495" s="33" t="str">
        <f ca="1">IF(C3495=Calculator!$H$27,"F",IF(Daily!D3495+Daily!H3495=0,IF(D3494+H3494&gt;0,"L",""),""))</f>
        <v/>
      </c>
      <c r="B3495" s="34">
        <v>3494</v>
      </c>
      <c r="C3495" s="19">
        <f t="shared" ca="1" si="217"/>
        <v>49424</v>
      </c>
      <c r="D3495" s="29">
        <f t="shared" ca="1" si="219"/>
        <v>0</v>
      </c>
      <c r="E3495" s="29">
        <f ca="1">IF(C3495&lt;Calculator!$D$26,0,IF(DAY($C3495)=1,IF(D3495-Calculator!$G$24&gt;0,Calculator!$G$24,D3495),0))</f>
        <v>0</v>
      </c>
      <c r="F3495" s="29">
        <f ca="1">IF(E3495&gt;0,D3495*Calculator!$G$22/12,0)</f>
        <v>0</v>
      </c>
      <c r="G3495" s="29">
        <f ca="1">IF(E3495&gt;0,(IFERROR(-PMT(Calculator!$G$22/12,Calculator!$G$23*12,Calculator!$G$20),0))-F3495,0)</f>
        <v>0</v>
      </c>
      <c r="H3495" s="29">
        <f t="shared" ca="1" si="220"/>
        <v>0</v>
      </c>
      <c r="I3495" s="29">
        <f t="shared" ca="1" si="218"/>
        <v>0</v>
      </c>
      <c r="J3495" s="30">
        <f>Calculator!$G$40</f>
        <v>6.5000000000000002E-2</v>
      </c>
      <c r="K3495" s="29">
        <f ca="1">IF(C3495&gt;=Calculator!$G$27,IF(DAY($C3495)=1,Calculator!$G$34/2,IF(DAY($C3495)=15,Calculator!$G$34/2,0)),0)</f>
        <v>0</v>
      </c>
      <c r="L3495" s="29">
        <f ca="1">IF(DAY($C3495)=28,IF(H3495=0,0,Calculator!$G$35),0)</f>
        <v>0</v>
      </c>
      <c r="M3495" s="29">
        <f ca="1">IF(I3495&gt;0,IF(DAY($C3495)=1,SUM(INDIRECT("I"&amp;(ROW(C3494)-DAY(C3494))):I3494),0),0)</f>
        <v>0</v>
      </c>
      <c r="N3495" s="29">
        <f ca="1">IF(C3495&lt;Calculator!$G$27,0,IF(C3495=Calculator!$G$27,Calculator!$G$39,IF(H3495-K3495&lt;=0,IF(D3495&gt;Calculator!$G$39,IF(H3495-K3495+E3495+L3495+M3495+Calculator!$G$39&gt;Calculator!$G$39,Calculator!$G$39-(H3495+E3495+L3495+M3495-K3495),Calculator!$G$39),D3495),0)))</f>
        <v>0</v>
      </c>
    </row>
    <row r="3496" spans="1:14" ht="15.75" thickBot="1">
      <c r="A3496" s="33" t="str">
        <f ca="1">IF(C3496=Calculator!$H$27,"F",IF(Daily!D3496+Daily!H3496=0,IF(D3495+H3495&gt;0,"L",""),""))</f>
        <v/>
      </c>
      <c r="B3496" s="34">
        <v>3495</v>
      </c>
      <c r="C3496" s="19">
        <f t="shared" ca="1" si="217"/>
        <v>49425</v>
      </c>
      <c r="D3496" s="29">
        <f t="shared" ca="1" si="219"/>
        <v>0</v>
      </c>
      <c r="E3496" s="29">
        <f ca="1">IF(C3496&lt;Calculator!$D$26,0,IF(DAY($C3496)=1,IF(D3496-Calculator!$G$24&gt;0,Calculator!$G$24,D3496),0))</f>
        <v>0</v>
      </c>
      <c r="F3496" s="29">
        <f ca="1">IF(E3496&gt;0,D3496*Calculator!$G$22/12,0)</f>
        <v>0</v>
      </c>
      <c r="G3496" s="29">
        <f ca="1">IF(E3496&gt;0,(IFERROR(-PMT(Calculator!$G$22/12,Calculator!$G$23*12,Calculator!$G$20),0))-F3496,0)</f>
        <v>0</v>
      </c>
      <c r="H3496" s="29">
        <f t="shared" ca="1" si="220"/>
        <v>0</v>
      </c>
      <c r="I3496" s="29">
        <f t="shared" ca="1" si="218"/>
        <v>0</v>
      </c>
      <c r="J3496" s="30">
        <f>Calculator!$G$40</f>
        <v>6.5000000000000002E-2</v>
      </c>
      <c r="K3496" s="29">
        <f ca="1">IF(C3496&gt;=Calculator!$G$27,IF(DAY($C3496)=1,Calculator!$G$34/2,IF(DAY($C3496)=15,Calculator!$G$34/2,0)),0)</f>
        <v>0</v>
      </c>
      <c r="L3496" s="29">
        <f ca="1">IF(DAY($C3496)=28,IF(H3496=0,0,Calculator!$G$35),0)</f>
        <v>0</v>
      </c>
      <c r="M3496" s="29">
        <f ca="1">IF(I3496&gt;0,IF(DAY($C3496)=1,SUM(INDIRECT("I"&amp;(ROW(C3495)-DAY(C3495))):I3495),0),0)</f>
        <v>0</v>
      </c>
      <c r="N3496" s="29">
        <f ca="1">IF(C3496&lt;Calculator!$G$27,0,IF(C3496=Calculator!$G$27,Calculator!$G$39,IF(H3496-K3496&lt;=0,IF(D3496&gt;Calculator!$G$39,IF(H3496-K3496+E3496+L3496+M3496+Calculator!$G$39&gt;Calculator!$G$39,Calculator!$G$39-(H3496+E3496+L3496+M3496-K3496),Calculator!$G$39),D3496),0)))</f>
        <v>0</v>
      </c>
    </row>
    <row r="3497" spans="1:14" ht="15.75" thickBot="1">
      <c r="A3497" s="33" t="str">
        <f ca="1">IF(C3497=Calculator!$H$27,"F",IF(Daily!D3497+Daily!H3497=0,IF(D3496+H3496&gt;0,"L",""),""))</f>
        <v/>
      </c>
      <c r="B3497" s="34">
        <v>3496</v>
      </c>
      <c r="C3497" s="19">
        <f t="shared" ca="1" si="217"/>
        <v>49426</v>
      </c>
      <c r="D3497" s="29">
        <f t="shared" ca="1" si="219"/>
        <v>0</v>
      </c>
      <c r="E3497" s="29">
        <f ca="1">IF(C3497&lt;Calculator!$D$26,0,IF(DAY($C3497)=1,IF(D3497-Calculator!$G$24&gt;0,Calculator!$G$24,D3497),0))</f>
        <v>0</v>
      </c>
      <c r="F3497" s="29">
        <f ca="1">IF(E3497&gt;0,D3497*Calculator!$G$22/12,0)</f>
        <v>0</v>
      </c>
      <c r="G3497" s="29">
        <f ca="1">IF(E3497&gt;0,(IFERROR(-PMT(Calculator!$G$22/12,Calculator!$G$23*12,Calculator!$G$20),0))-F3497,0)</f>
        <v>0</v>
      </c>
      <c r="H3497" s="29">
        <f t="shared" ca="1" si="220"/>
        <v>0</v>
      </c>
      <c r="I3497" s="29">
        <f t="shared" ca="1" si="218"/>
        <v>0</v>
      </c>
      <c r="J3497" s="30">
        <f>Calculator!$G$40</f>
        <v>6.5000000000000002E-2</v>
      </c>
      <c r="K3497" s="29">
        <f ca="1">IF(C3497&gt;=Calculator!$G$27,IF(DAY($C3497)=1,Calculator!$G$34/2,IF(DAY($C3497)=15,Calculator!$G$34/2,0)),0)</f>
        <v>0</v>
      </c>
      <c r="L3497" s="29">
        <f ca="1">IF(DAY($C3497)=28,IF(H3497=0,0,Calculator!$G$35),0)</f>
        <v>0</v>
      </c>
      <c r="M3497" s="29">
        <f ca="1">IF(I3497&gt;0,IF(DAY($C3497)=1,SUM(INDIRECT("I"&amp;(ROW(C3496)-DAY(C3496))):I3496),0),0)</f>
        <v>0</v>
      </c>
      <c r="N3497" s="29">
        <f ca="1">IF(C3497&lt;Calculator!$G$27,0,IF(C3497=Calculator!$G$27,Calculator!$G$39,IF(H3497-K3497&lt;=0,IF(D3497&gt;Calculator!$G$39,IF(H3497-K3497+E3497+L3497+M3497+Calculator!$G$39&gt;Calculator!$G$39,Calculator!$G$39-(H3497+E3497+L3497+M3497-K3497),Calculator!$G$39),D3497),0)))</f>
        <v>0</v>
      </c>
    </row>
    <row r="3498" spans="1:14" ht="15.75" thickBot="1">
      <c r="A3498" s="33" t="str">
        <f ca="1">IF(C3498=Calculator!$H$27,"F",IF(Daily!D3498+Daily!H3498=0,IF(D3497+H3497&gt;0,"L",""),""))</f>
        <v/>
      </c>
      <c r="B3498" s="34">
        <v>3497</v>
      </c>
      <c r="C3498" s="19">
        <f t="shared" ca="1" si="217"/>
        <v>49427</v>
      </c>
      <c r="D3498" s="29">
        <f t="shared" ca="1" si="219"/>
        <v>0</v>
      </c>
      <c r="E3498" s="29">
        <f ca="1">IF(C3498&lt;Calculator!$D$26,0,IF(DAY($C3498)=1,IF(D3498-Calculator!$G$24&gt;0,Calculator!$G$24,D3498),0))</f>
        <v>0</v>
      </c>
      <c r="F3498" s="29">
        <f ca="1">IF(E3498&gt;0,D3498*Calculator!$G$22/12,0)</f>
        <v>0</v>
      </c>
      <c r="G3498" s="29">
        <f ca="1">IF(E3498&gt;0,(IFERROR(-PMT(Calculator!$G$22/12,Calculator!$G$23*12,Calculator!$G$20),0))-F3498,0)</f>
        <v>0</v>
      </c>
      <c r="H3498" s="29">
        <f t="shared" ca="1" si="220"/>
        <v>0</v>
      </c>
      <c r="I3498" s="29">
        <f t="shared" ca="1" si="218"/>
        <v>0</v>
      </c>
      <c r="J3498" s="30">
        <f>Calculator!$G$40</f>
        <v>6.5000000000000002E-2</v>
      </c>
      <c r="K3498" s="29">
        <f ca="1">IF(C3498&gt;=Calculator!$G$27,IF(DAY($C3498)=1,Calculator!$G$34/2,IF(DAY($C3498)=15,Calculator!$G$34/2,0)),0)</f>
        <v>0</v>
      </c>
      <c r="L3498" s="29">
        <f ca="1">IF(DAY($C3498)=28,IF(H3498=0,0,Calculator!$G$35),0)</f>
        <v>0</v>
      </c>
      <c r="M3498" s="29">
        <f ca="1">IF(I3498&gt;0,IF(DAY($C3498)=1,SUM(INDIRECT("I"&amp;(ROW(C3497)-DAY(C3497))):I3497),0),0)</f>
        <v>0</v>
      </c>
      <c r="N3498" s="29">
        <f ca="1">IF(C3498&lt;Calculator!$G$27,0,IF(C3498=Calculator!$G$27,Calculator!$G$39,IF(H3498-K3498&lt;=0,IF(D3498&gt;Calculator!$G$39,IF(H3498-K3498+E3498+L3498+M3498+Calculator!$G$39&gt;Calculator!$G$39,Calculator!$G$39-(H3498+E3498+L3498+M3498-K3498),Calculator!$G$39),D3498),0)))</f>
        <v>0</v>
      </c>
    </row>
    <row r="3499" spans="1:14" ht="15.75" thickBot="1">
      <c r="A3499" s="33" t="str">
        <f ca="1">IF(C3499=Calculator!$H$27,"F",IF(Daily!D3499+Daily!H3499=0,IF(D3498+H3498&gt;0,"L",""),""))</f>
        <v/>
      </c>
      <c r="B3499" s="34">
        <v>3498</v>
      </c>
      <c r="C3499" s="19">
        <f t="shared" ca="1" si="217"/>
        <v>49428</v>
      </c>
      <c r="D3499" s="29">
        <f t="shared" ca="1" si="219"/>
        <v>0</v>
      </c>
      <c r="E3499" s="29">
        <f ca="1">IF(C3499&lt;Calculator!$D$26,0,IF(DAY($C3499)=1,IF(D3499-Calculator!$G$24&gt;0,Calculator!$G$24,D3499),0))</f>
        <v>0</v>
      </c>
      <c r="F3499" s="29">
        <f ca="1">IF(E3499&gt;0,D3499*Calculator!$G$22/12,0)</f>
        <v>0</v>
      </c>
      <c r="G3499" s="29">
        <f ca="1">IF(E3499&gt;0,(IFERROR(-PMT(Calculator!$G$22/12,Calculator!$G$23*12,Calculator!$G$20),0))-F3499,0)</f>
        <v>0</v>
      </c>
      <c r="H3499" s="29">
        <f t="shared" ca="1" si="220"/>
        <v>0</v>
      </c>
      <c r="I3499" s="29">
        <f t="shared" ca="1" si="218"/>
        <v>0</v>
      </c>
      <c r="J3499" s="30">
        <f>Calculator!$G$40</f>
        <v>6.5000000000000002E-2</v>
      </c>
      <c r="K3499" s="29">
        <f ca="1">IF(C3499&gt;=Calculator!$G$27,IF(DAY($C3499)=1,Calculator!$G$34/2,IF(DAY($C3499)=15,Calculator!$G$34/2,0)),0)</f>
        <v>0</v>
      </c>
      <c r="L3499" s="29">
        <f ca="1">IF(DAY($C3499)=28,IF(H3499=0,0,Calculator!$G$35),0)</f>
        <v>0</v>
      </c>
      <c r="M3499" s="29">
        <f ca="1">IF(I3499&gt;0,IF(DAY($C3499)=1,SUM(INDIRECT("I"&amp;(ROW(C3498)-DAY(C3498))):I3498),0),0)</f>
        <v>0</v>
      </c>
      <c r="N3499" s="29">
        <f ca="1">IF(C3499&lt;Calculator!$G$27,0,IF(C3499=Calculator!$G$27,Calculator!$G$39,IF(H3499-K3499&lt;=0,IF(D3499&gt;Calculator!$G$39,IF(H3499-K3499+E3499+L3499+M3499+Calculator!$G$39&gt;Calculator!$G$39,Calculator!$G$39-(H3499+E3499+L3499+M3499-K3499),Calculator!$G$39),D3499),0)))</f>
        <v>0</v>
      </c>
    </row>
    <row r="3500" spans="1:14" ht="15.75" thickBot="1">
      <c r="A3500" s="33" t="str">
        <f ca="1">IF(C3500=Calculator!$H$27,"F",IF(Daily!D3500+Daily!H3500=0,IF(D3499+H3499&gt;0,"L",""),""))</f>
        <v/>
      </c>
      <c r="B3500" s="34">
        <v>3499</v>
      </c>
      <c r="C3500" s="19">
        <f t="shared" ca="1" si="217"/>
        <v>49429</v>
      </c>
      <c r="D3500" s="29">
        <f t="shared" ca="1" si="219"/>
        <v>0</v>
      </c>
      <c r="E3500" s="29">
        <f ca="1">IF(C3500&lt;Calculator!$D$26,0,IF(DAY($C3500)=1,IF(D3500-Calculator!$G$24&gt;0,Calculator!$G$24,D3500),0))</f>
        <v>0</v>
      </c>
      <c r="F3500" s="29">
        <f ca="1">IF(E3500&gt;0,D3500*Calculator!$G$22/12,0)</f>
        <v>0</v>
      </c>
      <c r="G3500" s="29">
        <f ca="1">IF(E3500&gt;0,(IFERROR(-PMT(Calculator!$G$22/12,Calculator!$G$23*12,Calculator!$G$20),0))-F3500,0)</f>
        <v>0</v>
      </c>
      <c r="H3500" s="29">
        <f t="shared" ca="1" si="220"/>
        <v>0</v>
      </c>
      <c r="I3500" s="29">
        <f t="shared" ca="1" si="218"/>
        <v>0</v>
      </c>
      <c r="J3500" s="30">
        <f>Calculator!$G$40</f>
        <v>6.5000000000000002E-2</v>
      </c>
      <c r="K3500" s="29">
        <f ca="1">IF(C3500&gt;=Calculator!$G$27,IF(DAY($C3500)=1,Calculator!$G$34/2,IF(DAY($C3500)=15,Calculator!$G$34/2,0)),0)</f>
        <v>0</v>
      </c>
      <c r="L3500" s="29">
        <f ca="1">IF(DAY($C3500)=28,IF(H3500=0,0,Calculator!$G$35),0)</f>
        <v>0</v>
      </c>
      <c r="M3500" s="29">
        <f ca="1">IF(I3500&gt;0,IF(DAY($C3500)=1,SUM(INDIRECT("I"&amp;(ROW(C3499)-DAY(C3499))):I3499),0),0)</f>
        <v>0</v>
      </c>
      <c r="N3500" s="29">
        <f ca="1">IF(C3500&lt;Calculator!$G$27,0,IF(C3500=Calculator!$G$27,Calculator!$G$39,IF(H3500-K3500&lt;=0,IF(D3500&gt;Calculator!$G$39,IF(H3500-K3500+E3500+L3500+M3500+Calculator!$G$39&gt;Calculator!$G$39,Calculator!$G$39-(H3500+E3500+L3500+M3500-K3500),Calculator!$G$39),D3500),0)))</f>
        <v>0</v>
      </c>
    </row>
    <row r="3501" spans="1:14" ht="15.75" thickBot="1">
      <c r="A3501" s="33" t="str">
        <f ca="1">IF(C3501=Calculator!$H$27,"F",IF(Daily!D3501+Daily!H3501=0,IF(D3500+H3500&gt;0,"L",""),""))</f>
        <v/>
      </c>
      <c r="B3501" s="34">
        <v>3500</v>
      </c>
      <c r="C3501" s="19">
        <f t="shared" ca="1" si="217"/>
        <v>49430</v>
      </c>
      <c r="D3501" s="29">
        <f t="shared" ca="1" si="219"/>
        <v>0</v>
      </c>
      <c r="E3501" s="29">
        <f ca="1">IF(C3501&lt;Calculator!$D$26,0,IF(DAY($C3501)=1,IF(D3501-Calculator!$G$24&gt;0,Calculator!$G$24,D3501),0))</f>
        <v>0</v>
      </c>
      <c r="F3501" s="29">
        <f ca="1">IF(E3501&gt;0,D3501*Calculator!$G$22/12,0)</f>
        <v>0</v>
      </c>
      <c r="G3501" s="29">
        <f ca="1">IF(E3501&gt;0,(IFERROR(-PMT(Calculator!$G$22/12,Calculator!$G$23*12,Calculator!$G$20),0))-F3501,0)</f>
        <v>0</v>
      </c>
      <c r="H3501" s="29">
        <f t="shared" ca="1" si="220"/>
        <v>0</v>
      </c>
      <c r="I3501" s="29">
        <f t="shared" ca="1" si="218"/>
        <v>0</v>
      </c>
      <c r="J3501" s="30">
        <f>Calculator!$G$40</f>
        <v>6.5000000000000002E-2</v>
      </c>
      <c r="K3501" s="29">
        <f ca="1">IF(C3501&gt;=Calculator!$G$27,IF(DAY($C3501)=1,Calculator!$G$34/2,IF(DAY($C3501)=15,Calculator!$G$34/2,0)),0)</f>
        <v>4500</v>
      </c>
      <c r="L3501" s="29">
        <f ca="1">IF(DAY($C3501)=28,IF(H3501=0,0,Calculator!$G$35),0)</f>
        <v>0</v>
      </c>
      <c r="M3501" s="29">
        <f ca="1">IF(I3501&gt;0,IF(DAY($C3501)=1,SUM(INDIRECT("I"&amp;(ROW(C3500)-DAY(C3500))):I3500),0),0)</f>
        <v>0</v>
      </c>
      <c r="N3501" s="29">
        <f ca="1">IF(C3501&lt;Calculator!$G$27,0,IF(C3501=Calculator!$G$27,Calculator!$G$39,IF(H3501-K3501&lt;=0,IF(D3501&gt;Calculator!$G$39,IF(H3501-K3501+E3501+L3501+M3501+Calculator!$G$39&gt;Calculator!$G$39,Calculator!$G$39-(H3501+E3501+L3501+M3501-K3501),Calculator!$G$39),D3501),0)))</f>
        <v>0</v>
      </c>
    </row>
    <row r="3502" spans="1:14" ht="15.75" thickBot="1">
      <c r="A3502" s="33" t="str">
        <f ca="1">IF(C3502=Calculator!$H$27,"F",IF(Daily!D3502+Daily!H3502=0,IF(D3501+H3501&gt;0,"L",""),""))</f>
        <v/>
      </c>
      <c r="B3502" s="34">
        <v>3501</v>
      </c>
      <c r="C3502" s="19">
        <f t="shared" ca="1" si="217"/>
        <v>49431</v>
      </c>
      <c r="D3502" s="29">
        <f t="shared" ca="1" si="219"/>
        <v>0</v>
      </c>
      <c r="E3502" s="29">
        <f ca="1">IF(C3502&lt;Calculator!$D$26,0,IF(DAY($C3502)=1,IF(D3502-Calculator!$G$24&gt;0,Calculator!$G$24,D3502),0))</f>
        <v>0</v>
      </c>
      <c r="F3502" s="29">
        <f ca="1">IF(E3502&gt;0,D3502*Calculator!$G$22/12,0)</f>
        <v>0</v>
      </c>
      <c r="G3502" s="29">
        <f ca="1">IF(E3502&gt;0,(IFERROR(-PMT(Calculator!$G$22/12,Calculator!$G$23*12,Calculator!$G$20),0))-F3502,0)</f>
        <v>0</v>
      </c>
      <c r="H3502" s="29">
        <f t="shared" ca="1" si="220"/>
        <v>0</v>
      </c>
      <c r="I3502" s="29">
        <f t="shared" ca="1" si="218"/>
        <v>0</v>
      </c>
      <c r="J3502" s="30">
        <f>Calculator!$G$40</f>
        <v>6.5000000000000002E-2</v>
      </c>
      <c r="K3502" s="29">
        <f ca="1">IF(C3502&gt;=Calculator!$G$27,IF(DAY($C3502)=1,Calculator!$G$34/2,IF(DAY($C3502)=15,Calculator!$G$34/2,0)),0)</f>
        <v>0</v>
      </c>
      <c r="L3502" s="29">
        <f ca="1">IF(DAY($C3502)=28,IF(H3502=0,0,Calculator!$G$35),0)</f>
        <v>0</v>
      </c>
      <c r="M3502" s="29">
        <f ca="1">IF(I3502&gt;0,IF(DAY($C3502)=1,SUM(INDIRECT("I"&amp;(ROW(C3501)-DAY(C3501))):I3501),0),0)</f>
        <v>0</v>
      </c>
      <c r="N3502" s="29">
        <f ca="1">IF(C3502&lt;Calculator!$G$27,0,IF(C3502=Calculator!$G$27,Calculator!$G$39,IF(H3502-K3502&lt;=0,IF(D3502&gt;Calculator!$G$39,IF(H3502-K3502+E3502+L3502+M3502+Calculator!$G$39&gt;Calculator!$G$39,Calculator!$G$39-(H3502+E3502+L3502+M3502-K3502),Calculator!$G$39),D3502),0)))</f>
        <v>0</v>
      </c>
    </row>
    <row r="3503" spans="1:14" ht="15.75" thickBot="1">
      <c r="A3503" s="33" t="str">
        <f ca="1">IF(C3503=Calculator!$H$27,"F",IF(Daily!D3503+Daily!H3503=0,IF(D3502+H3502&gt;0,"L",""),""))</f>
        <v/>
      </c>
      <c r="B3503" s="34">
        <v>3502</v>
      </c>
      <c r="C3503" s="19">
        <f t="shared" ca="1" si="217"/>
        <v>49432</v>
      </c>
      <c r="D3503" s="29">
        <f t="shared" ca="1" si="219"/>
        <v>0</v>
      </c>
      <c r="E3503" s="29">
        <f ca="1">IF(C3503&lt;Calculator!$D$26,0,IF(DAY($C3503)=1,IF(D3503-Calculator!$G$24&gt;0,Calculator!$G$24,D3503),0))</f>
        <v>0</v>
      </c>
      <c r="F3503" s="29">
        <f ca="1">IF(E3503&gt;0,D3503*Calculator!$G$22/12,0)</f>
        <v>0</v>
      </c>
      <c r="G3503" s="29">
        <f ca="1">IF(E3503&gt;0,(IFERROR(-PMT(Calculator!$G$22/12,Calculator!$G$23*12,Calculator!$G$20),0))-F3503,0)</f>
        <v>0</v>
      </c>
      <c r="H3503" s="29">
        <f t="shared" ca="1" si="220"/>
        <v>0</v>
      </c>
      <c r="I3503" s="29">
        <f t="shared" ca="1" si="218"/>
        <v>0</v>
      </c>
      <c r="J3503" s="30">
        <f>Calculator!$G$40</f>
        <v>6.5000000000000002E-2</v>
      </c>
      <c r="K3503" s="29">
        <f ca="1">IF(C3503&gt;=Calculator!$G$27,IF(DAY($C3503)=1,Calculator!$G$34/2,IF(DAY($C3503)=15,Calculator!$G$34/2,0)),0)</f>
        <v>0</v>
      </c>
      <c r="L3503" s="29">
        <f ca="1">IF(DAY($C3503)=28,IF(H3503=0,0,Calculator!$G$35),0)</f>
        <v>0</v>
      </c>
      <c r="M3503" s="29">
        <f ca="1">IF(I3503&gt;0,IF(DAY($C3503)=1,SUM(INDIRECT("I"&amp;(ROW(C3502)-DAY(C3502))):I3502),0),0)</f>
        <v>0</v>
      </c>
      <c r="N3503" s="29">
        <f ca="1">IF(C3503&lt;Calculator!$G$27,0,IF(C3503=Calculator!$G$27,Calculator!$G$39,IF(H3503-K3503&lt;=0,IF(D3503&gt;Calculator!$G$39,IF(H3503-K3503+E3503+L3503+M3503+Calculator!$G$39&gt;Calculator!$G$39,Calculator!$G$39-(H3503+E3503+L3503+M3503-K3503),Calculator!$G$39),D3503),0)))</f>
        <v>0</v>
      </c>
    </row>
    <row r="3504" spans="1:14" ht="15.75" thickBot="1">
      <c r="A3504" s="33" t="str">
        <f ca="1">IF(C3504=Calculator!$H$27,"F",IF(Daily!D3504+Daily!H3504=0,IF(D3503+H3503&gt;0,"L",""),""))</f>
        <v/>
      </c>
      <c r="B3504" s="34">
        <v>3503</v>
      </c>
      <c r="C3504" s="19">
        <f t="shared" ca="1" si="217"/>
        <v>49433</v>
      </c>
      <c r="D3504" s="29">
        <f t="shared" ca="1" si="219"/>
        <v>0</v>
      </c>
      <c r="E3504" s="29">
        <f ca="1">IF(C3504&lt;Calculator!$D$26,0,IF(DAY($C3504)=1,IF(D3504-Calculator!$G$24&gt;0,Calculator!$G$24,D3504),0))</f>
        <v>0</v>
      </c>
      <c r="F3504" s="29">
        <f ca="1">IF(E3504&gt;0,D3504*Calculator!$G$22/12,0)</f>
        <v>0</v>
      </c>
      <c r="G3504" s="29">
        <f ca="1">IF(E3504&gt;0,(IFERROR(-PMT(Calculator!$G$22/12,Calculator!$G$23*12,Calculator!$G$20),0))-F3504,0)</f>
        <v>0</v>
      </c>
      <c r="H3504" s="29">
        <f t="shared" ca="1" si="220"/>
        <v>0</v>
      </c>
      <c r="I3504" s="29">
        <f t="shared" ca="1" si="218"/>
        <v>0</v>
      </c>
      <c r="J3504" s="30">
        <f>Calculator!$G$40</f>
        <v>6.5000000000000002E-2</v>
      </c>
      <c r="K3504" s="29">
        <f ca="1">IF(C3504&gt;=Calculator!$G$27,IF(DAY($C3504)=1,Calculator!$G$34/2,IF(DAY($C3504)=15,Calculator!$G$34/2,0)),0)</f>
        <v>0</v>
      </c>
      <c r="L3504" s="29">
        <f ca="1">IF(DAY($C3504)=28,IF(H3504=0,0,Calculator!$G$35),0)</f>
        <v>0</v>
      </c>
      <c r="M3504" s="29">
        <f ca="1">IF(I3504&gt;0,IF(DAY($C3504)=1,SUM(INDIRECT("I"&amp;(ROW(C3503)-DAY(C3503))):I3503),0),0)</f>
        <v>0</v>
      </c>
      <c r="N3504" s="29">
        <f ca="1">IF(C3504&lt;Calculator!$G$27,0,IF(C3504=Calculator!$G$27,Calculator!$G$39,IF(H3504-K3504&lt;=0,IF(D3504&gt;Calculator!$G$39,IF(H3504-K3504+E3504+L3504+M3504+Calculator!$G$39&gt;Calculator!$G$39,Calculator!$G$39-(H3504+E3504+L3504+M3504-K3504),Calculator!$G$39),D3504),0)))</f>
        <v>0</v>
      </c>
    </row>
    <row r="3505" spans="1:14" ht="15.75" thickBot="1">
      <c r="A3505" s="33" t="str">
        <f ca="1">IF(C3505=Calculator!$H$27,"F",IF(Daily!D3505+Daily!H3505=0,IF(D3504+H3504&gt;0,"L",""),""))</f>
        <v/>
      </c>
      <c r="B3505" s="34">
        <v>3504</v>
      </c>
      <c r="C3505" s="19">
        <f t="shared" ca="1" si="217"/>
        <v>49434</v>
      </c>
      <c r="D3505" s="29">
        <f t="shared" ca="1" si="219"/>
        <v>0</v>
      </c>
      <c r="E3505" s="29">
        <f ca="1">IF(C3505&lt;Calculator!$D$26,0,IF(DAY($C3505)=1,IF(D3505-Calculator!$G$24&gt;0,Calculator!$G$24,D3505),0))</f>
        <v>0</v>
      </c>
      <c r="F3505" s="29">
        <f ca="1">IF(E3505&gt;0,D3505*Calculator!$G$22/12,0)</f>
        <v>0</v>
      </c>
      <c r="G3505" s="29">
        <f ca="1">IF(E3505&gt;0,(IFERROR(-PMT(Calculator!$G$22/12,Calculator!$G$23*12,Calculator!$G$20),0))-F3505,0)</f>
        <v>0</v>
      </c>
      <c r="H3505" s="29">
        <f t="shared" ca="1" si="220"/>
        <v>0</v>
      </c>
      <c r="I3505" s="29">
        <f t="shared" ca="1" si="218"/>
        <v>0</v>
      </c>
      <c r="J3505" s="30">
        <f>Calculator!$G$40</f>
        <v>6.5000000000000002E-2</v>
      </c>
      <c r="K3505" s="29">
        <f ca="1">IF(C3505&gt;=Calculator!$G$27,IF(DAY($C3505)=1,Calculator!$G$34/2,IF(DAY($C3505)=15,Calculator!$G$34/2,0)),0)</f>
        <v>0</v>
      </c>
      <c r="L3505" s="29">
        <f ca="1">IF(DAY($C3505)=28,IF(H3505=0,0,Calculator!$G$35),0)</f>
        <v>0</v>
      </c>
      <c r="M3505" s="29">
        <f ca="1">IF(I3505&gt;0,IF(DAY($C3505)=1,SUM(INDIRECT("I"&amp;(ROW(C3504)-DAY(C3504))):I3504),0),0)</f>
        <v>0</v>
      </c>
      <c r="N3505" s="29">
        <f ca="1">IF(C3505&lt;Calculator!$G$27,0,IF(C3505=Calculator!$G$27,Calculator!$G$39,IF(H3505-K3505&lt;=0,IF(D3505&gt;Calculator!$G$39,IF(H3505-K3505+E3505+L3505+M3505+Calculator!$G$39&gt;Calculator!$G$39,Calculator!$G$39-(H3505+E3505+L3505+M3505-K3505),Calculator!$G$39),D3505),0)))</f>
        <v>0</v>
      </c>
    </row>
    <row r="3506" spans="1:14" ht="15.75" thickBot="1">
      <c r="A3506" s="33" t="str">
        <f ca="1">IF(C3506=Calculator!$H$27,"F",IF(Daily!D3506+Daily!H3506=0,IF(D3505+H3505&gt;0,"L",""),""))</f>
        <v/>
      </c>
      <c r="B3506" s="34">
        <v>3505</v>
      </c>
      <c r="C3506" s="19">
        <f t="shared" ca="1" si="217"/>
        <v>49435</v>
      </c>
      <c r="D3506" s="29">
        <f t="shared" ca="1" si="219"/>
        <v>0</v>
      </c>
      <c r="E3506" s="29">
        <f ca="1">IF(C3506&lt;Calculator!$D$26,0,IF(DAY($C3506)=1,IF(D3506-Calculator!$G$24&gt;0,Calculator!$G$24,D3506),0))</f>
        <v>0</v>
      </c>
      <c r="F3506" s="29">
        <f ca="1">IF(E3506&gt;0,D3506*Calculator!$G$22/12,0)</f>
        <v>0</v>
      </c>
      <c r="G3506" s="29">
        <f ca="1">IF(E3506&gt;0,(IFERROR(-PMT(Calculator!$G$22/12,Calculator!$G$23*12,Calculator!$G$20),0))-F3506,0)</f>
        <v>0</v>
      </c>
      <c r="H3506" s="29">
        <f t="shared" ca="1" si="220"/>
        <v>0</v>
      </c>
      <c r="I3506" s="29">
        <f t="shared" ca="1" si="218"/>
        <v>0</v>
      </c>
      <c r="J3506" s="30">
        <f>Calculator!$G$40</f>
        <v>6.5000000000000002E-2</v>
      </c>
      <c r="K3506" s="29">
        <f ca="1">IF(C3506&gt;=Calculator!$G$27,IF(DAY($C3506)=1,Calculator!$G$34/2,IF(DAY($C3506)=15,Calculator!$G$34/2,0)),0)</f>
        <v>0</v>
      </c>
      <c r="L3506" s="29">
        <f ca="1">IF(DAY($C3506)=28,IF(H3506=0,0,Calculator!$G$35),0)</f>
        <v>0</v>
      </c>
      <c r="M3506" s="29">
        <f ca="1">IF(I3506&gt;0,IF(DAY($C3506)=1,SUM(INDIRECT("I"&amp;(ROW(C3505)-DAY(C3505))):I3505),0),0)</f>
        <v>0</v>
      </c>
      <c r="N3506" s="29">
        <f ca="1">IF(C3506&lt;Calculator!$G$27,0,IF(C3506=Calculator!$G$27,Calculator!$G$39,IF(H3506-K3506&lt;=0,IF(D3506&gt;Calculator!$G$39,IF(H3506-K3506+E3506+L3506+M3506+Calculator!$G$39&gt;Calculator!$G$39,Calculator!$G$39-(H3506+E3506+L3506+M3506-K3506),Calculator!$G$39),D3506),0)))</f>
        <v>0</v>
      </c>
    </row>
    <row r="3507" spans="1:14" ht="15.75" thickBot="1">
      <c r="A3507" s="33" t="str">
        <f ca="1">IF(C3507=Calculator!$H$27,"F",IF(Daily!D3507+Daily!H3507=0,IF(D3506+H3506&gt;0,"L",""),""))</f>
        <v/>
      </c>
      <c r="B3507" s="34">
        <v>3506</v>
      </c>
      <c r="C3507" s="19">
        <f t="shared" ca="1" si="217"/>
        <v>49436</v>
      </c>
      <c r="D3507" s="29">
        <f t="shared" ca="1" si="219"/>
        <v>0</v>
      </c>
      <c r="E3507" s="29">
        <f ca="1">IF(C3507&lt;Calculator!$D$26,0,IF(DAY($C3507)=1,IF(D3507-Calculator!$G$24&gt;0,Calculator!$G$24,D3507),0))</f>
        <v>0</v>
      </c>
      <c r="F3507" s="29">
        <f ca="1">IF(E3507&gt;0,D3507*Calculator!$G$22/12,0)</f>
        <v>0</v>
      </c>
      <c r="G3507" s="29">
        <f ca="1">IF(E3507&gt;0,(IFERROR(-PMT(Calculator!$G$22/12,Calculator!$G$23*12,Calculator!$G$20),0))-F3507,0)</f>
        <v>0</v>
      </c>
      <c r="H3507" s="29">
        <f t="shared" ca="1" si="220"/>
        <v>0</v>
      </c>
      <c r="I3507" s="29">
        <f t="shared" ca="1" si="218"/>
        <v>0</v>
      </c>
      <c r="J3507" s="30">
        <f>Calculator!$G$40</f>
        <v>6.5000000000000002E-2</v>
      </c>
      <c r="K3507" s="29">
        <f ca="1">IF(C3507&gt;=Calculator!$G$27,IF(DAY($C3507)=1,Calculator!$G$34/2,IF(DAY($C3507)=15,Calculator!$G$34/2,0)),0)</f>
        <v>0</v>
      </c>
      <c r="L3507" s="29">
        <f ca="1">IF(DAY($C3507)=28,IF(H3507=0,0,Calculator!$G$35),0)</f>
        <v>0</v>
      </c>
      <c r="M3507" s="29">
        <f ca="1">IF(I3507&gt;0,IF(DAY($C3507)=1,SUM(INDIRECT("I"&amp;(ROW(C3506)-DAY(C3506))):I3506),0),0)</f>
        <v>0</v>
      </c>
      <c r="N3507" s="29">
        <f ca="1">IF(C3507&lt;Calculator!$G$27,0,IF(C3507=Calculator!$G$27,Calculator!$G$39,IF(H3507-K3507&lt;=0,IF(D3507&gt;Calculator!$G$39,IF(H3507-K3507+E3507+L3507+M3507+Calculator!$G$39&gt;Calculator!$G$39,Calculator!$G$39-(H3507+E3507+L3507+M3507-K3507),Calculator!$G$39),D3507),0)))</f>
        <v>0</v>
      </c>
    </row>
    <row r="3508" spans="1:14" ht="15.75" thickBot="1">
      <c r="A3508" s="33" t="str">
        <f ca="1">IF(C3508=Calculator!$H$27,"F",IF(Daily!D3508+Daily!H3508=0,IF(D3507+H3507&gt;0,"L",""),""))</f>
        <v/>
      </c>
      <c r="B3508" s="34">
        <v>3507</v>
      </c>
      <c r="C3508" s="19">
        <f t="shared" ca="1" si="217"/>
        <v>49437</v>
      </c>
      <c r="D3508" s="29">
        <f t="shared" ca="1" si="219"/>
        <v>0</v>
      </c>
      <c r="E3508" s="29">
        <f ca="1">IF(C3508&lt;Calculator!$D$26,0,IF(DAY($C3508)=1,IF(D3508-Calculator!$G$24&gt;0,Calculator!$G$24,D3508),0))</f>
        <v>0</v>
      </c>
      <c r="F3508" s="29">
        <f ca="1">IF(E3508&gt;0,D3508*Calculator!$G$22/12,0)</f>
        <v>0</v>
      </c>
      <c r="G3508" s="29">
        <f ca="1">IF(E3508&gt;0,(IFERROR(-PMT(Calculator!$G$22/12,Calculator!$G$23*12,Calculator!$G$20),0))-F3508,0)</f>
        <v>0</v>
      </c>
      <c r="H3508" s="29">
        <f t="shared" ca="1" si="220"/>
        <v>0</v>
      </c>
      <c r="I3508" s="29">
        <f t="shared" ca="1" si="218"/>
        <v>0</v>
      </c>
      <c r="J3508" s="30">
        <f>Calculator!$G$40</f>
        <v>6.5000000000000002E-2</v>
      </c>
      <c r="K3508" s="29">
        <f ca="1">IF(C3508&gt;=Calculator!$G$27,IF(DAY($C3508)=1,Calculator!$G$34/2,IF(DAY($C3508)=15,Calculator!$G$34/2,0)),0)</f>
        <v>0</v>
      </c>
      <c r="L3508" s="29">
        <f ca="1">IF(DAY($C3508)=28,IF(H3508=0,0,Calculator!$G$35),0)</f>
        <v>0</v>
      </c>
      <c r="M3508" s="29">
        <f ca="1">IF(I3508&gt;0,IF(DAY($C3508)=1,SUM(INDIRECT("I"&amp;(ROW(C3507)-DAY(C3507))):I3507),0),0)</f>
        <v>0</v>
      </c>
      <c r="N3508" s="29">
        <f ca="1">IF(C3508&lt;Calculator!$G$27,0,IF(C3508=Calculator!$G$27,Calculator!$G$39,IF(H3508-K3508&lt;=0,IF(D3508&gt;Calculator!$G$39,IF(H3508-K3508+E3508+L3508+M3508+Calculator!$G$39&gt;Calculator!$G$39,Calculator!$G$39-(H3508+E3508+L3508+M3508-K3508),Calculator!$G$39),D3508),0)))</f>
        <v>0</v>
      </c>
    </row>
    <row r="3509" spans="1:14" ht="15.75" thickBot="1">
      <c r="A3509" s="33" t="str">
        <f ca="1">IF(C3509=Calculator!$H$27,"F",IF(Daily!D3509+Daily!H3509=0,IF(D3508+H3508&gt;0,"L",""),""))</f>
        <v/>
      </c>
      <c r="B3509" s="34">
        <v>3508</v>
      </c>
      <c r="C3509" s="19">
        <f t="shared" ca="1" si="217"/>
        <v>49438</v>
      </c>
      <c r="D3509" s="29">
        <f t="shared" ca="1" si="219"/>
        <v>0</v>
      </c>
      <c r="E3509" s="29">
        <f ca="1">IF(C3509&lt;Calculator!$D$26,0,IF(DAY($C3509)=1,IF(D3509-Calculator!$G$24&gt;0,Calculator!$G$24,D3509),0))</f>
        <v>0</v>
      </c>
      <c r="F3509" s="29">
        <f ca="1">IF(E3509&gt;0,D3509*Calculator!$G$22/12,0)</f>
        <v>0</v>
      </c>
      <c r="G3509" s="29">
        <f ca="1">IF(E3509&gt;0,(IFERROR(-PMT(Calculator!$G$22/12,Calculator!$G$23*12,Calculator!$G$20),0))-F3509,0)</f>
        <v>0</v>
      </c>
      <c r="H3509" s="29">
        <f t="shared" ca="1" si="220"/>
        <v>0</v>
      </c>
      <c r="I3509" s="29">
        <f t="shared" ca="1" si="218"/>
        <v>0</v>
      </c>
      <c r="J3509" s="30">
        <f>Calculator!$G$40</f>
        <v>6.5000000000000002E-2</v>
      </c>
      <c r="K3509" s="29">
        <f ca="1">IF(C3509&gt;=Calculator!$G$27,IF(DAY($C3509)=1,Calculator!$G$34/2,IF(DAY($C3509)=15,Calculator!$G$34/2,0)),0)</f>
        <v>0</v>
      </c>
      <c r="L3509" s="29">
        <f ca="1">IF(DAY($C3509)=28,IF(H3509=0,0,Calculator!$G$35),0)</f>
        <v>0</v>
      </c>
      <c r="M3509" s="29">
        <f ca="1">IF(I3509&gt;0,IF(DAY($C3509)=1,SUM(INDIRECT("I"&amp;(ROW(C3508)-DAY(C3508))):I3508),0),0)</f>
        <v>0</v>
      </c>
      <c r="N3509" s="29">
        <f ca="1">IF(C3509&lt;Calculator!$G$27,0,IF(C3509=Calculator!$G$27,Calculator!$G$39,IF(H3509-K3509&lt;=0,IF(D3509&gt;Calculator!$G$39,IF(H3509-K3509+E3509+L3509+M3509+Calculator!$G$39&gt;Calculator!$G$39,Calculator!$G$39-(H3509+E3509+L3509+M3509-K3509),Calculator!$G$39),D3509),0)))</f>
        <v>0</v>
      </c>
    </row>
    <row r="3510" spans="1:14" ht="15.75" thickBot="1">
      <c r="A3510" s="33" t="str">
        <f ca="1">IF(C3510=Calculator!$H$27,"F",IF(Daily!D3510+Daily!H3510=0,IF(D3509+H3509&gt;0,"L",""),""))</f>
        <v/>
      </c>
      <c r="B3510" s="34">
        <v>3509</v>
      </c>
      <c r="C3510" s="19">
        <f t="shared" ca="1" si="217"/>
        <v>49439</v>
      </c>
      <c r="D3510" s="29">
        <f t="shared" ca="1" si="219"/>
        <v>0</v>
      </c>
      <c r="E3510" s="29">
        <f ca="1">IF(C3510&lt;Calculator!$D$26,0,IF(DAY($C3510)=1,IF(D3510-Calculator!$G$24&gt;0,Calculator!$G$24,D3510),0))</f>
        <v>0</v>
      </c>
      <c r="F3510" s="29">
        <f ca="1">IF(E3510&gt;0,D3510*Calculator!$G$22/12,0)</f>
        <v>0</v>
      </c>
      <c r="G3510" s="29">
        <f ca="1">IF(E3510&gt;0,(IFERROR(-PMT(Calculator!$G$22/12,Calculator!$G$23*12,Calculator!$G$20),0))-F3510,0)</f>
        <v>0</v>
      </c>
      <c r="H3510" s="29">
        <f t="shared" ca="1" si="220"/>
        <v>0</v>
      </c>
      <c r="I3510" s="29">
        <f t="shared" ca="1" si="218"/>
        <v>0</v>
      </c>
      <c r="J3510" s="30">
        <f>Calculator!$G$40</f>
        <v>6.5000000000000002E-2</v>
      </c>
      <c r="K3510" s="29">
        <f ca="1">IF(C3510&gt;=Calculator!$G$27,IF(DAY($C3510)=1,Calculator!$G$34/2,IF(DAY($C3510)=15,Calculator!$G$34/2,0)),0)</f>
        <v>0</v>
      </c>
      <c r="L3510" s="29">
        <f ca="1">IF(DAY($C3510)=28,IF(H3510=0,0,Calculator!$G$35),0)</f>
        <v>0</v>
      </c>
      <c r="M3510" s="29">
        <f ca="1">IF(I3510&gt;0,IF(DAY($C3510)=1,SUM(INDIRECT("I"&amp;(ROW(C3509)-DAY(C3509))):I3509),0),0)</f>
        <v>0</v>
      </c>
      <c r="N3510" s="29">
        <f ca="1">IF(C3510&lt;Calculator!$G$27,0,IF(C3510=Calculator!$G$27,Calculator!$G$39,IF(H3510-K3510&lt;=0,IF(D3510&gt;Calculator!$G$39,IF(H3510-K3510+E3510+L3510+M3510+Calculator!$G$39&gt;Calculator!$G$39,Calculator!$G$39-(H3510+E3510+L3510+M3510-K3510),Calculator!$G$39),D3510),0)))</f>
        <v>0</v>
      </c>
    </row>
    <row r="3511" spans="1:14" ht="15.75" thickBot="1">
      <c r="A3511" s="33" t="str">
        <f ca="1">IF(C3511=Calculator!$H$27,"F",IF(Daily!D3511+Daily!H3511=0,IF(D3510+H3510&gt;0,"L",""),""))</f>
        <v/>
      </c>
      <c r="B3511" s="34">
        <v>3510</v>
      </c>
      <c r="C3511" s="19">
        <f t="shared" ca="1" si="217"/>
        <v>49440</v>
      </c>
      <c r="D3511" s="29">
        <f t="shared" ca="1" si="219"/>
        <v>0</v>
      </c>
      <c r="E3511" s="29">
        <f ca="1">IF(C3511&lt;Calculator!$D$26,0,IF(DAY($C3511)=1,IF(D3511-Calculator!$G$24&gt;0,Calculator!$G$24,D3511),0))</f>
        <v>0</v>
      </c>
      <c r="F3511" s="29">
        <f ca="1">IF(E3511&gt;0,D3511*Calculator!$G$22/12,0)</f>
        <v>0</v>
      </c>
      <c r="G3511" s="29">
        <f ca="1">IF(E3511&gt;0,(IFERROR(-PMT(Calculator!$G$22/12,Calculator!$G$23*12,Calculator!$G$20),0))-F3511,0)</f>
        <v>0</v>
      </c>
      <c r="H3511" s="29">
        <f t="shared" ca="1" si="220"/>
        <v>0</v>
      </c>
      <c r="I3511" s="29">
        <f t="shared" ca="1" si="218"/>
        <v>0</v>
      </c>
      <c r="J3511" s="30">
        <f>Calculator!$G$40</f>
        <v>6.5000000000000002E-2</v>
      </c>
      <c r="K3511" s="29">
        <f ca="1">IF(C3511&gt;=Calculator!$G$27,IF(DAY($C3511)=1,Calculator!$G$34/2,IF(DAY($C3511)=15,Calculator!$G$34/2,0)),0)</f>
        <v>0</v>
      </c>
      <c r="L3511" s="29">
        <f ca="1">IF(DAY($C3511)=28,IF(H3511=0,0,Calculator!$G$35),0)</f>
        <v>0</v>
      </c>
      <c r="M3511" s="29">
        <f ca="1">IF(I3511&gt;0,IF(DAY($C3511)=1,SUM(INDIRECT("I"&amp;(ROW(C3510)-DAY(C3510))):I3510),0),0)</f>
        <v>0</v>
      </c>
      <c r="N3511" s="29">
        <f ca="1">IF(C3511&lt;Calculator!$G$27,0,IF(C3511=Calculator!$G$27,Calculator!$G$39,IF(H3511-K3511&lt;=0,IF(D3511&gt;Calculator!$G$39,IF(H3511-K3511+E3511+L3511+M3511+Calculator!$G$39&gt;Calculator!$G$39,Calculator!$G$39-(H3511+E3511+L3511+M3511-K3511),Calculator!$G$39),D3511),0)))</f>
        <v>0</v>
      </c>
    </row>
    <row r="3512" spans="1:14" ht="15.75" thickBot="1">
      <c r="A3512" s="33" t="str">
        <f ca="1">IF(C3512=Calculator!$H$27,"F",IF(Daily!D3512+Daily!H3512=0,IF(D3511+H3511&gt;0,"L",""),""))</f>
        <v/>
      </c>
      <c r="B3512" s="34">
        <v>3511</v>
      </c>
      <c r="C3512" s="19">
        <f t="shared" ca="1" si="217"/>
        <v>49441</v>
      </c>
      <c r="D3512" s="29">
        <f t="shared" ca="1" si="219"/>
        <v>0</v>
      </c>
      <c r="E3512" s="29">
        <f ca="1">IF(C3512&lt;Calculator!$D$26,0,IF(DAY($C3512)=1,IF(D3512-Calculator!$G$24&gt;0,Calculator!$G$24,D3512),0))</f>
        <v>0</v>
      </c>
      <c r="F3512" s="29">
        <f ca="1">IF(E3512&gt;0,D3512*Calculator!$G$22/12,0)</f>
        <v>0</v>
      </c>
      <c r="G3512" s="29">
        <f ca="1">IF(E3512&gt;0,(IFERROR(-PMT(Calculator!$G$22/12,Calculator!$G$23*12,Calculator!$G$20),0))-F3512,0)</f>
        <v>0</v>
      </c>
      <c r="H3512" s="29">
        <f t="shared" ca="1" si="220"/>
        <v>0</v>
      </c>
      <c r="I3512" s="29">
        <f t="shared" ca="1" si="218"/>
        <v>0</v>
      </c>
      <c r="J3512" s="30">
        <f>Calculator!$G$40</f>
        <v>6.5000000000000002E-2</v>
      </c>
      <c r="K3512" s="29">
        <f ca="1">IF(C3512&gt;=Calculator!$G$27,IF(DAY($C3512)=1,Calculator!$G$34/2,IF(DAY($C3512)=15,Calculator!$G$34/2,0)),0)</f>
        <v>0</v>
      </c>
      <c r="L3512" s="29">
        <f ca="1">IF(DAY($C3512)=28,IF(H3512=0,0,Calculator!$G$35),0)</f>
        <v>0</v>
      </c>
      <c r="M3512" s="29">
        <f ca="1">IF(I3512&gt;0,IF(DAY($C3512)=1,SUM(INDIRECT("I"&amp;(ROW(C3511)-DAY(C3511))):I3511),0),0)</f>
        <v>0</v>
      </c>
      <c r="N3512" s="29">
        <f ca="1">IF(C3512&lt;Calculator!$G$27,0,IF(C3512=Calculator!$G$27,Calculator!$G$39,IF(H3512-K3512&lt;=0,IF(D3512&gt;Calculator!$G$39,IF(H3512-K3512+E3512+L3512+M3512+Calculator!$G$39&gt;Calculator!$G$39,Calculator!$G$39-(H3512+E3512+L3512+M3512-K3512),Calculator!$G$39),D3512),0)))</f>
        <v>0</v>
      </c>
    </row>
    <row r="3513" spans="1:14" ht="15.75" thickBot="1">
      <c r="A3513" s="33" t="str">
        <f ca="1">IF(C3513=Calculator!$H$27,"F",IF(Daily!D3513+Daily!H3513=0,IF(D3512+H3512&gt;0,"L",""),""))</f>
        <v/>
      </c>
      <c r="B3513" s="34">
        <v>3512</v>
      </c>
      <c r="C3513" s="19">
        <f t="shared" ca="1" si="217"/>
        <v>49442</v>
      </c>
      <c r="D3513" s="29">
        <f t="shared" ca="1" si="219"/>
        <v>0</v>
      </c>
      <c r="E3513" s="29">
        <f ca="1">IF(C3513&lt;Calculator!$D$26,0,IF(DAY($C3513)=1,IF(D3513-Calculator!$G$24&gt;0,Calculator!$G$24,D3513),0))</f>
        <v>0</v>
      </c>
      <c r="F3513" s="29">
        <f ca="1">IF(E3513&gt;0,D3513*Calculator!$G$22/12,0)</f>
        <v>0</v>
      </c>
      <c r="G3513" s="29">
        <f ca="1">IF(E3513&gt;0,(IFERROR(-PMT(Calculator!$G$22/12,Calculator!$G$23*12,Calculator!$G$20),0))-F3513,0)</f>
        <v>0</v>
      </c>
      <c r="H3513" s="29">
        <f t="shared" ca="1" si="220"/>
        <v>0</v>
      </c>
      <c r="I3513" s="29">
        <f t="shared" ca="1" si="218"/>
        <v>0</v>
      </c>
      <c r="J3513" s="30">
        <f>Calculator!$G$40</f>
        <v>6.5000000000000002E-2</v>
      </c>
      <c r="K3513" s="29">
        <f ca="1">IF(C3513&gt;=Calculator!$G$27,IF(DAY($C3513)=1,Calculator!$G$34/2,IF(DAY($C3513)=15,Calculator!$G$34/2,0)),0)</f>
        <v>0</v>
      </c>
      <c r="L3513" s="29">
        <f ca="1">IF(DAY($C3513)=28,IF(H3513=0,0,Calculator!$G$35),0)</f>
        <v>0</v>
      </c>
      <c r="M3513" s="29">
        <f ca="1">IF(I3513&gt;0,IF(DAY($C3513)=1,SUM(INDIRECT("I"&amp;(ROW(C3512)-DAY(C3512))):I3512),0),0)</f>
        <v>0</v>
      </c>
      <c r="N3513" s="29">
        <f ca="1">IF(C3513&lt;Calculator!$G$27,0,IF(C3513=Calculator!$G$27,Calculator!$G$39,IF(H3513-K3513&lt;=0,IF(D3513&gt;Calculator!$G$39,IF(H3513-K3513+E3513+L3513+M3513+Calculator!$G$39&gt;Calculator!$G$39,Calculator!$G$39-(H3513+E3513+L3513+M3513-K3513),Calculator!$G$39),D3513),0)))</f>
        <v>0</v>
      </c>
    </row>
    <row r="3514" spans="1:14" ht="15.75" thickBot="1">
      <c r="A3514" s="33" t="str">
        <f ca="1">IF(C3514=Calculator!$H$27,"F",IF(Daily!D3514+Daily!H3514=0,IF(D3513+H3513&gt;0,"L",""),""))</f>
        <v/>
      </c>
      <c r="B3514" s="34">
        <v>3513</v>
      </c>
      <c r="C3514" s="19">
        <f t="shared" ca="1" si="217"/>
        <v>49443</v>
      </c>
      <c r="D3514" s="29">
        <f t="shared" ca="1" si="219"/>
        <v>0</v>
      </c>
      <c r="E3514" s="29">
        <f ca="1">IF(C3514&lt;Calculator!$D$26,0,IF(DAY($C3514)=1,IF(D3514-Calculator!$G$24&gt;0,Calculator!$G$24,D3514),0))</f>
        <v>0</v>
      </c>
      <c r="F3514" s="29">
        <f ca="1">IF(E3514&gt;0,D3514*Calculator!$G$22/12,0)</f>
        <v>0</v>
      </c>
      <c r="G3514" s="29">
        <f ca="1">IF(E3514&gt;0,(IFERROR(-PMT(Calculator!$G$22/12,Calculator!$G$23*12,Calculator!$G$20),0))-F3514,0)</f>
        <v>0</v>
      </c>
      <c r="H3514" s="29">
        <f t="shared" ca="1" si="220"/>
        <v>0</v>
      </c>
      <c r="I3514" s="29">
        <f t="shared" ca="1" si="218"/>
        <v>0</v>
      </c>
      <c r="J3514" s="30">
        <f>Calculator!$G$40</f>
        <v>6.5000000000000002E-2</v>
      </c>
      <c r="K3514" s="29">
        <f ca="1">IF(C3514&gt;=Calculator!$G$27,IF(DAY($C3514)=1,Calculator!$G$34/2,IF(DAY($C3514)=15,Calculator!$G$34/2,0)),0)</f>
        <v>0</v>
      </c>
      <c r="L3514" s="29">
        <f ca="1">IF(DAY($C3514)=28,IF(H3514=0,0,Calculator!$G$35),0)</f>
        <v>0</v>
      </c>
      <c r="M3514" s="29">
        <f ca="1">IF(I3514&gt;0,IF(DAY($C3514)=1,SUM(INDIRECT("I"&amp;(ROW(C3513)-DAY(C3513))):I3513),0),0)</f>
        <v>0</v>
      </c>
      <c r="N3514" s="29">
        <f ca="1">IF(C3514&lt;Calculator!$G$27,0,IF(C3514=Calculator!$G$27,Calculator!$G$39,IF(H3514-K3514&lt;=0,IF(D3514&gt;Calculator!$G$39,IF(H3514-K3514+E3514+L3514+M3514+Calculator!$G$39&gt;Calculator!$G$39,Calculator!$G$39-(H3514+E3514+L3514+M3514-K3514),Calculator!$G$39),D3514),0)))</f>
        <v>0</v>
      </c>
    </row>
    <row r="3515" spans="1:14" ht="15.75" thickBot="1">
      <c r="A3515" s="33" t="str">
        <f ca="1">IF(C3515=Calculator!$H$27,"F",IF(Daily!D3515+Daily!H3515=0,IF(D3514+H3514&gt;0,"L",""),""))</f>
        <v/>
      </c>
      <c r="B3515" s="34">
        <v>3514</v>
      </c>
      <c r="C3515" s="19">
        <f t="shared" ca="1" si="217"/>
        <v>49444</v>
      </c>
      <c r="D3515" s="29">
        <f t="shared" ca="1" si="219"/>
        <v>0</v>
      </c>
      <c r="E3515" s="29">
        <f ca="1">IF(C3515&lt;Calculator!$D$26,0,IF(DAY($C3515)=1,IF(D3515-Calculator!$G$24&gt;0,Calculator!$G$24,D3515),0))</f>
        <v>0</v>
      </c>
      <c r="F3515" s="29">
        <f ca="1">IF(E3515&gt;0,D3515*Calculator!$G$22/12,0)</f>
        <v>0</v>
      </c>
      <c r="G3515" s="29">
        <f ca="1">IF(E3515&gt;0,(IFERROR(-PMT(Calculator!$G$22/12,Calculator!$G$23*12,Calculator!$G$20),0))-F3515,0)</f>
        <v>0</v>
      </c>
      <c r="H3515" s="29">
        <f t="shared" ca="1" si="220"/>
        <v>0</v>
      </c>
      <c r="I3515" s="29">
        <f t="shared" ca="1" si="218"/>
        <v>0</v>
      </c>
      <c r="J3515" s="30">
        <f>Calculator!$G$40</f>
        <v>6.5000000000000002E-2</v>
      </c>
      <c r="K3515" s="29">
        <f ca="1">IF(C3515&gt;=Calculator!$G$27,IF(DAY($C3515)=1,Calculator!$G$34/2,IF(DAY($C3515)=15,Calculator!$G$34/2,0)),0)</f>
        <v>4500</v>
      </c>
      <c r="L3515" s="29">
        <f ca="1">IF(DAY($C3515)=28,IF(H3515=0,0,Calculator!$G$35),0)</f>
        <v>0</v>
      </c>
      <c r="M3515" s="29">
        <f ca="1">IF(I3515&gt;0,IF(DAY($C3515)=1,SUM(INDIRECT("I"&amp;(ROW(C3514)-DAY(C3514))):I3514),0),0)</f>
        <v>0</v>
      </c>
      <c r="N3515" s="29">
        <f ca="1">IF(C3515&lt;Calculator!$G$27,0,IF(C3515=Calculator!$G$27,Calculator!$G$39,IF(H3515-K3515&lt;=0,IF(D3515&gt;Calculator!$G$39,IF(H3515-K3515+E3515+L3515+M3515+Calculator!$G$39&gt;Calculator!$G$39,Calculator!$G$39-(H3515+E3515+L3515+M3515-K3515),Calculator!$G$39),D3515),0)))</f>
        <v>0</v>
      </c>
    </row>
    <row r="3516" spans="1:14" ht="15.75" thickBot="1">
      <c r="A3516" s="33" t="str">
        <f ca="1">IF(C3516=Calculator!$H$27,"F",IF(Daily!D3516+Daily!H3516=0,IF(D3515+H3515&gt;0,"L",""),""))</f>
        <v/>
      </c>
      <c r="B3516" s="34">
        <v>3515</v>
      </c>
      <c r="C3516" s="19">
        <f t="shared" ca="1" si="217"/>
        <v>49445</v>
      </c>
      <c r="D3516" s="29">
        <f t="shared" ca="1" si="219"/>
        <v>0</v>
      </c>
      <c r="E3516" s="29">
        <f ca="1">IF(C3516&lt;Calculator!$D$26,0,IF(DAY($C3516)=1,IF(D3516-Calculator!$G$24&gt;0,Calculator!$G$24,D3516),0))</f>
        <v>0</v>
      </c>
      <c r="F3516" s="29">
        <f ca="1">IF(E3516&gt;0,D3516*Calculator!$G$22/12,0)</f>
        <v>0</v>
      </c>
      <c r="G3516" s="29">
        <f ca="1">IF(E3516&gt;0,(IFERROR(-PMT(Calculator!$G$22/12,Calculator!$G$23*12,Calculator!$G$20),0))-F3516,0)</f>
        <v>0</v>
      </c>
      <c r="H3516" s="29">
        <f t="shared" ca="1" si="220"/>
        <v>0</v>
      </c>
      <c r="I3516" s="29">
        <f t="shared" ca="1" si="218"/>
        <v>0</v>
      </c>
      <c r="J3516" s="30">
        <f>Calculator!$G$40</f>
        <v>6.5000000000000002E-2</v>
      </c>
      <c r="K3516" s="29">
        <f ca="1">IF(C3516&gt;=Calculator!$G$27,IF(DAY($C3516)=1,Calculator!$G$34/2,IF(DAY($C3516)=15,Calculator!$G$34/2,0)),0)</f>
        <v>0</v>
      </c>
      <c r="L3516" s="29">
        <f ca="1">IF(DAY($C3516)=28,IF(H3516=0,0,Calculator!$G$35),0)</f>
        <v>0</v>
      </c>
      <c r="M3516" s="29">
        <f ca="1">IF(I3516&gt;0,IF(DAY($C3516)=1,SUM(INDIRECT("I"&amp;(ROW(C3515)-DAY(C3515))):I3515),0),0)</f>
        <v>0</v>
      </c>
      <c r="N3516" s="29">
        <f ca="1">IF(C3516&lt;Calculator!$G$27,0,IF(C3516=Calculator!$G$27,Calculator!$G$39,IF(H3516-K3516&lt;=0,IF(D3516&gt;Calculator!$G$39,IF(H3516-K3516+E3516+L3516+M3516+Calculator!$G$39&gt;Calculator!$G$39,Calculator!$G$39-(H3516+E3516+L3516+M3516-K3516),Calculator!$G$39),D3516),0)))</f>
        <v>0</v>
      </c>
    </row>
    <row r="3517" spans="1:14" ht="15.75" thickBot="1">
      <c r="A3517" s="33" t="str">
        <f ca="1">IF(C3517=Calculator!$H$27,"F",IF(Daily!D3517+Daily!H3517=0,IF(D3516+H3516&gt;0,"L",""),""))</f>
        <v/>
      </c>
      <c r="B3517" s="34">
        <v>3516</v>
      </c>
      <c r="C3517" s="19">
        <f t="shared" ca="1" si="217"/>
        <v>49446</v>
      </c>
      <c r="D3517" s="29">
        <f t="shared" ca="1" si="219"/>
        <v>0</v>
      </c>
      <c r="E3517" s="29">
        <f ca="1">IF(C3517&lt;Calculator!$D$26,0,IF(DAY($C3517)=1,IF(D3517-Calculator!$G$24&gt;0,Calculator!$G$24,D3517),0))</f>
        <v>0</v>
      </c>
      <c r="F3517" s="29">
        <f ca="1">IF(E3517&gt;0,D3517*Calculator!$G$22/12,0)</f>
        <v>0</v>
      </c>
      <c r="G3517" s="29">
        <f ca="1">IF(E3517&gt;0,(IFERROR(-PMT(Calculator!$G$22/12,Calculator!$G$23*12,Calculator!$G$20),0))-F3517,0)</f>
        <v>0</v>
      </c>
      <c r="H3517" s="29">
        <f t="shared" ca="1" si="220"/>
        <v>0</v>
      </c>
      <c r="I3517" s="29">
        <f t="shared" ca="1" si="218"/>
        <v>0</v>
      </c>
      <c r="J3517" s="30">
        <f>Calculator!$G$40</f>
        <v>6.5000000000000002E-2</v>
      </c>
      <c r="K3517" s="29">
        <f ca="1">IF(C3517&gt;=Calculator!$G$27,IF(DAY($C3517)=1,Calculator!$G$34/2,IF(DAY($C3517)=15,Calculator!$G$34/2,0)),0)</f>
        <v>0</v>
      </c>
      <c r="L3517" s="29">
        <f ca="1">IF(DAY($C3517)=28,IF(H3517=0,0,Calculator!$G$35),0)</f>
        <v>0</v>
      </c>
      <c r="M3517" s="29">
        <f ca="1">IF(I3517&gt;0,IF(DAY($C3517)=1,SUM(INDIRECT("I"&amp;(ROW(C3516)-DAY(C3516))):I3516),0),0)</f>
        <v>0</v>
      </c>
      <c r="N3517" s="29">
        <f ca="1">IF(C3517&lt;Calculator!$G$27,0,IF(C3517=Calculator!$G$27,Calculator!$G$39,IF(H3517-K3517&lt;=0,IF(D3517&gt;Calculator!$G$39,IF(H3517-K3517+E3517+L3517+M3517+Calculator!$G$39&gt;Calculator!$G$39,Calculator!$G$39-(H3517+E3517+L3517+M3517-K3517),Calculator!$G$39),D3517),0)))</f>
        <v>0</v>
      </c>
    </row>
    <row r="3518" spans="1:14" ht="15.75" thickBot="1">
      <c r="A3518" s="33" t="str">
        <f ca="1">IF(C3518=Calculator!$H$27,"F",IF(Daily!D3518+Daily!H3518=0,IF(D3517+H3517&gt;0,"L",""),""))</f>
        <v/>
      </c>
      <c r="B3518" s="34">
        <v>3517</v>
      </c>
      <c r="C3518" s="19">
        <f t="shared" ca="1" si="217"/>
        <v>49447</v>
      </c>
      <c r="D3518" s="29">
        <f t="shared" ca="1" si="219"/>
        <v>0</v>
      </c>
      <c r="E3518" s="29">
        <f ca="1">IF(C3518&lt;Calculator!$D$26,0,IF(DAY($C3518)=1,IF(D3518-Calculator!$G$24&gt;0,Calculator!$G$24,D3518),0))</f>
        <v>0</v>
      </c>
      <c r="F3518" s="29">
        <f ca="1">IF(E3518&gt;0,D3518*Calculator!$G$22/12,0)</f>
        <v>0</v>
      </c>
      <c r="G3518" s="29">
        <f ca="1">IF(E3518&gt;0,(IFERROR(-PMT(Calculator!$G$22/12,Calculator!$G$23*12,Calculator!$G$20),0))-F3518,0)</f>
        <v>0</v>
      </c>
      <c r="H3518" s="29">
        <f t="shared" ca="1" si="220"/>
        <v>0</v>
      </c>
      <c r="I3518" s="29">
        <f t="shared" ca="1" si="218"/>
        <v>0</v>
      </c>
      <c r="J3518" s="30">
        <f>Calculator!$G$40</f>
        <v>6.5000000000000002E-2</v>
      </c>
      <c r="K3518" s="29">
        <f ca="1">IF(C3518&gt;=Calculator!$G$27,IF(DAY($C3518)=1,Calculator!$G$34/2,IF(DAY($C3518)=15,Calculator!$G$34/2,0)),0)</f>
        <v>0</v>
      </c>
      <c r="L3518" s="29">
        <f ca="1">IF(DAY($C3518)=28,IF(H3518=0,0,Calculator!$G$35),0)</f>
        <v>0</v>
      </c>
      <c r="M3518" s="29">
        <f ca="1">IF(I3518&gt;0,IF(DAY($C3518)=1,SUM(INDIRECT("I"&amp;(ROW(C3517)-DAY(C3517))):I3517),0),0)</f>
        <v>0</v>
      </c>
      <c r="N3518" s="29">
        <f ca="1">IF(C3518&lt;Calculator!$G$27,0,IF(C3518=Calculator!$G$27,Calculator!$G$39,IF(H3518-K3518&lt;=0,IF(D3518&gt;Calculator!$G$39,IF(H3518-K3518+E3518+L3518+M3518+Calculator!$G$39&gt;Calculator!$G$39,Calculator!$G$39-(H3518+E3518+L3518+M3518-K3518),Calculator!$G$39),D3518),0)))</f>
        <v>0</v>
      </c>
    </row>
    <row r="3519" spans="1:14" ht="15.75" thickBot="1">
      <c r="A3519" s="33" t="str">
        <f ca="1">IF(C3519=Calculator!$H$27,"F",IF(Daily!D3519+Daily!H3519=0,IF(D3518+H3518&gt;0,"L",""),""))</f>
        <v/>
      </c>
      <c r="B3519" s="34">
        <v>3518</v>
      </c>
      <c r="C3519" s="19">
        <f t="shared" ca="1" si="217"/>
        <v>49448</v>
      </c>
      <c r="D3519" s="29">
        <f t="shared" ca="1" si="219"/>
        <v>0</v>
      </c>
      <c r="E3519" s="29">
        <f ca="1">IF(C3519&lt;Calculator!$D$26,0,IF(DAY($C3519)=1,IF(D3519-Calculator!$G$24&gt;0,Calculator!$G$24,D3519),0))</f>
        <v>0</v>
      </c>
      <c r="F3519" s="29">
        <f ca="1">IF(E3519&gt;0,D3519*Calculator!$G$22/12,0)</f>
        <v>0</v>
      </c>
      <c r="G3519" s="29">
        <f ca="1">IF(E3519&gt;0,(IFERROR(-PMT(Calculator!$G$22/12,Calculator!$G$23*12,Calculator!$G$20),0))-F3519,0)</f>
        <v>0</v>
      </c>
      <c r="H3519" s="29">
        <f t="shared" ca="1" si="220"/>
        <v>0</v>
      </c>
      <c r="I3519" s="29">
        <f t="shared" ca="1" si="218"/>
        <v>0</v>
      </c>
      <c r="J3519" s="30">
        <f>Calculator!$G$40</f>
        <v>6.5000000000000002E-2</v>
      </c>
      <c r="K3519" s="29">
        <f ca="1">IF(C3519&gt;=Calculator!$G$27,IF(DAY($C3519)=1,Calculator!$G$34/2,IF(DAY($C3519)=15,Calculator!$G$34/2,0)),0)</f>
        <v>0</v>
      </c>
      <c r="L3519" s="29">
        <f ca="1">IF(DAY($C3519)=28,IF(H3519=0,0,Calculator!$G$35),0)</f>
        <v>0</v>
      </c>
      <c r="M3519" s="29">
        <f ca="1">IF(I3519&gt;0,IF(DAY($C3519)=1,SUM(INDIRECT("I"&amp;(ROW(C3518)-DAY(C3518))):I3518),0),0)</f>
        <v>0</v>
      </c>
      <c r="N3519" s="29">
        <f ca="1">IF(C3519&lt;Calculator!$G$27,0,IF(C3519=Calculator!$G$27,Calculator!$G$39,IF(H3519-K3519&lt;=0,IF(D3519&gt;Calculator!$G$39,IF(H3519-K3519+E3519+L3519+M3519+Calculator!$G$39&gt;Calculator!$G$39,Calculator!$G$39-(H3519+E3519+L3519+M3519-K3519),Calculator!$G$39),D3519),0)))</f>
        <v>0</v>
      </c>
    </row>
    <row r="3520" spans="1:14" ht="15.75" thickBot="1">
      <c r="A3520" s="33" t="str">
        <f ca="1">IF(C3520=Calculator!$H$27,"F",IF(Daily!D3520+Daily!H3520=0,IF(D3519+H3519&gt;0,"L",""),""))</f>
        <v/>
      </c>
      <c r="B3520" s="34">
        <v>3519</v>
      </c>
      <c r="C3520" s="19">
        <f t="shared" ca="1" si="217"/>
        <v>49449</v>
      </c>
      <c r="D3520" s="29">
        <f t="shared" ca="1" si="219"/>
        <v>0</v>
      </c>
      <c r="E3520" s="29">
        <f ca="1">IF(C3520&lt;Calculator!$D$26,0,IF(DAY($C3520)=1,IF(D3520-Calculator!$G$24&gt;0,Calculator!$G$24,D3520),0))</f>
        <v>0</v>
      </c>
      <c r="F3520" s="29">
        <f ca="1">IF(E3520&gt;0,D3520*Calculator!$G$22/12,0)</f>
        <v>0</v>
      </c>
      <c r="G3520" s="29">
        <f ca="1">IF(E3520&gt;0,(IFERROR(-PMT(Calculator!$G$22/12,Calculator!$G$23*12,Calculator!$G$20),0))-F3520,0)</f>
        <v>0</v>
      </c>
      <c r="H3520" s="29">
        <f t="shared" ca="1" si="220"/>
        <v>0</v>
      </c>
      <c r="I3520" s="29">
        <f t="shared" ca="1" si="218"/>
        <v>0</v>
      </c>
      <c r="J3520" s="30">
        <f>Calculator!$G$40</f>
        <v>6.5000000000000002E-2</v>
      </c>
      <c r="K3520" s="29">
        <f ca="1">IF(C3520&gt;=Calculator!$G$27,IF(DAY($C3520)=1,Calculator!$G$34/2,IF(DAY($C3520)=15,Calculator!$G$34/2,0)),0)</f>
        <v>0</v>
      </c>
      <c r="L3520" s="29">
        <f ca="1">IF(DAY($C3520)=28,IF(H3520=0,0,Calculator!$G$35),0)</f>
        <v>0</v>
      </c>
      <c r="M3520" s="29">
        <f ca="1">IF(I3520&gt;0,IF(DAY($C3520)=1,SUM(INDIRECT("I"&amp;(ROW(C3519)-DAY(C3519))):I3519),0),0)</f>
        <v>0</v>
      </c>
      <c r="N3520" s="29">
        <f ca="1">IF(C3520&lt;Calculator!$G$27,0,IF(C3520=Calculator!$G$27,Calculator!$G$39,IF(H3520-K3520&lt;=0,IF(D3520&gt;Calculator!$G$39,IF(H3520-K3520+E3520+L3520+M3520+Calculator!$G$39&gt;Calculator!$G$39,Calculator!$G$39-(H3520+E3520+L3520+M3520-K3520),Calculator!$G$39),D3520),0)))</f>
        <v>0</v>
      </c>
    </row>
    <row r="3521" spans="1:14" ht="15.75" thickBot="1">
      <c r="A3521" s="33" t="str">
        <f ca="1">IF(C3521=Calculator!$H$27,"F",IF(Daily!D3521+Daily!H3521=0,IF(D3520+H3520&gt;0,"L",""),""))</f>
        <v/>
      </c>
      <c r="B3521" s="34">
        <v>3520</v>
      </c>
      <c r="C3521" s="19">
        <f t="shared" ca="1" si="217"/>
        <v>49450</v>
      </c>
      <c r="D3521" s="29">
        <f t="shared" ca="1" si="219"/>
        <v>0</v>
      </c>
      <c r="E3521" s="29">
        <f ca="1">IF(C3521&lt;Calculator!$D$26,0,IF(DAY($C3521)=1,IF(D3521-Calculator!$G$24&gt;0,Calculator!$G$24,D3521),0))</f>
        <v>0</v>
      </c>
      <c r="F3521" s="29">
        <f ca="1">IF(E3521&gt;0,D3521*Calculator!$G$22/12,0)</f>
        <v>0</v>
      </c>
      <c r="G3521" s="29">
        <f ca="1">IF(E3521&gt;0,(IFERROR(-PMT(Calculator!$G$22/12,Calculator!$G$23*12,Calculator!$G$20),0))-F3521,0)</f>
        <v>0</v>
      </c>
      <c r="H3521" s="29">
        <f t="shared" ca="1" si="220"/>
        <v>0</v>
      </c>
      <c r="I3521" s="29">
        <f t="shared" ca="1" si="218"/>
        <v>0</v>
      </c>
      <c r="J3521" s="30">
        <f>Calculator!$G$40</f>
        <v>6.5000000000000002E-2</v>
      </c>
      <c r="K3521" s="29">
        <f ca="1">IF(C3521&gt;=Calculator!$G$27,IF(DAY($C3521)=1,Calculator!$G$34/2,IF(DAY($C3521)=15,Calculator!$G$34/2,0)),0)</f>
        <v>0</v>
      </c>
      <c r="L3521" s="29">
        <f ca="1">IF(DAY($C3521)=28,IF(H3521=0,0,Calculator!$G$35),0)</f>
        <v>0</v>
      </c>
      <c r="M3521" s="29">
        <f ca="1">IF(I3521&gt;0,IF(DAY($C3521)=1,SUM(INDIRECT("I"&amp;(ROW(C3520)-DAY(C3520))):I3520),0),0)</f>
        <v>0</v>
      </c>
      <c r="N3521" s="29">
        <f ca="1">IF(C3521&lt;Calculator!$G$27,0,IF(C3521=Calculator!$G$27,Calculator!$G$39,IF(H3521-K3521&lt;=0,IF(D3521&gt;Calculator!$G$39,IF(H3521-K3521+E3521+L3521+M3521+Calculator!$G$39&gt;Calculator!$G$39,Calculator!$G$39-(H3521+E3521+L3521+M3521-K3521),Calculator!$G$39),D3521),0)))</f>
        <v>0</v>
      </c>
    </row>
    <row r="3522" spans="1:14" ht="15.75" thickBot="1">
      <c r="A3522" s="33" t="str">
        <f ca="1">IF(C3522=Calculator!$H$27,"F",IF(Daily!D3522+Daily!H3522=0,IF(D3521+H3521&gt;0,"L",""),""))</f>
        <v/>
      </c>
      <c r="B3522" s="34">
        <v>3521</v>
      </c>
      <c r="C3522" s="19">
        <f t="shared" ca="1" si="217"/>
        <v>49451</v>
      </c>
      <c r="D3522" s="29">
        <f t="shared" ca="1" si="219"/>
        <v>0</v>
      </c>
      <c r="E3522" s="29">
        <f ca="1">IF(C3522&lt;Calculator!$D$26,0,IF(DAY($C3522)=1,IF(D3522-Calculator!$G$24&gt;0,Calculator!$G$24,D3522),0))</f>
        <v>0</v>
      </c>
      <c r="F3522" s="29">
        <f ca="1">IF(E3522&gt;0,D3522*Calculator!$G$22/12,0)</f>
        <v>0</v>
      </c>
      <c r="G3522" s="29">
        <f ca="1">IF(E3522&gt;0,(IFERROR(-PMT(Calculator!$G$22/12,Calculator!$G$23*12,Calculator!$G$20),0))-F3522,0)</f>
        <v>0</v>
      </c>
      <c r="H3522" s="29">
        <f t="shared" ca="1" si="220"/>
        <v>0</v>
      </c>
      <c r="I3522" s="29">
        <f t="shared" ca="1" si="218"/>
        <v>0</v>
      </c>
      <c r="J3522" s="30">
        <f>Calculator!$G$40</f>
        <v>6.5000000000000002E-2</v>
      </c>
      <c r="K3522" s="29">
        <f ca="1">IF(C3522&gt;=Calculator!$G$27,IF(DAY($C3522)=1,Calculator!$G$34/2,IF(DAY($C3522)=15,Calculator!$G$34/2,0)),0)</f>
        <v>0</v>
      </c>
      <c r="L3522" s="29">
        <f ca="1">IF(DAY($C3522)=28,IF(H3522=0,0,Calculator!$G$35),0)</f>
        <v>0</v>
      </c>
      <c r="M3522" s="29">
        <f ca="1">IF(I3522&gt;0,IF(DAY($C3522)=1,SUM(INDIRECT("I"&amp;(ROW(C3521)-DAY(C3521))):I3521),0),0)</f>
        <v>0</v>
      </c>
      <c r="N3522" s="29">
        <f ca="1">IF(C3522&lt;Calculator!$G$27,0,IF(C3522=Calculator!$G$27,Calculator!$G$39,IF(H3522-K3522&lt;=0,IF(D3522&gt;Calculator!$G$39,IF(H3522-K3522+E3522+L3522+M3522+Calculator!$G$39&gt;Calculator!$G$39,Calculator!$G$39-(H3522+E3522+L3522+M3522-K3522),Calculator!$G$39),D3522),0)))</f>
        <v>0</v>
      </c>
    </row>
    <row r="3523" spans="1:14" ht="15.75" thickBot="1">
      <c r="A3523" s="33" t="str">
        <f ca="1">IF(C3523=Calculator!$H$27,"F",IF(Daily!D3523+Daily!H3523=0,IF(D3522+H3522&gt;0,"L",""),""))</f>
        <v/>
      </c>
      <c r="B3523" s="34">
        <v>3522</v>
      </c>
      <c r="C3523" s="19">
        <f t="shared" ref="C3523:C3586" ca="1" si="221">C3522+1</f>
        <v>49452</v>
      </c>
      <c r="D3523" s="29">
        <f t="shared" ca="1" si="219"/>
        <v>0</v>
      </c>
      <c r="E3523" s="29">
        <f ca="1">IF(C3523&lt;Calculator!$D$26,0,IF(DAY($C3523)=1,IF(D3523-Calculator!$G$24&gt;0,Calculator!$G$24,D3523),0))</f>
        <v>0</v>
      </c>
      <c r="F3523" s="29">
        <f ca="1">IF(E3523&gt;0,D3523*Calculator!$G$22/12,0)</f>
        <v>0</v>
      </c>
      <c r="G3523" s="29">
        <f ca="1">IF(E3523&gt;0,(IFERROR(-PMT(Calculator!$G$22/12,Calculator!$G$23*12,Calculator!$G$20),0))-F3523,0)</f>
        <v>0</v>
      </c>
      <c r="H3523" s="29">
        <f t="shared" ca="1" si="220"/>
        <v>0</v>
      </c>
      <c r="I3523" s="29">
        <f t="shared" ref="I3523:I3586" ca="1" si="222">H3523*J3523/365</f>
        <v>0</v>
      </c>
      <c r="J3523" s="30">
        <f>Calculator!$G$40</f>
        <v>6.5000000000000002E-2</v>
      </c>
      <c r="K3523" s="29">
        <f ca="1">IF(C3523&gt;=Calculator!$G$27,IF(DAY($C3523)=1,Calculator!$G$34/2,IF(DAY($C3523)=15,Calculator!$G$34/2,0)),0)</f>
        <v>0</v>
      </c>
      <c r="L3523" s="29">
        <f ca="1">IF(DAY($C3523)=28,IF(H3523=0,0,Calculator!$G$35),0)</f>
        <v>0</v>
      </c>
      <c r="M3523" s="29">
        <f ca="1">IF(I3523&gt;0,IF(DAY($C3523)=1,SUM(INDIRECT("I"&amp;(ROW(C3522)-DAY(C3522))):I3522),0),0)</f>
        <v>0</v>
      </c>
      <c r="N3523" s="29">
        <f ca="1">IF(C3523&lt;Calculator!$G$27,0,IF(C3523=Calculator!$G$27,Calculator!$G$39,IF(H3523-K3523&lt;=0,IF(D3523&gt;Calculator!$G$39,IF(H3523-K3523+E3523+L3523+M3523+Calculator!$G$39&gt;Calculator!$G$39,Calculator!$G$39-(H3523+E3523+L3523+M3523-K3523),Calculator!$G$39),D3523),0)))</f>
        <v>0</v>
      </c>
    </row>
    <row r="3524" spans="1:14" ht="15.75" thickBot="1">
      <c r="A3524" s="33" t="str">
        <f ca="1">IF(C3524=Calculator!$H$27,"F",IF(Daily!D3524+Daily!H3524=0,IF(D3523+H3523&gt;0,"L",""),""))</f>
        <v/>
      </c>
      <c r="B3524" s="34">
        <v>3523</v>
      </c>
      <c r="C3524" s="19">
        <f t="shared" ca="1" si="221"/>
        <v>49453</v>
      </c>
      <c r="D3524" s="29">
        <f t="shared" ref="D3524:D3587" ca="1" si="223">IF(((D3523-G3523)-N3523)&lt;0,0,((D3523-G3523)-N3523))</f>
        <v>0</v>
      </c>
      <c r="E3524" s="29">
        <f ca="1">IF(C3524&lt;Calculator!$D$26,0,IF(DAY($C3524)=1,IF(D3524-Calculator!$G$24&gt;0,Calculator!$G$24,D3524),0))</f>
        <v>0</v>
      </c>
      <c r="F3524" s="29">
        <f ca="1">IF(E3524&gt;0,D3524*Calculator!$G$22/12,0)</f>
        <v>0</v>
      </c>
      <c r="G3524" s="29">
        <f ca="1">IF(E3524&gt;0,(IFERROR(-PMT(Calculator!$G$22/12,Calculator!$G$23*12,Calculator!$G$20),0))-F3524,0)</f>
        <v>0</v>
      </c>
      <c r="H3524" s="29">
        <f t="shared" ref="H3524:H3587" ca="1" si="224">IF((H3523-K3523+SUM(L3523:N3523)+E3523)&lt;0,0,(H3523-K3523+SUM(L3523:N3523)+E3523))</f>
        <v>0</v>
      </c>
      <c r="I3524" s="29">
        <f t="shared" ca="1" si="222"/>
        <v>0</v>
      </c>
      <c r="J3524" s="30">
        <f>Calculator!$G$40</f>
        <v>6.5000000000000002E-2</v>
      </c>
      <c r="K3524" s="29">
        <f ca="1">IF(C3524&gt;=Calculator!$G$27,IF(DAY($C3524)=1,Calculator!$G$34/2,IF(DAY($C3524)=15,Calculator!$G$34/2,0)),0)</f>
        <v>0</v>
      </c>
      <c r="L3524" s="29">
        <f ca="1">IF(DAY($C3524)=28,IF(H3524=0,0,Calculator!$G$35),0)</f>
        <v>0</v>
      </c>
      <c r="M3524" s="29">
        <f ca="1">IF(I3524&gt;0,IF(DAY($C3524)=1,SUM(INDIRECT("I"&amp;(ROW(C3523)-DAY(C3523))):I3523),0),0)</f>
        <v>0</v>
      </c>
      <c r="N3524" s="29">
        <f ca="1">IF(C3524&lt;Calculator!$G$27,0,IF(C3524=Calculator!$G$27,Calculator!$G$39,IF(H3524-K3524&lt;=0,IF(D3524&gt;Calculator!$G$39,IF(H3524-K3524+E3524+L3524+M3524+Calculator!$G$39&gt;Calculator!$G$39,Calculator!$G$39-(H3524+E3524+L3524+M3524-K3524),Calculator!$G$39),D3524),0)))</f>
        <v>0</v>
      </c>
    </row>
    <row r="3525" spans="1:14" ht="15.75" thickBot="1">
      <c r="A3525" s="33" t="str">
        <f ca="1">IF(C3525=Calculator!$H$27,"F",IF(Daily!D3525+Daily!H3525=0,IF(D3524+H3524&gt;0,"L",""),""))</f>
        <v/>
      </c>
      <c r="B3525" s="34">
        <v>3524</v>
      </c>
      <c r="C3525" s="19">
        <f t="shared" ca="1" si="221"/>
        <v>49454</v>
      </c>
      <c r="D3525" s="29">
        <f t="shared" ca="1" si="223"/>
        <v>0</v>
      </c>
      <c r="E3525" s="29">
        <f ca="1">IF(C3525&lt;Calculator!$D$26,0,IF(DAY($C3525)=1,IF(D3525-Calculator!$G$24&gt;0,Calculator!$G$24,D3525),0))</f>
        <v>0</v>
      </c>
      <c r="F3525" s="29">
        <f ca="1">IF(E3525&gt;0,D3525*Calculator!$G$22/12,0)</f>
        <v>0</v>
      </c>
      <c r="G3525" s="29">
        <f ca="1">IF(E3525&gt;0,(IFERROR(-PMT(Calculator!$G$22/12,Calculator!$G$23*12,Calculator!$G$20),0))-F3525,0)</f>
        <v>0</v>
      </c>
      <c r="H3525" s="29">
        <f t="shared" ca="1" si="224"/>
        <v>0</v>
      </c>
      <c r="I3525" s="29">
        <f t="shared" ca="1" si="222"/>
        <v>0</v>
      </c>
      <c r="J3525" s="30">
        <f>Calculator!$G$40</f>
        <v>6.5000000000000002E-2</v>
      </c>
      <c r="K3525" s="29">
        <f ca="1">IF(C3525&gt;=Calculator!$G$27,IF(DAY($C3525)=1,Calculator!$G$34/2,IF(DAY($C3525)=15,Calculator!$G$34/2,0)),0)</f>
        <v>0</v>
      </c>
      <c r="L3525" s="29">
        <f ca="1">IF(DAY($C3525)=28,IF(H3525=0,0,Calculator!$G$35),0)</f>
        <v>0</v>
      </c>
      <c r="M3525" s="29">
        <f ca="1">IF(I3525&gt;0,IF(DAY($C3525)=1,SUM(INDIRECT("I"&amp;(ROW(C3524)-DAY(C3524))):I3524),0),0)</f>
        <v>0</v>
      </c>
      <c r="N3525" s="29">
        <f ca="1">IF(C3525&lt;Calculator!$G$27,0,IF(C3525=Calculator!$G$27,Calculator!$G$39,IF(H3525-K3525&lt;=0,IF(D3525&gt;Calculator!$G$39,IF(H3525-K3525+E3525+L3525+M3525+Calculator!$G$39&gt;Calculator!$G$39,Calculator!$G$39-(H3525+E3525+L3525+M3525-K3525),Calculator!$G$39),D3525),0)))</f>
        <v>0</v>
      </c>
    </row>
    <row r="3526" spans="1:14" ht="15.75" thickBot="1">
      <c r="A3526" s="33" t="str">
        <f ca="1">IF(C3526=Calculator!$H$27,"F",IF(Daily!D3526+Daily!H3526=0,IF(D3525+H3525&gt;0,"L",""),""))</f>
        <v/>
      </c>
      <c r="B3526" s="34">
        <v>3525</v>
      </c>
      <c r="C3526" s="19">
        <f t="shared" ca="1" si="221"/>
        <v>49455</v>
      </c>
      <c r="D3526" s="29">
        <f t="shared" ca="1" si="223"/>
        <v>0</v>
      </c>
      <c r="E3526" s="29">
        <f ca="1">IF(C3526&lt;Calculator!$D$26,0,IF(DAY($C3526)=1,IF(D3526-Calculator!$G$24&gt;0,Calculator!$G$24,D3526),0))</f>
        <v>0</v>
      </c>
      <c r="F3526" s="29">
        <f ca="1">IF(E3526&gt;0,D3526*Calculator!$G$22/12,0)</f>
        <v>0</v>
      </c>
      <c r="G3526" s="29">
        <f ca="1">IF(E3526&gt;0,(IFERROR(-PMT(Calculator!$G$22/12,Calculator!$G$23*12,Calculator!$G$20),0))-F3526,0)</f>
        <v>0</v>
      </c>
      <c r="H3526" s="29">
        <f t="shared" ca="1" si="224"/>
        <v>0</v>
      </c>
      <c r="I3526" s="29">
        <f t="shared" ca="1" si="222"/>
        <v>0</v>
      </c>
      <c r="J3526" s="30">
        <f>Calculator!$G$40</f>
        <v>6.5000000000000002E-2</v>
      </c>
      <c r="K3526" s="29">
        <f ca="1">IF(C3526&gt;=Calculator!$G$27,IF(DAY($C3526)=1,Calculator!$G$34/2,IF(DAY($C3526)=15,Calculator!$G$34/2,0)),0)</f>
        <v>0</v>
      </c>
      <c r="L3526" s="29">
        <f ca="1">IF(DAY($C3526)=28,IF(H3526=0,0,Calculator!$G$35),0)</f>
        <v>0</v>
      </c>
      <c r="M3526" s="29">
        <f ca="1">IF(I3526&gt;0,IF(DAY($C3526)=1,SUM(INDIRECT("I"&amp;(ROW(C3525)-DAY(C3525))):I3525),0),0)</f>
        <v>0</v>
      </c>
      <c r="N3526" s="29">
        <f ca="1">IF(C3526&lt;Calculator!$G$27,0,IF(C3526=Calculator!$G$27,Calculator!$G$39,IF(H3526-K3526&lt;=0,IF(D3526&gt;Calculator!$G$39,IF(H3526-K3526+E3526+L3526+M3526+Calculator!$G$39&gt;Calculator!$G$39,Calculator!$G$39-(H3526+E3526+L3526+M3526-K3526),Calculator!$G$39),D3526),0)))</f>
        <v>0</v>
      </c>
    </row>
    <row r="3527" spans="1:14" ht="15.75" thickBot="1">
      <c r="A3527" s="33" t="str">
        <f ca="1">IF(C3527=Calculator!$H$27,"F",IF(Daily!D3527+Daily!H3527=0,IF(D3526+H3526&gt;0,"L",""),""))</f>
        <v/>
      </c>
      <c r="B3527" s="34">
        <v>3526</v>
      </c>
      <c r="C3527" s="19">
        <f t="shared" ca="1" si="221"/>
        <v>49456</v>
      </c>
      <c r="D3527" s="29">
        <f t="shared" ca="1" si="223"/>
        <v>0</v>
      </c>
      <c r="E3527" s="29">
        <f ca="1">IF(C3527&lt;Calculator!$D$26,0,IF(DAY($C3527)=1,IF(D3527-Calculator!$G$24&gt;0,Calculator!$G$24,D3527),0))</f>
        <v>0</v>
      </c>
      <c r="F3527" s="29">
        <f ca="1">IF(E3527&gt;0,D3527*Calculator!$G$22/12,0)</f>
        <v>0</v>
      </c>
      <c r="G3527" s="29">
        <f ca="1">IF(E3527&gt;0,(IFERROR(-PMT(Calculator!$G$22/12,Calculator!$G$23*12,Calculator!$G$20),0))-F3527,0)</f>
        <v>0</v>
      </c>
      <c r="H3527" s="29">
        <f t="shared" ca="1" si="224"/>
        <v>0</v>
      </c>
      <c r="I3527" s="29">
        <f t="shared" ca="1" si="222"/>
        <v>0</v>
      </c>
      <c r="J3527" s="30">
        <f>Calculator!$G$40</f>
        <v>6.5000000000000002E-2</v>
      </c>
      <c r="K3527" s="29">
        <f ca="1">IF(C3527&gt;=Calculator!$G$27,IF(DAY($C3527)=1,Calculator!$G$34/2,IF(DAY($C3527)=15,Calculator!$G$34/2,0)),0)</f>
        <v>0</v>
      </c>
      <c r="L3527" s="29">
        <f ca="1">IF(DAY($C3527)=28,IF(H3527=0,0,Calculator!$G$35),0)</f>
        <v>0</v>
      </c>
      <c r="M3527" s="29">
        <f ca="1">IF(I3527&gt;0,IF(DAY($C3527)=1,SUM(INDIRECT("I"&amp;(ROW(C3526)-DAY(C3526))):I3526),0),0)</f>
        <v>0</v>
      </c>
      <c r="N3527" s="29">
        <f ca="1">IF(C3527&lt;Calculator!$G$27,0,IF(C3527=Calculator!$G$27,Calculator!$G$39,IF(H3527-K3527&lt;=0,IF(D3527&gt;Calculator!$G$39,IF(H3527-K3527+E3527+L3527+M3527+Calculator!$G$39&gt;Calculator!$G$39,Calculator!$G$39-(H3527+E3527+L3527+M3527-K3527),Calculator!$G$39),D3527),0)))</f>
        <v>0</v>
      </c>
    </row>
    <row r="3528" spans="1:14" ht="15.75" thickBot="1">
      <c r="A3528" s="33" t="str">
        <f ca="1">IF(C3528=Calculator!$H$27,"F",IF(Daily!D3528+Daily!H3528=0,IF(D3527+H3527&gt;0,"L",""),""))</f>
        <v/>
      </c>
      <c r="B3528" s="34">
        <v>3527</v>
      </c>
      <c r="C3528" s="19">
        <f t="shared" ca="1" si="221"/>
        <v>49457</v>
      </c>
      <c r="D3528" s="29">
        <f t="shared" ca="1" si="223"/>
        <v>0</v>
      </c>
      <c r="E3528" s="29">
        <f ca="1">IF(C3528&lt;Calculator!$D$26,0,IF(DAY($C3528)=1,IF(D3528-Calculator!$G$24&gt;0,Calculator!$G$24,D3528),0))</f>
        <v>0</v>
      </c>
      <c r="F3528" s="29">
        <f ca="1">IF(E3528&gt;0,D3528*Calculator!$G$22/12,0)</f>
        <v>0</v>
      </c>
      <c r="G3528" s="29">
        <f ca="1">IF(E3528&gt;0,(IFERROR(-PMT(Calculator!$G$22/12,Calculator!$G$23*12,Calculator!$G$20),0))-F3528,0)</f>
        <v>0</v>
      </c>
      <c r="H3528" s="29">
        <f t="shared" ca="1" si="224"/>
        <v>0</v>
      </c>
      <c r="I3528" s="29">
        <f t="shared" ca="1" si="222"/>
        <v>0</v>
      </c>
      <c r="J3528" s="30">
        <f>Calculator!$G$40</f>
        <v>6.5000000000000002E-2</v>
      </c>
      <c r="K3528" s="29">
        <f ca="1">IF(C3528&gt;=Calculator!$G$27,IF(DAY($C3528)=1,Calculator!$G$34/2,IF(DAY($C3528)=15,Calculator!$G$34/2,0)),0)</f>
        <v>0</v>
      </c>
      <c r="L3528" s="29">
        <f ca="1">IF(DAY($C3528)=28,IF(H3528=0,0,Calculator!$G$35),0)</f>
        <v>0</v>
      </c>
      <c r="M3528" s="29">
        <f ca="1">IF(I3528&gt;0,IF(DAY($C3528)=1,SUM(INDIRECT("I"&amp;(ROW(C3527)-DAY(C3527))):I3527),0),0)</f>
        <v>0</v>
      </c>
      <c r="N3528" s="29">
        <f ca="1">IF(C3528&lt;Calculator!$G$27,0,IF(C3528=Calculator!$G$27,Calculator!$G$39,IF(H3528-K3528&lt;=0,IF(D3528&gt;Calculator!$G$39,IF(H3528-K3528+E3528+L3528+M3528+Calculator!$G$39&gt;Calculator!$G$39,Calculator!$G$39-(H3528+E3528+L3528+M3528-K3528),Calculator!$G$39),D3528),0)))</f>
        <v>0</v>
      </c>
    </row>
    <row r="3529" spans="1:14" ht="15.75" thickBot="1">
      <c r="A3529" s="33" t="str">
        <f ca="1">IF(C3529=Calculator!$H$27,"F",IF(Daily!D3529+Daily!H3529=0,IF(D3528+H3528&gt;0,"L",""),""))</f>
        <v/>
      </c>
      <c r="B3529" s="34">
        <v>3528</v>
      </c>
      <c r="C3529" s="19">
        <f t="shared" ca="1" si="221"/>
        <v>49458</v>
      </c>
      <c r="D3529" s="29">
        <f t="shared" ca="1" si="223"/>
        <v>0</v>
      </c>
      <c r="E3529" s="29">
        <f ca="1">IF(C3529&lt;Calculator!$D$26,0,IF(DAY($C3529)=1,IF(D3529-Calculator!$G$24&gt;0,Calculator!$G$24,D3529),0))</f>
        <v>0</v>
      </c>
      <c r="F3529" s="29">
        <f ca="1">IF(E3529&gt;0,D3529*Calculator!$G$22/12,0)</f>
        <v>0</v>
      </c>
      <c r="G3529" s="29">
        <f ca="1">IF(E3529&gt;0,(IFERROR(-PMT(Calculator!$G$22/12,Calculator!$G$23*12,Calculator!$G$20),0))-F3529,0)</f>
        <v>0</v>
      </c>
      <c r="H3529" s="29">
        <f t="shared" ca="1" si="224"/>
        <v>0</v>
      </c>
      <c r="I3529" s="29">
        <f t="shared" ca="1" si="222"/>
        <v>0</v>
      </c>
      <c r="J3529" s="30">
        <f>Calculator!$G$40</f>
        <v>6.5000000000000002E-2</v>
      </c>
      <c r="K3529" s="29">
        <f ca="1">IF(C3529&gt;=Calculator!$G$27,IF(DAY($C3529)=1,Calculator!$G$34/2,IF(DAY($C3529)=15,Calculator!$G$34/2,0)),0)</f>
        <v>0</v>
      </c>
      <c r="L3529" s="29">
        <f ca="1">IF(DAY($C3529)=28,IF(H3529=0,0,Calculator!$G$35),0)</f>
        <v>0</v>
      </c>
      <c r="M3529" s="29">
        <f ca="1">IF(I3529&gt;0,IF(DAY($C3529)=1,SUM(INDIRECT("I"&amp;(ROW(C3528)-DAY(C3528))):I3528),0),0)</f>
        <v>0</v>
      </c>
      <c r="N3529" s="29">
        <f ca="1">IF(C3529&lt;Calculator!$G$27,0,IF(C3529=Calculator!$G$27,Calculator!$G$39,IF(H3529-K3529&lt;=0,IF(D3529&gt;Calculator!$G$39,IF(H3529-K3529+E3529+L3529+M3529+Calculator!$G$39&gt;Calculator!$G$39,Calculator!$G$39-(H3529+E3529+L3529+M3529-K3529),Calculator!$G$39),D3529),0)))</f>
        <v>0</v>
      </c>
    </row>
    <row r="3530" spans="1:14" ht="15.75" thickBot="1">
      <c r="A3530" s="33" t="str">
        <f ca="1">IF(C3530=Calculator!$H$27,"F",IF(Daily!D3530+Daily!H3530=0,IF(D3529+H3529&gt;0,"L",""),""))</f>
        <v/>
      </c>
      <c r="B3530" s="34">
        <v>3529</v>
      </c>
      <c r="C3530" s="19">
        <f t="shared" ca="1" si="221"/>
        <v>49459</v>
      </c>
      <c r="D3530" s="29">
        <f t="shared" ca="1" si="223"/>
        <v>0</v>
      </c>
      <c r="E3530" s="29">
        <f ca="1">IF(C3530&lt;Calculator!$D$26,0,IF(DAY($C3530)=1,IF(D3530-Calculator!$G$24&gt;0,Calculator!$G$24,D3530),0))</f>
        <v>0</v>
      </c>
      <c r="F3530" s="29">
        <f ca="1">IF(E3530&gt;0,D3530*Calculator!$G$22/12,0)</f>
        <v>0</v>
      </c>
      <c r="G3530" s="29">
        <f ca="1">IF(E3530&gt;0,(IFERROR(-PMT(Calculator!$G$22/12,Calculator!$G$23*12,Calculator!$G$20),0))-F3530,0)</f>
        <v>0</v>
      </c>
      <c r="H3530" s="29">
        <f t="shared" ca="1" si="224"/>
        <v>0</v>
      </c>
      <c r="I3530" s="29">
        <f t="shared" ca="1" si="222"/>
        <v>0</v>
      </c>
      <c r="J3530" s="30">
        <f>Calculator!$G$40</f>
        <v>6.5000000000000002E-2</v>
      </c>
      <c r="K3530" s="29">
        <f ca="1">IF(C3530&gt;=Calculator!$G$27,IF(DAY($C3530)=1,Calculator!$G$34/2,IF(DAY($C3530)=15,Calculator!$G$34/2,0)),0)</f>
        <v>0</v>
      </c>
      <c r="L3530" s="29">
        <f ca="1">IF(DAY($C3530)=28,IF(H3530=0,0,Calculator!$G$35),0)</f>
        <v>0</v>
      </c>
      <c r="M3530" s="29">
        <f ca="1">IF(I3530&gt;0,IF(DAY($C3530)=1,SUM(INDIRECT("I"&amp;(ROW(C3529)-DAY(C3529))):I3529),0),0)</f>
        <v>0</v>
      </c>
      <c r="N3530" s="29">
        <f ca="1">IF(C3530&lt;Calculator!$G$27,0,IF(C3530=Calculator!$G$27,Calculator!$G$39,IF(H3530-K3530&lt;=0,IF(D3530&gt;Calculator!$G$39,IF(H3530-K3530+E3530+L3530+M3530+Calculator!$G$39&gt;Calculator!$G$39,Calculator!$G$39-(H3530+E3530+L3530+M3530-K3530),Calculator!$G$39),D3530),0)))</f>
        <v>0</v>
      </c>
    </row>
    <row r="3531" spans="1:14" ht="15.75" thickBot="1">
      <c r="A3531" s="33" t="str">
        <f ca="1">IF(C3531=Calculator!$H$27,"F",IF(Daily!D3531+Daily!H3531=0,IF(D3530+H3530&gt;0,"L",""),""))</f>
        <v/>
      </c>
      <c r="B3531" s="34">
        <v>3530</v>
      </c>
      <c r="C3531" s="19">
        <f t="shared" ca="1" si="221"/>
        <v>49460</v>
      </c>
      <c r="D3531" s="29">
        <f t="shared" ca="1" si="223"/>
        <v>0</v>
      </c>
      <c r="E3531" s="29">
        <f ca="1">IF(C3531&lt;Calculator!$D$26,0,IF(DAY($C3531)=1,IF(D3531-Calculator!$G$24&gt;0,Calculator!$G$24,D3531),0))</f>
        <v>0</v>
      </c>
      <c r="F3531" s="29">
        <f ca="1">IF(E3531&gt;0,D3531*Calculator!$G$22/12,0)</f>
        <v>0</v>
      </c>
      <c r="G3531" s="29">
        <f ca="1">IF(E3531&gt;0,(IFERROR(-PMT(Calculator!$G$22/12,Calculator!$G$23*12,Calculator!$G$20),0))-F3531,0)</f>
        <v>0</v>
      </c>
      <c r="H3531" s="29">
        <f t="shared" ca="1" si="224"/>
        <v>0</v>
      </c>
      <c r="I3531" s="29">
        <f t="shared" ca="1" si="222"/>
        <v>0</v>
      </c>
      <c r="J3531" s="30">
        <f>Calculator!$G$40</f>
        <v>6.5000000000000002E-2</v>
      </c>
      <c r="K3531" s="29">
        <f ca="1">IF(C3531&gt;=Calculator!$G$27,IF(DAY($C3531)=1,Calculator!$G$34/2,IF(DAY($C3531)=15,Calculator!$G$34/2,0)),0)</f>
        <v>0</v>
      </c>
      <c r="L3531" s="29">
        <f ca="1">IF(DAY($C3531)=28,IF(H3531=0,0,Calculator!$G$35),0)</f>
        <v>0</v>
      </c>
      <c r="M3531" s="29">
        <f ca="1">IF(I3531&gt;0,IF(DAY($C3531)=1,SUM(INDIRECT("I"&amp;(ROW(C3530)-DAY(C3530))):I3530),0),0)</f>
        <v>0</v>
      </c>
      <c r="N3531" s="29">
        <f ca="1">IF(C3531&lt;Calculator!$G$27,0,IF(C3531=Calculator!$G$27,Calculator!$G$39,IF(H3531-K3531&lt;=0,IF(D3531&gt;Calculator!$G$39,IF(H3531-K3531+E3531+L3531+M3531+Calculator!$G$39&gt;Calculator!$G$39,Calculator!$G$39-(H3531+E3531+L3531+M3531-K3531),Calculator!$G$39),D3531),0)))</f>
        <v>0</v>
      </c>
    </row>
    <row r="3532" spans="1:14" ht="15.75" thickBot="1">
      <c r="A3532" s="33" t="str">
        <f ca="1">IF(C3532=Calculator!$H$27,"F",IF(Daily!D3532+Daily!H3532=0,IF(D3531+H3531&gt;0,"L",""),""))</f>
        <v/>
      </c>
      <c r="B3532" s="34">
        <v>3531</v>
      </c>
      <c r="C3532" s="19">
        <f t="shared" ca="1" si="221"/>
        <v>49461</v>
      </c>
      <c r="D3532" s="29">
        <f t="shared" ca="1" si="223"/>
        <v>0</v>
      </c>
      <c r="E3532" s="29">
        <f ca="1">IF(C3532&lt;Calculator!$D$26,0,IF(DAY($C3532)=1,IF(D3532-Calculator!$G$24&gt;0,Calculator!$G$24,D3532),0))</f>
        <v>0</v>
      </c>
      <c r="F3532" s="29">
        <f ca="1">IF(E3532&gt;0,D3532*Calculator!$G$22/12,0)</f>
        <v>0</v>
      </c>
      <c r="G3532" s="29">
        <f ca="1">IF(E3532&gt;0,(IFERROR(-PMT(Calculator!$G$22/12,Calculator!$G$23*12,Calculator!$G$20),0))-F3532,0)</f>
        <v>0</v>
      </c>
      <c r="H3532" s="29">
        <f t="shared" ca="1" si="224"/>
        <v>0</v>
      </c>
      <c r="I3532" s="29">
        <f t="shared" ca="1" si="222"/>
        <v>0</v>
      </c>
      <c r="J3532" s="30">
        <f>Calculator!$G$40</f>
        <v>6.5000000000000002E-2</v>
      </c>
      <c r="K3532" s="29">
        <f ca="1">IF(C3532&gt;=Calculator!$G$27,IF(DAY($C3532)=1,Calculator!$G$34/2,IF(DAY($C3532)=15,Calculator!$G$34/2,0)),0)</f>
        <v>4500</v>
      </c>
      <c r="L3532" s="29">
        <f ca="1">IF(DAY($C3532)=28,IF(H3532=0,0,Calculator!$G$35),0)</f>
        <v>0</v>
      </c>
      <c r="M3532" s="29">
        <f ca="1">IF(I3532&gt;0,IF(DAY($C3532)=1,SUM(INDIRECT("I"&amp;(ROW(C3531)-DAY(C3531))):I3531),0),0)</f>
        <v>0</v>
      </c>
      <c r="N3532" s="29">
        <f ca="1">IF(C3532&lt;Calculator!$G$27,0,IF(C3532=Calculator!$G$27,Calculator!$G$39,IF(H3532-K3532&lt;=0,IF(D3532&gt;Calculator!$G$39,IF(H3532-K3532+E3532+L3532+M3532+Calculator!$G$39&gt;Calculator!$G$39,Calculator!$G$39-(H3532+E3532+L3532+M3532-K3532),Calculator!$G$39),D3532),0)))</f>
        <v>0</v>
      </c>
    </row>
    <row r="3533" spans="1:14" ht="15.75" thickBot="1">
      <c r="A3533" s="33" t="str">
        <f ca="1">IF(C3533=Calculator!$H$27,"F",IF(Daily!D3533+Daily!H3533=0,IF(D3532+H3532&gt;0,"L",""),""))</f>
        <v/>
      </c>
      <c r="B3533" s="34">
        <v>3532</v>
      </c>
      <c r="C3533" s="19">
        <f t="shared" ca="1" si="221"/>
        <v>49462</v>
      </c>
      <c r="D3533" s="29">
        <f t="shared" ca="1" si="223"/>
        <v>0</v>
      </c>
      <c r="E3533" s="29">
        <f ca="1">IF(C3533&lt;Calculator!$D$26,0,IF(DAY($C3533)=1,IF(D3533-Calculator!$G$24&gt;0,Calculator!$G$24,D3533),0))</f>
        <v>0</v>
      </c>
      <c r="F3533" s="29">
        <f ca="1">IF(E3533&gt;0,D3533*Calculator!$G$22/12,0)</f>
        <v>0</v>
      </c>
      <c r="G3533" s="29">
        <f ca="1">IF(E3533&gt;0,(IFERROR(-PMT(Calculator!$G$22/12,Calculator!$G$23*12,Calculator!$G$20),0))-F3533,0)</f>
        <v>0</v>
      </c>
      <c r="H3533" s="29">
        <f t="shared" ca="1" si="224"/>
        <v>0</v>
      </c>
      <c r="I3533" s="29">
        <f t="shared" ca="1" si="222"/>
        <v>0</v>
      </c>
      <c r="J3533" s="30">
        <f>Calculator!$G$40</f>
        <v>6.5000000000000002E-2</v>
      </c>
      <c r="K3533" s="29">
        <f ca="1">IF(C3533&gt;=Calculator!$G$27,IF(DAY($C3533)=1,Calculator!$G$34/2,IF(DAY($C3533)=15,Calculator!$G$34/2,0)),0)</f>
        <v>0</v>
      </c>
      <c r="L3533" s="29">
        <f ca="1">IF(DAY($C3533)=28,IF(H3533=0,0,Calculator!$G$35),0)</f>
        <v>0</v>
      </c>
      <c r="M3533" s="29">
        <f ca="1">IF(I3533&gt;0,IF(DAY($C3533)=1,SUM(INDIRECT("I"&amp;(ROW(C3532)-DAY(C3532))):I3532),0),0)</f>
        <v>0</v>
      </c>
      <c r="N3533" s="29">
        <f ca="1">IF(C3533&lt;Calculator!$G$27,0,IF(C3533=Calculator!$G$27,Calculator!$G$39,IF(H3533-K3533&lt;=0,IF(D3533&gt;Calculator!$G$39,IF(H3533-K3533+E3533+L3533+M3533+Calculator!$G$39&gt;Calculator!$G$39,Calculator!$G$39-(H3533+E3533+L3533+M3533-K3533),Calculator!$G$39),D3533),0)))</f>
        <v>0</v>
      </c>
    </row>
    <row r="3534" spans="1:14" ht="15.75" thickBot="1">
      <c r="A3534" s="33" t="str">
        <f ca="1">IF(C3534=Calculator!$H$27,"F",IF(Daily!D3534+Daily!H3534=0,IF(D3533+H3533&gt;0,"L",""),""))</f>
        <v/>
      </c>
      <c r="B3534" s="34">
        <v>3533</v>
      </c>
      <c r="C3534" s="19">
        <f t="shared" ca="1" si="221"/>
        <v>49463</v>
      </c>
      <c r="D3534" s="29">
        <f t="shared" ca="1" si="223"/>
        <v>0</v>
      </c>
      <c r="E3534" s="29">
        <f ca="1">IF(C3534&lt;Calculator!$D$26,0,IF(DAY($C3534)=1,IF(D3534-Calculator!$G$24&gt;0,Calculator!$G$24,D3534),0))</f>
        <v>0</v>
      </c>
      <c r="F3534" s="29">
        <f ca="1">IF(E3534&gt;0,D3534*Calculator!$G$22/12,0)</f>
        <v>0</v>
      </c>
      <c r="G3534" s="29">
        <f ca="1">IF(E3534&gt;0,(IFERROR(-PMT(Calculator!$G$22/12,Calculator!$G$23*12,Calculator!$G$20),0))-F3534,0)</f>
        <v>0</v>
      </c>
      <c r="H3534" s="29">
        <f t="shared" ca="1" si="224"/>
        <v>0</v>
      </c>
      <c r="I3534" s="29">
        <f t="shared" ca="1" si="222"/>
        <v>0</v>
      </c>
      <c r="J3534" s="30">
        <f>Calculator!$G$40</f>
        <v>6.5000000000000002E-2</v>
      </c>
      <c r="K3534" s="29">
        <f ca="1">IF(C3534&gt;=Calculator!$G$27,IF(DAY($C3534)=1,Calculator!$G$34/2,IF(DAY($C3534)=15,Calculator!$G$34/2,0)),0)</f>
        <v>0</v>
      </c>
      <c r="L3534" s="29">
        <f ca="1">IF(DAY($C3534)=28,IF(H3534=0,0,Calculator!$G$35),0)</f>
        <v>0</v>
      </c>
      <c r="M3534" s="29">
        <f ca="1">IF(I3534&gt;0,IF(DAY($C3534)=1,SUM(INDIRECT("I"&amp;(ROW(C3533)-DAY(C3533))):I3533),0),0)</f>
        <v>0</v>
      </c>
      <c r="N3534" s="29">
        <f ca="1">IF(C3534&lt;Calculator!$G$27,0,IF(C3534=Calculator!$G$27,Calculator!$G$39,IF(H3534-K3534&lt;=0,IF(D3534&gt;Calculator!$G$39,IF(H3534-K3534+E3534+L3534+M3534+Calculator!$G$39&gt;Calculator!$G$39,Calculator!$G$39-(H3534+E3534+L3534+M3534-K3534),Calculator!$G$39),D3534),0)))</f>
        <v>0</v>
      </c>
    </row>
    <row r="3535" spans="1:14" ht="15.75" thickBot="1">
      <c r="A3535" s="33" t="str">
        <f ca="1">IF(C3535=Calculator!$H$27,"F",IF(Daily!D3535+Daily!H3535=0,IF(D3534+H3534&gt;0,"L",""),""))</f>
        <v/>
      </c>
      <c r="B3535" s="34">
        <v>3534</v>
      </c>
      <c r="C3535" s="19">
        <f t="shared" ca="1" si="221"/>
        <v>49464</v>
      </c>
      <c r="D3535" s="29">
        <f t="shared" ca="1" si="223"/>
        <v>0</v>
      </c>
      <c r="E3535" s="29">
        <f ca="1">IF(C3535&lt;Calculator!$D$26,0,IF(DAY($C3535)=1,IF(D3535-Calculator!$G$24&gt;0,Calculator!$G$24,D3535),0))</f>
        <v>0</v>
      </c>
      <c r="F3535" s="29">
        <f ca="1">IF(E3535&gt;0,D3535*Calculator!$G$22/12,0)</f>
        <v>0</v>
      </c>
      <c r="G3535" s="29">
        <f ca="1">IF(E3535&gt;0,(IFERROR(-PMT(Calculator!$G$22/12,Calculator!$G$23*12,Calculator!$G$20),0))-F3535,0)</f>
        <v>0</v>
      </c>
      <c r="H3535" s="29">
        <f t="shared" ca="1" si="224"/>
        <v>0</v>
      </c>
      <c r="I3535" s="29">
        <f t="shared" ca="1" si="222"/>
        <v>0</v>
      </c>
      <c r="J3535" s="30">
        <f>Calculator!$G$40</f>
        <v>6.5000000000000002E-2</v>
      </c>
      <c r="K3535" s="29">
        <f ca="1">IF(C3535&gt;=Calculator!$G$27,IF(DAY($C3535)=1,Calculator!$G$34/2,IF(DAY($C3535)=15,Calculator!$G$34/2,0)),0)</f>
        <v>0</v>
      </c>
      <c r="L3535" s="29">
        <f ca="1">IF(DAY($C3535)=28,IF(H3535=0,0,Calculator!$G$35),0)</f>
        <v>0</v>
      </c>
      <c r="M3535" s="29">
        <f ca="1">IF(I3535&gt;0,IF(DAY($C3535)=1,SUM(INDIRECT("I"&amp;(ROW(C3534)-DAY(C3534))):I3534),0),0)</f>
        <v>0</v>
      </c>
      <c r="N3535" s="29">
        <f ca="1">IF(C3535&lt;Calculator!$G$27,0,IF(C3535=Calculator!$G$27,Calculator!$G$39,IF(H3535-K3535&lt;=0,IF(D3535&gt;Calculator!$G$39,IF(H3535-K3535+E3535+L3535+M3535+Calculator!$G$39&gt;Calculator!$G$39,Calculator!$G$39-(H3535+E3535+L3535+M3535-K3535),Calculator!$G$39),D3535),0)))</f>
        <v>0</v>
      </c>
    </row>
    <row r="3536" spans="1:14" ht="15.75" thickBot="1">
      <c r="A3536" s="33" t="str">
        <f ca="1">IF(C3536=Calculator!$H$27,"F",IF(Daily!D3536+Daily!H3536=0,IF(D3535+H3535&gt;0,"L",""),""))</f>
        <v/>
      </c>
      <c r="B3536" s="34">
        <v>3535</v>
      </c>
      <c r="C3536" s="19">
        <f t="shared" ca="1" si="221"/>
        <v>49465</v>
      </c>
      <c r="D3536" s="29">
        <f t="shared" ca="1" si="223"/>
        <v>0</v>
      </c>
      <c r="E3536" s="29">
        <f ca="1">IF(C3536&lt;Calculator!$D$26,0,IF(DAY($C3536)=1,IF(D3536-Calculator!$G$24&gt;0,Calculator!$G$24,D3536),0))</f>
        <v>0</v>
      </c>
      <c r="F3536" s="29">
        <f ca="1">IF(E3536&gt;0,D3536*Calculator!$G$22/12,0)</f>
        <v>0</v>
      </c>
      <c r="G3536" s="29">
        <f ca="1">IF(E3536&gt;0,(IFERROR(-PMT(Calculator!$G$22/12,Calculator!$G$23*12,Calculator!$G$20),0))-F3536,0)</f>
        <v>0</v>
      </c>
      <c r="H3536" s="29">
        <f t="shared" ca="1" si="224"/>
        <v>0</v>
      </c>
      <c r="I3536" s="29">
        <f t="shared" ca="1" si="222"/>
        <v>0</v>
      </c>
      <c r="J3536" s="30">
        <f>Calculator!$G$40</f>
        <v>6.5000000000000002E-2</v>
      </c>
      <c r="K3536" s="29">
        <f ca="1">IF(C3536&gt;=Calculator!$G$27,IF(DAY($C3536)=1,Calculator!$G$34/2,IF(DAY($C3536)=15,Calculator!$G$34/2,0)),0)</f>
        <v>0</v>
      </c>
      <c r="L3536" s="29">
        <f ca="1">IF(DAY($C3536)=28,IF(H3536=0,0,Calculator!$G$35),0)</f>
        <v>0</v>
      </c>
      <c r="M3536" s="29">
        <f ca="1">IF(I3536&gt;0,IF(DAY($C3536)=1,SUM(INDIRECT("I"&amp;(ROW(C3535)-DAY(C3535))):I3535),0),0)</f>
        <v>0</v>
      </c>
      <c r="N3536" s="29">
        <f ca="1">IF(C3536&lt;Calculator!$G$27,0,IF(C3536=Calculator!$G$27,Calculator!$G$39,IF(H3536-K3536&lt;=0,IF(D3536&gt;Calculator!$G$39,IF(H3536-K3536+E3536+L3536+M3536+Calculator!$G$39&gt;Calculator!$G$39,Calculator!$G$39-(H3536+E3536+L3536+M3536-K3536),Calculator!$G$39),D3536),0)))</f>
        <v>0</v>
      </c>
    </row>
    <row r="3537" spans="1:14" ht="15.75" thickBot="1">
      <c r="A3537" s="33" t="str">
        <f ca="1">IF(C3537=Calculator!$H$27,"F",IF(Daily!D3537+Daily!H3537=0,IF(D3536+H3536&gt;0,"L",""),""))</f>
        <v/>
      </c>
      <c r="B3537" s="34">
        <v>3536</v>
      </c>
      <c r="C3537" s="19">
        <f t="shared" ca="1" si="221"/>
        <v>49466</v>
      </c>
      <c r="D3537" s="29">
        <f t="shared" ca="1" si="223"/>
        <v>0</v>
      </c>
      <c r="E3537" s="29">
        <f ca="1">IF(C3537&lt;Calculator!$D$26,0,IF(DAY($C3537)=1,IF(D3537-Calculator!$G$24&gt;0,Calculator!$G$24,D3537),0))</f>
        <v>0</v>
      </c>
      <c r="F3537" s="29">
        <f ca="1">IF(E3537&gt;0,D3537*Calculator!$G$22/12,0)</f>
        <v>0</v>
      </c>
      <c r="G3537" s="29">
        <f ca="1">IF(E3537&gt;0,(IFERROR(-PMT(Calculator!$G$22/12,Calculator!$G$23*12,Calculator!$G$20),0))-F3537,0)</f>
        <v>0</v>
      </c>
      <c r="H3537" s="29">
        <f t="shared" ca="1" si="224"/>
        <v>0</v>
      </c>
      <c r="I3537" s="29">
        <f t="shared" ca="1" si="222"/>
        <v>0</v>
      </c>
      <c r="J3537" s="30">
        <f>Calculator!$G$40</f>
        <v>6.5000000000000002E-2</v>
      </c>
      <c r="K3537" s="29">
        <f ca="1">IF(C3537&gt;=Calculator!$G$27,IF(DAY($C3537)=1,Calculator!$G$34/2,IF(DAY($C3537)=15,Calculator!$G$34/2,0)),0)</f>
        <v>0</v>
      </c>
      <c r="L3537" s="29">
        <f ca="1">IF(DAY($C3537)=28,IF(H3537=0,0,Calculator!$G$35),0)</f>
        <v>0</v>
      </c>
      <c r="M3537" s="29">
        <f ca="1">IF(I3537&gt;0,IF(DAY($C3537)=1,SUM(INDIRECT("I"&amp;(ROW(C3536)-DAY(C3536))):I3536),0),0)</f>
        <v>0</v>
      </c>
      <c r="N3537" s="29">
        <f ca="1">IF(C3537&lt;Calculator!$G$27,0,IF(C3537=Calculator!$G$27,Calculator!$G$39,IF(H3537-K3537&lt;=0,IF(D3537&gt;Calculator!$G$39,IF(H3537-K3537+E3537+L3537+M3537+Calculator!$G$39&gt;Calculator!$G$39,Calculator!$G$39-(H3537+E3537+L3537+M3537-K3537),Calculator!$G$39),D3537),0)))</f>
        <v>0</v>
      </c>
    </row>
    <row r="3538" spans="1:14" ht="15.75" thickBot="1">
      <c r="A3538" s="33" t="str">
        <f ca="1">IF(C3538=Calculator!$H$27,"F",IF(Daily!D3538+Daily!H3538=0,IF(D3537+H3537&gt;0,"L",""),""))</f>
        <v/>
      </c>
      <c r="B3538" s="34">
        <v>3537</v>
      </c>
      <c r="C3538" s="19">
        <f t="shared" ca="1" si="221"/>
        <v>49467</v>
      </c>
      <c r="D3538" s="29">
        <f t="shared" ca="1" si="223"/>
        <v>0</v>
      </c>
      <c r="E3538" s="29">
        <f ca="1">IF(C3538&lt;Calculator!$D$26,0,IF(DAY($C3538)=1,IF(D3538-Calculator!$G$24&gt;0,Calculator!$G$24,D3538),0))</f>
        <v>0</v>
      </c>
      <c r="F3538" s="29">
        <f ca="1">IF(E3538&gt;0,D3538*Calculator!$G$22/12,0)</f>
        <v>0</v>
      </c>
      <c r="G3538" s="29">
        <f ca="1">IF(E3538&gt;0,(IFERROR(-PMT(Calculator!$G$22/12,Calculator!$G$23*12,Calculator!$G$20),0))-F3538,0)</f>
        <v>0</v>
      </c>
      <c r="H3538" s="29">
        <f t="shared" ca="1" si="224"/>
        <v>0</v>
      </c>
      <c r="I3538" s="29">
        <f t="shared" ca="1" si="222"/>
        <v>0</v>
      </c>
      <c r="J3538" s="30">
        <f>Calculator!$G$40</f>
        <v>6.5000000000000002E-2</v>
      </c>
      <c r="K3538" s="29">
        <f ca="1">IF(C3538&gt;=Calculator!$G$27,IF(DAY($C3538)=1,Calculator!$G$34/2,IF(DAY($C3538)=15,Calculator!$G$34/2,0)),0)</f>
        <v>0</v>
      </c>
      <c r="L3538" s="29">
        <f ca="1">IF(DAY($C3538)=28,IF(H3538=0,0,Calculator!$G$35),0)</f>
        <v>0</v>
      </c>
      <c r="M3538" s="29">
        <f ca="1">IF(I3538&gt;0,IF(DAY($C3538)=1,SUM(INDIRECT("I"&amp;(ROW(C3537)-DAY(C3537))):I3537),0),0)</f>
        <v>0</v>
      </c>
      <c r="N3538" s="29">
        <f ca="1">IF(C3538&lt;Calculator!$G$27,0,IF(C3538=Calculator!$G$27,Calculator!$G$39,IF(H3538-K3538&lt;=0,IF(D3538&gt;Calculator!$G$39,IF(H3538-K3538+E3538+L3538+M3538+Calculator!$G$39&gt;Calculator!$G$39,Calculator!$G$39-(H3538+E3538+L3538+M3538-K3538),Calculator!$G$39),D3538),0)))</f>
        <v>0</v>
      </c>
    </row>
    <row r="3539" spans="1:14" ht="15.75" thickBot="1">
      <c r="A3539" s="33" t="str">
        <f ca="1">IF(C3539=Calculator!$H$27,"F",IF(Daily!D3539+Daily!H3539=0,IF(D3538+H3538&gt;0,"L",""),""))</f>
        <v/>
      </c>
      <c r="B3539" s="34">
        <v>3538</v>
      </c>
      <c r="C3539" s="19">
        <f t="shared" ca="1" si="221"/>
        <v>49468</v>
      </c>
      <c r="D3539" s="29">
        <f t="shared" ca="1" si="223"/>
        <v>0</v>
      </c>
      <c r="E3539" s="29">
        <f ca="1">IF(C3539&lt;Calculator!$D$26,0,IF(DAY($C3539)=1,IF(D3539-Calculator!$G$24&gt;0,Calculator!$G$24,D3539),0))</f>
        <v>0</v>
      </c>
      <c r="F3539" s="29">
        <f ca="1">IF(E3539&gt;0,D3539*Calculator!$G$22/12,0)</f>
        <v>0</v>
      </c>
      <c r="G3539" s="29">
        <f ca="1">IF(E3539&gt;0,(IFERROR(-PMT(Calculator!$G$22/12,Calculator!$G$23*12,Calculator!$G$20),0))-F3539,0)</f>
        <v>0</v>
      </c>
      <c r="H3539" s="29">
        <f t="shared" ca="1" si="224"/>
        <v>0</v>
      </c>
      <c r="I3539" s="29">
        <f t="shared" ca="1" si="222"/>
        <v>0</v>
      </c>
      <c r="J3539" s="30">
        <f>Calculator!$G$40</f>
        <v>6.5000000000000002E-2</v>
      </c>
      <c r="K3539" s="29">
        <f ca="1">IF(C3539&gt;=Calculator!$G$27,IF(DAY($C3539)=1,Calculator!$G$34/2,IF(DAY($C3539)=15,Calculator!$G$34/2,0)),0)</f>
        <v>0</v>
      </c>
      <c r="L3539" s="29">
        <f ca="1">IF(DAY($C3539)=28,IF(H3539=0,0,Calculator!$G$35),0)</f>
        <v>0</v>
      </c>
      <c r="M3539" s="29">
        <f ca="1">IF(I3539&gt;0,IF(DAY($C3539)=1,SUM(INDIRECT("I"&amp;(ROW(C3538)-DAY(C3538))):I3538),0),0)</f>
        <v>0</v>
      </c>
      <c r="N3539" s="29">
        <f ca="1">IF(C3539&lt;Calculator!$G$27,0,IF(C3539=Calculator!$G$27,Calculator!$G$39,IF(H3539-K3539&lt;=0,IF(D3539&gt;Calculator!$G$39,IF(H3539-K3539+E3539+L3539+M3539+Calculator!$G$39&gt;Calculator!$G$39,Calculator!$G$39-(H3539+E3539+L3539+M3539-K3539),Calculator!$G$39),D3539),0)))</f>
        <v>0</v>
      </c>
    </row>
    <row r="3540" spans="1:14" ht="15.75" thickBot="1">
      <c r="A3540" s="33" t="str">
        <f ca="1">IF(C3540=Calculator!$H$27,"F",IF(Daily!D3540+Daily!H3540=0,IF(D3539+H3539&gt;0,"L",""),""))</f>
        <v/>
      </c>
      <c r="B3540" s="34">
        <v>3539</v>
      </c>
      <c r="C3540" s="19">
        <f t="shared" ca="1" si="221"/>
        <v>49469</v>
      </c>
      <c r="D3540" s="29">
        <f t="shared" ca="1" si="223"/>
        <v>0</v>
      </c>
      <c r="E3540" s="29">
        <f ca="1">IF(C3540&lt;Calculator!$D$26,0,IF(DAY($C3540)=1,IF(D3540-Calculator!$G$24&gt;0,Calculator!$G$24,D3540),0))</f>
        <v>0</v>
      </c>
      <c r="F3540" s="29">
        <f ca="1">IF(E3540&gt;0,D3540*Calculator!$G$22/12,0)</f>
        <v>0</v>
      </c>
      <c r="G3540" s="29">
        <f ca="1">IF(E3540&gt;0,(IFERROR(-PMT(Calculator!$G$22/12,Calculator!$G$23*12,Calculator!$G$20),0))-F3540,0)</f>
        <v>0</v>
      </c>
      <c r="H3540" s="29">
        <f t="shared" ca="1" si="224"/>
        <v>0</v>
      </c>
      <c r="I3540" s="29">
        <f t="shared" ca="1" si="222"/>
        <v>0</v>
      </c>
      <c r="J3540" s="30">
        <f>Calculator!$G$40</f>
        <v>6.5000000000000002E-2</v>
      </c>
      <c r="K3540" s="29">
        <f ca="1">IF(C3540&gt;=Calculator!$G$27,IF(DAY($C3540)=1,Calculator!$G$34/2,IF(DAY($C3540)=15,Calculator!$G$34/2,0)),0)</f>
        <v>0</v>
      </c>
      <c r="L3540" s="29">
        <f ca="1">IF(DAY($C3540)=28,IF(H3540=0,0,Calculator!$G$35),0)</f>
        <v>0</v>
      </c>
      <c r="M3540" s="29">
        <f ca="1">IF(I3540&gt;0,IF(DAY($C3540)=1,SUM(INDIRECT("I"&amp;(ROW(C3539)-DAY(C3539))):I3539),0),0)</f>
        <v>0</v>
      </c>
      <c r="N3540" s="29">
        <f ca="1">IF(C3540&lt;Calculator!$G$27,0,IF(C3540=Calculator!$G$27,Calculator!$G$39,IF(H3540-K3540&lt;=0,IF(D3540&gt;Calculator!$G$39,IF(H3540-K3540+E3540+L3540+M3540+Calculator!$G$39&gt;Calculator!$G$39,Calculator!$G$39-(H3540+E3540+L3540+M3540-K3540),Calculator!$G$39),D3540),0)))</f>
        <v>0</v>
      </c>
    </row>
    <row r="3541" spans="1:14" ht="15.75" thickBot="1">
      <c r="A3541" s="33" t="str">
        <f ca="1">IF(C3541=Calculator!$H$27,"F",IF(Daily!D3541+Daily!H3541=0,IF(D3540+H3540&gt;0,"L",""),""))</f>
        <v/>
      </c>
      <c r="B3541" s="34">
        <v>3540</v>
      </c>
      <c r="C3541" s="19">
        <f t="shared" ca="1" si="221"/>
        <v>49470</v>
      </c>
      <c r="D3541" s="29">
        <f t="shared" ca="1" si="223"/>
        <v>0</v>
      </c>
      <c r="E3541" s="29">
        <f ca="1">IF(C3541&lt;Calculator!$D$26,0,IF(DAY($C3541)=1,IF(D3541-Calculator!$G$24&gt;0,Calculator!$G$24,D3541),0))</f>
        <v>0</v>
      </c>
      <c r="F3541" s="29">
        <f ca="1">IF(E3541&gt;0,D3541*Calculator!$G$22/12,0)</f>
        <v>0</v>
      </c>
      <c r="G3541" s="29">
        <f ca="1">IF(E3541&gt;0,(IFERROR(-PMT(Calculator!$G$22/12,Calculator!$G$23*12,Calculator!$G$20),0))-F3541,0)</f>
        <v>0</v>
      </c>
      <c r="H3541" s="29">
        <f t="shared" ca="1" si="224"/>
        <v>0</v>
      </c>
      <c r="I3541" s="29">
        <f t="shared" ca="1" si="222"/>
        <v>0</v>
      </c>
      <c r="J3541" s="30">
        <f>Calculator!$G$40</f>
        <v>6.5000000000000002E-2</v>
      </c>
      <c r="K3541" s="29">
        <f ca="1">IF(C3541&gt;=Calculator!$G$27,IF(DAY($C3541)=1,Calculator!$G$34/2,IF(DAY($C3541)=15,Calculator!$G$34/2,0)),0)</f>
        <v>0</v>
      </c>
      <c r="L3541" s="29">
        <f ca="1">IF(DAY($C3541)=28,IF(H3541=0,0,Calculator!$G$35),0)</f>
        <v>0</v>
      </c>
      <c r="M3541" s="29">
        <f ca="1">IF(I3541&gt;0,IF(DAY($C3541)=1,SUM(INDIRECT("I"&amp;(ROW(C3540)-DAY(C3540))):I3540),0),0)</f>
        <v>0</v>
      </c>
      <c r="N3541" s="29">
        <f ca="1">IF(C3541&lt;Calculator!$G$27,0,IF(C3541=Calculator!$G$27,Calculator!$G$39,IF(H3541-K3541&lt;=0,IF(D3541&gt;Calculator!$G$39,IF(H3541-K3541+E3541+L3541+M3541+Calculator!$G$39&gt;Calculator!$G$39,Calculator!$G$39-(H3541+E3541+L3541+M3541-K3541),Calculator!$G$39),D3541),0)))</f>
        <v>0</v>
      </c>
    </row>
    <row r="3542" spans="1:14" ht="15.75" thickBot="1">
      <c r="A3542" s="33" t="str">
        <f ca="1">IF(C3542=Calculator!$H$27,"F",IF(Daily!D3542+Daily!H3542=0,IF(D3541+H3541&gt;0,"L",""),""))</f>
        <v/>
      </c>
      <c r="B3542" s="34">
        <v>3541</v>
      </c>
      <c r="C3542" s="19">
        <f t="shared" ca="1" si="221"/>
        <v>49471</v>
      </c>
      <c r="D3542" s="29">
        <f t="shared" ca="1" si="223"/>
        <v>0</v>
      </c>
      <c r="E3542" s="29">
        <f ca="1">IF(C3542&lt;Calculator!$D$26,0,IF(DAY($C3542)=1,IF(D3542-Calculator!$G$24&gt;0,Calculator!$G$24,D3542),0))</f>
        <v>0</v>
      </c>
      <c r="F3542" s="29">
        <f ca="1">IF(E3542&gt;0,D3542*Calculator!$G$22/12,0)</f>
        <v>0</v>
      </c>
      <c r="G3542" s="29">
        <f ca="1">IF(E3542&gt;0,(IFERROR(-PMT(Calculator!$G$22/12,Calculator!$G$23*12,Calculator!$G$20),0))-F3542,0)</f>
        <v>0</v>
      </c>
      <c r="H3542" s="29">
        <f t="shared" ca="1" si="224"/>
        <v>0</v>
      </c>
      <c r="I3542" s="29">
        <f t="shared" ca="1" si="222"/>
        <v>0</v>
      </c>
      <c r="J3542" s="30">
        <f>Calculator!$G$40</f>
        <v>6.5000000000000002E-2</v>
      </c>
      <c r="K3542" s="29">
        <f ca="1">IF(C3542&gt;=Calculator!$G$27,IF(DAY($C3542)=1,Calculator!$G$34/2,IF(DAY($C3542)=15,Calculator!$G$34/2,0)),0)</f>
        <v>0</v>
      </c>
      <c r="L3542" s="29">
        <f ca="1">IF(DAY($C3542)=28,IF(H3542=0,0,Calculator!$G$35),0)</f>
        <v>0</v>
      </c>
      <c r="M3542" s="29">
        <f ca="1">IF(I3542&gt;0,IF(DAY($C3542)=1,SUM(INDIRECT("I"&amp;(ROW(C3541)-DAY(C3541))):I3541),0),0)</f>
        <v>0</v>
      </c>
      <c r="N3542" s="29">
        <f ca="1">IF(C3542&lt;Calculator!$G$27,0,IF(C3542=Calculator!$G$27,Calculator!$G$39,IF(H3542-K3542&lt;=0,IF(D3542&gt;Calculator!$G$39,IF(H3542-K3542+E3542+L3542+M3542+Calculator!$G$39&gt;Calculator!$G$39,Calculator!$G$39-(H3542+E3542+L3542+M3542-K3542),Calculator!$G$39),D3542),0)))</f>
        <v>0</v>
      </c>
    </row>
    <row r="3543" spans="1:14" ht="15.75" thickBot="1">
      <c r="A3543" s="33" t="str">
        <f ca="1">IF(C3543=Calculator!$H$27,"F",IF(Daily!D3543+Daily!H3543=0,IF(D3542+H3542&gt;0,"L",""),""))</f>
        <v/>
      </c>
      <c r="B3543" s="34">
        <v>3542</v>
      </c>
      <c r="C3543" s="19">
        <f t="shared" ca="1" si="221"/>
        <v>49472</v>
      </c>
      <c r="D3543" s="29">
        <f t="shared" ca="1" si="223"/>
        <v>0</v>
      </c>
      <c r="E3543" s="29">
        <f ca="1">IF(C3543&lt;Calculator!$D$26,0,IF(DAY($C3543)=1,IF(D3543-Calculator!$G$24&gt;0,Calculator!$G$24,D3543),0))</f>
        <v>0</v>
      </c>
      <c r="F3543" s="29">
        <f ca="1">IF(E3543&gt;0,D3543*Calculator!$G$22/12,0)</f>
        <v>0</v>
      </c>
      <c r="G3543" s="29">
        <f ca="1">IF(E3543&gt;0,(IFERROR(-PMT(Calculator!$G$22/12,Calculator!$G$23*12,Calculator!$G$20),0))-F3543,0)</f>
        <v>0</v>
      </c>
      <c r="H3543" s="29">
        <f t="shared" ca="1" si="224"/>
        <v>0</v>
      </c>
      <c r="I3543" s="29">
        <f t="shared" ca="1" si="222"/>
        <v>0</v>
      </c>
      <c r="J3543" s="30">
        <f>Calculator!$G$40</f>
        <v>6.5000000000000002E-2</v>
      </c>
      <c r="K3543" s="29">
        <f ca="1">IF(C3543&gt;=Calculator!$G$27,IF(DAY($C3543)=1,Calculator!$G$34/2,IF(DAY($C3543)=15,Calculator!$G$34/2,0)),0)</f>
        <v>0</v>
      </c>
      <c r="L3543" s="29">
        <f ca="1">IF(DAY($C3543)=28,IF(H3543=0,0,Calculator!$G$35),0)</f>
        <v>0</v>
      </c>
      <c r="M3543" s="29">
        <f ca="1">IF(I3543&gt;0,IF(DAY($C3543)=1,SUM(INDIRECT("I"&amp;(ROW(C3542)-DAY(C3542))):I3542),0),0)</f>
        <v>0</v>
      </c>
      <c r="N3543" s="29">
        <f ca="1">IF(C3543&lt;Calculator!$G$27,0,IF(C3543=Calculator!$G$27,Calculator!$G$39,IF(H3543-K3543&lt;=0,IF(D3543&gt;Calculator!$G$39,IF(H3543-K3543+E3543+L3543+M3543+Calculator!$G$39&gt;Calculator!$G$39,Calculator!$G$39-(H3543+E3543+L3543+M3543-K3543),Calculator!$G$39),D3543),0)))</f>
        <v>0</v>
      </c>
    </row>
    <row r="3544" spans="1:14" ht="15.75" thickBot="1">
      <c r="A3544" s="33" t="str">
        <f ca="1">IF(C3544=Calculator!$H$27,"F",IF(Daily!D3544+Daily!H3544=0,IF(D3543+H3543&gt;0,"L",""),""))</f>
        <v/>
      </c>
      <c r="B3544" s="34">
        <v>3543</v>
      </c>
      <c r="C3544" s="19">
        <f t="shared" ca="1" si="221"/>
        <v>49473</v>
      </c>
      <c r="D3544" s="29">
        <f t="shared" ca="1" si="223"/>
        <v>0</v>
      </c>
      <c r="E3544" s="29">
        <f ca="1">IF(C3544&lt;Calculator!$D$26,0,IF(DAY($C3544)=1,IF(D3544-Calculator!$G$24&gt;0,Calculator!$G$24,D3544),0))</f>
        <v>0</v>
      </c>
      <c r="F3544" s="29">
        <f ca="1">IF(E3544&gt;0,D3544*Calculator!$G$22/12,0)</f>
        <v>0</v>
      </c>
      <c r="G3544" s="29">
        <f ca="1">IF(E3544&gt;0,(IFERROR(-PMT(Calculator!$G$22/12,Calculator!$G$23*12,Calculator!$G$20),0))-F3544,0)</f>
        <v>0</v>
      </c>
      <c r="H3544" s="29">
        <f t="shared" ca="1" si="224"/>
        <v>0</v>
      </c>
      <c r="I3544" s="29">
        <f t="shared" ca="1" si="222"/>
        <v>0</v>
      </c>
      <c r="J3544" s="30">
        <f>Calculator!$G$40</f>
        <v>6.5000000000000002E-2</v>
      </c>
      <c r="K3544" s="29">
        <f ca="1">IF(C3544&gt;=Calculator!$G$27,IF(DAY($C3544)=1,Calculator!$G$34/2,IF(DAY($C3544)=15,Calculator!$G$34/2,0)),0)</f>
        <v>0</v>
      </c>
      <c r="L3544" s="29">
        <f ca="1">IF(DAY($C3544)=28,IF(H3544=0,0,Calculator!$G$35),0)</f>
        <v>0</v>
      </c>
      <c r="M3544" s="29">
        <f ca="1">IF(I3544&gt;0,IF(DAY($C3544)=1,SUM(INDIRECT("I"&amp;(ROW(C3543)-DAY(C3543))):I3543),0),0)</f>
        <v>0</v>
      </c>
      <c r="N3544" s="29">
        <f ca="1">IF(C3544&lt;Calculator!$G$27,0,IF(C3544=Calculator!$G$27,Calculator!$G$39,IF(H3544-K3544&lt;=0,IF(D3544&gt;Calculator!$G$39,IF(H3544-K3544+E3544+L3544+M3544+Calculator!$G$39&gt;Calculator!$G$39,Calculator!$G$39-(H3544+E3544+L3544+M3544-K3544),Calculator!$G$39),D3544),0)))</f>
        <v>0</v>
      </c>
    </row>
    <row r="3545" spans="1:14" ht="15.75" thickBot="1">
      <c r="A3545" s="33" t="str">
        <f ca="1">IF(C3545=Calculator!$H$27,"F",IF(Daily!D3545+Daily!H3545=0,IF(D3544+H3544&gt;0,"L",""),""))</f>
        <v/>
      </c>
      <c r="B3545" s="34">
        <v>3544</v>
      </c>
      <c r="C3545" s="19">
        <f t="shared" ca="1" si="221"/>
        <v>49474</v>
      </c>
      <c r="D3545" s="29">
        <f t="shared" ca="1" si="223"/>
        <v>0</v>
      </c>
      <c r="E3545" s="29">
        <f ca="1">IF(C3545&lt;Calculator!$D$26,0,IF(DAY($C3545)=1,IF(D3545-Calculator!$G$24&gt;0,Calculator!$G$24,D3545),0))</f>
        <v>0</v>
      </c>
      <c r="F3545" s="29">
        <f ca="1">IF(E3545&gt;0,D3545*Calculator!$G$22/12,0)</f>
        <v>0</v>
      </c>
      <c r="G3545" s="29">
        <f ca="1">IF(E3545&gt;0,(IFERROR(-PMT(Calculator!$G$22/12,Calculator!$G$23*12,Calculator!$G$20),0))-F3545,0)</f>
        <v>0</v>
      </c>
      <c r="H3545" s="29">
        <f t="shared" ca="1" si="224"/>
        <v>0</v>
      </c>
      <c r="I3545" s="29">
        <f t="shared" ca="1" si="222"/>
        <v>0</v>
      </c>
      <c r="J3545" s="30">
        <f>Calculator!$G$40</f>
        <v>6.5000000000000002E-2</v>
      </c>
      <c r="K3545" s="29">
        <f ca="1">IF(C3545&gt;=Calculator!$G$27,IF(DAY($C3545)=1,Calculator!$G$34/2,IF(DAY($C3545)=15,Calculator!$G$34/2,0)),0)</f>
        <v>0</v>
      </c>
      <c r="L3545" s="29">
        <f ca="1">IF(DAY($C3545)=28,IF(H3545=0,0,Calculator!$G$35),0)</f>
        <v>0</v>
      </c>
      <c r="M3545" s="29">
        <f ca="1">IF(I3545&gt;0,IF(DAY($C3545)=1,SUM(INDIRECT("I"&amp;(ROW(C3544)-DAY(C3544))):I3544),0),0)</f>
        <v>0</v>
      </c>
      <c r="N3545" s="29">
        <f ca="1">IF(C3545&lt;Calculator!$G$27,0,IF(C3545=Calculator!$G$27,Calculator!$G$39,IF(H3545-K3545&lt;=0,IF(D3545&gt;Calculator!$G$39,IF(H3545-K3545+E3545+L3545+M3545+Calculator!$G$39&gt;Calculator!$G$39,Calculator!$G$39-(H3545+E3545+L3545+M3545-K3545),Calculator!$G$39),D3545),0)))</f>
        <v>0</v>
      </c>
    </row>
    <row r="3546" spans="1:14" ht="15.75" thickBot="1">
      <c r="A3546" s="33" t="str">
        <f ca="1">IF(C3546=Calculator!$H$27,"F",IF(Daily!D3546+Daily!H3546=0,IF(D3545+H3545&gt;0,"L",""),""))</f>
        <v/>
      </c>
      <c r="B3546" s="34">
        <v>3545</v>
      </c>
      <c r="C3546" s="19">
        <f t="shared" ca="1" si="221"/>
        <v>49475</v>
      </c>
      <c r="D3546" s="29">
        <f t="shared" ca="1" si="223"/>
        <v>0</v>
      </c>
      <c r="E3546" s="29">
        <f ca="1">IF(C3546&lt;Calculator!$D$26,0,IF(DAY($C3546)=1,IF(D3546-Calculator!$G$24&gt;0,Calculator!$G$24,D3546),0))</f>
        <v>0</v>
      </c>
      <c r="F3546" s="29">
        <f ca="1">IF(E3546&gt;0,D3546*Calculator!$G$22/12,0)</f>
        <v>0</v>
      </c>
      <c r="G3546" s="29">
        <f ca="1">IF(E3546&gt;0,(IFERROR(-PMT(Calculator!$G$22/12,Calculator!$G$23*12,Calculator!$G$20),0))-F3546,0)</f>
        <v>0</v>
      </c>
      <c r="H3546" s="29">
        <f t="shared" ca="1" si="224"/>
        <v>0</v>
      </c>
      <c r="I3546" s="29">
        <f t="shared" ca="1" si="222"/>
        <v>0</v>
      </c>
      <c r="J3546" s="30">
        <f>Calculator!$G$40</f>
        <v>6.5000000000000002E-2</v>
      </c>
      <c r="K3546" s="29">
        <f ca="1">IF(C3546&gt;=Calculator!$G$27,IF(DAY($C3546)=1,Calculator!$G$34/2,IF(DAY($C3546)=15,Calculator!$G$34/2,0)),0)</f>
        <v>4500</v>
      </c>
      <c r="L3546" s="29">
        <f ca="1">IF(DAY($C3546)=28,IF(H3546=0,0,Calculator!$G$35),0)</f>
        <v>0</v>
      </c>
      <c r="M3546" s="29">
        <f ca="1">IF(I3546&gt;0,IF(DAY($C3546)=1,SUM(INDIRECT("I"&amp;(ROW(C3545)-DAY(C3545))):I3545),0),0)</f>
        <v>0</v>
      </c>
      <c r="N3546" s="29">
        <f ca="1">IF(C3546&lt;Calculator!$G$27,0,IF(C3546=Calculator!$G$27,Calculator!$G$39,IF(H3546-K3546&lt;=0,IF(D3546&gt;Calculator!$G$39,IF(H3546-K3546+E3546+L3546+M3546+Calculator!$G$39&gt;Calculator!$G$39,Calculator!$G$39-(H3546+E3546+L3546+M3546-K3546),Calculator!$G$39),D3546),0)))</f>
        <v>0</v>
      </c>
    </row>
    <row r="3547" spans="1:14" ht="15.75" thickBot="1">
      <c r="A3547" s="33" t="str">
        <f ca="1">IF(C3547=Calculator!$H$27,"F",IF(Daily!D3547+Daily!H3547=0,IF(D3546+H3546&gt;0,"L",""),""))</f>
        <v/>
      </c>
      <c r="B3547" s="34">
        <v>3546</v>
      </c>
      <c r="C3547" s="19">
        <f t="shared" ca="1" si="221"/>
        <v>49476</v>
      </c>
      <c r="D3547" s="29">
        <f t="shared" ca="1" si="223"/>
        <v>0</v>
      </c>
      <c r="E3547" s="29">
        <f ca="1">IF(C3547&lt;Calculator!$D$26,0,IF(DAY($C3547)=1,IF(D3547-Calculator!$G$24&gt;0,Calculator!$G$24,D3547),0))</f>
        <v>0</v>
      </c>
      <c r="F3547" s="29">
        <f ca="1">IF(E3547&gt;0,D3547*Calculator!$G$22/12,0)</f>
        <v>0</v>
      </c>
      <c r="G3547" s="29">
        <f ca="1">IF(E3547&gt;0,(IFERROR(-PMT(Calculator!$G$22/12,Calculator!$G$23*12,Calculator!$G$20),0))-F3547,0)</f>
        <v>0</v>
      </c>
      <c r="H3547" s="29">
        <f t="shared" ca="1" si="224"/>
        <v>0</v>
      </c>
      <c r="I3547" s="29">
        <f t="shared" ca="1" si="222"/>
        <v>0</v>
      </c>
      <c r="J3547" s="30">
        <f>Calculator!$G$40</f>
        <v>6.5000000000000002E-2</v>
      </c>
      <c r="K3547" s="29">
        <f ca="1">IF(C3547&gt;=Calculator!$G$27,IF(DAY($C3547)=1,Calculator!$G$34/2,IF(DAY($C3547)=15,Calculator!$G$34/2,0)),0)</f>
        <v>0</v>
      </c>
      <c r="L3547" s="29">
        <f ca="1">IF(DAY($C3547)=28,IF(H3547=0,0,Calculator!$G$35),0)</f>
        <v>0</v>
      </c>
      <c r="M3547" s="29">
        <f ca="1">IF(I3547&gt;0,IF(DAY($C3547)=1,SUM(INDIRECT("I"&amp;(ROW(C3546)-DAY(C3546))):I3546),0),0)</f>
        <v>0</v>
      </c>
      <c r="N3547" s="29">
        <f ca="1">IF(C3547&lt;Calculator!$G$27,0,IF(C3547=Calculator!$G$27,Calculator!$G$39,IF(H3547-K3547&lt;=0,IF(D3547&gt;Calculator!$G$39,IF(H3547-K3547+E3547+L3547+M3547+Calculator!$G$39&gt;Calculator!$G$39,Calculator!$G$39-(H3547+E3547+L3547+M3547-K3547),Calculator!$G$39),D3547),0)))</f>
        <v>0</v>
      </c>
    </row>
    <row r="3548" spans="1:14" ht="15.75" thickBot="1">
      <c r="A3548" s="33" t="str">
        <f ca="1">IF(C3548=Calculator!$H$27,"F",IF(Daily!D3548+Daily!H3548=0,IF(D3547+H3547&gt;0,"L",""),""))</f>
        <v/>
      </c>
      <c r="B3548" s="34">
        <v>3547</v>
      </c>
      <c r="C3548" s="19">
        <f t="shared" ca="1" si="221"/>
        <v>49477</v>
      </c>
      <c r="D3548" s="29">
        <f t="shared" ca="1" si="223"/>
        <v>0</v>
      </c>
      <c r="E3548" s="29">
        <f ca="1">IF(C3548&lt;Calculator!$D$26,0,IF(DAY($C3548)=1,IF(D3548-Calculator!$G$24&gt;0,Calculator!$G$24,D3548),0))</f>
        <v>0</v>
      </c>
      <c r="F3548" s="29">
        <f ca="1">IF(E3548&gt;0,D3548*Calculator!$G$22/12,0)</f>
        <v>0</v>
      </c>
      <c r="G3548" s="29">
        <f ca="1">IF(E3548&gt;0,(IFERROR(-PMT(Calculator!$G$22/12,Calculator!$G$23*12,Calculator!$G$20),0))-F3548,0)</f>
        <v>0</v>
      </c>
      <c r="H3548" s="29">
        <f t="shared" ca="1" si="224"/>
        <v>0</v>
      </c>
      <c r="I3548" s="29">
        <f t="shared" ca="1" si="222"/>
        <v>0</v>
      </c>
      <c r="J3548" s="30">
        <f>Calculator!$G$40</f>
        <v>6.5000000000000002E-2</v>
      </c>
      <c r="K3548" s="29">
        <f ca="1">IF(C3548&gt;=Calculator!$G$27,IF(DAY($C3548)=1,Calculator!$G$34/2,IF(DAY($C3548)=15,Calculator!$G$34/2,0)),0)</f>
        <v>0</v>
      </c>
      <c r="L3548" s="29">
        <f ca="1">IF(DAY($C3548)=28,IF(H3548=0,0,Calculator!$G$35),0)</f>
        <v>0</v>
      </c>
      <c r="M3548" s="29">
        <f ca="1">IF(I3548&gt;0,IF(DAY($C3548)=1,SUM(INDIRECT("I"&amp;(ROW(C3547)-DAY(C3547))):I3547),0),0)</f>
        <v>0</v>
      </c>
      <c r="N3548" s="29">
        <f ca="1">IF(C3548&lt;Calculator!$G$27,0,IF(C3548=Calculator!$G$27,Calculator!$G$39,IF(H3548-K3548&lt;=0,IF(D3548&gt;Calculator!$G$39,IF(H3548-K3548+E3548+L3548+M3548+Calculator!$G$39&gt;Calculator!$G$39,Calculator!$G$39-(H3548+E3548+L3548+M3548-K3548),Calculator!$G$39),D3548),0)))</f>
        <v>0</v>
      </c>
    </row>
    <row r="3549" spans="1:14" ht="15.75" thickBot="1">
      <c r="A3549" s="33" t="str">
        <f ca="1">IF(C3549=Calculator!$H$27,"F",IF(Daily!D3549+Daily!H3549=0,IF(D3548+H3548&gt;0,"L",""),""))</f>
        <v/>
      </c>
      <c r="B3549" s="34">
        <v>3548</v>
      </c>
      <c r="C3549" s="19">
        <f t="shared" ca="1" si="221"/>
        <v>49478</v>
      </c>
      <c r="D3549" s="29">
        <f t="shared" ca="1" si="223"/>
        <v>0</v>
      </c>
      <c r="E3549" s="29">
        <f ca="1">IF(C3549&lt;Calculator!$D$26,0,IF(DAY($C3549)=1,IF(D3549-Calculator!$G$24&gt;0,Calculator!$G$24,D3549),0))</f>
        <v>0</v>
      </c>
      <c r="F3549" s="29">
        <f ca="1">IF(E3549&gt;0,D3549*Calculator!$G$22/12,0)</f>
        <v>0</v>
      </c>
      <c r="G3549" s="29">
        <f ca="1">IF(E3549&gt;0,(IFERROR(-PMT(Calculator!$G$22/12,Calculator!$G$23*12,Calculator!$G$20),0))-F3549,0)</f>
        <v>0</v>
      </c>
      <c r="H3549" s="29">
        <f t="shared" ca="1" si="224"/>
        <v>0</v>
      </c>
      <c r="I3549" s="29">
        <f t="shared" ca="1" si="222"/>
        <v>0</v>
      </c>
      <c r="J3549" s="30">
        <f>Calculator!$G$40</f>
        <v>6.5000000000000002E-2</v>
      </c>
      <c r="K3549" s="29">
        <f ca="1">IF(C3549&gt;=Calculator!$G$27,IF(DAY($C3549)=1,Calculator!$G$34/2,IF(DAY($C3549)=15,Calculator!$G$34/2,0)),0)</f>
        <v>0</v>
      </c>
      <c r="L3549" s="29">
        <f ca="1">IF(DAY($C3549)=28,IF(H3549=0,0,Calculator!$G$35),0)</f>
        <v>0</v>
      </c>
      <c r="M3549" s="29">
        <f ca="1">IF(I3549&gt;0,IF(DAY($C3549)=1,SUM(INDIRECT("I"&amp;(ROW(C3548)-DAY(C3548))):I3548),0),0)</f>
        <v>0</v>
      </c>
      <c r="N3549" s="29">
        <f ca="1">IF(C3549&lt;Calculator!$G$27,0,IF(C3549=Calculator!$G$27,Calculator!$G$39,IF(H3549-K3549&lt;=0,IF(D3549&gt;Calculator!$G$39,IF(H3549-K3549+E3549+L3549+M3549+Calculator!$G$39&gt;Calculator!$G$39,Calculator!$G$39-(H3549+E3549+L3549+M3549-K3549),Calculator!$G$39),D3549),0)))</f>
        <v>0</v>
      </c>
    </row>
    <row r="3550" spans="1:14" ht="15.75" thickBot="1">
      <c r="A3550" s="33" t="str">
        <f ca="1">IF(C3550=Calculator!$H$27,"F",IF(Daily!D3550+Daily!H3550=0,IF(D3549+H3549&gt;0,"L",""),""))</f>
        <v/>
      </c>
      <c r="B3550" s="34">
        <v>3549</v>
      </c>
      <c r="C3550" s="19">
        <f t="shared" ca="1" si="221"/>
        <v>49479</v>
      </c>
      <c r="D3550" s="29">
        <f t="shared" ca="1" si="223"/>
        <v>0</v>
      </c>
      <c r="E3550" s="29">
        <f ca="1">IF(C3550&lt;Calculator!$D$26,0,IF(DAY($C3550)=1,IF(D3550-Calculator!$G$24&gt;0,Calculator!$G$24,D3550),0))</f>
        <v>0</v>
      </c>
      <c r="F3550" s="29">
        <f ca="1">IF(E3550&gt;0,D3550*Calculator!$G$22/12,0)</f>
        <v>0</v>
      </c>
      <c r="G3550" s="29">
        <f ca="1">IF(E3550&gt;0,(IFERROR(-PMT(Calculator!$G$22/12,Calculator!$G$23*12,Calculator!$G$20),0))-F3550,0)</f>
        <v>0</v>
      </c>
      <c r="H3550" s="29">
        <f t="shared" ca="1" si="224"/>
        <v>0</v>
      </c>
      <c r="I3550" s="29">
        <f t="shared" ca="1" si="222"/>
        <v>0</v>
      </c>
      <c r="J3550" s="30">
        <f>Calculator!$G$40</f>
        <v>6.5000000000000002E-2</v>
      </c>
      <c r="K3550" s="29">
        <f ca="1">IF(C3550&gt;=Calculator!$G$27,IF(DAY($C3550)=1,Calculator!$G$34/2,IF(DAY($C3550)=15,Calculator!$G$34/2,0)),0)</f>
        <v>0</v>
      </c>
      <c r="L3550" s="29">
        <f ca="1">IF(DAY($C3550)=28,IF(H3550=0,0,Calculator!$G$35),0)</f>
        <v>0</v>
      </c>
      <c r="M3550" s="29">
        <f ca="1">IF(I3550&gt;0,IF(DAY($C3550)=1,SUM(INDIRECT("I"&amp;(ROW(C3549)-DAY(C3549))):I3549),0),0)</f>
        <v>0</v>
      </c>
      <c r="N3550" s="29">
        <f ca="1">IF(C3550&lt;Calculator!$G$27,0,IF(C3550=Calculator!$G$27,Calculator!$G$39,IF(H3550-K3550&lt;=0,IF(D3550&gt;Calculator!$G$39,IF(H3550-K3550+E3550+L3550+M3550+Calculator!$G$39&gt;Calculator!$G$39,Calculator!$G$39-(H3550+E3550+L3550+M3550-K3550),Calculator!$G$39),D3550),0)))</f>
        <v>0</v>
      </c>
    </row>
    <row r="3551" spans="1:14" ht="15.75" thickBot="1">
      <c r="A3551" s="33" t="str">
        <f ca="1">IF(C3551=Calculator!$H$27,"F",IF(Daily!D3551+Daily!H3551=0,IF(D3550+H3550&gt;0,"L",""),""))</f>
        <v/>
      </c>
      <c r="B3551" s="34">
        <v>3550</v>
      </c>
      <c r="C3551" s="19">
        <f t="shared" ca="1" si="221"/>
        <v>49480</v>
      </c>
      <c r="D3551" s="29">
        <f t="shared" ca="1" si="223"/>
        <v>0</v>
      </c>
      <c r="E3551" s="29">
        <f ca="1">IF(C3551&lt;Calculator!$D$26,0,IF(DAY($C3551)=1,IF(D3551-Calculator!$G$24&gt;0,Calculator!$G$24,D3551),0))</f>
        <v>0</v>
      </c>
      <c r="F3551" s="29">
        <f ca="1">IF(E3551&gt;0,D3551*Calculator!$G$22/12,0)</f>
        <v>0</v>
      </c>
      <c r="G3551" s="29">
        <f ca="1">IF(E3551&gt;0,(IFERROR(-PMT(Calculator!$G$22/12,Calculator!$G$23*12,Calculator!$G$20),0))-F3551,0)</f>
        <v>0</v>
      </c>
      <c r="H3551" s="29">
        <f t="shared" ca="1" si="224"/>
        <v>0</v>
      </c>
      <c r="I3551" s="29">
        <f t="shared" ca="1" si="222"/>
        <v>0</v>
      </c>
      <c r="J3551" s="30">
        <f>Calculator!$G$40</f>
        <v>6.5000000000000002E-2</v>
      </c>
      <c r="K3551" s="29">
        <f ca="1">IF(C3551&gt;=Calculator!$G$27,IF(DAY($C3551)=1,Calculator!$G$34/2,IF(DAY($C3551)=15,Calculator!$G$34/2,0)),0)</f>
        <v>0</v>
      </c>
      <c r="L3551" s="29">
        <f ca="1">IF(DAY($C3551)=28,IF(H3551=0,0,Calculator!$G$35),0)</f>
        <v>0</v>
      </c>
      <c r="M3551" s="29">
        <f ca="1">IF(I3551&gt;0,IF(DAY($C3551)=1,SUM(INDIRECT("I"&amp;(ROW(C3550)-DAY(C3550))):I3550),0),0)</f>
        <v>0</v>
      </c>
      <c r="N3551" s="29">
        <f ca="1">IF(C3551&lt;Calculator!$G$27,0,IF(C3551=Calculator!$G$27,Calculator!$G$39,IF(H3551-K3551&lt;=0,IF(D3551&gt;Calculator!$G$39,IF(H3551-K3551+E3551+L3551+M3551+Calculator!$G$39&gt;Calculator!$G$39,Calculator!$G$39-(H3551+E3551+L3551+M3551-K3551),Calculator!$G$39),D3551),0)))</f>
        <v>0</v>
      </c>
    </row>
    <row r="3552" spans="1:14" ht="15.75" thickBot="1">
      <c r="A3552" s="33" t="str">
        <f ca="1">IF(C3552=Calculator!$H$27,"F",IF(Daily!D3552+Daily!H3552=0,IF(D3551+H3551&gt;0,"L",""),""))</f>
        <v/>
      </c>
      <c r="B3552" s="34">
        <v>3551</v>
      </c>
      <c r="C3552" s="19">
        <f t="shared" ca="1" si="221"/>
        <v>49481</v>
      </c>
      <c r="D3552" s="29">
        <f t="shared" ca="1" si="223"/>
        <v>0</v>
      </c>
      <c r="E3552" s="29">
        <f ca="1">IF(C3552&lt;Calculator!$D$26,0,IF(DAY($C3552)=1,IF(D3552-Calculator!$G$24&gt;0,Calculator!$G$24,D3552),0))</f>
        <v>0</v>
      </c>
      <c r="F3552" s="29">
        <f ca="1">IF(E3552&gt;0,D3552*Calculator!$G$22/12,0)</f>
        <v>0</v>
      </c>
      <c r="G3552" s="29">
        <f ca="1">IF(E3552&gt;0,(IFERROR(-PMT(Calculator!$G$22/12,Calculator!$G$23*12,Calculator!$G$20),0))-F3552,0)</f>
        <v>0</v>
      </c>
      <c r="H3552" s="29">
        <f t="shared" ca="1" si="224"/>
        <v>0</v>
      </c>
      <c r="I3552" s="29">
        <f t="shared" ca="1" si="222"/>
        <v>0</v>
      </c>
      <c r="J3552" s="30">
        <f>Calculator!$G$40</f>
        <v>6.5000000000000002E-2</v>
      </c>
      <c r="K3552" s="29">
        <f ca="1">IF(C3552&gt;=Calculator!$G$27,IF(DAY($C3552)=1,Calculator!$G$34/2,IF(DAY($C3552)=15,Calculator!$G$34/2,0)),0)</f>
        <v>0</v>
      </c>
      <c r="L3552" s="29">
        <f ca="1">IF(DAY($C3552)=28,IF(H3552=0,0,Calculator!$G$35),0)</f>
        <v>0</v>
      </c>
      <c r="M3552" s="29">
        <f ca="1">IF(I3552&gt;0,IF(DAY($C3552)=1,SUM(INDIRECT("I"&amp;(ROW(C3551)-DAY(C3551))):I3551),0),0)</f>
        <v>0</v>
      </c>
      <c r="N3552" s="29">
        <f ca="1">IF(C3552&lt;Calculator!$G$27,0,IF(C3552=Calculator!$G$27,Calculator!$G$39,IF(H3552-K3552&lt;=0,IF(D3552&gt;Calculator!$G$39,IF(H3552-K3552+E3552+L3552+M3552+Calculator!$G$39&gt;Calculator!$G$39,Calculator!$G$39-(H3552+E3552+L3552+M3552-K3552),Calculator!$G$39),D3552),0)))</f>
        <v>0</v>
      </c>
    </row>
    <row r="3553" spans="1:14" ht="15.75" thickBot="1">
      <c r="A3553" s="33" t="str">
        <f ca="1">IF(C3553=Calculator!$H$27,"F",IF(Daily!D3553+Daily!H3553=0,IF(D3552+H3552&gt;0,"L",""),""))</f>
        <v/>
      </c>
      <c r="B3553" s="34">
        <v>3552</v>
      </c>
      <c r="C3553" s="19">
        <f t="shared" ca="1" si="221"/>
        <v>49482</v>
      </c>
      <c r="D3553" s="29">
        <f t="shared" ca="1" si="223"/>
        <v>0</v>
      </c>
      <c r="E3553" s="29">
        <f ca="1">IF(C3553&lt;Calculator!$D$26,0,IF(DAY($C3553)=1,IF(D3553-Calculator!$G$24&gt;0,Calculator!$G$24,D3553),0))</f>
        <v>0</v>
      </c>
      <c r="F3553" s="29">
        <f ca="1">IF(E3553&gt;0,D3553*Calculator!$G$22/12,0)</f>
        <v>0</v>
      </c>
      <c r="G3553" s="29">
        <f ca="1">IF(E3553&gt;0,(IFERROR(-PMT(Calculator!$G$22/12,Calculator!$G$23*12,Calculator!$G$20),0))-F3553,0)</f>
        <v>0</v>
      </c>
      <c r="H3553" s="29">
        <f t="shared" ca="1" si="224"/>
        <v>0</v>
      </c>
      <c r="I3553" s="29">
        <f t="shared" ca="1" si="222"/>
        <v>0</v>
      </c>
      <c r="J3553" s="30">
        <f>Calculator!$G$40</f>
        <v>6.5000000000000002E-2</v>
      </c>
      <c r="K3553" s="29">
        <f ca="1">IF(C3553&gt;=Calculator!$G$27,IF(DAY($C3553)=1,Calculator!$G$34/2,IF(DAY($C3553)=15,Calculator!$G$34/2,0)),0)</f>
        <v>0</v>
      </c>
      <c r="L3553" s="29">
        <f ca="1">IF(DAY($C3553)=28,IF(H3553=0,0,Calculator!$G$35),0)</f>
        <v>0</v>
      </c>
      <c r="M3553" s="29">
        <f ca="1">IF(I3553&gt;0,IF(DAY($C3553)=1,SUM(INDIRECT("I"&amp;(ROW(C3552)-DAY(C3552))):I3552),0),0)</f>
        <v>0</v>
      </c>
      <c r="N3553" s="29">
        <f ca="1">IF(C3553&lt;Calculator!$G$27,0,IF(C3553=Calculator!$G$27,Calculator!$G$39,IF(H3553-K3553&lt;=0,IF(D3553&gt;Calculator!$G$39,IF(H3553-K3553+E3553+L3553+M3553+Calculator!$G$39&gt;Calculator!$G$39,Calculator!$G$39-(H3553+E3553+L3553+M3553-K3553),Calculator!$G$39),D3553),0)))</f>
        <v>0</v>
      </c>
    </row>
    <row r="3554" spans="1:14" ht="15.75" thickBot="1">
      <c r="A3554" s="33" t="str">
        <f ca="1">IF(C3554=Calculator!$H$27,"F",IF(Daily!D3554+Daily!H3554=0,IF(D3553+H3553&gt;0,"L",""),""))</f>
        <v/>
      </c>
      <c r="B3554" s="34">
        <v>3553</v>
      </c>
      <c r="C3554" s="19">
        <f t="shared" ca="1" si="221"/>
        <v>49483</v>
      </c>
      <c r="D3554" s="29">
        <f t="shared" ca="1" si="223"/>
        <v>0</v>
      </c>
      <c r="E3554" s="29">
        <f ca="1">IF(C3554&lt;Calculator!$D$26,0,IF(DAY($C3554)=1,IF(D3554-Calculator!$G$24&gt;0,Calculator!$G$24,D3554),0))</f>
        <v>0</v>
      </c>
      <c r="F3554" s="29">
        <f ca="1">IF(E3554&gt;0,D3554*Calculator!$G$22/12,0)</f>
        <v>0</v>
      </c>
      <c r="G3554" s="29">
        <f ca="1">IF(E3554&gt;0,(IFERROR(-PMT(Calculator!$G$22/12,Calculator!$G$23*12,Calculator!$G$20),0))-F3554,0)</f>
        <v>0</v>
      </c>
      <c r="H3554" s="29">
        <f t="shared" ca="1" si="224"/>
        <v>0</v>
      </c>
      <c r="I3554" s="29">
        <f t="shared" ca="1" si="222"/>
        <v>0</v>
      </c>
      <c r="J3554" s="30">
        <f>Calculator!$G$40</f>
        <v>6.5000000000000002E-2</v>
      </c>
      <c r="K3554" s="29">
        <f ca="1">IF(C3554&gt;=Calculator!$G$27,IF(DAY($C3554)=1,Calculator!$G$34/2,IF(DAY($C3554)=15,Calculator!$G$34/2,0)),0)</f>
        <v>0</v>
      </c>
      <c r="L3554" s="29">
        <f ca="1">IF(DAY($C3554)=28,IF(H3554=0,0,Calculator!$G$35),0)</f>
        <v>0</v>
      </c>
      <c r="M3554" s="29">
        <f ca="1">IF(I3554&gt;0,IF(DAY($C3554)=1,SUM(INDIRECT("I"&amp;(ROW(C3553)-DAY(C3553))):I3553),0),0)</f>
        <v>0</v>
      </c>
      <c r="N3554" s="29">
        <f ca="1">IF(C3554&lt;Calculator!$G$27,0,IF(C3554=Calculator!$G$27,Calculator!$G$39,IF(H3554-K3554&lt;=0,IF(D3554&gt;Calculator!$G$39,IF(H3554-K3554+E3554+L3554+M3554+Calculator!$G$39&gt;Calculator!$G$39,Calculator!$G$39-(H3554+E3554+L3554+M3554-K3554),Calculator!$G$39),D3554),0)))</f>
        <v>0</v>
      </c>
    </row>
    <row r="3555" spans="1:14" ht="15.75" thickBot="1">
      <c r="A3555" s="33" t="str">
        <f ca="1">IF(C3555=Calculator!$H$27,"F",IF(Daily!D3555+Daily!H3555=0,IF(D3554+H3554&gt;0,"L",""),""))</f>
        <v/>
      </c>
      <c r="B3555" s="34">
        <v>3554</v>
      </c>
      <c r="C3555" s="19">
        <f t="shared" ca="1" si="221"/>
        <v>49484</v>
      </c>
      <c r="D3555" s="29">
        <f t="shared" ca="1" si="223"/>
        <v>0</v>
      </c>
      <c r="E3555" s="29">
        <f ca="1">IF(C3555&lt;Calculator!$D$26,0,IF(DAY($C3555)=1,IF(D3555-Calculator!$G$24&gt;0,Calculator!$G$24,D3555),0))</f>
        <v>0</v>
      </c>
      <c r="F3555" s="29">
        <f ca="1">IF(E3555&gt;0,D3555*Calculator!$G$22/12,0)</f>
        <v>0</v>
      </c>
      <c r="G3555" s="29">
        <f ca="1">IF(E3555&gt;0,(IFERROR(-PMT(Calculator!$G$22/12,Calculator!$G$23*12,Calculator!$G$20),0))-F3555,0)</f>
        <v>0</v>
      </c>
      <c r="H3555" s="29">
        <f t="shared" ca="1" si="224"/>
        <v>0</v>
      </c>
      <c r="I3555" s="29">
        <f t="shared" ca="1" si="222"/>
        <v>0</v>
      </c>
      <c r="J3555" s="30">
        <f>Calculator!$G$40</f>
        <v>6.5000000000000002E-2</v>
      </c>
      <c r="K3555" s="29">
        <f ca="1">IF(C3555&gt;=Calculator!$G$27,IF(DAY($C3555)=1,Calculator!$G$34/2,IF(DAY($C3555)=15,Calculator!$G$34/2,0)),0)</f>
        <v>0</v>
      </c>
      <c r="L3555" s="29">
        <f ca="1">IF(DAY($C3555)=28,IF(H3555=0,0,Calculator!$G$35),0)</f>
        <v>0</v>
      </c>
      <c r="M3555" s="29">
        <f ca="1">IF(I3555&gt;0,IF(DAY($C3555)=1,SUM(INDIRECT("I"&amp;(ROW(C3554)-DAY(C3554))):I3554),0),0)</f>
        <v>0</v>
      </c>
      <c r="N3555" s="29">
        <f ca="1">IF(C3555&lt;Calculator!$G$27,0,IF(C3555=Calculator!$G$27,Calculator!$G$39,IF(H3555-K3555&lt;=0,IF(D3555&gt;Calculator!$G$39,IF(H3555-K3555+E3555+L3555+M3555+Calculator!$G$39&gt;Calculator!$G$39,Calculator!$G$39-(H3555+E3555+L3555+M3555-K3555),Calculator!$G$39),D3555),0)))</f>
        <v>0</v>
      </c>
    </row>
    <row r="3556" spans="1:14" ht="15.75" thickBot="1">
      <c r="A3556" s="33" t="str">
        <f ca="1">IF(C3556=Calculator!$H$27,"F",IF(Daily!D3556+Daily!H3556=0,IF(D3555+H3555&gt;0,"L",""),""))</f>
        <v/>
      </c>
      <c r="B3556" s="34">
        <v>3555</v>
      </c>
      <c r="C3556" s="19">
        <f t="shared" ca="1" si="221"/>
        <v>49485</v>
      </c>
      <c r="D3556" s="29">
        <f t="shared" ca="1" si="223"/>
        <v>0</v>
      </c>
      <c r="E3556" s="29">
        <f ca="1">IF(C3556&lt;Calculator!$D$26,0,IF(DAY($C3556)=1,IF(D3556-Calculator!$G$24&gt;0,Calculator!$G$24,D3556),0))</f>
        <v>0</v>
      </c>
      <c r="F3556" s="29">
        <f ca="1">IF(E3556&gt;0,D3556*Calculator!$G$22/12,0)</f>
        <v>0</v>
      </c>
      <c r="G3556" s="29">
        <f ca="1">IF(E3556&gt;0,(IFERROR(-PMT(Calculator!$G$22/12,Calculator!$G$23*12,Calculator!$G$20),0))-F3556,0)</f>
        <v>0</v>
      </c>
      <c r="H3556" s="29">
        <f t="shared" ca="1" si="224"/>
        <v>0</v>
      </c>
      <c r="I3556" s="29">
        <f t="shared" ca="1" si="222"/>
        <v>0</v>
      </c>
      <c r="J3556" s="30">
        <f>Calculator!$G$40</f>
        <v>6.5000000000000002E-2</v>
      </c>
      <c r="K3556" s="29">
        <f ca="1">IF(C3556&gt;=Calculator!$G$27,IF(DAY($C3556)=1,Calculator!$G$34/2,IF(DAY($C3556)=15,Calculator!$G$34/2,0)),0)</f>
        <v>0</v>
      </c>
      <c r="L3556" s="29">
        <f ca="1">IF(DAY($C3556)=28,IF(H3556=0,0,Calculator!$G$35),0)</f>
        <v>0</v>
      </c>
      <c r="M3556" s="29">
        <f ca="1">IF(I3556&gt;0,IF(DAY($C3556)=1,SUM(INDIRECT("I"&amp;(ROW(C3555)-DAY(C3555))):I3555),0),0)</f>
        <v>0</v>
      </c>
      <c r="N3556" s="29">
        <f ca="1">IF(C3556&lt;Calculator!$G$27,0,IF(C3556=Calculator!$G$27,Calculator!$G$39,IF(H3556-K3556&lt;=0,IF(D3556&gt;Calculator!$G$39,IF(H3556-K3556+E3556+L3556+M3556+Calculator!$G$39&gt;Calculator!$G$39,Calculator!$G$39-(H3556+E3556+L3556+M3556-K3556),Calculator!$G$39),D3556),0)))</f>
        <v>0</v>
      </c>
    </row>
    <row r="3557" spans="1:14" ht="15.75" thickBot="1">
      <c r="A3557" s="33" t="str">
        <f ca="1">IF(C3557=Calculator!$H$27,"F",IF(Daily!D3557+Daily!H3557=0,IF(D3556+H3556&gt;0,"L",""),""))</f>
        <v/>
      </c>
      <c r="B3557" s="34">
        <v>3556</v>
      </c>
      <c r="C3557" s="19">
        <f t="shared" ca="1" si="221"/>
        <v>49486</v>
      </c>
      <c r="D3557" s="29">
        <f t="shared" ca="1" si="223"/>
        <v>0</v>
      </c>
      <c r="E3557" s="29">
        <f ca="1">IF(C3557&lt;Calculator!$D$26,0,IF(DAY($C3557)=1,IF(D3557-Calculator!$G$24&gt;0,Calculator!$G$24,D3557),0))</f>
        <v>0</v>
      </c>
      <c r="F3557" s="29">
        <f ca="1">IF(E3557&gt;0,D3557*Calculator!$G$22/12,0)</f>
        <v>0</v>
      </c>
      <c r="G3557" s="29">
        <f ca="1">IF(E3557&gt;0,(IFERROR(-PMT(Calculator!$G$22/12,Calculator!$G$23*12,Calculator!$G$20),0))-F3557,0)</f>
        <v>0</v>
      </c>
      <c r="H3557" s="29">
        <f t="shared" ca="1" si="224"/>
        <v>0</v>
      </c>
      <c r="I3557" s="29">
        <f t="shared" ca="1" si="222"/>
        <v>0</v>
      </c>
      <c r="J3557" s="30">
        <f>Calculator!$G$40</f>
        <v>6.5000000000000002E-2</v>
      </c>
      <c r="K3557" s="29">
        <f ca="1">IF(C3557&gt;=Calculator!$G$27,IF(DAY($C3557)=1,Calculator!$G$34/2,IF(DAY($C3557)=15,Calculator!$G$34/2,0)),0)</f>
        <v>0</v>
      </c>
      <c r="L3557" s="29">
        <f ca="1">IF(DAY($C3557)=28,IF(H3557=0,0,Calculator!$G$35),0)</f>
        <v>0</v>
      </c>
      <c r="M3557" s="29">
        <f ca="1">IF(I3557&gt;0,IF(DAY($C3557)=1,SUM(INDIRECT("I"&amp;(ROW(C3556)-DAY(C3556))):I3556),0),0)</f>
        <v>0</v>
      </c>
      <c r="N3557" s="29">
        <f ca="1">IF(C3557&lt;Calculator!$G$27,0,IF(C3557=Calculator!$G$27,Calculator!$G$39,IF(H3557-K3557&lt;=0,IF(D3557&gt;Calculator!$G$39,IF(H3557-K3557+E3557+L3557+M3557+Calculator!$G$39&gt;Calculator!$G$39,Calculator!$G$39-(H3557+E3557+L3557+M3557-K3557),Calculator!$G$39),D3557),0)))</f>
        <v>0</v>
      </c>
    </row>
    <row r="3558" spans="1:14" ht="15.75" thickBot="1">
      <c r="A3558" s="33" t="str">
        <f ca="1">IF(C3558=Calculator!$H$27,"F",IF(Daily!D3558+Daily!H3558=0,IF(D3557+H3557&gt;0,"L",""),""))</f>
        <v/>
      </c>
      <c r="B3558" s="34">
        <v>3557</v>
      </c>
      <c r="C3558" s="19">
        <f t="shared" ca="1" si="221"/>
        <v>49487</v>
      </c>
      <c r="D3558" s="29">
        <f t="shared" ca="1" si="223"/>
        <v>0</v>
      </c>
      <c r="E3558" s="29">
        <f ca="1">IF(C3558&lt;Calculator!$D$26,0,IF(DAY($C3558)=1,IF(D3558-Calculator!$G$24&gt;0,Calculator!$G$24,D3558),0))</f>
        <v>0</v>
      </c>
      <c r="F3558" s="29">
        <f ca="1">IF(E3558&gt;0,D3558*Calculator!$G$22/12,0)</f>
        <v>0</v>
      </c>
      <c r="G3558" s="29">
        <f ca="1">IF(E3558&gt;0,(IFERROR(-PMT(Calculator!$G$22/12,Calculator!$G$23*12,Calculator!$G$20),0))-F3558,0)</f>
        <v>0</v>
      </c>
      <c r="H3558" s="29">
        <f t="shared" ca="1" si="224"/>
        <v>0</v>
      </c>
      <c r="I3558" s="29">
        <f t="shared" ca="1" si="222"/>
        <v>0</v>
      </c>
      <c r="J3558" s="30">
        <f>Calculator!$G$40</f>
        <v>6.5000000000000002E-2</v>
      </c>
      <c r="K3558" s="29">
        <f ca="1">IF(C3558&gt;=Calculator!$G$27,IF(DAY($C3558)=1,Calculator!$G$34/2,IF(DAY($C3558)=15,Calculator!$G$34/2,0)),0)</f>
        <v>0</v>
      </c>
      <c r="L3558" s="29">
        <f ca="1">IF(DAY($C3558)=28,IF(H3558=0,0,Calculator!$G$35),0)</f>
        <v>0</v>
      </c>
      <c r="M3558" s="29">
        <f ca="1">IF(I3558&gt;0,IF(DAY($C3558)=1,SUM(INDIRECT("I"&amp;(ROW(C3557)-DAY(C3557))):I3557),0),0)</f>
        <v>0</v>
      </c>
      <c r="N3558" s="29">
        <f ca="1">IF(C3558&lt;Calculator!$G$27,0,IF(C3558=Calculator!$G$27,Calculator!$G$39,IF(H3558-K3558&lt;=0,IF(D3558&gt;Calculator!$G$39,IF(H3558-K3558+E3558+L3558+M3558+Calculator!$G$39&gt;Calculator!$G$39,Calculator!$G$39-(H3558+E3558+L3558+M3558-K3558),Calculator!$G$39),D3558),0)))</f>
        <v>0</v>
      </c>
    </row>
    <row r="3559" spans="1:14" ht="15.75" thickBot="1">
      <c r="A3559" s="33" t="str">
        <f ca="1">IF(C3559=Calculator!$H$27,"F",IF(Daily!D3559+Daily!H3559=0,IF(D3558+H3558&gt;0,"L",""),""))</f>
        <v/>
      </c>
      <c r="B3559" s="34">
        <v>3558</v>
      </c>
      <c r="C3559" s="19">
        <f t="shared" ca="1" si="221"/>
        <v>49488</v>
      </c>
      <c r="D3559" s="29">
        <f t="shared" ca="1" si="223"/>
        <v>0</v>
      </c>
      <c r="E3559" s="29">
        <f ca="1">IF(C3559&lt;Calculator!$D$26,0,IF(DAY($C3559)=1,IF(D3559-Calculator!$G$24&gt;0,Calculator!$G$24,D3559),0))</f>
        <v>0</v>
      </c>
      <c r="F3559" s="29">
        <f ca="1">IF(E3559&gt;0,D3559*Calculator!$G$22/12,0)</f>
        <v>0</v>
      </c>
      <c r="G3559" s="29">
        <f ca="1">IF(E3559&gt;0,(IFERROR(-PMT(Calculator!$G$22/12,Calculator!$G$23*12,Calculator!$G$20),0))-F3559,0)</f>
        <v>0</v>
      </c>
      <c r="H3559" s="29">
        <f t="shared" ca="1" si="224"/>
        <v>0</v>
      </c>
      <c r="I3559" s="29">
        <f t="shared" ca="1" si="222"/>
        <v>0</v>
      </c>
      <c r="J3559" s="30">
        <f>Calculator!$G$40</f>
        <v>6.5000000000000002E-2</v>
      </c>
      <c r="K3559" s="29">
        <f ca="1">IF(C3559&gt;=Calculator!$G$27,IF(DAY($C3559)=1,Calculator!$G$34/2,IF(DAY($C3559)=15,Calculator!$G$34/2,0)),0)</f>
        <v>0</v>
      </c>
      <c r="L3559" s="29">
        <f ca="1">IF(DAY($C3559)=28,IF(H3559=0,0,Calculator!$G$35),0)</f>
        <v>0</v>
      </c>
      <c r="M3559" s="29">
        <f ca="1">IF(I3559&gt;0,IF(DAY($C3559)=1,SUM(INDIRECT("I"&amp;(ROW(C3558)-DAY(C3558))):I3558),0),0)</f>
        <v>0</v>
      </c>
      <c r="N3559" s="29">
        <f ca="1">IF(C3559&lt;Calculator!$G$27,0,IF(C3559=Calculator!$G$27,Calculator!$G$39,IF(H3559-K3559&lt;=0,IF(D3559&gt;Calculator!$G$39,IF(H3559-K3559+E3559+L3559+M3559+Calculator!$G$39&gt;Calculator!$G$39,Calculator!$G$39-(H3559+E3559+L3559+M3559-K3559),Calculator!$G$39),D3559),0)))</f>
        <v>0</v>
      </c>
    </row>
    <row r="3560" spans="1:14" ht="15.75" thickBot="1">
      <c r="A3560" s="33" t="str">
        <f ca="1">IF(C3560=Calculator!$H$27,"F",IF(Daily!D3560+Daily!H3560=0,IF(D3559+H3559&gt;0,"L",""),""))</f>
        <v/>
      </c>
      <c r="B3560" s="34">
        <v>3559</v>
      </c>
      <c r="C3560" s="19">
        <f t="shared" ca="1" si="221"/>
        <v>49489</v>
      </c>
      <c r="D3560" s="29">
        <f t="shared" ca="1" si="223"/>
        <v>0</v>
      </c>
      <c r="E3560" s="29">
        <f ca="1">IF(C3560&lt;Calculator!$D$26,0,IF(DAY($C3560)=1,IF(D3560-Calculator!$G$24&gt;0,Calculator!$G$24,D3560),0))</f>
        <v>0</v>
      </c>
      <c r="F3560" s="29">
        <f ca="1">IF(E3560&gt;0,D3560*Calculator!$G$22/12,0)</f>
        <v>0</v>
      </c>
      <c r="G3560" s="29">
        <f ca="1">IF(E3560&gt;0,(IFERROR(-PMT(Calculator!$G$22/12,Calculator!$G$23*12,Calculator!$G$20),0))-F3560,0)</f>
        <v>0</v>
      </c>
      <c r="H3560" s="29">
        <f t="shared" ca="1" si="224"/>
        <v>0</v>
      </c>
      <c r="I3560" s="29">
        <f t="shared" ca="1" si="222"/>
        <v>0</v>
      </c>
      <c r="J3560" s="30">
        <f>Calculator!$G$40</f>
        <v>6.5000000000000002E-2</v>
      </c>
      <c r="K3560" s="29">
        <f ca="1">IF(C3560&gt;=Calculator!$G$27,IF(DAY($C3560)=1,Calculator!$G$34/2,IF(DAY($C3560)=15,Calculator!$G$34/2,0)),0)</f>
        <v>0</v>
      </c>
      <c r="L3560" s="29">
        <f ca="1">IF(DAY($C3560)=28,IF(H3560=0,0,Calculator!$G$35),0)</f>
        <v>0</v>
      </c>
      <c r="M3560" s="29">
        <f ca="1">IF(I3560&gt;0,IF(DAY($C3560)=1,SUM(INDIRECT("I"&amp;(ROW(C3559)-DAY(C3559))):I3559),0),0)</f>
        <v>0</v>
      </c>
      <c r="N3560" s="29">
        <f ca="1">IF(C3560&lt;Calculator!$G$27,0,IF(C3560=Calculator!$G$27,Calculator!$G$39,IF(H3560-K3560&lt;=0,IF(D3560&gt;Calculator!$G$39,IF(H3560-K3560+E3560+L3560+M3560+Calculator!$G$39&gt;Calculator!$G$39,Calculator!$G$39-(H3560+E3560+L3560+M3560-K3560),Calculator!$G$39),D3560),0)))</f>
        <v>0</v>
      </c>
    </row>
    <row r="3561" spans="1:14" ht="15.75" thickBot="1">
      <c r="A3561" s="33" t="str">
        <f ca="1">IF(C3561=Calculator!$H$27,"F",IF(Daily!D3561+Daily!H3561=0,IF(D3560+H3560&gt;0,"L",""),""))</f>
        <v/>
      </c>
      <c r="B3561" s="34">
        <v>3560</v>
      </c>
      <c r="C3561" s="19">
        <f t="shared" ca="1" si="221"/>
        <v>49490</v>
      </c>
      <c r="D3561" s="29">
        <f t="shared" ca="1" si="223"/>
        <v>0</v>
      </c>
      <c r="E3561" s="29">
        <f ca="1">IF(C3561&lt;Calculator!$D$26,0,IF(DAY($C3561)=1,IF(D3561-Calculator!$G$24&gt;0,Calculator!$G$24,D3561),0))</f>
        <v>0</v>
      </c>
      <c r="F3561" s="29">
        <f ca="1">IF(E3561&gt;0,D3561*Calculator!$G$22/12,0)</f>
        <v>0</v>
      </c>
      <c r="G3561" s="29">
        <f ca="1">IF(E3561&gt;0,(IFERROR(-PMT(Calculator!$G$22/12,Calculator!$G$23*12,Calculator!$G$20),0))-F3561,0)</f>
        <v>0</v>
      </c>
      <c r="H3561" s="29">
        <f t="shared" ca="1" si="224"/>
        <v>0</v>
      </c>
      <c r="I3561" s="29">
        <f t="shared" ca="1" si="222"/>
        <v>0</v>
      </c>
      <c r="J3561" s="30">
        <f>Calculator!$G$40</f>
        <v>6.5000000000000002E-2</v>
      </c>
      <c r="K3561" s="29">
        <f ca="1">IF(C3561&gt;=Calculator!$G$27,IF(DAY($C3561)=1,Calculator!$G$34/2,IF(DAY($C3561)=15,Calculator!$G$34/2,0)),0)</f>
        <v>0</v>
      </c>
      <c r="L3561" s="29">
        <f ca="1">IF(DAY($C3561)=28,IF(H3561=0,0,Calculator!$G$35),0)</f>
        <v>0</v>
      </c>
      <c r="M3561" s="29">
        <f ca="1">IF(I3561&gt;0,IF(DAY($C3561)=1,SUM(INDIRECT("I"&amp;(ROW(C3560)-DAY(C3560))):I3560),0),0)</f>
        <v>0</v>
      </c>
      <c r="N3561" s="29">
        <f ca="1">IF(C3561&lt;Calculator!$G$27,0,IF(C3561=Calculator!$G$27,Calculator!$G$39,IF(H3561-K3561&lt;=0,IF(D3561&gt;Calculator!$G$39,IF(H3561-K3561+E3561+L3561+M3561+Calculator!$G$39&gt;Calculator!$G$39,Calculator!$G$39-(H3561+E3561+L3561+M3561-K3561),Calculator!$G$39),D3561),0)))</f>
        <v>0</v>
      </c>
    </row>
    <row r="3562" spans="1:14" ht="15.75" thickBot="1">
      <c r="A3562" s="33" t="str">
        <f ca="1">IF(C3562=Calculator!$H$27,"F",IF(Daily!D3562+Daily!H3562=0,IF(D3561+H3561&gt;0,"L",""),""))</f>
        <v/>
      </c>
      <c r="B3562" s="34">
        <v>3561</v>
      </c>
      <c r="C3562" s="19">
        <f t="shared" ca="1" si="221"/>
        <v>49491</v>
      </c>
      <c r="D3562" s="29">
        <f t="shared" ca="1" si="223"/>
        <v>0</v>
      </c>
      <c r="E3562" s="29">
        <f ca="1">IF(C3562&lt;Calculator!$D$26,0,IF(DAY($C3562)=1,IF(D3562-Calculator!$G$24&gt;0,Calculator!$G$24,D3562),0))</f>
        <v>0</v>
      </c>
      <c r="F3562" s="29">
        <f ca="1">IF(E3562&gt;0,D3562*Calculator!$G$22/12,0)</f>
        <v>0</v>
      </c>
      <c r="G3562" s="29">
        <f ca="1">IF(E3562&gt;0,(IFERROR(-PMT(Calculator!$G$22/12,Calculator!$G$23*12,Calculator!$G$20),0))-F3562,0)</f>
        <v>0</v>
      </c>
      <c r="H3562" s="29">
        <f t="shared" ca="1" si="224"/>
        <v>0</v>
      </c>
      <c r="I3562" s="29">
        <f t="shared" ca="1" si="222"/>
        <v>0</v>
      </c>
      <c r="J3562" s="30">
        <f>Calculator!$G$40</f>
        <v>6.5000000000000002E-2</v>
      </c>
      <c r="K3562" s="29">
        <f ca="1">IF(C3562&gt;=Calculator!$G$27,IF(DAY($C3562)=1,Calculator!$G$34/2,IF(DAY($C3562)=15,Calculator!$G$34/2,0)),0)</f>
        <v>4500</v>
      </c>
      <c r="L3562" s="29">
        <f ca="1">IF(DAY($C3562)=28,IF(H3562=0,0,Calculator!$G$35),0)</f>
        <v>0</v>
      </c>
      <c r="M3562" s="29">
        <f ca="1">IF(I3562&gt;0,IF(DAY($C3562)=1,SUM(INDIRECT("I"&amp;(ROW(C3561)-DAY(C3561))):I3561),0),0)</f>
        <v>0</v>
      </c>
      <c r="N3562" s="29">
        <f ca="1">IF(C3562&lt;Calculator!$G$27,0,IF(C3562=Calculator!$G$27,Calculator!$G$39,IF(H3562-K3562&lt;=0,IF(D3562&gt;Calculator!$G$39,IF(H3562-K3562+E3562+L3562+M3562+Calculator!$G$39&gt;Calculator!$G$39,Calculator!$G$39-(H3562+E3562+L3562+M3562-K3562),Calculator!$G$39),D3562),0)))</f>
        <v>0</v>
      </c>
    </row>
    <row r="3563" spans="1:14" ht="15.75" thickBot="1">
      <c r="A3563" s="33" t="str">
        <f ca="1">IF(C3563=Calculator!$H$27,"F",IF(Daily!D3563+Daily!H3563=0,IF(D3562+H3562&gt;0,"L",""),""))</f>
        <v/>
      </c>
      <c r="B3563" s="34">
        <v>3562</v>
      </c>
      <c r="C3563" s="19">
        <f t="shared" ca="1" si="221"/>
        <v>49492</v>
      </c>
      <c r="D3563" s="29">
        <f t="shared" ca="1" si="223"/>
        <v>0</v>
      </c>
      <c r="E3563" s="29">
        <f ca="1">IF(C3563&lt;Calculator!$D$26,0,IF(DAY($C3563)=1,IF(D3563-Calculator!$G$24&gt;0,Calculator!$G$24,D3563),0))</f>
        <v>0</v>
      </c>
      <c r="F3563" s="29">
        <f ca="1">IF(E3563&gt;0,D3563*Calculator!$G$22/12,0)</f>
        <v>0</v>
      </c>
      <c r="G3563" s="29">
        <f ca="1">IF(E3563&gt;0,(IFERROR(-PMT(Calculator!$G$22/12,Calculator!$G$23*12,Calculator!$G$20),0))-F3563,0)</f>
        <v>0</v>
      </c>
      <c r="H3563" s="29">
        <f t="shared" ca="1" si="224"/>
        <v>0</v>
      </c>
      <c r="I3563" s="29">
        <f t="shared" ca="1" si="222"/>
        <v>0</v>
      </c>
      <c r="J3563" s="30">
        <f>Calculator!$G$40</f>
        <v>6.5000000000000002E-2</v>
      </c>
      <c r="K3563" s="29">
        <f ca="1">IF(C3563&gt;=Calculator!$G$27,IF(DAY($C3563)=1,Calculator!$G$34/2,IF(DAY($C3563)=15,Calculator!$G$34/2,0)),0)</f>
        <v>0</v>
      </c>
      <c r="L3563" s="29">
        <f ca="1">IF(DAY($C3563)=28,IF(H3563=0,0,Calculator!$G$35),0)</f>
        <v>0</v>
      </c>
      <c r="M3563" s="29">
        <f ca="1">IF(I3563&gt;0,IF(DAY($C3563)=1,SUM(INDIRECT("I"&amp;(ROW(C3562)-DAY(C3562))):I3562),0),0)</f>
        <v>0</v>
      </c>
      <c r="N3563" s="29">
        <f ca="1">IF(C3563&lt;Calculator!$G$27,0,IF(C3563=Calculator!$G$27,Calculator!$G$39,IF(H3563-K3563&lt;=0,IF(D3563&gt;Calculator!$G$39,IF(H3563-K3563+E3563+L3563+M3563+Calculator!$G$39&gt;Calculator!$G$39,Calculator!$G$39-(H3563+E3563+L3563+M3563-K3563),Calculator!$G$39),D3563),0)))</f>
        <v>0</v>
      </c>
    </row>
    <row r="3564" spans="1:14" ht="15.75" thickBot="1">
      <c r="A3564" s="33" t="str">
        <f ca="1">IF(C3564=Calculator!$H$27,"F",IF(Daily!D3564+Daily!H3564=0,IF(D3563+H3563&gt;0,"L",""),""))</f>
        <v/>
      </c>
      <c r="B3564" s="34">
        <v>3563</v>
      </c>
      <c r="C3564" s="19">
        <f t="shared" ca="1" si="221"/>
        <v>49493</v>
      </c>
      <c r="D3564" s="29">
        <f t="shared" ca="1" si="223"/>
        <v>0</v>
      </c>
      <c r="E3564" s="29">
        <f ca="1">IF(C3564&lt;Calculator!$D$26,0,IF(DAY($C3564)=1,IF(D3564-Calculator!$G$24&gt;0,Calculator!$G$24,D3564),0))</f>
        <v>0</v>
      </c>
      <c r="F3564" s="29">
        <f ca="1">IF(E3564&gt;0,D3564*Calculator!$G$22/12,0)</f>
        <v>0</v>
      </c>
      <c r="G3564" s="29">
        <f ca="1">IF(E3564&gt;0,(IFERROR(-PMT(Calculator!$G$22/12,Calculator!$G$23*12,Calculator!$G$20),0))-F3564,0)</f>
        <v>0</v>
      </c>
      <c r="H3564" s="29">
        <f t="shared" ca="1" si="224"/>
        <v>0</v>
      </c>
      <c r="I3564" s="29">
        <f t="shared" ca="1" si="222"/>
        <v>0</v>
      </c>
      <c r="J3564" s="30">
        <f>Calculator!$G$40</f>
        <v>6.5000000000000002E-2</v>
      </c>
      <c r="K3564" s="29">
        <f ca="1">IF(C3564&gt;=Calculator!$G$27,IF(DAY($C3564)=1,Calculator!$G$34/2,IF(DAY($C3564)=15,Calculator!$G$34/2,0)),0)</f>
        <v>0</v>
      </c>
      <c r="L3564" s="29">
        <f ca="1">IF(DAY($C3564)=28,IF(H3564=0,0,Calculator!$G$35),0)</f>
        <v>0</v>
      </c>
      <c r="M3564" s="29">
        <f ca="1">IF(I3564&gt;0,IF(DAY($C3564)=1,SUM(INDIRECT("I"&amp;(ROW(C3563)-DAY(C3563))):I3563),0),0)</f>
        <v>0</v>
      </c>
      <c r="N3564" s="29">
        <f ca="1">IF(C3564&lt;Calculator!$G$27,0,IF(C3564=Calculator!$G$27,Calculator!$G$39,IF(H3564-K3564&lt;=0,IF(D3564&gt;Calculator!$G$39,IF(H3564-K3564+E3564+L3564+M3564+Calculator!$G$39&gt;Calculator!$G$39,Calculator!$G$39-(H3564+E3564+L3564+M3564-K3564),Calculator!$G$39),D3564),0)))</f>
        <v>0</v>
      </c>
    </row>
    <row r="3565" spans="1:14" ht="15.75" thickBot="1">
      <c r="A3565" s="33" t="str">
        <f ca="1">IF(C3565=Calculator!$H$27,"F",IF(Daily!D3565+Daily!H3565=0,IF(D3564+H3564&gt;0,"L",""),""))</f>
        <v/>
      </c>
      <c r="B3565" s="34">
        <v>3564</v>
      </c>
      <c r="C3565" s="19">
        <f t="shared" ca="1" si="221"/>
        <v>49494</v>
      </c>
      <c r="D3565" s="29">
        <f t="shared" ca="1" si="223"/>
        <v>0</v>
      </c>
      <c r="E3565" s="29">
        <f ca="1">IF(C3565&lt;Calculator!$D$26,0,IF(DAY($C3565)=1,IF(D3565-Calculator!$G$24&gt;0,Calculator!$G$24,D3565),0))</f>
        <v>0</v>
      </c>
      <c r="F3565" s="29">
        <f ca="1">IF(E3565&gt;0,D3565*Calculator!$G$22/12,0)</f>
        <v>0</v>
      </c>
      <c r="G3565" s="29">
        <f ca="1">IF(E3565&gt;0,(IFERROR(-PMT(Calculator!$G$22/12,Calculator!$G$23*12,Calculator!$G$20),0))-F3565,0)</f>
        <v>0</v>
      </c>
      <c r="H3565" s="29">
        <f t="shared" ca="1" si="224"/>
        <v>0</v>
      </c>
      <c r="I3565" s="29">
        <f t="shared" ca="1" si="222"/>
        <v>0</v>
      </c>
      <c r="J3565" s="30">
        <f>Calculator!$G$40</f>
        <v>6.5000000000000002E-2</v>
      </c>
      <c r="K3565" s="29">
        <f ca="1">IF(C3565&gt;=Calculator!$G$27,IF(DAY($C3565)=1,Calculator!$G$34/2,IF(DAY($C3565)=15,Calculator!$G$34/2,0)),0)</f>
        <v>0</v>
      </c>
      <c r="L3565" s="29">
        <f ca="1">IF(DAY($C3565)=28,IF(H3565=0,0,Calculator!$G$35),0)</f>
        <v>0</v>
      </c>
      <c r="M3565" s="29">
        <f ca="1">IF(I3565&gt;0,IF(DAY($C3565)=1,SUM(INDIRECT("I"&amp;(ROW(C3564)-DAY(C3564))):I3564),0),0)</f>
        <v>0</v>
      </c>
      <c r="N3565" s="29">
        <f ca="1">IF(C3565&lt;Calculator!$G$27,0,IF(C3565=Calculator!$G$27,Calculator!$G$39,IF(H3565-K3565&lt;=0,IF(D3565&gt;Calculator!$G$39,IF(H3565-K3565+E3565+L3565+M3565+Calculator!$G$39&gt;Calculator!$G$39,Calculator!$G$39-(H3565+E3565+L3565+M3565-K3565),Calculator!$G$39),D3565),0)))</f>
        <v>0</v>
      </c>
    </row>
    <row r="3566" spans="1:14" ht="15.75" thickBot="1">
      <c r="A3566" s="33" t="str">
        <f ca="1">IF(C3566=Calculator!$H$27,"F",IF(Daily!D3566+Daily!H3566=0,IF(D3565+H3565&gt;0,"L",""),""))</f>
        <v/>
      </c>
      <c r="B3566" s="34">
        <v>3565</v>
      </c>
      <c r="C3566" s="19">
        <f t="shared" ca="1" si="221"/>
        <v>49495</v>
      </c>
      <c r="D3566" s="29">
        <f t="shared" ca="1" si="223"/>
        <v>0</v>
      </c>
      <c r="E3566" s="29">
        <f ca="1">IF(C3566&lt;Calculator!$D$26,0,IF(DAY($C3566)=1,IF(D3566-Calculator!$G$24&gt;0,Calculator!$G$24,D3566),0))</f>
        <v>0</v>
      </c>
      <c r="F3566" s="29">
        <f ca="1">IF(E3566&gt;0,D3566*Calculator!$G$22/12,0)</f>
        <v>0</v>
      </c>
      <c r="G3566" s="29">
        <f ca="1">IF(E3566&gt;0,(IFERROR(-PMT(Calculator!$G$22/12,Calculator!$G$23*12,Calculator!$G$20),0))-F3566,0)</f>
        <v>0</v>
      </c>
      <c r="H3566" s="29">
        <f t="shared" ca="1" si="224"/>
        <v>0</v>
      </c>
      <c r="I3566" s="29">
        <f t="shared" ca="1" si="222"/>
        <v>0</v>
      </c>
      <c r="J3566" s="30">
        <f>Calculator!$G$40</f>
        <v>6.5000000000000002E-2</v>
      </c>
      <c r="K3566" s="29">
        <f ca="1">IF(C3566&gt;=Calculator!$G$27,IF(DAY($C3566)=1,Calculator!$G$34/2,IF(DAY($C3566)=15,Calculator!$G$34/2,0)),0)</f>
        <v>0</v>
      </c>
      <c r="L3566" s="29">
        <f ca="1">IF(DAY($C3566)=28,IF(H3566=0,0,Calculator!$G$35),0)</f>
        <v>0</v>
      </c>
      <c r="M3566" s="29">
        <f ca="1">IF(I3566&gt;0,IF(DAY($C3566)=1,SUM(INDIRECT("I"&amp;(ROW(C3565)-DAY(C3565))):I3565),0),0)</f>
        <v>0</v>
      </c>
      <c r="N3566" s="29">
        <f ca="1">IF(C3566&lt;Calculator!$G$27,0,IF(C3566=Calculator!$G$27,Calculator!$G$39,IF(H3566-K3566&lt;=0,IF(D3566&gt;Calculator!$G$39,IF(H3566-K3566+E3566+L3566+M3566+Calculator!$G$39&gt;Calculator!$G$39,Calculator!$G$39-(H3566+E3566+L3566+M3566-K3566),Calculator!$G$39),D3566),0)))</f>
        <v>0</v>
      </c>
    </row>
    <row r="3567" spans="1:14" ht="15.75" thickBot="1">
      <c r="A3567" s="33" t="str">
        <f ca="1">IF(C3567=Calculator!$H$27,"F",IF(Daily!D3567+Daily!H3567=0,IF(D3566+H3566&gt;0,"L",""),""))</f>
        <v/>
      </c>
      <c r="B3567" s="34">
        <v>3566</v>
      </c>
      <c r="C3567" s="19">
        <f t="shared" ca="1" si="221"/>
        <v>49496</v>
      </c>
      <c r="D3567" s="29">
        <f t="shared" ca="1" si="223"/>
        <v>0</v>
      </c>
      <c r="E3567" s="29">
        <f ca="1">IF(C3567&lt;Calculator!$D$26,0,IF(DAY($C3567)=1,IF(D3567-Calculator!$G$24&gt;0,Calculator!$G$24,D3567),0))</f>
        <v>0</v>
      </c>
      <c r="F3567" s="29">
        <f ca="1">IF(E3567&gt;0,D3567*Calculator!$G$22/12,0)</f>
        <v>0</v>
      </c>
      <c r="G3567" s="29">
        <f ca="1">IF(E3567&gt;0,(IFERROR(-PMT(Calculator!$G$22/12,Calculator!$G$23*12,Calculator!$G$20),0))-F3567,0)</f>
        <v>0</v>
      </c>
      <c r="H3567" s="29">
        <f t="shared" ca="1" si="224"/>
        <v>0</v>
      </c>
      <c r="I3567" s="29">
        <f t="shared" ca="1" si="222"/>
        <v>0</v>
      </c>
      <c r="J3567" s="30">
        <f>Calculator!$G$40</f>
        <v>6.5000000000000002E-2</v>
      </c>
      <c r="K3567" s="29">
        <f ca="1">IF(C3567&gt;=Calculator!$G$27,IF(DAY($C3567)=1,Calculator!$G$34/2,IF(DAY($C3567)=15,Calculator!$G$34/2,0)),0)</f>
        <v>0</v>
      </c>
      <c r="L3567" s="29">
        <f ca="1">IF(DAY($C3567)=28,IF(H3567=0,0,Calculator!$G$35),0)</f>
        <v>0</v>
      </c>
      <c r="M3567" s="29">
        <f ca="1">IF(I3567&gt;0,IF(DAY($C3567)=1,SUM(INDIRECT("I"&amp;(ROW(C3566)-DAY(C3566))):I3566),0),0)</f>
        <v>0</v>
      </c>
      <c r="N3567" s="29">
        <f ca="1">IF(C3567&lt;Calculator!$G$27,0,IF(C3567=Calculator!$G$27,Calculator!$G$39,IF(H3567-K3567&lt;=0,IF(D3567&gt;Calculator!$G$39,IF(H3567-K3567+E3567+L3567+M3567+Calculator!$G$39&gt;Calculator!$G$39,Calculator!$G$39-(H3567+E3567+L3567+M3567-K3567),Calculator!$G$39),D3567),0)))</f>
        <v>0</v>
      </c>
    </row>
    <row r="3568" spans="1:14" ht="15.75" thickBot="1">
      <c r="A3568" s="33" t="str">
        <f ca="1">IF(C3568=Calculator!$H$27,"F",IF(Daily!D3568+Daily!H3568=0,IF(D3567+H3567&gt;0,"L",""),""))</f>
        <v/>
      </c>
      <c r="B3568" s="34">
        <v>3567</v>
      </c>
      <c r="C3568" s="19">
        <f t="shared" ca="1" si="221"/>
        <v>49497</v>
      </c>
      <c r="D3568" s="29">
        <f t="shared" ca="1" si="223"/>
        <v>0</v>
      </c>
      <c r="E3568" s="29">
        <f ca="1">IF(C3568&lt;Calculator!$D$26,0,IF(DAY($C3568)=1,IF(D3568-Calculator!$G$24&gt;0,Calculator!$G$24,D3568),0))</f>
        <v>0</v>
      </c>
      <c r="F3568" s="29">
        <f ca="1">IF(E3568&gt;0,D3568*Calculator!$G$22/12,0)</f>
        <v>0</v>
      </c>
      <c r="G3568" s="29">
        <f ca="1">IF(E3568&gt;0,(IFERROR(-PMT(Calculator!$G$22/12,Calculator!$G$23*12,Calculator!$G$20),0))-F3568,0)</f>
        <v>0</v>
      </c>
      <c r="H3568" s="29">
        <f t="shared" ca="1" si="224"/>
        <v>0</v>
      </c>
      <c r="I3568" s="29">
        <f t="shared" ca="1" si="222"/>
        <v>0</v>
      </c>
      <c r="J3568" s="30">
        <f>Calculator!$G$40</f>
        <v>6.5000000000000002E-2</v>
      </c>
      <c r="K3568" s="29">
        <f ca="1">IF(C3568&gt;=Calculator!$G$27,IF(DAY($C3568)=1,Calculator!$G$34/2,IF(DAY($C3568)=15,Calculator!$G$34/2,0)),0)</f>
        <v>0</v>
      </c>
      <c r="L3568" s="29">
        <f ca="1">IF(DAY($C3568)=28,IF(H3568=0,0,Calculator!$G$35),0)</f>
        <v>0</v>
      </c>
      <c r="M3568" s="29">
        <f ca="1">IF(I3568&gt;0,IF(DAY($C3568)=1,SUM(INDIRECT("I"&amp;(ROW(C3567)-DAY(C3567))):I3567),0),0)</f>
        <v>0</v>
      </c>
      <c r="N3568" s="29">
        <f ca="1">IF(C3568&lt;Calculator!$G$27,0,IF(C3568=Calculator!$G$27,Calculator!$G$39,IF(H3568-K3568&lt;=0,IF(D3568&gt;Calculator!$G$39,IF(H3568-K3568+E3568+L3568+M3568+Calculator!$G$39&gt;Calculator!$G$39,Calculator!$G$39-(H3568+E3568+L3568+M3568-K3568),Calculator!$G$39),D3568),0)))</f>
        <v>0</v>
      </c>
    </row>
    <row r="3569" spans="1:14" ht="15.75" thickBot="1">
      <c r="A3569" s="33" t="str">
        <f ca="1">IF(C3569=Calculator!$H$27,"F",IF(Daily!D3569+Daily!H3569=0,IF(D3568+H3568&gt;0,"L",""),""))</f>
        <v/>
      </c>
      <c r="B3569" s="34">
        <v>3568</v>
      </c>
      <c r="C3569" s="19">
        <f t="shared" ca="1" si="221"/>
        <v>49498</v>
      </c>
      <c r="D3569" s="29">
        <f t="shared" ca="1" si="223"/>
        <v>0</v>
      </c>
      <c r="E3569" s="29">
        <f ca="1">IF(C3569&lt;Calculator!$D$26,0,IF(DAY($C3569)=1,IF(D3569-Calculator!$G$24&gt;0,Calculator!$G$24,D3569),0))</f>
        <v>0</v>
      </c>
      <c r="F3569" s="29">
        <f ca="1">IF(E3569&gt;0,D3569*Calculator!$G$22/12,0)</f>
        <v>0</v>
      </c>
      <c r="G3569" s="29">
        <f ca="1">IF(E3569&gt;0,(IFERROR(-PMT(Calculator!$G$22/12,Calculator!$G$23*12,Calculator!$G$20),0))-F3569,0)</f>
        <v>0</v>
      </c>
      <c r="H3569" s="29">
        <f t="shared" ca="1" si="224"/>
        <v>0</v>
      </c>
      <c r="I3569" s="29">
        <f t="shared" ca="1" si="222"/>
        <v>0</v>
      </c>
      <c r="J3569" s="30">
        <f>Calculator!$G$40</f>
        <v>6.5000000000000002E-2</v>
      </c>
      <c r="K3569" s="29">
        <f ca="1">IF(C3569&gt;=Calculator!$G$27,IF(DAY($C3569)=1,Calculator!$G$34/2,IF(DAY($C3569)=15,Calculator!$G$34/2,0)),0)</f>
        <v>0</v>
      </c>
      <c r="L3569" s="29">
        <f ca="1">IF(DAY($C3569)=28,IF(H3569=0,0,Calculator!$G$35),0)</f>
        <v>0</v>
      </c>
      <c r="M3569" s="29">
        <f ca="1">IF(I3569&gt;0,IF(DAY($C3569)=1,SUM(INDIRECT("I"&amp;(ROW(C3568)-DAY(C3568))):I3568),0),0)</f>
        <v>0</v>
      </c>
      <c r="N3569" s="29">
        <f ca="1">IF(C3569&lt;Calculator!$G$27,0,IF(C3569=Calculator!$G$27,Calculator!$G$39,IF(H3569-K3569&lt;=0,IF(D3569&gt;Calculator!$G$39,IF(H3569-K3569+E3569+L3569+M3569+Calculator!$G$39&gt;Calculator!$G$39,Calculator!$G$39-(H3569+E3569+L3569+M3569-K3569),Calculator!$G$39),D3569),0)))</f>
        <v>0</v>
      </c>
    </row>
    <row r="3570" spans="1:14" ht="15.75" thickBot="1">
      <c r="A3570" s="33" t="str">
        <f ca="1">IF(C3570=Calculator!$H$27,"F",IF(Daily!D3570+Daily!H3570=0,IF(D3569+H3569&gt;0,"L",""),""))</f>
        <v/>
      </c>
      <c r="B3570" s="34">
        <v>3569</v>
      </c>
      <c r="C3570" s="19">
        <f t="shared" ca="1" si="221"/>
        <v>49499</v>
      </c>
      <c r="D3570" s="29">
        <f t="shared" ca="1" si="223"/>
        <v>0</v>
      </c>
      <c r="E3570" s="29">
        <f ca="1">IF(C3570&lt;Calculator!$D$26,0,IF(DAY($C3570)=1,IF(D3570-Calculator!$G$24&gt;0,Calculator!$G$24,D3570),0))</f>
        <v>0</v>
      </c>
      <c r="F3570" s="29">
        <f ca="1">IF(E3570&gt;0,D3570*Calculator!$G$22/12,0)</f>
        <v>0</v>
      </c>
      <c r="G3570" s="29">
        <f ca="1">IF(E3570&gt;0,(IFERROR(-PMT(Calculator!$G$22/12,Calculator!$G$23*12,Calculator!$G$20),0))-F3570,0)</f>
        <v>0</v>
      </c>
      <c r="H3570" s="29">
        <f t="shared" ca="1" si="224"/>
        <v>0</v>
      </c>
      <c r="I3570" s="29">
        <f t="shared" ca="1" si="222"/>
        <v>0</v>
      </c>
      <c r="J3570" s="30">
        <f>Calculator!$G$40</f>
        <v>6.5000000000000002E-2</v>
      </c>
      <c r="K3570" s="29">
        <f ca="1">IF(C3570&gt;=Calculator!$G$27,IF(DAY($C3570)=1,Calculator!$G$34/2,IF(DAY($C3570)=15,Calculator!$G$34/2,0)),0)</f>
        <v>0</v>
      </c>
      <c r="L3570" s="29">
        <f ca="1">IF(DAY($C3570)=28,IF(H3570=0,0,Calculator!$G$35),0)</f>
        <v>0</v>
      </c>
      <c r="M3570" s="29">
        <f ca="1">IF(I3570&gt;0,IF(DAY($C3570)=1,SUM(INDIRECT("I"&amp;(ROW(C3569)-DAY(C3569))):I3569),0),0)</f>
        <v>0</v>
      </c>
      <c r="N3570" s="29">
        <f ca="1">IF(C3570&lt;Calculator!$G$27,0,IF(C3570=Calculator!$G$27,Calculator!$G$39,IF(H3570-K3570&lt;=0,IF(D3570&gt;Calculator!$G$39,IF(H3570-K3570+E3570+L3570+M3570+Calculator!$G$39&gt;Calculator!$G$39,Calculator!$G$39-(H3570+E3570+L3570+M3570-K3570),Calculator!$G$39),D3570),0)))</f>
        <v>0</v>
      </c>
    </row>
    <row r="3571" spans="1:14" ht="15.75" thickBot="1">
      <c r="A3571" s="33" t="str">
        <f ca="1">IF(C3571=Calculator!$H$27,"F",IF(Daily!D3571+Daily!H3571=0,IF(D3570+H3570&gt;0,"L",""),""))</f>
        <v/>
      </c>
      <c r="B3571" s="34">
        <v>3570</v>
      </c>
      <c r="C3571" s="19">
        <f t="shared" ca="1" si="221"/>
        <v>49500</v>
      </c>
      <c r="D3571" s="29">
        <f t="shared" ca="1" si="223"/>
        <v>0</v>
      </c>
      <c r="E3571" s="29">
        <f ca="1">IF(C3571&lt;Calculator!$D$26,0,IF(DAY($C3571)=1,IF(D3571-Calculator!$G$24&gt;0,Calculator!$G$24,D3571),0))</f>
        <v>0</v>
      </c>
      <c r="F3571" s="29">
        <f ca="1">IF(E3571&gt;0,D3571*Calculator!$G$22/12,0)</f>
        <v>0</v>
      </c>
      <c r="G3571" s="29">
        <f ca="1">IF(E3571&gt;0,(IFERROR(-PMT(Calculator!$G$22/12,Calculator!$G$23*12,Calculator!$G$20),0))-F3571,0)</f>
        <v>0</v>
      </c>
      <c r="H3571" s="29">
        <f t="shared" ca="1" si="224"/>
        <v>0</v>
      </c>
      <c r="I3571" s="29">
        <f t="shared" ca="1" si="222"/>
        <v>0</v>
      </c>
      <c r="J3571" s="30">
        <f>Calculator!$G$40</f>
        <v>6.5000000000000002E-2</v>
      </c>
      <c r="K3571" s="29">
        <f ca="1">IF(C3571&gt;=Calculator!$G$27,IF(DAY($C3571)=1,Calculator!$G$34/2,IF(DAY($C3571)=15,Calculator!$G$34/2,0)),0)</f>
        <v>0</v>
      </c>
      <c r="L3571" s="29">
        <f ca="1">IF(DAY($C3571)=28,IF(H3571=0,0,Calculator!$G$35),0)</f>
        <v>0</v>
      </c>
      <c r="M3571" s="29">
        <f ca="1">IF(I3571&gt;0,IF(DAY($C3571)=1,SUM(INDIRECT("I"&amp;(ROW(C3570)-DAY(C3570))):I3570),0),0)</f>
        <v>0</v>
      </c>
      <c r="N3571" s="29">
        <f ca="1">IF(C3571&lt;Calculator!$G$27,0,IF(C3571=Calculator!$G$27,Calculator!$G$39,IF(H3571-K3571&lt;=0,IF(D3571&gt;Calculator!$G$39,IF(H3571-K3571+E3571+L3571+M3571+Calculator!$G$39&gt;Calculator!$G$39,Calculator!$G$39-(H3571+E3571+L3571+M3571-K3571),Calculator!$G$39),D3571),0)))</f>
        <v>0</v>
      </c>
    </row>
    <row r="3572" spans="1:14" ht="15.75" thickBot="1">
      <c r="A3572" s="33" t="str">
        <f ca="1">IF(C3572=Calculator!$H$27,"F",IF(Daily!D3572+Daily!H3572=0,IF(D3571+H3571&gt;0,"L",""),""))</f>
        <v/>
      </c>
      <c r="B3572" s="34">
        <v>3571</v>
      </c>
      <c r="C3572" s="19">
        <f t="shared" ca="1" si="221"/>
        <v>49501</v>
      </c>
      <c r="D3572" s="29">
        <f t="shared" ca="1" si="223"/>
        <v>0</v>
      </c>
      <c r="E3572" s="29">
        <f ca="1">IF(C3572&lt;Calculator!$D$26,0,IF(DAY($C3572)=1,IF(D3572-Calculator!$G$24&gt;0,Calculator!$G$24,D3572),0))</f>
        <v>0</v>
      </c>
      <c r="F3572" s="29">
        <f ca="1">IF(E3572&gt;0,D3572*Calculator!$G$22/12,0)</f>
        <v>0</v>
      </c>
      <c r="G3572" s="29">
        <f ca="1">IF(E3572&gt;0,(IFERROR(-PMT(Calculator!$G$22/12,Calculator!$G$23*12,Calculator!$G$20),0))-F3572,0)</f>
        <v>0</v>
      </c>
      <c r="H3572" s="29">
        <f t="shared" ca="1" si="224"/>
        <v>0</v>
      </c>
      <c r="I3572" s="29">
        <f t="shared" ca="1" si="222"/>
        <v>0</v>
      </c>
      <c r="J3572" s="30">
        <f>Calculator!$G$40</f>
        <v>6.5000000000000002E-2</v>
      </c>
      <c r="K3572" s="29">
        <f ca="1">IF(C3572&gt;=Calculator!$G$27,IF(DAY($C3572)=1,Calculator!$G$34/2,IF(DAY($C3572)=15,Calculator!$G$34/2,0)),0)</f>
        <v>0</v>
      </c>
      <c r="L3572" s="29">
        <f ca="1">IF(DAY($C3572)=28,IF(H3572=0,0,Calculator!$G$35),0)</f>
        <v>0</v>
      </c>
      <c r="M3572" s="29">
        <f ca="1">IF(I3572&gt;0,IF(DAY($C3572)=1,SUM(INDIRECT("I"&amp;(ROW(C3571)-DAY(C3571))):I3571),0),0)</f>
        <v>0</v>
      </c>
      <c r="N3572" s="29">
        <f ca="1">IF(C3572&lt;Calculator!$G$27,0,IF(C3572=Calculator!$G$27,Calculator!$G$39,IF(H3572-K3572&lt;=0,IF(D3572&gt;Calculator!$G$39,IF(H3572-K3572+E3572+L3572+M3572+Calculator!$G$39&gt;Calculator!$G$39,Calculator!$G$39-(H3572+E3572+L3572+M3572-K3572),Calculator!$G$39),D3572),0)))</f>
        <v>0</v>
      </c>
    </row>
    <row r="3573" spans="1:14" ht="15.75" thickBot="1">
      <c r="A3573" s="33" t="str">
        <f ca="1">IF(C3573=Calculator!$H$27,"F",IF(Daily!D3573+Daily!H3573=0,IF(D3572+H3572&gt;0,"L",""),""))</f>
        <v/>
      </c>
      <c r="B3573" s="34">
        <v>3572</v>
      </c>
      <c r="C3573" s="19">
        <f t="shared" ca="1" si="221"/>
        <v>49502</v>
      </c>
      <c r="D3573" s="29">
        <f t="shared" ca="1" si="223"/>
        <v>0</v>
      </c>
      <c r="E3573" s="29">
        <f ca="1">IF(C3573&lt;Calculator!$D$26,0,IF(DAY($C3573)=1,IF(D3573-Calculator!$G$24&gt;0,Calculator!$G$24,D3573),0))</f>
        <v>0</v>
      </c>
      <c r="F3573" s="29">
        <f ca="1">IF(E3573&gt;0,D3573*Calculator!$G$22/12,0)</f>
        <v>0</v>
      </c>
      <c r="G3573" s="29">
        <f ca="1">IF(E3573&gt;0,(IFERROR(-PMT(Calculator!$G$22/12,Calculator!$G$23*12,Calculator!$G$20),0))-F3573,0)</f>
        <v>0</v>
      </c>
      <c r="H3573" s="29">
        <f t="shared" ca="1" si="224"/>
        <v>0</v>
      </c>
      <c r="I3573" s="29">
        <f t="shared" ca="1" si="222"/>
        <v>0</v>
      </c>
      <c r="J3573" s="30">
        <f>Calculator!$G$40</f>
        <v>6.5000000000000002E-2</v>
      </c>
      <c r="K3573" s="29">
        <f ca="1">IF(C3573&gt;=Calculator!$G$27,IF(DAY($C3573)=1,Calculator!$G$34/2,IF(DAY($C3573)=15,Calculator!$G$34/2,0)),0)</f>
        <v>0</v>
      </c>
      <c r="L3573" s="29">
        <f ca="1">IF(DAY($C3573)=28,IF(H3573=0,0,Calculator!$G$35),0)</f>
        <v>0</v>
      </c>
      <c r="M3573" s="29">
        <f ca="1">IF(I3573&gt;0,IF(DAY($C3573)=1,SUM(INDIRECT("I"&amp;(ROW(C3572)-DAY(C3572))):I3572),0),0)</f>
        <v>0</v>
      </c>
      <c r="N3573" s="29">
        <f ca="1">IF(C3573&lt;Calculator!$G$27,0,IF(C3573=Calculator!$G$27,Calculator!$G$39,IF(H3573-K3573&lt;=0,IF(D3573&gt;Calculator!$G$39,IF(H3573-K3573+E3573+L3573+M3573+Calculator!$G$39&gt;Calculator!$G$39,Calculator!$G$39-(H3573+E3573+L3573+M3573-K3573),Calculator!$G$39),D3573),0)))</f>
        <v>0</v>
      </c>
    </row>
    <row r="3574" spans="1:14" ht="15.75" thickBot="1">
      <c r="A3574" s="33" t="str">
        <f ca="1">IF(C3574=Calculator!$H$27,"F",IF(Daily!D3574+Daily!H3574=0,IF(D3573+H3573&gt;0,"L",""),""))</f>
        <v/>
      </c>
      <c r="B3574" s="34">
        <v>3573</v>
      </c>
      <c r="C3574" s="19">
        <f t="shared" ca="1" si="221"/>
        <v>49503</v>
      </c>
      <c r="D3574" s="29">
        <f t="shared" ca="1" si="223"/>
        <v>0</v>
      </c>
      <c r="E3574" s="29">
        <f ca="1">IF(C3574&lt;Calculator!$D$26,0,IF(DAY($C3574)=1,IF(D3574-Calculator!$G$24&gt;0,Calculator!$G$24,D3574),0))</f>
        <v>0</v>
      </c>
      <c r="F3574" s="29">
        <f ca="1">IF(E3574&gt;0,D3574*Calculator!$G$22/12,0)</f>
        <v>0</v>
      </c>
      <c r="G3574" s="29">
        <f ca="1">IF(E3574&gt;0,(IFERROR(-PMT(Calculator!$G$22/12,Calculator!$G$23*12,Calculator!$G$20),0))-F3574,0)</f>
        <v>0</v>
      </c>
      <c r="H3574" s="29">
        <f t="shared" ca="1" si="224"/>
        <v>0</v>
      </c>
      <c r="I3574" s="29">
        <f t="shared" ca="1" si="222"/>
        <v>0</v>
      </c>
      <c r="J3574" s="30">
        <f>Calculator!$G$40</f>
        <v>6.5000000000000002E-2</v>
      </c>
      <c r="K3574" s="29">
        <f ca="1">IF(C3574&gt;=Calculator!$G$27,IF(DAY($C3574)=1,Calculator!$G$34/2,IF(DAY($C3574)=15,Calculator!$G$34/2,0)),0)</f>
        <v>0</v>
      </c>
      <c r="L3574" s="29">
        <f ca="1">IF(DAY($C3574)=28,IF(H3574=0,0,Calculator!$G$35),0)</f>
        <v>0</v>
      </c>
      <c r="M3574" s="29">
        <f ca="1">IF(I3574&gt;0,IF(DAY($C3574)=1,SUM(INDIRECT("I"&amp;(ROW(C3573)-DAY(C3573))):I3573),0),0)</f>
        <v>0</v>
      </c>
      <c r="N3574" s="29">
        <f ca="1">IF(C3574&lt;Calculator!$G$27,0,IF(C3574=Calculator!$G$27,Calculator!$G$39,IF(H3574-K3574&lt;=0,IF(D3574&gt;Calculator!$G$39,IF(H3574-K3574+E3574+L3574+M3574+Calculator!$G$39&gt;Calculator!$G$39,Calculator!$G$39-(H3574+E3574+L3574+M3574-K3574),Calculator!$G$39),D3574),0)))</f>
        <v>0</v>
      </c>
    </row>
    <row r="3575" spans="1:14" ht="15.75" thickBot="1">
      <c r="A3575" s="33" t="str">
        <f ca="1">IF(C3575=Calculator!$H$27,"F",IF(Daily!D3575+Daily!H3575=0,IF(D3574+H3574&gt;0,"L",""),""))</f>
        <v/>
      </c>
      <c r="B3575" s="34">
        <v>3574</v>
      </c>
      <c r="C3575" s="19">
        <f t="shared" ca="1" si="221"/>
        <v>49504</v>
      </c>
      <c r="D3575" s="29">
        <f t="shared" ca="1" si="223"/>
        <v>0</v>
      </c>
      <c r="E3575" s="29">
        <f ca="1">IF(C3575&lt;Calculator!$D$26,0,IF(DAY($C3575)=1,IF(D3575-Calculator!$G$24&gt;0,Calculator!$G$24,D3575),0))</f>
        <v>0</v>
      </c>
      <c r="F3575" s="29">
        <f ca="1">IF(E3575&gt;0,D3575*Calculator!$G$22/12,0)</f>
        <v>0</v>
      </c>
      <c r="G3575" s="29">
        <f ca="1">IF(E3575&gt;0,(IFERROR(-PMT(Calculator!$G$22/12,Calculator!$G$23*12,Calculator!$G$20),0))-F3575,0)</f>
        <v>0</v>
      </c>
      <c r="H3575" s="29">
        <f t="shared" ca="1" si="224"/>
        <v>0</v>
      </c>
      <c r="I3575" s="29">
        <f t="shared" ca="1" si="222"/>
        <v>0</v>
      </c>
      <c r="J3575" s="30">
        <f>Calculator!$G$40</f>
        <v>6.5000000000000002E-2</v>
      </c>
      <c r="K3575" s="29">
        <f ca="1">IF(C3575&gt;=Calculator!$G$27,IF(DAY($C3575)=1,Calculator!$G$34/2,IF(DAY($C3575)=15,Calculator!$G$34/2,0)),0)</f>
        <v>0</v>
      </c>
      <c r="L3575" s="29">
        <f ca="1">IF(DAY($C3575)=28,IF(H3575=0,0,Calculator!$G$35),0)</f>
        <v>0</v>
      </c>
      <c r="M3575" s="29">
        <f ca="1">IF(I3575&gt;0,IF(DAY($C3575)=1,SUM(INDIRECT("I"&amp;(ROW(C3574)-DAY(C3574))):I3574),0),0)</f>
        <v>0</v>
      </c>
      <c r="N3575" s="29">
        <f ca="1">IF(C3575&lt;Calculator!$G$27,0,IF(C3575=Calculator!$G$27,Calculator!$G$39,IF(H3575-K3575&lt;=0,IF(D3575&gt;Calculator!$G$39,IF(H3575-K3575+E3575+L3575+M3575+Calculator!$G$39&gt;Calculator!$G$39,Calculator!$G$39-(H3575+E3575+L3575+M3575-K3575),Calculator!$G$39),D3575),0)))</f>
        <v>0</v>
      </c>
    </row>
    <row r="3576" spans="1:14" ht="15.75" thickBot="1">
      <c r="A3576" s="33" t="str">
        <f ca="1">IF(C3576=Calculator!$H$27,"F",IF(Daily!D3576+Daily!H3576=0,IF(D3575+H3575&gt;0,"L",""),""))</f>
        <v/>
      </c>
      <c r="B3576" s="34">
        <v>3575</v>
      </c>
      <c r="C3576" s="19">
        <f t="shared" ca="1" si="221"/>
        <v>49505</v>
      </c>
      <c r="D3576" s="29">
        <f t="shared" ca="1" si="223"/>
        <v>0</v>
      </c>
      <c r="E3576" s="29">
        <f ca="1">IF(C3576&lt;Calculator!$D$26,0,IF(DAY($C3576)=1,IF(D3576-Calculator!$G$24&gt;0,Calculator!$G$24,D3576),0))</f>
        <v>0</v>
      </c>
      <c r="F3576" s="29">
        <f ca="1">IF(E3576&gt;0,D3576*Calculator!$G$22/12,0)</f>
        <v>0</v>
      </c>
      <c r="G3576" s="29">
        <f ca="1">IF(E3576&gt;0,(IFERROR(-PMT(Calculator!$G$22/12,Calculator!$G$23*12,Calculator!$G$20),0))-F3576,0)</f>
        <v>0</v>
      </c>
      <c r="H3576" s="29">
        <f t="shared" ca="1" si="224"/>
        <v>0</v>
      </c>
      <c r="I3576" s="29">
        <f t="shared" ca="1" si="222"/>
        <v>0</v>
      </c>
      <c r="J3576" s="30">
        <f>Calculator!$G$40</f>
        <v>6.5000000000000002E-2</v>
      </c>
      <c r="K3576" s="29">
        <f ca="1">IF(C3576&gt;=Calculator!$G$27,IF(DAY($C3576)=1,Calculator!$G$34/2,IF(DAY($C3576)=15,Calculator!$G$34/2,0)),0)</f>
        <v>4500</v>
      </c>
      <c r="L3576" s="29">
        <f ca="1">IF(DAY($C3576)=28,IF(H3576=0,0,Calculator!$G$35),0)</f>
        <v>0</v>
      </c>
      <c r="M3576" s="29">
        <f ca="1">IF(I3576&gt;0,IF(DAY($C3576)=1,SUM(INDIRECT("I"&amp;(ROW(C3575)-DAY(C3575))):I3575),0),0)</f>
        <v>0</v>
      </c>
      <c r="N3576" s="29">
        <f ca="1">IF(C3576&lt;Calculator!$G$27,0,IF(C3576=Calculator!$G$27,Calculator!$G$39,IF(H3576-K3576&lt;=0,IF(D3576&gt;Calculator!$G$39,IF(H3576-K3576+E3576+L3576+M3576+Calculator!$G$39&gt;Calculator!$G$39,Calculator!$G$39-(H3576+E3576+L3576+M3576-K3576),Calculator!$G$39),D3576),0)))</f>
        <v>0</v>
      </c>
    </row>
    <row r="3577" spans="1:14" ht="15.75" thickBot="1">
      <c r="A3577" s="33" t="str">
        <f ca="1">IF(C3577=Calculator!$H$27,"F",IF(Daily!D3577+Daily!H3577=0,IF(D3576+H3576&gt;0,"L",""),""))</f>
        <v/>
      </c>
      <c r="B3577" s="34">
        <v>3576</v>
      </c>
      <c r="C3577" s="19">
        <f t="shared" ca="1" si="221"/>
        <v>49506</v>
      </c>
      <c r="D3577" s="29">
        <f t="shared" ca="1" si="223"/>
        <v>0</v>
      </c>
      <c r="E3577" s="29">
        <f ca="1">IF(C3577&lt;Calculator!$D$26,0,IF(DAY($C3577)=1,IF(D3577-Calculator!$G$24&gt;0,Calculator!$G$24,D3577),0))</f>
        <v>0</v>
      </c>
      <c r="F3577" s="29">
        <f ca="1">IF(E3577&gt;0,D3577*Calculator!$G$22/12,0)</f>
        <v>0</v>
      </c>
      <c r="G3577" s="29">
        <f ca="1">IF(E3577&gt;0,(IFERROR(-PMT(Calculator!$G$22/12,Calculator!$G$23*12,Calculator!$G$20),0))-F3577,0)</f>
        <v>0</v>
      </c>
      <c r="H3577" s="29">
        <f t="shared" ca="1" si="224"/>
        <v>0</v>
      </c>
      <c r="I3577" s="29">
        <f t="shared" ca="1" si="222"/>
        <v>0</v>
      </c>
      <c r="J3577" s="30">
        <f>Calculator!$G$40</f>
        <v>6.5000000000000002E-2</v>
      </c>
      <c r="K3577" s="29">
        <f ca="1">IF(C3577&gt;=Calculator!$G$27,IF(DAY($C3577)=1,Calculator!$G$34/2,IF(DAY($C3577)=15,Calculator!$G$34/2,0)),0)</f>
        <v>0</v>
      </c>
      <c r="L3577" s="29">
        <f ca="1">IF(DAY($C3577)=28,IF(H3577=0,0,Calculator!$G$35),0)</f>
        <v>0</v>
      </c>
      <c r="M3577" s="29">
        <f ca="1">IF(I3577&gt;0,IF(DAY($C3577)=1,SUM(INDIRECT("I"&amp;(ROW(C3576)-DAY(C3576))):I3576),0),0)</f>
        <v>0</v>
      </c>
      <c r="N3577" s="29">
        <f ca="1">IF(C3577&lt;Calculator!$G$27,0,IF(C3577=Calculator!$G$27,Calculator!$G$39,IF(H3577-K3577&lt;=0,IF(D3577&gt;Calculator!$G$39,IF(H3577-K3577+E3577+L3577+M3577+Calculator!$G$39&gt;Calculator!$G$39,Calculator!$G$39-(H3577+E3577+L3577+M3577-K3577),Calculator!$G$39),D3577),0)))</f>
        <v>0</v>
      </c>
    </row>
    <row r="3578" spans="1:14" ht="15.75" thickBot="1">
      <c r="A3578" s="33" t="str">
        <f ca="1">IF(C3578=Calculator!$H$27,"F",IF(Daily!D3578+Daily!H3578=0,IF(D3577+H3577&gt;0,"L",""),""))</f>
        <v/>
      </c>
      <c r="B3578" s="34">
        <v>3577</v>
      </c>
      <c r="C3578" s="19">
        <f t="shared" ca="1" si="221"/>
        <v>49507</v>
      </c>
      <c r="D3578" s="29">
        <f t="shared" ca="1" si="223"/>
        <v>0</v>
      </c>
      <c r="E3578" s="29">
        <f ca="1">IF(C3578&lt;Calculator!$D$26,0,IF(DAY($C3578)=1,IF(D3578-Calculator!$G$24&gt;0,Calculator!$G$24,D3578),0))</f>
        <v>0</v>
      </c>
      <c r="F3578" s="29">
        <f ca="1">IF(E3578&gt;0,D3578*Calculator!$G$22/12,0)</f>
        <v>0</v>
      </c>
      <c r="G3578" s="29">
        <f ca="1">IF(E3578&gt;0,(IFERROR(-PMT(Calculator!$G$22/12,Calculator!$G$23*12,Calculator!$G$20),0))-F3578,0)</f>
        <v>0</v>
      </c>
      <c r="H3578" s="29">
        <f t="shared" ca="1" si="224"/>
        <v>0</v>
      </c>
      <c r="I3578" s="29">
        <f t="shared" ca="1" si="222"/>
        <v>0</v>
      </c>
      <c r="J3578" s="30">
        <f>Calculator!$G$40</f>
        <v>6.5000000000000002E-2</v>
      </c>
      <c r="K3578" s="29">
        <f ca="1">IF(C3578&gt;=Calculator!$G$27,IF(DAY($C3578)=1,Calculator!$G$34/2,IF(DAY($C3578)=15,Calculator!$G$34/2,0)),0)</f>
        <v>0</v>
      </c>
      <c r="L3578" s="29">
        <f ca="1">IF(DAY($C3578)=28,IF(H3578=0,0,Calculator!$G$35),0)</f>
        <v>0</v>
      </c>
      <c r="M3578" s="29">
        <f ca="1">IF(I3578&gt;0,IF(DAY($C3578)=1,SUM(INDIRECT("I"&amp;(ROW(C3577)-DAY(C3577))):I3577),0),0)</f>
        <v>0</v>
      </c>
      <c r="N3578" s="29">
        <f ca="1">IF(C3578&lt;Calculator!$G$27,0,IF(C3578=Calculator!$G$27,Calculator!$G$39,IF(H3578-K3578&lt;=0,IF(D3578&gt;Calculator!$G$39,IF(H3578-K3578+E3578+L3578+M3578+Calculator!$G$39&gt;Calculator!$G$39,Calculator!$G$39-(H3578+E3578+L3578+M3578-K3578),Calculator!$G$39),D3578),0)))</f>
        <v>0</v>
      </c>
    </row>
    <row r="3579" spans="1:14" ht="15.75" thickBot="1">
      <c r="A3579" s="33" t="str">
        <f ca="1">IF(C3579=Calculator!$H$27,"F",IF(Daily!D3579+Daily!H3579=0,IF(D3578+H3578&gt;0,"L",""),""))</f>
        <v/>
      </c>
      <c r="B3579" s="34">
        <v>3578</v>
      </c>
      <c r="C3579" s="19">
        <f t="shared" ca="1" si="221"/>
        <v>49508</v>
      </c>
      <c r="D3579" s="29">
        <f t="shared" ca="1" si="223"/>
        <v>0</v>
      </c>
      <c r="E3579" s="29">
        <f ca="1">IF(C3579&lt;Calculator!$D$26,0,IF(DAY($C3579)=1,IF(D3579-Calculator!$G$24&gt;0,Calculator!$G$24,D3579),0))</f>
        <v>0</v>
      </c>
      <c r="F3579" s="29">
        <f ca="1">IF(E3579&gt;0,D3579*Calculator!$G$22/12,0)</f>
        <v>0</v>
      </c>
      <c r="G3579" s="29">
        <f ca="1">IF(E3579&gt;0,(IFERROR(-PMT(Calculator!$G$22/12,Calculator!$G$23*12,Calculator!$G$20),0))-F3579,0)</f>
        <v>0</v>
      </c>
      <c r="H3579" s="29">
        <f t="shared" ca="1" si="224"/>
        <v>0</v>
      </c>
      <c r="I3579" s="29">
        <f t="shared" ca="1" si="222"/>
        <v>0</v>
      </c>
      <c r="J3579" s="30">
        <f>Calculator!$G$40</f>
        <v>6.5000000000000002E-2</v>
      </c>
      <c r="K3579" s="29">
        <f ca="1">IF(C3579&gt;=Calculator!$G$27,IF(DAY($C3579)=1,Calculator!$G$34/2,IF(DAY($C3579)=15,Calculator!$G$34/2,0)),0)</f>
        <v>0</v>
      </c>
      <c r="L3579" s="29">
        <f ca="1">IF(DAY($C3579)=28,IF(H3579=0,0,Calculator!$G$35),0)</f>
        <v>0</v>
      </c>
      <c r="M3579" s="29">
        <f ca="1">IF(I3579&gt;0,IF(DAY($C3579)=1,SUM(INDIRECT("I"&amp;(ROW(C3578)-DAY(C3578))):I3578),0),0)</f>
        <v>0</v>
      </c>
      <c r="N3579" s="29">
        <f ca="1">IF(C3579&lt;Calculator!$G$27,0,IF(C3579=Calculator!$G$27,Calculator!$G$39,IF(H3579-K3579&lt;=0,IF(D3579&gt;Calculator!$G$39,IF(H3579-K3579+E3579+L3579+M3579+Calculator!$G$39&gt;Calculator!$G$39,Calculator!$G$39-(H3579+E3579+L3579+M3579-K3579),Calculator!$G$39),D3579),0)))</f>
        <v>0</v>
      </c>
    </row>
    <row r="3580" spans="1:14" ht="15.75" thickBot="1">
      <c r="A3580" s="33" t="str">
        <f ca="1">IF(C3580=Calculator!$H$27,"F",IF(Daily!D3580+Daily!H3580=0,IF(D3579+H3579&gt;0,"L",""),""))</f>
        <v/>
      </c>
      <c r="B3580" s="34">
        <v>3579</v>
      </c>
      <c r="C3580" s="19">
        <f t="shared" ca="1" si="221"/>
        <v>49509</v>
      </c>
      <c r="D3580" s="29">
        <f t="shared" ca="1" si="223"/>
        <v>0</v>
      </c>
      <c r="E3580" s="29">
        <f ca="1">IF(C3580&lt;Calculator!$D$26,0,IF(DAY($C3580)=1,IF(D3580-Calculator!$G$24&gt;0,Calculator!$G$24,D3580),0))</f>
        <v>0</v>
      </c>
      <c r="F3580" s="29">
        <f ca="1">IF(E3580&gt;0,D3580*Calculator!$G$22/12,0)</f>
        <v>0</v>
      </c>
      <c r="G3580" s="29">
        <f ca="1">IF(E3580&gt;0,(IFERROR(-PMT(Calculator!$G$22/12,Calculator!$G$23*12,Calculator!$G$20),0))-F3580,0)</f>
        <v>0</v>
      </c>
      <c r="H3580" s="29">
        <f t="shared" ca="1" si="224"/>
        <v>0</v>
      </c>
      <c r="I3580" s="29">
        <f t="shared" ca="1" si="222"/>
        <v>0</v>
      </c>
      <c r="J3580" s="30">
        <f>Calculator!$G$40</f>
        <v>6.5000000000000002E-2</v>
      </c>
      <c r="K3580" s="29">
        <f ca="1">IF(C3580&gt;=Calculator!$G$27,IF(DAY($C3580)=1,Calculator!$G$34/2,IF(DAY($C3580)=15,Calculator!$G$34/2,0)),0)</f>
        <v>0</v>
      </c>
      <c r="L3580" s="29">
        <f ca="1">IF(DAY($C3580)=28,IF(H3580=0,0,Calculator!$G$35),0)</f>
        <v>0</v>
      </c>
      <c r="M3580" s="29">
        <f ca="1">IF(I3580&gt;0,IF(DAY($C3580)=1,SUM(INDIRECT("I"&amp;(ROW(C3579)-DAY(C3579))):I3579),0),0)</f>
        <v>0</v>
      </c>
      <c r="N3580" s="29">
        <f ca="1">IF(C3580&lt;Calculator!$G$27,0,IF(C3580=Calculator!$G$27,Calculator!$G$39,IF(H3580-K3580&lt;=0,IF(D3580&gt;Calculator!$G$39,IF(H3580-K3580+E3580+L3580+M3580+Calculator!$G$39&gt;Calculator!$G$39,Calculator!$G$39-(H3580+E3580+L3580+M3580-K3580),Calculator!$G$39),D3580),0)))</f>
        <v>0</v>
      </c>
    </row>
    <row r="3581" spans="1:14" ht="15.75" thickBot="1">
      <c r="A3581" s="33" t="str">
        <f ca="1">IF(C3581=Calculator!$H$27,"F",IF(Daily!D3581+Daily!H3581=0,IF(D3580+H3580&gt;0,"L",""),""))</f>
        <v/>
      </c>
      <c r="B3581" s="34">
        <v>3580</v>
      </c>
      <c r="C3581" s="19">
        <f t="shared" ca="1" si="221"/>
        <v>49510</v>
      </c>
      <c r="D3581" s="29">
        <f t="shared" ca="1" si="223"/>
        <v>0</v>
      </c>
      <c r="E3581" s="29">
        <f ca="1">IF(C3581&lt;Calculator!$D$26,0,IF(DAY($C3581)=1,IF(D3581-Calculator!$G$24&gt;0,Calculator!$G$24,D3581),0))</f>
        <v>0</v>
      </c>
      <c r="F3581" s="29">
        <f ca="1">IF(E3581&gt;0,D3581*Calculator!$G$22/12,0)</f>
        <v>0</v>
      </c>
      <c r="G3581" s="29">
        <f ca="1">IF(E3581&gt;0,(IFERROR(-PMT(Calculator!$G$22/12,Calculator!$G$23*12,Calculator!$G$20),0))-F3581,0)</f>
        <v>0</v>
      </c>
      <c r="H3581" s="29">
        <f t="shared" ca="1" si="224"/>
        <v>0</v>
      </c>
      <c r="I3581" s="29">
        <f t="shared" ca="1" si="222"/>
        <v>0</v>
      </c>
      <c r="J3581" s="30">
        <f>Calculator!$G$40</f>
        <v>6.5000000000000002E-2</v>
      </c>
      <c r="K3581" s="29">
        <f ca="1">IF(C3581&gt;=Calculator!$G$27,IF(DAY($C3581)=1,Calculator!$G$34/2,IF(DAY($C3581)=15,Calculator!$G$34/2,0)),0)</f>
        <v>0</v>
      </c>
      <c r="L3581" s="29">
        <f ca="1">IF(DAY($C3581)=28,IF(H3581=0,0,Calculator!$G$35),0)</f>
        <v>0</v>
      </c>
      <c r="M3581" s="29">
        <f ca="1">IF(I3581&gt;0,IF(DAY($C3581)=1,SUM(INDIRECT("I"&amp;(ROW(C3580)-DAY(C3580))):I3580),0),0)</f>
        <v>0</v>
      </c>
      <c r="N3581" s="29">
        <f ca="1">IF(C3581&lt;Calculator!$G$27,0,IF(C3581=Calculator!$G$27,Calculator!$G$39,IF(H3581-K3581&lt;=0,IF(D3581&gt;Calculator!$G$39,IF(H3581-K3581+E3581+L3581+M3581+Calculator!$G$39&gt;Calculator!$G$39,Calculator!$G$39-(H3581+E3581+L3581+M3581-K3581),Calculator!$G$39),D3581),0)))</f>
        <v>0</v>
      </c>
    </row>
    <row r="3582" spans="1:14" ht="15.75" thickBot="1">
      <c r="A3582" s="33" t="str">
        <f ca="1">IF(C3582=Calculator!$H$27,"F",IF(Daily!D3582+Daily!H3582=0,IF(D3581+H3581&gt;0,"L",""),""))</f>
        <v/>
      </c>
      <c r="B3582" s="34">
        <v>3581</v>
      </c>
      <c r="C3582" s="19">
        <f t="shared" ca="1" si="221"/>
        <v>49511</v>
      </c>
      <c r="D3582" s="29">
        <f t="shared" ca="1" si="223"/>
        <v>0</v>
      </c>
      <c r="E3582" s="29">
        <f ca="1">IF(C3582&lt;Calculator!$D$26,0,IF(DAY($C3582)=1,IF(D3582-Calculator!$G$24&gt;0,Calculator!$G$24,D3582),0))</f>
        <v>0</v>
      </c>
      <c r="F3582" s="29">
        <f ca="1">IF(E3582&gt;0,D3582*Calculator!$G$22/12,0)</f>
        <v>0</v>
      </c>
      <c r="G3582" s="29">
        <f ca="1">IF(E3582&gt;0,(IFERROR(-PMT(Calculator!$G$22/12,Calculator!$G$23*12,Calculator!$G$20),0))-F3582,0)</f>
        <v>0</v>
      </c>
      <c r="H3582" s="29">
        <f t="shared" ca="1" si="224"/>
        <v>0</v>
      </c>
      <c r="I3582" s="29">
        <f t="shared" ca="1" si="222"/>
        <v>0</v>
      </c>
      <c r="J3582" s="30">
        <f>Calculator!$G$40</f>
        <v>6.5000000000000002E-2</v>
      </c>
      <c r="K3582" s="29">
        <f ca="1">IF(C3582&gt;=Calculator!$G$27,IF(DAY($C3582)=1,Calculator!$G$34/2,IF(DAY($C3582)=15,Calculator!$G$34/2,0)),0)</f>
        <v>0</v>
      </c>
      <c r="L3582" s="29">
        <f ca="1">IF(DAY($C3582)=28,IF(H3582=0,0,Calculator!$G$35),0)</f>
        <v>0</v>
      </c>
      <c r="M3582" s="29">
        <f ca="1">IF(I3582&gt;0,IF(DAY($C3582)=1,SUM(INDIRECT("I"&amp;(ROW(C3581)-DAY(C3581))):I3581),0),0)</f>
        <v>0</v>
      </c>
      <c r="N3582" s="29">
        <f ca="1">IF(C3582&lt;Calculator!$G$27,0,IF(C3582=Calculator!$G$27,Calculator!$G$39,IF(H3582-K3582&lt;=0,IF(D3582&gt;Calculator!$G$39,IF(H3582-K3582+E3582+L3582+M3582+Calculator!$G$39&gt;Calculator!$G$39,Calculator!$G$39-(H3582+E3582+L3582+M3582-K3582),Calculator!$G$39),D3582),0)))</f>
        <v>0</v>
      </c>
    </row>
    <row r="3583" spans="1:14" ht="15.75" thickBot="1">
      <c r="A3583" s="33" t="str">
        <f ca="1">IF(C3583=Calculator!$H$27,"F",IF(Daily!D3583+Daily!H3583=0,IF(D3582+H3582&gt;0,"L",""),""))</f>
        <v/>
      </c>
      <c r="B3583" s="34">
        <v>3582</v>
      </c>
      <c r="C3583" s="19">
        <f t="shared" ca="1" si="221"/>
        <v>49512</v>
      </c>
      <c r="D3583" s="29">
        <f t="shared" ca="1" si="223"/>
        <v>0</v>
      </c>
      <c r="E3583" s="29">
        <f ca="1">IF(C3583&lt;Calculator!$D$26,0,IF(DAY($C3583)=1,IF(D3583-Calculator!$G$24&gt;0,Calculator!$G$24,D3583),0))</f>
        <v>0</v>
      </c>
      <c r="F3583" s="29">
        <f ca="1">IF(E3583&gt;0,D3583*Calculator!$G$22/12,0)</f>
        <v>0</v>
      </c>
      <c r="G3583" s="29">
        <f ca="1">IF(E3583&gt;0,(IFERROR(-PMT(Calculator!$G$22/12,Calculator!$G$23*12,Calculator!$G$20),0))-F3583,0)</f>
        <v>0</v>
      </c>
      <c r="H3583" s="29">
        <f t="shared" ca="1" si="224"/>
        <v>0</v>
      </c>
      <c r="I3583" s="29">
        <f t="shared" ca="1" si="222"/>
        <v>0</v>
      </c>
      <c r="J3583" s="30">
        <f>Calculator!$G$40</f>
        <v>6.5000000000000002E-2</v>
      </c>
      <c r="K3583" s="29">
        <f ca="1">IF(C3583&gt;=Calculator!$G$27,IF(DAY($C3583)=1,Calculator!$G$34/2,IF(DAY($C3583)=15,Calculator!$G$34/2,0)),0)</f>
        <v>0</v>
      </c>
      <c r="L3583" s="29">
        <f ca="1">IF(DAY($C3583)=28,IF(H3583=0,0,Calculator!$G$35),0)</f>
        <v>0</v>
      </c>
      <c r="M3583" s="29">
        <f ca="1">IF(I3583&gt;0,IF(DAY($C3583)=1,SUM(INDIRECT("I"&amp;(ROW(C3582)-DAY(C3582))):I3582),0),0)</f>
        <v>0</v>
      </c>
      <c r="N3583" s="29">
        <f ca="1">IF(C3583&lt;Calculator!$G$27,0,IF(C3583=Calculator!$G$27,Calculator!$G$39,IF(H3583-K3583&lt;=0,IF(D3583&gt;Calculator!$G$39,IF(H3583-K3583+E3583+L3583+M3583+Calculator!$G$39&gt;Calculator!$G$39,Calculator!$G$39-(H3583+E3583+L3583+M3583-K3583),Calculator!$G$39),D3583),0)))</f>
        <v>0</v>
      </c>
    </row>
    <row r="3584" spans="1:14" ht="15.75" thickBot="1">
      <c r="A3584" s="33" t="str">
        <f ca="1">IF(C3584=Calculator!$H$27,"F",IF(Daily!D3584+Daily!H3584=0,IF(D3583+H3583&gt;0,"L",""),""))</f>
        <v/>
      </c>
      <c r="B3584" s="34">
        <v>3583</v>
      </c>
      <c r="C3584" s="19">
        <f t="shared" ca="1" si="221"/>
        <v>49513</v>
      </c>
      <c r="D3584" s="29">
        <f t="shared" ca="1" si="223"/>
        <v>0</v>
      </c>
      <c r="E3584" s="29">
        <f ca="1">IF(C3584&lt;Calculator!$D$26,0,IF(DAY($C3584)=1,IF(D3584-Calculator!$G$24&gt;0,Calculator!$G$24,D3584),0))</f>
        <v>0</v>
      </c>
      <c r="F3584" s="29">
        <f ca="1">IF(E3584&gt;0,D3584*Calculator!$G$22/12,0)</f>
        <v>0</v>
      </c>
      <c r="G3584" s="29">
        <f ca="1">IF(E3584&gt;0,(IFERROR(-PMT(Calculator!$G$22/12,Calculator!$G$23*12,Calculator!$G$20),0))-F3584,0)</f>
        <v>0</v>
      </c>
      <c r="H3584" s="29">
        <f t="shared" ca="1" si="224"/>
        <v>0</v>
      </c>
      <c r="I3584" s="29">
        <f t="shared" ca="1" si="222"/>
        <v>0</v>
      </c>
      <c r="J3584" s="30">
        <f>Calculator!$G$40</f>
        <v>6.5000000000000002E-2</v>
      </c>
      <c r="K3584" s="29">
        <f ca="1">IF(C3584&gt;=Calculator!$G$27,IF(DAY($C3584)=1,Calculator!$G$34/2,IF(DAY($C3584)=15,Calculator!$G$34/2,0)),0)</f>
        <v>0</v>
      </c>
      <c r="L3584" s="29">
        <f ca="1">IF(DAY($C3584)=28,IF(H3584=0,0,Calculator!$G$35),0)</f>
        <v>0</v>
      </c>
      <c r="M3584" s="29">
        <f ca="1">IF(I3584&gt;0,IF(DAY($C3584)=1,SUM(INDIRECT("I"&amp;(ROW(C3583)-DAY(C3583))):I3583),0),0)</f>
        <v>0</v>
      </c>
      <c r="N3584" s="29">
        <f ca="1">IF(C3584&lt;Calculator!$G$27,0,IF(C3584=Calculator!$G$27,Calculator!$G$39,IF(H3584-K3584&lt;=0,IF(D3584&gt;Calculator!$G$39,IF(H3584-K3584+E3584+L3584+M3584+Calculator!$G$39&gt;Calculator!$G$39,Calculator!$G$39-(H3584+E3584+L3584+M3584-K3584),Calculator!$G$39),D3584),0)))</f>
        <v>0</v>
      </c>
    </row>
    <row r="3585" spans="1:14" ht="15.75" thickBot="1">
      <c r="A3585" s="33" t="str">
        <f ca="1">IF(C3585=Calculator!$H$27,"F",IF(Daily!D3585+Daily!H3585=0,IF(D3584+H3584&gt;0,"L",""),""))</f>
        <v/>
      </c>
      <c r="B3585" s="34">
        <v>3584</v>
      </c>
      <c r="C3585" s="19">
        <f t="shared" ca="1" si="221"/>
        <v>49514</v>
      </c>
      <c r="D3585" s="29">
        <f t="shared" ca="1" si="223"/>
        <v>0</v>
      </c>
      <c r="E3585" s="29">
        <f ca="1">IF(C3585&lt;Calculator!$D$26,0,IF(DAY($C3585)=1,IF(D3585-Calculator!$G$24&gt;0,Calculator!$G$24,D3585),0))</f>
        <v>0</v>
      </c>
      <c r="F3585" s="29">
        <f ca="1">IF(E3585&gt;0,D3585*Calculator!$G$22/12,0)</f>
        <v>0</v>
      </c>
      <c r="G3585" s="29">
        <f ca="1">IF(E3585&gt;0,(IFERROR(-PMT(Calculator!$G$22/12,Calculator!$G$23*12,Calculator!$G$20),0))-F3585,0)</f>
        <v>0</v>
      </c>
      <c r="H3585" s="29">
        <f t="shared" ca="1" si="224"/>
        <v>0</v>
      </c>
      <c r="I3585" s="29">
        <f t="shared" ca="1" si="222"/>
        <v>0</v>
      </c>
      <c r="J3585" s="30">
        <f>Calculator!$G$40</f>
        <v>6.5000000000000002E-2</v>
      </c>
      <c r="K3585" s="29">
        <f ca="1">IF(C3585&gt;=Calculator!$G$27,IF(DAY($C3585)=1,Calculator!$G$34/2,IF(DAY($C3585)=15,Calculator!$G$34/2,0)),0)</f>
        <v>0</v>
      </c>
      <c r="L3585" s="29">
        <f ca="1">IF(DAY($C3585)=28,IF(H3585=0,0,Calculator!$G$35),0)</f>
        <v>0</v>
      </c>
      <c r="M3585" s="29">
        <f ca="1">IF(I3585&gt;0,IF(DAY($C3585)=1,SUM(INDIRECT("I"&amp;(ROW(C3584)-DAY(C3584))):I3584),0),0)</f>
        <v>0</v>
      </c>
      <c r="N3585" s="29">
        <f ca="1">IF(C3585&lt;Calculator!$G$27,0,IF(C3585=Calculator!$G$27,Calculator!$G$39,IF(H3585-K3585&lt;=0,IF(D3585&gt;Calculator!$G$39,IF(H3585-K3585+E3585+L3585+M3585+Calculator!$G$39&gt;Calculator!$G$39,Calculator!$G$39-(H3585+E3585+L3585+M3585-K3585),Calculator!$G$39),D3585),0)))</f>
        <v>0</v>
      </c>
    </row>
    <row r="3586" spans="1:14" ht="15.75" thickBot="1">
      <c r="A3586" s="33" t="str">
        <f ca="1">IF(C3586=Calculator!$H$27,"F",IF(Daily!D3586+Daily!H3586=0,IF(D3585+H3585&gt;0,"L",""),""))</f>
        <v/>
      </c>
      <c r="B3586" s="34">
        <v>3585</v>
      </c>
      <c r="C3586" s="19">
        <f t="shared" ca="1" si="221"/>
        <v>49515</v>
      </c>
      <c r="D3586" s="29">
        <f t="shared" ca="1" si="223"/>
        <v>0</v>
      </c>
      <c r="E3586" s="29">
        <f ca="1">IF(C3586&lt;Calculator!$D$26,0,IF(DAY($C3586)=1,IF(D3586-Calculator!$G$24&gt;0,Calculator!$G$24,D3586),0))</f>
        <v>0</v>
      </c>
      <c r="F3586" s="29">
        <f ca="1">IF(E3586&gt;0,D3586*Calculator!$G$22/12,0)</f>
        <v>0</v>
      </c>
      <c r="G3586" s="29">
        <f ca="1">IF(E3586&gt;0,(IFERROR(-PMT(Calculator!$G$22/12,Calculator!$G$23*12,Calculator!$G$20),0))-F3586,0)</f>
        <v>0</v>
      </c>
      <c r="H3586" s="29">
        <f t="shared" ca="1" si="224"/>
        <v>0</v>
      </c>
      <c r="I3586" s="29">
        <f t="shared" ca="1" si="222"/>
        <v>0</v>
      </c>
      <c r="J3586" s="30">
        <f>Calculator!$G$40</f>
        <v>6.5000000000000002E-2</v>
      </c>
      <c r="K3586" s="29">
        <f ca="1">IF(C3586&gt;=Calculator!$G$27,IF(DAY($C3586)=1,Calculator!$G$34/2,IF(DAY($C3586)=15,Calculator!$G$34/2,0)),0)</f>
        <v>0</v>
      </c>
      <c r="L3586" s="29">
        <f ca="1">IF(DAY($C3586)=28,IF(H3586=0,0,Calculator!$G$35),0)</f>
        <v>0</v>
      </c>
      <c r="M3586" s="29">
        <f ca="1">IF(I3586&gt;0,IF(DAY($C3586)=1,SUM(INDIRECT("I"&amp;(ROW(C3585)-DAY(C3585))):I3585),0),0)</f>
        <v>0</v>
      </c>
      <c r="N3586" s="29">
        <f ca="1">IF(C3586&lt;Calculator!$G$27,0,IF(C3586=Calculator!$G$27,Calculator!$G$39,IF(H3586-K3586&lt;=0,IF(D3586&gt;Calculator!$G$39,IF(H3586-K3586+E3586+L3586+M3586+Calculator!$G$39&gt;Calculator!$G$39,Calculator!$G$39-(H3586+E3586+L3586+M3586-K3586),Calculator!$G$39),D3586),0)))</f>
        <v>0</v>
      </c>
    </row>
    <row r="3587" spans="1:14" ht="15.75" thickBot="1">
      <c r="A3587" s="33" t="str">
        <f ca="1">IF(C3587=Calculator!$H$27,"F",IF(Daily!D3587+Daily!H3587=0,IF(D3586+H3586&gt;0,"L",""),""))</f>
        <v/>
      </c>
      <c r="B3587" s="34">
        <v>3586</v>
      </c>
      <c r="C3587" s="19">
        <f t="shared" ref="C3587:C3650" ca="1" si="225">C3586+1</f>
        <v>49516</v>
      </c>
      <c r="D3587" s="29">
        <f t="shared" ca="1" si="223"/>
        <v>0</v>
      </c>
      <c r="E3587" s="29">
        <f ca="1">IF(C3587&lt;Calculator!$D$26,0,IF(DAY($C3587)=1,IF(D3587-Calculator!$G$24&gt;0,Calculator!$G$24,D3587),0))</f>
        <v>0</v>
      </c>
      <c r="F3587" s="29">
        <f ca="1">IF(E3587&gt;0,D3587*Calculator!$G$22/12,0)</f>
        <v>0</v>
      </c>
      <c r="G3587" s="29">
        <f ca="1">IF(E3587&gt;0,(IFERROR(-PMT(Calculator!$G$22/12,Calculator!$G$23*12,Calculator!$G$20),0))-F3587,0)</f>
        <v>0</v>
      </c>
      <c r="H3587" s="29">
        <f t="shared" ca="1" si="224"/>
        <v>0</v>
      </c>
      <c r="I3587" s="29">
        <f t="shared" ref="I3587:I3650" ca="1" si="226">H3587*J3587/365</f>
        <v>0</v>
      </c>
      <c r="J3587" s="30">
        <f>Calculator!$G$40</f>
        <v>6.5000000000000002E-2</v>
      </c>
      <c r="K3587" s="29">
        <f ca="1">IF(C3587&gt;=Calculator!$G$27,IF(DAY($C3587)=1,Calculator!$G$34/2,IF(DAY($C3587)=15,Calculator!$G$34/2,0)),0)</f>
        <v>0</v>
      </c>
      <c r="L3587" s="29">
        <f ca="1">IF(DAY($C3587)=28,IF(H3587=0,0,Calculator!$G$35),0)</f>
        <v>0</v>
      </c>
      <c r="M3587" s="29">
        <f ca="1">IF(I3587&gt;0,IF(DAY($C3587)=1,SUM(INDIRECT("I"&amp;(ROW(C3586)-DAY(C3586))):I3586),0),0)</f>
        <v>0</v>
      </c>
      <c r="N3587" s="29">
        <f ca="1">IF(C3587&lt;Calculator!$G$27,0,IF(C3587=Calculator!$G$27,Calculator!$G$39,IF(H3587-K3587&lt;=0,IF(D3587&gt;Calculator!$G$39,IF(H3587-K3587+E3587+L3587+M3587+Calculator!$G$39&gt;Calculator!$G$39,Calculator!$G$39-(H3587+E3587+L3587+M3587-K3587),Calculator!$G$39),D3587),0)))</f>
        <v>0</v>
      </c>
    </row>
    <row r="3588" spans="1:14" ht="15.75" thickBot="1">
      <c r="A3588" s="33" t="str">
        <f ca="1">IF(C3588=Calculator!$H$27,"F",IF(Daily!D3588+Daily!H3588=0,IF(D3587+H3587&gt;0,"L",""),""))</f>
        <v/>
      </c>
      <c r="B3588" s="34">
        <v>3587</v>
      </c>
      <c r="C3588" s="19">
        <f t="shared" ca="1" si="225"/>
        <v>49517</v>
      </c>
      <c r="D3588" s="29">
        <f t="shared" ref="D3588:D3651" ca="1" si="227">IF(((D3587-G3587)-N3587)&lt;0,0,((D3587-G3587)-N3587))</f>
        <v>0</v>
      </c>
      <c r="E3588" s="29">
        <f ca="1">IF(C3588&lt;Calculator!$D$26,0,IF(DAY($C3588)=1,IF(D3588-Calculator!$G$24&gt;0,Calculator!$G$24,D3588),0))</f>
        <v>0</v>
      </c>
      <c r="F3588" s="29">
        <f ca="1">IF(E3588&gt;0,D3588*Calculator!$G$22/12,0)</f>
        <v>0</v>
      </c>
      <c r="G3588" s="29">
        <f ca="1">IF(E3588&gt;0,(IFERROR(-PMT(Calculator!$G$22/12,Calculator!$G$23*12,Calculator!$G$20),0))-F3588,0)</f>
        <v>0</v>
      </c>
      <c r="H3588" s="29">
        <f t="shared" ref="H3588:H3651" ca="1" si="228">IF((H3587-K3587+SUM(L3587:N3587)+E3587)&lt;0,0,(H3587-K3587+SUM(L3587:N3587)+E3587))</f>
        <v>0</v>
      </c>
      <c r="I3588" s="29">
        <f t="shared" ca="1" si="226"/>
        <v>0</v>
      </c>
      <c r="J3588" s="30">
        <f>Calculator!$G$40</f>
        <v>6.5000000000000002E-2</v>
      </c>
      <c r="K3588" s="29">
        <f ca="1">IF(C3588&gt;=Calculator!$G$27,IF(DAY($C3588)=1,Calculator!$G$34/2,IF(DAY($C3588)=15,Calculator!$G$34/2,0)),0)</f>
        <v>0</v>
      </c>
      <c r="L3588" s="29">
        <f ca="1">IF(DAY($C3588)=28,IF(H3588=0,0,Calculator!$G$35),0)</f>
        <v>0</v>
      </c>
      <c r="M3588" s="29">
        <f ca="1">IF(I3588&gt;0,IF(DAY($C3588)=1,SUM(INDIRECT("I"&amp;(ROW(C3587)-DAY(C3587))):I3587),0),0)</f>
        <v>0</v>
      </c>
      <c r="N3588" s="29">
        <f ca="1">IF(C3588&lt;Calculator!$G$27,0,IF(C3588=Calculator!$G$27,Calculator!$G$39,IF(H3588-K3588&lt;=0,IF(D3588&gt;Calculator!$G$39,IF(H3588-K3588+E3588+L3588+M3588+Calculator!$G$39&gt;Calculator!$G$39,Calculator!$G$39-(H3588+E3588+L3588+M3588-K3588),Calculator!$G$39),D3588),0)))</f>
        <v>0</v>
      </c>
    </row>
    <row r="3589" spans="1:14" ht="15.75" thickBot="1">
      <c r="A3589" s="33" t="str">
        <f ca="1">IF(C3589=Calculator!$H$27,"F",IF(Daily!D3589+Daily!H3589=0,IF(D3588+H3588&gt;0,"L",""),""))</f>
        <v/>
      </c>
      <c r="B3589" s="34">
        <v>3588</v>
      </c>
      <c r="C3589" s="19">
        <f t="shared" ca="1" si="225"/>
        <v>49518</v>
      </c>
      <c r="D3589" s="29">
        <f t="shared" ca="1" si="227"/>
        <v>0</v>
      </c>
      <c r="E3589" s="29">
        <f ca="1">IF(C3589&lt;Calculator!$D$26,0,IF(DAY($C3589)=1,IF(D3589-Calculator!$G$24&gt;0,Calculator!$G$24,D3589),0))</f>
        <v>0</v>
      </c>
      <c r="F3589" s="29">
        <f ca="1">IF(E3589&gt;0,D3589*Calculator!$G$22/12,0)</f>
        <v>0</v>
      </c>
      <c r="G3589" s="29">
        <f ca="1">IF(E3589&gt;0,(IFERROR(-PMT(Calculator!$G$22/12,Calculator!$G$23*12,Calculator!$G$20),0))-F3589,0)</f>
        <v>0</v>
      </c>
      <c r="H3589" s="29">
        <f t="shared" ca="1" si="228"/>
        <v>0</v>
      </c>
      <c r="I3589" s="29">
        <f t="shared" ca="1" si="226"/>
        <v>0</v>
      </c>
      <c r="J3589" s="30">
        <f>Calculator!$G$40</f>
        <v>6.5000000000000002E-2</v>
      </c>
      <c r="K3589" s="29">
        <f ca="1">IF(C3589&gt;=Calculator!$G$27,IF(DAY($C3589)=1,Calculator!$G$34/2,IF(DAY($C3589)=15,Calculator!$G$34/2,0)),0)</f>
        <v>0</v>
      </c>
      <c r="L3589" s="29">
        <f ca="1">IF(DAY($C3589)=28,IF(H3589=0,0,Calculator!$G$35),0)</f>
        <v>0</v>
      </c>
      <c r="M3589" s="29">
        <f ca="1">IF(I3589&gt;0,IF(DAY($C3589)=1,SUM(INDIRECT("I"&amp;(ROW(C3588)-DAY(C3588))):I3588),0),0)</f>
        <v>0</v>
      </c>
      <c r="N3589" s="29">
        <f ca="1">IF(C3589&lt;Calculator!$G$27,0,IF(C3589=Calculator!$G$27,Calculator!$G$39,IF(H3589-K3589&lt;=0,IF(D3589&gt;Calculator!$G$39,IF(H3589-K3589+E3589+L3589+M3589+Calculator!$G$39&gt;Calculator!$G$39,Calculator!$G$39-(H3589+E3589+L3589+M3589-K3589),Calculator!$G$39),D3589),0)))</f>
        <v>0</v>
      </c>
    </row>
    <row r="3590" spans="1:14" ht="15.75" thickBot="1">
      <c r="A3590" s="33" t="str">
        <f ca="1">IF(C3590=Calculator!$H$27,"F",IF(Daily!D3590+Daily!H3590=0,IF(D3589+H3589&gt;0,"L",""),""))</f>
        <v/>
      </c>
      <c r="B3590" s="34">
        <v>3589</v>
      </c>
      <c r="C3590" s="19">
        <f t="shared" ca="1" si="225"/>
        <v>49519</v>
      </c>
      <c r="D3590" s="29">
        <f t="shared" ca="1" si="227"/>
        <v>0</v>
      </c>
      <c r="E3590" s="29">
        <f ca="1">IF(C3590&lt;Calculator!$D$26,0,IF(DAY($C3590)=1,IF(D3590-Calculator!$G$24&gt;0,Calculator!$G$24,D3590),0))</f>
        <v>0</v>
      </c>
      <c r="F3590" s="29">
        <f ca="1">IF(E3590&gt;0,D3590*Calculator!$G$22/12,0)</f>
        <v>0</v>
      </c>
      <c r="G3590" s="29">
        <f ca="1">IF(E3590&gt;0,(IFERROR(-PMT(Calculator!$G$22/12,Calculator!$G$23*12,Calculator!$G$20),0))-F3590,0)</f>
        <v>0</v>
      </c>
      <c r="H3590" s="29">
        <f t="shared" ca="1" si="228"/>
        <v>0</v>
      </c>
      <c r="I3590" s="29">
        <f t="shared" ca="1" si="226"/>
        <v>0</v>
      </c>
      <c r="J3590" s="30">
        <f>Calculator!$G$40</f>
        <v>6.5000000000000002E-2</v>
      </c>
      <c r="K3590" s="29">
        <f ca="1">IF(C3590&gt;=Calculator!$G$27,IF(DAY($C3590)=1,Calculator!$G$34/2,IF(DAY($C3590)=15,Calculator!$G$34/2,0)),0)</f>
        <v>0</v>
      </c>
      <c r="L3590" s="29">
        <f ca="1">IF(DAY($C3590)=28,IF(H3590=0,0,Calculator!$G$35),0)</f>
        <v>0</v>
      </c>
      <c r="M3590" s="29">
        <f ca="1">IF(I3590&gt;0,IF(DAY($C3590)=1,SUM(INDIRECT("I"&amp;(ROW(C3589)-DAY(C3589))):I3589),0),0)</f>
        <v>0</v>
      </c>
      <c r="N3590" s="29">
        <f ca="1">IF(C3590&lt;Calculator!$G$27,0,IF(C3590=Calculator!$G$27,Calculator!$G$39,IF(H3590-K3590&lt;=0,IF(D3590&gt;Calculator!$G$39,IF(H3590-K3590+E3590+L3590+M3590+Calculator!$G$39&gt;Calculator!$G$39,Calculator!$G$39-(H3590+E3590+L3590+M3590-K3590),Calculator!$G$39),D3590),0)))</f>
        <v>0</v>
      </c>
    </row>
    <row r="3591" spans="1:14" ht="15.75" thickBot="1">
      <c r="A3591" s="33" t="str">
        <f ca="1">IF(C3591=Calculator!$H$27,"F",IF(Daily!D3591+Daily!H3591=0,IF(D3590+H3590&gt;0,"L",""),""))</f>
        <v/>
      </c>
      <c r="B3591" s="34">
        <v>3590</v>
      </c>
      <c r="C3591" s="19">
        <f t="shared" ca="1" si="225"/>
        <v>49520</v>
      </c>
      <c r="D3591" s="29">
        <f t="shared" ca="1" si="227"/>
        <v>0</v>
      </c>
      <c r="E3591" s="29">
        <f ca="1">IF(C3591&lt;Calculator!$D$26,0,IF(DAY($C3591)=1,IF(D3591-Calculator!$G$24&gt;0,Calculator!$G$24,D3591),0))</f>
        <v>0</v>
      </c>
      <c r="F3591" s="29">
        <f ca="1">IF(E3591&gt;0,D3591*Calculator!$G$22/12,0)</f>
        <v>0</v>
      </c>
      <c r="G3591" s="29">
        <f ca="1">IF(E3591&gt;0,(IFERROR(-PMT(Calculator!$G$22/12,Calculator!$G$23*12,Calculator!$G$20),0))-F3591,0)</f>
        <v>0</v>
      </c>
      <c r="H3591" s="29">
        <f t="shared" ca="1" si="228"/>
        <v>0</v>
      </c>
      <c r="I3591" s="29">
        <f t="shared" ca="1" si="226"/>
        <v>0</v>
      </c>
      <c r="J3591" s="30">
        <f>Calculator!$G$40</f>
        <v>6.5000000000000002E-2</v>
      </c>
      <c r="K3591" s="29">
        <f ca="1">IF(C3591&gt;=Calculator!$G$27,IF(DAY($C3591)=1,Calculator!$G$34/2,IF(DAY($C3591)=15,Calculator!$G$34/2,0)),0)</f>
        <v>0</v>
      </c>
      <c r="L3591" s="29">
        <f ca="1">IF(DAY($C3591)=28,IF(H3591=0,0,Calculator!$G$35),0)</f>
        <v>0</v>
      </c>
      <c r="M3591" s="29">
        <f ca="1">IF(I3591&gt;0,IF(DAY($C3591)=1,SUM(INDIRECT("I"&amp;(ROW(C3590)-DAY(C3590))):I3590),0),0)</f>
        <v>0</v>
      </c>
      <c r="N3591" s="29">
        <f ca="1">IF(C3591&lt;Calculator!$G$27,0,IF(C3591=Calculator!$G$27,Calculator!$G$39,IF(H3591-K3591&lt;=0,IF(D3591&gt;Calculator!$G$39,IF(H3591-K3591+E3591+L3591+M3591+Calculator!$G$39&gt;Calculator!$G$39,Calculator!$G$39-(H3591+E3591+L3591+M3591-K3591),Calculator!$G$39),D3591),0)))</f>
        <v>0</v>
      </c>
    </row>
    <row r="3592" spans="1:14" ht="15.75" thickBot="1">
      <c r="A3592" s="33" t="str">
        <f ca="1">IF(C3592=Calculator!$H$27,"F",IF(Daily!D3592+Daily!H3592=0,IF(D3591+H3591&gt;0,"L",""),""))</f>
        <v/>
      </c>
      <c r="B3592" s="34">
        <v>3591</v>
      </c>
      <c r="C3592" s="19">
        <f t="shared" ca="1" si="225"/>
        <v>49521</v>
      </c>
      <c r="D3592" s="29">
        <f t="shared" ca="1" si="227"/>
        <v>0</v>
      </c>
      <c r="E3592" s="29">
        <f ca="1">IF(C3592&lt;Calculator!$D$26,0,IF(DAY($C3592)=1,IF(D3592-Calculator!$G$24&gt;0,Calculator!$G$24,D3592),0))</f>
        <v>0</v>
      </c>
      <c r="F3592" s="29">
        <f ca="1">IF(E3592&gt;0,D3592*Calculator!$G$22/12,0)</f>
        <v>0</v>
      </c>
      <c r="G3592" s="29">
        <f ca="1">IF(E3592&gt;0,(IFERROR(-PMT(Calculator!$G$22/12,Calculator!$G$23*12,Calculator!$G$20),0))-F3592,0)</f>
        <v>0</v>
      </c>
      <c r="H3592" s="29">
        <f t="shared" ca="1" si="228"/>
        <v>0</v>
      </c>
      <c r="I3592" s="29">
        <f t="shared" ca="1" si="226"/>
        <v>0</v>
      </c>
      <c r="J3592" s="30">
        <f>Calculator!$G$40</f>
        <v>6.5000000000000002E-2</v>
      </c>
      <c r="K3592" s="29">
        <f ca="1">IF(C3592&gt;=Calculator!$G$27,IF(DAY($C3592)=1,Calculator!$G$34/2,IF(DAY($C3592)=15,Calculator!$G$34/2,0)),0)</f>
        <v>0</v>
      </c>
      <c r="L3592" s="29">
        <f ca="1">IF(DAY($C3592)=28,IF(H3592=0,0,Calculator!$G$35),0)</f>
        <v>0</v>
      </c>
      <c r="M3592" s="29">
        <f ca="1">IF(I3592&gt;0,IF(DAY($C3592)=1,SUM(INDIRECT("I"&amp;(ROW(C3591)-DAY(C3591))):I3591),0),0)</f>
        <v>0</v>
      </c>
      <c r="N3592" s="29">
        <f ca="1">IF(C3592&lt;Calculator!$G$27,0,IF(C3592=Calculator!$G$27,Calculator!$G$39,IF(H3592-K3592&lt;=0,IF(D3592&gt;Calculator!$G$39,IF(H3592-K3592+E3592+L3592+M3592+Calculator!$G$39&gt;Calculator!$G$39,Calculator!$G$39-(H3592+E3592+L3592+M3592-K3592),Calculator!$G$39),D3592),0)))</f>
        <v>0</v>
      </c>
    </row>
    <row r="3593" spans="1:14" ht="15.75" thickBot="1">
      <c r="A3593" s="33" t="str">
        <f ca="1">IF(C3593=Calculator!$H$27,"F",IF(Daily!D3593+Daily!H3593=0,IF(D3592+H3592&gt;0,"L",""),""))</f>
        <v/>
      </c>
      <c r="B3593" s="34">
        <v>3592</v>
      </c>
      <c r="C3593" s="19">
        <f t="shared" ca="1" si="225"/>
        <v>49522</v>
      </c>
      <c r="D3593" s="29">
        <f t="shared" ca="1" si="227"/>
        <v>0</v>
      </c>
      <c r="E3593" s="29">
        <f ca="1">IF(C3593&lt;Calculator!$D$26,0,IF(DAY($C3593)=1,IF(D3593-Calculator!$G$24&gt;0,Calculator!$G$24,D3593),0))</f>
        <v>0</v>
      </c>
      <c r="F3593" s="29">
        <f ca="1">IF(E3593&gt;0,D3593*Calculator!$G$22/12,0)</f>
        <v>0</v>
      </c>
      <c r="G3593" s="29">
        <f ca="1">IF(E3593&gt;0,(IFERROR(-PMT(Calculator!$G$22/12,Calculator!$G$23*12,Calculator!$G$20),0))-F3593,0)</f>
        <v>0</v>
      </c>
      <c r="H3593" s="29">
        <f t="shared" ca="1" si="228"/>
        <v>0</v>
      </c>
      <c r="I3593" s="29">
        <f t="shared" ca="1" si="226"/>
        <v>0</v>
      </c>
      <c r="J3593" s="30">
        <f>Calculator!$G$40</f>
        <v>6.5000000000000002E-2</v>
      </c>
      <c r="K3593" s="29">
        <f ca="1">IF(C3593&gt;=Calculator!$G$27,IF(DAY($C3593)=1,Calculator!$G$34/2,IF(DAY($C3593)=15,Calculator!$G$34/2,0)),0)</f>
        <v>4500</v>
      </c>
      <c r="L3593" s="29">
        <f ca="1">IF(DAY($C3593)=28,IF(H3593=0,0,Calculator!$G$35),0)</f>
        <v>0</v>
      </c>
      <c r="M3593" s="29">
        <f ca="1">IF(I3593&gt;0,IF(DAY($C3593)=1,SUM(INDIRECT("I"&amp;(ROW(C3592)-DAY(C3592))):I3592),0),0)</f>
        <v>0</v>
      </c>
      <c r="N3593" s="29">
        <f ca="1">IF(C3593&lt;Calculator!$G$27,0,IF(C3593=Calculator!$G$27,Calculator!$G$39,IF(H3593-K3593&lt;=0,IF(D3593&gt;Calculator!$G$39,IF(H3593-K3593+E3593+L3593+M3593+Calculator!$G$39&gt;Calculator!$G$39,Calculator!$G$39-(H3593+E3593+L3593+M3593-K3593),Calculator!$G$39),D3593),0)))</f>
        <v>0</v>
      </c>
    </row>
    <row r="3594" spans="1:14" ht="15.75" thickBot="1">
      <c r="A3594" s="33" t="str">
        <f ca="1">IF(C3594=Calculator!$H$27,"F",IF(Daily!D3594+Daily!H3594=0,IF(D3593+H3593&gt;0,"L",""),""))</f>
        <v/>
      </c>
      <c r="B3594" s="34">
        <v>3593</v>
      </c>
      <c r="C3594" s="19">
        <f t="shared" ca="1" si="225"/>
        <v>49523</v>
      </c>
      <c r="D3594" s="29">
        <f t="shared" ca="1" si="227"/>
        <v>0</v>
      </c>
      <c r="E3594" s="29">
        <f ca="1">IF(C3594&lt;Calculator!$D$26,0,IF(DAY($C3594)=1,IF(D3594-Calculator!$G$24&gt;0,Calculator!$G$24,D3594),0))</f>
        <v>0</v>
      </c>
      <c r="F3594" s="29">
        <f ca="1">IF(E3594&gt;0,D3594*Calculator!$G$22/12,0)</f>
        <v>0</v>
      </c>
      <c r="G3594" s="29">
        <f ca="1">IF(E3594&gt;0,(IFERROR(-PMT(Calculator!$G$22/12,Calculator!$G$23*12,Calculator!$G$20),0))-F3594,0)</f>
        <v>0</v>
      </c>
      <c r="H3594" s="29">
        <f t="shared" ca="1" si="228"/>
        <v>0</v>
      </c>
      <c r="I3594" s="29">
        <f t="shared" ca="1" si="226"/>
        <v>0</v>
      </c>
      <c r="J3594" s="30">
        <f>Calculator!$G$40</f>
        <v>6.5000000000000002E-2</v>
      </c>
      <c r="K3594" s="29">
        <f ca="1">IF(C3594&gt;=Calculator!$G$27,IF(DAY($C3594)=1,Calculator!$G$34/2,IF(DAY($C3594)=15,Calculator!$G$34/2,0)),0)</f>
        <v>0</v>
      </c>
      <c r="L3594" s="29">
        <f ca="1">IF(DAY($C3594)=28,IF(H3594=0,0,Calculator!$G$35),0)</f>
        <v>0</v>
      </c>
      <c r="M3594" s="29">
        <f ca="1">IF(I3594&gt;0,IF(DAY($C3594)=1,SUM(INDIRECT("I"&amp;(ROW(C3593)-DAY(C3593))):I3593),0),0)</f>
        <v>0</v>
      </c>
      <c r="N3594" s="29">
        <f ca="1">IF(C3594&lt;Calculator!$G$27,0,IF(C3594=Calculator!$G$27,Calculator!$G$39,IF(H3594-K3594&lt;=0,IF(D3594&gt;Calculator!$G$39,IF(H3594-K3594+E3594+L3594+M3594+Calculator!$G$39&gt;Calculator!$G$39,Calculator!$G$39-(H3594+E3594+L3594+M3594-K3594),Calculator!$G$39),D3594),0)))</f>
        <v>0</v>
      </c>
    </row>
    <row r="3595" spans="1:14" ht="15.75" thickBot="1">
      <c r="A3595" s="33" t="str">
        <f ca="1">IF(C3595=Calculator!$H$27,"F",IF(Daily!D3595+Daily!H3595=0,IF(D3594+H3594&gt;0,"L",""),""))</f>
        <v/>
      </c>
      <c r="B3595" s="34">
        <v>3594</v>
      </c>
      <c r="C3595" s="19">
        <f t="shared" ca="1" si="225"/>
        <v>49524</v>
      </c>
      <c r="D3595" s="29">
        <f t="shared" ca="1" si="227"/>
        <v>0</v>
      </c>
      <c r="E3595" s="29">
        <f ca="1">IF(C3595&lt;Calculator!$D$26,0,IF(DAY($C3595)=1,IF(D3595-Calculator!$G$24&gt;0,Calculator!$G$24,D3595),0))</f>
        <v>0</v>
      </c>
      <c r="F3595" s="29">
        <f ca="1">IF(E3595&gt;0,D3595*Calculator!$G$22/12,0)</f>
        <v>0</v>
      </c>
      <c r="G3595" s="29">
        <f ca="1">IF(E3595&gt;0,(IFERROR(-PMT(Calculator!$G$22/12,Calculator!$G$23*12,Calculator!$G$20),0))-F3595,0)</f>
        <v>0</v>
      </c>
      <c r="H3595" s="29">
        <f t="shared" ca="1" si="228"/>
        <v>0</v>
      </c>
      <c r="I3595" s="29">
        <f t="shared" ca="1" si="226"/>
        <v>0</v>
      </c>
      <c r="J3595" s="30">
        <f>Calculator!$G$40</f>
        <v>6.5000000000000002E-2</v>
      </c>
      <c r="K3595" s="29">
        <f ca="1">IF(C3595&gt;=Calculator!$G$27,IF(DAY($C3595)=1,Calculator!$G$34/2,IF(DAY($C3595)=15,Calculator!$G$34/2,0)),0)</f>
        <v>0</v>
      </c>
      <c r="L3595" s="29">
        <f ca="1">IF(DAY($C3595)=28,IF(H3595=0,0,Calculator!$G$35),0)</f>
        <v>0</v>
      </c>
      <c r="M3595" s="29">
        <f ca="1">IF(I3595&gt;0,IF(DAY($C3595)=1,SUM(INDIRECT("I"&amp;(ROW(C3594)-DAY(C3594))):I3594),0),0)</f>
        <v>0</v>
      </c>
      <c r="N3595" s="29">
        <f ca="1">IF(C3595&lt;Calculator!$G$27,0,IF(C3595=Calculator!$G$27,Calculator!$G$39,IF(H3595-K3595&lt;=0,IF(D3595&gt;Calculator!$G$39,IF(H3595-K3595+E3595+L3595+M3595+Calculator!$G$39&gt;Calculator!$G$39,Calculator!$G$39-(H3595+E3595+L3595+M3595-K3595),Calculator!$G$39),D3595),0)))</f>
        <v>0</v>
      </c>
    </row>
    <row r="3596" spans="1:14" ht="15.75" thickBot="1">
      <c r="A3596" s="33" t="str">
        <f ca="1">IF(C3596=Calculator!$H$27,"F",IF(Daily!D3596+Daily!H3596=0,IF(D3595+H3595&gt;0,"L",""),""))</f>
        <v/>
      </c>
      <c r="B3596" s="34">
        <v>3595</v>
      </c>
      <c r="C3596" s="19">
        <f t="shared" ca="1" si="225"/>
        <v>49525</v>
      </c>
      <c r="D3596" s="29">
        <f t="shared" ca="1" si="227"/>
        <v>0</v>
      </c>
      <c r="E3596" s="29">
        <f ca="1">IF(C3596&lt;Calculator!$D$26,0,IF(DAY($C3596)=1,IF(D3596-Calculator!$G$24&gt;0,Calculator!$G$24,D3596),0))</f>
        <v>0</v>
      </c>
      <c r="F3596" s="29">
        <f ca="1">IF(E3596&gt;0,D3596*Calculator!$G$22/12,0)</f>
        <v>0</v>
      </c>
      <c r="G3596" s="29">
        <f ca="1">IF(E3596&gt;0,(IFERROR(-PMT(Calculator!$G$22/12,Calculator!$G$23*12,Calculator!$G$20),0))-F3596,0)</f>
        <v>0</v>
      </c>
      <c r="H3596" s="29">
        <f t="shared" ca="1" si="228"/>
        <v>0</v>
      </c>
      <c r="I3596" s="29">
        <f t="shared" ca="1" si="226"/>
        <v>0</v>
      </c>
      <c r="J3596" s="30">
        <f>Calculator!$G$40</f>
        <v>6.5000000000000002E-2</v>
      </c>
      <c r="K3596" s="29">
        <f ca="1">IF(C3596&gt;=Calculator!$G$27,IF(DAY($C3596)=1,Calculator!$G$34/2,IF(DAY($C3596)=15,Calculator!$G$34/2,0)),0)</f>
        <v>0</v>
      </c>
      <c r="L3596" s="29">
        <f ca="1">IF(DAY($C3596)=28,IF(H3596=0,0,Calculator!$G$35),0)</f>
        <v>0</v>
      </c>
      <c r="M3596" s="29">
        <f ca="1">IF(I3596&gt;0,IF(DAY($C3596)=1,SUM(INDIRECT("I"&amp;(ROW(C3595)-DAY(C3595))):I3595),0),0)</f>
        <v>0</v>
      </c>
      <c r="N3596" s="29">
        <f ca="1">IF(C3596&lt;Calculator!$G$27,0,IF(C3596=Calculator!$G$27,Calculator!$G$39,IF(H3596-K3596&lt;=0,IF(D3596&gt;Calculator!$G$39,IF(H3596-K3596+E3596+L3596+M3596+Calculator!$G$39&gt;Calculator!$G$39,Calculator!$G$39-(H3596+E3596+L3596+M3596-K3596),Calculator!$G$39),D3596),0)))</f>
        <v>0</v>
      </c>
    </row>
    <row r="3597" spans="1:14" ht="15.75" thickBot="1">
      <c r="A3597" s="33" t="str">
        <f ca="1">IF(C3597=Calculator!$H$27,"F",IF(Daily!D3597+Daily!H3597=0,IF(D3596+H3596&gt;0,"L",""),""))</f>
        <v/>
      </c>
      <c r="B3597" s="34">
        <v>3596</v>
      </c>
      <c r="C3597" s="19">
        <f t="shared" ca="1" si="225"/>
        <v>49526</v>
      </c>
      <c r="D3597" s="29">
        <f t="shared" ca="1" si="227"/>
        <v>0</v>
      </c>
      <c r="E3597" s="29">
        <f ca="1">IF(C3597&lt;Calculator!$D$26,0,IF(DAY($C3597)=1,IF(D3597-Calculator!$G$24&gt;0,Calculator!$G$24,D3597),0))</f>
        <v>0</v>
      </c>
      <c r="F3597" s="29">
        <f ca="1">IF(E3597&gt;0,D3597*Calculator!$G$22/12,0)</f>
        <v>0</v>
      </c>
      <c r="G3597" s="29">
        <f ca="1">IF(E3597&gt;0,(IFERROR(-PMT(Calculator!$G$22/12,Calculator!$G$23*12,Calculator!$G$20),0))-F3597,0)</f>
        <v>0</v>
      </c>
      <c r="H3597" s="29">
        <f t="shared" ca="1" si="228"/>
        <v>0</v>
      </c>
      <c r="I3597" s="29">
        <f t="shared" ca="1" si="226"/>
        <v>0</v>
      </c>
      <c r="J3597" s="30">
        <f>Calculator!$G$40</f>
        <v>6.5000000000000002E-2</v>
      </c>
      <c r="K3597" s="29">
        <f ca="1">IF(C3597&gt;=Calculator!$G$27,IF(DAY($C3597)=1,Calculator!$G$34/2,IF(DAY($C3597)=15,Calculator!$G$34/2,0)),0)</f>
        <v>0</v>
      </c>
      <c r="L3597" s="29">
        <f ca="1">IF(DAY($C3597)=28,IF(H3597=0,0,Calculator!$G$35),0)</f>
        <v>0</v>
      </c>
      <c r="M3597" s="29">
        <f ca="1">IF(I3597&gt;0,IF(DAY($C3597)=1,SUM(INDIRECT("I"&amp;(ROW(C3596)-DAY(C3596))):I3596),0),0)</f>
        <v>0</v>
      </c>
      <c r="N3597" s="29">
        <f ca="1">IF(C3597&lt;Calculator!$G$27,0,IF(C3597=Calculator!$G$27,Calculator!$G$39,IF(H3597-K3597&lt;=0,IF(D3597&gt;Calculator!$G$39,IF(H3597-K3597+E3597+L3597+M3597+Calculator!$G$39&gt;Calculator!$G$39,Calculator!$G$39-(H3597+E3597+L3597+M3597-K3597),Calculator!$G$39),D3597),0)))</f>
        <v>0</v>
      </c>
    </row>
    <row r="3598" spans="1:14" ht="15.75" thickBot="1">
      <c r="A3598" s="33" t="str">
        <f ca="1">IF(C3598=Calculator!$H$27,"F",IF(Daily!D3598+Daily!H3598=0,IF(D3597+H3597&gt;0,"L",""),""))</f>
        <v/>
      </c>
      <c r="B3598" s="34">
        <v>3597</v>
      </c>
      <c r="C3598" s="19">
        <f t="shared" ca="1" si="225"/>
        <v>49527</v>
      </c>
      <c r="D3598" s="29">
        <f t="shared" ca="1" si="227"/>
        <v>0</v>
      </c>
      <c r="E3598" s="29">
        <f ca="1">IF(C3598&lt;Calculator!$D$26,0,IF(DAY($C3598)=1,IF(D3598-Calculator!$G$24&gt;0,Calculator!$G$24,D3598),0))</f>
        <v>0</v>
      </c>
      <c r="F3598" s="29">
        <f ca="1">IF(E3598&gt;0,D3598*Calculator!$G$22/12,0)</f>
        <v>0</v>
      </c>
      <c r="G3598" s="29">
        <f ca="1">IF(E3598&gt;0,(IFERROR(-PMT(Calculator!$G$22/12,Calculator!$G$23*12,Calculator!$G$20),0))-F3598,0)</f>
        <v>0</v>
      </c>
      <c r="H3598" s="29">
        <f t="shared" ca="1" si="228"/>
        <v>0</v>
      </c>
      <c r="I3598" s="29">
        <f t="shared" ca="1" si="226"/>
        <v>0</v>
      </c>
      <c r="J3598" s="30">
        <f>Calculator!$G$40</f>
        <v>6.5000000000000002E-2</v>
      </c>
      <c r="K3598" s="29">
        <f ca="1">IF(C3598&gt;=Calculator!$G$27,IF(DAY($C3598)=1,Calculator!$G$34/2,IF(DAY($C3598)=15,Calculator!$G$34/2,0)),0)</f>
        <v>0</v>
      </c>
      <c r="L3598" s="29">
        <f ca="1">IF(DAY($C3598)=28,IF(H3598=0,0,Calculator!$G$35),0)</f>
        <v>0</v>
      </c>
      <c r="M3598" s="29">
        <f ca="1">IF(I3598&gt;0,IF(DAY($C3598)=1,SUM(INDIRECT("I"&amp;(ROW(C3597)-DAY(C3597))):I3597),0),0)</f>
        <v>0</v>
      </c>
      <c r="N3598" s="29">
        <f ca="1">IF(C3598&lt;Calculator!$G$27,0,IF(C3598=Calculator!$G$27,Calculator!$G$39,IF(H3598-K3598&lt;=0,IF(D3598&gt;Calculator!$G$39,IF(H3598-K3598+E3598+L3598+M3598+Calculator!$G$39&gt;Calculator!$G$39,Calculator!$G$39-(H3598+E3598+L3598+M3598-K3598),Calculator!$G$39),D3598),0)))</f>
        <v>0</v>
      </c>
    </row>
    <row r="3599" spans="1:14" ht="15.75" thickBot="1">
      <c r="A3599" s="33" t="str">
        <f ca="1">IF(C3599=Calculator!$H$27,"F",IF(Daily!D3599+Daily!H3599=0,IF(D3598+H3598&gt;0,"L",""),""))</f>
        <v/>
      </c>
      <c r="B3599" s="34">
        <v>3598</v>
      </c>
      <c r="C3599" s="19">
        <f t="shared" ca="1" si="225"/>
        <v>49528</v>
      </c>
      <c r="D3599" s="29">
        <f t="shared" ca="1" si="227"/>
        <v>0</v>
      </c>
      <c r="E3599" s="29">
        <f ca="1">IF(C3599&lt;Calculator!$D$26,0,IF(DAY($C3599)=1,IF(D3599-Calculator!$G$24&gt;0,Calculator!$G$24,D3599),0))</f>
        <v>0</v>
      </c>
      <c r="F3599" s="29">
        <f ca="1">IF(E3599&gt;0,D3599*Calculator!$G$22/12,0)</f>
        <v>0</v>
      </c>
      <c r="G3599" s="29">
        <f ca="1">IF(E3599&gt;0,(IFERROR(-PMT(Calculator!$G$22/12,Calculator!$G$23*12,Calculator!$G$20),0))-F3599,0)</f>
        <v>0</v>
      </c>
      <c r="H3599" s="29">
        <f t="shared" ca="1" si="228"/>
        <v>0</v>
      </c>
      <c r="I3599" s="29">
        <f t="shared" ca="1" si="226"/>
        <v>0</v>
      </c>
      <c r="J3599" s="30">
        <f>Calculator!$G$40</f>
        <v>6.5000000000000002E-2</v>
      </c>
      <c r="K3599" s="29">
        <f ca="1">IF(C3599&gt;=Calculator!$G$27,IF(DAY($C3599)=1,Calculator!$G$34/2,IF(DAY($C3599)=15,Calculator!$G$34/2,0)),0)</f>
        <v>0</v>
      </c>
      <c r="L3599" s="29">
        <f ca="1">IF(DAY($C3599)=28,IF(H3599=0,0,Calculator!$G$35),0)</f>
        <v>0</v>
      </c>
      <c r="M3599" s="29">
        <f ca="1">IF(I3599&gt;0,IF(DAY($C3599)=1,SUM(INDIRECT("I"&amp;(ROW(C3598)-DAY(C3598))):I3598),0),0)</f>
        <v>0</v>
      </c>
      <c r="N3599" s="29">
        <f ca="1">IF(C3599&lt;Calculator!$G$27,0,IF(C3599=Calculator!$G$27,Calculator!$G$39,IF(H3599-K3599&lt;=0,IF(D3599&gt;Calculator!$G$39,IF(H3599-K3599+E3599+L3599+M3599+Calculator!$G$39&gt;Calculator!$G$39,Calculator!$G$39-(H3599+E3599+L3599+M3599-K3599),Calculator!$G$39),D3599),0)))</f>
        <v>0</v>
      </c>
    </row>
    <row r="3600" spans="1:14" ht="15.75" thickBot="1">
      <c r="A3600" s="33" t="str">
        <f ca="1">IF(C3600=Calculator!$H$27,"F",IF(Daily!D3600+Daily!H3600=0,IF(D3599+H3599&gt;0,"L",""),""))</f>
        <v/>
      </c>
      <c r="B3600" s="34">
        <v>3599</v>
      </c>
      <c r="C3600" s="19">
        <f t="shared" ca="1" si="225"/>
        <v>49529</v>
      </c>
      <c r="D3600" s="29">
        <f t="shared" ca="1" si="227"/>
        <v>0</v>
      </c>
      <c r="E3600" s="29">
        <f ca="1">IF(C3600&lt;Calculator!$D$26,0,IF(DAY($C3600)=1,IF(D3600-Calculator!$G$24&gt;0,Calculator!$G$24,D3600),0))</f>
        <v>0</v>
      </c>
      <c r="F3600" s="29">
        <f ca="1">IF(E3600&gt;0,D3600*Calculator!$G$22/12,0)</f>
        <v>0</v>
      </c>
      <c r="G3600" s="29">
        <f ca="1">IF(E3600&gt;0,(IFERROR(-PMT(Calculator!$G$22/12,Calculator!$G$23*12,Calculator!$G$20),0))-F3600,0)</f>
        <v>0</v>
      </c>
      <c r="H3600" s="29">
        <f t="shared" ca="1" si="228"/>
        <v>0</v>
      </c>
      <c r="I3600" s="29">
        <f t="shared" ca="1" si="226"/>
        <v>0</v>
      </c>
      <c r="J3600" s="30">
        <f>Calculator!$G$40</f>
        <v>6.5000000000000002E-2</v>
      </c>
      <c r="K3600" s="29">
        <f ca="1">IF(C3600&gt;=Calculator!$G$27,IF(DAY($C3600)=1,Calculator!$G$34/2,IF(DAY($C3600)=15,Calculator!$G$34/2,0)),0)</f>
        <v>0</v>
      </c>
      <c r="L3600" s="29">
        <f ca="1">IF(DAY($C3600)=28,IF(H3600=0,0,Calculator!$G$35),0)</f>
        <v>0</v>
      </c>
      <c r="M3600" s="29">
        <f ca="1">IF(I3600&gt;0,IF(DAY($C3600)=1,SUM(INDIRECT("I"&amp;(ROW(C3599)-DAY(C3599))):I3599),0),0)</f>
        <v>0</v>
      </c>
      <c r="N3600" s="29">
        <f ca="1">IF(C3600&lt;Calculator!$G$27,0,IF(C3600=Calculator!$G$27,Calculator!$G$39,IF(H3600-K3600&lt;=0,IF(D3600&gt;Calculator!$G$39,IF(H3600-K3600+E3600+L3600+M3600+Calculator!$G$39&gt;Calculator!$G$39,Calculator!$G$39-(H3600+E3600+L3600+M3600-K3600),Calculator!$G$39),D3600),0)))</f>
        <v>0</v>
      </c>
    </row>
    <row r="3601" spans="1:14" ht="15.75" thickBot="1">
      <c r="A3601" s="33" t="str">
        <f ca="1">IF(C3601=Calculator!$H$27,"F",IF(Daily!D3601+Daily!H3601=0,IF(D3600+H3600&gt;0,"L",""),""))</f>
        <v/>
      </c>
      <c r="B3601" s="34">
        <v>3600</v>
      </c>
      <c r="C3601" s="19">
        <f t="shared" ca="1" si="225"/>
        <v>49530</v>
      </c>
      <c r="D3601" s="29">
        <f t="shared" ca="1" si="227"/>
        <v>0</v>
      </c>
      <c r="E3601" s="29">
        <f ca="1">IF(C3601&lt;Calculator!$D$26,0,IF(DAY($C3601)=1,IF(D3601-Calculator!$G$24&gt;0,Calculator!$G$24,D3601),0))</f>
        <v>0</v>
      </c>
      <c r="F3601" s="29">
        <f ca="1">IF(E3601&gt;0,D3601*Calculator!$G$22/12,0)</f>
        <v>0</v>
      </c>
      <c r="G3601" s="29">
        <f ca="1">IF(E3601&gt;0,(IFERROR(-PMT(Calculator!$G$22/12,Calculator!$G$23*12,Calculator!$G$20),0))-F3601,0)</f>
        <v>0</v>
      </c>
      <c r="H3601" s="29">
        <f t="shared" ca="1" si="228"/>
        <v>0</v>
      </c>
      <c r="I3601" s="29">
        <f t="shared" ca="1" si="226"/>
        <v>0</v>
      </c>
      <c r="J3601" s="30">
        <f>Calculator!$G$40</f>
        <v>6.5000000000000002E-2</v>
      </c>
      <c r="K3601" s="29">
        <f ca="1">IF(C3601&gt;=Calculator!$G$27,IF(DAY($C3601)=1,Calculator!$G$34/2,IF(DAY($C3601)=15,Calculator!$G$34/2,0)),0)</f>
        <v>0</v>
      </c>
      <c r="L3601" s="29">
        <f ca="1">IF(DAY($C3601)=28,IF(H3601=0,0,Calculator!$G$35),0)</f>
        <v>0</v>
      </c>
      <c r="M3601" s="29">
        <f ca="1">IF(I3601&gt;0,IF(DAY($C3601)=1,SUM(INDIRECT("I"&amp;(ROW(C3600)-DAY(C3600))):I3600),0),0)</f>
        <v>0</v>
      </c>
      <c r="N3601" s="29">
        <f ca="1">IF(C3601&lt;Calculator!$G$27,0,IF(C3601=Calculator!$G$27,Calculator!$G$39,IF(H3601-K3601&lt;=0,IF(D3601&gt;Calculator!$G$39,IF(H3601-K3601+E3601+L3601+M3601+Calculator!$G$39&gt;Calculator!$G$39,Calculator!$G$39-(H3601+E3601+L3601+M3601-K3601),Calculator!$G$39),D3601),0)))</f>
        <v>0</v>
      </c>
    </row>
    <row r="3602" spans="1:14" ht="15.75" thickBot="1">
      <c r="A3602" s="33" t="str">
        <f ca="1">IF(C3602=Calculator!$H$27,"F",IF(Daily!D3602+Daily!H3602=0,IF(D3601+H3601&gt;0,"L",""),""))</f>
        <v/>
      </c>
      <c r="B3602" s="34">
        <v>3601</v>
      </c>
      <c r="C3602" s="19">
        <f t="shared" ca="1" si="225"/>
        <v>49531</v>
      </c>
      <c r="D3602" s="29">
        <f t="shared" ca="1" si="227"/>
        <v>0</v>
      </c>
      <c r="E3602" s="29">
        <f ca="1">IF(C3602&lt;Calculator!$D$26,0,IF(DAY($C3602)=1,IF(D3602-Calculator!$G$24&gt;0,Calculator!$G$24,D3602),0))</f>
        <v>0</v>
      </c>
      <c r="F3602" s="29">
        <f ca="1">IF(E3602&gt;0,D3602*Calculator!$G$22/12,0)</f>
        <v>0</v>
      </c>
      <c r="G3602" s="29">
        <f ca="1">IF(E3602&gt;0,(IFERROR(-PMT(Calculator!$G$22/12,Calculator!$G$23*12,Calculator!$G$20),0))-F3602,0)</f>
        <v>0</v>
      </c>
      <c r="H3602" s="29">
        <f t="shared" ca="1" si="228"/>
        <v>0</v>
      </c>
      <c r="I3602" s="29">
        <f t="shared" ca="1" si="226"/>
        <v>0</v>
      </c>
      <c r="J3602" s="30">
        <f>Calculator!$G$40</f>
        <v>6.5000000000000002E-2</v>
      </c>
      <c r="K3602" s="29">
        <f ca="1">IF(C3602&gt;=Calculator!$G$27,IF(DAY($C3602)=1,Calculator!$G$34/2,IF(DAY($C3602)=15,Calculator!$G$34/2,0)),0)</f>
        <v>0</v>
      </c>
      <c r="L3602" s="29">
        <f ca="1">IF(DAY($C3602)=28,IF(H3602=0,0,Calculator!$G$35),0)</f>
        <v>0</v>
      </c>
      <c r="M3602" s="29">
        <f ca="1">IF(I3602&gt;0,IF(DAY($C3602)=1,SUM(INDIRECT("I"&amp;(ROW(C3601)-DAY(C3601))):I3601),0),0)</f>
        <v>0</v>
      </c>
      <c r="N3602" s="29">
        <f ca="1">IF(C3602&lt;Calculator!$G$27,0,IF(C3602=Calculator!$G$27,Calculator!$G$39,IF(H3602-K3602&lt;=0,IF(D3602&gt;Calculator!$G$39,IF(H3602-K3602+E3602+L3602+M3602+Calculator!$G$39&gt;Calculator!$G$39,Calculator!$G$39-(H3602+E3602+L3602+M3602-K3602),Calculator!$G$39),D3602),0)))</f>
        <v>0</v>
      </c>
    </row>
    <row r="3603" spans="1:14" ht="15.75" thickBot="1">
      <c r="A3603" s="33" t="str">
        <f ca="1">IF(C3603=Calculator!$H$27,"F",IF(Daily!D3603+Daily!H3603=0,IF(D3602+H3602&gt;0,"L",""),""))</f>
        <v/>
      </c>
      <c r="B3603" s="34">
        <v>3602</v>
      </c>
      <c r="C3603" s="19">
        <f t="shared" ca="1" si="225"/>
        <v>49532</v>
      </c>
      <c r="D3603" s="29">
        <f t="shared" ca="1" si="227"/>
        <v>0</v>
      </c>
      <c r="E3603" s="29">
        <f ca="1">IF(C3603&lt;Calculator!$D$26,0,IF(DAY($C3603)=1,IF(D3603-Calculator!$G$24&gt;0,Calculator!$G$24,D3603),0))</f>
        <v>0</v>
      </c>
      <c r="F3603" s="29">
        <f ca="1">IF(E3603&gt;0,D3603*Calculator!$G$22/12,0)</f>
        <v>0</v>
      </c>
      <c r="G3603" s="29">
        <f ca="1">IF(E3603&gt;0,(IFERROR(-PMT(Calculator!$G$22/12,Calculator!$G$23*12,Calculator!$G$20),0))-F3603,0)</f>
        <v>0</v>
      </c>
      <c r="H3603" s="29">
        <f t="shared" ca="1" si="228"/>
        <v>0</v>
      </c>
      <c r="I3603" s="29">
        <f t="shared" ca="1" si="226"/>
        <v>0</v>
      </c>
      <c r="J3603" s="30">
        <f>Calculator!$G$40</f>
        <v>6.5000000000000002E-2</v>
      </c>
      <c r="K3603" s="29">
        <f ca="1">IF(C3603&gt;=Calculator!$G$27,IF(DAY($C3603)=1,Calculator!$G$34/2,IF(DAY($C3603)=15,Calculator!$G$34/2,0)),0)</f>
        <v>0</v>
      </c>
      <c r="L3603" s="29">
        <f ca="1">IF(DAY($C3603)=28,IF(H3603=0,0,Calculator!$G$35),0)</f>
        <v>0</v>
      </c>
      <c r="M3603" s="29">
        <f ca="1">IF(I3603&gt;0,IF(DAY($C3603)=1,SUM(INDIRECT("I"&amp;(ROW(C3602)-DAY(C3602))):I3602),0),0)</f>
        <v>0</v>
      </c>
      <c r="N3603" s="29">
        <f ca="1">IF(C3603&lt;Calculator!$G$27,0,IF(C3603=Calculator!$G$27,Calculator!$G$39,IF(H3603-K3603&lt;=0,IF(D3603&gt;Calculator!$G$39,IF(H3603-K3603+E3603+L3603+M3603+Calculator!$G$39&gt;Calculator!$G$39,Calculator!$G$39-(H3603+E3603+L3603+M3603-K3603),Calculator!$G$39),D3603),0)))</f>
        <v>0</v>
      </c>
    </row>
    <row r="3604" spans="1:14" ht="15.75" thickBot="1">
      <c r="A3604" s="33" t="str">
        <f ca="1">IF(C3604=Calculator!$H$27,"F",IF(Daily!D3604+Daily!H3604=0,IF(D3603+H3603&gt;0,"L",""),""))</f>
        <v/>
      </c>
      <c r="B3604" s="34">
        <v>3603</v>
      </c>
      <c r="C3604" s="19">
        <f t="shared" ca="1" si="225"/>
        <v>49533</v>
      </c>
      <c r="D3604" s="29">
        <f t="shared" ca="1" si="227"/>
        <v>0</v>
      </c>
      <c r="E3604" s="29">
        <f ca="1">IF(C3604&lt;Calculator!$D$26,0,IF(DAY($C3604)=1,IF(D3604-Calculator!$G$24&gt;0,Calculator!$G$24,D3604),0))</f>
        <v>0</v>
      </c>
      <c r="F3604" s="29">
        <f ca="1">IF(E3604&gt;0,D3604*Calculator!$G$22/12,0)</f>
        <v>0</v>
      </c>
      <c r="G3604" s="29">
        <f ca="1">IF(E3604&gt;0,(IFERROR(-PMT(Calculator!$G$22/12,Calculator!$G$23*12,Calculator!$G$20),0))-F3604,0)</f>
        <v>0</v>
      </c>
      <c r="H3604" s="29">
        <f t="shared" ca="1" si="228"/>
        <v>0</v>
      </c>
      <c r="I3604" s="29">
        <f t="shared" ca="1" si="226"/>
        <v>0</v>
      </c>
      <c r="J3604" s="30">
        <f>Calculator!$G$40</f>
        <v>6.5000000000000002E-2</v>
      </c>
      <c r="K3604" s="29">
        <f ca="1">IF(C3604&gt;=Calculator!$G$27,IF(DAY($C3604)=1,Calculator!$G$34/2,IF(DAY($C3604)=15,Calculator!$G$34/2,0)),0)</f>
        <v>0</v>
      </c>
      <c r="L3604" s="29">
        <f ca="1">IF(DAY($C3604)=28,IF(H3604=0,0,Calculator!$G$35),0)</f>
        <v>0</v>
      </c>
      <c r="M3604" s="29">
        <f ca="1">IF(I3604&gt;0,IF(DAY($C3604)=1,SUM(INDIRECT("I"&amp;(ROW(C3603)-DAY(C3603))):I3603),0),0)</f>
        <v>0</v>
      </c>
      <c r="N3604" s="29">
        <f ca="1">IF(C3604&lt;Calculator!$G$27,0,IF(C3604=Calculator!$G$27,Calculator!$G$39,IF(H3604-K3604&lt;=0,IF(D3604&gt;Calculator!$G$39,IF(H3604-K3604+E3604+L3604+M3604+Calculator!$G$39&gt;Calculator!$G$39,Calculator!$G$39-(H3604+E3604+L3604+M3604-K3604),Calculator!$G$39),D3604),0)))</f>
        <v>0</v>
      </c>
    </row>
    <row r="3605" spans="1:14" ht="15.75" thickBot="1">
      <c r="A3605" s="33" t="str">
        <f ca="1">IF(C3605=Calculator!$H$27,"F",IF(Daily!D3605+Daily!H3605=0,IF(D3604+H3604&gt;0,"L",""),""))</f>
        <v/>
      </c>
      <c r="B3605" s="34">
        <v>3604</v>
      </c>
      <c r="C3605" s="19">
        <f t="shared" ca="1" si="225"/>
        <v>49534</v>
      </c>
      <c r="D3605" s="29">
        <f t="shared" ca="1" si="227"/>
        <v>0</v>
      </c>
      <c r="E3605" s="29">
        <f ca="1">IF(C3605&lt;Calculator!$D$26,0,IF(DAY($C3605)=1,IF(D3605-Calculator!$G$24&gt;0,Calculator!$G$24,D3605),0))</f>
        <v>0</v>
      </c>
      <c r="F3605" s="29">
        <f ca="1">IF(E3605&gt;0,D3605*Calculator!$G$22/12,0)</f>
        <v>0</v>
      </c>
      <c r="G3605" s="29">
        <f ca="1">IF(E3605&gt;0,(IFERROR(-PMT(Calculator!$G$22/12,Calculator!$G$23*12,Calculator!$G$20),0))-F3605,0)</f>
        <v>0</v>
      </c>
      <c r="H3605" s="29">
        <f t="shared" ca="1" si="228"/>
        <v>0</v>
      </c>
      <c r="I3605" s="29">
        <f t="shared" ca="1" si="226"/>
        <v>0</v>
      </c>
      <c r="J3605" s="30">
        <f>Calculator!$G$40</f>
        <v>6.5000000000000002E-2</v>
      </c>
      <c r="K3605" s="29">
        <f ca="1">IF(C3605&gt;=Calculator!$G$27,IF(DAY($C3605)=1,Calculator!$G$34/2,IF(DAY($C3605)=15,Calculator!$G$34/2,0)),0)</f>
        <v>0</v>
      </c>
      <c r="L3605" s="29">
        <f ca="1">IF(DAY($C3605)=28,IF(H3605=0,0,Calculator!$G$35),0)</f>
        <v>0</v>
      </c>
      <c r="M3605" s="29">
        <f ca="1">IF(I3605&gt;0,IF(DAY($C3605)=1,SUM(INDIRECT("I"&amp;(ROW(C3604)-DAY(C3604))):I3604),0),0)</f>
        <v>0</v>
      </c>
      <c r="N3605" s="29">
        <f ca="1">IF(C3605&lt;Calculator!$G$27,0,IF(C3605=Calculator!$G$27,Calculator!$G$39,IF(H3605-K3605&lt;=0,IF(D3605&gt;Calculator!$G$39,IF(H3605-K3605+E3605+L3605+M3605+Calculator!$G$39&gt;Calculator!$G$39,Calculator!$G$39-(H3605+E3605+L3605+M3605-K3605),Calculator!$G$39),D3605),0)))</f>
        <v>0</v>
      </c>
    </row>
    <row r="3606" spans="1:14" ht="15.75" thickBot="1">
      <c r="A3606" s="33" t="str">
        <f ca="1">IF(C3606=Calculator!$H$27,"F",IF(Daily!D3606+Daily!H3606=0,IF(D3605+H3605&gt;0,"L",""),""))</f>
        <v/>
      </c>
      <c r="B3606" s="34">
        <v>3605</v>
      </c>
      <c r="C3606" s="19">
        <f t="shared" ca="1" si="225"/>
        <v>49535</v>
      </c>
      <c r="D3606" s="29">
        <f t="shared" ca="1" si="227"/>
        <v>0</v>
      </c>
      <c r="E3606" s="29">
        <f ca="1">IF(C3606&lt;Calculator!$D$26,0,IF(DAY($C3606)=1,IF(D3606-Calculator!$G$24&gt;0,Calculator!$G$24,D3606),0))</f>
        <v>0</v>
      </c>
      <c r="F3606" s="29">
        <f ca="1">IF(E3606&gt;0,D3606*Calculator!$G$22/12,0)</f>
        <v>0</v>
      </c>
      <c r="G3606" s="29">
        <f ca="1">IF(E3606&gt;0,(IFERROR(-PMT(Calculator!$G$22/12,Calculator!$G$23*12,Calculator!$G$20),0))-F3606,0)</f>
        <v>0</v>
      </c>
      <c r="H3606" s="29">
        <f t="shared" ca="1" si="228"/>
        <v>0</v>
      </c>
      <c r="I3606" s="29">
        <f t="shared" ca="1" si="226"/>
        <v>0</v>
      </c>
      <c r="J3606" s="30">
        <f>Calculator!$G$40</f>
        <v>6.5000000000000002E-2</v>
      </c>
      <c r="K3606" s="29">
        <f ca="1">IF(C3606&gt;=Calculator!$G$27,IF(DAY($C3606)=1,Calculator!$G$34/2,IF(DAY($C3606)=15,Calculator!$G$34/2,0)),0)</f>
        <v>0</v>
      </c>
      <c r="L3606" s="29">
        <f ca="1">IF(DAY($C3606)=28,IF(H3606=0,0,Calculator!$G$35),0)</f>
        <v>0</v>
      </c>
      <c r="M3606" s="29">
        <f ca="1">IF(I3606&gt;0,IF(DAY($C3606)=1,SUM(INDIRECT("I"&amp;(ROW(C3605)-DAY(C3605))):I3605),0),0)</f>
        <v>0</v>
      </c>
      <c r="N3606" s="29">
        <f ca="1">IF(C3606&lt;Calculator!$G$27,0,IF(C3606=Calculator!$G$27,Calculator!$G$39,IF(H3606-K3606&lt;=0,IF(D3606&gt;Calculator!$G$39,IF(H3606-K3606+E3606+L3606+M3606+Calculator!$G$39&gt;Calculator!$G$39,Calculator!$G$39-(H3606+E3606+L3606+M3606-K3606),Calculator!$G$39),D3606),0)))</f>
        <v>0</v>
      </c>
    </row>
    <row r="3607" spans="1:14" ht="15.75" thickBot="1">
      <c r="A3607" s="33" t="str">
        <f ca="1">IF(C3607=Calculator!$H$27,"F",IF(Daily!D3607+Daily!H3607=0,IF(D3606+H3606&gt;0,"L",""),""))</f>
        <v/>
      </c>
      <c r="B3607" s="34">
        <v>3606</v>
      </c>
      <c r="C3607" s="19">
        <f t="shared" ca="1" si="225"/>
        <v>49536</v>
      </c>
      <c r="D3607" s="29">
        <f t="shared" ca="1" si="227"/>
        <v>0</v>
      </c>
      <c r="E3607" s="29">
        <f ca="1">IF(C3607&lt;Calculator!$D$26,0,IF(DAY($C3607)=1,IF(D3607-Calculator!$G$24&gt;0,Calculator!$G$24,D3607),0))</f>
        <v>0</v>
      </c>
      <c r="F3607" s="29">
        <f ca="1">IF(E3607&gt;0,D3607*Calculator!$G$22/12,0)</f>
        <v>0</v>
      </c>
      <c r="G3607" s="29">
        <f ca="1">IF(E3607&gt;0,(IFERROR(-PMT(Calculator!$G$22/12,Calculator!$G$23*12,Calculator!$G$20),0))-F3607,0)</f>
        <v>0</v>
      </c>
      <c r="H3607" s="29">
        <f t="shared" ca="1" si="228"/>
        <v>0</v>
      </c>
      <c r="I3607" s="29">
        <f t="shared" ca="1" si="226"/>
        <v>0</v>
      </c>
      <c r="J3607" s="30">
        <f>Calculator!$G$40</f>
        <v>6.5000000000000002E-2</v>
      </c>
      <c r="K3607" s="29">
        <f ca="1">IF(C3607&gt;=Calculator!$G$27,IF(DAY($C3607)=1,Calculator!$G$34/2,IF(DAY($C3607)=15,Calculator!$G$34/2,0)),0)</f>
        <v>4500</v>
      </c>
      <c r="L3607" s="29">
        <f ca="1">IF(DAY($C3607)=28,IF(H3607=0,0,Calculator!$G$35),0)</f>
        <v>0</v>
      </c>
      <c r="M3607" s="29">
        <f ca="1">IF(I3607&gt;0,IF(DAY($C3607)=1,SUM(INDIRECT("I"&amp;(ROW(C3606)-DAY(C3606))):I3606),0),0)</f>
        <v>0</v>
      </c>
      <c r="N3607" s="29">
        <f ca="1">IF(C3607&lt;Calculator!$G$27,0,IF(C3607=Calculator!$G$27,Calculator!$G$39,IF(H3607-K3607&lt;=0,IF(D3607&gt;Calculator!$G$39,IF(H3607-K3607+E3607+L3607+M3607+Calculator!$G$39&gt;Calculator!$G$39,Calculator!$G$39-(H3607+E3607+L3607+M3607-K3607),Calculator!$G$39),D3607),0)))</f>
        <v>0</v>
      </c>
    </row>
    <row r="3608" spans="1:14" ht="15.75" thickBot="1">
      <c r="A3608" s="33" t="str">
        <f ca="1">IF(C3608=Calculator!$H$27,"F",IF(Daily!D3608+Daily!H3608=0,IF(D3607+H3607&gt;0,"L",""),""))</f>
        <v/>
      </c>
      <c r="B3608" s="34">
        <v>3607</v>
      </c>
      <c r="C3608" s="19">
        <f t="shared" ca="1" si="225"/>
        <v>49537</v>
      </c>
      <c r="D3608" s="29">
        <f t="shared" ca="1" si="227"/>
        <v>0</v>
      </c>
      <c r="E3608" s="29">
        <f ca="1">IF(C3608&lt;Calculator!$D$26,0,IF(DAY($C3608)=1,IF(D3608-Calculator!$G$24&gt;0,Calculator!$G$24,D3608),0))</f>
        <v>0</v>
      </c>
      <c r="F3608" s="29">
        <f ca="1">IF(E3608&gt;0,D3608*Calculator!$G$22/12,0)</f>
        <v>0</v>
      </c>
      <c r="G3608" s="29">
        <f ca="1">IF(E3608&gt;0,(IFERROR(-PMT(Calculator!$G$22/12,Calculator!$G$23*12,Calculator!$G$20),0))-F3608,0)</f>
        <v>0</v>
      </c>
      <c r="H3608" s="29">
        <f t="shared" ca="1" si="228"/>
        <v>0</v>
      </c>
      <c r="I3608" s="29">
        <f t="shared" ca="1" si="226"/>
        <v>0</v>
      </c>
      <c r="J3608" s="30">
        <f>Calculator!$G$40</f>
        <v>6.5000000000000002E-2</v>
      </c>
      <c r="K3608" s="29">
        <f ca="1">IF(C3608&gt;=Calculator!$G$27,IF(DAY($C3608)=1,Calculator!$G$34/2,IF(DAY($C3608)=15,Calculator!$G$34/2,0)),0)</f>
        <v>0</v>
      </c>
      <c r="L3608" s="29">
        <f ca="1">IF(DAY($C3608)=28,IF(H3608=0,0,Calculator!$G$35),0)</f>
        <v>0</v>
      </c>
      <c r="M3608" s="29">
        <f ca="1">IF(I3608&gt;0,IF(DAY($C3608)=1,SUM(INDIRECT("I"&amp;(ROW(C3607)-DAY(C3607))):I3607),0),0)</f>
        <v>0</v>
      </c>
      <c r="N3608" s="29">
        <f ca="1">IF(C3608&lt;Calculator!$G$27,0,IF(C3608=Calculator!$G$27,Calculator!$G$39,IF(H3608-K3608&lt;=0,IF(D3608&gt;Calculator!$G$39,IF(H3608-K3608+E3608+L3608+M3608+Calculator!$G$39&gt;Calculator!$G$39,Calculator!$G$39-(H3608+E3608+L3608+M3608-K3608),Calculator!$G$39),D3608),0)))</f>
        <v>0</v>
      </c>
    </row>
    <row r="3609" spans="1:14" ht="15.75" thickBot="1">
      <c r="A3609" s="33" t="str">
        <f ca="1">IF(C3609=Calculator!$H$27,"F",IF(Daily!D3609+Daily!H3609=0,IF(D3608+H3608&gt;0,"L",""),""))</f>
        <v/>
      </c>
      <c r="B3609" s="34">
        <v>3608</v>
      </c>
      <c r="C3609" s="19">
        <f t="shared" ca="1" si="225"/>
        <v>49538</v>
      </c>
      <c r="D3609" s="29">
        <f t="shared" ca="1" si="227"/>
        <v>0</v>
      </c>
      <c r="E3609" s="29">
        <f ca="1">IF(C3609&lt;Calculator!$D$26,0,IF(DAY($C3609)=1,IF(D3609-Calculator!$G$24&gt;0,Calculator!$G$24,D3609),0))</f>
        <v>0</v>
      </c>
      <c r="F3609" s="29">
        <f ca="1">IF(E3609&gt;0,D3609*Calculator!$G$22/12,0)</f>
        <v>0</v>
      </c>
      <c r="G3609" s="29">
        <f ca="1">IF(E3609&gt;0,(IFERROR(-PMT(Calculator!$G$22/12,Calculator!$G$23*12,Calculator!$G$20),0))-F3609,0)</f>
        <v>0</v>
      </c>
      <c r="H3609" s="29">
        <f t="shared" ca="1" si="228"/>
        <v>0</v>
      </c>
      <c r="I3609" s="29">
        <f t="shared" ca="1" si="226"/>
        <v>0</v>
      </c>
      <c r="J3609" s="30">
        <f>Calculator!$G$40</f>
        <v>6.5000000000000002E-2</v>
      </c>
      <c r="K3609" s="29">
        <f ca="1">IF(C3609&gt;=Calculator!$G$27,IF(DAY($C3609)=1,Calculator!$G$34/2,IF(DAY($C3609)=15,Calculator!$G$34/2,0)),0)</f>
        <v>0</v>
      </c>
      <c r="L3609" s="29">
        <f ca="1">IF(DAY($C3609)=28,IF(H3609=0,0,Calculator!$G$35),0)</f>
        <v>0</v>
      </c>
      <c r="M3609" s="29">
        <f ca="1">IF(I3609&gt;0,IF(DAY($C3609)=1,SUM(INDIRECT("I"&amp;(ROW(C3608)-DAY(C3608))):I3608),0),0)</f>
        <v>0</v>
      </c>
      <c r="N3609" s="29">
        <f ca="1">IF(C3609&lt;Calculator!$G$27,0,IF(C3609=Calculator!$G$27,Calculator!$G$39,IF(H3609-K3609&lt;=0,IF(D3609&gt;Calculator!$G$39,IF(H3609-K3609+E3609+L3609+M3609+Calculator!$G$39&gt;Calculator!$G$39,Calculator!$G$39-(H3609+E3609+L3609+M3609-K3609),Calculator!$G$39),D3609),0)))</f>
        <v>0</v>
      </c>
    </row>
    <row r="3610" spans="1:14" ht="15.75" thickBot="1">
      <c r="A3610" s="33" t="str">
        <f ca="1">IF(C3610=Calculator!$H$27,"F",IF(Daily!D3610+Daily!H3610=0,IF(D3609+H3609&gt;0,"L",""),""))</f>
        <v/>
      </c>
      <c r="B3610" s="34">
        <v>3609</v>
      </c>
      <c r="C3610" s="19">
        <f t="shared" ca="1" si="225"/>
        <v>49539</v>
      </c>
      <c r="D3610" s="29">
        <f t="shared" ca="1" si="227"/>
        <v>0</v>
      </c>
      <c r="E3610" s="29">
        <f ca="1">IF(C3610&lt;Calculator!$D$26,0,IF(DAY($C3610)=1,IF(D3610-Calculator!$G$24&gt;0,Calculator!$G$24,D3610),0))</f>
        <v>0</v>
      </c>
      <c r="F3610" s="29">
        <f ca="1">IF(E3610&gt;0,D3610*Calculator!$G$22/12,0)</f>
        <v>0</v>
      </c>
      <c r="G3610" s="29">
        <f ca="1">IF(E3610&gt;0,(IFERROR(-PMT(Calculator!$G$22/12,Calculator!$G$23*12,Calculator!$G$20),0))-F3610,0)</f>
        <v>0</v>
      </c>
      <c r="H3610" s="29">
        <f t="shared" ca="1" si="228"/>
        <v>0</v>
      </c>
      <c r="I3610" s="29">
        <f t="shared" ca="1" si="226"/>
        <v>0</v>
      </c>
      <c r="J3610" s="30">
        <f>Calculator!$G$40</f>
        <v>6.5000000000000002E-2</v>
      </c>
      <c r="K3610" s="29">
        <f ca="1">IF(C3610&gt;=Calculator!$G$27,IF(DAY($C3610)=1,Calculator!$G$34/2,IF(DAY($C3610)=15,Calculator!$G$34/2,0)),0)</f>
        <v>0</v>
      </c>
      <c r="L3610" s="29">
        <f ca="1">IF(DAY($C3610)=28,IF(H3610=0,0,Calculator!$G$35),0)</f>
        <v>0</v>
      </c>
      <c r="M3610" s="29">
        <f ca="1">IF(I3610&gt;0,IF(DAY($C3610)=1,SUM(INDIRECT("I"&amp;(ROW(C3609)-DAY(C3609))):I3609),0),0)</f>
        <v>0</v>
      </c>
      <c r="N3610" s="29">
        <f ca="1">IF(C3610&lt;Calculator!$G$27,0,IF(C3610=Calculator!$G$27,Calculator!$G$39,IF(H3610-K3610&lt;=0,IF(D3610&gt;Calculator!$G$39,IF(H3610-K3610+E3610+L3610+M3610+Calculator!$G$39&gt;Calculator!$G$39,Calculator!$G$39-(H3610+E3610+L3610+M3610-K3610),Calculator!$G$39),D3610),0)))</f>
        <v>0</v>
      </c>
    </row>
    <row r="3611" spans="1:14" ht="15.75" thickBot="1">
      <c r="A3611" s="33" t="str">
        <f ca="1">IF(C3611=Calculator!$H$27,"F",IF(Daily!D3611+Daily!H3611=0,IF(D3610+H3610&gt;0,"L",""),""))</f>
        <v/>
      </c>
      <c r="B3611" s="34">
        <v>3610</v>
      </c>
      <c r="C3611" s="19">
        <f t="shared" ca="1" si="225"/>
        <v>49540</v>
      </c>
      <c r="D3611" s="29">
        <f t="shared" ca="1" si="227"/>
        <v>0</v>
      </c>
      <c r="E3611" s="29">
        <f ca="1">IF(C3611&lt;Calculator!$D$26,0,IF(DAY($C3611)=1,IF(D3611-Calculator!$G$24&gt;0,Calculator!$G$24,D3611),0))</f>
        <v>0</v>
      </c>
      <c r="F3611" s="29">
        <f ca="1">IF(E3611&gt;0,D3611*Calculator!$G$22/12,0)</f>
        <v>0</v>
      </c>
      <c r="G3611" s="29">
        <f ca="1">IF(E3611&gt;0,(IFERROR(-PMT(Calculator!$G$22/12,Calculator!$G$23*12,Calculator!$G$20),0))-F3611,0)</f>
        <v>0</v>
      </c>
      <c r="H3611" s="29">
        <f t="shared" ca="1" si="228"/>
        <v>0</v>
      </c>
      <c r="I3611" s="29">
        <f t="shared" ca="1" si="226"/>
        <v>0</v>
      </c>
      <c r="J3611" s="30">
        <f>Calculator!$G$40</f>
        <v>6.5000000000000002E-2</v>
      </c>
      <c r="K3611" s="29">
        <f ca="1">IF(C3611&gt;=Calculator!$G$27,IF(DAY($C3611)=1,Calculator!$G$34/2,IF(DAY($C3611)=15,Calculator!$G$34/2,0)),0)</f>
        <v>0</v>
      </c>
      <c r="L3611" s="29">
        <f ca="1">IF(DAY($C3611)=28,IF(H3611=0,0,Calculator!$G$35),0)</f>
        <v>0</v>
      </c>
      <c r="M3611" s="29">
        <f ca="1">IF(I3611&gt;0,IF(DAY($C3611)=1,SUM(INDIRECT("I"&amp;(ROW(C3610)-DAY(C3610))):I3610),0),0)</f>
        <v>0</v>
      </c>
      <c r="N3611" s="29">
        <f ca="1">IF(C3611&lt;Calculator!$G$27,0,IF(C3611=Calculator!$G$27,Calculator!$G$39,IF(H3611-K3611&lt;=0,IF(D3611&gt;Calculator!$G$39,IF(H3611-K3611+E3611+L3611+M3611+Calculator!$G$39&gt;Calculator!$G$39,Calculator!$G$39-(H3611+E3611+L3611+M3611-K3611),Calculator!$G$39),D3611),0)))</f>
        <v>0</v>
      </c>
    </row>
    <row r="3612" spans="1:14" ht="15.75" thickBot="1">
      <c r="A3612" s="33" t="str">
        <f ca="1">IF(C3612=Calculator!$H$27,"F",IF(Daily!D3612+Daily!H3612=0,IF(D3611+H3611&gt;0,"L",""),""))</f>
        <v/>
      </c>
      <c r="B3612" s="34">
        <v>3611</v>
      </c>
      <c r="C3612" s="19">
        <f t="shared" ca="1" si="225"/>
        <v>49541</v>
      </c>
      <c r="D3612" s="29">
        <f t="shared" ca="1" si="227"/>
        <v>0</v>
      </c>
      <c r="E3612" s="29">
        <f ca="1">IF(C3612&lt;Calculator!$D$26,0,IF(DAY($C3612)=1,IF(D3612-Calculator!$G$24&gt;0,Calculator!$G$24,D3612),0))</f>
        <v>0</v>
      </c>
      <c r="F3612" s="29">
        <f ca="1">IF(E3612&gt;0,D3612*Calculator!$G$22/12,0)</f>
        <v>0</v>
      </c>
      <c r="G3612" s="29">
        <f ca="1">IF(E3612&gt;0,(IFERROR(-PMT(Calculator!$G$22/12,Calculator!$G$23*12,Calculator!$G$20),0))-F3612,0)</f>
        <v>0</v>
      </c>
      <c r="H3612" s="29">
        <f t="shared" ca="1" si="228"/>
        <v>0</v>
      </c>
      <c r="I3612" s="29">
        <f t="shared" ca="1" si="226"/>
        <v>0</v>
      </c>
      <c r="J3612" s="30">
        <f>Calculator!$G$40</f>
        <v>6.5000000000000002E-2</v>
      </c>
      <c r="K3612" s="29">
        <f ca="1">IF(C3612&gt;=Calculator!$G$27,IF(DAY($C3612)=1,Calculator!$G$34/2,IF(DAY($C3612)=15,Calculator!$G$34/2,0)),0)</f>
        <v>0</v>
      </c>
      <c r="L3612" s="29">
        <f ca="1">IF(DAY($C3612)=28,IF(H3612=0,0,Calculator!$G$35),0)</f>
        <v>0</v>
      </c>
      <c r="M3612" s="29">
        <f ca="1">IF(I3612&gt;0,IF(DAY($C3612)=1,SUM(INDIRECT("I"&amp;(ROW(C3611)-DAY(C3611))):I3611),0),0)</f>
        <v>0</v>
      </c>
      <c r="N3612" s="29">
        <f ca="1">IF(C3612&lt;Calculator!$G$27,0,IF(C3612=Calculator!$G$27,Calculator!$G$39,IF(H3612-K3612&lt;=0,IF(D3612&gt;Calculator!$G$39,IF(H3612-K3612+E3612+L3612+M3612+Calculator!$G$39&gt;Calculator!$G$39,Calculator!$G$39-(H3612+E3612+L3612+M3612-K3612),Calculator!$G$39),D3612),0)))</f>
        <v>0</v>
      </c>
    </row>
    <row r="3613" spans="1:14" ht="15.75" thickBot="1">
      <c r="A3613" s="33" t="str">
        <f ca="1">IF(C3613=Calculator!$H$27,"F",IF(Daily!D3613+Daily!H3613=0,IF(D3612+H3612&gt;0,"L",""),""))</f>
        <v/>
      </c>
      <c r="B3613" s="34">
        <v>3612</v>
      </c>
      <c r="C3613" s="19">
        <f t="shared" ca="1" si="225"/>
        <v>49542</v>
      </c>
      <c r="D3613" s="29">
        <f t="shared" ca="1" si="227"/>
        <v>0</v>
      </c>
      <c r="E3613" s="29">
        <f ca="1">IF(C3613&lt;Calculator!$D$26,0,IF(DAY($C3613)=1,IF(D3613-Calculator!$G$24&gt;0,Calculator!$G$24,D3613),0))</f>
        <v>0</v>
      </c>
      <c r="F3613" s="29">
        <f ca="1">IF(E3613&gt;0,D3613*Calculator!$G$22/12,0)</f>
        <v>0</v>
      </c>
      <c r="G3613" s="29">
        <f ca="1">IF(E3613&gt;0,(IFERROR(-PMT(Calculator!$G$22/12,Calculator!$G$23*12,Calculator!$G$20),0))-F3613,0)</f>
        <v>0</v>
      </c>
      <c r="H3613" s="29">
        <f t="shared" ca="1" si="228"/>
        <v>0</v>
      </c>
      <c r="I3613" s="29">
        <f t="shared" ca="1" si="226"/>
        <v>0</v>
      </c>
      <c r="J3613" s="30">
        <f>Calculator!$G$40</f>
        <v>6.5000000000000002E-2</v>
      </c>
      <c r="K3613" s="29">
        <f ca="1">IF(C3613&gt;=Calculator!$G$27,IF(DAY($C3613)=1,Calculator!$G$34/2,IF(DAY($C3613)=15,Calculator!$G$34/2,0)),0)</f>
        <v>0</v>
      </c>
      <c r="L3613" s="29">
        <f ca="1">IF(DAY($C3613)=28,IF(H3613=0,0,Calculator!$G$35),0)</f>
        <v>0</v>
      </c>
      <c r="M3613" s="29">
        <f ca="1">IF(I3613&gt;0,IF(DAY($C3613)=1,SUM(INDIRECT("I"&amp;(ROW(C3612)-DAY(C3612))):I3612),0),0)</f>
        <v>0</v>
      </c>
      <c r="N3613" s="29">
        <f ca="1">IF(C3613&lt;Calculator!$G$27,0,IF(C3613=Calculator!$G$27,Calculator!$G$39,IF(H3613-K3613&lt;=0,IF(D3613&gt;Calculator!$G$39,IF(H3613-K3613+E3613+L3613+M3613+Calculator!$G$39&gt;Calculator!$G$39,Calculator!$G$39-(H3613+E3613+L3613+M3613-K3613),Calculator!$G$39),D3613),0)))</f>
        <v>0</v>
      </c>
    </row>
    <row r="3614" spans="1:14" ht="15.75" thickBot="1">
      <c r="A3614" s="33" t="str">
        <f ca="1">IF(C3614=Calculator!$H$27,"F",IF(Daily!D3614+Daily!H3614=0,IF(D3613+H3613&gt;0,"L",""),""))</f>
        <v/>
      </c>
      <c r="B3614" s="34">
        <v>3613</v>
      </c>
      <c r="C3614" s="19">
        <f t="shared" ca="1" si="225"/>
        <v>49543</v>
      </c>
      <c r="D3614" s="29">
        <f t="shared" ca="1" si="227"/>
        <v>0</v>
      </c>
      <c r="E3614" s="29">
        <f ca="1">IF(C3614&lt;Calculator!$D$26,0,IF(DAY($C3614)=1,IF(D3614-Calculator!$G$24&gt;0,Calculator!$G$24,D3614),0))</f>
        <v>0</v>
      </c>
      <c r="F3614" s="29">
        <f ca="1">IF(E3614&gt;0,D3614*Calculator!$G$22/12,0)</f>
        <v>0</v>
      </c>
      <c r="G3614" s="29">
        <f ca="1">IF(E3614&gt;0,(IFERROR(-PMT(Calculator!$G$22/12,Calculator!$G$23*12,Calculator!$G$20),0))-F3614,0)</f>
        <v>0</v>
      </c>
      <c r="H3614" s="29">
        <f t="shared" ca="1" si="228"/>
        <v>0</v>
      </c>
      <c r="I3614" s="29">
        <f t="shared" ca="1" si="226"/>
        <v>0</v>
      </c>
      <c r="J3614" s="30">
        <f>Calculator!$G$40</f>
        <v>6.5000000000000002E-2</v>
      </c>
      <c r="K3614" s="29">
        <f ca="1">IF(C3614&gt;=Calculator!$G$27,IF(DAY($C3614)=1,Calculator!$G$34/2,IF(DAY($C3614)=15,Calculator!$G$34/2,0)),0)</f>
        <v>0</v>
      </c>
      <c r="L3614" s="29">
        <f ca="1">IF(DAY($C3614)=28,IF(H3614=0,0,Calculator!$G$35),0)</f>
        <v>0</v>
      </c>
      <c r="M3614" s="29">
        <f ca="1">IF(I3614&gt;0,IF(DAY($C3614)=1,SUM(INDIRECT("I"&amp;(ROW(C3613)-DAY(C3613))):I3613),0),0)</f>
        <v>0</v>
      </c>
      <c r="N3614" s="29">
        <f ca="1">IF(C3614&lt;Calculator!$G$27,0,IF(C3614=Calculator!$G$27,Calculator!$G$39,IF(H3614-K3614&lt;=0,IF(D3614&gt;Calculator!$G$39,IF(H3614-K3614+E3614+L3614+M3614+Calculator!$G$39&gt;Calculator!$G$39,Calculator!$G$39-(H3614+E3614+L3614+M3614-K3614),Calculator!$G$39),D3614),0)))</f>
        <v>0</v>
      </c>
    </row>
    <row r="3615" spans="1:14" ht="15.75" thickBot="1">
      <c r="A3615" s="33" t="str">
        <f ca="1">IF(C3615=Calculator!$H$27,"F",IF(Daily!D3615+Daily!H3615=0,IF(D3614+H3614&gt;0,"L",""),""))</f>
        <v/>
      </c>
      <c r="B3615" s="34">
        <v>3614</v>
      </c>
      <c r="C3615" s="19">
        <f t="shared" ca="1" si="225"/>
        <v>49544</v>
      </c>
      <c r="D3615" s="29">
        <f t="shared" ca="1" si="227"/>
        <v>0</v>
      </c>
      <c r="E3615" s="29">
        <f ca="1">IF(C3615&lt;Calculator!$D$26,0,IF(DAY($C3615)=1,IF(D3615-Calculator!$G$24&gt;0,Calculator!$G$24,D3615),0))</f>
        <v>0</v>
      </c>
      <c r="F3615" s="29">
        <f ca="1">IF(E3615&gt;0,D3615*Calculator!$G$22/12,0)</f>
        <v>0</v>
      </c>
      <c r="G3615" s="29">
        <f ca="1">IF(E3615&gt;0,(IFERROR(-PMT(Calculator!$G$22/12,Calculator!$G$23*12,Calculator!$G$20),0))-F3615,0)</f>
        <v>0</v>
      </c>
      <c r="H3615" s="29">
        <f t="shared" ca="1" si="228"/>
        <v>0</v>
      </c>
      <c r="I3615" s="29">
        <f t="shared" ca="1" si="226"/>
        <v>0</v>
      </c>
      <c r="J3615" s="30">
        <f>Calculator!$G$40</f>
        <v>6.5000000000000002E-2</v>
      </c>
      <c r="K3615" s="29">
        <f ca="1">IF(C3615&gt;=Calculator!$G$27,IF(DAY($C3615)=1,Calculator!$G$34/2,IF(DAY($C3615)=15,Calculator!$G$34/2,0)),0)</f>
        <v>0</v>
      </c>
      <c r="L3615" s="29">
        <f ca="1">IF(DAY($C3615)=28,IF(H3615=0,0,Calculator!$G$35),0)</f>
        <v>0</v>
      </c>
      <c r="M3615" s="29">
        <f ca="1">IF(I3615&gt;0,IF(DAY($C3615)=1,SUM(INDIRECT("I"&amp;(ROW(C3614)-DAY(C3614))):I3614),0),0)</f>
        <v>0</v>
      </c>
      <c r="N3615" s="29">
        <f ca="1">IF(C3615&lt;Calculator!$G$27,0,IF(C3615=Calculator!$G$27,Calculator!$G$39,IF(H3615-K3615&lt;=0,IF(D3615&gt;Calculator!$G$39,IF(H3615-K3615+E3615+L3615+M3615+Calculator!$G$39&gt;Calculator!$G$39,Calculator!$G$39-(H3615+E3615+L3615+M3615-K3615),Calculator!$G$39),D3615),0)))</f>
        <v>0</v>
      </c>
    </row>
    <row r="3616" spans="1:14" ht="15.75" thickBot="1">
      <c r="A3616" s="33" t="str">
        <f ca="1">IF(C3616=Calculator!$H$27,"F",IF(Daily!D3616+Daily!H3616=0,IF(D3615+H3615&gt;0,"L",""),""))</f>
        <v/>
      </c>
      <c r="B3616" s="34">
        <v>3615</v>
      </c>
      <c r="C3616" s="19">
        <f t="shared" ca="1" si="225"/>
        <v>49545</v>
      </c>
      <c r="D3616" s="29">
        <f t="shared" ca="1" si="227"/>
        <v>0</v>
      </c>
      <c r="E3616" s="29">
        <f ca="1">IF(C3616&lt;Calculator!$D$26,0,IF(DAY($C3616)=1,IF(D3616-Calculator!$G$24&gt;0,Calculator!$G$24,D3616),0))</f>
        <v>0</v>
      </c>
      <c r="F3616" s="29">
        <f ca="1">IF(E3616&gt;0,D3616*Calculator!$G$22/12,0)</f>
        <v>0</v>
      </c>
      <c r="G3616" s="29">
        <f ca="1">IF(E3616&gt;0,(IFERROR(-PMT(Calculator!$G$22/12,Calculator!$G$23*12,Calculator!$G$20),0))-F3616,0)</f>
        <v>0</v>
      </c>
      <c r="H3616" s="29">
        <f t="shared" ca="1" si="228"/>
        <v>0</v>
      </c>
      <c r="I3616" s="29">
        <f t="shared" ca="1" si="226"/>
        <v>0</v>
      </c>
      <c r="J3616" s="30">
        <f>Calculator!$G$40</f>
        <v>6.5000000000000002E-2</v>
      </c>
      <c r="K3616" s="29">
        <f ca="1">IF(C3616&gt;=Calculator!$G$27,IF(DAY($C3616)=1,Calculator!$G$34/2,IF(DAY($C3616)=15,Calculator!$G$34/2,0)),0)</f>
        <v>0</v>
      </c>
      <c r="L3616" s="29">
        <f ca="1">IF(DAY($C3616)=28,IF(H3616=0,0,Calculator!$G$35),0)</f>
        <v>0</v>
      </c>
      <c r="M3616" s="29">
        <f ca="1">IF(I3616&gt;0,IF(DAY($C3616)=1,SUM(INDIRECT("I"&amp;(ROW(C3615)-DAY(C3615))):I3615),0),0)</f>
        <v>0</v>
      </c>
      <c r="N3616" s="29">
        <f ca="1">IF(C3616&lt;Calculator!$G$27,0,IF(C3616=Calculator!$G$27,Calculator!$G$39,IF(H3616-K3616&lt;=0,IF(D3616&gt;Calculator!$G$39,IF(H3616-K3616+E3616+L3616+M3616+Calculator!$G$39&gt;Calculator!$G$39,Calculator!$G$39-(H3616+E3616+L3616+M3616-K3616),Calculator!$G$39),D3616),0)))</f>
        <v>0</v>
      </c>
    </row>
    <row r="3617" spans="1:14" ht="15.75" thickBot="1">
      <c r="A3617" s="33" t="str">
        <f ca="1">IF(C3617=Calculator!$H$27,"F",IF(Daily!D3617+Daily!H3617=0,IF(D3616+H3616&gt;0,"L",""),""))</f>
        <v/>
      </c>
      <c r="B3617" s="34">
        <v>3616</v>
      </c>
      <c r="C3617" s="19">
        <f t="shared" ca="1" si="225"/>
        <v>49546</v>
      </c>
      <c r="D3617" s="29">
        <f t="shared" ca="1" si="227"/>
        <v>0</v>
      </c>
      <c r="E3617" s="29">
        <f ca="1">IF(C3617&lt;Calculator!$D$26,0,IF(DAY($C3617)=1,IF(D3617-Calculator!$G$24&gt;0,Calculator!$G$24,D3617),0))</f>
        <v>0</v>
      </c>
      <c r="F3617" s="29">
        <f ca="1">IF(E3617&gt;0,D3617*Calculator!$G$22/12,0)</f>
        <v>0</v>
      </c>
      <c r="G3617" s="29">
        <f ca="1">IF(E3617&gt;0,(IFERROR(-PMT(Calculator!$G$22/12,Calculator!$G$23*12,Calculator!$G$20),0))-F3617,0)</f>
        <v>0</v>
      </c>
      <c r="H3617" s="29">
        <f t="shared" ca="1" si="228"/>
        <v>0</v>
      </c>
      <c r="I3617" s="29">
        <f t="shared" ca="1" si="226"/>
        <v>0</v>
      </c>
      <c r="J3617" s="30">
        <f>Calculator!$G$40</f>
        <v>6.5000000000000002E-2</v>
      </c>
      <c r="K3617" s="29">
        <f ca="1">IF(C3617&gt;=Calculator!$G$27,IF(DAY($C3617)=1,Calculator!$G$34/2,IF(DAY($C3617)=15,Calculator!$G$34/2,0)),0)</f>
        <v>0</v>
      </c>
      <c r="L3617" s="29">
        <f ca="1">IF(DAY($C3617)=28,IF(H3617=0,0,Calculator!$G$35),0)</f>
        <v>0</v>
      </c>
      <c r="M3617" s="29">
        <f ca="1">IF(I3617&gt;0,IF(DAY($C3617)=1,SUM(INDIRECT("I"&amp;(ROW(C3616)-DAY(C3616))):I3616),0),0)</f>
        <v>0</v>
      </c>
      <c r="N3617" s="29">
        <f ca="1">IF(C3617&lt;Calculator!$G$27,0,IF(C3617=Calculator!$G$27,Calculator!$G$39,IF(H3617-K3617&lt;=0,IF(D3617&gt;Calculator!$G$39,IF(H3617-K3617+E3617+L3617+M3617+Calculator!$G$39&gt;Calculator!$G$39,Calculator!$G$39-(H3617+E3617+L3617+M3617-K3617),Calculator!$G$39),D3617),0)))</f>
        <v>0</v>
      </c>
    </row>
    <row r="3618" spans="1:14" ht="15.75" thickBot="1">
      <c r="A3618" s="33" t="str">
        <f ca="1">IF(C3618=Calculator!$H$27,"F",IF(Daily!D3618+Daily!H3618=0,IF(D3617+H3617&gt;0,"L",""),""))</f>
        <v/>
      </c>
      <c r="B3618" s="34">
        <v>3617</v>
      </c>
      <c r="C3618" s="19">
        <f t="shared" ca="1" si="225"/>
        <v>49547</v>
      </c>
      <c r="D3618" s="29">
        <f t="shared" ca="1" si="227"/>
        <v>0</v>
      </c>
      <c r="E3618" s="29">
        <f ca="1">IF(C3618&lt;Calculator!$D$26,0,IF(DAY($C3618)=1,IF(D3618-Calculator!$G$24&gt;0,Calculator!$G$24,D3618),0))</f>
        <v>0</v>
      </c>
      <c r="F3618" s="29">
        <f ca="1">IF(E3618&gt;0,D3618*Calculator!$G$22/12,0)</f>
        <v>0</v>
      </c>
      <c r="G3618" s="29">
        <f ca="1">IF(E3618&gt;0,(IFERROR(-PMT(Calculator!$G$22/12,Calculator!$G$23*12,Calculator!$G$20),0))-F3618,0)</f>
        <v>0</v>
      </c>
      <c r="H3618" s="29">
        <f t="shared" ca="1" si="228"/>
        <v>0</v>
      </c>
      <c r="I3618" s="29">
        <f t="shared" ca="1" si="226"/>
        <v>0</v>
      </c>
      <c r="J3618" s="30">
        <f>Calculator!$G$40</f>
        <v>6.5000000000000002E-2</v>
      </c>
      <c r="K3618" s="29">
        <f ca="1">IF(C3618&gt;=Calculator!$G$27,IF(DAY($C3618)=1,Calculator!$G$34/2,IF(DAY($C3618)=15,Calculator!$G$34/2,0)),0)</f>
        <v>0</v>
      </c>
      <c r="L3618" s="29">
        <f ca="1">IF(DAY($C3618)=28,IF(H3618=0,0,Calculator!$G$35),0)</f>
        <v>0</v>
      </c>
      <c r="M3618" s="29">
        <f ca="1">IF(I3618&gt;0,IF(DAY($C3618)=1,SUM(INDIRECT("I"&amp;(ROW(C3617)-DAY(C3617))):I3617),0),0)</f>
        <v>0</v>
      </c>
      <c r="N3618" s="29">
        <f ca="1">IF(C3618&lt;Calculator!$G$27,0,IF(C3618=Calculator!$G$27,Calculator!$G$39,IF(H3618-K3618&lt;=0,IF(D3618&gt;Calculator!$G$39,IF(H3618-K3618+E3618+L3618+M3618+Calculator!$G$39&gt;Calculator!$G$39,Calculator!$G$39-(H3618+E3618+L3618+M3618-K3618),Calculator!$G$39),D3618),0)))</f>
        <v>0</v>
      </c>
    </row>
    <row r="3619" spans="1:14" ht="15.75" thickBot="1">
      <c r="A3619" s="33" t="str">
        <f ca="1">IF(C3619=Calculator!$H$27,"F",IF(Daily!D3619+Daily!H3619=0,IF(D3618+H3618&gt;0,"L",""),""))</f>
        <v/>
      </c>
      <c r="B3619" s="34">
        <v>3618</v>
      </c>
      <c r="C3619" s="19">
        <f t="shared" ca="1" si="225"/>
        <v>49548</v>
      </c>
      <c r="D3619" s="29">
        <f t="shared" ca="1" si="227"/>
        <v>0</v>
      </c>
      <c r="E3619" s="29">
        <f ca="1">IF(C3619&lt;Calculator!$D$26,0,IF(DAY($C3619)=1,IF(D3619-Calculator!$G$24&gt;0,Calculator!$G$24,D3619),0))</f>
        <v>0</v>
      </c>
      <c r="F3619" s="29">
        <f ca="1">IF(E3619&gt;0,D3619*Calculator!$G$22/12,0)</f>
        <v>0</v>
      </c>
      <c r="G3619" s="29">
        <f ca="1">IF(E3619&gt;0,(IFERROR(-PMT(Calculator!$G$22/12,Calculator!$G$23*12,Calculator!$G$20),0))-F3619,0)</f>
        <v>0</v>
      </c>
      <c r="H3619" s="29">
        <f t="shared" ca="1" si="228"/>
        <v>0</v>
      </c>
      <c r="I3619" s="29">
        <f t="shared" ca="1" si="226"/>
        <v>0</v>
      </c>
      <c r="J3619" s="30">
        <f>Calculator!$G$40</f>
        <v>6.5000000000000002E-2</v>
      </c>
      <c r="K3619" s="29">
        <f ca="1">IF(C3619&gt;=Calculator!$G$27,IF(DAY($C3619)=1,Calculator!$G$34/2,IF(DAY($C3619)=15,Calculator!$G$34/2,0)),0)</f>
        <v>0</v>
      </c>
      <c r="L3619" s="29">
        <f ca="1">IF(DAY($C3619)=28,IF(H3619=0,0,Calculator!$G$35),0)</f>
        <v>0</v>
      </c>
      <c r="M3619" s="29">
        <f ca="1">IF(I3619&gt;0,IF(DAY($C3619)=1,SUM(INDIRECT("I"&amp;(ROW(C3618)-DAY(C3618))):I3618),0),0)</f>
        <v>0</v>
      </c>
      <c r="N3619" s="29">
        <f ca="1">IF(C3619&lt;Calculator!$G$27,0,IF(C3619=Calculator!$G$27,Calculator!$G$39,IF(H3619-K3619&lt;=0,IF(D3619&gt;Calculator!$G$39,IF(H3619-K3619+E3619+L3619+M3619+Calculator!$G$39&gt;Calculator!$G$39,Calculator!$G$39-(H3619+E3619+L3619+M3619-K3619),Calculator!$G$39),D3619),0)))</f>
        <v>0</v>
      </c>
    </row>
    <row r="3620" spans="1:14" ht="15.75" thickBot="1">
      <c r="A3620" s="33" t="str">
        <f ca="1">IF(C3620=Calculator!$H$27,"F",IF(Daily!D3620+Daily!H3620=0,IF(D3619+H3619&gt;0,"L",""),""))</f>
        <v/>
      </c>
      <c r="B3620" s="34">
        <v>3619</v>
      </c>
      <c r="C3620" s="19">
        <f t="shared" ca="1" si="225"/>
        <v>49549</v>
      </c>
      <c r="D3620" s="29">
        <f t="shared" ca="1" si="227"/>
        <v>0</v>
      </c>
      <c r="E3620" s="29">
        <f ca="1">IF(C3620&lt;Calculator!$D$26,0,IF(DAY($C3620)=1,IF(D3620-Calculator!$G$24&gt;0,Calculator!$G$24,D3620),0))</f>
        <v>0</v>
      </c>
      <c r="F3620" s="29">
        <f ca="1">IF(E3620&gt;0,D3620*Calculator!$G$22/12,0)</f>
        <v>0</v>
      </c>
      <c r="G3620" s="29">
        <f ca="1">IF(E3620&gt;0,(IFERROR(-PMT(Calculator!$G$22/12,Calculator!$G$23*12,Calculator!$G$20),0))-F3620,0)</f>
        <v>0</v>
      </c>
      <c r="H3620" s="29">
        <f t="shared" ca="1" si="228"/>
        <v>0</v>
      </c>
      <c r="I3620" s="29">
        <f t="shared" ca="1" si="226"/>
        <v>0</v>
      </c>
      <c r="J3620" s="30">
        <f>Calculator!$G$40</f>
        <v>6.5000000000000002E-2</v>
      </c>
      <c r="K3620" s="29">
        <f ca="1">IF(C3620&gt;=Calculator!$G$27,IF(DAY($C3620)=1,Calculator!$G$34/2,IF(DAY($C3620)=15,Calculator!$G$34/2,0)),0)</f>
        <v>0</v>
      </c>
      <c r="L3620" s="29">
        <f ca="1">IF(DAY($C3620)=28,IF(H3620=0,0,Calculator!$G$35),0)</f>
        <v>0</v>
      </c>
      <c r="M3620" s="29">
        <f ca="1">IF(I3620&gt;0,IF(DAY($C3620)=1,SUM(INDIRECT("I"&amp;(ROW(C3619)-DAY(C3619))):I3619),0),0)</f>
        <v>0</v>
      </c>
      <c r="N3620" s="29">
        <f ca="1">IF(C3620&lt;Calculator!$G$27,0,IF(C3620=Calculator!$G$27,Calculator!$G$39,IF(H3620-K3620&lt;=0,IF(D3620&gt;Calculator!$G$39,IF(H3620-K3620+E3620+L3620+M3620+Calculator!$G$39&gt;Calculator!$G$39,Calculator!$G$39-(H3620+E3620+L3620+M3620-K3620),Calculator!$G$39),D3620),0)))</f>
        <v>0</v>
      </c>
    </row>
    <row r="3621" spans="1:14" ht="15.75" thickBot="1">
      <c r="A3621" s="33" t="str">
        <f ca="1">IF(C3621=Calculator!$H$27,"F",IF(Daily!D3621+Daily!H3621=0,IF(D3620+H3620&gt;0,"L",""),""))</f>
        <v/>
      </c>
      <c r="B3621" s="34">
        <v>3620</v>
      </c>
      <c r="C3621" s="19">
        <f t="shared" ca="1" si="225"/>
        <v>49550</v>
      </c>
      <c r="D3621" s="29">
        <f t="shared" ca="1" si="227"/>
        <v>0</v>
      </c>
      <c r="E3621" s="29">
        <f ca="1">IF(C3621&lt;Calculator!$D$26,0,IF(DAY($C3621)=1,IF(D3621-Calculator!$G$24&gt;0,Calculator!$G$24,D3621),0))</f>
        <v>0</v>
      </c>
      <c r="F3621" s="29">
        <f ca="1">IF(E3621&gt;0,D3621*Calculator!$G$22/12,0)</f>
        <v>0</v>
      </c>
      <c r="G3621" s="29">
        <f ca="1">IF(E3621&gt;0,(IFERROR(-PMT(Calculator!$G$22/12,Calculator!$G$23*12,Calculator!$G$20),0))-F3621,0)</f>
        <v>0</v>
      </c>
      <c r="H3621" s="29">
        <f t="shared" ca="1" si="228"/>
        <v>0</v>
      </c>
      <c r="I3621" s="29">
        <f t="shared" ca="1" si="226"/>
        <v>0</v>
      </c>
      <c r="J3621" s="30">
        <f>Calculator!$G$40</f>
        <v>6.5000000000000002E-2</v>
      </c>
      <c r="K3621" s="29">
        <f ca="1">IF(C3621&gt;=Calculator!$G$27,IF(DAY($C3621)=1,Calculator!$G$34/2,IF(DAY($C3621)=15,Calculator!$G$34/2,0)),0)</f>
        <v>0</v>
      </c>
      <c r="L3621" s="29">
        <f ca="1">IF(DAY($C3621)=28,IF(H3621=0,0,Calculator!$G$35),0)</f>
        <v>0</v>
      </c>
      <c r="M3621" s="29">
        <f ca="1">IF(I3621&gt;0,IF(DAY($C3621)=1,SUM(INDIRECT("I"&amp;(ROW(C3620)-DAY(C3620))):I3620),0),0)</f>
        <v>0</v>
      </c>
      <c r="N3621" s="29">
        <f ca="1">IF(C3621&lt;Calculator!$G$27,0,IF(C3621=Calculator!$G$27,Calculator!$G$39,IF(H3621-K3621&lt;=0,IF(D3621&gt;Calculator!$G$39,IF(H3621-K3621+E3621+L3621+M3621+Calculator!$G$39&gt;Calculator!$G$39,Calculator!$G$39-(H3621+E3621+L3621+M3621-K3621),Calculator!$G$39),D3621),0)))</f>
        <v>0</v>
      </c>
    </row>
    <row r="3622" spans="1:14" ht="15.75" thickBot="1">
      <c r="A3622" s="33" t="str">
        <f ca="1">IF(C3622=Calculator!$H$27,"F",IF(Daily!D3622+Daily!H3622=0,IF(D3621+H3621&gt;0,"L",""),""))</f>
        <v/>
      </c>
      <c r="B3622" s="34">
        <v>3621</v>
      </c>
      <c r="C3622" s="19">
        <f t="shared" ca="1" si="225"/>
        <v>49551</v>
      </c>
      <c r="D3622" s="29">
        <f t="shared" ca="1" si="227"/>
        <v>0</v>
      </c>
      <c r="E3622" s="29">
        <f ca="1">IF(C3622&lt;Calculator!$D$26,0,IF(DAY($C3622)=1,IF(D3622-Calculator!$G$24&gt;0,Calculator!$G$24,D3622),0))</f>
        <v>0</v>
      </c>
      <c r="F3622" s="29">
        <f ca="1">IF(E3622&gt;0,D3622*Calculator!$G$22/12,0)</f>
        <v>0</v>
      </c>
      <c r="G3622" s="29">
        <f ca="1">IF(E3622&gt;0,(IFERROR(-PMT(Calculator!$G$22/12,Calculator!$G$23*12,Calculator!$G$20),0))-F3622,0)</f>
        <v>0</v>
      </c>
      <c r="H3622" s="29">
        <f t="shared" ca="1" si="228"/>
        <v>0</v>
      </c>
      <c r="I3622" s="29">
        <f t="shared" ca="1" si="226"/>
        <v>0</v>
      </c>
      <c r="J3622" s="30">
        <f>Calculator!$G$40</f>
        <v>6.5000000000000002E-2</v>
      </c>
      <c r="K3622" s="29">
        <f ca="1">IF(C3622&gt;=Calculator!$G$27,IF(DAY($C3622)=1,Calculator!$G$34/2,IF(DAY($C3622)=15,Calculator!$G$34/2,0)),0)</f>
        <v>0</v>
      </c>
      <c r="L3622" s="29">
        <f ca="1">IF(DAY($C3622)=28,IF(H3622=0,0,Calculator!$G$35),0)</f>
        <v>0</v>
      </c>
      <c r="M3622" s="29">
        <f ca="1">IF(I3622&gt;0,IF(DAY($C3622)=1,SUM(INDIRECT("I"&amp;(ROW(C3621)-DAY(C3621))):I3621),0),0)</f>
        <v>0</v>
      </c>
      <c r="N3622" s="29">
        <f ca="1">IF(C3622&lt;Calculator!$G$27,0,IF(C3622=Calculator!$G$27,Calculator!$G$39,IF(H3622-K3622&lt;=0,IF(D3622&gt;Calculator!$G$39,IF(H3622-K3622+E3622+L3622+M3622+Calculator!$G$39&gt;Calculator!$G$39,Calculator!$G$39-(H3622+E3622+L3622+M3622-K3622),Calculator!$G$39),D3622),0)))</f>
        <v>0</v>
      </c>
    </row>
    <row r="3623" spans="1:14" ht="15.75" thickBot="1">
      <c r="A3623" s="33" t="str">
        <f ca="1">IF(C3623=Calculator!$H$27,"F",IF(Daily!D3623+Daily!H3623=0,IF(D3622+H3622&gt;0,"L",""),""))</f>
        <v/>
      </c>
      <c r="B3623" s="34">
        <v>3622</v>
      </c>
      <c r="C3623" s="19">
        <f t="shared" ca="1" si="225"/>
        <v>49552</v>
      </c>
      <c r="D3623" s="29">
        <f t="shared" ca="1" si="227"/>
        <v>0</v>
      </c>
      <c r="E3623" s="29">
        <f ca="1">IF(C3623&lt;Calculator!$D$26,0,IF(DAY($C3623)=1,IF(D3623-Calculator!$G$24&gt;0,Calculator!$G$24,D3623),0))</f>
        <v>0</v>
      </c>
      <c r="F3623" s="29">
        <f ca="1">IF(E3623&gt;0,D3623*Calculator!$G$22/12,0)</f>
        <v>0</v>
      </c>
      <c r="G3623" s="29">
        <f ca="1">IF(E3623&gt;0,(IFERROR(-PMT(Calculator!$G$22/12,Calculator!$G$23*12,Calculator!$G$20),0))-F3623,0)</f>
        <v>0</v>
      </c>
      <c r="H3623" s="29">
        <f t="shared" ca="1" si="228"/>
        <v>0</v>
      </c>
      <c r="I3623" s="29">
        <f t="shared" ca="1" si="226"/>
        <v>0</v>
      </c>
      <c r="J3623" s="30">
        <f>Calculator!$G$40</f>
        <v>6.5000000000000002E-2</v>
      </c>
      <c r="K3623" s="29">
        <f ca="1">IF(C3623&gt;=Calculator!$G$27,IF(DAY($C3623)=1,Calculator!$G$34/2,IF(DAY($C3623)=15,Calculator!$G$34/2,0)),0)</f>
        <v>0</v>
      </c>
      <c r="L3623" s="29">
        <f ca="1">IF(DAY($C3623)=28,IF(H3623=0,0,Calculator!$G$35),0)</f>
        <v>0</v>
      </c>
      <c r="M3623" s="29">
        <f ca="1">IF(I3623&gt;0,IF(DAY($C3623)=1,SUM(INDIRECT("I"&amp;(ROW(C3622)-DAY(C3622))):I3622),0),0)</f>
        <v>0</v>
      </c>
      <c r="N3623" s="29">
        <f ca="1">IF(C3623&lt;Calculator!$G$27,0,IF(C3623=Calculator!$G$27,Calculator!$G$39,IF(H3623-K3623&lt;=0,IF(D3623&gt;Calculator!$G$39,IF(H3623-K3623+E3623+L3623+M3623+Calculator!$G$39&gt;Calculator!$G$39,Calculator!$G$39-(H3623+E3623+L3623+M3623-K3623),Calculator!$G$39),D3623),0)))</f>
        <v>0</v>
      </c>
    </row>
    <row r="3624" spans="1:14" ht="15.75" thickBot="1">
      <c r="A3624" s="33" t="str">
        <f ca="1">IF(C3624=Calculator!$H$27,"F",IF(Daily!D3624+Daily!H3624=0,IF(D3623+H3623&gt;0,"L",""),""))</f>
        <v/>
      </c>
      <c r="B3624" s="34">
        <v>3623</v>
      </c>
      <c r="C3624" s="19">
        <f t="shared" ca="1" si="225"/>
        <v>49553</v>
      </c>
      <c r="D3624" s="29">
        <f t="shared" ca="1" si="227"/>
        <v>0</v>
      </c>
      <c r="E3624" s="29">
        <f ca="1">IF(C3624&lt;Calculator!$D$26,0,IF(DAY($C3624)=1,IF(D3624-Calculator!$G$24&gt;0,Calculator!$G$24,D3624),0))</f>
        <v>0</v>
      </c>
      <c r="F3624" s="29">
        <f ca="1">IF(E3624&gt;0,D3624*Calculator!$G$22/12,0)</f>
        <v>0</v>
      </c>
      <c r="G3624" s="29">
        <f ca="1">IF(E3624&gt;0,(IFERROR(-PMT(Calculator!$G$22/12,Calculator!$G$23*12,Calculator!$G$20),0))-F3624,0)</f>
        <v>0</v>
      </c>
      <c r="H3624" s="29">
        <f t="shared" ca="1" si="228"/>
        <v>0</v>
      </c>
      <c r="I3624" s="29">
        <f t="shared" ca="1" si="226"/>
        <v>0</v>
      </c>
      <c r="J3624" s="30">
        <f>Calculator!$G$40</f>
        <v>6.5000000000000002E-2</v>
      </c>
      <c r="K3624" s="29">
        <f ca="1">IF(C3624&gt;=Calculator!$G$27,IF(DAY($C3624)=1,Calculator!$G$34/2,IF(DAY($C3624)=15,Calculator!$G$34/2,0)),0)</f>
        <v>4500</v>
      </c>
      <c r="L3624" s="29">
        <f ca="1">IF(DAY($C3624)=28,IF(H3624=0,0,Calculator!$G$35),0)</f>
        <v>0</v>
      </c>
      <c r="M3624" s="29">
        <f ca="1">IF(I3624&gt;0,IF(DAY($C3624)=1,SUM(INDIRECT("I"&amp;(ROW(C3623)-DAY(C3623))):I3623),0),0)</f>
        <v>0</v>
      </c>
      <c r="N3624" s="29">
        <f ca="1">IF(C3624&lt;Calculator!$G$27,0,IF(C3624=Calculator!$G$27,Calculator!$G$39,IF(H3624-K3624&lt;=0,IF(D3624&gt;Calculator!$G$39,IF(H3624-K3624+E3624+L3624+M3624+Calculator!$G$39&gt;Calculator!$G$39,Calculator!$G$39-(H3624+E3624+L3624+M3624-K3624),Calculator!$G$39),D3624),0)))</f>
        <v>0</v>
      </c>
    </row>
    <row r="3625" spans="1:14" ht="15.75" thickBot="1">
      <c r="A3625" s="33" t="str">
        <f ca="1">IF(C3625=Calculator!$H$27,"F",IF(Daily!D3625+Daily!H3625=0,IF(D3624+H3624&gt;0,"L",""),""))</f>
        <v/>
      </c>
      <c r="B3625" s="34">
        <v>3624</v>
      </c>
      <c r="C3625" s="19">
        <f t="shared" ca="1" si="225"/>
        <v>49554</v>
      </c>
      <c r="D3625" s="29">
        <f t="shared" ca="1" si="227"/>
        <v>0</v>
      </c>
      <c r="E3625" s="29">
        <f ca="1">IF(C3625&lt;Calculator!$D$26,0,IF(DAY($C3625)=1,IF(D3625-Calculator!$G$24&gt;0,Calculator!$G$24,D3625),0))</f>
        <v>0</v>
      </c>
      <c r="F3625" s="29">
        <f ca="1">IF(E3625&gt;0,D3625*Calculator!$G$22/12,0)</f>
        <v>0</v>
      </c>
      <c r="G3625" s="29">
        <f ca="1">IF(E3625&gt;0,(IFERROR(-PMT(Calculator!$G$22/12,Calculator!$G$23*12,Calculator!$G$20),0))-F3625,0)</f>
        <v>0</v>
      </c>
      <c r="H3625" s="29">
        <f t="shared" ca="1" si="228"/>
        <v>0</v>
      </c>
      <c r="I3625" s="29">
        <f t="shared" ca="1" si="226"/>
        <v>0</v>
      </c>
      <c r="J3625" s="30">
        <f>Calculator!$G$40</f>
        <v>6.5000000000000002E-2</v>
      </c>
      <c r="K3625" s="29">
        <f ca="1">IF(C3625&gt;=Calculator!$G$27,IF(DAY($C3625)=1,Calculator!$G$34/2,IF(DAY($C3625)=15,Calculator!$G$34/2,0)),0)</f>
        <v>0</v>
      </c>
      <c r="L3625" s="29">
        <f ca="1">IF(DAY($C3625)=28,IF(H3625=0,0,Calculator!$G$35),0)</f>
        <v>0</v>
      </c>
      <c r="M3625" s="29">
        <f ca="1">IF(I3625&gt;0,IF(DAY($C3625)=1,SUM(INDIRECT("I"&amp;(ROW(C3624)-DAY(C3624))):I3624),0),0)</f>
        <v>0</v>
      </c>
      <c r="N3625" s="29">
        <f ca="1">IF(C3625&lt;Calculator!$G$27,0,IF(C3625=Calculator!$G$27,Calculator!$G$39,IF(H3625-K3625&lt;=0,IF(D3625&gt;Calculator!$G$39,IF(H3625-K3625+E3625+L3625+M3625+Calculator!$G$39&gt;Calculator!$G$39,Calculator!$G$39-(H3625+E3625+L3625+M3625-K3625),Calculator!$G$39),D3625),0)))</f>
        <v>0</v>
      </c>
    </row>
    <row r="3626" spans="1:14" ht="15.75" thickBot="1">
      <c r="A3626" s="33" t="str">
        <f ca="1">IF(C3626=Calculator!$H$27,"F",IF(Daily!D3626+Daily!H3626=0,IF(D3625+H3625&gt;0,"L",""),""))</f>
        <v/>
      </c>
      <c r="B3626" s="34">
        <v>3625</v>
      </c>
      <c r="C3626" s="19">
        <f t="shared" ca="1" si="225"/>
        <v>49555</v>
      </c>
      <c r="D3626" s="29">
        <f t="shared" ca="1" si="227"/>
        <v>0</v>
      </c>
      <c r="E3626" s="29">
        <f ca="1">IF(C3626&lt;Calculator!$D$26,0,IF(DAY($C3626)=1,IF(D3626-Calculator!$G$24&gt;0,Calculator!$G$24,D3626),0))</f>
        <v>0</v>
      </c>
      <c r="F3626" s="29">
        <f ca="1">IF(E3626&gt;0,D3626*Calculator!$G$22/12,0)</f>
        <v>0</v>
      </c>
      <c r="G3626" s="29">
        <f ca="1">IF(E3626&gt;0,(IFERROR(-PMT(Calculator!$G$22/12,Calculator!$G$23*12,Calculator!$G$20),0))-F3626,0)</f>
        <v>0</v>
      </c>
      <c r="H3626" s="29">
        <f t="shared" ca="1" si="228"/>
        <v>0</v>
      </c>
      <c r="I3626" s="29">
        <f t="shared" ca="1" si="226"/>
        <v>0</v>
      </c>
      <c r="J3626" s="30">
        <f>Calculator!$G$40</f>
        <v>6.5000000000000002E-2</v>
      </c>
      <c r="K3626" s="29">
        <f ca="1">IF(C3626&gt;=Calculator!$G$27,IF(DAY($C3626)=1,Calculator!$G$34/2,IF(DAY($C3626)=15,Calculator!$G$34/2,0)),0)</f>
        <v>0</v>
      </c>
      <c r="L3626" s="29">
        <f ca="1">IF(DAY($C3626)=28,IF(H3626=0,0,Calculator!$G$35),0)</f>
        <v>0</v>
      </c>
      <c r="M3626" s="29">
        <f ca="1">IF(I3626&gt;0,IF(DAY($C3626)=1,SUM(INDIRECT("I"&amp;(ROW(C3625)-DAY(C3625))):I3625),0),0)</f>
        <v>0</v>
      </c>
      <c r="N3626" s="29">
        <f ca="1">IF(C3626&lt;Calculator!$G$27,0,IF(C3626=Calculator!$G$27,Calculator!$G$39,IF(H3626-K3626&lt;=0,IF(D3626&gt;Calculator!$G$39,IF(H3626-K3626+E3626+L3626+M3626+Calculator!$G$39&gt;Calculator!$G$39,Calculator!$G$39-(H3626+E3626+L3626+M3626-K3626),Calculator!$G$39),D3626),0)))</f>
        <v>0</v>
      </c>
    </row>
    <row r="3627" spans="1:14" ht="15.75" thickBot="1">
      <c r="A3627" s="33" t="str">
        <f ca="1">IF(C3627=Calculator!$H$27,"F",IF(Daily!D3627+Daily!H3627=0,IF(D3626+H3626&gt;0,"L",""),""))</f>
        <v/>
      </c>
      <c r="B3627" s="34">
        <v>3626</v>
      </c>
      <c r="C3627" s="19">
        <f t="shared" ca="1" si="225"/>
        <v>49556</v>
      </c>
      <c r="D3627" s="29">
        <f t="shared" ca="1" si="227"/>
        <v>0</v>
      </c>
      <c r="E3627" s="29">
        <f ca="1">IF(C3627&lt;Calculator!$D$26,0,IF(DAY($C3627)=1,IF(D3627-Calculator!$G$24&gt;0,Calculator!$G$24,D3627),0))</f>
        <v>0</v>
      </c>
      <c r="F3627" s="29">
        <f ca="1">IF(E3627&gt;0,D3627*Calculator!$G$22/12,0)</f>
        <v>0</v>
      </c>
      <c r="G3627" s="29">
        <f ca="1">IF(E3627&gt;0,(IFERROR(-PMT(Calculator!$G$22/12,Calculator!$G$23*12,Calculator!$G$20),0))-F3627,0)</f>
        <v>0</v>
      </c>
      <c r="H3627" s="29">
        <f t="shared" ca="1" si="228"/>
        <v>0</v>
      </c>
      <c r="I3627" s="29">
        <f t="shared" ca="1" si="226"/>
        <v>0</v>
      </c>
      <c r="J3627" s="30">
        <f>Calculator!$G$40</f>
        <v>6.5000000000000002E-2</v>
      </c>
      <c r="K3627" s="29">
        <f ca="1">IF(C3627&gt;=Calculator!$G$27,IF(DAY($C3627)=1,Calculator!$G$34/2,IF(DAY($C3627)=15,Calculator!$G$34/2,0)),0)</f>
        <v>0</v>
      </c>
      <c r="L3627" s="29">
        <f ca="1">IF(DAY($C3627)=28,IF(H3627=0,0,Calculator!$G$35),0)</f>
        <v>0</v>
      </c>
      <c r="M3627" s="29">
        <f ca="1">IF(I3627&gt;0,IF(DAY($C3627)=1,SUM(INDIRECT("I"&amp;(ROW(C3626)-DAY(C3626))):I3626),0),0)</f>
        <v>0</v>
      </c>
      <c r="N3627" s="29">
        <f ca="1">IF(C3627&lt;Calculator!$G$27,0,IF(C3627=Calculator!$G$27,Calculator!$G$39,IF(H3627-K3627&lt;=0,IF(D3627&gt;Calculator!$G$39,IF(H3627-K3627+E3627+L3627+M3627+Calculator!$G$39&gt;Calculator!$G$39,Calculator!$G$39-(H3627+E3627+L3627+M3627-K3627),Calculator!$G$39),D3627),0)))</f>
        <v>0</v>
      </c>
    </row>
    <row r="3628" spans="1:14" ht="15.75" thickBot="1">
      <c r="A3628" s="33" t="str">
        <f ca="1">IF(C3628=Calculator!$H$27,"F",IF(Daily!D3628+Daily!H3628=0,IF(D3627+H3627&gt;0,"L",""),""))</f>
        <v/>
      </c>
      <c r="B3628" s="34">
        <v>3627</v>
      </c>
      <c r="C3628" s="19">
        <f t="shared" ca="1" si="225"/>
        <v>49557</v>
      </c>
      <c r="D3628" s="29">
        <f t="shared" ca="1" si="227"/>
        <v>0</v>
      </c>
      <c r="E3628" s="29">
        <f ca="1">IF(C3628&lt;Calculator!$D$26,0,IF(DAY($C3628)=1,IF(D3628-Calculator!$G$24&gt;0,Calculator!$G$24,D3628),0))</f>
        <v>0</v>
      </c>
      <c r="F3628" s="29">
        <f ca="1">IF(E3628&gt;0,D3628*Calculator!$G$22/12,0)</f>
        <v>0</v>
      </c>
      <c r="G3628" s="29">
        <f ca="1">IF(E3628&gt;0,(IFERROR(-PMT(Calculator!$G$22/12,Calculator!$G$23*12,Calculator!$G$20),0))-F3628,0)</f>
        <v>0</v>
      </c>
      <c r="H3628" s="29">
        <f t="shared" ca="1" si="228"/>
        <v>0</v>
      </c>
      <c r="I3628" s="29">
        <f t="shared" ca="1" si="226"/>
        <v>0</v>
      </c>
      <c r="J3628" s="30">
        <f>Calculator!$G$40</f>
        <v>6.5000000000000002E-2</v>
      </c>
      <c r="K3628" s="29">
        <f ca="1">IF(C3628&gt;=Calculator!$G$27,IF(DAY($C3628)=1,Calculator!$G$34/2,IF(DAY($C3628)=15,Calculator!$G$34/2,0)),0)</f>
        <v>0</v>
      </c>
      <c r="L3628" s="29">
        <f ca="1">IF(DAY($C3628)=28,IF(H3628=0,0,Calculator!$G$35),0)</f>
        <v>0</v>
      </c>
      <c r="M3628" s="29">
        <f ca="1">IF(I3628&gt;0,IF(DAY($C3628)=1,SUM(INDIRECT("I"&amp;(ROW(C3627)-DAY(C3627))):I3627),0),0)</f>
        <v>0</v>
      </c>
      <c r="N3628" s="29">
        <f ca="1">IF(C3628&lt;Calculator!$G$27,0,IF(C3628=Calculator!$G$27,Calculator!$G$39,IF(H3628-K3628&lt;=0,IF(D3628&gt;Calculator!$G$39,IF(H3628-K3628+E3628+L3628+M3628+Calculator!$G$39&gt;Calculator!$G$39,Calculator!$G$39-(H3628+E3628+L3628+M3628-K3628),Calculator!$G$39),D3628),0)))</f>
        <v>0</v>
      </c>
    </row>
    <row r="3629" spans="1:14" ht="15.75" thickBot="1">
      <c r="A3629" s="33" t="str">
        <f ca="1">IF(C3629=Calculator!$H$27,"F",IF(Daily!D3629+Daily!H3629=0,IF(D3628+H3628&gt;0,"L",""),""))</f>
        <v/>
      </c>
      <c r="B3629" s="34">
        <v>3628</v>
      </c>
      <c r="C3629" s="19">
        <f t="shared" ca="1" si="225"/>
        <v>49558</v>
      </c>
      <c r="D3629" s="29">
        <f t="shared" ca="1" si="227"/>
        <v>0</v>
      </c>
      <c r="E3629" s="29">
        <f ca="1">IF(C3629&lt;Calculator!$D$26,0,IF(DAY($C3629)=1,IF(D3629-Calculator!$G$24&gt;0,Calculator!$G$24,D3629),0))</f>
        <v>0</v>
      </c>
      <c r="F3629" s="29">
        <f ca="1">IF(E3629&gt;0,D3629*Calculator!$G$22/12,0)</f>
        <v>0</v>
      </c>
      <c r="G3629" s="29">
        <f ca="1">IF(E3629&gt;0,(IFERROR(-PMT(Calculator!$G$22/12,Calculator!$G$23*12,Calculator!$G$20),0))-F3629,0)</f>
        <v>0</v>
      </c>
      <c r="H3629" s="29">
        <f t="shared" ca="1" si="228"/>
        <v>0</v>
      </c>
      <c r="I3629" s="29">
        <f t="shared" ca="1" si="226"/>
        <v>0</v>
      </c>
      <c r="J3629" s="30">
        <f>Calculator!$G$40</f>
        <v>6.5000000000000002E-2</v>
      </c>
      <c r="K3629" s="29">
        <f ca="1">IF(C3629&gt;=Calculator!$G$27,IF(DAY($C3629)=1,Calculator!$G$34/2,IF(DAY($C3629)=15,Calculator!$G$34/2,0)),0)</f>
        <v>0</v>
      </c>
      <c r="L3629" s="29">
        <f ca="1">IF(DAY($C3629)=28,IF(H3629=0,0,Calculator!$G$35),0)</f>
        <v>0</v>
      </c>
      <c r="M3629" s="29">
        <f ca="1">IF(I3629&gt;0,IF(DAY($C3629)=1,SUM(INDIRECT("I"&amp;(ROW(C3628)-DAY(C3628))):I3628),0),0)</f>
        <v>0</v>
      </c>
      <c r="N3629" s="29">
        <f ca="1">IF(C3629&lt;Calculator!$G$27,0,IF(C3629=Calculator!$G$27,Calculator!$G$39,IF(H3629-K3629&lt;=0,IF(D3629&gt;Calculator!$G$39,IF(H3629-K3629+E3629+L3629+M3629+Calculator!$G$39&gt;Calculator!$G$39,Calculator!$G$39-(H3629+E3629+L3629+M3629-K3629),Calculator!$G$39),D3629),0)))</f>
        <v>0</v>
      </c>
    </row>
    <row r="3630" spans="1:14" ht="15.75" thickBot="1">
      <c r="A3630" s="33" t="str">
        <f ca="1">IF(C3630=Calculator!$H$27,"F",IF(Daily!D3630+Daily!H3630=0,IF(D3629+H3629&gt;0,"L",""),""))</f>
        <v/>
      </c>
      <c r="B3630" s="34">
        <v>3629</v>
      </c>
      <c r="C3630" s="19">
        <f t="shared" ca="1" si="225"/>
        <v>49559</v>
      </c>
      <c r="D3630" s="29">
        <f t="shared" ca="1" si="227"/>
        <v>0</v>
      </c>
      <c r="E3630" s="29">
        <f ca="1">IF(C3630&lt;Calculator!$D$26,0,IF(DAY($C3630)=1,IF(D3630-Calculator!$G$24&gt;0,Calculator!$G$24,D3630),0))</f>
        <v>0</v>
      </c>
      <c r="F3630" s="29">
        <f ca="1">IF(E3630&gt;0,D3630*Calculator!$G$22/12,0)</f>
        <v>0</v>
      </c>
      <c r="G3630" s="29">
        <f ca="1">IF(E3630&gt;0,(IFERROR(-PMT(Calculator!$G$22/12,Calculator!$G$23*12,Calculator!$G$20),0))-F3630,0)</f>
        <v>0</v>
      </c>
      <c r="H3630" s="29">
        <f t="shared" ca="1" si="228"/>
        <v>0</v>
      </c>
      <c r="I3630" s="29">
        <f t="shared" ca="1" si="226"/>
        <v>0</v>
      </c>
      <c r="J3630" s="30">
        <f>Calculator!$G$40</f>
        <v>6.5000000000000002E-2</v>
      </c>
      <c r="K3630" s="29">
        <f ca="1">IF(C3630&gt;=Calculator!$G$27,IF(DAY($C3630)=1,Calculator!$G$34/2,IF(DAY($C3630)=15,Calculator!$G$34/2,0)),0)</f>
        <v>0</v>
      </c>
      <c r="L3630" s="29">
        <f ca="1">IF(DAY($C3630)=28,IF(H3630=0,0,Calculator!$G$35),0)</f>
        <v>0</v>
      </c>
      <c r="M3630" s="29">
        <f ca="1">IF(I3630&gt;0,IF(DAY($C3630)=1,SUM(INDIRECT("I"&amp;(ROW(C3629)-DAY(C3629))):I3629),0),0)</f>
        <v>0</v>
      </c>
      <c r="N3630" s="29">
        <f ca="1">IF(C3630&lt;Calculator!$G$27,0,IF(C3630=Calculator!$G$27,Calculator!$G$39,IF(H3630-K3630&lt;=0,IF(D3630&gt;Calculator!$G$39,IF(H3630-K3630+E3630+L3630+M3630+Calculator!$G$39&gt;Calculator!$G$39,Calculator!$G$39-(H3630+E3630+L3630+M3630-K3630),Calculator!$G$39),D3630),0)))</f>
        <v>0</v>
      </c>
    </row>
    <row r="3631" spans="1:14" ht="15.75" thickBot="1">
      <c r="A3631" s="33" t="str">
        <f ca="1">IF(C3631=Calculator!$H$27,"F",IF(Daily!D3631+Daily!H3631=0,IF(D3630+H3630&gt;0,"L",""),""))</f>
        <v/>
      </c>
      <c r="B3631" s="34">
        <v>3630</v>
      </c>
      <c r="C3631" s="19">
        <f t="shared" ca="1" si="225"/>
        <v>49560</v>
      </c>
      <c r="D3631" s="29">
        <f t="shared" ca="1" si="227"/>
        <v>0</v>
      </c>
      <c r="E3631" s="29">
        <f ca="1">IF(C3631&lt;Calculator!$D$26,0,IF(DAY($C3631)=1,IF(D3631-Calculator!$G$24&gt;0,Calculator!$G$24,D3631),0))</f>
        <v>0</v>
      </c>
      <c r="F3631" s="29">
        <f ca="1">IF(E3631&gt;0,D3631*Calculator!$G$22/12,0)</f>
        <v>0</v>
      </c>
      <c r="G3631" s="29">
        <f ca="1">IF(E3631&gt;0,(IFERROR(-PMT(Calculator!$G$22/12,Calculator!$G$23*12,Calculator!$G$20),0))-F3631,0)</f>
        <v>0</v>
      </c>
      <c r="H3631" s="29">
        <f t="shared" ca="1" si="228"/>
        <v>0</v>
      </c>
      <c r="I3631" s="29">
        <f t="shared" ca="1" si="226"/>
        <v>0</v>
      </c>
      <c r="J3631" s="30">
        <f>Calculator!$G$40</f>
        <v>6.5000000000000002E-2</v>
      </c>
      <c r="K3631" s="29">
        <f ca="1">IF(C3631&gt;=Calculator!$G$27,IF(DAY($C3631)=1,Calculator!$G$34/2,IF(DAY($C3631)=15,Calculator!$G$34/2,0)),0)</f>
        <v>0</v>
      </c>
      <c r="L3631" s="29">
        <f ca="1">IF(DAY($C3631)=28,IF(H3631=0,0,Calculator!$G$35),0)</f>
        <v>0</v>
      </c>
      <c r="M3631" s="29">
        <f ca="1">IF(I3631&gt;0,IF(DAY($C3631)=1,SUM(INDIRECT("I"&amp;(ROW(C3630)-DAY(C3630))):I3630),0),0)</f>
        <v>0</v>
      </c>
      <c r="N3631" s="29">
        <f ca="1">IF(C3631&lt;Calculator!$G$27,0,IF(C3631=Calculator!$G$27,Calculator!$G$39,IF(H3631-K3631&lt;=0,IF(D3631&gt;Calculator!$G$39,IF(H3631-K3631+E3631+L3631+M3631+Calculator!$G$39&gt;Calculator!$G$39,Calculator!$G$39-(H3631+E3631+L3631+M3631-K3631),Calculator!$G$39),D3631),0)))</f>
        <v>0</v>
      </c>
    </row>
    <row r="3632" spans="1:14" ht="15.75" thickBot="1">
      <c r="A3632" s="33" t="str">
        <f ca="1">IF(C3632=Calculator!$H$27,"F",IF(Daily!D3632+Daily!H3632=0,IF(D3631+H3631&gt;0,"L",""),""))</f>
        <v/>
      </c>
      <c r="B3632" s="34">
        <v>3631</v>
      </c>
      <c r="C3632" s="19">
        <f t="shared" ca="1" si="225"/>
        <v>49561</v>
      </c>
      <c r="D3632" s="29">
        <f t="shared" ca="1" si="227"/>
        <v>0</v>
      </c>
      <c r="E3632" s="29">
        <f ca="1">IF(C3632&lt;Calculator!$D$26,0,IF(DAY($C3632)=1,IF(D3632-Calculator!$G$24&gt;0,Calculator!$G$24,D3632),0))</f>
        <v>0</v>
      </c>
      <c r="F3632" s="29">
        <f ca="1">IF(E3632&gt;0,D3632*Calculator!$G$22/12,0)</f>
        <v>0</v>
      </c>
      <c r="G3632" s="29">
        <f ca="1">IF(E3632&gt;0,(IFERROR(-PMT(Calculator!$G$22/12,Calculator!$G$23*12,Calculator!$G$20),0))-F3632,0)</f>
        <v>0</v>
      </c>
      <c r="H3632" s="29">
        <f t="shared" ca="1" si="228"/>
        <v>0</v>
      </c>
      <c r="I3632" s="29">
        <f t="shared" ca="1" si="226"/>
        <v>0</v>
      </c>
      <c r="J3632" s="30">
        <f>Calculator!$G$40</f>
        <v>6.5000000000000002E-2</v>
      </c>
      <c r="K3632" s="29">
        <f ca="1">IF(C3632&gt;=Calculator!$G$27,IF(DAY($C3632)=1,Calculator!$G$34/2,IF(DAY($C3632)=15,Calculator!$G$34/2,0)),0)</f>
        <v>0</v>
      </c>
      <c r="L3632" s="29">
        <f ca="1">IF(DAY($C3632)=28,IF(H3632=0,0,Calculator!$G$35),0)</f>
        <v>0</v>
      </c>
      <c r="M3632" s="29">
        <f ca="1">IF(I3632&gt;0,IF(DAY($C3632)=1,SUM(INDIRECT("I"&amp;(ROW(C3631)-DAY(C3631))):I3631),0),0)</f>
        <v>0</v>
      </c>
      <c r="N3632" s="29">
        <f ca="1">IF(C3632&lt;Calculator!$G$27,0,IF(C3632=Calculator!$G$27,Calculator!$G$39,IF(H3632-K3632&lt;=0,IF(D3632&gt;Calculator!$G$39,IF(H3632-K3632+E3632+L3632+M3632+Calculator!$G$39&gt;Calculator!$G$39,Calculator!$G$39-(H3632+E3632+L3632+M3632-K3632),Calculator!$G$39),D3632),0)))</f>
        <v>0</v>
      </c>
    </row>
    <row r="3633" spans="1:14" ht="15.75" thickBot="1">
      <c r="A3633" s="33" t="str">
        <f ca="1">IF(C3633=Calculator!$H$27,"F",IF(Daily!D3633+Daily!H3633=0,IF(D3632+H3632&gt;0,"L",""),""))</f>
        <v/>
      </c>
      <c r="B3633" s="34">
        <v>3632</v>
      </c>
      <c r="C3633" s="19">
        <f t="shared" ca="1" si="225"/>
        <v>49562</v>
      </c>
      <c r="D3633" s="29">
        <f t="shared" ca="1" si="227"/>
        <v>0</v>
      </c>
      <c r="E3633" s="29">
        <f ca="1">IF(C3633&lt;Calculator!$D$26,0,IF(DAY($C3633)=1,IF(D3633-Calculator!$G$24&gt;0,Calculator!$G$24,D3633),0))</f>
        <v>0</v>
      </c>
      <c r="F3633" s="29">
        <f ca="1">IF(E3633&gt;0,D3633*Calculator!$G$22/12,0)</f>
        <v>0</v>
      </c>
      <c r="G3633" s="29">
        <f ca="1">IF(E3633&gt;0,(IFERROR(-PMT(Calculator!$G$22/12,Calculator!$G$23*12,Calculator!$G$20),0))-F3633,0)</f>
        <v>0</v>
      </c>
      <c r="H3633" s="29">
        <f t="shared" ca="1" si="228"/>
        <v>0</v>
      </c>
      <c r="I3633" s="29">
        <f t="shared" ca="1" si="226"/>
        <v>0</v>
      </c>
      <c r="J3633" s="30">
        <f>Calculator!$G$40</f>
        <v>6.5000000000000002E-2</v>
      </c>
      <c r="K3633" s="29">
        <f ca="1">IF(C3633&gt;=Calculator!$G$27,IF(DAY($C3633)=1,Calculator!$G$34/2,IF(DAY($C3633)=15,Calculator!$G$34/2,0)),0)</f>
        <v>0</v>
      </c>
      <c r="L3633" s="29">
        <f ca="1">IF(DAY($C3633)=28,IF(H3633=0,0,Calculator!$G$35),0)</f>
        <v>0</v>
      </c>
      <c r="M3633" s="29">
        <f ca="1">IF(I3633&gt;0,IF(DAY($C3633)=1,SUM(INDIRECT("I"&amp;(ROW(C3632)-DAY(C3632))):I3632),0),0)</f>
        <v>0</v>
      </c>
      <c r="N3633" s="29">
        <f ca="1">IF(C3633&lt;Calculator!$G$27,0,IF(C3633=Calculator!$G$27,Calculator!$G$39,IF(H3633-K3633&lt;=0,IF(D3633&gt;Calculator!$G$39,IF(H3633-K3633+E3633+L3633+M3633+Calculator!$G$39&gt;Calculator!$G$39,Calculator!$G$39-(H3633+E3633+L3633+M3633-K3633),Calculator!$G$39),D3633),0)))</f>
        <v>0</v>
      </c>
    </row>
    <row r="3634" spans="1:14" ht="15.75" thickBot="1">
      <c r="A3634" s="33" t="str">
        <f ca="1">IF(C3634=Calculator!$H$27,"F",IF(Daily!D3634+Daily!H3634=0,IF(D3633+H3633&gt;0,"L",""),""))</f>
        <v/>
      </c>
      <c r="B3634" s="34">
        <v>3633</v>
      </c>
      <c r="C3634" s="19">
        <f t="shared" ca="1" si="225"/>
        <v>49563</v>
      </c>
      <c r="D3634" s="29">
        <f t="shared" ca="1" si="227"/>
        <v>0</v>
      </c>
      <c r="E3634" s="29">
        <f ca="1">IF(C3634&lt;Calculator!$D$26,0,IF(DAY($C3634)=1,IF(D3634-Calculator!$G$24&gt;0,Calculator!$G$24,D3634),0))</f>
        <v>0</v>
      </c>
      <c r="F3634" s="29">
        <f ca="1">IF(E3634&gt;0,D3634*Calculator!$G$22/12,0)</f>
        <v>0</v>
      </c>
      <c r="G3634" s="29">
        <f ca="1">IF(E3634&gt;0,(IFERROR(-PMT(Calculator!$G$22/12,Calculator!$G$23*12,Calculator!$G$20),0))-F3634,0)</f>
        <v>0</v>
      </c>
      <c r="H3634" s="29">
        <f t="shared" ca="1" si="228"/>
        <v>0</v>
      </c>
      <c r="I3634" s="29">
        <f t="shared" ca="1" si="226"/>
        <v>0</v>
      </c>
      <c r="J3634" s="30">
        <f>Calculator!$G$40</f>
        <v>6.5000000000000002E-2</v>
      </c>
      <c r="K3634" s="29">
        <f ca="1">IF(C3634&gt;=Calculator!$G$27,IF(DAY($C3634)=1,Calculator!$G$34/2,IF(DAY($C3634)=15,Calculator!$G$34/2,0)),0)</f>
        <v>0</v>
      </c>
      <c r="L3634" s="29">
        <f ca="1">IF(DAY($C3634)=28,IF(H3634=0,0,Calculator!$G$35),0)</f>
        <v>0</v>
      </c>
      <c r="M3634" s="29">
        <f ca="1">IF(I3634&gt;0,IF(DAY($C3634)=1,SUM(INDIRECT("I"&amp;(ROW(C3633)-DAY(C3633))):I3633),0),0)</f>
        <v>0</v>
      </c>
      <c r="N3634" s="29">
        <f ca="1">IF(C3634&lt;Calculator!$G$27,0,IF(C3634=Calculator!$G$27,Calculator!$G$39,IF(H3634-K3634&lt;=0,IF(D3634&gt;Calculator!$G$39,IF(H3634-K3634+E3634+L3634+M3634+Calculator!$G$39&gt;Calculator!$G$39,Calculator!$G$39-(H3634+E3634+L3634+M3634-K3634),Calculator!$G$39),D3634),0)))</f>
        <v>0</v>
      </c>
    </row>
    <row r="3635" spans="1:14" ht="15.75" thickBot="1">
      <c r="A3635" s="33" t="str">
        <f ca="1">IF(C3635=Calculator!$H$27,"F",IF(Daily!D3635+Daily!H3635=0,IF(D3634+H3634&gt;0,"L",""),""))</f>
        <v/>
      </c>
      <c r="B3635" s="34">
        <v>3634</v>
      </c>
      <c r="C3635" s="19">
        <f t="shared" ca="1" si="225"/>
        <v>49564</v>
      </c>
      <c r="D3635" s="29">
        <f t="shared" ca="1" si="227"/>
        <v>0</v>
      </c>
      <c r="E3635" s="29">
        <f ca="1">IF(C3635&lt;Calculator!$D$26,0,IF(DAY($C3635)=1,IF(D3635-Calculator!$G$24&gt;0,Calculator!$G$24,D3635),0))</f>
        <v>0</v>
      </c>
      <c r="F3635" s="29">
        <f ca="1">IF(E3635&gt;0,D3635*Calculator!$G$22/12,0)</f>
        <v>0</v>
      </c>
      <c r="G3635" s="29">
        <f ca="1">IF(E3635&gt;0,(IFERROR(-PMT(Calculator!$G$22/12,Calculator!$G$23*12,Calculator!$G$20),0))-F3635,0)</f>
        <v>0</v>
      </c>
      <c r="H3635" s="29">
        <f t="shared" ca="1" si="228"/>
        <v>0</v>
      </c>
      <c r="I3635" s="29">
        <f t="shared" ca="1" si="226"/>
        <v>0</v>
      </c>
      <c r="J3635" s="30">
        <f>Calculator!$G$40</f>
        <v>6.5000000000000002E-2</v>
      </c>
      <c r="K3635" s="29">
        <f ca="1">IF(C3635&gt;=Calculator!$G$27,IF(DAY($C3635)=1,Calculator!$G$34/2,IF(DAY($C3635)=15,Calculator!$G$34/2,0)),0)</f>
        <v>0</v>
      </c>
      <c r="L3635" s="29">
        <f ca="1">IF(DAY($C3635)=28,IF(H3635=0,0,Calculator!$G$35),0)</f>
        <v>0</v>
      </c>
      <c r="M3635" s="29">
        <f ca="1">IF(I3635&gt;0,IF(DAY($C3635)=1,SUM(INDIRECT("I"&amp;(ROW(C3634)-DAY(C3634))):I3634),0),0)</f>
        <v>0</v>
      </c>
      <c r="N3635" s="29">
        <f ca="1">IF(C3635&lt;Calculator!$G$27,0,IF(C3635=Calculator!$G$27,Calculator!$G$39,IF(H3635-K3635&lt;=0,IF(D3635&gt;Calculator!$G$39,IF(H3635-K3635+E3635+L3635+M3635+Calculator!$G$39&gt;Calculator!$G$39,Calculator!$G$39-(H3635+E3635+L3635+M3635-K3635),Calculator!$G$39),D3635),0)))</f>
        <v>0</v>
      </c>
    </row>
    <row r="3636" spans="1:14" ht="15.75" thickBot="1">
      <c r="A3636" s="33" t="str">
        <f ca="1">IF(C3636=Calculator!$H$27,"F",IF(Daily!D3636+Daily!H3636=0,IF(D3635+H3635&gt;0,"L",""),""))</f>
        <v/>
      </c>
      <c r="B3636" s="34">
        <v>3635</v>
      </c>
      <c r="C3636" s="19">
        <f t="shared" ca="1" si="225"/>
        <v>49565</v>
      </c>
      <c r="D3636" s="29">
        <f t="shared" ca="1" si="227"/>
        <v>0</v>
      </c>
      <c r="E3636" s="29">
        <f ca="1">IF(C3636&lt;Calculator!$D$26,0,IF(DAY($C3636)=1,IF(D3636-Calculator!$G$24&gt;0,Calculator!$G$24,D3636),0))</f>
        <v>0</v>
      </c>
      <c r="F3636" s="29">
        <f ca="1">IF(E3636&gt;0,D3636*Calculator!$G$22/12,0)</f>
        <v>0</v>
      </c>
      <c r="G3636" s="29">
        <f ca="1">IF(E3636&gt;0,(IFERROR(-PMT(Calculator!$G$22/12,Calculator!$G$23*12,Calculator!$G$20),0))-F3636,0)</f>
        <v>0</v>
      </c>
      <c r="H3636" s="29">
        <f t="shared" ca="1" si="228"/>
        <v>0</v>
      </c>
      <c r="I3636" s="29">
        <f t="shared" ca="1" si="226"/>
        <v>0</v>
      </c>
      <c r="J3636" s="30">
        <f>Calculator!$G$40</f>
        <v>6.5000000000000002E-2</v>
      </c>
      <c r="K3636" s="29">
        <f ca="1">IF(C3636&gt;=Calculator!$G$27,IF(DAY($C3636)=1,Calculator!$G$34/2,IF(DAY($C3636)=15,Calculator!$G$34/2,0)),0)</f>
        <v>0</v>
      </c>
      <c r="L3636" s="29">
        <f ca="1">IF(DAY($C3636)=28,IF(H3636=0,0,Calculator!$G$35),0)</f>
        <v>0</v>
      </c>
      <c r="M3636" s="29">
        <f ca="1">IF(I3636&gt;0,IF(DAY($C3636)=1,SUM(INDIRECT("I"&amp;(ROW(C3635)-DAY(C3635))):I3635),0),0)</f>
        <v>0</v>
      </c>
      <c r="N3636" s="29">
        <f ca="1">IF(C3636&lt;Calculator!$G$27,0,IF(C3636=Calculator!$G$27,Calculator!$G$39,IF(H3636-K3636&lt;=0,IF(D3636&gt;Calculator!$G$39,IF(H3636-K3636+E3636+L3636+M3636+Calculator!$G$39&gt;Calculator!$G$39,Calculator!$G$39-(H3636+E3636+L3636+M3636-K3636),Calculator!$G$39),D3636),0)))</f>
        <v>0</v>
      </c>
    </row>
    <row r="3637" spans="1:14" ht="15.75" thickBot="1">
      <c r="A3637" s="33" t="str">
        <f ca="1">IF(C3637=Calculator!$H$27,"F",IF(Daily!D3637+Daily!H3637=0,IF(D3636+H3636&gt;0,"L",""),""))</f>
        <v/>
      </c>
      <c r="B3637" s="34">
        <v>3636</v>
      </c>
      <c r="C3637" s="19">
        <f t="shared" ca="1" si="225"/>
        <v>49566</v>
      </c>
      <c r="D3637" s="29">
        <f t="shared" ca="1" si="227"/>
        <v>0</v>
      </c>
      <c r="E3637" s="29">
        <f ca="1">IF(C3637&lt;Calculator!$D$26,0,IF(DAY($C3637)=1,IF(D3637-Calculator!$G$24&gt;0,Calculator!$G$24,D3637),0))</f>
        <v>0</v>
      </c>
      <c r="F3637" s="29">
        <f ca="1">IF(E3637&gt;0,D3637*Calculator!$G$22/12,0)</f>
        <v>0</v>
      </c>
      <c r="G3637" s="29">
        <f ca="1">IF(E3637&gt;0,(IFERROR(-PMT(Calculator!$G$22/12,Calculator!$G$23*12,Calculator!$G$20),0))-F3637,0)</f>
        <v>0</v>
      </c>
      <c r="H3637" s="29">
        <f t="shared" ca="1" si="228"/>
        <v>0</v>
      </c>
      <c r="I3637" s="29">
        <f t="shared" ca="1" si="226"/>
        <v>0</v>
      </c>
      <c r="J3637" s="30">
        <f>Calculator!$G$40</f>
        <v>6.5000000000000002E-2</v>
      </c>
      <c r="K3637" s="29">
        <f ca="1">IF(C3637&gt;=Calculator!$G$27,IF(DAY($C3637)=1,Calculator!$G$34/2,IF(DAY($C3637)=15,Calculator!$G$34/2,0)),0)</f>
        <v>0</v>
      </c>
      <c r="L3637" s="29">
        <f ca="1">IF(DAY($C3637)=28,IF(H3637=0,0,Calculator!$G$35),0)</f>
        <v>0</v>
      </c>
      <c r="M3637" s="29">
        <f ca="1">IF(I3637&gt;0,IF(DAY($C3637)=1,SUM(INDIRECT("I"&amp;(ROW(C3636)-DAY(C3636))):I3636),0),0)</f>
        <v>0</v>
      </c>
      <c r="N3637" s="29">
        <f ca="1">IF(C3637&lt;Calculator!$G$27,0,IF(C3637=Calculator!$G$27,Calculator!$G$39,IF(H3637-K3637&lt;=0,IF(D3637&gt;Calculator!$G$39,IF(H3637-K3637+E3637+L3637+M3637+Calculator!$G$39&gt;Calculator!$G$39,Calculator!$G$39-(H3637+E3637+L3637+M3637-K3637),Calculator!$G$39),D3637),0)))</f>
        <v>0</v>
      </c>
    </row>
    <row r="3638" spans="1:14" ht="15.75" thickBot="1">
      <c r="A3638" s="33" t="str">
        <f ca="1">IF(C3638=Calculator!$H$27,"F",IF(Daily!D3638+Daily!H3638=0,IF(D3637+H3637&gt;0,"L",""),""))</f>
        <v/>
      </c>
      <c r="B3638" s="34">
        <v>3637</v>
      </c>
      <c r="C3638" s="19">
        <f t="shared" ca="1" si="225"/>
        <v>49567</v>
      </c>
      <c r="D3638" s="29">
        <f t="shared" ca="1" si="227"/>
        <v>0</v>
      </c>
      <c r="E3638" s="29">
        <f ca="1">IF(C3638&lt;Calculator!$D$26,0,IF(DAY($C3638)=1,IF(D3638-Calculator!$G$24&gt;0,Calculator!$G$24,D3638),0))</f>
        <v>0</v>
      </c>
      <c r="F3638" s="29">
        <f ca="1">IF(E3638&gt;0,D3638*Calculator!$G$22/12,0)</f>
        <v>0</v>
      </c>
      <c r="G3638" s="29">
        <f ca="1">IF(E3638&gt;0,(IFERROR(-PMT(Calculator!$G$22/12,Calculator!$G$23*12,Calculator!$G$20),0))-F3638,0)</f>
        <v>0</v>
      </c>
      <c r="H3638" s="29">
        <f t="shared" ca="1" si="228"/>
        <v>0</v>
      </c>
      <c r="I3638" s="29">
        <f t="shared" ca="1" si="226"/>
        <v>0</v>
      </c>
      <c r="J3638" s="30">
        <f>Calculator!$G$40</f>
        <v>6.5000000000000002E-2</v>
      </c>
      <c r="K3638" s="29">
        <f ca="1">IF(C3638&gt;=Calculator!$G$27,IF(DAY($C3638)=1,Calculator!$G$34/2,IF(DAY($C3638)=15,Calculator!$G$34/2,0)),0)</f>
        <v>4500</v>
      </c>
      <c r="L3638" s="29">
        <f ca="1">IF(DAY($C3638)=28,IF(H3638=0,0,Calculator!$G$35),0)</f>
        <v>0</v>
      </c>
      <c r="M3638" s="29">
        <f ca="1">IF(I3638&gt;0,IF(DAY($C3638)=1,SUM(INDIRECT("I"&amp;(ROW(C3637)-DAY(C3637))):I3637),0),0)</f>
        <v>0</v>
      </c>
      <c r="N3638" s="29">
        <f ca="1">IF(C3638&lt;Calculator!$G$27,0,IF(C3638=Calculator!$G$27,Calculator!$G$39,IF(H3638-K3638&lt;=0,IF(D3638&gt;Calculator!$G$39,IF(H3638-K3638+E3638+L3638+M3638+Calculator!$G$39&gt;Calculator!$G$39,Calculator!$G$39-(H3638+E3638+L3638+M3638-K3638),Calculator!$G$39),D3638),0)))</f>
        <v>0</v>
      </c>
    </row>
    <row r="3639" spans="1:14" ht="15.75" thickBot="1">
      <c r="A3639" s="33" t="str">
        <f ca="1">IF(C3639=Calculator!$H$27,"F",IF(Daily!D3639+Daily!H3639=0,IF(D3638+H3638&gt;0,"L",""),""))</f>
        <v/>
      </c>
      <c r="B3639" s="34">
        <v>3638</v>
      </c>
      <c r="C3639" s="19">
        <f t="shared" ca="1" si="225"/>
        <v>49568</v>
      </c>
      <c r="D3639" s="29">
        <f t="shared" ca="1" si="227"/>
        <v>0</v>
      </c>
      <c r="E3639" s="29">
        <f ca="1">IF(C3639&lt;Calculator!$D$26,0,IF(DAY($C3639)=1,IF(D3639-Calculator!$G$24&gt;0,Calculator!$G$24,D3639),0))</f>
        <v>0</v>
      </c>
      <c r="F3639" s="29">
        <f ca="1">IF(E3639&gt;0,D3639*Calculator!$G$22/12,0)</f>
        <v>0</v>
      </c>
      <c r="G3639" s="29">
        <f ca="1">IF(E3639&gt;0,(IFERROR(-PMT(Calculator!$G$22/12,Calculator!$G$23*12,Calculator!$G$20),0))-F3639,0)</f>
        <v>0</v>
      </c>
      <c r="H3639" s="29">
        <f t="shared" ca="1" si="228"/>
        <v>0</v>
      </c>
      <c r="I3639" s="29">
        <f t="shared" ca="1" si="226"/>
        <v>0</v>
      </c>
      <c r="J3639" s="30">
        <f>Calculator!$G$40</f>
        <v>6.5000000000000002E-2</v>
      </c>
      <c r="K3639" s="29">
        <f ca="1">IF(C3639&gt;=Calculator!$G$27,IF(DAY($C3639)=1,Calculator!$G$34/2,IF(DAY($C3639)=15,Calculator!$G$34/2,0)),0)</f>
        <v>0</v>
      </c>
      <c r="L3639" s="29">
        <f ca="1">IF(DAY($C3639)=28,IF(H3639=0,0,Calculator!$G$35),0)</f>
        <v>0</v>
      </c>
      <c r="M3639" s="29">
        <f ca="1">IF(I3639&gt;0,IF(DAY($C3639)=1,SUM(INDIRECT("I"&amp;(ROW(C3638)-DAY(C3638))):I3638),0),0)</f>
        <v>0</v>
      </c>
      <c r="N3639" s="29">
        <f ca="1">IF(C3639&lt;Calculator!$G$27,0,IF(C3639=Calculator!$G$27,Calculator!$G$39,IF(H3639-K3639&lt;=0,IF(D3639&gt;Calculator!$G$39,IF(H3639-K3639+E3639+L3639+M3639+Calculator!$G$39&gt;Calculator!$G$39,Calculator!$G$39-(H3639+E3639+L3639+M3639-K3639),Calculator!$G$39),D3639),0)))</f>
        <v>0</v>
      </c>
    </row>
    <row r="3640" spans="1:14" ht="15.75" thickBot="1">
      <c r="A3640" s="33" t="str">
        <f ca="1">IF(C3640=Calculator!$H$27,"F",IF(Daily!D3640+Daily!H3640=0,IF(D3639+H3639&gt;0,"L",""),""))</f>
        <v/>
      </c>
      <c r="B3640" s="34">
        <v>3639</v>
      </c>
      <c r="C3640" s="19">
        <f t="shared" ca="1" si="225"/>
        <v>49569</v>
      </c>
      <c r="D3640" s="29">
        <f t="shared" ca="1" si="227"/>
        <v>0</v>
      </c>
      <c r="E3640" s="29">
        <f ca="1">IF(C3640&lt;Calculator!$D$26,0,IF(DAY($C3640)=1,IF(D3640-Calculator!$G$24&gt;0,Calculator!$G$24,D3640),0))</f>
        <v>0</v>
      </c>
      <c r="F3640" s="29">
        <f ca="1">IF(E3640&gt;0,D3640*Calculator!$G$22/12,0)</f>
        <v>0</v>
      </c>
      <c r="G3640" s="29">
        <f ca="1">IF(E3640&gt;0,(IFERROR(-PMT(Calculator!$G$22/12,Calculator!$G$23*12,Calculator!$G$20),0))-F3640,0)</f>
        <v>0</v>
      </c>
      <c r="H3640" s="29">
        <f t="shared" ca="1" si="228"/>
        <v>0</v>
      </c>
      <c r="I3640" s="29">
        <f t="shared" ca="1" si="226"/>
        <v>0</v>
      </c>
      <c r="J3640" s="30">
        <f>Calculator!$G$40</f>
        <v>6.5000000000000002E-2</v>
      </c>
      <c r="K3640" s="29">
        <f ca="1">IF(C3640&gt;=Calculator!$G$27,IF(DAY($C3640)=1,Calculator!$G$34/2,IF(DAY($C3640)=15,Calculator!$G$34/2,0)),0)</f>
        <v>0</v>
      </c>
      <c r="L3640" s="29">
        <f ca="1">IF(DAY($C3640)=28,IF(H3640=0,0,Calculator!$G$35),0)</f>
        <v>0</v>
      </c>
      <c r="M3640" s="29">
        <f ca="1">IF(I3640&gt;0,IF(DAY($C3640)=1,SUM(INDIRECT("I"&amp;(ROW(C3639)-DAY(C3639))):I3639),0),0)</f>
        <v>0</v>
      </c>
      <c r="N3640" s="29">
        <f ca="1">IF(C3640&lt;Calculator!$G$27,0,IF(C3640=Calculator!$G$27,Calculator!$G$39,IF(H3640-K3640&lt;=0,IF(D3640&gt;Calculator!$G$39,IF(H3640-K3640+E3640+L3640+M3640+Calculator!$G$39&gt;Calculator!$G$39,Calculator!$G$39-(H3640+E3640+L3640+M3640-K3640),Calculator!$G$39),D3640),0)))</f>
        <v>0</v>
      </c>
    </row>
    <row r="3641" spans="1:14" ht="15.75" thickBot="1">
      <c r="A3641" s="33" t="str">
        <f ca="1">IF(C3641=Calculator!$H$27,"F",IF(Daily!D3641+Daily!H3641=0,IF(D3640+H3640&gt;0,"L",""),""))</f>
        <v/>
      </c>
      <c r="B3641" s="34">
        <v>3640</v>
      </c>
      <c r="C3641" s="19">
        <f t="shared" ca="1" si="225"/>
        <v>49570</v>
      </c>
      <c r="D3641" s="29">
        <f t="shared" ca="1" si="227"/>
        <v>0</v>
      </c>
      <c r="E3641" s="29">
        <f ca="1">IF(C3641&lt;Calculator!$D$26,0,IF(DAY($C3641)=1,IF(D3641-Calculator!$G$24&gt;0,Calculator!$G$24,D3641),0))</f>
        <v>0</v>
      </c>
      <c r="F3641" s="29">
        <f ca="1">IF(E3641&gt;0,D3641*Calculator!$G$22/12,0)</f>
        <v>0</v>
      </c>
      <c r="G3641" s="29">
        <f ca="1">IF(E3641&gt;0,(IFERROR(-PMT(Calculator!$G$22/12,Calculator!$G$23*12,Calculator!$G$20),0))-F3641,0)</f>
        <v>0</v>
      </c>
      <c r="H3641" s="29">
        <f t="shared" ca="1" si="228"/>
        <v>0</v>
      </c>
      <c r="I3641" s="29">
        <f t="shared" ca="1" si="226"/>
        <v>0</v>
      </c>
      <c r="J3641" s="30">
        <f>Calculator!$G$40</f>
        <v>6.5000000000000002E-2</v>
      </c>
      <c r="K3641" s="29">
        <f ca="1">IF(C3641&gt;=Calculator!$G$27,IF(DAY($C3641)=1,Calculator!$G$34/2,IF(DAY($C3641)=15,Calculator!$G$34/2,0)),0)</f>
        <v>0</v>
      </c>
      <c r="L3641" s="29">
        <f ca="1">IF(DAY($C3641)=28,IF(H3641=0,0,Calculator!$G$35),0)</f>
        <v>0</v>
      </c>
      <c r="M3641" s="29">
        <f ca="1">IF(I3641&gt;0,IF(DAY($C3641)=1,SUM(INDIRECT("I"&amp;(ROW(C3640)-DAY(C3640))):I3640),0),0)</f>
        <v>0</v>
      </c>
      <c r="N3641" s="29">
        <f ca="1">IF(C3641&lt;Calculator!$G$27,0,IF(C3641=Calculator!$G$27,Calculator!$G$39,IF(H3641-K3641&lt;=0,IF(D3641&gt;Calculator!$G$39,IF(H3641-K3641+E3641+L3641+M3641+Calculator!$G$39&gt;Calculator!$G$39,Calculator!$G$39-(H3641+E3641+L3641+M3641-K3641),Calculator!$G$39),D3641),0)))</f>
        <v>0</v>
      </c>
    </row>
    <row r="3642" spans="1:14" ht="15.75" thickBot="1">
      <c r="A3642" s="33" t="str">
        <f ca="1">IF(C3642=Calculator!$H$27,"F",IF(Daily!D3642+Daily!H3642=0,IF(D3641+H3641&gt;0,"L",""),""))</f>
        <v/>
      </c>
      <c r="B3642" s="34">
        <v>3641</v>
      </c>
      <c r="C3642" s="19">
        <f t="shared" ca="1" si="225"/>
        <v>49571</v>
      </c>
      <c r="D3642" s="29">
        <f t="shared" ca="1" si="227"/>
        <v>0</v>
      </c>
      <c r="E3642" s="29">
        <f ca="1">IF(C3642&lt;Calculator!$D$26,0,IF(DAY($C3642)=1,IF(D3642-Calculator!$G$24&gt;0,Calculator!$G$24,D3642),0))</f>
        <v>0</v>
      </c>
      <c r="F3642" s="29">
        <f ca="1">IF(E3642&gt;0,D3642*Calculator!$G$22/12,0)</f>
        <v>0</v>
      </c>
      <c r="G3642" s="29">
        <f ca="1">IF(E3642&gt;0,(IFERROR(-PMT(Calculator!$G$22/12,Calculator!$G$23*12,Calculator!$G$20),0))-F3642,0)</f>
        <v>0</v>
      </c>
      <c r="H3642" s="29">
        <f t="shared" ca="1" si="228"/>
        <v>0</v>
      </c>
      <c r="I3642" s="29">
        <f t="shared" ca="1" si="226"/>
        <v>0</v>
      </c>
      <c r="J3642" s="30">
        <f>Calculator!$G$40</f>
        <v>6.5000000000000002E-2</v>
      </c>
      <c r="K3642" s="29">
        <f ca="1">IF(C3642&gt;=Calculator!$G$27,IF(DAY($C3642)=1,Calculator!$G$34/2,IF(DAY($C3642)=15,Calculator!$G$34/2,0)),0)</f>
        <v>0</v>
      </c>
      <c r="L3642" s="29">
        <f ca="1">IF(DAY($C3642)=28,IF(H3642=0,0,Calculator!$G$35),0)</f>
        <v>0</v>
      </c>
      <c r="M3642" s="29">
        <f ca="1">IF(I3642&gt;0,IF(DAY($C3642)=1,SUM(INDIRECT("I"&amp;(ROW(C3641)-DAY(C3641))):I3641),0),0)</f>
        <v>0</v>
      </c>
      <c r="N3642" s="29">
        <f ca="1">IF(C3642&lt;Calculator!$G$27,0,IF(C3642=Calculator!$G$27,Calculator!$G$39,IF(H3642-K3642&lt;=0,IF(D3642&gt;Calculator!$G$39,IF(H3642-K3642+E3642+L3642+M3642+Calculator!$G$39&gt;Calculator!$G$39,Calculator!$G$39-(H3642+E3642+L3642+M3642-K3642),Calculator!$G$39),D3642),0)))</f>
        <v>0</v>
      </c>
    </row>
    <row r="3643" spans="1:14" ht="15.75" thickBot="1">
      <c r="A3643" s="33" t="str">
        <f ca="1">IF(C3643=Calculator!$H$27,"F",IF(Daily!D3643+Daily!H3643=0,IF(D3642+H3642&gt;0,"L",""),""))</f>
        <v/>
      </c>
      <c r="B3643" s="34">
        <v>3642</v>
      </c>
      <c r="C3643" s="19">
        <f t="shared" ca="1" si="225"/>
        <v>49572</v>
      </c>
      <c r="D3643" s="29">
        <f t="shared" ca="1" si="227"/>
        <v>0</v>
      </c>
      <c r="E3643" s="29">
        <f ca="1">IF(C3643&lt;Calculator!$D$26,0,IF(DAY($C3643)=1,IF(D3643-Calculator!$G$24&gt;0,Calculator!$G$24,D3643),0))</f>
        <v>0</v>
      </c>
      <c r="F3643" s="29">
        <f ca="1">IF(E3643&gt;0,D3643*Calculator!$G$22/12,0)</f>
        <v>0</v>
      </c>
      <c r="G3643" s="29">
        <f ca="1">IF(E3643&gt;0,(IFERROR(-PMT(Calculator!$G$22/12,Calculator!$G$23*12,Calculator!$G$20),0))-F3643,0)</f>
        <v>0</v>
      </c>
      <c r="H3643" s="29">
        <f t="shared" ca="1" si="228"/>
        <v>0</v>
      </c>
      <c r="I3643" s="29">
        <f t="shared" ca="1" si="226"/>
        <v>0</v>
      </c>
      <c r="J3643" s="30">
        <f>Calculator!$G$40</f>
        <v>6.5000000000000002E-2</v>
      </c>
      <c r="K3643" s="29">
        <f ca="1">IF(C3643&gt;=Calculator!$G$27,IF(DAY($C3643)=1,Calculator!$G$34/2,IF(DAY($C3643)=15,Calculator!$G$34/2,0)),0)</f>
        <v>0</v>
      </c>
      <c r="L3643" s="29">
        <f ca="1">IF(DAY($C3643)=28,IF(H3643=0,0,Calculator!$G$35),0)</f>
        <v>0</v>
      </c>
      <c r="M3643" s="29">
        <f ca="1">IF(I3643&gt;0,IF(DAY($C3643)=1,SUM(INDIRECT("I"&amp;(ROW(C3642)-DAY(C3642))):I3642),0),0)</f>
        <v>0</v>
      </c>
      <c r="N3643" s="29">
        <f ca="1">IF(C3643&lt;Calculator!$G$27,0,IF(C3643=Calculator!$G$27,Calculator!$G$39,IF(H3643-K3643&lt;=0,IF(D3643&gt;Calculator!$G$39,IF(H3643-K3643+E3643+L3643+M3643+Calculator!$G$39&gt;Calculator!$G$39,Calculator!$G$39-(H3643+E3643+L3643+M3643-K3643),Calculator!$G$39),D3643),0)))</f>
        <v>0</v>
      </c>
    </row>
    <row r="3644" spans="1:14" ht="15.75" thickBot="1">
      <c r="A3644" s="33" t="str">
        <f ca="1">IF(C3644=Calculator!$H$27,"F",IF(Daily!D3644+Daily!H3644=0,IF(D3643+H3643&gt;0,"L",""),""))</f>
        <v/>
      </c>
      <c r="B3644" s="34">
        <v>3643</v>
      </c>
      <c r="C3644" s="19">
        <f t="shared" ca="1" si="225"/>
        <v>49573</v>
      </c>
      <c r="D3644" s="29">
        <f t="shared" ca="1" si="227"/>
        <v>0</v>
      </c>
      <c r="E3644" s="29">
        <f ca="1">IF(C3644&lt;Calculator!$D$26,0,IF(DAY($C3644)=1,IF(D3644-Calculator!$G$24&gt;0,Calculator!$G$24,D3644),0))</f>
        <v>0</v>
      </c>
      <c r="F3644" s="29">
        <f ca="1">IF(E3644&gt;0,D3644*Calculator!$G$22/12,0)</f>
        <v>0</v>
      </c>
      <c r="G3644" s="29">
        <f ca="1">IF(E3644&gt;0,(IFERROR(-PMT(Calculator!$G$22/12,Calculator!$G$23*12,Calculator!$G$20),0))-F3644,0)</f>
        <v>0</v>
      </c>
      <c r="H3644" s="29">
        <f t="shared" ca="1" si="228"/>
        <v>0</v>
      </c>
      <c r="I3644" s="29">
        <f t="shared" ca="1" si="226"/>
        <v>0</v>
      </c>
      <c r="J3644" s="30">
        <f>Calculator!$G$40</f>
        <v>6.5000000000000002E-2</v>
      </c>
      <c r="K3644" s="29">
        <f ca="1">IF(C3644&gt;=Calculator!$G$27,IF(DAY($C3644)=1,Calculator!$G$34/2,IF(DAY($C3644)=15,Calculator!$G$34/2,0)),0)</f>
        <v>0</v>
      </c>
      <c r="L3644" s="29">
        <f ca="1">IF(DAY($C3644)=28,IF(H3644=0,0,Calculator!$G$35),0)</f>
        <v>0</v>
      </c>
      <c r="M3644" s="29">
        <f ca="1">IF(I3644&gt;0,IF(DAY($C3644)=1,SUM(INDIRECT("I"&amp;(ROW(C3643)-DAY(C3643))):I3643),0),0)</f>
        <v>0</v>
      </c>
      <c r="N3644" s="29">
        <f ca="1">IF(C3644&lt;Calculator!$G$27,0,IF(C3644=Calculator!$G$27,Calculator!$G$39,IF(H3644-K3644&lt;=0,IF(D3644&gt;Calculator!$G$39,IF(H3644-K3644+E3644+L3644+M3644+Calculator!$G$39&gt;Calculator!$G$39,Calculator!$G$39-(H3644+E3644+L3644+M3644-K3644),Calculator!$G$39),D3644),0)))</f>
        <v>0</v>
      </c>
    </row>
    <row r="3645" spans="1:14" ht="15.75" thickBot="1">
      <c r="A3645" s="33" t="str">
        <f ca="1">IF(C3645=Calculator!$H$27,"F",IF(Daily!D3645+Daily!H3645=0,IF(D3644+H3644&gt;0,"L",""),""))</f>
        <v/>
      </c>
      <c r="B3645" s="34">
        <v>3644</v>
      </c>
      <c r="C3645" s="19">
        <f t="shared" ca="1" si="225"/>
        <v>49574</v>
      </c>
      <c r="D3645" s="29">
        <f t="shared" ca="1" si="227"/>
        <v>0</v>
      </c>
      <c r="E3645" s="29">
        <f ca="1">IF(C3645&lt;Calculator!$D$26,0,IF(DAY($C3645)=1,IF(D3645-Calculator!$G$24&gt;0,Calculator!$G$24,D3645),0))</f>
        <v>0</v>
      </c>
      <c r="F3645" s="29">
        <f ca="1">IF(E3645&gt;0,D3645*Calculator!$G$22/12,0)</f>
        <v>0</v>
      </c>
      <c r="G3645" s="29">
        <f ca="1">IF(E3645&gt;0,(IFERROR(-PMT(Calculator!$G$22/12,Calculator!$G$23*12,Calculator!$G$20),0))-F3645,0)</f>
        <v>0</v>
      </c>
      <c r="H3645" s="29">
        <f t="shared" ca="1" si="228"/>
        <v>0</v>
      </c>
      <c r="I3645" s="29">
        <f t="shared" ca="1" si="226"/>
        <v>0</v>
      </c>
      <c r="J3645" s="30">
        <f>Calculator!$G$40</f>
        <v>6.5000000000000002E-2</v>
      </c>
      <c r="K3645" s="29">
        <f ca="1">IF(C3645&gt;=Calculator!$G$27,IF(DAY($C3645)=1,Calculator!$G$34/2,IF(DAY($C3645)=15,Calculator!$G$34/2,0)),0)</f>
        <v>0</v>
      </c>
      <c r="L3645" s="29">
        <f ca="1">IF(DAY($C3645)=28,IF(H3645=0,0,Calculator!$G$35),0)</f>
        <v>0</v>
      </c>
      <c r="M3645" s="29">
        <f ca="1">IF(I3645&gt;0,IF(DAY($C3645)=1,SUM(INDIRECT("I"&amp;(ROW(C3644)-DAY(C3644))):I3644),0),0)</f>
        <v>0</v>
      </c>
      <c r="N3645" s="29">
        <f ca="1">IF(C3645&lt;Calculator!$G$27,0,IF(C3645=Calculator!$G$27,Calculator!$G$39,IF(H3645-K3645&lt;=0,IF(D3645&gt;Calculator!$G$39,IF(H3645-K3645+E3645+L3645+M3645+Calculator!$G$39&gt;Calculator!$G$39,Calculator!$G$39-(H3645+E3645+L3645+M3645-K3645),Calculator!$G$39),D3645),0)))</f>
        <v>0</v>
      </c>
    </row>
    <row r="3646" spans="1:14" ht="15.75" thickBot="1">
      <c r="A3646" s="33" t="str">
        <f ca="1">IF(C3646=Calculator!$H$27,"F",IF(Daily!D3646+Daily!H3646=0,IF(D3645+H3645&gt;0,"L",""),""))</f>
        <v/>
      </c>
      <c r="B3646" s="34">
        <v>3645</v>
      </c>
      <c r="C3646" s="19">
        <f t="shared" ca="1" si="225"/>
        <v>49575</v>
      </c>
      <c r="D3646" s="29">
        <f t="shared" ca="1" si="227"/>
        <v>0</v>
      </c>
      <c r="E3646" s="29">
        <f ca="1">IF(C3646&lt;Calculator!$D$26,0,IF(DAY($C3646)=1,IF(D3646-Calculator!$G$24&gt;0,Calculator!$G$24,D3646),0))</f>
        <v>0</v>
      </c>
      <c r="F3646" s="29">
        <f ca="1">IF(E3646&gt;0,D3646*Calculator!$G$22/12,0)</f>
        <v>0</v>
      </c>
      <c r="G3646" s="29">
        <f ca="1">IF(E3646&gt;0,(IFERROR(-PMT(Calculator!$G$22/12,Calculator!$G$23*12,Calculator!$G$20),0))-F3646,0)</f>
        <v>0</v>
      </c>
      <c r="H3646" s="29">
        <f t="shared" ca="1" si="228"/>
        <v>0</v>
      </c>
      <c r="I3646" s="29">
        <f t="shared" ca="1" si="226"/>
        <v>0</v>
      </c>
      <c r="J3646" s="30">
        <f>Calculator!$G$40</f>
        <v>6.5000000000000002E-2</v>
      </c>
      <c r="K3646" s="29">
        <f ca="1">IF(C3646&gt;=Calculator!$G$27,IF(DAY($C3646)=1,Calculator!$G$34/2,IF(DAY($C3646)=15,Calculator!$G$34/2,0)),0)</f>
        <v>0</v>
      </c>
      <c r="L3646" s="29">
        <f ca="1">IF(DAY($C3646)=28,IF(H3646=0,0,Calculator!$G$35),0)</f>
        <v>0</v>
      </c>
      <c r="M3646" s="29">
        <f ca="1">IF(I3646&gt;0,IF(DAY($C3646)=1,SUM(INDIRECT("I"&amp;(ROW(C3645)-DAY(C3645))):I3645),0),0)</f>
        <v>0</v>
      </c>
      <c r="N3646" s="29">
        <f ca="1">IF(C3646&lt;Calculator!$G$27,0,IF(C3646=Calculator!$G$27,Calculator!$G$39,IF(H3646-K3646&lt;=0,IF(D3646&gt;Calculator!$G$39,IF(H3646-K3646+E3646+L3646+M3646+Calculator!$G$39&gt;Calculator!$G$39,Calculator!$G$39-(H3646+E3646+L3646+M3646-K3646),Calculator!$G$39),D3646),0)))</f>
        <v>0</v>
      </c>
    </row>
    <row r="3647" spans="1:14" ht="15.75" thickBot="1">
      <c r="A3647" s="33" t="str">
        <f ca="1">IF(C3647=Calculator!$H$27,"F",IF(Daily!D3647+Daily!H3647=0,IF(D3646+H3646&gt;0,"L",""),""))</f>
        <v/>
      </c>
      <c r="B3647" s="34">
        <v>3646</v>
      </c>
      <c r="C3647" s="19">
        <f t="shared" ca="1" si="225"/>
        <v>49576</v>
      </c>
      <c r="D3647" s="29">
        <f t="shared" ca="1" si="227"/>
        <v>0</v>
      </c>
      <c r="E3647" s="29">
        <f ca="1">IF(C3647&lt;Calculator!$D$26,0,IF(DAY($C3647)=1,IF(D3647-Calculator!$G$24&gt;0,Calculator!$G$24,D3647),0))</f>
        <v>0</v>
      </c>
      <c r="F3647" s="29">
        <f ca="1">IF(E3647&gt;0,D3647*Calculator!$G$22/12,0)</f>
        <v>0</v>
      </c>
      <c r="G3647" s="29">
        <f ca="1">IF(E3647&gt;0,(IFERROR(-PMT(Calculator!$G$22/12,Calculator!$G$23*12,Calculator!$G$20),0))-F3647,0)</f>
        <v>0</v>
      </c>
      <c r="H3647" s="29">
        <f t="shared" ca="1" si="228"/>
        <v>0</v>
      </c>
      <c r="I3647" s="29">
        <f t="shared" ca="1" si="226"/>
        <v>0</v>
      </c>
      <c r="J3647" s="30">
        <f>Calculator!$G$40</f>
        <v>6.5000000000000002E-2</v>
      </c>
      <c r="K3647" s="29">
        <f ca="1">IF(C3647&gt;=Calculator!$G$27,IF(DAY($C3647)=1,Calculator!$G$34/2,IF(DAY($C3647)=15,Calculator!$G$34/2,0)),0)</f>
        <v>0</v>
      </c>
      <c r="L3647" s="29">
        <f ca="1">IF(DAY($C3647)=28,IF(H3647=0,0,Calculator!$G$35),0)</f>
        <v>0</v>
      </c>
      <c r="M3647" s="29">
        <f ca="1">IF(I3647&gt;0,IF(DAY($C3647)=1,SUM(INDIRECT("I"&amp;(ROW(C3646)-DAY(C3646))):I3646),0),0)</f>
        <v>0</v>
      </c>
      <c r="N3647" s="29">
        <f ca="1">IF(C3647&lt;Calculator!$G$27,0,IF(C3647=Calculator!$G$27,Calculator!$G$39,IF(H3647-K3647&lt;=0,IF(D3647&gt;Calculator!$G$39,IF(H3647-K3647+E3647+L3647+M3647+Calculator!$G$39&gt;Calculator!$G$39,Calculator!$G$39-(H3647+E3647+L3647+M3647-K3647),Calculator!$G$39),D3647),0)))</f>
        <v>0</v>
      </c>
    </row>
    <row r="3648" spans="1:14" ht="15.75" thickBot="1">
      <c r="A3648" s="33" t="str">
        <f ca="1">IF(C3648=Calculator!$H$27,"F",IF(Daily!D3648+Daily!H3648=0,IF(D3647+H3647&gt;0,"L",""),""))</f>
        <v/>
      </c>
      <c r="B3648" s="34">
        <v>3647</v>
      </c>
      <c r="C3648" s="19">
        <f t="shared" ca="1" si="225"/>
        <v>49577</v>
      </c>
      <c r="D3648" s="29">
        <f t="shared" ca="1" si="227"/>
        <v>0</v>
      </c>
      <c r="E3648" s="29">
        <f ca="1">IF(C3648&lt;Calculator!$D$26,0,IF(DAY($C3648)=1,IF(D3648-Calculator!$G$24&gt;0,Calculator!$G$24,D3648),0))</f>
        <v>0</v>
      </c>
      <c r="F3648" s="29">
        <f ca="1">IF(E3648&gt;0,D3648*Calculator!$G$22/12,0)</f>
        <v>0</v>
      </c>
      <c r="G3648" s="29">
        <f ca="1">IF(E3648&gt;0,(IFERROR(-PMT(Calculator!$G$22/12,Calculator!$G$23*12,Calculator!$G$20),0))-F3648,0)</f>
        <v>0</v>
      </c>
      <c r="H3648" s="29">
        <f t="shared" ca="1" si="228"/>
        <v>0</v>
      </c>
      <c r="I3648" s="29">
        <f t="shared" ca="1" si="226"/>
        <v>0</v>
      </c>
      <c r="J3648" s="30">
        <f>Calculator!$G$40</f>
        <v>6.5000000000000002E-2</v>
      </c>
      <c r="K3648" s="29">
        <f ca="1">IF(C3648&gt;=Calculator!$G$27,IF(DAY($C3648)=1,Calculator!$G$34/2,IF(DAY($C3648)=15,Calculator!$G$34/2,0)),0)</f>
        <v>0</v>
      </c>
      <c r="L3648" s="29">
        <f ca="1">IF(DAY($C3648)=28,IF(H3648=0,0,Calculator!$G$35),0)</f>
        <v>0</v>
      </c>
      <c r="M3648" s="29">
        <f ca="1">IF(I3648&gt;0,IF(DAY($C3648)=1,SUM(INDIRECT("I"&amp;(ROW(C3647)-DAY(C3647))):I3647),0),0)</f>
        <v>0</v>
      </c>
      <c r="N3648" s="29">
        <f ca="1">IF(C3648&lt;Calculator!$G$27,0,IF(C3648=Calculator!$G$27,Calculator!$G$39,IF(H3648-K3648&lt;=0,IF(D3648&gt;Calculator!$G$39,IF(H3648-K3648+E3648+L3648+M3648+Calculator!$G$39&gt;Calculator!$G$39,Calculator!$G$39-(H3648+E3648+L3648+M3648-K3648),Calculator!$G$39),D3648),0)))</f>
        <v>0</v>
      </c>
    </row>
    <row r="3649" spans="1:14" ht="15.75" thickBot="1">
      <c r="A3649" s="33" t="str">
        <f ca="1">IF(C3649=Calculator!$H$27,"F",IF(Daily!D3649+Daily!H3649=0,IF(D3648+H3648&gt;0,"L",""),""))</f>
        <v/>
      </c>
      <c r="B3649" s="34">
        <v>3648</v>
      </c>
      <c r="C3649" s="19">
        <f t="shared" ca="1" si="225"/>
        <v>49578</v>
      </c>
      <c r="D3649" s="29">
        <f t="shared" ca="1" si="227"/>
        <v>0</v>
      </c>
      <c r="E3649" s="29">
        <f ca="1">IF(C3649&lt;Calculator!$D$26,0,IF(DAY($C3649)=1,IF(D3649-Calculator!$G$24&gt;0,Calculator!$G$24,D3649),0))</f>
        <v>0</v>
      </c>
      <c r="F3649" s="29">
        <f ca="1">IF(E3649&gt;0,D3649*Calculator!$G$22/12,0)</f>
        <v>0</v>
      </c>
      <c r="G3649" s="29">
        <f ca="1">IF(E3649&gt;0,(IFERROR(-PMT(Calculator!$G$22/12,Calculator!$G$23*12,Calculator!$G$20),0))-F3649,0)</f>
        <v>0</v>
      </c>
      <c r="H3649" s="29">
        <f t="shared" ca="1" si="228"/>
        <v>0</v>
      </c>
      <c r="I3649" s="29">
        <f t="shared" ca="1" si="226"/>
        <v>0</v>
      </c>
      <c r="J3649" s="30">
        <f>Calculator!$G$40</f>
        <v>6.5000000000000002E-2</v>
      </c>
      <c r="K3649" s="29">
        <f ca="1">IF(C3649&gt;=Calculator!$G$27,IF(DAY($C3649)=1,Calculator!$G$34/2,IF(DAY($C3649)=15,Calculator!$G$34/2,0)),0)</f>
        <v>0</v>
      </c>
      <c r="L3649" s="29">
        <f ca="1">IF(DAY($C3649)=28,IF(H3649=0,0,Calculator!$G$35),0)</f>
        <v>0</v>
      </c>
      <c r="M3649" s="29">
        <f ca="1">IF(I3649&gt;0,IF(DAY($C3649)=1,SUM(INDIRECT("I"&amp;(ROW(C3648)-DAY(C3648))):I3648),0),0)</f>
        <v>0</v>
      </c>
      <c r="N3649" s="29">
        <f ca="1">IF(C3649&lt;Calculator!$G$27,0,IF(C3649=Calculator!$G$27,Calculator!$G$39,IF(H3649-K3649&lt;=0,IF(D3649&gt;Calculator!$G$39,IF(H3649-K3649+E3649+L3649+M3649+Calculator!$G$39&gt;Calculator!$G$39,Calculator!$G$39-(H3649+E3649+L3649+M3649-K3649),Calculator!$G$39),D3649),0)))</f>
        <v>0</v>
      </c>
    </row>
    <row r="3650" spans="1:14" ht="15.75" thickBot="1">
      <c r="A3650" s="33" t="str">
        <f ca="1">IF(C3650=Calculator!$H$27,"F",IF(Daily!D3650+Daily!H3650=0,IF(D3649+H3649&gt;0,"L",""),""))</f>
        <v/>
      </c>
      <c r="B3650" s="34">
        <v>3649</v>
      </c>
      <c r="C3650" s="19">
        <f t="shared" ca="1" si="225"/>
        <v>49579</v>
      </c>
      <c r="D3650" s="29">
        <f t="shared" ca="1" si="227"/>
        <v>0</v>
      </c>
      <c r="E3650" s="29">
        <f ca="1">IF(C3650&lt;Calculator!$D$26,0,IF(DAY($C3650)=1,IF(D3650-Calculator!$G$24&gt;0,Calculator!$G$24,D3650),0))</f>
        <v>0</v>
      </c>
      <c r="F3650" s="29">
        <f ca="1">IF(E3650&gt;0,D3650*Calculator!$G$22/12,0)</f>
        <v>0</v>
      </c>
      <c r="G3650" s="29">
        <f ca="1">IF(E3650&gt;0,(IFERROR(-PMT(Calculator!$G$22/12,Calculator!$G$23*12,Calculator!$G$20),0))-F3650,0)</f>
        <v>0</v>
      </c>
      <c r="H3650" s="29">
        <f t="shared" ca="1" si="228"/>
        <v>0</v>
      </c>
      <c r="I3650" s="29">
        <f t="shared" ca="1" si="226"/>
        <v>0</v>
      </c>
      <c r="J3650" s="30">
        <f>J3649+Calculator!G41</f>
        <v>6.5000000000000002E-2</v>
      </c>
      <c r="K3650" s="29">
        <f ca="1">IF(C3650&gt;=Calculator!$G$27,IF(DAY($C3650)=1,Calculator!$G$34/2,IF(DAY($C3650)=15,Calculator!$G$34/2,0)),0)</f>
        <v>0</v>
      </c>
      <c r="L3650" s="29">
        <f ca="1">IF(DAY($C3650)=28,IF(H3650=0,0,Calculator!$G$35),0)</f>
        <v>0</v>
      </c>
      <c r="M3650" s="29">
        <f ca="1">IF(I3650&gt;0,IF(DAY($C3650)=1,SUM(INDIRECT("I"&amp;(ROW(C3649)-DAY(C3649))):I3649),0),0)</f>
        <v>0</v>
      </c>
      <c r="N3650" s="29">
        <f ca="1">IF(C3650&lt;Calculator!$G$27,0,IF(C3650=Calculator!$G$27,Calculator!$G$39,IF(H3650-K3650&lt;=0,IF(D3650&gt;Calculator!$G$39,IF(H3650-K3650+E3650+L3650+M3650+Calculator!$G$39&gt;Calculator!$G$39,Calculator!$G$39-(H3650+E3650+L3650+M3650-K3650),Calculator!$G$39),D3650),0)))</f>
        <v>0</v>
      </c>
    </row>
    <row r="3651" spans="1:14" ht="15.75" thickBot="1">
      <c r="A3651" s="33" t="str">
        <f ca="1">IF(C3651=Calculator!$H$27,"F",IF(Daily!D3651+Daily!H3651=0,IF(D3650+H3650&gt;0,"L",""),""))</f>
        <v/>
      </c>
      <c r="B3651" s="34">
        <v>3650</v>
      </c>
      <c r="C3651" s="19">
        <f t="shared" ref="C3651:C3714" ca="1" si="229">C3650+1</f>
        <v>49580</v>
      </c>
      <c r="D3651" s="29">
        <f t="shared" ca="1" si="227"/>
        <v>0</v>
      </c>
      <c r="E3651" s="29">
        <f ca="1">IF(C3651&lt;Calculator!$D$26,0,IF(DAY($C3651)=1,IF(D3651-Calculator!$G$24&gt;0,Calculator!$G$24,D3651),0))</f>
        <v>0</v>
      </c>
      <c r="F3651" s="29">
        <f ca="1">IF(E3651&gt;0,D3651*Calculator!$G$22/12,0)</f>
        <v>0</v>
      </c>
      <c r="G3651" s="29">
        <f ca="1">IF(E3651&gt;0,(IFERROR(-PMT(Calculator!$G$22/12,Calculator!$G$23*12,Calculator!$G$20),0))-F3651,0)</f>
        <v>0</v>
      </c>
      <c r="H3651" s="29">
        <f t="shared" ca="1" si="228"/>
        <v>0</v>
      </c>
      <c r="I3651" s="29">
        <f t="shared" ref="I3651:I3714" ca="1" si="230">H3651*J3651/365</f>
        <v>0</v>
      </c>
      <c r="J3651" s="30">
        <f>Calculator!$G$40</f>
        <v>6.5000000000000002E-2</v>
      </c>
      <c r="K3651" s="29">
        <f ca="1">IF(C3651&gt;=Calculator!$G$27,IF(DAY($C3651)=1,Calculator!$G$34/2,IF(DAY($C3651)=15,Calculator!$G$34/2,0)),0)</f>
        <v>0</v>
      </c>
      <c r="L3651" s="29">
        <f ca="1">IF(DAY($C3651)=28,IF(H3651=0,0,Calculator!$G$35),0)</f>
        <v>0</v>
      </c>
      <c r="M3651" s="29">
        <f ca="1">IF(I3651&gt;0,IF(DAY($C3651)=1,SUM(INDIRECT("I"&amp;(ROW(C3650)-DAY(C3650))):I3650),0),0)</f>
        <v>0</v>
      </c>
      <c r="N3651" s="29">
        <f ca="1">IF(C3651&lt;Calculator!$G$27,0,IF(C3651=Calculator!$G$27,Calculator!$G$39,IF(H3651-K3651&lt;=0,IF(D3651&gt;Calculator!$G$39,IF(H3651-K3651+E3651+L3651+M3651+Calculator!$G$39&gt;Calculator!$G$39,Calculator!$G$39-(H3651+E3651+L3651+M3651-K3651),Calculator!$G$39),D3651),0)))</f>
        <v>0</v>
      </c>
    </row>
    <row r="3652" spans="1:14" ht="15.75" thickBot="1">
      <c r="A3652" s="33" t="str">
        <f ca="1">IF(C3652=Calculator!$H$27,"F",IF(Daily!D3652+Daily!H3652=0,IF(D3651+H3651&gt;0,"L",""),""))</f>
        <v/>
      </c>
      <c r="B3652" s="34">
        <v>3651</v>
      </c>
      <c r="C3652" s="19">
        <f t="shared" ca="1" si="229"/>
        <v>49581</v>
      </c>
      <c r="D3652" s="29">
        <f t="shared" ref="D3652:D3715" ca="1" si="231">IF(((D3651-G3651)-N3651)&lt;0,0,((D3651-G3651)-N3651))</f>
        <v>0</v>
      </c>
      <c r="E3652" s="29">
        <f ca="1">IF(C3652&lt;Calculator!$D$26,0,IF(DAY($C3652)=1,IF(D3652-Calculator!$G$24&gt;0,Calculator!$G$24,D3652),0))</f>
        <v>0</v>
      </c>
      <c r="F3652" s="29">
        <f ca="1">IF(E3652&gt;0,D3652*Calculator!$G$22/12,0)</f>
        <v>0</v>
      </c>
      <c r="G3652" s="29">
        <f ca="1">IF(E3652&gt;0,(IFERROR(-PMT(Calculator!$G$22/12,Calculator!$G$23*12,Calculator!$G$20),0))-F3652,0)</f>
        <v>0</v>
      </c>
      <c r="H3652" s="29">
        <f t="shared" ref="H3652:H3715" ca="1" si="232">IF((H3651-K3651+SUM(L3651:N3651)+E3651)&lt;0,0,(H3651-K3651+SUM(L3651:N3651)+E3651))</f>
        <v>0</v>
      </c>
      <c r="I3652" s="29">
        <f t="shared" ca="1" si="230"/>
        <v>0</v>
      </c>
      <c r="J3652" s="30">
        <f>Calculator!$G$40</f>
        <v>6.5000000000000002E-2</v>
      </c>
      <c r="K3652" s="29">
        <f ca="1">IF(C3652&gt;=Calculator!$G$27,IF(DAY($C3652)=1,Calculator!$G$34/2,IF(DAY($C3652)=15,Calculator!$G$34/2,0)),0)</f>
        <v>0</v>
      </c>
      <c r="L3652" s="29">
        <f ca="1">IF(DAY($C3652)=28,IF(H3652=0,0,Calculator!$G$35),0)</f>
        <v>0</v>
      </c>
      <c r="M3652" s="29">
        <f ca="1">IF(I3652&gt;0,IF(DAY($C3652)=1,SUM(INDIRECT("I"&amp;(ROW(C3651)-DAY(C3651))):I3651),0),0)</f>
        <v>0</v>
      </c>
      <c r="N3652" s="29">
        <f ca="1">IF(C3652&lt;Calculator!$G$27,0,IF(C3652=Calculator!$G$27,Calculator!$G$39,IF(H3652-K3652&lt;=0,IF(D3652&gt;Calculator!$G$39,IF(H3652-K3652+E3652+L3652+M3652+Calculator!$G$39&gt;Calculator!$G$39,Calculator!$G$39-(H3652+E3652+L3652+M3652-K3652),Calculator!$G$39),D3652),0)))</f>
        <v>0</v>
      </c>
    </row>
    <row r="3653" spans="1:14" ht="15.75" thickBot="1">
      <c r="A3653" s="33" t="str">
        <f ca="1">IF(C3653=Calculator!$H$27,"F",IF(Daily!D3653+Daily!H3653=0,IF(D3652+H3652&gt;0,"L",""),""))</f>
        <v/>
      </c>
      <c r="B3653" s="34">
        <v>3652</v>
      </c>
      <c r="C3653" s="19">
        <f t="shared" ca="1" si="229"/>
        <v>49582</v>
      </c>
      <c r="D3653" s="29">
        <f t="shared" ca="1" si="231"/>
        <v>0</v>
      </c>
      <c r="E3653" s="29">
        <f ca="1">IF(C3653&lt;Calculator!$D$26,0,IF(DAY($C3653)=1,IF(D3653-Calculator!$G$24&gt;0,Calculator!$G$24,D3653),0))</f>
        <v>0</v>
      </c>
      <c r="F3653" s="29">
        <f ca="1">IF(E3653&gt;0,D3653*Calculator!$G$22/12,0)</f>
        <v>0</v>
      </c>
      <c r="G3653" s="29">
        <f ca="1">IF(E3653&gt;0,(IFERROR(-PMT(Calculator!$G$22/12,Calculator!$G$23*12,Calculator!$G$20),0))-F3653,0)</f>
        <v>0</v>
      </c>
      <c r="H3653" s="29">
        <f t="shared" ca="1" si="232"/>
        <v>0</v>
      </c>
      <c r="I3653" s="29">
        <f t="shared" ca="1" si="230"/>
        <v>0</v>
      </c>
      <c r="J3653" s="30">
        <f>Calculator!$G$40</f>
        <v>6.5000000000000002E-2</v>
      </c>
      <c r="K3653" s="29">
        <f ca="1">IF(C3653&gt;=Calculator!$G$27,IF(DAY($C3653)=1,Calculator!$G$34/2,IF(DAY($C3653)=15,Calculator!$G$34/2,0)),0)</f>
        <v>0</v>
      </c>
      <c r="L3653" s="29">
        <f ca="1">IF(DAY($C3653)=28,IF(H3653=0,0,Calculator!$G$35),0)</f>
        <v>0</v>
      </c>
      <c r="M3653" s="29">
        <f ca="1">IF(I3653&gt;0,IF(DAY($C3653)=1,SUM(INDIRECT("I"&amp;(ROW(C3652)-DAY(C3652))):I3652),0),0)</f>
        <v>0</v>
      </c>
      <c r="N3653" s="29">
        <f ca="1">IF(C3653&lt;Calculator!$G$27,0,IF(C3653=Calculator!$G$27,Calculator!$G$39,IF(H3653-K3653&lt;=0,IF(D3653&gt;Calculator!$G$39,IF(H3653-K3653+E3653+L3653+M3653+Calculator!$G$39&gt;Calculator!$G$39,Calculator!$G$39-(H3653+E3653+L3653+M3653-K3653),Calculator!$G$39),D3653),0)))</f>
        <v>0</v>
      </c>
    </row>
    <row r="3654" spans="1:14" ht="15.75" thickBot="1">
      <c r="A3654" s="33" t="str">
        <f ca="1">IF(C3654=Calculator!$H$27,"F",IF(Daily!D3654+Daily!H3654=0,IF(D3653+H3653&gt;0,"L",""),""))</f>
        <v/>
      </c>
      <c r="B3654" s="34">
        <v>3653</v>
      </c>
      <c r="C3654" s="19">
        <f t="shared" ca="1" si="229"/>
        <v>49583</v>
      </c>
      <c r="D3654" s="29">
        <f t="shared" ca="1" si="231"/>
        <v>0</v>
      </c>
      <c r="E3654" s="29">
        <f ca="1">IF(C3654&lt;Calculator!$D$26,0,IF(DAY($C3654)=1,IF(D3654-Calculator!$G$24&gt;0,Calculator!$G$24,D3654),0))</f>
        <v>0</v>
      </c>
      <c r="F3654" s="29">
        <f ca="1">IF(E3654&gt;0,D3654*Calculator!$G$22/12,0)</f>
        <v>0</v>
      </c>
      <c r="G3654" s="29">
        <f ca="1">IF(E3654&gt;0,(IFERROR(-PMT(Calculator!$G$22/12,Calculator!$G$23*12,Calculator!$G$20),0))-F3654,0)</f>
        <v>0</v>
      </c>
      <c r="H3654" s="29">
        <f t="shared" ca="1" si="232"/>
        <v>0</v>
      </c>
      <c r="I3654" s="29">
        <f t="shared" ca="1" si="230"/>
        <v>0</v>
      </c>
      <c r="J3654" s="30">
        <f>Calculator!$G$40</f>
        <v>6.5000000000000002E-2</v>
      </c>
      <c r="K3654" s="29">
        <f ca="1">IF(C3654&gt;=Calculator!$G$27,IF(DAY($C3654)=1,Calculator!$G$34/2,IF(DAY($C3654)=15,Calculator!$G$34/2,0)),0)</f>
        <v>4500</v>
      </c>
      <c r="L3654" s="29">
        <f ca="1">IF(DAY($C3654)=28,IF(H3654=0,0,Calculator!$G$35),0)</f>
        <v>0</v>
      </c>
      <c r="M3654" s="29">
        <f ca="1">IF(I3654&gt;0,IF(DAY($C3654)=1,SUM(INDIRECT("I"&amp;(ROW(C3653)-DAY(C3653))):I3653),0),0)</f>
        <v>0</v>
      </c>
      <c r="N3654" s="29">
        <f ca="1">IF(C3654&lt;Calculator!$G$27,0,IF(C3654=Calculator!$G$27,Calculator!$G$39,IF(H3654-K3654&lt;=0,IF(D3654&gt;Calculator!$G$39,IF(H3654-K3654+E3654+L3654+M3654+Calculator!$G$39&gt;Calculator!$G$39,Calculator!$G$39-(H3654+E3654+L3654+M3654-K3654),Calculator!$G$39),D3654),0)))</f>
        <v>0</v>
      </c>
    </row>
    <row r="3655" spans="1:14" ht="15.75" thickBot="1">
      <c r="A3655" s="33" t="str">
        <f ca="1">IF(C3655=Calculator!$H$27,"F",IF(Daily!D3655+Daily!H3655=0,IF(D3654+H3654&gt;0,"L",""),""))</f>
        <v/>
      </c>
      <c r="B3655" s="34">
        <v>3654</v>
      </c>
      <c r="C3655" s="19">
        <f t="shared" ca="1" si="229"/>
        <v>49584</v>
      </c>
      <c r="D3655" s="29">
        <f t="shared" ca="1" si="231"/>
        <v>0</v>
      </c>
      <c r="E3655" s="29">
        <f ca="1">IF(C3655&lt;Calculator!$D$26,0,IF(DAY($C3655)=1,IF(D3655-Calculator!$G$24&gt;0,Calculator!$G$24,D3655),0))</f>
        <v>0</v>
      </c>
      <c r="F3655" s="29">
        <f ca="1">IF(E3655&gt;0,D3655*Calculator!$G$22/12,0)</f>
        <v>0</v>
      </c>
      <c r="G3655" s="29">
        <f ca="1">IF(E3655&gt;0,(IFERROR(-PMT(Calculator!$G$22/12,Calculator!$G$23*12,Calculator!$G$20),0))-F3655,0)</f>
        <v>0</v>
      </c>
      <c r="H3655" s="29">
        <f t="shared" ca="1" si="232"/>
        <v>0</v>
      </c>
      <c r="I3655" s="29">
        <f t="shared" ca="1" si="230"/>
        <v>0</v>
      </c>
      <c r="J3655" s="30">
        <f>Calculator!$G$40</f>
        <v>6.5000000000000002E-2</v>
      </c>
      <c r="K3655" s="29">
        <f ca="1">IF(C3655&gt;=Calculator!$G$27,IF(DAY($C3655)=1,Calculator!$G$34/2,IF(DAY($C3655)=15,Calculator!$G$34/2,0)),0)</f>
        <v>0</v>
      </c>
      <c r="L3655" s="29">
        <f ca="1">IF(DAY($C3655)=28,IF(H3655=0,0,Calculator!$G$35),0)</f>
        <v>0</v>
      </c>
      <c r="M3655" s="29">
        <f ca="1">IF(I3655&gt;0,IF(DAY($C3655)=1,SUM(INDIRECT("I"&amp;(ROW(C3654)-DAY(C3654))):I3654),0),0)</f>
        <v>0</v>
      </c>
      <c r="N3655" s="29">
        <f ca="1">IF(C3655&lt;Calculator!$G$27,0,IF(C3655=Calculator!$G$27,Calculator!$G$39,IF(H3655-K3655&lt;=0,IF(D3655&gt;Calculator!$G$39,IF(H3655-K3655+E3655+L3655+M3655+Calculator!$G$39&gt;Calculator!$G$39,Calculator!$G$39-(H3655+E3655+L3655+M3655-K3655),Calculator!$G$39),D3655),0)))</f>
        <v>0</v>
      </c>
    </row>
    <row r="3656" spans="1:14" ht="15.75" thickBot="1">
      <c r="A3656" s="33" t="str">
        <f ca="1">IF(C3656=Calculator!$H$27,"F",IF(Daily!D3656+Daily!H3656=0,IF(D3655+H3655&gt;0,"L",""),""))</f>
        <v/>
      </c>
      <c r="B3656" s="34">
        <v>3655</v>
      </c>
      <c r="C3656" s="19">
        <f t="shared" ca="1" si="229"/>
        <v>49585</v>
      </c>
      <c r="D3656" s="29">
        <f t="shared" ca="1" si="231"/>
        <v>0</v>
      </c>
      <c r="E3656" s="29">
        <f ca="1">IF(C3656&lt;Calculator!$D$26,0,IF(DAY($C3656)=1,IF(D3656-Calculator!$G$24&gt;0,Calculator!$G$24,D3656),0))</f>
        <v>0</v>
      </c>
      <c r="F3656" s="29">
        <f ca="1">IF(E3656&gt;0,D3656*Calculator!$G$22/12,0)</f>
        <v>0</v>
      </c>
      <c r="G3656" s="29">
        <f ca="1">IF(E3656&gt;0,(IFERROR(-PMT(Calculator!$G$22/12,Calculator!$G$23*12,Calculator!$G$20),0))-F3656,0)</f>
        <v>0</v>
      </c>
      <c r="H3656" s="29">
        <f t="shared" ca="1" si="232"/>
        <v>0</v>
      </c>
      <c r="I3656" s="29">
        <f t="shared" ca="1" si="230"/>
        <v>0</v>
      </c>
      <c r="J3656" s="30">
        <f>Calculator!$G$40</f>
        <v>6.5000000000000002E-2</v>
      </c>
      <c r="K3656" s="29">
        <f ca="1">IF(C3656&gt;=Calculator!$G$27,IF(DAY($C3656)=1,Calculator!$G$34/2,IF(DAY($C3656)=15,Calculator!$G$34/2,0)),0)</f>
        <v>0</v>
      </c>
      <c r="L3656" s="29">
        <f ca="1">IF(DAY($C3656)=28,IF(H3656=0,0,Calculator!$G$35),0)</f>
        <v>0</v>
      </c>
      <c r="M3656" s="29">
        <f ca="1">IF(I3656&gt;0,IF(DAY($C3656)=1,SUM(INDIRECT("I"&amp;(ROW(C3655)-DAY(C3655))):I3655),0),0)</f>
        <v>0</v>
      </c>
      <c r="N3656" s="29">
        <f ca="1">IF(C3656&lt;Calculator!$G$27,0,IF(C3656=Calculator!$G$27,Calculator!$G$39,IF(H3656-K3656&lt;=0,IF(D3656&gt;Calculator!$G$39,IF(H3656-K3656+E3656+L3656+M3656+Calculator!$G$39&gt;Calculator!$G$39,Calculator!$G$39-(H3656+E3656+L3656+M3656-K3656),Calculator!$G$39),D3656),0)))</f>
        <v>0</v>
      </c>
    </row>
    <row r="3657" spans="1:14" ht="15.75" thickBot="1">
      <c r="A3657" s="33" t="str">
        <f ca="1">IF(C3657=Calculator!$H$27,"F",IF(Daily!D3657+Daily!H3657=0,IF(D3656+H3656&gt;0,"L",""),""))</f>
        <v/>
      </c>
      <c r="B3657" s="34">
        <v>3656</v>
      </c>
      <c r="C3657" s="19">
        <f t="shared" ca="1" si="229"/>
        <v>49586</v>
      </c>
      <c r="D3657" s="29">
        <f t="shared" ca="1" si="231"/>
        <v>0</v>
      </c>
      <c r="E3657" s="29">
        <f ca="1">IF(C3657&lt;Calculator!$D$26,0,IF(DAY($C3657)=1,IF(D3657-Calculator!$G$24&gt;0,Calculator!$G$24,D3657),0))</f>
        <v>0</v>
      </c>
      <c r="F3657" s="29">
        <f ca="1">IF(E3657&gt;0,D3657*Calculator!$G$22/12,0)</f>
        <v>0</v>
      </c>
      <c r="G3657" s="29">
        <f ca="1">IF(E3657&gt;0,(IFERROR(-PMT(Calculator!$G$22/12,Calculator!$G$23*12,Calculator!$G$20),0))-F3657,0)</f>
        <v>0</v>
      </c>
      <c r="H3657" s="29">
        <f t="shared" ca="1" si="232"/>
        <v>0</v>
      </c>
      <c r="I3657" s="29">
        <f t="shared" ca="1" si="230"/>
        <v>0</v>
      </c>
      <c r="J3657" s="30">
        <f>Calculator!$G$40</f>
        <v>6.5000000000000002E-2</v>
      </c>
      <c r="K3657" s="29">
        <f ca="1">IF(C3657&gt;=Calculator!$G$27,IF(DAY($C3657)=1,Calculator!$G$34/2,IF(DAY($C3657)=15,Calculator!$G$34/2,0)),0)</f>
        <v>0</v>
      </c>
      <c r="L3657" s="29">
        <f ca="1">IF(DAY($C3657)=28,IF(H3657=0,0,Calculator!$G$35),0)</f>
        <v>0</v>
      </c>
      <c r="M3657" s="29">
        <f ca="1">IF(I3657&gt;0,IF(DAY($C3657)=1,SUM(INDIRECT("I"&amp;(ROW(C3656)-DAY(C3656))):I3656),0),0)</f>
        <v>0</v>
      </c>
      <c r="N3657" s="29">
        <f ca="1">IF(C3657&lt;Calculator!$G$27,0,IF(C3657=Calculator!$G$27,Calculator!$G$39,IF(H3657-K3657&lt;=0,IF(D3657&gt;Calculator!$G$39,IF(H3657-K3657+E3657+L3657+M3657+Calculator!$G$39&gt;Calculator!$G$39,Calculator!$G$39-(H3657+E3657+L3657+M3657-K3657),Calculator!$G$39),D3657),0)))</f>
        <v>0</v>
      </c>
    </row>
    <row r="3658" spans="1:14" ht="15.75" thickBot="1">
      <c r="A3658" s="33" t="str">
        <f ca="1">IF(C3658=Calculator!$H$27,"F",IF(Daily!D3658+Daily!H3658=0,IF(D3657+H3657&gt;0,"L",""),""))</f>
        <v/>
      </c>
      <c r="B3658" s="34">
        <v>3657</v>
      </c>
      <c r="C3658" s="19">
        <f t="shared" ca="1" si="229"/>
        <v>49587</v>
      </c>
      <c r="D3658" s="29">
        <f t="shared" ca="1" si="231"/>
        <v>0</v>
      </c>
      <c r="E3658" s="29">
        <f ca="1">IF(C3658&lt;Calculator!$D$26,0,IF(DAY($C3658)=1,IF(D3658-Calculator!$G$24&gt;0,Calculator!$G$24,D3658),0))</f>
        <v>0</v>
      </c>
      <c r="F3658" s="29">
        <f ca="1">IF(E3658&gt;0,D3658*Calculator!$G$22/12,0)</f>
        <v>0</v>
      </c>
      <c r="G3658" s="29">
        <f ca="1">IF(E3658&gt;0,(IFERROR(-PMT(Calculator!$G$22/12,Calculator!$G$23*12,Calculator!$G$20),0))-F3658,0)</f>
        <v>0</v>
      </c>
      <c r="H3658" s="29">
        <f t="shared" ca="1" si="232"/>
        <v>0</v>
      </c>
      <c r="I3658" s="29">
        <f t="shared" ca="1" si="230"/>
        <v>0</v>
      </c>
      <c r="J3658" s="30">
        <f>Calculator!$G$40</f>
        <v>6.5000000000000002E-2</v>
      </c>
      <c r="K3658" s="29">
        <f ca="1">IF(C3658&gt;=Calculator!$G$27,IF(DAY($C3658)=1,Calculator!$G$34/2,IF(DAY($C3658)=15,Calculator!$G$34/2,0)),0)</f>
        <v>0</v>
      </c>
      <c r="L3658" s="29">
        <f ca="1">IF(DAY($C3658)=28,IF(H3658=0,0,Calculator!$G$35),0)</f>
        <v>0</v>
      </c>
      <c r="M3658" s="29">
        <f ca="1">IF(I3658&gt;0,IF(DAY($C3658)=1,SUM(INDIRECT("I"&amp;(ROW(C3657)-DAY(C3657))):I3657),0),0)</f>
        <v>0</v>
      </c>
      <c r="N3658" s="29">
        <f ca="1">IF(C3658&lt;Calculator!$G$27,0,IF(C3658=Calculator!$G$27,Calculator!$G$39,IF(H3658-K3658&lt;=0,IF(D3658&gt;Calculator!$G$39,IF(H3658-K3658+E3658+L3658+M3658+Calculator!$G$39&gt;Calculator!$G$39,Calculator!$G$39-(H3658+E3658+L3658+M3658-K3658),Calculator!$G$39),D3658),0)))</f>
        <v>0</v>
      </c>
    </row>
    <row r="3659" spans="1:14" ht="15.75" thickBot="1">
      <c r="A3659" s="33" t="str">
        <f ca="1">IF(C3659=Calculator!$H$27,"F",IF(Daily!D3659+Daily!H3659=0,IF(D3658+H3658&gt;0,"L",""),""))</f>
        <v/>
      </c>
      <c r="B3659" s="34">
        <v>3658</v>
      </c>
      <c r="C3659" s="19">
        <f t="shared" ca="1" si="229"/>
        <v>49588</v>
      </c>
      <c r="D3659" s="29">
        <f t="shared" ca="1" si="231"/>
        <v>0</v>
      </c>
      <c r="E3659" s="29">
        <f ca="1">IF(C3659&lt;Calculator!$D$26,0,IF(DAY($C3659)=1,IF(D3659-Calculator!$G$24&gt;0,Calculator!$G$24,D3659),0))</f>
        <v>0</v>
      </c>
      <c r="F3659" s="29">
        <f ca="1">IF(E3659&gt;0,D3659*Calculator!$G$22/12,0)</f>
        <v>0</v>
      </c>
      <c r="G3659" s="29">
        <f ca="1">IF(E3659&gt;0,(IFERROR(-PMT(Calculator!$G$22/12,Calculator!$G$23*12,Calculator!$G$20),0))-F3659,0)</f>
        <v>0</v>
      </c>
      <c r="H3659" s="29">
        <f t="shared" ca="1" si="232"/>
        <v>0</v>
      </c>
      <c r="I3659" s="29">
        <f t="shared" ca="1" si="230"/>
        <v>0</v>
      </c>
      <c r="J3659" s="30">
        <f>Calculator!$G$40</f>
        <v>6.5000000000000002E-2</v>
      </c>
      <c r="K3659" s="29">
        <f ca="1">IF(C3659&gt;=Calculator!$G$27,IF(DAY($C3659)=1,Calculator!$G$34/2,IF(DAY($C3659)=15,Calculator!$G$34/2,0)),0)</f>
        <v>0</v>
      </c>
      <c r="L3659" s="29">
        <f ca="1">IF(DAY($C3659)=28,IF(H3659=0,0,Calculator!$G$35),0)</f>
        <v>0</v>
      </c>
      <c r="M3659" s="29">
        <f ca="1">IF(I3659&gt;0,IF(DAY($C3659)=1,SUM(INDIRECT("I"&amp;(ROW(C3658)-DAY(C3658))):I3658),0),0)</f>
        <v>0</v>
      </c>
      <c r="N3659" s="29">
        <f ca="1">IF(C3659&lt;Calculator!$G$27,0,IF(C3659=Calculator!$G$27,Calculator!$G$39,IF(H3659-K3659&lt;=0,IF(D3659&gt;Calculator!$G$39,IF(H3659-K3659+E3659+L3659+M3659+Calculator!$G$39&gt;Calculator!$G$39,Calculator!$G$39-(H3659+E3659+L3659+M3659-K3659),Calculator!$G$39),D3659),0)))</f>
        <v>0</v>
      </c>
    </row>
    <row r="3660" spans="1:14" ht="15.75" thickBot="1">
      <c r="A3660" s="33" t="str">
        <f ca="1">IF(C3660=Calculator!$H$27,"F",IF(Daily!D3660+Daily!H3660=0,IF(D3659+H3659&gt;0,"L",""),""))</f>
        <v/>
      </c>
      <c r="B3660" s="34">
        <v>3659</v>
      </c>
      <c r="C3660" s="19">
        <f t="shared" ca="1" si="229"/>
        <v>49589</v>
      </c>
      <c r="D3660" s="29">
        <f t="shared" ca="1" si="231"/>
        <v>0</v>
      </c>
      <c r="E3660" s="29">
        <f ca="1">IF(C3660&lt;Calculator!$D$26,0,IF(DAY($C3660)=1,IF(D3660-Calculator!$G$24&gt;0,Calculator!$G$24,D3660),0))</f>
        <v>0</v>
      </c>
      <c r="F3660" s="29">
        <f ca="1">IF(E3660&gt;0,D3660*Calculator!$G$22/12,0)</f>
        <v>0</v>
      </c>
      <c r="G3660" s="29">
        <f ca="1">IF(E3660&gt;0,(IFERROR(-PMT(Calculator!$G$22/12,Calculator!$G$23*12,Calculator!$G$20),0))-F3660,0)</f>
        <v>0</v>
      </c>
      <c r="H3660" s="29">
        <f t="shared" ca="1" si="232"/>
        <v>0</v>
      </c>
      <c r="I3660" s="29">
        <f t="shared" ca="1" si="230"/>
        <v>0</v>
      </c>
      <c r="J3660" s="30">
        <f>Calculator!$G$40</f>
        <v>6.5000000000000002E-2</v>
      </c>
      <c r="K3660" s="29">
        <f ca="1">IF(C3660&gt;=Calculator!$G$27,IF(DAY($C3660)=1,Calculator!$G$34/2,IF(DAY($C3660)=15,Calculator!$G$34/2,0)),0)</f>
        <v>0</v>
      </c>
      <c r="L3660" s="29">
        <f ca="1">IF(DAY($C3660)=28,IF(H3660=0,0,Calculator!$G$35),0)</f>
        <v>0</v>
      </c>
      <c r="M3660" s="29">
        <f ca="1">IF(I3660&gt;0,IF(DAY($C3660)=1,SUM(INDIRECT("I"&amp;(ROW(C3659)-DAY(C3659))):I3659),0),0)</f>
        <v>0</v>
      </c>
      <c r="N3660" s="29">
        <f ca="1">IF(C3660&lt;Calculator!$G$27,0,IF(C3660=Calculator!$G$27,Calculator!$G$39,IF(H3660-K3660&lt;=0,IF(D3660&gt;Calculator!$G$39,IF(H3660-K3660+E3660+L3660+M3660+Calculator!$G$39&gt;Calculator!$G$39,Calculator!$G$39-(H3660+E3660+L3660+M3660-K3660),Calculator!$G$39),D3660),0)))</f>
        <v>0</v>
      </c>
    </row>
    <row r="3661" spans="1:14" ht="15.75" thickBot="1">
      <c r="A3661" s="33" t="str">
        <f ca="1">IF(C3661=Calculator!$H$27,"F",IF(Daily!D3661+Daily!H3661=0,IF(D3660+H3660&gt;0,"L",""),""))</f>
        <v/>
      </c>
      <c r="B3661" s="34">
        <v>3660</v>
      </c>
      <c r="C3661" s="19">
        <f t="shared" ca="1" si="229"/>
        <v>49590</v>
      </c>
      <c r="D3661" s="29">
        <f t="shared" ca="1" si="231"/>
        <v>0</v>
      </c>
      <c r="E3661" s="29">
        <f ca="1">IF(C3661&lt;Calculator!$D$26,0,IF(DAY($C3661)=1,IF(D3661-Calculator!$G$24&gt;0,Calculator!$G$24,D3661),0))</f>
        <v>0</v>
      </c>
      <c r="F3661" s="29">
        <f ca="1">IF(E3661&gt;0,D3661*Calculator!$G$22/12,0)</f>
        <v>0</v>
      </c>
      <c r="G3661" s="29">
        <f ca="1">IF(E3661&gt;0,(IFERROR(-PMT(Calculator!$G$22/12,Calculator!$G$23*12,Calculator!$G$20),0))-F3661,0)</f>
        <v>0</v>
      </c>
      <c r="H3661" s="29">
        <f t="shared" ca="1" si="232"/>
        <v>0</v>
      </c>
      <c r="I3661" s="29">
        <f t="shared" ca="1" si="230"/>
        <v>0</v>
      </c>
      <c r="J3661" s="30">
        <f>Calculator!$G$40</f>
        <v>6.5000000000000002E-2</v>
      </c>
      <c r="K3661" s="29">
        <f ca="1">IF(C3661&gt;=Calculator!$G$27,IF(DAY($C3661)=1,Calculator!$G$34/2,IF(DAY($C3661)=15,Calculator!$G$34/2,0)),0)</f>
        <v>0</v>
      </c>
      <c r="L3661" s="29">
        <f ca="1">IF(DAY($C3661)=28,IF(H3661=0,0,Calculator!$G$35),0)</f>
        <v>0</v>
      </c>
      <c r="M3661" s="29">
        <f ca="1">IF(I3661&gt;0,IF(DAY($C3661)=1,SUM(INDIRECT("I"&amp;(ROW(C3660)-DAY(C3660))):I3660),0),0)</f>
        <v>0</v>
      </c>
      <c r="N3661" s="29">
        <f ca="1">IF(C3661&lt;Calculator!$G$27,0,IF(C3661=Calculator!$G$27,Calculator!$G$39,IF(H3661-K3661&lt;=0,IF(D3661&gt;Calculator!$G$39,IF(H3661-K3661+E3661+L3661+M3661+Calculator!$G$39&gt;Calculator!$G$39,Calculator!$G$39-(H3661+E3661+L3661+M3661-K3661),Calculator!$G$39),D3661),0)))</f>
        <v>0</v>
      </c>
    </row>
    <row r="3662" spans="1:14" ht="15.75" thickBot="1">
      <c r="A3662" s="33" t="str">
        <f ca="1">IF(C3662=Calculator!$H$27,"F",IF(Daily!D3662+Daily!H3662=0,IF(D3661+H3661&gt;0,"L",""),""))</f>
        <v/>
      </c>
      <c r="B3662" s="34">
        <v>3661</v>
      </c>
      <c r="C3662" s="19">
        <f t="shared" ca="1" si="229"/>
        <v>49591</v>
      </c>
      <c r="D3662" s="29">
        <f t="shared" ca="1" si="231"/>
        <v>0</v>
      </c>
      <c r="E3662" s="29">
        <f ca="1">IF(C3662&lt;Calculator!$D$26,0,IF(DAY($C3662)=1,IF(D3662-Calculator!$G$24&gt;0,Calculator!$G$24,D3662),0))</f>
        <v>0</v>
      </c>
      <c r="F3662" s="29">
        <f ca="1">IF(E3662&gt;0,D3662*Calculator!$G$22/12,0)</f>
        <v>0</v>
      </c>
      <c r="G3662" s="29">
        <f ca="1">IF(E3662&gt;0,(IFERROR(-PMT(Calculator!$G$22/12,Calculator!$G$23*12,Calculator!$G$20),0))-F3662,0)</f>
        <v>0</v>
      </c>
      <c r="H3662" s="29">
        <f t="shared" ca="1" si="232"/>
        <v>0</v>
      </c>
      <c r="I3662" s="29">
        <f t="shared" ca="1" si="230"/>
        <v>0</v>
      </c>
      <c r="J3662" s="30">
        <f>Calculator!$G$40</f>
        <v>6.5000000000000002E-2</v>
      </c>
      <c r="K3662" s="29">
        <f ca="1">IF(C3662&gt;=Calculator!$G$27,IF(DAY($C3662)=1,Calculator!$G$34/2,IF(DAY($C3662)=15,Calculator!$G$34/2,0)),0)</f>
        <v>0</v>
      </c>
      <c r="L3662" s="29">
        <f ca="1">IF(DAY($C3662)=28,IF(H3662=0,0,Calculator!$G$35),0)</f>
        <v>0</v>
      </c>
      <c r="M3662" s="29">
        <f ca="1">IF(I3662&gt;0,IF(DAY($C3662)=1,SUM(INDIRECT("I"&amp;(ROW(C3661)-DAY(C3661))):I3661),0),0)</f>
        <v>0</v>
      </c>
      <c r="N3662" s="29">
        <f ca="1">IF(C3662&lt;Calculator!$G$27,0,IF(C3662=Calculator!$G$27,Calculator!$G$39,IF(H3662-K3662&lt;=0,IF(D3662&gt;Calculator!$G$39,IF(H3662-K3662+E3662+L3662+M3662+Calculator!$G$39&gt;Calculator!$G$39,Calculator!$G$39-(H3662+E3662+L3662+M3662-K3662),Calculator!$G$39),D3662),0)))</f>
        <v>0</v>
      </c>
    </row>
    <row r="3663" spans="1:14" ht="15.75" thickBot="1">
      <c r="A3663" s="33" t="str">
        <f ca="1">IF(C3663=Calculator!$H$27,"F",IF(Daily!D3663+Daily!H3663=0,IF(D3662+H3662&gt;0,"L",""),""))</f>
        <v/>
      </c>
      <c r="B3663" s="34">
        <v>3662</v>
      </c>
      <c r="C3663" s="19">
        <f t="shared" ca="1" si="229"/>
        <v>49592</v>
      </c>
      <c r="D3663" s="29">
        <f t="shared" ca="1" si="231"/>
        <v>0</v>
      </c>
      <c r="E3663" s="29">
        <f ca="1">IF(C3663&lt;Calculator!$D$26,0,IF(DAY($C3663)=1,IF(D3663-Calculator!$G$24&gt;0,Calculator!$G$24,D3663),0))</f>
        <v>0</v>
      </c>
      <c r="F3663" s="29">
        <f ca="1">IF(E3663&gt;0,D3663*Calculator!$G$22/12,0)</f>
        <v>0</v>
      </c>
      <c r="G3663" s="29">
        <f ca="1">IF(E3663&gt;0,(IFERROR(-PMT(Calculator!$G$22/12,Calculator!$G$23*12,Calculator!$G$20),0))-F3663,0)</f>
        <v>0</v>
      </c>
      <c r="H3663" s="29">
        <f t="shared" ca="1" si="232"/>
        <v>0</v>
      </c>
      <c r="I3663" s="29">
        <f t="shared" ca="1" si="230"/>
        <v>0</v>
      </c>
      <c r="J3663" s="30">
        <f>Calculator!$G$40</f>
        <v>6.5000000000000002E-2</v>
      </c>
      <c r="K3663" s="29">
        <f ca="1">IF(C3663&gt;=Calculator!$G$27,IF(DAY($C3663)=1,Calculator!$G$34/2,IF(DAY($C3663)=15,Calculator!$G$34/2,0)),0)</f>
        <v>0</v>
      </c>
      <c r="L3663" s="29">
        <f ca="1">IF(DAY($C3663)=28,IF(H3663=0,0,Calculator!$G$35),0)</f>
        <v>0</v>
      </c>
      <c r="M3663" s="29">
        <f ca="1">IF(I3663&gt;0,IF(DAY($C3663)=1,SUM(INDIRECT("I"&amp;(ROW(C3662)-DAY(C3662))):I3662),0),0)</f>
        <v>0</v>
      </c>
      <c r="N3663" s="29">
        <f ca="1">IF(C3663&lt;Calculator!$G$27,0,IF(C3663=Calculator!$G$27,Calculator!$G$39,IF(H3663-K3663&lt;=0,IF(D3663&gt;Calculator!$G$39,IF(H3663-K3663+E3663+L3663+M3663+Calculator!$G$39&gt;Calculator!$G$39,Calculator!$G$39-(H3663+E3663+L3663+M3663-K3663),Calculator!$G$39),D3663),0)))</f>
        <v>0</v>
      </c>
    </row>
    <row r="3664" spans="1:14" ht="15.75" thickBot="1">
      <c r="A3664" s="33" t="str">
        <f ca="1">IF(C3664=Calculator!$H$27,"F",IF(Daily!D3664+Daily!H3664=0,IF(D3663+H3663&gt;0,"L",""),""))</f>
        <v/>
      </c>
      <c r="B3664" s="34">
        <v>3663</v>
      </c>
      <c r="C3664" s="19">
        <f t="shared" ca="1" si="229"/>
        <v>49593</v>
      </c>
      <c r="D3664" s="29">
        <f t="shared" ca="1" si="231"/>
        <v>0</v>
      </c>
      <c r="E3664" s="29">
        <f ca="1">IF(C3664&lt;Calculator!$D$26,0,IF(DAY($C3664)=1,IF(D3664-Calculator!$G$24&gt;0,Calculator!$G$24,D3664),0))</f>
        <v>0</v>
      </c>
      <c r="F3664" s="29">
        <f ca="1">IF(E3664&gt;0,D3664*Calculator!$G$22/12,0)</f>
        <v>0</v>
      </c>
      <c r="G3664" s="29">
        <f ca="1">IF(E3664&gt;0,(IFERROR(-PMT(Calculator!$G$22/12,Calculator!$G$23*12,Calculator!$G$20),0))-F3664,0)</f>
        <v>0</v>
      </c>
      <c r="H3664" s="29">
        <f t="shared" ca="1" si="232"/>
        <v>0</v>
      </c>
      <c r="I3664" s="29">
        <f t="shared" ca="1" si="230"/>
        <v>0</v>
      </c>
      <c r="J3664" s="30">
        <f>Calculator!$G$40</f>
        <v>6.5000000000000002E-2</v>
      </c>
      <c r="K3664" s="29">
        <f ca="1">IF(C3664&gt;=Calculator!$G$27,IF(DAY($C3664)=1,Calculator!$G$34/2,IF(DAY($C3664)=15,Calculator!$G$34/2,0)),0)</f>
        <v>0</v>
      </c>
      <c r="L3664" s="29">
        <f ca="1">IF(DAY($C3664)=28,IF(H3664=0,0,Calculator!$G$35),0)</f>
        <v>0</v>
      </c>
      <c r="M3664" s="29">
        <f ca="1">IF(I3664&gt;0,IF(DAY($C3664)=1,SUM(INDIRECT("I"&amp;(ROW(C3663)-DAY(C3663))):I3663),0),0)</f>
        <v>0</v>
      </c>
      <c r="N3664" s="29">
        <f ca="1">IF(C3664&lt;Calculator!$G$27,0,IF(C3664=Calculator!$G$27,Calculator!$G$39,IF(H3664-K3664&lt;=0,IF(D3664&gt;Calculator!$G$39,IF(H3664-K3664+E3664+L3664+M3664+Calculator!$G$39&gt;Calculator!$G$39,Calculator!$G$39-(H3664+E3664+L3664+M3664-K3664),Calculator!$G$39),D3664),0)))</f>
        <v>0</v>
      </c>
    </row>
    <row r="3665" spans="1:14" ht="15.75" thickBot="1">
      <c r="A3665" s="33" t="str">
        <f ca="1">IF(C3665=Calculator!$H$27,"F",IF(Daily!D3665+Daily!H3665=0,IF(D3664+H3664&gt;0,"L",""),""))</f>
        <v/>
      </c>
      <c r="B3665" s="34">
        <v>3664</v>
      </c>
      <c r="C3665" s="19">
        <f t="shared" ca="1" si="229"/>
        <v>49594</v>
      </c>
      <c r="D3665" s="29">
        <f t="shared" ca="1" si="231"/>
        <v>0</v>
      </c>
      <c r="E3665" s="29">
        <f ca="1">IF(C3665&lt;Calculator!$D$26,0,IF(DAY($C3665)=1,IF(D3665-Calculator!$G$24&gt;0,Calculator!$G$24,D3665),0))</f>
        <v>0</v>
      </c>
      <c r="F3665" s="29">
        <f ca="1">IF(E3665&gt;0,D3665*Calculator!$G$22/12,0)</f>
        <v>0</v>
      </c>
      <c r="G3665" s="29">
        <f ca="1">IF(E3665&gt;0,(IFERROR(-PMT(Calculator!$G$22/12,Calculator!$G$23*12,Calculator!$G$20),0))-F3665,0)</f>
        <v>0</v>
      </c>
      <c r="H3665" s="29">
        <f t="shared" ca="1" si="232"/>
        <v>0</v>
      </c>
      <c r="I3665" s="29">
        <f t="shared" ca="1" si="230"/>
        <v>0</v>
      </c>
      <c r="J3665" s="30">
        <f>Calculator!$G$40</f>
        <v>6.5000000000000002E-2</v>
      </c>
      <c r="K3665" s="29">
        <f ca="1">IF(C3665&gt;=Calculator!$G$27,IF(DAY($C3665)=1,Calculator!$G$34/2,IF(DAY($C3665)=15,Calculator!$G$34/2,0)),0)</f>
        <v>0</v>
      </c>
      <c r="L3665" s="29">
        <f ca="1">IF(DAY($C3665)=28,IF(H3665=0,0,Calculator!$G$35),0)</f>
        <v>0</v>
      </c>
      <c r="M3665" s="29">
        <f ca="1">IF(I3665&gt;0,IF(DAY($C3665)=1,SUM(INDIRECT("I"&amp;(ROW(C3664)-DAY(C3664))):I3664),0),0)</f>
        <v>0</v>
      </c>
      <c r="N3665" s="29">
        <f ca="1">IF(C3665&lt;Calculator!$G$27,0,IF(C3665=Calculator!$G$27,Calculator!$G$39,IF(H3665-K3665&lt;=0,IF(D3665&gt;Calculator!$G$39,IF(H3665-K3665+E3665+L3665+M3665+Calculator!$G$39&gt;Calculator!$G$39,Calculator!$G$39-(H3665+E3665+L3665+M3665-K3665),Calculator!$G$39),D3665),0)))</f>
        <v>0</v>
      </c>
    </row>
    <row r="3666" spans="1:14" ht="15.75" thickBot="1">
      <c r="A3666" s="33" t="str">
        <f ca="1">IF(C3666=Calculator!$H$27,"F",IF(Daily!D3666+Daily!H3666=0,IF(D3665+H3665&gt;0,"L",""),""))</f>
        <v/>
      </c>
      <c r="B3666" s="34">
        <v>3665</v>
      </c>
      <c r="C3666" s="19">
        <f t="shared" ca="1" si="229"/>
        <v>49595</v>
      </c>
      <c r="D3666" s="29">
        <f t="shared" ca="1" si="231"/>
        <v>0</v>
      </c>
      <c r="E3666" s="29">
        <f ca="1">IF(C3666&lt;Calculator!$D$26,0,IF(DAY($C3666)=1,IF(D3666-Calculator!$G$24&gt;0,Calculator!$G$24,D3666),0))</f>
        <v>0</v>
      </c>
      <c r="F3666" s="29">
        <f ca="1">IF(E3666&gt;0,D3666*Calculator!$G$22/12,0)</f>
        <v>0</v>
      </c>
      <c r="G3666" s="29">
        <f ca="1">IF(E3666&gt;0,(IFERROR(-PMT(Calculator!$G$22/12,Calculator!$G$23*12,Calculator!$G$20),0))-F3666,0)</f>
        <v>0</v>
      </c>
      <c r="H3666" s="29">
        <f t="shared" ca="1" si="232"/>
        <v>0</v>
      </c>
      <c r="I3666" s="29">
        <f t="shared" ca="1" si="230"/>
        <v>0</v>
      </c>
      <c r="J3666" s="30">
        <f>Calculator!$G$40</f>
        <v>6.5000000000000002E-2</v>
      </c>
      <c r="K3666" s="29">
        <f ca="1">IF(C3666&gt;=Calculator!$G$27,IF(DAY($C3666)=1,Calculator!$G$34/2,IF(DAY($C3666)=15,Calculator!$G$34/2,0)),0)</f>
        <v>0</v>
      </c>
      <c r="L3666" s="29">
        <f ca="1">IF(DAY($C3666)=28,IF(H3666=0,0,Calculator!$G$35),0)</f>
        <v>0</v>
      </c>
      <c r="M3666" s="29">
        <f ca="1">IF(I3666&gt;0,IF(DAY($C3666)=1,SUM(INDIRECT("I"&amp;(ROW(C3665)-DAY(C3665))):I3665),0),0)</f>
        <v>0</v>
      </c>
      <c r="N3666" s="29">
        <f ca="1">IF(C3666&lt;Calculator!$G$27,0,IF(C3666=Calculator!$G$27,Calculator!$G$39,IF(H3666-K3666&lt;=0,IF(D3666&gt;Calculator!$G$39,IF(H3666-K3666+E3666+L3666+M3666+Calculator!$G$39&gt;Calculator!$G$39,Calculator!$G$39-(H3666+E3666+L3666+M3666-K3666),Calculator!$G$39),D3666),0)))</f>
        <v>0</v>
      </c>
    </row>
    <row r="3667" spans="1:14" ht="15.75" thickBot="1">
      <c r="A3667" s="33" t="str">
        <f ca="1">IF(C3667=Calculator!$H$27,"F",IF(Daily!D3667+Daily!H3667=0,IF(D3666+H3666&gt;0,"L",""),""))</f>
        <v/>
      </c>
      <c r="B3667" s="34">
        <v>3666</v>
      </c>
      <c r="C3667" s="19">
        <f t="shared" ca="1" si="229"/>
        <v>49596</v>
      </c>
      <c r="D3667" s="29">
        <f t="shared" ca="1" si="231"/>
        <v>0</v>
      </c>
      <c r="E3667" s="29">
        <f ca="1">IF(C3667&lt;Calculator!$D$26,0,IF(DAY($C3667)=1,IF(D3667-Calculator!$G$24&gt;0,Calculator!$G$24,D3667),0))</f>
        <v>0</v>
      </c>
      <c r="F3667" s="29">
        <f ca="1">IF(E3667&gt;0,D3667*Calculator!$G$22/12,0)</f>
        <v>0</v>
      </c>
      <c r="G3667" s="29">
        <f ca="1">IF(E3667&gt;0,(IFERROR(-PMT(Calculator!$G$22/12,Calculator!$G$23*12,Calculator!$G$20),0))-F3667,0)</f>
        <v>0</v>
      </c>
      <c r="H3667" s="29">
        <f t="shared" ca="1" si="232"/>
        <v>0</v>
      </c>
      <c r="I3667" s="29">
        <f t="shared" ca="1" si="230"/>
        <v>0</v>
      </c>
      <c r="J3667" s="30">
        <f>Calculator!$G$40</f>
        <v>6.5000000000000002E-2</v>
      </c>
      <c r="K3667" s="29">
        <f ca="1">IF(C3667&gt;=Calculator!$G$27,IF(DAY($C3667)=1,Calculator!$G$34/2,IF(DAY($C3667)=15,Calculator!$G$34/2,0)),0)</f>
        <v>0</v>
      </c>
      <c r="L3667" s="29">
        <f ca="1">IF(DAY($C3667)=28,IF(H3667=0,0,Calculator!$G$35),0)</f>
        <v>0</v>
      </c>
      <c r="M3667" s="29">
        <f ca="1">IF(I3667&gt;0,IF(DAY($C3667)=1,SUM(INDIRECT("I"&amp;(ROW(C3666)-DAY(C3666))):I3666),0),0)</f>
        <v>0</v>
      </c>
      <c r="N3667" s="29">
        <f ca="1">IF(C3667&lt;Calculator!$G$27,0,IF(C3667=Calculator!$G$27,Calculator!$G$39,IF(H3667-K3667&lt;=0,IF(D3667&gt;Calculator!$G$39,IF(H3667-K3667+E3667+L3667+M3667+Calculator!$G$39&gt;Calculator!$G$39,Calculator!$G$39-(H3667+E3667+L3667+M3667-K3667),Calculator!$G$39),D3667),0)))</f>
        <v>0</v>
      </c>
    </row>
    <row r="3668" spans="1:14" ht="15.75" thickBot="1">
      <c r="A3668" s="33" t="str">
        <f ca="1">IF(C3668=Calculator!$H$27,"F",IF(Daily!D3668+Daily!H3668=0,IF(D3667+H3667&gt;0,"L",""),""))</f>
        <v/>
      </c>
      <c r="B3668" s="34">
        <v>3667</v>
      </c>
      <c r="C3668" s="19">
        <f t="shared" ca="1" si="229"/>
        <v>49597</v>
      </c>
      <c r="D3668" s="29">
        <f t="shared" ca="1" si="231"/>
        <v>0</v>
      </c>
      <c r="E3668" s="29">
        <f ca="1">IF(C3668&lt;Calculator!$D$26,0,IF(DAY($C3668)=1,IF(D3668-Calculator!$G$24&gt;0,Calculator!$G$24,D3668),0))</f>
        <v>0</v>
      </c>
      <c r="F3668" s="29">
        <f ca="1">IF(E3668&gt;0,D3668*Calculator!$G$22/12,0)</f>
        <v>0</v>
      </c>
      <c r="G3668" s="29">
        <f ca="1">IF(E3668&gt;0,(IFERROR(-PMT(Calculator!$G$22/12,Calculator!$G$23*12,Calculator!$G$20),0))-F3668,0)</f>
        <v>0</v>
      </c>
      <c r="H3668" s="29">
        <f t="shared" ca="1" si="232"/>
        <v>0</v>
      </c>
      <c r="I3668" s="29">
        <f t="shared" ca="1" si="230"/>
        <v>0</v>
      </c>
      <c r="J3668" s="30">
        <f>Calculator!$G$40</f>
        <v>6.5000000000000002E-2</v>
      </c>
      <c r="K3668" s="29">
        <f ca="1">IF(C3668&gt;=Calculator!$G$27,IF(DAY($C3668)=1,Calculator!$G$34/2,IF(DAY($C3668)=15,Calculator!$G$34/2,0)),0)</f>
        <v>4500</v>
      </c>
      <c r="L3668" s="29">
        <f ca="1">IF(DAY($C3668)=28,IF(H3668=0,0,Calculator!$G$35),0)</f>
        <v>0</v>
      </c>
      <c r="M3668" s="29">
        <f ca="1">IF(I3668&gt;0,IF(DAY($C3668)=1,SUM(INDIRECT("I"&amp;(ROW(C3667)-DAY(C3667))):I3667),0),0)</f>
        <v>0</v>
      </c>
      <c r="N3668" s="29">
        <f ca="1">IF(C3668&lt;Calculator!$G$27,0,IF(C3668=Calculator!$G$27,Calculator!$G$39,IF(H3668-K3668&lt;=0,IF(D3668&gt;Calculator!$G$39,IF(H3668-K3668+E3668+L3668+M3668+Calculator!$G$39&gt;Calculator!$G$39,Calculator!$G$39-(H3668+E3668+L3668+M3668-K3668),Calculator!$G$39),D3668),0)))</f>
        <v>0</v>
      </c>
    </row>
    <row r="3669" spans="1:14" ht="15.75" thickBot="1">
      <c r="A3669" s="33" t="str">
        <f ca="1">IF(C3669=Calculator!$H$27,"F",IF(Daily!D3669+Daily!H3669=0,IF(D3668+H3668&gt;0,"L",""),""))</f>
        <v/>
      </c>
      <c r="B3669" s="34">
        <v>3668</v>
      </c>
      <c r="C3669" s="19">
        <f t="shared" ca="1" si="229"/>
        <v>49598</v>
      </c>
      <c r="D3669" s="29">
        <f t="shared" ca="1" si="231"/>
        <v>0</v>
      </c>
      <c r="E3669" s="29">
        <f ca="1">IF(C3669&lt;Calculator!$D$26,0,IF(DAY($C3669)=1,IF(D3669-Calculator!$G$24&gt;0,Calculator!$G$24,D3669),0))</f>
        <v>0</v>
      </c>
      <c r="F3669" s="29">
        <f ca="1">IF(E3669&gt;0,D3669*Calculator!$G$22/12,0)</f>
        <v>0</v>
      </c>
      <c r="G3669" s="29">
        <f ca="1">IF(E3669&gt;0,(IFERROR(-PMT(Calculator!$G$22/12,Calculator!$G$23*12,Calculator!$G$20),0))-F3669,0)</f>
        <v>0</v>
      </c>
      <c r="H3669" s="29">
        <f t="shared" ca="1" si="232"/>
        <v>0</v>
      </c>
      <c r="I3669" s="29">
        <f t="shared" ca="1" si="230"/>
        <v>0</v>
      </c>
      <c r="J3669" s="30">
        <f>Calculator!$G$40</f>
        <v>6.5000000000000002E-2</v>
      </c>
      <c r="K3669" s="29">
        <f ca="1">IF(C3669&gt;=Calculator!$G$27,IF(DAY($C3669)=1,Calculator!$G$34/2,IF(DAY($C3669)=15,Calculator!$G$34/2,0)),0)</f>
        <v>0</v>
      </c>
      <c r="L3669" s="29">
        <f ca="1">IF(DAY($C3669)=28,IF(H3669=0,0,Calculator!$G$35),0)</f>
        <v>0</v>
      </c>
      <c r="M3669" s="29">
        <f ca="1">IF(I3669&gt;0,IF(DAY($C3669)=1,SUM(INDIRECT("I"&amp;(ROW(C3668)-DAY(C3668))):I3668),0),0)</f>
        <v>0</v>
      </c>
      <c r="N3669" s="29">
        <f ca="1">IF(C3669&lt;Calculator!$G$27,0,IF(C3669=Calculator!$G$27,Calculator!$G$39,IF(H3669-K3669&lt;=0,IF(D3669&gt;Calculator!$G$39,IF(H3669-K3669+E3669+L3669+M3669+Calculator!$G$39&gt;Calculator!$G$39,Calculator!$G$39-(H3669+E3669+L3669+M3669-K3669),Calculator!$G$39),D3669),0)))</f>
        <v>0</v>
      </c>
    </row>
    <row r="3670" spans="1:14" ht="15.75" thickBot="1">
      <c r="A3670" s="33" t="str">
        <f ca="1">IF(C3670=Calculator!$H$27,"F",IF(Daily!D3670+Daily!H3670=0,IF(D3669+H3669&gt;0,"L",""),""))</f>
        <v/>
      </c>
      <c r="B3670" s="34">
        <v>3669</v>
      </c>
      <c r="C3670" s="19">
        <f t="shared" ca="1" si="229"/>
        <v>49599</v>
      </c>
      <c r="D3670" s="29">
        <f t="shared" ca="1" si="231"/>
        <v>0</v>
      </c>
      <c r="E3670" s="29">
        <f ca="1">IF(C3670&lt;Calculator!$D$26,0,IF(DAY($C3670)=1,IF(D3670-Calculator!$G$24&gt;0,Calculator!$G$24,D3670),0))</f>
        <v>0</v>
      </c>
      <c r="F3670" s="29">
        <f ca="1">IF(E3670&gt;0,D3670*Calculator!$G$22/12,0)</f>
        <v>0</v>
      </c>
      <c r="G3670" s="29">
        <f ca="1">IF(E3670&gt;0,(IFERROR(-PMT(Calculator!$G$22/12,Calculator!$G$23*12,Calculator!$G$20),0))-F3670,0)</f>
        <v>0</v>
      </c>
      <c r="H3670" s="29">
        <f t="shared" ca="1" si="232"/>
        <v>0</v>
      </c>
      <c r="I3670" s="29">
        <f t="shared" ca="1" si="230"/>
        <v>0</v>
      </c>
      <c r="J3670" s="30">
        <f>Calculator!$G$40</f>
        <v>6.5000000000000002E-2</v>
      </c>
      <c r="K3670" s="29">
        <f ca="1">IF(C3670&gt;=Calculator!$G$27,IF(DAY($C3670)=1,Calculator!$G$34/2,IF(DAY($C3670)=15,Calculator!$G$34/2,0)),0)</f>
        <v>0</v>
      </c>
      <c r="L3670" s="29">
        <f ca="1">IF(DAY($C3670)=28,IF(H3670=0,0,Calculator!$G$35),0)</f>
        <v>0</v>
      </c>
      <c r="M3670" s="29">
        <f ca="1">IF(I3670&gt;0,IF(DAY($C3670)=1,SUM(INDIRECT("I"&amp;(ROW(C3669)-DAY(C3669))):I3669),0),0)</f>
        <v>0</v>
      </c>
      <c r="N3670" s="29">
        <f ca="1">IF(C3670&lt;Calculator!$G$27,0,IF(C3670=Calculator!$G$27,Calculator!$G$39,IF(H3670-K3670&lt;=0,IF(D3670&gt;Calculator!$G$39,IF(H3670-K3670+E3670+L3670+M3670+Calculator!$G$39&gt;Calculator!$G$39,Calculator!$G$39-(H3670+E3670+L3670+M3670-K3670),Calculator!$G$39),D3670),0)))</f>
        <v>0</v>
      </c>
    </row>
    <row r="3671" spans="1:14" ht="15.75" thickBot="1">
      <c r="A3671" s="33" t="str">
        <f ca="1">IF(C3671=Calculator!$H$27,"F",IF(Daily!D3671+Daily!H3671=0,IF(D3670+H3670&gt;0,"L",""),""))</f>
        <v/>
      </c>
      <c r="B3671" s="34">
        <v>3670</v>
      </c>
      <c r="C3671" s="19">
        <f t="shared" ca="1" si="229"/>
        <v>49600</v>
      </c>
      <c r="D3671" s="29">
        <f t="shared" ca="1" si="231"/>
        <v>0</v>
      </c>
      <c r="E3671" s="29">
        <f ca="1">IF(C3671&lt;Calculator!$D$26,0,IF(DAY($C3671)=1,IF(D3671-Calculator!$G$24&gt;0,Calculator!$G$24,D3671),0))</f>
        <v>0</v>
      </c>
      <c r="F3671" s="29">
        <f ca="1">IF(E3671&gt;0,D3671*Calculator!$G$22/12,0)</f>
        <v>0</v>
      </c>
      <c r="G3671" s="29">
        <f ca="1">IF(E3671&gt;0,(IFERROR(-PMT(Calculator!$G$22/12,Calculator!$G$23*12,Calculator!$G$20),0))-F3671,0)</f>
        <v>0</v>
      </c>
      <c r="H3671" s="29">
        <f t="shared" ca="1" si="232"/>
        <v>0</v>
      </c>
      <c r="I3671" s="29">
        <f t="shared" ca="1" si="230"/>
        <v>0</v>
      </c>
      <c r="J3671" s="30">
        <f>Calculator!$G$40</f>
        <v>6.5000000000000002E-2</v>
      </c>
      <c r="K3671" s="29">
        <f ca="1">IF(C3671&gt;=Calculator!$G$27,IF(DAY($C3671)=1,Calculator!$G$34/2,IF(DAY($C3671)=15,Calculator!$G$34/2,0)),0)</f>
        <v>0</v>
      </c>
      <c r="L3671" s="29">
        <f ca="1">IF(DAY($C3671)=28,IF(H3671=0,0,Calculator!$G$35),0)</f>
        <v>0</v>
      </c>
      <c r="M3671" s="29">
        <f ca="1">IF(I3671&gt;0,IF(DAY($C3671)=1,SUM(INDIRECT("I"&amp;(ROW(C3670)-DAY(C3670))):I3670),0),0)</f>
        <v>0</v>
      </c>
      <c r="N3671" s="29">
        <f ca="1">IF(C3671&lt;Calculator!$G$27,0,IF(C3671=Calculator!$G$27,Calculator!$G$39,IF(H3671-K3671&lt;=0,IF(D3671&gt;Calculator!$G$39,IF(H3671-K3671+E3671+L3671+M3671+Calculator!$G$39&gt;Calculator!$G$39,Calculator!$G$39-(H3671+E3671+L3671+M3671-K3671),Calculator!$G$39),D3671),0)))</f>
        <v>0</v>
      </c>
    </row>
    <row r="3672" spans="1:14" ht="15.75" thickBot="1">
      <c r="A3672" s="33" t="str">
        <f ca="1">IF(C3672=Calculator!$H$27,"F",IF(Daily!D3672+Daily!H3672=0,IF(D3671+H3671&gt;0,"L",""),""))</f>
        <v/>
      </c>
      <c r="B3672" s="34">
        <v>3671</v>
      </c>
      <c r="C3672" s="19">
        <f t="shared" ca="1" si="229"/>
        <v>49601</v>
      </c>
      <c r="D3672" s="29">
        <f t="shared" ca="1" si="231"/>
        <v>0</v>
      </c>
      <c r="E3672" s="29">
        <f ca="1">IF(C3672&lt;Calculator!$D$26,0,IF(DAY($C3672)=1,IF(D3672-Calculator!$G$24&gt;0,Calculator!$G$24,D3672),0))</f>
        <v>0</v>
      </c>
      <c r="F3672" s="29">
        <f ca="1">IF(E3672&gt;0,D3672*Calculator!$G$22/12,0)</f>
        <v>0</v>
      </c>
      <c r="G3672" s="29">
        <f ca="1">IF(E3672&gt;0,(IFERROR(-PMT(Calculator!$G$22/12,Calculator!$G$23*12,Calculator!$G$20),0))-F3672,0)</f>
        <v>0</v>
      </c>
      <c r="H3672" s="29">
        <f t="shared" ca="1" si="232"/>
        <v>0</v>
      </c>
      <c r="I3672" s="29">
        <f t="shared" ca="1" si="230"/>
        <v>0</v>
      </c>
      <c r="J3672" s="30">
        <f>Calculator!$G$40</f>
        <v>6.5000000000000002E-2</v>
      </c>
      <c r="K3672" s="29">
        <f ca="1">IF(C3672&gt;=Calculator!$G$27,IF(DAY($C3672)=1,Calculator!$G$34/2,IF(DAY($C3672)=15,Calculator!$G$34/2,0)),0)</f>
        <v>0</v>
      </c>
      <c r="L3672" s="29">
        <f ca="1">IF(DAY($C3672)=28,IF(H3672=0,0,Calculator!$G$35),0)</f>
        <v>0</v>
      </c>
      <c r="M3672" s="29">
        <f ca="1">IF(I3672&gt;0,IF(DAY($C3672)=1,SUM(INDIRECT("I"&amp;(ROW(C3671)-DAY(C3671))):I3671),0),0)</f>
        <v>0</v>
      </c>
      <c r="N3672" s="29">
        <f ca="1">IF(C3672&lt;Calculator!$G$27,0,IF(C3672=Calculator!$G$27,Calculator!$G$39,IF(H3672-K3672&lt;=0,IF(D3672&gt;Calculator!$G$39,IF(H3672-K3672+E3672+L3672+M3672+Calculator!$G$39&gt;Calculator!$G$39,Calculator!$G$39-(H3672+E3672+L3672+M3672-K3672),Calculator!$G$39),D3672),0)))</f>
        <v>0</v>
      </c>
    </row>
    <row r="3673" spans="1:14" ht="15.75" thickBot="1">
      <c r="A3673" s="33" t="str">
        <f ca="1">IF(C3673=Calculator!$H$27,"F",IF(Daily!D3673+Daily!H3673=0,IF(D3672+H3672&gt;0,"L",""),""))</f>
        <v/>
      </c>
      <c r="B3673" s="34">
        <v>3672</v>
      </c>
      <c r="C3673" s="19">
        <f t="shared" ca="1" si="229"/>
        <v>49602</v>
      </c>
      <c r="D3673" s="29">
        <f t="shared" ca="1" si="231"/>
        <v>0</v>
      </c>
      <c r="E3673" s="29">
        <f ca="1">IF(C3673&lt;Calculator!$D$26,0,IF(DAY($C3673)=1,IF(D3673-Calculator!$G$24&gt;0,Calculator!$G$24,D3673),0))</f>
        <v>0</v>
      </c>
      <c r="F3673" s="29">
        <f ca="1">IF(E3673&gt;0,D3673*Calculator!$G$22/12,0)</f>
        <v>0</v>
      </c>
      <c r="G3673" s="29">
        <f ca="1">IF(E3673&gt;0,(IFERROR(-PMT(Calculator!$G$22/12,Calculator!$G$23*12,Calculator!$G$20),0))-F3673,0)</f>
        <v>0</v>
      </c>
      <c r="H3673" s="29">
        <f t="shared" ca="1" si="232"/>
        <v>0</v>
      </c>
      <c r="I3673" s="29">
        <f t="shared" ca="1" si="230"/>
        <v>0</v>
      </c>
      <c r="J3673" s="30">
        <f>Calculator!$G$40</f>
        <v>6.5000000000000002E-2</v>
      </c>
      <c r="K3673" s="29">
        <f ca="1">IF(C3673&gt;=Calculator!$G$27,IF(DAY($C3673)=1,Calculator!$G$34/2,IF(DAY($C3673)=15,Calculator!$G$34/2,0)),0)</f>
        <v>0</v>
      </c>
      <c r="L3673" s="29">
        <f ca="1">IF(DAY($C3673)=28,IF(H3673=0,0,Calculator!$G$35),0)</f>
        <v>0</v>
      </c>
      <c r="M3673" s="29">
        <f ca="1">IF(I3673&gt;0,IF(DAY($C3673)=1,SUM(INDIRECT("I"&amp;(ROW(C3672)-DAY(C3672))):I3672),0),0)</f>
        <v>0</v>
      </c>
      <c r="N3673" s="29">
        <f ca="1">IF(C3673&lt;Calculator!$G$27,0,IF(C3673=Calculator!$G$27,Calculator!$G$39,IF(H3673-K3673&lt;=0,IF(D3673&gt;Calculator!$G$39,IF(H3673-K3673+E3673+L3673+M3673+Calculator!$G$39&gt;Calculator!$G$39,Calculator!$G$39-(H3673+E3673+L3673+M3673-K3673),Calculator!$G$39),D3673),0)))</f>
        <v>0</v>
      </c>
    </row>
    <row r="3674" spans="1:14" ht="15.75" thickBot="1">
      <c r="A3674" s="33" t="str">
        <f ca="1">IF(C3674=Calculator!$H$27,"F",IF(Daily!D3674+Daily!H3674=0,IF(D3673+H3673&gt;0,"L",""),""))</f>
        <v/>
      </c>
      <c r="B3674" s="34">
        <v>3673</v>
      </c>
      <c r="C3674" s="19">
        <f t="shared" ca="1" si="229"/>
        <v>49603</v>
      </c>
      <c r="D3674" s="29">
        <f t="shared" ca="1" si="231"/>
        <v>0</v>
      </c>
      <c r="E3674" s="29">
        <f ca="1">IF(C3674&lt;Calculator!$D$26,0,IF(DAY($C3674)=1,IF(D3674-Calculator!$G$24&gt;0,Calculator!$G$24,D3674),0))</f>
        <v>0</v>
      </c>
      <c r="F3674" s="29">
        <f ca="1">IF(E3674&gt;0,D3674*Calculator!$G$22/12,0)</f>
        <v>0</v>
      </c>
      <c r="G3674" s="29">
        <f ca="1">IF(E3674&gt;0,(IFERROR(-PMT(Calculator!$G$22/12,Calculator!$G$23*12,Calculator!$G$20),0))-F3674,0)</f>
        <v>0</v>
      </c>
      <c r="H3674" s="29">
        <f t="shared" ca="1" si="232"/>
        <v>0</v>
      </c>
      <c r="I3674" s="29">
        <f t="shared" ca="1" si="230"/>
        <v>0</v>
      </c>
      <c r="J3674" s="30">
        <f>Calculator!$G$40</f>
        <v>6.5000000000000002E-2</v>
      </c>
      <c r="K3674" s="29">
        <f ca="1">IF(C3674&gt;=Calculator!$G$27,IF(DAY($C3674)=1,Calculator!$G$34/2,IF(DAY($C3674)=15,Calculator!$G$34/2,0)),0)</f>
        <v>0</v>
      </c>
      <c r="L3674" s="29">
        <f ca="1">IF(DAY($C3674)=28,IF(H3674=0,0,Calculator!$G$35),0)</f>
        <v>0</v>
      </c>
      <c r="M3674" s="29">
        <f ca="1">IF(I3674&gt;0,IF(DAY($C3674)=1,SUM(INDIRECT("I"&amp;(ROW(C3673)-DAY(C3673))):I3673),0),0)</f>
        <v>0</v>
      </c>
      <c r="N3674" s="29">
        <f ca="1">IF(C3674&lt;Calculator!$G$27,0,IF(C3674=Calculator!$G$27,Calculator!$G$39,IF(H3674-K3674&lt;=0,IF(D3674&gt;Calculator!$G$39,IF(H3674-K3674+E3674+L3674+M3674+Calculator!$G$39&gt;Calculator!$G$39,Calculator!$G$39-(H3674+E3674+L3674+M3674-K3674),Calculator!$G$39),D3674),0)))</f>
        <v>0</v>
      </c>
    </row>
    <row r="3675" spans="1:14" ht="15.75" thickBot="1">
      <c r="A3675" s="33" t="str">
        <f ca="1">IF(C3675=Calculator!$H$27,"F",IF(Daily!D3675+Daily!H3675=0,IF(D3674+H3674&gt;0,"L",""),""))</f>
        <v/>
      </c>
      <c r="B3675" s="34">
        <v>3674</v>
      </c>
      <c r="C3675" s="19">
        <f t="shared" ca="1" si="229"/>
        <v>49604</v>
      </c>
      <c r="D3675" s="29">
        <f t="shared" ca="1" si="231"/>
        <v>0</v>
      </c>
      <c r="E3675" s="29">
        <f ca="1">IF(C3675&lt;Calculator!$D$26,0,IF(DAY($C3675)=1,IF(D3675-Calculator!$G$24&gt;0,Calculator!$G$24,D3675),0))</f>
        <v>0</v>
      </c>
      <c r="F3675" s="29">
        <f ca="1">IF(E3675&gt;0,D3675*Calculator!$G$22/12,0)</f>
        <v>0</v>
      </c>
      <c r="G3675" s="29">
        <f ca="1">IF(E3675&gt;0,(IFERROR(-PMT(Calculator!$G$22/12,Calculator!$G$23*12,Calculator!$G$20),0))-F3675,0)</f>
        <v>0</v>
      </c>
      <c r="H3675" s="29">
        <f t="shared" ca="1" si="232"/>
        <v>0</v>
      </c>
      <c r="I3675" s="29">
        <f t="shared" ca="1" si="230"/>
        <v>0</v>
      </c>
      <c r="J3675" s="30">
        <f>Calculator!$G$40</f>
        <v>6.5000000000000002E-2</v>
      </c>
      <c r="K3675" s="29">
        <f ca="1">IF(C3675&gt;=Calculator!$G$27,IF(DAY($C3675)=1,Calculator!$G$34/2,IF(DAY($C3675)=15,Calculator!$G$34/2,0)),0)</f>
        <v>0</v>
      </c>
      <c r="L3675" s="29">
        <f ca="1">IF(DAY($C3675)=28,IF(H3675=0,0,Calculator!$G$35),0)</f>
        <v>0</v>
      </c>
      <c r="M3675" s="29">
        <f ca="1">IF(I3675&gt;0,IF(DAY($C3675)=1,SUM(INDIRECT("I"&amp;(ROW(C3674)-DAY(C3674))):I3674),0),0)</f>
        <v>0</v>
      </c>
      <c r="N3675" s="29">
        <f ca="1">IF(C3675&lt;Calculator!$G$27,0,IF(C3675=Calculator!$G$27,Calculator!$G$39,IF(H3675-K3675&lt;=0,IF(D3675&gt;Calculator!$G$39,IF(H3675-K3675+E3675+L3675+M3675+Calculator!$G$39&gt;Calculator!$G$39,Calculator!$G$39-(H3675+E3675+L3675+M3675-K3675),Calculator!$G$39),D3675),0)))</f>
        <v>0</v>
      </c>
    </row>
    <row r="3676" spans="1:14" ht="15.75" thickBot="1">
      <c r="A3676" s="33" t="str">
        <f ca="1">IF(C3676=Calculator!$H$27,"F",IF(Daily!D3676+Daily!H3676=0,IF(D3675+H3675&gt;0,"L",""),""))</f>
        <v/>
      </c>
      <c r="B3676" s="34">
        <v>3675</v>
      </c>
      <c r="C3676" s="19">
        <f t="shared" ca="1" si="229"/>
        <v>49605</v>
      </c>
      <c r="D3676" s="29">
        <f t="shared" ca="1" si="231"/>
        <v>0</v>
      </c>
      <c r="E3676" s="29">
        <f ca="1">IF(C3676&lt;Calculator!$D$26,0,IF(DAY($C3676)=1,IF(D3676-Calculator!$G$24&gt;0,Calculator!$G$24,D3676),0))</f>
        <v>0</v>
      </c>
      <c r="F3676" s="29">
        <f ca="1">IF(E3676&gt;0,D3676*Calculator!$G$22/12,0)</f>
        <v>0</v>
      </c>
      <c r="G3676" s="29">
        <f ca="1">IF(E3676&gt;0,(IFERROR(-PMT(Calculator!$G$22/12,Calculator!$G$23*12,Calculator!$G$20),0))-F3676,0)</f>
        <v>0</v>
      </c>
      <c r="H3676" s="29">
        <f t="shared" ca="1" si="232"/>
        <v>0</v>
      </c>
      <c r="I3676" s="29">
        <f t="shared" ca="1" si="230"/>
        <v>0</v>
      </c>
      <c r="J3676" s="30">
        <f>Calculator!$G$40</f>
        <v>6.5000000000000002E-2</v>
      </c>
      <c r="K3676" s="29">
        <f ca="1">IF(C3676&gt;=Calculator!$G$27,IF(DAY($C3676)=1,Calculator!$G$34/2,IF(DAY($C3676)=15,Calculator!$G$34/2,0)),0)</f>
        <v>0</v>
      </c>
      <c r="L3676" s="29">
        <f ca="1">IF(DAY($C3676)=28,IF(H3676=0,0,Calculator!$G$35),0)</f>
        <v>0</v>
      </c>
      <c r="M3676" s="29">
        <f ca="1">IF(I3676&gt;0,IF(DAY($C3676)=1,SUM(INDIRECT("I"&amp;(ROW(C3675)-DAY(C3675))):I3675),0),0)</f>
        <v>0</v>
      </c>
      <c r="N3676" s="29">
        <f ca="1">IF(C3676&lt;Calculator!$G$27,0,IF(C3676=Calculator!$G$27,Calculator!$G$39,IF(H3676-K3676&lt;=0,IF(D3676&gt;Calculator!$G$39,IF(H3676-K3676+E3676+L3676+M3676+Calculator!$G$39&gt;Calculator!$G$39,Calculator!$G$39-(H3676+E3676+L3676+M3676-K3676),Calculator!$G$39),D3676),0)))</f>
        <v>0</v>
      </c>
    </row>
    <row r="3677" spans="1:14" ht="15.75" thickBot="1">
      <c r="A3677" s="33" t="str">
        <f ca="1">IF(C3677=Calculator!$H$27,"F",IF(Daily!D3677+Daily!H3677=0,IF(D3676+H3676&gt;0,"L",""),""))</f>
        <v/>
      </c>
      <c r="B3677" s="34">
        <v>3676</v>
      </c>
      <c r="C3677" s="19">
        <f t="shared" ca="1" si="229"/>
        <v>49606</v>
      </c>
      <c r="D3677" s="29">
        <f t="shared" ca="1" si="231"/>
        <v>0</v>
      </c>
      <c r="E3677" s="29">
        <f ca="1">IF(C3677&lt;Calculator!$D$26,0,IF(DAY($C3677)=1,IF(D3677-Calculator!$G$24&gt;0,Calculator!$G$24,D3677),0))</f>
        <v>0</v>
      </c>
      <c r="F3677" s="29">
        <f ca="1">IF(E3677&gt;0,D3677*Calculator!$G$22/12,0)</f>
        <v>0</v>
      </c>
      <c r="G3677" s="29">
        <f ca="1">IF(E3677&gt;0,(IFERROR(-PMT(Calculator!$G$22/12,Calculator!$G$23*12,Calculator!$G$20),0))-F3677,0)</f>
        <v>0</v>
      </c>
      <c r="H3677" s="29">
        <f t="shared" ca="1" si="232"/>
        <v>0</v>
      </c>
      <c r="I3677" s="29">
        <f t="shared" ca="1" si="230"/>
        <v>0</v>
      </c>
      <c r="J3677" s="30">
        <f>Calculator!$G$40</f>
        <v>6.5000000000000002E-2</v>
      </c>
      <c r="K3677" s="29">
        <f ca="1">IF(C3677&gt;=Calculator!$G$27,IF(DAY($C3677)=1,Calculator!$G$34/2,IF(DAY($C3677)=15,Calculator!$G$34/2,0)),0)</f>
        <v>0</v>
      </c>
      <c r="L3677" s="29">
        <f ca="1">IF(DAY($C3677)=28,IF(H3677=0,0,Calculator!$G$35),0)</f>
        <v>0</v>
      </c>
      <c r="M3677" s="29">
        <f ca="1">IF(I3677&gt;0,IF(DAY($C3677)=1,SUM(INDIRECT("I"&amp;(ROW(C3676)-DAY(C3676))):I3676),0),0)</f>
        <v>0</v>
      </c>
      <c r="N3677" s="29">
        <f ca="1">IF(C3677&lt;Calculator!$G$27,0,IF(C3677=Calculator!$G$27,Calculator!$G$39,IF(H3677-K3677&lt;=0,IF(D3677&gt;Calculator!$G$39,IF(H3677-K3677+E3677+L3677+M3677+Calculator!$G$39&gt;Calculator!$G$39,Calculator!$G$39-(H3677+E3677+L3677+M3677-K3677),Calculator!$G$39),D3677),0)))</f>
        <v>0</v>
      </c>
    </row>
    <row r="3678" spans="1:14" ht="15.75" thickBot="1">
      <c r="A3678" s="33" t="str">
        <f ca="1">IF(C3678=Calculator!$H$27,"F",IF(Daily!D3678+Daily!H3678=0,IF(D3677+H3677&gt;0,"L",""),""))</f>
        <v/>
      </c>
      <c r="B3678" s="34">
        <v>3677</v>
      </c>
      <c r="C3678" s="19">
        <f t="shared" ca="1" si="229"/>
        <v>49607</v>
      </c>
      <c r="D3678" s="29">
        <f t="shared" ca="1" si="231"/>
        <v>0</v>
      </c>
      <c r="E3678" s="29">
        <f ca="1">IF(C3678&lt;Calculator!$D$26,0,IF(DAY($C3678)=1,IF(D3678-Calculator!$G$24&gt;0,Calculator!$G$24,D3678),0))</f>
        <v>0</v>
      </c>
      <c r="F3678" s="29">
        <f ca="1">IF(E3678&gt;0,D3678*Calculator!$G$22/12,0)</f>
        <v>0</v>
      </c>
      <c r="G3678" s="29">
        <f ca="1">IF(E3678&gt;0,(IFERROR(-PMT(Calculator!$G$22/12,Calculator!$G$23*12,Calculator!$G$20),0))-F3678,0)</f>
        <v>0</v>
      </c>
      <c r="H3678" s="29">
        <f t="shared" ca="1" si="232"/>
        <v>0</v>
      </c>
      <c r="I3678" s="29">
        <f t="shared" ca="1" si="230"/>
        <v>0</v>
      </c>
      <c r="J3678" s="30">
        <f>Calculator!$G$40</f>
        <v>6.5000000000000002E-2</v>
      </c>
      <c r="K3678" s="29">
        <f ca="1">IF(C3678&gt;=Calculator!$G$27,IF(DAY($C3678)=1,Calculator!$G$34/2,IF(DAY($C3678)=15,Calculator!$G$34/2,0)),0)</f>
        <v>0</v>
      </c>
      <c r="L3678" s="29">
        <f ca="1">IF(DAY($C3678)=28,IF(H3678=0,0,Calculator!$G$35),0)</f>
        <v>0</v>
      </c>
      <c r="M3678" s="29">
        <f ca="1">IF(I3678&gt;0,IF(DAY($C3678)=1,SUM(INDIRECT("I"&amp;(ROW(C3677)-DAY(C3677))):I3677),0),0)</f>
        <v>0</v>
      </c>
      <c r="N3678" s="29">
        <f ca="1">IF(C3678&lt;Calculator!$G$27,0,IF(C3678=Calculator!$G$27,Calculator!$G$39,IF(H3678-K3678&lt;=0,IF(D3678&gt;Calculator!$G$39,IF(H3678-K3678+E3678+L3678+M3678+Calculator!$G$39&gt;Calculator!$G$39,Calculator!$G$39-(H3678+E3678+L3678+M3678-K3678),Calculator!$G$39),D3678),0)))</f>
        <v>0</v>
      </c>
    </row>
    <row r="3679" spans="1:14" ht="15.75" thickBot="1">
      <c r="A3679" s="33" t="str">
        <f ca="1">IF(C3679=Calculator!$H$27,"F",IF(Daily!D3679+Daily!H3679=0,IF(D3678+H3678&gt;0,"L",""),""))</f>
        <v/>
      </c>
      <c r="B3679" s="34">
        <v>3678</v>
      </c>
      <c r="C3679" s="19">
        <f t="shared" ca="1" si="229"/>
        <v>49608</v>
      </c>
      <c r="D3679" s="29">
        <f t="shared" ca="1" si="231"/>
        <v>0</v>
      </c>
      <c r="E3679" s="29">
        <f ca="1">IF(C3679&lt;Calculator!$D$26,0,IF(DAY($C3679)=1,IF(D3679-Calculator!$G$24&gt;0,Calculator!$G$24,D3679),0))</f>
        <v>0</v>
      </c>
      <c r="F3679" s="29">
        <f ca="1">IF(E3679&gt;0,D3679*Calculator!$G$22/12,0)</f>
        <v>0</v>
      </c>
      <c r="G3679" s="29">
        <f ca="1">IF(E3679&gt;0,(IFERROR(-PMT(Calculator!$G$22/12,Calculator!$G$23*12,Calculator!$G$20),0))-F3679,0)</f>
        <v>0</v>
      </c>
      <c r="H3679" s="29">
        <f t="shared" ca="1" si="232"/>
        <v>0</v>
      </c>
      <c r="I3679" s="29">
        <f t="shared" ca="1" si="230"/>
        <v>0</v>
      </c>
      <c r="J3679" s="30">
        <f>Calculator!$G$40</f>
        <v>6.5000000000000002E-2</v>
      </c>
      <c r="K3679" s="29">
        <f ca="1">IF(C3679&gt;=Calculator!$G$27,IF(DAY($C3679)=1,Calculator!$G$34/2,IF(DAY($C3679)=15,Calculator!$G$34/2,0)),0)</f>
        <v>0</v>
      </c>
      <c r="L3679" s="29">
        <f ca="1">IF(DAY($C3679)=28,IF(H3679=0,0,Calculator!$G$35),0)</f>
        <v>0</v>
      </c>
      <c r="M3679" s="29">
        <f ca="1">IF(I3679&gt;0,IF(DAY($C3679)=1,SUM(INDIRECT("I"&amp;(ROW(C3678)-DAY(C3678))):I3678),0),0)</f>
        <v>0</v>
      </c>
      <c r="N3679" s="29">
        <f ca="1">IF(C3679&lt;Calculator!$G$27,0,IF(C3679=Calculator!$G$27,Calculator!$G$39,IF(H3679-K3679&lt;=0,IF(D3679&gt;Calculator!$G$39,IF(H3679-K3679+E3679+L3679+M3679+Calculator!$G$39&gt;Calculator!$G$39,Calculator!$G$39-(H3679+E3679+L3679+M3679-K3679),Calculator!$G$39),D3679),0)))</f>
        <v>0</v>
      </c>
    </row>
    <row r="3680" spans="1:14" ht="15.75" thickBot="1">
      <c r="A3680" s="33" t="str">
        <f ca="1">IF(C3680=Calculator!$H$27,"F",IF(Daily!D3680+Daily!H3680=0,IF(D3679+H3679&gt;0,"L",""),""))</f>
        <v/>
      </c>
      <c r="B3680" s="34">
        <v>3679</v>
      </c>
      <c r="C3680" s="19">
        <f t="shared" ca="1" si="229"/>
        <v>49609</v>
      </c>
      <c r="D3680" s="29">
        <f t="shared" ca="1" si="231"/>
        <v>0</v>
      </c>
      <c r="E3680" s="29">
        <f ca="1">IF(C3680&lt;Calculator!$D$26,0,IF(DAY($C3680)=1,IF(D3680-Calculator!$G$24&gt;0,Calculator!$G$24,D3680),0))</f>
        <v>0</v>
      </c>
      <c r="F3680" s="29">
        <f ca="1">IF(E3680&gt;0,D3680*Calculator!$G$22/12,0)</f>
        <v>0</v>
      </c>
      <c r="G3680" s="29">
        <f ca="1">IF(E3680&gt;0,(IFERROR(-PMT(Calculator!$G$22/12,Calculator!$G$23*12,Calculator!$G$20),0))-F3680,0)</f>
        <v>0</v>
      </c>
      <c r="H3680" s="29">
        <f t="shared" ca="1" si="232"/>
        <v>0</v>
      </c>
      <c r="I3680" s="29">
        <f t="shared" ca="1" si="230"/>
        <v>0</v>
      </c>
      <c r="J3680" s="30">
        <f>Calculator!$G$40</f>
        <v>6.5000000000000002E-2</v>
      </c>
      <c r="K3680" s="29">
        <f ca="1">IF(C3680&gt;=Calculator!$G$27,IF(DAY($C3680)=1,Calculator!$G$34/2,IF(DAY($C3680)=15,Calculator!$G$34/2,0)),0)</f>
        <v>0</v>
      </c>
      <c r="L3680" s="29">
        <f ca="1">IF(DAY($C3680)=28,IF(H3680=0,0,Calculator!$G$35),0)</f>
        <v>0</v>
      </c>
      <c r="M3680" s="29">
        <f ca="1">IF(I3680&gt;0,IF(DAY($C3680)=1,SUM(INDIRECT("I"&amp;(ROW(C3679)-DAY(C3679))):I3679),0),0)</f>
        <v>0</v>
      </c>
      <c r="N3680" s="29">
        <f ca="1">IF(C3680&lt;Calculator!$G$27,0,IF(C3680=Calculator!$G$27,Calculator!$G$39,IF(H3680-K3680&lt;=0,IF(D3680&gt;Calculator!$G$39,IF(H3680-K3680+E3680+L3680+M3680+Calculator!$G$39&gt;Calculator!$G$39,Calculator!$G$39-(H3680+E3680+L3680+M3680-K3680),Calculator!$G$39),D3680),0)))</f>
        <v>0</v>
      </c>
    </row>
    <row r="3681" spans="1:14" ht="15.75" thickBot="1">
      <c r="A3681" s="33" t="str">
        <f ca="1">IF(C3681=Calculator!$H$27,"F",IF(Daily!D3681+Daily!H3681=0,IF(D3680+H3680&gt;0,"L",""),""))</f>
        <v/>
      </c>
      <c r="B3681" s="34">
        <v>3680</v>
      </c>
      <c r="C3681" s="19">
        <f t="shared" ca="1" si="229"/>
        <v>49610</v>
      </c>
      <c r="D3681" s="29">
        <f t="shared" ca="1" si="231"/>
        <v>0</v>
      </c>
      <c r="E3681" s="29">
        <f ca="1">IF(C3681&lt;Calculator!$D$26,0,IF(DAY($C3681)=1,IF(D3681-Calculator!$G$24&gt;0,Calculator!$G$24,D3681),0))</f>
        <v>0</v>
      </c>
      <c r="F3681" s="29">
        <f ca="1">IF(E3681&gt;0,D3681*Calculator!$G$22/12,0)</f>
        <v>0</v>
      </c>
      <c r="G3681" s="29">
        <f ca="1">IF(E3681&gt;0,(IFERROR(-PMT(Calculator!$G$22/12,Calculator!$G$23*12,Calculator!$G$20),0))-F3681,0)</f>
        <v>0</v>
      </c>
      <c r="H3681" s="29">
        <f t="shared" ca="1" si="232"/>
        <v>0</v>
      </c>
      <c r="I3681" s="29">
        <f t="shared" ca="1" si="230"/>
        <v>0</v>
      </c>
      <c r="J3681" s="30">
        <f>Calculator!$G$40</f>
        <v>6.5000000000000002E-2</v>
      </c>
      <c r="K3681" s="29">
        <f ca="1">IF(C3681&gt;=Calculator!$G$27,IF(DAY($C3681)=1,Calculator!$G$34/2,IF(DAY($C3681)=15,Calculator!$G$34/2,0)),0)</f>
        <v>0</v>
      </c>
      <c r="L3681" s="29">
        <f ca="1">IF(DAY($C3681)=28,IF(H3681=0,0,Calculator!$G$35),0)</f>
        <v>0</v>
      </c>
      <c r="M3681" s="29">
        <f ca="1">IF(I3681&gt;0,IF(DAY($C3681)=1,SUM(INDIRECT("I"&amp;(ROW(C3680)-DAY(C3680))):I3680),0),0)</f>
        <v>0</v>
      </c>
      <c r="N3681" s="29">
        <f ca="1">IF(C3681&lt;Calculator!$G$27,0,IF(C3681=Calculator!$G$27,Calculator!$G$39,IF(H3681-K3681&lt;=0,IF(D3681&gt;Calculator!$G$39,IF(H3681-K3681+E3681+L3681+M3681+Calculator!$G$39&gt;Calculator!$G$39,Calculator!$G$39-(H3681+E3681+L3681+M3681-K3681),Calculator!$G$39),D3681),0)))</f>
        <v>0</v>
      </c>
    </row>
    <row r="3682" spans="1:14" ht="15.75" thickBot="1">
      <c r="A3682" s="33" t="str">
        <f ca="1">IF(C3682=Calculator!$H$27,"F",IF(Daily!D3682+Daily!H3682=0,IF(D3681+H3681&gt;0,"L",""),""))</f>
        <v/>
      </c>
      <c r="B3682" s="34">
        <v>3681</v>
      </c>
      <c r="C3682" s="19">
        <f t="shared" ca="1" si="229"/>
        <v>49611</v>
      </c>
      <c r="D3682" s="29">
        <f t="shared" ca="1" si="231"/>
        <v>0</v>
      </c>
      <c r="E3682" s="29">
        <f ca="1">IF(C3682&lt;Calculator!$D$26,0,IF(DAY($C3682)=1,IF(D3682-Calculator!$G$24&gt;0,Calculator!$G$24,D3682),0))</f>
        <v>0</v>
      </c>
      <c r="F3682" s="29">
        <f ca="1">IF(E3682&gt;0,D3682*Calculator!$G$22/12,0)</f>
        <v>0</v>
      </c>
      <c r="G3682" s="29">
        <f ca="1">IF(E3682&gt;0,(IFERROR(-PMT(Calculator!$G$22/12,Calculator!$G$23*12,Calculator!$G$20),0))-F3682,0)</f>
        <v>0</v>
      </c>
      <c r="H3682" s="29">
        <f t="shared" ca="1" si="232"/>
        <v>0</v>
      </c>
      <c r="I3682" s="29">
        <f t="shared" ca="1" si="230"/>
        <v>0</v>
      </c>
      <c r="J3682" s="30">
        <f>Calculator!$G$40</f>
        <v>6.5000000000000002E-2</v>
      </c>
      <c r="K3682" s="29">
        <f ca="1">IF(C3682&gt;=Calculator!$G$27,IF(DAY($C3682)=1,Calculator!$G$34/2,IF(DAY($C3682)=15,Calculator!$G$34/2,0)),0)</f>
        <v>0</v>
      </c>
      <c r="L3682" s="29">
        <f ca="1">IF(DAY($C3682)=28,IF(H3682=0,0,Calculator!$G$35),0)</f>
        <v>0</v>
      </c>
      <c r="M3682" s="29">
        <f ca="1">IF(I3682&gt;0,IF(DAY($C3682)=1,SUM(INDIRECT("I"&amp;(ROW(C3681)-DAY(C3681))):I3681),0),0)</f>
        <v>0</v>
      </c>
      <c r="N3682" s="29">
        <f ca="1">IF(C3682&lt;Calculator!$G$27,0,IF(C3682=Calculator!$G$27,Calculator!$G$39,IF(H3682-K3682&lt;=0,IF(D3682&gt;Calculator!$G$39,IF(H3682-K3682+E3682+L3682+M3682+Calculator!$G$39&gt;Calculator!$G$39,Calculator!$G$39-(H3682+E3682+L3682+M3682-K3682),Calculator!$G$39),D3682),0)))</f>
        <v>0</v>
      </c>
    </row>
    <row r="3683" spans="1:14" ht="15.75" thickBot="1">
      <c r="A3683" s="33" t="str">
        <f ca="1">IF(C3683=Calculator!$H$27,"F",IF(Daily!D3683+Daily!H3683=0,IF(D3682+H3682&gt;0,"L",""),""))</f>
        <v/>
      </c>
      <c r="B3683" s="34">
        <v>3682</v>
      </c>
      <c r="C3683" s="19">
        <f t="shared" ca="1" si="229"/>
        <v>49612</v>
      </c>
      <c r="D3683" s="29">
        <f t="shared" ca="1" si="231"/>
        <v>0</v>
      </c>
      <c r="E3683" s="29">
        <f ca="1">IF(C3683&lt;Calculator!$D$26,0,IF(DAY($C3683)=1,IF(D3683-Calculator!$G$24&gt;0,Calculator!$G$24,D3683),0))</f>
        <v>0</v>
      </c>
      <c r="F3683" s="29">
        <f ca="1">IF(E3683&gt;0,D3683*Calculator!$G$22/12,0)</f>
        <v>0</v>
      </c>
      <c r="G3683" s="29">
        <f ca="1">IF(E3683&gt;0,(IFERROR(-PMT(Calculator!$G$22/12,Calculator!$G$23*12,Calculator!$G$20),0))-F3683,0)</f>
        <v>0</v>
      </c>
      <c r="H3683" s="29">
        <f t="shared" ca="1" si="232"/>
        <v>0</v>
      </c>
      <c r="I3683" s="29">
        <f t="shared" ca="1" si="230"/>
        <v>0</v>
      </c>
      <c r="J3683" s="30">
        <f>Calculator!$G$40</f>
        <v>6.5000000000000002E-2</v>
      </c>
      <c r="K3683" s="29">
        <f ca="1">IF(C3683&gt;=Calculator!$G$27,IF(DAY($C3683)=1,Calculator!$G$34/2,IF(DAY($C3683)=15,Calculator!$G$34/2,0)),0)</f>
        <v>0</v>
      </c>
      <c r="L3683" s="29">
        <f ca="1">IF(DAY($C3683)=28,IF(H3683=0,0,Calculator!$G$35),0)</f>
        <v>0</v>
      </c>
      <c r="M3683" s="29">
        <f ca="1">IF(I3683&gt;0,IF(DAY($C3683)=1,SUM(INDIRECT("I"&amp;(ROW(C3682)-DAY(C3682))):I3682),0),0)</f>
        <v>0</v>
      </c>
      <c r="N3683" s="29">
        <f ca="1">IF(C3683&lt;Calculator!$G$27,0,IF(C3683=Calculator!$G$27,Calculator!$G$39,IF(H3683-K3683&lt;=0,IF(D3683&gt;Calculator!$G$39,IF(H3683-K3683+E3683+L3683+M3683+Calculator!$G$39&gt;Calculator!$G$39,Calculator!$G$39-(H3683+E3683+L3683+M3683-K3683),Calculator!$G$39),D3683),0)))</f>
        <v>0</v>
      </c>
    </row>
    <row r="3684" spans="1:14" ht="15.75" thickBot="1">
      <c r="A3684" s="33" t="str">
        <f ca="1">IF(C3684=Calculator!$H$27,"F",IF(Daily!D3684+Daily!H3684=0,IF(D3683+H3683&gt;0,"L",""),""))</f>
        <v/>
      </c>
      <c r="B3684" s="34">
        <v>3683</v>
      </c>
      <c r="C3684" s="19">
        <f t="shared" ca="1" si="229"/>
        <v>49613</v>
      </c>
      <c r="D3684" s="29">
        <f t="shared" ca="1" si="231"/>
        <v>0</v>
      </c>
      <c r="E3684" s="29">
        <f ca="1">IF(C3684&lt;Calculator!$D$26,0,IF(DAY($C3684)=1,IF(D3684-Calculator!$G$24&gt;0,Calculator!$G$24,D3684),0))</f>
        <v>0</v>
      </c>
      <c r="F3684" s="29">
        <f ca="1">IF(E3684&gt;0,D3684*Calculator!$G$22/12,0)</f>
        <v>0</v>
      </c>
      <c r="G3684" s="29">
        <f ca="1">IF(E3684&gt;0,(IFERROR(-PMT(Calculator!$G$22/12,Calculator!$G$23*12,Calculator!$G$20),0))-F3684,0)</f>
        <v>0</v>
      </c>
      <c r="H3684" s="29">
        <f t="shared" ca="1" si="232"/>
        <v>0</v>
      </c>
      <c r="I3684" s="29">
        <f t="shared" ca="1" si="230"/>
        <v>0</v>
      </c>
      <c r="J3684" s="30">
        <f>Calculator!$G$40</f>
        <v>6.5000000000000002E-2</v>
      </c>
      <c r="K3684" s="29">
        <f ca="1">IF(C3684&gt;=Calculator!$G$27,IF(DAY($C3684)=1,Calculator!$G$34/2,IF(DAY($C3684)=15,Calculator!$G$34/2,0)),0)</f>
        <v>0</v>
      </c>
      <c r="L3684" s="29">
        <f ca="1">IF(DAY($C3684)=28,IF(H3684=0,0,Calculator!$G$35),0)</f>
        <v>0</v>
      </c>
      <c r="M3684" s="29">
        <f ca="1">IF(I3684&gt;0,IF(DAY($C3684)=1,SUM(INDIRECT("I"&amp;(ROW(C3683)-DAY(C3683))):I3683),0),0)</f>
        <v>0</v>
      </c>
      <c r="N3684" s="29">
        <f ca="1">IF(C3684&lt;Calculator!$G$27,0,IF(C3684=Calculator!$G$27,Calculator!$G$39,IF(H3684-K3684&lt;=0,IF(D3684&gt;Calculator!$G$39,IF(H3684-K3684+E3684+L3684+M3684+Calculator!$G$39&gt;Calculator!$G$39,Calculator!$G$39-(H3684+E3684+L3684+M3684-K3684),Calculator!$G$39),D3684),0)))</f>
        <v>0</v>
      </c>
    </row>
    <row r="3685" spans="1:14" ht="15.75" thickBot="1">
      <c r="A3685" s="33" t="str">
        <f ca="1">IF(C3685=Calculator!$H$27,"F",IF(Daily!D3685+Daily!H3685=0,IF(D3684+H3684&gt;0,"L",""),""))</f>
        <v/>
      </c>
      <c r="B3685" s="34">
        <v>3684</v>
      </c>
      <c r="C3685" s="19">
        <f t="shared" ca="1" si="229"/>
        <v>49614</v>
      </c>
      <c r="D3685" s="29">
        <f t="shared" ca="1" si="231"/>
        <v>0</v>
      </c>
      <c r="E3685" s="29">
        <f ca="1">IF(C3685&lt;Calculator!$D$26,0,IF(DAY($C3685)=1,IF(D3685-Calculator!$G$24&gt;0,Calculator!$G$24,D3685),0))</f>
        <v>0</v>
      </c>
      <c r="F3685" s="29">
        <f ca="1">IF(E3685&gt;0,D3685*Calculator!$G$22/12,0)</f>
        <v>0</v>
      </c>
      <c r="G3685" s="29">
        <f ca="1">IF(E3685&gt;0,(IFERROR(-PMT(Calculator!$G$22/12,Calculator!$G$23*12,Calculator!$G$20),0))-F3685,0)</f>
        <v>0</v>
      </c>
      <c r="H3685" s="29">
        <f t="shared" ca="1" si="232"/>
        <v>0</v>
      </c>
      <c r="I3685" s="29">
        <f t="shared" ca="1" si="230"/>
        <v>0</v>
      </c>
      <c r="J3685" s="30">
        <f>Calculator!$G$40</f>
        <v>6.5000000000000002E-2</v>
      </c>
      <c r="K3685" s="29">
        <f ca="1">IF(C3685&gt;=Calculator!$G$27,IF(DAY($C3685)=1,Calculator!$G$34/2,IF(DAY($C3685)=15,Calculator!$G$34/2,0)),0)</f>
        <v>4500</v>
      </c>
      <c r="L3685" s="29">
        <f ca="1">IF(DAY($C3685)=28,IF(H3685=0,0,Calculator!$G$35),0)</f>
        <v>0</v>
      </c>
      <c r="M3685" s="29">
        <f ca="1">IF(I3685&gt;0,IF(DAY($C3685)=1,SUM(INDIRECT("I"&amp;(ROW(C3684)-DAY(C3684))):I3684),0),0)</f>
        <v>0</v>
      </c>
      <c r="N3685" s="29">
        <f ca="1">IF(C3685&lt;Calculator!$G$27,0,IF(C3685=Calculator!$G$27,Calculator!$G$39,IF(H3685-K3685&lt;=0,IF(D3685&gt;Calculator!$G$39,IF(H3685-K3685+E3685+L3685+M3685+Calculator!$G$39&gt;Calculator!$G$39,Calculator!$G$39-(H3685+E3685+L3685+M3685-K3685),Calculator!$G$39),D3685),0)))</f>
        <v>0</v>
      </c>
    </row>
    <row r="3686" spans="1:14" ht="15.75" thickBot="1">
      <c r="A3686" s="33" t="str">
        <f ca="1">IF(C3686=Calculator!$H$27,"F",IF(Daily!D3686+Daily!H3686=0,IF(D3685+H3685&gt;0,"L",""),""))</f>
        <v/>
      </c>
      <c r="B3686" s="34">
        <v>3685</v>
      </c>
      <c r="C3686" s="19">
        <f t="shared" ca="1" si="229"/>
        <v>49615</v>
      </c>
      <c r="D3686" s="29">
        <f t="shared" ca="1" si="231"/>
        <v>0</v>
      </c>
      <c r="E3686" s="29">
        <f ca="1">IF(C3686&lt;Calculator!$D$26,0,IF(DAY($C3686)=1,IF(D3686-Calculator!$G$24&gt;0,Calculator!$G$24,D3686),0))</f>
        <v>0</v>
      </c>
      <c r="F3686" s="29">
        <f ca="1">IF(E3686&gt;0,D3686*Calculator!$G$22/12,0)</f>
        <v>0</v>
      </c>
      <c r="G3686" s="29">
        <f ca="1">IF(E3686&gt;0,(IFERROR(-PMT(Calculator!$G$22/12,Calculator!$G$23*12,Calculator!$G$20),0))-F3686,0)</f>
        <v>0</v>
      </c>
      <c r="H3686" s="29">
        <f t="shared" ca="1" si="232"/>
        <v>0</v>
      </c>
      <c r="I3686" s="29">
        <f t="shared" ca="1" si="230"/>
        <v>0</v>
      </c>
      <c r="J3686" s="30">
        <f>Calculator!$G$40</f>
        <v>6.5000000000000002E-2</v>
      </c>
      <c r="K3686" s="29">
        <f ca="1">IF(C3686&gt;=Calculator!$G$27,IF(DAY($C3686)=1,Calculator!$G$34/2,IF(DAY($C3686)=15,Calculator!$G$34/2,0)),0)</f>
        <v>0</v>
      </c>
      <c r="L3686" s="29">
        <f ca="1">IF(DAY($C3686)=28,IF(H3686=0,0,Calculator!$G$35),0)</f>
        <v>0</v>
      </c>
      <c r="M3686" s="29">
        <f ca="1">IF(I3686&gt;0,IF(DAY($C3686)=1,SUM(INDIRECT("I"&amp;(ROW(C3685)-DAY(C3685))):I3685),0),0)</f>
        <v>0</v>
      </c>
      <c r="N3686" s="29">
        <f ca="1">IF(C3686&lt;Calculator!$G$27,0,IF(C3686=Calculator!$G$27,Calculator!$G$39,IF(H3686-K3686&lt;=0,IF(D3686&gt;Calculator!$G$39,IF(H3686-K3686+E3686+L3686+M3686+Calculator!$G$39&gt;Calculator!$G$39,Calculator!$G$39-(H3686+E3686+L3686+M3686-K3686),Calculator!$G$39),D3686),0)))</f>
        <v>0</v>
      </c>
    </row>
    <row r="3687" spans="1:14" ht="15.75" thickBot="1">
      <c r="A3687" s="33" t="str">
        <f ca="1">IF(C3687=Calculator!$H$27,"F",IF(Daily!D3687+Daily!H3687=0,IF(D3686+H3686&gt;0,"L",""),""))</f>
        <v/>
      </c>
      <c r="B3687" s="34">
        <v>3686</v>
      </c>
      <c r="C3687" s="19">
        <f t="shared" ca="1" si="229"/>
        <v>49616</v>
      </c>
      <c r="D3687" s="29">
        <f t="shared" ca="1" si="231"/>
        <v>0</v>
      </c>
      <c r="E3687" s="29">
        <f ca="1">IF(C3687&lt;Calculator!$D$26,0,IF(DAY($C3687)=1,IF(D3687-Calculator!$G$24&gt;0,Calculator!$G$24,D3687),0))</f>
        <v>0</v>
      </c>
      <c r="F3687" s="29">
        <f ca="1">IF(E3687&gt;0,D3687*Calculator!$G$22/12,0)</f>
        <v>0</v>
      </c>
      <c r="G3687" s="29">
        <f ca="1">IF(E3687&gt;0,(IFERROR(-PMT(Calculator!$G$22/12,Calculator!$G$23*12,Calculator!$G$20),0))-F3687,0)</f>
        <v>0</v>
      </c>
      <c r="H3687" s="29">
        <f t="shared" ca="1" si="232"/>
        <v>0</v>
      </c>
      <c r="I3687" s="29">
        <f t="shared" ca="1" si="230"/>
        <v>0</v>
      </c>
      <c r="J3687" s="30">
        <f>Calculator!$G$40</f>
        <v>6.5000000000000002E-2</v>
      </c>
      <c r="K3687" s="29">
        <f ca="1">IF(C3687&gt;=Calculator!$G$27,IF(DAY($C3687)=1,Calculator!$G$34/2,IF(DAY($C3687)=15,Calculator!$G$34/2,0)),0)</f>
        <v>0</v>
      </c>
      <c r="L3687" s="29">
        <f ca="1">IF(DAY($C3687)=28,IF(H3687=0,0,Calculator!$G$35),0)</f>
        <v>0</v>
      </c>
      <c r="M3687" s="29">
        <f ca="1">IF(I3687&gt;0,IF(DAY($C3687)=1,SUM(INDIRECT("I"&amp;(ROW(C3686)-DAY(C3686))):I3686),0),0)</f>
        <v>0</v>
      </c>
      <c r="N3687" s="29">
        <f ca="1">IF(C3687&lt;Calculator!$G$27,0,IF(C3687=Calculator!$G$27,Calculator!$G$39,IF(H3687-K3687&lt;=0,IF(D3687&gt;Calculator!$G$39,IF(H3687-K3687+E3687+L3687+M3687+Calculator!$G$39&gt;Calculator!$G$39,Calculator!$G$39-(H3687+E3687+L3687+M3687-K3687),Calculator!$G$39),D3687),0)))</f>
        <v>0</v>
      </c>
    </row>
    <row r="3688" spans="1:14" ht="15.75" thickBot="1">
      <c r="A3688" s="33" t="str">
        <f ca="1">IF(C3688=Calculator!$H$27,"F",IF(Daily!D3688+Daily!H3688=0,IF(D3687+H3687&gt;0,"L",""),""))</f>
        <v/>
      </c>
      <c r="B3688" s="34">
        <v>3687</v>
      </c>
      <c r="C3688" s="19">
        <f t="shared" ca="1" si="229"/>
        <v>49617</v>
      </c>
      <c r="D3688" s="29">
        <f t="shared" ca="1" si="231"/>
        <v>0</v>
      </c>
      <c r="E3688" s="29">
        <f ca="1">IF(C3688&lt;Calculator!$D$26,0,IF(DAY($C3688)=1,IF(D3688-Calculator!$G$24&gt;0,Calculator!$G$24,D3688),0))</f>
        <v>0</v>
      </c>
      <c r="F3688" s="29">
        <f ca="1">IF(E3688&gt;0,D3688*Calculator!$G$22/12,0)</f>
        <v>0</v>
      </c>
      <c r="G3688" s="29">
        <f ca="1">IF(E3688&gt;0,(IFERROR(-PMT(Calculator!$G$22/12,Calculator!$G$23*12,Calculator!$G$20),0))-F3688,0)</f>
        <v>0</v>
      </c>
      <c r="H3688" s="29">
        <f t="shared" ca="1" si="232"/>
        <v>0</v>
      </c>
      <c r="I3688" s="29">
        <f t="shared" ca="1" si="230"/>
        <v>0</v>
      </c>
      <c r="J3688" s="30">
        <f>Calculator!$G$40</f>
        <v>6.5000000000000002E-2</v>
      </c>
      <c r="K3688" s="29">
        <f ca="1">IF(C3688&gt;=Calculator!$G$27,IF(DAY($C3688)=1,Calculator!$G$34/2,IF(DAY($C3688)=15,Calculator!$G$34/2,0)),0)</f>
        <v>0</v>
      </c>
      <c r="L3688" s="29">
        <f ca="1">IF(DAY($C3688)=28,IF(H3688=0,0,Calculator!$G$35),0)</f>
        <v>0</v>
      </c>
      <c r="M3688" s="29">
        <f ca="1">IF(I3688&gt;0,IF(DAY($C3688)=1,SUM(INDIRECT("I"&amp;(ROW(C3687)-DAY(C3687))):I3687),0),0)</f>
        <v>0</v>
      </c>
      <c r="N3688" s="29">
        <f ca="1">IF(C3688&lt;Calculator!$G$27,0,IF(C3688=Calculator!$G$27,Calculator!$G$39,IF(H3688-K3688&lt;=0,IF(D3688&gt;Calculator!$G$39,IF(H3688-K3688+E3688+L3688+M3688+Calculator!$G$39&gt;Calculator!$G$39,Calculator!$G$39-(H3688+E3688+L3688+M3688-K3688),Calculator!$G$39),D3688),0)))</f>
        <v>0</v>
      </c>
    </row>
    <row r="3689" spans="1:14" ht="15.75" thickBot="1">
      <c r="A3689" s="33" t="str">
        <f ca="1">IF(C3689=Calculator!$H$27,"F",IF(Daily!D3689+Daily!H3689=0,IF(D3688+H3688&gt;0,"L",""),""))</f>
        <v/>
      </c>
      <c r="B3689" s="34">
        <v>3688</v>
      </c>
      <c r="C3689" s="19">
        <f t="shared" ca="1" si="229"/>
        <v>49618</v>
      </c>
      <c r="D3689" s="29">
        <f t="shared" ca="1" si="231"/>
        <v>0</v>
      </c>
      <c r="E3689" s="29">
        <f ca="1">IF(C3689&lt;Calculator!$D$26,0,IF(DAY($C3689)=1,IF(D3689-Calculator!$G$24&gt;0,Calculator!$G$24,D3689),0))</f>
        <v>0</v>
      </c>
      <c r="F3689" s="29">
        <f ca="1">IF(E3689&gt;0,D3689*Calculator!$G$22/12,0)</f>
        <v>0</v>
      </c>
      <c r="G3689" s="29">
        <f ca="1">IF(E3689&gt;0,(IFERROR(-PMT(Calculator!$G$22/12,Calculator!$G$23*12,Calculator!$G$20),0))-F3689,0)</f>
        <v>0</v>
      </c>
      <c r="H3689" s="29">
        <f t="shared" ca="1" si="232"/>
        <v>0</v>
      </c>
      <c r="I3689" s="29">
        <f t="shared" ca="1" si="230"/>
        <v>0</v>
      </c>
      <c r="J3689" s="30">
        <f>Calculator!$G$40</f>
        <v>6.5000000000000002E-2</v>
      </c>
      <c r="K3689" s="29">
        <f ca="1">IF(C3689&gt;=Calculator!$G$27,IF(DAY($C3689)=1,Calculator!$G$34/2,IF(DAY($C3689)=15,Calculator!$G$34/2,0)),0)</f>
        <v>0</v>
      </c>
      <c r="L3689" s="29">
        <f ca="1">IF(DAY($C3689)=28,IF(H3689=0,0,Calculator!$G$35),0)</f>
        <v>0</v>
      </c>
      <c r="M3689" s="29">
        <f ca="1">IF(I3689&gt;0,IF(DAY($C3689)=1,SUM(INDIRECT("I"&amp;(ROW(C3688)-DAY(C3688))):I3688),0),0)</f>
        <v>0</v>
      </c>
      <c r="N3689" s="29">
        <f ca="1">IF(C3689&lt;Calculator!$G$27,0,IF(C3689=Calculator!$G$27,Calculator!$G$39,IF(H3689-K3689&lt;=0,IF(D3689&gt;Calculator!$G$39,IF(H3689-K3689+E3689+L3689+M3689+Calculator!$G$39&gt;Calculator!$G$39,Calculator!$G$39-(H3689+E3689+L3689+M3689-K3689),Calculator!$G$39),D3689),0)))</f>
        <v>0</v>
      </c>
    </row>
    <row r="3690" spans="1:14" ht="15.75" thickBot="1">
      <c r="A3690" s="33" t="str">
        <f ca="1">IF(C3690=Calculator!$H$27,"F",IF(Daily!D3690+Daily!H3690=0,IF(D3689+H3689&gt;0,"L",""),""))</f>
        <v/>
      </c>
      <c r="B3690" s="34">
        <v>3689</v>
      </c>
      <c r="C3690" s="19">
        <f t="shared" ca="1" si="229"/>
        <v>49619</v>
      </c>
      <c r="D3690" s="29">
        <f t="shared" ca="1" si="231"/>
        <v>0</v>
      </c>
      <c r="E3690" s="29">
        <f ca="1">IF(C3690&lt;Calculator!$D$26,0,IF(DAY($C3690)=1,IF(D3690-Calculator!$G$24&gt;0,Calculator!$G$24,D3690),0))</f>
        <v>0</v>
      </c>
      <c r="F3690" s="29">
        <f ca="1">IF(E3690&gt;0,D3690*Calculator!$G$22/12,0)</f>
        <v>0</v>
      </c>
      <c r="G3690" s="29">
        <f ca="1">IF(E3690&gt;0,(IFERROR(-PMT(Calculator!$G$22/12,Calculator!$G$23*12,Calculator!$G$20),0))-F3690,0)</f>
        <v>0</v>
      </c>
      <c r="H3690" s="29">
        <f t="shared" ca="1" si="232"/>
        <v>0</v>
      </c>
      <c r="I3690" s="29">
        <f t="shared" ca="1" si="230"/>
        <v>0</v>
      </c>
      <c r="J3690" s="30">
        <f>Calculator!$G$40</f>
        <v>6.5000000000000002E-2</v>
      </c>
      <c r="K3690" s="29">
        <f ca="1">IF(C3690&gt;=Calculator!$G$27,IF(DAY($C3690)=1,Calculator!$G$34/2,IF(DAY($C3690)=15,Calculator!$G$34/2,0)),0)</f>
        <v>0</v>
      </c>
      <c r="L3690" s="29">
        <f ca="1">IF(DAY($C3690)=28,IF(H3690=0,0,Calculator!$G$35),0)</f>
        <v>0</v>
      </c>
      <c r="M3690" s="29">
        <f ca="1">IF(I3690&gt;0,IF(DAY($C3690)=1,SUM(INDIRECT("I"&amp;(ROW(C3689)-DAY(C3689))):I3689),0),0)</f>
        <v>0</v>
      </c>
      <c r="N3690" s="29">
        <f ca="1">IF(C3690&lt;Calculator!$G$27,0,IF(C3690=Calculator!$G$27,Calculator!$G$39,IF(H3690-K3690&lt;=0,IF(D3690&gt;Calculator!$G$39,IF(H3690-K3690+E3690+L3690+M3690+Calculator!$G$39&gt;Calculator!$G$39,Calculator!$G$39-(H3690+E3690+L3690+M3690-K3690),Calculator!$G$39),D3690),0)))</f>
        <v>0</v>
      </c>
    </row>
    <row r="3691" spans="1:14" ht="15.75" thickBot="1">
      <c r="A3691" s="33" t="str">
        <f ca="1">IF(C3691=Calculator!$H$27,"F",IF(Daily!D3691+Daily!H3691=0,IF(D3690+H3690&gt;0,"L",""),""))</f>
        <v/>
      </c>
      <c r="B3691" s="34">
        <v>3690</v>
      </c>
      <c r="C3691" s="19">
        <f t="shared" ca="1" si="229"/>
        <v>49620</v>
      </c>
      <c r="D3691" s="29">
        <f t="shared" ca="1" si="231"/>
        <v>0</v>
      </c>
      <c r="E3691" s="29">
        <f ca="1">IF(C3691&lt;Calculator!$D$26,0,IF(DAY($C3691)=1,IF(D3691-Calculator!$G$24&gt;0,Calculator!$G$24,D3691),0))</f>
        <v>0</v>
      </c>
      <c r="F3691" s="29">
        <f ca="1">IF(E3691&gt;0,D3691*Calculator!$G$22/12,0)</f>
        <v>0</v>
      </c>
      <c r="G3691" s="29">
        <f ca="1">IF(E3691&gt;0,(IFERROR(-PMT(Calculator!$G$22/12,Calculator!$G$23*12,Calculator!$G$20),0))-F3691,0)</f>
        <v>0</v>
      </c>
      <c r="H3691" s="29">
        <f t="shared" ca="1" si="232"/>
        <v>0</v>
      </c>
      <c r="I3691" s="29">
        <f t="shared" ca="1" si="230"/>
        <v>0</v>
      </c>
      <c r="J3691" s="30">
        <f>Calculator!$G$40</f>
        <v>6.5000000000000002E-2</v>
      </c>
      <c r="K3691" s="29">
        <f ca="1">IF(C3691&gt;=Calculator!$G$27,IF(DAY($C3691)=1,Calculator!$G$34/2,IF(DAY($C3691)=15,Calculator!$G$34/2,0)),0)</f>
        <v>0</v>
      </c>
      <c r="L3691" s="29">
        <f ca="1">IF(DAY($C3691)=28,IF(H3691=0,0,Calculator!$G$35),0)</f>
        <v>0</v>
      </c>
      <c r="M3691" s="29">
        <f ca="1">IF(I3691&gt;0,IF(DAY($C3691)=1,SUM(INDIRECT("I"&amp;(ROW(C3690)-DAY(C3690))):I3690),0),0)</f>
        <v>0</v>
      </c>
      <c r="N3691" s="29">
        <f ca="1">IF(C3691&lt;Calculator!$G$27,0,IF(C3691=Calculator!$G$27,Calculator!$G$39,IF(H3691-K3691&lt;=0,IF(D3691&gt;Calculator!$G$39,IF(H3691-K3691+E3691+L3691+M3691+Calculator!$G$39&gt;Calculator!$G$39,Calculator!$G$39-(H3691+E3691+L3691+M3691-K3691),Calculator!$G$39),D3691),0)))</f>
        <v>0</v>
      </c>
    </row>
    <row r="3692" spans="1:14" ht="15.75" thickBot="1">
      <c r="A3692" s="33" t="str">
        <f ca="1">IF(C3692=Calculator!$H$27,"F",IF(Daily!D3692+Daily!H3692=0,IF(D3691+H3691&gt;0,"L",""),""))</f>
        <v/>
      </c>
      <c r="B3692" s="34">
        <v>3691</v>
      </c>
      <c r="C3692" s="19">
        <f t="shared" ca="1" si="229"/>
        <v>49621</v>
      </c>
      <c r="D3692" s="29">
        <f t="shared" ca="1" si="231"/>
        <v>0</v>
      </c>
      <c r="E3692" s="29">
        <f ca="1">IF(C3692&lt;Calculator!$D$26,0,IF(DAY($C3692)=1,IF(D3692-Calculator!$G$24&gt;0,Calculator!$G$24,D3692),0))</f>
        <v>0</v>
      </c>
      <c r="F3692" s="29">
        <f ca="1">IF(E3692&gt;0,D3692*Calculator!$G$22/12,0)</f>
        <v>0</v>
      </c>
      <c r="G3692" s="29">
        <f ca="1">IF(E3692&gt;0,(IFERROR(-PMT(Calculator!$G$22/12,Calculator!$G$23*12,Calculator!$G$20),0))-F3692,0)</f>
        <v>0</v>
      </c>
      <c r="H3692" s="29">
        <f t="shared" ca="1" si="232"/>
        <v>0</v>
      </c>
      <c r="I3692" s="29">
        <f t="shared" ca="1" si="230"/>
        <v>0</v>
      </c>
      <c r="J3692" s="30">
        <f>Calculator!$G$40</f>
        <v>6.5000000000000002E-2</v>
      </c>
      <c r="K3692" s="29">
        <f ca="1">IF(C3692&gt;=Calculator!$G$27,IF(DAY($C3692)=1,Calculator!$G$34/2,IF(DAY($C3692)=15,Calculator!$G$34/2,0)),0)</f>
        <v>0</v>
      </c>
      <c r="L3692" s="29">
        <f ca="1">IF(DAY($C3692)=28,IF(H3692=0,0,Calculator!$G$35),0)</f>
        <v>0</v>
      </c>
      <c r="M3692" s="29">
        <f ca="1">IF(I3692&gt;0,IF(DAY($C3692)=1,SUM(INDIRECT("I"&amp;(ROW(C3691)-DAY(C3691))):I3691),0),0)</f>
        <v>0</v>
      </c>
      <c r="N3692" s="29">
        <f ca="1">IF(C3692&lt;Calculator!$G$27,0,IF(C3692=Calculator!$G$27,Calculator!$G$39,IF(H3692-K3692&lt;=0,IF(D3692&gt;Calculator!$G$39,IF(H3692-K3692+E3692+L3692+M3692+Calculator!$G$39&gt;Calculator!$G$39,Calculator!$G$39-(H3692+E3692+L3692+M3692-K3692),Calculator!$G$39),D3692),0)))</f>
        <v>0</v>
      </c>
    </row>
    <row r="3693" spans="1:14" ht="15.75" thickBot="1">
      <c r="A3693" s="33" t="str">
        <f ca="1">IF(C3693=Calculator!$H$27,"F",IF(Daily!D3693+Daily!H3693=0,IF(D3692+H3692&gt;0,"L",""),""))</f>
        <v/>
      </c>
      <c r="B3693" s="34">
        <v>3692</v>
      </c>
      <c r="C3693" s="19">
        <f t="shared" ca="1" si="229"/>
        <v>49622</v>
      </c>
      <c r="D3693" s="29">
        <f t="shared" ca="1" si="231"/>
        <v>0</v>
      </c>
      <c r="E3693" s="29">
        <f ca="1">IF(C3693&lt;Calculator!$D$26,0,IF(DAY($C3693)=1,IF(D3693-Calculator!$G$24&gt;0,Calculator!$G$24,D3693),0))</f>
        <v>0</v>
      </c>
      <c r="F3693" s="29">
        <f ca="1">IF(E3693&gt;0,D3693*Calculator!$G$22/12,0)</f>
        <v>0</v>
      </c>
      <c r="G3693" s="29">
        <f ca="1">IF(E3693&gt;0,(IFERROR(-PMT(Calculator!$G$22/12,Calculator!$G$23*12,Calculator!$G$20),0))-F3693,0)</f>
        <v>0</v>
      </c>
      <c r="H3693" s="29">
        <f t="shared" ca="1" si="232"/>
        <v>0</v>
      </c>
      <c r="I3693" s="29">
        <f t="shared" ca="1" si="230"/>
        <v>0</v>
      </c>
      <c r="J3693" s="30">
        <f>Calculator!$G$40</f>
        <v>6.5000000000000002E-2</v>
      </c>
      <c r="K3693" s="29">
        <f ca="1">IF(C3693&gt;=Calculator!$G$27,IF(DAY($C3693)=1,Calculator!$G$34/2,IF(DAY($C3693)=15,Calculator!$G$34/2,0)),0)</f>
        <v>0</v>
      </c>
      <c r="L3693" s="29">
        <f ca="1">IF(DAY($C3693)=28,IF(H3693=0,0,Calculator!$G$35),0)</f>
        <v>0</v>
      </c>
      <c r="M3693" s="29">
        <f ca="1">IF(I3693&gt;0,IF(DAY($C3693)=1,SUM(INDIRECT("I"&amp;(ROW(C3692)-DAY(C3692))):I3692),0),0)</f>
        <v>0</v>
      </c>
      <c r="N3693" s="29">
        <f ca="1">IF(C3693&lt;Calculator!$G$27,0,IF(C3693=Calculator!$G$27,Calculator!$G$39,IF(H3693-K3693&lt;=0,IF(D3693&gt;Calculator!$G$39,IF(H3693-K3693+E3693+L3693+M3693+Calculator!$G$39&gt;Calculator!$G$39,Calculator!$G$39-(H3693+E3693+L3693+M3693-K3693),Calculator!$G$39),D3693),0)))</f>
        <v>0</v>
      </c>
    </row>
    <row r="3694" spans="1:14" ht="15.75" thickBot="1">
      <c r="A3694" s="33" t="str">
        <f ca="1">IF(C3694=Calculator!$H$27,"F",IF(Daily!D3694+Daily!H3694=0,IF(D3693+H3693&gt;0,"L",""),""))</f>
        <v/>
      </c>
      <c r="B3694" s="34">
        <v>3693</v>
      </c>
      <c r="C3694" s="19">
        <f t="shared" ca="1" si="229"/>
        <v>49623</v>
      </c>
      <c r="D3694" s="29">
        <f t="shared" ca="1" si="231"/>
        <v>0</v>
      </c>
      <c r="E3694" s="29">
        <f ca="1">IF(C3694&lt;Calculator!$D$26,0,IF(DAY($C3694)=1,IF(D3694-Calculator!$G$24&gt;0,Calculator!$G$24,D3694),0))</f>
        <v>0</v>
      </c>
      <c r="F3694" s="29">
        <f ca="1">IF(E3694&gt;0,D3694*Calculator!$G$22/12,0)</f>
        <v>0</v>
      </c>
      <c r="G3694" s="29">
        <f ca="1">IF(E3694&gt;0,(IFERROR(-PMT(Calculator!$G$22/12,Calculator!$G$23*12,Calculator!$G$20),0))-F3694,0)</f>
        <v>0</v>
      </c>
      <c r="H3694" s="29">
        <f t="shared" ca="1" si="232"/>
        <v>0</v>
      </c>
      <c r="I3694" s="29">
        <f t="shared" ca="1" si="230"/>
        <v>0</v>
      </c>
      <c r="J3694" s="30">
        <f>Calculator!$G$40</f>
        <v>6.5000000000000002E-2</v>
      </c>
      <c r="K3694" s="29">
        <f ca="1">IF(C3694&gt;=Calculator!$G$27,IF(DAY($C3694)=1,Calculator!$G$34/2,IF(DAY($C3694)=15,Calculator!$G$34/2,0)),0)</f>
        <v>0</v>
      </c>
      <c r="L3694" s="29">
        <f ca="1">IF(DAY($C3694)=28,IF(H3694=0,0,Calculator!$G$35),0)</f>
        <v>0</v>
      </c>
      <c r="M3694" s="29">
        <f ca="1">IF(I3694&gt;0,IF(DAY($C3694)=1,SUM(INDIRECT("I"&amp;(ROW(C3693)-DAY(C3693))):I3693),0),0)</f>
        <v>0</v>
      </c>
      <c r="N3694" s="29">
        <f ca="1">IF(C3694&lt;Calculator!$G$27,0,IF(C3694=Calculator!$G$27,Calculator!$G$39,IF(H3694-K3694&lt;=0,IF(D3694&gt;Calculator!$G$39,IF(H3694-K3694+E3694+L3694+M3694+Calculator!$G$39&gt;Calculator!$G$39,Calculator!$G$39-(H3694+E3694+L3694+M3694-K3694),Calculator!$G$39),D3694),0)))</f>
        <v>0</v>
      </c>
    </row>
    <row r="3695" spans="1:14" ht="15.75" thickBot="1">
      <c r="A3695" s="33" t="str">
        <f ca="1">IF(C3695=Calculator!$H$27,"F",IF(Daily!D3695+Daily!H3695=0,IF(D3694+H3694&gt;0,"L",""),""))</f>
        <v/>
      </c>
      <c r="B3695" s="34">
        <v>3694</v>
      </c>
      <c r="C3695" s="19">
        <f t="shared" ca="1" si="229"/>
        <v>49624</v>
      </c>
      <c r="D3695" s="29">
        <f t="shared" ca="1" si="231"/>
        <v>0</v>
      </c>
      <c r="E3695" s="29">
        <f ca="1">IF(C3695&lt;Calculator!$D$26,0,IF(DAY($C3695)=1,IF(D3695-Calculator!$G$24&gt;0,Calculator!$G$24,D3695),0))</f>
        <v>0</v>
      </c>
      <c r="F3695" s="29">
        <f ca="1">IF(E3695&gt;0,D3695*Calculator!$G$22/12,0)</f>
        <v>0</v>
      </c>
      <c r="G3695" s="29">
        <f ca="1">IF(E3695&gt;0,(IFERROR(-PMT(Calculator!$G$22/12,Calculator!$G$23*12,Calculator!$G$20),0))-F3695,0)</f>
        <v>0</v>
      </c>
      <c r="H3695" s="29">
        <f t="shared" ca="1" si="232"/>
        <v>0</v>
      </c>
      <c r="I3695" s="29">
        <f t="shared" ca="1" si="230"/>
        <v>0</v>
      </c>
      <c r="J3695" s="30">
        <f>Calculator!$G$40</f>
        <v>6.5000000000000002E-2</v>
      </c>
      <c r="K3695" s="29">
        <f ca="1">IF(C3695&gt;=Calculator!$G$27,IF(DAY($C3695)=1,Calculator!$G$34/2,IF(DAY($C3695)=15,Calculator!$G$34/2,0)),0)</f>
        <v>0</v>
      </c>
      <c r="L3695" s="29">
        <f ca="1">IF(DAY($C3695)=28,IF(H3695=0,0,Calculator!$G$35),0)</f>
        <v>0</v>
      </c>
      <c r="M3695" s="29">
        <f ca="1">IF(I3695&gt;0,IF(DAY($C3695)=1,SUM(INDIRECT("I"&amp;(ROW(C3694)-DAY(C3694))):I3694),0),0)</f>
        <v>0</v>
      </c>
      <c r="N3695" s="29">
        <f ca="1">IF(C3695&lt;Calculator!$G$27,0,IF(C3695=Calculator!$G$27,Calculator!$G$39,IF(H3695-K3695&lt;=0,IF(D3695&gt;Calculator!$G$39,IF(H3695-K3695+E3695+L3695+M3695+Calculator!$G$39&gt;Calculator!$G$39,Calculator!$G$39-(H3695+E3695+L3695+M3695-K3695),Calculator!$G$39),D3695),0)))</f>
        <v>0</v>
      </c>
    </row>
    <row r="3696" spans="1:14" ht="15.75" thickBot="1">
      <c r="A3696" s="33" t="str">
        <f ca="1">IF(C3696=Calculator!$H$27,"F",IF(Daily!D3696+Daily!H3696=0,IF(D3695+H3695&gt;0,"L",""),""))</f>
        <v/>
      </c>
      <c r="B3696" s="34">
        <v>3695</v>
      </c>
      <c r="C3696" s="19">
        <f t="shared" ca="1" si="229"/>
        <v>49625</v>
      </c>
      <c r="D3696" s="29">
        <f t="shared" ca="1" si="231"/>
        <v>0</v>
      </c>
      <c r="E3696" s="29">
        <f ca="1">IF(C3696&lt;Calculator!$D$26,0,IF(DAY($C3696)=1,IF(D3696-Calculator!$G$24&gt;0,Calculator!$G$24,D3696),0))</f>
        <v>0</v>
      </c>
      <c r="F3696" s="29">
        <f ca="1">IF(E3696&gt;0,D3696*Calculator!$G$22/12,0)</f>
        <v>0</v>
      </c>
      <c r="G3696" s="29">
        <f ca="1">IF(E3696&gt;0,(IFERROR(-PMT(Calculator!$G$22/12,Calculator!$G$23*12,Calculator!$G$20),0))-F3696,0)</f>
        <v>0</v>
      </c>
      <c r="H3696" s="29">
        <f t="shared" ca="1" si="232"/>
        <v>0</v>
      </c>
      <c r="I3696" s="29">
        <f t="shared" ca="1" si="230"/>
        <v>0</v>
      </c>
      <c r="J3696" s="30">
        <f>Calculator!$G$40</f>
        <v>6.5000000000000002E-2</v>
      </c>
      <c r="K3696" s="29">
        <f ca="1">IF(C3696&gt;=Calculator!$G$27,IF(DAY($C3696)=1,Calculator!$G$34/2,IF(DAY($C3696)=15,Calculator!$G$34/2,0)),0)</f>
        <v>0</v>
      </c>
      <c r="L3696" s="29">
        <f ca="1">IF(DAY($C3696)=28,IF(H3696=0,0,Calculator!$G$35),0)</f>
        <v>0</v>
      </c>
      <c r="M3696" s="29">
        <f ca="1">IF(I3696&gt;0,IF(DAY($C3696)=1,SUM(INDIRECT("I"&amp;(ROW(C3695)-DAY(C3695))):I3695),0),0)</f>
        <v>0</v>
      </c>
      <c r="N3696" s="29">
        <f ca="1">IF(C3696&lt;Calculator!$G$27,0,IF(C3696=Calculator!$G$27,Calculator!$G$39,IF(H3696-K3696&lt;=0,IF(D3696&gt;Calculator!$G$39,IF(H3696-K3696+E3696+L3696+M3696+Calculator!$G$39&gt;Calculator!$G$39,Calculator!$G$39-(H3696+E3696+L3696+M3696-K3696),Calculator!$G$39),D3696),0)))</f>
        <v>0</v>
      </c>
    </row>
    <row r="3697" spans="1:14" ht="15.75" thickBot="1">
      <c r="A3697" s="33" t="str">
        <f ca="1">IF(C3697=Calculator!$H$27,"F",IF(Daily!D3697+Daily!H3697=0,IF(D3696+H3696&gt;0,"L",""),""))</f>
        <v/>
      </c>
      <c r="B3697" s="34">
        <v>3696</v>
      </c>
      <c r="C3697" s="19">
        <f t="shared" ca="1" si="229"/>
        <v>49626</v>
      </c>
      <c r="D3697" s="29">
        <f t="shared" ca="1" si="231"/>
        <v>0</v>
      </c>
      <c r="E3697" s="29">
        <f ca="1">IF(C3697&lt;Calculator!$D$26,0,IF(DAY($C3697)=1,IF(D3697-Calculator!$G$24&gt;0,Calculator!$G$24,D3697),0))</f>
        <v>0</v>
      </c>
      <c r="F3697" s="29">
        <f ca="1">IF(E3697&gt;0,D3697*Calculator!$G$22/12,0)</f>
        <v>0</v>
      </c>
      <c r="G3697" s="29">
        <f ca="1">IF(E3697&gt;0,(IFERROR(-PMT(Calculator!$G$22/12,Calculator!$G$23*12,Calculator!$G$20),0))-F3697,0)</f>
        <v>0</v>
      </c>
      <c r="H3697" s="29">
        <f t="shared" ca="1" si="232"/>
        <v>0</v>
      </c>
      <c r="I3697" s="29">
        <f t="shared" ca="1" si="230"/>
        <v>0</v>
      </c>
      <c r="J3697" s="30">
        <f>Calculator!$G$40</f>
        <v>6.5000000000000002E-2</v>
      </c>
      <c r="K3697" s="29">
        <f ca="1">IF(C3697&gt;=Calculator!$G$27,IF(DAY($C3697)=1,Calculator!$G$34/2,IF(DAY($C3697)=15,Calculator!$G$34/2,0)),0)</f>
        <v>0</v>
      </c>
      <c r="L3697" s="29">
        <f ca="1">IF(DAY($C3697)=28,IF(H3697=0,0,Calculator!$G$35),0)</f>
        <v>0</v>
      </c>
      <c r="M3697" s="29">
        <f ca="1">IF(I3697&gt;0,IF(DAY($C3697)=1,SUM(INDIRECT("I"&amp;(ROW(C3696)-DAY(C3696))):I3696),0),0)</f>
        <v>0</v>
      </c>
      <c r="N3697" s="29">
        <f ca="1">IF(C3697&lt;Calculator!$G$27,0,IF(C3697=Calculator!$G$27,Calculator!$G$39,IF(H3697-K3697&lt;=0,IF(D3697&gt;Calculator!$G$39,IF(H3697-K3697+E3697+L3697+M3697+Calculator!$G$39&gt;Calculator!$G$39,Calculator!$G$39-(H3697+E3697+L3697+M3697-K3697),Calculator!$G$39),D3697),0)))</f>
        <v>0</v>
      </c>
    </row>
    <row r="3698" spans="1:14" ht="15.75" thickBot="1">
      <c r="A3698" s="33" t="str">
        <f ca="1">IF(C3698=Calculator!$H$27,"F",IF(Daily!D3698+Daily!H3698=0,IF(D3697+H3697&gt;0,"L",""),""))</f>
        <v/>
      </c>
      <c r="B3698" s="34">
        <v>3697</v>
      </c>
      <c r="C3698" s="19">
        <f t="shared" ca="1" si="229"/>
        <v>49627</v>
      </c>
      <c r="D3698" s="29">
        <f t="shared" ca="1" si="231"/>
        <v>0</v>
      </c>
      <c r="E3698" s="29">
        <f ca="1">IF(C3698&lt;Calculator!$D$26,0,IF(DAY($C3698)=1,IF(D3698-Calculator!$G$24&gt;0,Calculator!$G$24,D3698),0))</f>
        <v>0</v>
      </c>
      <c r="F3698" s="29">
        <f ca="1">IF(E3698&gt;0,D3698*Calculator!$G$22/12,0)</f>
        <v>0</v>
      </c>
      <c r="G3698" s="29">
        <f ca="1">IF(E3698&gt;0,(IFERROR(-PMT(Calculator!$G$22/12,Calculator!$G$23*12,Calculator!$G$20),0))-F3698,0)</f>
        <v>0</v>
      </c>
      <c r="H3698" s="29">
        <f t="shared" ca="1" si="232"/>
        <v>0</v>
      </c>
      <c r="I3698" s="29">
        <f t="shared" ca="1" si="230"/>
        <v>0</v>
      </c>
      <c r="J3698" s="30">
        <f>Calculator!$G$40</f>
        <v>6.5000000000000002E-2</v>
      </c>
      <c r="K3698" s="29">
        <f ca="1">IF(C3698&gt;=Calculator!$G$27,IF(DAY($C3698)=1,Calculator!$G$34/2,IF(DAY($C3698)=15,Calculator!$G$34/2,0)),0)</f>
        <v>0</v>
      </c>
      <c r="L3698" s="29">
        <f ca="1">IF(DAY($C3698)=28,IF(H3698=0,0,Calculator!$G$35),0)</f>
        <v>0</v>
      </c>
      <c r="M3698" s="29">
        <f ca="1">IF(I3698&gt;0,IF(DAY($C3698)=1,SUM(INDIRECT("I"&amp;(ROW(C3697)-DAY(C3697))):I3697),0),0)</f>
        <v>0</v>
      </c>
      <c r="N3698" s="29">
        <f ca="1">IF(C3698&lt;Calculator!$G$27,0,IF(C3698=Calculator!$G$27,Calculator!$G$39,IF(H3698-K3698&lt;=0,IF(D3698&gt;Calculator!$G$39,IF(H3698-K3698+E3698+L3698+M3698+Calculator!$G$39&gt;Calculator!$G$39,Calculator!$G$39-(H3698+E3698+L3698+M3698-K3698),Calculator!$G$39),D3698),0)))</f>
        <v>0</v>
      </c>
    </row>
    <row r="3699" spans="1:14" ht="15.75" thickBot="1">
      <c r="A3699" s="33" t="str">
        <f ca="1">IF(C3699=Calculator!$H$27,"F",IF(Daily!D3699+Daily!H3699=0,IF(D3698+H3698&gt;0,"L",""),""))</f>
        <v/>
      </c>
      <c r="B3699" s="34">
        <v>3698</v>
      </c>
      <c r="C3699" s="19">
        <f t="shared" ca="1" si="229"/>
        <v>49628</v>
      </c>
      <c r="D3699" s="29">
        <f t="shared" ca="1" si="231"/>
        <v>0</v>
      </c>
      <c r="E3699" s="29">
        <f ca="1">IF(C3699&lt;Calculator!$D$26,0,IF(DAY($C3699)=1,IF(D3699-Calculator!$G$24&gt;0,Calculator!$G$24,D3699),0))</f>
        <v>0</v>
      </c>
      <c r="F3699" s="29">
        <f ca="1">IF(E3699&gt;0,D3699*Calculator!$G$22/12,0)</f>
        <v>0</v>
      </c>
      <c r="G3699" s="29">
        <f ca="1">IF(E3699&gt;0,(IFERROR(-PMT(Calculator!$G$22/12,Calculator!$G$23*12,Calculator!$G$20),0))-F3699,0)</f>
        <v>0</v>
      </c>
      <c r="H3699" s="29">
        <f t="shared" ca="1" si="232"/>
        <v>0</v>
      </c>
      <c r="I3699" s="29">
        <f t="shared" ca="1" si="230"/>
        <v>0</v>
      </c>
      <c r="J3699" s="30">
        <f>Calculator!$G$40</f>
        <v>6.5000000000000002E-2</v>
      </c>
      <c r="K3699" s="29">
        <f ca="1">IF(C3699&gt;=Calculator!$G$27,IF(DAY($C3699)=1,Calculator!$G$34/2,IF(DAY($C3699)=15,Calculator!$G$34/2,0)),0)</f>
        <v>4500</v>
      </c>
      <c r="L3699" s="29">
        <f ca="1">IF(DAY($C3699)=28,IF(H3699=0,0,Calculator!$G$35),0)</f>
        <v>0</v>
      </c>
      <c r="M3699" s="29">
        <f ca="1">IF(I3699&gt;0,IF(DAY($C3699)=1,SUM(INDIRECT("I"&amp;(ROW(C3698)-DAY(C3698))):I3698),0),0)</f>
        <v>0</v>
      </c>
      <c r="N3699" s="29">
        <f ca="1">IF(C3699&lt;Calculator!$G$27,0,IF(C3699=Calculator!$G$27,Calculator!$G$39,IF(H3699-K3699&lt;=0,IF(D3699&gt;Calculator!$G$39,IF(H3699-K3699+E3699+L3699+M3699+Calculator!$G$39&gt;Calculator!$G$39,Calculator!$G$39-(H3699+E3699+L3699+M3699-K3699),Calculator!$G$39),D3699),0)))</f>
        <v>0</v>
      </c>
    </row>
    <row r="3700" spans="1:14" ht="15.75" thickBot="1">
      <c r="A3700" s="33" t="str">
        <f ca="1">IF(C3700=Calculator!$H$27,"F",IF(Daily!D3700+Daily!H3700=0,IF(D3699+H3699&gt;0,"L",""),""))</f>
        <v/>
      </c>
      <c r="B3700" s="34">
        <v>3699</v>
      </c>
      <c r="C3700" s="19">
        <f t="shared" ca="1" si="229"/>
        <v>49629</v>
      </c>
      <c r="D3700" s="29">
        <f t="shared" ca="1" si="231"/>
        <v>0</v>
      </c>
      <c r="E3700" s="29">
        <f ca="1">IF(C3700&lt;Calculator!$D$26,0,IF(DAY($C3700)=1,IF(D3700-Calculator!$G$24&gt;0,Calculator!$G$24,D3700),0))</f>
        <v>0</v>
      </c>
      <c r="F3700" s="29">
        <f ca="1">IF(E3700&gt;0,D3700*Calculator!$G$22/12,0)</f>
        <v>0</v>
      </c>
      <c r="G3700" s="29">
        <f ca="1">IF(E3700&gt;0,(IFERROR(-PMT(Calculator!$G$22/12,Calculator!$G$23*12,Calculator!$G$20),0))-F3700,0)</f>
        <v>0</v>
      </c>
      <c r="H3700" s="29">
        <f t="shared" ca="1" si="232"/>
        <v>0</v>
      </c>
      <c r="I3700" s="29">
        <f t="shared" ca="1" si="230"/>
        <v>0</v>
      </c>
      <c r="J3700" s="30">
        <f>Calculator!$G$40</f>
        <v>6.5000000000000002E-2</v>
      </c>
      <c r="K3700" s="29">
        <f ca="1">IF(C3700&gt;=Calculator!$G$27,IF(DAY($C3700)=1,Calculator!$G$34/2,IF(DAY($C3700)=15,Calculator!$G$34/2,0)),0)</f>
        <v>0</v>
      </c>
      <c r="L3700" s="29">
        <f ca="1">IF(DAY($C3700)=28,IF(H3700=0,0,Calculator!$G$35),0)</f>
        <v>0</v>
      </c>
      <c r="M3700" s="29">
        <f ca="1">IF(I3700&gt;0,IF(DAY($C3700)=1,SUM(INDIRECT("I"&amp;(ROW(C3699)-DAY(C3699))):I3699),0),0)</f>
        <v>0</v>
      </c>
      <c r="N3700" s="29">
        <f ca="1">IF(C3700&lt;Calculator!$G$27,0,IF(C3700=Calculator!$G$27,Calculator!$G$39,IF(H3700-K3700&lt;=0,IF(D3700&gt;Calculator!$G$39,IF(H3700-K3700+E3700+L3700+M3700+Calculator!$G$39&gt;Calculator!$G$39,Calculator!$G$39-(H3700+E3700+L3700+M3700-K3700),Calculator!$G$39),D3700),0)))</f>
        <v>0</v>
      </c>
    </row>
    <row r="3701" spans="1:14" ht="15.75" thickBot="1">
      <c r="A3701" s="33" t="str">
        <f ca="1">IF(C3701=Calculator!$H$27,"F",IF(Daily!D3701+Daily!H3701=0,IF(D3700+H3700&gt;0,"L",""),""))</f>
        <v/>
      </c>
      <c r="B3701" s="34">
        <v>3700</v>
      </c>
      <c r="C3701" s="19">
        <f t="shared" ca="1" si="229"/>
        <v>49630</v>
      </c>
      <c r="D3701" s="29">
        <f t="shared" ca="1" si="231"/>
        <v>0</v>
      </c>
      <c r="E3701" s="29">
        <f ca="1">IF(C3701&lt;Calculator!$D$26,0,IF(DAY($C3701)=1,IF(D3701-Calculator!$G$24&gt;0,Calculator!$G$24,D3701),0))</f>
        <v>0</v>
      </c>
      <c r="F3701" s="29">
        <f ca="1">IF(E3701&gt;0,D3701*Calculator!$G$22/12,0)</f>
        <v>0</v>
      </c>
      <c r="G3701" s="29">
        <f ca="1">IF(E3701&gt;0,(IFERROR(-PMT(Calculator!$G$22/12,Calculator!$G$23*12,Calculator!$G$20),0))-F3701,0)</f>
        <v>0</v>
      </c>
      <c r="H3701" s="29">
        <f t="shared" ca="1" si="232"/>
        <v>0</v>
      </c>
      <c r="I3701" s="29">
        <f t="shared" ca="1" si="230"/>
        <v>0</v>
      </c>
      <c r="J3701" s="30">
        <f>Calculator!$G$40</f>
        <v>6.5000000000000002E-2</v>
      </c>
      <c r="K3701" s="29">
        <f ca="1">IF(C3701&gt;=Calculator!$G$27,IF(DAY($C3701)=1,Calculator!$G$34/2,IF(DAY($C3701)=15,Calculator!$G$34/2,0)),0)</f>
        <v>0</v>
      </c>
      <c r="L3701" s="29">
        <f ca="1">IF(DAY($C3701)=28,IF(H3701=0,0,Calculator!$G$35),0)</f>
        <v>0</v>
      </c>
      <c r="M3701" s="29">
        <f ca="1">IF(I3701&gt;0,IF(DAY($C3701)=1,SUM(INDIRECT("I"&amp;(ROW(C3700)-DAY(C3700))):I3700),0),0)</f>
        <v>0</v>
      </c>
      <c r="N3701" s="29">
        <f ca="1">IF(C3701&lt;Calculator!$G$27,0,IF(C3701=Calculator!$G$27,Calculator!$G$39,IF(H3701-K3701&lt;=0,IF(D3701&gt;Calculator!$G$39,IF(H3701-K3701+E3701+L3701+M3701+Calculator!$G$39&gt;Calculator!$G$39,Calculator!$G$39-(H3701+E3701+L3701+M3701-K3701),Calculator!$G$39),D3701),0)))</f>
        <v>0</v>
      </c>
    </row>
    <row r="3702" spans="1:14" ht="15.75" thickBot="1">
      <c r="A3702" s="33" t="str">
        <f ca="1">IF(C3702=Calculator!$H$27,"F",IF(Daily!D3702+Daily!H3702=0,IF(D3701+H3701&gt;0,"L",""),""))</f>
        <v/>
      </c>
      <c r="B3702" s="34">
        <v>3701</v>
      </c>
      <c r="C3702" s="19">
        <f t="shared" ca="1" si="229"/>
        <v>49631</v>
      </c>
      <c r="D3702" s="29">
        <f t="shared" ca="1" si="231"/>
        <v>0</v>
      </c>
      <c r="E3702" s="29">
        <f ca="1">IF(C3702&lt;Calculator!$D$26,0,IF(DAY($C3702)=1,IF(D3702-Calculator!$G$24&gt;0,Calculator!$G$24,D3702),0))</f>
        <v>0</v>
      </c>
      <c r="F3702" s="29">
        <f ca="1">IF(E3702&gt;0,D3702*Calculator!$G$22/12,0)</f>
        <v>0</v>
      </c>
      <c r="G3702" s="29">
        <f ca="1">IF(E3702&gt;0,(IFERROR(-PMT(Calculator!$G$22/12,Calculator!$G$23*12,Calculator!$G$20),0))-F3702,0)</f>
        <v>0</v>
      </c>
      <c r="H3702" s="29">
        <f t="shared" ca="1" si="232"/>
        <v>0</v>
      </c>
      <c r="I3702" s="29">
        <f t="shared" ca="1" si="230"/>
        <v>0</v>
      </c>
      <c r="J3702" s="30">
        <f>Calculator!$G$40</f>
        <v>6.5000000000000002E-2</v>
      </c>
      <c r="K3702" s="29">
        <f ca="1">IF(C3702&gt;=Calculator!$G$27,IF(DAY($C3702)=1,Calculator!$G$34/2,IF(DAY($C3702)=15,Calculator!$G$34/2,0)),0)</f>
        <v>0</v>
      </c>
      <c r="L3702" s="29">
        <f ca="1">IF(DAY($C3702)=28,IF(H3702=0,0,Calculator!$G$35),0)</f>
        <v>0</v>
      </c>
      <c r="M3702" s="29">
        <f ca="1">IF(I3702&gt;0,IF(DAY($C3702)=1,SUM(INDIRECT("I"&amp;(ROW(C3701)-DAY(C3701))):I3701),0),0)</f>
        <v>0</v>
      </c>
      <c r="N3702" s="29">
        <f ca="1">IF(C3702&lt;Calculator!$G$27,0,IF(C3702=Calculator!$G$27,Calculator!$G$39,IF(H3702-K3702&lt;=0,IF(D3702&gt;Calculator!$G$39,IF(H3702-K3702+E3702+L3702+M3702+Calculator!$G$39&gt;Calculator!$G$39,Calculator!$G$39-(H3702+E3702+L3702+M3702-K3702),Calculator!$G$39),D3702),0)))</f>
        <v>0</v>
      </c>
    </row>
    <row r="3703" spans="1:14" ht="15.75" thickBot="1">
      <c r="A3703" s="33" t="str">
        <f ca="1">IF(C3703=Calculator!$H$27,"F",IF(Daily!D3703+Daily!H3703=0,IF(D3702+H3702&gt;0,"L",""),""))</f>
        <v/>
      </c>
      <c r="B3703" s="34">
        <v>3702</v>
      </c>
      <c r="C3703" s="19">
        <f t="shared" ca="1" si="229"/>
        <v>49632</v>
      </c>
      <c r="D3703" s="29">
        <f t="shared" ca="1" si="231"/>
        <v>0</v>
      </c>
      <c r="E3703" s="29">
        <f ca="1">IF(C3703&lt;Calculator!$D$26,0,IF(DAY($C3703)=1,IF(D3703-Calculator!$G$24&gt;0,Calculator!$G$24,D3703),0))</f>
        <v>0</v>
      </c>
      <c r="F3703" s="29">
        <f ca="1">IF(E3703&gt;0,D3703*Calculator!$G$22/12,0)</f>
        <v>0</v>
      </c>
      <c r="G3703" s="29">
        <f ca="1">IF(E3703&gt;0,(IFERROR(-PMT(Calculator!$G$22/12,Calculator!$G$23*12,Calculator!$G$20),0))-F3703,0)</f>
        <v>0</v>
      </c>
      <c r="H3703" s="29">
        <f t="shared" ca="1" si="232"/>
        <v>0</v>
      </c>
      <c r="I3703" s="29">
        <f t="shared" ca="1" si="230"/>
        <v>0</v>
      </c>
      <c r="J3703" s="30">
        <f>Calculator!$G$40</f>
        <v>6.5000000000000002E-2</v>
      </c>
      <c r="K3703" s="29">
        <f ca="1">IF(C3703&gt;=Calculator!$G$27,IF(DAY($C3703)=1,Calculator!$G$34/2,IF(DAY($C3703)=15,Calculator!$G$34/2,0)),0)</f>
        <v>0</v>
      </c>
      <c r="L3703" s="29">
        <f ca="1">IF(DAY($C3703)=28,IF(H3703=0,0,Calculator!$G$35),0)</f>
        <v>0</v>
      </c>
      <c r="M3703" s="29">
        <f ca="1">IF(I3703&gt;0,IF(DAY($C3703)=1,SUM(INDIRECT("I"&amp;(ROW(C3702)-DAY(C3702))):I3702),0),0)</f>
        <v>0</v>
      </c>
      <c r="N3703" s="29">
        <f ca="1">IF(C3703&lt;Calculator!$G$27,0,IF(C3703=Calculator!$G$27,Calculator!$G$39,IF(H3703-K3703&lt;=0,IF(D3703&gt;Calculator!$G$39,IF(H3703-K3703+E3703+L3703+M3703+Calculator!$G$39&gt;Calculator!$G$39,Calculator!$G$39-(H3703+E3703+L3703+M3703-K3703),Calculator!$G$39),D3703),0)))</f>
        <v>0</v>
      </c>
    </row>
    <row r="3704" spans="1:14" ht="15.75" thickBot="1">
      <c r="A3704" s="33" t="str">
        <f ca="1">IF(C3704=Calculator!$H$27,"F",IF(Daily!D3704+Daily!H3704=0,IF(D3703+H3703&gt;0,"L",""),""))</f>
        <v/>
      </c>
      <c r="B3704" s="34">
        <v>3703</v>
      </c>
      <c r="C3704" s="19">
        <f t="shared" ca="1" si="229"/>
        <v>49633</v>
      </c>
      <c r="D3704" s="29">
        <f t="shared" ca="1" si="231"/>
        <v>0</v>
      </c>
      <c r="E3704" s="29">
        <f ca="1">IF(C3704&lt;Calculator!$D$26,0,IF(DAY($C3704)=1,IF(D3704-Calculator!$G$24&gt;0,Calculator!$G$24,D3704),0))</f>
        <v>0</v>
      </c>
      <c r="F3704" s="29">
        <f ca="1">IF(E3704&gt;0,D3704*Calculator!$G$22/12,0)</f>
        <v>0</v>
      </c>
      <c r="G3704" s="29">
        <f ca="1">IF(E3704&gt;0,(IFERROR(-PMT(Calculator!$G$22/12,Calculator!$G$23*12,Calculator!$G$20),0))-F3704,0)</f>
        <v>0</v>
      </c>
      <c r="H3704" s="29">
        <f t="shared" ca="1" si="232"/>
        <v>0</v>
      </c>
      <c r="I3704" s="29">
        <f t="shared" ca="1" si="230"/>
        <v>0</v>
      </c>
      <c r="J3704" s="30">
        <f>Calculator!$G$40</f>
        <v>6.5000000000000002E-2</v>
      </c>
      <c r="K3704" s="29">
        <f ca="1">IF(C3704&gt;=Calculator!$G$27,IF(DAY($C3704)=1,Calculator!$G$34/2,IF(DAY($C3704)=15,Calculator!$G$34/2,0)),0)</f>
        <v>0</v>
      </c>
      <c r="L3704" s="29">
        <f ca="1">IF(DAY($C3704)=28,IF(H3704=0,0,Calculator!$G$35),0)</f>
        <v>0</v>
      </c>
      <c r="M3704" s="29">
        <f ca="1">IF(I3704&gt;0,IF(DAY($C3704)=1,SUM(INDIRECT("I"&amp;(ROW(C3703)-DAY(C3703))):I3703),0),0)</f>
        <v>0</v>
      </c>
      <c r="N3704" s="29">
        <f ca="1">IF(C3704&lt;Calculator!$G$27,0,IF(C3704=Calculator!$G$27,Calculator!$G$39,IF(H3704-K3704&lt;=0,IF(D3704&gt;Calculator!$G$39,IF(H3704-K3704+E3704+L3704+M3704+Calculator!$G$39&gt;Calculator!$G$39,Calculator!$G$39-(H3704+E3704+L3704+M3704-K3704),Calculator!$G$39),D3704),0)))</f>
        <v>0</v>
      </c>
    </row>
    <row r="3705" spans="1:14" ht="15.75" thickBot="1">
      <c r="A3705" s="33" t="str">
        <f ca="1">IF(C3705=Calculator!$H$27,"F",IF(Daily!D3705+Daily!H3705=0,IF(D3704+H3704&gt;0,"L",""),""))</f>
        <v/>
      </c>
      <c r="B3705" s="34">
        <v>3704</v>
      </c>
      <c r="C3705" s="19">
        <f t="shared" ca="1" si="229"/>
        <v>49634</v>
      </c>
      <c r="D3705" s="29">
        <f t="shared" ca="1" si="231"/>
        <v>0</v>
      </c>
      <c r="E3705" s="29">
        <f ca="1">IF(C3705&lt;Calculator!$D$26,0,IF(DAY($C3705)=1,IF(D3705-Calculator!$G$24&gt;0,Calculator!$G$24,D3705),0))</f>
        <v>0</v>
      </c>
      <c r="F3705" s="29">
        <f ca="1">IF(E3705&gt;0,D3705*Calculator!$G$22/12,0)</f>
        <v>0</v>
      </c>
      <c r="G3705" s="29">
        <f ca="1">IF(E3705&gt;0,(IFERROR(-PMT(Calculator!$G$22/12,Calculator!$G$23*12,Calculator!$G$20),0))-F3705,0)</f>
        <v>0</v>
      </c>
      <c r="H3705" s="29">
        <f t="shared" ca="1" si="232"/>
        <v>0</v>
      </c>
      <c r="I3705" s="29">
        <f t="shared" ca="1" si="230"/>
        <v>0</v>
      </c>
      <c r="J3705" s="30">
        <f>Calculator!$G$40</f>
        <v>6.5000000000000002E-2</v>
      </c>
      <c r="K3705" s="29">
        <f ca="1">IF(C3705&gt;=Calculator!$G$27,IF(DAY($C3705)=1,Calculator!$G$34/2,IF(DAY($C3705)=15,Calculator!$G$34/2,0)),0)</f>
        <v>0</v>
      </c>
      <c r="L3705" s="29">
        <f ca="1">IF(DAY($C3705)=28,IF(H3705=0,0,Calculator!$G$35),0)</f>
        <v>0</v>
      </c>
      <c r="M3705" s="29">
        <f ca="1">IF(I3705&gt;0,IF(DAY($C3705)=1,SUM(INDIRECT("I"&amp;(ROW(C3704)-DAY(C3704))):I3704),0),0)</f>
        <v>0</v>
      </c>
      <c r="N3705" s="29">
        <f ca="1">IF(C3705&lt;Calculator!$G$27,0,IF(C3705=Calculator!$G$27,Calculator!$G$39,IF(H3705-K3705&lt;=0,IF(D3705&gt;Calculator!$G$39,IF(H3705-K3705+E3705+L3705+M3705+Calculator!$G$39&gt;Calculator!$G$39,Calculator!$G$39-(H3705+E3705+L3705+M3705-K3705),Calculator!$G$39),D3705),0)))</f>
        <v>0</v>
      </c>
    </row>
    <row r="3706" spans="1:14" ht="15.75" thickBot="1">
      <c r="A3706" s="33" t="str">
        <f ca="1">IF(C3706=Calculator!$H$27,"F",IF(Daily!D3706+Daily!H3706=0,IF(D3705+H3705&gt;0,"L",""),""))</f>
        <v/>
      </c>
      <c r="B3706" s="34">
        <v>3705</v>
      </c>
      <c r="C3706" s="19">
        <f t="shared" ca="1" si="229"/>
        <v>49635</v>
      </c>
      <c r="D3706" s="29">
        <f t="shared" ca="1" si="231"/>
        <v>0</v>
      </c>
      <c r="E3706" s="29">
        <f ca="1">IF(C3706&lt;Calculator!$D$26,0,IF(DAY($C3706)=1,IF(D3706-Calculator!$G$24&gt;0,Calculator!$G$24,D3706),0))</f>
        <v>0</v>
      </c>
      <c r="F3706" s="29">
        <f ca="1">IF(E3706&gt;0,D3706*Calculator!$G$22/12,0)</f>
        <v>0</v>
      </c>
      <c r="G3706" s="29">
        <f ca="1">IF(E3706&gt;0,(IFERROR(-PMT(Calculator!$G$22/12,Calculator!$G$23*12,Calculator!$G$20),0))-F3706,0)</f>
        <v>0</v>
      </c>
      <c r="H3706" s="29">
        <f t="shared" ca="1" si="232"/>
        <v>0</v>
      </c>
      <c r="I3706" s="29">
        <f t="shared" ca="1" si="230"/>
        <v>0</v>
      </c>
      <c r="J3706" s="30">
        <f>Calculator!$G$40</f>
        <v>6.5000000000000002E-2</v>
      </c>
      <c r="K3706" s="29">
        <f ca="1">IF(C3706&gt;=Calculator!$G$27,IF(DAY($C3706)=1,Calculator!$G$34/2,IF(DAY($C3706)=15,Calculator!$G$34/2,0)),0)</f>
        <v>0</v>
      </c>
      <c r="L3706" s="29">
        <f ca="1">IF(DAY($C3706)=28,IF(H3706=0,0,Calculator!$G$35),0)</f>
        <v>0</v>
      </c>
      <c r="M3706" s="29">
        <f ca="1">IF(I3706&gt;0,IF(DAY($C3706)=1,SUM(INDIRECT("I"&amp;(ROW(C3705)-DAY(C3705))):I3705),0),0)</f>
        <v>0</v>
      </c>
      <c r="N3706" s="29">
        <f ca="1">IF(C3706&lt;Calculator!$G$27,0,IF(C3706=Calculator!$G$27,Calculator!$G$39,IF(H3706-K3706&lt;=0,IF(D3706&gt;Calculator!$G$39,IF(H3706-K3706+E3706+L3706+M3706+Calculator!$G$39&gt;Calculator!$G$39,Calculator!$G$39-(H3706+E3706+L3706+M3706-K3706),Calculator!$G$39),D3706),0)))</f>
        <v>0</v>
      </c>
    </row>
    <row r="3707" spans="1:14" ht="15.75" thickBot="1">
      <c r="A3707" s="33" t="str">
        <f ca="1">IF(C3707=Calculator!$H$27,"F",IF(Daily!D3707+Daily!H3707=0,IF(D3706+H3706&gt;0,"L",""),""))</f>
        <v/>
      </c>
      <c r="B3707" s="34">
        <v>3706</v>
      </c>
      <c r="C3707" s="19">
        <f t="shared" ca="1" si="229"/>
        <v>49636</v>
      </c>
      <c r="D3707" s="29">
        <f t="shared" ca="1" si="231"/>
        <v>0</v>
      </c>
      <c r="E3707" s="29">
        <f ca="1">IF(C3707&lt;Calculator!$D$26,0,IF(DAY($C3707)=1,IF(D3707-Calculator!$G$24&gt;0,Calculator!$G$24,D3707),0))</f>
        <v>0</v>
      </c>
      <c r="F3707" s="29">
        <f ca="1">IF(E3707&gt;0,D3707*Calculator!$G$22/12,0)</f>
        <v>0</v>
      </c>
      <c r="G3707" s="29">
        <f ca="1">IF(E3707&gt;0,(IFERROR(-PMT(Calculator!$G$22/12,Calculator!$G$23*12,Calculator!$G$20),0))-F3707,0)</f>
        <v>0</v>
      </c>
      <c r="H3707" s="29">
        <f t="shared" ca="1" si="232"/>
        <v>0</v>
      </c>
      <c r="I3707" s="29">
        <f t="shared" ca="1" si="230"/>
        <v>0</v>
      </c>
      <c r="J3707" s="30">
        <f>Calculator!$G$40</f>
        <v>6.5000000000000002E-2</v>
      </c>
      <c r="K3707" s="29">
        <f ca="1">IF(C3707&gt;=Calculator!$G$27,IF(DAY($C3707)=1,Calculator!$G$34/2,IF(DAY($C3707)=15,Calculator!$G$34/2,0)),0)</f>
        <v>0</v>
      </c>
      <c r="L3707" s="29">
        <f ca="1">IF(DAY($C3707)=28,IF(H3707=0,0,Calculator!$G$35),0)</f>
        <v>0</v>
      </c>
      <c r="M3707" s="29">
        <f ca="1">IF(I3707&gt;0,IF(DAY($C3707)=1,SUM(INDIRECT("I"&amp;(ROW(C3706)-DAY(C3706))):I3706),0),0)</f>
        <v>0</v>
      </c>
      <c r="N3707" s="29">
        <f ca="1">IF(C3707&lt;Calculator!$G$27,0,IF(C3707=Calculator!$G$27,Calculator!$G$39,IF(H3707-K3707&lt;=0,IF(D3707&gt;Calculator!$G$39,IF(H3707-K3707+E3707+L3707+M3707+Calculator!$G$39&gt;Calculator!$G$39,Calculator!$G$39-(H3707+E3707+L3707+M3707-K3707),Calculator!$G$39),D3707),0)))</f>
        <v>0</v>
      </c>
    </row>
    <row r="3708" spans="1:14" ht="15.75" thickBot="1">
      <c r="A3708" s="33" t="str">
        <f ca="1">IF(C3708=Calculator!$H$27,"F",IF(Daily!D3708+Daily!H3708=0,IF(D3707+H3707&gt;0,"L",""),""))</f>
        <v/>
      </c>
      <c r="B3708" s="34">
        <v>3707</v>
      </c>
      <c r="C3708" s="19">
        <f t="shared" ca="1" si="229"/>
        <v>49637</v>
      </c>
      <c r="D3708" s="29">
        <f t="shared" ca="1" si="231"/>
        <v>0</v>
      </c>
      <c r="E3708" s="29">
        <f ca="1">IF(C3708&lt;Calculator!$D$26,0,IF(DAY($C3708)=1,IF(D3708-Calculator!$G$24&gt;0,Calculator!$G$24,D3708),0))</f>
        <v>0</v>
      </c>
      <c r="F3708" s="29">
        <f ca="1">IF(E3708&gt;0,D3708*Calculator!$G$22/12,0)</f>
        <v>0</v>
      </c>
      <c r="G3708" s="29">
        <f ca="1">IF(E3708&gt;0,(IFERROR(-PMT(Calculator!$G$22/12,Calculator!$G$23*12,Calculator!$G$20),0))-F3708,0)</f>
        <v>0</v>
      </c>
      <c r="H3708" s="29">
        <f t="shared" ca="1" si="232"/>
        <v>0</v>
      </c>
      <c r="I3708" s="29">
        <f t="shared" ca="1" si="230"/>
        <v>0</v>
      </c>
      <c r="J3708" s="30">
        <f>Calculator!$G$40</f>
        <v>6.5000000000000002E-2</v>
      </c>
      <c r="K3708" s="29">
        <f ca="1">IF(C3708&gt;=Calculator!$G$27,IF(DAY($C3708)=1,Calculator!$G$34/2,IF(DAY($C3708)=15,Calculator!$G$34/2,0)),0)</f>
        <v>0</v>
      </c>
      <c r="L3708" s="29">
        <f ca="1">IF(DAY($C3708)=28,IF(H3708=0,0,Calculator!$G$35),0)</f>
        <v>0</v>
      </c>
      <c r="M3708" s="29">
        <f ca="1">IF(I3708&gt;0,IF(DAY($C3708)=1,SUM(INDIRECT("I"&amp;(ROW(C3707)-DAY(C3707))):I3707),0),0)</f>
        <v>0</v>
      </c>
      <c r="N3708" s="29">
        <f ca="1">IF(C3708&lt;Calculator!$G$27,0,IF(C3708=Calculator!$G$27,Calculator!$G$39,IF(H3708-K3708&lt;=0,IF(D3708&gt;Calculator!$G$39,IF(H3708-K3708+E3708+L3708+M3708+Calculator!$G$39&gt;Calculator!$G$39,Calculator!$G$39-(H3708+E3708+L3708+M3708-K3708),Calculator!$G$39),D3708),0)))</f>
        <v>0</v>
      </c>
    </row>
    <row r="3709" spans="1:14" ht="15.75" thickBot="1">
      <c r="A3709" s="33" t="str">
        <f ca="1">IF(C3709=Calculator!$H$27,"F",IF(Daily!D3709+Daily!H3709=0,IF(D3708+H3708&gt;0,"L",""),""))</f>
        <v/>
      </c>
      <c r="B3709" s="34">
        <v>3708</v>
      </c>
      <c r="C3709" s="19">
        <f t="shared" ca="1" si="229"/>
        <v>49638</v>
      </c>
      <c r="D3709" s="29">
        <f t="shared" ca="1" si="231"/>
        <v>0</v>
      </c>
      <c r="E3709" s="29">
        <f ca="1">IF(C3709&lt;Calculator!$D$26,0,IF(DAY($C3709)=1,IF(D3709-Calculator!$G$24&gt;0,Calculator!$G$24,D3709),0))</f>
        <v>0</v>
      </c>
      <c r="F3709" s="29">
        <f ca="1">IF(E3709&gt;0,D3709*Calculator!$G$22/12,0)</f>
        <v>0</v>
      </c>
      <c r="G3709" s="29">
        <f ca="1">IF(E3709&gt;0,(IFERROR(-PMT(Calculator!$G$22/12,Calculator!$G$23*12,Calculator!$G$20),0))-F3709,0)</f>
        <v>0</v>
      </c>
      <c r="H3709" s="29">
        <f t="shared" ca="1" si="232"/>
        <v>0</v>
      </c>
      <c r="I3709" s="29">
        <f t="shared" ca="1" si="230"/>
        <v>0</v>
      </c>
      <c r="J3709" s="30">
        <f>Calculator!$G$40</f>
        <v>6.5000000000000002E-2</v>
      </c>
      <c r="K3709" s="29">
        <f ca="1">IF(C3709&gt;=Calculator!$G$27,IF(DAY($C3709)=1,Calculator!$G$34/2,IF(DAY($C3709)=15,Calculator!$G$34/2,0)),0)</f>
        <v>0</v>
      </c>
      <c r="L3709" s="29">
        <f ca="1">IF(DAY($C3709)=28,IF(H3709=0,0,Calculator!$G$35),0)</f>
        <v>0</v>
      </c>
      <c r="M3709" s="29">
        <f ca="1">IF(I3709&gt;0,IF(DAY($C3709)=1,SUM(INDIRECT("I"&amp;(ROW(C3708)-DAY(C3708))):I3708),0),0)</f>
        <v>0</v>
      </c>
      <c r="N3709" s="29">
        <f ca="1">IF(C3709&lt;Calculator!$G$27,0,IF(C3709=Calculator!$G$27,Calculator!$G$39,IF(H3709-K3709&lt;=0,IF(D3709&gt;Calculator!$G$39,IF(H3709-K3709+E3709+L3709+M3709+Calculator!$G$39&gt;Calculator!$G$39,Calculator!$G$39-(H3709+E3709+L3709+M3709-K3709),Calculator!$G$39),D3709),0)))</f>
        <v>0</v>
      </c>
    </row>
    <row r="3710" spans="1:14" ht="15.75" thickBot="1">
      <c r="A3710" s="33" t="str">
        <f ca="1">IF(C3710=Calculator!$H$27,"F",IF(Daily!D3710+Daily!H3710=0,IF(D3709+H3709&gt;0,"L",""),""))</f>
        <v/>
      </c>
      <c r="B3710" s="34">
        <v>3709</v>
      </c>
      <c r="C3710" s="19">
        <f t="shared" ca="1" si="229"/>
        <v>49639</v>
      </c>
      <c r="D3710" s="29">
        <f t="shared" ca="1" si="231"/>
        <v>0</v>
      </c>
      <c r="E3710" s="29">
        <f ca="1">IF(C3710&lt;Calculator!$D$26,0,IF(DAY($C3710)=1,IF(D3710-Calculator!$G$24&gt;0,Calculator!$G$24,D3710),0))</f>
        <v>0</v>
      </c>
      <c r="F3710" s="29">
        <f ca="1">IF(E3710&gt;0,D3710*Calculator!$G$22/12,0)</f>
        <v>0</v>
      </c>
      <c r="G3710" s="29">
        <f ca="1">IF(E3710&gt;0,(IFERROR(-PMT(Calculator!$G$22/12,Calculator!$G$23*12,Calculator!$G$20),0))-F3710,0)</f>
        <v>0</v>
      </c>
      <c r="H3710" s="29">
        <f t="shared" ca="1" si="232"/>
        <v>0</v>
      </c>
      <c r="I3710" s="29">
        <f t="shared" ca="1" si="230"/>
        <v>0</v>
      </c>
      <c r="J3710" s="30">
        <f>Calculator!$G$40</f>
        <v>6.5000000000000002E-2</v>
      </c>
      <c r="K3710" s="29">
        <f ca="1">IF(C3710&gt;=Calculator!$G$27,IF(DAY($C3710)=1,Calculator!$G$34/2,IF(DAY($C3710)=15,Calculator!$G$34/2,0)),0)</f>
        <v>0</v>
      </c>
      <c r="L3710" s="29">
        <f ca="1">IF(DAY($C3710)=28,IF(H3710=0,0,Calculator!$G$35),0)</f>
        <v>0</v>
      </c>
      <c r="M3710" s="29">
        <f ca="1">IF(I3710&gt;0,IF(DAY($C3710)=1,SUM(INDIRECT("I"&amp;(ROW(C3709)-DAY(C3709))):I3709),0),0)</f>
        <v>0</v>
      </c>
      <c r="N3710" s="29">
        <f ca="1">IF(C3710&lt;Calculator!$G$27,0,IF(C3710=Calculator!$G$27,Calculator!$G$39,IF(H3710-K3710&lt;=0,IF(D3710&gt;Calculator!$G$39,IF(H3710-K3710+E3710+L3710+M3710+Calculator!$G$39&gt;Calculator!$G$39,Calculator!$G$39-(H3710+E3710+L3710+M3710-K3710),Calculator!$G$39),D3710),0)))</f>
        <v>0</v>
      </c>
    </row>
    <row r="3711" spans="1:14" ht="15.75" thickBot="1">
      <c r="A3711" s="33" t="str">
        <f ca="1">IF(C3711=Calculator!$H$27,"F",IF(Daily!D3711+Daily!H3711=0,IF(D3710+H3710&gt;0,"L",""),""))</f>
        <v/>
      </c>
      <c r="B3711" s="34">
        <v>3710</v>
      </c>
      <c r="C3711" s="19">
        <f t="shared" ca="1" si="229"/>
        <v>49640</v>
      </c>
      <c r="D3711" s="29">
        <f t="shared" ca="1" si="231"/>
        <v>0</v>
      </c>
      <c r="E3711" s="29">
        <f ca="1">IF(C3711&lt;Calculator!$D$26,0,IF(DAY($C3711)=1,IF(D3711-Calculator!$G$24&gt;0,Calculator!$G$24,D3711),0))</f>
        <v>0</v>
      </c>
      <c r="F3711" s="29">
        <f ca="1">IF(E3711&gt;0,D3711*Calculator!$G$22/12,0)</f>
        <v>0</v>
      </c>
      <c r="G3711" s="29">
        <f ca="1">IF(E3711&gt;0,(IFERROR(-PMT(Calculator!$G$22/12,Calculator!$G$23*12,Calculator!$G$20),0))-F3711,0)</f>
        <v>0</v>
      </c>
      <c r="H3711" s="29">
        <f t="shared" ca="1" si="232"/>
        <v>0</v>
      </c>
      <c r="I3711" s="29">
        <f t="shared" ca="1" si="230"/>
        <v>0</v>
      </c>
      <c r="J3711" s="30">
        <f>Calculator!$G$40</f>
        <v>6.5000000000000002E-2</v>
      </c>
      <c r="K3711" s="29">
        <f ca="1">IF(C3711&gt;=Calculator!$G$27,IF(DAY($C3711)=1,Calculator!$G$34/2,IF(DAY($C3711)=15,Calculator!$G$34/2,0)),0)</f>
        <v>0</v>
      </c>
      <c r="L3711" s="29">
        <f ca="1">IF(DAY($C3711)=28,IF(H3711=0,0,Calculator!$G$35),0)</f>
        <v>0</v>
      </c>
      <c r="M3711" s="29">
        <f ca="1">IF(I3711&gt;0,IF(DAY($C3711)=1,SUM(INDIRECT("I"&amp;(ROW(C3710)-DAY(C3710))):I3710),0),0)</f>
        <v>0</v>
      </c>
      <c r="N3711" s="29">
        <f ca="1">IF(C3711&lt;Calculator!$G$27,0,IF(C3711=Calculator!$G$27,Calculator!$G$39,IF(H3711-K3711&lt;=0,IF(D3711&gt;Calculator!$G$39,IF(H3711-K3711+E3711+L3711+M3711+Calculator!$G$39&gt;Calculator!$G$39,Calculator!$G$39-(H3711+E3711+L3711+M3711-K3711),Calculator!$G$39),D3711),0)))</f>
        <v>0</v>
      </c>
    </row>
    <row r="3712" spans="1:14" ht="15.75" thickBot="1">
      <c r="A3712" s="33" t="str">
        <f ca="1">IF(C3712=Calculator!$H$27,"F",IF(Daily!D3712+Daily!H3712=0,IF(D3711+H3711&gt;0,"L",""),""))</f>
        <v/>
      </c>
      <c r="B3712" s="34">
        <v>3711</v>
      </c>
      <c r="C3712" s="19">
        <f t="shared" ca="1" si="229"/>
        <v>49641</v>
      </c>
      <c r="D3712" s="29">
        <f t="shared" ca="1" si="231"/>
        <v>0</v>
      </c>
      <c r="E3712" s="29">
        <f ca="1">IF(C3712&lt;Calculator!$D$26,0,IF(DAY($C3712)=1,IF(D3712-Calculator!$G$24&gt;0,Calculator!$G$24,D3712),0))</f>
        <v>0</v>
      </c>
      <c r="F3712" s="29">
        <f ca="1">IF(E3712&gt;0,D3712*Calculator!$G$22/12,0)</f>
        <v>0</v>
      </c>
      <c r="G3712" s="29">
        <f ca="1">IF(E3712&gt;0,(IFERROR(-PMT(Calculator!$G$22/12,Calculator!$G$23*12,Calculator!$G$20),0))-F3712,0)</f>
        <v>0</v>
      </c>
      <c r="H3712" s="29">
        <f t="shared" ca="1" si="232"/>
        <v>0</v>
      </c>
      <c r="I3712" s="29">
        <f t="shared" ca="1" si="230"/>
        <v>0</v>
      </c>
      <c r="J3712" s="30">
        <f>Calculator!$G$40</f>
        <v>6.5000000000000002E-2</v>
      </c>
      <c r="K3712" s="29">
        <f ca="1">IF(C3712&gt;=Calculator!$G$27,IF(DAY($C3712)=1,Calculator!$G$34/2,IF(DAY($C3712)=15,Calculator!$G$34/2,0)),0)</f>
        <v>0</v>
      </c>
      <c r="L3712" s="29">
        <f ca="1">IF(DAY($C3712)=28,IF(H3712=0,0,Calculator!$G$35),0)</f>
        <v>0</v>
      </c>
      <c r="M3712" s="29">
        <f ca="1">IF(I3712&gt;0,IF(DAY($C3712)=1,SUM(INDIRECT("I"&amp;(ROW(C3711)-DAY(C3711))):I3711),0),0)</f>
        <v>0</v>
      </c>
      <c r="N3712" s="29">
        <f ca="1">IF(C3712&lt;Calculator!$G$27,0,IF(C3712=Calculator!$G$27,Calculator!$G$39,IF(H3712-K3712&lt;=0,IF(D3712&gt;Calculator!$G$39,IF(H3712-K3712+E3712+L3712+M3712+Calculator!$G$39&gt;Calculator!$G$39,Calculator!$G$39-(H3712+E3712+L3712+M3712-K3712),Calculator!$G$39),D3712),0)))</f>
        <v>0</v>
      </c>
    </row>
    <row r="3713" spans="1:14" ht="15.75" thickBot="1">
      <c r="A3713" s="33" t="str">
        <f ca="1">IF(C3713=Calculator!$H$27,"F",IF(Daily!D3713+Daily!H3713=0,IF(D3712+H3712&gt;0,"L",""),""))</f>
        <v/>
      </c>
      <c r="B3713" s="34">
        <v>3712</v>
      </c>
      <c r="C3713" s="19">
        <f t="shared" ca="1" si="229"/>
        <v>49642</v>
      </c>
      <c r="D3713" s="29">
        <f t="shared" ca="1" si="231"/>
        <v>0</v>
      </c>
      <c r="E3713" s="29">
        <f ca="1">IF(C3713&lt;Calculator!$D$26,0,IF(DAY($C3713)=1,IF(D3713-Calculator!$G$24&gt;0,Calculator!$G$24,D3713),0))</f>
        <v>0</v>
      </c>
      <c r="F3713" s="29">
        <f ca="1">IF(E3713&gt;0,D3713*Calculator!$G$22/12,0)</f>
        <v>0</v>
      </c>
      <c r="G3713" s="29">
        <f ca="1">IF(E3713&gt;0,(IFERROR(-PMT(Calculator!$G$22/12,Calculator!$G$23*12,Calculator!$G$20),0))-F3713,0)</f>
        <v>0</v>
      </c>
      <c r="H3713" s="29">
        <f t="shared" ca="1" si="232"/>
        <v>0</v>
      </c>
      <c r="I3713" s="29">
        <f t="shared" ca="1" si="230"/>
        <v>0</v>
      </c>
      <c r="J3713" s="30">
        <f>Calculator!$G$40</f>
        <v>6.5000000000000002E-2</v>
      </c>
      <c r="K3713" s="29">
        <f ca="1">IF(C3713&gt;=Calculator!$G$27,IF(DAY($C3713)=1,Calculator!$G$34/2,IF(DAY($C3713)=15,Calculator!$G$34/2,0)),0)</f>
        <v>0</v>
      </c>
      <c r="L3713" s="29">
        <f ca="1">IF(DAY($C3713)=28,IF(H3713=0,0,Calculator!$G$35),0)</f>
        <v>0</v>
      </c>
      <c r="M3713" s="29">
        <f ca="1">IF(I3713&gt;0,IF(DAY($C3713)=1,SUM(INDIRECT("I"&amp;(ROW(C3712)-DAY(C3712))):I3712),0),0)</f>
        <v>0</v>
      </c>
      <c r="N3713" s="29">
        <f ca="1">IF(C3713&lt;Calculator!$G$27,0,IF(C3713=Calculator!$G$27,Calculator!$G$39,IF(H3713-K3713&lt;=0,IF(D3713&gt;Calculator!$G$39,IF(H3713-K3713+E3713+L3713+M3713+Calculator!$G$39&gt;Calculator!$G$39,Calculator!$G$39-(H3713+E3713+L3713+M3713-K3713),Calculator!$G$39),D3713),0)))</f>
        <v>0</v>
      </c>
    </row>
    <row r="3714" spans="1:14" ht="15.75" thickBot="1">
      <c r="A3714" s="33" t="str">
        <f ca="1">IF(C3714=Calculator!$H$27,"F",IF(Daily!D3714+Daily!H3714=0,IF(D3713+H3713&gt;0,"L",""),""))</f>
        <v/>
      </c>
      <c r="B3714" s="34">
        <v>3713</v>
      </c>
      <c r="C3714" s="19">
        <f t="shared" ca="1" si="229"/>
        <v>49643</v>
      </c>
      <c r="D3714" s="29">
        <f t="shared" ca="1" si="231"/>
        <v>0</v>
      </c>
      <c r="E3714" s="29">
        <f ca="1">IF(C3714&lt;Calculator!$D$26,0,IF(DAY($C3714)=1,IF(D3714-Calculator!$G$24&gt;0,Calculator!$G$24,D3714),0))</f>
        <v>0</v>
      </c>
      <c r="F3714" s="29">
        <f ca="1">IF(E3714&gt;0,D3714*Calculator!$G$22/12,0)</f>
        <v>0</v>
      </c>
      <c r="G3714" s="29">
        <f ca="1">IF(E3714&gt;0,(IFERROR(-PMT(Calculator!$G$22/12,Calculator!$G$23*12,Calculator!$G$20),0))-F3714,0)</f>
        <v>0</v>
      </c>
      <c r="H3714" s="29">
        <f t="shared" ca="1" si="232"/>
        <v>0</v>
      </c>
      <c r="I3714" s="29">
        <f t="shared" ca="1" si="230"/>
        <v>0</v>
      </c>
      <c r="J3714" s="30">
        <f>Calculator!$G$40</f>
        <v>6.5000000000000002E-2</v>
      </c>
      <c r="K3714" s="29">
        <f ca="1">IF(C3714&gt;=Calculator!$G$27,IF(DAY($C3714)=1,Calculator!$G$34/2,IF(DAY($C3714)=15,Calculator!$G$34/2,0)),0)</f>
        <v>0</v>
      </c>
      <c r="L3714" s="29">
        <f ca="1">IF(DAY($C3714)=28,IF(H3714=0,0,Calculator!$G$35),0)</f>
        <v>0</v>
      </c>
      <c r="M3714" s="29">
        <f ca="1">IF(I3714&gt;0,IF(DAY($C3714)=1,SUM(INDIRECT("I"&amp;(ROW(C3713)-DAY(C3713))):I3713),0),0)</f>
        <v>0</v>
      </c>
      <c r="N3714" s="29">
        <f ca="1">IF(C3714&lt;Calculator!$G$27,0,IF(C3714=Calculator!$G$27,Calculator!$G$39,IF(H3714-K3714&lt;=0,IF(D3714&gt;Calculator!$G$39,IF(H3714-K3714+E3714+L3714+M3714+Calculator!$G$39&gt;Calculator!$G$39,Calculator!$G$39-(H3714+E3714+L3714+M3714-K3714),Calculator!$G$39),D3714),0)))</f>
        <v>0</v>
      </c>
    </row>
    <row r="3715" spans="1:14" ht="15.75" thickBot="1">
      <c r="A3715" s="33" t="str">
        <f ca="1">IF(C3715=Calculator!$H$27,"F",IF(Daily!D3715+Daily!H3715=0,IF(D3714+H3714&gt;0,"L",""),""))</f>
        <v/>
      </c>
      <c r="B3715" s="34">
        <v>3714</v>
      </c>
      <c r="C3715" s="19">
        <f t="shared" ref="C3715:C3778" ca="1" si="233">C3714+1</f>
        <v>49644</v>
      </c>
      <c r="D3715" s="29">
        <f t="shared" ca="1" si="231"/>
        <v>0</v>
      </c>
      <c r="E3715" s="29">
        <f ca="1">IF(C3715&lt;Calculator!$D$26,0,IF(DAY($C3715)=1,IF(D3715-Calculator!$G$24&gt;0,Calculator!$G$24,D3715),0))</f>
        <v>0</v>
      </c>
      <c r="F3715" s="29">
        <f ca="1">IF(E3715&gt;0,D3715*Calculator!$G$22/12,0)</f>
        <v>0</v>
      </c>
      <c r="G3715" s="29">
        <f ca="1">IF(E3715&gt;0,(IFERROR(-PMT(Calculator!$G$22/12,Calculator!$G$23*12,Calculator!$G$20),0))-F3715,0)</f>
        <v>0</v>
      </c>
      <c r="H3715" s="29">
        <f t="shared" ca="1" si="232"/>
        <v>0</v>
      </c>
      <c r="I3715" s="29">
        <f t="shared" ref="I3715:I3778" ca="1" si="234">H3715*J3715/365</f>
        <v>0</v>
      </c>
      <c r="J3715" s="30">
        <f>Calculator!$G$40</f>
        <v>6.5000000000000002E-2</v>
      </c>
      <c r="K3715" s="29">
        <f ca="1">IF(C3715&gt;=Calculator!$G$27,IF(DAY($C3715)=1,Calculator!$G$34/2,IF(DAY($C3715)=15,Calculator!$G$34/2,0)),0)</f>
        <v>4500</v>
      </c>
      <c r="L3715" s="29">
        <f ca="1">IF(DAY($C3715)=28,IF(H3715=0,0,Calculator!$G$35),0)</f>
        <v>0</v>
      </c>
      <c r="M3715" s="29">
        <f ca="1">IF(I3715&gt;0,IF(DAY($C3715)=1,SUM(INDIRECT("I"&amp;(ROW(C3714)-DAY(C3714))):I3714),0),0)</f>
        <v>0</v>
      </c>
      <c r="N3715" s="29">
        <f ca="1">IF(C3715&lt;Calculator!$G$27,0,IF(C3715=Calculator!$G$27,Calculator!$G$39,IF(H3715-K3715&lt;=0,IF(D3715&gt;Calculator!$G$39,IF(H3715-K3715+E3715+L3715+M3715+Calculator!$G$39&gt;Calculator!$G$39,Calculator!$G$39-(H3715+E3715+L3715+M3715-K3715),Calculator!$G$39),D3715),0)))</f>
        <v>0</v>
      </c>
    </row>
    <row r="3716" spans="1:14" ht="15.75" thickBot="1">
      <c r="A3716" s="33" t="str">
        <f ca="1">IF(C3716=Calculator!$H$27,"F",IF(Daily!D3716+Daily!H3716=0,IF(D3715+H3715&gt;0,"L",""),""))</f>
        <v/>
      </c>
      <c r="B3716" s="34">
        <v>3715</v>
      </c>
      <c r="C3716" s="19">
        <f t="shared" ca="1" si="233"/>
        <v>49645</v>
      </c>
      <c r="D3716" s="29">
        <f t="shared" ref="D3716:D3779" ca="1" si="235">IF(((D3715-G3715)-N3715)&lt;0,0,((D3715-G3715)-N3715))</f>
        <v>0</v>
      </c>
      <c r="E3716" s="29">
        <f ca="1">IF(C3716&lt;Calculator!$D$26,0,IF(DAY($C3716)=1,IF(D3716-Calculator!$G$24&gt;0,Calculator!$G$24,D3716),0))</f>
        <v>0</v>
      </c>
      <c r="F3716" s="29">
        <f ca="1">IF(E3716&gt;0,D3716*Calculator!$G$22/12,0)</f>
        <v>0</v>
      </c>
      <c r="G3716" s="29">
        <f ca="1">IF(E3716&gt;0,(IFERROR(-PMT(Calculator!$G$22/12,Calculator!$G$23*12,Calculator!$G$20),0))-F3716,0)</f>
        <v>0</v>
      </c>
      <c r="H3716" s="29">
        <f t="shared" ref="H3716:H3779" ca="1" si="236">IF((H3715-K3715+SUM(L3715:N3715)+E3715)&lt;0,0,(H3715-K3715+SUM(L3715:N3715)+E3715))</f>
        <v>0</v>
      </c>
      <c r="I3716" s="29">
        <f t="shared" ca="1" si="234"/>
        <v>0</v>
      </c>
      <c r="J3716" s="30">
        <f>Calculator!$G$40</f>
        <v>6.5000000000000002E-2</v>
      </c>
      <c r="K3716" s="29">
        <f ca="1">IF(C3716&gt;=Calculator!$G$27,IF(DAY($C3716)=1,Calculator!$G$34/2,IF(DAY($C3716)=15,Calculator!$G$34/2,0)),0)</f>
        <v>0</v>
      </c>
      <c r="L3716" s="29">
        <f ca="1">IF(DAY($C3716)=28,IF(H3716=0,0,Calculator!$G$35),0)</f>
        <v>0</v>
      </c>
      <c r="M3716" s="29">
        <f ca="1">IF(I3716&gt;0,IF(DAY($C3716)=1,SUM(INDIRECT("I"&amp;(ROW(C3715)-DAY(C3715))):I3715),0),0)</f>
        <v>0</v>
      </c>
      <c r="N3716" s="29">
        <f ca="1">IF(C3716&lt;Calculator!$G$27,0,IF(C3716=Calculator!$G$27,Calculator!$G$39,IF(H3716-K3716&lt;=0,IF(D3716&gt;Calculator!$G$39,IF(H3716-K3716+E3716+L3716+M3716+Calculator!$G$39&gt;Calculator!$G$39,Calculator!$G$39-(H3716+E3716+L3716+M3716-K3716),Calculator!$G$39),D3716),0)))</f>
        <v>0</v>
      </c>
    </row>
    <row r="3717" spans="1:14" ht="15.75" thickBot="1">
      <c r="A3717" s="33" t="str">
        <f ca="1">IF(C3717=Calculator!$H$27,"F",IF(Daily!D3717+Daily!H3717=0,IF(D3716+H3716&gt;0,"L",""),""))</f>
        <v/>
      </c>
      <c r="B3717" s="34">
        <v>3716</v>
      </c>
      <c r="C3717" s="19">
        <f t="shared" ca="1" si="233"/>
        <v>49646</v>
      </c>
      <c r="D3717" s="29">
        <f t="shared" ca="1" si="235"/>
        <v>0</v>
      </c>
      <c r="E3717" s="29">
        <f ca="1">IF(C3717&lt;Calculator!$D$26,0,IF(DAY($C3717)=1,IF(D3717-Calculator!$G$24&gt;0,Calculator!$G$24,D3717),0))</f>
        <v>0</v>
      </c>
      <c r="F3717" s="29">
        <f ca="1">IF(E3717&gt;0,D3717*Calculator!$G$22/12,0)</f>
        <v>0</v>
      </c>
      <c r="G3717" s="29">
        <f ca="1">IF(E3717&gt;0,(IFERROR(-PMT(Calculator!$G$22/12,Calculator!$G$23*12,Calculator!$G$20),0))-F3717,0)</f>
        <v>0</v>
      </c>
      <c r="H3717" s="29">
        <f t="shared" ca="1" si="236"/>
        <v>0</v>
      </c>
      <c r="I3717" s="29">
        <f t="shared" ca="1" si="234"/>
        <v>0</v>
      </c>
      <c r="J3717" s="30">
        <f>Calculator!$G$40</f>
        <v>6.5000000000000002E-2</v>
      </c>
      <c r="K3717" s="29">
        <f ca="1">IF(C3717&gt;=Calculator!$G$27,IF(DAY($C3717)=1,Calculator!$G$34/2,IF(DAY($C3717)=15,Calculator!$G$34/2,0)),0)</f>
        <v>0</v>
      </c>
      <c r="L3717" s="29">
        <f ca="1">IF(DAY($C3717)=28,IF(H3717=0,0,Calculator!$G$35),0)</f>
        <v>0</v>
      </c>
      <c r="M3717" s="29">
        <f ca="1">IF(I3717&gt;0,IF(DAY($C3717)=1,SUM(INDIRECT("I"&amp;(ROW(C3716)-DAY(C3716))):I3716),0),0)</f>
        <v>0</v>
      </c>
      <c r="N3717" s="29">
        <f ca="1">IF(C3717&lt;Calculator!$G$27,0,IF(C3717=Calculator!$G$27,Calculator!$G$39,IF(H3717-K3717&lt;=0,IF(D3717&gt;Calculator!$G$39,IF(H3717-K3717+E3717+L3717+M3717+Calculator!$G$39&gt;Calculator!$G$39,Calculator!$G$39-(H3717+E3717+L3717+M3717-K3717),Calculator!$G$39),D3717),0)))</f>
        <v>0</v>
      </c>
    </row>
    <row r="3718" spans="1:14" ht="15.75" thickBot="1">
      <c r="A3718" s="33" t="str">
        <f ca="1">IF(C3718=Calculator!$H$27,"F",IF(Daily!D3718+Daily!H3718=0,IF(D3717+H3717&gt;0,"L",""),""))</f>
        <v/>
      </c>
      <c r="B3718" s="34">
        <v>3717</v>
      </c>
      <c r="C3718" s="19">
        <f t="shared" ca="1" si="233"/>
        <v>49647</v>
      </c>
      <c r="D3718" s="29">
        <f t="shared" ca="1" si="235"/>
        <v>0</v>
      </c>
      <c r="E3718" s="29">
        <f ca="1">IF(C3718&lt;Calculator!$D$26,0,IF(DAY($C3718)=1,IF(D3718-Calculator!$G$24&gt;0,Calculator!$G$24,D3718),0))</f>
        <v>0</v>
      </c>
      <c r="F3718" s="29">
        <f ca="1">IF(E3718&gt;0,D3718*Calculator!$G$22/12,0)</f>
        <v>0</v>
      </c>
      <c r="G3718" s="29">
        <f ca="1">IF(E3718&gt;0,(IFERROR(-PMT(Calculator!$G$22/12,Calculator!$G$23*12,Calculator!$G$20),0))-F3718,0)</f>
        <v>0</v>
      </c>
      <c r="H3718" s="29">
        <f t="shared" ca="1" si="236"/>
        <v>0</v>
      </c>
      <c r="I3718" s="29">
        <f t="shared" ca="1" si="234"/>
        <v>0</v>
      </c>
      <c r="J3718" s="30">
        <f>Calculator!$G$40</f>
        <v>6.5000000000000002E-2</v>
      </c>
      <c r="K3718" s="29">
        <f ca="1">IF(C3718&gt;=Calculator!$G$27,IF(DAY($C3718)=1,Calculator!$G$34/2,IF(DAY($C3718)=15,Calculator!$G$34/2,0)),0)</f>
        <v>0</v>
      </c>
      <c r="L3718" s="29">
        <f ca="1">IF(DAY($C3718)=28,IF(H3718=0,0,Calculator!$G$35),0)</f>
        <v>0</v>
      </c>
      <c r="M3718" s="29">
        <f ca="1">IF(I3718&gt;0,IF(DAY($C3718)=1,SUM(INDIRECT("I"&amp;(ROW(C3717)-DAY(C3717))):I3717),0),0)</f>
        <v>0</v>
      </c>
      <c r="N3718" s="29">
        <f ca="1">IF(C3718&lt;Calculator!$G$27,0,IF(C3718=Calculator!$G$27,Calculator!$G$39,IF(H3718-K3718&lt;=0,IF(D3718&gt;Calculator!$G$39,IF(H3718-K3718+E3718+L3718+M3718+Calculator!$G$39&gt;Calculator!$G$39,Calculator!$G$39-(H3718+E3718+L3718+M3718-K3718),Calculator!$G$39),D3718),0)))</f>
        <v>0</v>
      </c>
    </row>
    <row r="3719" spans="1:14" ht="15.75" thickBot="1">
      <c r="A3719" s="33" t="str">
        <f ca="1">IF(C3719=Calculator!$H$27,"F",IF(Daily!D3719+Daily!H3719=0,IF(D3718+H3718&gt;0,"L",""),""))</f>
        <v/>
      </c>
      <c r="B3719" s="34">
        <v>3718</v>
      </c>
      <c r="C3719" s="19">
        <f t="shared" ca="1" si="233"/>
        <v>49648</v>
      </c>
      <c r="D3719" s="29">
        <f t="shared" ca="1" si="235"/>
        <v>0</v>
      </c>
      <c r="E3719" s="29">
        <f ca="1">IF(C3719&lt;Calculator!$D$26,0,IF(DAY($C3719)=1,IF(D3719-Calculator!$G$24&gt;0,Calculator!$G$24,D3719),0))</f>
        <v>0</v>
      </c>
      <c r="F3719" s="29">
        <f ca="1">IF(E3719&gt;0,D3719*Calculator!$G$22/12,0)</f>
        <v>0</v>
      </c>
      <c r="G3719" s="29">
        <f ca="1">IF(E3719&gt;0,(IFERROR(-PMT(Calculator!$G$22/12,Calculator!$G$23*12,Calculator!$G$20),0))-F3719,0)</f>
        <v>0</v>
      </c>
      <c r="H3719" s="29">
        <f t="shared" ca="1" si="236"/>
        <v>0</v>
      </c>
      <c r="I3719" s="29">
        <f t="shared" ca="1" si="234"/>
        <v>0</v>
      </c>
      <c r="J3719" s="30">
        <f>Calculator!$G$40</f>
        <v>6.5000000000000002E-2</v>
      </c>
      <c r="K3719" s="29">
        <f ca="1">IF(C3719&gt;=Calculator!$G$27,IF(DAY($C3719)=1,Calculator!$G$34/2,IF(DAY($C3719)=15,Calculator!$G$34/2,0)),0)</f>
        <v>0</v>
      </c>
      <c r="L3719" s="29">
        <f ca="1">IF(DAY($C3719)=28,IF(H3719=0,0,Calculator!$G$35),0)</f>
        <v>0</v>
      </c>
      <c r="M3719" s="29">
        <f ca="1">IF(I3719&gt;0,IF(DAY($C3719)=1,SUM(INDIRECT("I"&amp;(ROW(C3718)-DAY(C3718))):I3718),0),0)</f>
        <v>0</v>
      </c>
      <c r="N3719" s="29">
        <f ca="1">IF(C3719&lt;Calculator!$G$27,0,IF(C3719=Calculator!$G$27,Calculator!$G$39,IF(H3719-K3719&lt;=0,IF(D3719&gt;Calculator!$G$39,IF(H3719-K3719+E3719+L3719+M3719+Calculator!$G$39&gt;Calculator!$G$39,Calculator!$G$39-(H3719+E3719+L3719+M3719-K3719),Calculator!$G$39),D3719),0)))</f>
        <v>0</v>
      </c>
    </row>
    <row r="3720" spans="1:14" ht="15.75" thickBot="1">
      <c r="A3720" s="33" t="str">
        <f ca="1">IF(C3720=Calculator!$H$27,"F",IF(Daily!D3720+Daily!H3720=0,IF(D3719+H3719&gt;0,"L",""),""))</f>
        <v/>
      </c>
      <c r="B3720" s="34">
        <v>3719</v>
      </c>
      <c r="C3720" s="19">
        <f t="shared" ca="1" si="233"/>
        <v>49649</v>
      </c>
      <c r="D3720" s="29">
        <f t="shared" ca="1" si="235"/>
        <v>0</v>
      </c>
      <c r="E3720" s="29">
        <f ca="1">IF(C3720&lt;Calculator!$D$26,0,IF(DAY($C3720)=1,IF(D3720-Calculator!$G$24&gt;0,Calculator!$G$24,D3720),0))</f>
        <v>0</v>
      </c>
      <c r="F3720" s="29">
        <f ca="1">IF(E3720&gt;0,D3720*Calculator!$G$22/12,0)</f>
        <v>0</v>
      </c>
      <c r="G3720" s="29">
        <f ca="1">IF(E3720&gt;0,(IFERROR(-PMT(Calculator!$G$22/12,Calculator!$G$23*12,Calculator!$G$20),0))-F3720,0)</f>
        <v>0</v>
      </c>
      <c r="H3720" s="29">
        <f t="shared" ca="1" si="236"/>
        <v>0</v>
      </c>
      <c r="I3720" s="29">
        <f t="shared" ca="1" si="234"/>
        <v>0</v>
      </c>
      <c r="J3720" s="30">
        <f>Calculator!$G$40</f>
        <v>6.5000000000000002E-2</v>
      </c>
      <c r="K3720" s="29">
        <f ca="1">IF(C3720&gt;=Calculator!$G$27,IF(DAY($C3720)=1,Calculator!$G$34/2,IF(DAY($C3720)=15,Calculator!$G$34/2,0)),0)</f>
        <v>0</v>
      </c>
      <c r="L3720" s="29">
        <f ca="1">IF(DAY($C3720)=28,IF(H3720=0,0,Calculator!$G$35),0)</f>
        <v>0</v>
      </c>
      <c r="M3720" s="29">
        <f ca="1">IF(I3720&gt;0,IF(DAY($C3720)=1,SUM(INDIRECT("I"&amp;(ROW(C3719)-DAY(C3719))):I3719),0),0)</f>
        <v>0</v>
      </c>
      <c r="N3720" s="29">
        <f ca="1">IF(C3720&lt;Calculator!$G$27,0,IF(C3720=Calculator!$G$27,Calculator!$G$39,IF(H3720-K3720&lt;=0,IF(D3720&gt;Calculator!$G$39,IF(H3720-K3720+E3720+L3720+M3720+Calculator!$G$39&gt;Calculator!$G$39,Calculator!$G$39-(H3720+E3720+L3720+M3720-K3720),Calculator!$G$39),D3720),0)))</f>
        <v>0</v>
      </c>
    </row>
    <row r="3721" spans="1:14" ht="15.75" thickBot="1">
      <c r="A3721" s="33" t="str">
        <f ca="1">IF(C3721=Calculator!$H$27,"F",IF(Daily!D3721+Daily!H3721=0,IF(D3720+H3720&gt;0,"L",""),""))</f>
        <v/>
      </c>
      <c r="B3721" s="34">
        <v>3720</v>
      </c>
      <c r="C3721" s="19">
        <f t="shared" ca="1" si="233"/>
        <v>49650</v>
      </c>
      <c r="D3721" s="29">
        <f t="shared" ca="1" si="235"/>
        <v>0</v>
      </c>
      <c r="E3721" s="29">
        <f ca="1">IF(C3721&lt;Calculator!$D$26,0,IF(DAY($C3721)=1,IF(D3721-Calculator!$G$24&gt;0,Calculator!$G$24,D3721),0))</f>
        <v>0</v>
      </c>
      <c r="F3721" s="29">
        <f ca="1">IF(E3721&gt;0,D3721*Calculator!$G$22/12,0)</f>
        <v>0</v>
      </c>
      <c r="G3721" s="29">
        <f ca="1">IF(E3721&gt;0,(IFERROR(-PMT(Calculator!$G$22/12,Calculator!$G$23*12,Calculator!$G$20),0))-F3721,0)</f>
        <v>0</v>
      </c>
      <c r="H3721" s="29">
        <f t="shared" ca="1" si="236"/>
        <v>0</v>
      </c>
      <c r="I3721" s="29">
        <f t="shared" ca="1" si="234"/>
        <v>0</v>
      </c>
      <c r="J3721" s="30">
        <f>Calculator!$G$40</f>
        <v>6.5000000000000002E-2</v>
      </c>
      <c r="K3721" s="29">
        <f ca="1">IF(C3721&gt;=Calculator!$G$27,IF(DAY($C3721)=1,Calculator!$G$34/2,IF(DAY($C3721)=15,Calculator!$G$34/2,0)),0)</f>
        <v>0</v>
      </c>
      <c r="L3721" s="29">
        <f ca="1">IF(DAY($C3721)=28,IF(H3721=0,0,Calculator!$G$35),0)</f>
        <v>0</v>
      </c>
      <c r="M3721" s="29">
        <f ca="1">IF(I3721&gt;0,IF(DAY($C3721)=1,SUM(INDIRECT("I"&amp;(ROW(C3720)-DAY(C3720))):I3720),0),0)</f>
        <v>0</v>
      </c>
      <c r="N3721" s="29">
        <f ca="1">IF(C3721&lt;Calculator!$G$27,0,IF(C3721=Calculator!$G$27,Calculator!$G$39,IF(H3721-K3721&lt;=0,IF(D3721&gt;Calculator!$G$39,IF(H3721-K3721+E3721+L3721+M3721+Calculator!$G$39&gt;Calculator!$G$39,Calculator!$G$39-(H3721+E3721+L3721+M3721-K3721),Calculator!$G$39),D3721),0)))</f>
        <v>0</v>
      </c>
    </row>
    <row r="3722" spans="1:14" ht="15.75" thickBot="1">
      <c r="A3722" s="33" t="str">
        <f ca="1">IF(C3722=Calculator!$H$27,"F",IF(Daily!D3722+Daily!H3722=0,IF(D3721+H3721&gt;0,"L",""),""))</f>
        <v/>
      </c>
      <c r="B3722" s="34">
        <v>3721</v>
      </c>
      <c r="C3722" s="19">
        <f t="shared" ca="1" si="233"/>
        <v>49651</v>
      </c>
      <c r="D3722" s="29">
        <f t="shared" ca="1" si="235"/>
        <v>0</v>
      </c>
      <c r="E3722" s="29">
        <f ca="1">IF(C3722&lt;Calculator!$D$26,0,IF(DAY($C3722)=1,IF(D3722-Calculator!$G$24&gt;0,Calculator!$G$24,D3722),0))</f>
        <v>0</v>
      </c>
      <c r="F3722" s="29">
        <f ca="1">IF(E3722&gt;0,D3722*Calculator!$G$22/12,0)</f>
        <v>0</v>
      </c>
      <c r="G3722" s="29">
        <f ca="1">IF(E3722&gt;0,(IFERROR(-PMT(Calculator!$G$22/12,Calculator!$G$23*12,Calculator!$G$20),0))-F3722,0)</f>
        <v>0</v>
      </c>
      <c r="H3722" s="29">
        <f t="shared" ca="1" si="236"/>
        <v>0</v>
      </c>
      <c r="I3722" s="29">
        <f t="shared" ca="1" si="234"/>
        <v>0</v>
      </c>
      <c r="J3722" s="30">
        <f>Calculator!$G$40</f>
        <v>6.5000000000000002E-2</v>
      </c>
      <c r="K3722" s="29">
        <f ca="1">IF(C3722&gt;=Calculator!$G$27,IF(DAY($C3722)=1,Calculator!$G$34/2,IF(DAY($C3722)=15,Calculator!$G$34/2,0)),0)</f>
        <v>0</v>
      </c>
      <c r="L3722" s="29">
        <f ca="1">IF(DAY($C3722)=28,IF(H3722=0,0,Calculator!$G$35),0)</f>
        <v>0</v>
      </c>
      <c r="M3722" s="29">
        <f ca="1">IF(I3722&gt;0,IF(DAY($C3722)=1,SUM(INDIRECT("I"&amp;(ROW(C3721)-DAY(C3721))):I3721),0),0)</f>
        <v>0</v>
      </c>
      <c r="N3722" s="29">
        <f ca="1">IF(C3722&lt;Calculator!$G$27,0,IF(C3722=Calculator!$G$27,Calculator!$G$39,IF(H3722-K3722&lt;=0,IF(D3722&gt;Calculator!$G$39,IF(H3722-K3722+E3722+L3722+M3722+Calculator!$G$39&gt;Calculator!$G$39,Calculator!$G$39-(H3722+E3722+L3722+M3722-K3722),Calculator!$G$39),D3722),0)))</f>
        <v>0</v>
      </c>
    </row>
    <row r="3723" spans="1:14" ht="15.75" thickBot="1">
      <c r="A3723" s="33" t="str">
        <f ca="1">IF(C3723=Calculator!$H$27,"F",IF(Daily!D3723+Daily!H3723=0,IF(D3722+H3722&gt;0,"L",""),""))</f>
        <v/>
      </c>
      <c r="B3723" s="34">
        <v>3722</v>
      </c>
      <c r="C3723" s="19">
        <f t="shared" ca="1" si="233"/>
        <v>49652</v>
      </c>
      <c r="D3723" s="29">
        <f t="shared" ca="1" si="235"/>
        <v>0</v>
      </c>
      <c r="E3723" s="29">
        <f ca="1">IF(C3723&lt;Calculator!$D$26,0,IF(DAY($C3723)=1,IF(D3723-Calculator!$G$24&gt;0,Calculator!$G$24,D3723),0))</f>
        <v>0</v>
      </c>
      <c r="F3723" s="29">
        <f ca="1">IF(E3723&gt;0,D3723*Calculator!$G$22/12,0)</f>
        <v>0</v>
      </c>
      <c r="G3723" s="29">
        <f ca="1">IF(E3723&gt;0,(IFERROR(-PMT(Calculator!$G$22/12,Calculator!$G$23*12,Calculator!$G$20),0))-F3723,0)</f>
        <v>0</v>
      </c>
      <c r="H3723" s="29">
        <f t="shared" ca="1" si="236"/>
        <v>0</v>
      </c>
      <c r="I3723" s="29">
        <f t="shared" ca="1" si="234"/>
        <v>0</v>
      </c>
      <c r="J3723" s="30">
        <f>Calculator!$G$40</f>
        <v>6.5000000000000002E-2</v>
      </c>
      <c r="K3723" s="29">
        <f ca="1">IF(C3723&gt;=Calculator!$G$27,IF(DAY($C3723)=1,Calculator!$G$34/2,IF(DAY($C3723)=15,Calculator!$G$34/2,0)),0)</f>
        <v>0</v>
      </c>
      <c r="L3723" s="29">
        <f ca="1">IF(DAY($C3723)=28,IF(H3723=0,0,Calculator!$G$35),0)</f>
        <v>0</v>
      </c>
      <c r="M3723" s="29">
        <f ca="1">IF(I3723&gt;0,IF(DAY($C3723)=1,SUM(INDIRECT("I"&amp;(ROW(C3722)-DAY(C3722))):I3722),0),0)</f>
        <v>0</v>
      </c>
      <c r="N3723" s="29">
        <f ca="1">IF(C3723&lt;Calculator!$G$27,0,IF(C3723=Calculator!$G$27,Calculator!$G$39,IF(H3723-K3723&lt;=0,IF(D3723&gt;Calculator!$G$39,IF(H3723-K3723+E3723+L3723+M3723+Calculator!$G$39&gt;Calculator!$G$39,Calculator!$G$39-(H3723+E3723+L3723+M3723-K3723),Calculator!$G$39),D3723),0)))</f>
        <v>0</v>
      </c>
    </row>
    <row r="3724" spans="1:14" ht="15.75" thickBot="1">
      <c r="A3724" s="33" t="str">
        <f ca="1">IF(C3724=Calculator!$H$27,"F",IF(Daily!D3724+Daily!H3724=0,IF(D3723+H3723&gt;0,"L",""),""))</f>
        <v/>
      </c>
      <c r="B3724" s="34">
        <v>3723</v>
      </c>
      <c r="C3724" s="19">
        <f t="shared" ca="1" si="233"/>
        <v>49653</v>
      </c>
      <c r="D3724" s="29">
        <f t="shared" ca="1" si="235"/>
        <v>0</v>
      </c>
      <c r="E3724" s="29">
        <f ca="1">IF(C3724&lt;Calculator!$D$26,0,IF(DAY($C3724)=1,IF(D3724-Calculator!$G$24&gt;0,Calculator!$G$24,D3724),0))</f>
        <v>0</v>
      </c>
      <c r="F3724" s="29">
        <f ca="1">IF(E3724&gt;0,D3724*Calculator!$G$22/12,0)</f>
        <v>0</v>
      </c>
      <c r="G3724" s="29">
        <f ca="1">IF(E3724&gt;0,(IFERROR(-PMT(Calculator!$G$22/12,Calculator!$G$23*12,Calculator!$G$20),0))-F3724,0)</f>
        <v>0</v>
      </c>
      <c r="H3724" s="29">
        <f t="shared" ca="1" si="236"/>
        <v>0</v>
      </c>
      <c r="I3724" s="29">
        <f t="shared" ca="1" si="234"/>
        <v>0</v>
      </c>
      <c r="J3724" s="30">
        <f>Calculator!$G$40</f>
        <v>6.5000000000000002E-2</v>
      </c>
      <c r="K3724" s="29">
        <f ca="1">IF(C3724&gt;=Calculator!$G$27,IF(DAY($C3724)=1,Calculator!$G$34/2,IF(DAY($C3724)=15,Calculator!$G$34/2,0)),0)</f>
        <v>0</v>
      </c>
      <c r="L3724" s="29">
        <f ca="1">IF(DAY($C3724)=28,IF(H3724=0,0,Calculator!$G$35),0)</f>
        <v>0</v>
      </c>
      <c r="M3724" s="29">
        <f ca="1">IF(I3724&gt;0,IF(DAY($C3724)=1,SUM(INDIRECT("I"&amp;(ROW(C3723)-DAY(C3723))):I3723),0),0)</f>
        <v>0</v>
      </c>
      <c r="N3724" s="29">
        <f ca="1">IF(C3724&lt;Calculator!$G$27,0,IF(C3724=Calculator!$G$27,Calculator!$G$39,IF(H3724-K3724&lt;=0,IF(D3724&gt;Calculator!$G$39,IF(H3724-K3724+E3724+L3724+M3724+Calculator!$G$39&gt;Calculator!$G$39,Calculator!$G$39-(H3724+E3724+L3724+M3724-K3724),Calculator!$G$39),D3724),0)))</f>
        <v>0</v>
      </c>
    </row>
    <row r="3725" spans="1:14" ht="15.75" thickBot="1">
      <c r="A3725" s="33" t="str">
        <f ca="1">IF(C3725=Calculator!$H$27,"F",IF(Daily!D3725+Daily!H3725=0,IF(D3724+H3724&gt;0,"L",""),""))</f>
        <v/>
      </c>
      <c r="B3725" s="34">
        <v>3724</v>
      </c>
      <c r="C3725" s="19">
        <f t="shared" ca="1" si="233"/>
        <v>49654</v>
      </c>
      <c r="D3725" s="29">
        <f t="shared" ca="1" si="235"/>
        <v>0</v>
      </c>
      <c r="E3725" s="29">
        <f ca="1">IF(C3725&lt;Calculator!$D$26,0,IF(DAY($C3725)=1,IF(D3725-Calculator!$G$24&gt;0,Calculator!$G$24,D3725),0))</f>
        <v>0</v>
      </c>
      <c r="F3725" s="29">
        <f ca="1">IF(E3725&gt;0,D3725*Calculator!$G$22/12,0)</f>
        <v>0</v>
      </c>
      <c r="G3725" s="29">
        <f ca="1">IF(E3725&gt;0,(IFERROR(-PMT(Calculator!$G$22/12,Calculator!$G$23*12,Calculator!$G$20),0))-F3725,0)</f>
        <v>0</v>
      </c>
      <c r="H3725" s="29">
        <f t="shared" ca="1" si="236"/>
        <v>0</v>
      </c>
      <c r="I3725" s="29">
        <f t="shared" ca="1" si="234"/>
        <v>0</v>
      </c>
      <c r="J3725" s="30">
        <f>Calculator!$G$40</f>
        <v>6.5000000000000002E-2</v>
      </c>
      <c r="K3725" s="29">
        <f ca="1">IF(C3725&gt;=Calculator!$G$27,IF(DAY($C3725)=1,Calculator!$G$34/2,IF(DAY($C3725)=15,Calculator!$G$34/2,0)),0)</f>
        <v>0</v>
      </c>
      <c r="L3725" s="29">
        <f ca="1">IF(DAY($C3725)=28,IF(H3725=0,0,Calculator!$G$35),0)</f>
        <v>0</v>
      </c>
      <c r="M3725" s="29">
        <f ca="1">IF(I3725&gt;0,IF(DAY($C3725)=1,SUM(INDIRECT("I"&amp;(ROW(C3724)-DAY(C3724))):I3724),0),0)</f>
        <v>0</v>
      </c>
      <c r="N3725" s="29">
        <f ca="1">IF(C3725&lt;Calculator!$G$27,0,IF(C3725=Calculator!$G$27,Calculator!$G$39,IF(H3725-K3725&lt;=0,IF(D3725&gt;Calculator!$G$39,IF(H3725-K3725+E3725+L3725+M3725+Calculator!$G$39&gt;Calculator!$G$39,Calculator!$G$39-(H3725+E3725+L3725+M3725-K3725),Calculator!$G$39),D3725),0)))</f>
        <v>0</v>
      </c>
    </row>
    <row r="3726" spans="1:14" ht="15.75" thickBot="1">
      <c r="A3726" s="33" t="str">
        <f ca="1">IF(C3726=Calculator!$H$27,"F",IF(Daily!D3726+Daily!H3726=0,IF(D3725+H3725&gt;0,"L",""),""))</f>
        <v/>
      </c>
      <c r="B3726" s="34">
        <v>3725</v>
      </c>
      <c r="C3726" s="19">
        <f t="shared" ca="1" si="233"/>
        <v>49655</v>
      </c>
      <c r="D3726" s="29">
        <f t="shared" ca="1" si="235"/>
        <v>0</v>
      </c>
      <c r="E3726" s="29">
        <f ca="1">IF(C3726&lt;Calculator!$D$26,0,IF(DAY($C3726)=1,IF(D3726-Calculator!$G$24&gt;0,Calculator!$G$24,D3726),0))</f>
        <v>0</v>
      </c>
      <c r="F3726" s="29">
        <f ca="1">IF(E3726&gt;0,D3726*Calculator!$G$22/12,0)</f>
        <v>0</v>
      </c>
      <c r="G3726" s="29">
        <f ca="1">IF(E3726&gt;0,(IFERROR(-PMT(Calculator!$G$22/12,Calculator!$G$23*12,Calculator!$G$20),0))-F3726,0)</f>
        <v>0</v>
      </c>
      <c r="H3726" s="29">
        <f t="shared" ca="1" si="236"/>
        <v>0</v>
      </c>
      <c r="I3726" s="29">
        <f t="shared" ca="1" si="234"/>
        <v>0</v>
      </c>
      <c r="J3726" s="30">
        <f>Calculator!$G$40</f>
        <v>6.5000000000000002E-2</v>
      </c>
      <c r="K3726" s="29">
        <f ca="1">IF(C3726&gt;=Calculator!$G$27,IF(DAY($C3726)=1,Calculator!$G$34/2,IF(DAY($C3726)=15,Calculator!$G$34/2,0)),0)</f>
        <v>0</v>
      </c>
      <c r="L3726" s="29">
        <f ca="1">IF(DAY($C3726)=28,IF(H3726=0,0,Calculator!$G$35),0)</f>
        <v>0</v>
      </c>
      <c r="M3726" s="29">
        <f ca="1">IF(I3726&gt;0,IF(DAY($C3726)=1,SUM(INDIRECT("I"&amp;(ROW(C3725)-DAY(C3725))):I3725),0),0)</f>
        <v>0</v>
      </c>
      <c r="N3726" s="29">
        <f ca="1">IF(C3726&lt;Calculator!$G$27,0,IF(C3726=Calculator!$G$27,Calculator!$G$39,IF(H3726-K3726&lt;=0,IF(D3726&gt;Calculator!$G$39,IF(H3726-K3726+E3726+L3726+M3726+Calculator!$G$39&gt;Calculator!$G$39,Calculator!$G$39-(H3726+E3726+L3726+M3726-K3726),Calculator!$G$39),D3726),0)))</f>
        <v>0</v>
      </c>
    </row>
    <row r="3727" spans="1:14" ht="15.75" thickBot="1">
      <c r="A3727" s="33" t="str">
        <f ca="1">IF(C3727=Calculator!$H$27,"F",IF(Daily!D3727+Daily!H3727=0,IF(D3726+H3726&gt;0,"L",""),""))</f>
        <v/>
      </c>
      <c r="B3727" s="34">
        <v>3726</v>
      </c>
      <c r="C3727" s="19">
        <f t="shared" ca="1" si="233"/>
        <v>49656</v>
      </c>
      <c r="D3727" s="29">
        <f t="shared" ca="1" si="235"/>
        <v>0</v>
      </c>
      <c r="E3727" s="29">
        <f ca="1">IF(C3727&lt;Calculator!$D$26,0,IF(DAY($C3727)=1,IF(D3727-Calculator!$G$24&gt;0,Calculator!$G$24,D3727),0))</f>
        <v>0</v>
      </c>
      <c r="F3727" s="29">
        <f ca="1">IF(E3727&gt;0,D3727*Calculator!$G$22/12,0)</f>
        <v>0</v>
      </c>
      <c r="G3727" s="29">
        <f ca="1">IF(E3727&gt;0,(IFERROR(-PMT(Calculator!$G$22/12,Calculator!$G$23*12,Calculator!$G$20),0))-F3727,0)</f>
        <v>0</v>
      </c>
      <c r="H3727" s="29">
        <f t="shared" ca="1" si="236"/>
        <v>0</v>
      </c>
      <c r="I3727" s="29">
        <f t="shared" ca="1" si="234"/>
        <v>0</v>
      </c>
      <c r="J3727" s="30">
        <f>Calculator!$G$40</f>
        <v>6.5000000000000002E-2</v>
      </c>
      <c r="K3727" s="29">
        <f ca="1">IF(C3727&gt;=Calculator!$G$27,IF(DAY($C3727)=1,Calculator!$G$34/2,IF(DAY($C3727)=15,Calculator!$G$34/2,0)),0)</f>
        <v>0</v>
      </c>
      <c r="L3727" s="29">
        <f ca="1">IF(DAY($C3727)=28,IF(H3727=0,0,Calculator!$G$35),0)</f>
        <v>0</v>
      </c>
      <c r="M3727" s="29">
        <f ca="1">IF(I3727&gt;0,IF(DAY($C3727)=1,SUM(INDIRECT("I"&amp;(ROW(C3726)-DAY(C3726))):I3726),0),0)</f>
        <v>0</v>
      </c>
      <c r="N3727" s="29">
        <f ca="1">IF(C3727&lt;Calculator!$G$27,0,IF(C3727=Calculator!$G$27,Calculator!$G$39,IF(H3727-K3727&lt;=0,IF(D3727&gt;Calculator!$G$39,IF(H3727-K3727+E3727+L3727+M3727+Calculator!$G$39&gt;Calculator!$G$39,Calculator!$G$39-(H3727+E3727+L3727+M3727-K3727),Calculator!$G$39),D3727),0)))</f>
        <v>0</v>
      </c>
    </row>
    <row r="3728" spans="1:14" ht="15.75" thickBot="1">
      <c r="A3728" s="33" t="str">
        <f ca="1">IF(C3728=Calculator!$H$27,"F",IF(Daily!D3728+Daily!H3728=0,IF(D3727+H3727&gt;0,"L",""),""))</f>
        <v/>
      </c>
      <c r="B3728" s="34">
        <v>3727</v>
      </c>
      <c r="C3728" s="19">
        <f t="shared" ca="1" si="233"/>
        <v>49657</v>
      </c>
      <c r="D3728" s="29">
        <f t="shared" ca="1" si="235"/>
        <v>0</v>
      </c>
      <c r="E3728" s="29">
        <f ca="1">IF(C3728&lt;Calculator!$D$26,0,IF(DAY($C3728)=1,IF(D3728-Calculator!$G$24&gt;0,Calculator!$G$24,D3728),0))</f>
        <v>0</v>
      </c>
      <c r="F3728" s="29">
        <f ca="1">IF(E3728&gt;0,D3728*Calculator!$G$22/12,0)</f>
        <v>0</v>
      </c>
      <c r="G3728" s="29">
        <f ca="1">IF(E3728&gt;0,(IFERROR(-PMT(Calculator!$G$22/12,Calculator!$G$23*12,Calculator!$G$20),0))-F3728,0)</f>
        <v>0</v>
      </c>
      <c r="H3728" s="29">
        <f t="shared" ca="1" si="236"/>
        <v>0</v>
      </c>
      <c r="I3728" s="29">
        <f t="shared" ca="1" si="234"/>
        <v>0</v>
      </c>
      <c r="J3728" s="30">
        <f>Calculator!$G$40</f>
        <v>6.5000000000000002E-2</v>
      </c>
      <c r="K3728" s="29">
        <f ca="1">IF(C3728&gt;=Calculator!$G$27,IF(DAY($C3728)=1,Calculator!$G$34/2,IF(DAY($C3728)=15,Calculator!$G$34/2,0)),0)</f>
        <v>0</v>
      </c>
      <c r="L3728" s="29">
        <f ca="1">IF(DAY($C3728)=28,IF(H3728=0,0,Calculator!$G$35),0)</f>
        <v>0</v>
      </c>
      <c r="M3728" s="29">
        <f ca="1">IF(I3728&gt;0,IF(DAY($C3728)=1,SUM(INDIRECT("I"&amp;(ROW(C3727)-DAY(C3727))):I3727),0),0)</f>
        <v>0</v>
      </c>
      <c r="N3728" s="29">
        <f ca="1">IF(C3728&lt;Calculator!$G$27,0,IF(C3728=Calculator!$G$27,Calculator!$G$39,IF(H3728-K3728&lt;=0,IF(D3728&gt;Calculator!$G$39,IF(H3728-K3728+E3728+L3728+M3728+Calculator!$G$39&gt;Calculator!$G$39,Calculator!$G$39-(H3728+E3728+L3728+M3728-K3728),Calculator!$G$39),D3728),0)))</f>
        <v>0</v>
      </c>
    </row>
    <row r="3729" spans="1:14" ht="15.75" thickBot="1">
      <c r="A3729" s="33" t="str">
        <f ca="1">IF(C3729=Calculator!$H$27,"F",IF(Daily!D3729+Daily!H3729=0,IF(D3728+H3728&gt;0,"L",""),""))</f>
        <v/>
      </c>
      <c r="B3729" s="34">
        <v>3728</v>
      </c>
      <c r="C3729" s="19">
        <f t="shared" ca="1" si="233"/>
        <v>49658</v>
      </c>
      <c r="D3729" s="29">
        <f t="shared" ca="1" si="235"/>
        <v>0</v>
      </c>
      <c r="E3729" s="29">
        <f ca="1">IF(C3729&lt;Calculator!$D$26,0,IF(DAY($C3729)=1,IF(D3729-Calculator!$G$24&gt;0,Calculator!$G$24,D3729),0))</f>
        <v>0</v>
      </c>
      <c r="F3729" s="29">
        <f ca="1">IF(E3729&gt;0,D3729*Calculator!$G$22/12,0)</f>
        <v>0</v>
      </c>
      <c r="G3729" s="29">
        <f ca="1">IF(E3729&gt;0,(IFERROR(-PMT(Calculator!$G$22/12,Calculator!$G$23*12,Calculator!$G$20),0))-F3729,0)</f>
        <v>0</v>
      </c>
      <c r="H3729" s="29">
        <f t="shared" ca="1" si="236"/>
        <v>0</v>
      </c>
      <c r="I3729" s="29">
        <f t="shared" ca="1" si="234"/>
        <v>0</v>
      </c>
      <c r="J3729" s="30">
        <f>Calculator!$G$40</f>
        <v>6.5000000000000002E-2</v>
      </c>
      <c r="K3729" s="29">
        <f ca="1">IF(C3729&gt;=Calculator!$G$27,IF(DAY($C3729)=1,Calculator!$G$34/2,IF(DAY($C3729)=15,Calculator!$G$34/2,0)),0)</f>
        <v>4500</v>
      </c>
      <c r="L3729" s="29">
        <f ca="1">IF(DAY($C3729)=28,IF(H3729=0,0,Calculator!$G$35),0)</f>
        <v>0</v>
      </c>
      <c r="M3729" s="29">
        <f ca="1">IF(I3729&gt;0,IF(DAY($C3729)=1,SUM(INDIRECT("I"&amp;(ROW(C3728)-DAY(C3728))):I3728),0),0)</f>
        <v>0</v>
      </c>
      <c r="N3729" s="29">
        <f ca="1">IF(C3729&lt;Calculator!$G$27,0,IF(C3729=Calculator!$G$27,Calculator!$G$39,IF(H3729-K3729&lt;=0,IF(D3729&gt;Calculator!$G$39,IF(H3729-K3729+E3729+L3729+M3729+Calculator!$G$39&gt;Calculator!$G$39,Calculator!$G$39-(H3729+E3729+L3729+M3729-K3729),Calculator!$G$39),D3729),0)))</f>
        <v>0</v>
      </c>
    </row>
    <row r="3730" spans="1:14" ht="15.75" thickBot="1">
      <c r="A3730" s="33" t="str">
        <f ca="1">IF(C3730=Calculator!$H$27,"F",IF(Daily!D3730+Daily!H3730=0,IF(D3729+H3729&gt;0,"L",""),""))</f>
        <v/>
      </c>
      <c r="B3730" s="34">
        <v>3729</v>
      </c>
      <c r="C3730" s="19">
        <f t="shared" ca="1" si="233"/>
        <v>49659</v>
      </c>
      <c r="D3730" s="29">
        <f t="shared" ca="1" si="235"/>
        <v>0</v>
      </c>
      <c r="E3730" s="29">
        <f ca="1">IF(C3730&lt;Calculator!$D$26,0,IF(DAY($C3730)=1,IF(D3730-Calculator!$G$24&gt;0,Calculator!$G$24,D3730),0))</f>
        <v>0</v>
      </c>
      <c r="F3730" s="29">
        <f ca="1">IF(E3730&gt;0,D3730*Calculator!$G$22/12,0)</f>
        <v>0</v>
      </c>
      <c r="G3730" s="29">
        <f ca="1">IF(E3730&gt;0,(IFERROR(-PMT(Calculator!$G$22/12,Calculator!$G$23*12,Calculator!$G$20),0))-F3730,0)</f>
        <v>0</v>
      </c>
      <c r="H3730" s="29">
        <f t="shared" ca="1" si="236"/>
        <v>0</v>
      </c>
      <c r="I3730" s="29">
        <f t="shared" ca="1" si="234"/>
        <v>0</v>
      </c>
      <c r="J3730" s="30">
        <f>Calculator!$G$40</f>
        <v>6.5000000000000002E-2</v>
      </c>
      <c r="K3730" s="29">
        <f ca="1">IF(C3730&gt;=Calculator!$G$27,IF(DAY($C3730)=1,Calculator!$G$34/2,IF(DAY($C3730)=15,Calculator!$G$34/2,0)),0)</f>
        <v>0</v>
      </c>
      <c r="L3730" s="29">
        <f ca="1">IF(DAY($C3730)=28,IF(H3730=0,0,Calculator!$G$35),0)</f>
        <v>0</v>
      </c>
      <c r="M3730" s="29">
        <f ca="1">IF(I3730&gt;0,IF(DAY($C3730)=1,SUM(INDIRECT("I"&amp;(ROW(C3729)-DAY(C3729))):I3729),0),0)</f>
        <v>0</v>
      </c>
      <c r="N3730" s="29">
        <f ca="1">IF(C3730&lt;Calculator!$G$27,0,IF(C3730=Calculator!$G$27,Calculator!$G$39,IF(H3730-K3730&lt;=0,IF(D3730&gt;Calculator!$G$39,IF(H3730-K3730+E3730+L3730+M3730+Calculator!$G$39&gt;Calculator!$G$39,Calculator!$G$39-(H3730+E3730+L3730+M3730-K3730),Calculator!$G$39),D3730),0)))</f>
        <v>0</v>
      </c>
    </row>
    <row r="3731" spans="1:14" ht="15.75" thickBot="1">
      <c r="A3731" s="33" t="str">
        <f ca="1">IF(C3731=Calculator!$H$27,"F",IF(Daily!D3731+Daily!H3731=0,IF(D3730+H3730&gt;0,"L",""),""))</f>
        <v/>
      </c>
      <c r="B3731" s="34">
        <v>3730</v>
      </c>
      <c r="C3731" s="19">
        <f t="shared" ca="1" si="233"/>
        <v>49660</v>
      </c>
      <c r="D3731" s="29">
        <f t="shared" ca="1" si="235"/>
        <v>0</v>
      </c>
      <c r="E3731" s="29">
        <f ca="1">IF(C3731&lt;Calculator!$D$26,0,IF(DAY($C3731)=1,IF(D3731-Calculator!$G$24&gt;0,Calculator!$G$24,D3731),0))</f>
        <v>0</v>
      </c>
      <c r="F3731" s="29">
        <f ca="1">IF(E3731&gt;0,D3731*Calculator!$G$22/12,0)</f>
        <v>0</v>
      </c>
      <c r="G3731" s="29">
        <f ca="1">IF(E3731&gt;0,(IFERROR(-PMT(Calculator!$G$22/12,Calculator!$G$23*12,Calculator!$G$20),0))-F3731,0)</f>
        <v>0</v>
      </c>
      <c r="H3731" s="29">
        <f t="shared" ca="1" si="236"/>
        <v>0</v>
      </c>
      <c r="I3731" s="29">
        <f t="shared" ca="1" si="234"/>
        <v>0</v>
      </c>
      <c r="J3731" s="30">
        <f>Calculator!$G$40</f>
        <v>6.5000000000000002E-2</v>
      </c>
      <c r="K3731" s="29">
        <f ca="1">IF(C3731&gt;=Calculator!$G$27,IF(DAY($C3731)=1,Calculator!$G$34/2,IF(DAY($C3731)=15,Calculator!$G$34/2,0)),0)</f>
        <v>0</v>
      </c>
      <c r="L3731" s="29">
        <f ca="1">IF(DAY($C3731)=28,IF(H3731=0,0,Calculator!$G$35),0)</f>
        <v>0</v>
      </c>
      <c r="M3731" s="29">
        <f ca="1">IF(I3731&gt;0,IF(DAY($C3731)=1,SUM(INDIRECT("I"&amp;(ROW(C3730)-DAY(C3730))):I3730),0),0)</f>
        <v>0</v>
      </c>
      <c r="N3731" s="29">
        <f ca="1">IF(C3731&lt;Calculator!$G$27,0,IF(C3731=Calculator!$G$27,Calculator!$G$39,IF(H3731-K3731&lt;=0,IF(D3731&gt;Calculator!$G$39,IF(H3731-K3731+E3731+L3731+M3731+Calculator!$G$39&gt;Calculator!$G$39,Calculator!$G$39-(H3731+E3731+L3731+M3731-K3731),Calculator!$G$39),D3731),0)))</f>
        <v>0</v>
      </c>
    </row>
    <row r="3732" spans="1:14" ht="15.75" thickBot="1">
      <c r="A3732" s="33" t="str">
        <f ca="1">IF(C3732=Calculator!$H$27,"F",IF(Daily!D3732+Daily!H3732=0,IF(D3731+H3731&gt;0,"L",""),""))</f>
        <v/>
      </c>
      <c r="B3732" s="34">
        <v>3731</v>
      </c>
      <c r="C3732" s="19">
        <f t="shared" ca="1" si="233"/>
        <v>49661</v>
      </c>
      <c r="D3732" s="29">
        <f t="shared" ca="1" si="235"/>
        <v>0</v>
      </c>
      <c r="E3732" s="29">
        <f ca="1">IF(C3732&lt;Calculator!$D$26,0,IF(DAY($C3732)=1,IF(D3732-Calculator!$G$24&gt;0,Calculator!$G$24,D3732),0))</f>
        <v>0</v>
      </c>
      <c r="F3732" s="29">
        <f ca="1">IF(E3732&gt;0,D3732*Calculator!$G$22/12,0)</f>
        <v>0</v>
      </c>
      <c r="G3732" s="29">
        <f ca="1">IF(E3732&gt;0,(IFERROR(-PMT(Calculator!$G$22/12,Calculator!$G$23*12,Calculator!$G$20),0))-F3732,0)</f>
        <v>0</v>
      </c>
      <c r="H3732" s="29">
        <f t="shared" ca="1" si="236"/>
        <v>0</v>
      </c>
      <c r="I3732" s="29">
        <f t="shared" ca="1" si="234"/>
        <v>0</v>
      </c>
      <c r="J3732" s="30">
        <f>Calculator!$G$40</f>
        <v>6.5000000000000002E-2</v>
      </c>
      <c r="K3732" s="29">
        <f ca="1">IF(C3732&gt;=Calculator!$G$27,IF(DAY($C3732)=1,Calculator!$G$34/2,IF(DAY($C3732)=15,Calculator!$G$34/2,0)),0)</f>
        <v>0</v>
      </c>
      <c r="L3732" s="29">
        <f ca="1">IF(DAY($C3732)=28,IF(H3732=0,0,Calculator!$G$35),0)</f>
        <v>0</v>
      </c>
      <c r="M3732" s="29">
        <f ca="1">IF(I3732&gt;0,IF(DAY($C3732)=1,SUM(INDIRECT("I"&amp;(ROW(C3731)-DAY(C3731))):I3731),0),0)</f>
        <v>0</v>
      </c>
      <c r="N3732" s="29">
        <f ca="1">IF(C3732&lt;Calculator!$G$27,0,IF(C3732=Calculator!$G$27,Calculator!$G$39,IF(H3732-K3732&lt;=0,IF(D3732&gt;Calculator!$G$39,IF(H3732-K3732+E3732+L3732+M3732+Calculator!$G$39&gt;Calculator!$G$39,Calculator!$G$39-(H3732+E3732+L3732+M3732-K3732),Calculator!$G$39),D3732),0)))</f>
        <v>0</v>
      </c>
    </row>
    <row r="3733" spans="1:14" ht="15.75" thickBot="1">
      <c r="A3733" s="33" t="str">
        <f ca="1">IF(C3733=Calculator!$H$27,"F",IF(Daily!D3733+Daily!H3733=0,IF(D3732+H3732&gt;0,"L",""),""))</f>
        <v/>
      </c>
      <c r="B3733" s="34">
        <v>3732</v>
      </c>
      <c r="C3733" s="19">
        <f t="shared" ca="1" si="233"/>
        <v>49662</v>
      </c>
      <c r="D3733" s="29">
        <f t="shared" ca="1" si="235"/>
        <v>0</v>
      </c>
      <c r="E3733" s="29">
        <f ca="1">IF(C3733&lt;Calculator!$D$26,0,IF(DAY($C3733)=1,IF(D3733-Calculator!$G$24&gt;0,Calculator!$G$24,D3733),0))</f>
        <v>0</v>
      </c>
      <c r="F3733" s="29">
        <f ca="1">IF(E3733&gt;0,D3733*Calculator!$G$22/12,0)</f>
        <v>0</v>
      </c>
      <c r="G3733" s="29">
        <f ca="1">IF(E3733&gt;0,(IFERROR(-PMT(Calculator!$G$22/12,Calculator!$G$23*12,Calculator!$G$20),0))-F3733,0)</f>
        <v>0</v>
      </c>
      <c r="H3733" s="29">
        <f t="shared" ca="1" si="236"/>
        <v>0</v>
      </c>
      <c r="I3733" s="29">
        <f t="shared" ca="1" si="234"/>
        <v>0</v>
      </c>
      <c r="J3733" s="30">
        <f>Calculator!$G$40</f>
        <v>6.5000000000000002E-2</v>
      </c>
      <c r="K3733" s="29">
        <f ca="1">IF(C3733&gt;=Calculator!$G$27,IF(DAY($C3733)=1,Calculator!$G$34/2,IF(DAY($C3733)=15,Calculator!$G$34/2,0)),0)</f>
        <v>0</v>
      </c>
      <c r="L3733" s="29">
        <f ca="1">IF(DAY($C3733)=28,IF(H3733=0,0,Calculator!$G$35),0)</f>
        <v>0</v>
      </c>
      <c r="M3733" s="29">
        <f ca="1">IF(I3733&gt;0,IF(DAY($C3733)=1,SUM(INDIRECT("I"&amp;(ROW(C3732)-DAY(C3732))):I3732),0),0)</f>
        <v>0</v>
      </c>
      <c r="N3733" s="29">
        <f ca="1">IF(C3733&lt;Calculator!$G$27,0,IF(C3733=Calculator!$G$27,Calculator!$G$39,IF(H3733-K3733&lt;=0,IF(D3733&gt;Calculator!$G$39,IF(H3733-K3733+E3733+L3733+M3733+Calculator!$G$39&gt;Calculator!$G$39,Calculator!$G$39-(H3733+E3733+L3733+M3733-K3733),Calculator!$G$39),D3733),0)))</f>
        <v>0</v>
      </c>
    </row>
    <row r="3734" spans="1:14" ht="15.75" thickBot="1">
      <c r="A3734" s="33" t="str">
        <f ca="1">IF(C3734=Calculator!$H$27,"F",IF(Daily!D3734+Daily!H3734=0,IF(D3733+H3733&gt;0,"L",""),""))</f>
        <v/>
      </c>
      <c r="B3734" s="34">
        <v>3733</v>
      </c>
      <c r="C3734" s="19">
        <f t="shared" ca="1" si="233"/>
        <v>49663</v>
      </c>
      <c r="D3734" s="29">
        <f t="shared" ca="1" si="235"/>
        <v>0</v>
      </c>
      <c r="E3734" s="29">
        <f ca="1">IF(C3734&lt;Calculator!$D$26,0,IF(DAY($C3734)=1,IF(D3734-Calculator!$G$24&gt;0,Calculator!$G$24,D3734),0))</f>
        <v>0</v>
      </c>
      <c r="F3734" s="29">
        <f ca="1">IF(E3734&gt;0,D3734*Calculator!$G$22/12,0)</f>
        <v>0</v>
      </c>
      <c r="G3734" s="29">
        <f ca="1">IF(E3734&gt;0,(IFERROR(-PMT(Calculator!$G$22/12,Calculator!$G$23*12,Calculator!$G$20),0))-F3734,0)</f>
        <v>0</v>
      </c>
      <c r="H3734" s="29">
        <f t="shared" ca="1" si="236"/>
        <v>0</v>
      </c>
      <c r="I3734" s="29">
        <f t="shared" ca="1" si="234"/>
        <v>0</v>
      </c>
      <c r="J3734" s="30">
        <f>Calculator!$G$40</f>
        <v>6.5000000000000002E-2</v>
      </c>
      <c r="K3734" s="29">
        <f ca="1">IF(C3734&gt;=Calculator!$G$27,IF(DAY($C3734)=1,Calculator!$G$34/2,IF(DAY($C3734)=15,Calculator!$G$34/2,0)),0)</f>
        <v>0</v>
      </c>
      <c r="L3734" s="29">
        <f ca="1">IF(DAY($C3734)=28,IF(H3734=0,0,Calculator!$G$35),0)</f>
        <v>0</v>
      </c>
      <c r="M3734" s="29">
        <f ca="1">IF(I3734&gt;0,IF(DAY($C3734)=1,SUM(INDIRECT("I"&amp;(ROW(C3733)-DAY(C3733))):I3733),0),0)</f>
        <v>0</v>
      </c>
      <c r="N3734" s="29">
        <f ca="1">IF(C3734&lt;Calculator!$G$27,0,IF(C3734=Calculator!$G$27,Calculator!$G$39,IF(H3734-K3734&lt;=0,IF(D3734&gt;Calculator!$G$39,IF(H3734-K3734+E3734+L3734+M3734+Calculator!$G$39&gt;Calculator!$G$39,Calculator!$G$39-(H3734+E3734+L3734+M3734-K3734),Calculator!$G$39),D3734),0)))</f>
        <v>0</v>
      </c>
    </row>
    <row r="3735" spans="1:14" ht="15.75" thickBot="1">
      <c r="A3735" s="33" t="str">
        <f ca="1">IF(C3735=Calculator!$H$27,"F",IF(Daily!D3735+Daily!H3735=0,IF(D3734+H3734&gt;0,"L",""),""))</f>
        <v/>
      </c>
      <c r="B3735" s="34">
        <v>3734</v>
      </c>
      <c r="C3735" s="19">
        <f t="shared" ca="1" si="233"/>
        <v>49664</v>
      </c>
      <c r="D3735" s="29">
        <f t="shared" ca="1" si="235"/>
        <v>0</v>
      </c>
      <c r="E3735" s="29">
        <f ca="1">IF(C3735&lt;Calculator!$D$26,0,IF(DAY($C3735)=1,IF(D3735-Calculator!$G$24&gt;0,Calculator!$G$24,D3735),0))</f>
        <v>0</v>
      </c>
      <c r="F3735" s="29">
        <f ca="1">IF(E3735&gt;0,D3735*Calculator!$G$22/12,0)</f>
        <v>0</v>
      </c>
      <c r="G3735" s="29">
        <f ca="1">IF(E3735&gt;0,(IFERROR(-PMT(Calculator!$G$22/12,Calculator!$G$23*12,Calculator!$G$20),0))-F3735,0)</f>
        <v>0</v>
      </c>
      <c r="H3735" s="29">
        <f t="shared" ca="1" si="236"/>
        <v>0</v>
      </c>
      <c r="I3735" s="29">
        <f t="shared" ca="1" si="234"/>
        <v>0</v>
      </c>
      <c r="J3735" s="30">
        <f>Calculator!$G$40</f>
        <v>6.5000000000000002E-2</v>
      </c>
      <c r="K3735" s="29">
        <f ca="1">IF(C3735&gt;=Calculator!$G$27,IF(DAY($C3735)=1,Calculator!$G$34/2,IF(DAY($C3735)=15,Calculator!$G$34/2,0)),0)</f>
        <v>0</v>
      </c>
      <c r="L3735" s="29">
        <f ca="1">IF(DAY($C3735)=28,IF(H3735=0,0,Calculator!$G$35),0)</f>
        <v>0</v>
      </c>
      <c r="M3735" s="29">
        <f ca="1">IF(I3735&gt;0,IF(DAY($C3735)=1,SUM(INDIRECT("I"&amp;(ROW(C3734)-DAY(C3734))):I3734),0),0)</f>
        <v>0</v>
      </c>
      <c r="N3735" s="29">
        <f ca="1">IF(C3735&lt;Calculator!$G$27,0,IF(C3735=Calculator!$G$27,Calculator!$G$39,IF(H3735-K3735&lt;=0,IF(D3735&gt;Calculator!$G$39,IF(H3735-K3735+E3735+L3735+M3735+Calculator!$G$39&gt;Calculator!$G$39,Calculator!$G$39-(H3735+E3735+L3735+M3735-K3735),Calculator!$G$39),D3735),0)))</f>
        <v>0</v>
      </c>
    </row>
    <row r="3736" spans="1:14" ht="15.75" thickBot="1">
      <c r="A3736" s="33" t="str">
        <f ca="1">IF(C3736=Calculator!$H$27,"F",IF(Daily!D3736+Daily!H3736=0,IF(D3735+H3735&gt;0,"L",""),""))</f>
        <v/>
      </c>
      <c r="B3736" s="34">
        <v>3735</v>
      </c>
      <c r="C3736" s="19">
        <f t="shared" ca="1" si="233"/>
        <v>49665</v>
      </c>
      <c r="D3736" s="29">
        <f t="shared" ca="1" si="235"/>
        <v>0</v>
      </c>
      <c r="E3736" s="29">
        <f ca="1">IF(C3736&lt;Calculator!$D$26,0,IF(DAY($C3736)=1,IF(D3736-Calculator!$G$24&gt;0,Calculator!$G$24,D3736),0))</f>
        <v>0</v>
      </c>
      <c r="F3736" s="29">
        <f ca="1">IF(E3736&gt;0,D3736*Calculator!$G$22/12,0)</f>
        <v>0</v>
      </c>
      <c r="G3736" s="29">
        <f ca="1">IF(E3736&gt;0,(IFERROR(-PMT(Calculator!$G$22/12,Calculator!$G$23*12,Calculator!$G$20),0))-F3736,0)</f>
        <v>0</v>
      </c>
      <c r="H3736" s="29">
        <f t="shared" ca="1" si="236"/>
        <v>0</v>
      </c>
      <c r="I3736" s="29">
        <f t="shared" ca="1" si="234"/>
        <v>0</v>
      </c>
      <c r="J3736" s="30">
        <f>Calculator!$G$40</f>
        <v>6.5000000000000002E-2</v>
      </c>
      <c r="K3736" s="29">
        <f ca="1">IF(C3736&gt;=Calculator!$G$27,IF(DAY($C3736)=1,Calculator!$G$34/2,IF(DAY($C3736)=15,Calculator!$G$34/2,0)),0)</f>
        <v>0</v>
      </c>
      <c r="L3736" s="29">
        <f ca="1">IF(DAY($C3736)=28,IF(H3736=0,0,Calculator!$G$35),0)</f>
        <v>0</v>
      </c>
      <c r="M3736" s="29">
        <f ca="1">IF(I3736&gt;0,IF(DAY($C3736)=1,SUM(INDIRECT("I"&amp;(ROW(C3735)-DAY(C3735))):I3735),0),0)</f>
        <v>0</v>
      </c>
      <c r="N3736" s="29">
        <f ca="1">IF(C3736&lt;Calculator!$G$27,0,IF(C3736=Calculator!$G$27,Calculator!$G$39,IF(H3736-K3736&lt;=0,IF(D3736&gt;Calculator!$G$39,IF(H3736-K3736+E3736+L3736+M3736+Calculator!$G$39&gt;Calculator!$G$39,Calculator!$G$39-(H3736+E3736+L3736+M3736-K3736),Calculator!$G$39),D3736),0)))</f>
        <v>0</v>
      </c>
    </row>
    <row r="3737" spans="1:14" ht="15.75" thickBot="1">
      <c r="A3737" s="33" t="str">
        <f ca="1">IF(C3737=Calculator!$H$27,"F",IF(Daily!D3737+Daily!H3737=0,IF(D3736+H3736&gt;0,"L",""),""))</f>
        <v/>
      </c>
      <c r="B3737" s="34">
        <v>3736</v>
      </c>
      <c r="C3737" s="19">
        <f t="shared" ca="1" si="233"/>
        <v>49666</v>
      </c>
      <c r="D3737" s="29">
        <f t="shared" ca="1" si="235"/>
        <v>0</v>
      </c>
      <c r="E3737" s="29">
        <f ca="1">IF(C3737&lt;Calculator!$D$26,0,IF(DAY($C3737)=1,IF(D3737-Calculator!$G$24&gt;0,Calculator!$G$24,D3737),0))</f>
        <v>0</v>
      </c>
      <c r="F3737" s="29">
        <f ca="1">IF(E3737&gt;0,D3737*Calculator!$G$22/12,0)</f>
        <v>0</v>
      </c>
      <c r="G3737" s="29">
        <f ca="1">IF(E3737&gt;0,(IFERROR(-PMT(Calculator!$G$22/12,Calculator!$G$23*12,Calculator!$G$20),0))-F3737,0)</f>
        <v>0</v>
      </c>
      <c r="H3737" s="29">
        <f t="shared" ca="1" si="236"/>
        <v>0</v>
      </c>
      <c r="I3737" s="29">
        <f t="shared" ca="1" si="234"/>
        <v>0</v>
      </c>
      <c r="J3737" s="30">
        <f>Calculator!$G$40</f>
        <v>6.5000000000000002E-2</v>
      </c>
      <c r="K3737" s="29">
        <f ca="1">IF(C3737&gt;=Calculator!$G$27,IF(DAY($C3737)=1,Calculator!$G$34/2,IF(DAY($C3737)=15,Calculator!$G$34/2,0)),0)</f>
        <v>0</v>
      </c>
      <c r="L3737" s="29">
        <f ca="1">IF(DAY($C3737)=28,IF(H3737=0,0,Calculator!$G$35),0)</f>
        <v>0</v>
      </c>
      <c r="M3737" s="29">
        <f ca="1">IF(I3737&gt;0,IF(DAY($C3737)=1,SUM(INDIRECT("I"&amp;(ROW(C3736)-DAY(C3736))):I3736),0),0)</f>
        <v>0</v>
      </c>
      <c r="N3737" s="29">
        <f ca="1">IF(C3737&lt;Calculator!$G$27,0,IF(C3737=Calculator!$G$27,Calculator!$G$39,IF(H3737-K3737&lt;=0,IF(D3737&gt;Calculator!$G$39,IF(H3737-K3737+E3737+L3737+M3737+Calculator!$G$39&gt;Calculator!$G$39,Calculator!$G$39-(H3737+E3737+L3737+M3737-K3737),Calculator!$G$39),D3737),0)))</f>
        <v>0</v>
      </c>
    </row>
    <row r="3738" spans="1:14" ht="15.75" thickBot="1">
      <c r="A3738" s="33" t="str">
        <f ca="1">IF(C3738=Calculator!$H$27,"F",IF(Daily!D3738+Daily!H3738=0,IF(D3737+H3737&gt;0,"L",""),""))</f>
        <v/>
      </c>
      <c r="B3738" s="34">
        <v>3737</v>
      </c>
      <c r="C3738" s="19">
        <f t="shared" ca="1" si="233"/>
        <v>49667</v>
      </c>
      <c r="D3738" s="29">
        <f t="shared" ca="1" si="235"/>
        <v>0</v>
      </c>
      <c r="E3738" s="29">
        <f ca="1">IF(C3738&lt;Calculator!$D$26,0,IF(DAY($C3738)=1,IF(D3738-Calculator!$G$24&gt;0,Calculator!$G$24,D3738),0))</f>
        <v>0</v>
      </c>
      <c r="F3738" s="29">
        <f ca="1">IF(E3738&gt;0,D3738*Calculator!$G$22/12,0)</f>
        <v>0</v>
      </c>
      <c r="G3738" s="29">
        <f ca="1">IF(E3738&gt;0,(IFERROR(-PMT(Calculator!$G$22/12,Calculator!$G$23*12,Calculator!$G$20),0))-F3738,0)</f>
        <v>0</v>
      </c>
      <c r="H3738" s="29">
        <f t="shared" ca="1" si="236"/>
        <v>0</v>
      </c>
      <c r="I3738" s="29">
        <f t="shared" ca="1" si="234"/>
        <v>0</v>
      </c>
      <c r="J3738" s="30">
        <f>Calculator!$G$40</f>
        <v>6.5000000000000002E-2</v>
      </c>
      <c r="K3738" s="29">
        <f ca="1">IF(C3738&gt;=Calculator!$G$27,IF(DAY($C3738)=1,Calculator!$G$34/2,IF(DAY($C3738)=15,Calculator!$G$34/2,0)),0)</f>
        <v>0</v>
      </c>
      <c r="L3738" s="29">
        <f ca="1">IF(DAY($C3738)=28,IF(H3738=0,0,Calculator!$G$35),0)</f>
        <v>0</v>
      </c>
      <c r="M3738" s="29">
        <f ca="1">IF(I3738&gt;0,IF(DAY($C3738)=1,SUM(INDIRECT("I"&amp;(ROW(C3737)-DAY(C3737))):I3737),0),0)</f>
        <v>0</v>
      </c>
      <c r="N3738" s="29">
        <f ca="1">IF(C3738&lt;Calculator!$G$27,0,IF(C3738=Calculator!$G$27,Calculator!$G$39,IF(H3738-K3738&lt;=0,IF(D3738&gt;Calculator!$G$39,IF(H3738-K3738+E3738+L3738+M3738+Calculator!$G$39&gt;Calculator!$G$39,Calculator!$G$39-(H3738+E3738+L3738+M3738-K3738),Calculator!$G$39),D3738),0)))</f>
        <v>0</v>
      </c>
    </row>
    <row r="3739" spans="1:14" ht="15.75" thickBot="1">
      <c r="A3739" s="33" t="str">
        <f ca="1">IF(C3739=Calculator!$H$27,"F",IF(Daily!D3739+Daily!H3739=0,IF(D3738+H3738&gt;0,"L",""),""))</f>
        <v/>
      </c>
      <c r="B3739" s="34">
        <v>3738</v>
      </c>
      <c r="C3739" s="19">
        <f t="shared" ca="1" si="233"/>
        <v>49668</v>
      </c>
      <c r="D3739" s="29">
        <f t="shared" ca="1" si="235"/>
        <v>0</v>
      </c>
      <c r="E3739" s="29">
        <f ca="1">IF(C3739&lt;Calculator!$D$26,0,IF(DAY($C3739)=1,IF(D3739-Calculator!$G$24&gt;0,Calculator!$G$24,D3739),0))</f>
        <v>0</v>
      </c>
      <c r="F3739" s="29">
        <f ca="1">IF(E3739&gt;0,D3739*Calculator!$G$22/12,0)</f>
        <v>0</v>
      </c>
      <c r="G3739" s="29">
        <f ca="1">IF(E3739&gt;0,(IFERROR(-PMT(Calculator!$G$22/12,Calculator!$G$23*12,Calculator!$G$20),0))-F3739,0)</f>
        <v>0</v>
      </c>
      <c r="H3739" s="29">
        <f t="shared" ca="1" si="236"/>
        <v>0</v>
      </c>
      <c r="I3739" s="29">
        <f t="shared" ca="1" si="234"/>
        <v>0</v>
      </c>
      <c r="J3739" s="30">
        <f>Calculator!$G$40</f>
        <v>6.5000000000000002E-2</v>
      </c>
      <c r="K3739" s="29">
        <f ca="1">IF(C3739&gt;=Calculator!$G$27,IF(DAY($C3739)=1,Calculator!$G$34/2,IF(DAY($C3739)=15,Calculator!$G$34/2,0)),0)</f>
        <v>0</v>
      </c>
      <c r="L3739" s="29">
        <f ca="1">IF(DAY($C3739)=28,IF(H3739=0,0,Calculator!$G$35),0)</f>
        <v>0</v>
      </c>
      <c r="M3739" s="29">
        <f ca="1">IF(I3739&gt;0,IF(DAY($C3739)=1,SUM(INDIRECT("I"&amp;(ROW(C3738)-DAY(C3738))):I3738),0),0)</f>
        <v>0</v>
      </c>
      <c r="N3739" s="29">
        <f ca="1">IF(C3739&lt;Calculator!$G$27,0,IF(C3739=Calculator!$G$27,Calculator!$G$39,IF(H3739-K3739&lt;=0,IF(D3739&gt;Calculator!$G$39,IF(H3739-K3739+E3739+L3739+M3739+Calculator!$G$39&gt;Calculator!$G$39,Calculator!$G$39-(H3739+E3739+L3739+M3739-K3739),Calculator!$G$39),D3739),0)))</f>
        <v>0</v>
      </c>
    </row>
    <row r="3740" spans="1:14" ht="15.75" thickBot="1">
      <c r="A3740" s="33" t="str">
        <f ca="1">IF(C3740=Calculator!$H$27,"F",IF(Daily!D3740+Daily!H3740=0,IF(D3739+H3739&gt;0,"L",""),""))</f>
        <v/>
      </c>
      <c r="B3740" s="34">
        <v>3739</v>
      </c>
      <c r="C3740" s="19">
        <f t="shared" ca="1" si="233"/>
        <v>49669</v>
      </c>
      <c r="D3740" s="29">
        <f t="shared" ca="1" si="235"/>
        <v>0</v>
      </c>
      <c r="E3740" s="29">
        <f ca="1">IF(C3740&lt;Calculator!$D$26,0,IF(DAY($C3740)=1,IF(D3740-Calculator!$G$24&gt;0,Calculator!$G$24,D3740),0))</f>
        <v>0</v>
      </c>
      <c r="F3740" s="29">
        <f ca="1">IF(E3740&gt;0,D3740*Calculator!$G$22/12,0)</f>
        <v>0</v>
      </c>
      <c r="G3740" s="29">
        <f ca="1">IF(E3740&gt;0,(IFERROR(-PMT(Calculator!$G$22/12,Calculator!$G$23*12,Calculator!$G$20),0))-F3740,0)</f>
        <v>0</v>
      </c>
      <c r="H3740" s="29">
        <f t="shared" ca="1" si="236"/>
        <v>0</v>
      </c>
      <c r="I3740" s="29">
        <f t="shared" ca="1" si="234"/>
        <v>0</v>
      </c>
      <c r="J3740" s="30">
        <f>Calculator!$G$40</f>
        <v>6.5000000000000002E-2</v>
      </c>
      <c r="K3740" s="29">
        <f ca="1">IF(C3740&gt;=Calculator!$G$27,IF(DAY($C3740)=1,Calculator!$G$34/2,IF(DAY($C3740)=15,Calculator!$G$34/2,0)),0)</f>
        <v>0</v>
      </c>
      <c r="L3740" s="29">
        <f ca="1">IF(DAY($C3740)=28,IF(H3740=0,0,Calculator!$G$35),0)</f>
        <v>0</v>
      </c>
      <c r="M3740" s="29">
        <f ca="1">IF(I3740&gt;0,IF(DAY($C3740)=1,SUM(INDIRECT("I"&amp;(ROW(C3739)-DAY(C3739))):I3739),0),0)</f>
        <v>0</v>
      </c>
      <c r="N3740" s="29">
        <f ca="1">IF(C3740&lt;Calculator!$G$27,0,IF(C3740=Calculator!$G$27,Calculator!$G$39,IF(H3740-K3740&lt;=0,IF(D3740&gt;Calculator!$G$39,IF(H3740-K3740+E3740+L3740+M3740+Calculator!$G$39&gt;Calculator!$G$39,Calculator!$G$39-(H3740+E3740+L3740+M3740-K3740),Calculator!$G$39),D3740),0)))</f>
        <v>0</v>
      </c>
    </row>
    <row r="3741" spans="1:14" ht="15.75" thickBot="1">
      <c r="A3741" s="33" t="str">
        <f ca="1">IF(C3741=Calculator!$H$27,"F",IF(Daily!D3741+Daily!H3741=0,IF(D3740+H3740&gt;0,"L",""),""))</f>
        <v/>
      </c>
      <c r="B3741" s="34">
        <v>3740</v>
      </c>
      <c r="C3741" s="19">
        <f t="shared" ca="1" si="233"/>
        <v>49670</v>
      </c>
      <c r="D3741" s="29">
        <f t="shared" ca="1" si="235"/>
        <v>0</v>
      </c>
      <c r="E3741" s="29">
        <f ca="1">IF(C3741&lt;Calculator!$D$26,0,IF(DAY($C3741)=1,IF(D3741-Calculator!$G$24&gt;0,Calculator!$G$24,D3741),0))</f>
        <v>0</v>
      </c>
      <c r="F3741" s="29">
        <f ca="1">IF(E3741&gt;0,D3741*Calculator!$G$22/12,0)</f>
        <v>0</v>
      </c>
      <c r="G3741" s="29">
        <f ca="1">IF(E3741&gt;0,(IFERROR(-PMT(Calculator!$G$22/12,Calculator!$G$23*12,Calculator!$G$20),0))-F3741,0)</f>
        <v>0</v>
      </c>
      <c r="H3741" s="29">
        <f t="shared" ca="1" si="236"/>
        <v>0</v>
      </c>
      <c r="I3741" s="29">
        <f t="shared" ca="1" si="234"/>
        <v>0</v>
      </c>
      <c r="J3741" s="30">
        <f>Calculator!$G$40</f>
        <v>6.5000000000000002E-2</v>
      </c>
      <c r="K3741" s="29">
        <f ca="1">IF(C3741&gt;=Calculator!$G$27,IF(DAY($C3741)=1,Calculator!$G$34/2,IF(DAY($C3741)=15,Calculator!$G$34/2,0)),0)</f>
        <v>0</v>
      </c>
      <c r="L3741" s="29">
        <f ca="1">IF(DAY($C3741)=28,IF(H3741=0,0,Calculator!$G$35),0)</f>
        <v>0</v>
      </c>
      <c r="M3741" s="29">
        <f ca="1">IF(I3741&gt;0,IF(DAY($C3741)=1,SUM(INDIRECT("I"&amp;(ROW(C3740)-DAY(C3740))):I3740),0),0)</f>
        <v>0</v>
      </c>
      <c r="N3741" s="29">
        <f ca="1">IF(C3741&lt;Calculator!$G$27,0,IF(C3741=Calculator!$G$27,Calculator!$G$39,IF(H3741-K3741&lt;=0,IF(D3741&gt;Calculator!$G$39,IF(H3741-K3741+E3741+L3741+M3741+Calculator!$G$39&gt;Calculator!$G$39,Calculator!$G$39-(H3741+E3741+L3741+M3741-K3741),Calculator!$G$39),D3741),0)))</f>
        <v>0</v>
      </c>
    </row>
    <row r="3742" spans="1:14" ht="15.75" thickBot="1">
      <c r="A3742" s="33" t="str">
        <f ca="1">IF(C3742=Calculator!$H$27,"F",IF(Daily!D3742+Daily!H3742=0,IF(D3741+H3741&gt;0,"L",""),""))</f>
        <v/>
      </c>
      <c r="B3742" s="34">
        <v>3741</v>
      </c>
      <c r="C3742" s="19">
        <f t="shared" ca="1" si="233"/>
        <v>49671</v>
      </c>
      <c r="D3742" s="29">
        <f t="shared" ca="1" si="235"/>
        <v>0</v>
      </c>
      <c r="E3742" s="29">
        <f ca="1">IF(C3742&lt;Calculator!$D$26,0,IF(DAY($C3742)=1,IF(D3742-Calculator!$G$24&gt;0,Calculator!$G$24,D3742),0))</f>
        <v>0</v>
      </c>
      <c r="F3742" s="29">
        <f ca="1">IF(E3742&gt;0,D3742*Calculator!$G$22/12,0)</f>
        <v>0</v>
      </c>
      <c r="G3742" s="29">
        <f ca="1">IF(E3742&gt;0,(IFERROR(-PMT(Calculator!$G$22/12,Calculator!$G$23*12,Calculator!$G$20),0))-F3742,0)</f>
        <v>0</v>
      </c>
      <c r="H3742" s="29">
        <f t="shared" ca="1" si="236"/>
        <v>0</v>
      </c>
      <c r="I3742" s="29">
        <f t="shared" ca="1" si="234"/>
        <v>0</v>
      </c>
      <c r="J3742" s="30">
        <f>Calculator!$G$40</f>
        <v>6.5000000000000002E-2</v>
      </c>
      <c r="K3742" s="29">
        <f ca="1">IF(C3742&gt;=Calculator!$G$27,IF(DAY($C3742)=1,Calculator!$G$34/2,IF(DAY($C3742)=15,Calculator!$G$34/2,0)),0)</f>
        <v>0</v>
      </c>
      <c r="L3742" s="29">
        <f ca="1">IF(DAY($C3742)=28,IF(H3742=0,0,Calculator!$G$35),0)</f>
        <v>0</v>
      </c>
      <c r="M3742" s="29">
        <f ca="1">IF(I3742&gt;0,IF(DAY($C3742)=1,SUM(INDIRECT("I"&amp;(ROW(C3741)-DAY(C3741))):I3741),0),0)</f>
        <v>0</v>
      </c>
      <c r="N3742" s="29">
        <f ca="1">IF(C3742&lt;Calculator!$G$27,0,IF(C3742=Calculator!$G$27,Calculator!$G$39,IF(H3742-K3742&lt;=0,IF(D3742&gt;Calculator!$G$39,IF(H3742-K3742+E3742+L3742+M3742+Calculator!$G$39&gt;Calculator!$G$39,Calculator!$G$39-(H3742+E3742+L3742+M3742-K3742),Calculator!$G$39),D3742),0)))</f>
        <v>0</v>
      </c>
    </row>
    <row r="3743" spans="1:14" ht="15.75" thickBot="1">
      <c r="A3743" s="33" t="str">
        <f ca="1">IF(C3743=Calculator!$H$27,"F",IF(Daily!D3743+Daily!H3743=0,IF(D3742+H3742&gt;0,"L",""),""))</f>
        <v/>
      </c>
      <c r="B3743" s="34">
        <v>3742</v>
      </c>
      <c r="C3743" s="19">
        <f t="shared" ca="1" si="233"/>
        <v>49672</v>
      </c>
      <c r="D3743" s="29">
        <f t="shared" ca="1" si="235"/>
        <v>0</v>
      </c>
      <c r="E3743" s="29">
        <f ca="1">IF(C3743&lt;Calculator!$D$26,0,IF(DAY($C3743)=1,IF(D3743-Calculator!$G$24&gt;0,Calculator!$G$24,D3743),0))</f>
        <v>0</v>
      </c>
      <c r="F3743" s="29">
        <f ca="1">IF(E3743&gt;0,D3743*Calculator!$G$22/12,0)</f>
        <v>0</v>
      </c>
      <c r="G3743" s="29">
        <f ca="1">IF(E3743&gt;0,(IFERROR(-PMT(Calculator!$G$22/12,Calculator!$G$23*12,Calculator!$G$20),0))-F3743,0)</f>
        <v>0</v>
      </c>
      <c r="H3743" s="29">
        <f t="shared" ca="1" si="236"/>
        <v>0</v>
      </c>
      <c r="I3743" s="29">
        <f t="shared" ca="1" si="234"/>
        <v>0</v>
      </c>
      <c r="J3743" s="30">
        <f>Calculator!$G$40</f>
        <v>6.5000000000000002E-2</v>
      </c>
      <c r="K3743" s="29">
        <f ca="1">IF(C3743&gt;=Calculator!$G$27,IF(DAY($C3743)=1,Calculator!$G$34/2,IF(DAY($C3743)=15,Calculator!$G$34/2,0)),0)</f>
        <v>0</v>
      </c>
      <c r="L3743" s="29">
        <f ca="1">IF(DAY($C3743)=28,IF(H3743=0,0,Calculator!$G$35),0)</f>
        <v>0</v>
      </c>
      <c r="M3743" s="29">
        <f ca="1">IF(I3743&gt;0,IF(DAY($C3743)=1,SUM(INDIRECT("I"&amp;(ROW(C3742)-DAY(C3742))):I3742),0),0)</f>
        <v>0</v>
      </c>
      <c r="N3743" s="29">
        <f ca="1">IF(C3743&lt;Calculator!$G$27,0,IF(C3743=Calculator!$G$27,Calculator!$G$39,IF(H3743-K3743&lt;=0,IF(D3743&gt;Calculator!$G$39,IF(H3743-K3743+E3743+L3743+M3743+Calculator!$G$39&gt;Calculator!$G$39,Calculator!$G$39-(H3743+E3743+L3743+M3743-K3743),Calculator!$G$39),D3743),0)))</f>
        <v>0</v>
      </c>
    </row>
    <row r="3744" spans="1:14" ht="15.75" thickBot="1">
      <c r="A3744" s="33" t="str">
        <f ca="1">IF(C3744=Calculator!$H$27,"F",IF(Daily!D3744+Daily!H3744=0,IF(D3743+H3743&gt;0,"L",""),""))</f>
        <v/>
      </c>
      <c r="B3744" s="34">
        <v>3743</v>
      </c>
      <c r="C3744" s="19">
        <f t="shared" ca="1" si="233"/>
        <v>49673</v>
      </c>
      <c r="D3744" s="29">
        <f t="shared" ca="1" si="235"/>
        <v>0</v>
      </c>
      <c r="E3744" s="29">
        <f ca="1">IF(C3744&lt;Calculator!$D$26,0,IF(DAY($C3744)=1,IF(D3744-Calculator!$G$24&gt;0,Calculator!$G$24,D3744),0))</f>
        <v>0</v>
      </c>
      <c r="F3744" s="29">
        <f ca="1">IF(E3744&gt;0,D3744*Calculator!$G$22/12,0)</f>
        <v>0</v>
      </c>
      <c r="G3744" s="29">
        <f ca="1">IF(E3744&gt;0,(IFERROR(-PMT(Calculator!$G$22/12,Calculator!$G$23*12,Calculator!$G$20),0))-F3744,0)</f>
        <v>0</v>
      </c>
      <c r="H3744" s="29">
        <f t="shared" ca="1" si="236"/>
        <v>0</v>
      </c>
      <c r="I3744" s="29">
        <f t="shared" ca="1" si="234"/>
        <v>0</v>
      </c>
      <c r="J3744" s="30">
        <f>Calculator!$G$40</f>
        <v>6.5000000000000002E-2</v>
      </c>
      <c r="K3744" s="29">
        <f ca="1">IF(C3744&gt;=Calculator!$G$27,IF(DAY($C3744)=1,Calculator!$G$34/2,IF(DAY($C3744)=15,Calculator!$G$34/2,0)),0)</f>
        <v>0</v>
      </c>
      <c r="L3744" s="29">
        <f ca="1">IF(DAY($C3744)=28,IF(H3744=0,0,Calculator!$G$35),0)</f>
        <v>0</v>
      </c>
      <c r="M3744" s="29">
        <f ca="1">IF(I3744&gt;0,IF(DAY($C3744)=1,SUM(INDIRECT("I"&amp;(ROW(C3743)-DAY(C3743))):I3743),0),0)</f>
        <v>0</v>
      </c>
      <c r="N3744" s="29">
        <f ca="1">IF(C3744&lt;Calculator!$G$27,0,IF(C3744=Calculator!$G$27,Calculator!$G$39,IF(H3744-K3744&lt;=0,IF(D3744&gt;Calculator!$G$39,IF(H3744-K3744+E3744+L3744+M3744+Calculator!$G$39&gt;Calculator!$G$39,Calculator!$G$39-(H3744+E3744+L3744+M3744-K3744),Calculator!$G$39),D3744),0)))</f>
        <v>0</v>
      </c>
    </row>
    <row r="3745" spans="1:14" ht="15.75" thickBot="1">
      <c r="A3745" s="33" t="str">
        <f ca="1">IF(C3745=Calculator!$H$27,"F",IF(Daily!D3745+Daily!H3745=0,IF(D3744+H3744&gt;0,"L",""),""))</f>
        <v/>
      </c>
      <c r="B3745" s="34">
        <v>3744</v>
      </c>
      <c r="C3745" s="19">
        <f t="shared" ca="1" si="233"/>
        <v>49674</v>
      </c>
      <c r="D3745" s="29">
        <f t="shared" ca="1" si="235"/>
        <v>0</v>
      </c>
      <c r="E3745" s="29">
        <f ca="1">IF(C3745&lt;Calculator!$D$26,0,IF(DAY($C3745)=1,IF(D3745-Calculator!$G$24&gt;0,Calculator!$G$24,D3745),0))</f>
        <v>0</v>
      </c>
      <c r="F3745" s="29">
        <f ca="1">IF(E3745&gt;0,D3745*Calculator!$G$22/12,0)</f>
        <v>0</v>
      </c>
      <c r="G3745" s="29">
        <f ca="1">IF(E3745&gt;0,(IFERROR(-PMT(Calculator!$G$22/12,Calculator!$G$23*12,Calculator!$G$20),0))-F3745,0)</f>
        <v>0</v>
      </c>
      <c r="H3745" s="29">
        <f t="shared" ca="1" si="236"/>
        <v>0</v>
      </c>
      <c r="I3745" s="29">
        <f t="shared" ca="1" si="234"/>
        <v>0</v>
      </c>
      <c r="J3745" s="30">
        <f>Calculator!$G$40</f>
        <v>6.5000000000000002E-2</v>
      </c>
      <c r="K3745" s="29">
        <f ca="1">IF(C3745&gt;=Calculator!$G$27,IF(DAY($C3745)=1,Calculator!$G$34/2,IF(DAY($C3745)=15,Calculator!$G$34/2,0)),0)</f>
        <v>0</v>
      </c>
      <c r="L3745" s="29">
        <f ca="1">IF(DAY($C3745)=28,IF(H3745=0,0,Calculator!$G$35),0)</f>
        <v>0</v>
      </c>
      <c r="M3745" s="29">
        <f ca="1">IF(I3745&gt;0,IF(DAY($C3745)=1,SUM(INDIRECT("I"&amp;(ROW(C3744)-DAY(C3744))):I3744),0),0)</f>
        <v>0</v>
      </c>
      <c r="N3745" s="29">
        <f ca="1">IF(C3745&lt;Calculator!$G$27,0,IF(C3745=Calculator!$G$27,Calculator!$G$39,IF(H3745-K3745&lt;=0,IF(D3745&gt;Calculator!$G$39,IF(H3745-K3745+E3745+L3745+M3745+Calculator!$G$39&gt;Calculator!$G$39,Calculator!$G$39-(H3745+E3745+L3745+M3745-K3745),Calculator!$G$39),D3745),0)))</f>
        <v>0</v>
      </c>
    </row>
    <row r="3746" spans="1:14" ht="15.75" thickBot="1">
      <c r="A3746" s="33" t="str">
        <f ca="1">IF(C3746=Calculator!$H$27,"F",IF(Daily!D3746+Daily!H3746=0,IF(D3745+H3745&gt;0,"L",""),""))</f>
        <v/>
      </c>
      <c r="B3746" s="34">
        <v>3745</v>
      </c>
      <c r="C3746" s="19">
        <f t="shared" ca="1" si="233"/>
        <v>49675</v>
      </c>
      <c r="D3746" s="29">
        <f t="shared" ca="1" si="235"/>
        <v>0</v>
      </c>
      <c r="E3746" s="29">
        <f ca="1">IF(C3746&lt;Calculator!$D$26,0,IF(DAY($C3746)=1,IF(D3746-Calculator!$G$24&gt;0,Calculator!$G$24,D3746),0))</f>
        <v>0</v>
      </c>
      <c r="F3746" s="29">
        <f ca="1">IF(E3746&gt;0,D3746*Calculator!$G$22/12,0)</f>
        <v>0</v>
      </c>
      <c r="G3746" s="29">
        <f ca="1">IF(E3746&gt;0,(IFERROR(-PMT(Calculator!$G$22/12,Calculator!$G$23*12,Calculator!$G$20),0))-F3746,0)</f>
        <v>0</v>
      </c>
      <c r="H3746" s="29">
        <f t="shared" ca="1" si="236"/>
        <v>0</v>
      </c>
      <c r="I3746" s="29">
        <f t="shared" ca="1" si="234"/>
        <v>0</v>
      </c>
      <c r="J3746" s="30">
        <f>Calculator!$G$40</f>
        <v>6.5000000000000002E-2</v>
      </c>
      <c r="K3746" s="29">
        <f ca="1">IF(C3746&gt;=Calculator!$G$27,IF(DAY($C3746)=1,Calculator!$G$34/2,IF(DAY($C3746)=15,Calculator!$G$34/2,0)),0)</f>
        <v>4500</v>
      </c>
      <c r="L3746" s="29">
        <f ca="1">IF(DAY($C3746)=28,IF(H3746=0,0,Calculator!$G$35),0)</f>
        <v>0</v>
      </c>
      <c r="M3746" s="29">
        <f ca="1">IF(I3746&gt;0,IF(DAY($C3746)=1,SUM(INDIRECT("I"&amp;(ROW(C3745)-DAY(C3745))):I3745),0),0)</f>
        <v>0</v>
      </c>
      <c r="N3746" s="29">
        <f ca="1">IF(C3746&lt;Calculator!$G$27,0,IF(C3746=Calculator!$G$27,Calculator!$G$39,IF(H3746-K3746&lt;=0,IF(D3746&gt;Calculator!$G$39,IF(H3746-K3746+E3746+L3746+M3746+Calculator!$G$39&gt;Calculator!$G$39,Calculator!$G$39-(H3746+E3746+L3746+M3746-K3746),Calculator!$G$39),D3746),0)))</f>
        <v>0</v>
      </c>
    </row>
    <row r="3747" spans="1:14" ht="15.75" thickBot="1">
      <c r="A3747" s="33" t="str">
        <f ca="1">IF(C3747=Calculator!$H$27,"F",IF(Daily!D3747+Daily!H3747=0,IF(D3746+H3746&gt;0,"L",""),""))</f>
        <v/>
      </c>
      <c r="B3747" s="34">
        <v>3746</v>
      </c>
      <c r="C3747" s="19">
        <f t="shared" ca="1" si="233"/>
        <v>49676</v>
      </c>
      <c r="D3747" s="29">
        <f t="shared" ca="1" si="235"/>
        <v>0</v>
      </c>
      <c r="E3747" s="29">
        <f ca="1">IF(C3747&lt;Calculator!$D$26,0,IF(DAY($C3747)=1,IF(D3747-Calculator!$G$24&gt;0,Calculator!$G$24,D3747),0))</f>
        <v>0</v>
      </c>
      <c r="F3747" s="29">
        <f ca="1">IF(E3747&gt;0,D3747*Calculator!$G$22/12,0)</f>
        <v>0</v>
      </c>
      <c r="G3747" s="29">
        <f ca="1">IF(E3747&gt;0,(IFERROR(-PMT(Calculator!$G$22/12,Calculator!$G$23*12,Calculator!$G$20),0))-F3747,0)</f>
        <v>0</v>
      </c>
      <c r="H3747" s="29">
        <f t="shared" ca="1" si="236"/>
        <v>0</v>
      </c>
      <c r="I3747" s="29">
        <f t="shared" ca="1" si="234"/>
        <v>0</v>
      </c>
      <c r="J3747" s="30">
        <f>Calculator!$G$40</f>
        <v>6.5000000000000002E-2</v>
      </c>
      <c r="K3747" s="29">
        <f ca="1">IF(C3747&gt;=Calculator!$G$27,IF(DAY($C3747)=1,Calculator!$G$34/2,IF(DAY($C3747)=15,Calculator!$G$34/2,0)),0)</f>
        <v>0</v>
      </c>
      <c r="L3747" s="29">
        <f ca="1">IF(DAY($C3747)=28,IF(H3747=0,0,Calculator!$G$35),0)</f>
        <v>0</v>
      </c>
      <c r="M3747" s="29">
        <f ca="1">IF(I3747&gt;0,IF(DAY($C3747)=1,SUM(INDIRECT("I"&amp;(ROW(C3746)-DAY(C3746))):I3746),0),0)</f>
        <v>0</v>
      </c>
      <c r="N3747" s="29">
        <f ca="1">IF(C3747&lt;Calculator!$G$27,0,IF(C3747=Calculator!$G$27,Calculator!$G$39,IF(H3747-K3747&lt;=0,IF(D3747&gt;Calculator!$G$39,IF(H3747-K3747+E3747+L3747+M3747+Calculator!$G$39&gt;Calculator!$G$39,Calculator!$G$39-(H3747+E3747+L3747+M3747-K3747),Calculator!$G$39),D3747),0)))</f>
        <v>0</v>
      </c>
    </row>
    <row r="3748" spans="1:14" ht="15.75" thickBot="1">
      <c r="A3748" s="33" t="str">
        <f ca="1">IF(C3748=Calculator!$H$27,"F",IF(Daily!D3748+Daily!H3748=0,IF(D3747+H3747&gt;0,"L",""),""))</f>
        <v/>
      </c>
      <c r="B3748" s="34">
        <v>3747</v>
      </c>
      <c r="C3748" s="19">
        <f t="shared" ca="1" si="233"/>
        <v>49677</v>
      </c>
      <c r="D3748" s="29">
        <f t="shared" ca="1" si="235"/>
        <v>0</v>
      </c>
      <c r="E3748" s="29">
        <f ca="1">IF(C3748&lt;Calculator!$D$26,0,IF(DAY($C3748)=1,IF(D3748-Calculator!$G$24&gt;0,Calculator!$G$24,D3748),0))</f>
        <v>0</v>
      </c>
      <c r="F3748" s="29">
        <f ca="1">IF(E3748&gt;0,D3748*Calculator!$G$22/12,0)</f>
        <v>0</v>
      </c>
      <c r="G3748" s="29">
        <f ca="1">IF(E3748&gt;0,(IFERROR(-PMT(Calculator!$G$22/12,Calculator!$G$23*12,Calculator!$G$20),0))-F3748,0)</f>
        <v>0</v>
      </c>
      <c r="H3748" s="29">
        <f t="shared" ca="1" si="236"/>
        <v>0</v>
      </c>
      <c r="I3748" s="29">
        <f t="shared" ca="1" si="234"/>
        <v>0</v>
      </c>
      <c r="J3748" s="30">
        <f>Calculator!$G$40</f>
        <v>6.5000000000000002E-2</v>
      </c>
      <c r="K3748" s="29">
        <f ca="1">IF(C3748&gt;=Calculator!$G$27,IF(DAY($C3748)=1,Calculator!$G$34/2,IF(DAY($C3748)=15,Calculator!$G$34/2,0)),0)</f>
        <v>0</v>
      </c>
      <c r="L3748" s="29">
        <f ca="1">IF(DAY($C3748)=28,IF(H3748=0,0,Calculator!$G$35),0)</f>
        <v>0</v>
      </c>
      <c r="M3748" s="29">
        <f ca="1">IF(I3748&gt;0,IF(DAY($C3748)=1,SUM(INDIRECT("I"&amp;(ROW(C3747)-DAY(C3747))):I3747),0),0)</f>
        <v>0</v>
      </c>
      <c r="N3748" s="29">
        <f ca="1">IF(C3748&lt;Calculator!$G$27,0,IF(C3748=Calculator!$G$27,Calculator!$G$39,IF(H3748-K3748&lt;=0,IF(D3748&gt;Calculator!$G$39,IF(H3748-K3748+E3748+L3748+M3748+Calculator!$G$39&gt;Calculator!$G$39,Calculator!$G$39-(H3748+E3748+L3748+M3748-K3748),Calculator!$G$39),D3748),0)))</f>
        <v>0</v>
      </c>
    </row>
    <row r="3749" spans="1:14" ht="15.75" thickBot="1">
      <c r="A3749" s="33" t="str">
        <f ca="1">IF(C3749=Calculator!$H$27,"F",IF(Daily!D3749+Daily!H3749=0,IF(D3748+H3748&gt;0,"L",""),""))</f>
        <v/>
      </c>
      <c r="B3749" s="34">
        <v>3748</v>
      </c>
      <c r="C3749" s="19">
        <f t="shared" ca="1" si="233"/>
        <v>49678</v>
      </c>
      <c r="D3749" s="29">
        <f t="shared" ca="1" si="235"/>
        <v>0</v>
      </c>
      <c r="E3749" s="29">
        <f ca="1">IF(C3749&lt;Calculator!$D$26,0,IF(DAY($C3749)=1,IF(D3749-Calculator!$G$24&gt;0,Calculator!$G$24,D3749),0))</f>
        <v>0</v>
      </c>
      <c r="F3749" s="29">
        <f ca="1">IF(E3749&gt;0,D3749*Calculator!$G$22/12,0)</f>
        <v>0</v>
      </c>
      <c r="G3749" s="29">
        <f ca="1">IF(E3749&gt;0,(IFERROR(-PMT(Calculator!$G$22/12,Calculator!$G$23*12,Calculator!$G$20),0))-F3749,0)</f>
        <v>0</v>
      </c>
      <c r="H3749" s="29">
        <f t="shared" ca="1" si="236"/>
        <v>0</v>
      </c>
      <c r="I3749" s="29">
        <f t="shared" ca="1" si="234"/>
        <v>0</v>
      </c>
      <c r="J3749" s="30">
        <f>Calculator!$G$40</f>
        <v>6.5000000000000002E-2</v>
      </c>
      <c r="K3749" s="29">
        <f ca="1">IF(C3749&gt;=Calculator!$G$27,IF(DAY($C3749)=1,Calculator!$G$34/2,IF(DAY($C3749)=15,Calculator!$G$34/2,0)),0)</f>
        <v>0</v>
      </c>
      <c r="L3749" s="29">
        <f ca="1">IF(DAY($C3749)=28,IF(H3749=0,0,Calculator!$G$35),0)</f>
        <v>0</v>
      </c>
      <c r="M3749" s="29">
        <f ca="1">IF(I3749&gt;0,IF(DAY($C3749)=1,SUM(INDIRECT("I"&amp;(ROW(C3748)-DAY(C3748))):I3748),0),0)</f>
        <v>0</v>
      </c>
      <c r="N3749" s="29">
        <f ca="1">IF(C3749&lt;Calculator!$G$27,0,IF(C3749=Calculator!$G$27,Calculator!$G$39,IF(H3749-K3749&lt;=0,IF(D3749&gt;Calculator!$G$39,IF(H3749-K3749+E3749+L3749+M3749+Calculator!$G$39&gt;Calculator!$G$39,Calculator!$G$39-(H3749+E3749+L3749+M3749-K3749),Calculator!$G$39),D3749),0)))</f>
        <v>0</v>
      </c>
    </row>
    <row r="3750" spans="1:14" ht="15.75" thickBot="1">
      <c r="A3750" s="33" t="str">
        <f ca="1">IF(C3750=Calculator!$H$27,"F",IF(Daily!D3750+Daily!H3750=0,IF(D3749+H3749&gt;0,"L",""),""))</f>
        <v/>
      </c>
      <c r="B3750" s="34">
        <v>3749</v>
      </c>
      <c r="C3750" s="19">
        <f t="shared" ca="1" si="233"/>
        <v>49679</v>
      </c>
      <c r="D3750" s="29">
        <f t="shared" ca="1" si="235"/>
        <v>0</v>
      </c>
      <c r="E3750" s="29">
        <f ca="1">IF(C3750&lt;Calculator!$D$26,0,IF(DAY($C3750)=1,IF(D3750-Calculator!$G$24&gt;0,Calculator!$G$24,D3750),0))</f>
        <v>0</v>
      </c>
      <c r="F3750" s="29">
        <f ca="1">IF(E3750&gt;0,D3750*Calculator!$G$22/12,0)</f>
        <v>0</v>
      </c>
      <c r="G3750" s="29">
        <f ca="1">IF(E3750&gt;0,(IFERROR(-PMT(Calculator!$G$22/12,Calculator!$G$23*12,Calculator!$G$20),0))-F3750,0)</f>
        <v>0</v>
      </c>
      <c r="H3750" s="29">
        <f t="shared" ca="1" si="236"/>
        <v>0</v>
      </c>
      <c r="I3750" s="29">
        <f t="shared" ca="1" si="234"/>
        <v>0</v>
      </c>
      <c r="J3750" s="30">
        <f>Calculator!$G$40</f>
        <v>6.5000000000000002E-2</v>
      </c>
      <c r="K3750" s="29">
        <f ca="1">IF(C3750&gt;=Calculator!$G$27,IF(DAY($C3750)=1,Calculator!$G$34/2,IF(DAY($C3750)=15,Calculator!$G$34/2,0)),0)</f>
        <v>0</v>
      </c>
      <c r="L3750" s="29">
        <f ca="1">IF(DAY($C3750)=28,IF(H3750=0,0,Calculator!$G$35),0)</f>
        <v>0</v>
      </c>
      <c r="M3750" s="29">
        <f ca="1">IF(I3750&gt;0,IF(DAY($C3750)=1,SUM(INDIRECT("I"&amp;(ROW(C3749)-DAY(C3749))):I3749),0),0)</f>
        <v>0</v>
      </c>
      <c r="N3750" s="29">
        <f ca="1">IF(C3750&lt;Calculator!$G$27,0,IF(C3750=Calculator!$G$27,Calculator!$G$39,IF(H3750-K3750&lt;=0,IF(D3750&gt;Calculator!$G$39,IF(H3750-K3750+E3750+L3750+M3750+Calculator!$G$39&gt;Calculator!$G$39,Calculator!$G$39-(H3750+E3750+L3750+M3750-K3750),Calculator!$G$39),D3750),0)))</f>
        <v>0</v>
      </c>
    </row>
    <row r="3751" spans="1:14" ht="15.75" thickBot="1">
      <c r="A3751" s="33" t="str">
        <f ca="1">IF(C3751=Calculator!$H$27,"F",IF(Daily!D3751+Daily!H3751=0,IF(D3750+H3750&gt;0,"L",""),""))</f>
        <v/>
      </c>
      <c r="B3751" s="34">
        <v>3750</v>
      </c>
      <c r="C3751" s="19">
        <f t="shared" ca="1" si="233"/>
        <v>49680</v>
      </c>
      <c r="D3751" s="29">
        <f t="shared" ca="1" si="235"/>
        <v>0</v>
      </c>
      <c r="E3751" s="29">
        <f ca="1">IF(C3751&lt;Calculator!$D$26,0,IF(DAY($C3751)=1,IF(D3751-Calculator!$G$24&gt;0,Calculator!$G$24,D3751),0))</f>
        <v>0</v>
      </c>
      <c r="F3751" s="29">
        <f ca="1">IF(E3751&gt;0,D3751*Calculator!$G$22/12,0)</f>
        <v>0</v>
      </c>
      <c r="G3751" s="29">
        <f ca="1">IF(E3751&gt;0,(IFERROR(-PMT(Calculator!$G$22/12,Calculator!$G$23*12,Calculator!$G$20),0))-F3751,0)</f>
        <v>0</v>
      </c>
      <c r="H3751" s="29">
        <f t="shared" ca="1" si="236"/>
        <v>0</v>
      </c>
      <c r="I3751" s="29">
        <f t="shared" ca="1" si="234"/>
        <v>0</v>
      </c>
      <c r="J3751" s="30">
        <f>Calculator!$G$40</f>
        <v>6.5000000000000002E-2</v>
      </c>
      <c r="K3751" s="29">
        <f ca="1">IF(C3751&gt;=Calculator!$G$27,IF(DAY($C3751)=1,Calculator!$G$34/2,IF(DAY($C3751)=15,Calculator!$G$34/2,0)),0)</f>
        <v>0</v>
      </c>
      <c r="L3751" s="29">
        <f ca="1">IF(DAY($C3751)=28,IF(H3751=0,0,Calculator!$G$35),0)</f>
        <v>0</v>
      </c>
      <c r="M3751" s="29">
        <f ca="1">IF(I3751&gt;0,IF(DAY($C3751)=1,SUM(INDIRECT("I"&amp;(ROW(C3750)-DAY(C3750))):I3750),0),0)</f>
        <v>0</v>
      </c>
      <c r="N3751" s="29">
        <f ca="1">IF(C3751&lt;Calculator!$G$27,0,IF(C3751=Calculator!$G$27,Calculator!$G$39,IF(H3751-K3751&lt;=0,IF(D3751&gt;Calculator!$G$39,IF(H3751-K3751+E3751+L3751+M3751+Calculator!$G$39&gt;Calculator!$G$39,Calculator!$G$39-(H3751+E3751+L3751+M3751-K3751),Calculator!$G$39),D3751),0)))</f>
        <v>0</v>
      </c>
    </row>
    <row r="3752" spans="1:14" ht="15.75" thickBot="1">
      <c r="A3752" s="33" t="str">
        <f ca="1">IF(C3752=Calculator!$H$27,"F",IF(Daily!D3752+Daily!H3752=0,IF(D3751+H3751&gt;0,"L",""),""))</f>
        <v/>
      </c>
      <c r="B3752" s="34">
        <v>3751</v>
      </c>
      <c r="C3752" s="19">
        <f t="shared" ca="1" si="233"/>
        <v>49681</v>
      </c>
      <c r="D3752" s="29">
        <f t="shared" ca="1" si="235"/>
        <v>0</v>
      </c>
      <c r="E3752" s="29">
        <f ca="1">IF(C3752&lt;Calculator!$D$26,0,IF(DAY($C3752)=1,IF(D3752-Calculator!$G$24&gt;0,Calculator!$G$24,D3752),0))</f>
        <v>0</v>
      </c>
      <c r="F3752" s="29">
        <f ca="1">IF(E3752&gt;0,D3752*Calculator!$G$22/12,0)</f>
        <v>0</v>
      </c>
      <c r="G3752" s="29">
        <f ca="1">IF(E3752&gt;0,(IFERROR(-PMT(Calculator!$G$22/12,Calculator!$G$23*12,Calculator!$G$20),0))-F3752,0)</f>
        <v>0</v>
      </c>
      <c r="H3752" s="29">
        <f t="shared" ca="1" si="236"/>
        <v>0</v>
      </c>
      <c r="I3752" s="29">
        <f t="shared" ca="1" si="234"/>
        <v>0</v>
      </c>
      <c r="J3752" s="30">
        <f>Calculator!$G$40</f>
        <v>6.5000000000000002E-2</v>
      </c>
      <c r="K3752" s="29">
        <f ca="1">IF(C3752&gt;=Calculator!$G$27,IF(DAY($C3752)=1,Calculator!$G$34/2,IF(DAY($C3752)=15,Calculator!$G$34/2,0)),0)</f>
        <v>0</v>
      </c>
      <c r="L3752" s="29">
        <f ca="1">IF(DAY($C3752)=28,IF(H3752=0,0,Calculator!$G$35),0)</f>
        <v>0</v>
      </c>
      <c r="M3752" s="29">
        <f ca="1">IF(I3752&gt;0,IF(DAY($C3752)=1,SUM(INDIRECT("I"&amp;(ROW(C3751)-DAY(C3751))):I3751),0),0)</f>
        <v>0</v>
      </c>
      <c r="N3752" s="29">
        <f ca="1">IF(C3752&lt;Calculator!$G$27,0,IF(C3752=Calculator!$G$27,Calculator!$G$39,IF(H3752-K3752&lt;=0,IF(D3752&gt;Calculator!$G$39,IF(H3752-K3752+E3752+L3752+M3752+Calculator!$G$39&gt;Calculator!$G$39,Calculator!$G$39-(H3752+E3752+L3752+M3752-K3752),Calculator!$G$39),D3752),0)))</f>
        <v>0</v>
      </c>
    </row>
    <row r="3753" spans="1:14" ht="15.75" thickBot="1">
      <c r="A3753" s="33" t="str">
        <f ca="1">IF(C3753=Calculator!$H$27,"F",IF(Daily!D3753+Daily!H3753=0,IF(D3752+H3752&gt;0,"L",""),""))</f>
        <v/>
      </c>
      <c r="B3753" s="34">
        <v>3752</v>
      </c>
      <c r="C3753" s="19">
        <f t="shared" ca="1" si="233"/>
        <v>49682</v>
      </c>
      <c r="D3753" s="29">
        <f t="shared" ca="1" si="235"/>
        <v>0</v>
      </c>
      <c r="E3753" s="29">
        <f ca="1">IF(C3753&lt;Calculator!$D$26,0,IF(DAY($C3753)=1,IF(D3753-Calculator!$G$24&gt;0,Calculator!$G$24,D3753),0))</f>
        <v>0</v>
      </c>
      <c r="F3753" s="29">
        <f ca="1">IF(E3753&gt;0,D3753*Calculator!$G$22/12,0)</f>
        <v>0</v>
      </c>
      <c r="G3753" s="29">
        <f ca="1">IF(E3753&gt;0,(IFERROR(-PMT(Calculator!$G$22/12,Calculator!$G$23*12,Calculator!$G$20),0))-F3753,0)</f>
        <v>0</v>
      </c>
      <c r="H3753" s="29">
        <f t="shared" ca="1" si="236"/>
        <v>0</v>
      </c>
      <c r="I3753" s="29">
        <f t="shared" ca="1" si="234"/>
        <v>0</v>
      </c>
      <c r="J3753" s="30">
        <f>Calculator!$G$40</f>
        <v>6.5000000000000002E-2</v>
      </c>
      <c r="K3753" s="29">
        <f ca="1">IF(C3753&gt;=Calculator!$G$27,IF(DAY($C3753)=1,Calculator!$G$34/2,IF(DAY($C3753)=15,Calculator!$G$34/2,0)),0)</f>
        <v>0</v>
      </c>
      <c r="L3753" s="29">
        <f ca="1">IF(DAY($C3753)=28,IF(H3753=0,0,Calculator!$G$35),0)</f>
        <v>0</v>
      </c>
      <c r="M3753" s="29">
        <f ca="1">IF(I3753&gt;0,IF(DAY($C3753)=1,SUM(INDIRECT("I"&amp;(ROW(C3752)-DAY(C3752))):I3752),0),0)</f>
        <v>0</v>
      </c>
      <c r="N3753" s="29">
        <f ca="1">IF(C3753&lt;Calculator!$G$27,0,IF(C3753=Calculator!$G$27,Calculator!$G$39,IF(H3753-K3753&lt;=0,IF(D3753&gt;Calculator!$G$39,IF(H3753-K3753+E3753+L3753+M3753+Calculator!$G$39&gt;Calculator!$G$39,Calculator!$G$39-(H3753+E3753+L3753+M3753-K3753),Calculator!$G$39),D3753),0)))</f>
        <v>0</v>
      </c>
    </row>
    <row r="3754" spans="1:14" ht="15.75" thickBot="1">
      <c r="A3754" s="33" t="str">
        <f ca="1">IF(C3754=Calculator!$H$27,"F",IF(Daily!D3754+Daily!H3754=0,IF(D3753+H3753&gt;0,"L",""),""))</f>
        <v/>
      </c>
      <c r="B3754" s="34">
        <v>3753</v>
      </c>
      <c r="C3754" s="19">
        <f t="shared" ca="1" si="233"/>
        <v>49683</v>
      </c>
      <c r="D3754" s="29">
        <f t="shared" ca="1" si="235"/>
        <v>0</v>
      </c>
      <c r="E3754" s="29">
        <f ca="1">IF(C3754&lt;Calculator!$D$26,0,IF(DAY($C3754)=1,IF(D3754-Calculator!$G$24&gt;0,Calculator!$G$24,D3754),0))</f>
        <v>0</v>
      </c>
      <c r="F3754" s="29">
        <f ca="1">IF(E3754&gt;0,D3754*Calculator!$G$22/12,0)</f>
        <v>0</v>
      </c>
      <c r="G3754" s="29">
        <f ca="1">IF(E3754&gt;0,(IFERROR(-PMT(Calculator!$G$22/12,Calculator!$G$23*12,Calculator!$G$20),0))-F3754,0)</f>
        <v>0</v>
      </c>
      <c r="H3754" s="29">
        <f t="shared" ca="1" si="236"/>
        <v>0</v>
      </c>
      <c r="I3754" s="29">
        <f t="shared" ca="1" si="234"/>
        <v>0</v>
      </c>
      <c r="J3754" s="30">
        <f>Calculator!$G$40</f>
        <v>6.5000000000000002E-2</v>
      </c>
      <c r="K3754" s="29">
        <f ca="1">IF(C3754&gt;=Calculator!$G$27,IF(DAY($C3754)=1,Calculator!$G$34/2,IF(DAY($C3754)=15,Calculator!$G$34/2,0)),0)</f>
        <v>0</v>
      </c>
      <c r="L3754" s="29">
        <f ca="1">IF(DAY($C3754)=28,IF(H3754=0,0,Calculator!$G$35),0)</f>
        <v>0</v>
      </c>
      <c r="M3754" s="29">
        <f ca="1">IF(I3754&gt;0,IF(DAY($C3754)=1,SUM(INDIRECT("I"&amp;(ROW(C3753)-DAY(C3753))):I3753),0),0)</f>
        <v>0</v>
      </c>
      <c r="N3754" s="29">
        <f ca="1">IF(C3754&lt;Calculator!$G$27,0,IF(C3754=Calculator!$G$27,Calculator!$G$39,IF(H3754-K3754&lt;=0,IF(D3754&gt;Calculator!$G$39,IF(H3754-K3754+E3754+L3754+M3754+Calculator!$G$39&gt;Calculator!$G$39,Calculator!$G$39-(H3754+E3754+L3754+M3754-K3754),Calculator!$G$39),D3754),0)))</f>
        <v>0</v>
      </c>
    </row>
    <row r="3755" spans="1:14" ht="15.75" thickBot="1">
      <c r="A3755" s="33" t="str">
        <f ca="1">IF(C3755=Calculator!$H$27,"F",IF(Daily!D3755+Daily!H3755=0,IF(D3754+H3754&gt;0,"L",""),""))</f>
        <v/>
      </c>
      <c r="B3755" s="34">
        <v>3754</v>
      </c>
      <c r="C3755" s="19">
        <f t="shared" ca="1" si="233"/>
        <v>49684</v>
      </c>
      <c r="D3755" s="29">
        <f t="shared" ca="1" si="235"/>
        <v>0</v>
      </c>
      <c r="E3755" s="29">
        <f ca="1">IF(C3755&lt;Calculator!$D$26,0,IF(DAY($C3755)=1,IF(D3755-Calculator!$G$24&gt;0,Calculator!$G$24,D3755),0))</f>
        <v>0</v>
      </c>
      <c r="F3755" s="29">
        <f ca="1">IF(E3755&gt;0,D3755*Calculator!$G$22/12,0)</f>
        <v>0</v>
      </c>
      <c r="G3755" s="29">
        <f ca="1">IF(E3755&gt;0,(IFERROR(-PMT(Calculator!$G$22/12,Calculator!$G$23*12,Calculator!$G$20),0))-F3755,0)</f>
        <v>0</v>
      </c>
      <c r="H3755" s="29">
        <f t="shared" ca="1" si="236"/>
        <v>0</v>
      </c>
      <c r="I3755" s="29">
        <f t="shared" ca="1" si="234"/>
        <v>0</v>
      </c>
      <c r="J3755" s="30">
        <f>Calculator!$G$40</f>
        <v>6.5000000000000002E-2</v>
      </c>
      <c r="K3755" s="29">
        <f ca="1">IF(C3755&gt;=Calculator!$G$27,IF(DAY($C3755)=1,Calculator!$G$34/2,IF(DAY($C3755)=15,Calculator!$G$34/2,0)),0)</f>
        <v>0</v>
      </c>
      <c r="L3755" s="29">
        <f ca="1">IF(DAY($C3755)=28,IF(H3755=0,0,Calculator!$G$35),0)</f>
        <v>0</v>
      </c>
      <c r="M3755" s="29">
        <f ca="1">IF(I3755&gt;0,IF(DAY($C3755)=1,SUM(INDIRECT("I"&amp;(ROW(C3754)-DAY(C3754))):I3754),0),0)</f>
        <v>0</v>
      </c>
      <c r="N3755" s="29">
        <f ca="1">IF(C3755&lt;Calculator!$G$27,0,IF(C3755=Calculator!$G$27,Calculator!$G$39,IF(H3755-K3755&lt;=0,IF(D3755&gt;Calculator!$G$39,IF(H3755-K3755+E3755+L3755+M3755+Calculator!$G$39&gt;Calculator!$G$39,Calculator!$G$39-(H3755+E3755+L3755+M3755-K3755),Calculator!$G$39),D3755),0)))</f>
        <v>0</v>
      </c>
    </row>
    <row r="3756" spans="1:14" ht="15.75" thickBot="1">
      <c r="A3756" s="33" t="str">
        <f ca="1">IF(C3756=Calculator!$H$27,"F",IF(Daily!D3756+Daily!H3756=0,IF(D3755+H3755&gt;0,"L",""),""))</f>
        <v/>
      </c>
      <c r="B3756" s="34">
        <v>3755</v>
      </c>
      <c r="C3756" s="19">
        <f t="shared" ca="1" si="233"/>
        <v>49685</v>
      </c>
      <c r="D3756" s="29">
        <f t="shared" ca="1" si="235"/>
        <v>0</v>
      </c>
      <c r="E3756" s="29">
        <f ca="1">IF(C3756&lt;Calculator!$D$26,0,IF(DAY($C3756)=1,IF(D3756-Calculator!$G$24&gt;0,Calculator!$G$24,D3756),0))</f>
        <v>0</v>
      </c>
      <c r="F3756" s="29">
        <f ca="1">IF(E3756&gt;0,D3756*Calculator!$G$22/12,0)</f>
        <v>0</v>
      </c>
      <c r="G3756" s="29">
        <f ca="1">IF(E3756&gt;0,(IFERROR(-PMT(Calculator!$G$22/12,Calculator!$G$23*12,Calculator!$G$20),0))-F3756,0)</f>
        <v>0</v>
      </c>
      <c r="H3756" s="29">
        <f t="shared" ca="1" si="236"/>
        <v>0</v>
      </c>
      <c r="I3756" s="29">
        <f t="shared" ca="1" si="234"/>
        <v>0</v>
      </c>
      <c r="J3756" s="30">
        <f>Calculator!$G$40</f>
        <v>6.5000000000000002E-2</v>
      </c>
      <c r="K3756" s="29">
        <f ca="1">IF(C3756&gt;=Calculator!$G$27,IF(DAY($C3756)=1,Calculator!$G$34/2,IF(DAY($C3756)=15,Calculator!$G$34/2,0)),0)</f>
        <v>0</v>
      </c>
      <c r="L3756" s="29">
        <f ca="1">IF(DAY($C3756)=28,IF(H3756=0,0,Calculator!$G$35),0)</f>
        <v>0</v>
      </c>
      <c r="M3756" s="29">
        <f ca="1">IF(I3756&gt;0,IF(DAY($C3756)=1,SUM(INDIRECT("I"&amp;(ROW(C3755)-DAY(C3755))):I3755),0),0)</f>
        <v>0</v>
      </c>
      <c r="N3756" s="29">
        <f ca="1">IF(C3756&lt;Calculator!$G$27,0,IF(C3756=Calculator!$G$27,Calculator!$G$39,IF(H3756-K3756&lt;=0,IF(D3756&gt;Calculator!$G$39,IF(H3756-K3756+E3756+L3756+M3756+Calculator!$G$39&gt;Calculator!$G$39,Calculator!$G$39-(H3756+E3756+L3756+M3756-K3756),Calculator!$G$39),D3756),0)))</f>
        <v>0</v>
      </c>
    </row>
    <row r="3757" spans="1:14" ht="15.75" thickBot="1">
      <c r="A3757" s="33" t="str">
        <f ca="1">IF(C3757=Calculator!$H$27,"F",IF(Daily!D3757+Daily!H3757=0,IF(D3756+H3756&gt;0,"L",""),""))</f>
        <v/>
      </c>
      <c r="B3757" s="34">
        <v>3756</v>
      </c>
      <c r="C3757" s="19">
        <f t="shared" ca="1" si="233"/>
        <v>49686</v>
      </c>
      <c r="D3757" s="29">
        <f t="shared" ca="1" si="235"/>
        <v>0</v>
      </c>
      <c r="E3757" s="29">
        <f ca="1">IF(C3757&lt;Calculator!$D$26,0,IF(DAY($C3757)=1,IF(D3757-Calculator!$G$24&gt;0,Calculator!$G$24,D3757),0))</f>
        <v>0</v>
      </c>
      <c r="F3757" s="29">
        <f ca="1">IF(E3757&gt;0,D3757*Calculator!$G$22/12,0)</f>
        <v>0</v>
      </c>
      <c r="G3757" s="29">
        <f ca="1">IF(E3757&gt;0,(IFERROR(-PMT(Calculator!$G$22/12,Calculator!$G$23*12,Calculator!$G$20),0))-F3757,0)</f>
        <v>0</v>
      </c>
      <c r="H3757" s="29">
        <f t="shared" ca="1" si="236"/>
        <v>0</v>
      </c>
      <c r="I3757" s="29">
        <f t="shared" ca="1" si="234"/>
        <v>0</v>
      </c>
      <c r="J3757" s="30">
        <f>Calculator!$G$40</f>
        <v>6.5000000000000002E-2</v>
      </c>
      <c r="K3757" s="29">
        <f ca="1">IF(C3757&gt;=Calculator!$G$27,IF(DAY($C3757)=1,Calculator!$G$34/2,IF(DAY($C3757)=15,Calculator!$G$34/2,0)),0)</f>
        <v>0</v>
      </c>
      <c r="L3757" s="29">
        <f ca="1">IF(DAY($C3757)=28,IF(H3757=0,0,Calculator!$G$35),0)</f>
        <v>0</v>
      </c>
      <c r="M3757" s="29">
        <f ca="1">IF(I3757&gt;0,IF(DAY($C3757)=1,SUM(INDIRECT("I"&amp;(ROW(C3756)-DAY(C3756))):I3756),0),0)</f>
        <v>0</v>
      </c>
      <c r="N3757" s="29">
        <f ca="1">IF(C3757&lt;Calculator!$G$27,0,IF(C3757=Calculator!$G$27,Calculator!$G$39,IF(H3757-K3757&lt;=0,IF(D3757&gt;Calculator!$G$39,IF(H3757-K3757+E3757+L3757+M3757+Calculator!$G$39&gt;Calculator!$G$39,Calculator!$G$39-(H3757+E3757+L3757+M3757-K3757),Calculator!$G$39),D3757),0)))</f>
        <v>0</v>
      </c>
    </row>
    <row r="3758" spans="1:14" ht="15.75" thickBot="1">
      <c r="A3758" s="33" t="str">
        <f ca="1">IF(C3758=Calculator!$H$27,"F",IF(Daily!D3758+Daily!H3758=0,IF(D3757+H3757&gt;0,"L",""),""))</f>
        <v/>
      </c>
      <c r="B3758" s="34">
        <v>3757</v>
      </c>
      <c r="C3758" s="19">
        <f t="shared" ca="1" si="233"/>
        <v>49687</v>
      </c>
      <c r="D3758" s="29">
        <f t="shared" ca="1" si="235"/>
        <v>0</v>
      </c>
      <c r="E3758" s="29">
        <f ca="1">IF(C3758&lt;Calculator!$D$26,0,IF(DAY($C3758)=1,IF(D3758-Calculator!$G$24&gt;0,Calculator!$G$24,D3758),0))</f>
        <v>0</v>
      </c>
      <c r="F3758" s="29">
        <f ca="1">IF(E3758&gt;0,D3758*Calculator!$G$22/12,0)</f>
        <v>0</v>
      </c>
      <c r="G3758" s="29">
        <f ca="1">IF(E3758&gt;0,(IFERROR(-PMT(Calculator!$G$22/12,Calculator!$G$23*12,Calculator!$G$20),0))-F3758,0)</f>
        <v>0</v>
      </c>
      <c r="H3758" s="29">
        <f t="shared" ca="1" si="236"/>
        <v>0</v>
      </c>
      <c r="I3758" s="29">
        <f t="shared" ca="1" si="234"/>
        <v>0</v>
      </c>
      <c r="J3758" s="30">
        <f>Calculator!$G$40</f>
        <v>6.5000000000000002E-2</v>
      </c>
      <c r="K3758" s="29">
        <f ca="1">IF(C3758&gt;=Calculator!$G$27,IF(DAY($C3758)=1,Calculator!$G$34/2,IF(DAY($C3758)=15,Calculator!$G$34/2,0)),0)</f>
        <v>0</v>
      </c>
      <c r="L3758" s="29">
        <f ca="1">IF(DAY($C3758)=28,IF(H3758=0,0,Calculator!$G$35),0)</f>
        <v>0</v>
      </c>
      <c r="M3758" s="29">
        <f ca="1">IF(I3758&gt;0,IF(DAY($C3758)=1,SUM(INDIRECT("I"&amp;(ROW(C3757)-DAY(C3757))):I3757),0),0)</f>
        <v>0</v>
      </c>
      <c r="N3758" s="29">
        <f ca="1">IF(C3758&lt;Calculator!$G$27,0,IF(C3758=Calculator!$G$27,Calculator!$G$39,IF(H3758-K3758&lt;=0,IF(D3758&gt;Calculator!$G$39,IF(H3758-K3758+E3758+L3758+M3758+Calculator!$G$39&gt;Calculator!$G$39,Calculator!$G$39-(H3758+E3758+L3758+M3758-K3758),Calculator!$G$39),D3758),0)))</f>
        <v>0</v>
      </c>
    </row>
    <row r="3759" spans="1:14" ht="15.75" thickBot="1">
      <c r="A3759" s="33" t="str">
        <f ca="1">IF(C3759=Calculator!$H$27,"F",IF(Daily!D3759+Daily!H3759=0,IF(D3758+H3758&gt;0,"L",""),""))</f>
        <v/>
      </c>
      <c r="B3759" s="34">
        <v>3758</v>
      </c>
      <c r="C3759" s="19">
        <f t="shared" ca="1" si="233"/>
        <v>49688</v>
      </c>
      <c r="D3759" s="29">
        <f t="shared" ca="1" si="235"/>
        <v>0</v>
      </c>
      <c r="E3759" s="29">
        <f ca="1">IF(C3759&lt;Calculator!$D$26,0,IF(DAY($C3759)=1,IF(D3759-Calculator!$G$24&gt;0,Calculator!$G$24,D3759),0))</f>
        <v>0</v>
      </c>
      <c r="F3759" s="29">
        <f ca="1">IF(E3759&gt;0,D3759*Calculator!$G$22/12,0)</f>
        <v>0</v>
      </c>
      <c r="G3759" s="29">
        <f ca="1">IF(E3759&gt;0,(IFERROR(-PMT(Calculator!$G$22/12,Calculator!$G$23*12,Calculator!$G$20),0))-F3759,0)</f>
        <v>0</v>
      </c>
      <c r="H3759" s="29">
        <f t="shared" ca="1" si="236"/>
        <v>0</v>
      </c>
      <c r="I3759" s="29">
        <f t="shared" ca="1" si="234"/>
        <v>0</v>
      </c>
      <c r="J3759" s="30">
        <f>Calculator!$G$40</f>
        <v>6.5000000000000002E-2</v>
      </c>
      <c r="K3759" s="29">
        <f ca="1">IF(C3759&gt;=Calculator!$G$27,IF(DAY($C3759)=1,Calculator!$G$34/2,IF(DAY($C3759)=15,Calculator!$G$34/2,0)),0)</f>
        <v>0</v>
      </c>
      <c r="L3759" s="29">
        <f ca="1">IF(DAY($C3759)=28,IF(H3759=0,0,Calculator!$G$35),0)</f>
        <v>0</v>
      </c>
      <c r="M3759" s="29">
        <f ca="1">IF(I3759&gt;0,IF(DAY($C3759)=1,SUM(INDIRECT("I"&amp;(ROW(C3758)-DAY(C3758))):I3758),0),0)</f>
        <v>0</v>
      </c>
      <c r="N3759" s="29">
        <f ca="1">IF(C3759&lt;Calculator!$G$27,0,IF(C3759=Calculator!$G$27,Calculator!$G$39,IF(H3759-K3759&lt;=0,IF(D3759&gt;Calculator!$G$39,IF(H3759-K3759+E3759+L3759+M3759+Calculator!$G$39&gt;Calculator!$G$39,Calculator!$G$39-(H3759+E3759+L3759+M3759-K3759),Calculator!$G$39),D3759),0)))</f>
        <v>0</v>
      </c>
    </row>
    <row r="3760" spans="1:14" ht="15.75" thickBot="1">
      <c r="A3760" s="33" t="str">
        <f ca="1">IF(C3760=Calculator!$H$27,"F",IF(Daily!D3760+Daily!H3760=0,IF(D3759+H3759&gt;0,"L",""),""))</f>
        <v/>
      </c>
      <c r="B3760" s="34">
        <v>3759</v>
      </c>
      <c r="C3760" s="19">
        <f t="shared" ca="1" si="233"/>
        <v>49689</v>
      </c>
      <c r="D3760" s="29">
        <f t="shared" ca="1" si="235"/>
        <v>0</v>
      </c>
      <c r="E3760" s="29">
        <f ca="1">IF(C3760&lt;Calculator!$D$26,0,IF(DAY($C3760)=1,IF(D3760-Calculator!$G$24&gt;0,Calculator!$G$24,D3760),0))</f>
        <v>0</v>
      </c>
      <c r="F3760" s="29">
        <f ca="1">IF(E3760&gt;0,D3760*Calculator!$G$22/12,0)</f>
        <v>0</v>
      </c>
      <c r="G3760" s="29">
        <f ca="1">IF(E3760&gt;0,(IFERROR(-PMT(Calculator!$G$22/12,Calculator!$G$23*12,Calculator!$G$20),0))-F3760,0)</f>
        <v>0</v>
      </c>
      <c r="H3760" s="29">
        <f t="shared" ca="1" si="236"/>
        <v>0</v>
      </c>
      <c r="I3760" s="29">
        <f t="shared" ca="1" si="234"/>
        <v>0</v>
      </c>
      <c r="J3760" s="30">
        <f>Calculator!$G$40</f>
        <v>6.5000000000000002E-2</v>
      </c>
      <c r="K3760" s="29">
        <f ca="1">IF(C3760&gt;=Calculator!$G$27,IF(DAY($C3760)=1,Calculator!$G$34/2,IF(DAY($C3760)=15,Calculator!$G$34/2,0)),0)</f>
        <v>4500</v>
      </c>
      <c r="L3760" s="29">
        <f ca="1">IF(DAY($C3760)=28,IF(H3760=0,0,Calculator!$G$35),0)</f>
        <v>0</v>
      </c>
      <c r="M3760" s="29">
        <f ca="1">IF(I3760&gt;0,IF(DAY($C3760)=1,SUM(INDIRECT("I"&amp;(ROW(C3759)-DAY(C3759))):I3759),0),0)</f>
        <v>0</v>
      </c>
      <c r="N3760" s="29">
        <f ca="1">IF(C3760&lt;Calculator!$G$27,0,IF(C3760=Calculator!$G$27,Calculator!$G$39,IF(H3760-K3760&lt;=0,IF(D3760&gt;Calculator!$G$39,IF(H3760-K3760+E3760+L3760+M3760+Calculator!$G$39&gt;Calculator!$G$39,Calculator!$G$39-(H3760+E3760+L3760+M3760-K3760),Calculator!$G$39),D3760),0)))</f>
        <v>0</v>
      </c>
    </row>
    <row r="3761" spans="1:14" ht="15.75" thickBot="1">
      <c r="A3761" s="33" t="str">
        <f ca="1">IF(C3761=Calculator!$H$27,"F",IF(Daily!D3761+Daily!H3761=0,IF(D3760+H3760&gt;0,"L",""),""))</f>
        <v/>
      </c>
      <c r="B3761" s="34">
        <v>3760</v>
      </c>
      <c r="C3761" s="19">
        <f t="shared" ca="1" si="233"/>
        <v>49690</v>
      </c>
      <c r="D3761" s="29">
        <f t="shared" ca="1" si="235"/>
        <v>0</v>
      </c>
      <c r="E3761" s="29">
        <f ca="1">IF(C3761&lt;Calculator!$D$26,0,IF(DAY($C3761)=1,IF(D3761-Calculator!$G$24&gt;0,Calculator!$G$24,D3761),0))</f>
        <v>0</v>
      </c>
      <c r="F3761" s="29">
        <f ca="1">IF(E3761&gt;0,D3761*Calculator!$G$22/12,0)</f>
        <v>0</v>
      </c>
      <c r="G3761" s="29">
        <f ca="1">IF(E3761&gt;0,(IFERROR(-PMT(Calculator!$G$22/12,Calculator!$G$23*12,Calculator!$G$20),0))-F3761,0)</f>
        <v>0</v>
      </c>
      <c r="H3761" s="29">
        <f t="shared" ca="1" si="236"/>
        <v>0</v>
      </c>
      <c r="I3761" s="29">
        <f t="shared" ca="1" si="234"/>
        <v>0</v>
      </c>
      <c r="J3761" s="30">
        <f>Calculator!$G$40</f>
        <v>6.5000000000000002E-2</v>
      </c>
      <c r="K3761" s="29">
        <f ca="1">IF(C3761&gt;=Calculator!$G$27,IF(DAY($C3761)=1,Calculator!$G$34/2,IF(DAY($C3761)=15,Calculator!$G$34/2,0)),0)</f>
        <v>0</v>
      </c>
      <c r="L3761" s="29">
        <f ca="1">IF(DAY($C3761)=28,IF(H3761=0,0,Calculator!$G$35),0)</f>
        <v>0</v>
      </c>
      <c r="M3761" s="29">
        <f ca="1">IF(I3761&gt;0,IF(DAY($C3761)=1,SUM(INDIRECT("I"&amp;(ROW(C3760)-DAY(C3760))):I3760),0),0)</f>
        <v>0</v>
      </c>
      <c r="N3761" s="29">
        <f ca="1">IF(C3761&lt;Calculator!$G$27,0,IF(C3761=Calculator!$G$27,Calculator!$G$39,IF(H3761-K3761&lt;=0,IF(D3761&gt;Calculator!$G$39,IF(H3761-K3761+E3761+L3761+M3761+Calculator!$G$39&gt;Calculator!$G$39,Calculator!$G$39-(H3761+E3761+L3761+M3761-K3761),Calculator!$G$39),D3761),0)))</f>
        <v>0</v>
      </c>
    </row>
    <row r="3762" spans="1:14" ht="15.75" thickBot="1">
      <c r="A3762" s="33" t="str">
        <f ca="1">IF(C3762=Calculator!$H$27,"F",IF(Daily!D3762+Daily!H3762=0,IF(D3761+H3761&gt;0,"L",""),""))</f>
        <v/>
      </c>
      <c r="B3762" s="34">
        <v>3761</v>
      </c>
      <c r="C3762" s="19">
        <f t="shared" ca="1" si="233"/>
        <v>49691</v>
      </c>
      <c r="D3762" s="29">
        <f t="shared" ca="1" si="235"/>
        <v>0</v>
      </c>
      <c r="E3762" s="29">
        <f ca="1">IF(C3762&lt;Calculator!$D$26,0,IF(DAY($C3762)=1,IF(D3762-Calculator!$G$24&gt;0,Calculator!$G$24,D3762),0))</f>
        <v>0</v>
      </c>
      <c r="F3762" s="29">
        <f ca="1">IF(E3762&gt;0,D3762*Calculator!$G$22/12,0)</f>
        <v>0</v>
      </c>
      <c r="G3762" s="29">
        <f ca="1">IF(E3762&gt;0,(IFERROR(-PMT(Calculator!$G$22/12,Calculator!$G$23*12,Calculator!$G$20),0))-F3762,0)</f>
        <v>0</v>
      </c>
      <c r="H3762" s="29">
        <f t="shared" ca="1" si="236"/>
        <v>0</v>
      </c>
      <c r="I3762" s="29">
        <f t="shared" ca="1" si="234"/>
        <v>0</v>
      </c>
      <c r="J3762" s="30">
        <f>Calculator!$G$40</f>
        <v>6.5000000000000002E-2</v>
      </c>
      <c r="K3762" s="29">
        <f ca="1">IF(C3762&gt;=Calculator!$G$27,IF(DAY($C3762)=1,Calculator!$G$34/2,IF(DAY($C3762)=15,Calculator!$G$34/2,0)),0)</f>
        <v>0</v>
      </c>
      <c r="L3762" s="29">
        <f ca="1">IF(DAY($C3762)=28,IF(H3762=0,0,Calculator!$G$35),0)</f>
        <v>0</v>
      </c>
      <c r="M3762" s="29">
        <f ca="1">IF(I3762&gt;0,IF(DAY($C3762)=1,SUM(INDIRECT("I"&amp;(ROW(C3761)-DAY(C3761))):I3761),0),0)</f>
        <v>0</v>
      </c>
      <c r="N3762" s="29">
        <f ca="1">IF(C3762&lt;Calculator!$G$27,0,IF(C3762=Calculator!$G$27,Calculator!$G$39,IF(H3762-K3762&lt;=0,IF(D3762&gt;Calculator!$G$39,IF(H3762-K3762+E3762+L3762+M3762+Calculator!$G$39&gt;Calculator!$G$39,Calculator!$G$39-(H3762+E3762+L3762+M3762-K3762),Calculator!$G$39),D3762),0)))</f>
        <v>0</v>
      </c>
    </row>
    <row r="3763" spans="1:14" ht="15.75" thickBot="1">
      <c r="A3763" s="33" t="str">
        <f ca="1">IF(C3763=Calculator!$H$27,"F",IF(Daily!D3763+Daily!H3763=0,IF(D3762+H3762&gt;0,"L",""),""))</f>
        <v/>
      </c>
      <c r="B3763" s="34">
        <v>3762</v>
      </c>
      <c r="C3763" s="19">
        <f t="shared" ca="1" si="233"/>
        <v>49692</v>
      </c>
      <c r="D3763" s="29">
        <f t="shared" ca="1" si="235"/>
        <v>0</v>
      </c>
      <c r="E3763" s="29">
        <f ca="1">IF(C3763&lt;Calculator!$D$26,0,IF(DAY($C3763)=1,IF(D3763-Calculator!$G$24&gt;0,Calculator!$G$24,D3763),0))</f>
        <v>0</v>
      </c>
      <c r="F3763" s="29">
        <f ca="1">IF(E3763&gt;0,D3763*Calculator!$G$22/12,0)</f>
        <v>0</v>
      </c>
      <c r="G3763" s="29">
        <f ca="1">IF(E3763&gt;0,(IFERROR(-PMT(Calculator!$G$22/12,Calculator!$G$23*12,Calculator!$G$20),0))-F3763,0)</f>
        <v>0</v>
      </c>
      <c r="H3763" s="29">
        <f t="shared" ca="1" si="236"/>
        <v>0</v>
      </c>
      <c r="I3763" s="29">
        <f t="shared" ca="1" si="234"/>
        <v>0</v>
      </c>
      <c r="J3763" s="30">
        <f>Calculator!$G$40</f>
        <v>6.5000000000000002E-2</v>
      </c>
      <c r="K3763" s="29">
        <f ca="1">IF(C3763&gt;=Calculator!$G$27,IF(DAY($C3763)=1,Calculator!$G$34/2,IF(DAY($C3763)=15,Calculator!$G$34/2,0)),0)</f>
        <v>0</v>
      </c>
      <c r="L3763" s="29">
        <f ca="1">IF(DAY($C3763)=28,IF(H3763=0,0,Calculator!$G$35),0)</f>
        <v>0</v>
      </c>
      <c r="M3763" s="29">
        <f ca="1">IF(I3763&gt;0,IF(DAY($C3763)=1,SUM(INDIRECT("I"&amp;(ROW(C3762)-DAY(C3762))):I3762),0),0)</f>
        <v>0</v>
      </c>
      <c r="N3763" s="29">
        <f ca="1">IF(C3763&lt;Calculator!$G$27,0,IF(C3763=Calculator!$G$27,Calculator!$G$39,IF(H3763-K3763&lt;=0,IF(D3763&gt;Calculator!$G$39,IF(H3763-K3763+E3763+L3763+M3763+Calculator!$G$39&gt;Calculator!$G$39,Calculator!$G$39-(H3763+E3763+L3763+M3763-K3763),Calculator!$G$39),D3763),0)))</f>
        <v>0</v>
      </c>
    </row>
    <row r="3764" spans="1:14" ht="15.75" thickBot="1">
      <c r="A3764" s="33" t="str">
        <f ca="1">IF(C3764=Calculator!$H$27,"F",IF(Daily!D3764+Daily!H3764=0,IF(D3763+H3763&gt;0,"L",""),""))</f>
        <v/>
      </c>
      <c r="B3764" s="34">
        <v>3763</v>
      </c>
      <c r="C3764" s="19">
        <f t="shared" ca="1" si="233"/>
        <v>49693</v>
      </c>
      <c r="D3764" s="29">
        <f t="shared" ca="1" si="235"/>
        <v>0</v>
      </c>
      <c r="E3764" s="29">
        <f ca="1">IF(C3764&lt;Calculator!$D$26,0,IF(DAY($C3764)=1,IF(D3764-Calculator!$G$24&gt;0,Calculator!$G$24,D3764),0))</f>
        <v>0</v>
      </c>
      <c r="F3764" s="29">
        <f ca="1">IF(E3764&gt;0,D3764*Calculator!$G$22/12,0)</f>
        <v>0</v>
      </c>
      <c r="G3764" s="29">
        <f ca="1">IF(E3764&gt;0,(IFERROR(-PMT(Calculator!$G$22/12,Calculator!$G$23*12,Calculator!$G$20),0))-F3764,0)</f>
        <v>0</v>
      </c>
      <c r="H3764" s="29">
        <f t="shared" ca="1" si="236"/>
        <v>0</v>
      </c>
      <c r="I3764" s="29">
        <f t="shared" ca="1" si="234"/>
        <v>0</v>
      </c>
      <c r="J3764" s="30">
        <f>Calculator!$G$40</f>
        <v>6.5000000000000002E-2</v>
      </c>
      <c r="K3764" s="29">
        <f ca="1">IF(C3764&gt;=Calculator!$G$27,IF(DAY($C3764)=1,Calculator!$G$34/2,IF(DAY($C3764)=15,Calculator!$G$34/2,0)),0)</f>
        <v>0</v>
      </c>
      <c r="L3764" s="29">
        <f ca="1">IF(DAY($C3764)=28,IF(H3764=0,0,Calculator!$G$35),0)</f>
        <v>0</v>
      </c>
      <c r="M3764" s="29">
        <f ca="1">IF(I3764&gt;0,IF(DAY($C3764)=1,SUM(INDIRECT("I"&amp;(ROW(C3763)-DAY(C3763))):I3763),0),0)</f>
        <v>0</v>
      </c>
      <c r="N3764" s="29">
        <f ca="1">IF(C3764&lt;Calculator!$G$27,0,IF(C3764=Calculator!$G$27,Calculator!$G$39,IF(H3764-K3764&lt;=0,IF(D3764&gt;Calculator!$G$39,IF(H3764-K3764+E3764+L3764+M3764+Calculator!$G$39&gt;Calculator!$G$39,Calculator!$G$39-(H3764+E3764+L3764+M3764-K3764),Calculator!$G$39),D3764),0)))</f>
        <v>0</v>
      </c>
    </row>
    <row r="3765" spans="1:14" ht="15.75" thickBot="1">
      <c r="A3765" s="33" t="str">
        <f ca="1">IF(C3765=Calculator!$H$27,"F",IF(Daily!D3765+Daily!H3765=0,IF(D3764+H3764&gt;0,"L",""),""))</f>
        <v/>
      </c>
      <c r="B3765" s="34">
        <v>3764</v>
      </c>
      <c r="C3765" s="19">
        <f t="shared" ca="1" si="233"/>
        <v>49694</v>
      </c>
      <c r="D3765" s="29">
        <f t="shared" ca="1" si="235"/>
        <v>0</v>
      </c>
      <c r="E3765" s="29">
        <f ca="1">IF(C3765&lt;Calculator!$D$26,0,IF(DAY($C3765)=1,IF(D3765-Calculator!$G$24&gt;0,Calculator!$G$24,D3765),0))</f>
        <v>0</v>
      </c>
      <c r="F3765" s="29">
        <f ca="1">IF(E3765&gt;0,D3765*Calculator!$G$22/12,0)</f>
        <v>0</v>
      </c>
      <c r="G3765" s="29">
        <f ca="1">IF(E3765&gt;0,(IFERROR(-PMT(Calculator!$G$22/12,Calculator!$G$23*12,Calculator!$G$20),0))-F3765,0)</f>
        <v>0</v>
      </c>
      <c r="H3765" s="29">
        <f t="shared" ca="1" si="236"/>
        <v>0</v>
      </c>
      <c r="I3765" s="29">
        <f t="shared" ca="1" si="234"/>
        <v>0</v>
      </c>
      <c r="J3765" s="30">
        <f>Calculator!$G$40</f>
        <v>6.5000000000000002E-2</v>
      </c>
      <c r="K3765" s="29">
        <f ca="1">IF(C3765&gt;=Calculator!$G$27,IF(DAY($C3765)=1,Calculator!$G$34/2,IF(DAY($C3765)=15,Calculator!$G$34/2,0)),0)</f>
        <v>0</v>
      </c>
      <c r="L3765" s="29">
        <f ca="1">IF(DAY($C3765)=28,IF(H3765=0,0,Calculator!$G$35),0)</f>
        <v>0</v>
      </c>
      <c r="M3765" s="29">
        <f ca="1">IF(I3765&gt;0,IF(DAY($C3765)=1,SUM(INDIRECT("I"&amp;(ROW(C3764)-DAY(C3764))):I3764),0),0)</f>
        <v>0</v>
      </c>
      <c r="N3765" s="29">
        <f ca="1">IF(C3765&lt;Calculator!$G$27,0,IF(C3765=Calculator!$G$27,Calculator!$G$39,IF(H3765-K3765&lt;=0,IF(D3765&gt;Calculator!$G$39,IF(H3765-K3765+E3765+L3765+M3765+Calculator!$G$39&gt;Calculator!$G$39,Calculator!$G$39-(H3765+E3765+L3765+M3765-K3765),Calculator!$G$39),D3765),0)))</f>
        <v>0</v>
      </c>
    </row>
    <row r="3766" spans="1:14" ht="15.75" thickBot="1">
      <c r="A3766" s="33" t="str">
        <f ca="1">IF(C3766=Calculator!$H$27,"F",IF(Daily!D3766+Daily!H3766=0,IF(D3765+H3765&gt;0,"L",""),""))</f>
        <v/>
      </c>
      <c r="B3766" s="34">
        <v>3765</v>
      </c>
      <c r="C3766" s="19">
        <f t="shared" ca="1" si="233"/>
        <v>49695</v>
      </c>
      <c r="D3766" s="29">
        <f t="shared" ca="1" si="235"/>
        <v>0</v>
      </c>
      <c r="E3766" s="29">
        <f ca="1">IF(C3766&lt;Calculator!$D$26,0,IF(DAY($C3766)=1,IF(D3766-Calculator!$G$24&gt;0,Calculator!$G$24,D3766),0))</f>
        <v>0</v>
      </c>
      <c r="F3766" s="29">
        <f ca="1">IF(E3766&gt;0,D3766*Calculator!$G$22/12,0)</f>
        <v>0</v>
      </c>
      <c r="G3766" s="29">
        <f ca="1">IF(E3766&gt;0,(IFERROR(-PMT(Calculator!$G$22/12,Calculator!$G$23*12,Calculator!$G$20),0))-F3766,0)</f>
        <v>0</v>
      </c>
      <c r="H3766" s="29">
        <f t="shared" ca="1" si="236"/>
        <v>0</v>
      </c>
      <c r="I3766" s="29">
        <f t="shared" ca="1" si="234"/>
        <v>0</v>
      </c>
      <c r="J3766" s="30">
        <f>Calculator!$G$40</f>
        <v>6.5000000000000002E-2</v>
      </c>
      <c r="K3766" s="29">
        <f ca="1">IF(C3766&gt;=Calculator!$G$27,IF(DAY($C3766)=1,Calculator!$G$34/2,IF(DAY($C3766)=15,Calculator!$G$34/2,0)),0)</f>
        <v>0</v>
      </c>
      <c r="L3766" s="29">
        <f ca="1">IF(DAY($C3766)=28,IF(H3766=0,0,Calculator!$G$35),0)</f>
        <v>0</v>
      </c>
      <c r="M3766" s="29">
        <f ca="1">IF(I3766&gt;0,IF(DAY($C3766)=1,SUM(INDIRECT("I"&amp;(ROW(C3765)-DAY(C3765))):I3765),0),0)</f>
        <v>0</v>
      </c>
      <c r="N3766" s="29">
        <f ca="1">IF(C3766&lt;Calculator!$G$27,0,IF(C3766=Calculator!$G$27,Calculator!$G$39,IF(H3766-K3766&lt;=0,IF(D3766&gt;Calculator!$G$39,IF(H3766-K3766+E3766+L3766+M3766+Calculator!$G$39&gt;Calculator!$G$39,Calculator!$G$39-(H3766+E3766+L3766+M3766-K3766),Calculator!$G$39),D3766),0)))</f>
        <v>0</v>
      </c>
    </row>
    <row r="3767" spans="1:14" ht="15.75" thickBot="1">
      <c r="A3767" s="33" t="str">
        <f ca="1">IF(C3767=Calculator!$H$27,"F",IF(Daily!D3767+Daily!H3767=0,IF(D3766+H3766&gt;0,"L",""),""))</f>
        <v/>
      </c>
      <c r="B3767" s="34">
        <v>3766</v>
      </c>
      <c r="C3767" s="19">
        <f t="shared" ca="1" si="233"/>
        <v>49696</v>
      </c>
      <c r="D3767" s="29">
        <f t="shared" ca="1" si="235"/>
        <v>0</v>
      </c>
      <c r="E3767" s="29">
        <f ca="1">IF(C3767&lt;Calculator!$D$26,0,IF(DAY($C3767)=1,IF(D3767-Calculator!$G$24&gt;0,Calculator!$G$24,D3767),0))</f>
        <v>0</v>
      </c>
      <c r="F3767" s="29">
        <f ca="1">IF(E3767&gt;0,D3767*Calculator!$G$22/12,0)</f>
        <v>0</v>
      </c>
      <c r="G3767" s="29">
        <f ca="1">IF(E3767&gt;0,(IFERROR(-PMT(Calculator!$G$22/12,Calculator!$G$23*12,Calculator!$G$20),0))-F3767,0)</f>
        <v>0</v>
      </c>
      <c r="H3767" s="29">
        <f t="shared" ca="1" si="236"/>
        <v>0</v>
      </c>
      <c r="I3767" s="29">
        <f t="shared" ca="1" si="234"/>
        <v>0</v>
      </c>
      <c r="J3767" s="30">
        <f>Calculator!$G$40</f>
        <v>6.5000000000000002E-2</v>
      </c>
      <c r="K3767" s="29">
        <f ca="1">IF(C3767&gt;=Calculator!$G$27,IF(DAY($C3767)=1,Calculator!$G$34/2,IF(DAY($C3767)=15,Calculator!$G$34/2,0)),0)</f>
        <v>0</v>
      </c>
      <c r="L3767" s="29">
        <f ca="1">IF(DAY($C3767)=28,IF(H3767=0,0,Calculator!$G$35),0)</f>
        <v>0</v>
      </c>
      <c r="M3767" s="29">
        <f ca="1">IF(I3767&gt;0,IF(DAY($C3767)=1,SUM(INDIRECT("I"&amp;(ROW(C3766)-DAY(C3766))):I3766),0),0)</f>
        <v>0</v>
      </c>
      <c r="N3767" s="29">
        <f ca="1">IF(C3767&lt;Calculator!$G$27,0,IF(C3767=Calculator!$G$27,Calculator!$G$39,IF(H3767-K3767&lt;=0,IF(D3767&gt;Calculator!$G$39,IF(H3767-K3767+E3767+L3767+M3767+Calculator!$G$39&gt;Calculator!$G$39,Calculator!$G$39-(H3767+E3767+L3767+M3767-K3767),Calculator!$G$39),D3767),0)))</f>
        <v>0</v>
      </c>
    </row>
    <row r="3768" spans="1:14" ht="15.75" thickBot="1">
      <c r="A3768" s="33" t="str">
        <f ca="1">IF(C3768=Calculator!$H$27,"F",IF(Daily!D3768+Daily!H3768=0,IF(D3767+H3767&gt;0,"L",""),""))</f>
        <v/>
      </c>
      <c r="B3768" s="34">
        <v>3767</v>
      </c>
      <c r="C3768" s="19">
        <f t="shared" ca="1" si="233"/>
        <v>49697</v>
      </c>
      <c r="D3768" s="29">
        <f t="shared" ca="1" si="235"/>
        <v>0</v>
      </c>
      <c r="E3768" s="29">
        <f ca="1">IF(C3768&lt;Calculator!$D$26,0,IF(DAY($C3768)=1,IF(D3768-Calculator!$G$24&gt;0,Calculator!$G$24,D3768),0))</f>
        <v>0</v>
      </c>
      <c r="F3768" s="29">
        <f ca="1">IF(E3768&gt;0,D3768*Calculator!$G$22/12,0)</f>
        <v>0</v>
      </c>
      <c r="G3768" s="29">
        <f ca="1">IF(E3768&gt;0,(IFERROR(-PMT(Calculator!$G$22/12,Calculator!$G$23*12,Calculator!$G$20),0))-F3768,0)</f>
        <v>0</v>
      </c>
      <c r="H3768" s="29">
        <f t="shared" ca="1" si="236"/>
        <v>0</v>
      </c>
      <c r="I3768" s="29">
        <f t="shared" ca="1" si="234"/>
        <v>0</v>
      </c>
      <c r="J3768" s="30">
        <f>Calculator!$G$40</f>
        <v>6.5000000000000002E-2</v>
      </c>
      <c r="K3768" s="29">
        <f ca="1">IF(C3768&gt;=Calculator!$G$27,IF(DAY($C3768)=1,Calculator!$G$34/2,IF(DAY($C3768)=15,Calculator!$G$34/2,0)),0)</f>
        <v>0</v>
      </c>
      <c r="L3768" s="29">
        <f ca="1">IF(DAY($C3768)=28,IF(H3768=0,0,Calculator!$G$35),0)</f>
        <v>0</v>
      </c>
      <c r="M3768" s="29">
        <f ca="1">IF(I3768&gt;0,IF(DAY($C3768)=1,SUM(INDIRECT("I"&amp;(ROW(C3767)-DAY(C3767))):I3767),0),0)</f>
        <v>0</v>
      </c>
      <c r="N3768" s="29">
        <f ca="1">IF(C3768&lt;Calculator!$G$27,0,IF(C3768=Calculator!$G$27,Calculator!$G$39,IF(H3768-K3768&lt;=0,IF(D3768&gt;Calculator!$G$39,IF(H3768-K3768+E3768+L3768+M3768+Calculator!$G$39&gt;Calculator!$G$39,Calculator!$G$39-(H3768+E3768+L3768+M3768-K3768),Calculator!$G$39),D3768),0)))</f>
        <v>0</v>
      </c>
    </row>
    <row r="3769" spans="1:14" ht="15.75" thickBot="1">
      <c r="A3769" s="33" t="str">
        <f ca="1">IF(C3769=Calculator!$H$27,"F",IF(Daily!D3769+Daily!H3769=0,IF(D3768+H3768&gt;0,"L",""),""))</f>
        <v/>
      </c>
      <c r="B3769" s="34">
        <v>3768</v>
      </c>
      <c r="C3769" s="19">
        <f t="shared" ca="1" si="233"/>
        <v>49698</v>
      </c>
      <c r="D3769" s="29">
        <f t="shared" ca="1" si="235"/>
        <v>0</v>
      </c>
      <c r="E3769" s="29">
        <f ca="1">IF(C3769&lt;Calculator!$D$26,0,IF(DAY($C3769)=1,IF(D3769-Calculator!$G$24&gt;0,Calculator!$G$24,D3769),0))</f>
        <v>0</v>
      </c>
      <c r="F3769" s="29">
        <f ca="1">IF(E3769&gt;0,D3769*Calculator!$G$22/12,0)</f>
        <v>0</v>
      </c>
      <c r="G3769" s="29">
        <f ca="1">IF(E3769&gt;0,(IFERROR(-PMT(Calculator!$G$22/12,Calculator!$G$23*12,Calculator!$G$20),0))-F3769,0)</f>
        <v>0</v>
      </c>
      <c r="H3769" s="29">
        <f t="shared" ca="1" si="236"/>
        <v>0</v>
      </c>
      <c r="I3769" s="29">
        <f t="shared" ca="1" si="234"/>
        <v>0</v>
      </c>
      <c r="J3769" s="30">
        <f>Calculator!$G$40</f>
        <v>6.5000000000000002E-2</v>
      </c>
      <c r="K3769" s="29">
        <f ca="1">IF(C3769&gt;=Calculator!$G$27,IF(DAY($C3769)=1,Calculator!$G$34/2,IF(DAY($C3769)=15,Calculator!$G$34/2,0)),0)</f>
        <v>0</v>
      </c>
      <c r="L3769" s="29">
        <f ca="1">IF(DAY($C3769)=28,IF(H3769=0,0,Calculator!$G$35),0)</f>
        <v>0</v>
      </c>
      <c r="M3769" s="29">
        <f ca="1">IF(I3769&gt;0,IF(DAY($C3769)=1,SUM(INDIRECT("I"&amp;(ROW(C3768)-DAY(C3768))):I3768),0),0)</f>
        <v>0</v>
      </c>
      <c r="N3769" s="29">
        <f ca="1">IF(C3769&lt;Calculator!$G$27,0,IF(C3769=Calculator!$G$27,Calculator!$G$39,IF(H3769-K3769&lt;=0,IF(D3769&gt;Calculator!$G$39,IF(H3769-K3769+E3769+L3769+M3769+Calculator!$G$39&gt;Calculator!$G$39,Calculator!$G$39-(H3769+E3769+L3769+M3769-K3769),Calculator!$G$39),D3769),0)))</f>
        <v>0</v>
      </c>
    </row>
    <row r="3770" spans="1:14" ht="15.75" thickBot="1">
      <c r="A3770" s="33" t="str">
        <f ca="1">IF(C3770=Calculator!$H$27,"F",IF(Daily!D3770+Daily!H3770=0,IF(D3769+H3769&gt;0,"L",""),""))</f>
        <v/>
      </c>
      <c r="B3770" s="34">
        <v>3769</v>
      </c>
      <c r="C3770" s="19">
        <f t="shared" ca="1" si="233"/>
        <v>49699</v>
      </c>
      <c r="D3770" s="29">
        <f t="shared" ca="1" si="235"/>
        <v>0</v>
      </c>
      <c r="E3770" s="29">
        <f ca="1">IF(C3770&lt;Calculator!$D$26,0,IF(DAY($C3770)=1,IF(D3770-Calculator!$G$24&gt;0,Calculator!$G$24,D3770),0))</f>
        <v>0</v>
      </c>
      <c r="F3770" s="29">
        <f ca="1">IF(E3770&gt;0,D3770*Calculator!$G$22/12,0)</f>
        <v>0</v>
      </c>
      <c r="G3770" s="29">
        <f ca="1">IF(E3770&gt;0,(IFERROR(-PMT(Calculator!$G$22/12,Calculator!$G$23*12,Calculator!$G$20),0))-F3770,0)</f>
        <v>0</v>
      </c>
      <c r="H3770" s="29">
        <f t="shared" ca="1" si="236"/>
        <v>0</v>
      </c>
      <c r="I3770" s="29">
        <f t="shared" ca="1" si="234"/>
        <v>0</v>
      </c>
      <c r="J3770" s="30">
        <f>Calculator!$G$40</f>
        <v>6.5000000000000002E-2</v>
      </c>
      <c r="K3770" s="29">
        <f ca="1">IF(C3770&gt;=Calculator!$G$27,IF(DAY($C3770)=1,Calculator!$G$34/2,IF(DAY($C3770)=15,Calculator!$G$34/2,0)),0)</f>
        <v>0</v>
      </c>
      <c r="L3770" s="29">
        <f ca="1">IF(DAY($C3770)=28,IF(H3770=0,0,Calculator!$G$35),0)</f>
        <v>0</v>
      </c>
      <c r="M3770" s="29">
        <f ca="1">IF(I3770&gt;0,IF(DAY($C3770)=1,SUM(INDIRECT("I"&amp;(ROW(C3769)-DAY(C3769))):I3769),0),0)</f>
        <v>0</v>
      </c>
      <c r="N3770" s="29">
        <f ca="1">IF(C3770&lt;Calculator!$G$27,0,IF(C3770=Calculator!$G$27,Calculator!$G$39,IF(H3770-K3770&lt;=0,IF(D3770&gt;Calculator!$G$39,IF(H3770-K3770+E3770+L3770+M3770+Calculator!$G$39&gt;Calculator!$G$39,Calculator!$G$39-(H3770+E3770+L3770+M3770-K3770),Calculator!$G$39),D3770),0)))</f>
        <v>0</v>
      </c>
    </row>
    <row r="3771" spans="1:14" ht="15.75" thickBot="1">
      <c r="A3771" s="33" t="str">
        <f ca="1">IF(C3771=Calculator!$H$27,"F",IF(Daily!D3771+Daily!H3771=0,IF(D3770+H3770&gt;0,"L",""),""))</f>
        <v/>
      </c>
      <c r="B3771" s="34">
        <v>3770</v>
      </c>
      <c r="C3771" s="19">
        <f t="shared" ca="1" si="233"/>
        <v>49700</v>
      </c>
      <c r="D3771" s="29">
        <f t="shared" ca="1" si="235"/>
        <v>0</v>
      </c>
      <c r="E3771" s="29">
        <f ca="1">IF(C3771&lt;Calculator!$D$26,0,IF(DAY($C3771)=1,IF(D3771-Calculator!$G$24&gt;0,Calculator!$G$24,D3771),0))</f>
        <v>0</v>
      </c>
      <c r="F3771" s="29">
        <f ca="1">IF(E3771&gt;0,D3771*Calculator!$G$22/12,0)</f>
        <v>0</v>
      </c>
      <c r="G3771" s="29">
        <f ca="1">IF(E3771&gt;0,(IFERROR(-PMT(Calculator!$G$22/12,Calculator!$G$23*12,Calculator!$G$20),0))-F3771,0)</f>
        <v>0</v>
      </c>
      <c r="H3771" s="29">
        <f t="shared" ca="1" si="236"/>
        <v>0</v>
      </c>
      <c r="I3771" s="29">
        <f t="shared" ca="1" si="234"/>
        <v>0</v>
      </c>
      <c r="J3771" s="30">
        <f>Calculator!$G$40</f>
        <v>6.5000000000000002E-2</v>
      </c>
      <c r="K3771" s="29">
        <f ca="1">IF(C3771&gt;=Calculator!$G$27,IF(DAY($C3771)=1,Calculator!$G$34/2,IF(DAY($C3771)=15,Calculator!$G$34/2,0)),0)</f>
        <v>0</v>
      </c>
      <c r="L3771" s="29">
        <f ca="1">IF(DAY($C3771)=28,IF(H3771=0,0,Calculator!$G$35),0)</f>
        <v>0</v>
      </c>
      <c r="M3771" s="29">
        <f ca="1">IF(I3771&gt;0,IF(DAY($C3771)=1,SUM(INDIRECT("I"&amp;(ROW(C3770)-DAY(C3770))):I3770),0),0)</f>
        <v>0</v>
      </c>
      <c r="N3771" s="29">
        <f ca="1">IF(C3771&lt;Calculator!$G$27,0,IF(C3771=Calculator!$G$27,Calculator!$G$39,IF(H3771-K3771&lt;=0,IF(D3771&gt;Calculator!$G$39,IF(H3771-K3771+E3771+L3771+M3771+Calculator!$G$39&gt;Calculator!$G$39,Calculator!$G$39-(H3771+E3771+L3771+M3771-K3771),Calculator!$G$39),D3771),0)))</f>
        <v>0</v>
      </c>
    </row>
    <row r="3772" spans="1:14" ht="15.75" thickBot="1">
      <c r="A3772" s="33" t="str">
        <f ca="1">IF(C3772=Calculator!$H$27,"F",IF(Daily!D3772+Daily!H3772=0,IF(D3771+H3771&gt;0,"L",""),""))</f>
        <v/>
      </c>
      <c r="B3772" s="34">
        <v>3771</v>
      </c>
      <c r="C3772" s="19">
        <f t="shared" ca="1" si="233"/>
        <v>49701</v>
      </c>
      <c r="D3772" s="29">
        <f t="shared" ca="1" si="235"/>
        <v>0</v>
      </c>
      <c r="E3772" s="29">
        <f ca="1">IF(C3772&lt;Calculator!$D$26,0,IF(DAY($C3772)=1,IF(D3772-Calculator!$G$24&gt;0,Calculator!$G$24,D3772),0))</f>
        <v>0</v>
      </c>
      <c r="F3772" s="29">
        <f ca="1">IF(E3772&gt;0,D3772*Calculator!$G$22/12,0)</f>
        <v>0</v>
      </c>
      <c r="G3772" s="29">
        <f ca="1">IF(E3772&gt;0,(IFERROR(-PMT(Calculator!$G$22/12,Calculator!$G$23*12,Calculator!$G$20),0))-F3772,0)</f>
        <v>0</v>
      </c>
      <c r="H3772" s="29">
        <f t="shared" ca="1" si="236"/>
        <v>0</v>
      </c>
      <c r="I3772" s="29">
        <f t="shared" ca="1" si="234"/>
        <v>0</v>
      </c>
      <c r="J3772" s="30">
        <f>Calculator!$G$40</f>
        <v>6.5000000000000002E-2</v>
      </c>
      <c r="K3772" s="29">
        <f ca="1">IF(C3772&gt;=Calculator!$G$27,IF(DAY($C3772)=1,Calculator!$G$34/2,IF(DAY($C3772)=15,Calculator!$G$34/2,0)),0)</f>
        <v>0</v>
      </c>
      <c r="L3772" s="29">
        <f ca="1">IF(DAY($C3772)=28,IF(H3772=0,0,Calculator!$G$35),0)</f>
        <v>0</v>
      </c>
      <c r="M3772" s="29">
        <f ca="1">IF(I3772&gt;0,IF(DAY($C3772)=1,SUM(INDIRECT("I"&amp;(ROW(C3771)-DAY(C3771))):I3771),0),0)</f>
        <v>0</v>
      </c>
      <c r="N3772" s="29">
        <f ca="1">IF(C3772&lt;Calculator!$G$27,0,IF(C3772=Calculator!$G$27,Calculator!$G$39,IF(H3772-K3772&lt;=0,IF(D3772&gt;Calculator!$G$39,IF(H3772-K3772+E3772+L3772+M3772+Calculator!$G$39&gt;Calculator!$G$39,Calculator!$G$39-(H3772+E3772+L3772+M3772-K3772),Calculator!$G$39),D3772),0)))</f>
        <v>0</v>
      </c>
    </row>
    <row r="3773" spans="1:14" ht="15.75" thickBot="1">
      <c r="A3773" s="33" t="str">
        <f ca="1">IF(C3773=Calculator!$H$27,"F",IF(Daily!D3773+Daily!H3773=0,IF(D3772+H3772&gt;0,"L",""),""))</f>
        <v/>
      </c>
      <c r="B3773" s="34">
        <v>3772</v>
      </c>
      <c r="C3773" s="19">
        <f t="shared" ca="1" si="233"/>
        <v>49702</v>
      </c>
      <c r="D3773" s="29">
        <f t="shared" ca="1" si="235"/>
        <v>0</v>
      </c>
      <c r="E3773" s="29">
        <f ca="1">IF(C3773&lt;Calculator!$D$26,0,IF(DAY($C3773)=1,IF(D3773-Calculator!$G$24&gt;0,Calculator!$G$24,D3773),0))</f>
        <v>0</v>
      </c>
      <c r="F3773" s="29">
        <f ca="1">IF(E3773&gt;0,D3773*Calculator!$G$22/12,0)</f>
        <v>0</v>
      </c>
      <c r="G3773" s="29">
        <f ca="1">IF(E3773&gt;0,(IFERROR(-PMT(Calculator!$G$22/12,Calculator!$G$23*12,Calculator!$G$20),0))-F3773,0)</f>
        <v>0</v>
      </c>
      <c r="H3773" s="29">
        <f t="shared" ca="1" si="236"/>
        <v>0</v>
      </c>
      <c r="I3773" s="29">
        <f t="shared" ca="1" si="234"/>
        <v>0</v>
      </c>
      <c r="J3773" s="30">
        <f>Calculator!$G$40</f>
        <v>6.5000000000000002E-2</v>
      </c>
      <c r="K3773" s="29">
        <f ca="1">IF(C3773&gt;=Calculator!$G$27,IF(DAY($C3773)=1,Calculator!$G$34/2,IF(DAY($C3773)=15,Calculator!$G$34/2,0)),0)</f>
        <v>0</v>
      </c>
      <c r="L3773" s="29">
        <f ca="1">IF(DAY($C3773)=28,IF(H3773=0,0,Calculator!$G$35),0)</f>
        <v>0</v>
      </c>
      <c r="M3773" s="29">
        <f ca="1">IF(I3773&gt;0,IF(DAY($C3773)=1,SUM(INDIRECT("I"&amp;(ROW(C3772)-DAY(C3772))):I3772),0),0)</f>
        <v>0</v>
      </c>
      <c r="N3773" s="29">
        <f ca="1">IF(C3773&lt;Calculator!$G$27,0,IF(C3773=Calculator!$G$27,Calculator!$G$39,IF(H3773-K3773&lt;=0,IF(D3773&gt;Calculator!$G$39,IF(H3773-K3773+E3773+L3773+M3773+Calculator!$G$39&gt;Calculator!$G$39,Calculator!$G$39-(H3773+E3773+L3773+M3773-K3773),Calculator!$G$39),D3773),0)))</f>
        <v>0</v>
      </c>
    </row>
    <row r="3774" spans="1:14" ht="15.75" thickBot="1">
      <c r="A3774" s="33" t="str">
        <f ca="1">IF(C3774=Calculator!$H$27,"F",IF(Daily!D3774+Daily!H3774=0,IF(D3773+H3773&gt;0,"L",""),""))</f>
        <v/>
      </c>
      <c r="B3774" s="34">
        <v>3773</v>
      </c>
      <c r="C3774" s="19">
        <f t="shared" ca="1" si="233"/>
        <v>49703</v>
      </c>
      <c r="D3774" s="29">
        <f t="shared" ca="1" si="235"/>
        <v>0</v>
      </c>
      <c r="E3774" s="29">
        <f ca="1">IF(C3774&lt;Calculator!$D$26,0,IF(DAY($C3774)=1,IF(D3774-Calculator!$G$24&gt;0,Calculator!$G$24,D3774),0))</f>
        <v>0</v>
      </c>
      <c r="F3774" s="29">
        <f ca="1">IF(E3774&gt;0,D3774*Calculator!$G$22/12,0)</f>
        <v>0</v>
      </c>
      <c r="G3774" s="29">
        <f ca="1">IF(E3774&gt;0,(IFERROR(-PMT(Calculator!$G$22/12,Calculator!$G$23*12,Calculator!$G$20),0))-F3774,0)</f>
        <v>0</v>
      </c>
      <c r="H3774" s="29">
        <f t="shared" ca="1" si="236"/>
        <v>0</v>
      </c>
      <c r="I3774" s="29">
        <f t="shared" ca="1" si="234"/>
        <v>0</v>
      </c>
      <c r="J3774" s="30">
        <f>Calculator!$G$40</f>
        <v>6.5000000000000002E-2</v>
      </c>
      <c r="K3774" s="29">
        <f ca="1">IF(C3774&gt;=Calculator!$G$27,IF(DAY($C3774)=1,Calculator!$G$34/2,IF(DAY($C3774)=15,Calculator!$G$34/2,0)),0)</f>
        <v>0</v>
      </c>
      <c r="L3774" s="29">
        <f ca="1">IF(DAY($C3774)=28,IF(H3774=0,0,Calculator!$G$35),0)</f>
        <v>0</v>
      </c>
      <c r="M3774" s="29">
        <f ca="1">IF(I3774&gt;0,IF(DAY($C3774)=1,SUM(INDIRECT("I"&amp;(ROW(C3773)-DAY(C3773))):I3773),0),0)</f>
        <v>0</v>
      </c>
      <c r="N3774" s="29">
        <f ca="1">IF(C3774&lt;Calculator!$G$27,0,IF(C3774=Calculator!$G$27,Calculator!$G$39,IF(H3774-K3774&lt;=0,IF(D3774&gt;Calculator!$G$39,IF(H3774-K3774+E3774+L3774+M3774+Calculator!$G$39&gt;Calculator!$G$39,Calculator!$G$39-(H3774+E3774+L3774+M3774-K3774),Calculator!$G$39),D3774),0)))</f>
        <v>0</v>
      </c>
    </row>
    <row r="3775" spans="1:14" ht="15.75" thickBot="1">
      <c r="A3775" s="33" t="str">
        <f ca="1">IF(C3775=Calculator!$H$27,"F",IF(Daily!D3775+Daily!H3775=0,IF(D3774+H3774&gt;0,"L",""),""))</f>
        <v/>
      </c>
      <c r="B3775" s="34">
        <v>3774</v>
      </c>
      <c r="C3775" s="19">
        <f t="shared" ca="1" si="233"/>
        <v>49704</v>
      </c>
      <c r="D3775" s="29">
        <f t="shared" ca="1" si="235"/>
        <v>0</v>
      </c>
      <c r="E3775" s="29">
        <f ca="1">IF(C3775&lt;Calculator!$D$26,0,IF(DAY($C3775)=1,IF(D3775-Calculator!$G$24&gt;0,Calculator!$G$24,D3775),0))</f>
        <v>0</v>
      </c>
      <c r="F3775" s="29">
        <f ca="1">IF(E3775&gt;0,D3775*Calculator!$G$22/12,0)</f>
        <v>0</v>
      </c>
      <c r="G3775" s="29">
        <f ca="1">IF(E3775&gt;0,(IFERROR(-PMT(Calculator!$G$22/12,Calculator!$G$23*12,Calculator!$G$20),0))-F3775,0)</f>
        <v>0</v>
      </c>
      <c r="H3775" s="29">
        <f t="shared" ca="1" si="236"/>
        <v>0</v>
      </c>
      <c r="I3775" s="29">
        <f t="shared" ca="1" si="234"/>
        <v>0</v>
      </c>
      <c r="J3775" s="30">
        <f>Calculator!$G$40</f>
        <v>6.5000000000000002E-2</v>
      </c>
      <c r="K3775" s="29">
        <f ca="1">IF(C3775&gt;=Calculator!$G$27,IF(DAY($C3775)=1,Calculator!$G$34/2,IF(DAY($C3775)=15,Calculator!$G$34/2,0)),0)</f>
        <v>0</v>
      </c>
      <c r="L3775" s="29">
        <f ca="1">IF(DAY($C3775)=28,IF(H3775=0,0,Calculator!$G$35),0)</f>
        <v>0</v>
      </c>
      <c r="M3775" s="29">
        <f ca="1">IF(I3775&gt;0,IF(DAY($C3775)=1,SUM(INDIRECT("I"&amp;(ROW(C3774)-DAY(C3774))):I3774),0),0)</f>
        <v>0</v>
      </c>
      <c r="N3775" s="29">
        <f ca="1">IF(C3775&lt;Calculator!$G$27,0,IF(C3775=Calculator!$G$27,Calculator!$G$39,IF(H3775-K3775&lt;=0,IF(D3775&gt;Calculator!$G$39,IF(H3775-K3775+E3775+L3775+M3775+Calculator!$G$39&gt;Calculator!$G$39,Calculator!$G$39-(H3775+E3775+L3775+M3775-K3775),Calculator!$G$39),D3775),0)))</f>
        <v>0</v>
      </c>
    </row>
    <row r="3776" spans="1:14" ht="15.75" thickBot="1">
      <c r="A3776" s="33" t="str">
        <f ca="1">IF(C3776=Calculator!$H$27,"F",IF(Daily!D3776+Daily!H3776=0,IF(D3775+H3775&gt;0,"L",""),""))</f>
        <v/>
      </c>
      <c r="B3776" s="34">
        <v>3775</v>
      </c>
      <c r="C3776" s="19">
        <f t="shared" ca="1" si="233"/>
        <v>49705</v>
      </c>
      <c r="D3776" s="29">
        <f t="shared" ca="1" si="235"/>
        <v>0</v>
      </c>
      <c r="E3776" s="29">
        <f ca="1">IF(C3776&lt;Calculator!$D$26,0,IF(DAY($C3776)=1,IF(D3776-Calculator!$G$24&gt;0,Calculator!$G$24,D3776),0))</f>
        <v>0</v>
      </c>
      <c r="F3776" s="29">
        <f ca="1">IF(E3776&gt;0,D3776*Calculator!$G$22/12,0)</f>
        <v>0</v>
      </c>
      <c r="G3776" s="29">
        <f ca="1">IF(E3776&gt;0,(IFERROR(-PMT(Calculator!$G$22/12,Calculator!$G$23*12,Calculator!$G$20),0))-F3776,0)</f>
        <v>0</v>
      </c>
      <c r="H3776" s="29">
        <f t="shared" ca="1" si="236"/>
        <v>0</v>
      </c>
      <c r="I3776" s="29">
        <f t="shared" ca="1" si="234"/>
        <v>0</v>
      </c>
      <c r="J3776" s="30">
        <f>Calculator!$G$40</f>
        <v>6.5000000000000002E-2</v>
      </c>
      <c r="K3776" s="29">
        <f ca="1">IF(C3776&gt;=Calculator!$G$27,IF(DAY($C3776)=1,Calculator!$G$34/2,IF(DAY($C3776)=15,Calculator!$G$34/2,0)),0)</f>
        <v>0</v>
      </c>
      <c r="L3776" s="29">
        <f ca="1">IF(DAY($C3776)=28,IF(H3776=0,0,Calculator!$G$35),0)</f>
        <v>0</v>
      </c>
      <c r="M3776" s="29">
        <f ca="1">IF(I3776&gt;0,IF(DAY($C3776)=1,SUM(INDIRECT("I"&amp;(ROW(C3775)-DAY(C3775))):I3775),0),0)</f>
        <v>0</v>
      </c>
      <c r="N3776" s="29">
        <f ca="1">IF(C3776&lt;Calculator!$G$27,0,IF(C3776=Calculator!$G$27,Calculator!$G$39,IF(H3776-K3776&lt;=0,IF(D3776&gt;Calculator!$G$39,IF(H3776-K3776+E3776+L3776+M3776+Calculator!$G$39&gt;Calculator!$G$39,Calculator!$G$39-(H3776+E3776+L3776+M3776-K3776),Calculator!$G$39),D3776),0)))</f>
        <v>0</v>
      </c>
    </row>
    <row r="3777" spans="1:14" ht="15.75" thickBot="1">
      <c r="A3777" s="33" t="str">
        <f ca="1">IF(C3777=Calculator!$H$27,"F",IF(Daily!D3777+Daily!H3777=0,IF(D3776+H3776&gt;0,"L",""),""))</f>
        <v/>
      </c>
      <c r="B3777" s="34">
        <v>3776</v>
      </c>
      <c r="C3777" s="19">
        <f t="shared" ca="1" si="233"/>
        <v>49706</v>
      </c>
      <c r="D3777" s="29">
        <f t="shared" ca="1" si="235"/>
        <v>0</v>
      </c>
      <c r="E3777" s="29">
        <f ca="1">IF(C3777&lt;Calculator!$D$26,0,IF(DAY($C3777)=1,IF(D3777-Calculator!$G$24&gt;0,Calculator!$G$24,D3777),0))</f>
        <v>0</v>
      </c>
      <c r="F3777" s="29">
        <f ca="1">IF(E3777&gt;0,D3777*Calculator!$G$22/12,0)</f>
        <v>0</v>
      </c>
      <c r="G3777" s="29">
        <f ca="1">IF(E3777&gt;0,(IFERROR(-PMT(Calculator!$G$22/12,Calculator!$G$23*12,Calculator!$G$20),0))-F3777,0)</f>
        <v>0</v>
      </c>
      <c r="H3777" s="29">
        <f t="shared" ca="1" si="236"/>
        <v>0</v>
      </c>
      <c r="I3777" s="29">
        <f t="shared" ca="1" si="234"/>
        <v>0</v>
      </c>
      <c r="J3777" s="30">
        <f>Calculator!$G$40</f>
        <v>6.5000000000000002E-2</v>
      </c>
      <c r="K3777" s="29">
        <f ca="1">IF(C3777&gt;=Calculator!$G$27,IF(DAY($C3777)=1,Calculator!$G$34/2,IF(DAY($C3777)=15,Calculator!$G$34/2,0)),0)</f>
        <v>4500</v>
      </c>
      <c r="L3777" s="29">
        <f ca="1">IF(DAY($C3777)=28,IF(H3777=0,0,Calculator!$G$35),0)</f>
        <v>0</v>
      </c>
      <c r="M3777" s="29">
        <f ca="1">IF(I3777&gt;0,IF(DAY($C3777)=1,SUM(INDIRECT("I"&amp;(ROW(C3776)-DAY(C3776))):I3776),0),0)</f>
        <v>0</v>
      </c>
      <c r="N3777" s="29">
        <f ca="1">IF(C3777&lt;Calculator!$G$27,0,IF(C3777=Calculator!$G$27,Calculator!$G$39,IF(H3777-K3777&lt;=0,IF(D3777&gt;Calculator!$G$39,IF(H3777-K3777+E3777+L3777+M3777+Calculator!$G$39&gt;Calculator!$G$39,Calculator!$G$39-(H3777+E3777+L3777+M3777-K3777),Calculator!$G$39),D3777),0)))</f>
        <v>0</v>
      </c>
    </row>
    <row r="3778" spans="1:14" ht="15.75" thickBot="1">
      <c r="A3778" s="33" t="str">
        <f ca="1">IF(C3778=Calculator!$H$27,"F",IF(Daily!D3778+Daily!H3778=0,IF(D3777+H3777&gt;0,"L",""),""))</f>
        <v/>
      </c>
      <c r="B3778" s="34">
        <v>3777</v>
      </c>
      <c r="C3778" s="19">
        <f t="shared" ca="1" si="233"/>
        <v>49707</v>
      </c>
      <c r="D3778" s="29">
        <f t="shared" ca="1" si="235"/>
        <v>0</v>
      </c>
      <c r="E3778" s="29">
        <f ca="1">IF(C3778&lt;Calculator!$D$26,0,IF(DAY($C3778)=1,IF(D3778-Calculator!$G$24&gt;0,Calculator!$G$24,D3778),0))</f>
        <v>0</v>
      </c>
      <c r="F3778" s="29">
        <f ca="1">IF(E3778&gt;0,D3778*Calculator!$G$22/12,0)</f>
        <v>0</v>
      </c>
      <c r="G3778" s="29">
        <f ca="1">IF(E3778&gt;0,(IFERROR(-PMT(Calculator!$G$22/12,Calculator!$G$23*12,Calculator!$G$20),0))-F3778,0)</f>
        <v>0</v>
      </c>
      <c r="H3778" s="29">
        <f t="shared" ca="1" si="236"/>
        <v>0</v>
      </c>
      <c r="I3778" s="29">
        <f t="shared" ca="1" si="234"/>
        <v>0</v>
      </c>
      <c r="J3778" s="30">
        <f>Calculator!$G$40</f>
        <v>6.5000000000000002E-2</v>
      </c>
      <c r="K3778" s="29">
        <f ca="1">IF(C3778&gt;=Calculator!$G$27,IF(DAY($C3778)=1,Calculator!$G$34/2,IF(DAY($C3778)=15,Calculator!$G$34/2,0)),0)</f>
        <v>0</v>
      </c>
      <c r="L3778" s="29">
        <f ca="1">IF(DAY($C3778)=28,IF(H3778=0,0,Calculator!$G$35),0)</f>
        <v>0</v>
      </c>
      <c r="M3778" s="29">
        <f ca="1">IF(I3778&gt;0,IF(DAY($C3778)=1,SUM(INDIRECT("I"&amp;(ROW(C3777)-DAY(C3777))):I3777),0),0)</f>
        <v>0</v>
      </c>
      <c r="N3778" s="29">
        <f ca="1">IF(C3778&lt;Calculator!$G$27,0,IF(C3778=Calculator!$G$27,Calculator!$G$39,IF(H3778-K3778&lt;=0,IF(D3778&gt;Calculator!$G$39,IF(H3778-K3778+E3778+L3778+M3778+Calculator!$G$39&gt;Calculator!$G$39,Calculator!$G$39-(H3778+E3778+L3778+M3778-K3778),Calculator!$G$39),D3778),0)))</f>
        <v>0</v>
      </c>
    </row>
    <row r="3779" spans="1:14" ht="15.75" thickBot="1">
      <c r="A3779" s="33" t="str">
        <f ca="1">IF(C3779=Calculator!$H$27,"F",IF(Daily!D3779+Daily!H3779=0,IF(D3778+H3778&gt;0,"L",""),""))</f>
        <v/>
      </c>
      <c r="B3779" s="34">
        <v>3778</v>
      </c>
      <c r="C3779" s="19">
        <f t="shared" ref="C3779:C3842" ca="1" si="237">C3778+1</f>
        <v>49708</v>
      </c>
      <c r="D3779" s="29">
        <f t="shared" ca="1" si="235"/>
        <v>0</v>
      </c>
      <c r="E3779" s="29">
        <f ca="1">IF(C3779&lt;Calculator!$D$26,0,IF(DAY($C3779)=1,IF(D3779-Calculator!$G$24&gt;0,Calculator!$G$24,D3779),0))</f>
        <v>0</v>
      </c>
      <c r="F3779" s="29">
        <f ca="1">IF(E3779&gt;0,D3779*Calculator!$G$22/12,0)</f>
        <v>0</v>
      </c>
      <c r="G3779" s="29">
        <f ca="1">IF(E3779&gt;0,(IFERROR(-PMT(Calculator!$G$22/12,Calculator!$G$23*12,Calculator!$G$20),0))-F3779,0)</f>
        <v>0</v>
      </c>
      <c r="H3779" s="29">
        <f t="shared" ca="1" si="236"/>
        <v>0</v>
      </c>
      <c r="I3779" s="29">
        <f t="shared" ref="I3779:I3842" ca="1" si="238">H3779*J3779/365</f>
        <v>0</v>
      </c>
      <c r="J3779" s="30">
        <f>Calculator!$G$40</f>
        <v>6.5000000000000002E-2</v>
      </c>
      <c r="K3779" s="29">
        <f ca="1">IF(C3779&gt;=Calculator!$G$27,IF(DAY($C3779)=1,Calculator!$G$34/2,IF(DAY($C3779)=15,Calculator!$G$34/2,0)),0)</f>
        <v>0</v>
      </c>
      <c r="L3779" s="29">
        <f ca="1">IF(DAY($C3779)=28,IF(H3779=0,0,Calculator!$G$35),0)</f>
        <v>0</v>
      </c>
      <c r="M3779" s="29">
        <f ca="1">IF(I3779&gt;0,IF(DAY($C3779)=1,SUM(INDIRECT("I"&amp;(ROW(C3778)-DAY(C3778))):I3778),0),0)</f>
        <v>0</v>
      </c>
      <c r="N3779" s="29">
        <f ca="1">IF(C3779&lt;Calculator!$G$27,0,IF(C3779=Calculator!$G$27,Calculator!$G$39,IF(H3779-K3779&lt;=0,IF(D3779&gt;Calculator!$G$39,IF(H3779-K3779+E3779+L3779+M3779+Calculator!$G$39&gt;Calculator!$G$39,Calculator!$G$39-(H3779+E3779+L3779+M3779-K3779),Calculator!$G$39),D3779),0)))</f>
        <v>0</v>
      </c>
    </row>
    <row r="3780" spans="1:14" ht="15.75" thickBot="1">
      <c r="A3780" s="33" t="str">
        <f ca="1">IF(C3780=Calculator!$H$27,"F",IF(Daily!D3780+Daily!H3780=0,IF(D3779+H3779&gt;0,"L",""),""))</f>
        <v/>
      </c>
      <c r="B3780" s="34">
        <v>3779</v>
      </c>
      <c r="C3780" s="19">
        <f t="shared" ca="1" si="237"/>
        <v>49709</v>
      </c>
      <c r="D3780" s="29">
        <f t="shared" ref="D3780:D3843" ca="1" si="239">IF(((D3779-G3779)-N3779)&lt;0,0,((D3779-G3779)-N3779))</f>
        <v>0</v>
      </c>
      <c r="E3780" s="29">
        <f ca="1">IF(C3780&lt;Calculator!$D$26,0,IF(DAY($C3780)=1,IF(D3780-Calculator!$G$24&gt;0,Calculator!$G$24,D3780),0))</f>
        <v>0</v>
      </c>
      <c r="F3780" s="29">
        <f ca="1">IF(E3780&gt;0,D3780*Calculator!$G$22/12,0)</f>
        <v>0</v>
      </c>
      <c r="G3780" s="29">
        <f ca="1">IF(E3780&gt;0,(IFERROR(-PMT(Calculator!$G$22/12,Calculator!$G$23*12,Calculator!$G$20),0))-F3780,0)</f>
        <v>0</v>
      </c>
      <c r="H3780" s="29">
        <f t="shared" ref="H3780:H3843" ca="1" si="240">IF((H3779-K3779+SUM(L3779:N3779)+E3779)&lt;0,0,(H3779-K3779+SUM(L3779:N3779)+E3779))</f>
        <v>0</v>
      </c>
      <c r="I3780" s="29">
        <f t="shared" ca="1" si="238"/>
        <v>0</v>
      </c>
      <c r="J3780" s="30">
        <f>Calculator!$G$40</f>
        <v>6.5000000000000002E-2</v>
      </c>
      <c r="K3780" s="29">
        <f ca="1">IF(C3780&gt;=Calculator!$G$27,IF(DAY($C3780)=1,Calculator!$G$34/2,IF(DAY($C3780)=15,Calculator!$G$34/2,0)),0)</f>
        <v>0</v>
      </c>
      <c r="L3780" s="29">
        <f ca="1">IF(DAY($C3780)=28,IF(H3780=0,0,Calculator!$G$35),0)</f>
        <v>0</v>
      </c>
      <c r="M3780" s="29">
        <f ca="1">IF(I3780&gt;0,IF(DAY($C3780)=1,SUM(INDIRECT("I"&amp;(ROW(C3779)-DAY(C3779))):I3779),0),0)</f>
        <v>0</v>
      </c>
      <c r="N3780" s="29">
        <f ca="1">IF(C3780&lt;Calculator!$G$27,0,IF(C3780=Calculator!$G$27,Calculator!$G$39,IF(H3780-K3780&lt;=0,IF(D3780&gt;Calculator!$G$39,IF(H3780-K3780+E3780+L3780+M3780+Calculator!$G$39&gt;Calculator!$G$39,Calculator!$G$39-(H3780+E3780+L3780+M3780-K3780),Calculator!$G$39),D3780),0)))</f>
        <v>0</v>
      </c>
    </row>
    <row r="3781" spans="1:14" ht="15.75" thickBot="1">
      <c r="A3781" s="33" t="str">
        <f ca="1">IF(C3781=Calculator!$H$27,"F",IF(Daily!D3781+Daily!H3781=0,IF(D3780+H3780&gt;0,"L",""),""))</f>
        <v/>
      </c>
      <c r="B3781" s="34">
        <v>3780</v>
      </c>
      <c r="C3781" s="19">
        <f t="shared" ca="1" si="237"/>
        <v>49710</v>
      </c>
      <c r="D3781" s="29">
        <f t="shared" ca="1" si="239"/>
        <v>0</v>
      </c>
      <c r="E3781" s="29">
        <f ca="1">IF(C3781&lt;Calculator!$D$26,0,IF(DAY($C3781)=1,IF(D3781-Calculator!$G$24&gt;0,Calculator!$G$24,D3781),0))</f>
        <v>0</v>
      </c>
      <c r="F3781" s="29">
        <f ca="1">IF(E3781&gt;0,D3781*Calculator!$G$22/12,0)</f>
        <v>0</v>
      </c>
      <c r="G3781" s="29">
        <f ca="1">IF(E3781&gt;0,(IFERROR(-PMT(Calculator!$G$22/12,Calculator!$G$23*12,Calculator!$G$20),0))-F3781,0)</f>
        <v>0</v>
      </c>
      <c r="H3781" s="29">
        <f t="shared" ca="1" si="240"/>
        <v>0</v>
      </c>
      <c r="I3781" s="29">
        <f t="shared" ca="1" si="238"/>
        <v>0</v>
      </c>
      <c r="J3781" s="30">
        <f>Calculator!$G$40</f>
        <v>6.5000000000000002E-2</v>
      </c>
      <c r="K3781" s="29">
        <f ca="1">IF(C3781&gt;=Calculator!$G$27,IF(DAY($C3781)=1,Calculator!$G$34/2,IF(DAY($C3781)=15,Calculator!$G$34/2,0)),0)</f>
        <v>0</v>
      </c>
      <c r="L3781" s="29">
        <f ca="1">IF(DAY($C3781)=28,IF(H3781=0,0,Calculator!$G$35),0)</f>
        <v>0</v>
      </c>
      <c r="M3781" s="29">
        <f ca="1">IF(I3781&gt;0,IF(DAY($C3781)=1,SUM(INDIRECT("I"&amp;(ROW(C3780)-DAY(C3780))):I3780),0),0)</f>
        <v>0</v>
      </c>
      <c r="N3781" s="29">
        <f ca="1">IF(C3781&lt;Calculator!$G$27,0,IF(C3781=Calculator!$G$27,Calculator!$G$39,IF(H3781-K3781&lt;=0,IF(D3781&gt;Calculator!$G$39,IF(H3781-K3781+E3781+L3781+M3781+Calculator!$G$39&gt;Calculator!$G$39,Calculator!$G$39-(H3781+E3781+L3781+M3781-K3781),Calculator!$G$39),D3781),0)))</f>
        <v>0</v>
      </c>
    </row>
    <row r="3782" spans="1:14" ht="15.75" thickBot="1">
      <c r="A3782" s="33" t="str">
        <f ca="1">IF(C3782=Calculator!$H$27,"F",IF(Daily!D3782+Daily!H3782=0,IF(D3781+H3781&gt;0,"L",""),""))</f>
        <v/>
      </c>
      <c r="B3782" s="34">
        <v>3781</v>
      </c>
      <c r="C3782" s="19">
        <f t="shared" ca="1" si="237"/>
        <v>49711</v>
      </c>
      <c r="D3782" s="29">
        <f t="shared" ca="1" si="239"/>
        <v>0</v>
      </c>
      <c r="E3782" s="29">
        <f ca="1">IF(C3782&lt;Calculator!$D$26,0,IF(DAY($C3782)=1,IF(D3782-Calculator!$G$24&gt;0,Calculator!$G$24,D3782),0))</f>
        <v>0</v>
      </c>
      <c r="F3782" s="29">
        <f ca="1">IF(E3782&gt;0,D3782*Calculator!$G$22/12,0)</f>
        <v>0</v>
      </c>
      <c r="G3782" s="29">
        <f ca="1">IF(E3782&gt;0,(IFERROR(-PMT(Calculator!$G$22/12,Calculator!$G$23*12,Calculator!$G$20),0))-F3782,0)</f>
        <v>0</v>
      </c>
      <c r="H3782" s="29">
        <f t="shared" ca="1" si="240"/>
        <v>0</v>
      </c>
      <c r="I3782" s="29">
        <f t="shared" ca="1" si="238"/>
        <v>0</v>
      </c>
      <c r="J3782" s="30">
        <f>Calculator!$G$40</f>
        <v>6.5000000000000002E-2</v>
      </c>
      <c r="K3782" s="29">
        <f ca="1">IF(C3782&gt;=Calculator!$G$27,IF(DAY($C3782)=1,Calculator!$G$34/2,IF(DAY($C3782)=15,Calculator!$G$34/2,0)),0)</f>
        <v>0</v>
      </c>
      <c r="L3782" s="29">
        <f ca="1">IF(DAY($C3782)=28,IF(H3782=0,0,Calculator!$G$35),0)</f>
        <v>0</v>
      </c>
      <c r="M3782" s="29">
        <f ca="1">IF(I3782&gt;0,IF(DAY($C3782)=1,SUM(INDIRECT("I"&amp;(ROW(C3781)-DAY(C3781))):I3781),0),0)</f>
        <v>0</v>
      </c>
      <c r="N3782" s="29">
        <f ca="1">IF(C3782&lt;Calculator!$G$27,0,IF(C3782=Calculator!$G$27,Calculator!$G$39,IF(H3782-K3782&lt;=0,IF(D3782&gt;Calculator!$G$39,IF(H3782-K3782+E3782+L3782+M3782+Calculator!$G$39&gt;Calculator!$G$39,Calculator!$G$39-(H3782+E3782+L3782+M3782-K3782),Calculator!$G$39),D3782),0)))</f>
        <v>0</v>
      </c>
    </row>
    <row r="3783" spans="1:14" ht="15.75" thickBot="1">
      <c r="A3783" s="33" t="str">
        <f ca="1">IF(C3783=Calculator!$H$27,"F",IF(Daily!D3783+Daily!H3783=0,IF(D3782+H3782&gt;0,"L",""),""))</f>
        <v/>
      </c>
      <c r="B3783" s="34">
        <v>3782</v>
      </c>
      <c r="C3783" s="19">
        <f t="shared" ca="1" si="237"/>
        <v>49712</v>
      </c>
      <c r="D3783" s="29">
        <f t="shared" ca="1" si="239"/>
        <v>0</v>
      </c>
      <c r="E3783" s="29">
        <f ca="1">IF(C3783&lt;Calculator!$D$26,0,IF(DAY($C3783)=1,IF(D3783-Calculator!$G$24&gt;0,Calculator!$G$24,D3783),0))</f>
        <v>0</v>
      </c>
      <c r="F3783" s="29">
        <f ca="1">IF(E3783&gt;0,D3783*Calculator!$G$22/12,0)</f>
        <v>0</v>
      </c>
      <c r="G3783" s="29">
        <f ca="1">IF(E3783&gt;0,(IFERROR(-PMT(Calculator!$G$22/12,Calculator!$G$23*12,Calculator!$G$20),0))-F3783,0)</f>
        <v>0</v>
      </c>
      <c r="H3783" s="29">
        <f t="shared" ca="1" si="240"/>
        <v>0</v>
      </c>
      <c r="I3783" s="29">
        <f t="shared" ca="1" si="238"/>
        <v>0</v>
      </c>
      <c r="J3783" s="30">
        <f>Calculator!$G$40</f>
        <v>6.5000000000000002E-2</v>
      </c>
      <c r="K3783" s="29">
        <f ca="1">IF(C3783&gt;=Calculator!$G$27,IF(DAY($C3783)=1,Calculator!$G$34/2,IF(DAY($C3783)=15,Calculator!$G$34/2,0)),0)</f>
        <v>0</v>
      </c>
      <c r="L3783" s="29">
        <f ca="1">IF(DAY($C3783)=28,IF(H3783=0,0,Calculator!$G$35),0)</f>
        <v>0</v>
      </c>
      <c r="M3783" s="29">
        <f ca="1">IF(I3783&gt;0,IF(DAY($C3783)=1,SUM(INDIRECT("I"&amp;(ROW(C3782)-DAY(C3782))):I3782),0),0)</f>
        <v>0</v>
      </c>
      <c r="N3783" s="29">
        <f ca="1">IF(C3783&lt;Calculator!$G$27,0,IF(C3783=Calculator!$G$27,Calculator!$G$39,IF(H3783-K3783&lt;=0,IF(D3783&gt;Calculator!$G$39,IF(H3783-K3783+E3783+L3783+M3783+Calculator!$G$39&gt;Calculator!$G$39,Calculator!$G$39-(H3783+E3783+L3783+M3783-K3783),Calculator!$G$39),D3783),0)))</f>
        <v>0</v>
      </c>
    </row>
    <row r="3784" spans="1:14" ht="15.75" thickBot="1">
      <c r="A3784" s="33" t="str">
        <f ca="1">IF(C3784=Calculator!$H$27,"F",IF(Daily!D3784+Daily!H3784=0,IF(D3783+H3783&gt;0,"L",""),""))</f>
        <v/>
      </c>
      <c r="B3784" s="34">
        <v>3783</v>
      </c>
      <c r="C3784" s="19">
        <f t="shared" ca="1" si="237"/>
        <v>49713</v>
      </c>
      <c r="D3784" s="29">
        <f t="shared" ca="1" si="239"/>
        <v>0</v>
      </c>
      <c r="E3784" s="29">
        <f ca="1">IF(C3784&lt;Calculator!$D$26,0,IF(DAY($C3784)=1,IF(D3784-Calculator!$G$24&gt;0,Calculator!$G$24,D3784),0))</f>
        <v>0</v>
      </c>
      <c r="F3784" s="29">
        <f ca="1">IF(E3784&gt;0,D3784*Calculator!$G$22/12,0)</f>
        <v>0</v>
      </c>
      <c r="G3784" s="29">
        <f ca="1">IF(E3784&gt;0,(IFERROR(-PMT(Calculator!$G$22/12,Calculator!$G$23*12,Calculator!$G$20),0))-F3784,0)</f>
        <v>0</v>
      </c>
      <c r="H3784" s="29">
        <f t="shared" ca="1" si="240"/>
        <v>0</v>
      </c>
      <c r="I3784" s="29">
        <f t="shared" ca="1" si="238"/>
        <v>0</v>
      </c>
      <c r="J3784" s="30">
        <f>Calculator!$G$40</f>
        <v>6.5000000000000002E-2</v>
      </c>
      <c r="K3784" s="29">
        <f ca="1">IF(C3784&gt;=Calculator!$G$27,IF(DAY($C3784)=1,Calculator!$G$34/2,IF(DAY($C3784)=15,Calculator!$G$34/2,0)),0)</f>
        <v>0</v>
      </c>
      <c r="L3784" s="29">
        <f ca="1">IF(DAY($C3784)=28,IF(H3784=0,0,Calculator!$G$35),0)</f>
        <v>0</v>
      </c>
      <c r="M3784" s="29">
        <f ca="1">IF(I3784&gt;0,IF(DAY($C3784)=1,SUM(INDIRECT("I"&amp;(ROW(C3783)-DAY(C3783))):I3783),0),0)</f>
        <v>0</v>
      </c>
      <c r="N3784" s="29">
        <f ca="1">IF(C3784&lt;Calculator!$G$27,0,IF(C3784=Calculator!$G$27,Calculator!$G$39,IF(H3784-K3784&lt;=0,IF(D3784&gt;Calculator!$G$39,IF(H3784-K3784+E3784+L3784+M3784+Calculator!$G$39&gt;Calculator!$G$39,Calculator!$G$39-(H3784+E3784+L3784+M3784-K3784),Calculator!$G$39),D3784),0)))</f>
        <v>0</v>
      </c>
    </row>
    <row r="3785" spans="1:14" ht="15.75" thickBot="1">
      <c r="A3785" s="33" t="str">
        <f ca="1">IF(C3785=Calculator!$H$27,"F",IF(Daily!D3785+Daily!H3785=0,IF(D3784+H3784&gt;0,"L",""),""))</f>
        <v/>
      </c>
      <c r="B3785" s="34">
        <v>3784</v>
      </c>
      <c r="C3785" s="19">
        <f t="shared" ca="1" si="237"/>
        <v>49714</v>
      </c>
      <c r="D3785" s="29">
        <f t="shared" ca="1" si="239"/>
        <v>0</v>
      </c>
      <c r="E3785" s="29">
        <f ca="1">IF(C3785&lt;Calculator!$D$26,0,IF(DAY($C3785)=1,IF(D3785-Calculator!$G$24&gt;0,Calculator!$G$24,D3785),0))</f>
        <v>0</v>
      </c>
      <c r="F3785" s="29">
        <f ca="1">IF(E3785&gt;0,D3785*Calculator!$G$22/12,0)</f>
        <v>0</v>
      </c>
      <c r="G3785" s="29">
        <f ca="1">IF(E3785&gt;0,(IFERROR(-PMT(Calculator!$G$22/12,Calculator!$G$23*12,Calculator!$G$20),0))-F3785,0)</f>
        <v>0</v>
      </c>
      <c r="H3785" s="29">
        <f t="shared" ca="1" si="240"/>
        <v>0</v>
      </c>
      <c r="I3785" s="29">
        <f t="shared" ca="1" si="238"/>
        <v>0</v>
      </c>
      <c r="J3785" s="30">
        <f>Calculator!$G$40</f>
        <v>6.5000000000000002E-2</v>
      </c>
      <c r="K3785" s="29">
        <f ca="1">IF(C3785&gt;=Calculator!$G$27,IF(DAY($C3785)=1,Calculator!$G$34/2,IF(DAY($C3785)=15,Calculator!$G$34/2,0)),0)</f>
        <v>0</v>
      </c>
      <c r="L3785" s="29">
        <f ca="1">IF(DAY($C3785)=28,IF(H3785=0,0,Calculator!$G$35),0)</f>
        <v>0</v>
      </c>
      <c r="M3785" s="29">
        <f ca="1">IF(I3785&gt;0,IF(DAY($C3785)=1,SUM(INDIRECT("I"&amp;(ROW(C3784)-DAY(C3784))):I3784),0),0)</f>
        <v>0</v>
      </c>
      <c r="N3785" s="29">
        <f ca="1">IF(C3785&lt;Calculator!$G$27,0,IF(C3785=Calculator!$G$27,Calculator!$G$39,IF(H3785-K3785&lt;=0,IF(D3785&gt;Calculator!$G$39,IF(H3785-K3785+E3785+L3785+M3785+Calculator!$G$39&gt;Calculator!$G$39,Calculator!$G$39-(H3785+E3785+L3785+M3785-K3785),Calculator!$G$39),D3785),0)))</f>
        <v>0</v>
      </c>
    </row>
    <row r="3786" spans="1:14" ht="15.75" thickBot="1">
      <c r="A3786" s="33" t="str">
        <f ca="1">IF(C3786=Calculator!$H$27,"F",IF(Daily!D3786+Daily!H3786=0,IF(D3785+H3785&gt;0,"L",""),""))</f>
        <v/>
      </c>
      <c r="B3786" s="34">
        <v>3785</v>
      </c>
      <c r="C3786" s="19">
        <f t="shared" ca="1" si="237"/>
        <v>49715</v>
      </c>
      <c r="D3786" s="29">
        <f t="shared" ca="1" si="239"/>
        <v>0</v>
      </c>
      <c r="E3786" s="29">
        <f ca="1">IF(C3786&lt;Calculator!$D$26,0,IF(DAY($C3786)=1,IF(D3786-Calculator!$G$24&gt;0,Calculator!$G$24,D3786),0))</f>
        <v>0</v>
      </c>
      <c r="F3786" s="29">
        <f ca="1">IF(E3786&gt;0,D3786*Calculator!$G$22/12,0)</f>
        <v>0</v>
      </c>
      <c r="G3786" s="29">
        <f ca="1">IF(E3786&gt;0,(IFERROR(-PMT(Calculator!$G$22/12,Calculator!$G$23*12,Calculator!$G$20),0))-F3786,0)</f>
        <v>0</v>
      </c>
      <c r="H3786" s="29">
        <f t="shared" ca="1" si="240"/>
        <v>0</v>
      </c>
      <c r="I3786" s="29">
        <f t="shared" ca="1" si="238"/>
        <v>0</v>
      </c>
      <c r="J3786" s="30">
        <f>Calculator!$G$40</f>
        <v>6.5000000000000002E-2</v>
      </c>
      <c r="K3786" s="29">
        <f ca="1">IF(C3786&gt;=Calculator!$G$27,IF(DAY($C3786)=1,Calculator!$G$34/2,IF(DAY($C3786)=15,Calculator!$G$34/2,0)),0)</f>
        <v>0</v>
      </c>
      <c r="L3786" s="29">
        <f ca="1">IF(DAY($C3786)=28,IF(H3786=0,0,Calculator!$G$35),0)</f>
        <v>0</v>
      </c>
      <c r="M3786" s="29">
        <f ca="1">IF(I3786&gt;0,IF(DAY($C3786)=1,SUM(INDIRECT("I"&amp;(ROW(C3785)-DAY(C3785))):I3785),0),0)</f>
        <v>0</v>
      </c>
      <c r="N3786" s="29">
        <f ca="1">IF(C3786&lt;Calculator!$G$27,0,IF(C3786=Calculator!$G$27,Calculator!$G$39,IF(H3786-K3786&lt;=0,IF(D3786&gt;Calculator!$G$39,IF(H3786-K3786+E3786+L3786+M3786+Calculator!$G$39&gt;Calculator!$G$39,Calculator!$G$39-(H3786+E3786+L3786+M3786-K3786),Calculator!$G$39),D3786),0)))</f>
        <v>0</v>
      </c>
    </row>
    <row r="3787" spans="1:14" ht="15.75" thickBot="1">
      <c r="A3787" s="33" t="str">
        <f ca="1">IF(C3787=Calculator!$H$27,"F",IF(Daily!D3787+Daily!H3787=0,IF(D3786+H3786&gt;0,"L",""),""))</f>
        <v/>
      </c>
      <c r="B3787" s="34">
        <v>3786</v>
      </c>
      <c r="C3787" s="19">
        <f t="shared" ca="1" si="237"/>
        <v>49716</v>
      </c>
      <c r="D3787" s="29">
        <f t="shared" ca="1" si="239"/>
        <v>0</v>
      </c>
      <c r="E3787" s="29">
        <f ca="1">IF(C3787&lt;Calculator!$D$26,0,IF(DAY($C3787)=1,IF(D3787-Calculator!$G$24&gt;0,Calculator!$G$24,D3787),0))</f>
        <v>0</v>
      </c>
      <c r="F3787" s="29">
        <f ca="1">IF(E3787&gt;0,D3787*Calculator!$G$22/12,0)</f>
        <v>0</v>
      </c>
      <c r="G3787" s="29">
        <f ca="1">IF(E3787&gt;0,(IFERROR(-PMT(Calculator!$G$22/12,Calculator!$G$23*12,Calculator!$G$20),0))-F3787,0)</f>
        <v>0</v>
      </c>
      <c r="H3787" s="29">
        <f t="shared" ca="1" si="240"/>
        <v>0</v>
      </c>
      <c r="I3787" s="29">
        <f t="shared" ca="1" si="238"/>
        <v>0</v>
      </c>
      <c r="J3787" s="30">
        <f>Calculator!$G$40</f>
        <v>6.5000000000000002E-2</v>
      </c>
      <c r="K3787" s="29">
        <f ca="1">IF(C3787&gt;=Calculator!$G$27,IF(DAY($C3787)=1,Calculator!$G$34/2,IF(DAY($C3787)=15,Calculator!$G$34/2,0)),0)</f>
        <v>0</v>
      </c>
      <c r="L3787" s="29">
        <f ca="1">IF(DAY($C3787)=28,IF(H3787=0,0,Calculator!$G$35),0)</f>
        <v>0</v>
      </c>
      <c r="M3787" s="29">
        <f ca="1">IF(I3787&gt;0,IF(DAY($C3787)=1,SUM(INDIRECT("I"&amp;(ROW(C3786)-DAY(C3786))):I3786),0),0)</f>
        <v>0</v>
      </c>
      <c r="N3787" s="29">
        <f ca="1">IF(C3787&lt;Calculator!$G$27,0,IF(C3787=Calculator!$G$27,Calculator!$G$39,IF(H3787-K3787&lt;=0,IF(D3787&gt;Calculator!$G$39,IF(H3787-K3787+E3787+L3787+M3787+Calculator!$G$39&gt;Calculator!$G$39,Calculator!$G$39-(H3787+E3787+L3787+M3787-K3787),Calculator!$G$39),D3787),0)))</f>
        <v>0</v>
      </c>
    </row>
    <row r="3788" spans="1:14" ht="15.75" thickBot="1">
      <c r="A3788" s="33" t="str">
        <f ca="1">IF(C3788=Calculator!$H$27,"F",IF(Daily!D3788+Daily!H3788=0,IF(D3787+H3787&gt;0,"L",""),""))</f>
        <v/>
      </c>
      <c r="B3788" s="34">
        <v>3787</v>
      </c>
      <c r="C3788" s="19">
        <f t="shared" ca="1" si="237"/>
        <v>49717</v>
      </c>
      <c r="D3788" s="29">
        <f t="shared" ca="1" si="239"/>
        <v>0</v>
      </c>
      <c r="E3788" s="29">
        <f ca="1">IF(C3788&lt;Calculator!$D$26,0,IF(DAY($C3788)=1,IF(D3788-Calculator!$G$24&gt;0,Calculator!$G$24,D3788),0))</f>
        <v>0</v>
      </c>
      <c r="F3788" s="29">
        <f ca="1">IF(E3788&gt;0,D3788*Calculator!$G$22/12,0)</f>
        <v>0</v>
      </c>
      <c r="G3788" s="29">
        <f ca="1">IF(E3788&gt;0,(IFERROR(-PMT(Calculator!$G$22/12,Calculator!$G$23*12,Calculator!$G$20),0))-F3788,0)</f>
        <v>0</v>
      </c>
      <c r="H3788" s="29">
        <f t="shared" ca="1" si="240"/>
        <v>0</v>
      </c>
      <c r="I3788" s="29">
        <f t="shared" ca="1" si="238"/>
        <v>0</v>
      </c>
      <c r="J3788" s="30">
        <f>Calculator!$G$40</f>
        <v>6.5000000000000002E-2</v>
      </c>
      <c r="K3788" s="29">
        <f ca="1">IF(C3788&gt;=Calculator!$G$27,IF(DAY($C3788)=1,Calculator!$G$34/2,IF(DAY($C3788)=15,Calculator!$G$34/2,0)),0)</f>
        <v>0</v>
      </c>
      <c r="L3788" s="29">
        <f ca="1">IF(DAY($C3788)=28,IF(H3788=0,0,Calculator!$G$35),0)</f>
        <v>0</v>
      </c>
      <c r="M3788" s="29">
        <f ca="1">IF(I3788&gt;0,IF(DAY($C3788)=1,SUM(INDIRECT("I"&amp;(ROW(C3787)-DAY(C3787))):I3787),0),0)</f>
        <v>0</v>
      </c>
      <c r="N3788" s="29">
        <f ca="1">IF(C3788&lt;Calculator!$G$27,0,IF(C3788=Calculator!$G$27,Calculator!$G$39,IF(H3788-K3788&lt;=0,IF(D3788&gt;Calculator!$G$39,IF(H3788-K3788+E3788+L3788+M3788+Calculator!$G$39&gt;Calculator!$G$39,Calculator!$G$39-(H3788+E3788+L3788+M3788-K3788),Calculator!$G$39),D3788),0)))</f>
        <v>0</v>
      </c>
    </row>
    <row r="3789" spans="1:14" ht="15.75" thickBot="1">
      <c r="A3789" s="33" t="str">
        <f ca="1">IF(C3789=Calculator!$H$27,"F",IF(Daily!D3789+Daily!H3789=0,IF(D3788+H3788&gt;0,"L",""),""))</f>
        <v/>
      </c>
      <c r="B3789" s="34">
        <v>3788</v>
      </c>
      <c r="C3789" s="19">
        <f t="shared" ca="1" si="237"/>
        <v>49718</v>
      </c>
      <c r="D3789" s="29">
        <f t="shared" ca="1" si="239"/>
        <v>0</v>
      </c>
      <c r="E3789" s="29">
        <f ca="1">IF(C3789&lt;Calculator!$D$26,0,IF(DAY($C3789)=1,IF(D3789-Calculator!$G$24&gt;0,Calculator!$G$24,D3789),0))</f>
        <v>0</v>
      </c>
      <c r="F3789" s="29">
        <f ca="1">IF(E3789&gt;0,D3789*Calculator!$G$22/12,0)</f>
        <v>0</v>
      </c>
      <c r="G3789" s="29">
        <f ca="1">IF(E3789&gt;0,(IFERROR(-PMT(Calculator!$G$22/12,Calculator!$G$23*12,Calculator!$G$20),0))-F3789,0)</f>
        <v>0</v>
      </c>
      <c r="H3789" s="29">
        <f t="shared" ca="1" si="240"/>
        <v>0</v>
      </c>
      <c r="I3789" s="29">
        <f t="shared" ca="1" si="238"/>
        <v>0</v>
      </c>
      <c r="J3789" s="30">
        <f>Calculator!$G$40</f>
        <v>6.5000000000000002E-2</v>
      </c>
      <c r="K3789" s="29">
        <f ca="1">IF(C3789&gt;=Calculator!$G$27,IF(DAY($C3789)=1,Calculator!$G$34/2,IF(DAY($C3789)=15,Calculator!$G$34/2,0)),0)</f>
        <v>0</v>
      </c>
      <c r="L3789" s="29">
        <f ca="1">IF(DAY($C3789)=28,IF(H3789=0,0,Calculator!$G$35),0)</f>
        <v>0</v>
      </c>
      <c r="M3789" s="29">
        <f ca="1">IF(I3789&gt;0,IF(DAY($C3789)=1,SUM(INDIRECT("I"&amp;(ROW(C3788)-DAY(C3788))):I3788),0),0)</f>
        <v>0</v>
      </c>
      <c r="N3789" s="29">
        <f ca="1">IF(C3789&lt;Calculator!$G$27,0,IF(C3789=Calculator!$G$27,Calculator!$G$39,IF(H3789-K3789&lt;=0,IF(D3789&gt;Calculator!$G$39,IF(H3789-K3789+E3789+L3789+M3789+Calculator!$G$39&gt;Calculator!$G$39,Calculator!$G$39-(H3789+E3789+L3789+M3789-K3789),Calculator!$G$39),D3789),0)))</f>
        <v>0</v>
      </c>
    </row>
    <row r="3790" spans="1:14" ht="15.75" thickBot="1">
      <c r="A3790" s="33" t="str">
        <f ca="1">IF(C3790=Calculator!$H$27,"F",IF(Daily!D3790+Daily!H3790=0,IF(D3789+H3789&gt;0,"L",""),""))</f>
        <v/>
      </c>
      <c r="B3790" s="34">
        <v>3789</v>
      </c>
      <c r="C3790" s="19">
        <f t="shared" ca="1" si="237"/>
        <v>49719</v>
      </c>
      <c r="D3790" s="29">
        <f t="shared" ca="1" si="239"/>
        <v>0</v>
      </c>
      <c r="E3790" s="29">
        <f ca="1">IF(C3790&lt;Calculator!$D$26,0,IF(DAY($C3790)=1,IF(D3790-Calculator!$G$24&gt;0,Calculator!$G$24,D3790),0))</f>
        <v>0</v>
      </c>
      <c r="F3790" s="29">
        <f ca="1">IF(E3790&gt;0,D3790*Calculator!$G$22/12,0)</f>
        <v>0</v>
      </c>
      <c r="G3790" s="29">
        <f ca="1">IF(E3790&gt;0,(IFERROR(-PMT(Calculator!$G$22/12,Calculator!$G$23*12,Calculator!$G$20),0))-F3790,0)</f>
        <v>0</v>
      </c>
      <c r="H3790" s="29">
        <f t="shared" ca="1" si="240"/>
        <v>0</v>
      </c>
      <c r="I3790" s="29">
        <f t="shared" ca="1" si="238"/>
        <v>0</v>
      </c>
      <c r="J3790" s="30">
        <f>Calculator!$G$40</f>
        <v>6.5000000000000002E-2</v>
      </c>
      <c r="K3790" s="29">
        <f ca="1">IF(C3790&gt;=Calculator!$G$27,IF(DAY($C3790)=1,Calculator!$G$34/2,IF(DAY($C3790)=15,Calculator!$G$34/2,0)),0)</f>
        <v>0</v>
      </c>
      <c r="L3790" s="29">
        <f ca="1">IF(DAY($C3790)=28,IF(H3790=0,0,Calculator!$G$35),0)</f>
        <v>0</v>
      </c>
      <c r="M3790" s="29">
        <f ca="1">IF(I3790&gt;0,IF(DAY($C3790)=1,SUM(INDIRECT("I"&amp;(ROW(C3789)-DAY(C3789))):I3789),0),0)</f>
        <v>0</v>
      </c>
      <c r="N3790" s="29">
        <f ca="1">IF(C3790&lt;Calculator!$G$27,0,IF(C3790=Calculator!$G$27,Calculator!$G$39,IF(H3790-K3790&lt;=0,IF(D3790&gt;Calculator!$G$39,IF(H3790-K3790+E3790+L3790+M3790+Calculator!$G$39&gt;Calculator!$G$39,Calculator!$G$39-(H3790+E3790+L3790+M3790-K3790),Calculator!$G$39),D3790),0)))</f>
        <v>0</v>
      </c>
    </row>
    <row r="3791" spans="1:14" ht="15.75" thickBot="1">
      <c r="A3791" s="33" t="str">
        <f ca="1">IF(C3791=Calculator!$H$27,"F",IF(Daily!D3791+Daily!H3791=0,IF(D3790+H3790&gt;0,"L",""),""))</f>
        <v/>
      </c>
      <c r="B3791" s="34">
        <v>3790</v>
      </c>
      <c r="C3791" s="19">
        <f t="shared" ca="1" si="237"/>
        <v>49720</v>
      </c>
      <c r="D3791" s="29">
        <f t="shared" ca="1" si="239"/>
        <v>0</v>
      </c>
      <c r="E3791" s="29">
        <f ca="1">IF(C3791&lt;Calculator!$D$26,0,IF(DAY($C3791)=1,IF(D3791-Calculator!$G$24&gt;0,Calculator!$G$24,D3791),0))</f>
        <v>0</v>
      </c>
      <c r="F3791" s="29">
        <f ca="1">IF(E3791&gt;0,D3791*Calculator!$G$22/12,0)</f>
        <v>0</v>
      </c>
      <c r="G3791" s="29">
        <f ca="1">IF(E3791&gt;0,(IFERROR(-PMT(Calculator!$G$22/12,Calculator!$G$23*12,Calculator!$G$20),0))-F3791,0)</f>
        <v>0</v>
      </c>
      <c r="H3791" s="29">
        <f t="shared" ca="1" si="240"/>
        <v>0</v>
      </c>
      <c r="I3791" s="29">
        <f t="shared" ca="1" si="238"/>
        <v>0</v>
      </c>
      <c r="J3791" s="30">
        <f>Calculator!$G$40</f>
        <v>6.5000000000000002E-2</v>
      </c>
      <c r="K3791" s="29">
        <f ca="1">IF(C3791&gt;=Calculator!$G$27,IF(DAY($C3791)=1,Calculator!$G$34/2,IF(DAY($C3791)=15,Calculator!$G$34/2,0)),0)</f>
        <v>4500</v>
      </c>
      <c r="L3791" s="29">
        <f ca="1">IF(DAY($C3791)=28,IF(H3791=0,0,Calculator!$G$35),0)</f>
        <v>0</v>
      </c>
      <c r="M3791" s="29">
        <f ca="1">IF(I3791&gt;0,IF(DAY($C3791)=1,SUM(INDIRECT("I"&amp;(ROW(C3790)-DAY(C3790))):I3790),0),0)</f>
        <v>0</v>
      </c>
      <c r="N3791" s="29">
        <f ca="1">IF(C3791&lt;Calculator!$G$27,0,IF(C3791=Calculator!$G$27,Calculator!$G$39,IF(H3791-K3791&lt;=0,IF(D3791&gt;Calculator!$G$39,IF(H3791-K3791+E3791+L3791+M3791+Calculator!$G$39&gt;Calculator!$G$39,Calculator!$G$39-(H3791+E3791+L3791+M3791-K3791),Calculator!$G$39),D3791),0)))</f>
        <v>0</v>
      </c>
    </row>
    <row r="3792" spans="1:14" ht="15.75" thickBot="1">
      <c r="A3792" s="33" t="str">
        <f ca="1">IF(C3792=Calculator!$H$27,"F",IF(Daily!D3792+Daily!H3792=0,IF(D3791+H3791&gt;0,"L",""),""))</f>
        <v/>
      </c>
      <c r="B3792" s="34">
        <v>3791</v>
      </c>
      <c r="C3792" s="19">
        <f t="shared" ca="1" si="237"/>
        <v>49721</v>
      </c>
      <c r="D3792" s="29">
        <f t="shared" ca="1" si="239"/>
        <v>0</v>
      </c>
      <c r="E3792" s="29">
        <f ca="1">IF(C3792&lt;Calculator!$D$26,0,IF(DAY($C3792)=1,IF(D3792-Calculator!$G$24&gt;0,Calculator!$G$24,D3792),0))</f>
        <v>0</v>
      </c>
      <c r="F3792" s="29">
        <f ca="1">IF(E3792&gt;0,D3792*Calculator!$G$22/12,0)</f>
        <v>0</v>
      </c>
      <c r="G3792" s="29">
        <f ca="1">IF(E3792&gt;0,(IFERROR(-PMT(Calculator!$G$22/12,Calculator!$G$23*12,Calculator!$G$20),0))-F3792,0)</f>
        <v>0</v>
      </c>
      <c r="H3792" s="29">
        <f t="shared" ca="1" si="240"/>
        <v>0</v>
      </c>
      <c r="I3792" s="29">
        <f t="shared" ca="1" si="238"/>
        <v>0</v>
      </c>
      <c r="J3792" s="30">
        <f>Calculator!$G$40</f>
        <v>6.5000000000000002E-2</v>
      </c>
      <c r="K3792" s="29">
        <f ca="1">IF(C3792&gt;=Calculator!$G$27,IF(DAY($C3792)=1,Calculator!$G$34/2,IF(DAY($C3792)=15,Calculator!$G$34/2,0)),0)</f>
        <v>0</v>
      </c>
      <c r="L3792" s="29">
        <f ca="1">IF(DAY($C3792)=28,IF(H3792=0,0,Calculator!$G$35),0)</f>
        <v>0</v>
      </c>
      <c r="M3792" s="29">
        <f ca="1">IF(I3792&gt;0,IF(DAY($C3792)=1,SUM(INDIRECT("I"&amp;(ROW(C3791)-DAY(C3791))):I3791),0),0)</f>
        <v>0</v>
      </c>
      <c r="N3792" s="29">
        <f ca="1">IF(C3792&lt;Calculator!$G$27,0,IF(C3792=Calculator!$G$27,Calculator!$G$39,IF(H3792-K3792&lt;=0,IF(D3792&gt;Calculator!$G$39,IF(H3792-K3792+E3792+L3792+M3792+Calculator!$G$39&gt;Calculator!$G$39,Calculator!$G$39-(H3792+E3792+L3792+M3792-K3792),Calculator!$G$39),D3792),0)))</f>
        <v>0</v>
      </c>
    </row>
    <row r="3793" spans="1:14" ht="15.75" thickBot="1">
      <c r="A3793" s="33" t="str">
        <f ca="1">IF(C3793=Calculator!$H$27,"F",IF(Daily!D3793+Daily!H3793=0,IF(D3792+H3792&gt;0,"L",""),""))</f>
        <v/>
      </c>
      <c r="B3793" s="34">
        <v>3792</v>
      </c>
      <c r="C3793" s="19">
        <f t="shared" ca="1" si="237"/>
        <v>49722</v>
      </c>
      <c r="D3793" s="29">
        <f t="shared" ca="1" si="239"/>
        <v>0</v>
      </c>
      <c r="E3793" s="29">
        <f ca="1">IF(C3793&lt;Calculator!$D$26,0,IF(DAY($C3793)=1,IF(D3793-Calculator!$G$24&gt;0,Calculator!$G$24,D3793),0))</f>
        <v>0</v>
      </c>
      <c r="F3793" s="29">
        <f ca="1">IF(E3793&gt;0,D3793*Calculator!$G$22/12,0)</f>
        <v>0</v>
      </c>
      <c r="G3793" s="29">
        <f ca="1">IF(E3793&gt;0,(IFERROR(-PMT(Calculator!$G$22/12,Calculator!$G$23*12,Calculator!$G$20),0))-F3793,0)</f>
        <v>0</v>
      </c>
      <c r="H3793" s="29">
        <f t="shared" ca="1" si="240"/>
        <v>0</v>
      </c>
      <c r="I3793" s="29">
        <f t="shared" ca="1" si="238"/>
        <v>0</v>
      </c>
      <c r="J3793" s="30">
        <f>Calculator!$G$40</f>
        <v>6.5000000000000002E-2</v>
      </c>
      <c r="K3793" s="29">
        <f ca="1">IF(C3793&gt;=Calculator!$G$27,IF(DAY($C3793)=1,Calculator!$G$34/2,IF(DAY($C3793)=15,Calculator!$G$34/2,0)),0)</f>
        <v>0</v>
      </c>
      <c r="L3793" s="29">
        <f ca="1">IF(DAY($C3793)=28,IF(H3793=0,0,Calculator!$G$35),0)</f>
        <v>0</v>
      </c>
      <c r="M3793" s="29">
        <f ca="1">IF(I3793&gt;0,IF(DAY($C3793)=1,SUM(INDIRECT("I"&amp;(ROW(C3792)-DAY(C3792))):I3792),0),0)</f>
        <v>0</v>
      </c>
      <c r="N3793" s="29">
        <f ca="1">IF(C3793&lt;Calculator!$G$27,0,IF(C3793=Calculator!$G$27,Calculator!$G$39,IF(H3793-K3793&lt;=0,IF(D3793&gt;Calculator!$G$39,IF(H3793-K3793+E3793+L3793+M3793+Calculator!$G$39&gt;Calculator!$G$39,Calculator!$G$39-(H3793+E3793+L3793+M3793-K3793),Calculator!$G$39),D3793),0)))</f>
        <v>0</v>
      </c>
    </row>
    <row r="3794" spans="1:14" ht="15.75" thickBot="1">
      <c r="A3794" s="33" t="str">
        <f ca="1">IF(C3794=Calculator!$H$27,"F",IF(Daily!D3794+Daily!H3794=0,IF(D3793+H3793&gt;0,"L",""),""))</f>
        <v/>
      </c>
      <c r="B3794" s="34">
        <v>3793</v>
      </c>
      <c r="C3794" s="19">
        <f t="shared" ca="1" si="237"/>
        <v>49723</v>
      </c>
      <c r="D3794" s="29">
        <f t="shared" ca="1" si="239"/>
        <v>0</v>
      </c>
      <c r="E3794" s="29">
        <f ca="1">IF(C3794&lt;Calculator!$D$26,0,IF(DAY($C3794)=1,IF(D3794-Calculator!$G$24&gt;0,Calculator!$G$24,D3794),0))</f>
        <v>0</v>
      </c>
      <c r="F3794" s="29">
        <f ca="1">IF(E3794&gt;0,D3794*Calculator!$G$22/12,0)</f>
        <v>0</v>
      </c>
      <c r="G3794" s="29">
        <f ca="1">IF(E3794&gt;0,(IFERROR(-PMT(Calculator!$G$22/12,Calculator!$G$23*12,Calculator!$G$20),0))-F3794,0)</f>
        <v>0</v>
      </c>
      <c r="H3794" s="29">
        <f t="shared" ca="1" si="240"/>
        <v>0</v>
      </c>
      <c r="I3794" s="29">
        <f t="shared" ca="1" si="238"/>
        <v>0</v>
      </c>
      <c r="J3794" s="30">
        <f>Calculator!$G$40</f>
        <v>6.5000000000000002E-2</v>
      </c>
      <c r="K3794" s="29">
        <f ca="1">IF(C3794&gt;=Calculator!$G$27,IF(DAY($C3794)=1,Calculator!$G$34/2,IF(DAY($C3794)=15,Calculator!$G$34/2,0)),0)</f>
        <v>0</v>
      </c>
      <c r="L3794" s="29">
        <f ca="1">IF(DAY($C3794)=28,IF(H3794=0,0,Calculator!$G$35),0)</f>
        <v>0</v>
      </c>
      <c r="M3794" s="29">
        <f ca="1">IF(I3794&gt;0,IF(DAY($C3794)=1,SUM(INDIRECT("I"&amp;(ROW(C3793)-DAY(C3793))):I3793),0),0)</f>
        <v>0</v>
      </c>
      <c r="N3794" s="29">
        <f ca="1">IF(C3794&lt;Calculator!$G$27,0,IF(C3794=Calculator!$G$27,Calculator!$G$39,IF(H3794-K3794&lt;=0,IF(D3794&gt;Calculator!$G$39,IF(H3794-K3794+E3794+L3794+M3794+Calculator!$G$39&gt;Calculator!$G$39,Calculator!$G$39-(H3794+E3794+L3794+M3794-K3794),Calculator!$G$39),D3794),0)))</f>
        <v>0</v>
      </c>
    </row>
    <row r="3795" spans="1:14" ht="15.75" thickBot="1">
      <c r="A3795" s="33" t="str">
        <f ca="1">IF(C3795=Calculator!$H$27,"F",IF(Daily!D3795+Daily!H3795=0,IF(D3794+H3794&gt;0,"L",""),""))</f>
        <v/>
      </c>
      <c r="B3795" s="34">
        <v>3794</v>
      </c>
      <c r="C3795" s="19">
        <f t="shared" ca="1" si="237"/>
        <v>49724</v>
      </c>
      <c r="D3795" s="29">
        <f t="shared" ca="1" si="239"/>
        <v>0</v>
      </c>
      <c r="E3795" s="29">
        <f ca="1">IF(C3795&lt;Calculator!$D$26,0,IF(DAY($C3795)=1,IF(D3795-Calculator!$G$24&gt;0,Calculator!$G$24,D3795),0))</f>
        <v>0</v>
      </c>
      <c r="F3795" s="29">
        <f ca="1">IF(E3795&gt;0,D3795*Calculator!$G$22/12,0)</f>
        <v>0</v>
      </c>
      <c r="G3795" s="29">
        <f ca="1">IF(E3795&gt;0,(IFERROR(-PMT(Calculator!$G$22/12,Calculator!$G$23*12,Calculator!$G$20),0))-F3795,0)</f>
        <v>0</v>
      </c>
      <c r="H3795" s="29">
        <f t="shared" ca="1" si="240"/>
        <v>0</v>
      </c>
      <c r="I3795" s="29">
        <f t="shared" ca="1" si="238"/>
        <v>0</v>
      </c>
      <c r="J3795" s="30">
        <f>Calculator!$G$40</f>
        <v>6.5000000000000002E-2</v>
      </c>
      <c r="K3795" s="29">
        <f ca="1">IF(C3795&gt;=Calculator!$G$27,IF(DAY($C3795)=1,Calculator!$G$34/2,IF(DAY($C3795)=15,Calculator!$G$34/2,0)),0)</f>
        <v>0</v>
      </c>
      <c r="L3795" s="29">
        <f ca="1">IF(DAY($C3795)=28,IF(H3795=0,0,Calculator!$G$35),0)</f>
        <v>0</v>
      </c>
      <c r="M3795" s="29">
        <f ca="1">IF(I3795&gt;0,IF(DAY($C3795)=1,SUM(INDIRECT("I"&amp;(ROW(C3794)-DAY(C3794))):I3794),0),0)</f>
        <v>0</v>
      </c>
      <c r="N3795" s="29">
        <f ca="1">IF(C3795&lt;Calculator!$G$27,0,IF(C3795=Calculator!$G$27,Calculator!$G$39,IF(H3795-K3795&lt;=0,IF(D3795&gt;Calculator!$G$39,IF(H3795-K3795+E3795+L3795+M3795+Calculator!$G$39&gt;Calculator!$G$39,Calculator!$G$39-(H3795+E3795+L3795+M3795-K3795),Calculator!$G$39),D3795),0)))</f>
        <v>0</v>
      </c>
    </row>
    <row r="3796" spans="1:14" ht="15.75" thickBot="1">
      <c r="A3796" s="33" t="str">
        <f ca="1">IF(C3796=Calculator!$H$27,"F",IF(Daily!D3796+Daily!H3796=0,IF(D3795+H3795&gt;0,"L",""),""))</f>
        <v/>
      </c>
      <c r="B3796" s="34">
        <v>3795</v>
      </c>
      <c r="C3796" s="19">
        <f t="shared" ca="1" si="237"/>
        <v>49725</v>
      </c>
      <c r="D3796" s="29">
        <f t="shared" ca="1" si="239"/>
        <v>0</v>
      </c>
      <c r="E3796" s="29">
        <f ca="1">IF(C3796&lt;Calculator!$D$26,0,IF(DAY($C3796)=1,IF(D3796-Calculator!$G$24&gt;0,Calculator!$G$24,D3796),0))</f>
        <v>0</v>
      </c>
      <c r="F3796" s="29">
        <f ca="1">IF(E3796&gt;0,D3796*Calculator!$G$22/12,0)</f>
        <v>0</v>
      </c>
      <c r="G3796" s="29">
        <f ca="1">IF(E3796&gt;0,(IFERROR(-PMT(Calculator!$G$22/12,Calculator!$G$23*12,Calculator!$G$20),0))-F3796,0)</f>
        <v>0</v>
      </c>
      <c r="H3796" s="29">
        <f t="shared" ca="1" si="240"/>
        <v>0</v>
      </c>
      <c r="I3796" s="29">
        <f t="shared" ca="1" si="238"/>
        <v>0</v>
      </c>
      <c r="J3796" s="30">
        <f>Calculator!$G$40</f>
        <v>6.5000000000000002E-2</v>
      </c>
      <c r="K3796" s="29">
        <f ca="1">IF(C3796&gt;=Calculator!$G$27,IF(DAY($C3796)=1,Calculator!$G$34/2,IF(DAY($C3796)=15,Calculator!$G$34/2,0)),0)</f>
        <v>0</v>
      </c>
      <c r="L3796" s="29">
        <f ca="1">IF(DAY($C3796)=28,IF(H3796=0,0,Calculator!$G$35),0)</f>
        <v>0</v>
      </c>
      <c r="M3796" s="29">
        <f ca="1">IF(I3796&gt;0,IF(DAY($C3796)=1,SUM(INDIRECT("I"&amp;(ROW(C3795)-DAY(C3795))):I3795),0),0)</f>
        <v>0</v>
      </c>
      <c r="N3796" s="29">
        <f ca="1">IF(C3796&lt;Calculator!$G$27,0,IF(C3796=Calculator!$G$27,Calculator!$G$39,IF(H3796-K3796&lt;=0,IF(D3796&gt;Calculator!$G$39,IF(H3796-K3796+E3796+L3796+M3796+Calculator!$G$39&gt;Calculator!$G$39,Calculator!$G$39-(H3796+E3796+L3796+M3796-K3796),Calculator!$G$39),D3796),0)))</f>
        <v>0</v>
      </c>
    </row>
    <row r="3797" spans="1:14" ht="15.75" thickBot="1">
      <c r="A3797" s="33" t="str">
        <f ca="1">IF(C3797=Calculator!$H$27,"F",IF(Daily!D3797+Daily!H3797=0,IF(D3796+H3796&gt;0,"L",""),""))</f>
        <v/>
      </c>
      <c r="B3797" s="34">
        <v>3796</v>
      </c>
      <c r="C3797" s="19">
        <f t="shared" ca="1" si="237"/>
        <v>49726</v>
      </c>
      <c r="D3797" s="29">
        <f t="shared" ca="1" si="239"/>
        <v>0</v>
      </c>
      <c r="E3797" s="29">
        <f ca="1">IF(C3797&lt;Calculator!$D$26,0,IF(DAY($C3797)=1,IF(D3797-Calculator!$G$24&gt;0,Calculator!$G$24,D3797),0))</f>
        <v>0</v>
      </c>
      <c r="F3797" s="29">
        <f ca="1">IF(E3797&gt;0,D3797*Calculator!$G$22/12,0)</f>
        <v>0</v>
      </c>
      <c r="G3797" s="29">
        <f ca="1">IF(E3797&gt;0,(IFERROR(-PMT(Calculator!$G$22/12,Calculator!$G$23*12,Calculator!$G$20),0))-F3797,0)</f>
        <v>0</v>
      </c>
      <c r="H3797" s="29">
        <f t="shared" ca="1" si="240"/>
        <v>0</v>
      </c>
      <c r="I3797" s="29">
        <f t="shared" ca="1" si="238"/>
        <v>0</v>
      </c>
      <c r="J3797" s="30">
        <f>Calculator!$G$40</f>
        <v>6.5000000000000002E-2</v>
      </c>
      <c r="K3797" s="29">
        <f ca="1">IF(C3797&gt;=Calculator!$G$27,IF(DAY($C3797)=1,Calculator!$G$34/2,IF(DAY($C3797)=15,Calculator!$G$34/2,0)),0)</f>
        <v>0</v>
      </c>
      <c r="L3797" s="29">
        <f ca="1">IF(DAY($C3797)=28,IF(H3797=0,0,Calculator!$G$35),0)</f>
        <v>0</v>
      </c>
      <c r="M3797" s="29">
        <f ca="1">IF(I3797&gt;0,IF(DAY($C3797)=1,SUM(INDIRECT("I"&amp;(ROW(C3796)-DAY(C3796))):I3796),0),0)</f>
        <v>0</v>
      </c>
      <c r="N3797" s="29">
        <f ca="1">IF(C3797&lt;Calculator!$G$27,0,IF(C3797=Calculator!$G$27,Calculator!$G$39,IF(H3797-K3797&lt;=0,IF(D3797&gt;Calculator!$G$39,IF(H3797-K3797+E3797+L3797+M3797+Calculator!$G$39&gt;Calculator!$G$39,Calculator!$G$39-(H3797+E3797+L3797+M3797-K3797),Calculator!$G$39),D3797),0)))</f>
        <v>0</v>
      </c>
    </row>
    <row r="3798" spans="1:14" ht="15.75" thickBot="1">
      <c r="A3798" s="33" t="str">
        <f ca="1">IF(C3798=Calculator!$H$27,"F",IF(Daily!D3798+Daily!H3798=0,IF(D3797+H3797&gt;0,"L",""),""))</f>
        <v/>
      </c>
      <c r="B3798" s="34">
        <v>3797</v>
      </c>
      <c r="C3798" s="19">
        <f t="shared" ca="1" si="237"/>
        <v>49727</v>
      </c>
      <c r="D3798" s="29">
        <f t="shared" ca="1" si="239"/>
        <v>0</v>
      </c>
      <c r="E3798" s="29">
        <f ca="1">IF(C3798&lt;Calculator!$D$26,0,IF(DAY($C3798)=1,IF(D3798-Calculator!$G$24&gt;0,Calculator!$G$24,D3798),0))</f>
        <v>0</v>
      </c>
      <c r="F3798" s="29">
        <f ca="1">IF(E3798&gt;0,D3798*Calculator!$G$22/12,0)</f>
        <v>0</v>
      </c>
      <c r="G3798" s="29">
        <f ca="1">IF(E3798&gt;0,(IFERROR(-PMT(Calculator!$G$22/12,Calculator!$G$23*12,Calculator!$G$20),0))-F3798,0)</f>
        <v>0</v>
      </c>
      <c r="H3798" s="29">
        <f t="shared" ca="1" si="240"/>
        <v>0</v>
      </c>
      <c r="I3798" s="29">
        <f t="shared" ca="1" si="238"/>
        <v>0</v>
      </c>
      <c r="J3798" s="30">
        <f>Calculator!$G$40</f>
        <v>6.5000000000000002E-2</v>
      </c>
      <c r="K3798" s="29">
        <f ca="1">IF(C3798&gt;=Calculator!$G$27,IF(DAY($C3798)=1,Calculator!$G$34/2,IF(DAY($C3798)=15,Calculator!$G$34/2,0)),0)</f>
        <v>0</v>
      </c>
      <c r="L3798" s="29">
        <f ca="1">IF(DAY($C3798)=28,IF(H3798=0,0,Calculator!$G$35),0)</f>
        <v>0</v>
      </c>
      <c r="M3798" s="29">
        <f ca="1">IF(I3798&gt;0,IF(DAY($C3798)=1,SUM(INDIRECT("I"&amp;(ROW(C3797)-DAY(C3797))):I3797),0),0)</f>
        <v>0</v>
      </c>
      <c r="N3798" s="29">
        <f ca="1">IF(C3798&lt;Calculator!$G$27,0,IF(C3798=Calculator!$G$27,Calculator!$G$39,IF(H3798-K3798&lt;=0,IF(D3798&gt;Calculator!$G$39,IF(H3798-K3798+E3798+L3798+M3798+Calculator!$G$39&gt;Calculator!$G$39,Calculator!$G$39-(H3798+E3798+L3798+M3798-K3798),Calculator!$G$39),D3798),0)))</f>
        <v>0</v>
      </c>
    </row>
    <row r="3799" spans="1:14" ht="15.75" thickBot="1">
      <c r="A3799" s="33" t="str">
        <f ca="1">IF(C3799=Calculator!$H$27,"F",IF(Daily!D3799+Daily!H3799=0,IF(D3798+H3798&gt;0,"L",""),""))</f>
        <v/>
      </c>
      <c r="B3799" s="34">
        <v>3798</v>
      </c>
      <c r="C3799" s="19">
        <f t="shared" ca="1" si="237"/>
        <v>49728</v>
      </c>
      <c r="D3799" s="29">
        <f t="shared" ca="1" si="239"/>
        <v>0</v>
      </c>
      <c r="E3799" s="29">
        <f ca="1">IF(C3799&lt;Calculator!$D$26,0,IF(DAY($C3799)=1,IF(D3799-Calculator!$G$24&gt;0,Calculator!$G$24,D3799),0))</f>
        <v>0</v>
      </c>
      <c r="F3799" s="29">
        <f ca="1">IF(E3799&gt;0,D3799*Calculator!$G$22/12,0)</f>
        <v>0</v>
      </c>
      <c r="G3799" s="29">
        <f ca="1">IF(E3799&gt;0,(IFERROR(-PMT(Calculator!$G$22/12,Calculator!$G$23*12,Calculator!$G$20),0))-F3799,0)</f>
        <v>0</v>
      </c>
      <c r="H3799" s="29">
        <f t="shared" ca="1" si="240"/>
        <v>0</v>
      </c>
      <c r="I3799" s="29">
        <f t="shared" ca="1" si="238"/>
        <v>0</v>
      </c>
      <c r="J3799" s="30">
        <f>Calculator!$G$40</f>
        <v>6.5000000000000002E-2</v>
      </c>
      <c r="K3799" s="29">
        <f ca="1">IF(C3799&gt;=Calculator!$G$27,IF(DAY($C3799)=1,Calculator!$G$34/2,IF(DAY($C3799)=15,Calculator!$G$34/2,0)),0)</f>
        <v>0</v>
      </c>
      <c r="L3799" s="29">
        <f ca="1">IF(DAY($C3799)=28,IF(H3799=0,0,Calculator!$G$35),0)</f>
        <v>0</v>
      </c>
      <c r="M3799" s="29">
        <f ca="1">IF(I3799&gt;0,IF(DAY($C3799)=1,SUM(INDIRECT("I"&amp;(ROW(C3798)-DAY(C3798))):I3798),0),0)</f>
        <v>0</v>
      </c>
      <c r="N3799" s="29">
        <f ca="1">IF(C3799&lt;Calculator!$G$27,0,IF(C3799=Calculator!$G$27,Calculator!$G$39,IF(H3799-K3799&lt;=0,IF(D3799&gt;Calculator!$G$39,IF(H3799-K3799+E3799+L3799+M3799+Calculator!$G$39&gt;Calculator!$G$39,Calculator!$G$39-(H3799+E3799+L3799+M3799-K3799),Calculator!$G$39),D3799),0)))</f>
        <v>0</v>
      </c>
    </row>
    <row r="3800" spans="1:14" ht="15.75" thickBot="1">
      <c r="A3800" s="33" t="str">
        <f ca="1">IF(C3800=Calculator!$H$27,"F",IF(Daily!D3800+Daily!H3800=0,IF(D3799+H3799&gt;0,"L",""),""))</f>
        <v/>
      </c>
      <c r="B3800" s="34">
        <v>3799</v>
      </c>
      <c r="C3800" s="19">
        <f t="shared" ca="1" si="237"/>
        <v>49729</v>
      </c>
      <c r="D3800" s="29">
        <f t="shared" ca="1" si="239"/>
        <v>0</v>
      </c>
      <c r="E3800" s="29">
        <f ca="1">IF(C3800&lt;Calculator!$D$26,0,IF(DAY($C3800)=1,IF(D3800-Calculator!$G$24&gt;0,Calculator!$G$24,D3800),0))</f>
        <v>0</v>
      </c>
      <c r="F3800" s="29">
        <f ca="1">IF(E3800&gt;0,D3800*Calculator!$G$22/12,0)</f>
        <v>0</v>
      </c>
      <c r="G3800" s="29">
        <f ca="1">IF(E3800&gt;0,(IFERROR(-PMT(Calculator!$G$22/12,Calculator!$G$23*12,Calculator!$G$20),0))-F3800,0)</f>
        <v>0</v>
      </c>
      <c r="H3800" s="29">
        <f t="shared" ca="1" si="240"/>
        <v>0</v>
      </c>
      <c r="I3800" s="29">
        <f t="shared" ca="1" si="238"/>
        <v>0</v>
      </c>
      <c r="J3800" s="30">
        <f>Calculator!$G$40</f>
        <v>6.5000000000000002E-2</v>
      </c>
      <c r="K3800" s="29">
        <f ca="1">IF(C3800&gt;=Calculator!$G$27,IF(DAY($C3800)=1,Calculator!$G$34/2,IF(DAY($C3800)=15,Calculator!$G$34/2,0)),0)</f>
        <v>0</v>
      </c>
      <c r="L3800" s="29">
        <f ca="1">IF(DAY($C3800)=28,IF(H3800=0,0,Calculator!$G$35),0)</f>
        <v>0</v>
      </c>
      <c r="M3800" s="29">
        <f ca="1">IF(I3800&gt;0,IF(DAY($C3800)=1,SUM(INDIRECT("I"&amp;(ROW(C3799)-DAY(C3799))):I3799),0),0)</f>
        <v>0</v>
      </c>
      <c r="N3800" s="29">
        <f ca="1">IF(C3800&lt;Calculator!$G$27,0,IF(C3800=Calculator!$G$27,Calculator!$G$39,IF(H3800-K3800&lt;=0,IF(D3800&gt;Calculator!$G$39,IF(H3800-K3800+E3800+L3800+M3800+Calculator!$G$39&gt;Calculator!$G$39,Calculator!$G$39-(H3800+E3800+L3800+M3800-K3800),Calculator!$G$39),D3800),0)))</f>
        <v>0</v>
      </c>
    </row>
    <row r="3801" spans="1:14" ht="15.75" thickBot="1">
      <c r="A3801" s="33" t="str">
        <f ca="1">IF(C3801=Calculator!$H$27,"F",IF(Daily!D3801+Daily!H3801=0,IF(D3800+H3800&gt;0,"L",""),""))</f>
        <v/>
      </c>
      <c r="B3801" s="34">
        <v>3800</v>
      </c>
      <c r="C3801" s="19">
        <f t="shared" ca="1" si="237"/>
        <v>49730</v>
      </c>
      <c r="D3801" s="29">
        <f t="shared" ca="1" si="239"/>
        <v>0</v>
      </c>
      <c r="E3801" s="29">
        <f ca="1">IF(C3801&lt;Calculator!$D$26,0,IF(DAY($C3801)=1,IF(D3801-Calculator!$G$24&gt;0,Calculator!$G$24,D3801),0))</f>
        <v>0</v>
      </c>
      <c r="F3801" s="29">
        <f ca="1">IF(E3801&gt;0,D3801*Calculator!$G$22/12,0)</f>
        <v>0</v>
      </c>
      <c r="G3801" s="29">
        <f ca="1">IF(E3801&gt;0,(IFERROR(-PMT(Calculator!$G$22/12,Calculator!$G$23*12,Calculator!$G$20),0))-F3801,0)</f>
        <v>0</v>
      </c>
      <c r="H3801" s="29">
        <f t="shared" ca="1" si="240"/>
        <v>0</v>
      </c>
      <c r="I3801" s="29">
        <f t="shared" ca="1" si="238"/>
        <v>0</v>
      </c>
      <c r="J3801" s="30">
        <f>Calculator!$G$40</f>
        <v>6.5000000000000002E-2</v>
      </c>
      <c r="K3801" s="29">
        <f ca="1">IF(C3801&gt;=Calculator!$G$27,IF(DAY($C3801)=1,Calculator!$G$34/2,IF(DAY($C3801)=15,Calculator!$G$34/2,0)),0)</f>
        <v>0</v>
      </c>
      <c r="L3801" s="29">
        <f ca="1">IF(DAY($C3801)=28,IF(H3801=0,0,Calculator!$G$35),0)</f>
        <v>0</v>
      </c>
      <c r="M3801" s="29">
        <f ca="1">IF(I3801&gt;0,IF(DAY($C3801)=1,SUM(INDIRECT("I"&amp;(ROW(C3800)-DAY(C3800))):I3800),0),0)</f>
        <v>0</v>
      </c>
      <c r="N3801" s="29">
        <f ca="1">IF(C3801&lt;Calculator!$G$27,0,IF(C3801=Calculator!$G$27,Calculator!$G$39,IF(H3801-K3801&lt;=0,IF(D3801&gt;Calculator!$G$39,IF(H3801-K3801+E3801+L3801+M3801+Calculator!$G$39&gt;Calculator!$G$39,Calculator!$G$39-(H3801+E3801+L3801+M3801-K3801),Calculator!$G$39),D3801),0)))</f>
        <v>0</v>
      </c>
    </row>
    <row r="3802" spans="1:14" ht="15.75" thickBot="1">
      <c r="A3802" s="33" t="str">
        <f ca="1">IF(C3802=Calculator!$H$27,"F",IF(Daily!D3802+Daily!H3802=0,IF(D3801+H3801&gt;0,"L",""),""))</f>
        <v/>
      </c>
      <c r="B3802" s="34">
        <v>3801</v>
      </c>
      <c r="C3802" s="19">
        <f t="shared" ca="1" si="237"/>
        <v>49731</v>
      </c>
      <c r="D3802" s="29">
        <f t="shared" ca="1" si="239"/>
        <v>0</v>
      </c>
      <c r="E3802" s="29">
        <f ca="1">IF(C3802&lt;Calculator!$D$26,0,IF(DAY($C3802)=1,IF(D3802-Calculator!$G$24&gt;0,Calculator!$G$24,D3802),0))</f>
        <v>0</v>
      </c>
      <c r="F3802" s="29">
        <f ca="1">IF(E3802&gt;0,D3802*Calculator!$G$22/12,0)</f>
        <v>0</v>
      </c>
      <c r="G3802" s="29">
        <f ca="1">IF(E3802&gt;0,(IFERROR(-PMT(Calculator!$G$22/12,Calculator!$G$23*12,Calculator!$G$20),0))-F3802,0)</f>
        <v>0</v>
      </c>
      <c r="H3802" s="29">
        <f t="shared" ca="1" si="240"/>
        <v>0</v>
      </c>
      <c r="I3802" s="29">
        <f t="shared" ca="1" si="238"/>
        <v>0</v>
      </c>
      <c r="J3802" s="30">
        <f>Calculator!$G$40</f>
        <v>6.5000000000000002E-2</v>
      </c>
      <c r="K3802" s="29">
        <f ca="1">IF(C3802&gt;=Calculator!$G$27,IF(DAY($C3802)=1,Calculator!$G$34/2,IF(DAY($C3802)=15,Calculator!$G$34/2,0)),0)</f>
        <v>0</v>
      </c>
      <c r="L3802" s="29">
        <f ca="1">IF(DAY($C3802)=28,IF(H3802=0,0,Calculator!$G$35),0)</f>
        <v>0</v>
      </c>
      <c r="M3802" s="29">
        <f ca="1">IF(I3802&gt;0,IF(DAY($C3802)=1,SUM(INDIRECT("I"&amp;(ROW(C3801)-DAY(C3801))):I3801),0),0)</f>
        <v>0</v>
      </c>
      <c r="N3802" s="29">
        <f ca="1">IF(C3802&lt;Calculator!$G$27,0,IF(C3802=Calculator!$G$27,Calculator!$G$39,IF(H3802-K3802&lt;=0,IF(D3802&gt;Calculator!$G$39,IF(H3802-K3802+E3802+L3802+M3802+Calculator!$G$39&gt;Calculator!$G$39,Calculator!$G$39-(H3802+E3802+L3802+M3802-K3802),Calculator!$G$39),D3802),0)))</f>
        <v>0</v>
      </c>
    </row>
    <row r="3803" spans="1:14" ht="15.75" thickBot="1">
      <c r="A3803" s="33" t="str">
        <f ca="1">IF(C3803=Calculator!$H$27,"F",IF(Daily!D3803+Daily!H3803=0,IF(D3802+H3802&gt;0,"L",""),""))</f>
        <v/>
      </c>
      <c r="B3803" s="34">
        <v>3802</v>
      </c>
      <c r="C3803" s="19">
        <f t="shared" ca="1" si="237"/>
        <v>49732</v>
      </c>
      <c r="D3803" s="29">
        <f t="shared" ca="1" si="239"/>
        <v>0</v>
      </c>
      <c r="E3803" s="29">
        <f ca="1">IF(C3803&lt;Calculator!$D$26,0,IF(DAY($C3803)=1,IF(D3803-Calculator!$G$24&gt;0,Calculator!$G$24,D3803),0))</f>
        <v>0</v>
      </c>
      <c r="F3803" s="29">
        <f ca="1">IF(E3803&gt;0,D3803*Calculator!$G$22/12,0)</f>
        <v>0</v>
      </c>
      <c r="G3803" s="29">
        <f ca="1">IF(E3803&gt;0,(IFERROR(-PMT(Calculator!$G$22/12,Calculator!$G$23*12,Calculator!$G$20),0))-F3803,0)</f>
        <v>0</v>
      </c>
      <c r="H3803" s="29">
        <f t="shared" ca="1" si="240"/>
        <v>0</v>
      </c>
      <c r="I3803" s="29">
        <f t="shared" ca="1" si="238"/>
        <v>0</v>
      </c>
      <c r="J3803" s="30">
        <f>Calculator!$G$40</f>
        <v>6.5000000000000002E-2</v>
      </c>
      <c r="K3803" s="29">
        <f ca="1">IF(C3803&gt;=Calculator!$G$27,IF(DAY($C3803)=1,Calculator!$G$34/2,IF(DAY($C3803)=15,Calculator!$G$34/2,0)),0)</f>
        <v>0</v>
      </c>
      <c r="L3803" s="29">
        <f ca="1">IF(DAY($C3803)=28,IF(H3803=0,0,Calculator!$G$35),0)</f>
        <v>0</v>
      </c>
      <c r="M3803" s="29">
        <f ca="1">IF(I3803&gt;0,IF(DAY($C3803)=1,SUM(INDIRECT("I"&amp;(ROW(C3802)-DAY(C3802))):I3802),0),0)</f>
        <v>0</v>
      </c>
      <c r="N3803" s="29">
        <f ca="1">IF(C3803&lt;Calculator!$G$27,0,IF(C3803=Calculator!$G$27,Calculator!$G$39,IF(H3803-K3803&lt;=0,IF(D3803&gt;Calculator!$G$39,IF(H3803-K3803+E3803+L3803+M3803+Calculator!$G$39&gt;Calculator!$G$39,Calculator!$G$39-(H3803+E3803+L3803+M3803-K3803),Calculator!$G$39),D3803),0)))</f>
        <v>0</v>
      </c>
    </row>
    <row r="3804" spans="1:14" ht="15.75" thickBot="1">
      <c r="A3804" s="33" t="str">
        <f ca="1">IF(C3804=Calculator!$H$27,"F",IF(Daily!D3804+Daily!H3804=0,IF(D3803+H3803&gt;0,"L",""),""))</f>
        <v/>
      </c>
      <c r="B3804" s="34">
        <v>3803</v>
      </c>
      <c r="C3804" s="19">
        <f t="shared" ca="1" si="237"/>
        <v>49733</v>
      </c>
      <c r="D3804" s="29">
        <f t="shared" ca="1" si="239"/>
        <v>0</v>
      </c>
      <c r="E3804" s="29">
        <f ca="1">IF(C3804&lt;Calculator!$D$26,0,IF(DAY($C3804)=1,IF(D3804-Calculator!$G$24&gt;0,Calculator!$G$24,D3804),0))</f>
        <v>0</v>
      </c>
      <c r="F3804" s="29">
        <f ca="1">IF(E3804&gt;0,D3804*Calculator!$G$22/12,0)</f>
        <v>0</v>
      </c>
      <c r="G3804" s="29">
        <f ca="1">IF(E3804&gt;0,(IFERROR(-PMT(Calculator!$G$22/12,Calculator!$G$23*12,Calculator!$G$20),0))-F3804,0)</f>
        <v>0</v>
      </c>
      <c r="H3804" s="29">
        <f t="shared" ca="1" si="240"/>
        <v>0</v>
      </c>
      <c r="I3804" s="29">
        <f t="shared" ca="1" si="238"/>
        <v>0</v>
      </c>
      <c r="J3804" s="30">
        <f>Calculator!$G$40</f>
        <v>6.5000000000000002E-2</v>
      </c>
      <c r="K3804" s="29">
        <f ca="1">IF(C3804&gt;=Calculator!$G$27,IF(DAY($C3804)=1,Calculator!$G$34/2,IF(DAY($C3804)=15,Calculator!$G$34/2,0)),0)</f>
        <v>0</v>
      </c>
      <c r="L3804" s="29">
        <f ca="1">IF(DAY($C3804)=28,IF(H3804=0,0,Calculator!$G$35),0)</f>
        <v>0</v>
      </c>
      <c r="M3804" s="29">
        <f ca="1">IF(I3804&gt;0,IF(DAY($C3804)=1,SUM(INDIRECT("I"&amp;(ROW(C3803)-DAY(C3803))):I3803),0),0)</f>
        <v>0</v>
      </c>
      <c r="N3804" s="29">
        <f ca="1">IF(C3804&lt;Calculator!$G$27,0,IF(C3804=Calculator!$G$27,Calculator!$G$39,IF(H3804-K3804&lt;=0,IF(D3804&gt;Calculator!$G$39,IF(H3804-K3804+E3804+L3804+M3804+Calculator!$G$39&gt;Calculator!$G$39,Calculator!$G$39-(H3804+E3804+L3804+M3804-K3804),Calculator!$G$39),D3804),0)))</f>
        <v>0</v>
      </c>
    </row>
    <row r="3805" spans="1:14" ht="15.75" thickBot="1">
      <c r="A3805" s="33" t="str">
        <f ca="1">IF(C3805=Calculator!$H$27,"F",IF(Daily!D3805+Daily!H3805=0,IF(D3804+H3804&gt;0,"L",""),""))</f>
        <v/>
      </c>
      <c r="B3805" s="34">
        <v>3804</v>
      </c>
      <c r="C3805" s="19">
        <f t="shared" ca="1" si="237"/>
        <v>49734</v>
      </c>
      <c r="D3805" s="29">
        <f t="shared" ca="1" si="239"/>
        <v>0</v>
      </c>
      <c r="E3805" s="29">
        <f ca="1">IF(C3805&lt;Calculator!$D$26,0,IF(DAY($C3805)=1,IF(D3805-Calculator!$G$24&gt;0,Calculator!$G$24,D3805),0))</f>
        <v>0</v>
      </c>
      <c r="F3805" s="29">
        <f ca="1">IF(E3805&gt;0,D3805*Calculator!$G$22/12,0)</f>
        <v>0</v>
      </c>
      <c r="G3805" s="29">
        <f ca="1">IF(E3805&gt;0,(IFERROR(-PMT(Calculator!$G$22/12,Calculator!$G$23*12,Calculator!$G$20),0))-F3805,0)</f>
        <v>0</v>
      </c>
      <c r="H3805" s="29">
        <f t="shared" ca="1" si="240"/>
        <v>0</v>
      </c>
      <c r="I3805" s="29">
        <f t="shared" ca="1" si="238"/>
        <v>0</v>
      </c>
      <c r="J3805" s="30">
        <f>Calculator!$G$40</f>
        <v>6.5000000000000002E-2</v>
      </c>
      <c r="K3805" s="29">
        <f ca="1">IF(C3805&gt;=Calculator!$G$27,IF(DAY($C3805)=1,Calculator!$G$34/2,IF(DAY($C3805)=15,Calculator!$G$34/2,0)),0)</f>
        <v>0</v>
      </c>
      <c r="L3805" s="29">
        <f ca="1">IF(DAY($C3805)=28,IF(H3805=0,0,Calculator!$G$35),0)</f>
        <v>0</v>
      </c>
      <c r="M3805" s="29">
        <f ca="1">IF(I3805&gt;0,IF(DAY($C3805)=1,SUM(INDIRECT("I"&amp;(ROW(C3804)-DAY(C3804))):I3804),0),0)</f>
        <v>0</v>
      </c>
      <c r="N3805" s="29">
        <f ca="1">IF(C3805&lt;Calculator!$G$27,0,IF(C3805=Calculator!$G$27,Calculator!$G$39,IF(H3805-K3805&lt;=0,IF(D3805&gt;Calculator!$G$39,IF(H3805-K3805+E3805+L3805+M3805+Calculator!$G$39&gt;Calculator!$G$39,Calculator!$G$39-(H3805+E3805+L3805+M3805-K3805),Calculator!$G$39),D3805),0)))</f>
        <v>0</v>
      </c>
    </row>
    <row r="3806" spans="1:14" ht="15.75" thickBot="1">
      <c r="A3806" s="33" t="str">
        <f ca="1">IF(C3806=Calculator!$H$27,"F",IF(Daily!D3806+Daily!H3806=0,IF(D3805+H3805&gt;0,"L",""),""))</f>
        <v/>
      </c>
      <c r="B3806" s="34">
        <v>3805</v>
      </c>
      <c r="C3806" s="19">
        <f t="shared" ca="1" si="237"/>
        <v>49735</v>
      </c>
      <c r="D3806" s="29">
        <f t="shared" ca="1" si="239"/>
        <v>0</v>
      </c>
      <c r="E3806" s="29">
        <f ca="1">IF(C3806&lt;Calculator!$D$26,0,IF(DAY($C3806)=1,IF(D3806-Calculator!$G$24&gt;0,Calculator!$G$24,D3806),0))</f>
        <v>0</v>
      </c>
      <c r="F3806" s="29">
        <f ca="1">IF(E3806&gt;0,D3806*Calculator!$G$22/12,0)</f>
        <v>0</v>
      </c>
      <c r="G3806" s="29">
        <f ca="1">IF(E3806&gt;0,(IFERROR(-PMT(Calculator!$G$22/12,Calculator!$G$23*12,Calculator!$G$20),0))-F3806,0)</f>
        <v>0</v>
      </c>
      <c r="H3806" s="29">
        <f t="shared" ca="1" si="240"/>
        <v>0</v>
      </c>
      <c r="I3806" s="29">
        <f t="shared" ca="1" si="238"/>
        <v>0</v>
      </c>
      <c r="J3806" s="30">
        <f>Calculator!$G$40</f>
        <v>6.5000000000000002E-2</v>
      </c>
      <c r="K3806" s="29">
        <f ca="1">IF(C3806&gt;=Calculator!$G$27,IF(DAY($C3806)=1,Calculator!$G$34/2,IF(DAY($C3806)=15,Calculator!$G$34/2,0)),0)</f>
        <v>4500</v>
      </c>
      <c r="L3806" s="29">
        <f ca="1">IF(DAY($C3806)=28,IF(H3806=0,0,Calculator!$G$35),0)</f>
        <v>0</v>
      </c>
      <c r="M3806" s="29">
        <f ca="1">IF(I3806&gt;0,IF(DAY($C3806)=1,SUM(INDIRECT("I"&amp;(ROW(C3805)-DAY(C3805))):I3805),0),0)</f>
        <v>0</v>
      </c>
      <c r="N3806" s="29">
        <f ca="1">IF(C3806&lt;Calculator!$G$27,0,IF(C3806=Calculator!$G$27,Calculator!$G$39,IF(H3806-K3806&lt;=0,IF(D3806&gt;Calculator!$G$39,IF(H3806-K3806+E3806+L3806+M3806+Calculator!$G$39&gt;Calculator!$G$39,Calculator!$G$39-(H3806+E3806+L3806+M3806-K3806),Calculator!$G$39),D3806),0)))</f>
        <v>0</v>
      </c>
    </row>
    <row r="3807" spans="1:14" ht="15.75" thickBot="1">
      <c r="A3807" s="33" t="str">
        <f ca="1">IF(C3807=Calculator!$H$27,"F",IF(Daily!D3807+Daily!H3807=0,IF(D3806+H3806&gt;0,"L",""),""))</f>
        <v/>
      </c>
      <c r="B3807" s="34">
        <v>3806</v>
      </c>
      <c r="C3807" s="19">
        <f t="shared" ca="1" si="237"/>
        <v>49736</v>
      </c>
      <c r="D3807" s="29">
        <f t="shared" ca="1" si="239"/>
        <v>0</v>
      </c>
      <c r="E3807" s="29">
        <f ca="1">IF(C3807&lt;Calculator!$D$26,0,IF(DAY($C3807)=1,IF(D3807-Calculator!$G$24&gt;0,Calculator!$G$24,D3807),0))</f>
        <v>0</v>
      </c>
      <c r="F3807" s="29">
        <f ca="1">IF(E3807&gt;0,D3807*Calculator!$G$22/12,0)</f>
        <v>0</v>
      </c>
      <c r="G3807" s="29">
        <f ca="1">IF(E3807&gt;0,(IFERROR(-PMT(Calculator!$G$22/12,Calculator!$G$23*12,Calculator!$G$20),0))-F3807,0)</f>
        <v>0</v>
      </c>
      <c r="H3807" s="29">
        <f t="shared" ca="1" si="240"/>
        <v>0</v>
      </c>
      <c r="I3807" s="29">
        <f t="shared" ca="1" si="238"/>
        <v>0</v>
      </c>
      <c r="J3807" s="30">
        <f>Calculator!$G$40</f>
        <v>6.5000000000000002E-2</v>
      </c>
      <c r="K3807" s="29">
        <f ca="1">IF(C3807&gt;=Calculator!$G$27,IF(DAY($C3807)=1,Calculator!$G$34/2,IF(DAY($C3807)=15,Calculator!$G$34/2,0)),0)</f>
        <v>0</v>
      </c>
      <c r="L3807" s="29">
        <f ca="1">IF(DAY($C3807)=28,IF(H3807=0,0,Calculator!$G$35),0)</f>
        <v>0</v>
      </c>
      <c r="M3807" s="29">
        <f ca="1">IF(I3807&gt;0,IF(DAY($C3807)=1,SUM(INDIRECT("I"&amp;(ROW(C3806)-DAY(C3806))):I3806),0),0)</f>
        <v>0</v>
      </c>
      <c r="N3807" s="29">
        <f ca="1">IF(C3807&lt;Calculator!$G$27,0,IF(C3807=Calculator!$G$27,Calculator!$G$39,IF(H3807-K3807&lt;=0,IF(D3807&gt;Calculator!$G$39,IF(H3807-K3807+E3807+L3807+M3807+Calculator!$G$39&gt;Calculator!$G$39,Calculator!$G$39-(H3807+E3807+L3807+M3807-K3807),Calculator!$G$39),D3807),0)))</f>
        <v>0</v>
      </c>
    </row>
    <row r="3808" spans="1:14" ht="15.75" thickBot="1">
      <c r="A3808" s="33" t="str">
        <f ca="1">IF(C3808=Calculator!$H$27,"F",IF(Daily!D3808+Daily!H3808=0,IF(D3807+H3807&gt;0,"L",""),""))</f>
        <v/>
      </c>
      <c r="B3808" s="34">
        <v>3807</v>
      </c>
      <c r="C3808" s="19">
        <f t="shared" ca="1" si="237"/>
        <v>49737</v>
      </c>
      <c r="D3808" s="29">
        <f t="shared" ca="1" si="239"/>
        <v>0</v>
      </c>
      <c r="E3808" s="29">
        <f ca="1">IF(C3808&lt;Calculator!$D$26,0,IF(DAY($C3808)=1,IF(D3808-Calculator!$G$24&gt;0,Calculator!$G$24,D3808),0))</f>
        <v>0</v>
      </c>
      <c r="F3808" s="29">
        <f ca="1">IF(E3808&gt;0,D3808*Calculator!$G$22/12,0)</f>
        <v>0</v>
      </c>
      <c r="G3808" s="29">
        <f ca="1">IF(E3808&gt;0,(IFERROR(-PMT(Calculator!$G$22/12,Calculator!$G$23*12,Calculator!$G$20),0))-F3808,0)</f>
        <v>0</v>
      </c>
      <c r="H3808" s="29">
        <f t="shared" ca="1" si="240"/>
        <v>0</v>
      </c>
      <c r="I3808" s="29">
        <f t="shared" ca="1" si="238"/>
        <v>0</v>
      </c>
      <c r="J3808" s="30">
        <f>Calculator!$G$40</f>
        <v>6.5000000000000002E-2</v>
      </c>
      <c r="K3808" s="29">
        <f ca="1">IF(C3808&gt;=Calculator!$G$27,IF(DAY($C3808)=1,Calculator!$G$34/2,IF(DAY($C3808)=15,Calculator!$G$34/2,0)),0)</f>
        <v>0</v>
      </c>
      <c r="L3808" s="29">
        <f ca="1">IF(DAY($C3808)=28,IF(H3808=0,0,Calculator!$G$35),0)</f>
        <v>0</v>
      </c>
      <c r="M3808" s="29">
        <f ca="1">IF(I3808&gt;0,IF(DAY($C3808)=1,SUM(INDIRECT("I"&amp;(ROW(C3807)-DAY(C3807))):I3807),0),0)</f>
        <v>0</v>
      </c>
      <c r="N3808" s="29">
        <f ca="1">IF(C3808&lt;Calculator!$G$27,0,IF(C3808=Calculator!$G$27,Calculator!$G$39,IF(H3808-K3808&lt;=0,IF(D3808&gt;Calculator!$G$39,IF(H3808-K3808+E3808+L3808+M3808+Calculator!$G$39&gt;Calculator!$G$39,Calculator!$G$39-(H3808+E3808+L3808+M3808-K3808),Calculator!$G$39),D3808),0)))</f>
        <v>0</v>
      </c>
    </row>
    <row r="3809" spans="1:14" ht="15.75" thickBot="1">
      <c r="A3809" s="33" t="str">
        <f ca="1">IF(C3809=Calculator!$H$27,"F",IF(Daily!D3809+Daily!H3809=0,IF(D3808+H3808&gt;0,"L",""),""))</f>
        <v/>
      </c>
      <c r="B3809" s="34">
        <v>3808</v>
      </c>
      <c r="C3809" s="19">
        <f t="shared" ca="1" si="237"/>
        <v>49738</v>
      </c>
      <c r="D3809" s="29">
        <f t="shared" ca="1" si="239"/>
        <v>0</v>
      </c>
      <c r="E3809" s="29">
        <f ca="1">IF(C3809&lt;Calculator!$D$26,0,IF(DAY($C3809)=1,IF(D3809-Calculator!$G$24&gt;0,Calculator!$G$24,D3809),0))</f>
        <v>0</v>
      </c>
      <c r="F3809" s="29">
        <f ca="1">IF(E3809&gt;0,D3809*Calculator!$G$22/12,0)</f>
        <v>0</v>
      </c>
      <c r="G3809" s="29">
        <f ca="1">IF(E3809&gt;0,(IFERROR(-PMT(Calculator!$G$22/12,Calculator!$G$23*12,Calculator!$G$20),0))-F3809,0)</f>
        <v>0</v>
      </c>
      <c r="H3809" s="29">
        <f t="shared" ca="1" si="240"/>
        <v>0</v>
      </c>
      <c r="I3809" s="29">
        <f t="shared" ca="1" si="238"/>
        <v>0</v>
      </c>
      <c r="J3809" s="30">
        <f>Calculator!$G$40</f>
        <v>6.5000000000000002E-2</v>
      </c>
      <c r="K3809" s="29">
        <f ca="1">IF(C3809&gt;=Calculator!$G$27,IF(DAY($C3809)=1,Calculator!$G$34/2,IF(DAY($C3809)=15,Calculator!$G$34/2,0)),0)</f>
        <v>0</v>
      </c>
      <c r="L3809" s="29">
        <f ca="1">IF(DAY($C3809)=28,IF(H3809=0,0,Calculator!$G$35),0)</f>
        <v>0</v>
      </c>
      <c r="M3809" s="29">
        <f ca="1">IF(I3809&gt;0,IF(DAY($C3809)=1,SUM(INDIRECT("I"&amp;(ROW(C3808)-DAY(C3808))):I3808),0),0)</f>
        <v>0</v>
      </c>
      <c r="N3809" s="29">
        <f ca="1">IF(C3809&lt;Calculator!$G$27,0,IF(C3809=Calculator!$G$27,Calculator!$G$39,IF(H3809-K3809&lt;=0,IF(D3809&gt;Calculator!$G$39,IF(H3809-K3809+E3809+L3809+M3809+Calculator!$G$39&gt;Calculator!$G$39,Calculator!$G$39-(H3809+E3809+L3809+M3809-K3809),Calculator!$G$39),D3809),0)))</f>
        <v>0</v>
      </c>
    </row>
    <row r="3810" spans="1:14" ht="15.75" thickBot="1">
      <c r="A3810" s="33" t="str">
        <f ca="1">IF(C3810=Calculator!$H$27,"F",IF(Daily!D3810+Daily!H3810=0,IF(D3809+H3809&gt;0,"L",""),""))</f>
        <v/>
      </c>
      <c r="B3810" s="34">
        <v>3809</v>
      </c>
      <c r="C3810" s="19">
        <f t="shared" ca="1" si="237"/>
        <v>49739</v>
      </c>
      <c r="D3810" s="29">
        <f t="shared" ca="1" si="239"/>
        <v>0</v>
      </c>
      <c r="E3810" s="29">
        <f ca="1">IF(C3810&lt;Calculator!$D$26,0,IF(DAY($C3810)=1,IF(D3810-Calculator!$G$24&gt;0,Calculator!$G$24,D3810),0))</f>
        <v>0</v>
      </c>
      <c r="F3810" s="29">
        <f ca="1">IF(E3810&gt;0,D3810*Calculator!$G$22/12,0)</f>
        <v>0</v>
      </c>
      <c r="G3810" s="29">
        <f ca="1">IF(E3810&gt;0,(IFERROR(-PMT(Calculator!$G$22/12,Calculator!$G$23*12,Calculator!$G$20),0))-F3810,0)</f>
        <v>0</v>
      </c>
      <c r="H3810" s="29">
        <f t="shared" ca="1" si="240"/>
        <v>0</v>
      </c>
      <c r="I3810" s="29">
        <f t="shared" ca="1" si="238"/>
        <v>0</v>
      </c>
      <c r="J3810" s="30">
        <f>Calculator!$G$40</f>
        <v>6.5000000000000002E-2</v>
      </c>
      <c r="K3810" s="29">
        <f ca="1">IF(C3810&gt;=Calculator!$G$27,IF(DAY($C3810)=1,Calculator!$G$34/2,IF(DAY($C3810)=15,Calculator!$G$34/2,0)),0)</f>
        <v>0</v>
      </c>
      <c r="L3810" s="29">
        <f ca="1">IF(DAY($C3810)=28,IF(H3810=0,0,Calculator!$G$35),0)</f>
        <v>0</v>
      </c>
      <c r="M3810" s="29">
        <f ca="1">IF(I3810&gt;0,IF(DAY($C3810)=1,SUM(INDIRECT("I"&amp;(ROW(C3809)-DAY(C3809))):I3809),0),0)</f>
        <v>0</v>
      </c>
      <c r="N3810" s="29">
        <f ca="1">IF(C3810&lt;Calculator!$G$27,0,IF(C3810=Calculator!$G$27,Calculator!$G$39,IF(H3810-K3810&lt;=0,IF(D3810&gt;Calculator!$G$39,IF(H3810-K3810+E3810+L3810+M3810+Calculator!$G$39&gt;Calculator!$G$39,Calculator!$G$39-(H3810+E3810+L3810+M3810-K3810),Calculator!$G$39),D3810),0)))</f>
        <v>0</v>
      </c>
    </row>
    <row r="3811" spans="1:14" ht="15.75" thickBot="1">
      <c r="A3811" s="33" t="str">
        <f ca="1">IF(C3811=Calculator!$H$27,"F",IF(Daily!D3811+Daily!H3811=0,IF(D3810+H3810&gt;0,"L",""),""))</f>
        <v/>
      </c>
      <c r="B3811" s="34">
        <v>3810</v>
      </c>
      <c r="C3811" s="19">
        <f t="shared" ca="1" si="237"/>
        <v>49740</v>
      </c>
      <c r="D3811" s="29">
        <f t="shared" ca="1" si="239"/>
        <v>0</v>
      </c>
      <c r="E3811" s="29">
        <f ca="1">IF(C3811&lt;Calculator!$D$26,0,IF(DAY($C3811)=1,IF(D3811-Calculator!$G$24&gt;0,Calculator!$G$24,D3811),0))</f>
        <v>0</v>
      </c>
      <c r="F3811" s="29">
        <f ca="1">IF(E3811&gt;0,D3811*Calculator!$G$22/12,0)</f>
        <v>0</v>
      </c>
      <c r="G3811" s="29">
        <f ca="1">IF(E3811&gt;0,(IFERROR(-PMT(Calculator!$G$22/12,Calculator!$G$23*12,Calculator!$G$20),0))-F3811,0)</f>
        <v>0</v>
      </c>
      <c r="H3811" s="29">
        <f t="shared" ca="1" si="240"/>
        <v>0</v>
      </c>
      <c r="I3811" s="29">
        <f t="shared" ca="1" si="238"/>
        <v>0</v>
      </c>
      <c r="J3811" s="30">
        <f>Calculator!$G$40</f>
        <v>6.5000000000000002E-2</v>
      </c>
      <c r="K3811" s="29">
        <f ca="1">IF(C3811&gt;=Calculator!$G$27,IF(DAY($C3811)=1,Calculator!$G$34/2,IF(DAY($C3811)=15,Calculator!$G$34/2,0)),0)</f>
        <v>0</v>
      </c>
      <c r="L3811" s="29">
        <f ca="1">IF(DAY($C3811)=28,IF(H3811=0,0,Calculator!$G$35),0)</f>
        <v>0</v>
      </c>
      <c r="M3811" s="29">
        <f ca="1">IF(I3811&gt;0,IF(DAY($C3811)=1,SUM(INDIRECT("I"&amp;(ROW(C3810)-DAY(C3810))):I3810),0),0)</f>
        <v>0</v>
      </c>
      <c r="N3811" s="29">
        <f ca="1">IF(C3811&lt;Calculator!$G$27,0,IF(C3811=Calculator!$G$27,Calculator!$G$39,IF(H3811-K3811&lt;=0,IF(D3811&gt;Calculator!$G$39,IF(H3811-K3811+E3811+L3811+M3811+Calculator!$G$39&gt;Calculator!$G$39,Calculator!$G$39-(H3811+E3811+L3811+M3811-K3811),Calculator!$G$39),D3811),0)))</f>
        <v>0</v>
      </c>
    </row>
    <row r="3812" spans="1:14" ht="15.75" thickBot="1">
      <c r="A3812" s="33" t="str">
        <f ca="1">IF(C3812=Calculator!$H$27,"F",IF(Daily!D3812+Daily!H3812=0,IF(D3811+H3811&gt;0,"L",""),""))</f>
        <v/>
      </c>
      <c r="B3812" s="34">
        <v>3811</v>
      </c>
      <c r="C3812" s="19">
        <f t="shared" ca="1" si="237"/>
        <v>49741</v>
      </c>
      <c r="D3812" s="29">
        <f t="shared" ca="1" si="239"/>
        <v>0</v>
      </c>
      <c r="E3812" s="29">
        <f ca="1">IF(C3812&lt;Calculator!$D$26,0,IF(DAY($C3812)=1,IF(D3812-Calculator!$G$24&gt;0,Calculator!$G$24,D3812),0))</f>
        <v>0</v>
      </c>
      <c r="F3812" s="29">
        <f ca="1">IF(E3812&gt;0,D3812*Calculator!$G$22/12,0)</f>
        <v>0</v>
      </c>
      <c r="G3812" s="29">
        <f ca="1">IF(E3812&gt;0,(IFERROR(-PMT(Calculator!$G$22/12,Calculator!$G$23*12,Calculator!$G$20),0))-F3812,0)</f>
        <v>0</v>
      </c>
      <c r="H3812" s="29">
        <f t="shared" ca="1" si="240"/>
        <v>0</v>
      </c>
      <c r="I3812" s="29">
        <f t="shared" ca="1" si="238"/>
        <v>0</v>
      </c>
      <c r="J3812" s="30">
        <f>Calculator!$G$40</f>
        <v>6.5000000000000002E-2</v>
      </c>
      <c r="K3812" s="29">
        <f ca="1">IF(C3812&gt;=Calculator!$G$27,IF(DAY($C3812)=1,Calculator!$G$34/2,IF(DAY($C3812)=15,Calculator!$G$34/2,0)),0)</f>
        <v>0</v>
      </c>
      <c r="L3812" s="29">
        <f ca="1">IF(DAY($C3812)=28,IF(H3812=0,0,Calculator!$G$35),0)</f>
        <v>0</v>
      </c>
      <c r="M3812" s="29">
        <f ca="1">IF(I3812&gt;0,IF(DAY($C3812)=1,SUM(INDIRECT("I"&amp;(ROW(C3811)-DAY(C3811))):I3811),0),0)</f>
        <v>0</v>
      </c>
      <c r="N3812" s="29">
        <f ca="1">IF(C3812&lt;Calculator!$G$27,0,IF(C3812=Calculator!$G$27,Calculator!$G$39,IF(H3812-K3812&lt;=0,IF(D3812&gt;Calculator!$G$39,IF(H3812-K3812+E3812+L3812+M3812+Calculator!$G$39&gt;Calculator!$G$39,Calculator!$G$39-(H3812+E3812+L3812+M3812-K3812),Calculator!$G$39),D3812),0)))</f>
        <v>0</v>
      </c>
    </row>
    <row r="3813" spans="1:14" ht="15.75" thickBot="1">
      <c r="A3813" s="33" t="str">
        <f ca="1">IF(C3813=Calculator!$H$27,"F",IF(Daily!D3813+Daily!H3813=0,IF(D3812+H3812&gt;0,"L",""),""))</f>
        <v/>
      </c>
      <c r="B3813" s="34">
        <v>3812</v>
      </c>
      <c r="C3813" s="19">
        <f t="shared" ca="1" si="237"/>
        <v>49742</v>
      </c>
      <c r="D3813" s="29">
        <f t="shared" ca="1" si="239"/>
        <v>0</v>
      </c>
      <c r="E3813" s="29">
        <f ca="1">IF(C3813&lt;Calculator!$D$26,0,IF(DAY($C3813)=1,IF(D3813-Calculator!$G$24&gt;0,Calculator!$G$24,D3813),0))</f>
        <v>0</v>
      </c>
      <c r="F3813" s="29">
        <f ca="1">IF(E3813&gt;0,D3813*Calculator!$G$22/12,0)</f>
        <v>0</v>
      </c>
      <c r="G3813" s="29">
        <f ca="1">IF(E3813&gt;0,(IFERROR(-PMT(Calculator!$G$22/12,Calculator!$G$23*12,Calculator!$G$20),0))-F3813,0)</f>
        <v>0</v>
      </c>
      <c r="H3813" s="29">
        <f t="shared" ca="1" si="240"/>
        <v>0</v>
      </c>
      <c r="I3813" s="29">
        <f t="shared" ca="1" si="238"/>
        <v>0</v>
      </c>
      <c r="J3813" s="30">
        <f>Calculator!$G$40</f>
        <v>6.5000000000000002E-2</v>
      </c>
      <c r="K3813" s="29">
        <f ca="1">IF(C3813&gt;=Calculator!$G$27,IF(DAY($C3813)=1,Calculator!$G$34/2,IF(DAY($C3813)=15,Calculator!$G$34/2,0)),0)</f>
        <v>0</v>
      </c>
      <c r="L3813" s="29">
        <f ca="1">IF(DAY($C3813)=28,IF(H3813=0,0,Calculator!$G$35),0)</f>
        <v>0</v>
      </c>
      <c r="M3813" s="29">
        <f ca="1">IF(I3813&gt;0,IF(DAY($C3813)=1,SUM(INDIRECT("I"&amp;(ROW(C3812)-DAY(C3812))):I3812),0),0)</f>
        <v>0</v>
      </c>
      <c r="N3813" s="29">
        <f ca="1">IF(C3813&lt;Calculator!$G$27,0,IF(C3813=Calculator!$G$27,Calculator!$G$39,IF(H3813-K3813&lt;=0,IF(D3813&gt;Calculator!$G$39,IF(H3813-K3813+E3813+L3813+M3813+Calculator!$G$39&gt;Calculator!$G$39,Calculator!$G$39-(H3813+E3813+L3813+M3813-K3813),Calculator!$G$39),D3813),0)))</f>
        <v>0</v>
      </c>
    </row>
    <row r="3814" spans="1:14" ht="15.75" thickBot="1">
      <c r="A3814" s="33" t="str">
        <f ca="1">IF(C3814=Calculator!$H$27,"F",IF(Daily!D3814+Daily!H3814=0,IF(D3813+H3813&gt;0,"L",""),""))</f>
        <v/>
      </c>
      <c r="B3814" s="34">
        <v>3813</v>
      </c>
      <c r="C3814" s="19">
        <f t="shared" ca="1" si="237"/>
        <v>49743</v>
      </c>
      <c r="D3814" s="29">
        <f t="shared" ca="1" si="239"/>
        <v>0</v>
      </c>
      <c r="E3814" s="29">
        <f ca="1">IF(C3814&lt;Calculator!$D$26,0,IF(DAY($C3814)=1,IF(D3814-Calculator!$G$24&gt;0,Calculator!$G$24,D3814),0))</f>
        <v>0</v>
      </c>
      <c r="F3814" s="29">
        <f ca="1">IF(E3814&gt;0,D3814*Calculator!$G$22/12,0)</f>
        <v>0</v>
      </c>
      <c r="G3814" s="29">
        <f ca="1">IF(E3814&gt;0,(IFERROR(-PMT(Calculator!$G$22/12,Calculator!$G$23*12,Calculator!$G$20),0))-F3814,0)</f>
        <v>0</v>
      </c>
      <c r="H3814" s="29">
        <f t="shared" ca="1" si="240"/>
        <v>0</v>
      </c>
      <c r="I3814" s="29">
        <f t="shared" ca="1" si="238"/>
        <v>0</v>
      </c>
      <c r="J3814" s="30">
        <f>Calculator!$G$40</f>
        <v>6.5000000000000002E-2</v>
      </c>
      <c r="K3814" s="29">
        <f ca="1">IF(C3814&gt;=Calculator!$G$27,IF(DAY($C3814)=1,Calculator!$G$34/2,IF(DAY($C3814)=15,Calculator!$G$34/2,0)),0)</f>
        <v>0</v>
      </c>
      <c r="L3814" s="29">
        <f ca="1">IF(DAY($C3814)=28,IF(H3814=0,0,Calculator!$G$35),0)</f>
        <v>0</v>
      </c>
      <c r="M3814" s="29">
        <f ca="1">IF(I3814&gt;0,IF(DAY($C3814)=1,SUM(INDIRECT("I"&amp;(ROW(C3813)-DAY(C3813))):I3813),0),0)</f>
        <v>0</v>
      </c>
      <c r="N3814" s="29">
        <f ca="1">IF(C3814&lt;Calculator!$G$27,0,IF(C3814=Calculator!$G$27,Calculator!$G$39,IF(H3814-K3814&lt;=0,IF(D3814&gt;Calculator!$G$39,IF(H3814-K3814+E3814+L3814+M3814+Calculator!$G$39&gt;Calculator!$G$39,Calculator!$G$39-(H3814+E3814+L3814+M3814-K3814),Calculator!$G$39),D3814),0)))</f>
        <v>0</v>
      </c>
    </row>
    <row r="3815" spans="1:14" ht="15.75" thickBot="1">
      <c r="A3815" s="33" t="str">
        <f ca="1">IF(C3815=Calculator!$H$27,"F",IF(Daily!D3815+Daily!H3815=0,IF(D3814+H3814&gt;0,"L",""),""))</f>
        <v/>
      </c>
      <c r="B3815" s="34">
        <v>3814</v>
      </c>
      <c r="C3815" s="19">
        <f t="shared" ca="1" si="237"/>
        <v>49744</v>
      </c>
      <c r="D3815" s="29">
        <f t="shared" ca="1" si="239"/>
        <v>0</v>
      </c>
      <c r="E3815" s="29">
        <f ca="1">IF(C3815&lt;Calculator!$D$26,0,IF(DAY($C3815)=1,IF(D3815-Calculator!$G$24&gt;0,Calculator!$G$24,D3815),0))</f>
        <v>0</v>
      </c>
      <c r="F3815" s="29">
        <f ca="1">IF(E3815&gt;0,D3815*Calculator!$G$22/12,0)</f>
        <v>0</v>
      </c>
      <c r="G3815" s="29">
        <f ca="1">IF(E3815&gt;0,(IFERROR(-PMT(Calculator!$G$22/12,Calculator!$G$23*12,Calculator!$G$20),0))-F3815,0)</f>
        <v>0</v>
      </c>
      <c r="H3815" s="29">
        <f t="shared" ca="1" si="240"/>
        <v>0</v>
      </c>
      <c r="I3815" s="29">
        <f t="shared" ca="1" si="238"/>
        <v>0</v>
      </c>
      <c r="J3815" s="30">
        <f>Calculator!$G$40</f>
        <v>6.5000000000000002E-2</v>
      </c>
      <c r="K3815" s="29">
        <f ca="1">IF(C3815&gt;=Calculator!$G$27,IF(DAY($C3815)=1,Calculator!$G$34/2,IF(DAY($C3815)=15,Calculator!$G$34/2,0)),0)</f>
        <v>0</v>
      </c>
      <c r="L3815" s="29">
        <f ca="1">IF(DAY($C3815)=28,IF(H3815=0,0,Calculator!$G$35),0)</f>
        <v>0</v>
      </c>
      <c r="M3815" s="29">
        <f ca="1">IF(I3815&gt;0,IF(DAY($C3815)=1,SUM(INDIRECT("I"&amp;(ROW(C3814)-DAY(C3814))):I3814),0),0)</f>
        <v>0</v>
      </c>
      <c r="N3815" s="29">
        <f ca="1">IF(C3815&lt;Calculator!$G$27,0,IF(C3815=Calculator!$G$27,Calculator!$G$39,IF(H3815-K3815&lt;=0,IF(D3815&gt;Calculator!$G$39,IF(H3815-K3815+E3815+L3815+M3815+Calculator!$G$39&gt;Calculator!$G$39,Calculator!$G$39-(H3815+E3815+L3815+M3815-K3815),Calculator!$G$39),D3815),0)))</f>
        <v>0</v>
      </c>
    </row>
    <row r="3816" spans="1:14" ht="15.75" thickBot="1">
      <c r="A3816" s="33" t="str">
        <f ca="1">IF(C3816=Calculator!$H$27,"F",IF(Daily!D3816+Daily!H3816=0,IF(D3815+H3815&gt;0,"L",""),""))</f>
        <v/>
      </c>
      <c r="B3816" s="34">
        <v>3815</v>
      </c>
      <c r="C3816" s="19">
        <f t="shared" ca="1" si="237"/>
        <v>49745</v>
      </c>
      <c r="D3816" s="29">
        <f t="shared" ca="1" si="239"/>
        <v>0</v>
      </c>
      <c r="E3816" s="29">
        <f ca="1">IF(C3816&lt;Calculator!$D$26,0,IF(DAY($C3816)=1,IF(D3816-Calculator!$G$24&gt;0,Calculator!$G$24,D3816),0))</f>
        <v>0</v>
      </c>
      <c r="F3816" s="29">
        <f ca="1">IF(E3816&gt;0,D3816*Calculator!$G$22/12,0)</f>
        <v>0</v>
      </c>
      <c r="G3816" s="29">
        <f ca="1">IF(E3816&gt;0,(IFERROR(-PMT(Calculator!$G$22/12,Calculator!$G$23*12,Calculator!$G$20),0))-F3816,0)</f>
        <v>0</v>
      </c>
      <c r="H3816" s="29">
        <f t="shared" ca="1" si="240"/>
        <v>0</v>
      </c>
      <c r="I3816" s="29">
        <f t="shared" ca="1" si="238"/>
        <v>0</v>
      </c>
      <c r="J3816" s="30">
        <f>Calculator!$G$40</f>
        <v>6.5000000000000002E-2</v>
      </c>
      <c r="K3816" s="29">
        <f ca="1">IF(C3816&gt;=Calculator!$G$27,IF(DAY($C3816)=1,Calculator!$G$34/2,IF(DAY($C3816)=15,Calculator!$G$34/2,0)),0)</f>
        <v>0</v>
      </c>
      <c r="L3816" s="29">
        <f ca="1">IF(DAY($C3816)=28,IF(H3816=0,0,Calculator!$G$35),0)</f>
        <v>0</v>
      </c>
      <c r="M3816" s="29">
        <f ca="1">IF(I3816&gt;0,IF(DAY($C3816)=1,SUM(INDIRECT("I"&amp;(ROW(C3815)-DAY(C3815))):I3815),0),0)</f>
        <v>0</v>
      </c>
      <c r="N3816" s="29">
        <f ca="1">IF(C3816&lt;Calculator!$G$27,0,IF(C3816=Calculator!$G$27,Calculator!$G$39,IF(H3816-K3816&lt;=0,IF(D3816&gt;Calculator!$G$39,IF(H3816-K3816+E3816+L3816+M3816+Calculator!$G$39&gt;Calculator!$G$39,Calculator!$G$39-(H3816+E3816+L3816+M3816-K3816),Calculator!$G$39),D3816),0)))</f>
        <v>0</v>
      </c>
    </row>
    <row r="3817" spans="1:14" ht="15.75" thickBot="1">
      <c r="A3817" s="33" t="str">
        <f ca="1">IF(C3817=Calculator!$H$27,"F",IF(Daily!D3817+Daily!H3817=0,IF(D3816+H3816&gt;0,"L",""),""))</f>
        <v/>
      </c>
      <c r="B3817" s="34">
        <v>3816</v>
      </c>
      <c r="C3817" s="19">
        <f t="shared" ca="1" si="237"/>
        <v>49746</v>
      </c>
      <c r="D3817" s="29">
        <f t="shared" ca="1" si="239"/>
        <v>0</v>
      </c>
      <c r="E3817" s="29">
        <f ca="1">IF(C3817&lt;Calculator!$D$26,0,IF(DAY($C3817)=1,IF(D3817-Calculator!$G$24&gt;0,Calculator!$G$24,D3817),0))</f>
        <v>0</v>
      </c>
      <c r="F3817" s="29">
        <f ca="1">IF(E3817&gt;0,D3817*Calculator!$G$22/12,0)</f>
        <v>0</v>
      </c>
      <c r="G3817" s="29">
        <f ca="1">IF(E3817&gt;0,(IFERROR(-PMT(Calculator!$G$22/12,Calculator!$G$23*12,Calculator!$G$20),0))-F3817,0)</f>
        <v>0</v>
      </c>
      <c r="H3817" s="29">
        <f t="shared" ca="1" si="240"/>
        <v>0</v>
      </c>
      <c r="I3817" s="29">
        <f t="shared" ca="1" si="238"/>
        <v>0</v>
      </c>
      <c r="J3817" s="30">
        <f>Calculator!$G$40</f>
        <v>6.5000000000000002E-2</v>
      </c>
      <c r="K3817" s="29">
        <f ca="1">IF(C3817&gt;=Calculator!$G$27,IF(DAY($C3817)=1,Calculator!$G$34/2,IF(DAY($C3817)=15,Calculator!$G$34/2,0)),0)</f>
        <v>0</v>
      </c>
      <c r="L3817" s="29">
        <f ca="1">IF(DAY($C3817)=28,IF(H3817=0,0,Calculator!$G$35),0)</f>
        <v>0</v>
      </c>
      <c r="M3817" s="29">
        <f ca="1">IF(I3817&gt;0,IF(DAY($C3817)=1,SUM(INDIRECT("I"&amp;(ROW(C3816)-DAY(C3816))):I3816),0),0)</f>
        <v>0</v>
      </c>
      <c r="N3817" s="29">
        <f ca="1">IF(C3817&lt;Calculator!$G$27,0,IF(C3817=Calculator!$G$27,Calculator!$G$39,IF(H3817-K3817&lt;=0,IF(D3817&gt;Calculator!$G$39,IF(H3817-K3817+E3817+L3817+M3817+Calculator!$G$39&gt;Calculator!$G$39,Calculator!$G$39-(H3817+E3817+L3817+M3817-K3817),Calculator!$G$39),D3817),0)))</f>
        <v>0</v>
      </c>
    </row>
    <row r="3818" spans="1:14" ht="15.75" thickBot="1">
      <c r="A3818" s="33" t="str">
        <f ca="1">IF(C3818=Calculator!$H$27,"F",IF(Daily!D3818+Daily!H3818=0,IF(D3817+H3817&gt;0,"L",""),""))</f>
        <v/>
      </c>
      <c r="B3818" s="34">
        <v>3817</v>
      </c>
      <c r="C3818" s="19">
        <f t="shared" ca="1" si="237"/>
        <v>49747</v>
      </c>
      <c r="D3818" s="29">
        <f t="shared" ca="1" si="239"/>
        <v>0</v>
      </c>
      <c r="E3818" s="29">
        <f ca="1">IF(C3818&lt;Calculator!$D$26,0,IF(DAY($C3818)=1,IF(D3818-Calculator!$G$24&gt;0,Calculator!$G$24,D3818),0))</f>
        <v>0</v>
      </c>
      <c r="F3818" s="29">
        <f ca="1">IF(E3818&gt;0,D3818*Calculator!$G$22/12,0)</f>
        <v>0</v>
      </c>
      <c r="G3818" s="29">
        <f ca="1">IF(E3818&gt;0,(IFERROR(-PMT(Calculator!$G$22/12,Calculator!$G$23*12,Calculator!$G$20),0))-F3818,0)</f>
        <v>0</v>
      </c>
      <c r="H3818" s="29">
        <f t="shared" ca="1" si="240"/>
        <v>0</v>
      </c>
      <c r="I3818" s="29">
        <f t="shared" ca="1" si="238"/>
        <v>0</v>
      </c>
      <c r="J3818" s="30">
        <f>Calculator!$G$40</f>
        <v>6.5000000000000002E-2</v>
      </c>
      <c r="K3818" s="29">
        <f ca="1">IF(C3818&gt;=Calculator!$G$27,IF(DAY($C3818)=1,Calculator!$G$34/2,IF(DAY($C3818)=15,Calculator!$G$34/2,0)),0)</f>
        <v>0</v>
      </c>
      <c r="L3818" s="29">
        <f ca="1">IF(DAY($C3818)=28,IF(H3818=0,0,Calculator!$G$35),0)</f>
        <v>0</v>
      </c>
      <c r="M3818" s="29">
        <f ca="1">IF(I3818&gt;0,IF(DAY($C3818)=1,SUM(INDIRECT("I"&amp;(ROW(C3817)-DAY(C3817))):I3817),0),0)</f>
        <v>0</v>
      </c>
      <c r="N3818" s="29">
        <f ca="1">IF(C3818&lt;Calculator!$G$27,0,IF(C3818=Calculator!$G$27,Calculator!$G$39,IF(H3818-K3818&lt;=0,IF(D3818&gt;Calculator!$G$39,IF(H3818-K3818+E3818+L3818+M3818+Calculator!$G$39&gt;Calculator!$G$39,Calculator!$G$39-(H3818+E3818+L3818+M3818-K3818),Calculator!$G$39),D3818),0)))</f>
        <v>0</v>
      </c>
    </row>
    <row r="3819" spans="1:14" ht="15.75" thickBot="1">
      <c r="A3819" s="33" t="str">
        <f ca="1">IF(C3819=Calculator!$H$27,"F",IF(Daily!D3819+Daily!H3819=0,IF(D3818+H3818&gt;0,"L",""),""))</f>
        <v/>
      </c>
      <c r="B3819" s="34">
        <v>3818</v>
      </c>
      <c r="C3819" s="19">
        <f t="shared" ca="1" si="237"/>
        <v>49748</v>
      </c>
      <c r="D3819" s="29">
        <f t="shared" ca="1" si="239"/>
        <v>0</v>
      </c>
      <c r="E3819" s="29">
        <f ca="1">IF(C3819&lt;Calculator!$D$26,0,IF(DAY($C3819)=1,IF(D3819-Calculator!$G$24&gt;0,Calculator!$G$24,D3819),0))</f>
        <v>0</v>
      </c>
      <c r="F3819" s="29">
        <f ca="1">IF(E3819&gt;0,D3819*Calculator!$G$22/12,0)</f>
        <v>0</v>
      </c>
      <c r="G3819" s="29">
        <f ca="1">IF(E3819&gt;0,(IFERROR(-PMT(Calculator!$G$22/12,Calculator!$G$23*12,Calculator!$G$20),0))-F3819,0)</f>
        <v>0</v>
      </c>
      <c r="H3819" s="29">
        <f t="shared" ca="1" si="240"/>
        <v>0</v>
      </c>
      <c r="I3819" s="29">
        <f t="shared" ca="1" si="238"/>
        <v>0</v>
      </c>
      <c r="J3819" s="30">
        <f>Calculator!$G$40</f>
        <v>6.5000000000000002E-2</v>
      </c>
      <c r="K3819" s="29">
        <f ca="1">IF(C3819&gt;=Calculator!$G$27,IF(DAY($C3819)=1,Calculator!$G$34/2,IF(DAY($C3819)=15,Calculator!$G$34/2,0)),0)</f>
        <v>0</v>
      </c>
      <c r="L3819" s="29">
        <f ca="1">IF(DAY($C3819)=28,IF(H3819=0,0,Calculator!$G$35),0)</f>
        <v>0</v>
      </c>
      <c r="M3819" s="29">
        <f ca="1">IF(I3819&gt;0,IF(DAY($C3819)=1,SUM(INDIRECT("I"&amp;(ROW(C3818)-DAY(C3818))):I3818),0),0)</f>
        <v>0</v>
      </c>
      <c r="N3819" s="29">
        <f ca="1">IF(C3819&lt;Calculator!$G$27,0,IF(C3819=Calculator!$G$27,Calculator!$G$39,IF(H3819-K3819&lt;=0,IF(D3819&gt;Calculator!$G$39,IF(H3819-K3819+E3819+L3819+M3819+Calculator!$G$39&gt;Calculator!$G$39,Calculator!$G$39-(H3819+E3819+L3819+M3819-K3819),Calculator!$G$39),D3819),0)))</f>
        <v>0</v>
      </c>
    </row>
    <row r="3820" spans="1:14" ht="15.75" thickBot="1">
      <c r="A3820" s="33" t="str">
        <f ca="1">IF(C3820=Calculator!$H$27,"F",IF(Daily!D3820+Daily!H3820=0,IF(D3819+H3819&gt;0,"L",""),""))</f>
        <v/>
      </c>
      <c r="B3820" s="34">
        <v>3819</v>
      </c>
      <c r="C3820" s="19">
        <f t="shared" ca="1" si="237"/>
        <v>49749</v>
      </c>
      <c r="D3820" s="29">
        <f t="shared" ca="1" si="239"/>
        <v>0</v>
      </c>
      <c r="E3820" s="29">
        <f ca="1">IF(C3820&lt;Calculator!$D$26,0,IF(DAY($C3820)=1,IF(D3820-Calculator!$G$24&gt;0,Calculator!$G$24,D3820),0))</f>
        <v>0</v>
      </c>
      <c r="F3820" s="29">
        <f ca="1">IF(E3820&gt;0,D3820*Calculator!$G$22/12,0)</f>
        <v>0</v>
      </c>
      <c r="G3820" s="29">
        <f ca="1">IF(E3820&gt;0,(IFERROR(-PMT(Calculator!$G$22/12,Calculator!$G$23*12,Calculator!$G$20),0))-F3820,0)</f>
        <v>0</v>
      </c>
      <c r="H3820" s="29">
        <f t="shared" ca="1" si="240"/>
        <v>0</v>
      </c>
      <c r="I3820" s="29">
        <f t="shared" ca="1" si="238"/>
        <v>0</v>
      </c>
      <c r="J3820" s="30">
        <f>Calculator!$G$40</f>
        <v>6.5000000000000002E-2</v>
      </c>
      <c r="K3820" s="29">
        <f ca="1">IF(C3820&gt;=Calculator!$G$27,IF(DAY($C3820)=1,Calculator!$G$34/2,IF(DAY($C3820)=15,Calculator!$G$34/2,0)),0)</f>
        <v>4500</v>
      </c>
      <c r="L3820" s="29">
        <f ca="1">IF(DAY($C3820)=28,IF(H3820=0,0,Calculator!$G$35),0)</f>
        <v>0</v>
      </c>
      <c r="M3820" s="29">
        <f ca="1">IF(I3820&gt;0,IF(DAY($C3820)=1,SUM(INDIRECT("I"&amp;(ROW(C3819)-DAY(C3819))):I3819),0),0)</f>
        <v>0</v>
      </c>
      <c r="N3820" s="29">
        <f ca="1">IF(C3820&lt;Calculator!$G$27,0,IF(C3820=Calculator!$G$27,Calculator!$G$39,IF(H3820-K3820&lt;=0,IF(D3820&gt;Calculator!$G$39,IF(H3820-K3820+E3820+L3820+M3820+Calculator!$G$39&gt;Calculator!$G$39,Calculator!$G$39-(H3820+E3820+L3820+M3820-K3820),Calculator!$G$39),D3820),0)))</f>
        <v>0</v>
      </c>
    </row>
    <row r="3821" spans="1:14" ht="15.75" thickBot="1">
      <c r="A3821" s="33" t="str">
        <f ca="1">IF(C3821=Calculator!$H$27,"F",IF(Daily!D3821+Daily!H3821=0,IF(D3820+H3820&gt;0,"L",""),""))</f>
        <v/>
      </c>
      <c r="B3821" s="34">
        <v>3820</v>
      </c>
      <c r="C3821" s="19">
        <f t="shared" ca="1" si="237"/>
        <v>49750</v>
      </c>
      <c r="D3821" s="29">
        <f t="shared" ca="1" si="239"/>
        <v>0</v>
      </c>
      <c r="E3821" s="29">
        <f ca="1">IF(C3821&lt;Calculator!$D$26,0,IF(DAY($C3821)=1,IF(D3821-Calculator!$G$24&gt;0,Calculator!$G$24,D3821),0))</f>
        <v>0</v>
      </c>
      <c r="F3821" s="29">
        <f ca="1">IF(E3821&gt;0,D3821*Calculator!$G$22/12,0)</f>
        <v>0</v>
      </c>
      <c r="G3821" s="29">
        <f ca="1">IF(E3821&gt;0,(IFERROR(-PMT(Calculator!$G$22/12,Calculator!$G$23*12,Calculator!$G$20),0))-F3821,0)</f>
        <v>0</v>
      </c>
      <c r="H3821" s="29">
        <f t="shared" ca="1" si="240"/>
        <v>0</v>
      </c>
      <c r="I3821" s="29">
        <f t="shared" ca="1" si="238"/>
        <v>0</v>
      </c>
      <c r="J3821" s="30">
        <f>Calculator!$G$40</f>
        <v>6.5000000000000002E-2</v>
      </c>
      <c r="K3821" s="29">
        <f ca="1">IF(C3821&gt;=Calculator!$G$27,IF(DAY($C3821)=1,Calculator!$G$34/2,IF(DAY($C3821)=15,Calculator!$G$34/2,0)),0)</f>
        <v>0</v>
      </c>
      <c r="L3821" s="29">
        <f ca="1">IF(DAY($C3821)=28,IF(H3821=0,0,Calculator!$G$35),0)</f>
        <v>0</v>
      </c>
      <c r="M3821" s="29">
        <f ca="1">IF(I3821&gt;0,IF(DAY($C3821)=1,SUM(INDIRECT("I"&amp;(ROW(C3820)-DAY(C3820))):I3820),0),0)</f>
        <v>0</v>
      </c>
      <c r="N3821" s="29">
        <f ca="1">IF(C3821&lt;Calculator!$G$27,0,IF(C3821=Calculator!$G$27,Calculator!$G$39,IF(H3821-K3821&lt;=0,IF(D3821&gt;Calculator!$G$39,IF(H3821-K3821+E3821+L3821+M3821+Calculator!$G$39&gt;Calculator!$G$39,Calculator!$G$39-(H3821+E3821+L3821+M3821-K3821),Calculator!$G$39),D3821),0)))</f>
        <v>0</v>
      </c>
    </row>
    <row r="3822" spans="1:14" ht="15.75" thickBot="1">
      <c r="A3822" s="33" t="str">
        <f ca="1">IF(C3822=Calculator!$H$27,"F",IF(Daily!D3822+Daily!H3822=0,IF(D3821+H3821&gt;0,"L",""),""))</f>
        <v/>
      </c>
      <c r="B3822" s="34">
        <v>3821</v>
      </c>
      <c r="C3822" s="19">
        <f t="shared" ca="1" si="237"/>
        <v>49751</v>
      </c>
      <c r="D3822" s="29">
        <f t="shared" ca="1" si="239"/>
        <v>0</v>
      </c>
      <c r="E3822" s="29">
        <f ca="1">IF(C3822&lt;Calculator!$D$26,0,IF(DAY($C3822)=1,IF(D3822-Calculator!$G$24&gt;0,Calculator!$G$24,D3822),0))</f>
        <v>0</v>
      </c>
      <c r="F3822" s="29">
        <f ca="1">IF(E3822&gt;0,D3822*Calculator!$G$22/12,0)</f>
        <v>0</v>
      </c>
      <c r="G3822" s="29">
        <f ca="1">IF(E3822&gt;0,(IFERROR(-PMT(Calculator!$G$22/12,Calculator!$G$23*12,Calculator!$G$20),0))-F3822,0)</f>
        <v>0</v>
      </c>
      <c r="H3822" s="29">
        <f t="shared" ca="1" si="240"/>
        <v>0</v>
      </c>
      <c r="I3822" s="29">
        <f t="shared" ca="1" si="238"/>
        <v>0</v>
      </c>
      <c r="J3822" s="30">
        <f>Calculator!$G$40</f>
        <v>6.5000000000000002E-2</v>
      </c>
      <c r="K3822" s="29">
        <f ca="1">IF(C3822&gt;=Calculator!$G$27,IF(DAY($C3822)=1,Calculator!$G$34/2,IF(DAY($C3822)=15,Calculator!$G$34/2,0)),0)</f>
        <v>0</v>
      </c>
      <c r="L3822" s="29">
        <f ca="1">IF(DAY($C3822)=28,IF(H3822=0,0,Calculator!$G$35),0)</f>
        <v>0</v>
      </c>
      <c r="M3822" s="29">
        <f ca="1">IF(I3822&gt;0,IF(DAY($C3822)=1,SUM(INDIRECT("I"&amp;(ROW(C3821)-DAY(C3821))):I3821),0),0)</f>
        <v>0</v>
      </c>
      <c r="N3822" s="29">
        <f ca="1">IF(C3822&lt;Calculator!$G$27,0,IF(C3822=Calculator!$G$27,Calculator!$G$39,IF(H3822-K3822&lt;=0,IF(D3822&gt;Calculator!$G$39,IF(H3822-K3822+E3822+L3822+M3822+Calculator!$G$39&gt;Calculator!$G$39,Calculator!$G$39-(H3822+E3822+L3822+M3822-K3822),Calculator!$G$39),D3822),0)))</f>
        <v>0</v>
      </c>
    </row>
    <row r="3823" spans="1:14" ht="15.75" thickBot="1">
      <c r="A3823" s="33" t="str">
        <f ca="1">IF(C3823=Calculator!$H$27,"F",IF(Daily!D3823+Daily!H3823=0,IF(D3822+H3822&gt;0,"L",""),""))</f>
        <v/>
      </c>
      <c r="B3823" s="34">
        <v>3822</v>
      </c>
      <c r="C3823" s="19">
        <f t="shared" ca="1" si="237"/>
        <v>49752</v>
      </c>
      <c r="D3823" s="29">
        <f t="shared" ca="1" si="239"/>
        <v>0</v>
      </c>
      <c r="E3823" s="29">
        <f ca="1">IF(C3823&lt;Calculator!$D$26,0,IF(DAY($C3823)=1,IF(D3823-Calculator!$G$24&gt;0,Calculator!$G$24,D3823),0))</f>
        <v>0</v>
      </c>
      <c r="F3823" s="29">
        <f ca="1">IF(E3823&gt;0,D3823*Calculator!$G$22/12,0)</f>
        <v>0</v>
      </c>
      <c r="G3823" s="29">
        <f ca="1">IF(E3823&gt;0,(IFERROR(-PMT(Calculator!$G$22/12,Calculator!$G$23*12,Calculator!$G$20),0))-F3823,0)</f>
        <v>0</v>
      </c>
      <c r="H3823" s="29">
        <f t="shared" ca="1" si="240"/>
        <v>0</v>
      </c>
      <c r="I3823" s="29">
        <f t="shared" ca="1" si="238"/>
        <v>0</v>
      </c>
      <c r="J3823" s="30">
        <f>Calculator!$G$40</f>
        <v>6.5000000000000002E-2</v>
      </c>
      <c r="K3823" s="29">
        <f ca="1">IF(C3823&gt;=Calculator!$G$27,IF(DAY($C3823)=1,Calculator!$G$34/2,IF(DAY($C3823)=15,Calculator!$G$34/2,0)),0)</f>
        <v>0</v>
      </c>
      <c r="L3823" s="29">
        <f ca="1">IF(DAY($C3823)=28,IF(H3823=0,0,Calculator!$G$35),0)</f>
        <v>0</v>
      </c>
      <c r="M3823" s="29">
        <f ca="1">IF(I3823&gt;0,IF(DAY($C3823)=1,SUM(INDIRECT("I"&amp;(ROW(C3822)-DAY(C3822))):I3822),0),0)</f>
        <v>0</v>
      </c>
      <c r="N3823" s="29">
        <f ca="1">IF(C3823&lt;Calculator!$G$27,0,IF(C3823=Calculator!$G$27,Calculator!$G$39,IF(H3823-K3823&lt;=0,IF(D3823&gt;Calculator!$G$39,IF(H3823-K3823+E3823+L3823+M3823+Calculator!$G$39&gt;Calculator!$G$39,Calculator!$G$39-(H3823+E3823+L3823+M3823-K3823),Calculator!$G$39),D3823),0)))</f>
        <v>0</v>
      </c>
    </row>
    <row r="3824" spans="1:14" ht="15.75" thickBot="1">
      <c r="A3824" s="33" t="str">
        <f ca="1">IF(C3824=Calculator!$H$27,"F",IF(Daily!D3824+Daily!H3824=0,IF(D3823+H3823&gt;0,"L",""),""))</f>
        <v/>
      </c>
      <c r="B3824" s="34">
        <v>3823</v>
      </c>
      <c r="C3824" s="19">
        <f t="shared" ca="1" si="237"/>
        <v>49753</v>
      </c>
      <c r="D3824" s="29">
        <f t="shared" ca="1" si="239"/>
        <v>0</v>
      </c>
      <c r="E3824" s="29">
        <f ca="1">IF(C3824&lt;Calculator!$D$26,0,IF(DAY($C3824)=1,IF(D3824-Calculator!$G$24&gt;0,Calculator!$G$24,D3824),0))</f>
        <v>0</v>
      </c>
      <c r="F3824" s="29">
        <f ca="1">IF(E3824&gt;0,D3824*Calculator!$G$22/12,0)</f>
        <v>0</v>
      </c>
      <c r="G3824" s="29">
        <f ca="1">IF(E3824&gt;0,(IFERROR(-PMT(Calculator!$G$22/12,Calculator!$G$23*12,Calculator!$G$20),0))-F3824,0)</f>
        <v>0</v>
      </c>
      <c r="H3824" s="29">
        <f t="shared" ca="1" si="240"/>
        <v>0</v>
      </c>
      <c r="I3824" s="29">
        <f t="shared" ca="1" si="238"/>
        <v>0</v>
      </c>
      <c r="J3824" s="30">
        <f>Calculator!$G$40</f>
        <v>6.5000000000000002E-2</v>
      </c>
      <c r="K3824" s="29">
        <f ca="1">IF(C3824&gt;=Calculator!$G$27,IF(DAY($C3824)=1,Calculator!$G$34/2,IF(DAY($C3824)=15,Calculator!$G$34/2,0)),0)</f>
        <v>0</v>
      </c>
      <c r="L3824" s="29">
        <f ca="1">IF(DAY($C3824)=28,IF(H3824=0,0,Calculator!$G$35),0)</f>
        <v>0</v>
      </c>
      <c r="M3824" s="29">
        <f ca="1">IF(I3824&gt;0,IF(DAY($C3824)=1,SUM(INDIRECT("I"&amp;(ROW(C3823)-DAY(C3823))):I3823),0),0)</f>
        <v>0</v>
      </c>
      <c r="N3824" s="29">
        <f ca="1">IF(C3824&lt;Calculator!$G$27,0,IF(C3824=Calculator!$G$27,Calculator!$G$39,IF(H3824-K3824&lt;=0,IF(D3824&gt;Calculator!$G$39,IF(H3824-K3824+E3824+L3824+M3824+Calculator!$G$39&gt;Calculator!$G$39,Calculator!$G$39-(H3824+E3824+L3824+M3824-K3824),Calculator!$G$39),D3824),0)))</f>
        <v>0</v>
      </c>
    </row>
    <row r="3825" spans="1:14" ht="15.75" thickBot="1">
      <c r="A3825" s="33" t="str">
        <f ca="1">IF(C3825=Calculator!$H$27,"F",IF(Daily!D3825+Daily!H3825=0,IF(D3824+H3824&gt;0,"L",""),""))</f>
        <v/>
      </c>
      <c r="B3825" s="34">
        <v>3824</v>
      </c>
      <c r="C3825" s="19">
        <f t="shared" ca="1" si="237"/>
        <v>49754</v>
      </c>
      <c r="D3825" s="29">
        <f t="shared" ca="1" si="239"/>
        <v>0</v>
      </c>
      <c r="E3825" s="29">
        <f ca="1">IF(C3825&lt;Calculator!$D$26,0,IF(DAY($C3825)=1,IF(D3825-Calculator!$G$24&gt;0,Calculator!$G$24,D3825),0))</f>
        <v>0</v>
      </c>
      <c r="F3825" s="29">
        <f ca="1">IF(E3825&gt;0,D3825*Calculator!$G$22/12,0)</f>
        <v>0</v>
      </c>
      <c r="G3825" s="29">
        <f ca="1">IF(E3825&gt;0,(IFERROR(-PMT(Calculator!$G$22/12,Calculator!$G$23*12,Calculator!$G$20),0))-F3825,0)</f>
        <v>0</v>
      </c>
      <c r="H3825" s="29">
        <f t="shared" ca="1" si="240"/>
        <v>0</v>
      </c>
      <c r="I3825" s="29">
        <f t="shared" ca="1" si="238"/>
        <v>0</v>
      </c>
      <c r="J3825" s="30">
        <f>Calculator!$G$40</f>
        <v>6.5000000000000002E-2</v>
      </c>
      <c r="K3825" s="29">
        <f ca="1">IF(C3825&gt;=Calculator!$G$27,IF(DAY($C3825)=1,Calculator!$G$34/2,IF(DAY($C3825)=15,Calculator!$G$34/2,0)),0)</f>
        <v>0</v>
      </c>
      <c r="L3825" s="29">
        <f ca="1">IF(DAY($C3825)=28,IF(H3825=0,0,Calculator!$G$35),0)</f>
        <v>0</v>
      </c>
      <c r="M3825" s="29">
        <f ca="1">IF(I3825&gt;0,IF(DAY($C3825)=1,SUM(INDIRECT("I"&amp;(ROW(C3824)-DAY(C3824))):I3824),0),0)</f>
        <v>0</v>
      </c>
      <c r="N3825" s="29">
        <f ca="1">IF(C3825&lt;Calculator!$G$27,0,IF(C3825=Calculator!$G$27,Calculator!$G$39,IF(H3825-K3825&lt;=0,IF(D3825&gt;Calculator!$G$39,IF(H3825-K3825+E3825+L3825+M3825+Calculator!$G$39&gt;Calculator!$G$39,Calculator!$G$39-(H3825+E3825+L3825+M3825-K3825),Calculator!$G$39),D3825),0)))</f>
        <v>0</v>
      </c>
    </row>
    <row r="3826" spans="1:14" ht="15.75" thickBot="1">
      <c r="A3826" s="33" t="str">
        <f ca="1">IF(C3826=Calculator!$H$27,"F",IF(Daily!D3826+Daily!H3826=0,IF(D3825+H3825&gt;0,"L",""),""))</f>
        <v/>
      </c>
      <c r="B3826" s="34">
        <v>3825</v>
      </c>
      <c r="C3826" s="19">
        <f t="shared" ca="1" si="237"/>
        <v>49755</v>
      </c>
      <c r="D3826" s="29">
        <f t="shared" ca="1" si="239"/>
        <v>0</v>
      </c>
      <c r="E3826" s="29">
        <f ca="1">IF(C3826&lt;Calculator!$D$26,0,IF(DAY($C3826)=1,IF(D3826-Calculator!$G$24&gt;0,Calculator!$G$24,D3826),0))</f>
        <v>0</v>
      </c>
      <c r="F3826" s="29">
        <f ca="1">IF(E3826&gt;0,D3826*Calculator!$G$22/12,0)</f>
        <v>0</v>
      </c>
      <c r="G3826" s="29">
        <f ca="1">IF(E3826&gt;0,(IFERROR(-PMT(Calculator!$G$22/12,Calculator!$G$23*12,Calculator!$G$20),0))-F3826,0)</f>
        <v>0</v>
      </c>
      <c r="H3826" s="29">
        <f t="shared" ca="1" si="240"/>
        <v>0</v>
      </c>
      <c r="I3826" s="29">
        <f t="shared" ca="1" si="238"/>
        <v>0</v>
      </c>
      <c r="J3826" s="30">
        <f>Calculator!$G$40</f>
        <v>6.5000000000000002E-2</v>
      </c>
      <c r="K3826" s="29">
        <f ca="1">IF(C3826&gt;=Calculator!$G$27,IF(DAY($C3826)=1,Calculator!$G$34/2,IF(DAY($C3826)=15,Calculator!$G$34/2,0)),0)</f>
        <v>0</v>
      </c>
      <c r="L3826" s="29">
        <f ca="1">IF(DAY($C3826)=28,IF(H3826=0,0,Calculator!$G$35),0)</f>
        <v>0</v>
      </c>
      <c r="M3826" s="29">
        <f ca="1">IF(I3826&gt;0,IF(DAY($C3826)=1,SUM(INDIRECT("I"&amp;(ROW(C3825)-DAY(C3825))):I3825),0),0)</f>
        <v>0</v>
      </c>
      <c r="N3826" s="29">
        <f ca="1">IF(C3826&lt;Calculator!$G$27,0,IF(C3826=Calculator!$G$27,Calculator!$G$39,IF(H3826-K3826&lt;=0,IF(D3826&gt;Calculator!$G$39,IF(H3826-K3826+E3826+L3826+M3826+Calculator!$G$39&gt;Calculator!$G$39,Calculator!$G$39-(H3826+E3826+L3826+M3826-K3826),Calculator!$G$39),D3826),0)))</f>
        <v>0</v>
      </c>
    </row>
    <row r="3827" spans="1:14" ht="15.75" thickBot="1">
      <c r="A3827" s="33" t="str">
        <f ca="1">IF(C3827=Calculator!$H$27,"F",IF(Daily!D3827+Daily!H3827=0,IF(D3826+H3826&gt;0,"L",""),""))</f>
        <v/>
      </c>
      <c r="B3827" s="34">
        <v>3826</v>
      </c>
      <c r="C3827" s="19">
        <f t="shared" ca="1" si="237"/>
        <v>49756</v>
      </c>
      <c r="D3827" s="29">
        <f t="shared" ca="1" si="239"/>
        <v>0</v>
      </c>
      <c r="E3827" s="29">
        <f ca="1">IF(C3827&lt;Calculator!$D$26,0,IF(DAY($C3827)=1,IF(D3827-Calculator!$G$24&gt;0,Calculator!$G$24,D3827),0))</f>
        <v>0</v>
      </c>
      <c r="F3827" s="29">
        <f ca="1">IF(E3827&gt;0,D3827*Calculator!$G$22/12,0)</f>
        <v>0</v>
      </c>
      <c r="G3827" s="29">
        <f ca="1">IF(E3827&gt;0,(IFERROR(-PMT(Calculator!$G$22/12,Calculator!$G$23*12,Calculator!$G$20),0))-F3827,0)</f>
        <v>0</v>
      </c>
      <c r="H3827" s="29">
        <f t="shared" ca="1" si="240"/>
        <v>0</v>
      </c>
      <c r="I3827" s="29">
        <f t="shared" ca="1" si="238"/>
        <v>0</v>
      </c>
      <c r="J3827" s="30">
        <f>Calculator!$G$40</f>
        <v>6.5000000000000002E-2</v>
      </c>
      <c r="K3827" s="29">
        <f ca="1">IF(C3827&gt;=Calculator!$G$27,IF(DAY($C3827)=1,Calculator!$G$34/2,IF(DAY($C3827)=15,Calculator!$G$34/2,0)),0)</f>
        <v>0</v>
      </c>
      <c r="L3827" s="29">
        <f ca="1">IF(DAY($C3827)=28,IF(H3827=0,0,Calculator!$G$35),0)</f>
        <v>0</v>
      </c>
      <c r="M3827" s="29">
        <f ca="1">IF(I3827&gt;0,IF(DAY($C3827)=1,SUM(INDIRECT("I"&amp;(ROW(C3826)-DAY(C3826))):I3826),0),0)</f>
        <v>0</v>
      </c>
      <c r="N3827" s="29">
        <f ca="1">IF(C3827&lt;Calculator!$G$27,0,IF(C3827=Calculator!$G$27,Calculator!$G$39,IF(H3827-K3827&lt;=0,IF(D3827&gt;Calculator!$G$39,IF(H3827-K3827+E3827+L3827+M3827+Calculator!$G$39&gt;Calculator!$G$39,Calculator!$G$39-(H3827+E3827+L3827+M3827-K3827),Calculator!$G$39),D3827),0)))</f>
        <v>0</v>
      </c>
    </row>
    <row r="3828" spans="1:14" ht="15.75" thickBot="1">
      <c r="A3828" s="33" t="str">
        <f ca="1">IF(C3828=Calculator!$H$27,"F",IF(Daily!D3828+Daily!H3828=0,IF(D3827+H3827&gt;0,"L",""),""))</f>
        <v/>
      </c>
      <c r="B3828" s="34">
        <v>3827</v>
      </c>
      <c r="C3828" s="19">
        <f t="shared" ca="1" si="237"/>
        <v>49757</v>
      </c>
      <c r="D3828" s="29">
        <f t="shared" ca="1" si="239"/>
        <v>0</v>
      </c>
      <c r="E3828" s="29">
        <f ca="1">IF(C3828&lt;Calculator!$D$26,0,IF(DAY($C3828)=1,IF(D3828-Calculator!$G$24&gt;0,Calculator!$G$24,D3828),0))</f>
        <v>0</v>
      </c>
      <c r="F3828" s="29">
        <f ca="1">IF(E3828&gt;0,D3828*Calculator!$G$22/12,0)</f>
        <v>0</v>
      </c>
      <c r="G3828" s="29">
        <f ca="1">IF(E3828&gt;0,(IFERROR(-PMT(Calculator!$G$22/12,Calculator!$G$23*12,Calculator!$G$20),0))-F3828,0)</f>
        <v>0</v>
      </c>
      <c r="H3828" s="29">
        <f t="shared" ca="1" si="240"/>
        <v>0</v>
      </c>
      <c r="I3828" s="29">
        <f t="shared" ca="1" si="238"/>
        <v>0</v>
      </c>
      <c r="J3828" s="30">
        <f>Calculator!$G$40</f>
        <v>6.5000000000000002E-2</v>
      </c>
      <c r="K3828" s="29">
        <f ca="1">IF(C3828&gt;=Calculator!$G$27,IF(DAY($C3828)=1,Calculator!$G$34/2,IF(DAY($C3828)=15,Calculator!$G$34/2,0)),0)</f>
        <v>0</v>
      </c>
      <c r="L3828" s="29">
        <f ca="1">IF(DAY($C3828)=28,IF(H3828=0,0,Calculator!$G$35),0)</f>
        <v>0</v>
      </c>
      <c r="M3828" s="29">
        <f ca="1">IF(I3828&gt;0,IF(DAY($C3828)=1,SUM(INDIRECT("I"&amp;(ROW(C3827)-DAY(C3827))):I3827),0),0)</f>
        <v>0</v>
      </c>
      <c r="N3828" s="29">
        <f ca="1">IF(C3828&lt;Calculator!$G$27,0,IF(C3828=Calculator!$G$27,Calculator!$G$39,IF(H3828-K3828&lt;=0,IF(D3828&gt;Calculator!$G$39,IF(H3828-K3828+E3828+L3828+M3828+Calculator!$G$39&gt;Calculator!$G$39,Calculator!$G$39-(H3828+E3828+L3828+M3828-K3828),Calculator!$G$39),D3828),0)))</f>
        <v>0</v>
      </c>
    </row>
    <row r="3829" spans="1:14" ht="15.75" thickBot="1">
      <c r="A3829" s="33" t="str">
        <f ca="1">IF(C3829=Calculator!$H$27,"F",IF(Daily!D3829+Daily!H3829=0,IF(D3828+H3828&gt;0,"L",""),""))</f>
        <v/>
      </c>
      <c r="B3829" s="34">
        <v>3828</v>
      </c>
      <c r="C3829" s="19">
        <f t="shared" ca="1" si="237"/>
        <v>49758</v>
      </c>
      <c r="D3829" s="29">
        <f t="shared" ca="1" si="239"/>
        <v>0</v>
      </c>
      <c r="E3829" s="29">
        <f ca="1">IF(C3829&lt;Calculator!$D$26,0,IF(DAY($C3829)=1,IF(D3829-Calculator!$G$24&gt;0,Calculator!$G$24,D3829),0))</f>
        <v>0</v>
      </c>
      <c r="F3829" s="29">
        <f ca="1">IF(E3829&gt;0,D3829*Calculator!$G$22/12,0)</f>
        <v>0</v>
      </c>
      <c r="G3829" s="29">
        <f ca="1">IF(E3829&gt;0,(IFERROR(-PMT(Calculator!$G$22/12,Calculator!$G$23*12,Calculator!$G$20),0))-F3829,0)</f>
        <v>0</v>
      </c>
      <c r="H3829" s="29">
        <f t="shared" ca="1" si="240"/>
        <v>0</v>
      </c>
      <c r="I3829" s="29">
        <f t="shared" ca="1" si="238"/>
        <v>0</v>
      </c>
      <c r="J3829" s="30">
        <f>Calculator!$G$40</f>
        <v>6.5000000000000002E-2</v>
      </c>
      <c r="K3829" s="29">
        <f ca="1">IF(C3829&gt;=Calculator!$G$27,IF(DAY($C3829)=1,Calculator!$G$34/2,IF(DAY($C3829)=15,Calculator!$G$34/2,0)),0)</f>
        <v>0</v>
      </c>
      <c r="L3829" s="29">
        <f ca="1">IF(DAY($C3829)=28,IF(H3829=0,0,Calculator!$G$35),0)</f>
        <v>0</v>
      </c>
      <c r="M3829" s="29">
        <f ca="1">IF(I3829&gt;0,IF(DAY($C3829)=1,SUM(INDIRECT("I"&amp;(ROW(C3828)-DAY(C3828))):I3828),0),0)</f>
        <v>0</v>
      </c>
      <c r="N3829" s="29">
        <f ca="1">IF(C3829&lt;Calculator!$G$27,0,IF(C3829=Calculator!$G$27,Calculator!$G$39,IF(H3829-K3829&lt;=0,IF(D3829&gt;Calculator!$G$39,IF(H3829-K3829+E3829+L3829+M3829+Calculator!$G$39&gt;Calculator!$G$39,Calculator!$G$39-(H3829+E3829+L3829+M3829-K3829),Calculator!$G$39),D3829),0)))</f>
        <v>0</v>
      </c>
    </row>
    <row r="3830" spans="1:14" ht="15.75" thickBot="1">
      <c r="A3830" s="33" t="str">
        <f ca="1">IF(C3830=Calculator!$H$27,"F",IF(Daily!D3830+Daily!H3830=0,IF(D3829+H3829&gt;0,"L",""),""))</f>
        <v/>
      </c>
      <c r="B3830" s="34">
        <v>3829</v>
      </c>
      <c r="C3830" s="19">
        <f t="shared" ca="1" si="237"/>
        <v>49759</v>
      </c>
      <c r="D3830" s="29">
        <f t="shared" ca="1" si="239"/>
        <v>0</v>
      </c>
      <c r="E3830" s="29">
        <f ca="1">IF(C3830&lt;Calculator!$D$26,0,IF(DAY($C3830)=1,IF(D3830-Calculator!$G$24&gt;0,Calculator!$G$24,D3830),0))</f>
        <v>0</v>
      </c>
      <c r="F3830" s="29">
        <f ca="1">IF(E3830&gt;0,D3830*Calculator!$G$22/12,0)</f>
        <v>0</v>
      </c>
      <c r="G3830" s="29">
        <f ca="1">IF(E3830&gt;0,(IFERROR(-PMT(Calculator!$G$22/12,Calculator!$G$23*12,Calculator!$G$20),0))-F3830,0)</f>
        <v>0</v>
      </c>
      <c r="H3830" s="29">
        <f t="shared" ca="1" si="240"/>
        <v>0</v>
      </c>
      <c r="I3830" s="29">
        <f t="shared" ca="1" si="238"/>
        <v>0</v>
      </c>
      <c r="J3830" s="30">
        <f>Calculator!$G$40</f>
        <v>6.5000000000000002E-2</v>
      </c>
      <c r="K3830" s="29">
        <f ca="1">IF(C3830&gt;=Calculator!$G$27,IF(DAY($C3830)=1,Calculator!$G$34/2,IF(DAY($C3830)=15,Calculator!$G$34/2,0)),0)</f>
        <v>0</v>
      </c>
      <c r="L3830" s="29">
        <f ca="1">IF(DAY($C3830)=28,IF(H3830=0,0,Calculator!$G$35),0)</f>
        <v>0</v>
      </c>
      <c r="M3830" s="29">
        <f ca="1">IF(I3830&gt;0,IF(DAY($C3830)=1,SUM(INDIRECT("I"&amp;(ROW(C3829)-DAY(C3829))):I3829),0),0)</f>
        <v>0</v>
      </c>
      <c r="N3830" s="29">
        <f ca="1">IF(C3830&lt;Calculator!$G$27,0,IF(C3830=Calculator!$G$27,Calculator!$G$39,IF(H3830-K3830&lt;=0,IF(D3830&gt;Calculator!$G$39,IF(H3830-K3830+E3830+L3830+M3830+Calculator!$G$39&gt;Calculator!$G$39,Calculator!$G$39-(H3830+E3830+L3830+M3830-K3830),Calculator!$G$39),D3830),0)))</f>
        <v>0</v>
      </c>
    </row>
    <row r="3831" spans="1:14" ht="15.75" thickBot="1">
      <c r="A3831" s="33" t="str">
        <f ca="1">IF(C3831=Calculator!$H$27,"F",IF(Daily!D3831+Daily!H3831=0,IF(D3830+H3830&gt;0,"L",""),""))</f>
        <v/>
      </c>
      <c r="B3831" s="34">
        <v>3830</v>
      </c>
      <c r="C3831" s="19">
        <f t="shared" ca="1" si="237"/>
        <v>49760</v>
      </c>
      <c r="D3831" s="29">
        <f t="shared" ca="1" si="239"/>
        <v>0</v>
      </c>
      <c r="E3831" s="29">
        <f ca="1">IF(C3831&lt;Calculator!$D$26,0,IF(DAY($C3831)=1,IF(D3831-Calculator!$G$24&gt;0,Calculator!$G$24,D3831),0))</f>
        <v>0</v>
      </c>
      <c r="F3831" s="29">
        <f ca="1">IF(E3831&gt;0,D3831*Calculator!$G$22/12,0)</f>
        <v>0</v>
      </c>
      <c r="G3831" s="29">
        <f ca="1">IF(E3831&gt;0,(IFERROR(-PMT(Calculator!$G$22/12,Calculator!$G$23*12,Calculator!$G$20),0))-F3831,0)</f>
        <v>0</v>
      </c>
      <c r="H3831" s="29">
        <f t="shared" ca="1" si="240"/>
        <v>0</v>
      </c>
      <c r="I3831" s="29">
        <f t="shared" ca="1" si="238"/>
        <v>0</v>
      </c>
      <c r="J3831" s="30">
        <f>Calculator!$G$40</f>
        <v>6.5000000000000002E-2</v>
      </c>
      <c r="K3831" s="29">
        <f ca="1">IF(C3831&gt;=Calculator!$G$27,IF(DAY($C3831)=1,Calculator!$G$34/2,IF(DAY($C3831)=15,Calculator!$G$34/2,0)),0)</f>
        <v>0</v>
      </c>
      <c r="L3831" s="29">
        <f ca="1">IF(DAY($C3831)=28,IF(H3831=0,0,Calculator!$G$35),0)</f>
        <v>0</v>
      </c>
      <c r="M3831" s="29">
        <f ca="1">IF(I3831&gt;0,IF(DAY($C3831)=1,SUM(INDIRECT("I"&amp;(ROW(C3830)-DAY(C3830))):I3830),0),0)</f>
        <v>0</v>
      </c>
      <c r="N3831" s="29">
        <f ca="1">IF(C3831&lt;Calculator!$G$27,0,IF(C3831=Calculator!$G$27,Calculator!$G$39,IF(H3831-K3831&lt;=0,IF(D3831&gt;Calculator!$G$39,IF(H3831-K3831+E3831+L3831+M3831+Calculator!$G$39&gt;Calculator!$G$39,Calculator!$G$39-(H3831+E3831+L3831+M3831-K3831),Calculator!$G$39),D3831),0)))</f>
        <v>0</v>
      </c>
    </row>
    <row r="3832" spans="1:14" ht="15.75" thickBot="1">
      <c r="A3832" s="33" t="str">
        <f ca="1">IF(C3832=Calculator!$H$27,"F",IF(Daily!D3832+Daily!H3832=0,IF(D3831+H3831&gt;0,"L",""),""))</f>
        <v/>
      </c>
      <c r="B3832" s="34">
        <v>3831</v>
      </c>
      <c r="C3832" s="19">
        <f t="shared" ca="1" si="237"/>
        <v>49761</v>
      </c>
      <c r="D3832" s="29">
        <f t="shared" ca="1" si="239"/>
        <v>0</v>
      </c>
      <c r="E3832" s="29">
        <f ca="1">IF(C3832&lt;Calculator!$D$26,0,IF(DAY($C3832)=1,IF(D3832-Calculator!$G$24&gt;0,Calculator!$G$24,D3832),0))</f>
        <v>0</v>
      </c>
      <c r="F3832" s="29">
        <f ca="1">IF(E3832&gt;0,D3832*Calculator!$G$22/12,0)</f>
        <v>0</v>
      </c>
      <c r="G3832" s="29">
        <f ca="1">IF(E3832&gt;0,(IFERROR(-PMT(Calculator!$G$22/12,Calculator!$G$23*12,Calculator!$G$20),0))-F3832,0)</f>
        <v>0</v>
      </c>
      <c r="H3832" s="29">
        <f t="shared" ca="1" si="240"/>
        <v>0</v>
      </c>
      <c r="I3832" s="29">
        <f t="shared" ca="1" si="238"/>
        <v>0</v>
      </c>
      <c r="J3832" s="30">
        <f>Calculator!$G$40</f>
        <v>6.5000000000000002E-2</v>
      </c>
      <c r="K3832" s="29">
        <f ca="1">IF(C3832&gt;=Calculator!$G$27,IF(DAY($C3832)=1,Calculator!$G$34/2,IF(DAY($C3832)=15,Calculator!$G$34/2,0)),0)</f>
        <v>0</v>
      </c>
      <c r="L3832" s="29">
        <f ca="1">IF(DAY($C3832)=28,IF(H3832=0,0,Calculator!$G$35),0)</f>
        <v>0</v>
      </c>
      <c r="M3832" s="29">
        <f ca="1">IF(I3832&gt;0,IF(DAY($C3832)=1,SUM(INDIRECT("I"&amp;(ROW(C3831)-DAY(C3831))):I3831),0),0)</f>
        <v>0</v>
      </c>
      <c r="N3832" s="29">
        <f ca="1">IF(C3832&lt;Calculator!$G$27,0,IF(C3832=Calculator!$G$27,Calculator!$G$39,IF(H3832-K3832&lt;=0,IF(D3832&gt;Calculator!$G$39,IF(H3832-K3832+E3832+L3832+M3832+Calculator!$G$39&gt;Calculator!$G$39,Calculator!$G$39-(H3832+E3832+L3832+M3832-K3832),Calculator!$G$39),D3832),0)))</f>
        <v>0</v>
      </c>
    </row>
    <row r="3833" spans="1:14" ht="15.75" thickBot="1">
      <c r="A3833" s="33" t="str">
        <f ca="1">IF(C3833=Calculator!$H$27,"F",IF(Daily!D3833+Daily!H3833=0,IF(D3832+H3832&gt;0,"L",""),""))</f>
        <v/>
      </c>
      <c r="B3833" s="34">
        <v>3832</v>
      </c>
      <c r="C3833" s="19">
        <f t="shared" ca="1" si="237"/>
        <v>49762</v>
      </c>
      <c r="D3833" s="29">
        <f t="shared" ca="1" si="239"/>
        <v>0</v>
      </c>
      <c r="E3833" s="29">
        <f ca="1">IF(C3833&lt;Calculator!$D$26,0,IF(DAY($C3833)=1,IF(D3833-Calculator!$G$24&gt;0,Calculator!$G$24,D3833),0))</f>
        <v>0</v>
      </c>
      <c r="F3833" s="29">
        <f ca="1">IF(E3833&gt;0,D3833*Calculator!$G$22/12,0)</f>
        <v>0</v>
      </c>
      <c r="G3833" s="29">
        <f ca="1">IF(E3833&gt;0,(IFERROR(-PMT(Calculator!$G$22/12,Calculator!$G$23*12,Calculator!$G$20),0))-F3833,0)</f>
        <v>0</v>
      </c>
      <c r="H3833" s="29">
        <f t="shared" ca="1" si="240"/>
        <v>0</v>
      </c>
      <c r="I3833" s="29">
        <f t="shared" ca="1" si="238"/>
        <v>0</v>
      </c>
      <c r="J3833" s="30">
        <f>Calculator!$G$40</f>
        <v>6.5000000000000002E-2</v>
      </c>
      <c r="K3833" s="29">
        <f ca="1">IF(C3833&gt;=Calculator!$G$27,IF(DAY($C3833)=1,Calculator!$G$34/2,IF(DAY($C3833)=15,Calculator!$G$34/2,0)),0)</f>
        <v>0</v>
      </c>
      <c r="L3833" s="29">
        <f ca="1">IF(DAY($C3833)=28,IF(H3833=0,0,Calculator!$G$35),0)</f>
        <v>0</v>
      </c>
      <c r="M3833" s="29">
        <f ca="1">IF(I3833&gt;0,IF(DAY($C3833)=1,SUM(INDIRECT("I"&amp;(ROW(C3832)-DAY(C3832))):I3832),0),0)</f>
        <v>0</v>
      </c>
      <c r="N3833" s="29">
        <f ca="1">IF(C3833&lt;Calculator!$G$27,0,IF(C3833=Calculator!$G$27,Calculator!$G$39,IF(H3833-K3833&lt;=0,IF(D3833&gt;Calculator!$G$39,IF(H3833-K3833+E3833+L3833+M3833+Calculator!$G$39&gt;Calculator!$G$39,Calculator!$G$39-(H3833+E3833+L3833+M3833-K3833),Calculator!$G$39),D3833),0)))</f>
        <v>0</v>
      </c>
    </row>
    <row r="3834" spans="1:14" ht="15.75" thickBot="1">
      <c r="A3834" s="33" t="str">
        <f ca="1">IF(C3834=Calculator!$H$27,"F",IF(Daily!D3834+Daily!H3834=0,IF(D3833+H3833&gt;0,"L",""),""))</f>
        <v/>
      </c>
      <c r="B3834" s="34">
        <v>3833</v>
      </c>
      <c r="C3834" s="19">
        <f t="shared" ca="1" si="237"/>
        <v>49763</v>
      </c>
      <c r="D3834" s="29">
        <f t="shared" ca="1" si="239"/>
        <v>0</v>
      </c>
      <c r="E3834" s="29">
        <f ca="1">IF(C3834&lt;Calculator!$D$26,0,IF(DAY($C3834)=1,IF(D3834-Calculator!$G$24&gt;0,Calculator!$G$24,D3834),0))</f>
        <v>0</v>
      </c>
      <c r="F3834" s="29">
        <f ca="1">IF(E3834&gt;0,D3834*Calculator!$G$22/12,0)</f>
        <v>0</v>
      </c>
      <c r="G3834" s="29">
        <f ca="1">IF(E3834&gt;0,(IFERROR(-PMT(Calculator!$G$22/12,Calculator!$G$23*12,Calculator!$G$20),0))-F3834,0)</f>
        <v>0</v>
      </c>
      <c r="H3834" s="29">
        <f t="shared" ca="1" si="240"/>
        <v>0</v>
      </c>
      <c r="I3834" s="29">
        <f t="shared" ca="1" si="238"/>
        <v>0</v>
      </c>
      <c r="J3834" s="30">
        <f>Calculator!$G$40</f>
        <v>6.5000000000000002E-2</v>
      </c>
      <c r="K3834" s="29">
        <f ca="1">IF(C3834&gt;=Calculator!$G$27,IF(DAY($C3834)=1,Calculator!$G$34/2,IF(DAY($C3834)=15,Calculator!$G$34/2,0)),0)</f>
        <v>0</v>
      </c>
      <c r="L3834" s="29">
        <f ca="1">IF(DAY($C3834)=28,IF(H3834=0,0,Calculator!$G$35),0)</f>
        <v>0</v>
      </c>
      <c r="M3834" s="29">
        <f ca="1">IF(I3834&gt;0,IF(DAY($C3834)=1,SUM(INDIRECT("I"&amp;(ROW(C3833)-DAY(C3833))):I3833),0),0)</f>
        <v>0</v>
      </c>
      <c r="N3834" s="29">
        <f ca="1">IF(C3834&lt;Calculator!$G$27,0,IF(C3834=Calculator!$G$27,Calculator!$G$39,IF(H3834-K3834&lt;=0,IF(D3834&gt;Calculator!$G$39,IF(H3834-K3834+E3834+L3834+M3834+Calculator!$G$39&gt;Calculator!$G$39,Calculator!$G$39-(H3834+E3834+L3834+M3834-K3834),Calculator!$G$39),D3834),0)))</f>
        <v>0</v>
      </c>
    </row>
    <row r="3835" spans="1:14" ht="15.75" thickBot="1">
      <c r="A3835" s="33" t="str">
        <f ca="1">IF(C3835=Calculator!$H$27,"F",IF(Daily!D3835+Daily!H3835=0,IF(D3834+H3834&gt;0,"L",""),""))</f>
        <v/>
      </c>
      <c r="B3835" s="34">
        <v>3834</v>
      </c>
      <c r="C3835" s="19">
        <f t="shared" ca="1" si="237"/>
        <v>49764</v>
      </c>
      <c r="D3835" s="29">
        <f t="shared" ca="1" si="239"/>
        <v>0</v>
      </c>
      <c r="E3835" s="29">
        <f ca="1">IF(C3835&lt;Calculator!$D$26,0,IF(DAY($C3835)=1,IF(D3835-Calculator!$G$24&gt;0,Calculator!$G$24,D3835),0))</f>
        <v>0</v>
      </c>
      <c r="F3835" s="29">
        <f ca="1">IF(E3835&gt;0,D3835*Calculator!$G$22/12,0)</f>
        <v>0</v>
      </c>
      <c r="G3835" s="29">
        <f ca="1">IF(E3835&gt;0,(IFERROR(-PMT(Calculator!$G$22/12,Calculator!$G$23*12,Calculator!$G$20),0))-F3835,0)</f>
        <v>0</v>
      </c>
      <c r="H3835" s="29">
        <f t="shared" ca="1" si="240"/>
        <v>0</v>
      </c>
      <c r="I3835" s="29">
        <f t="shared" ca="1" si="238"/>
        <v>0</v>
      </c>
      <c r="J3835" s="30">
        <f>Calculator!$G$40</f>
        <v>6.5000000000000002E-2</v>
      </c>
      <c r="K3835" s="29">
        <f ca="1">IF(C3835&gt;=Calculator!$G$27,IF(DAY($C3835)=1,Calculator!$G$34/2,IF(DAY($C3835)=15,Calculator!$G$34/2,0)),0)</f>
        <v>0</v>
      </c>
      <c r="L3835" s="29">
        <f ca="1">IF(DAY($C3835)=28,IF(H3835=0,0,Calculator!$G$35),0)</f>
        <v>0</v>
      </c>
      <c r="M3835" s="29">
        <f ca="1">IF(I3835&gt;0,IF(DAY($C3835)=1,SUM(INDIRECT("I"&amp;(ROW(C3834)-DAY(C3834))):I3834),0),0)</f>
        <v>0</v>
      </c>
      <c r="N3835" s="29">
        <f ca="1">IF(C3835&lt;Calculator!$G$27,0,IF(C3835=Calculator!$G$27,Calculator!$G$39,IF(H3835-K3835&lt;=0,IF(D3835&gt;Calculator!$G$39,IF(H3835-K3835+E3835+L3835+M3835+Calculator!$G$39&gt;Calculator!$G$39,Calculator!$G$39-(H3835+E3835+L3835+M3835-K3835),Calculator!$G$39),D3835),0)))</f>
        <v>0</v>
      </c>
    </row>
    <row r="3836" spans="1:14" ht="15.75" thickBot="1">
      <c r="A3836" s="33" t="str">
        <f ca="1">IF(C3836=Calculator!$H$27,"F",IF(Daily!D3836+Daily!H3836=0,IF(D3835+H3835&gt;0,"L",""),""))</f>
        <v/>
      </c>
      <c r="B3836" s="34">
        <v>3835</v>
      </c>
      <c r="C3836" s="19">
        <f t="shared" ca="1" si="237"/>
        <v>49765</v>
      </c>
      <c r="D3836" s="29">
        <f t="shared" ca="1" si="239"/>
        <v>0</v>
      </c>
      <c r="E3836" s="29">
        <f ca="1">IF(C3836&lt;Calculator!$D$26,0,IF(DAY($C3836)=1,IF(D3836-Calculator!$G$24&gt;0,Calculator!$G$24,D3836),0))</f>
        <v>0</v>
      </c>
      <c r="F3836" s="29">
        <f ca="1">IF(E3836&gt;0,D3836*Calculator!$G$22/12,0)</f>
        <v>0</v>
      </c>
      <c r="G3836" s="29">
        <f ca="1">IF(E3836&gt;0,(IFERROR(-PMT(Calculator!$G$22/12,Calculator!$G$23*12,Calculator!$G$20),0))-F3836,0)</f>
        <v>0</v>
      </c>
      <c r="H3836" s="29">
        <f t="shared" ca="1" si="240"/>
        <v>0</v>
      </c>
      <c r="I3836" s="29">
        <f t="shared" ca="1" si="238"/>
        <v>0</v>
      </c>
      <c r="J3836" s="30">
        <f>Calculator!$G$40</f>
        <v>6.5000000000000002E-2</v>
      </c>
      <c r="K3836" s="29">
        <f ca="1">IF(C3836&gt;=Calculator!$G$27,IF(DAY($C3836)=1,Calculator!$G$34/2,IF(DAY($C3836)=15,Calculator!$G$34/2,0)),0)</f>
        <v>0</v>
      </c>
      <c r="L3836" s="29">
        <f ca="1">IF(DAY($C3836)=28,IF(H3836=0,0,Calculator!$G$35),0)</f>
        <v>0</v>
      </c>
      <c r="M3836" s="29">
        <f ca="1">IF(I3836&gt;0,IF(DAY($C3836)=1,SUM(INDIRECT("I"&amp;(ROW(C3835)-DAY(C3835))):I3835),0),0)</f>
        <v>0</v>
      </c>
      <c r="N3836" s="29">
        <f ca="1">IF(C3836&lt;Calculator!$G$27,0,IF(C3836=Calculator!$G$27,Calculator!$G$39,IF(H3836-K3836&lt;=0,IF(D3836&gt;Calculator!$G$39,IF(H3836-K3836+E3836+L3836+M3836+Calculator!$G$39&gt;Calculator!$G$39,Calculator!$G$39-(H3836+E3836+L3836+M3836-K3836),Calculator!$G$39),D3836),0)))</f>
        <v>0</v>
      </c>
    </row>
    <row r="3837" spans="1:14" ht="15.75" thickBot="1">
      <c r="A3837" s="33" t="str">
        <f ca="1">IF(C3837=Calculator!$H$27,"F",IF(Daily!D3837+Daily!H3837=0,IF(D3836+H3836&gt;0,"L",""),""))</f>
        <v/>
      </c>
      <c r="B3837" s="34">
        <v>3836</v>
      </c>
      <c r="C3837" s="19">
        <f t="shared" ca="1" si="237"/>
        <v>49766</v>
      </c>
      <c r="D3837" s="29">
        <f t="shared" ca="1" si="239"/>
        <v>0</v>
      </c>
      <c r="E3837" s="29">
        <f ca="1">IF(C3837&lt;Calculator!$D$26,0,IF(DAY($C3837)=1,IF(D3837-Calculator!$G$24&gt;0,Calculator!$G$24,D3837),0))</f>
        <v>0</v>
      </c>
      <c r="F3837" s="29">
        <f ca="1">IF(E3837&gt;0,D3837*Calculator!$G$22/12,0)</f>
        <v>0</v>
      </c>
      <c r="G3837" s="29">
        <f ca="1">IF(E3837&gt;0,(IFERROR(-PMT(Calculator!$G$22/12,Calculator!$G$23*12,Calculator!$G$20),0))-F3837,0)</f>
        <v>0</v>
      </c>
      <c r="H3837" s="29">
        <f t="shared" ca="1" si="240"/>
        <v>0</v>
      </c>
      <c r="I3837" s="29">
        <f t="shared" ca="1" si="238"/>
        <v>0</v>
      </c>
      <c r="J3837" s="30">
        <f>Calculator!$G$40</f>
        <v>6.5000000000000002E-2</v>
      </c>
      <c r="K3837" s="29">
        <f ca="1">IF(C3837&gt;=Calculator!$G$27,IF(DAY($C3837)=1,Calculator!$G$34/2,IF(DAY($C3837)=15,Calculator!$G$34/2,0)),0)</f>
        <v>4500</v>
      </c>
      <c r="L3837" s="29">
        <f ca="1">IF(DAY($C3837)=28,IF(H3837=0,0,Calculator!$G$35),0)</f>
        <v>0</v>
      </c>
      <c r="M3837" s="29">
        <f ca="1">IF(I3837&gt;0,IF(DAY($C3837)=1,SUM(INDIRECT("I"&amp;(ROW(C3836)-DAY(C3836))):I3836),0),0)</f>
        <v>0</v>
      </c>
      <c r="N3837" s="29">
        <f ca="1">IF(C3837&lt;Calculator!$G$27,0,IF(C3837=Calculator!$G$27,Calculator!$G$39,IF(H3837-K3837&lt;=0,IF(D3837&gt;Calculator!$G$39,IF(H3837-K3837+E3837+L3837+M3837+Calculator!$G$39&gt;Calculator!$G$39,Calculator!$G$39-(H3837+E3837+L3837+M3837-K3837),Calculator!$G$39),D3837),0)))</f>
        <v>0</v>
      </c>
    </row>
    <row r="3838" spans="1:14" ht="15.75" thickBot="1">
      <c r="A3838" s="33" t="str">
        <f ca="1">IF(C3838=Calculator!$H$27,"F",IF(Daily!D3838+Daily!H3838=0,IF(D3837+H3837&gt;0,"L",""),""))</f>
        <v/>
      </c>
      <c r="B3838" s="34">
        <v>3837</v>
      </c>
      <c r="C3838" s="19">
        <f t="shared" ca="1" si="237"/>
        <v>49767</v>
      </c>
      <c r="D3838" s="29">
        <f t="shared" ca="1" si="239"/>
        <v>0</v>
      </c>
      <c r="E3838" s="29">
        <f ca="1">IF(C3838&lt;Calculator!$D$26,0,IF(DAY($C3838)=1,IF(D3838-Calculator!$G$24&gt;0,Calculator!$G$24,D3838),0))</f>
        <v>0</v>
      </c>
      <c r="F3838" s="29">
        <f ca="1">IF(E3838&gt;0,D3838*Calculator!$G$22/12,0)</f>
        <v>0</v>
      </c>
      <c r="G3838" s="29">
        <f ca="1">IF(E3838&gt;0,(IFERROR(-PMT(Calculator!$G$22/12,Calculator!$G$23*12,Calculator!$G$20),0))-F3838,0)</f>
        <v>0</v>
      </c>
      <c r="H3838" s="29">
        <f t="shared" ca="1" si="240"/>
        <v>0</v>
      </c>
      <c r="I3838" s="29">
        <f t="shared" ca="1" si="238"/>
        <v>0</v>
      </c>
      <c r="J3838" s="30">
        <f>Calculator!$G$40</f>
        <v>6.5000000000000002E-2</v>
      </c>
      <c r="K3838" s="29">
        <f ca="1">IF(C3838&gt;=Calculator!$G$27,IF(DAY($C3838)=1,Calculator!$G$34/2,IF(DAY($C3838)=15,Calculator!$G$34/2,0)),0)</f>
        <v>0</v>
      </c>
      <c r="L3838" s="29">
        <f ca="1">IF(DAY($C3838)=28,IF(H3838=0,0,Calculator!$G$35),0)</f>
        <v>0</v>
      </c>
      <c r="M3838" s="29">
        <f ca="1">IF(I3838&gt;0,IF(DAY($C3838)=1,SUM(INDIRECT("I"&amp;(ROW(C3837)-DAY(C3837))):I3837),0),0)</f>
        <v>0</v>
      </c>
      <c r="N3838" s="29">
        <f ca="1">IF(C3838&lt;Calculator!$G$27,0,IF(C3838=Calculator!$G$27,Calculator!$G$39,IF(H3838-K3838&lt;=0,IF(D3838&gt;Calculator!$G$39,IF(H3838-K3838+E3838+L3838+M3838+Calculator!$G$39&gt;Calculator!$G$39,Calculator!$G$39-(H3838+E3838+L3838+M3838-K3838),Calculator!$G$39),D3838),0)))</f>
        <v>0</v>
      </c>
    </row>
    <row r="3839" spans="1:14" ht="15.75" thickBot="1">
      <c r="A3839" s="33" t="str">
        <f ca="1">IF(C3839=Calculator!$H$27,"F",IF(Daily!D3839+Daily!H3839=0,IF(D3838+H3838&gt;0,"L",""),""))</f>
        <v/>
      </c>
      <c r="B3839" s="34">
        <v>3838</v>
      </c>
      <c r="C3839" s="19">
        <f t="shared" ca="1" si="237"/>
        <v>49768</v>
      </c>
      <c r="D3839" s="29">
        <f t="shared" ca="1" si="239"/>
        <v>0</v>
      </c>
      <c r="E3839" s="29">
        <f ca="1">IF(C3839&lt;Calculator!$D$26,0,IF(DAY($C3839)=1,IF(D3839-Calculator!$G$24&gt;0,Calculator!$G$24,D3839),0))</f>
        <v>0</v>
      </c>
      <c r="F3839" s="29">
        <f ca="1">IF(E3839&gt;0,D3839*Calculator!$G$22/12,0)</f>
        <v>0</v>
      </c>
      <c r="G3839" s="29">
        <f ca="1">IF(E3839&gt;0,(IFERROR(-PMT(Calculator!$G$22/12,Calculator!$G$23*12,Calculator!$G$20),0))-F3839,0)</f>
        <v>0</v>
      </c>
      <c r="H3839" s="29">
        <f t="shared" ca="1" si="240"/>
        <v>0</v>
      </c>
      <c r="I3839" s="29">
        <f t="shared" ca="1" si="238"/>
        <v>0</v>
      </c>
      <c r="J3839" s="30">
        <f>Calculator!$G$40</f>
        <v>6.5000000000000002E-2</v>
      </c>
      <c r="K3839" s="29">
        <f ca="1">IF(C3839&gt;=Calculator!$G$27,IF(DAY($C3839)=1,Calculator!$G$34/2,IF(DAY($C3839)=15,Calculator!$G$34/2,0)),0)</f>
        <v>0</v>
      </c>
      <c r="L3839" s="29">
        <f ca="1">IF(DAY($C3839)=28,IF(H3839=0,0,Calculator!$G$35),0)</f>
        <v>0</v>
      </c>
      <c r="M3839" s="29">
        <f ca="1">IF(I3839&gt;0,IF(DAY($C3839)=1,SUM(INDIRECT("I"&amp;(ROW(C3838)-DAY(C3838))):I3838),0),0)</f>
        <v>0</v>
      </c>
      <c r="N3839" s="29">
        <f ca="1">IF(C3839&lt;Calculator!$G$27,0,IF(C3839=Calculator!$G$27,Calculator!$G$39,IF(H3839-K3839&lt;=0,IF(D3839&gt;Calculator!$G$39,IF(H3839-K3839+E3839+L3839+M3839+Calculator!$G$39&gt;Calculator!$G$39,Calculator!$G$39-(H3839+E3839+L3839+M3839-K3839),Calculator!$G$39),D3839),0)))</f>
        <v>0</v>
      </c>
    </row>
    <row r="3840" spans="1:14" ht="15.75" thickBot="1">
      <c r="A3840" s="33" t="str">
        <f ca="1">IF(C3840=Calculator!$H$27,"F",IF(Daily!D3840+Daily!H3840=0,IF(D3839+H3839&gt;0,"L",""),""))</f>
        <v/>
      </c>
      <c r="B3840" s="34">
        <v>3839</v>
      </c>
      <c r="C3840" s="19">
        <f t="shared" ca="1" si="237"/>
        <v>49769</v>
      </c>
      <c r="D3840" s="29">
        <f t="shared" ca="1" si="239"/>
        <v>0</v>
      </c>
      <c r="E3840" s="29">
        <f ca="1">IF(C3840&lt;Calculator!$D$26,0,IF(DAY($C3840)=1,IF(D3840-Calculator!$G$24&gt;0,Calculator!$G$24,D3840),0))</f>
        <v>0</v>
      </c>
      <c r="F3840" s="29">
        <f ca="1">IF(E3840&gt;0,D3840*Calculator!$G$22/12,0)</f>
        <v>0</v>
      </c>
      <c r="G3840" s="29">
        <f ca="1">IF(E3840&gt;0,(IFERROR(-PMT(Calculator!$G$22/12,Calculator!$G$23*12,Calculator!$G$20),0))-F3840,0)</f>
        <v>0</v>
      </c>
      <c r="H3840" s="29">
        <f t="shared" ca="1" si="240"/>
        <v>0</v>
      </c>
      <c r="I3840" s="29">
        <f t="shared" ca="1" si="238"/>
        <v>0</v>
      </c>
      <c r="J3840" s="30">
        <f>Calculator!$G$40</f>
        <v>6.5000000000000002E-2</v>
      </c>
      <c r="K3840" s="29">
        <f ca="1">IF(C3840&gt;=Calculator!$G$27,IF(DAY($C3840)=1,Calculator!$G$34/2,IF(DAY($C3840)=15,Calculator!$G$34/2,0)),0)</f>
        <v>0</v>
      </c>
      <c r="L3840" s="29">
        <f ca="1">IF(DAY($C3840)=28,IF(H3840=0,0,Calculator!$G$35),0)</f>
        <v>0</v>
      </c>
      <c r="M3840" s="29">
        <f ca="1">IF(I3840&gt;0,IF(DAY($C3840)=1,SUM(INDIRECT("I"&amp;(ROW(C3839)-DAY(C3839))):I3839),0),0)</f>
        <v>0</v>
      </c>
      <c r="N3840" s="29">
        <f ca="1">IF(C3840&lt;Calculator!$G$27,0,IF(C3840=Calculator!$G$27,Calculator!$G$39,IF(H3840-K3840&lt;=0,IF(D3840&gt;Calculator!$G$39,IF(H3840-K3840+E3840+L3840+M3840+Calculator!$G$39&gt;Calculator!$G$39,Calculator!$G$39-(H3840+E3840+L3840+M3840-K3840),Calculator!$G$39),D3840),0)))</f>
        <v>0</v>
      </c>
    </row>
    <row r="3841" spans="1:14" ht="15.75" thickBot="1">
      <c r="A3841" s="33" t="str">
        <f ca="1">IF(C3841=Calculator!$H$27,"F",IF(Daily!D3841+Daily!H3841=0,IF(D3840+H3840&gt;0,"L",""),""))</f>
        <v/>
      </c>
      <c r="B3841" s="34">
        <v>3840</v>
      </c>
      <c r="C3841" s="19">
        <f t="shared" ca="1" si="237"/>
        <v>49770</v>
      </c>
      <c r="D3841" s="29">
        <f t="shared" ca="1" si="239"/>
        <v>0</v>
      </c>
      <c r="E3841" s="29">
        <f ca="1">IF(C3841&lt;Calculator!$D$26,0,IF(DAY($C3841)=1,IF(D3841-Calculator!$G$24&gt;0,Calculator!$G$24,D3841),0))</f>
        <v>0</v>
      </c>
      <c r="F3841" s="29">
        <f ca="1">IF(E3841&gt;0,D3841*Calculator!$G$22/12,0)</f>
        <v>0</v>
      </c>
      <c r="G3841" s="29">
        <f ca="1">IF(E3841&gt;0,(IFERROR(-PMT(Calculator!$G$22/12,Calculator!$G$23*12,Calculator!$G$20),0))-F3841,0)</f>
        <v>0</v>
      </c>
      <c r="H3841" s="29">
        <f t="shared" ca="1" si="240"/>
        <v>0</v>
      </c>
      <c r="I3841" s="29">
        <f t="shared" ca="1" si="238"/>
        <v>0</v>
      </c>
      <c r="J3841" s="30">
        <f>Calculator!$G$40</f>
        <v>6.5000000000000002E-2</v>
      </c>
      <c r="K3841" s="29">
        <f ca="1">IF(C3841&gt;=Calculator!$G$27,IF(DAY($C3841)=1,Calculator!$G$34/2,IF(DAY($C3841)=15,Calculator!$G$34/2,0)),0)</f>
        <v>0</v>
      </c>
      <c r="L3841" s="29">
        <f ca="1">IF(DAY($C3841)=28,IF(H3841=0,0,Calculator!$G$35),0)</f>
        <v>0</v>
      </c>
      <c r="M3841" s="29">
        <f ca="1">IF(I3841&gt;0,IF(DAY($C3841)=1,SUM(INDIRECT("I"&amp;(ROW(C3840)-DAY(C3840))):I3840),0),0)</f>
        <v>0</v>
      </c>
      <c r="N3841" s="29">
        <f ca="1">IF(C3841&lt;Calculator!$G$27,0,IF(C3841=Calculator!$G$27,Calculator!$G$39,IF(H3841-K3841&lt;=0,IF(D3841&gt;Calculator!$G$39,IF(H3841-K3841+E3841+L3841+M3841+Calculator!$G$39&gt;Calculator!$G$39,Calculator!$G$39-(H3841+E3841+L3841+M3841-K3841),Calculator!$G$39),D3841),0)))</f>
        <v>0</v>
      </c>
    </row>
    <row r="3842" spans="1:14" ht="15.75" thickBot="1">
      <c r="A3842" s="33" t="str">
        <f ca="1">IF(C3842=Calculator!$H$27,"F",IF(Daily!D3842+Daily!H3842=0,IF(D3841+H3841&gt;0,"L",""),""))</f>
        <v/>
      </c>
      <c r="B3842" s="34">
        <v>3841</v>
      </c>
      <c r="C3842" s="19">
        <f t="shared" ca="1" si="237"/>
        <v>49771</v>
      </c>
      <c r="D3842" s="29">
        <f t="shared" ca="1" si="239"/>
        <v>0</v>
      </c>
      <c r="E3842" s="29">
        <f ca="1">IF(C3842&lt;Calculator!$D$26,0,IF(DAY($C3842)=1,IF(D3842-Calculator!$G$24&gt;0,Calculator!$G$24,D3842),0))</f>
        <v>0</v>
      </c>
      <c r="F3842" s="29">
        <f ca="1">IF(E3842&gt;0,D3842*Calculator!$G$22/12,0)</f>
        <v>0</v>
      </c>
      <c r="G3842" s="29">
        <f ca="1">IF(E3842&gt;0,(IFERROR(-PMT(Calculator!$G$22/12,Calculator!$G$23*12,Calculator!$G$20),0))-F3842,0)</f>
        <v>0</v>
      </c>
      <c r="H3842" s="29">
        <f t="shared" ca="1" si="240"/>
        <v>0</v>
      </c>
      <c r="I3842" s="29">
        <f t="shared" ca="1" si="238"/>
        <v>0</v>
      </c>
      <c r="J3842" s="30">
        <f>Calculator!$G$40</f>
        <v>6.5000000000000002E-2</v>
      </c>
      <c r="K3842" s="29">
        <f ca="1">IF(C3842&gt;=Calculator!$G$27,IF(DAY($C3842)=1,Calculator!$G$34/2,IF(DAY($C3842)=15,Calculator!$G$34/2,0)),0)</f>
        <v>0</v>
      </c>
      <c r="L3842" s="29">
        <f ca="1">IF(DAY($C3842)=28,IF(H3842=0,0,Calculator!$G$35),0)</f>
        <v>0</v>
      </c>
      <c r="M3842" s="29">
        <f ca="1">IF(I3842&gt;0,IF(DAY($C3842)=1,SUM(INDIRECT("I"&amp;(ROW(C3841)-DAY(C3841))):I3841),0),0)</f>
        <v>0</v>
      </c>
      <c r="N3842" s="29">
        <f ca="1">IF(C3842&lt;Calculator!$G$27,0,IF(C3842=Calculator!$G$27,Calculator!$G$39,IF(H3842-K3842&lt;=0,IF(D3842&gt;Calculator!$G$39,IF(H3842-K3842+E3842+L3842+M3842+Calculator!$G$39&gt;Calculator!$G$39,Calculator!$G$39-(H3842+E3842+L3842+M3842-K3842),Calculator!$G$39),D3842),0)))</f>
        <v>0</v>
      </c>
    </row>
    <row r="3843" spans="1:14" ht="15.75" thickBot="1">
      <c r="A3843" s="33" t="str">
        <f ca="1">IF(C3843=Calculator!$H$27,"F",IF(Daily!D3843+Daily!H3843=0,IF(D3842+H3842&gt;0,"L",""),""))</f>
        <v/>
      </c>
      <c r="B3843" s="34">
        <v>3842</v>
      </c>
      <c r="C3843" s="19">
        <f t="shared" ref="C3843:C3906" ca="1" si="241">C3842+1</f>
        <v>49772</v>
      </c>
      <c r="D3843" s="29">
        <f t="shared" ca="1" si="239"/>
        <v>0</v>
      </c>
      <c r="E3843" s="29">
        <f ca="1">IF(C3843&lt;Calculator!$D$26,0,IF(DAY($C3843)=1,IF(D3843-Calculator!$G$24&gt;0,Calculator!$G$24,D3843),0))</f>
        <v>0</v>
      </c>
      <c r="F3843" s="29">
        <f ca="1">IF(E3843&gt;0,D3843*Calculator!$G$22/12,0)</f>
        <v>0</v>
      </c>
      <c r="G3843" s="29">
        <f ca="1">IF(E3843&gt;0,(IFERROR(-PMT(Calculator!$G$22/12,Calculator!$G$23*12,Calculator!$G$20),0))-F3843,0)</f>
        <v>0</v>
      </c>
      <c r="H3843" s="29">
        <f t="shared" ca="1" si="240"/>
        <v>0</v>
      </c>
      <c r="I3843" s="29">
        <f t="shared" ref="I3843:I3906" ca="1" si="242">H3843*J3843/365</f>
        <v>0</v>
      </c>
      <c r="J3843" s="30">
        <f>Calculator!$G$40</f>
        <v>6.5000000000000002E-2</v>
      </c>
      <c r="K3843" s="29">
        <f ca="1">IF(C3843&gt;=Calculator!$G$27,IF(DAY($C3843)=1,Calculator!$G$34/2,IF(DAY($C3843)=15,Calculator!$G$34/2,0)),0)</f>
        <v>0</v>
      </c>
      <c r="L3843" s="29">
        <f ca="1">IF(DAY($C3843)=28,IF(H3843=0,0,Calculator!$G$35),0)</f>
        <v>0</v>
      </c>
      <c r="M3843" s="29">
        <f ca="1">IF(I3843&gt;0,IF(DAY($C3843)=1,SUM(INDIRECT("I"&amp;(ROW(C3842)-DAY(C3842))):I3842),0),0)</f>
        <v>0</v>
      </c>
      <c r="N3843" s="29">
        <f ca="1">IF(C3843&lt;Calculator!$G$27,0,IF(C3843=Calculator!$G$27,Calculator!$G$39,IF(H3843-K3843&lt;=0,IF(D3843&gt;Calculator!$G$39,IF(H3843-K3843+E3843+L3843+M3843+Calculator!$G$39&gt;Calculator!$G$39,Calculator!$G$39-(H3843+E3843+L3843+M3843-K3843),Calculator!$G$39),D3843),0)))</f>
        <v>0</v>
      </c>
    </row>
    <row r="3844" spans="1:14" ht="15.75" thickBot="1">
      <c r="A3844" s="33" t="str">
        <f ca="1">IF(C3844=Calculator!$H$27,"F",IF(Daily!D3844+Daily!H3844=0,IF(D3843+H3843&gt;0,"L",""),""))</f>
        <v/>
      </c>
      <c r="B3844" s="34">
        <v>3843</v>
      </c>
      <c r="C3844" s="19">
        <f t="shared" ca="1" si="241"/>
        <v>49773</v>
      </c>
      <c r="D3844" s="29">
        <f t="shared" ref="D3844:D3907" ca="1" si="243">IF(((D3843-G3843)-N3843)&lt;0,0,((D3843-G3843)-N3843))</f>
        <v>0</v>
      </c>
      <c r="E3844" s="29">
        <f ca="1">IF(C3844&lt;Calculator!$D$26,0,IF(DAY($C3844)=1,IF(D3844-Calculator!$G$24&gt;0,Calculator!$G$24,D3844),0))</f>
        <v>0</v>
      </c>
      <c r="F3844" s="29">
        <f ca="1">IF(E3844&gt;0,D3844*Calculator!$G$22/12,0)</f>
        <v>0</v>
      </c>
      <c r="G3844" s="29">
        <f ca="1">IF(E3844&gt;0,(IFERROR(-PMT(Calculator!$G$22/12,Calculator!$G$23*12,Calculator!$G$20),0))-F3844,0)</f>
        <v>0</v>
      </c>
      <c r="H3844" s="29">
        <f t="shared" ref="H3844:H3907" ca="1" si="244">IF((H3843-K3843+SUM(L3843:N3843)+E3843)&lt;0,0,(H3843-K3843+SUM(L3843:N3843)+E3843))</f>
        <v>0</v>
      </c>
      <c r="I3844" s="29">
        <f t="shared" ca="1" si="242"/>
        <v>0</v>
      </c>
      <c r="J3844" s="30">
        <f>Calculator!$G$40</f>
        <v>6.5000000000000002E-2</v>
      </c>
      <c r="K3844" s="29">
        <f ca="1">IF(C3844&gt;=Calculator!$G$27,IF(DAY($C3844)=1,Calculator!$G$34/2,IF(DAY($C3844)=15,Calculator!$G$34/2,0)),0)</f>
        <v>0</v>
      </c>
      <c r="L3844" s="29">
        <f ca="1">IF(DAY($C3844)=28,IF(H3844=0,0,Calculator!$G$35),0)</f>
        <v>0</v>
      </c>
      <c r="M3844" s="29">
        <f ca="1">IF(I3844&gt;0,IF(DAY($C3844)=1,SUM(INDIRECT("I"&amp;(ROW(C3843)-DAY(C3843))):I3843),0),0)</f>
        <v>0</v>
      </c>
      <c r="N3844" s="29">
        <f ca="1">IF(C3844&lt;Calculator!$G$27,0,IF(C3844=Calculator!$G$27,Calculator!$G$39,IF(H3844-K3844&lt;=0,IF(D3844&gt;Calculator!$G$39,IF(H3844-K3844+E3844+L3844+M3844+Calculator!$G$39&gt;Calculator!$G$39,Calculator!$G$39-(H3844+E3844+L3844+M3844-K3844),Calculator!$G$39),D3844),0)))</f>
        <v>0</v>
      </c>
    </row>
    <row r="3845" spans="1:14" ht="15.75" thickBot="1">
      <c r="A3845" s="33" t="str">
        <f ca="1">IF(C3845=Calculator!$H$27,"F",IF(Daily!D3845+Daily!H3845=0,IF(D3844+H3844&gt;0,"L",""),""))</f>
        <v/>
      </c>
      <c r="B3845" s="34">
        <v>3844</v>
      </c>
      <c r="C3845" s="19">
        <f t="shared" ca="1" si="241"/>
        <v>49774</v>
      </c>
      <c r="D3845" s="29">
        <f t="shared" ca="1" si="243"/>
        <v>0</v>
      </c>
      <c r="E3845" s="29">
        <f ca="1">IF(C3845&lt;Calculator!$D$26,0,IF(DAY($C3845)=1,IF(D3845-Calculator!$G$24&gt;0,Calculator!$G$24,D3845),0))</f>
        <v>0</v>
      </c>
      <c r="F3845" s="29">
        <f ca="1">IF(E3845&gt;0,D3845*Calculator!$G$22/12,0)</f>
        <v>0</v>
      </c>
      <c r="G3845" s="29">
        <f ca="1">IF(E3845&gt;0,(IFERROR(-PMT(Calculator!$G$22/12,Calculator!$G$23*12,Calculator!$G$20),0))-F3845,0)</f>
        <v>0</v>
      </c>
      <c r="H3845" s="29">
        <f t="shared" ca="1" si="244"/>
        <v>0</v>
      </c>
      <c r="I3845" s="29">
        <f t="shared" ca="1" si="242"/>
        <v>0</v>
      </c>
      <c r="J3845" s="30">
        <f>Calculator!$G$40</f>
        <v>6.5000000000000002E-2</v>
      </c>
      <c r="K3845" s="29">
        <f ca="1">IF(C3845&gt;=Calculator!$G$27,IF(DAY($C3845)=1,Calculator!$G$34/2,IF(DAY($C3845)=15,Calculator!$G$34/2,0)),0)</f>
        <v>0</v>
      </c>
      <c r="L3845" s="29">
        <f ca="1">IF(DAY($C3845)=28,IF(H3845=0,0,Calculator!$G$35),0)</f>
        <v>0</v>
      </c>
      <c r="M3845" s="29">
        <f ca="1">IF(I3845&gt;0,IF(DAY($C3845)=1,SUM(INDIRECT("I"&amp;(ROW(C3844)-DAY(C3844))):I3844),0),0)</f>
        <v>0</v>
      </c>
      <c r="N3845" s="29">
        <f ca="1">IF(C3845&lt;Calculator!$G$27,0,IF(C3845=Calculator!$G$27,Calculator!$G$39,IF(H3845-K3845&lt;=0,IF(D3845&gt;Calculator!$G$39,IF(H3845-K3845+E3845+L3845+M3845+Calculator!$G$39&gt;Calculator!$G$39,Calculator!$G$39-(H3845+E3845+L3845+M3845-K3845),Calculator!$G$39),D3845),0)))</f>
        <v>0</v>
      </c>
    </row>
    <row r="3846" spans="1:14" ht="15.75" thickBot="1">
      <c r="A3846" s="33" t="str">
        <f ca="1">IF(C3846=Calculator!$H$27,"F",IF(Daily!D3846+Daily!H3846=0,IF(D3845+H3845&gt;0,"L",""),""))</f>
        <v/>
      </c>
      <c r="B3846" s="34">
        <v>3845</v>
      </c>
      <c r="C3846" s="19">
        <f t="shared" ca="1" si="241"/>
        <v>49775</v>
      </c>
      <c r="D3846" s="29">
        <f t="shared" ca="1" si="243"/>
        <v>0</v>
      </c>
      <c r="E3846" s="29">
        <f ca="1">IF(C3846&lt;Calculator!$D$26,0,IF(DAY($C3846)=1,IF(D3846-Calculator!$G$24&gt;0,Calculator!$G$24,D3846),0))</f>
        <v>0</v>
      </c>
      <c r="F3846" s="29">
        <f ca="1">IF(E3846&gt;0,D3846*Calculator!$G$22/12,0)</f>
        <v>0</v>
      </c>
      <c r="G3846" s="29">
        <f ca="1">IF(E3846&gt;0,(IFERROR(-PMT(Calculator!$G$22/12,Calculator!$G$23*12,Calculator!$G$20),0))-F3846,0)</f>
        <v>0</v>
      </c>
      <c r="H3846" s="29">
        <f t="shared" ca="1" si="244"/>
        <v>0</v>
      </c>
      <c r="I3846" s="29">
        <f t="shared" ca="1" si="242"/>
        <v>0</v>
      </c>
      <c r="J3846" s="30">
        <f>Calculator!$G$40</f>
        <v>6.5000000000000002E-2</v>
      </c>
      <c r="K3846" s="29">
        <f ca="1">IF(C3846&gt;=Calculator!$G$27,IF(DAY($C3846)=1,Calculator!$G$34/2,IF(DAY($C3846)=15,Calculator!$G$34/2,0)),0)</f>
        <v>0</v>
      </c>
      <c r="L3846" s="29">
        <f ca="1">IF(DAY($C3846)=28,IF(H3846=0,0,Calculator!$G$35),0)</f>
        <v>0</v>
      </c>
      <c r="M3846" s="29">
        <f ca="1">IF(I3846&gt;0,IF(DAY($C3846)=1,SUM(INDIRECT("I"&amp;(ROW(C3845)-DAY(C3845))):I3845),0),0)</f>
        <v>0</v>
      </c>
      <c r="N3846" s="29">
        <f ca="1">IF(C3846&lt;Calculator!$G$27,0,IF(C3846=Calculator!$G$27,Calculator!$G$39,IF(H3846-K3846&lt;=0,IF(D3846&gt;Calculator!$G$39,IF(H3846-K3846+E3846+L3846+M3846+Calculator!$G$39&gt;Calculator!$G$39,Calculator!$G$39-(H3846+E3846+L3846+M3846-K3846),Calculator!$G$39),D3846),0)))</f>
        <v>0</v>
      </c>
    </row>
    <row r="3847" spans="1:14" ht="15.75" thickBot="1">
      <c r="A3847" s="33" t="str">
        <f ca="1">IF(C3847=Calculator!$H$27,"F",IF(Daily!D3847+Daily!H3847=0,IF(D3846+H3846&gt;0,"L",""),""))</f>
        <v/>
      </c>
      <c r="B3847" s="34">
        <v>3846</v>
      </c>
      <c r="C3847" s="19">
        <f t="shared" ca="1" si="241"/>
        <v>49776</v>
      </c>
      <c r="D3847" s="29">
        <f t="shared" ca="1" si="243"/>
        <v>0</v>
      </c>
      <c r="E3847" s="29">
        <f ca="1">IF(C3847&lt;Calculator!$D$26,0,IF(DAY($C3847)=1,IF(D3847-Calculator!$G$24&gt;0,Calculator!$G$24,D3847),0))</f>
        <v>0</v>
      </c>
      <c r="F3847" s="29">
        <f ca="1">IF(E3847&gt;0,D3847*Calculator!$G$22/12,0)</f>
        <v>0</v>
      </c>
      <c r="G3847" s="29">
        <f ca="1">IF(E3847&gt;0,(IFERROR(-PMT(Calculator!$G$22/12,Calculator!$G$23*12,Calculator!$G$20),0))-F3847,0)</f>
        <v>0</v>
      </c>
      <c r="H3847" s="29">
        <f t="shared" ca="1" si="244"/>
        <v>0</v>
      </c>
      <c r="I3847" s="29">
        <f t="shared" ca="1" si="242"/>
        <v>0</v>
      </c>
      <c r="J3847" s="30">
        <f>Calculator!$G$40</f>
        <v>6.5000000000000002E-2</v>
      </c>
      <c r="K3847" s="29">
        <f ca="1">IF(C3847&gt;=Calculator!$G$27,IF(DAY($C3847)=1,Calculator!$G$34/2,IF(DAY($C3847)=15,Calculator!$G$34/2,0)),0)</f>
        <v>0</v>
      </c>
      <c r="L3847" s="29">
        <f ca="1">IF(DAY($C3847)=28,IF(H3847=0,0,Calculator!$G$35),0)</f>
        <v>0</v>
      </c>
      <c r="M3847" s="29">
        <f ca="1">IF(I3847&gt;0,IF(DAY($C3847)=1,SUM(INDIRECT("I"&amp;(ROW(C3846)-DAY(C3846))):I3846),0),0)</f>
        <v>0</v>
      </c>
      <c r="N3847" s="29">
        <f ca="1">IF(C3847&lt;Calculator!$G$27,0,IF(C3847=Calculator!$G$27,Calculator!$G$39,IF(H3847-K3847&lt;=0,IF(D3847&gt;Calculator!$G$39,IF(H3847-K3847+E3847+L3847+M3847+Calculator!$G$39&gt;Calculator!$G$39,Calculator!$G$39-(H3847+E3847+L3847+M3847-K3847),Calculator!$G$39),D3847),0)))</f>
        <v>0</v>
      </c>
    </row>
    <row r="3848" spans="1:14" ht="15.75" thickBot="1">
      <c r="A3848" s="33" t="str">
        <f ca="1">IF(C3848=Calculator!$H$27,"F",IF(Daily!D3848+Daily!H3848=0,IF(D3847+H3847&gt;0,"L",""),""))</f>
        <v/>
      </c>
      <c r="B3848" s="34">
        <v>3847</v>
      </c>
      <c r="C3848" s="19">
        <f t="shared" ca="1" si="241"/>
        <v>49777</v>
      </c>
      <c r="D3848" s="29">
        <f t="shared" ca="1" si="243"/>
        <v>0</v>
      </c>
      <c r="E3848" s="29">
        <f ca="1">IF(C3848&lt;Calculator!$D$26,0,IF(DAY($C3848)=1,IF(D3848-Calculator!$G$24&gt;0,Calculator!$G$24,D3848),0))</f>
        <v>0</v>
      </c>
      <c r="F3848" s="29">
        <f ca="1">IF(E3848&gt;0,D3848*Calculator!$G$22/12,0)</f>
        <v>0</v>
      </c>
      <c r="G3848" s="29">
        <f ca="1">IF(E3848&gt;0,(IFERROR(-PMT(Calculator!$G$22/12,Calculator!$G$23*12,Calculator!$G$20),0))-F3848,0)</f>
        <v>0</v>
      </c>
      <c r="H3848" s="29">
        <f t="shared" ca="1" si="244"/>
        <v>0</v>
      </c>
      <c r="I3848" s="29">
        <f t="shared" ca="1" si="242"/>
        <v>0</v>
      </c>
      <c r="J3848" s="30">
        <f>Calculator!$G$40</f>
        <v>6.5000000000000002E-2</v>
      </c>
      <c r="K3848" s="29">
        <f ca="1">IF(C3848&gt;=Calculator!$G$27,IF(DAY($C3848)=1,Calculator!$G$34/2,IF(DAY($C3848)=15,Calculator!$G$34/2,0)),0)</f>
        <v>0</v>
      </c>
      <c r="L3848" s="29">
        <f ca="1">IF(DAY($C3848)=28,IF(H3848=0,0,Calculator!$G$35),0)</f>
        <v>0</v>
      </c>
      <c r="M3848" s="29">
        <f ca="1">IF(I3848&gt;0,IF(DAY($C3848)=1,SUM(INDIRECT("I"&amp;(ROW(C3847)-DAY(C3847))):I3847),0),0)</f>
        <v>0</v>
      </c>
      <c r="N3848" s="29">
        <f ca="1">IF(C3848&lt;Calculator!$G$27,0,IF(C3848=Calculator!$G$27,Calculator!$G$39,IF(H3848-K3848&lt;=0,IF(D3848&gt;Calculator!$G$39,IF(H3848-K3848+E3848+L3848+M3848+Calculator!$G$39&gt;Calculator!$G$39,Calculator!$G$39-(H3848+E3848+L3848+M3848-K3848),Calculator!$G$39),D3848),0)))</f>
        <v>0</v>
      </c>
    </row>
    <row r="3849" spans="1:14" ht="15.75" thickBot="1">
      <c r="A3849" s="33" t="str">
        <f ca="1">IF(C3849=Calculator!$H$27,"F",IF(Daily!D3849+Daily!H3849=0,IF(D3848+H3848&gt;0,"L",""),""))</f>
        <v/>
      </c>
      <c r="B3849" s="34">
        <v>3848</v>
      </c>
      <c r="C3849" s="19">
        <f t="shared" ca="1" si="241"/>
        <v>49778</v>
      </c>
      <c r="D3849" s="29">
        <f t="shared" ca="1" si="243"/>
        <v>0</v>
      </c>
      <c r="E3849" s="29">
        <f ca="1">IF(C3849&lt;Calculator!$D$26,0,IF(DAY($C3849)=1,IF(D3849-Calculator!$G$24&gt;0,Calculator!$G$24,D3849),0))</f>
        <v>0</v>
      </c>
      <c r="F3849" s="29">
        <f ca="1">IF(E3849&gt;0,D3849*Calculator!$G$22/12,0)</f>
        <v>0</v>
      </c>
      <c r="G3849" s="29">
        <f ca="1">IF(E3849&gt;0,(IFERROR(-PMT(Calculator!$G$22/12,Calculator!$G$23*12,Calculator!$G$20),0))-F3849,0)</f>
        <v>0</v>
      </c>
      <c r="H3849" s="29">
        <f t="shared" ca="1" si="244"/>
        <v>0</v>
      </c>
      <c r="I3849" s="29">
        <f t="shared" ca="1" si="242"/>
        <v>0</v>
      </c>
      <c r="J3849" s="30">
        <f>Calculator!$G$40</f>
        <v>6.5000000000000002E-2</v>
      </c>
      <c r="K3849" s="29">
        <f ca="1">IF(C3849&gt;=Calculator!$G$27,IF(DAY($C3849)=1,Calculator!$G$34/2,IF(DAY($C3849)=15,Calculator!$G$34/2,0)),0)</f>
        <v>0</v>
      </c>
      <c r="L3849" s="29">
        <f ca="1">IF(DAY($C3849)=28,IF(H3849=0,0,Calculator!$G$35),0)</f>
        <v>0</v>
      </c>
      <c r="M3849" s="29">
        <f ca="1">IF(I3849&gt;0,IF(DAY($C3849)=1,SUM(INDIRECT("I"&amp;(ROW(C3848)-DAY(C3848))):I3848),0),0)</f>
        <v>0</v>
      </c>
      <c r="N3849" s="29">
        <f ca="1">IF(C3849&lt;Calculator!$G$27,0,IF(C3849=Calculator!$G$27,Calculator!$G$39,IF(H3849-K3849&lt;=0,IF(D3849&gt;Calculator!$G$39,IF(H3849-K3849+E3849+L3849+M3849+Calculator!$G$39&gt;Calculator!$G$39,Calculator!$G$39-(H3849+E3849+L3849+M3849-K3849),Calculator!$G$39),D3849),0)))</f>
        <v>0</v>
      </c>
    </row>
    <row r="3850" spans="1:14" ht="15.75" thickBot="1">
      <c r="A3850" s="33" t="str">
        <f ca="1">IF(C3850=Calculator!$H$27,"F",IF(Daily!D3850+Daily!H3850=0,IF(D3849+H3849&gt;0,"L",""),""))</f>
        <v/>
      </c>
      <c r="B3850" s="34">
        <v>3849</v>
      </c>
      <c r="C3850" s="19">
        <f t="shared" ca="1" si="241"/>
        <v>49779</v>
      </c>
      <c r="D3850" s="29">
        <f t="shared" ca="1" si="243"/>
        <v>0</v>
      </c>
      <c r="E3850" s="29">
        <f ca="1">IF(C3850&lt;Calculator!$D$26,0,IF(DAY($C3850)=1,IF(D3850-Calculator!$G$24&gt;0,Calculator!$G$24,D3850),0))</f>
        <v>0</v>
      </c>
      <c r="F3850" s="29">
        <f ca="1">IF(E3850&gt;0,D3850*Calculator!$G$22/12,0)</f>
        <v>0</v>
      </c>
      <c r="G3850" s="29">
        <f ca="1">IF(E3850&gt;0,(IFERROR(-PMT(Calculator!$G$22/12,Calculator!$G$23*12,Calculator!$G$20),0))-F3850,0)</f>
        <v>0</v>
      </c>
      <c r="H3850" s="29">
        <f t="shared" ca="1" si="244"/>
        <v>0</v>
      </c>
      <c r="I3850" s="29">
        <f t="shared" ca="1" si="242"/>
        <v>0</v>
      </c>
      <c r="J3850" s="30">
        <f>Calculator!$G$40</f>
        <v>6.5000000000000002E-2</v>
      </c>
      <c r="K3850" s="29">
        <f ca="1">IF(C3850&gt;=Calculator!$G$27,IF(DAY($C3850)=1,Calculator!$G$34/2,IF(DAY($C3850)=15,Calculator!$G$34/2,0)),0)</f>
        <v>0</v>
      </c>
      <c r="L3850" s="29">
        <f ca="1">IF(DAY($C3850)=28,IF(H3850=0,0,Calculator!$G$35),0)</f>
        <v>0</v>
      </c>
      <c r="M3850" s="29">
        <f ca="1">IF(I3850&gt;0,IF(DAY($C3850)=1,SUM(INDIRECT("I"&amp;(ROW(C3849)-DAY(C3849))):I3849),0),0)</f>
        <v>0</v>
      </c>
      <c r="N3850" s="29">
        <f ca="1">IF(C3850&lt;Calculator!$G$27,0,IF(C3850=Calculator!$G$27,Calculator!$G$39,IF(H3850-K3850&lt;=0,IF(D3850&gt;Calculator!$G$39,IF(H3850-K3850+E3850+L3850+M3850+Calculator!$G$39&gt;Calculator!$G$39,Calculator!$G$39-(H3850+E3850+L3850+M3850-K3850),Calculator!$G$39),D3850),0)))</f>
        <v>0</v>
      </c>
    </row>
    <row r="3851" spans="1:14" ht="15.75" thickBot="1">
      <c r="A3851" s="33" t="str">
        <f ca="1">IF(C3851=Calculator!$H$27,"F",IF(Daily!D3851+Daily!H3851=0,IF(D3850+H3850&gt;0,"L",""),""))</f>
        <v/>
      </c>
      <c r="B3851" s="34">
        <v>3850</v>
      </c>
      <c r="C3851" s="19">
        <f t="shared" ca="1" si="241"/>
        <v>49780</v>
      </c>
      <c r="D3851" s="29">
        <f t="shared" ca="1" si="243"/>
        <v>0</v>
      </c>
      <c r="E3851" s="29">
        <f ca="1">IF(C3851&lt;Calculator!$D$26,0,IF(DAY($C3851)=1,IF(D3851-Calculator!$G$24&gt;0,Calculator!$G$24,D3851),0))</f>
        <v>0</v>
      </c>
      <c r="F3851" s="29">
        <f ca="1">IF(E3851&gt;0,D3851*Calculator!$G$22/12,0)</f>
        <v>0</v>
      </c>
      <c r="G3851" s="29">
        <f ca="1">IF(E3851&gt;0,(IFERROR(-PMT(Calculator!$G$22/12,Calculator!$G$23*12,Calculator!$G$20),0))-F3851,0)</f>
        <v>0</v>
      </c>
      <c r="H3851" s="29">
        <f t="shared" ca="1" si="244"/>
        <v>0</v>
      </c>
      <c r="I3851" s="29">
        <f t="shared" ca="1" si="242"/>
        <v>0</v>
      </c>
      <c r="J3851" s="30">
        <f>Calculator!$G$40</f>
        <v>6.5000000000000002E-2</v>
      </c>
      <c r="K3851" s="29">
        <f ca="1">IF(C3851&gt;=Calculator!$G$27,IF(DAY($C3851)=1,Calculator!$G$34/2,IF(DAY($C3851)=15,Calculator!$G$34/2,0)),0)</f>
        <v>4500</v>
      </c>
      <c r="L3851" s="29">
        <f ca="1">IF(DAY($C3851)=28,IF(H3851=0,0,Calculator!$G$35),0)</f>
        <v>0</v>
      </c>
      <c r="M3851" s="29">
        <f ca="1">IF(I3851&gt;0,IF(DAY($C3851)=1,SUM(INDIRECT("I"&amp;(ROW(C3850)-DAY(C3850))):I3850),0),0)</f>
        <v>0</v>
      </c>
      <c r="N3851" s="29">
        <f ca="1">IF(C3851&lt;Calculator!$G$27,0,IF(C3851=Calculator!$G$27,Calculator!$G$39,IF(H3851-K3851&lt;=0,IF(D3851&gt;Calculator!$G$39,IF(H3851-K3851+E3851+L3851+M3851+Calculator!$G$39&gt;Calculator!$G$39,Calculator!$G$39-(H3851+E3851+L3851+M3851-K3851),Calculator!$G$39),D3851),0)))</f>
        <v>0</v>
      </c>
    </row>
    <row r="3852" spans="1:14" ht="15.75" thickBot="1">
      <c r="A3852" s="33" t="str">
        <f ca="1">IF(C3852=Calculator!$H$27,"F",IF(Daily!D3852+Daily!H3852=0,IF(D3851+H3851&gt;0,"L",""),""))</f>
        <v/>
      </c>
      <c r="B3852" s="34">
        <v>3851</v>
      </c>
      <c r="C3852" s="19">
        <f t="shared" ca="1" si="241"/>
        <v>49781</v>
      </c>
      <c r="D3852" s="29">
        <f t="shared" ca="1" si="243"/>
        <v>0</v>
      </c>
      <c r="E3852" s="29">
        <f ca="1">IF(C3852&lt;Calculator!$D$26,0,IF(DAY($C3852)=1,IF(D3852-Calculator!$G$24&gt;0,Calculator!$G$24,D3852),0))</f>
        <v>0</v>
      </c>
      <c r="F3852" s="29">
        <f ca="1">IF(E3852&gt;0,D3852*Calculator!$G$22/12,0)</f>
        <v>0</v>
      </c>
      <c r="G3852" s="29">
        <f ca="1">IF(E3852&gt;0,(IFERROR(-PMT(Calculator!$G$22/12,Calculator!$G$23*12,Calculator!$G$20),0))-F3852,0)</f>
        <v>0</v>
      </c>
      <c r="H3852" s="29">
        <f t="shared" ca="1" si="244"/>
        <v>0</v>
      </c>
      <c r="I3852" s="29">
        <f t="shared" ca="1" si="242"/>
        <v>0</v>
      </c>
      <c r="J3852" s="30">
        <f>Calculator!$G$40</f>
        <v>6.5000000000000002E-2</v>
      </c>
      <c r="K3852" s="29">
        <f ca="1">IF(C3852&gt;=Calculator!$G$27,IF(DAY($C3852)=1,Calculator!$G$34/2,IF(DAY($C3852)=15,Calculator!$G$34/2,0)),0)</f>
        <v>0</v>
      </c>
      <c r="L3852" s="29">
        <f ca="1">IF(DAY($C3852)=28,IF(H3852=0,0,Calculator!$G$35),0)</f>
        <v>0</v>
      </c>
      <c r="M3852" s="29">
        <f ca="1">IF(I3852&gt;0,IF(DAY($C3852)=1,SUM(INDIRECT("I"&amp;(ROW(C3851)-DAY(C3851))):I3851),0),0)</f>
        <v>0</v>
      </c>
      <c r="N3852" s="29">
        <f ca="1">IF(C3852&lt;Calculator!$G$27,0,IF(C3852=Calculator!$G$27,Calculator!$G$39,IF(H3852-K3852&lt;=0,IF(D3852&gt;Calculator!$G$39,IF(H3852-K3852+E3852+L3852+M3852+Calculator!$G$39&gt;Calculator!$G$39,Calculator!$G$39-(H3852+E3852+L3852+M3852-K3852),Calculator!$G$39),D3852),0)))</f>
        <v>0</v>
      </c>
    </row>
    <row r="3853" spans="1:14" ht="15.75" thickBot="1">
      <c r="A3853" s="33" t="str">
        <f ca="1">IF(C3853=Calculator!$H$27,"F",IF(Daily!D3853+Daily!H3853=0,IF(D3852+H3852&gt;0,"L",""),""))</f>
        <v/>
      </c>
      <c r="B3853" s="34">
        <v>3852</v>
      </c>
      <c r="C3853" s="19">
        <f t="shared" ca="1" si="241"/>
        <v>49782</v>
      </c>
      <c r="D3853" s="29">
        <f t="shared" ca="1" si="243"/>
        <v>0</v>
      </c>
      <c r="E3853" s="29">
        <f ca="1">IF(C3853&lt;Calculator!$D$26,0,IF(DAY($C3853)=1,IF(D3853-Calculator!$G$24&gt;0,Calculator!$G$24,D3853),0))</f>
        <v>0</v>
      </c>
      <c r="F3853" s="29">
        <f ca="1">IF(E3853&gt;0,D3853*Calculator!$G$22/12,0)</f>
        <v>0</v>
      </c>
      <c r="G3853" s="29">
        <f ca="1">IF(E3853&gt;0,(IFERROR(-PMT(Calculator!$G$22/12,Calculator!$G$23*12,Calculator!$G$20),0))-F3853,0)</f>
        <v>0</v>
      </c>
      <c r="H3853" s="29">
        <f t="shared" ca="1" si="244"/>
        <v>0</v>
      </c>
      <c r="I3853" s="29">
        <f t="shared" ca="1" si="242"/>
        <v>0</v>
      </c>
      <c r="J3853" s="30">
        <f>Calculator!$G$40</f>
        <v>6.5000000000000002E-2</v>
      </c>
      <c r="K3853" s="29">
        <f ca="1">IF(C3853&gt;=Calculator!$G$27,IF(DAY($C3853)=1,Calculator!$G$34/2,IF(DAY($C3853)=15,Calculator!$G$34/2,0)),0)</f>
        <v>0</v>
      </c>
      <c r="L3853" s="29">
        <f ca="1">IF(DAY($C3853)=28,IF(H3853=0,0,Calculator!$G$35),0)</f>
        <v>0</v>
      </c>
      <c r="M3853" s="29">
        <f ca="1">IF(I3853&gt;0,IF(DAY($C3853)=1,SUM(INDIRECT("I"&amp;(ROW(C3852)-DAY(C3852))):I3852),0),0)</f>
        <v>0</v>
      </c>
      <c r="N3853" s="29">
        <f ca="1">IF(C3853&lt;Calculator!$G$27,0,IF(C3853=Calculator!$G$27,Calculator!$G$39,IF(H3853-K3853&lt;=0,IF(D3853&gt;Calculator!$G$39,IF(H3853-K3853+E3853+L3853+M3853+Calculator!$G$39&gt;Calculator!$G$39,Calculator!$G$39-(H3853+E3853+L3853+M3853-K3853),Calculator!$G$39),D3853),0)))</f>
        <v>0</v>
      </c>
    </row>
    <row r="3854" spans="1:14" ht="15.75" thickBot="1">
      <c r="A3854" s="33" t="str">
        <f ca="1">IF(C3854=Calculator!$H$27,"F",IF(Daily!D3854+Daily!H3854=0,IF(D3853+H3853&gt;0,"L",""),""))</f>
        <v/>
      </c>
      <c r="B3854" s="34">
        <v>3853</v>
      </c>
      <c r="C3854" s="19">
        <f t="shared" ca="1" si="241"/>
        <v>49783</v>
      </c>
      <c r="D3854" s="29">
        <f t="shared" ca="1" si="243"/>
        <v>0</v>
      </c>
      <c r="E3854" s="29">
        <f ca="1">IF(C3854&lt;Calculator!$D$26,0,IF(DAY($C3854)=1,IF(D3854-Calculator!$G$24&gt;0,Calculator!$G$24,D3854),0))</f>
        <v>0</v>
      </c>
      <c r="F3854" s="29">
        <f ca="1">IF(E3854&gt;0,D3854*Calculator!$G$22/12,0)</f>
        <v>0</v>
      </c>
      <c r="G3854" s="29">
        <f ca="1">IF(E3854&gt;0,(IFERROR(-PMT(Calculator!$G$22/12,Calculator!$G$23*12,Calculator!$G$20),0))-F3854,0)</f>
        <v>0</v>
      </c>
      <c r="H3854" s="29">
        <f t="shared" ca="1" si="244"/>
        <v>0</v>
      </c>
      <c r="I3854" s="29">
        <f t="shared" ca="1" si="242"/>
        <v>0</v>
      </c>
      <c r="J3854" s="30">
        <f>Calculator!$G$40</f>
        <v>6.5000000000000002E-2</v>
      </c>
      <c r="K3854" s="29">
        <f ca="1">IF(C3854&gt;=Calculator!$G$27,IF(DAY($C3854)=1,Calculator!$G$34/2,IF(DAY($C3854)=15,Calculator!$G$34/2,0)),0)</f>
        <v>0</v>
      </c>
      <c r="L3854" s="29">
        <f ca="1">IF(DAY($C3854)=28,IF(H3854=0,0,Calculator!$G$35),0)</f>
        <v>0</v>
      </c>
      <c r="M3854" s="29">
        <f ca="1">IF(I3854&gt;0,IF(DAY($C3854)=1,SUM(INDIRECT("I"&amp;(ROW(C3853)-DAY(C3853))):I3853),0),0)</f>
        <v>0</v>
      </c>
      <c r="N3854" s="29">
        <f ca="1">IF(C3854&lt;Calculator!$G$27,0,IF(C3854=Calculator!$G$27,Calculator!$G$39,IF(H3854-K3854&lt;=0,IF(D3854&gt;Calculator!$G$39,IF(H3854-K3854+E3854+L3854+M3854+Calculator!$G$39&gt;Calculator!$G$39,Calculator!$G$39-(H3854+E3854+L3854+M3854-K3854),Calculator!$G$39),D3854),0)))</f>
        <v>0</v>
      </c>
    </row>
    <row r="3855" spans="1:14" ht="15.75" thickBot="1">
      <c r="A3855" s="33" t="str">
        <f ca="1">IF(C3855=Calculator!$H$27,"F",IF(Daily!D3855+Daily!H3855=0,IF(D3854+H3854&gt;0,"L",""),""))</f>
        <v/>
      </c>
      <c r="B3855" s="34">
        <v>3854</v>
      </c>
      <c r="C3855" s="19">
        <f t="shared" ca="1" si="241"/>
        <v>49784</v>
      </c>
      <c r="D3855" s="29">
        <f t="shared" ca="1" si="243"/>
        <v>0</v>
      </c>
      <c r="E3855" s="29">
        <f ca="1">IF(C3855&lt;Calculator!$D$26,0,IF(DAY($C3855)=1,IF(D3855-Calculator!$G$24&gt;0,Calculator!$G$24,D3855),0))</f>
        <v>0</v>
      </c>
      <c r="F3855" s="29">
        <f ca="1">IF(E3855&gt;0,D3855*Calculator!$G$22/12,0)</f>
        <v>0</v>
      </c>
      <c r="G3855" s="29">
        <f ca="1">IF(E3855&gt;0,(IFERROR(-PMT(Calculator!$G$22/12,Calculator!$G$23*12,Calculator!$G$20),0))-F3855,0)</f>
        <v>0</v>
      </c>
      <c r="H3855" s="29">
        <f t="shared" ca="1" si="244"/>
        <v>0</v>
      </c>
      <c r="I3855" s="29">
        <f t="shared" ca="1" si="242"/>
        <v>0</v>
      </c>
      <c r="J3855" s="30">
        <f>Calculator!$G$40</f>
        <v>6.5000000000000002E-2</v>
      </c>
      <c r="K3855" s="29">
        <f ca="1">IF(C3855&gt;=Calculator!$G$27,IF(DAY($C3855)=1,Calculator!$G$34/2,IF(DAY($C3855)=15,Calculator!$G$34/2,0)),0)</f>
        <v>0</v>
      </c>
      <c r="L3855" s="29">
        <f ca="1">IF(DAY($C3855)=28,IF(H3855=0,0,Calculator!$G$35),0)</f>
        <v>0</v>
      </c>
      <c r="M3855" s="29">
        <f ca="1">IF(I3855&gt;0,IF(DAY($C3855)=1,SUM(INDIRECT("I"&amp;(ROW(C3854)-DAY(C3854))):I3854),0),0)</f>
        <v>0</v>
      </c>
      <c r="N3855" s="29">
        <f ca="1">IF(C3855&lt;Calculator!$G$27,0,IF(C3855=Calculator!$G$27,Calculator!$G$39,IF(H3855-K3855&lt;=0,IF(D3855&gt;Calculator!$G$39,IF(H3855-K3855+E3855+L3855+M3855+Calculator!$G$39&gt;Calculator!$G$39,Calculator!$G$39-(H3855+E3855+L3855+M3855-K3855),Calculator!$G$39),D3855),0)))</f>
        <v>0</v>
      </c>
    </row>
    <row r="3856" spans="1:14" ht="15.75" thickBot="1">
      <c r="A3856" s="33" t="str">
        <f ca="1">IF(C3856=Calculator!$H$27,"F",IF(Daily!D3856+Daily!H3856=0,IF(D3855+H3855&gt;0,"L",""),""))</f>
        <v/>
      </c>
      <c r="B3856" s="34">
        <v>3855</v>
      </c>
      <c r="C3856" s="19">
        <f t="shared" ca="1" si="241"/>
        <v>49785</v>
      </c>
      <c r="D3856" s="29">
        <f t="shared" ca="1" si="243"/>
        <v>0</v>
      </c>
      <c r="E3856" s="29">
        <f ca="1">IF(C3856&lt;Calculator!$D$26,0,IF(DAY($C3856)=1,IF(D3856-Calculator!$G$24&gt;0,Calculator!$G$24,D3856),0))</f>
        <v>0</v>
      </c>
      <c r="F3856" s="29">
        <f ca="1">IF(E3856&gt;0,D3856*Calculator!$G$22/12,0)</f>
        <v>0</v>
      </c>
      <c r="G3856" s="29">
        <f ca="1">IF(E3856&gt;0,(IFERROR(-PMT(Calculator!$G$22/12,Calculator!$G$23*12,Calculator!$G$20),0))-F3856,0)</f>
        <v>0</v>
      </c>
      <c r="H3856" s="29">
        <f t="shared" ca="1" si="244"/>
        <v>0</v>
      </c>
      <c r="I3856" s="29">
        <f t="shared" ca="1" si="242"/>
        <v>0</v>
      </c>
      <c r="J3856" s="30">
        <f>Calculator!$G$40</f>
        <v>6.5000000000000002E-2</v>
      </c>
      <c r="K3856" s="29">
        <f ca="1">IF(C3856&gt;=Calculator!$G$27,IF(DAY($C3856)=1,Calculator!$G$34/2,IF(DAY($C3856)=15,Calculator!$G$34/2,0)),0)</f>
        <v>0</v>
      </c>
      <c r="L3856" s="29">
        <f ca="1">IF(DAY($C3856)=28,IF(H3856=0,0,Calculator!$G$35),0)</f>
        <v>0</v>
      </c>
      <c r="M3856" s="29">
        <f ca="1">IF(I3856&gt;0,IF(DAY($C3856)=1,SUM(INDIRECT("I"&amp;(ROW(C3855)-DAY(C3855))):I3855),0),0)</f>
        <v>0</v>
      </c>
      <c r="N3856" s="29">
        <f ca="1">IF(C3856&lt;Calculator!$G$27,0,IF(C3856=Calculator!$G$27,Calculator!$G$39,IF(H3856-K3856&lt;=0,IF(D3856&gt;Calculator!$G$39,IF(H3856-K3856+E3856+L3856+M3856+Calculator!$G$39&gt;Calculator!$G$39,Calculator!$G$39-(H3856+E3856+L3856+M3856-K3856),Calculator!$G$39),D3856),0)))</f>
        <v>0</v>
      </c>
    </row>
    <row r="3857" spans="1:14" ht="15.75" thickBot="1">
      <c r="A3857" s="33" t="str">
        <f ca="1">IF(C3857=Calculator!$H$27,"F",IF(Daily!D3857+Daily!H3857=0,IF(D3856+H3856&gt;0,"L",""),""))</f>
        <v/>
      </c>
      <c r="B3857" s="34">
        <v>3856</v>
      </c>
      <c r="C3857" s="19">
        <f t="shared" ca="1" si="241"/>
        <v>49786</v>
      </c>
      <c r="D3857" s="29">
        <f t="shared" ca="1" si="243"/>
        <v>0</v>
      </c>
      <c r="E3857" s="29">
        <f ca="1">IF(C3857&lt;Calculator!$D$26,0,IF(DAY($C3857)=1,IF(D3857-Calculator!$G$24&gt;0,Calculator!$G$24,D3857),0))</f>
        <v>0</v>
      </c>
      <c r="F3857" s="29">
        <f ca="1">IF(E3857&gt;0,D3857*Calculator!$G$22/12,0)</f>
        <v>0</v>
      </c>
      <c r="G3857" s="29">
        <f ca="1">IF(E3857&gt;0,(IFERROR(-PMT(Calculator!$G$22/12,Calculator!$G$23*12,Calculator!$G$20),0))-F3857,0)</f>
        <v>0</v>
      </c>
      <c r="H3857" s="29">
        <f t="shared" ca="1" si="244"/>
        <v>0</v>
      </c>
      <c r="I3857" s="29">
        <f t="shared" ca="1" si="242"/>
        <v>0</v>
      </c>
      <c r="J3857" s="30">
        <f>Calculator!$G$40</f>
        <v>6.5000000000000002E-2</v>
      </c>
      <c r="K3857" s="29">
        <f ca="1">IF(C3857&gt;=Calculator!$G$27,IF(DAY($C3857)=1,Calculator!$G$34/2,IF(DAY($C3857)=15,Calculator!$G$34/2,0)),0)</f>
        <v>0</v>
      </c>
      <c r="L3857" s="29">
        <f ca="1">IF(DAY($C3857)=28,IF(H3857=0,0,Calculator!$G$35),0)</f>
        <v>0</v>
      </c>
      <c r="M3857" s="29">
        <f ca="1">IF(I3857&gt;0,IF(DAY($C3857)=1,SUM(INDIRECT("I"&amp;(ROW(C3856)-DAY(C3856))):I3856),0),0)</f>
        <v>0</v>
      </c>
      <c r="N3857" s="29">
        <f ca="1">IF(C3857&lt;Calculator!$G$27,0,IF(C3857=Calculator!$G$27,Calculator!$G$39,IF(H3857-K3857&lt;=0,IF(D3857&gt;Calculator!$G$39,IF(H3857-K3857+E3857+L3857+M3857+Calculator!$G$39&gt;Calculator!$G$39,Calculator!$G$39-(H3857+E3857+L3857+M3857-K3857),Calculator!$G$39),D3857),0)))</f>
        <v>0</v>
      </c>
    </row>
    <row r="3858" spans="1:14" ht="15.75" thickBot="1">
      <c r="A3858" s="33" t="str">
        <f ca="1">IF(C3858=Calculator!$H$27,"F",IF(Daily!D3858+Daily!H3858=0,IF(D3857+H3857&gt;0,"L",""),""))</f>
        <v/>
      </c>
      <c r="B3858" s="34">
        <v>3857</v>
      </c>
      <c r="C3858" s="19">
        <f t="shared" ca="1" si="241"/>
        <v>49787</v>
      </c>
      <c r="D3858" s="29">
        <f t="shared" ca="1" si="243"/>
        <v>0</v>
      </c>
      <c r="E3858" s="29">
        <f ca="1">IF(C3858&lt;Calculator!$D$26,0,IF(DAY($C3858)=1,IF(D3858-Calculator!$G$24&gt;0,Calculator!$G$24,D3858),0))</f>
        <v>0</v>
      </c>
      <c r="F3858" s="29">
        <f ca="1">IF(E3858&gt;0,D3858*Calculator!$G$22/12,0)</f>
        <v>0</v>
      </c>
      <c r="G3858" s="29">
        <f ca="1">IF(E3858&gt;0,(IFERROR(-PMT(Calculator!$G$22/12,Calculator!$G$23*12,Calculator!$G$20),0))-F3858,0)</f>
        <v>0</v>
      </c>
      <c r="H3858" s="29">
        <f t="shared" ca="1" si="244"/>
        <v>0</v>
      </c>
      <c r="I3858" s="29">
        <f t="shared" ca="1" si="242"/>
        <v>0</v>
      </c>
      <c r="J3858" s="30">
        <f>Calculator!$G$40</f>
        <v>6.5000000000000002E-2</v>
      </c>
      <c r="K3858" s="29">
        <f ca="1">IF(C3858&gt;=Calculator!$G$27,IF(DAY($C3858)=1,Calculator!$G$34/2,IF(DAY($C3858)=15,Calculator!$G$34/2,0)),0)</f>
        <v>0</v>
      </c>
      <c r="L3858" s="29">
        <f ca="1">IF(DAY($C3858)=28,IF(H3858=0,0,Calculator!$G$35),0)</f>
        <v>0</v>
      </c>
      <c r="M3858" s="29">
        <f ca="1">IF(I3858&gt;0,IF(DAY($C3858)=1,SUM(INDIRECT("I"&amp;(ROW(C3857)-DAY(C3857))):I3857),0),0)</f>
        <v>0</v>
      </c>
      <c r="N3858" s="29">
        <f ca="1">IF(C3858&lt;Calculator!$G$27,0,IF(C3858=Calculator!$G$27,Calculator!$G$39,IF(H3858-K3858&lt;=0,IF(D3858&gt;Calculator!$G$39,IF(H3858-K3858+E3858+L3858+M3858+Calculator!$G$39&gt;Calculator!$G$39,Calculator!$G$39-(H3858+E3858+L3858+M3858-K3858),Calculator!$G$39),D3858),0)))</f>
        <v>0</v>
      </c>
    </row>
    <row r="3859" spans="1:14" ht="15.75" thickBot="1">
      <c r="A3859" s="33" t="str">
        <f ca="1">IF(C3859=Calculator!$H$27,"F",IF(Daily!D3859+Daily!H3859=0,IF(D3858+H3858&gt;0,"L",""),""))</f>
        <v/>
      </c>
      <c r="B3859" s="34">
        <v>3858</v>
      </c>
      <c r="C3859" s="19">
        <f t="shared" ca="1" si="241"/>
        <v>49788</v>
      </c>
      <c r="D3859" s="29">
        <f t="shared" ca="1" si="243"/>
        <v>0</v>
      </c>
      <c r="E3859" s="29">
        <f ca="1">IF(C3859&lt;Calculator!$D$26,0,IF(DAY($C3859)=1,IF(D3859-Calculator!$G$24&gt;0,Calculator!$G$24,D3859),0))</f>
        <v>0</v>
      </c>
      <c r="F3859" s="29">
        <f ca="1">IF(E3859&gt;0,D3859*Calculator!$G$22/12,0)</f>
        <v>0</v>
      </c>
      <c r="G3859" s="29">
        <f ca="1">IF(E3859&gt;0,(IFERROR(-PMT(Calculator!$G$22/12,Calculator!$G$23*12,Calculator!$G$20),0))-F3859,0)</f>
        <v>0</v>
      </c>
      <c r="H3859" s="29">
        <f t="shared" ca="1" si="244"/>
        <v>0</v>
      </c>
      <c r="I3859" s="29">
        <f t="shared" ca="1" si="242"/>
        <v>0</v>
      </c>
      <c r="J3859" s="30">
        <f>Calculator!$G$40</f>
        <v>6.5000000000000002E-2</v>
      </c>
      <c r="K3859" s="29">
        <f ca="1">IF(C3859&gt;=Calculator!$G$27,IF(DAY($C3859)=1,Calculator!$G$34/2,IF(DAY($C3859)=15,Calculator!$G$34/2,0)),0)</f>
        <v>0</v>
      </c>
      <c r="L3859" s="29">
        <f ca="1">IF(DAY($C3859)=28,IF(H3859=0,0,Calculator!$G$35),0)</f>
        <v>0</v>
      </c>
      <c r="M3859" s="29">
        <f ca="1">IF(I3859&gt;0,IF(DAY($C3859)=1,SUM(INDIRECT("I"&amp;(ROW(C3858)-DAY(C3858))):I3858),0),0)</f>
        <v>0</v>
      </c>
      <c r="N3859" s="29">
        <f ca="1">IF(C3859&lt;Calculator!$G$27,0,IF(C3859=Calculator!$G$27,Calculator!$G$39,IF(H3859-K3859&lt;=0,IF(D3859&gt;Calculator!$G$39,IF(H3859-K3859+E3859+L3859+M3859+Calculator!$G$39&gt;Calculator!$G$39,Calculator!$G$39-(H3859+E3859+L3859+M3859-K3859),Calculator!$G$39),D3859),0)))</f>
        <v>0</v>
      </c>
    </row>
    <row r="3860" spans="1:14" ht="15.75" thickBot="1">
      <c r="A3860" s="33" t="str">
        <f ca="1">IF(C3860=Calculator!$H$27,"F",IF(Daily!D3860+Daily!H3860=0,IF(D3859+H3859&gt;0,"L",""),""))</f>
        <v/>
      </c>
      <c r="B3860" s="34">
        <v>3859</v>
      </c>
      <c r="C3860" s="19">
        <f t="shared" ca="1" si="241"/>
        <v>49789</v>
      </c>
      <c r="D3860" s="29">
        <f t="shared" ca="1" si="243"/>
        <v>0</v>
      </c>
      <c r="E3860" s="29">
        <f ca="1">IF(C3860&lt;Calculator!$D$26,0,IF(DAY($C3860)=1,IF(D3860-Calculator!$G$24&gt;0,Calculator!$G$24,D3860),0))</f>
        <v>0</v>
      </c>
      <c r="F3860" s="29">
        <f ca="1">IF(E3860&gt;0,D3860*Calculator!$G$22/12,0)</f>
        <v>0</v>
      </c>
      <c r="G3860" s="29">
        <f ca="1">IF(E3860&gt;0,(IFERROR(-PMT(Calculator!$G$22/12,Calculator!$G$23*12,Calculator!$G$20),0))-F3860,0)</f>
        <v>0</v>
      </c>
      <c r="H3860" s="29">
        <f t="shared" ca="1" si="244"/>
        <v>0</v>
      </c>
      <c r="I3860" s="29">
        <f t="shared" ca="1" si="242"/>
        <v>0</v>
      </c>
      <c r="J3860" s="30">
        <f>Calculator!$G$40</f>
        <v>6.5000000000000002E-2</v>
      </c>
      <c r="K3860" s="29">
        <f ca="1">IF(C3860&gt;=Calculator!$G$27,IF(DAY($C3860)=1,Calculator!$G$34/2,IF(DAY($C3860)=15,Calculator!$G$34/2,0)),0)</f>
        <v>0</v>
      </c>
      <c r="L3860" s="29">
        <f ca="1">IF(DAY($C3860)=28,IF(H3860=0,0,Calculator!$G$35),0)</f>
        <v>0</v>
      </c>
      <c r="M3860" s="29">
        <f ca="1">IF(I3860&gt;0,IF(DAY($C3860)=1,SUM(INDIRECT("I"&amp;(ROW(C3859)-DAY(C3859))):I3859),0),0)</f>
        <v>0</v>
      </c>
      <c r="N3860" s="29">
        <f ca="1">IF(C3860&lt;Calculator!$G$27,0,IF(C3860=Calculator!$G$27,Calculator!$G$39,IF(H3860-K3860&lt;=0,IF(D3860&gt;Calculator!$G$39,IF(H3860-K3860+E3860+L3860+M3860+Calculator!$G$39&gt;Calculator!$G$39,Calculator!$G$39-(H3860+E3860+L3860+M3860-K3860),Calculator!$G$39),D3860),0)))</f>
        <v>0</v>
      </c>
    </row>
    <row r="3861" spans="1:14" ht="15.75" thickBot="1">
      <c r="A3861" s="33" t="str">
        <f ca="1">IF(C3861=Calculator!$H$27,"F",IF(Daily!D3861+Daily!H3861=0,IF(D3860+H3860&gt;0,"L",""),""))</f>
        <v/>
      </c>
      <c r="B3861" s="34">
        <v>3860</v>
      </c>
      <c r="C3861" s="19">
        <f t="shared" ca="1" si="241"/>
        <v>49790</v>
      </c>
      <c r="D3861" s="29">
        <f t="shared" ca="1" si="243"/>
        <v>0</v>
      </c>
      <c r="E3861" s="29">
        <f ca="1">IF(C3861&lt;Calculator!$D$26,0,IF(DAY($C3861)=1,IF(D3861-Calculator!$G$24&gt;0,Calculator!$G$24,D3861),0))</f>
        <v>0</v>
      </c>
      <c r="F3861" s="29">
        <f ca="1">IF(E3861&gt;0,D3861*Calculator!$G$22/12,0)</f>
        <v>0</v>
      </c>
      <c r="G3861" s="29">
        <f ca="1">IF(E3861&gt;0,(IFERROR(-PMT(Calculator!$G$22/12,Calculator!$G$23*12,Calculator!$G$20),0))-F3861,0)</f>
        <v>0</v>
      </c>
      <c r="H3861" s="29">
        <f t="shared" ca="1" si="244"/>
        <v>0</v>
      </c>
      <c r="I3861" s="29">
        <f t="shared" ca="1" si="242"/>
        <v>0</v>
      </c>
      <c r="J3861" s="30">
        <f>Calculator!$G$40</f>
        <v>6.5000000000000002E-2</v>
      </c>
      <c r="K3861" s="29">
        <f ca="1">IF(C3861&gt;=Calculator!$G$27,IF(DAY($C3861)=1,Calculator!$G$34/2,IF(DAY($C3861)=15,Calculator!$G$34/2,0)),0)</f>
        <v>0</v>
      </c>
      <c r="L3861" s="29">
        <f ca="1">IF(DAY($C3861)=28,IF(H3861=0,0,Calculator!$G$35),0)</f>
        <v>0</v>
      </c>
      <c r="M3861" s="29">
        <f ca="1">IF(I3861&gt;0,IF(DAY($C3861)=1,SUM(INDIRECT("I"&amp;(ROW(C3860)-DAY(C3860))):I3860),0),0)</f>
        <v>0</v>
      </c>
      <c r="N3861" s="29">
        <f ca="1">IF(C3861&lt;Calculator!$G$27,0,IF(C3861=Calculator!$G$27,Calculator!$G$39,IF(H3861-K3861&lt;=0,IF(D3861&gt;Calculator!$G$39,IF(H3861-K3861+E3861+L3861+M3861+Calculator!$G$39&gt;Calculator!$G$39,Calculator!$G$39-(H3861+E3861+L3861+M3861-K3861),Calculator!$G$39),D3861),0)))</f>
        <v>0</v>
      </c>
    </row>
    <row r="3862" spans="1:14" ht="15.75" thickBot="1">
      <c r="A3862" s="33" t="str">
        <f ca="1">IF(C3862=Calculator!$H$27,"F",IF(Daily!D3862+Daily!H3862=0,IF(D3861+H3861&gt;0,"L",""),""))</f>
        <v/>
      </c>
      <c r="B3862" s="34">
        <v>3861</v>
      </c>
      <c r="C3862" s="19">
        <f t="shared" ca="1" si="241"/>
        <v>49791</v>
      </c>
      <c r="D3862" s="29">
        <f t="shared" ca="1" si="243"/>
        <v>0</v>
      </c>
      <c r="E3862" s="29">
        <f ca="1">IF(C3862&lt;Calculator!$D$26,0,IF(DAY($C3862)=1,IF(D3862-Calculator!$G$24&gt;0,Calculator!$G$24,D3862),0))</f>
        <v>0</v>
      </c>
      <c r="F3862" s="29">
        <f ca="1">IF(E3862&gt;0,D3862*Calculator!$G$22/12,0)</f>
        <v>0</v>
      </c>
      <c r="G3862" s="29">
        <f ca="1">IF(E3862&gt;0,(IFERROR(-PMT(Calculator!$G$22/12,Calculator!$G$23*12,Calculator!$G$20),0))-F3862,0)</f>
        <v>0</v>
      </c>
      <c r="H3862" s="29">
        <f t="shared" ca="1" si="244"/>
        <v>0</v>
      </c>
      <c r="I3862" s="29">
        <f t="shared" ca="1" si="242"/>
        <v>0</v>
      </c>
      <c r="J3862" s="30">
        <f>Calculator!$G$40</f>
        <v>6.5000000000000002E-2</v>
      </c>
      <c r="K3862" s="29">
        <f ca="1">IF(C3862&gt;=Calculator!$G$27,IF(DAY($C3862)=1,Calculator!$G$34/2,IF(DAY($C3862)=15,Calculator!$G$34/2,0)),0)</f>
        <v>0</v>
      </c>
      <c r="L3862" s="29">
        <f ca="1">IF(DAY($C3862)=28,IF(H3862=0,0,Calculator!$G$35),0)</f>
        <v>0</v>
      </c>
      <c r="M3862" s="29">
        <f ca="1">IF(I3862&gt;0,IF(DAY($C3862)=1,SUM(INDIRECT("I"&amp;(ROW(C3861)-DAY(C3861))):I3861),0),0)</f>
        <v>0</v>
      </c>
      <c r="N3862" s="29">
        <f ca="1">IF(C3862&lt;Calculator!$G$27,0,IF(C3862=Calculator!$G$27,Calculator!$G$39,IF(H3862-K3862&lt;=0,IF(D3862&gt;Calculator!$G$39,IF(H3862-K3862+E3862+L3862+M3862+Calculator!$G$39&gt;Calculator!$G$39,Calculator!$G$39-(H3862+E3862+L3862+M3862-K3862),Calculator!$G$39),D3862),0)))</f>
        <v>0</v>
      </c>
    </row>
    <row r="3863" spans="1:14" ht="15.75" thickBot="1">
      <c r="A3863" s="33" t="str">
        <f ca="1">IF(C3863=Calculator!$H$27,"F",IF(Daily!D3863+Daily!H3863=0,IF(D3862+H3862&gt;0,"L",""),""))</f>
        <v/>
      </c>
      <c r="B3863" s="34">
        <v>3862</v>
      </c>
      <c r="C3863" s="19">
        <f t="shared" ca="1" si="241"/>
        <v>49792</v>
      </c>
      <c r="D3863" s="29">
        <f t="shared" ca="1" si="243"/>
        <v>0</v>
      </c>
      <c r="E3863" s="29">
        <f ca="1">IF(C3863&lt;Calculator!$D$26,0,IF(DAY($C3863)=1,IF(D3863-Calculator!$G$24&gt;0,Calculator!$G$24,D3863),0))</f>
        <v>0</v>
      </c>
      <c r="F3863" s="29">
        <f ca="1">IF(E3863&gt;0,D3863*Calculator!$G$22/12,0)</f>
        <v>0</v>
      </c>
      <c r="G3863" s="29">
        <f ca="1">IF(E3863&gt;0,(IFERROR(-PMT(Calculator!$G$22/12,Calculator!$G$23*12,Calculator!$G$20),0))-F3863,0)</f>
        <v>0</v>
      </c>
      <c r="H3863" s="29">
        <f t="shared" ca="1" si="244"/>
        <v>0</v>
      </c>
      <c r="I3863" s="29">
        <f t="shared" ca="1" si="242"/>
        <v>0</v>
      </c>
      <c r="J3863" s="30">
        <f>Calculator!$G$40</f>
        <v>6.5000000000000002E-2</v>
      </c>
      <c r="K3863" s="29">
        <f ca="1">IF(C3863&gt;=Calculator!$G$27,IF(DAY($C3863)=1,Calculator!$G$34/2,IF(DAY($C3863)=15,Calculator!$G$34/2,0)),0)</f>
        <v>0</v>
      </c>
      <c r="L3863" s="29">
        <f ca="1">IF(DAY($C3863)=28,IF(H3863=0,0,Calculator!$G$35),0)</f>
        <v>0</v>
      </c>
      <c r="M3863" s="29">
        <f ca="1">IF(I3863&gt;0,IF(DAY($C3863)=1,SUM(INDIRECT("I"&amp;(ROW(C3862)-DAY(C3862))):I3862),0),0)</f>
        <v>0</v>
      </c>
      <c r="N3863" s="29">
        <f ca="1">IF(C3863&lt;Calculator!$G$27,0,IF(C3863=Calculator!$G$27,Calculator!$G$39,IF(H3863-K3863&lt;=0,IF(D3863&gt;Calculator!$G$39,IF(H3863-K3863+E3863+L3863+M3863+Calculator!$G$39&gt;Calculator!$G$39,Calculator!$G$39-(H3863+E3863+L3863+M3863-K3863),Calculator!$G$39),D3863),0)))</f>
        <v>0</v>
      </c>
    </row>
    <row r="3864" spans="1:14" ht="15.75" thickBot="1">
      <c r="A3864" s="33" t="str">
        <f ca="1">IF(C3864=Calculator!$H$27,"F",IF(Daily!D3864+Daily!H3864=0,IF(D3863+H3863&gt;0,"L",""),""))</f>
        <v/>
      </c>
      <c r="B3864" s="34">
        <v>3863</v>
      </c>
      <c r="C3864" s="19">
        <f t="shared" ca="1" si="241"/>
        <v>49793</v>
      </c>
      <c r="D3864" s="29">
        <f t="shared" ca="1" si="243"/>
        <v>0</v>
      </c>
      <c r="E3864" s="29">
        <f ca="1">IF(C3864&lt;Calculator!$D$26,0,IF(DAY($C3864)=1,IF(D3864-Calculator!$G$24&gt;0,Calculator!$G$24,D3864),0))</f>
        <v>0</v>
      </c>
      <c r="F3864" s="29">
        <f ca="1">IF(E3864&gt;0,D3864*Calculator!$G$22/12,0)</f>
        <v>0</v>
      </c>
      <c r="G3864" s="29">
        <f ca="1">IF(E3864&gt;0,(IFERROR(-PMT(Calculator!$G$22/12,Calculator!$G$23*12,Calculator!$G$20),0))-F3864,0)</f>
        <v>0</v>
      </c>
      <c r="H3864" s="29">
        <f t="shared" ca="1" si="244"/>
        <v>0</v>
      </c>
      <c r="I3864" s="29">
        <f t="shared" ca="1" si="242"/>
        <v>0</v>
      </c>
      <c r="J3864" s="30">
        <f>Calculator!$G$40</f>
        <v>6.5000000000000002E-2</v>
      </c>
      <c r="K3864" s="29">
        <f ca="1">IF(C3864&gt;=Calculator!$G$27,IF(DAY($C3864)=1,Calculator!$G$34/2,IF(DAY($C3864)=15,Calculator!$G$34/2,0)),0)</f>
        <v>0</v>
      </c>
      <c r="L3864" s="29">
        <f ca="1">IF(DAY($C3864)=28,IF(H3864=0,0,Calculator!$G$35),0)</f>
        <v>0</v>
      </c>
      <c r="M3864" s="29">
        <f ca="1">IF(I3864&gt;0,IF(DAY($C3864)=1,SUM(INDIRECT("I"&amp;(ROW(C3863)-DAY(C3863))):I3863),0),0)</f>
        <v>0</v>
      </c>
      <c r="N3864" s="29">
        <f ca="1">IF(C3864&lt;Calculator!$G$27,0,IF(C3864=Calculator!$G$27,Calculator!$G$39,IF(H3864-K3864&lt;=0,IF(D3864&gt;Calculator!$G$39,IF(H3864-K3864+E3864+L3864+M3864+Calculator!$G$39&gt;Calculator!$G$39,Calculator!$G$39-(H3864+E3864+L3864+M3864-K3864),Calculator!$G$39),D3864),0)))</f>
        <v>0</v>
      </c>
    </row>
    <row r="3865" spans="1:14" ht="15.75" thickBot="1">
      <c r="A3865" s="33" t="str">
        <f ca="1">IF(C3865=Calculator!$H$27,"F",IF(Daily!D3865+Daily!H3865=0,IF(D3864+H3864&gt;0,"L",""),""))</f>
        <v/>
      </c>
      <c r="B3865" s="34">
        <v>3864</v>
      </c>
      <c r="C3865" s="19">
        <f t="shared" ca="1" si="241"/>
        <v>49794</v>
      </c>
      <c r="D3865" s="29">
        <f t="shared" ca="1" si="243"/>
        <v>0</v>
      </c>
      <c r="E3865" s="29">
        <f ca="1">IF(C3865&lt;Calculator!$D$26,0,IF(DAY($C3865)=1,IF(D3865-Calculator!$G$24&gt;0,Calculator!$G$24,D3865),0))</f>
        <v>0</v>
      </c>
      <c r="F3865" s="29">
        <f ca="1">IF(E3865&gt;0,D3865*Calculator!$G$22/12,0)</f>
        <v>0</v>
      </c>
      <c r="G3865" s="29">
        <f ca="1">IF(E3865&gt;0,(IFERROR(-PMT(Calculator!$G$22/12,Calculator!$G$23*12,Calculator!$G$20),0))-F3865,0)</f>
        <v>0</v>
      </c>
      <c r="H3865" s="29">
        <f t="shared" ca="1" si="244"/>
        <v>0</v>
      </c>
      <c r="I3865" s="29">
        <f t="shared" ca="1" si="242"/>
        <v>0</v>
      </c>
      <c r="J3865" s="30">
        <f>Calculator!$G$40</f>
        <v>6.5000000000000002E-2</v>
      </c>
      <c r="K3865" s="29">
        <f ca="1">IF(C3865&gt;=Calculator!$G$27,IF(DAY($C3865)=1,Calculator!$G$34/2,IF(DAY($C3865)=15,Calculator!$G$34/2,0)),0)</f>
        <v>0</v>
      </c>
      <c r="L3865" s="29">
        <f ca="1">IF(DAY($C3865)=28,IF(H3865=0,0,Calculator!$G$35),0)</f>
        <v>0</v>
      </c>
      <c r="M3865" s="29">
        <f ca="1">IF(I3865&gt;0,IF(DAY($C3865)=1,SUM(INDIRECT("I"&amp;(ROW(C3864)-DAY(C3864))):I3864),0),0)</f>
        <v>0</v>
      </c>
      <c r="N3865" s="29">
        <f ca="1">IF(C3865&lt;Calculator!$G$27,0,IF(C3865=Calculator!$G$27,Calculator!$G$39,IF(H3865-K3865&lt;=0,IF(D3865&gt;Calculator!$G$39,IF(H3865-K3865+E3865+L3865+M3865+Calculator!$G$39&gt;Calculator!$G$39,Calculator!$G$39-(H3865+E3865+L3865+M3865-K3865),Calculator!$G$39),D3865),0)))</f>
        <v>0</v>
      </c>
    </row>
    <row r="3866" spans="1:14" ht="15.75" thickBot="1">
      <c r="A3866" s="33" t="str">
        <f ca="1">IF(C3866=Calculator!$H$27,"F",IF(Daily!D3866+Daily!H3866=0,IF(D3865+H3865&gt;0,"L",""),""))</f>
        <v/>
      </c>
      <c r="B3866" s="34">
        <v>3865</v>
      </c>
      <c r="C3866" s="19">
        <f t="shared" ca="1" si="241"/>
        <v>49795</v>
      </c>
      <c r="D3866" s="29">
        <f t="shared" ca="1" si="243"/>
        <v>0</v>
      </c>
      <c r="E3866" s="29">
        <f ca="1">IF(C3866&lt;Calculator!$D$26,0,IF(DAY($C3866)=1,IF(D3866-Calculator!$G$24&gt;0,Calculator!$G$24,D3866),0))</f>
        <v>0</v>
      </c>
      <c r="F3866" s="29">
        <f ca="1">IF(E3866&gt;0,D3866*Calculator!$G$22/12,0)</f>
        <v>0</v>
      </c>
      <c r="G3866" s="29">
        <f ca="1">IF(E3866&gt;0,(IFERROR(-PMT(Calculator!$G$22/12,Calculator!$G$23*12,Calculator!$G$20),0))-F3866,0)</f>
        <v>0</v>
      </c>
      <c r="H3866" s="29">
        <f t="shared" ca="1" si="244"/>
        <v>0</v>
      </c>
      <c r="I3866" s="29">
        <f t="shared" ca="1" si="242"/>
        <v>0</v>
      </c>
      <c r="J3866" s="30">
        <f>Calculator!$G$40</f>
        <v>6.5000000000000002E-2</v>
      </c>
      <c r="K3866" s="29">
        <f ca="1">IF(C3866&gt;=Calculator!$G$27,IF(DAY($C3866)=1,Calculator!$G$34/2,IF(DAY($C3866)=15,Calculator!$G$34/2,0)),0)</f>
        <v>0</v>
      </c>
      <c r="L3866" s="29">
        <f ca="1">IF(DAY($C3866)=28,IF(H3866=0,0,Calculator!$G$35),0)</f>
        <v>0</v>
      </c>
      <c r="M3866" s="29">
        <f ca="1">IF(I3866&gt;0,IF(DAY($C3866)=1,SUM(INDIRECT("I"&amp;(ROW(C3865)-DAY(C3865))):I3865),0),0)</f>
        <v>0</v>
      </c>
      <c r="N3866" s="29">
        <f ca="1">IF(C3866&lt;Calculator!$G$27,0,IF(C3866=Calculator!$G$27,Calculator!$G$39,IF(H3866-K3866&lt;=0,IF(D3866&gt;Calculator!$G$39,IF(H3866-K3866+E3866+L3866+M3866+Calculator!$G$39&gt;Calculator!$G$39,Calculator!$G$39-(H3866+E3866+L3866+M3866-K3866),Calculator!$G$39),D3866),0)))</f>
        <v>0</v>
      </c>
    </row>
    <row r="3867" spans="1:14" ht="15.75" thickBot="1">
      <c r="A3867" s="33" t="str">
        <f ca="1">IF(C3867=Calculator!$H$27,"F",IF(Daily!D3867+Daily!H3867=0,IF(D3866+H3866&gt;0,"L",""),""))</f>
        <v/>
      </c>
      <c r="B3867" s="34">
        <v>3866</v>
      </c>
      <c r="C3867" s="19">
        <f t="shared" ca="1" si="241"/>
        <v>49796</v>
      </c>
      <c r="D3867" s="29">
        <f t="shared" ca="1" si="243"/>
        <v>0</v>
      </c>
      <c r="E3867" s="29">
        <f ca="1">IF(C3867&lt;Calculator!$D$26,0,IF(DAY($C3867)=1,IF(D3867-Calculator!$G$24&gt;0,Calculator!$G$24,D3867),0))</f>
        <v>0</v>
      </c>
      <c r="F3867" s="29">
        <f ca="1">IF(E3867&gt;0,D3867*Calculator!$G$22/12,0)</f>
        <v>0</v>
      </c>
      <c r="G3867" s="29">
        <f ca="1">IF(E3867&gt;0,(IFERROR(-PMT(Calculator!$G$22/12,Calculator!$G$23*12,Calculator!$G$20),0))-F3867,0)</f>
        <v>0</v>
      </c>
      <c r="H3867" s="29">
        <f t="shared" ca="1" si="244"/>
        <v>0</v>
      </c>
      <c r="I3867" s="29">
        <f t="shared" ca="1" si="242"/>
        <v>0</v>
      </c>
      <c r="J3867" s="30">
        <f>Calculator!$G$40</f>
        <v>6.5000000000000002E-2</v>
      </c>
      <c r="K3867" s="29">
        <f ca="1">IF(C3867&gt;=Calculator!$G$27,IF(DAY($C3867)=1,Calculator!$G$34/2,IF(DAY($C3867)=15,Calculator!$G$34/2,0)),0)</f>
        <v>4500</v>
      </c>
      <c r="L3867" s="29">
        <f ca="1">IF(DAY($C3867)=28,IF(H3867=0,0,Calculator!$G$35),0)</f>
        <v>0</v>
      </c>
      <c r="M3867" s="29">
        <f ca="1">IF(I3867&gt;0,IF(DAY($C3867)=1,SUM(INDIRECT("I"&amp;(ROW(C3866)-DAY(C3866))):I3866),0),0)</f>
        <v>0</v>
      </c>
      <c r="N3867" s="29">
        <f ca="1">IF(C3867&lt;Calculator!$G$27,0,IF(C3867=Calculator!$G$27,Calculator!$G$39,IF(H3867-K3867&lt;=0,IF(D3867&gt;Calculator!$G$39,IF(H3867-K3867+E3867+L3867+M3867+Calculator!$G$39&gt;Calculator!$G$39,Calculator!$G$39-(H3867+E3867+L3867+M3867-K3867),Calculator!$G$39),D3867),0)))</f>
        <v>0</v>
      </c>
    </row>
    <row r="3868" spans="1:14" ht="15.75" thickBot="1">
      <c r="A3868" s="33" t="str">
        <f ca="1">IF(C3868=Calculator!$H$27,"F",IF(Daily!D3868+Daily!H3868=0,IF(D3867+H3867&gt;0,"L",""),""))</f>
        <v/>
      </c>
      <c r="B3868" s="34">
        <v>3867</v>
      </c>
      <c r="C3868" s="19">
        <f t="shared" ca="1" si="241"/>
        <v>49797</v>
      </c>
      <c r="D3868" s="29">
        <f t="shared" ca="1" si="243"/>
        <v>0</v>
      </c>
      <c r="E3868" s="29">
        <f ca="1">IF(C3868&lt;Calculator!$D$26,0,IF(DAY($C3868)=1,IF(D3868-Calculator!$G$24&gt;0,Calculator!$G$24,D3868),0))</f>
        <v>0</v>
      </c>
      <c r="F3868" s="29">
        <f ca="1">IF(E3868&gt;0,D3868*Calculator!$G$22/12,0)</f>
        <v>0</v>
      </c>
      <c r="G3868" s="29">
        <f ca="1">IF(E3868&gt;0,(IFERROR(-PMT(Calculator!$G$22/12,Calculator!$G$23*12,Calculator!$G$20),0))-F3868,0)</f>
        <v>0</v>
      </c>
      <c r="H3868" s="29">
        <f t="shared" ca="1" si="244"/>
        <v>0</v>
      </c>
      <c r="I3868" s="29">
        <f t="shared" ca="1" si="242"/>
        <v>0</v>
      </c>
      <c r="J3868" s="30">
        <f>Calculator!$G$40</f>
        <v>6.5000000000000002E-2</v>
      </c>
      <c r="K3868" s="29">
        <f ca="1">IF(C3868&gt;=Calculator!$G$27,IF(DAY($C3868)=1,Calculator!$G$34/2,IF(DAY($C3868)=15,Calculator!$G$34/2,0)),0)</f>
        <v>0</v>
      </c>
      <c r="L3868" s="29">
        <f ca="1">IF(DAY($C3868)=28,IF(H3868=0,0,Calculator!$G$35),0)</f>
        <v>0</v>
      </c>
      <c r="M3868" s="29">
        <f ca="1">IF(I3868&gt;0,IF(DAY($C3868)=1,SUM(INDIRECT("I"&amp;(ROW(C3867)-DAY(C3867))):I3867),0),0)</f>
        <v>0</v>
      </c>
      <c r="N3868" s="29">
        <f ca="1">IF(C3868&lt;Calculator!$G$27,0,IF(C3868=Calculator!$G$27,Calculator!$G$39,IF(H3868-K3868&lt;=0,IF(D3868&gt;Calculator!$G$39,IF(H3868-K3868+E3868+L3868+M3868+Calculator!$G$39&gt;Calculator!$G$39,Calculator!$G$39-(H3868+E3868+L3868+M3868-K3868),Calculator!$G$39),D3868),0)))</f>
        <v>0</v>
      </c>
    </row>
    <row r="3869" spans="1:14" ht="15.75" thickBot="1">
      <c r="A3869" s="33" t="str">
        <f ca="1">IF(C3869=Calculator!$H$27,"F",IF(Daily!D3869+Daily!H3869=0,IF(D3868+H3868&gt;0,"L",""),""))</f>
        <v/>
      </c>
      <c r="B3869" s="34">
        <v>3868</v>
      </c>
      <c r="C3869" s="19">
        <f t="shared" ca="1" si="241"/>
        <v>49798</v>
      </c>
      <c r="D3869" s="29">
        <f t="shared" ca="1" si="243"/>
        <v>0</v>
      </c>
      <c r="E3869" s="29">
        <f ca="1">IF(C3869&lt;Calculator!$D$26,0,IF(DAY($C3869)=1,IF(D3869-Calculator!$G$24&gt;0,Calculator!$G$24,D3869),0))</f>
        <v>0</v>
      </c>
      <c r="F3869" s="29">
        <f ca="1">IF(E3869&gt;0,D3869*Calculator!$G$22/12,0)</f>
        <v>0</v>
      </c>
      <c r="G3869" s="29">
        <f ca="1">IF(E3869&gt;0,(IFERROR(-PMT(Calculator!$G$22/12,Calculator!$G$23*12,Calculator!$G$20),0))-F3869,0)</f>
        <v>0</v>
      </c>
      <c r="H3869" s="29">
        <f t="shared" ca="1" si="244"/>
        <v>0</v>
      </c>
      <c r="I3869" s="29">
        <f t="shared" ca="1" si="242"/>
        <v>0</v>
      </c>
      <c r="J3869" s="30">
        <f>Calculator!$G$40</f>
        <v>6.5000000000000002E-2</v>
      </c>
      <c r="K3869" s="29">
        <f ca="1">IF(C3869&gt;=Calculator!$G$27,IF(DAY($C3869)=1,Calculator!$G$34/2,IF(DAY($C3869)=15,Calculator!$G$34/2,0)),0)</f>
        <v>0</v>
      </c>
      <c r="L3869" s="29">
        <f ca="1">IF(DAY($C3869)=28,IF(H3869=0,0,Calculator!$G$35),0)</f>
        <v>0</v>
      </c>
      <c r="M3869" s="29">
        <f ca="1">IF(I3869&gt;0,IF(DAY($C3869)=1,SUM(INDIRECT("I"&amp;(ROW(C3868)-DAY(C3868))):I3868),0),0)</f>
        <v>0</v>
      </c>
      <c r="N3869" s="29">
        <f ca="1">IF(C3869&lt;Calculator!$G$27,0,IF(C3869=Calculator!$G$27,Calculator!$G$39,IF(H3869-K3869&lt;=0,IF(D3869&gt;Calculator!$G$39,IF(H3869-K3869+E3869+L3869+M3869+Calculator!$G$39&gt;Calculator!$G$39,Calculator!$G$39-(H3869+E3869+L3869+M3869-K3869),Calculator!$G$39),D3869),0)))</f>
        <v>0</v>
      </c>
    </row>
    <row r="3870" spans="1:14" ht="15.75" thickBot="1">
      <c r="A3870" s="33" t="str">
        <f ca="1">IF(C3870=Calculator!$H$27,"F",IF(Daily!D3870+Daily!H3870=0,IF(D3869+H3869&gt;0,"L",""),""))</f>
        <v/>
      </c>
      <c r="B3870" s="34">
        <v>3869</v>
      </c>
      <c r="C3870" s="19">
        <f t="shared" ca="1" si="241"/>
        <v>49799</v>
      </c>
      <c r="D3870" s="29">
        <f t="shared" ca="1" si="243"/>
        <v>0</v>
      </c>
      <c r="E3870" s="29">
        <f ca="1">IF(C3870&lt;Calculator!$D$26,0,IF(DAY($C3870)=1,IF(D3870-Calculator!$G$24&gt;0,Calculator!$G$24,D3870),0))</f>
        <v>0</v>
      </c>
      <c r="F3870" s="29">
        <f ca="1">IF(E3870&gt;0,D3870*Calculator!$G$22/12,0)</f>
        <v>0</v>
      </c>
      <c r="G3870" s="29">
        <f ca="1">IF(E3870&gt;0,(IFERROR(-PMT(Calculator!$G$22/12,Calculator!$G$23*12,Calculator!$G$20),0))-F3870,0)</f>
        <v>0</v>
      </c>
      <c r="H3870" s="29">
        <f t="shared" ca="1" si="244"/>
        <v>0</v>
      </c>
      <c r="I3870" s="29">
        <f t="shared" ca="1" si="242"/>
        <v>0</v>
      </c>
      <c r="J3870" s="30">
        <f>Calculator!$G$40</f>
        <v>6.5000000000000002E-2</v>
      </c>
      <c r="K3870" s="29">
        <f ca="1">IF(C3870&gt;=Calculator!$G$27,IF(DAY($C3870)=1,Calculator!$G$34/2,IF(DAY($C3870)=15,Calculator!$G$34/2,0)),0)</f>
        <v>0</v>
      </c>
      <c r="L3870" s="29">
        <f ca="1">IF(DAY($C3870)=28,IF(H3870=0,0,Calculator!$G$35),0)</f>
        <v>0</v>
      </c>
      <c r="M3870" s="29">
        <f ca="1">IF(I3870&gt;0,IF(DAY($C3870)=1,SUM(INDIRECT("I"&amp;(ROW(C3869)-DAY(C3869))):I3869),0),0)</f>
        <v>0</v>
      </c>
      <c r="N3870" s="29">
        <f ca="1">IF(C3870&lt;Calculator!$G$27,0,IF(C3870=Calculator!$G$27,Calculator!$G$39,IF(H3870-K3870&lt;=0,IF(D3870&gt;Calculator!$G$39,IF(H3870-K3870+E3870+L3870+M3870+Calculator!$G$39&gt;Calculator!$G$39,Calculator!$G$39-(H3870+E3870+L3870+M3870-K3870),Calculator!$G$39),D3870),0)))</f>
        <v>0</v>
      </c>
    </row>
    <row r="3871" spans="1:14" ht="15.75" thickBot="1">
      <c r="A3871" s="33" t="str">
        <f ca="1">IF(C3871=Calculator!$H$27,"F",IF(Daily!D3871+Daily!H3871=0,IF(D3870+H3870&gt;0,"L",""),""))</f>
        <v/>
      </c>
      <c r="B3871" s="34">
        <v>3870</v>
      </c>
      <c r="C3871" s="19">
        <f t="shared" ca="1" si="241"/>
        <v>49800</v>
      </c>
      <c r="D3871" s="29">
        <f t="shared" ca="1" si="243"/>
        <v>0</v>
      </c>
      <c r="E3871" s="29">
        <f ca="1">IF(C3871&lt;Calculator!$D$26,0,IF(DAY($C3871)=1,IF(D3871-Calculator!$G$24&gt;0,Calculator!$G$24,D3871),0))</f>
        <v>0</v>
      </c>
      <c r="F3871" s="29">
        <f ca="1">IF(E3871&gt;0,D3871*Calculator!$G$22/12,0)</f>
        <v>0</v>
      </c>
      <c r="G3871" s="29">
        <f ca="1">IF(E3871&gt;0,(IFERROR(-PMT(Calculator!$G$22/12,Calculator!$G$23*12,Calculator!$G$20),0))-F3871,0)</f>
        <v>0</v>
      </c>
      <c r="H3871" s="29">
        <f t="shared" ca="1" si="244"/>
        <v>0</v>
      </c>
      <c r="I3871" s="29">
        <f t="shared" ca="1" si="242"/>
        <v>0</v>
      </c>
      <c r="J3871" s="30">
        <f>Calculator!$G$40</f>
        <v>6.5000000000000002E-2</v>
      </c>
      <c r="K3871" s="29">
        <f ca="1">IF(C3871&gt;=Calculator!$G$27,IF(DAY($C3871)=1,Calculator!$G$34/2,IF(DAY($C3871)=15,Calculator!$G$34/2,0)),0)</f>
        <v>0</v>
      </c>
      <c r="L3871" s="29">
        <f ca="1">IF(DAY($C3871)=28,IF(H3871=0,0,Calculator!$G$35),0)</f>
        <v>0</v>
      </c>
      <c r="M3871" s="29">
        <f ca="1">IF(I3871&gt;0,IF(DAY($C3871)=1,SUM(INDIRECT("I"&amp;(ROW(C3870)-DAY(C3870))):I3870),0),0)</f>
        <v>0</v>
      </c>
      <c r="N3871" s="29">
        <f ca="1">IF(C3871&lt;Calculator!$G$27,0,IF(C3871=Calculator!$G$27,Calculator!$G$39,IF(H3871-K3871&lt;=0,IF(D3871&gt;Calculator!$G$39,IF(H3871-K3871+E3871+L3871+M3871+Calculator!$G$39&gt;Calculator!$G$39,Calculator!$G$39-(H3871+E3871+L3871+M3871-K3871),Calculator!$G$39),D3871),0)))</f>
        <v>0</v>
      </c>
    </row>
    <row r="3872" spans="1:14" ht="15.75" thickBot="1">
      <c r="A3872" s="33" t="str">
        <f ca="1">IF(C3872=Calculator!$H$27,"F",IF(Daily!D3872+Daily!H3872=0,IF(D3871+H3871&gt;0,"L",""),""))</f>
        <v/>
      </c>
      <c r="B3872" s="34">
        <v>3871</v>
      </c>
      <c r="C3872" s="19">
        <f t="shared" ca="1" si="241"/>
        <v>49801</v>
      </c>
      <c r="D3872" s="29">
        <f t="shared" ca="1" si="243"/>
        <v>0</v>
      </c>
      <c r="E3872" s="29">
        <f ca="1">IF(C3872&lt;Calculator!$D$26,0,IF(DAY($C3872)=1,IF(D3872-Calculator!$G$24&gt;0,Calculator!$G$24,D3872),0))</f>
        <v>0</v>
      </c>
      <c r="F3872" s="29">
        <f ca="1">IF(E3872&gt;0,D3872*Calculator!$G$22/12,0)</f>
        <v>0</v>
      </c>
      <c r="G3872" s="29">
        <f ca="1">IF(E3872&gt;0,(IFERROR(-PMT(Calculator!$G$22/12,Calculator!$G$23*12,Calculator!$G$20),0))-F3872,0)</f>
        <v>0</v>
      </c>
      <c r="H3872" s="29">
        <f t="shared" ca="1" si="244"/>
        <v>0</v>
      </c>
      <c r="I3872" s="29">
        <f t="shared" ca="1" si="242"/>
        <v>0</v>
      </c>
      <c r="J3872" s="30">
        <f>Calculator!$G$40</f>
        <v>6.5000000000000002E-2</v>
      </c>
      <c r="K3872" s="29">
        <f ca="1">IF(C3872&gt;=Calculator!$G$27,IF(DAY($C3872)=1,Calculator!$G$34/2,IF(DAY($C3872)=15,Calculator!$G$34/2,0)),0)</f>
        <v>0</v>
      </c>
      <c r="L3872" s="29">
        <f ca="1">IF(DAY($C3872)=28,IF(H3872=0,0,Calculator!$G$35),0)</f>
        <v>0</v>
      </c>
      <c r="M3872" s="29">
        <f ca="1">IF(I3872&gt;0,IF(DAY($C3872)=1,SUM(INDIRECT("I"&amp;(ROW(C3871)-DAY(C3871))):I3871),0),0)</f>
        <v>0</v>
      </c>
      <c r="N3872" s="29">
        <f ca="1">IF(C3872&lt;Calculator!$G$27,0,IF(C3872=Calculator!$G$27,Calculator!$G$39,IF(H3872-K3872&lt;=0,IF(D3872&gt;Calculator!$G$39,IF(H3872-K3872+E3872+L3872+M3872+Calculator!$G$39&gt;Calculator!$G$39,Calculator!$G$39-(H3872+E3872+L3872+M3872-K3872),Calculator!$G$39),D3872),0)))</f>
        <v>0</v>
      </c>
    </row>
    <row r="3873" spans="1:14" ht="15.75" thickBot="1">
      <c r="A3873" s="33" t="str">
        <f ca="1">IF(C3873=Calculator!$H$27,"F",IF(Daily!D3873+Daily!H3873=0,IF(D3872+H3872&gt;0,"L",""),""))</f>
        <v/>
      </c>
      <c r="B3873" s="34">
        <v>3872</v>
      </c>
      <c r="C3873" s="19">
        <f t="shared" ca="1" si="241"/>
        <v>49802</v>
      </c>
      <c r="D3873" s="29">
        <f t="shared" ca="1" si="243"/>
        <v>0</v>
      </c>
      <c r="E3873" s="29">
        <f ca="1">IF(C3873&lt;Calculator!$D$26,0,IF(DAY($C3873)=1,IF(D3873-Calculator!$G$24&gt;0,Calculator!$G$24,D3873),0))</f>
        <v>0</v>
      </c>
      <c r="F3873" s="29">
        <f ca="1">IF(E3873&gt;0,D3873*Calculator!$G$22/12,0)</f>
        <v>0</v>
      </c>
      <c r="G3873" s="29">
        <f ca="1">IF(E3873&gt;0,(IFERROR(-PMT(Calculator!$G$22/12,Calculator!$G$23*12,Calculator!$G$20),0))-F3873,0)</f>
        <v>0</v>
      </c>
      <c r="H3873" s="29">
        <f t="shared" ca="1" si="244"/>
        <v>0</v>
      </c>
      <c r="I3873" s="29">
        <f t="shared" ca="1" si="242"/>
        <v>0</v>
      </c>
      <c r="J3873" s="30">
        <f>Calculator!$G$40</f>
        <v>6.5000000000000002E-2</v>
      </c>
      <c r="K3873" s="29">
        <f ca="1">IF(C3873&gt;=Calculator!$G$27,IF(DAY($C3873)=1,Calculator!$G$34/2,IF(DAY($C3873)=15,Calculator!$G$34/2,0)),0)</f>
        <v>0</v>
      </c>
      <c r="L3873" s="29">
        <f ca="1">IF(DAY($C3873)=28,IF(H3873=0,0,Calculator!$G$35),0)</f>
        <v>0</v>
      </c>
      <c r="M3873" s="29">
        <f ca="1">IF(I3873&gt;0,IF(DAY($C3873)=1,SUM(INDIRECT("I"&amp;(ROW(C3872)-DAY(C3872))):I3872),0),0)</f>
        <v>0</v>
      </c>
      <c r="N3873" s="29">
        <f ca="1">IF(C3873&lt;Calculator!$G$27,0,IF(C3873=Calculator!$G$27,Calculator!$G$39,IF(H3873-K3873&lt;=0,IF(D3873&gt;Calculator!$G$39,IF(H3873-K3873+E3873+L3873+M3873+Calculator!$G$39&gt;Calculator!$G$39,Calculator!$G$39-(H3873+E3873+L3873+M3873-K3873),Calculator!$G$39),D3873),0)))</f>
        <v>0</v>
      </c>
    </row>
    <row r="3874" spans="1:14" ht="15.75" thickBot="1">
      <c r="A3874" s="33" t="str">
        <f ca="1">IF(C3874=Calculator!$H$27,"F",IF(Daily!D3874+Daily!H3874=0,IF(D3873+H3873&gt;0,"L",""),""))</f>
        <v/>
      </c>
      <c r="B3874" s="34">
        <v>3873</v>
      </c>
      <c r="C3874" s="19">
        <f t="shared" ca="1" si="241"/>
        <v>49803</v>
      </c>
      <c r="D3874" s="29">
        <f t="shared" ca="1" si="243"/>
        <v>0</v>
      </c>
      <c r="E3874" s="29">
        <f ca="1">IF(C3874&lt;Calculator!$D$26,0,IF(DAY($C3874)=1,IF(D3874-Calculator!$G$24&gt;0,Calculator!$G$24,D3874),0))</f>
        <v>0</v>
      </c>
      <c r="F3874" s="29">
        <f ca="1">IF(E3874&gt;0,D3874*Calculator!$G$22/12,0)</f>
        <v>0</v>
      </c>
      <c r="G3874" s="29">
        <f ca="1">IF(E3874&gt;0,(IFERROR(-PMT(Calculator!$G$22/12,Calculator!$G$23*12,Calculator!$G$20),0))-F3874,0)</f>
        <v>0</v>
      </c>
      <c r="H3874" s="29">
        <f t="shared" ca="1" si="244"/>
        <v>0</v>
      </c>
      <c r="I3874" s="29">
        <f t="shared" ca="1" si="242"/>
        <v>0</v>
      </c>
      <c r="J3874" s="30">
        <f>Calculator!$G$40</f>
        <v>6.5000000000000002E-2</v>
      </c>
      <c r="K3874" s="29">
        <f ca="1">IF(C3874&gt;=Calculator!$G$27,IF(DAY($C3874)=1,Calculator!$G$34/2,IF(DAY($C3874)=15,Calculator!$G$34/2,0)),0)</f>
        <v>0</v>
      </c>
      <c r="L3874" s="29">
        <f ca="1">IF(DAY($C3874)=28,IF(H3874=0,0,Calculator!$G$35),0)</f>
        <v>0</v>
      </c>
      <c r="M3874" s="29">
        <f ca="1">IF(I3874&gt;0,IF(DAY($C3874)=1,SUM(INDIRECT("I"&amp;(ROW(C3873)-DAY(C3873))):I3873),0),0)</f>
        <v>0</v>
      </c>
      <c r="N3874" s="29">
        <f ca="1">IF(C3874&lt;Calculator!$G$27,0,IF(C3874=Calculator!$G$27,Calculator!$G$39,IF(H3874-K3874&lt;=0,IF(D3874&gt;Calculator!$G$39,IF(H3874-K3874+E3874+L3874+M3874+Calculator!$G$39&gt;Calculator!$G$39,Calculator!$G$39-(H3874+E3874+L3874+M3874-K3874),Calculator!$G$39),D3874),0)))</f>
        <v>0</v>
      </c>
    </row>
    <row r="3875" spans="1:14" ht="15.75" thickBot="1">
      <c r="A3875" s="33" t="str">
        <f ca="1">IF(C3875=Calculator!$H$27,"F",IF(Daily!D3875+Daily!H3875=0,IF(D3874+H3874&gt;0,"L",""),""))</f>
        <v/>
      </c>
      <c r="B3875" s="34">
        <v>3874</v>
      </c>
      <c r="C3875" s="19">
        <f t="shared" ca="1" si="241"/>
        <v>49804</v>
      </c>
      <c r="D3875" s="29">
        <f t="shared" ca="1" si="243"/>
        <v>0</v>
      </c>
      <c r="E3875" s="29">
        <f ca="1">IF(C3875&lt;Calculator!$D$26,0,IF(DAY($C3875)=1,IF(D3875-Calculator!$G$24&gt;0,Calculator!$G$24,D3875),0))</f>
        <v>0</v>
      </c>
      <c r="F3875" s="29">
        <f ca="1">IF(E3875&gt;0,D3875*Calculator!$G$22/12,0)</f>
        <v>0</v>
      </c>
      <c r="G3875" s="29">
        <f ca="1">IF(E3875&gt;0,(IFERROR(-PMT(Calculator!$G$22/12,Calculator!$G$23*12,Calculator!$G$20),0))-F3875,0)</f>
        <v>0</v>
      </c>
      <c r="H3875" s="29">
        <f t="shared" ca="1" si="244"/>
        <v>0</v>
      </c>
      <c r="I3875" s="29">
        <f t="shared" ca="1" si="242"/>
        <v>0</v>
      </c>
      <c r="J3875" s="30">
        <f>Calculator!$G$40</f>
        <v>6.5000000000000002E-2</v>
      </c>
      <c r="K3875" s="29">
        <f ca="1">IF(C3875&gt;=Calculator!$G$27,IF(DAY($C3875)=1,Calculator!$G$34/2,IF(DAY($C3875)=15,Calculator!$G$34/2,0)),0)</f>
        <v>0</v>
      </c>
      <c r="L3875" s="29">
        <f ca="1">IF(DAY($C3875)=28,IF(H3875=0,0,Calculator!$G$35),0)</f>
        <v>0</v>
      </c>
      <c r="M3875" s="29">
        <f ca="1">IF(I3875&gt;0,IF(DAY($C3875)=1,SUM(INDIRECT("I"&amp;(ROW(C3874)-DAY(C3874))):I3874),0),0)</f>
        <v>0</v>
      </c>
      <c r="N3875" s="29">
        <f ca="1">IF(C3875&lt;Calculator!$G$27,0,IF(C3875=Calculator!$G$27,Calculator!$G$39,IF(H3875-K3875&lt;=0,IF(D3875&gt;Calculator!$G$39,IF(H3875-K3875+E3875+L3875+M3875+Calculator!$G$39&gt;Calculator!$G$39,Calculator!$G$39-(H3875+E3875+L3875+M3875-K3875),Calculator!$G$39),D3875),0)))</f>
        <v>0</v>
      </c>
    </row>
    <row r="3876" spans="1:14" ht="15.75" thickBot="1">
      <c r="A3876" s="33" t="str">
        <f ca="1">IF(C3876=Calculator!$H$27,"F",IF(Daily!D3876+Daily!H3876=0,IF(D3875+H3875&gt;0,"L",""),""))</f>
        <v/>
      </c>
      <c r="B3876" s="34">
        <v>3875</v>
      </c>
      <c r="C3876" s="19">
        <f t="shared" ca="1" si="241"/>
        <v>49805</v>
      </c>
      <c r="D3876" s="29">
        <f t="shared" ca="1" si="243"/>
        <v>0</v>
      </c>
      <c r="E3876" s="29">
        <f ca="1">IF(C3876&lt;Calculator!$D$26,0,IF(DAY($C3876)=1,IF(D3876-Calculator!$G$24&gt;0,Calculator!$G$24,D3876),0))</f>
        <v>0</v>
      </c>
      <c r="F3876" s="29">
        <f ca="1">IF(E3876&gt;0,D3876*Calculator!$G$22/12,0)</f>
        <v>0</v>
      </c>
      <c r="G3876" s="29">
        <f ca="1">IF(E3876&gt;0,(IFERROR(-PMT(Calculator!$G$22/12,Calculator!$G$23*12,Calculator!$G$20),0))-F3876,0)</f>
        <v>0</v>
      </c>
      <c r="H3876" s="29">
        <f t="shared" ca="1" si="244"/>
        <v>0</v>
      </c>
      <c r="I3876" s="29">
        <f t="shared" ca="1" si="242"/>
        <v>0</v>
      </c>
      <c r="J3876" s="30">
        <f>Calculator!$G$40</f>
        <v>6.5000000000000002E-2</v>
      </c>
      <c r="K3876" s="29">
        <f ca="1">IF(C3876&gt;=Calculator!$G$27,IF(DAY($C3876)=1,Calculator!$G$34/2,IF(DAY($C3876)=15,Calculator!$G$34/2,0)),0)</f>
        <v>0</v>
      </c>
      <c r="L3876" s="29">
        <f ca="1">IF(DAY($C3876)=28,IF(H3876=0,0,Calculator!$G$35),0)</f>
        <v>0</v>
      </c>
      <c r="M3876" s="29">
        <f ca="1">IF(I3876&gt;0,IF(DAY($C3876)=1,SUM(INDIRECT("I"&amp;(ROW(C3875)-DAY(C3875))):I3875),0),0)</f>
        <v>0</v>
      </c>
      <c r="N3876" s="29">
        <f ca="1">IF(C3876&lt;Calculator!$G$27,0,IF(C3876=Calculator!$G$27,Calculator!$G$39,IF(H3876-K3876&lt;=0,IF(D3876&gt;Calculator!$G$39,IF(H3876-K3876+E3876+L3876+M3876+Calculator!$G$39&gt;Calculator!$G$39,Calculator!$G$39-(H3876+E3876+L3876+M3876-K3876),Calculator!$G$39),D3876),0)))</f>
        <v>0</v>
      </c>
    </row>
    <row r="3877" spans="1:14" ht="15.75" thickBot="1">
      <c r="A3877" s="33" t="str">
        <f ca="1">IF(C3877=Calculator!$H$27,"F",IF(Daily!D3877+Daily!H3877=0,IF(D3876+H3876&gt;0,"L",""),""))</f>
        <v/>
      </c>
      <c r="B3877" s="34">
        <v>3876</v>
      </c>
      <c r="C3877" s="19">
        <f t="shared" ca="1" si="241"/>
        <v>49806</v>
      </c>
      <c r="D3877" s="29">
        <f t="shared" ca="1" si="243"/>
        <v>0</v>
      </c>
      <c r="E3877" s="29">
        <f ca="1">IF(C3877&lt;Calculator!$D$26,0,IF(DAY($C3877)=1,IF(D3877-Calculator!$G$24&gt;0,Calculator!$G$24,D3877),0))</f>
        <v>0</v>
      </c>
      <c r="F3877" s="29">
        <f ca="1">IF(E3877&gt;0,D3877*Calculator!$G$22/12,0)</f>
        <v>0</v>
      </c>
      <c r="G3877" s="29">
        <f ca="1">IF(E3877&gt;0,(IFERROR(-PMT(Calculator!$G$22/12,Calculator!$G$23*12,Calculator!$G$20),0))-F3877,0)</f>
        <v>0</v>
      </c>
      <c r="H3877" s="29">
        <f t="shared" ca="1" si="244"/>
        <v>0</v>
      </c>
      <c r="I3877" s="29">
        <f t="shared" ca="1" si="242"/>
        <v>0</v>
      </c>
      <c r="J3877" s="30">
        <f>Calculator!$G$40</f>
        <v>6.5000000000000002E-2</v>
      </c>
      <c r="K3877" s="29">
        <f ca="1">IF(C3877&gt;=Calculator!$G$27,IF(DAY($C3877)=1,Calculator!$G$34/2,IF(DAY($C3877)=15,Calculator!$G$34/2,0)),0)</f>
        <v>0</v>
      </c>
      <c r="L3877" s="29">
        <f ca="1">IF(DAY($C3877)=28,IF(H3877=0,0,Calculator!$G$35),0)</f>
        <v>0</v>
      </c>
      <c r="M3877" s="29">
        <f ca="1">IF(I3877&gt;0,IF(DAY($C3877)=1,SUM(INDIRECT("I"&amp;(ROW(C3876)-DAY(C3876))):I3876),0),0)</f>
        <v>0</v>
      </c>
      <c r="N3877" s="29">
        <f ca="1">IF(C3877&lt;Calculator!$G$27,0,IF(C3877=Calculator!$G$27,Calculator!$G$39,IF(H3877-K3877&lt;=0,IF(D3877&gt;Calculator!$G$39,IF(H3877-K3877+E3877+L3877+M3877+Calculator!$G$39&gt;Calculator!$G$39,Calculator!$G$39-(H3877+E3877+L3877+M3877-K3877),Calculator!$G$39),D3877),0)))</f>
        <v>0</v>
      </c>
    </row>
    <row r="3878" spans="1:14" ht="15.75" thickBot="1">
      <c r="A3878" s="33" t="str">
        <f ca="1">IF(C3878=Calculator!$H$27,"F",IF(Daily!D3878+Daily!H3878=0,IF(D3877+H3877&gt;0,"L",""),""))</f>
        <v/>
      </c>
      <c r="B3878" s="34">
        <v>3877</v>
      </c>
      <c r="C3878" s="19">
        <f t="shared" ca="1" si="241"/>
        <v>49807</v>
      </c>
      <c r="D3878" s="29">
        <f t="shared" ca="1" si="243"/>
        <v>0</v>
      </c>
      <c r="E3878" s="29">
        <f ca="1">IF(C3878&lt;Calculator!$D$26,0,IF(DAY($C3878)=1,IF(D3878-Calculator!$G$24&gt;0,Calculator!$G$24,D3878),0))</f>
        <v>0</v>
      </c>
      <c r="F3878" s="29">
        <f ca="1">IF(E3878&gt;0,D3878*Calculator!$G$22/12,0)</f>
        <v>0</v>
      </c>
      <c r="G3878" s="29">
        <f ca="1">IF(E3878&gt;0,(IFERROR(-PMT(Calculator!$G$22/12,Calculator!$G$23*12,Calculator!$G$20),0))-F3878,0)</f>
        <v>0</v>
      </c>
      <c r="H3878" s="29">
        <f t="shared" ca="1" si="244"/>
        <v>0</v>
      </c>
      <c r="I3878" s="29">
        <f t="shared" ca="1" si="242"/>
        <v>0</v>
      </c>
      <c r="J3878" s="30">
        <f>Calculator!$G$40</f>
        <v>6.5000000000000002E-2</v>
      </c>
      <c r="K3878" s="29">
        <f ca="1">IF(C3878&gt;=Calculator!$G$27,IF(DAY($C3878)=1,Calculator!$G$34/2,IF(DAY($C3878)=15,Calculator!$G$34/2,0)),0)</f>
        <v>0</v>
      </c>
      <c r="L3878" s="29">
        <f ca="1">IF(DAY($C3878)=28,IF(H3878=0,0,Calculator!$G$35),0)</f>
        <v>0</v>
      </c>
      <c r="M3878" s="29">
        <f ca="1">IF(I3878&gt;0,IF(DAY($C3878)=1,SUM(INDIRECT("I"&amp;(ROW(C3877)-DAY(C3877))):I3877),0),0)</f>
        <v>0</v>
      </c>
      <c r="N3878" s="29">
        <f ca="1">IF(C3878&lt;Calculator!$G$27,0,IF(C3878=Calculator!$G$27,Calculator!$G$39,IF(H3878-K3878&lt;=0,IF(D3878&gt;Calculator!$G$39,IF(H3878-K3878+E3878+L3878+M3878+Calculator!$G$39&gt;Calculator!$G$39,Calculator!$G$39-(H3878+E3878+L3878+M3878-K3878),Calculator!$G$39),D3878),0)))</f>
        <v>0</v>
      </c>
    </row>
    <row r="3879" spans="1:14" ht="15.75" thickBot="1">
      <c r="A3879" s="33" t="str">
        <f ca="1">IF(C3879=Calculator!$H$27,"F",IF(Daily!D3879+Daily!H3879=0,IF(D3878+H3878&gt;0,"L",""),""))</f>
        <v/>
      </c>
      <c r="B3879" s="34">
        <v>3878</v>
      </c>
      <c r="C3879" s="19">
        <f t="shared" ca="1" si="241"/>
        <v>49808</v>
      </c>
      <c r="D3879" s="29">
        <f t="shared" ca="1" si="243"/>
        <v>0</v>
      </c>
      <c r="E3879" s="29">
        <f ca="1">IF(C3879&lt;Calculator!$D$26,0,IF(DAY($C3879)=1,IF(D3879-Calculator!$G$24&gt;0,Calculator!$G$24,D3879),0))</f>
        <v>0</v>
      </c>
      <c r="F3879" s="29">
        <f ca="1">IF(E3879&gt;0,D3879*Calculator!$G$22/12,0)</f>
        <v>0</v>
      </c>
      <c r="G3879" s="29">
        <f ca="1">IF(E3879&gt;0,(IFERROR(-PMT(Calculator!$G$22/12,Calculator!$G$23*12,Calculator!$G$20),0))-F3879,0)</f>
        <v>0</v>
      </c>
      <c r="H3879" s="29">
        <f t="shared" ca="1" si="244"/>
        <v>0</v>
      </c>
      <c r="I3879" s="29">
        <f t="shared" ca="1" si="242"/>
        <v>0</v>
      </c>
      <c r="J3879" s="30">
        <f>Calculator!$G$40</f>
        <v>6.5000000000000002E-2</v>
      </c>
      <c r="K3879" s="29">
        <f ca="1">IF(C3879&gt;=Calculator!$G$27,IF(DAY($C3879)=1,Calculator!$G$34/2,IF(DAY($C3879)=15,Calculator!$G$34/2,0)),0)</f>
        <v>0</v>
      </c>
      <c r="L3879" s="29">
        <f ca="1">IF(DAY($C3879)=28,IF(H3879=0,0,Calculator!$G$35),0)</f>
        <v>0</v>
      </c>
      <c r="M3879" s="29">
        <f ca="1">IF(I3879&gt;0,IF(DAY($C3879)=1,SUM(INDIRECT("I"&amp;(ROW(C3878)-DAY(C3878))):I3878),0),0)</f>
        <v>0</v>
      </c>
      <c r="N3879" s="29">
        <f ca="1">IF(C3879&lt;Calculator!$G$27,0,IF(C3879=Calculator!$G$27,Calculator!$G$39,IF(H3879-K3879&lt;=0,IF(D3879&gt;Calculator!$G$39,IF(H3879-K3879+E3879+L3879+M3879+Calculator!$G$39&gt;Calculator!$G$39,Calculator!$G$39-(H3879+E3879+L3879+M3879-K3879),Calculator!$G$39),D3879),0)))</f>
        <v>0</v>
      </c>
    </row>
    <row r="3880" spans="1:14" ht="15.75" thickBot="1">
      <c r="A3880" s="33" t="str">
        <f ca="1">IF(C3880=Calculator!$H$27,"F",IF(Daily!D3880+Daily!H3880=0,IF(D3879+H3879&gt;0,"L",""),""))</f>
        <v/>
      </c>
      <c r="B3880" s="34">
        <v>3879</v>
      </c>
      <c r="C3880" s="19">
        <f t="shared" ca="1" si="241"/>
        <v>49809</v>
      </c>
      <c r="D3880" s="29">
        <f t="shared" ca="1" si="243"/>
        <v>0</v>
      </c>
      <c r="E3880" s="29">
        <f ca="1">IF(C3880&lt;Calculator!$D$26,0,IF(DAY($C3880)=1,IF(D3880-Calculator!$G$24&gt;0,Calculator!$G$24,D3880),0))</f>
        <v>0</v>
      </c>
      <c r="F3880" s="29">
        <f ca="1">IF(E3880&gt;0,D3880*Calculator!$G$22/12,0)</f>
        <v>0</v>
      </c>
      <c r="G3880" s="29">
        <f ca="1">IF(E3880&gt;0,(IFERROR(-PMT(Calculator!$G$22/12,Calculator!$G$23*12,Calculator!$G$20),0))-F3880,0)</f>
        <v>0</v>
      </c>
      <c r="H3880" s="29">
        <f t="shared" ca="1" si="244"/>
        <v>0</v>
      </c>
      <c r="I3880" s="29">
        <f t="shared" ca="1" si="242"/>
        <v>0</v>
      </c>
      <c r="J3880" s="30">
        <f>Calculator!$G$40</f>
        <v>6.5000000000000002E-2</v>
      </c>
      <c r="K3880" s="29">
        <f ca="1">IF(C3880&gt;=Calculator!$G$27,IF(DAY($C3880)=1,Calculator!$G$34/2,IF(DAY($C3880)=15,Calculator!$G$34/2,0)),0)</f>
        <v>0</v>
      </c>
      <c r="L3880" s="29">
        <f ca="1">IF(DAY($C3880)=28,IF(H3880=0,0,Calculator!$G$35),0)</f>
        <v>0</v>
      </c>
      <c r="M3880" s="29">
        <f ca="1">IF(I3880&gt;0,IF(DAY($C3880)=1,SUM(INDIRECT("I"&amp;(ROW(C3879)-DAY(C3879))):I3879),0),0)</f>
        <v>0</v>
      </c>
      <c r="N3880" s="29">
        <f ca="1">IF(C3880&lt;Calculator!$G$27,0,IF(C3880=Calculator!$G$27,Calculator!$G$39,IF(H3880-K3880&lt;=0,IF(D3880&gt;Calculator!$G$39,IF(H3880-K3880+E3880+L3880+M3880+Calculator!$G$39&gt;Calculator!$G$39,Calculator!$G$39-(H3880+E3880+L3880+M3880-K3880),Calculator!$G$39),D3880),0)))</f>
        <v>0</v>
      </c>
    </row>
    <row r="3881" spans="1:14" ht="15.75" thickBot="1">
      <c r="A3881" s="33" t="str">
        <f ca="1">IF(C3881=Calculator!$H$27,"F",IF(Daily!D3881+Daily!H3881=0,IF(D3880+H3880&gt;0,"L",""),""))</f>
        <v/>
      </c>
      <c r="B3881" s="34">
        <v>3880</v>
      </c>
      <c r="C3881" s="19">
        <f t="shared" ca="1" si="241"/>
        <v>49810</v>
      </c>
      <c r="D3881" s="29">
        <f t="shared" ca="1" si="243"/>
        <v>0</v>
      </c>
      <c r="E3881" s="29">
        <f ca="1">IF(C3881&lt;Calculator!$D$26,0,IF(DAY($C3881)=1,IF(D3881-Calculator!$G$24&gt;0,Calculator!$G$24,D3881),0))</f>
        <v>0</v>
      </c>
      <c r="F3881" s="29">
        <f ca="1">IF(E3881&gt;0,D3881*Calculator!$G$22/12,0)</f>
        <v>0</v>
      </c>
      <c r="G3881" s="29">
        <f ca="1">IF(E3881&gt;0,(IFERROR(-PMT(Calculator!$G$22/12,Calculator!$G$23*12,Calculator!$G$20),0))-F3881,0)</f>
        <v>0</v>
      </c>
      <c r="H3881" s="29">
        <f t="shared" ca="1" si="244"/>
        <v>0</v>
      </c>
      <c r="I3881" s="29">
        <f t="shared" ca="1" si="242"/>
        <v>0</v>
      </c>
      <c r="J3881" s="30">
        <f>Calculator!$G$40</f>
        <v>6.5000000000000002E-2</v>
      </c>
      <c r="K3881" s="29">
        <f ca="1">IF(C3881&gt;=Calculator!$G$27,IF(DAY($C3881)=1,Calculator!$G$34/2,IF(DAY($C3881)=15,Calculator!$G$34/2,0)),0)</f>
        <v>4500</v>
      </c>
      <c r="L3881" s="29">
        <f ca="1">IF(DAY($C3881)=28,IF(H3881=0,0,Calculator!$G$35),0)</f>
        <v>0</v>
      </c>
      <c r="M3881" s="29">
        <f ca="1">IF(I3881&gt;0,IF(DAY($C3881)=1,SUM(INDIRECT("I"&amp;(ROW(C3880)-DAY(C3880))):I3880),0),0)</f>
        <v>0</v>
      </c>
      <c r="N3881" s="29">
        <f ca="1">IF(C3881&lt;Calculator!$G$27,0,IF(C3881=Calculator!$G$27,Calculator!$G$39,IF(H3881-K3881&lt;=0,IF(D3881&gt;Calculator!$G$39,IF(H3881-K3881+E3881+L3881+M3881+Calculator!$G$39&gt;Calculator!$G$39,Calculator!$G$39-(H3881+E3881+L3881+M3881-K3881),Calculator!$G$39),D3881),0)))</f>
        <v>0</v>
      </c>
    </row>
    <row r="3882" spans="1:14" ht="15.75" thickBot="1">
      <c r="A3882" s="33" t="str">
        <f ca="1">IF(C3882=Calculator!$H$27,"F",IF(Daily!D3882+Daily!H3882=0,IF(D3881+H3881&gt;0,"L",""),""))</f>
        <v/>
      </c>
      <c r="B3882" s="34">
        <v>3881</v>
      </c>
      <c r="C3882" s="19">
        <f t="shared" ca="1" si="241"/>
        <v>49811</v>
      </c>
      <c r="D3882" s="29">
        <f t="shared" ca="1" si="243"/>
        <v>0</v>
      </c>
      <c r="E3882" s="29">
        <f ca="1">IF(C3882&lt;Calculator!$D$26,0,IF(DAY($C3882)=1,IF(D3882-Calculator!$G$24&gt;0,Calculator!$G$24,D3882),0))</f>
        <v>0</v>
      </c>
      <c r="F3882" s="29">
        <f ca="1">IF(E3882&gt;0,D3882*Calculator!$G$22/12,0)</f>
        <v>0</v>
      </c>
      <c r="G3882" s="29">
        <f ca="1">IF(E3882&gt;0,(IFERROR(-PMT(Calculator!$G$22/12,Calculator!$G$23*12,Calculator!$G$20),0))-F3882,0)</f>
        <v>0</v>
      </c>
      <c r="H3882" s="29">
        <f t="shared" ca="1" si="244"/>
        <v>0</v>
      </c>
      <c r="I3882" s="29">
        <f t="shared" ca="1" si="242"/>
        <v>0</v>
      </c>
      <c r="J3882" s="30">
        <f>Calculator!$G$40</f>
        <v>6.5000000000000002E-2</v>
      </c>
      <c r="K3882" s="29">
        <f ca="1">IF(C3882&gt;=Calculator!$G$27,IF(DAY($C3882)=1,Calculator!$G$34/2,IF(DAY($C3882)=15,Calculator!$G$34/2,0)),0)</f>
        <v>0</v>
      </c>
      <c r="L3882" s="29">
        <f ca="1">IF(DAY($C3882)=28,IF(H3882=0,0,Calculator!$G$35),0)</f>
        <v>0</v>
      </c>
      <c r="M3882" s="29">
        <f ca="1">IF(I3882&gt;0,IF(DAY($C3882)=1,SUM(INDIRECT("I"&amp;(ROW(C3881)-DAY(C3881))):I3881),0),0)</f>
        <v>0</v>
      </c>
      <c r="N3882" s="29">
        <f ca="1">IF(C3882&lt;Calculator!$G$27,0,IF(C3882=Calculator!$G$27,Calculator!$G$39,IF(H3882-K3882&lt;=0,IF(D3882&gt;Calculator!$G$39,IF(H3882-K3882+E3882+L3882+M3882+Calculator!$G$39&gt;Calculator!$G$39,Calculator!$G$39-(H3882+E3882+L3882+M3882-K3882),Calculator!$G$39),D3882),0)))</f>
        <v>0</v>
      </c>
    </row>
    <row r="3883" spans="1:14" ht="15.75" thickBot="1">
      <c r="A3883" s="33" t="str">
        <f ca="1">IF(C3883=Calculator!$H$27,"F",IF(Daily!D3883+Daily!H3883=0,IF(D3882+H3882&gt;0,"L",""),""))</f>
        <v/>
      </c>
      <c r="B3883" s="34">
        <v>3882</v>
      </c>
      <c r="C3883" s="19">
        <f t="shared" ca="1" si="241"/>
        <v>49812</v>
      </c>
      <c r="D3883" s="29">
        <f t="shared" ca="1" si="243"/>
        <v>0</v>
      </c>
      <c r="E3883" s="29">
        <f ca="1">IF(C3883&lt;Calculator!$D$26,0,IF(DAY($C3883)=1,IF(D3883-Calculator!$G$24&gt;0,Calculator!$G$24,D3883),0))</f>
        <v>0</v>
      </c>
      <c r="F3883" s="29">
        <f ca="1">IF(E3883&gt;0,D3883*Calculator!$G$22/12,0)</f>
        <v>0</v>
      </c>
      <c r="G3883" s="29">
        <f ca="1">IF(E3883&gt;0,(IFERROR(-PMT(Calculator!$G$22/12,Calculator!$G$23*12,Calculator!$G$20),0))-F3883,0)</f>
        <v>0</v>
      </c>
      <c r="H3883" s="29">
        <f t="shared" ca="1" si="244"/>
        <v>0</v>
      </c>
      <c r="I3883" s="29">
        <f t="shared" ca="1" si="242"/>
        <v>0</v>
      </c>
      <c r="J3883" s="30">
        <f>Calculator!$G$40</f>
        <v>6.5000000000000002E-2</v>
      </c>
      <c r="K3883" s="29">
        <f ca="1">IF(C3883&gt;=Calculator!$G$27,IF(DAY($C3883)=1,Calculator!$G$34/2,IF(DAY($C3883)=15,Calculator!$G$34/2,0)),0)</f>
        <v>0</v>
      </c>
      <c r="L3883" s="29">
        <f ca="1">IF(DAY($C3883)=28,IF(H3883=0,0,Calculator!$G$35),0)</f>
        <v>0</v>
      </c>
      <c r="M3883" s="29">
        <f ca="1">IF(I3883&gt;0,IF(DAY($C3883)=1,SUM(INDIRECT("I"&amp;(ROW(C3882)-DAY(C3882))):I3882),0),0)</f>
        <v>0</v>
      </c>
      <c r="N3883" s="29">
        <f ca="1">IF(C3883&lt;Calculator!$G$27,0,IF(C3883=Calculator!$G$27,Calculator!$G$39,IF(H3883-K3883&lt;=0,IF(D3883&gt;Calculator!$G$39,IF(H3883-K3883+E3883+L3883+M3883+Calculator!$G$39&gt;Calculator!$G$39,Calculator!$G$39-(H3883+E3883+L3883+M3883-K3883),Calculator!$G$39),D3883),0)))</f>
        <v>0</v>
      </c>
    </row>
    <row r="3884" spans="1:14" ht="15.75" thickBot="1">
      <c r="A3884" s="33" t="str">
        <f ca="1">IF(C3884=Calculator!$H$27,"F",IF(Daily!D3884+Daily!H3884=0,IF(D3883+H3883&gt;0,"L",""),""))</f>
        <v/>
      </c>
      <c r="B3884" s="34">
        <v>3883</v>
      </c>
      <c r="C3884" s="19">
        <f t="shared" ca="1" si="241"/>
        <v>49813</v>
      </c>
      <c r="D3884" s="29">
        <f t="shared" ca="1" si="243"/>
        <v>0</v>
      </c>
      <c r="E3884" s="29">
        <f ca="1">IF(C3884&lt;Calculator!$D$26,0,IF(DAY($C3884)=1,IF(D3884-Calculator!$G$24&gt;0,Calculator!$G$24,D3884),0))</f>
        <v>0</v>
      </c>
      <c r="F3884" s="29">
        <f ca="1">IF(E3884&gt;0,D3884*Calculator!$G$22/12,0)</f>
        <v>0</v>
      </c>
      <c r="G3884" s="29">
        <f ca="1">IF(E3884&gt;0,(IFERROR(-PMT(Calculator!$G$22/12,Calculator!$G$23*12,Calculator!$G$20),0))-F3884,0)</f>
        <v>0</v>
      </c>
      <c r="H3884" s="29">
        <f t="shared" ca="1" si="244"/>
        <v>0</v>
      </c>
      <c r="I3884" s="29">
        <f t="shared" ca="1" si="242"/>
        <v>0</v>
      </c>
      <c r="J3884" s="30">
        <f>Calculator!$G$40</f>
        <v>6.5000000000000002E-2</v>
      </c>
      <c r="K3884" s="29">
        <f ca="1">IF(C3884&gt;=Calculator!$G$27,IF(DAY($C3884)=1,Calculator!$G$34/2,IF(DAY($C3884)=15,Calculator!$G$34/2,0)),0)</f>
        <v>0</v>
      </c>
      <c r="L3884" s="29">
        <f ca="1">IF(DAY($C3884)=28,IF(H3884=0,0,Calculator!$G$35),0)</f>
        <v>0</v>
      </c>
      <c r="M3884" s="29">
        <f ca="1">IF(I3884&gt;0,IF(DAY($C3884)=1,SUM(INDIRECT("I"&amp;(ROW(C3883)-DAY(C3883))):I3883),0),0)</f>
        <v>0</v>
      </c>
      <c r="N3884" s="29">
        <f ca="1">IF(C3884&lt;Calculator!$G$27,0,IF(C3884=Calculator!$G$27,Calculator!$G$39,IF(H3884-K3884&lt;=0,IF(D3884&gt;Calculator!$G$39,IF(H3884-K3884+E3884+L3884+M3884+Calculator!$G$39&gt;Calculator!$G$39,Calculator!$G$39-(H3884+E3884+L3884+M3884-K3884),Calculator!$G$39),D3884),0)))</f>
        <v>0</v>
      </c>
    </row>
    <row r="3885" spans="1:14" ht="15.75" thickBot="1">
      <c r="A3885" s="33" t="str">
        <f ca="1">IF(C3885=Calculator!$H$27,"F",IF(Daily!D3885+Daily!H3885=0,IF(D3884+H3884&gt;0,"L",""),""))</f>
        <v/>
      </c>
      <c r="B3885" s="34">
        <v>3884</v>
      </c>
      <c r="C3885" s="19">
        <f t="shared" ca="1" si="241"/>
        <v>49814</v>
      </c>
      <c r="D3885" s="29">
        <f t="shared" ca="1" si="243"/>
        <v>0</v>
      </c>
      <c r="E3885" s="29">
        <f ca="1">IF(C3885&lt;Calculator!$D$26,0,IF(DAY($C3885)=1,IF(D3885-Calculator!$G$24&gt;0,Calculator!$G$24,D3885),0))</f>
        <v>0</v>
      </c>
      <c r="F3885" s="29">
        <f ca="1">IF(E3885&gt;0,D3885*Calculator!$G$22/12,0)</f>
        <v>0</v>
      </c>
      <c r="G3885" s="29">
        <f ca="1">IF(E3885&gt;0,(IFERROR(-PMT(Calculator!$G$22/12,Calculator!$G$23*12,Calculator!$G$20),0))-F3885,0)</f>
        <v>0</v>
      </c>
      <c r="H3885" s="29">
        <f t="shared" ca="1" si="244"/>
        <v>0</v>
      </c>
      <c r="I3885" s="29">
        <f t="shared" ca="1" si="242"/>
        <v>0</v>
      </c>
      <c r="J3885" s="30">
        <f>Calculator!$G$40</f>
        <v>6.5000000000000002E-2</v>
      </c>
      <c r="K3885" s="29">
        <f ca="1">IF(C3885&gt;=Calculator!$G$27,IF(DAY($C3885)=1,Calculator!$G$34/2,IF(DAY($C3885)=15,Calculator!$G$34/2,0)),0)</f>
        <v>0</v>
      </c>
      <c r="L3885" s="29">
        <f ca="1">IF(DAY($C3885)=28,IF(H3885=0,0,Calculator!$G$35),0)</f>
        <v>0</v>
      </c>
      <c r="M3885" s="29">
        <f ca="1">IF(I3885&gt;0,IF(DAY($C3885)=1,SUM(INDIRECT("I"&amp;(ROW(C3884)-DAY(C3884))):I3884),0),0)</f>
        <v>0</v>
      </c>
      <c r="N3885" s="29">
        <f ca="1">IF(C3885&lt;Calculator!$G$27,0,IF(C3885=Calculator!$G$27,Calculator!$G$39,IF(H3885-K3885&lt;=0,IF(D3885&gt;Calculator!$G$39,IF(H3885-K3885+E3885+L3885+M3885+Calculator!$G$39&gt;Calculator!$G$39,Calculator!$G$39-(H3885+E3885+L3885+M3885-K3885),Calculator!$G$39),D3885),0)))</f>
        <v>0</v>
      </c>
    </row>
    <row r="3886" spans="1:14" ht="15.75" thickBot="1">
      <c r="A3886" s="33" t="str">
        <f ca="1">IF(C3886=Calculator!$H$27,"F",IF(Daily!D3886+Daily!H3886=0,IF(D3885+H3885&gt;0,"L",""),""))</f>
        <v/>
      </c>
      <c r="B3886" s="34">
        <v>3885</v>
      </c>
      <c r="C3886" s="19">
        <f t="shared" ca="1" si="241"/>
        <v>49815</v>
      </c>
      <c r="D3886" s="29">
        <f t="shared" ca="1" si="243"/>
        <v>0</v>
      </c>
      <c r="E3886" s="29">
        <f ca="1">IF(C3886&lt;Calculator!$D$26,0,IF(DAY($C3886)=1,IF(D3886-Calculator!$G$24&gt;0,Calculator!$G$24,D3886),0))</f>
        <v>0</v>
      </c>
      <c r="F3886" s="29">
        <f ca="1">IF(E3886&gt;0,D3886*Calculator!$G$22/12,0)</f>
        <v>0</v>
      </c>
      <c r="G3886" s="29">
        <f ca="1">IF(E3886&gt;0,(IFERROR(-PMT(Calculator!$G$22/12,Calculator!$G$23*12,Calculator!$G$20),0))-F3886,0)</f>
        <v>0</v>
      </c>
      <c r="H3886" s="29">
        <f t="shared" ca="1" si="244"/>
        <v>0</v>
      </c>
      <c r="I3886" s="29">
        <f t="shared" ca="1" si="242"/>
        <v>0</v>
      </c>
      <c r="J3886" s="30">
        <f>Calculator!$G$40</f>
        <v>6.5000000000000002E-2</v>
      </c>
      <c r="K3886" s="29">
        <f ca="1">IF(C3886&gt;=Calculator!$G$27,IF(DAY($C3886)=1,Calculator!$G$34/2,IF(DAY($C3886)=15,Calculator!$G$34/2,0)),0)</f>
        <v>0</v>
      </c>
      <c r="L3886" s="29">
        <f ca="1">IF(DAY($C3886)=28,IF(H3886=0,0,Calculator!$G$35),0)</f>
        <v>0</v>
      </c>
      <c r="M3886" s="29">
        <f ca="1">IF(I3886&gt;0,IF(DAY($C3886)=1,SUM(INDIRECT("I"&amp;(ROW(C3885)-DAY(C3885))):I3885),0),0)</f>
        <v>0</v>
      </c>
      <c r="N3886" s="29">
        <f ca="1">IF(C3886&lt;Calculator!$G$27,0,IF(C3886=Calculator!$G$27,Calculator!$G$39,IF(H3886-K3886&lt;=0,IF(D3886&gt;Calculator!$G$39,IF(H3886-K3886+E3886+L3886+M3886+Calculator!$G$39&gt;Calculator!$G$39,Calculator!$G$39-(H3886+E3886+L3886+M3886-K3886),Calculator!$G$39),D3886),0)))</f>
        <v>0</v>
      </c>
    </row>
    <row r="3887" spans="1:14" ht="15.75" thickBot="1">
      <c r="A3887" s="33" t="str">
        <f ca="1">IF(C3887=Calculator!$H$27,"F",IF(Daily!D3887+Daily!H3887=0,IF(D3886+H3886&gt;0,"L",""),""))</f>
        <v/>
      </c>
      <c r="B3887" s="34">
        <v>3886</v>
      </c>
      <c r="C3887" s="19">
        <f t="shared" ca="1" si="241"/>
        <v>49816</v>
      </c>
      <c r="D3887" s="29">
        <f t="shared" ca="1" si="243"/>
        <v>0</v>
      </c>
      <c r="E3887" s="29">
        <f ca="1">IF(C3887&lt;Calculator!$D$26,0,IF(DAY($C3887)=1,IF(D3887-Calculator!$G$24&gt;0,Calculator!$G$24,D3887),0))</f>
        <v>0</v>
      </c>
      <c r="F3887" s="29">
        <f ca="1">IF(E3887&gt;0,D3887*Calculator!$G$22/12,0)</f>
        <v>0</v>
      </c>
      <c r="G3887" s="29">
        <f ca="1">IF(E3887&gt;0,(IFERROR(-PMT(Calculator!$G$22/12,Calculator!$G$23*12,Calculator!$G$20),0))-F3887,0)</f>
        <v>0</v>
      </c>
      <c r="H3887" s="29">
        <f t="shared" ca="1" si="244"/>
        <v>0</v>
      </c>
      <c r="I3887" s="29">
        <f t="shared" ca="1" si="242"/>
        <v>0</v>
      </c>
      <c r="J3887" s="30">
        <f>Calculator!$G$40</f>
        <v>6.5000000000000002E-2</v>
      </c>
      <c r="K3887" s="29">
        <f ca="1">IF(C3887&gt;=Calculator!$G$27,IF(DAY($C3887)=1,Calculator!$G$34/2,IF(DAY($C3887)=15,Calculator!$G$34/2,0)),0)</f>
        <v>0</v>
      </c>
      <c r="L3887" s="29">
        <f ca="1">IF(DAY($C3887)=28,IF(H3887=0,0,Calculator!$G$35),0)</f>
        <v>0</v>
      </c>
      <c r="M3887" s="29">
        <f ca="1">IF(I3887&gt;0,IF(DAY($C3887)=1,SUM(INDIRECT("I"&amp;(ROW(C3886)-DAY(C3886))):I3886),0),0)</f>
        <v>0</v>
      </c>
      <c r="N3887" s="29">
        <f ca="1">IF(C3887&lt;Calculator!$G$27,0,IF(C3887=Calculator!$G$27,Calculator!$G$39,IF(H3887-K3887&lt;=0,IF(D3887&gt;Calculator!$G$39,IF(H3887-K3887+E3887+L3887+M3887+Calculator!$G$39&gt;Calculator!$G$39,Calculator!$G$39-(H3887+E3887+L3887+M3887-K3887),Calculator!$G$39),D3887),0)))</f>
        <v>0</v>
      </c>
    </row>
    <row r="3888" spans="1:14" ht="15.75" thickBot="1">
      <c r="A3888" s="33" t="str">
        <f ca="1">IF(C3888=Calculator!$H$27,"F",IF(Daily!D3888+Daily!H3888=0,IF(D3887+H3887&gt;0,"L",""),""))</f>
        <v/>
      </c>
      <c r="B3888" s="34">
        <v>3887</v>
      </c>
      <c r="C3888" s="19">
        <f t="shared" ca="1" si="241"/>
        <v>49817</v>
      </c>
      <c r="D3888" s="29">
        <f t="shared" ca="1" si="243"/>
        <v>0</v>
      </c>
      <c r="E3888" s="29">
        <f ca="1">IF(C3888&lt;Calculator!$D$26,0,IF(DAY($C3888)=1,IF(D3888-Calculator!$G$24&gt;0,Calculator!$G$24,D3888),0))</f>
        <v>0</v>
      </c>
      <c r="F3888" s="29">
        <f ca="1">IF(E3888&gt;0,D3888*Calculator!$G$22/12,0)</f>
        <v>0</v>
      </c>
      <c r="G3888" s="29">
        <f ca="1">IF(E3888&gt;0,(IFERROR(-PMT(Calculator!$G$22/12,Calculator!$G$23*12,Calculator!$G$20),0))-F3888,0)</f>
        <v>0</v>
      </c>
      <c r="H3888" s="29">
        <f t="shared" ca="1" si="244"/>
        <v>0</v>
      </c>
      <c r="I3888" s="29">
        <f t="shared" ca="1" si="242"/>
        <v>0</v>
      </c>
      <c r="J3888" s="30">
        <f>Calculator!$G$40</f>
        <v>6.5000000000000002E-2</v>
      </c>
      <c r="K3888" s="29">
        <f ca="1">IF(C3888&gt;=Calculator!$G$27,IF(DAY($C3888)=1,Calculator!$G$34/2,IF(DAY($C3888)=15,Calculator!$G$34/2,0)),0)</f>
        <v>0</v>
      </c>
      <c r="L3888" s="29">
        <f ca="1">IF(DAY($C3888)=28,IF(H3888=0,0,Calculator!$G$35),0)</f>
        <v>0</v>
      </c>
      <c r="M3888" s="29">
        <f ca="1">IF(I3888&gt;0,IF(DAY($C3888)=1,SUM(INDIRECT("I"&amp;(ROW(C3887)-DAY(C3887))):I3887),0),0)</f>
        <v>0</v>
      </c>
      <c r="N3888" s="29">
        <f ca="1">IF(C3888&lt;Calculator!$G$27,0,IF(C3888=Calculator!$G$27,Calculator!$G$39,IF(H3888-K3888&lt;=0,IF(D3888&gt;Calculator!$G$39,IF(H3888-K3888+E3888+L3888+M3888+Calculator!$G$39&gt;Calculator!$G$39,Calculator!$G$39-(H3888+E3888+L3888+M3888-K3888),Calculator!$G$39),D3888),0)))</f>
        <v>0</v>
      </c>
    </row>
    <row r="3889" spans="1:14" ht="15.75" thickBot="1">
      <c r="A3889" s="33" t="str">
        <f ca="1">IF(C3889=Calculator!$H$27,"F",IF(Daily!D3889+Daily!H3889=0,IF(D3888+H3888&gt;0,"L",""),""))</f>
        <v/>
      </c>
      <c r="B3889" s="34">
        <v>3888</v>
      </c>
      <c r="C3889" s="19">
        <f t="shared" ca="1" si="241"/>
        <v>49818</v>
      </c>
      <c r="D3889" s="29">
        <f t="shared" ca="1" si="243"/>
        <v>0</v>
      </c>
      <c r="E3889" s="29">
        <f ca="1">IF(C3889&lt;Calculator!$D$26,0,IF(DAY($C3889)=1,IF(D3889-Calculator!$G$24&gt;0,Calculator!$G$24,D3889),0))</f>
        <v>0</v>
      </c>
      <c r="F3889" s="29">
        <f ca="1">IF(E3889&gt;0,D3889*Calculator!$G$22/12,0)</f>
        <v>0</v>
      </c>
      <c r="G3889" s="29">
        <f ca="1">IF(E3889&gt;0,(IFERROR(-PMT(Calculator!$G$22/12,Calculator!$G$23*12,Calculator!$G$20),0))-F3889,0)</f>
        <v>0</v>
      </c>
      <c r="H3889" s="29">
        <f t="shared" ca="1" si="244"/>
        <v>0</v>
      </c>
      <c r="I3889" s="29">
        <f t="shared" ca="1" si="242"/>
        <v>0</v>
      </c>
      <c r="J3889" s="30">
        <f>Calculator!$G$40</f>
        <v>6.5000000000000002E-2</v>
      </c>
      <c r="K3889" s="29">
        <f ca="1">IF(C3889&gt;=Calculator!$G$27,IF(DAY($C3889)=1,Calculator!$G$34/2,IF(DAY($C3889)=15,Calculator!$G$34/2,0)),0)</f>
        <v>0</v>
      </c>
      <c r="L3889" s="29">
        <f ca="1">IF(DAY($C3889)=28,IF(H3889=0,0,Calculator!$G$35),0)</f>
        <v>0</v>
      </c>
      <c r="M3889" s="29">
        <f ca="1">IF(I3889&gt;0,IF(DAY($C3889)=1,SUM(INDIRECT("I"&amp;(ROW(C3888)-DAY(C3888))):I3888),0),0)</f>
        <v>0</v>
      </c>
      <c r="N3889" s="29">
        <f ca="1">IF(C3889&lt;Calculator!$G$27,0,IF(C3889=Calculator!$G$27,Calculator!$G$39,IF(H3889-K3889&lt;=0,IF(D3889&gt;Calculator!$G$39,IF(H3889-K3889+E3889+L3889+M3889+Calculator!$G$39&gt;Calculator!$G$39,Calculator!$G$39-(H3889+E3889+L3889+M3889-K3889),Calculator!$G$39),D3889),0)))</f>
        <v>0</v>
      </c>
    </row>
    <row r="3890" spans="1:14" ht="15.75" thickBot="1">
      <c r="A3890" s="33" t="str">
        <f ca="1">IF(C3890=Calculator!$H$27,"F",IF(Daily!D3890+Daily!H3890=0,IF(D3889+H3889&gt;0,"L",""),""))</f>
        <v/>
      </c>
      <c r="B3890" s="34">
        <v>3889</v>
      </c>
      <c r="C3890" s="19">
        <f t="shared" ca="1" si="241"/>
        <v>49819</v>
      </c>
      <c r="D3890" s="29">
        <f t="shared" ca="1" si="243"/>
        <v>0</v>
      </c>
      <c r="E3890" s="29">
        <f ca="1">IF(C3890&lt;Calculator!$D$26,0,IF(DAY($C3890)=1,IF(D3890-Calculator!$G$24&gt;0,Calculator!$G$24,D3890),0))</f>
        <v>0</v>
      </c>
      <c r="F3890" s="29">
        <f ca="1">IF(E3890&gt;0,D3890*Calculator!$G$22/12,0)</f>
        <v>0</v>
      </c>
      <c r="G3890" s="29">
        <f ca="1">IF(E3890&gt;0,(IFERROR(-PMT(Calculator!$G$22/12,Calculator!$G$23*12,Calculator!$G$20),0))-F3890,0)</f>
        <v>0</v>
      </c>
      <c r="H3890" s="29">
        <f t="shared" ca="1" si="244"/>
        <v>0</v>
      </c>
      <c r="I3890" s="29">
        <f t="shared" ca="1" si="242"/>
        <v>0</v>
      </c>
      <c r="J3890" s="30">
        <f>Calculator!$G$40</f>
        <v>6.5000000000000002E-2</v>
      </c>
      <c r="K3890" s="29">
        <f ca="1">IF(C3890&gt;=Calculator!$G$27,IF(DAY($C3890)=1,Calculator!$G$34/2,IF(DAY($C3890)=15,Calculator!$G$34/2,0)),0)</f>
        <v>0</v>
      </c>
      <c r="L3890" s="29">
        <f ca="1">IF(DAY($C3890)=28,IF(H3890=0,0,Calculator!$G$35),0)</f>
        <v>0</v>
      </c>
      <c r="M3890" s="29">
        <f ca="1">IF(I3890&gt;0,IF(DAY($C3890)=1,SUM(INDIRECT("I"&amp;(ROW(C3889)-DAY(C3889))):I3889),0),0)</f>
        <v>0</v>
      </c>
      <c r="N3890" s="29">
        <f ca="1">IF(C3890&lt;Calculator!$G$27,0,IF(C3890=Calculator!$G$27,Calculator!$G$39,IF(H3890-K3890&lt;=0,IF(D3890&gt;Calculator!$G$39,IF(H3890-K3890+E3890+L3890+M3890+Calculator!$G$39&gt;Calculator!$G$39,Calculator!$G$39-(H3890+E3890+L3890+M3890-K3890),Calculator!$G$39),D3890),0)))</f>
        <v>0</v>
      </c>
    </row>
    <row r="3891" spans="1:14" ht="15.75" thickBot="1">
      <c r="A3891" s="33" t="str">
        <f ca="1">IF(C3891=Calculator!$H$27,"F",IF(Daily!D3891+Daily!H3891=0,IF(D3890+H3890&gt;0,"L",""),""))</f>
        <v/>
      </c>
      <c r="B3891" s="34">
        <v>3890</v>
      </c>
      <c r="C3891" s="19">
        <f t="shared" ca="1" si="241"/>
        <v>49820</v>
      </c>
      <c r="D3891" s="29">
        <f t="shared" ca="1" si="243"/>
        <v>0</v>
      </c>
      <c r="E3891" s="29">
        <f ca="1">IF(C3891&lt;Calculator!$D$26,0,IF(DAY($C3891)=1,IF(D3891-Calculator!$G$24&gt;0,Calculator!$G$24,D3891),0))</f>
        <v>0</v>
      </c>
      <c r="F3891" s="29">
        <f ca="1">IF(E3891&gt;0,D3891*Calculator!$G$22/12,0)</f>
        <v>0</v>
      </c>
      <c r="G3891" s="29">
        <f ca="1">IF(E3891&gt;0,(IFERROR(-PMT(Calculator!$G$22/12,Calculator!$G$23*12,Calculator!$G$20),0))-F3891,0)</f>
        <v>0</v>
      </c>
      <c r="H3891" s="29">
        <f t="shared" ca="1" si="244"/>
        <v>0</v>
      </c>
      <c r="I3891" s="29">
        <f t="shared" ca="1" si="242"/>
        <v>0</v>
      </c>
      <c r="J3891" s="30">
        <f>Calculator!$G$40</f>
        <v>6.5000000000000002E-2</v>
      </c>
      <c r="K3891" s="29">
        <f ca="1">IF(C3891&gt;=Calculator!$G$27,IF(DAY($C3891)=1,Calculator!$G$34/2,IF(DAY($C3891)=15,Calculator!$G$34/2,0)),0)</f>
        <v>0</v>
      </c>
      <c r="L3891" s="29">
        <f ca="1">IF(DAY($C3891)=28,IF(H3891=0,0,Calculator!$G$35),0)</f>
        <v>0</v>
      </c>
      <c r="M3891" s="29">
        <f ca="1">IF(I3891&gt;0,IF(DAY($C3891)=1,SUM(INDIRECT("I"&amp;(ROW(C3890)-DAY(C3890))):I3890),0),0)</f>
        <v>0</v>
      </c>
      <c r="N3891" s="29">
        <f ca="1">IF(C3891&lt;Calculator!$G$27,0,IF(C3891=Calculator!$G$27,Calculator!$G$39,IF(H3891-K3891&lt;=0,IF(D3891&gt;Calculator!$G$39,IF(H3891-K3891+E3891+L3891+M3891+Calculator!$G$39&gt;Calculator!$G$39,Calculator!$G$39-(H3891+E3891+L3891+M3891-K3891),Calculator!$G$39),D3891),0)))</f>
        <v>0</v>
      </c>
    </row>
    <row r="3892" spans="1:14" ht="15.75" thickBot="1">
      <c r="A3892" s="33" t="str">
        <f ca="1">IF(C3892=Calculator!$H$27,"F",IF(Daily!D3892+Daily!H3892=0,IF(D3891+H3891&gt;0,"L",""),""))</f>
        <v/>
      </c>
      <c r="B3892" s="34">
        <v>3891</v>
      </c>
      <c r="C3892" s="19">
        <f t="shared" ca="1" si="241"/>
        <v>49821</v>
      </c>
      <c r="D3892" s="29">
        <f t="shared" ca="1" si="243"/>
        <v>0</v>
      </c>
      <c r="E3892" s="29">
        <f ca="1">IF(C3892&lt;Calculator!$D$26,0,IF(DAY($C3892)=1,IF(D3892-Calculator!$G$24&gt;0,Calculator!$G$24,D3892),0))</f>
        <v>0</v>
      </c>
      <c r="F3892" s="29">
        <f ca="1">IF(E3892&gt;0,D3892*Calculator!$G$22/12,0)</f>
        <v>0</v>
      </c>
      <c r="G3892" s="29">
        <f ca="1">IF(E3892&gt;0,(IFERROR(-PMT(Calculator!$G$22/12,Calculator!$G$23*12,Calculator!$G$20),0))-F3892,0)</f>
        <v>0</v>
      </c>
      <c r="H3892" s="29">
        <f t="shared" ca="1" si="244"/>
        <v>0</v>
      </c>
      <c r="I3892" s="29">
        <f t="shared" ca="1" si="242"/>
        <v>0</v>
      </c>
      <c r="J3892" s="30">
        <f>Calculator!$G$40</f>
        <v>6.5000000000000002E-2</v>
      </c>
      <c r="K3892" s="29">
        <f ca="1">IF(C3892&gt;=Calculator!$G$27,IF(DAY($C3892)=1,Calculator!$G$34/2,IF(DAY($C3892)=15,Calculator!$G$34/2,0)),0)</f>
        <v>0</v>
      </c>
      <c r="L3892" s="29">
        <f ca="1">IF(DAY($C3892)=28,IF(H3892=0,0,Calculator!$G$35),0)</f>
        <v>0</v>
      </c>
      <c r="M3892" s="29">
        <f ca="1">IF(I3892&gt;0,IF(DAY($C3892)=1,SUM(INDIRECT("I"&amp;(ROW(C3891)-DAY(C3891))):I3891),0),0)</f>
        <v>0</v>
      </c>
      <c r="N3892" s="29">
        <f ca="1">IF(C3892&lt;Calculator!$G$27,0,IF(C3892=Calculator!$G$27,Calculator!$G$39,IF(H3892-K3892&lt;=0,IF(D3892&gt;Calculator!$G$39,IF(H3892-K3892+E3892+L3892+M3892+Calculator!$G$39&gt;Calculator!$G$39,Calculator!$G$39-(H3892+E3892+L3892+M3892-K3892),Calculator!$G$39),D3892),0)))</f>
        <v>0</v>
      </c>
    </row>
    <row r="3893" spans="1:14" ht="15.75" thickBot="1">
      <c r="A3893" s="33" t="str">
        <f ca="1">IF(C3893=Calculator!$H$27,"F",IF(Daily!D3893+Daily!H3893=0,IF(D3892+H3892&gt;0,"L",""),""))</f>
        <v/>
      </c>
      <c r="B3893" s="34">
        <v>3892</v>
      </c>
      <c r="C3893" s="19">
        <f t="shared" ca="1" si="241"/>
        <v>49822</v>
      </c>
      <c r="D3893" s="29">
        <f t="shared" ca="1" si="243"/>
        <v>0</v>
      </c>
      <c r="E3893" s="29">
        <f ca="1">IF(C3893&lt;Calculator!$D$26,0,IF(DAY($C3893)=1,IF(D3893-Calculator!$G$24&gt;0,Calculator!$G$24,D3893),0))</f>
        <v>0</v>
      </c>
      <c r="F3893" s="29">
        <f ca="1">IF(E3893&gt;0,D3893*Calculator!$G$22/12,0)</f>
        <v>0</v>
      </c>
      <c r="G3893" s="29">
        <f ca="1">IF(E3893&gt;0,(IFERROR(-PMT(Calculator!$G$22/12,Calculator!$G$23*12,Calculator!$G$20),0))-F3893,0)</f>
        <v>0</v>
      </c>
      <c r="H3893" s="29">
        <f t="shared" ca="1" si="244"/>
        <v>0</v>
      </c>
      <c r="I3893" s="29">
        <f t="shared" ca="1" si="242"/>
        <v>0</v>
      </c>
      <c r="J3893" s="30">
        <f>Calculator!$G$40</f>
        <v>6.5000000000000002E-2</v>
      </c>
      <c r="K3893" s="29">
        <f ca="1">IF(C3893&gt;=Calculator!$G$27,IF(DAY($C3893)=1,Calculator!$G$34/2,IF(DAY($C3893)=15,Calculator!$G$34/2,0)),0)</f>
        <v>0</v>
      </c>
      <c r="L3893" s="29">
        <f ca="1">IF(DAY($C3893)=28,IF(H3893=0,0,Calculator!$G$35),0)</f>
        <v>0</v>
      </c>
      <c r="M3893" s="29">
        <f ca="1">IF(I3893&gt;0,IF(DAY($C3893)=1,SUM(INDIRECT("I"&amp;(ROW(C3892)-DAY(C3892))):I3892),0),0)</f>
        <v>0</v>
      </c>
      <c r="N3893" s="29">
        <f ca="1">IF(C3893&lt;Calculator!$G$27,0,IF(C3893=Calculator!$G$27,Calculator!$G$39,IF(H3893-K3893&lt;=0,IF(D3893&gt;Calculator!$G$39,IF(H3893-K3893+E3893+L3893+M3893+Calculator!$G$39&gt;Calculator!$G$39,Calculator!$G$39-(H3893+E3893+L3893+M3893-K3893),Calculator!$G$39),D3893),0)))</f>
        <v>0</v>
      </c>
    </row>
    <row r="3894" spans="1:14" ht="15.75" thickBot="1">
      <c r="A3894" s="33" t="str">
        <f ca="1">IF(C3894=Calculator!$H$27,"F",IF(Daily!D3894+Daily!H3894=0,IF(D3893+H3893&gt;0,"L",""),""))</f>
        <v/>
      </c>
      <c r="B3894" s="34">
        <v>3893</v>
      </c>
      <c r="C3894" s="19">
        <f t="shared" ca="1" si="241"/>
        <v>49823</v>
      </c>
      <c r="D3894" s="29">
        <f t="shared" ca="1" si="243"/>
        <v>0</v>
      </c>
      <c r="E3894" s="29">
        <f ca="1">IF(C3894&lt;Calculator!$D$26,0,IF(DAY($C3894)=1,IF(D3894-Calculator!$G$24&gt;0,Calculator!$G$24,D3894),0))</f>
        <v>0</v>
      </c>
      <c r="F3894" s="29">
        <f ca="1">IF(E3894&gt;0,D3894*Calculator!$G$22/12,0)</f>
        <v>0</v>
      </c>
      <c r="G3894" s="29">
        <f ca="1">IF(E3894&gt;0,(IFERROR(-PMT(Calculator!$G$22/12,Calculator!$G$23*12,Calculator!$G$20),0))-F3894,0)</f>
        <v>0</v>
      </c>
      <c r="H3894" s="29">
        <f t="shared" ca="1" si="244"/>
        <v>0</v>
      </c>
      <c r="I3894" s="29">
        <f t="shared" ca="1" si="242"/>
        <v>0</v>
      </c>
      <c r="J3894" s="30">
        <f>Calculator!$G$40</f>
        <v>6.5000000000000002E-2</v>
      </c>
      <c r="K3894" s="29">
        <f ca="1">IF(C3894&gt;=Calculator!$G$27,IF(DAY($C3894)=1,Calculator!$G$34/2,IF(DAY($C3894)=15,Calculator!$G$34/2,0)),0)</f>
        <v>0</v>
      </c>
      <c r="L3894" s="29">
        <f ca="1">IF(DAY($C3894)=28,IF(H3894=0,0,Calculator!$G$35),0)</f>
        <v>0</v>
      </c>
      <c r="M3894" s="29">
        <f ca="1">IF(I3894&gt;0,IF(DAY($C3894)=1,SUM(INDIRECT("I"&amp;(ROW(C3893)-DAY(C3893))):I3893),0),0)</f>
        <v>0</v>
      </c>
      <c r="N3894" s="29">
        <f ca="1">IF(C3894&lt;Calculator!$G$27,0,IF(C3894=Calculator!$G$27,Calculator!$G$39,IF(H3894-K3894&lt;=0,IF(D3894&gt;Calculator!$G$39,IF(H3894-K3894+E3894+L3894+M3894+Calculator!$G$39&gt;Calculator!$G$39,Calculator!$G$39-(H3894+E3894+L3894+M3894-K3894),Calculator!$G$39),D3894),0)))</f>
        <v>0</v>
      </c>
    </row>
    <row r="3895" spans="1:14" ht="15.75" thickBot="1">
      <c r="A3895" s="33" t="str">
        <f ca="1">IF(C3895=Calculator!$H$27,"F",IF(Daily!D3895+Daily!H3895=0,IF(D3894+H3894&gt;0,"L",""),""))</f>
        <v/>
      </c>
      <c r="B3895" s="34">
        <v>3894</v>
      </c>
      <c r="C3895" s="19">
        <f t="shared" ca="1" si="241"/>
        <v>49824</v>
      </c>
      <c r="D3895" s="29">
        <f t="shared" ca="1" si="243"/>
        <v>0</v>
      </c>
      <c r="E3895" s="29">
        <f ca="1">IF(C3895&lt;Calculator!$D$26,0,IF(DAY($C3895)=1,IF(D3895-Calculator!$G$24&gt;0,Calculator!$G$24,D3895),0))</f>
        <v>0</v>
      </c>
      <c r="F3895" s="29">
        <f ca="1">IF(E3895&gt;0,D3895*Calculator!$G$22/12,0)</f>
        <v>0</v>
      </c>
      <c r="G3895" s="29">
        <f ca="1">IF(E3895&gt;0,(IFERROR(-PMT(Calculator!$G$22/12,Calculator!$G$23*12,Calculator!$G$20),0))-F3895,0)</f>
        <v>0</v>
      </c>
      <c r="H3895" s="29">
        <f t="shared" ca="1" si="244"/>
        <v>0</v>
      </c>
      <c r="I3895" s="29">
        <f t="shared" ca="1" si="242"/>
        <v>0</v>
      </c>
      <c r="J3895" s="30">
        <f>Calculator!$G$40</f>
        <v>6.5000000000000002E-2</v>
      </c>
      <c r="K3895" s="29">
        <f ca="1">IF(C3895&gt;=Calculator!$G$27,IF(DAY($C3895)=1,Calculator!$G$34/2,IF(DAY($C3895)=15,Calculator!$G$34/2,0)),0)</f>
        <v>0</v>
      </c>
      <c r="L3895" s="29">
        <f ca="1">IF(DAY($C3895)=28,IF(H3895=0,0,Calculator!$G$35),0)</f>
        <v>0</v>
      </c>
      <c r="M3895" s="29">
        <f ca="1">IF(I3895&gt;0,IF(DAY($C3895)=1,SUM(INDIRECT("I"&amp;(ROW(C3894)-DAY(C3894))):I3894),0),0)</f>
        <v>0</v>
      </c>
      <c r="N3895" s="29">
        <f ca="1">IF(C3895&lt;Calculator!$G$27,0,IF(C3895=Calculator!$G$27,Calculator!$G$39,IF(H3895-K3895&lt;=0,IF(D3895&gt;Calculator!$G$39,IF(H3895-K3895+E3895+L3895+M3895+Calculator!$G$39&gt;Calculator!$G$39,Calculator!$G$39-(H3895+E3895+L3895+M3895-K3895),Calculator!$G$39),D3895),0)))</f>
        <v>0</v>
      </c>
    </row>
    <row r="3896" spans="1:14" ht="15.75" thickBot="1">
      <c r="A3896" s="33" t="str">
        <f ca="1">IF(C3896=Calculator!$H$27,"F",IF(Daily!D3896+Daily!H3896=0,IF(D3895+H3895&gt;0,"L",""),""))</f>
        <v/>
      </c>
      <c r="B3896" s="34">
        <v>3895</v>
      </c>
      <c r="C3896" s="19">
        <f t="shared" ca="1" si="241"/>
        <v>49825</v>
      </c>
      <c r="D3896" s="29">
        <f t="shared" ca="1" si="243"/>
        <v>0</v>
      </c>
      <c r="E3896" s="29">
        <f ca="1">IF(C3896&lt;Calculator!$D$26,0,IF(DAY($C3896)=1,IF(D3896-Calculator!$G$24&gt;0,Calculator!$G$24,D3896),0))</f>
        <v>0</v>
      </c>
      <c r="F3896" s="29">
        <f ca="1">IF(E3896&gt;0,D3896*Calculator!$G$22/12,0)</f>
        <v>0</v>
      </c>
      <c r="G3896" s="29">
        <f ca="1">IF(E3896&gt;0,(IFERROR(-PMT(Calculator!$G$22/12,Calculator!$G$23*12,Calculator!$G$20),0))-F3896,0)</f>
        <v>0</v>
      </c>
      <c r="H3896" s="29">
        <f t="shared" ca="1" si="244"/>
        <v>0</v>
      </c>
      <c r="I3896" s="29">
        <f t="shared" ca="1" si="242"/>
        <v>0</v>
      </c>
      <c r="J3896" s="30">
        <f>Calculator!$G$40</f>
        <v>6.5000000000000002E-2</v>
      </c>
      <c r="K3896" s="29">
        <f ca="1">IF(C3896&gt;=Calculator!$G$27,IF(DAY($C3896)=1,Calculator!$G$34/2,IF(DAY($C3896)=15,Calculator!$G$34/2,0)),0)</f>
        <v>0</v>
      </c>
      <c r="L3896" s="29">
        <f ca="1">IF(DAY($C3896)=28,IF(H3896=0,0,Calculator!$G$35),0)</f>
        <v>0</v>
      </c>
      <c r="M3896" s="29">
        <f ca="1">IF(I3896&gt;0,IF(DAY($C3896)=1,SUM(INDIRECT("I"&amp;(ROW(C3895)-DAY(C3895))):I3895),0),0)</f>
        <v>0</v>
      </c>
      <c r="N3896" s="29">
        <f ca="1">IF(C3896&lt;Calculator!$G$27,0,IF(C3896=Calculator!$G$27,Calculator!$G$39,IF(H3896-K3896&lt;=0,IF(D3896&gt;Calculator!$G$39,IF(H3896-K3896+E3896+L3896+M3896+Calculator!$G$39&gt;Calculator!$G$39,Calculator!$G$39-(H3896+E3896+L3896+M3896-K3896),Calculator!$G$39),D3896),0)))</f>
        <v>0</v>
      </c>
    </row>
    <row r="3897" spans="1:14" ht="15.75" thickBot="1">
      <c r="A3897" s="33" t="str">
        <f ca="1">IF(C3897=Calculator!$H$27,"F",IF(Daily!D3897+Daily!H3897=0,IF(D3896+H3896&gt;0,"L",""),""))</f>
        <v/>
      </c>
      <c r="B3897" s="34">
        <v>3896</v>
      </c>
      <c r="C3897" s="19">
        <f t="shared" ca="1" si="241"/>
        <v>49826</v>
      </c>
      <c r="D3897" s="29">
        <f t="shared" ca="1" si="243"/>
        <v>0</v>
      </c>
      <c r="E3897" s="29">
        <f ca="1">IF(C3897&lt;Calculator!$D$26,0,IF(DAY($C3897)=1,IF(D3897-Calculator!$G$24&gt;0,Calculator!$G$24,D3897),0))</f>
        <v>0</v>
      </c>
      <c r="F3897" s="29">
        <f ca="1">IF(E3897&gt;0,D3897*Calculator!$G$22/12,0)</f>
        <v>0</v>
      </c>
      <c r="G3897" s="29">
        <f ca="1">IF(E3897&gt;0,(IFERROR(-PMT(Calculator!$G$22/12,Calculator!$G$23*12,Calculator!$G$20),0))-F3897,0)</f>
        <v>0</v>
      </c>
      <c r="H3897" s="29">
        <f t="shared" ca="1" si="244"/>
        <v>0</v>
      </c>
      <c r="I3897" s="29">
        <f t="shared" ca="1" si="242"/>
        <v>0</v>
      </c>
      <c r="J3897" s="30">
        <f>Calculator!$G$40</f>
        <v>6.5000000000000002E-2</v>
      </c>
      <c r="K3897" s="29">
        <f ca="1">IF(C3897&gt;=Calculator!$G$27,IF(DAY($C3897)=1,Calculator!$G$34/2,IF(DAY($C3897)=15,Calculator!$G$34/2,0)),0)</f>
        <v>0</v>
      </c>
      <c r="L3897" s="29">
        <f ca="1">IF(DAY($C3897)=28,IF(H3897=0,0,Calculator!$G$35),0)</f>
        <v>0</v>
      </c>
      <c r="M3897" s="29">
        <f ca="1">IF(I3897&gt;0,IF(DAY($C3897)=1,SUM(INDIRECT("I"&amp;(ROW(C3896)-DAY(C3896))):I3896),0),0)</f>
        <v>0</v>
      </c>
      <c r="N3897" s="29">
        <f ca="1">IF(C3897&lt;Calculator!$G$27,0,IF(C3897=Calculator!$G$27,Calculator!$G$39,IF(H3897-K3897&lt;=0,IF(D3897&gt;Calculator!$G$39,IF(H3897-K3897+E3897+L3897+M3897+Calculator!$G$39&gt;Calculator!$G$39,Calculator!$G$39-(H3897+E3897+L3897+M3897-K3897),Calculator!$G$39),D3897),0)))</f>
        <v>0</v>
      </c>
    </row>
    <row r="3898" spans="1:14" ht="15.75" thickBot="1">
      <c r="A3898" s="33" t="str">
        <f ca="1">IF(C3898=Calculator!$H$27,"F",IF(Daily!D3898+Daily!H3898=0,IF(D3897+H3897&gt;0,"L",""),""))</f>
        <v/>
      </c>
      <c r="B3898" s="34">
        <v>3897</v>
      </c>
      <c r="C3898" s="19">
        <f t="shared" ca="1" si="241"/>
        <v>49827</v>
      </c>
      <c r="D3898" s="29">
        <f t="shared" ca="1" si="243"/>
        <v>0</v>
      </c>
      <c r="E3898" s="29">
        <f ca="1">IF(C3898&lt;Calculator!$D$26,0,IF(DAY($C3898)=1,IF(D3898-Calculator!$G$24&gt;0,Calculator!$G$24,D3898),0))</f>
        <v>0</v>
      </c>
      <c r="F3898" s="29">
        <f ca="1">IF(E3898&gt;0,D3898*Calculator!$G$22/12,0)</f>
        <v>0</v>
      </c>
      <c r="G3898" s="29">
        <f ca="1">IF(E3898&gt;0,(IFERROR(-PMT(Calculator!$G$22/12,Calculator!$G$23*12,Calculator!$G$20),0))-F3898,0)</f>
        <v>0</v>
      </c>
      <c r="H3898" s="29">
        <f t="shared" ca="1" si="244"/>
        <v>0</v>
      </c>
      <c r="I3898" s="29">
        <f t="shared" ca="1" si="242"/>
        <v>0</v>
      </c>
      <c r="J3898" s="30">
        <f>Calculator!$G$40</f>
        <v>6.5000000000000002E-2</v>
      </c>
      <c r="K3898" s="29">
        <f ca="1">IF(C3898&gt;=Calculator!$G$27,IF(DAY($C3898)=1,Calculator!$G$34/2,IF(DAY($C3898)=15,Calculator!$G$34/2,0)),0)</f>
        <v>4500</v>
      </c>
      <c r="L3898" s="29">
        <f ca="1">IF(DAY($C3898)=28,IF(H3898=0,0,Calculator!$G$35),0)</f>
        <v>0</v>
      </c>
      <c r="M3898" s="29">
        <f ca="1">IF(I3898&gt;0,IF(DAY($C3898)=1,SUM(INDIRECT("I"&amp;(ROW(C3897)-DAY(C3897))):I3897),0),0)</f>
        <v>0</v>
      </c>
      <c r="N3898" s="29">
        <f ca="1">IF(C3898&lt;Calculator!$G$27,0,IF(C3898=Calculator!$G$27,Calculator!$G$39,IF(H3898-K3898&lt;=0,IF(D3898&gt;Calculator!$G$39,IF(H3898-K3898+E3898+L3898+M3898+Calculator!$G$39&gt;Calculator!$G$39,Calculator!$G$39-(H3898+E3898+L3898+M3898-K3898),Calculator!$G$39),D3898),0)))</f>
        <v>0</v>
      </c>
    </row>
    <row r="3899" spans="1:14" ht="15.75" thickBot="1">
      <c r="A3899" s="33" t="str">
        <f ca="1">IF(C3899=Calculator!$H$27,"F",IF(Daily!D3899+Daily!H3899=0,IF(D3898+H3898&gt;0,"L",""),""))</f>
        <v/>
      </c>
      <c r="B3899" s="34">
        <v>3898</v>
      </c>
      <c r="C3899" s="19">
        <f t="shared" ca="1" si="241"/>
        <v>49828</v>
      </c>
      <c r="D3899" s="29">
        <f t="shared" ca="1" si="243"/>
        <v>0</v>
      </c>
      <c r="E3899" s="29">
        <f ca="1">IF(C3899&lt;Calculator!$D$26,0,IF(DAY($C3899)=1,IF(D3899-Calculator!$G$24&gt;0,Calculator!$G$24,D3899),0))</f>
        <v>0</v>
      </c>
      <c r="F3899" s="29">
        <f ca="1">IF(E3899&gt;0,D3899*Calculator!$G$22/12,0)</f>
        <v>0</v>
      </c>
      <c r="G3899" s="29">
        <f ca="1">IF(E3899&gt;0,(IFERROR(-PMT(Calculator!$G$22/12,Calculator!$G$23*12,Calculator!$G$20),0))-F3899,0)</f>
        <v>0</v>
      </c>
      <c r="H3899" s="29">
        <f t="shared" ca="1" si="244"/>
        <v>0</v>
      </c>
      <c r="I3899" s="29">
        <f t="shared" ca="1" si="242"/>
        <v>0</v>
      </c>
      <c r="J3899" s="30">
        <f>Calculator!$G$40</f>
        <v>6.5000000000000002E-2</v>
      </c>
      <c r="K3899" s="29">
        <f ca="1">IF(C3899&gt;=Calculator!$G$27,IF(DAY($C3899)=1,Calculator!$G$34/2,IF(DAY($C3899)=15,Calculator!$G$34/2,0)),0)</f>
        <v>0</v>
      </c>
      <c r="L3899" s="29">
        <f ca="1">IF(DAY($C3899)=28,IF(H3899=0,0,Calculator!$G$35),0)</f>
        <v>0</v>
      </c>
      <c r="M3899" s="29">
        <f ca="1">IF(I3899&gt;0,IF(DAY($C3899)=1,SUM(INDIRECT("I"&amp;(ROW(C3898)-DAY(C3898))):I3898),0),0)</f>
        <v>0</v>
      </c>
      <c r="N3899" s="29">
        <f ca="1">IF(C3899&lt;Calculator!$G$27,0,IF(C3899=Calculator!$G$27,Calculator!$G$39,IF(H3899-K3899&lt;=0,IF(D3899&gt;Calculator!$G$39,IF(H3899-K3899+E3899+L3899+M3899+Calculator!$G$39&gt;Calculator!$G$39,Calculator!$G$39-(H3899+E3899+L3899+M3899-K3899),Calculator!$G$39),D3899),0)))</f>
        <v>0</v>
      </c>
    </row>
    <row r="3900" spans="1:14" ht="15.75" thickBot="1">
      <c r="A3900" s="33" t="str">
        <f ca="1">IF(C3900=Calculator!$H$27,"F",IF(Daily!D3900+Daily!H3900=0,IF(D3899+H3899&gt;0,"L",""),""))</f>
        <v/>
      </c>
      <c r="B3900" s="34">
        <v>3899</v>
      </c>
      <c r="C3900" s="19">
        <f t="shared" ca="1" si="241"/>
        <v>49829</v>
      </c>
      <c r="D3900" s="29">
        <f t="shared" ca="1" si="243"/>
        <v>0</v>
      </c>
      <c r="E3900" s="29">
        <f ca="1">IF(C3900&lt;Calculator!$D$26,0,IF(DAY($C3900)=1,IF(D3900-Calculator!$G$24&gt;0,Calculator!$G$24,D3900),0))</f>
        <v>0</v>
      </c>
      <c r="F3900" s="29">
        <f ca="1">IF(E3900&gt;0,D3900*Calculator!$G$22/12,0)</f>
        <v>0</v>
      </c>
      <c r="G3900" s="29">
        <f ca="1">IF(E3900&gt;0,(IFERROR(-PMT(Calculator!$G$22/12,Calculator!$G$23*12,Calculator!$G$20),0))-F3900,0)</f>
        <v>0</v>
      </c>
      <c r="H3900" s="29">
        <f t="shared" ca="1" si="244"/>
        <v>0</v>
      </c>
      <c r="I3900" s="29">
        <f t="shared" ca="1" si="242"/>
        <v>0</v>
      </c>
      <c r="J3900" s="30">
        <f>Calculator!$G$40</f>
        <v>6.5000000000000002E-2</v>
      </c>
      <c r="K3900" s="29">
        <f ca="1">IF(C3900&gt;=Calculator!$G$27,IF(DAY($C3900)=1,Calculator!$G$34/2,IF(DAY($C3900)=15,Calculator!$G$34/2,0)),0)</f>
        <v>0</v>
      </c>
      <c r="L3900" s="29">
        <f ca="1">IF(DAY($C3900)=28,IF(H3900=0,0,Calculator!$G$35),0)</f>
        <v>0</v>
      </c>
      <c r="M3900" s="29">
        <f ca="1">IF(I3900&gt;0,IF(DAY($C3900)=1,SUM(INDIRECT("I"&amp;(ROW(C3899)-DAY(C3899))):I3899),0),0)</f>
        <v>0</v>
      </c>
      <c r="N3900" s="29">
        <f ca="1">IF(C3900&lt;Calculator!$G$27,0,IF(C3900=Calculator!$G$27,Calculator!$G$39,IF(H3900-K3900&lt;=0,IF(D3900&gt;Calculator!$G$39,IF(H3900-K3900+E3900+L3900+M3900+Calculator!$G$39&gt;Calculator!$G$39,Calculator!$G$39-(H3900+E3900+L3900+M3900-K3900),Calculator!$G$39),D3900),0)))</f>
        <v>0</v>
      </c>
    </row>
    <row r="3901" spans="1:14" ht="15.75" thickBot="1">
      <c r="A3901" s="33" t="str">
        <f ca="1">IF(C3901=Calculator!$H$27,"F",IF(Daily!D3901+Daily!H3901=0,IF(D3900+H3900&gt;0,"L",""),""))</f>
        <v/>
      </c>
      <c r="B3901" s="34">
        <v>3900</v>
      </c>
      <c r="C3901" s="19">
        <f t="shared" ca="1" si="241"/>
        <v>49830</v>
      </c>
      <c r="D3901" s="29">
        <f t="shared" ca="1" si="243"/>
        <v>0</v>
      </c>
      <c r="E3901" s="29">
        <f ca="1">IF(C3901&lt;Calculator!$D$26,0,IF(DAY($C3901)=1,IF(D3901-Calculator!$G$24&gt;0,Calculator!$G$24,D3901),0))</f>
        <v>0</v>
      </c>
      <c r="F3901" s="29">
        <f ca="1">IF(E3901&gt;0,D3901*Calculator!$G$22/12,0)</f>
        <v>0</v>
      </c>
      <c r="G3901" s="29">
        <f ca="1">IF(E3901&gt;0,(IFERROR(-PMT(Calculator!$G$22/12,Calculator!$G$23*12,Calculator!$G$20),0))-F3901,0)</f>
        <v>0</v>
      </c>
      <c r="H3901" s="29">
        <f t="shared" ca="1" si="244"/>
        <v>0</v>
      </c>
      <c r="I3901" s="29">
        <f t="shared" ca="1" si="242"/>
        <v>0</v>
      </c>
      <c r="J3901" s="30">
        <f>Calculator!$G$40</f>
        <v>6.5000000000000002E-2</v>
      </c>
      <c r="K3901" s="29">
        <f ca="1">IF(C3901&gt;=Calculator!$G$27,IF(DAY($C3901)=1,Calculator!$G$34/2,IF(DAY($C3901)=15,Calculator!$G$34/2,0)),0)</f>
        <v>0</v>
      </c>
      <c r="L3901" s="29">
        <f ca="1">IF(DAY($C3901)=28,IF(H3901=0,0,Calculator!$G$35),0)</f>
        <v>0</v>
      </c>
      <c r="M3901" s="29">
        <f ca="1">IF(I3901&gt;0,IF(DAY($C3901)=1,SUM(INDIRECT("I"&amp;(ROW(C3900)-DAY(C3900))):I3900),0),0)</f>
        <v>0</v>
      </c>
      <c r="N3901" s="29">
        <f ca="1">IF(C3901&lt;Calculator!$G$27,0,IF(C3901=Calculator!$G$27,Calculator!$G$39,IF(H3901-K3901&lt;=0,IF(D3901&gt;Calculator!$G$39,IF(H3901-K3901+E3901+L3901+M3901+Calculator!$G$39&gt;Calculator!$G$39,Calculator!$G$39-(H3901+E3901+L3901+M3901-K3901),Calculator!$G$39),D3901),0)))</f>
        <v>0</v>
      </c>
    </row>
    <row r="3902" spans="1:14" ht="15.75" thickBot="1">
      <c r="A3902" s="33" t="str">
        <f ca="1">IF(C3902=Calculator!$H$27,"F",IF(Daily!D3902+Daily!H3902=0,IF(D3901+H3901&gt;0,"L",""),""))</f>
        <v/>
      </c>
      <c r="B3902" s="34">
        <v>3901</v>
      </c>
      <c r="C3902" s="19">
        <f t="shared" ca="1" si="241"/>
        <v>49831</v>
      </c>
      <c r="D3902" s="29">
        <f t="shared" ca="1" si="243"/>
        <v>0</v>
      </c>
      <c r="E3902" s="29">
        <f ca="1">IF(C3902&lt;Calculator!$D$26,0,IF(DAY($C3902)=1,IF(D3902-Calculator!$G$24&gt;0,Calculator!$G$24,D3902),0))</f>
        <v>0</v>
      </c>
      <c r="F3902" s="29">
        <f ca="1">IF(E3902&gt;0,D3902*Calculator!$G$22/12,0)</f>
        <v>0</v>
      </c>
      <c r="G3902" s="29">
        <f ca="1">IF(E3902&gt;0,(IFERROR(-PMT(Calculator!$G$22/12,Calculator!$G$23*12,Calculator!$G$20),0))-F3902,0)</f>
        <v>0</v>
      </c>
      <c r="H3902" s="29">
        <f t="shared" ca="1" si="244"/>
        <v>0</v>
      </c>
      <c r="I3902" s="29">
        <f t="shared" ca="1" si="242"/>
        <v>0</v>
      </c>
      <c r="J3902" s="30">
        <f>Calculator!$G$40</f>
        <v>6.5000000000000002E-2</v>
      </c>
      <c r="K3902" s="29">
        <f ca="1">IF(C3902&gt;=Calculator!$G$27,IF(DAY($C3902)=1,Calculator!$G$34/2,IF(DAY($C3902)=15,Calculator!$G$34/2,0)),0)</f>
        <v>0</v>
      </c>
      <c r="L3902" s="29">
        <f ca="1">IF(DAY($C3902)=28,IF(H3902=0,0,Calculator!$G$35),0)</f>
        <v>0</v>
      </c>
      <c r="M3902" s="29">
        <f ca="1">IF(I3902&gt;0,IF(DAY($C3902)=1,SUM(INDIRECT("I"&amp;(ROW(C3901)-DAY(C3901))):I3901),0),0)</f>
        <v>0</v>
      </c>
      <c r="N3902" s="29">
        <f ca="1">IF(C3902&lt;Calculator!$G$27,0,IF(C3902=Calculator!$G$27,Calculator!$G$39,IF(H3902-K3902&lt;=0,IF(D3902&gt;Calculator!$G$39,IF(H3902-K3902+E3902+L3902+M3902+Calculator!$G$39&gt;Calculator!$G$39,Calculator!$G$39-(H3902+E3902+L3902+M3902-K3902),Calculator!$G$39),D3902),0)))</f>
        <v>0</v>
      </c>
    </row>
    <row r="3903" spans="1:14" ht="15.75" thickBot="1">
      <c r="A3903" s="33" t="str">
        <f ca="1">IF(C3903=Calculator!$H$27,"F",IF(Daily!D3903+Daily!H3903=0,IF(D3902+H3902&gt;0,"L",""),""))</f>
        <v/>
      </c>
      <c r="B3903" s="34">
        <v>3902</v>
      </c>
      <c r="C3903" s="19">
        <f t="shared" ca="1" si="241"/>
        <v>49832</v>
      </c>
      <c r="D3903" s="29">
        <f t="shared" ca="1" si="243"/>
        <v>0</v>
      </c>
      <c r="E3903" s="29">
        <f ca="1">IF(C3903&lt;Calculator!$D$26,0,IF(DAY($C3903)=1,IF(D3903-Calculator!$G$24&gt;0,Calculator!$G$24,D3903),0))</f>
        <v>0</v>
      </c>
      <c r="F3903" s="29">
        <f ca="1">IF(E3903&gt;0,D3903*Calculator!$G$22/12,0)</f>
        <v>0</v>
      </c>
      <c r="G3903" s="29">
        <f ca="1">IF(E3903&gt;0,(IFERROR(-PMT(Calculator!$G$22/12,Calculator!$G$23*12,Calculator!$G$20),0))-F3903,0)</f>
        <v>0</v>
      </c>
      <c r="H3903" s="29">
        <f t="shared" ca="1" si="244"/>
        <v>0</v>
      </c>
      <c r="I3903" s="29">
        <f t="shared" ca="1" si="242"/>
        <v>0</v>
      </c>
      <c r="J3903" s="30">
        <f>Calculator!$G$40</f>
        <v>6.5000000000000002E-2</v>
      </c>
      <c r="K3903" s="29">
        <f ca="1">IF(C3903&gt;=Calculator!$G$27,IF(DAY($C3903)=1,Calculator!$G$34/2,IF(DAY($C3903)=15,Calculator!$G$34/2,0)),0)</f>
        <v>0</v>
      </c>
      <c r="L3903" s="29">
        <f ca="1">IF(DAY($C3903)=28,IF(H3903=0,0,Calculator!$G$35),0)</f>
        <v>0</v>
      </c>
      <c r="M3903" s="29">
        <f ca="1">IF(I3903&gt;0,IF(DAY($C3903)=1,SUM(INDIRECT("I"&amp;(ROW(C3902)-DAY(C3902))):I3902),0),0)</f>
        <v>0</v>
      </c>
      <c r="N3903" s="29">
        <f ca="1">IF(C3903&lt;Calculator!$G$27,0,IF(C3903=Calculator!$G$27,Calculator!$G$39,IF(H3903-K3903&lt;=0,IF(D3903&gt;Calculator!$G$39,IF(H3903-K3903+E3903+L3903+M3903+Calculator!$G$39&gt;Calculator!$G$39,Calculator!$G$39-(H3903+E3903+L3903+M3903-K3903),Calculator!$G$39),D3903),0)))</f>
        <v>0</v>
      </c>
    </row>
    <row r="3904" spans="1:14" ht="15.75" thickBot="1">
      <c r="A3904" s="33" t="str">
        <f ca="1">IF(C3904=Calculator!$H$27,"F",IF(Daily!D3904+Daily!H3904=0,IF(D3903+H3903&gt;0,"L",""),""))</f>
        <v/>
      </c>
      <c r="B3904" s="34">
        <v>3903</v>
      </c>
      <c r="C3904" s="19">
        <f t="shared" ca="1" si="241"/>
        <v>49833</v>
      </c>
      <c r="D3904" s="29">
        <f t="shared" ca="1" si="243"/>
        <v>0</v>
      </c>
      <c r="E3904" s="29">
        <f ca="1">IF(C3904&lt;Calculator!$D$26,0,IF(DAY($C3904)=1,IF(D3904-Calculator!$G$24&gt;0,Calculator!$G$24,D3904),0))</f>
        <v>0</v>
      </c>
      <c r="F3904" s="29">
        <f ca="1">IF(E3904&gt;0,D3904*Calculator!$G$22/12,0)</f>
        <v>0</v>
      </c>
      <c r="G3904" s="29">
        <f ca="1">IF(E3904&gt;0,(IFERROR(-PMT(Calculator!$G$22/12,Calculator!$G$23*12,Calculator!$G$20),0))-F3904,0)</f>
        <v>0</v>
      </c>
      <c r="H3904" s="29">
        <f t="shared" ca="1" si="244"/>
        <v>0</v>
      </c>
      <c r="I3904" s="29">
        <f t="shared" ca="1" si="242"/>
        <v>0</v>
      </c>
      <c r="J3904" s="30">
        <f>Calculator!$G$40</f>
        <v>6.5000000000000002E-2</v>
      </c>
      <c r="K3904" s="29">
        <f ca="1">IF(C3904&gt;=Calculator!$G$27,IF(DAY($C3904)=1,Calculator!$G$34/2,IF(DAY($C3904)=15,Calculator!$G$34/2,0)),0)</f>
        <v>0</v>
      </c>
      <c r="L3904" s="29">
        <f ca="1">IF(DAY($C3904)=28,IF(H3904=0,0,Calculator!$G$35),0)</f>
        <v>0</v>
      </c>
      <c r="M3904" s="29">
        <f ca="1">IF(I3904&gt;0,IF(DAY($C3904)=1,SUM(INDIRECT("I"&amp;(ROW(C3903)-DAY(C3903))):I3903),0),0)</f>
        <v>0</v>
      </c>
      <c r="N3904" s="29">
        <f ca="1">IF(C3904&lt;Calculator!$G$27,0,IF(C3904=Calculator!$G$27,Calculator!$G$39,IF(H3904-K3904&lt;=0,IF(D3904&gt;Calculator!$G$39,IF(H3904-K3904+E3904+L3904+M3904+Calculator!$G$39&gt;Calculator!$G$39,Calculator!$G$39-(H3904+E3904+L3904+M3904-K3904),Calculator!$G$39),D3904),0)))</f>
        <v>0</v>
      </c>
    </row>
    <row r="3905" spans="1:14" ht="15.75" thickBot="1">
      <c r="A3905" s="33" t="str">
        <f ca="1">IF(C3905=Calculator!$H$27,"F",IF(Daily!D3905+Daily!H3905=0,IF(D3904+H3904&gt;0,"L",""),""))</f>
        <v/>
      </c>
      <c r="B3905" s="34">
        <v>3904</v>
      </c>
      <c r="C3905" s="19">
        <f t="shared" ca="1" si="241"/>
        <v>49834</v>
      </c>
      <c r="D3905" s="29">
        <f t="shared" ca="1" si="243"/>
        <v>0</v>
      </c>
      <c r="E3905" s="29">
        <f ca="1">IF(C3905&lt;Calculator!$D$26,0,IF(DAY($C3905)=1,IF(D3905-Calculator!$G$24&gt;0,Calculator!$G$24,D3905),0))</f>
        <v>0</v>
      </c>
      <c r="F3905" s="29">
        <f ca="1">IF(E3905&gt;0,D3905*Calculator!$G$22/12,0)</f>
        <v>0</v>
      </c>
      <c r="G3905" s="29">
        <f ca="1">IF(E3905&gt;0,(IFERROR(-PMT(Calculator!$G$22/12,Calculator!$G$23*12,Calculator!$G$20),0))-F3905,0)</f>
        <v>0</v>
      </c>
      <c r="H3905" s="29">
        <f t="shared" ca="1" si="244"/>
        <v>0</v>
      </c>
      <c r="I3905" s="29">
        <f t="shared" ca="1" si="242"/>
        <v>0</v>
      </c>
      <c r="J3905" s="30">
        <f>Calculator!$G$40</f>
        <v>6.5000000000000002E-2</v>
      </c>
      <c r="K3905" s="29">
        <f ca="1">IF(C3905&gt;=Calculator!$G$27,IF(DAY($C3905)=1,Calculator!$G$34/2,IF(DAY($C3905)=15,Calculator!$G$34/2,0)),0)</f>
        <v>0</v>
      </c>
      <c r="L3905" s="29">
        <f ca="1">IF(DAY($C3905)=28,IF(H3905=0,0,Calculator!$G$35),0)</f>
        <v>0</v>
      </c>
      <c r="M3905" s="29">
        <f ca="1">IF(I3905&gt;0,IF(DAY($C3905)=1,SUM(INDIRECT("I"&amp;(ROW(C3904)-DAY(C3904))):I3904),0),0)</f>
        <v>0</v>
      </c>
      <c r="N3905" s="29">
        <f ca="1">IF(C3905&lt;Calculator!$G$27,0,IF(C3905=Calculator!$G$27,Calculator!$G$39,IF(H3905-K3905&lt;=0,IF(D3905&gt;Calculator!$G$39,IF(H3905-K3905+E3905+L3905+M3905+Calculator!$G$39&gt;Calculator!$G$39,Calculator!$G$39-(H3905+E3905+L3905+M3905-K3905),Calculator!$G$39),D3905),0)))</f>
        <v>0</v>
      </c>
    </row>
    <row r="3906" spans="1:14" ht="15.75" thickBot="1">
      <c r="A3906" s="33" t="str">
        <f ca="1">IF(C3906=Calculator!$H$27,"F",IF(Daily!D3906+Daily!H3906=0,IF(D3905+H3905&gt;0,"L",""),""))</f>
        <v/>
      </c>
      <c r="B3906" s="34">
        <v>3905</v>
      </c>
      <c r="C3906" s="19">
        <f t="shared" ca="1" si="241"/>
        <v>49835</v>
      </c>
      <c r="D3906" s="29">
        <f t="shared" ca="1" si="243"/>
        <v>0</v>
      </c>
      <c r="E3906" s="29">
        <f ca="1">IF(C3906&lt;Calculator!$D$26,0,IF(DAY($C3906)=1,IF(D3906-Calculator!$G$24&gt;0,Calculator!$G$24,D3906),0))</f>
        <v>0</v>
      </c>
      <c r="F3906" s="29">
        <f ca="1">IF(E3906&gt;0,D3906*Calculator!$G$22/12,0)</f>
        <v>0</v>
      </c>
      <c r="G3906" s="29">
        <f ca="1">IF(E3906&gt;0,(IFERROR(-PMT(Calculator!$G$22/12,Calculator!$G$23*12,Calculator!$G$20),0))-F3906,0)</f>
        <v>0</v>
      </c>
      <c r="H3906" s="29">
        <f t="shared" ca="1" si="244"/>
        <v>0</v>
      </c>
      <c r="I3906" s="29">
        <f t="shared" ca="1" si="242"/>
        <v>0</v>
      </c>
      <c r="J3906" s="30">
        <f>Calculator!$G$40</f>
        <v>6.5000000000000002E-2</v>
      </c>
      <c r="K3906" s="29">
        <f ca="1">IF(C3906&gt;=Calculator!$G$27,IF(DAY($C3906)=1,Calculator!$G$34/2,IF(DAY($C3906)=15,Calculator!$G$34/2,0)),0)</f>
        <v>0</v>
      </c>
      <c r="L3906" s="29">
        <f ca="1">IF(DAY($C3906)=28,IF(H3906=0,0,Calculator!$G$35),0)</f>
        <v>0</v>
      </c>
      <c r="M3906" s="29">
        <f ca="1">IF(I3906&gt;0,IF(DAY($C3906)=1,SUM(INDIRECT("I"&amp;(ROW(C3905)-DAY(C3905))):I3905),0),0)</f>
        <v>0</v>
      </c>
      <c r="N3906" s="29">
        <f ca="1">IF(C3906&lt;Calculator!$G$27,0,IF(C3906=Calculator!$G$27,Calculator!$G$39,IF(H3906-K3906&lt;=0,IF(D3906&gt;Calculator!$G$39,IF(H3906-K3906+E3906+L3906+M3906+Calculator!$G$39&gt;Calculator!$G$39,Calculator!$G$39-(H3906+E3906+L3906+M3906-K3906),Calculator!$G$39),D3906),0)))</f>
        <v>0</v>
      </c>
    </row>
    <row r="3907" spans="1:14" ht="15.75" thickBot="1">
      <c r="A3907" s="33" t="str">
        <f ca="1">IF(C3907=Calculator!$H$27,"F",IF(Daily!D3907+Daily!H3907=0,IF(D3906+H3906&gt;0,"L",""),""))</f>
        <v/>
      </c>
      <c r="B3907" s="34">
        <v>3906</v>
      </c>
      <c r="C3907" s="19">
        <f t="shared" ref="C3907:C3970" ca="1" si="245">C3906+1</f>
        <v>49836</v>
      </c>
      <c r="D3907" s="29">
        <f t="shared" ca="1" si="243"/>
        <v>0</v>
      </c>
      <c r="E3907" s="29">
        <f ca="1">IF(C3907&lt;Calculator!$D$26,0,IF(DAY($C3907)=1,IF(D3907-Calculator!$G$24&gt;0,Calculator!$G$24,D3907),0))</f>
        <v>0</v>
      </c>
      <c r="F3907" s="29">
        <f ca="1">IF(E3907&gt;0,D3907*Calculator!$G$22/12,0)</f>
        <v>0</v>
      </c>
      <c r="G3907" s="29">
        <f ca="1">IF(E3907&gt;0,(IFERROR(-PMT(Calculator!$G$22/12,Calculator!$G$23*12,Calculator!$G$20),0))-F3907,0)</f>
        <v>0</v>
      </c>
      <c r="H3907" s="29">
        <f t="shared" ca="1" si="244"/>
        <v>0</v>
      </c>
      <c r="I3907" s="29">
        <f t="shared" ref="I3907:I3970" ca="1" si="246">H3907*J3907/365</f>
        <v>0</v>
      </c>
      <c r="J3907" s="30">
        <f>Calculator!$G$40</f>
        <v>6.5000000000000002E-2</v>
      </c>
      <c r="K3907" s="29">
        <f ca="1">IF(C3907&gt;=Calculator!$G$27,IF(DAY($C3907)=1,Calculator!$G$34/2,IF(DAY($C3907)=15,Calculator!$G$34/2,0)),0)</f>
        <v>0</v>
      </c>
      <c r="L3907" s="29">
        <f ca="1">IF(DAY($C3907)=28,IF(H3907=0,0,Calculator!$G$35),0)</f>
        <v>0</v>
      </c>
      <c r="M3907" s="29">
        <f ca="1">IF(I3907&gt;0,IF(DAY($C3907)=1,SUM(INDIRECT("I"&amp;(ROW(C3906)-DAY(C3906))):I3906),0),0)</f>
        <v>0</v>
      </c>
      <c r="N3907" s="29">
        <f ca="1">IF(C3907&lt;Calculator!$G$27,0,IF(C3907=Calculator!$G$27,Calculator!$G$39,IF(H3907-K3907&lt;=0,IF(D3907&gt;Calculator!$G$39,IF(H3907-K3907+E3907+L3907+M3907+Calculator!$G$39&gt;Calculator!$G$39,Calculator!$G$39-(H3907+E3907+L3907+M3907-K3907),Calculator!$G$39),D3907),0)))</f>
        <v>0</v>
      </c>
    </row>
    <row r="3908" spans="1:14" ht="15.75" thickBot="1">
      <c r="A3908" s="33" t="str">
        <f ca="1">IF(C3908=Calculator!$H$27,"F",IF(Daily!D3908+Daily!H3908=0,IF(D3907+H3907&gt;0,"L",""),""))</f>
        <v/>
      </c>
      <c r="B3908" s="34">
        <v>3907</v>
      </c>
      <c r="C3908" s="19">
        <f t="shared" ca="1" si="245"/>
        <v>49837</v>
      </c>
      <c r="D3908" s="29">
        <f t="shared" ref="D3908:D3971" ca="1" si="247">IF(((D3907-G3907)-N3907)&lt;0,0,((D3907-G3907)-N3907))</f>
        <v>0</v>
      </c>
      <c r="E3908" s="29">
        <f ca="1">IF(C3908&lt;Calculator!$D$26,0,IF(DAY($C3908)=1,IF(D3908-Calculator!$G$24&gt;0,Calculator!$G$24,D3908),0))</f>
        <v>0</v>
      </c>
      <c r="F3908" s="29">
        <f ca="1">IF(E3908&gt;0,D3908*Calculator!$G$22/12,0)</f>
        <v>0</v>
      </c>
      <c r="G3908" s="29">
        <f ca="1">IF(E3908&gt;0,(IFERROR(-PMT(Calculator!$G$22/12,Calculator!$G$23*12,Calculator!$G$20),0))-F3908,0)</f>
        <v>0</v>
      </c>
      <c r="H3908" s="29">
        <f t="shared" ref="H3908:H3971" ca="1" si="248">IF((H3907-K3907+SUM(L3907:N3907)+E3907)&lt;0,0,(H3907-K3907+SUM(L3907:N3907)+E3907))</f>
        <v>0</v>
      </c>
      <c r="I3908" s="29">
        <f t="shared" ca="1" si="246"/>
        <v>0</v>
      </c>
      <c r="J3908" s="30">
        <f>Calculator!$G$40</f>
        <v>6.5000000000000002E-2</v>
      </c>
      <c r="K3908" s="29">
        <f ca="1">IF(C3908&gt;=Calculator!$G$27,IF(DAY($C3908)=1,Calculator!$G$34/2,IF(DAY($C3908)=15,Calculator!$G$34/2,0)),0)</f>
        <v>0</v>
      </c>
      <c r="L3908" s="29">
        <f ca="1">IF(DAY($C3908)=28,IF(H3908=0,0,Calculator!$G$35),0)</f>
        <v>0</v>
      </c>
      <c r="M3908" s="29">
        <f ca="1">IF(I3908&gt;0,IF(DAY($C3908)=1,SUM(INDIRECT("I"&amp;(ROW(C3907)-DAY(C3907))):I3907),0),0)</f>
        <v>0</v>
      </c>
      <c r="N3908" s="29">
        <f ca="1">IF(C3908&lt;Calculator!$G$27,0,IF(C3908=Calculator!$G$27,Calculator!$G$39,IF(H3908-K3908&lt;=0,IF(D3908&gt;Calculator!$G$39,IF(H3908-K3908+E3908+L3908+M3908+Calculator!$G$39&gt;Calculator!$G$39,Calculator!$G$39-(H3908+E3908+L3908+M3908-K3908),Calculator!$G$39),D3908),0)))</f>
        <v>0</v>
      </c>
    </row>
    <row r="3909" spans="1:14" ht="15.75" thickBot="1">
      <c r="A3909" s="33" t="str">
        <f ca="1">IF(C3909=Calculator!$H$27,"F",IF(Daily!D3909+Daily!H3909=0,IF(D3908+H3908&gt;0,"L",""),""))</f>
        <v/>
      </c>
      <c r="B3909" s="34">
        <v>3908</v>
      </c>
      <c r="C3909" s="19">
        <f t="shared" ca="1" si="245"/>
        <v>49838</v>
      </c>
      <c r="D3909" s="29">
        <f t="shared" ca="1" si="247"/>
        <v>0</v>
      </c>
      <c r="E3909" s="29">
        <f ca="1">IF(C3909&lt;Calculator!$D$26,0,IF(DAY($C3909)=1,IF(D3909-Calculator!$G$24&gt;0,Calculator!$G$24,D3909),0))</f>
        <v>0</v>
      </c>
      <c r="F3909" s="29">
        <f ca="1">IF(E3909&gt;0,D3909*Calculator!$G$22/12,0)</f>
        <v>0</v>
      </c>
      <c r="G3909" s="29">
        <f ca="1">IF(E3909&gt;0,(IFERROR(-PMT(Calculator!$G$22/12,Calculator!$G$23*12,Calculator!$G$20),0))-F3909,0)</f>
        <v>0</v>
      </c>
      <c r="H3909" s="29">
        <f t="shared" ca="1" si="248"/>
        <v>0</v>
      </c>
      <c r="I3909" s="29">
        <f t="shared" ca="1" si="246"/>
        <v>0</v>
      </c>
      <c r="J3909" s="30">
        <f>Calculator!$G$40</f>
        <v>6.5000000000000002E-2</v>
      </c>
      <c r="K3909" s="29">
        <f ca="1">IF(C3909&gt;=Calculator!$G$27,IF(DAY($C3909)=1,Calculator!$G$34/2,IF(DAY($C3909)=15,Calculator!$G$34/2,0)),0)</f>
        <v>0</v>
      </c>
      <c r="L3909" s="29">
        <f ca="1">IF(DAY($C3909)=28,IF(H3909=0,0,Calculator!$G$35),0)</f>
        <v>0</v>
      </c>
      <c r="M3909" s="29">
        <f ca="1">IF(I3909&gt;0,IF(DAY($C3909)=1,SUM(INDIRECT("I"&amp;(ROW(C3908)-DAY(C3908))):I3908),0),0)</f>
        <v>0</v>
      </c>
      <c r="N3909" s="29">
        <f ca="1">IF(C3909&lt;Calculator!$G$27,0,IF(C3909=Calculator!$G$27,Calculator!$G$39,IF(H3909-K3909&lt;=0,IF(D3909&gt;Calculator!$G$39,IF(H3909-K3909+E3909+L3909+M3909+Calculator!$G$39&gt;Calculator!$G$39,Calculator!$G$39-(H3909+E3909+L3909+M3909-K3909),Calculator!$G$39),D3909),0)))</f>
        <v>0</v>
      </c>
    </row>
    <row r="3910" spans="1:14" ht="15.75" thickBot="1">
      <c r="A3910" s="33" t="str">
        <f ca="1">IF(C3910=Calculator!$H$27,"F",IF(Daily!D3910+Daily!H3910=0,IF(D3909+H3909&gt;0,"L",""),""))</f>
        <v/>
      </c>
      <c r="B3910" s="34">
        <v>3909</v>
      </c>
      <c r="C3910" s="19">
        <f t="shared" ca="1" si="245"/>
        <v>49839</v>
      </c>
      <c r="D3910" s="29">
        <f t="shared" ca="1" si="247"/>
        <v>0</v>
      </c>
      <c r="E3910" s="29">
        <f ca="1">IF(C3910&lt;Calculator!$D$26,0,IF(DAY($C3910)=1,IF(D3910-Calculator!$G$24&gt;0,Calculator!$G$24,D3910),0))</f>
        <v>0</v>
      </c>
      <c r="F3910" s="29">
        <f ca="1">IF(E3910&gt;0,D3910*Calculator!$G$22/12,0)</f>
        <v>0</v>
      </c>
      <c r="G3910" s="29">
        <f ca="1">IF(E3910&gt;0,(IFERROR(-PMT(Calculator!$G$22/12,Calculator!$G$23*12,Calculator!$G$20),0))-F3910,0)</f>
        <v>0</v>
      </c>
      <c r="H3910" s="29">
        <f t="shared" ca="1" si="248"/>
        <v>0</v>
      </c>
      <c r="I3910" s="29">
        <f t="shared" ca="1" si="246"/>
        <v>0</v>
      </c>
      <c r="J3910" s="30">
        <f>Calculator!$G$40</f>
        <v>6.5000000000000002E-2</v>
      </c>
      <c r="K3910" s="29">
        <f ca="1">IF(C3910&gt;=Calculator!$G$27,IF(DAY($C3910)=1,Calculator!$G$34/2,IF(DAY($C3910)=15,Calculator!$G$34/2,0)),0)</f>
        <v>0</v>
      </c>
      <c r="L3910" s="29">
        <f ca="1">IF(DAY($C3910)=28,IF(H3910=0,0,Calculator!$G$35),0)</f>
        <v>0</v>
      </c>
      <c r="M3910" s="29">
        <f ca="1">IF(I3910&gt;0,IF(DAY($C3910)=1,SUM(INDIRECT("I"&amp;(ROW(C3909)-DAY(C3909))):I3909),0),0)</f>
        <v>0</v>
      </c>
      <c r="N3910" s="29">
        <f ca="1">IF(C3910&lt;Calculator!$G$27,0,IF(C3910=Calculator!$G$27,Calculator!$G$39,IF(H3910-K3910&lt;=0,IF(D3910&gt;Calculator!$G$39,IF(H3910-K3910+E3910+L3910+M3910+Calculator!$G$39&gt;Calculator!$G$39,Calculator!$G$39-(H3910+E3910+L3910+M3910-K3910),Calculator!$G$39),D3910),0)))</f>
        <v>0</v>
      </c>
    </row>
    <row r="3911" spans="1:14" ht="15.75" thickBot="1">
      <c r="A3911" s="33" t="str">
        <f ca="1">IF(C3911=Calculator!$H$27,"F",IF(Daily!D3911+Daily!H3911=0,IF(D3910+H3910&gt;0,"L",""),""))</f>
        <v/>
      </c>
      <c r="B3911" s="34">
        <v>3910</v>
      </c>
      <c r="C3911" s="19">
        <f t="shared" ca="1" si="245"/>
        <v>49840</v>
      </c>
      <c r="D3911" s="29">
        <f t="shared" ca="1" si="247"/>
        <v>0</v>
      </c>
      <c r="E3911" s="29">
        <f ca="1">IF(C3911&lt;Calculator!$D$26,0,IF(DAY($C3911)=1,IF(D3911-Calculator!$G$24&gt;0,Calculator!$G$24,D3911),0))</f>
        <v>0</v>
      </c>
      <c r="F3911" s="29">
        <f ca="1">IF(E3911&gt;0,D3911*Calculator!$G$22/12,0)</f>
        <v>0</v>
      </c>
      <c r="G3911" s="29">
        <f ca="1">IF(E3911&gt;0,(IFERROR(-PMT(Calculator!$G$22/12,Calculator!$G$23*12,Calculator!$G$20),0))-F3911,0)</f>
        <v>0</v>
      </c>
      <c r="H3911" s="29">
        <f t="shared" ca="1" si="248"/>
        <v>0</v>
      </c>
      <c r="I3911" s="29">
        <f t="shared" ca="1" si="246"/>
        <v>0</v>
      </c>
      <c r="J3911" s="30">
        <f>Calculator!$G$40</f>
        <v>6.5000000000000002E-2</v>
      </c>
      <c r="K3911" s="29">
        <f ca="1">IF(C3911&gt;=Calculator!$G$27,IF(DAY($C3911)=1,Calculator!$G$34/2,IF(DAY($C3911)=15,Calculator!$G$34/2,0)),0)</f>
        <v>0</v>
      </c>
      <c r="L3911" s="29">
        <f ca="1">IF(DAY($C3911)=28,IF(H3911=0,0,Calculator!$G$35),0)</f>
        <v>0</v>
      </c>
      <c r="M3911" s="29">
        <f ca="1">IF(I3911&gt;0,IF(DAY($C3911)=1,SUM(INDIRECT("I"&amp;(ROW(C3910)-DAY(C3910))):I3910),0),0)</f>
        <v>0</v>
      </c>
      <c r="N3911" s="29">
        <f ca="1">IF(C3911&lt;Calculator!$G$27,0,IF(C3911=Calculator!$G$27,Calculator!$G$39,IF(H3911-K3911&lt;=0,IF(D3911&gt;Calculator!$G$39,IF(H3911-K3911+E3911+L3911+M3911+Calculator!$G$39&gt;Calculator!$G$39,Calculator!$G$39-(H3911+E3911+L3911+M3911-K3911),Calculator!$G$39),D3911),0)))</f>
        <v>0</v>
      </c>
    </row>
    <row r="3912" spans="1:14" ht="15.75" thickBot="1">
      <c r="A3912" s="33" t="str">
        <f ca="1">IF(C3912=Calculator!$H$27,"F",IF(Daily!D3912+Daily!H3912=0,IF(D3911+H3911&gt;0,"L",""),""))</f>
        <v/>
      </c>
      <c r="B3912" s="34">
        <v>3911</v>
      </c>
      <c r="C3912" s="19">
        <f t="shared" ca="1" si="245"/>
        <v>49841</v>
      </c>
      <c r="D3912" s="29">
        <f t="shared" ca="1" si="247"/>
        <v>0</v>
      </c>
      <c r="E3912" s="29">
        <f ca="1">IF(C3912&lt;Calculator!$D$26,0,IF(DAY($C3912)=1,IF(D3912-Calculator!$G$24&gt;0,Calculator!$G$24,D3912),0))</f>
        <v>0</v>
      </c>
      <c r="F3912" s="29">
        <f ca="1">IF(E3912&gt;0,D3912*Calculator!$G$22/12,0)</f>
        <v>0</v>
      </c>
      <c r="G3912" s="29">
        <f ca="1">IF(E3912&gt;0,(IFERROR(-PMT(Calculator!$G$22/12,Calculator!$G$23*12,Calculator!$G$20),0))-F3912,0)</f>
        <v>0</v>
      </c>
      <c r="H3912" s="29">
        <f t="shared" ca="1" si="248"/>
        <v>0</v>
      </c>
      <c r="I3912" s="29">
        <f t="shared" ca="1" si="246"/>
        <v>0</v>
      </c>
      <c r="J3912" s="30">
        <f>Calculator!$G$40</f>
        <v>6.5000000000000002E-2</v>
      </c>
      <c r="K3912" s="29">
        <f ca="1">IF(C3912&gt;=Calculator!$G$27,IF(DAY($C3912)=1,Calculator!$G$34/2,IF(DAY($C3912)=15,Calculator!$G$34/2,0)),0)</f>
        <v>4500</v>
      </c>
      <c r="L3912" s="29">
        <f ca="1">IF(DAY($C3912)=28,IF(H3912=0,0,Calculator!$G$35),0)</f>
        <v>0</v>
      </c>
      <c r="M3912" s="29">
        <f ca="1">IF(I3912&gt;0,IF(DAY($C3912)=1,SUM(INDIRECT("I"&amp;(ROW(C3911)-DAY(C3911))):I3911),0),0)</f>
        <v>0</v>
      </c>
      <c r="N3912" s="29">
        <f ca="1">IF(C3912&lt;Calculator!$G$27,0,IF(C3912=Calculator!$G$27,Calculator!$G$39,IF(H3912-K3912&lt;=0,IF(D3912&gt;Calculator!$G$39,IF(H3912-K3912+E3912+L3912+M3912+Calculator!$G$39&gt;Calculator!$G$39,Calculator!$G$39-(H3912+E3912+L3912+M3912-K3912),Calculator!$G$39),D3912),0)))</f>
        <v>0</v>
      </c>
    </row>
    <row r="3913" spans="1:14" ht="15.75" thickBot="1">
      <c r="A3913" s="33" t="str">
        <f ca="1">IF(C3913=Calculator!$H$27,"F",IF(Daily!D3913+Daily!H3913=0,IF(D3912+H3912&gt;0,"L",""),""))</f>
        <v/>
      </c>
      <c r="B3913" s="34">
        <v>3912</v>
      </c>
      <c r="C3913" s="19">
        <f t="shared" ca="1" si="245"/>
        <v>49842</v>
      </c>
      <c r="D3913" s="29">
        <f t="shared" ca="1" si="247"/>
        <v>0</v>
      </c>
      <c r="E3913" s="29">
        <f ca="1">IF(C3913&lt;Calculator!$D$26,0,IF(DAY($C3913)=1,IF(D3913-Calculator!$G$24&gt;0,Calculator!$G$24,D3913),0))</f>
        <v>0</v>
      </c>
      <c r="F3913" s="29">
        <f ca="1">IF(E3913&gt;0,D3913*Calculator!$G$22/12,0)</f>
        <v>0</v>
      </c>
      <c r="G3913" s="29">
        <f ca="1">IF(E3913&gt;0,(IFERROR(-PMT(Calculator!$G$22/12,Calculator!$G$23*12,Calculator!$G$20),0))-F3913,0)</f>
        <v>0</v>
      </c>
      <c r="H3913" s="29">
        <f t="shared" ca="1" si="248"/>
        <v>0</v>
      </c>
      <c r="I3913" s="29">
        <f t="shared" ca="1" si="246"/>
        <v>0</v>
      </c>
      <c r="J3913" s="30">
        <f>Calculator!$G$40</f>
        <v>6.5000000000000002E-2</v>
      </c>
      <c r="K3913" s="29">
        <f ca="1">IF(C3913&gt;=Calculator!$G$27,IF(DAY($C3913)=1,Calculator!$G$34/2,IF(DAY($C3913)=15,Calculator!$G$34/2,0)),0)</f>
        <v>0</v>
      </c>
      <c r="L3913" s="29">
        <f ca="1">IF(DAY($C3913)=28,IF(H3913=0,0,Calculator!$G$35),0)</f>
        <v>0</v>
      </c>
      <c r="M3913" s="29">
        <f ca="1">IF(I3913&gt;0,IF(DAY($C3913)=1,SUM(INDIRECT("I"&amp;(ROW(C3912)-DAY(C3912))):I3912),0),0)</f>
        <v>0</v>
      </c>
      <c r="N3913" s="29">
        <f ca="1">IF(C3913&lt;Calculator!$G$27,0,IF(C3913=Calculator!$G$27,Calculator!$G$39,IF(H3913-K3913&lt;=0,IF(D3913&gt;Calculator!$G$39,IF(H3913-K3913+E3913+L3913+M3913+Calculator!$G$39&gt;Calculator!$G$39,Calculator!$G$39-(H3913+E3913+L3913+M3913-K3913),Calculator!$G$39),D3913),0)))</f>
        <v>0</v>
      </c>
    </row>
    <row r="3914" spans="1:14" ht="15.75" thickBot="1">
      <c r="A3914" s="33" t="str">
        <f ca="1">IF(C3914=Calculator!$H$27,"F",IF(Daily!D3914+Daily!H3914=0,IF(D3913+H3913&gt;0,"L",""),""))</f>
        <v/>
      </c>
      <c r="B3914" s="34">
        <v>3913</v>
      </c>
      <c r="C3914" s="19">
        <f t="shared" ca="1" si="245"/>
        <v>49843</v>
      </c>
      <c r="D3914" s="29">
        <f t="shared" ca="1" si="247"/>
        <v>0</v>
      </c>
      <c r="E3914" s="29">
        <f ca="1">IF(C3914&lt;Calculator!$D$26,0,IF(DAY($C3914)=1,IF(D3914-Calculator!$G$24&gt;0,Calculator!$G$24,D3914),0))</f>
        <v>0</v>
      </c>
      <c r="F3914" s="29">
        <f ca="1">IF(E3914&gt;0,D3914*Calculator!$G$22/12,0)</f>
        <v>0</v>
      </c>
      <c r="G3914" s="29">
        <f ca="1">IF(E3914&gt;0,(IFERROR(-PMT(Calculator!$G$22/12,Calculator!$G$23*12,Calculator!$G$20),0))-F3914,0)</f>
        <v>0</v>
      </c>
      <c r="H3914" s="29">
        <f t="shared" ca="1" si="248"/>
        <v>0</v>
      </c>
      <c r="I3914" s="29">
        <f t="shared" ca="1" si="246"/>
        <v>0</v>
      </c>
      <c r="J3914" s="30">
        <f>Calculator!$G$40</f>
        <v>6.5000000000000002E-2</v>
      </c>
      <c r="K3914" s="29">
        <f ca="1">IF(C3914&gt;=Calculator!$G$27,IF(DAY($C3914)=1,Calculator!$G$34/2,IF(DAY($C3914)=15,Calculator!$G$34/2,0)),0)</f>
        <v>0</v>
      </c>
      <c r="L3914" s="29">
        <f ca="1">IF(DAY($C3914)=28,IF(H3914=0,0,Calculator!$G$35),0)</f>
        <v>0</v>
      </c>
      <c r="M3914" s="29">
        <f ca="1">IF(I3914&gt;0,IF(DAY($C3914)=1,SUM(INDIRECT("I"&amp;(ROW(C3913)-DAY(C3913))):I3913),0),0)</f>
        <v>0</v>
      </c>
      <c r="N3914" s="29">
        <f ca="1">IF(C3914&lt;Calculator!$G$27,0,IF(C3914=Calculator!$G$27,Calculator!$G$39,IF(H3914-K3914&lt;=0,IF(D3914&gt;Calculator!$G$39,IF(H3914-K3914+E3914+L3914+M3914+Calculator!$G$39&gt;Calculator!$G$39,Calculator!$G$39-(H3914+E3914+L3914+M3914-K3914),Calculator!$G$39),D3914),0)))</f>
        <v>0</v>
      </c>
    </row>
    <row r="3915" spans="1:14" ht="15.75" thickBot="1">
      <c r="A3915" s="33" t="str">
        <f ca="1">IF(C3915=Calculator!$H$27,"F",IF(Daily!D3915+Daily!H3915=0,IF(D3914+H3914&gt;0,"L",""),""))</f>
        <v/>
      </c>
      <c r="B3915" s="34">
        <v>3914</v>
      </c>
      <c r="C3915" s="19">
        <f t="shared" ca="1" si="245"/>
        <v>49844</v>
      </c>
      <c r="D3915" s="29">
        <f t="shared" ca="1" si="247"/>
        <v>0</v>
      </c>
      <c r="E3915" s="29">
        <f ca="1">IF(C3915&lt;Calculator!$D$26,0,IF(DAY($C3915)=1,IF(D3915-Calculator!$G$24&gt;0,Calculator!$G$24,D3915),0))</f>
        <v>0</v>
      </c>
      <c r="F3915" s="29">
        <f ca="1">IF(E3915&gt;0,D3915*Calculator!$G$22/12,0)</f>
        <v>0</v>
      </c>
      <c r="G3915" s="29">
        <f ca="1">IF(E3915&gt;0,(IFERROR(-PMT(Calculator!$G$22/12,Calculator!$G$23*12,Calculator!$G$20),0))-F3915,0)</f>
        <v>0</v>
      </c>
      <c r="H3915" s="29">
        <f t="shared" ca="1" si="248"/>
        <v>0</v>
      </c>
      <c r="I3915" s="29">
        <f t="shared" ca="1" si="246"/>
        <v>0</v>
      </c>
      <c r="J3915" s="30">
        <f>Calculator!$G$40</f>
        <v>6.5000000000000002E-2</v>
      </c>
      <c r="K3915" s="29">
        <f ca="1">IF(C3915&gt;=Calculator!$G$27,IF(DAY($C3915)=1,Calculator!$G$34/2,IF(DAY($C3915)=15,Calculator!$G$34/2,0)),0)</f>
        <v>0</v>
      </c>
      <c r="L3915" s="29">
        <f ca="1">IF(DAY($C3915)=28,IF(H3915=0,0,Calculator!$G$35),0)</f>
        <v>0</v>
      </c>
      <c r="M3915" s="29">
        <f ca="1">IF(I3915&gt;0,IF(DAY($C3915)=1,SUM(INDIRECT("I"&amp;(ROW(C3914)-DAY(C3914))):I3914),0),0)</f>
        <v>0</v>
      </c>
      <c r="N3915" s="29">
        <f ca="1">IF(C3915&lt;Calculator!$G$27,0,IF(C3915=Calculator!$G$27,Calculator!$G$39,IF(H3915-K3915&lt;=0,IF(D3915&gt;Calculator!$G$39,IF(H3915-K3915+E3915+L3915+M3915+Calculator!$G$39&gt;Calculator!$G$39,Calculator!$G$39-(H3915+E3915+L3915+M3915-K3915),Calculator!$G$39),D3915),0)))</f>
        <v>0</v>
      </c>
    </row>
    <row r="3916" spans="1:14" ht="15.75" thickBot="1">
      <c r="A3916" s="33" t="str">
        <f ca="1">IF(C3916=Calculator!$H$27,"F",IF(Daily!D3916+Daily!H3916=0,IF(D3915+H3915&gt;0,"L",""),""))</f>
        <v/>
      </c>
      <c r="B3916" s="34">
        <v>3915</v>
      </c>
      <c r="C3916" s="19">
        <f t="shared" ca="1" si="245"/>
        <v>49845</v>
      </c>
      <c r="D3916" s="29">
        <f t="shared" ca="1" si="247"/>
        <v>0</v>
      </c>
      <c r="E3916" s="29">
        <f ca="1">IF(C3916&lt;Calculator!$D$26,0,IF(DAY($C3916)=1,IF(D3916-Calculator!$G$24&gt;0,Calculator!$G$24,D3916),0))</f>
        <v>0</v>
      </c>
      <c r="F3916" s="29">
        <f ca="1">IF(E3916&gt;0,D3916*Calculator!$G$22/12,0)</f>
        <v>0</v>
      </c>
      <c r="G3916" s="29">
        <f ca="1">IF(E3916&gt;0,(IFERROR(-PMT(Calculator!$G$22/12,Calculator!$G$23*12,Calculator!$G$20),0))-F3916,0)</f>
        <v>0</v>
      </c>
      <c r="H3916" s="29">
        <f t="shared" ca="1" si="248"/>
        <v>0</v>
      </c>
      <c r="I3916" s="29">
        <f t="shared" ca="1" si="246"/>
        <v>0</v>
      </c>
      <c r="J3916" s="30">
        <f>Calculator!$G$40</f>
        <v>6.5000000000000002E-2</v>
      </c>
      <c r="K3916" s="29">
        <f ca="1">IF(C3916&gt;=Calculator!$G$27,IF(DAY($C3916)=1,Calculator!$G$34/2,IF(DAY($C3916)=15,Calculator!$G$34/2,0)),0)</f>
        <v>0</v>
      </c>
      <c r="L3916" s="29">
        <f ca="1">IF(DAY($C3916)=28,IF(H3916=0,0,Calculator!$G$35),0)</f>
        <v>0</v>
      </c>
      <c r="M3916" s="29">
        <f ca="1">IF(I3916&gt;0,IF(DAY($C3916)=1,SUM(INDIRECT("I"&amp;(ROW(C3915)-DAY(C3915))):I3915),0),0)</f>
        <v>0</v>
      </c>
      <c r="N3916" s="29">
        <f ca="1">IF(C3916&lt;Calculator!$G$27,0,IF(C3916=Calculator!$G$27,Calculator!$G$39,IF(H3916-K3916&lt;=0,IF(D3916&gt;Calculator!$G$39,IF(H3916-K3916+E3916+L3916+M3916+Calculator!$G$39&gt;Calculator!$G$39,Calculator!$G$39-(H3916+E3916+L3916+M3916-K3916),Calculator!$G$39),D3916),0)))</f>
        <v>0</v>
      </c>
    </row>
    <row r="3917" spans="1:14" ht="15.75" thickBot="1">
      <c r="A3917" s="33" t="str">
        <f ca="1">IF(C3917=Calculator!$H$27,"F",IF(Daily!D3917+Daily!H3917=0,IF(D3916+H3916&gt;0,"L",""),""))</f>
        <v/>
      </c>
      <c r="B3917" s="34">
        <v>3916</v>
      </c>
      <c r="C3917" s="19">
        <f t="shared" ca="1" si="245"/>
        <v>49846</v>
      </c>
      <c r="D3917" s="29">
        <f t="shared" ca="1" si="247"/>
        <v>0</v>
      </c>
      <c r="E3917" s="29">
        <f ca="1">IF(C3917&lt;Calculator!$D$26,0,IF(DAY($C3917)=1,IF(D3917-Calculator!$G$24&gt;0,Calculator!$G$24,D3917),0))</f>
        <v>0</v>
      </c>
      <c r="F3917" s="29">
        <f ca="1">IF(E3917&gt;0,D3917*Calculator!$G$22/12,0)</f>
        <v>0</v>
      </c>
      <c r="G3917" s="29">
        <f ca="1">IF(E3917&gt;0,(IFERROR(-PMT(Calculator!$G$22/12,Calculator!$G$23*12,Calculator!$G$20),0))-F3917,0)</f>
        <v>0</v>
      </c>
      <c r="H3917" s="29">
        <f t="shared" ca="1" si="248"/>
        <v>0</v>
      </c>
      <c r="I3917" s="29">
        <f t="shared" ca="1" si="246"/>
        <v>0</v>
      </c>
      <c r="J3917" s="30">
        <f>Calculator!$G$40</f>
        <v>6.5000000000000002E-2</v>
      </c>
      <c r="K3917" s="29">
        <f ca="1">IF(C3917&gt;=Calculator!$G$27,IF(DAY($C3917)=1,Calculator!$G$34/2,IF(DAY($C3917)=15,Calculator!$G$34/2,0)),0)</f>
        <v>0</v>
      </c>
      <c r="L3917" s="29">
        <f ca="1">IF(DAY($C3917)=28,IF(H3917=0,0,Calculator!$G$35),0)</f>
        <v>0</v>
      </c>
      <c r="M3917" s="29">
        <f ca="1">IF(I3917&gt;0,IF(DAY($C3917)=1,SUM(INDIRECT("I"&amp;(ROW(C3916)-DAY(C3916))):I3916),0),0)</f>
        <v>0</v>
      </c>
      <c r="N3917" s="29">
        <f ca="1">IF(C3917&lt;Calculator!$G$27,0,IF(C3917=Calculator!$G$27,Calculator!$G$39,IF(H3917-K3917&lt;=0,IF(D3917&gt;Calculator!$G$39,IF(H3917-K3917+E3917+L3917+M3917+Calculator!$G$39&gt;Calculator!$G$39,Calculator!$G$39-(H3917+E3917+L3917+M3917-K3917),Calculator!$G$39),D3917),0)))</f>
        <v>0</v>
      </c>
    </row>
    <row r="3918" spans="1:14" ht="15.75" thickBot="1">
      <c r="A3918" s="33" t="str">
        <f ca="1">IF(C3918=Calculator!$H$27,"F",IF(Daily!D3918+Daily!H3918=0,IF(D3917+H3917&gt;0,"L",""),""))</f>
        <v/>
      </c>
      <c r="B3918" s="34">
        <v>3917</v>
      </c>
      <c r="C3918" s="19">
        <f t="shared" ca="1" si="245"/>
        <v>49847</v>
      </c>
      <c r="D3918" s="29">
        <f t="shared" ca="1" si="247"/>
        <v>0</v>
      </c>
      <c r="E3918" s="29">
        <f ca="1">IF(C3918&lt;Calculator!$D$26,0,IF(DAY($C3918)=1,IF(D3918-Calculator!$G$24&gt;0,Calculator!$G$24,D3918),0))</f>
        <v>0</v>
      </c>
      <c r="F3918" s="29">
        <f ca="1">IF(E3918&gt;0,D3918*Calculator!$G$22/12,0)</f>
        <v>0</v>
      </c>
      <c r="G3918" s="29">
        <f ca="1">IF(E3918&gt;0,(IFERROR(-PMT(Calculator!$G$22/12,Calculator!$G$23*12,Calculator!$G$20),0))-F3918,0)</f>
        <v>0</v>
      </c>
      <c r="H3918" s="29">
        <f t="shared" ca="1" si="248"/>
        <v>0</v>
      </c>
      <c r="I3918" s="29">
        <f t="shared" ca="1" si="246"/>
        <v>0</v>
      </c>
      <c r="J3918" s="30">
        <f>Calculator!$G$40</f>
        <v>6.5000000000000002E-2</v>
      </c>
      <c r="K3918" s="29">
        <f ca="1">IF(C3918&gt;=Calculator!$G$27,IF(DAY($C3918)=1,Calculator!$G$34/2,IF(DAY($C3918)=15,Calculator!$G$34/2,0)),0)</f>
        <v>0</v>
      </c>
      <c r="L3918" s="29">
        <f ca="1">IF(DAY($C3918)=28,IF(H3918=0,0,Calculator!$G$35),0)</f>
        <v>0</v>
      </c>
      <c r="M3918" s="29">
        <f ca="1">IF(I3918&gt;0,IF(DAY($C3918)=1,SUM(INDIRECT("I"&amp;(ROW(C3917)-DAY(C3917))):I3917),0),0)</f>
        <v>0</v>
      </c>
      <c r="N3918" s="29">
        <f ca="1">IF(C3918&lt;Calculator!$G$27,0,IF(C3918=Calculator!$G$27,Calculator!$G$39,IF(H3918-K3918&lt;=0,IF(D3918&gt;Calculator!$G$39,IF(H3918-K3918+E3918+L3918+M3918+Calculator!$G$39&gt;Calculator!$G$39,Calculator!$G$39-(H3918+E3918+L3918+M3918-K3918),Calculator!$G$39),D3918),0)))</f>
        <v>0</v>
      </c>
    </row>
    <row r="3919" spans="1:14" ht="15.75" thickBot="1">
      <c r="A3919" s="33" t="str">
        <f ca="1">IF(C3919=Calculator!$H$27,"F",IF(Daily!D3919+Daily!H3919=0,IF(D3918+H3918&gt;0,"L",""),""))</f>
        <v/>
      </c>
      <c r="B3919" s="34">
        <v>3918</v>
      </c>
      <c r="C3919" s="19">
        <f t="shared" ca="1" si="245"/>
        <v>49848</v>
      </c>
      <c r="D3919" s="29">
        <f t="shared" ca="1" si="247"/>
        <v>0</v>
      </c>
      <c r="E3919" s="29">
        <f ca="1">IF(C3919&lt;Calculator!$D$26,0,IF(DAY($C3919)=1,IF(D3919-Calculator!$G$24&gt;0,Calculator!$G$24,D3919),0))</f>
        <v>0</v>
      </c>
      <c r="F3919" s="29">
        <f ca="1">IF(E3919&gt;0,D3919*Calculator!$G$22/12,0)</f>
        <v>0</v>
      </c>
      <c r="G3919" s="29">
        <f ca="1">IF(E3919&gt;0,(IFERROR(-PMT(Calculator!$G$22/12,Calculator!$G$23*12,Calculator!$G$20),0))-F3919,0)</f>
        <v>0</v>
      </c>
      <c r="H3919" s="29">
        <f t="shared" ca="1" si="248"/>
        <v>0</v>
      </c>
      <c r="I3919" s="29">
        <f t="shared" ca="1" si="246"/>
        <v>0</v>
      </c>
      <c r="J3919" s="30">
        <f>Calculator!$G$40</f>
        <v>6.5000000000000002E-2</v>
      </c>
      <c r="K3919" s="29">
        <f ca="1">IF(C3919&gt;=Calculator!$G$27,IF(DAY($C3919)=1,Calculator!$G$34/2,IF(DAY($C3919)=15,Calculator!$G$34/2,0)),0)</f>
        <v>0</v>
      </c>
      <c r="L3919" s="29">
        <f ca="1">IF(DAY($C3919)=28,IF(H3919=0,0,Calculator!$G$35),0)</f>
        <v>0</v>
      </c>
      <c r="M3919" s="29">
        <f ca="1">IF(I3919&gt;0,IF(DAY($C3919)=1,SUM(INDIRECT("I"&amp;(ROW(C3918)-DAY(C3918))):I3918),0),0)</f>
        <v>0</v>
      </c>
      <c r="N3919" s="29">
        <f ca="1">IF(C3919&lt;Calculator!$G$27,0,IF(C3919=Calculator!$G$27,Calculator!$G$39,IF(H3919-K3919&lt;=0,IF(D3919&gt;Calculator!$G$39,IF(H3919-K3919+E3919+L3919+M3919+Calculator!$G$39&gt;Calculator!$G$39,Calculator!$G$39-(H3919+E3919+L3919+M3919-K3919),Calculator!$G$39),D3919),0)))</f>
        <v>0</v>
      </c>
    </row>
    <row r="3920" spans="1:14" ht="15.75" thickBot="1">
      <c r="A3920" s="33" t="str">
        <f ca="1">IF(C3920=Calculator!$H$27,"F",IF(Daily!D3920+Daily!H3920=0,IF(D3919+H3919&gt;0,"L",""),""))</f>
        <v/>
      </c>
      <c r="B3920" s="34">
        <v>3919</v>
      </c>
      <c r="C3920" s="19">
        <f t="shared" ca="1" si="245"/>
        <v>49849</v>
      </c>
      <c r="D3920" s="29">
        <f t="shared" ca="1" si="247"/>
        <v>0</v>
      </c>
      <c r="E3920" s="29">
        <f ca="1">IF(C3920&lt;Calculator!$D$26,0,IF(DAY($C3920)=1,IF(D3920-Calculator!$G$24&gt;0,Calculator!$G$24,D3920),0))</f>
        <v>0</v>
      </c>
      <c r="F3920" s="29">
        <f ca="1">IF(E3920&gt;0,D3920*Calculator!$G$22/12,0)</f>
        <v>0</v>
      </c>
      <c r="G3920" s="29">
        <f ca="1">IF(E3920&gt;0,(IFERROR(-PMT(Calculator!$G$22/12,Calculator!$G$23*12,Calculator!$G$20),0))-F3920,0)</f>
        <v>0</v>
      </c>
      <c r="H3920" s="29">
        <f t="shared" ca="1" si="248"/>
        <v>0</v>
      </c>
      <c r="I3920" s="29">
        <f t="shared" ca="1" si="246"/>
        <v>0</v>
      </c>
      <c r="J3920" s="30">
        <f>Calculator!$G$40</f>
        <v>6.5000000000000002E-2</v>
      </c>
      <c r="K3920" s="29">
        <f ca="1">IF(C3920&gt;=Calculator!$G$27,IF(DAY($C3920)=1,Calculator!$G$34/2,IF(DAY($C3920)=15,Calculator!$G$34/2,0)),0)</f>
        <v>0</v>
      </c>
      <c r="L3920" s="29">
        <f ca="1">IF(DAY($C3920)=28,IF(H3920=0,0,Calculator!$G$35),0)</f>
        <v>0</v>
      </c>
      <c r="M3920" s="29">
        <f ca="1">IF(I3920&gt;0,IF(DAY($C3920)=1,SUM(INDIRECT("I"&amp;(ROW(C3919)-DAY(C3919))):I3919),0),0)</f>
        <v>0</v>
      </c>
      <c r="N3920" s="29">
        <f ca="1">IF(C3920&lt;Calculator!$G$27,0,IF(C3920=Calculator!$G$27,Calculator!$G$39,IF(H3920-K3920&lt;=0,IF(D3920&gt;Calculator!$G$39,IF(H3920-K3920+E3920+L3920+M3920+Calculator!$G$39&gt;Calculator!$G$39,Calculator!$G$39-(H3920+E3920+L3920+M3920-K3920),Calculator!$G$39),D3920),0)))</f>
        <v>0</v>
      </c>
    </row>
    <row r="3921" spans="1:14" ht="15.75" thickBot="1">
      <c r="A3921" s="33" t="str">
        <f ca="1">IF(C3921=Calculator!$H$27,"F",IF(Daily!D3921+Daily!H3921=0,IF(D3920+H3920&gt;0,"L",""),""))</f>
        <v/>
      </c>
      <c r="B3921" s="34">
        <v>3920</v>
      </c>
      <c r="C3921" s="19">
        <f t="shared" ca="1" si="245"/>
        <v>49850</v>
      </c>
      <c r="D3921" s="29">
        <f t="shared" ca="1" si="247"/>
        <v>0</v>
      </c>
      <c r="E3921" s="29">
        <f ca="1">IF(C3921&lt;Calculator!$D$26,0,IF(DAY($C3921)=1,IF(D3921-Calculator!$G$24&gt;0,Calculator!$G$24,D3921),0))</f>
        <v>0</v>
      </c>
      <c r="F3921" s="29">
        <f ca="1">IF(E3921&gt;0,D3921*Calculator!$G$22/12,0)</f>
        <v>0</v>
      </c>
      <c r="G3921" s="29">
        <f ca="1">IF(E3921&gt;0,(IFERROR(-PMT(Calculator!$G$22/12,Calculator!$G$23*12,Calculator!$G$20),0))-F3921,0)</f>
        <v>0</v>
      </c>
      <c r="H3921" s="29">
        <f t="shared" ca="1" si="248"/>
        <v>0</v>
      </c>
      <c r="I3921" s="29">
        <f t="shared" ca="1" si="246"/>
        <v>0</v>
      </c>
      <c r="J3921" s="30">
        <f>Calculator!$G$40</f>
        <v>6.5000000000000002E-2</v>
      </c>
      <c r="K3921" s="29">
        <f ca="1">IF(C3921&gt;=Calculator!$G$27,IF(DAY($C3921)=1,Calculator!$G$34/2,IF(DAY($C3921)=15,Calculator!$G$34/2,0)),0)</f>
        <v>0</v>
      </c>
      <c r="L3921" s="29">
        <f ca="1">IF(DAY($C3921)=28,IF(H3921=0,0,Calculator!$G$35),0)</f>
        <v>0</v>
      </c>
      <c r="M3921" s="29">
        <f ca="1">IF(I3921&gt;0,IF(DAY($C3921)=1,SUM(INDIRECT("I"&amp;(ROW(C3920)-DAY(C3920))):I3920),0),0)</f>
        <v>0</v>
      </c>
      <c r="N3921" s="29">
        <f ca="1">IF(C3921&lt;Calculator!$G$27,0,IF(C3921=Calculator!$G$27,Calculator!$G$39,IF(H3921-K3921&lt;=0,IF(D3921&gt;Calculator!$G$39,IF(H3921-K3921+E3921+L3921+M3921+Calculator!$G$39&gt;Calculator!$G$39,Calculator!$G$39-(H3921+E3921+L3921+M3921-K3921),Calculator!$G$39),D3921),0)))</f>
        <v>0</v>
      </c>
    </row>
    <row r="3922" spans="1:14" ht="15.75" thickBot="1">
      <c r="A3922" s="33" t="str">
        <f ca="1">IF(C3922=Calculator!$H$27,"F",IF(Daily!D3922+Daily!H3922=0,IF(D3921+H3921&gt;0,"L",""),""))</f>
        <v/>
      </c>
      <c r="B3922" s="34">
        <v>3921</v>
      </c>
      <c r="C3922" s="19">
        <f t="shared" ca="1" si="245"/>
        <v>49851</v>
      </c>
      <c r="D3922" s="29">
        <f t="shared" ca="1" si="247"/>
        <v>0</v>
      </c>
      <c r="E3922" s="29">
        <f ca="1">IF(C3922&lt;Calculator!$D$26,0,IF(DAY($C3922)=1,IF(D3922-Calculator!$G$24&gt;0,Calculator!$G$24,D3922),0))</f>
        <v>0</v>
      </c>
      <c r="F3922" s="29">
        <f ca="1">IF(E3922&gt;0,D3922*Calculator!$G$22/12,0)</f>
        <v>0</v>
      </c>
      <c r="G3922" s="29">
        <f ca="1">IF(E3922&gt;0,(IFERROR(-PMT(Calculator!$G$22/12,Calculator!$G$23*12,Calculator!$G$20),0))-F3922,0)</f>
        <v>0</v>
      </c>
      <c r="H3922" s="29">
        <f t="shared" ca="1" si="248"/>
        <v>0</v>
      </c>
      <c r="I3922" s="29">
        <f t="shared" ca="1" si="246"/>
        <v>0</v>
      </c>
      <c r="J3922" s="30">
        <f>Calculator!$G$40</f>
        <v>6.5000000000000002E-2</v>
      </c>
      <c r="K3922" s="29">
        <f ca="1">IF(C3922&gt;=Calculator!$G$27,IF(DAY($C3922)=1,Calculator!$G$34/2,IF(DAY($C3922)=15,Calculator!$G$34/2,0)),0)</f>
        <v>0</v>
      </c>
      <c r="L3922" s="29">
        <f ca="1">IF(DAY($C3922)=28,IF(H3922=0,0,Calculator!$G$35),0)</f>
        <v>0</v>
      </c>
      <c r="M3922" s="29">
        <f ca="1">IF(I3922&gt;0,IF(DAY($C3922)=1,SUM(INDIRECT("I"&amp;(ROW(C3921)-DAY(C3921))):I3921),0),0)</f>
        <v>0</v>
      </c>
      <c r="N3922" s="29">
        <f ca="1">IF(C3922&lt;Calculator!$G$27,0,IF(C3922=Calculator!$G$27,Calculator!$G$39,IF(H3922-K3922&lt;=0,IF(D3922&gt;Calculator!$G$39,IF(H3922-K3922+E3922+L3922+M3922+Calculator!$G$39&gt;Calculator!$G$39,Calculator!$G$39-(H3922+E3922+L3922+M3922-K3922),Calculator!$G$39),D3922),0)))</f>
        <v>0</v>
      </c>
    </row>
    <row r="3923" spans="1:14" ht="15.75" thickBot="1">
      <c r="A3923" s="33" t="str">
        <f ca="1">IF(C3923=Calculator!$H$27,"F",IF(Daily!D3923+Daily!H3923=0,IF(D3922+H3922&gt;0,"L",""),""))</f>
        <v/>
      </c>
      <c r="B3923" s="34">
        <v>3922</v>
      </c>
      <c r="C3923" s="19">
        <f t="shared" ca="1" si="245"/>
        <v>49852</v>
      </c>
      <c r="D3923" s="29">
        <f t="shared" ca="1" si="247"/>
        <v>0</v>
      </c>
      <c r="E3923" s="29">
        <f ca="1">IF(C3923&lt;Calculator!$D$26,0,IF(DAY($C3923)=1,IF(D3923-Calculator!$G$24&gt;0,Calculator!$G$24,D3923),0))</f>
        <v>0</v>
      </c>
      <c r="F3923" s="29">
        <f ca="1">IF(E3923&gt;0,D3923*Calculator!$G$22/12,0)</f>
        <v>0</v>
      </c>
      <c r="G3923" s="29">
        <f ca="1">IF(E3923&gt;0,(IFERROR(-PMT(Calculator!$G$22/12,Calculator!$G$23*12,Calculator!$G$20),0))-F3923,0)</f>
        <v>0</v>
      </c>
      <c r="H3923" s="29">
        <f t="shared" ca="1" si="248"/>
        <v>0</v>
      </c>
      <c r="I3923" s="29">
        <f t="shared" ca="1" si="246"/>
        <v>0</v>
      </c>
      <c r="J3923" s="30">
        <f>Calculator!$G$40</f>
        <v>6.5000000000000002E-2</v>
      </c>
      <c r="K3923" s="29">
        <f ca="1">IF(C3923&gt;=Calculator!$G$27,IF(DAY($C3923)=1,Calculator!$G$34/2,IF(DAY($C3923)=15,Calculator!$G$34/2,0)),0)</f>
        <v>0</v>
      </c>
      <c r="L3923" s="29">
        <f ca="1">IF(DAY($C3923)=28,IF(H3923=0,0,Calculator!$G$35),0)</f>
        <v>0</v>
      </c>
      <c r="M3923" s="29">
        <f ca="1">IF(I3923&gt;0,IF(DAY($C3923)=1,SUM(INDIRECT("I"&amp;(ROW(C3922)-DAY(C3922))):I3922),0),0)</f>
        <v>0</v>
      </c>
      <c r="N3923" s="29">
        <f ca="1">IF(C3923&lt;Calculator!$G$27,0,IF(C3923=Calculator!$G$27,Calculator!$G$39,IF(H3923-K3923&lt;=0,IF(D3923&gt;Calculator!$G$39,IF(H3923-K3923+E3923+L3923+M3923+Calculator!$G$39&gt;Calculator!$G$39,Calculator!$G$39-(H3923+E3923+L3923+M3923-K3923),Calculator!$G$39),D3923),0)))</f>
        <v>0</v>
      </c>
    </row>
    <row r="3924" spans="1:14" ht="15.75" thickBot="1">
      <c r="A3924" s="33" t="str">
        <f ca="1">IF(C3924=Calculator!$H$27,"F",IF(Daily!D3924+Daily!H3924=0,IF(D3923+H3923&gt;0,"L",""),""))</f>
        <v/>
      </c>
      <c r="B3924" s="34">
        <v>3923</v>
      </c>
      <c r="C3924" s="19">
        <f t="shared" ca="1" si="245"/>
        <v>49853</v>
      </c>
      <c r="D3924" s="29">
        <f t="shared" ca="1" si="247"/>
        <v>0</v>
      </c>
      <c r="E3924" s="29">
        <f ca="1">IF(C3924&lt;Calculator!$D$26,0,IF(DAY($C3924)=1,IF(D3924-Calculator!$G$24&gt;0,Calculator!$G$24,D3924),0))</f>
        <v>0</v>
      </c>
      <c r="F3924" s="29">
        <f ca="1">IF(E3924&gt;0,D3924*Calculator!$G$22/12,0)</f>
        <v>0</v>
      </c>
      <c r="G3924" s="29">
        <f ca="1">IF(E3924&gt;0,(IFERROR(-PMT(Calculator!$G$22/12,Calculator!$G$23*12,Calculator!$G$20),0))-F3924,0)</f>
        <v>0</v>
      </c>
      <c r="H3924" s="29">
        <f t="shared" ca="1" si="248"/>
        <v>0</v>
      </c>
      <c r="I3924" s="29">
        <f t="shared" ca="1" si="246"/>
        <v>0</v>
      </c>
      <c r="J3924" s="30">
        <f>Calculator!$G$40</f>
        <v>6.5000000000000002E-2</v>
      </c>
      <c r="K3924" s="29">
        <f ca="1">IF(C3924&gt;=Calculator!$G$27,IF(DAY($C3924)=1,Calculator!$G$34/2,IF(DAY($C3924)=15,Calculator!$G$34/2,0)),0)</f>
        <v>0</v>
      </c>
      <c r="L3924" s="29">
        <f ca="1">IF(DAY($C3924)=28,IF(H3924=0,0,Calculator!$G$35),0)</f>
        <v>0</v>
      </c>
      <c r="M3924" s="29">
        <f ca="1">IF(I3924&gt;0,IF(DAY($C3924)=1,SUM(INDIRECT("I"&amp;(ROW(C3923)-DAY(C3923))):I3923),0),0)</f>
        <v>0</v>
      </c>
      <c r="N3924" s="29">
        <f ca="1">IF(C3924&lt;Calculator!$G$27,0,IF(C3924=Calculator!$G$27,Calculator!$G$39,IF(H3924-K3924&lt;=0,IF(D3924&gt;Calculator!$G$39,IF(H3924-K3924+E3924+L3924+M3924+Calculator!$G$39&gt;Calculator!$G$39,Calculator!$G$39-(H3924+E3924+L3924+M3924-K3924),Calculator!$G$39),D3924),0)))</f>
        <v>0</v>
      </c>
    </row>
    <row r="3925" spans="1:14" ht="15.75" thickBot="1">
      <c r="A3925" s="33" t="str">
        <f ca="1">IF(C3925=Calculator!$H$27,"F",IF(Daily!D3925+Daily!H3925=0,IF(D3924+H3924&gt;0,"L",""),""))</f>
        <v/>
      </c>
      <c r="B3925" s="34">
        <v>3924</v>
      </c>
      <c r="C3925" s="19">
        <f t="shared" ca="1" si="245"/>
        <v>49854</v>
      </c>
      <c r="D3925" s="29">
        <f t="shared" ca="1" si="247"/>
        <v>0</v>
      </c>
      <c r="E3925" s="29">
        <f ca="1">IF(C3925&lt;Calculator!$D$26,0,IF(DAY($C3925)=1,IF(D3925-Calculator!$G$24&gt;0,Calculator!$G$24,D3925),0))</f>
        <v>0</v>
      </c>
      <c r="F3925" s="29">
        <f ca="1">IF(E3925&gt;0,D3925*Calculator!$G$22/12,0)</f>
        <v>0</v>
      </c>
      <c r="G3925" s="29">
        <f ca="1">IF(E3925&gt;0,(IFERROR(-PMT(Calculator!$G$22/12,Calculator!$G$23*12,Calculator!$G$20),0))-F3925,0)</f>
        <v>0</v>
      </c>
      <c r="H3925" s="29">
        <f t="shared" ca="1" si="248"/>
        <v>0</v>
      </c>
      <c r="I3925" s="29">
        <f t="shared" ca="1" si="246"/>
        <v>0</v>
      </c>
      <c r="J3925" s="30">
        <f>Calculator!$G$40</f>
        <v>6.5000000000000002E-2</v>
      </c>
      <c r="K3925" s="29">
        <f ca="1">IF(C3925&gt;=Calculator!$G$27,IF(DAY($C3925)=1,Calculator!$G$34/2,IF(DAY($C3925)=15,Calculator!$G$34/2,0)),0)</f>
        <v>0</v>
      </c>
      <c r="L3925" s="29">
        <f ca="1">IF(DAY($C3925)=28,IF(H3925=0,0,Calculator!$G$35),0)</f>
        <v>0</v>
      </c>
      <c r="M3925" s="29">
        <f ca="1">IF(I3925&gt;0,IF(DAY($C3925)=1,SUM(INDIRECT("I"&amp;(ROW(C3924)-DAY(C3924))):I3924),0),0)</f>
        <v>0</v>
      </c>
      <c r="N3925" s="29">
        <f ca="1">IF(C3925&lt;Calculator!$G$27,0,IF(C3925=Calculator!$G$27,Calculator!$G$39,IF(H3925-K3925&lt;=0,IF(D3925&gt;Calculator!$G$39,IF(H3925-K3925+E3925+L3925+M3925+Calculator!$G$39&gt;Calculator!$G$39,Calculator!$G$39-(H3925+E3925+L3925+M3925-K3925),Calculator!$G$39),D3925),0)))</f>
        <v>0</v>
      </c>
    </row>
    <row r="3926" spans="1:14" ht="15.75" thickBot="1">
      <c r="A3926" s="33" t="str">
        <f ca="1">IF(C3926=Calculator!$H$27,"F",IF(Daily!D3926+Daily!H3926=0,IF(D3925+H3925&gt;0,"L",""),""))</f>
        <v/>
      </c>
      <c r="B3926" s="34">
        <v>3925</v>
      </c>
      <c r="C3926" s="19">
        <f t="shared" ca="1" si="245"/>
        <v>49855</v>
      </c>
      <c r="D3926" s="29">
        <f t="shared" ca="1" si="247"/>
        <v>0</v>
      </c>
      <c r="E3926" s="29">
        <f ca="1">IF(C3926&lt;Calculator!$D$26,0,IF(DAY($C3926)=1,IF(D3926-Calculator!$G$24&gt;0,Calculator!$G$24,D3926),0))</f>
        <v>0</v>
      </c>
      <c r="F3926" s="29">
        <f ca="1">IF(E3926&gt;0,D3926*Calculator!$G$22/12,0)</f>
        <v>0</v>
      </c>
      <c r="G3926" s="29">
        <f ca="1">IF(E3926&gt;0,(IFERROR(-PMT(Calculator!$G$22/12,Calculator!$G$23*12,Calculator!$G$20),0))-F3926,0)</f>
        <v>0</v>
      </c>
      <c r="H3926" s="29">
        <f t="shared" ca="1" si="248"/>
        <v>0</v>
      </c>
      <c r="I3926" s="29">
        <f t="shared" ca="1" si="246"/>
        <v>0</v>
      </c>
      <c r="J3926" s="30">
        <f>Calculator!$G$40</f>
        <v>6.5000000000000002E-2</v>
      </c>
      <c r="K3926" s="29">
        <f ca="1">IF(C3926&gt;=Calculator!$G$27,IF(DAY($C3926)=1,Calculator!$G$34/2,IF(DAY($C3926)=15,Calculator!$G$34/2,0)),0)</f>
        <v>0</v>
      </c>
      <c r="L3926" s="29">
        <f ca="1">IF(DAY($C3926)=28,IF(H3926=0,0,Calculator!$G$35),0)</f>
        <v>0</v>
      </c>
      <c r="M3926" s="29">
        <f ca="1">IF(I3926&gt;0,IF(DAY($C3926)=1,SUM(INDIRECT("I"&amp;(ROW(C3925)-DAY(C3925))):I3925),0),0)</f>
        <v>0</v>
      </c>
      <c r="N3926" s="29">
        <f ca="1">IF(C3926&lt;Calculator!$G$27,0,IF(C3926=Calculator!$G$27,Calculator!$G$39,IF(H3926-K3926&lt;=0,IF(D3926&gt;Calculator!$G$39,IF(H3926-K3926+E3926+L3926+M3926+Calculator!$G$39&gt;Calculator!$G$39,Calculator!$G$39-(H3926+E3926+L3926+M3926-K3926),Calculator!$G$39),D3926),0)))</f>
        <v>0</v>
      </c>
    </row>
    <row r="3927" spans="1:14" ht="15.75" thickBot="1">
      <c r="A3927" s="33" t="str">
        <f ca="1">IF(C3927=Calculator!$H$27,"F",IF(Daily!D3927+Daily!H3927=0,IF(D3926+H3926&gt;0,"L",""),""))</f>
        <v/>
      </c>
      <c r="B3927" s="34">
        <v>3926</v>
      </c>
      <c r="C3927" s="19">
        <f t="shared" ca="1" si="245"/>
        <v>49856</v>
      </c>
      <c r="D3927" s="29">
        <f t="shared" ca="1" si="247"/>
        <v>0</v>
      </c>
      <c r="E3927" s="29">
        <f ca="1">IF(C3927&lt;Calculator!$D$26,0,IF(DAY($C3927)=1,IF(D3927-Calculator!$G$24&gt;0,Calculator!$G$24,D3927),0))</f>
        <v>0</v>
      </c>
      <c r="F3927" s="29">
        <f ca="1">IF(E3927&gt;0,D3927*Calculator!$G$22/12,0)</f>
        <v>0</v>
      </c>
      <c r="G3927" s="29">
        <f ca="1">IF(E3927&gt;0,(IFERROR(-PMT(Calculator!$G$22/12,Calculator!$G$23*12,Calculator!$G$20),0))-F3927,0)</f>
        <v>0</v>
      </c>
      <c r="H3927" s="29">
        <f t="shared" ca="1" si="248"/>
        <v>0</v>
      </c>
      <c r="I3927" s="29">
        <f t="shared" ca="1" si="246"/>
        <v>0</v>
      </c>
      <c r="J3927" s="30">
        <f>Calculator!$G$40</f>
        <v>6.5000000000000002E-2</v>
      </c>
      <c r="K3927" s="29">
        <f ca="1">IF(C3927&gt;=Calculator!$G$27,IF(DAY($C3927)=1,Calculator!$G$34/2,IF(DAY($C3927)=15,Calculator!$G$34/2,0)),0)</f>
        <v>0</v>
      </c>
      <c r="L3927" s="29">
        <f ca="1">IF(DAY($C3927)=28,IF(H3927=0,0,Calculator!$G$35),0)</f>
        <v>0</v>
      </c>
      <c r="M3927" s="29">
        <f ca="1">IF(I3927&gt;0,IF(DAY($C3927)=1,SUM(INDIRECT("I"&amp;(ROW(C3926)-DAY(C3926))):I3926),0),0)</f>
        <v>0</v>
      </c>
      <c r="N3927" s="29">
        <f ca="1">IF(C3927&lt;Calculator!$G$27,0,IF(C3927=Calculator!$G$27,Calculator!$G$39,IF(H3927-K3927&lt;=0,IF(D3927&gt;Calculator!$G$39,IF(H3927-K3927+E3927+L3927+M3927+Calculator!$G$39&gt;Calculator!$G$39,Calculator!$G$39-(H3927+E3927+L3927+M3927-K3927),Calculator!$G$39),D3927),0)))</f>
        <v>0</v>
      </c>
    </row>
    <row r="3928" spans="1:14" ht="15.75" thickBot="1">
      <c r="A3928" s="33" t="str">
        <f ca="1">IF(C3928=Calculator!$H$27,"F",IF(Daily!D3928+Daily!H3928=0,IF(D3927+H3927&gt;0,"L",""),""))</f>
        <v/>
      </c>
      <c r="B3928" s="34">
        <v>3927</v>
      </c>
      <c r="C3928" s="19">
        <f t="shared" ca="1" si="245"/>
        <v>49857</v>
      </c>
      <c r="D3928" s="29">
        <f t="shared" ca="1" si="247"/>
        <v>0</v>
      </c>
      <c r="E3928" s="29">
        <f ca="1">IF(C3928&lt;Calculator!$D$26,0,IF(DAY($C3928)=1,IF(D3928-Calculator!$G$24&gt;0,Calculator!$G$24,D3928),0))</f>
        <v>0</v>
      </c>
      <c r="F3928" s="29">
        <f ca="1">IF(E3928&gt;0,D3928*Calculator!$G$22/12,0)</f>
        <v>0</v>
      </c>
      <c r="G3928" s="29">
        <f ca="1">IF(E3928&gt;0,(IFERROR(-PMT(Calculator!$G$22/12,Calculator!$G$23*12,Calculator!$G$20),0))-F3928,0)</f>
        <v>0</v>
      </c>
      <c r="H3928" s="29">
        <f t="shared" ca="1" si="248"/>
        <v>0</v>
      </c>
      <c r="I3928" s="29">
        <f t="shared" ca="1" si="246"/>
        <v>0</v>
      </c>
      <c r="J3928" s="30">
        <f>Calculator!$G$40</f>
        <v>6.5000000000000002E-2</v>
      </c>
      <c r="K3928" s="29">
        <f ca="1">IF(C3928&gt;=Calculator!$G$27,IF(DAY($C3928)=1,Calculator!$G$34/2,IF(DAY($C3928)=15,Calculator!$G$34/2,0)),0)</f>
        <v>4500</v>
      </c>
      <c r="L3928" s="29">
        <f ca="1">IF(DAY($C3928)=28,IF(H3928=0,0,Calculator!$G$35),0)</f>
        <v>0</v>
      </c>
      <c r="M3928" s="29">
        <f ca="1">IF(I3928&gt;0,IF(DAY($C3928)=1,SUM(INDIRECT("I"&amp;(ROW(C3927)-DAY(C3927))):I3927),0),0)</f>
        <v>0</v>
      </c>
      <c r="N3928" s="29">
        <f ca="1">IF(C3928&lt;Calculator!$G$27,0,IF(C3928=Calculator!$G$27,Calculator!$G$39,IF(H3928-K3928&lt;=0,IF(D3928&gt;Calculator!$G$39,IF(H3928-K3928+E3928+L3928+M3928+Calculator!$G$39&gt;Calculator!$G$39,Calculator!$G$39-(H3928+E3928+L3928+M3928-K3928),Calculator!$G$39),D3928),0)))</f>
        <v>0</v>
      </c>
    </row>
    <row r="3929" spans="1:14" ht="15.75" thickBot="1">
      <c r="A3929" s="33" t="str">
        <f ca="1">IF(C3929=Calculator!$H$27,"F",IF(Daily!D3929+Daily!H3929=0,IF(D3928+H3928&gt;0,"L",""),""))</f>
        <v/>
      </c>
      <c r="B3929" s="34">
        <v>3928</v>
      </c>
      <c r="C3929" s="19">
        <f t="shared" ca="1" si="245"/>
        <v>49858</v>
      </c>
      <c r="D3929" s="29">
        <f t="shared" ca="1" si="247"/>
        <v>0</v>
      </c>
      <c r="E3929" s="29">
        <f ca="1">IF(C3929&lt;Calculator!$D$26,0,IF(DAY($C3929)=1,IF(D3929-Calculator!$G$24&gt;0,Calculator!$G$24,D3929),0))</f>
        <v>0</v>
      </c>
      <c r="F3929" s="29">
        <f ca="1">IF(E3929&gt;0,D3929*Calculator!$G$22/12,0)</f>
        <v>0</v>
      </c>
      <c r="G3929" s="29">
        <f ca="1">IF(E3929&gt;0,(IFERROR(-PMT(Calculator!$G$22/12,Calculator!$G$23*12,Calculator!$G$20),0))-F3929,0)</f>
        <v>0</v>
      </c>
      <c r="H3929" s="29">
        <f t="shared" ca="1" si="248"/>
        <v>0</v>
      </c>
      <c r="I3929" s="29">
        <f t="shared" ca="1" si="246"/>
        <v>0</v>
      </c>
      <c r="J3929" s="30">
        <f>Calculator!$G$40</f>
        <v>6.5000000000000002E-2</v>
      </c>
      <c r="K3929" s="29">
        <f ca="1">IF(C3929&gt;=Calculator!$G$27,IF(DAY($C3929)=1,Calculator!$G$34/2,IF(DAY($C3929)=15,Calculator!$G$34/2,0)),0)</f>
        <v>0</v>
      </c>
      <c r="L3929" s="29">
        <f ca="1">IF(DAY($C3929)=28,IF(H3929=0,0,Calculator!$G$35),0)</f>
        <v>0</v>
      </c>
      <c r="M3929" s="29">
        <f ca="1">IF(I3929&gt;0,IF(DAY($C3929)=1,SUM(INDIRECT("I"&amp;(ROW(C3928)-DAY(C3928))):I3928),0),0)</f>
        <v>0</v>
      </c>
      <c r="N3929" s="29">
        <f ca="1">IF(C3929&lt;Calculator!$G$27,0,IF(C3929=Calculator!$G$27,Calculator!$G$39,IF(H3929-K3929&lt;=0,IF(D3929&gt;Calculator!$G$39,IF(H3929-K3929+E3929+L3929+M3929+Calculator!$G$39&gt;Calculator!$G$39,Calculator!$G$39-(H3929+E3929+L3929+M3929-K3929),Calculator!$G$39),D3929),0)))</f>
        <v>0</v>
      </c>
    </row>
    <row r="3930" spans="1:14" ht="15.75" thickBot="1">
      <c r="A3930" s="33" t="str">
        <f ca="1">IF(C3930=Calculator!$H$27,"F",IF(Daily!D3930+Daily!H3930=0,IF(D3929+H3929&gt;0,"L",""),""))</f>
        <v/>
      </c>
      <c r="B3930" s="34">
        <v>3929</v>
      </c>
      <c r="C3930" s="19">
        <f t="shared" ca="1" si="245"/>
        <v>49859</v>
      </c>
      <c r="D3930" s="29">
        <f t="shared" ca="1" si="247"/>
        <v>0</v>
      </c>
      <c r="E3930" s="29">
        <f ca="1">IF(C3930&lt;Calculator!$D$26,0,IF(DAY($C3930)=1,IF(D3930-Calculator!$G$24&gt;0,Calculator!$G$24,D3930),0))</f>
        <v>0</v>
      </c>
      <c r="F3930" s="29">
        <f ca="1">IF(E3930&gt;0,D3930*Calculator!$G$22/12,0)</f>
        <v>0</v>
      </c>
      <c r="G3930" s="29">
        <f ca="1">IF(E3930&gt;0,(IFERROR(-PMT(Calculator!$G$22/12,Calculator!$G$23*12,Calculator!$G$20),0))-F3930,0)</f>
        <v>0</v>
      </c>
      <c r="H3930" s="29">
        <f t="shared" ca="1" si="248"/>
        <v>0</v>
      </c>
      <c r="I3930" s="29">
        <f t="shared" ca="1" si="246"/>
        <v>0</v>
      </c>
      <c r="J3930" s="30">
        <f>Calculator!$G$40</f>
        <v>6.5000000000000002E-2</v>
      </c>
      <c r="K3930" s="29">
        <f ca="1">IF(C3930&gt;=Calculator!$G$27,IF(DAY($C3930)=1,Calculator!$G$34/2,IF(DAY($C3930)=15,Calculator!$G$34/2,0)),0)</f>
        <v>0</v>
      </c>
      <c r="L3930" s="29">
        <f ca="1">IF(DAY($C3930)=28,IF(H3930=0,0,Calculator!$G$35),0)</f>
        <v>0</v>
      </c>
      <c r="M3930" s="29">
        <f ca="1">IF(I3930&gt;0,IF(DAY($C3930)=1,SUM(INDIRECT("I"&amp;(ROW(C3929)-DAY(C3929))):I3929),0),0)</f>
        <v>0</v>
      </c>
      <c r="N3930" s="29">
        <f ca="1">IF(C3930&lt;Calculator!$G$27,0,IF(C3930=Calculator!$G$27,Calculator!$G$39,IF(H3930-K3930&lt;=0,IF(D3930&gt;Calculator!$G$39,IF(H3930-K3930+E3930+L3930+M3930+Calculator!$G$39&gt;Calculator!$G$39,Calculator!$G$39-(H3930+E3930+L3930+M3930-K3930),Calculator!$G$39),D3930),0)))</f>
        <v>0</v>
      </c>
    </row>
    <row r="3931" spans="1:14" ht="15.75" thickBot="1">
      <c r="A3931" s="33" t="str">
        <f ca="1">IF(C3931=Calculator!$H$27,"F",IF(Daily!D3931+Daily!H3931=0,IF(D3930+H3930&gt;0,"L",""),""))</f>
        <v/>
      </c>
      <c r="B3931" s="34">
        <v>3930</v>
      </c>
      <c r="C3931" s="19">
        <f t="shared" ca="1" si="245"/>
        <v>49860</v>
      </c>
      <c r="D3931" s="29">
        <f t="shared" ca="1" si="247"/>
        <v>0</v>
      </c>
      <c r="E3931" s="29">
        <f ca="1">IF(C3931&lt;Calculator!$D$26,0,IF(DAY($C3931)=1,IF(D3931-Calculator!$G$24&gt;0,Calculator!$G$24,D3931),0))</f>
        <v>0</v>
      </c>
      <c r="F3931" s="29">
        <f ca="1">IF(E3931&gt;0,D3931*Calculator!$G$22/12,0)</f>
        <v>0</v>
      </c>
      <c r="G3931" s="29">
        <f ca="1">IF(E3931&gt;0,(IFERROR(-PMT(Calculator!$G$22/12,Calculator!$G$23*12,Calculator!$G$20),0))-F3931,0)</f>
        <v>0</v>
      </c>
      <c r="H3931" s="29">
        <f t="shared" ca="1" si="248"/>
        <v>0</v>
      </c>
      <c r="I3931" s="29">
        <f t="shared" ca="1" si="246"/>
        <v>0</v>
      </c>
      <c r="J3931" s="30">
        <f>Calculator!$G$40</f>
        <v>6.5000000000000002E-2</v>
      </c>
      <c r="K3931" s="29">
        <f ca="1">IF(C3931&gt;=Calculator!$G$27,IF(DAY($C3931)=1,Calculator!$G$34/2,IF(DAY($C3931)=15,Calculator!$G$34/2,0)),0)</f>
        <v>0</v>
      </c>
      <c r="L3931" s="29">
        <f ca="1">IF(DAY($C3931)=28,IF(H3931=0,0,Calculator!$G$35),0)</f>
        <v>0</v>
      </c>
      <c r="M3931" s="29">
        <f ca="1">IF(I3931&gt;0,IF(DAY($C3931)=1,SUM(INDIRECT("I"&amp;(ROW(C3930)-DAY(C3930))):I3930),0),0)</f>
        <v>0</v>
      </c>
      <c r="N3931" s="29">
        <f ca="1">IF(C3931&lt;Calculator!$G$27,0,IF(C3931=Calculator!$G$27,Calculator!$G$39,IF(H3931-K3931&lt;=0,IF(D3931&gt;Calculator!$G$39,IF(H3931-K3931+E3931+L3931+M3931+Calculator!$G$39&gt;Calculator!$G$39,Calculator!$G$39-(H3931+E3931+L3931+M3931-K3931),Calculator!$G$39),D3931),0)))</f>
        <v>0</v>
      </c>
    </row>
    <row r="3932" spans="1:14" ht="15.75" thickBot="1">
      <c r="A3932" s="33" t="str">
        <f ca="1">IF(C3932=Calculator!$H$27,"F",IF(Daily!D3932+Daily!H3932=0,IF(D3931+H3931&gt;0,"L",""),""))</f>
        <v/>
      </c>
      <c r="B3932" s="34">
        <v>3931</v>
      </c>
      <c r="C3932" s="19">
        <f t="shared" ca="1" si="245"/>
        <v>49861</v>
      </c>
      <c r="D3932" s="29">
        <f t="shared" ca="1" si="247"/>
        <v>0</v>
      </c>
      <c r="E3932" s="29">
        <f ca="1">IF(C3932&lt;Calculator!$D$26,0,IF(DAY($C3932)=1,IF(D3932-Calculator!$G$24&gt;0,Calculator!$G$24,D3932),0))</f>
        <v>0</v>
      </c>
      <c r="F3932" s="29">
        <f ca="1">IF(E3932&gt;0,D3932*Calculator!$G$22/12,0)</f>
        <v>0</v>
      </c>
      <c r="G3932" s="29">
        <f ca="1">IF(E3932&gt;0,(IFERROR(-PMT(Calculator!$G$22/12,Calculator!$G$23*12,Calculator!$G$20),0))-F3932,0)</f>
        <v>0</v>
      </c>
      <c r="H3932" s="29">
        <f t="shared" ca="1" si="248"/>
        <v>0</v>
      </c>
      <c r="I3932" s="29">
        <f t="shared" ca="1" si="246"/>
        <v>0</v>
      </c>
      <c r="J3932" s="30">
        <f>Calculator!$G$40</f>
        <v>6.5000000000000002E-2</v>
      </c>
      <c r="K3932" s="29">
        <f ca="1">IF(C3932&gt;=Calculator!$G$27,IF(DAY($C3932)=1,Calculator!$G$34/2,IF(DAY($C3932)=15,Calculator!$G$34/2,0)),0)</f>
        <v>0</v>
      </c>
      <c r="L3932" s="29">
        <f ca="1">IF(DAY($C3932)=28,IF(H3932=0,0,Calculator!$G$35),0)</f>
        <v>0</v>
      </c>
      <c r="M3932" s="29">
        <f ca="1">IF(I3932&gt;0,IF(DAY($C3932)=1,SUM(INDIRECT("I"&amp;(ROW(C3931)-DAY(C3931))):I3931),0),0)</f>
        <v>0</v>
      </c>
      <c r="N3932" s="29">
        <f ca="1">IF(C3932&lt;Calculator!$G$27,0,IF(C3932=Calculator!$G$27,Calculator!$G$39,IF(H3932-K3932&lt;=0,IF(D3932&gt;Calculator!$G$39,IF(H3932-K3932+E3932+L3932+M3932+Calculator!$G$39&gt;Calculator!$G$39,Calculator!$G$39-(H3932+E3932+L3932+M3932-K3932),Calculator!$G$39),D3932),0)))</f>
        <v>0</v>
      </c>
    </row>
    <row r="3933" spans="1:14" ht="15.75" thickBot="1">
      <c r="A3933" s="33" t="str">
        <f ca="1">IF(C3933=Calculator!$H$27,"F",IF(Daily!D3933+Daily!H3933=0,IF(D3932+H3932&gt;0,"L",""),""))</f>
        <v/>
      </c>
      <c r="B3933" s="34">
        <v>3932</v>
      </c>
      <c r="C3933" s="19">
        <f t="shared" ca="1" si="245"/>
        <v>49862</v>
      </c>
      <c r="D3933" s="29">
        <f t="shared" ca="1" si="247"/>
        <v>0</v>
      </c>
      <c r="E3933" s="29">
        <f ca="1">IF(C3933&lt;Calculator!$D$26,0,IF(DAY($C3933)=1,IF(D3933-Calculator!$G$24&gt;0,Calculator!$G$24,D3933),0))</f>
        <v>0</v>
      </c>
      <c r="F3933" s="29">
        <f ca="1">IF(E3933&gt;0,D3933*Calculator!$G$22/12,0)</f>
        <v>0</v>
      </c>
      <c r="G3933" s="29">
        <f ca="1">IF(E3933&gt;0,(IFERROR(-PMT(Calculator!$G$22/12,Calculator!$G$23*12,Calculator!$G$20),0))-F3933,0)</f>
        <v>0</v>
      </c>
      <c r="H3933" s="29">
        <f t="shared" ca="1" si="248"/>
        <v>0</v>
      </c>
      <c r="I3933" s="29">
        <f t="shared" ca="1" si="246"/>
        <v>0</v>
      </c>
      <c r="J3933" s="30">
        <f>Calculator!$G$40</f>
        <v>6.5000000000000002E-2</v>
      </c>
      <c r="K3933" s="29">
        <f ca="1">IF(C3933&gt;=Calculator!$G$27,IF(DAY($C3933)=1,Calculator!$G$34/2,IF(DAY($C3933)=15,Calculator!$G$34/2,0)),0)</f>
        <v>0</v>
      </c>
      <c r="L3933" s="29">
        <f ca="1">IF(DAY($C3933)=28,IF(H3933=0,0,Calculator!$G$35),0)</f>
        <v>0</v>
      </c>
      <c r="M3933" s="29">
        <f ca="1">IF(I3933&gt;0,IF(DAY($C3933)=1,SUM(INDIRECT("I"&amp;(ROW(C3932)-DAY(C3932))):I3932),0),0)</f>
        <v>0</v>
      </c>
      <c r="N3933" s="29">
        <f ca="1">IF(C3933&lt;Calculator!$G$27,0,IF(C3933=Calculator!$G$27,Calculator!$G$39,IF(H3933-K3933&lt;=0,IF(D3933&gt;Calculator!$G$39,IF(H3933-K3933+E3933+L3933+M3933+Calculator!$G$39&gt;Calculator!$G$39,Calculator!$G$39-(H3933+E3933+L3933+M3933-K3933),Calculator!$G$39),D3933),0)))</f>
        <v>0</v>
      </c>
    </row>
    <row r="3934" spans="1:14" ht="15.75" thickBot="1">
      <c r="A3934" s="33" t="str">
        <f ca="1">IF(C3934=Calculator!$H$27,"F",IF(Daily!D3934+Daily!H3934=0,IF(D3933+H3933&gt;0,"L",""),""))</f>
        <v/>
      </c>
      <c r="B3934" s="34">
        <v>3933</v>
      </c>
      <c r="C3934" s="19">
        <f t="shared" ca="1" si="245"/>
        <v>49863</v>
      </c>
      <c r="D3934" s="29">
        <f t="shared" ca="1" si="247"/>
        <v>0</v>
      </c>
      <c r="E3934" s="29">
        <f ca="1">IF(C3934&lt;Calculator!$D$26,0,IF(DAY($C3934)=1,IF(D3934-Calculator!$G$24&gt;0,Calculator!$G$24,D3934),0))</f>
        <v>0</v>
      </c>
      <c r="F3934" s="29">
        <f ca="1">IF(E3934&gt;0,D3934*Calculator!$G$22/12,0)</f>
        <v>0</v>
      </c>
      <c r="G3934" s="29">
        <f ca="1">IF(E3934&gt;0,(IFERROR(-PMT(Calculator!$G$22/12,Calculator!$G$23*12,Calculator!$G$20),0))-F3934,0)</f>
        <v>0</v>
      </c>
      <c r="H3934" s="29">
        <f t="shared" ca="1" si="248"/>
        <v>0</v>
      </c>
      <c r="I3934" s="29">
        <f t="shared" ca="1" si="246"/>
        <v>0</v>
      </c>
      <c r="J3934" s="30">
        <f>Calculator!$G$40</f>
        <v>6.5000000000000002E-2</v>
      </c>
      <c r="K3934" s="29">
        <f ca="1">IF(C3934&gt;=Calculator!$G$27,IF(DAY($C3934)=1,Calculator!$G$34/2,IF(DAY($C3934)=15,Calculator!$G$34/2,0)),0)</f>
        <v>0</v>
      </c>
      <c r="L3934" s="29">
        <f ca="1">IF(DAY($C3934)=28,IF(H3934=0,0,Calculator!$G$35),0)</f>
        <v>0</v>
      </c>
      <c r="M3934" s="29">
        <f ca="1">IF(I3934&gt;0,IF(DAY($C3934)=1,SUM(INDIRECT("I"&amp;(ROW(C3933)-DAY(C3933))):I3933),0),0)</f>
        <v>0</v>
      </c>
      <c r="N3934" s="29">
        <f ca="1">IF(C3934&lt;Calculator!$G$27,0,IF(C3934=Calculator!$G$27,Calculator!$G$39,IF(H3934-K3934&lt;=0,IF(D3934&gt;Calculator!$G$39,IF(H3934-K3934+E3934+L3934+M3934+Calculator!$G$39&gt;Calculator!$G$39,Calculator!$G$39-(H3934+E3934+L3934+M3934-K3934),Calculator!$G$39),D3934),0)))</f>
        <v>0</v>
      </c>
    </row>
    <row r="3935" spans="1:14" ht="15.75" thickBot="1">
      <c r="A3935" s="33" t="str">
        <f ca="1">IF(C3935=Calculator!$H$27,"F",IF(Daily!D3935+Daily!H3935=0,IF(D3934+H3934&gt;0,"L",""),""))</f>
        <v/>
      </c>
      <c r="B3935" s="34">
        <v>3934</v>
      </c>
      <c r="C3935" s="19">
        <f t="shared" ca="1" si="245"/>
        <v>49864</v>
      </c>
      <c r="D3935" s="29">
        <f t="shared" ca="1" si="247"/>
        <v>0</v>
      </c>
      <c r="E3935" s="29">
        <f ca="1">IF(C3935&lt;Calculator!$D$26,0,IF(DAY($C3935)=1,IF(D3935-Calculator!$G$24&gt;0,Calculator!$G$24,D3935),0))</f>
        <v>0</v>
      </c>
      <c r="F3935" s="29">
        <f ca="1">IF(E3935&gt;0,D3935*Calculator!$G$22/12,0)</f>
        <v>0</v>
      </c>
      <c r="G3935" s="29">
        <f ca="1">IF(E3935&gt;0,(IFERROR(-PMT(Calculator!$G$22/12,Calculator!$G$23*12,Calculator!$G$20),0))-F3935,0)</f>
        <v>0</v>
      </c>
      <c r="H3935" s="29">
        <f t="shared" ca="1" si="248"/>
        <v>0</v>
      </c>
      <c r="I3935" s="29">
        <f t="shared" ca="1" si="246"/>
        <v>0</v>
      </c>
      <c r="J3935" s="30">
        <f>Calculator!$G$40</f>
        <v>6.5000000000000002E-2</v>
      </c>
      <c r="K3935" s="29">
        <f ca="1">IF(C3935&gt;=Calculator!$G$27,IF(DAY($C3935)=1,Calculator!$G$34/2,IF(DAY($C3935)=15,Calculator!$G$34/2,0)),0)</f>
        <v>0</v>
      </c>
      <c r="L3935" s="29">
        <f ca="1">IF(DAY($C3935)=28,IF(H3935=0,0,Calculator!$G$35),0)</f>
        <v>0</v>
      </c>
      <c r="M3935" s="29">
        <f ca="1">IF(I3935&gt;0,IF(DAY($C3935)=1,SUM(INDIRECT("I"&amp;(ROW(C3934)-DAY(C3934))):I3934),0),0)</f>
        <v>0</v>
      </c>
      <c r="N3935" s="29">
        <f ca="1">IF(C3935&lt;Calculator!$G$27,0,IF(C3935=Calculator!$G$27,Calculator!$G$39,IF(H3935-K3935&lt;=0,IF(D3935&gt;Calculator!$G$39,IF(H3935-K3935+E3935+L3935+M3935+Calculator!$G$39&gt;Calculator!$G$39,Calculator!$G$39-(H3935+E3935+L3935+M3935-K3935),Calculator!$G$39),D3935),0)))</f>
        <v>0</v>
      </c>
    </row>
    <row r="3936" spans="1:14" ht="15.75" thickBot="1">
      <c r="A3936" s="33" t="str">
        <f ca="1">IF(C3936=Calculator!$H$27,"F",IF(Daily!D3936+Daily!H3936=0,IF(D3935+H3935&gt;0,"L",""),""))</f>
        <v/>
      </c>
      <c r="B3936" s="34">
        <v>3935</v>
      </c>
      <c r="C3936" s="19">
        <f t="shared" ca="1" si="245"/>
        <v>49865</v>
      </c>
      <c r="D3936" s="29">
        <f t="shared" ca="1" si="247"/>
        <v>0</v>
      </c>
      <c r="E3936" s="29">
        <f ca="1">IF(C3936&lt;Calculator!$D$26,0,IF(DAY($C3936)=1,IF(D3936-Calculator!$G$24&gt;0,Calculator!$G$24,D3936),0))</f>
        <v>0</v>
      </c>
      <c r="F3936" s="29">
        <f ca="1">IF(E3936&gt;0,D3936*Calculator!$G$22/12,0)</f>
        <v>0</v>
      </c>
      <c r="G3936" s="29">
        <f ca="1">IF(E3936&gt;0,(IFERROR(-PMT(Calculator!$G$22/12,Calculator!$G$23*12,Calculator!$G$20),0))-F3936,0)</f>
        <v>0</v>
      </c>
      <c r="H3936" s="29">
        <f t="shared" ca="1" si="248"/>
        <v>0</v>
      </c>
      <c r="I3936" s="29">
        <f t="shared" ca="1" si="246"/>
        <v>0</v>
      </c>
      <c r="J3936" s="30">
        <f>Calculator!$G$40</f>
        <v>6.5000000000000002E-2</v>
      </c>
      <c r="K3936" s="29">
        <f ca="1">IF(C3936&gt;=Calculator!$G$27,IF(DAY($C3936)=1,Calculator!$G$34/2,IF(DAY($C3936)=15,Calculator!$G$34/2,0)),0)</f>
        <v>0</v>
      </c>
      <c r="L3936" s="29">
        <f ca="1">IF(DAY($C3936)=28,IF(H3936=0,0,Calculator!$G$35),0)</f>
        <v>0</v>
      </c>
      <c r="M3936" s="29">
        <f ca="1">IF(I3936&gt;0,IF(DAY($C3936)=1,SUM(INDIRECT("I"&amp;(ROW(C3935)-DAY(C3935))):I3935),0),0)</f>
        <v>0</v>
      </c>
      <c r="N3936" s="29">
        <f ca="1">IF(C3936&lt;Calculator!$G$27,0,IF(C3936=Calculator!$G$27,Calculator!$G$39,IF(H3936-K3936&lt;=0,IF(D3936&gt;Calculator!$G$39,IF(H3936-K3936+E3936+L3936+M3936+Calculator!$G$39&gt;Calculator!$G$39,Calculator!$G$39-(H3936+E3936+L3936+M3936-K3936),Calculator!$G$39),D3936),0)))</f>
        <v>0</v>
      </c>
    </row>
    <row r="3937" spans="1:14" ht="15.75" thickBot="1">
      <c r="A3937" s="33" t="str">
        <f ca="1">IF(C3937=Calculator!$H$27,"F",IF(Daily!D3937+Daily!H3937=0,IF(D3936+H3936&gt;0,"L",""),""))</f>
        <v/>
      </c>
      <c r="B3937" s="34">
        <v>3936</v>
      </c>
      <c r="C3937" s="19">
        <f t="shared" ca="1" si="245"/>
        <v>49866</v>
      </c>
      <c r="D3937" s="29">
        <f t="shared" ca="1" si="247"/>
        <v>0</v>
      </c>
      <c r="E3937" s="29">
        <f ca="1">IF(C3937&lt;Calculator!$D$26,0,IF(DAY($C3937)=1,IF(D3937-Calculator!$G$24&gt;0,Calculator!$G$24,D3937),0))</f>
        <v>0</v>
      </c>
      <c r="F3937" s="29">
        <f ca="1">IF(E3937&gt;0,D3937*Calculator!$G$22/12,0)</f>
        <v>0</v>
      </c>
      <c r="G3937" s="29">
        <f ca="1">IF(E3937&gt;0,(IFERROR(-PMT(Calculator!$G$22/12,Calculator!$G$23*12,Calculator!$G$20),0))-F3937,0)</f>
        <v>0</v>
      </c>
      <c r="H3937" s="29">
        <f t="shared" ca="1" si="248"/>
        <v>0</v>
      </c>
      <c r="I3937" s="29">
        <f t="shared" ca="1" si="246"/>
        <v>0</v>
      </c>
      <c r="J3937" s="30">
        <f>Calculator!$G$40</f>
        <v>6.5000000000000002E-2</v>
      </c>
      <c r="K3937" s="29">
        <f ca="1">IF(C3937&gt;=Calculator!$G$27,IF(DAY($C3937)=1,Calculator!$G$34/2,IF(DAY($C3937)=15,Calculator!$G$34/2,0)),0)</f>
        <v>0</v>
      </c>
      <c r="L3937" s="29">
        <f ca="1">IF(DAY($C3937)=28,IF(H3937=0,0,Calculator!$G$35),0)</f>
        <v>0</v>
      </c>
      <c r="M3937" s="29">
        <f ca="1">IF(I3937&gt;0,IF(DAY($C3937)=1,SUM(INDIRECT("I"&amp;(ROW(C3936)-DAY(C3936))):I3936),0),0)</f>
        <v>0</v>
      </c>
      <c r="N3937" s="29">
        <f ca="1">IF(C3937&lt;Calculator!$G$27,0,IF(C3937=Calculator!$G$27,Calculator!$G$39,IF(H3937-K3937&lt;=0,IF(D3937&gt;Calculator!$G$39,IF(H3937-K3937+E3937+L3937+M3937+Calculator!$G$39&gt;Calculator!$G$39,Calculator!$G$39-(H3937+E3937+L3937+M3937-K3937),Calculator!$G$39),D3937),0)))</f>
        <v>0</v>
      </c>
    </row>
    <row r="3938" spans="1:14" ht="15.75" thickBot="1">
      <c r="A3938" s="33" t="str">
        <f ca="1">IF(C3938=Calculator!$H$27,"F",IF(Daily!D3938+Daily!H3938=0,IF(D3937+H3937&gt;0,"L",""),""))</f>
        <v/>
      </c>
      <c r="B3938" s="34">
        <v>3937</v>
      </c>
      <c r="C3938" s="19">
        <f t="shared" ca="1" si="245"/>
        <v>49867</v>
      </c>
      <c r="D3938" s="29">
        <f t="shared" ca="1" si="247"/>
        <v>0</v>
      </c>
      <c r="E3938" s="29">
        <f ca="1">IF(C3938&lt;Calculator!$D$26,0,IF(DAY($C3938)=1,IF(D3938-Calculator!$G$24&gt;0,Calculator!$G$24,D3938),0))</f>
        <v>0</v>
      </c>
      <c r="F3938" s="29">
        <f ca="1">IF(E3938&gt;0,D3938*Calculator!$G$22/12,0)</f>
        <v>0</v>
      </c>
      <c r="G3938" s="29">
        <f ca="1">IF(E3938&gt;0,(IFERROR(-PMT(Calculator!$G$22/12,Calculator!$G$23*12,Calculator!$G$20),0))-F3938,0)</f>
        <v>0</v>
      </c>
      <c r="H3938" s="29">
        <f t="shared" ca="1" si="248"/>
        <v>0</v>
      </c>
      <c r="I3938" s="29">
        <f t="shared" ca="1" si="246"/>
        <v>0</v>
      </c>
      <c r="J3938" s="30">
        <f>Calculator!$G$40</f>
        <v>6.5000000000000002E-2</v>
      </c>
      <c r="K3938" s="29">
        <f ca="1">IF(C3938&gt;=Calculator!$G$27,IF(DAY($C3938)=1,Calculator!$G$34/2,IF(DAY($C3938)=15,Calculator!$G$34/2,0)),0)</f>
        <v>0</v>
      </c>
      <c r="L3938" s="29">
        <f ca="1">IF(DAY($C3938)=28,IF(H3938=0,0,Calculator!$G$35),0)</f>
        <v>0</v>
      </c>
      <c r="M3938" s="29">
        <f ca="1">IF(I3938&gt;0,IF(DAY($C3938)=1,SUM(INDIRECT("I"&amp;(ROW(C3937)-DAY(C3937))):I3937),0),0)</f>
        <v>0</v>
      </c>
      <c r="N3938" s="29">
        <f ca="1">IF(C3938&lt;Calculator!$G$27,0,IF(C3938=Calculator!$G$27,Calculator!$G$39,IF(H3938-K3938&lt;=0,IF(D3938&gt;Calculator!$G$39,IF(H3938-K3938+E3938+L3938+M3938+Calculator!$G$39&gt;Calculator!$G$39,Calculator!$G$39-(H3938+E3938+L3938+M3938-K3938),Calculator!$G$39),D3938),0)))</f>
        <v>0</v>
      </c>
    </row>
    <row r="3939" spans="1:14" ht="15.75" thickBot="1">
      <c r="A3939" s="33" t="str">
        <f ca="1">IF(C3939=Calculator!$H$27,"F",IF(Daily!D3939+Daily!H3939=0,IF(D3938+H3938&gt;0,"L",""),""))</f>
        <v/>
      </c>
      <c r="B3939" s="34">
        <v>3938</v>
      </c>
      <c r="C3939" s="19">
        <f t="shared" ca="1" si="245"/>
        <v>49868</v>
      </c>
      <c r="D3939" s="29">
        <f t="shared" ca="1" si="247"/>
        <v>0</v>
      </c>
      <c r="E3939" s="29">
        <f ca="1">IF(C3939&lt;Calculator!$D$26,0,IF(DAY($C3939)=1,IF(D3939-Calculator!$G$24&gt;0,Calculator!$G$24,D3939),0))</f>
        <v>0</v>
      </c>
      <c r="F3939" s="29">
        <f ca="1">IF(E3939&gt;0,D3939*Calculator!$G$22/12,0)</f>
        <v>0</v>
      </c>
      <c r="G3939" s="29">
        <f ca="1">IF(E3939&gt;0,(IFERROR(-PMT(Calculator!$G$22/12,Calculator!$G$23*12,Calculator!$G$20),0))-F3939,0)</f>
        <v>0</v>
      </c>
      <c r="H3939" s="29">
        <f t="shared" ca="1" si="248"/>
        <v>0</v>
      </c>
      <c r="I3939" s="29">
        <f t="shared" ca="1" si="246"/>
        <v>0</v>
      </c>
      <c r="J3939" s="30">
        <f>Calculator!$G$40</f>
        <v>6.5000000000000002E-2</v>
      </c>
      <c r="K3939" s="29">
        <f ca="1">IF(C3939&gt;=Calculator!$G$27,IF(DAY($C3939)=1,Calculator!$G$34/2,IF(DAY($C3939)=15,Calculator!$G$34/2,0)),0)</f>
        <v>0</v>
      </c>
      <c r="L3939" s="29">
        <f ca="1">IF(DAY($C3939)=28,IF(H3939=0,0,Calculator!$G$35),0)</f>
        <v>0</v>
      </c>
      <c r="M3939" s="29">
        <f ca="1">IF(I3939&gt;0,IF(DAY($C3939)=1,SUM(INDIRECT("I"&amp;(ROW(C3938)-DAY(C3938))):I3938),0),0)</f>
        <v>0</v>
      </c>
      <c r="N3939" s="29">
        <f ca="1">IF(C3939&lt;Calculator!$G$27,0,IF(C3939=Calculator!$G$27,Calculator!$G$39,IF(H3939-K3939&lt;=0,IF(D3939&gt;Calculator!$G$39,IF(H3939-K3939+E3939+L3939+M3939+Calculator!$G$39&gt;Calculator!$G$39,Calculator!$G$39-(H3939+E3939+L3939+M3939-K3939),Calculator!$G$39),D3939),0)))</f>
        <v>0</v>
      </c>
    </row>
    <row r="3940" spans="1:14" ht="15.75" thickBot="1">
      <c r="A3940" s="33" t="str">
        <f ca="1">IF(C3940=Calculator!$H$27,"F",IF(Daily!D3940+Daily!H3940=0,IF(D3939+H3939&gt;0,"L",""),""))</f>
        <v/>
      </c>
      <c r="B3940" s="34">
        <v>3939</v>
      </c>
      <c r="C3940" s="19">
        <f t="shared" ca="1" si="245"/>
        <v>49869</v>
      </c>
      <c r="D3940" s="29">
        <f t="shared" ca="1" si="247"/>
        <v>0</v>
      </c>
      <c r="E3940" s="29">
        <f ca="1">IF(C3940&lt;Calculator!$D$26,0,IF(DAY($C3940)=1,IF(D3940-Calculator!$G$24&gt;0,Calculator!$G$24,D3940),0))</f>
        <v>0</v>
      </c>
      <c r="F3940" s="29">
        <f ca="1">IF(E3940&gt;0,D3940*Calculator!$G$22/12,0)</f>
        <v>0</v>
      </c>
      <c r="G3940" s="29">
        <f ca="1">IF(E3940&gt;0,(IFERROR(-PMT(Calculator!$G$22/12,Calculator!$G$23*12,Calculator!$G$20),0))-F3940,0)</f>
        <v>0</v>
      </c>
      <c r="H3940" s="29">
        <f t="shared" ca="1" si="248"/>
        <v>0</v>
      </c>
      <c r="I3940" s="29">
        <f t="shared" ca="1" si="246"/>
        <v>0</v>
      </c>
      <c r="J3940" s="30">
        <f>Calculator!$G$40</f>
        <v>6.5000000000000002E-2</v>
      </c>
      <c r="K3940" s="29">
        <f ca="1">IF(C3940&gt;=Calculator!$G$27,IF(DAY($C3940)=1,Calculator!$G$34/2,IF(DAY($C3940)=15,Calculator!$G$34/2,0)),0)</f>
        <v>0</v>
      </c>
      <c r="L3940" s="29">
        <f ca="1">IF(DAY($C3940)=28,IF(H3940=0,0,Calculator!$G$35),0)</f>
        <v>0</v>
      </c>
      <c r="M3940" s="29">
        <f ca="1">IF(I3940&gt;0,IF(DAY($C3940)=1,SUM(INDIRECT("I"&amp;(ROW(C3939)-DAY(C3939))):I3939),0),0)</f>
        <v>0</v>
      </c>
      <c r="N3940" s="29">
        <f ca="1">IF(C3940&lt;Calculator!$G$27,0,IF(C3940=Calculator!$G$27,Calculator!$G$39,IF(H3940-K3940&lt;=0,IF(D3940&gt;Calculator!$G$39,IF(H3940-K3940+E3940+L3940+M3940+Calculator!$G$39&gt;Calculator!$G$39,Calculator!$G$39-(H3940+E3940+L3940+M3940-K3940),Calculator!$G$39),D3940),0)))</f>
        <v>0</v>
      </c>
    </row>
    <row r="3941" spans="1:14" ht="15.75" thickBot="1">
      <c r="A3941" s="33" t="str">
        <f ca="1">IF(C3941=Calculator!$H$27,"F",IF(Daily!D3941+Daily!H3941=0,IF(D3940+H3940&gt;0,"L",""),""))</f>
        <v/>
      </c>
      <c r="B3941" s="34">
        <v>3940</v>
      </c>
      <c r="C3941" s="19">
        <f t="shared" ca="1" si="245"/>
        <v>49870</v>
      </c>
      <c r="D3941" s="29">
        <f t="shared" ca="1" si="247"/>
        <v>0</v>
      </c>
      <c r="E3941" s="29">
        <f ca="1">IF(C3941&lt;Calculator!$D$26,0,IF(DAY($C3941)=1,IF(D3941-Calculator!$G$24&gt;0,Calculator!$G$24,D3941),0))</f>
        <v>0</v>
      </c>
      <c r="F3941" s="29">
        <f ca="1">IF(E3941&gt;0,D3941*Calculator!$G$22/12,0)</f>
        <v>0</v>
      </c>
      <c r="G3941" s="29">
        <f ca="1">IF(E3941&gt;0,(IFERROR(-PMT(Calculator!$G$22/12,Calculator!$G$23*12,Calculator!$G$20),0))-F3941,0)</f>
        <v>0</v>
      </c>
      <c r="H3941" s="29">
        <f t="shared" ca="1" si="248"/>
        <v>0</v>
      </c>
      <c r="I3941" s="29">
        <f t="shared" ca="1" si="246"/>
        <v>0</v>
      </c>
      <c r="J3941" s="30">
        <f>Calculator!$G$40</f>
        <v>6.5000000000000002E-2</v>
      </c>
      <c r="K3941" s="29">
        <f ca="1">IF(C3941&gt;=Calculator!$G$27,IF(DAY($C3941)=1,Calculator!$G$34/2,IF(DAY($C3941)=15,Calculator!$G$34/2,0)),0)</f>
        <v>0</v>
      </c>
      <c r="L3941" s="29">
        <f ca="1">IF(DAY($C3941)=28,IF(H3941=0,0,Calculator!$G$35),0)</f>
        <v>0</v>
      </c>
      <c r="M3941" s="29">
        <f ca="1">IF(I3941&gt;0,IF(DAY($C3941)=1,SUM(INDIRECT("I"&amp;(ROW(C3940)-DAY(C3940))):I3940),0),0)</f>
        <v>0</v>
      </c>
      <c r="N3941" s="29">
        <f ca="1">IF(C3941&lt;Calculator!$G$27,0,IF(C3941=Calculator!$G$27,Calculator!$G$39,IF(H3941-K3941&lt;=0,IF(D3941&gt;Calculator!$G$39,IF(H3941-K3941+E3941+L3941+M3941+Calculator!$G$39&gt;Calculator!$G$39,Calculator!$G$39-(H3941+E3941+L3941+M3941-K3941),Calculator!$G$39),D3941),0)))</f>
        <v>0</v>
      </c>
    </row>
    <row r="3942" spans="1:14" ht="15.75" thickBot="1">
      <c r="A3942" s="33" t="str">
        <f ca="1">IF(C3942=Calculator!$H$27,"F",IF(Daily!D3942+Daily!H3942=0,IF(D3941+H3941&gt;0,"L",""),""))</f>
        <v/>
      </c>
      <c r="B3942" s="34">
        <v>3941</v>
      </c>
      <c r="C3942" s="19">
        <f t="shared" ca="1" si="245"/>
        <v>49871</v>
      </c>
      <c r="D3942" s="29">
        <f t="shared" ca="1" si="247"/>
        <v>0</v>
      </c>
      <c r="E3942" s="29">
        <f ca="1">IF(C3942&lt;Calculator!$D$26,0,IF(DAY($C3942)=1,IF(D3942-Calculator!$G$24&gt;0,Calculator!$G$24,D3942),0))</f>
        <v>0</v>
      </c>
      <c r="F3942" s="29">
        <f ca="1">IF(E3942&gt;0,D3942*Calculator!$G$22/12,0)</f>
        <v>0</v>
      </c>
      <c r="G3942" s="29">
        <f ca="1">IF(E3942&gt;0,(IFERROR(-PMT(Calculator!$G$22/12,Calculator!$G$23*12,Calculator!$G$20),0))-F3942,0)</f>
        <v>0</v>
      </c>
      <c r="H3942" s="29">
        <f t="shared" ca="1" si="248"/>
        <v>0</v>
      </c>
      <c r="I3942" s="29">
        <f t="shared" ca="1" si="246"/>
        <v>0</v>
      </c>
      <c r="J3942" s="30">
        <f>Calculator!$G$40</f>
        <v>6.5000000000000002E-2</v>
      </c>
      <c r="K3942" s="29">
        <f ca="1">IF(C3942&gt;=Calculator!$G$27,IF(DAY($C3942)=1,Calculator!$G$34/2,IF(DAY($C3942)=15,Calculator!$G$34/2,0)),0)</f>
        <v>4500</v>
      </c>
      <c r="L3942" s="29">
        <f ca="1">IF(DAY($C3942)=28,IF(H3942=0,0,Calculator!$G$35),0)</f>
        <v>0</v>
      </c>
      <c r="M3942" s="29">
        <f ca="1">IF(I3942&gt;0,IF(DAY($C3942)=1,SUM(INDIRECT("I"&amp;(ROW(C3941)-DAY(C3941))):I3941),0),0)</f>
        <v>0</v>
      </c>
      <c r="N3942" s="29">
        <f ca="1">IF(C3942&lt;Calculator!$G$27,0,IF(C3942=Calculator!$G$27,Calculator!$G$39,IF(H3942-K3942&lt;=0,IF(D3942&gt;Calculator!$G$39,IF(H3942-K3942+E3942+L3942+M3942+Calculator!$G$39&gt;Calculator!$G$39,Calculator!$G$39-(H3942+E3942+L3942+M3942-K3942),Calculator!$G$39),D3942),0)))</f>
        <v>0</v>
      </c>
    </row>
    <row r="3943" spans="1:14" ht="15.75" thickBot="1">
      <c r="A3943" s="33" t="str">
        <f ca="1">IF(C3943=Calculator!$H$27,"F",IF(Daily!D3943+Daily!H3943=0,IF(D3942+H3942&gt;0,"L",""),""))</f>
        <v/>
      </c>
      <c r="B3943" s="34">
        <v>3942</v>
      </c>
      <c r="C3943" s="19">
        <f t="shared" ca="1" si="245"/>
        <v>49872</v>
      </c>
      <c r="D3943" s="29">
        <f t="shared" ca="1" si="247"/>
        <v>0</v>
      </c>
      <c r="E3943" s="29">
        <f ca="1">IF(C3943&lt;Calculator!$D$26,0,IF(DAY($C3943)=1,IF(D3943-Calculator!$G$24&gt;0,Calculator!$G$24,D3943),0))</f>
        <v>0</v>
      </c>
      <c r="F3943" s="29">
        <f ca="1">IF(E3943&gt;0,D3943*Calculator!$G$22/12,0)</f>
        <v>0</v>
      </c>
      <c r="G3943" s="29">
        <f ca="1">IF(E3943&gt;0,(IFERROR(-PMT(Calculator!$G$22/12,Calculator!$G$23*12,Calculator!$G$20),0))-F3943,0)</f>
        <v>0</v>
      </c>
      <c r="H3943" s="29">
        <f t="shared" ca="1" si="248"/>
        <v>0</v>
      </c>
      <c r="I3943" s="29">
        <f t="shared" ca="1" si="246"/>
        <v>0</v>
      </c>
      <c r="J3943" s="30">
        <f>Calculator!$G$40</f>
        <v>6.5000000000000002E-2</v>
      </c>
      <c r="K3943" s="29">
        <f ca="1">IF(C3943&gt;=Calculator!$G$27,IF(DAY($C3943)=1,Calculator!$G$34/2,IF(DAY($C3943)=15,Calculator!$G$34/2,0)),0)</f>
        <v>0</v>
      </c>
      <c r="L3943" s="29">
        <f ca="1">IF(DAY($C3943)=28,IF(H3943=0,0,Calculator!$G$35),0)</f>
        <v>0</v>
      </c>
      <c r="M3943" s="29">
        <f ca="1">IF(I3943&gt;0,IF(DAY($C3943)=1,SUM(INDIRECT("I"&amp;(ROW(C3942)-DAY(C3942))):I3942),0),0)</f>
        <v>0</v>
      </c>
      <c r="N3943" s="29">
        <f ca="1">IF(C3943&lt;Calculator!$G$27,0,IF(C3943=Calculator!$G$27,Calculator!$G$39,IF(H3943-K3943&lt;=0,IF(D3943&gt;Calculator!$G$39,IF(H3943-K3943+E3943+L3943+M3943+Calculator!$G$39&gt;Calculator!$G$39,Calculator!$G$39-(H3943+E3943+L3943+M3943-K3943),Calculator!$G$39),D3943),0)))</f>
        <v>0</v>
      </c>
    </row>
    <row r="3944" spans="1:14" ht="15.75" thickBot="1">
      <c r="A3944" s="33" t="str">
        <f ca="1">IF(C3944=Calculator!$H$27,"F",IF(Daily!D3944+Daily!H3944=0,IF(D3943+H3943&gt;0,"L",""),""))</f>
        <v/>
      </c>
      <c r="B3944" s="34">
        <v>3943</v>
      </c>
      <c r="C3944" s="19">
        <f t="shared" ca="1" si="245"/>
        <v>49873</v>
      </c>
      <c r="D3944" s="29">
        <f t="shared" ca="1" si="247"/>
        <v>0</v>
      </c>
      <c r="E3944" s="29">
        <f ca="1">IF(C3944&lt;Calculator!$D$26,0,IF(DAY($C3944)=1,IF(D3944-Calculator!$G$24&gt;0,Calculator!$G$24,D3944),0))</f>
        <v>0</v>
      </c>
      <c r="F3944" s="29">
        <f ca="1">IF(E3944&gt;0,D3944*Calculator!$G$22/12,0)</f>
        <v>0</v>
      </c>
      <c r="G3944" s="29">
        <f ca="1">IF(E3944&gt;0,(IFERROR(-PMT(Calculator!$G$22/12,Calculator!$G$23*12,Calculator!$G$20),0))-F3944,0)</f>
        <v>0</v>
      </c>
      <c r="H3944" s="29">
        <f t="shared" ca="1" si="248"/>
        <v>0</v>
      </c>
      <c r="I3944" s="29">
        <f t="shared" ca="1" si="246"/>
        <v>0</v>
      </c>
      <c r="J3944" s="30">
        <f>Calculator!$G$40</f>
        <v>6.5000000000000002E-2</v>
      </c>
      <c r="K3944" s="29">
        <f ca="1">IF(C3944&gt;=Calculator!$G$27,IF(DAY($C3944)=1,Calculator!$G$34/2,IF(DAY($C3944)=15,Calculator!$G$34/2,0)),0)</f>
        <v>0</v>
      </c>
      <c r="L3944" s="29">
        <f ca="1">IF(DAY($C3944)=28,IF(H3944=0,0,Calculator!$G$35),0)</f>
        <v>0</v>
      </c>
      <c r="M3944" s="29">
        <f ca="1">IF(I3944&gt;0,IF(DAY($C3944)=1,SUM(INDIRECT("I"&amp;(ROW(C3943)-DAY(C3943))):I3943),0),0)</f>
        <v>0</v>
      </c>
      <c r="N3944" s="29">
        <f ca="1">IF(C3944&lt;Calculator!$G$27,0,IF(C3944=Calculator!$G$27,Calculator!$G$39,IF(H3944-K3944&lt;=0,IF(D3944&gt;Calculator!$G$39,IF(H3944-K3944+E3944+L3944+M3944+Calculator!$G$39&gt;Calculator!$G$39,Calculator!$G$39-(H3944+E3944+L3944+M3944-K3944),Calculator!$G$39),D3944),0)))</f>
        <v>0</v>
      </c>
    </row>
    <row r="3945" spans="1:14" ht="15.75" thickBot="1">
      <c r="A3945" s="33" t="str">
        <f ca="1">IF(C3945=Calculator!$H$27,"F",IF(Daily!D3945+Daily!H3945=0,IF(D3944+H3944&gt;0,"L",""),""))</f>
        <v/>
      </c>
      <c r="B3945" s="34">
        <v>3944</v>
      </c>
      <c r="C3945" s="19">
        <f t="shared" ca="1" si="245"/>
        <v>49874</v>
      </c>
      <c r="D3945" s="29">
        <f t="shared" ca="1" si="247"/>
        <v>0</v>
      </c>
      <c r="E3945" s="29">
        <f ca="1">IF(C3945&lt;Calculator!$D$26,0,IF(DAY($C3945)=1,IF(D3945-Calculator!$G$24&gt;0,Calculator!$G$24,D3945),0))</f>
        <v>0</v>
      </c>
      <c r="F3945" s="29">
        <f ca="1">IF(E3945&gt;0,D3945*Calculator!$G$22/12,0)</f>
        <v>0</v>
      </c>
      <c r="G3945" s="29">
        <f ca="1">IF(E3945&gt;0,(IFERROR(-PMT(Calculator!$G$22/12,Calculator!$G$23*12,Calculator!$G$20),0))-F3945,0)</f>
        <v>0</v>
      </c>
      <c r="H3945" s="29">
        <f t="shared" ca="1" si="248"/>
        <v>0</v>
      </c>
      <c r="I3945" s="29">
        <f t="shared" ca="1" si="246"/>
        <v>0</v>
      </c>
      <c r="J3945" s="30">
        <f>Calculator!$G$40</f>
        <v>6.5000000000000002E-2</v>
      </c>
      <c r="K3945" s="29">
        <f ca="1">IF(C3945&gt;=Calculator!$G$27,IF(DAY($C3945)=1,Calculator!$G$34/2,IF(DAY($C3945)=15,Calculator!$G$34/2,0)),0)</f>
        <v>0</v>
      </c>
      <c r="L3945" s="29">
        <f ca="1">IF(DAY($C3945)=28,IF(H3945=0,0,Calculator!$G$35),0)</f>
        <v>0</v>
      </c>
      <c r="M3945" s="29">
        <f ca="1">IF(I3945&gt;0,IF(DAY($C3945)=1,SUM(INDIRECT("I"&amp;(ROW(C3944)-DAY(C3944))):I3944),0),0)</f>
        <v>0</v>
      </c>
      <c r="N3945" s="29">
        <f ca="1">IF(C3945&lt;Calculator!$G$27,0,IF(C3945=Calculator!$G$27,Calculator!$G$39,IF(H3945-K3945&lt;=0,IF(D3945&gt;Calculator!$G$39,IF(H3945-K3945+E3945+L3945+M3945+Calculator!$G$39&gt;Calculator!$G$39,Calculator!$G$39-(H3945+E3945+L3945+M3945-K3945),Calculator!$G$39),D3945),0)))</f>
        <v>0</v>
      </c>
    </row>
    <row r="3946" spans="1:14" ht="15.75" thickBot="1">
      <c r="A3946" s="33" t="str">
        <f ca="1">IF(C3946=Calculator!$H$27,"F",IF(Daily!D3946+Daily!H3946=0,IF(D3945+H3945&gt;0,"L",""),""))</f>
        <v/>
      </c>
      <c r="B3946" s="34">
        <v>3945</v>
      </c>
      <c r="C3946" s="19">
        <f t="shared" ca="1" si="245"/>
        <v>49875</v>
      </c>
      <c r="D3946" s="29">
        <f t="shared" ca="1" si="247"/>
        <v>0</v>
      </c>
      <c r="E3946" s="29">
        <f ca="1">IF(C3946&lt;Calculator!$D$26,0,IF(DAY($C3946)=1,IF(D3946-Calculator!$G$24&gt;0,Calculator!$G$24,D3946),0))</f>
        <v>0</v>
      </c>
      <c r="F3946" s="29">
        <f ca="1">IF(E3946&gt;0,D3946*Calculator!$G$22/12,0)</f>
        <v>0</v>
      </c>
      <c r="G3946" s="29">
        <f ca="1">IF(E3946&gt;0,(IFERROR(-PMT(Calculator!$G$22/12,Calculator!$G$23*12,Calculator!$G$20),0))-F3946,0)</f>
        <v>0</v>
      </c>
      <c r="H3946" s="29">
        <f t="shared" ca="1" si="248"/>
        <v>0</v>
      </c>
      <c r="I3946" s="29">
        <f t="shared" ca="1" si="246"/>
        <v>0</v>
      </c>
      <c r="J3946" s="30">
        <f>Calculator!$G$40</f>
        <v>6.5000000000000002E-2</v>
      </c>
      <c r="K3946" s="29">
        <f ca="1">IF(C3946&gt;=Calculator!$G$27,IF(DAY($C3946)=1,Calculator!$G$34/2,IF(DAY($C3946)=15,Calculator!$G$34/2,0)),0)</f>
        <v>0</v>
      </c>
      <c r="L3946" s="29">
        <f ca="1">IF(DAY($C3946)=28,IF(H3946=0,0,Calculator!$G$35),0)</f>
        <v>0</v>
      </c>
      <c r="M3946" s="29">
        <f ca="1">IF(I3946&gt;0,IF(DAY($C3946)=1,SUM(INDIRECT("I"&amp;(ROW(C3945)-DAY(C3945))):I3945),0),0)</f>
        <v>0</v>
      </c>
      <c r="N3946" s="29">
        <f ca="1">IF(C3946&lt;Calculator!$G$27,0,IF(C3946=Calculator!$G$27,Calculator!$G$39,IF(H3946-K3946&lt;=0,IF(D3946&gt;Calculator!$G$39,IF(H3946-K3946+E3946+L3946+M3946+Calculator!$G$39&gt;Calculator!$G$39,Calculator!$G$39-(H3946+E3946+L3946+M3946-K3946),Calculator!$G$39),D3946),0)))</f>
        <v>0</v>
      </c>
    </row>
    <row r="3947" spans="1:14" ht="15.75" thickBot="1">
      <c r="A3947" s="33" t="str">
        <f ca="1">IF(C3947=Calculator!$H$27,"F",IF(Daily!D3947+Daily!H3947=0,IF(D3946+H3946&gt;0,"L",""),""))</f>
        <v/>
      </c>
      <c r="B3947" s="34">
        <v>3946</v>
      </c>
      <c r="C3947" s="19">
        <f t="shared" ca="1" si="245"/>
        <v>49876</v>
      </c>
      <c r="D3947" s="29">
        <f t="shared" ca="1" si="247"/>
        <v>0</v>
      </c>
      <c r="E3947" s="29">
        <f ca="1">IF(C3947&lt;Calculator!$D$26,0,IF(DAY($C3947)=1,IF(D3947-Calculator!$G$24&gt;0,Calculator!$G$24,D3947),0))</f>
        <v>0</v>
      </c>
      <c r="F3947" s="29">
        <f ca="1">IF(E3947&gt;0,D3947*Calculator!$G$22/12,0)</f>
        <v>0</v>
      </c>
      <c r="G3947" s="29">
        <f ca="1">IF(E3947&gt;0,(IFERROR(-PMT(Calculator!$G$22/12,Calculator!$G$23*12,Calculator!$G$20),0))-F3947,0)</f>
        <v>0</v>
      </c>
      <c r="H3947" s="29">
        <f t="shared" ca="1" si="248"/>
        <v>0</v>
      </c>
      <c r="I3947" s="29">
        <f t="shared" ca="1" si="246"/>
        <v>0</v>
      </c>
      <c r="J3947" s="30">
        <f>Calculator!$G$40</f>
        <v>6.5000000000000002E-2</v>
      </c>
      <c r="K3947" s="29">
        <f ca="1">IF(C3947&gt;=Calculator!$G$27,IF(DAY($C3947)=1,Calculator!$G$34/2,IF(DAY($C3947)=15,Calculator!$G$34/2,0)),0)</f>
        <v>0</v>
      </c>
      <c r="L3947" s="29">
        <f ca="1">IF(DAY($C3947)=28,IF(H3947=0,0,Calculator!$G$35),0)</f>
        <v>0</v>
      </c>
      <c r="M3947" s="29">
        <f ca="1">IF(I3947&gt;0,IF(DAY($C3947)=1,SUM(INDIRECT("I"&amp;(ROW(C3946)-DAY(C3946))):I3946),0),0)</f>
        <v>0</v>
      </c>
      <c r="N3947" s="29">
        <f ca="1">IF(C3947&lt;Calculator!$G$27,0,IF(C3947=Calculator!$G$27,Calculator!$G$39,IF(H3947-K3947&lt;=0,IF(D3947&gt;Calculator!$G$39,IF(H3947-K3947+E3947+L3947+M3947+Calculator!$G$39&gt;Calculator!$G$39,Calculator!$G$39-(H3947+E3947+L3947+M3947-K3947),Calculator!$G$39),D3947),0)))</f>
        <v>0</v>
      </c>
    </row>
    <row r="3948" spans="1:14" ht="15.75" thickBot="1">
      <c r="A3948" s="33" t="str">
        <f ca="1">IF(C3948=Calculator!$H$27,"F",IF(Daily!D3948+Daily!H3948=0,IF(D3947+H3947&gt;0,"L",""),""))</f>
        <v/>
      </c>
      <c r="B3948" s="34">
        <v>3947</v>
      </c>
      <c r="C3948" s="19">
        <f t="shared" ca="1" si="245"/>
        <v>49877</v>
      </c>
      <c r="D3948" s="29">
        <f t="shared" ca="1" si="247"/>
        <v>0</v>
      </c>
      <c r="E3948" s="29">
        <f ca="1">IF(C3948&lt;Calculator!$D$26,0,IF(DAY($C3948)=1,IF(D3948-Calculator!$G$24&gt;0,Calculator!$G$24,D3948),0))</f>
        <v>0</v>
      </c>
      <c r="F3948" s="29">
        <f ca="1">IF(E3948&gt;0,D3948*Calculator!$G$22/12,0)</f>
        <v>0</v>
      </c>
      <c r="G3948" s="29">
        <f ca="1">IF(E3948&gt;0,(IFERROR(-PMT(Calculator!$G$22/12,Calculator!$G$23*12,Calculator!$G$20),0))-F3948,0)</f>
        <v>0</v>
      </c>
      <c r="H3948" s="29">
        <f t="shared" ca="1" si="248"/>
        <v>0</v>
      </c>
      <c r="I3948" s="29">
        <f t="shared" ca="1" si="246"/>
        <v>0</v>
      </c>
      <c r="J3948" s="30">
        <f>Calculator!$G$40</f>
        <v>6.5000000000000002E-2</v>
      </c>
      <c r="K3948" s="29">
        <f ca="1">IF(C3948&gt;=Calculator!$G$27,IF(DAY($C3948)=1,Calculator!$G$34/2,IF(DAY($C3948)=15,Calculator!$G$34/2,0)),0)</f>
        <v>0</v>
      </c>
      <c r="L3948" s="29">
        <f ca="1">IF(DAY($C3948)=28,IF(H3948=0,0,Calculator!$G$35),0)</f>
        <v>0</v>
      </c>
      <c r="M3948" s="29">
        <f ca="1">IF(I3948&gt;0,IF(DAY($C3948)=1,SUM(INDIRECT("I"&amp;(ROW(C3947)-DAY(C3947))):I3947),0),0)</f>
        <v>0</v>
      </c>
      <c r="N3948" s="29">
        <f ca="1">IF(C3948&lt;Calculator!$G$27,0,IF(C3948=Calculator!$G$27,Calculator!$G$39,IF(H3948-K3948&lt;=0,IF(D3948&gt;Calculator!$G$39,IF(H3948-K3948+E3948+L3948+M3948+Calculator!$G$39&gt;Calculator!$G$39,Calculator!$G$39-(H3948+E3948+L3948+M3948-K3948),Calculator!$G$39),D3948),0)))</f>
        <v>0</v>
      </c>
    </row>
    <row r="3949" spans="1:14" ht="15.75" thickBot="1">
      <c r="A3949" s="33" t="str">
        <f ca="1">IF(C3949=Calculator!$H$27,"F",IF(Daily!D3949+Daily!H3949=0,IF(D3948+H3948&gt;0,"L",""),""))</f>
        <v/>
      </c>
      <c r="B3949" s="34">
        <v>3948</v>
      </c>
      <c r="C3949" s="19">
        <f t="shared" ca="1" si="245"/>
        <v>49878</v>
      </c>
      <c r="D3949" s="29">
        <f t="shared" ca="1" si="247"/>
        <v>0</v>
      </c>
      <c r="E3949" s="29">
        <f ca="1">IF(C3949&lt;Calculator!$D$26,0,IF(DAY($C3949)=1,IF(D3949-Calculator!$G$24&gt;0,Calculator!$G$24,D3949),0))</f>
        <v>0</v>
      </c>
      <c r="F3949" s="29">
        <f ca="1">IF(E3949&gt;0,D3949*Calculator!$G$22/12,0)</f>
        <v>0</v>
      </c>
      <c r="G3949" s="29">
        <f ca="1">IF(E3949&gt;0,(IFERROR(-PMT(Calculator!$G$22/12,Calculator!$G$23*12,Calculator!$G$20),0))-F3949,0)</f>
        <v>0</v>
      </c>
      <c r="H3949" s="29">
        <f t="shared" ca="1" si="248"/>
        <v>0</v>
      </c>
      <c r="I3949" s="29">
        <f t="shared" ca="1" si="246"/>
        <v>0</v>
      </c>
      <c r="J3949" s="30">
        <f>Calculator!$G$40</f>
        <v>6.5000000000000002E-2</v>
      </c>
      <c r="K3949" s="29">
        <f ca="1">IF(C3949&gt;=Calculator!$G$27,IF(DAY($C3949)=1,Calculator!$G$34/2,IF(DAY($C3949)=15,Calculator!$G$34/2,0)),0)</f>
        <v>0</v>
      </c>
      <c r="L3949" s="29">
        <f ca="1">IF(DAY($C3949)=28,IF(H3949=0,0,Calculator!$G$35),0)</f>
        <v>0</v>
      </c>
      <c r="M3949" s="29">
        <f ca="1">IF(I3949&gt;0,IF(DAY($C3949)=1,SUM(INDIRECT("I"&amp;(ROW(C3948)-DAY(C3948))):I3948),0),0)</f>
        <v>0</v>
      </c>
      <c r="N3949" s="29">
        <f ca="1">IF(C3949&lt;Calculator!$G$27,0,IF(C3949=Calculator!$G$27,Calculator!$G$39,IF(H3949-K3949&lt;=0,IF(D3949&gt;Calculator!$G$39,IF(H3949-K3949+E3949+L3949+M3949+Calculator!$G$39&gt;Calculator!$G$39,Calculator!$G$39-(H3949+E3949+L3949+M3949-K3949),Calculator!$G$39),D3949),0)))</f>
        <v>0</v>
      </c>
    </row>
    <row r="3950" spans="1:14" ht="15.75" thickBot="1">
      <c r="A3950" s="33" t="str">
        <f ca="1">IF(C3950=Calculator!$H$27,"F",IF(Daily!D3950+Daily!H3950=0,IF(D3949+H3949&gt;0,"L",""),""))</f>
        <v/>
      </c>
      <c r="B3950" s="34">
        <v>3949</v>
      </c>
      <c r="C3950" s="19">
        <f t="shared" ca="1" si="245"/>
        <v>49879</v>
      </c>
      <c r="D3950" s="29">
        <f t="shared" ca="1" si="247"/>
        <v>0</v>
      </c>
      <c r="E3950" s="29">
        <f ca="1">IF(C3950&lt;Calculator!$D$26,0,IF(DAY($C3950)=1,IF(D3950-Calculator!$G$24&gt;0,Calculator!$G$24,D3950),0))</f>
        <v>0</v>
      </c>
      <c r="F3950" s="29">
        <f ca="1">IF(E3950&gt;0,D3950*Calculator!$G$22/12,0)</f>
        <v>0</v>
      </c>
      <c r="G3950" s="29">
        <f ca="1">IF(E3950&gt;0,(IFERROR(-PMT(Calculator!$G$22/12,Calculator!$G$23*12,Calculator!$G$20),0))-F3950,0)</f>
        <v>0</v>
      </c>
      <c r="H3950" s="29">
        <f t="shared" ca="1" si="248"/>
        <v>0</v>
      </c>
      <c r="I3950" s="29">
        <f t="shared" ca="1" si="246"/>
        <v>0</v>
      </c>
      <c r="J3950" s="30">
        <f>Calculator!$G$40</f>
        <v>6.5000000000000002E-2</v>
      </c>
      <c r="K3950" s="29">
        <f ca="1">IF(C3950&gt;=Calculator!$G$27,IF(DAY($C3950)=1,Calculator!$G$34/2,IF(DAY($C3950)=15,Calculator!$G$34/2,0)),0)</f>
        <v>0</v>
      </c>
      <c r="L3950" s="29">
        <f ca="1">IF(DAY($C3950)=28,IF(H3950=0,0,Calculator!$G$35),0)</f>
        <v>0</v>
      </c>
      <c r="M3950" s="29">
        <f ca="1">IF(I3950&gt;0,IF(DAY($C3950)=1,SUM(INDIRECT("I"&amp;(ROW(C3949)-DAY(C3949))):I3949),0),0)</f>
        <v>0</v>
      </c>
      <c r="N3950" s="29">
        <f ca="1">IF(C3950&lt;Calculator!$G$27,0,IF(C3950=Calculator!$G$27,Calculator!$G$39,IF(H3950-K3950&lt;=0,IF(D3950&gt;Calculator!$G$39,IF(H3950-K3950+E3950+L3950+M3950+Calculator!$G$39&gt;Calculator!$G$39,Calculator!$G$39-(H3950+E3950+L3950+M3950-K3950),Calculator!$G$39),D3950),0)))</f>
        <v>0</v>
      </c>
    </row>
    <row r="3951" spans="1:14" ht="15.75" thickBot="1">
      <c r="A3951" s="33" t="str">
        <f ca="1">IF(C3951=Calculator!$H$27,"F",IF(Daily!D3951+Daily!H3951=0,IF(D3950+H3950&gt;0,"L",""),""))</f>
        <v/>
      </c>
      <c r="B3951" s="34">
        <v>3950</v>
      </c>
      <c r="C3951" s="19">
        <f t="shared" ca="1" si="245"/>
        <v>49880</v>
      </c>
      <c r="D3951" s="29">
        <f t="shared" ca="1" si="247"/>
        <v>0</v>
      </c>
      <c r="E3951" s="29">
        <f ca="1">IF(C3951&lt;Calculator!$D$26,0,IF(DAY($C3951)=1,IF(D3951-Calculator!$G$24&gt;0,Calculator!$G$24,D3951),0))</f>
        <v>0</v>
      </c>
      <c r="F3951" s="29">
        <f ca="1">IF(E3951&gt;0,D3951*Calculator!$G$22/12,0)</f>
        <v>0</v>
      </c>
      <c r="G3951" s="29">
        <f ca="1">IF(E3951&gt;0,(IFERROR(-PMT(Calculator!$G$22/12,Calculator!$G$23*12,Calculator!$G$20),0))-F3951,0)</f>
        <v>0</v>
      </c>
      <c r="H3951" s="29">
        <f t="shared" ca="1" si="248"/>
        <v>0</v>
      </c>
      <c r="I3951" s="29">
        <f t="shared" ca="1" si="246"/>
        <v>0</v>
      </c>
      <c r="J3951" s="30">
        <f>Calculator!$G$40</f>
        <v>6.5000000000000002E-2</v>
      </c>
      <c r="K3951" s="29">
        <f ca="1">IF(C3951&gt;=Calculator!$G$27,IF(DAY($C3951)=1,Calculator!$G$34/2,IF(DAY($C3951)=15,Calculator!$G$34/2,0)),0)</f>
        <v>0</v>
      </c>
      <c r="L3951" s="29">
        <f ca="1">IF(DAY($C3951)=28,IF(H3951=0,0,Calculator!$G$35),0)</f>
        <v>0</v>
      </c>
      <c r="M3951" s="29">
        <f ca="1">IF(I3951&gt;0,IF(DAY($C3951)=1,SUM(INDIRECT("I"&amp;(ROW(C3950)-DAY(C3950))):I3950),0),0)</f>
        <v>0</v>
      </c>
      <c r="N3951" s="29">
        <f ca="1">IF(C3951&lt;Calculator!$G$27,0,IF(C3951=Calculator!$G$27,Calculator!$G$39,IF(H3951-K3951&lt;=0,IF(D3951&gt;Calculator!$G$39,IF(H3951-K3951+E3951+L3951+M3951+Calculator!$G$39&gt;Calculator!$G$39,Calculator!$G$39-(H3951+E3951+L3951+M3951-K3951),Calculator!$G$39),D3951),0)))</f>
        <v>0</v>
      </c>
    </row>
    <row r="3952" spans="1:14" ht="15.75" thickBot="1">
      <c r="A3952" s="33" t="str">
        <f ca="1">IF(C3952=Calculator!$H$27,"F",IF(Daily!D3952+Daily!H3952=0,IF(D3951+H3951&gt;0,"L",""),""))</f>
        <v/>
      </c>
      <c r="B3952" s="34">
        <v>3951</v>
      </c>
      <c r="C3952" s="19">
        <f t="shared" ca="1" si="245"/>
        <v>49881</v>
      </c>
      <c r="D3952" s="29">
        <f t="shared" ca="1" si="247"/>
        <v>0</v>
      </c>
      <c r="E3952" s="29">
        <f ca="1">IF(C3952&lt;Calculator!$D$26,0,IF(DAY($C3952)=1,IF(D3952-Calculator!$G$24&gt;0,Calculator!$G$24,D3952),0))</f>
        <v>0</v>
      </c>
      <c r="F3952" s="29">
        <f ca="1">IF(E3952&gt;0,D3952*Calculator!$G$22/12,0)</f>
        <v>0</v>
      </c>
      <c r="G3952" s="29">
        <f ca="1">IF(E3952&gt;0,(IFERROR(-PMT(Calculator!$G$22/12,Calculator!$G$23*12,Calculator!$G$20),0))-F3952,0)</f>
        <v>0</v>
      </c>
      <c r="H3952" s="29">
        <f t="shared" ca="1" si="248"/>
        <v>0</v>
      </c>
      <c r="I3952" s="29">
        <f t="shared" ca="1" si="246"/>
        <v>0</v>
      </c>
      <c r="J3952" s="30">
        <f>Calculator!$G$40</f>
        <v>6.5000000000000002E-2</v>
      </c>
      <c r="K3952" s="29">
        <f ca="1">IF(C3952&gt;=Calculator!$G$27,IF(DAY($C3952)=1,Calculator!$G$34/2,IF(DAY($C3952)=15,Calculator!$G$34/2,0)),0)</f>
        <v>0</v>
      </c>
      <c r="L3952" s="29">
        <f ca="1">IF(DAY($C3952)=28,IF(H3952=0,0,Calculator!$G$35),0)</f>
        <v>0</v>
      </c>
      <c r="M3952" s="29">
        <f ca="1">IF(I3952&gt;0,IF(DAY($C3952)=1,SUM(INDIRECT("I"&amp;(ROW(C3951)-DAY(C3951))):I3951),0),0)</f>
        <v>0</v>
      </c>
      <c r="N3952" s="29">
        <f ca="1">IF(C3952&lt;Calculator!$G$27,0,IF(C3952=Calculator!$G$27,Calculator!$G$39,IF(H3952-K3952&lt;=0,IF(D3952&gt;Calculator!$G$39,IF(H3952-K3952+E3952+L3952+M3952+Calculator!$G$39&gt;Calculator!$G$39,Calculator!$G$39-(H3952+E3952+L3952+M3952-K3952),Calculator!$G$39),D3952),0)))</f>
        <v>0</v>
      </c>
    </row>
    <row r="3953" spans="1:14" ht="15.75" thickBot="1">
      <c r="A3953" s="33" t="str">
        <f ca="1">IF(C3953=Calculator!$H$27,"F",IF(Daily!D3953+Daily!H3953=0,IF(D3952+H3952&gt;0,"L",""),""))</f>
        <v/>
      </c>
      <c r="B3953" s="34">
        <v>3952</v>
      </c>
      <c r="C3953" s="19">
        <f t="shared" ca="1" si="245"/>
        <v>49882</v>
      </c>
      <c r="D3953" s="29">
        <f t="shared" ca="1" si="247"/>
        <v>0</v>
      </c>
      <c r="E3953" s="29">
        <f ca="1">IF(C3953&lt;Calculator!$D$26,0,IF(DAY($C3953)=1,IF(D3953-Calculator!$G$24&gt;0,Calculator!$G$24,D3953),0))</f>
        <v>0</v>
      </c>
      <c r="F3953" s="29">
        <f ca="1">IF(E3953&gt;0,D3953*Calculator!$G$22/12,0)</f>
        <v>0</v>
      </c>
      <c r="G3953" s="29">
        <f ca="1">IF(E3953&gt;0,(IFERROR(-PMT(Calculator!$G$22/12,Calculator!$G$23*12,Calculator!$G$20),0))-F3953,0)</f>
        <v>0</v>
      </c>
      <c r="H3953" s="29">
        <f t="shared" ca="1" si="248"/>
        <v>0</v>
      </c>
      <c r="I3953" s="29">
        <f t="shared" ca="1" si="246"/>
        <v>0</v>
      </c>
      <c r="J3953" s="30">
        <f>Calculator!$G$40</f>
        <v>6.5000000000000002E-2</v>
      </c>
      <c r="K3953" s="29">
        <f ca="1">IF(C3953&gt;=Calculator!$G$27,IF(DAY($C3953)=1,Calculator!$G$34/2,IF(DAY($C3953)=15,Calculator!$G$34/2,0)),0)</f>
        <v>0</v>
      </c>
      <c r="L3953" s="29">
        <f ca="1">IF(DAY($C3953)=28,IF(H3953=0,0,Calculator!$G$35),0)</f>
        <v>0</v>
      </c>
      <c r="M3953" s="29">
        <f ca="1">IF(I3953&gt;0,IF(DAY($C3953)=1,SUM(INDIRECT("I"&amp;(ROW(C3952)-DAY(C3952))):I3952),0),0)</f>
        <v>0</v>
      </c>
      <c r="N3953" s="29">
        <f ca="1">IF(C3953&lt;Calculator!$G$27,0,IF(C3953=Calculator!$G$27,Calculator!$G$39,IF(H3953-K3953&lt;=0,IF(D3953&gt;Calculator!$G$39,IF(H3953-K3953+E3953+L3953+M3953+Calculator!$G$39&gt;Calculator!$G$39,Calculator!$G$39-(H3953+E3953+L3953+M3953-K3953),Calculator!$G$39),D3953),0)))</f>
        <v>0</v>
      </c>
    </row>
    <row r="3954" spans="1:14" ht="15.75" thickBot="1">
      <c r="A3954" s="33" t="str">
        <f ca="1">IF(C3954=Calculator!$H$27,"F",IF(Daily!D3954+Daily!H3954=0,IF(D3953+H3953&gt;0,"L",""),""))</f>
        <v/>
      </c>
      <c r="B3954" s="34">
        <v>3953</v>
      </c>
      <c r="C3954" s="19">
        <f t="shared" ca="1" si="245"/>
        <v>49883</v>
      </c>
      <c r="D3954" s="29">
        <f t="shared" ca="1" si="247"/>
        <v>0</v>
      </c>
      <c r="E3954" s="29">
        <f ca="1">IF(C3954&lt;Calculator!$D$26,0,IF(DAY($C3954)=1,IF(D3954-Calculator!$G$24&gt;0,Calculator!$G$24,D3954),0))</f>
        <v>0</v>
      </c>
      <c r="F3954" s="29">
        <f ca="1">IF(E3954&gt;0,D3954*Calculator!$G$22/12,0)</f>
        <v>0</v>
      </c>
      <c r="G3954" s="29">
        <f ca="1">IF(E3954&gt;0,(IFERROR(-PMT(Calculator!$G$22/12,Calculator!$G$23*12,Calculator!$G$20),0))-F3954,0)</f>
        <v>0</v>
      </c>
      <c r="H3954" s="29">
        <f t="shared" ca="1" si="248"/>
        <v>0</v>
      </c>
      <c r="I3954" s="29">
        <f t="shared" ca="1" si="246"/>
        <v>0</v>
      </c>
      <c r="J3954" s="30">
        <f>Calculator!$G$40</f>
        <v>6.5000000000000002E-2</v>
      </c>
      <c r="K3954" s="29">
        <f ca="1">IF(C3954&gt;=Calculator!$G$27,IF(DAY($C3954)=1,Calculator!$G$34/2,IF(DAY($C3954)=15,Calculator!$G$34/2,0)),0)</f>
        <v>0</v>
      </c>
      <c r="L3954" s="29">
        <f ca="1">IF(DAY($C3954)=28,IF(H3954=0,0,Calculator!$G$35),0)</f>
        <v>0</v>
      </c>
      <c r="M3954" s="29">
        <f ca="1">IF(I3954&gt;0,IF(DAY($C3954)=1,SUM(INDIRECT("I"&amp;(ROW(C3953)-DAY(C3953))):I3953),0),0)</f>
        <v>0</v>
      </c>
      <c r="N3954" s="29">
        <f ca="1">IF(C3954&lt;Calculator!$G$27,0,IF(C3954=Calculator!$G$27,Calculator!$G$39,IF(H3954-K3954&lt;=0,IF(D3954&gt;Calculator!$G$39,IF(H3954-K3954+E3954+L3954+M3954+Calculator!$G$39&gt;Calculator!$G$39,Calculator!$G$39-(H3954+E3954+L3954+M3954-K3954),Calculator!$G$39),D3954),0)))</f>
        <v>0</v>
      </c>
    </row>
    <row r="3955" spans="1:14" ht="15.75" thickBot="1">
      <c r="A3955" s="33" t="str">
        <f ca="1">IF(C3955=Calculator!$H$27,"F",IF(Daily!D3955+Daily!H3955=0,IF(D3954+H3954&gt;0,"L",""),""))</f>
        <v/>
      </c>
      <c r="B3955" s="34">
        <v>3954</v>
      </c>
      <c r="C3955" s="19">
        <f t="shared" ca="1" si="245"/>
        <v>49884</v>
      </c>
      <c r="D3955" s="29">
        <f t="shared" ca="1" si="247"/>
        <v>0</v>
      </c>
      <c r="E3955" s="29">
        <f ca="1">IF(C3955&lt;Calculator!$D$26,0,IF(DAY($C3955)=1,IF(D3955-Calculator!$G$24&gt;0,Calculator!$G$24,D3955),0))</f>
        <v>0</v>
      </c>
      <c r="F3955" s="29">
        <f ca="1">IF(E3955&gt;0,D3955*Calculator!$G$22/12,0)</f>
        <v>0</v>
      </c>
      <c r="G3955" s="29">
        <f ca="1">IF(E3955&gt;0,(IFERROR(-PMT(Calculator!$G$22/12,Calculator!$G$23*12,Calculator!$G$20),0))-F3955,0)</f>
        <v>0</v>
      </c>
      <c r="H3955" s="29">
        <f t="shared" ca="1" si="248"/>
        <v>0</v>
      </c>
      <c r="I3955" s="29">
        <f t="shared" ca="1" si="246"/>
        <v>0</v>
      </c>
      <c r="J3955" s="30">
        <f>Calculator!$G$40</f>
        <v>6.5000000000000002E-2</v>
      </c>
      <c r="K3955" s="29">
        <f ca="1">IF(C3955&gt;=Calculator!$G$27,IF(DAY($C3955)=1,Calculator!$G$34/2,IF(DAY($C3955)=15,Calculator!$G$34/2,0)),0)</f>
        <v>0</v>
      </c>
      <c r="L3955" s="29">
        <f ca="1">IF(DAY($C3955)=28,IF(H3955=0,0,Calculator!$G$35),0)</f>
        <v>0</v>
      </c>
      <c r="M3955" s="29">
        <f ca="1">IF(I3955&gt;0,IF(DAY($C3955)=1,SUM(INDIRECT("I"&amp;(ROW(C3954)-DAY(C3954))):I3954),0),0)</f>
        <v>0</v>
      </c>
      <c r="N3955" s="29">
        <f ca="1">IF(C3955&lt;Calculator!$G$27,0,IF(C3955=Calculator!$G$27,Calculator!$G$39,IF(H3955-K3955&lt;=0,IF(D3955&gt;Calculator!$G$39,IF(H3955-K3955+E3955+L3955+M3955+Calculator!$G$39&gt;Calculator!$G$39,Calculator!$G$39-(H3955+E3955+L3955+M3955-K3955),Calculator!$G$39),D3955),0)))</f>
        <v>0</v>
      </c>
    </row>
    <row r="3956" spans="1:14" ht="15.75" thickBot="1">
      <c r="A3956" s="33" t="str">
        <f ca="1">IF(C3956=Calculator!$H$27,"F",IF(Daily!D3956+Daily!H3956=0,IF(D3955+H3955&gt;0,"L",""),""))</f>
        <v/>
      </c>
      <c r="B3956" s="34">
        <v>3955</v>
      </c>
      <c r="C3956" s="19">
        <f t="shared" ca="1" si="245"/>
        <v>49885</v>
      </c>
      <c r="D3956" s="29">
        <f t="shared" ca="1" si="247"/>
        <v>0</v>
      </c>
      <c r="E3956" s="29">
        <f ca="1">IF(C3956&lt;Calculator!$D$26,0,IF(DAY($C3956)=1,IF(D3956-Calculator!$G$24&gt;0,Calculator!$G$24,D3956),0))</f>
        <v>0</v>
      </c>
      <c r="F3956" s="29">
        <f ca="1">IF(E3956&gt;0,D3956*Calculator!$G$22/12,0)</f>
        <v>0</v>
      </c>
      <c r="G3956" s="29">
        <f ca="1">IF(E3956&gt;0,(IFERROR(-PMT(Calculator!$G$22/12,Calculator!$G$23*12,Calculator!$G$20),0))-F3956,0)</f>
        <v>0</v>
      </c>
      <c r="H3956" s="29">
        <f t="shared" ca="1" si="248"/>
        <v>0</v>
      </c>
      <c r="I3956" s="29">
        <f t="shared" ca="1" si="246"/>
        <v>0</v>
      </c>
      <c r="J3956" s="30">
        <f>Calculator!$G$40</f>
        <v>6.5000000000000002E-2</v>
      </c>
      <c r="K3956" s="29">
        <f ca="1">IF(C3956&gt;=Calculator!$G$27,IF(DAY($C3956)=1,Calculator!$G$34/2,IF(DAY($C3956)=15,Calculator!$G$34/2,0)),0)</f>
        <v>0</v>
      </c>
      <c r="L3956" s="29">
        <f ca="1">IF(DAY($C3956)=28,IF(H3956=0,0,Calculator!$G$35),0)</f>
        <v>0</v>
      </c>
      <c r="M3956" s="29">
        <f ca="1">IF(I3956&gt;0,IF(DAY($C3956)=1,SUM(INDIRECT("I"&amp;(ROW(C3955)-DAY(C3955))):I3955),0),0)</f>
        <v>0</v>
      </c>
      <c r="N3956" s="29">
        <f ca="1">IF(C3956&lt;Calculator!$G$27,0,IF(C3956=Calculator!$G$27,Calculator!$G$39,IF(H3956-K3956&lt;=0,IF(D3956&gt;Calculator!$G$39,IF(H3956-K3956+E3956+L3956+M3956+Calculator!$G$39&gt;Calculator!$G$39,Calculator!$G$39-(H3956+E3956+L3956+M3956-K3956),Calculator!$G$39),D3956),0)))</f>
        <v>0</v>
      </c>
    </row>
    <row r="3957" spans="1:14" ht="15.75" thickBot="1">
      <c r="A3957" s="33" t="str">
        <f ca="1">IF(C3957=Calculator!$H$27,"F",IF(Daily!D3957+Daily!H3957=0,IF(D3956+H3956&gt;0,"L",""),""))</f>
        <v/>
      </c>
      <c r="B3957" s="34">
        <v>3956</v>
      </c>
      <c r="C3957" s="19">
        <f t="shared" ca="1" si="245"/>
        <v>49886</v>
      </c>
      <c r="D3957" s="29">
        <f t="shared" ca="1" si="247"/>
        <v>0</v>
      </c>
      <c r="E3957" s="29">
        <f ca="1">IF(C3957&lt;Calculator!$D$26,0,IF(DAY($C3957)=1,IF(D3957-Calculator!$G$24&gt;0,Calculator!$G$24,D3957),0))</f>
        <v>0</v>
      </c>
      <c r="F3957" s="29">
        <f ca="1">IF(E3957&gt;0,D3957*Calculator!$G$22/12,0)</f>
        <v>0</v>
      </c>
      <c r="G3957" s="29">
        <f ca="1">IF(E3957&gt;0,(IFERROR(-PMT(Calculator!$G$22/12,Calculator!$G$23*12,Calculator!$G$20),0))-F3957,0)</f>
        <v>0</v>
      </c>
      <c r="H3957" s="29">
        <f t="shared" ca="1" si="248"/>
        <v>0</v>
      </c>
      <c r="I3957" s="29">
        <f t="shared" ca="1" si="246"/>
        <v>0</v>
      </c>
      <c r="J3957" s="30">
        <f>Calculator!$G$40</f>
        <v>6.5000000000000002E-2</v>
      </c>
      <c r="K3957" s="29">
        <f ca="1">IF(C3957&gt;=Calculator!$G$27,IF(DAY($C3957)=1,Calculator!$G$34/2,IF(DAY($C3957)=15,Calculator!$G$34/2,0)),0)</f>
        <v>0</v>
      </c>
      <c r="L3957" s="29">
        <f ca="1">IF(DAY($C3957)=28,IF(H3957=0,0,Calculator!$G$35),0)</f>
        <v>0</v>
      </c>
      <c r="M3957" s="29">
        <f ca="1">IF(I3957&gt;0,IF(DAY($C3957)=1,SUM(INDIRECT("I"&amp;(ROW(C3956)-DAY(C3956))):I3956),0),0)</f>
        <v>0</v>
      </c>
      <c r="N3957" s="29">
        <f ca="1">IF(C3957&lt;Calculator!$G$27,0,IF(C3957=Calculator!$G$27,Calculator!$G$39,IF(H3957-K3957&lt;=0,IF(D3957&gt;Calculator!$G$39,IF(H3957-K3957+E3957+L3957+M3957+Calculator!$G$39&gt;Calculator!$G$39,Calculator!$G$39-(H3957+E3957+L3957+M3957-K3957),Calculator!$G$39),D3957),0)))</f>
        <v>0</v>
      </c>
    </row>
    <row r="3958" spans="1:14" ht="15.75" thickBot="1">
      <c r="A3958" s="33" t="str">
        <f ca="1">IF(C3958=Calculator!$H$27,"F",IF(Daily!D3958+Daily!H3958=0,IF(D3957+H3957&gt;0,"L",""),""))</f>
        <v/>
      </c>
      <c r="B3958" s="34">
        <v>3957</v>
      </c>
      <c r="C3958" s="19">
        <f t="shared" ca="1" si="245"/>
        <v>49887</v>
      </c>
      <c r="D3958" s="29">
        <f t="shared" ca="1" si="247"/>
        <v>0</v>
      </c>
      <c r="E3958" s="29">
        <f ca="1">IF(C3958&lt;Calculator!$D$26,0,IF(DAY($C3958)=1,IF(D3958-Calculator!$G$24&gt;0,Calculator!$G$24,D3958),0))</f>
        <v>0</v>
      </c>
      <c r="F3958" s="29">
        <f ca="1">IF(E3958&gt;0,D3958*Calculator!$G$22/12,0)</f>
        <v>0</v>
      </c>
      <c r="G3958" s="29">
        <f ca="1">IF(E3958&gt;0,(IFERROR(-PMT(Calculator!$G$22/12,Calculator!$G$23*12,Calculator!$G$20),0))-F3958,0)</f>
        <v>0</v>
      </c>
      <c r="H3958" s="29">
        <f t="shared" ca="1" si="248"/>
        <v>0</v>
      </c>
      <c r="I3958" s="29">
        <f t="shared" ca="1" si="246"/>
        <v>0</v>
      </c>
      <c r="J3958" s="30">
        <f>Calculator!$G$40</f>
        <v>6.5000000000000002E-2</v>
      </c>
      <c r="K3958" s="29">
        <f ca="1">IF(C3958&gt;=Calculator!$G$27,IF(DAY($C3958)=1,Calculator!$G$34/2,IF(DAY($C3958)=15,Calculator!$G$34/2,0)),0)</f>
        <v>0</v>
      </c>
      <c r="L3958" s="29">
        <f ca="1">IF(DAY($C3958)=28,IF(H3958=0,0,Calculator!$G$35),0)</f>
        <v>0</v>
      </c>
      <c r="M3958" s="29">
        <f ca="1">IF(I3958&gt;0,IF(DAY($C3958)=1,SUM(INDIRECT("I"&amp;(ROW(C3957)-DAY(C3957))):I3957),0),0)</f>
        <v>0</v>
      </c>
      <c r="N3958" s="29">
        <f ca="1">IF(C3958&lt;Calculator!$G$27,0,IF(C3958=Calculator!$G$27,Calculator!$G$39,IF(H3958-K3958&lt;=0,IF(D3958&gt;Calculator!$G$39,IF(H3958-K3958+E3958+L3958+M3958+Calculator!$G$39&gt;Calculator!$G$39,Calculator!$G$39-(H3958+E3958+L3958+M3958-K3958),Calculator!$G$39),D3958),0)))</f>
        <v>0</v>
      </c>
    </row>
    <row r="3959" spans="1:14" ht="15.75" thickBot="1">
      <c r="A3959" s="33" t="str">
        <f ca="1">IF(C3959=Calculator!$H$27,"F",IF(Daily!D3959+Daily!H3959=0,IF(D3958+H3958&gt;0,"L",""),""))</f>
        <v/>
      </c>
      <c r="B3959" s="34">
        <v>3958</v>
      </c>
      <c r="C3959" s="19">
        <f t="shared" ca="1" si="245"/>
        <v>49888</v>
      </c>
      <c r="D3959" s="29">
        <f t="shared" ca="1" si="247"/>
        <v>0</v>
      </c>
      <c r="E3959" s="29">
        <f ca="1">IF(C3959&lt;Calculator!$D$26,0,IF(DAY($C3959)=1,IF(D3959-Calculator!$G$24&gt;0,Calculator!$G$24,D3959),0))</f>
        <v>0</v>
      </c>
      <c r="F3959" s="29">
        <f ca="1">IF(E3959&gt;0,D3959*Calculator!$G$22/12,0)</f>
        <v>0</v>
      </c>
      <c r="G3959" s="29">
        <f ca="1">IF(E3959&gt;0,(IFERROR(-PMT(Calculator!$G$22/12,Calculator!$G$23*12,Calculator!$G$20),0))-F3959,0)</f>
        <v>0</v>
      </c>
      <c r="H3959" s="29">
        <f t="shared" ca="1" si="248"/>
        <v>0</v>
      </c>
      <c r="I3959" s="29">
        <f t="shared" ca="1" si="246"/>
        <v>0</v>
      </c>
      <c r="J3959" s="30">
        <f>Calculator!$G$40</f>
        <v>6.5000000000000002E-2</v>
      </c>
      <c r="K3959" s="29">
        <f ca="1">IF(C3959&gt;=Calculator!$G$27,IF(DAY($C3959)=1,Calculator!$G$34/2,IF(DAY($C3959)=15,Calculator!$G$34/2,0)),0)</f>
        <v>4500</v>
      </c>
      <c r="L3959" s="29">
        <f ca="1">IF(DAY($C3959)=28,IF(H3959=0,0,Calculator!$G$35),0)</f>
        <v>0</v>
      </c>
      <c r="M3959" s="29">
        <f ca="1">IF(I3959&gt;0,IF(DAY($C3959)=1,SUM(INDIRECT("I"&amp;(ROW(C3958)-DAY(C3958))):I3958),0),0)</f>
        <v>0</v>
      </c>
      <c r="N3959" s="29">
        <f ca="1">IF(C3959&lt;Calculator!$G$27,0,IF(C3959=Calculator!$G$27,Calculator!$G$39,IF(H3959-K3959&lt;=0,IF(D3959&gt;Calculator!$G$39,IF(H3959-K3959+E3959+L3959+M3959+Calculator!$G$39&gt;Calculator!$G$39,Calculator!$G$39-(H3959+E3959+L3959+M3959-K3959),Calculator!$G$39),D3959),0)))</f>
        <v>0</v>
      </c>
    </row>
    <row r="3960" spans="1:14" ht="15.75" thickBot="1">
      <c r="A3960" s="33" t="str">
        <f ca="1">IF(C3960=Calculator!$H$27,"F",IF(Daily!D3960+Daily!H3960=0,IF(D3959+H3959&gt;0,"L",""),""))</f>
        <v/>
      </c>
      <c r="B3960" s="34">
        <v>3959</v>
      </c>
      <c r="C3960" s="19">
        <f t="shared" ca="1" si="245"/>
        <v>49889</v>
      </c>
      <c r="D3960" s="29">
        <f t="shared" ca="1" si="247"/>
        <v>0</v>
      </c>
      <c r="E3960" s="29">
        <f ca="1">IF(C3960&lt;Calculator!$D$26,0,IF(DAY($C3960)=1,IF(D3960-Calculator!$G$24&gt;0,Calculator!$G$24,D3960),0))</f>
        <v>0</v>
      </c>
      <c r="F3960" s="29">
        <f ca="1">IF(E3960&gt;0,D3960*Calculator!$G$22/12,0)</f>
        <v>0</v>
      </c>
      <c r="G3960" s="29">
        <f ca="1">IF(E3960&gt;0,(IFERROR(-PMT(Calculator!$G$22/12,Calculator!$G$23*12,Calculator!$G$20),0))-F3960,0)</f>
        <v>0</v>
      </c>
      <c r="H3960" s="29">
        <f t="shared" ca="1" si="248"/>
        <v>0</v>
      </c>
      <c r="I3960" s="29">
        <f t="shared" ca="1" si="246"/>
        <v>0</v>
      </c>
      <c r="J3960" s="30">
        <f>Calculator!$G$40</f>
        <v>6.5000000000000002E-2</v>
      </c>
      <c r="K3960" s="29">
        <f ca="1">IF(C3960&gt;=Calculator!$G$27,IF(DAY($C3960)=1,Calculator!$G$34/2,IF(DAY($C3960)=15,Calculator!$G$34/2,0)),0)</f>
        <v>0</v>
      </c>
      <c r="L3960" s="29">
        <f ca="1">IF(DAY($C3960)=28,IF(H3960=0,0,Calculator!$G$35),0)</f>
        <v>0</v>
      </c>
      <c r="M3960" s="29">
        <f ca="1">IF(I3960&gt;0,IF(DAY($C3960)=1,SUM(INDIRECT("I"&amp;(ROW(C3959)-DAY(C3959))):I3959),0),0)</f>
        <v>0</v>
      </c>
      <c r="N3960" s="29">
        <f ca="1">IF(C3960&lt;Calculator!$G$27,0,IF(C3960=Calculator!$G$27,Calculator!$G$39,IF(H3960-K3960&lt;=0,IF(D3960&gt;Calculator!$G$39,IF(H3960-K3960+E3960+L3960+M3960+Calculator!$G$39&gt;Calculator!$G$39,Calculator!$G$39-(H3960+E3960+L3960+M3960-K3960),Calculator!$G$39),D3960),0)))</f>
        <v>0</v>
      </c>
    </row>
    <row r="3961" spans="1:14" ht="15.75" thickBot="1">
      <c r="A3961" s="33" t="str">
        <f ca="1">IF(C3961=Calculator!$H$27,"F",IF(Daily!D3961+Daily!H3961=0,IF(D3960+H3960&gt;0,"L",""),""))</f>
        <v/>
      </c>
      <c r="B3961" s="34">
        <v>3960</v>
      </c>
      <c r="C3961" s="19">
        <f t="shared" ca="1" si="245"/>
        <v>49890</v>
      </c>
      <c r="D3961" s="29">
        <f t="shared" ca="1" si="247"/>
        <v>0</v>
      </c>
      <c r="E3961" s="29">
        <f ca="1">IF(C3961&lt;Calculator!$D$26,0,IF(DAY($C3961)=1,IF(D3961-Calculator!$G$24&gt;0,Calculator!$G$24,D3961),0))</f>
        <v>0</v>
      </c>
      <c r="F3961" s="29">
        <f ca="1">IF(E3961&gt;0,D3961*Calculator!$G$22/12,0)</f>
        <v>0</v>
      </c>
      <c r="G3961" s="29">
        <f ca="1">IF(E3961&gt;0,(IFERROR(-PMT(Calculator!$G$22/12,Calculator!$G$23*12,Calculator!$G$20),0))-F3961,0)</f>
        <v>0</v>
      </c>
      <c r="H3961" s="29">
        <f t="shared" ca="1" si="248"/>
        <v>0</v>
      </c>
      <c r="I3961" s="29">
        <f t="shared" ca="1" si="246"/>
        <v>0</v>
      </c>
      <c r="J3961" s="30">
        <f>Calculator!$G$40</f>
        <v>6.5000000000000002E-2</v>
      </c>
      <c r="K3961" s="29">
        <f ca="1">IF(C3961&gt;=Calculator!$G$27,IF(DAY($C3961)=1,Calculator!$G$34/2,IF(DAY($C3961)=15,Calculator!$G$34/2,0)),0)</f>
        <v>0</v>
      </c>
      <c r="L3961" s="29">
        <f ca="1">IF(DAY($C3961)=28,IF(H3961=0,0,Calculator!$G$35),0)</f>
        <v>0</v>
      </c>
      <c r="M3961" s="29">
        <f ca="1">IF(I3961&gt;0,IF(DAY($C3961)=1,SUM(INDIRECT("I"&amp;(ROW(C3960)-DAY(C3960))):I3960),0),0)</f>
        <v>0</v>
      </c>
      <c r="N3961" s="29">
        <f ca="1">IF(C3961&lt;Calculator!$G$27,0,IF(C3961=Calculator!$G$27,Calculator!$G$39,IF(H3961-K3961&lt;=0,IF(D3961&gt;Calculator!$G$39,IF(H3961-K3961+E3961+L3961+M3961+Calculator!$G$39&gt;Calculator!$G$39,Calculator!$G$39-(H3961+E3961+L3961+M3961-K3961),Calculator!$G$39),D3961),0)))</f>
        <v>0</v>
      </c>
    </row>
    <row r="3962" spans="1:14" ht="15.75" thickBot="1">
      <c r="A3962" s="33" t="str">
        <f ca="1">IF(C3962=Calculator!$H$27,"F",IF(Daily!D3962+Daily!H3962=0,IF(D3961+H3961&gt;0,"L",""),""))</f>
        <v/>
      </c>
      <c r="B3962" s="34">
        <v>3961</v>
      </c>
      <c r="C3962" s="19">
        <f t="shared" ca="1" si="245"/>
        <v>49891</v>
      </c>
      <c r="D3962" s="29">
        <f t="shared" ca="1" si="247"/>
        <v>0</v>
      </c>
      <c r="E3962" s="29">
        <f ca="1">IF(C3962&lt;Calculator!$D$26,0,IF(DAY($C3962)=1,IF(D3962-Calculator!$G$24&gt;0,Calculator!$G$24,D3962),0))</f>
        <v>0</v>
      </c>
      <c r="F3962" s="29">
        <f ca="1">IF(E3962&gt;0,D3962*Calculator!$G$22/12,0)</f>
        <v>0</v>
      </c>
      <c r="G3962" s="29">
        <f ca="1">IF(E3962&gt;0,(IFERROR(-PMT(Calculator!$G$22/12,Calculator!$G$23*12,Calculator!$G$20),0))-F3962,0)</f>
        <v>0</v>
      </c>
      <c r="H3962" s="29">
        <f t="shared" ca="1" si="248"/>
        <v>0</v>
      </c>
      <c r="I3962" s="29">
        <f t="shared" ca="1" si="246"/>
        <v>0</v>
      </c>
      <c r="J3962" s="30">
        <f>Calculator!$G$40</f>
        <v>6.5000000000000002E-2</v>
      </c>
      <c r="K3962" s="29">
        <f ca="1">IF(C3962&gt;=Calculator!$G$27,IF(DAY($C3962)=1,Calculator!$G$34/2,IF(DAY($C3962)=15,Calculator!$G$34/2,0)),0)</f>
        <v>0</v>
      </c>
      <c r="L3962" s="29">
        <f ca="1">IF(DAY($C3962)=28,IF(H3962=0,0,Calculator!$G$35),0)</f>
        <v>0</v>
      </c>
      <c r="M3962" s="29">
        <f ca="1">IF(I3962&gt;0,IF(DAY($C3962)=1,SUM(INDIRECT("I"&amp;(ROW(C3961)-DAY(C3961))):I3961),0),0)</f>
        <v>0</v>
      </c>
      <c r="N3962" s="29">
        <f ca="1">IF(C3962&lt;Calculator!$G$27,0,IF(C3962=Calculator!$G$27,Calculator!$G$39,IF(H3962-K3962&lt;=0,IF(D3962&gt;Calculator!$G$39,IF(H3962-K3962+E3962+L3962+M3962+Calculator!$G$39&gt;Calculator!$G$39,Calculator!$G$39-(H3962+E3962+L3962+M3962-K3962),Calculator!$G$39),D3962),0)))</f>
        <v>0</v>
      </c>
    </row>
    <row r="3963" spans="1:14" ht="15.75" thickBot="1">
      <c r="A3963" s="33" t="str">
        <f ca="1">IF(C3963=Calculator!$H$27,"F",IF(Daily!D3963+Daily!H3963=0,IF(D3962+H3962&gt;0,"L",""),""))</f>
        <v/>
      </c>
      <c r="B3963" s="34">
        <v>3962</v>
      </c>
      <c r="C3963" s="19">
        <f t="shared" ca="1" si="245"/>
        <v>49892</v>
      </c>
      <c r="D3963" s="29">
        <f t="shared" ca="1" si="247"/>
        <v>0</v>
      </c>
      <c r="E3963" s="29">
        <f ca="1">IF(C3963&lt;Calculator!$D$26,0,IF(DAY($C3963)=1,IF(D3963-Calculator!$G$24&gt;0,Calculator!$G$24,D3963),0))</f>
        <v>0</v>
      </c>
      <c r="F3963" s="29">
        <f ca="1">IF(E3963&gt;0,D3963*Calculator!$G$22/12,0)</f>
        <v>0</v>
      </c>
      <c r="G3963" s="29">
        <f ca="1">IF(E3963&gt;0,(IFERROR(-PMT(Calculator!$G$22/12,Calculator!$G$23*12,Calculator!$G$20),0))-F3963,0)</f>
        <v>0</v>
      </c>
      <c r="H3963" s="29">
        <f t="shared" ca="1" si="248"/>
        <v>0</v>
      </c>
      <c r="I3963" s="29">
        <f t="shared" ca="1" si="246"/>
        <v>0</v>
      </c>
      <c r="J3963" s="30">
        <f>Calculator!$G$40</f>
        <v>6.5000000000000002E-2</v>
      </c>
      <c r="K3963" s="29">
        <f ca="1">IF(C3963&gt;=Calculator!$G$27,IF(DAY($C3963)=1,Calculator!$G$34/2,IF(DAY($C3963)=15,Calculator!$G$34/2,0)),0)</f>
        <v>0</v>
      </c>
      <c r="L3963" s="29">
        <f ca="1">IF(DAY($C3963)=28,IF(H3963=0,0,Calculator!$G$35),0)</f>
        <v>0</v>
      </c>
      <c r="M3963" s="29">
        <f ca="1">IF(I3963&gt;0,IF(DAY($C3963)=1,SUM(INDIRECT("I"&amp;(ROW(C3962)-DAY(C3962))):I3962),0),0)</f>
        <v>0</v>
      </c>
      <c r="N3963" s="29">
        <f ca="1">IF(C3963&lt;Calculator!$G$27,0,IF(C3963=Calculator!$G$27,Calculator!$G$39,IF(H3963-K3963&lt;=0,IF(D3963&gt;Calculator!$G$39,IF(H3963-K3963+E3963+L3963+M3963+Calculator!$G$39&gt;Calculator!$G$39,Calculator!$G$39-(H3963+E3963+L3963+M3963-K3963),Calculator!$G$39),D3963),0)))</f>
        <v>0</v>
      </c>
    </row>
    <row r="3964" spans="1:14" ht="15.75" thickBot="1">
      <c r="A3964" s="33" t="str">
        <f ca="1">IF(C3964=Calculator!$H$27,"F",IF(Daily!D3964+Daily!H3964=0,IF(D3963+H3963&gt;0,"L",""),""))</f>
        <v/>
      </c>
      <c r="B3964" s="34">
        <v>3963</v>
      </c>
      <c r="C3964" s="19">
        <f t="shared" ca="1" si="245"/>
        <v>49893</v>
      </c>
      <c r="D3964" s="29">
        <f t="shared" ca="1" si="247"/>
        <v>0</v>
      </c>
      <c r="E3964" s="29">
        <f ca="1">IF(C3964&lt;Calculator!$D$26,0,IF(DAY($C3964)=1,IF(D3964-Calculator!$G$24&gt;0,Calculator!$G$24,D3964),0))</f>
        <v>0</v>
      </c>
      <c r="F3964" s="29">
        <f ca="1">IF(E3964&gt;0,D3964*Calculator!$G$22/12,0)</f>
        <v>0</v>
      </c>
      <c r="G3964" s="29">
        <f ca="1">IF(E3964&gt;0,(IFERROR(-PMT(Calculator!$G$22/12,Calculator!$G$23*12,Calculator!$G$20),0))-F3964,0)</f>
        <v>0</v>
      </c>
      <c r="H3964" s="29">
        <f t="shared" ca="1" si="248"/>
        <v>0</v>
      </c>
      <c r="I3964" s="29">
        <f t="shared" ca="1" si="246"/>
        <v>0</v>
      </c>
      <c r="J3964" s="30">
        <f>Calculator!$G$40</f>
        <v>6.5000000000000002E-2</v>
      </c>
      <c r="K3964" s="29">
        <f ca="1">IF(C3964&gt;=Calculator!$G$27,IF(DAY($C3964)=1,Calculator!$G$34/2,IF(DAY($C3964)=15,Calculator!$G$34/2,0)),0)</f>
        <v>0</v>
      </c>
      <c r="L3964" s="29">
        <f ca="1">IF(DAY($C3964)=28,IF(H3964=0,0,Calculator!$G$35),0)</f>
        <v>0</v>
      </c>
      <c r="M3964" s="29">
        <f ca="1">IF(I3964&gt;0,IF(DAY($C3964)=1,SUM(INDIRECT("I"&amp;(ROW(C3963)-DAY(C3963))):I3963),0),0)</f>
        <v>0</v>
      </c>
      <c r="N3964" s="29">
        <f ca="1">IF(C3964&lt;Calculator!$G$27,0,IF(C3964=Calculator!$G$27,Calculator!$G$39,IF(H3964-K3964&lt;=0,IF(D3964&gt;Calculator!$G$39,IF(H3964-K3964+E3964+L3964+M3964+Calculator!$G$39&gt;Calculator!$G$39,Calculator!$G$39-(H3964+E3964+L3964+M3964-K3964),Calculator!$G$39),D3964),0)))</f>
        <v>0</v>
      </c>
    </row>
    <row r="3965" spans="1:14" ht="15.75" thickBot="1">
      <c r="A3965" s="33" t="str">
        <f ca="1">IF(C3965=Calculator!$H$27,"F",IF(Daily!D3965+Daily!H3965=0,IF(D3964+H3964&gt;0,"L",""),""))</f>
        <v/>
      </c>
      <c r="B3965" s="34">
        <v>3964</v>
      </c>
      <c r="C3965" s="19">
        <f t="shared" ca="1" si="245"/>
        <v>49894</v>
      </c>
      <c r="D3965" s="29">
        <f t="shared" ca="1" si="247"/>
        <v>0</v>
      </c>
      <c r="E3965" s="29">
        <f ca="1">IF(C3965&lt;Calculator!$D$26,0,IF(DAY($C3965)=1,IF(D3965-Calculator!$G$24&gt;0,Calculator!$G$24,D3965),0))</f>
        <v>0</v>
      </c>
      <c r="F3965" s="29">
        <f ca="1">IF(E3965&gt;0,D3965*Calculator!$G$22/12,0)</f>
        <v>0</v>
      </c>
      <c r="G3965" s="29">
        <f ca="1">IF(E3965&gt;0,(IFERROR(-PMT(Calculator!$G$22/12,Calculator!$G$23*12,Calculator!$G$20),0))-F3965,0)</f>
        <v>0</v>
      </c>
      <c r="H3965" s="29">
        <f t="shared" ca="1" si="248"/>
        <v>0</v>
      </c>
      <c r="I3965" s="29">
        <f t="shared" ca="1" si="246"/>
        <v>0</v>
      </c>
      <c r="J3965" s="30">
        <f>Calculator!$G$40</f>
        <v>6.5000000000000002E-2</v>
      </c>
      <c r="K3965" s="29">
        <f ca="1">IF(C3965&gt;=Calculator!$G$27,IF(DAY($C3965)=1,Calculator!$G$34/2,IF(DAY($C3965)=15,Calculator!$G$34/2,0)),0)</f>
        <v>0</v>
      </c>
      <c r="L3965" s="29">
        <f ca="1">IF(DAY($C3965)=28,IF(H3965=0,0,Calculator!$G$35),0)</f>
        <v>0</v>
      </c>
      <c r="M3965" s="29">
        <f ca="1">IF(I3965&gt;0,IF(DAY($C3965)=1,SUM(INDIRECT("I"&amp;(ROW(C3964)-DAY(C3964))):I3964),0),0)</f>
        <v>0</v>
      </c>
      <c r="N3965" s="29">
        <f ca="1">IF(C3965&lt;Calculator!$G$27,0,IF(C3965=Calculator!$G$27,Calculator!$G$39,IF(H3965-K3965&lt;=0,IF(D3965&gt;Calculator!$G$39,IF(H3965-K3965+E3965+L3965+M3965+Calculator!$G$39&gt;Calculator!$G$39,Calculator!$G$39-(H3965+E3965+L3965+M3965-K3965),Calculator!$G$39),D3965),0)))</f>
        <v>0</v>
      </c>
    </row>
    <row r="3966" spans="1:14" ht="15.75" thickBot="1">
      <c r="A3966" s="33" t="str">
        <f ca="1">IF(C3966=Calculator!$H$27,"F",IF(Daily!D3966+Daily!H3966=0,IF(D3965+H3965&gt;0,"L",""),""))</f>
        <v/>
      </c>
      <c r="B3966" s="34">
        <v>3965</v>
      </c>
      <c r="C3966" s="19">
        <f t="shared" ca="1" si="245"/>
        <v>49895</v>
      </c>
      <c r="D3966" s="29">
        <f t="shared" ca="1" si="247"/>
        <v>0</v>
      </c>
      <c r="E3966" s="29">
        <f ca="1">IF(C3966&lt;Calculator!$D$26,0,IF(DAY($C3966)=1,IF(D3966-Calculator!$G$24&gt;0,Calculator!$G$24,D3966),0))</f>
        <v>0</v>
      </c>
      <c r="F3966" s="29">
        <f ca="1">IF(E3966&gt;0,D3966*Calculator!$G$22/12,0)</f>
        <v>0</v>
      </c>
      <c r="G3966" s="29">
        <f ca="1">IF(E3966&gt;0,(IFERROR(-PMT(Calculator!$G$22/12,Calculator!$G$23*12,Calculator!$G$20),0))-F3966,0)</f>
        <v>0</v>
      </c>
      <c r="H3966" s="29">
        <f t="shared" ca="1" si="248"/>
        <v>0</v>
      </c>
      <c r="I3966" s="29">
        <f t="shared" ca="1" si="246"/>
        <v>0</v>
      </c>
      <c r="J3966" s="30">
        <f>Calculator!$G$40</f>
        <v>6.5000000000000002E-2</v>
      </c>
      <c r="K3966" s="29">
        <f ca="1">IF(C3966&gt;=Calculator!$G$27,IF(DAY($C3966)=1,Calculator!$G$34/2,IF(DAY($C3966)=15,Calculator!$G$34/2,0)),0)</f>
        <v>0</v>
      </c>
      <c r="L3966" s="29">
        <f ca="1">IF(DAY($C3966)=28,IF(H3966=0,0,Calculator!$G$35),0)</f>
        <v>0</v>
      </c>
      <c r="M3966" s="29">
        <f ca="1">IF(I3966&gt;0,IF(DAY($C3966)=1,SUM(INDIRECT("I"&amp;(ROW(C3965)-DAY(C3965))):I3965),0),0)</f>
        <v>0</v>
      </c>
      <c r="N3966" s="29">
        <f ca="1">IF(C3966&lt;Calculator!$G$27,0,IF(C3966=Calculator!$G$27,Calculator!$G$39,IF(H3966-K3966&lt;=0,IF(D3966&gt;Calculator!$G$39,IF(H3966-K3966+E3966+L3966+M3966+Calculator!$G$39&gt;Calculator!$G$39,Calculator!$G$39-(H3966+E3966+L3966+M3966-K3966),Calculator!$G$39),D3966),0)))</f>
        <v>0</v>
      </c>
    </row>
    <row r="3967" spans="1:14" ht="15.75" thickBot="1">
      <c r="A3967" s="33" t="str">
        <f ca="1">IF(C3967=Calculator!$H$27,"F",IF(Daily!D3967+Daily!H3967=0,IF(D3966+H3966&gt;0,"L",""),""))</f>
        <v/>
      </c>
      <c r="B3967" s="34">
        <v>3966</v>
      </c>
      <c r="C3967" s="19">
        <f t="shared" ca="1" si="245"/>
        <v>49896</v>
      </c>
      <c r="D3967" s="29">
        <f t="shared" ca="1" si="247"/>
        <v>0</v>
      </c>
      <c r="E3967" s="29">
        <f ca="1">IF(C3967&lt;Calculator!$D$26,0,IF(DAY($C3967)=1,IF(D3967-Calculator!$G$24&gt;0,Calculator!$G$24,D3967),0))</f>
        <v>0</v>
      </c>
      <c r="F3967" s="29">
        <f ca="1">IF(E3967&gt;0,D3967*Calculator!$G$22/12,0)</f>
        <v>0</v>
      </c>
      <c r="G3967" s="29">
        <f ca="1">IF(E3967&gt;0,(IFERROR(-PMT(Calculator!$G$22/12,Calculator!$G$23*12,Calculator!$G$20),0))-F3967,0)</f>
        <v>0</v>
      </c>
      <c r="H3967" s="29">
        <f t="shared" ca="1" si="248"/>
        <v>0</v>
      </c>
      <c r="I3967" s="29">
        <f t="shared" ca="1" si="246"/>
        <v>0</v>
      </c>
      <c r="J3967" s="30">
        <f>Calculator!$G$40</f>
        <v>6.5000000000000002E-2</v>
      </c>
      <c r="K3967" s="29">
        <f ca="1">IF(C3967&gt;=Calculator!$G$27,IF(DAY($C3967)=1,Calculator!$G$34/2,IF(DAY($C3967)=15,Calculator!$G$34/2,0)),0)</f>
        <v>0</v>
      </c>
      <c r="L3967" s="29">
        <f ca="1">IF(DAY($C3967)=28,IF(H3967=0,0,Calculator!$G$35),0)</f>
        <v>0</v>
      </c>
      <c r="M3967" s="29">
        <f ca="1">IF(I3967&gt;0,IF(DAY($C3967)=1,SUM(INDIRECT("I"&amp;(ROW(C3966)-DAY(C3966))):I3966),0),0)</f>
        <v>0</v>
      </c>
      <c r="N3967" s="29">
        <f ca="1">IF(C3967&lt;Calculator!$G$27,0,IF(C3967=Calculator!$G$27,Calculator!$G$39,IF(H3967-K3967&lt;=0,IF(D3967&gt;Calculator!$G$39,IF(H3967-K3967+E3967+L3967+M3967+Calculator!$G$39&gt;Calculator!$G$39,Calculator!$G$39-(H3967+E3967+L3967+M3967-K3967),Calculator!$G$39),D3967),0)))</f>
        <v>0</v>
      </c>
    </row>
    <row r="3968" spans="1:14" ht="15.75" thickBot="1">
      <c r="A3968" s="33" t="str">
        <f ca="1">IF(C3968=Calculator!$H$27,"F",IF(Daily!D3968+Daily!H3968=0,IF(D3967+H3967&gt;0,"L",""),""))</f>
        <v/>
      </c>
      <c r="B3968" s="34">
        <v>3967</v>
      </c>
      <c r="C3968" s="19">
        <f t="shared" ca="1" si="245"/>
        <v>49897</v>
      </c>
      <c r="D3968" s="29">
        <f t="shared" ca="1" si="247"/>
        <v>0</v>
      </c>
      <c r="E3968" s="29">
        <f ca="1">IF(C3968&lt;Calculator!$D$26,0,IF(DAY($C3968)=1,IF(D3968-Calculator!$G$24&gt;0,Calculator!$G$24,D3968),0))</f>
        <v>0</v>
      </c>
      <c r="F3968" s="29">
        <f ca="1">IF(E3968&gt;0,D3968*Calculator!$G$22/12,0)</f>
        <v>0</v>
      </c>
      <c r="G3968" s="29">
        <f ca="1">IF(E3968&gt;0,(IFERROR(-PMT(Calculator!$G$22/12,Calculator!$G$23*12,Calculator!$G$20),0))-F3968,0)</f>
        <v>0</v>
      </c>
      <c r="H3968" s="29">
        <f t="shared" ca="1" si="248"/>
        <v>0</v>
      </c>
      <c r="I3968" s="29">
        <f t="shared" ca="1" si="246"/>
        <v>0</v>
      </c>
      <c r="J3968" s="30">
        <f>Calculator!$G$40</f>
        <v>6.5000000000000002E-2</v>
      </c>
      <c r="K3968" s="29">
        <f ca="1">IF(C3968&gt;=Calculator!$G$27,IF(DAY($C3968)=1,Calculator!$G$34/2,IF(DAY($C3968)=15,Calculator!$G$34/2,0)),0)</f>
        <v>0</v>
      </c>
      <c r="L3968" s="29">
        <f ca="1">IF(DAY($C3968)=28,IF(H3968=0,0,Calculator!$G$35),0)</f>
        <v>0</v>
      </c>
      <c r="M3968" s="29">
        <f ca="1">IF(I3968&gt;0,IF(DAY($C3968)=1,SUM(INDIRECT("I"&amp;(ROW(C3967)-DAY(C3967))):I3967),0),0)</f>
        <v>0</v>
      </c>
      <c r="N3968" s="29">
        <f ca="1">IF(C3968&lt;Calculator!$G$27,0,IF(C3968=Calculator!$G$27,Calculator!$G$39,IF(H3968-K3968&lt;=0,IF(D3968&gt;Calculator!$G$39,IF(H3968-K3968+E3968+L3968+M3968+Calculator!$G$39&gt;Calculator!$G$39,Calculator!$G$39-(H3968+E3968+L3968+M3968-K3968),Calculator!$G$39),D3968),0)))</f>
        <v>0</v>
      </c>
    </row>
    <row r="3969" spans="1:14" ht="15.75" thickBot="1">
      <c r="A3969" s="33" t="str">
        <f ca="1">IF(C3969=Calculator!$H$27,"F",IF(Daily!D3969+Daily!H3969=0,IF(D3968+H3968&gt;0,"L",""),""))</f>
        <v/>
      </c>
      <c r="B3969" s="34">
        <v>3968</v>
      </c>
      <c r="C3969" s="19">
        <f t="shared" ca="1" si="245"/>
        <v>49898</v>
      </c>
      <c r="D3969" s="29">
        <f t="shared" ca="1" si="247"/>
        <v>0</v>
      </c>
      <c r="E3969" s="29">
        <f ca="1">IF(C3969&lt;Calculator!$D$26,0,IF(DAY($C3969)=1,IF(D3969-Calculator!$G$24&gt;0,Calculator!$G$24,D3969),0))</f>
        <v>0</v>
      </c>
      <c r="F3969" s="29">
        <f ca="1">IF(E3969&gt;0,D3969*Calculator!$G$22/12,0)</f>
        <v>0</v>
      </c>
      <c r="G3969" s="29">
        <f ca="1">IF(E3969&gt;0,(IFERROR(-PMT(Calculator!$G$22/12,Calculator!$G$23*12,Calculator!$G$20),0))-F3969,0)</f>
        <v>0</v>
      </c>
      <c r="H3969" s="29">
        <f t="shared" ca="1" si="248"/>
        <v>0</v>
      </c>
      <c r="I3969" s="29">
        <f t="shared" ca="1" si="246"/>
        <v>0</v>
      </c>
      <c r="J3969" s="30">
        <f>Calculator!$G$40</f>
        <v>6.5000000000000002E-2</v>
      </c>
      <c r="K3969" s="29">
        <f ca="1">IF(C3969&gt;=Calculator!$G$27,IF(DAY($C3969)=1,Calculator!$G$34/2,IF(DAY($C3969)=15,Calculator!$G$34/2,0)),0)</f>
        <v>0</v>
      </c>
      <c r="L3969" s="29">
        <f ca="1">IF(DAY($C3969)=28,IF(H3969=0,0,Calculator!$G$35),0)</f>
        <v>0</v>
      </c>
      <c r="M3969" s="29">
        <f ca="1">IF(I3969&gt;0,IF(DAY($C3969)=1,SUM(INDIRECT("I"&amp;(ROW(C3968)-DAY(C3968))):I3968),0),0)</f>
        <v>0</v>
      </c>
      <c r="N3969" s="29">
        <f ca="1">IF(C3969&lt;Calculator!$G$27,0,IF(C3969=Calculator!$G$27,Calculator!$G$39,IF(H3969-K3969&lt;=0,IF(D3969&gt;Calculator!$G$39,IF(H3969-K3969+E3969+L3969+M3969+Calculator!$G$39&gt;Calculator!$G$39,Calculator!$G$39-(H3969+E3969+L3969+M3969-K3969),Calculator!$G$39),D3969),0)))</f>
        <v>0</v>
      </c>
    </row>
    <row r="3970" spans="1:14" ht="15.75" thickBot="1">
      <c r="A3970" s="33" t="str">
        <f ca="1">IF(C3970=Calculator!$H$27,"F",IF(Daily!D3970+Daily!H3970=0,IF(D3969+H3969&gt;0,"L",""),""))</f>
        <v/>
      </c>
      <c r="B3970" s="34">
        <v>3969</v>
      </c>
      <c r="C3970" s="19">
        <f t="shared" ca="1" si="245"/>
        <v>49899</v>
      </c>
      <c r="D3970" s="29">
        <f t="shared" ca="1" si="247"/>
        <v>0</v>
      </c>
      <c r="E3970" s="29">
        <f ca="1">IF(C3970&lt;Calculator!$D$26,0,IF(DAY($C3970)=1,IF(D3970-Calculator!$G$24&gt;0,Calculator!$G$24,D3970),0))</f>
        <v>0</v>
      </c>
      <c r="F3970" s="29">
        <f ca="1">IF(E3970&gt;0,D3970*Calculator!$G$22/12,0)</f>
        <v>0</v>
      </c>
      <c r="G3970" s="29">
        <f ca="1">IF(E3970&gt;0,(IFERROR(-PMT(Calculator!$G$22/12,Calculator!$G$23*12,Calculator!$G$20),0))-F3970,0)</f>
        <v>0</v>
      </c>
      <c r="H3970" s="29">
        <f t="shared" ca="1" si="248"/>
        <v>0</v>
      </c>
      <c r="I3970" s="29">
        <f t="shared" ca="1" si="246"/>
        <v>0</v>
      </c>
      <c r="J3970" s="30">
        <f>Calculator!$G$40</f>
        <v>6.5000000000000002E-2</v>
      </c>
      <c r="K3970" s="29">
        <f ca="1">IF(C3970&gt;=Calculator!$G$27,IF(DAY($C3970)=1,Calculator!$G$34/2,IF(DAY($C3970)=15,Calculator!$G$34/2,0)),0)</f>
        <v>0</v>
      </c>
      <c r="L3970" s="29">
        <f ca="1">IF(DAY($C3970)=28,IF(H3970=0,0,Calculator!$G$35),0)</f>
        <v>0</v>
      </c>
      <c r="M3970" s="29">
        <f ca="1">IF(I3970&gt;0,IF(DAY($C3970)=1,SUM(INDIRECT("I"&amp;(ROW(C3969)-DAY(C3969))):I3969),0),0)</f>
        <v>0</v>
      </c>
      <c r="N3970" s="29">
        <f ca="1">IF(C3970&lt;Calculator!$G$27,0,IF(C3970=Calculator!$G$27,Calculator!$G$39,IF(H3970-K3970&lt;=0,IF(D3970&gt;Calculator!$G$39,IF(H3970-K3970+E3970+L3970+M3970+Calculator!$G$39&gt;Calculator!$G$39,Calculator!$G$39-(H3970+E3970+L3970+M3970-K3970),Calculator!$G$39),D3970),0)))</f>
        <v>0</v>
      </c>
    </row>
    <row r="3971" spans="1:14" ht="15.75" thickBot="1">
      <c r="A3971" s="33" t="str">
        <f ca="1">IF(C3971=Calculator!$H$27,"F",IF(Daily!D3971+Daily!H3971=0,IF(D3970+H3970&gt;0,"L",""),""))</f>
        <v/>
      </c>
      <c r="B3971" s="34">
        <v>3970</v>
      </c>
      <c r="C3971" s="19">
        <f t="shared" ref="C3971:C4034" ca="1" si="249">C3970+1</f>
        <v>49900</v>
      </c>
      <c r="D3971" s="29">
        <f t="shared" ca="1" si="247"/>
        <v>0</v>
      </c>
      <c r="E3971" s="29">
        <f ca="1">IF(C3971&lt;Calculator!$D$26,0,IF(DAY($C3971)=1,IF(D3971-Calculator!$G$24&gt;0,Calculator!$G$24,D3971),0))</f>
        <v>0</v>
      </c>
      <c r="F3971" s="29">
        <f ca="1">IF(E3971&gt;0,D3971*Calculator!$G$22/12,0)</f>
        <v>0</v>
      </c>
      <c r="G3971" s="29">
        <f ca="1">IF(E3971&gt;0,(IFERROR(-PMT(Calculator!$G$22/12,Calculator!$G$23*12,Calculator!$G$20),0))-F3971,0)</f>
        <v>0</v>
      </c>
      <c r="H3971" s="29">
        <f t="shared" ca="1" si="248"/>
        <v>0</v>
      </c>
      <c r="I3971" s="29">
        <f t="shared" ref="I3971:I4034" ca="1" si="250">H3971*J3971/365</f>
        <v>0</v>
      </c>
      <c r="J3971" s="30">
        <f>Calculator!$G$40</f>
        <v>6.5000000000000002E-2</v>
      </c>
      <c r="K3971" s="29">
        <f ca="1">IF(C3971&gt;=Calculator!$G$27,IF(DAY($C3971)=1,Calculator!$G$34/2,IF(DAY($C3971)=15,Calculator!$G$34/2,0)),0)</f>
        <v>0</v>
      </c>
      <c r="L3971" s="29">
        <f ca="1">IF(DAY($C3971)=28,IF(H3971=0,0,Calculator!$G$35),0)</f>
        <v>0</v>
      </c>
      <c r="M3971" s="29">
        <f ca="1">IF(I3971&gt;0,IF(DAY($C3971)=1,SUM(INDIRECT("I"&amp;(ROW(C3970)-DAY(C3970))):I3970),0),0)</f>
        <v>0</v>
      </c>
      <c r="N3971" s="29">
        <f ca="1">IF(C3971&lt;Calculator!$G$27,0,IF(C3971=Calculator!$G$27,Calculator!$G$39,IF(H3971-K3971&lt;=0,IF(D3971&gt;Calculator!$G$39,IF(H3971-K3971+E3971+L3971+M3971+Calculator!$G$39&gt;Calculator!$G$39,Calculator!$G$39-(H3971+E3971+L3971+M3971-K3971),Calculator!$G$39),D3971),0)))</f>
        <v>0</v>
      </c>
    </row>
    <row r="3972" spans="1:14" ht="15.75" thickBot="1">
      <c r="A3972" s="33" t="str">
        <f ca="1">IF(C3972=Calculator!$H$27,"F",IF(Daily!D3972+Daily!H3972=0,IF(D3971+H3971&gt;0,"L",""),""))</f>
        <v/>
      </c>
      <c r="B3972" s="34">
        <v>3971</v>
      </c>
      <c r="C3972" s="19">
        <f t="shared" ca="1" si="249"/>
        <v>49901</v>
      </c>
      <c r="D3972" s="29">
        <f t="shared" ref="D3972:D4035" ca="1" si="251">IF(((D3971-G3971)-N3971)&lt;0,0,((D3971-G3971)-N3971))</f>
        <v>0</v>
      </c>
      <c r="E3972" s="29">
        <f ca="1">IF(C3972&lt;Calculator!$D$26,0,IF(DAY($C3972)=1,IF(D3972-Calculator!$G$24&gt;0,Calculator!$G$24,D3972),0))</f>
        <v>0</v>
      </c>
      <c r="F3972" s="29">
        <f ca="1">IF(E3972&gt;0,D3972*Calculator!$G$22/12,0)</f>
        <v>0</v>
      </c>
      <c r="G3972" s="29">
        <f ca="1">IF(E3972&gt;0,(IFERROR(-PMT(Calculator!$G$22/12,Calculator!$G$23*12,Calculator!$G$20),0))-F3972,0)</f>
        <v>0</v>
      </c>
      <c r="H3972" s="29">
        <f t="shared" ref="H3972:H4035" ca="1" si="252">IF((H3971-K3971+SUM(L3971:N3971)+E3971)&lt;0,0,(H3971-K3971+SUM(L3971:N3971)+E3971))</f>
        <v>0</v>
      </c>
      <c r="I3972" s="29">
        <f t="shared" ca="1" si="250"/>
        <v>0</v>
      </c>
      <c r="J3972" s="30">
        <f>Calculator!$G$40</f>
        <v>6.5000000000000002E-2</v>
      </c>
      <c r="K3972" s="29">
        <f ca="1">IF(C3972&gt;=Calculator!$G$27,IF(DAY($C3972)=1,Calculator!$G$34/2,IF(DAY($C3972)=15,Calculator!$G$34/2,0)),0)</f>
        <v>0</v>
      </c>
      <c r="L3972" s="29">
        <f ca="1">IF(DAY($C3972)=28,IF(H3972=0,0,Calculator!$G$35),0)</f>
        <v>0</v>
      </c>
      <c r="M3972" s="29">
        <f ca="1">IF(I3972&gt;0,IF(DAY($C3972)=1,SUM(INDIRECT("I"&amp;(ROW(C3971)-DAY(C3971))):I3971),0),0)</f>
        <v>0</v>
      </c>
      <c r="N3972" s="29">
        <f ca="1">IF(C3972&lt;Calculator!$G$27,0,IF(C3972=Calculator!$G$27,Calculator!$G$39,IF(H3972-K3972&lt;=0,IF(D3972&gt;Calculator!$G$39,IF(H3972-K3972+E3972+L3972+M3972+Calculator!$G$39&gt;Calculator!$G$39,Calculator!$G$39-(H3972+E3972+L3972+M3972-K3972),Calculator!$G$39),D3972),0)))</f>
        <v>0</v>
      </c>
    </row>
    <row r="3973" spans="1:14" ht="15.75" thickBot="1">
      <c r="A3973" s="33" t="str">
        <f ca="1">IF(C3973=Calculator!$H$27,"F",IF(Daily!D3973+Daily!H3973=0,IF(D3972+H3972&gt;0,"L",""),""))</f>
        <v/>
      </c>
      <c r="B3973" s="34">
        <v>3972</v>
      </c>
      <c r="C3973" s="19">
        <f t="shared" ca="1" si="249"/>
        <v>49902</v>
      </c>
      <c r="D3973" s="29">
        <f t="shared" ca="1" si="251"/>
        <v>0</v>
      </c>
      <c r="E3973" s="29">
        <f ca="1">IF(C3973&lt;Calculator!$D$26,0,IF(DAY($C3973)=1,IF(D3973-Calculator!$G$24&gt;0,Calculator!$G$24,D3973),0))</f>
        <v>0</v>
      </c>
      <c r="F3973" s="29">
        <f ca="1">IF(E3973&gt;0,D3973*Calculator!$G$22/12,0)</f>
        <v>0</v>
      </c>
      <c r="G3973" s="29">
        <f ca="1">IF(E3973&gt;0,(IFERROR(-PMT(Calculator!$G$22/12,Calculator!$G$23*12,Calculator!$G$20),0))-F3973,0)</f>
        <v>0</v>
      </c>
      <c r="H3973" s="29">
        <f t="shared" ca="1" si="252"/>
        <v>0</v>
      </c>
      <c r="I3973" s="29">
        <f t="shared" ca="1" si="250"/>
        <v>0</v>
      </c>
      <c r="J3973" s="30">
        <f>Calculator!$G$40</f>
        <v>6.5000000000000002E-2</v>
      </c>
      <c r="K3973" s="29">
        <f ca="1">IF(C3973&gt;=Calculator!$G$27,IF(DAY($C3973)=1,Calculator!$G$34/2,IF(DAY($C3973)=15,Calculator!$G$34/2,0)),0)</f>
        <v>4500</v>
      </c>
      <c r="L3973" s="29">
        <f ca="1">IF(DAY($C3973)=28,IF(H3973=0,0,Calculator!$G$35),0)</f>
        <v>0</v>
      </c>
      <c r="M3973" s="29">
        <f ca="1">IF(I3973&gt;0,IF(DAY($C3973)=1,SUM(INDIRECT("I"&amp;(ROW(C3972)-DAY(C3972))):I3972),0),0)</f>
        <v>0</v>
      </c>
      <c r="N3973" s="29">
        <f ca="1">IF(C3973&lt;Calculator!$G$27,0,IF(C3973=Calculator!$G$27,Calculator!$G$39,IF(H3973-K3973&lt;=0,IF(D3973&gt;Calculator!$G$39,IF(H3973-K3973+E3973+L3973+M3973+Calculator!$G$39&gt;Calculator!$G$39,Calculator!$G$39-(H3973+E3973+L3973+M3973-K3973),Calculator!$G$39),D3973),0)))</f>
        <v>0</v>
      </c>
    </row>
    <row r="3974" spans="1:14" ht="15.75" thickBot="1">
      <c r="A3974" s="33" t="str">
        <f ca="1">IF(C3974=Calculator!$H$27,"F",IF(Daily!D3974+Daily!H3974=0,IF(D3973+H3973&gt;0,"L",""),""))</f>
        <v/>
      </c>
      <c r="B3974" s="34">
        <v>3973</v>
      </c>
      <c r="C3974" s="19">
        <f t="shared" ca="1" si="249"/>
        <v>49903</v>
      </c>
      <c r="D3974" s="29">
        <f t="shared" ca="1" si="251"/>
        <v>0</v>
      </c>
      <c r="E3974" s="29">
        <f ca="1">IF(C3974&lt;Calculator!$D$26,0,IF(DAY($C3974)=1,IF(D3974-Calculator!$G$24&gt;0,Calculator!$G$24,D3974),0))</f>
        <v>0</v>
      </c>
      <c r="F3974" s="29">
        <f ca="1">IF(E3974&gt;0,D3974*Calculator!$G$22/12,0)</f>
        <v>0</v>
      </c>
      <c r="G3974" s="29">
        <f ca="1">IF(E3974&gt;0,(IFERROR(-PMT(Calculator!$G$22/12,Calculator!$G$23*12,Calculator!$G$20),0))-F3974,0)</f>
        <v>0</v>
      </c>
      <c r="H3974" s="29">
        <f t="shared" ca="1" si="252"/>
        <v>0</v>
      </c>
      <c r="I3974" s="29">
        <f t="shared" ca="1" si="250"/>
        <v>0</v>
      </c>
      <c r="J3974" s="30">
        <f>Calculator!$G$40</f>
        <v>6.5000000000000002E-2</v>
      </c>
      <c r="K3974" s="29">
        <f ca="1">IF(C3974&gt;=Calculator!$G$27,IF(DAY($C3974)=1,Calculator!$G$34/2,IF(DAY($C3974)=15,Calculator!$G$34/2,0)),0)</f>
        <v>0</v>
      </c>
      <c r="L3974" s="29">
        <f ca="1">IF(DAY($C3974)=28,IF(H3974=0,0,Calculator!$G$35),0)</f>
        <v>0</v>
      </c>
      <c r="M3974" s="29">
        <f ca="1">IF(I3974&gt;0,IF(DAY($C3974)=1,SUM(INDIRECT("I"&amp;(ROW(C3973)-DAY(C3973))):I3973),0),0)</f>
        <v>0</v>
      </c>
      <c r="N3974" s="29">
        <f ca="1">IF(C3974&lt;Calculator!$G$27,0,IF(C3974=Calculator!$G$27,Calculator!$G$39,IF(H3974-K3974&lt;=0,IF(D3974&gt;Calculator!$G$39,IF(H3974-K3974+E3974+L3974+M3974+Calculator!$G$39&gt;Calculator!$G$39,Calculator!$G$39-(H3974+E3974+L3974+M3974-K3974),Calculator!$G$39),D3974),0)))</f>
        <v>0</v>
      </c>
    </row>
    <row r="3975" spans="1:14" ht="15.75" thickBot="1">
      <c r="A3975" s="33" t="str">
        <f ca="1">IF(C3975=Calculator!$H$27,"F",IF(Daily!D3975+Daily!H3975=0,IF(D3974+H3974&gt;0,"L",""),""))</f>
        <v/>
      </c>
      <c r="B3975" s="34">
        <v>3974</v>
      </c>
      <c r="C3975" s="19">
        <f t="shared" ca="1" si="249"/>
        <v>49904</v>
      </c>
      <c r="D3975" s="29">
        <f t="shared" ca="1" si="251"/>
        <v>0</v>
      </c>
      <c r="E3975" s="29">
        <f ca="1">IF(C3975&lt;Calculator!$D$26,0,IF(DAY($C3975)=1,IF(D3975-Calculator!$G$24&gt;0,Calculator!$G$24,D3975),0))</f>
        <v>0</v>
      </c>
      <c r="F3975" s="29">
        <f ca="1">IF(E3975&gt;0,D3975*Calculator!$G$22/12,0)</f>
        <v>0</v>
      </c>
      <c r="G3975" s="29">
        <f ca="1">IF(E3975&gt;0,(IFERROR(-PMT(Calculator!$G$22/12,Calculator!$G$23*12,Calculator!$G$20),0))-F3975,0)</f>
        <v>0</v>
      </c>
      <c r="H3975" s="29">
        <f t="shared" ca="1" si="252"/>
        <v>0</v>
      </c>
      <c r="I3975" s="29">
        <f t="shared" ca="1" si="250"/>
        <v>0</v>
      </c>
      <c r="J3975" s="30">
        <f>Calculator!$G$40</f>
        <v>6.5000000000000002E-2</v>
      </c>
      <c r="K3975" s="29">
        <f ca="1">IF(C3975&gt;=Calculator!$G$27,IF(DAY($C3975)=1,Calculator!$G$34/2,IF(DAY($C3975)=15,Calculator!$G$34/2,0)),0)</f>
        <v>0</v>
      </c>
      <c r="L3975" s="29">
        <f ca="1">IF(DAY($C3975)=28,IF(H3975=0,0,Calculator!$G$35),0)</f>
        <v>0</v>
      </c>
      <c r="M3975" s="29">
        <f ca="1">IF(I3975&gt;0,IF(DAY($C3975)=1,SUM(INDIRECT("I"&amp;(ROW(C3974)-DAY(C3974))):I3974),0),0)</f>
        <v>0</v>
      </c>
      <c r="N3975" s="29">
        <f ca="1">IF(C3975&lt;Calculator!$G$27,0,IF(C3975=Calculator!$G$27,Calculator!$G$39,IF(H3975-K3975&lt;=0,IF(D3975&gt;Calculator!$G$39,IF(H3975-K3975+E3975+L3975+M3975+Calculator!$G$39&gt;Calculator!$G$39,Calculator!$G$39-(H3975+E3975+L3975+M3975-K3975),Calculator!$G$39),D3975),0)))</f>
        <v>0</v>
      </c>
    </row>
    <row r="3976" spans="1:14" ht="15.75" thickBot="1">
      <c r="A3976" s="33" t="str">
        <f ca="1">IF(C3976=Calculator!$H$27,"F",IF(Daily!D3976+Daily!H3976=0,IF(D3975+H3975&gt;0,"L",""),""))</f>
        <v/>
      </c>
      <c r="B3976" s="34">
        <v>3975</v>
      </c>
      <c r="C3976" s="19">
        <f t="shared" ca="1" si="249"/>
        <v>49905</v>
      </c>
      <c r="D3976" s="29">
        <f t="shared" ca="1" si="251"/>
        <v>0</v>
      </c>
      <c r="E3976" s="29">
        <f ca="1">IF(C3976&lt;Calculator!$D$26,0,IF(DAY($C3976)=1,IF(D3976-Calculator!$G$24&gt;0,Calculator!$G$24,D3976),0))</f>
        <v>0</v>
      </c>
      <c r="F3976" s="29">
        <f ca="1">IF(E3976&gt;0,D3976*Calculator!$G$22/12,0)</f>
        <v>0</v>
      </c>
      <c r="G3976" s="29">
        <f ca="1">IF(E3976&gt;0,(IFERROR(-PMT(Calculator!$G$22/12,Calculator!$G$23*12,Calculator!$G$20),0))-F3976,0)</f>
        <v>0</v>
      </c>
      <c r="H3976" s="29">
        <f t="shared" ca="1" si="252"/>
        <v>0</v>
      </c>
      <c r="I3976" s="29">
        <f t="shared" ca="1" si="250"/>
        <v>0</v>
      </c>
      <c r="J3976" s="30">
        <f>Calculator!$G$40</f>
        <v>6.5000000000000002E-2</v>
      </c>
      <c r="K3976" s="29">
        <f ca="1">IF(C3976&gt;=Calculator!$G$27,IF(DAY($C3976)=1,Calculator!$G$34/2,IF(DAY($C3976)=15,Calculator!$G$34/2,0)),0)</f>
        <v>0</v>
      </c>
      <c r="L3976" s="29">
        <f ca="1">IF(DAY($C3976)=28,IF(H3976=0,0,Calculator!$G$35),0)</f>
        <v>0</v>
      </c>
      <c r="M3976" s="29">
        <f ca="1">IF(I3976&gt;0,IF(DAY($C3976)=1,SUM(INDIRECT("I"&amp;(ROW(C3975)-DAY(C3975))):I3975),0),0)</f>
        <v>0</v>
      </c>
      <c r="N3976" s="29">
        <f ca="1">IF(C3976&lt;Calculator!$G$27,0,IF(C3976=Calculator!$G$27,Calculator!$G$39,IF(H3976-K3976&lt;=0,IF(D3976&gt;Calculator!$G$39,IF(H3976-K3976+E3976+L3976+M3976+Calculator!$G$39&gt;Calculator!$G$39,Calculator!$G$39-(H3976+E3976+L3976+M3976-K3976),Calculator!$G$39),D3976),0)))</f>
        <v>0</v>
      </c>
    </row>
    <row r="3977" spans="1:14" ht="15.75" thickBot="1">
      <c r="A3977" s="33" t="str">
        <f ca="1">IF(C3977=Calculator!$H$27,"F",IF(Daily!D3977+Daily!H3977=0,IF(D3976+H3976&gt;0,"L",""),""))</f>
        <v/>
      </c>
      <c r="B3977" s="34">
        <v>3976</v>
      </c>
      <c r="C3977" s="19">
        <f t="shared" ca="1" si="249"/>
        <v>49906</v>
      </c>
      <c r="D3977" s="29">
        <f t="shared" ca="1" si="251"/>
        <v>0</v>
      </c>
      <c r="E3977" s="29">
        <f ca="1">IF(C3977&lt;Calculator!$D$26,0,IF(DAY($C3977)=1,IF(D3977-Calculator!$G$24&gt;0,Calculator!$G$24,D3977),0))</f>
        <v>0</v>
      </c>
      <c r="F3977" s="29">
        <f ca="1">IF(E3977&gt;0,D3977*Calculator!$G$22/12,0)</f>
        <v>0</v>
      </c>
      <c r="G3977" s="29">
        <f ca="1">IF(E3977&gt;0,(IFERROR(-PMT(Calculator!$G$22/12,Calculator!$G$23*12,Calculator!$G$20),0))-F3977,0)</f>
        <v>0</v>
      </c>
      <c r="H3977" s="29">
        <f t="shared" ca="1" si="252"/>
        <v>0</v>
      </c>
      <c r="I3977" s="29">
        <f t="shared" ca="1" si="250"/>
        <v>0</v>
      </c>
      <c r="J3977" s="30">
        <f>Calculator!$G$40</f>
        <v>6.5000000000000002E-2</v>
      </c>
      <c r="K3977" s="29">
        <f ca="1">IF(C3977&gt;=Calculator!$G$27,IF(DAY($C3977)=1,Calculator!$G$34/2,IF(DAY($C3977)=15,Calculator!$G$34/2,0)),0)</f>
        <v>0</v>
      </c>
      <c r="L3977" s="29">
        <f ca="1">IF(DAY($C3977)=28,IF(H3977=0,0,Calculator!$G$35),0)</f>
        <v>0</v>
      </c>
      <c r="M3977" s="29">
        <f ca="1">IF(I3977&gt;0,IF(DAY($C3977)=1,SUM(INDIRECT("I"&amp;(ROW(C3976)-DAY(C3976))):I3976),0),0)</f>
        <v>0</v>
      </c>
      <c r="N3977" s="29">
        <f ca="1">IF(C3977&lt;Calculator!$G$27,0,IF(C3977=Calculator!$G$27,Calculator!$G$39,IF(H3977-K3977&lt;=0,IF(D3977&gt;Calculator!$G$39,IF(H3977-K3977+E3977+L3977+M3977+Calculator!$G$39&gt;Calculator!$G$39,Calculator!$G$39-(H3977+E3977+L3977+M3977-K3977),Calculator!$G$39),D3977),0)))</f>
        <v>0</v>
      </c>
    </row>
    <row r="3978" spans="1:14" ht="15.75" thickBot="1">
      <c r="A3978" s="33" t="str">
        <f ca="1">IF(C3978=Calculator!$H$27,"F",IF(Daily!D3978+Daily!H3978=0,IF(D3977+H3977&gt;0,"L",""),""))</f>
        <v/>
      </c>
      <c r="B3978" s="34">
        <v>3977</v>
      </c>
      <c r="C3978" s="19">
        <f t="shared" ca="1" si="249"/>
        <v>49907</v>
      </c>
      <c r="D3978" s="29">
        <f t="shared" ca="1" si="251"/>
        <v>0</v>
      </c>
      <c r="E3978" s="29">
        <f ca="1">IF(C3978&lt;Calculator!$D$26,0,IF(DAY($C3978)=1,IF(D3978-Calculator!$G$24&gt;0,Calculator!$G$24,D3978),0))</f>
        <v>0</v>
      </c>
      <c r="F3978" s="29">
        <f ca="1">IF(E3978&gt;0,D3978*Calculator!$G$22/12,0)</f>
        <v>0</v>
      </c>
      <c r="G3978" s="29">
        <f ca="1">IF(E3978&gt;0,(IFERROR(-PMT(Calculator!$G$22/12,Calculator!$G$23*12,Calculator!$G$20),0))-F3978,0)</f>
        <v>0</v>
      </c>
      <c r="H3978" s="29">
        <f t="shared" ca="1" si="252"/>
        <v>0</v>
      </c>
      <c r="I3978" s="29">
        <f t="shared" ca="1" si="250"/>
        <v>0</v>
      </c>
      <c r="J3978" s="30">
        <f>Calculator!$G$40</f>
        <v>6.5000000000000002E-2</v>
      </c>
      <c r="K3978" s="29">
        <f ca="1">IF(C3978&gt;=Calculator!$G$27,IF(DAY($C3978)=1,Calculator!$G$34/2,IF(DAY($C3978)=15,Calculator!$G$34/2,0)),0)</f>
        <v>0</v>
      </c>
      <c r="L3978" s="29">
        <f ca="1">IF(DAY($C3978)=28,IF(H3978=0,0,Calculator!$G$35),0)</f>
        <v>0</v>
      </c>
      <c r="M3978" s="29">
        <f ca="1">IF(I3978&gt;0,IF(DAY($C3978)=1,SUM(INDIRECT("I"&amp;(ROW(C3977)-DAY(C3977))):I3977),0),0)</f>
        <v>0</v>
      </c>
      <c r="N3978" s="29">
        <f ca="1">IF(C3978&lt;Calculator!$G$27,0,IF(C3978=Calculator!$G$27,Calculator!$G$39,IF(H3978-K3978&lt;=0,IF(D3978&gt;Calculator!$G$39,IF(H3978-K3978+E3978+L3978+M3978+Calculator!$G$39&gt;Calculator!$G$39,Calculator!$G$39-(H3978+E3978+L3978+M3978-K3978),Calculator!$G$39),D3978),0)))</f>
        <v>0</v>
      </c>
    </row>
    <row r="3979" spans="1:14" ht="15.75" thickBot="1">
      <c r="A3979" s="33" t="str">
        <f ca="1">IF(C3979=Calculator!$H$27,"F",IF(Daily!D3979+Daily!H3979=0,IF(D3978+H3978&gt;0,"L",""),""))</f>
        <v/>
      </c>
      <c r="B3979" s="34">
        <v>3978</v>
      </c>
      <c r="C3979" s="19">
        <f t="shared" ca="1" si="249"/>
        <v>49908</v>
      </c>
      <c r="D3979" s="29">
        <f t="shared" ca="1" si="251"/>
        <v>0</v>
      </c>
      <c r="E3979" s="29">
        <f ca="1">IF(C3979&lt;Calculator!$D$26,0,IF(DAY($C3979)=1,IF(D3979-Calculator!$G$24&gt;0,Calculator!$G$24,D3979),0))</f>
        <v>0</v>
      </c>
      <c r="F3979" s="29">
        <f ca="1">IF(E3979&gt;0,D3979*Calculator!$G$22/12,0)</f>
        <v>0</v>
      </c>
      <c r="G3979" s="29">
        <f ca="1">IF(E3979&gt;0,(IFERROR(-PMT(Calculator!$G$22/12,Calculator!$G$23*12,Calculator!$G$20),0))-F3979,0)</f>
        <v>0</v>
      </c>
      <c r="H3979" s="29">
        <f t="shared" ca="1" si="252"/>
        <v>0</v>
      </c>
      <c r="I3979" s="29">
        <f t="shared" ca="1" si="250"/>
        <v>0</v>
      </c>
      <c r="J3979" s="30">
        <f>Calculator!$G$40</f>
        <v>6.5000000000000002E-2</v>
      </c>
      <c r="K3979" s="29">
        <f ca="1">IF(C3979&gt;=Calculator!$G$27,IF(DAY($C3979)=1,Calculator!$G$34/2,IF(DAY($C3979)=15,Calculator!$G$34/2,0)),0)</f>
        <v>0</v>
      </c>
      <c r="L3979" s="29">
        <f ca="1">IF(DAY($C3979)=28,IF(H3979=0,0,Calculator!$G$35),0)</f>
        <v>0</v>
      </c>
      <c r="M3979" s="29">
        <f ca="1">IF(I3979&gt;0,IF(DAY($C3979)=1,SUM(INDIRECT("I"&amp;(ROW(C3978)-DAY(C3978))):I3978),0),0)</f>
        <v>0</v>
      </c>
      <c r="N3979" s="29">
        <f ca="1">IF(C3979&lt;Calculator!$G$27,0,IF(C3979=Calculator!$G$27,Calculator!$G$39,IF(H3979-K3979&lt;=0,IF(D3979&gt;Calculator!$G$39,IF(H3979-K3979+E3979+L3979+M3979+Calculator!$G$39&gt;Calculator!$G$39,Calculator!$G$39-(H3979+E3979+L3979+M3979-K3979),Calculator!$G$39),D3979),0)))</f>
        <v>0</v>
      </c>
    </row>
    <row r="3980" spans="1:14" ht="15.75" thickBot="1">
      <c r="A3980" s="33" t="str">
        <f ca="1">IF(C3980=Calculator!$H$27,"F",IF(Daily!D3980+Daily!H3980=0,IF(D3979+H3979&gt;0,"L",""),""))</f>
        <v/>
      </c>
      <c r="B3980" s="34">
        <v>3979</v>
      </c>
      <c r="C3980" s="19">
        <f t="shared" ca="1" si="249"/>
        <v>49909</v>
      </c>
      <c r="D3980" s="29">
        <f t="shared" ca="1" si="251"/>
        <v>0</v>
      </c>
      <c r="E3980" s="29">
        <f ca="1">IF(C3980&lt;Calculator!$D$26,0,IF(DAY($C3980)=1,IF(D3980-Calculator!$G$24&gt;0,Calculator!$G$24,D3980),0))</f>
        <v>0</v>
      </c>
      <c r="F3980" s="29">
        <f ca="1">IF(E3980&gt;0,D3980*Calculator!$G$22/12,0)</f>
        <v>0</v>
      </c>
      <c r="G3980" s="29">
        <f ca="1">IF(E3980&gt;0,(IFERROR(-PMT(Calculator!$G$22/12,Calculator!$G$23*12,Calculator!$G$20),0))-F3980,0)</f>
        <v>0</v>
      </c>
      <c r="H3980" s="29">
        <f t="shared" ca="1" si="252"/>
        <v>0</v>
      </c>
      <c r="I3980" s="29">
        <f t="shared" ca="1" si="250"/>
        <v>0</v>
      </c>
      <c r="J3980" s="30">
        <f>Calculator!$G$40</f>
        <v>6.5000000000000002E-2</v>
      </c>
      <c r="K3980" s="29">
        <f ca="1">IF(C3980&gt;=Calculator!$G$27,IF(DAY($C3980)=1,Calculator!$G$34/2,IF(DAY($C3980)=15,Calculator!$G$34/2,0)),0)</f>
        <v>0</v>
      </c>
      <c r="L3980" s="29">
        <f ca="1">IF(DAY($C3980)=28,IF(H3980=0,0,Calculator!$G$35),0)</f>
        <v>0</v>
      </c>
      <c r="M3980" s="29">
        <f ca="1">IF(I3980&gt;0,IF(DAY($C3980)=1,SUM(INDIRECT("I"&amp;(ROW(C3979)-DAY(C3979))):I3979),0),0)</f>
        <v>0</v>
      </c>
      <c r="N3980" s="29">
        <f ca="1">IF(C3980&lt;Calculator!$G$27,0,IF(C3980=Calculator!$G$27,Calculator!$G$39,IF(H3980-K3980&lt;=0,IF(D3980&gt;Calculator!$G$39,IF(H3980-K3980+E3980+L3980+M3980+Calculator!$G$39&gt;Calculator!$G$39,Calculator!$G$39-(H3980+E3980+L3980+M3980-K3980),Calculator!$G$39),D3980),0)))</f>
        <v>0</v>
      </c>
    </row>
    <row r="3981" spans="1:14" ht="15.75" thickBot="1">
      <c r="A3981" s="33" t="str">
        <f ca="1">IF(C3981=Calculator!$H$27,"F",IF(Daily!D3981+Daily!H3981=0,IF(D3980+H3980&gt;0,"L",""),""))</f>
        <v/>
      </c>
      <c r="B3981" s="34">
        <v>3980</v>
      </c>
      <c r="C3981" s="19">
        <f t="shared" ca="1" si="249"/>
        <v>49910</v>
      </c>
      <c r="D3981" s="29">
        <f t="shared" ca="1" si="251"/>
        <v>0</v>
      </c>
      <c r="E3981" s="29">
        <f ca="1">IF(C3981&lt;Calculator!$D$26,0,IF(DAY($C3981)=1,IF(D3981-Calculator!$G$24&gt;0,Calculator!$G$24,D3981),0))</f>
        <v>0</v>
      </c>
      <c r="F3981" s="29">
        <f ca="1">IF(E3981&gt;0,D3981*Calculator!$G$22/12,0)</f>
        <v>0</v>
      </c>
      <c r="G3981" s="29">
        <f ca="1">IF(E3981&gt;0,(IFERROR(-PMT(Calculator!$G$22/12,Calculator!$G$23*12,Calculator!$G$20),0))-F3981,0)</f>
        <v>0</v>
      </c>
      <c r="H3981" s="29">
        <f t="shared" ca="1" si="252"/>
        <v>0</v>
      </c>
      <c r="I3981" s="29">
        <f t="shared" ca="1" si="250"/>
        <v>0</v>
      </c>
      <c r="J3981" s="30">
        <f>Calculator!$G$40</f>
        <v>6.5000000000000002E-2</v>
      </c>
      <c r="K3981" s="29">
        <f ca="1">IF(C3981&gt;=Calculator!$G$27,IF(DAY($C3981)=1,Calculator!$G$34/2,IF(DAY($C3981)=15,Calculator!$G$34/2,0)),0)</f>
        <v>0</v>
      </c>
      <c r="L3981" s="29">
        <f ca="1">IF(DAY($C3981)=28,IF(H3981=0,0,Calculator!$G$35),0)</f>
        <v>0</v>
      </c>
      <c r="M3981" s="29">
        <f ca="1">IF(I3981&gt;0,IF(DAY($C3981)=1,SUM(INDIRECT("I"&amp;(ROW(C3980)-DAY(C3980))):I3980),0),0)</f>
        <v>0</v>
      </c>
      <c r="N3981" s="29">
        <f ca="1">IF(C3981&lt;Calculator!$G$27,0,IF(C3981=Calculator!$G$27,Calculator!$G$39,IF(H3981-K3981&lt;=0,IF(D3981&gt;Calculator!$G$39,IF(H3981-K3981+E3981+L3981+M3981+Calculator!$G$39&gt;Calculator!$G$39,Calculator!$G$39-(H3981+E3981+L3981+M3981-K3981),Calculator!$G$39),D3981),0)))</f>
        <v>0</v>
      </c>
    </row>
    <row r="3982" spans="1:14" ht="15.75" thickBot="1">
      <c r="A3982" s="33" t="str">
        <f ca="1">IF(C3982=Calculator!$H$27,"F",IF(Daily!D3982+Daily!H3982=0,IF(D3981+H3981&gt;0,"L",""),""))</f>
        <v/>
      </c>
      <c r="B3982" s="34">
        <v>3981</v>
      </c>
      <c r="C3982" s="19">
        <f t="shared" ca="1" si="249"/>
        <v>49911</v>
      </c>
      <c r="D3982" s="29">
        <f t="shared" ca="1" si="251"/>
        <v>0</v>
      </c>
      <c r="E3982" s="29">
        <f ca="1">IF(C3982&lt;Calculator!$D$26,0,IF(DAY($C3982)=1,IF(D3982-Calculator!$G$24&gt;0,Calculator!$G$24,D3982),0))</f>
        <v>0</v>
      </c>
      <c r="F3982" s="29">
        <f ca="1">IF(E3982&gt;0,D3982*Calculator!$G$22/12,0)</f>
        <v>0</v>
      </c>
      <c r="G3982" s="29">
        <f ca="1">IF(E3982&gt;0,(IFERROR(-PMT(Calculator!$G$22/12,Calculator!$G$23*12,Calculator!$G$20),0))-F3982,0)</f>
        <v>0</v>
      </c>
      <c r="H3982" s="29">
        <f t="shared" ca="1" si="252"/>
        <v>0</v>
      </c>
      <c r="I3982" s="29">
        <f t="shared" ca="1" si="250"/>
        <v>0</v>
      </c>
      <c r="J3982" s="30">
        <f>Calculator!$G$40</f>
        <v>6.5000000000000002E-2</v>
      </c>
      <c r="K3982" s="29">
        <f ca="1">IF(C3982&gt;=Calculator!$G$27,IF(DAY($C3982)=1,Calculator!$G$34/2,IF(DAY($C3982)=15,Calculator!$G$34/2,0)),0)</f>
        <v>0</v>
      </c>
      <c r="L3982" s="29">
        <f ca="1">IF(DAY($C3982)=28,IF(H3982=0,0,Calculator!$G$35),0)</f>
        <v>0</v>
      </c>
      <c r="M3982" s="29">
        <f ca="1">IF(I3982&gt;0,IF(DAY($C3982)=1,SUM(INDIRECT("I"&amp;(ROW(C3981)-DAY(C3981))):I3981),0),0)</f>
        <v>0</v>
      </c>
      <c r="N3982" s="29">
        <f ca="1">IF(C3982&lt;Calculator!$G$27,0,IF(C3982=Calculator!$G$27,Calculator!$G$39,IF(H3982-K3982&lt;=0,IF(D3982&gt;Calculator!$G$39,IF(H3982-K3982+E3982+L3982+M3982+Calculator!$G$39&gt;Calculator!$G$39,Calculator!$G$39-(H3982+E3982+L3982+M3982-K3982),Calculator!$G$39),D3982),0)))</f>
        <v>0</v>
      </c>
    </row>
    <row r="3983" spans="1:14" ht="15.75" thickBot="1">
      <c r="A3983" s="33" t="str">
        <f ca="1">IF(C3983=Calculator!$H$27,"F",IF(Daily!D3983+Daily!H3983=0,IF(D3982+H3982&gt;0,"L",""),""))</f>
        <v/>
      </c>
      <c r="B3983" s="34">
        <v>3982</v>
      </c>
      <c r="C3983" s="19">
        <f t="shared" ca="1" si="249"/>
        <v>49912</v>
      </c>
      <c r="D3983" s="29">
        <f t="shared" ca="1" si="251"/>
        <v>0</v>
      </c>
      <c r="E3983" s="29">
        <f ca="1">IF(C3983&lt;Calculator!$D$26,0,IF(DAY($C3983)=1,IF(D3983-Calculator!$G$24&gt;0,Calculator!$G$24,D3983),0))</f>
        <v>0</v>
      </c>
      <c r="F3983" s="29">
        <f ca="1">IF(E3983&gt;0,D3983*Calculator!$G$22/12,0)</f>
        <v>0</v>
      </c>
      <c r="G3983" s="29">
        <f ca="1">IF(E3983&gt;0,(IFERROR(-PMT(Calculator!$G$22/12,Calculator!$G$23*12,Calculator!$G$20),0))-F3983,0)</f>
        <v>0</v>
      </c>
      <c r="H3983" s="29">
        <f t="shared" ca="1" si="252"/>
        <v>0</v>
      </c>
      <c r="I3983" s="29">
        <f t="shared" ca="1" si="250"/>
        <v>0</v>
      </c>
      <c r="J3983" s="30">
        <f>Calculator!$G$40</f>
        <v>6.5000000000000002E-2</v>
      </c>
      <c r="K3983" s="29">
        <f ca="1">IF(C3983&gt;=Calculator!$G$27,IF(DAY($C3983)=1,Calculator!$G$34/2,IF(DAY($C3983)=15,Calculator!$G$34/2,0)),0)</f>
        <v>0</v>
      </c>
      <c r="L3983" s="29">
        <f ca="1">IF(DAY($C3983)=28,IF(H3983=0,0,Calculator!$G$35),0)</f>
        <v>0</v>
      </c>
      <c r="M3983" s="29">
        <f ca="1">IF(I3983&gt;0,IF(DAY($C3983)=1,SUM(INDIRECT("I"&amp;(ROW(C3982)-DAY(C3982))):I3982),0),0)</f>
        <v>0</v>
      </c>
      <c r="N3983" s="29">
        <f ca="1">IF(C3983&lt;Calculator!$G$27,0,IF(C3983=Calculator!$G$27,Calculator!$G$39,IF(H3983-K3983&lt;=0,IF(D3983&gt;Calculator!$G$39,IF(H3983-K3983+E3983+L3983+M3983+Calculator!$G$39&gt;Calculator!$G$39,Calculator!$G$39-(H3983+E3983+L3983+M3983-K3983),Calculator!$G$39),D3983),0)))</f>
        <v>0</v>
      </c>
    </row>
    <row r="3984" spans="1:14" ht="15.75" thickBot="1">
      <c r="A3984" s="33" t="str">
        <f ca="1">IF(C3984=Calculator!$H$27,"F",IF(Daily!D3984+Daily!H3984=0,IF(D3983+H3983&gt;0,"L",""),""))</f>
        <v/>
      </c>
      <c r="B3984" s="34">
        <v>3983</v>
      </c>
      <c r="C3984" s="19">
        <f t="shared" ca="1" si="249"/>
        <v>49913</v>
      </c>
      <c r="D3984" s="29">
        <f t="shared" ca="1" si="251"/>
        <v>0</v>
      </c>
      <c r="E3984" s="29">
        <f ca="1">IF(C3984&lt;Calculator!$D$26,0,IF(DAY($C3984)=1,IF(D3984-Calculator!$G$24&gt;0,Calculator!$G$24,D3984),0))</f>
        <v>0</v>
      </c>
      <c r="F3984" s="29">
        <f ca="1">IF(E3984&gt;0,D3984*Calculator!$G$22/12,0)</f>
        <v>0</v>
      </c>
      <c r="G3984" s="29">
        <f ca="1">IF(E3984&gt;0,(IFERROR(-PMT(Calculator!$G$22/12,Calculator!$G$23*12,Calculator!$G$20),0))-F3984,0)</f>
        <v>0</v>
      </c>
      <c r="H3984" s="29">
        <f t="shared" ca="1" si="252"/>
        <v>0</v>
      </c>
      <c r="I3984" s="29">
        <f t="shared" ca="1" si="250"/>
        <v>0</v>
      </c>
      <c r="J3984" s="30">
        <f>Calculator!$G$40</f>
        <v>6.5000000000000002E-2</v>
      </c>
      <c r="K3984" s="29">
        <f ca="1">IF(C3984&gt;=Calculator!$G$27,IF(DAY($C3984)=1,Calculator!$G$34/2,IF(DAY($C3984)=15,Calculator!$G$34/2,0)),0)</f>
        <v>0</v>
      </c>
      <c r="L3984" s="29">
        <f ca="1">IF(DAY($C3984)=28,IF(H3984=0,0,Calculator!$G$35),0)</f>
        <v>0</v>
      </c>
      <c r="M3984" s="29">
        <f ca="1">IF(I3984&gt;0,IF(DAY($C3984)=1,SUM(INDIRECT("I"&amp;(ROW(C3983)-DAY(C3983))):I3983),0),0)</f>
        <v>0</v>
      </c>
      <c r="N3984" s="29">
        <f ca="1">IF(C3984&lt;Calculator!$G$27,0,IF(C3984=Calculator!$G$27,Calculator!$G$39,IF(H3984-K3984&lt;=0,IF(D3984&gt;Calculator!$G$39,IF(H3984-K3984+E3984+L3984+M3984+Calculator!$G$39&gt;Calculator!$G$39,Calculator!$G$39-(H3984+E3984+L3984+M3984-K3984),Calculator!$G$39),D3984),0)))</f>
        <v>0</v>
      </c>
    </row>
    <row r="3985" spans="1:14" ht="15.75" thickBot="1">
      <c r="A3985" s="33" t="str">
        <f ca="1">IF(C3985=Calculator!$H$27,"F",IF(Daily!D3985+Daily!H3985=0,IF(D3984+H3984&gt;0,"L",""),""))</f>
        <v/>
      </c>
      <c r="B3985" s="34">
        <v>3984</v>
      </c>
      <c r="C3985" s="19">
        <f t="shared" ca="1" si="249"/>
        <v>49914</v>
      </c>
      <c r="D3985" s="29">
        <f t="shared" ca="1" si="251"/>
        <v>0</v>
      </c>
      <c r="E3985" s="29">
        <f ca="1">IF(C3985&lt;Calculator!$D$26,0,IF(DAY($C3985)=1,IF(D3985-Calculator!$G$24&gt;0,Calculator!$G$24,D3985),0))</f>
        <v>0</v>
      </c>
      <c r="F3985" s="29">
        <f ca="1">IF(E3985&gt;0,D3985*Calculator!$G$22/12,0)</f>
        <v>0</v>
      </c>
      <c r="G3985" s="29">
        <f ca="1">IF(E3985&gt;0,(IFERROR(-PMT(Calculator!$G$22/12,Calculator!$G$23*12,Calculator!$G$20),0))-F3985,0)</f>
        <v>0</v>
      </c>
      <c r="H3985" s="29">
        <f t="shared" ca="1" si="252"/>
        <v>0</v>
      </c>
      <c r="I3985" s="29">
        <f t="shared" ca="1" si="250"/>
        <v>0</v>
      </c>
      <c r="J3985" s="30">
        <f>Calculator!$G$40</f>
        <v>6.5000000000000002E-2</v>
      </c>
      <c r="K3985" s="29">
        <f ca="1">IF(C3985&gt;=Calculator!$G$27,IF(DAY($C3985)=1,Calculator!$G$34/2,IF(DAY($C3985)=15,Calculator!$G$34/2,0)),0)</f>
        <v>0</v>
      </c>
      <c r="L3985" s="29">
        <f ca="1">IF(DAY($C3985)=28,IF(H3985=0,0,Calculator!$G$35),0)</f>
        <v>0</v>
      </c>
      <c r="M3985" s="29">
        <f ca="1">IF(I3985&gt;0,IF(DAY($C3985)=1,SUM(INDIRECT("I"&amp;(ROW(C3984)-DAY(C3984))):I3984),0),0)</f>
        <v>0</v>
      </c>
      <c r="N3985" s="29">
        <f ca="1">IF(C3985&lt;Calculator!$G$27,0,IF(C3985=Calculator!$G$27,Calculator!$G$39,IF(H3985-K3985&lt;=0,IF(D3985&gt;Calculator!$G$39,IF(H3985-K3985+E3985+L3985+M3985+Calculator!$G$39&gt;Calculator!$G$39,Calculator!$G$39-(H3985+E3985+L3985+M3985-K3985),Calculator!$G$39),D3985),0)))</f>
        <v>0</v>
      </c>
    </row>
    <row r="3986" spans="1:14" ht="15.75" thickBot="1">
      <c r="A3986" s="33" t="str">
        <f ca="1">IF(C3986=Calculator!$H$27,"F",IF(Daily!D3986+Daily!H3986=0,IF(D3985+H3985&gt;0,"L",""),""))</f>
        <v/>
      </c>
      <c r="B3986" s="34">
        <v>3985</v>
      </c>
      <c r="C3986" s="19">
        <f t="shared" ca="1" si="249"/>
        <v>49915</v>
      </c>
      <c r="D3986" s="29">
        <f t="shared" ca="1" si="251"/>
        <v>0</v>
      </c>
      <c r="E3986" s="29">
        <f ca="1">IF(C3986&lt;Calculator!$D$26,0,IF(DAY($C3986)=1,IF(D3986-Calculator!$G$24&gt;0,Calculator!$G$24,D3986),0))</f>
        <v>0</v>
      </c>
      <c r="F3986" s="29">
        <f ca="1">IF(E3986&gt;0,D3986*Calculator!$G$22/12,0)</f>
        <v>0</v>
      </c>
      <c r="G3986" s="29">
        <f ca="1">IF(E3986&gt;0,(IFERROR(-PMT(Calculator!$G$22/12,Calculator!$G$23*12,Calculator!$G$20),0))-F3986,0)</f>
        <v>0</v>
      </c>
      <c r="H3986" s="29">
        <f t="shared" ca="1" si="252"/>
        <v>0</v>
      </c>
      <c r="I3986" s="29">
        <f t="shared" ca="1" si="250"/>
        <v>0</v>
      </c>
      <c r="J3986" s="30">
        <f>Calculator!$G$40</f>
        <v>6.5000000000000002E-2</v>
      </c>
      <c r="K3986" s="29">
        <f ca="1">IF(C3986&gt;=Calculator!$G$27,IF(DAY($C3986)=1,Calculator!$G$34/2,IF(DAY($C3986)=15,Calculator!$G$34/2,0)),0)</f>
        <v>0</v>
      </c>
      <c r="L3986" s="29">
        <f ca="1">IF(DAY($C3986)=28,IF(H3986=0,0,Calculator!$G$35),0)</f>
        <v>0</v>
      </c>
      <c r="M3986" s="29">
        <f ca="1">IF(I3986&gt;0,IF(DAY($C3986)=1,SUM(INDIRECT("I"&amp;(ROW(C3985)-DAY(C3985))):I3985),0),0)</f>
        <v>0</v>
      </c>
      <c r="N3986" s="29">
        <f ca="1">IF(C3986&lt;Calculator!$G$27,0,IF(C3986=Calculator!$G$27,Calculator!$G$39,IF(H3986-K3986&lt;=0,IF(D3986&gt;Calculator!$G$39,IF(H3986-K3986+E3986+L3986+M3986+Calculator!$G$39&gt;Calculator!$G$39,Calculator!$G$39-(H3986+E3986+L3986+M3986-K3986),Calculator!$G$39),D3986),0)))</f>
        <v>0</v>
      </c>
    </row>
    <row r="3987" spans="1:14" ht="15.75" thickBot="1">
      <c r="A3987" s="33" t="str">
        <f ca="1">IF(C3987=Calculator!$H$27,"F",IF(Daily!D3987+Daily!H3987=0,IF(D3986+H3986&gt;0,"L",""),""))</f>
        <v/>
      </c>
      <c r="B3987" s="34">
        <v>3986</v>
      </c>
      <c r="C3987" s="19">
        <f t="shared" ca="1" si="249"/>
        <v>49916</v>
      </c>
      <c r="D3987" s="29">
        <f t="shared" ca="1" si="251"/>
        <v>0</v>
      </c>
      <c r="E3987" s="29">
        <f ca="1">IF(C3987&lt;Calculator!$D$26,0,IF(DAY($C3987)=1,IF(D3987-Calculator!$G$24&gt;0,Calculator!$G$24,D3987),0))</f>
        <v>0</v>
      </c>
      <c r="F3987" s="29">
        <f ca="1">IF(E3987&gt;0,D3987*Calculator!$G$22/12,0)</f>
        <v>0</v>
      </c>
      <c r="G3987" s="29">
        <f ca="1">IF(E3987&gt;0,(IFERROR(-PMT(Calculator!$G$22/12,Calculator!$G$23*12,Calculator!$G$20),0))-F3987,0)</f>
        <v>0</v>
      </c>
      <c r="H3987" s="29">
        <f t="shared" ca="1" si="252"/>
        <v>0</v>
      </c>
      <c r="I3987" s="29">
        <f t="shared" ca="1" si="250"/>
        <v>0</v>
      </c>
      <c r="J3987" s="30">
        <f>Calculator!$G$40</f>
        <v>6.5000000000000002E-2</v>
      </c>
      <c r="K3987" s="29">
        <f ca="1">IF(C3987&gt;=Calculator!$G$27,IF(DAY($C3987)=1,Calculator!$G$34/2,IF(DAY($C3987)=15,Calculator!$G$34/2,0)),0)</f>
        <v>0</v>
      </c>
      <c r="L3987" s="29">
        <f ca="1">IF(DAY($C3987)=28,IF(H3987=0,0,Calculator!$G$35),0)</f>
        <v>0</v>
      </c>
      <c r="M3987" s="29">
        <f ca="1">IF(I3987&gt;0,IF(DAY($C3987)=1,SUM(INDIRECT("I"&amp;(ROW(C3986)-DAY(C3986))):I3986),0),0)</f>
        <v>0</v>
      </c>
      <c r="N3987" s="29">
        <f ca="1">IF(C3987&lt;Calculator!$G$27,0,IF(C3987=Calculator!$G$27,Calculator!$G$39,IF(H3987-K3987&lt;=0,IF(D3987&gt;Calculator!$G$39,IF(H3987-K3987+E3987+L3987+M3987+Calculator!$G$39&gt;Calculator!$G$39,Calculator!$G$39-(H3987+E3987+L3987+M3987-K3987),Calculator!$G$39),D3987),0)))</f>
        <v>0</v>
      </c>
    </row>
    <row r="3988" spans="1:14" ht="15.75" thickBot="1">
      <c r="A3988" s="33" t="str">
        <f ca="1">IF(C3988=Calculator!$H$27,"F",IF(Daily!D3988+Daily!H3988=0,IF(D3987+H3987&gt;0,"L",""),""))</f>
        <v/>
      </c>
      <c r="B3988" s="34">
        <v>3987</v>
      </c>
      <c r="C3988" s="19">
        <f t="shared" ca="1" si="249"/>
        <v>49917</v>
      </c>
      <c r="D3988" s="29">
        <f t="shared" ca="1" si="251"/>
        <v>0</v>
      </c>
      <c r="E3988" s="29">
        <f ca="1">IF(C3988&lt;Calculator!$D$26,0,IF(DAY($C3988)=1,IF(D3988-Calculator!$G$24&gt;0,Calculator!$G$24,D3988),0))</f>
        <v>0</v>
      </c>
      <c r="F3988" s="29">
        <f ca="1">IF(E3988&gt;0,D3988*Calculator!$G$22/12,0)</f>
        <v>0</v>
      </c>
      <c r="G3988" s="29">
        <f ca="1">IF(E3988&gt;0,(IFERROR(-PMT(Calculator!$G$22/12,Calculator!$G$23*12,Calculator!$G$20),0))-F3988,0)</f>
        <v>0</v>
      </c>
      <c r="H3988" s="29">
        <f t="shared" ca="1" si="252"/>
        <v>0</v>
      </c>
      <c r="I3988" s="29">
        <f t="shared" ca="1" si="250"/>
        <v>0</v>
      </c>
      <c r="J3988" s="30">
        <f>Calculator!$G$40</f>
        <v>6.5000000000000002E-2</v>
      </c>
      <c r="K3988" s="29">
        <f ca="1">IF(C3988&gt;=Calculator!$G$27,IF(DAY($C3988)=1,Calculator!$G$34/2,IF(DAY($C3988)=15,Calculator!$G$34/2,0)),0)</f>
        <v>0</v>
      </c>
      <c r="L3988" s="29">
        <f ca="1">IF(DAY($C3988)=28,IF(H3988=0,0,Calculator!$G$35),0)</f>
        <v>0</v>
      </c>
      <c r="M3988" s="29">
        <f ca="1">IF(I3988&gt;0,IF(DAY($C3988)=1,SUM(INDIRECT("I"&amp;(ROW(C3987)-DAY(C3987))):I3987),0),0)</f>
        <v>0</v>
      </c>
      <c r="N3988" s="29">
        <f ca="1">IF(C3988&lt;Calculator!$G$27,0,IF(C3988=Calculator!$G$27,Calculator!$G$39,IF(H3988-K3988&lt;=0,IF(D3988&gt;Calculator!$G$39,IF(H3988-K3988+E3988+L3988+M3988+Calculator!$G$39&gt;Calculator!$G$39,Calculator!$G$39-(H3988+E3988+L3988+M3988-K3988),Calculator!$G$39),D3988),0)))</f>
        <v>0</v>
      </c>
    </row>
    <row r="3989" spans="1:14" ht="15.75" thickBot="1">
      <c r="A3989" s="33" t="str">
        <f ca="1">IF(C3989=Calculator!$H$27,"F",IF(Daily!D3989+Daily!H3989=0,IF(D3988+H3988&gt;0,"L",""),""))</f>
        <v/>
      </c>
      <c r="B3989" s="34">
        <v>3988</v>
      </c>
      <c r="C3989" s="19">
        <f t="shared" ca="1" si="249"/>
        <v>49918</v>
      </c>
      <c r="D3989" s="29">
        <f t="shared" ca="1" si="251"/>
        <v>0</v>
      </c>
      <c r="E3989" s="29">
        <f ca="1">IF(C3989&lt;Calculator!$D$26,0,IF(DAY($C3989)=1,IF(D3989-Calculator!$G$24&gt;0,Calculator!$G$24,D3989),0))</f>
        <v>0</v>
      </c>
      <c r="F3989" s="29">
        <f ca="1">IF(E3989&gt;0,D3989*Calculator!$G$22/12,0)</f>
        <v>0</v>
      </c>
      <c r="G3989" s="29">
        <f ca="1">IF(E3989&gt;0,(IFERROR(-PMT(Calculator!$G$22/12,Calculator!$G$23*12,Calculator!$G$20),0))-F3989,0)</f>
        <v>0</v>
      </c>
      <c r="H3989" s="29">
        <f t="shared" ca="1" si="252"/>
        <v>0</v>
      </c>
      <c r="I3989" s="29">
        <f t="shared" ca="1" si="250"/>
        <v>0</v>
      </c>
      <c r="J3989" s="30">
        <f>Calculator!$G$40</f>
        <v>6.5000000000000002E-2</v>
      </c>
      <c r="K3989" s="29">
        <f ca="1">IF(C3989&gt;=Calculator!$G$27,IF(DAY($C3989)=1,Calculator!$G$34/2,IF(DAY($C3989)=15,Calculator!$G$34/2,0)),0)</f>
        <v>0</v>
      </c>
      <c r="L3989" s="29">
        <f ca="1">IF(DAY($C3989)=28,IF(H3989=0,0,Calculator!$G$35),0)</f>
        <v>0</v>
      </c>
      <c r="M3989" s="29">
        <f ca="1">IF(I3989&gt;0,IF(DAY($C3989)=1,SUM(INDIRECT("I"&amp;(ROW(C3988)-DAY(C3988))):I3988),0),0)</f>
        <v>0</v>
      </c>
      <c r="N3989" s="29">
        <f ca="1">IF(C3989&lt;Calculator!$G$27,0,IF(C3989=Calculator!$G$27,Calculator!$G$39,IF(H3989-K3989&lt;=0,IF(D3989&gt;Calculator!$G$39,IF(H3989-K3989+E3989+L3989+M3989+Calculator!$G$39&gt;Calculator!$G$39,Calculator!$G$39-(H3989+E3989+L3989+M3989-K3989),Calculator!$G$39),D3989),0)))</f>
        <v>0</v>
      </c>
    </row>
    <row r="3990" spans="1:14" ht="15.75" thickBot="1">
      <c r="A3990" s="33" t="str">
        <f ca="1">IF(C3990=Calculator!$H$27,"F",IF(Daily!D3990+Daily!H3990=0,IF(D3989+H3989&gt;0,"L",""),""))</f>
        <v/>
      </c>
      <c r="B3990" s="34">
        <v>3989</v>
      </c>
      <c r="C3990" s="19">
        <f t="shared" ca="1" si="249"/>
        <v>49919</v>
      </c>
      <c r="D3990" s="29">
        <f t="shared" ca="1" si="251"/>
        <v>0</v>
      </c>
      <c r="E3990" s="29">
        <f ca="1">IF(C3990&lt;Calculator!$D$26,0,IF(DAY($C3990)=1,IF(D3990-Calculator!$G$24&gt;0,Calculator!$G$24,D3990),0))</f>
        <v>0</v>
      </c>
      <c r="F3990" s="29">
        <f ca="1">IF(E3990&gt;0,D3990*Calculator!$G$22/12,0)</f>
        <v>0</v>
      </c>
      <c r="G3990" s="29">
        <f ca="1">IF(E3990&gt;0,(IFERROR(-PMT(Calculator!$G$22/12,Calculator!$G$23*12,Calculator!$G$20),0))-F3990,0)</f>
        <v>0</v>
      </c>
      <c r="H3990" s="29">
        <f t="shared" ca="1" si="252"/>
        <v>0</v>
      </c>
      <c r="I3990" s="29">
        <f t="shared" ca="1" si="250"/>
        <v>0</v>
      </c>
      <c r="J3990" s="30">
        <f>Calculator!$G$40</f>
        <v>6.5000000000000002E-2</v>
      </c>
      <c r="K3990" s="29">
        <f ca="1">IF(C3990&gt;=Calculator!$G$27,IF(DAY($C3990)=1,Calculator!$G$34/2,IF(DAY($C3990)=15,Calculator!$G$34/2,0)),0)</f>
        <v>4500</v>
      </c>
      <c r="L3990" s="29">
        <f ca="1">IF(DAY($C3990)=28,IF(H3990=0,0,Calculator!$G$35),0)</f>
        <v>0</v>
      </c>
      <c r="M3990" s="29">
        <f ca="1">IF(I3990&gt;0,IF(DAY($C3990)=1,SUM(INDIRECT("I"&amp;(ROW(C3989)-DAY(C3989))):I3989),0),0)</f>
        <v>0</v>
      </c>
      <c r="N3990" s="29">
        <f ca="1">IF(C3990&lt;Calculator!$G$27,0,IF(C3990=Calculator!$G$27,Calculator!$G$39,IF(H3990-K3990&lt;=0,IF(D3990&gt;Calculator!$G$39,IF(H3990-K3990+E3990+L3990+M3990+Calculator!$G$39&gt;Calculator!$G$39,Calculator!$G$39-(H3990+E3990+L3990+M3990-K3990),Calculator!$G$39),D3990),0)))</f>
        <v>0</v>
      </c>
    </row>
    <row r="3991" spans="1:14" ht="15.75" thickBot="1">
      <c r="A3991" s="33" t="str">
        <f ca="1">IF(C3991=Calculator!$H$27,"F",IF(Daily!D3991+Daily!H3991=0,IF(D3990+H3990&gt;0,"L",""),""))</f>
        <v/>
      </c>
      <c r="B3991" s="34">
        <v>3990</v>
      </c>
      <c r="C3991" s="19">
        <f t="shared" ca="1" si="249"/>
        <v>49920</v>
      </c>
      <c r="D3991" s="29">
        <f t="shared" ca="1" si="251"/>
        <v>0</v>
      </c>
      <c r="E3991" s="29">
        <f ca="1">IF(C3991&lt;Calculator!$D$26,0,IF(DAY($C3991)=1,IF(D3991-Calculator!$G$24&gt;0,Calculator!$G$24,D3991),0))</f>
        <v>0</v>
      </c>
      <c r="F3991" s="29">
        <f ca="1">IF(E3991&gt;0,D3991*Calculator!$G$22/12,0)</f>
        <v>0</v>
      </c>
      <c r="G3991" s="29">
        <f ca="1">IF(E3991&gt;0,(IFERROR(-PMT(Calculator!$G$22/12,Calculator!$G$23*12,Calculator!$G$20),0))-F3991,0)</f>
        <v>0</v>
      </c>
      <c r="H3991" s="29">
        <f t="shared" ca="1" si="252"/>
        <v>0</v>
      </c>
      <c r="I3991" s="29">
        <f t="shared" ca="1" si="250"/>
        <v>0</v>
      </c>
      <c r="J3991" s="30">
        <f>Calculator!$G$40</f>
        <v>6.5000000000000002E-2</v>
      </c>
      <c r="K3991" s="29">
        <f ca="1">IF(C3991&gt;=Calculator!$G$27,IF(DAY($C3991)=1,Calculator!$G$34/2,IF(DAY($C3991)=15,Calculator!$G$34/2,0)),0)</f>
        <v>0</v>
      </c>
      <c r="L3991" s="29">
        <f ca="1">IF(DAY($C3991)=28,IF(H3991=0,0,Calculator!$G$35),0)</f>
        <v>0</v>
      </c>
      <c r="M3991" s="29">
        <f ca="1">IF(I3991&gt;0,IF(DAY($C3991)=1,SUM(INDIRECT("I"&amp;(ROW(C3990)-DAY(C3990))):I3990),0),0)</f>
        <v>0</v>
      </c>
      <c r="N3991" s="29">
        <f ca="1">IF(C3991&lt;Calculator!$G$27,0,IF(C3991=Calculator!$G$27,Calculator!$G$39,IF(H3991-K3991&lt;=0,IF(D3991&gt;Calculator!$G$39,IF(H3991-K3991+E3991+L3991+M3991+Calculator!$G$39&gt;Calculator!$G$39,Calculator!$G$39-(H3991+E3991+L3991+M3991-K3991),Calculator!$G$39),D3991),0)))</f>
        <v>0</v>
      </c>
    </row>
    <row r="3992" spans="1:14" ht="15.75" thickBot="1">
      <c r="A3992" s="33" t="str">
        <f ca="1">IF(C3992=Calculator!$H$27,"F",IF(Daily!D3992+Daily!H3992=0,IF(D3991+H3991&gt;0,"L",""),""))</f>
        <v/>
      </c>
      <c r="B3992" s="34">
        <v>3991</v>
      </c>
      <c r="C3992" s="19">
        <f t="shared" ca="1" si="249"/>
        <v>49921</v>
      </c>
      <c r="D3992" s="29">
        <f t="shared" ca="1" si="251"/>
        <v>0</v>
      </c>
      <c r="E3992" s="29">
        <f ca="1">IF(C3992&lt;Calculator!$D$26,0,IF(DAY($C3992)=1,IF(D3992-Calculator!$G$24&gt;0,Calculator!$G$24,D3992),0))</f>
        <v>0</v>
      </c>
      <c r="F3992" s="29">
        <f ca="1">IF(E3992&gt;0,D3992*Calculator!$G$22/12,0)</f>
        <v>0</v>
      </c>
      <c r="G3992" s="29">
        <f ca="1">IF(E3992&gt;0,(IFERROR(-PMT(Calculator!$G$22/12,Calculator!$G$23*12,Calculator!$G$20),0))-F3992,0)</f>
        <v>0</v>
      </c>
      <c r="H3992" s="29">
        <f t="shared" ca="1" si="252"/>
        <v>0</v>
      </c>
      <c r="I3992" s="29">
        <f t="shared" ca="1" si="250"/>
        <v>0</v>
      </c>
      <c r="J3992" s="30">
        <f>Calculator!$G$40</f>
        <v>6.5000000000000002E-2</v>
      </c>
      <c r="K3992" s="29">
        <f ca="1">IF(C3992&gt;=Calculator!$G$27,IF(DAY($C3992)=1,Calculator!$G$34/2,IF(DAY($C3992)=15,Calculator!$G$34/2,0)),0)</f>
        <v>0</v>
      </c>
      <c r="L3992" s="29">
        <f ca="1">IF(DAY($C3992)=28,IF(H3992=0,0,Calculator!$G$35),0)</f>
        <v>0</v>
      </c>
      <c r="M3992" s="29">
        <f ca="1">IF(I3992&gt;0,IF(DAY($C3992)=1,SUM(INDIRECT("I"&amp;(ROW(C3991)-DAY(C3991))):I3991),0),0)</f>
        <v>0</v>
      </c>
      <c r="N3992" s="29">
        <f ca="1">IF(C3992&lt;Calculator!$G$27,0,IF(C3992=Calculator!$G$27,Calculator!$G$39,IF(H3992-K3992&lt;=0,IF(D3992&gt;Calculator!$G$39,IF(H3992-K3992+E3992+L3992+M3992+Calculator!$G$39&gt;Calculator!$G$39,Calculator!$G$39-(H3992+E3992+L3992+M3992-K3992),Calculator!$G$39),D3992),0)))</f>
        <v>0</v>
      </c>
    </row>
    <row r="3993" spans="1:14" ht="15.75" thickBot="1">
      <c r="A3993" s="33" t="str">
        <f ca="1">IF(C3993=Calculator!$H$27,"F",IF(Daily!D3993+Daily!H3993=0,IF(D3992+H3992&gt;0,"L",""),""))</f>
        <v/>
      </c>
      <c r="B3993" s="34">
        <v>3992</v>
      </c>
      <c r="C3993" s="19">
        <f t="shared" ca="1" si="249"/>
        <v>49922</v>
      </c>
      <c r="D3993" s="29">
        <f t="shared" ca="1" si="251"/>
        <v>0</v>
      </c>
      <c r="E3993" s="29">
        <f ca="1">IF(C3993&lt;Calculator!$D$26,0,IF(DAY($C3993)=1,IF(D3993-Calculator!$G$24&gt;0,Calculator!$G$24,D3993),0))</f>
        <v>0</v>
      </c>
      <c r="F3993" s="29">
        <f ca="1">IF(E3993&gt;0,D3993*Calculator!$G$22/12,0)</f>
        <v>0</v>
      </c>
      <c r="G3993" s="29">
        <f ca="1">IF(E3993&gt;0,(IFERROR(-PMT(Calculator!$G$22/12,Calculator!$G$23*12,Calculator!$G$20),0))-F3993,0)</f>
        <v>0</v>
      </c>
      <c r="H3993" s="29">
        <f t="shared" ca="1" si="252"/>
        <v>0</v>
      </c>
      <c r="I3993" s="29">
        <f t="shared" ca="1" si="250"/>
        <v>0</v>
      </c>
      <c r="J3993" s="30">
        <f>Calculator!$G$40</f>
        <v>6.5000000000000002E-2</v>
      </c>
      <c r="K3993" s="29">
        <f ca="1">IF(C3993&gt;=Calculator!$G$27,IF(DAY($C3993)=1,Calculator!$G$34/2,IF(DAY($C3993)=15,Calculator!$G$34/2,0)),0)</f>
        <v>0</v>
      </c>
      <c r="L3993" s="29">
        <f ca="1">IF(DAY($C3993)=28,IF(H3993=0,0,Calculator!$G$35),0)</f>
        <v>0</v>
      </c>
      <c r="M3993" s="29">
        <f ca="1">IF(I3993&gt;0,IF(DAY($C3993)=1,SUM(INDIRECT("I"&amp;(ROW(C3992)-DAY(C3992))):I3992),0),0)</f>
        <v>0</v>
      </c>
      <c r="N3993" s="29">
        <f ca="1">IF(C3993&lt;Calculator!$G$27,0,IF(C3993=Calculator!$G$27,Calculator!$G$39,IF(H3993-K3993&lt;=0,IF(D3993&gt;Calculator!$G$39,IF(H3993-K3993+E3993+L3993+M3993+Calculator!$G$39&gt;Calculator!$G$39,Calculator!$G$39-(H3993+E3993+L3993+M3993-K3993),Calculator!$G$39),D3993),0)))</f>
        <v>0</v>
      </c>
    </row>
    <row r="3994" spans="1:14" ht="15.75" thickBot="1">
      <c r="A3994" s="33" t="str">
        <f ca="1">IF(C3994=Calculator!$H$27,"F",IF(Daily!D3994+Daily!H3994=0,IF(D3993+H3993&gt;0,"L",""),""))</f>
        <v/>
      </c>
      <c r="B3994" s="34">
        <v>3993</v>
      </c>
      <c r="C3994" s="19">
        <f t="shared" ca="1" si="249"/>
        <v>49923</v>
      </c>
      <c r="D3994" s="29">
        <f t="shared" ca="1" si="251"/>
        <v>0</v>
      </c>
      <c r="E3994" s="29">
        <f ca="1">IF(C3994&lt;Calculator!$D$26,0,IF(DAY($C3994)=1,IF(D3994-Calculator!$G$24&gt;0,Calculator!$G$24,D3994),0))</f>
        <v>0</v>
      </c>
      <c r="F3994" s="29">
        <f ca="1">IF(E3994&gt;0,D3994*Calculator!$G$22/12,0)</f>
        <v>0</v>
      </c>
      <c r="G3994" s="29">
        <f ca="1">IF(E3994&gt;0,(IFERROR(-PMT(Calculator!$G$22/12,Calculator!$G$23*12,Calculator!$G$20),0))-F3994,0)</f>
        <v>0</v>
      </c>
      <c r="H3994" s="29">
        <f t="shared" ca="1" si="252"/>
        <v>0</v>
      </c>
      <c r="I3994" s="29">
        <f t="shared" ca="1" si="250"/>
        <v>0</v>
      </c>
      <c r="J3994" s="30">
        <f>Calculator!$G$40</f>
        <v>6.5000000000000002E-2</v>
      </c>
      <c r="K3994" s="29">
        <f ca="1">IF(C3994&gt;=Calculator!$G$27,IF(DAY($C3994)=1,Calculator!$G$34/2,IF(DAY($C3994)=15,Calculator!$G$34/2,0)),0)</f>
        <v>0</v>
      </c>
      <c r="L3994" s="29">
        <f ca="1">IF(DAY($C3994)=28,IF(H3994=0,0,Calculator!$G$35),0)</f>
        <v>0</v>
      </c>
      <c r="M3994" s="29">
        <f ca="1">IF(I3994&gt;0,IF(DAY($C3994)=1,SUM(INDIRECT("I"&amp;(ROW(C3993)-DAY(C3993))):I3993),0),0)</f>
        <v>0</v>
      </c>
      <c r="N3994" s="29">
        <f ca="1">IF(C3994&lt;Calculator!$G$27,0,IF(C3994=Calculator!$G$27,Calculator!$G$39,IF(H3994-K3994&lt;=0,IF(D3994&gt;Calculator!$G$39,IF(H3994-K3994+E3994+L3994+M3994+Calculator!$G$39&gt;Calculator!$G$39,Calculator!$G$39-(H3994+E3994+L3994+M3994-K3994),Calculator!$G$39),D3994),0)))</f>
        <v>0</v>
      </c>
    </row>
    <row r="3995" spans="1:14" ht="15.75" thickBot="1">
      <c r="A3995" s="33" t="str">
        <f ca="1">IF(C3995=Calculator!$H$27,"F",IF(Daily!D3995+Daily!H3995=0,IF(D3994+H3994&gt;0,"L",""),""))</f>
        <v/>
      </c>
      <c r="B3995" s="34">
        <v>3994</v>
      </c>
      <c r="C3995" s="19">
        <f t="shared" ca="1" si="249"/>
        <v>49924</v>
      </c>
      <c r="D3995" s="29">
        <f t="shared" ca="1" si="251"/>
        <v>0</v>
      </c>
      <c r="E3995" s="29">
        <f ca="1">IF(C3995&lt;Calculator!$D$26,0,IF(DAY($C3995)=1,IF(D3995-Calculator!$G$24&gt;0,Calculator!$G$24,D3995),0))</f>
        <v>0</v>
      </c>
      <c r="F3995" s="29">
        <f ca="1">IF(E3995&gt;0,D3995*Calculator!$G$22/12,0)</f>
        <v>0</v>
      </c>
      <c r="G3995" s="29">
        <f ca="1">IF(E3995&gt;0,(IFERROR(-PMT(Calculator!$G$22/12,Calculator!$G$23*12,Calculator!$G$20),0))-F3995,0)</f>
        <v>0</v>
      </c>
      <c r="H3995" s="29">
        <f t="shared" ca="1" si="252"/>
        <v>0</v>
      </c>
      <c r="I3995" s="29">
        <f t="shared" ca="1" si="250"/>
        <v>0</v>
      </c>
      <c r="J3995" s="30">
        <f>Calculator!$G$40</f>
        <v>6.5000000000000002E-2</v>
      </c>
      <c r="K3995" s="29">
        <f ca="1">IF(C3995&gt;=Calculator!$G$27,IF(DAY($C3995)=1,Calculator!$G$34/2,IF(DAY($C3995)=15,Calculator!$G$34/2,0)),0)</f>
        <v>0</v>
      </c>
      <c r="L3995" s="29">
        <f ca="1">IF(DAY($C3995)=28,IF(H3995=0,0,Calculator!$G$35),0)</f>
        <v>0</v>
      </c>
      <c r="M3995" s="29">
        <f ca="1">IF(I3995&gt;0,IF(DAY($C3995)=1,SUM(INDIRECT("I"&amp;(ROW(C3994)-DAY(C3994))):I3994),0),0)</f>
        <v>0</v>
      </c>
      <c r="N3995" s="29">
        <f ca="1">IF(C3995&lt;Calculator!$G$27,0,IF(C3995=Calculator!$G$27,Calculator!$G$39,IF(H3995-K3995&lt;=0,IF(D3995&gt;Calculator!$G$39,IF(H3995-K3995+E3995+L3995+M3995+Calculator!$G$39&gt;Calculator!$G$39,Calculator!$G$39-(H3995+E3995+L3995+M3995-K3995),Calculator!$G$39),D3995),0)))</f>
        <v>0</v>
      </c>
    </row>
    <row r="3996" spans="1:14" ht="15.75" thickBot="1">
      <c r="A3996" s="33" t="str">
        <f ca="1">IF(C3996=Calculator!$H$27,"F",IF(Daily!D3996+Daily!H3996=0,IF(D3995+H3995&gt;0,"L",""),""))</f>
        <v/>
      </c>
      <c r="B3996" s="34">
        <v>3995</v>
      </c>
      <c r="C3996" s="19">
        <f t="shared" ca="1" si="249"/>
        <v>49925</v>
      </c>
      <c r="D3996" s="29">
        <f t="shared" ca="1" si="251"/>
        <v>0</v>
      </c>
      <c r="E3996" s="29">
        <f ca="1">IF(C3996&lt;Calculator!$D$26,0,IF(DAY($C3996)=1,IF(D3996-Calculator!$G$24&gt;0,Calculator!$G$24,D3996),0))</f>
        <v>0</v>
      </c>
      <c r="F3996" s="29">
        <f ca="1">IF(E3996&gt;0,D3996*Calculator!$G$22/12,0)</f>
        <v>0</v>
      </c>
      <c r="G3996" s="29">
        <f ca="1">IF(E3996&gt;0,(IFERROR(-PMT(Calculator!$G$22/12,Calculator!$G$23*12,Calculator!$G$20),0))-F3996,0)</f>
        <v>0</v>
      </c>
      <c r="H3996" s="29">
        <f t="shared" ca="1" si="252"/>
        <v>0</v>
      </c>
      <c r="I3996" s="29">
        <f t="shared" ca="1" si="250"/>
        <v>0</v>
      </c>
      <c r="J3996" s="30">
        <f>Calculator!$G$40</f>
        <v>6.5000000000000002E-2</v>
      </c>
      <c r="K3996" s="29">
        <f ca="1">IF(C3996&gt;=Calculator!$G$27,IF(DAY($C3996)=1,Calculator!$G$34/2,IF(DAY($C3996)=15,Calculator!$G$34/2,0)),0)</f>
        <v>0</v>
      </c>
      <c r="L3996" s="29">
        <f ca="1">IF(DAY($C3996)=28,IF(H3996=0,0,Calculator!$G$35),0)</f>
        <v>0</v>
      </c>
      <c r="M3996" s="29">
        <f ca="1">IF(I3996&gt;0,IF(DAY($C3996)=1,SUM(INDIRECT("I"&amp;(ROW(C3995)-DAY(C3995))):I3995),0),0)</f>
        <v>0</v>
      </c>
      <c r="N3996" s="29">
        <f ca="1">IF(C3996&lt;Calculator!$G$27,0,IF(C3996=Calculator!$G$27,Calculator!$G$39,IF(H3996-K3996&lt;=0,IF(D3996&gt;Calculator!$G$39,IF(H3996-K3996+E3996+L3996+M3996+Calculator!$G$39&gt;Calculator!$G$39,Calculator!$G$39-(H3996+E3996+L3996+M3996-K3996),Calculator!$G$39),D3996),0)))</f>
        <v>0</v>
      </c>
    </row>
    <row r="3997" spans="1:14" ht="15.75" thickBot="1">
      <c r="A3997" s="33" t="str">
        <f ca="1">IF(C3997=Calculator!$H$27,"F",IF(Daily!D3997+Daily!H3997=0,IF(D3996+H3996&gt;0,"L",""),""))</f>
        <v/>
      </c>
      <c r="B3997" s="34">
        <v>3996</v>
      </c>
      <c r="C3997" s="19">
        <f t="shared" ca="1" si="249"/>
        <v>49926</v>
      </c>
      <c r="D3997" s="29">
        <f t="shared" ca="1" si="251"/>
        <v>0</v>
      </c>
      <c r="E3997" s="29">
        <f ca="1">IF(C3997&lt;Calculator!$D$26,0,IF(DAY($C3997)=1,IF(D3997-Calculator!$G$24&gt;0,Calculator!$G$24,D3997),0))</f>
        <v>0</v>
      </c>
      <c r="F3997" s="29">
        <f ca="1">IF(E3997&gt;0,D3997*Calculator!$G$22/12,0)</f>
        <v>0</v>
      </c>
      <c r="G3997" s="29">
        <f ca="1">IF(E3997&gt;0,(IFERROR(-PMT(Calculator!$G$22/12,Calculator!$G$23*12,Calculator!$G$20),0))-F3997,0)</f>
        <v>0</v>
      </c>
      <c r="H3997" s="29">
        <f t="shared" ca="1" si="252"/>
        <v>0</v>
      </c>
      <c r="I3997" s="29">
        <f t="shared" ca="1" si="250"/>
        <v>0</v>
      </c>
      <c r="J3997" s="30">
        <f>Calculator!$G$40</f>
        <v>6.5000000000000002E-2</v>
      </c>
      <c r="K3997" s="29">
        <f ca="1">IF(C3997&gt;=Calculator!$G$27,IF(DAY($C3997)=1,Calculator!$G$34/2,IF(DAY($C3997)=15,Calculator!$G$34/2,0)),0)</f>
        <v>0</v>
      </c>
      <c r="L3997" s="29">
        <f ca="1">IF(DAY($C3997)=28,IF(H3997=0,0,Calculator!$G$35),0)</f>
        <v>0</v>
      </c>
      <c r="M3997" s="29">
        <f ca="1">IF(I3997&gt;0,IF(DAY($C3997)=1,SUM(INDIRECT("I"&amp;(ROW(C3996)-DAY(C3996))):I3996),0),0)</f>
        <v>0</v>
      </c>
      <c r="N3997" s="29">
        <f ca="1">IF(C3997&lt;Calculator!$G$27,0,IF(C3997=Calculator!$G$27,Calculator!$G$39,IF(H3997-K3997&lt;=0,IF(D3997&gt;Calculator!$G$39,IF(H3997-K3997+E3997+L3997+M3997+Calculator!$G$39&gt;Calculator!$G$39,Calculator!$G$39-(H3997+E3997+L3997+M3997-K3997),Calculator!$G$39),D3997),0)))</f>
        <v>0</v>
      </c>
    </row>
    <row r="3998" spans="1:14" ht="15.75" thickBot="1">
      <c r="A3998" s="33" t="str">
        <f ca="1">IF(C3998=Calculator!$H$27,"F",IF(Daily!D3998+Daily!H3998=0,IF(D3997+H3997&gt;0,"L",""),""))</f>
        <v/>
      </c>
      <c r="B3998" s="34">
        <v>3997</v>
      </c>
      <c r="C3998" s="19">
        <f t="shared" ca="1" si="249"/>
        <v>49927</v>
      </c>
      <c r="D3998" s="29">
        <f t="shared" ca="1" si="251"/>
        <v>0</v>
      </c>
      <c r="E3998" s="29">
        <f ca="1">IF(C3998&lt;Calculator!$D$26,0,IF(DAY($C3998)=1,IF(D3998-Calculator!$G$24&gt;0,Calculator!$G$24,D3998),0))</f>
        <v>0</v>
      </c>
      <c r="F3998" s="29">
        <f ca="1">IF(E3998&gt;0,D3998*Calculator!$G$22/12,0)</f>
        <v>0</v>
      </c>
      <c r="G3998" s="29">
        <f ca="1">IF(E3998&gt;0,(IFERROR(-PMT(Calculator!$G$22/12,Calculator!$G$23*12,Calculator!$G$20),0))-F3998,0)</f>
        <v>0</v>
      </c>
      <c r="H3998" s="29">
        <f t="shared" ca="1" si="252"/>
        <v>0</v>
      </c>
      <c r="I3998" s="29">
        <f t="shared" ca="1" si="250"/>
        <v>0</v>
      </c>
      <c r="J3998" s="30">
        <f>Calculator!$G$40</f>
        <v>6.5000000000000002E-2</v>
      </c>
      <c r="K3998" s="29">
        <f ca="1">IF(C3998&gt;=Calculator!$G$27,IF(DAY($C3998)=1,Calculator!$G$34/2,IF(DAY($C3998)=15,Calculator!$G$34/2,0)),0)</f>
        <v>0</v>
      </c>
      <c r="L3998" s="29">
        <f ca="1">IF(DAY($C3998)=28,IF(H3998=0,0,Calculator!$G$35),0)</f>
        <v>0</v>
      </c>
      <c r="M3998" s="29">
        <f ca="1">IF(I3998&gt;0,IF(DAY($C3998)=1,SUM(INDIRECT("I"&amp;(ROW(C3997)-DAY(C3997))):I3997),0),0)</f>
        <v>0</v>
      </c>
      <c r="N3998" s="29">
        <f ca="1">IF(C3998&lt;Calculator!$G$27,0,IF(C3998=Calculator!$G$27,Calculator!$G$39,IF(H3998-K3998&lt;=0,IF(D3998&gt;Calculator!$G$39,IF(H3998-K3998+E3998+L3998+M3998+Calculator!$G$39&gt;Calculator!$G$39,Calculator!$G$39-(H3998+E3998+L3998+M3998-K3998),Calculator!$G$39),D3998),0)))</f>
        <v>0</v>
      </c>
    </row>
    <row r="3999" spans="1:14" ht="15.75" thickBot="1">
      <c r="A3999" s="33" t="str">
        <f ca="1">IF(C3999=Calculator!$H$27,"F",IF(Daily!D3999+Daily!H3999=0,IF(D3998+H3998&gt;0,"L",""),""))</f>
        <v/>
      </c>
      <c r="B3999" s="34">
        <v>3998</v>
      </c>
      <c r="C3999" s="19">
        <f t="shared" ca="1" si="249"/>
        <v>49928</v>
      </c>
      <c r="D3999" s="29">
        <f t="shared" ca="1" si="251"/>
        <v>0</v>
      </c>
      <c r="E3999" s="29">
        <f ca="1">IF(C3999&lt;Calculator!$D$26,0,IF(DAY($C3999)=1,IF(D3999-Calculator!$G$24&gt;0,Calculator!$G$24,D3999),0))</f>
        <v>0</v>
      </c>
      <c r="F3999" s="29">
        <f ca="1">IF(E3999&gt;0,D3999*Calculator!$G$22/12,0)</f>
        <v>0</v>
      </c>
      <c r="G3999" s="29">
        <f ca="1">IF(E3999&gt;0,(IFERROR(-PMT(Calculator!$G$22/12,Calculator!$G$23*12,Calculator!$G$20),0))-F3999,0)</f>
        <v>0</v>
      </c>
      <c r="H3999" s="29">
        <f t="shared" ca="1" si="252"/>
        <v>0</v>
      </c>
      <c r="I3999" s="29">
        <f t="shared" ca="1" si="250"/>
        <v>0</v>
      </c>
      <c r="J3999" s="30">
        <f>Calculator!$G$40</f>
        <v>6.5000000000000002E-2</v>
      </c>
      <c r="K3999" s="29">
        <f ca="1">IF(C3999&gt;=Calculator!$G$27,IF(DAY($C3999)=1,Calculator!$G$34/2,IF(DAY($C3999)=15,Calculator!$G$34/2,0)),0)</f>
        <v>0</v>
      </c>
      <c r="L3999" s="29">
        <f ca="1">IF(DAY($C3999)=28,IF(H3999=0,0,Calculator!$G$35),0)</f>
        <v>0</v>
      </c>
      <c r="M3999" s="29">
        <f ca="1">IF(I3999&gt;0,IF(DAY($C3999)=1,SUM(INDIRECT("I"&amp;(ROW(C3998)-DAY(C3998))):I3998),0),0)</f>
        <v>0</v>
      </c>
      <c r="N3999" s="29">
        <f ca="1">IF(C3999&lt;Calculator!$G$27,0,IF(C3999=Calculator!$G$27,Calculator!$G$39,IF(H3999-K3999&lt;=0,IF(D3999&gt;Calculator!$G$39,IF(H3999-K3999+E3999+L3999+M3999+Calculator!$G$39&gt;Calculator!$G$39,Calculator!$G$39-(H3999+E3999+L3999+M3999-K3999),Calculator!$G$39),D3999),0)))</f>
        <v>0</v>
      </c>
    </row>
    <row r="4000" spans="1:14" ht="15.75" thickBot="1">
      <c r="A4000" s="33" t="str">
        <f ca="1">IF(C4000=Calculator!$H$27,"F",IF(Daily!D4000+Daily!H4000=0,IF(D3999+H3999&gt;0,"L",""),""))</f>
        <v/>
      </c>
      <c r="B4000" s="34">
        <v>3999</v>
      </c>
      <c r="C4000" s="19">
        <f t="shared" ca="1" si="249"/>
        <v>49929</v>
      </c>
      <c r="D4000" s="29">
        <f t="shared" ca="1" si="251"/>
        <v>0</v>
      </c>
      <c r="E4000" s="29">
        <f ca="1">IF(C4000&lt;Calculator!$D$26,0,IF(DAY($C4000)=1,IF(D4000-Calculator!$G$24&gt;0,Calculator!$G$24,D4000),0))</f>
        <v>0</v>
      </c>
      <c r="F4000" s="29">
        <f ca="1">IF(E4000&gt;0,D4000*Calculator!$G$22/12,0)</f>
        <v>0</v>
      </c>
      <c r="G4000" s="29">
        <f ca="1">IF(E4000&gt;0,(IFERROR(-PMT(Calculator!$G$22/12,Calculator!$G$23*12,Calculator!$G$20),0))-F4000,0)</f>
        <v>0</v>
      </c>
      <c r="H4000" s="29">
        <f t="shared" ca="1" si="252"/>
        <v>0</v>
      </c>
      <c r="I4000" s="29">
        <f t="shared" ca="1" si="250"/>
        <v>0</v>
      </c>
      <c r="J4000" s="30">
        <f>Calculator!$G$40</f>
        <v>6.5000000000000002E-2</v>
      </c>
      <c r="K4000" s="29">
        <f ca="1">IF(C4000&gt;=Calculator!$G$27,IF(DAY($C4000)=1,Calculator!$G$34/2,IF(DAY($C4000)=15,Calculator!$G$34/2,0)),0)</f>
        <v>0</v>
      </c>
      <c r="L4000" s="29">
        <f ca="1">IF(DAY($C4000)=28,IF(H4000=0,0,Calculator!$G$35),0)</f>
        <v>0</v>
      </c>
      <c r="M4000" s="29">
        <f ca="1">IF(I4000&gt;0,IF(DAY($C4000)=1,SUM(INDIRECT("I"&amp;(ROW(C3999)-DAY(C3999))):I3999),0),0)</f>
        <v>0</v>
      </c>
      <c r="N4000" s="29">
        <f ca="1">IF(C4000&lt;Calculator!$G$27,0,IF(C4000=Calculator!$G$27,Calculator!$G$39,IF(H4000-K4000&lt;=0,IF(D4000&gt;Calculator!$G$39,IF(H4000-K4000+E4000+L4000+M4000+Calculator!$G$39&gt;Calculator!$G$39,Calculator!$G$39-(H4000+E4000+L4000+M4000-K4000),Calculator!$G$39),D4000),0)))</f>
        <v>0</v>
      </c>
    </row>
    <row r="4001" spans="1:14" ht="15.75" thickBot="1">
      <c r="A4001" s="33" t="str">
        <f ca="1">IF(C4001=Calculator!$H$27,"F",IF(Daily!D4001+Daily!H4001=0,IF(D4000+H4000&gt;0,"L",""),""))</f>
        <v/>
      </c>
      <c r="B4001" s="34">
        <v>4000</v>
      </c>
      <c r="C4001" s="19">
        <f t="shared" ca="1" si="249"/>
        <v>49930</v>
      </c>
      <c r="D4001" s="29">
        <f t="shared" ca="1" si="251"/>
        <v>0</v>
      </c>
      <c r="E4001" s="29">
        <f ca="1">IF(C4001&lt;Calculator!$D$26,0,IF(DAY($C4001)=1,IF(D4001-Calculator!$G$24&gt;0,Calculator!$G$24,D4001),0))</f>
        <v>0</v>
      </c>
      <c r="F4001" s="29">
        <f ca="1">IF(E4001&gt;0,D4001*Calculator!$G$22/12,0)</f>
        <v>0</v>
      </c>
      <c r="G4001" s="29">
        <f ca="1">IF(E4001&gt;0,(IFERROR(-PMT(Calculator!$G$22/12,Calculator!$G$23*12,Calculator!$G$20),0))-F4001,0)</f>
        <v>0</v>
      </c>
      <c r="H4001" s="29">
        <f t="shared" ca="1" si="252"/>
        <v>0</v>
      </c>
      <c r="I4001" s="29">
        <f t="shared" ca="1" si="250"/>
        <v>0</v>
      </c>
      <c r="J4001" s="30">
        <f>Calculator!$G$40</f>
        <v>6.5000000000000002E-2</v>
      </c>
      <c r="K4001" s="29">
        <f ca="1">IF(C4001&gt;=Calculator!$G$27,IF(DAY($C4001)=1,Calculator!$G$34/2,IF(DAY($C4001)=15,Calculator!$G$34/2,0)),0)</f>
        <v>0</v>
      </c>
      <c r="L4001" s="29">
        <f ca="1">IF(DAY($C4001)=28,IF(H4001=0,0,Calculator!$G$35),0)</f>
        <v>0</v>
      </c>
      <c r="M4001" s="29">
        <f ca="1">IF(I4001&gt;0,IF(DAY($C4001)=1,SUM(INDIRECT("I"&amp;(ROW(C4000)-DAY(C4000))):I4000),0),0)</f>
        <v>0</v>
      </c>
      <c r="N4001" s="29">
        <f ca="1">IF(C4001&lt;Calculator!$G$27,0,IF(C4001=Calculator!$G$27,Calculator!$G$39,IF(H4001-K4001&lt;=0,IF(D4001&gt;Calculator!$G$39,IF(H4001-K4001+E4001+L4001+M4001+Calculator!$G$39&gt;Calculator!$G$39,Calculator!$G$39-(H4001+E4001+L4001+M4001-K4001),Calculator!$G$39),D4001),0)))</f>
        <v>0</v>
      </c>
    </row>
    <row r="4002" spans="1:14" ht="15.75" thickBot="1">
      <c r="A4002" s="33" t="str">
        <f ca="1">IF(C4002=Calculator!$H$27,"F",IF(Daily!D4002+Daily!H4002=0,IF(D4001+H4001&gt;0,"L",""),""))</f>
        <v/>
      </c>
      <c r="B4002" s="34">
        <v>4001</v>
      </c>
      <c r="C4002" s="19">
        <f t="shared" ca="1" si="249"/>
        <v>49931</v>
      </c>
      <c r="D4002" s="29">
        <f t="shared" ca="1" si="251"/>
        <v>0</v>
      </c>
      <c r="E4002" s="29">
        <f ca="1">IF(C4002&lt;Calculator!$D$26,0,IF(DAY($C4002)=1,IF(D4002-Calculator!$G$24&gt;0,Calculator!$G$24,D4002),0))</f>
        <v>0</v>
      </c>
      <c r="F4002" s="29">
        <f ca="1">IF(E4002&gt;0,D4002*Calculator!$G$22/12,0)</f>
        <v>0</v>
      </c>
      <c r="G4002" s="29">
        <f ca="1">IF(E4002&gt;0,(IFERROR(-PMT(Calculator!$G$22/12,Calculator!$G$23*12,Calculator!$G$20),0))-F4002,0)</f>
        <v>0</v>
      </c>
      <c r="H4002" s="29">
        <f t="shared" ca="1" si="252"/>
        <v>0</v>
      </c>
      <c r="I4002" s="29">
        <f t="shared" ca="1" si="250"/>
        <v>0</v>
      </c>
      <c r="J4002" s="30">
        <f>Calculator!$G$40</f>
        <v>6.5000000000000002E-2</v>
      </c>
      <c r="K4002" s="29">
        <f ca="1">IF(C4002&gt;=Calculator!$G$27,IF(DAY($C4002)=1,Calculator!$G$34/2,IF(DAY($C4002)=15,Calculator!$G$34/2,0)),0)</f>
        <v>0</v>
      </c>
      <c r="L4002" s="29">
        <f ca="1">IF(DAY($C4002)=28,IF(H4002=0,0,Calculator!$G$35),0)</f>
        <v>0</v>
      </c>
      <c r="M4002" s="29">
        <f ca="1">IF(I4002&gt;0,IF(DAY($C4002)=1,SUM(INDIRECT("I"&amp;(ROW(C4001)-DAY(C4001))):I4001),0),0)</f>
        <v>0</v>
      </c>
      <c r="N4002" s="29">
        <f ca="1">IF(C4002&lt;Calculator!$G$27,0,IF(C4002=Calculator!$G$27,Calculator!$G$39,IF(H4002-K4002&lt;=0,IF(D4002&gt;Calculator!$G$39,IF(H4002-K4002+E4002+L4002+M4002+Calculator!$G$39&gt;Calculator!$G$39,Calculator!$G$39-(H4002+E4002+L4002+M4002-K4002),Calculator!$G$39),D4002),0)))</f>
        <v>0</v>
      </c>
    </row>
    <row r="4003" spans="1:14" ht="15.75" thickBot="1">
      <c r="A4003" s="33" t="str">
        <f ca="1">IF(C4003=Calculator!$H$27,"F",IF(Daily!D4003+Daily!H4003=0,IF(D4002+H4002&gt;0,"L",""),""))</f>
        <v/>
      </c>
      <c r="B4003" s="34">
        <v>4002</v>
      </c>
      <c r="C4003" s="19">
        <f t="shared" ca="1" si="249"/>
        <v>49932</v>
      </c>
      <c r="D4003" s="29">
        <f t="shared" ca="1" si="251"/>
        <v>0</v>
      </c>
      <c r="E4003" s="29">
        <f ca="1">IF(C4003&lt;Calculator!$D$26,0,IF(DAY($C4003)=1,IF(D4003-Calculator!$G$24&gt;0,Calculator!$G$24,D4003),0))</f>
        <v>0</v>
      </c>
      <c r="F4003" s="29">
        <f ca="1">IF(E4003&gt;0,D4003*Calculator!$G$22/12,0)</f>
        <v>0</v>
      </c>
      <c r="G4003" s="29">
        <f ca="1">IF(E4003&gt;0,(IFERROR(-PMT(Calculator!$G$22/12,Calculator!$G$23*12,Calculator!$G$20),0))-F4003,0)</f>
        <v>0</v>
      </c>
      <c r="H4003" s="29">
        <f t="shared" ca="1" si="252"/>
        <v>0</v>
      </c>
      <c r="I4003" s="29">
        <f t="shared" ca="1" si="250"/>
        <v>0</v>
      </c>
      <c r="J4003" s="30">
        <f>Calculator!$G$40</f>
        <v>6.5000000000000002E-2</v>
      </c>
      <c r="K4003" s="29">
        <f ca="1">IF(C4003&gt;=Calculator!$G$27,IF(DAY($C4003)=1,Calculator!$G$34/2,IF(DAY($C4003)=15,Calculator!$G$34/2,0)),0)</f>
        <v>0</v>
      </c>
      <c r="L4003" s="29">
        <f ca="1">IF(DAY($C4003)=28,IF(H4003=0,0,Calculator!$G$35),0)</f>
        <v>0</v>
      </c>
      <c r="M4003" s="29">
        <f ca="1">IF(I4003&gt;0,IF(DAY($C4003)=1,SUM(INDIRECT("I"&amp;(ROW(C4002)-DAY(C4002))):I4002),0),0)</f>
        <v>0</v>
      </c>
      <c r="N4003" s="29">
        <f ca="1">IF(C4003&lt;Calculator!$G$27,0,IF(C4003=Calculator!$G$27,Calculator!$G$39,IF(H4003-K4003&lt;=0,IF(D4003&gt;Calculator!$G$39,IF(H4003-K4003+E4003+L4003+M4003+Calculator!$G$39&gt;Calculator!$G$39,Calculator!$G$39-(H4003+E4003+L4003+M4003-K4003),Calculator!$G$39),D4003),0)))</f>
        <v>0</v>
      </c>
    </row>
    <row r="4004" spans="1:14" ht="15.75" thickBot="1">
      <c r="A4004" s="33" t="str">
        <f ca="1">IF(C4004=Calculator!$H$27,"F",IF(Daily!D4004+Daily!H4004=0,IF(D4003+H4003&gt;0,"L",""),""))</f>
        <v/>
      </c>
      <c r="B4004" s="34">
        <v>4003</v>
      </c>
      <c r="C4004" s="19">
        <f t="shared" ca="1" si="249"/>
        <v>49933</v>
      </c>
      <c r="D4004" s="29">
        <f t="shared" ca="1" si="251"/>
        <v>0</v>
      </c>
      <c r="E4004" s="29">
        <f ca="1">IF(C4004&lt;Calculator!$D$26,0,IF(DAY($C4004)=1,IF(D4004-Calculator!$G$24&gt;0,Calculator!$G$24,D4004),0))</f>
        <v>0</v>
      </c>
      <c r="F4004" s="29">
        <f ca="1">IF(E4004&gt;0,D4004*Calculator!$G$22/12,0)</f>
        <v>0</v>
      </c>
      <c r="G4004" s="29">
        <f ca="1">IF(E4004&gt;0,(IFERROR(-PMT(Calculator!$G$22/12,Calculator!$G$23*12,Calculator!$G$20),0))-F4004,0)</f>
        <v>0</v>
      </c>
      <c r="H4004" s="29">
        <f t="shared" ca="1" si="252"/>
        <v>0</v>
      </c>
      <c r="I4004" s="29">
        <f t="shared" ca="1" si="250"/>
        <v>0</v>
      </c>
      <c r="J4004" s="30">
        <f>Calculator!$G$40</f>
        <v>6.5000000000000002E-2</v>
      </c>
      <c r="K4004" s="29">
        <f ca="1">IF(C4004&gt;=Calculator!$G$27,IF(DAY($C4004)=1,Calculator!$G$34/2,IF(DAY($C4004)=15,Calculator!$G$34/2,0)),0)</f>
        <v>4500</v>
      </c>
      <c r="L4004" s="29">
        <f ca="1">IF(DAY($C4004)=28,IF(H4004=0,0,Calculator!$G$35),0)</f>
        <v>0</v>
      </c>
      <c r="M4004" s="29">
        <f ca="1">IF(I4004&gt;0,IF(DAY($C4004)=1,SUM(INDIRECT("I"&amp;(ROW(C4003)-DAY(C4003))):I4003),0),0)</f>
        <v>0</v>
      </c>
      <c r="N4004" s="29">
        <f ca="1">IF(C4004&lt;Calculator!$G$27,0,IF(C4004=Calculator!$G$27,Calculator!$G$39,IF(H4004-K4004&lt;=0,IF(D4004&gt;Calculator!$G$39,IF(H4004-K4004+E4004+L4004+M4004+Calculator!$G$39&gt;Calculator!$G$39,Calculator!$G$39-(H4004+E4004+L4004+M4004-K4004),Calculator!$G$39),D4004),0)))</f>
        <v>0</v>
      </c>
    </row>
    <row r="4005" spans="1:14" ht="15.75" thickBot="1">
      <c r="A4005" s="33" t="str">
        <f ca="1">IF(C4005=Calculator!$H$27,"F",IF(Daily!D4005+Daily!H4005=0,IF(D4004+H4004&gt;0,"L",""),""))</f>
        <v/>
      </c>
      <c r="B4005" s="34">
        <v>4004</v>
      </c>
      <c r="C4005" s="19">
        <f t="shared" ca="1" si="249"/>
        <v>49934</v>
      </c>
      <c r="D4005" s="29">
        <f t="shared" ca="1" si="251"/>
        <v>0</v>
      </c>
      <c r="E4005" s="29">
        <f ca="1">IF(C4005&lt;Calculator!$D$26,0,IF(DAY($C4005)=1,IF(D4005-Calculator!$G$24&gt;0,Calculator!$G$24,D4005),0))</f>
        <v>0</v>
      </c>
      <c r="F4005" s="29">
        <f ca="1">IF(E4005&gt;0,D4005*Calculator!$G$22/12,0)</f>
        <v>0</v>
      </c>
      <c r="G4005" s="29">
        <f ca="1">IF(E4005&gt;0,(IFERROR(-PMT(Calculator!$G$22/12,Calculator!$G$23*12,Calculator!$G$20),0))-F4005,0)</f>
        <v>0</v>
      </c>
      <c r="H4005" s="29">
        <f t="shared" ca="1" si="252"/>
        <v>0</v>
      </c>
      <c r="I4005" s="29">
        <f t="shared" ca="1" si="250"/>
        <v>0</v>
      </c>
      <c r="J4005" s="30">
        <f>Calculator!$G$40</f>
        <v>6.5000000000000002E-2</v>
      </c>
      <c r="K4005" s="29">
        <f ca="1">IF(C4005&gt;=Calculator!$G$27,IF(DAY($C4005)=1,Calculator!$G$34/2,IF(DAY($C4005)=15,Calculator!$G$34/2,0)),0)</f>
        <v>0</v>
      </c>
      <c r="L4005" s="29">
        <f ca="1">IF(DAY($C4005)=28,IF(H4005=0,0,Calculator!$G$35),0)</f>
        <v>0</v>
      </c>
      <c r="M4005" s="29">
        <f ca="1">IF(I4005&gt;0,IF(DAY($C4005)=1,SUM(INDIRECT("I"&amp;(ROW(C4004)-DAY(C4004))):I4004),0),0)</f>
        <v>0</v>
      </c>
      <c r="N4005" s="29">
        <f ca="1">IF(C4005&lt;Calculator!$G$27,0,IF(C4005=Calculator!$G$27,Calculator!$G$39,IF(H4005-K4005&lt;=0,IF(D4005&gt;Calculator!$G$39,IF(H4005-K4005+E4005+L4005+M4005+Calculator!$G$39&gt;Calculator!$G$39,Calculator!$G$39-(H4005+E4005+L4005+M4005-K4005),Calculator!$G$39),D4005),0)))</f>
        <v>0</v>
      </c>
    </row>
    <row r="4006" spans="1:14" ht="15.75" thickBot="1">
      <c r="A4006" s="33" t="str">
        <f ca="1">IF(C4006=Calculator!$H$27,"F",IF(Daily!D4006+Daily!H4006=0,IF(D4005+H4005&gt;0,"L",""),""))</f>
        <v/>
      </c>
      <c r="B4006" s="34">
        <v>4005</v>
      </c>
      <c r="C4006" s="19">
        <f t="shared" ca="1" si="249"/>
        <v>49935</v>
      </c>
      <c r="D4006" s="29">
        <f t="shared" ca="1" si="251"/>
        <v>0</v>
      </c>
      <c r="E4006" s="29">
        <f ca="1">IF(C4006&lt;Calculator!$D$26,0,IF(DAY($C4006)=1,IF(D4006-Calculator!$G$24&gt;0,Calculator!$G$24,D4006),0))</f>
        <v>0</v>
      </c>
      <c r="F4006" s="29">
        <f ca="1">IF(E4006&gt;0,D4006*Calculator!$G$22/12,0)</f>
        <v>0</v>
      </c>
      <c r="G4006" s="29">
        <f ca="1">IF(E4006&gt;0,(IFERROR(-PMT(Calculator!$G$22/12,Calculator!$G$23*12,Calculator!$G$20),0))-F4006,0)</f>
        <v>0</v>
      </c>
      <c r="H4006" s="29">
        <f t="shared" ca="1" si="252"/>
        <v>0</v>
      </c>
      <c r="I4006" s="29">
        <f t="shared" ca="1" si="250"/>
        <v>0</v>
      </c>
      <c r="J4006" s="30">
        <f>Calculator!$G$40</f>
        <v>6.5000000000000002E-2</v>
      </c>
      <c r="K4006" s="29">
        <f ca="1">IF(C4006&gt;=Calculator!$G$27,IF(DAY($C4006)=1,Calculator!$G$34/2,IF(DAY($C4006)=15,Calculator!$G$34/2,0)),0)</f>
        <v>0</v>
      </c>
      <c r="L4006" s="29">
        <f ca="1">IF(DAY($C4006)=28,IF(H4006=0,0,Calculator!$G$35),0)</f>
        <v>0</v>
      </c>
      <c r="M4006" s="29">
        <f ca="1">IF(I4006&gt;0,IF(DAY($C4006)=1,SUM(INDIRECT("I"&amp;(ROW(C4005)-DAY(C4005))):I4005),0),0)</f>
        <v>0</v>
      </c>
      <c r="N4006" s="29">
        <f ca="1">IF(C4006&lt;Calculator!$G$27,0,IF(C4006=Calculator!$G$27,Calculator!$G$39,IF(H4006-K4006&lt;=0,IF(D4006&gt;Calculator!$G$39,IF(H4006-K4006+E4006+L4006+M4006+Calculator!$G$39&gt;Calculator!$G$39,Calculator!$G$39-(H4006+E4006+L4006+M4006-K4006),Calculator!$G$39),D4006),0)))</f>
        <v>0</v>
      </c>
    </row>
    <row r="4007" spans="1:14" ht="15.75" thickBot="1">
      <c r="A4007" s="33" t="str">
        <f ca="1">IF(C4007=Calculator!$H$27,"F",IF(Daily!D4007+Daily!H4007=0,IF(D4006+H4006&gt;0,"L",""),""))</f>
        <v/>
      </c>
      <c r="B4007" s="34">
        <v>4006</v>
      </c>
      <c r="C4007" s="19">
        <f t="shared" ca="1" si="249"/>
        <v>49936</v>
      </c>
      <c r="D4007" s="29">
        <f t="shared" ca="1" si="251"/>
        <v>0</v>
      </c>
      <c r="E4007" s="29">
        <f ca="1">IF(C4007&lt;Calculator!$D$26,0,IF(DAY($C4007)=1,IF(D4007-Calculator!$G$24&gt;0,Calculator!$G$24,D4007),0))</f>
        <v>0</v>
      </c>
      <c r="F4007" s="29">
        <f ca="1">IF(E4007&gt;0,D4007*Calculator!$G$22/12,0)</f>
        <v>0</v>
      </c>
      <c r="G4007" s="29">
        <f ca="1">IF(E4007&gt;0,(IFERROR(-PMT(Calculator!$G$22/12,Calculator!$G$23*12,Calculator!$G$20),0))-F4007,0)</f>
        <v>0</v>
      </c>
      <c r="H4007" s="29">
        <f t="shared" ca="1" si="252"/>
        <v>0</v>
      </c>
      <c r="I4007" s="29">
        <f t="shared" ca="1" si="250"/>
        <v>0</v>
      </c>
      <c r="J4007" s="30">
        <f>Calculator!$G$40</f>
        <v>6.5000000000000002E-2</v>
      </c>
      <c r="K4007" s="29">
        <f ca="1">IF(C4007&gt;=Calculator!$G$27,IF(DAY($C4007)=1,Calculator!$G$34/2,IF(DAY($C4007)=15,Calculator!$G$34/2,0)),0)</f>
        <v>0</v>
      </c>
      <c r="L4007" s="29">
        <f ca="1">IF(DAY($C4007)=28,IF(H4007=0,0,Calculator!$G$35),0)</f>
        <v>0</v>
      </c>
      <c r="M4007" s="29">
        <f ca="1">IF(I4007&gt;0,IF(DAY($C4007)=1,SUM(INDIRECT("I"&amp;(ROW(C4006)-DAY(C4006))):I4006),0),0)</f>
        <v>0</v>
      </c>
      <c r="N4007" s="29">
        <f ca="1">IF(C4007&lt;Calculator!$G$27,0,IF(C4007=Calculator!$G$27,Calculator!$G$39,IF(H4007-K4007&lt;=0,IF(D4007&gt;Calculator!$G$39,IF(H4007-K4007+E4007+L4007+M4007+Calculator!$G$39&gt;Calculator!$G$39,Calculator!$G$39-(H4007+E4007+L4007+M4007-K4007),Calculator!$G$39),D4007),0)))</f>
        <v>0</v>
      </c>
    </row>
    <row r="4008" spans="1:14" ht="15.75" thickBot="1">
      <c r="A4008" s="33" t="str">
        <f ca="1">IF(C4008=Calculator!$H$27,"F",IF(Daily!D4008+Daily!H4008=0,IF(D4007+H4007&gt;0,"L",""),""))</f>
        <v/>
      </c>
      <c r="B4008" s="34">
        <v>4007</v>
      </c>
      <c r="C4008" s="19">
        <f t="shared" ca="1" si="249"/>
        <v>49937</v>
      </c>
      <c r="D4008" s="29">
        <f t="shared" ca="1" si="251"/>
        <v>0</v>
      </c>
      <c r="E4008" s="29">
        <f ca="1">IF(C4008&lt;Calculator!$D$26,0,IF(DAY($C4008)=1,IF(D4008-Calculator!$G$24&gt;0,Calculator!$G$24,D4008),0))</f>
        <v>0</v>
      </c>
      <c r="F4008" s="29">
        <f ca="1">IF(E4008&gt;0,D4008*Calculator!$G$22/12,0)</f>
        <v>0</v>
      </c>
      <c r="G4008" s="29">
        <f ca="1">IF(E4008&gt;0,(IFERROR(-PMT(Calculator!$G$22/12,Calculator!$G$23*12,Calculator!$G$20),0))-F4008,0)</f>
        <v>0</v>
      </c>
      <c r="H4008" s="29">
        <f t="shared" ca="1" si="252"/>
        <v>0</v>
      </c>
      <c r="I4008" s="29">
        <f t="shared" ca="1" si="250"/>
        <v>0</v>
      </c>
      <c r="J4008" s="30">
        <f>Calculator!$G$40</f>
        <v>6.5000000000000002E-2</v>
      </c>
      <c r="K4008" s="29">
        <f ca="1">IF(C4008&gt;=Calculator!$G$27,IF(DAY($C4008)=1,Calculator!$G$34/2,IF(DAY($C4008)=15,Calculator!$G$34/2,0)),0)</f>
        <v>0</v>
      </c>
      <c r="L4008" s="29">
        <f ca="1">IF(DAY($C4008)=28,IF(H4008=0,0,Calculator!$G$35),0)</f>
        <v>0</v>
      </c>
      <c r="M4008" s="29">
        <f ca="1">IF(I4008&gt;0,IF(DAY($C4008)=1,SUM(INDIRECT("I"&amp;(ROW(C4007)-DAY(C4007))):I4007),0),0)</f>
        <v>0</v>
      </c>
      <c r="N4008" s="29">
        <f ca="1">IF(C4008&lt;Calculator!$G$27,0,IF(C4008=Calculator!$G$27,Calculator!$G$39,IF(H4008-K4008&lt;=0,IF(D4008&gt;Calculator!$G$39,IF(H4008-K4008+E4008+L4008+M4008+Calculator!$G$39&gt;Calculator!$G$39,Calculator!$G$39-(H4008+E4008+L4008+M4008-K4008),Calculator!$G$39),D4008),0)))</f>
        <v>0</v>
      </c>
    </row>
    <row r="4009" spans="1:14" ht="15.75" thickBot="1">
      <c r="A4009" s="33" t="str">
        <f ca="1">IF(C4009=Calculator!$H$27,"F",IF(Daily!D4009+Daily!H4009=0,IF(D4008+H4008&gt;0,"L",""),""))</f>
        <v/>
      </c>
      <c r="B4009" s="34">
        <v>4008</v>
      </c>
      <c r="C4009" s="19">
        <f t="shared" ca="1" si="249"/>
        <v>49938</v>
      </c>
      <c r="D4009" s="29">
        <f t="shared" ca="1" si="251"/>
        <v>0</v>
      </c>
      <c r="E4009" s="29">
        <f ca="1">IF(C4009&lt;Calculator!$D$26,0,IF(DAY($C4009)=1,IF(D4009-Calculator!$G$24&gt;0,Calculator!$G$24,D4009),0))</f>
        <v>0</v>
      </c>
      <c r="F4009" s="29">
        <f ca="1">IF(E4009&gt;0,D4009*Calculator!$G$22/12,0)</f>
        <v>0</v>
      </c>
      <c r="G4009" s="29">
        <f ca="1">IF(E4009&gt;0,(IFERROR(-PMT(Calculator!$G$22/12,Calculator!$G$23*12,Calculator!$G$20),0))-F4009,0)</f>
        <v>0</v>
      </c>
      <c r="H4009" s="29">
        <f t="shared" ca="1" si="252"/>
        <v>0</v>
      </c>
      <c r="I4009" s="29">
        <f t="shared" ca="1" si="250"/>
        <v>0</v>
      </c>
      <c r="J4009" s="30">
        <f>Calculator!$G$40</f>
        <v>6.5000000000000002E-2</v>
      </c>
      <c r="K4009" s="29">
        <f ca="1">IF(C4009&gt;=Calculator!$G$27,IF(DAY($C4009)=1,Calculator!$G$34/2,IF(DAY($C4009)=15,Calculator!$G$34/2,0)),0)</f>
        <v>0</v>
      </c>
      <c r="L4009" s="29">
        <f ca="1">IF(DAY($C4009)=28,IF(H4009=0,0,Calculator!$G$35),0)</f>
        <v>0</v>
      </c>
      <c r="M4009" s="29">
        <f ca="1">IF(I4009&gt;0,IF(DAY($C4009)=1,SUM(INDIRECT("I"&amp;(ROW(C4008)-DAY(C4008))):I4008),0),0)</f>
        <v>0</v>
      </c>
      <c r="N4009" s="29">
        <f ca="1">IF(C4009&lt;Calculator!$G$27,0,IF(C4009=Calculator!$G$27,Calculator!$G$39,IF(H4009-K4009&lt;=0,IF(D4009&gt;Calculator!$G$39,IF(H4009-K4009+E4009+L4009+M4009+Calculator!$G$39&gt;Calculator!$G$39,Calculator!$G$39-(H4009+E4009+L4009+M4009-K4009),Calculator!$G$39),D4009),0)))</f>
        <v>0</v>
      </c>
    </row>
    <row r="4010" spans="1:14" ht="15.75" thickBot="1">
      <c r="A4010" s="33" t="str">
        <f ca="1">IF(C4010=Calculator!$H$27,"F",IF(Daily!D4010+Daily!H4010=0,IF(D4009+H4009&gt;0,"L",""),""))</f>
        <v/>
      </c>
      <c r="B4010" s="34">
        <v>4009</v>
      </c>
      <c r="C4010" s="19">
        <f t="shared" ca="1" si="249"/>
        <v>49939</v>
      </c>
      <c r="D4010" s="29">
        <f t="shared" ca="1" si="251"/>
        <v>0</v>
      </c>
      <c r="E4010" s="29">
        <f ca="1">IF(C4010&lt;Calculator!$D$26,0,IF(DAY($C4010)=1,IF(D4010-Calculator!$G$24&gt;0,Calculator!$G$24,D4010),0))</f>
        <v>0</v>
      </c>
      <c r="F4010" s="29">
        <f ca="1">IF(E4010&gt;0,D4010*Calculator!$G$22/12,0)</f>
        <v>0</v>
      </c>
      <c r="G4010" s="29">
        <f ca="1">IF(E4010&gt;0,(IFERROR(-PMT(Calculator!$G$22/12,Calculator!$G$23*12,Calculator!$G$20),0))-F4010,0)</f>
        <v>0</v>
      </c>
      <c r="H4010" s="29">
        <f t="shared" ca="1" si="252"/>
        <v>0</v>
      </c>
      <c r="I4010" s="29">
        <f t="shared" ca="1" si="250"/>
        <v>0</v>
      </c>
      <c r="J4010" s="30">
        <f>Calculator!$G$40</f>
        <v>6.5000000000000002E-2</v>
      </c>
      <c r="K4010" s="29">
        <f ca="1">IF(C4010&gt;=Calculator!$G$27,IF(DAY($C4010)=1,Calculator!$G$34/2,IF(DAY($C4010)=15,Calculator!$G$34/2,0)),0)</f>
        <v>0</v>
      </c>
      <c r="L4010" s="29">
        <f ca="1">IF(DAY($C4010)=28,IF(H4010=0,0,Calculator!$G$35),0)</f>
        <v>0</v>
      </c>
      <c r="M4010" s="29">
        <f ca="1">IF(I4010&gt;0,IF(DAY($C4010)=1,SUM(INDIRECT("I"&amp;(ROW(C4009)-DAY(C4009))):I4009),0),0)</f>
        <v>0</v>
      </c>
      <c r="N4010" s="29">
        <f ca="1">IF(C4010&lt;Calculator!$G$27,0,IF(C4010=Calculator!$G$27,Calculator!$G$39,IF(H4010-K4010&lt;=0,IF(D4010&gt;Calculator!$G$39,IF(H4010-K4010+E4010+L4010+M4010+Calculator!$G$39&gt;Calculator!$G$39,Calculator!$G$39-(H4010+E4010+L4010+M4010-K4010),Calculator!$G$39),D4010),0)))</f>
        <v>0</v>
      </c>
    </row>
    <row r="4011" spans="1:14" ht="15.75" thickBot="1">
      <c r="A4011" s="33" t="str">
        <f ca="1">IF(C4011=Calculator!$H$27,"F",IF(Daily!D4011+Daily!H4011=0,IF(D4010+H4010&gt;0,"L",""),""))</f>
        <v/>
      </c>
      <c r="B4011" s="34">
        <v>4010</v>
      </c>
      <c r="C4011" s="19">
        <f t="shared" ca="1" si="249"/>
        <v>49940</v>
      </c>
      <c r="D4011" s="29">
        <f t="shared" ca="1" si="251"/>
        <v>0</v>
      </c>
      <c r="E4011" s="29">
        <f ca="1">IF(C4011&lt;Calculator!$D$26,0,IF(DAY($C4011)=1,IF(D4011-Calculator!$G$24&gt;0,Calculator!$G$24,D4011),0))</f>
        <v>0</v>
      </c>
      <c r="F4011" s="29">
        <f ca="1">IF(E4011&gt;0,D4011*Calculator!$G$22/12,0)</f>
        <v>0</v>
      </c>
      <c r="G4011" s="29">
        <f ca="1">IF(E4011&gt;0,(IFERROR(-PMT(Calculator!$G$22/12,Calculator!$G$23*12,Calculator!$G$20),0))-F4011,0)</f>
        <v>0</v>
      </c>
      <c r="H4011" s="29">
        <f t="shared" ca="1" si="252"/>
        <v>0</v>
      </c>
      <c r="I4011" s="29">
        <f t="shared" ca="1" si="250"/>
        <v>0</v>
      </c>
      <c r="J4011" s="30">
        <f>Calculator!$G$40</f>
        <v>6.5000000000000002E-2</v>
      </c>
      <c r="K4011" s="29">
        <f ca="1">IF(C4011&gt;=Calculator!$G$27,IF(DAY($C4011)=1,Calculator!$G$34/2,IF(DAY($C4011)=15,Calculator!$G$34/2,0)),0)</f>
        <v>0</v>
      </c>
      <c r="L4011" s="29">
        <f ca="1">IF(DAY($C4011)=28,IF(H4011=0,0,Calculator!$G$35),0)</f>
        <v>0</v>
      </c>
      <c r="M4011" s="29">
        <f ca="1">IF(I4011&gt;0,IF(DAY($C4011)=1,SUM(INDIRECT("I"&amp;(ROW(C4010)-DAY(C4010))):I4010),0),0)</f>
        <v>0</v>
      </c>
      <c r="N4011" s="29">
        <f ca="1">IF(C4011&lt;Calculator!$G$27,0,IF(C4011=Calculator!$G$27,Calculator!$G$39,IF(H4011-K4011&lt;=0,IF(D4011&gt;Calculator!$G$39,IF(H4011-K4011+E4011+L4011+M4011+Calculator!$G$39&gt;Calculator!$G$39,Calculator!$G$39-(H4011+E4011+L4011+M4011-K4011),Calculator!$G$39),D4011),0)))</f>
        <v>0</v>
      </c>
    </row>
    <row r="4012" spans="1:14" ht="15.75" thickBot="1">
      <c r="A4012" s="33" t="str">
        <f ca="1">IF(C4012=Calculator!$H$27,"F",IF(Daily!D4012+Daily!H4012=0,IF(D4011+H4011&gt;0,"L",""),""))</f>
        <v/>
      </c>
      <c r="B4012" s="34">
        <v>4011</v>
      </c>
      <c r="C4012" s="19">
        <f t="shared" ca="1" si="249"/>
        <v>49941</v>
      </c>
      <c r="D4012" s="29">
        <f t="shared" ca="1" si="251"/>
        <v>0</v>
      </c>
      <c r="E4012" s="29">
        <f ca="1">IF(C4012&lt;Calculator!$D$26,0,IF(DAY($C4012)=1,IF(D4012-Calculator!$G$24&gt;0,Calculator!$G$24,D4012),0))</f>
        <v>0</v>
      </c>
      <c r="F4012" s="29">
        <f ca="1">IF(E4012&gt;0,D4012*Calculator!$G$22/12,0)</f>
        <v>0</v>
      </c>
      <c r="G4012" s="29">
        <f ca="1">IF(E4012&gt;0,(IFERROR(-PMT(Calculator!$G$22/12,Calculator!$G$23*12,Calculator!$G$20),0))-F4012,0)</f>
        <v>0</v>
      </c>
      <c r="H4012" s="29">
        <f t="shared" ca="1" si="252"/>
        <v>0</v>
      </c>
      <c r="I4012" s="29">
        <f t="shared" ca="1" si="250"/>
        <v>0</v>
      </c>
      <c r="J4012" s="30">
        <f>Calculator!$G$40</f>
        <v>6.5000000000000002E-2</v>
      </c>
      <c r="K4012" s="29">
        <f ca="1">IF(C4012&gt;=Calculator!$G$27,IF(DAY($C4012)=1,Calculator!$G$34/2,IF(DAY($C4012)=15,Calculator!$G$34/2,0)),0)</f>
        <v>0</v>
      </c>
      <c r="L4012" s="29">
        <f ca="1">IF(DAY($C4012)=28,IF(H4012=0,0,Calculator!$G$35),0)</f>
        <v>0</v>
      </c>
      <c r="M4012" s="29">
        <f ca="1">IF(I4012&gt;0,IF(DAY($C4012)=1,SUM(INDIRECT("I"&amp;(ROW(C4011)-DAY(C4011))):I4011),0),0)</f>
        <v>0</v>
      </c>
      <c r="N4012" s="29">
        <f ca="1">IF(C4012&lt;Calculator!$G$27,0,IF(C4012=Calculator!$G$27,Calculator!$G$39,IF(H4012-K4012&lt;=0,IF(D4012&gt;Calculator!$G$39,IF(H4012-K4012+E4012+L4012+M4012+Calculator!$G$39&gt;Calculator!$G$39,Calculator!$G$39-(H4012+E4012+L4012+M4012-K4012),Calculator!$G$39),D4012),0)))</f>
        <v>0</v>
      </c>
    </row>
    <row r="4013" spans="1:14" ht="15.75" thickBot="1">
      <c r="A4013" s="33" t="str">
        <f ca="1">IF(C4013=Calculator!$H$27,"F",IF(Daily!D4013+Daily!H4013=0,IF(D4012+H4012&gt;0,"L",""),""))</f>
        <v/>
      </c>
      <c r="B4013" s="34">
        <v>4012</v>
      </c>
      <c r="C4013" s="19">
        <f t="shared" ca="1" si="249"/>
        <v>49942</v>
      </c>
      <c r="D4013" s="29">
        <f t="shared" ca="1" si="251"/>
        <v>0</v>
      </c>
      <c r="E4013" s="29">
        <f ca="1">IF(C4013&lt;Calculator!$D$26,0,IF(DAY($C4013)=1,IF(D4013-Calculator!$G$24&gt;0,Calculator!$G$24,D4013),0))</f>
        <v>0</v>
      </c>
      <c r="F4013" s="29">
        <f ca="1">IF(E4013&gt;0,D4013*Calculator!$G$22/12,0)</f>
        <v>0</v>
      </c>
      <c r="G4013" s="29">
        <f ca="1">IF(E4013&gt;0,(IFERROR(-PMT(Calculator!$G$22/12,Calculator!$G$23*12,Calculator!$G$20),0))-F4013,0)</f>
        <v>0</v>
      </c>
      <c r="H4013" s="29">
        <f t="shared" ca="1" si="252"/>
        <v>0</v>
      </c>
      <c r="I4013" s="29">
        <f t="shared" ca="1" si="250"/>
        <v>0</v>
      </c>
      <c r="J4013" s="30">
        <f>Calculator!$G$40</f>
        <v>6.5000000000000002E-2</v>
      </c>
      <c r="K4013" s="29">
        <f ca="1">IF(C4013&gt;=Calculator!$G$27,IF(DAY($C4013)=1,Calculator!$G$34/2,IF(DAY($C4013)=15,Calculator!$G$34/2,0)),0)</f>
        <v>0</v>
      </c>
      <c r="L4013" s="29">
        <f ca="1">IF(DAY($C4013)=28,IF(H4013=0,0,Calculator!$G$35),0)</f>
        <v>0</v>
      </c>
      <c r="M4013" s="29">
        <f ca="1">IF(I4013&gt;0,IF(DAY($C4013)=1,SUM(INDIRECT("I"&amp;(ROW(C4012)-DAY(C4012))):I4012),0),0)</f>
        <v>0</v>
      </c>
      <c r="N4013" s="29">
        <f ca="1">IF(C4013&lt;Calculator!$G$27,0,IF(C4013=Calculator!$G$27,Calculator!$G$39,IF(H4013-K4013&lt;=0,IF(D4013&gt;Calculator!$G$39,IF(H4013-K4013+E4013+L4013+M4013+Calculator!$G$39&gt;Calculator!$G$39,Calculator!$G$39-(H4013+E4013+L4013+M4013-K4013),Calculator!$G$39),D4013),0)))</f>
        <v>0</v>
      </c>
    </row>
    <row r="4014" spans="1:14" ht="15.75" thickBot="1">
      <c r="A4014" s="33" t="str">
        <f ca="1">IF(C4014=Calculator!$H$27,"F",IF(Daily!D4014+Daily!H4014=0,IF(D4013+H4013&gt;0,"L",""),""))</f>
        <v/>
      </c>
      <c r="B4014" s="34">
        <v>4013</v>
      </c>
      <c r="C4014" s="19">
        <f t="shared" ca="1" si="249"/>
        <v>49943</v>
      </c>
      <c r="D4014" s="29">
        <f t="shared" ca="1" si="251"/>
        <v>0</v>
      </c>
      <c r="E4014" s="29">
        <f ca="1">IF(C4014&lt;Calculator!$D$26,0,IF(DAY($C4014)=1,IF(D4014-Calculator!$G$24&gt;0,Calculator!$G$24,D4014),0))</f>
        <v>0</v>
      </c>
      <c r="F4014" s="29">
        <f ca="1">IF(E4014&gt;0,D4014*Calculator!$G$22/12,0)</f>
        <v>0</v>
      </c>
      <c r="G4014" s="29">
        <f ca="1">IF(E4014&gt;0,(IFERROR(-PMT(Calculator!$G$22/12,Calculator!$G$23*12,Calculator!$G$20),0))-F4014,0)</f>
        <v>0</v>
      </c>
      <c r="H4014" s="29">
        <f t="shared" ca="1" si="252"/>
        <v>0</v>
      </c>
      <c r="I4014" s="29">
        <f t="shared" ca="1" si="250"/>
        <v>0</v>
      </c>
      <c r="J4014" s="30">
        <f>Calculator!$G$40</f>
        <v>6.5000000000000002E-2</v>
      </c>
      <c r="K4014" s="29">
        <f ca="1">IF(C4014&gt;=Calculator!$G$27,IF(DAY($C4014)=1,Calculator!$G$34/2,IF(DAY($C4014)=15,Calculator!$G$34/2,0)),0)</f>
        <v>0</v>
      </c>
      <c r="L4014" s="29">
        <f ca="1">IF(DAY($C4014)=28,IF(H4014=0,0,Calculator!$G$35),0)</f>
        <v>0</v>
      </c>
      <c r="M4014" s="29">
        <f ca="1">IF(I4014&gt;0,IF(DAY($C4014)=1,SUM(INDIRECT("I"&amp;(ROW(C4013)-DAY(C4013))):I4013),0),0)</f>
        <v>0</v>
      </c>
      <c r="N4014" s="29">
        <f ca="1">IF(C4014&lt;Calculator!$G$27,0,IF(C4014=Calculator!$G$27,Calculator!$G$39,IF(H4014-K4014&lt;=0,IF(D4014&gt;Calculator!$G$39,IF(H4014-K4014+E4014+L4014+M4014+Calculator!$G$39&gt;Calculator!$G$39,Calculator!$G$39-(H4014+E4014+L4014+M4014-K4014),Calculator!$G$39),D4014),0)))</f>
        <v>0</v>
      </c>
    </row>
    <row r="4015" spans="1:14" ht="15.75" thickBot="1">
      <c r="A4015" s="33" t="str">
        <f ca="1">IF(C4015=Calculator!$H$27,"F",IF(Daily!D4015+Daily!H4015=0,IF(D4014+H4014&gt;0,"L",""),""))</f>
        <v/>
      </c>
      <c r="B4015" s="34">
        <v>4014</v>
      </c>
      <c r="C4015" s="19">
        <f t="shared" ca="1" si="249"/>
        <v>49944</v>
      </c>
      <c r="D4015" s="29">
        <f t="shared" ca="1" si="251"/>
        <v>0</v>
      </c>
      <c r="E4015" s="29">
        <f ca="1">IF(C4015&lt;Calculator!$D$26,0,IF(DAY($C4015)=1,IF(D4015-Calculator!$G$24&gt;0,Calculator!$G$24,D4015),0))</f>
        <v>0</v>
      </c>
      <c r="F4015" s="29">
        <f ca="1">IF(E4015&gt;0,D4015*Calculator!$G$22/12,0)</f>
        <v>0</v>
      </c>
      <c r="G4015" s="29">
        <f ca="1">IF(E4015&gt;0,(IFERROR(-PMT(Calculator!$G$22/12,Calculator!$G$23*12,Calculator!$G$20),0))-F4015,0)</f>
        <v>0</v>
      </c>
      <c r="H4015" s="29">
        <f t="shared" ca="1" si="252"/>
        <v>0</v>
      </c>
      <c r="I4015" s="29">
        <f t="shared" ca="1" si="250"/>
        <v>0</v>
      </c>
      <c r="J4015" s="30">
        <f>Calculator!$G$40</f>
        <v>6.5000000000000002E-2</v>
      </c>
      <c r="K4015" s="29">
        <f ca="1">IF(C4015&gt;=Calculator!$G$27,IF(DAY($C4015)=1,Calculator!$G$34/2,IF(DAY($C4015)=15,Calculator!$G$34/2,0)),0)</f>
        <v>0</v>
      </c>
      <c r="L4015" s="29">
        <f ca="1">IF(DAY($C4015)=28,IF(H4015=0,0,Calculator!$G$35),0)</f>
        <v>0</v>
      </c>
      <c r="M4015" s="29">
        <f ca="1">IF(I4015&gt;0,IF(DAY($C4015)=1,SUM(INDIRECT("I"&amp;(ROW(C4014)-DAY(C4014))):I4014),0),0)</f>
        <v>0</v>
      </c>
      <c r="N4015" s="29">
        <f ca="1">IF(C4015&lt;Calculator!$G$27,0,IF(C4015=Calculator!$G$27,Calculator!$G$39,IF(H4015-K4015&lt;=0,IF(D4015&gt;Calculator!$G$39,IF(H4015-K4015+E4015+L4015+M4015+Calculator!$G$39&gt;Calculator!$G$39,Calculator!$G$39-(H4015+E4015+L4015+M4015-K4015),Calculator!$G$39),D4015),0)))</f>
        <v>0</v>
      </c>
    </row>
    <row r="4016" spans="1:14" ht="15.75" thickBot="1">
      <c r="A4016" s="33" t="str">
        <f ca="1">IF(C4016=Calculator!$H$27,"F",IF(Daily!D4016+Daily!H4016=0,IF(D4015+H4015&gt;0,"L",""),""))</f>
        <v/>
      </c>
      <c r="B4016" s="34">
        <v>4015</v>
      </c>
      <c r="C4016" s="19">
        <f t="shared" ca="1" si="249"/>
        <v>49945</v>
      </c>
      <c r="D4016" s="29">
        <f t="shared" ca="1" si="251"/>
        <v>0</v>
      </c>
      <c r="E4016" s="29">
        <f ca="1">IF(C4016&lt;Calculator!$D$26,0,IF(DAY($C4016)=1,IF(D4016-Calculator!$G$24&gt;0,Calculator!$G$24,D4016),0))</f>
        <v>0</v>
      </c>
      <c r="F4016" s="29">
        <f ca="1">IF(E4016&gt;0,D4016*Calculator!$G$22/12,0)</f>
        <v>0</v>
      </c>
      <c r="G4016" s="29">
        <f ca="1">IF(E4016&gt;0,(IFERROR(-PMT(Calculator!$G$22/12,Calculator!$G$23*12,Calculator!$G$20),0))-F4016,0)</f>
        <v>0</v>
      </c>
      <c r="H4016" s="29">
        <f t="shared" ca="1" si="252"/>
        <v>0</v>
      </c>
      <c r="I4016" s="29">
        <f t="shared" ca="1" si="250"/>
        <v>0</v>
      </c>
      <c r="J4016" s="30">
        <f>Calculator!$G$40</f>
        <v>6.5000000000000002E-2</v>
      </c>
      <c r="K4016" s="29">
        <f ca="1">IF(C4016&gt;=Calculator!$G$27,IF(DAY($C4016)=1,Calculator!$G$34/2,IF(DAY($C4016)=15,Calculator!$G$34/2,0)),0)</f>
        <v>0</v>
      </c>
      <c r="L4016" s="29">
        <f ca="1">IF(DAY($C4016)=28,IF(H4016=0,0,Calculator!$G$35),0)</f>
        <v>0</v>
      </c>
      <c r="M4016" s="29">
        <f ca="1">IF(I4016&gt;0,IF(DAY($C4016)=1,SUM(INDIRECT("I"&amp;(ROW(C4015)-DAY(C4015))):I4015),0),0)</f>
        <v>0</v>
      </c>
      <c r="N4016" s="29">
        <f ca="1">IF(C4016&lt;Calculator!$G$27,0,IF(C4016=Calculator!$G$27,Calculator!$G$39,IF(H4016-K4016&lt;=0,IF(D4016&gt;Calculator!$G$39,IF(H4016-K4016+E4016+L4016+M4016+Calculator!$G$39&gt;Calculator!$G$39,Calculator!$G$39-(H4016+E4016+L4016+M4016-K4016),Calculator!$G$39),D4016),0)))</f>
        <v>0</v>
      </c>
    </row>
    <row r="4017" spans="1:14" ht="15.75" thickBot="1">
      <c r="A4017" s="33" t="str">
        <f ca="1">IF(C4017=Calculator!$H$27,"F",IF(Daily!D4017+Daily!H4017=0,IF(D4016+H4016&gt;0,"L",""),""))</f>
        <v/>
      </c>
      <c r="B4017" s="34">
        <v>4016</v>
      </c>
      <c r="C4017" s="19">
        <f t="shared" ca="1" si="249"/>
        <v>49946</v>
      </c>
      <c r="D4017" s="29">
        <f t="shared" ca="1" si="251"/>
        <v>0</v>
      </c>
      <c r="E4017" s="29">
        <f ca="1">IF(C4017&lt;Calculator!$D$26,0,IF(DAY($C4017)=1,IF(D4017-Calculator!$G$24&gt;0,Calculator!$G$24,D4017),0))</f>
        <v>0</v>
      </c>
      <c r="F4017" s="29">
        <f ca="1">IF(E4017&gt;0,D4017*Calculator!$G$22/12,0)</f>
        <v>0</v>
      </c>
      <c r="G4017" s="29">
        <f ca="1">IF(E4017&gt;0,(IFERROR(-PMT(Calculator!$G$22/12,Calculator!$G$23*12,Calculator!$G$20),0))-F4017,0)</f>
        <v>0</v>
      </c>
      <c r="H4017" s="29">
        <f t="shared" ca="1" si="252"/>
        <v>0</v>
      </c>
      <c r="I4017" s="29">
        <f t="shared" ca="1" si="250"/>
        <v>0</v>
      </c>
      <c r="J4017" s="30">
        <f>Calculator!$G$40</f>
        <v>6.5000000000000002E-2</v>
      </c>
      <c r="K4017" s="29">
        <f ca="1">IF(C4017&gt;=Calculator!$G$27,IF(DAY($C4017)=1,Calculator!$G$34/2,IF(DAY($C4017)=15,Calculator!$G$34/2,0)),0)</f>
        <v>0</v>
      </c>
      <c r="L4017" s="29">
        <f ca="1">IF(DAY($C4017)=28,IF(H4017=0,0,Calculator!$G$35),0)</f>
        <v>0</v>
      </c>
      <c r="M4017" s="29">
        <f ca="1">IF(I4017&gt;0,IF(DAY($C4017)=1,SUM(INDIRECT("I"&amp;(ROW(C4016)-DAY(C4016))):I4016),0),0)</f>
        <v>0</v>
      </c>
      <c r="N4017" s="29">
        <f ca="1">IF(C4017&lt;Calculator!$G$27,0,IF(C4017=Calculator!$G$27,Calculator!$G$39,IF(H4017-K4017&lt;=0,IF(D4017&gt;Calculator!$G$39,IF(H4017-K4017+E4017+L4017+M4017+Calculator!$G$39&gt;Calculator!$G$39,Calculator!$G$39-(H4017+E4017+L4017+M4017-K4017),Calculator!$G$39),D4017),0)))</f>
        <v>0</v>
      </c>
    </row>
    <row r="4018" spans="1:14" ht="15.75" thickBot="1">
      <c r="A4018" s="33" t="str">
        <f ca="1">IF(C4018=Calculator!$H$27,"F",IF(Daily!D4018+Daily!H4018=0,IF(D4017+H4017&gt;0,"L",""),""))</f>
        <v/>
      </c>
      <c r="B4018" s="34">
        <v>4017</v>
      </c>
      <c r="C4018" s="19">
        <f t="shared" ca="1" si="249"/>
        <v>49947</v>
      </c>
      <c r="D4018" s="29">
        <f t="shared" ca="1" si="251"/>
        <v>0</v>
      </c>
      <c r="E4018" s="29">
        <f ca="1">IF(C4018&lt;Calculator!$D$26,0,IF(DAY($C4018)=1,IF(D4018-Calculator!$G$24&gt;0,Calculator!$G$24,D4018),0))</f>
        <v>0</v>
      </c>
      <c r="F4018" s="29">
        <f ca="1">IF(E4018&gt;0,D4018*Calculator!$G$22/12,0)</f>
        <v>0</v>
      </c>
      <c r="G4018" s="29">
        <f ca="1">IF(E4018&gt;0,(IFERROR(-PMT(Calculator!$G$22/12,Calculator!$G$23*12,Calculator!$G$20),0))-F4018,0)</f>
        <v>0</v>
      </c>
      <c r="H4018" s="29">
        <f t="shared" ca="1" si="252"/>
        <v>0</v>
      </c>
      <c r="I4018" s="29">
        <f t="shared" ca="1" si="250"/>
        <v>0</v>
      </c>
      <c r="J4018" s="30">
        <f>Calculator!$G$40</f>
        <v>6.5000000000000002E-2</v>
      </c>
      <c r="K4018" s="29">
        <f ca="1">IF(C4018&gt;=Calculator!$G$27,IF(DAY($C4018)=1,Calculator!$G$34/2,IF(DAY($C4018)=15,Calculator!$G$34/2,0)),0)</f>
        <v>0</v>
      </c>
      <c r="L4018" s="29">
        <f ca="1">IF(DAY($C4018)=28,IF(H4018=0,0,Calculator!$G$35),0)</f>
        <v>0</v>
      </c>
      <c r="M4018" s="29">
        <f ca="1">IF(I4018&gt;0,IF(DAY($C4018)=1,SUM(INDIRECT("I"&amp;(ROW(C4017)-DAY(C4017))):I4017),0),0)</f>
        <v>0</v>
      </c>
      <c r="N4018" s="29">
        <f ca="1">IF(C4018&lt;Calculator!$G$27,0,IF(C4018=Calculator!$G$27,Calculator!$G$39,IF(H4018-K4018&lt;=0,IF(D4018&gt;Calculator!$G$39,IF(H4018-K4018+E4018+L4018+M4018+Calculator!$G$39&gt;Calculator!$G$39,Calculator!$G$39-(H4018+E4018+L4018+M4018-K4018),Calculator!$G$39),D4018),0)))</f>
        <v>0</v>
      </c>
    </row>
    <row r="4019" spans="1:14" ht="15.75" thickBot="1">
      <c r="A4019" s="33" t="str">
        <f ca="1">IF(C4019=Calculator!$H$27,"F",IF(Daily!D4019+Daily!H4019=0,IF(D4018+H4018&gt;0,"L",""),""))</f>
        <v/>
      </c>
      <c r="B4019" s="34">
        <v>4018</v>
      </c>
      <c r="C4019" s="19">
        <f t="shared" ca="1" si="249"/>
        <v>49948</v>
      </c>
      <c r="D4019" s="29">
        <f t="shared" ca="1" si="251"/>
        <v>0</v>
      </c>
      <c r="E4019" s="29">
        <f ca="1">IF(C4019&lt;Calculator!$D$26,0,IF(DAY($C4019)=1,IF(D4019-Calculator!$G$24&gt;0,Calculator!$G$24,D4019),0))</f>
        <v>0</v>
      </c>
      <c r="F4019" s="29">
        <f ca="1">IF(E4019&gt;0,D4019*Calculator!$G$22/12,0)</f>
        <v>0</v>
      </c>
      <c r="G4019" s="29">
        <f ca="1">IF(E4019&gt;0,(IFERROR(-PMT(Calculator!$G$22/12,Calculator!$G$23*12,Calculator!$G$20),0))-F4019,0)</f>
        <v>0</v>
      </c>
      <c r="H4019" s="29">
        <f t="shared" ca="1" si="252"/>
        <v>0</v>
      </c>
      <c r="I4019" s="29">
        <f t="shared" ca="1" si="250"/>
        <v>0</v>
      </c>
      <c r="J4019" s="30">
        <f>Calculator!$G$40</f>
        <v>6.5000000000000002E-2</v>
      </c>
      <c r="K4019" s="29">
        <f ca="1">IF(C4019&gt;=Calculator!$G$27,IF(DAY($C4019)=1,Calculator!$G$34/2,IF(DAY($C4019)=15,Calculator!$G$34/2,0)),0)</f>
        <v>0</v>
      </c>
      <c r="L4019" s="29">
        <f ca="1">IF(DAY($C4019)=28,IF(H4019=0,0,Calculator!$G$35),0)</f>
        <v>0</v>
      </c>
      <c r="M4019" s="29">
        <f ca="1">IF(I4019&gt;0,IF(DAY($C4019)=1,SUM(INDIRECT("I"&amp;(ROW(C4018)-DAY(C4018))):I4018),0),0)</f>
        <v>0</v>
      </c>
      <c r="N4019" s="29">
        <f ca="1">IF(C4019&lt;Calculator!$G$27,0,IF(C4019=Calculator!$G$27,Calculator!$G$39,IF(H4019-K4019&lt;=0,IF(D4019&gt;Calculator!$G$39,IF(H4019-K4019+E4019+L4019+M4019+Calculator!$G$39&gt;Calculator!$G$39,Calculator!$G$39-(H4019+E4019+L4019+M4019-K4019),Calculator!$G$39),D4019),0)))</f>
        <v>0</v>
      </c>
    </row>
    <row r="4020" spans="1:14" ht="15.75" thickBot="1">
      <c r="A4020" s="33" t="str">
        <f ca="1">IF(C4020=Calculator!$H$27,"F",IF(Daily!D4020+Daily!H4020=0,IF(D4019+H4019&gt;0,"L",""),""))</f>
        <v/>
      </c>
      <c r="B4020" s="34">
        <v>4019</v>
      </c>
      <c r="C4020" s="19">
        <f t="shared" ca="1" si="249"/>
        <v>49949</v>
      </c>
      <c r="D4020" s="29">
        <f t="shared" ca="1" si="251"/>
        <v>0</v>
      </c>
      <c r="E4020" s="29">
        <f ca="1">IF(C4020&lt;Calculator!$D$26,0,IF(DAY($C4020)=1,IF(D4020-Calculator!$G$24&gt;0,Calculator!$G$24,D4020),0))</f>
        <v>0</v>
      </c>
      <c r="F4020" s="29">
        <f ca="1">IF(E4020&gt;0,D4020*Calculator!$G$22/12,0)</f>
        <v>0</v>
      </c>
      <c r="G4020" s="29">
        <f ca="1">IF(E4020&gt;0,(IFERROR(-PMT(Calculator!$G$22/12,Calculator!$G$23*12,Calculator!$G$20),0))-F4020,0)</f>
        <v>0</v>
      </c>
      <c r="H4020" s="29">
        <f t="shared" ca="1" si="252"/>
        <v>0</v>
      </c>
      <c r="I4020" s="29">
        <f t="shared" ca="1" si="250"/>
        <v>0</v>
      </c>
      <c r="J4020" s="30">
        <f>Calculator!$G$40</f>
        <v>6.5000000000000002E-2</v>
      </c>
      <c r="K4020" s="29">
        <f ca="1">IF(C4020&gt;=Calculator!$G$27,IF(DAY($C4020)=1,Calculator!$G$34/2,IF(DAY($C4020)=15,Calculator!$G$34/2,0)),0)</f>
        <v>4500</v>
      </c>
      <c r="L4020" s="29">
        <f ca="1">IF(DAY($C4020)=28,IF(H4020=0,0,Calculator!$G$35),0)</f>
        <v>0</v>
      </c>
      <c r="M4020" s="29">
        <f ca="1">IF(I4020&gt;0,IF(DAY($C4020)=1,SUM(INDIRECT("I"&amp;(ROW(C4019)-DAY(C4019))):I4019),0),0)</f>
        <v>0</v>
      </c>
      <c r="N4020" s="29">
        <f ca="1">IF(C4020&lt;Calculator!$G$27,0,IF(C4020=Calculator!$G$27,Calculator!$G$39,IF(H4020-K4020&lt;=0,IF(D4020&gt;Calculator!$G$39,IF(H4020-K4020+E4020+L4020+M4020+Calculator!$G$39&gt;Calculator!$G$39,Calculator!$G$39-(H4020+E4020+L4020+M4020-K4020),Calculator!$G$39),D4020),0)))</f>
        <v>0</v>
      </c>
    </row>
    <row r="4021" spans="1:14" ht="15.75" thickBot="1">
      <c r="A4021" s="33" t="str">
        <f ca="1">IF(C4021=Calculator!$H$27,"F",IF(Daily!D4021+Daily!H4021=0,IF(D4020+H4020&gt;0,"L",""),""))</f>
        <v/>
      </c>
      <c r="B4021" s="34">
        <v>4020</v>
      </c>
      <c r="C4021" s="19">
        <f t="shared" ca="1" si="249"/>
        <v>49950</v>
      </c>
      <c r="D4021" s="29">
        <f t="shared" ca="1" si="251"/>
        <v>0</v>
      </c>
      <c r="E4021" s="29">
        <f ca="1">IF(C4021&lt;Calculator!$D$26,0,IF(DAY($C4021)=1,IF(D4021-Calculator!$G$24&gt;0,Calculator!$G$24,D4021),0))</f>
        <v>0</v>
      </c>
      <c r="F4021" s="29">
        <f ca="1">IF(E4021&gt;0,D4021*Calculator!$G$22/12,0)</f>
        <v>0</v>
      </c>
      <c r="G4021" s="29">
        <f ca="1">IF(E4021&gt;0,(IFERROR(-PMT(Calculator!$G$22/12,Calculator!$G$23*12,Calculator!$G$20),0))-F4021,0)</f>
        <v>0</v>
      </c>
      <c r="H4021" s="29">
        <f t="shared" ca="1" si="252"/>
        <v>0</v>
      </c>
      <c r="I4021" s="29">
        <f t="shared" ca="1" si="250"/>
        <v>0</v>
      </c>
      <c r="J4021" s="30">
        <f>Calculator!$G$40</f>
        <v>6.5000000000000002E-2</v>
      </c>
      <c r="K4021" s="29">
        <f ca="1">IF(C4021&gt;=Calculator!$G$27,IF(DAY($C4021)=1,Calculator!$G$34/2,IF(DAY($C4021)=15,Calculator!$G$34/2,0)),0)</f>
        <v>0</v>
      </c>
      <c r="L4021" s="29">
        <f ca="1">IF(DAY($C4021)=28,IF(H4021=0,0,Calculator!$G$35),0)</f>
        <v>0</v>
      </c>
      <c r="M4021" s="29">
        <f ca="1">IF(I4021&gt;0,IF(DAY($C4021)=1,SUM(INDIRECT("I"&amp;(ROW(C4020)-DAY(C4020))):I4020),0),0)</f>
        <v>0</v>
      </c>
      <c r="N4021" s="29">
        <f ca="1">IF(C4021&lt;Calculator!$G$27,0,IF(C4021=Calculator!$G$27,Calculator!$G$39,IF(H4021-K4021&lt;=0,IF(D4021&gt;Calculator!$G$39,IF(H4021-K4021+E4021+L4021+M4021+Calculator!$G$39&gt;Calculator!$G$39,Calculator!$G$39-(H4021+E4021+L4021+M4021-K4021),Calculator!$G$39),D4021),0)))</f>
        <v>0</v>
      </c>
    </row>
    <row r="4022" spans="1:14" ht="15.75" thickBot="1">
      <c r="A4022" s="33" t="str">
        <f ca="1">IF(C4022=Calculator!$H$27,"F",IF(Daily!D4022+Daily!H4022=0,IF(D4021+H4021&gt;0,"L",""),""))</f>
        <v/>
      </c>
      <c r="B4022" s="34">
        <v>4021</v>
      </c>
      <c r="C4022" s="19">
        <f t="shared" ca="1" si="249"/>
        <v>49951</v>
      </c>
      <c r="D4022" s="29">
        <f t="shared" ca="1" si="251"/>
        <v>0</v>
      </c>
      <c r="E4022" s="29">
        <f ca="1">IF(C4022&lt;Calculator!$D$26,0,IF(DAY($C4022)=1,IF(D4022-Calculator!$G$24&gt;0,Calculator!$G$24,D4022),0))</f>
        <v>0</v>
      </c>
      <c r="F4022" s="29">
        <f ca="1">IF(E4022&gt;0,D4022*Calculator!$G$22/12,0)</f>
        <v>0</v>
      </c>
      <c r="G4022" s="29">
        <f ca="1">IF(E4022&gt;0,(IFERROR(-PMT(Calculator!$G$22/12,Calculator!$G$23*12,Calculator!$G$20),0))-F4022,0)</f>
        <v>0</v>
      </c>
      <c r="H4022" s="29">
        <f t="shared" ca="1" si="252"/>
        <v>0</v>
      </c>
      <c r="I4022" s="29">
        <f t="shared" ca="1" si="250"/>
        <v>0</v>
      </c>
      <c r="J4022" s="30">
        <f>Calculator!$G$40</f>
        <v>6.5000000000000002E-2</v>
      </c>
      <c r="K4022" s="29">
        <f ca="1">IF(C4022&gt;=Calculator!$G$27,IF(DAY($C4022)=1,Calculator!$G$34/2,IF(DAY($C4022)=15,Calculator!$G$34/2,0)),0)</f>
        <v>0</v>
      </c>
      <c r="L4022" s="29">
        <f ca="1">IF(DAY($C4022)=28,IF(H4022=0,0,Calculator!$G$35),0)</f>
        <v>0</v>
      </c>
      <c r="M4022" s="29">
        <f ca="1">IF(I4022&gt;0,IF(DAY($C4022)=1,SUM(INDIRECT("I"&amp;(ROW(C4021)-DAY(C4021))):I4021),0),0)</f>
        <v>0</v>
      </c>
      <c r="N4022" s="29">
        <f ca="1">IF(C4022&lt;Calculator!$G$27,0,IF(C4022=Calculator!$G$27,Calculator!$G$39,IF(H4022-K4022&lt;=0,IF(D4022&gt;Calculator!$G$39,IF(H4022-K4022+E4022+L4022+M4022+Calculator!$G$39&gt;Calculator!$G$39,Calculator!$G$39-(H4022+E4022+L4022+M4022-K4022),Calculator!$G$39),D4022),0)))</f>
        <v>0</v>
      </c>
    </row>
    <row r="4023" spans="1:14" ht="15.75" thickBot="1">
      <c r="A4023" s="33" t="str">
        <f ca="1">IF(C4023=Calculator!$H$27,"F",IF(Daily!D4023+Daily!H4023=0,IF(D4022+H4022&gt;0,"L",""),""))</f>
        <v/>
      </c>
      <c r="B4023" s="34">
        <v>4022</v>
      </c>
      <c r="C4023" s="19">
        <f t="shared" ca="1" si="249"/>
        <v>49952</v>
      </c>
      <c r="D4023" s="29">
        <f t="shared" ca="1" si="251"/>
        <v>0</v>
      </c>
      <c r="E4023" s="29">
        <f ca="1">IF(C4023&lt;Calculator!$D$26,0,IF(DAY($C4023)=1,IF(D4023-Calculator!$G$24&gt;0,Calculator!$G$24,D4023),0))</f>
        <v>0</v>
      </c>
      <c r="F4023" s="29">
        <f ca="1">IF(E4023&gt;0,D4023*Calculator!$G$22/12,0)</f>
        <v>0</v>
      </c>
      <c r="G4023" s="29">
        <f ca="1">IF(E4023&gt;0,(IFERROR(-PMT(Calculator!$G$22/12,Calculator!$G$23*12,Calculator!$G$20),0))-F4023,0)</f>
        <v>0</v>
      </c>
      <c r="H4023" s="29">
        <f t="shared" ca="1" si="252"/>
        <v>0</v>
      </c>
      <c r="I4023" s="29">
        <f t="shared" ca="1" si="250"/>
        <v>0</v>
      </c>
      <c r="J4023" s="30">
        <f>Calculator!$G$40</f>
        <v>6.5000000000000002E-2</v>
      </c>
      <c r="K4023" s="29">
        <f ca="1">IF(C4023&gt;=Calculator!$G$27,IF(DAY($C4023)=1,Calculator!$G$34/2,IF(DAY($C4023)=15,Calculator!$G$34/2,0)),0)</f>
        <v>0</v>
      </c>
      <c r="L4023" s="29">
        <f ca="1">IF(DAY($C4023)=28,IF(H4023=0,0,Calculator!$G$35),0)</f>
        <v>0</v>
      </c>
      <c r="M4023" s="29">
        <f ca="1">IF(I4023&gt;0,IF(DAY($C4023)=1,SUM(INDIRECT("I"&amp;(ROW(C4022)-DAY(C4022))):I4022),0),0)</f>
        <v>0</v>
      </c>
      <c r="N4023" s="29">
        <f ca="1">IF(C4023&lt;Calculator!$G$27,0,IF(C4023=Calculator!$G$27,Calculator!$G$39,IF(H4023-K4023&lt;=0,IF(D4023&gt;Calculator!$G$39,IF(H4023-K4023+E4023+L4023+M4023+Calculator!$G$39&gt;Calculator!$G$39,Calculator!$G$39-(H4023+E4023+L4023+M4023-K4023),Calculator!$G$39),D4023),0)))</f>
        <v>0</v>
      </c>
    </row>
    <row r="4024" spans="1:14" ht="15.75" thickBot="1">
      <c r="A4024" s="33" t="str">
        <f ca="1">IF(C4024=Calculator!$H$27,"F",IF(Daily!D4024+Daily!H4024=0,IF(D4023+H4023&gt;0,"L",""),""))</f>
        <v/>
      </c>
      <c r="B4024" s="34">
        <v>4023</v>
      </c>
      <c r="C4024" s="19">
        <f t="shared" ca="1" si="249"/>
        <v>49953</v>
      </c>
      <c r="D4024" s="29">
        <f t="shared" ca="1" si="251"/>
        <v>0</v>
      </c>
      <c r="E4024" s="29">
        <f ca="1">IF(C4024&lt;Calculator!$D$26,0,IF(DAY($C4024)=1,IF(D4024-Calculator!$G$24&gt;0,Calculator!$G$24,D4024),0))</f>
        <v>0</v>
      </c>
      <c r="F4024" s="29">
        <f ca="1">IF(E4024&gt;0,D4024*Calculator!$G$22/12,0)</f>
        <v>0</v>
      </c>
      <c r="G4024" s="29">
        <f ca="1">IF(E4024&gt;0,(IFERROR(-PMT(Calculator!$G$22/12,Calculator!$G$23*12,Calculator!$G$20),0))-F4024,0)</f>
        <v>0</v>
      </c>
      <c r="H4024" s="29">
        <f t="shared" ca="1" si="252"/>
        <v>0</v>
      </c>
      <c r="I4024" s="29">
        <f t="shared" ca="1" si="250"/>
        <v>0</v>
      </c>
      <c r="J4024" s="30">
        <f>Calculator!$G$40</f>
        <v>6.5000000000000002E-2</v>
      </c>
      <c r="K4024" s="29">
        <f ca="1">IF(C4024&gt;=Calculator!$G$27,IF(DAY($C4024)=1,Calculator!$G$34/2,IF(DAY($C4024)=15,Calculator!$G$34/2,0)),0)</f>
        <v>0</v>
      </c>
      <c r="L4024" s="29">
        <f ca="1">IF(DAY($C4024)=28,IF(H4024=0,0,Calculator!$G$35),0)</f>
        <v>0</v>
      </c>
      <c r="M4024" s="29">
        <f ca="1">IF(I4024&gt;0,IF(DAY($C4024)=1,SUM(INDIRECT("I"&amp;(ROW(C4023)-DAY(C4023))):I4023),0),0)</f>
        <v>0</v>
      </c>
      <c r="N4024" s="29">
        <f ca="1">IF(C4024&lt;Calculator!$G$27,0,IF(C4024=Calculator!$G$27,Calculator!$G$39,IF(H4024-K4024&lt;=0,IF(D4024&gt;Calculator!$G$39,IF(H4024-K4024+E4024+L4024+M4024+Calculator!$G$39&gt;Calculator!$G$39,Calculator!$G$39-(H4024+E4024+L4024+M4024-K4024),Calculator!$G$39),D4024),0)))</f>
        <v>0</v>
      </c>
    </row>
    <row r="4025" spans="1:14" ht="15.75" thickBot="1">
      <c r="A4025" s="33" t="str">
        <f ca="1">IF(C4025=Calculator!$H$27,"F",IF(Daily!D4025+Daily!H4025=0,IF(D4024+H4024&gt;0,"L",""),""))</f>
        <v/>
      </c>
      <c r="B4025" s="34">
        <v>4024</v>
      </c>
      <c r="C4025" s="19">
        <f t="shared" ca="1" si="249"/>
        <v>49954</v>
      </c>
      <c r="D4025" s="29">
        <f t="shared" ca="1" si="251"/>
        <v>0</v>
      </c>
      <c r="E4025" s="29">
        <f ca="1">IF(C4025&lt;Calculator!$D$26,0,IF(DAY($C4025)=1,IF(D4025-Calculator!$G$24&gt;0,Calculator!$G$24,D4025),0))</f>
        <v>0</v>
      </c>
      <c r="F4025" s="29">
        <f ca="1">IF(E4025&gt;0,D4025*Calculator!$G$22/12,0)</f>
        <v>0</v>
      </c>
      <c r="G4025" s="29">
        <f ca="1">IF(E4025&gt;0,(IFERROR(-PMT(Calculator!$G$22/12,Calculator!$G$23*12,Calculator!$G$20),0))-F4025,0)</f>
        <v>0</v>
      </c>
      <c r="H4025" s="29">
        <f t="shared" ca="1" si="252"/>
        <v>0</v>
      </c>
      <c r="I4025" s="29">
        <f t="shared" ca="1" si="250"/>
        <v>0</v>
      </c>
      <c r="J4025" s="30">
        <f>Calculator!$G$40</f>
        <v>6.5000000000000002E-2</v>
      </c>
      <c r="K4025" s="29">
        <f ca="1">IF(C4025&gt;=Calculator!$G$27,IF(DAY($C4025)=1,Calculator!$G$34/2,IF(DAY($C4025)=15,Calculator!$G$34/2,0)),0)</f>
        <v>0</v>
      </c>
      <c r="L4025" s="29">
        <f ca="1">IF(DAY($C4025)=28,IF(H4025=0,0,Calculator!$G$35),0)</f>
        <v>0</v>
      </c>
      <c r="M4025" s="29">
        <f ca="1">IF(I4025&gt;0,IF(DAY($C4025)=1,SUM(INDIRECT("I"&amp;(ROW(C4024)-DAY(C4024))):I4024),0),0)</f>
        <v>0</v>
      </c>
      <c r="N4025" s="29">
        <f ca="1">IF(C4025&lt;Calculator!$G$27,0,IF(C4025=Calculator!$G$27,Calculator!$G$39,IF(H4025-K4025&lt;=0,IF(D4025&gt;Calculator!$G$39,IF(H4025-K4025+E4025+L4025+M4025+Calculator!$G$39&gt;Calculator!$G$39,Calculator!$G$39-(H4025+E4025+L4025+M4025-K4025),Calculator!$G$39),D4025),0)))</f>
        <v>0</v>
      </c>
    </row>
    <row r="4026" spans="1:14" ht="15.75" thickBot="1">
      <c r="A4026" s="33" t="str">
        <f ca="1">IF(C4026=Calculator!$H$27,"F",IF(Daily!D4026+Daily!H4026=0,IF(D4025+H4025&gt;0,"L",""),""))</f>
        <v/>
      </c>
      <c r="B4026" s="34">
        <v>4025</v>
      </c>
      <c r="C4026" s="19">
        <f t="shared" ca="1" si="249"/>
        <v>49955</v>
      </c>
      <c r="D4026" s="29">
        <f t="shared" ca="1" si="251"/>
        <v>0</v>
      </c>
      <c r="E4026" s="29">
        <f ca="1">IF(C4026&lt;Calculator!$D$26,0,IF(DAY($C4026)=1,IF(D4026-Calculator!$G$24&gt;0,Calculator!$G$24,D4026),0))</f>
        <v>0</v>
      </c>
      <c r="F4026" s="29">
        <f ca="1">IF(E4026&gt;0,D4026*Calculator!$G$22/12,0)</f>
        <v>0</v>
      </c>
      <c r="G4026" s="29">
        <f ca="1">IF(E4026&gt;0,(IFERROR(-PMT(Calculator!$G$22/12,Calculator!$G$23*12,Calculator!$G$20),0))-F4026,0)</f>
        <v>0</v>
      </c>
      <c r="H4026" s="29">
        <f t="shared" ca="1" si="252"/>
        <v>0</v>
      </c>
      <c r="I4026" s="29">
        <f t="shared" ca="1" si="250"/>
        <v>0</v>
      </c>
      <c r="J4026" s="30">
        <f>Calculator!$G$40</f>
        <v>6.5000000000000002E-2</v>
      </c>
      <c r="K4026" s="29">
        <f ca="1">IF(C4026&gt;=Calculator!$G$27,IF(DAY($C4026)=1,Calculator!$G$34/2,IF(DAY($C4026)=15,Calculator!$G$34/2,0)),0)</f>
        <v>0</v>
      </c>
      <c r="L4026" s="29">
        <f ca="1">IF(DAY($C4026)=28,IF(H4026=0,0,Calculator!$G$35),0)</f>
        <v>0</v>
      </c>
      <c r="M4026" s="29">
        <f ca="1">IF(I4026&gt;0,IF(DAY($C4026)=1,SUM(INDIRECT("I"&amp;(ROW(C4025)-DAY(C4025))):I4025),0),0)</f>
        <v>0</v>
      </c>
      <c r="N4026" s="29">
        <f ca="1">IF(C4026&lt;Calculator!$G$27,0,IF(C4026=Calculator!$G$27,Calculator!$G$39,IF(H4026-K4026&lt;=0,IF(D4026&gt;Calculator!$G$39,IF(H4026-K4026+E4026+L4026+M4026+Calculator!$G$39&gt;Calculator!$G$39,Calculator!$G$39-(H4026+E4026+L4026+M4026-K4026),Calculator!$G$39),D4026),0)))</f>
        <v>0</v>
      </c>
    </row>
    <row r="4027" spans="1:14" ht="15.75" thickBot="1">
      <c r="A4027" s="33" t="str">
        <f ca="1">IF(C4027=Calculator!$H$27,"F",IF(Daily!D4027+Daily!H4027=0,IF(D4026+H4026&gt;0,"L",""),""))</f>
        <v/>
      </c>
      <c r="B4027" s="34">
        <v>4026</v>
      </c>
      <c r="C4027" s="19">
        <f t="shared" ca="1" si="249"/>
        <v>49956</v>
      </c>
      <c r="D4027" s="29">
        <f t="shared" ca="1" si="251"/>
        <v>0</v>
      </c>
      <c r="E4027" s="29">
        <f ca="1">IF(C4027&lt;Calculator!$D$26,0,IF(DAY($C4027)=1,IF(D4027-Calculator!$G$24&gt;0,Calculator!$G$24,D4027),0))</f>
        <v>0</v>
      </c>
      <c r="F4027" s="29">
        <f ca="1">IF(E4027&gt;0,D4027*Calculator!$G$22/12,0)</f>
        <v>0</v>
      </c>
      <c r="G4027" s="29">
        <f ca="1">IF(E4027&gt;0,(IFERROR(-PMT(Calculator!$G$22/12,Calculator!$G$23*12,Calculator!$G$20),0))-F4027,0)</f>
        <v>0</v>
      </c>
      <c r="H4027" s="29">
        <f t="shared" ca="1" si="252"/>
        <v>0</v>
      </c>
      <c r="I4027" s="29">
        <f t="shared" ca="1" si="250"/>
        <v>0</v>
      </c>
      <c r="J4027" s="30">
        <f>Calculator!$G$40</f>
        <v>6.5000000000000002E-2</v>
      </c>
      <c r="K4027" s="29">
        <f ca="1">IF(C4027&gt;=Calculator!$G$27,IF(DAY($C4027)=1,Calculator!$G$34/2,IF(DAY($C4027)=15,Calculator!$G$34/2,0)),0)</f>
        <v>0</v>
      </c>
      <c r="L4027" s="29">
        <f ca="1">IF(DAY($C4027)=28,IF(H4027=0,0,Calculator!$G$35),0)</f>
        <v>0</v>
      </c>
      <c r="M4027" s="29">
        <f ca="1">IF(I4027&gt;0,IF(DAY($C4027)=1,SUM(INDIRECT("I"&amp;(ROW(C4026)-DAY(C4026))):I4026),0),0)</f>
        <v>0</v>
      </c>
      <c r="N4027" s="29">
        <f ca="1">IF(C4027&lt;Calculator!$G$27,0,IF(C4027=Calculator!$G$27,Calculator!$G$39,IF(H4027-K4027&lt;=0,IF(D4027&gt;Calculator!$G$39,IF(H4027-K4027+E4027+L4027+M4027+Calculator!$G$39&gt;Calculator!$G$39,Calculator!$G$39-(H4027+E4027+L4027+M4027-K4027),Calculator!$G$39),D4027),0)))</f>
        <v>0</v>
      </c>
    </row>
    <row r="4028" spans="1:14" ht="15.75" thickBot="1">
      <c r="A4028" s="33" t="str">
        <f ca="1">IF(C4028=Calculator!$H$27,"F",IF(Daily!D4028+Daily!H4028=0,IF(D4027+H4027&gt;0,"L",""),""))</f>
        <v/>
      </c>
      <c r="B4028" s="34">
        <v>4027</v>
      </c>
      <c r="C4028" s="19">
        <f t="shared" ca="1" si="249"/>
        <v>49957</v>
      </c>
      <c r="D4028" s="29">
        <f t="shared" ca="1" si="251"/>
        <v>0</v>
      </c>
      <c r="E4028" s="29">
        <f ca="1">IF(C4028&lt;Calculator!$D$26,0,IF(DAY($C4028)=1,IF(D4028-Calculator!$G$24&gt;0,Calculator!$G$24,D4028),0))</f>
        <v>0</v>
      </c>
      <c r="F4028" s="29">
        <f ca="1">IF(E4028&gt;0,D4028*Calculator!$G$22/12,0)</f>
        <v>0</v>
      </c>
      <c r="G4028" s="29">
        <f ca="1">IF(E4028&gt;0,(IFERROR(-PMT(Calculator!$G$22/12,Calculator!$G$23*12,Calculator!$G$20),0))-F4028,0)</f>
        <v>0</v>
      </c>
      <c r="H4028" s="29">
        <f t="shared" ca="1" si="252"/>
        <v>0</v>
      </c>
      <c r="I4028" s="29">
        <f t="shared" ca="1" si="250"/>
        <v>0</v>
      </c>
      <c r="J4028" s="30">
        <f>Calculator!$G$40</f>
        <v>6.5000000000000002E-2</v>
      </c>
      <c r="K4028" s="29">
        <f ca="1">IF(C4028&gt;=Calculator!$G$27,IF(DAY($C4028)=1,Calculator!$G$34/2,IF(DAY($C4028)=15,Calculator!$G$34/2,0)),0)</f>
        <v>0</v>
      </c>
      <c r="L4028" s="29">
        <f ca="1">IF(DAY($C4028)=28,IF(H4028=0,0,Calculator!$G$35),0)</f>
        <v>0</v>
      </c>
      <c r="M4028" s="29">
        <f ca="1">IF(I4028&gt;0,IF(DAY($C4028)=1,SUM(INDIRECT("I"&amp;(ROW(C4027)-DAY(C4027))):I4027),0),0)</f>
        <v>0</v>
      </c>
      <c r="N4028" s="29">
        <f ca="1">IF(C4028&lt;Calculator!$G$27,0,IF(C4028=Calculator!$G$27,Calculator!$G$39,IF(H4028-K4028&lt;=0,IF(D4028&gt;Calculator!$G$39,IF(H4028-K4028+E4028+L4028+M4028+Calculator!$G$39&gt;Calculator!$G$39,Calculator!$G$39-(H4028+E4028+L4028+M4028-K4028),Calculator!$G$39),D4028),0)))</f>
        <v>0</v>
      </c>
    </row>
    <row r="4029" spans="1:14" ht="15.75" thickBot="1">
      <c r="A4029" s="33" t="str">
        <f ca="1">IF(C4029=Calculator!$H$27,"F",IF(Daily!D4029+Daily!H4029=0,IF(D4028+H4028&gt;0,"L",""),""))</f>
        <v/>
      </c>
      <c r="B4029" s="34">
        <v>4028</v>
      </c>
      <c r="C4029" s="19">
        <f t="shared" ca="1" si="249"/>
        <v>49958</v>
      </c>
      <c r="D4029" s="29">
        <f t="shared" ca="1" si="251"/>
        <v>0</v>
      </c>
      <c r="E4029" s="29">
        <f ca="1">IF(C4029&lt;Calculator!$D$26,0,IF(DAY($C4029)=1,IF(D4029-Calculator!$G$24&gt;0,Calculator!$G$24,D4029),0))</f>
        <v>0</v>
      </c>
      <c r="F4029" s="29">
        <f ca="1">IF(E4029&gt;0,D4029*Calculator!$G$22/12,0)</f>
        <v>0</v>
      </c>
      <c r="G4029" s="29">
        <f ca="1">IF(E4029&gt;0,(IFERROR(-PMT(Calculator!$G$22/12,Calculator!$G$23*12,Calculator!$G$20),0))-F4029,0)</f>
        <v>0</v>
      </c>
      <c r="H4029" s="29">
        <f t="shared" ca="1" si="252"/>
        <v>0</v>
      </c>
      <c r="I4029" s="29">
        <f t="shared" ca="1" si="250"/>
        <v>0</v>
      </c>
      <c r="J4029" s="30">
        <f>Calculator!$G$40</f>
        <v>6.5000000000000002E-2</v>
      </c>
      <c r="K4029" s="29">
        <f ca="1">IF(C4029&gt;=Calculator!$G$27,IF(DAY($C4029)=1,Calculator!$G$34/2,IF(DAY($C4029)=15,Calculator!$G$34/2,0)),0)</f>
        <v>0</v>
      </c>
      <c r="L4029" s="29">
        <f ca="1">IF(DAY($C4029)=28,IF(H4029=0,0,Calculator!$G$35),0)</f>
        <v>0</v>
      </c>
      <c r="M4029" s="29">
        <f ca="1">IF(I4029&gt;0,IF(DAY($C4029)=1,SUM(INDIRECT("I"&amp;(ROW(C4028)-DAY(C4028))):I4028),0),0)</f>
        <v>0</v>
      </c>
      <c r="N4029" s="29">
        <f ca="1">IF(C4029&lt;Calculator!$G$27,0,IF(C4029=Calculator!$G$27,Calculator!$G$39,IF(H4029-K4029&lt;=0,IF(D4029&gt;Calculator!$G$39,IF(H4029-K4029+E4029+L4029+M4029+Calculator!$G$39&gt;Calculator!$G$39,Calculator!$G$39-(H4029+E4029+L4029+M4029-K4029),Calculator!$G$39),D4029),0)))</f>
        <v>0</v>
      </c>
    </row>
    <row r="4030" spans="1:14" ht="15.75" thickBot="1">
      <c r="A4030" s="33" t="str">
        <f ca="1">IF(C4030=Calculator!$H$27,"F",IF(Daily!D4030+Daily!H4030=0,IF(D4029+H4029&gt;0,"L",""),""))</f>
        <v/>
      </c>
      <c r="B4030" s="34">
        <v>4029</v>
      </c>
      <c r="C4030" s="19">
        <f t="shared" ca="1" si="249"/>
        <v>49959</v>
      </c>
      <c r="D4030" s="29">
        <f t="shared" ca="1" si="251"/>
        <v>0</v>
      </c>
      <c r="E4030" s="29">
        <f ca="1">IF(C4030&lt;Calculator!$D$26,0,IF(DAY($C4030)=1,IF(D4030-Calculator!$G$24&gt;0,Calculator!$G$24,D4030),0))</f>
        <v>0</v>
      </c>
      <c r="F4030" s="29">
        <f ca="1">IF(E4030&gt;0,D4030*Calculator!$G$22/12,0)</f>
        <v>0</v>
      </c>
      <c r="G4030" s="29">
        <f ca="1">IF(E4030&gt;0,(IFERROR(-PMT(Calculator!$G$22/12,Calculator!$G$23*12,Calculator!$G$20),0))-F4030,0)</f>
        <v>0</v>
      </c>
      <c r="H4030" s="29">
        <f t="shared" ca="1" si="252"/>
        <v>0</v>
      </c>
      <c r="I4030" s="29">
        <f t="shared" ca="1" si="250"/>
        <v>0</v>
      </c>
      <c r="J4030" s="30">
        <f>Calculator!$G$40</f>
        <v>6.5000000000000002E-2</v>
      </c>
      <c r="K4030" s="29">
        <f ca="1">IF(C4030&gt;=Calculator!$G$27,IF(DAY($C4030)=1,Calculator!$G$34/2,IF(DAY($C4030)=15,Calculator!$G$34/2,0)),0)</f>
        <v>0</v>
      </c>
      <c r="L4030" s="29">
        <f ca="1">IF(DAY($C4030)=28,IF(H4030=0,0,Calculator!$G$35),0)</f>
        <v>0</v>
      </c>
      <c r="M4030" s="29">
        <f ca="1">IF(I4030&gt;0,IF(DAY($C4030)=1,SUM(INDIRECT("I"&amp;(ROW(C4029)-DAY(C4029))):I4029),0),0)</f>
        <v>0</v>
      </c>
      <c r="N4030" s="29">
        <f ca="1">IF(C4030&lt;Calculator!$G$27,0,IF(C4030=Calculator!$G$27,Calculator!$G$39,IF(H4030-K4030&lt;=0,IF(D4030&gt;Calculator!$G$39,IF(H4030-K4030+E4030+L4030+M4030+Calculator!$G$39&gt;Calculator!$G$39,Calculator!$G$39-(H4030+E4030+L4030+M4030-K4030),Calculator!$G$39),D4030),0)))</f>
        <v>0</v>
      </c>
    </row>
    <row r="4031" spans="1:14" ht="15.75" thickBot="1">
      <c r="A4031" s="33" t="str">
        <f ca="1">IF(C4031=Calculator!$H$27,"F",IF(Daily!D4031+Daily!H4031=0,IF(D4030+H4030&gt;0,"L",""),""))</f>
        <v/>
      </c>
      <c r="B4031" s="34">
        <v>4030</v>
      </c>
      <c r="C4031" s="19">
        <f t="shared" ca="1" si="249"/>
        <v>49960</v>
      </c>
      <c r="D4031" s="29">
        <f t="shared" ca="1" si="251"/>
        <v>0</v>
      </c>
      <c r="E4031" s="29">
        <f ca="1">IF(C4031&lt;Calculator!$D$26,0,IF(DAY($C4031)=1,IF(D4031-Calculator!$G$24&gt;0,Calculator!$G$24,D4031),0))</f>
        <v>0</v>
      </c>
      <c r="F4031" s="29">
        <f ca="1">IF(E4031&gt;0,D4031*Calculator!$G$22/12,0)</f>
        <v>0</v>
      </c>
      <c r="G4031" s="29">
        <f ca="1">IF(E4031&gt;0,(IFERROR(-PMT(Calculator!$G$22/12,Calculator!$G$23*12,Calculator!$G$20),0))-F4031,0)</f>
        <v>0</v>
      </c>
      <c r="H4031" s="29">
        <f t="shared" ca="1" si="252"/>
        <v>0</v>
      </c>
      <c r="I4031" s="29">
        <f t="shared" ca="1" si="250"/>
        <v>0</v>
      </c>
      <c r="J4031" s="30">
        <f>Calculator!$G$40</f>
        <v>6.5000000000000002E-2</v>
      </c>
      <c r="K4031" s="29">
        <f ca="1">IF(C4031&gt;=Calculator!$G$27,IF(DAY($C4031)=1,Calculator!$G$34/2,IF(DAY($C4031)=15,Calculator!$G$34/2,0)),0)</f>
        <v>0</v>
      </c>
      <c r="L4031" s="29">
        <f ca="1">IF(DAY($C4031)=28,IF(H4031=0,0,Calculator!$G$35),0)</f>
        <v>0</v>
      </c>
      <c r="M4031" s="29">
        <f ca="1">IF(I4031&gt;0,IF(DAY($C4031)=1,SUM(INDIRECT("I"&amp;(ROW(C4030)-DAY(C4030))):I4030),0),0)</f>
        <v>0</v>
      </c>
      <c r="N4031" s="29">
        <f ca="1">IF(C4031&lt;Calculator!$G$27,0,IF(C4031=Calculator!$G$27,Calculator!$G$39,IF(H4031-K4031&lt;=0,IF(D4031&gt;Calculator!$G$39,IF(H4031-K4031+E4031+L4031+M4031+Calculator!$G$39&gt;Calculator!$G$39,Calculator!$G$39-(H4031+E4031+L4031+M4031-K4031),Calculator!$G$39),D4031),0)))</f>
        <v>0</v>
      </c>
    </row>
    <row r="4032" spans="1:14" ht="15.75" thickBot="1">
      <c r="A4032" s="33" t="str">
        <f ca="1">IF(C4032=Calculator!$H$27,"F",IF(Daily!D4032+Daily!H4032=0,IF(D4031+H4031&gt;0,"L",""),""))</f>
        <v/>
      </c>
      <c r="B4032" s="34">
        <v>4031</v>
      </c>
      <c r="C4032" s="19">
        <f t="shared" ca="1" si="249"/>
        <v>49961</v>
      </c>
      <c r="D4032" s="29">
        <f t="shared" ca="1" si="251"/>
        <v>0</v>
      </c>
      <c r="E4032" s="29">
        <f ca="1">IF(C4032&lt;Calculator!$D$26,0,IF(DAY($C4032)=1,IF(D4032-Calculator!$G$24&gt;0,Calculator!$G$24,D4032),0))</f>
        <v>0</v>
      </c>
      <c r="F4032" s="29">
        <f ca="1">IF(E4032&gt;0,D4032*Calculator!$G$22/12,0)</f>
        <v>0</v>
      </c>
      <c r="G4032" s="29">
        <f ca="1">IF(E4032&gt;0,(IFERROR(-PMT(Calculator!$G$22/12,Calculator!$G$23*12,Calculator!$G$20),0))-F4032,0)</f>
        <v>0</v>
      </c>
      <c r="H4032" s="29">
        <f t="shared" ca="1" si="252"/>
        <v>0</v>
      </c>
      <c r="I4032" s="29">
        <f t="shared" ca="1" si="250"/>
        <v>0</v>
      </c>
      <c r="J4032" s="30">
        <f>Calculator!$G$40</f>
        <v>6.5000000000000002E-2</v>
      </c>
      <c r="K4032" s="29">
        <f ca="1">IF(C4032&gt;=Calculator!$G$27,IF(DAY($C4032)=1,Calculator!$G$34/2,IF(DAY($C4032)=15,Calculator!$G$34/2,0)),0)</f>
        <v>0</v>
      </c>
      <c r="L4032" s="29">
        <f ca="1">IF(DAY($C4032)=28,IF(H4032=0,0,Calculator!$G$35),0)</f>
        <v>0</v>
      </c>
      <c r="M4032" s="29">
        <f ca="1">IF(I4032&gt;0,IF(DAY($C4032)=1,SUM(INDIRECT("I"&amp;(ROW(C4031)-DAY(C4031))):I4031),0),0)</f>
        <v>0</v>
      </c>
      <c r="N4032" s="29">
        <f ca="1">IF(C4032&lt;Calculator!$G$27,0,IF(C4032=Calculator!$G$27,Calculator!$G$39,IF(H4032-K4032&lt;=0,IF(D4032&gt;Calculator!$G$39,IF(H4032-K4032+E4032+L4032+M4032+Calculator!$G$39&gt;Calculator!$G$39,Calculator!$G$39-(H4032+E4032+L4032+M4032-K4032),Calculator!$G$39),D4032),0)))</f>
        <v>0</v>
      </c>
    </row>
    <row r="4033" spans="1:14" ht="15.75" thickBot="1">
      <c r="A4033" s="33" t="str">
        <f ca="1">IF(C4033=Calculator!$H$27,"F",IF(Daily!D4033+Daily!H4033=0,IF(D4032+H4032&gt;0,"L",""),""))</f>
        <v/>
      </c>
      <c r="B4033" s="34">
        <v>4032</v>
      </c>
      <c r="C4033" s="19">
        <f t="shared" ca="1" si="249"/>
        <v>49962</v>
      </c>
      <c r="D4033" s="29">
        <f t="shared" ca="1" si="251"/>
        <v>0</v>
      </c>
      <c r="E4033" s="29">
        <f ca="1">IF(C4033&lt;Calculator!$D$26,0,IF(DAY($C4033)=1,IF(D4033-Calculator!$G$24&gt;0,Calculator!$G$24,D4033),0))</f>
        <v>0</v>
      </c>
      <c r="F4033" s="29">
        <f ca="1">IF(E4033&gt;0,D4033*Calculator!$G$22/12,0)</f>
        <v>0</v>
      </c>
      <c r="G4033" s="29">
        <f ca="1">IF(E4033&gt;0,(IFERROR(-PMT(Calculator!$G$22/12,Calculator!$G$23*12,Calculator!$G$20),0))-F4033,0)</f>
        <v>0</v>
      </c>
      <c r="H4033" s="29">
        <f t="shared" ca="1" si="252"/>
        <v>0</v>
      </c>
      <c r="I4033" s="29">
        <f t="shared" ca="1" si="250"/>
        <v>0</v>
      </c>
      <c r="J4033" s="30">
        <f>Calculator!$G$40</f>
        <v>6.5000000000000002E-2</v>
      </c>
      <c r="K4033" s="29">
        <f ca="1">IF(C4033&gt;=Calculator!$G$27,IF(DAY($C4033)=1,Calculator!$G$34/2,IF(DAY($C4033)=15,Calculator!$G$34/2,0)),0)</f>
        <v>0</v>
      </c>
      <c r="L4033" s="29">
        <f ca="1">IF(DAY($C4033)=28,IF(H4033=0,0,Calculator!$G$35),0)</f>
        <v>0</v>
      </c>
      <c r="M4033" s="29">
        <f ca="1">IF(I4033&gt;0,IF(DAY($C4033)=1,SUM(INDIRECT("I"&amp;(ROW(C4032)-DAY(C4032))):I4032),0),0)</f>
        <v>0</v>
      </c>
      <c r="N4033" s="29">
        <f ca="1">IF(C4033&lt;Calculator!$G$27,0,IF(C4033=Calculator!$G$27,Calculator!$G$39,IF(H4033-K4033&lt;=0,IF(D4033&gt;Calculator!$G$39,IF(H4033-K4033+E4033+L4033+M4033+Calculator!$G$39&gt;Calculator!$G$39,Calculator!$G$39-(H4033+E4033+L4033+M4033-K4033),Calculator!$G$39),D4033),0)))</f>
        <v>0</v>
      </c>
    </row>
    <row r="4034" spans="1:14" ht="15.75" thickBot="1">
      <c r="A4034" s="33" t="str">
        <f ca="1">IF(C4034=Calculator!$H$27,"F",IF(Daily!D4034+Daily!H4034=0,IF(D4033+H4033&gt;0,"L",""),""))</f>
        <v/>
      </c>
      <c r="B4034" s="34">
        <v>4033</v>
      </c>
      <c r="C4034" s="19">
        <f t="shared" ca="1" si="249"/>
        <v>49963</v>
      </c>
      <c r="D4034" s="29">
        <f t="shared" ca="1" si="251"/>
        <v>0</v>
      </c>
      <c r="E4034" s="29">
        <f ca="1">IF(C4034&lt;Calculator!$D$26,0,IF(DAY($C4034)=1,IF(D4034-Calculator!$G$24&gt;0,Calculator!$G$24,D4034),0))</f>
        <v>0</v>
      </c>
      <c r="F4034" s="29">
        <f ca="1">IF(E4034&gt;0,D4034*Calculator!$G$22/12,0)</f>
        <v>0</v>
      </c>
      <c r="G4034" s="29">
        <f ca="1">IF(E4034&gt;0,(IFERROR(-PMT(Calculator!$G$22/12,Calculator!$G$23*12,Calculator!$G$20),0))-F4034,0)</f>
        <v>0</v>
      </c>
      <c r="H4034" s="29">
        <f t="shared" ca="1" si="252"/>
        <v>0</v>
      </c>
      <c r="I4034" s="29">
        <f t="shared" ca="1" si="250"/>
        <v>0</v>
      </c>
      <c r="J4034" s="30">
        <f>Calculator!$G$40</f>
        <v>6.5000000000000002E-2</v>
      </c>
      <c r="K4034" s="29">
        <f ca="1">IF(C4034&gt;=Calculator!$G$27,IF(DAY($C4034)=1,Calculator!$G$34/2,IF(DAY($C4034)=15,Calculator!$G$34/2,0)),0)</f>
        <v>4500</v>
      </c>
      <c r="L4034" s="29">
        <f ca="1">IF(DAY($C4034)=28,IF(H4034=0,0,Calculator!$G$35),0)</f>
        <v>0</v>
      </c>
      <c r="M4034" s="29">
        <f ca="1">IF(I4034&gt;0,IF(DAY($C4034)=1,SUM(INDIRECT("I"&amp;(ROW(C4033)-DAY(C4033))):I4033),0),0)</f>
        <v>0</v>
      </c>
      <c r="N4034" s="29">
        <f ca="1">IF(C4034&lt;Calculator!$G$27,0,IF(C4034=Calculator!$G$27,Calculator!$G$39,IF(H4034-K4034&lt;=0,IF(D4034&gt;Calculator!$G$39,IF(H4034-K4034+E4034+L4034+M4034+Calculator!$G$39&gt;Calculator!$G$39,Calculator!$G$39-(H4034+E4034+L4034+M4034-K4034),Calculator!$G$39),D4034),0)))</f>
        <v>0</v>
      </c>
    </row>
    <row r="4035" spans="1:14" ht="15.75" thickBot="1">
      <c r="A4035" s="33" t="str">
        <f ca="1">IF(C4035=Calculator!$H$27,"F",IF(Daily!D4035+Daily!H4035=0,IF(D4034+H4034&gt;0,"L",""),""))</f>
        <v/>
      </c>
      <c r="B4035" s="34">
        <v>4034</v>
      </c>
      <c r="C4035" s="19">
        <f t="shared" ref="C4035:C4098" ca="1" si="253">C4034+1</f>
        <v>49964</v>
      </c>
      <c r="D4035" s="29">
        <f t="shared" ca="1" si="251"/>
        <v>0</v>
      </c>
      <c r="E4035" s="29">
        <f ca="1">IF(C4035&lt;Calculator!$D$26,0,IF(DAY($C4035)=1,IF(D4035-Calculator!$G$24&gt;0,Calculator!$G$24,D4035),0))</f>
        <v>0</v>
      </c>
      <c r="F4035" s="29">
        <f ca="1">IF(E4035&gt;0,D4035*Calculator!$G$22/12,0)</f>
        <v>0</v>
      </c>
      <c r="G4035" s="29">
        <f ca="1">IF(E4035&gt;0,(IFERROR(-PMT(Calculator!$G$22/12,Calculator!$G$23*12,Calculator!$G$20),0))-F4035,0)</f>
        <v>0</v>
      </c>
      <c r="H4035" s="29">
        <f t="shared" ca="1" si="252"/>
        <v>0</v>
      </c>
      <c r="I4035" s="29">
        <f t="shared" ref="I4035:I4098" ca="1" si="254">H4035*J4035/365</f>
        <v>0</v>
      </c>
      <c r="J4035" s="30">
        <f>Calculator!$G$40</f>
        <v>6.5000000000000002E-2</v>
      </c>
      <c r="K4035" s="29">
        <f ca="1">IF(C4035&gt;=Calculator!$G$27,IF(DAY($C4035)=1,Calculator!$G$34/2,IF(DAY($C4035)=15,Calculator!$G$34/2,0)),0)</f>
        <v>0</v>
      </c>
      <c r="L4035" s="29">
        <f ca="1">IF(DAY($C4035)=28,IF(H4035=0,0,Calculator!$G$35),0)</f>
        <v>0</v>
      </c>
      <c r="M4035" s="29">
        <f ca="1">IF(I4035&gt;0,IF(DAY($C4035)=1,SUM(INDIRECT("I"&amp;(ROW(C4034)-DAY(C4034))):I4034),0),0)</f>
        <v>0</v>
      </c>
      <c r="N4035" s="29">
        <f ca="1">IF(C4035&lt;Calculator!$G$27,0,IF(C4035=Calculator!$G$27,Calculator!$G$39,IF(H4035-K4035&lt;=0,IF(D4035&gt;Calculator!$G$39,IF(H4035-K4035+E4035+L4035+M4035+Calculator!$G$39&gt;Calculator!$G$39,Calculator!$G$39-(H4035+E4035+L4035+M4035-K4035),Calculator!$G$39),D4035),0)))</f>
        <v>0</v>
      </c>
    </row>
    <row r="4036" spans="1:14" ht="15.75" thickBot="1">
      <c r="A4036" s="33" t="str">
        <f ca="1">IF(C4036=Calculator!$H$27,"F",IF(Daily!D4036+Daily!H4036=0,IF(D4035+H4035&gt;0,"L",""),""))</f>
        <v/>
      </c>
      <c r="B4036" s="34">
        <v>4035</v>
      </c>
      <c r="C4036" s="19">
        <f t="shared" ca="1" si="253"/>
        <v>49965</v>
      </c>
      <c r="D4036" s="29">
        <f t="shared" ref="D4036:D4099" ca="1" si="255">IF(((D4035-G4035)-N4035)&lt;0,0,((D4035-G4035)-N4035))</f>
        <v>0</v>
      </c>
      <c r="E4036" s="29">
        <f ca="1">IF(C4036&lt;Calculator!$D$26,0,IF(DAY($C4036)=1,IF(D4036-Calculator!$G$24&gt;0,Calculator!$G$24,D4036),0))</f>
        <v>0</v>
      </c>
      <c r="F4036" s="29">
        <f ca="1">IF(E4036&gt;0,D4036*Calculator!$G$22/12,0)</f>
        <v>0</v>
      </c>
      <c r="G4036" s="29">
        <f ca="1">IF(E4036&gt;0,(IFERROR(-PMT(Calculator!$G$22/12,Calculator!$G$23*12,Calculator!$G$20),0))-F4036,0)</f>
        <v>0</v>
      </c>
      <c r="H4036" s="29">
        <f t="shared" ref="H4036:H4099" ca="1" si="256">IF((H4035-K4035+SUM(L4035:N4035)+E4035)&lt;0,0,(H4035-K4035+SUM(L4035:N4035)+E4035))</f>
        <v>0</v>
      </c>
      <c r="I4036" s="29">
        <f t="shared" ca="1" si="254"/>
        <v>0</v>
      </c>
      <c r="J4036" s="30">
        <f>Calculator!$G$40</f>
        <v>6.5000000000000002E-2</v>
      </c>
      <c r="K4036" s="29">
        <f ca="1">IF(C4036&gt;=Calculator!$G$27,IF(DAY($C4036)=1,Calculator!$G$34/2,IF(DAY($C4036)=15,Calculator!$G$34/2,0)),0)</f>
        <v>0</v>
      </c>
      <c r="L4036" s="29">
        <f ca="1">IF(DAY($C4036)=28,IF(H4036=0,0,Calculator!$G$35),0)</f>
        <v>0</v>
      </c>
      <c r="M4036" s="29">
        <f ca="1">IF(I4036&gt;0,IF(DAY($C4036)=1,SUM(INDIRECT("I"&amp;(ROW(C4035)-DAY(C4035))):I4035),0),0)</f>
        <v>0</v>
      </c>
      <c r="N4036" s="29">
        <f ca="1">IF(C4036&lt;Calculator!$G$27,0,IF(C4036=Calculator!$G$27,Calculator!$G$39,IF(H4036-K4036&lt;=0,IF(D4036&gt;Calculator!$G$39,IF(H4036-K4036+E4036+L4036+M4036+Calculator!$G$39&gt;Calculator!$G$39,Calculator!$G$39-(H4036+E4036+L4036+M4036-K4036),Calculator!$G$39),D4036),0)))</f>
        <v>0</v>
      </c>
    </row>
    <row r="4037" spans="1:14" ht="15.75" thickBot="1">
      <c r="A4037" s="33" t="str">
        <f ca="1">IF(C4037=Calculator!$H$27,"F",IF(Daily!D4037+Daily!H4037=0,IF(D4036+H4036&gt;0,"L",""),""))</f>
        <v/>
      </c>
      <c r="B4037" s="34">
        <v>4036</v>
      </c>
      <c r="C4037" s="19">
        <f t="shared" ca="1" si="253"/>
        <v>49966</v>
      </c>
      <c r="D4037" s="29">
        <f t="shared" ca="1" si="255"/>
        <v>0</v>
      </c>
      <c r="E4037" s="29">
        <f ca="1">IF(C4037&lt;Calculator!$D$26,0,IF(DAY($C4037)=1,IF(D4037-Calculator!$G$24&gt;0,Calculator!$G$24,D4037),0))</f>
        <v>0</v>
      </c>
      <c r="F4037" s="29">
        <f ca="1">IF(E4037&gt;0,D4037*Calculator!$G$22/12,0)</f>
        <v>0</v>
      </c>
      <c r="G4037" s="29">
        <f ca="1">IF(E4037&gt;0,(IFERROR(-PMT(Calculator!$G$22/12,Calculator!$G$23*12,Calculator!$G$20),0))-F4037,0)</f>
        <v>0</v>
      </c>
      <c r="H4037" s="29">
        <f t="shared" ca="1" si="256"/>
        <v>0</v>
      </c>
      <c r="I4037" s="29">
        <f t="shared" ca="1" si="254"/>
        <v>0</v>
      </c>
      <c r="J4037" s="30">
        <f>Calculator!$G$40</f>
        <v>6.5000000000000002E-2</v>
      </c>
      <c r="K4037" s="29">
        <f ca="1">IF(C4037&gt;=Calculator!$G$27,IF(DAY($C4037)=1,Calculator!$G$34/2,IF(DAY($C4037)=15,Calculator!$G$34/2,0)),0)</f>
        <v>0</v>
      </c>
      <c r="L4037" s="29">
        <f ca="1">IF(DAY($C4037)=28,IF(H4037=0,0,Calculator!$G$35),0)</f>
        <v>0</v>
      </c>
      <c r="M4037" s="29">
        <f ca="1">IF(I4037&gt;0,IF(DAY($C4037)=1,SUM(INDIRECT("I"&amp;(ROW(C4036)-DAY(C4036))):I4036),0),0)</f>
        <v>0</v>
      </c>
      <c r="N4037" s="29">
        <f ca="1">IF(C4037&lt;Calculator!$G$27,0,IF(C4037=Calculator!$G$27,Calculator!$G$39,IF(H4037-K4037&lt;=0,IF(D4037&gt;Calculator!$G$39,IF(H4037-K4037+E4037+L4037+M4037+Calculator!$G$39&gt;Calculator!$G$39,Calculator!$G$39-(H4037+E4037+L4037+M4037-K4037),Calculator!$G$39),D4037),0)))</f>
        <v>0</v>
      </c>
    </row>
    <row r="4038" spans="1:14" ht="15.75" thickBot="1">
      <c r="A4038" s="33" t="str">
        <f ca="1">IF(C4038=Calculator!$H$27,"F",IF(Daily!D4038+Daily!H4038=0,IF(D4037+H4037&gt;0,"L",""),""))</f>
        <v/>
      </c>
      <c r="B4038" s="34">
        <v>4037</v>
      </c>
      <c r="C4038" s="19">
        <f t="shared" ca="1" si="253"/>
        <v>49967</v>
      </c>
      <c r="D4038" s="29">
        <f t="shared" ca="1" si="255"/>
        <v>0</v>
      </c>
      <c r="E4038" s="29">
        <f ca="1">IF(C4038&lt;Calculator!$D$26,0,IF(DAY($C4038)=1,IF(D4038-Calculator!$G$24&gt;0,Calculator!$G$24,D4038),0))</f>
        <v>0</v>
      </c>
      <c r="F4038" s="29">
        <f ca="1">IF(E4038&gt;0,D4038*Calculator!$G$22/12,0)</f>
        <v>0</v>
      </c>
      <c r="G4038" s="29">
        <f ca="1">IF(E4038&gt;0,(IFERROR(-PMT(Calculator!$G$22/12,Calculator!$G$23*12,Calculator!$G$20),0))-F4038,0)</f>
        <v>0</v>
      </c>
      <c r="H4038" s="29">
        <f t="shared" ca="1" si="256"/>
        <v>0</v>
      </c>
      <c r="I4038" s="29">
        <f t="shared" ca="1" si="254"/>
        <v>0</v>
      </c>
      <c r="J4038" s="30">
        <f>Calculator!$G$40</f>
        <v>6.5000000000000002E-2</v>
      </c>
      <c r="K4038" s="29">
        <f ca="1">IF(C4038&gt;=Calculator!$G$27,IF(DAY($C4038)=1,Calculator!$G$34/2,IF(DAY($C4038)=15,Calculator!$G$34/2,0)),0)</f>
        <v>0</v>
      </c>
      <c r="L4038" s="29">
        <f ca="1">IF(DAY($C4038)=28,IF(H4038=0,0,Calculator!$G$35),0)</f>
        <v>0</v>
      </c>
      <c r="M4038" s="29">
        <f ca="1">IF(I4038&gt;0,IF(DAY($C4038)=1,SUM(INDIRECT("I"&amp;(ROW(C4037)-DAY(C4037))):I4037),0),0)</f>
        <v>0</v>
      </c>
      <c r="N4038" s="29">
        <f ca="1">IF(C4038&lt;Calculator!$G$27,0,IF(C4038=Calculator!$G$27,Calculator!$G$39,IF(H4038-K4038&lt;=0,IF(D4038&gt;Calculator!$G$39,IF(H4038-K4038+E4038+L4038+M4038+Calculator!$G$39&gt;Calculator!$G$39,Calculator!$G$39-(H4038+E4038+L4038+M4038-K4038),Calculator!$G$39),D4038),0)))</f>
        <v>0</v>
      </c>
    </row>
    <row r="4039" spans="1:14" ht="15.75" thickBot="1">
      <c r="A4039" s="33" t="str">
        <f ca="1">IF(C4039=Calculator!$H$27,"F",IF(Daily!D4039+Daily!H4039=0,IF(D4038+H4038&gt;0,"L",""),""))</f>
        <v/>
      </c>
      <c r="B4039" s="34">
        <v>4038</v>
      </c>
      <c r="C4039" s="19">
        <f t="shared" ca="1" si="253"/>
        <v>49968</v>
      </c>
      <c r="D4039" s="29">
        <f t="shared" ca="1" si="255"/>
        <v>0</v>
      </c>
      <c r="E4039" s="29">
        <f ca="1">IF(C4039&lt;Calculator!$D$26,0,IF(DAY($C4039)=1,IF(D4039-Calculator!$G$24&gt;0,Calculator!$G$24,D4039),0))</f>
        <v>0</v>
      </c>
      <c r="F4039" s="29">
        <f ca="1">IF(E4039&gt;0,D4039*Calculator!$G$22/12,0)</f>
        <v>0</v>
      </c>
      <c r="G4039" s="29">
        <f ca="1">IF(E4039&gt;0,(IFERROR(-PMT(Calculator!$G$22/12,Calculator!$G$23*12,Calculator!$G$20),0))-F4039,0)</f>
        <v>0</v>
      </c>
      <c r="H4039" s="29">
        <f t="shared" ca="1" si="256"/>
        <v>0</v>
      </c>
      <c r="I4039" s="29">
        <f t="shared" ca="1" si="254"/>
        <v>0</v>
      </c>
      <c r="J4039" s="30">
        <f>Calculator!$G$40</f>
        <v>6.5000000000000002E-2</v>
      </c>
      <c r="K4039" s="29">
        <f ca="1">IF(C4039&gt;=Calculator!$G$27,IF(DAY($C4039)=1,Calculator!$G$34/2,IF(DAY($C4039)=15,Calculator!$G$34/2,0)),0)</f>
        <v>0</v>
      </c>
      <c r="L4039" s="29">
        <f ca="1">IF(DAY($C4039)=28,IF(H4039=0,0,Calculator!$G$35),0)</f>
        <v>0</v>
      </c>
      <c r="M4039" s="29">
        <f ca="1">IF(I4039&gt;0,IF(DAY($C4039)=1,SUM(INDIRECT("I"&amp;(ROW(C4038)-DAY(C4038))):I4038),0),0)</f>
        <v>0</v>
      </c>
      <c r="N4039" s="29">
        <f ca="1">IF(C4039&lt;Calculator!$G$27,0,IF(C4039=Calculator!$G$27,Calculator!$G$39,IF(H4039-K4039&lt;=0,IF(D4039&gt;Calculator!$G$39,IF(H4039-K4039+E4039+L4039+M4039+Calculator!$G$39&gt;Calculator!$G$39,Calculator!$G$39-(H4039+E4039+L4039+M4039-K4039),Calculator!$G$39),D4039),0)))</f>
        <v>0</v>
      </c>
    </row>
    <row r="4040" spans="1:14" ht="15.75" thickBot="1">
      <c r="A4040" s="33" t="str">
        <f ca="1">IF(C4040=Calculator!$H$27,"F",IF(Daily!D4040+Daily!H4040=0,IF(D4039+H4039&gt;0,"L",""),""))</f>
        <v/>
      </c>
      <c r="B4040" s="34">
        <v>4039</v>
      </c>
      <c r="C4040" s="19">
        <f t="shared" ca="1" si="253"/>
        <v>49969</v>
      </c>
      <c r="D4040" s="29">
        <f t="shared" ca="1" si="255"/>
        <v>0</v>
      </c>
      <c r="E4040" s="29">
        <f ca="1">IF(C4040&lt;Calculator!$D$26,0,IF(DAY($C4040)=1,IF(D4040-Calculator!$G$24&gt;0,Calculator!$G$24,D4040),0))</f>
        <v>0</v>
      </c>
      <c r="F4040" s="29">
        <f ca="1">IF(E4040&gt;0,D4040*Calculator!$G$22/12,0)</f>
        <v>0</v>
      </c>
      <c r="G4040" s="29">
        <f ca="1">IF(E4040&gt;0,(IFERROR(-PMT(Calculator!$G$22/12,Calculator!$G$23*12,Calculator!$G$20),0))-F4040,0)</f>
        <v>0</v>
      </c>
      <c r="H4040" s="29">
        <f t="shared" ca="1" si="256"/>
        <v>0</v>
      </c>
      <c r="I4040" s="29">
        <f t="shared" ca="1" si="254"/>
        <v>0</v>
      </c>
      <c r="J4040" s="30">
        <f>Calculator!$G$40</f>
        <v>6.5000000000000002E-2</v>
      </c>
      <c r="K4040" s="29">
        <f ca="1">IF(C4040&gt;=Calculator!$G$27,IF(DAY($C4040)=1,Calculator!$G$34/2,IF(DAY($C4040)=15,Calculator!$G$34/2,0)),0)</f>
        <v>0</v>
      </c>
      <c r="L4040" s="29">
        <f ca="1">IF(DAY($C4040)=28,IF(H4040=0,0,Calculator!$G$35),0)</f>
        <v>0</v>
      </c>
      <c r="M4040" s="29">
        <f ca="1">IF(I4040&gt;0,IF(DAY($C4040)=1,SUM(INDIRECT("I"&amp;(ROW(C4039)-DAY(C4039))):I4039),0),0)</f>
        <v>0</v>
      </c>
      <c r="N4040" s="29">
        <f ca="1">IF(C4040&lt;Calculator!$G$27,0,IF(C4040=Calculator!$G$27,Calculator!$G$39,IF(H4040-K4040&lt;=0,IF(D4040&gt;Calculator!$G$39,IF(H4040-K4040+E4040+L4040+M4040+Calculator!$G$39&gt;Calculator!$G$39,Calculator!$G$39-(H4040+E4040+L4040+M4040-K4040),Calculator!$G$39),D4040),0)))</f>
        <v>0</v>
      </c>
    </row>
    <row r="4041" spans="1:14" ht="15.75" thickBot="1">
      <c r="A4041" s="33" t="str">
        <f ca="1">IF(C4041=Calculator!$H$27,"F",IF(Daily!D4041+Daily!H4041=0,IF(D4040+H4040&gt;0,"L",""),""))</f>
        <v/>
      </c>
      <c r="B4041" s="34">
        <v>4040</v>
      </c>
      <c r="C4041" s="19">
        <f t="shared" ca="1" si="253"/>
        <v>49970</v>
      </c>
      <c r="D4041" s="29">
        <f t="shared" ca="1" si="255"/>
        <v>0</v>
      </c>
      <c r="E4041" s="29">
        <f ca="1">IF(C4041&lt;Calculator!$D$26,0,IF(DAY($C4041)=1,IF(D4041-Calculator!$G$24&gt;0,Calculator!$G$24,D4041),0))</f>
        <v>0</v>
      </c>
      <c r="F4041" s="29">
        <f ca="1">IF(E4041&gt;0,D4041*Calculator!$G$22/12,0)</f>
        <v>0</v>
      </c>
      <c r="G4041" s="29">
        <f ca="1">IF(E4041&gt;0,(IFERROR(-PMT(Calculator!$G$22/12,Calculator!$G$23*12,Calculator!$G$20),0))-F4041,0)</f>
        <v>0</v>
      </c>
      <c r="H4041" s="29">
        <f t="shared" ca="1" si="256"/>
        <v>0</v>
      </c>
      <c r="I4041" s="29">
        <f t="shared" ca="1" si="254"/>
        <v>0</v>
      </c>
      <c r="J4041" s="30">
        <f>Calculator!$G$40</f>
        <v>6.5000000000000002E-2</v>
      </c>
      <c r="K4041" s="29">
        <f ca="1">IF(C4041&gt;=Calculator!$G$27,IF(DAY($C4041)=1,Calculator!$G$34/2,IF(DAY($C4041)=15,Calculator!$G$34/2,0)),0)</f>
        <v>0</v>
      </c>
      <c r="L4041" s="29">
        <f ca="1">IF(DAY($C4041)=28,IF(H4041=0,0,Calculator!$G$35),0)</f>
        <v>0</v>
      </c>
      <c r="M4041" s="29">
        <f ca="1">IF(I4041&gt;0,IF(DAY($C4041)=1,SUM(INDIRECT("I"&amp;(ROW(C4040)-DAY(C4040))):I4040),0),0)</f>
        <v>0</v>
      </c>
      <c r="N4041" s="29">
        <f ca="1">IF(C4041&lt;Calculator!$G$27,0,IF(C4041=Calculator!$G$27,Calculator!$G$39,IF(H4041-K4041&lt;=0,IF(D4041&gt;Calculator!$G$39,IF(H4041-K4041+E4041+L4041+M4041+Calculator!$G$39&gt;Calculator!$G$39,Calculator!$G$39-(H4041+E4041+L4041+M4041-K4041),Calculator!$G$39),D4041),0)))</f>
        <v>0</v>
      </c>
    </row>
    <row r="4042" spans="1:14" ht="15.75" thickBot="1">
      <c r="A4042" s="33" t="str">
        <f ca="1">IF(C4042=Calculator!$H$27,"F",IF(Daily!D4042+Daily!H4042=0,IF(D4041+H4041&gt;0,"L",""),""))</f>
        <v/>
      </c>
      <c r="B4042" s="34">
        <v>4041</v>
      </c>
      <c r="C4042" s="19">
        <f t="shared" ca="1" si="253"/>
        <v>49971</v>
      </c>
      <c r="D4042" s="29">
        <f t="shared" ca="1" si="255"/>
        <v>0</v>
      </c>
      <c r="E4042" s="29">
        <f ca="1">IF(C4042&lt;Calculator!$D$26,0,IF(DAY($C4042)=1,IF(D4042-Calculator!$G$24&gt;0,Calculator!$G$24,D4042),0))</f>
        <v>0</v>
      </c>
      <c r="F4042" s="29">
        <f ca="1">IF(E4042&gt;0,D4042*Calculator!$G$22/12,0)</f>
        <v>0</v>
      </c>
      <c r="G4042" s="29">
        <f ca="1">IF(E4042&gt;0,(IFERROR(-PMT(Calculator!$G$22/12,Calculator!$G$23*12,Calculator!$G$20),0))-F4042,0)</f>
        <v>0</v>
      </c>
      <c r="H4042" s="29">
        <f t="shared" ca="1" si="256"/>
        <v>0</v>
      </c>
      <c r="I4042" s="29">
        <f t="shared" ca="1" si="254"/>
        <v>0</v>
      </c>
      <c r="J4042" s="30">
        <f>Calculator!$G$40</f>
        <v>6.5000000000000002E-2</v>
      </c>
      <c r="K4042" s="29">
        <f ca="1">IF(C4042&gt;=Calculator!$G$27,IF(DAY($C4042)=1,Calculator!$G$34/2,IF(DAY($C4042)=15,Calculator!$G$34/2,0)),0)</f>
        <v>0</v>
      </c>
      <c r="L4042" s="29">
        <f ca="1">IF(DAY($C4042)=28,IF(H4042=0,0,Calculator!$G$35),0)</f>
        <v>0</v>
      </c>
      <c r="M4042" s="29">
        <f ca="1">IF(I4042&gt;0,IF(DAY($C4042)=1,SUM(INDIRECT("I"&amp;(ROW(C4041)-DAY(C4041))):I4041),0),0)</f>
        <v>0</v>
      </c>
      <c r="N4042" s="29">
        <f ca="1">IF(C4042&lt;Calculator!$G$27,0,IF(C4042=Calculator!$G$27,Calculator!$G$39,IF(H4042-K4042&lt;=0,IF(D4042&gt;Calculator!$G$39,IF(H4042-K4042+E4042+L4042+M4042+Calculator!$G$39&gt;Calculator!$G$39,Calculator!$G$39-(H4042+E4042+L4042+M4042-K4042),Calculator!$G$39),D4042),0)))</f>
        <v>0</v>
      </c>
    </row>
    <row r="4043" spans="1:14" ht="15.75" thickBot="1">
      <c r="A4043" s="33" t="str">
        <f ca="1">IF(C4043=Calculator!$H$27,"F",IF(Daily!D4043+Daily!H4043=0,IF(D4042+H4042&gt;0,"L",""),""))</f>
        <v/>
      </c>
      <c r="B4043" s="34">
        <v>4042</v>
      </c>
      <c r="C4043" s="19">
        <f t="shared" ca="1" si="253"/>
        <v>49972</v>
      </c>
      <c r="D4043" s="29">
        <f t="shared" ca="1" si="255"/>
        <v>0</v>
      </c>
      <c r="E4043" s="29">
        <f ca="1">IF(C4043&lt;Calculator!$D$26,0,IF(DAY($C4043)=1,IF(D4043-Calculator!$G$24&gt;0,Calculator!$G$24,D4043),0))</f>
        <v>0</v>
      </c>
      <c r="F4043" s="29">
        <f ca="1">IF(E4043&gt;0,D4043*Calculator!$G$22/12,0)</f>
        <v>0</v>
      </c>
      <c r="G4043" s="29">
        <f ca="1">IF(E4043&gt;0,(IFERROR(-PMT(Calculator!$G$22/12,Calculator!$G$23*12,Calculator!$G$20),0))-F4043,0)</f>
        <v>0</v>
      </c>
      <c r="H4043" s="29">
        <f t="shared" ca="1" si="256"/>
        <v>0</v>
      </c>
      <c r="I4043" s="29">
        <f t="shared" ca="1" si="254"/>
        <v>0</v>
      </c>
      <c r="J4043" s="30">
        <f>Calculator!$G$40</f>
        <v>6.5000000000000002E-2</v>
      </c>
      <c r="K4043" s="29">
        <f ca="1">IF(C4043&gt;=Calculator!$G$27,IF(DAY($C4043)=1,Calculator!$G$34/2,IF(DAY($C4043)=15,Calculator!$G$34/2,0)),0)</f>
        <v>0</v>
      </c>
      <c r="L4043" s="29">
        <f ca="1">IF(DAY($C4043)=28,IF(H4043=0,0,Calculator!$G$35),0)</f>
        <v>0</v>
      </c>
      <c r="M4043" s="29">
        <f ca="1">IF(I4043&gt;0,IF(DAY($C4043)=1,SUM(INDIRECT("I"&amp;(ROW(C4042)-DAY(C4042))):I4042),0),0)</f>
        <v>0</v>
      </c>
      <c r="N4043" s="29">
        <f ca="1">IF(C4043&lt;Calculator!$G$27,0,IF(C4043=Calculator!$G$27,Calculator!$G$39,IF(H4043-K4043&lt;=0,IF(D4043&gt;Calculator!$G$39,IF(H4043-K4043+E4043+L4043+M4043+Calculator!$G$39&gt;Calculator!$G$39,Calculator!$G$39-(H4043+E4043+L4043+M4043-K4043),Calculator!$G$39),D4043),0)))</f>
        <v>0</v>
      </c>
    </row>
    <row r="4044" spans="1:14" ht="15.75" thickBot="1">
      <c r="A4044" s="33" t="str">
        <f ca="1">IF(C4044=Calculator!$H$27,"F",IF(Daily!D4044+Daily!H4044=0,IF(D4043+H4043&gt;0,"L",""),""))</f>
        <v/>
      </c>
      <c r="B4044" s="34">
        <v>4043</v>
      </c>
      <c r="C4044" s="19">
        <f t="shared" ca="1" si="253"/>
        <v>49973</v>
      </c>
      <c r="D4044" s="29">
        <f t="shared" ca="1" si="255"/>
        <v>0</v>
      </c>
      <c r="E4044" s="29">
        <f ca="1">IF(C4044&lt;Calculator!$D$26,0,IF(DAY($C4044)=1,IF(D4044-Calculator!$G$24&gt;0,Calculator!$G$24,D4044),0))</f>
        <v>0</v>
      </c>
      <c r="F4044" s="29">
        <f ca="1">IF(E4044&gt;0,D4044*Calculator!$G$22/12,0)</f>
        <v>0</v>
      </c>
      <c r="G4044" s="29">
        <f ca="1">IF(E4044&gt;0,(IFERROR(-PMT(Calculator!$G$22/12,Calculator!$G$23*12,Calculator!$G$20),0))-F4044,0)</f>
        <v>0</v>
      </c>
      <c r="H4044" s="29">
        <f t="shared" ca="1" si="256"/>
        <v>0</v>
      </c>
      <c r="I4044" s="29">
        <f t="shared" ca="1" si="254"/>
        <v>0</v>
      </c>
      <c r="J4044" s="30">
        <f>Calculator!$G$40</f>
        <v>6.5000000000000002E-2</v>
      </c>
      <c r="K4044" s="29">
        <f ca="1">IF(C4044&gt;=Calculator!$G$27,IF(DAY($C4044)=1,Calculator!$G$34/2,IF(DAY($C4044)=15,Calculator!$G$34/2,0)),0)</f>
        <v>0</v>
      </c>
      <c r="L4044" s="29">
        <f ca="1">IF(DAY($C4044)=28,IF(H4044=0,0,Calculator!$G$35),0)</f>
        <v>0</v>
      </c>
      <c r="M4044" s="29">
        <f ca="1">IF(I4044&gt;0,IF(DAY($C4044)=1,SUM(INDIRECT("I"&amp;(ROW(C4043)-DAY(C4043))):I4043),0),0)</f>
        <v>0</v>
      </c>
      <c r="N4044" s="29">
        <f ca="1">IF(C4044&lt;Calculator!$G$27,0,IF(C4044=Calculator!$G$27,Calculator!$G$39,IF(H4044-K4044&lt;=0,IF(D4044&gt;Calculator!$G$39,IF(H4044-K4044+E4044+L4044+M4044+Calculator!$G$39&gt;Calculator!$G$39,Calculator!$G$39-(H4044+E4044+L4044+M4044-K4044),Calculator!$G$39),D4044),0)))</f>
        <v>0</v>
      </c>
    </row>
    <row r="4045" spans="1:14" ht="15.75" thickBot="1">
      <c r="A4045" s="33" t="str">
        <f ca="1">IF(C4045=Calculator!$H$27,"F",IF(Daily!D4045+Daily!H4045=0,IF(D4044+H4044&gt;0,"L",""),""))</f>
        <v/>
      </c>
      <c r="B4045" s="34">
        <v>4044</v>
      </c>
      <c r="C4045" s="19">
        <f t="shared" ca="1" si="253"/>
        <v>49974</v>
      </c>
      <c r="D4045" s="29">
        <f t="shared" ca="1" si="255"/>
        <v>0</v>
      </c>
      <c r="E4045" s="29">
        <f ca="1">IF(C4045&lt;Calculator!$D$26,0,IF(DAY($C4045)=1,IF(D4045-Calculator!$G$24&gt;0,Calculator!$G$24,D4045),0))</f>
        <v>0</v>
      </c>
      <c r="F4045" s="29">
        <f ca="1">IF(E4045&gt;0,D4045*Calculator!$G$22/12,0)</f>
        <v>0</v>
      </c>
      <c r="G4045" s="29">
        <f ca="1">IF(E4045&gt;0,(IFERROR(-PMT(Calculator!$G$22/12,Calculator!$G$23*12,Calculator!$G$20),0))-F4045,0)</f>
        <v>0</v>
      </c>
      <c r="H4045" s="29">
        <f t="shared" ca="1" si="256"/>
        <v>0</v>
      </c>
      <c r="I4045" s="29">
        <f t="shared" ca="1" si="254"/>
        <v>0</v>
      </c>
      <c r="J4045" s="30">
        <f>Calculator!$G$40</f>
        <v>6.5000000000000002E-2</v>
      </c>
      <c r="K4045" s="29">
        <f ca="1">IF(C4045&gt;=Calculator!$G$27,IF(DAY($C4045)=1,Calculator!$G$34/2,IF(DAY($C4045)=15,Calculator!$G$34/2,0)),0)</f>
        <v>0</v>
      </c>
      <c r="L4045" s="29">
        <f ca="1">IF(DAY($C4045)=28,IF(H4045=0,0,Calculator!$G$35),0)</f>
        <v>0</v>
      </c>
      <c r="M4045" s="29">
        <f ca="1">IF(I4045&gt;0,IF(DAY($C4045)=1,SUM(INDIRECT("I"&amp;(ROW(C4044)-DAY(C4044))):I4044),0),0)</f>
        <v>0</v>
      </c>
      <c r="N4045" s="29">
        <f ca="1">IF(C4045&lt;Calculator!$G$27,0,IF(C4045=Calculator!$G$27,Calculator!$G$39,IF(H4045-K4045&lt;=0,IF(D4045&gt;Calculator!$G$39,IF(H4045-K4045+E4045+L4045+M4045+Calculator!$G$39&gt;Calculator!$G$39,Calculator!$G$39-(H4045+E4045+L4045+M4045-K4045),Calculator!$G$39),D4045),0)))</f>
        <v>0</v>
      </c>
    </row>
    <row r="4046" spans="1:14" ht="15.75" thickBot="1">
      <c r="A4046" s="33" t="str">
        <f ca="1">IF(C4046=Calculator!$H$27,"F",IF(Daily!D4046+Daily!H4046=0,IF(D4045+H4045&gt;0,"L",""),""))</f>
        <v/>
      </c>
      <c r="B4046" s="34">
        <v>4045</v>
      </c>
      <c r="C4046" s="19">
        <f t="shared" ca="1" si="253"/>
        <v>49975</v>
      </c>
      <c r="D4046" s="29">
        <f t="shared" ca="1" si="255"/>
        <v>0</v>
      </c>
      <c r="E4046" s="29">
        <f ca="1">IF(C4046&lt;Calculator!$D$26,0,IF(DAY($C4046)=1,IF(D4046-Calculator!$G$24&gt;0,Calculator!$G$24,D4046),0))</f>
        <v>0</v>
      </c>
      <c r="F4046" s="29">
        <f ca="1">IF(E4046&gt;0,D4046*Calculator!$G$22/12,0)</f>
        <v>0</v>
      </c>
      <c r="G4046" s="29">
        <f ca="1">IF(E4046&gt;0,(IFERROR(-PMT(Calculator!$G$22/12,Calculator!$G$23*12,Calculator!$G$20),0))-F4046,0)</f>
        <v>0</v>
      </c>
      <c r="H4046" s="29">
        <f t="shared" ca="1" si="256"/>
        <v>0</v>
      </c>
      <c r="I4046" s="29">
        <f t="shared" ca="1" si="254"/>
        <v>0</v>
      </c>
      <c r="J4046" s="30">
        <f>Calculator!$G$40</f>
        <v>6.5000000000000002E-2</v>
      </c>
      <c r="K4046" s="29">
        <f ca="1">IF(C4046&gt;=Calculator!$G$27,IF(DAY($C4046)=1,Calculator!$G$34/2,IF(DAY($C4046)=15,Calculator!$G$34/2,0)),0)</f>
        <v>0</v>
      </c>
      <c r="L4046" s="29">
        <f ca="1">IF(DAY($C4046)=28,IF(H4046=0,0,Calculator!$G$35),0)</f>
        <v>0</v>
      </c>
      <c r="M4046" s="29">
        <f ca="1">IF(I4046&gt;0,IF(DAY($C4046)=1,SUM(INDIRECT("I"&amp;(ROW(C4045)-DAY(C4045))):I4045),0),0)</f>
        <v>0</v>
      </c>
      <c r="N4046" s="29">
        <f ca="1">IF(C4046&lt;Calculator!$G$27,0,IF(C4046=Calculator!$G$27,Calculator!$G$39,IF(H4046-K4046&lt;=0,IF(D4046&gt;Calculator!$G$39,IF(H4046-K4046+E4046+L4046+M4046+Calculator!$G$39&gt;Calculator!$G$39,Calculator!$G$39-(H4046+E4046+L4046+M4046-K4046),Calculator!$G$39),D4046),0)))</f>
        <v>0</v>
      </c>
    </row>
    <row r="4047" spans="1:14" ht="15.75" thickBot="1">
      <c r="A4047" s="33" t="str">
        <f ca="1">IF(C4047=Calculator!$H$27,"F",IF(Daily!D4047+Daily!H4047=0,IF(D4046+H4046&gt;0,"L",""),""))</f>
        <v/>
      </c>
      <c r="B4047" s="34">
        <v>4046</v>
      </c>
      <c r="C4047" s="19">
        <f t="shared" ca="1" si="253"/>
        <v>49976</v>
      </c>
      <c r="D4047" s="29">
        <f t="shared" ca="1" si="255"/>
        <v>0</v>
      </c>
      <c r="E4047" s="29">
        <f ca="1">IF(C4047&lt;Calculator!$D$26,0,IF(DAY($C4047)=1,IF(D4047-Calculator!$G$24&gt;0,Calculator!$G$24,D4047),0))</f>
        <v>0</v>
      </c>
      <c r="F4047" s="29">
        <f ca="1">IF(E4047&gt;0,D4047*Calculator!$G$22/12,0)</f>
        <v>0</v>
      </c>
      <c r="G4047" s="29">
        <f ca="1">IF(E4047&gt;0,(IFERROR(-PMT(Calculator!$G$22/12,Calculator!$G$23*12,Calculator!$G$20),0))-F4047,0)</f>
        <v>0</v>
      </c>
      <c r="H4047" s="29">
        <f t="shared" ca="1" si="256"/>
        <v>0</v>
      </c>
      <c r="I4047" s="29">
        <f t="shared" ca="1" si="254"/>
        <v>0</v>
      </c>
      <c r="J4047" s="30">
        <f>Calculator!$G$40</f>
        <v>6.5000000000000002E-2</v>
      </c>
      <c r="K4047" s="29">
        <f ca="1">IF(C4047&gt;=Calculator!$G$27,IF(DAY($C4047)=1,Calculator!$G$34/2,IF(DAY($C4047)=15,Calculator!$G$34/2,0)),0)</f>
        <v>0</v>
      </c>
      <c r="L4047" s="29">
        <f ca="1">IF(DAY($C4047)=28,IF(H4047=0,0,Calculator!$G$35),0)</f>
        <v>0</v>
      </c>
      <c r="M4047" s="29">
        <f ca="1">IF(I4047&gt;0,IF(DAY($C4047)=1,SUM(INDIRECT("I"&amp;(ROW(C4046)-DAY(C4046))):I4046),0),0)</f>
        <v>0</v>
      </c>
      <c r="N4047" s="29">
        <f ca="1">IF(C4047&lt;Calculator!$G$27,0,IF(C4047=Calculator!$G$27,Calculator!$G$39,IF(H4047-K4047&lt;=0,IF(D4047&gt;Calculator!$G$39,IF(H4047-K4047+E4047+L4047+M4047+Calculator!$G$39&gt;Calculator!$G$39,Calculator!$G$39-(H4047+E4047+L4047+M4047-K4047),Calculator!$G$39),D4047),0)))</f>
        <v>0</v>
      </c>
    </row>
    <row r="4048" spans="1:14" ht="15.75" thickBot="1">
      <c r="A4048" s="33" t="str">
        <f ca="1">IF(C4048=Calculator!$H$27,"F",IF(Daily!D4048+Daily!H4048=0,IF(D4047+H4047&gt;0,"L",""),""))</f>
        <v/>
      </c>
      <c r="B4048" s="34">
        <v>4047</v>
      </c>
      <c r="C4048" s="19">
        <f t="shared" ca="1" si="253"/>
        <v>49977</v>
      </c>
      <c r="D4048" s="29">
        <f t="shared" ca="1" si="255"/>
        <v>0</v>
      </c>
      <c r="E4048" s="29">
        <f ca="1">IF(C4048&lt;Calculator!$D$26,0,IF(DAY($C4048)=1,IF(D4048-Calculator!$G$24&gt;0,Calculator!$G$24,D4048),0))</f>
        <v>0</v>
      </c>
      <c r="F4048" s="29">
        <f ca="1">IF(E4048&gt;0,D4048*Calculator!$G$22/12,0)</f>
        <v>0</v>
      </c>
      <c r="G4048" s="29">
        <f ca="1">IF(E4048&gt;0,(IFERROR(-PMT(Calculator!$G$22/12,Calculator!$G$23*12,Calculator!$G$20),0))-F4048,0)</f>
        <v>0</v>
      </c>
      <c r="H4048" s="29">
        <f t="shared" ca="1" si="256"/>
        <v>0</v>
      </c>
      <c r="I4048" s="29">
        <f t="shared" ca="1" si="254"/>
        <v>0</v>
      </c>
      <c r="J4048" s="30">
        <f>Calculator!$G$40</f>
        <v>6.5000000000000002E-2</v>
      </c>
      <c r="K4048" s="29">
        <f ca="1">IF(C4048&gt;=Calculator!$G$27,IF(DAY($C4048)=1,Calculator!$G$34/2,IF(DAY($C4048)=15,Calculator!$G$34/2,0)),0)</f>
        <v>0</v>
      </c>
      <c r="L4048" s="29">
        <f ca="1">IF(DAY($C4048)=28,IF(H4048=0,0,Calculator!$G$35),0)</f>
        <v>0</v>
      </c>
      <c r="M4048" s="29">
        <f ca="1">IF(I4048&gt;0,IF(DAY($C4048)=1,SUM(INDIRECT("I"&amp;(ROW(C4047)-DAY(C4047))):I4047),0),0)</f>
        <v>0</v>
      </c>
      <c r="N4048" s="29">
        <f ca="1">IF(C4048&lt;Calculator!$G$27,0,IF(C4048=Calculator!$G$27,Calculator!$G$39,IF(H4048-K4048&lt;=0,IF(D4048&gt;Calculator!$G$39,IF(H4048-K4048+E4048+L4048+M4048+Calculator!$G$39&gt;Calculator!$G$39,Calculator!$G$39-(H4048+E4048+L4048+M4048-K4048),Calculator!$G$39),D4048),0)))</f>
        <v>0</v>
      </c>
    </row>
    <row r="4049" spans="1:14" ht="15.75" thickBot="1">
      <c r="A4049" s="33" t="str">
        <f ca="1">IF(C4049=Calculator!$H$27,"F",IF(Daily!D4049+Daily!H4049=0,IF(D4048+H4048&gt;0,"L",""),""))</f>
        <v/>
      </c>
      <c r="B4049" s="34">
        <v>4048</v>
      </c>
      <c r="C4049" s="19">
        <f t="shared" ca="1" si="253"/>
        <v>49978</v>
      </c>
      <c r="D4049" s="29">
        <f t="shared" ca="1" si="255"/>
        <v>0</v>
      </c>
      <c r="E4049" s="29">
        <f ca="1">IF(C4049&lt;Calculator!$D$26,0,IF(DAY($C4049)=1,IF(D4049-Calculator!$G$24&gt;0,Calculator!$G$24,D4049),0))</f>
        <v>0</v>
      </c>
      <c r="F4049" s="29">
        <f ca="1">IF(E4049&gt;0,D4049*Calculator!$G$22/12,0)</f>
        <v>0</v>
      </c>
      <c r="G4049" s="29">
        <f ca="1">IF(E4049&gt;0,(IFERROR(-PMT(Calculator!$G$22/12,Calculator!$G$23*12,Calculator!$G$20),0))-F4049,0)</f>
        <v>0</v>
      </c>
      <c r="H4049" s="29">
        <f t="shared" ca="1" si="256"/>
        <v>0</v>
      </c>
      <c r="I4049" s="29">
        <f t="shared" ca="1" si="254"/>
        <v>0</v>
      </c>
      <c r="J4049" s="30">
        <f>Calculator!$G$40</f>
        <v>6.5000000000000002E-2</v>
      </c>
      <c r="K4049" s="29">
        <f ca="1">IF(C4049&gt;=Calculator!$G$27,IF(DAY($C4049)=1,Calculator!$G$34/2,IF(DAY($C4049)=15,Calculator!$G$34/2,0)),0)</f>
        <v>0</v>
      </c>
      <c r="L4049" s="29">
        <f ca="1">IF(DAY($C4049)=28,IF(H4049=0,0,Calculator!$G$35),0)</f>
        <v>0</v>
      </c>
      <c r="M4049" s="29">
        <f ca="1">IF(I4049&gt;0,IF(DAY($C4049)=1,SUM(INDIRECT("I"&amp;(ROW(C4048)-DAY(C4048))):I4048),0),0)</f>
        <v>0</v>
      </c>
      <c r="N4049" s="29">
        <f ca="1">IF(C4049&lt;Calculator!$G$27,0,IF(C4049=Calculator!$G$27,Calculator!$G$39,IF(H4049-K4049&lt;=0,IF(D4049&gt;Calculator!$G$39,IF(H4049-K4049+E4049+L4049+M4049+Calculator!$G$39&gt;Calculator!$G$39,Calculator!$G$39-(H4049+E4049+L4049+M4049-K4049),Calculator!$G$39),D4049),0)))</f>
        <v>0</v>
      </c>
    </row>
    <row r="4050" spans="1:14" ht="15.75" thickBot="1">
      <c r="A4050" s="33" t="str">
        <f ca="1">IF(C4050=Calculator!$H$27,"F",IF(Daily!D4050+Daily!H4050=0,IF(D4049+H4049&gt;0,"L",""),""))</f>
        <v/>
      </c>
      <c r="B4050" s="34">
        <v>4049</v>
      </c>
      <c r="C4050" s="19">
        <f t="shared" ca="1" si="253"/>
        <v>49979</v>
      </c>
      <c r="D4050" s="29">
        <f t="shared" ca="1" si="255"/>
        <v>0</v>
      </c>
      <c r="E4050" s="29">
        <f ca="1">IF(C4050&lt;Calculator!$D$26,0,IF(DAY($C4050)=1,IF(D4050-Calculator!$G$24&gt;0,Calculator!$G$24,D4050),0))</f>
        <v>0</v>
      </c>
      <c r="F4050" s="29">
        <f ca="1">IF(E4050&gt;0,D4050*Calculator!$G$22/12,0)</f>
        <v>0</v>
      </c>
      <c r="G4050" s="29">
        <f ca="1">IF(E4050&gt;0,(IFERROR(-PMT(Calculator!$G$22/12,Calculator!$G$23*12,Calculator!$G$20),0))-F4050,0)</f>
        <v>0</v>
      </c>
      <c r="H4050" s="29">
        <f t="shared" ca="1" si="256"/>
        <v>0</v>
      </c>
      <c r="I4050" s="29">
        <f t="shared" ca="1" si="254"/>
        <v>0</v>
      </c>
      <c r="J4050" s="30">
        <f>Calculator!$G$40</f>
        <v>6.5000000000000002E-2</v>
      </c>
      <c r="K4050" s="29">
        <f ca="1">IF(C4050&gt;=Calculator!$G$27,IF(DAY($C4050)=1,Calculator!$G$34/2,IF(DAY($C4050)=15,Calculator!$G$34/2,0)),0)</f>
        <v>0</v>
      </c>
      <c r="L4050" s="29">
        <f ca="1">IF(DAY($C4050)=28,IF(H4050=0,0,Calculator!$G$35),0)</f>
        <v>0</v>
      </c>
      <c r="M4050" s="29">
        <f ca="1">IF(I4050&gt;0,IF(DAY($C4050)=1,SUM(INDIRECT("I"&amp;(ROW(C4049)-DAY(C4049))):I4049),0),0)</f>
        <v>0</v>
      </c>
      <c r="N4050" s="29">
        <f ca="1">IF(C4050&lt;Calculator!$G$27,0,IF(C4050=Calculator!$G$27,Calculator!$G$39,IF(H4050-K4050&lt;=0,IF(D4050&gt;Calculator!$G$39,IF(H4050-K4050+E4050+L4050+M4050+Calculator!$G$39&gt;Calculator!$G$39,Calculator!$G$39-(H4050+E4050+L4050+M4050-K4050),Calculator!$G$39),D4050),0)))</f>
        <v>0</v>
      </c>
    </row>
    <row r="4051" spans="1:14" ht="15.75" thickBot="1">
      <c r="A4051" s="33" t="str">
        <f ca="1">IF(C4051=Calculator!$H$27,"F",IF(Daily!D4051+Daily!H4051=0,IF(D4050+H4050&gt;0,"L",""),""))</f>
        <v/>
      </c>
      <c r="B4051" s="34">
        <v>4050</v>
      </c>
      <c r="C4051" s="19">
        <f t="shared" ca="1" si="253"/>
        <v>49980</v>
      </c>
      <c r="D4051" s="29">
        <f t="shared" ca="1" si="255"/>
        <v>0</v>
      </c>
      <c r="E4051" s="29">
        <f ca="1">IF(C4051&lt;Calculator!$D$26,0,IF(DAY($C4051)=1,IF(D4051-Calculator!$G$24&gt;0,Calculator!$G$24,D4051),0))</f>
        <v>0</v>
      </c>
      <c r="F4051" s="29">
        <f ca="1">IF(E4051&gt;0,D4051*Calculator!$G$22/12,0)</f>
        <v>0</v>
      </c>
      <c r="G4051" s="29">
        <f ca="1">IF(E4051&gt;0,(IFERROR(-PMT(Calculator!$G$22/12,Calculator!$G$23*12,Calculator!$G$20),0))-F4051,0)</f>
        <v>0</v>
      </c>
      <c r="H4051" s="29">
        <f t="shared" ca="1" si="256"/>
        <v>0</v>
      </c>
      <c r="I4051" s="29">
        <f t="shared" ca="1" si="254"/>
        <v>0</v>
      </c>
      <c r="J4051" s="30">
        <f>Calculator!$G$40</f>
        <v>6.5000000000000002E-2</v>
      </c>
      <c r="K4051" s="29">
        <f ca="1">IF(C4051&gt;=Calculator!$G$27,IF(DAY($C4051)=1,Calculator!$G$34/2,IF(DAY($C4051)=15,Calculator!$G$34/2,0)),0)</f>
        <v>4500</v>
      </c>
      <c r="L4051" s="29">
        <f ca="1">IF(DAY($C4051)=28,IF(H4051=0,0,Calculator!$G$35),0)</f>
        <v>0</v>
      </c>
      <c r="M4051" s="29">
        <f ca="1">IF(I4051&gt;0,IF(DAY($C4051)=1,SUM(INDIRECT("I"&amp;(ROW(C4050)-DAY(C4050))):I4050),0),0)</f>
        <v>0</v>
      </c>
      <c r="N4051" s="29">
        <f ca="1">IF(C4051&lt;Calculator!$G$27,0,IF(C4051=Calculator!$G$27,Calculator!$G$39,IF(H4051-K4051&lt;=0,IF(D4051&gt;Calculator!$G$39,IF(H4051-K4051+E4051+L4051+M4051+Calculator!$G$39&gt;Calculator!$G$39,Calculator!$G$39-(H4051+E4051+L4051+M4051-K4051),Calculator!$G$39),D4051),0)))</f>
        <v>0</v>
      </c>
    </row>
    <row r="4052" spans="1:14" ht="15.75" thickBot="1">
      <c r="A4052" s="33" t="str">
        <f ca="1">IF(C4052=Calculator!$H$27,"F",IF(Daily!D4052+Daily!H4052=0,IF(D4051+H4051&gt;0,"L",""),""))</f>
        <v/>
      </c>
      <c r="B4052" s="34">
        <v>4051</v>
      </c>
      <c r="C4052" s="19">
        <f t="shared" ca="1" si="253"/>
        <v>49981</v>
      </c>
      <c r="D4052" s="29">
        <f t="shared" ca="1" si="255"/>
        <v>0</v>
      </c>
      <c r="E4052" s="29">
        <f ca="1">IF(C4052&lt;Calculator!$D$26,0,IF(DAY($C4052)=1,IF(D4052-Calculator!$G$24&gt;0,Calculator!$G$24,D4052),0))</f>
        <v>0</v>
      </c>
      <c r="F4052" s="29">
        <f ca="1">IF(E4052&gt;0,D4052*Calculator!$G$22/12,0)</f>
        <v>0</v>
      </c>
      <c r="G4052" s="29">
        <f ca="1">IF(E4052&gt;0,(IFERROR(-PMT(Calculator!$G$22/12,Calculator!$G$23*12,Calculator!$G$20),0))-F4052,0)</f>
        <v>0</v>
      </c>
      <c r="H4052" s="29">
        <f t="shared" ca="1" si="256"/>
        <v>0</v>
      </c>
      <c r="I4052" s="29">
        <f t="shared" ca="1" si="254"/>
        <v>0</v>
      </c>
      <c r="J4052" s="30">
        <f>Calculator!$G$40</f>
        <v>6.5000000000000002E-2</v>
      </c>
      <c r="K4052" s="29">
        <f ca="1">IF(C4052&gt;=Calculator!$G$27,IF(DAY($C4052)=1,Calculator!$G$34/2,IF(DAY($C4052)=15,Calculator!$G$34/2,0)),0)</f>
        <v>0</v>
      </c>
      <c r="L4052" s="29">
        <f ca="1">IF(DAY($C4052)=28,IF(H4052=0,0,Calculator!$G$35),0)</f>
        <v>0</v>
      </c>
      <c r="M4052" s="29">
        <f ca="1">IF(I4052&gt;0,IF(DAY($C4052)=1,SUM(INDIRECT("I"&amp;(ROW(C4051)-DAY(C4051))):I4051),0),0)</f>
        <v>0</v>
      </c>
      <c r="N4052" s="29">
        <f ca="1">IF(C4052&lt;Calculator!$G$27,0,IF(C4052=Calculator!$G$27,Calculator!$G$39,IF(H4052-K4052&lt;=0,IF(D4052&gt;Calculator!$G$39,IF(H4052-K4052+E4052+L4052+M4052+Calculator!$G$39&gt;Calculator!$G$39,Calculator!$G$39-(H4052+E4052+L4052+M4052-K4052),Calculator!$G$39),D4052),0)))</f>
        <v>0</v>
      </c>
    </row>
    <row r="4053" spans="1:14" ht="15.75" thickBot="1">
      <c r="A4053" s="33" t="str">
        <f ca="1">IF(C4053=Calculator!$H$27,"F",IF(Daily!D4053+Daily!H4053=0,IF(D4052+H4052&gt;0,"L",""),""))</f>
        <v/>
      </c>
      <c r="B4053" s="34">
        <v>4052</v>
      </c>
      <c r="C4053" s="19">
        <f t="shared" ca="1" si="253"/>
        <v>49982</v>
      </c>
      <c r="D4053" s="29">
        <f t="shared" ca="1" si="255"/>
        <v>0</v>
      </c>
      <c r="E4053" s="29">
        <f ca="1">IF(C4053&lt;Calculator!$D$26,0,IF(DAY($C4053)=1,IF(D4053-Calculator!$G$24&gt;0,Calculator!$G$24,D4053),0))</f>
        <v>0</v>
      </c>
      <c r="F4053" s="29">
        <f ca="1">IF(E4053&gt;0,D4053*Calculator!$G$22/12,0)</f>
        <v>0</v>
      </c>
      <c r="G4053" s="29">
        <f ca="1">IF(E4053&gt;0,(IFERROR(-PMT(Calculator!$G$22/12,Calculator!$G$23*12,Calculator!$G$20),0))-F4053,0)</f>
        <v>0</v>
      </c>
      <c r="H4053" s="29">
        <f t="shared" ca="1" si="256"/>
        <v>0</v>
      </c>
      <c r="I4053" s="29">
        <f t="shared" ca="1" si="254"/>
        <v>0</v>
      </c>
      <c r="J4053" s="30">
        <f>Calculator!$G$40</f>
        <v>6.5000000000000002E-2</v>
      </c>
      <c r="K4053" s="29">
        <f ca="1">IF(C4053&gt;=Calculator!$G$27,IF(DAY($C4053)=1,Calculator!$G$34/2,IF(DAY($C4053)=15,Calculator!$G$34/2,0)),0)</f>
        <v>0</v>
      </c>
      <c r="L4053" s="29">
        <f ca="1">IF(DAY($C4053)=28,IF(H4053=0,0,Calculator!$G$35),0)</f>
        <v>0</v>
      </c>
      <c r="M4053" s="29">
        <f ca="1">IF(I4053&gt;0,IF(DAY($C4053)=1,SUM(INDIRECT("I"&amp;(ROW(C4052)-DAY(C4052))):I4052),0),0)</f>
        <v>0</v>
      </c>
      <c r="N4053" s="29">
        <f ca="1">IF(C4053&lt;Calculator!$G$27,0,IF(C4053=Calculator!$G$27,Calculator!$G$39,IF(H4053-K4053&lt;=0,IF(D4053&gt;Calculator!$G$39,IF(H4053-K4053+E4053+L4053+M4053+Calculator!$G$39&gt;Calculator!$G$39,Calculator!$G$39-(H4053+E4053+L4053+M4053-K4053),Calculator!$G$39),D4053),0)))</f>
        <v>0</v>
      </c>
    </row>
    <row r="4054" spans="1:14" ht="15.75" thickBot="1">
      <c r="A4054" s="33" t="str">
        <f ca="1">IF(C4054=Calculator!$H$27,"F",IF(Daily!D4054+Daily!H4054=0,IF(D4053+H4053&gt;0,"L",""),""))</f>
        <v/>
      </c>
      <c r="B4054" s="34">
        <v>4053</v>
      </c>
      <c r="C4054" s="19">
        <f t="shared" ca="1" si="253"/>
        <v>49983</v>
      </c>
      <c r="D4054" s="29">
        <f t="shared" ca="1" si="255"/>
        <v>0</v>
      </c>
      <c r="E4054" s="29">
        <f ca="1">IF(C4054&lt;Calculator!$D$26,0,IF(DAY($C4054)=1,IF(D4054-Calculator!$G$24&gt;0,Calculator!$G$24,D4054),0))</f>
        <v>0</v>
      </c>
      <c r="F4054" s="29">
        <f ca="1">IF(E4054&gt;0,D4054*Calculator!$G$22/12,0)</f>
        <v>0</v>
      </c>
      <c r="G4054" s="29">
        <f ca="1">IF(E4054&gt;0,(IFERROR(-PMT(Calculator!$G$22/12,Calculator!$G$23*12,Calculator!$G$20),0))-F4054,0)</f>
        <v>0</v>
      </c>
      <c r="H4054" s="29">
        <f t="shared" ca="1" si="256"/>
        <v>0</v>
      </c>
      <c r="I4054" s="29">
        <f t="shared" ca="1" si="254"/>
        <v>0</v>
      </c>
      <c r="J4054" s="30">
        <f>Calculator!$G$40</f>
        <v>6.5000000000000002E-2</v>
      </c>
      <c r="K4054" s="29">
        <f ca="1">IF(C4054&gt;=Calculator!$G$27,IF(DAY($C4054)=1,Calculator!$G$34/2,IF(DAY($C4054)=15,Calculator!$G$34/2,0)),0)</f>
        <v>0</v>
      </c>
      <c r="L4054" s="29">
        <f ca="1">IF(DAY($C4054)=28,IF(H4054=0,0,Calculator!$G$35),0)</f>
        <v>0</v>
      </c>
      <c r="M4054" s="29">
        <f ca="1">IF(I4054&gt;0,IF(DAY($C4054)=1,SUM(INDIRECT("I"&amp;(ROW(C4053)-DAY(C4053))):I4053),0),0)</f>
        <v>0</v>
      </c>
      <c r="N4054" s="29">
        <f ca="1">IF(C4054&lt;Calculator!$G$27,0,IF(C4054=Calculator!$G$27,Calculator!$G$39,IF(H4054-K4054&lt;=0,IF(D4054&gt;Calculator!$G$39,IF(H4054-K4054+E4054+L4054+M4054+Calculator!$G$39&gt;Calculator!$G$39,Calculator!$G$39-(H4054+E4054+L4054+M4054-K4054),Calculator!$G$39),D4054),0)))</f>
        <v>0</v>
      </c>
    </row>
    <row r="4055" spans="1:14" ht="15.75" thickBot="1">
      <c r="A4055" s="33" t="str">
        <f ca="1">IF(C4055=Calculator!$H$27,"F",IF(Daily!D4055+Daily!H4055=0,IF(D4054+H4054&gt;0,"L",""),""))</f>
        <v/>
      </c>
      <c r="B4055" s="34">
        <v>4054</v>
      </c>
      <c r="C4055" s="19">
        <f t="shared" ca="1" si="253"/>
        <v>49984</v>
      </c>
      <c r="D4055" s="29">
        <f t="shared" ca="1" si="255"/>
        <v>0</v>
      </c>
      <c r="E4055" s="29">
        <f ca="1">IF(C4055&lt;Calculator!$D$26,0,IF(DAY($C4055)=1,IF(D4055-Calculator!$G$24&gt;0,Calculator!$G$24,D4055),0))</f>
        <v>0</v>
      </c>
      <c r="F4055" s="29">
        <f ca="1">IF(E4055&gt;0,D4055*Calculator!$G$22/12,0)</f>
        <v>0</v>
      </c>
      <c r="G4055" s="29">
        <f ca="1">IF(E4055&gt;0,(IFERROR(-PMT(Calculator!$G$22/12,Calculator!$G$23*12,Calculator!$G$20),0))-F4055,0)</f>
        <v>0</v>
      </c>
      <c r="H4055" s="29">
        <f t="shared" ca="1" si="256"/>
        <v>0</v>
      </c>
      <c r="I4055" s="29">
        <f t="shared" ca="1" si="254"/>
        <v>0</v>
      </c>
      <c r="J4055" s="30">
        <f>Calculator!$G$40</f>
        <v>6.5000000000000002E-2</v>
      </c>
      <c r="K4055" s="29">
        <f ca="1">IF(C4055&gt;=Calculator!$G$27,IF(DAY($C4055)=1,Calculator!$G$34/2,IF(DAY($C4055)=15,Calculator!$G$34/2,0)),0)</f>
        <v>0</v>
      </c>
      <c r="L4055" s="29">
        <f ca="1">IF(DAY($C4055)=28,IF(H4055=0,0,Calculator!$G$35),0)</f>
        <v>0</v>
      </c>
      <c r="M4055" s="29">
        <f ca="1">IF(I4055&gt;0,IF(DAY($C4055)=1,SUM(INDIRECT("I"&amp;(ROW(C4054)-DAY(C4054))):I4054),0),0)</f>
        <v>0</v>
      </c>
      <c r="N4055" s="29">
        <f ca="1">IF(C4055&lt;Calculator!$G$27,0,IF(C4055=Calculator!$G$27,Calculator!$G$39,IF(H4055-K4055&lt;=0,IF(D4055&gt;Calculator!$G$39,IF(H4055-K4055+E4055+L4055+M4055+Calculator!$G$39&gt;Calculator!$G$39,Calculator!$G$39-(H4055+E4055+L4055+M4055-K4055),Calculator!$G$39),D4055),0)))</f>
        <v>0</v>
      </c>
    </row>
    <row r="4056" spans="1:14" ht="15.75" thickBot="1">
      <c r="A4056" s="33" t="str">
        <f ca="1">IF(C4056=Calculator!$H$27,"F",IF(Daily!D4056+Daily!H4056=0,IF(D4055+H4055&gt;0,"L",""),""))</f>
        <v/>
      </c>
      <c r="B4056" s="34">
        <v>4055</v>
      </c>
      <c r="C4056" s="19">
        <f t="shared" ca="1" si="253"/>
        <v>49985</v>
      </c>
      <c r="D4056" s="29">
        <f t="shared" ca="1" si="255"/>
        <v>0</v>
      </c>
      <c r="E4056" s="29">
        <f ca="1">IF(C4056&lt;Calculator!$D$26,0,IF(DAY($C4056)=1,IF(D4056-Calculator!$G$24&gt;0,Calculator!$G$24,D4056),0))</f>
        <v>0</v>
      </c>
      <c r="F4056" s="29">
        <f ca="1">IF(E4056&gt;0,D4056*Calculator!$G$22/12,0)</f>
        <v>0</v>
      </c>
      <c r="G4056" s="29">
        <f ca="1">IF(E4056&gt;0,(IFERROR(-PMT(Calculator!$G$22/12,Calculator!$G$23*12,Calculator!$G$20),0))-F4056,0)</f>
        <v>0</v>
      </c>
      <c r="H4056" s="29">
        <f t="shared" ca="1" si="256"/>
        <v>0</v>
      </c>
      <c r="I4056" s="29">
        <f t="shared" ca="1" si="254"/>
        <v>0</v>
      </c>
      <c r="J4056" s="30">
        <f>Calculator!$G$40</f>
        <v>6.5000000000000002E-2</v>
      </c>
      <c r="K4056" s="29">
        <f ca="1">IF(C4056&gt;=Calculator!$G$27,IF(DAY($C4056)=1,Calculator!$G$34/2,IF(DAY($C4056)=15,Calculator!$G$34/2,0)),0)</f>
        <v>0</v>
      </c>
      <c r="L4056" s="29">
        <f ca="1">IF(DAY($C4056)=28,IF(H4056=0,0,Calculator!$G$35),0)</f>
        <v>0</v>
      </c>
      <c r="M4056" s="29">
        <f ca="1">IF(I4056&gt;0,IF(DAY($C4056)=1,SUM(INDIRECT("I"&amp;(ROW(C4055)-DAY(C4055))):I4055),0),0)</f>
        <v>0</v>
      </c>
      <c r="N4056" s="29">
        <f ca="1">IF(C4056&lt;Calculator!$G$27,0,IF(C4056=Calculator!$G$27,Calculator!$G$39,IF(H4056-K4056&lt;=0,IF(D4056&gt;Calculator!$G$39,IF(H4056-K4056+E4056+L4056+M4056+Calculator!$G$39&gt;Calculator!$G$39,Calculator!$G$39-(H4056+E4056+L4056+M4056-K4056),Calculator!$G$39),D4056),0)))</f>
        <v>0</v>
      </c>
    </row>
    <row r="4057" spans="1:14" ht="15.75" thickBot="1">
      <c r="A4057" s="33" t="str">
        <f ca="1">IF(C4057=Calculator!$H$27,"F",IF(Daily!D4057+Daily!H4057=0,IF(D4056+H4056&gt;0,"L",""),""))</f>
        <v/>
      </c>
      <c r="B4057" s="34">
        <v>4056</v>
      </c>
      <c r="C4057" s="19">
        <f t="shared" ca="1" si="253"/>
        <v>49986</v>
      </c>
      <c r="D4057" s="29">
        <f t="shared" ca="1" si="255"/>
        <v>0</v>
      </c>
      <c r="E4057" s="29">
        <f ca="1">IF(C4057&lt;Calculator!$D$26,0,IF(DAY($C4057)=1,IF(D4057-Calculator!$G$24&gt;0,Calculator!$G$24,D4057),0))</f>
        <v>0</v>
      </c>
      <c r="F4057" s="29">
        <f ca="1">IF(E4057&gt;0,D4057*Calculator!$G$22/12,0)</f>
        <v>0</v>
      </c>
      <c r="G4057" s="29">
        <f ca="1">IF(E4057&gt;0,(IFERROR(-PMT(Calculator!$G$22/12,Calculator!$G$23*12,Calculator!$G$20),0))-F4057,0)</f>
        <v>0</v>
      </c>
      <c r="H4057" s="29">
        <f t="shared" ca="1" si="256"/>
        <v>0</v>
      </c>
      <c r="I4057" s="29">
        <f t="shared" ca="1" si="254"/>
        <v>0</v>
      </c>
      <c r="J4057" s="30">
        <f>Calculator!$G$40</f>
        <v>6.5000000000000002E-2</v>
      </c>
      <c r="K4057" s="29">
        <f ca="1">IF(C4057&gt;=Calculator!$G$27,IF(DAY($C4057)=1,Calculator!$G$34/2,IF(DAY($C4057)=15,Calculator!$G$34/2,0)),0)</f>
        <v>0</v>
      </c>
      <c r="L4057" s="29">
        <f ca="1">IF(DAY($C4057)=28,IF(H4057=0,0,Calculator!$G$35),0)</f>
        <v>0</v>
      </c>
      <c r="M4057" s="29">
        <f ca="1">IF(I4057&gt;0,IF(DAY($C4057)=1,SUM(INDIRECT("I"&amp;(ROW(C4056)-DAY(C4056))):I4056),0),0)</f>
        <v>0</v>
      </c>
      <c r="N4057" s="29">
        <f ca="1">IF(C4057&lt;Calculator!$G$27,0,IF(C4057=Calculator!$G$27,Calculator!$G$39,IF(H4057-K4057&lt;=0,IF(D4057&gt;Calculator!$G$39,IF(H4057-K4057+E4057+L4057+M4057+Calculator!$G$39&gt;Calculator!$G$39,Calculator!$G$39-(H4057+E4057+L4057+M4057-K4057),Calculator!$G$39),D4057),0)))</f>
        <v>0</v>
      </c>
    </row>
    <row r="4058" spans="1:14" ht="15.75" thickBot="1">
      <c r="A4058" s="33" t="str">
        <f ca="1">IF(C4058=Calculator!$H$27,"F",IF(Daily!D4058+Daily!H4058=0,IF(D4057+H4057&gt;0,"L",""),""))</f>
        <v/>
      </c>
      <c r="B4058" s="34">
        <v>4057</v>
      </c>
      <c r="C4058" s="19">
        <f t="shared" ca="1" si="253"/>
        <v>49987</v>
      </c>
      <c r="D4058" s="29">
        <f t="shared" ca="1" si="255"/>
        <v>0</v>
      </c>
      <c r="E4058" s="29">
        <f ca="1">IF(C4058&lt;Calculator!$D$26,0,IF(DAY($C4058)=1,IF(D4058-Calculator!$G$24&gt;0,Calculator!$G$24,D4058),0))</f>
        <v>0</v>
      </c>
      <c r="F4058" s="29">
        <f ca="1">IF(E4058&gt;0,D4058*Calculator!$G$22/12,0)</f>
        <v>0</v>
      </c>
      <c r="G4058" s="29">
        <f ca="1">IF(E4058&gt;0,(IFERROR(-PMT(Calculator!$G$22/12,Calculator!$G$23*12,Calculator!$G$20),0))-F4058,0)</f>
        <v>0</v>
      </c>
      <c r="H4058" s="29">
        <f t="shared" ca="1" si="256"/>
        <v>0</v>
      </c>
      <c r="I4058" s="29">
        <f t="shared" ca="1" si="254"/>
        <v>0</v>
      </c>
      <c r="J4058" s="30">
        <f>Calculator!$G$40</f>
        <v>6.5000000000000002E-2</v>
      </c>
      <c r="K4058" s="29">
        <f ca="1">IF(C4058&gt;=Calculator!$G$27,IF(DAY($C4058)=1,Calculator!$G$34/2,IF(DAY($C4058)=15,Calculator!$G$34/2,0)),0)</f>
        <v>0</v>
      </c>
      <c r="L4058" s="29">
        <f ca="1">IF(DAY($C4058)=28,IF(H4058=0,0,Calculator!$G$35),0)</f>
        <v>0</v>
      </c>
      <c r="M4058" s="29">
        <f ca="1">IF(I4058&gt;0,IF(DAY($C4058)=1,SUM(INDIRECT("I"&amp;(ROW(C4057)-DAY(C4057))):I4057),0),0)</f>
        <v>0</v>
      </c>
      <c r="N4058" s="29">
        <f ca="1">IF(C4058&lt;Calculator!$G$27,0,IF(C4058=Calculator!$G$27,Calculator!$G$39,IF(H4058-K4058&lt;=0,IF(D4058&gt;Calculator!$G$39,IF(H4058-K4058+E4058+L4058+M4058+Calculator!$G$39&gt;Calculator!$G$39,Calculator!$G$39-(H4058+E4058+L4058+M4058-K4058),Calculator!$G$39),D4058),0)))</f>
        <v>0</v>
      </c>
    </row>
    <row r="4059" spans="1:14" ht="15.75" thickBot="1">
      <c r="A4059" s="33" t="str">
        <f ca="1">IF(C4059=Calculator!$H$27,"F",IF(Daily!D4059+Daily!H4059=0,IF(D4058+H4058&gt;0,"L",""),""))</f>
        <v/>
      </c>
      <c r="B4059" s="34">
        <v>4058</v>
      </c>
      <c r="C4059" s="19">
        <f t="shared" ca="1" si="253"/>
        <v>49988</v>
      </c>
      <c r="D4059" s="29">
        <f t="shared" ca="1" si="255"/>
        <v>0</v>
      </c>
      <c r="E4059" s="29">
        <f ca="1">IF(C4059&lt;Calculator!$D$26,0,IF(DAY($C4059)=1,IF(D4059-Calculator!$G$24&gt;0,Calculator!$G$24,D4059),0))</f>
        <v>0</v>
      </c>
      <c r="F4059" s="29">
        <f ca="1">IF(E4059&gt;0,D4059*Calculator!$G$22/12,0)</f>
        <v>0</v>
      </c>
      <c r="G4059" s="29">
        <f ca="1">IF(E4059&gt;0,(IFERROR(-PMT(Calculator!$G$22/12,Calculator!$G$23*12,Calculator!$G$20),0))-F4059,0)</f>
        <v>0</v>
      </c>
      <c r="H4059" s="29">
        <f t="shared" ca="1" si="256"/>
        <v>0</v>
      </c>
      <c r="I4059" s="29">
        <f t="shared" ca="1" si="254"/>
        <v>0</v>
      </c>
      <c r="J4059" s="30">
        <f>Calculator!$G$40</f>
        <v>6.5000000000000002E-2</v>
      </c>
      <c r="K4059" s="29">
        <f ca="1">IF(C4059&gt;=Calculator!$G$27,IF(DAY($C4059)=1,Calculator!$G$34/2,IF(DAY($C4059)=15,Calculator!$G$34/2,0)),0)</f>
        <v>0</v>
      </c>
      <c r="L4059" s="29">
        <f ca="1">IF(DAY($C4059)=28,IF(H4059=0,0,Calculator!$G$35),0)</f>
        <v>0</v>
      </c>
      <c r="M4059" s="29">
        <f ca="1">IF(I4059&gt;0,IF(DAY($C4059)=1,SUM(INDIRECT("I"&amp;(ROW(C4058)-DAY(C4058))):I4058),0),0)</f>
        <v>0</v>
      </c>
      <c r="N4059" s="29">
        <f ca="1">IF(C4059&lt;Calculator!$G$27,0,IF(C4059=Calculator!$G$27,Calculator!$G$39,IF(H4059-K4059&lt;=0,IF(D4059&gt;Calculator!$G$39,IF(H4059-K4059+E4059+L4059+M4059+Calculator!$G$39&gt;Calculator!$G$39,Calculator!$G$39-(H4059+E4059+L4059+M4059-K4059),Calculator!$G$39),D4059),0)))</f>
        <v>0</v>
      </c>
    </row>
    <row r="4060" spans="1:14" ht="15.75" thickBot="1">
      <c r="A4060" s="33" t="str">
        <f ca="1">IF(C4060=Calculator!$H$27,"F",IF(Daily!D4060+Daily!H4060=0,IF(D4059+H4059&gt;0,"L",""),""))</f>
        <v/>
      </c>
      <c r="B4060" s="34">
        <v>4059</v>
      </c>
      <c r="C4060" s="19">
        <f t="shared" ca="1" si="253"/>
        <v>49989</v>
      </c>
      <c r="D4060" s="29">
        <f t="shared" ca="1" si="255"/>
        <v>0</v>
      </c>
      <c r="E4060" s="29">
        <f ca="1">IF(C4060&lt;Calculator!$D$26,0,IF(DAY($C4060)=1,IF(D4060-Calculator!$G$24&gt;0,Calculator!$G$24,D4060),0))</f>
        <v>0</v>
      </c>
      <c r="F4060" s="29">
        <f ca="1">IF(E4060&gt;0,D4060*Calculator!$G$22/12,0)</f>
        <v>0</v>
      </c>
      <c r="G4060" s="29">
        <f ca="1">IF(E4060&gt;0,(IFERROR(-PMT(Calculator!$G$22/12,Calculator!$G$23*12,Calculator!$G$20),0))-F4060,0)</f>
        <v>0</v>
      </c>
      <c r="H4060" s="29">
        <f t="shared" ca="1" si="256"/>
        <v>0</v>
      </c>
      <c r="I4060" s="29">
        <f t="shared" ca="1" si="254"/>
        <v>0</v>
      </c>
      <c r="J4060" s="30">
        <f>Calculator!$G$40</f>
        <v>6.5000000000000002E-2</v>
      </c>
      <c r="K4060" s="29">
        <f ca="1">IF(C4060&gt;=Calculator!$G$27,IF(DAY($C4060)=1,Calculator!$G$34/2,IF(DAY($C4060)=15,Calculator!$G$34/2,0)),0)</f>
        <v>0</v>
      </c>
      <c r="L4060" s="29">
        <f ca="1">IF(DAY($C4060)=28,IF(H4060=0,0,Calculator!$G$35),0)</f>
        <v>0</v>
      </c>
      <c r="M4060" s="29">
        <f ca="1">IF(I4060&gt;0,IF(DAY($C4060)=1,SUM(INDIRECT("I"&amp;(ROW(C4059)-DAY(C4059))):I4059),0),0)</f>
        <v>0</v>
      </c>
      <c r="N4060" s="29">
        <f ca="1">IF(C4060&lt;Calculator!$G$27,0,IF(C4060=Calculator!$G$27,Calculator!$G$39,IF(H4060-K4060&lt;=0,IF(D4060&gt;Calculator!$G$39,IF(H4060-K4060+E4060+L4060+M4060+Calculator!$G$39&gt;Calculator!$G$39,Calculator!$G$39-(H4060+E4060+L4060+M4060-K4060),Calculator!$G$39),D4060),0)))</f>
        <v>0</v>
      </c>
    </row>
    <row r="4061" spans="1:14" ht="15.75" thickBot="1">
      <c r="A4061" s="33" t="str">
        <f ca="1">IF(C4061=Calculator!$H$27,"F",IF(Daily!D4061+Daily!H4061=0,IF(D4060+H4060&gt;0,"L",""),""))</f>
        <v/>
      </c>
      <c r="B4061" s="34">
        <v>4060</v>
      </c>
      <c r="C4061" s="19">
        <f t="shared" ca="1" si="253"/>
        <v>49990</v>
      </c>
      <c r="D4061" s="29">
        <f t="shared" ca="1" si="255"/>
        <v>0</v>
      </c>
      <c r="E4061" s="29">
        <f ca="1">IF(C4061&lt;Calculator!$D$26,0,IF(DAY($C4061)=1,IF(D4061-Calculator!$G$24&gt;0,Calculator!$G$24,D4061),0))</f>
        <v>0</v>
      </c>
      <c r="F4061" s="29">
        <f ca="1">IF(E4061&gt;0,D4061*Calculator!$G$22/12,0)</f>
        <v>0</v>
      </c>
      <c r="G4061" s="29">
        <f ca="1">IF(E4061&gt;0,(IFERROR(-PMT(Calculator!$G$22/12,Calculator!$G$23*12,Calculator!$G$20),0))-F4061,0)</f>
        <v>0</v>
      </c>
      <c r="H4061" s="29">
        <f t="shared" ca="1" si="256"/>
        <v>0</v>
      </c>
      <c r="I4061" s="29">
        <f t="shared" ca="1" si="254"/>
        <v>0</v>
      </c>
      <c r="J4061" s="30">
        <f>Calculator!$G$40</f>
        <v>6.5000000000000002E-2</v>
      </c>
      <c r="K4061" s="29">
        <f ca="1">IF(C4061&gt;=Calculator!$G$27,IF(DAY($C4061)=1,Calculator!$G$34/2,IF(DAY($C4061)=15,Calculator!$G$34/2,0)),0)</f>
        <v>0</v>
      </c>
      <c r="L4061" s="29">
        <f ca="1">IF(DAY($C4061)=28,IF(H4061=0,0,Calculator!$G$35),0)</f>
        <v>0</v>
      </c>
      <c r="M4061" s="29">
        <f ca="1">IF(I4061&gt;0,IF(DAY($C4061)=1,SUM(INDIRECT("I"&amp;(ROW(C4060)-DAY(C4060))):I4060),0),0)</f>
        <v>0</v>
      </c>
      <c r="N4061" s="29">
        <f ca="1">IF(C4061&lt;Calculator!$G$27,0,IF(C4061=Calculator!$G$27,Calculator!$G$39,IF(H4061-K4061&lt;=0,IF(D4061&gt;Calculator!$G$39,IF(H4061-K4061+E4061+L4061+M4061+Calculator!$G$39&gt;Calculator!$G$39,Calculator!$G$39-(H4061+E4061+L4061+M4061-K4061),Calculator!$G$39),D4061),0)))</f>
        <v>0</v>
      </c>
    </row>
    <row r="4062" spans="1:14" ht="15.75" thickBot="1">
      <c r="A4062" s="33" t="str">
        <f ca="1">IF(C4062=Calculator!$H$27,"F",IF(Daily!D4062+Daily!H4062=0,IF(D4061+H4061&gt;0,"L",""),""))</f>
        <v/>
      </c>
      <c r="B4062" s="34">
        <v>4061</v>
      </c>
      <c r="C4062" s="19">
        <f t="shared" ca="1" si="253"/>
        <v>49991</v>
      </c>
      <c r="D4062" s="29">
        <f t="shared" ca="1" si="255"/>
        <v>0</v>
      </c>
      <c r="E4062" s="29">
        <f ca="1">IF(C4062&lt;Calculator!$D$26,0,IF(DAY($C4062)=1,IF(D4062-Calculator!$G$24&gt;0,Calculator!$G$24,D4062),0))</f>
        <v>0</v>
      </c>
      <c r="F4062" s="29">
        <f ca="1">IF(E4062&gt;0,D4062*Calculator!$G$22/12,0)</f>
        <v>0</v>
      </c>
      <c r="G4062" s="29">
        <f ca="1">IF(E4062&gt;0,(IFERROR(-PMT(Calculator!$G$22/12,Calculator!$G$23*12,Calculator!$G$20),0))-F4062,0)</f>
        <v>0</v>
      </c>
      <c r="H4062" s="29">
        <f t="shared" ca="1" si="256"/>
        <v>0</v>
      </c>
      <c r="I4062" s="29">
        <f t="shared" ca="1" si="254"/>
        <v>0</v>
      </c>
      <c r="J4062" s="30">
        <f>Calculator!$G$40</f>
        <v>6.5000000000000002E-2</v>
      </c>
      <c r="K4062" s="29">
        <f ca="1">IF(C4062&gt;=Calculator!$G$27,IF(DAY($C4062)=1,Calculator!$G$34/2,IF(DAY($C4062)=15,Calculator!$G$34/2,0)),0)</f>
        <v>0</v>
      </c>
      <c r="L4062" s="29">
        <f ca="1">IF(DAY($C4062)=28,IF(H4062=0,0,Calculator!$G$35),0)</f>
        <v>0</v>
      </c>
      <c r="M4062" s="29">
        <f ca="1">IF(I4062&gt;0,IF(DAY($C4062)=1,SUM(INDIRECT("I"&amp;(ROW(C4061)-DAY(C4061))):I4061),0),0)</f>
        <v>0</v>
      </c>
      <c r="N4062" s="29">
        <f ca="1">IF(C4062&lt;Calculator!$G$27,0,IF(C4062=Calculator!$G$27,Calculator!$G$39,IF(H4062-K4062&lt;=0,IF(D4062&gt;Calculator!$G$39,IF(H4062-K4062+E4062+L4062+M4062+Calculator!$G$39&gt;Calculator!$G$39,Calculator!$G$39-(H4062+E4062+L4062+M4062-K4062),Calculator!$G$39),D4062),0)))</f>
        <v>0</v>
      </c>
    </row>
    <row r="4063" spans="1:14" ht="15.75" thickBot="1">
      <c r="A4063" s="33" t="str">
        <f ca="1">IF(C4063=Calculator!$H$27,"F",IF(Daily!D4063+Daily!H4063=0,IF(D4062+H4062&gt;0,"L",""),""))</f>
        <v/>
      </c>
      <c r="B4063" s="34">
        <v>4062</v>
      </c>
      <c r="C4063" s="19">
        <f t="shared" ca="1" si="253"/>
        <v>49992</v>
      </c>
      <c r="D4063" s="29">
        <f t="shared" ca="1" si="255"/>
        <v>0</v>
      </c>
      <c r="E4063" s="29">
        <f ca="1">IF(C4063&lt;Calculator!$D$26,0,IF(DAY($C4063)=1,IF(D4063-Calculator!$G$24&gt;0,Calculator!$G$24,D4063),0))</f>
        <v>0</v>
      </c>
      <c r="F4063" s="29">
        <f ca="1">IF(E4063&gt;0,D4063*Calculator!$G$22/12,0)</f>
        <v>0</v>
      </c>
      <c r="G4063" s="29">
        <f ca="1">IF(E4063&gt;0,(IFERROR(-PMT(Calculator!$G$22/12,Calculator!$G$23*12,Calculator!$G$20),0))-F4063,0)</f>
        <v>0</v>
      </c>
      <c r="H4063" s="29">
        <f t="shared" ca="1" si="256"/>
        <v>0</v>
      </c>
      <c r="I4063" s="29">
        <f t="shared" ca="1" si="254"/>
        <v>0</v>
      </c>
      <c r="J4063" s="30">
        <f>Calculator!$G$40</f>
        <v>6.5000000000000002E-2</v>
      </c>
      <c r="K4063" s="29">
        <f ca="1">IF(C4063&gt;=Calculator!$G$27,IF(DAY($C4063)=1,Calculator!$G$34/2,IF(DAY($C4063)=15,Calculator!$G$34/2,0)),0)</f>
        <v>0</v>
      </c>
      <c r="L4063" s="29">
        <f ca="1">IF(DAY($C4063)=28,IF(H4063=0,0,Calculator!$G$35),0)</f>
        <v>0</v>
      </c>
      <c r="M4063" s="29">
        <f ca="1">IF(I4063&gt;0,IF(DAY($C4063)=1,SUM(INDIRECT("I"&amp;(ROW(C4062)-DAY(C4062))):I4062),0),0)</f>
        <v>0</v>
      </c>
      <c r="N4063" s="29">
        <f ca="1">IF(C4063&lt;Calculator!$G$27,0,IF(C4063=Calculator!$G$27,Calculator!$G$39,IF(H4063-K4063&lt;=0,IF(D4063&gt;Calculator!$G$39,IF(H4063-K4063+E4063+L4063+M4063+Calculator!$G$39&gt;Calculator!$G$39,Calculator!$G$39-(H4063+E4063+L4063+M4063-K4063),Calculator!$G$39),D4063),0)))</f>
        <v>0</v>
      </c>
    </row>
    <row r="4064" spans="1:14" ht="15.75" thickBot="1">
      <c r="A4064" s="33" t="str">
        <f ca="1">IF(C4064=Calculator!$H$27,"F",IF(Daily!D4064+Daily!H4064=0,IF(D4063+H4063&gt;0,"L",""),""))</f>
        <v/>
      </c>
      <c r="B4064" s="34">
        <v>4063</v>
      </c>
      <c r="C4064" s="19">
        <f t="shared" ca="1" si="253"/>
        <v>49993</v>
      </c>
      <c r="D4064" s="29">
        <f t="shared" ca="1" si="255"/>
        <v>0</v>
      </c>
      <c r="E4064" s="29">
        <f ca="1">IF(C4064&lt;Calculator!$D$26,0,IF(DAY($C4064)=1,IF(D4064-Calculator!$G$24&gt;0,Calculator!$G$24,D4064),0))</f>
        <v>0</v>
      </c>
      <c r="F4064" s="29">
        <f ca="1">IF(E4064&gt;0,D4064*Calculator!$G$22/12,0)</f>
        <v>0</v>
      </c>
      <c r="G4064" s="29">
        <f ca="1">IF(E4064&gt;0,(IFERROR(-PMT(Calculator!$G$22/12,Calculator!$G$23*12,Calculator!$G$20),0))-F4064,0)</f>
        <v>0</v>
      </c>
      <c r="H4064" s="29">
        <f t="shared" ca="1" si="256"/>
        <v>0</v>
      </c>
      <c r="I4064" s="29">
        <f t="shared" ca="1" si="254"/>
        <v>0</v>
      </c>
      <c r="J4064" s="30">
        <f>Calculator!$G$40</f>
        <v>6.5000000000000002E-2</v>
      </c>
      <c r="K4064" s="29">
        <f ca="1">IF(C4064&gt;=Calculator!$G$27,IF(DAY($C4064)=1,Calculator!$G$34/2,IF(DAY($C4064)=15,Calculator!$G$34/2,0)),0)</f>
        <v>0</v>
      </c>
      <c r="L4064" s="29">
        <f ca="1">IF(DAY($C4064)=28,IF(H4064=0,0,Calculator!$G$35),0)</f>
        <v>0</v>
      </c>
      <c r="M4064" s="29">
        <f ca="1">IF(I4064&gt;0,IF(DAY($C4064)=1,SUM(INDIRECT("I"&amp;(ROW(C4063)-DAY(C4063))):I4063),0),0)</f>
        <v>0</v>
      </c>
      <c r="N4064" s="29">
        <f ca="1">IF(C4064&lt;Calculator!$G$27,0,IF(C4064=Calculator!$G$27,Calculator!$G$39,IF(H4064-K4064&lt;=0,IF(D4064&gt;Calculator!$G$39,IF(H4064-K4064+E4064+L4064+M4064+Calculator!$G$39&gt;Calculator!$G$39,Calculator!$G$39-(H4064+E4064+L4064+M4064-K4064),Calculator!$G$39),D4064),0)))</f>
        <v>0</v>
      </c>
    </row>
    <row r="4065" spans="1:14" ht="15.75" thickBot="1">
      <c r="A4065" s="33" t="str">
        <f ca="1">IF(C4065=Calculator!$H$27,"F",IF(Daily!D4065+Daily!H4065=0,IF(D4064+H4064&gt;0,"L",""),""))</f>
        <v/>
      </c>
      <c r="B4065" s="34">
        <v>4064</v>
      </c>
      <c r="C4065" s="19">
        <f t="shared" ca="1" si="253"/>
        <v>49994</v>
      </c>
      <c r="D4065" s="29">
        <f t="shared" ca="1" si="255"/>
        <v>0</v>
      </c>
      <c r="E4065" s="29">
        <f ca="1">IF(C4065&lt;Calculator!$D$26,0,IF(DAY($C4065)=1,IF(D4065-Calculator!$G$24&gt;0,Calculator!$G$24,D4065),0))</f>
        <v>0</v>
      </c>
      <c r="F4065" s="29">
        <f ca="1">IF(E4065&gt;0,D4065*Calculator!$G$22/12,0)</f>
        <v>0</v>
      </c>
      <c r="G4065" s="29">
        <f ca="1">IF(E4065&gt;0,(IFERROR(-PMT(Calculator!$G$22/12,Calculator!$G$23*12,Calculator!$G$20),0))-F4065,0)</f>
        <v>0</v>
      </c>
      <c r="H4065" s="29">
        <f t="shared" ca="1" si="256"/>
        <v>0</v>
      </c>
      <c r="I4065" s="29">
        <f t="shared" ca="1" si="254"/>
        <v>0</v>
      </c>
      <c r="J4065" s="30">
        <f>Calculator!$G$40</f>
        <v>6.5000000000000002E-2</v>
      </c>
      <c r="K4065" s="29">
        <f ca="1">IF(C4065&gt;=Calculator!$G$27,IF(DAY($C4065)=1,Calculator!$G$34/2,IF(DAY($C4065)=15,Calculator!$G$34/2,0)),0)</f>
        <v>4500</v>
      </c>
      <c r="L4065" s="29">
        <f ca="1">IF(DAY($C4065)=28,IF(H4065=0,0,Calculator!$G$35),0)</f>
        <v>0</v>
      </c>
      <c r="M4065" s="29">
        <f ca="1">IF(I4065&gt;0,IF(DAY($C4065)=1,SUM(INDIRECT("I"&amp;(ROW(C4064)-DAY(C4064))):I4064),0),0)</f>
        <v>0</v>
      </c>
      <c r="N4065" s="29">
        <f ca="1">IF(C4065&lt;Calculator!$G$27,0,IF(C4065=Calculator!$G$27,Calculator!$G$39,IF(H4065-K4065&lt;=0,IF(D4065&gt;Calculator!$G$39,IF(H4065-K4065+E4065+L4065+M4065+Calculator!$G$39&gt;Calculator!$G$39,Calculator!$G$39-(H4065+E4065+L4065+M4065-K4065),Calculator!$G$39),D4065),0)))</f>
        <v>0</v>
      </c>
    </row>
    <row r="4066" spans="1:14" ht="15.75" thickBot="1">
      <c r="A4066" s="33" t="str">
        <f ca="1">IF(C4066=Calculator!$H$27,"F",IF(Daily!D4066+Daily!H4066=0,IF(D4065+H4065&gt;0,"L",""),""))</f>
        <v/>
      </c>
      <c r="B4066" s="34">
        <v>4065</v>
      </c>
      <c r="C4066" s="19">
        <f t="shared" ca="1" si="253"/>
        <v>49995</v>
      </c>
      <c r="D4066" s="29">
        <f t="shared" ca="1" si="255"/>
        <v>0</v>
      </c>
      <c r="E4066" s="29">
        <f ca="1">IF(C4066&lt;Calculator!$D$26,0,IF(DAY($C4066)=1,IF(D4066-Calculator!$G$24&gt;0,Calculator!$G$24,D4066),0))</f>
        <v>0</v>
      </c>
      <c r="F4066" s="29">
        <f ca="1">IF(E4066&gt;0,D4066*Calculator!$G$22/12,0)</f>
        <v>0</v>
      </c>
      <c r="G4066" s="29">
        <f ca="1">IF(E4066&gt;0,(IFERROR(-PMT(Calculator!$G$22/12,Calculator!$G$23*12,Calculator!$G$20),0))-F4066,0)</f>
        <v>0</v>
      </c>
      <c r="H4066" s="29">
        <f t="shared" ca="1" si="256"/>
        <v>0</v>
      </c>
      <c r="I4066" s="29">
        <f t="shared" ca="1" si="254"/>
        <v>0</v>
      </c>
      <c r="J4066" s="30">
        <f>Calculator!$G$40</f>
        <v>6.5000000000000002E-2</v>
      </c>
      <c r="K4066" s="29">
        <f ca="1">IF(C4066&gt;=Calculator!$G$27,IF(DAY($C4066)=1,Calculator!$G$34/2,IF(DAY($C4066)=15,Calculator!$G$34/2,0)),0)</f>
        <v>0</v>
      </c>
      <c r="L4066" s="29">
        <f ca="1">IF(DAY($C4066)=28,IF(H4066=0,0,Calculator!$G$35),0)</f>
        <v>0</v>
      </c>
      <c r="M4066" s="29">
        <f ca="1">IF(I4066&gt;0,IF(DAY($C4066)=1,SUM(INDIRECT("I"&amp;(ROW(C4065)-DAY(C4065))):I4065),0),0)</f>
        <v>0</v>
      </c>
      <c r="N4066" s="29">
        <f ca="1">IF(C4066&lt;Calculator!$G$27,0,IF(C4066=Calculator!$G$27,Calculator!$G$39,IF(H4066-K4066&lt;=0,IF(D4066&gt;Calculator!$G$39,IF(H4066-K4066+E4066+L4066+M4066+Calculator!$G$39&gt;Calculator!$G$39,Calculator!$G$39-(H4066+E4066+L4066+M4066-K4066),Calculator!$G$39),D4066),0)))</f>
        <v>0</v>
      </c>
    </row>
    <row r="4067" spans="1:14" ht="15.75" thickBot="1">
      <c r="A4067" s="33" t="str">
        <f ca="1">IF(C4067=Calculator!$H$27,"F",IF(Daily!D4067+Daily!H4067=0,IF(D4066+H4066&gt;0,"L",""),""))</f>
        <v/>
      </c>
      <c r="B4067" s="34">
        <v>4066</v>
      </c>
      <c r="C4067" s="19">
        <f t="shared" ca="1" si="253"/>
        <v>49996</v>
      </c>
      <c r="D4067" s="29">
        <f t="shared" ca="1" si="255"/>
        <v>0</v>
      </c>
      <c r="E4067" s="29">
        <f ca="1">IF(C4067&lt;Calculator!$D$26,0,IF(DAY($C4067)=1,IF(D4067-Calculator!$G$24&gt;0,Calculator!$G$24,D4067),0))</f>
        <v>0</v>
      </c>
      <c r="F4067" s="29">
        <f ca="1">IF(E4067&gt;0,D4067*Calculator!$G$22/12,0)</f>
        <v>0</v>
      </c>
      <c r="G4067" s="29">
        <f ca="1">IF(E4067&gt;0,(IFERROR(-PMT(Calculator!$G$22/12,Calculator!$G$23*12,Calculator!$G$20),0))-F4067,0)</f>
        <v>0</v>
      </c>
      <c r="H4067" s="29">
        <f t="shared" ca="1" si="256"/>
        <v>0</v>
      </c>
      <c r="I4067" s="29">
        <f t="shared" ca="1" si="254"/>
        <v>0</v>
      </c>
      <c r="J4067" s="30">
        <f>Calculator!$G$40</f>
        <v>6.5000000000000002E-2</v>
      </c>
      <c r="K4067" s="29">
        <f ca="1">IF(C4067&gt;=Calculator!$G$27,IF(DAY($C4067)=1,Calculator!$G$34/2,IF(DAY($C4067)=15,Calculator!$G$34/2,0)),0)</f>
        <v>0</v>
      </c>
      <c r="L4067" s="29">
        <f ca="1">IF(DAY($C4067)=28,IF(H4067=0,0,Calculator!$G$35),0)</f>
        <v>0</v>
      </c>
      <c r="M4067" s="29">
        <f ca="1">IF(I4067&gt;0,IF(DAY($C4067)=1,SUM(INDIRECT("I"&amp;(ROW(C4066)-DAY(C4066))):I4066),0),0)</f>
        <v>0</v>
      </c>
      <c r="N4067" s="29">
        <f ca="1">IF(C4067&lt;Calculator!$G$27,0,IF(C4067=Calculator!$G$27,Calculator!$G$39,IF(H4067-K4067&lt;=0,IF(D4067&gt;Calculator!$G$39,IF(H4067-K4067+E4067+L4067+M4067+Calculator!$G$39&gt;Calculator!$G$39,Calculator!$G$39-(H4067+E4067+L4067+M4067-K4067),Calculator!$G$39),D4067),0)))</f>
        <v>0</v>
      </c>
    </row>
    <row r="4068" spans="1:14" ht="15.75" thickBot="1">
      <c r="A4068" s="33" t="str">
        <f ca="1">IF(C4068=Calculator!$H$27,"F",IF(Daily!D4068+Daily!H4068=0,IF(D4067+H4067&gt;0,"L",""),""))</f>
        <v/>
      </c>
      <c r="B4068" s="34">
        <v>4067</v>
      </c>
      <c r="C4068" s="19">
        <f t="shared" ca="1" si="253"/>
        <v>49997</v>
      </c>
      <c r="D4068" s="29">
        <f t="shared" ca="1" si="255"/>
        <v>0</v>
      </c>
      <c r="E4068" s="29">
        <f ca="1">IF(C4068&lt;Calculator!$D$26,0,IF(DAY($C4068)=1,IF(D4068-Calculator!$G$24&gt;0,Calculator!$G$24,D4068),0))</f>
        <v>0</v>
      </c>
      <c r="F4068" s="29">
        <f ca="1">IF(E4068&gt;0,D4068*Calculator!$G$22/12,0)</f>
        <v>0</v>
      </c>
      <c r="G4068" s="29">
        <f ca="1">IF(E4068&gt;0,(IFERROR(-PMT(Calculator!$G$22/12,Calculator!$G$23*12,Calculator!$G$20),0))-F4068,0)</f>
        <v>0</v>
      </c>
      <c r="H4068" s="29">
        <f t="shared" ca="1" si="256"/>
        <v>0</v>
      </c>
      <c r="I4068" s="29">
        <f t="shared" ca="1" si="254"/>
        <v>0</v>
      </c>
      <c r="J4068" s="30">
        <f>Calculator!$G$40</f>
        <v>6.5000000000000002E-2</v>
      </c>
      <c r="K4068" s="29">
        <f ca="1">IF(C4068&gt;=Calculator!$G$27,IF(DAY($C4068)=1,Calculator!$G$34/2,IF(DAY($C4068)=15,Calculator!$G$34/2,0)),0)</f>
        <v>0</v>
      </c>
      <c r="L4068" s="29">
        <f ca="1">IF(DAY($C4068)=28,IF(H4068=0,0,Calculator!$G$35),0)</f>
        <v>0</v>
      </c>
      <c r="M4068" s="29">
        <f ca="1">IF(I4068&gt;0,IF(DAY($C4068)=1,SUM(INDIRECT("I"&amp;(ROW(C4067)-DAY(C4067))):I4067),0),0)</f>
        <v>0</v>
      </c>
      <c r="N4068" s="29">
        <f ca="1">IF(C4068&lt;Calculator!$G$27,0,IF(C4068=Calculator!$G$27,Calculator!$G$39,IF(H4068-K4068&lt;=0,IF(D4068&gt;Calculator!$G$39,IF(H4068-K4068+E4068+L4068+M4068+Calculator!$G$39&gt;Calculator!$G$39,Calculator!$G$39-(H4068+E4068+L4068+M4068-K4068),Calculator!$G$39),D4068),0)))</f>
        <v>0</v>
      </c>
    </row>
    <row r="4069" spans="1:14" ht="15.75" thickBot="1">
      <c r="A4069" s="33" t="str">
        <f ca="1">IF(C4069=Calculator!$H$27,"F",IF(Daily!D4069+Daily!H4069=0,IF(D4068+H4068&gt;0,"L",""),""))</f>
        <v/>
      </c>
      <c r="B4069" s="34">
        <v>4068</v>
      </c>
      <c r="C4069" s="19">
        <f t="shared" ca="1" si="253"/>
        <v>49998</v>
      </c>
      <c r="D4069" s="29">
        <f t="shared" ca="1" si="255"/>
        <v>0</v>
      </c>
      <c r="E4069" s="29">
        <f ca="1">IF(C4069&lt;Calculator!$D$26,0,IF(DAY($C4069)=1,IF(D4069-Calculator!$G$24&gt;0,Calculator!$G$24,D4069),0))</f>
        <v>0</v>
      </c>
      <c r="F4069" s="29">
        <f ca="1">IF(E4069&gt;0,D4069*Calculator!$G$22/12,0)</f>
        <v>0</v>
      </c>
      <c r="G4069" s="29">
        <f ca="1">IF(E4069&gt;0,(IFERROR(-PMT(Calculator!$G$22/12,Calculator!$G$23*12,Calculator!$G$20),0))-F4069,0)</f>
        <v>0</v>
      </c>
      <c r="H4069" s="29">
        <f t="shared" ca="1" si="256"/>
        <v>0</v>
      </c>
      <c r="I4069" s="29">
        <f t="shared" ca="1" si="254"/>
        <v>0</v>
      </c>
      <c r="J4069" s="30">
        <f>Calculator!$G$40</f>
        <v>6.5000000000000002E-2</v>
      </c>
      <c r="K4069" s="29">
        <f ca="1">IF(C4069&gt;=Calculator!$G$27,IF(DAY($C4069)=1,Calculator!$G$34/2,IF(DAY($C4069)=15,Calculator!$G$34/2,0)),0)</f>
        <v>0</v>
      </c>
      <c r="L4069" s="29">
        <f ca="1">IF(DAY($C4069)=28,IF(H4069=0,0,Calculator!$G$35),0)</f>
        <v>0</v>
      </c>
      <c r="M4069" s="29">
        <f ca="1">IF(I4069&gt;0,IF(DAY($C4069)=1,SUM(INDIRECT("I"&amp;(ROW(C4068)-DAY(C4068))):I4068),0),0)</f>
        <v>0</v>
      </c>
      <c r="N4069" s="29">
        <f ca="1">IF(C4069&lt;Calculator!$G$27,0,IF(C4069=Calculator!$G$27,Calculator!$G$39,IF(H4069-K4069&lt;=0,IF(D4069&gt;Calculator!$G$39,IF(H4069-K4069+E4069+L4069+M4069+Calculator!$G$39&gt;Calculator!$G$39,Calculator!$G$39-(H4069+E4069+L4069+M4069-K4069),Calculator!$G$39),D4069),0)))</f>
        <v>0</v>
      </c>
    </row>
    <row r="4070" spans="1:14" ht="15.75" thickBot="1">
      <c r="A4070" s="33" t="str">
        <f ca="1">IF(C4070=Calculator!$H$27,"F",IF(Daily!D4070+Daily!H4070=0,IF(D4069+H4069&gt;0,"L",""),""))</f>
        <v/>
      </c>
      <c r="B4070" s="34">
        <v>4069</v>
      </c>
      <c r="C4070" s="19">
        <f t="shared" ca="1" si="253"/>
        <v>49999</v>
      </c>
      <c r="D4070" s="29">
        <f t="shared" ca="1" si="255"/>
        <v>0</v>
      </c>
      <c r="E4070" s="29">
        <f ca="1">IF(C4070&lt;Calculator!$D$26,0,IF(DAY($C4070)=1,IF(D4070-Calculator!$G$24&gt;0,Calculator!$G$24,D4070),0))</f>
        <v>0</v>
      </c>
      <c r="F4070" s="29">
        <f ca="1">IF(E4070&gt;0,D4070*Calculator!$G$22/12,0)</f>
        <v>0</v>
      </c>
      <c r="G4070" s="29">
        <f ca="1">IF(E4070&gt;0,(IFERROR(-PMT(Calculator!$G$22/12,Calculator!$G$23*12,Calculator!$G$20),0))-F4070,0)</f>
        <v>0</v>
      </c>
      <c r="H4070" s="29">
        <f t="shared" ca="1" si="256"/>
        <v>0</v>
      </c>
      <c r="I4070" s="29">
        <f t="shared" ca="1" si="254"/>
        <v>0</v>
      </c>
      <c r="J4070" s="30">
        <f>Calculator!$G$40</f>
        <v>6.5000000000000002E-2</v>
      </c>
      <c r="K4070" s="29">
        <f ca="1">IF(C4070&gt;=Calculator!$G$27,IF(DAY($C4070)=1,Calculator!$G$34/2,IF(DAY($C4070)=15,Calculator!$G$34/2,0)),0)</f>
        <v>0</v>
      </c>
      <c r="L4070" s="29">
        <f ca="1">IF(DAY($C4070)=28,IF(H4070=0,0,Calculator!$G$35),0)</f>
        <v>0</v>
      </c>
      <c r="M4070" s="29">
        <f ca="1">IF(I4070&gt;0,IF(DAY($C4070)=1,SUM(INDIRECT("I"&amp;(ROW(C4069)-DAY(C4069))):I4069),0),0)</f>
        <v>0</v>
      </c>
      <c r="N4070" s="29">
        <f ca="1">IF(C4070&lt;Calculator!$G$27,0,IF(C4070=Calculator!$G$27,Calculator!$G$39,IF(H4070-K4070&lt;=0,IF(D4070&gt;Calculator!$G$39,IF(H4070-K4070+E4070+L4070+M4070+Calculator!$G$39&gt;Calculator!$G$39,Calculator!$G$39-(H4070+E4070+L4070+M4070-K4070),Calculator!$G$39),D4070),0)))</f>
        <v>0</v>
      </c>
    </row>
    <row r="4071" spans="1:14" ht="15.75" thickBot="1">
      <c r="A4071" s="33" t="str">
        <f ca="1">IF(C4071=Calculator!$H$27,"F",IF(Daily!D4071+Daily!H4071=0,IF(D4070+H4070&gt;0,"L",""),""))</f>
        <v/>
      </c>
      <c r="B4071" s="34">
        <v>4070</v>
      </c>
      <c r="C4071" s="19">
        <f t="shared" ca="1" si="253"/>
        <v>50000</v>
      </c>
      <c r="D4071" s="29">
        <f t="shared" ca="1" si="255"/>
        <v>0</v>
      </c>
      <c r="E4071" s="29">
        <f ca="1">IF(C4071&lt;Calculator!$D$26,0,IF(DAY($C4071)=1,IF(D4071-Calculator!$G$24&gt;0,Calculator!$G$24,D4071),0))</f>
        <v>0</v>
      </c>
      <c r="F4071" s="29">
        <f ca="1">IF(E4071&gt;0,D4071*Calculator!$G$22/12,0)</f>
        <v>0</v>
      </c>
      <c r="G4071" s="29">
        <f ca="1">IF(E4071&gt;0,(IFERROR(-PMT(Calculator!$G$22/12,Calculator!$G$23*12,Calculator!$G$20),0))-F4071,0)</f>
        <v>0</v>
      </c>
      <c r="H4071" s="29">
        <f t="shared" ca="1" si="256"/>
        <v>0</v>
      </c>
      <c r="I4071" s="29">
        <f t="shared" ca="1" si="254"/>
        <v>0</v>
      </c>
      <c r="J4071" s="30">
        <f>Calculator!$G$40</f>
        <v>6.5000000000000002E-2</v>
      </c>
      <c r="K4071" s="29">
        <f ca="1">IF(C4071&gt;=Calculator!$G$27,IF(DAY($C4071)=1,Calculator!$G$34/2,IF(DAY($C4071)=15,Calculator!$G$34/2,0)),0)</f>
        <v>0</v>
      </c>
      <c r="L4071" s="29">
        <f ca="1">IF(DAY($C4071)=28,IF(H4071=0,0,Calculator!$G$35),0)</f>
        <v>0</v>
      </c>
      <c r="M4071" s="29">
        <f ca="1">IF(I4071&gt;0,IF(DAY($C4071)=1,SUM(INDIRECT("I"&amp;(ROW(C4070)-DAY(C4070))):I4070),0),0)</f>
        <v>0</v>
      </c>
      <c r="N4071" s="29">
        <f ca="1">IF(C4071&lt;Calculator!$G$27,0,IF(C4071=Calculator!$G$27,Calculator!$G$39,IF(H4071-K4071&lt;=0,IF(D4071&gt;Calculator!$G$39,IF(H4071-K4071+E4071+L4071+M4071+Calculator!$G$39&gt;Calculator!$G$39,Calculator!$G$39-(H4071+E4071+L4071+M4071-K4071),Calculator!$G$39),D4071),0)))</f>
        <v>0</v>
      </c>
    </row>
    <row r="4072" spans="1:14" ht="15.75" thickBot="1">
      <c r="A4072" s="33" t="str">
        <f ca="1">IF(C4072=Calculator!$H$27,"F",IF(Daily!D4072+Daily!H4072=0,IF(D4071+H4071&gt;0,"L",""),""))</f>
        <v/>
      </c>
      <c r="B4072" s="34">
        <v>4071</v>
      </c>
      <c r="C4072" s="19">
        <f t="shared" ca="1" si="253"/>
        <v>50001</v>
      </c>
      <c r="D4072" s="29">
        <f t="shared" ca="1" si="255"/>
        <v>0</v>
      </c>
      <c r="E4072" s="29">
        <f ca="1">IF(C4072&lt;Calculator!$D$26,0,IF(DAY($C4072)=1,IF(D4072-Calculator!$G$24&gt;0,Calculator!$G$24,D4072),0))</f>
        <v>0</v>
      </c>
      <c r="F4072" s="29">
        <f ca="1">IF(E4072&gt;0,D4072*Calculator!$G$22/12,0)</f>
        <v>0</v>
      </c>
      <c r="G4072" s="29">
        <f ca="1">IF(E4072&gt;0,(IFERROR(-PMT(Calculator!$G$22/12,Calculator!$G$23*12,Calculator!$G$20),0))-F4072,0)</f>
        <v>0</v>
      </c>
      <c r="H4072" s="29">
        <f t="shared" ca="1" si="256"/>
        <v>0</v>
      </c>
      <c r="I4072" s="29">
        <f t="shared" ca="1" si="254"/>
        <v>0</v>
      </c>
      <c r="J4072" s="30">
        <f>Calculator!$G$40</f>
        <v>6.5000000000000002E-2</v>
      </c>
      <c r="K4072" s="29">
        <f ca="1">IF(C4072&gt;=Calculator!$G$27,IF(DAY($C4072)=1,Calculator!$G$34/2,IF(DAY($C4072)=15,Calculator!$G$34/2,0)),0)</f>
        <v>0</v>
      </c>
      <c r="L4072" s="29">
        <f ca="1">IF(DAY($C4072)=28,IF(H4072=0,0,Calculator!$G$35),0)</f>
        <v>0</v>
      </c>
      <c r="M4072" s="29">
        <f ca="1">IF(I4072&gt;0,IF(DAY($C4072)=1,SUM(INDIRECT("I"&amp;(ROW(C4071)-DAY(C4071))):I4071),0),0)</f>
        <v>0</v>
      </c>
      <c r="N4072" s="29">
        <f ca="1">IF(C4072&lt;Calculator!$G$27,0,IF(C4072=Calculator!$G$27,Calculator!$G$39,IF(H4072-K4072&lt;=0,IF(D4072&gt;Calculator!$G$39,IF(H4072-K4072+E4072+L4072+M4072+Calculator!$G$39&gt;Calculator!$G$39,Calculator!$G$39-(H4072+E4072+L4072+M4072-K4072),Calculator!$G$39),D4072),0)))</f>
        <v>0</v>
      </c>
    </row>
    <row r="4073" spans="1:14" ht="15.75" thickBot="1">
      <c r="A4073" s="33" t="str">
        <f ca="1">IF(C4073=Calculator!$H$27,"F",IF(Daily!D4073+Daily!H4073=0,IF(D4072+H4072&gt;0,"L",""),""))</f>
        <v/>
      </c>
      <c r="B4073" s="34">
        <v>4072</v>
      </c>
      <c r="C4073" s="19">
        <f t="shared" ca="1" si="253"/>
        <v>50002</v>
      </c>
      <c r="D4073" s="29">
        <f t="shared" ca="1" si="255"/>
        <v>0</v>
      </c>
      <c r="E4073" s="29">
        <f ca="1">IF(C4073&lt;Calculator!$D$26,0,IF(DAY($C4073)=1,IF(D4073-Calculator!$G$24&gt;0,Calculator!$G$24,D4073),0))</f>
        <v>0</v>
      </c>
      <c r="F4073" s="29">
        <f ca="1">IF(E4073&gt;0,D4073*Calculator!$G$22/12,0)</f>
        <v>0</v>
      </c>
      <c r="G4073" s="29">
        <f ca="1">IF(E4073&gt;0,(IFERROR(-PMT(Calculator!$G$22/12,Calculator!$G$23*12,Calculator!$G$20),0))-F4073,0)</f>
        <v>0</v>
      </c>
      <c r="H4073" s="29">
        <f t="shared" ca="1" si="256"/>
        <v>0</v>
      </c>
      <c r="I4073" s="29">
        <f t="shared" ca="1" si="254"/>
        <v>0</v>
      </c>
      <c r="J4073" s="30">
        <f>Calculator!$G$40</f>
        <v>6.5000000000000002E-2</v>
      </c>
      <c r="K4073" s="29">
        <f ca="1">IF(C4073&gt;=Calculator!$G$27,IF(DAY($C4073)=1,Calculator!$G$34/2,IF(DAY($C4073)=15,Calculator!$G$34/2,0)),0)</f>
        <v>0</v>
      </c>
      <c r="L4073" s="29">
        <f ca="1">IF(DAY($C4073)=28,IF(H4073=0,0,Calculator!$G$35),0)</f>
        <v>0</v>
      </c>
      <c r="M4073" s="29">
        <f ca="1">IF(I4073&gt;0,IF(DAY($C4073)=1,SUM(INDIRECT("I"&amp;(ROW(C4072)-DAY(C4072))):I4072),0),0)</f>
        <v>0</v>
      </c>
      <c r="N4073" s="29">
        <f ca="1">IF(C4073&lt;Calculator!$G$27,0,IF(C4073=Calculator!$G$27,Calculator!$G$39,IF(H4073-K4073&lt;=0,IF(D4073&gt;Calculator!$G$39,IF(H4073-K4073+E4073+L4073+M4073+Calculator!$G$39&gt;Calculator!$G$39,Calculator!$G$39-(H4073+E4073+L4073+M4073-K4073),Calculator!$G$39),D4073),0)))</f>
        <v>0</v>
      </c>
    </row>
    <row r="4074" spans="1:14" ht="15.75" thickBot="1">
      <c r="A4074" s="33" t="str">
        <f ca="1">IF(C4074=Calculator!$H$27,"F",IF(Daily!D4074+Daily!H4074=0,IF(D4073+H4073&gt;0,"L",""),""))</f>
        <v/>
      </c>
      <c r="B4074" s="34">
        <v>4073</v>
      </c>
      <c r="C4074" s="19">
        <f t="shared" ca="1" si="253"/>
        <v>50003</v>
      </c>
      <c r="D4074" s="29">
        <f t="shared" ca="1" si="255"/>
        <v>0</v>
      </c>
      <c r="E4074" s="29">
        <f ca="1">IF(C4074&lt;Calculator!$D$26,0,IF(DAY($C4074)=1,IF(D4074-Calculator!$G$24&gt;0,Calculator!$G$24,D4074),0))</f>
        <v>0</v>
      </c>
      <c r="F4074" s="29">
        <f ca="1">IF(E4074&gt;0,D4074*Calculator!$G$22/12,0)</f>
        <v>0</v>
      </c>
      <c r="G4074" s="29">
        <f ca="1">IF(E4074&gt;0,(IFERROR(-PMT(Calculator!$G$22/12,Calculator!$G$23*12,Calculator!$G$20),0))-F4074,0)</f>
        <v>0</v>
      </c>
      <c r="H4074" s="29">
        <f t="shared" ca="1" si="256"/>
        <v>0</v>
      </c>
      <c r="I4074" s="29">
        <f t="shared" ca="1" si="254"/>
        <v>0</v>
      </c>
      <c r="J4074" s="30">
        <f>Calculator!$G$40</f>
        <v>6.5000000000000002E-2</v>
      </c>
      <c r="K4074" s="29">
        <f ca="1">IF(C4074&gt;=Calculator!$G$27,IF(DAY($C4074)=1,Calculator!$G$34/2,IF(DAY($C4074)=15,Calculator!$G$34/2,0)),0)</f>
        <v>0</v>
      </c>
      <c r="L4074" s="29">
        <f ca="1">IF(DAY($C4074)=28,IF(H4074=0,0,Calculator!$G$35),0)</f>
        <v>0</v>
      </c>
      <c r="M4074" s="29">
        <f ca="1">IF(I4074&gt;0,IF(DAY($C4074)=1,SUM(INDIRECT("I"&amp;(ROW(C4073)-DAY(C4073))):I4073),0),0)</f>
        <v>0</v>
      </c>
      <c r="N4074" s="29">
        <f ca="1">IF(C4074&lt;Calculator!$G$27,0,IF(C4074=Calculator!$G$27,Calculator!$G$39,IF(H4074-K4074&lt;=0,IF(D4074&gt;Calculator!$G$39,IF(H4074-K4074+E4074+L4074+M4074+Calculator!$G$39&gt;Calculator!$G$39,Calculator!$G$39-(H4074+E4074+L4074+M4074-K4074),Calculator!$G$39),D4074),0)))</f>
        <v>0</v>
      </c>
    </row>
    <row r="4075" spans="1:14" ht="15.75" thickBot="1">
      <c r="A4075" s="33" t="str">
        <f ca="1">IF(C4075=Calculator!$H$27,"F",IF(Daily!D4075+Daily!H4075=0,IF(D4074+H4074&gt;0,"L",""),""))</f>
        <v/>
      </c>
      <c r="B4075" s="34">
        <v>4074</v>
      </c>
      <c r="C4075" s="19">
        <f t="shared" ca="1" si="253"/>
        <v>50004</v>
      </c>
      <c r="D4075" s="29">
        <f t="shared" ca="1" si="255"/>
        <v>0</v>
      </c>
      <c r="E4075" s="29">
        <f ca="1">IF(C4075&lt;Calculator!$D$26,0,IF(DAY($C4075)=1,IF(D4075-Calculator!$G$24&gt;0,Calculator!$G$24,D4075),0))</f>
        <v>0</v>
      </c>
      <c r="F4075" s="29">
        <f ca="1">IF(E4075&gt;0,D4075*Calculator!$G$22/12,0)</f>
        <v>0</v>
      </c>
      <c r="G4075" s="29">
        <f ca="1">IF(E4075&gt;0,(IFERROR(-PMT(Calculator!$G$22/12,Calculator!$G$23*12,Calculator!$G$20),0))-F4075,0)</f>
        <v>0</v>
      </c>
      <c r="H4075" s="29">
        <f t="shared" ca="1" si="256"/>
        <v>0</v>
      </c>
      <c r="I4075" s="29">
        <f t="shared" ca="1" si="254"/>
        <v>0</v>
      </c>
      <c r="J4075" s="30">
        <f>Calculator!$G$40</f>
        <v>6.5000000000000002E-2</v>
      </c>
      <c r="K4075" s="29">
        <f ca="1">IF(C4075&gt;=Calculator!$G$27,IF(DAY($C4075)=1,Calculator!$G$34/2,IF(DAY($C4075)=15,Calculator!$G$34/2,0)),0)</f>
        <v>0</v>
      </c>
      <c r="L4075" s="29">
        <f ca="1">IF(DAY($C4075)=28,IF(H4075=0,0,Calculator!$G$35),0)</f>
        <v>0</v>
      </c>
      <c r="M4075" s="29">
        <f ca="1">IF(I4075&gt;0,IF(DAY($C4075)=1,SUM(INDIRECT("I"&amp;(ROW(C4074)-DAY(C4074))):I4074),0),0)</f>
        <v>0</v>
      </c>
      <c r="N4075" s="29">
        <f ca="1">IF(C4075&lt;Calculator!$G$27,0,IF(C4075=Calculator!$G$27,Calculator!$G$39,IF(H4075-K4075&lt;=0,IF(D4075&gt;Calculator!$G$39,IF(H4075-K4075+E4075+L4075+M4075+Calculator!$G$39&gt;Calculator!$G$39,Calculator!$G$39-(H4075+E4075+L4075+M4075-K4075),Calculator!$G$39),D4075),0)))</f>
        <v>0</v>
      </c>
    </row>
    <row r="4076" spans="1:14" ht="15.75" thickBot="1">
      <c r="A4076" s="33" t="str">
        <f ca="1">IF(C4076=Calculator!$H$27,"F",IF(Daily!D4076+Daily!H4076=0,IF(D4075+H4075&gt;0,"L",""),""))</f>
        <v/>
      </c>
      <c r="B4076" s="34">
        <v>4075</v>
      </c>
      <c r="C4076" s="19">
        <f t="shared" ca="1" si="253"/>
        <v>50005</v>
      </c>
      <c r="D4076" s="29">
        <f t="shared" ca="1" si="255"/>
        <v>0</v>
      </c>
      <c r="E4076" s="29">
        <f ca="1">IF(C4076&lt;Calculator!$D$26,0,IF(DAY($C4076)=1,IF(D4076-Calculator!$G$24&gt;0,Calculator!$G$24,D4076),0))</f>
        <v>0</v>
      </c>
      <c r="F4076" s="29">
        <f ca="1">IF(E4076&gt;0,D4076*Calculator!$G$22/12,0)</f>
        <v>0</v>
      </c>
      <c r="G4076" s="29">
        <f ca="1">IF(E4076&gt;0,(IFERROR(-PMT(Calculator!$G$22/12,Calculator!$G$23*12,Calculator!$G$20),0))-F4076,0)</f>
        <v>0</v>
      </c>
      <c r="H4076" s="29">
        <f t="shared" ca="1" si="256"/>
        <v>0</v>
      </c>
      <c r="I4076" s="29">
        <f t="shared" ca="1" si="254"/>
        <v>0</v>
      </c>
      <c r="J4076" s="30">
        <f>Calculator!$G$40</f>
        <v>6.5000000000000002E-2</v>
      </c>
      <c r="K4076" s="29">
        <f ca="1">IF(C4076&gt;=Calculator!$G$27,IF(DAY($C4076)=1,Calculator!$G$34/2,IF(DAY($C4076)=15,Calculator!$G$34/2,0)),0)</f>
        <v>0</v>
      </c>
      <c r="L4076" s="29">
        <f ca="1">IF(DAY($C4076)=28,IF(H4076=0,0,Calculator!$G$35),0)</f>
        <v>0</v>
      </c>
      <c r="M4076" s="29">
        <f ca="1">IF(I4076&gt;0,IF(DAY($C4076)=1,SUM(INDIRECT("I"&amp;(ROW(C4075)-DAY(C4075))):I4075),0),0)</f>
        <v>0</v>
      </c>
      <c r="N4076" s="29">
        <f ca="1">IF(C4076&lt;Calculator!$G$27,0,IF(C4076=Calculator!$G$27,Calculator!$G$39,IF(H4076-K4076&lt;=0,IF(D4076&gt;Calculator!$G$39,IF(H4076-K4076+E4076+L4076+M4076+Calculator!$G$39&gt;Calculator!$G$39,Calculator!$G$39-(H4076+E4076+L4076+M4076-K4076),Calculator!$G$39),D4076),0)))</f>
        <v>0</v>
      </c>
    </row>
    <row r="4077" spans="1:14" ht="15.75" thickBot="1">
      <c r="A4077" s="33" t="str">
        <f ca="1">IF(C4077=Calculator!$H$27,"F",IF(Daily!D4077+Daily!H4077=0,IF(D4076+H4076&gt;0,"L",""),""))</f>
        <v/>
      </c>
      <c r="B4077" s="34">
        <v>4076</v>
      </c>
      <c r="C4077" s="19">
        <f t="shared" ca="1" si="253"/>
        <v>50006</v>
      </c>
      <c r="D4077" s="29">
        <f t="shared" ca="1" si="255"/>
        <v>0</v>
      </c>
      <c r="E4077" s="29">
        <f ca="1">IF(C4077&lt;Calculator!$D$26,0,IF(DAY($C4077)=1,IF(D4077-Calculator!$G$24&gt;0,Calculator!$G$24,D4077),0))</f>
        <v>0</v>
      </c>
      <c r="F4077" s="29">
        <f ca="1">IF(E4077&gt;0,D4077*Calculator!$G$22/12,0)</f>
        <v>0</v>
      </c>
      <c r="G4077" s="29">
        <f ca="1">IF(E4077&gt;0,(IFERROR(-PMT(Calculator!$G$22/12,Calculator!$G$23*12,Calculator!$G$20),0))-F4077,0)</f>
        <v>0</v>
      </c>
      <c r="H4077" s="29">
        <f t="shared" ca="1" si="256"/>
        <v>0</v>
      </c>
      <c r="I4077" s="29">
        <f t="shared" ca="1" si="254"/>
        <v>0</v>
      </c>
      <c r="J4077" s="30">
        <f>Calculator!$G$40</f>
        <v>6.5000000000000002E-2</v>
      </c>
      <c r="K4077" s="29">
        <f ca="1">IF(C4077&gt;=Calculator!$G$27,IF(DAY($C4077)=1,Calculator!$G$34/2,IF(DAY($C4077)=15,Calculator!$G$34/2,0)),0)</f>
        <v>0</v>
      </c>
      <c r="L4077" s="29">
        <f ca="1">IF(DAY($C4077)=28,IF(H4077=0,0,Calculator!$G$35),0)</f>
        <v>0</v>
      </c>
      <c r="M4077" s="29">
        <f ca="1">IF(I4077&gt;0,IF(DAY($C4077)=1,SUM(INDIRECT("I"&amp;(ROW(C4076)-DAY(C4076))):I4076),0),0)</f>
        <v>0</v>
      </c>
      <c r="N4077" s="29">
        <f ca="1">IF(C4077&lt;Calculator!$G$27,0,IF(C4077=Calculator!$G$27,Calculator!$G$39,IF(H4077-K4077&lt;=0,IF(D4077&gt;Calculator!$G$39,IF(H4077-K4077+E4077+L4077+M4077+Calculator!$G$39&gt;Calculator!$G$39,Calculator!$G$39-(H4077+E4077+L4077+M4077-K4077),Calculator!$G$39),D4077),0)))</f>
        <v>0</v>
      </c>
    </row>
    <row r="4078" spans="1:14" ht="15.75" thickBot="1">
      <c r="A4078" s="33" t="str">
        <f ca="1">IF(C4078=Calculator!$H$27,"F",IF(Daily!D4078+Daily!H4078=0,IF(D4077+H4077&gt;0,"L",""),""))</f>
        <v/>
      </c>
      <c r="B4078" s="34">
        <v>4077</v>
      </c>
      <c r="C4078" s="19">
        <f t="shared" ca="1" si="253"/>
        <v>50007</v>
      </c>
      <c r="D4078" s="29">
        <f t="shared" ca="1" si="255"/>
        <v>0</v>
      </c>
      <c r="E4078" s="29">
        <f ca="1">IF(C4078&lt;Calculator!$D$26,0,IF(DAY($C4078)=1,IF(D4078-Calculator!$G$24&gt;0,Calculator!$G$24,D4078),0))</f>
        <v>0</v>
      </c>
      <c r="F4078" s="29">
        <f ca="1">IF(E4078&gt;0,D4078*Calculator!$G$22/12,0)</f>
        <v>0</v>
      </c>
      <c r="G4078" s="29">
        <f ca="1">IF(E4078&gt;0,(IFERROR(-PMT(Calculator!$G$22/12,Calculator!$G$23*12,Calculator!$G$20),0))-F4078,0)</f>
        <v>0</v>
      </c>
      <c r="H4078" s="29">
        <f t="shared" ca="1" si="256"/>
        <v>0</v>
      </c>
      <c r="I4078" s="29">
        <f t="shared" ca="1" si="254"/>
        <v>0</v>
      </c>
      <c r="J4078" s="30">
        <f>Calculator!$G$40</f>
        <v>6.5000000000000002E-2</v>
      </c>
      <c r="K4078" s="29">
        <f ca="1">IF(C4078&gt;=Calculator!$G$27,IF(DAY($C4078)=1,Calculator!$G$34/2,IF(DAY($C4078)=15,Calculator!$G$34/2,0)),0)</f>
        <v>0</v>
      </c>
      <c r="L4078" s="29">
        <f ca="1">IF(DAY($C4078)=28,IF(H4078=0,0,Calculator!$G$35),0)</f>
        <v>0</v>
      </c>
      <c r="M4078" s="29">
        <f ca="1">IF(I4078&gt;0,IF(DAY($C4078)=1,SUM(INDIRECT("I"&amp;(ROW(C4077)-DAY(C4077))):I4077),0),0)</f>
        <v>0</v>
      </c>
      <c r="N4078" s="29">
        <f ca="1">IF(C4078&lt;Calculator!$G$27,0,IF(C4078=Calculator!$G$27,Calculator!$G$39,IF(H4078-K4078&lt;=0,IF(D4078&gt;Calculator!$G$39,IF(H4078-K4078+E4078+L4078+M4078+Calculator!$G$39&gt;Calculator!$G$39,Calculator!$G$39-(H4078+E4078+L4078+M4078-K4078),Calculator!$G$39),D4078),0)))</f>
        <v>0</v>
      </c>
    </row>
    <row r="4079" spans="1:14" ht="15.75" thickBot="1">
      <c r="A4079" s="33" t="str">
        <f ca="1">IF(C4079=Calculator!$H$27,"F",IF(Daily!D4079+Daily!H4079=0,IF(D4078+H4078&gt;0,"L",""),""))</f>
        <v/>
      </c>
      <c r="B4079" s="34">
        <v>4078</v>
      </c>
      <c r="C4079" s="19">
        <f t="shared" ca="1" si="253"/>
        <v>50008</v>
      </c>
      <c r="D4079" s="29">
        <f t="shared" ca="1" si="255"/>
        <v>0</v>
      </c>
      <c r="E4079" s="29">
        <f ca="1">IF(C4079&lt;Calculator!$D$26,0,IF(DAY($C4079)=1,IF(D4079-Calculator!$G$24&gt;0,Calculator!$G$24,D4079),0))</f>
        <v>0</v>
      </c>
      <c r="F4079" s="29">
        <f ca="1">IF(E4079&gt;0,D4079*Calculator!$G$22/12,0)</f>
        <v>0</v>
      </c>
      <c r="G4079" s="29">
        <f ca="1">IF(E4079&gt;0,(IFERROR(-PMT(Calculator!$G$22/12,Calculator!$G$23*12,Calculator!$G$20),0))-F4079,0)</f>
        <v>0</v>
      </c>
      <c r="H4079" s="29">
        <f t="shared" ca="1" si="256"/>
        <v>0</v>
      </c>
      <c r="I4079" s="29">
        <f t="shared" ca="1" si="254"/>
        <v>0</v>
      </c>
      <c r="J4079" s="30">
        <f>Calculator!$G$40</f>
        <v>6.5000000000000002E-2</v>
      </c>
      <c r="K4079" s="29">
        <f ca="1">IF(C4079&gt;=Calculator!$G$27,IF(DAY($C4079)=1,Calculator!$G$34/2,IF(DAY($C4079)=15,Calculator!$G$34/2,0)),0)</f>
        <v>0</v>
      </c>
      <c r="L4079" s="29">
        <f ca="1">IF(DAY($C4079)=28,IF(H4079=0,0,Calculator!$G$35),0)</f>
        <v>0</v>
      </c>
      <c r="M4079" s="29">
        <f ca="1">IF(I4079&gt;0,IF(DAY($C4079)=1,SUM(INDIRECT("I"&amp;(ROW(C4078)-DAY(C4078))):I4078),0),0)</f>
        <v>0</v>
      </c>
      <c r="N4079" s="29">
        <f ca="1">IF(C4079&lt;Calculator!$G$27,0,IF(C4079=Calculator!$G$27,Calculator!$G$39,IF(H4079-K4079&lt;=0,IF(D4079&gt;Calculator!$G$39,IF(H4079-K4079+E4079+L4079+M4079+Calculator!$G$39&gt;Calculator!$G$39,Calculator!$G$39-(H4079+E4079+L4079+M4079-K4079),Calculator!$G$39),D4079),0)))</f>
        <v>0</v>
      </c>
    </row>
    <row r="4080" spans="1:14" ht="15.75" thickBot="1">
      <c r="A4080" s="33" t="str">
        <f ca="1">IF(C4080=Calculator!$H$27,"F",IF(Daily!D4080+Daily!H4080=0,IF(D4079+H4079&gt;0,"L",""),""))</f>
        <v/>
      </c>
      <c r="B4080" s="34">
        <v>4079</v>
      </c>
      <c r="C4080" s="19">
        <f t="shared" ca="1" si="253"/>
        <v>50009</v>
      </c>
      <c r="D4080" s="29">
        <f t="shared" ca="1" si="255"/>
        <v>0</v>
      </c>
      <c r="E4080" s="29">
        <f ca="1">IF(C4080&lt;Calculator!$D$26,0,IF(DAY($C4080)=1,IF(D4080-Calculator!$G$24&gt;0,Calculator!$G$24,D4080),0))</f>
        <v>0</v>
      </c>
      <c r="F4080" s="29">
        <f ca="1">IF(E4080&gt;0,D4080*Calculator!$G$22/12,0)</f>
        <v>0</v>
      </c>
      <c r="G4080" s="29">
        <f ca="1">IF(E4080&gt;0,(IFERROR(-PMT(Calculator!$G$22/12,Calculator!$G$23*12,Calculator!$G$20),0))-F4080,0)</f>
        <v>0</v>
      </c>
      <c r="H4080" s="29">
        <f t="shared" ca="1" si="256"/>
        <v>0</v>
      </c>
      <c r="I4080" s="29">
        <f t="shared" ca="1" si="254"/>
        <v>0</v>
      </c>
      <c r="J4080" s="30">
        <f>Calculator!$G$40</f>
        <v>6.5000000000000002E-2</v>
      </c>
      <c r="K4080" s="29">
        <f ca="1">IF(C4080&gt;=Calculator!$G$27,IF(DAY($C4080)=1,Calculator!$G$34/2,IF(DAY($C4080)=15,Calculator!$G$34/2,0)),0)</f>
        <v>0</v>
      </c>
      <c r="L4080" s="29">
        <f ca="1">IF(DAY($C4080)=28,IF(H4080=0,0,Calculator!$G$35),0)</f>
        <v>0</v>
      </c>
      <c r="M4080" s="29">
        <f ca="1">IF(I4080&gt;0,IF(DAY($C4080)=1,SUM(INDIRECT("I"&amp;(ROW(C4079)-DAY(C4079))):I4079),0),0)</f>
        <v>0</v>
      </c>
      <c r="N4080" s="29">
        <f ca="1">IF(C4080&lt;Calculator!$G$27,0,IF(C4080=Calculator!$G$27,Calculator!$G$39,IF(H4080-K4080&lt;=0,IF(D4080&gt;Calculator!$G$39,IF(H4080-K4080+E4080+L4080+M4080+Calculator!$G$39&gt;Calculator!$G$39,Calculator!$G$39-(H4080+E4080+L4080+M4080-K4080),Calculator!$G$39),D4080),0)))</f>
        <v>0</v>
      </c>
    </row>
    <row r="4081" spans="1:14" ht="15.75" thickBot="1">
      <c r="A4081" s="33" t="str">
        <f ca="1">IF(C4081=Calculator!$H$27,"F",IF(Daily!D4081+Daily!H4081=0,IF(D4080+H4080&gt;0,"L",""),""))</f>
        <v/>
      </c>
      <c r="B4081" s="34">
        <v>4080</v>
      </c>
      <c r="C4081" s="19">
        <f t="shared" ca="1" si="253"/>
        <v>50010</v>
      </c>
      <c r="D4081" s="29">
        <f t="shared" ca="1" si="255"/>
        <v>0</v>
      </c>
      <c r="E4081" s="29">
        <f ca="1">IF(C4081&lt;Calculator!$D$26,0,IF(DAY($C4081)=1,IF(D4081-Calculator!$G$24&gt;0,Calculator!$G$24,D4081),0))</f>
        <v>0</v>
      </c>
      <c r="F4081" s="29">
        <f ca="1">IF(E4081&gt;0,D4081*Calculator!$G$22/12,0)</f>
        <v>0</v>
      </c>
      <c r="G4081" s="29">
        <f ca="1">IF(E4081&gt;0,(IFERROR(-PMT(Calculator!$G$22/12,Calculator!$G$23*12,Calculator!$G$20),0))-F4081,0)</f>
        <v>0</v>
      </c>
      <c r="H4081" s="29">
        <f t="shared" ca="1" si="256"/>
        <v>0</v>
      </c>
      <c r="I4081" s="29">
        <f t="shared" ca="1" si="254"/>
        <v>0</v>
      </c>
      <c r="J4081" s="30">
        <f>Calculator!$G$40</f>
        <v>6.5000000000000002E-2</v>
      </c>
      <c r="K4081" s="29">
        <f ca="1">IF(C4081&gt;=Calculator!$G$27,IF(DAY($C4081)=1,Calculator!$G$34/2,IF(DAY($C4081)=15,Calculator!$G$34/2,0)),0)</f>
        <v>4500</v>
      </c>
      <c r="L4081" s="29">
        <f ca="1">IF(DAY($C4081)=28,IF(H4081=0,0,Calculator!$G$35),0)</f>
        <v>0</v>
      </c>
      <c r="M4081" s="29">
        <f ca="1">IF(I4081&gt;0,IF(DAY($C4081)=1,SUM(INDIRECT("I"&amp;(ROW(C4080)-DAY(C4080))):I4080),0),0)</f>
        <v>0</v>
      </c>
      <c r="N4081" s="29">
        <f ca="1">IF(C4081&lt;Calculator!$G$27,0,IF(C4081=Calculator!$G$27,Calculator!$G$39,IF(H4081-K4081&lt;=0,IF(D4081&gt;Calculator!$G$39,IF(H4081-K4081+E4081+L4081+M4081+Calculator!$G$39&gt;Calculator!$G$39,Calculator!$G$39-(H4081+E4081+L4081+M4081-K4081),Calculator!$G$39),D4081),0)))</f>
        <v>0</v>
      </c>
    </row>
    <row r="4082" spans="1:14" ht="15.75" thickBot="1">
      <c r="A4082" s="33" t="str">
        <f ca="1">IF(C4082=Calculator!$H$27,"F",IF(Daily!D4082+Daily!H4082=0,IF(D4081+H4081&gt;0,"L",""),""))</f>
        <v/>
      </c>
      <c r="B4082" s="34">
        <v>4081</v>
      </c>
      <c r="C4082" s="19">
        <f t="shared" ca="1" si="253"/>
        <v>50011</v>
      </c>
      <c r="D4082" s="29">
        <f t="shared" ca="1" si="255"/>
        <v>0</v>
      </c>
      <c r="E4082" s="29">
        <f ca="1">IF(C4082&lt;Calculator!$D$26,0,IF(DAY($C4082)=1,IF(D4082-Calculator!$G$24&gt;0,Calculator!$G$24,D4082),0))</f>
        <v>0</v>
      </c>
      <c r="F4082" s="29">
        <f ca="1">IF(E4082&gt;0,D4082*Calculator!$G$22/12,0)</f>
        <v>0</v>
      </c>
      <c r="G4082" s="29">
        <f ca="1">IF(E4082&gt;0,(IFERROR(-PMT(Calculator!$G$22/12,Calculator!$G$23*12,Calculator!$G$20),0))-F4082,0)</f>
        <v>0</v>
      </c>
      <c r="H4082" s="29">
        <f t="shared" ca="1" si="256"/>
        <v>0</v>
      </c>
      <c r="I4082" s="29">
        <f t="shared" ca="1" si="254"/>
        <v>0</v>
      </c>
      <c r="J4082" s="30">
        <f>Calculator!$G$40</f>
        <v>6.5000000000000002E-2</v>
      </c>
      <c r="K4082" s="29">
        <f ca="1">IF(C4082&gt;=Calculator!$G$27,IF(DAY($C4082)=1,Calculator!$G$34/2,IF(DAY($C4082)=15,Calculator!$G$34/2,0)),0)</f>
        <v>0</v>
      </c>
      <c r="L4082" s="29">
        <f ca="1">IF(DAY($C4082)=28,IF(H4082=0,0,Calculator!$G$35),0)</f>
        <v>0</v>
      </c>
      <c r="M4082" s="29">
        <f ca="1">IF(I4082&gt;0,IF(DAY($C4082)=1,SUM(INDIRECT("I"&amp;(ROW(C4081)-DAY(C4081))):I4081),0),0)</f>
        <v>0</v>
      </c>
      <c r="N4082" s="29">
        <f ca="1">IF(C4082&lt;Calculator!$G$27,0,IF(C4082=Calculator!$G$27,Calculator!$G$39,IF(H4082-K4082&lt;=0,IF(D4082&gt;Calculator!$G$39,IF(H4082-K4082+E4082+L4082+M4082+Calculator!$G$39&gt;Calculator!$G$39,Calculator!$G$39-(H4082+E4082+L4082+M4082-K4082),Calculator!$G$39),D4082),0)))</f>
        <v>0</v>
      </c>
    </row>
    <row r="4083" spans="1:14" ht="15.75" thickBot="1">
      <c r="A4083" s="33" t="str">
        <f ca="1">IF(C4083=Calculator!$H$27,"F",IF(Daily!D4083+Daily!H4083=0,IF(D4082+H4082&gt;0,"L",""),""))</f>
        <v/>
      </c>
      <c r="B4083" s="34">
        <v>4082</v>
      </c>
      <c r="C4083" s="19">
        <f t="shared" ca="1" si="253"/>
        <v>50012</v>
      </c>
      <c r="D4083" s="29">
        <f t="shared" ca="1" si="255"/>
        <v>0</v>
      </c>
      <c r="E4083" s="29">
        <f ca="1">IF(C4083&lt;Calculator!$D$26,0,IF(DAY($C4083)=1,IF(D4083-Calculator!$G$24&gt;0,Calculator!$G$24,D4083),0))</f>
        <v>0</v>
      </c>
      <c r="F4083" s="29">
        <f ca="1">IF(E4083&gt;0,D4083*Calculator!$G$22/12,0)</f>
        <v>0</v>
      </c>
      <c r="G4083" s="29">
        <f ca="1">IF(E4083&gt;0,(IFERROR(-PMT(Calculator!$G$22/12,Calculator!$G$23*12,Calculator!$G$20),0))-F4083,0)</f>
        <v>0</v>
      </c>
      <c r="H4083" s="29">
        <f t="shared" ca="1" si="256"/>
        <v>0</v>
      </c>
      <c r="I4083" s="29">
        <f t="shared" ca="1" si="254"/>
        <v>0</v>
      </c>
      <c r="J4083" s="30">
        <f>Calculator!$G$40</f>
        <v>6.5000000000000002E-2</v>
      </c>
      <c r="K4083" s="29">
        <f ca="1">IF(C4083&gt;=Calculator!$G$27,IF(DAY($C4083)=1,Calculator!$G$34/2,IF(DAY($C4083)=15,Calculator!$G$34/2,0)),0)</f>
        <v>0</v>
      </c>
      <c r="L4083" s="29">
        <f ca="1">IF(DAY($C4083)=28,IF(H4083=0,0,Calculator!$G$35),0)</f>
        <v>0</v>
      </c>
      <c r="M4083" s="29">
        <f ca="1">IF(I4083&gt;0,IF(DAY($C4083)=1,SUM(INDIRECT("I"&amp;(ROW(C4082)-DAY(C4082))):I4082),0),0)</f>
        <v>0</v>
      </c>
      <c r="N4083" s="29">
        <f ca="1">IF(C4083&lt;Calculator!$G$27,0,IF(C4083=Calculator!$G$27,Calculator!$G$39,IF(H4083-K4083&lt;=0,IF(D4083&gt;Calculator!$G$39,IF(H4083-K4083+E4083+L4083+M4083+Calculator!$G$39&gt;Calculator!$G$39,Calculator!$G$39-(H4083+E4083+L4083+M4083-K4083),Calculator!$G$39),D4083),0)))</f>
        <v>0</v>
      </c>
    </row>
    <row r="4084" spans="1:14" ht="15.75" thickBot="1">
      <c r="A4084" s="33" t="str">
        <f ca="1">IF(C4084=Calculator!$H$27,"F",IF(Daily!D4084+Daily!H4084=0,IF(D4083+H4083&gt;0,"L",""),""))</f>
        <v/>
      </c>
      <c r="B4084" s="34">
        <v>4083</v>
      </c>
      <c r="C4084" s="19">
        <f t="shared" ca="1" si="253"/>
        <v>50013</v>
      </c>
      <c r="D4084" s="29">
        <f t="shared" ca="1" si="255"/>
        <v>0</v>
      </c>
      <c r="E4084" s="29">
        <f ca="1">IF(C4084&lt;Calculator!$D$26,0,IF(DAY($C4084)=1,IF(D4084-Calculator!$G$24&gt;0,Calculator!$G$24,D4084),0))</f>
        <v>0</v>
      </c>
      <c r="F4084" s="29">
        <f ca="1">IF(E4084&gt;0,D4084*Calculator!$G$22/12,0)</f>
        <v>0</v>
      </c>
      <c r="G4084" s="29">
        <f ca="1">IF(E4084&gt;0,(IFERROR(-PMT(Calculator!$G$22/12,Calculator!$G$23*12,Calculator!$G$20),0))-F4084,0)</f>
        <v>0</v>
      </c>
      <c r="H4084" s="29">
        <f t="shared" ca="1" si="256"/>
        <v>0</v>
      </c>
      <c r="I4084" s="29">
        <f t="shared" ca="1" si="254"/>
        <v>0</v>
      </c>
      <c r="J4084" s="30">
        <f>Calculator!$G$40</f>
        <v>6.5000000000000002E-2</v>
      </c>
      <c r="K4084" s="29">
        <f ca="1">IF(C4084&gt;=Calculator!$G$27,IF(DAY($C4084)=1,Calculator!$G$34/2,IF(DAY($C4084)=15,Calculator!$G$34/2,0)),0)</f>
        <v>0</v>
      </c>
      <c r="L4084" s="29">
        <f ca="1">IF(DAY($C4084)=28,IF(H4084=0,0,Calculator!$G$35),0)</f>
        <v>0</v>
      </c>
      <c r="M4084" s="29">
        <f ca="1">IF(I4084&gt;0,IF(DAY($C4084)=1,SUM(INDIRECT("I"&amp;(ROW(C4083)-DAY(C4083))):I4083),0),0)</f>
        <v>0</v>
      </c>
      <c r="N4084" s="29">
        <f ca="1">IF(C4084&lt;Calculator!$G$27,0,IF(C4084=Calculator!$G$27,Calculator!$G$39,IF(H4084-K4084&lt;=0,IF(D4084&gt;Calculator!$G$39,IF(H4084-K4084+E4084+L4084+M4084+Calculator!$G$39&gt;Calculator!$G$39,Calculator!$G$39-(H4084+E4084+L4084+M4084-K4084),Calculator!$G$39),D4084),0)))</f>
        <v>0</v>
      </c>
    </row>
    <row r="4085" spans="1:14" ht="15.75" thickBot="1">
      <c r="A4085" s="33" t="str">
        <f ca="1">IF(C4085=Calculator!$H$27,"F",IF(Daily!D4085+Daily!H4085=0,IF(D4084+H4084&gt;0,"L",""),""))</f>
        <v/>
      </c>
      <c r="B4085" s="34">
        <v>4084</v>
      </c>
      <c r="C4085" s="19">
        <f t="shared" ca="1" si="253"/>
        <v>50014</v>
      </c>
      <c r="D4085" s="29">
        <f t="shared" ca="1" si="255"/>
        <v>0</v>
      </c>
      <c r="E4085" s="29">
        <f ca="1">IF(C4085&lt;Calculator!$D$26,0,IF(DAY($C4085)=1,IF(D4085-Calculator!$G$24&gt;0,Calculator!$G$24,D4085),0))</f>
        <v>0</v>
      </c>
      <c r="F4085" s="29">
        <f ca="1">IF(E4085&gt;0,D4085*Calculator!$G$22/12,0)</f>
        <v>0</v>
      </c>
      <c r="G4085" s="29">
        <f ca="1">IF(E4085&gt;0,(IFERROR(-PMT(Calculator!$G$22/12,Calculator!$G$23*12,Calculator!$G$20),0))-F4085,0)</f>
        <v>0</v>
      </c>
      <c r="H4085" s="29">
        <f t="shared" ca="1" si="256"/>
        <v>0</v>
      </c>
      <c r="I4085" s="29">
        <f t="shared" ca="1" si="254"/>
        <v>0</v>
      </c>
      <c r="J4085" s="30">
        <f>Calculator!$G$40</f>
        <v>6.5000000000000002E-2</v>
      </c>
      <c r="K4085" s="29">
        <f ca="1">IF(C4085&gt;=Calculator!$G$27,IF(DAY($C4085)=1,Calculator!$G$34/2,IF(DAY($C4085)=15,Calculator!$G$34/2,0)),0)</f>
        <v>0</v>
      </c>
      <c r="L4085" s="29">
        <f ca="1">IF(DAY($C4085)=28,IF(H4085=0,0,Calculator!$G$35),0)</f>
        <v>0</v>
      </c>
      <c r="M4085" s="29">
        <f ca="1">IF(I4085&gt;0,IF(DAY($C4085)=1,SUM(INDIRECT("I"&amp;(ROW(C4084)-DAY(C4084))):I4084),0),0)</f>
        <v>0</v>
      </c>
      <c r="N4085" s="29">
        <f ca="1">IF(C4085&lt;Calculator!$G$27,0,IF(C4085=Calculator!$G$27,Calculator!$G$39,IF(H4085-K4085&lt;=0,IF(D4085&gt;Calculator!$G$39,IF(H4085-K4085+E4085+L4085+M4085+Calculator!$G$39&gt;Calculator!$G$39,Calculator!$G$39-(H4085+E4085+L4085+M4085-K4085),Calculator!$G$39),D4085),0)))</f>
        <v>0</v>
      </c>
    </row>
    <row r="4086" spans="1:14" ht="15.75" thickBot="1">
      <c r="A4086" s="33" t="str">
        <f ca="1">IF(C4086=Calculator!$H$27,"F",IF(Daily!D4086+Daily!H4086=0,IF(D4085+H4085&gt;0,"L",""),""))</f>
        <v/>
      </c>
      <c r="B4086" s="34">
        <v>4085</v>
      </c>
      <c r="C4086" s="19">
        <f t="shared" ca="1" si="253"/>
        <v>50015</v>
      </c>
      <c r="D4086" s="29">
        <f t="shared" ca="1" si="255"/>
        <v>0</v>
      </c>
      <c r="E4086" s="29">
        <f ca="1">IF(C4086&lt;Calculator!$D$26,0,IF(DAY($C4086)=1,IF(D4086-Calculator!$G$24&gt;0,Calculator!$G$24,D4086),0))</f>
        <v>0</v>
      </c>
      <c r="F4086" s="29">
        <f ca="1">IF(E4086&gt;0,D4086*Calculator!$G$22/12,0)</f>
        <v>0</v>
      </c>
      <c r="G4086" s="29">
        <f ca="1">IF(E4086&gt;0,(IFERROR(-PMT(Calculator!$G$22/12,Calculator!$G$23*12,Calculator!$G$20),0))-F4086,0)</f>
        <v>0</v>
      </c>
      <c r="H4086" s="29">
        <f t="shared" ca="1" si="256"/>
        <v>0</v>
      </c>
      <c r="I4086" s="29">
        <f t="shared" ca="1" si="254"/>
        <v>0</v>
      </c>
      <c r="J4086" s="30">
        <f>Calculator!$G$40</f>
        <v>6.5000000000000002E-2</v>
      </c>
      <c r="K4086" s="29">
        <f ca="1">IF(C4086&gt;=Calculator!$G$27,IF(DAY($C4086)=1,Calculator!$G$34/2,IF(DAY($C4086)=15,Calculator!$G$34/2,0)),0)</f>
        <v>0</v>
      </c>
      <c r="L4086" s="29">
        <f ca="1">IF(DAY($C4086)=28,IF(H4086=0,0,Calculator!$G$35),0)</f>
        <v>0</v>
      </c>
      <c r="M4086" s="29">
        <f ca="1">IF(I4086&gt;0,IF(DAY($C4086)=1,SUM(INDIRECT("I"&amp;(ROW(C4085)-DAY(C4085))):I4085),0),0)</f>
        <v>0</v>
      </c>
      <c r="N4086" s="29">
        <f ca="1">IF(C4086&lt;Calculator!$G$27,0,IF(C4086=Calculator!$G$27,Calculator!$G$39,IF(H4086-K4086&lt;=0,IF(D4086&gt;Calculator!$G$39,IF(H4086-K4086+E4086+L4086+M4086+Calculator!$G$39&gt;Calculator!$G$39,Calculator!$G$39-(H4086+E4086+L4086+M4086-K4086),Calculator!$G$39),D4086),0)))</f>
        <v>0</v>
      </c>
    </row>
    <row r="4087" spans="1:14" ht="15.75" thickBot="1">
      <c r="A4087" s="33" t="str">
        <f ca="1">IF(C4087=Calculator!$H$27,"F",IF(Daily!D4087+Daily!H4087=0,IF(D4086+H4086&gt;0,"L",""),""))</f>
        <v/>
      </c>
      <c r="B4087" s="34">
        <v>4086</v>
      </c>
      <c r="C4087" s="19">
        <f t="shared" ca="1" si="253"/>
        <v>50016</v>
      </c>
      <c r="D4087" s="29">
        <f t="shared" ca="1" si="255"/>
        <v>0</v>
      </c>
      <c r="E4087" s="29">
        <f ca="1">IF(C4087&lt;Calculator!$D$26,0,IF(DAY($C4087)=1,IF(D4087-Calculator!$G$24&gt;0,Calculator!$G$24,D4087),0))</f>
        <v>0</v>
      </c>
      <c r="F4087" s="29">
        <f ca="1">IF(E4087&gt;0,D4087*Calculator!$G$22/12,0)</f>
        <v>0</v>
      </c>
      <c r="G4087" s="29">
        <f ca="1">IF(E4087&gt;0,(IFERROR(-PMT(Calculator!$G$22/12,Calculator!$G$23*12,Calculator!$G$20),0))-F4087,0)</f>
        <v>0</v>
      </c>
      <c r="H4087" s="29">
        <f t="shared" ca="1" si="256"/>
        <v>0</v>
      </c>
      <c r="I4087" s="29">
        <f t="shared" ca="1" si="254"/>
        <v>0</v>
      </c>
      <c r="J4087" s="30">
        <f>Calculator!$G$40</f>
        <v>6.5000000000000002E-2</v>
      </c>
      <c r="K4087" s="29">
        <f ca="1">IF(C4087&gt;=Calculator!$G$27,IF(DAY($C4087)=1,Calculator!$G$34/2,IF(DAY($C4087)=15,Calculator!$G$34/2,0)),0)</f>
        <v>0</v>
      </c>
      <c r="L4087" s="29">
        <f ca="1">IF(DAY($C4087)=28,IF(H4087=0,0,Calculator!$G$35),0)</f>
        <v>0</v>
      </c>
      <c r="M4087" s="29">
        <f ca="1">IF(I4087&gt;0,IF(DAY($C4087)=1,SUM(INDIRECT("I"&amp;(ROW(C4086)-DAY(C4086))):I4086),0),0)</f>
        <v>0</v>
      </c>
      <c r="N4087" s="29">
        <f ca="1">IF(C4087&lt;Calculator!$G$27,0,IF(C4087=Calculator!$G$27,Calculator!$G$39,IF(H4087-K4087&lt;=0,IF(D4087&gt;Calculator!$G$39,IF(H4087-K4087+E4087+L4087+M4087+Calculator!$G$39&gt;Calculator!$G$39,Calculator!$G$39-(H4087+E4087+L4087+M4087-K4087),Calculator!$G$39),D4087),0)))</f>
        <v>0</v>
      </c>
    </row>
    <row r="4088" spans="1:14" ht="15.75" thickBot="1">
      <c r="A4088" s="33" t="str">
        <f ca="1">IF(C4088=Calculator!$H$27,"F",IF(Daily!D4088+Daily!H4088=0,IF(D4087+H4087&gt;0,"L",""),""))</f>
        <v/>
      </c>
      <c r="B4088" s="34">
        <v>4087</v>
      </c>
      <c r="C4088" s="19">
        <f t="shared" ca="1" si="253"/>
        <v>50017</v>
      </c>
      <c r="D4088" s="29">
        <f t="shared" ca="1" si="255"/>
        <v>0</v>
      </c>
      <c r="E4088" s="29">
        <f ca="1">IF(C4088&lt;Calculator!$D$26,0,IF(DAY($C4088)=1,IF(D4088-Calculator!$G$24&gt;0,Calculator!$G$24,D4088),0))</f>
        <v>0</v>
      </c>
      <c r="F4088" s="29">
        <f ca="1">IF(E4088&gt;0,D4088*Calculator!$G$22/12,0)</f>
        <v>0</v>
      </c>
      <c r="G4088" s="29">
        <f ca="1">IF(E4088&gt;0,(IFERROR(-PMT(Calculator!$G$22/12,Calculator!$G$23*12,Calculator!$G$20),0))-F4088,0)</f>
        <v>0</v>
      </c>
      <c r="H4088" s="29">
        <f t="shared" ca="1" si="256"/>
        <v>0</v>
      </c>
      <c r="I4088" s="29">
        <f t="shared" ca="1" si="254"/>
        <v>0</v>
      </c>
      <c r="J4088" s="30">
        <f>Calculator!$G$40</f>
        <v>6.5000000000000002E-2</v>
      </c>
      <c r="K4088" s="29">
        <f ca="1">IF(C4088&gt;=Calculator!$G$27,IF(DAY($C4088)=1,Calculator!$G$34/2,IF(DAY($C4088)=15,Calculator!$G$34/2,0)),0)</f>
        <v>0</v>
      </c>
      <c r="L4088" s="29">
        <f ca="1">IF(DAY($C4088)=28,IF(H4088=0,0,Calculator!$G$35),0)</f>
        <v>0</v>
      </c>
      <c r="M4088" s="29">
        <f ca="1">IF(I4088&gt;0,IF(DAY($C4088)=1,SUM(INDIRECT("I"&amp;(ROW(C4087)-DAY(C4087))):I4087),0),0)</f>
        <v>0</v>
      </c>
      <c r="N4088" s="29">
        <f ca="1">IF(C4088&lt;Calculator!$G$27,0,IF(C4088=Calculator!$G$27,Calculator!$G$39,IF(H4088-K4088&lt;=0,IF(D4088&gt;Calculator!$G$39,IF(H4088-K4088+E4088+L4088+M4088+Calculator!$G$39&gt;Calculator!$G$39,Calculator!$G$39-(H4088+E4088+L4088+M4088-K4088),Calculator!$G$39),D4088),0)))</f>
        <v>0</v>
      </c>
    </row>
    <row r="4089" spans="1:14" ht="15.75" thickBot="1">
      <c r="A4089" s="33" t="str">
        <f ca="1">IF(C4089=Calculator!$H$27,"F",IF(Daily!D4089+Daily!H4089=0,IF(D4088+H4088&gt;0,"L",""),""))</f>
        <v/>
      </c>
      <c r="B4089" s="34">
        <v>4088</v>
      </c>
      <c r="C4089" s="19">
        <f t="shared" ca="1" si="253"/>
        <v>50018</v>
      </c>
      <c r="D4089" s="29">
        <f t="shared" ca="1" si="255"/>
        <v>0</v>
      </c>
      <c r="E4089" s="29">
        <f ca="1">IF(C4089&lt;Calculator!$D$26,0,IF(DAY($C4089)=1,IF(D4089-Calculator!$G$24&gt;0,Calculator!$G$24,D4089),0))</f>
        <v>0</v>
      </c>
      <c r="F4089" s="29">
        <f ca="1">IF(E4089&gt;0,D4089*Calculator!$G$22/12,0)</f>
        <v>0</v>
      </c>
      <c r="G4089" s="29">
        <f ca="1">IF(E4089&gt;0,(IFERROR(-PMT(Calculator!$G$22/12,Calculator!$G$23*12,Calculator!$G$20),0))-F4089,0)</f>
        <v>0</v>
      </c>
      <c r="H4089" s="29">
        <f t="shared" ca="1" si="256"/>
        <v>0</v>
      </c>
      <c r="I4089" s="29">
        <f t="shared" ca="1" si="254"/>
        <v>0</v>
      </c>
      <c r="J4089" s="30">
        <f>Calculator!$G$40</f>
        <v>6.5000000000000002E-2</v>
      </c>
      <c r="K4089" s="29">
        <f ca="1">IF(C4089&gt;=Calculator!$G$27,IF(DAY($C4089)=1,Calculator!$G$34/2,IF(DAY($C4089)=15,Calculator!$G$34/2,0)),0)</f>
        <v>0</v>
      </c>
      <c r="L4089" s="29">
        <f ca="1">IF(DAY($C4089)=28,IF(H4089=0,0,Calculator!$G$35),0)</f>
        <v>0</v>
      </c>
      <c r="M4089" s="29">
        <f ca="1">IF(I4089&gt;0,IF(DAY($C4089)=1,SUM(INDIRECT("I"&amp;(ROW(C4088)-DAY(C4088))):I4088),0),0)</f>
        <v>0</v>
      </c>
      <c r="N4089" s="29">
        <f ca="1">IF(C4089&lt;Calculator!$G$27,0,IF(C4089=Calculator!$G$27,Calculator!$G$39,IF(H4089-K4089&lt;=0,IF(D4089&gt;Calculator!$G$39,IF(H4089-K4089+E4089+L4089+M4089+Calculator!$G$39&gt;Calculator!$G$39,Calculator!$G$39-(H4089+E4089+L4089+M4089-K4089),Calculator!$G$39),D4089),0)))</f>
        <v>0</v>
      </c>
    </row>
    <row r="4090" spans="1:14" ht="15.75" thickBot="1">
      <c r="A4090" s="33" t="str">
        <f ca="1">IF(C4090=Calculator!$H$27,"F",IF(Daily!D4090+Daily!H4090=0,IF(D4089+H4089&gt;0,"L",""),""))</f>
        <v/>
      </c>
      <c r="B4090" s="34">
        <v>4089</v>
      </c>
      <c r="C4090" s="19">
        <f t="shared" ca="1" si="253"/>
        <v>50019</v>
      </c>
      <c r="D4090" s="29">
        <f t="shared" ca="1" si="255"/>
        <v>0</v>
      </c>
      <c r="E4090" s="29">
        <f ca="1">IF(C4090&lt;Calculator!$D$26,0,IF(DAY($C4090)=1,IF(D4090-Calculator!$G$24&gt;0,Calculator!$G$24,D4090),0))</f>
        <v>0</v>
      </c>
      <c r="F4090" s="29">
        <f ca="1">IF(E4090&gt;0,D4090*Calculator!$G$22/12,0)</f>
        <v>0</v>
      </c>
      <c r="G4090" s="29">
        <f ca="1">IF(E4090&gt;0,(IFERROR(-PMT(Calculator!$G$22/12,Calculator!$G$23*12,Calculator!$G$20),0))-F4090,0)</f>
        <v>0</v>
      </c>
      <c r="H4090" s="29">
        <f t="shared" ca="1" si="256"/>
        <v>0</v>
      </c>
      <c r="I4090" s="29">
        <f t="shared" ca="1" si="254"/>
        <v>0</v>
      </c>
      <c r="J4090" s="30">
        <f>Calculator!$G$40</f>
        <v>6.5000000000000002E-2</v>
      </c>
      <c r="K4090" s="29">
        <f ca="1">IF(C4090&gt;=Calculator!$G$27,IF(DAY($C4090)=1,Calculator!$G$34/2,IF(DAY($C4090)=15,Calculator!$G$34/2,0)),0)</f>
        <v>0</v>
      </c>
      <c r="L4090" s="29">
        <f ca="1">IF(DAY($C4090)=28,IF(H4090=0,0,Calculator!$G$35),0)</f>
        <v>0</v>
      </c>
      <c r="M4090" s="29">
        <f ca="1">IF(I4090&gt;0,IF(DAY($C4090)=1,SUM(INDIRECT("I"&amp;(ROW(C4089)-DAY(C4089))):I4089),0),0)</f>
        <v>0</v>
      </c>
      <c r="N4090" s="29">
        <f ca="1">IF(C4090&lt;Calculator!$G$27,0,IF(C4090=Calculator!$G$27,Calculator!$G$39,IF(H4090-K4090&lt;=0,IF(D4090&gt;Calculator!$G$39,IF(H4090-K4090+E4090+L4090+M4090+Calculator!$G$39&gt;Calculator!$G$39,Calculator!$G$39-(H4090+E4090+L4090+M4090-K4090),Calculator!$G$39),D4090),0)))</f>
        <v>0</v>
      </c>
    </row>
    <row r="4091" spans="1:14" ht="15.75" thickBot="1">
      <c r="A4091" s="33" t="str">
        <f ca="1">IF(C4091=Calculator!$H$27,"F",IF(Daily!D4091+Daily!H4091=0,IF(D4090+H4090&gt;0,"L",""),""))</f>
        <v/>
      </c>
      <c r="B4091" s="34">
        <v>4090</v>
      </c>
      <c r="C4091" s="19">
        <f t="shared" ca="1" si="253"/>
        <v>50020</v>
      </c>
      <c r="D4091" s="29">
        <f t="shared" ca="1" si="255"/>
        <v>0</v>
      </c>
      <c r="E4091" s="29">
        <f ca="1">IF(C4091&lt;Calculator!$D$26,0,IF(DAY($C4091)=1,IF(D4091-Calculator!$G$24&gt;0,Calculator!$G$24,D4091),0))</f>
        <v>0</v>
      </c>
      <c r="F4091" s="29">
        <f ca="1">IF(E4091&gt;0,D4091*Calculator!$G$22/12,0)</f>
        <v>0</v>
      </c>
      <c r="G4091" s="29">
        <f ca="1">IF(E4091&gt;0,(IFERROR(-PMT(Calculator!$G$22/12,Calculator!$G$23*12,Calculator!$G$20),0))-F4091,0)</f>
        <v>0</v>
      </c>
      <c r="H4091" s="29">
        <f t="shared" ca="1" si="256"/>
        <v>0</v>
      </c>
      <c r="I4091" s="29">
        <f t="shared" ca="1" si="254"/>
        <v>0</v>
      </c>
      <c r="J4091" s="30">
        <f>Calculator!$G$40</f>
        <v>6.5000000000000002E-2</v>
      </c>
      <c r="K4091" s="29">
        <f ca="1">IF(C4091&gt;=Calculator!$G$27,IF(DAY($C4091)=1,Calculator!$G$34/2,IF(DAY($C4091)=15,Calculator!$G$34/2,0)),0)</f>
        <v>0</v>
      </c>
      <c r="L4091" s="29">
        <f ca="1">IF(DAY($C4091)=28,IF(H4091=0,0,Calculator!$G$35),0)</f>
        <v>0</v>
      </c>
      <c r="M4091" s="29">
        <f ca="1">IF(I4091&gt;0,IF(DAY($C4091)=1,SUM(INDIRECT("I"&amp;(ROW(C4090)-DAY(C4090))):I4090),0),0)</f>
        <v>0</v>
      </c>
      <c r="N4091" s="29">
        <f ca="1">IF(C4091&lt;Calculator!$G$27,0,IF(C4091=Calculator!$G$27,Calculator!$G$39,IF(H4091-K4091&lt;=0,IF(D4091&gt;Calculator!$G$39,IF(H4091-K4091+E4091+L4091+M4091+Calculator!$G$39&gt;Calculator!$G$39,Calculator!$G$39-(H4091+E4091+L4091+M4091-K4091),Calculator!$G$39),D4091),0)))</f>
        <v>0</v>
      </c>
    </row>
    <row r="4092" spans="1:14" ht="15.75" thickBot="1">
      <c r="A4092" s="33" t="str">
        <f ca="1">IF(C4092=Calculator!$H$27,"F",IF(Daily!D4092+Daily!H4092=0,IF(D4091+H4091&gt;0,"L",""),""))</f>
        <v/>
      </c>
      <c r="B4092" s="34">
        <v>4091</v>
      </c>
      <c r="C4092" s="19">
        <f t="shared" ca="1" si="253"/>
        <v>50021</v>
      </c>
      <c r="D4092" s="29">
        <f t="shared" ca="1" si="255"/>
        <v>0</v>
      </c>
      <c r="E4092" s="29">
        <f ca="1">IF(C4092&lt;Calculator!$D$26,0,IF(DAY($C4092)=1,IF(D4092-Calculator!$G$24&gt;0,Calculator!$G$24,D4092),0))</f>
        <v>0</v>
      </c>
      <c r="F4092" s="29">
        <f ca="1">IF(E4092&gt;0,D4092*Calculator!$G$22/12,0)</f>
        <v>0</v>
      </c>
      <c r="G4092" s="29">
        <f ca="1">IF(E4092&gt;0,(IFERROR(-PMT(Calculator!$G$22/12,Calculator!$G$23*12,Calculator!$G$20),0))-F4092,0)</f>
        <v>0</v>
      </c>
      <c r="H4092" s="29">
        <f t="shared" ca="1" si="256"/>
        <v>0</v>
      </c>
      <c r="I4092" s="29">
        <f t="shared" ca="1" si="254"/>
        <v>0</v>
      </c>
      <c r="J4092" s="30">
        <f>Calculator!$G$40</f>
        <v>6.5000000000000002E-2</v>
      </c>
      <c r="K4092" s="29">
        <f ca="1">IF(C4092&gt;=Calculator!$G$27,IF(DAY($C4092)=1,Calculator!$G$34/2,IF(DAY($C4092)=15,Calculator!$G$34/2,0)),0)</f>
        <v>0</v>
      </c>
      <c r="L4092" s="29">
        <f ca="1">IF(DAY($C4092)=28,IF(H4092=0,0,Calculator!$G$35),0)</f>
        <v>0</v>
      </c>
      <c r="M4092" s="29">
        <f ca="1">IF(I4092&gt;0,IF(DAY($C4092)=1,SUM(INDIRECT("I"&amp;(ROW(C4091)-DAY(C4091))):I4091),0),0)</f>
        <v>0</v>
      </c>
      <c r="N4092" s="29">
        <f ca="1">IF(C4092&lt;Calculator!$G$27,0,IF(C4092=Calculator!$G$27,Calculator!$G$39,IF(H4092-K4092&lt;=0,IF(D4092&gt;Calculator!$G$39,IF(H4092-K4092+E4092+L4092+M4092+Calculator!$G$39&gt;Calculator!$G$39,Calculator!$G$39-(H4092+E4092+L4092+M4092-K4092),Calculator!$G$39),D4092),0)))</f>
        <v>0</v>
      </c>
    </row>
    <row r="4093" spans="1:14" ht="15.75" thickBot="1">
      <c r="A4093" s="33" t="str">
        <f ca="1">IF(C4093=Calculator!$H$27,"F",IF(Daily!D4093+Daily!H4093=0,IF(D4092+H4092&gt;0,"L",""),""))</f>
        <v/>
      </c>
      <c r="B4093" s="34">
        <v>4092</v>
      </c>
      <c r="C4093" s="19">
        <f t="shared" ca="1" si="253"/>
        <v>50022</v>
      </c>
      <c r="D4093" s="29">
        <f t="shared" ca="1" si="255"/>
        <v>0</v>
      </c>
      <c r="E4093" s="29">
        <f ca="1">IF(C4093&lt;Calculator!$D$26,0,IF(DAY($C4093)=1,IF(D4093-Calculator!$G$24&gt;0,Calculator!$G$24,D4093),0))</f>
        <v>0</v>
      </c>
      <c r="F4093" s="29">
        <f ca="1">IF(E4093&gt;0,D4093*Calculator!$G$22/12,0)</f>
        <v>0</v>
      </c>
      <c r="G4093" s="29">
        <f ca="1">IF(E4093&gt;0,(IFERROR(-PMT(Calculator!$G$22/12,Calculator!$G$23*12,Calculator!$G$20),0))-F4093,0)</f>
        <v>0</v>
      </c>
      <c r="H4093" s="29">
        <f t="shared" ca="1" si="256"/>
        <v>0</v>
      </c>
      <c r="I4093" s="29">
        <f t="shared" ca="1" si="254"/>
        <v>0</v>
      </c>
      <c r="J4093" s="30">
        <f>Calculator!$G$40</f>
        <v>6.5000000000000002E-2</v>
      </c>
      <c r="K4093" s="29">
        <f ca="1">IF(C4093&gt;=Calculator!$G$27,IF(DAY($C4093)=1,Calculator!$G$34/2,IF(DAY($C4093)=15,Calculator!$G$34/2,0)),0)</f>
        <v>0</v>
      </c>
      <c r="L4093" s="29">
        <f ca="1">IF(DAY($C4093)=28,IF(H4093=0,0,Calculator!$G$35),0)</f>
        <v>0</v>
      </c>
      <c r="M4093" s="29">
        <f ca="1">IF(I4093&gt;0,IF(DAY($C4093)=1,SUM(INDIRECT("I"&amp;(ROW(C4092)-DAY(C4092))):I4092),0),0)</f>
        <v>0</v>
      </c>
      <c r="N4093" s="29">
        <f ca="1">IF(C4093&lt;Calculator!$G$27,0,IF(C4093=Calculator!$G$27,Calculator!$G$39,IF(H4093-K4093&lt;=0,IF(D4093&gt;Calculator!$G$39,IF(H4093-K4093+E4093+L4093+M4093+Calculator!$G$39&gt;Calculator!$G$39,Calculator!$G$39-(H4093+E4093+L4093+M4093-K4093),Calculator!$G$39),D4093),0)))</f>
        <v>0</v>
      </c>
    </row>
    <row r="4094" spans="1:14" ht="15.75" thickBot="1">
      <c r="A4094" s="33" t="str">
        <f ca="1">IF(C4094=Calculator!$H$27,"F",IF(Daily!D4094+Daily!H4094=0,IF(D4093+H4093&gt;0,"L",""),""))</f>
        <v/>
      </c>
      <c r="B4094" s="34">
        <v>4093</v>
      </c>
      <c r="C4094" s="19">
        <f t="shared" ca="1" si="253"/>
        <v>50023</v>
      </c>
      <c r="D4094" s="29">
        <f t="shared" ca="1" si="255"/>
        <v>0</v>
      </c>
      <c r="E4094" s="29">
        <f ca="1">IF(C4094&lt;Calculator!$D$26,0,IF(DAY($C4094)=1,IF(D4094-Calculator!$G$24&gt;0,Calculator!$G$24,D4094),0))</f>
        <v>0</v>
      </c>
      <c r="F4094" s="29">
        <f ca="1">IF(E4094&gt;0,D4094*Calculator!$G$22/12,0)</f>
        <v>0</v>
      </c>
      <c r="G4094" s="29">
        <f ca="1">IF(E4094&gt;0,(IFERROR(-PMT(Calculator!$G$22/12,Calculator!$G$23*12,Calculator!$G$20),0))-F4094,0)</f>
        <v>0</v>
      </c>
      <c r="H4094" s="29">
        <f t="shared" ca="1" si="256"/>
        <v>0</v>
      </c>
      <c r="I4094" s="29">
        <f t="shared" ca="1" si="254"/>
        <v>0</v>
      </c>
      <c r="J4094" s="30">
        <f>Calculator!$G$40</f>
        <v>6.5000000000000002E-2</v>
      </c>
      <c r="K4094" s="29">
        <f ca="1">IF(C4094&gt;=Calculator!$G$27,IF(DAY($C4094)=1,Calculator!$G$34/2,IF(DAY($C4094)=15,Calculator!$G$34/2,0)),0)</f>
        <v>0</v>
      </c>
      <c r="L4094" s="29">
        <f ca="1">IF(DAY($C4094)=28,IF(H4094=0,0,Calculator!$G$35),0)</f>
        <v>0</v>
      </c>
      <c r="M4094" s="29">
        <f ca="1">IF(I4094&gt;0,IF(DAY($C4094)=1,SUM(INDIRECT("I"&amp;(ROW(C4093)-DAY(C4093))):I4093),0),0)</f>
        <v>0</v>
      </c>
      <c r="N4094" s="29">
        <f ca="1">IF(C4094&lt;Calculator!$G$27,0,IF(C4094=Calculator!$G$27,Calculator!$G$39,IF(H4094-K4094&lt;=0,IF(D4094&gt;Calculator!$G$39,IF(H4094-K4094+E4094+L4094+M4094+Calculator!$G$39&gt;Calculator!$G$39,Calculator!$G$39-(H4094+E4094+L4094+M4094-K4094),Calculator!$G$39),D4094),0)))</f>
        <v>0</v>
      </c>
    </row>
    <row r="4095" spans="1:14" ht="15.75" thickBot="1">
      <c r="A4095" s="33" t="str">
        <f ca="1">IF(C4095=Calculator!$H$27,"F",IF(Daily!D4095+Daily!H4095=0,IF(D4094+H4094&gt;0,"L",""),""))</f>
        <v/>
      </c>
      <c r="B4095" s="34">
        <v>4094</v>
      </c>
      <c r="C4095" s="19">
        <f t="shared" ca="1" si="253"/>
        <v>50024</v>
      </c>
      <c r="D4095" s="29">
        <f t="shared" ca="1" si="255"/>
        <v>0</v>
      </c>
      <c r="E4095" s="29">
        <f ca="1">IF(C4095&lt;Calculator!$D$26,0,IF(DAY($C4095)=1,IF(D4095-Calculator!$G$24&gt;0,Calculator!$G$24,D4095),0))</f>
        <v>0</v>
      </c>
      <c r="F4095" s="29">
        <f ca="1">IF(E4095&gt;0,D4095*Calculator!$G$22/12,0)</f>
        <v>0</v>
      </c>
      <c r="G4095" s="29">
        <f ca="1">IF(E4095&gt;0,(IFERROR(-PMT(Calculator!$G$22/12,Calculator!$G$23*12,Calculator!$G$20),0))-F4095,0)</f>
        <v>0</v>
      </c>
      <c r="H4095" s="29">
        <f t="shared" ca="1" si="256"/>
        <v>0</v>
      </c>
      <c r="I4095" s="29">
        <f t="shared" ca="1" si="254"/>
        <v>0</v>
      </c>
      <c r="J4095" s="30">
        <f>Calculator!$G$40</f>
        <v>6.5000000000000002E-2</v>
      </c>
      <c r="K4095" s="29">
        <f ca="1">IF(C4095&gt;=Calculator!$G$27,IF(DAY($C4095)=1,Calculator!$G$34/2,IF(DAY($C4095)=15,Calculator!$G$34/2,0)),0)</f>
        <v>4500</v>
      </c>
      <c r="L4095" s="29">
        <f ca="1">IF(DAY($C4095)=28,IF(H4095=0,0,Calculator!$G$35),0)</f>
        <v>0</v>
      </c>
      <c r="M4095" s="29">
        <f ca="1">IF(I4095&gt;0,IF(DAY($C4095)=1,SUM(INDIRECT("I"&amp;(ROW(C4094)-DAY(C4094))):I4094),0),0)</f>
        <v>0</v>
      </c>
      <c r="N4095" s="29">
        <f ca="1">IF(C4095&lt;Calculator!$G$27,0,IF(C4095=Calculator!$G$27,Calculator!$G$39,IF(H4095-K4095&lt;=0,IF(D4095&gt;Calculator!$G$39,IF(H4095-K4095+E4095+L4095+M4095+Calculator!$G$39&gt;Calculator!$G$39,Calculator!$G$39-(H4095+E4095+L4095+M4095-K4095),Calculator!$G$39),D4095),0)))</f>
        <v>0</v>
      </c>
    </row>
    <row r="4096" spans="1:14" ht="15.75" thickBot="1">
      <c r="A4096" s="33" t="str">
        <f ca="1">IF(C4096=Calculator!$H$27,"F",IF(Daily!D4096+Daily!H4096=0,IF(D4095+H4095&gt;0,"L",""),""))</f>
        <v/>
      </c>
      <c r="B4096" s="34">
        <v>4095</v>
      </c>
      <c r="C4096" s="19">
        <f t="shared" ca="1" si="253"/>
        <v>50025</v>
      </c>
      <c r="D4096" s="29">
        <f t="shared" ca="1" si="255"/>
        <v>0</v>
      </c>
      <c r="E4096" s="29">
        <f ca="1">IF(C4096&lt;Calculator!$D$26,0,IF(DAY($C4096)=1,IF(D4096-Calculator!$G$24&gt;0,Calculator!$G$24,D4096),0))</f>
        <v>0</v>
      </c>
      <c r="F4096" s="29">
        <f ca="1">IF(E4096&gt;0,D4096*Calculator!$G$22/12,0)</f>
        <v>0</v>
      </c>
      <c r="G4096" s="29">
        <f ca="1">IF(E4096&gt;0,(IFERROR(-PMT(Calculator!$G$22/12,Calculator!$G$23*12,Calculator!$G$20),0))-F4096,0)</f>
        <v>0</v>
      </c>
      <c r="H4096" s="29">
        <f t="shared" ca="1" si="256"/>
        <v>0</v>
      </c>
      <c r="I4096" s="29">
        <f t="shared" ca="1" si="254"/>
        <v>0</v>
      </c>
      <c r="J4096" s="30">
        <f>Calculator!$G$40</f>
        <v>6.5000000000000002E-2</v>
      </c>
      <c r="K4096" s="29">
        <f ca="1">IF(C4096&gt;=Calculator!$G$27,IF(DAY($C4096)=1,Calculator!$G$34/2,IF(DAY($C4096)=15,Calculator!$G$34/2,0)),0)</f>
        <v>0</v>
      </c>
      <c r="L4096" s="29">
        <f ca="1">IF(DAY($C4096)=28,IF(H4096=0,0,Calculator!$G$35),0)</f>
        <v>0</v>
      </c>
      <c r="M4096" s="29">
        <f ca="1">IF(I4096&gt;0,IF(DAY($C4096)=1,SUM(INDIRECT("I"&amp;(ROW(C4095)-DAY(C4095))):I4095),0),0)</f>
        <v>0</v>
      </c>
      <c r="N4096" s="29">
        <f ca="1">IF(C4096&lt;Calculator!$G$27,0,IF(C4096=Calculator!$G$27,Calculator!$G$39,IF(H4096-K4096&lt;=0,IF(D4096&gt;Calculator!$G$39,IF(H4096-K4096+E4096+L4096+M4096+Calculator!$G$39&gt;Calculator!$G$39,Calculator!$G$39-(H4096+E4096+L4096+M4096-K4096),Calculator!$G$39),D4096),0)))</f>
        <v>0</v>
      </c>
    </row>
    <row r="4097" spans="1:14" ht="15.75" thickBot="1">
      <c r="A4097" s="33" t="str">
        <f ca="1">IF(C4097=Calculator!$H$27,"F",IF(Daily!D4097+Daily!H4097=0,IF(D4096+H4096&gt;0,"L",""),""))</f>
        <v/>
      </c>
      <c r="B4097" s="34">
        <v>4096</v>
      </c>
      <c r="C4097" s="19">
        <f t="shared" ca="1" si="253"/>
        <v>50026</v>
      </c>
      <c r="D4097" s="29">
        <f t="shared" ca="1" si="255"/>
        <v>0</v>
      </c>
      <c r="E4097" s="29">
        <f ca="1">IF(C4097&lt;Calculator!$D$26,0,IF(DAY($C4097)=1,IF(D4097-Calculator!$G$24&gt;0,Calculator!$G$24,D4097),0))</f>
        <v>0</v>
      </c>
      <c r="F4097" s="29">
        <f ca="1">IF(E4097&gt;0,D4097*Calculator!$G$22/12,0)</f>
        <v>0</v>
      </c>
      <c r="G4097" s="29">
        <f ca="1">IF(E4097&gt;0,(IFERROR(-PMT(Calculator!$G$22/12,Calculator!$G$23*12,Calculator!$G$20),0))-F4097,0)</f>
        <v>0</v>
      </c>
      <c r="H4097" s="29">
        <f t="shared" ca="1" si="256"/>
        <v>0</v>
      </c>
      <c r="I4097" s="29">
        <f t="shared" ca="1" si="254"/>
        <v>0</v>
      </c>
      <c r="J4097" s="30">
        <f>Calculator!$G$40</f>
        <v>6.5000000000000002E-2</v>
      </c>
      <c r="K4097" s="29">
        <f ca="1">IF(C4097&gt;=Calculator!$G$27,IF(DAY($C4097)=1,Calculator!$G$34/2,IF(DAY($C4097)=15,Calculator!$G$34/2,0)),0)</f>
        <v>0</v>
      </c>
      <c r="L4097" s="29">
        <f ca="1">IF(DAY($C4097)=28,IF(H4097=0,0,Calculator!$G$35),0)</f>
        <v>0</v>
      </c>
      <c r="M4097" s="29">
        <f ca="1">IF(I4097&gt;0,IF(DAY($C4097)=1,SUM(INDIRECT("I"&amp;(ROW(C4096)-DAY(C4096))):I4096),0),0)</f>
        <v>0</v>
      </c>
      <c r="N4097" s="29">
        <f ca="1">IF(C4097&lt;Calculator!$G$27,0,IF(C4097=Calculator!$G$27,Calculator!$G$39,IF(H4097-K4097&lt;=0,IF(D4097&gt;Calculator!$G$39,IF(H4097-K4097+E4097+L4097+M4097+Calculator!$G$39&gt;Calculator!$G$39,Calculator!$G$39-(H4097+E4097+L4097+M4097-K4097),Calculator!$G$39),D4097),0)))</f>
        <v>0</v>
      </c>
    </row>
    <row r="4098" spans="1:14" ht="15.75" thickBot="1">
      <c r="A4098" s="33" t="str">
        <f ca="1">IF(C4098=Calculator!$H$27,"F",IF(Daily!D4098+Daily!H4098=0,IF(D4097+H4097&gt;0,"L",""),""))</f>
        <v/>
      </c>
      <c r="B4098" s="34">
        <v>4097</v>
      </c>
      <c r="C4098" s="19">
        <f t="shared" ca="1" si="253"/>
        <v>50027</v>
      </c>
      <c r="D4098" s="29">
        <f t="shared" ca="1" si="255"/>
        <v>0</v>
      </c>
      <c r="E4098" s="29">
        <f ca="1">IF(C4098&lt;Calculator!$D$26,0,IF(DAY($C4098)=1,IF(D4098-Calculator!$G$24&gt;0,Calculator!$G$24,D4098),0))</f>
        <v>0</v>
      </c>
      <c r="F4098" s="29">
        <f ca="1">IF(E4098&gt;0,D4098*Calculator!$G$22/12,0)</f>
        <v>0</v>
      </c>
      <c r="G4098" s="29">
        <f ca="1">IF(E4098&gt;0,(IFERROR(-PMT(Calculator!$G$22/12,Calculator!$G$23*12,Calculator!$G$20),0))-F4098,0)</f>
        <v>0</v>
      </c>
      <c r="H4098" s="29">
        <f t="shared" ca="1" si="256"/>
        <v>0</v>
      </c>
      <c r="I4098" s="29">
        <f t="shared" ca="1" si="254"/>
        <v>0</v>
      </c>
      <c r="J4098" s="30">
        <f>Calculator!$G$40</f>
        <v>6.5000000000000002E-2</v>
      </c>
      <c r="K4098" s="29">
        <f ca="1">IF(C4098&gt;=Calculator!$G$27,IF(DAY($C4098)=1,Calculator!$G$34/2,IF(DAY($C4098)=15,Calculator!$G$34/2,0)),0)</f>
        <v>0</v>
      </c>
      <c r="L4098" s="29">
        <f ca="1">IF(DAY($C4098)=28,IF(H4098=0,0,Calculator!$G$35),0)</f>
        <v>0</v>
      </c>
      <c r="M4098" s="29">
        <f ca="1">IF(I4098&gt;0,IF(DAY($C4098)=1,SUM(INDIRECT("I"&amp;(ROW(C4097)-DAY(C4097))):I4097),0),0)</f>
        <v>0</v>
      </c>
      <c r="N4098" s="29">
        <f ca="1">IF(C4098&lt;Calculator!$G$27,0,IF(C4098=Calculator!$G$27,Calculator!$G$39,IF(H4098-K4098&lt;=0,IF(D4098&gt;Calculator!$G$39,IF(H4098-K4098+E4098+L4098+M4098+Calculator!$G$39&gt;Calculator!$G$39,Calculator!$G$39-(H4098+E4098+L4098+M4098-K4098),Calculator!$G$39),D4098),0)))</f>
        <v>0</v>
      </c>
    </row>
    <row r="4099" spans="1:14" ht="15.75" thickBot="1">
      <c r="A4099" s="33" t="str">
        <f ca="1">IF(C4099=Calculator!$H$27,"F",IF(Daily!D4099+Daily!H4099=0,IF(D4098+H4098&gt;0,"L",""),""))</f>
        <v/>
      </c>
      <c r="B4099" s="34">
        <v>4098</v>
      </c>
      <c r="C4099" s="19">
        <f t="shared" ref="C4099:C4162" ca="1" si="257">C4098+1</f>
        <v>50028</v>
      </c>
      <c r="D4099" s="29">
        <f t="shared" ca="1" si="255"/>
        <v>0</v>
      </c>
      <c r="E4099" s="29">
        <f ca="1">IF(C4099&lt;Calculator!$D$26,0,IF(DAY($C4099)=1,IF(D4099-Calculator!$G$24&gt;0,Calculator!$G$24,D4099),0))</f>
        <v>0</v>
      </c>
      <c r="F4099" s="29">
        <f ca="1">IF(E4099&gt;0,D4099*Calculator!$G$22/12,0)</f>
        <v>0</v>
      </c>
      <c r="G4099" s="29">
        <f ca="1">IF(E4099&gt;0,(IFERROR(-PMT(Calculator!$G$22/12,Calculator!$G$23*12,Calculator!$G$20),0))-F4099,0)</f>
        <v>0</v>
      </c>
      <c r="H4099" s="29">
        <f t="shared" ca="1" si="256"/>
        <v>0</v>
      </c>
      <c r="I4099" s="29">
        <f t="shared" ref="I4099:I4162" ca="1" si="258">H4099*J4099/365</f>
        <v>0</v>
      </c>
      <c r="J4099" s="30">
        <f>Calculator!$G$40</f>
        <v>6.5000000000000002E-2</v>
      </c>
      <c r="K4099" s="29">
        <f ca="1">IF(C4099&gt;=Calculator!$G$27,IF(DAY($C4099)=1,Calculator!$G$34/2,IF(DAY($C4099)=15,Calculator!$G$34/2,0)),0)</f>
        <v>0</v>
      </c>
      <c r="L4099" s="29">
        <f ca="1">IF(DAY($C4099)=28,IF(H4099=0,0,Calculator!$G$35),0)</f>
        <v>0</v>
      </c>
      <c r="M4099" s="29">
        <f ca="1">IF(I4099&gt;0,IF(DAY($C4099)=1,SUM(INDIRECT("I"&amp;(ROW(C4098)-DAY(C4098))):I4098),0),0)</f>
        <v>0</v>
      </c>
      <c r="N4099" s="29">
        <f ca="1">IF(C4099&lt;Calculator!$G$27,0,IF(C4099=Calculator!$G$27,Calculator!$G$39,IF(H4099-K4099&lt;=0,IF(D4099&gt;Calculator!$G$39,IF(H4099-K4099+E4099+L4099+M4099+Calculator!$G$39&gt;Calculator!$G$39,Calculator!$G$39-(H4099+E4099+L4099+M4099-K4099),Calculator!$G$39),D4099),0)))</f>
        <v>0</v>
      </c>
    </row>
    <row r="4100" spans="1:14" ht="15.75" thickBot="1">
      <c r="A4100" s="33" t="str">
        <f ca="1">IF(C4100=Calculator!$H$27,"F",IF(Daily!D4100+Daily!H4100=0,IF(D4099+H4099&gt;0,"L",""),""))</f>
        <v/>
      </c>
      <c r="B4100" s="34">
        <v>4099</v>
      </c>
      <c r="C4100" s="19">
        <f t="shared" ca="1" si="257"/>
        <v>50029</v>
      </c>
      <c r="D4100" s="29">
        <f t="shared" ref="D4100:D4163" ca="1" si="259">IF(((D4099-G4099)-N4099)&lt;0,0,((D4099-G4099)-N4099))</f>
        <v>0</v>
      </c>
      <c r="E4100" s="29">
        <f ca="1">IF(C4100&lt;Calculator!$D$26,0,IF(DAY($C4100)=1,IF(D4100-Calculator!$G$24&gt;0,Calculator!$G$24,D4100),0))</f>
        <v>0</v>
      </c>
      <c r="F4100" s="29">
        <f ca="1">IF(E4100&gt;0,D4100*Calculator!$G$22/12,0)</f>
        <v>0</v>
      </c>
      <c r="G4100" s="29">
        <f ca="1">IF(E4100&gt;0,(IFERROR(-PMT(Calculator!$G$22/12,Calculator!$G$23*12,Calculator!$G$20),0))-F4100,0)</f>
        <v>0</v>
      </c>
      <c r="H4100" s="29">
        <f t="shared" ref="H4100:H4163" ca="1" si="260">IF((H4099-K4099+SUM(L4099:N4099)+E4099)&lt;0,0,(H4099-K4099+SUM(L4099:N4099)+E4099))</f>
        <v>0</v>
      </c>
      <c r="I4100" s="29">
        <f t="shared" ca="1" si="258"/>
        <v>0</v>
      </c>
      <c r="J4100" s="30">
        <f>Calculator!$G$40</f>
        <v>6.5000000000000002E-2</v>
      </c>
      <c r="K4100" s="29">
        <f ca="1">IF(C4100&gt;=Calculator!$G$27,IF(DAY($C4100)=1,Calculator!$G$34/2,IF(DAY($C4100)=15,Calculator!$G$34/2,0)),0)</f>
        <v>0</v>
      </c>
      <c r="L4100" s="29">
        <f ca="1">IF(DAY($C4100)=28,IF(H4100=0,0,Calculator!$G$35),0)</f>
        <v>0</v>
      </c>
      <c r="M4100" s="29">
        <f ca="1">IF(I4100&gt;0,IF(DAY($C4100)=1,SUM(INDIRECT("I"&amp;(ROW(C4099)-DAY(C4099))):I4099),0),0)</f>
        <v>0</v>
      </c>
      <c r="N4100" s="29">
        <f ca="1">IF(C4100&lt;Calculator!$G$27,0,IF(C4100=Calculator!$G$27,Calculator!$G$39,IF(H4100-K4100&lt;=0,IF(D4100&gt;Calculator!$G$39,IF(H4100-K4100+E4100+L4100+M4100+Calculator!$G$39&gt;Calculator!$G$39,Calculator!$G$39-(H4100+E4100+L4100+M4100-K4100),Calculator!$G$39),D4100),0)))</f>
        <v>0</v>
      </c>
    </row>
    <row r="4101" spans="1:14" ht="15.75" thickBot="1">
      <c r="A4101" s="33" t="str">
        <f ca="1">IF(C4101=Calculator!$H$27,"F",IF(Daily!D4101+Daily!H4101=0,IF(D4100+H4100&gt;0,"L",""),""))</f>
        <v/>
      </c>
      <c r="B4101" s="34">
        <v>4100</v>
      </c>
      <c r="C4101" s="19">
        <f t="shared" ca="1" si="257"/>
        <v>50030</v>
      </c>
      <c r="D4101" s="29">
        <f t="shared" ca="1" si="259"/>
        <v>0</v>
      </c>
      <c r="E4101" s="29">
        <f ca="1">IF(C4101&lt;Calculator!$D$26,0,IF(DAY($C4101)=1,IF(D4101-Calculator!$G$24&gt;0,Calculator!$G$24,D4101),0))</f>
        <v>0</v>
      </c>
      <c r="F4101" s="29">
        <f ca="1">IF(E4101&gt;0,D4101*Calculator!$G$22/12,0)</f>
        <v>0</v>
      </c>
      <c r="G4101" s="29">
        <f ca="1">IF(E4101&gt;0,(IFERROR(-PMT(Calculator!$G$22/12,Calculator!$G$23*12,Calculator!$G$20),0))-F4101,0)</f>
        <v>0</v>
      </c>
      <c r="H4101" s="29">
        <f t="shared" ca="1" si="260"/>
        <v>0</v>
      </c>
      <c r="I4101" s="29">
        <f t="shared" ca="1" si="258"/>
        <v>0</v>
      </c>
      <c r="J4101" s="30">
        <f>Calculator!$G$40</f>
        <v>6.5000000000000002E-2</v>
      </c>
      <c r="K4101" s="29">
        <f ca="1">IF(C4101&gt;=Calculator!$G$27,IF(DAY($C4101)=1,Calculator!$G$34/2,IF(DAY($C4101)=15,Calculator!$G$34/2,0)),0)</f>
        <v>0</v>
      </c>
      <c r="L4101" s="29">
        <f ca="1">IF(DAY($C4101)=28,IF(H4101=0,0,Calculator!$G$35),0)</f>
        <v>0</v>
      </c>
      <c r="M4101" s="29">
        <f ca="1">IF(I4101&gt;0,IF(DAY($C4101)=1,SUM(INDIRECT("I"&amp;(ROW(C4100)-DAY(C4100))):I4100),0),0)</f>
        <v>0</v>
      </c>
      <c r="N4101" s="29">
        <f ca="1">IF(C4101&lt;Calculator!$G$27,0,IF(C4101=Calculator!$G$27,Calculator!$G$39,IF(H4101-K4101&lt;=0,IF(D4101&gt;Calculator!$G$39,IF(H4101-K4101+E4101+L4101+M4101+Calculator!$G$39&gt;Calculator!$G$39,Calculator!$G$39-(H4101+E4101+L4101+M4101-K4101),Calculator!$G$39),D4101),0)))</f>
        <v>0</v>
      </c>
    </row>
    <row r="4102" spans="1:14" ht="15.75" thickBot="1">
      <c r="A4102" s="33" t="str">
        <f ca="1">IF(C4102=Calculator!$H$27,"F",IF(Daily!D4102+Daily!H4102=0,IF(D4101+H4101&gt;0,"L",""),""))</f>
        <v/>
      </c>
      <c r="B4102" s="34">
        <v>4101</v>
      </c>
      <c r="C4102" s="19">
        <f t="shared" ca="1" si="257"/>
        <v>50031</v>
      </c>
      <c r="D4102" s="29">
        <f t="shared" ca="1" si="259"/>
        <v>0</v>
      </c>
      <c r="E4102" s="29">
        <f ca="1">IF(C4102&lt;Calculator!$D$26,0,IF(DAY($C4102)=1,IF(D4102-Calculator!$G$24&gt;0,Calculator!$G$24,D4102),0))</f>
        <v>0</v>
      </c>
      <c r="F4102" s="29">
        <f ca="1">IF(E4102&gt;0,D4102*Calculator!$G$22/12,0)</f>
        <v>0</v>
      </c>
      <c r="G4102" s="29">
        <f ca="1">IF(E4102&gt;0,(IFERROR(-PMT(Calculator!$G$22/12,Calculator!$G$23*12,Calculator!$G$20),0))-F4102,0)</f>
        <v>0</v>
      </c>
      <c r="H4102" s="29">
        <f t="shared" ca="1" si="260"/>
        <v>0</v>
      </c>
      <c r="I4102" s="29">
        <f t="shared" ca="1" si="258"/>
        <v>0</v>
      </c>
      <c r="J4102" s="30">
        <f>Calculator!$G$40</f>
        <v>6.5000000000000002E-2</v>
      </c>
      <c r="K4102" s="29">
        <f ca="1">IF(C4102&gt;=Calculator!$G$27,IF(DAY($C4102)=1,Calculator!$G$34/2,IF(DAY($C4102)=15,Calculator!$G$34/2,0)),0)</f>
        <v>0</v>
      </c>
      <c r="L4102" s="29">
        <f ca="1">IF(DAY($C4102)=28,IF(H4102=0,0,Calculator!$G$35),0)</f>
        <v>0</v>
      </c>
      <c r="M4102" s="29">
        <f ca="1">IF(I4102&gt;0,IF(DAY($C4102)=1,SUM(INDIRECT("I"&amp;(ROW(C4101)-DAY(C4101))):I4101),0),0)</f>
        <v>0</v>
      </c>
      <c r="N4102" s="29">
        <f ca="1">IF(C4102&lt;Calculator!$G$27,0,IF(C4102=Calculator!$G$27,Calculator!$G$39,IF(H4102-K4102&lt;=0,IF(D4102&gt;Calculator!$G$39,IF(H4102-K4102+E4102+L4102+M4102+Calculator!$G$39&gt;Calculator!$G$39,Calculator!$G$39-(H4102+E4102+L4102+M4102-K4102),Calculator!$G$39),D4102),0)))</f>
        <v>0</v>
      </c>
    </row>
    <row r="4103" spans="1:14" ht="15.75" thickBot="1">
      <c r="A4103" s="33" t="str">
        <f ca="1">IF(C4103=Calculator!$H$27,"F",IF(Daily!D4103+Daily!H4103=0,IF(D4102+H4102&gt;0,"L",""),""))</f>
        <v/>
      </c>
      <c r="B4103" s="34">
        <v>4102</v>
      </c>
      <c r="C4103" s="19">
        <f t="shared" ca="1" si="257"/>
        <v>50032</v>
      </c>
      <c r="D4103" s="29">
        <f t="shared" ca="1" si="259"/>
        <v>0</v>
      </c>
      <c r="E4103" s="29">
        <f ca="1">IF(C4103&lt;Calculator!$D$26,0,IF(DAY($C4103)=1,IF(D4103-Calculator!$G$24&gt;0,Calculator!$G$24,D4103),0))</f>
        <v>0</v>
      </c>
      <c r="F4103" s="29">
        <f ca="1">IF(E4103&gt;0,D4103*Calculator!$G$22/12,0)</f>
        <v>0</v>
      </c>
      <c r="G4103" s="29">
        <f ca="1">IF(E4103&gt;0,(IFERROR(-PMT(Calculator!$G$22/12,Calculator!$G$23*12,Calculator!$G$20),0))-F4103,0)</f>
        <v>0</v>
      </c>
      <c r="H4103" s="29">
        <f t="shared" ca="1" si="260"/>
        <v>0</v>
      </c>
      <c r="I4103" s="29">
        <f t="shared" ca="1" si="258"/>
        <v>0</v>
      </c>
      <c r="J4103" s="30">
        <f>Calculator!$G$40</f>
        <v>6.5000000000000002E-2</v>
      </c>
      <c r="K4103" s="29">
        <f ca="1">IF(C4103&gt;=Calculator!$G$27,IF(DAY($C4103)=1,Calculator!$G$34/2,IF(DAY($C4103)=15,Calculator!$G$34/2,0)),0)</f>
        <v>0</v>
      </c>
      <c r="L4103" s="29">
        <f ca="1">IF(DAY($C4103)=28,IF(H4103=0,0,Calculator!$G$35),0)</f>
        <v>0</v>
      </c>
      <c r="M4103" s="29">
        <f ca="1">IF(I4103&gt;0,IF(DAY($C4103)=1,SUM(INDIRECT("I"&amp;(ROW(C4102)-DAY(C4102))):I4102),0),0)</f>
        <v>0</v>
      </c>
      <c r="N4103" s="29">
        <f ca="1">IF(C4103&lt;Calculator!$G$27,0,IF(C4103=Calculator!$G$27,Calculator!$G$39,IF(H4103-K4103&lt;=0,IF(D4103&gt;Calculator!$G$39,IF(H4103-K4103+E4103+L4103+M4103+Calculator!$G$39&gt;Calculator!$G$39,Calculator!$G$39-(H4103+E4103+L4103+M4103-K4103),Calculator!$G$39),D4103),0)))</f>
        <v>0</v>
      </c>
    </row>
    <row r="4104" spans="1:14" ht="15.75" thickBot="1">
      <c r="A4104" s="33" t="str">
        <f ca="1">IF(C4104=Calculator!$H$27,"F",IF(Daily!D4104+Daily!H4104=0,IF(D4103+H4103&gt;0,"L",""),""))</f>
        <v/>
      </c>
      <c r="B4104" s="34">
        <v>4103</v>
      </c>
      <c r="C4104" s="19">
        <f t="shared" ca="1" si="257"/>
        <v>50033</v>
      </c>
      <c r="D4104" s="29">
        <f t="shared" ca="1" si="259"/>
        <v>0</v>
      </c>
      <c r="E4104" s="29">
        <f ca="1">IF(C4104&lt;Calculator!$D$26,0,IF(DAY($C4104)=1,IF(D4104-Calculator!$G$24&gt;0,Calculator!$G$24,D4104),0))</f>
        <v>0</v>
      </c>
      <c r="F4104" s="29">
        <f ca="1">IF(E4104&gt;0,D4104*Calculator!$G$22/12,0)</f>
        <v>0</v>
      </c>
      <c r="G4104" s="29">
        <f ca="1">IF(E4104&gt;0,(IFERROR(-PMT(Calculator!$G$22/12,Calculator!$G$23*12,Calculator!$G$20),0))-F4104,0)</f>
        <v>0</v>
      </c>
      <c r="H4104" s="29">
        <f t="shared" ca="1" si="260"/>
        <v>0</v>
      </c>
      <c r="I4104" s="29">
        <f t="shared" ca="1" si="258"/>
        <v>0</v>
      </c>
      <c r="J4104" s="30">
        <f>Calculator!$G$40</f>
        <v>6.5000000000000002E-2</v>
      </c>
      <c r="K4104" s="29">
        <f ca="1">IF(C4104&gt;=Calculator!$G$27,IF(DAY($C4104)=1,Calculator!$G$34/2,IF(DAY($C4104)=15,Calculator!$G$34/2,0)),0)</f>
        <v>0</v>
      </c>
      <c r="L4104" s="29">
        <f ca="1">IF(DAY($C4104)=28,IF(H4104=0,0,Calculator!$G$35),0)</f>
        <v>0</v>
      </c>
      <c r="M4104" s="29">
        <f ca="1">IF(I4104&gt;0,IF(DAY($C4104)=1,SUM(INDIRECT("I"&amp;(ROW(C4103)-DAY(C4103))):I4103),0),0)</f>
        <v>0</v>
      </c>
      <c r="N4104" s="29">
        <f ca="1">IF(C4104&lt;Calculator!$G$27,0,IF(C4104=Calculator!$G$27,Calculator!$G$39,IF(H4104-K4104&lt;=0,IF(D4104&gt;Calculator!$G$39,IF(H4104-K4104+E4104+L4104+M4104+Calculator!$G$39&gt;Calculator!$G$39,Calculator!$G$39-(H4104+E4104+L4104+M4104-K4104),Calculator!$G$39),D4104),0)))</f>
        <v>0</v>
      </c>
    </row>
    <row r="4105" spans="1:14" ht="15.75" thickBot="1">
      <c r="A4105" s="33" t="str">
        <f ca="1">IF(C4105=Calculator!$H$27,"F",IF(Daily!D4105+Daily!H4105=0,IF(D4104+H4104&gt;0,"L",""),""))</f>
        <v/>
      </c>
      <c r="B4105" s="34">
        <v>4104</v>
      </c>
      <c r="C4105" s="19">
        <f t="shared" ca="1" si="257"/>
        <v>50034</v>
      </c>
      <c r="D4105" s="29">
        <f t="shared" ca="1" si="259"/>
        <v>0</v>
      </c>
      <c r="E4105" s="29">
        <f ca="1">IF(C4105&lt;Calculator!$D$26,0,IF(DAY($C4105)=1,IF(D4105-Calculator!$G$24&gt;0,Calculator!$G$24,D4105),0))</f>
        <v>0</v>
      </c>
      <c r="F4105" s="29">
        <f ca="1">IF(E4105&gt;0,D4105*Calculator!$G$22/12,0)</f>
        <v>0</v>
      </c>
      <c r="G4105" s="29">
        <f ca="1">IF(E4105&gt;0,(IFERROR(-PMT(Calculator!$G$22/12,Calculator!$G$23*12,Calculator!$G$20),0))-F4105,0)</f>
        <v>0</v>
      </c>
      <c r="H4105" s="29">
        <f t="shared" ca="1" si="260"/>
        <v>0</v>
      </c>
      <c r="I4105" s="29">
        <f t="shared" ca="1" si="258"/>
        <v>0</v>
      </c>
      <c r="J4105" s="30">
        <f>Calculator!$G$40</f>
        <v>6.5000000000000002E-2</v>
      </c>
      <c r="K4105" s="29">
        <f ca="1">IF(C4105&gt;=Calculator!$G$27,IF(DAY($C4105)=1,Calculator!$G$34/2,IF(DAY($C4105)=15,Calculator!$G$34/2,0)),0)</f>
        <v>0</v>
      </c>
      <c r="L4105" s="29">
        <f ca="1">IF(DAY($C4105)=28,IF(H4105=0,0,Calculator!$G$35),0)</f>
        <v>0</v>
      </c>
      <c r="M4105" s="29">
        <f ca="1">IF(I4105&gt;0,IF(DAY($C4105)=1,SUM(INDIRECT("I"&amp;(ROW(C4104)-DAY(C4104))):I4104),0),0)</f>
        <v>0</v>
      </c>
      <c r="N4105" s="29">
        <f ca="1">IF(C4105&lt;Calculator!$G$27,0,IF(C4105=Calculator!$G$27,Calculator!$G$39,IF(H4105-K4105&lt;=0,IF(D4105&gt;Calculator!$G$39,IF(H4105-K4105+E4105+L4105+M4105+Calculator!$G$39&gt;Calculator!$G$39,Calculator!$G$39-(H4105+E4105+L4105+M4105-K4105),Calculator!$G$39),D4105),0)))</f>
        <v>0</v>
      </c>
    </row>
    <row r="4106" spans="1:14" ht="15.75" thickBot="1">
      <c r="A4106" s="33" t="str">
        <f ca="1">IF(C4106=Calculator!$H$27,"F",IF(Daily!D4106+Daily!H4106=0,IF(D4105+H4105&gt;0,"L",""),""))</f>
        <v/>
      </c>
      <c r="B4106" s="34">
        <v>4105</v>
      </c>
      <c r="C4106" s="19">
        <f t="shared" ca="1" si="257"/>
        <v>50035</v>
      </c>
      <c r="D4106" s="29">
        <f t="shared" ca="1" si="259"/>
        <v>0</v>
      </c>
      <c r="E4106" s="29">
        <f ca="1">IF(C4106&lt;Calculator!$D$26,0,IF(DAY($C4106)=1,IF(D4106-Calculator!$G$24&gt;0,Calculator!$G$24,D4106),0))</f>
        <v>0</v>
      </c>
      <c r="F4106" s="29">
        <f ca="1">IF(E4106&gt;0,D4106*Calculator!$G$22/12,0)</f>
        <v>0</v>
      </c>
      <c r="G4106" s="29">
        <f ca="1">IF(E4106&gt;0,(IFERROR(-PMT(Calculator!$G$22/12,Calculator!$G$23*12,Calculator!$G$20),0))-F4106,0)</f>
        <v>0</v>
      </c>
      <c r="H4106" s="29">
        <f t="shared" ca="1" si="260"/>
        <v>0</v>
      </c>
      <c r="I4106" s="29">
        <f t="shared" ca="1" si="258"/>
        <v>0</v>
      </c>
      <c r="J4106" s="30">
        <f>Calculator!$G$40</f>
        <v>6.5000000000000002E-2</v>
      </c>
      <c r="K4106" s="29">
        <f ca="1">IF(C4106&gt;=Calculator!$G$27,IF(DAY($C4106)=1,Calculator!$G$34/2,IF(DAY($C4106)=15,Calculator!$G$34/2,0)),0)</f>
        <v>0</v>
      </c>
      <c r="L4106" s="29">
        <f ca="1">IF(DAY($C4106)=28,IF(H4106=0,0,Calculator!$G$35),0)</f>
        <v>0</v>
      </c>
      <c r="M4106" s="29">
        <f ca="1">IF(I4106&gt;0,IF(DAY($C4106)=1,SUM(INDIRECT("I"&amp;(ROW(C4105)-DAY(C4105))):I4105),0),0)</f>
        <v>0</v>
      </c>
      <c r="N4106" s="29">
        <f ca="1">IF(C4106&lt;Calculator!$G$27,0,IF(C4106=Calculator!$G$27,Calculator!$G$39,IF(H4106-K4106&lt;=0,IF(D4106&gt;Calculator!$G$39,IF(H4106-K4106+E4106+L4106+M4106+Calculator!$G$39&gt;Calculator!$G$39,Calculator!$G$39-(H4106+E4106+L4106+M4106-K4106),Calculator!$G$39),D4106),0)))</f>
        <v>0</v>
      </c>
    </row>
    <row r="4107" spans="1:14" ht="15.75" thickBot="1">
      <c r="A4107" s="33" t="str">
        <f ca="1">IF(C4107=Calculator!$H$27,"F",IF(Daily!D4107+Daily!H4107=0,IF(D4106+H4106&gt;0,"L",""),""))</f>
        <v/>
      </c>
      <c r="B4107" s="34">
        <v>4106</v>
      </c>
      <c r="C4107" s="19">
        <f t="shared" ca="1" si="257"/>
        <v>50036</v>
      </c>
      <c r="D4107" s="29">
        <f t="shared" ca="1" si="259"/>
        <v>0</v>
      </c>
      <c r="E4107" s="29">
        <f ca="1">IF(C4107&lt;Calculator!$D$26,0,IF(DAY($C4107)=1,IF(D4107-Calculator!$G$24&gt;0,Calculator!$G$24,D4107),0))</f>
        <v>0</v>
      </c>
      <c r="F4107" s="29">
        <f ca="1">IF(E4107&gt;0,D4107*Calculator!$G$22/12,0)</f>
        <v>0</v>
      </c>
      <c r="G4107" s="29">
        <f ca="1">IF(E4107&gt;0,(IFERROR(-PMT(Calculator!$G$22/12,Calculator!$G$23*12,Calculator!$G$20),0))-F4107,0)</f>
        <v>0</v>
      </c>
      <c r="H4107" s="29">
        <f t="shared" ca="1" si="260"/>
        <v>0</v>
      </c>
      <c r="I4107" s="29">
        <f t="shared" ca="1" si="258"/>
        <v>0</v>
      </c>
      <c r="J4107" s="30">
        <f>Calculator!$G$40</f>
        <v>6.5000000000000002E-2</v>
      </c>
      <c r="K4107" s="29">
        <f ca="1">IF(C4107&gt;=Calculator!$G$27,IF(DAY($C4107)=1,Calculator!$G$34/2,IF(DAY($C4107)=15,Calculator!$G$34/2,0)),0)</f>
        <v>0</v>
      </c>
      <c r="L4107" s="29">
        <f ca="1">IF(DAY($C4107)=28,IF(H4107=0,0,Calculator!$G$35),0)</f>
        <v>0</v>
      </c>
      <c r="M4107" s="29">
        <f ca="1">IF(I4107&gt;0,IF(DAY($C4107)=1,SUM(INDIRECT("I"&amp;(ROW(C4106)-DAY(C4106))):I4106),0),0)</f>
        <v>0</v>
      </c>
      <c r="N4107" s="29">
        <f ca="1">IF(C4107&lt;Calculator!$G$27,0,IF(C4107=Calculator!$G$27,Calculator!$G$39,IF(H4107-K4107&lt;=0,IF(D4107&gt;Calculator!$G$39,IF(H4107-K4107+E4107+L4107+M4107+Calculator!$G$39&gt;Calculator!$G$39,Calculator!$G$39-(H4107+E4107+L4107+M4107-K4107),Calculator!$G$39),D4107),0)))</f>
        <v>0</v>
      </c>
    </row>
    <row r="4108" spans="1:14" ht="15.75" thickBot="1">
      <c r="A4108" s="33" t="str">
        <f ca="1">IF(C4108=Calculator!$H$27,"F",IF(Daily!D4108+Daily!H4108=0,IF(D4107+H4107&gt;0,"L",""),""))</f>
        <v/>
      </c>
      <c r="B4108" s="34">
        <v>4107</v>
      </c>
      <c r="C4108" s="19">
        <f t="shared" ca="1" si="257"/>
        <v>50037</v>
      </c>
      <c r="D4108" s="29">
        <f t="shared" ca="1" si="259"/>
        <v>0</v>
      </c>
      <c r="E4108" s="29">
        <f ca="1">IF(C4108&lt;Calculator!$D$26,0,IF(DAY($C4108)=1,IF(D4108-Calculator!$G$24&gt;0,Calculator!$G$24,D4108),0))</f>
        <v>0</v>
      </c>
      <c r="F4108" s="29">
        <f ca="1">IF(E4108&gt;0,D4108*Calculator!$G$22/12,0)</f>
        <v>0</v>
      </c>
      <c r="G4108" s="29">
        <f ca="1">IF(E4108&gt;0,(IFERROR(-PMT(Calculator!$G$22/12,Calculator!$G$23*12,Calculator!$G$20),0))-F4108,0)</f>
        <v>0</v>
      </c>
      <c r="H4108" s="29">
        <f t="shared" ca="1" si="260"/>
        <v>0</v>
      </c>
      <c r="I4108" s="29">
        <f t="shared" ca="1" si="258"/>
        <v>0</v>
      </c>
      <c r="J4108" s="30">
        <f>Calculator!$G$40</f>
        <v>6.5000000000000002E-2</v>
      </c>
      <c r="K4108" s="29">
        <f ca="1">IF(C4108&gt;=Calculator!$G$27,IF(DAY($C4108)=1,Calculator!$G$34/2,IF(DAY($C4108)=15,Calculator!$G$34/2,0)),0)</f>
        <v>0</v>
      </c>
      <c r="L4108" s="29">
        <f ca="1">IF(DAY($C4108)=28,IF(H4108=0,0,Calculator!$G$35),0)</f>
        <v>0</v>
      </c>
      <c r="M4108" s="29">
        <f ca="1">IF(I4108&gt;0,IF(DAY($C4108)=1,SUM(INDIRECT("I"&amp;(ROW(C4107)-DAY(C4107))):I4107),0),0)</f>
        <v>0</v>
      </c>
      <c r="N4108" s="29">
        <f ca="1">IF(C4108&lt;Calculator!$G$27,0,IF(C4108=Calculator!$G$27,Calculator!$G$39,IF(H4108-K4108&lt;=0,IF(D4108&gt;Calculator!$G$39,IF(H4108-K4108+E4108+L4108+M4108+Calculator!$G$39&gt;Calculator!$G$39,Calculator!$G$39-(H4108+E4108+L4108+M4108-K4108),Calculator!$G$39),D4108),0)))</f>
        <v>0</v>
      </c>
    </row>
    <row r="4109" spans="1:14" ht="15.75" thickBot="1">
      <c r="A4109" s="33" t="str">
        <f ca="1">IF(C4109=Calculator!$H$27,"F",IF(Daily!D4109+Daily!H4109=0,IF(D4108+H4108&gt;0,"L",""),""))</f>
        <v/>
      </c>
      <c r="B4109" s="34">
        <v>4108</v>
      </c>
      <c r="C4109" s="19">
        <f t="shared" ca="1" si="257"/>
        <v>50038</v>
      </c>
      <c r="D4109" s="29">
        <f t="shared" ca="1" si="259"/>
        <v>0</v>
      </c>
      <c r="E4109" s="29">
        <f ca="1">IF(C4109&lt;Calculator!$D$26,0,IF(DAY($C4109)=1,IF(D4109-Calculator!$G$24&gt;0,Calculator!$G$24,D4109),0))</f>
        <v>0</v>
      </c>
      <c r="F4109" s="29">
        <f ca="1">IF(E4109&gt;0,D4109*Calculator!$G$22/12,0)</f>
        <v>0</v>
      </c>
      <c r="G4109" s="29">
        <f ca="1">IF(E4109&gt;0,(IFERROR(-PMT(Calculator!$G$22/12,Calculator!$G$23*12,Calculator!$G$20),0))-F4109,0)</f>
        <v>0</v>
      </c>
      <c r="H4109" s="29">
        <f t="shared" ca="1" si="260"/>
        <v>0</v>
      </c>
      <c r="I4109" s="29">
        <f t="shared" ca="1" si="258"/>
        <v>0</v>
      </c>
      <c r="J4109" s="30">
        <f>Calculator!$G$40</f>
        <v>6.5000000000000002E-2</v>
      </c>
      <c r="K4109" s="29">
        <f ca="1">IF(C4109&gt;=Calculator!$G$27,IF(DAY($C4109)=1,Calculator!$G$34/2,IF(DAY($C4109)=15,Calculator!$G$34/2,0)),0)</f>
        <v>0</v>
      </c>
      <c r="L4109" s="29">
        <f ca="1">IF(DAY($C4109)=28,IF(H4109=0,0,Calculator!$G$35),0)</f>
        <v>0</v>
      </c>
      <c r="M4109" s="29">
        <f ca="1">IF(I4109&gt;0,IF(DAY($C4109)=1,SUM(INDIRECT("I"&amp;(ROW(C4108)-DAY(C4108))):I4108),0),0)</f>
        <v>0</v>
      </c>
      <c r="N4109" s="29">
        <f ca="1">IF(C4109&lt;Calculator!$G$27,0,IF(C4109=Calculator!$G$27,Calculator!$G$39,IF(H4109-K4109&lt;=0,IF(D4109&gt;Calculator!$G$39,IF(H4109-K4109+E4109+L4109+M4109+Calculator!$G$39&gt;Calculator!$G$39,Calculator!$G$39-(H4109+E4109+L4109+M4109-K4109),Calculator!$G$39),D4109),0)))</f>
        <v>0</v>
      </c>
    </row>
    <row r="4110" spans="1:14" ht="15.75" thickBot="1">
      <c r="A4110" s="33" t="str">
        <f ca="1">IF(C4110=Calculator!$H$27,"F",IF(Daily!D4110+Daily!H4110=0,IF(D4109+H4109&gt;0,"L",""),""))</f>
        <v/>
      </c>
      <c r="B4110" s="34">
        <v>4109</v>
      </c>
      <c r="C4110" s="19">
        <f t="shared" ca="1" si="257"/>
        <v>50039</v>
      </c>
      <c r="D4110" s="29">
        <f t="shared" ca="1" si="259"/>
        <v>0</v>
      </c>
      <c r="E4110" s="29">
        <f ca="1">IF(C4110&lt;Calculator!$D$26,0,IF(DAY($C4110)=1,IF(D4110-Calculator!$G$24&gt;0,Calculator!$G$24,D4110),0))</f>
        <v>0</v>
      </c>
      <c r="F4110" s="29">
        <f ca="1">IF(E4110&gt;0,D4110*Calculator!$G$22/12,0)</f>
        <v>0</v>
      </c>
      <c r="G4110" s="29">
        <f ca="1">IF(E4110&gt;0,(IFERROR(-PMT(Calculator!$G$22/12,Calculator!$G$23*12,Calculator!$G$20),0))-F4110,0)</f>
        <v>0</v>
      </c>
      <c r="H4110" s="29">
        <f t="shared" ca="1" si="260"/>
        <v>0</v>
      </c>
      <c r="I4110" s="29">
        <f t="shared" ca="1" si="258"/>
        <v>0</v>
      </c>
      <c r="J4110" s="30">
        <f>Calculator!$G$40</f>
        <v>6.5000000000000002E-2</v>
      </c>
      <c r="K4110" s="29">
        <f ca="1">IF(C4110&gt;=Calculator!$G$27,IF(DAY($C4110)=1,Calculator!$G$34/2,IF(DAY($C4110)=15,Calculator!$G$34/2,0)),0)</f>
        <v>0</v>
      </c>
      <c r="L4110" s="29">
        <f ca="1">IF(DAY($C4110)=28,IF(H4110=0,0,Calculator!$G$35),0)</f>
        <v>0</v>
      </c>
      <c r="M4110" s="29">
        <f ca="1">IF(I4110&gt;0,IF(DAY($C4110)=1,SUM(INDIRECT("I"&amp;(ROW(C4109)-DAY(C4109))):I4109),0),0)</f>
        <v>0</v>
      </c>
      <c r="N4110" s="29">
        <f ca="1">IF(C4110&lt;Calculator!$G$27,0,IF(C4110=Calculator!$G$27,Calculator!$G$39,IF(H4110-K4110&lt;=0,IF(D4110&gt;Calculator!$G$39,IF(H4110-K4110+E4110+L4110+M4110+Calculator!$G$39&gt;Calculator!$G$39,Calculator!$G$39-(H4110+E4110+L4110+M4110-K4110),Calculator!$G$39),D4110),0)))</f>
        <v>0</v>
      </c>
    </row>
    <row r="4111" spans="1:14" ht="15.75" thickBot="1">
      <c r="A4111" s="33" t="str">
        <f ca="1">IF(C4111=Calculator!$H$27,"F",IF(Daily!D4111+Daily!H4111=0,IF(D4110+H4110&gt;0,"L",""),""))</f>
        <v/>
      </c>
      <c r="B4111" s="34">
        <v>4110</v>
      </c>
      <c r="C4111" s="19">
        <f t="shared" ca="1" si="257"/>
        <v>50040</v>
      </c>
      <c r="D4111" s="29">
        <f t="shared" ca="1" si="259"/>
        <v>0</v>
      </c>
      <c r="E4111" s="29">
        <f ca="1">IF(C4111&lt;Calculator!$D$26,0,IF(DAY($C4111)=1,IF(D4111-Calculator!$G$24&gt;0,Calculator!$G$24,D4111),0))</f>
        <v>0</v>
      </c>
      <c r="F4111" s="29">
        <f ca="1">IF(E4111&gt;0,D4111*Calculator!$G$22/12,0)</f>
        <v>0</v>
      </c>
      <c r="G4111" s="29">
        <f ca="1">IF(E4111&gt;0,(IFERROR(-PMT(Calculator!$G$22/12,Calculator!$G$23*12,Calculator!$G$20),0))-F4111,0)</f>
        <v>0</v>
      </c>
      <c r="H4111" s="29">
        <f t="shared" ca="1" si="260"/>
        <v>0</v>
      </c>
      <c r="I4111" s="29">
        <f t="shared" ca="1" si="258"/>
        <v>0</v>
      </c>
      <c r="J4111" s="30">
        <f>Calculator!$G$40</f>
        <v>6.5000000000000002E-2</v>
      </c>
      <c r="K4111" s="29">
        <f ca="1">IF(C4111&gt;=Calculator!$G$27,IF(DAY($C4111)=1,Calculator!$G$34/2,IF(DAY($C4111)=15,Calculator!$G$34/2,0)),0)</f>
        <v>0</v>
      </c>
      <c r="L4111" s="29">
        <f ca="1">IF(DAY($C4111)=28,IF(H4111=0,0,Calculator!$G$35),0)</f>
        <v>0</v>
      </c>
      <c r="M4111" s="29">
        <f ca="1">IF(I4111&gt;0,IF(DAY($C4111)=1,SUM(INDIRECT("I"&amp;(ROW(C4110)-DAY(C4110))):I4110),0),0)</f>
        <v>0</v>
      </c>
      <c r="N4111" s="29">
        <f ca="1">IF(C4111&lt;Calculator!$G$27,0,IF(C4111=Calculator!$G$27,Calculator!$G$39,IF(H4111-K4111&lt;=0,IF(D4111&gt;Calculator!$G$39,IF(H4111-K4111+E4111+L4111+M4111+Calculator!$G$39&gt;Calculator!$G$39,Calculator!$G$39-(H4111+E4111+L4111+M4111-K4111),Calculator!$G$39),D4111),0)))</f>
        <v>0</v>
      </c>
    </row>
    <row r="4112" spans="1:14" ht="15.75" thickBot="1">
      <c r="A4112" s="33" t="str">
        <f ca="1">IF(C4112=Calculator!$H$27,"F",IF(Daily!D4112+Daily!H4112=0,IF(D4111+H4111&gt;0,"L",""),""))</f>
        <v/>
      </c>
      <c r="B4112" s="34">
        <v>4111</v>
      </c>
      <c r="C4112" s="19">
        <f t="shared" ca="1" si="257"/>
        <v>50041</v>
      </c>
      <c r="D4112" s="29">
        <f t="shared" ca="1" si="259"/>
        <v>0</v>
      </c>
      <c r="E4112" s="29">
        <f ca="1">IF(C4112&lt;Calculator!$D$26,0,IF(DAY($C4112)=1,IF(D4112-Calculator!$G$24&gt;0,Calculator!$G$24,D4112),0))</f>
        <v>0</v>
      </c>
      <c r="F4112" s="29">
        <f ca="1">IF(E4112&gt;0,D4112*Calculator!$G$22/12,0)</f>
        <v>0</v>
      </c>
      <c r="G4112" s="29">
        <f ca="1">IF(E4112&gt;0,(IFERROR(-PMT(Calculator!$G$22/12,Calculator!$G$23*12,Calculator!$G$20),0))-F4112,0)</f>
        <v>0</v>
      </c>
      <c r="H4112" s="29">
        <f t="shared" ca="1" si="260"/>
        <v>0</v>
      </c>
      <c r="I4112" s="29">
        <f t="shared" ca="1" si="258"/>
        <v>0</v>
      </c>
      <c r="J4112" s="30">
        <f>Calculator!$G$40</f>
        <v>6.5000000000000002E-2</v>
      </c>
      <c r="K4112" s="29">
        <f ca="1">IF(C4112&gt;=Calculator!$G$27,IF(DAY($C4112)=1,Calculator!$G$34/2,IF(DAY($C4112)=15,Calculator!$G$34/2,0)),0)</f>
        <v>4500</v>
      </c>
      <c r="L4112" s="29">
        <f ca="1">IF(DAY($C4112)=28,IF(H4112=0,0,Calculator!$G$35),0)</f>
        <v>0</v>
      </c>
      <c r="M4112" s="29">
        <f ca="1">IF(I4112&gt;0,IF(DAY($C4112)=1,SUM(INDIRECT("I"&amp;(ROW(C4111)-DAY(C4111))):I4111),0),0)</f>
        <v>0</v>
      </c>
      <c r="N4112" s="29">
        <f ca="1">IF(C4112&lt;Calculator!$G$27,0,IF(C4112=Calculator!$G$27,Calculator!$G$39,IF(H4112-K4112&lt;=0,IF(D4112&gt;Calculator!$G$39,IF(H4112-K4112+E4112+L4112+M4112+Calculator!$G$39&gt;Calculator!$G$39,Calculator!$G$39-(H4112+E4112+L4112+M4112-K4112),Calculator!$G$39),D4112),0)))</f>
        <v>0</v>
      </c>
    </row>
    <row r="4113" spans="1:14" ht="15.75" thickBot="1">
      <c r="A4113" s="33" t="str">
        <f ca="1">IF(C4113=Calculator!$H$27,"F",IF(Daily!D4113+Daily!H4113=0,IF(D4112+H4112&gt;0,"L",""),""))</f>
        <v/>
      </c>
      <c r="B4113" s="34">
        <v>4112</v>
      </c>
      <c r="C4113" s="19">
        <f t="shared" ca="1" si="257"/>
        <v>50042</v>
      </c>
      <c r="D4113" s="29">
        <f t="shared" ca="1" si="259"/>
        <v>0</v>
      </c>
      <c r="E4113" s="29">
        <f ca="1">IF(C4113&lt;Calculator!$D$26,0,IF(DAY($C4113)=1,IF(D4113-Calculator!$G$24&gt;0,Calculator!$G$24,D4113),0))</f>
        <v>0</v>
      </c>
      <c r="F4113" s="29">
        <f ca="1">IF(E4113&gt;0,D4113*Calculator!$G$22/12,0)</f>
        <v>0</v>
      </c>
      <c r="G4113" s="29">
        <f ca="1">IF(E4113&gt;0,(IFERROR(-PMT(Calculator!$G$22/12,Calculator!$G$23*12,Calculator!$G$20),0))-F4113,0)</f>
        <v>0</v>
      </c>
      <c r="H4113" s="29">
        <f t="shared" ca="1" si="260"/>
        <v>0</v>
      </c>
      <c r="I4113" s="29">
        <f t="shared" ca="1" si="258"/>
        <v>0</v>
      </c>
      <c r="J4113" s="30">
        <f>Calculator!$G$40</f>
        <v>6.5000000000000002E-2</v>
      </c>
      <c r="K4113" s="29">
        <f ca="1">IF(C4113&gt;=Calculator!$G$27,IF(DAY($C4113)=1,Calculator!$G$34/2,IF(DAY($C4113)=15,Calculator!$G$34/2,0)),0)</f>
        <v>0</v>
      </c>
      <c r="L4113" s="29">
        <f ca="1">IF(DAY($C4113)=28,IF(H4113=0,0,Calculator!$G$35),0)</f>
        <v>0</v>
      </c>
      <c r="M4113" s="29">
        <f ca="1">IF(I4113&gt;0,IF(DAY($C4113)=1,SUM(INDIRECT("I"&amp;(ROW(C4112)-DAY(C4112))):I4112),0),0)</f>
        <v>0</v>
      </c>
      <c r="N4113" s="29">
        <f ca="1">IF(C4113&lt;Calculator!$G$27,0,IF(C4113=Calculator!$G$27,Calculator!$G$39,IF(H4113-K4113&lt;=0,IF(D4113&gt;Calculator!$G$39,IF(H4113-K4113+E4113+L4113+M4113+Calculator!$G$39&gt;Calculator!$G$39,Calculator!$G$39-(H4113+E4113+L4113+M4113-K4113),Calculator!$G$39),D4113),0)))</f>
        <v>0</v>
      </c>
    </row>
    <row r="4114" spans="1:14" ht="15.75" thickBot="1">
      <c r="A4114" s="33" t="str">
        <f ca="1">IF(C4114=Calculator!$H$27,"F",IF(Daily!D4114+Daily!H4114=0,IF(D4113+H4113&gt;0,"L",""),""))</f>
        <v/>
      </c>
      <c r="B4114" s="34">
        <v>4113</v>
      </c>
      <c r="C4114" s="19">
        <f t="shared" ca="1" si="257"/>
        <v>50043</v>
      </c>
      <c r="D4114" s="29">
        <f t="shared" ca="1" si="259"/>
        <v>0</v>
      </c>
      <c r="E4114" s="29">
        <f ca="1">IF(C4114&lt;Calculator!$D$26,0,IF(DAY($C4114)=1,IF(D4114-Calculator!$G$24&gt;0,Calculator!$G$24,D4114),0))</f>
        <v>0</v>
      </c>
      <c r="F4114" s="29">
        <f ca="1">IF(E4114&gt;0,D4114*Calculator!$G$22/12,0)</f>
        <v>0</v>
      </c>
      <c r="G4114" s="29">
        <f ca="1">IF(E4114&gt;0,(IFERROR(-PMT(Calculator!$G$22/12,Calculator!$G$23*12,Calculator!$G$20),0))-F4114,0)</f>
        <v>0</v>
      </c>
      <c r="H4114" s="29">
        <f t="shared" ca="1" si="260"/>
        <v>0</v>
      </c>
      <c r="I4114" s="29">
        <f t="shared" ca="1" si="258"/>
        <v>0</v>
      </c>
      <c r="J4114" s="30">
        <f>Calculator!$G$40</f>
        <v>6.5000000000000002E-2</v>
      </c>
      <c r="K4114" s="29">
        <f ca="1">IF(C4114&gt;=Calculator!$G$27,IF(DAY($C4114)=1,Calculator!$G$34/2,IF(DAY($C4114)=15,Calculator!$G$34/2,0)),0)</f>
        <v>0</v>
      </c>
      <c r="L4114" s="29">
        <f ca="1">IF(DAY($C4114)=28,IF(H4114=0,0,Calculator!$G$35),0)</f>
        <v>0</v>
      </c>
      <c r="M4114" s="29">
        <f ca="1">IF(I4114&gt;0,IF(DAY($C4114)=1,SUM(INDIRECT("I"&amp;(ROW(C4113)-DAY(C4113))):I4113),0),0)</f>
        <v>0</v>
      </c>
      <c r="N4114" s="29">
        <f ca="1">IF(C4114&lt;Calculator!$G$27,0,IF(C4114=Calculator!$G$27,Calculator!$G$39,IF(H4114-K4114&lt;=0,IF(D4114&gt;Calculator!$G$39,IF(H4114-K4114+E4114+L4114+M4114+Calculator!$G$39&gt;Calculator!$G$39,Calculator!$G$39-(H4114+E4114+L4114+M4114-K4114),Calculator!$G$39),D4114),0)))</f>
        <v>0</v>
      </c>
    </row>
    <row r="4115" spans="1:14" ht="15.75" thickBot="1">
      <c r="A4115" s="33" t="str">
        <f ca="1">IF(C4115=Calculator!$H$27,"F",IF(Daily!D4115+Daily!H4115=0,IF(D4114+H4114&gt;0,"L",""),""))</f>
        <v/>
      </c>
      <c r="B4115" s="34">
        <v>4114</v>
      </c>
      <c r="C4115" s="19">
        <f t="shared" ca="1" si="257"/>
        <v>50044</v>
      </c>
      <c r="D4115" s="29">
        <f t="shared" ca="1" si="259"/>
        <v>0</v>
      </c>
      <c r="E4115" s="29">
        <f ca="1">IF(C4115&lt;Calculator!$D$26,0,IF(DAY($C4115)=1,IF(D4115-Calculator!$G$24&gt;0,Calculator!$G$24,D4115),0))</f>
        <v>0</v>
      </c>
      <c r="F4115" s="29">
        <f ca="1">IF(E4115&gt;0,D4115*Calculator!$G$22/12,0)</f>
        <v>0</v>
      </c>
      <c r="G4115" s="29">
        <f ca="1">IF(E4115&gt;0,(IFERROR(-PMT(Calculator!$G$22/12,Calculator!$G$23*12,Calculator!$G$20),0))-F4115,0)</f>
        <v>0</v>
      </c>
      <c r="H4115" s="29">
        <f t="shared" ca="1" si="260"/>
        <v>0</v>
      </c>
      <c r="I4115" s="29">
        <f t="shared" ca="1" si="258"/>
        <v>0</v>
      </c>
      <c r="J4115" s="30">
        <f>Calculator!$G$40</f>
        <v>6.5000000000000002E-2</v>
      </c>
      <c r="K4115" s="29">
        <f ca="1">IF(C4115&gt;=Calculator!$G$27,IF(DAY($C4115)=1,Calculator!$G$34/2,IF(DAY($C4115)=15,Calculator!$G$34/2,0)),0)</f>
        <v>0</v>
      </c>
      <c r="L4115" s="29">
        <f ca="1">IF(DAY($C4115)=28,IF(H4115=0,0,Calculator!$G$35),0)</f>
        <v>0</v>
      </c>
      <c r="M4115" s="29">
        <f ca="1">IF(I4115&gt;0,IF(DAY($C4115)=1,SUM(INDIRECT("I"&amp;(ROW(C4114)-DAY(C4114))):I4114),0),0)</f>
        <v>0</v>
      </c>
      <c r="N4115" s="29">
        <f ca="1">IF(C4115&lt;Calculator!$G$27,0,IF(C4115=Calculator!$G$27,Calculator!$G$39,IF(H4115-K4115&lt;=0,IF(D4115&gt;Calculator!$G$39,IF(H4115-K4115+E4115+L4115+M4115+Calculator!$G$39&gt;Calculator!$G$39,Calculator!$G$39-(H4115+E4115+L4115+M4115-K4115),Calculator!$G$39),D4115),0)))</f>
        <v>0</v>
      </c>
    </row>
    <row r="4116" spans="1:14" ht="15.75" thickBot="1">
      <c r="A4116" s="33" t="str">
        <f ca="1">IF(C4116=Calculator!$H$27,"F",IF(Daily!D4116+Daily!H4116=0,IF(D4115+H4115&gt;0,"L",""),""))</f>
        <v/>
      </c>
      <c r="B4116" s="34">
        <v>4115</v>
      </c>
      <c r="C4116" s="19">
        <f t="shared" ca="1" si="257"/>
        <v>50045</v>
      </c>
      <c r="D4116" s="29">
        <f t="shared" ca="1" si="259"/>
        <v>0</v>
      </c>
      <c r="E4116" s="29">
        <f ca="1">IF(C4116&lt;Calculator!$D$26,0,IF(DAY($C4116)=1,IF(D4116-Calculator!$G$24&gt;0,Calculator!$G$24,D4116),0))</f>
        <v>0</v>
      </c>
      <c r="F4116" s="29">
        <f ca="1">IF(E4116&gt;0,D4116*Calculator!$G$22/12,0)</f>
        <v>0</v>
      </c>
      <c r="G4116" s="29">
        <f ca="1">IF(E4116&gt;0,(IFERROR(-PMT(Calculator!$G$22/12,Calculator!$G$23*12,Calculator!$G$20),0))-F4116,0)</f>
        <v>0</v>
      </c>
      <c r="H4116" s="29">
        <f t="shared" ca="1" si="260"/>
        <v>0</v>
      </c>
      <c r="I4116" s="29">
        <f t="shared" ca="1" si="258"/>
        <v>0</v>
      </c>
      <c r="J4116" s="30">
        <f>Calculator!$G$40</f>
        <v>6.5000000000000002E-2</v>
      </c>
      <c r="K4116" s="29">
        <f ca="1">IF(C4116&gt;=Calculator!$G$27,IF(DAY($C4116)=1,Calculator!$G$34/2,IF(DAY($C4116)=15,Calculator!$G$34/2,0)),0)</f>
        <v>0</v>
      </c>
      <c r="L4116" s="29">
        <f ca="1">IF(DAY($C4116)=28,IF(H4116=0,0,Calculator!$G$35),0)</f>
        <v>0</v>
      </c>
      <c r="M4116" s="29">
        <f ca="1">IF(I4116&gt;0,IF(DAY($C4116)=1,SUM(INDIRECT("I"&amp;(ROW(C4115)-DAY(C4115))):I4115),0),0)</f>
        <v>0</v>
      </c>
      <c r="N4116" s="29">
        <f ca="1">IF(C4116&lt;Calculator!$G$27,0,IF(C4116=Calculator!$G$27,Calculator!$G$39,IF(H4116-K4116&lt;=0,IF(D4116&gt;Calculator!$G$39,IF(H4116-K4116+E4116+L4116+M4116+Calculator!$G$39&gt;Calculator!$G$39,Calculator!$G$39-(H4116+E4116+L4116+M4116-K4116),Calculator!$G$39),D4116),0)))</f>
        <v>0</v>
      </c>
    </row>
    <row r="4117" spans="1:14" ht="15.75" thickBot="1">
      <c r="A4117" s="33" t="str">
        <f ca="1">IF(C4117=Calculator!$H$27,"F",IF(Daily!D4117+Daily!H4117=0,IF(D4116+H4116&gt;0,"L",""),""))</f>
        <v/>
      </c>
      <c r="B4117" s="34">
        <v>4116</v>
      </c>
      <c r="C4117" s="19">
        <f t="shared" ca="1" si="257"/>
        <v>50046</v>
      </c>
      <c r="D4117" s="29">
        <f t="shared" ca="1" si="259"/>
        <v>0</v>
      </c>
      <c r="E4117" s="29">
        <f ca="1">IF(C4117&lt;Calculator!$D$26,0,IF(DAY($C4117)=1,IF(D4117-Calculator!$G$24&gt;0,Calculator!$G$24,D4117),0))</f>
        <v>0</v>
      </c>
      <c r="F4117" s="29">
        <f ca="1">IF(E4117&gt;0,D4117*Calculator!$G$22/12,0)</f>
        <v>0</v>
      </c>
      <c r="G4117" s="29">
        <f ca="1">IF(E4117&gt;0,(IFERROR(-PMT(Calculator!$G$22/12,Calculator!$G$23*12,Calculator!$G$20),0))-F4117,0)</f>
        <v>0</v>
      </c>
      <c r="H4117" s="29">
        <f t="shared" ca="1" si="260"/>
        <v>0</v>
      </c>
      <c r="I4117" s="29">
        <f t="shared" ca="1" si="258"/>
        <v>0</v>
      </c>
      <c r="J4117" s="30">
        <f>Calculator!$G$40</f>
        <v>6.5000000000000002E-2</v>
      </c>
      <c r="K4117" s="29">
        <f ca="1">IF(C4117&gt;=Calculator!$G$27,IF(DAY($C4117)=1,Calculator!$G$34/2,IF(DAY($C4117)=15,Calculator!$G$34/2,0)),0)</f>
        <v>0</v>
      </c>
      <c r="L4117" s="29">
        <f ca="1">IF(DAY($C4117)=28,IF(H4117=0,0,Calculator!$G$35),0)</f>
        <v>0</v>
      </c>
      <c r="M4117" s="29">
        <f ca="1">IF(I4117&gt;0,IF(DAY($C4117)=1,SUM(INDIRECT("I"&amp;(ROW(C4116)-DAY(C4116))):I4116),0),0)</f>
        <v>0</v>
      </c>
      <c r="N4117" s="29">
        <f ca="1">IF(C4117&lt;Calculator!$G$27,0,IF(C4117=Calculator!$G$27,Calculator!$G$39,IF(H4117-K4117&lt;=0,IF(D4117&gt;Calculator!$G$39,IF(H4117-K4117+E4117+L4117+M4117+Calculator!$G$39&gt;Calculator!$G$39,Calculator!$G$39-(H4117+E4117+L4117+M4117-K4117),Calculator!$G$39),D4117),0)))</f>
        <v>0</v>
      </c>
    </row>
    <row r="4118" spans="1:14" ht="15.75" thickBot="1">
      <c r="A4118" s="33" t="str">
        <f ca="1">IF(C4118=Calculator!$H$27,"F",IF(Daily!D4118+Daily!H4118=0,IF(D4117+H4117&gt;0,"L",""),""))</f>
        <v/>
      </c>
      <c r="B4118" s="34">
        <v>4117</v>
      </c>
      <c r="C4118" s="19">
        <f t="shared" ca="1" si="257"/>
        <v>50047</v>
      </c>
      <c r="D4118" s="29">
        <f t="shared" ca="1" si="259"/>
        <v>0</v>
      </c>
      <c r="E4118" s="29">
        <f ca="1">IF(C4118&lt;Calculator!$D$26,0,IF(DAY($C4118)=1,IF(D4118-Calculator!$G$24&gt;0,Calculator!$G$24,D4118),0))</f>
        <v>0</v>
      </c>
      <c r="F4118" s="29">
        <f ca="1">IF(E4118&gt;0,D4118*Calculator!$G$22/12,0)</f>
        <v>0</v>
      </c>
      <c r="G4118" s="29">
        <f ca="1">IF(E4118&gt;0,(IFERROR(-PMT(Calculator!$G$22/12,Calculator!$G$23*12,Calculator!$G$20),0))-F4118,0)</f>
        <v>0</v>
      </c>
      <c r="H4118" s="29">
        <f t="shared" ca="1" si="260"/>
        <v>0</v>
      </c>
      <c r="I4118" s="29">
        <f t="shared" ca="1" si="258"/>
        <v>0</v>
      </c>
      <c r="J4118" s="30">
        <f>Calculator!$G$40</f>
        <v>6.5000000000000002E-2</v>
      </c>
      <c r="K4118" s="29">
        <f ca="1">IF(C4118&gt;=Calculator!$G$27,IF(DAY($C4118)=1,Calculator!$G$34/2,IF(DAY($C4118)=15,Calculator!$G$34/2,0)),0)</f>
        <v>0</v>
      </c>
      <c r="L4118" s="29">
        <f ca="1">IF(DAY($C4118)=28,IF(H4118=0,0,Calculator!$G$35),0)</f>
        <v>0</v>
      </c>
      <c r="M4118" s="29">
        <f ca="1">IF(I4118&gt;0,IF(DAY($C4118)=1,SUM(INDIRECT("I"&amp;(ROW(C4117)-DAY(C4117))):I4117),0),0)</f>
        <v>0</v>
      </c>
      <c r="N4118" s="29">
        <f ca="1">IF(C4118&lt;Calculator!$G$27,0,IF(C4118=Calculator!$G$27,Calculator!$G$39,IF(H4118-K4118&lt;=0,IF(D4118&gt;Calculator!$G$39,IF(H4118-K4118+E4118+L4118+M4118+Calculator!$G$39&gt;Calculator!$G$39,Calculator!$G$39-(H4118+E4118+L4118+M4118-K4118),Calculator!$G$39),D4118),0)))</f>
        <v>0</v>
      </c>
    </row>
    <row r="4119" spans="1:14" ht="15.75" thickBot="1">
      <c r="A4119" s="33" t="str">
        <f ca="1">IF(C4119=Calculator!$H$27,"F",IF(Daily!D4119+Daily!H4119=0,IF(D4118+H4118&gt;0,"L",""),""))</f>
        <v/>
      </c>
      <c r="B4119" s="34">
        <v>4118</v>
      </c>
      <c r="C4119" s="19">
        <f t="shared" ca="1" si="257"/>
        <v>50048</v>
      </c>
      <c r="D4119" s="29">
        <f t="shared" ca="1" si="259"/>
        <v>0</v>
      </c>
      <c r="E4119" s="29">
        <f ca="1">IF(C4119&lt;Calculator!$D$26,0,IF(DAY($C4119)=1,IF(D4119-Calculator!$G$24&gt;0,Calculator!$G$24,D4119),0))</f>
        <v>0</v>
      </c>
      <c r="F4119" s="29">
        <f ca="1">IF(E4119&gt;0,D4119*Calculator!$G$22/12,0)</f>
        <v>0</v>
      </c>
      <c r="G4119" s="29">
        <f ca="1">IF(E4119&gt;0,(IFERROR(-PMT(Calculator!$G$22/12,Calculator!$G$23*12,Calculator!$G$20),0))-F4119,0)</f>
        <v>0</v>
      </c>
      <c r="H4119" s="29">
        <f t="shared" ca="1" si="260"/>
        <v>0</v>
      </c>
      <c r="I4119" s="29">
        <f t="shared" ca="1" si="258"/>
        <v>0</v>
      </c>
      <c r="J4119" s="30">
        <f>Calculator!$G$40</f>
        <v>6.5000000000000002E-2</v>
      </c>
      <c r="K4119" s="29">
        <f ca="1">IF(C4119&gt;=Calculator!$G$27,IF(DAY($C4119)=1,Calculator!$G$34/2,IF(DAY($C4119)=15,Calculator!$G$34/2,0)),0)</f>
        <v>0</v>
      </c>
      <c r="L4119" s="29">
        <f ca="1">IF(DAY($C4119)=28,IF(H4119=0,0,Calculator!$G$35),0)</f>
        <v>0</v>
      </c>
      <c r="M4119" s="29">
        <f ca="1">IF(I4119&gt;0,IF(DAY($C4119)=1,SUM(INDIRECT("I"&amp;(ROW(C4118)-DAY(C4118))):I4118),0),0)</f>
        <v>0</v>
      </c>
      <c r="N4119" s="29">
        <f ca="1">IF(C4119&lt;Calculator!$G$27,0,IF(C4119=Calculator!$G$27,Calculator!$G$39,IF(H4119-K4119&lt;=0,IF(D4119&gt;Calculator!$G$39,IF(H4119-K4119+E4119+L4119+M4119+Calculator!$G$39&gt;Calculator!$G$39,Calculator!$G$39-(H4119+E4119+L4119+M4119-K4119),Calculator!$G$39),D4119),0)))</f>
        <v>0</v>
      </c>
    </row>
    <row r="4120" spans="1:14" ht="15.75" thickBot="1">
      <c r="A4120" s="33" t="str">
        <f ca="1">IF(C4120=Calculator!$H$27,"F",IF(Daily!D4120+Daily!H4120=0,IF(D4119+H4119&gt;0,"L",""),""))</f>
        <v/>
      </c>
      <c r="B4120" s="34">
        <v>4119</v>
      </c>
      <c r="C4120" s="19">
        <f t="shared" ca="1" si="257"/>
        <v>50049</v>
      </c>
      <c r="D4120" s="29">
        <f t="shared" ca="1" si="259"/>
        <v>0</v>
      </c>
      <c r="E4120" s="29">
        <f ca="1">IF(C4120&lt;Calculator!$D$26,0,IF(DAY($C4120)=1,IF(D4120-Calculator!$G$24&gt;0,Calculator!$G$24,D4120),0))</f>
        <v>0</v>
      </c>
      <c r="F4120" s="29">
        <f ca="1">IF(E4120&gt;0,D4120*Calculator!$G$22/12,0)</f>
        <v>0</v>
      </c>
      <c r="G4120" s="29">
        <f ca="1">IF(E4120&gt;0,(IFERROR(-PMT(Calculator!$G$22/12,Calculator!$G$23*12,Calculator!$G$20),0))-F4120,0)</f>
        <v>0</v>
      </c>
      <c r="H4120" s="29">
        <f t="shared" ca="1" si="260"/>
        <v>0</v>
      </c>
      <c r="I4120" s="29">
        <f t="shared" ca="1" si="258"/>
        <v>0</v>
      </c>
      <c r="J4120" s="30">
        <f>Calculator!$G$40</f>
        <v>6.5000000000000002E-2</v>
      </c>
      <c r="K4120" s="29">
        <f ca="1">IF(C4120&gt;=Calculator!$G$27,IF(DAY($C4120)=1,Calculator!$G$34/2,IF(DAY($C4120)=15,Calculator!$G$34/2,0)),0)</f>
        <v>0</v>
      </c>
      <c r="L4120" s="29">
        <f ca="1">IF(DAY($C4120)=28,IF(H4120=0,0,Calculator!$G$35),0)</f>
        <v>0</v>
      </c>
      <c r="M4120" s="29">
        <f ca="1">IF(I4120&gt;0,IF(DAY($C4120)=1,SUM(INDIRECT("I"&amp;(ROW(C4119)-DAY(C4119))):I4119),0),0)</f>
        <v>0</v>
      </c>
      <c r="N4120" s="29">
        <f ca="1">IF(C4120&lt;Calculator!$G$27,0,IF(C4120=Calculator!$G$27,Calculator!$G$39,IF(H4120-K4120&lt;=0,IF(D4120&gt;Calculator!$G$39,IF(H4120-K4120+E4120+L4120+M4120+Calculator!$G$39&gt;Calculator!$G$39,Calculator!$G$39-(H4120+E4120+L4120+M4120-K4120),Calculator!$G$39),D4120),0)))</f>
        <v>0</v>
      </c>
    </row>
    <row r="4121" spans="1:14" ht="15.75" thickBot="1">
      <c r="A4121" s="33" t="str">
        <f ca="1">IF(C4121=Calculator!$H$27,"F",IF(Daily!D4121+Daily!H4121=0,IF(D4120+H4120&gt;0,"L",""),""))</f>
        <v/>
      </c>
      <c r="B4121" s="34">
        <v>4120</v>
      </c>
      <c r="C4121" s="19">
        <f t="shared" ca="1" si="257"/>
        <v>50050</v>
      </c>
      <c r="D4121" s="29">
        <f t="shared" ca="1" si="259"/>
        <v>0</v>
      </c>
      <c r="E4121" s="29">
        <f ca="1">IF(C4121&lt;Calculator!$D$26,0,IF(DAY($C4121)=1,IF(D4121-Calculator!$G$24&gt;0,Calculator!$G$24,D4121),0))</f>
        <v>0</v>
      </c>
      <c r="F4121" s="29">
        <f ca="1">IF(E4121&gt;0,D4121*Calculator!$G$22/12,0)</f>
        <v>0</v>
      </c>
      <c r="G4121" s="29">
        <f ca="1">IF(E4121&gt;0,(IFERROR(-PMT(Calculator!$G$22/12,Calculator!$G$23*12,Calculator!$G$20),0))-F4121,0)</f>
        <v>0</v>
      </c>
      <c r="H4121" s="29">
        <f t="shared" ca="1" si="260"/>
        <v>0</v>
      </c>
      <c r="I4121" s="29">
        <f t="shared" ca="1" si="258"/>
        <v>0</v>
      </c>
      <c r="J4121" s="30">
        <f>Calculator!$G$40</f>
        <v>6.5000000000000002E-2</v>
      </c>
      <c r="K4121" s="29">
        <f ca="1">IF(C4121&gt;=Calculator!$G$27,IF(DAY($C4121)=1,Calculator!$G$34/2,IF(DAY($C4121)=15,Calculator!$G$34/2,0)),0)</f>
        <v>0</v>
      </c>
      <c r="L4121" s="29">
        <f ca="1">IF(DAY($C4121)=28,IF(H4121=0,0,Calculator!$G$35),0)</f>
        <v>0</v>
      </c>
      <c r="M4121" s="29">
        <f ca="1">IF(I4121&gt;0,IF(DAY($C4121)=1,SUM(INDIRECT("I"&amp;(ROW(C4120)-DAY(C4120))):I4120),0),0)</f>
        <v>0</v>
      </c>
      <c r="N4121" s="29">
        <f ca="1">IF(C4121&lt;Calculator!$G$27,0,IF(C4121=Calculator!$G$27,Calculator!$G$39,IF(H4121-K4121&lt;=0,IF(D4121&gt;Calculator!$G$39,IF(H4121-K4121+E4121+L4121+M4121+Calculator!$G$39&gt;Calculator!$G$39,Calculator!$G$39-(H4121+E4121+L4121+M4121-K4121),Calculator!$G$39),D4121),0)))</f>
        <v>0</v>
      </c>
    </row>
    <row r="4122" spans="1:14" ht="15.75" thickBot="1">
      <c r="A4122" s="33" t="str">
        <f ca="1">IF(C4122=Calculator!$H$27,"F",IF(Daily!D4122+Daily!H4122=0,IF(D4121+H4121&gt;0,"L",""),""))</f>
        <v/>
      </c>
      <c r="B4122" s="34">
        <v>4121</v>
      </c>
      <c r="C4122" s="19">
        <f t="shared" ca="1" si="257"/>
        <v>50051</v>
      </c>
      <c r="D4122" s="29">
        <f t="shared" ca="1" si="259"/>
        <v>0</v>
      </c>
      <c r="E4122" s="29">
        <f ca="1">IF(C4122&lt;Calculator!$D$26,0,IF(DAY($C4122)=1,IF(D4122-Calculator!$G$24&gt;0,Calculator!$G$24,D4122),0))</f>
        <v>0</v>
      </c>
      <c r="F4122" s="29">
        <f ca="1">IF(E4122&gt;0,D4122*Calculator!$G$22/12,0)</f>
        <v>0</v>
      </c>
      <c r="G4122" s="29">
        <f ca="1">IF(E4122&gt;0,(IFERROR(-PMT(Calculator!$G$22/12,Calculator!$G$23*12,Calculator!$G$20),0))-F4122,0)</f>
        <v>0</v>
      </c>
      <c r="H4122" s="29">
        <f t="shared" ca="1" si="260"/>
        <v>0</v>
      </c>
      <c r="I4122" s="29">
        <f t="shared" ca="1" si="258"/>
        <v>0</v>
      </c>
      <c r="J4122" s="30">
        <f>Calculator!$G$40</f>
        <v>6.5000000000000002E-2</v>
      </c>
      <c r="K4122" s="29">
        <f ca="1">IF(C4122&gt;=Calculator!$G$27,IF(DAY($C4122)=1,Calculator!$G$34/2,IF(DAY($C4122)=15,Calculator!$G$34/2,0)),0)</f>
        <v>0</v>
      </c>
      <c r="L4122" s="29">
        <f ca="1">IF(DAY($C4122)=28,IF(H4122=0,0,Calculator!$G$35),0)</f>
        <v>0</v>
      </c>
      <c r="M4122" s="29">
        <f ca="1">IF(I4122&gt;0,IF(DAY($C4122)=1,SUM(INDIRECT("I"&amp;(ROW(C4121)-DAY(C4121))):I4121),0),0)</f>
        <v>0</v>
      </c>
      <c r="N4122" s="29">
        <f ca="1">IF(C4122&lt;Calculator!$G$27,0,IF(C4122=Calculator!$G$27,Calculator!$G$39,IF(H4122-K4122&lt;=0,IF(D4122&gt;Calculator!$G$39,IF(H4122-K4122+E4122+L4122+M4122+Calculator!$G$39&gt;Calculator!$G$39,Calculator!$G$39-(H4122+E4122+L4122+M4122-K4122),Calculator!$G$39),D4122),0)))</f>
        <v>0</v>
      </c>
    </row>
    <row r="4123" spans="1:14" ht="15.75" thickBot="1">
      <c r="A4123" s="33" t="str">
        <f ca="1">IF(C4123=Calculator!$H$27,"F",IF(Daily!D4123+Daily!H4123=0,IF(D4122+H4122&gt;0,"L",""),""))</f>
        <v/>
      </c>
      <c r="B4123" s="34">
        <v>4122</v>
      </c>
      <c r="C4123" s="19">
        <f t="shared" ca="1" si="257"/>
        <v>50052</v>
      </c>
      <c r="D4123" s="29">
        <f t="shared" ca="1" si="259"/>
        <v>0</v>
      </c>
      <c r="E4123" s="29">
        <f ca="1">IF(C4123&lt;Calculator!$D$26,0,IF(DAY($C4123)=1,IF(D4123-Calculator!$G$24&gt;0,Calculator!$G$24,D4123),0))</f>
        <v>0</v>
      </c>
      <c r="F4123" s="29">
        <f ca="1">IF(E4123&gt;0,D4123*Calculator!$G$22/12,0)</f>
        <v>0</v>
      </c>
      <c r="G4123" s="29">
        <f ca="1">IF(E4123&gt;0,(IFERROR(-PMT(Calculator!$G$22/12,Calculator!$G$23*12,Calculator!$G$20),0))-F4123,0)</f>
        <v>0</v>
      </c>
      <c r="H4123" s="29">
        <f t="shared" ca="1" si="260"/>
        <v>0</v>
      </c>
      <c r="I4123" s="29">
        <f t="shared" ca="1" si="258"/>
        <v>0</v>
      </c>
      <c r="J4123" s="30">
        <f>Calculator!$G$40</f>
        <v>6.5000000000000002E-2</v>
      </c>
      <c r="K4123" s="29">
        <f ca="1">IF(C4123&gt;=Calculator!$G$27,IF(DAY($C4123)=1,Calculator!$G$34/2,IF(DAY($C4123)=15,Calculator!$G$34/2,0)),0)</f>
        <v>0</v>
      </c>
      <c r="L4123" s="29">
        <f ca="1">IF(DAY($C4123)=28,IF(H4123=0,0,Calculator!$G$35),0)</f>
        <v>0</v>
      </c>
      <c r="M4123" s="29">
        <f ca="1">IF(I4123&gt;0,IF(DAY($C4123)=1,SUM(INDIRECT("I"&amp;(ROW(C4122)-DAY(C4122))):I4122),0),0)</f>
        <v>0</v>
      </c>
      <c r="N4123" s="29">
        <f ca="1">IF(C4123&lt;Calculator!$G$27,0,IF(C4123=Calculator!$G$27,Calculator!$G$39,IF(H4123-K4123&lt;=0,IF(D4123&gt;Calculator!$G$39,IF(H4123-K4123+E4123+L4123+M4123+Calculator!$G$39&gt;Calculator!$G$39,Calculator!$G$39-(H4123+E4123+L4123+M4123-K4123),Calculator!$G$39),D4123),0)))</f>
        <v>0</v>
      </c>
    </row>
    <row r="4124" spans="1:14" ht="15.75" thickBot="1">
      <c r="A4124" s="33" t="str">
        <f ca="1">IF(C4124=Calculator!$H$27,"F",IF(Daily!D4124+Daily!H4124=0,IF(D4123+H4123&gt;0,"L",""),""))</f>
        <v/>
      </c>
      <c r="B4124" s="34">
        <v>4123</v>
      </c>
      <c r="C4124" s="19">
        <f t="shared" ca="1" si="257"/>
        <v>50053</v>
      </c>
      <c r="D4124" s="29">
        <f t="shared" ca="1" si="259"/>
        <v>0</v>
      </c>
      <c r="E4124" s="29">
        <f ca="1">IF(C4124&lt;Calculator!$D$26,0,IF(DAY($C4124)=1,IF(D4124-Calculator!$G$24&gt;0,Calculator!$G$24,D4124),0))</f>
        <v>0</v>
      </c>
      <c r="F4124" s="29">
        <f ca="1">IF(E4124&gt;0,D4124*Calculator!$G$22/12,0)</f>
        <v>0</v>
      </c>
      <c r="G4124" s="29">
        <f ca="1">IF(E4124&gt;0,(IFERROR(-PMT(Calculator!$G$22/12,Calculator!$G$23*12,Calculator!$G$20),0))-F4124,0)</f>
        <v>0</v>
      </c>
      <c r="H4124" s="29">
        <f t="shared" ca="1" si="260"/>
        <v>0</v>
      </c>
      <c r="I4124" s="29">
        <f t="shared" ca="1" si="258"/>
        <v>0</v>
      </c>
      <c r="J4124" s="30">
        <f>Calculator!$G$40</f>
        <v>6.5000000000000002E-2</v>
      </c>
      <c r="K4124" s="29">
        <f ca="1">IF(C4124&gt;=Calculator!$G$27,IF(DAY($C4124)=1,Calculator!$G$34/2,IF(DAY($C4124)=15,Calculator!$G$34/2,0)),0)</f>
        <v>0</v>
      </c>
      <c r="L4124" s="29">
        <f ca="1">IF(DAY($C4124)=28,IF(H4124=0,0,Calculator!$G$35),0)</f>
        <v>0</v>
      </c>
      <c r="M4124" s="29">
        <f ca="1">IF(I4124&gt;0,IF(DAY($C4124)=1,SUM(INDIRECT("I"&amp;(ROW(C4123)-DAY(C4123))):I4123),0),0)</f>
        <v>0</v>
      </c>
      <c r="N4124" s="29">
        <f ca="1">IF(C4124&lt;Calculator!$G$27,0,IF(C4124=Calculator!$G$27,Calculator!$G$39,IF(H4124-K4124&lt;=0,IF(D4124&gt;Calculator!$G$39,IF(H4124-K4124+E4124+L4124+M4124+Calculator!$G$39&gt;Calculator!$G$39,Calculator!$G$39-(H4124+E4124+L4124+M4124-K4124),Calculator!$G$39),D4124),0)))</f>
        <v>0</v>
      </c>
    </row>
    <row r="4125" spans="1:14" ht="15.75" thickBot="1">
      <c r="A4125" s="33" t="str">
        <f ca="1">IF(C4125=Calculator!$H$27,"F",IF(Daily!D4125+Daily!H4125=0,IF(D4124+H4124&gt;0,"L",""),""))</f>
        <v/>
      </c>
      <c r="B4125" s="34">
        <v>4124</v>
      </c>
      <c r="C4125" s="19">
        <f t="shared" ca="1" si="257"/>
        <v>50054</v>
      </c>
      <c r="D4125" s="29">
        <f t="shared" ca="1" si="259"/>
        <v>0</v>
      </c>
      <c r="E4125" s="29">
        <f ca="1">IF(C4125&lt;Calculator!$D$26,0,IF(DAY($C4125)=1,IF(D4125-Calculator!$G$24&gt;0,Calculator!$G$24,D4125),0))</f>
        <v>0</v>
      </c>
      <c r="F4125" s="29">
        <f ca="1">IF(E4125&gt;0,D4125*Calculator!$G$22/12,0)</f>
        <v>0</v>
      </c>
      <c r="G4125" s="29">
        <f ca="1">IF(E4125&gt;0,(IFERROR(-PMT(Calculator!$G$22/12,Calculator!$G$23*12,Calculator!$G$20),0))-F4125,0)</f>
        <v>0</v>
      </c>
      <c r="H4125" s="29">
        <f t="shared" ca="1" si="260"/>
        <v>0</v>
      </c>
      <c r="I4125" s="29">
        <f t="shared" ca="1" si="258"/>
        <v>0</v>
      </c>
      <c r="J4125" s="30">
        <f>Calculator!$G$40</f>
        <v>6.5000000000000002E-2</v>
      </c>
      <c r="K4125" s="29">
        <f ca="1">IF(C4125&gt;=Calculator!$G$27,IF(DAY($C4125)=1,Calculator!$G$34/2,IF(DAY($C4125)=15,Calculator!$G$34/2,0)),0)</f>
        <v>0</v>
      </c>
      <c r="L4125" s="29">
        <f ca="1">IF(DAY($C4125)=28,IF(H4125=0,0,Calculator!$G$35),0)</f>
        <v>0</v>
      </c>
      <c r="M4125" s="29">
        <f ca="1">IF(I4125&gt;0,IF(DAY($C4125)=1,SUM(INDIRECT("I"&amp;(ROW(C4124)-DAY(C4124))):I4124),0),0)</f>
        <v>0</v>
      </c>
      <c r="N4125" s="29">
        <f ca="1">IF(C4125&lt;Calculator!$G$27,0,IF(C4125=Calculator!$G$27,Calculator!$G$39,IF(H4125-K4125&lt;=0,IF(D4125&gt;Calculator!$G$39,IF(H4125-K4125+E4125+L4125+M4125+Calculator!$G$39&gt;Calculator!$G$39,Calculator!$G$39-(H4125+E4125+L4125+M4125-K4125),Calculator!$G$39),D4125),0)))</f>
        <v>0</v>
      </c>
    </row>
    <row r="4126" spans="1:14" ht="15.75" thickBot="1">
      <c r="A4126" s="33" t="str">
        <f ca="1">IF(C4126=Calculator!$H$27,"F",IF(Daily!D4126+Daily!H4126=0,IF(D4125+H4125&gt;0,"L",""),""))</f>
        <v/>
      </c>
      <c r="B4126" s="34">
        <v>4125</v>
      </c>
      <c r="C4126" s="19">
        <f t="shared" ca="1" si="257"/>
        <v>50055</v>
      </c>
      <c r="D4126" s="29">
        <f t="shared" ca="1" si="259"/>
        <v>0</v>
      </c>
      <c r="E4126" s="29">
        <f ca="1">IF(C4126&lt;Calculator!$D$26,0,IF(DAY($C4126)=1,IF(D4126-Calculator!$G$24&gt;0,Calculator!$G$24,D4126),0))</f>
        <v>0</v>
      </c>
      <c r="F4126" s="29">
        <f ca="1">IF(E4126&gt;0,D4126*Calculator!$G$22/12,0)</f>
        <v>0</v>
      </c>
      <c r="G4126" s="29">
        <f ca="1">IF(E4126&gt;0,(IFERROR(-PMT(Calculator!$G$22/12,Calculator!$G$23*12,Calculator!$G$20),0))-F4126,0)</f>
        <v>0</v>
      </c>
      <c r="H4126" s="29">
        <f t="shared" ca="1" si="260"/>
        <v>0</v>
      </c>
      <c r="I4126" s="29">
        <f t="shared" ca="1" si="258"/>
        <v>0</v>
      </c>
      <c r="J4126" s="30">
        <f>Calculator!$G$40</f>
        <v>6.5000000000000002E-2</v>
      </c>
      <c r="K4126" s="29">
        <f ca="1">IF(C4126&gt;=Calculator!$G$27,IF(DAY($C4126)=1,Calculator!$G$34/2,IF(DAY($C4126)=15,Calculator!$G$34/2,0)),0)</f>
        <v>4500</v>
      </c>
      <c r="L4126" s="29">
        <f ca="1">IF(DAY($C4126)=28,IF(H4126=0,0,Calculator!$G$35),0)</f>
        <v>0</v>
      </c>
      <c r="M4126" s="29">
        <f ca="1">IF(I4126&gt;0,IF(DAY($C4126)=1,SUM(INDIRECT("I"&amp;(ROW(C4125)-DAY(C4125))):I4125),0),0)</f>
        <v>0</v>
      </c>
      <c r="N4126" s="29">
        <f ca="1">IF(C4126&lt;Calculator!$G$27,0,IF(C4126=Calculator!$G$27,Calculator!$G$39,IF(H4126-K4126&lt;=0,IF(D4126&gt;Calculator!$G$39,IF(H4126-K4126+E4126+L4126+M4126+Calculator!$G$39&gt;Calculator!$G$39,Calculator!$G$39-(H4126+E4126+L4126+M4126-K4126),Calculator!$G$39),D4126),0)))</f>
        <v>0</v>
      </c>
    </row>
    <row r="4127" spans="1:14" ht="15.75" thickBot="1">
      <c r="A4127" s="33" t="str">
        <f ca="1">IF(C4127=Calculator!$H$27,"F",IF(Daily!D4127+Daily!H4127=0,IF(D4126+H4126&gt;0,"L",""),""))</f>
        <v/>
      </c>
      <c r="B4127" s="34">
        <v>4126</v>
      </c>
      <c r="C4127" s="19">
        <f t="shared" ca="1" si="257"/>
        <v>50056</v>
      </c>
      <c r="D4127" s="29">
        <f t="shared" ca="1" si="259"/>
        <v>0</v>
      </c>
      <c r="E4127" s="29">
        <f ca="1">IF(C4127&lt;Calculator!$D$26,0,IF(DAY($C4127)=1,IF(D4127-Calculator!$G$24&gt;0,Calculator!$G$24,D4127),0))</f>
        <v>0</v>
      </c>
      <c r="F4127" s="29">
        <f ca="1">IF(E4127&gt;0,D4127*Calculator!$G$22/12,0)</f>
        <v>0</v>
      </c>
      <c r="G4127" s="29">
        <f ca="1">IF(E4127&gt;0,(IFERROR(-PMT(Calculator!$G$22/12,Calculator!$G$23*12,Calculator!$G$20),0))-F4127,0)</f>
        <v>0</v>
      </c>
      <c r="H4127" s="29">
        <f t="shared" ca="1" si="260"/>
        <v>0</v>
      </c>
      <c r="I4127" s="29">
        <f t="shared" ca="1" si="258"/>
        <v>0</v>
      </c>
      <c r="J4127" s="30">
        <f>Calculator!$G$40</f>
        <v>6.5000000000000002E-2</v>
      </c>
      <c r="K4127" s="29">
        <f ca="1">IF(C4127&gt;=Calculator!$G$27,IF(DAY($C4127)=1,Calculator!$G$34/2,IF(DAY($C4127)=15,Calculator!$G$34/2,0)),0)</f>
        <v>0</v>
      </c>
      <c r="L4127" s="29">
        <f ca="1">IF(DAY($C4127)=28,IF(H4127=0,0,Calculator!$G$35),0)</f>
        <v>0</v>
      </c>
      <c r="M4127" s="29">
        <f ca="1">IF(I4127&gt;0,IF(DAY($C4127)=1,SUM(INDIRECT("I"&amp;(ROW(C4126)-DAY(C4126))):I4126),0),0)</f>
        <v>0</v>
      </c>
      <c r="N4127" s="29">
        <f ca="1">IF(C4127&lt;Calculator!$G$27,0,IF(C4127=Calculator!$G$27,Calculator!$G$39,IF(H4127-K4127&lt;=0,IF(D4127&gt;Calculator!$G$39,IF(H4127-K4127+E4127+L4127+M4127+Calculator!$G$39&gt;Calculator!$G$39,Calculator!$G$39-(H4127+E4127+L4127+M4127-K4127),Calculator!$G$39),D4127),0)))</f>
        <v>0</v>
      </c>
    </row>
    <row r="4128" spans="1:14" ht="15.75" thickBot="1">
      <c r="A4128" s="33" t="str">
        <f ca="1">IF(C4128=Calculator!$H$27,"F",IF(Daily!D4128+Daily!H4128=0,IF(D4127+H4127&gt;0,"L",""),""))</f>
        <v/>
      </c>
      <c r="B4128" s="34">
        <v>4127</v>
      </c>
      <c r="C4128" s="19">
        <f t="shared" ca="1" si="257"/>
        <v>50057</v>
      </c>
      <c r="D4128" s="29">
        <f t="shared" ca="1" si="259"/>
        <v>0</v>
      </c>
      <c r="E4128" s="29">
        <f ca="1">IF(C4128&lt;Calculator!$D$26,0,IF(DAY($C4128)=1,IF(D4128-Calculator!$G$24&gt;0,Calculator!$G$24,D4128),0))</f>
        <v>0</v>
      </c>
      <c r="F4128" s="29">
        <f ca="1">IF(E4128&gt;0,D4128*Calculator!$G$22/12,0)</f>
        <v>0</v>
      </c>
      <c r="G4128" s="29">
        <f ca="1">IF(E4128&gt;0,(IFERROR(-PMT(Calculator!$G$22/12,Calculator!$G$23*12,Calculator!$G$20),0))-F4128,0)</f>
        <v>0</v>
      </c>
      <c r="H4128" s="29">
        <f t="shared" ca="1" si="260"/>
        <v>0</v>
      </c>
      <c r="I4128" s="29">
        <f t="shared" ca="1" si="258"/>
        <v>0</v>
      </c>
      <c r="J4128" s="30">
        <f>Calculator!$G$40</f>
        <v>6.5000000000000002E-2</v>
      </c>
      <c r="K4128" s="29">
        <f ca="1">IF(C4128&gt;=Calculator!$G$27,IF(DAY($C4128)=1,Calculator!$G$34/2,IF(DAY($C4128)=15,Calculator!$G$34/2,0)),0)</f>
        <v>0</v>
      </c>
      <c r="L4128" s="29">
        <f ca="1">IF(DAY($C4128)=28,IF(H4128=0,0,Calculator!$G$35),0)</f>
        <v>0</v>
      </c>
      <c r="M4128" s="29">
        <f ca="1">IF(I4128&gt;0,IF(DAY($C4128)=1,SUM(INDIRECT("I"&amp;(ROW(C4127)-DAY(C4127))):I4127),0),0)</f>
        <v>0</v>
      </c>
      <c r="N4128" s="29">
        <f ca="1">IF(C4128&lt;Calculator!$G$27,0,IF(C4128=Calculator!$G$27,Calculator!$G$39,IF(H4128-K4128&lt;=0,IF(D4128&gt;Calculator!$G$39,IF(H4128-K4128+E4128+L4128+M4128+Calculator!$G$39&gt;Calculator!$G$39,Calculator!$G$39-(H4128+E4128+L4128+M4128-K4128),Calculator!$G$39),D4128),0)))</f>
        <v>0</v>
      </c>
    </row>
    <row r="4129" spans="1:14" ht="15.75" thickBot="1">
      <c r="A4129" s="33" t="str">
        <f ca="1">IF(C4129=Calculator!$H$27,"F",IF(Daily!D4129+Daily!H4129=0,IF(D4128+H4128&gt;0,"L",""),""))</f>
        <v/>
      </c>
      <c r="B4129" s="34">
        <v>4128</v>
      </c>
      <c r="C4129" s="19">
        <f t="shared" ca="1" si="257"/>
        <v>50058</v>
      </c>
      <c r="D4129" s="29">
        <f t="shared" ca="1" si="259"/>
        <v>0</v>
      </c>
      <c r="E4129" s="29">
        <f ca="1">IF(C4129&lt;Calculator!$D$26,0,IF(DAY($C4129)=1,IF(D4129-Calculator!$G$24&gt;0,Calculator!$G$24,D4129),0))</f>
        <v>0</v>
      </c>
      <c r="F4129" s="29">
        <f ca="1">IF(E4129&gt;0,D4129*Calculator!$G$22/12,0)</f>
        <v>0</v>
      </c>
      <c r="G4129" s="29">
        <f ca="1">IF(E4129&gt;0,(IFERROR(-PMT(Calculator!$G$22/12,Calculator!$G$23*12,Calculator!$G$20),0))-F4129,0)</f>
        <v>0</v>
      </c>
      <c r="H4129" s="29">
        <f t="shared" ca="1" si="260"/>
        <v>0</v>
      </c>
      <c r="I4129" s="29">
        <f t="shared" ca="1" si="258"/>
        <v>0</v>
      </c>
      <c r="J4129" s="30">
        <f>Calculator!$G$40</f>
        <v>6.5000000000000002E-2</v>
      </c>
      <c r="K4129" s="29">
        <f ca="1">IF(C4129&gt;=Calculator!$G$27,IF(DAY($C4129)=1,Calculator!$G$34/2,IF(DAY($C4129)=15,Calculator!$G$34/2,0)),0)</f>
        <v>0</v>
      </c>
      <c r="L4129" s="29">
        <f ca="1">IF(DAY($C4129)=28,IF(H4129=0,0,Calculator!$G$35),0)</f>
        <v>0</v>
      </c>
      <c r="M4129" s="29">
        <f ca="1">IF(I4129&gt;0,IF(DAY($C4129)=1,SUM(INDIRECT("I"&amp;(ROW(C4128)-DAY(C4128))):I4128),0),0)</f>
        <v>0</v>
      </c>
      <c r="N4129" s="29">
        <f ca="1">IF(C4129&lt;Calculator!$G$27,0,IF(C4129=Calculator!$G$27,Calculator!$G$39,IF(H4129-K4129&lt;=0,IF(D4129&gt;Calculator!$G$39,IF(H4129-K4129+E4129+L4129+M4129+Calculator!$G$39&gt;Calculator!$G$39,Calculator!$G$39-(H4129+E4129+L4129+M4129-K4129),Calculator!$G$39),D4129),0)))</f>
        <v>0</v>
      </c>
    </row>
    <row r="4130" spans="1:14" ht="15.75" thickBot="1">
      <c r="A4130" s="33" t="str">
        <f ca="1">IF(C4130=Calculator!$H$27,"F",IF(Daily!D4130+Daily!H4130=0,IF(D4129+H4129&gt;0,"L",""),""))</f>
        <v/>
      </c>
      <c r="B4130" s="34">
        <v>4129</v>
      </c>
      <c r="C4130" s="19">
        <f t="shared" ca="1" si="257"/>
        <v>50059</v>
      </c>
      <c r="D4130" s="29">
        <f t="shared" ca="1" si="259"/>
        <v>0</v>
      </c>
      <c r="E4130" s="29">
        <f ca="1">IF(C4130&lt;Calculator!$D$26,0,IF(DAY($C4130)=1,IF(D4130-Calculator!$G$24&gt;0,Calculator!$G$24,D4130),0))</f>
        <v>0</v>
      </c>
      <c r="F4130" s="29">
        <f ca="1">IF(E4130&gt;0,D4130*Calculator!$G$22/12,0)</f>
        <v>0</v>
      </c>
      <c r="G4130" s="29">
        <f ca="1">IF(E4130&gt;0,(IFERROR(-PMT(Calculator!$G$22/12,Calculator!$G$23*12,Calculator!$G$20),0))-F4130,0)</f>
        <v>0</v>
      </c>
      <c r="H4130" s="29">
        <f t="shared" ca="1" si="260"/>
        <v>0</v>
      </c>
      <c r="I4130" s="29">
        <f t="shared" ca="1" si="258"/>
        <v>0</v>
      </c>
      <c r="J4130" s="30">
        <f>Calculator!$G$40</f>
        <v>6.5000000000000002E-2</v>
      </c>
      <c r="K4130" s="29">
        <f ca="1">IF(C4130&gt;=Calculator!$G$27,IF(DAY($C4130)=1,Calculator!$G$34/2,IF(DAY($C4130)=15,Calculator!$G$34/2,0)),0)</f>
        <v>0</v>
      </c>
      <c r="L4130" s="29">
        <f ca="1">IF(DAY($C4130)=28,IF(H4130=0,0,Calculator!$G$35),0)</f>
        <v>0</v>
      </c>
      <c r="M4130" s="29">
        <f ca="1">IF(I4130&gt;0,IF(DAY($C4130)=1,SUM(INDIRECT("I"&amp;(ROW(C4129)-DAY(C4129))):I4129),0),0)</f>
        <v>0</v>
      </c>
      <c r="N4130" s="29">
        <f ca="1">IF(C4130&lt;Calculator!$G$27,0,IF(C4130=Calculator!$G$27,Calculator!$G$39,IF(H4130-K4130&lt;=0,IF(D4130&gt;Calculator!$G$39,IF(H4130-K4130+E4130+L4130+M4130+Calculator!$G$39&gt;Calculator!$G$39,Calculator!$G$39-(H4130+E4130+L4130+M4130-K4130),Calculator!$G$39),D4130),0)))</f>
        <v>0</v>
      </c>
    </row>
    <row r="4131" spans="1:14" ht="15.75" thickBot="1">
      <c r="A4131" s="33" t="str">
        <f ca="1">IF(C4131=Calculator!$H$27,"F",IF(Daily!D4131+Daily!H4131=0,IF(D4130+H4130&gt;0,"L",""),""))</f>
        <v/>
      </c>
      <c r="B4131" s="34">
        <v>4130</v>
      </c>
      <c r="C4131" s="19">
        <f t="shared" ca="1" si="257"/>
        <v>50060</v>
      </c>
      <c r="D4131" s="29">
        <f t="shared" ca="1" si="259"/>
        <v>0</v>
      </c>
      <c r="E4131" s="29">
        <f ca="1">IF(C4131&lt;Calculator!$D$26,0,IF(DAY($C4131)=1,IF(D4131-Calculator!$G$24&gt;0,Calculator!$G$24,D4131),0))</f>
        <v>0</v>
      </c>
      <c r="F4131" s="29">
        <f ca="1">IF(E4131&gt;0,D4131*Calculator!$G$22/12,0)</f>
        <v>0</v>
      </c>
      <c r="G4131" s="29">
        <f ca="1">IF(E4131&gt;0,(IFERROR(-PMT(Calculator!$G$22/12,Calculator!$G$23*12,Calculator!$G$20),0))-F4131,0)</f>
        <v>0</v>
      </c>
      <c r="H4131" s="29">
        <f t="shared" ca="1" si="260"/>
        <v>0</v>
      </c>
      <c r="I4131" s="29">
        <f t="shared" ca="1" si="258"/>
        <v>0</v>
      </c>
      <c r="J4131" s="30">
        <f>Calculator!$G$40</f>
        <v>6.5000000000000002E-2</v>
      </c>
      <c r="K4131" s="29">
        <f ca="1">IF(C4131&gt;=Calculator!$G$27,IF(DAY($C4131)=1,Calculator!$G$34/2,IF(DAY($C4131)=15,Calculator!$G$34/2,0)),0)</f>
        <v>0</v>
      </c>
      <c r="L4131" s="29">
        <f ca="1">IF(DAY($C4131)=28,IF(H4131=0,0,Calculator!$G$35),0)</f>
        <v>0</v>
      </c>
      <c r="M4131" s="29">
        <f ca="1">IF(I4131&gt;0,IF(DAY($C4131)=1,SUM(INDIRECT("I"&amp;(ROW(C4130)-DAY(C4130))):I4130),0),0)</f>
        <v>0</v>
      </c>
      <c r="N4131" s="29">
        <f ca="1">IF(C4131&lt;Calculator!$G$27,0,IF(C4131=Calculator!$G$27,Calculator!$G$39,IF(H4131-K4131&lt;=0,IF(D4131&gt;Calculator!$G$39,IF(H4131-K4131+E4131+L4131+M4131+Calculator!$G$39&gt;Calculator!$G$39,Calculator!$G$39-(H4131+E4131+L4131+M4131-K4131),Calculator!$G$39),D4131),0)))</f>
        <v>0</v>
      </c>
    </row>
    <row r="4132" spans="1:14" ht="15.75" thickBot="1">
      <c r="A4132" s="33" t="str">
        <f ca="1">IF(C4132=Calculator!$H$27,"F",IF(Daily!D4132+Daily!H4132=0,IF(D4131+H4131&gt;0,"L",""),""))</f>
        <v/>
      </c>
      <c r="B4132" s="34">
        <v>4131</v>
      </c>
      <c r="C4132" s="19">
        <f t="shared" ca="1" si="257"/>
        <v>50061</v>
      </c>
      <c r="D4132" s="29">
        <f t="shared" ca="1" si="259"/>
        <v>0</v>
      </c>
      <c r="E4132" s="29">
        <f ca="1">IF(C4132&lt;Calculator!$D$26,0,IF(DAY($C4132)=1,IF(D4132-Calculator!$G$24&gt;0,Calculator!$G$24,D4132),0))</f>
        <v>0</v>
      </c>
      <c r="F4132" s="29">
        <f ca="1">IF(E4132&gt;0,D4132*Calculator!$G$22/12,0)</f>
        <v>0</v>
      </c>
      <c r="G4132" s="29">
        <f ca="1">IF(E4132&gt;0,(IFERROR(-PMT(Calculator!$G$22/12,Calculator!$G$23*12,Calculator!$G$20),0))-F4132,0)</f>
        <v>0</v>
      </c>
      <c r="H4132" s="29">
        <f t="shared" ca="1" si="260"/>
        <v>0</v>
      </c>
      <c r="I4132" s="29">
        <f t="shared" ca="1" si="258"/>
        <v>0</v>
      </c>
      <c r="J4132" s="30">
        <f>Calculator!$G$40</f>
        <v>6.5000000000000002E-2</v>
      </c>
      <c r="K4132" s="29">
        <f ca="1">IF(C4132&gt;=Calculator!$G$27,IF(DAY($C4132)=1,Calculator!$G$34/2,IF(DAY($C4132)=15,Calculator!$G$34/2,0)),0)</f>
        <v>0</v>
      </c>
      <c r="L4132" s="29">
        <f ca="1">IF(DAY($C4132)=28,IF(H4132=0,0,Calculator!$G$35),0)</f>
        <v>0</v>
      </c>
      <c r="M4132" s="29">
        <f ca="1">IF(I4132&gt;0,IF(DAY($C4132)=1,SUM(INDIRECT("I"&amp;(ROW(C4131)-DAY(C4131))):I4131),0),0)</f>
        <v>0</v>
      </c>
      <c r="N4132" s="29">
        <f ca="1">IF(C4132&lt;Calculator!$G$27,0,IF(C4132=Calculator!$G$27,Calculator!$G$39,IF(H4132-K4132&lt;=0,IF(D4132&gt;Calculator!$G$39,IF(H4132-K4132+E4132+L4132+M4132+Calculator!$G$39&gt;Calculator!$G$39,Calculator!$G$39-(H4132+E4132+L4132+M4132-K4132),Calculator!$G$39),D4132),0)))</f>
        <v>0</v>
      </c>
    </row>
    <row r="4133" spans="1:14" ht="15.75" thickBot="1">
      <c r="A4133" s="33" t="str">
        <f ca="1">IF(C4133=Calculator!$H$27,"F",IF(Daily!D4133+Daily!H4133=0,IF(D4132+H4132&gt;0,"L",""),""))</f>
        <v/>
      </c>
      <c r="B4133" s="34">
        <v>4132</v>
      </c>
      <c r="C4133" s="19">
        <f t="shared" ca="1" si="257"/>
        <v>50062</v>
      </c>
      <c r="D4133" s="29">
        <f t="shared" ca="1" si="259"/>
        <v>0</v>
      </c>
      <c r="E4133" s="29">
        <f ca="1">IF(C4133&lt;Calculator!$D$26,0,IF(DAY($C4133)=1,IF(D4133-Calculator!$G$24&gt;0,Calculator!$G$24,D4133),0))</f>
        <v>0</v>
      </c>
      <c r="F4133" s="29">
        <f ca="1">IF(E4133&gt;0,D4133*Calculator!$G$22/12,0)</f>
        <v>0</v>
      </c>
      <c r="G4133" s="29">
        <f ca="1">IF(E4133&gt;0,(IFERROR(-PMT(Calculator!$G$22/12,Calculator!$G$23*12,Calculator!$G$20),0))-F4133,0)</f>
        <v>0</v>
      </c>
      <c r="H4133" s="29">
        <f t="shared" ca="1" si="260"/>
        <v>0</v>
      </c>
      <c r="I4133" s="29">
        <f t="shared" ca="1" si="258"/>
        <v>0</v>
      </c>
      <c r="J4133" s="30">
        <f>Calculator!$G$40</f>
        <v>6.5000000000000002E-2</v>
      </c>
      <c r="K4133" s="29">
        <f ca="1">IF(C4133&gt;=Calculator!$G$27,IF(DAY($C4133)=1,Calculator!$G$34/2,IF(DAY($C4133)=15,Calculator!$G$34/2,0)),0)</f>
        <v>0</v>
      </c>
      <c r="L4133" s="29">
        <f ca="1">IF(DAY($C4133)=28,IF(H4133=0,0,Calculator!$G$35),0)</f>
        <v>0</v>
      </c>
      <c r="M4133" s="29">
        <f ca="1">IF(I4133&gt;0,IF(DAY($C4133)=1,SUM(INDIRECT("I"&amp;(ROW(C4132)-DAY(C4132))):I4132),0),0)</f>
        <v>0</v>
      </c>
      <c r="N4133" s="29">
        <f ca="1">IF(C4133&lt;Calculator!$G$27,0,IF(C4133=Calculator!$G$27,Calculator!$G$39,IF(H4133-K4133&lt;=0,IF(D4133&gt;Calculator!$G$39,IF(H4133-K4133+E4133+L4133+M4133+Calculator!$G$39&gt;Calculator!$G$39,Calculator!$G$39-(H4133+E4133+L4133+M4133-K4133),Calculator!$G$39),D4133),0)))</f>
        <v>0</v>
      </c>
    </row>
    <row r="4134" spans="1:14" ht="15.75" thickBot="1">
      <c r="A4134" s="33" t="str">
        <f ca="1">IF(C4134=Calculator!$H$27,"F",IF(Daily!D4134+Daily!H4134=0,IF(D4133+H4133&gt;0,"L",""),""))</f>
        <v/>
      </c>
      <c r="B4134" s="34">
        <v>4133</v>
      </c>
      <c r="C4134" s="19">
        <f t="shared" ca="1" si="257"/>
        <v>50063</v>
      </c>
      <c r="D4134" s="29">
        <f t="shared" ca="1" si="259"/>
        <v>0</v>
      </c>
      <c r="E4134" s="29">
        <f ca="1">IF(C4134&lt;Calculator!$D$26,0,IF(DAY($C4134)=1,IF(D4134-Calculator!$G$24&gt;0,Calculator!$G$24,D4134),0))</f>
        <v>0</v>
      </c>
      <c r="F4134" s="29">
        <f ca="1">IF(E4134&gt;0,D4134*Calculator!$G$22/12,0)</f>
        <v>0</v>
      </c>
      <c r="G4134" s="29">
        <f ca="1">IF(E4134&gt;0,(IFERROR(-PMT(Calculator!$G$22/12,Calculator!$G$23*12,Calculator!$G$20),0))-F4134,0)</f>
        <v>0</v>
      </c>
      <c r="H4134" s="29">
        <f t="shared" ca="1" si="260"/>
        <v>0</v>
      </c>
      <c r="I4134" s="29">
        <f t="shared" ca="1" si="258"/>
        <v>0</v>
      </c>
      <c r="J4134" s="30">
        <f>Calculator!$G$40</f>
        <v>6.5000000000000002E-2</v>
      </c>
      <c r="K4134" s="29">
        <f ca="1">IF(C4134&gt;=Calculator!$G$27,IF(DAY($C4134)=1,Calculator!$G$34/2,IF(DAY($C4134)=15,Calculator!$G$34/2,0)),0)</f>
        <v>0</v>
      </c>
      <c r="L4134" s="29">
        <f ca="1">IF(DAY($C4134)=28,IF(H4134=0,0,Calculator!$G$35),0)</f>
        <v>0</v>
      </c>
      <c r="M4134" s="29">
        <f ca="1">IF(I4134&gt;0,IF(DAY($C4134)=1,SUM(INDIRECT("I"&amp;(ROW(C4133)-DAY(C4133))):I4133),0),0)</f>
        <v>0</v>
      </c>
      <c r="N4134" s="29">
        <f ca="1">IF(C4134&lt;Calculator!$G$27,0,IF(C4134=Calculator!$G$27,Calculator!$G$39,IF(H4134-K4134&lt;=0,IF(D4134&gt;Calculator!$G$39,IF(H4134-K4134+E4134+L4134+M4134+Calculator!$G$39&gt;Calculator!$G$39,Calculator!$G$39-(H4134+E4134+L4134+M4134-K4134),Calculator!$G$39),D4134),0)))</f>
        <v>0</v>
      </c>
    </row>
    <row r="4135" spans="1:14" ht="15.75" thickBot="1">
      <c r="A4135" s="33" t="str">
        <f ca="1">IF(C4135=Calculator!$H$27,"F",IF(Daily!D4135+Daily!H4135=0,IF(D4134+H4134&gt;0,"L",""),""))</f>
        <v/>
      </c>
      <c r="B4135" s="34">
        <v>4134</v>
      </c>
      <c r="C4135" s="19">
        <f t="shared" ca="1" si="257"/>
        <v>50064</v>
      </c>
      <c r="D4135" s="29">
        <f t="shared" ca="1" si="259"/>
        <v>0</v>
      </c>
      <c r="E4135" s="29">
        <f ca="1">IF(C4135&lt;Calculator!$D$26,0,IF(DAY($C4135)=1,IF(D4135-Calculator!$G$24&gt;0,Calculator!$G$24,D4135),0))</f>
        <v>0</v>
      </c>
      <c r="F4135" s="29">
        <f ca="1">IF(E4135&gt;0,D4135*Calculator!$G$22/12,0)</f>
        <v>0</v>
      </c>
      <c r="G4135" s="29">
        <f ca="1">IF(E4135&gt;0,(IFERROR(-PMT(Calculator!$G$22/12,Calculator!$G$23*12,Calculator!$G$20),0))-F4135,0)</f>
        <v>0</v>
      </c>
      <c r="H4135" s="29">
        <f t="shared" ca="1" si="260"/>
        <v>0</v>
      </c>
      <c r="I4135" s="29">
        <f t="shared" ca="1" si="258"/>
        <v>0</v>
      </c>
      <c r="J4135" s="30">
        <f>Calculator!$G$40</f>
        <v>6.5000000000000002E-2</v>
      </c>
      <c r="K4135" s="29">
        <f ca="1">IF(C4135&gt;=Calculator!$G$27,IF(DAY($C4135)=1,Calculator!$G$34/2,IF(DAY($C4135)=15,Calculator!$G$34/2,0)),0)</f>
        <v>0</v>
      </c>
      <c r="L4135" s="29">
        <f ca="1">IF(DAY($C4135)=28,IF(H4135=0,0,Calculator!$G$35),0)</f>
        <v>0</v>
      </c>
      <c r="M4135" s="29">
        <f ca="1">IF(I4135&gt;0,IF(DAY($C4135)=1,SUM(INDIRECT("I"&amp;(ROW(C4134)-DAY(C4134))):I4134),0),0)</f>
        <v>0</v>
      </c>
      <c r="N4135" s="29">
        <f ca="1">IF(C4135&lt;Calculator!$G$27,0,IF(C4135=Calculator!$G$27,Calculator!$G$39,IF(H4135-K4135&lt;=0,IF(D4135&gt;Calculator!$G$39,IF(H4135-K4135+E4135+L4135+M4135+Calculator!$G$39&gt;Calculator!$G$39,Calculator!$G$39-(H4135+E4135+L4135+M4135-K4135),Calculator!$G$39),D4135),0)))</f>
        <v>0</v>
      </c>
    </row>
    <row r="4136" spans="1:14" ht="15.75" thickBot="1">
      <c r="A4136" s="33" t="str">
        <f ca="1">IF(C4136=Calculator!$H$27,"F",IF(Daily!D4136+Daily!H4136=0,IF(D4135+H4135&gt;0,"L",""),""))</f>
        <v/>
      </c>
      <c r="B4136" s="34">
        <v>4135</v>
      </c>
      <c r="C4136" s="19">
        <f t="shared" ca="1" si="257"/>
        <v>50065</v>
      </c>
      <c r="D4136" s="29">
        <f t="shared" ca="1" si="259"/>
        <v>0</v>
      </c>
      <c r="E4136" s="29">
        <f ca="1">IF(C4136&lt;Calculator!$D$26,0,IF(DAY($C4136)=1,IF(D4136-Calculator!$G$24&gt;0,Calculator!$G$24,D4136),0))</f>
        <v>0</v>
      </c>
      <c r="F4136" s="29">
        <f ca="1">IF(E4136&gt;0,D4136*Calculator!$G$22/12,0)</f>
        <v>0</v>
      </c>
      <c r="G4136" s="29">
        <f ca="1">IF(E4136&gt;0,(IFERROR(-PMT(Calculator!$G$22/12,Calculator!$G$23*12,Calculator!$G$20),0))-F4136,0)</f>
        <v>0</v>
      </c>
      <c r="H4136" s="29">
        <f t="shared" ca="1" si="260"/>
        <v>0</v>
      </c>
      <c r="I4136" s="29">
        <f t="shared" ca="1" si="258"/>
        <v>0</v>
      </c>
      <c r="J4136" s="30">
        <f>Calculator!$G$40</f>
        <v>6.5000000000000002E-2</v>
      </c>
      <c r="K4136" s="29">
        <f ca="1">IF(C4136&gt;=Calculator!$G$27,IF(DAY($C4136)=1,Calculator!$G$34/2,IF(DAY($C4136)=15,Calculator!$G$34/2,0)),0)</f>
        <v>0</v>
      </c>
      <c r="L4136" s="29">
        <f ca="1">IF(DAY($C4136)=28,IF(H4136=0,0,Calculator!$G$35),0)</f>
        <v>0</v>
      </c>
      <c r="M4136" s="29">
        <f ca="1">IF(I4136&gt;0,IF(DAY($C4136)=1,SUM(INDIRECT("I"&amp;(ROW(C4135)-DAY(C4135))):I4135),0),0)</f>
        <v>0</v>
      </c>
      <c r="N4136" s="29">
        <f ca="1">IF(C4136&lt;Calculator!$G$27,0,IF(C4136=Calculator!$G$27,Calculator!$G$39,IF(H4136-K4136&lt;=0,IF(D4136&gt;Calculator!$G$39,IF(H4136-K4136+E4136+L4136+M4136+Calculator!$G$39&gt;Calculator!$G$39,Calculator!$G$39-(H4136+E4136+L4136+M4136-K4136),Calculator!$G$39),D4136),0)))</f>
        <v>0</v>
      </c>
    </row>
    <row r="4137" spans="1:14" ht="15.75" thickBot="1">
      <c r="A4137" s="33" t="str">
        <f ca="1">IF(C4137=Calculator!$H$27,"F",IF(Daily!D4137+Daily!H4137=0,IF(D4136+H4136&gt;0,"L",""),""))</f>
        <v/>
      </c>
      <c r="B4137" s="34">
        <v>4136</v>
      </c>
      <c r="C4137" s="19">
        <f t="shared" ca="1" si="257"/>
        <v>50066</v>
      </c>
      <c r="D4137" s="29">
        <f t="shared" ca="1" si="259"/>
        <v>0</v>
      </c>
      <c r="E4137" s="29">
        <f ca="1">IF(C4137&lt;Calculator!$D$26,0,IF(DAY($C4137)=1,IF(D4137-Calculator!$G$24&gt;0,Calculator!$G$24,D4137),0))</f>
        <v>0</v>
      </c>
      <c r="F4137" s="29">
        <f ca="1">IF(E4137&gt;0,D4137*Calculator!$G$22/12,0)</f>
        <v>0</v>
      </c>
      <c r="G4137" s="29">
        <f ca="1">IF(E4137&gt;0,(IFERROR(-PMT(Calculator!$G$22/12,Calculator!$G$23*12,Calculator!$G$20),0))-F4137,0)</f>
        <v>0</v>
      </c>
      <c r="H4137" s="29">
        <f t="shared" ca="1" si="260"/>
        <v>0</v>
      </c>
      <c r="I4137" s="29">
        <f t="shared" ca="1" si="258"/>
        <v>0</v>
      </c>
      <c r="J4137" s="30">
        <f>Calculator!$G$40</f>
        <v>6.5000000000000002E-2</v>
      </c>
      <c r="K4137" s="29">
        <f ca="1">IF(C4137&gt;=Calculator!$G$27,IF(DAY($C4137)=1,Calculator!$G$34/2,IF(DAY($C4137)=15,Calculator!$G$34/2,0)),0)</f>
        <v>0</v>
      </c>
      <c r="L4137" s="29">
        <f ca="1">IF(DAY($C4137)=28,IF(H4137=0,0,Calculator!$G$35),0)</f>
        <v>0</v>
      </c>
      <c r="M4137" s="29">
        <f ca="1">IF(I4137&gt;0,IF(DAY($C4137)=1,SUM(INDIRECT("I"&amp;(ROW(C4136)-DAY(C4136))):I4136),0),0)</f>
        <v>0</v>
      </c>
      <c r="N4137" s="29">
        <f ca="1">IF(C4137&lt;Calculator!$G$27,0,IF(C4137=Calculator!$G$27,Calculator!$G$39,IF(H4137-K4137&lt;=0,IF(D4137&gt;Calculator!$G$39,IF(H4137-K4137+E4137+L4137+M4137+Calculator!$G$39&gt;Calculator!$G$39,Calculator!$G$39-(H4137+E4137+L4137+M4137-K4137),Calculator!$G$39),D4137),0)))</f>
        <v>0</v>
      </c>
    </row>
    <row r="4138" spans="1:14" ht="15.75" thickBot="1">
      <c r="A4138" s="33" t="str">
        <f ca="1">IF(C4138=Calculator!$H$27,"F",IF(Daily!D4138+Daily!H4138=0,IF(D4137+H4137&gt;0,"L",""),""))</f>
        <v/>
      </c>
      <c r="B4138" s="34">
        <v>4137</v>
      </c>
      <c r="C4138" s="19">
        <f t="shared" ca="1" si="257"/>
        <v>50067</v>
      </c>
      <c r="D4138" s="29">
        <f t="shared" ca="1" si="259"/>
        <v>0</v>
      </c>
      <c r="E4138" s="29">
        <f ca="1">IF(C4138&lt;Calculator!$D$26,0,IF(DAY($C4138)=1,IF(D4138-Calculator!$G$24&gt;0,Calculator!$G$24,D4138),0))</f>
        <v>0</v>
      </c>
      <c r="F4138" s="29">
        <f ca="1">IF(E4138&gt;0,D4138*Calculator!$G$22/12,0)</f>
        <v>0</v>
      </c>
      <c r="G4138" s="29">
        <f ca="1">IF(E4138&gt;0,(IFERROR(-PMT(Calculator!$G$22/12,Calculator!$G$23*12,Calculator!$G$20),0))-F4138,0)</f>
        <v>0</v>
      </c>
      <c r="H4138" s="29">
        <f t="shared" ca="1" si="260"/>
        <v>0</v>
      </c>
      <c r="I4138" s="29">
        <f t="shared" ca="1" si="258"/>
        <v>0</v>
      </c>
      <c r="J4138" s="30">
        <f>Calculator!$G$40</f>
        <v>6.5000000000000002E-2</v>
      </c>
      <c r="K4138" s="29">
        <f ca="1">IF(C4138&gt;=Calculator!$G$27,IF(DAY($C4138)=1,Calculator!$G$34/2,IF(DAY($C4138)=15,Calculator!$G$34/2,0)),0)</f>
        <v>0</v>
      </c>
      <c r="L4138" s="29">
        <f ca="1">IF(DAY($C4138)=28,IF(H4138=0,0,Calculator!$G$35),0)</f>
        <v>0</v>
      </c>
      <c r="M4138" s="29">
        <f ca="1">IF(I4138&gt;0,IF(DAY($C4138)=1,SUM(INDIRECT("I"&amp;(ROW(C4137)-DAY(C4137))):I4137),0),0)</f>
        <v>0</v>
      </c>
      <c r="N4138" s="29">
        <f ca="1">IF(C4138&lt;Calculator!$G$27,0,IF(C4138=Calculator!$G$27,Calculator!$G$39,IF(H4138-K4138&lt;=0,IF(D4138&gt;Calculator!$G$39,IF(H4138-K4138+E4138+L4138+M4138+Calculator!$G$39&gt;Calculator!$G$39,Calculator!$G$39-(H4138+E4138+L4138+M4138-K4138),Calculator!$G$39),D4138),0)))</f>
        <v>0</v>
      </c>
    </row>
    <row r="4139" spans="1:14" ht="15.75" thickBot="1">
      <c r="A4139" s="33" t="str">
        <f ca="1">IF(C4139=Calculator!$H$27,"F",IF(Daily!D4139+Daily!H4139=0,IF(D4138+H4138&gt;0,"L",""),""))</f>
        <v/>
      </c>
      <c r="B4139" s="34">
        <v>4138</v>
      </c>
      <c r="C4139" s="19">
        <f t="shared" ca="1" si="257"/>
        <v>50068</v>
      </c>
      <c r="D4139" s="29">
        <f t="shared" ca="1" si="259"/>
        <v>0</v>
      </c>
      <c r="E4139" s="29">
        <f ca="1">IF(C4139&lt;Calculator!$D$26,0,IF(DAY($C4139)=1,IF(D4139-Calculator!$G$24&gt;0,Calculator!$G$24,D4139),0))</f>
        <v>0</v>
      </c>
      <c r="F4139" s="29">
        <f ca="1">IF(E4139&gt;0,D4139*Calculator!$G$22/12,0)</f>
        <v>0</v>
      </c>
      <c r="G4139" s="29">
        <f ca="1">IF(E4139&gt;0,(IFERROR(-PMT(Calculator!$G$22/12,Calculator!$G$23*12,Calculator!$G$20),0))-F4139,0)</f>
        <v>0</v>
      </c>
      <c r="H4139" s="29">
        <f t="shared" ca="1" si="260"/>
        <v>0</v>
      </c>
      <c r="I4139" s="29">
        <f t="shared" ca="1" si="258"/>
        <v>0</v>
      </c>
      <c r="J4139" s="30">
        <f>Calculator!$G$40</f>
        <v>6.5000000000000002E-2</v>
      </c>
      <c r="K4139" s="29">
        <f ca="1">IF(C4139&gt;=Calculator!$G$27,IF(DAY($C4139)=1,Calculator!$G$34/2,IF(DAY($C4139)=15,Calculator!$G$34/2,0)),0)</f>
        <v>0</v>
      </c>
      <c r="L4139" s="29">
        <f ca="1">IF(DAY($C4139)=28,IF(H4139=0,0,Calculator!$G$35),0)</f>
        <v>0</v>
      </c>
      <c r="M4139" s="29">
        <f ca="1">IF(I4139&gt;0,IF(DAY($C4139)=1,SUM(INDIRECT("I"&amp;(ROW(C4138)-DAY(C4138))):I4138),0),0)</f>
        <v>0</v>
      </c>
      <c r="N4139" s="29">
        <f ca="1">IF(C4139&lt;Calculator!$G$27,0,IF(C4139=Calculator!$G$27,Calculator!$G$39,IF(H4139-K4139&lt;=0,IF(D4139&gt;Calculator!$G$39,IF(H4139-K4139+E4139+L4139+M4139+Calculator!$G$39&gt;Calculator!$G$39,Calculator!$G$39-(H4139+E4139+L4139+M4139-K4139),Calculator!$G$39),D4139),0)))</f>
        <v>0</v>
      </c>
    </row>
    <row r="4140" spans="1:14" ht="15.75" thickBot="1">
      <c r="A4140" s="33" t="str">
        <f ca="1">IF(C4140=Calculator!$H$27,"F",IF(Daily!D4140+Daily!H4140=0,IF(D4139+H4139&gt;0,"L",""),""))</f>
        <v/>
      </c>
      <c r="B4140" s="34">
        <v>4139</v>
      </c>
      <c r="C4140" s="19">
        <f t="shared" ca="1" si="257"/>
        <v>50069</v>
      </c>
      <c r="D4140" s="29">
        <f t="shared" ca="1" si="259"/>
        <v>0</v>
      </c>
      <c r="E4140" s="29">
        <f ca="1">IF(C4140&lt;Calculator!$D$26,0,IF(DAY($C4140)=1,IF(D4140-Calculator!$G$24&gt;0,Calculator!$G$24,D4140),0))</f>
        <v>0</v>
      </c>
      <c r="F4140" s="29">
        <f ca="1">IF(E4140&gt;0,D4140*Calculator!$G$22/12,0)</f>
        <v>0</v>
      </c>
      <c r="G4140" s="29">
        <f ca="1">IF(E4140&gt;0,(IFERROR(-PMT(Calculator!$G$22/12,Calculator!$G$23*12,Calculator!$G$20),0))-F4140,0)</f>
        <v>0</v>
      </c>
      <c r="H4140" s="29">
        <f t="shared" ca="1" si="260"/>
        <v>0</v>
      </c>
      <c r="I4140" s="29">
        <f t="shared" ca="1" si="258"/>
        <v>0</v>
      </c>
      <c r="J4140" s="30">
        <f>Calculator!$G$40</f>
        <v>6.5000000000000002E-2</v>
      </c>
      <c r="K4140" s="29">
        <f ca="1">IF(C4140&gt;=Calculator!$G$27,IF(DAY($C4140)=1,Calculator!$G$34/2,IF(DAY($C4140)=15,Calculator!$G$34/2,0)),0)</f>
        <v>0</v>
      </c>
      <c r="L4140" s="29">
        <f ca="1">IF(DAY($C4140)=28,IF(H4140=0,0,Calculator!$G$35),0)</f>
        <v>0</v>
      </c>
      <c r="M4140" s="29">
        <f ca="1">IF(I4140&gt;0,IF(DAY($C4140)=1,SUM(INDIRECT("I"&amp;(ROW(C4139)-DAY(C4139))):I4139),0),0)</f>
        <v>0</v>
      </c>
      <c r="N4140" s="29">
        <f ca="1">IF(C4140&lt;Calculator!$G$27,0,IF(C4140=Calculator!$G$27,Calculator!$G$39,IF(H4140-K4140&lt;=0,IF(D4140&gt;Calculator!$G$39,IF(H4140-K4140+E4140+L4140+M4140+Calculator!$G$39&gt;Calculator!$G$39,Calculator!$G$39-(H4140+E4140+L4140+M4140-K4140),Calculator!$G$39),D4140),0)))</f>
        <v>0</v>
      </c>
    </row>
    <row r="4141" spans="1:14" ht="15.75" thickBot="1">
      <c r="A4141" s="33" t="str">
        <f ca="1">IF(C4141=Calculator!$H$27,"F",IF(Daily!D4141+Daily!H4141=0,IF(D4140+H4140&gt;0,"L",""),""))</f>
        <v/>
      </c>
      <c r="B4141" s="34">
        <v>4140</v>
      </c>
      <c r="C4141" s="19">
        <f t="shared" ca="1" si="257"/>
        <v>50070</v>
      </c>
      <c r="D4141" s="29">
        <f t="shared" ca="1" si="259"/>
        <v>0</v>
      </c>
      <c r="E4141" s="29">
        <f ca="1">IF(C4141&lt;Calculator!$D$26,0,IF(DAY($C4141)=1,IF(D4141-Calculator!$G$24&gt;0,Calculator!$G$24,D4141),0))</f>
        <v>0</v>
      </c>
      <c r="F4141" s="29">
        <f ca="1">IF(E4141&gt;0,D4141*Calculator!$G$22/12,0)</f>
        <v>0</v>
      </c>
      <c r="G4141" s="29">
        <f ca="1">IF(E4141&gt;0,(IFERROR(-PMT(Calculator!$G$22/12,Calculator!$G$23*12,Calculator!$G$20),0))-F4141,0)</f>
        <v>0</v>
      </c>
      <c r="H4141" s="29">
        <f t="shared" ca="1" si="260"/>
        <v>0</v>
      </c>
      <c r="I4141" s="29">
        <f t="shared" ca="1" si="258"/>
        <v>0</v>
      </c>
      <c r="J4141" s="30">
        <f>Calculator!$G$40</f>
        <v>6.5000000000000002E-2</v>
      </c>
      <c r="K4141" s="29">
        <f ca="1">IF(C4141&gt;=Calculator!$G$27,IF(DAY($C4141)=1,Calculator!$G$34/2,IF(DAY($C4141)=15,Calculator!$G$34/2,0)),0)</f>
        <v>0</v>
      </c>
      <c r="L4141" s="29">
        <f ca="1">IF(DAY($C4141)=28,IF(H4141=0,0,Calculator!$G$35),0)</f>
        <v>0</v>
      </c>
      <c r="M4141" s="29">
        <f ca="1">IF(I4141&gt;0,IF(DAY($C4141)=1,SUM(INDIRECT("I"&amp;(ROW(C4140)-DAY(C4140))):I4140),0),0)</f>
        <v>0</v>
      </c>
      <c r="N4141" s="29">
        <f ca="1">IF(C4141&lt;Calculator!$G$27,0,IF(C4141=Calculator!$G$27,Calculator!$G$39,IF(H4141-K4141&lt;=0,IF(D4141&gt;Calculator!$G$39,IF(H4141-K4141+E4141+L4141+M4141+Calculator!$G$39&gt;Calculator!$G$39,Calculator!$G$39-(H4141+E4141+L4141+M4141-K4141),Calculator!$G$39),D4141),0)))</f>
        <v>0</v>
      </c>
    </row>
    <row r="4142" spans="1:14" ht="15.75" thickBot="1">
      <c r="A4142" s="33" t="str">
        <f ca="1">IF(C4142=Calculator!$H$27,"F",IF(Daily!D4142+Daily!H4142=0,IF(D4141+H4141&gt;0,"L",""),""))</f>
        <v/>
      </c>
      <c r="B4142" s="34">
        <v>4141</v>
      </c>
      <c r="C4142" s="19">
        <f t="shared" ca="1" si="257"/>
        <v>50071</v>
      </c>
      <c r="D4142" s="29">
        <f t="shared" ca="1" si="259"/>
        <v>0</v>
      </c>
      <c r="E4142" s="29">
        <f ca="1">IF(C4142&lt;Calculator!$D$26,0,IF(DAY($C4142)=1,IF(D4142-Calculator!$G$24&gt;0,Calculator!$G$24,D4142),0))</f>
        <v>0</v>
      </c>
      <c r="F4142" s="29">
        <f ca="1">IF(E4142&gt;0,D4142*Calculator!$G$22/12,0)</f>
        <v>0</v>
      </c>
      <c r="G4142" s="29">
        <f ca="1">IF(E4142&gt;0,(IFERROR(-PMT(Calculator!$G$22/12,Calculator!$G$23*12,Calculator!$G$20),0))-F4142,0)</f>
        <v>0</v>
      </c>
      <c r="H4142" s="29">
        <f t="shared" ca="1" si="260"/>
        <v>0</v>
      </c>
      <c r="I4142" s="29">
        <f t="shared" ca="1" si="258"/>
        <v>0</v>
      </c>
      <c r="J4142" s="30">
        <f>Calculator!$G$40</f>
        <v>6.5000000000000002E-2</v>
      </c>
      <c r="K4142" s="29">
        <f ca="1">IF(C4142&gt;=Calculator!$G$27,IF(DAY($C4142)=1,Calculator!$G$34/2,IF(DAY($C4142)=15,Calculator!$G$34/2,0)),0)</f>
        <v>0</v>
      </c>
      <c r="L4142" s="29">
        <f ca="1">IF(DAY($C4142)=28,IF(H4142=0,0,Calculator!$G$35),0)</f>
        <v>0</v>
      </c>
      <c r="M4142" s="29">
        <f ca="1">IF(I4142&gt;0,IF(DAY($C4142)=1,SUM(INDIRECT("I"&amp;(ROW(C4141)-DAY(C4141))):I4141),0),0)</f>
        <v>0</v>
      </c>
      <c r="N4142" s="29">
        <f ca="1">IF(C4142&lt;Calculator!$G$27,0,IF(C4142=Calculator!$G$27,Calculator!$G$39,IF(H4142-K4142&lt;=0,IF(D4142&gt;Calculator!$G$39,IF(H4142-K4142+E4142+L4142+M4142+Calculator!$G$39&gt;Calculator!$G$39,Calculator!$G$39-(H4142+E4142+L4142+M4142-K4142),Calculator!$G$39),D4142),0)))</f>
        <v>0</v>
      </c>
    </row>
    <row r="4143" spans="1:14" ht="15.75" thickBot="1">
      <c r="A4143" s="33" t="str">
        <f ca="1">IF(C4143=Calculator!$H$27,"F",IF(Daily!D4143+Daily!H4143=0,IF(D4142+H4142&gt;0,"L",""),""))</f>
        <v/>
      </c>
      <c r="B4143" s="34">
        <v>4142</v>
      </c>
      <c r="C4143" s="19">
        <f t="shared" ca="1" si="257"/>
        <v>50072</v>
      </c>
      <c r="D4143" s="29">
        <f t="shared" ca="1" si="259"/>
        <v>0</v>
      </c>
      <c r="E4143" s="29">
        <f ca="1">IF(C4143&lt;Calculator!$D$26,0,IF(DAY($C4143)=1,IF(D4143-Calculator!$G$24&gt;0,Calculator!$G$24,D4143),0))</f>
        <v>0</v>
      </c>
      <c r="F4143" s="29">
        <f ca="1">IF(E4143&gt;0,D4143*Calculator!$G$22/12,0)</f>
        <v>0</v>
      </c>
      <c r="G4143" s="29">
        <f ca="1">IF(E4143&gt;0,(IFERROR(-PMT(Calculator!$G$22/12,Calculator!$G$23*12,Calculator!$G$20),0))-F4143,0)</f>
        <v>0</v>
      </c>
      <c r="H4143" s="29">
        <f t="shared" ca="1" si="260"/>
        <v>0</v>
      </c>
      <c r="I4143" s="29">
        <f t="shared" ca="1" si="258"/>
        <v>0</v>
      </c>
      <c r="J4143" s="30">
        <f>Calculator!$G$40</f>
        <v>6.5000000000000002E-2</v>
      </c>
      <c r="K4143" s="29">
        <f ca="1">IF(C4143&gt;=Calculator!$G$27,IF(DAY($C4143)=1,Calculator!$G$34/2,IF(DAY($C4143)=15,Calculator!$G$34/2,0)),0)</f>
        <v>4500</v>
      </c>
      <c r="L4143" s="29">
        <f ca="1">IF(DAY($C4143)=28,IF(H4143=0,0,Calculator!$G$35),0)</f>
        <v>0</v>
      </c>
      <c r="M4143" s="29">
        <f ca="1">IF(I4143&gt;0,IF(DAY($C4143)=1,SUM(INDIRECT("I"&amp;(ROW(C4142)-DAY(C4142))):I4142),0),0)</f>
        <v>0</v>
      </c>
      <c r="N4143" s="29">
        <f ca="1">IF(C4143&lt;Calculator!$G$27,0,IF(C4143=Calculator!$G$27,Calculator!$G$39,IF(H4143-K4143&lt;=0,IF(D4143&gt;Calculator!$G$39,IF(H4143-K4143+E4143+L4143+M4143+Calculator!$G$39&gt;Calculator!$G$39,Calculator!$G$39-(H4143+E4143+L4143+M4143-K4143),Calculator!$G$39),D4143),0)))</f>
        <v>0</v>
      </c>
    </row>
    <row r="4144" spans="1:14" ht="15.75" thickBot="1">
      <c r="A4144" s="33" t="str">
        <f ca="1">IF(C4144=Calculator!$H$27,"F",IF(Daily!D4144+Daily!H4144=0,IF(D4143+H4143&gt;0,"L",""),""))</f>
        <v/>
      </c>
      <c r="B4144" s="34">
        <v>4143</v>
      </c>
      <c r="C4144" s="19">
        <f t="shared" ca="1" si="257"/>
        <v>50073</v>
      </c>
      <c r="D4144" s="29">
        <f t="shared" ca="1" si="259"/>
        <v>0</v>
      </c>
      <c r="E4144" s="29">
        <f ca="1">IF(C4144&lt;Calculator!$D$26,0,IF(DAY($C4144)=1,IF(D4144-Calculator!$G$24&gt;0,Calculator!$G$24,D4144),0))</f>
        <v>0</v>
      </c>
      <c r="F4144" s="29">
        <f ca="1">IF(E4144&gt;0,D4144*Calculator!$G$22/12,0)</f>
        <v>0</v>
      </c>
      <c r="G4144" s="29">
        <f ca="1">IF(E4144&gt;0,(IFERROR(-PMT(Calculator!$G$22/12,Calculator!$G$23*12,Calculator!$G$20),0))-F4144,0)</f>
        <v>0</v>
      </c>
      <c r="H4144" s="29">
        <f t="shared" ca="1" si="260"/>
        <v>0</v>
      </c>
      <c r="I4144" s="29">
        <f t="shared" ca="1" si="258"/>
        <v>0</v>
      </c>
      <c r="J4144" s="30">
        <f>Calculator!$G$40</f>
        <v>6.5000000000000002E-2</v>
      </c>
      <c r="K4144" s="29">
        <f ca="1">IF(C4144&gt;=Calculator!$G$27,IF(DAY($C4144)=1,Calculator!$G$34/2,IF(DAY($C4144)=15,Calculator!$G$34/2,0)),0)</f>
        <v>0</v>
      </c>
      <c r="L4144" s="29">
        <f ca="1">IF(DAY($C4144)=28,IF(H4144=0,0,Calculator!$G$35),0)</f>
        <v>0</v>
      </c>
      <c r="M4144" s="29">
        <f ca="1">IF(I4144&gt;0,IF(DAY($C4144)=1,SUM(INDIRECT("I"&amp;(ROW(C4143)-DAY(C4143))):I4143),0),0)</f>
        <v>0</v>
      </c>
      <c r="N4144" s="29">
        <f ca="1">IF(C4144&lt;Calculator!$G$27,0,IF(C4144=Calculator!$G$27,Calculator!$G$39,IF(H4144-K4144&lt;=0,IF(D4144&gt;Calculator!$G$39,IF(H4144-K4144+E4144+L4144+M4144+Calculator!$G$39&gt;Calculator!$G$39,Calculator!$G$39-(H4144+E4144+L4144+M4144-K4144),Calculator!$G$39),D4144),0)))</f>
        <v>0</v>
      </c>
    </row>
    <row r="4145" spans="1:14" ht="15.75" thickBot="1">
      <c r="A4145" s="33" t="str">
        <f ca="1">IF(C4145=Calculator!$H$27,"F",IF(Daily!D4145+Daily!H4145=0,IF(D4144+H4144&gt;0,"L",""),""))</f>
        <v/>
      </c>
      <c r="B4145" s="34">
        <v>4144</v>
      </c>
      <c r="C4145" s="19">
        <f t="shared" ca="1" si="257"/>
        <v>50074</v>
      </c>
      <c r="D4145" s="29">
        <f t="shared" ca="1" si="259"/>
        <v>0</v>
      </c>
      <c r="E4145" s="29">
        <f ca="1">IF(C4145&lt;Calculator!$D$26,0,IF(DAY($C4145)=1,IF(D4145-Calculator!$G$24&gt;0,Calculator!$G$24,D4145),0))</f>
        <v>0</v>
      </c>
      <c r="F4145" s="29">
        <f ca="1">IF(E4145&gt;0,D4145*Calculator!$G$22/12,0)</f>
        <v>0</v>
      </c>
      <c r="G4145" s="29">
        <f ca="1">IF(E4145&gt;0,(IFERROR(-PMT(Calculator!$G$22/12,Calculator!$G$23*12,Calculator!$G$20),0))-F4145,0)</f>
        <v>0</v>
      </c>
      <c r="H4145" s="29">
        <f t="shared" ca="1" si="260"/>
        <v>0</v>
      </c>
      <c r="I4145" s="29">
        <f t="shared" ca="1" si="258"/>
        <v>0</v>
      </c>
      <c r="J4145" s="30">
        <f>Calculator!$G$40</f>
        <v>6.5000000000000002E-2</v>
      </c>
      <c r="K4145" s="29">
        <f ca="1">IF(C4145&gt;=Calculator!$G$27,IF(DAY($C4145)=1,Calculator!$G$34/2,IF(DAY($C4145)=15,Calculator!$G$34/2,0)),0)</f>
        <v>0</v>
      </c>
      <c r="L4145" s="29">
        <f ca="1">IF(DAY($C4145)=28,IF(H4145=0,0,Calculator!$G$35),0)</f>
        <v>0</v>
      </c>
      <c r="M4145" s="29">
        <f ca="1">IF(I4145&gt;0,IF(DAY($C4145)=1,SUM(INDIRECT("I"&amp;(ROW(C4144)-DAY(C4144))):I4144),0),0)</f>
        <v>0</v>
      </c>
      <c r="N4145" s="29">
        <f ca="1">IF(C4145&lt;Calculator!$G$27,0,IF(C4145=Calculator!$G$27,Calculator!$G$39,IF(H4145-K4145&lt;=0,IF(D4145&gt;Calculator!$G$39,IF(H4145-K4145+E4145+L4145+M4145+Calculator!$G$39&gt;Calculator!$G$39,Calculator!$G$39-(H4145+E4145+L4145+M4145-K4145),Calculator!$G$39),D4145),0)))</f>
        <v>0</v>
      </c>
    </row>
    <row r="4146" spans="1:14" ht="15.75" thickBot="1">
      <c r="A4146" s="33" t="str">
        <f ca="1">IF(C4146=Calculator!$H$27,"F",IF(Daily!D4146+Daily!H4146=0,IF(D4145+H4145&gt;0,"L",""),""))</f>
        <v/>
      </c>
      <c r="B4146" s="34">
        <v>4145</v>
      </c>
      <c r="C4146" s="19">
        <f t="shared" ca="1" si="257"/>
        <v>50075</v>
      </c>
      <c r="D4146" s="29">
        <f t="shared" ca="1" si="259"/>
        <v>0</v>
      </c>
      <c r="E4146" s="29">
        <f ca="1">IF(C4146&lt;Calculator!$D$26,0,IF(DAY($C4146)=1,IF(D4146-Calculator!$G$24&gt;0,Calculator!$G$24,D4146),0))</f>
        <v>0</v>
      </c>
      <c r="F4146" s="29">
        <f ca="1">IF(E4146&gt;0,D4146*Calculator!$G$22/12,0)</f>
        <v>0</v>
      </c>
      <c r="G4146" s="29">
        <f ca="1">IF(E4146&gt;0,(IFERROR(-PMT(Calculator!$G$22/12,Calculator!$G$23*12,Calculator!$G$20),0))-F4146,0)</f>
        <v>0</v>
      </c>
      <c r="H4146" s="29">
        <f t="shared" ca="1" si="260"/>
        <v>0</v>
      </c>
      <c r="I4146" s="29">
        <f t="shared" ca="1" si="258"/>
        <v>0</v>
      </c>
      <c r="J4146" s="30">
        <f>Calculator!$G$40</f>
        <v>6.5000000000000002E-2</v>
      </c>
      <c r="K4146" s="29">
        <f ca="1">IF(C4146&gt;=Calculator!$G$27,IF(DAY($C4146)=1,Calculator!$G$34/2,IF(DAY($C4146)=15,Calculator!$G$34/2,0)),0)</f>
        <v>0</v>
      </c>
      <c r="L4146" s="29">
        <f ca="1">IF(DAY($C4146)=28,IF(H4146=0,0,Calculator!$G$35),0)</f>
        <v>0</v>
      </c>
      <c r="M4146" s="29">
        <f ca="1">IF(I4146&gt;0,IF(DAY($C4146)=1,SUM(INDIRECT("I"&amp;(ROW(C4145)-DAY(C4145))):I4145),0),0)</f>
        <v>0</v>
      </c>
      <c r="N4146" s="29">
        <f ca="1">IF(C4146&lt;Calculator!$G$27,0,IF(C4146=Calculator!$G$27,Calculator!$G$39,IF(H4146-K4146&lt;=0,IF(D4146&gt;Calculator!$G$39,IF(H4146-K4146+E4146+L4146+M4146+Calculator!$G$39&gt;Calculator!$G$39,Calculator!$G$39-(H4146+E4146+L4146+M4146-K4146),Calculator!$G$39),D4146),0)))</f>
        <v>0</v>
      </c>
    </row>
    <row r="4147" spans="1:14" ht="15.75" thickBot="1">
      <c r="A4147" s="33" t="str">
        <f ca="1">IF(C4147=Calculator!$H$27,"F",IF(Daily!D4147+Daily!H4147=0,IF(D4146+H4146&gt;0,"L",""),""))</f>
        <v/>
      </c>
      <c r="B4147" s="34">
        <v>4146</v>
      </c>
      <c r="C4147" s="19">
        <f t="shared" ca="1" si="257"/>
        <v>50076</v>
      </c>
      <c r="D4147" s="29">
        <f t="shared" ca="1" si="259"/>
        <v>0</v>
      </c>
      <c r="E4147" s="29">
        <f ca="1">IF(C4147&lt;Calculator!$D$26,0,IF(DAY($C4147)=1,IF(D4147-Calculator!$G$24&gt;0,Calculator!$G$24,D4147),0))</f>
        <v>0</v>
      </c>
      <c r="F4147" s="29">
        <f ca="1">IF(E4147&gt;0,D4147*Calculator!$G$22/12,0)</f>
        <v>0</v>
      </c>
      <c r="G4147" s="29">
        <f ca="1">IF(E4147&gt;0,(IFERROR(-PMT(Calculator!$G$22/12,Calculator!$G$23*12,Calculator!$G$20),0))-F4147,0)</f>
        <v>0</v>
      </c>
      <c r="H4147" s="29">
        <f t="shared" ca="1" si="260"/>
        <v>0</v>
      </c>
      <c r="I4147" s="29">
        <f t="shared" ca="1" si="258"/>
        <v>0</v>
      </c>
      <c r="J4147" s="30">
        <f>Calculator!$G$40</f>
        <v>6.5000000000000002E-2</v>
      </c>
      <c r="K4147" s="29">
        <f ca="1">IF(C4147&gt;=Calculator!$G$27,IF(DAY($C4147)=1,Calculator!$G$34/2,IF(DAY($C4147)=15,Calculator!$G$34/2,0)),0)</f>
        <v>0</v>
      </c>
      <c r="L4147" s="29">
        <f ca="1">IF(DAY($C4147)=28,IF(H4147=0,0,Calculator!$G$35),0)</f>
        <v>0</v>
      </c>
      <c r="M4147" s="29">
        <f ca="1">IF(I4147&gt;0,IF(DAY($C4147)=1,SUM(INDIRECT("I"&amp;(ROW(C4146)-DAY(C4146))):I4146),0),0)</f>
        <v>0</v>
      </c>
      <c r="N4147" s="29">
        <f ca="1">IF(C4147&lt;Calculator!$G$27,0,IF(C4147=Calculator!$G$27,Calculator!$G$39,IF(H4147-K4147&lt;=0,IF(D4147&gt;Calculator!$G$39,IF(H4147-K4147+E4147+L4147+M4147+Calculator!$G$39&gt;Calculator!$G$39,Calculator!$G$39-(H4147+E4147+L4147+M4147-K4147),Calculator!$G$39),D4147),0)))</f>
        <v>0</v>
      </c>
    </row>
    <row r="4148" spans="1:14" ht="15.75" thickBot="1">
      <c r="A4148" s="33" t="str">
        <f ca="1">IF(C4148=Calculator!$H$27,"F",IF(Daily!D4148+Daily!H4148=0,IF(D4147+H4147&gt;0,"L",""),""))</f>
        <v/>
      </c>
      <c r="B4148" s="34">
        <v>4147</v>
      </c>
      <c r="C4148" s="19">
        <f t="shared" ca="1" si="257"/>
        <v>50077</v>
      </c>
      <c r="D4148" s="29">
        <f t="shared" ca="1" si="259"/>
        <v>0</v>
      </c>
      <c r="E4148" s="29">
        <f ca="1">IF(C4148&lt;Calculator!$D$26,0,IF(DAY($C4148)=1,IF(D4148-Calculator!$G$24&gt;0,Calculator!$G$24,D4148),0))</f>
        <v>0</v>
      </c>
      <c r="F4148" s="29">
        <f ca="1">IF(E4148&gt;0,D4148*Calculator!$G$22/12,0)</f>
        <v>0</v>
      </c>
      <c r="G4148" s="29">
        <f ca="1">IF(E4148&gt;0,(IFERROR(-PMT(Calculator!$G$22/12,Calculator!$G$23*12,Calculator!$G$20),0))-F4148,0)</f>
        <v>0</v>
      </c>
      <c r="H4148" s="29">
        <f t="shared" ca="1" si="260"/>
        <v>0</v>
      </c>
      <c r="I4148" s="29">
        <f t="shared" ca="1" si="258"/>
        <v>0</v>
      </c>
      <c r="J4148" s="30">
        <f>Calculator!$G$40</f>
        <v>6.5000000000000002E-2</v>
      </c>
      <c r="K4148" s="29">
        <f ca="1">IF(C4148&gt;=Calculator!$G$27,IF(DAY($C4148)=1,Calculator!$G$34/2,IF(DAY($C4148)=15,Calculator!$G$34/2,0)),0)</f>
        <v>0</v>
      </c>
      <c r="L4148" s="29">
        <f ca="1">IF(DAY($C4148)=28,IF(H4148=0,0,Calculator!$G$35),0)</f>
        <v>0</v>
      </c>
      <c r="M4148" s="29">
        <f ca="1">IF(I4148&gt;0,IF(DAY($C4148)=1,SUM(INDIRECT("I"&amp;(ROW(C4147)-DAY(C4147))):I4147),0),0)</f>
        <v>0</v>
      </c>
      <c r="N4148" s="29">
        <f ca="1">IF(C4148&lt;Calculator!$G$27,0,IF(C4148=Calculator!$G$27,Calculator!$G$39,IF(H4148-K4148&lt;=0,IF(D4148&gt;Calculator!$G$39,IF(H4148-K4148+E4148+L4148+M4148+Calculator!$G$39&gt;Calculator!$G$39,Calculator!$G$39-(H4148+E4148+L4148+M4148-K4148),Calculator!$G$39),D4148),0)))</f>
        <v>0</v>
      </c>
    </row>
    <row r="4149" spans="1:14" ht="15.75" thickBot="1">
      <c r="A4149" s="33" t="str">
        <f ca="1">IF(C4149=Calculator!$H$27,"F",IF(Daily!D4149+Daily!H4149=0,IF(D4148+H4148&gt;0,"L",""),""))</f>
        <v/>
      </c>
      <c r="B4149" s="34">
        <v>4148</v>
      </c>
      <c r="C4149" s="19">
        <f t="shared" ca="1" si="257"/>
        <v>50078</v>
      </c>
      <c r="D4149" s="29">
        <f t="shared" ca="1" si="259"/>
        <v>0</v>
      </c>
      <c r="E4149" s="29">
        <f ca="1">IF(C4149&lt;Calculator!$D$26,0,IF(DAY($C4149)=1,IF(D4149-Calculator!$G$24&gt;0,Calculator!$G$24,D4149),0))</f>
        <v>0</v>
      </c>
      <c r="F4149" s="29">
        <f ca="1">IF(E4149&gt;0,D4149*Calculator!$G$22/12,0)</f>
        <v>0</v>
      </c>
      <c r="G4149" s="29">
        <f ca="1">IF(E4149&gt;0,(IFERROR(-PMT(Calculator!$G$22/12,Calculator!$G$23*12,Calculator!$G$20),0))-F4149,0)</f>
        <v>0</v>
      </c>
      <c r="H4149" s="29">
        <f t="shared" ca="1" si="260"/>
        <v>0</v>
      </c>
      <c r="I4149" s="29">
        <f t="shared" ca="1" si="258"/>
        <v>0</v>
      </c>
      <c r="J4149" s="30">
        <f>Calculator!$G$40</f>
        <v>6.5000000000000002E-2</v>
      </c>
      <c r="K4149" s="29">
        <f ca="1">IF(C4149&gt;=Calculator!$G$27,IF(DAY($C4149)=1,Calculator!$G$34/2,IF(DAY($C4149)=15,Calculator!$G$34/2,0)),0)</f>
        <v>0</v>
      </c>
      <c r="L4149" s="29">
        <f ca="1">IF(DAY($C4149)=28,IF(H4149=0,0,Calculator!$G$35),0)</f>
        <v>0</v>
      </c>
      <c r="M4149" s="29">
        <f ca="1">IF(I4149&gt;0,IF(DAY($C4149)=1,SUM(INDIRECT("I"&amp;(ROW(C4148)-DAY(C4148))):I4148),0),0)</f>
        <v>0</v>
      </c>
      <c r="N4149" s="29">
        <f ca="1">IF(C4149&lt;Calculator!$G$27,0,IF(C4149=Calculator!$G$27,Calculator!$G$39,IF(H4149-K4149&lt;=0,IF(D4149&gt;Calculator!$G$39,IF(H4149-K4149+E4149+L4149+M4149+Calculator!$G$39&gt;Calculator!$G$39,Calculator!$G$39-(H4149+E4149+L4149+M4149-K4149),Calculator!$G$39),D4149),0)))</f>
        <v>0</v>
      </c>
    </row>
    <row r="4150" spans="1:14" ht="15.75" thickBot="1">
      <c r="A4150" s="33" t="str">
        <f ca="1">IF(C4150=Calculator!$H$27,"F",IF(Daily!D4150+Daily!H4150=0,IF(D4149+H4149&gt;0,"L",""),""))</f>
        <v/>
      </c>
      <c r="B4150" s="34">
        <v>4149</v>
      </c>
      <c r="C4150" s="19">
        <f t="shared" ca="1" si="257"/>
        <v>50079</v>
      </c>
      <c r="D4150" s="29">
        <f t="shared" ca="1" si="259"/>
        <v>0</v>
      </c>
      <c r="E4150" s="29">
        <f ca="1">IF(C4150&lt;Calculator!$D$26,0,IF(DAY($C4150)=1,IF(D4150-Calculator!$G$24&gt;0,Calculator!$G$24,D4150),0))</f>
        <v>0</v>
      </c>
      <c r="F4150" s="29">
        <f ca="1">IF(E4150&gt;0,D4150*Calculator!$G$22/12,0)</f>
        <v>0</v>
      </c>
      <c r="G4150" s="29">
        <f ca="1">IF(E4150&gt;0,(IFERROR(-PMT(Calculator!$G$22/12,Calculator!$G$23*12,Calculator!$G$20),0))-F4150,0)</f>
        <v>0</v>
      </c>
      <c r="H4150" s="29">
        <f t="shared" ca="1" si="260"/>
        <v>0</v>
      </c>
      <c r="I4150" s="29">
        <f t="shared" ca="1" si="258"/>
        <v>0</v>
      </c>
      <c r="J4150" s="30">
        <f>Calculator!$G$40</f>
        <v>6.5000000000000002E-2</v>
      </c>
      <c r="K4150" s="29">
        <f ca="1">IF(C4150&gt;=Calculator!$G$27,IF(DAY($C4150)=1,Calculator!$G$34/2,IF(DAY($C4150)=15,Calculator!$G$34/2,0)),0)</f>
        <v>0</v>
      </c>
      <c r="L4150" s="29">
        <f ca="1">IF(DAY($C4150)=28,IF(H4150=0,0,Calculator!$G$35),0)</f>
        <v>0</v>
      </c>
      <c r="M4150" s="29">
        <f ca="1">IF(I4150&gt;0,IF(DAY($C4150)=1,SUM(INDIRECT("I"&amp;(ROW(C4149)-DAY(C4149))):I4149),0),0)</f>
        <v>0</v>
      </c>
      <c r="N4150" s="29">
        <f ca="1">IF(C4150&lt;Calculator!$G$27,0,IF(C4150=Calculator!$G$27,Calculator!$G$39,IF(H4150-K4150&lt;=0,IF(D4150&gt;Calculator!$G$39,IF(H4150-K4150+E4150+L4150+M4150+Calculator!$G$39&gt;Calculator!$G$39,Calculator!$G$39-(H4150+E4150+L4150+M4150-K4150),Calculator!$G$39),D4150),0)))</f>
        <v>0</v>
      </c>
    </row>
    <row r="4151" spans="1:14" ht="15.75" thickBot="1">
      <c r="A4151" s="33" t="str">
        <f ca="1">IF(C4151=Calculator!$H$27,"F",IF(Daily!D4151+Daily!H4151=0,IF(D4150+H4150&gt;0,"L",""),""))</f>
        <v/>
      </c>
      <c r="B4151" s="34">
        <v>4150</v>
      </c>
      <c r="C4151" s="19">
        <f t="shared" ca="1" si="257"/>
        <v>50080</v>
      </c>
      <c r="D4151" s="29">
        <f t="shared" ca="1" si="259"/>
        <v>0</v>
      </c>
      <c r="E4151" s="29">
        <f ca="1">IF(C4151&lt;Calculator!$D$26,0,IF(DAY($C4151)=1,IF(D4151-Calculator!$G$24&gt;0,Calculator!$G$24,D4151),0))</f>
        <v>0</v>
      </c>
      <c r="F4151" s="29">
        <f ca="1">IF(E4151&gt;0,D4151*Calculator!$G$22/12,0)</f>
        <v>0</v>
      </c>
      <c r="G4151" s="29">
        <f ca="1">IF(E4151&gt;0,(IFERROR(-PMT(Calculator!$G$22/12,Calculator!$G$23*12,Calculator!$G$20),0))-F4151,0)</f>
        <v>0</v>
      </c>
      <c r="H4151" s="29">
        <f t="shared" ca="1" si="260"/>
        <v>0</v>
      </c>
      <c r="I4151" s="29">
        <f t="shared" ca="1" si="258"/>
        <v>0</v>
      </c>
      <c r="J4151" s="30">
        <f>Calculator!$G$40</f>
        <v>6.5000000000000002E-2</v>
      </c>
      <c r="K4151" s="29">
        <f ca="1">IF(C4151&gt;=Calculator!$G$27,IF(DAY($C4151)=1,Calculator!$G$34/2,IF(DAY($C4151)=15,Calculator!$G$34/2,0)),0)</f>
        <v>0</v>
      </c>
      <c r="L4151" s="29">
        <f ca="1">IF(DAY($C4151)=28,IF(H4151=0,0,Calculator!$G$35),0)</f>
        <v>0</v>
      </c>
      <c r="M4151" s="29">
        <f ca="1">IF(I4151&gt;0,IF(DAY($C4151)=1,SUM(INDIRECT("I"&amp;(ROW(C4150)-DAY(C4150))):I4150),0),0)</f>
        <v>0</v>
      </c>
      <c r="N4151" s="29">
        <f ca="1">IF(C4151&lt;Calculator!$G$27,0,IF(C4151=Calculator!$G$27,Calculator!$G$39,IF(H4151-K4151&lt;=0,IF(D4151&gt;Calculator!$G$39,IF(H4151-K4151+E4151+L4151+M4151+Calculator!$G$39&gt;Calculator!$G$39,Calculator!$G$39-(H4151+E4151+L4151+M4151-K4151),Calculator!$G$39),D4151),0)))</f>
        <v>0</v>
      </c>
    </row>
    <row r="4152" spans="1:14" ht="15.75" thickBot="1">
      <c r="A4152" s="33" t="str">
        <f ca="1">IF(C4152=Calculator!$H$27,"F",IF(Daily!D4152+Daily!H4152=0,IF(D4151+H4151&gt;0,"L",""),""))</f>
        <v/>
      </c>
      <c r="B4152" s="34">
        <v>4151</v>
      </c>
      <c r="C4152" s="19">
        <f t="shared" ca="1" si="257"/>
        <v>50081</v>
      </c>
      <c r="D4152" s="29">
        <f t="shared" ca="1" si="259"/>
        <v>0</v>
      </c>
      <c r="E4152" s="29">
        <f ca="1">IF(C4152&lt;Calculator!$D$26,0,IF(DAY($C4152)=1,IF(D4152-Calculator!$G$24&gt;0,Calculator!$G$24,D4152),0))</f>
        <v>0</v>
      </c>
      <c r="F4152" s="29">
        <f ca="1">IF(E4152&gt;0,D4152*Calculator!$G$22/12,0)</f>
        <v>0</v>
      </c>
      <c r="G4152" s="29">
        <f ca="1">IF(E4152&gt;0,(IFERROR(-PMT(Calculator!$G$22/12,Calculator!$G$23*12,Calculator!$G$20),0))-F4152,0)</f>
        <v>0</v>
      </c>
      <c r="H4152" s="29">
        <f t="shared" ca="1" si="260"/>
        <v>0</v>
      </c>
      <c r="I4152" s="29">
        <f t="shared" ca="1" si="258"/>
        <v>0</v>
      </c>
      <c r="J4152" s="30">
        <f>Calculator!$G$40</f>
        <v>6.5000000000000002E-2</v>
      </c>
      <c r="K4152" s="29">
        <f ca="1">IF(C4152&gt;=Calculator!$G$27,IF(DAY($C4152)=1,Calculator!$G$34/2,IF(DAY($C4152)=15,Calculator!$G$34/2,0)),0)</f>
        <v>0</v>
      </c>
      <c r="L4152" s="29">
        <f ca="1">IF(DAY($C4152)=28,IF(H4152=0,0,Calculator!$G$35),0)</f>
        <v>0</v>
      </c>
      <c r="M4152" s="29">
        <f ca="1">IF(I4152&gt;0,IF(DAY($C4152)=1,SUM(INDIRECT("I"&amp;(ROW(C4151)-DAY(C4151))):I4151),0),0)</f>
        <v>0</v>
      </c>
      <c r="N4152" s="29">
        <f ca="1">IF(C4152&lt;Calculator!$G$27,0,IF(C4152=Calculator!$G$27,Calculator!$G$39,IF(H4152-K4152&lt;=0,IF(D4152&gt;Calculator!$G$39,IF(H4152-K4152+E4152+L4152+M4152+Calculator!$G$39&gt;Calculator!$G$39,Calculator!$G$39-(H4152+E4152+L4152+M4152-K4152),Calculator!$G$39),D4152),0)))</f>
        <v>0</v>
      </c>
    </row>
    <row r="4153" spans="1:14" ht="15.75" thickBot="1">
      <c r="A4153" s="33" t="str">
        <f ca="1">IF(C4153=Calculator!$H$27,"F",IF(Daily!D4153+Daily!H4153=0,IF(D4152+H4152&gt;0,"L",""),""))</f>
        <v/>
      </c>
      <c r="B4153" s="34">
        <v>4152</v>
      </c>
      <c r="C4153" s="19">
        <f t="shared" ca="1" si="257"/>
        <v>50082</v>
      </c>
      <c r="D4153" s="29">
        <f t="shared" ca="1" si="259"/>
        <v>0</v>
      </c>
      <c r="E4153" s="29">
        <f ca="1">IF(C4153&lt;Calculator!$D$26,0,IF(DAY($C4153)=1,IF(D4153-Calculator!$G$24&gt;0,Calculator!$G$24,D4153),0))</f>
        <v>0</v>
      </c>
      <c r="F4153" s="29">
        <f ca="1">IF(E4153&gt;0,D4153*Calculator!$G$22/12,0)</f>
        <v>0</v>
      </c>
      <c r="G4153" s="29">
        <f ca="1">IF(E4153&gt;0,(IFERROR(-PMT(Calculator!$G$22/12,Calculator!$G$23*12,Calculator!$G$20),0))-F4153,0)</f>
        <v>0</v>
      </c>
      <c r="H4153" s="29">
        <f t="shared" ca="1" si="260"/>
        <v>0</v>
      </c>
      <c r="I4153" s="29">
        <f t="shared" ca="1" si="258"/>
        <v>0</v>
      </c>
      <c r="J4153" s="30">
        <f>Calculator!$G$40</f>
        <v>6.5000000000000002E-2</v>
      </c>
      <c r="K4153" s="29">
        <f ca="1">IF(C4153&gt;=Calculator!$G$27,IF(DAY($C4153)=1,Calculator!$G$34/2,IF(DAY($C4153)=15,Calculator!$G$34/2,0)),0)</f>
        <v>0</v>
      </c>
      <c r="L4153" s="29">
        <f ca="1">IF(DAY($C4153)=28,IF(H4153=0,0,Calculator!$G$35),0)</f>
        <v>0</v>
      </c>
      <c r="M4153" s="29">
        <f ca="1">IF(I4153&gt;0,IF(DAY($C4153)=1,SUM(INDIRECT("I"&amp;(ROW(C4152)-DAY(C4152))):I4152),0),0)</f>
        <v>0</v>
      </c>
      <c r="N4153" s="29">
        <f ca="1">IF(C4153&lt;Calculator!$G$27,0,IF(C4153=Calculator!$G$27,Calculator!$G$39,IF(H4153-K4153&lt;=0,IF(D4153&gt;Calculator!$G$39,IF(H4153-K4153+E4153+L4153+M4153+Calculator!$G$39&gt;Calculator!$G$39,Calculator!$G$39-(H4153+E4153+L4153+M4153-K4153),Calculator!$G$39),D4153),0)))</f>
        <v>0</v>
      </c>
    </row>
    <row r="4154" spans="1:14" ht="15.75" thickBot="1">
      <c r="A4154" s="33" t="str">
        <f ca="1">IF(C4154=Calculator!$H$27,"F",IF(Daily!D4154+Daily!H4154=0,IF(D4153+H4153&gt;0,"L",""),""))</f>
        <v/>
      </c>
      <c r="B4154" s="34">
        <v>4153</v>
      </c>
      <c r="C4154" s="19">
        <f t="shared" ca="1" si="257"/>
        <v>50083</v>
      </c>
      <c r="D4154" s="29">
        <f t="shared" ca="1" si="259"/>
        <v>0</v>
      </c>
      <c r="E4154" s="29">
        <f ca="1">IF(C4154&lt;Calculator!$D$26,0,IF(DAY($C4154)=1,IF(D4154-Calculator!$G$24&gt;0,Calculator!$G$24,D4154),0))</f>
        <v>0</v>
      </c>
      <c r="F4154" s="29">
        <f ca="1">IF(E4154&gt;0,D4154*Calculator!$G$22/12,0)</f>
        <v>0</v>
      </c>
      <c r="G4154" s="29">
        <f ca="1">IF(E4154&gt;0,(IFERROR(-PMT(Calculator!$G$22/12,Calculator!$G$23*12,Calculator!$G$20),0))-F4154,0)</f>
        <v>0</v>
      </c>
      <c r="H4154" s="29">
        <f t="shared" ca="1" si="260"/>
        <v>0</v>
      </c>
      <c r="I4154" s="29">
        <f t="shared" ca="1" si="258"/>
        <v>0</v>
      </c>
      <c r="J4154" s="30">
        <f>Calculator!$G$40</f>
        <v>6.5000000000000002E-2</v>
      </c>
      <c r="K4154" s="29">
        <f ca="1">IF(C4154&gt;=Calculator!$G$27,IF(DAY($C4154)=1,Calculator!$G$34/2,IF(DAY($C4154)=15,Calculator!$G$34/2,0)),0)</f>
        <v>0</v>
      </c>
      <c r="L4154" s="29">
        <f ca="1">IF(DAY($C4154)=28,IF(H4154=0,0,Calculator!$G$35),0)</f>
        <v>0</v>
      </c>
      <c r="M4154" s="29">
        <f ca="1">IF(I4154&gt;0,IF(DAY($C4154)=1,SUM(INDIRECT("I"&amp;(ROW(C4153)-DAY(C4153))):I4153),0),0)</f>
        <v>0</v>
      </c>
      <c r="N4154" s="29">
        <f ca="1">IF(C4154&lt;Calculator!$G$27,0,IF(C4154=Calculator!$G$27,Calculator!$G$39,IF(H4154-K4154&lt;=0,IF(D4154&gt;Calculator!$G$39,IF(H4154-K4154+E4154+L4154+M4154+Calculator!$G$39&gt;Calculator!$G$39,Calculator!$G$39-(H4154+E4154+L4154+M4154-K4154),Calculator!$G$39),D4154),0)))</f>
        <v>0</v>
      </c>
    </row>
    <row r="4155" spans="1:14" ht="15.75" thickBot="1">
      <c r="A4155" s="33" t="str">
        <f ca="1">IF(C4155=Calculator!$H$27,"F",IF(Daily!D4155+Daily!H4155=0,IF(D4154+H4154&gt;0,"L",""),""))</f>
        <v/>
      </c>
      <c r="B4155" s="34">
        <v>4154</v>
      </c>
      <c r="C4155" s="19">
        <f t="shared" ca="1" si="257"/>
        <v>50084</v>
      </c>
      <c r="D4155" s="29">
        <f t="shared" ca="1" si="259"/>
        <v>0</v>
      </c>
      <c r="E4155" s="29">
        <f ca="1">IF(C4155&lt;Calculator!$D$26,0,IF(DAY($C4155)=1,IF(D4155-Calculator!$G$24&gt;0,Calculator!$G$24,D4155),0))</f>
        <v>0</v>
      </c>
      <c r="F4155" s="29">
        <f ca="1">IF(E4155&gt;0,D4155*Calculator!$G$22/12,0)</f>
        <v>0</v>
      </c>
      <c r="G4155" s="29">
        <f ca="1">IF(E4155&gt;0,(IFERROR(-PMT(Calculator!$G$22/12,Calculator!$G$23*12,Calculator!$G$20),0))-F4155,0)</f>
        <v>0</v>
      </c>
      <c r="H4155" s="29">
        <f t="shared" ca="1" si="260"/>
        <v>0</v>
      </c>
      <c r="I4155" s="29">
        <f t="shared" ca="1" si="258"/>
        <v>0</v>
      </c>
      <c r="J4155" s="30">
        <f>Calculator!$G$40</f>
        <v>6.5000000000000002E-2</v>
      </c>
      <c r="K4155" s="29">
        <f ca="1">IF(C4155&gt;=Calculator!$G$27,IF(DAY($C4155)=1,Calculator!$G$34/2,IF(DAY($C4155)=15,Calculator!$G$34/2,0)),0)</f>
        <v>0</v>
      </c>
      <c r="L4155" s="29">
        <f ca="1">IF(DAY($C4155)=28,IF(H4155=0,0,Calculator!$G$35),0)</f>
        <v>0</v>
      </c>
      <c r="M4155" s="29">
        <f ca="1">IF(I4155&gt;0,IF(DAY($C4155)=1,SUM(INDIRECT("I"&amp;(ROW(C4154)-DAY(C4154))):I4154),0),0)</f>
        <v>0</v>
      </c>
      <c r="N4155" s="29">
        <f ca="1">IF(C4155&lt;Calculator!$G$27,0,IF(C4155=Calculator!$G$27,Calculator!$G$39,IF(H4155-K4155&lt;=0,IF(D4155&gt;Calculator!$G$39,IF(H4155-K4155+E4155+L4155+M4155+Calculator!$G$39&gt;Calculator!$G$39,Calculator!$G$39-(H4155+E4155+L4155+M4155-K4155),Calculator!$G$39),D4155),0)))</f>
        <v>0</v>
      </c>
    </row>
    <row r="4156" spans="1:14" ht="15.75" thickBot="1">
      <c r="A4156" s="33" t="str">
        <f ca="1">IF(C4156=Calculator!$H$27,"F",IF(Daily!D4156+Daily!H4156=0,IF(D4155+H4155&gt;0,"L",""),""))</f>
        <v/>
      </c>
      <c r="B4156" s="34">
        <v>4155</v>
      </c>
      <c r="C4156" s="19">
        <f t="shared" ca="1" si="257"/>
        <v>50085</v>
      </c>
      <c r="D4156" s="29">
        <f t="shared" ca="1" si="259"/>
        <v>0</v>
      </c>
      <c r="E4156" s="29">
        <f ca="1">IF(C4156&lt;Calculator!$D$26,0,IF(DAY($C4156)=1,IF(D4156-Calculator!$G$24&gt;0,Calculator!$G$24,D4156),0))</f>
        <v>0</v>
      </c>
      <c r="F4156" s="29">
        <f ca="1">IF(E4156&gt;0,D4156*Calculator!$G$22/12,0)</f>
        <v>0</v>
      </c>
      <c r="G4156" s="29">
        <f ca="1">IF(E4156&gt;0,(IFERROR(-PMT(Calculator!$G$22/12,Calculator!$G$23*12,Calculator!$G$20),0))-F4156,0)</f>
        <v>0</v>
      </c>
      <c r="H4156" s="29">
        <f t="shared" ca="1" si="260"/>
        <v>0</v>
      </c>
      <c r="I4156" s="29">
        <f t="shared" ca="1" si="258"/>
        <v>0</v>
      </c>
      <c r="J4156" s="30">
        <f>Calculator!$G$40</f>
        <v>6.5000000000000002E-2</v>
      </c>
      <c r="K4156" s="29">
        <f ca="1">IF(C4156&gt;=Calculator!$G$27,IF(DAY($C4156)=1,Calculator!$G$34/2,IF(DAY($C4156)=15,Calculator!$G$34/2,0)),0)</f>
        <v>0</v>
      </c>
      <c r="L4156" s="29">
        <f ca="1">IF(DAY($C4156)=28,IF(H4156=0,0,Calculator!$G$35),0)</f>
        <v>0</v>
      </c>
      <c r="M4156" s="29">
        <f ca="1">IF(I4156&gt;0,IF(DAY($C4156)=1,SUM(INDIRECT("I"&amp;(ROW(C4155)-DAY(C4155))):I4155),0),0)</f>
        <v>0</v>
      </c>
      <c r="N4156" s="29">
        <f ca="1">IF(C4156&lt;Calculator!$G$27,0,IF(C4156=Calculator!$G$27,Calculator!$G$39,IF(H4156-K4156&lt;=0,IF(D4156&gt;Calculator!$G$39,IF(H4156-K4156+E4156+L4156+M4156+Calculator!$G$39&gt;Calculator!$G$39,Calculator!$G$39-(H4156+E4156+L4156+M4156-K4156),Calculator!$G$39),D4156),0)))</f>
        <v>0</v>
      </c>
    </row>
    <row r="4157" spans="1:14" ht="15.75" thickBot="1">
      <c r="A4157" s="33" t="str">
        <f ca="1">IF(C4157=Calculator!$H$27,"F",IF(Daily!D4157+Daily!H4157=0,IF(D4156+H4156&gt;0,"L",""),""))</f>
        <v/>
      </c>
      <c r="B4157" s="34">
        <v>4156</v>
      </c>
      <c r="C4157" s="19">
        <f t="shared" ca="1" si="257"/>
        <v>50086</v>
      </c>
      <c r="D4157" s="29">
        <f t="shared" ca="1" si="259"/>
        <v>0</v>
      </c>
      <c r="E4157" s="29">
        <f ca="1">IF(C4157&lt;Calculator!$D$26,0,IF(DAY($C4157)=1,IF(D4157-Calculator!$G$24&gt;0,Calculator!$G$24,D4157),0))</f>
        <v>0</v>
      </c>
      <c r="F4157" s="29">
        <f ca="1">IF(E4157&gt;0,D4157*Calculator!$G$22/12,0)</f>
        <v>0</v>
      </c>
      <c r="G4157" s="29">
        <f ca="1">IF(E4157&gt;0,(IFERROR(-PMT(Calculator!$G$22/12,Calculator!$G$23*12,Calculator!$G$20),0))-F4157,0)</f>
        <v>0</v>
      </c>
      <c r="H4157" s="29">
        <f t="shared" ca="1" si="260"/>
        <v>0</v>
      </c>
      <c r="I4157" s="29">
        <f t="shared" ca="1" si="258"/>
        <v>0</v>
      </c>
      <c r="J4157" s="30">
        <f>Calculator!$G$40</f>
        <v>6.5000000000000002E-2</v>
      </c>
      <c r="K4157" s="29">
        <f ca="1">IF(C4157&gt;=Calculator!$G$27,IF(DAY($C4157)=1,Calculator!$G$34/2,IF(DAY($C4157)=15,Calculator!$G$34/2,0)),0)</f>
        <v>4500</v>
      </c>
      <c r="L4157" s="29">
        <f ca="1">IF(DAY($C4157)=28,IF(H4157=0,0,Calculator!$G$35),0)</f>
        <v>0</v>
      </c>
      <c r="M4157" s="29">
        <f ca="1">IF(I4157&gt;0,IF(DAY($C4157)=1,SUM(INDIRECT("I"&amp;(ROW(C4156)-DAY(C4156))):I4156),0),0)</f>
        <v>0</v>
      </c>
      <c r="N4157" s="29">
        <f ca="1">IF(C4157&lt;Calculator!$G$27,0,IF(C4157=Calculator!$G$27,Calculator!$G$39,IF(H4157-K4157&lt;=0,IF(D4157&gt;Calculator!$G$39,IF(H4157-K4157+E4157+L4157+M4157+Calculator!$G$39&gt;Calculator!$G$39,Calculator!$G$39-(H4157+E4157+L4157+M4157-K4157),Calculator!$G$39),D4157),0)))</f>
        <v>0</v>
      </c>
    </row>
    <row r="4158" spans="1:14" ht="15.75" thickBot="1">
      <c r="A4158" s="33" t="str">
        <f ca="1">IF(C4158=Calculator!$H$27,"F",IF(Daily!D4158+Daily!H4158=0,IF(D4157+H4157&gt;0,"L",""),""))</f>
        <v/>
      </c>
      <c r="B4158" s="34">
        <v>4157</v>
      </c>
      <c r="C4158" s="19">
        <f t="shared" ca="1" si="257"/>
        <v>50087</v>
      </c>
      <c r="D4158" s="29">
        <f t="shared" ca="1" si="259"/>
        <v>0</v>
      </c>
      <c r="E4158" s="29">
        <f ca="1">IF(C4158&lt;Calculator!$D$26,0,IF(DAY($C4158)=1,IF(D4158-Calculator!$G$24&gt;0,Calculator!$G$24,D4158),0))</f>
        <v>0</v>
      </c>
      <c r="F4158" s="29">
        <f ca="1">IF(E4158&gt;0,D4158*Calculator!$G$22/12,0)</f>
        <v>0</v>
      </c>
      <c r="G4158" s="29">
        <f ca="1">IF(E4158&gt;0,(IFERROR(-PMT(Calculator!$G$22/12,Calculator!$G$23*12,Calculator!$G$20),0))-F4158,0)</f>
        <v>0</v>
      </c>
      <c r="H4158" s="29">
        <f t="shared" ca="1" si="260"/>
        <v>0</v>
      </c>
      <c r="I4158" s="29">
        <f t="shared" ca="1" si="258"/>
        <v>0</v>
      </c>
      <c r="J4158" s="30">
        <f>Calculator!$G$40</f>
        <v>6.5000000000000002E-2</v>
      </c>
      <c r="K4158" s="29">
        <f ca="1">IF(C4158&gt;=Calculator!$G$27,IF(DAY($C4158)=1,Calculator!$G$34/2,IF(DAY($C4158)=15,Calculator!$G$34/2,0)),0)</f>
        <v>0</v>
      </c>
      <c r="L4158" s="29">
        <f ca="1">IF(DAY($C4158)=28,IF(H4158=0,0,Calculator!$G$35),0)</f>
        <v>0</v>
      </c>
      <c r="M4158" s="29">
        <f ca="1">IF(I4158&gt;0,IF(DAY($C4158)=1,SUM(INDIRECT("I"&amp;(ROW(C4157)-DAY(C4157))):I4157),0),0)</f>
        <v>0</v>
      </c>
      <c r="N4158" s="29">
        <f ca="1">IF(C4158&lt;Calculator!$G$27,0,IF(C4158=Calculator!$G$27,Calculator!$G$39,IF(H4158-K4158&lt;=0,IF(D4158&gt;Calculator!$G$39,IF(H4158-K4158+E4158+L4158+M4158+Calculator!$G$39&gt;Calculator!$G$39,Calculator!$G$39-(H4158+E4158+L4158+M4158-K4158),Calculator!$G$39),D4158),0)))</f>
        <v>0</v>
      </c>
    </row>
    <row r="4159" spans="1:14" ht="15.75" thickBot="1">
      <c r="A4159" s="33" t="str">
        <f ca="1">IF(C4159=Calculator!$H$27,"F",IF(Daily!D4159+Daily!H4159=0,IF(D4158+H4158&gt;0,"L",""),""))</f>
        <v/>
      </c>
      <c r="B4159" s="34">
        <v>4158</v>
      </c>
      <c r="C4159" s="19">
        <f t="shared" ca="1" si="257"/>
        <v>50088</v>
      </c>
      <c r="D4159" s="29">
        <f t="shared" ca="1" si="259"/>
        <v>0</v>
      </c>
      <c r="E4159" s="29">
        <f ca="1">IF(C4159&lt;Calculator!$D$26,0,IF(DAY($C4159)=1,IF(D4159-Calculator!$G$24&gt;0,Calculator!$G$24,D4159),0))</f>
        <v>0</v>
      </c>
      <c r="F4159" s="29">
        <f ca="1">IF(E4159&gt;0,D4159*Calculator!$G$22/12,0)</f>
        <v>0</v>
      </c>
      <c r="G4159" s="29">
        <f ca="1">IF(E4159&gt;0,(IFERROR(-PMT(Calculator!$G$22/12,Calculator!$G$23*12,Calculator!$G$20),0))-F4159,0)</f>
        <v>0</v>
      </c>
      <c r="H4159" s="29">
        <f t="shared" ca="1" si="260"/>
        <v>0</v>
      </c>
      <c r="I4159" s="29">
        <f t="shared" ca="1" si="258"/>
        <v>0</v>
      </c>
      <c r="J4159" s="30">
        <f>Calculator!$G$40</f>
        <v>6.5000000000000002E-2</v>
      </c>
      <c r="K4159" s="29">
        <f ca="1">IF(C4159&gt;=Calculator!$G$27,IF(DAY($C4159)=1,Calculator!$G$34/2,IF(DAY($C4159)=15,Calculator!$G$34/2,0)),0)</f>
        <v>0</v>
      </c>
      <c r="L4159" s="29">
        <f ca="1">IF(DAY($C4159)=28,IF(H4159=0,0,Calculator!$G$35),0)</f>
        <v>0</v>
      </c>
      <c r="M4159" s="29">
        <f ca="1">IF(I4159&gt;0,IF(DAY($C4159)=1,SUM(INDIRECT("I"&amp;(ROW(C4158)-DAY(C4158))):I4158),0),0)</f>
        <v>0</v>
      </c>
      <c r="N4159" s="29">
        <f ca="1">IF(C4159&lt;Calculator!$G$27,0,IF(C4159=Calculator!$G$27,Calculator!$G$39,IF(H4159-K4159&lt;=0,IF(D4159&gt;Calculator!$G$39,IF(H4159-K4159+E4159+L4159+M4159+Calculator!$G$39&gt;Calculator!$G$39,Calculator!$G$39-(H4159+E4159+L4159+M4159-K4159),Calculator!$G$39),D4159),0)))</f>
        <v>0</v>
      </c>
    </row>
    <row r="4160" spans="1:14" ht="15.75" thickBot="1">
      <c r="A4160" s="33" t="str">
        <f ca="1">IF(C4160=Calculator!$H$27,"F",IF(Daily!D4160+Daily!H4160=0,IF(D4159+H4159&gt;0,"L",""),""))</f>
        <v/>
      </c>
      <c r="B4160" s="34">
        <v>4159</v>
      </c>
      <c r="C4160" s="19">
        <f t="shared" ca="1" si="257"/>
        <v>50089</v>
      </c>
      <c r="D4160" s="29">
        <f t="shared" ca="1" si="259"/>
        <v>0</v>
      </c>
      <c r="E4160" s="29">
        <f ca="1">IF(C4160&lt;Calculator!$D$26,0,IF(DAY($C4160)=1,IF(D4160-Calculator!$G$24&gt;0,Calculator!$G$24,D4160),0))</f>
        <v>0</v>
      </c>
      <c r="F4160" s="29">
        <f ca="1">IF(E4160&gt;0,D4160*Calculator!$G$22/12,0)</f>
        <v>0</v>
      </c>
      <c r="G4160" s="29">
        <f ca="1">IF(E4160&gt;0,(IFERROR(-PMT(Calculator!$G$22/12,Calculator!$G$23*12,Calculator!$G$20),0))-F4160,0)</f>
        <v>0</v>
      </c>
      <c r="H4160" s="29">
        <f t="shared" ca="1" si="260"/>
        <v>0</v>
      </c>
      <c r="I4160" s="29">
        <f t="shared" ca="1" si="258"/>
        <v>0</v>
      </c>
      <c r="J4160" s="30">
        <f>Calculator!$G$40</f>
        <v>6.5000000000000002E-2</v>
      </c>
      <c r="K4160" s="29">
        <f ca="1">IF(C4160&gt;=Calculator!$G$27,IF(DAY($C4160)=1,Calculator!$G$34/2,IF(DAY($C4160)=15,Calculator!$G$34/2,0)),0)</f>
        <v>0</v>
      </c>
      <c r="L4160" s="29">
        <f ca="1">IF(DAY($C4160)=28,IF(H4160=0,0,Calculator!$G$35),0)</f>
        <v>0</v>
      </c>
      <c r="M4160" s="29">
        <f ca="1">IF(I4160&gt;0,IF(DAY($C4160)=1,SUM(INDIRECT("I"&amp;(ROW(C4159)-DAY(C4159))):I4159),0),0)</f>
        <v>0</v>
      </c>
      <c r="N4160" s="29">
        <f ca="1">IF(C4160&lt;Calculator!$G$27,0,IF(C4160=Calculator!$G$27,Calculator!$G$39,IF(H4160-K4160&lt;=0,IF(D4160&gt;Calculator!$G$39,IF(H4160-K4160+E4160+L4160+M4160+Calculator!$G$39&gt;Calculator!$G$39,Calculator!$G$39-(H4160+E4160+L4160+M4160-K4160),Calculator!$G$39),D4160),0)))</f>
        <v>0</v>
      </c>
    </row>
    <row r="4161" spans="1:14" ht="15.75" thickBot="1">
      <c r="A4161" s="33" t="str">
        <f ca="1">IF(C4161=Calculator!$H$27,"F",IF(Daily!D4161+Daily!H4161=0,IF(D4160+H4160&gt;0,"L",""),""))</f>
        <v/>
      </c>
      <c r="B4161" s="34">
        <v>4160</v>
      </c>
      <c r="C4161" s="19">
        <f t="shared" ca="1" si="257"/>
        <v>50090</v>
      </c>
      <c r="D4161" s="29">
        <f t="shared" ca="1" si="259"/>
        <v>0</v>
      </c>
      <c r="E4161" s="29">
        <f ca="1">IF(C4161&lt;Calculator!$D$26,0,IF(DAY($C4161)=1,IF(D4161-Calculator!$G$24&gt;0,Calculator!$G$24,D4161),0))</f>
        <v>0</v>
      </c>
      <c r="F4161" s="29">
        <f ca="1">IF(E4161&gt;0,D4161*Calculator!$G$22/12,0)</f>
        <v>0</v>
      </c>
      <c r="G4161" s="29">
        <f ca="1">IF(E4161&gt;0,(IFERROR(-PMT(Calculator!$G$22/12,Calculator!$G$23*12,Calculator!$G$20),0))-F4161,0)</f>
        <v>0</v>
      </c>
      <c r="H4161" s="29">
        <f t="shared" ca="1" si="260"/>
        <v>0</v>
      </c>
      <c r="I4161" s="29">
        <f t="shared" ca="1" si="258"/>
        <v>0</v>
      </c>
      <c r="J4161" s="30">
        <f>Calculator!$G$40</f>
        <v>6.5000000000000002E-2</v>
      </c>
      <c r="K4161" s="29">
        <f ca="1">IF(C4161&gt;=Calculator!$G$27,IF(DAY($C4161)=1,Calculator!$G$34/2,IF(DAY($C4161)=15,Calculator!$G$34/2,0)),0)</f>
        <v>0</v>
      </c>
      <c r="L4161" s="29">
        <f ca="1">IF(DAY($C4161)=28,IF(H4161=0,0,Calculator!$G$35),0)</f>
        <v>0</v>
      </c>
      <c r="M4161" s="29">
        <f ca="1">IF(I4161&gt;0,IF(DAY($C4161)=1,SUM(INDIRECT("I"&amp;(ROW(C4160)-DAY(C4160))):I4160),0),0)</f>
        <v>0</v>
      </c>
      <c r="N4161" s="29">
        <f ca="1">IF(C4161&lt;Calculator!$G$27,0,IF(C4161=Calculator!$G$27,Calculator!$G$39,IF(H4161-K4161&lt;=0,IF(D4161&gt;Calculator!$G$39,IF(H4161-K4161+E4161+L4161+M4161+Calculator!$G$39&gt;Calculator!$G$39,Calculator!$G$39-(H4161+E4161+L4161+M4161-K4161),Calculator!$G$39),D4161),0)))</f>
        <v>0</v>
      </c>
    </row>
    <row r="4162" spans="1:14" ht="15.75" thickBot="1">
      <c r="A4162" s="33" t="str">
        <f ca="1">IF(C4162=Calculator!$H$27,"F",IF(Daily!D4162+Daily!H4162=0,IF(D4161+H4161&gt;0,"L",""),""))</f>
        <v/>
      </c>
      <c r="B4162" s="34">
        <v>4161</v>
      </c>
      <c r="C4162" s="19">
        <f t="shared" ca="1" si="257"/>
        <v>50091</v>
      </c>
      <c r="D4162" s="29">
        <f t="shared" ca="1" si="259"/>
        <v>0</v>
      </c>
      <c r="E4162" s="29">
        <f ca="1">IF(C4162&lt;Calculator!$D$26,0,IF(DAY($C4162)=1,IF(D4162-Calculator!$G$24&gt;0,Calculator!$G$24,D4162),0))</f>
        <v>0</v>
      </c>
      <c r="F4162" s="29">
        <f ca="1">IF(E4162&gt;0,D4162*Calculator!$G$22/12,0)</f>
        <v>0</v>
      </c>
      <c r="G4162" s="29">
        <f ca="1">IF(E4162&gt;0,(IFERROR(-PMT(Calculator!$G$22/12,Calculator!$G$23*12,Calculator!$G$20),0))-F4162,0)</f>
        <v>0</v>
      </c>
      <c r="H4162" s="29">
        <f t="shared" ca="1" si="260"/>
        <v>0</v>
      </c>
      <c r="I4162" s="29">
        <f t="shared" ca="1" si="258"/>
        <v>0</v>
      </c>
      <c r="J4162" s="30">
        <f>Calculator!$G$40</f>
        <v>6.5000000000000002E-2</v>
      </c>
      <c r="K4162" s="29">
        <f ca="1">IF(C4162&gt;=Calculator!$G$27,IF(DAY($C4162)=1,Calculator!$G$34/2,IF(DAY($C4162)=15,Calculator!$G$34/2,0)),0)</f>
        <v>0</v>
      </c>
      <c r="L4162" s="29">
        <f ca="1">IF(DAY($C4162)=28,IF(H4162=0,0,Calculator!$G$35),0)</f>
        <v>0</v>
      </c>
      <c r="M4162" s="29">
        <f ca="1">IF(I4162&gt;0,IF(DAY($C4162)=1,SUM(INDIRECT("I"&amp;(ROW(C4161)-DAY(C4161))):I4161),0),0)</f>
        <v>0</v>
      </c>
      <c r="N4162" s="29">
        <f ca="1">IF(C4162&lt;Calculator!$G$27,0,IF(C4162=Calculator!$G$27,Calculator!$G$39,IF(H4162-K4162&lt;=0,IF(D4162&gt;Calculator!$G$39,IF(H4162-K4162+E4162+L4162+M4162+Calculator!$G$39&gt;Calculator!$G$39,Calculator!$G$39-(H4162+E4162+L4162+M4162-K4162),Calculator!$G$39),D4162),0)))</f>
        <v>0</v>
      </c>
    </row>
    <row r="4163" spans="1:14" ht="15.75" thickBot="1">
      <c r="A4163" s="33" t="str">
        <f ca="1">IF(C4163=Calculator!$H$27,"F",IF(Daily!D4163+Daily!H4163=0,IF(D4162+H4162&gt;0,"L",""),""))</f>
        <v/>
      </c>
      <c r="B4163" s="34">
        <v>4162</v>
      </c>
      <c r="C4163" s="19">
        <f t="shared" ref="C4163:C4226" ca="1" si="261">C4162+1</f>
        <v>50092</v>
      </c>
      <c r="D4163" s="29">
        <f t="shared" ca="1" si="259"/>
        <v>0</v>
      </c>
      <c r="E4163" s="29">
        <f ca="1">IF(C4163&lt;Calculator!$D$26,0,IF(DAY($C4163)=1,IF(D4163-Calculator!$G$24&gt;0,Calculator!$G$24,D4163),0))</f>
        <v>0</v>
      </c>
      <c r="F4163" s="29">
        <f ca="1">IF(E4163&gt;0,D4163*Calculator!$G$22/12,0)</f>
        <v>0</v>
      </c>
      <c r="G4163" s="29">
        <f ca="1">IF(E4163&gt;0,(IFERROR(-PMT(Calculator!$G$22/12,Calculator!$G$23*12,Calculator!$G$20),0))-F4163,0)</f>
        <v>0</v>
      </c>
      <c r="H4163" s="29">
        <f t="shared" ca="1" si="260"/>
        <v>0</v>
      </c>
      <c r="I4163" s="29">
        <f t="shared" ref="I4163:I4226" ca="1" si="262">H4163*J4163/365</f>
        <v>0</v>
      </c>
      <c r="J4163" s="30">
        <f>Calculator!$G$40</f>
        <v>6.5000000000000002E-2</v>
      </c>
      <c r="K4163" s="29">
        <f ca="1">IF(C4163&gt;=Calculator!$G$27,IF(DAY($C4163)=1,Calculator!$G$34/2,IF(DAY($C4163)=15,Calculator!$G$34/2,0)),0)</f>
        <v>0</v>
      </c>
      <c r="L4163" s="29">
        <f ca="1">IF(DAY($C4163)=28,IF(H4163=0,0,Calculator!$G$35),0)</f>
        <v>0</v>
      </c>
      <c r="M4163" s="29">
        <f ca="1">IF(I4163&gt;0,IF(DAY($C4163)=1,SUM(INDIRECT("I"&amp;(ROW(C4162)-DAY(C4162))):I4162),0),0)</f>
        <v>0</v>
      </c>
      <c r="N4163" s="29">
        <f ca="1">IF(C4163&lt;Calculator!$G$27,0,IF(C4163=Calculator!$G$27,Calculator!$G$39,IF(H4163-K4163&lt;=0,IF(D4163&gt;Calculator!$G$39,IF(H4163-K4163+E4163+L4163+M4163+Calculator!$G$39&gt;Calculator!$G$39,Calculator!$G$39-(H4163+E4163+L4163+M4163-K4163),Calculator!$G$39),D4163),0)))</f>
        <v>0</v>
      </c>
    </row>
    <row r="4164" spans="1:14" ht="15.75" thickBot="1">
      <c r="A4164" s="33" t="str">
        <f ca="1">IF(C4164=Calculator!$H$27,"F",IF(Daily!D4164+Daily!H4164=0,IF(D4163+H4163&gt;0,"L",""),""))</f>
        <v/>
      </c>
      <c r="B4164" s="34">
        <v>4163</v>
      </c>
      <c r="C4164" s="19">
        <f t="shared" ca="1" si="261"/>
        <v>50093</v>
      </c>
      <c r="D4164" s="29">
        <f t="shared" ref="D4164:D4227" ca="1" si="263">IF(((D4163-G4163)-N4163)&lt;0,0,((D4163-G4163)-N4163))</f>
        <v>0</v>
      </c>
      <c r="E4164" s="29">
        <f ca="1">IF(C4164&lt;Calculator!$D$26,0,IF(DAY($C4164)=1,IF(D4164-Calculator!$G$24&gt;0,Calculator!$G$24,D4164),0))</f>
        <v>0</v>
      </c>
      <c r="F4164" s="29">
        <f ca="1">IF(E4164&gt;0,D4164*Calculator!$G$22/12,0)</f>
        <v>0</v>
      </c>
      <c r="G4164" s="29">
        <f ca="1">IF(E4164&gt;0,(IFERROR(-PMT(Calculator!$G$22/12,Calculator!$G$23*12,Calculator!$G$20),0))-F4164,0)</f>
        <v>0</v>
      </c>
      <c r="H4164" s="29">
        <f t="shared" ref="H4164:H4227" ca="1" si="264">IF((H4163-K4163+SUM(L4163:N4163)+E4163)&lt;0,0,(H4163-K4163+SUM(L4163:N4163)+E4163))</f>
        <v>0</v>
      </c>
      <c r="I4164" s="29">
        <f t="shared" ca="1" si="262"/>
        <v>0</v>
      </c>
      <c r="J4164" s="30">
        <f>Calculator!$G$40</f>
        <v>6.5000000000000002E-2</v>
      </c>
      <c r="K4164" s="29">
        <f ca="1">IF(C4164&gt;=Calculator!$G$27,IF(DAY($C4164)=1,Calculator!$G$34/2,IF(DAY($C4164)=15,Calculator!$G$34/2,0)),0)</f>
        <v>0</v>
      </c>
      <c r="L4164" s="29">
        <f ca="1">IF(DAY($C4164)=28,IF(H4164=0,0,Calculator!$G$35),0)</f>
        <v>0</v>
      </c>
      <c r="M4164" s="29">
        <f ca="1">IF(I4164&gt;0,IF(DAY($C4164)=1,SUM(INDIRECT("I"&amp;(ROW(C4163)-DAY(C4163))):I4163),0),0)</f>
        <v>0</v>
      </c>
      <c r="N4164" s="29">
        <f ca="1">IF(C4164&lt;Calculator!$G$27,0,IF(C4164=Calculator!$G$27,Calculator!$G$39,IF(H4164-K4164&lt;=0,IF(D4164&gt;Calculator!$G$39,IF(H4164-K4164+E4164+L4164+M4164+Calculator!$G$39&gt;Calculator!$G$39,Calculator!$G$39-(H4164+E4164+L4164+M4164-K4164),Calculator!$G$39),D4164),0)))</f>
        <v>0</v>
      </c>
    </row>
    <row r="4165" spans="1:14" ht="15.75" thickBot="1">
      <c r="A4165" s="33" t="str">
        <f ca="1">IF(C4165=Calculator!$H$27,"F",IF(Daily!D4165+Daily!H4165=0,IF(D4164+H4164&gt;0,"L",""),""))</f>
        <v/>
      </c>
      <c r="B4165" s="34">
        <v>4164</v>
      </c>
      <c r="C4165" s="19">
        <f t="shared" ca="1" si="261"/>
        <v>50094</v>
      </c>
      <c r="D4165" s="29">
        <f t="shared" ca="1" si="263"/>
        <v>0</v>
      </c>
      <c r="E4165" s="29">
        <f ca="1">IF(C4165&lt;Calculator!$D$26,0,IF(DAY($C4165)=1,IF(D4165-Calculator!$G$24&gt;0,Calculator!$G$24,D4165),0))</f>
        <v>0</v>
      </c>
      <c r="F4165" s="29">
        <f ca="1">IF(E4165&gt;0,D4165*Calculator!$G$22/12,0)</f>
        <v>0</v>
      </c>
      <c r="G4165" s="29">
        <f ca="1">IF(E4165&gt;0,(IFERROR(-PMT(Calculator!$G$22/12,Calculator!$G$23*12,Calculator!$G$20),0))-F4165,0)</f>
        <v>0</v>
      </c>
      <c r="H4165" s="29">
        <f t="shared" ca="1" si="264"/>
        <v>0</v>
      </c>
      <c r="I4165" s="29">
        <f t="shared" ca="1" si="262"/>
        <v>0</v>
      </c>
      <c r="J4165" s="30">
        <f>Calculator!$G$40</f>
        <v>6.5000000000000002E-2</v>
      </c>
      <c r="K4165" s="29">
        <f ca="1">IF(C4165&gt;=Calculator!$G$27,IF(DAY($C4165)=1,Calculator!$G$34/2,IF(DAY($C4165)=15,Calculator!$G$34/2,0)),0)</f>
        <v>0</v>
      </c>
      <c r="L4165" s="29">
        <f ca="1">IF(DAY($C4165)=28,IF(H4165=0,0,Calculator!$G$35),0)</f>
        <v>0</v>
      </c>
      <c r="M4165" s="29">
        <f ca="1">IF(I4165&gt;0,IF(DAY($C4165)=1,SUM(INDIRECT("I"&amp;(ROW(C4164)-DAY(C4164))):I4164),0),0)</f>
        <v>0</v>
      </c>
      <c r="N4165" s="29">
        <f ca="1">IF(C4165&lt;Calculator!$G$27,0,IF(C4165=Calculator!$G$27,Calculator!$G$39,IF(H4165-K4165&lt;=0,IF(D4165&gt;Calculator!$G$39,IF(H4165-K4165+E4165+L4165+M4165+Calculator!$G$39&gt;Calculator!$G$39,Calculator!$G$39-(H4165+E4165+L4165+M4165-K4165),Calculator!$G$39),D4165),0)))</f>
        <v>0</v>
      </c>
    </row>
    <row r="4166" spans="1:14" ht="15.75" thickBot="1">
      <c r="A4166" s="33" t="str">
        <f ca="1">IF(C4166=Calculator!$H$27,"F",IF(Daily!D4166+Daily!H4166=0,IF(D4165+H4165&gt;0,"L",""),""))</f>
        <v/>
      </c>
      <c r="B4166" s="34">
        <v>4165</v>
      </c>
      <c r="C4166" s="19">
        <f t="shared" ca="1" si="261"/>
        <v>50095</v>
      </c>
      <c r="D4166" s="29">
        <f t="shared" ca="1" si="263"/>
        <v>0</v>
      </c>
      <c r="E4166" s="29">
        <f ca="1">IF(C4166&lt;Calculator!$D$26,0,IF(DAY($C4166)=1,IF(D4166-Calculator!$G$24&gt;0,Calculator!$G$24,D4166),0))</f>
        <v>0</v>
      </c>
      <c r="F4166" s="29">
        <f ca="1">IF(E4166&gt;0,D4166*Calculator!$G$22/12,0)</f>
        <v>0</v>
      </c>
      <c r="G4166" s="29">
        <f ca="1">IF(E4166&gt;0,(IFERROR(-PMT(Calculator!$G$22/12,Calculator!$G$23*12,Calculator!$G$20),0))-F4166,0)</f>
        <v>0</v>
      </c>
      <c r="H4166" s="29">
        <f t="shared" ca="1" si="264"/>
        <v>0</v>
      </c>
      <c r="I4166" s="29">
        <f t="shared" ca="1" si="262"/>
        <v>0</v>
      </c>
      <c r="J4166" s="30">
        <f>Calculator!$G$40</f>
        <v>6.5000000000000002E-2</v>
      </c>
      <c r="K4166" s="29">
        <f ca="1">IF(C4166&gt;=Calculator!$G$27,IF(DAY($C4166)=1,Calculator!$G$34/2,IF(DAY($C4166)=15,Calculator!$G$34/2,0)),0)</f>
        <v>0</v>
      </c>
      <c r="L4166" s="29">
        <f ca="1">IF(DAY($C4166)=28,IF(H4166=0,0,Calculator!$G$35),0)</f>
        <v>0</v>
      </c>
      <c r="M4166" s="29">
        <f ca="1">IF(I4166&gt;0,IF(DAY($C4166)=1,SUM(INDIRECT("I"&amp;(ROW(C4165)-DAY(C4165))):I4165),0),0)</f>
        <v>0</v>
      </c>
      <c r="N4166" s="29">
        <f ca="1">IF(C4166&lt;Calculator!$G$27,0,IF(C4166=Calculator!$G$27,Calculator!$G$39,IF(H4166-K4166&lt;=0,IF(D4166&gt;Calculator!$G$39,IF(H4166-K4166+E4166+L4166+M4166+Calculator!$G$39&gt;Calculator!$G$39,Calculator!$G$39-(H4166+E4166+L4166+M4166-K4166),Calculator!$G$39),D4166),0)))</f>
        <v>0</v>
      </c>
    </row>
    <row r="4167" spans="1:14" ht="15.75" thickBot="1">
      <c r="A4167" s="33" t="str">
        <f ca="1">IF(C4167=Calculator!$H$27,"F",IF(Daily!D4167+Daily!H4167=0,IF(D4166+H4166&gt;0,"L",""),""))</f>
        <v/>
      </c>
      <c r="B4167" s="34">
        <v>4166</v>
      </c>
      <c r="C4167" s="19">
        <f t="shared" ca="1" si="261"/>
        <v>50096</v>
      </c>
      <c r="D4167" s="29">
        <f t="shared" ca="1" si="263"/>
        <v>0</v>
      </c>
      <c r="E4167" s="29">
        <f ca="1">IF(C4167&lt;Calculator!$D$26,0,IF(DAY($C4167)=1,IF(D4167-Calculator!$G$24&gt;0,Calculator!$G$24,D4167),0))</f>
        <v>0</v>
      </c>
      <c r="F4167" s="29">
        <f ca="1">IF(E4167&gt;0,D4167*Calculator!$G$22/12,0)</f>
        <v>0</v>
      </c>
      <c r="G4167" s="29">
        <f ca="1">IF(E4167&gt;0,(IFERROR(-PMT(Calculator!$G$22/12,Calculator!$G$23*12,Calculator!$G$20),0))-F4167,0)</f>
        <v>0</v>
      </c>
      <c r="H4167" s="29">
        <f t="shared" ca="1" si="264"/>
        <v>0</v>
      </c>
      <c r="I4167" s="29">
        <f t="shared" ca="1" si="262"/>
        <v>0</v>
      </c>
      <c r="J4167" s="30">
        <f>Calculator!$G$40</f>
        <v>6.5000000000000002E-2</v>
      </c>
      <c r="K4167" s="29">
        <f ca="1">IF(C4167&gt;=Calculator!$G$27,IF(DAY($C4167)=1,Calculator!$G$34/2,IF(DAY($C4167)=15,Calculator!$G$34/2,0)),0)</f>
        <v>0</v>
      </c>
      <c r="L4167" s="29">
        <f ca="1">IF(DAY($C4167)=28,IF(H4167=0,0,Calculator!$G$35),0)</f>
        <v>0</v>
      </c>
      <c r="M4167" s="29">
        <f ca="1">IF(I4167&gt;0,IF(DAY($C4167)=1,SUM(INDIRECT("I"&amp;(ROW(C4166)-DAY(C4166))):I4166),0),0)</f>
        <v>0</v>
      </c>
      <c r="N4167" s="29">
        <f ca="1">IF(C4167&lt;Calculator!$G$27,0,IF(C4167=Calculator!$G$27,Calculator!$G$39,IF(H4167-K4167&lt;=0,IF(D4167&gt;Calculator!$G$39,IF(H4167-K4167+E4167+L4167+M4167+Calculator!$G$39&gt;Calculator!$G$39,Calculator!$G$39-(H4167+E4167+L4167+M4167-K4167),Calculator!$G$39),D4167),0)))</f>
        <v>0</v>
      </c>
    </row>
    <row r="4168" spans="1:14" ht="15.75" thickBot="1">
      <c r="A4168" s="33" t="str">
        <f ca="1">IF(C4168=Calculator!$H$27,"F",IF(Daily!D4168+Daily!H4168=0,IF(D4167+H4167&gt;0,"L",""),""))</f>
        <v/>
      </c>
      <c r="B4168" s="34">
        <v>4167</v>
      </c>
      <c r="C4168" s="19">
        <f t="shared" ca="1" si="261"/>
        <v>50097</v>
      </c>
      <c r="D4168" s="29">
        <f t="shared" ca="1" si="263"/>
        <v>0</v>
      </c>
      <c r="E4168" s="29">
        <f ca="1">IF(C4168&lt;Calculator!$D$26,0,IF(DAY($C4168)=1,IF(D4168-Calculator!$G$24&gt;0,Calculator!$G$24,D4168),0))</f>
        <v>0</v>
      </c>
      <c r="F4168" s="29">
        <f ca="1">IF(E4168&gt;0,D4168*Calculator!$G$22/12,0)</f>
        <v>0</v>
      </c>
      <c r="G4168" s="29">
        <f ca="1">IF(E4168&gt;0,(IFERROR(-PMT(Calculator!$G$22/12,Calculator!$G$23*12,Calculator!$G$20),0))-F4168,0)</f>
        <v>0</v>
      </c>
      <c r="H4168" s="29">
        <f t="shared" ca="1" si="264"/>
        <v>0</v>
      </c>
      <c r="I4168" s="29">
        <f t="shared" ca="1" si="262"/>
        <v>0</v>
      </c>
      <c r="J4168" s="30">
        <f>Calculator!$G$40</f>
        <v>6.5000000000000002E-2</v>
      </c>
      <c r="K4168" s="29">
        <f ca="1">IF(C4168&gt;=Calculator!$G$27,IF(DAY($C4168)=1,Calculator!$G$34/2,IF(DAY($C4168)=15,Calculator!$G$34/2,0)),0)</f>
        <v>0</v>
      </c>
      <c r="L4168" s="29">
        <f ca="1">IF(DAY($C4168)=28,IF(H4168=0,0,Calculator!$G$35),0)</f>
        <v>0</v>
      </c>
      <c r="M4168" s="29">
        <f ca="1">IF(I4168&gt;0,IF(DAY($C4168)=1,SUM(INDIRECT("I"&amp;(ROW(C4167)-DAY(C4167))):I4167),0),0)</f>
        <v>0</v>
      </c>
      <c r="N4168" s="29">
        <f ca="1">IF(C4168&lt;Calculator!$G$27,0,IF(C4168=Calculator!$G$27,Calculator!$G$39,IF(H4168-K4168&lt;=0,IF(D4168&gt;Calculator!$G$39,IF(H4168-K4168+E4168+L4168+M4168+Calculator!$G$39&gt;Calculator!$G$39,Calculator!$G$39-(H4168+E4168+L4168+M4168-K4168),Calculator!$G$39),D4168),0)))</f>
        <v>0</v>
      </c>
    </row>
    <row r="4169" spans="1:14" ht="15.75" thickBot="1">
      <c r="A4169" s="33" t="str">
        <f ca="1">IF(C4169=Calculator!$H$27,"F",IF(Daily!D4169+Daily!H4169=0,IF(D4168+H4168&gt;0,"L",""),""))</f>
        <v/>
      </c>
      <c r="B4169" s="34">
        <v>4168</v>
      </c>
      <c r="C4169" s="19">
        <f t="shared" ca="1" si="261"/>
        <v>50098</v>
      </c>
      <c r="D4169" s="29">
        <f t="shared" ca="1" si="263"/>
        <v>0</v>
      </c>
      <c r="E4169" s="29">
        <f ca="1">IF(C4169&lt;Calculator!$D$26,0,IF(DAY($C4169)=1,IF(D4169-Calculator!$G$24&gt;0,Calculator!$G$24,D4169),0))</f>
        <v>0</v>
      </c>
      <c r="F4169" s="29">
        <f ca="1">IF(E4169&gt;0,D4169*Calculator!$G$22/12,0)</f>
        <v>0</v>
      </c>
      <c r="G4169" s="29">
        <f ca="1">IF(E4169&gt;0,(IFERROR(-PMT(Calculator!$G$22/12,Calculator!$G$23*12,Calculator!$G$20),0))-F4169,0)</f>
        <v>0</v>
      </c>
      <c r="H4169" s="29">
        <f t="shared" ca="1" si="264"/>
        <v>0</v>
      </c>
      <c r="I4169" s="29">
        <f t="shared" ca="1" si="262"/>
        <v>0</v>
      </c>
      <c r="J4169" s="30">
        <f>Calculator!$G$40</f>
        <v>6.5000000000000002E-2</v>
      </c>
      <c r="K4169" s="29">
        <f ca="1">IF(C4169&gt;=Calculator!$G$27,IF(DAY($C4169)=1,Calculator!$G$34/2,IF(DAY($C4169)=15,Calculator!$G$34/2,0)),0)</f>
        <v>0</v>
      </c>
      <c r="L4169" s="29">
        <f ca="1">IF(DAY($C4169)=28,IF(H4169=0,0,Calculator!$G$35),0)</f>
        <v>0</v>
      </c>
      <c r="M4169" s="29">
        <f ca="1">IF(I4169&gt;0,IF(DAY($C4169)=1,SUM(INDIRECT("I"&amp;(ROW(C4168)-DAY(C4168))):I4168),0),0)</f>
        <v>0</v>
      </c>
      <c r="N4169" s="29">
        <f ca="1">IF(C4169&lt;Calculator!$G$27,0,IF(C4169=Calculator!$G$27,Calculator!$G$39,IF(H4169-K4169&lt;=0,IF(D4169&gt;Calculator!$G$39,IF(H4169-K4169+E4169+L4169+M4169+Calculator!$G$39&gt;Calculator!$G$39,Calculator!$G$39-(H4169+E4169+L4169+M4169-K4169),Calculator!$G$39),D4169),0)))</f>
        <v>0</v>
      </c>
    </row>
    <row r="4170" spans="1:14" ht="15.75" thickBot="1">
      <c r="A4170" s="33" t="str">
        <f ca="1">IF(C4170=Calculator!$H$27,"F",IF(Daily!D4170+Daily!H4170=0,IF(D4169+H4169&gt;0,"L",""),""))</f>
        <v/>
      </c>
      <c r="B4170" s="34">
        <v>4169</v>
      </c>
      <c r="C4170" s="19">
        <f t="shared" ca="1" si="261"/>
        <v>50099</v>
      </c>
      <c r="D4170" s="29">
        <f t="shared" ca="1" si="263"/>
        <v>0</v>
      </c>
      <c r="E4170" s="29">
        <f ca="1">IF(C4170&lt;Calculator!$D$26,0,IF(DAY($C4170)=1,IF(D4170-Calculator!$G$24&gt;0,Calculator!$G$24,D4170),0))</f>
        <v>0</v>
      </c>
      <c r="F4170" s="29">
        <f ca="1">IF(E4170&gt;0,D4170*Calculator!$G$22/12,0)</f>
        <v>0</v>
      </c>
      <c r="G4170" s="29">
        <f ca="1">IF(E4170&gt;0,(IFERROR(-PMT(Calculator!$G$22/12,Calculator!$G$23*12,Calculator!$G$20),0))-F4170,0)</f>
        <v>0</v>
      </c>
      <c r="H4170" s="29">
        <f t="shared" ca="1" si="264"/>
        <v>0</v>
      </c>
      <c r="I4170" s="29">
        <f t="shared" ca="1" si="262"/>
        <v>0</v>
      </c>
      <c r="J4170" s="30">
        <f>Calculator!$G$40</f>
        <v>6.5000000000000002E-2</v>
      </c>
      <c r="K4170" s="29">
        <f ca="1">IF(C4170&gt;=Calculator!$G$27,IF(DAY($C4170)=1,Calculator!$G$34/2,IF(DAY($C4170)=15,Calculator!$G$34/2,0)),0)</f>
        <v>0</v>
      </c>
      <c r="L4170" s="29">
        <f ca="1">IF(DAY($C4170)=28,IF(H4170=0,0,Calculator!$G$35),0)</f>
        <v>0</v>
      </c>
      <c r="M4170" s="29">
        <f ca="1">IF(I4170&gt;0,IF(DAY($C4170)=1,SUM(INDIRECT("I"&amp;(ROW(C4169)-DAY(C4169))):I4169),0),0)</f>
        <v>0</v>
      </c>
      <c r="N4170" s="29">
        <f ca="1">IF(C4170&lt;Calculator!$G$27,0,IF(C4170=Calculator!$G$27,Calculator!$G$39,IF(H4170-K4170&lt;=0,IF(D4170&gt;Calculator!$G$39,IF(H4170-K4170+E4170+L4170+M4170+Calculator!$G$39&gt;Calculator!$G$39,Calculator!$G$39-(H4170+E4170+L4170+M4170-K4170),Calculator!$G$39),D4170),0)))</f>
        <v>0</v>
      </c>
    </row>
    <row r="4171" spans="1:14" ht="15.75" thickBot="1">
      <c r="A4171" s="33" t="str">
        <f ca="1">IF(C4171=Calculator!$H$27,"F",IF(Daily!D4171+Daily!H4171=0,IF(D4170+H4170&gt;0,"L",""),""))</f>
        <v/>
      </c>
      <c r="B4171" s="34">
        <v>4170</v>
      </c>
      <c r="C4171" s="19">
        <f t="shared" ca="1" si="261"/>
        <v>50100</v>
      </c>
      <c r="D4171" s="29">
        <f t="shared" ca="1" si="263"/>
        <v>0</v>
      </c>
      <c r="E4171" s="29">
        <f ca="1">IF(C4171&lt;Calculator!$D$26,0,IF(DAY($C4171)=1,IF(D4171-Calculator!$G$24&gt;0,Calculator!$G$24,D4171),0))</f>
        <v>0</v>
      </c>
      <c r="F4171" s="29">
        <f ca="1">IF(E4171&gt;0,D4171*Calculator!$G$22/12,0)</f>
        <v>0</v>
      </c>
      <c r="G4171" s="29">
        <f ca="1">IF(E4171&gt;0,(IFERROR(-PMT(Calculator!$G$22/12,Calculator!$G$23*12,Calculator!$G$20),0))-F4171,0)</f>
        <v>0</v>
      </c>
      <c r="H4171" s="29">
        <f t="shared" ca="1" si="264"/>
        <v>0</v>
      </c>
      <c r="I4171" s="29">
        <f t="shared" ca="1" si="262"/>
        <v>0</v>
      </c>
      <c r="J4171" s="30">
        <f>Calculator!$G$40</f>
        <v>6.5000000000000002E-2</v>
      </c>
      <c r="K4171" s="29">
        <f ca="1">IF(C4171&gt;=Calculator!$G$27,IF(DAY($C4171)=1,Calculator!$G$34/2,IF(DAY($C4171)=15,Calculator!$G$34/2,0)),0)</f>
        <v>4500</v>
      </c>
      <c r="L4171" s="29">
        <f ca="1">IF(DAY($C4171)=28,IF(H4171=0,0,Calculator!$G$35),0)</f>
        <v>0</v>
      </c>
      <c r="M4171" s="29">
        <f ca="1">IF(I4171&gt;0,IF(DAY($C4171)=1,SUM(INDIRECT("I"&amp;(ROW(C4170)-DAY(C4170))):I4170),0),0)</f>
        <v>0</v>
      </c>
      <c r="N4171" s="29">
        <f ca="1">IF(C4171&lt;Calculator!$G$27,0,IF(C4171=Calculator!$G$27,Calculator!$G$39,IF(H4171-K4171&lt;=0,IF(D4171&gt;Calculator!$G$39,IF(H4171-K4171+E4171+L4171+M4171+Calculator!$G$39&gt;Calculator!$G$39,Calculator!$G$39-(H4171+E4171+L4171+M4171-K4171),Calculator!$G$39),D4171),0)))</f>
        <v>0</v>
      </c>
    </row>
    <row r="4172" spans="1:14" ht="15.75" thickBot="1">
      <c r="A4172" s="33" t="str">
        <f ca="1">IF(C4172=Calculator!$H$27,"F",IF(Daily!D4172+Daily!H4172=0,IF(D4171+H4171&gt;0,"L",""),""))</f>
        <v/>
      </c>
      <c r="B4172" s="34">
        <v>4171</v>
      </c>
      <c r="C4172" s="19">
        <f t="shared" ca="1" si="261"/>
        <v>50101</v>
      </c>
      <c r="D4172" s="29">
        <f t="shared" ca="1" si="263"/>
        <v>0</v>
      </c>
      <c r="E4172" s="29">
        <f ca="1">IF(C4172&lt;Calculator!$D$26,0,IF(DAY($C4172)=1,IF(D4172-Calculator!$G$24&gt;0,Calculator!$G$24,D4172),0))</f>
        <v>0</v>
      </c>
      <c r="F4172" s="29">
        <f ca="1">IF(E4172&gt;0,D4172*Calculator!$G$22/12,0)</f>
        <v>0</v>
      </c>
      <c r="G4172" s="29">
        <f ca="1">IF(E4172&gt;0,(IFERROR(-PMT(Calculator!$G$22/12,Calculator!$G$23*12,Calculator!$G$20),0))-F4172,0)</f>
        <v>0</v>
      </c>
      <c r="H4172" s="29">
        <f t="shared" ca="1" si="264"/>
        <v>0</v>
      </c>
      <c r="I4172" s="29">
        <f t="shared" ca="1" si="262"/>
        <v>0</v>
      </c>
      <c r="J4172" s="30">
        <f>Calculator!$G$40</f>
        <v>6.5000000000000002E-2</v>
      </c>
      <c r="K4172" s="29">
        <f ca="1">IF(C4172&gt;=Calculator!$G$27,IF(DAY($C4172)=1,Calculator!$G$34/2,IF(DAY($C4172)=15,Calculator!$G$34/2,0)),0)</f>
        <v>0</v>
      </c>
      <c r="L4172" s="29">
        <f ca="1">IF(DAY($C4172)=28,IF(H4172=0,0,Calculator!$G$35),0)</f>
        <v>0</v>
      </c>
      <c r="M4172" s="29">
        <f ca="1">IF(I4172&gt;0,IF(DAY($C4172)=1,SUM(INDIRECT("I"&amp;(ROW(C4171)-DAY(C4171))):I4171),0),0)</f>
        <v>0</v>
      </c>
      <c r="N4172" s="29">
        <f ca="1">IF(C4172&lt;Calculator!$G$27,0,IF(C4172=Calculator!$G$27,Calculator!$G$39,IF(H4172-K4172&lt;=0,IF(D4172&gt;Calculator!$G$39,IF(H4172-K4172+E4172+L4172+M4172+Calculator!$G$39&gt;Calculator!$G$39,Calculator!$G$39-(H4172+E4172+L4172+M4172-K4172),Calculator!$G$39),D4172),0)))</f>
        <v>0</v>
      </c>
    </row>
    <row r="4173" spans="1:14" ht="15.75" thickBot="1">
      <c r="A4173" s="33" t="str">
        <f ca="1">IF(C4173=Calculator!$H$27,"F",IF(Daily!D4173+Daily!H4173=0,IF(D4172+H4172&gt;0,"L",""),""))</f>
        <v/>
      </c>
      <c r="B4173" s="34">
        <v>4172</v>
      </c>
      <c r="C4173" s="19">
        <f t="shared" ca="1" si="261"/>
        <v>50102</v>
      </c>
      <c r="D4173" s="29">
        <f t="shared" ca="1" si="263"/>
        <v>0</v>
      </c>
      <c r="E4173" s="29">
        <f ca="1">IF(C4173&lt;Calculator!$D$26,0,IF(DAY($C4173)=1,IF(D4173-Calculator!$G$24&gt;0,Calculator!$G$24,D4173),0))</f>
        <v>0</v>
      </c>
      <c r="F4173" s="29">
        <f ca="1">IF(E4173&gt;0,D4173*Calculator!$G$22/12,0)</f>
        <v>0</v>
      </c>
      <c r="G4173" s="29">
        <f ca="1">IF(E4173&gt;0,(IFERROR(-PMT(Calculator!$G$22/12,Calculator!$G$23*12,Calculator!$G$20),0))-F4173,0)</f>
        <v>0</v>
      </c>
      <c r="H4173" s="29">
        <f t="shared" ca="1" si="264"/>
        <v>0</v>
      </c>
      <c r="I4173" s="29">
        <f t="shared" ca="1" si="262"/>
        <v>0</v>
      </c>
      <c r="J4173" s="30">
        <f>Calculator!$G$40</f>
        <v>6.5000000000000002E-2</v>
      </c>
      <c r="K4173" s="29">
        <f ca="1">IF(C4173&gt;=Calculator!$G$27,IF(DAY($C4173)=1,Calculator!$G$34/2,IF(DAY($C4173)=15,Calculator!$G$34/2,0)),0)</f>
        <v>0</v>
      </c>
      <c r="L4173" s="29">
        <f ca="1">IF(DAY($C4173)=28,IF(H4173=0,0,Calculator!$G$35),0)</f>
        <v>0</v>
      </c>
      <c r="M4173" s="29">
        <f ca="1">IF(I4173&gt;0,IF(DAY($C4173)=1,SUM(INDIRECT("I"&amp;(ROW(C4172)-DAY(C4172))):I4172),0),0)</f>
        <v>0</v>
      </c>
      <c r="N4173" s="29">
        <f ca="1">IF(C4173&lt;Calculator!$G$27,0,IF(C4173=Calculator!$G$27,Calculator!$G$39,IF(H4173-K4173&lt;=0,IF(D4173&gt;Calculator!$G$39,IF(H4173-K4173+E4173+L4173+M4173+Calculator!$G$39&gt;Calculator!$G$39,Calculator!$G$39-(H4173+E4173+L4173+M4173-K4173),Calculator!$G$39),D4173),0)))</f>
        <v>0</v>
      </c>
    </row>
    <row r="4174" spans="1:14" ht="15.75" thickBot="1">
      <c r="A4174" s="33" t="str">
        <f ca="1">IF(C4174=Calculator!$H$27,"F",IF(Daily!D4174+Daily!H4174=0,IF(D4173+H4173&gt;0,"L",""),""))</f>
        <v/>
      </c>
      <c r="B4174" s="34">
        <v>4173</v>
      </c>
      <c r="C4174" s="19">
        <f t="shared" ca="1" si="261"/>
        <v>50103</v>
      </c>
      <c r="D4174" s="29">
        <f t="shared" ca="1" si="263"/>
        <v>0</v>
      </c>
      <c r="E4174" s="29">
        <f ca="1">IF(C4174&lt;Calculator!$D$26,0,IF(DAY($C4174)=1,IF(D4174-Calculator!$G$24&gt;0,Calculator!$G$24,D4174),0))</f>
        <v>0</v>
      </c>
      <c r="F4174" s="29">
        <f ca="1">IF(E4174&gt;0,D4174*Calculator!$G$22/12,0)</f>
        <v>0</v>
      </c>
      <c r="G4174" s="29">
        <f ca="1">IF(E4174&gt;0,(IFERROR(-PMT(Calculator!$G$22/12,Calculator!$G$23*12,Calculator!$G$20),0))-F4174,0)</f>
        <v>0</v>
      </c>
      <c r="H4174" s="29">
        <f t="shared" ca="1" si="264"/>
        <v>0</v>
      </c>
      <c r="I4174" s="29">
        <f t="shared" ca="1" si="262"/>
        <v>0</v>
      </c>
      <c r="J4174" s="30">
        <f>Calculator!$G$40</f>
        <v>6.5000000000000002E-2</v>
      </c>
      <c r="K4174" s="29">
        <f ca="1">IF(C4174&gt;=Calculator!$G$27,IF(DAY($C4174)=1,Calculator!$G$34/2,IF(DAY($C4174)=15,Calculator!$G$34/2,0)),0)</f>
        <v>0</v>
      </c>
      <c r="L4174" s="29">
        <f ca="1">IF(DAY($C4174)=28,IF(H4174=0,0,Calculator!$G$35),0)</f>
        <v>0</v>
      </c>
      <c r="M4174" s="29">
        <f ca="1">IF(I4174&gt;0,IF(DAY($C4174)=1,SUM(INDIRECT("I"&amp;(ROW(C4173)-DAY(C4173))):I4173),0),0)</f>
        <v>0</v>
      </c>
      <c r="N4174" s="29">
        <f ca="1">IF(C4174&lt;Calculator!$G$27,0,IF(C4174=Calculator!$G$27,Calculator!$G$39,IF(H4174-K4174&lt;=0,IF(D4174&gt;Calculator!$G$39,IF(H4174-K4174+E4174+L4174+M4174+Calculator!$G$39&gt;Calculator!$G$39,Calculator!$G$39-(H4174+E4174+L4174+M4174-K4174),Calculator!$G$39),D4174),0)))</f>
        <v>0</v>
      </c>
    </row>
    <row r="4175" spans="1:14" ht="15.75" thickBot="1">
      <c r="A4175" s="33" t="str">
        <f ca="1">IF(C4175=Calculator!$H$27,"F",IF(Daily!D4175+Daily!H4175=0,IF(D4174+H4174&gt;0,"L",""),""))</f>
        <v/>
      </c>
      <c r="B4175" s="34">
        <v>4174</v>
      </c>
      <c r="C4175" s="19">
        <f t="shared" ca="1" si="261"/>
        <v>50104</v>
      </c>
      <c r="D4175" s="29">
        <f t="shared" ca="1" si="263"/>
        <v>0</v>
      </c>
      <c r="E4175" s="29">
        <f ca="1">IF(C4175&lt;Calculator!$D$26,0,IF(DAY($C4175)=1,IF(D4175-Calculator!$G$24&gt;0,Calculator!$G$24,D4175),0))</f>
        <v>0</v>
      </c>
      <c r="F4175" s="29">
        <f ca="1">IF(E4175&gt;0,D4175*Calculator!$G$22/12,0)</f>
        <v>0</v>
      </c>
      <c r="G4175" s="29">
        <f ca="1">IF(E4175&gt;0,(IFERROR(-PMT(Calculator!$G$22/12,Calculator!$G$23*12,Calculator!$G$20),0))-F4175,0)</f>
        <v>0</v>
      </c>
      <c r="H4175" s="29">
        <f t="shared" ca="1" si="264"/>
        <v>0</v>
      </c>
      <c r="I4175" s="29">
        <f t="shared" ca="1" si="262"/>
        <v>0</v>
      </c>
      <c r="J4175" s="30">
        <f>Calculator!$G$40</f>
        <v>6.5000000000000002E-2</v>
      </c>
      <c r="K4175" s="29">
        <f ca="1">IF(C4175&gt;=Calculator!$G$27,IF(DAY($C4175)=1,Calculator!$G$34/2,IF(DAY($C4175)=15,Calculator!$G$34/2,0)),0)</f>
        <v>0</v>
      </c>
      <c r="L4175" s="29">
        <f ca="1">IF(DAY($C4175)=28,IF(H4175=0,0,Calculator!$G$35),0)</f>
        <v>0</v>
      </c>
      <c r="M4175" s="29">
        <f ca="1">IF(I4175&gt;0,IF(DAY($C4175)=1,SUM(INDIRECT("I"&amp;(ROW(C4174)-DAY(C4174))):I4174),0),0)</f>
        <v>0</v>
      </c>
      <c r="N4175" s="29">
        <f ca="1">IF(C4175&lt;Calculator!$G$27,0,IF(C4175=Calculator!$G$27,Calculator!$G$39,IF(H4175-K4175&lt;=0,IF(D4175&gt;Calculator!$G$39,IF(H4175-K4175+E4175+L4175+M4175+Calculator!$G$39&gt;Calculator!$G$39,Calculator!$G$39-(H4175+E4175+L4175+M4175-K4175),Calculator!$G$39),D4175),0)))</f>
        <v>0</v>
      </c>
    </row>
    <row r="4176" spans="1:14" ht="15.75" thickBot="1">
      <c r="A4176" s="33" t="str">
        <f ca="1">IF(C4176=Calculator!$H$27,"F",IF(Daily!D4176+Daily!H4176=0,IF(D4175+H4175&gt;0,"L",""),""))</f>
        <v/>
      </c>
      <c r="B4176" s="34">
        <v>4175</v>
      </c>
      <c r="C4176" s="19">
        <f t="shared" ca="1" si="261"/>
        <v>50105</v>
      </c>
      <c r="D4176" s="29">
        <f t="shared" ca="1" si="263"/>
        <v>0</v>
      </c>
      <c r="E4176" s="29">
        <f ca="1">IF(C4176&lt;Calculator!$D$26,0,IF(DAY($C4176)=1,IF(D4176-Calculator!$G$24&gt;0,Calculator!$G$24,D4176),0))</f>
        <v>0</v>
      </c>
      <c r="F4176" s="29">
        <f ca="1">IF(E4176&gt;0,D4176*Calculator!$G$22/12,0)</f>
        <v>0</v>
      </c>
      <c r="G4176" s="29">
        <f ca="1">IF(E4176&gt;0,(IFERROR(-PMT(Calculator!$G$22/12,Calculator!$G$23*12,Calculator!$G$20),0))-F4176,0)</f>
        <v>0</v>
      </c>
      <c r="H4176" s="29">
        <f t="shared" ca="1" si="264"/>
        <v>0</v>
      </c>
      <c r="I4176" s="29">
        <f t="shared" ca="1" si="262"/>
        <v>0</v>
      </c>
      <c r="J4176" s="30">
        <f>Calculator!$G$40</f>
        <v>6.5000000000000002E-2</v>
      </c>
      <c r="K4176" s="29">
        <f ca="1">IF(C4176&gt;=Calculator!$G$27,IF(DAY($C4176)=1,Calculator!$G$34/2,IF(DAY($C4176)=15,Calculator!$G$34/2,0)),0)</f>
        <v>0</v>
      </c>
      <c r="L4176" s="29">
        <f ca="1">IF(DAY($C4176)=28,IF(H4176=0,0,Calculator!$G$35),0)</f>
        <v>0</v>
      </c>
      <c r="M4176" s="29">
        <f ca="1">IF(I4176&gt;0,IF(DAY($C4176)=1,SUM(INDIRECT("I"&amp;(ROW(C4175)-DAY(C4175))):I4175),0),0)</f>
        <v>0</v>
      </c>
      <c r="N4176" s="29">
        <f ca="1">IF(C4176&lt;Calculator!$G$27,0,IF(C4176=Calculator!$G$27,Calculator!$G$39,IF(H4176-K4176&lt;=0,IF(D4176&gt;Calculator!$G$39,IF(H4176-K4176+E4176+L4176+M4176+Calculator!$G$39&gt;Calculator!$G$39,Calculator!$G$39-(H4176+E4176+L4176+M4176-K4176),Calculator!$G$39),D4176),0)))</f>
        <v>0</v>
      </c>
    </row>
    <row r="4177" spans="1:14" ht="15.75" thickBot="1">
      <c r="A4177" s="33" t="str">
        <f ca="1">IF(C4177=Calculator!$H$27,"F",IF(Daily!D4177+Daily!H4177=0,IF(D4176+H4176&gt;0,"L",""),""))</f>
        <v/>
      </c>
      <c r="B4177" s="34">
        <v>4176</v>
      </c>
      <c r="C4177" s="19">
        <f t="shared" ca="1" si="261"/>
        <v>50106</v>
      </c>
      <c r="D4177" s="29">
        <f t="shared" ca="1" si="263"/>
        <v>0</v>
      </c>
      <c r="E4177" s="29">
        <f ca="1">IF(C4177&lt;Calculator!$D$26,0,IF(DAY($C4177)=1,IF(D4177-Calculator!$G$24&gt;0,Calculator!$G$24,D4177),0))</f>
        <v>0</v>
      </c>
      <c r="F4177" s="29">
        <f ca="1">IF(E4177&gt;0,D4177*Calculator!$G$22/12,0)</f>
        <v>0</v>
      </c>
      <c r="G4177" s="29">
        <f ca="1">IF(E4177&gt;0,(IFERROR(-PMT(Calculator!$G$22/12,Calculator!$G$23*12,Calculator!$G$20),0))-F4177,0)</f>
        <v>0</v>
      </c>
      <c r="H4177" s="29">
        <f t="shared" ca="1" si="264"/>
        <v>0</v>
      </c>
      <c r="I4177" s="29">
        <f t="shared" ca="1" si="262"/>
        <v>0</v>
      </c>
      <c r="J4177" s="30">
        <f>Calculator!$G$40</f>
        <v>6.5000000000000002E-2</v>
      </c>
      <c r="K4177" s="29">
        <f ca="1">IF(C4177&gt;=Calculator!$G$27,IF(DAY($C4177)=1,Calculator!$G$34/2,IF(DAY($C4177)=15,Calculator!$G$34/2,0)),0)</f>
        <v>0</v>
      </c>
      <c r="L4177" s="29">
        <f ca="1">IF(DAY($C4177)=28,IF(H4177=0,0,Calculator!$G$35),0)</f>
        <v>0</v>
      </c>
      <c r="M4177" s="29">
        <f ca="1">IF(I4177&gt;0,IF(DAY($C4177)=1,SUM(INDIRECT("I"&amp;(ROW(C4176)-DAY(C4176))):I4176),0),0)</f>
        <v>0</v>
      </c>
      <c r="N4177" s="29">
        <f ca="1">IF(C4177&lt;Calculator!$G$27,0,IF(C4177=Calculator!$G$27,Calculator!$G$39,IF(H4177-K4177&lt;=0,IF(D4177&gt;Calculator!$G$39,IF(H4177-K4177+E4177+L4177+M4177+Calculator!$G$39&gt;Calculator!$G$39,Calculator!$G$39-(H4177+E4177+L4177+M4177-K4177),Calculator!$G$39),D4177),0)))</f>
        <v>0</v>
      </c>
    </row>
    <row r="4178" spans="1:14" ht="15.75" thickBot="1">
      <c r="A4178" s="33" t="str">
        <f ca="1">IF(C4178=Calculator!$H$27,"F",IF(Daily!D4178+Daily!H4178=0,IF(D4177+H4177&gt;0,"L",""),""))</f>
        <v/>
      </c>
      <c r="B4178" s="34">
        <v>4177</v>
      </c>
      <c r="C4178" s="19">
        <f t="shared" ca="1" si="261"/>
        <v>50107</v>
      </c>
      <c r="D4178" s="29">
        <f t="shared" ca="1" si="263"/>
        <v>0</v>
      </c>
      <c r="E4178" s="29">
        <f ca="1">IF(C4178&lt;Calculator!$D$26,0,IF(DAY($C4178)=1,IF(D4178-Calculator!$G$24&gt;0,Calculator!$G$24,D4178),0))</f>
        <v>0</v>
      </c>
      <c r="F4178" s="29">
        <f ca="1">IF(E4178&gt;0,D4178*Calculator!$G$22/12,0)</f>
        <v>0</v>
      </c>
      <c r="G4178" s="29">
        <f ca="1">IF(E4178&gt;0,(IFERROR(-PMT(Calculator!$G$22/12,Calculator!$G$23*12,Calculator!$G$20),0))-F4178,0)</f>
        <v>0</v>
      </c>
      <c r="H4178" s="29">
        <f t="shared" ca="1" si="264"/>
        <v>0</v>
      </c>
      <c r="I4178" s="29">
        <f t="shared" ca="1" si="262"/>
        <v>0</v>
      </c>
      <c r="J4178" s="30">
        <f>Calculator!$G$40</f>
        <v>6.5000000000000002E-2</v>
      </c>
      <c r="K4178" s="29">
        <f ca="1">IF(C4178&gt;=Calculator!$G$27,IF(DAY($C4178)=1,Calculator!$G$34/2,IF(DAY($C4178)=15,Calculator!$G$34/2,0)),0)</f>
        <v>0</v>
      </c>
      <c r="L4178" s="29">
        <f ca="1">IF(DAY($C4178)=28,IF(H4178=0,0,Calculator!$G$35),0)</f>
        <v>0</v>
      </c>
      <c r="M4178" s="29">
        <f ca="1">IF(I4178&gt;0,IF(DAY($C4178)=1,SUM(INDIRECT("I"&amp;(ROW(C4177)-DAY(C4177))):I4177),0),0)</f>
        <v>0</v>
      </c>
      <c r="N4178" s="29">
        <f ca="1">IF(C4178&lt;Calculator!$G$27,0,IF(C4178=Calculator!$G$27,Calculator!$G$39,IF(H4178-K4178&lt;=0,IF(D4178&gt;Calculator!$G$39,IF(H4178-K4178+E4178+L4178+M4178+Calculator!$G$39&gt;Calculator!$G$39,Calculator!$G$39-(H4178+E4178+L4178+M4178-K4178),Calculator!$G$39),D4178),0)))</f>
        <v>0</v>
      </c>
    </row>
    <row r="4179" spans="1:14" ht="15.75" thickBot="1">
      <c r="A4179" s="33" t="str">
        <f ca="1">IF(C4179=Calculator!$H$27,"F",IF(Daily!D4179+Daily!H4179=0,IF(D4178+H4178&gt;0,"L",""),""))</f>
        <v/>
      </c>
      <c r="B4179" s="34">
        <v>4178</v>
      </c>
      <c r="C4179" s="19">
        <f t="shared" ca="1" si="261"/>
        <v>50108</v>
      </c>
      <c r="D4179" s="29">
        <f t="shared" ca="1" si="263"/>
        <v>0</v>
      </c>
      <c r="E4179" s="29">
        <f ca="1">IF(C4179&lt;Calculator!$D$26,0,IF(DAY($C4179)=1,IF(D4179-Calculator!$G$24&gt;0,Calculator!$G$24,D4179),0))</f>
        <v>0</v>
      </c>
      <c r="F4179" s="29">
        <f ca="1">IF(E4179&gt;0,D4179*Calculator!$G$22/12,0)</f>
        <v>0</v>
      </c>
      <c r="G4179" s="29">
        <f ca="1">IF(E4179&gt;0,(IFERROR(-PMT(Calculator!$G$22/12,Calculator!$G$23*12,Calculator!$G$20),0))-F4179,0)</f>
        <v>0</v>
      </c>
      <c r="H4179" s="29">
        <f t="shared" ca="1" si="264"/>
        <v>0</v>
      </c>
      <c r="I4179" s="29">
        <f t="shared" ca="1" si="262"/>
        <v>0</v>
      </c>
      <c r="J4179" s="30">
        <f>Calculator!$G$40</f>
        <v>6.5000000000000002E-2</v>
      </c>
      <c r="K4179" s="29">
        <f ca="1">IF(C4179&gt;=Calculator!$G$27,IF(DAY($C4179)=1,Calculator!$G$34/2,IF(DAY($C4179)=15,Calculator!$G$34/2,0)),0)</f>
        <v>0</v>
      </c>
      <c r="L4179" s="29">
        <f ca="1">IF(DAY($C4179)=28,IF(H4179=0,0,Calculator!$G$35),0)</f>
        <v>0</v>
      </c>
      <c r="M4179" s="29">
        <f ca="1">IF(I4179&gt;0,IF(DAY($C4179)=1,SUM(INDIRECT("I"&amp;(ROW(C4178)-DAY(C4178))):I4178),0),0)</f>
        <v>0</v>
      </c>
      <c r="N4179" s="29">
        <f ca="1">IF(C4179&lt;Calculator!$G$27,0,IF(C4179=Calculator!$G$27,Calculator!$G$39,IF(H4179-K4179&lt;=0,IF(D4179&gt;Calculator!$G$39,IF(H4179-K4179+E4179+L4179+M4179+Calculator!$G$39&gt;Calculator!$G$39,Calculator!$G$39-(H4179+E4179+L4179+M4179-K4179),Calculator!$G$39),D4179),0)))</f>
        <v>0</v>
      </c>
    </row>
    <row r="4180" spans="1:14" ht="15.75" thickBot="1">
      <c r="A4180" s="33" t="str">
        <f ca="1">IF(C4180=Calculator!$H$27,"F",IF(Daily!D4180+Daily!H4180=0,IF(D4179+H4179&gt;0,"L",""),""))</f>
        <v/>
      </c>
      <c r="B4180" s="34">
        <v>4179</v>
      </c>
      <c r="C4180" s="19">
        <f t="shared" ca="1" si="261"/>
        <v>50109</v>
      </c>
      <c r="D4180" s="29">
        <f t="shared" ca="1" si="263"/>
        <v>0</v>
      </c>
      <c r="E4180" s="29">
        <f ca="1">IF(C4180&lt;Calculator!$D$26,0,IF(DAY($C4180)=1,IF(D4180-Calculator!$G$24&gt;0,Calculator!$G$24,D4180),0))</f>
        <v>0</v>
      </c>
      <c r="F4180" s="29">
        <f ca="1">IF(E4180&gt;0,D4180*Calculator!$G$22/12,0)</f>
        <v>0</v>
      </c>
      <c r="G4180" s="29">
        <f ca="1">IF(E4180&gt;0,(IFERROR(-PMT(Calculator!$G$22/12,Calculator!$G$23*12,Calculator!$G$20),0))-F4180,0)</f>
        <v>0</v>
      </c>
      <c r="H4180" s="29">
        <f t="shared" ca="1" si="264"/>
        <v>0</v>
      </c>
      <c r="I4180" s="29">
        <f t="shared" ca="1" si="262"/>
        <v>0</v>
      </c>
      <c r="J4180" s="30">
        <f>Calculator!$G$40</f>
        <v>6.5000000000000002E-2</v>
      </c>
      <c r="K4180" s="29">
        <f ca="1">IF(C4180&gt;=Calculator!$G$27,IF(DAY($C4180)=1,Calculator!$G$34/2,IF(DAY($C4180)=15,Calculator!$G$34/2,0)),0)</f>
        <v>0</v>
      </c>
      <c r="L4180" s="29">
        <f ca="1">IF(DAY($C4180)=28,IF(H4180=0,0,Calculator!$G$35),0)</f>
        <v>0</v>
      </c>
      <c r="M4180" s="29">
        <f ca="1">IF(I4180&gt;0,IF(DAY($C4180)=1,SUM(INDIRECT("I"&amp;(ROW(C4179)-DAY(C4179))):I4179),0),0)</f>
        <v>0</v>
      </c>
      <c r="N4180" s="29">
        <f ca="1">IF(C4180&lt;Calculator!$G$27,0,IF(C4180=Calculator!$G$27,Calculator!$G$39,IF(H4180-K4180&lt;=0,IF(D4180&gt;Calculator!$G$39,IF(H4180-K4180+E4180+L4180+M4180+Calculator!$G$39&gt;Calculator!$G$39,Calculator!$G$39-(H4180+E4180+L4180+M4180-K4180),Calculator!$G$39),D4180),0)))</f>
        <v>0</v>
      </c>
    </row>
    <row r="4181" spans="1:14" ht="15.75" thickBot="1">
      <c r="A4181" s="33" t="str">
        <f ca="1">IF(C4181=Calculator!$H$27,"F",IF(Daily!D4181+Daily!H4181=0,IF(D4180+H4180&gt;0,"L",""),""))</f>
        <v/>
      </c>
      <c r="B4181" s="34">
        <v>4180</v>
      </c>
      <c r="C4181" s="19">
        <f t="shared" ca="1" si="261"/>
        <v>50110</v>
      </c>
      <c r="D4181" s="29">
        <f t="shared" ca="1" si="263"/>
        <v>0</v>
      </c>
      <c r="E4181" s="29">
        <f ca="1">IF(C4181&lt;Calculator!$D$26,0,IF(DAY($C4181)=1,IF(D4181-Calculator!$G$24&gt;0,Calculator!$G$24,D4181),0))</f>
        <v>0</v>
      </c>
      <c r="F4181" s="29">
        <f ca="1">IF(E4181&gt;0,D4181*Calculator!$G$22/12,0)</f>
        <v>0</v>
      </c>
      <c r="G4181" s="29">
        <f ca="1">IF(E4181&gt;0,(IFERROR(-PMT(Calculator!$G$22/12,Calculator!$G$23*12,Calculator!$G$20),0))-F4181,0)</f>
        <v>0</v>
      </c>
      <c r="H4181" s="29">
        <f t="shared" ca="1" si="264"/>
        <v>0</v>
      </c>
      <c r="I4181" s="29">
        <f t="shared" ca="1" si="262"/>
        <v>0</v>
      </c>
      <c r="J4181" s="30">
        <f>Calculator!$G$40</f>
        <v>6.5000000000000002E-2</v>
      </c>
      <c r="K4181" s="29">
        <f ca="1">IF(C4181&gt;=Calculator!$G$27,IF(DAY($C4181)=1,Calculator!$G$34/2,IF(DAY($C4181)=15,Calculator!$G$34/2,0)),0)</f>
        <v>0</v>
      </c>
      <c r="L4181" s="29">
        <f ca="1">IF(DAY($C4181)=28,IF(H4181=0,0,Calculator!$G$35),0)</f>
        <v>0</v>
      </c>
      <c r="M4181" s="29">
        <f ca="1">IF(I4181&gt;0,IF(DAY($C4181)=1,SUM(INDIRECT("I"&amp;(ROW(C4180)-DAY(C4180))):I4180),0),0)</f>
        <v>0</v>
      </c>
      <c r="N4181" s="29">
        <f ca="1">IF(C4181&lt;Calculator!$G$27,0,IF(C4181=Calculator!$G$27,Calculator!$G$39,IF(H4181-K4181&lt;=0,IF(D4181&gt;Calculator!$G$39,IF(H4181-K4181+E4181+L4181+M4181+Calculator!$G$39&gt;Calculator!$G$39,Calculator!$G$39-(H4181+E4181+L4181+M4181-K4181),Calculator!$G$39),D4181),0)))</f>
        <v>0</v>
      </c>
    </row>
    <row r="4182" spans="1:14" ht="15.75" thickBot="1">
      <c r="A4182" s="33" t="str">
        <f ca="1">IF(C4182=Calculator!$H$27,"F",IF(Daily!D4182+Daily!H4182=0,IF(D4181+H4181&gt;0,"L",""),""))</f>
        <v/>
      </c>
      <c r="B4182" s="34">
        <v>4181</v>
      </c>
      <c r="C4182" s="19">
        <f t="shared" ca="1" si="261"/>
        <v>50111</v>
      </c>
      <c r="D4182" s="29">
        <f t="shared" ca="1" si="263"/>
        <v>0</v>
      </c>
      <c r="E4182" s="29">
        <f ca="1">IF(C4182&lt;Calculator!$D$26,0,IF(DAY($C4182)=1,IF(D4182-Calculator!$G$24&gt;0,Calculator!$G$24,D4182),0))</f>
        <v>0</v>
      </c>
      <c r="F4182" s="29">
        <f ca="1">IF(E4182&gt;0,D4182*Calculator!$G$22/12,0)</f>
        <v>0</v>
      </c>
      <c r="G4182" s="29">
        <f ca="1">IF(E4182&gt;0,(IFERROR(-PMT(Calculator!$G$22/12,Calculator!$G$23*12,Calculator!$G$20),0))-F4182,0)</f>
        <v>0</v>
      </c>
      <c r="H4182" s="29">
        <f t="shared" ca="1" si="264"/>
        <v>0</v>
      </c>
      <c r="I4182" s="29">
        <f t="shared" ca="1" si="262"/>
        <v>0</v>
      </c>
      <c r="J4182" s="30">
        <f>Calculator!$G$40</f>
        <v>6.5000000000000002E-2</v>
      </c>
      <c r="K4182" s="29">
        <f ca="1">IF(C4182&gt;=Calculator!$G$27,IF(DAY($C4182)=1,Calculator!$G$34/2,IF(DAY($C4182)=15,Calculator!$G$34/2,0)),0)</f>
        <v>0</v>
      </c>
      <c r="L4182" s="29">
        <f ca="1">IF(DAY($C4182)=28,IF(H4182=0,0,Calculator!$G$35),0)</f>
        <v>0</v>
      </c>
      <c r="M4182" s="29">
        <f ca="1">IF(I4182&gt;0,IF(DAY($C4182)=1,SUM(INDIRECT("I"&amp;(ROW(C4181)-DAY(C4181))):I4181),0),0)</f>
        <v>0</v>
      </c>
      <c r="N4182" s="29">
        <f ca="1">IF(C4182&lt;Calculator!$G$27,0,IF(C4182=Calculator!$G$27,Calculator!$G$39,IF(H4182-K4182&lt;=0,IF(D4182&gt;Calculator!$G$39,IF(H4182-K4182+E4182+L4182+M4182+Calculator!$G$39&gt;Calculator!$G$39,Calculator!$G$39-(H4182+E4182+L4182+M4182-K4182),Calculator!$G$39),D4182),0)))</f>
        <v>0</v>
      </c>
    </row>
    <row r="4183" spans="1:14" ht="15.75" thickBot="1">
      <c r="A4183" s="33" t="str">
        <f ca="1">IF(C4183=Calculator!$H$27,"F",IF(Daily!D4183+Daily!H4183=0,IF(D4182+H4182&gt;0,"L",""),""))</f>
        <v/>
      </c>
      <c r="B4183" s="34">
        <v>4182</v>
      </c>
      <c r="C4183" s="19">
        <f t="shared" ca="1" si="261"/>
        <v>50112</v>
      </c>
      <c r="D4183" s="29">
        <f t="shared" ca="1" si="263"/>
        <v>0</v>
      </c>
      <c r="E4183" s="29">
        <f ca="1">IF(C4183&lt;Calculator!$D$26,0,IF(DAY($C4183)=1,IF(D4183-Calculator!$G$24&gt;0,Calculator!$G$24,D4183),0))</f>
        <v>0</v>
      </c>
      <c r="F4183" s="29">
        <f ca="1">IF(E4183&gt;0,D4183*Calculator!$G$22/12,0)</f>
        <v>0</v>
      </c>
      <c r="G4183" s="29">
        <f ca="1">IF(E4183&gt;0,(IFERROR(-PMT(Calculator!$G$22/12,Calculator!$G$23*12,Calculator!$G$20),0))-F4183,0)</f>
        <v>0</v>
      </c>
      <c r="H4183" s="29">
        <f t="shared" ca="1" si="264"/>
        <v>0</v>
      </c>
      <c r="I4183" s="29">
        <f t="shared" ca="1" si="262"/>
        <v>0</v>
      </c>
      <c r="J4183" s="30">
        <f>Calculator!$G$40</f>
        <v>6.5000000000000002E-2</v>
      </c>
      <c r="K4183" s="29">
        <f ca="1">IF(C4183&gt;=Calculator!$G$27,IF(DAY($C4183)=1,Calculator!$G$34/2,IF(DAY($C4183)=15,Calculator!$G$34/2,0)),0)</f>
        <v>0</v>
      </c>
      <c r="L4183" s="29">
        <f ca="1">IF(DAY($C4183)=28,IF(H4183=0,0,Calculator!$G$35),0)</f>
        <v>0</v>
      </c>
      <c r="M4183" s="29">
        <f ca="1">IF(I4183&gt;0,IF(DAY($C4183)=1,SUM(INDIRECT("I"&amp;(ROW(C4182)-DAY(C4182))):I4182),0),0)</f>
        <v>0</v>
      </c>
      <c r="N4183" s="29">
        <f ca="1">IF(C4183&lt;Calculator!$G$27,0,IF(C4183=Calculator!$G$27,Calculator!$G$39,IF(H4183-K4183&lt;=0,IF(D4183&gt;Calculator!$G$39,IF(H4183-K4183+E4183+L4183+M4183+Calculator!$G$39&gt;Calculator!$G$39,Calculator!$G$39-(H4183+E4183+L4183+M4183-K4183),Calculator!$G$39),D4183),0)))</f>
        <v>0</v>
      </c>
    </row>
    <row r="4184" spans="1:14" ht="15.75" thickBot="1">
      <c r="A4184" s="33" t="str">
        <f ca="1">IF(C4184=Calculator!$H$27,"F",IF(Daily!D4184+Daily!H4184=0,IF(D4183+H4183&gt;0,"L",""),""))</f>
        <v/>
      </c>
      <c r="B4184" s="34">
        <v>4183</v>
      </c>
      <c r="C4184" s="19">
        <f t="shared" ca="1" si="261"/>
        <v>50113</v>
      </c>
      <c r="D4184" s="29">
        <f t="shared" ca="1" si="263"/>
        <v>0</v>
      </c>
      <c r="E4184" s="29">
        <f ca="1">IF(C4184&lt;Calculator!$D$26,0,IF(DAY($C4184)=1,IF(D4184-Calculator!$G$24&gt;0,Calculator!$G$24,D4184),0))</f>
        <v>0</v>
      </c>
      <c r="F4184" s="29">
        <f ca="1">IF(E4184&gt;0,D4184*Calculator!$G$22/12,0)</f>
        <v>0</v>
      </c>
      <c r="G4184" s="29">
        <f ca="1">IF(E4184&gt;0,(IFERROR(-PMT(Calculator!$G$22/12,Calculator!$G$23*12,Calculator!$G$20),0))-F4184,0)</f>
        <v>0</v>
      </c>
      <c r="H4184" s="29">
        <f t="shared" ca="1" si="264"/>
        <v>0</v>
      </c>
      <c r="I4184" s="29">
        <f t="shared" ca="1" si="262"/>
        <v>0</v>
      </c>
      <c r="J4184" s="30">
        <f>Calculator!$G$40</f>
        <v>6.5000000000000002E-2</v>
      </c>
      <c r="K4184" s="29">
        <f ca="1">IF(C4184&gt;=Calculator!$G$27,IF(DAY($C4184)=1,Calculator!$G$34/2,IF(DAY($C4184)=15,Calculator!$G$34/2,0)),0)</f>
        <v>0</v>
      </c>
      <c r="L4184" s="29">
        <f ca="1">IF(DAY($C4184)=28,IF(H4184=0,0,Calculator!$G$35),0)</f>
        <v>0</v>
      </c>
      <c r="M4184" s="29">
        <f ca="1">IF(I4184&gt;0,IF(DAY($C4184)=1,SUM(INDIRECT("I"&amp;(ROW(C4183)-DAY(C4183))):I4183),0),0)</f>
        <v>0</v>
      </c>
      <c r="N4184" s="29">
        <f ca="1">IF(C4184&lt;Calculator!$G$27,0,IF(C4184=Calculator!$G$27,Calculator!$G$39,IF(H4184-K4184&lt;=0,IF(D4184&gt;Calculator!$G$39,IF(H4184-K4184+E4184+L4184+M4184+Calculator!$G$39&gt;Calculator!$G$39,Calculator!$G$39-(H4184+E4184+L4184+M4184-K4184),Calculator!$G$39),D4184),0)))</f>
        <v>0</v>
      </c>
    </row>
    <row r="4185" spans="1:14" ht="15.75" thickBot="1">
      <c r="A4185" s="33" t="str">
        <f ca="1">IF(C4185=Calculator!$H$27,"F",IF(Daily!D4185+Daily!H4185=0,IF(D4184+H4184&gt;0,"L",""),""))</f>
        <v/>
      </c>
      <c r="B4185" s="34">
        <v>4184</v>
      </c>
      <c r="C4185" s="19">
        <f t="shared" ca="1" si="261"/>
        <v>50114</v>
      </c>
      <c r="D4185" s="29">
        <f t="shared" ca="1" si="263"/>
        <v>0</v>
      </c>
      <c r="E4185" s="29">
        <f ca="1">IF(C4185&lt;Calculator!$D$26,0,IF(DAY($C4185)=1,IF(D4185-Calculator!$G$24&gt;0,Calculator!$G$24,D4185),0))</f>
        <v>0</v>
      </c>
      <c r="F4185" s="29">
        <f ca="1">IF(E4185&gt;0,D4185*Calculator!$G$22/12,0)</f>
        <v>0</v>
      </c>
      <c r="G4185" s="29">
        <f ca="1">IF(E4185&gt;0,(IFERROR(-PMT(Calculator!$G$22/12,Calculator!$G$23*12,Calculator!$G$20),0))-F4185,0)</f>
        <v>0</v>
      </c>
      <c r="H4185" s="29">
        <f t="shared" ca="1" si="264"/>
        <v>0</v>
      </c>
      <c r="I4185" s="29">
        <f t="shared" ca="1" si="262"/>
        <v>0</v>
      </c>
      <c r="J4185" s="30">
        <f>Calculator!$G$40</f>
        <v>6.5000000000000002E-2</v>
      </c>
      <c r="K4185" s="29">
        <f ca="1">IF(C4185&gt;=Calculator!$G$27,IF(DAY($C4185)=1,Calculator!$G$34/2,IF(DAY($C4185)=15,Calculator!$G$34/2,0)),0)</f>
        <v>4500</v>
      </c>
      <c r="L4185" s="29">
        <f ca="1">IF(DAY($C4185)=28,IF(H4185=0,0,Calculator!$G$35),0)</f>
        <v>0</v>
      </c>
      <c r="M4185" s="29">
        <f ca="1">IF(I4185&gt;0,IF(DAY($C4185)=1,SUM(INDIRECT("I"&amp;(ROW(C4184)-DAY(C4184))):I4184),0),0)</f>
        <v>0</v>
      </c>
      <c r="N4185" s="29">
        <f ca="1">IF(C4185&lt;Calculator!$G$27,0,IF(C4185=Calculator!$G$27,Calculator!$G$39,IF(H4185-K4185&lt;=0,IF(D4185&gt;Calculator!$G$39,IF(H4185-K4185+E4185+L4185+M4185+Calculator!$G$39&gt;Calculator!$G$39,Calculator!$G$39-(H4185+E4185+L4185+M4185-K4185),Calculator!$G$39),D4185),0)))</f>
        <v>0</v>
      </c>
    </row>
    <row r="4186" spans="1:14" ht="15.75" thickBot="1">
      <c r="A4186" s="33" t="str">
        <f ca="1">IF(C4186=Calculator!$H$27,"F",IF(Daily!D4186+Daily!H4186=0,IF(D4185+H4185&gt;0,"L",""),""))</f>
        <v/>
      </c>
      <c r="B4186" s="34">
        <v>4185</v>
      </c>
      <c r="C4186" s="19">
        <f t="shared" ca="1" si="261"/>
        <v>50115</v>
      </c>
      <c r="D4186" s="29">
        <f t="shared" ca="1" si="263"/>
        <v>0</v>
      </c>
      <c r="E4186" s="29">
        <f ca="1">IF(C4186&lt;Calculator!$D$26,0,IF(DAY($C4186)=1,IF(D4186-Calculator!$G$24&gt;0,Calculator!$G$24,D4186),0))</f>
        <v>0</v>
      </c>
      <c r="F4186" s="29">
        <f ca="1">IF(E4186&gt;0,D4186*Calculator!$G$22/12,0)</f>
        <v>0</v>
      </c>
      <c r="G4186" s="29">
        <f ca="1">IF(E4186&gt;0,(IFERROR(-PMT(Calculator!$G$22/12,Calculator!$G$23*12,Calculator!$G$20),0))-F4186,0)</f>
        <v>0</v>
      </c>
      <c r="H4186" s="29">
        <f t="shared" ca="1" si="264"/>
        <v>0</v>
      </c>
      <c r="I4186" s="29">
        <f t="shared" ca="1" si="262"/>
        <v>0</v>
      </c>
      <c r="J4186" s="30">
        <f>Calculator!$G$40</f>
        <v>6.5000000000000002E-2</v>
      </c>
      <c r="K4186" s="29">
        <f ca="1">IF(C4186&gt;=Calculator!$G$27,IF(DAY($C4186)=1,Calculator!$G$34/2,IF(DAY($C4186)=15,Calculator!$G$34/2,0)),0)</f>
        <v>0</v>
      </c>
      <c r="L4186" s="29">
        <f ca="1">IF(DAY($C4186)=28,IF(H4186=0,0,Calculator!$G$35),0)</f>
        <v>0</v>
      </c>
      <c r="M4186" s="29">
        <f ca="1">IF(I4186&gt;0,IF(DAY($C4186)=1,SUM(INDIRECT("I"&amp;(ROW(C4185)-DAY(C4185))):I4185),0),0)</f>
        <v>0</v>
      </c>
      <c r="N4186" s="29">
        <f ca="1">IF(C4186&lt;Calculator!$G$27,0,IF(C4186=Calculator!$G$27,Calculator!$G$39,IF(H4186-K4186&lt;=0,IF(D4186&gt;Calculator!$G$39,IF(H4186-K4186+E4186+L4186+M4186+Calculator!$G$39&gt;Calculator!$G$39,Calculator!$G$39-(H4186+E4186+L4186+M4186-K4186),Calculator!$G$39),D4186),0)))</f>
        <v>0</v>
      </c>
    </row>
    <row r="4187" spans="1:14" ht="15.75" thickBot="1">
      <c r="A4187" s="33" t="str">
        <f ca="1">IF(C4187=Calculator!$H$27,"F",IF(Daily!D4187+Daily!H4187=0,IF(D4186+H4186&gt;0,"L",""),""))</f>
        <v/>
      </c>
      <c r="B4187" s="34">
        <v>4186</v>
      </c>
      <c r="C4187" s="19">
        <f t="shared" ca="1" si="261"/>
        <v>50116</v>
      </c>
      <c r="D4187" s="29">
        <f t="shared" ca="1" si="263"/>
        <v>0</v>
      </c>
      <c r="E4187" s="29">
        <f ca="1">IF(C4187&lt;Calculator!$D$26,0,IF(DAY($C4187)=1,IF(D4187-Calculator!$G$24&gt;0,Calculator!$G$24,D4187),0))</f>
        <v>0</v>
      </c>
      <c r="F4187" s="29">
        <f ca="1">IF(E4187&gt;0,D4187*Calculator!$G$22/12,0)</f>
        <v>0</v>
      </c>
      <c r="G4187" s="29">
        <f ca="1">IF(E4187&gt;0,(IFERROR(-PMT(Calculator!$G$22/12,Calculator!$G$23*12,Calculator!$G$20),0))-F4187,0)</f>
        <v>0</v>
      </c>
      <c r="H4187" s="29">
        <f t="shared" ca="1" si="264"/>
        <v>0</v>
      </c>
      <c r="I4187" s="29">
        <f t="shared" ca="1" si="262"/>
        <v>0</v>
      </c>
      <c r="J4187" s="30">
        <f>Calculator!$G$40</f>
        <v>6.5000000000000002E-2</v>
      </c>
      <c r="K4187" s="29">
        <f ca="1">IF(C4187&gt;=Calculator!$G$27,IF(DAY($C4187)=1,Calculator!$G$34/2,IF(DAY($C4187)=15,Calculator!$G$34/2,0)),0)</f>
        <v>0</v>
      </c>
      <c r="L4187" s="29">
        <f ca="1">IF(DAY($C4187)=28,IF(H4187=0,0,Calculator!$G$35),0)</f>
        <v>0</v>
      </c>
      <c r="M4187" s="29">
        <f ca="1">IF(I4187&gt;0,IF(DAY($C4187)=1,SUM(INDIRECT("I"&amp;(ROW(C4186)-DAY(C4186))):I4186),0),0)</f>
        <v>0</v>
      </c>
      <c r="N4187" s="29">
        <f ca="1">IF(C4187&lt;Calculator!$G$27,0,IF(C4187=Calculator!$G$27,Calculator!$G$39,IF(H4187-K4187&lt;=0,IF(D4187&gt;Calculator!$G$39,IF(H4187-K4187+E4187+L4187+M4187+Calculator!$G$39&gt;Calculator!$G$39,Calculator!$G$39-(H4187+E4187+L4187+M4187-K4187),Calculator!$G$39),D4187),0)))</f>
        <v>0</v>
      </c>
    </row>
    <row r="4188" spans="1:14" ht="15.75" thickBot="1">
      <c r="A4188" s="33" t="str">
        <f ca="1">IF(C4188=Calculator!$H$27,"F",IF(Daily!D4188+Daily!H4188=0,IF(D4187+H4187&gt;0,"L",""),""))</f>
        <v/>
      </c>
      <c r="B4188" s="34">
        <v>4187</v>
      </c>
      <c r="C4188" s="19">
        <f t="shared" ca="1" si="261"/>
        <v>50117</v>
      </c>
      <c r="D4188" s="29">
        <f t="shared" ca="1" si="263"/>
        <v>0</v>
      </c>
      <c r="E4188" s="29">
        <f ca="1">IF(C4188&lt;Calculator!$D$26,0,IF(DAY($C4188)=1,IF(D4188-Calculator!$G$24&gt;0,Calculator!$G$24,D4188),0))</f>
        <v>0</v>
      </c>
      <c r="F4188" s="29">
        <f ca="1">IF(E4188&gt;0,D4188*Calculator!$G$22/12,0)</f>
        <v>0</v>
      </c>
      <c r="G4188" s="29">
        <f ca="1">IF(E4188&gt;0,(IFERROR(-PMT(Calculator!$G$22/12,Calculator!$G$23*12,Calculator!$G$20),0))-F4188,0)</f>
        <v>0</v>
      </c>
      <c r="H4188" s="29">
        <f t="shared" ca="1" si="264"/>
        <v>0</v>
      </c>
      <c r="I4188" s="29">
        <f t="shared" ca="1" si="262"/>
        <v>0</v>
      </c>
      <c r="J4188" s="30">
        <f>Calculator!$G$40</f>
        <v>6.5000000000000002E-2</v>
      </c>
      <c r="K4188" s="29">
        <f ca="1">IF(C4188&gt;=Calculator!$G$27,IF(DAY($C4188)=1,Calculator!$G$34/2,IF(DAY($C4188)=15,Calculator!$G$34/2,0)),0)</f>
        <v>0</v>
      </c>
      <c r="L4188" s="29">
        <f ca="1">IF(DAY($C4188)=28,IF(H4188=0,0,Calculator!$G$35),0)</f>
        <v>0</v>
      </c>
      <c r="M4188" s="29">
        <f ca="1">IF(I4188&gt;0,IF(DAY($C4188)=1,SUM(INDIRECT("I"&amp;(ROW(C4187)-DAY(C4187))):I4187),0),0)</f>
        <v>0</v>
      </c>
      <c r="N4188" s="29">
        <f ca="1">IF(C4188&lt;Calculator!$G$27,0,IF(C4188=Calculator!$G$27,Calculator!$G$39,IF(H4188-K4188&lt;=0,IF(D4188&gt;Calculator!$G$39,IF(H4188-K4188+E4188+L4188+M4188+Calculator!$G$39&gt;Calculator!$G$39,Calculator!$G$39-(H4188+E4188+L4188+M4188-K4188),Calculator!$G$39),D4188),0)))</f>
        <v>0</v>
      </c>
    </row>
    <row r="4189" spans="1:14" ht="15.75" thickBot="1">
      <c r="A4189" s="33" t="str">
        <f ca="1">IF(C4189=Calculator!$H$27,"F",IF(Daily!D4189+Daily!H4189=0,IF(D4188+H4188&gt;0,"L",""),""))</f>
        <v/>
      </c>
      <c r="B4189" s="34">
        <v>4188</v>
      </c>
      <c r="C4189" s="19">
        <f t="shared" ca="1" si="261"/>
        <v>50118</v>
      </c>
      <c r="D4189" s="29">
        <f t="shared" ca="1" si="263"/>
        <v>0</v>
      </c>
      <c r="E4189" s="29">
        <f ca="1">IF(C4189&lt;Calculator!$D$26,0,IF(DAY($C4189)=1,IF(D4189-Calculator!$G$24&gt;0,Calculator!$G$24,D4189),0))</f>
        <v>0</v>
      </c>
      <c r="F4189" s="29">
        <f ca="1">IF(E4189&gt;0,D4189*Calculator!$G$22/12,0)</f>
        <v>0</v>
      </c>
      <c r="G4189" s="29">
        <f ca="1">IF(E4189&gt;0,(IFERROR(-PMT(Calculator!$G$22/12,Calculator!$G$23*12,Calculator!$G$20),0))-F4189,0)</f>
        <v>0</v>
      </c>
      <c r="H4189" s="29">
        <f t="shared" ca="1" si="264"/>
        <v>0</v>
      </c>
      <c r="I4189" s="29">
        <f t="shared" ca="1" si="262"/>
        <v>0</v>
      </c>
      <c r="J4189" s="30">
        <f>Calculator!$G$40</f>
        <v>6.5000000000000002E-2</v>
      </c>
      <c r="K4189" s="29">
        <f ca="1">IF(C4189&gt;=Calculator!$G$27,IF(DAY($C4189)=1,Calculator!$G$34/2,IF(DAY($C4189)=15,Calculator!$G$34/2,0)),0)</f>
        <v>0</v>
      </c>
      <c r="L4189" s="29">
        <f ca="1">IF(DAY($C4189)=28,IF(H4189=0,0,Calculator!$G$35),0)</f>
        <v>0</v>
      </c>
      <c r="M4189" s="29">
        <f ca="1">IF(I4189&gt;0,IF(DAY($C4189)=1,SUM(INDIRECT("I"&amp;(ROW(C4188)-DAY(C4188))):I4188),0),0)</f>
        <v>0</v>
      </c>
      <c r="N4189" s="29">
        <f ca="1">IF(C4189&lt;Calculator!$G$27,0,IF(C4189=Calculator!$G$27,Calculator!$G$39,IF(H4189-K4189&lt;=0,IF(D4189&gt;Calculator!$G$39,IF(H4189-K4189+E4189+L4189+M4189+Calculator!$G$39&gt;Calculator!$G$39,Calculator!$G$39-(H4189+E4189+L4189+M4189-K4189),Calculator!$G$39),D4189),0)))</f>
        <v>0</v>
      </c>
    </row>
    <row r="4190" spans="1:14" ht="15.75" thickBot="1">
      <c r="A4190" s="33" t="str">
        <f ca="1">IF(C4190=Calculator!$H$27,"F",IF(Daily!D4190+Daily!H4190=0,IF(D4189+H4189&gt;0,"L",""),""))</f>
        <v/>
      </c>
      <c r="B4190" s="34">
        <v>4189</v>
      </c>
      <c r="C4190" s="19">
        <f t="shared" ca="1" si="261"/>
        <v>50119</v>
      </c>
      <c r="D4190" s="29">
        <f t="shared" ca="1" si="263"/>
        <v>0</v>
      </c>
      <c r="E4190" s="29">
        <f ca="1">IF(C4190&lt;Calculator!$D$26,0,IF(DAY($C4190)=1,IF(D4190-Calculator!$G$24&gt;0,Calculator!$G$24,D4190),0))</f>
        <v>0</v>
      </c>
      <c r="F4190" s="29">
        <f ca="1">IF(E4190&gt;0,D4190*Calculator!$G$22/12,0)</f>
        <v>0</v>
      </c>
      <c r="G4190" s="29">
        <f ca="1">IF(E4190&gt;0,(IFERROR(-PMT(Calculator!$G$22/12,Calculator!$G$23*12,Calculator!$G$20),0))-F4190,0)</f>
        <v>0</v>
      </c>
      <c r="H4190" s="29">
        <f t="shared" ca="1" si="264"/>
        <v>0</v>
      </c>
      <c r="I4190" s="29">
        <f t="shared" ca="1" si="262"/>
        <v>0</v>
      </c>
      <c r="J4190" s="30">
        <f>Calculator!$G$40</f>
        <v>6.5000000000000002E-2</v>
      </c>
      <c r="K4190" s="29">
        <f ca="1">IF(C4190&gt;=Calculator!$G$27,IF(DAY($C4190)=1,Calculator!$G$34/2,IF(DAY($C4190)=15,Calculator!$G$34/2,0)),0)</f>
        <v>0</v>
      </c>
      <c r="L4190" s="29">
        <f ca="1">IF(DAY($C4190)=28,IF(H4190=0,0,Calculator!$G$35),0)</f>
        <v>0</v>
      </c>
      <c r="M4190" s="29">
        <f ca="1">IF(I4190&gt;0,IF(DAY($C4190)=1,SUM(INDIRECT("I"&amp;(ROW(C4189)-DAY(C4189))):I4189),0),0)</f>
        <v>0</v>
      </c>
      <c r="N4190" s="29">
        <f ca="1">IF(C4190&lt;Calculator!$G$27,0,IF(C4190=Calculator!$G$27,Calculator!$G$39,IF(H4190-K4190&lt;=0,IF(D4190&gt;Calculator!$G$39,IF(H4190-K4190+E4190+L4190+M4190+Calculator!$G$39&gt;Calculator!$G$39,Calculator!$G$39-(H4190+E4190+L4190+M4190-K4190),Calculator!$G$39),D4190),0)))</f>
        <v>0</v>
      </c>
    </row>
    <row r="4191" spans="1:14" ht="15.75" thickBot="1">
      <c r="A4191" s="33" t="str">
        <f ca="1">IF(C4191=Calculator!$H$27,"F",IF(Daily!D4191+Daily!H4191=0,IF(D4190+H4190&gt;0,"L",""),""))</f>
        <v/>
      </c>
      <c r="B4191" s="34">
        <v>4190</v>
      </c>
      <c r="C4191" s="19">
        <f t="shared" ca="1" si="261"/>
        <v>50120</v>
      </c>
      <c r="D4191" s="29">
        <f t="shared" ca="1" si="263"/>
        <v>0</v>
      </c>
      <c r="E4191" s="29">
        <f ca="1">IF(C4191&lt;Calculator!$D$26,0,IF(DAY($C4191)=1,IF(D4191-Calculator!$G$24&gt;0,Calculator!$G$24,D4191),0))</f>
        <v>0</v>
      </c>
      <c r="F4191" s="29">
        <f ca="1">IF(E4191&gt;0,D4191*Calculator!$G$22/12,0)</f>
        <v>0</v>
      </c>
      <c r="G4191" s="29">
        <f ca="1">IF(E4191&gt;0,(IFERROR(-PMT(Calculator!$G$22/12,Calculator!$G$23*12,Calculator!$G$20),0))-F4191,0)</f>
        <v>0</v>
      </c>
      <c r="H4191" s="29">
        <f t="shared" ca="1" si="264"/>
        <v>0</v>
      </c>
      <c r="I4191" s="29">
        <f t="shared" ca="1" si="262"/>
        <v>0</v>
      </c>
      <c r="J4191" s="30">
        <f>Calculator!$G$40</f>
        <v>6.5000000000000002E-2</v>
      </c>
      <c r="K4191" s="29">
        <f ca="1">IF(C4191&gt;=Calculator!$G$27,IF(DAY($C4191)=1,Calculator!$G$34/2,IF(DAY($C4191)=15,Calculator!$G$34/2,0)),0)</f>
        <v>0</v>
      </c>
      <c r="L4191" s="29">
        <f ca="1">IF(DAY($C4191)=28,IF(H4191=0,0,Calculator!$G$35),0)</f>
        <v>0</v>
      </c>
      <c r="M4191" s="29">
        <f ca="1">IF(I4191&gt;0,IF(DAY($C4191)=1,SUM(INDIRECT("I"&amp;(ROW(C4190)-DAY(C4190))):I4190),0),0)</f>
        <v>0</v>
      </c>
      <c r="N4191" s="29">
        <f ca="1">IF(C4191&lt;Calculator!$G$27,0,IF(C4191=Calculator!$G$27,Calculator!$G$39,IF(H4191-K4191&lt;=0,IF(D4191&gt;Calculator!$G$39,IF(H4191-K4191+E4191+L4191+M4191+Calculator!$G$39&gt;Calculator!$G$39,Calculator!$G$39-(H4191+E4191+L4191+M4191-K4191),Calculator!$G$39),D4191),0)))</f>
        <v>0</v>
      </c>
    </row>
    <row r="4192" spans="1:14" ht="15.75" thickBot="1">
      <c r="A4192" s="33" t="str">
        <f ca="1">IF(C4192=Calculator!$H$27,"F",IF(Daily!D4192+Daily!H4192=0,IF(D4191+H4191&gt;0,"L",""),""))</f>
        <v/>
      </c>
      <c r="B4192" s="34">
        <v>4191</v>
      </c>
      <c r="C4192" s="19">
        <f t="shared" ca="1" si="261"/>
        <v>50121</v>
      </c>
      <c r="D4192" s="29">
        <f t="shared" ca="1" si="263"/>
        <v>0</v>
      </c>
      <c r="E4192" s="29">
        <f ca="1">IF(C4192&lt;Calculator!$D$26,0,IF(DAY($C4192)=1,IF(D4192-Calculator!$G$24&gt;0,Calculator!$G$24,D4192),0))</f>
        <v>0</v>
      </c>
      <c r="F4192" s="29">
        <f ca="1">IF(E4192&gt;0,D4192*Calculator!$G$22/12,0)</f>
        <v>0</v>
      </c>
      <c r="G4192" s="29">
        <f ca="1">IF(E4192&gt;0,(IFERROR(-PMT(Calculator!$G$22/12,Calculator!$G$23*12,Calculator!$G$20),0))-F4192,0)</f>
        <v>0</v>
      </c>
      <c r="H4192" s="29">
        <f t="shared" ca="1" si="264"/>
        <v>0</v>
      </c>
      <c r="I4192" s="29">
        <f t="shared" ca="1" si="262"/>
        <v>0</v>
      </c>
      <c r="J4192" s="30">
        <f>Calculator!$G$40</f>
        <v>6.5000000000000002E-2</v>
      </c>
      <c r="K4192" s="29">
        <f ca="1">IF(C4192&gt;=Calculator!$G$27,IF(DAY($C4192)=1,Calculator!$G$34/2,IF(DAY($C4192)=15,Calculator!$G$34/2,0)),0)</f>
        <v>0</v>
      </c>
      <c r="L4192" s="29">
        <f ca="1">IF(DAY($C4192)=28,IF(H4192=0,0,Calculator!$G$35),0)</f>
        <v>0</v>
      </c>
      <c r="M4192" s="29">
        <f ca="1">IF(I4192&gt;0,IF(DAY($C4192)=1,SUM(INDIRECT("I"&amp;(ROW(C4191)-DAY(C4191))):I4191),0),0)</f>
        <v>0</v>
      </c>
      <c r="N4192" s="29">
        <f ca="1">IF(C4192&lt;Calculator!$G$27,0,IF(C4192=Calculator!$G$27,Calculator!$G$39,IF(H4192-K4192&lt;=0,IF(D4192&gt;Calculator!$G$39,IF(H4192-K4192+E4192+L4192+M4192+Calculator!$G$39&gt;Calculator!$G$39,Calculator!$G$39-(H4192+E4192+L4192+M4192-K4192),Calculator!$G$39),D4192),0)))</f>
        <v>0</v>
      </c>
    </row>
    <row r="4193" spans="1:14" ht="15.75" thickBot="1">
      <c r="A4193" s="33" t="str">
        <f ca="1">IF(C4193=Calculator!$H$27,"F",IF(Daily!D4193+Daily!H4193=0,IF(D4192+H4192&gt;0,"L",""),""))</f>
        <v/>
      </c>
      <c r="B4193" s="34">
        <v>4192</v>
      </c>
      <c r="C4193" s="19">
        <f t="shared" ca="1" si="261"/>
        <v>50122</v>
      </c>
      <c r="D4193" s="29">
        <f t="shared" ca="1" si="263"/>
        <v>0</v>
      </c>
      <c r="E4193" s="29">
        <f ca="1">IF(C4193&lt;Calculator!$D$26,0,IF(DAY($C4193)=1,IF(D4193-Calculator!$G$24&gt;0,Calculator!$G$24,D4193),0))</f>
        <v>0</v>
      </c>
      <c r="F4193" s="29">
        <f ca="1">IF(E4193&gt;0,D4193*Calculator!$G$22/12,0)</f>
        <v>0</v>
      </c>
      <c r="G4193" s="29">
        <f ca="1">IF(E4193&gt;0,(IFERROR(-PMT(Calculator!$G$22/12,Calculator!$G$23*12,Calculator!$G$20),0))-F4193,0)</f>
        <v>0</v>
      </c>
      <c r="H4193" s="29">
        <f t="shared" ca="1" si="264"/>
        <v>0</v>
      </c>
      <c r="I4193" s="29">
        <f t="shared" ca="1" si="262"/>
        <v>0</v>
      </c>
      <c r="J4193" s="30">
        <f>Calculator!$G$40</f>
        <v>6.5000000000000002E-2</v>
      </c>
      <c r="K4193" s="29">
        <f ca="1">IF(C4193&gt;=Calculator!$G$27,IF(DAY($C4193)=1,Calculator!$G$34/2,IF(DAY($C4193)=15,Calculator!$G$34/2,0)),0)</f>
        <v>0</v>
      </c>
      <c r="L4193" s="29">
        <f ca="1">IF(DAY($C4193)=28,IF(H4193=0,0,Calculator!$G$35),0)</f>
        <v>0</v>
      </c>
      <c r="M4193" s="29">
        <f ca="1">IF(I4193&gt;0,IF(DAY($C4193)=1,SUM(INDIRECT("I"&amp;(ROW(C4192)-DAY(C4192))):I4192),0),0)</f>
        <v>0</v>
      </c>
      <c r="N4193" s="29">
        <f ca="1">IF(C4193&lt;Calculator!$G$27,0,IF(C4193=Calculator!$G$27,Calculator!$G$39,IF(H4193-K4193&lt;=0,IF(D4193&gt;Calculator!$G$39,IF(H4193-K4193+E4193+L4193+M4193+Calculator!$G$39&gt;Calculator!$G$39,Calculator!$G$39-(H4193+E4193+L4193+M4193-K4193),Calculator!$G$39),D4193),0)))</f>
        <v>0</v>
      </c>
    </row>
    <row r="4194" spans="1:14" ht="15.75" thickBot="1">
      <c r="A4194" s="33" t="str">
        <f ca="1">IF(C4194=Calculator!$H$27,"F",IF(Daily!D4194+Daily!H4194=0,IF(D4193+H4193&gt;0,"L",""),""))</f>
        <v/>
      </c>
      <c r="B4194" s="34">
        <v>4193</v>
      </c>
      <c r="C4194" s="19">
        <f t="shared" ca="1" si="261"/>
        <v>50123</v>
      </c>
      <c r="D4194" s="29">
        <f t="shared" ca="1" si="263"/>
        <v>0</v>
      </c>
      <c r="E4194" s="29">
        <f ca="1">IF(C4194&lt;Calculator!$D$26,0,IF(DAY($C4194)=1,IF(D4194-Calculator!$G$24&gt;0,Calculator!$G$24,D4194),0))</f>
        <v>0</v>
      </c>
      <c r="F4194" s="29">
        <f ca="1">IF(E4194&gt;0,D4194*Calculator!$G$22/12,0)</f>
        <v>0</v>
      </c>
      <c r="G4194" s="29">
        <f ca="1">IF(E4194&gt;0,(IFERROR(-PMT(Calculator!$G$22/12,Calculator!$G$23*12,Calculator!$G$20),0))-F4194,0)</f>
        <v>0</v>
      </c>
      <c r="H4194" s="29">
        <f t="shared" ca="1" si="264"/>
        <v>0</v>
      </c>
      <c r="I4194" s="29">
        <f t="shared" ca="1" si="262"/>
        <v>0</v>
      </c>
      <c r="J4194" s="30">
        <f>Calculator!$G$40</f>
        <v>6.5000000000000002E-2</v>
      </c>
      <c r="K4194" s="29">
        <f ca="1">IF(C4194&gt;=Calculator!$G$27,IF(DAY($C4194)=1,Calculator!$G$34/2,IF(DAY($C4194)=15,Calculator!$G$34/2,0)),0)</f>
        <v>0</v>
      </c>
      <c r="L4194" s="29">
        <f ca="1">IF(DAY($C4194)=28,IF(H4194=0,0,Calculator!$G$35),0)</f>
        <v>0</v>
      </c>
      <c r="M4194" s="29">
        <f ca="1">IF(I4194&gt;0,IF(DAY($C4194)=1,SUM(INDIRECT("I"&amp;(ROW(C4193)-DAY(C4193))):I4193),0),0)</f>
        <v>0</v>
      </c>
      <c r="N4194" s="29">
        <f ca="1">IF(C4194&lt;Calculator!$G$27,0,IF(C4194=Calculator!$G$27,Calculator!$G$39,IF(H4194-K4194&lt;=0,IF(D4194&gt;Calculator!$G$39,IF(H4194-K4194+E4194+L4194+M4194+Calculator!$G$39&gt;Calculator!$G$39,Calculator!$G$39-(H4194+E4194+L4194+M4194-K4194),Calculator!$G$39),D4194),0)))</f>
        <v>0</v>
      </c>
    </row>
    <row r="4195" spans="1:14" ht="15.75" thickBot="1">
      <c r="A4195" s="33" t="str">
        <f ca="1">IF(C4195=Calculator!$H$27,"F",IF(Daily!D4195+Daily!H4195=0,IF(D4194+H4194&gt;0,"L",""),""))</f>
        <v/>
      </c>
      <c r="B4195" s="34">
        <v>4194</v>
      </c>
      <c r="C4195" s="19">
        <f t="shared" ca="1" si="261"/>
        <v>50124</v>
      </c>
      <c r="D4195" s="29">
        <f t="shared" ca="1" si="263"/>
        <v>0</v>
      </c>
      <c r="E4195" s="29">
        <f ca="1">IF(C4195&lt;Calculator!$D$26,0,IF(DAY($C4195)=1,IF(D4195-Calculator!$G$24&gt;0,Calculator!$G$24,D4195),0))</f>
        <v>0</v>
      </c>
      <c r="F4195" s="29">
        <f ca="1">IF(E4195&gt;0,D4195*Calculator!$G$22/12,0)</f>
        <v>0</v>
      </c>
      <c r="G4195" s="29">
        <f ca="1">IF(E4195&gt;0,(IFERROR(-PMT(Calculator!$G$22/12,Calculator!$G$23*12,Calculator!$G$20),0))-F4195,0)</f>
        <v>0</v>
      </c>
      <c r="H4195" s="29">
        <f t="shared" ca="1" si="264"/>
        <v>0</v>
      </c>
      <c r="I4195" s="29">
        <f t="shared" ca="1" si="262"/>
        <v>0</v>
      </c>
      <c r="J4195" s="30">
        <f>Calculator!$G$40</f>
        <v>6.5000000000000002E-2</v>
      </c>
      <c r="K4195" s="29">
        <f ca="1">IF(C4195&gt;=Calculator!$G$27,IF(DAY($C4195)=1,Calculator!$G$34/2,IF(DAY($C4195)=15,Calculator!$G$34/2,0)),0)</f>
        <v>0</v>
      </c>
      <c r="L4195" s="29">
        <f ca="1">IF(DAY($C4195)=28,IF(H4195=0,0,Calculator!$G$35),0)</f>
        <v>0</v>
      </c>
      <c r="M4195" s="29">
        <f ca="1">IF(I4195&gt;0,IF(DAY($C4195)=1,SUM(INDIRECT("I"&amp;(ROW(C4194)-DAY(C4194))):I4194),0),0)</f>
        <v>0</v>
      </c>
      <c r="N4195" s="29">
        <f ca="1">IF(C4195&lt;Calculator!$G$27,0,IF(C4195=Calculator!$G$27,Calculator!$G$39,IF(H4195-K4195&lt;=0,IF(D4195&gt;Calculator!$G$39,IF(H4195-K4195+E4195+L4195+M4195+Calculator!$G$39&gt;Calculator!$G$39,Calculator!$G$39-(H4195+E4195+L4195+M4195-K4195),Calculator!$G$39),D4195),0)))</f>
        <v>0</v>
      </c>
    </row>
    <row r="4196" spans="1:14" ht="15.75" thickBot="1">
      <c r="A4196" s="33" t="str">
        <f ca="1">IF(C4196=Calculator!$H$27,"F",IF(Daily!D4196+Daily!H4196=0,IF(D4195+H4195&gt;0,"L",""),""))</f>
        <v/>
      </c>
      <c r="B4196" s="34">
        <v>4195</v>
      </c>
      <c r="C4196" s="19">
        <f t="shared" ca="1" si="261"/>
        <v>50125</v>
      </c>
      <c r="D4196" s="29">
        <f t="shared" ca="1" si="263"/>
        <v>0</v>
      </c>
      <c r="E4196" s="29">
        <f ca="1">IF(C4196&lt;Calculator!$D$26,0,IF(DAY($C4196)=1,IF(D4196-Calculator!$G$24&gt;0,Calculator!$G$24,D4196),0))</f>
        <v>0</v>
      </c>
      <c r="F4196" s="29">
        <f ca="1">IF(E4196&gt;0,D4196*Calculator!$G$22/12,0)</f>
        <v>0</v>
      </c>
      <c r="G4196" s="29">
        <f ca="1">IF(E4196&gt;0,(IFERROR(-PMT(Calculator!$G$22/12,Calculator!$G$23*12,Calculator!$G$20),0))-F4196,0)</f>
        <v>0</v>
      </c>
      <c r="H4196" s="29">
        <f t="shared" ca="1" si="264"/>
        <v>0</v>
      </c>
      <c r="I4196" s="29">
        <f t="shared" ca="1" si="262"/>
        <v>0</v>
      </c>
      <c r="J4196" s="30">
        <f>Calculator!$G$40</f>
        <v>6.5000000000000002E-2</v>
      </c>
      <c r="K4196" s="29">
        <f ca="1">IF(C4196&gt;=Calculator!$G$27,IF(DAY($C4196)=1,Calculator!$G$34/2,IF(DAY($C4196)=15,Calculator!$G$34/2,0)),0)</f>
        <v>0</v>
      </c>
      <c r="L4196" s="29">
        <f ca="1">IF(DAY($C4196)=28,IF(H4196=0,0,Calculator!$G$35),0)</f>
        <v>0</v>
      </c>
      <c r="M4196" s="29">
        <f ca="1">IF(I4196&gt;0,IF(DAY($C4196)=1,SUM(INDIRECT("I"&amp;(ROW(C4195)-DAY(C4195))):I4195),0),0)</f>
        <v>0</v>
      </c>
      <c r="N4196" s="29">
        <f ca="1">IF(C4196&lt;Calculator!$G$27,0,IF(C4196=Calculator!$G$27,Calculator!$G$39,IF(H4196-K4196&lt;=0,IF(D4196&gt;Calculator!$G$39,IF(H4196-K4196+E4196+L4196+M4196+Calculator!$G$39&gt;Calculator!$G$39,Calculator!$G$39-(H4196+E4196+L4196+M4196-K4196),Calculator!$G$39),D4196),0)))</f>
        <v>0</v>
      </c>
    </row>
    <row r="4197" spans="1:14" ht="15.75" thickBot="1">
      <c r="A4197" s="33" t="str">
        <f ca="1">IF(C4197=Calculator!$H$27,"F",IF(Daily!D4197+Daily!H4197=0,IF(D4196+H4196&gt;0,"L",""),""))</f>
        <v/>
      </c>
      <c r="B4197" s="34">
        <v>4196</v>
      </c>
      <c r="C4197" s="19">
        <f t="shared" ca="1" si="261"/>
        <v>50126</v>
      </c>
      <c r="D4197" s="29">
        <f t="shared" ca="1" si="263"/>
        <v>0</v>
      </c>
      <c r="E4197" s="29">
        <f ca="1">IF(C4197&lt;Calculator!$D$26,0,IF(DAY($C4197)=1,IF(D4197-Calculator!$G$24&gt;0,Calculator!$G$24,D4197),0))</f>
        <v>0</v>
      </c>
      <c r="F4197" s="29">
        <f ca="1">IF(E4197&gt;0,D4197*Calculator!$G$22/12,0)</f>
        <v>0</v>
      </c>
      <c r="G4197" s="29">
        <f ca="1">IF(E4197&gt;0,(IFERROR(-PMT(Calculator!$G$22/12,Calculator!$G$23*12,Calculator!$G$20),0))-F4197,0)</f>
        <v>0</v>
      </c>
      <c r="H4197" s="29">
        <f t="shared" ca="1" si="264"/>
        <v>0</v>
      </c>
      <c r="I4197" s="29">
        <f t="shared" ca="1" si="262"/>
        <v>0</v>
      </c>
      <c r="J4197" s="30">
        <f>Calculator!$G$40</f>
        <v>6.5000000000000002E-2</v>
      </c>
      <c r="K4197" s="29">
        <f ca="1">IF(C4197&gt;=Calculator!$G$27,IF(DAY($C4197)=1,Calculator!$G$34/2,IF(DAY($C4197)=15,Calculator!$G$34/2,0)),0)</f>
        <v>0</v>
      </c>
      <c r="L4197" s="29">
        <f ca="1">IF(DAY($C4197)=28,IF(H4197=0,0,Calculator!$G$35),0)</f>
        <v>0</v>
      </c>
      <c r="M4197" s="29">
        <f ca="1">IF(I4197&gt;0,IF(DAY($C4197)=1,SUM(INDIRECT("I"&amp;(ROW(C4196)-DAY(C4196))):I4196),0),0)</f>
        <v>0</v>
      </c>
      <c r="N4197" s="29">
        <f ca="1">IF(C4197&lt;Calculator!$G$27,0,IF(C4197=Calculator!$G$27,Calculator!$G$39,IF(H4197-K4197&lt;=0,IF(D4197&gt;Calculator!$G$39,IF(H4197-K4197+E4197+L4197+M4197+Calculator!$G$39&gt;Calculator!$G$39,Calculator!$G$39-(H4197+E4197+L4197+M4197-K4197),Calculator!$G$39),D4197),0)))</f>
        <v>0</v>
      </c>
    </row>
    <row r="4198" spans="1:14" ht="15.75" thickBot="1">
      <c r="A4198" s="33" t="str">
        <f ca="1">IF(C4198=Calculator!$H$27,"F",IF(Daily!D4198+Daily!H4198=0,IF(D4197+H4197&gt;0,"L",""),""))</f>
        <v/>
      </c>
      <c r="B4198" s="34">
        <v>4197</v>
      </c>
      <c r="C4198" s="19">
        <f t="shared" ca="1" si="261"/>
        <v>50127</v>
      </c>
      <c r="D4198" s="29">
        <f t="shared" ca="1" si="263"/>
        <v>0</v>
      </c>
      <c r="E4198" s="29">
        <f ca="1">IF(C4198&lt;Calculator!$D$26,0,IF(DAY($C4198)=1,IF(D4198-Calculator!$G$24&gt;0,Calculator!$G$24,D4198),0))</f>
        <v>0</v>
      </c>
      <c r="F4198" s="29">
        <f ca="1">IF(E4198&gt;0,D4198*Calculator!$G$22/12,0)</f>
        <v>0</v>
      </c>
      <c r="G4198" s="29">
        <f ca="1">IF(E4198&gt;0,(IFERROR(-PMT(Calculator!$G$22/12,Calculator!$G$23*12,Calculator!$G$20),0))-F4198,0)</f>
        <v>0</v>
      </c>
      <c r="H4198" s="29">
        <f t="shared" ca="1" si="264"/>
        <v>0</v>
      </c>
      <c r="I4198" s="29">
        <f t="shared" ca="1" si="262"/>
        <v>0</v>
      </c>
      <c r="J4198" s="30">
        <f>Calculator!$G$40</f>
        <v>6.5000000000000002E-2</v>
      </c>
      <c r="K4198" s="29">
        <f ca="1">IF(C4198&gt;=Calculator!$G$27,IF(DAY($C4198)=1,Calculator!$G$34/2,IF(DAY($C4198)=15,Calculator!$G$34/2,0)),0)</f>
        <v>0</v>
      </c>
      <c r="L4198" s="29">
        <f ca="1">IF(DAY($C4198)=28,IF(H4198=0,0,Calculator!$G$35),0)</f>
        <v>0</v>
      </c>
      <c r="M4198" s="29">
        <f ca="1">IF(I4198&gt;0,IF(DAY($C4198)=1,SUM(INDIRECT("I"&amp;(ROW(C4197)-DAY(C4197))):I4197),0),0)</f>
        <v>0</v>
      </c>
      <c r="N4198" s="29">
        <f ca="1">IF(C4198&lt;Calculator!$G$27,0,IF(C4198=Calculator!$G$27,Calculator!$G$39,IF(H4198-K4198&lt;=0,IF(D4198&gt;Calculator!$G$39,IF(H4198-K4198+E4198+L4198+M4198+Calculator!$G$39&gt;Calculator!$G$39,Calculator!$G$39-(H4198+E4198+L4198+M4198-K4198),Calculator!$G$39),D4198),0)))</f>
        <v>0</v>
      </c>
    </row>
    <row r="4199" spans="1:14" ht="15.75" thickBot="1">
      <c r="A4199" s="33" t="str">
        <f ca="1">IF(C4199=Calculator!$H$27,"F",IF(Daily!D4199+Daily!H4199=0,IF(D4198+H4198&gt;0,"L",""),""))</f>
        <v/>
      </c>
      <c r="B4199" s="34">
        <v>4198</v>
      </c>
      <c r="C4199" s="19">
        <f t="shared" ca="1" si="261"/>
        <v>50128</v>
      </c>
      <c r="D4199" s="29">
        <f t="shared" ca="1" si="263"/>
        <v>0</v>
      </c>
      <c r="E4199" s="29">
        <f ca="1">IF(C4199&lt;Calculator!$D$26,0,IF(DAY($C4199)=1,IF(D4199-Calculator!$G$24&gt;0,Calculator!$G$24,D4199),0))</f>
        <v>0</v>
      </c>
      <c r="F4199" s="29">
        <f ca="1">IF(E4199&gt;0,D4199*Calculator!$G$22/12,0)</f>
        <v>0</v>
      </c>
      <c r="G4199" s="29">
        <f ca="1">IF(E4199&gt;0,(IFERROR(-PMT(Calculator!$G$22/12,Calculator!$G$23*12,Calculator!$G$20),0))-F4199,0)</f>
        <v>0</v>
      </c>
      <c r="H4199" s="29">
        <f t="shared" ca="1" si="264"/>
        <v>0</v>
      </c>
      <c r="I4199" s="29">
        <f t="shared" ca="1" si="262"/>
        <v>0</v>
      </c>
      <c r="J4199" s="30">
        <f>Calculator!$G$40</f>
        <v>6.5000000000000002E-2</v>
      </c>
      <c r="K4199" s="29">
        <f ca="1">IF(C4199&gt;=Calculator!$G$27,IF(DAY($C4199)=1,Calculator!$G$34/2,IF(DAY($C4199)=15,Calculator!$G$34/2,0)),0)</f>
        <v>0</v>
      </c>
      <c r="L4199" s="29">
        <f ca="1">IF(DAY($C4199)=28,IF(H4199=0,0,Calculator!$G$35),0)</f>
        <v>0</v>
      </c>
      <c r="M4199" s="29">
        <f ca="1">IF(I4199&gt;0,IF(DAY($C4199)=1,SUM(INDIRECT("I"&amp;(ROW(C4198)-DAY(C4198))):I4198),0),0)</f>
        <v>0</v>
      </c>
      <c r="N4199" s="29">
        <f ca="1">IF(C4199&lt;Calculator!$G$27,0,IF(C4199=Calculator!$G$27,Calculator!$G$39,IF(H4199-K4199&lt;=0,IF(D4199&gt;Calculator!$G$39,IF(H4199-K4199+E4199+L4199+M4199+Calculator!$G$39&gt;Calculator!$G$39,Calculator!$G$39-(H4199+E4199+L4199+M4199-K4199),Calculator!$G$39),D4199),0)))</f>
        <v>0</v>
      </c>
    </row>
    <row r="4200" spans="1:14" ht="15.75" thickBot="1">
      <c r="A4200" s="33" t="str">
        <f ca="1">IF(C4200=Calculator!$H$27,"F",IF(Daily!D4200+Daily!H4200=0,IF(D4199+H4199&gt;0,"L",""),""))</f>
        <v/>
      </c>
      <c r="B4200" s="34">
        <v>4199</v>
      </c>
      <c r="C4200" s="19">
        <f t="shared" ca="1" si="261"/>
        <v>50129</v>
      </c>
      <c r="D4200" s="29">
        <f t="shared" ca="1" si="263"/>
        <v>0</v>
      </c>
      <c r="E4200" s="29">
        <f ca="1">IF(C4200&lt;Calculator!$D$26,0,IF(DAY($C4200)=1,IF(D4200-Calculator!$G$24&gt;0,Calculator!$G$24,D4200),0))</f>
        <v>0</v>
      </c>
      <c r="F4200" s="29">
        <f ca="1">IF(E4200&gt;0,D4200*Calculator!$G$22/12,0)</f>
        <v>0</v>
      </c>
      <c r="G4200" s="29">
        <f ca="1">IF(E4200&gt;0,(IFERROR(-PMT(Calculator!$G$22/12,Calculator!$G$23*12,Calculator!$G$20),0))-F4200,0)</f>
        <v>0</v>
      </c>
      <c r="H4200" s="29">
        <f t="shared" ca="1" si="264"/>
        <v>0</v>
      </c>
      <c r="I4200" s="29">
        <f t="shared" ca="1" si="262"/>
        <v>0</v>
      </c>
      <c r="J4200" s="30">
        <f>Calculator!$G$40</f>
        <v>6.5000000000000002E-2</v>
      </c>
      <c r="K4200" s="29">
        <f ca="1">IF(C4200&gt;=Calculator!$G$27,IF(DAY($C4200)=1,Calculator!$G$34/2,IF(DAY($C4200)=15,Calculator!$G$34/2,0)),0)</f>
        <v>0</v>
      </c>
      <c r="L4200" s="29">
        <f ca="1">IF(DAY($C4200)=28,IF(H4200=0,0,Calculator!$G$35),0)</f>
        <v>0</v>
      </c>
      <c r="M4200" s="29">
        <f ca="1">IF(I4200&gt;0,IF(DAY($C4200)=1,SUM(INDIRECT("I"&amp;(ROW(C4199)-DAY(C4199))):I4199),0),0)</f>
        <v>0</v>
      </c>
      <c r="N4200" s="29">
        <f ca="1">IF(C4200&lt;Calculator!$G$27,0,IF(C4200=Calculator!$G$27,Calculator!$G$39,IF(H4200-K4200&lt;=0,IF(D4200&gt;Calculator!$G$39,IF(H4200-K4200+E4200+L4200+M4200+Calculator!$G$39&gt;Calculator!$G$39,Calculator!$G$39-(H4200+E4200+L4200+M4200-K4200),Calculator!$G$39),D4200),0)))</f>
        <v>0</v>
      </c>
    </row>
    <row r="4201" spans="1:14" ht="15.75" thickBot="1">
      <c r="A4201" s="33" t="str">
        <f ca="1">IF(C4201=Calculator!$H$27,"F",IF(Daily!D4201+Daily!H4201=0,IF(D4200+H4200&gt;0,"L",""),""))</f>
        <v/>
      </c>
      <c r="B4201" s="34">
        <v>4200</v>
      </c>
      <c r="C4201" s="19">
        <f t="shared" ca="1" si="261"/>
        <v>50130</v>
      </c>
      <c r="D4201" s="29">
        <f t="shared" ca="1" si="263"/>
        <v>0</v>
      </c>
      <c r="E4201" s="29">
        <f ca="1">IF(C4201&lt;Calculator!$D$26,0,IF(DAY($C4201)=1,IF(D4201-Calculator!$G$24&gt;0,Calculator!$G$24,D4201),0))</f>
        <v>0</v>
      </c>
      <c r="F4201" s="29">
        <f ca="1">IF(E4201&gt;0,D4201*Calculator!$G$22/12,0)</f>
        <v>0</v>
      </c>
      <c r="G4201" s="29">
        <f ca="1">IF(E4201&gt;0,(IFERROR(-PMT(Calculator!$G$22/12,Calculator!$G$23*12,Calculator!$G$20),0))-F4201,0)</f>
        <v>0</v>
      </c>
      <c r="H4201" s="29">
        <f t="shared" ca="1" si="264"/>
        <v>0</v>
      </c>
      <c r="I4201" s="29">
        <f t="shared" ca="1" si="262"/>
        <v>0</v>
      </c>
      <c r="J4201" s="30">
        <f>Calculator!$G$40</f>
        <v>6.5000000000000002E-2</v>
      </c>
      <c r="K4201" s="29">
        <f ca="1">IF(C4201&gt;=Calculator!$G$27,IF(DAY($C4201)=1,Calculator!$G$34/2,IF(DAY($C4201)=15,Calculator!$G$34/2,0)),0)</f>
        <v>0</v>
      </c>
      <c r="L4201" s="29">
        <f ca="1">IF(DAY($C4201)=28,IF(H4201=0,0,Calculator!$G$35),0)</f>
        <v>0</v>
      </c>
      <c r="M4201" s="29">
        <f ca="1">IF(I4201&gt;0,IF(DAY($C4201)=1,SUM(INDIRECT("I"&amp;(ROW(C4200)-DAY(C4200))):I4200),0),0)</f>
        <v>0</v>
      </c>
      <c r="N4201" s="29">
        <f ca="1">IF(C4201&lt;Calculator!$G$27,0,IF(C4201=Calculator!$G$27,Calculator!$G$39,IF(H4201-K4201&lt;=0,IF(D4201&gt;Calculator!$G$39,IF(H4201-K4201+E4201+L4201+M4201+Calculator!$G$39&gt;Calculator!$G$39,Calculator!$G$39-(H4201+E4201+L4201+M4201-K4201),Calculator!$G$39),D4201),0)))</f>
        <v>0</v>
      </c>
    </row>
    <row r="4202" spans="1:14" ht="15.75" thickBot="1">
      <c r="A4202" s="33" t="str">
        <f ca="1">IF(C4202=Calculator!$H$27,"F",IF(Daily!D4202+Daily!H4202=0,IF(D4201+H4201&gt;0,"L",""),""))</f>
        <v/>
      </c>
      <c r="B4202" s="34">
        <v>4201</v>
      </c>
      <c r="C4202" s="19">
        <f t="shared" ca="1" si="261"/>
        <v>50131</v>
      </c>
      <c r="D4202" s="29">
        <f t="shared" ca="1" si="263"/>
        <v>0</v>
      </c>
      <c r="E4202" s="29">
        <f ca="1">IF(C4202&lt;Calculator!$D$26,0,IF(DAY($C4202)=1,IF(D4202-Calculator!$G$24&gt;0,Calculator!$G$24,D4202),0))</f>
        <v>0</v>
      </c>
      <c r="F4202" s="29">
        <f ca="1">IF(E4202&gt;0,D4202*Calculator!$G$22/12,0)</f>
        <v>0</v>
      </c>
      <c r="G4202" s="29">
        <f ca="1">IF(E4202&gt;0,(IFERROR(-PMT(Calculator!$G$22/12,Calculator!$G$23*12,Calculator!$G$20),0))-F4202,0)</f>
        <v>0</v>
      </c>
      <c r="H4202" s="29">
        <f t="shared" ca="1" si="264"/>
        <v>0</v>
      </c>
      <c r="I4202" s="29">
        <f t="shared" ca="1" si="262"/>
        <v>0</v>
      </c>
      <c r="J4202" s="30">
        <f>Calculator!$G$40</f>
        <v>6.5000000000000002E-2</v>
      </c>
      <c r="K4202" s="29">
        <f ca="1">IF(C4202&gt;=Calculator!$G$27,IF(DAY($C4202)=1,Calculator!$G$34/2,IF(DAY($C4202)=15,Calculator!$G$34/2,0)),0)</f>
        <v>4500</v>
      </c>
      <c r="L4202" s="29">
        <f ca="1">IF(DAY($C4202)=28,IF(H4202=0,0,Calculator!$G$35),0)</f>
        <v>0</v>
      </c>
      <c r="M4202" s="29">
        <f ca="1">IF(I4202&gt;0,IF(DAY($C4202)=1,SUM(INDIRECT("I"&amp;(ROW(C4201)-DAY(C4201))):I4201),0),0)</f>
        <v>0</v>
      </c>
      <c r="N4202" s="29">
        <f ca="1">IF(C4202&lt;Calculator!$G$27,0,IF(C4202=Calculator!$G$27,Calculator!$G$39,IF(H4202-K4202&lt;=0,IF(D4202&gt;Calculator!$G$39,IF(H4202-K4202+E4202+L4202+M4202+Calculator!$G$39&gt;Calculator!$G$39,Calculator!$G$39-(H4202+E4202+L4202+M4202-K4202),Calculator!$G$39),D4202),0)))</f>
        <v>0</v>
      </c>
    </row>
    <row r="4203" spans="1:14" ht="15.75" thickBot="1">
      <c r="A4203" s="33" t="str">
        <f ca="1">IF(C4203=Calculator!$H$27,"F",IF(Daily!D4203+Daily!H4203=0,IF(D4202+H4202&gt;0,"L",""),""))</f>
        <v/>
      </c>
      <c r="B4203" s="34">
        <v>4202</v>
      </c>
      <c r="C4203" s="19">
        <f t="shared" ca="1" si="261"/>
        <v>50132</v>
      </c>
      <c r="D4203" s="29">
        <f t="shared" ca="1" si="263"/>
        <v>0</v>
      </c>
      <c r="E4203" s="29">
        <f ca="1">IF(C4203&lt;Calculator!$D$26,0,IF(DAY($C4203)=1,IF(D4203-Calculator!$G$24&gt;0,Calculator!$G$24,D4203),0))</f>
        <v>0</v>
      </c>
      <c r="F4203" s="29">
        <f ca="1">IF(E4203&gt;0,D4203*Calculator!$G$22/12,0)</f>
        <v>0</v>
      </c>
      <c r="G4203" s="29">
        <f ca="1">IF(E4203&gt;0,(IFERROR(-PMT(Calculator!$G$22/12,Calculator!$G$23*12,Calculator!$G$20),0))-F4203,0)</f>
        <v>0</v>
      </c>
      <c r="H4203" s="29">
        <f t="shared" ca="1" si="264"/>
        <v>0</v>
      </c>
      <c r="I4203" s="29">
        <f t="shared" ca="1" si="262"/>
        <v>0</v>
      </c>
      <c r="J4203" s="30">
        <f>Calculator!$G$40</f>
        <v>6.5000000000000002E-2</v>
      </c>
      <c r="K4203" s="29">
        <f ca="1">IF(C4203&gt;=Calculator!$G$27,IF(DAY($C4203)=1,Calculator!$G$34/2,IF(DAY($C4203)=15,Calculator!$G$34/2,0)),0)</f>
        <v>0</v>
      </c>
      <c r="L4203" s="29">
        <f ca="1">IF(DAY($C4203)=28,IF(H4203=0,0,Calculator!$G$35),0)</f>
        <v>0</v>
      </c>
      <c r="M4203" s="29">
        <f ca="1">IF(I4203&gt;0,IF(DAY($C4203)=1,SUM(INDIRECT("I"&amp;(ROW(C4202)-DAY(C4202))):I4202),0),0)</f>
        <v>0</v>
      </c>
      <c r="N4203" s="29">
        <f ca="1">IF(C4203&lt;Calculator!$G$27,0,IF(C4203=Calculator!$G$27,Calculator!$G$39,IF(H4203-K4203&lt;=0,IF(D4203&gt;Calculator!$G$39,IF(H4203-K4203+E4203+L4203+M4203+Calculator!$G$39&gt;Calculator!$G$39,Calculator!$G$39-(H4203+E4203+L4203+M4203-K4203),Calculator!$G$39),D4203),0)))</f>
        <v>0</v>
      </c>
    </row>
    <row r="4204" spans="1:14" ht="15.75" thickBot="1">
      <c r="A4204" s="33" t="str">
        <f ca="1">IF(C4204=Calculator!$H$27,"F",IF(Daily!D4204+Daily!H4204=0,IF(D4203+H4203&gt;0,"L",""),""))</f>
        <v/>
      </c>
      <c r="B4204" s="34">
        <v>4203</v>
      </c>
      <c r="C4204" s="19">
        <f t="shared" ca="1" si="261"/>
        <v>50133</v>
      </c>
      <c r="D4204" s="29">
        <f t="shared" ca="1" si="263"/>
        <v>0</v>
      </c>
      <c r="E4204" s="29">
        <f ca="1">IF(C4204&lt;Calculator!$D$26,0,IF(DAY($C4204)=1,IF(D4204-Calculator!$G$24&gt;0,Calculator!$G$24,D4204),0))</f>
        <v>0</v>
      </c>
      <c r="F4204" s="29">
        <f ca="1">IF(E4204&gt;0,D4204*Calculator!$G$22/12,0)</f>
        <v>0</v>
      </c>
      <c r="G4204" s="29">
        <f ca="1">IF(E4204&gt;0,(IFERROR(-PMT(Calculator!$G$22/12,Calculator!$G$23*12,Calculator!$G$20),0))-F4204,0)</f>
        <v>0</v>
      </c>
      <c r="H4204" s="29">
        <f t="shared" ca="1" si="264"/>
        <v>0</v>
      </c>
      <c r="I4204" s="29">
        <f t="shared" ca="1" si="262"/>
        <v>0</v>
      </c>
      <c r="J4204" s="30">
        <f>Calculator!$G$40</f>
        <v>6.5000000000000002E-2</v>
      </c>
      <c r="K4204" s="29">
        <f ca="1">IF(C4204&gt;=Calculator!$G$27,IF(DAY($C4204)=1,Calculator!$G$34/2,IF(DAY($C4204)=15,Calculator!$G$34/2,0)),0)</f>
        <v>0</v>
      </c>
      <c r="L4204" s="29">
        <f ca="1">IF(DAY($C4204)=28,IF(H4204=0,0,Calculator!$G$35),0)</f>
        <v>0</v>
      </c>
      <c r="M4204" s="29">
        <f ca="1">IF(I4204&gt;0,IF(DAY($C4204)=1,SUM(INDIRECT("I"&amp;(ROW(C4203)-DAY(C4203))):I4203),0),0)</f>
        <v>0</v>
      </c>
      <c r="N4204" s="29">
        <f ca="1">IF(C4204&lt;Calculator!$G$27,0,IF(C4204=Calculator!$G$27,Calculator!$G$39,IF(H4204-K4204&lt;=0,IF(D4204&gt;Calculator!$G$39,IF(H4204-K4204+E4204+L4204+M4204+Calculator!$G$39&gt;Calculator!$G$39,Calculator!$G$39-(H4204+E4204+L4204+M4204-K4204),Calculator!$G$39),D4204),0)))</f>
        <v>0</v>
      </c>
    </row>
    <row r="4205" spans="1:14" ht="15.75" thickBot="1">
      <c r="A4205" s="33" t="str">
        <f ca="1">IF(C4205=Calculator!$H$27,"F",IF(Daily!D4205+Daily!H4205=0,IF(D4204+H4204&gt;0,"L",""),""))</f>
        <v/>
      </c>
      <c r="B4205" s="34">
        <v>4204</v>
      </c>
      <c r="C4205" s="19">
        <f t="shared" ca="1" si="261"/>
        <v>50134</v>
      </c>
      <c r="D4205" s="29">
        <f t="shared" ca="1" si="263"/>
        <v>0</v>
      </c>
      <c r="E4205" s="29">
        <f ca="1">IF(C4205&lt;Calculator!$D$26,0,IF(DAY($C4205)=1,IF(D4205-Calculator!$G$24&gt;0,Calculator!$G$24,D4205),0))</f>
        <v>0</v>
      </c>
      <c r="F4205" s="29">
        <f ca="1">IF(E4205&gt;0,D4205*Calculator!$G$22/12,0)</f>
        <v>0</v>
      </c>
      <c r="G4205" s="29">
        <f ca="1">IF(E4205&gt;0,(IFERROR(-PMT(Calculator!$G$22/12,Calculator!$G$23*12,Calculator!$G$20),0))-F4205,0)</f>
        <v>0</v>
      </c>
      <c r="H4205" s="29">
        <f t="shared" ca="1" si="264"/>
        <v>0</v>
      </c>
      <c r="I4205" s="29">
        <f t="shared" ca="1" si="262"/>
        <v>0</v>
      </c>
      <c r="J4205" s="30">
        <f>Calculator!$G$40</f>
        <v>6.5000000000000002E-2</v>
      </c>
      <c r="K4205" s="29">
        <f ca="1">IF(C4205&gt;=Calculator!$G$27,IF(DAY($C4205)=1,Calculator!$G$34/2,IF(DAY($C4205)=15,Calculator!$G$34/2,0)),0)</f>
        <v>0</v>
      </c>
      <c r="L4205" s="29">
        <f ca="1">IF(DAY($C4205)=28,IF(H4205=0,0,Calculator!$G$35),0)</f>
        <v>0</v>
      </c>
      <c r="M4205" s="29">
        <f ca="1">IF(I4205&gt;0,IF(DAY($C4205)=1,SUM(INDIRECT("I"&amp;(ROW(C4204)-DAY(C4204))):I4204),0),0)</f>
        <v>0</v>
      </c>
      <c r="N4205" s="29">
        <f ca="1">IF(C4205&lt;Calculator!$G$27,0,IF(C4205=Calculator!$G$27,Calculator!$G$39,IF(H4205-K4205&lt;=0,IF(D4205&gt;Calculator!$G$39,IF(H4205-K4205+E4205+L4205+M4205+Calculator!$G$39&gt;Calculator!$G$39,Calculator!$G$39-(H4205+E4205+L4205+M4205-K4205),Calculator!$G$39),D4205),0)))</f>
        <v>0</v>
      </c>
    </row>
    <row r="4206" spans="1:14" ht="15.75" thickBot="1">
      <c r="A4206" s="33" t="str">
        <f ca="1">IF(C4206=Calculator!$H$27,"F",IF(Daily!D4206+Daily!H4206=0,IF(D4205+H4205&gt;0,"L",""),""))</f>
        <v/>
      </c>
      <c r="B4206" s="34">
        <v>4205</v>
      </c>
      <c r="C4206" s="19">
        <f t="shared" ca="1" si="261"/>
        <v>50135</v>
      </c>
      <c r="D4206" s="29">
        <f t="shared" ca="1" si="263"/>
        <v>0</v>
      </c>
      <c r="E4206" s="29">
        <f ca="1">IF(C4206&lt;Calculator!$D$26,0,IF(DAY($C4206)=1,IF(D4206-Calculator!$G$24&gt;0,Calculator!$G$24,D4206),0))</f>
        <v>0</v>
      </c>
      <c r="F4206" s="29">
        <f ca="1">IF(E4206&gt;0,D4206*Calculator!$G$22/12,0)</f>
        <v>0</v>
      </c>
      <c r="G4206" s="29">
        <f ca="1">IF(E4206&gt;0,(IFERROR(-PMT(Calculator!$G$22/12,Calculator!$G$23*12,Calculator!$G$20),0))-F4206,0)</f>
        <v>0</v>
      </c>
      <c r="H4206" s="29">
        <f t="shared" ca="1" si="264"/>
        <v>0</v>
      </c>
      <c r="I4206" s="29">
        <f t="shared" ca="1" si="262"/>
        <v>0</v>
      </c>
      <c r="J4206" s="30">
        <f>Calculator!$G$40</f>
        <v>6.5000000000000002E-2</v>
      </c>
      <c r="K4206" s="29">
        <f ca="1">IF(C4206&gt;=Calculator!$G$27,IF(DAY($C4206)=1,Calculator!$G$34/2,IF(DAY($C4206)=15,Calculator!$G$34/2,0)),0)</f>
        <v>0</v>
      </c>
      <c r="L4206" s="29">
        <f ca="1">IF(DAY($C4206)=28,IF(H4206=0,0,Calculator!$G$35),0)</f>
        <v>0</v>
      </c>
      <c r="M4206" s="29">
        <f ca="1">IF(I4206&gt;0,IF(DAY($C4206)=1,SUM(INDIRECT("I"&amp;(ROW(C4205)-DAY(C4205))):I4205),0),0)</f>
        <v>0</v>
      </c>
      <c r="N4206" s="29">
        <f ca="1">IF(C4206&lt;Calculator!$G$27,0,IF(C4206=Calculator!$G$27,Calculator!$G$39,IF(H4206-K4206&lt;=0,IF(D4206&gt;Calculator!$G$39,IF(H4206-K4206+E4206+L4206+M4206+Calculator!$G$39&gt;Calculator!$G$39,Calculator!$G$39-(H4206+E4206+L4206+M4206-K4206),Calculator!$G$39),D4206),0)))</f>
        <v>0</v>
      </c>
    </row>
    <row r="4207" spans="1:14" ht="15.75" thickBot="1">
      <c r="A4207" s="33" t="str">
        <f ca="1">IF(C4207=Calculator!$H$27,"F",IF(Daily!D4207+Daily!H4207=0,IF(D4206+H4206&gt;0,"L",""),""))</f>
        <v/>
      </c>
      <c r="B4207" s="34">
        <v>4206</v>
      </c>
      <c r="C4207" s="19">
        <f t="shared" ca="1" si="261"/>
        <v>50136</v>
      </c>
      <c r="D4207" s="29">
        <f t="shared" ca="1" si="263"/>
        <v>0</v>
      </c>
      <c r="E4207" s="29">
        <f ca="1">IF(C4207&lt;Calculator!$D$26,0,IF(DAY($C4207)=1,IF(D4207-Calculator!$G$24&gt;0,Calculator!$G$24,D4207),0))</f>
        <v>0</v>
      </c>
      <c r="F4207" s="29">
        <f ca="1">IF(E4207&gt;0,D4207*Calculator!$G$22/12,0)</f>
        <v>0</v>
      </c>
      <c r="G4207" s="29">
        <f ca="1">IF(E4207&gt;0,(IFERROR(-PMT(Calculator!$G$22/12,Calculator!$G$23*12,Calculator!$G$20),0))-F4207,0)</f>
        <v>0</v>
      </c>
      <c r="H4207" s="29">
        <f t="shared" ca="1" si="264"/>
        <v>0</v>
      </c>
      <c r="I4207" s="29">
        <f t="shared" ca="1" si="262"/>
        <v>0</v>
      </c>
      <c r="J4207" s="30">
        <f>Calculator!$G$40</f>
        <v>6.5000000000000002E-2</v>
      </c>
      <c r="K4207" s="29">
        <f ca="1">IF(C4207&gt;=Calculator!$G$27,IF(DAY($C4207)=1,Calculator!$G$34/2,IF(DAY($C4207)=15,Calculator!$G$34/2,0)),0)</f>
        <v>0</v>
      </c>
      <c r="L4207" s="29">
        <f ca="1">IF(DAY($C4207)=28,IF(H4207=0,0,Calculator!$G$35),0)</f>
        <v>0</v>
      </c>
      <c r="M4207" s="29">
        <f ca="1">IF(I4207&gt;0,IF(DAY($C4207)=1,SUM(INDIRECT("I"&amp;(ROW(C4206)-DAY(C4206))):I4206),0),0)</f>
        <v>0</v>
      </c>
      <c r="N4207" s="29">
        <f ca="1">IF(C4207&lt;Calculator!$G$27,0,IF(C4207=Calculator!$G$27,Calculator!$G$39,IF(H4207-K4207&lt;=0,IF(D4207&gt;Calculator!$G$39,IF(H4207-K4207+E4207+L4207+M4207+Calculator!$G$39&gt;Calculator!$G$39,Calculator!$G$39-(H4207+E4207+L4207+M4207-K4207),Calculator!$G$39),D4207),0)))</f>
        <v>0</v>
      </c>
    </row>
    <row r="4208" spans="1:14" ht="15.75" thickBot="1">
      <c r="A4208" s="33" t="str">
        <f ca="1">IF(C4208=Calculator!$H$27,"F",IF(Daily!D4208+Daily!H4208=0,IF(D4207+H4207&gt;0,"L",""),""))</f>
        <v/>
      </c>
      <c r="B4208" s="34">
        <v>4207</v>
      </c>
      <c r="C4208" s="19">
        <f t="shared" ca="1" si="261"/>
        <v>50137</v>
      </c>
      <c r="D4208" s="29">
        <f t="shared" ca="1" si="263"/>
        <v>0</v>
      </c>
      <c r="E4208" s="29">
        <f ca="1">IF(C4208&lt;Calculator!$D$26,0,IF(DAY($C4208)=1,IF(D4208-Calculator!$G$24&gt;0,Calculator!$G$24,D4208),0))</f>
        <v>0</v>
      </c>
      <c r="F4208" s="29">
        <f ca="1">IF(E4208&gt;0,D4208*Calculator!$G$22/12,0)</f>
        <v>0</v>
      </c>
      <c r="G4208" s="29">
        <f ca="1">IF(E4208&gt;0,(IFERROR(-PMT(Calculator!$G$22/12,Calculator!$G$23*12,Calculator!$G$20),0))-F4208,0)</f>
        <v>0</v>
      </c>
      <c r="H4208" s="29">
        <f t="shared" ca="1" si="264"/>
        <v>0</v>
      </c>
      <c r="I4208" s="29">
        <f t="shared" ca="1" si="262"/>
        <v>0</v>
      </c>
      <c r="J4208" s="30">
        <f>Calculator!$G$40</f>
        <v>6.5000000000000002E-2</v>
      </c>
      <c r="K4208" s="29">
        <f ca="1">IF(C4208&gt;=Calculator!$G$27,IF(DAY($C4208)=1,Calculator!$G$34/2,IF(DAY($C4208)=15,Calculator!$G$34/2,0)),0)</f>
        <v>0</v>
      </c>
      <c r="L4208" s="29">
        <f ca="1">IF(DAY($C4208)=28,IF(H4208=0,0,Calculator!$G$35),0)</f>
        <v>0</v>
      </c>
      <c r="M4208" s="29">
        <f ca="1">IF(I4208&gt;0,IF(DAY($C4208)=1,SUM(INDIRECT("I"&amp;(ROW(C4207)-DAY(C4207))):I4207),0),0)</f>
        <v>0</v>
      </c>
      <c r="N4208" s="29">
        <f ca="1">IF(C4208&lt;Calculator!$G$27,0,IF(C4208=Calculator!$G$27,Calculator!$G$39,IF(H4208-K4208&lt;=0,IF(D4208&gt;Calculator!$G$39,IF(H4208-K4208+E4208+L4208+M4208+Calculator!$G$39&gt;Calculator!$G$39,Calculator!$G$39-(H4208+E4208+L4208+M4208-K4208),Calculator!$G$39),D4208),0)))</f>
        <v>0</v>
      </c>
    </row>
    <row r="4209" spans="1:14" ht="15.75" thickBot="1">
      <c r="A4209" s="33" t="str">
        <f ca="1">IF(C4209=Calculator!$H$27,"F",IF(Daily!D4209+Daily!H4209=0,IF(D4208+H4208&gt;0,"L",""),""))</f>
        <v/>
      </c>
      <c r="B4209" s="34">
        <v>4208</v>
      </c>
      <c r="C4209" s="19">
        <f t="shared" ca="1" si="261"/>
        <v>50138</v>
      </c>
      <c r="D4209" s="29">
        <f t="shared" ca="1" si="263"/>
        <v>0</v>
      </c>
      <c r="E4209" s="29">
        <f ca="1">IF(C4209&lt;Calculator!$D$26,0,IF(DAY($C4209)=1,IF(D4209-Calculator!$G$24&gt;0,Calculator!$G$24,D4209),0))</f>
        <v>0</v>
      </c>
      <c r="F4209" s="29">
        <f ca="1">IF(E4209&gt;0,D4209*Calculator!$G$22/12,0)</f>
        <v>0</v>
      </c>
      <c r="G4209" s="29">
        <f ca="1">IF(E4209&gt;0,(IFERROR(-PMT(Calculator!$G$22/12,Calculator!$G$23*12,Calculator!$G$20),0))-F4209,0)</f>
        <v>0</v>
      </c>
      <c r="H4209" s="29">
        <f t="shared" ca="1" si="264"/>
        <v>0</v>
      </c>
      <c r="I4209" s="29">
        <f t="shared" ca="1" si="262"/>
        <v>0</v>
      </c>
      <c r="J4209" s="30">
        <f>Calculator!$G$40</f>
        <v>6.5000000000000002E-2</v>
      </c>
      <c r="K4209" s="29">
        <f ca="1">IF(C4209&gt;=Calculator!$G$27,IF(DAY($C4209)=1,Calculator!$G$34/2,IF(DAY($C4209)=15,Calculator!$G$34/2,0)),0)</f>
        <v>0</v>
      </c>
      <c r="L4209" s="29">
        <f ca="1">IF(DAY($C4209)=28,IF(H4209=0,0,Calculator!$G$35),0)</f>
        <v>0</v>
      </c>
      <c r="M4209" s="29">
        <f ca="1">IF(I4209&gt;0,IF(DAY($C4209)=1,SUM(INDIRECT("I"&amp;(ROW(C4208)-DAY(C4208))):I4208),0),0)</f>
        <v>0</v>
      </c>
      <c r="N4209" s="29">
        <f ca="1">IF(C4209&lt;Calculator!$G$27,0,IF(C4209=Calculator!$G$27,Calculator!$G$39,IF(H4209-K4209&lt;=0,IF(D4209&gt;Calculator!$G$39,IF(H4209-K4209+E4209+L4209+M4209+Calculator!$G$39&gt;Calculator!$G$39,Calculator!$G$39-(H4209+E4209+L4209+M4209-K4209),Calculator!$G$39),D4209),0)))</f>
        <v>0</v>
      </c>
    </row>
    <row r="4210" spans="1:14" ht="15.75" thickBot="1">
      <c r="A4210" s="33" t="str">
        <f ca="1">IF(C4210=Calculator!$H$27,"F",IF(Daily!D4210+Daily!H4210=0,IF(D4209+H4209&gt;0,"L",""),""))</f>
        <v/>
      </c>
      <c r="B4210" s="34">
        <v>4209</v>
      </c>
      <c r="C4210" s="19">
        <f t="shared" ca="1" si="261"/>
        <v>50139</v>
      </c>
      <c r="D4210" s="29">
        <f t="shared" ca="1" si="263"/>
        <v>0</v>
      </c>
      <c r="E4210" s="29">
        <f ca="1">IF(C4210&lt;Calculator!$D$26,0,IF(DAY($C4210)=1,IF(D4210-Calculator!$G$24&gt;0,Calculator!$G$24,D4210),0))</f>
        <v>0</v>
      </c>
      <c r="F4210" s="29">
        <f ca="1">IF(E4210&gt;0,D4210*Calculator!$G$22/12,0)</f>
        <v>0</v>
      </c>
      <c r="G4210" s="29">
        <f ca="1">IF(E4210&gt;0,(IFERROR(-PMT(Calculator!$G$22/12,Calculator!$G$23*12,Calculator!$G$20),0))-F4210,0)</f>
        <v>0</v>
      </c>
      <c r="H4210" s="29">
        <f t="shared" ca="1" si="264"/>
        <v>0</v>
      </c>
      <c r="I4210" s="29">
        <f t="shared" ca="1" si="262"/>
        <v>0</v>
      </c>
      <c r="J4210" s="30">
        <f>Calculator!$G$40</f>
        <v>6.5000000000000002E-2</v>
      </c>
      <c r="K4210" s="29">
        <f ca="1">IF(C4210&gt;=Calculator!$G$27,IF(DAY($C4210)=1,Calculator!$G$34/2,IF(DAY($C4210)=15,Calculator!$G$34/2,0)),0)</f>
        <v>0</v>
      </c>
      <c r="L4210" s="29">
        <f ca="1">IF(DAY($C4210)=28,IF(H4210=0,0,Calculator!$G$35),0)</f>
        <v>0</v>
      </c>
      <c r="M4210" s="29">
        <f ca="1">IF(I4210&gt;0,IF(DAY($C4210)=1,SUM(INDIRECT("I"&amp;(ROW(C4209)-DAY(C4209))):I4209),0),0)</f>
        <v>0</v>
      </c>
      <c r="N4210" s="29">
        <f ca="1">IF(C4210&lt;Calculator!$G$27,0,IF(C4210=Calculator!$G$27,Calculator!$G$39,IF(H4210-K4210&lt;=0,IF(D4210&gt;Calculator!$G$39,IF(H4210-K4210+E4210+L4210+M4210+Calculator!$G$39&gt;Calculator!$G$39,Calculator!$G$39-(H4210+E4210+L4210+M4210-K4210),Calculator!$G$39),D4210),0)))</f>
        <v>0</v>
      </c>
    </row>
    <row r="4211" spans="1:14" ht="15.75" thickBot="1">
      <c r="A4211" s="33" t="str">
        <f ca="1">IF(C4211=Calculator!$H$27,"F",IF(Daily!D4211+Daily!H4211=0,IF(D4210+H4210&gt;0,"L",""),""))</f>
        <v/>
      </c>
      <c r="B4211" s="34">
        <v>4210</v>
      </c>
      <c r="C4211" s="19">
        <f t="shared" ca="1" si="261"/>
        <v>50140</v>
      </c>
      <c r="D4211" s="29">
        <f t="shared" ca="1" si="263"/>
        <v>0</v>
      </c>
      <c r="E4211" s="29">
        <f ca="1">IF(C4211&lt;Calculator!$D$26,0,IF(DAY($C4211)=1,IF(D4211-Calculator!$G$24&gt;0,Calculator!$G$24,D4211),0))</f>
        <v>0</v>
      </c>
      <c r="F4211" s="29">
        <f ca="1">IF(E4211&gt;0,D4211*Calculator!$G$22/12,0)</f>
        <v>0</v>
      </c>
      <c r="G4211" s="29">
        <f ca="1">IF(E4211&gt;0,(IFERROR(-PMT(Calculator!$G$22/12,Calculator!$G$23*12,Calculator!$G$20),0))-F4211,0)</f>
        <v>0</v>
      </c>
      <c r="H4211" s="29">
        <f t="shared" ca="1" si="264"/>
        <v>0</v>
      </c>
      <c r="I4211" s="29">
        <f t="shared" ca="1" si="262"/>
        <v>0</v>
      </c>
      <c r="J4211" s="30">
        <f>Calculator!$G$40</f>
        <v>6.5000000000000002E-2</v>
      </c>
      <c r="K4211" s="29">
        <f ca="1">IF(C4211&gt;=Calculator!$G$27,IF(DAY($C4211)=1,Calculator!$G$34/2,IF(DAY($C4211)=15,Calculator!$G$34/2,0)),0)</f>
        <v>0</v>
      </c>
      <c r="L4211" s="29">
        <f ca="1">IF(DAY($C4211)=28,IF(H4211=0,0,Calculator!$G$35),0)</f>
        <v>0</v>
      </c>
      <c r="M4211" s="29">
        <f ca="1">IF(I4211&gt;0,IF(DAY($C4211)=1,SUM(INDIRECT("I"&amp;(ROW(C4210)-DAY(C4210))):I4210),0),0)</f>
        <v>0</v>
      </c>
      <c r="N4211" s="29">
        <f ca="1">IF(C4211&lt;Calculator!$G$27,0,IF(C4211=Calculator!$G$27,Calculator!$G$39,IF(H4211-K4211&lt;=0,IF(D4211&gt;Calculator!$G$39,IF(H4211-K4211+E4211+L4211+M4211+Calculator!$G$39&gt;Calculator!$G$39,Calculator!$G$39-(H4211+E4211+L4211+M4211-K4211),Calculator!$G$39),D4211),0)))</f>
        <v>0</v>
      </c>
    </row>
    <row r="4212" spans="1:14" ht="15.75" thickBot="1">
      <c r="A4212" s="33" t="str">
        <f ca="1">IF(C4212=Calculator!$H$27,"F",IF(Daily!D4212+Daily!H4212=0,IF(D4211+H4211&gt;0,"L",""),""))</f>
        <v/>
      </c>
      <c r="B4212" s="34">
        <v>4211</v>
      </c>
      <c r="C4212" s="19">
        <f t="shared" ca="1" si="261"/>
        <v>50141</v>
      </c>
      <c r="D4212" s="29">
        <f t="shared" ca="1" si="263"/>
        <v>0</v>
      </c>
      <c r="E4212" s="29">
        <f ca="1">IF(C4212&lt;Calculator!$D$26,0,IF(DAY($C4212)=1,IF(D4212-Calculator!$G$24&gt;0,Calculator!$G$24,D4212),0))</f>
        <v>0</v>
      </c>
      <c r="F4212" s="29">
        <f ca="1">IF(E4212&gt;0,D4212*Calculator!$G$22/12,0)</f>
        <v>0</v>
      </c>
      <c r="G4212" s="29">
        <f ca="1">IF(E4212&gt;0,(IFERROR(-PMT(Calculator!$G$22/12,Calculator!$G$23*12,Calculator!$G$20),0))-F4212,0)</f>
        <v>0</v>
      </c>
      <c r="H4212" s="29">
        <f t="shared" ca="1" si="264"/>
        <v>0</v>
      </c>
      <c r="I4212" s="29">
        <f t="shared" ca="1" si="262"/>
        <v>0</v>
      </c>
      <c r="J4212" s="30">
        <f>Calculator!$G$40</f>
        <v>6.5000000000000002E-2</v>
      </c>
      <c r="K4212" s="29">
        <f ca="1">IF(C4212&gt;=Calculator!$G$27,IF(DAY($C4212)=1,Calculator!$G$34/2,IF(DAY($C4212)=15,Calculator!$G$34/2,0)),0)</f>
        <v>0</v>
      </c>
      <c r="L4212" s="29">
        <f ca="1">IF(DAY($C4212)=28,IF(H4212=0,0,Calculator!$G$35),0)</f>
        <v>0</v>
      </c>
      <c r="M4212" s="29">
        <f ca="1">IF(I4212&gt;0,IF(DAY($C4212)=1,SUM(INDIRECT("I"&amp;(ROW(C4211)-DAY(C4211))):I4211),0),0)</f>
        <v>0</v>
      </c>
      <c r="N4212" s="29">
        <f ca="1">IF(C4212&lt;Calculator!$G$27,0,IF(C4212=Calculator!$G$27,Calculator!$G$39,IF(H4212-K4212&lt;=0,IF(D4212&gt;Calculator!$G$39,IF(H4212-K4212+E4212+L4212+M4212+Calculator!$G$39&gt;Calculator!$G$39,Calculator!$G$39-(H4212+E4212+L4212+M4212-K4212),Calculator!$G$39),D4212),0)))</f>
        <v>0</v>
      </c>
    </row>
    <row r="4213" spans="1:14" ht="15.75" thickBot="1">
      <c r="A4213" s="33" t="str">
        <f ca="1">IF(C4213=Calculator!$H$27,"F",IF(Daily!D4213+Daily!H4213=0,IF(D4212+H4212&gt;0,"L",""),""))</f>
        <v/>
      </c>
      <c r="B4213" s="34">
        <v>4212</v>
      </c>
      <c r="C4213" s="19">
        <f t="shared" ca="1" si="261"/>
        <v>50142</v>
      </c>
      <c r="D4213" s="29">
        <f t="shared" ca="1" si="263"/>
        <v>0</v>
      </c>
      <c r="E4213" s="29">
        <f ca="1">IF(C4213&lt;Calculator!$D$26,0,IF(DAY($C4213)=1,IF(D4213-Calculator!$G$24&gt;0,Calculator!$G$24,D4213),0))</f>
        <v>0</v>
      </c>
      <c r="F4213" s="29">
        <f ca="1">IF(E4213&gt;0,D4213*Calculator!$G$22/12,0)</f>
        <v>0</v>
      </c>
      <c r="G4213" s="29">
        <f ca="1">IF(E4213&gt;0,(IFERROR(-PMT(Calculator!$G$22/12,Calculator!$G$23*12,Calculator!$G$20),0))-F4213,0)</f>
        <v>0</v>
      </c>
      <c r="H4213" s="29">
        <f t="shared" ca="1" si="264"/>
        <v>0</v>
      </c>
      <c r="I4213" s="29">
        <f t="shared" ca="1" si="262"/>
        <v>0</v>
      </c>
      <c r="J4213" s="30">
        <f>Calculator!$G$40</f>
        <v>6.5000000000000002E-2</v>
      </c>
      <c r="K4213" s="29">
        <f ca="1">IF(C4213&gt;=Calculator!$G$27,IF(DAY($C4213)=1,Calculator!$G$34/2,IF(DAY($C4213)=15,Calculator!$G$34/2,0)),0)</f>
        <v>0</v>
      </c>
      <c r="L4213" s="29">
        <f ca="1">IF(DAY($C4213)=28,IF(H4213=0,0,Calculator!$G$35),0)</f>
        <v>0</v>
      </c>
      <c r="M4213" s="29">
        <f ca="1">IF(I4213&gt;0,IF(DAY($C4213)=1,SUM(INDIRECT("I"&amp;(ROW(C4212)-DAY(C4212))):I4212),0),0)</f>
        <v>0</v>
      </c>
      <c r="N4213" s="29">
        <f ca="1">IF(C4213&lt;Calculator!$G$27,0,IF(C4213=Calculator!$G$27,Calculator!$G$39,IF(H4213-K4213&lt;=0,IF(D4213&gt;Calculator!$G$39,IF(H4213-K4213+E4213+L4213+M4213+Calculator!$G$39&gt;Calculator!$G$39,Calculator!$G$39-(H4213+E4213+L4213+M4213-K4213),Calculator!$G$39),D4213),0)))</f>
        <v>0</v>
      </c>
    </row>
    <row r="4214" spans="1:14" ht="15.75" thickBot="1">
      <c r="A4214" s="33" t="str">
        <f ca="1">IF(C4214=Calculator!$H$27,"F",IF(Daily!D4214+Daily!H4214=0,IF(D4213+H4213&gt;0,"L",""),""))</f>
        <v/>
      </c>
      <c r="B4214" s="34">
        <v>4213</v>
      </c>
      <c r="C4214" s="19">
        <f t="shared" ca="1" si="261"/>
        <v>50143</v>
      </c>
      <c r="D4214" s="29">
        <f t="shared" ca="1" si="263"/>
        <v>0</v>
      </c>
      <c r="E4214" s="29">
        <f ca="1">IF(C4214&lt;Calculator!$D$26,0,IF(DAY($C4214)=1,IF(D4214-Calculator!$G$24&gt;0,Calculator!$G$24,D4214),0))</f>
        <v>0</v>
      </c>
      <c r="F4214" s="29">
        <f ca="1">IF(E4214&gt;0,D4214*Calculator!$G$22/12,0)</f>
        <v>0</v>
      </c>
      <c r="G4214" s="29">
        <f ca="1">IF(E4214&gt;0,(IFERROR(-PMT(Calculator!$G$22/12,Calculator!$G$23*12,Calculator!$G$20),0))-F4214,0)</f>
        <v>0</v>
      </c>
      <c r="H4214" s="29">
        <f t="shared" ca="1" si="264"/>
        <v>0</v>
      </c>
      <c r="I4214" s="29">
        <f t="shared" ca="1" si="262"/>
        <v>0</v>
      </c>
      <c r="J4214" s="30">
        <f>Calculator!$G$40</f>
        <v>6.5000000000000002E-2</v>
      </c>
      <c r="K4214" s="29">
        <f ca="1">IF(C4214&gt;=Calculator!$G$27,IF(DAY($C4214)=1,Calculator!$G$34/2,IF(DAY($C4214)=15,Calculator!$G$34/2,0)),0)</f>
        <v>0</v>
      </c>
      <c r="L4214" s="29">
        <f ca="1">IF(DAY($C4214)=28,IF(H4214=0,0,Calculator!$G$35),0)</f>
        <v>0</v>
      </c>
      <c r="M4214" s="29">
        <f ca="1">IF(I4214&gt;0,IF(DAY($C4214)=1,SUM(INDIRECT("I"&amp;(ROW(C4213)-DAY(C4213))):I4213),0),0)</f>
        <v>0</v>
      </c>
      <c r="N4214" s="29">
        <f ca="1">IF(C4214&lt;Calculator!$G$27,0,IF(C4214=Calculator!$G$27,Calculator!$G$39,IF(H4214-K4214&lt;=0,IF(D4214&gt;Calculator!$G$39,IF(H4214-K4214+E4214+L4214+M4214+Calculator!$G$39&gt;Calculator!$G$39,Calculator!$G$39-(H4214+E4214+L4214+M4214-K4214),Calculator!$G$39),D4214),0)))</f>
        <v>0</v>
      </c>
    </row>
    <row r="4215" spans="1:14" ht="15.75" thickBot="1">
      <c r="A4215" s="33" t="str">
        <f ca="1">IF(C4215=Calculator!$H$27,"F",IF(Daily!D4215+Daily!H4215=0,IF(D4214+H4214&gt;0,"L",""),""))</f>
        <v/>
      </c>
      <c r="B4215" s="34">
        <v>4214</v>
      </c>
      <c r="C4215" s="19">
        <f t="shared" ca="1" si="261"/>
        <v>50144</v>
      </c>
      <c r="D4215" s="29">
        <f t="shared" ca="1" si="263"/>
        <v>0</v>
      </c>
      <c r="E4215" s="29">
        <f ca="1">IF(C4215&lt;Calculator!$D$26,0,IF(DAY($C4215)=1,IF(D4215-Calculator!$G$24&gt;0,Calculator!$G$24,D4215),0))</f>
        <v>0</v>
      </c>
      <c r="F4215" s="29">
        <f ca="1">IF(E4215&gt;0,D4215*Calculator!$G$22/12,0)</f>
        <v>0</v>
      </c>
      <c r="G4215" s="29">
        <f ca="1">IF(E4215&gt;0,(IFERROR(-PMT(Calculator!$G$22/12,Calculator!$G$23*12,Calculator!$G$20),0))-F4215,0)</f>
        <v>0</v>
      </c>
      <c r="H4215" s="29">
        <f t="shared" ca="1" si="264"/>
        <v>0</v>
      </c>
      <c r="I4215" s="29">
        <f t="shared" ca="1" si="262"/>
        <v>0</v>
      </c>
      <c r="J4215" s="30">
        <f>Calculator!$G$40</f>
        <v>6.5000000000000002E-2</v>
      </c>
      <c r="K4215" s="29">
        <f ca="1">IF(C4215&gt;=Calculator!$G$27,IF(DAY($C4215)=1,Calculator!$G$34/2,IF(DAY($C4215)=15,Calculator!$G$34/2,0)),0)</f>
        <v>0</v>
      </c>
      <c r="L4215" s="29">
        <f ca="1">IF(DAY($C4215)=28,IF(H4215=0,0,Calculator!$G$35),0)</f>
        <v>0</v>
      </c>
      <c r="M4215" s="29">
        <f ca="1">IF(I4215&gt;0,IF(DAY($C4215)=1,SUM(INDIRECT("I"&amp;(ROW(C4214)-DAY(C4214))):I4214),0),0)</f>
        <v>0</v>
      </c>
      <c r="N4215" s="29">
        <f ca="1">IF(C4215&lt;Calculator!$G$27,0,IF(C4215=Calculator!$G$27,Calculator!$G$39,IF(H4215-K4215&lt;=0,IF(D4215&gt;Calculator!$G$39,IF(H4215-K4215+E4215+L4215+M4215+Calculator!$G$39&gt;Calculator!$G$39,Calculator!$G$39-(H4215+E4215+L4215+M4215-K4215),Calculator!$G$39),D4215),0)))</f>
        <v>0</v>
      </c>
    </row>
    <row r="4216" spans="1:14" ht="15.75" thickBot="1">
      <c r="A4216" s="33" t="str">
        <f ca="1">IF(C4216=Calculator!$H$27,"F",IF(Daily!D4216+Daily!H4216=0,IF(D4215+H4215&gt;0,"L",""),""))</f>
        <v/>
      </c>
      <c r="B4216" s="34">
        <v>4215</v>
      </c>
      <c r="C4216" s="19">
        <f t="shared" ca="1" si="261"/>
        <v>50145</v>
      </c>
      <c r="D4216" s="29">
        <f t="shared" ca="1" si="263"/>
        <v>0</v>
      </c>
      <c r="E4216" s="29">
        <f ca="1">IF(C4216&lt;Calculator!$D$26,0,IF(DAY($C4216)=1,IF(D4216-Calculator!$G$24&gt;0,Calculator!$G$24,D4216),0))</f>
        <v>0</v>
      </c>
      <c r="F4216" s="29">
        <f ca="1">IF(E4216&gt;0,D4216*Calculator!$G$22/12,0)</f>
        <v>0</v>
      </c>
      <c r="G4216" s="29">
        <f ca="1">IF(E4216&gt;0,(IFERROR(-PMT(Calculator!$G$22/12,Calculator!$G$23*12,Calculator!$G$20),0))-F4216,0)</f>
        <v>0</v>
      </c>
      <c r="H4216" s="29">
        <f t="shared" ca="1" si="264"/>
        <v>0</v>
      </c>
      <c r="I4216" s="29">
        <f t="shared" ca="1" si="262"/>
        <v>0</v>
      </c>
      <c r="J4216" s="30">
        <f>Calculator!$G$40</f>
        <v>6.5000000000000002E-2</v>
      </c>
      <c r="K4216" s="29">
        <f ca="1">IF(C4216&gt;=Calculator!$G$27,IF(DAY($C4216)=1,Calculator!$G$34/2,IF(DAY($C4216)=15,Calculator!$G$34/2,0)),0)</f>
        <v>4500</v>
      </c>
      <c r="L4216" s="29">
        <f ca="1">IF(DAY($C4216)=28,IF(H4216=0,0,Calculator!$G$35),0)</f>
        <v>0</v>
      </c>
      <c r="M4216" s="29">
        <f ca="1">IF(I4216&gt;0,IF(DAY($C4216)=1,SUM(INDIRECT("I"&amp;(ROW(C4215)-DAY(C4215))):I4215),0),0)</f>
        <v>0</v>
      </c>
      <c r="N4216" s="29">
        <f ca="1">IF(C4216&lt;Calculator!$G$27,0,IF(C4216=Calculator!$G$27,Calculator!$G$39,IF(H4216-K4216&lt;=0,IF(D4216&gt;Calculator!$G$39,IF(H4216-K4216+E4216+L4216+M4216+Calculator!$G$39&gt;Calculator!$G$39,Calculator!$G$39-(H4216+E4216+L4216+M4216-K4216),Calculator!$G$39),D4216),0)))</f>
        <v>0</v>
      </c>
    </row>
    <row r="4217" spans="1:14" ht="15.75" thickBot="1">
      <c r="A4217" s="33" t="str">
        <f ca="1">IF(C4217=Calculator!$H$27,"F",IF(Daily!D4217+Daily!H4217=0,IF(D4216+H4216&gt;0,"L",""),""))</f>
        <v/>
      </c>
      <c r="B4217" s="34">
        <v>4216</v>
      </c>
      <c r="C4217" s="19">
        <f t="shared" ca="1" si="261"/>
        <v>50146</v>
      </c>
      <c r="D4217" s="29">
        <f t="shared" ca="1" si="263"/>
        <v>0</v>
      </c>
      <c r="E4217" s="29">
        <f ca="1">IF(C4217&lt;Calculator!$D$26,0,IF(DAY($C4217)=1,IF(D4217-Calculator!$G$24&gt;0,Calculator!$G$24,D4217),0))</f>
        <v>0</v>
      </c>
      <c r="F4217" s="29">
        <f ca="1">IF(E4217&gt;0,D4217*Calculator!$G$22/12,0)</f>
        <v>0</v>
      </c>
      <c r="G4217" s="29">
        <f ca="1">IF(E4217&gt;0,(IFERROR(-PMT(Calculator!$G$22/12,Calculator!$G$23*12,Calculator!$G$20),0))-F4217,0)</f>
        <v>0</v>
      </c>
      <c r="H4217" s="29">
        <f t="shared" ca="1" si="264"/>
        <v>0</v>
      </c>
      <c r="I4217" s="29">
        <f t="shared" ca="1" si="262"/>
        <v>0</v>
      </c>
      <c r="J4217" s="30">
        <f>Calculator!$G$40</f>
        <v>6.5000000000000002E-2</v>
      </c>
      <c r="K4217" s="29">
        <f ca="1">IF(C4217&gt;=Calculator!$G$27,IF(DAY($C4217)=1,Calculator!$G$34/2,IF(DAY($C4217)=15,Calculator!$G$34/2,0)),0)</f>
        <v>0</v>
      </c>
      <c r="L4217" s="29">
        <f ca="1">IF(DAY($C4217)=28,IF(H4217=0,0,Calculator!$G$35),0)</f>
        <v>0</v>
      </c>
      <c r="M4217" s="29">
        <f ca="1">IF(I4217&gt;0,IF(DAY($C4217)=1,SUM(INDIRECT("I"&amp;(ROW(C4216)-DAY(C4216))):I4216),0),0)</f>
        <v>0</v>
      </c>
      <c r="N4217" s="29">
        <f ca="1">IF(C4217&lt;Calculator!$G$27,0,IF(C4217=Calculator!$G$27,Calculator!$G$39,IF(H4217-K4217&lt;=0,IF(D4217&gt;Calculator!$G$39,IF(H4217-K4217+E4217+L4217+M4217+Calculator!$G$39&gt;Calculator!$G$39,Calculator!$G$39-(H4217+E4217+L4217+M4217-K4217),Calculator!$G$39),D4217),0)))</f>
        <v>0</v>
      </c>
    </row>
    <row r="4218" spans="1:14" ht="15.75" thickBot="1">
      <c r="A4218" s="33" t="str">
        <f ca="1">IF(C4218=Calculator!$H$27,"F",IF(Daily!D4218+Daily!H4218=0,IF(D4217+H4217&gt;0,"L",""),""))</f>
        <v/>
      </c>
      <c r="B4218" s="34">
        <v>4217</v>
      </c>
      <c r="C4218" s="19">
        <f t="shared" ca="1" si="261"/>
        <v>50147</v>
      </c>
      <c r="D4218" s="29">
        <f t="shared" ca="1" si="263"/>
        <v>0</v>
      </c>
      <c r="E4218" s="29">
        <f ca="1">IF(C4218&lt;Calculator!$D$26,0,IF(DAY($C4218)=1,IF(D4218-Calculator!$G$24&gt;0,Calculator!$G$24,D4218),0))</f>
        <v>0</v>
      </c>
      <c r="F4218" s="29">
        <f ca="1">IF(E4218&gt;0,D4218*Calculator!$G$22/12,0)</f>
        <v>0</v>
      </c>
      <c r="G4218" s="29">
        <f ca="1">IF(E4218&gt;0,(IFERROR(-PMT(Calculator!$G$22/12,Calculator!$G$23*12,Calculator!$G$20),0))-F4218,0)</f>
        <v>0</v>
      </c>
      <c r="H4218" s="29">
        <f t="shared" ca="1" si="264"/>
        <v>0</v>
      </c>
      <c r="I4218" s="29">
        <f t="shared" ca="1" si="262"/>
        <v>0</v>
      </c>
      <c r="J4218" s="30">
        <f>Calculator!$G$40</f>
        <v>6.5000000000000002E-2</v>
      </c>
      <c r="K4218" s="29">
        <f ca="1">IF(C4218&gt;=Calculator!$G$27,IF(DAY($C4218)=1,Calculator!$G$34/2,IF(DAY($C4218)=15,Calculator!$G$34/2,0)),0)</f>
        <v>0</v>
      </c>
      <c r="L4218" s="29">
        <f ca="1">IF(DAY($C4218)=28,IF(H4218=0,0,Calculator!$G$35),0)</f>
        <v>0</v>
      </c>
      <c r="M4218" s="29">
        <f ca="1">IF(I4218&gt;0,IF(DAY($C4218)=1,SUM(INDIRECT("I"&amp;(ROW(C4217)-DAY(C4217))):I4217),0),0)</f>
        <v>0</v>
      </c>
      <c r="N4218" s="29">
        <f ca="1">IF(C4218&lt;Calculator!$G$27,0,IF(C4218=Calculator!$G$27,Calculator!$G$39,IF(H4218-K4218&lt;=0,IF(D4218&gt;Calculator!$G$39,IF(H4218-K4218+E4218+L4218+M4218+Calculator!$G$39&gt;Calculator!$G$39,Calculator!$G$39-(H4218+E4218+L4218+M4218-K4218),Calculator!$G$39),D4218),0)))</f>
        <v>0</v>
      </c>
    </row>
    <row r="4219" spans="1:14" ht="15.75" thickBot="1">
      <c r="A4219" s="33" t="str">
        <f ca="1">IF(C4219=Calculator!$H$27,"F",IF(Daily!D4219+Daily!H4219=0,IF(D4218+H4218&gt;0,"L",""),""))</f>
        <v/>
      </c>
      <c r="B4219" s="34">
        <v>4218</v>
      </c>
      <c r="C4219" s="19">
        <f t="shared" ca="1" si="261"/>
        <v>50148</v>
      </c>
      <c r="D4219" s="29">
        <f t="shared" ca="1" si="263"/>
        <v>0</v>
      </c>
      <c r="E4219" s="29">
        <f ca="1">IF(C4219&lt;Calculator!$D$26,0,IF(DAY($C4219)=1,IF(D4219-Calculator!$G$24&gt;0,Calculator!$G$24,D4219),0))</f>
        <v>0</v>
      </c>
      <c r="F4219" s="29">
        <f ca="1">IF(E4219&gt;0,D4219*Calculator!$G$22/12,0)</f>
        <v>0</v>
      </c>
      <c r="G4219" s="29">
        <f ca="1">IF(E4219&gt;0,(IFERROR(-PMT(Calculator!$G$22/12,Calculator!$G$23*12,Calculator!$G$20),0))-F4219,0)</f>
        <v>0</v>
      </c>
      <c r="H4219" s="29">
        <f t="shared" ca="1" si="264"/>
        <v>0</v>
      </c>
      <c r="I4219" s="29">
        <f t="shared" ca="1" si="262"/>
        <v>0</v>
      </c>
      <c r="J4219" s="30">
        <f>Calculator!$G$40</f>
        <v>6.5000000000000002E-2</v>
      </c>
      <c r="K4219" s="29">
        <f ca="1">IF(C4219&gt;=Calculator!$G$27,IF(DAY($C4219)=1,Calculator!$G$34/2,IF(DAY($C4219)=15,Calculator!$G$34/2,0)),0)</f>
        <v>0</v>
      </c>
      <c r="L4219" s="29">
        <f ca="1">IF(DAY($C4219)=28,IF(H4219=0,0,Calculator!$G$35),0)</f>
        <v>0</v>
      </c>
      <c r="M4219" s="29">
        <f ca="1">IF(I4219&gt;0,IF(DAY($C4219)=1,SUM(INDIRECT("I"&amp;(ROW(C4218)-DAY(C4218))):I4218),0),0)</f>
        <v>0</v>
      </c>
      <c r="N4219" s="29">
        <f ca="1">IF(C4219&lt;Calculator!$G$27,0,IF(C4219=Calculator!$G$27,Calculator!$G$39,IF(H4219-K4219&lt;=0,IF(D4219&gt;Calculator!$G$39,IF(H4219-K4219+E4219+L4219+M4219+Calculator!$G$39&gt;Calculator!$G$39,Calculator!$G$39-(H4219+E4219+L4219+M4219-K4219),Calculator!$G$39),D4219),0)))</f>
        <v>0</v>
      </c>
    </row>
    <row r="4220" spans="1:14" ht="15.75" thickBot="1">
      <c r="A4220" s="33" t="str">
        <f ca="1">IF(C4220=Calculator!$H$27,"F",IF(Daily!D4220+Daily!H4220=0,IF(D4219+H4219&gt;0,"L",""),""))</f>
        <v/>
      </c>
      <c r="B4220" s="34">
        <v>4219</v>
      </c>
      <c r="C4220" s="19">
        <f t="shared" ca="1" si="261"/>
        <v>50149</v>
      </c>
      <c r="D4220" s="29">
        <f t="shared" ca="1" si="263"/>
        <v>0</v>
      </c>
      <c r="E4220" s="29">
        <f ca="1">IF(C4220&lt;Calculator!$D$26,0,IF(DAY($C4220)=1,IF(D4220-Calculator!$G$24&gt;0,Calculator!$G$24,D4220),0))</f>
        <v>0</v>
      </c>
      <c r="F4220" s="29">
        <f ca="1">IF(E4220&gt;0,D4220*Calculator!$G$22/12,0)</f>
        <v>0</v>
      </c>
      <c r="G4220" s="29">
        <f ca="1">IF(E4220&gt;0,(IFERROR(-PMT(Calculator!$G$22/12,Calculator!$G$23*12,Calculator!$G$20),0))-F4220,0)</f>
        <v>0</v>
      </c>
      <c r="H4220" s="29">
        <f t="shared" ca="1" si="264"/>
        <v>0</v>
      </c>
      <c r="I4220" s="29">
        <f t="shared" ca="1" si="262"/>
        <v>0</v>
      </c>
      <c r="J4220" s="30">
        <f>Calculator!$G$40</f>
        <v>6.5000000000000002E-2</v>
      </c>
      <c r="K4220" s="29">
        <f ca="1">IF(C4220&gt;=Calculator!$G$27,IF(DAY($C4220)=1,Calculator!$G$34/2,IF(DAY($C4220)=15,Calculator!$G$34/2,0)),0)</f>
        <v>0</v>
      </c>
      <c r="L4220" s="29">
        <f ca="1">IF(DAY($C4220)=28,IF(H4220=0,0,Calculator!$G$35),0)</f>
        <v>0</v>
      </c>
      <c r="M4220" s="29">
        <f ca="1">IF(I4220&gt;0,IF(DAY($C4220)=1,SUM(INDIRECT("I"&amp;(ROW(C4219)-DAY(C4219))):I4219),0),0)</f>
        <v>0</v>
      </c>
      <c r="N4220" s="29">
        <f ca="1">IF(C4220&lt;Calculator!$G$27,0,IF(C4220=Calculator!$G$27,Calculator!$G$39,IF(H4220-K4220&lt;=0,IF(D4220&gt;Calculator!$G$39,IF(H4220-K4220+E4220+L4220+M4220+Calculator!$G$39&gt;Calculator!$G$39,Calculator!$G$39-(H4220+E4220+L4220+M4220-K4220),Calculator!$G$39),D4220),0)))</f>
        <v>0</v>
      </c>
    </row>
    <row r="4221" spans="1:14" ht="15.75" thickBot="1">
      <c r="A4221" s="33" t="str">
        <f ca="1">IF(C4221=Calculator!$H$27,"F",IF(Daily!D4221+Daily!H4221=0,IF(D4220+H4220&gt;0,"L",""),""))</f>
        <v/>
      </c>
      <c r="B4221" s="34">
        <v>4220</v>
      </c>
      <c r="C4221" s="19">
        <f t="shared" ca="1" si="261"/>
        <v>50150</v>
      </c>
      <c r="D4221" s="29">
        <f t="shared" ca="1" si="263"/>
        <v>0</v>
      </c>
      <c r="E4221" s="29">
        <f ca="1">IF(C4221&lt;Calculator!$D$26,0,IF(DAY($C4221)=1,IF(D4221-Calculator!$G$24&gt;0,Calculator!$G$24,D4221),0))</f>
        <v>0</v>
      </c>
      <c r="F4221" s="29">
        <f ca="1">IF(E4221&gt;0,D4221*Calculator!$G$22/12,0)</f>
        <v>0</v>
      </c>
      <c r="G4221" s="29">
        <f ca="1">IF(E4221&gt;0,(IFERROR(-PMT(Calculator!$G$22/12,Calculator!$G$23*12,Calculator!$G$20),0))-F4221,0)</f>
        <v>0</v>
      </c>
      <c r="H4221" s="29">
        <f t="shared" ca="1" si="264"/>
        <v>0</v>
      </c>
      <c r="I4221" s="29">
        <f t="shared" ca="1" si="262"/>
        <v>0</v>
      </c>
      <c r="J4221" s="30">
        <f>Calculator!$G$40</f>
        <v>6.5000000000000002E-2</v>
      </c>
      <c r="K4221" s="29">
        <f ca="1">IF(C4221&gt;=Calculator!$G$27,IF(DAY($C4221)=1,Calculator!$G$34/2,IF(DAY($C4221)=15,Calculator!$G$34/2,0)),0)</f>
        <v>0</v>
      </c>
      <c r="L4221" s="29">
        <f ca="1">IF(DAY($C4221)=28,IF(H4221=0,0,Calculator!$G$35),0)</f>
        <v>0</v>
      </c>
      <c r="M4221" s="29">
        <f ca="1">IF(I4221&gt;0,IF(DAY($C4221)=1,SUM(INDIRECT("I"&amp;(ROW(C4220)-DAY(C4220))):I4220),0),0)</f>
        <v>0</v>
      </c>
      <c r="N4221" s="29">
        <f ca="1">IF(C4221&lt;Calculator!$G$27,0,IF(C4221=Calculator!$G$27,Calculator!$G$39,IF(H4221-K4221&lt;=0,IF(D4221&gt;Calculator!$G$39,IF(H4221-K4221+E4221+L4221+M4221+Calculator!$G$39&gt;Calculator!$G$39,Calculator!$G$39-(H4221+E4221+L4221+M4221-K4221),Calculator!$G$39),D4221),0)))</f>
        <v>0</v>
      </c>
    </row>
    <row r="4222" spans="1:14" ht="15.75" thickBot="1">
      <c r="A4222" s="33" t="str">
        <f ca="1">IF(C4222=Calculator!$H$27,"F",IF(Daily!D4222+Daily!H4222=0,IF(D4221+H4221&gt;0,"L",""),""))</f>
        <v/>
      </c>
      <c r="B4222" s="34">
        <v>4221</v>
      </c>
      <c r="C4222" s="19">
        <f t="shared" ca="1" si="261"/>
        <v>50151</v>
      </c>
      <c r="D4222" s="29">
        <f t="shared" ca="1" si="263"/>
        <v>0</v>
      </c>
      <c r="E4222" s="29">
        <f ca="1">IF(C4222&lt;Calculator!$D$26,0,IF(DAY($C4222)=1,IF(D4222-Calculator!$G$24&gt;0,Calculator!$G$24,D4222),0))</f>
        <v>0</v>
      </c>
      <c r="F4222" s="29">
        <f ca="1">IF(E4222&gt;0,D4222*Calculator!$G$22/12,0)</f>
        <v>0</v>
      </c>
      <c r="G4222" s="29">
        <f ca="1">IF(E4222&gt;0,(IFERROR(-PMT(Calculator!$G$22/12,Calculator!$G$23*12,Calculator!$G$20),0))-F4222,0)</f>
        <v>0</v>
      </c>
      <c r="H4222" s="29">
        <f t="shared" ca="1" si="264"/>
        <v>0</v>
      </c>
      <c r="I4222" s="29">
        <f t="shared" ca="1" si="262"/>
        <v>0</v>
      </c>
      <c r="J4222" s="30">
        <f>Calculator!$G$40</f>
        <v>6.5000000000000002E-2</v>
      </c>
      <c r="K4222" s="29">
        <f ca="1">IF(C4222&gt;=Calculator!$G$27,IF(DAY($C4222)=1,Calculator!$G$34/2,IF(DAY($C4222)=15,Calculator!$G$34/2,0)),0)</f>
        <v>0</v>
      </c>
      <c r="L4222" s="29">
        <f ca="1">IF(DAY($C4222)=28,IF(H4222=0,0,Calculator!$G$35),0)</f>
        <v>0</v>
      </c>
      <c r="M4222" s="29">
        <f ca="1">IF(I4222&gt;0,IF(DAY($C4222)=1,SUM(INDIRECT("I"&amp;(ROW(C4221)-DAY(C4221))):I4221),0),0)</f>
        <v>0</v>
      </c>
      <c r="N4222" s="29">
        <f ca="1">IF(C4222&lt;Calculator!$G$27,0,IF(C4222=Calculator!$G$27,Calculator!$G$39,IF(H4222-K4222&lt;=0,IF(D4222&gt;Calculator!$G$39,IF(H4222-K4222+E4222+L4222+M4222+Calculator!$G$39&gt;Calculator!$G$39,Calculator!$G$39-(H4222+E4222+L4222+M4222-K4222),Calculator!$G$39),D4222),0)))</f>
        <v>0</v>
      </c>
    </row>
    <row r="4223" spans="1:14" ht="15.75" thickBot="1">
      <c r="A4223" s="33" t="str">
        <f ca="1">IF(C4223=Calculator!$H$27,"F",IF(Daily!D4223+Daily!H4223=0,IF(D4222+H4222&gt;0,"L",""),""))</f>
        <v/>
      </c>
      <c r="B4223" s="34">
        <v>4222</v>
      </c>
      <c r="C4223" s="19">
        <f t="shared" ca="1" si="261"/>
        <v>50152</v>
      </c>
      <c r="D4223" s="29">
        <f t="shared" ca="1" si="263"/>
        <v>0</v>
      </c>
      <c r="E4223" s="29">
        <f ca="1">IF(C4223&lt;Calculator!$D$26,0,IF(DAY($C4223)=1,IF(D4223-Calculator!$G$24&gt;0,Calculator!$G$24,D4223),0))</f>
        <v>0</v>
      </c>
      <c r="F4223" s="29">
        <f ca="1">IF(E4223&gt;0,D4223*Calculator!$G$22/12,0)</f>
        <v>0</v>
      </c>
      <c r="G4223" s="29">
        <f ca="1">IF(E4223&gt;0,(IFERROR(-PMT(Calculator!$G$22/12,Calculator!$G$23*12,Calculator!$G$20),0))-F4223,0)</f>
        <v>0</v>
      </c>
      <c r="H4223" s="29">
        <f t="shared" ca="1" si="264"/>
        <v>0</v>
      </c>
      <c r="I4223" s="29">
        <f t="shared" ca="1" si="262"/>
        <v>0</v>
      </c>
      <c r="J4223" s="30">
        <f>Calculator!$G$40</f>
        <v>6.5000000000000002E-2</v>
      </c>
      <c r="K4223" s="29">
        <f ca="1">IF(C4223&gt;=Calculator!$G$27,IF(DAY($C4223)=1,Calculator!$G$34/2,IF(DAY($C4223)=15,Calculator!$G$34/2,0)),0)</f>
        <v>0</v>
      </c>
      <c r="L4223" s="29">
        <f ca="1">IF(DAY($C4223)=28,IF(H4223=0,0,Calculator!$G$35),0)</f>
        <v>0</v>
      </c>
      <c r="M4223" s="29">
        <f ca="1">IF(I4223&gt;0,IF(DAY($C4223)=1,SUM(INDIRECT("I"&amp;(ROW(C4222)-DAY(C4222))):I4222),0),0)</f>
        <v>0</v>
      </c>
      <c r="N4223" s="29">
        <f ca="1">IF(C4223&lt;Calculator!$G$27,0,IF(C4223=Calculator!$G$27,Calculator!$G$39,IF(H4223-K4223&lt;=0,IF(D4223&gt;Calculator!$G$39,IF(H4223-K4223+E4223+L4223+M4223+Calculator!$G$39&gt;Calculator!$G$39,Calculator!$G$39-(H4223+E4223+L4223+M4223-K4223),Calculator!$G$39),D4223),0)))</f>
        <v>0</v>
      </c>
    </row>
    <row r="4224" spans="1:14" ht="15.75" thickBot="1">
      <c r="A4224" s="33" t="str">
        <f ca="1">IF(C4224=Calculator!$H$27,"F",IF(Daily!D4224+Daily!H4224=0,IF(D4223+H4223&gt;0,"L",""),""))</f>
        <v/>
      </c>
      <c r="B4224" s="34">
        <v>4223</v>
      </c>
      <c r="C4224" s="19">
        <f t="shared" ca="1" si="261"/>
        <v>50153</v>
      </c>
      <c r="D4224" s="29">
        <f t="shared" ca="1" si="263"/>
        <v>0</v>
      </c>
      <c r="E4224" s="29">
        <f ca="1">IF(C4224&lt;Calculator!$D$26,0,IF(DAY($C4224)=1,IF(D4224-Calculator!$G$24&gt;0,Calculator!$G$24,D4224),0))</f>
        <v>0</v>
      </c>
      <c r="F4224" s="29">
        <f ca="1">IF(E4224&gt;0,D4224*Calculator!$G$22/12,0)</f>
        <v>0</v>
      </c>
      <c r="G4224" s="29">
        <f ca="1">IF(E4224&gt;0,(IFERROR(-PMT(Calculator!$G$22/12,Calculator!$G$23*12,Calculator!$G$20),0))-F4224,0)</f>
        <v>0</v>
      </c>
      <c r="H4224" s="29">
        <f t="shared" ca="1" si="264"/>
        <v>0</v>
      </c>
      <c r="I4224" s="29">
        <f t="shared" ca="1" si="262"/>
        <v>0</v>
      </c>
      <c r="J4224" s="30">
        <f>Calculator!$G$40</f>
        <v>6.5000000000000002E-2</v>
      </c>
      <c r="K4224" s="29">
        <f ca="1">IF(C4224&gt;=Calculator!$G$27,IF(DAY($C4224)=1,Calculator!$G$34/2,IF(DAY($C4224)=15,Calculator!$G$34/2,0)),0)</f>
        <v>0</v>
      </c>
      <c r="L4224" s="29">
        <f ca="1">IF(DAY($C4224)=28,IF(H4224=0,0,Calculator!$G$35),0)</f>
        <v>0</v>
      </c>
      <c r="M4224" s="29">
        <f ca="1">IF(I4224&gt;0,IF(DAY($C4224)=1,SUM(INDIRECT("I"&amp;(ROW(C4223)-DAY(C4223))):I4223),0),0)</f>
        <v>0</v>
      </c>
      <c r="N4224" s="29">
        <f ca="1">IF(C4224&lt;Calculator!$G$27,0,IF(C4224=Calculator!$G$27,Calculator!$G$39,IF(H4224-K4224&lt;=0,IF(D4224&gt;Calculator!$G$39,IF(H4224-K4224+E4224+L4224+M4224+Calculator!$G$39&gt;Calculator!$G$39,Calculator!$G$39-(H4224+E4224+L4224+M4224-K4224),Calculator!$G$39),D4224),0)))</f>
        <v>0</v>
      </c>
    </row>
    <row r="4225" spans="1:14" ht="15.75" thickBot="1">
      <c r="A4225" s="33" t="str">
        <f ca="1">IF(C4225=Calculator!$H$27,"F",IF(Daily!D4225+Daily!H4225=0,IF(D4224+H4224&gt;0,"L",""),""))</f>
        <v/>
      </c>
      <c r="B4225" s="34">
        <v>4224</v>
      </c>
      <c r="C4225" s="19">
        <f t="shared" ca="1" si="261"/>
        <v>50154</v>
      </c>
      <c r="D4225" s="29">
        <f t="shared" ca="1" si="263"/>
        <v>0</v>
      </c>
      <c r="E4225" s="29">
        <f ca="1">IF(C4225&lt;Calculator!$D$26,0,IF(DAY($C4225)=1,IF(D4225-Calculator!$G$24&gt;0,Calculator!$G$24,D4225),0))</f>
        <v>0</v>
      </c>
      <c r="F4225" s="29">
        <f ca="1">IF(E4225&gt;0,D4225*Calculator!$G$22/12,0)</f>
        <v>0</v>
      </c>
      <c r="G4225" s="29">
        <f ca="1">IF(E4225&gt;0,(IFERROR(-PMT(Calculator!$G$22/12,Calculator!$G$23*12,Calculator!$G$20),0))-F4225,0)</f>
        <v>0</v>
      </c>
      <c r="H4225" s="29">
        <f t="shared" ca="1" si="264"/>
        <v>0</v>
      </c>
      <c r="I4225" s="29">
        <f t="shared" ca="1" si="262"/>
        <v>0</v>
      </c>
      <c r="J4225" s="30">
        <f>Calculator!$G$40</f>
        <v>6.5000000000000002E-2</v>
      </c>
      <c r="K4225" s="29">
        <f ca="1">IF(C4225&gt;=Calculator!$G$27,IF(DAY($C4225)=1,Calculator!$G$34/2,IF(DAY($C4225)=15,Calculator!$G$34/2,0)),0)</f>
        <v>0</v>
      </c>
      <c r="L4225" s="29">
        <f ca="1">IF(DAY($C4225)=28,IF(H4225=0,0,Calculator!$G$35),0)</f>
        <v>0</v>
      </c>
      <c r="M4225" s="29">
        <f ca="1">IF(I4225&gt;0,IF(DAY($C4225)=1,SUM(INDIRECT("I"&amp;(ROW(C4224)-DAY(C4224))):I4224),0),0)</f>
        <v>0</v>
      </c>
      <c r="N4225" s="29">
        <f ca="1">IF(C4225&lt;Calculator!$G$27,0,IF(C4225=Calculator!$G$27,Calculator!$G$39,IF(H4225-K4225&lt;=0,IF(D4225&gt;Calculator!$G$39,IF(H4225-K4225+E4225+L4225+M4225+Calculator!$G$39&gt;Calculator!$G$39,Calculator!$G$39-(H4225+E4225+L4225+M4225-K4225),Calculator!$G$39),D4225),0)))</f>
        <v>0</v>
      </c>
    </row>
    <row r="4226" spans="1:14" ht="15.75" thickBot="1">
      <c r="A4226" s="33" t="str">
        <f ca="1">IF(C4226=Calculator!$H$27,"F",IF(Daily!D4226+Daily!H4226=0,IF(D4225+H4225&gt;0,"L",""),""))</f>
        <v/>
      </c>
      <c r="B4226" s="34">
        <v>4225</v>
      </c>
      <c r="C4226" s="19">
        <f t="shared" ca="1" si="261"/>
        <v>50155</v>
      </c>
      <c r="D4226" s="29">
        <f t="shared" ca="1" si="263"/>
        <v>0</v>
      </c>
      <c r="E4226" s="29">
        <f ca="1">IF(C4226&lt;Calculator!$D$26,0,IF(DAY($C4226)=1,IF(D4226-Calculator!$G$24&gt;0,Calculator!$G$24,D4226),0))</f>
        <v>0</v>
      </c>
      <c r="F4226" s="29">
        <f ca="1">IF(E4226&gt;0,D4226*Calculator!$G$22/12,0)</f>
        <v>0</v>
      </c>
      <c r="G4226" s="29">
        <f ca="1">IF(E4226&gt;0,(IFERROR(-PMT(Calculator!$G$22/12,Calculator!$G$23*12,Calculator!$G$20),0))-F4226,0)</f>
        <v>0</v>
      </c>
      <c r="H4226" s="29">
        <f t="shared" ca="1" si="264"/>
        <v>0</v>
      </c>
      <c r="I4226" s="29">
        <f t="shared" ca="1" si="262"/>
        <v>0</v>
      </c>
      <c r="J4226" s="30">
        <f>Calculator!$G$40</f>
        <v>6.5000000000000002E-2</v>
      </c>
      <c r="K4226" s="29">
        <f ca="1">IF(C4226&gt;=Calculator!$G$27,IF(DAY($C4226)=1,Calculator!$G$34/2,IF(DAY($C4226)=15,Calculator!$G$34/2,0)),0)</f>
        <v>0</v>
      </c>
      <c r="L4226" s="29">
        <f ca="1">IF(DAY($C4226)=28,IF(H4226=0,0,Calculator!$G$35),0)</f>
        <v>0</v>
      </c>
      <c r="M4226" s="29">
        <f ca="1">IF(I4226&gt;0,IF(DAY($C4226)=1,SUM(INDIRECT("I"&amp;(ROW(C4225)-DAY(C4225))):I4225),0),0)</f>
        <v>0</v>
      </c>
      <c r="N4226" s="29">
        <f ca="1">IF(C4226&lt;Calculator!$G$27,0,IF(C4226=Calculator!$G$27,Calculator!$G$39,IF(H4226-K4226&lt;=0,IF(D4226&gt;Calculator!$G$39,IF(H4226-K4226+E4226+L4226+M4226+Calculator!$G$39&gt;Calculator!$G$39,Calculator!$G$39-(H4226+E4226+L4226+M4226-K4226),Calculator!$G$39),D4226),0)))</f>
        <v>0</v>
      </c>
    </row>
    <row r="4227" spans="1:14" ht="15.75" thickBot="1">
      <c r="A4227" s="33" t="str">
        <f ca="1">IF(C4227=Calculator!$H$27,"F",IF(Daily!D4227+Daily!H4227=0,IF(D4226+H4226&gt;0,"L",""),""))</f>
        <v/>
      </c>
      <c r="B4227" s="34">
        <v>4226</v>
      </c>
      <c r="C4227" s="19">
        <f t="shared" ref="C4227:C4290" ca="1" si="265">C4226+1</f>
        <v>50156</v>
      </c>
      <c r="D4227" s="29">
        <f t="shared" ca="1" si="263"/>
        <v>0</v>
      </c>
      <c r="E4227" s="29">
        <f ca="1">IF(C4227&lt;Calculator!$D$26,0,IF(DAY($C4227)=1,IF(D4227-Calculator!$G$24&gt;0,Calculator!$G$24,D4227),0))</f>
        <v>0</v>
      </c>
      <c r="F4227" s="29">
        <f ca="1">IF(E4227&gt;0,D4227*Calculator!$G$22/12,0)</f>
        <v>0</v>
      </c>
      <c r="G4227" s="29">
        <f ca="1">IF(E4227&gt;0,(IFERROR(-PMT(Calculator!$G$22/12,Calculator!$G$23*12,Calculator!$G$20),0))-F4227,0)</f>
        <v>0</v>
      </c>
      <c r="H4227" s="29">
        <f t="shared" ca="1" si="264"/>
        <v>0</v>
      </c>
      <c r="I4227" s="29">
        <f t="shared" ref="I4227:I4290" ca="1" si="266">H4227*J4227/365</f>
        <v>0</v>
      </c>
      <c r="J4227" s="30">
        <f>Calculator!$G$40</f>
        <v>6.5000000000000002E-2</v>
      </c>
      <c r="K4227" s="29">
        <f ca="1">IF(C4227&gt;=Calculator!$G$27,IF(DAY($C4227)=1,Calculator!$G$34/2,IF(DAY($C4227)=15,Calculator!$G$34/2,0)),0)</f>
        <v>0</v>
      </c>
      <c r="L4227" s="29">
        <f ca="1">IF(DAY($C4227)=28,IF(H4227=0,0,Calculator!$G$35),0)</f>
        <v>0</v>
      </c>
      <c r="M4227" s="29">
        <f ca="1">IF(I4227&gt;0,IF(DAY($C4227)=1,SUM(INDIRECT("I"&amp;(ROW(C4226)-DAY(C4226))):I4226),0),0)</f>
        <v>0</v>
      </c>
      <c r="N4227" s="29">
        <f ca="1">IF(C4227&lt;Calculator!$G$27,0,IF(C4227=Calculator!$G$27,Calculator!$G$39,IF(H4227-K4227&lt;=0,IF(D4227&gt;Calculator!$G$39,IF(H4227-K4227+E4227+L4227+M4227+Calculator!$G$39&gt;Calculator!$G$39,Calculator!$G$39-(H4227+E4227+L4227+M4227-K4227),Calculator!$G$39),D4227),0)))</f>
        <v>0</v>
      </c>
    </row>
    <row r="4228" spans="1:14" ht="15.75" thickBot="1">
      <c r="A4228" s="33" t="str">
        <f ca="1">IF(C4228=Calculator!$H$27,"F",IF(Daily!D4228+Daily!H4228=0,IF(D4227+H4227&gt;0,"L",""),""))</f>
        <v/>
      </c>
      <c r="B4228" s="34">
        <v>4227</v>
      </c>
      <c r="C4228" s="19">
        <f t="shared" ca="1" si="265"/>
        <v>50157</v>
      </c>
      <c r="D4228" s="29">
        <f t="shared" ref="D4228:D4291" ca="1" si="267">IF(((D4227-G4227)-N4227)&lt;0,0,((D4227-G4227)-N4227))</f>
        <v>0</v>
      </c>
      <c r="E4228" s="29">
        <f ca="1">IF(C4228&lt;Calculator!$D$26,0,IF(DAY($C4228)=1,IF(D4228-Calculator!$G$24&gt;0,Calculator!$G$24,D4228),0))</f>
        <v>0</v>
      </c>
      <c r="F4228" s="29">
        <f ca="1">IF(E4228&gt;0,D4228*Calculator!$G$22/12,0)</f>
        <v>0</v>
      </c>
      <c r="G4228" s="29">
        <f ca="1">IF(E4228&gt;0,(IFERROR(-PMT(Calculator!$G$22/12,Calculator!$G$23*12,Calculator!$G$20),0))-F4228,0)</f>
        <v>0</v>
      </c>
      <c r="H4228" s="29">
        <f t="shared" ref="H4228:H4291" ca="1" si="268">IF((H4227-K4227+SUM(L4227:N4227)+E4227)&lt;0,0,(H4227-K4227+SUM(L4227:N4227)+E4227))</f>
        <v>0</v>
      </c>
      <c r="I4228" s="29">
        <f t="shared" ca="1" si="266"/>
        <v>0</v>
      </c>
      <c r="J4228" s="30">
        <f>Calculator!$G$40</f>
        <v>6.5000000000000002E-2</v>
      </c>
      <c r="K4228" s="29">
        <f ca="1">IF(C4228&gt;=Calculator!$G$27,IF(DAY($C4228)=1,Calculator!$G$34/2,IF(DAY($C4228)=15,Calculator!$G$34/2,0)),0)</f>
        <v>0</v>
      </c>
      <c r="L4228" s="29">
        <f ca="1">IF(DAY($C4228)=28,IF(H4228=0,0,Calculator!$G$35),0)</f>
        <v>0</v>
      </c>
      <c r="M4228" s="29">
        <f ca="1">IF(I4228&gt;0,IF(DAY($C4228)=1,SUM(INDIRECT("I"&amp;(ROW(C4227)-DAY(C4227))):I4227),0),0)</f>
        <v>0</v>
      </c>
      <c r="N4228" s="29">
        <f ca="1">IF(C4228&lt;Calculator!$G$27,0,IF(C4228=Calculator!$G$27,Calculator!$G$39,IF(H4228-K4228&lt;=0,IF(D4228&gt;Calculator!$G$39,IF(H4228-K4228+E4228+L4228+M4228+Calculator!$G$39&gt;Calculator!$G$39,Calculator!$G$39-(H4228+E4228+L4228+M4228-K4228),Calculator!$G$39),D4228),0)))</f>
        <v>0</v>
      </c>
    </row>
    <row r="4229" spans="1:14" ht="15.75" thickBot="1">
      <c r="A4229" s="33" t="str">
        <f ca="1">IF(C4229=Calculator!$H$27,"F",IF(Daily!D4229+Daily!H4229=0,IF(D4228+H4228&gt;0,"L",""),""))</f>
        <v/>
      </c>
      <c r="B4229" s="34">
        <v>4228</v>
      </c>
      <c r="C4229" s="19">
        <f t="shared" ca="1" si="265"/>
        <v>50158</v>
      </c>
      <c r="D4229" s="29">
        <f t="shared" ca="1" si="267"/>
        <v>0</v>
      </c>
      <c r="E4229" s="29">
        <f ca="1">IF(C4229&lt;Calculator!$D$26,0,IF(DAY($C4229)=1,IF(D4229-Calculator!$G$24&gt;0,Calculator!$G$24,D4229),0))</f>
        <v>0</v>
      </c>
      <c r="F4229" s="29">
        <f ca="1">IF(E4229&gt;0,D4229*Calculator!$G$22/12,0)</f>
        <v>0</v>
      </c>
      <c r="G4229" s="29">
        <f ca="1">IF(E4229&gt;0,(IFERROR(-PMT(Calculator!$G$22/12,Calculator!$G$23*12,Calculator!$G$20),0))-F4229,0)</f>
        <v>0</v>
      </c>
      <c r="H4229" s="29">
        <f t="shared" ca="1" si="268"/>
        <v>0</v>
      </c>
      <c r="I4229" s="29">
        <f t="shared" ca="1" si="266"/>
        <v>0</v>
      </c>
      <c r="J4229" s="30">
        <f>Calculator!$G$40</f>
        <v>6.5000000000000002E-2</v>
      </c>
      <c r="K4229" s="29">
        <f ca="1">IF(C4229&gt;=Calculator!$G$27,IF(DAY($C4229)=1,Calculator!$G$34/2,IF(DAY($C4229)=15,Calculator!$G$34/2,0)),0)</f>
        <v>0</v>
      </c>
      <c r="L4229" s="29">
        <f ca="1">IF(DAY($C4229)=28,IF(H4229=0,0,Calculator!$G$35),0)</f>
        <v>0</v>
      </c>
      <c r="M4229" s="29">
        <f ca="1">IF(I4229&gt;0,IF(DAY($C4229)=1,SUM(INDIRECT("I"&amp;(ROW(C4228)-DAY(C4228))):I4228),0),0)</f>
        <v>0</v>
      </c>
      <c r="N4229" s="29">
        <f ca="1">IF(C4229&lt;Calculator!$G$27,0,IF(C4229=Calculator!$G$27,Calculator!$G$39,IF(H4229-K4229&lt;=0,IF(D4229&gt;Calculator!$G$39,IF(H4229-K4229+E4229+L4229+M4229+Calculator!$G$39&gt;Calculator!$G$39,Calculator!$G$39-(H4229+E4229+L4229+M4229-K4229),Calculator!$G$39),D4229),0)))</f>
        <v>0</v>
      </c>
    </row>
    <row r="4230" spans="1:14" ht="15.75" thickBot="1">
      <c r="A4230" s="33" t="str">
        <f ca="1">IF(C4230=Calculator!$H$27,"F",IF(Daily!D4230+Daily!H4230=0,IF(D4229+H4229&gt;0,"L",""),""))</f>
        <v/>
      </c>
      <c r="B4230" s="34">
        <v>4229</v>
      </c>
      <c r="C4230" s="19">
        <f t="shared" ca="1" si="265"/>
        <v>50159</v>
      </c>
      <c r="D4230" s="29">
        <f t="shared" ca="1" si="267"/>
        <v>0</v>
      </c>
      <c r="E4230" s="29">
        <f ca="1">IF(C4230&lt;Calculator!$D$26,0,IF(DAY($C4230)=1,IF(D4230-Calculator!$G$24&gt;0,Calculator!$G$24,D4230),0))</f>
        <v>0</v>
      </c>
      <c r="F4230" s="29">
        <f ca="1">IF(E4230&gt;0,D4230*Calculator!$G$22/12,0)</f>
        <v>0</v>
      </c>
      <c r="G4230" s="29">
        <f ca="1">IF(E4230&gt;0,(IFERROR(-PMT(Calculator!$G$22/12,Calculator!$G$23*12,Calculator!$G$20),0))-F4230,0)</f>
        <v>0</v>
      </c>
      <c r="H4230" s="29">
        <f t="shared" ca="1" si="268"/>
        <v>0</v>
      </c>
      <c r="I4230" s="29">
        <f t="shared" ca="1" si="266"/>
        <v>0</v>
      </c>
      <c r="J4230" s="30">
        <f>Calculator!$G$40</f>
        <v>6.5000000000000002E-2</v>
      </c>
      <c r="K4230" s="29">
        <f ca="1">IF(C4230&gt;=Calculator!$G$27,IF(DAY($C4230)=1,Calculator!$G$34/2,IF(DAY($C4230)=15,Calculator!$G$34/2,0)),0)</f>
        <v>0</v>
      </c>
      <c r="L4230" s="29">
        <f ca="1">IF(DAY($C4230)=28,IF(H4230=0,0,Calculator!$G$35),0)</f>
        <v>0</v>
      </c>
      <c r="M4230" s="29">
        <f ca="1">IF(I4230&gt;0,IF(DAY($C4230)=1,SUM(INDIRECT("I"&amp;(ROW(C4229)-DAY(C4229))):I4229),0),0)</f>
        <v>0</v>
      </c>
      <c r="N4230" s="29">
        <f ca="1">IF(C4230&lt;Calculator!$G$27,0,IF(C4230=Calculator!$G$27,Calculator!$G$39,IF(H4230-K4230&lt;=0,IF(D4230&gt;Calculator!$G$39,IF(H4230-K4230+E4230+L4230+M4230+Calculator!$G$39&gt;Calculator!$G$39,Calculator!$G$39-(H4230+E4230+L4230+M4230-K4230),Calculator!$G$39),D4230),0)))</f>
        <v>0</v>
      </c>
    </row>
    <row r="4231" spans="1:14" ht="15.75" thickBot="1">
      <c r="A4231" s="33" t="str">
        <f ca="1">IF(C4231=Calculator!$H$27,"F",IF(Daily!D4231+Daily!H4231=0,IF(D4230+H4230&gt;0,"L",""),""))</f>
        <v/>
      </c>
      <c r="B4231" s="34">
        <v>4230</v>
      </c>
      <c r="C4231" s="19">
        <f t="shared" ca="1" si="265"/>
        <v>50160</v>
      </c>
      <c r="D4231" s="29">
        <f t="shared" ca="1" si="267"/>
        <v>0</v>
      </c>
      <c r="E4231" s="29">
        <f ca="1">IF(C4231&lt;Calculator!$D$26,0,IF(DAY($C4231)=1,IF(D4231-Calculator!$G$24&gt;0,Calculator!$G$24,D4231),0))</f>
        <v>0</v>
      </c>
      <c r="F4231" s="29">
        <f ca="1">IF(E4231&gt;0,D4231*Calculator!$G$22/12,0)</f>
        <v>0</v>
      </c>
      <c r="G4231" s="29">
        <f ca="1">IF(E4231&gt;0,(IFERROR(-PMT(Calculator!$G$22/12,Calculator!$G$23*12,Calculator!$G$20),0))-F4231,0)</f>
        <v>0</v>
      </c>
      <c r="H4231" s="29">
        <f t="shared" ca="1" si="268"/>
        <v>0</v>
      </c>
      <c r="I4231" s="29">
        <f t="shared" ca="1" si="266"/>
        <v>0</v>
      </c>
      <c r="J4231" s="30">
        <f>Calculator!$G$40</f>
        <v>6.5000000000000002E-2</v>
      </c>
      <c r="K4231" s="29">
        <f ca="1">IF(C4231&gt;=Calculator!$G$27,IF(DAY($C4231)=1,Calculator!$G$34/2,IF(DAY($C4231)=15,Calculator!$G$34/2,0)),0)</f>
        <v>0</v>
      </c>
      <c r="L4231" s="29">
        <f ca="1">IF(DAY($C4231)=28,IF(H4231=0,0,Calculator!$G$35),0)</f>
        <v>0</v>
      </c>
      <c r="M4231" s="29">
        <f ca="1">IF(I4231&gt;0,IF(DAY($C4231)=1,SUM(INDIRECT("I"&amp;(ROW(C4230)-DAY(C4230))):I4230),0),0)</f>
        <v>0</v>
      </c>
      <c r="N4231" s="29">
        <f ca="1">IF(C4231&lt;Calculator!$G$27,0,IF(C4231=Calculator!$G$27,Calculator!$G$39,IF(H4231-K4231&lt;=0,IF(D4231&gt;Calculator!$G$39,IF(H4231-K4231+E4231+L4231+M4231+Calculator!$G$39&gt;Calculator!$G$39,Calculator!$G$39-(H4231+E4231+L4231+M4231-K4231),Calculator!$G$39),D4231),0)))</f>
        <v>0</v>
      </c>
    </row>
    <row r="4232" spans="1:14" ht="15.75" thickBot="1">
      <c r="A4232" s="33" t="str">
        <f ca="1">IF(C4232=Calculator!$H$27,"F",IF(Daily!D4232+Daily!H4232=0,IF(D4231+H4231&gt;0,"L",""),""))</f>
        <v/>
      </c>
      <c r="B4232" s="34">
        <v>4231</v>
      </c>
      <c r="C4232" s="19">
        <f t="shared" ca="1" si="265"/>
        <v>50161</v>
      </c>
      <c r="D4232" s="29">
        <f t="shared" ca="1" si="267"/>
        <v>0</v>
      </c>
      <c r="E4232" s="29">
        <f ca="1">IF(C4232&lt;Calculator!$D$26,0,IF(DAY($C4232)=1,IF(D4232-Calculator!$G$24&gt;0,Calculator!$G$24,D4232),0))</f>
        <v>0</v>
      </c>
      <c r="F4232" s="29">
        <f ca="1">IF(E4232&gt;0,D4232*Calculator!$G$22/12,0)</f>
        <v>0</v>
      </c>
      <c r="G4232" s="29">
        <f ca="1">IF(E4232&gt;0,(IFERROR(-PMT(Calculator!$G$22/12,Calculator!$G$23*12,Calculator!$G$20),0))-F4232,0)</f>
        <v>0</v>
      </c>
      <c r="H4232" s="29">
        <f t="shared" ca="1" si="268"/>
        <v>0</v>
      </c>
      <c r="I4232" s="29">
        <f t="shared" ca="1" si="266"/>
        <v>0</v>
      </c>
      <c r="J4232" s="30">
        <f>Calculator!$G$40</f>
        <v>6.5000000000000002E-2</v>
      </c>
      <c r="K4232" s="29">
        <f ca="1">IF(C4232&gt;=Calculator!$G$27,IF(DAY($C4232)=1,Calculator!$G$34/2,IF(DAY($C4232)=15,Calculator!$G$34/2,0)),0)</f>
        <v>4500</v>
      </c>
      <c r="L4232" s="29">
        <f ca="1">IF(DAY($C4232)=28,IF(H4232=0,0,Calculator!$G$35),0)</f>
        <v>0</v>
      </c>
      <c r="M4232" s="29">
        <f ca="1">IF(I4232&gt;0,IF(DAY($C4232)=1,SUM(INDIRECT("I"&amp;(ROW(C4231)-DAY(C4231))):I4231),0),0)</f>
        <v>0</v>
      </c>
      <c r="N4232" s="29">
        <f ca="1">IF(C4232&lt;Calculator!$G$27,0,IF(C4232=Calculator!$G$27,Calculator!$G$39,IF(H4232-K4232&lt;=0,IF(D4232&gt;Calculator!$G$39,IF(H4232-K4232+E4232+L4232+M4232+Calculator!$G$39&gt;Calculator!$G$39,Calculator!$G$39-(H4232+E4232+L4232+M4232-K4232),Calculator!$G$39),D4232),0)))</f>
        <v>0</v>
      </c>
    </row>
    <row r="4233" spans="1:14" ht="15.75" thickBot="1">
      <c r="A4233" s="33" t="str">
        <f ca="1">IF(C4233=Calculator!$H$27,"F",IF(Daily!D4233+Daily!H4233=0,IF(D4232+H4232&gt;0,"L",""),""))</f>
        <v/>
      </c>
      <c r="B4233" s="34">
        <v>4232</v>
      </c>
      <c r="C4233" s="19">
        <f t="shared" ca="1" si="265"/>
        <v>50162</v>
      </c>
      <c r="D4233" s="29">
        <f t="shared" ca="1" si="267"/>
        <v>0</v>
      </c>
      <c r="E4233" s="29">
        <f ca="1">IF(C4233&lt;Calculator!$D$26,0,IF(DAY($C4233)=1,IF(D4233-Calculator!$G$24&gt;0,Calculator!$G$24,D4233),0))</f>
        <v>0</v>
      </c>
      <c r="F4233" s="29">
        <f ca="1">IF(E4233&gt;0,D4233*Calculator!$G$22/12,0)</f>
        <v>0</v>
      </c>
      <c r="G4233" s="29">
        <f ca="1">IF(E4233&gt;0,(IFERROR(-PMT(Calculator!$G$22/12,Calculator!$G$23*12,Calculator!$G$20),0))-F4233,0)</f>
        <v>0</v>
      </c>
      <c r="H4233" s="29">
        <f t="shared" ca="1" si="268"/>
        <v>0</v>
      </c>
      <c r="I4233" s="29">
        <f t="shared" ca="1" si="266"/>
        <v>0</v>
      </c>
      <c r="J4233" s="30">
        <f>Calculator!$G$40</f>
        <v>6.5000000000000002E-2</v>
      </c>
      <c r="K4233" s="29">
        <f ca="1">IF(C4233&gt;=Calculator!$G$27,IF(DAY($C4233)=1,Calculator!$G$34/2,IF(DAY($C4233)=15,Calculator!$G$34/2,0)),0)</f>
        <v>0</v>
      </c>
      <c r="L4233" s="29">
        <f ca="1">IF(DAY($C4233)=28,IF(H4233=0,0,Calculator!$G$35),0)</f>
        <v>0</v>
      </c>
      <c r="M4233" s="29">
        <f ca="1">IF(I4233&gt;0,IF(DAY($C4233)=1,SUM(INDIRECT("I"&amp;(ROW(C4232)-DAY(C4232))):I4232),0),0)</f>
        <v>0</v>
      </c>
      <c r="N4233" s="29">
        <f ca="1">IF(C4233&lt;Calculator!$G$27,0,IF(C4233=Calculator!$G$27,Calculator!$G$39,IF(H4233-K4233&lt;=0,IF(D4233&gt;Calculator!$G$39,IF(H4233-K4233+E4233+L4233+M4233+Calculator!$G$39&gt;Calculator!$G$39,Calculator!$G$39-(H4233+E4233+L4233+M4233-K4233),Calculator!$G$39),D4233),0)))</f>
        <v>0</v>
      </c>
    </row>
    <row r="4234" spans="1:14" ht="15.75" thickBot="1">
      <c r="A4234" s="33" t="str">
        <f ca="1">IF(C4234=Calculator!$H$27,"F",IF(Daily!D4234+Daily!H4234=0,IF(D4233+H4233&gt;0,"L",""),""))</f>
        <v/>
      </c>
      <c r="B4234" s="34">
        <v>4233</v>
      </c>
      <c r="C4234" s="19">
        <f t="shared" ca="1" si="265"/>
        <v>50163</v>
      </c>
      <c r="D4234" s="29">
        <f t="shared" ca="1" si="267"/>
        <v>0</v>
      </c>
      <c r="E4234" s="29">
        <f ca="1">IF(C4234&lt;Calculator!$D$26,0,IF(DAY($C4234)=1,IF(D4234-Calculator!$G$24&gt;0,Calculator!$G$24,D4234),0))</f>
        <v>0</v>
      </c>
      <c r="F4234" s="29">
        <f ca="1">IF(E4234&gt;0,D4234*Calculator!$G$22/12,0)</f>
        <v>0</v>
      </c>
      <c r="G4234" s="29">
        <f ca="1">IF(E4234&gt;0,(IFERROR(-PMT(Calculator!$G$22/12,Calculator!$G$23*12,Calculator!$G$20),0))-F4234,0)</f>
        <v>0</v>
      </c>
      <c r="H4234" s="29">
        <f t="shared" ca="1" si="268"/>
        <v>0</v>
      </c>
      <c r="I4234" s="29">
        <f t="shared" ca="1" si="266"/>
        <v>0</v>
      </c>
      <c r="J4234" s="30">
        <f>Calculator!$G$40</f>
        <v>6.5000000000000002E-2</v>
      </c>
      <c r="K4234" s="29">
        <f ca="1">IF(C4234&gt;=Calculator!$G$27,IF(DAY($C4234)=1,Calculator!$G$34/2,IF(DAY($C4234)=15,Calculator!$G$34/2,0)),0)</f>
        <v>0</v>
      </c>
      <c r="L4234" s="29">
        <f ca="1">IF(DAY($C4234)=28,IF(H4234=0,0,Calculator!$G$35),0)</f>
        <v>0</v>
      </c>
      <c r="M4234" s="29">
        <f ca="1">IF(I4234&gt;0,IF(DAY($C4234)=1,SUM(INDIRECT("I"&amp;(ROW(C4233)-DAY(C4233))):I4233),0),0)</f>
        <v>0</v>
      </c>
      <c r="N4234" s="29">
        <f ca="1">IF(C4234&lt;Calculator!$G$27,0,IF(C4234=Calculator!$G$27,Calculator!$G$39,IF(H4234-K4234&lt;=0,IF(D4234&gt;Calculator!$G$39,IF(H4234-K4234+E4234+L4234+M4234+Calculator!$G$39&gt;Calculator!$G$39,Calculator!$G$39-(H4234+E4234+L4234+M4234-K4234),Calculator!$G$39),D4234),0)))</f>
        <v>0</v>
      </c>
    </row>
    <row r="4235" spans="1:14" ht="15.75" thickBot="1">
      <c r="A4235" s="33" t="str">
        <f ca="1">IF(C4235=Calculator!$H$27,"F",IF(Daily!D4235+Daily!H4235=0,IF(D4234+H4234&gt;0,"L",""),""))</f>
        <v/>
      </c>
      <c r="B4235" s="34">
        <v>4234</v>
      </c>
      <c r="C4235" s="19">
        <f t="shared" ca="1" si="265"/>
        <v>50164</v>
      </c>
      <c r="D4235" s="29">
        <f t="shared" ca="1" si="267"/>
        <v>0</v>
      </c>
      <c r="E4235" s="29">
        <f ca="1">IF(C4235&lt;Calculator!$D$26,0,IF(DAY($C4235)=1,IF(D4235-Calculator!$G$24&gt;0,Calculator!$G$24,D4235),0))</f>
        <v>0</v>
      </c>
      <c r="F4235" s="29">
        <f ca="1">IF(E4235&gt;0,D4235*Calculator!$G$22/12,0)</f>
        <v>0</v>
      </c>
      <c r="G4235" s="29">
        <f ca="1">IF(E4235&gt;0,(IFERROR(-PMT(Calculator!$G$22/12,Calculator!$G$23*12,Calculator!$G$20),0))-F4235,0)</f>
        <v>0</v>
      </c>
      <c r="H4235" s="29">
        <f t="shared" ca="1" si="268"/>
        <v>0</v>
      </c>
      <c r="I4235" s="29">
        <f t="shared" ca="1" si="266"/>
        <v>0</v>
      </c>
      <c r="J4235" s="30">
        <f>Calculator!$G$40</f>
        <v>6.5000000000000002E-2</v>
      </c>
      <c r="K4235" s="29">
        <f ca="1">IF(C4235&gt;=Calculator!$G$27,IF(DAY($C4235)=1,Calculator!$G$34/2,IF(DAY($C4235)=15,Calculator!$G$34/2,0)),0)</f>
        <v>0</v>
      </c>
      <c r="L4235" s="29">
        <f ca="1">IF(DAY($C4235)=28,IF(H4235=0,0,Calculator!$G$35),0)</f>
        <v>0</v>
      </c>
      <c r="M4235" s="29">
        <f ca="1">IF(I4235&gt;0,IF(DAY($C4235)=1,SUM(INDIRECT("I"&amp;(ROW(C4234)-DAY(C4234))):I4234),0),0)</f>
        <v>0</v>
      </c>
      <c r="N4235" s="29">
        <f ca="1">IF(C4235&lt;Calculator!$G$27,0,IF(C4235=Calculator!$G$27,Calculator!$G$39,IF(H4235-K4235&lt;=0,IF(D4235&gt;Calculator!$G$39,IF(H4235-K4235+E4235+L4235+M4235+Calculator!$G$39&gt;Calculator!$G$39,Calculator!$G$39-(H4235+E4235+L4235+M4235-K4235),Calculator!$G$39),D4235),0)))</f>
        <v>0</v>
      </c>
    </row>
    <row r="4236" spans="1:14" ht="15.75" thickBot="1">
      <c r="A4236" s="33" t="str">
        <f ca="1">IF(C4236=Calculator!$H$27,"F",IF(Daily!D4236+Daily!H4236=0,IF(D4235+H4235&gt;0,"L",""),""))</f>
        <v/>
      </c>
      <c r="B4236" s="34">
        <v>4235</v>
      </c>
      <c r="C4236" s="19">
        <f t="shared" ca="1" si="265"/>
        <v>50165</v>
      </c>
      <c r="D4236" s="29">
        <f t="shared" ca="1" si="267"/>
        <v>0</v>
      </c>
      <c r="E4236" s="29">
        <f ca="1">IF(C4236&lt;Calculator!$D$26,0,IF(DAY($C4236)=1,IF(D4236-Calculator!$G$24&gt;0,Calculator!$G$24,D4236),0))</f>
        <v>0</v>
      </c>
      <c r="F4236" s="29">
        <f ca="1">IF(E4236&gt;0,D4236*Calculator!$G$22/12,0)</f>
        <v>0</v>
      </c>
      <c r="G4236" s="29">
        <f ca="1">IF(E4236&gt;0,(IFERROR(-PMT(Calculator!$G$22/12,Calculator!$G$23*12,Calculator!$G$20),0))-F4236,0)</f>
        <v>0</v>
      </c>
      <c r="H4236" s="29">
        <f t="shared" ca="1" si="268"/>
        <v>0</v>
      </c>
      <c r="I4236" s="29">
        <f t="shared" ca="1" si="266"/>
        <v>0</v>
      </c>
      <c r="J4236" s="30">
        <f>Calculator!$G$40</f>
        <v>6.5000000000000002E-2</v>
      </c>
      <c r="K4236" s="29">
        <f ca="1">IF(C4236&gt;=Calculator!$G$27,IF(DAY($C4236)=1,Calculator!$G$34/2,IF(DAY($C4236)=15,Calculator!$G$34/2,0)),0)</f>
        <v>0</v>
      </c>
      <c r="L4236" s="29">
        <f ca="1">IF(DAY($C4236)=28,IF(H4236=0,0,Calculator!$G$35),0)</f>
        <v>0</v>
      </c>
      <c r="M4236" s="29">
        <f ca="1">IF(I4236&gt;0,IF(DAY($C4236)=1,SUM(INDIRECT("I"&amp;(ROW(C4235)-DAY(C4235))):I4235),0),0)</f>
        <v>0</v>
      </c>
      <c r="N4236" s="29">
        <f ca="1">IF(C4236&lt;Calculator!$G$27,0,IF(C4236=Calculator!$G$27,Calculator!$G$39,IF(H4236-K4236&lt;=0,IF(D4236&gt;Calculator!$G$39,IF(H4236-K4236+E4236+L4236+M4236+Calculator!$G$39&gt;Calculator!$G$39,Calculator!$G$39-(H4236+E4236+L4236+M4236-K4236),Calculator!$G$39),D4236),0)))</f>
        <v>0</v>
      </c>
    </row>
    <row r="4237" spans="1:14" ht="15.75" thickBot="1">
      <c r="A4237" s="33" t="str">
        <f ca="1">IF(C4237=Calculator!$H$27,"F",IF(Daily!D4237+Daily!H4237=0,IF(D4236+H4236&gt;0,"L",""),""))</f>
        <v/>
      </c>
      <c r="B4237" s="34">
        <v>4236</v>
      </c>
      <c r="C4237" s="19">
        <f t="shared" ca="1" si="265"/>
        <v>50166</v>
      </c>
      <c r="D4237" s="29">
        <f t="shared" ca="1" si="267"/>
        <v>0</v>
      </c>
      <c r="E4237" s="29">
        <f ca="1">IF(C4237&lt;Calculator!$D$26,0,IF(DAY($C4237)=1,IF(D4237-Calculator!$G$24&gt;0,Calculator!$G$24,D4237),0))</f>
        <v>0</v>
      </c>
      <c r="F4237" s="29">
        <f ca="1">IF(E4237&gt;0,D4237*Calculator!$G$22/12,0)</f>
        <v>0</v>
      </c>
      <c r="G4237" s="29">
        <f ca="1">IF(E4237&gt;0,(IFERROR(-PMT(Calculator!$G$22/12,Calculator!$G$23*12,Calculator!$G$20),0))-F4237,0)</f>
        <v>0</v>
      </c>
      <c r="H4237" s="29">
        <f t="shared" ca="1" si="268"/>
        <v>0</v>
      </c>
      <c r="I4237" s="29">
        <f t="shared" ca="1" si="266"/>
        <v>0</v>
      </c>
      <c r="J4237" s="30">
        <f>Calculator!$G$40</f>
        <v>6.5000000000000002E-2</v>
      </c>
      <c r="K4237" s="29">
        <f ca="1">IF(C4237&gt;=Calculator!$G$27,IF(DAY($C4237)=1,Calculator!$G$34/2,IF(DAY($C4237)=15,Calculator!$G$34/2,0)),0)</f>
        <v>0</v>
      </c>
      <c r="L4237" s="29">
        <f ca="1">IF(DAY($C4237)=28,IF(H4237=0,0,Calculator!$G$35),0)</f>
        <v>0</v>
      </c>
      <c r="M4237" s="29">
        <f ca="1">IF(I4237&gt;0,IF(DAY($C4237)=1,SUM(INDIRECT("I"&amp;(ROW(C4236)-DAY(C4236))):I4236),0),0)</f>
        <v>0</v>
      </c>
      <c r="N4237" s="29">
        <f ca="1">IF(C4237&lt;Calculator!$G$27,0,IF(C4237=Calculator!$G$27,Calculator!$G$39,IF(H4237-K4237&lt;=0,IF(D4237&gt;Calculator!$G$39,IF(H4237-K4237+E4237+L4237+M4237+Calculator!$G$39&gt;Calculator!$G$39,Calculator!$G$39-(H4237+E4237+L4237+M4237-K4237),Calculator!$G$39),D4237),0)))</f>
        <v>0</v>
      </c>
    </row>
    <row r="4238" spans="1:14" ht="15.75" thickBot="1">
      <c r="A4238" s="33" t="str">
        <f ca="1">IF(C4238=Calculator!$H$27,"F",IF(Daily!D4238+Daily!H4238=0,IF(D4237+H4237&gt;0,"L",""),""))</f>
        <v/>
      </c>
      <c r="B4238" s="34">
        <v>4237</v>
      </c>
      <c r="C4238" s="19">
        <f t="shared" ca="1" si="265"/>
        <v>50167</v>
      </c>
      <c r="D4238" s="29">
        <f t="shared" ca="1" si="267"/>
        <v>0</v>
      </c>
      <c r="E4238" s="29">
        <f ca="1">IF(C4238&lt;Calculator!$D$26,0,IF(DAY($C4238)=1,IF(D4238-Calculator!$G$24&gt;0,Calculator!$G$24,D4238),0))</f>
        <v>0</v>
      </c>
      <c r="F4238" s="29">
        <f ca="1">IF(E4238&gt;0,D4238*Calculator!$G$22/12,0)</f>
        <v>0</v>
      </c>
      <c r="G4238" s="29">
        <f ca="1">IF(E4238&gt;0,(IFERROR(-PMT(Calculator!$G$22/12,Calculator!$G$23*12,Calculator!$G$20),0))-F4238,0)</f>
        <v>0</v>
      </c>
      <c r="H4238" s="29">
        <f t="shared" ca="1" si="268"/>
        <v>0</v>
      </c>
      <c r="I4238" s="29">
        <f t="shared" ca="1" si="266"/>
        <v>0</v>
      </c>
      <c r="J4238" s="30">
        <f>Calculator!$G$40</f>
        <v>6.5000000000000002E-2</v>
      </c>
      <c r="K4238" s="29">
        <f ca="1">IF(C4238&gt;=Calculator!$G$27,IF(DAY($C4238)=1,Calculator!$G$34/2,IF(DAY($C4238)=15,Calculator!$G$34/2,0)),0)</f>
        <v>0</v>
      </c>
      <c r="L4238" s="29">
        <f ca="1">IF(DAY($C4238)=28,IF(H4238=0,0,Calculator!$G$35),0)</f>
        <v>0</v>
      </c>
      <c r="M4238" s="29">
        <f ca="1">IF(I4238&gt;0,IF(DAY($C4238)=1,SUM(INDIRECT("I"&amp;(ROW(C4237)-DAY(C4237))):I4237),0),0)</f>
        <v>0</v>
      </c>
      <c r="N4238" s="29">
        <f ca="1">IF(C4238&lt;Calculator!$G$27,0,IF(C4238=Calculator!$G$27,Calculator!$G$39,IF(H4238-K4238&lt;=0,IF(D4238&gt;Calculator!$G$39,IF(H4238-K4238+E4238+L4238+M4238+Calculator!$G$39&gt;Calculator!$G$39,Calculator!$G$39-(H4238+E4238+L4238+M4238-K4238),Calculator!$G$39),D4238),0)))</f>
        <v>0</v>
      </c>
    </row>
    <row r="4239" spans="1:14" ht="15.75" thickBot="1">
      <c r="A4239" s="33" t="str">
        <f ca="1">IF(C4239=Calculator!$H$27,"F",IF(Daily!D4239+Daily!H4239=0,IF(D4238+H4238&gt;0,"L",""),""))</f>
        <v/>
      </c>
      <c r="B4239" s="34">
        <v>4238</v>
      </c>
      <c r="C4239" s="19">
        <f t="shared" ca="1" si="265"/>
        <v>50168</v>
      </c>
      <c r="D4239" s="29">
        <f t="shared" ca="1" si="267"/>
        <v>0</v>
      </c>
      <c r="E4239" s="29">
        <f ca="1">IF(C4239&lt;Calculator!$D$26,0,IF(DAY($C4239)=1,IF(D4239-Calculator!$G$24&gt;0,Calculator!$G$24,D4239),0))</f>
        <v>0</v>
      </c>
      <c r="F4239" s="29">
        <f ca="1">IF(E4239&gt;0,D4239*Calculator!$G$22/12,0)</f>
        <v>0</v>
      </c>
      <c r="G4239" s="29">
        <f ca="1">IF(E4239&gt;0,(IFERROR(-PMT(Calculator!$G$22/12,Calculator!$G$23*12,Calculator!$G$20),0))-F4239,0)</f>
        <v>0</v>
      </c>
      <c r="H4239" s="29">
        <f t="shared" ca="1" si="268"/>
        <v>0</v>
      </c>
      <c r="I4239" s="29">
        <f t="shared" ca="1" si="266"/>
        <v>0</v>
      </c>
      <c r="J4239" s="30">
        <f>Calculator!$G$40</f>
        <v>6.5000000000000002E-2</v>
      </c>
      <c r="K4239" s="29">
        <f ca="1">IF(C4239&gt;=Calculator!$G$27,IF(DAY($C4239)=1,Calculator!$G$34/2,IF(DAY($C4239)=15,Calculator!$G$34/2,0)),0)</f>
        <v>0</v>
      </c>
      <c r="L4239" s="29">
        <f ca="1">IF(DAY($C4239)=28,IF(H4239=0,0,Calculator!$G$35),0)</f>
        <v>0</v>
      </c>
      <c r="M4239" s="29">
        <f ca="1">IF(I4239&gt;0,IF(DAY($C4239)=1,SUM(INDIRECT("I"&amp;(ROW(C4238)-DAY(C4238))):I4238),0),0)</f>
        <v>0</v>
      </c>
      <c r="N4239" s="29">
        <f ca="1">IF(C4239&lt;Calculator!$G$27,0,IF(C4239=Calculator!$G$27,Calculator!$G$39,IF(H4239-K4239&lt;=0,IF(D4239&gt;Calculator!$G$39,IF(H4239-K4239+E4239+L4239+M4239+Calculator!$G$39&gt;Calculator!$G$39,Calculator!$G$39-(H4239+E4239+L4239+M4239-K4239),Calculator!$G$39),D4239),0)))</f>
        <v>0</v>
      </c>
    </row>
    <row r="4240" spans="1:14" ht="15.75" thickBot="1">
      <c r="A4240" s="33" t="str">
        <f ca="1">IF(C4240=Calculator!$H$27,"F",IF(Daily!D4240+Daily!H4240=0,IF(D4239+H4239&gt;0,"L",""),""))</f>
        <v/>
      </c>
      <c r="B4240" s="34">
        <v>4239</v>
      </c>
      <c r="C4240" s="19">
        <f t="shared" ca="1" si="265"/>
        <v>50169</v>
      </c>
      <c r="D4240" s="29">
        <f t="shared" ca="1" si="267"/>
        <v>0</v>
      </c>
      <c r="E4240" s="29">
        <f ca="1">IF(C4240&lt;Calculator!$D$26,0,IF(DAY($C4240)=1,IF(D4240-Calculator!$G$24&gt;0,Calculator!$G$24,D4240),0))</f>
        <v>0</v>
      </c>
      <c r="F4240" s="29">
        <f ca="1">IF(E4240&gt;0,D4240*Calculator!$G$22/12,0)</f>
        <v>0</v>
      </c>
      <c r="G4240" s="29">
        <f ca="1">IF(E4240&gt;0,(IFERROR(-PMT(Calculator!$G$22/12,Calculator!$G$23*12,Calculator!$G$20),0))-F4240,0)</f>
        <v>0</v>
      </c>
      <c r="H4240" s="29">
        <f t="shared" ca="1" si="268"/>
        <v>0</v>
      </c>
      <c r="I4240" s="29">
        <f t="shared" ca="1" si="266"/>
        <v>0</v>
      </c>
      <c r="J4240" s="30">
        <f>Calculator!$G$40</f>
        <v>6.5000000000000002E-2</v>
      </c>
      <c r="K4240" s="29">
        <f ca="1">IF(C4240&gt;=Calculator!$G$27,IF(DAY($C4240)=1,Calculator!$G$34/2,IF(DAY($C4240)=15,Calculator!$G$34/2,0)),0)</f>
        <v>0</v>
      </c>
      <c r="L4240" s="29">
        <f ca="1">IF(DAY($C4240)=28,IF(H4240=0,0,Calculator!$G$35),0)</f>
        <v>0</v>
      </c>
      <c r="M4240" s="29">
        <f ca="1">IF(I4240&gt;0,IF(DAY($C4240)=1,SUM(INDIRECT("I"&amp;(ROW(C4239)-DAY(C4239))):I4239),0),0)</f>
        <v>0</v>
      </c>
      <c r="N4240" s="29">
        <f ca="1">IF(C4240&lt;Calculator!$G$27,0,IF(C4240=Calculator!$G$27,Calculator!$G$39,IF(H4240-K4240&lt;=0,IF(D4240&gt;Calculator!$G$39,IF(H4240-K4240+E4240+L4240+M4240+Calculator!$G$39&gt;Calculator!$G$39,Calculator!$G$39-(H4240+E4240+L4240+M4240-K4240),Calculator!$G$39),D4240),0)))</f>
        <v>0</v>
      </c>
    </row>
    <row r="4241" spans="1:14" ht="15.75" thickBot="1">
      <c r="A4241" s="33" t="str">
        <f ca="1">IF(C4241=Calculator!$H$27,"F",IF(Daily!D4241+Daily!H4241=0,IF(D4240+H4240&gt;0,"L",""),""))</f>
        <v/>
      </c>
      <c r="B4241" s="34">
        <v>4240</v>
      </c>
      <c r="C4241" s="19">
        <f t="shared" ca="1" si="265"/>
        <v>50170</v>
      </c>
      <c r="D4241" s="29">
        <f t="shared" ca="1" si="267"/>
        <v>0</v>
      </c>
      <c r="E4241" s="29">
        <f ca="1">IF(C4241&lt;Calculator!$D$26,0,IF(DAY($C4241)=1,IF(D4241-Calculator!$G$24&gt;0,Calculator!$G$24,D4241),0))</f>
        <v>0</v>
      </c>
      <c r="F4241" s="29">
        <f ca="1">IF(E4241&gt;0,D4241*Calculator!$G$22/12,0)</f>
        <v>0</v>
      </c>
      <c r="G4241" s="29">
        <f ca="1">IF(E4241&gt;0,(IFERROR(-PMT(Calculator!$G$22/12,Calculator!$G$23*12,Calculator!$G$20),0))-F4241,0)</f>
        <v>0</v>
      </c>
      <c r="H4241" s="29">
        <f t="shared" ca="1" si="268"/>
        <v>0</v>
      </c>
      <c r="I4241" s="29">
        <f t="shared" ca="1" si="266"/>
        <v>0</v>
      </c>
      <c r="J4241" s="30">
        <f>Calculator!$G$40</f>
        <v>6.5000000000000002E-2</v>
      </c>
      <c r="K4241" s="29">
        <f ca="1">IF(C4241&gt;=Calculator!$G$27,IF(DAY($C4241)=1,Calculator!$G$34/2,IF(DAY($C4241)=15,Calculator!$G$34/2,0)),0)</f>
        <v>0</v>
      </c>
      <c r="L4241" s="29">
        <f ca="1">IF(DAY($C4241)=28,IF(H4241=0,0,Calculator!$G$35),0)</f>
        <v>0</v>
      </c>
      <c r="M4241" s="29">
        <f ca="1">IF(I4241&gt;0,IF(DAY($C4241)=1,SUM(INDIRECT("I"&amp;(ROW(C4240)-DAY(C4240))):I4240),0),0)</f>
        <v>0</v>
      </c>
      <c r="N4241" s="29">
        <f ca="1">IF(C4241&lt;Calculator!$G$27,0,IF(C4241=Calculator!$G$27,Calculator!$G$39,IF(H4241-K4241&lt;=0,IF(D4241&gt;Calculator!$G$39,IF(H4241-K4241+E4241+L4241+M4241+Calculator!$G$39&gt;Calculator!$G$39,Calculator!$G$39-(H4241+E4241+L4241+M4241-K4241),Calculator!$G$39),D4241),0)))</f>
        <v>0</v>
      </c>
    </row>
    <row r="4242" spans="1:14" ht="15.75" thickBot="1">
      <c r="A4242" s="33" t="str">
        <f ca="1">IF(C4242=Calculator!$H$27,"F",IF(Daily!D4242+Daily!H4242=0,IF(D4241+H4241&gt;0,"L",""),""))</f>
        <v/>
      </c>
      <c r="B4242" s="34">
        <v>4241</v>
      </c>
      <c r="C4242" s="19">
        <f t="shared" ca="1" si="265"/>
        <v>50171</v>
      </c>
      <c r="D4242" s="29">
        <f t="shared" ca="1" si="267"/>
        <v>0</v>
      </c>
      <c r="E4242" s="29">
        <f ca="1">IF(C4242&lt;Calculator!$D$26,0,IF(DAY($C4242)=1,IF(D4242-Calculator!$G$24&gt;0,Calculator!$G$24,D4242),0))</f>
        <v>0</v>
      </c>
      <c r="F4242" s="29">
        <f ca="1">IF(E4242&gt;0,D4242*Calculator!$G$22/12,0)</f>
        <v>0</v>
      </c>
      <c r="G4242" s="29">
        <f ca="1">IF(E4242&gt;0,(IFERROR(-PMT(Calculator!$G$22/12,Calculator!$G$23*12,Calculator!$G$20),0))-F4242,0)</f>
        <v>0</v>
      </c>
      <c r="H4242" s="29">
        <f t="shared" ca="1" si="268"/>
        <v>0</v>
      </c>
      <c r="I4242" s="29">
        <f t="shared" ca="1" si="266"/>
        <v>0</v>
      </c>
      <c r="J4242" s="30">
        <f>Calculator!$G$40</f>
        <v>6.5000000000000002E-2</v>
      </c>
      <c r="K4242" s="29">
        <f ca="1">IF(C4242&gt;=Calculator!$G$27,IF(DAY($C4242)=1,Calculator!$G$34/2,IF(DAY($C4242)=15,Calculator!$G$34/2,0)),0)</f>
        <v>0</v>
      </c>
      <c r="L4242" s="29">
        <f ca="1">IF(DAY($C4242)=28,IF(H4242=0,0,Calculator!$G$35),0)</f>
        <v>0</v>
      </c>
      <c r="M4242" s="29">
        <f ca="1">IF(I4242&gt;0,IF(DAY($C4242)=1,SUM(INDIRECT("I"&amp;(ROW(C4241)-DAY(C4241))):I4241),0),0)</f>
        <v>0</v>
      </c>
      <c r="N4242" s="29">
        <f ca="1">IF(C4242&lt;Calculator!$G$27,0,IF(C4242=Calculator!$G$27,Calculator!$G$39,IF(H4242-K4242&lt;=0,IF(D4242&gt;Calculator!$G$39,IF(H4242-K4242+E4242+L4242+M4242+Calculator!$G$39&gt;Calculator!$G$39,Calculator!$G$39-(H4242+E4242+L4242+M4242-K4242),Calculator!$G$39),D4242),0)))</f>
        <v>0</v>
      </c>
    </row>
    <row r="4243" spans="1:14" ht="15.75" thickBot="1">
      <c r="A4243" s="33" t="str">
        <f ca="1">IF(C4243=Calculator!$H$27,"F",IF(Daily!D4243+Daily!H4243=0,IF(D4242+H4242&gt;0,"L",""),""))</f>
        <v/>
      </c>
      <c r="B4243" s="34">
        <v>4242</v>
      </c>
      <c r="C4243" s="19">
        <f t="shared" ca="1" si="265"/>
        <v>50172</v>
      </c>
      <c r="D4243" s="29">
        <f t="shared" ca="1" si="267"/>
        <v>0</v>
      </c>
      <c r="E4243" s="29">
        <f ca="1">IF(C4243&lt;Calculator!$D$26,0,IF(DAY($C4243)=1,IF(D4243-Calculator!$G$24&gt;0,Calculator!$G$24,D4243),0))</f>
        <v>0</v>
      </c>
      <c r="F4243" s="29">
        <f ca="1">IF(E4243&gt;0,D4243*Calculator!$G$22/12,0)</f>
        <v>0</v>
      </c>
      <c r="G4243" s="29">
        <f ca="1">IF(E4243&gt;0,(IFERROR(-PMT(Calculator!$G$22/12,Calculator!$G$23*12,Calculator!$G$20),0))-F4243,0)</f>
        <v>0</v>
      </c>
      <c r="H4243" s="29">
        <f t="shared" ca="1" si="268"/>
        <v>0</v>
      </c>
      <c r="I4243" s="29">
        <f t="shared" ca="1" si="266"/>
        <v>0</v>
      </c>
      <c r="J4243" s="30">
        <f>Calculator!$G$40</f>
        <v>6.5000000000000002E-2</v>
      </c>
      <c r="K4243" s="29">
        <f ca="1">IF(C4243&gt;=Calculator!$G$27,IF(DAY($C4243)=1,Calculator!$G$34/2,IF(DAY($C4243)=15,Calculator!$G$34/2,0)),0)</f>
        <v>0</v>
      </c>
      <c r="L4243" s="29">
        <f ca="1">IF(DAY($C4243)=28,IF(H4243=0,0,Calculator!$G$35),0)</f>
        <v>0</v>
      </c>
      <c r="M4243" s="29">
        <f ca="1">IF(I4243&gt;0,IF(DAY($C4243)=1,SUM(INDIRECT("I"&amp;(ROW(C4242)-DAY(C4242))):I4242),0),0)</f>
        <v>0</v>
      </c>
      <c r="N4243" s="29">
        <f ca="1">IF(C4243&lt;Calculator!$G$27,0,IF(C4243=Calculator!$G$27,Calculator!$G$39,IF(H4243-K4243&lt;=0,IF(D4243&gt;Calculator!$G$39,IF(H4243-K4243+E4243+L4243+M4243+Calculator!$G$39&gt;Calculator!$G$39,Calculator!$G$39-(H4243+E4243+L4243+M4243-K4243),Calculator!$G$39),D4243),0)))</f>
        <v>0</v>
      </c>
    </row>
    <row r="4244" spans="1:14" ht="15.75" thickBot="1">
      <c r="A4244" s="33" t="str">
        <f ca="1">IF(C4244=Calculator!$H$27,"F",IF(Daily!D4244+Daily!H4244=0,IF(D4243+H4243&gt;0,"L",""),""))</f>
        <v/>
      </c>
      <c r="B4244" s="34">
        <v>4243</v>
      </c>
      <c r="C4244" s="19">
        <f t="shared" ca="1" si="265"/>
        <v>50173</v>
      </c>
      <c r="D4244" s="29">
        <f t="shared" ca="1" si="267"/>
        <v>0</v>
      </c>
      <c r="E4244" s="29">
        <f ca="1">IF(C4244&lt;Calculator!$D$26,0,IF(DAY($C4244)=1,IF(D4244-Calculator!$G$24&gt;0,Calculator!$G$24,D4244),0))</f>
        <v>0</v>
      </c>
      <c r="F4244" s="29">
        <f ca="1">IF(E4244&gt;0,D4244*Calculator!$G$22/12,0)</f>
        <v>0</v>
      </c>
      <c r="G4244" s="29">
        <f ca="1">IF(E4244&gt;0,(IFERROR(-PMT(Calculator!$G$22/12,Calculator!$G$23*12,Calculator!$G$20),0))-F4244,0)</f>
        <v>0</v>
      </c>
      <c r="H4244" s="29">
        <f t="shared" ca="1" si="268"/>
        <v>0</v>
      </c>
      <c r="I4244" s="29">
        <f t="shared" ca="1" si="266"/>
        <v>0</v>
      </c>
      <c r="J4244" s="30">
        <f>Calculator!$G$40</f>
        <v>6.5000000000000002E-2</v>
      </c>
      <c r="K4244" s="29">
        <f ca="1">IF(C4244&gt;=Calculator!$G$27,IF(DAY($C4244)=1,Calculator!$G$34/2,IF(DAY($C4244)=15,Calculator!$G$34/2,0)),0)</f>
        <v>0</v>
      </c>
      <c r="L4244" s="29">
        <f ca="1">IF(DAY($C4244)=28,IF(H4244=0,0,Calculator!$G$35),0)</f>
        <v>0</v>
      </c>
      <c r="M4244" s="29">
        <f ca="1">IF(I4244&gt;0,IF(DAY($C4244)=1,SUM(INDIRECT("I"&amp;(ROW(C4243)-DAY(C4243))):I4243),0),0)</f>
        <v>0</v>
      </c>
      <c r="N4244" s="29">
        <f ca="1">IF(C4244&lt;Calculator!$G$27,0,IF(C4244=Calculator!$G$27,Calculator!$G$39,IF(H4244-K4244&lt;=0,IF(D4244&gt;Calculator!$G$39,IF(H4244-K4244+E4244+L4244+M4244+Calculator!$G$39&gt;Calculator!$G$39,Calculator!$G$39-(H4244+E4244+L4244+M4244-K4244),Calculator!$G$39),D4244),0)))</f>
        <v>0</v>
      </c>
    </row>
    <row r="4245" spans="1:14" ht="15.75" thickBot="1">
      <c r="A4245" s="33" t="str">
        <f ca="1">IF(C4245=Calculator!$H$27,"F",IF(Daily!D4245+Daily!H4245=0,IF(D4244+H4244&gt;0,"L",""),""))</f>
        <v/>
      </c>
      <c r="B4245" s="34">
        <v>4244</v>
      </c>
      <c r="C4245" s="19">
        <f t="shared" ca="1" si="265"/>
        <v>50174</v>
      </c>
      <c r="D4245" s="29">
        <f t="shared" ca="1" si="267"/>
        <v>0</v>
      </c>
      <c r="E4245" s="29">
        <f ca="1">IF(C4245&lt;Calculator!$D$26,0,IF(DAY($C4245)=1,IF(D4245-Calculator!$G$24&gt;0,Calculator!$G$24,D4245),0))</f>
        <v>0</v>
      </c>
      <c r="F4245" s="29">
        <f ca="1">IF(E4245&gt;0,D4245*Calculator!$G$22/12,0)</f>
        <v>0</v>
      </c>
      <c r="G4245" s="29">
        <f ca="1">IF(E4245&gt;0,(IFERROR(-PMT(Calculator!$G$22/12,Calculator!$G$23*12,Calculator!$G$20),0))-F4245,0)</f>
        <v>0</v>
      </c>
      <c r="H4245" s="29">
        <f t="shared" ca="1" si="268"/>
        <v>0</v>
      </c>
      <c r="I4245" s="29">
        <f t="shared" ca="1" si="266"/>
        <v>0</v>
      </c>
      <c r="J4245" s="30">
        <f>Calculator!$G$40</f>
        <v>6.5000000000000002E-2</v>
      </c>
      <c r="K4245" s="29">
        <f ca="1">IF(C4245&gt;=Calculator!$G$27,IF(DAY($C4245)=1,Calculator!$G$34/2,IF(DAY($C4245)=15,Calculator!$G$34/2,0)),0)</f>
        <v>0</v>
      </c>
      <c r="L4245" s="29">
        <f ca="1">IF(DAY($C4245)=28,IF(H4245=0,0,Calculator!$G$35),0)</f>
        <v>0</v>
      </c>
      <c r="M4245" s="29">
        <f ca="1">IF(I4245&gt;0,IF(DAY($C4245)=1,SUM(INDIRECT("I"&amp;(ROW(C4244)-DAY(C4244))):I4244),0),0)</f>
        <v>0</v>
      </c>
      <c r="N4245" s="29">
        <f ca="1">IF(C4245&lt;Calculator!$G$27,0,IF(C4245=Calculator!$G$27,Calculator!$G$39,IF(H4245-K4245&lt;=0,IF(D4245&gt;Calculator!$G$39,IF(H4245-K4245+E4245+L4245+M4245+Calculator!$G$39&gt;Calculator!$G$39,Calculator!$G$39-(H4245+E4245+L4245+M4245-K4245),Calculator!$G$39),D4245),0)))</f>
        <v>0</v>
      </c>
    </row>
    <row r="4246" spans="1:14" ht="15.75" thickBot="1">
      <c r="A4246" s="33" t="str">
        <f ca="1">IF(C4246=Calculator!$H$27,"F",IF(Daily!D4246+Daily!H4246=0,IF(D4245+H4245&gt;0,"L",""),""))</f>
        <v/>
      </c>
      <c r="B4246" s="34">
        <v>4245</v>
      </c>
      <c r="C4246" s="19">
        <f t="shared" ca="1" si="265"/>
        <v>50175</v>
      </c>
      <c r="D4246" s="29">
        <f t="shared" ca="1" si="267"/>
        <v>0</v>
      </c>
      <c r="E4246" s="29">
        <f ca="1">IF(C4246&lt;Calculator!$D$26,0,IF(DAY($C4246)=1,IF(D4246-Calculator!$G$24&gt;0,Calculator!$G$24,D4246),0))</f>
        <v>0</v>
      </c>
      <c r="F4246" s="29">
        <f ca="1">IF(E4246&gt;0,D4246*Calculator!$G$22/12,0)</f>
        <v>0</v>
      </c>
      <c r="G4246" s="29">
        <f ca="1">IF(E4246&gt;0,(IFERROR(-PMT(Calculator!$G$22/12,Calculator!$G$23*12,Calculator!$G$20),0))-F4246,0)</f>
        <v>0</v>
      </c>
      <c r="H4246" s="29">
        <f t="shared" ca="1" si="268"/>
        <v>0</v>
      </c>
      <c r="I4246" s="29">
        <f t="shared" ca="1" si="266"/>
        <v>0</v>
      </c>
      <c r="J4246" s="30">
        <f>Calculator!$G$40</f>
        <v>6.5000000000000002E-2</v>
      </c>
      <c r="K4246" s="29">
        <f ca="1">IF(C4246&gt;=Calculator!$G$27,IF(DAY($C4246)=1,Calculator!$G$34/2,IF(DAY($C4246)=15,Calculator!$G$34/2,0)),0)</f>
        <v>4500</v>
      </c>
      <c r="L4246" s="29">
        <f ca="1">IF(DAY($C4246)=28,IF(H4246=0,0,Calculator!$G$35),0)</f>
        <v>0</v>
      </c>
      <c r="M4246" s="29">
        <f ca="1">IF(I4246&gt;0,IF(DAY($C4246)=1,SUM(INDIRECT("I"&amp;(ROW(C4245)-DAY(C4245))):I4245),0),0)</f>
        <v>0</v>
      </c>
      <c r="N4246" s="29">
        <f ca="1">IF(C4246&lt;Calculator!$G$27,0,IF(C4246=Calculator!$G$27,Calculator!$G$39,IF(H4246-K4246&lt;=0,IF(D4246&gt;Calculator!$G$39,IF(H4246-K4246+E4246+L4246+M4246+Calculator!$G$39&gt;Calculator!$G$39,Calculator!$G$39-(H4246+E4246+L4246+M4246-K4246),Calculator!$G$39),D4246),0)))</f>
        <v>0</v>
      </c>
    </row>
    <row r="4247" spans="1:14" ht="15.75" thickBot="1">
      <c r="A4247" s="33" t="str">
        <f ca="1">IF(C4247=Calculator!$H$27,"F",IF(Daily!D4247+Daily!H4247=0,IF(D4246+H4246&gt;0,"L",""),""))</f>
        <v/>
      </c>
      <c r="B4247" s="34">
        <v>4246</v>
      </c>
      <c r="C4247" s="19">
        <f t="shared" ca="1" si="265"/>
        <v>50176</v>
      </c>
      <c r="D4247" s="29">
        <f t="shared" ca="1" si="267"/>
        <v>0</v>
      </c>
      <c r="E4247" s="29">
        <f ca="1">IF(C4247&lt;Calculator!$D$26,0,IF(DAY($C4247)=1,IF(D4247-Calculator!$G$24&gt;0,Calculator!$G$24,D4247),0))</f>
        <v>0</v>
      </c>
      <c r="F4247" s="29">
        <f ca="1">IF(E4247&gt;0,D4247*Calculator!$G$22/12,0)</f>
        <v>0</v>
      </c>
      <c r="G4247" s="29">
        <f ca="1">IF(E4247&gt;0,(IFERROR(-PMT(Calculator!$G$22/12,Calculator!$G$23*12,Calculator!$G$20),0))-F4247,0)</f>
        <v>0</v>
      </c>
      <c r="H4247" s="29">
        <f t="shared" ca="1" si="268"/>
        <v>0</v>
      </c>
      <c r="I4247" s="29">
        <f t="shared" ca="1" si="266"/>
        <v>0</v>
      </c>
      <c r="J4247" s="30">
        <f>Calculator!$G$40</f>
        <v>6.5000000000000002E-2</v>
      </c>
      <c r="K4247" s="29">
        <f ca="1">IF(C4247&gt;=Calculator!$G$27,IF(DAY($C4247)=1,Calculator!$G$34/2,IF(DAY($C4247)=15,Calculator!$G$34/2,0)),0)</f>
        <v>0</v>
      </c>
      <c r="L4247" s="29">
        <f ca="1">IF(DAY($C4247)=28,IF(H4247=0,0,Calculator!$G$35),0)</f>
        <v>0</v>
      </c>
      <c r="M4247" s="29">
        <f ca="1">IF(I4247&gt;0,IF(DAY($C4247)=1,SUM(INDIRECT("I"&amp;(ROW(C4246)-DAY(C4246))):I4246),0),0)</f>
        <v>0</v>
      </c>
      <c r="N4247" s="29">
        <f ca="1">IF(C4247&lt;Calculator!$G$27,0,IF(C4247=Calculator!$G$27,Calculator!$G$39,IF(H4247-K4247&lt;=0,IF(D4247&gt;Calculator!$G$39,IF(H4247-K4247+E4247+L4247+M4247+Calculator!$G$39&gt;Calculator!$G$39,Calculator!$G$39-(H4247+E4247+L4247+M4247-K4247),Calculator!$G$39),D4247),0)))</f>
        <v>0</v>
      </c>
    </row>
    <row r="4248" spans="1:14" ht="15.75" thickBot="1">
      <c r="A4248" s="33" t="str">
        <f ca="1">IF(C4248=Calculator!$H$27,"F",IF(Daily!D4248+Daily!H4248=0,IF(D4247+H4247&gt;0,"L",""),""))</f>
        <v/>
      </c>
      <c r="B4248" s="34">
        <v>4247</v>
      </c>
      <c r="C4248" s="19">
        <f t="shared" ca="1" si="265"/>
        <v>50177</v>
      </c>
      <c r="D4248" s="29">
        <f t="shared" ca="1" si="267"/>
        <v>0</v>
      </c>
      <c r="E4248" s="29">
        <f ca="1">IF(C4248&lt;Calculator!$D$26,0,IF(DAY($C4248)=1,IF(D4248-Calculator!$G$24&gt;0,Calculator!$G$24,D4248),0))</f>
        <v>0</v>
      </c>
      <c r="F4248" s="29">
        <f ca="1">IF(E4248&gt;0,D4248*Calculator!$G$22/12,0)</f>
        <v>0</v>
      </c>
      <c r="G4248" s="29">
        <f ca="1">IF(E4248&gt;0,(IFERROR(-PMT(Calculator!$G$22/12,Calculator!$G$23*12,Calculator!$G$20),0))-F4248,0)</f>
        <v>0</v>
      </c>
      <c r="H4248" s="29">
        <f t="shared" ca="1" si="268"/>
        <v>0</v>
      </c>
      <c r="I4248" s="29">
        <f t="shared" ca="1" si="266"/>
        <v>0</v>
      </c>
      <c r="J4248" s="30">
        <f>Calculator!$G$40</f>
        <v>6.5000000000000002E-2</v>
      </c>
      <c r="K4248" s="29">
        <f ca="1">IF(C4248&gt;=Calculator!$G$27,IF(DAY($C4248)=1,Calculator!$G$34/2,IF(DAY($C4248)=15,Calculator!$G$34/2,0)),0)</f>
        <v>0</v>
      </c>
      <c r="L4248" s="29">
        <f ca="1">IF(DAY($C4248)=28,IF(H4248=0,0,Calculator!$G$35),0)</f>
        <v>0</v>
      </c>
      <c r="M4248" s="29">
        <f ca="1">IF(I4248&gt;0,IF(DAY($C4248)=1,SUM(INDIRECT("I"&amp;(ROW(C4247)-DAY(C4247))):I4247),0),0)</f>
        <v>0</v>
      </c>
      <c r="N4248" s="29">
        <f ca="1">IF(C4248&lt;Calculator!$G$27,0,IF(C4248=Calculator!$G$27,Calculator!$G$39,IF(H4248-K4248&lt;=0,IF(D4248&gt;Calculator!$G$39,IF(H4248-K4248+E4248+L4248+M4248+Calculator!$G$39&gt;Calculator!$G$39,Calculator!$G$39-(H4248+E4248+L4248+M4248-K4248),Calculator!$G$39),D4248),0)))</f>
        <v>0</v>
      </c>
    </row>
    <row r="4249" spans="1:14" ht="15.75" thickBot="1">
      <c r="A4249" s="33" t="str">
        <f ca="1">IF(C4249=Calculator!$H$27,"F",IF(Daily!D4249+Daily!H4249=0,IF(D4248+H4248&gt;0,"L",""),""))</f>
        <v/>
      </c>
      <c r="B4249" s="34">
        <v>4248</v>
      </c>
      <c r="C4249" s="19">
        <f t="shared" ca="1" si="265"/>
        <v>50178</v>
      </c>
      <c r="D4249" s="29">
        <f t="shared" ca="1" si="267"/>
        <v>0</v>
      </c>
      <c r="E4249" s="29">
        <f ca="1">IF(C4249&lt;Calculator!$D$26,0,IF(DAY($C4249)=1,IF(D4249-Calculator!$G$24&gt;0,Calculator!$G$24,D4249),0))</f>
        <v>0</v>
      </c>
      <c r="F4249" s="29">
        <f ca="1">IF(E4249&gt;0,D4249*Calculator!$G$22/12,0)</f>
        <v>0</v>
      </c>
      <c r="G4249" s="29">
        <f ca="1">IF(E4249&gt;0,(IFERROR(-PMT(Calculator!$G$22/12,Calculator!$G$23*12,Calculator!$G$20),0))-F4249,0)</f>
        <v>0</v>
      </c>
      <c r="H4249" s="29">
        <f t="shared" ca="1" si="268"/>
        <v>0</v>
      </c>
      <c r="I4249" s="29">
        <f t="shared" ca="1" si="266"/>
        <v>0</v>
      </c>
      <c r="J4249" s="30">
        <f>Calculator!$G$40</f>
        <v>6.5000000000000002E-2</v>
      </c>
      <c r="K4249" s="29">
        <f ca="1">IF(C4249&gt;=Calculator!$G$27,IF(DAY($C4249)=1,Calculator!$G$34/2,IF(DAY($C4249)=15,Calculator!$G$34/2,0)),0)</f>
        <v>0</v>
      </c>
      <c r="L4249" s="29">
        <f ca="1">IF(DAY($C4249)=28,IF(H4249=0,0,Calculator!$G$35),0)</f>
        <v>0</v>
      </c>
      <c r="M4249" s="29">
        <f ca="1">IF(I4249&gt;0,IF(DAY($C4249)=1,SUM(INDIRECT("I"&amp;(ROW(C4248)-DAY(C4248))):I4248),0),0)</f>
        <v>0</v>
      </c>
      <c r="N4249" s="29">
        <f ca="1">IF(C4249&lt;Calculator!$G$27,0,IF(C4249=Calculator!$G$27,Calculator!$G$39,IF(H4249-K4249&lt;=0,IF(D4249&gt;Calculator!$G$39,IF(H4249-K4249+E4249+L4249+M4249+Calculator!$G$39&gt;Calculator!$G$39,Calculator!$G$39-(H4249+E4249+L4249+M4249-K4249),Calculator!$G$39),D4249),0)))</f>
        <v>0</v>
      </c>
    </row>
    <row r="4250" spans="1:14" ht="15.75" thickBot="1">
      <c r="A4250" s="33" t="str">
        <f ca="1">IF(C4250=Calculator!$H$27,"F",IF(Daily!D4250+Daily!H4250=0,IF(D4249+H4249&gt;0,"L",""),""))</f>
        <v/>
      </c>
      <c r="B4250" s="34">
        <v>4249</v>
      </c>
      <c r="C4250" s="19">
        <f t="shared" ca="1" si="265"/>
        <v>50179</v>
      </c>
      <c r="D4250" s="29">
        <f t="shared" ca="1" si="267"/>
        <v>0</v>
      </c>
      <c r="E4250" s="29">
        <f ca="1">IF(C4250&lt;Calculator!$D$26,0,IF(DAY($C4250)=1,IF(D4250-Calculator!$G$24&gt;0,Calculator!$G$24,D4250),0))</f>
        <v>0</v>
      </c>
      <c r="F4250" s="29">
        <f ca="1">IF(E4250&gt;0,D4250*Calculator!$G$22/12,0)</f>
        <v>0</v>
      </c>
      <c r="G4250" s="29">
        <f ca="1">IF(E4250&gt;0,(IFERROR(-PMT(Calculator!$G$22/12,Calculator!$G$23*12,Calculator!$G$20),0))-F4250,0)</f>
        <v>0</v>
      </c>
      <c r="H4250" s="29">
        <f t="shared" ca="1" si="268"/>
        <v>0</v>
      </c>
      <c r="I4250" s="29">
        <f t="shared" ca="1" si="266"/>
        <v>0</v>
      </c>
      <c r="J4250" s="30">
        <f>Calculator!$G$40</f>
        <v>6.5000000000000002E-2</v>
      </c>
      <c r="K4250" s="29">
        <f ca="1">IF(C4250&gt;=Calculator!$G$27,IF(DAY($C4250)=1,Calculator!$G$34/2,IF(DAY($C4250)=15,Calculator!$G$34/2,0)),0)</f>
        <v>0</v>
      </c>
      <c r="L4250" s="29">
        <f ca="1">IF(DAY($C4250)=28,IF(H4250=0,0,Calculator!$G$35),0)</f>
        <v>0</v>
      </c>
      <c r="M4250" s="29">
        <f ca="1">IF(I4250&gt;0,IF(DAY($C4250)=1,SUM(INDIRECT("I"&amp;(ROW(C4249)-DAY(C4249))):I4249),0),0)</f>
        <v>0</v>
      </c>
      <c r="N4250" s="29">
        <f ca="1">IF(C4250&lt;Calculator!$G$27,0,IF(C4250=Calculator!$G$27,Calculator!$G$39,IF(H4250-K4250&lt;=0,IF(D4250&gt;Calculator!$G$39,IF(H4250-K4250+E4250+L4250+M4250+Calculator!$G$39&gt;Calculator!$G$39,Calculator!$G$39-(H4250+E4250+L4250+M4250-K4250),Calculator!$G$39),D4250),0)))</f>
        <v>0</v>
      </c>
    </row>
    <row r="4251" spans="1:14" ht="15.75" thickBot="1">
      <c r="A4251" s="33" t="str">
        <f ca="1">IF(C4251=Calculator!$H$27,"F",IF(Daily!D4251+Daily!H4251=0,IF(D4250+H4250&gt;0,"L",""),""))</f>
        <v/>
      </c>
      <c r="B4251" s="34">
        <v>4250</v>
      </c>
      <c r="C4251" s="19">
        <f t="shared" ca="1" si="265"/>
        <v>50180</v>
      </c>
      <c r="D4251" s="29">
        <f t="shared" ca="1" si="267"/>
        <v>0</v>
      </c>
      <c r="E4251" s="29">
        <f ca="1">IF(C4251&lt;Calculator!$D$26,0,IF(DAY($C4251)=1,IF(D4251-Calculator!$G$24&gt;0,Calculator!$G$24,D4251),0))</f>
        <v>0</v>
      </c>
      <c r="F4251" s="29">
        <f ca="1">IF(E4251&gt;0,D4251*Calculator!$G$22/12,0)</f>
        <v>0</v>
      </c>
      <c r="G4251" s="29">
        <f ca="1">IF(E4251&gt;0,(IFERROR(-PMT(Calculator!$G$22/12,Calculator!$G$23*12,Calculator!$G$20),0))-F4251,0)</f>
        <v>0</v>
      </c>
      <c r="H4251" s="29">
        <f t="shared" ca="1" si="268"/>
        <v>0</v>
      </c>
      <c r="I4251" s="29">
        <f t="shared" ca="1" si="266"/>
        <v>0</v>
      </c>
      <c r="J4251" s="30">
        <f>Calculator!$G$40</f>
        <v>6.5000000000000002E-2</v>
      </c>
      <c r="K4251" s="29">
        <f ca="1">IF(C4251&gt;=Calculator!$G$27,IF(DAY($C4251)=1,Calculator!$G$34/2,IF(DAY($C4251)=15,Calculator!$G$34/2,0)),0)</f>
        <v>0</v>
      </c>
      <c r="L4251" s="29">
        <f ca="1">IF(DAY($C4251)=28,IF(H4251=0,0,Calculator!$G$35),0)</f>
        <v>0</v>
      </c>
      <c r="M4251" s="29">
        <f ca="1">IF(I4251&gt;0,IF(DAY($C4251)=1,SUM(INDIRECT("I"&amp;(ROW(C4250)-DAY(C4250))):I4250),0),0)</f>
        <v>0</v>
      </c>
      <c r="N4251" s="29">
        <f ca="1">IF(C4251&lt;Calculator!$G$27,0,IF(C4251=Calculator!$G$27,Calculator!$G$39,IF(H4251-K4251&lt;=0,IF(D4251&gt;Calculator!$G$39,IF(H4251-K4251+E4251+L4251+M4251+Calculator!$G$39&gt;Calculator!$G$39,Calculator!$G$39-(H4251+E4251+L4251+M4251-K4251),Calculator!$G$39),D4251),0)))</f>
        <v>0</v>
      </c>
    </row>
    <row r="4252" spans="1:14" ht="15.75" thickBot="1">
      <c r="A4252" s="33" t="str">
        <f ca="1">IF(C4252=Calculator!$H$27,"F",IF(Daily!D4252+Daily!H4252=0,IF(D4251+H4251&gt;0,"L",""),""))</f>
        <v/>
      </c>
      <c r="B4252" s="34">
        <v>4251</v>
      </c>
      <c r="C4252" s="19">
        <f t="shared" ca="1" si="265"/>
        <v>50181</v>
      </c>
      <c r="D4252" s="29">
        <f t="shared" ca="1" si="267"/>
        <v>0</v>
      </c>
      <c r="E4252" s="29">
        <f ca="1">IF(C4252&lt;Calculator!$D$26,0,IF(DAY($C4252)=1,IF(D4252-Calculator!$G$24&gt;0,Calculator!$G$24,D4252),0))</f>
        <v>0</v>
      </c>
      <c r="F4252" s="29">
        <f ca="1">IF(E4252&gt;0,D4252*Calculator!$G$22/12,0)</f>
        <v>0</v>
      </c>
      <c r="G4252" s="29">
        <f ca="1">IF(E4252&gt;0,(IFERROR(-PMT(Calculator!$G$22/12,Calculator!$G$23*12,Calculator!$G$20),0))-F4252,0)</f>
        <v>0</v>
      </c>
      <c r="H4252" s="29">
        <f t="shared" ca="1" si="268"/>
        <v>0</v>
      </c>
      <c r="I4252" s="29">
        <f t="shared" ca="1" si="266"/>
        <v>0</v>
      </c>
      <c r="J4252" s="30">
        <f>Calculator!$G$40</f>
        <v>6.5000000000000002E-2</v>
      </c>
      <c r="K4252" s="29">
        <f ca="1">IF(C4252&gt;=Calculator!$G$27,IF(DAY($C4252)=1,Calculator!$G$34/2,IF(DAY($C4252)=15,Calculator!$G$34/2,0)),0)</f>
        <v>0</v>
      </c>
      <c r="L4252" s="29">
        <f ca="1">IF(DAY($C4252)=28,IF(H4252=0,0,Calculator!$G$35),0)</f>
        <v>0</v>
      </c>
      <c r="M4252" s="29">
        <f ca="1">IF(I4252&gt;0,IF(DAY($C4252)=1,SUM(INDIRECT("I"&amp;(ROW(C4251)-DAY(C4251))):I4251),0),0)</f>
        <v>0</v>
      </c>
      <c r="N4252" s="29">
        <f ca="1">IF(C4252&lt;Calculator!$G$27,0,IF(C4252=Calculator!$G$27,Calculator!$G$39,IF(H4252-K4252&lt;=0,IF(D4252&gt;Calculator!$G$39,IF(H4252-K4252+E4252+L4252+M4252+Calculator!$G$39&gt;Calculator!$G$39,Calculator!$G$39-(H4252+E4252+L4252+M4252-K4252),Calculator!$G$39),D4252),0)))</f>
        <v>0</v>
      </c>
    </row>
    <row r="4253" spans="1:14" ht="15.75" thickBot="1">
      <c r="A4253" s="33" t="str">
        <f ca="1">IF(C4253=Calculator!$H$27,"F",IF(Daily!D4253+Daily!H4253=0,IF(D4252+H4252&gt;0,"L",""),""))</f>
        <v/>
      </c>
      <c r="B4253" s="34">
        <v>4252</v>
      </c>
      <c r="C4253" s="19">
        <f t="shared" ca="1" si="265"/>
        <v>50182</v>
      </c>
      <c r="D4253" s="29">
        <f t="shared" ca="1" si="267"/>
        <v>0</v>
      </c>
      <c r="E4253" s="29">
        <f ca="1">IF(C4253&lt;Calculator!$D$26,0,IF(DAY($C4253)=1,IF(D4253-Calculator!$G$24&gt;0,Calculator!$G$24,D4253),0))</f>
        <v>0</v>
      </c>
      <c r="F4253" s="29">
        <f ca="1">IF(E4253&gt;0,D4253*Calculator!$G$22/12,0)</f>
        <v>0</v>
      </c>
      <c r="G4253" s="29">
        <f ca="1">IF(E4253&gt;0,(IFERROR(-PMT(Calculator!$G$22/12,Calculator!$G$23*12,Calculator!$G$20),0))-F4253,0)</f>
        <v>0</v>
      </c>
      <c r="H4253" s="29">
        <f t="shared" ca="1" si="268"/>
        <v>0</v>
      </c>
      <c r="I4253" s="29">
        <f t="shared" ca="1" si="266"/>
        <v>0</v>
      </c>
      <c r="J4253" s="30">
        <f>Calculator!$G$40</f>
        <v>6.5000000000000002E-2</v>
      </c>
      <c r="K4253" s="29">
        <f ca="1">IF(C4253&gt;=Calculator!$G$27,IF(DAY($C4253)=1,Calculator!$G$34/2,IF(DAY($C4253)=15,Calculator!$G$34/2,0)),0)</f>
        <v>0</v>
      </c>
      <c r="L4253" s="29">
        <f ca="1">IF(DAY($C4253)=28,IF(H4253=0,0,Calculator!$G$35),0)</f>
        <v>0</v>
      </c>
      <c r="M4253" s="29">
        <f ca="1">IF(I4253&gt;0,IF(DAY($C4253)=1,SUM(INDIRECT("I"&amp;(ROW(C4252)-DAY(C4252))):I4252),0),0)</f>
        <v>0</v>
      </c>
      <c r="N4253" s="29">
        <f ca="1">IF(C4253&lt;Calculator!$G$27,0,IF(C4253=Calculator!$G$27,Calculator!$G$39,IF(H4253-K4253&lt;=0,IF(D4253&gt;Calculator!$G$39,IF(H4253-K4253+E4253+L4253+M4253+Calculator!$G$39&gt;Calculator!$G$39,Calculator!$G$39-(H4253+E4253+L4253+M4253-K4253),Calculator!$G$39),D4253),0)))</f>
        <v>0</v>
      </c>
    </row>
    <row r="4254" spans="1:14" ht="15.75" thickBot="1">
      <c r="A4254" s="33" t="str">
        <f ca="1">IF(C4254=Calculator!$H$27,"F",IF(Daily!D4254+Daily!H4254=0,IF(D4253+H4253&gt;0,"L",""),""))</f>
        <v/>
      </c>
      <c r="B4254" s="34">
        <v>4253</v>
      </c>
      <c r="C4254" s="19">
        <f t="shared" ca="1" si="265"/>
        <v>50183</v>
      </c>
      <c r="D4254" s="29">
        <f t="shared" ca="1" si="267"/>
        <v>0</v>
      </c>
      <c r="E4254" s="29">
        <f ca="1">IF(C4254&lt;Calculator!$D$26,0,IF(DAY($C4254)=1,IF(D4254-Calculator!$G$24&gt;0,Calculator!$G$24,D4254),0))</f>
        <v>0</v>
      </c>
      <c r="F4254" s="29">
        <f ca="1">IF(E4254&gt;0,D4254*Calculator!$G$22/12,0)</f>
        <v>0</v>
      </c>
      <c r="G4254" s="29">
        <f ca="1">IF(E4254&gt;0,(IFERROR(-PMT(Calculator!$G$22/12,Calculator!$G$23*12,Calculator!$G$20),0))-F4254,0)</f>
        <v>0</v>
      </c>
      <c r="H4254" s="29">
        <f t="shared" ca="1" si="268"/>
        <v>0</v>
      </c>
      <c r="I4254" s="29">
        <f t="shared" ca="1" si="266"/>
        <v>0</v>
      </c>
      <c r="J4254" s="30">
        <f>Calculator!$G$40</f>
        <v>6.5000000000000002E-2</v>
      </c>
      <c r="K4254" s="29">
        <f ca="1">IF(C4254&gt;=Calculator!$G$27,IF(DAY($C4254)=1,Calculator!$G$34/2,IF(DAY($C4254)=15,Calculator!$G$34/2,0)),0)</f>
        <v>0</v>
      </c>
      <c r="L4254" s="29">
        <f ca="1">IF(DAY($C4254)=28,IF(H4254=0,0,Calculator!$G$35),0)</f>
        <v>0</v>
      </c>
      <c r="M4254" s="29">
        <f ca="1">IF(I4254&gt;0,IF(DAY($C4254)=1,SUM(INDIRECT("I"&amp;(ROW(C4253)-DAY(C4253))):I4253),0),0)</f>
        <v>0</v>
      </c>
      <c r="N4254" s="29">
        <f ca="1">IF(C4254&lt;Calculator!$G$27,0,IF(C4254=Calculator!$G$27,Calculator!$G$39,IF(H4254-K4254&lt;=0,IF(D4254&gt;Calculator!$G$39,IF(H4254-K4254+E4254+L4254+M4254+Calculator!$G$39&gt;Calculator!$G$39,Calculator!$G$39-(H4254+E4254+L4254+M4254-K4254),Calculator!$G$39),D4254),0)))</f>
        <v>0</v>
      </c>
    </row>
    <row r="4255" spans="1:14" ht="15.75" thickBot="1">
      <c r="A4255" s="33" t="str">
        <f ca="1">IF(C4255=Calculator!$H$27,"F",IF(Daily!D4255+Daily!H4255=0,IF(D4254+H4254&gt;0,"L",""),""))</f>
        <v/>
      </c>
      <c r="B4255" s="34">
        <v>4254</v>
      </c>
      <c r="C4255" s="19">
        <f t="shared" ca="1" si="265"/>
        <v>50184</v>
      </c>
      <c r="D4255" s="29">
        <f t="shared" ca="1" si="267"/>
        <v>0</v>
      </c>
      <c r="E4255" s="29">
        <f ca="1">IF(C4255&lt;Calculator!$D$26,0,IF(DAY($C4255)=1,IF(D4255-Calculator!$G$24&gt;0,Calculator!$G$24,D4255),0))</f>
        <v>0</v>
      </c>
      <c r="F4255" s="29">
        <f ca="1">IF(E4255&gt;0,D4255*Calculator!$G$22/12,0)</f>
        <v>0</v>
      </c>
      <c r="G4255" s="29">
        <f ca="1">IF(E4255&gt;0,(IFERROR(-PMT(Calculator!$G$22/12,Calculator!$G$23*12,Calculator!$G$20),0))-F4255,0)</f>
        <v>0</v>
      </c>
      <c r="H4255" s="29">
        <f t="shared" ca="1" si="268"/>
        <v>0</v>
      </c>
      <c r="I4255" s="29">
        <f t="shared" ca="1" si="266"/>
        <v>0</v>
      </c>
      <c r="J4255" s="30">
        <f>Calculator!$G$40</f>
        <v>6.5000000000000002E-2</v>
      </c>
      <c r="K4255" s="29">
        <f ca="1">IF(C4255&gt;=Calculator!$G$27,IF(DAY($C4255)=1,Calculator!$G$34/2,IF(DAY($C4255)=15,Calculator!$G$34/2,0)),0)</f>
        <v>0</v>
      </c>
      <c r="L4255" s="29">
        <f ca="1">IF(DAY($C4255)=28,IF(H4255=0,0,Calculator!$G$35),0)</f>
        <v>0</v>
      </c>
      <c r="M4255" s="29">
        <f ca="1">IF(I4255&gt;0,IF(DAY($C4255)=1,SUM(INDIRECT("I"&amp;(ROW(C4254)-DAY(C4254))):I4254),0),0)</f>
        <v>0</v>
      </c>
      <c r="N4255" s="29">
        <f ca="1">IF(C4255&lt;Calculator!$G$27,0,IF(C4255=Calculator!$G$27,Calculator!$G$39,IF(H4255-K4255&lt;=0,IF(D4255&gt;Calculator!$G$39,IF(H4255-K4255+E4255+L4255+M4255+Calculator!$G$39&gt;Calculator!$G$39,Calculator!$G$39-(H4255+E4255+L4255+M4255-K4255),Calculator!$G$39),D4255),0)))</f>
        <v>0</v>
      </c>
    </row>
    <row r="4256" spans="1:14" ht="15.75" thickBot="1">
      <c r="A4256" s="33" t="str">
        <f ca="1">IF(C4256=Calculator!$H$27,"F",IF(Daily!D4256+Daily!H4256=0,IF(D4255+H4255&gt;0,"L",""),""))</f>
        <v/>
      </c>
      <c r="B4256" s="34">
        <v>4255</v>
      </c>
      <c r="C4256" s="19">
        <f t="shared" ca="1" si="265"/>
        <v>50185</v>
      </c>
      <c r="D4256" s="29">
        <f t="shared" ca="1" si="267"/>
        <v>0</v>
      </c>
      <c r="E4256" s="29">
        <f ca="1">IF(C4256&lt;Calculator!$D$26,0,IF(DAY($C4256)=1,IF(D4256-Calculator!$G$24&gt;0,Calculator!$G$24,D4256),0))</f>
        <v>0</v>
      </c>
      <c r="F4256" s="29">
        <f ca="1">IF(E4256&gt;0,D4256*Calculator!$G$22/12,0)</f>
        <v>0</v>
      </c>
      <c r="G4256" s="29">
        <f ca="1">IF(E4256&gt;0,(IFERROR(-PMT(Calculator!$G$22/12,Calculator!$G$23*12,Calculator!$G$20),0))-F4256,0)</f>
        <v>0</v>
      </c>
      <c r="H4256" s="29">
        <f t="shared" ca="1" si="268"/>
        <v>0</v>
      </c>
      <c r="I4256" s="29">
        <f t="shared" ca="1" si="266"/>
        <v>0</v>
      </c>
      <c r="J4256" s="30">
        <f>Calculator!$G$40</f>
        <v>6.5000000000000002E-2</v>
      </c>
      <c r="K4256" s="29">
        <f ca="1">IF(C4256&gt;=Calculator!$G$27,IF(DAY($C4256)=1,Calculator!$G$34/2,IF(DAY($C4256)=15,Calculator!$G$34/2,0)),0)</f>
        <v>0</v>
      </c>
      <c r="L4256" s="29">
        <f ca="1">IF(DAY($C4256)=28,IF(H4256=0,0,Calculator!$G$35),0)</f>
        <v>0</v>
      </c>
      <c r="M4256" s="29">
        <f ca="1">IF(I4256&gt;0,IF(DAY($C4256)=1,SUM(INDIRECT("I"&amp;(ROW(C4255)-DAY(C4255))):I4255),0),0)</f>
        <v>0</v>
      </c>
      <c r="N4256" s="29">
        <f ca="1">IF(C4256&lt;Calculator!$G$27,0,IF(C4256=Calculator!$G$27,Calculator!$G$39,IF(H4256-K4256&lt;=0,IF(D4256&gt;Calculator!$G$39,IF(H4256-K4256+E4256+L4256+M4256+Calculator!$G$39&gt;Calculator!$G$39,Calculator!$G$39-(H4256+E4256+L4256+M4256-K4256),Calculator!$G$39),D4256),0)))</f>
        <v>0</v>
      </c>
    </row>
    <row r="4257" spans="1:14" ht="15.75" thickBot="1">
      <c r="A4257" s="33" t="str">
        <f ca="1">IF(C4257=Calculator!$H$27,"F",IF(Daily!D4257+Daily!H4257=0,IF(D4256+H4256&gt;0,"L",""),""))</f>
        <v/>
      </c>
      <c r="B4257" s="34">
        <v>4256</v>
      </c>
      <c r="C4257" s="19">
        <f t="shared" ca="1" si="265"/>
        <v>50186</v>
      </c>
      <c r="D4257" s="29">
        <f t="shared" ca="1" si="267"/>
        <v>0</v>
      </c>
      <c r="E4257" s="29">
        <f ca="1">IF(C4257&lt;Calculator!$D$26,0,IF(DAY($C4257)=1,IF(D4257-Calculator!$G$24&gt;0,Calculator!$G$24,D4257),0))</f>
        <v>0</v>
      </c>
      <c r="F4257" s="29">
        <f ca="1">IF(E4257&gt;0,D4257*Calculator!$G$22/12,0)</f>
        <v>0</v>
      </c>
      <c r="G4257" s="29">
        <f ca="1">IF(E4257&gt;0,(IFERROR(-PMT(Calculator!$G$22/12,Calculator!$G$23*12,Calculator!$G$20),0))-F4257,0)</f>
        <v>0</v>
      </c>
      <c r="H4257" s="29">
        <f t="shared" ca="1" si="268"/>
        <v>0</v>
      </c>
      <c r="I4257" s="29">
        <f t="shared" ca="1" si="266"/>
        <v>0</v>
      </c>
      <c r="J4257" s="30">
        <f>Calculator!$G$40</f>
        <v>6.5000000000000002E-2</v>
      </c>
      <c r="K4257" s="29">
        <f ca="1">IF(C4257&gt;=Calculator!$G$27,IF(DAY($C4257)=1,Calculator!$G$34/2,IF(DAY($C4257)=15,Calculator!$G$34/2,0)),0)</f>
        <v>0</v>
      </c>
      <c r="L4257" s="29">
        <f ca="1">IF(DAY($C4257)=28,IF(H4257=0,0,Calculator!$G$35),0)</f>
        <v>0</v>
      </c>
      <c r="M4257" s="29">
        <f ca="1">IF(I4257&gt;0,IF(DAY($C4257)=1,SUM(INDIRECT("I"&amp;(ROW(C4256)-DAY(C4256))):I4256),0),0)</f>
        <v>0</v>
      </c>
      <c r="N4257" s="29">
        <f ca="1">IF(C4257&lt;Calculator!$G$27,0,IF(C4257=Calculator!$G$27,Calculator!$G$39,IF(H4257-K4257&lt;=0,IF(D4257&gt;Calculator!$G$39,IF(H4257-K4257+E4257+L4257+M4257+Calculator!$G$39&gt;Calculator!$G$39,Calculator!$G$39-(H4257+E4257+L4257+M4257-K4257),Calculator!$G$39),D4257),0)))</f>
        <v>0</v>
      </c>
    </row>
    <row r="4258" spans="1:14" ht="15.75" thickBot="1">
      <c r="A4258" s="33" t="str">
        <f ca="1">IF(C4258=Calculator!$H$27,"F",IF(Daily!D4258+Daily!H4258=0,IF(D4257+H4257&gt;0,"L",""),""))</f>
        <v/>
      </c>
      <c r="B4258" s="34">
        <v>4257</v>
      </c>
      <c r="C4258" s="19">
        <f t="shared" ca="1" si="265"/>
        <v>50187</v>
      </c>
      <c r="D4258" s="29">
        <f t="shared" ca="1" si="267"/>
        <v>0</v>
      </c>
      <c r="E4258" s="29">
        <f ca="1">IF(C4258&lt;Calculator!$D$26,0,IF(DAY($C4258)=1,IF(D4258-Calculator!$G$24&gt;0,Calculator!$G$24,D4258),0))</f>
        <v>0</v>
      </c>
      <c r="F4258" s="29">
        <f ca="1">IF(E4258&gt;0,D4258*Calculator!$G$22/12,0)</f>
        <v>0</v>
      </c>
      <c r="G4258" s="29">
        <f ca="1">IF(E4258&gt;0,(IFERROR(-PMT(Calculator!$G$22/12,Calculator!$G$23*12,Calculator!$G$20),0))-F4258,0)</f>
        <v>0</v>
      </c>
      <c r="H4258" s="29">
        <f t="shared" ca="1" si="268"/>
        <v>0</v>
      </c>
      <c r="I4258" s="29">
        <f t="shared" ca="1" si="266"/>
        <v>0</v>
      </c>
      <c r="J4258" s="30">
        <f>Calculator!$G$40</f>
        <v>6.5000000000000002E-2</v>
      </c>
      <c r="K4258" s="29">
        <f ca="1">IF(C4258&gt;=Calculator!$G$27,IF(DAY($C4258)=1,Calculator!$G$34/2,IF(DAY($C4258)=15,Calculator!$G$34/2,0)),0)</f>
        <v>0</v>
      </c>
      <c r="L4258" s="29">
        <f ca="1">IF(DAY($C4258)=28,IF(H4258=0,0,Calculator!$G$35),0)</f>
        <v>0</v>
      </c>
      <c r="M4258" s="29">
        <f ca="1">IF(I4258&gt;0,IF(DAY($C4258)=1,SUM(INDIRECT("I"&amp;(ROW(C4257)-DAY(C4257))):I4257),0),0)</f>
        <v>0</v>
      </c>
      <c r="N4258" s="29">
        <f ca="1">IF(C4258&lt;Calculator!$G$27,0,IF(C4258=Calculator!$G$27,Calculator!$G$39,IF(H4258-K4258&lt;=0,IF(D4258&gt;Calculator!$G$39,IF(H4258-K4258+E4258+L4258+M4258+Calculator!$G$39&gt;Calculator!$G$39,Calculator!$G$39-(H4258+E4258+L4258+M4258-K4258),Calculator!$G$39),D4258),0)))</f>
        <v>0</v>
      </c>
    </row>
    <row r="4259" spans="1:14" ht="15.75" thickBot="1">
      <c r="A4259" s="33" t="str">
        <f ca="1">IF(C4259=Calculator!$H$27,"F",IF(Daily!D4259+Daily!H4259=0,IF(D4258+H4258&gt;0,"L",""),""))</f>
        <v/>
      </c>
      <c r="B4259" s="34">
        <v>4258</v>
      </c>
      <c r="C4259" s="19">
        <f t="shared" ca="1" si="265"/>
        <v>50188</v>
      </c>
      <c r="D4259" s="29">
        <f t="shared" ca="1" si="267"/>
        <v>0</v>
      </c>
      <c r="E4259" s="29">
        <f ca="1">IF(C4259&lt;Calculator!$D$26,0,IF(DAY($C4259)=1,IF(D4259-Calculator!$G$24&gt;0,Calculator!$G$24,D4259),0))</f>
        <v>0</v>
      </c>
      <c r="F4259" s="29">
        <f ca="1">IF(E4259&gt;0,D4259*Calculator!$G$22/12,0)</f>
        <v>0</v>
      </c>
      <c r="G4259" s="29">
        <f ca="1">IF(E4259&gt;0,(IFERROR(-PMT(Calculator!$G$22/12,Calculator!$G$23*12,Calculator!$G$20),0))-F4259,0)</f>
        <v>0</v>
      </c>
      <c r="H4259" s="29">
        <f t="shared" ca="1" si="268"/>
        <v>0</v>
      </c>
      <c r="I4259" s="29">
        <f t="shared" ca="1" si="266"/>
        <v>0</v>
      </c>
      <c r="J4259" s="30">
        <f>Calculator!$G$40</f>
        <v>6.5000000000000002E-2</v>
      </c>
      <c r="K4259" s="29">
        <f ca="1">IF(C4259&gt;=Calculator!$G$27,IF(DAY($C4259)=1,Calculator!$G$34/2,IF(DAY($C4259)=15,Calculator!$G$34/2,0)),0)</f>
        <v>0</v>
      </c>
      <c r="L4259" s="29">
        <f ca="1">IF(DAY($C4259)=28,IF(H4259=0,0,Calculator!$G$35),0)</f>
        <v>0</v>
      </c>
      <c r="M4259" s="29">
        <f ca="1">IF(I4259&gt;0,IF(DAY($C4259)=1,SUM(INDIRECT("I"&amp;(ROW(C4258)-DAY(C4258))):I4258),0),0)</f>
        <v>0</v>
      </c>
      <c r="N4259" s="29">
        <f ca="1">IF(C4259&lt;Calculator!$G$27,0,IF(C4259=Calculator!$G$27,Calculator!$G$39,IF(H4259-K4259&lt;=0,IF(D4259&gt;Calculator!$G$39,IF(H4259-K4259+E4259+L4259+M4259+Calculator!$G$39&gt;Calculator!$G$39,Calculator!$G$39-(H4259+E4259+L4259+M4259-K4259),Calculator!$G$39),D4259),0)))</f>
        <v>0</v>
      </c>
    </row>
    <row r="4260" spans="1:14" ht="15.75" thickBot="1">
      <c r="A4260" s="33" t="str">
        <f ca="1">IF(C4260=Calculator!$H$27,"F",IF(Daily!D4260+Daily!H4260=0,IF(D4259+H4259&gt;0,"L",""),""))</f>
        <v/>
      </c>
      <c r="B4260" s="34">
        <v>4259</v>
      </c>
      <c r="C4260" s="19">
        <f t="shared" ca="1" si="265"/>
        <v>50189</v>
      </c>
      <c r="D4260" s="29">
        <f t="shared" ca="1" si="267"/>
        <v>0</v>
      </c>
      <c r="E4260" s="29">
        <f ca="1">IF(C4260&lt;Calculator!$D$26,0,IF(DAY($C4260)=1,IF(D4260-Calculator!$G$24&gt;0,Calculator!$G$24,D4260),0))</f>
        <v>0</v>
      </c>
      <c r="F4260" s="29">
        <f ca="1">IF(E4260&gt;0,D4260*Calculator!$G$22/12,0)</f>
        <v>0</v>
      </c>
      <c r="G4260" s="29">
        <f ca="1">IF(E4260&gt;0,(IFERROR(-PMT(Calculator!$G$22/12,Calculator!$G$23*12,Calculator!$G$20),0))-F4260,0)</f>
        <v>0</v>
      </c>
      <c r="H4260" s="29">
        <f t="shared" ca="1" si="268"/>
        <v>0</v>
      </c>
      <c r="I4260" s="29">
        <f t="shared" ca="1" si="266"/>
        <v>0</v>
      </c>
      <c r="J4260" s="30">
        <f>Calculator!$G$40</f>
        <v>6.5000000000000002E-2</v>
      </c>
      <c r="K4260" s="29">
        <f ca="1">IF(C4260&gt;=Calculator!$G$27,IF(DAY($C4260)=1,Calculator!$G$34/2,IF(DAY($C4260)=15,Calculator!$G$34/2,0)),0)</f>
        <v>0</v>
      </c>
      <c r="L4260" s="29">
        <f ca="1">IF(DAY($C4260)=28,IF(H4260=0,0,Calculator!$G$35),0)</f>
        <v>0</v>
      </c>
      <c r="M4260" s="29">
        <f ca="1">IF(I4260&gt;0,IF(DAY($C4260)=1,SUM(INDIRECT("I"&amp;(ROW(C4259)-DAY(C4259))):I4259),0),0)</f>
        <v>0</v>
      </c>
      <c r="N4260" s="29">
        <f ca="1">IF(C4260&lt;Calculator!$G$27,0,IF(C4260=Calculator!$G$27,Calculator!$G$39,IF(H4260-K4260&lt;=0,IF(D4260&gt;Calculator!$G$39,IF(H4260-K4260+E4260+L4260+M4260+Calculator!$G$39&gt;Calculator!$G$39,Calculator!$G$39-(H4260+E4260+L4260+M4260-K4260),Calculator!$G$39),D4260),0)))</f>
        <v>0</v>
      </c>
    </row>
    <row r="4261" spans="1:14" ht="15.75" thickBot="1">
      <c r="A4261" s="33" t="str">
        <f ca="1">IF(C4261=Calculator!$H$27,"F",IF(Daily!D4261+Daily!H4261=0,IF(D4260+H4260&gt;0,"L",""),""))</f>
        <v/>
      </c>
      <c r="B4261" s="34">
        <v>4260</v>
      </c>
      <c r="C4261" s="19">
        <f t="shared" ca="1" si="265"/>
        <v>50190</v>
      </c>
      <c r="D4261" s="29">
        <f t="shared" ca="1" si="267"/>
        <v>0</v>
      </c>
      <c r="E4261" s="29">
        <f ca="1">IF(C4261&lt;Calculator!$D$26,0,IF(DAY($C4261)=1,IF(D4261-Calculator!$G$24&gt;0,Calculator!$G$24,D4261),0))</f>
        <v>0</v>
      </c>
      <c r="F4261" s="29">
        <f ca="1">IF(E4261&gt;0,D4261*Calculator!$G$22/12,0)</f>
        <v>0</v>
      </c>
      <c r="G4261" s="29">
        <f ca="1">IF(E4261&gt;0,(IFERROR(-PMT(Calculator!$G$22/12,Calculator!$G$23*12,Calculator!$G$20),0))-F4261,0)</f>
        <v>0</v>
      </c>
      <c r="H4261" s="29">
        <f t="shared" ca="1" si="268"/>
        <v>0</v>
      </c>
      <c r="I4261" s="29">
        <f t="shared" ca="1" si="266"/>
        <v>0</v>
      </c>
      <c r="J4261" s="30">
        <f>Calculator!$G$40</f>
        <v>6.5000000000000002E-2</v>
      </c>
      <c r="K4261" s="29">
        <f ca="1">IF(C4261&gt;=Calculator!$G$27,IF(DAY($C4261)=1,Calculator!$G$34/2,IF(DAY($C4261)=15,Calculator!$G$34/2,0)),0)</f>
        <v>0</v>
      </c>
      <c r="L4261" s="29">
        <f ca="1">IF(DAY($C4261)=28,IF(H4261=0,0,Calculator!$G$35),0)</f>
        <v>0</v>
      </c>
      <c r="M4261" s="29">
        <f ca="1">IF(I4261&gt;0,IF(DAY($C4261)=1,SUM(INDIRECT("I"&amp;(ROW(C4260)-DAY(C4260))):I4260),0),0)</f>
        <v>0</v>
      </c>
      <c r="N4261" s="29">
        <f ca="1">IF(C4261&lt;Calculator!$G$27,0,IF(C4261=Calculator!$G$27,Calculator!$G$39,IF(H4261-K4261&lt;=0,IF(D4261&gt;Calculator!$G$39,IF(H4261-K4261+E4261+L4261+M4261+Calculator!$G$39&gt;Calculator!$G$39,Calculator!$G$39-(H4261+E4261+L4261+M4261-K4261),Calculator!$G$39),D4261),0)))</f>
        <v>0</v>
      </c>
    </row>
    <row r="4262" spans="1:14" ht="15.75" thickBot="1">
      <c r="A4262" s="33" t="str">
        <f ca="1">IF(C4262=Calculator!$H$27,"F",IF(Daily!D4262+Daily!H4262=0,IF(D4261+H4261&gt;0,"L",""),""))</f>
        <v/>
      </c>
      <c r="B4262" s="34">
        <v>4261</v>
      </c>
      <c r="C4262" s="19">
        <f t="shared" ca="1" si="265"/>
        <v>50191</v>
      </c>
      <c r="D4262" s="29">
        <f t="shared" ca="1" si="267"/>
        <v>0</v>
      </c>
      <c r="E4262" s="29">
        <f ca="1">IF(C4262&lt;Calculator!$D$26,0,IF(DAY($C4262)=1,IF(D4262-Calculator!$G$24&gt;0,Calculator!$G$24,D4262),0))</f>
        <v>0</v>
      </c>
      <c r="F4262" s="29">
        <f ca="1">IF(E4262&gt;0,D4262*Calculator!$G$22/12,0)</f>
        <v>0</v>
      </c>
      <c r="G4262" s="29">
        <f ca="1">IF(E4262&gt;0,(IFERROR(-PMT(Calculator!$G$22/12,Calculator!$G$23*12,Calculator!$G$20),0))-F4262,0)</f>
        <v>0</v>
      </c>
      <c r="H4262" s="29">
        <f t="shared" ca="1" si="268"/>
        <v>0</v>
      </c>
      <c r="I4262" s="29">
        <f t="shared" ca="1" si="266"/>
        <v>0</v>
      </c>
      <c r="J4262" s="30">
        <f>Calculator!$G$40</f>
        <v>6.5000000000000002E-2</v>
      </c>
      <c r="K4262" s="29">
        <f ca="1">IF(C4262&gt;=Calculator!$G$27,IF(DAY($C4262)=1,Calculator!$G$34/2,IF(DAY($C4262)=15,Calculator!$G$34/2,0)),0)</f>
        <v>0</v>
      </c>
      <c r="L4262" s="29">
        <f ca="1">IF(DAY($C4262)=28,IF(H4262=0,0,Calculator!$G$35),0)</f>
        <v>0</v>
      </c>
      <c r="M4262" s="29">
        <f ca="1">IF(I4262&gt;0,IF(DAY($C4262)=1,SUM(INDIRECT("I"&amp;(ROW(C4261)-DAY(C4261))):I4261),0),0)</f>
        <v>0</v>
      </c>
      <c r="N4262" s="29">
        <f ca="1">IF(C4262&lt;Calculator!$G$27,0,IF(C4262=Calculator!$G$27,Calculator!$G$39,IF(H4262-K4262&lt;=0,IF(D4262&gt;Calculator!$G$39,IF(H4262-K4262+E4262+L4262+M4262+Calculator!$G$39&gt;Calculator!$G$39,Calculator!$G$39-(H4262+E4262+L4262+M4262-K4262),Calculator!$G$39),D4262),0)))</f>
        <v>0</v>
      </c>
    </row>
    <row r="4263" spans="1:14" ht="15.75" thickBot="1">
      <c r="A4263" s="33" t="str">
        <f ca="1">IF(C4263=Calculator!$H$27,"F",IF(Daily!D4263+Daily!H4263=0,IF(D4262+H4262&gt;0,"L",""),""))</f>
        <v/>
      </c>
      <c r="B4263" s="34">
        <v>4262</v>
      </c>
      <c r="C4263" s="19">
        <f t="shared" ca="1" si="265"/>
        <v>50192</v>
      </c>
      <c r="D4263" s="29">
        <f t="shared" ca="1" si="267"/>
        <v>0</v>
      </c>
      <c r="E4263" s="29">
        <f ca="1">IF(C4263&lt;Calculator!$D$26,0,IF(DAY($C4263)=1,IF(D4263-Calculator!$G$24&gt;0,Calculator!$G$24,D4263),0))</f>
        <v>0</v>
      </c>
      <c r="F4263" s="29">
        <f ca="1">IF(E4263&gt;0,D4263*Calculator!$G$22/12,0)</f>
        <v>0</v>
      </c>
      <c r="G4263" s="29">
        <f ca="1">IF(E4263&gt;0,(IFERROR(-PMT(Calculator!$G$22/12,Calculator!$G$23*12,Calculator!$G$20),0))-F4263,0)</f>
        <v>0</v>
      </c>
      <c r="H4263" s="29">
        <f t="shared" ca="1" si="268"/>
        <v>0</v>
      </c>
      <c r="I4263" s="29">
        <f t="shared" ca="1" si="266"/>
        <v>0</v>
      </c>
      <c r="J4263" s="30">
        <f>Calculator!$G$40</f>
        <v>6.5000000000000002E-2</v>
      </c>
      <c r="K4263" s="29">
        <f ca="1">IF(C4263&gt;=Calculator!$G$27,IF(DAY($C4263)=1,Calculator!$G$34/2,IF(DAY($C4263)=15,Calculator!$G$34/2,0)),0)</f>
        <v>4500</v>
      </c>
      <c r="L4263" s="29">
        <f ca="1">IF(DAY($C4263)=28,IF(H4263=0,0,Calculator!$G$35),0)</f>
        <v>0</v>
      </c>
      <c r="M4263" s="29">
        <f ca="1">IF(I4263&gt;0,IF(DAY($C4263)=1,SUM(INDIRECT("I"&amp;(ROW(C4262)-DAY(C4262))):I4262),0),0)</f>
        <v>0</v>
      </c>
      <c r="N4263" s="29">
        <f ca="1">IF(C4263&lt;Calculator!$G$27,0,IF(C4263=Calculator!$G$27,Calculator!$G$39,IF(H4263-K4263&lt;=0,IF(D4263&gt;Calculator!$G$39,IF(H4263-K4263+E4263+L4263+M4263+Calculator!$G$39&gt;Calculator!$G$39,Calculator!$G$39-(H4263+E4263+L4263+M4263-K4263),Calculator!$G$39),D4263),0)))</f>
        <v>0</v>
      </c>
    </row>
    <row r="4264" spans="1:14" ht="15.75" thickBot="1">
      <c r="A4264" s="33" t="str">
        <f ca="1">IF(C4264=Calculator!$H$27,"F",IF(Daily!D4264+Daily!H4264=0,IF(D4263+H4263&gt;0,"L",""),""))</f>
        <v/>
      </c>
      <c r="B4264" s="34">
        <v>4263</v>
      </c>
      <c r="C4264" s="19">
        <f t="shared" ca="1" si="265"/>
        <v>50193</v>
      </c>
      <c r="D4264" s="29">
        <f t="shared" ca="1" si="267"/>
        <v>0</v>
      </c>
      <c r="E4264" s="29">
        <f ca="1">IF(C4264&lt;Calculator!$D$26,0,IF(DAY($C4264)=1,IF(D4264-Calculator!$G$24&gt;0,Calculator!$G$24,D4264),0))</f>
        <v>0</v>
      </c>
      <c r="F4264" s="29">
        <f ca="1">IF(E4264&gt;0,D4264*Calculator!$G$22/12,0)</f>
        <v>0</v>
      </c>
      <c r="G4264" s="29">
        <f ca="1">IF(E4264&gt;0,(IFERROR(-PMT(Calculator!$G$22/12,Calculator!$G$23*12,Calculator!$G$20),0))-F4264,0)</f>
        <v>0</v>
      </c>
      <c r="H4264" s="29">
        <f t="shared" ca="1" si="268"/>
        <v>0</v>
      </c>
      <c r="I4264" s="29">
        <f t="shared" ca="1" si="266"/>
        <v>0</v>
      </c>
      <c r="J4264" s="30">
        <f>Calculator!$G$40</f>
        <v>6.5000000000000002E-2</v>
      </c>
      <c r="K4264" s="29">
        <f ca="1">IF(C4264&gt;=Calculator!$G$27,IF(DAY($C4264)=1,Calculator!$G$34/2,IF(DAY($C4264)=15,Calculator!$G$34/2,0)),0)</f>
        <v>0</v>
      </c>
      <c r="L4264" s="29">
        <f ca="1">IF(DAY($C4264)=28,IF(H4264=0,0,Calculator!$G$35),0)</f>
        <v>0</v>
      </c>
      <c r="M4264" s="29">
        <f ca="1">IF(I4264&gt;0,IF(DAY($C4264)=1,SUM(INDIRECT("I"&amp;(ROW(C4263)-DAY(C4263))):I4263),0),0)</f>
        <v>0</v>
      </c>
      <c r="N4264" s="29">
        <f ca="1">IF(C4264&lt;Calculator!$G$27,0,IF(C4264=Calculator!$G$27,Calculator!$G$39,IF(H4264-K4264&lt;=0,IF(D4264&gt;Calculator!$G$39,IF(H4264-K4264+E4264+L4264+M4264+Calculator!$G$39&gt;Calculator!$G$39,Calculator!$G$39-(H4264+E4264+L4264+M4264-K4264),Calculator!$G$39),D4264),0)))</f>
        <v>0</v>
      </c>
    </row>
    <row r="4265" spans="1:14" ht="15.75" thickBot="1">
      <c r="A4265" s="33" t="str">
        <f ca="1">IF(C4265=Calculator!$H$27,"F",IF(Daily!D4265+Daily!H4265=0,IF(D4264+H4264&gt;0,"L",""),""))</f>
        <v/>
      </c>
      <c r="B4265" s="34">
        <v>4264</v>
      </c>
      <c r="C4265" s="19">
        <f t="shared" ca="1" si="265"/>
        <v>50194</v>
      </c>
      <c r="D4265" s="29">
        <f t="shared" ca="1" si="267"/>
        <v>0</v>
      </c>
      <c r="E4265" s="29">
        <f ca="1">IF(C4265&lt;Calculator!$D$26,0,IF(DAY($C4265)=1,IF(D4265-Calculator!$G$24&gt;0,Calculator!$G$24,D4265),0))</f>
        <v>0</v>
      </c>
      <c r="F4265" s="29">
        <f ca="1">IF(E4265&gt;0,D4265*Calculator!$G$22/12,0)</f>
        <v>0</v>
      </c>
      <c r="G4265" s="29">
        <f ca="1">IF(E4265&gt;0,(IFERROR(-PMT(Calculator!$G$22/12,Calculator!$G$23*12,Calculator!$G$20),0))-F4265,0)</f>
        <v>0</v>
      </c>
      <c r="H4265" s="29">
        <f t="shared" ca="1" si="268"/>
        <v>0</v>
      </c>
      <c r="I4265" s="29">
        <f t="shared" ca="1" si="266"/>
        <v>0</v>
      </c>
      <c r="J4265" s="30">
        <f>Calculator!$G$40</f>
        <v>6.5000000000000002E-2</v>
      </c>
      <c r="K4265" s="29">
        <f ca="1">IF(C4265&gt;=Calculator!$G$27,IF(DAY($C4265)=1,Calculator!$G$34/2,IF(DAY($C4265)=15,Calculator!$G$34/2,0)),0)</f>
        <v>0</v>
      </c>
      <c r="L4265" s="29">
        <f ca="1">IF(DAY($C4265)=28,IF(H4265=0,0,Calculator!$G$35),0)</f>
        <v>0</v>
      </c>
      <c r="M4265" s="29">
        <f ca="1">IF(I4265&gt;0,IF(DAY($C4265)=1,SUM(INDIRECT("I"&amp;(ROW(C4264)-DAY(C4264))):I4264),0),0)</f>
        <v>0</v>
      </c>
      <c r="N4265" s="29">
        <f ca="1">IF(C4265&lt;Calculator!$G$27,0,IF(C4265=Calculator!$G$27,Calculator!$G$39,IF(H4265-K4265&lt;=0,IF(D4265&gt;Calculator!$G$39,IF(H4265-K4265+E4265+L4265+M4265+Calculator!$G$39&gt;Calculator!$G$39,Calculator!$G$39-(H4265+E4265+L4265+M4265-K4265),Calculator!$G$39),D4265),0)))</f>
        <v>0</v>
      </c>
    </row>
    <row r="4266" spans="1:14" ht="15.75" thickBot="1">
      <c r="A4266" s="33" t="str">
        <f ca="1">IF(C4266=Calculator!$H$27,"F",IF(Daily!D4266+Daily!H4266=0,IF(D4265+H4265&gt;0,"L",""),""))</f>
        <v/>
      </c>
      <c r="B4266" s="34">
        <v>4265</v>
      </c>
      <c r="C4266" s="19">
        <f t="shared" ca="1" si="265"/>
        <v>50195</v>
      </c>
      <c r="D4266" s="29">
        <f t="shared" ca="1" si="267"/>
        <v>0</v>
      </c>
      <c r="E4266" s="29">
        <f ca="1">IF(C4266&lt;Calculator!$D$26,0,IF(DAY($C4266)=1,IF(D4266-Calculator!$G$24&gt;0,Calculator!$G$24,D4266),0))</f>
        <v>0</v>
      </c>
      <c r="F4266" s="29">
        <f ca="1">IF(E4266&gt;0,D4266*Calculator!$G$22/12,0)</f>
        <v>0</v>
      </c>
      <c r="G4266" s="29">
        <f ca="1">IF(E4266&gt;0,(IFERROR(-PMT(Calculator!$G$22/12,Calculator!$G$23*12,Calculator!$G$20),0))-F4266,0)</f>
        <v>0</v>
      </c>
      <c r="H4266" s="29">
        <f t="shared" ca="1" si="268"/>
        <v>0</v>
      </c>
      <c r="I4266" s="29">
        <f t="shared" ca="1" si="266"/>
        <v>0</v>
      </c>
      <c r="J4266" s="30">
        <f>Calculator!$G$40</f>
        <v>6.5000000000000002E-2</v>
      </c>
      <c r="K4266" s="29">
        <f ca="1">IF(C4266&gt;=Calculator!$G$27,IF(DAY($C4266)=1,Calculator!$G$34/2,IF(DAY($C4266)=15,Calculator!$G$34/2,0)),0)</f>
        <v>0</v>
      </c>
      <c r="L4266" s="29">
        <f ca="1">IF(DAY($C4266)=28,IF(H4266=0,0,Calculator!$G$35),0)</f>
        <v>0</v>
      </c>
      <c r="M4266" s="29">
        <f ca="1">IF(I4266&gt;0,IF(DAY($C4266)=1,SUM(INDIRECT("I"&amp;(ROW(C4265)-DAY(C4265))):I4265),0),0)</f>
        <v>0</v>
      </c>
      <c r="N4266" s="29">
        <f ca="1">IF(C4266&lt;Calculator!$G$27,0,IF(C4266=Calculator!$G$27,Calculator!$G$39,IF(H4266-K4266&lt;=0,IF(D4266&gt;Calculator!$G$39,IF(H4266-K4266+E4266+L4266+M4266+Calculator!$G$39&gt;Calculator!$G$39,Calculator!$G$39-(H4266+E4266+L4266+M4266-K4266),Calculator!$G$39),D4266),0)))</f>
        <v>0</v>
      </c>
    </row>
    <row r="4267" spans="1:14" ht="15.75" thickBot="1">
      <c r="A4267" s="33" t="str">
        <f ca="1">IF(C4267=Calculator!$H$27,"F",IF(Daily!D4267+Daily!H4267=0,IF(D4266+H4266&gt;0,"L",""),""))</f>
        <v/>
      </c>
      <c r="B4267" s="34">
        <v>4266</v>
      </c>
      <c r="C4267" s="19">
        <f t="shared" ca="1" si="265"/>
        <v>50196</v>
      </c>
      <c r="D4267" s="29">
        <f t="shared" ca="1" si="267"/>
        <v>0</v>
      </c>
      <c r="E4267" s="29">
        <f ca="1">IF(C4267&lt;Calculator!$D$26,0,IF(DAY($C4267)=1,IF(D4267-Calculator!$G$24&gt;0,Calculator!$G$24,D4267),0))</f>
        <v>0</v>
      </c>
      <c r="F4267" s="29">
        <f ca="1">IF(E4267&gt;0,D4267*Calculator!$G$22/12,0)</f>
        <v>0</v>
      </c>
      <c r="G4267" s="29">
        <f ca="1">IF(E4267&gt;0,(IFERROR(-PMT(Calculator!$G$22/12,Calculator!$G$23*12,Calculator!$G$20),0))-F4267,0)</f>
        <v>0</v>
      </c>
      <c r="H4267" s="29">
        <f t="shared" ca="1" si="268"/>
        <v>0</v>
      </c>
      <c r="I4267" s="29">
        <f t="shared" ca="1" si="266"/>
        <v>0</v>
      </c>
      <c r="J4267" s="30">
        <f>Calculator!$G$40</f>
        <v>6.5000000000000002E-2</v>
      </c>
      <c r="K4267" s="29">
        <f ca="1">IF(C4267&gt;=Calculator!$G$27,IF(DAY($C4267)=1,Calculator!$G$34/2,IF(DAY($C4267)=15,Calculator!$G$34/2,0)),0)</f>
        <v>0</v>
      </c>
      <c r="L4267" s="29">
        <f ca="1">IF(DAY($C4267)=28,IF(H4267=0,0,Calculator!$G$35),0)</f>
        <v>0</v>
      </c>
      <c r="M4267" s="29">
        <f ca="1">IF(I4267&gt;0,IF(DAY($C4267)=1,SUM(INDIRECT("I"&amp;(ROW(C4266)-DAY(C4266))):I4266),0),0)</f>
        <v>0</v>
      </c>
      <c r="N4267" s="29">
        <f ca="1">IF(C4267&lt;Calculator!$G$27,0,IF(C4267=Calculator!$G$27,Calculator!$G$39,IF(H4267-K4267&lt;=0,IF(D4267&gt;Calculator!$G$39,IF(H4267-K4267+E4267+L4267+M4267+Calculator!$G$39&gt;Calculator!$G$39,Calculator!$G$39-(H4267+E4267+L4267+M4267-K4267),Calculator!$G$39),D4267),0)))</f>
        <v>0</v>
      </c>
    </row>
    <row r="4268" spans="1:14" ht="15.75" thickBot="1">
      <c r="A4268" s="33" t="str">
        <f ca="1">IF(C4268=Calculator!$H$27,"F",IF(Daily!D4268+Daily!H4268=0,IF(D4267+H4267&gt;0,"L",""),""))</f>
        <v/>
      </c>
      <c r="B4268" s="34">
        <v>4267</v>
      </c>
      <c r="C4268" s="19">
        <f t="shared" ca="1" si="265"/>
        <v>50197</v>
      </c>
      <c r="D4268" s="29">
        <f t="shared" ca="1" si="267"/>
        <v>0</v>
      </c>
      <c r="E4268" s="29">
        <f ca="1">IF(C4268&lt;Calculator!$D$26,0,IF(DAY($C4268)=1,IF(D4268-Calculator!$G$24&gt;0,Calculator!$G$24,D4268),0))</f>
        <v>0</v>
      </c>
      <c r="F4268" s="29">
        <f ca="1">IF(E4268&gt;0,D4268*Calculator!$G$22/12,0)</f>
        <v>0</v>
      </c>
      <c r="G4268" s="29">
        <f ca="1">IF(E4268&gt;0,(IFERROR(-PMT(Calculator!$G$22/12,Calculator!$G$23*12,Calculator!$G$20),0))-F4268,0)</f>
        <v>0</v>
      </c>
      <c r="H4268" s="29">
        <f t="shared" ca="1" si="268"/>
        <v>0</v>
      </c>
      <c r="I4268" s="29">
        <f t="shared" ca="1" si="266"/>
        <v>0</v>
      </c>
      <c r="J4268" s="30">
        <f>Calculator!$G$40</f>
        <v>6.5000000000000002E-2</v>
      </c>
      <c r="K4268" s="29">
        <f ca="1">IF(C4268&gt;=Calculator!$G$27,IF(DAY($C4268)=1,Calculator!$G$34/2,IF(DAY($C4268)=15,Calculator!$G$34/2,0)),0)</f>
        <v>0</v>
      </c>
      <c r="L4268" s="29">
        <f ca="1">IF(DAY($C4268)=28,IF(H4268=0,0,Calculator!$G$35),0)</f>
        <v>0</v>
      </c>
      <c r="M4268" s="29">
        <f ca="1">IF(I4268&gt;0,IF(DAY($C4268)=1,SUM(INDIRECT("I"&amp;(ROW(C4267)-DAY(C4267))):I4267),0),0)</f>
        <v>0</v>
      </c>
      <c r="N4268" s="29">
        <f ca="1">IF(C4268&lt;Calculator!$G$27,0,IF(C4268=Calculator!$G$27,Calculator!$G$39,IF(H4268-K4268&lt;=0,IF(D4268&gt;Calculator!$G$39,IF(H4268-K4268+E4268+L4268+M4268+Calculator!$G$39&gt;Calculator!$G$39,Calculator!$G$39-(H4268+E4268+L4268+M4268-K4268),Calculator!$G$39),D4268),0)))</f>
        <v>0</v>
      </c>
    </row>
    <row r="4269" spans="1:14" ht="15.75" thickBot="1">
      <c r="A4269" s="33" t="str">
        <f ca="1">IF(C4269=Calculator!$H$27,"F",IF(Daily!D4269+Daily!H4269=0,IF(D4268+H4268&gt;0,"L",""),""))</f>
        <v/>
      </c>
      <c r="B4269" s="34">
        <v>4268</v>
      </c>
      <c r="C4269" s="19">
        <f t="shared" ca="1" si="265"/>
        <v>50198</v>
      </c>
      <c r="D4269" s="29">
        <f t="shared" ca="1" si="267"/>
        <v>0</v>
      </c>
      <c r="E4269" s="29">
        <f ca="1">IF(C4269&lt;Calculator!$D$26,0,IF(DAY($C4269)=1,IF(D4269-Calculator!$G$24&gt;0,Calculator!$G$24,D4269),0))</f>
        <v>0</v>
      </c>
      <c r="F4269" s="29">
        <f ca="1">IF(E4269&gt;0,D4269*Calculator!$G$22/12,0)</f>
        <v>0</v>
      </c>
      <c r="G4269" s="29">
        <f ca="1">IF(E4269&gt;0,(IFERROR(-PMT(Calculator!$G$22/12,Calculator!$G$23*12,Calculator!$G$20),0))-F4269,0)</f>
        <v>0</v>
      </c>
      <c r="H4269" s="29">
        <f t="shared" ca="1" si="268"/>
        <v>0</v>
      </c>
      <c r="I4269" s="29">
        <f t="shared" ca="1" si="266"/>
        <v>0</v>
      </c>
      <c r="J4269" s="30">
        <f>Calculator!$G$40</f>
        <v>6.5000000000000002E-2</v>
      </c>
      <c r="K4269" s="29">
        <f ca="1">IF(C4269&gt;=Calculator!$G$27,IF(DAY($C4269)=1,Calculator!$G$34/2,IF(DAY($C4269)=15,Calculator!$G$34/2,0)),0)</f>
        <v>0</v>
      </c>
      <c r="L4269" s="29">
        <f ca="1">IF(DAY($C4269)=28,IF(H4269=0,0,Calculator!$G$35),0)</f>
        <v>0</v>
      </c>
      <c r="M4269" s="29">
        <f ca="1">IF(I4269&gt;0,IF(DAY($C4269)=1,SUM(INDIRECT("I"&amp;(ROW(C4268)-DAY(C4268))):I4268),0),0)</f>
        <v>0</v>
      </c>
      <c r="N4269" s="29">
        <f ca="1">IF(C4269&lt;Calculator!$G$27,0,IF(C4269=Calculator!$G$27,Calculator!$G$39,IF(H4269-K4269&lt;=0,IF(D4269&gt;Calculator!$G$39,IF(H4269-K4269+E4269+L4269+M4269+Calculator!$G$39&gt;Calculator!$G$39,Calculator!$G$39-(H4269+E4269+L4269+M4269-K4269),Calculator!$G$39),D4269),0)))</f>
        <v>0</v>
      </c>
    </row>
    <row r="4270" spans="1:14" ht="15.75" thickBot="1">
      <c r="A4270" s="33" t="str">
        <f ca="1">IF(C4270=Calculator!$H$27,"F",IF(Daily!D4270+Daily!H4270=0,IF(D4269+H4269&gt;0,"L",""),""))</f>
        <v/>
      </c>
      <c r="B4270" s="34">
        <v>4269</v>
      </c>
      <c r="C4270" s="19">
        <f t="shared" ca="1" si="265"/>
        <v>50199</v>
      </c>
      <c r="D4270" s="29">
        <f t="shared" ca="1" si="267"/>
        <v>0</v>
      </c>
      <c r="E4270" s="29">
        <f ca="1">IF(C4270&lt;Calculator!$D$26,0,IF(DAY($C4270)=1,IF(D4270-Calculator!$G$24&gt;0,Calculator!$G$24,D4270),0))</f>
        <v>0</v>
      </c>
      <c r="F4270" s="29">
        <f ca="1">IF(E4270&gt;0,D4270*Calculator!$G$22/12,0)</f>
        <v>0</v>
      </c>
      <c r="G4270" s="29">
        <f ca="1">IF(E4270&gt;0,(IFERROR(-PMT(Calculator!$G$22/12,Calculator!$G$23*12,Calculator!$G$20),0))-F4270,0)</f>
        <v>0</v>
      </c>
      <c r="H4270" s="29">
        <f t="shared" ca="1" si="268"/>
        <v>0</v>
      </c>
      <c r="I4270" s="29">
        <f t="shared" ca="1" si="266"/>
        <v>0</v>
      </c>
      <c r="J4270" s="30">
        <f>Calculator!$G$40</f>
        <v>6.5000000000000002E-2</v>
      </c>
      <c r="K4270" s="29">
        <f ca="1">IF(C4270&gt;=Calculator!$G$27,IF(DAY($C4270)=1,Calculator!$G$34/2,IF(DAY($C4270)=15,Calculator!$G$34/2,0)),0)</f>
        <v>0</v>
      </c>
      <c r="L4270" s="29">
        <f ca="1">IF(DAY($C4270)=28,IF(H4270=0,0,Calculator!$G$35),0)</f>
        <v>0</v>
      </c>
      <c r="M4270" s="29">
        <f ca="1">IF(I4270&gt;0,IF(DAY($C4270)=1,SUM(INDIRECT("I"&amp;(ROW(C4269)-DAY(C4269))):I4269),0),0)</f>
        <v>0</v>
      </c>
      <c r="N4270" s="29">
        <f ca="1">IF(C4270&lt;Calculator!$G$27,0,IF(C4270=Calculator!$G$27,Calculator!$G$39,IF(H4270-K4270&lt;=0,IF(D4270&gt;Calculator!$G$39,IF(H4270-K4270+E4270+L4270+M4270+Calculator!$G$39&gt;Calculator!$G$39,Calculator!$G$39-(H4270+E4270+L4270+M4270-K4270),Calculator!$G$39),D4270),0)))</f>
        <v>0</v>
      </c>
    </row>
    <row r="4271" spans="1:14" ht="15.75" thickBot="1">
      <c r="A4271" s="33" t="str">
        <f ca="1">IF(C4271=Calculator!$H$27,"F",IF(Daily!D4271+Daily!H4271=0,IF(D4270+H4270&gt;0,"L",""),""))</f>
        <v/>
      </c>
      <c r="B4271" s="34">
        <v>4270</v>
      </c>
      <c r="C4271" s="19">
        <f t="shared" ca="1" si="265"/>
        <v>50200</v>
      </c>
      <c r="D4271" s="29">
        <f t="shared" ca="1" si="267"/>
        <v>0</v>
      </c>
      <c r="E4271" s="29">
        <f ca="1">IF(C4271&lt;Calculator!$D$26,0,IF(DAY($C4271)=1,IF(D4271-Calculator!$G$24&gt;0,Calculator!$G$24,D4271),0))</f>
        <v>0</v>
      </c>
      <c r="F4271" s="29">
        <f ca="1">IF(E4271&gt;0,D4271*Calculator!$G$22/12,0)</f>
        <v>0</v>
      </c>
      <c r="G4271" s="29">
        <f ca="1">IF(E4271&gt;0,(IFERROR(-PMT(Calculator!$G$22/12,Calculator!$G$23*12,Calculator!$G$20),0))-F4271,0)</f>
        <v>0</v>
      </c>
      <c r="H4271" s="29">
        <f t="shared" ca="1" si="268"/>
        <v>0</v>
      </c>
      <c r="I4271" s="29">
        <f t="shared" ca="1" si="266"/>
        <v>0</v>
      </c>
      <c r="J4271" s="30">
        <f>Calculator!$G$40</f>
        <v>6.5000000000000002E-2</v>
      </c>
      <c r="K4271" s="29">
        <f ca="1">IF(C4271&gt;=Calculator!$G$27,IF(DAY($C4271)=1,Calculator!$G$34/2,IF(DAY($C4271)=15,Calculator!$G$34/2,0)),0)</f>
        <v>0</v>
      </c>
      <c r="L4271" s="29">
        <f ca="1">IF(DAY($C4271)=28,IF(H4271=0,0,Calculator!$G$35),0)</f>
        <v>0</v>
      </c>
      <c r="M4271" s="29">
        <f ca="1">IF(I4271&gt;0,IF(DAY($C4271)=1,SUM(INDIRECT("I"&amp;(ROW(C4270)-DAY(C4270))):I4270),0),0)</f>
        <v>0</v>
      </c>
      <c r="N4271" s="29">
        <f ca="1">IF(C4271&lt;Calculator!$G$27,0,IF(C4271=Calculator!$G$27,Calculator!$G$39,IF(H4271-K4271&lt;=0,IF(D4271&gt;Calculator!$G$39,IF(H4271-K4271+E4271+L4271+M4271+Calculator!$G$39&gt;Calculator!$G$39,Calculator!$G$39-(H4271+E4271+L4271+M4271-K4271),Calculator!$G$39),D4271),0)))</f>
        <v>0</v>
      </c>
    </row>
    <row r="4272" spans="1:14" ht="15.75" thickBot="1">
      <c r="A4272" s="33" t="str">
        <f ca="1">IF(C4272=Calculator!$H$27,"F",IF(Daily!D4272+Daily!H4272=0,IF(D4271+H4271&gt;0,"L",""),""))</f>
        <v/>
      </c>
      <c r="B4272" s="34">
        <v>4271</v>
      </c>
      <c r="C4272" s="19">
        <f t="shared" ca="1" si="265"/>
        <v>50201</v>
      </c>
      <c r="D4272" s="29">
        <f t="shared" ca="1" si="267"/>
        <v>0</v>
      </c>
      <c r="E4272" s="29">
        <f ca="1">IF(C4272&lt;Calculator!$D$26,0,IF(DAY($C4272)=1,IF(D4272-Calculator!$G$24&gt;0,Calculator!$G$24,D4272),0))</f>
        <v>0</v>
      </c>
      <c r="F4272" s="29">
        <f ca="1">IF(E4272&gt;0,D4272*Calculator!$G$22/12,0)</f>
        <v>0</v>
      </c>
      <c r="G4272" s="29">
        <f ca="1">IF(E4272&gt;0,(IFERROR(-PMT(Calculator!$G$22/12,Calculator!$G$23*12,Calculator!$G$20),0))-F4272,0)</f>
        <v>0</v>
      </c>
      <c r="H4272" s="29">
        <f t="shared" ca="1" si="268"/>
        <v>0</v>
      </c>
      <c r="I4272" s="29">
        <f t="shared" ca="1" si="266"/>
        <v>0</v>
      </c>
      <c r="J4272" s="30">
        <f>Calculator!$G$40</f>
        <v>6.5000000000000002E-2</v>
      </c>
      <c r="K4272" s="29">
        <f ca="1">IF(C4272&gt;=Calculator!$G$27,IF(DAY($C4272)=1,Calculator!$G$34/2,IF(DAY($C4272)=15,Calculator!$G$34/2,0)),0)</f>
        <v>0</v>
      </c>
      <c r="L4272" s="29">
        <f ca="1">IF(DAY($C4272)=28,IF(H4272=0,0,Calculator!$G$35),0)</f>
        <v>0</v>
      </c>
      <c r="M4272" s="29">
        <f ca="1">IF(I4272&gt;0,IF(DAY($C4272)=1,SUM(INDIRECT("I"&amp;(ROW(C4271)-DAY(C4271))):I4271),0),0)</f>
        <v>0</v>
      </c>
      <c r="N4272" s="29">
        <f ca="1">IF(C4272&lt;Calculator!$G$27,0,IF(C4272=Calculator!$G$27,Calculator!$G$39,IF(H4272-K4272&lt;=0,IF(D4272&gt;Calculator!$G$39,IF(H4272-K4272+E4272+L4272+M4272+Calculator!$G$39&gt;Calculator!$G$39,Calculator!$G$39-(H4272+E4272+L4272+M4272-K4272),Calculator!$G$39),D4272),0)))</f>
        <v>0</v>
      </c>
    </row>
    <row r="4273" spans="1:14" ht="15.75" thickBot="1">
      <c r="A4273" s="33" t="str">
        <f ca="1">IF(C4273=Calculator!$H$27,"F",IF(Daily!D4273+Daily!H4273=0,IF(D4272+H4272&gt;0,"L",""),""))</f>
        <v/>
      </c>
      <c r="B4273" s="34">
        <v>4272</v>
      </c>
      <c r="C4273" s="19">
        <f t="shared" ca="1" si="265"/>
        <v>50202</v>
      </c>
      <c r="D4273" s="29">
        <f t="shared" ca="1" si="267"/>
        <v>0</v>
      </c>
      <c r="E4273" s="29">
        <f ca="1">IF(C4273&lt;Calculator!$D$26,0,IF(DAY($C4273)=1,IF(D4273-Calculator!$G$24&gt;0,Calculator!$G$24,D4273),0))</f>
        <v>0</v>
      </c>
      <c r="F4273" s="29">
        <f ca="1">IF(E4273&gt;0,D4273*Calculator!$G$22/12,0)</f>
        <v>0</v>
      </c>
      <c r="G4273" s="29">
        <f ca="1">IF(E4273&gt;0,(IFERROR(-PMT(Calculator!$G$22/12,Calculator!$G$23*12,Calculator!$G$20),0))-F4273,0)</f>
        <v>0</v>
      </c>
      <c r="H4273" s="29">
        <f t="shared" ca="1" si="268"/>
        <v>0</v>
      </c>
      <c r="I4273" s="29">
        <f t="shared" ca="1" si="266"/>
        <v>0</v>
      </c>
      <c r="J4273" s="30">
        <f>Calculator!$G$40</f>
        <v>6.5000000000000002E-2</v>
      </c>
      <c r="K4273" s="29">
        <f ca="1">IF(C4273&gt;=Calculator!$G$27,IF(DAY($C4273)=1,Calculator!$G$34/2,IF(DAY($C4273)=15,Calculator!$G$34/2,0)),0)</f>
        <v>0</v>
      </c>
      <c r="L4273" s="29">
        <f ca="1">IF(DAY($C4273)=28,IF(H4273=0,0,Calculator!$G$35),0)</f>
        <v>0</v>
      </c>
      <c r="M4273" s="29">
        <f ca="1">IF(I4273&gt;0,IF(DAY($C4273)=1,SUM(INDIRECT("I"&amp;(ROW(C4272)-DAY(C4272))):I4272),0),0)</f>
        <v>0</v>
      </c>
      <c r="N4273" s="29">
        <f ca="1">IF(C4273&lt;Calculator!$G$27,0,IF(C4273=Calculator!$G$27,Calculator!$G$39,IF(H4273-K4273&lt;=0,IF(D4273&gt;Calculator!$G$39,IF(H4273-K4273+E4273+L4273+M4273+Calculator!$G$39&gt;Calculator!$G$39,Calculator!$G$39-(H4273+E4273+L4273+M4273-K4273),Calculator!$G$39),D4273),0)))</f>
        <v>0</v>
      </c>
    </row>
    <row r="4274" spans="1:14" ht="15.75" thickBot="1">
      <c r="A4274" s="33" t="str">
        <f ca="1">IF(C4274=Calculator!$H$27,"F",IF(Daily!D4274+Daily!H4274=0,IF(D4273+H4273&gt;0,"L",""),""))</f>
        <v/>
      </c>
      <c r="B4274" s="34">
        <v>4273</v>
      </c>
      <c r="C4274" s="19">
        <f t="shared" ca="1" si="265"/>
        <v>50203</v>
      </c>
      <c r="D4274" s="29">
        <f t="shared" ca="1" si="267"/>
        <v>0</v>
      </c>
      <c r="E4274" s="29">
        <f ca="1">IF(C4274&lt;Calculator!$D$26,0,IF(DAY($C4274)=1,IF(D4274-Calculator!$G$24&gt;0,Calculator!$G$24,D4274),0))</f>
        <v>0</v>
      </c>
      <c r="F4274" s="29">
        <f ca="1">IF(E4274&gt;0,D4274*Calculator!$G$22/12,0)</f>
        <v>0</v>
      </c>
      <c r="G4274" s="29">
        <f ca="1">IF(E4274&gt;0,(IFERROR(-PMT(Calculator!$G$22/12,Calculator!$G$23*12,Calculator!$G$20),0))-F4274,0)</f>
        <v>0</v>
      </c>
      <c r="H4274" s="29">
        <f t="shared" ca="1" si="268"/>
        <v>0</v>
      </c>
      <c r="I4274" s="29">
        <f t="shared" ca="1" si="266"/>
        <v>0</v>
      </c>
      <c r="J4274" s="30">
        <f>Calculator!$G$40</f>
        <v>6.5000000000000002E-2</v>
      </c>
      <c r="K4274" s="29">
        <f ca="1">IF(C4274&gt;=Calculator!$G$27,IF(DAY($C4274)=1,Calculator!$G$34/2,IF(DAY($C4274)=15,Calculator!$G$34/2,0)),0)</f>
        <v>0</v>
      </c>
      <c r="L4274" s="29">
        <f ca="1">IF(DAY($C4274)=28,IF(H4274=0,0,Calculator!$G$35),0)</f>
        <v>0</v>
      </c>
      <c r="M4274" s="29">
        <f ca="1">IF(I4274&gt;0,IF(DAY($C4274)=1,SUM(INDIRECT("I"&amp;(ROW(C4273)-DAY(C4273))):I4273),0),0)</f>
        <v>0</v>
      </c>
      <c r="N4274" s="29">
        <f ca="1">IF(C4274&lt;Calculator!$G$27,0,IF(C4274=Calculator!$G$27,Calculator!$G$39,IF(H4274-K4274&lt;=0,IF(D4274&gt;Calculator!$G$39,IF(H4274-K4274+E4274+L4274+M4274+Calculator!$G$39&gt;Calculator!$G$39,Calculator!$G$39-(H4274+E4274+L4274+M4274-K4274),Calculator!$G$39),D4274),0)))</f>
        <v>0</v>
      </c>
    </row>
    <row r="4275" spans="1:14" ht="15.75" thickBot="1">
      <c r="A4275" s="33" t="str">
        <f ca="1">IF(C4275=Calculator!$H$27,"F",IF(Daily!D4275+Daily!H4275=0,IF(D4274+H4274&gt;0,"L",""),""))</f>
        <v/>
      </c>
      <c r="B4275" s="34">
        <v>4274</v>
      </c>
      <c r="C4275" s="19">
        <f t="shared" ca="1" si="265"/>
        <v>50204</v>
      </c>
      <c r="D4275" s="29">
        <f t="shared" ca="1" si="267"/>
        <v>0</v>
      </c>
      <c r="E4275" s="29">
        <f ca="1">IF(C4275&lt;Calculator!$D$26,0,IF(DAY($C4275)=1,IF(D4275-Calculator!$G$24&gt;0,Calculator!$G$24,D4275),0))</f>
        <v>0</v>
      </c>
      <c r="F4275" s="29">
        <f ca="1">IF(E4275&gt;0,D4275*Calculator!$G$22/12,0)</f>
        <v>0</v>
      </c>
      <c r="G4275" s="29">
        <f ca="1">IF(E4275&gt;0,(IFERROR(-PMT(Calculator!$G$22/12,Calculator!$G$23*12,Calculator!$G$20),0))-F4275,0)</f>
        <v>0</v>
      </c>
      <c r="H4275" s="29">
        <f t="shared" ca="1" si="268"/>
        <v>0</v>
      </c>
      <c r="I4275" s="29">
        <f t="shared" ca="1" si="266"/>
        <v>0</v>
      </c>
      <c r="J4275" s="30">
        <f>Calculator!$G$40</f>
        <v>6.5000000000000002E-2</v>
      </c>
      <c r="K4275" s="29">
        <f ca="1">IF(C4275&gt;=Calculator!$G$27,IF(DAY($C4275)=1,Calculator!$G$34/2,IF(DAY($C4275)=15,Calculator!$G$34/2,0)),0)</f>
        <v>0</v>
      </c>
      <c r="L4275" s="29">
        <f ca="1">IF(DAY($C4275)=28,IF(H4275=0,0,Calculator!$G$35),0)</f>
        <v>0</v>
      </c>
      <c r="M4275" s="29">
        <f ca="1">IF(I4275&gt;0,IF(DAY($C4275)=1,SUM(INDIRECT("I"&amp;(ROW(C4274)-DAY(C4274))):I4274),0),0)</f>
        <v>0</v>
      </c>
      <c r="N4275" s="29">
        <f ca="1">IF(C4275&lt;Calculator!$G$27,0,IF(C4275=Calculator!$G$27,Calculator!$G$39,IF(H4275-K4275&lt;=0,IF(D4275&gt;Calculator!$G$39,IF(H4275-K4275+E4275+L4275+M4275+Calculator!$G$39&gt;Calculator!$G$39,Calculator!$G$39-(H4275+E4275+L4275+M4275-K4275),Calculator!$G$39),D4275),0)))</f>
        <v>0</v>
      </c>
    </row>
    <row r="4276" spans="1:14" ht="15.75" thickBot="1">
      <c r="A4276" s="33" t="str">
        <f ca="1">IF(C4276=Calculator!$H$27,"F",IF(Daily!D4276+Daily!H4276=0,IF(D4275+H4275&gt;0,"L",""),""))</f>
        <v/>
      </c>
      <c r="B4276" s="34">
        <v>4275</v>
      </c>
      <c r="C4276" s="19">
        <f t="shared" ca="1" si="265"/>
        <v>50205</v>
      </c>
      <c r="D4276" s="29">
        <f t="shared" ca="1" si="267"/>
        <v>0</v>
      </c>
      <c r="E4276" s="29">
        <f ca="1">IF(C4276&lt;Calculator!$D$26,0,IF(DAY($C4276)=1,IF(D4276-Calculator!$G$24&gt;0,Calculator!$G$24,D4276),0))</f>
        <v>0</v>
      </c>
      <c r="F4276" s="29">
        <f ca="1">IF(E4276&gt;0,D4276*Calculator!$G$22/12,0)</f>
        <v>0</v>
      </c>
      <c r="G4276" s="29">
        <f ca="1">IF(E4276&gt;0,(IFERROR(-PMT(Calculator!$G$22/12,Calculator!$G$23*12,Calculator!$G$20),0))-F4276,0)</f>
        <v>0</v>
      </c>
      <c r="H4276" s="29">
        <f t="shared" ca="1" si="268"/>
        <v>0</v>
      </c>
      <c r="I4276" s="29">
        <f t="shared" ca="1" si="266"/>
        <v>0</v>
      </c>
      <c r="J4276" s="30">
        <f>Calculator!$G$40</f>
        <v>6.5000000000000002E-2</v>
      </c>
      <c r="K4276" s="29">
        <f ca="1">IF(C4276&gt;=Calculator!$G$27,IF(DAY($C4276)=1,Calculator!$G$34/2,IF(DAY($C4276)=15,Calculator!$G$34/2,0)),0)</f>
        <v>0</v>
      </c>
      <c r="L4276" s="29">
        <f ca="1">IF(DAY($C4276)=28,IF(H4276=0,0,Calculator!$G$35),0)</f>
        <v>0</v>
      </c>
      <c r="M4276" s="29">
        <f ca="1">IF(I4276&gt;0,IF(DAY($C4276)=1,SUM(INDIRECT("I"&amp;(ROW(C4275)-DAY(C4275))):I4275),0),0)</f>
        <v>0</v>
      </c>
      <c r="N4276" s="29">
        <f ca="1">IF(C4276&lt;Calculator!$G$27,0,IF(C4276=Calculator!$G$27,Calculator!$G$39,IF(H4276-K4276&lt;=0,IF(D4276&gt;Calculator!$G$39,IF(H4276-K4276+E4276+L4276+M4276+Calculator!$G$39&gt;Calculator!$G$39,Calculator!$G$39-(H4276+E4276+L4276+M4276-K4276),Calculator!$G$39),D4276),0)))</f>
        <v>0</v>
      </c>
    </row>
    <row r="4277" spans="1:14" ht="15.75" thickBot="1">
      <c r="A4277" s="33" t="str">
        <f ca="1">IF(C4277=Calculator!$H$27,"F",IF(Daily!D4277+Daily!H4277=0,IF(D4276+H4276&gt;0,"L",""),""))</f>
        <v/>
      </c>
      <c r="B4277" s="34">
        <v>4276</v>
      </c>
      <c r="C4277" s="19">
        <f t="shared" ca="1" si="265"/>
        <v>50206</v>
      </c>
      <c r="D4277" s="29">
        <f t="shared" ca="1" si="267"/>
        <v>0</v>
      </c>
      <c r="E4277" s="29">
        <f ca="1">IF(C4277&lt;Calculator!$D$26,0,IF(DAY($C4277)=1,IF(D4277-Calculator!$G$24&gt;0,Calculator!$G$24,D4277),0))</f>
        <v>0</v>
      </c>
      <c r="F4277" s="29">
        <f ca="1">IF(E4277&gt;0,D4277*Calculator!$G$22/12,0)</f>
        <v>0</v>
      </c>
      <c r="G4277" s="29">
        <f ca="1">IF(E4277&gt;0,(IFERROR(-PMT(Calculator!$G$22/12,Calculator!$G$23*12,Calculator!$G$20),0))-F4277,0)</f>
        <v>0</v>
      </c>
      <c r="H4277" s="29">
        <f t="shared" ca="1" si="268"/>
        <v>0</v>
      </c>
      <c r="I4277" s="29">
        <f t="shared" ca="1" si="266"/>
        <v>0</v>
      </c>
      <c r="J4277" s="30">
        <f>Calculator!$G$40</f>
        <v>6.5000000000000002E-2</v>
      </c>
      <c r="K4277" s="29">
        <f ca="1">IF(C4277&gt;=Calculator!$G$27,IF(DAY($C4277)=1,Calculator!$G$34/2,IF(DAY($C4277)=15,Calculator!$G$34/2,0)),0)</f>
        <v>4500</v>
      </c>
      <c r="L4277" s="29">
        <f ca="1">IF(DAY($C4277)=28,IF(H4277=0,0,Calculator!$G$35),0)</f>
        <v>0</v>
      </c>
      <c r="M4277" s="29">
        <f ca="1">IF(I4277&gt;0,IF(DAY($C4277)=1,SUM(INDIRECT("I"&amp;(ROW(C4276)-DAY(C4276))):I4276),0),0)</f>
        <v>0</v>
      </c>
      <c r="N4277" s="29">
        <f ca="1">IF(C4277&lt;Calculator!$G$27,0,IF(C4277=Calculator!$G$27,Calculator!$G$39,IF(H4277-K4277&lt;=0,IF(D4277&gt;Calculator!$G$39,IF(H4277-K4277+E4277+L4277+M4277+Calculator!$G$39&gt;Calculator!$G$39,Calculator!$G$39-(H4277+E4277+L4277+M4277-K4277),Calculator!$G$39),D4277),0)))</f>
        <v>0</v>
      </c>
    </row>
    <row r="4278" spans="1:14" ht="15.75" thickBot="1">
      <c r="A4278" s="33" t="str">
        <f ca="1">IF(C4278=Calculator!$H$27,"F",IF(Daily!D4278+Daily!H4278=0,IF(D4277+H4277&gt;0,"L",""),""))</f>
        <v/>
      </c>
      <c r="B4278" s="34">
        <v>4277</v>
      </c>
      <c r="C4278" s="19">
        <f t="shared" ca="1" si="265"/>
        <v>50207</v>
      </c>
      <c r="D4278" s="29">
        <f t="shared" ca="1" si="267"/>
        <v>0</v>
      </c>
      <c r="E4278" s="29">
        <f ca="1">IF(C4278&lt;Calculator!$D$26,0,IF(DAY($C4278)=1,IF(D4278-Calculator!$G$24&gt;0,Calculator!$G$24,D4278),0))</f>
        <v>0</v>
      </c>
      <c r="F4278" s="29">
        <f ca="1">IF(E4278&gt;0,D4278*Calculator!$G$22/12,0)</f>
        <v>0</v>
      </c>
      <c r="G4278" s="29">
        <f ca="1">IF(E4278&gt;0,(IFERROR(-PMT(Calculator!$G$22/12,Calculator!$G$23*12,Calculator!$G$20),0))-F4278,0)</f>
        <v>0</v>
      </c>
      <c r="H4278" s="29">
        <f t="shared" ca="1" si="268"/>
        <v>0</v>
      </c>
      <c r="I4278" s="29">
        <f t="shared" ca="1" si="266"/>
        <v>0</v>
      </c>
      <c r="J4278" s="30">
        <f>Calculator!$G$40</f>
        <v>6.5000000000000002E-2</v>
      </c>
      <c r="K4278" s="29">
        <f ca="1">IF(C4278&gt;=Calculator!$G$27,IF(DAY($C4278)=1,Calculator!$G$34/2,IF(DAY($C4278)=15,Calculator!$G$34/2,0)),0)</f>
        <v>0</v>
      </c>
      <c r="L4278" s="29">
        <f ca="1">IF(DAY($C4278)=28,IF(H4278=0,0,Calculator!$G$35),0)</f>
        <v>0</v>
      </c>
      <c r="M4278" s="29">
        <f ca="1">IF(I4278&gt;0,IF(DAY($C4278)=1,SUM(INDIRECT("I"&amp;(ROW(C4277)-DAY(C4277))):I4277),0),0)</f>
        <v>0</v>
      </c>
      <c r="N4278" s="29">
        <f ca="1">IF(C4278&lt;Calculator!$G$27,0,IF(C4278=Calculator!$G$27,Calculator!$G$39,IF(H4278-K4278&lt;=0,IF(D4278&gt;Calculator!$G$39,IF(H4278-K4278+E4278+L4278+M4278+Calculator!$G$39&gt;Calculator!$G$39,Calculator!$G$39-(H4278+E4278+L4278+M4278-K4278),Calculator!$G$39),D4278),0)))</f>
        <v>0</v>
      </c>
    </row>
    <row r="4279" spans="1:14" ht="15.75" thickBot="1">
      <c r="A4279" s="33" t="str">
        <f ca="1">IF(C4279=Calculator!$H$27,"F",IF(Daily!D4279+Daily!H4279=0,IF(D4278+H4278&gt;0,"L",""),""))</f>
        <v/>
      </c>
      <c r="B4279" s="34">
        <v>4278</v>
      </c>
      <c r="C4279" s="19">
        <f t="shared" ca="1" si="265"/>
        <v>50208</v>
      </c>
      <c r="D4279" s="29">
        <f t="shared" ca="1" si="267"/>
        <v>0</v>
      </c>
      <c r="E4279" s="29">
        <f ca="1">IF(C4279&lt;Calculator!$D$26,0,IF(DAY($C4279)=1,IF(D4279-Calculator!$G$24&gt;0,Calculator!$G$24,D4279),0))</f>
        <v>0</v>
      </c>
      <c r="F4279" s="29">
        <f ca="1">IF(E4279&gt;0,D4279*Calculator!$G$22/12,0)</f>
        <v>0</v>
      </c>
      <c r="G4279" s="29">
        <f ca="1">IF(E4279&gt;0,(IFERROR(-PMT(Calculator!$G$22/12,Calculator!$G$23*12,Calculator!$G$20),0))-F4279,0)</f>
        <v>0</v>
      </c>
      <c r="H4279" s="29">
        <f t="shared" ca="1" si="268"/>
        <v>0</v>
      </c>
      <c r="I4279" s="29">
        <f t="shared" ca="1" si="266"/>
        <v>0</v>
      </c>
      <c r="J4279" s="30">
        <f>Calculator!$G$40</f>
        <v>6.5000000000000002E-2</v>
      </c>
      <c r="K4279" s="29">
        <f ca="1">IF(C4279&gt;=Calculator!$G$27,IF(DAY($C4279)=1,Calculator!$G$34/2,IF(DAY($C4279)=15,Calculator!$G$34/2,0)),0)</f>
        <v>0</v>
      </c>
      <c r="L4279" s="29">
        <f ca="1">IF(DAY($C4279)=28,IF(H4279=0,0,Calculator!$G$35),0)</f>
        <v>0</v>
      </c>
      <c r="M4279" s="29">
        <f ca="1">IF(I4279&gt;0,IF(DAY($C4279)=1,SUM(INDIRECT("I"&amp;(ROW(C4278)-DAY(C4278))):I4278),0),0)</f>
        <v>0</v>
      </c>
      <c r="N4279" s="29">
        <f ca="1">IF(C4279&lt;Calculator!$G$27,0,IF(C4279=Calculator!$G$27,Calculator!$G$39,IF(H4279-K4279&lt;=0,IF(D4279&gt;Calculator!$G$39,IF(H4279-K4279+E4279+L4279+M4279+Calculator!$G$39&gt;Calculator!$G$39,Calculator!$G$39-(H4279+E4279+L4279+M4279-K4279),Calculator!$G$39),D4279),0)))</f>
        <v>0</v>
      </c>
    </row>
    <row r="4280" spans="1:14" ht="15.75" thickBot="1">
      <c r="A4280" s="33" t="str">
        <f ca="1">IF(C4280=Calculator!$H$27,"F",IF(Daily!D4280+Daily!H4280=0,IF(D4279+H4279&gt;0,"L",""),""))</f>
        <v/>
      </c>
      <c r="B4280" s="34">
        <v>4279</v>
      </c>
      <c r="C4280" s="19">
        <f t="shared" ca="1" si="265"/>
        <v>50209</v>
      </c>
      <c r="D4280" s="29">
        <f t="shared" ca="1" si="267"/>
        <v>0</v>
      </c>
      <c r="E4280" s="29">
        <f ca="1">IF(C4280&lt;Calculator!$D$26,0,IF(DAY($C4280)=1,IF(D4280-Calculator!$G$24&gt;0,Calculator!$G$24,D4280),0))</f>
        <v>0</v>
      </c>
      <c r="F4280" s="29">
        <f ca="1">IF(E4280&gt;0,D4280*Calculator!$G$22/12,0)</f>
        <v>0</v>
      </c>
      <c r="G4280" s="29">
        <f ca="1">IF(E4280&gt;0,(IFERROR(-PMT(Calculator!$G$22/12,Calculator!$G$23*12,Calculator!$G$20),0))-F4280,0)</f>
        <v>0</v>
      </c>
      <c r="H4280" s="29">
        <f t="shared" ca="1" si="268"/>
        <v>0</v>
      </c>
      <c r="I4280" s="29">
        <f t="shared" ca="1" si="266"/>
        <v>0</v>
      </c>
      <c r="J4280" s="30">
        <f>Calculator!$G$40</f>
        <v>6.5000000000000002E-2</v>
      </c>
      <c r="K4280" s="29">
        <f ca="1">IF(C4280&gt;=Calculator!$G$27,IF(DAY($C4280)=1,Calculator!$G$34/2,IF(DAY($C4280)=15,Calculator!$G$34/2,0)),0)</f>
        <v>0</v>
      </c>
      <c r="L4280" s="29">
        <f ca="1">IF(DAY($C4280)=28,IF(H4280=0,0,Calculator!$G$35),0)</f>
        <v>0</v>
      </c>
      <c r="M4280" s="29">
        <f ca="1">IF(I4280&gt;0,IF(DAY($C4280)=1,SUM(INDIRECT("I"&amp;(ROW(C4279)-DAY(C4279))):I4279),0),0)</f>
        <v>0</v>
      </c>
      <c r="N4280" s="29">
        <f ca="1">IF(C4280&lt;Calculator!$G$27,0,IF(C4280=Calculator!$G$27,Calculator!$G$39,IF(H4280-K4280&lt;=0,IF(D4280&gt;Calculator!$G$39,IF(H4280-K4280+E4280+L4280+M4280+Calculator!$G$39&gt;Calculator!$G$39,Calculator!$G$39-(H4280+E4280+L4280+M4280-K4280),Calculator!$G$39),D4280),0)))</f>
        <v>0</v>
      </c>
    </row>
    <row r="4281" spans="1:14" ht="15.75" thickBot="1">
      <c r="A4281" s="33" t="str">
        <f ca="1">IF(C4281=Calculator!$H$27,"F",IF(Daily!D4281+Daily!H4281=0,IF(D4280+H4280&gt;0,"L",""),""))</f>
        <v/>
      </c>
      <c r="B4281" s="34">
        <v>4280</v>
      </c>
      <c r="C4281" s="19">
        <f t="shared" ca="1" si="265"/>
        <v>50210</v>
      </c>
      <c r="D4281" s="29">
        <f t="shared" ca="1" si="267"/>
        <v>0</v>
      </c>
      <c r="E4281" s="29">
        <f ca="1">IF(C4281&lt;Calculator!$D$26,0,IF(DAY($C4281)=1,IF(D4281-Calculator!$G$24&gt;0,Calculator!$G$24,D4281),0))</f>
        <v>0</v>
      </c>
      <c r="F4281" s="29">
        <f ca="1">IF(E4281&gt;0,D4281*Calculator!$G$22/12,0)</f>
        <v>0</v>
      </c>
      <c r="G4281" s="29">
        <f ca="1">IF(E4281&gt;0,(IFERROR(-PMT(Calculator!$G$22/12,Calculator!$G$23*12,Calculator!$G$20),0))-F4281,0)</f>
        <v>0</v>
      </c>
      <c r="H4281" s="29">
        <f t="shared" ca="1" si="268"/>
        <v>0</v>
      </c>
      <c r="I4281" s="29">
        <f t="shared" ca="1" si="266"/>
        <v>0</v>
      </c>
      <c r="J4281" s="30">
        <f>Calculator!$G$40</f>
        <v>6.5000000000000002E-2</v>
      </c>
      <c r="K4281" s="29">
        <f ca="1">IF(C4281&gt;=Calculator!$G$27,IF(DAY($C4281)=1,Calculator!$G$34/2,IF(DAY($C4281)=15,Calculator!$G$34/2,0)),0)</f>
        <v>0</v>
      </c>
      <c r="L4281" s="29">
        <f ca="1">IF(DAY($C4281)=28,IF(H4281=0,0,Calculator!$G$35),0)</f>
        <v>0</v>
      </c>
      <c r="M4281" s="29">
        <f ca="1">IF(I4281&gt;0,IF(DAY($C4281)=1,SUM(INDIRECT("I"&amp;(ROW(C4280)-DAY(C4280))):I4280),0),0)</f>
        <v>0</v>
      </c>
      <c r="N4281" s="29">
        <f ca="1">IF(C4281&lt;Calculator!$G$27,0,IF(C4281=Calculator!$G$27,Calculator!$G$39,IF(H4281-K4281&lt;=0,IF(D4281&gt;Calculator!$G$39,IF(H4281-K4281+E4281+L4281+M4281+Calculator!$G$39&gt;Calculator!$G$39,Calculator!$G$39-(H4281+E4281+L4281+M4281-K4281),Calculator!$G$39),D4281),0)))</f>
        <v>0</v>
      </c>
    </row>
    <row r="4282" spans="1:14" ht="15.75" thickBot="1">
      <c r="A4282" s="33" t="str">
        <f ca="1">IF(C4282=Calculator!$H$27,"F",IF(Daily!D4282+Daily!H4282=0,IF(D4281+H4281&gt;0,"L",""),""))</f>
        <v/>
      </c>
      <c r="B4282" s="34">
        <v>4281</v>
      </c>
      <c r="C4282" s="19">
        <f t="shared" ca="1" si="265"/>
        <v>50211</v>
      </c>
      <c r="D4282" s="29">
        <f t="shared" ca="1" si="267"/>
        <v>0</v>
      </c>
      <c r="E4282" s="29">
        <f ca="1">IF(C4282&lt;Calculator!$D$26,0,IF(DAY($C4282)=1,IF(D4282-Calculator!$G$24&gt;0,Calculator!$G$24,D4282),0))</f>
        <v>0</v>
      </c>
      <c r="F4282" s="29">
        <f ca="1">IF(E4282&gt;0,D4282*Calculator!$G$22/12,0)</f>
        <v>0</v>
      </c>
      <c r="G4282" s="29">
        <f ca="1">IF(E4282&gt;0,(IFERROR(-PMT(Calculator!$G$22/12,Calculator!$G$23*12,Calculator!$G$20),0))-F4282,0)</f>
        <v>0</v>
      </c>
      <c r="H4282" s="29">
        <f t="shared" ca="1" si="268"/>
        <v>0</v>
      </c>
      <c r="I4282" s="29">
        <f t="shared" ca="1" si="266"/>
        <v>0</v>
      </c>
      <c r="J4282" s="30">
        <f>Calculator!$G$40</f>
        <v>6.5000000000000002E-2</v>
      </c>
      <c r="K4282" s="29">
        <f ca="1">IF(C4282&gt;=Calculator!$G$27,IF(DAY($C4282)=1,Calculator!$G$34/2,IF(DAY($C4282)=15,Calculator!$G$34/2,0)),0)</f>
        <v>0</v>
      </c>
      <c r="L4282" s="29">
        <f ca="1">IF(DAY($C4282)=28,IF(H4282=0,0,Calculator!$G$35),0)</f>
        <v>0</v>
      </c>
      <c r="M4282" s="29">
        <f ca="1">IF(I4282&gt;0,IF(DAY($C4282)=1,SUM(INDIRECT("I"&amp;(ROW(C4281)-DAY(C4281))):I4281),0),0)</f>
        <v>0</v>
      </c>
      <c r="N4282" s="29">
        <f ca="1">IF(C4282&lt;Calculator!$G$27,0,IF(C4282=Calculator!$G$27,Calculator!$G$39,IF(H4282-K4282&lt;=0,IF(D4282&gt;Calculator!$G$39,IF(H4282-K4282+E4282+L4282+M4282+Calculator!$G$39&gt;Calculator!$G$39,Calculator!$G$39-(H4282+E4282+L4282+M4282-K4282),Calculator!$G$39),D4282),0)))</f>
        <v>0</v>
      </c>
    </row>
    <row r="4283" spans="1:14" ht="15.75" thickBot="1">
      <c r="A4283" s="33" t="str">
        <f ca="1">IF(C4283=Calculator!$H$27,"F",IF(Daily!D4283+Daily!H4283=0,IF(D4282+H4282&gt;0,"L",""),""))</f>
        <v/>
      </c>
      <c r="B4283" s="34">
        <v>4282</v>
      </c>
      <c r="C4283" s="19">
        <f t="shared" ca="1" si="265"/>
        <v>50212</v>
      </c>
      <c r="D4283" s="29">
        <f t="shared" ca="1" si="267"/>
        <v>0</v>
      </c>
      <c r="E4283" s="29">
        <f ca="1">IF(C4283&lt;Calculator!$D$26,0,IF(DAY($C4283)=1,IF(D4283-Calculator!$G$24&gt;0,Calculator!$G$24,D4283),0))</f>
        <v>0</v>
      </c>
      <c r="F4283" s="29">
        <f ca="1">IF(E4283&gt;0,D4283*Calculator!$G$22/12,0)</f>
        <v>0</v>
      </c>
      <c r="G4283" s="29">
        <f ca="1">IF(E4283&gt;0,(IFERROR(-PMT(Calculator!$G$22/12,Calculator!$G$23*12,Calculator!$G$20),0))-F4283,0)</f>
        <v>0</v>
      </c>
      <c r="H4283" s="29">
        <f t="shared" ca="1" si="268"/>
        <v>0</v>
      </c>
      <c r="I4283" s="29">
        <f t="shared" ca="1" si="266"/>
        <v>0</v>
      </c>
      <c r="J4283" s="30">
        <f>Calculator!$G$40</f>
        <v>6.5000000000000002E-2</v>
      </c>
      <c r="K4283" s="29">
        <f ca="1">IF(C4283&gt;=Calculator!$G$27,IF(DAY($C4283)=1,Calculator!$G$34/2,IF(DAY($C4283)=15,Calculator!$G$34/2,0)),0)</f>
        <v>0</v>
      </c>
      <c r="L4283" s="29">
        <f ca="1">IF(DAY($C4283)=28,IF(H4283=0,0,Calculator!$G$35),0)</f>
        <v>0</v>
      </c>
      <c r="M4283" s="29">
        <f ca="1">IF(I4283&gt;0,IF(DAY($C4283)=1,SUM(INDIRECT("I"&amp;(ROW(C4282)-DAY(C4282))):I4282),0),0)</f>
        <v>0</v>
      </c>
      <c r="N4283" s="29">
        <f ca="1">IF(C4283&lt;Calculator!$G$27,0,IF(C4283=Calculator!$G$27,Calculator!$G$39,IF(H4283-K4283&lt;=0,IF(D4283&gt;Calculator!$G$39,IF(H4283-K4283+E4283+L4283+M4283+Calculator!$G$39&gt;Calculator!$G$39,Calculator!$G$39-(H4283+E4283+L4283+M4283-K4283),Calculator!$G$39),D4283),0)))</f>
        <v>0</v>
      </c>
    </row>
    <row r="4284" spans="1:14" ht="15.75" thickBot="1">
      <c r="A4284" s="33" t="str">
        <f ca="1">IF(C4284=Calculator!$H$27,"F",IF(Daily!D4284+Daily!H4284=0,IF(D4283+H4283&gt;0,"L",""),""))</f>
        <v/>
      </c>
      <c r="B4284" s="34">
        <v>4283</v>
      </c>
      <c r="C4284" s="19">
        <f t="shared" ca="1" si="265"/>
        <v>50213</v>
      </c>
      <c r="D4284" s="29">
        <f t="shared" ca="1" si="267"/>
        <v>0</v>
      </c>
      <c r="E4284" s="29">
        <f ca="1">IF(C4284&lt;Calculator!$D$26,0,IF(DAY($C4284)=1,IF(D4284-Calculator!$G$24&gt;0,Calculator!$G$24,D4284),0))</f>
        <v>0</v>
      </c>
      <c r="F4284" s="29">
        <f ca="1">IF(E4284&gt;0,D4284*Calculator!$G$22/12,0)</f>
        <v>0</v>
      </c>
      <c r="G4284" s="29">
        <f ca="1">IF(E4284&gt;0,(IFERROR(-PMT(Calculator!$G$22/12,Calculator!$G$23*12,Calculator!$G$20),0))-F4284,0)</f>
        <v>0</v>
      </c>
      <c r="H4284" s="29">
        <f t="shared" ca="1" si="268"/>
        <v>0</v>
      </c>
      <c r="I4284" s="29">
        <f t="shared" ca="1" si="266"/>
        <v>0</v>
      </c>
      <c r="J4284" s="30">
        <f>Calculator!$G$40</f>
        <v>6.5000000000000002E-2</v>
      </c>
      <c r="K4284" s="29">
        <f ca="1">IF(C4284&gt;=Calculator!$G$27,IF(DAY($C4284)=1,Calculator!$G$34/2,IF(DAY($C4284)=15,Calculator!$G$34/2,0)),0)</f>
        <v>0</v>
      </c>
      <c r="L4284" s="29">
        <f ca="1">IF(DAY($C4284)=28,IF(H4284=0,0,Calculator!$G$35),0)</f>
        <v>0</v>
      </c>
      <c r="M4284" s="29">
        <f ca="1">IF(I4284&gt;0,IF(DAY($C4284)=1,SUM(INDIRECT("I"&amp;(ROW(C4283)-DAY(C4283))):I4283),0),0)</f>
        <v>0</v>
      </c>
      <c r="N4284" s="29">
        <f ca="1">IF(C4284&lt;Calculator!$G$27,0,IF(C4284=Calculator!$G$27,Calculator!$G$39,IF(H4284-K4284&lt;=0,IF(D4284&gt;Calculator!$G$39,IF(H4284-K4284+E4284+L4284+M4284+Calculator!$G$39&gt;Calculator!$G$39,Calculator!$G$39-(H4284+E4284+L4284+M4284-K4284),Calculator!$G$39),D4284),0)))</f>
        <v>0</v>
      </c>
    </row>
    <row r="4285" spans="1:14" ht="15.75" thickBot="1">
      <c r="A4285" s="33" t="str">
        <f ca="1">IF(C4285=Calculator!$H$27,"F",IF(Daily!D4285+Daily!H4285=0,IF(D4284+H4284&gt;0,"L",""),""))</f>
        <v/>
      </c>
      <c r="B4285" s="34">
        <v>4284</v>
      </c>
      <c r="C4285" s="19">
        <f t="shared" ca="1" si="265"/>
        <v>50214</v>
      </c>
      <c r="D4285" s="29">
        <f t="shared" ca="1" si="267"/>
        <v>0</v>
      </c>
      <c r="E4285" s="29">
        <f ca="1">IF(C4285&lt;Calculator!$D$26,0,IF(DAY($C4285)=1,IF(D4285-Calculator!$G$24&gt;0,Calculator!$G$24,D4285),0))</f>
        <v>0</v>
      </c>
      <c r="F4285" s="29">
        <f ca="1">IF(E4285&gt;0,D4285*Calculator!$G$22/12,0)</f>
        <v>0</v>
      </c>
      <c r="G4285" s="29">
        <f ca="1">IF(E4285&gt;0,(IFERROR(-PMT(Calculator!$G$22/12,Calculator!$G$23*12,Calculator!$G$20),0))-F4285,0)</f>
        <v>0</v>
      </c>
      <c r="H4285" s="29">
        <f t="shared" ca="1" si="268"/>
        <v>0</v>
      </c>
      <c r="I4285" s="29">
        <f t="shared" ca="1" si="266"/>
        <v>0</v>
      </c>
      <c r="J4285" s="30">
        <f>Calculator!$G$40</f>
        <v>6.5000000000000002E-2</v>
      </c>
      <c r="K4285" s="29">
        <f ca="1">IF(C4285&gt;=Calculator!$G$27,IF(DAY($C4285)=1,Calculator!$G$34/2,IF(DAY($C4285)=15,Calculator!$G$34/2,0)),0)</f>
        <v>0</v>
      </c>
      <c r="L4285" s="29">
        <f ca="1">IF(DAY($C4285)=28,IF(H4285=0,0,Calculator!$G$35),0)</f>
        <v>0</v>
      </c>
      <c r="M4285" s="29">
        <f ca="1">IF(I4285&gt;0,IF(DAY($C4285)=1,SUM(INDIRECT("I"&amp;(ROW(C4284)-DAY(C4284))):I4284),0),0)</f>
        <v>0</v>
      </c>
      <c r="N4285" s="29">
        <f ca="1">IF(C4285&lt;Calculator!$G$27,0,IF(C4285=Calculator!$G$27,Calculator!$G$39,IF(H4285-K4285&lt;=0,IF(D4285&gt;Calculator!$G$39,IF(H4285-K4285+E4285+L4285+M4285+Calculator!$G$39&gt;Calculator!$G$39,Calculator!$G$39-(H4285+E4285+L4285+M4285-K4285),Calculator!$G$39),D4285),0)))</f>
        <v>0</v>
      </c>
    </row>
    <row r="4286" spans="1:14" ht="15.75" thickBot="1">
      <c r="A4286" s="33" t="str">
        <f ca="1">IF(C4286=Calculator!$H$27,"F",IF(Daily!D4286+Daily!H4286=0,IF(D4285+H4285&gt;0,"L",""),""))</f>
        <v/>
      </c>
      <c r="B4286" s="34">
        <v>4285</v>
      </c>
      <c r="C4286" s="19">
        <f t="shared" ca="1" si="265"/>
        <v>50215</v>
      </c>
      <c r="D4286" s="29">
        <f t="shared" ca="1" si="267"/>
        <v>0</v>
      </c>
      <c r="E4286" s="29">
        <f ca="1">IF(C4286&lt;Calculator!$D$26,0,IF(DAY($C4286)=1,IF(D4286-Calculator!$G$24&gt;0,Calculator!$G$24,D4286),0))</f>
        <v>0</v>
      </c>
      <c r="F4286" s="29">
        <f ca="1">IF(E4286&gt;0,D4286*Calculator!$G$22/12,0)</f>
        <v>0</v>
      </c>
      <c r="G4286" s="29">
        <f ca="1">IF(E4286&gt;0,(IFERROR(-PMT(Calculator!$G$22/12,Calculator!$G$23*12,Calculator!$G$20),0))-F4286,0)</f>
        <v>0</v>
      </c>
      <c r="H4286" s="29">
        <f t="shared" ca="1" si="268"/>
        <v>0</v>
      </c>
      <c r="I4286" s="29">
        <f t="shared" ca="1" si="266"/>
        <v>0</v>
      </c>
      <c r="J4286" s="30">
        <f>Calculator!$G$40</f>
        <v>6.5000000000000002E-2</v>
      </c>
      <c r="K4286" s="29">
        <f ca="1">IF(C4286&gt;=Calculator!$G$27,IF(DAY($C4286)=1,Calculator!$G$34/2,IF(DAY($C4286)=15,Calculator!$G$34/2,0)),0)</f>
        <v>0</v>
      </c>
      <c r="L4286" s="29">
        <f ca="1">IF(DAY($C4286)=28,IF(H4286=0,0,Calculator!$G$35),0)</f>
        <v>0</v>
      </c>
      <c r="M4286" s="29">
        <f ca="1">IF(I4286&gt;0,IF(DAY($C4286)=1,SUM(INDIRECT("I"&amp;(ROW(C4285)-DAY(C4285))):I4285),0),0)</f>
        <v>0</v>
      </c>
      <c r="N4286" s="29">
        <f ca="1">IF(C4286&lt;Calculator!$G$27,0,IF(C4286=Calculator!$G$27,Calculator!$G$39,IF(H4286-K4286&lt;=0,IF(D4286&gt;Calculator!$G$39,IF(H4286-K4286+E4286+L4286+M4286+Calculator!$G$39&gt;Calculator!$G$39,Calculator!$G$39-(H4286+E4286+L4286+M4286-K4286),Calculator!$G$39),D4286),0)))</f>
        <v>0</v>
      </c>
    </row>
    <row r="4287" spans="1:14" ht="15.75" thickBot="1">
      <c r="A4287" s="33" t="str">
        <f ca="1">IF(C4287=Calculator!$H$27,"F",IF(Daily!D4287+Daily!H4287=0,IF(D4286+H4286&gt;0,"L",""),""))</f>
        <v/>
      </c>
      <c r="B4287" s="34">
        <v>4286</v>
      </c>
      <c r="C4287" s="19">
        <f t="shared" ca="1" si="265"/>
        <v>50216</v>
      </c>
      <c r="D4287" s="29">
        <f t="shared" ca="1" si="267"/>
        <v>0</v>
      </c>
      <c r="E4287" s="29">
        <f ca="1">IF(C4287&lt;Calculator!$D$26,0,IF(DAY($C4287)=1,IF(D4287-Calculator!$G$24&gt;0,Calculator!$G$24,D4287),0))</f>
        <v>0</v>
      </c>
      <c r="F4287" s="29">
        <f ca="1">IF(E4287&gt;0,D4287*Calculator!$G$22/12,0)</f>
        <v>0</v>
      </c>
      <c r="G4287" s="29">
        <f ca="1">IF(E4287&gt;0,(IFERROR(-PMT(Calculator!$G$22/12,Calculator!$G$23*12,Calculator!$G$20),0))-F4287,0)</f>
        <v>0</v>
      </c>
      <c r="H4287" s="29">
        <f t="shared" ca="1" si="268"/>
        <v>0</v>
      </c>
      <c r="I4287" s="29">
        <f t="shared" ca="1" si="266"/>
        <v>0</v>
      </c>
      <c r="J4287" s="30">
        <f>Calculator!$G$40</f>
        <v>6.5000000000000002E-2</v>
      </c>
      <c r="K4287" s="29">
        <f ca="1">IF(C4287&gt;=Calculator!$G$27,IF(DAY($C4287)=1,Calculator!$G$34/2,IF(DAY($C4287)=15,Calculator!$G$34/2,0)),0)</f>
        <v>0</v>
      </c>
      <c r="L4287" s="29">
        <f ca="1">IF(DAY($C4287)=28,IF(H4287=0,0,Calculator!$G$35),0)</f>
        <v>0</v>
      </c>
      <c r="M4287" s="29">
        <f ca="1">IF(I4287&gt;0,IF(DAY($C4287)=1,SUM(INDIRECT("I"&amp;(ROW(C4286)-DAY(C4286))):I4286),0),0)</f>
        <v>0</v>
      </c>
      <c r="N4287" s="29">
        <f ca="1">IF(C4287&lt;Calculator!$G$27,0,IF(C4287=Calculator!$G$27,Calculator!$G$39,IF(H4287-K4287&lt;=0,IF(D4287&gt;Calculator!$G$39,IF(H4287-K4287+E4287+L4287+M4287+Calculator!$G$39&gt;Calculator!$G$39,Calculator!$G$39-(H4287+E4287+L4287+M4287-K4287),Calculator!$G$39),D4287),0)))</f>
        <v>0</v>
      </c>
    </row>
    <row r="4288" spans="1:14" ht="15.75" thickBot="1">
      <c r="A4288" s="33" t="str">
        <f ca="1">IF(C4288=Calculator!$H$27,"F",IF(Daily!D4288+Daily!H4288=0,IF(D4287+H4287&gt;0,"L",""),""))</f>
        <v/>
      </c>
      <c r="B4288" s="34">
        <v>4287</v>
      </c>
      <c r="C4288" s="19">
        <f t="shared" ca="1" si="265"/>
        <v>50217</v>
      </c>
      <c r="D4288" s="29">
        <f t="shared" ca="1" si="267"/>
        <v>0</v>
      </c>
      <c r="E4288" s="29">
        <f ca="1">IF(C4288&lt;Calculator!$D$26,0,IF(DAY($C4288)=1,IF(D4288-Calculator!$G$24&gt;0,Calculator!$G$24,D4288),0))</f>
        <v>0</v>
      </c>
      <c r="F4288" s="29">
        <f ca="1">IF(E4288&gt;0,D4288*Calculator!$G$22/12,0)</f>
        <v>0</v>
      </c>
      <c r="G4288" s="29">
        <f ca="1">IF(E4288&gt;0,(IFERROR(-PMT(Calculator!$G$22/12,Calculator!$G$23*12,Calculator!$G$20),0))-F4288,0)</f>
        <v>0</v>
      </c>
      <c r="H4288" s="29">
        <f t="shared" ca="1" si="268"/>
        <v>0</v>
      </c>
      <c r="I4288" s="29">
        <f t="shared" ca="1" si="266"/>
        <v>0</v>
      </c>
      <c r="J4288" s="30">
        <f>Calculator!$G$40</f>
        <v>6.5000000000000002E-2</v>
      </c>
      <c r="K4288" s="29">
        <f ca="1">IF(C4288&gt;=Calculator!$G$27,IF(DAY($C4288)=1,Calculator!$G$34/2,IF(DAY($C4288)=15,Calculator!$G$34/2,0)),0)</f>
        <v>0</v>
      </c>
      <c r="L4288" s="29">
        <f ca="1">IF(DAY($C4288)=28,IF(H4288=0,0,Calculator!$G$35),0)</f>
        <v>0</v>
      </c>
      <c r="M4288" s="29">
        <f ca="1">IF(I4288&gt;0,IF(DAY($C4288)=1,SUM(INDIRECT("I"&amp;(ROW(C4287)-DAY(C4287))):I4287),0),0)</f>
        <v>0</v>
      </c>
      <c r="N4288" s="29">
        <f ca="1">IF(C4288&lt;Calculator!$G$27,0,IF(C4288=Calculator!$G$27,Calculator!$G$39,IF(H4288-K4288&lt;=0,IF(D4288&gt;Calculator!$G$39,IF(H4288-K4288+E4288+L4288+M4288+Calculator!$G$39&gt;Calculator!$G$39,Calculator!$G$39-(H4288+E4288+L4288+M4288-K4288),Calculator!$G$39),D4288),0)))</f>
        <v>0</v>
      </c>
    </row>
    <row r="4289" spans="1:14" ht="15.75" thickBot="1">
      <c r="A4289" s="33" t="str">
        <f ca="1">IF(C4289=Calculator!$H$27,"F",IF(Daily!D4289+Daily!H4289=0,IF(D4288+H4288&gt;0,"L",""),""))</f>
        <v/>
      </c>
      <c r="B4289" s="34">
        <v>4288</v>
      </c>
      <c r="C4289" s="19">
        <f t="shared" ca="1" si="265"/>
        <v>50218</v>
      </c>
      <c r="D4289" s="29">
        <f t="shared" ca="1" si="267"/>
        <v>0</v>
      </c>
      <c r="E4289" s="29">
        <f ca="1">IF(C4289&lt;Calculator!$D$26,0,IF(DAY($C4289)=1,IF(D4289-Calculator!$G$24&gt;0,Calculator!$G$24,D4289),0))</f>
        <v>0</v>
      </c>
      <c r="F4289" s="29">
        <f ca="1">IF(E4289&gt;0,D4289*Calculator!$G$22/12,0)</f>
        <v>0</v>
      </c>
      <c r="G4289" s="29">
        <f ca="1">IF(E4289&gt;0,(IFERROR(-PMT(Calculator!$G$22/12,Calculator!$G$23*12,Calculator!$G$20),0))-F4289,0)</f>
        <v>0</v>
      </c>
      <c r="H4289" s="29">
        <f t="shared" ca="1" si="268"/>
        <v>0</v>
      </c>
      <c r="I4289" s="29">
        <f t="shared" ca="1" si="266"/>
        <v>0</v>
      </c>
      <c r="J4289" s="30">
        <f>Calculator!$G$40</f>
        <v>6.5000000000000002E-2</v>
      </c>
      <c r="K4289" s="29">
        <f ca="1">IF(C4289&gt;=Calculator!$G$27,IF(DAY($C4289)=1,Calculator!$G$34/2,IF(DAY($C4289)=15,Calculator!$G$34/2,0)),0)</f>
        <v>0</v>
      </c>
      <c r="L4289" s="29">
        <f ca="1">IF(DAY($C4289)=28,IF(H4289=0,0,Calculator!$G$35),0)</f>
        <v>0</v>
      </c>
      <c r="M4289" s="29">
        <f ca="1">IF(I4289&gt;0,IF(DAY($C4289)=1,SUM(INDIRECT("I"&amp;(ROW(C4288)-DAY(C4288))):I4288),0),0)</f>
        <v>0</v>
      </c>
      <c r="N4289" s="29">
        <f ca="1">IF(C4289&lt;Calculator!$G$27,0,IF(C4289=Calculator!$G$27,Calculator!$G$39,IF(H4289-K4289&lt;=0,IF(D4289&gt;Calculator!$G$39,IF(H4289-K4289+E4289+L4289+M4289+Calculator!$G$39&gt;Calculator!$G$39,Calculator!$G$39-(H4289+E4289+L4289+M4289-K4289),Calculator!$G$39),D4289),0)))</f>
        <v>0</v>
      </c>
    </row>
    <row r="4290" spans="1:14" ht="15.75" thickBot="1">
      <c r="A4290" s="33" t="str">
        <f ca="1">IF(C4290=Calculator!$H$27,"F",IF(Daily!D4290+Daily!H4290=0,IF(D4289+H4289&gt;0,"L",""),""))</f>
        <v/>
      </c>
      <c r="B4290" s="34">
        <v>4289</v>
      </c>
      <c r="C4290" s="19">
        <f t="shared" ca="1" si="265"/>
        <v>50219</v>
      </c>
      <c r="D4290" s="29">
        <f t="shared" ca="1" si="267"/>
        <v>0</v>
      </c>
      <c r="E4290" s="29">
        <f ca="1">IF(C4290&lt;Calculator!$D$26,0,IF(DAY($C4290)=1,IF(D4290-Calculator!$G$24&gt;0,Calculator!$G$24,D4290),0))</f>
        <v>0</v>
      </c>
      <c r="F4290" s="29">
        <f ca="1">IF(E4290&gt;0,D4290*Calculator!$G$22/12,0)</f>
        <v>0</v>
      </c>
      <c r="G4290" s="29">
        <f ca="1">IF(E4290&gt;0,(IFERROR(-PMT(Calculator!$G$22/12,Calculator!$G$23*12,Calculator!$G$20),0))-F4290,0)</f>
        <v>0</v>
      </c>
      <c r="H4290" s="29">
        <f t="shared" ca="1" si="268"/>
        <v>0</v>
      </c>
      <c r="I4290" s="29">
        <f t="shared" ca="1" si="266"/>
        <v>0</v>
      </c>
      <c r="J4290" s="30">
        <f>Calculator!$G$40</f>
        <v>6.5000000000000002E-2</v>
      </c>
      <c r="K4290" s="29">
        <f ca="1">IF(C4290&gt;=Calculator!$G$27,IF(DAY($C4290)=1,Calculator!$G$34/2,IF(DAY($C4290)=15,Calculator!$G$34/2,0)),0)</f>
        <v>0</v>
      </c>
      <c r="L4290" s="29">
        <f ca="1">IF(DAY($C4290)=28,IF(H4290=0,0,Calculator!$G$35),0)</f>
        <v>0</v>
      </c>
      <c r="M4290" s="29">
        <f ca="1">IF(I4290&gt;0,IF(DAY($C4290)=1,SUM(INDIRECT("I"&amp;(ROW(C4289)-DAY(C4289))):I4289),0),0)</f>
        <v>0</v>
      </c>
      <c r="N4290" s="29">
        <f ca="1">IF(C4290&lt;Calculator!$G$27,0,IF(C4290=Calculator!$G$27,Calculator!$G$39,IF(H4290-K4290&lt;=0,IF(D4290&gt;Calculator!$G$39,IF(H4290-K4290+E4290+L4290+M4290+Calculator!$G$39&gt;Calculator!$G$39,Calculator!$G$39-(H4290+E4290+L4290+M4290-K4290),Calculator!$G$39),D4290),0)))</f>
        <v>0</v>
      </c>
    </row>
    <row r="4291" spans="1:14" ht="15.75" thickBot="1">
      <c r="A4291" s="33" t="str">
        <f ca="1">IF(C4291=Calculator!$H$27,"F",IF(Daily!D4291+Daily!H4291=0,IF(D4290+H4290&gt;0,"L",""),""))</f>
        <v/>
      </c>
      <c r="B4291" s="34">
        <v>4290</v>
      </c>
      <c r="C4291" s="19">
        <f t="shared" ref="C4291:C4354" ca="1" si="269">C4290+1</f>
        <v>50220</v>
      </c>
      <c r="D4291" s="29">
        <f t="shared" ca="1" si="267"/>
        <v>0</v>
      </c>
      <c r="E4291" s="29">
        <f ca="1">IF(C4291&lt;Calculator!$D$26,0,IF(DAY($C4291)=1,IF(D4291-Calculator!$G$24&gt;0,Calculator!$G$24,D4291),0))</f>
        <v>0</v>
      </c>
      <c r="F4291" s="29">
        <f ca="1">IF(E4291&gt;0,D4291*Calculator!$G$22/12,0)</f>
        <v>0</v>
      </c>
      <c r="G4291" s="29">
        <f ca="1">IF(E4291&gt;0,(IFERROR(-PMT(Calculator!$G$22/12,Calculator!$G$23*12,Calculator!$G$20),0))-F4291,0)</f>
        <v>0</v>
      </c>
      <c r="H4291" s="29">
        <f t="shared" ca="1" si="268"/>
        <v>0</v>
      </c>
      <c r="I4291" s="29">
        <f t="shared" ref="I4291:I4354" ca="1" si="270">H4291*J4291/365</f>
        <v>0</v>
      </c>
      <c r="J4291" s="30">
        <f>Calculator!$G$40</f>
        <v>6.5000000000000002E-2</v>
      </c>
      <c r="K4291" s="29">
        <f ca="1">IF(C4291&gt;=Calculator!$G$27,IF(DAY($C4291)=1,Calculator!$G$34/2,IF(DAY($C4291)=15,Calculator!$G$34/2,0)),0)</f>
        <v>0</v>
      </c>
      <c r="L4291" s="29">
        <f ca="1">IF(DAY($C4291)=28,IF(H4291=0,0,Calculator!$G$35),0)</f>
        <v>0</v>
      </c>
      <c r="M4291" s="29">
        <f ca="1">IF(I4291&gt;0,IF(DAY($C4291)=1,SUM(INDIRECT("I"&amp;(ROW(C4290)-DAY(C4290))):I4290),0),0)</f>
        <v>0</v>
      </c>
      <c r="N4291" s="29">
        <f ca="1">IF(C4291&lt;Calculator!$G$27,0,IF(C4291=Calculator!$G$27,Calculator!$G$39,IF(H4291-K4291&lt;=0,IF(D4291&gt;Calculator!$G$39,IF(H4291-K4291+E4291+L4291+M4291+Calculator!$G$39&gt;Calculator!$G$39,Calculator!$G$39-(H4291+E4291+L4291+M4291-K4291),Calculator!$G$39),D4291),0)))</f>
        <v>0</v>
      </c>
    </row>
    <row r="4292" spans="1:14" ht="15.75" thickBot="1">
      <c r="A4292" s="33" t="str">
        <f ca="1">IF(C4292=Calculator!$H$27,"F",IF(Daily!D4292+Daily!H4292=0,IF(D4291+H4291&gt;0,"L",""),""))</f>
        <v/>
      </c>
      <c r="B4292" s="34">
        <v>4291</v>
      </c>
      <c r="C4292" s="19">
        <f t="shared" ca="1" si="269"/>
        <v>50221</v>
      </c>
      <c r="D4292" s="29">
        <f t="shared" ref="D4292:D4355" ca="1" si="271">IF(((D4291-G4291)-N4291)&lt;0,0,((D4291-G4291)-N4291))</f>
        <v>0</v>
      </c>
      <c r="E4292" s="29">
        <f ca="1">IF(C4292&lt;Calculator!$D$26,0,IF(DAY($C4292)=1,IF(D4292-Calculator!$G$24&gt;0,Calculator!$G$24,D4292),0))</f>
        <v>0</v>
      </c>
      <c r="F4292" s="29">
        <f ca="1">IF(E4292&gt;0,D4292*Calculator!$G$22/12,0)</f>
        <v>0</v>
      </c>
      <c r="G4292" s="29">
        <f ca="1">IF(E4292&gt;0,(IFERROR(-PMT(Calculator!$G$22/12,Calculator!$G$23*12,Calculator!$G$20),0))-F4292,0)</f>
        <v>0</v>
      </c>
      <c r="H4292" s="29">
        <f t="shared" ref="H4292:H4355" ca="1" si="272">IF((H4291-K4291+SUM(L4291:N4291)+E4291)&lt;0,0,(H4291-K4291+SUM(L4291:N4291)+E4291))</f>
        <v>0</v>
      </c>
      <c r="I4292" s="29">
        <f t="shared" ca="1" si="270"/>
        <v>0</v>
      </c>
      <c r="J4292" s="30">
        <f>Calculator!$G$40</f>
        <v>6.5000000000000002E-2</v>
      </c>
      <c r="K4292" s="29">
        <f ca="1">IF(C4292&gt;=Calculator!$G$27,IF(DAY($C4292)=1,Calculator!$G$34/2,IF(DAY($C4292)=15,Calculator!$G$34/2,0)),0)</f>
        <v>0</v>
      </c>
      <c r="L4292" s="29">
        <f ca="1">IF(DAY($C4292)=28,IF(H4292=0,0,Calculator!$G$35),0)</f>
        <v>0</v>
      </c>
      <c r="M4292" s="29">
        <f ca="1">IF(I4292&gt;0,IF(DAY($C4292)=1,SUM(INDIRECT("I"&amp;(ROW(C4291)-DAY(C4291))):I4291),0),0)</f>
        <v>0</v>
      </c>
      <c r="N4292" s="29">
        <f ca="1">IF(C4292&lt;Calculator!$G$27,0,IF(C4292=Calculator!$G$27,Calculator!$G$39,IF(H4292-K4292&lt;=0,IF(D4292&gt;Calculator!$G$39,IF(H4292-K4292+E4292+L4292+M4292+Calculator!$G$39&gt;Calculator!$G$39,Calculator!$G$39-(H4292+E4292+L4292+M4292-K4292),Calculator!$G$39),D4292),0)))</f>
        <v>0</v>
      </c>
    </row>
    <row r="4293" spans="1:14" ht="15.75" thickBot="1">
      <c r="A4293" s="33" t="str">
        <f ca="1">IF(C4293=Calculator!$H$27,"F",IF(Daily!D4293+Daily!H4293=0,IF(D4292+H4292&gt;0,"L",""),""))</f>
        <v/>
      </c>
      <c r="B4293" s="34">
        <v>4292</v>
      </c>
      <c r="C4293" s="19">
        <f t="shared" ca="1" si="269"/>
        <v>50222</v>
      </c>
      <c r="D4293" s="29">
        <f t="shared" ca="1" si="271"/>
        <v>0</v>
      </c>
      <c r="E4293" s="29">
        <f ca="1">IF(C4293&lt;Calculator!$D$26,0,IF(DAY($C4293)=1,IF(D4293-Calculator!$G$24&gt;0,Calculator!$G$24,D4293),0))</f>
        <v>0</v>
      </c>
      <c r="F4293" s="29">
        <f ca="1">IF(E4293&gt;0,D4293*Calculator!$G$22/12,0)</f>
        <v>0</v>
      </c>
      <c r="G4293" s="29">
        <f ca="1">IF(E4293&gt;0,(IFERROR(-PMT(Calculator!$G$22/12,Calculator!$G$23*12,Calculator!$G$20),0))-F4293,0)</f>
        <v>0</v>
      </c>
      <c r="H4293" s="29">
        <f t="shared" ca="1" si="272"/>
        <v>0</v>
      </c>
      <c r="I4293" s="29">
        <f t="shared" ca="1" si="270"/>
        <v>0</v>
      </c>
      <c r="J4293" s="30">
        <f>Calculator!$G$40</f>
        <v>6.5000000000000002E-2</v>
      </c>
      <c r="K4293" s="29">
        <f ca="1">IF(C4293&gt;=Calculator!$G$27,IF(DAY($C4293)=1,Calculator!$G$34/2,IF(DAY($C4293)=15,Calculator!$G$34/2,0)),0)</f>
        <v>4500</v>
      </c>
      <c r="L4293" s="29">
        <f ca="1">IF(DAY($C4293)=28,IF(H4293=0,0,Calculator!$G$35),0)</f>
        <v>0</v>
      </c>
      <c r="M4293" s="29">
        <f ca="1">IF(I4293&gt;0,IF(DAY($C4293)=1,SUM(INDIRECT("I"&amp;(ROW(C4292)-DAY(C4292))):I4292),0),0)</f>
        <v>0</v>
      </c>
      <c r="N4293" s="29">
        <f ca="1">IF(C4293&lt;Calculator!$G$27,0,IF(C4293=Calculator!$G$27,Calculator!$G$39,IF(H4293-K4293&lt;=0,IF(D4293&gt;Calculator!$G$39,IF(H4293-K4293+E4293+L4293+M4293+Calculator!$G$39&gt;Calculator!$G$39,Calculator!$G$39-(H4293+E4293+L4293+M4293-K4293),Calculator!$G$39),D4293),0)))</f>
        <v>0</v>
      </c>
    </row>
    <row r="4294" spans="1:14" ht="15.75" thickBot="1">
      <c r="A4294" s="33" t="str">
        <f ca="1">IF(C4294=Calculator!$H$27,"F",IF(Daily!D4294+Daily!H4294=0,IF(D4293+H4293&gt;0,"L",""),""))</f>
        <v/>
      </c>
      <c r="B4294" s="34">
        <v>4293</v>
      </c>
      <c r="C4294" s="19">
        <f t="shared" ca="1" si="269"/>
        <v>50223</v>
      </c>
      <c r="D4294" s="29">
        <f t="shared" ca="1" si="271"/>
        <v>0</v>
      </c>
      <c r="E4294" s="29">
        <f ca="1">IF(C4294&lt;Calculator!$D$26,0,IF(DAY($C4294)=1,IF(D4294-Calculator!$G$24&gt;0,Calculator!$G$24,D4294),0))</f>
        <v>0</v>
      </c>
      <c r="F4294" s="29">
        <f ca="1">IF(E4294&gt;0,D4294*Calculator!$G$22/12,0)</f>
        <v>0</v>
      </c>
      <c r="G4294" s="29">
        <f ca="1">IF(E4294&gt;0,(IFERROR(-PMT(Calculator!$G$22/12,Calculator!$G$23*12,Calculator!$G$20),0))-F4294,0)</f>
        <v>0</v>
      </c>
      <c r="H4294" s="29">
        <f t="shared" ca="1" si="272"/>
        <v>0</v>
      </c>
      <c r="I4294" s="29">
        <f t="shared" ca="1" si="270"/>
        <v>0</v>
      </c>
      <c r="J4294" s="30">
        <f>Calculator!$G$40</f>
        <v>6.5000000000000002E-2</v>
      </c>
      <c r="K4294" s="29">
        <f ca="1">IF(C4294&gt;=Calculator!$G$27,IF(DAY($C4294)=1,Calculator!$G$34/2,IF(DAY($C4294)=15,Calculator!$G$34/2,0)),0)</f>
        <v>0</v>
      </c>
      <c r="L4294" s="29">
        <f ca="1">IF(DAY($C4294)=28,IF(H4294=0,0,Calculator!$G$35),0)</f>
        <v>0</v>
      </c>
      <c r="M4294" s="29">
        <f ca="1">IF(I4294&gt;0,IF(DAY($C4294)=1,SUM(INDIRECT("I"&amp;(ROW(C4293)-DAY(C4293))):I4293),0),0)</f>
        <v>0</v>
      </c>
      <c r="N4294" s="29">
        <f ca="1">IF(C4294&lt;Calculator!$G$27,0,IF(C4294=Calculator!$G$27,Calculator!$G$39,IF(H4294-K4294&lt;=0,IF(D4294&gt;Calculator!$G$39,IF(H4294-K4294+E4294+L4294+M4294+Calculator!$G$39&gt;Calculator!$G$39,Calculator!$G$39-(H4294+E4294+L4294+M4294-K4294),Calculator!$G$39),D4294),0)))</f>
        <v>0</v>
      </c>
    </row>
    <row r="4295" spans="1:14" ht="15.75" thickBot="1">
      <c r="A4295" s="33" t="str">
        <f ca="1">IF(C4295=Calculator!$H$27,"F",IF(Daily!D4295+Daily!H4295=0,IF(D4294+H4294&gt;0,"L",""),""))</f>
        <v/>
      </c>
      <c r="B4295" s="34">
        <v>4294</v>
      </c>
      <c r="C4295" s="19">
        <f t="shared" ca="1" si="269"/>
        <v>50224</v>
      </c>
      <c r="D4295" s="29">
        <f t="shared" ca="1" si="271"/>
        <v>0</v>
      </c>
      <c r="E4295" s="29">
        <f ca="1">IF(C4295&lt;Calculator!$D$26,0,IF(DAY($C4295)=1,IF(D4295-Calculator!$G$24&gt;0,Calculator!$G$24,D4295),0))</f>
        <v>0</v>
      </c>
      <c r="F4295" s="29">
        <f ca="1">IF(E4295&gt;0,D4295*Calculator!$G$22/12,0)</f>
        <v>0</v>
      </c>
      <c r="G4295" s="29">
        <f ca="1">IF(E4295&gt;0,(IFERROR(-PMT(Calculator!$G$22/12,Calculator!$G$23*12,Calculator!$G$20),0))-F4295,0)</f>
        <v>0</v>
      </c>
      <c r="H4295" s="29">
        <f t="shared" ca="1" si="272"/>
        <v>0</v>
      </c>
      <c r="I4295" s="29">
        <f t="shared" ca="1" si="270"/>
        <v>0</v>
      </c>
      <c r="J4295" s="30">
        <f>Calculator!$G$40</f>
        <v>6.5000000000000002E-2</v>
      </c>
      <c r="K4295" s="29">
        <f ca="1">IF(C4295&gt;=Calculator!$G$27,IF(DAY($C4295)=1,Calculator!$G$34/2,IF(DAY($C4295)=15,Calculator!$G$34/2,0)),0)</f>
        <v>0</v>
      </c>
      <c r="L4295" s="29">
        <f ca="1">IF(DAY($C4295)=28,IF(H4295=0,0,Calculator!$G$35),0)</f>
        <v>0</v>
      </c>
      <c r="M4295" s="29">
        <f ca="1">IF(I4295&gt;0,IF(DAY($C4295)=1,SUM(INDIRECT("I"&amp;(ROW(C4294)-DAY(C4294))):I4294),0),0)</f>
        <v>0</v>
      </c>
      <c r="N4295" s="29">
        <f ca="1">IF(C4295&lt;Calculator!$G$27,0,IF(C4295=Calculator!$G$27,Calculator!$G$39,IF(H4295-K4295&lt;=0,IF(D4295&gt;Calculator!$G$39,IF(H4295-K4295+E4295+L4295+M4295+Calculator!$G$39&gt;Calculator!$G$39,Calculator!$G$39-(H4295+E4295+L4295+M4295-K4295),Calculator!$G$39),D4295),0)))</f>
        <v>0</v>
      </c>
    </row>
    <row r="4296" spans="1:14" ht="15.75" thickBot="1">
      <c r="A4296" s="33" t="str">
        <f ca="1">IF(C4296=Calculator!$H$27,"F",IF(Daily!D4296+Daily!H4296=0,IF(D4295+H4295&gt;0,"L",""),""))</f>
        <v/>
      </c>
      <c r="B4296" s="34">
        <v>4295</v>
      </c>
      <c r="C4296" s="19">
        <f t="shared" ca="1" si="269"/>
        <v>50225</v>
      </c>
      <c r="D4296" s="29">
        <f t="shared" ca="1" si="271"/>
        <v>0</v>
      </c>
      <c r="E4296" s="29">
        <f ca="1">IF(C4296&lt;Calculator!$D$26,0,IF(DAY($C4296)=1,IF(D4296-Calculator!$G$24&gt;0,Calculator!$G$24,D4296),0))</f>
        <v>0</v>
      </c>
      <c r="F4296" s="29">
        <f ca="1">IF(E4296&gt;0,D4296*Calculator!$G$22/12,0)</f>
        <v>0</v>
      </c>
      <c r="G4296" s="29">
        <f ca="1">IF(E4296&gt;0,(IFERROR(-PMT(Calculator!$G$22/12,Calculator!$G$23*12,Calculator!$G$20),0))-F4296,0)</f>
        <v>0</v>
      </c>
      <c r="H4296" s="29">
        <f t="shared" ca="1" si="272"/>
        <v>0</v>
      </c>
      <c r="I4296" s="29">
        <f t="shared" ca="1" si="270"/>
        <v>0</v>
      </c>
      <c r="J4296" s="30">
        <f>Calculator!$G$40</f>
        <v>6.5000000000000002E-2</v>
      </c>
      <c r="K4296" s="29">
        <f ca="1">IF(C4296&gt;=Calculator!$G$27,IF(DAY($C4296)=1,Calculator!$G$34/2,IF(DAY($C4296)=15,Calculator!$G$34/2,0)),0)</f>
        <v>0</v>
      </c>
      <c r="L4296" s="29">
        <f ca="1">IF(DAY($C4296)=28,IF(H4296=0,0,Calculator!$G$35),0)</f>
        <v>0</v>
      </c>
      <c r="M4296" s="29">
        <f ca="1">IF(I4296&gt;0,IF(DAY($C4296)=1,SUM(INDIRECT("I"&amp;(ROW(C4295)-DAY(C4295))):I4295),0),0)</f>
        <v>0</v>
      </c>
      <c r="N4296" s="29">
        <f ca="1">IF(C4296&lt;Calculator!$G$27,0,IF(C4296=Calculator!$G$27,Calculator!$G$39,IF(H4296-K4296&lt;=0,IF(D4296&gt;Calculator!$G$39,IF(H4296-K4296+E4296+L4296+M4296+Calculator!$G$39&gt;Calculator!$G$39,Calculator!$G$39-(H4296+E4296+L4296+M4296-K4296),Calculator!$G$39),D4296),0)))</f>
        <v>0</v>
      </c>
    </row>
    <row r="4297" spans="1:14" ht="15.75" thickBot="1">
      <c r="A4297" s="33" t="str">
        <f ca="1">IF(C4297=Calculator!$H$27,"F",IF(Daily!D4297+Daily!H4297=0,IF(D4296+H4296&gt;0,"L",""),""))</f>
        <v/>
      </c>
      <c r="B4297" s="34">
        <v>4296</v>
      </c>
      <c r="C4297" s="19">
        <f t="shared" ca="1" si="269"/>
        <v>50226</v>
      </c>
      <c r="D4297" s="29">
        <f t="shared" ca="1" si="271"/>
        <v>0</v>
      </c>
      <c r="E4297" s="29">
        <f ca="1">IF(C4297&lt;Calculator!$D$26,0,IF(DAY($C4297)=1,IF(D4297-Calculator!$G$24&gt;0,Calculator!$G$24,D4297),0))</f>
        <v>0</v>
      </c>
      <c r="F4297" s="29">
        <f ca="1">IF(E4297&gt;0,D4297*Calculator!$G$22/12,0)</f>
        <v>0</v>
      </c>
      <c r="G4297" s="29">
        <f ca="1">IF(E4297&gt;0,(IFERROR(-PMT(Calculator!$G$22/12,Calculator!$G$23*12,Calculator!$G$20),0))-F4297,0)</f>
        <v>0</v>
      </c>
      <c r="H4297" s="29">
        <f t="shared" ca="1" si="272"/>
        <v>0</v>
      </c>
      <c r="I4297" s="29">
        <f t="shared" ca="1" si="270"/>
        <v>0</v>
      </c>
      <c r="J4297" s="30">
        <f>Calculator!$G$40</f>
        <v>6.5000000000000002E-2</v>
      </c>
      <c r="K4297" s="29">
        <f ca="1">IF(C4297&gt;=Calculator!$G$27,IF(DAY($C4297)=1,Calculator!$G$34/2,IF(DAY($C4297)=15,Calculator!$G$34/2,0)),0)</f>
        <v>0</v>
      </c>
      <c r="L4297" s="29">
        <f ca="1">IF(DAY($C4297)=28,IF(H4297=0,0,Calculator!$G$35),0)</f>
        <v>0</v>
      </c>
      <c r="M4297" s="29">
        <f ca="1">IF(I4297&gt;0,IF(DAY($C4297)=1,SUM(INDIRECT("I"&amp;(ROW(C4296)-DAY(C4296))):I4296),0),0)</f>
        <v>0</v>
      </c>
      <c r="N4297" s="29">
        <f ca="1">IF(C4297&lt;Calculator!$G$27,0,IF(C4297=Calculator!$G$27,Calculator!$G$39,IF(H4297-K4297&lt;=0,IF(D4297&gt;Calculator!$G$39,IF(H4297-K4297+E4297+L4297+M4297+Calculator!$G$39&gt;Calculator!$G$39,Calculator!$G$39-(H4297+E4297+L4297+M4297-K4297),Calculator!$G$39),D4297),0)))</f>
        <v>0</v>
      </c>
    </row>
    <row r="4298" spans="1:14" ht="15.75" thickBot="1">
      <c r="A4298" s="33" t="str">
        <f ca="1">IF(C4298=Calculator!$H$27,"F",IF(Daily!D4298+Daily!H4298=0,IF(D4297+H4297&gt;0,"L",""),""))</f>
        <v/>
      </c>
      <c r="B4298" s="34">
        <v>4297</v>
      </c>
      <c r="C4298" s="19">
        <f t="shared" ca="1" si="269"/>
        <v>50227</v>
      </c>
      <c r="D4298" s="29">
        <f t="shared" ca="1" si="271"/>
        <v>0</v>
      </c>
      <c r="E4298" s="29">
        <f ca="1">IF(C4298&lt;Calculator!$D$26,0,IF(DAY($C4298)=1,IF(D4298-Calculator!$G$24&gt;0,Calculator!$G$24,D4298),0))</f>
        <v>0</v>
      </c>
      <c r="F4298" s="29">
        <f ca="1">IF(E4298&gt;0,D4298*Calculator!$G$22/12,0)</f>
        <v>0</v>
      </c>
      <c r="G4298" s="29">
        <f ca="1">IF(E4298&gt;0,(IFERROR(-PMT(Calculator!$G$22/12,Calculator!$G$23*12,Calculator!$G$20),0))-F4298,0)</f>
        <v>0</v>
      </c>
      <c r="H4298" s="29">
        <f t="shared" ca="1" si="272"/>
        <v>0</v>
      </c>
      <c r="I4298" s="29">
        <f t="shared" ca="1" si="270"/>
        <v>0</v>
      </c>
      <c r="J4298" s="30">
        <f>Calculator!$G$40</f>
        <v>6.5000000000000002E-2</v>
      </c>
      <c r="K4298" s="29">
        <f ca="1">IF(C4298&gt;=Calculator!$G$27,IF(DAY($C4298)=1,Calculator!$G$34/2,IF(DAY($C4298)=15,Calculator!$G$34/2,0)),0)</f>
        <v>0</v>
      </c>
      <c r="L4298" s="29">
        <f ca="1">IF(DAY($C4298)=28,IF(H4298=0,0,Calculator!$G$35),0)</f>
        <v>0</v>
      </c>
      <c r="M4298" s="29">
        <f ca="1">IF(I4298&gt;0,IF(DAY($C4298)=1,SUM(INDIRECT("I"&amp;(ROW(C4297)-DAY(C4297))):I4297),0),0)</f>
        <v>0</v>
      </c>
      <c r="N4298" s="29">
        <f ca="1">IF(C4298&lt;Calculator!$G$27,0,IF(C4298=Calculator!$G$27,Calculator!$G$39,IF(H4298-K4298&lt;=0,IF(D4298&gt;Calculator!$G$39,IF(H4298-K4298+E4298+L4298+M4298+Calculator!$G$39&gt;Calculator!$G$39,Calculator!$G$39-(H4298+E4298+L4298+M4298-K4298),Calculator!$G$39),D4298),0)))</f>
        <v>0</v>
      </c>
    </row>
    <row r="4299" spans="1:14" ht="15.75" thickBot="1">
      <c r="A4299" s="33" t="str">
        <f ca="1">IF(C4299=Calculator!$H$27,"F",IF(Daily!D4299+Daily!H4299=0,IF(D4298+H4298&gt;0,"L",""),""))</f>
        <v/>
      </c>
      <c r="B4299" s="34">
        <v>4298</v>
      </c>
      <c r="C4299" s="19">
        <f t="shared" ca="1" si="269"/>
        <v>50228</v>
      </c>
      <c r="D4299" s="29">
        <f t="shared" ca="1" si="271"/>
        <v>0</v>
      </c>
      <c r="E4299" s="29">
        <f ca="1">IF(C4299&lt;Calculator!$D$26,0,IF(DAY($C4299)=1,IF(D4299-Calculator!$G$24&gt;0,Calculator!$G$24,D4299),0))</f>
        <v>0</v>
      </c>
      <c r="F4299" s="29">
        <f ca="1">IF(E4299&gt;0,D4299*Calculator!$G$22/12,0)</f>
        <v>0</v>
      </c>
      <c r="G4299" s="29">
        <f ca="1">IF(E4299&gt;0,(IFERROR(-PMT(Calculator!$G$22/12,Calculator!$G$23*12,Calculator!$G$20),0))-F4299,0)</f>
        <v>0</v>
      </c>
      <c r="H4299" s="29">
        <f t="shared" ca="1" si="272"/>
        <v>0</v>
      </c>
      <c r="I4299" s="29">
        <f t="shared" ca="1" si="270"/>
        <v>0</v>
      </c>
      <c r="J4299" s="30">
        <f>Calculator!$G$40</f>
        <v>6.5000000000000002E-2</v>
      </c>
      <c r="K4299" s="29">
        <f ca="1">IF(C4299&gt;=Calculator!$G$27,IF(DAY($C4299)=1,Calculator!$G$34/2,IF(DAY($C4299)=15,Calculator!$G$34/2,0)),0)</f>
        <v>0</v>
      </c>
      <c r="L4299" s="29">
        <f ca="1">IF(DAY($C4299)=28,IF(H4299=0,0,Calculator!$G$35),0)</f>
        <v>0</v>
      </c>
      <c r="M4299" s="29">
        <f ca="1">IF(I4299&gt;0,IF(DAY($C4299)=1,SUM(INDIRECT("I"&amp;(ROW(C4298)-DAY(C4298))):I4298),0),0)</f>
        <v>0</v>
      </c>
      <c r="N4299" s="29">
        <f ca="1">IF(C4299&lt;Calculator!$G$27,0,IF(C4299=Calculator!$G$27,Calculator!$G$39,IF(H4299-K4299&lt;=0,IF(D4299&gt;Calculator!$G$39,IF(H4299-K4299+E4299+L4299+M4299+Calculator!$G$39&gt;Calculator!$G$39,Calculator!$G$39-(H4299+E4299+L4299+M4299-K4299),Calculator!$G$39),D4299),0)))</f>
        <v>0</v>
      </c>
    </row>
    <row r="4300" spans="1:14" ht="15.75" thickBot="1">
      <c r="A4300" s="33" t="str">
        <f ca="1">IF(C4300=Calculator!$H$27,"F",IF(Daily!D4300+Daily!H4300=0,IF(D4299+H4299&gt;0,"L",""),""))</f>
        <v/>
      </c>
      <c r="B4300" s="34">
        <v>4299</v>
      </c>
      <c r="C4300" s="19">
        <f t="shared" ca="1" si="269"/>
        <v>50229</v>
      </c>
      <c r="D4300" s="29">
        <f t="shared" ca="1" si="271"/>
        <v>0</v>
      </c>
      <c r="E4300" s="29">
        <f ca="1">IF(C4300&lt;Calculator!$D$26,0,IF(DAY($C4300)=1,IF(D4300-Calculator!$G$24&gt;0,Calculator!$G$24,D4300),0))</f>
        <v>0</v>
      </c>
      <c r="F4300" s="29">
        <f ca="1">IF(E4300&gt;0,D4300*Calculator!$G$22/12,0)</f>
        <v>0</v>
      </c>
      <c r="G4300" s="29">
        <f ca="1">IF(E4300&gt;0,(IFERROR(-PMT(Calculator!$G$22/12,Calculator!$G$23*12,Calculator!$G$20),0))-F4300,0)</f>
        <v>0</v>
      </c>
      <c r="H4300" s="29">
        <f t="shared" ca="1" si="272"/>
        <v>0</v>
      </c>
      <c r="I4300" s="29">
        <f t="shared" ca="1" si="270"/>
        <v>0</v>
      </c>
      <c r="J4300" s="30">
        <f>Calculator!$G$40</f>
        <v>6.5000000000000002E-2</v>
      </c>
      <c r="K4300" s="29">
        <f ca="1">IF(C4300&gt;=Calculator!$G$27,IF(DAY($C4300)=1,Calculator!$G$34/2,IF(DAY($C4300)=15,Calculator!$G$34/2,0)),0)</f>
        <v>0</v>
      </c>
      <c r="L4300" s="29">
        <f ca="1">IF(DAY($C4300)=28,IF(H4300=0,0,Calculator!$G$35),0)</f>
        <v>0</v>
      </c>
      <c r="M4300" s="29">
        <f ca="1">IF(I4300&gt;0,IF(DAY($C4300)=1,SUM(INDIRECT("I"&amp;(ROW(C4299)-DAY(C4299))):I4299),0),0)</f>
        <v>0</v>
      </c>
      <c r="N4300" s="29">
        <f ca="1">IF(C4300&lt;Calculator!$G$27,0,IF(C4300=Calculator!$G$27,Calculator!$G$39,IF(H4300-K4300&lt;=0,IF(D4300&gt;Calculator!$G$39,IF(H4300-K4300+E4300+L4300+M4300+Calculator!$G$39&gt;Calculator!$G$39,Calculator!$G$39-(H4300+E4300+L4300+M4300-K4300),Calculator!$G$39),D4300),0)))</f>
        <v>0</v>
      </c>
    </row>
    <row r="4301" spans="1:14" ht="15.75" thickBot="1">
      <c r="A4301" s="33" t="str">
        <f ca="1">IF(C4301=Calculator!$H$27,"F",IF(Daily!D4301+Daily!H4301=0,IF(D4300+H4300&gt;0,"L",""),""))</f>
        <v/>
      </c>
      <c r="B4301" s="34">
        <v>4300</v>
      </c>
      <c r="C4301" s="19">
        <f t="shared" ca="1" si="269"/>
        <v>50230</v>
      </c>
      <c r="D4301" s="29">
        <f t="shared" ca="1" si="271"/>
        <v>0</v>
      </c>
      <c r="E4301" s="29">
        <f ca="1">IF(C4301&lt;Calculator!$D$26,0,IF(DAY($C4301)=1,IF(D4301-Calculator!$G$24&gt;0,Calculator!$G$24,D4301),0))</f>
        <v>0</v>
      </c>
      <c r="F4301" s="29">
        <f ca="1">IF(E4301&gt;0,D4301*Calculator!$G$22/12,0)</f>
        <v>0</v>
      </c>
      <c r="G4301" s="29">
        <f ca="1">IF(E4301&gt;0,(IFERROR(-PMT(Calculator!$G$22/12,Calculator!$G$23*12,Calculator!$G$20),0))-F4301,0)</f>
        <v>0</v>
      </c>
      <c r="H4301" s="29">
        <f t="shared" ca="1" si="272"/>
        <v>0</v>
      </c>
      <c r="I4301" s="29">
        <f t="shared" ca="1" si="270"/>
        <v>0</v>
      </c>
      <c r="J4301" s="30">
        <f>Calculator!$G$40</f>
        <v>6.5000000000000002E-2</v>
      </c>
      <c r="K4301" s="29">
        <f ca="1">IF(C4301&gt;=Calculator!$G$27,IF(DAY($C4301)=1,Calculator!$G$34/2,IF(DAY($C4301)=15,Calculator!$G$34/2,0)),0)</f>
        <v>0</v>
      </c>
      <c r="L4301" s="29">
        <f ca="1">IF(DAY($C4301)=28,IF(H4301=0,0,Calculator!$G$35),0)</f>
        <v>0</v>
      </c>
      <c r="M4301" s="29">
        <f ca="1">IF(I4301&gt;0,IF(DAY($C4301)=1,SUM(INDIRECT("I"&amp;(ROW(C4300)-DAY(C4300))):I4300),0),0)</f>
        <v>0</v>
      </c>
      <c r="N4301" s="29">
        <f ca="1">IF(C4301&lt;Calculator!$G$27,0,IF(C4301=Calculator!$G$27,Calculator!$G$39,IF(H4301-K4301&lt;=0,IF(D4301&gt;Calculator!$G$39,IF(H4301-K4301+E4301+L4301+M4301+Calculator!$G$39&gt;Calculator!$G$39,Calculator!$G$39-(H4301+E4301+L4301+M4301-K4301),Calculator!$G$39),D4301),0)))</f>
        <v>0</v>
      </c>
    </row>
    <row r="4302" spans="1:14" ht="15.75" thickBot="1">
      <c r="A4302" s="33" t="str">
        <f ca="1">IF(C4302=Calculator!$H$27,"F",IF(Daily!D4302+Daily!H4302=0,IF(D4301+H4301&gt;0,"L",""),""))</f>
        <v/>
      </c>
      <c r="B4302" s="34">
        <v>4301</v>
      </c>
      <c r="C4302" s="19">
        <f t="shared" ca="1" si="269"/>
        <v>50231</v>
      </c>
      <c r="D4302" s="29">
        <f t="shared" ca="1" si="271"/>
        <v>0</v>
      </c>
      <c r="E4302" s="29">
        <f ca="1">IF(C4302&lt;Calculator!$D$26,0,IF(DAY($C4302)=1,IF(D4302-Calculator!$G$24&gt;0,Calculator!$G$24,D4302),0))</f>
        <v>0</v>
      </c>
      <c r="F4302" s="29">
        <f ca="1">IF(E4302&gt;0,D4302*Calculator!$G$22/12,0)</f>
        <v>0</v>
      </c>
      <c r="G4302" s="29">
        <f ca="1">IF(E4302&gt;0,(IFERROR(-PMT(Calculator!$G$22/12,Calculator!$G$23*12,Calculator!$G$20),0))-F4302,0)</f>
        <v>0</v>
      </c>
      <c r="H4302" s="29">
        <f t="shared" ca="1" si="272"/>
        <v>0</v>
      </c>
      <c r="I4302" s="29">
        <f t="shared" ca="1" si="270"/>
        <v>0</v>
      </c>
      <c r="J4302" s="30">
        <f>Calculator!$G$40</f>
        <v>6.5000000000000002E-2</v>
      </c>
      <c r="K4302" s="29">
        <f ca="1">IF(C4302&gt;=Calculator!$G$27,IF(DAY($C4302)=1,Calculator!$G$34/2,IF(DAY($C4302)=15,Calculator!$G$34/2,0)),0)</f>
        <v>0</v>
      </c>
      <c r="L4302" s="29">
        <f ca="1">IF(DAY($C4302)=28,IF(H4302=0,0,Calculator!$G$35),0)</f>
        <v>0</v>
      </c>
      <c r="M4302" s="29">
        <f ca="1">IF(I4302&gt;0,IF(DAY($C4302)=1,SUM(INDIRECT("I"&amp;(ROW(C4301)-DAY(C4301))):I4301),0),0)</f>
        <v>0</v>
      </c>
      <c r="N4302" s="29">
        <f ca="1">IF(C4302&lt;Calculator!$G$27,0,IF(C4302=Calculator!$G$27,Calculator!$G$39,IF(H4302-K4302&lt;=0,IF(D4302&gt;Calculator!$G$39,IF(H4302-K4302+E4302+L4302+M4302+Calculator!$G$39&gt;Calculator!$G$39,Calculator!$G$39-(H4302+E4302+L4302+M4302-K4302),Calculator!$G$39),D4302),0)))</f>
        <v>0</v>
      </c>
    </row>
    <row r="4303" spans="1:14" ht="15.75" thickBot="1">
      <c r="A4303" s="33" t="str">
        <f ca="1">IF(C4303=Calculator!$H$27,"F",IF(Daily!D4303+Daily!H4303=0,IF(D4302+H4302&gt;0,"L",""),""))</f>
        <v/>
      </c>
      <c r="B4303" s="34">
        <v>4302</v>
      </c>
      <c r="C4303" s="19">
        <f t="shared" ca="1" si="269"/>
        <v>50232</v>
      </c>
      <c r="D4303" s="29">
        <f t="shared" ca="1" si="271"/>
        <v>0</v>
      </c>
      <c r="E4303" s="29">
        <f ca="1">IF(C4303&lt;Calculator!$D$26,0,IF(DAY($C4303)=1,IF(D4303-Calculator!$G$24&gt;0,Calculator!$G$24,D4303),0))</f>
        <v>0</v>
      </c>
      <c r="F4303" s="29">
        <f ca="1">IF(E4303&gt;0,D4303*Calculator!$G$22/12,0)</f>
        <v>0</v>
      </c>
      <c r="G4303" s="29">
        <f ca="1">IF(E4303&gt;0,(IFERROR(-PMT(Calculator!$G$22/12,Calculator!$G$23*12,Calculator!$G$20),0))-F4303,0)</f>
        <v>0</v>
      </c>
      <c r="H4303" s="29">
        <f t="shared" ca="1" si="272"/>
        <v>0</v>
      </c>
      <c r="I4303" s="29">
        <f t="shared" ca="1" si="270"/>
        <v>0</v>
      </c>
      <c r="J4303" s="30">
        <f>Calculator!$G$40</f>
        <v>6.5000000000000002E-2</v>
      </c>
      <c r="K4303" s="29">
        <f ca="1">IF(C4303&gt;=Calculator!$G$27,IF(DAY($C4303)=1,Calculator!$G$34/2,IF(DAY($C4303)=15,Calculator!$G$34/2,0)),0)</f>
        <v>0</v>
      </c>
      <c r="L4303" s="29">
        <f ca="1">IF(DAY($C4303)=28,IF(H4303=0,0,Calculator!$G$35),0)</f>
        <v>0</v>
      </c>
      <c r="M4303" s="29">
        <f ca="1">IF(I4303&gt;0,IF(DAY($C4303)=1,SUM(INDIRECT("I"&amp;(ROW(C4302)-DAY(C4302))):I4302),0),0)</f>
        <v>0</v>
      </c>
      <c r="N4303" s="29">
        <f ca="1">IF(C4303&lt;Calculator!$G$27,0,IF(C4303=Calculator!$G$27,Calculator!$G$39,IF(H4303-K4303&lt;=0,IF(D4303&gt;Calculator!$G$39,IF(H4303-K4303+E4303+L4303+M4303+Calculator!$G$39&gt;Calculator!$G$39,Calculator!$G$39-(H4303+E4303+L4303+M4303-K4303),Calculator!$G$39),D4303),0)))</f>
        <v>0</v>
      </c>
    </row>
    <row r="4304" spans="1:14" ht="15.75" thickBot="1">
      <c r="A4304" s="33" t="str">
        <f ca="1">IF(C4304=Calculator!$H$27,"F",IF(Daily!D4304+Daily!H4304=0,IF(D4303+H4303&gt;0,"L",""),""))</f>
        <v/>
      </c>
      <c r="B4304" s="34">
        <v>4303</v>
      </c>
      <c r="C4304" s="19">
        <f t="shared" ca="1" si="269"/>
        <v>50233</v>
      </c>
      <c r="D4304" s="29">
        <f t="shared" ca="1" si="271"/>
        <v>0</v>
      </c>
      <c r="E4304" s="29">
        <f ca="1">IF(C4304&lt;Calculator!$D$26,0,IF(DAY($C4304)=1,IF(D4304-Calculator!$G$24&gt;0,Calculator!$G$24,D4304),0))</f>
        <v>0</v>
      </c>
      <c r="F4304" s="29">
        <f ca="1">IF(E4304&gt;0,D4304*Calculator!$G$22/12,0)</f>
        <v>0</v>
      </c>
      <c r="G4304" s="29">
        <f ca="1">IF(E4304&gt;0,(IFERROR(-PMT(Calculator!$G$22/12,Calculator!$G$23*12,Calculator!$G$20),0))-F4304,0)</f>
        <v>0</v>
      </c>
      <c r="H4304" s="29">
        <f t="shared" ca="1" si="272"/>
        <v>0</v>
      </c>
      <c r="I4304" s="29">
        <f t="shared" ca="1" si="270"/>
        <v>0</v>
      </c>
      <c r="J4304" s="30">
        <f>Calculator!$G$40</f>
        <v>6.5000000000000002E-2</v>
      </c>
      <c r="K4304" s="29">
        <f ca="1">IF(C4304&gt;=Calculator!$G$27,IF(DAY($C4304)=1,Calculator!$G$34/2,IF(DAY($C4304)=15,Calculator!$G$34/2,0)),0)</f>
        <v>0</v>
      </c>
      <c r="L4304" s="29">
        <f ca="1">IF(DAY($C4304)=28,IF(H4304=0,0,Calculator!$G$35),0)</f>
        <v>0</v>
      </c>
      <c r="M4304" s="29">
        <f ca="1">IF(I4304&gt;0,IF(DAY($C4304)=1,SUM(INDIRECT("I"&amp;(ROW(C4303)-DAY(C4303))):I4303),0),0)</f>
        <v>0</v>
      </c>
      <c r="N4304" s="29">
        <f ca="1">IF(C4304&lt;Calculator!$G$27,0,IF(C4304=Calculator!$G$27,Calculator!$G$39,IF(H4304-K4304&lt;=0,IF(D4304&gt;Calculator!$G$39,IF(H4304-K4304+E4304+L4304+M4304+Calculator!$G$39&gt;Calculator!$G$39,Calculator!$G$39-(H4304+E4304+L4304+M4304-K4304),Calculator!$G$39),D4304),0)))</f>
        <v>0</v>
      </c>
    </row>
    <row r="4305" spans="1:14" ht="15.75" thickBot="1">
      <c r="A4305" s="33" t="str">
        <f ca="1">IF(C4305=Calculator!$H$27,"F",IF(Daily!D4305+Daily!H4305=0,IF(D4304+H4304&gt;0,"L",""),""))</f>
        <v/>
      </c>
      <c r="B4305" s="34">
        <v>4304</v>
      </c>
      <c r="C4305" s="19">
        <f t="shared" ca="1" si="269"/>
        <v>50234</v>
      </c>
      <c r="D4305" s="29">
        <f t="shared" ca="1" si="271"/>
        <v>0</v>
      </c>
      <c r="E4305" s="29">
        <f ca="1">IF(C4305&lt;Calculator!$D$26,0,IF(DAY($C4305)=1,IF(D4305-Calculator!$G$24&gt;0,Calculator!$G$24,D4305),0))</f>
        <v>0</v>
      </c>
      <c r="F4305" s="29">
        <f ca="1">IF(E4305&gt;0,D4305*Calculator!$G$22/12,0)</f>
        <v>0</v>
      </c>
      <c r="G4305" s="29">
        <f ca="1">IF(E4305&gt;0,(IFERROR(-PMT(Calculator!$G$22/12,Calculator!$G$23*12,Calculator!$G$20),0))-F4305,0)</f>
        <v>0</v>
      </c>
      <c r="H4305" s="29">
        <f t="shared" ca="1" si="272"/>
        <v>0</v>
      </c>
      <c r="I4305" s="29">
        <f t="shared" ca="1" si="270"/>
        <v>0</v>
      </c>
      <c r="J4305" s="30">
        <f>Calculator!$G$40</f>
        <v>6.5000000000000002E-2</v>
      </c>
      <c r="K4305" s="29">
        <f ca="1">IF(C4305&gt;=Calculator!$G$27,IF(DAY($C4305)=1,Calculator!$G$34/2,IF(DAY($C4305)=15,Calculator!$G$34/2,0)),0)</f>
        <v>0</v>
      </c>
      <c r="L4305" s="29">
        <f ca="1">IF(DAY($C4305)=28,IF(H4305=0,0,Calculator!$G$35),0)</f>
        <v>0</v>
      </c>
      <c r="M4305" s="29">
        <f ca="1">IF(I4305&gt;0,IF(DAY($C4305)=1,SUM(INDIRECT("I"&amp;(ROW(C4304)-DAY(C4304))):I4304),0),0)</f>
        <v>0</v>
      </c>
      <c r="N4305" s="29">
        <f ca="1">IF(C4305&lt;Calculator!$G$27,0,IF(C4305=Calculator!$G$27,Calculator!$G$39,IF(H4305-K4305&lt;=0,IF(D4305&gt;Calculator!$G$39,IF(H4305-K4305+E4305+L4305+M4305+Calculator!$G$39&gt;Calculator!$G$39,Calculator!$G$39-(H4305+E4305+L4305+M4305-K4305),Calculator!$G$39),D4305),0)))</f>
        <v>0</v>
      </c>
    </row>
    <row r="4306" spans="1:14" ht="15.75" thickBot="1">
      <c r="A4306" s="33" t="str">
        <f ca="1">IF(C4306=Calculator!$H$27,"F",IF(Daily!D4306+Daily!H4306=0,IF(D4305+H4305&gt;0,"L",""),""))</f>
        <v/>
      </c>
      <c r="B4306" s="34">
        <v>4305</v>
      </c>
      <c r="C4306" s="19">
        <f t="shared" ca="1" si="269"/>
        <v>50235</v>
      </c>
      <c r="D4306" s="29">
        <f t="shared" ca="1" si="271"/>
        <v>0</v>
      </c>
      <c r="E4306" s="29">
        <f ca="1">IF(C4306&lt;Calculator!$D$26,0,IF(DAY($C4306)=1,IF(D4306-Calculator!$G$24&gt;0,Calculator!$G$24,D4306),0))</f>
        <v>0</v>
      </c>
      <c r="F4306" s="29">
        <f ca="1">IF(E4306&gt;0,D4306*Calculator!$G$22/12,0)</f>
        <v>0</v>
      </c>
      <c r="G4306" s="29">
        <f ca="1">IF(E4306&gt;0,(IFERROR(-PMT(Calculator!$G$22/12,Calculator!$G$23*12,Calculator!$G$20),0))-F4306,0)</f>
        <v>0</v>
      </c>
      <c r="H4306" s="29">
        <f t="shared" ca="1" si="272"/>
        <v>0</v>
      </c>
      <c r="I4306" s="29">
        <f t="shared" ca="1" si="270"/>
        <v>0</v>
      </c>
      <c r="J4306" s="30">
        <f>Calculator!$G$40</f>
        <v>6.5000000000000002E-2</v>
      </c>
      <c r="K4306" s="29">
        <f ca="1">IF(C4306&gt;=Calculator!$G$27,IF(DAY($C4306)=1,Calculator!$G$34/2,IF(DAY($C4306)=15,Calculator!$G$34/2,0)),0)</f>
        <v>0</v>
      </c>
      <c r="L4306" s="29">
        <f ca="1">IF(DAY($C4306)=28,IF(H4306=0,0,Calculator!$G$35),0)</f>
        <v>0</v>
      </c>
      <c r="M4306" s="29">
        <f ca="1">IF(I4306&gt;0,IF(DAY($C4306)=1,SUM(INDIRECT("I"&amp;(ROW(C4305)-DAY(C4305))):I4305),0),0)</f>
        <v>0</v>
      </c>
      <c r="N4306" s="29">
        <f ca="1">IF(C4306&lt;Calculator!$G$27,0,IF(C4306=Calculator!$G$27,Calculator!$G$39,IF(H4306-K4306&lt;=0,IF(D4306&gt;Calculator!$G$39,IF(H4306-K4306+E4306+L4306+M4306+Calculator!$G$39&gt;Calculator!$G$39,Calculator!$G$39-(H4306+E4306+L4306+M4306-K4306),Calculator!$G$39),D4306),0)))</f>
        <v>0</v>
      </c>
    </row>
    <row r="4307" spans="1:14" ht="15.75" thickBot="1">
      <c r="A4307" s="33" t="str">
        <f ca="1">IF(C4307=Calculator!$H$27,"F",IF(Daily!D4307+Daily!H4307=0,IF(D4306+H4306&gt;0,"L",""),""))</f>
        <v/>
      </c>
      <c r="B4307" s="34">
        <v>4306</v>
      </c>
      <c r="C4307" s="19">
        <f t="shared" ca="1" si="269"/>
        <v>50236</v>
      </c>
      <c r="D4307" s="29">
        <f t="shared" ca="1" si="271"/>
        <v>0</v>
      </c>
      <c r="E4307" s="29">
        <f ca="1">IF(C4307&lt;Calculator!$D$26,0,IF(DAY($C4307)=1,IF(D4307-Calculator!$G$24&gt;0,Calculator!$G$24,D4307),0))</f>
        <v>0</v>
      </c>
      <c r="F4307" s="29">
        <f ca="1">IF(E4307&gt;0,D4307*Calculator!$G$22/12,0)</f>
        <v>0</v>
      </c>
      <c r="G4307" s="29">
        <f ca="1">IF(E4307&gt;0,(IFERROR(-PMT(Calculator!$G$22/12,Calculator!$G$23*12,Calculator!$G$20),0))-F4307,0)</f>
        <v>0</v>
      </c>
      <c r="H4307" s="29">
        <f t="shared" ca="1" si="272"/>
        <v>0</v>
      </c>
      <c r="I4307" s="29">
        <f t="shared" ca="1" si="270"/>
        <v>0</v>
      </c>
      <c r="J4307" s="30">
        <f>Calculator!$G$40</f>
        <v>6.5000000000000002E-2</v>
      </c>
      <c r="K4307" s="29">
        <f ca="1">IF(C4307&gt;=Calculator!$G$27,IF(DAY($C4307)=1,Calculator!$G$34/2,IF(DAY($C4307)=15,Calculator!$G$34/2,0)),0)</f>
        <v>4500</v>
      </c>
      <c r="L4307" s="29">
        <f ca="1">IF(DAY($C4307)=28,IF(H4307=0,0,Calculator!$G$35),0)</f>
        <v>0</v>
      </c>
      <c r="M4307" s="29">
        <f ca="1">IF(I4307&gt;0,IF(DAY($C4307)=1,SUM(INDIRECT("I"&amp;(ROW(C4306)-DAY(C4306))):I4306),0),0)</f>
        <v>0</v>
      </c>
      <c r="N4307" s="29">
        <f ca="1">IF(C4307&lt;Calculator!$G$27,0,IF(C4307=Calculator!$G$27,Calculator!$G$39,IF(H4307-K4307&lt;=0,IF(D4307&gt;Calculator!$G$39,IF(H4307-K4307+E4307+L4307+M4307+Calculator!$G$39&gt;Calculator!$G$39,Calculator!$G$39-(H4307+E4307+L4307+M4307-K4307),Calculator!$G$39),D4307),0)))</f>
        <v>0</v>
      </c>
    </row>
    <row r="4308" spans="1:14" ht="15.75" thickBot="1">
      <c r="A4308" s="33" t="str">
        <f ca="1">IF(C4308=Calculator!$H$27,"F",IF(Daily!D4308+Daily!H4308=0,IF(D4307+H4307&gt;0,"L",""),""))</f>
        <v/>
      </c>
      <c r="B4308" s="34">
        <v>4307</v>
      </c>
      <c r="C4308" s="19">
        <f t="shared" ca="1" si="269"/>
        <v>50237</v>
      </c>
      <c r="D4308" s="29">
        <f t="shared" ca="1" si="271"/>
        <v>0</v>
      </c>
      <c r="E4308" s="29">
        <f ca="1">IF(C4308&lt;Calculator!$D$26,0,IF(DAY($C4308)=1,IF(D4308-Calculator!$G$24&gt;0,Calculator!$G$24,D4308),0))</f>
        <v>0</v>
      </c>
      <c r="F4308" s="29">
        <f ca="1">IF(E4308&gt;0,D4308*Calculator!$G$22/12,0)</f>
        <v>0</v>
      </c>
      <c r="G4308" s="29">
        <f ca="1">IF(E4308&gt;0,(IFERROR(-PMT(Calculator!$G$22/12,Calculator!$G$23*12,Calculator!$G$20),0))-F4308,0)</f>
        <v>0</v>
      </c>
      <c r="H4308" s="29">
        <f t="shared" ca="1" si="272"/>
        <v>0</v>
      </c>
      <c r="I4308" s="29">
        <f t="shared" ca="1" si="270"/>
        <v>0</v>
      </c>
      <c r="J4308" s="30">
        <f>Calculator!$G$40</f>
        <v>6.5000000000000002E-2</v>
      </c>
      <c r="K4308" s="29">
        <f ca="1">IF(C4308&gt;=Calculator!$G$27,IF(DAY($C4308)=1,Calculator!$G$34/2,IF(DAY($C4308)=15,Calculator!$G$34/2,0)),0)</f>
        <v>0</v>
      </c>
      <c r="L4308" s="29">
        <f ca="1">IF(DAY($C4308)=28,IF(H4308=0,0,Calculator!$G$35),0)</f>
        <v>0</v>
      </c>
      <c r="M4308" s="29">
        <f ca="1">IF(I4308&gt;0,IF(DAY($C4308)=1,SUM(INDIRECT("I"&amp;(ROW(C4307)-DAY(C4307))):I4307),0),0)</f>
        <v>0</v>
      </c>
      <c r="N4308" s="29">
        <f ca="1">IF(C4308&lt;Calculator!$G$27,0,IF(C4308=Calculator!$G$27,Calculator!$G$39,IF(H4308-K4308&lt;=0,IF(D4308&gt;Calculator!$G$39,IF(H4308-K4308+E4308+L4308+M4308+Calculator!$G$39&gt;Calculator!$G$39,Calculator!$G$39-(H4308+E4308+L4308+M4308-K4308),Calculator!$G$39),D4308),0)))</f>
        <v>0</v>
      </c>
    </row>
    <row r="4309" spans="1:14" ht="15.75" thickBot="1">
      <c r="A4309" s="33" t="str">
        <f ca="1">IF(C4309=Calculator!$H$27,"F",IF(Daily!D4309+Daily!H4309=0,IF(D4308+H4308&gt;0,"L",""),""))</f>
        <v/>
      </c>
      <c r="B4309" s="34">
        <v>4308</v>
      </c>
      <c r="C4309" s="19">
        <f t="shared" ca="1" si="269"/>
        <v>50238</v>
      </c>
      <c r="D4309" s="29">
        <f t="shared" ca="1" si="271"/>
        <v>0</v>
      </c>
      <c r="E4309" s="29">
        <f ca="1">IF(C4309&lt;Calculator!$D$26,0,IF(DAY($C4309)=1,IF(D4309-Calculator!$G$24&gt;0,Calculator!$G$24,D4309),0))</f>
        <v>0</v>
      </c>
      <c r="F4309" s="29">
        <f ca="1">IF(E4309&gt;0,D4309*Calculator!$G$22/12,0)</f>
        <v>0</v>
      </c>
      <c r="G4309" s="29">
        <f ca="1">IF(E4309&gt;0,(IFERROR(-PMT(Calculator!$G$22/12,Calculator!$G$23*12,Calculator!$G$20),0))-F4309,0)</f>
        <v>0</v>
      </c>
      <c r="H4309" s="29">
        <f t="shared" ca="1" si="272"/>
        <v>0</v>
      </c>
      <c r="I4309" s="29">
        <f t="shared" ca="1" si="270"/>
        <v>0</v>
      </c>
      <c r="J4309" s="30">
        <f>Calculator!$G$40</f>
        <v>6.5000000000000002E-2</v>
      </c>
      <c r="K4309" s="29">
        <f ca="1">IF(C4309&gt;=Calculator!$G$27,IF(DAY($C4309)=1,Calculator!$G$34/2,IF(DAY($C4309)=15,Calculator!$G$34/2,0)),0)</f>
        <v>0</v>
      </c>
      <c r="L4309" s="29">
        <f ca="1">IF(DAY($C4309)=28,IF(H4309=0,0,Calculator!$G$35),0)</f>
        <v>0</v>
      </c>
      <c r="M4309" s="29">
        <f ca="1">IF(I4309&gt;0,IF(DAY($C4309)=1,SUM(INDIRECT("I"&amp;(ROW(C4308)-DAY(C4308))):I4308),0),0)</f>
        <v>0</v>
      </c>
      <c r="N4309" s="29">
        <f ca="1">IF(C4309&lt;Calculator!$G$27,0,IF(C4309=Calculator!$G$27,Calculator!$G$39,IF(H4309-K4309&lt;=0,IF(D4309&gt;Calculator!$G$39,IF(H4309-K4309+E4309+L4309+M4309+Calculator!$G$39&gt;Calculator!$G$39,Calculator!$G$39-(H4309+E4309+L4309+M4309-K4309),Calculator!$G$39),D4309),0)))</f>
        <v>0</v>
      </c>
    </row>
    <row r="4310" spans="1:14" ht="15.75" thickBot="1">
      <c r="A4310" s="33" t="str">
        <f ca="1">IF(C4310=Calculator!$H$27,"F",IF(Daily!D4310+Daily!H4310=0,IF(D4309+H4309&gt;0,"L",""),""))</f>
        <v/>
      </c>
      <c r="B4310" s="34">
        <v>4309</v>
      </c>
      <c r="C4310" s="19">
        <f t="shared" ca="1" si="269"/>
        <v>50239</v>
      </c>
      <c r="D4310" s="29">
        <f t="shared" ca="1" si="271"/>
        <v>0</v>
      </c>
      <c r="E4310" s="29">
        <f ca="1">IF(C4310&lt;Calculator!$D$26,0,IF(DAY($C4310)=1,IF(D4310-Calculator!$G$24&gt;0,Calculator!$G$24,D4310),0))</f>
        <v>0</v>
      </c>
      <c r="F4310" s="29">
        <f ca="1">IF(E4310&gt;0,D4310*Calculator!$G$22/12,0)</f>
        <v>0</v>
      </c>
      <c r="G4310" s="29">
        <f ca="1">IF(E4310&gt;0,(IFERROR(-PMT(Calculator!$G$22/12,Calculator!$G$23*12,Calculator!$G$20),0))-F4310,0)</f>
        <v>0</v>
      </c>
      <c r="H4310" s="29">
        <f t="shared" ca="1" si="272"/>
        <v>0</v>
      </c>
      <c r="I4310" s="29">
        <f t="shared" ca="1" si="270"/>
        <v>0</v>
      </c>
      <c r="J4310" s="30">
        <f>Calculator!$G$40</f>
        <v>6.5000000000000002E-2</v>
      </c>
      <c r="K4310" s="29">
        <f ca="1">IF(C4310&gt;=Calculator!$G$27,IF(DAY($C4310)=1,Calculator!$G$34/2,IF(DAY($C4310)=15,Calculator!$G$34/2,0)),0)</f>
        <v>0</v>
      </c>
      <c r="L4310" s="29">
        <f ca="1">IF(DAY($C4310)=28,IF(H4310=0,0,Calculator!$G$35),0)</f>
        <v>0</v>
      </c>
      <c r="M4310" s="29">
        <f ca="1">IF(I4310&gt;0,IF(DAY($C4310)=1,SUM(INDIRECT("I"&amp;(ROW(C4309)-DAY(C4309))):I4309),0),0)</f>
        <v>0</v>
      </c>
      <c r="N4310" s="29">
        <f ca="1">IF(C4310&lt;Calculator!$G$27,0,IF(C4310=Calculator!$G$27,Calculator!$G$39,IF(H4310-K4310&lt;=0,IF(D4310&gt;Calculator!$G$39,IF(H4310-K4310+E4310+L4310+M4310+Calculator!$G$39&gt;Calculator!$G$39,Calculator!$G$39-(H4310+E4310+L4310+M4310-K4310),Calculator!$G$39),D4310),0)))</f>
        <v>0</v>
      </c>
    </row>
    <row r="4311" spans="1:14" ht="15.75" thickBot="1">
      <c r="A4311" s="33" t="str">
        <f ca="1">IF(C4311=Calculator!$H$27,"F",IF(Daily!D4311+Daily!H4311=0,IF(D4310+H4310&gt;0,"L",""),""))</f>
        <v/>
      </c>
      <c r="B4311" s="34">
        <v>4310</v>
      </c>
      <c r="C4311" s="19">
        <f t="shared" ca="1" si="269"/>
        <v>50240</v>
      </c>
      <c r="D4311" s="29">
        <f t="shared" ca="1" si="271"/>
        <v>0</v>
      </c>
      <c r="E4311" s="29">
        <f ca="1">IF(C4311&lt;Calculator!$D$26,0,IF(DAY($C4311)=1,IF(D4311-Calculator!$G$24&gt;0,Calculator!$G$24,D4311),0))</f>
        <v>0</v>
      </c>
      <c r="F4311" s="29">
        <f ca="1">IF(E4311&gt;0,D4311*Calculator!$G$22/12,0)</f>
        <v>0</v>
      </c>
      <c r="G4311" s="29">
        <f ca="1">IF(E4311&gt;0,(IFERROR(-PMT(Calculator!$G$22/12,Calculator!$G$23*12,Calculator!$G$20),0))-F4311,0)</f>
        <v>0</v>
      </c>
      <c r="H4311" s="29">
        <f t="shared" ca="1" si="272"/>
        <v>0</v>
      </c>
      <c r="I4311" s="29">
        <f t="shared" ca="1" si="270"/>
        <v>0</v>
      </c>
      <c r="J4311" s="30">
        <f>Calculator!$G$40</f>
        <v>6.5000000000000002E-2</v>
      </c>
      <c r="K4311" s="29">
        <f ca="1">IF(C4311&gt;=Calculator!$G$27,IF(DAY($C4311)=1,Calculator!$G$34/2,IF(DAY($C4311)=15,Calculator!$G$34/2,0)),0)</f>
        <v>0</v>
      </c>
      <c r="L4311" s="29">
        <f ca="1">IF(DAY($C4311)=28,IF(H4311=0,0,Calculator!$G$35),0)</f>
        <v>0</v>
      </c>
      <c r="M4311" s="29">
        <f ca="1">IF(I4311&gt;0,IF(DAY($C4311)=1,SUM(INDIRECT("I"&amp;(ROW(C4310)-DAY(C4310))):I4310),0),0)</f>
        <v>0</v>
      </c>
      <c r="N4311" s="29">
        <f ca="1">IF(C4311&lt;Calculator!$G$27,0,IF(C4311=Calculator!$G$27,Calculator!$G$39,IF(H4311-K4311&lt;=0,IF(D4311&gt;Calculator!$G$39,IF(H4311-K4311+E4311+L4311+M4311+Calculator!$G$39&gt;Calculator!$G$39,Calculator!$G$39-(H4311+E4311+L4311+M4311-K4311),Calculator!$G$39),D4311),0)))</f>
        <v>0</v>
      </c>
    </row>
    <row r="4312" spans="1:14" ht="15.75" thickBot="1">
      <c r="A4312" s="33" t="str">
        <f ca="1">IF(C4312=Calculator!$H$27,"F",IF(Daily!D4312+Daily!H4312=0,IF(D4311+H4311&gt;0,"L",""),""))</f>
        <v/>
      </c>
      <c r="B4312" s="34">
        <v>4311</v>
      </c>
      <c r="C4312" s="19">
        <f t="shared" ca="1" si="269"/>
        <v>50241</v>
      </c>
      <c r="D4312" s="29">
        <f t="shared" ca="1" si="271"/>
        <v>0</v>
      </c>
      <c r="E4312" s="29">
        <f ca="1">IF(C4312&lt;Calculator!$D$26,0,IF(DAY($C4312)=1,IF(D4312-Calculator!$G$24&gt;0,Calculator!$G$24,D4312),0))</f>
        <v>0</v>
      </c>
      <c r="F4312" s="29">
        <f ca="1">IF(E4312&gt;0,D4312*Calculator!$G$22/12,0)</f>
        <v>0</v>
      </c>
      <c r="G4312" s="29">
        <f ca="1">IF(E4312&gt;0,(IFERROR(-PMT(Calculator!$G$22/12,Calculator!$G$23*12,Calculator!$G$20),0))-F4312,0)</f>
        <v>0</v>
      </c>
      <c r="H4312" s="29">
        <f t="shared" ca="1" si="272"/>
        <v>0</v>
      </c>
      <c r="I4312" s="29">
        <f t="shared" ca="1" si="270"/>
        <v>0</v>
      </c>
      <c r="J4312" s="30">
        <f>Calculator!$G$40</f>
        <v>6.5000000000000002E-2</v>
      </c>
      <c r="K4312" s="29">
        <f ca="1">IF(C4312&gt;=Calculator!$G$27,IF(DAY($C4312)=1,Calculator!$G$34/2,IF(DAY($C4312)=15,Calculator!$G$34/2,0)),0)</f>
        <v>0</v>
      </c>
      <c r="L4312" s="29">
        <f ca="1">IF(DAY($C4312)=28,IF(H4312=0,0,Calculator!$G$35),0)</f>
        <v>0</v>
      </c>
      <c r="M4312" s="29">
        <f ca="1">IF(I4312&gt;0,IF(DAY($C4312)=1,SUM(INDIRECT("I"&amp;(ROW(C4311)-DAY(C4311))):I4311),0),0)</f>
        <v>0</v>
      </c>
      <c r="N4312" s="29">
        <f ca="1">IF(C4312&lt;Calculator!$G$27,0,IF(C4312=Calculator!$G$27,Calculator!$G$39,IF(H4312-K4312&lt;=0,IF(D4312&gt;Calculator!$G$39,IF(H4312-K4312+E4312+L4312+M4312+Calculator!$G$39&gt;Calculator!$G$39,Calculator!$G$39-(H4312+E4312+L4312+M4312-K4312),Calculator!$G$39),D4312),0)))</f>
        <v>0</v>
      </c>
    </row>
    <row r="4313" spans="1:14" ht="15.75" thickBot="1">
      <c r="A4313" s="33" t="str">
        <f ca="1">IF(C4313=Calculator!$H$27,"F",IF(Daily!D4313+Daily!H4313=0,IF(D4312+H4312&gt;0,"L",""),""))</f>
        <v/>
      </c>
      <c r="B4313" s="34">
        <v>4312</v>
      </c>
      <c r="C4313" s="19">
        <f t="shared" ca="1" si="269"/>
        <v>50242</v>
      </c>
      <c r="D4313" s="29">
        <f t="shared" ca="1" si="271"/>
        <v>0</v>
      </c>
      <c r="E4313" s="29">
        <f ca="1">IF(C4313&lt;Calculator!$D$26,0,IF(DAY($C4313)=1,IF(D4313-Calculator!$G$24&gt;0,Calculator!$G$24,D4313),0))</f>
        <v>0</v>
      </c>
      <c r="F4313" s="29">
        <f ca="1">IF(E4313&gt;0,D4313*Calculator!$G$22/12,0)</f>
        <v>0</v>
      </c>
      <c r="G4313" s="29">
        <f ca="1">IF(E4313&gt;0,(IFERROR(-PMT(Calculator!$G$22/12,Calculator!$G$23*12,Calculator!$G$20),0))-F4313,0)</f>
        <v>0</v>
      </c>
      <c r="H4313" s="29">
        <f t="shared" ca="1" si="272"/>
        <v>0</v>
      </c>
      <c r="I4313" s="29">
        <f t="shared" ca="1" si="270"/>
        <v>0</v>
      </c>
      <c r="J4313" s="30">
        <f>Calculator!$G$40</f>
        <v>6.5000000000000002E-2</v>
      </c>
      <c r="K4313" s="29">
        <f ca="1">IF(C4313&gt;=Calculator!$G$27,IF(DAY($C4313)=1,Calculator!$G$34/2,IF(DAY($C4313)=15,Calculator!$G$34/2,0)),0)</f>
        <v>0</v>
      </c>
      <c r="L4313" s="29">
        <f ca="1">IF(DAY($C4313)=28,IF(H4313=0,0,Calculator!$G$35),0)</f>
        <v>0</v>
      </c>
      <c r="M4313" s="29">
        <f ca="1">IF(I4313&gt;0,IF(DAY($C4313)=1,SUM(INDIRECT("I"&amp;(ROW(C4312)-DAY(C4312))):I4312),0),0)</f>
        <v>0</v>
      </c>
      <c r="N4313" s="29">
        <f ca="1">IF(C4313&lt;Calculator!$G$27,0,IF(C4313=Calculator!$G$27,Calculator!$G$39,IF(H4313-K4313&lt;=0,IF(D4313&gt;Calculator!$G$39,IF(H4313-K4313+E4313+L4313+M4313+Calculator!$G$39&gt;Calculator!$G$39,Calculator!$G$39-(H4313+E4313+L4313+M4313-K4313),Calculator!$G$39),D4313),0)))</f>
        <v>0</v>
      </c>
    </row>
    <row r="4314" spans="1:14" ht="15.75" thickBot="1">
      <c r="A4314" s="33" t="str">
        <f ca="1">IF(C4314=Calculator!$H$27,"F",IF(Daily!D4314+Daily!H4314=0,IF(D4313+H4313&gt;0,"L",""),""))</f>
        <v/>
      </c>
      <c r="B4314" s="34">
        <v>4313</v>
      </c>
      <c r="C4314" s="19">
        <f t="shared" ca="1" si="269"/>
        <v>50243</v>
      </c>
      <c r="D4314" s="29">
        <f t="shared" ca="1" si="271"/>
        <v>0</v>
      </c>
      <c r="E4314" s="29">
        <f ca="1">IF(C4314&lt;Calculator!$D$26,0,IF(DAY($C4314)=1,IF(D4314-Calculator!$G$24&gt;0,Calculator!$G$24,D4314),0))</f>
        <v>0</v>
      </c>
      <c r="F4314" s="29">
        <f ca="1">IF(E4314&gt;0,D4314*Calculator!$G$22/12,0)</f>
        <v>0</v>
      </c>
      <c r="G4314" s="29">
        <f ca="1">IF(E4314&gt;0,(IFERROR(-PMT(Calculator!$G$22/12,Calculator!$G$23*12,Calculator!$G$20),0))-F4314,0)</f>
        <v>0</v>
      </c>
      <c r="H4314" s="29">
        <f t="shared" ca="1" si="272"/>
        <v>0</v>
      </c>
      <c r="I4314" s="29">
        <f t="shared" ca="1" si="270"/>
        <v>0</v>
      </c>
      <c r="J4314" s="30">
        <f>Calculator!$G$40</f>
        <v>6.5000000000000002E-2</v>
      </c>
      <c r="K4314" s="29">
        <f ca="1">IF(C4314&gt;=Calculator!$G$27,IF(DAY($C4314)=1,Calculator!$G$34/2,IF(DAY($C4314)=15,Calculator!$G$34/2,0)),0)</f>
        <v>0</v>
      </c>
      <c r="L4314" s="29">
        <f ca="1">IF(DAY($C4314)=28,IF(H4314=0,0,Calculator!$G$35),0)</f>
        <v>0</v>
      </c>
      <c r="M4314" s="29">
        <f ca="1">IF(I4314&gt;0,IF(DAY($C4314)=1,SUM(INDIRECT("I"&amp;(ROW(C4313)-DAY(C4313))):I4313),0),0)</f>
        <v>0</v>
      </c>
      <c r="N4314" s="29">
        <f ca="1">IF(C4314&lt;Calculator!$G$27,0,IF(C4314=Calculator!$G$27,Calculator!$G$39,IF(H4314-K4314&lt;=0,IF(D4314&gt;Calculator!$G$39,IF(H4314-K4314+E4314+L4314+M4314+Calculator!$G$39&gt;Calculator!$G$39,Calculator!$G$39-(H4314+E4314+L4314+M4314-K4314),Calculator!$G$39),D4314),0)))</f>
        <v>0</v>
      </c>
    </row>
    <row r="4315" spans="1:14" ht="15.75" thickBot="1">
      <c r="A4315" s="33" t="str">
        <f ca="1">IF(C4315=Calculator!$H$27,"F",IF(Daily!D4315+Daily!H4315=0,IF(D4314+H4314&gt;0,"L",""),""))</f>
        <v/>
      </c>
      <c r="B4315" s="34">
        <v>4314</v>
      </c>
      <c r="C4315" s="19">
        <f t="shared" ca="1" si="269"/>
        <v>50244</v>
      </c>
      <c r="D4315" s="29">
        <f t="shared" ca="1" si="271"/>
        <v>0</v>
      </c>
      <c r="E4315" s="29">
        <f ca="1">IF(C4315&lt;Calculator!$D$26,0,IF(DAY($C4315)=1,IF(D4315-Calculator!$G$24&gt;0,Calculator!$G$24,D4315),0))</f>
        <v>0</v>
      </c>
      <c r="F4315" s="29">
        <f ca="1">IF(E4315&gt;0,D4315*Calculator!$G$22/12,0)</f>
        <v>0</v>
      </c>
      <c r="G4315" s="29">
        <f ca="1">IF(E4315&gt;0,(IFERROR(-PMT(Calculator!$G$22/12,Calculator!$G$23*12,Calculator!$G$20),0))-F4315,0)</f>
        <v>0</v>
      </c>
      <c r="H4315" s="29">
        <f t="shared" ca="1" si="272"/>
        <v>0</v>
      </c>
      <c r="I4315" s="29">
        <f t="shared" ca="1" si="270"/>
        <v>0</v>
      </c>
      <c r="J4315" s="30">
        <f>Calculator!$G$40</f>
        <v>6.5000000000000002E-2</v>
      </c>
      <c r="K4315" s="29">
        <f ca="1">IF(C4315&gt;=Calculator!$G$27,IF(DAY($C4315)=1,Calculator!$G$34/2,IF(DAY($C4315)=15,Calculator!$G$34/2,0)),0)</f>
        <v>0</v>
      </c>
      <c r="L4315" s="29">
        <f ca="1">IF(DAY($C4315)=28,IF(H4315=0,0,Calculator!$G$35),0)</f>
        <v>0</v>
      </c>
      <c r="M4315" s="29">
        <f ca="1">IF(I4315&gt;0,IF(DAY($C4315)=1,SUM(INDIRECT("I"&amp;(ROW(C4314)-DAY(C4314))):I4314),0),0)</f>
        <v>0</v>
      </c>
      <c r="N4315" s="29">
        <f ca="1">IF(C4315&lt;Calculator!$G$27,0,IF(C4315=Calculator!$G$27,Calculator!$G$39,IF(H4315-K4315&lt;=0,IF(D4315&gt;Calculator!$G$39,IF(H4315-K4315+E4315+L4315+M4315+Calculator!$G$39&gt;Calculator!$G$39,Calculator!$G$39-(H4315+E4315+L4315+M4315-K4315),Calculator!$G$39),D4315),0)))</f>
        <v>0</v>
      </c>
    </row>
    <row r="4316" spans="1:14" ht="15.75" thickBot="1">
      <c r="A4316" s="33" t="str">
        <f ca="1">IF(C4316=Calculator!$H$27,"F",IF(Daily!D4316+Daily!H4316=0,IF(D4315+H4315&gt;0,"L",""),""))</f>
        <v/>
      </c>
      <c r="B4316" s="34">
        <v>4315</v>
      </c>
      <c r="C4316" s="19">
        <f t="shared" ca="1" si="269"/>
        <v>50245</v>
      </c>
      <c r="D4316" s="29">
        <f t="shared" ca="1" si="271"/>
        <v>0</v>
      </c>
      <c r="E4316" s="29">
        <f ca="1">IF(C4316&lt;Calculator!$D$26,0,IF(DAY($C4316)=1,IF(D4316-Calculator!$G$24&gt;0,Calculator!$G$24,D4316),0))</f>
        <v>0</v>
      </c>
      <c r="F4316" s="29">
        <f ca="1">IF(E4316&gt;0,D4316*Calculator!$G$22/12,0)</f>
        <v>0</v>
      </c>
      <c r="G4316" s="29">
        <f ca="1">IF(E4316&gt;0,(IFERROR(-PMT(Calculator!$G$22/12,Calculator!$G$23*12,Calculator!$G$20),0))-F4316,0)</f>
        <v>0</v>
      </c>
      <c r="H4316" s="29">
        <f t="shared" ca="1" si="272"/>
        <v>0</v>
      </c>
      <c r="I4316" s="29">
        <f t="shared" ca="1" si="270"/>
        <v>0</v>
      </c>
      <c r="J4316" s="30">
        <f>Calculator!$G$40</f>
        <v>6.5000000000000002E-2</v>
      </c>
      <c r="K4316" s="29">
        <f ca="1">IF(C4316&gt;=Calculator!$G$27,IF(DAY($C4316)=1,Calculator!$G$34/2,IF(DAY($C4316)=15,Calculator!$G$34/2,0)),0)</f>
        <v>0</v>
      </c>
      <c r="L4316" s="29">
        <f ca="1">IF(DAY($C4316)=28,IF(H4316=0,0,Calculator!$G$35),0)</f>
        <v>0</v>
      </c>
      <c r="M4316" s="29">
        <f ca="1">IF(I4316&gt;0,IF(DAY($C4316)=1,SUM(INDIRECT("I"&amp;(ROW(C4315)-DAY(C4315))):I4315),0),0)</f>
        <v>0</v>
      </c>
      <c r="N4316" s="29">
        <f ca="1">IF(C4316&lt;Calculator!$G$27,0,IF(C4316=Calculator!$G$27,Calculator!$G$39,IF(H4316-K4316&lt;=0,IF(D4316&gt;Calculator!$G$39,IF(H4316-K4316+E4316+L4316+M4316+Calculator!$G$39&gt;Calculator!$G$39,Calculator!$G$39-(H4316+E4316+L4316+M4316-K4316),Calculator!$G$39),D4316),0)))</f>
        <v>0</v>
      </c>
    </row>
    <row r="4317" spans="1:14" ht="15.75" thickBot="1">
      <c r="A4317" s="33" t="str">
        <f ca="1">IF(C4317=Calculator!$H$27,"F",IF(Daily!D4317+Daily!H4317=0,IF(D4316+H4316&gt;0,"L",""),""))</f>
        <v/>
      </c>
      <c r="B4317" s="34">
        <v>4316</v>
      </c>
      <c r="C4317" s="19">
        <f t="shared" ca="1" si="269"/>
        <v>50246</v>
      </c>
      <c r="D4317" s="29">
        <f t="shared" ca="1" si="271"/>
        <v>0</v>
      </c>
      <c r="E4317" s="29">
        <f ca="1">IF(C4317&lt;Calculator!$D$26,0,IF(DAY($C4317)=1,IF(D4317-Calculator!$G$24&gt;0,Calculator!$G$24,D4317),0))</f>
        <v>0</v>
      </c>
      <c r="F4317" s="29">
        <f ca="1">IF(E4317&gt;0,D4317*Calculator!$G$22/12,0)</f>
        <v>0</v>
      </c>
      <c r="G4317" s="29">
        <f ca="1">IF(E4317&gt;0,(IFERROR(-PMT(Calculator!$G$22/12,Calculator!$G$23*12,Calculator!$G$20),0))-F4317,0)</f>
        <v>0</v>
      </c>
      <c r="H4317" s="29">
        <f t="shared" ca="1" si="272"/>
        <v>0</v>
      </c>
      <c r="I4317" s="29">
        <f t="shared" ca="1" si="270"/>
        <v>0</v>
      </c>
      <c r="J4317" s="30">
        <f>Calculator!$G$40</f>
        <v>6.5000000000000002E-2</v>
      </c>
      <c r="K4317" s="29">
        <f ca="1">IF(C4317&gt;=Calculator!$G$27,IF(DAY($C4317)=1,Calculator!$G$34/2,IF(DAY($C4317)=15,Calculator!$G$34/2,0)),0)</f>
        <v>0</v>
      </c>
      <c r="L4317" s="29">
        <f ca="1">IF(DAY($C4317)=28,IF(H4317=0,0,Calculator!$G$35),0)</f>
        <v>0</v>
      </c>
      <c r="M4317" s="29">
        <f ca="1">IF(I4317&gt;0,IF(DAY($C4317)=1,SUM(INDIRECT("I"&amp;(ROW(C4316)-DAY(C4316))):I4316),0),0)</f>
        <v>0</v>
      </c>
      <c r="N4317" s="29">
        <f ca="1">IF(C4317&lt;Calculator!$G$27,0,IF(C4317=Calculator!$G$27,Calculator!$G$39,IF(H4317-K4317&lt;=0,IF(D4317&gt;Calculator!$G$39,IF(H4317-K4317+E4317+L4317+M4317+Calculator!$G$39&gt;Calculator!$G$39,Calculator!$G$39-(H4317+E4317+L4317+M4317-K4317),Calculator!$G$39),D4317),0)))</f>
        <v>0</v>
      </c>
    </row>
    <row r="4318" spans="1:14" ht="15.75" thickBot="1">
      <c r="A4318" s="33" t="str">
        <f ca="1">IF(C4318=Calculator!$H$27,"F",IF(Daily!D4318+Daily!H4318=0,IF(D4317+H4317&gt;0,"L",""),""))</f>
        <v/>
      </c>
      <c r="B4318" s="34">
        <v>4317</v>
      </c>
      <c r="C4318" s="19">
        <f t="shared" ca="1" si="269"/>
        <v>50247</v>
      </c>
      <c r="D4318" s="29">
        <f t="shared" ca="1" si="271"/>
        <v>0</v>
      </c>
      <c r="E4318" s="29">
        <f ca="1">IF(C4318&lt;Calculator!$D$26,0,IF(DAY($C4318)=1,IF(D4318-Calculator!$G$24&gt;0,Calculator!$G$24,D4318),0))</f>
        <v>0</v>
      </c>
      <c r="F4318" s="29">
        <f ca="1">IF(E4318&gt;0,D4318*Calculator!$G$22/12,0)</f>
        <v>0</v>
      </c>
      <c r="G4318" s="29">
        <f ca="1">IF(E4318&gt;0,(IFERROR(-PMT(Calculator!$G$22/12,Calculator!$G$23*12,Calculator!$G$20),0))-F4318,0)</f>
        <v>0</v>
      </c>
      <c r="H4318" s="29">
        <f t="shared" ca="1" si="272"/>
        <v>0</v>
      </c>
      <c r="I4318" s="29">
        <f t="shared" ca="1" si="270"/>
        <v>0</v>
      </c>
      <c r="J4318" s="30">
        <f>Calculator!$G$40</f>
        <v>6.5000000000000002E-2</v>
      </c>
      <c r="K4318" s="29">
        <f ca="1">IF(C4318&gt;=Calculator!$G$27,IF(DAY($C4318)=1,Calculator!$G$34/2,IF(DAY($C4318)=15,Calculator!$G$34/2,0)),0)</f>
        <v>0</v>
      </c>
      <c r="L4318" s="29">
        <f ca="1">IF(DAY($C4318)=28,IF(H4318=0,0,Calculator!$G$35),0)</f>
        <v>0</v>
      </c>
      <c r="M4318" s="29">
        <f ca="1">IF(I4318&gt;0,IF(DAY($C4318)=1,SUM(INDIRECT("I"&amp;(ROW(C4317)-DAY(C4317))):I4317),0),0)</f>
        <v>0</v>
      </c>
      <c r="N4318" s="29">
        <f ca="1">IF(C4318&lt;Calculator!$G$27,0,IF(C4318=Calculator!$G$27,Calculator!$G$39,IF(H4318-K4318&lt;=0,IF(D4318&gt;Calculator!$G$39,IF(H4318-K4318+E4318+L4318+M4318+Calculator!$G$39&gt;Calculator!$G$39,Calculator!$G$39-(H4318+E4318+L4318+M4318-K4318),Calculator!$G$39),D4318),0)))</f>
        <v>0</v>
      </c>
    </row>
    <row r="4319" spans="1:14" ht="15.75" thickBot="1">
      <c r="A4319" s="33" t="str">
        <f ca="1">IF(C4319=Calculator!$H$27,"F",IF(Daily!D4319+Daily!H4319=0,IF(D4318+H4318&gt;0,"L",""),""))</f>
        <v/>
      </c>
      <c r="B4319" s="34">
        <v>4318</v>
      </c>
      <c r="C4319" s="19">
        <f t="shared" ca="1" si="269"/>
        <v>50248</v>
      </c>
      <c r="D4319" s="29">
        <f t="shared" ca="1" si="271"/>
        <v>0</v>
      </c>
      <c r="E4319" s="29">
        <f ca="1">IF(C4319&lt;Calculator!$D$26,0,IF(DAY($C4319)=1,IF(D4319-Calculator!$G$24&gt;0,Calculator!$G$24,D4319),0))</f>
        <v>0</v>
      </c>
      <c r="F4319" s="29">
        <f ca="1">IF(E4319&gt;0,D4319*Calculator!$G$22/12,0)</f>
        <v>0</v>
      </c>
      <c r="G4319" s="29">
        <f ca="1">IF(E4319&gt;0,(IFERROR(-PMT(Calculator!$G$22/12,Calculator!$G$23*12,Calculator!$G$20),0))-F4319,0)</f>
        <v>0</v>
      </c>
      <c r="H4319" s="29">
        <f t="shared" ca="1" si="272"/>
        <v>0</v>
      </c>
      <c r="I4319" s="29">
        <f t="shared" ca="1" si="270"/>
        <v>0</v>
      </c>
      <c r="J4319" s="30">
        <f>Calculator!$G$40</f>
        <v>6.5000000000000002E-2</v>
      </c>
      <c r="K4319" s="29">
        <f ca="1">IF(C4319&gt;=Calculator!$G$27,IF(DAY($C4319)=1,Calculator!$G$34/2,IF(DAY($C4319)=15,Calculator!$G$34/2,0)),0)</f>
        <v>0</v>
      </c>
      <c r="L4319" s="29">
        <f ca="1">IF(DAY($C4319)=28,IF(H4319=0,0,Calculator!$G$35),0)</f>
        <v>0</v>
      </c>
      <c r="M4319" s="29">
        <f ca="1">IF(I4319&gt;0,IF(DAY($C4319)=1,SUM(INDIRECT("I"&amp;(ROW(C4318)-DAY(C4318))):I4318),0),0)</f>
        <v>0</v>
      </c>
      <c r="N4319" s="29">
        <f ca="1">IF(C4319&lt;Calculator!$G$27,0,IF(C4319=Calculator!$G$27,Calculator!$G$39,IF(H4319-K4319&lt;=0,IF(D4319&gt;Calculator!$G$39,IF(H4319-K4319+E4319+L4319+M4319+Calculator!$G$39&gt;Calculator!$G$39,Calculator!$G$39-(H4319+E4319+L4319+M4319-K4319),Calculator!$G$39),D4319),0)))</f>
        <v>0</v>
      </c>
    </row>
    <row r="4320" spans="1:14" ht="15.75" thickBot="1">
      <c r="A4320" s="33" t="str">
        <f ca="1">IF(C4320=Calculator!$H$27,"F",IF(Daily!D4320+Daily!H4320=0,IF(D4319+H4319&gt;0,"L",""),""))</f>
        <v/>
      </c>
      <c r="B4320" s="34">
        <v>4319</v>
      </c>
      <c r="C4320" s="19">
        <f t="shared" ca="1" si="269"/>
        <v>50249</v>
      </c>
      <c r="D4320" s="29">
        <f t="shared" ca="1" si="271"/>
        <v>0</v>
      </c>
      <c r="E4320" s="29">
        <f ca="1">IF(C4320&lt;Calculator!$D$26,0,IF(DAY($C4320)=1,IF(D4320-Calculator!$G$24&gt;0,Calculator!$G$24,D4320),0))</f>
        <v>0</v>
      </c>
      <c r="F4320" s="29">
        <f ca="1">IF(E4320&gt;0,D4320*Calculator!$G$22/12,0)</f>
        <v>0</v>
      </c>
      <c r="G4320" s="29">
        <f ca="1">IF(E4320&gt;0,(IFERROR(-PMT(Calculator!$G$22/12,Calculator!$G$23*12,Calculator!$G$20),0))-F4320,0)</f>
        <v>0</v>
      </c>
      <c r="H4320" s="29">
        <f t="shared" ca="1" si="272"/>
        <v>0</v>
      </c>
      <c r="I4320" s="29">
        <f t="shared" ca="1" si="270"/>
        <v>0</v>
      </c>
      <c r="J4320" s="30">
        <f>Calculator!$G$40</f>
        <v>6.5000000000000002E-2</v>
      </c>
      <c r="K4320" s="29">
        <f ca="1">IF(C4320&gt;=Calculator!$G$27,IF(DAY($C4320)=1,Calculator!$G$34/2,IF(DAY($C4320)=15,Calculator!$G$34/2,0)),0)</f>
        <v>0</v>
      </c>
      <c r="L4320" s="29">
        <f ca="1">IF(DAY($C4320)=28,IF(H4320=0,0,Calculator!$G$35),0)</f>
        <v>0</v>
      </c>
      <c r="M4320" s="29">
        <f ca="1">IF(I4320&gt;0,IF(DAY($C4320)=1,SUM(INDIRECT("I"&amp;(ROW(C4319)-DAY(C4319))):I4319),0),0)</f>
        <v>0</v>
      </c>
      <c r="N4320" s="29">
        <f ca="1">IF(C4320&lt;Calculator!$G$27,0,IF(C4320=Calculator!$G$27,Calculator!$G$39,IF(H4320-K4320&lt;=0,IF(D4320&gt;Calculator!$G$39,IF(H4320-K4320+E4320+L4320+M4320+Calculator!$G$39&gt;Calculator!$G$39,Calculator!$G$39-(H4320+E4320+L4320+M4320-K4320),Calculator!$G$39),D4320),0)))</f>
        <v>0</v>
      </c>
    </row>
    <row r="4321" spans="1:14" ht="15.75" thickBot="1">
      <c r="A4321" s="33" t="str">
        <f ca="1">IF(C4321=Calculator!$H$27,"F",IF(Daily!D4321+Daily!H4321=0,IF(D4320+H4320&gt;0,"L",""),""))</f>
        <v/>
      </c>
      <c r="B4321" s="34">
        <v>4320</v>
      </c>
      <c r="C4321" s="19">
        <f t="shared" ca="1" si="269"/>
        <v>50250</v>
      </c>
      <c r="D4321" s="29">
        <f t="shared" ca="1" si="271"/>
        <v>0</v>
      </c>
      <c r="E4321" s="29">
        <f ca="1">IF(C4321&lt;Calculator!$D$26,0,IF(DAY($C4321)=1,IF(D4321-Calculator!$G$24&gt;0,Calculator!$G$24,D4321),0))</f>
        <v>0</v>
      </c>
      <c r="F4321" s="29">
        <f ca="1">IF(E4321&gt;0,D4321*Calculator!$G$22/12,0)</f>
        <v>0</v>
      </c>
      <c r="G4321" s="29">
        <f ca="1">IF(E4321&gt;0,(IFERROR(-PMT(Calculator!$G$22/12,Calculator!$G$23*12,Calculator!$G$20),0))-F4321,0)</f>
        <v>0</v>
      </c>
      <c r="H4321" s="29">
        <f t="shared" ca="1" si="272"/>
        <v>0</v>
      </c>
      <c r="I4321" s="29">
        <f t="shared" ca="1" si="270"/>
        <v>0</v>
      </c>
      <c r="J4321" s="30">
        <f>Calculator!$G$40</f>
        <v>6.5000000000000002E-2</v>
      </c>
      <c r="K4321" s="29">
        <f ca="1">IF(C4321&gt;=Calculator!$G$27,IF(DAY($C4321)=1,Calculator!$G$34/2,IF(DAY($C4321)=15,Calculator!$G$34/2,0)),0)</f>
        <v>0</v>
      </c>
      <c r="L4321" s="29">
        <f ca="1">IF(DAY($C4321)=28,IF(H4321=0,0,Calculator!$G$35),0)</f>
        <v>0</v>
      </c>
      <c r="M4321" s="29">
        <f ca="1">IF(I4321&gt;0,IF(DAY($C4321)=1,SUM(INDIRECT("I"&amp;(ROW(C4320)-DAY(C4320))):I4320),0),0)</f>
        <v>0</v>
      </c>
      <c r="N4321" s="29">
        <f ca="1">IF(C4321&lt;Calculator!$G$27,0,IF(C4321=Calculator!$G$27,Calculator!$G$39,IF(H4321-K4321&lt;=0,IF(D4321&gt;Calculator!$G$39,IF(H4321-K4321+E4321+L4321+M4321+Calculator!$G$39&gt;Calculator!$G$39,Calculator!$G$39-(H4321+E4321+L4321+M4321-K4321),Calculator!$G$39),D4321),0)))</f>
        <v>0</v>
      </c>
    </row>
    <row r="4322" spans="1:14" ht="15.75" thickBot="1">
      <c r="A4322" s="33" t="str">
        <f ca="1">IF(C4322=Calculator!$H$27,"F",IF(Daily!D4322+Daily!H4322=0,IF(D4321+H4321&gt;0,"L",""),""))</f>
        <v/>
      </c>
      <c r="B4322" s="34">
        <v>4321</v>
      </c>
      <c r="C4322" s="19">
        <f t="shared" ca="1" si="269"/>
        <v>50251</v>
      </c>
      <c r="D4322" s="29">
        <f t="shared" ca="1" si="271"/>
        <v>0</v>
      </c>
      <c r="E4322" s="29">
        <f ca="1">IF(C4322&lt;Calculator!$D$26,0,IF(DAY($C4322)=1,IF(D4322-Calculator!$G$24&gt;0,Calculator!$G$24,D4322),0))</f>
        <v>0</v>
      </c>
      <c r="F4322" s="29">
        <f ca="1">IF(E4322&gt;0,D4322*Calculator!$G$22/12,0)</f>
        <v>0</v>
      </c>
      <c r="G4322" s="29">
        <f ca="1">IF(E4322&gt;0,(IFERROR(-PMT(Calculator!$G$22/12,Calculator!$G$23*12,Calculator!$G$20),0))-F4322,0)</f>
        <v>0</v>
      </c>
      <c r="H4322" s="29">
        <f t="shared" ca="1" si="272"/>
        <v>0</v>
      </c>
      <c r="I4322" s="29">
        <f t="shared" ca="1" si="270"/>
        <v>0</v>
      </c>
      <c r="J4322" s="30">
        <f>Calculator!$G$40</f>
        <v>6.5000000000000002E-2</v>
      </c>
      <c r="K4322" s="29">
        <f ca="1">IF(C4322&gt;=Calculator!$G$27,IF(DAY($C4322)=1,Calculator!$G$34/2,IF(DAY($C4322)=15,Calculator!$G$34/2,0)),0)</f>
        <v>0</v>
      </c>
      <c r="L4322" s="29">
        <f ca="1">IF(DAY($C4322)=28,IF(H4322=0,0,Calculator!$G$35),0)</f>
        <v>0</v>
      </c>
      <c r="M4322" s="29">
        <f ca="1">IF(I4322&gt;0,IF(DAY($C4322)=1,SUM(INDIRECT("I"&amp;(ROW(C4321)-DAY(C4321))):I4321),0),0)</f>
        <v>0</v>
      </c>
      <c r="N4322" s="29">
        <f ca="1">IF(C4322&lt;Calculator!$G$27,0,IF(C4322=Calculator!$G$27,Calculator!$G$39,IF(H4322-K4322&lt;=0,IF(D4322&gt;Calculator!$G$39,IF(H4322-K4322+E4322+L4322+M4322+Calculator!$G$39&gt;Calculator!$G$39,Calculator!$G$39-(H4322+E4322+L4322+M4322-K4322),Calculator!$G$39),D4322),0)))</f>
        <v>0</v>
      </c>
    </row>
    <row r="4323" spans="1:14" ht="15.75" thickBot="1">
      <c r="A4323" s="33" t="str">
        <f ca="1">IF(C4323=Calculator!$H$27,"F",IF(Daily!D4323+Daily!H4323=0,IF(D4322+H4322&gt;0,"L",""),""))</f>
        <v/>
      </c>
      <c r="B4323" s="34">
        <v>4322</v>
      </c>
      <c r="C4323" s="19">
        <f t="shared" ca="1" si="269"/>
        <v>50252</v>
      </c>
      <c r="D4323" s="29">
        <f t="shared" ca="1" si="271"/>
        <v>0</v>
      </c>
      <c r="E4323" s="29">
        <f ca="1">IF(C4323&lt;Calculator!$D$26,0,IF(DAY($C4323)=1,IF(D4323-Calculator!$G$24&gt;0,Calculator!$G$24,D4323),0))</f>
        <v>0</v>
      </c>
      <c r="F4323" s="29">
        <f ca="1">IF(E4323&gt;0,D4323*Calculator!$G$22/12,0)</f>
        <v>0</v>
      </c>
      <c r="G4323" s="29">
        <f ca="1">IF(E4323&gt;0,(IFERROR(-PMT(Calculator!$G$22/12,Calculator!$G$23*12,Calculator!$G$20),0))-F4323,0)</f>
        <v>0</v>
      </c>
      <c r="H4323" s="29">
        <f t="shared" ca="1" si="272"/>
        <v>0</v>
      </c>
      <c r="I4323" s="29">
        <f t="shared" ca="1" si="270"/>
        <v>0</v>
      </c>
      <c r="J4323" s="30">
        <f>Calculator!$G$40</f>
        <v>6.5000000000000002E-2</v>
      </c>
      <c r="K4323" s="29">
        <f ca="1">IF(C4323&gt;=Calculator!$G$27,IF(DAY($C4323)=1,Calculator!$G$34/2,IF(DAY($C4323)=15,Calculator!$G$34/2,0)),0)</f>
        <v>0</v>
      </c>
      <c r="L4323" s="29">
        <f ca="1">IF(DAY($C4323)=28,IF(H4323=0,0,Calculator!$G$35),0)</f>
        <v>0</v>
      </c>
      <c r="M4323" s="29">
        <f ca="1">IF(I4323&gt;0,IF(DAY($C4323)=1,SUM(INDIRECT("I"&amp;(ROW(C4322)-DAY(C4322))):I4322),0),0)</f>
        <v>0</v>
      </c>
      <c r="N4323" s="29">
        <f ca="1">IF(C4323&lt;Calculator!$G$27,0,IF(C4323=Calculator!$G$27,Calculator!$G$39,IF(H4323-K4323&lt;=0,IF(D4323&gt;Calculator!$G$39,IF(H4323-K4323+E4323+L4323+M4323+Calculator!$G$39&gt;Calculator!$G$39,Calculator!$G$39-(H4323+E4323+L4323+M4323-K4323),Calculator!$G$39),D4323),0)))</f>
        <v>0</v>
      </c>
    </row>
    <row r="4324" spans="1:14" ht="15.75" thickBot="1">
      <c r="A4324" s="33" t="str">
        <f ca="1">IF(C4324=Calculator!$H$27,"F",IF(Daily!D4324+Daily!H4324=0,IF(D4323+H4323&gt;0,"L",""),""))</f>
        <v/>
      </c>
      <c r="B4324" s="34">
        <v>4323</v>
      </c>
      <c r="C4324" s="19">
        <f t="shared" ca="1" si="269"/>
        <v>50253</v>
      </c>
      <c r="D4324" s="29">
        <f t="shared" ca="1" si="271"/>
        <v>0</v>
      </c>
      <c r="E4324" s="29">
        <f ca="1">IF(C4324&lt;Calculator!$D$26,0,IF(DAY($C4324)=1,IF(D4324-Calculator!$G$24&gt;0,Calculator!$G$24,D4324),0))</f>
        <v>0</v>
      </c>
      <c r="F4324" s="29">
        <f ca="1">IF(E4324&gt;0,D4324*Calculator!$G$22/12,0)</f>
        <v>0</v>
      </c>
      <c r="G4324" s="29">
        <f ca="1">IF(E4324&gt;0,(IFERROR(-PMT(Calculator!$G$22/12,Calculator!$G$23*12,Calculator!$G$20),0))-F4324,0)</f>
        <v>0</v>
      </c>
      <c r="H4324" s="29">
        <f t="shared" ca="1" si="272"/>
        <v>0</v>
      </c>
      <c r="I4324" s="29">
        <f t="shared" ca="1" si="270"/>
        <v>0</v>
      </c>
      <c r="J4324" s="30">
        <f>Calculator!$G$40</f>
        <v>6.5000000000000002E-2</v>
      </c>
      <c r="K4324" s="29">
        <f ca="1">IF(C4324&gt;=Calculator!$G$27,IF(DAY($C4324)=1,Calculator!$G$34/2,IF(DAY($C4324)=15,Calculator!$G$34/2,0)),0)</f>
        <v>4500</v>
      </c>
      <c r="L4324" s="29">
        <f ca="1">IF(DAY($C4324)=28,IF(H4324=0,0,Calculator!$G$35),0)</f>
        <v>0</v>
      </c>
      <c r="M4324" s="29">
        <f ca="1">IF(I4324&gt;0,IF(DAY($C4324)=1,SUM(INDIRECT("I"&amp;(ROW(C4323)-DAY(C4323))):I4323),0),0)</f>
        <v>0</v>
      </c>
      <c r="N4324" s="29">
        <f ca="1">IF(C4324&lt;Calculator!$G$27,0,IF(C4324=Calculator!$G$27,Calculator!$G$39,IF(H4324-K4324&lt;=0,IF(D4324&gt;Calculator!$G$39,IF(H4324-K4324+E4324+L4324+M4324+Calculator!$G$39&gt;Calculator!$G$39,Calculator!$G$39-(H4324+E4324+L4324+M4324-K4324),Calculator!$G$39),D4324),0)))</f>
        <v>0</v>
      </c>
    </row>
    <row r="4325" spans="1:14" ht="15.75" thickBot="1">
      <c r="A4325" s="33" t="str">
        <f ca="1">IF(C4325=Calculator!$H$27,"F",IF(Daily!D4325+Daily!H4325=0,IF(D4324+H4324&gt;0,"L",""),""))</f>
        <v/>
      </c>
      <c r="B4325" s="34">
        <v>4324</v>
      </c>
      <c r="C4325" s="19">
        <f t="shared" ca="1" si="269"/>
        <v>50254</v>
      </c>
      <c r="D4325" s="29">
        <f t="shared" ca="1" si="271"/>
        <v>0</v>
      </c>
      <c r="E4325" s="29">
        <f ca="1">IF(C4325&lt;Calculator!$D$26,0,IF(DAY($C4325)=1,IF(D4325-Calculator!$G$24&gt;0,Calculator!$G$24,D4325),0))</f>
        <v>0</v>
      </c>
      <c r="F4325" s="29">
        <f ca="1">IF(E4325&gt;0,D4325*Calculator!$G$22/12,0)</f>
        <v>0</v>
      </c>
      <c r="G4325" s="29">
        <f ca="1">IF(E4325&gt;0,(IFERROR(-PMT(Calculator!$G$22/12,Calculator!$G$23*12,Calculator!$G$20),0))-F4325,0)</f>
        <v>0</v>
      </c>
      <c r="H4325" s="29">
        <f t="shared" ca="1" si="272"/>
        <v>0</v>
      </c>
      <c r="I4325" s="29">
        <f t="shared" ca="1" si="270"/>
        <v>0</v>
      </c>
      <c r="J4325" s="30">
        <f>Calculator!$G$40</f>
        <v>6.5000000000000002E-2</v>
      </c>
      <c r="K4325" s="29">
        <f ca="1">IF(C4325&gt;=Calculator!$G$27,IF(DAY($C4325)=1,Calculator!$G$34/2,IF(DAY($C4325)=15,Calculator!$G$34/2,0)),0)</f>
        <v>0</v>
      </c>
      <c r="L4325" s="29">
        <f ca="1">IF(DAY($C4325)=28,IF(H4325=0,0,Calculator!$G$35),0)</f>
        <v>0</v>
      </c>
      <c r="M4325" s="29">
        <f ca="1">IF(I4325&gt;0,IF(DAY($C4325)=1,SUM(INDIRECT("I"&amp;(ROW(C4324)-DAY(C4324))):I4324),0),0)</f>
        <v>0</v>
      </c>
      <c r="N4325" s="29">
        <f ca="1">IF(C4325&lt;Calculator!$G$27,0,IF(C4325=Calculator!$G$27,Calculator!$G$39,IF(H4325-K4325&lt;=0,IF(D4325&gt;Calculator!$G$39,IF(H4325-K4325+E4325+L4325+M4325+Calculator!$G$39&gt;Calculator!$G$39,Calculator!$G$39-(H4325+E4325+L4325+M4325-K4325),Calculator!$G$39),D4325),0)))</f>
        <v>0</v>
      </c>
    </row>
    <row r="4326" spans="1:14" ht="15.75" thickBot="1">
      <c r="A4326" s="33" t="str">
        <f ca="1">IF(C4326=Calculator!$H$27,"F",IF(Daily!D4326+Daily!H4326=0,IF(D4325+H4325&gt;0,"L",""),""))</f>
        <v/>
      </c>
      <c r="B4326" s="34">
        <v>4325</v>
      </c>
      <c r="C4326" s="19">
        <f t="shared" ca="1" si="269"/>
        <v>50255</v>
      </c>
      <c r="D4326" s="29">
        <f t="shared" ca="1" si="271"/>
        <v>0</v>
      </c>
      <c r="E4326" s="29">
        <f ca="1">IF(C4326&lt;Calculator!$D$26,0,IF(DAY($C4326)=1,IF(D4326-Calculator!$G$24&gt;0,Calculator!$G$24,D4326),0))</f>
        <v>0</v>
      </c>
      <c r="F4326" s="29">
        <f ca="1">IF(E4326&gt;0,D4326*Calculator!$G$22/12,0)</f>
        <v>0</v>
      </c>
      <c r="G4326" s="29">
        <f ca="1">IF(E4326&gt;0,(IFERROR(-PMT(Calculator!$G$22/12,Calculator!$G$23*12,Calculator!$G$20),0))-F4326,0)</f>
        <v>0</v>
      </c>
      <c r="H4326" s="29">
        <f t="shared" ca="1" si="272"/>
        <v>0</v>
      </c>
      <c r="I4326" s="29">
        <f t="shared" ca="1" si="270"/>
        <v>0</v>
      </c>
      <c r="J4326" s="30">
        <f>Calculator!$G$40</f>
        <v>6.5000000000000002E-2</v>
      </c>
      <c r="K4326" s="29">
        <f ca="1">IF(C4326&gt;=Calculator!$G$27,IF(DAY($C4326)=1,Calculator!$G$34/2,IF(DAY($C4326)=15,Calculator!$G$34/2,0)),0)</f>
        <v>0</v>
      </c>
      <c r="L4326" s="29">
        <f ca="1">IF(DAY($C4326)=28,IF(H4326=0,0,Calculator!$G$35),0)</f>
        <v>0</v>
      </c>
      <c r="M4326" s="29">
        <f ca="1">IF(I4326&gt;0,IF(DAY($C4326)=1,SUM(INDIRECT("I"&amp;(ROW(C4325)-DAY(C4325))):I4325),0),0)</f>
        <v>0</v>
      </c>
      <c r="N4326" s="29">
        <f ca="1">IF(C4326&lt;Calculator!$G$27,0,IF(C4326=Calculator!$G$27,Calculator!$G$39,IF(H4326-K4326&lt;=0,IF(D4326&gt;Calculator!$G$39,IF(H4326-K4326+E4326+L4326+M4326+Calculator!$G$39&gt;Calculator!$G$39,Calculator!$G$39-(H4326+E4326+L4326+M4326-K4326),Calculator!$G$39),D4326),0)))</f>
        <v>0</v>
      </c>
    </row>
    <row r="4327" spans="1:14" ht="15.75" thickBot="1">
      <c r="A4327" s="33" t="str">
        <f ca="1">IF(C4327=Calculator!$H$27,"F",IF(Daily!D4327+Daily!H4327=0,IF(D4326+H4326&gt;0,"L",""),""))</f>
        <v/>
      </c>
      <c r="B4327" s="34">
        <v>4326</v>
      </c>
      <c r="C4327" s="19">
        <f t="shared" ca="1" si="269"/>
        <v>50256</v>
      </c>
      <c r="D4327" s="29">
        <f t="shared" ca="1" si="271"/>
        <v>0</v>
      </c>
      <c r="E4327" s="29">
        <f ca="1">IF(C4327&lt;Calculator!$D$26,0,IF(DAY($C4327)=1,IF(D4327-Calculator!$G$24&gt;0,Calculator!$G$24,D4327),0))</f>
        <v>0</v>
      </c>
      <c r="F4327" s="29">
        <f ca="1">IF(E4327&gt;0,D4327*Calculator!$G$22/12,0)</f>
        <v>0</v>
      </c>
      <c r="G4327" s="29">
        <f ca="1">IF(E4327&gt;0,(IFERROR(-PMT(Calculator!$G$22/12,Calculator!$G$23*12,Calculator!$G$20),0))-F4327,0)</f>
        <v>0</v>
      </c>
      <c r="H4327" s="29">
        <f t="shared" ca="1" si="272"/>
        <v>0</v>
      </c>
      <c r="I4327" s="29">
        <f t="shared" ca="1" si="270"/>
        <v>0</v>
      </c>
      <c r="J4327" s="30">
        <f>Calculator!$G$40</f>
        <v>6.5000000000000002E-2</v>
      </c>
      <c r="K4327" s="29">
        <f ca="1">IF(C4327&gt;=Calculator!$G$27,IF(DAY($C4327)=1,Calculator!$G$34/2,IF(DAY($C4327)=15,Calculator!$G$34/2,0)),0)</f>
        <v>0</v>
      </c>
      <c r="L4327" s="29">
        <f ca="1">IF(DAY($C4327)=28,IF(H4327=0,0,Calculator!$G$35),0)</f>
        <v>0</v>
      </c>
      <c r="M4327" s="29">
        <f ca="1">IF(I4327&gt;0,IF(DAY($C4327)=1,SUM(INDIRECT("I"&amp;(ROW(C4326)-DAY(C4326))):I4326),0),0)</f>
        <v>0</v>
      </c>
      <c r="N4327" s="29">
        <f ca="1">IF(C4327&lt;Calculator!$G$27,0,IF(C4327=Calculator!$G$27,Calculator!$G$39,IF(H4327-K4327&lt;=0,IF(D4327&gt;Calculator!$G$39,IF(H4327-K4327+E4327+L4327+M4327+Calculator!$G$39&gt;Calculator!$G$39,Calculator!$G$39-(H4327+E4327+L4327+M4327-K4327),Calculator!$G$39),D4327),0)))</f>
        <v>0</v>
      </c>
    </row>
    <row r="4328" spans="1:14" ht="15.75" thickBot="1">
      <c r="A4328" s="33" t="str">
        <f ca="1">IF(C4328=Calculator!$H$27,"F",IF(Daily!D4328+Daily!H4328=0,IF(D4327+H4327&gt;0,"L",""),""))</f>
        <v/>
      </c>
      <c r="B4328" s="34">
        <v>4327</v>
      </c>
      <c r="C4328" s="19">
        <f t="shared" ca="1" si="269"/>
        <v>50257</v>
      </c>
      <c r="D4328" s="29">
        <f t="shared" ca="1" si="271"/>
        <v>0</v>
      </c>
      <c r="E4328" s="29">
        <f ca="1">IF(C4328&lt;Calculator!$D$26,0,IF(DAY($C4328)=1,IF(D4328-Calculator!$G$24&gt;0,Calculator!$G$24,D4328),0))</f>
        <v>0</v>
      </c>
      <c r="F4328" s="29">
        <f ca="1">IF(E4328&gt;0,D4328*Calculator!$G$22/12,0)</f>
        <v>0</v>
      </c>
      <c r="G4328" s="29">
        <f ca="1">IF(E4328&gt;0,(IFERROR(-PMT(Calculator!$G$22/12,Calculator!$G$23*12,Calculator!$G$20),0))-F4328,0)</f>
        <v>0</v>
      </c>
      <c r="H4328" s="29">
        <f t="shared" ca="1" si="272"/>
        <v>0</v>
      </c>
      <c r="I4328" s="29">
        <f t="shared" ca="1" si="270"/>
        <v>0</v>
      </c>
      <c r="J4328" s="30">
        <f>Calculator!$G$40</f>
        <v>6.5000000000000002E-2</v>
      </c>
      <c r="K4328" s="29">
        <f ca="1">IF(C4328&gt;=Calculator!$G$27,IF(DAY($C4328)=1,Calculator!$G$34/2,IF(DAY($C4328)=15,Calculator!$G$34/2,0)),0)</f>
        <v>0</v>
      </c>
      <c r="L4328" s="29">
        <f ca="1">IF(DAY($C4328)=28,IF(H4328=0,0,Calculator!$G$35),0)</f>
        <v>0</v>
      </c>
      <c r="M4328" s="29">
        <f ca="1">IF(I4328&gt;0,IF(DAY($C4328)=1,SUM(INDIRECT("I"&amp;(ROW(C4327)-DAY(C4327))):I4327),0),0)</f>
        <v>0</v>
      </c>
      <c r="N4328" s="29">
        <f ca="1">IF(C4328&lt;Calculator!$G$27,0,IF(C4328=Calculator!$G$27,Calculator!$G$39,IF(H4328-K4328&lt;=0,IF(D4328&gt;Calculator!$G$39,IF(H4328-K4328+E4328+L4328+M4328+Calculator!$G$39&gt;Calculator!$G$39,Calculator!$G$39-(H4328+E4328+L4328+M4328-K4328),Calculator!$G$39),D4328),0)))</f>
        <v>0</v>
      </c>
    </row>
    <row r="4329" spans="1:14" ht="15.75" thickBot="1">
      <c r="A4329" s="33" t="str">
        <f ca="1">IF(C4329=Calculator!$H$27,"F",IF(Daily!D4329+Daily!H4329=0,IF(D4328+H4328&gt;0,"L",""),""))</f>
        <v/>
      </c>
      <c r="B4329" s="34">
        <v>4328</v>
      </c>
      <c r="C4329" s="19">
        <f t="shared" ca="1" si="269"/>
        <v>50258</v>
      </c>
      <c r="D4329" s="29">
        <f t="shared" ca="1" si="271"/>
        <v>0</v>
      </c>
      <c r="E4329" s="29">
        <f ca="1">IF(C4329&lt;Calculator!$D$26,0,IF(DAY($C4329)=1,IF(D4329-Calculator!$G$24&gt;0,Calculator!$G$24,D4329),0))</f>
        <v>0</v>
      </c>
      <c r="F4329" s="29">
        <f ca="1">IF(E4329&gt;0,D4329*Calculator!$G$22/12,0)</f>
        <v>0</v>
      </c>
      <c r="G4329" s="29">
        <f ca="1">IF(E4329&gt;0,(IFERROR(-PMT(Calculator!$G$22/12,Calculator!$G$23*12,Calculator!$G$20),0))-F4329,0)</f>
        <v>0</v>
      </c>
      <c r="H4329" s="29">
        <f t="shared" ca="1" si="272"/>
        <v>0</v>
      </c>
      <c r="I4329" s="29">
        <f t="shared" ca="1" si="270"/>
        <v>0</v>
      </c>
      <c r="J4329" s="30">
        <f>Calculator!$G$40</f>
        <v>6.5000000000000002E-2</v>
      </c>
      <c r="K4329" s="29">
        <f ca="1">IF(C4329&gt;=Calculator!$G$27,IF(DAY($C4329)=1,Calculator!$G$34/2,IF(DAY($C4329)=15,Calculator!$G$34/2,0)),0)</f>
        <v>0</v>
      </c>
      <c r="L4329" s="29">
        <f ca="1">IF(DAY($C4329)=28,IF(H4329=0,0,Calculator!$G$35),0)</f>
        <v>0</v>
      </c>
      <c r="M4329" s="29">
        <f ca="1">IF(I4329&gt;0,IF(DAY($C4329)=1,SUM(INDIRECT("I"&amp;(ROW(C4328)-DAY(C4328))):I4328),0),0)</f>
        <v>0</v>
      </c>
      <c r="N4329" s="29">
        <f ca="1">IF(C4329&lt;Calculator!$G$27,0,IF(C4329=Calculator!$G$27,Calculator!$G$39,IF(H4329-K4329&lt;=0,IF(D4329&gt;Calculator!$G$39,IF(H4329-K4329+E4329+L4329+M4329+Calculator!$G$39&gt;Calculator!$G$39,Calculator!$G$39-(H4329+E4329+L4329+M4329-K4329),Calculator!$G$39),D4329),0)))</f>
        <v>0</v>
      </c>
    </row>
    <row r="4330" spans="1:14" ht="15.75" thickBot="1">
      <c r="A4330" s="33" t="str">
        <f ca="1">IF(C4330=Calculator!$H$27,"F",IF(Daily!D4330+Daily!H4330=0,IF(D4329+H4329&gt;0,"L",""),""))</f>
        <v/>
      </c>
      <c r="B4330" s="34">
        <v>4329</v>
      </c>
      <c r="C4330" s="19">
        <f t="shared" ca="1" si="269"/>
        <v>50259</v>
      </c>
      <c r="D4330" s="29">
        <f t="shared" ca="1" si="271"/>
        <v>0</v>
      </c>
      <c r="E4330" s="29">
        <f ca="1">IF(C4330&lt;Calculator!$D$26,0,IF(DAY($C4330)=1,IF(D4330-Calculator!$G$24&gt;0,Calculator!$G$24,D4330),0))</f>
        <v>0</v>
      </c>
      <c r="F4330" s="29">
        <f ca="1">IF(E4330&gt;0,D4330*Calculator!$G$22/12,0)</f>
        <v>0</v>
      </c>
      <c r="G4330" s="29">
        <f ca="1">IF(E4330&gt;0,(IFERROR(-PMT(Calculator!$G$22/12,Calculator!$G$23*12,Calculator!$G$20),0))-F4330,0)</f>
        <v>0</v>
      </c>
      <c r="H4330" s="29">
        <f t="shared" ca="1" si="272"/>
        <v>0</v>
      </c>
      <c r="I4330" s="29">
        <f t="shared" ca="1" si="270"/>
        <v>0</v>
      </c>
      <c r="J4330" s="30">
        <f>Calculator!$G$40</f>
        <v>6.5000000000000002E-2</v>
      </c>
      <c r="K4330" s="29">
        <f ca="1">IF(C4330&gt;=Calculator!$G$27,IF(DAY($C4330)=1,Calculator!$G$34/2,IF(DAY($C4330)=15,Calculator!$G$34/2,0)),0)</f>
        <v>0</v>
      </c>
      <c r="L4330" s="29">
        <f ca="1">IF(DAY($C4330)=28,IF(H4330=0,0,Calculator!$G$35),0)</f>
        <v>0</v>
      </c>
      <c r="M4330" s="29">
        <f ca="1">IF(I4330&gt;0,IF(DAY($C4330)=1,SUM(INDIRECT("I"&amp;(ROW(C4329)-DAY(C4329))):I4329),0),0)</f>
        <v>0</v>
      </c>
      <c r="N4330" s="29">
        <f ca="1">IF(C4330&lt;Calculator!$G$27,0,IF(C4330=Calculator!$G$27,Calculator!$G$39,IF(H4330-K4330&lt;=0,IF(D4330&gt;Calculator!$G$39,IF(H4330-K4330+E4330+L4330+M4330+Calculator!$G$39&gt;Calculator!$G$39,Calculator!$G$39-(H4330+E4330+L4330+M4330-K4330),Calculator!$G$39),D4330),0)))</f>
        <v>0</v>
      </c>
    </row>
    <row r="4331" spans="1:14" ht="15.75" thickBot="1">
      <c r="A4331" s="33" t="str">
        <f ca="1">IF(C4331=Calculator!$H$27,"F",IF(Daily!D4331+Daily!H4331=0,IF(D4330+H4330&gt;0,"L",""),""))</f>
        <v/>
      </c>
      <c r="B4331" s="34">
        <v>4330</v>
      </c>
      <c r="C4331" s="19">
        <f t="shared" ca="1" si="269"/>
        <v>50260</v>
      </c>
      <c r="D4331" s="29">
        <f t="shared" ca="1" si="271"/>
        <v>0</v>
      </c>
      <c r="E4331" s="29">
        <f ca="1">IF(C4331&lt;Calculator!$D$26,0,IF(DAY($C4331)=1,IF(D4331-Calculator!$G$24&gt;0,Calculator!$G$24,D4331),0))</f>
        <v>0</v>
      </c>
      <c r="F4331" s="29">
        <f ca="1">IF(E4331&gt;0,D4331*Calculator!$G$22/12,0)</f>
        <v>0</v>
      </c>
      <c r="G4331" s="29">
        <f ca="1">IF(E4331&gt;0,(IFERROR(-PMT(Calculator!$G$22/12,Calculator!$G$23*12,Calculator!$G$20),0))-F4331,0)</f>
        <v>0</v>
      </c>
      <c r="H4331" s="29">
        <f t="shared" ca="1" si="272"/>
        <v>0</v>
      </c>
      <c r="I4331" s="29">
        <f t="shared" ca="1" si="270"/>
        <v>0</v>
      </c>
      <c r="J4331" s="30">
        <f>Calculator!$G$40</f>
        <v>6.5000000000000002E-2</v>
      </c>
      <c r="K4331" s="29">
        <f ca="1">IF(C4331&gt;=Calculator!$G$27,IF(DAY($C4331)=1,Calculator!$G$34/2,IF(DAY($C4331)=15,Calculator!$G$34/2,0)),0)</f>
        <v>0</v>
      </c>
      <c r="L4331" s="29">
        <f ca="1">IF(DAY($C4331)=28,IF(H4331=0,0,Calculator!$G$35),0)</f>
        <v>0</v>
      </c>
      <c r="M4331" s="29">
        <f ca="1">IF(I4331&gt;0,IF(DAY($C4331)=1,SUM(INDIRECT("I"&amp;(ROW(C4330)-DAY(C4330))):I4330),0),0)</f>
        <v>0</v>
      </c>
      <c r="N4331" s="29">
        <f ca="1">IF(C4331&lt;Calculator!$G$27,0,IF(C4331=Calculator!$G$27,Calculator!$G$39,IF(H4331-K4331&lt;=0,IF(D4331&gt;Calculator!$G$39,IF(H4331-K4331+E4331+L4331+M4331+Calculator!$G$39&gt;Calculator!$G$39,Calculator!$G$39-(H4331+E4331+L4331+M4331-K4331),Calculator!$G$39),D4331),0)))</f>
        <v>0</v>
      </c>
    </row>
    <row r="4332" spans="1:14" ht="15.75" thickBot="1">
      <c r="A4332" s="33" t="str">
        <f ca="1">IF(C4332=Calculator!$H$27,"F",IF(Daily!D4332+Daily!H4332=0,IF(D4331+H4331&gt;0,"L",""),""))</f>
        <v/>
      </c>
      <c r="B4332" s="34">
        <v>4331</v>
      </c>
      <c r="C4332" s="19">
        <f t="shared" ca="1" si="269"/>
        <v>50261</v>
      </c>
      <c r="D4332" s="29">
        <f t="shared" ca="1" si="271"/>
        <v>0</v>
      </c>
      <c r="E4332" s="29">
        <f ca="1">IF(C4332&lt;Calculator!$D$26,0,IF(DAY($C4332)=1,IF(D4332-Calculator!$G$24&gt;0,Calculator!$G$24,D4332),0))</f>
        <v>0</v>
      </c>
      <c r="F4332" s="29">
        <f ca="1">IF(E4332&gt;0,D4332*Calculator!$G$22/12,0)</f>
        <v>0</v>
      </c>
      <c r="G4332" s="29">
        <f ca="1">IF(E4332&gt;0,(IFERROR(-PMT(Calculator!$G$22/12,Calculator!$G$23*12,Calculator!$G$20),0))-F4332,0)</f>
        <v>0</v>
      </c>
      <c r="H4332" s="29">
        <f t="shared" ca="1" si="272"/>
        <v>0</v>
      </c>
      <c r="I4332" s="29">
        <f t="shared" ca="1" si="270"/>
        <v>0</v>
      </c>
      <c r="J4332" s="30">
        <f>Calculator!$G$40</f>
        <v>6.5000000000000002E-2</v>
      </c>
      <c r="K4332" s="29">
        <f ca="1">IF(C4332&gt;=Calculator!$G$27,IF(DAY($C4332)=1,Calculator!$G$34/2,IF(DAY($C4332)=15,Calculator!$G$34/2,0)),0)</f>
        <v>0</v>
      </c>
      <c r="L4332" s="29">
        <f ca="1">IF(DAY($C4332)=28,IF(H4332=0,0,Calculator!$G$35),0)</f>
        <v>0</v>
      </c>
      <c r="M4332" s="29">
        <f ca="1">IF(I4332&gt;0,IF(DAY($C4332)=1,SUM(INDIRECT("I"&amp;(ROW(C4331)-DAY(C4331))):I4331),0),0)</f>
        <v>0</v>
      </c>
      <c r="N4332" s="29">
        <f ca="1">IF(C4332&lt;Calculator!$G$27,0,IF(C4332=Calculator!$G$27,Calculator!$G$39,IF(H4332-K4332&lt;=0,IF(D4332&gt;Calculator!$G$39,IF(H4332-K4332+E4332+L4332+M4332+Calculator!$G$39&gt;Calculator!$G$39,Calculator!$G$39-(H4332+E4332+L4332+M4332-K4332),Calculator!$G$39),D4332),0)))</f>
        <v>0</v>
      </c>
    </row>
    <row r="4333" spans="1:14" ht="15.75" thickBot="1">
      <c r="A4333" s="33" t="str">
        <f ca="1">IF(C4333=Calculator!$H$27,"F",IF(Daily!D4333+Daily!H4333=0,IF(D4332+H4332&gt;0,"L",""),""))</f>
        <v/>
      </c>
      <c r="B4333" s="34">
        <v>4332</v>
      </c>
      <c r="C4333" s="19">
        <f t="shared" ca="1" si="269"/>
        <v>50262</v>
      </c>
      <c r="D4333" s="29">
        <f t="shared" ca="1" si="271"/>
        <v>0</v>
      </c>
      <c r="E4333" s="29">
        <f ca="1">IF(C4333&lt;Calculator!$D$26,0,IF(DAY($C4333)=1,IF(D4333-Calculator!$G$24&gt;0,Calculator!$G$24,D4333),0))</f>
        <v>0</v>
      </c>
      <c r="F4333" s="29">
        <f ca="1">IF(E4333&gt;0,D4333*Calculator!$G$22/12,0)</f>
        <v>0</v>
      </c>
      <c r="G4333" s="29">
        <f ca="1">IF(E4333&gt;0,(IFERROR(-PMT(Calculator!$G$22/12,Calculator!$G$23*12,Calculator!$G$20),0))-F4333,0)</f>
        <v>0</v>
      </c>
      <c r="H4333" s="29">
        <f t="shared" ca="1" si="272"/>
        <v>0</v>
      </c>
      <c r="I4333" s="29">
        <f t="shared" ca="1" si="270"/>
        <v>0</v>
      </c>
      <c r="J4333" s="30">
        <f>Calculator!$G$40</f>
        <v>6.5000000000000002E-2</v>
      </c>
      <c r="K4333" s="29">
        <f ca="1">IF(C4333&gt;=Calculator!$G$27,IF(DAY($C4333)=1,Calculator!$G$34/2,IF(DAY($C4333)=15,Calculator!$G$34/2,0)),0)</f>
        <v>0</v>
      </c>
      <c r="L4333" s="29">
        <f ca="1">IF(DAY($C4333)=28,IF(H4333=0,0,Calculator!$G$35),0)</f>
        <v>0</v>
      </c>
      <c r="M4333" s="29">
        <f ca="1">IF(I4333&gt;0,IF(DAY($C4333)=1,SUM(INDIRECT("I"&amp;(ROW(C4332)-DAY(C4332))):I4332),0),0)</f>
        <v>0</v>
      </c>
      <c r="N4333" s="29">
        <f ca="1">IF(C4333&lt;Calculator!$G$27,0,IF(C4333=Calculator!$G$27,Calculator!$G$39,IF(H4333-K4333&lt;=0,IF(D4333&gt;Calculator!$G$39,IF(H4333-K4333+E4333+L4333+M4333+Calculator!$G$39&gt;Calculator!$G$39,Calculator!$G$39-(H4333+E4333+L4333+M4333-K4333),Calculator!$G$39),D4333),0)))</f>
        <v>0</v>
      </c>
    </row>
    <row r="4334" spans="1:14" ht="15.75" thickBot="1">
      <c r="A4334" s="33" t="str">
        <f ca="1">IF(C4334=Calculator!$H$27,"F",IF(Daily!D4334+Daily!H4334=0,IF(D4333+H4333&gt;0,"L",""),""))</f>
        <v/>
      </c>
      <c r="B4334" s="34">
        <v>4333</v>
      </c>
      <c r="C4334" s="19">
        <f t="shared" ca="1" si="269"/>
        <v>50263</v>
      </c>
      <c r="D4334" s="29">
        <f t="shared" ca="1" si="271"/>
        <v>0</v>
      </c>
      <c r="E4334" s="29">
        <f ca="1">IF(C4334&lt;Calculator!$D$26,0,IF(DAY($C4334)=1,IF(D4334-Calculator!$G$24&gt;0,Calculator!$G$24,D4334),0))</f>
        <v>0</v>
      </c>
      <c r="F4334" s="29">
        <f ca="1">IF(E4334&gt;0,D4334*Calculator!$G$22/12,0)</f>
        <v>0</v>
      </c>
      <c r="G4334" s="29">
        <f ca="1">IF(E4334&gt;0,(IFERROR(-PMT(Calculator!$G$22/12,Calculator!$G$23*12,Calculator!$G$20),0))-F4334,0)</f>
        <v>0</v>
      </c>
      <c r="H4334" s="29">
        <f t="shared" ca="1" si="272"/>
        <v>0</v>
      </c>
      <c r="I4334" s="29">
        <f t="shared" ca="1" si="270"/>
        <v>0</v>
      </c>
      <c r="J4334" s="30">
        <f>Calculator!$G$40</f>
        <v>6.5000000000000002E-2</v>
      </c>
      <c r="K4334" s="29">
        <f ca="1">IF(C4334&gt;=Calculator!$G$27,IF(DAY($C4334)=1,Calculator!$G$34/2,IF(DAY($C4334)=15,Calculator!$G$34/2,0)),0)</f>
        <v>0</v>
      </c>
      <c r="L4334" s="29">
        <f ca="1">IF(DAY($C4334)=28,IF(H4334=0,0,Calculator!$G$35),0)</f>
        <v>0</v>
      </c>
      <c r="M4334" s="29">
        <f ca="1">IF(I4334&gt;0,IF(DAY($C4334)=1,SUM(INDIRECT("I"&amp;(ROW(C4333)-DAY(C4333))):I4333),0),0)</f>
        <v>0</v>
      </c>
      <c r="N4334" s="29">
        <f ca="1">IF(C4334&lt;Calculator!$G$27,0,IF(C4334=Calculator!$G$27,Calculator!$G$39,IF(H4334-K4334&lt;=0,IF(D4334&gt;Calculator!$G$39,IF(H4334-K4334+E4334+L4334+M4334+Calculator!$G$39&gt;Calculator!$G$39,Calculator!$G$39-(H4334+E4334+L4334+M4334-K4334),Calculator!$G$39),D4334),0)))</f>
        <v>0</v>
      </c>
    </row>
    <row r="4335" spans="1:14" ht="15.75" thickBot="1">
      <c r="A4335" s="33" t="str">
        <f ca="1">IF(C4335=Calculator!$H$27,"F",IF(Daily!D4335+Daily!H4335=0,IF(D4334+H4334&gt;0,"L",""),""))</f>
        <v/>
      </c>
      <c r="B4335" s="34">
        <v>4334</v>
      </c>
      <c r="C4335" s="19">
        <f t="shared" ca="1" si="269"/>
        <v>50264</v>
      </c>
      <c r="D4335" s="29">
        <f t="shared" ca="1" si="271"/>
        <v>0</v>
      </c>
      <c r="E4335" s="29">
        <f ca="1">IF(C4335&lt;Calculator!$D$26,0,IF(DAY($C4335)=1,IF(D4335-Calculator!$G$24&gt;0,Calculator!$G$24,D4335),0))</f>
        <v>0</v>
      </c>
      <c r="F4335" s="29">
        <f ca="1">IF(E4335&gt;0,D4335*Calculator!$G$22/12,0)</f>
        <v>0</v>
      </c>
      <c r="G4335" s="29">
        <f ca="1">IF(E4335&gt;0,(IFERROR(-PMT(Calculator!$G$22/12,Calculator!$G$23*12,Calculator!$G$20),0))-F4335,0)</f>
        <v>0</v>
      </c>
      <c r="H4335" s="29">
        <f t="shared" ca="1" si="272"/>
        <v>0</v>
      </c>
      <c r="I4335" s="29">
        <f t="shared" ca="1" si="270"/>
        <v>0</v>
      </c>
      <c r="J4335" s="30">
        <f>Calculator!$G$40</f>
        <v>6.5000000000000002E-2</v>
      </c>
      <c r="K4335" s="29">
        <f ca="1">IF(C4335&gt;=Calculator!$G$27,IF(DAY($C4335)=1,Calculator!$G$34/2,IF(DAY($C4335)=15,Calculator!$G$34/2,0)),0)</f>
        <v>0</v>
      </c>
      <c r="L4335" s="29">
        <f ca="1">IF(DAY($C4335)=28,IF(H4335=0,0,Calculator!$G$35),0)</f>
        <v>0</v>
      </c>
      <c r="M4335" s="29">
        <f ca="1">IF(I4335&gt;0,IF(DAY($C4335)=1,SUM(INDIRECT("I"&amp;(ROW(C4334)-DAY(C4334))):I4334),0),0)</f>
        <v>0</v>
      </c>
      <c r="N4335" s="29">
        <f ca="1">IF(C4335&lt;Calculator!$G$27,0,IF(C4335=Calculator!$G$27,Calculator!$G$39,IF(H4335-K4335&lt;=0,IF(D4335&gt;Calculator!$G$39,IF(H4335-K4335+E4335+L4335+M4335+Calculator!$G$39&gt;Calculator!$G$39,Calculator!$G$39-(H4335+E4335+L4335+M4335-K4335),Calculator!$G$39),D4335),0)))</f>
        <v>0</v>
      </c>
    </row>
    <row r="4336" spans="1:14" ht="15.75" thickBot="1">
      <c r="A4336" s="33" t="str">
        <f ca="1">IF(C4336=Calculator!$H$27,"F",IF(Daily!D4336+Daily!H4336=0,IF(D4335+H4335&gt;0,"L",""),""))</f>
        <v/>
      </c>
      <c r="B4336" s="34">
        <v>4335</v>
      </c>
      <c r="C4336" s="19">
        <f t="shared" ca="1" si="269"/>
        <v>50265</v>
      </c>
      <c r="D4336" s="29">
        <f t="shared" ca="1" si="271"/>
        <v>0</v>
      </c>
      <c r="E4336" s="29">
        <f ca="1">IF(C4336&lt;Calculator!$D$26,0,IF(DAY($C4336)=1,IF(D4336-Calculator!$G$24&gt;0,Calculator!$G$24,D4336),0))</f>
        <v>0</v>
      </c>
      <c r="F4336" s="29">
        <f ca="1">IF(E4336&gt;0,D4336*Calculator!$G$22/12,0)</f>
        <v>0</v>
      </c>
      <c r="G4336" s="29">
        <f ca="1">IF(E4336&gt;0,(IFERROR(-PMT(Calculator!$G$22/12,Calculator!$G$23*12,Calculator!$G$20),0))-F4336,0)</f>
        <v>0</v>
      </c>
      <c r="H4336" s="29">
        <f t="shared" ca="1" si="272"/>
        <v>0</v>
      </c>
      <c r="I4336" s="29">
        <f t="shared" ca="1" si="270"/>
        <v>0</v>
      </c>
      <c r="J4336" s="30">
        <f>Calculator!$G$40</f>
        <v>6.5000000000000002E-2</v>
      </c>
      <c r="K4336" s="29">
        <f ca="1">IF(C4336&gt;=Calculator!$G$27,IF(DAY($C4336)=1,Calculator!$G$34/2,IF(DAY($C4336)=15,Calculator!$G$34/2,0)),0)</f>
        <v>0</v>
      </c>
      <c r="L4336" s="29">
        <f ca="1">IF(DAY($C4336)=28,IF(H4336=0,0,Calculator!$G$35),0)</f>
        <v>0</v>
      </c>
      <c r="M4336" s="29">
        <f ca="1">IF(I4336&gt;0,IF(DAY($C4336)=1,SUM(INDIRECT("I"&amp;(ROW(C4335)-DAY(C4335))):I4335),0),0)</f>
        <v>0</v>
      </c>
      <c r="N4336" s="29">
        <f ca="1">IF(C4336&lt;Calculator!$G$27,0,IF(C4336=Calculator!$G$27,Calculator!$G$39,IF(H4336-K4336&lt;=0,IF(D4336&gt;Calculator!$G$39,IF(H4336-K4336+E4336+L4336+M4336+Calculator!$G$39&gt;Calculator!$G$39,Calculator!$G$39-(H4336+E4336+L4336+M4336-K4336),Calculator!$G$39),D4336),0)))</f>
        <v>0</v>
      </c>
    </row>
    <row r="4337" spans="1:14" ht="15.75" thickBot="1">
      <c r="A4337" s="33" t="str">
        <f ca="1">IF(C4337=Calculator!$H$27,"F",IF(Daily!D4337+Daily!H4337=0,IF(D4336+H4336&gt;0,"L",""),""))</f>
        <v/>
      </c>
      <c r="B4337" s="34">
        <v>4336</v>
      </c>
      <c r="C4337" s="19">
        <f t="shared" ca="1" si="269"/>
        <v>50266</v>
      </c>
      <c r="D4337" s="29">
        <f t="shared" ca="1" si="271"/>
        <v>0</v>
      </c>
      <c r="E4337" s="29">
        <f ca="1">IF(C4337&lt;Calculator!$D$26,0,IF(DAY($C4337)=1,IF(D4337-Calculator!$G$24&gt;0,Calculator!$G$24,D4337),0))</f>
        <v>0</v>
      </c>
      <c r="F4337" s="29">
        <f ca="1">IF(E4337&gt;0,D4337*Calculator!$G$22/12,0)</f>
        <v>0</v>
      </c>
      <c r="G4337" s="29">
        <f ca="1">IF(E4337&gt;0,(IFERROR(-PMT(Calculator!$G$22/12,Calculator!$G$23*12,Calculator!$G$20),0))-F4337,0)</f>
        <v>0</v>
      </c>
      <c r="H4337" s="29">
        <f t="shared" ca="1" si="272"/>
        <v>0</v>
      </c>
      <c r="I4337" s="29">
        <f t="shared" ca="1" si="270"/>
        <v>0</v>
      </c>
      <c r="J4337" s="30">
        <f>Calculator!$G$40</f>
        <v>6.5000000000000002E-2</v>
      </c>
      <c r="K4337" s="29">
        <f ca="1">IF(C4337&gt;=Calculator!$G$27,IF(DAY($C4337)=1,Calculator!$G$34/2,IF(DAY($C4337)=15,Calculator!$G$34/2,0)),0)</f>
        <v>0</v>
      </c>
      <c r="L4337" s="29">
        <f ca="1">IF(DAY($C4337)=28,IF(H4337=0,0,Calculator!$G$35),0)</f>
        <v>0</v>
      </c>
      <c r="M4337" s="29">
        <f ca="1">IF(I4337&gt;0,IF(DAY($C4337)=1,SUM(INDIRECT("I"&amp;(ROW(C4336)-DAY(C4336))):I4336),0),0)</f>
        <v>0</v>
      </c>
      <c r="N4337" s="29">
        <f ca="1">IF(C4337&lt;Calculator!$G$27,0,IF(C4337=Calculator!$G$27,Calculator!$G$39,IF(H4337-K4337&lt;=0,IF(D4337&gt;Calculator!$G$39,IF(H4337-K4337+E4337+L4337+M4337+Calculator!$G$39&gt;Calculator!$G$39,Calculator!$G$39-(H4337+E4337+L4337+M4337-K4337),Calculator!$G$39),D4337),0)))</f>
        <v>0</v>
      </c>
    </row>
    <row r="4338" spans="1:14" ht="15.75" thickBot="1">
      <c r="A4338" s="33" t="str">
        <f ca="1">IF(C4338=Calculator!$H$27,"F",IF(Daily!D4338+Daily!H4338=0,IF(D4337+H4337&gt;0,"L",""),""))</f>
        <v/>
      </c>
      <c r="B4338" s="34">
        <v>4337</v>
      </c>
      <c r="C4338" s="19">
        <f t="shared" ca="1" si="269"/>
        <v>50267</v>
      </c>
      <c r="D4338" s="29">
        <f t="shared" ca="1" si="271"/>
        <v>0</v>
      </c>
      <c r="E4338" s="29">
        <f ca="1">IF(C4338&lt;Calculator!$D$26,0,IF(DAY($C4338)=1,IF(D4338-Calculator!$G$24&gt;0,Calculator!$G$24,D4338),0))</f>
        <v>0</v>
      </c>
      <c r="F4338" s="29">
        <f ca="1">IF(E4338&gt;0,D4338*Calculator!$G$22/12,0)</f>
        <v>0</v>
      </c>
      <c r="G4338" s="29">
        <f ca="1">IF(E4338&gt;0,(IFERROR(-PMT(Calculator!$G$22/12,Calculator!$G$23*12,Calculator!$G$20),0))-F4338,0)</f>
        <v>0</v>
      </c>
      <c r="H4338" s="29">
        <f t="shared" ca="1" si="272"/>
        <v>0</v>
      </c>
      <c r="I4338" s="29">
        <f t="shared" ca="1" si="270"/>
        <v>0</v>
      </c>
      <c r="J4338" s="30">
        <f>Calculator!$G$40</f>
        <v>6.5000000000000002E-2</v>
      </c>
      <c r="K4338" s="29">
        <f ca="1">IF(C4338&gt;=Calculator!$G$27,IF(DAY($C4338)=1,Calculator!$G$34/2,IF(DAY($C4338)=15,Calculator!$G$34/2,0)),0)</f>
        <v>4500</v>
      </c>
      <c r="L4338" s="29">
        <f ca="1">IF(DAY($C4338)=28,IF(H4338=0,0,Calculator!$G$35),0)</f>
        <v>0</v>
      </c>
      <c r="M4338" s="29">
        <f ca="1">IF(I4338&gt;0,IF(DAY($C4338)=1,SUM(INDIRECT("I"&amp;(ROW(C4337)-DAY(C4337))):I4337),0),0)</f>
        <v>0</v>
      </c>
      <c r="N4338" s="29">
        <f ca="1">IF(C4338&lt;Calculator!$G$27,0,IF(C4338=Calculator!$G$27,Calculator!$G$39,IF(H4338-K4338&lt;=0,IF(D4338&gt;Calculator!$G$39,IF(H4338-K4338+E4338+L4338+M4338+Calculator!$G$39&gt;Calculator!$G$39,Calculator!$G$39-(H4338+E4338+L4338+M4338-K4338),Calculator!$G$39),D4338),0)))</f>
        <v>0</v>
      </c>
    </row>
    <row r="4339" spans="1:14" ht="15.75" thickBot="1">
      <c r="A4339" s="33" t="str">
        <f ca="1">IF(C4339=Calculator!$H$27,"F",IF(Daily!D4339+Daily!H4339=0,IF(D4338+H4338&gt;0,"L",""),""))</f>
        <v/>
      </c>
      <c r="B4339" s="34">
        <v>4338</v>
      </c>
      <c r="C4339" s="19">
        <f t="shared" ca="1" si="269"/>
        <v>50268</v>
      </c>
      <c r="D4339" s="29">
        <f t="shared" ca="1" si="271"/>
        <v>0</v>
      </c>
      <c r="E4339" s="29">
        <f ca="1">IF(C4339&lt;Calculator!$D$26,0,IF(DAY($C4339)=1,IF(D4339-Calculator!$G$24&gt;0,Calculator!$G$24,D4339),0))</f>
        <v>0</v>
      </c>
      <c r="F4339" s="29">
        <f ca="1">IF(E4339&gt;0,D4339*Calculator!$G$22/12,0)</f>
        <v>0</v>
      </c>
      <c r="G4339" s="29">
        <f ca="1">IF(E4339&gt;0,(IFERROR(-PMT(Calculator!$G$22/12,Calculator!$G$23*12,Calculator!$G$20),0))-F4339,0)</f>
        <v>0</v>
      </c>
      <c r="H4339" s="29">
        <f t="shared" ca="1" si="272"/>
        <v>0</v>
      </c>
      <c r="I4339" s="29">
        <f t="shared" ca="1" si="270"/>
        <v>0</v>
      </c>
      <c r="J4339" s="30">
        <f>Calculator!$G$40</f>
        <v>6.5000000000000002E-2</v>
      </c>
      <c r="K4339" s="29">
        <f ca="1">IF(C4339&gt;=Calculator!$G$27,IF(DAY($C4339)=1,Calculator!$G$34/2,IF(DAY($C4339)=15,Calculator!$G$34/2,0)),0)</f>
        <v>0</v>
      </c>
      <c r="L4339" s="29">
        <f ca="1">IF(DAY($C4339)=28,IF(H4339=0,0,Calculator!$G$35),0)</f>
        <v>0</v>
      </c>
      <c r="M4339" s="29">
        <f ca="1">IF(I4339&gt;0,IF(DAY($C4339)=1,SUM(INDIRECT("I"&amp;(ROW(C4338)-DAY(C4338))):I4338),0),0)</f>
        <v>0</v>
      </c>
      <c r="N4339" s="29">
        <f ca="1">IF(C4339&lt;Calculator!$G$27,0,IF(C4339=Calculator!$G$27,Calculator!$G$39,IF(H4339-K4339&lt;=0,IF(D4339&gt;Calculator!$G$39,IF(H4339-K4339+E4339+L4339+M4339+Calculator!$G$39&gt;Calculator!$G$39,Calculator!$G$39-(H4339+E4339+L4339+M4339-K4339),Calculator!$G$39),D4339),0)))</f>
        <v>0</v>
      </c>
    </row>
    <row r="4340" spans="1:14" ht="15.75" thickBot="1">
      <c r="A4340" s="33" t="str">
        <f ca="1">IF(C4340=Calculator!$H$27,"F",IF(Daily!D4340+Daily!H4340=0,IF(D4339+H4339&gt;0,"L",""),""))</f>
        <v/>
      </c>
      <c r="B4340" s="34">
        <v>4339</v>
      </c>
      <c r="C4340" s="19">
        <f t="shared" ca="1" si="269"/>
        <v>50269</v>
      </c>
      <c r="D4340" s="29">
        <f t="shared" ca="1" si="271"/>
        <v>0</v>
      </c>
      <c r="E4340" s="29">
        <f ca="1">IF(C4340&lt;Calculator!$D$26,0,IF(DAY($C4340)=1,IF(D4340-Calculator!$G$24&gt;0,Calculator!$G$24,D4340),0))</f>
        <v>0</v>
      </c>
      <c r="F4340" s="29">
        <f ca="1">IF(E4340&gt;0,D4340*Calculator!$G$22/12,0)</f>
        <v>0</v>
      </c>
      <c r="G4340" s="29">
        <f ca="1">IF(E4340&gt;0,(IFERROR(-PMT(Calculator!$G$22/12,Calculator!$G$23*12,Calculator!$G$20),0))-F4340,0)</f>
        <v>0</v>
      </c>
      <c r="H4340" s="29">
        <f t="shared" ca="1" si="272"/>
        <v>0</v>
      </c>
      <c r="I4340" s="29">
        <f t="shared" ca="1" si="270"/>
        <v>0</v>
      </c>
      <c r="J4340" s="30">
        <f>Calculator!$G$40</f>
        <v>6.5000000000000002E-2</v>
      </c>
      <c r="K4340" s="29">
        <f ca="1">IF(C4340&gt;=Calculator!$G$27,IF(DAY($C4340)=1,Calculator!$G$34/2,IF(DAY($C4340)=15,Calculator!$G$34/2,0)),0)</f>
        <v>0</v>
      </c>
      <c r="L4340" s="29">
        <f ca="1">IF(DAY($C4340)=28,IF(H4340=0,0,Calculator!$G$35),0)</f>
        <v>0</v>
      </c>
      <c r="M4340" s="29">
        <f ca="1">IF(I4340&gt;0,IF(DAY($C4340)=1,SUM(INDIRECT("I"&amp;(ROW(C4339)-DAY(C4339))):I4339),0),0)</f>
        <v>0</v>
      </c>
      <c r="N4340" s="29">
        <f ca="1">IF(C4340&lt;Calculator!$G$27,0,IF(C4340=Calculator!$G$27,Calculator!$G$39,IF(H4340-K4340&lt;=0,IF(D4340&gt;Calculator!$G$39,IF(H4340-K4340+E4340+L4340+M4340+Calculator!$G$39&gt;Calculator!$G$39,Calculator!$G$39-(H4340+E4340+L4340+M4340-K4340),Calculator!$G$39),D4340),0)))</f>
        <v>0</v>
      </c>
    </row>
    <row r="4341" spans="1:14" ht="15.75" thickBot="1">
      <c r="A4341" s="33" t="str">
        <f ca="1">IF(C4341=Calculator!$H$27,"F",IF(Daily!D4341+Daily!H4341=0,IF(D4340+H4340&gt;0,"L",""),""))</f>
        <v/>
      </c>
      <c r="B4341" s="34">
        <v>4340</v>
      </c>
      <c r="C4341" s="19">
        <f t="shared" ca="1" si="269"/>
        <v>50270</v>
      </c>
      <c r="D4341" s="29">
        <f t="shared" ca="1" si="271"/>
        <v>0</v>
      </c>
      <c r="E4341" s="29">
        <f ca="1">IF(C4341&lt;Calculator!$D$26,0,IF(DAY($C4341)=1,IF(D4341-Calculator!$G$24&gt;0,Calculator!$G$24,D4341),0))</f>
        <v>0</v>
      </c>
      <c r="F4341" s="29">
        <f ca="1">IF(E4341&gt;0,D4341*Calculator!$G$22/12,0)</f>
        <v>0</v>
      </c>
      <c r="G4341" s="29">
        <f ca="1">IF(E4341&gt;0,(IFERROR(-PMT(Calculator!$G$22/12,Calculator!$G$23*12,Calculator!$G$20),0))-F4341,0)</f>
        <v>0</v>
      </c>
      <c r="H4341" s="29">
        <f t="shared" ca="1" si="272"/>
        <v>0</v>
      </c>
      <c r="I4341" s="29">
        <f t="shared" ca="1" si="270"/>
        <v>0</v>
      </c>
      <c r="J4341" s="30">
        <f>Calculator!$G$40</f>
        <v>6.5000000000000002E-2</v>
      </c>
      <c r="K4341" s="29">
        <f ca="1">IF(C4341&gt;=Calculator!$G$27,IF(DAY($C4341)=1,Calculator!$G$34/2,IF(DAY($C4341)=15,Calculator!$G$34/2,0)),0)</f>
        <v>0</v>
      </c>
      <c r="L4341" s="29">
        <f ca="1">IF(DAY($C4341)=28,IF(H4341=0,0,Calculator!$G$35),0)</f>
        <v>0</v>
      </c>
      <c r="M4341" s="29">
        <f ca="1">IF(I4341&gt;0,IF(DAY($C4341)=1,SUM(INDIRECT("I"&amp;(ROW(C4340)-DAY(C4340))):I4340),0),0)</f>
        <v>0</v>
      </c>
      <c r="N4341" s="29">
        <f ca="1">IF(C4341&lt;Calculator!$G$27,0,IF(C4341=Calculator!$G$27,Calculator!$G$39,IF(H4341-K4341&lt;=0,IF(D4341&gt;Calculator!$G$39,IF(H4341-K4341+E4341+L4341+M4341+Calculator!$G$39&gt;Calculator!$G$39,Calculator!$G$39-(H4341+E4341+L4341+M4341-K4341),Calculator!$G$39),D4341),0)))</f>
        <v>0</v>
      </c>
    </row>
    <row r="4342" spans="1:14" ht="15.75" thickBot="1">
      <c r="A4342" s="33" t="str">
        <f ca="1">IF(C4342=Calculator!$H$27,"F",IF(Daily!D4342+Daily!H4342=0,IF(D4341+H4341&gt;0,"L",""),""))</f>
        <v/>
      </c>
      <c r="B4342" s="34">
        <v>4341</v>
      </c>
      <c r="C4342" s="19">
        <f t="shared" ca="1" si="269"/>
        <v>50271</v>
      </c>
      <c r="D4342" s="29">
        <f t="shared" ca="1" si="271"/>
        <v>0</v>
      </c>
      <c r="E4342" s="29">
        <f ca="1">IF(C4342&lt;Calculator!$D$26,0,IF(DAY($C4342)=1,IF(D4342-Calculator!$G$24&gt;0,Calculator!$G$24,D4342),0))</f>
        <v>0</v>
      </c>
      <c r="F4342" s="29">
        <f ca="1">IF(E4342&gt;0,D4342*Calculator!$G$22/12,0)</f>
        <v>0</v>
      </c>
      <c r="G4342" s="29">
        <f ca="1">IF(E4342&gt;0,(IFERROR(-PMT(Calculator!$G$22/12,Calculator!$G$23*12,Calculator!$G$20),0))-F4342,0)</f>
        <v>0</v>
      </c>
      <c r="H4342" s="29">
        <f t="shared" ca="1" si="272"/>
        <v>0</v>
      </c>
      <c r="I4342" s="29">
        <f t="shared" ca="1" si="270"/>
        <v>0</v>
      </c>
      <c r="J4342" s="30">
        <f>Calculator!$G$40</f>
        <v>6.5000000000000002E-2</v>
      </c>
      <c r="K4342" s="29">
        <f ca="1">IF(C4342&gt;=Calculator!$G$27,IF(DAY($C4342)=1,Calculator!$G$34/2,IF(DAY($C4342)=15,Calculator!$G$34/2,0)),0)</f>
        <v>0</v>
      </c>
      <c r="L4342" s="29">
        <f ca="1">IF(DAY($C4342)=28,IF(H4342=0,0,Calculator!$G$35),0)</f>
        <v>0</v>
      </c>
      <c r="M4342" s="29">
        <f ca="1">IF(I4342&gt;0,IF(DAY($C4342)=1,SUM(INDIRECT("I"&amp;(ROW(C4341)-DAY(C4341))):I4341),0),0)</f>
        <v>0</v>
      </c>
      <c r="N4342" s="29">
        <f ca="1">IF(C4342&lt;Calculator!$G$27,0,IF(C4342=Calculator!$G$27,Calculator!$G$39,IF(H4342-K4342&lt;=0,IF(D4342&gt;Calculator!$G$39,IF(H4342-K4342+E4342+L4342+M4342+Calculator!$G$39&gt;Calculator!$G$39,Calculator!$G$39-(H4342+E4342+L4342+M4342-K4342),Calculator!$G$39),D4342),0)))</f>
        <v>0</v>
      </c>
    </row>
    <row r="4343" spans="1:14" ht="15.75" thickBot="1">
      <c r="A4343" s="33" t="str">
        <f ca="1">IF(C4343=Calculator!$H$27,"F",IF(Daily!D4343+Daily!H4343=0,IF(D4342+H4342&gt;0,"L",""),""))</f>
        <v/>
      </c>
      <c r="B4343" s="34">
        <v>4342</v>
      </c>
      <c r="C4343" s="19">
        <f t="shared" ca="1" si="269"/>
        <v>50272</v>
      </c>
      <c r="D4343" s="29">
        <f t="shared" ca="1" si="271"/>
        <v>0</v>
      </c>
      <c r="E4343" s="29">
        <f ca="1">IF(C4343&lt;Calculator!$D$26,0,IF(DAY($C4343)=1,IF(D4343-Calculator!$G$24&gt;0,Calculator!$G$24,D4343),0))</f>
        <v>0</v>
      </c>
      <c r="F4343" s="29">
        <f ca="1">IF(E4343&gt;0,D4343*Calculator!$G$22/12,0)</f>
        <v>0</v>
      </c>
      <c r="G4343" s="29">
        <f ca="1">IF(E4343&gt;0,(IFERROR(-PMT(Calculator!$G$22/12,Calculator!$G$23*12,Calculator!$G$20),0))-F4343,0)</f>
        <v>0</v>
      </c>
      <c r="H4343" s="29">
        <f t="shared" ca="1" si="272"/>
        <v>0</v>
      </c>
      <c r="I4343" s="29">
        <f t="shared" ca="1" si="270"/>
        <v>0</v>
      </c>
      <c r="J4343" s="30">
        <f>Calculator!$G$40</f>
        <v>6.5000000000000002E-2</v>
      </c>
      <c r="K4343" s="29">
        <f ca="1">IF(C4343&gt;=Calculator!$G$27,IF(DAY($C4343)=1,Calculator!$G$34/2,IF(DAY($C4343)=15,Calculator!$G$34/2,0)),0)</f>
        <v>0</v>
      </c>
      <c r="L4343" s="29">
        <f ca="1">IF(DAY($C4343)=28,IF(H4343=0,0,Calculator!$G$35),0)</f>
        <v>0</v>
      </c>
      <c r="M4343" s="29">
        <f ca="1">IF(I4343&gt;0,IF(DAY($C4343)=1,SUM(INDIRECT("I"&amp;(ROW(C4342)-DAY(C4342))):I4342),0),0)</f>
        <v>0</v>
      </c>
      <c r="N4343" s="29">
        <f ca="1">IF(C4343&lt;Calculator!$G$27,0,IF(C4343=Calculator!$G$27,Calculator!$G$39,IF(H4343-K4343&lt;=0,IF(D4343&gt;Calculator!$G$39,IF(H4343-K4343+E4343+L4343+M4343+Calculator!$G$39&gt;Calculator!$G$39,Calculator!$G$39-(H4343+E4343+L4343+M4343-K4343),Calculator!$G$39),D4343),0)))</f>
        <v>0</v>
      </c>
    </row>
    <row r="4344" spans="1:14" ht="15.75" thickBot="1">
      <c r="A4344" s="33" t="str">
        <f ca="1">IF(C4344=Calculator!$H$27,"F",IF(Daily!D4344+Daily!H4344=0,IF(D4343+H4343&gt;0,"L",""),""))</f>
        <v/>
      </c>
      <c r="B4344" s="34">
        <v>4343</v>
      </c>
      <c r="C4344" s="19">
        <f t="shared" ca="1" si="269"/>
        <v>50273</v>
      </c>
      <c r="D4344" s="29">
        <f t="shared" ca="1" si="271"/>
        <v>0</v>
      </c>
      <c r="E4344" s="29">
        <f ca="1">IF(C4344&lt;Calculator!$D$26,0,IF(DAY($C4344)=1,IF(D4344-Calculator!$G$24&gt;0,Calculator!$G$24,D4344),0))</f>
        <v>0</v>
      </c>
      <c r="F4344" s="29">
        <f ca="1">IF(E4344&gt;0,D4344*Calculator!$G$22/12,0)</f>
        <v>0</v>
      </c>
      <c r="G4344" s="29">
        <f ca="1">IF(E4344&gt;0,(IFERROR(-PMT(Calculator!$G$22/12,Calculator!$G$23*12,Calculator!$G$20),0))-F4344,0)</f>
        <v>0</v>
      </c>
      <c r="H4344" s="29">
        <f t="shared" ca="1" si="272"/>
        <v>0</v>
      </c>
      <c r="I4344" s="29">
        <f t="shared" ca="1" si="270"/>
        <v>0</v>
      </c>
      <c r="J4344" s="30">
        <f>Calculator!$G$40</f>
        <v>6.5000000000000002E-2</v>
      </c>
      <c r="K4344" s="29">
        <f ca="1">IF(C4344&gt;=Calculator!$G$27,IF(DAY($C4344)=1,Calculator!$G$34/2,IF(DAY($C4344)=15,Calculator!$G$34/2,0)),0)</f>
        <v>0</v>
      </c>
      <c r="L4344" s="29">
        <f ca="1">IF(DAY($C4344)=28,IF(H4344=0,0,Calculator!$G$35),0)</f>
        <v>0</v>
      </c>
      <c r="M4344" s="29">
        <f ca="1">IF(I4344&gt;0,IF(DAY($C4344)=1,SUM(INDIRECT("I"&amp;(ROW(C4343)-DAY(C4343))):I4343),0),0)</f>
        <v>0</v>
      </c>
      <c r="N4344" s="29">
        <f ca="1">IF(C4344&lt;Calculator!$G$27,0,IF(C4344=Calculator!$G$27,Calculator!$G$39,IF(H4344-K4344&lt;=0,IF(D4344&gt;Calculator!$G$39,IF(H4344-K4344+E4344+L4344+M4344+Calculator!$G$39&gt;Calculator!$G$39,Calculator!$G$39-(H4344+E4344+L4344+M4344-K4344),Calculator!$G$39),D4344),0)))</f>
        <v>0</v>
      </c>
    </row>
    <row r="4345" spans="1:14" ht="15.75" thickBot="1">
      <c r="A4345" s="33" t="str">
        <f ca="1">IF(C4345=Calculator!$H$27,"F",IF(Daily!D4345+Daily!H4345=0,IF(D4344+H4344&gt;0,"L",""),""))</f>
        <v/>
      </c>
      <c r="B4345" s="34">
        <v>4344</v>
      </c>
      <c r="C4345" s="19">
        <f t="shared" ca="1" si="269"/>
        <v>50274</v>
      </c>
      <c r="D4345" s="29">
        <f t="shared" ca="1" si="271"/>
        <v>0</v>
      </c>
      <c r="E4345" s="29">
        <f ca="1">IF(C4345&lt;Calculator!$D$26,0,IF(DAY($C4345)=1,IF(D4345-Calculator!$G$24&gt;0,Calculator!$G$24,D4345),0))</f>
        <v>0</v>
      </c>
      <c r="F4345" s="29">
        <f ca="1">IF(E4345&gt;0,D4345*Calculator!$G$22/12,0)</f>
        <v>0</v>
      </c>
      <c r="G4345" s="29">
        <f ca="1">IF(E4345&gt;0,(IFERROR(-PMT(Calculator!$G$22/12,Calculator!$G$23*12,Calculator!$G$20),0))-F4345,0)</f>
        <v>0</v>
      </c>
      <c r="H4345" s="29">
        <f t="shared" ca="1" si="272"/>
        <v>0</v>
      </c>
      <c r="I4345" s="29">
        <f t="shared" ca="1" si="270"/>
        <v>0</v>
      </c>
      <c r="J4345" s="30">
        <f>Calculator!$G$40</f>
        <v>6.5000000000000002E-2</v>
      </c>
      <c r="K4345" s="29">
        <f ca="1">IF(C4345&gt;=Calculator!$G$27,IF(DAY($C4345)=1,Calculator!$G$34/2,IF(DAY($C4345)=15,Calculator!$G$34/2,0)),0)</f>
        <v>0</v>
      </c>
      <c r="L4345" s="29">
        <f ca="1">IF(DAY($C4345)=28,IF(H4345=0,0,Calculator!$G$35),0)</f>
        <v>0</v>
      </c>
      <c r="M4345" s="29">
        <f ca="1">IF(I4345&gt;0,IF(DAY($C4345)=1,SUM(INDIRECT("I"&amp;(ROW(C4344)-DAY(C4344))):I4344),0),0)</f>
        <v>0</v>
      </c>
      <c r="N4345" s="29">
        <f ca="1">IF(C4345&lt;Calculator!$G$27,0,IF(C4345=Calculator!$G$27,Calculator!$G$39,IF(H4345-K4345&lt;=0,IF(D4345&gt;Calculator!$G$39,IF(H4345-K4345+E4345+L4345+M4345+Calculator!$G$39&gt;Calculator!$G$39,Calculator!$G$39-(H4345+E4345+L4345+M4345-K4345),Calculator!$G$39),D4345),0)))</f>
        <v>0</v>
      </c>
    </row>
    <row r="4346" spans="1:14" ht="15.75" thickBot="1">
      <c r="A4346" s="33" t="str">
        <f ca="1">IF(C4346=Calculator!$H$27,"F",IF(Daily!D4346+Daily!H4346=0,IF(D4345+H4345&gt;0,"L",""),""))</f>
        <v/>
      </c>
      <c r="B4346" s="34">
        <v>4345</v>
      </c>
      <c r="C4346" s="19">
        <f t="shared" ca="1" si="269"/>
        <v>50275</v>
      </c>
      <c r="D4346" s="29">
        <f t="shared" ca="1" si="271"/>
        <v>0</v>
      </c>
      <c r="E4346" s="29">
        <f ca="1">IF(C4346&lt;Calculator!$D$26,0,IF(DAY($C4346)=1,IF(D4346-Calculator!$G$24&gt;0,Calculator!$G$24,D4346),0))</f>
        <v>0</v>
      </c>
      <c r="F4346" s="29">
        <f ca="1">IF(E4346&gt;0,D4346*Calculator!$G$22/12,0)</f>
        <v>0</v>
      </c>
      <c r="G4346" s="29">
        <f ca="1">IF(E4346&gt;0,(IFERROR(-PMT(Calculator!$G$22/12,Calculator!$G$23*12,Calculator!$G$20),0))-F4346,0)</f>
        <v>0</v>
      </c>
      <c r="H4346" s="29">
        <f t="shared" ca="1" si="272"/>
        <v>0</v>
      </c>
      <c r="I4346" s="29">
        <f t="shared" ca="1" si="270"/>
        <v>0</v>
      </c>
      <c r="J4346" s="30">
        <f>Calculator!$G$40</f>
        <v>6.5000000000000002E-2</v>
      </c>
      <c r="K4346" s="29">
        <f ca="1">IF(C4346&gt;=Calculator!$G$27,IF(DAY($C4346)=1,Calculator!$G$34/2,IF(DAY($C4346)=15,Calculator!$G$34/2,0)),0)</f>
        <v>0</v>
      </c>
      <c r="L4346" s="29">
        <f ca="1">IF(DAY($C4346)=28,IF(H4346=0,0,Calculator!$G$35),0)</f>
        <v>0</v>
      </c>
      <c r="M4346" s="29">
        <f ca="1">IF(I4346&gt;0,IF(DAY($C4346)=1,SUM(INDIRECT("I"&amp;(ROW(C4345)-DAY(C4345))):I4345),0),0)</f>
        <v>0</v>
      </c>
      <c r="N4346" s="29">
        <f ca="1">IF(C4346&lt;Calculator!$G$27,0,IF(C4346=Calculator!$G$27,Calculator!$G$39,IF(H4346-K4346&lt;=0,IF(D4346&gt;Calculator!$G$39,IF(H4346-K4346+E4346+L4346+M4346+Calculator!$G$39&gt;Calculator!$G$39,Calculator!$G$39-(H4346+E4346+L4346+M4346-K4346),Calculator!$G$39),D4346),0)))</f>
        <v>0</v>
      </c>
    </row>
    <row r="4347" spans="1:14" ht="15.75" thickBot="1">
      <c r="A4347" s="33" t="str">
        <f ca="1">IF(C4347=Calculator!$H$27,"F",IF(Daily!D4347+Daily!H4347=0,IF(D4346+H4346&gt;0,"L",""),""))</f>
        <v/>
      </c>
      <c r="B4347" s="34">
        <v>4346</v>
      </c>
      <c r="C4347" s="19">
        <f t="shared" ca="1" si="269"/>
        <v>50276</v>
      </c>
      <c r="D4347" s="29">
        <f t="shared" ca="1" si="271"/>
        <v>0</v>
      </c>
      <c r="E4347" s="29">
        <f ca="1">IF(C4347&lt;Calculator!$D$26,0,IF(DAY($C4347)=1,IF(D4347-Calculator!$G$24&gt;0,Calculator!$G$24,D4347),0))</f>
        <v>0</v>
      </c>
      <c r="F4347" s="29">
        <f ca="1">IF(E4347&gt;0,D4347*Calculator!$G$22/12,0)</f>
        <v>0</v>
      </c>
      <c r="G4347" s="29">
        <f ca="1">IF(E4347&gt;0,(IFERROR(-PMT(Calculator!$G$22/12,Calculator!$G$23*12,Calculator!$G$20),0))-F4347,0)</f>
        <v>0</v>
      </c>
      <c r="H4347" s="29">
        <f t="shared" ca="1" si="272"/>
        <v>0</v>
      </c>
      <c r="I4347" s="29">
        <f t="shared" ca="1" si="270"/>
        <v>0</v>
      </c>
      <c r="J4347" s="30">
        <f>Calculator!$G$40</f>
        <v>6.5000000000000002E-2</v>
      </c>
      <c r="K4347" s="29">
        <f ca="1">IF(C4347&gt;=Calculator!$G$27,IF(DAY($C4347)=1,Calculator!$G$34/2,IF(DAY($C4347)=15,Calculator!$G$34/2,0)),0)</f>
        <v>0</v>
      </c>
      <c r="L4347" s="29">
        <f ca="1">IF(DAY($C4347)=28,IF(H4347=0,0,Calculator!$G$35),0)</f>
        <v>0</v>
      </c>
      <c r="M4347" s="29">
        <f ca="1">IF(I4347&gt;0,IF(DAY($C4347)=1,SUM(INDIRECT("I"&amp;(ROW(C4346)-DAY(C4346))):I4346),0),0)</f>
        <v>0</v>
      </c>
      <c r="N4347" s="29">
        <f ca="1">IF(C4347&lt;Calculator!$G$27,0,IF(C4347=Calculator!$G$27,Calculator!$G$39,IF(H4347-K4347&lt;=0,IF(D4347&gt;Calculator!$G$39,IF(H4347-K4347+E4347+L4347+M4347+Calculator!$G$39&gt;Calculator!$G$39,Calculator!$G$39-(H4347+E4347+L4347+M4347-K4347),Calculator!$G$39),D4347),0)))</f>
        <v>0</v>
      </c>
    </row>
    <row r="4348" spans="1:14" ht="15.75" thickBot="1">
      <c r="A4348" s="33" t="str">
        <f ca="1">IF(C4348=Calculator!$H$27,"F",IF(Daily!D4348+Daily!H4348=0,IF(D4347+H4347&gt;0,"L",""),""))</f>
        <v/>
      </c>
      <c r="B4348" s="34">
        <v>4347</v>
      </c>
      <c r="C4348" s="19">
        <f t="shared" ca="1" si="269"/>
        <v>50277</v>
      </c>
      <c r="D4348" s="29">
        <f t="shared" ca="1" si="271"/>
        <v>0</v>
      </c>
      <c r="E4348" s="29">
        <f ca="1">IF(C4348&lt;Calculator!$D$26,0,IF(DAY($C4348)=1,IF(D4348-Calculator!$G$24&gt;0,Calculator!$G$24,D4348),0))</f>
        <v>0</v>
      </c>
      <c r="F4348" s="29">
        <f ca="1">IF(E4348&gt;0,D4348*Calculator!$G$22/12,0)</f>
        <v>0</v>
      </c>
      <c r="G4348" s="29">
        <f ca="1">IF(E4348&gt;0,(IFERROR(-PMT(Calculator!$G$22/12,Calculator!$G$23*12,Calculator!$G$20),0))-F4348,0)</f>
        <v>0</v>
      </c>
      <c r="H4348" s="29">
        <f t="shared" ca="1" si="272"/>
        <v>0</v>
      </c>
      <c r="I4348" s="29">
        <f t="shared" ca="1" si="270"/>
        <v>0</v>
      </c>
      <c r="J4348" s="30">
        <f>Calculator!$G$40</f>
        <v>6.5000000000000002E-2</v>
      </c>
      <c r="K4348" s="29">
        <f ca="1">IF(C4348&gt;=Calculator!$G$27,IF(DAY($C4348)=1,Calculator!$G$34/2,IF(DAY($C4348)=15,Calculator!$G$34/2,0)),0)</f>
        <v>0</v>
      </c>
      <c r="L4348" s="29">
        <f ca="1">IF(DAY($C4348)=28,IF(H4348=0,0,Calculator!$G$35),0)</f>
        <v>0</v>
      </c>
      <c r="M4348" s="29">
        <f ca="1">IF(I4348&gt;0,IF(DAY($C4348)=1,SUM(INDIRECT("I"&amp;(ROW(C4347)-DAY(C4347))):I4347),0),0)</f>
        <v>0</v>
      </c>
      <c r="N4348" s="29">
        <f ca="1">IF(C4348&lt;Calculator!$G$27,0,IF(C4348=Calculator!$G$27,Calculator!$G$39,IF(H4348-K4348&lt;=0,IF(D4348&gt;Calculator!$G$39,IF(H4348-K4348+E4348+L4348+M4348+Calculator!$G$39&gt;Calculator!$G$39,Calculator!$G$39-(H4348+E4348+L4348+M4348-K4348),Calculator!$G$39),D4348),0)))</f>
        <v>0</v>
      </c>
    </row>
    <row r="4349" spans="1:14" ht="15.75" thickBot="1">
      <c r="A4349" s="33" t="str">
        <f ca="1">IF(C4349=Calculator!$H$27,"F",IF(Daily!D4349+Daily!H4349=0,IF(D4348+H4348&gt;0,"L",""),""))</f>
        <v/>
      </c>
      <c r="B4349" s="34">
        <v>4348</v>
      </c>
      <c r="C4349" s="19">
        <f t="shared" ca="1" si="269"/>
        <v>50278</v>
      </c>
      <c r="D4349" s="29">
        <f t="shared" ca="1" si="271"/>
        <v>0</v>
      </c>
      <c r="E4349" s="29">
        <f ca="1">IF(C4349&lt;Calculator!$D$26,0,IF(DAY($C4349)=1,IF(D4349-Calculator!$G$24&gt;0,Calculator!$G$24,D4349),0))</f>
        <v>0</v>
      </c>
      <c r="F4349" s="29">
        <f ca="1">IF(E4349&gt;0,D4349*Calculator!$G$22/12,0)</f>
        <v>0</v>
      </c>
      <c r="G4349" s="29">
        <f ca="1">IF(E4349&gt;0,(IFERROR(-PMT(Calculator!$G$22/12,Calculator!$G$23*12,Calculator!$G$20),0))-F4349,0)</f>
        <v>0</v>
      </c>
      <c r="H4349" s="29">
        <f t="shared" ca="1" si="272"/>
        <v>0</v>
      </c>
      <c r="I4349" s="29">
        <f t="shared" ca="1" si="270"/>
        <v>0</v>
      </c>
      <c r="J4349" s="30">
        <f>Calculator!$G$40</f>
        <v>6.5000000000000002E-2</v>
      </c>
      <c r="K4349" s="29">
        <f ca="1">IF(C4349&gt;=Calculator!$G$27,IF(DAY($C4349)=1,Calculator!$G$34/2,IF(DAY($C4349)=15,Calculator!$G$34/2,0)),0)</f>
        <v>0</v>
      </c>
      <c r="L4349" s="29">
        <f ca="1">IF(DAY($C4349)=28,IF(H4349=0,0,Calculator!$G$35),0)</f>
        <v>0</v>
      </c>
      <c r="M4349" s="29">
        <f ca="1">IF(I4349&gt;0,IF(DAY($C4349)=1,SUM(INDIRECT("I"&amp;(ROW(C4348)-DAY(C4348))):I4348),0),0)</f>
        <v>0</v>
      </c>
      <c r="N4349" s="29">
        <f ca="1">IF(C4349&lt;Calculator!$G$27,0,IF(C4349=Calculator!$G$27,Calculator!$G$39,IF(H4349-K4349&lt;=0,IF(D4349&gt;Calculator!$G$39,IF(H4349-K4349+E4349+L4349+M4349+Calculator!$G$39&gt;Calculator!$G$39,Calculator!$G$39-(H4349+E4349+L4349+M4349-K4349),Calculator!$G$39),D4349),0)))</f>
        <v>0</v>
      </c>
    </row>
    <row r="4350" spans="1:14" ht="15.75" thickBot="1">
      <c r="A4350" s="33" t="str">
        <f ca="1">IF(C4350=Calculator!$H$27,"F",IF(Daily!D4350+Daily!H4350=0,IF(D4349+H4349&gt;0,"L",""),""))</f>
        <v/>
      </c>
      <c r="B4350" s="34">
        <v>4349</v>
      </c>
      <c r="C4350" s="19">
        <f t="shared" ca="1" si="269"/>
        <v>50279</v>
      </c>
      <c r="D4350" s="29">
        <f t="shared" ca="1" si="271"/>
        <v>0</v>
      </c>
      <c r="E4350" s="29">
        <f ca="1">IF(C4350&lt;Calculator!$D$26,0,IF(DAY($C4350)=1,IF(D4350-Calculator!$G$24&gt;0,Calculator!$G$24,D4350),0))</f>
        <v>0</v>
      </c>
      <c r="F4350" s="29">
        <f ca="1">IF(E4350&gt;0,D4350*Calculator!$G$22/12,0)</f>
        <v>0</v>
      </c>
      <c r="G4350" s="29">
        <f ca="1">IF(E4350&gt;0,(IFERROR(-PMT(Calculator!$G$22/12,Calculator!$G$23*12,Calculator!$G$20),0))-F4350,0)</f>
        <v>0</v>
      </c>
      <c r="H4350" s="29">
        <f t="shared" ca="1" si="272"/>
        <v>0</v>
      </c>
      <c r="I4350" s="29">
        <f t="shared" ca="1" si="270"/>
        <v>0</v>
      </c>
      <c r="J4350" s="30">
        <f>Calculator!$G$40</f>
        <v>6.5000000000000002E-2</v>
      </c>
      <c r="K4350" s="29">
        <f ca="1">IF(C4350&gt;=Calculator!$G$27,IF(DAY($C4350)=1,Calculator!$G$34/2,IF(DAY($C4350)=15,Calculator!$G$34/2,0)),0)</f>
        <v>0</v>
      </c>
      <c r="L4350" s="29">
        <f ca="1">IF(DAY($C4350)=28,IF(H4350=0,0,Calculator!$G$35),0)</f>
        <v>0</v>
      </c>
      <c r="M4350" s="29">
        <f ca="1">IF(I4350&gt;0,IF(DAY($C4350)=1,SUM(INDIRECT("I"&amp;(ROW(C4349)-DAY(C4349))):I4349),0),0)</f>
        <v>0</v>
      </c>
      <c r="N4350" s="29">
        <f ca="1">IF(C4350&lt;Calculator!$G$27,0,IF(C4350=Calculator!$G$27,Calculator!$G$39,IF(H4350-K4350&lt;=0,IF(D4350&gt;Calculator!$G$39,IF(H4350-K4350+E4350+L4350+M4350+Calculator!$G$39&gt;Calculator!$G$39,Calculator!$G$39-(H4350+E4350+L4350+M4350-K4350),Calculator!$G$39),D4350),0)))</f>
        <v>0</v>
      </c>
    </row>
    <row r="4351" spans="1:14" ht="15.75" thickBot="1">
      <c r="A4351" s="33" t="str">
        <f ca="1">IF(C4351=Calculator!$H$27,"F",IF(Daily!D4351+Daily!H4351=0,IF(D4350+H4350&gt;0,"L",""),""))</f>
        <v/>
      </c>
      <c r="B4351" s="34">
        <v>4350</v>
      </c>
      <c r="C4351" s="19">
        <f t="shared" ca="1" si="269"/>
        <v>50280</v>
      </c>
      <c r="D4351" s="29">
        <f t="shared" ca="1" si="271"/>
        <v>0</v>
      </c>
      <c r="E4351" s="29">
        <f ca="1">IF(C4351&lt;Calculator!$D$26,0,IF(DAY($C4351)=1,IF(D4351-Calculator!$G$24&gt;0,Calculator!$G$24,D4351),0))</f>
        <v>0</v>
      </c>
      <c r="F4351" s="29">
        <f ca="1">IF(E4351&gt;0,D4351*Calculator!$G$22/12,0)</f>
        <v>0</v>
      </c>
      <c r="G4351" s="29">
        <f ca="1">IF(E4351&gt;0,(IFERROR(-PMT(Calculator!$G$22/12,Calculator!$G$23*12,Calculator!$G$20),0))-F4351,0)</f>
        <v>0</v>
      </c>
      <c r="H4351" s="29">
        <f t="shared" ca="1" si="272"/>
        <v>0</v>
      </c>
      <c r="I4351" s="29">
        <f t="shared" ca="1" si="270"/>
        <v>0</v>
      </c>
      <c r="J4351" s="30">
        <f>Calculator!$G$40</f>
        <v>6.5000000000000002E-2</v>
      </c>
      <c r="K4351" s="29">
        <f ca="1">IF(C4351&gt;=Calculator!$G$27,IF(DAY($C4351)=1,Calculator!$G$34/2,IF(DAY($C4351)=15,Calculator!$G$34/2,0)),0)</f>
        <v>0</v>
      </c>
      <c r="L4351" s="29">
        <f ca="1">IF(DAY($C4351)=28,IF(H4351=0,0,Calculator!$G$35),0)</f>
        <v>0</v>
      </c>
      <c r="M4351" s="29">
        <f ca="1">IF(I4351&gt;0,IF(DAY($C4351)=1,SUM(INDIRECT("I"&amp;(ROW(C4350)-DAY(C4350))):I4350),0),0)</f>
        <v>0</v>
      </c>
      <c r="N4351" s="29">
        <f ca="1">IF(C4351&lt;Calculator!$G$27,0,IF(C4351=Calculator!$G$27,Calculator!$G$39,IF(H4351-K4351&lt;=0,IF(D4351&gt;Calculator!$G$39,IF(H4351-K4351+E4351+L4351+M4351+Calculator!$G$39&gt;Calculator!$G$39,Calculator!$G$39-(H4351+E4351+L4351+M4351-K4351),Calculator!$G$39),D4351),0)))</f>
        <v>0</v>
      </c>
    </row>
    <row r="4352" spans="1:14" ht="15.75" thickBot="1">
      <c r="A4352" s="33" t="str">
        <f ca="1">IF(C4352=Calculator!$H$27,"F",IF(Daily!D4352+Daily!H4352=0,IF(D4351+H4351&gt;0,"L",""),""))</f>
        <v/>
      </c>
      <c r="B4352" s="34">
        <v>4351</v>
      </c>
      <c r="C4352" s="19">
        <f t="shared" ca="1" si="269"/>
        <v>50281</v>
      </c>
      <c r="D4352" s="29">
        <f t="shared" ca="1" si="271"/>
        <v>0</v>
      </c>
      <c r="E4352" s="29">
        <f ca="1">IF(C4352&lt;Calculator!$D$26,0,IF(DAY($C4352)=1,IF(D4352-Calculator!$G$24&gt;0,Calculator!$G$24,D4352),0))</f>
        <v>0</v>
      </c>
      <c r="F4352" s="29">
        <f ca="1">IF(E4352&gt;0,D4352*Calculator!$G$22/12,0)</f>
        <v>0</v>
      </c>
      <c r="G4352" s="29">
        <f ca="1">IF(E4352&gt;0,(IFERROR(-PMT(Calculator!$G$22/12,Calculator!$G$23*12,Calculator!$G$20),0))-F4352,0)</f>
        <v>0</v>
      </c>
      <c r="H4352" s="29">
        <f t="shared" ca="1" si="272"/>
        <v>0</v>
      </c>
      <c r="I4352" s="29">
        <f t="shared" ca="1" si="270"/>
        <v>0</v>
      </c>
      <c r="J4352" s="30">
        <f>Calculator!$G$40</f>
        <v>6.5000000000000002E-2</v>
      </c>
      <c r="K4352" s="29">
        <f ca="1">IF(C4352&gt;=Calculator!$G$27,IF(DAY($C4352)=1,Calculator!$G$34/2,IF(DAY($C4352)=15,Calculator!$G$34/2,0)),0)</f>
        <v>0</v>
      </c>
      <c r="L4352" s="29">
        <f ca="1">IF(DAY($C4352)=28,IF(H4352=0,0,Calculator!$G$35),0)</f>
        <v>0</v>
      </c>
      <c r="M4352" s="29">
        <f ca="1">IF(I4352&gt;0,IF(DAY($C4352)=1,SUM(INDIRECT("I"&amp;(ROW(C4351)-DAY(C4351))):I4351),0),0)</f>
        <v>0</v>
      </c>
      <c r="N4352" s="29">
        <f ca="1">IF(C4352&lt;Calculator!$G$27,0,IF(C4352=Calculator!$G$27,Calculator!$G$39,IF(H4352-K4352&lt;=0,IF(D4352&gt;Calculator!$G$39,IF(H4352-K4352+E4352+L4352+M4352+Calculator!$G$39&gt;Calculator!$G$39,Calculator!$G$39-(H4352+E4352+L4352+M4352-K4352),Calculator!$G$39),D4352),0)))</f>
        <v>0</v>
      </c>
    </row>
    <row r="4353" spans="1:14" ht="15.75" thickBot="1">
      <c r="A4353" s="33" t="str">
        <f ca="1">IF(C4353=Calculator!$H$27,"F",IF(Daily!D4353+Daily!H4353=0,IF(D4352+H4352&gt;0,"L",""),""))</f>
        <v/>
      </c>
      <c r="B4353" s="34">
        <v>4352</v>
      </c>
      <c r="C4353" s="19">
        <f t="shared" ca="1" si="269"/>
        <v>50282</v>
      </c>
      <c r="D4353" s="29">
        <f t="shared" ca="1" si="271"/>
        <v>0</v>
      </c>
      <c r="E4353" s="29">
        <f ca="1">IF(C4353&lt;Calculator!$D$26,0,IF(DAY($C4353)=1,IF(D4353-Calculator!$G$24&gt;0,Calculator!$G$24,D4353),0))</f>
        <v>0</v>
      </c>
      <c r="F4353" s="29">
        <f ca="1">IF(E4353&gt;0,D4353*Calculator!$G$22/12,0)</f>
        <v>0</v>
      </c>
      <c r="G4353" s="29">
        <f ca="1">IF(E4353&gt;0,(IFERROR(-PMT(Calculator!$G$22/12,Calculator!$G$23*12,Calculator!$G$20),0))-F4353,0)</f>
        <v>0</v>
      </c>
      <c r="H4353" s="29">
        <f t="shared" ca="1" si="272"/>
        <v>0</v>
      </c>
      <c r="I4353" s="29">
        <f t="shared" ca="1" si="270"/>
        <v>0</v>
      </c>
      <c r="J4353" s="30">
        <f>Calculator!$G$40</f>
        <v>6.5000000000000002E-2</v>
      </c>
      <c r="K4353" s="29">
        <f ca="1">IF(C4353&gt;=Calculator!$G$27,IF(DAY($C4353)=1,Calculator!$G$34/2,IF(DAY($C4353)=15,Calculator!$G$34/2,0)),0)</f>
        <v>0</v>
      </c>
      <c r="L4353" s="29">
        <f ca="1">IF(DAY($C4353)=28,IF(H4353=0,0,Calculator!$G$35),0)</f>
        <v>0</v>
      </c>
      <c r="M4353" s="29">
        <f ca="1">IF(I4353&gt;0,IF(DAY($C4353)=1,SUM(INDIRECT("I"&amp;(ROW(C4352)-DAY(C4352))):I4352),0),0)</f>
        <v>0</v>
      </c>
      <c r="N4353" s="29">
        <f ca="1">IF(C4353&lt;Calculator!$G$27,0,IF(C4353=Calculator!$G$27,Calculator!$G$39,IF(H4353-K4353&lt;=0,IF(D4353&gt;Calculator!$G$39,IF(H4353-K4353+E4353+L4353+M4353+Calculator!$G$39&gt;Calculator!$G$39,Calculator!$G$39-(H4353+E4353+L4353+M4353-K4353),Calculator!$G$39),D4353),0)))</f>
        <v>0</v>
      </c>
    </row>
    <row r="4354" spans="1:14" ht="15.75" thickBot="1">
      <c r="A4354" s="33" t="str">
        <f ca="1">IF(C4354=Calculator!$H$27,"F",IF(Daily!D4354+Daily!H4354=0,IF(D4353+H4353&gt;0,"L",""),""))</f>
        <v/>
      </c>
      <c r="B4354" s="34">
        <v>4353</v>
      </c>
      <c r="C4354" s="19">
        <f t="shared" ca="1" si="269"/>
        <v>50283</v>
      </c>
      <c r="D4354" s="29">
        <f t="shared" ca="1" si="271"/>
        <v>0</v>
      </c>
      <c r="E4354" s="29">
        <f ca="1">IF(C4354&lt;Calculator!$D$26,0,IF(DAY($C4354)=1,IF(D4354-Calculator!$G$24&gt;0,Calculator!$G$24,D4354),0))</f>
        <v>0</v>
      </c>
      <c r="F4354" s="29">
        <f ca="1">IF(E4354&gt;0,D4354*Calculator!$G$22/12,0)</f>
        <v>0</v>
      </c>
      <c r="G4354" s="29">
        <f ca="1">IF(E4354&gt;0,(IFERROR(-PMT(Calculator!$G$22/12,Calculator!$G$23*12,Calculator!$G$20),0))-F4354,0)</f>
        <v>0</v>
      </c>
      <c r="H4354" s="29">
        <f t="shared" ca="1" si="272"/>
        <v>0</v>
      </c>
      <c r="I4354" s="29">
        <f t="shared" ca="1" si="270"/>
        <v>0</v>
      </c>
      <c r="J4354" s="30">
        <f>Calculator!$G$40</f>
        <v>6.5000000000000002E-2</v>
      </c>
      <c r="K4354" s="29">
        <f ca="1">IF(C4354&gt;=Calculator!$G$27,IF(DAY($C4354)=1,Calculator!$G$34/2,IF(DAY($C4354)=15,Calculator!$G$34/2,0)),0)</f>
        <v>0</v>
      </c>
      <c r="L4354" s="29">
        <f ca="1">IF(DAY($C4354)=28,IF(H4354=0,0,Calculator!$G$35),0)</f>
        <v>0</v>
      </c>
      <c r="M4354" s="29">
        <f ca="1">IF(I4354&gt;0,IF(DAY($C4354)=1,SUM(INDIRECT("I"&amp;(ROW(C4353)-DAY(C4353))):I4353),0),0)</f>
        <v>0</v>
      </c>
      <c r="N4354" s="29">
        <f ca="1">IF(C4354&lt;Calculator!$G$27,0,IF(C4354=Calculator!$G$27,Calculator!$G$39,IF(H4354-K4354&lt;=0,IF(D4354&gt;Calculator!$G$39,IF(H4354-K4354+E4354+L4354+M4354+Calculator!$G$39&gt;Calculator!$G$39,Calculator!$G$39-(H4354+E4354+L4354+M4354-K4354),Calculator!$G$39),D4354),0)))</f>
        <v>0</v>
      </c>
    </row>
    <row r="4355" spans="1:14" ht="15.75" thickBot="1">
      <c r="A4355" s="33" t="str">
        <f ca="1">IF(C4355=Calculator!$H$27,"F",IF(Daily!D4355+Daily!H4355=0,IF(D4354+H4354&gt;0,"L",""),""))</f>
        <v/>
      </c>
      <c r="B4355" s="34">
        <v>4354</v>
      </c>
      <c r="C4355" s="19">
        <f t="shared" ref="C4355:C4418" ca="1" si="273">C4354+1</f>
        <v>50284</v>
      </c>
      <c r="D4355" s="29">
        <f t="shared" ca="1" si="271"/>
        <v>0</v>
      </c>
      <c r="E4355" s="29">
        <f ca="1">IF(C4355&lt;Calculator!$D$26,0,IF(DAY($C4355)=1,IF(D4355-Calculator!$G$24&gt;0,Calculator!$G$24,D4355),0))</f>
        <v>0</v>
      </c>
      <c r="F4355" s="29">
        <f ca="1">IF(E4355&gt;0,D4355*Calculator!$G$22/12,0)</f>
        <v>0</v>
      </c>
      <c r="G4355" s="29">
        <f ca="1">IF(E4355&gt;0,(IFERROR(-PMT(Calculator!$G$22/12,Calculator!$G$23*12,Calculator!$G$20),0))-F4355,0)</f>
        <v>0</v>
      </c>
      <c r="H4355" s="29">
        <f t="shared" ca="1" si="272"/>
        <v>0</v>
      </c>
      <c r="I4355" s="29">
        <f t="shared" ref="I4355:I4418" ca="1" si="274">H4355*J4355/365</f>
        <v>0</v>
      </c>
      <c r="J4355" s="30">
        <f>Calculator!$G$40</f>
        <v>6.5000000000000002E-2</v>
      </c>
      <c r="K4355" s="29">
        <f ca="1">IF(C4355&gt;=Calculator!$G$27,IF(DAY($C4355)=1,Calculator!$G$34/2,IF(DAY($C4355)=15,Calculator!$G$34/2,0)),0)</f>
        <v>4500</v>
      </c>
      <c r="L4355" s="29">
        <f ca="1">IF(DAY($C4355)=28,IF(H4355=0,0,Calculator!$G$35),0)</f>
        <v>0</v>
      </c>
      <c r="M4355" s="29">
        <f ca="1">IF(I4355&gt;0,IF(DAY($C4355)=1,SUM(INDIRECT("I"&amp;(ROW(C4354)-DAY(C4354))):I4354),0),0)</f>
        <v>0</v>
      </c>
      <c r="N4355" s="29">
        <f ca="1">IF(C4355&lt;Calculator!$G$27,0,IF(C4355=Calculator!$G$27,Calculator!$G$39,IF(H4355-K4355&lt;=0,IF(D4355&gt;Calculator!$G$39,IF(H4355-K4355+E4355+L4355+M4355+Calculator!$G$39&gt;Calculator!$G$39,Calculator!$G$39-(H4355+E4355+L4355+M4355-K4355),Calculator!$G$39),D4355),0)))</f>
        <v>0</v>
      </c>
    </row>
    <row r="4356" spans="1:14" ht="15.75" thickBot="1">
      <c r="A4356" s="33" t="str">
        <f ca="1">IF(C4356=Calculator!$H$27,"F",IF(Daily!D4356+Daily!H4356=0,IF(D4355+H4355&gt;0,"L",""),""))</f>
        <v/>
      </c>
      <c r="B4356" s="34">
        <v>4355</v>
      </c>
      <c r="C4356" s="19">
        <f t="shared" ca="1" si="273"/>
        <v>50285</v>
      </c>
      <c r="D4356" s="29">
        <f t="shared" ref="D4356:D4419" ca="1" si="275">IF(((D4355-G4355)-N4355)&lt;0,0,((D4355-G4355)-N4355))</f>
        <v>0</v>
      </c>
      <c r="E4356" s="29">
        <f ca="1">IF(C4356&lt;Calculator!$D$26,0,IF(DAY($C4356)=1,IF(D4356-Calculator!$G$24&gt;0,Calculator!$G$24,D4356),0))</f>
        <v>0</v>
      </c>
      <c r="F4356" s="29">
        <f ca="1">IF(E4356&gt;0,D4356*Calculator!$G$22/12,0)</f>
        <v>0</v>
      </c>
      <c r="G4356" s="29">
        <f ca="1">IF(E4356&gt;0,(IFERROR(-PMT(Calculator!$G$22/12,Calculator!$G$23*12,Calculator!$G$20),0))-F4356,0)</f>
        <v>0</v>
      </c>
      <c r="H4356" s="29">
        <f t="shared" ref="H4356:H4419" ca="1" si="276">IF((H4355-K4355+SUM(L4355:N4355)+E4355)&lt;0,0,(H4355-K4355+SUM(L4355:N4355)+E4355))</f>
        <v>0</v>
      </c>
      <c r="I4356" s="29">
        <f t="shared" ca="1" si="274"/>
        <v>0</v>
      </c>
      <c r="J4356" s="30">
        <f>Calculator!$G$40</f>
        <v>6.5000000000000002E-2</v>
      </c>
      <c r="K4356" s="29">
        <f ca="1">IF(C4356&gt;=Calculator!$G$27,IF(DAY($C4356)=1,Calculator!$G$34/2,IF(DAY($C4356)=15,Calculator!$G$34/2,0)),0)</f>
        <v>0</v>
      </c>
      <c r="L4356" s="29">
        <f ca="1">IF(DAY($C4356)=28,IF(H4356=0,0,Calculator!$G$35),0)</f>
        <v>0</v>
      </c>
      <c r="M4356" s="29">
        <f ca="1">IF(I4356&gt;0,IF(DAY($C4356)=1,SUM(INDIRECT("I"&amp;(ROW(C4355)-DAY(C4355))):I4355),0),0)</f>
        <v>0</v>
      </c>
      <c r="N4356" s="29">
        <f ca="1">IF(C4356&lt;Calculator!$G$27,0,IF(C4356=Calculator!$G$27,Calculator!$G$39,IF(H4356-K4356&lt;=0,IF(D4356&gt;Calculator!$G$39,IF(H4356-K4356+E4356+L4356+M4356+Calculator!$G$39&gt;Calculator!$G$39,Calculator!$G$39-(H4356+E4356+L4356+M4356-K4356),Calculator!$G$39),D4356),0)))</f>
        <v>0</v>
      </c>
    </row>
    <row r="4357" spans="1:14" ht="15.75" thickBot="1">
      <c r="A4357" s="33" t="str">
        <f ca="1">IF(C4357=Calculator!$H$27,"F",IF(Daily!D4357+Daily!H4357=0,IF(D4356+H4356&gt;0,"L",""),""))</f>
        <v/>
      </c>
      <c r="B4357" s="34">
        <v>4356</v>
      </c>
      <c r="C4357" s="19">
        <f t="shared" ca="1" si="273"/>
        <v>50286</v>
      </c>
      <c r="D4357" s="29">
        <f t="shared" ca="1" si="275"/>
        <v>0</v>
      </c>
      <c r="E4357" s="29">
        <f ca="1">IF(C4357&lt;Calculator!$D$26,0,IF(DAY($C4357)=1,IF(D4357-Calculator!$G$24&gt;0,Calculator!$G$24,D4357),0))</f>
        <v>0</v>
      </c>
      <c r="F4357" s="29">
        <f ca="1">IF(E4357&gt;0,D4357*Calculator!$G$22/12,0)</f>
        <v>0</v>
      </c>
      <c r="G4357" s="29">
        <f ca="1">IF(E4357&gt;0,(IFERROR(-PMT(Calculator!$G$22/12,Calculator!$G$23*12,Calculator!$G$20),0))-F4357,0)</f>
        <v>0</v>
      </c>
      <c r="H4357" s="29">
        <f t="shared" ca="1" si="276"/>
        <v>0</v>
      </c>
      <c r="I4357" s="29">
        <f t="shared" ca="1" si="274"/>
        <v>0</v>
      </c>
      <c r="J4357" s="30">
        <f>Calculator!$G$40</f>
        <v>6.5000000000000002E-2</v>
      </c>
      <c r="K4357" s="29">
        <f ca="1">IF(C4357&gt;=Calculator!$G$27,IF(DAY($C4357)=1,Calculator!$G$34/2,IF(DAY($C4357)=15,Calculator!$G$34/2,0)),0)</f>
        <v>0</v>
      </c>
      <c r="L4357" s="29">
        <f ca="1">IF(DAY($C4357)=28,IF(H4357=0,0,Calculator!$G$35),0)</f>
        <v>0</v>
      </c>
      <c r="M4357" s="29">
        <f ca="1">IF(I4357&gt;0,IF(DAY($C4357)=1,SUM(INDIRECT("I"&amp;(ROW(C4356)-DAY(C4356))):I4356),0),0)</f>
        <v>0</v>
      </c>
      <c r="N4357" s="29">
        <f ca="1">IF(C4357&lt;Calculator!$G$27,0,IF(C4357=Calculator!$G$27,Calculator!$G$39,IF(H4357-K4357&lt;=0,IF(D4357&gt;Calculator!$G$39,IF(H4357-K4357+E4357+L4357+M4357+Calculator!$G$39&gt;Calculator!$G$39,Calculator!$G$39-(H4357+E4357+L4357+M4357-K4357),Calculator!$G$39),D4357),0)))</f>
        <v>0</v>
      </c>
    </row>
    <row r="4358" spans="1:14" ht="15.75" thickBot="1">
      <c r="A4358" s="33" t="str">
        <f ca="1">IF(C4358=Calculator!$H$27,"F",IF(Daily!D4358+Daily!H4358=0,IF(D4357+H4357&gt;0,"L",""),""))</f>
        <v/>
      </c>
      <c r="B4358" s="34">
        <v>4357</v>
      </c>
      <c r="C4358" s="19">
        <f t="shared" ca="1" si="273"/>
        <v>50287</v>
      </c>
      <c r="D4358" s="29">
        <f t="shared" ca="1" si="275"/>
        <v>0</v>
      </c>
      <c r="E4358" s="29">
        <f ca="1">IF(C4358&lt;Calculator!$D$26,0,IF(DAY($C4358)=1,IF(D4358-Calculator!$G$24&gt;0,Calculator!$G$24,D4358),0))</f>
        <v>0</v>
      </c>
      <c r="F4358" s="29">
        <f ca="1">IF(E4358&gt;0,D4358*Calculator!$G$22/12,0)</f>
        <v>0</v>
      </c>
      <c r="G4358" s="29">
        <f ca="1">IF(E4358&gt;0,(IFERROR(-PMT(Calculator!$G$22/12,Calculator!$G$23*12,Calculator!$G$20),0))-F4358,0)</f>
        <v>0</v>
      </c>
      <c r="H4358" s="29">
        <f t="shared" ca="1" si="276"/>
        <v>0</v>
      </c>
      <c r="I4358" s="29">
        <f t="shared" ca="1" si="274"/>
        <v>0</v>
      </c>
      <c r="J4358" s="30">
        <f>Calculator!$G$40</f>
        <v>6.5000000000000002E-2</v>
      </c>
      <c r="K4358" s="29">
        <f ca="1">IF(C4358&gt;=Calculator!$G$27,IF(DAY($C4358)=1,Calculator!$G$34/2,IF(DAY($C4358)=15,Calculator!$G$34/2,0)),0)</f>
        <v>0</v>
      </c>
      <c r="L4358" s="29">
        <f ca="1">IF(DAY($C4358)=28,IF(H4358=0,0,Calculator!$G$35),0)</f>
        <v>0</v>
      </c>
      <c r="M4358" s="29">
        <f ca="1">IF(I4358&gt;0,IF(DAY($C4358)=1,SUM(INDIRECT("I"&amp;(ROW(C4357)-DAY(C4357))):I4357),0),0)</f>
        <v>0</v>
      </c>
      <c r="N4358" s="29">
        <f ca="1">IF(C4358&lt;Calculator!$G$27,0,IF(C4358=Calculator!$G$27,Calculator!$G$39,IF(H4358-K4358&lt;=0,IF(D4358&gt;Calculator!$G$39,IF(H4358-K4358+E4358+L4358+M4358+Calculator!$G$39&gt;Calculator!$G$39,Calculator!$G$39-(H4358+E4358+L4358+M4358-K4358),Calculator!$G$39),D4358),0)))</f>
        <v>0</v>
      </c>
    </row>
    <row r="4359" spans="1:14" ht="15.75" thickBot="1">
      <c r="A4359" s="33" t="str">
        <f ca="1">IF(C4359=Calculator!$H$27,"F",IF(Daily!D4359+Daily!H4359=0,IF(D4358+H4358&gt;0,"L",""),""))</f>
        <v/>
      </c>
      <c r="B4359" s="34">
        <v>4358</v>
      </c>
      <c r="C4359" s="19">
        <f t="shared" ca="1" si="273"/>
        <v>50288</v>
      </c>
      <c r="D4359" s="29">
        <f t="shared" ca="1" si="275"/>
        <v>0</v>
      </c>
      <c r="E4359" s="29">
        <f ca="1">IF(C4359&lt;Calculator!$D$26,0,IF(DAY($C4359)=1,IF(D4359-Calculator!$G$24&gt;0,Calculator!$G$24,D4359),0))</f>
        <v>0</v>
      </c>
      <c r="F4359" s="29">
        <f ca="1">IF(E4359&gt;0,D4359*Calculator!$G$22/12,0)</f>
        <v>0</v>
      </c>
      <c r="G4359" s="29">
        <f ca="1">IF(E4359&gt;0,(IFERROR(-PMT(Calculator!$G$22/12,Calculator!$G$23*12,Calculator!$G$20),0))-F4359,0)</f>
        <v>0</v>
      </c>
      <c r="H4359" s="29">
        <f t="shared" ca="1" si="276"/>
        <v>0</v>
      </c>
      <c r="I4359" s="29">
        <f t="shared" ca="1" si="274"/>
        <v>0</v>
      </c>
      <c r="J4359" s="30">
        <f>Calculator!$G$40</f>
        <v>6.5000000000000002E-2</v>
      </c>
      <c r="K4359" s="29">
        <f ca="1">IF(C4359&gt;=Calculator!$G$27,IF(DAY($C4359)=1,Calculator!$G$34/2,IF(DAY($C4359)=15,Calculator!$G$34/2,0)),0)</f>
        <v>0</v>
      </c>
      <c r="L4359" s="29">
        <f ca="1">IF(DAY($C4359)=28,IF(H4359=0,0,Calculator!$G$35),0)</f>
        <v>0</v>
      </c>
      <c r="M4359" s="29">
        <f ca="1">IF(I4359&gt;0,IF(DAY($C4359)=1,SUM(INDIRECT("I"&amp;(ROW(C4358)-DAY(C4358))):I4358),0),0)</f>
        <v>0</v>
      </c>
      <c r="N4359" s="29">
        <f ca="1">IF(C4359&lt;Calculator!$G$27,0,IF(C4359=Calculator!$G$27,Calculator!$G$39,IF(H4359-K4359&lt;=0,IF(D4359&gt;Calculator!$G$39,IF(H4359-K4359+E4359+L4359+M4359+Calculator!$G$39&gt;Calculator!$G$39,Calculator!$G$39-(H4359+E4359+L4359+M4359-K4359),Calculator!$G$39),D4359),0)))</f>
        <v>0</v>
      </c>
    </row>
    <row r="4360" spans="1:14" ht="15.75" thickBot="1">
      <c r="A4360" s="33" t="str">
        <f ca="1">IF(C4360=Calculator!$H$27,"F",IF(Daily!D4360+Daily!H4360=0,IF(D4359+H4359&gt;0,"L",""),""))</f>
        <v/>
      </c>
      <c r="B4360" s="34">
        <v>4359</v>
      </c>
      <c r="C4360" s="19">
        <f t="shared" ca="1" si="273"/>
        <v>50289</v>
      </c>
      <c r="D4360" s="29">
        <f t="shared" ca="1" si="275"/>
        <v>0</v>
      </c>
      <c r="E4360" s="29">
        <f ca="1">IF(C4360&lt;Calculator!$D$26,0,IF(DAY($C4360)=1,IF(D4360-Calculator!$G$24&gt;0,Calculator!$G$24,D4360),0))</f>
        <v>0</v>
      </c>
      <c r="F4360" s="29">
        <f ca="1">IF(E4360&gt;0,D4360*Calculator!$G$22/12,0)</f>
        <v>0</v>
      </c>
      <c r="G4360" s="29">
        <f ca="1">IF(E4360&gt;0,(IFERROR(-PMT(Calculator!$G$22/12,Calculator!$G$23*12,Calculator!$G$20),0))-F4360,0)</f>
        <v>0</v>
      </c>
      <c r="H4360" s="29">
        <f t="shared" ca="1" si="276"/>
        <v>0</v>
      </c>
      <c r="I4360" s="29">
        <f t="shared" ca="1" si="274"/>
        <v>0</v>
      </c>
      <c r="J4360" s="30">
        <f>Calculator!$G$40</f>
        <v>6.5000000000000002E-2</v>
      </c>
      <c r="K4360" s="29">
        <f ca="1">IF(C4360&gt;=Calculator!$G$27,IF(DAY($C4360)=1,Calculator!$G$34/2,IF(DAY($C4360)=15,Calculator!$G$34/2,0)),0)</f>
        <v>0</v>
      </c>
      <c r="L4360" s="29">
        <f ca="1">IF(DAY($C4360)=28,IF(H4360=0,0,Calculator!$G$35),0)</f>
        <v>0</v>
      </c>
      <c r="M4360" s="29">
        <f ca="1">IF(I4360&gt;0,IF(DAY($C4360)=1,SUM(INDIRECT("I"&amp;(ROW(C4359)-DAY(C4359))):I4359),0),0)</f>
        <v>0</v>
      </c>
      <c r="N4360" s="29">
        <f ca="1">IF(C4360&lt;Calculator!$G$27,0,IF(C4360=Calculator!$G$27,Calculator!$G$39,IF(H4360-K4360&lt;=0,IF(D4360&gt;Calculator!$G$39,IF(H4360-K4360+E4360+L4360+M4360+Calculator!$G$39&gt;Calculator!$G$39,Calculator!$G$39-(H4360+E4360+L4360+M4360-K4360),Calculator!$G$39),D4360),0)))</f>
        <v>0</v>
      </c>
    </row>
    <row r="4361" spans="1:14" ht="15.75" thickBot="1">
      <c r="A4361" s="33" t="str">
        <f ca="1">IF(C4361=Calculator!$H$27,"F",IF(Daily!D4361+Daily!H4361=0,IF(D4360+H4360&gt;0,"L",""),""))</f>
        <v/>
      </c>
      <c r="B4361" s="34">
        <v>4360</v>
      </c>
      <c r="C4361" s="19">
        <f t="shared" ca="1" si="273"/>
        <v>50290</v>
      </c>
      <c r="D4361" s="29">
        <f t="shared" ca="1" si="275"/>
        <v>0</v>
      </c>
      <c r="E4361" s="29">
        <f ca="1">IF(C4361&lt;Calculator!$D$26,0,IF(DAY($C4361)=1,IF(D4361-Calculator!$G$24&gt;0,Calculator!$G$24,D4361),0))</f>
        <v>0</v>
      </c>
      <c r="F4361" s="29">
        <f ca="1">IF(E4361&gt;0,D4361*Calculator!$G$22/12,0)</f>
        <v>0</v>
      </c>
      <c r="G4361" s="29">
        <f ca="1">IF(E4361&gt;0,(IFERROR(-PMT(Calculator!$G$22/12,Calculator!$G$23*12,Calculator!$G$20),0))-F4361,0)</f>
        <v>0</v>
      </c>
      <c r="H4361" s="29">
        <f t="shared" ca="1" si="276"/>
        <v>0</v>
      </c>
      <c r="I4361" s="29">
        <f t="shared" ca="1" si="274"/>
        <v>0</v>
      </c>
      <c r="J4361" s="30">
        <f>Calculator!$G$40</f>
        <v>6.5000000000000002E-2</v>
      </c>
      <c r="K4361" s="29">
        <f ca="1">IF(C4361&gt;=Calculator!$G$27,IF(DAY($C4361)=1,Calculator!$G$34/2,IF(DAY($C4361)=15,Calculator!$G$34/2,0)),0)</f>
        <v>0</v>
      </c>
      <c r="L4361" s="29">
        <f ca="1">IF(DAY($C4361)=28,IF(H4361=0,0,Calculator!$G$35),0)</f>
        <v>0</v>
      </c>
      <c r="M4361" s="29">
        <f ca="1">IF(I4361&gt;0,IF(DAY($C4361)=1,SUM(INDIRECT("I"&amp;(ROW(C4360)-DAY(C4360))):I4360),0),0)</f>
        <v>0</v>
      </c>
      <c r="N4361" s="29">
        <f ca="1">IF(C4361&lt;Calculator!$G$27,0,IF(C4361=Calculator!$G$27,Calculator!$G$39,IF(H4361-K4361&lt;=0,IF(D4361&gt;Calculator!$G$39,IF(H4361-K4361+E4361+L4361+M4361+Calculator!$G$39&gt;Calculator!$G$39,Calculator!$G$39-(H4361+E4361+L4361+M4361-K4361),Calculator!$G$39),D4361),0)))</f>
        <v>0</v>
      </c>
    </row>
    <row r="4362" spans="1:14" ht="15.75" thickBot="1">
      <c r="A4362" s="33" t="str">
        <f ca="1">IF(C4362=Calculator!$H$27,"F",IF(Daily!D4362+Daily!H4362=0,IF(D4361+H4361&gt;0,"L",""),""))</f>
        <v/>
      </c>
      <c r="B4362" s="34">
        <v>4361</v>
      </c>
      <c r="C4362" s="19">
        <f t="shared" ca="1" si="273"/>
        <v>50291</v>
      </c>
      <c r="D4362" s="29">
        <f t="shared" ca="1" si="275"/>
        <v>0</v>
      </c>
      <c r="E4362" s="29">
        <f ca="1">IF(C4362&lt;Calculator!$D$26,0,IF(DAY($C4362)=1,IF(D4362-Calculator!$G$24&gt;0,Calculator!$G$24,D4362),0))</f>
        <v>0</v>
      </c>
      <c r="F4362" s="29">
        <f ca="1">IF(E4362&gt;0,D4362*Calculator!$G$22/12,0)</f>
        <v>0</v>
      </c>
      <c r="G4362" s="29">
        <f ca="1">IF(E4362&gt;0,(IFERROR(-PMT(Calculator!$G$22/12,Calculator!$G$23*12,Calculator!$G$20),0))-F4362,0)</f>
        <v>0</v>
      </c>
      <c r="H4362" s="29">
        <f t="shared" ca="1" si="276"/>
        <v>0</v>
      </c>
      <c r="I4362" s="29">
        <f t="shared" ca="1" si="274"/>
        <v>0</v>
      </c>
      <c r="J4362" s="30">
        <f>Calculator!$G$40</f>
        <v>6.5000000000000002E-2</v>
      </c>
      <c r="K4362" s="29">
        <f ca="1">IF(C4362&gt;=Calculator!$G$27,IF(DAY($C4362)=1,Calculator!$G$34/2,IF(DAY($C4362)=15,Calculator!$G$34/2,0)),0)</f>
        <v>0</v>
      </c>
      <c r="L4362" s="29">
        <f ca="1">IF(DAY($C4362)=28,IF(H4362=0,0,Calculator!$G$35),0)</f>
        <v>0</v>
      </c>
      <c r="M4362" s="29">
        <f ca="1">IF(I4362&gt;0,IF(DAY($C4362)=1,SUM(INDIRECT("I"&amp;(ROW(C4361)-DAY(C4361))):I4361),0),0)</f>
        <v>0</v>
      </c>
      <c r="N4362" s="29">
        <f ca="1">IF(C4362&lt;Calculator!$G$27,0,IF(C4362=Calculator!$G$27,Calculator!$G$39,IF(H4362-K4362&lt;=0,IF(D4362&gt;Calculator!$G$39,IF(H4362-K4362+E4362+L4362+M4362+Calculator!$G$39&gt;Calculator!$G$39,Calculator!$G$39-(H4362+E4362+L4362+M4362-K4362),Calculator!$G$39),D4362),0)))</f>
        <v>0</v>
      </c>
    </row>
    <row r="4363" spans="1:14" ht="15.75" thickBot="1">
      <c r="A4363" s="33" t="str">
        <f ca="1">IF(C4363=Calculator!$H$27,"F",IF(Daily!D4363+Daily!H4363=0,IF(D4362+H4362&gt;0,"L",""),""))</f>
        <v/>
      </c>
      <c r="B4363" s="34">
        <v>4362</v>
      </c>
      <c r="C4363" s="19">
        <f t="shared" ca="1" si="273"/>
        <v>50292</v>
      </c>
      <c r="D4363" s="29">
        <f t="shared" ca="1" si="275"/>
        <v>0</v>
      </c>
      <c r="E4363" s="29">
        <f ca="1">IF(C4363&lt;Calculator!$D$26,0,IF(DAY($C4363)=1,IF(D4363-Calculator!$G$24&gt;0,Calculator!$G$24,D4363),0))</f>
        <v>0</v>
      </c>
      <c r="F4363" s="29">
        <f ca="1">IF(E4363&gt;0,D4363*Calculator!$G$22/12,0)</f>
        <v>0</v>
      </c>
      <c r="G4363" s="29">
        <f ca="1">IF(E4363&gt;0,(IFERROR(-PMT(Calculator!$G$22/12,Calculator!$G$23*12,Calculator!$G$20),0))-F4363,0)</f>
        <v>0</v>
      </c>
      <c r="H4363" s="29">
        <f t="shared" ca="1" si="276"/>
        <v>0</v>
      </c>
      <c r="I4363" s="29">
        <f t="shared" ca="1" si="274"/>
        <v>0</v>
      </c>
      <c r="J4363" s="30">
        <f>Calculator!$G$40</f>
        <v>6.5000000000000002E-2</v>
      </c>
      <c r="K4363" s="29">
        <f ca="1">IF(C4363&gt;=Calculator!$G$27,IF(DAY($C4363)=1,Calculator!$G$34/2,IF(DAY($C4363)=15,Calculator!$G$34/2,0)),0)</f>
        <v>0</v>
      </c>
      <c r="L4363" s="29">
        <f ca="1">IF(DAY($C4363)=28,IF(H4363=0,0,Calculator!$G$35),0)</f>
        <v>0</v>
      </c>
      <c r="M4363" s="29">
        <f ca="1">IF(I4363&gt;0,IF(DAY($C4363)=1,SUM(INDIRECT("I"&amp;(ROW(C4362)-DAY(C4362))):I4362),0),0)</f>
        <v>0</v>
      </c>
      <c r="N4363" s="29">
        <f ca="1">IF(C4363&lt;Calculator!$G$27,0,IF(C4363=Calculator!$G$27,Calculator!$G$39,IF(H4363-K4363&lt;=0,IF(D4363&gt;Calculator!$G$39,IF(H4363-K4363+E4363+L4363+M4363+Calculator!$G$39&gt;Calculator!$G$39,Calculator!$G$39-(H4363+E4363+L4363+M4363-K4363),Calculator!$G$39),D4363),0)))</f>
        <v>0</v>
      </c>
    </row>
    <row r="4364" spans="1:14" ht="15.75" thickBot="1">
      <c r="A4364" s="33" t="str">
        <f ca="1">IF(C4364=Calculator!$H$27,"F",IF(Daily!D4364+Daily!H4364=0,IF(D4363+H4363&gt;0,"L",""),""))</f>
        <v/>
      </c>
      <c r="B4364" s="34">
        <v>4363</v>
      </c>
      <c r="C4364" s="19">
        <f t="shared" ca="1" si="273"/>
        <v>50293</v>
      </c>
      <c r="D4364" s="29">
        <f t="shared" ca="1" si="275"/>
        <v>0</v>
      </c>
      <c r="E4364" s="29">
        <f ca="1">IF(C4364&lt;Calculator!$D$26,0,IF(DAY($C4364)=1,IF(D4364-Calculator!$G$24&gt;0,Calculator!$G$24,D4364),0))</f>
        <v>0</v>
      </c>
      <c r="F4364" s="29">
        <f ca="1">IF(E4364&gt;0,D4364*Calculator!$G$22/12,0)</f>
        <v>0</v>
      </c>
      <c r="G4364" s="29">
        <f ca="1">IF(E4364&gt;0,(IFERROR(-PMT(Calculator!$G$22/12,Calculator!$G$23*12,Calculator!$G$20),0))-F4364,0)</f>
        <v>0</v>
      </c>
      <c r="H4364" s="29">
        <f t="shared" ca="1" si="276"/>
        <v>0</v>
      </c>
      <c r="I4364" s="29">
        <f t="shared" ca="1" si="274"/>
        <v>0</v>
      </c>
      <c r="J4364" s="30">
        <f>Calculator!$G$40</f>
        <v>6.5000000000000002E-2</v>
      </c>
      <c r="K4364" s="29">
        <f ca="1">IF(C4364&gt;=Calculator!$G$27,IF(DAY($C4364)=1,Calculator!$G$34/2,IF(DAY($C4364)=15,Calculator!$G$34/2,0)),0)</f>
        <v>0</v>
      </c>
      <c r="L4364" s="29">
        <f ca="1">IF(DAY($C4364)=28,IF(H4364=0,0,Calculator!$G$35),0)</f>
        <v>0</v>
      </c>
      <c r="M4364" s="29">
        <f ca="1">IF(I4364&gt;0,IF(DAY($C4364)=1,SUM(INDIRECT("I"&amp;(ROW(C4363)-DAY(C4363))):I4363),0),0)</f>
        <v>0</v>
      </c>
      <c r="N4364" s="29">
        <f ca="1">IF(C4364&lt;Calculator!$G$27,0,IF(C4364=Calculator!$G$27,Calculator!$G$39,IF(H4364-K4364&lt;=0,IF(D4364&gt;Calculator!$G$39,IF(H4364-K4364+E4364+L4364+M4364+Calculator!$G$39&gt;Calculator!$G$39,Calculator!$G$39-(H4364+E4364+L4364+M4364-K4364),Calculator!$G$39),D4364),0)))</f>
        <v>0</v>
      </c>
    </row>
    <row r="4365" spans="1:14" ht="15.75" thickBot="1">
      <c r="A4365" s="33" t="str">
        <f ca="1">IF(C4365=Calculator!$H$27,"F",IF(Daily!D4365+Daily!H4365=0,IF(D4364+H4364&gt;0,"L",""),""))</f>
        <v/>
      </c>
      <c r="B4365" s="34">
        <v>4364</v>
      </c>
      <c r="C4365" s="19">
        <f t="shared" ca="1" si="273"/>
        <v>50294</v>
      </c>
      <c r="D4365" s="29">
        <f t="shared" ca="1" si="275"/>
        <v>0</v>
      </c>
      <c r="E4365" s="29">
        <f ca="1">IF(C4365&lt;Calculator!$D$26,0,IF(DAY($C4365)=1,IF(D4365-Calculator!$G$24&gt;0,Calculator!$G$24,D4365),0))</f>
        <v>0</v>
      </c>
      <c r="F4365" s="29">
        <f ca="1">IF(E4365&gt;0,D4365*Calculator!$G$22/12,0)</f>
        <v>0</v>
      </c>
      <c r="G4365" s="29">
        <f ca="1">IF(E4365&gt;0,(IFERROR(-PMT(Calculator!$G$22/12,Calculator!$G$23*12,Calculator!$G$20),0))-F4365,0)</f>
        <v>0</v>
      </c>
      <c r="H4365" s="29">
        <f t="shared" ca="1" si="276"/>
        <v>0</v>
      </c>
      <c r="I4365" s="29">
        <f t="shared" ca="1" si="274"/>
        <v>0</v>
      </c>
      <c r="J4365" s="30">
        <f>Calculator!$G$40</f>
        <v>6.5000000000000002E-2</v>
      </c>
      <c r="K4365" s="29">
        <f ca="1">IF(C4365&gt;=Calculator!$G$27,IF(DAY($C4365)=1,Calculator!$G$34/2,IF(DAY($C4365)=15,Calculator!$G$34/2,0)),0)</f>
        <v>0</v>
      </c>
      <c r="L4365" s="29">
        <f ca="1">IF(DAY($C4365)=28,IF(H4365=0,0,Calculator!$G$35),0)</f>
        <v>0</v>
      </c>
      <c r="M4365" s="29">
        <f ca="1">IF(I4365&gt;0,IF(DAY($C4365)=1,SUM(INDIRECT("I"&amp;(ROW(C4364)-DAY(C4364))):I4364),0),0)</f>
        <v>0</v>
      </c>
      <c r="N4365" s="29">
        <f ca="1">IF(C4365&lt;Calculator!$G$27,0,IF(C4365=Calculator!$G$27,Calculator!$G$39,IF(H4365-K4365&lt;=0,IF(D4365&gt;Calculator!$G$39,IF(H4365-K4365+E4365+L4365+M4365+Calculator!$G$39&gt;Calculator!$G$39,Calculator!$G$39-(H4365+E4365+L4365+M4365-K4365),Calculator!$G$39),D4365),0)))</f>
        <v>0</v>
      </c>
    </row>
    <row r="4366" spans="1:14" ht="15.75" thickBot="1">
      <c r="A4366" s="33" t="str">
        <f ca="1">IF(C4366=Calculator!$H$27,"F",IF(Daily!D4366+Daily!H4366=0,IF(D4365+H4365&gt;0,"L",""),""))</f>
        <v/>
      </c>
      <c r="B4366" s="34">
        <v>4365</v>
      </c>
      <c r="C4366" s="19">
        <f t="shared" ca="1" si="273"/>
        <v>50295</v>
      </c>
      <c r="D4366" s="29">
        <f t="shared" ca="1" si="275"/>
        <v>0</v>
      </c>
      <c r="E4366" s="29">
        <f ca="1">IF(C4366&lt;Calculator!$D$26,0,IF(DAY($C4366)=1,IF(D4366-Calculator!$G$24&gt;0,Calculator!$G$24,D4366),0))</f>
        <v>0</v>
      </c>
      <c r="F4366" s="29">
        <f ca="1">IF(E4366&gt;0,D4366*Calculator!$G$22/12,0)</f>
        <v>0</v>
      </c>
      <c r="G4366" s="29">
        <f ca="1">IF(E4366&gt;0,(IFERROR(-PMT(Calculator!$G$22/12,Calculator!$G$23*12,Calculator!$G$20),0))-F4366,0)</f>
        <v>0</v>
      </c>
      <c r="H4366" s="29">
        <f t="shared" ca="1" si="276"/>
        <v>0</v>
      </c>
      <c r="I4366" s="29">
        <f t="shared" ca="1" si="274"/>
        <v>0</v>
      </c>
      <c r="J4366" s="30">
        <f>Calculator!$G$40</f>
        <v>6.5000000000000002E-2</v>
      </c>
      <c r="K4366" s="29">
        <f ca="1">IF(C4366&gt;=Calculator!$G$27,IF(DAY($C4366)=1,Calculator!$G$34/2,IF(DAY($C4366)=15,Calculator!$G$34/2,0)),0)</f>
        <v>0</v>
      </c>
      <c r="L4366" s="29">
        <f ca="1">IF(DAY($C4366)=28,IF(H4366=0,0,Calculator!$G$35),0)</f>
        <v>0</v>
      </c>
      <c r="M4366" s="29">
        <f ca="1">IF(I4366&gt;0,IF(DAY($C4366)=1,SUM(INDIRECT("I"&amp;(ROW(C4365)-DAY(C4365))):I4365),0),0)</f>
        <v>0</v>
      </c>
      <c r="N4366" s="29">
        <f ca="1">IF(C4366&lt;Calculator!$G$27,0,IF(C4366=Calculator!$G$27,Calculator!$G$39,IF(H4366-K4366&lt;=0,IF(D4366&gt;Calculator!$G$39,IF(H4366-K4366+E4366+L4366+M4366+Calculator!$G$39&gt;Calculator!$G$39,Calculator!$G$39-(H4366+E4366+L4366+M4366-K4366),Calculator!$G$39),D4366),0)))</f>
        <v>0</v>
      </c>
    </row>
    <row r="4367" spans="1:14" ht="15.75" thickBot="1">
      <c r="A4367" s="33" t="str">
        <f ca="1">IF(C4367=Calculator!$H$27,"F",IF(Daily!D4367+Daily!H4367=0,IF(D4366+H4366&gt;0,"L",""),""))</f>
        <v/>
      </c>
      <c r="B4367" s="34">
        <v>4366</v>
      </c>
      <c r="C4367" s="19">
        <f t="shared" ca="1" si="273"/>
        <v>50296</v>
      </c>
      <c r="D4367" s="29">
        <f t="shared" ca="1" si="275"/>
        <v>0</v>
      </c>
      <c r="E4367" s="29">
        <f ca="1">IF(C4367&lt;Calculator!$D$26,0,IF(DAY($C4367)=1,IF(D4367-Calculator!$G$24&gt;0,Calculator!$G$24,D4367),0))</f>
        <v>0</v>
      </c>
      <c r="F4367" s="29">
        <f ca="1">IF(E4367&gt;0,D4367*Calculator!$G$22/12,0)</f>
        <v>0</v>
      </c>
      <c r="G4367" s="29">
        <f ca="1">IF(E4367&gt;0,(IFERROR(-PMT(Calculator!$G$22/12,Calculator!$G$23*12,Calculator!$G$20),0))-F4367,0)</f>
        <v>0</v>
      </c>
      <c r="H4367" s="29">
        <f t="shared" ca="1" si="276"/>
        <v>0</v>
      </c>
      <c r="I4367" s="29">
        <f t="shared" ca="1" si="274"/>
        <v>0</v>
      </c>
      <c r="J4367" s="30">
        <f>Calculator!$G$40</f>
        <v>6.5000000000000002E-2</v>
      </c>
      <c r="K4367" s="29">
        <f ca="1">IF(C4367&gt;=Calculator!$G$27,IF(DAY($C4367)=1,Calculator!$G$34/2,IF(DAY($C4367)=15,Calculator!$G$34/2,0)),0)</f>
        <v>0</v>
      </c>
      <c r="L4367" s="29">
        <f ca="1">IF(DAY($C4367)=28,IF(H4367=0,0,Calculator!$G$35),0)</f>
        <v>0</v>
      </c>
      <c r="M4367" s="29">
        <f ca="1">IF(I4367&gt;0,IF(DAY($C4367)=1,SUM(INDIRECT("I"&amp;(ROW(C4366)-DAY(C4366))):I4366),0),0)</f>
        <v>0</v>
      </c>
      <c r="N4367" s="29">
        <f ca="1">IF(C4367&lt;Calculator!$G$27,0,IF(C4367=Calculator!$G$27,Calculator!$G$39,IF(H4367-K4367&lt;=0,IF(D4367&gt;Calculator!$G$39,IF(H4367-K4367+E4367+L4367+M4367+Calculator!$G$39&gt;Calculator!$G$39,Calculator!$G$39-(H4367+E4367+L4367+M4367-K4367),Calculator!$G$39),D4367),0)))</f>
        <v>0</v>
      </c>
    </row>
    <row r="4368" spans="1:14" ht="15.75" thickBot="1">
      <c r="A4368" s="33" t="str">
        <f ca="1">IF(C4368=Calculator!$H$27,"F",IF(Daily!D4368+Daily!H4368=0,IF(D4367+H4367&gt;0,"L",""),""))</f>
        <v/>
      </c>
      <c r="B4368" s="34">
        <v>4367</v>
      </c>
      <c r="C4368" s="19">
        <f t="shared" ca="1" si="273"/>
        <v>50297</v>
      </c>
      <c r="D4368" s="29">
        <f t="shared" ca="1" si="275"/>
        <v>0</v>
      </c>
      <c r="E4368" s="29">
        <f ca="1">IF(C4368&lt;Calculator!$D$26,0,IF(DAY($C4368)=1,IF(D4368-Calculator!$G$24&gt;0,Calculator!$G$24,D4368),0))</f>
        <v>0</v>
      </c>
      <c r="F4368" s="29">
        <f ca="1">IF(E4368&gt;0,D4368*Calculator!$G$22/12,0)</f>
        <v>0</v>
      </c>
      <c r="G4368" s="29">
        <f ca="1">IF(E4368&gt;0,(IFERROR(-PMT(Calculator!$G$22/12,Calculator!$G$23*12,Calculator!$G$20),0))-F4368,0)</f>
        <v>0</v>
      </c>
      <c r="H4368" s="29">
        <f t="shared" ca="1" si="276"/>
        <v>0</v>
      </c>
      <c r="I4368" s="29">
        <f t="shared" ca="1" si="274"/>
        <v>0</v>
      </c>
      <c r="J4368" s="30">
        <f>Calculator!$G$40</f>
        <v>6.5000000000000002E-2</v>
      </c>
      <c r="K4368" s="29">
        <f ca="1">IF(C4368&gt;=Calculator!$G$27,IF(DAY($C4368)=1,Calculator!$G$34/2,IF(DAY($C4368)=15,Calculator!$G$34/2,0)),0)</f>
        <v>0</v>
      </c>
      <c r="L4368" s="29">
        <f ca="1">IF(DAY($C4368)=28,IF(H4368=0,0,Calculator!$G$35),0)</f>
        <v>0</v>
      </c>
      <c r="M4368" s="29">
        <f ca="1">IF(I4368&gt;0,IF(DAY($C4368)=1,SUM(INDIRECT("I"&amp;(ROW(C4367)-DAY(C4367))):I4367),0),0)</f>
        <v>0</v>
      </c>
      <c r="N4368" s="29">
        <f ca="1">IF(C4368&lt;Calculator!$G$27,0,IF(C4368=Calculator!$G$27,Calculator!$G$39,IF(H4368-K4368&lt;=0,IF(D4368&gt;Calculator!$G$39,IF(H4368-K4368+E4368+L4368+M4368+Calculator!$G$39&gt;Calculator!$G$39,Calculator!$G$39-(H4368+E4368+L4368+M4368-K4368),Calculator!$G$39),D4368),0)))</f>
        <v>0</v>
      </c>
    </row>
    <row r="4369" spans="1:14" ht="15.75" thickBot="1">
      <c r="A4369" s="33" t="str">
        <f ca="1">IF(C4369=Calculator!$H$27,"F",IF(Daily!D4369+Daily!H4369=0,IF(D4368+H4368&gt;0,"L",""),""))</f>
        <v/>
      </c>
      <c r="B4369" s="34">
        <v>4368</v>
      </c>
      <c r="C4369" s="19">
        <f t="shared" ca="1" si="273"/>
        <v>50298</v>
      </c>
      <c r="D4369" s="29">
        <f t="shared" ca="1" si="275"/>
        <v>0</v>
      </c>
      <c r="E4369" s="29">
        <f ca="1">IF(C4369&lt;Calculator!$D$26,0,IF(DAY($C4369)=1,IF(D4369-Calculator!$G$24&gt;0,Calculator!$G$24,D4369),0))</f>
        <v>0</v>
      </c>
      <c r="F4369" s="29">
        <f ca="1">IF(E4369&gt;0,D4369*Calculator!$G$22/12,0)</f>
        <v>0</v>
      </c>
      <c r="G4369" s="29">
        <f ca="1">IF(E4369&gt;0,(IFERROR(-PMT(Calculator!$G$22/12,Calculator!$G$23*12,Calculator!$G$20),0))-F4369,0)</f>
        <v>0</v>
      </c>
      <c r="H4369" s="29">
        <f t="shared" ca="1" si="276"/>
        <v>0</v>
      </c>
      <c r="I4369" s="29">
        <f t="shared" ca="1" si="274"/>
        <v>0</v>
      </c>
      <c r="J4369" s="30">
        <f>Calculator!$G$40</f>
        <v>6.5000000000000002E-2</v>
      </c>
      <c r="K4369" s="29">
        <f ca="1">IF(C4369&gt;=Calculator!$G$27,IF(DAY($C4369)=1,Calculator!$G$34/2,IF(DAY($C4369)=15,Calculator!$G$34/2,0)),0)</f>
        <v>4500</v>
      </c>
      <c r="L4369" s="29">
        <f ca="1">IF(DAY($C4369)=28,IF(H4369=0,0,Calculator!$G$35),0)</f>
        <v>0</v>
      </c>
      <c r="M4369" s="29">
        <f ca="1">IF(I4369&gt;0,IF(DAY($C4369)=1,SUM(INDIRECT("I"&amp;(ROW(C4368)-DAY(C4368))):I4368),0),0)</f>
        <v>0</v>
      </c>
      <c r="N4369" s="29">
        <f ca="1">IF(C4369&lt;Calculator!$G$27,0,IF(C4369=Calculator!$G$27,Calculator!$G$39,IF(H4369-K4369&lt;=0,IF(D4369&gt;Calculator!$G$39,IF(H4369-K4369+E4369+L4369+M4369+Calculator!$G$39&gt;Calculator!$G$39,Calculator!$G$39-(H4369+E4369+L4369+M4369-K4369),Calculator!$G$39),D4369),0)))</f>
        <v>0</v>
      </c>
    </row>
    <row r="4370" spans="1:14" ht="15.75" thickBot="1">
      <c r="A4370" s="33" t="str">
        <f ca="1">IF(C4370=Calculator!$H$27,"F",IF(Daily!D4370+Daily!H4370=0,IF(D4369+H4369&gt;0,"L",""),""))</f>
        <v/>
      </c>
      <c r="B4370" s="34">
        <v>4369</v>
      </c>
      <c r="C4370" s="19">
        <f t="shared" ca="1" si="273"/>
        <v>50299</v>
      </c>
      <c r="D4370" s="29">
        <f t="shared" ca="1" si="275"/>
        <v>0</v>
      </c>
      <c r="E4370" s="29">
        <f ca="1">IF(C4370&lt;Calculator!$D$26,0,IF(DAY($C4370)=1,IF(D4370-Calculator!$G$24&gt;0,Calculator!$G$24,D4370),0))</f>
        <v>0</v>
      </c>
      <c r="F4370" s="29">
        <f ca="1">IF(E4370&gt;0,D4370*Calculator!$G$22/12,0)</f>
        <v>0</v>
      </c>
      <c r="G4370" s="29">
        <f ca="1">IF(E4370&gt;0,(IFERROR(-PMT(Calculator!$G$22/12,Calculator!$G$23*12,Calculator!$G$20),0))-F4370,0)</f>
        <v>0</v>
      </c>
      <c r="H4370" s="29">
        <f t="shared" ca="1" si="276"/>
        <v>0</v>
      </c>
      <c r="I4370" s="29">
        <f t="shared" ca="1" si="274"/>
        <v>0</v>
      </c>
      <c r="J4370" s="30">
        <f>Calculator!$G$40</f>
        <v>6.5000000000000002E-2</v>
      </c>
      <c r="K4370" s="29">
        <f ca="1">IF(C4370&gt;=Calculator!$G$27,IF(DAY($C4370)=1,Calculator!$G$34/2,IF(DAY($C4370)=15,Calculator!$G$34/2,0)),0)</f>
        <v>0</v>
      </c>
      <c r="L4370" s="29">
        <f ca="1">IF(DAY($C4370)=28,IF(H4370=0,0,Calculator!$G$35),0)</f>
        <v>0</v>
      </c>
      <c r="M4370" s="29">
        <f ca="1">IF(I4370&gt;0,IF(DAY($C4370)=1,SUM(INDIRECT("I"&amp;(ROW(C4369)-DAY(C4369))):I4369),0),0)</f>
        <v>0</v>
      </c>
      <c r="N4370" s="29">
        <f ca="1">IF(C4370&lt;Calculator!$G$27,0,IF(C4370=Calculator!$G$27,Calculator!$G$39,IF(H4370-K4370&lt;=0,IF(D4370&gt;Calculator!$G$39,IF(H4370-K4370+E4370+L4370+M4370+Calculator!$G$39&gt;Calculator!$G$39,Calculator!$G$39-(H4370+E4370+L4370+M4370-K4370),Calculator!$G$39),D4370),0)))</f>
        <v>0</v>
      </c>
    </row>
    <row r="4371" spans="1:14" ht="15.75" thickBot="1">
      <c r="A4371" s="33" t="str">
        <f ca="1">IF(C4371=Calculator!$H$27,"F",IF(Daily!D4371+Daily!H4371=0,IF(D4370+H4370&gt;0,"L",""),""))</f>
        <v/>
      </c>
      <c r="B4371" s="34">
        <v>4370</v>
      </c>
      <c r="C4371" s="19">
        <f t="shared" ca="1" si="273"/>
        <v>50300</v>
      </c>
      <c r="D4371" s="29">
        <f t="shared" ca="1" si="275"/>
        <v>0</v>
      </c>
      <c r="E4371" s="29">
        <f ca="1">IF(C4371&lt;Calculator!$D$26,0,IF(DAY($C4371)=1,IF(D4371-Calculator!$G$24&gt;0,Calculator!$G$24,D4371),0))</f>
        <v>0</v>
      </c>
      <c r="F4371" s="29">
        <f ca="1">IF(E4371&gt;0,D4371*Calculator!$G$22/12,0)</f>
        <v>0</v>
      </c>
      <c r="G4371" s="29">
        <f ca="1">IF(E4371&gt;0,(IFERROR(-PMT(Calculator!$G$22/12,Calculator!$G$23*12,Calculator!$G$20),0))-F4371,0)</f>
        <v>0</v>
      </c>
      <c r="H4371" s="29">
        <f t="shared" ca="1" si="276"/>
        <v>0</v>
      </c>
      <c r="I4371" s="29">
        <f t="shared" ca="1" si="274"/>
        <v>0</v>
      </c>
      <c r="J4371" s="30">
        <f>Calculator!$G$40</f>
        <v>6.5000000000000002E-2</v>
      </c>
      <c r="K4371" s="29">
        <f ca="1">IF(C4371&gt;=Calculator!$G$27,IF(DAY($C4371)=1,Calculator!$G$34/2,IF(DAY($C4371)=15,Calculator!$G$34/2,0)),0)</f>
        <v>0</v>
      </c>
      <c r="L4371" s="29">
        <f ca="1">IF(DAY($C4371)=28,IF(H4371=0,0,Calculator!$G$35),0)</f>
        <v>0</v>
      </c>
      <c r="M4371" s="29">
        <f ca="1">IF(I4371&gt;0,IF(DAY($C4371)=1,SUM(INDIRECT("I"&amp;(ROW(C4370)-DAY(C4370))):I4370),0),0)</f>
        <v>0</v>
      </c>
      <c r="N4371" s="29">
        <f ca="1">IF(C4371&lt;Calculator!$G$27,0,IF(C4371=Calculator!$G$27,Calculator!$G$39,IF(H4371-K4371&lt;=0,IF(D4371&gt;Calculator!$G$39,IF(H4371-K4371+E4371+L4371+M4371+Calculator!$G$39&gt;Calculator!$G$39,Calculator!$G$39-(H4371+E4371+L4371+M4371-K4371),Calculator!$G$39),D4371),0)))</f>
        <v>0</v>
      </c>
    </row>
    <row r="4372" spans="1:14" ht="15.75" thickBot="1">
      <c r="A4372" s="33" t="str">
        <f ca="1">IF(C4372=Calculator!$H$27,"F",IF(Daily!D4372+Daily!H4372=0,IF(D4371+H4371&gt;0,"L",""),""))</f>
        <v/>
      </c>
      <c r="B4372" s="34">
        <v>4371</v>
      </c>
      <c r="C4372" s="19">
        <f t="shared" ca="1" si="273"/>
        <v>50301</v>
      </c>
      <c r="D4372" s="29">
        <f t="shared" ca="1" si="275"/>
        <v>0</v>
      </c>
      <c r="E4372" s="29">
        <f ca="1">IF(C4372&lt;Calculator!$D$26,0,IF(DAY($C4372)=1,IF(D4372-Calculator!$G$24&gt;0,Calculator!$G$24,D4372),0))</f>
        <v>0</v>
      </c>
      <c r="F4372" s="29">
        <f ca="1">IF(E4372&gt;0,D4372*Calculator!$G$22/12,0)</f>
        <v>0</v>
      </c>
      <c r="G4372" s="29">
        <f ca="1">IF(E4372&gt;0,(IFERROR(-PMT(Calculator!$G$22/12,Calculator!$G$23*12,Calculator!$G$20),0))-F4372,0)</f>
        <v>0</v>
      </c>
      <c r="H4372" s="29">
        <f t="shared" ca="1" si="276"/>
        <v>0</v>
      </c>
      <c r="I4372" s="29">
        <f t="shared" ca="1" si="274"/>
        <v>0</v>
      </c>
      <c r="J4372" s="30">
        <f>Calculator!$G$40</f>
        <v>6.5000000000000002E-2</v>
      </c>
      <c r="K4372" s="29">
        <f ca="1">IF(C4372&gt;=Calculator!$G$27,IF(DAY($C4372)=1,Calculator!$G$34/2,IF(DAY($C4372)=15,Calculator!$G$34/2,0)),0)</f>
        <v>0</v>
      </c>
      <c r="L4372" s="29">
        <f ca="1">IF(DAY($C4372)=28,IF(H4372=0,0,Calculator!$G$35),0)</f>
        <v>0</v>
      </c>
      <c r="M4372" s="29">
        <f ca="1">IF(I4372&gt;0,IF(DAY($C4372)=1,SUM(INDIRECT("I"&amp;(ROW(C4371)-DAY(C4371))):I4371),0),0)</f>
        <v>0</v>
      </c>
      <c r="N4372" s="29">
        <f ca="1">IF(C4372&lt;Calculator!$G$27,0,IF(C4372=Calculator!$G$27,Calculator!$G$39,IF(H4372-K4372&lt;=0,IF(D4372&gt;Calculator!$G$39,IF(H4372-K4372+E4372+L4372+M4372+Calculator!$G$39&gt;Calculator!$G$39,Calculator!$G$39-(H4372+E4372+L4372+M4372-K4372),Calculator!$G$39),D4372),0)))</f>
        <v>0</v>
      </c>
    </row>
    <row r="4373" spans="1:14" ht="15.75" thickBot="1">
      <c r="A4373" s="33" t="str">
        <f ca="1">IF(C4373=Calculator!$H$27,"F",IF(Daily!D4373+Daily!H4373=0,IF(D4372+H4372&gt;0,"L",""),""))</f>
        <v/>
      </c>
      <c r="B4373" s="34">
        <v>4372</v>
      </c>
      <c r="C4373" s="19">
        <f t="shared" ca="1" si="273"/>
        <v>50302</v>
      </c>
      <c r="D4373" s="29">
        <f t="shared" ca="1" si="275"/>
        <v>0</v>
      </c>
      <c r="E4373" s="29">
        <f ca="1">IF(C4373&lt;Calculator!$D$26,0,IF(DAY($C4373)=1,IF(D4373-Calculator!$G$24&gt;0,Calculator!$G$24,D4373),0))</f>
        <v>0</v>
      </c>
      <c r="F4373" s="29">
        <f ca="1">IF(E4373&gt;0,D4373*Calculator!$G$22/12,0)</f>
        <v>0</v>
      </c>
      <c r="G4373" s="29">
        <f ca="1">IF(E4373&gt;0,(IFERROR(-PMT(Calculator!$G$22/12,Calculator!$G$23*12,Calculator!$G$20),0))-F4373,0)</f>
        <v>0</v>
      </c>
      <c r="H4373" s="29">
        <f t="shared" ca="1" si="276"/>
        <v>0</v>
      </c>
      <c r="I4373" s="29">
        <f t="shared" ca="1" si="274"/>
        <v>0</v>
      </c>
      <c r="J4373" s="30">
        <f>Calculator!$G$40</f>
        <v>6.5000000000000002E-2</v>
      </c>
      <c r="K4373" s="29">
        <f ca="1">IF(C4373&gt;=Calculator!$G$27,IF(DAY($C4373)=1,Calculator!$G$34/2,IF(DAY($C4373)=15,Calculator!$G$34/2,0)),0)</f>
        <v>0</v>
      </c>
      <c r="L4373" s="29">
        <f ca="1">IF(DAY($C4373)=28,IF(H4373=0,0,Calculator!$G$35),0)</f>
        <v>0</v>
      </c>
      <c r="M4373" s="29">
        <f ca="1">IF(I4373&gt;0,IF(DAY($C4373)=1,SUM(INDIRECT("I"&amp;(ROW(C4372)-DAY(C4372))):I4372),0),0)</f>
        <v>0</v>
      </c>
      <c r="N4373" s="29">
        <f ca="1">IF(C4373&lt;Calculator!$G$27,0,IF(C4373=Calculator!$G$27,Calculator!$G$39,IF(H4373-K4373&lt;=0,IF(D4373&gt;Calculator!$G$39,IF(H4373-K4373+E4373+L4373+M4373+Calculator!$G$39&gt;Calculator!$G$39,Calculator!$G$39-(H4373+E4373+L4373+M4373-K4373),Calculator!$G$39),D4373),0)))</f>
        <v>0</v>
      </c>
    </row>
    <row r="4374" spans="1:14" ht="15.75" thickBot="1">
      <c r="A4374" s="33" t="str">
        <f ca="1">IF(C4374=Calculator!$H$27,"F",IF(Daily!D4374+Daily!H4374=0,IF(D4373+H4373&gt;0,"L",""),""))</f>
        <v/>
      </c>
      <c r="B4374" s="34">
        <v>4373</v>
      </c>
      <c r="C4374" s="19">
        <f t="shared" ca="1" si="273"/>
        <v>50303</v>
      </c>
      <c r="D4374" s="29">
        <f t="shared" ca="1" si="275"/>
        <v>0</v>
      </c>
      <c r="E4374" s="29">
        <f ca="1">IF(C4374&lt;Calculator!$D$26,0,IF(DAY($C4374)=1,IF(D4374-Calculator!$G$24&gt;0,Calculator!$G$24,D4374),0))</f>
        <v>0</v>
      </c>
      <c r="F4374" s="29">
        <f ca="1">IF(E4374&gt;0,D4374*Calculator!$G$22/12,0)</f>
        <v>0</v>
      </c>
      <c r="G4374" s="29">
        <f ca="1">IF(E4374&gt;0,(IFERROR(-PMT(Calculator!$G$22/12,Calculator!$G$23*12,Calculator!$G$20),0))-F4374,0)</f>
        <v>0</v>
      </c>
      <c r="H4374" s="29">
        <f t="shared" ca="1" si="276"/>
        <v>0</v>
      </c>
      <c r="I4374" s="29">
        <f t="shared" ca="1" si="274"/>
        <v>0</v>
      </c>
      <c r="J4374" s="30">
        <f>Calculator!$G$40</f>
        <v>6.5000000000000002E-2</v>
      </c>
      <c r="K4374" s="29">
        <f ca="1">IF(C4374&gt;=Calculator!$G$27,IF(DAY($C4374)=1,Calculator!$G$34/2,IF(DAY($C4374)=15,Calculator!$G$34/2,0)),0)</f>
        <v>0</v>
      </c>
      <c r="L4374" s="29">
        <f ca="1">IF(DAY($C4374)=28,IF(H4374=0,0,Calculator!$G$35),0)</f>
        <v>0</v>
      </c>
      <c r="M4374" s="29">
        <f ca="1">IF(I4374&gt;0,IF(DAY($C4374)=1,SUM(INDIRECT("I"&amp;(ROW(C4373)-DAY(C4373))):I4373),0),0)</f>
        <v>0</v>
      </c>
      <c r="N4374" s="29">
        <f ca="1">IF(C4374&lt;Calculator!$G$27,0,IF(C4374=Calculator!$G$27,Calculator!$G$39,IF(H4374-K4374&lt;=0,IF(D4374&gt;Calculator!$G$39,IF(H4374-K4374+E4374+L4374+M4374+Calculator!$G$39&gt;Calculator!$G$39,Calculator!$G$39-(H4374+E4374+L4374+M4374-K4374),Calculator!$G$39),D4374),0)))</f>
        <v>0</v>
      </c>
    </row>
    <row r="4375" spans="1:14" ht="15.75" thickBot="1">
      <c r="A4375" s="33" t="str">
        <f ca="1">IF(C4375=Calculator!$H$27,"F",IF(Daily!D4375+Daily!H4375=0,IF(D4374+H4374&gt;0,"L",""),""))</f>
        <v/>
      </c>
      <c r="B4375" s="34">
        <v>4374</v>
      </c>
      <c r="C4375" s="19">
        <f t="shared" ca="1" si="273"/>
        <v>50304</v>
      </c>
      <c r="D4375" s="29">
        <f t="shared" ca="1" si="275"/>
        <v>0</v>
      </c>
      <c r="E4375" s="29">
        <f ca="1">IF(C4375&lt;Calculator!$D$26,0,IF(DAY($C4375)=1,IF(D4375-Calculator!$G$24&gt;0,Calculator!$G$24,D4375),0))</f>
        <v>0</v>
      </c>
      <c r="F4375" s="29">
        <f ca="1">IF(E4375&gt;0,D4375*Calculator!$G$22/12,0)</f>
        <v>0</v>
      </c>
      <c r="G4375" s="29">
        <f ca="1">IF(E4375&gt;0,(IFERROR(-PMT(Calculator!$G$22/12,Calculator!$G$23*12,Calculator!$G$20),0))-F4375,0)</f>
        <v>0</v>
      </c>
      <c r="H4375" s="29">
        <f t="shared" ca="1" si="276"/>
        <v>0</v>
      </c>
      <c r="I4375" s="29">
        <f t="shared" ca="1" si="274"/>
        <v>0</v>
      </c>
      <c r="J4375" s="30">
        <f>Calculator!$G$40</f>
        <v>6.5000000000000002E-2</v>
      </c>
      <c r="K4375" s="29">
        <f ca="1">IF(C4375&gt;=Calculator!$G$27,IF(DAY($C4375)=1,Calculator!$G$34/2,IF(DAY($C4375)=15,Calculator!$G$34/2,0)),0)</f>
        <v>0</v>
      </c>
      <c r="L4375" s="29">
        <f ca="1">IF(DAY($C4375)=28,IF(H4375=0,0,Calculator!$G$35),0)</f>
        <v>0</v>
      </c>
      <c r="M4375" s="29">
        <f ca="1">IF(I4375&gt;0,IF(DAY($C4375)=1,SUM(INDIRECT("I"&amp;(ROW(C4374)-DAY(C4374))):I4374),0),0)</f>
        <v>0</v>
      </c>
      <c r="N4375" s="29">
        <f ca="1">IF(C4375&lt;Calculator!$G$27,0,IF(C4375=Calculator!$G$27,Calculator!$G$39,IF(H4375-K4375&lt;=0,IF(D4375&gt;Calculator!$G$39,IF(H4375-K4375+E4375+L4375+M4375+Calculator!$G$39&gt;Calculator!$G$39,Calculator!$G$39-(H4375+E4375+L4375+M4375-K4375),Calculator!$G$39),D4375),0)))</f>
        <v>0</v>
      </c>
    </row>
    <row r="4376" spans="1:14" ht="15.75" thickBot="1">
      <c r="A4376" s="33" t="str">
        <f ca="1">IF(C4376=Calculator!$H$27,"F",IF(Daily!D4376+Daily!H4376=0,IF(D4375+H4375&gt;0,"L",""),""))</f>
        <v/>
      </c>
      <c r="B4376" s="34">
        <v>4375</v>
      </c>
      <c r="C4376" s="19">
        <f t="shared" ca="1" si="273"/>
        <v>50305</v>
      </c>
      <c r="D4376" s="29">
        <f t="shared" ca="1" si="275"/>
        <v>0</v>
      </c>
      <c r="E4376" s="29">
        <f ca="1">IF(C4376&lt;Calculator!$D$26,0,IF(DAY($C4376)=1,IF(D4376-Calculator!$G$24&gt;0,Calculator!$G$24,D4376),0))</f>
        <v>0</v>
      </c>
      <c r="F4376" s="29">
        <f ca="1">IF(E4376&gt;0,D4376*Calculator!$G$22/12,0)</f>
        <v>0</v>
      </c>
      <c r="G4376" s="29">
        <f ca="1">IF(E4376&gt;0,(IFERROR(-PMT(Calculator!$G$22/12,Calculator!$G$23*12,Calculator!$G$20),0))-F4376,0)</f>
        <v>0</v>
      </c>
      <c r="H4376" s="29">
        <f t="shared" ca="1" si="276"/>
        <v>0</v>
      </c>
      <c r="I4376" s="29">
        <f t="shared" ca="1" si="274"/>
        <v>0</v>
      </c>
      <c r="J4376" s="30">
        <f>Calculator!$G$40</f>
        <v>6.5000000000000002E-2</v>
      </c>
      <c r="K4376" s="29">
        <f ca="1">IF(C4376&gt;=Calculator!$G$27,IF(DAY($C4376)=1,Calculator!$G$34/2,IF(DAY($C4376)=15,Calculator!$G$34/2,0)),0)</f>
        <v>0</v>
      </c>
      <c r="L4376" s="29">
        <f ca="1">IF(DAY($C4376)=28,IF(H4376=0,0,Calculator!$G$35),0)</f>
        <v>0</v>
      </c>
      <c r="M4376" s="29">
        <f ca="1">IF(I4376&gt;0,IF(DAY($C4376)=1,SUM(INDIRECT("I"&amp;(ROW(C4375)-DAY(C4375))):I4375),0),0)</f>
        <v>0</v>
      </c>
      <c r="N4376" s="29">
        <f ca="1">IF(C4376&lt;Calculator!$G$27,0,IF(C4376=Calculator!$G$27,Calculator!$G$39,IF(H4376-K4376&lt;=0,IF(D4376&gt;Calculator!$G$39,IF(H4376-K4376+E4376+L4376+M4376+Calculator!$G$39&gt;Calculator!$G$39,Calculator!$G$39-(H4376+E4376+L4376+M4376-K4376),Calculator!$G$39),D4376),0)))</f>
        <v>0</v>
      </c>
    </row>
    <row r="4377" spans="1:14" ht="15.75" thickBot="1">
      <c r="A4377" s="33" t="str">
        <f ca="1">IF(C4377=Calculator!$H$27,"F",IF(Daily!D4377+Daily!H4377=0,IF(D4376+H4376&gt;0,"L",""),""))</f>
        <v/>
      </c>
      <c r="B4377" s="34">
        <v>4376</v>
      </c>
      <c r="C4377" s="19">
        <f t="shared" ca="1" si="273"/>
        <v>50306</v>
      </c>
      <c r="D4377" s="29">
        <f t="shared" ca="1" si="275"/>
        <v>0</v>
      </c>
      <c r="E4377" s="29">
        <f ca="1">IF(C4377&lt;Calculator!$D$26,0,IF(DAY($C4377)=1,IF(D4377-Calculator!$G$24&gt;0,Calculator!$G$24,D4377),0))</f>
        <v>0</v>
      </c>
      <c r="F4377" s="29">
        <f ca="1">IF(E4377&gt;0,D4377*Calculator!$G$22/12,0)</f>
        <v>0</v>
      </c>
      <c r="G4377" s="29">
        <f ca="1">IF(E4377&gt;0,(IFERROR(-PMT(Calculator!$G$22/12,Calculator!$G$23*12,Calculator!$G$20),0))-F4377,0)</f>
        <v>0</v>
      </c>
      <c r="H4377" s="29">
        <f t="shared" ca="1" si="276"/>
        <v>0</v>
      </c>
      <c r="I4377" s="29">
        <f t="shared" ca="1" si="274"/>
        <v>0</v>
      </c>
      <c r="J4377" s="30">
        <f>Calculator!$G$40</f>
        <v>6.5000000000000002E-2</v>
      </c>
      <c r="K4377" s="29">
        <f ca="1">IF(C4377&gt;=Calculator!$G$27,IF(DAY($C4377)=1,Calculator!$G$34/2,IF(DAY($C4377)=15,Calculator!$G$34/2,0)),0)</f>
        <v>0</v>
      </c>
      <c r="L4377" s="29">
        <f ca="1">IF(DAY($C4377)=28,IF(H4377=0,0,Calculator!$G$35),0)</f>
        <v>0</v>
      </c>
      <c r="M4377" s="29">
        <f ca="1">IF(I4377&gt;0,IF(DAY($C4377)=1,SUM(INDIRECT("I"&amp;(ROW(C4376)-DAY(C4376))):I4376),0),0)</f>
        <v>0</v>
      </c>
      <c r="N4377" s="29">
        <f ca="1">IF(C4377&lt;Calculator!$G$27,0,IF(C4377=Calculator!$G$27,Calculator!$G$39,IF(H4377-K4377&lt;=0,IF(D4377&gt;Calculator!$G$39,IF(H4377-K4377+E4377+L4377+M4377+Calculator!$G$39&gt;Calculator!$G$39,Calculator!$G$39-(H4377+E4377+L4377+M4377-K4377),Calculator!$G$39),D4377),0)))</f>
        <v>0</v>
      </c>
    </row>
    <row r="4378" spans="1:14" ht="15.75" thickBot="1">
      <c r="A4378" s="33" t="str">
        <f ca="1">IF(C4378=Calculator!$H$27,"F",IF(Daily!D4378+Daily!H4378=0,IF(D4377+H4377&gt;0,"L",""),""))</f>
        <v/>
      </c>
      <c r="B4378" s="34">
        <v>4377</v>
      </c>
      <c r="C4378" s="19">
        <f t="shared" ca="1" si="273"/>
        <v>50307</v>
      </c>
      <c r="D4378" s="29">
        <f t="shared" ca="1" si="275"/>
        <v>0</v>
      </c>
      <c r="E4378" s="29">
        <f ca="1">IF(C4378&lt;Calculator!$D$26,0,IF(DAY($C4378)=1,IF(D4378-Calculator!$G$24&gt;0,Calculator!$G$24,D4378),0))</f>
        <v>0</v>
      </c>
      <c r="F4378" s="29">
        <f ca="1">IF(E4378&gt;0,D4378*Calculator!$G$22/12,0)</f>
        <v>0</v>
      </c>
      <c r="G4378" s="29">
        <f ca="1">IF(E4378&gt;0,(IFERROR(-PMT(Calculator!$G$22/12,Calculator!$G$23*12,Calculator!$G$20),0))-F4378,0)</f>
        <v>0</v>
      </c>
      <c r="H4378" s="29">
        <f t="shared" ca="1" si="276"/>
        <v>0</v>
      </c>
      <c r="I4378" s="29">
        <f t="shared" ca="1" si="274"/>
        <v>0</v>
      </c>
      <c r="J4378" s="30">
        <f>Calculator!$G$40</f>
        <v>6.5000000000000002E-2</v>
      </c>
      <c r="K4378" s="29">
        <f ca="1">IF(C4378&gt;=Calculator!$G$27,IF(DAY($C4378)=1,Calculator!$G$34/2,IF(DAY($C4378)=15,Calculator!$G$34/2,0)),0)</f>
        <v>0</v>
      </c>
      <c r="L4378" s="29">
        <f ca="1">IF(DAY($C4378)=28,IF(H4378=0,0,Calculator!$G$35),0)</f>
        <v>0</v>
      </c>
      <c r="M4378" s="29">
        <f ca="1">IF(I4378&gt;0,IF(DAY($C4378)=1,SUM(INDIRECT("I"&amp;(ROW(C4377)-DAY(C4377))):I4377),0),0)</f>
        <v>0</v>
      </c>
      <c r="N4378" s="29">
        <f ca="1">IF(C4378&lt;Calculator!$G$27,0,IF(C4378=Calculator!$G$27,Calculator!$G$39,IF(H4378-K4378&lt;=0,IF(D4378&gt;Calculator!$G$39,IF(H4378-K4378+E4378+L4378+M4378+Calculator!$G$39&gt;Calculator!$G$39,Calculator!$G$39-(H4378+E4378+L4378+M4378-K4378),Calculator!$G$39),D4378),0)))</f>
        <v>0</v>
      </c>
    </row>
    <row r="4379" spans="1:14" ht="15.75" thickBot="1">
      <c r="A4379" s="33" t="str">
        <f ca="1">IF(C4379=Calculator!$H$27,"F",IF(Daily!D4379+Daily!H4379=0,IF(D4378+H4378&gt;0,"L",""),""))</f>
        <v/>
      </c>
      <c r="B4379" s="34">
        <v>4378</v>
      </c>
      <c r="C4379" s="19">
        <f t="shared" ca="1" si="273"/>
        <v>50308</v>
      </c>
      <c r="D4379" s="29">
        <f t="shared" ca="1" si="275"/>
        <v>0</v>
      </c>
      <c r="E4379" s="29">
        <f ca="1">IF(C4379&lt;Calculator!$D$26,0,IF(DAY($C4379)=1,IF(D4379-Calculator!$G$24&gt;0,Calculator!$G$24,D4379),0))</f>
        <v>0</v>
      </c>
      <c r="F4379" s="29">
        <f ca="1">IF(E4379&gt;0,D4379*Calculator!$G$22/12,0)</f>
        <v>0</v>
      </c>
      <c r="G4379" s="29">
        <f ca="1">IF(E4379&gt;0,(IFERROR(-PMT(Calculator!$G$22/12,Calculator!$G$23*12,Calculator!$G$20),0))-F4379,0)</f>
        <v>0</v>
      </c>
      <c r="H4379" s="29">
        <f t="shared" ca="1" si="276"/>
        <v>0</v>
      </c>
      <c r="I4379" s="29">
        <f t="shared" ca="1" si="274"/>
        <v>0</v>
      </c>
      <c r="J4379" s="30">
        <f>Calculator!$G$40</f>
        <v>6.5000000000000002E-2</v>
      </c>
      <c r="K4379" s="29">
        <f ca="1">IF(C4379&gt;=Calculator!$G$27,IF(DAY($C4379)=1,Calculator!$G$34/2,IF(DAY($C4379)=15,Calculator!$G$34/2,0)),0)</f>
        <v>0</v>
      </c>
      <c r="L4379" s="29">
        <f ca="1">IF(DAY($C4379)=28,IF(H4379=0,0,Calculator!$G$35),0)</f>
        <v>0</v>
      </c>
      <c r="M4379" s="29">
        <f ca="1">IF(I4379&gt;0,IF(DAY($C4379)=1,SUM(INDIRECT("I"&amp;(ROW(C4378)-DAY(C4378))):I4378),0),0)</f>
        <v>0</v>
      </c>
      <c r="N4379" s="29">
        <f ca="1">IF(C4379&lt;Calculator!$G$27,0,IF(C4379=Calculator!$G$27,Calculator!$G$39,IF(H4379-K4379&lt;=0,IF(D4379&gt;Calculator!$G$39,IF(H4379-K4379+E4379+L4379+M4379+Calculator!$G$39&gt;Calculator!$G$39,Calculator!$G$39-(H4379+E4379+L4379+M4379-K4379),Calculator!$G$39),D4379),0)))</f>
        <v>0</v>
      </c>
    </row>
    <row r="4380" spans="1:14" ht="15.75" thickBot="1">
      <c r="A4380" s="33" t="str">
        <f ca="1">IF(C4380=Calculator!$H$27,"F",IF(Daily!D4380+Daily!H4380=0,IF(D4379+H4379&gt;0,"L",""),""))</f>
        <v/>
      </c>
      <c r="B4380" s="34">
        <v>4379</v>
      </c>
      <c r="C4380" s="19">
        <f t="shared" ca="1" si="273"/>
        <v>50309</v>
      </c>
      <c r="D4380" s="29">
        <f t="shared" ca="1" si="275"/>
        <v>0</v>
      </c>
      <c r="E4380" s="29">
        <f ca="1">IF(C4380&lt;Calculator!$D$26,0,IF(DAY($C4380)=1,IF(D4380-Calculator!$G$24&gt;0,Calculator!$G$24,D4380),0))</f>
        <v>0</v>
      </c>
      <c r="F4380" s="29">
        <f ca="1">IF(E4380&gt;0,D4380*Calculator!$G$22/12,0)</f>
        <v>0</v>
      </c>
      <c r="G4380" s="29">
        <f ca="1">IF(E4380&gt;0,(IFERROR(-PMT(Calculator!$G$22/12,Calculator!$G$23*12,Calculator!$G$20),0))-F4380,0)</f>
        <v>0</v>
      </c>
      <c r="H4380" s="29">
        <f t="shared" ca="1" si="276"/>
        <v>0</v>
      </c>
      <c r="I4380" s="29">
        <f t="shared" ca="1" si="274"/>
        <v>0</v>
      </c>
      <c r="J4380" s="30">
        <f>Calculator!$G$40</f>
        <v>6.5000000000000002E-2</v>
      </c>
      <c r="K4380" s="29">
        <f ca="1">IF(C4380&gt;=Calculator!$G$27,IF(DAY($C4380)=1,Calculator!$G$34/2,IF(DAY($C4380)=15,Calculator!$G$34/2,0)),0)</f>
        <v>0</v>
      </c>
      <c r="L4380" s="29">
        <f ca="1">IF(DAY($C4380)=28,IF(H4380=0,0,Calculator!$G$35),0)</f>
        <v>0</v>
      </c>
      <c r="M4380" s="29">
        <f ca="1">IF(I4380&gt;0,IF(DAY($C4380)=1,SUM(INDIRECT("I"&amp;(ROW(C4379)-DAY(C4379))):I4379),0),0)</f>
        <v>0</v>
      </c>
      <c r="N4380" s="29">
        <f ca="1">IF(C4380&lt;Calculator!$G$27,0,IF(C4380=Calculator!$G$27,Calculator!$G$39,IF(H4380-K4380&lt;=0,IF(D4380&gt;Calculator!$G$39,IF(H4380-K4380+E4380+L4380+M4380+Calculator!$G$39&gt;Calculator!$G$39,Calculator!$G$39-(H4380+E4380+L4380+M4380-K4380),Calculator!$G$39),D4380),0)))</f>
        <v>0</v>
      </c>
    </row>
    <row r="4381" spans="1:14" ht="15.75" thickBot="1">
      <c r="A4381" s="33" t="str">
        <f ca="1">IF(C4381=Calculator!$H$27,"F",IF(Daily!D4381+Daily!H4381=0,IF(D4380+H4380&gt;0,"L",""),""))</f>
        <v/>
      </c>
      <c r="B4381" s="34">
        <v>4380</v>
      </c>
      <c r="C4381" s="19">
        <f t="shared" ca="1" si="273"/>
        <v>50310</v>
      </c>
      <c r="D4381" s="29">
        <f t="shared" ca="1" si="275"/>
        <v>0</v>
      </c>
      <c r="E4381" s="29">
        <f ca="1">IF(C4381&lt;Calculator!$D$26,0,IF(DAY($C4381)=1,IF(D4381-Calculator!$G$24&gt;0,Calculator!$G$24,D4381),0))</f>
        <v>0</v>
      </c>
      <c r="F4381" s="29">
        <f ca="1">IF(E4381&gt;0,D4381*Calculator!$G$22/12,0)</f>
        <v>0</v>
      </c>
      <c r="G4381" s="29">
        <f ca="1">IF(E4381&gt;0,(IFERROR(-PMT(Calculator!$G$22/12,Calculator!$G$23*12,Calculator!$G$20),0))-F4381,0)</f>
        <v>0</v>
      </c>
      <c r="H4381" s="29">
        <f t="shared" ca="1" si="276"/>
        <v>0</v>
      </c>
      <c r="I4381" s="29">
        <f t="shared" ca="1" si="274"/>
        <v>0</v>
      </c>
      <c r="J4381" s="30">
        <f>Calculator!$G$40</f>
        <v>6.5000000000000002E-2</v>
      </c>
      <c r="K4381" s="29">
        <f ca="1">IF(C4381&gt;=Calculator!$G$27,IF(DAY($C4381)=1,Calculator!$G$34/2,IF(DAY($C4381)=15,Calculator!$G$34/2,0)),0)</f>
        <v>0</v>
      </c>
      <c r="L4381" s="29">
        <f ca="1">IF(DAY($C4381)=28,IF(H4381=0,0,Calculator!$G$35),0)</f>
        <v>0</v>
      </c>
      <c r="M4381" s="29">
        <f ca="1">IF(I4381&gt;0,IF(DAY($C4381)=1,SUM(INDIRECT("I"&amp;(ROW(C4380)-DAY(C4380))):I4380),0),0)</f>
        <v>0</v>
      </c>
      <c r="N4381" s="29">
        <f ca="1">IF(C4381&lt;Calculator!$G$27,0,IF(C4381=Calculator!$G$27,Calculator!$G$39,IF(H4381-K4381&lt;=0,IF(D4381&gt;Calculator!$G$39,IF(H4381-K4381+E4381+L4381+M4381+Calculator!$G$39&gt;Calculator!$G$39,Calculator!$G$39-(H4381+E4381+L4381+M4381-K4381),Calculator!$G$39),D4381),0)))</f>
        <v>0</v>
      </c>
    </row>
    <row r="4382" spans="1:14" ht="15.75" thickBot="1">
      <c r="A4382" s="33" t="str">
        <f ca="1">IF(C4382=Calculator!$H$27,"F",IF(Daily!D4382+Daily!H4382=0,IF(D4381+H4381&gt;0,"L",""),""))</f>
        <v/>
      </c>
      <c r="B4382" s="34">
        <v>4381</v>
      </c>
      <c r="C4382" s="19">
        <f t="shared" ca="1" si="273"/>
        <v>50311</v>
      </c>
      <c r="D4382" s="29">
        <f t="shared" ca="1" si="275"/>
        <v>0</v>
      </c>
      <c r="E4382" s="29">
        <f ca="1">IF(C4382&lt;Calculator!$D$26,0,IF(DAY($C4382)=1,IF(D4382-Calculator!$G$24&gt;0,Calculator!$G$24,D4382),0))</f>
        <v>0</v>
      </c>
      <c r="F4382" s="29">
        <f ca="1">IF(E4382&gt;0,D4382*Calculator!$G$22/12,0)</f>
        <v>0</v>
      </c>
      <c r="G4382" s="29">
        <f ca="1">IF(E4382&gt;0,(IFERROR(-PMT(Calculator!$G$22/12,Calculator!$G$23*12,Calculator!$G$20),0))-F4382,0)</f>
        <v>0</v>
      </c>
      <c r="H4382" s="29">
        <f t="shared" ca="1" si="276"/>
        <v>0</v>
      </c>
      <c r="I4382" s="29">
        <f t="shared" ca="1" si="274"/>
        <v>0</v>
      </c>
      <c r="J4382" s="30">
        <f>Calculator!$G$40</f>
        <v>6.5000000000000002E-2</v>
      </c>
      <c r="K4382" s="29">
        <f ca="1">IF(C4382&gt;=Calculator!$G$27,IF(DAY($C4382)=1,Calculator!$G$34/2,IF(DAY($C4382)=15,Calculator!$G$34/2,0)),0)</f>
        <v>0</v>
      </c>
      <c r="L4382" s="29">
        <f ca="1">IF(DAY($C4382)=28,IF(H4382=0,0,Calculator!$G$35),0)</f>
        <v>0</v>
      </c>
      <c r="M4382" s="29">
        <f ca="1">IF(I4382&gt;0,IF(DAY($C4382)=1,SUM(INDIRECT("I"&amp;(ROW(C4381)-DAY(C4381))):I4381),0),0)</f>
        <v>0</v>
      </c>
      <c r="N4382" s="29">
        <f ca="1">IF(C4382&lt;Calculator!$G$27,0,IF(C4382=Calculator!$G$27,Calculator!$G$39,IF(H4382-K4382&lt;=0,IF(D4382&gt;Calculator!$G$39,IF(H4382-K4382+E4382+L4382+M4382+Calculator!$G$39&gt;Calculator!$G$39,Calculator!$G$39-(H4382+E4382+L4382+M4382-K4382),Calculator!$G$39),D4382),0)))</f>
        <v>0</v>
      </c>
    </row>
    <row r="4383" spans="1:14" ht="15.75" thickBot="1">
      <c r="A4383" s="33" t="str">
        <f ca="1">IF(C4383=Calculator!$H$27,"F",IF(Daily!D4383+Daily!H4383=0,IF(D4382+H4382&gt;0,"L",""),""))</f>
        <v/>
      </c>
      <c r="B4383" s="34">
        <v>4382</v>
      </c>
      <c r="C4383" s="19">
        <f t="shared" ca="1" si="273"/>
        <v>50312</v>
      </c>
      <c r="D4383" s="29">
        <f t="shared" ca="1" si="275"/>
        <v>0</v>
      </c>
      <c r="E4383" s="29">
        <f ca="1">IF(C4383&lt;Calculator!$D$26,0,IF(DAY($C4383)=1,IF(D4383-Calculator!$G$24&gt;0,Calculator!$G$24,D4383),0))</f>
        <v>0</v>
      </c>
      <c r="F4383" s="29">
        <f ca="1">IF(E4383&gt;0,D4383*Calculator!$G$22/12,0)</f>
        <v>0</v>
      </c>
      <c r="G4383" s="29">
        <f ca="1">IF(E4383&gt;0,(IFERROR(-PMT(Calculator!$G$22/12,Calculator!$G$23*12,Calculator!$G$20),0))-F4383,0)</f>
        <v>0</v>
      </c>
      <c r="H4383" s="29">
        <f t="shared" ca="1" si="276"/>
        <v>0</v>
      </c>
      <c r="I4383" s="29">
        <f t="shared" ca="1" si="274"/>
        <v>0</v>
      </c>
      <c r="J4383" s="30">
        <f>Calculator!$G$40</f>
        <v>6.5000000000000002E-2</v>
      </c>
      <c r="K4383" s="29">
        <f ca="1">IF(C4383&gt;=Calculator!$G$27,IF(DAY($C4383)=1,Calculator!$G$34/2,IF(DAY($C4383)=15,Calculator!$G$34/2,0)),0)</f>
        <v>0</v>
      </c>
      <c r="L4383" s="29">
        <f ca="1">IF(DAY($C4383)=28,IF(H4383=0,0,Calculator!$G$35),0)</f>
        <v>0</v>
      </c>
      <c r="M4383" s="29">
        <f ca="1">IF(I4383&gt;0,IF(DAY($C4383)=1,SUM(INDIRECT("I"&amp;(ROW(C4382)-DAY(C4382))):I4382),0),0)</f>
        <v>0</v>
      </c>
      <c r="N4383" s="29">
        <f ca="1">IF(C4383&lt;Calculator!$G$27,0,IF(C4383=Calculator!$G$27,Calculator!$G$39,IF(H4383-K4383&lt;=0,IF(D4383&gt;Calculator!$G$39,IF(H4383-K4383+E4383+L4383+M4383+Calculator!$G$39&gt;Calculator!$G$39,Calculator!$G$39-(H4383+E4383+L4383+M4383-K4383),Calculator!$G$39),D4383),0)))</f>
        <v>0</v>
      </c>
    </row>
    <row r="4384" spans="1:14" ht="15.75" thickBot="1">
      <c r="A4384" s="33" t="str">
        <f ca="1">IF(C4384=Calculator!$H$27,"F",IF(Daily!D4384+Daily!H4384=0,IF(D4383+H4383&gt;0,"L",""),""))</f>
        <v/>
      </c>
      <c r="B4384" s="34">
        <v>4383</v>
      </c>
      <c r="C4384" s="19">
        <f t="shared" ca="1" si="273"/>
        <v>50313</v>
      </c>
      <c r="D4384" s="29">
        <f t="shared" ca="1" si="275"/>
        <v>0</v>
      </c>
      <c r="E4384" s="29">
        <f ca="1">IF(C4384&lt;Calculator!$D$26,0,IF(DAY($C4384)=1,IF(D4384-Calculator!$G$24&gt;0,Calculator!$G$24,D4384),0))</f>
        <v>0</v>
      </c>
      <c r="F4384" s="29">
        <f ca="1">IF(E4384&gt;0,D4384*Calculator!$G$22/12,0)</f>
        <v>0</v>
      </c>
      <c r="G4384" s="29">
        <f ca="1">IF(E4384&gt;0,(IFERROR(-PMT(Calculator!$G$22/12,Calculator!$G$23*12,Calculator!$G$20),0))-F4384,0)</f>
        <v>0</v>
      </c>
      <c r="H4384" s="29">
        <f t="shared" ca="1" si="276"/>
        <v>0</v>
      </c>
      <c r="I4384" s="29">
        <f t="shared" ca="1" si="274"/>
        <v>0</v>
      </c>
      <c r="J4384" s="30">
        <f>Calculator!$G$40</f>
        <v>6.5000000000000002E-2</v>
      </c>
      <c r="K4384" s="29">
        <f ca="1">IF(C4384&gt;=Calculator!$G$27,IF(DAY($C4384)=1,Calculator!$G$34/2,IF(DAY($C4384)=15,Calculator!$G$34/2,0)),0)</f>
        <v>0</v>
      </c>
      <c r="L4384" s="29">
        <f ca="1">IF(DAY($C4384)=28,IF(H4384=0,0,Calculator!$G$35),0)</f>
        <v>0</v>
      </c>
      <c r="M4384" s="29">
        <f ca="1">IF(I4384&gt;0,IF(DAY($C4384)=1,SUM(INDIRECT("I"&amp;(ROW(C4383)-DAY(C4383))):I4383),0),0)</f>
        <v>0</v>
      </c>
      <c r="N4384" s="29">
        <f ca="1">IF(C4384&lt;Calculator!$G$27,0,IF(C4384=Calculator!$G$27,Calculator!$G$39,IF(H4384-K4384&lt;=0,IF(D4384&gt;Calculator!$G$39,IF(H4384-K4384+E4384+L4384+M4384+Calculator!$G$39&gt;Calculator!$G$39,Calculator!$G$39-(H4384+E4384+L4384+M4384-K4384),Calculator!$G$39),D4384),0)))</f>
        <v>0</v>
      </c>
    </row>
    <row r="4385" spans="1:14" ht="15.75" thickBot="1">
      <c r="A4385" s="33" t="str">
        <f ca="1">IF(C4385=Calculator!$H$27,"F",IF(Daily!D4385+Daily!H4385=0,IF(D4384+H4384&gt;0,"L",""),""))</f>
        <v/>
      </c>
      <c r="B4385" s="34">
        <v>4384</v>
      </c>
      <c r="C4385" s="19">
        <f t="shared" ca="1" si="273"/>
        <v>50314</v>
      </c>
      <c r="D4385" s="29">
        <f t="shared" ca="1" si="275"/>
        <v>0</v>
      </c>
      <c r="E4385" s="29">
        <f ca="1">IF(C4385&lt;Calculator!$D$26,0,IF(DAY($C4385)=1,IF(D4385-Calculator!$G$24&gt;0,Calculator!$G$24,D4385),0))</f>
        <v>0</v>
      </c>
      <c r="F4385" s="29">
        <f ca="1">IF(E4385&gt;0,D4385*Calculator!$G$22/12,0)</f>
        <v>0</v>
      </c>
      <c r="G4385" s="29">
        <f ca="1">IF(E4385&gt;0,(IFERROR(-PMT(Calculator!$G$22/12,Calculator!$G$23*12,Calculator!$G$20),0))-F4385,0)</f>
        <v>0</v>
      </c>
      <c r="H4385" s="29">
        <f t="shared" ca="1" si="276"/>
        <v>0</v>
      </c>
      <c r="I4385" s="29">
        <f t="shared" ca="1" si="274"/>
        <v>0</v>
      </c>
      <c r="J4385" s="30">
        <f>Calculator!$G$40</f>
        <v>6.5000000000000002E-2</v>
      </c>
      <c r="K4385" s="29">
        <f ca="1">IF(C4385&gt;=Calculator!$G$27,IF(DAY($C4385)=1,Calculator!$G$34/2,IF(DAY($C4385)=15,Calculator!$G$34/2,0)),0)</f>
        <v>4500</v>
      </c>
      <c r="L4385" s="29">
        <f ca="1">IF(DAY($C4385)=28,IF(H4385=0,0,Calculator!$G$35),0)</f>
        <v>0</v>
      </c>
      <c r="M4385" s="29">
        <f ca="1">IF(I4385&gt;0,IF(DAY($C4385)=1,SUM(INDIRECT("I"&amp;(ROW(C4384)-DAY(C4384))):I4384),0),0)</f>
        <v>0</v>
      </c>
      <c r="N4385" s="29">
        <f ca="1">IF(C4385&lt;Calculator!$G$27,0,IF(C4385=Calculator!$G$27,Calculator!$G$39,IF(H4385-K4385&lt;=0,IF(D4385&gt;Calculator!$G$39,IF(H4385-K4385+E4385+L4385+M4385+Calculator!$G$39&gt;Calculator!$G$39,Calculator!$G$39-(H4385+E4385+L4385+M4385-K4385),Calculator!$G$39),D4385),0)))</f>
        <v>0</v>
      </c>
    </row>
    <row r="4386" spans="1:14" ht="15.75" thickBot="1">
      <c r="A4386" s="33" t="str">
        <f ca="1">IF(C4386=Calculator!$H$27,"F",IF(Daily!D4386+Daily!H4386=0,IF(D4385+H4385&gt;0,"L",""),""))</f>
        <v/>
      </c>
      <c r="B4386" s="34">
        <v>4385</v>
      </c>
      <c r="C4386" s="19">
        <f t="shared" ca="1" si="273"/>
        <v>50315</v>
      </c>
      <c r="D4386" s="29">
        <f t="shared" ca="1" si="275"/>
        <v>0</v>
      </c>
      <c r="E4386" s="29">
        <f ca="1">IF(C4386&lt;Calculator!$D$26,0,IF(DAY($C4386)=1,IF(D4386-Calculator!$G$24&gt;0,Calculator!$G$24,D4386),0))</f>
        <v>0</v>
      </c>
      <c r="F4386" s="29">
        <f ca="1">IF(E4386&gt;0,D4386*Calculator!$G$22/12,0)</f>
        <v>0</v>
      </c>
      <c r="G4386" s="29">
        <f ca="1">IF(E4386&gt;0,(IFERROR(-PMT(Calculator!$G$22/12,Calculator!$G$23*12,Calculator!$G$20),0))-F4386,0)</f>
        <v>0</v>
      </c>
      <c r="H4386" s="29">
        <f t="shared" ca="1" si="276"/>
        <v>0</v>
      </c>
      <c r="I4386" s="29">
        <f t="shared" ca="1" si="274"/>
        <v>0</v>
      </c>
      <c r="J4386" s="30">
        <f>Calculator!$G$40</f>
        <v>6.5000000000000002E-2</v>
      </c>
      <c r="K4386" s="29">
        <f ca="1">IF(C4386&gt;=Calculator!$G$27,IF(DAY($C4386)=1,Calculator!$G$34/2,IF(DAY($C4386)=15,Calculator!$G$34/2,0)),0)</f>
        <v>0</v>
      </c>
      <c r="L4386" s="29">
        <f ca="1">IF(DAY($C4386)=28,IF(H4386=0,0,Calculator!$G$35),0)</f>
        <v>0</v>
      </c>
      <c r="M4386" s="29">
        <f ca="1">IF(I4386&gt;0,IF(DAY($C4386)=1,SUM(INDIRECT("I"&amp;(ROW(C4385)-DAY(C4385))):I4385),0),0)</f>
        <v>0</v>
      </c>
      <c r="N4386" s="29">
        <f ca="1">IF(C4386&lt;Calculator!$G$27,0,IF(C4386=Calculator!$G$27,Calculator!$G$39,IF(H4386-K4386&lt;=0,IF(D4386&gt;Calculator!$G$39,IF(H4386-K4386+E4386+L4386+M4386+Calculator!$G$39&gt;Calculator!$G$39,Calculator!$G$39-(H4386+E4386+L4386+M4386-K4386),Calculator!$G$39),D4386),0)))</f>
        <v>0</v>
      </c>
    </row>
    <row r="4387" spans="1:14" ht="15.75" thickBot="1">
      <c r="A4387" s="33" t="str">
        <f ca="1">IF(C4387=Calculator!$H$27,"F",IF(Daily!D4387+Daily!H4387=0,IF(D4386+H4386&gt;0,"L",""),""))</f>
        <v/>
      </c>
      <c r="B4387" s="34">
        <v>4386</v>
      </c>
      <c r="C4387" s="19">
        <f t="shared" ca="1" si="273"/>
        <v>50316</v>
      </c>
      <c r="D4387" s="29">
        <f t="shared" ca="1" si="275"/>
        <v>0</v>
      </c>
      <c r="E4387" s="29">
        <f ca="1">IF(C4387&lt;Calculator!$D$26,0,IF(DAY($C4387)=1,IF(D4387-Calculator!$G$24&gt;0,Calculator!$G$24,D4387),0))</f>
        <v>0</v>
      </c>
      <c r="F4387" s="29">
        <f ca="1">IF(E4387&gt;0,D4387*Calculator!$G$22/12,0)</f>
        <v>0</v>
      </c>
      <c r="G4387" s="29">
        <f ca="1">IF(E4387&gt;0,(IFERROR(-PMT(Calculator!$G$22/12,Calculator!$G$23*12,Calculator!$G$20),0))-F4387,0)</f>
        <v>0</v>
      </c>
      <c r="H4387" s="29">
        <f t="shared" ca="1" si="276"/>
        <v>0</v>
      </c>
      <c r="I4387" s="29">
        <f t="shared" ca="1" si="274"/>
        <v>0</v>
      </c>
      <c r="J4387" s="30">
        <f>Calculator!$G$40</f>
        <v>6.5000000000000002E-2</v>
      </c>
      <c r="K4387" s="29">
        <f ca="1">IF(C4387&gt;=Calculator!$G$27,IF(DAY($C4387)=1,Calculator!$G$34/2,IF(DAY($C4387)=15,Calculator!$G$34/2,0)),0)</f>
        <v>0</v>
      </c>
      <c r="L4387" s="29">
        <f ca="1">IF(DAY($C4387)=28,IF(H4387=0,0,Calculator!$G$35),0)</f>
        <v>0</v>
      </c>
      <c r="M4387" s="29">
        <f ca="1">IF(I4387&gt;0,IF(DAY($C4387)=1,SUM(INDIRECT("I"&amp;(ROW(C4386)-DAY(C4386))):I4386),0),0)</f>
        <v>0</v>
      </c>
      <c r="N4387" s="29">
        <f ca="1">IF(C4387&lt;Calculator!$G$27,0,IF(C4387=Calculator!$G$27,Calculator!$G$39,IF(H4387-K4387&lt;=0,IF(D4387&gt;Calculator!$G$39,IF(H4387-K4387+E4387+L4387+M4387+Calculator!$G$39&gt;Calculator!$G$39,Calculator!$G$39-(H4387+E4387+L4387+M4387-K4387),Calculator!$G$39),D4387),0)))</f>
        <v>0</v>
      </c>
    </row>
    <row r="4388" spans="1:14" ht="15.75" thickBot="1">
      <c r="A4388" s="33" t="str">
        <f ca="1">IF(C4388=Calculator!$H$27,"F",IF(Daily!D4388+Daily!H4388=0,IF(D4387+H4387&gt;0,"L",""),""))</f>
        <v/>
      </c>
      <c r="B4388" s="34">
        <v>4387</v>
      </c>
      <c r="C4388" s="19">
        <f t="shared" ca="1" si="273"/>
        <v>50317</v>
      </c>
      <c r="D4388" s="29">
        <f t="shared" ca="1" si="275"/>
        <v>0</v>
      </c>
      <c r="E4388" s="29">
        <f ca="1">IF(C4388&lt;Calculator!$D$26,0,IF(DAY($C4388)=1,IF(D4388-Calculator!$G$24&gt;0,Calculator!$G$24,D4388),0))</f>
        <v>0</v>
      </c>
      <c r="F4388" s="29">
        <f ca="1">IF(E4388&gt;0,D4388*Calculator!$G$22/12,0)</f>
        <v>0</v>
      </c>
      <c r="G4388" s="29">
        <f ca="1">IF(E4388&gt;0,(IFERROR(-PMT(Calculator!$G$22/12,Calculator!$G$23*12,Calculator!$G$20),0))-F4388,0)</f>
        <v>0</v>
      </c>
      <c r="H4388" s="29">
        <f t="shared" ca="1" si="276"/>
        <v>0</v>
      </c>
      <c r="I4388" s="29">
        <f t="shared" ca="1" si="274"/>
        <v>0</v>
      </c>
      <c r="J4388" s="30">
        <f>Calculator!$G$40</f>
        <v>6.5000000000000002E-2</v>
      </c>
      <c r="K4388" s="29">
        <f ca="1">IF(C4388&gt;=Calculator!$G$27,IF(DAY($C4388)=1,Calculator!$G$34/2,IF(DAY($C4388)=15,Calculator!$G$34/2,0)),0)</f>
        <v>0</v>
      </c>
      <c r="L4388" s="29">
        <f ca="1">IF(DAY($C4388)=28,IF(H4388=0,0,Calculator!$G$35),0)</f>
        <v>0</v>
      </c>
      <c r="M4388" s="29">
        <f ca="1">IF(I4388&gt;0,IF(DAY($C4388)=1,SUM(INDIRECT("I"&amp;(ROW(C4387)-DAY(C4387))):I4387),0),0)</f>
        <v>0</v>
      </c>
      <c r="N4388" s="29">
        <f ca="1">IF(C4388&lt;Calculator!$G$27,0,IF(C4388=Calculator!$G$27,Calculator!$G$39,IF(H4388-K4388&lt;=0,IF(D4388&gt;Calculator!$G$39,IF(H4388-K4388+E4388+L4388+M4388+Calculator!$G$39&gt;Calculator!$G$39,Calculator!$G$39-(H4388+E4388+L4388+M4388-K4388),Calculator!$G$39),D4388),0)))</f>
        <v>0</v>
      </c>
    </row>
    <row r="4389" spans="1:14" ht="15.75" thickBot="1">
      <c r="A4389" s="33" t="str">
        <f ca="1">IF(C4389=Calculator!$H$27,"F",IF(Daily!D4389+Daily!H4389=0,IF(D4388+H4388&gt;0,"L",""),""))</f>
        <v/>
      </c>
      <c r="B4389" s="34">
        <v>4388</v>
      </c>
      <c r="C4389" s="19">
        <f t="shared" ca="1" si="273"/>
        <v>50318</v>
      </c>
      <c r="D4389" s="29">
        <f t="shared" ca="1" si="275"/>
        <v>0</v>
      </c>
      <c r="E4389" s="29">
        <f ca="1">IF(C4389&lt;Calculator!$D$26,0,IF(DAY($C4389)=1,IF(D4389-Calculator!$G$24&gt;0,Calculator!$G$24,D4389),0))</f>
        <v>0</v>
      </c>
      <c r="F4389" s="29">
        <f ca="1">IF(E4389&gt;0,D4389*Calculator!$G$22/12,0)</f>
        <v>0</v>
      </c>
      <c r="G4389" s="29">
        <f ca="1">IF(E4389&gt;0,(IFERROR(-PMT(Calculator!$G$22/12,Calculator!$G$23*12,Calculator!$G$20),0))-F4389,0)</f>
        <v>0</v>
      </c>
      <c r="H4389" s="29">
        <f t="shared" ca="1" si="276"/>
        <v>0</v>
      </c>
      <c r="I4389" s="29">
        <f t="shared" ca="1" si="274"/>
        <v>0</v>
      </c>
      <c r="J4389" s="30">
        <f>Calculator!$G$40</f>
        <v>6.5000000000000002E-2</v>
      </c>
      <c r="K4389" s="29">
        <f ca="1">IF(C4389&gt;=Calculator!$G$27,IF(DAY($C4389)=1,Calculator!$G$34/2,IF(DAY($C4389)=15,Calculator!$G$34/2,0)),0)</f>
        <v>0</v>
      </c>
      <c r="L4389" s="29">
        <f ca="1">IF(DAY($C4389)=28,IF(H4389=0,0,Calculator!$G$35),0)</f>
        <v>0</v>
      </c>
      <c r="M4389" s="29">
        <f ca="1">IF(I4389&gt;0,IF(DAY($C4389)=1,SUM(INDIRECT("I"&amp;(ROW(C4388)-DAY(C4388))):I4388),0),0)</f>
        <v>0</v>
      </c>
      <c r="N4389" s="29">
        <f ca="1">IF(C4389&lt;Calculator!$G$27,0,IF(C4389=Calculator!$G$27,Calculator!$G$39,IF(H4389-K4389&lt;=0,IF(D4389&gt;Calculator!$G$39,IF(H4389-K4389+E4389+L4389+M4389+Calculator!$G$39&gt;Calculator!$G$39,Calculator!$G$39-(H4389+E4389+L4389+M4389-K4389),Calculator!$G$39),D4389),0)))</f>
        <v>0</v>
      </c>
    </row>
    <row r="4390" spans="1:14" ht="15.75" thickBot="1">
      <c r="A4390" s="33" t="str">
        <f ca="1">IF(C4390=Calculator!$H$27,"F",IF(Daily!D4390+Daily!H4390=0,IF(D4389+H4389&gt;0,"L",""),""))</f>
        <v/>
      </c>
      <c r="B4390" s="34">
        <v>4389</v>
      </c>
      <c r="C4390" s="19">
        <f t="shared" ca="1" si="273"/>
        <v>50319</v>
      </c>
      <c r="D4390" s="29">
        <f t="shared" ca="1" si="275"/>
        <v>0</v>
      </c>
      <c r="E4390" s="29">
        <f ca="1">IF(C4390&lt;Calculator!$D$26,0,IF(DAY($C4390)=1,IF(D4390-Calculator!$G$24&gt;0,Calculator!$G$24,D4390),0))</f>
        <v>0</v>
      </c>
      <c r="F4390" s="29">
        <f ca="1">IF(E4390&gt;0,D4390*Calculator!$G$22/12,0)</f>
        <v>0</v>
      </c>
      <c r="G4390" s="29">
        <f ca="1">IF(E4390&gt;0,(IFERROR(-PMT(Calculator!$G$22/12,Calculator!$G$23*12,Calculator!$G$20),0))-F4390,0)</f>
        <v>0</v>
      </c>
      <c r="H4390" s="29">
        <f t="shared" ca="1" si="276"/>
        <v>0</v>
      </c>
      <c r="I4390" s="29">
        <f t="shared" ca="1" si="274"/>
        <v>0</v>
      </c>
      <c r="J4390" s="30">
        <f>Calculator!$G$40</f>
        <v>6.5000000000000002E-2</v>
      </c>
      <c r="K4390" s="29">
        <f ca="1">IF(C4390&gt;=Calculator!$G$27,IF(DAY($C4390)=1,Calculator!$G$34/2,IF(DAY($C4390)=15,Calculator!$G$34/2,0)),0)</f>
        <v>0</v>
      </c>
      <c r="L4390" s="29">
        <f ca="1">IF(DAY($C4390)=28,IF(H4390=0,0,Calculator!$G$35),0)</f>
        <v>0</v>
      </c>
      <c r="M4390" s="29">
        <f ca="1">IF(I4390&gt;0,IF(DAY($C4390)=1,SUM(INDIRECT("I"&amp;(ROW(C4389)-DAY(C4389))):I4389),0),0)</f>
        <v>0</v>
      </c>
      <c r="N4390" s="29">
        <f ca="1">IF(C4390&lt;Calculator!$G$27,0,IF(C4390=Calculator!$G$27,Calculator!$G$39,IF(H4390-K4390&lt;=0,IF(D4390&gt;Calculator!$G$39,IF(H4390-K4390+E4390+L4390+M4390+Calculator!$G$39&gt;Calculator!$G$39,Calculator!$G$39-(H4390+E4390+L4390+M4390-K4390),Calculator!$G$39),D4390),0)))</f>
        <v>0</v>
      </c>
    </row>
    <row r="4391" spans="1:14" ht="15.75" thickBot="1">
      <c r="A4391" s="33" t="str">
        <f ca="1">IF(C4391=Calculator!$H$27,"F",IF(Daily!D4391+Daily!H4391=0,IF(D4390+H4390&gt;0,"L",""),""))</f>
        <v/>
      </c>
      <c r="B4391" s="34">
        <v>4390</v>
      </c>
      <c r="C4391" s="19">
        <f t="shared" ca="1" si="273"/>
        <v>50320</v>
      </c>
      <c r="D4391" s="29">
        <f t="shared" ca="1" si="275"/>
        <v>0</v>
      </c>
      <c r="E4391" s="29">
        <f ca="1">IF(C4391&lt;Calculator!$D$26,0,IF(DAY($C4391)=1,IF(D4391-Calculator!$G$24&gt;0,Calculator!$G$24,D4391),0))</f>
        <v>0</v>
      </c>
      <c r="F4391" s="29">
        <f ca="1">IF(E4391&gt;0,D4391*Calculator!$G$22/12,0)</f>
        <v>0</v>
      </c>
      <c r="G4391" s="29">
        <f ca="1">IF(E4391&gt;0,(IFERROR(-PMT(Calculator!$G$22/12,Calculator!$G$23*12,Calculator!$G$20),0))-F4391,0)</f>
        <v>0</v>
      </c>
      <c r="H4391" s="29">
        <f t="shared" ca="1" si="276"/>
        <v>0</v>
      </c>
      <c r="I4391" s="29">
        <f t="shared" ca="1" si="274"/>
        <v>0</v>
      </c>
      <c r="J4391" s="30">
        <f>Calculator!$G$40</f>
        <v>6.5000000000000002E-2</v>
      </c>
      <c r="K4391" s="29">
        <f ca="1">IF(C4391&gt;=Calculator!$G$27,IF(DAY($C4391)=1,Calculator!$G$34/2,IF(DAY($C4391)=15,Calculator!$G$34/2,0)),0)</f>
        <v>0</v>
      </c>
      <c r="L4391" s="29">
        <f ca="1">IF(DAY($C4391)=28,IF(H4391=0,0,Calculator!$G$35),0)</f>
        <v>0</v>
      </c>
      <c r="M4391" s="29">
        <f ca="1">IF(I4391&gt;0,IF(DAY($C4391)=1,SUM(INDIRECT("I"&amp;(ROW(C4390)-DAY(C4390))):I4390),0),0)</f>
        <v>0</v>
      </c>
      <c r="N4391" s="29">
        <f ca="1">IF(C4391&lt;Calculator!$G$27,0,IF(C4391=Calculator!$G$27,Calculator!$G$39,IF(H4391-K4391&lt;=0,IF(D4391&gt;Calculator!$G$39,IF(H4391-K4391+E4391+L4391+M4391+Calculator!$G$39&gt;Calculator!$G$39,Calculator!$G$39-(H4391+E4391+L4391+M4391-K4391),Calculator!$G$39),D4391),0)))</f>
        <v>0</v>
      </c>
    </row>
    <row r="4392" spans="1:14" ht="15.75" thickBot="1">
      <c r="A4392" s="33" t="str">
        <f ca="1">IF(C4392=Calculator!$H$27,"F",IF(Daily!D4392+Daily!H4392=0,IF(D4391+H4391&gt;0,"L",""),""))</f>
        <v/>
      </c>
      <c r="B4392" s="34">
        <v>4391</v>
      </c>
      <c r="C4392" s="19">
        <f t="shared" ca="1" si="273"/>
        <v>50321</v>
      </c>
      <c r="D4392" s="29">
        <f t="shared" ca="1" si="275"/>
        <v>0</v>
      </c>
      <c r="E4392" s="29">
        <f ca="1">IF(C4392&lt;Calculator!$D$26,0,IF(DAY($C4392)=1,IF(D4392-Calculator!$G$24&gt;0,Calculator!$G$24,D4392),0))</f>
        <v>0</v>
      </c>
      <c r="F4392" s="29">
        <f ca="1">IF(E4392&gt;0,D4392*Calculator!$G$22/12,0)</f>
        <v>0</v>
      </c>
      <c r="G4392" s="29">
        <f ca="1">IF(E4392&gt;0,(IFERROR(-PMT(Calculator!$G$22/12,Calculator!$G$23*12,Calculator!$G$20),0))-F4392,0)</f>
        <v>0</v>
      </c>
      <c r="H4392" s="29">
        <f t="shared" ca="1" si="276"/>
        <v>0</v>
      </c>
      <c r="I4392" s="29">
        <f t="shared" ca="1" si="274"/>
        <v>0</v>
      </c>
      <c r="J4392" s="30">
        <f>Calculator!$G$40</f>
        <v>6.5000000000000002E-2</v>
      </c>
      <c r="K4392" s="29">
        <f ca="1">IF(C4392&gt;=Calculator!$G$27,IF(DAY($C4392)=1,Calculator!$G$34/2,IF(DAY($C4392)=15,Calculator!$G$34/2,0)),0)</f>
        <v>0</v>
      </c>
      <c r="L4392" s="29">
        <f ca="1">IF(DAY($C4392)=28,IF(H4392=0,0,Calculator!$G$35),0)</f>
        <v>0</v>
      </c>
      <c r="M4392" s="29">
        <f ca="1">IF(I4392&gt;0,IF(DAY($C4392)=1,SUM(INDIRECT("I"&amp;(ROW(C4391)-DAY(C4391))):I4391),0),0)</f>
        <v>0</v>
      </c>
      <c r="N4392" s="29">
        <f ca="1">IF(C4392&lt;Calculator!$G$27,0,IF(C4392=Calculator!$G$27,Calculator!$G$39,IF(H4392-K4392&lt;=0,IF(D4392&gt;Calculator!$G$39,IF(H4392-K4392+E4392+L4392+M4392+Calculator!$G$39&gt;Calculator!$G$39,Calculator!$G$39-(H4392+E4392+L4392+M4392-K4392),Calculator!$G$39),D4392),0)))</f>
        <v>0</v>
      </c>
    </row>
    <row r="4393" spans="1:14" ht="15.75" thickBot="1">
      <c r="A4393" s="33" t="str">
        <f ca="1">IF(C4393=Calculator!$H$27,"F",IF(Daily!D4393+Daily!H4393=0,IF(D4392+H4392&gt;0,"L",""),""))</f>
        <v/>
      </c>
      <c r="B4393" s="34">
        <v>4392</v>
      </c>
      <c r="C4393" s="19">
        <f t="shared" ca="1" si="273"/>
        <v>50322</v>
      </c>
      <c r="D4393" s="29">
        <f t="shared" ca="1" si="275"/>
        <v>0</v>
      </c>
      <c r="E4393" s="29">
        <f ca="1">IF(C4393&lt;Calculator!$D$26,0,IF(DAY($C4393)=1,IF(D4393-Calculator!$G$24&gt;0,Calculator!$G$24,D4393),0))</f>
        <v>0</v>
      </c>
      <c r="F4393" s="29">
        <f ca="1">IF(E4393&gt;0,D4393*Calculator!$G$22/12,0)</f>
        <v>0</v>
      </c>
      <c r="G4393" s="29">
        <f ca="1">IF(E4393&gt;0,(IFERROR(-PMT(Calculator!$G$22/12,Calculator!$G$23*12,Calculator!$G$20),0))-F4393,0)</f>
        <v>0</v>
      </c>
      <c r="H4393" s="29">
        <f t="shared" ca="1" si="276"/>
        <v>0</v>
      </c>
      <c r="I4393" s="29">
        <f t="shared" ca="1" si="274"/>
        <v>0</v>
      </c>
      <c r="J4393" s="30">
        <f>Calculator!$G$40</f>
        <v>6.5000000000000002E-2</v>
      </c>
      <c r="K4393" s="29">
        <f ca="1">IF(C4393&gt;=Calculator!$G$27,IF(DAY($C4393)=1,Calculator!$G$34/2,IF(DAY($C4393)=15,Calculator!$G$34/2,0)),0)</f>
        <v>0</v>
      </c>
      <c r="L4393" s="29">
        <f ca="1">IF(DAY($C4393)=28,IF(H4393=0,0,Calculator!$G$35),0)</f>
        <v>0</v>
      </c>
      <c r="M4393" s="29">
        <f ca="1">IF(I4393&gt;0,IF(DAY($C4393)=1,SUM(INDIRECT("I"&amp;(ROW(C4392)-DAY(C4392))):I4392),0),0)</f>
        <v>0</v>
      </c>
      <c r="N4393" s="29">
        <f ca="1">IF(C4393&lt;Calculator!$G$27,0,IF(C4393=Calculator!$G$27,Calculator!$G$39,IF(H4393-K4393&lt;=0,IF(D4393&gt;Calculator!$G$39,IF(H4393-K4393+E4393+L4393+M4393+Calculator!$G$39&gt;Calculator!$G$39,Calculator!$G$39-(H4393+E4393+L4393+M4393-K4393),Calculator!$G$39),D4393),0)))</f>
        <v>0</v>
      </c>
    </row>
    <row r="4394" spans="1:14" ht="15.75" thickBot="1">
      <c r="A4394" s="33" t="str">
        <f ca="1">IF(C4394=Calculator!$H$27,"F",IF(Daily!D4394+Daily!H4394=0,IF(D4393+H4393&gt;0,"L",""),""))</f>
        <v/>
      </c>
      <c r="B4394" s="34">
        <v>4393</v>
      </c>
      <c r="C4394" s="19">
        <f t="shared" ca="1" si="273"/>
        <v>50323</v>
      </c>
      <c r="D4394" s="29">
        <f t="shared" ca="1" si="275"/>
        <v>0</v>
      </c>
      <c r="E4394" s="29">
        <f ca="1">IF(C4394&lt;Calculator!$D$26,0,IF(DAY($C4394)=1,IF(D4394-Calculator!$G$24&gt;0,Calculator!$G$24,D4394),0))</f>
        <v>0</v>
      </c>
      <c r="F4394" s="29">
        <f ca="1">IF(E4394&gt;0,D4394*Calculator!$G$22/12,0)</f>
        <v>0</v>
      </c>
      <c r="G4394" s="29">
        <f ca="1">IF(E4394&gt;0,(IFERROR(-PMT(Calculator!$G$22/12,Calculator!$G$23*12,Calculator!$G$20),0))-F4394,0)</f>
        <v>0</v>
      </c>
      <c r="H4394" s="29">
        <f t="shared" ca="1" si="276"/>
        <v>0</v>
      </c>
      <c r="I4394" s="29">
        <f t="shared" ca="1" si="274"/>
        <v>0</v>
      </c>
      <c r="J4394" s="30">
        <f>Calculator!$G$40</f>
        <v>6.5000000000000002E-2</v>
      </c>
      <c r="K4394" s="29">
        <f ca="1">IF(C4394&gt;=Calculator!$G$27,IF(DAY($C4394)=1,Calculator!$G$34/2,IF(DAY($C4394)=15,Calculator!$G$34/2,0)),0)</f>
        <v>0</v>
      </c>
      <c r="L4394" s="29">
        <f ca="1">IF(DAY($C4394)=28,IF(H4394=0,0,Calculator!$G$35),0)</f>
        <v>0</v>
      </c>
      <c r="M4394" s="29">
        <f ca="1">IF(I4394&gt;0,IF(DAY($C4394)=1,SUM(INDIRECT("I"&amp;(ROW(C4393)-DAY(C4393))):I4393),0),0)</f>
        <v>0</v>
      </c>
      <c r="N4394" s="29">
        <f ca="1">IF(C4394&lt;Calculator!$G$27,0,IF(C4394=Calculator!$G$27,Calculator!$G$39,IF(H4394-K4394&lt;=0,IF(D4394&gt;Calculator!$G$39,IF(H4394-K4394+E4394+L4394+M4394+Calculator!$G$39&gt;Calculator!$G$39,Calculator!$G$39-(H4394+E4394+L4394+M4394-K4394),Calculator!$G$39),D4394),0)))</f>
        <v>0</v>
      </c>
    </row>
    <row r="4395" spans="1:14" ht="15.75" thickBot="1">
      <c r="A4395" s="33" t="str">
        <f ca="1">IF(C4395=Calculator!$H$27,"F",IF(Daily!D4395+Daily!H4395=0,IF(D4394+H4394&gt;0,"L",""),""))</f>
        <v/>
      </c>
      <c r="B4395" s="34">
        <v>4394</v>
      </c>
      <c r="C4395" s="19">
        <f t="shared" ca="1" si="273"/>
        <v>50324</v>
      </c>
      <c r="D4395" s="29">
        <f t="shared" ca="1" si="275"/>
        <v>0</v>
      </c>
      <c r="E4395" s="29">
        <f ca="1">IF(C4395&lt;Calculator!$D$26,0,IF(DAY($C4395)=1,IF(D4395-Calculator!$G$24&gt;0,Calculator!$G$24,D4395),0))</f>
        <v>0</v>
      </c>
      <c r="F4395" s="29">
        <f ca="1">IF(E4395&gt;0,D4395*Calculator!$G$22/12,0)</f>
        <v>0</v>
      </c>
      <c r="G4395" s="29">
        <f ca="1">IF(E4395&gt;0,(IFERROR(-PMT(Calculator!$G$22/12,Calculator!$G$23*12,Calculator!$G$20),0))-F4395,0)</f>
        <v>0</v>
      </c>
      <c r="H4395" s="29">
        <f t="shared" ca="1" si="276"/>
        <v>0</v>
      </c>
      <c r="I4395" s="29">
        <f t="shared" ca="1" si="274"/>
        <v>0</v>
      </c>
      <c r="J4395" s="30">
        <f>Calculator!$G$40</f>
        <v>6.5000000000000002E-2</v>
      </c>
      <c r="K4395" s="29">
        <f ca="1">IF(C4395&gt;=Calculator!$G$27,IF(DAY($C4395)=1,Calculator!$G$34/2,IF(DAY($C4395)=15,Calculator!$G$34/2,0)),0)</f>
        <v>0</v>
      </c>
      <c r="L4395" s="29">
        <f ca="1">IF(DAY($C4395)=28,IF(H4395=0,0,Calculator!$G$35),0)</f>
        <v>0</v>
      </c>
      <c r="M4395" s="29">
        <f ca="1">IF(I4395&gt;0,IF(DAY($C4395)=1,SUM(INDIRECT("I"&amp;(ROW(C4394)-DAY(C4394))):I4394),0),0)</f>
        <v>0</v>
      </c>
      <c r="N4395" s="29">
        <f ca="1">IF(C4395&lt;Calculator!$G$27,0,IF(C4395=Calculator!$G$27,Calculator!$G$39,IF(H4395-K4395&lt;=0,IF(D4395&gt;Calculator!$G$39,IF(H4395-K4395+E4395+L4395+M4395+Calculator!$G$39&gt;Calculator!$G$39,Calculator!$G$39-(H4395+E4395+L4395+M4395-K4395),Calculator!$G$39),D4395),0)))</f>
        <v>0</v>
      </c>
    </row>
    <row r="4396" spans="1:14" ht="15.75" thickBot="1">
      <c r="A4396" s="33" t="str">
        <f ca="1">IF(C4396=Calculator!$H$27,"F",IF(Daily!D4396+Daily!H4396=0,IF(D4395+H4395&gt;0,"L",""),""))</f>
        <v/>
      </c>
      <c r="B4396" s="34">
        <v>4395</v>
      </c>
      <c r="C4396" s="19">
        <f t="shared" ca="1" si="273"/>
        <v>50325</v>
      </c>
      <c r="D4396" s="29">
        <f t="shared" ca="1" si="275"/>
        <v>0</v>
      </c>
      <c r="E4396" s="29">
        <f ca="1">IF(C4396&lt;Calculator!$D$26,0,IF(DAY($C4396)=1,IF(D4396-Calculator!$G$24&gt;0,Calculator!$G$24,D4396),0))</f>
        <v>0</v>
      </c>
      <c r="F4396" s="29">
        <f ca="1">IF(E4396&gt;0,D4396*Calculator!$G$22/12,0)</f>
        <v>0</v>
      </c>
      <c r="G4396" s="29">
        <f ca="1">IF(E4396&gt;0,(IFERROR(-PMT(Calculator!$G$22/12,Calculator!$G$23*12,Calculator!$G$20),0))-F4396,0)</f>
        <v>0</v>
      </c>
      <c r="H4396" s="29">
        <f t="shared" ca="1" si="276"/>
        <v>0</v>
      </c>
      <c r="I4396" s="29">
        <f t="shared" ca="1" si="274"/>
        <v>0</v>
      </c>
      <c r="J4396" s="30">
        <f>Calculator!$G$40</f>
        <v>6.5000000000000002E-2</v>
      </c>
      <c r="K4396" s="29">
        <f ca="1">IF(C4396&gt;=Calculator!$G$27,IF(DAY($C4396)=1,Calculator!$G$34/2,IF(DAY($C4396)=15,Calculator!$G$34/2,0)),0)</f>
        <v>0</v>
      </c>
      <c r="L4396" s="29">
        <f ca="1">IF(DAY($C4396)=28,IF(H4396=0,0,Calculator!$G$35),0)</f>
        <v>0</v>
      </c>
      <c r="M4396" s="29">
        <f ca="1">IF(I4396&gt;0,IF(DAY($C4396)=1,SUM(INDIRECT("I"&amp;(ROW(C4395)-DAY(C4395))):I4395),0),0)</f>
        <v>0</v>
      </c>
      <c r="N4396" s="29">
        <f ca="1">IF(C4396&lt;Calculator!$G$27,0,IF(C4396=Calculator!$G$27,Calculator!$G$39,IF(H4396-K4396&lt;=0,IF(D4396&gt;Calculator!$G$39,IF(H4396-K4396+E4396+L4396+M4396+Calculator!$G$39&gt;Calculator!$G$39,Calculator!$G$39-(H4396+E4396+L4396+M4396-K4396),Calculator!$G$39),D4396),0)))</f>
        <v>0</v>
      </c>
    </row>
    <row r="4397" spans="1:14" ht="15.75" thickBot="1">
      <c r="A4397" s="33" t="str">
        <f ca="1">IF(C4397=Calculator!$H$27,"F",IF(Daily!D4397+Daily!H4397=0,IF(D4396+H4396&gt;0,"L",""),""))</f>
        <v/>
      </c>
      <c r="B4397" s="34">
        <v>4396</v>
      </c>
      <c r="C4397" s="19">
        <f t="shared" ca="1" si="273"/>
        <v>50326</v>
      </c>
      <c r="D4397" s="29">
        <f t="shared" ca="1" si="275"/>
        <v>0</v>
      </c>
      <c r="E4397" s="29">
        <f ca="1">IF(C4397&lt;Calculator!$D$26,0,IF(DAY($C4397)=1,IF(D4397-Calculator!$G$24&gt;0,Calculator!$G$24,D4397),0))</f>
        <v>0</v>
      </c>
      <c r="F4397" s="29">
        <f ca="1">IF(E4397&gt;0,D4397*Calculator!$G$22/12,0)</f>
        <v>0</v>
      </c>
      <c r="G4397" s="29">
        <f ca="1">IF(E4397&gt;0,(IFERROR(-PMT(Calculator!$G$22/12,Calculator!$G$23*12,Calculator!$G$20),0))-F4397,0)</f>
        <v>0</v>
      </c>
      <c r="H4397" s="29">
        <f t="shared" ca="1" si="276"/>
        <v>0</v>
      </c>
      <c r="I4397" s="29">
        <f t="shared" ca="1" si="274"/>
        <v>0</v>
      </c>
      <c r="J4397" s="30">
        <f>Calculator!$G$40</f>
        <v>6.5000000000000002E-2</v>
      </c>
      <c r="K4397" s="29">
        <f ca="1">IF(C4397&gt;=Calculator!$G$27,IF(DAY($C4397)=1,Calculator!$G$34/2,IF(DAY($C4397)=15,Calculator!$G$34/2,0)),0)</f>
        <v>0</v>
      </c>
      <c r="L4397" s="29">
        <f ca="1">IF(DAY($C4397)=28,IF(H4397=0,0,Calculator!$G$35),0)</f>
        <v>0</v>
      </c>
      <c r="M4397" s="29">
        <f ca="1">IF(I4397&gt;0,IF(DAY($C4397)=1,SUM(INDIRECT("I"&amp;(ROW(C4396)-DAY(C4396))):I4396),0),0)</f>
        <v>0</v>
      </c>
      <c r="N4397" s="29">
        <f ca="1">IF(C4397&lt;Calculator!$G$27,0,IF(C4397=Calculator!$G$27,Calculator!$G$39,IF(H4397-K4397&lt;=0,IF(D4397&gt;Calculator!$G$39,IF(H4397-K4397+E4397+L4397+M4397+Calculator!$G$39&gt;Calculator!$G$39,Calculator!$G$39-(H4397+E4397+L4397+M4397-K4397),Calculator!$G$39),D4397),0)))</f>
        <v>0</v>
      </c>
    </row>
    <row r="4398" spans="1:14" ht="15.75" thickBot="1">
      <c r="A4398" s="33" t="str">
        <f ca="1">IF(C4398=Calculator!$H$27,"F",IF(Daily!D4398+Daily!H4398=0,IF(D4397+H4397&gt;0,"L",""),""))</f>
        <v/>
      </c>
      <c r="B4398" s="34">
        <v>4397</v>
      </c>
      <c r="C4398" s="19">
        <f t="shared" ca="1" si="273"/>
        <v>50327</v>
      </c>
      <c r="D4398" s="29">
        <f t="shared" ca="1" si="275"/>
        <v>0</v>
      </c>
      <c r="E4398" s="29">
        <f ca="1">IF(C4398&lt;Calculator!$D$26,0,IF(DAY($C4398)=1,IF(D4398-Calculator!$G$24&gt;0,Calculator!$G$24,D4398),0))</f>
        <v>0</v>
      </c>
      <c r="F4398" s="29">
        <f ca="1">IF(E4398&gt;0,D4398*Calculator!$G$22/12,0)</f>
        <v>0</v>
      </c>
      <c r="G4398" s="29">
        <f ca="1">IF(E4398&gt;0,(IFERROR(-PMT(Calculator!$G$22/12,Calculator!$G$23*12,Calculator!$G$20),0))-F4398,0)</f>
        <v>0</v>
      </c>
      <c r="H4398" s="29">
        <f t="shared" ca="1" si="276"/>
        <v>0</v>
      </c>
      <c r="I4398" s="29">
        <f t="shared" ca="1" si="274"/>
        <v>0</v>
      </c>
      <c r="J4398" s="30">
        <f>Calculator!$G$40</f>
        <v>6.5000000000000002E-2</v>
      </c>
      <c r="K4398" s="29">
        <f ca="1">IF(C4398&gt;=Calculator!$G$27,IF(DAY($C4398)=1,Calculator!$G$34/2,IF(DAY($C4398)=15,Calculator!$G$34/2,0)),0)</f>
        <v>0</v>
      </c>
      <c r="L4398" s="29">
        <f ca="1">IF(DAY($C4398)=28,IF(H4398=0,0,Calculator!$G$35),0)</f>
        <v>0</v>
      </c>
      <c r="M4398" s="29">
        <f ca="1">IF(I4398&gt;0,IF(DAY($C4398)=1,SUM(INDIRECT("I"&amp;(ROW(C4397)-DAY(C4397))):I4397),0),0)</f>
        <v>0</v>
      </c>
      <c r="N4398" s="29">
        <f ca="1">IF(C4398&lt;Calculator!$G$27,0,IF(C4398=Calculator!$G$27,Calculator!$G$39,IF(H4398-K4398&lt;=0,IF(D4398&gt;Calculator!$G$39,IF(H4398-K4398+E4398+L4398+M4398+Calculator!$G$39&gt;Calculator!$G$39,Calculator!$G$39-(H4398+E4398+L4398+M4398-K4398),Calculator!$G$39),D4398),0)))</f>
        <v>0</v>
      </c>
    </row>
    <row r="4399" spans="1:14" ht="15.75" thickBot="1">
      <c r="A4399" s="33" t="str">
        <f ca="1">IF(C4399=Calculator!$H$27,"F",IF(Daily!D4399+Daily!H4399=0,IF(D4398+H4398&gt;0,"L",""),""))</f>
        <v/>
      </c>
      <c r="B4399" s="34">
        <v>4398</v>
      </c>
      <c r="C4399" s="19">
        <f t="shared" ca="1" si="273"/>
        <v>50328</v>
      </c>
      <c r="D4399" s="29">
        <f t="shared" ca="1" si="275"/>
        <v>0</v>
      </c>
      <c r="E4399" s="29">
        <f ca="1">IF(C4399&lt;Calculator!$D$26,0,IF(DAY($C4399)=1,IF(D4399-Calculator!$G$24&gt;0,Calculator!$G$24,D4399),0))</f>
        <v>0</v>
      </c>
      <c r="F4399" s="29">
        <f ca="1">IF(E4399&gt;0,D4399*Calculator!$G$22/12,0)</f>
        <v>0</v>
      </c>
      <c r="G4399" s="29">
        <f ca="1">IF(E4399&gt;0,(IFERROR(-PMT(Calculator!$G$22/12,Calculator!$G$23*12,Calculator!$G$20),0))-F4399,0)</f>
        <v>0</v>
      </c>
      <c r="H4399" s="29">
        <f t="shared" ca="1" si="276"/>
        <v>0</v>
      </c>
      <c r="I4399" s="29">
        <f t="shared" ca="1" si="274"/>
        <v>0</v>
      </c>
      <c r="J4399" s="30">
        <f>Calculator!$G$40</f>
        <v>6.5000000000000002E-2</v>
      </c>
      <c r="K4399" s="29">
        <f ca="1">IF(C4399&gt;=Calculator!$G$27,IF(DAY($C4399)=1,Calculator!$G$34/2,IF(DAY($C4399)=15,Calculator!$G$34/2,0)),0)</f>
        <v>4500</v>
      </c>
      <c r="L4399" s="29">
        <f ca="1">IF(DAY($C4399)=28,IF(H4399=0,0,Calculator!$G$35),0)</f>
        <v>0</v>
      </c>
      <c r="M4399" s="29">
        <f ca="1">IF(I4399&gt;0,IF(DAY($C4399)=1,SUM(INDIRECT("I"&amp;(ROW(C4398)-DAY(C4398))):I4398),0),0)</f>
        <v>0</v>
      </c>
      <c r="N4399" s="29">
        <f ca="1">IF(C4399&lt;Calculator!$G$27,0,IF(C4399=Calculator!$G$27,Calculator!$G$39,IF(H4399-K4399&lt;=0,IF(D4399&gt;Calculator!$G$39,IF(H4399-K4399+E4399+L4399+M4399+Calculator!$G$39&gt;Calculator!$G$39,Calculator!$G$39-(H4399+E4399+L4399+M4399-K4399),Calculator!$G$39),D4399),0)))</f>
        <v>0</v>
      </c>
    </row>
    <row r="4400" spans="1:14" ht="15.75" thickBot="1">
      <c r="A4400" s="33" t="str">
        <f ca="1">IF(C4400=Calculator!$H$27,"F",IF(Daily!D4400+Daily!H4400=0,IF(D4399+H4399&gt;0,"L",""),""))</f>
        <v/>
      </c>
      <c r="B4400" s="34">
        <v>4399</v>
      </c>
      <c r="C4400" s="19">
        <f t="shared" ca="1" si="273"/>
        <v>50329</v>
      </c>
      <c r="D4400" s="29">
        <f t="shared" ca="1" si="275"/>
        <v>0</v>
      </c>
      <c r="E4400" s="29">
        <f ca="1">IF(C4400&lt;Calculator!$D$26,0,IF(DAY($C4400)=1,IF(D4400-Calculator!$G$24&gt;0,Calculator!$G$24,D4400),0))</f>
        <v>0</v>
      </c>
      <c r="F4400" s="29">
        <f ca="1">IF(E4400&gt;0,D4400*Calculator!$G$22/12,0)</f>
        <v>0</v>
      </c>
      <c r="G4400" s="29">
        <f ca="1">IF(E4400&gt;0,(IFERROR(-PMT(Calculator!$G$22/12,Calculator!$G$23*12,Calculator!$G$20),0))-F4400,0)</f>
        <v>0</v>
      </c>
      <c r="H4400" s="29">
        <f t="shared" ca="1" si="276"/>
        <v>0</v>
      </c>
      <c r="I4400" s="29">
        <f t="shared" ca="1" si="274"/>
        <v>0</v>
      </c>
      <c r="J4400" s="30">
        <f>Calculator!$G$40</f>
        <v>6.5000000000000002E-2</v>
      </c>
      <c r="K4400" s="29">
        <f ca="1">IF(C4400&gt;=Calculator!$G$27,IF(DAY($C4400)=1,Calculator!$G$34/2,IF(DAY($C4400)=15,Calculator!$G$34/2,0)),0)</f>
        <v>0</v>
      </c>
      <c r="L4400" s="29">
        <f ca="1">IF(DAY($C4400)=28,IF(H4400=0,0,Calculator!$G$35),0)</f>
        <v>0</v>
      </c>
      <c r="M4400" s="29">
        <f ca="1">IF(I4400&gt;0,IF(DAY($C4400)=1,SUM(INDIRECT("I"&amp;(ROW(C4399)-DAY(C4399))):I4399),0),0)</f>
        <v>0</v>
      </c>
      <c r="N4400" s="29">
        <f ca="1">IF(C4400&lt;Calculator!$G$27,0,IF(C4400=Calculator!$G$27,Calculator!$G$39,IF(H4400-K4400&lt;=0,IF(D4400&gt;Calculator!$G$39,IF(H4400-K4400+E4400+L4400+M4400+Calculator!$G$39&gt;Calculator!$G$39,Calculator!$G$39-(H4400+E4400+L4400+M4400-K4400),Calculator!$G$39),D4400),0)))</f>
        <v>0</v>
      </c>
    </row>
    <row r="4401" spans="1:14" ht="15.75" thickBot="1">
      <c r="A4401" s="33" t="str">
        <f ca="1">IF(C4401=Calculator!$H$27,"F",IF(Daily!D4401+Daily!H4401=0,IF(D4400+H4400&gt;0,"L",""),""))</f>
        <v/>
      </c>
      <c r="B4401" s="34">
        <v>4400</v>
      </c>
      <c r="C4401" s="19">
        <f t="shared" ca="1" si="273"/>
        <v>50330</v>
      </c>
      <c r="D4401" s="29">
        <f t="shared" ca="1" si="275"/>
        <v>0</v>
      </c>
      <c r="E4401" s="29">
        <f ca="1">IF(C4401&lt;Calculator!$D$26,0,IF(DAY($C4401)=1,IF(D4401-Calculator!$G$24&gt;0,Calculator!$G$24,D4401),0))</f>
        <v>0</v>
      </c>
      <c r="F4401" s="29">
        <f ca="1">IF(E4401&gt;0,D4401*Calculator!$G$22/12,0)</f>
        <v>0</v>
      </c>
      <c r="G4401" s="29">
        <f ca="1">IF(E4401&gt;0,(IFERROR(-PMT(Calculator!$G$22/12,Calculator!$G$23*12,Calculator!$G$20),0))-F4401,0)</f>
        <v>0</v>
      </c>
      <c r="H4401" s="29">
        <f t="shared" ca="1" si="276"/>
        <v>0</v>
      </c>
      <c r="I4401" s="29">
        <f t="shared" ca="1" si="274"/>
        <v>0</v>
      </c>
      <c r="J4401" s="30">
        <f>Calculator!$G$40</f>
        <v>6.5000000000000002E-2</v>
      </c>
      <c r="K4401" s="29">
        <f ca="1">IF(C4401&gt;=Calculator!$G$27,IF(DAY($C4401)=1,Calculator!$G$34/2,IF(DAY($C4401)=15,Calculator!$G$34/2,0)),0)</f>
        <v>0</v>
      </c>
      <c r="L4401" s="29">
        <f ca="1">IF(DAY($C4401)=28,IF(H4401=0,0,Calculator!$G$35),0)</f>
        <v>0</v>
      </c>
      <c r="M4401" s="29">
        <f ca="1">IF(I4401&gt;0,IF(DAY($C4401)=1,SUM(INDIRECT("I"&amp;(ROW(C4400)-DAY(C4400))):I4400),0),0)</f>
        <v>0</v>
      </c>
      <c r="N4401" s="29">
        <f ca="1">IF(C4401&lt;Calculator!$G$27,0,IF(C4401=Calculator!$G$27,Calculator!$G$39,IF(H4401-K4401&lt;=0,IF(D4401&gt;Calculator!$G$39,IF(H4401-K4401+E4401+L4401+M4401+Calculator!$G$39&gt;Calculator!$G$39,Calculator!$G$39-(H4401+E4401+L4401+M4401-K4401),Calculator!$G$39),D4401),0)))</f>
        <v>0</v>
      </c>
    </row>
    <row r="4402" spans="1:14" ht="15.75" thickBot="1">
      <c r="A4402" s="33" t="str">
        <f ca="1">IF(C4402=Calculator!$H$27,"F",IF(Daily!D4402+Daily!H4402=0,IF(D4401+H4401&gt;0,"L",""),""))</f>
        <v/>
      </c>
      <c r="B4402" s="34">
        <v>4401</v>
      </c>
      <c r="C4402" s="19">
        <f t="shared" ca="1" si="273"/>
        <v>50331</v>
      </c>
      <c r="D4402" s="29">
        <f t="shared" ca="1" si="275"/>
        <v>0</v>
      </c>
      <c r="E4402" s="29">
        <f ca="1">IF(C4402&lt;Calculator!$D$26,0,IF(DAY($C4402)=1,IF(D4402-Calculator!$G$24&gt;0,Calculator!$G$24,D4402),0))</f>
        <v>0</v>
      </c>
      <c r="F4402" s="29">
        <f ca="1">IF(E4402&gt;0,D4402*Calculator!$G$22/12,0)</f>
        <v>0</v>
      </c>
      <c r="G4402" s="29">
        <f ca="1">IF(E4402&gt;0,(IFERROR(-PMT(Calculator!$G$22/12,Calculator!$G$23*12,Calculator!$G$20),0))-F4402,0)</f>
        <v>0</v>
      </c>
      <c r="H4402" s="29">
        <f t="shared" ca="1" si="276"/>
        <v>0</v>
      </c>
      <c r="I4402" s="29">
        <f t="shared" ca="1" si="274"/>
        <v>0</v>
      </c>
      <c r="J4402" s="30">
        <f>Calculator!$G$40</f>
        <v>6.5000000000000002E-2</v>
      </c>
      <c r="K4402" s="29">
        <f ca="1">IF(C4402&gt;=Calculator!$G$27,IF(DAY($C4402)=1,Calculator!$G$34/2,IF(DAY($C4402)=15,Calculator!$G$34/2,0)),0)</f>
        <v>0</v>
      </c>
      <c r="L4402" s="29">
        <f ca="1">IF(DAY($C4402)=28,IF(H4402=0,0,Calculator!$G$35),0)</f>
        <v>0</v>
      </c>
      <c r="M4402" s="29">
        <f ca="1">IF(I4402&gt;0,IF(DAY($C4402)=1,SUM(INDIRECT("I"&amp;(ROW(C4401)-DAY(C4401))):I4401),0),0)</f>
        <v>0</v>
      </c>
      <c r="N4402" s="29">
        <f ca="1">IF(C4402&lt;Calculator!$G$27,0,IF(C4402=Calculator!$G$27,Calculator!$G$39,IF(H4402-K4402&lt;=0,IF(D4402&gt;Calculator!$G$39,IF(H4402-K4402+E4402+L4402+M4402+Calculator!$G$39&gt;Calculator!$G$39,Calculator!$G$39-(H4402+E4402+L4402+M4402-K4402),Calculator!$G$39),D4402),0)))</f>
        <v>0</v>
      </c>
    </row>
    <row r="4403" spans="1:14" ht="15.75" thickBot="1">
      <c r="A4403" s="33" t="str">
        <f ca="1">IF(C4403=Calculator!$H$27,"F",IF(Daily!D4403+Daily!H4403=0,IF(D4402+H4402&gt;0,"L",""),""))</f>
        <v/>
      </c>
      <c r="B4403" s="34">
        <v>4402</v>
      </c>
      <c r="C4403" s="19">
        <f t="shared" ca="1" si="273"/>
        <v>50332</v>
      </c>
      <c r="D4403" s="29">
        <f t="shared" ca="1" si="275"/>
        <v>0</v>
      </c>
      <c r="E4403" s="29">
        <f ca="1">IF(C4403&lt;Calculator!$D$26,0,IF(DAY($C4403)=1,IF(D4403-Calculator!$G$24&gt;0,Calculator!$G$24,D4403),0))</f>
        <v>0</v>
      </c>
      <c r="F4403" s="29">
        <f ca="1">IF(E4403&gt;0,D4403*Calculator!$G$22/12,0)</f>
        <v>0</v>
      </c>
      <c r="G4403" s="29">
        <f ca="1">IF(E4403&gt;0,(IFERROR(-PMT(Calculator!$G$22/12,Calculator!$G$23*12,Calculator!$G$20),0))-F4403,0)</f>
        <v>0</v>
      </c>
      <c r="H4403" s="29">
        <f t="shared" ca="1" si="276"/>
        <v>0</v>
      </c>
      <c r="I4403" s="29">
        <f t="shared" ca="1" si="274"/>
        <v>0</v>
      </c>
      <c r="J4403" s="30">
        <f>Calculator!$G$40</f>
        <v>6.5000000000000002E-2</v>
      </c>
      <c r="K4403" s="29">
        <f ca="1">IF(C4403&gt;=Calculator!$G$27,IF(DAY($C4403)=1,Calculator!$G$34/2,IF(DAY($C4403)=15,Calculator!$G$34/2,0)),0)</f>
        <v>0</v>
      </c>
      <c r="L4403" s="29">
        <f ca="1">IF(DAY($C4403)=28,IF(H4403=0,0,Calculator!$G$35),0)</f>
        <v>0</v>
      </c>
      <c r="M4403" s="29">
        <f ca="1">IF(I4403&gt;0,IF(DAY($C4403)=1,SUM(INDIRECT("I"&amp;(ROW(C4402)-DAY(C4402))):I4402),0),0)</f>
        <v>0</v>
      </c>
      <c r="N4403" s="29">
        <f ca="1">IF(C4403&lt;Calculator!$G$27,0,IF(C4403=Calculator!$G$27,Calculator!$G$39,IF(H4403-K4403&lt;=0,IF(D4403&gt;Calculator!$G$39,IF(H4403-K4403+E4403+L4403+M4403+Calculator!$G$39&gt;Calculator!$G$39,Calculator!$G$39-(H4403+E4403+L4403+M4403-K4403),Calculator!$G$39),D4403),0)))</f>
        <v>0</v>
      </c>
    </row>
    <row r="4404" spans="1:14" ht="15.75" thickBot="1">
      <c r="A4404" s="33" t="str">
        <f ca="1">IF(C4404=Calculator!$H$27,"F",IF(Daily!D4404+Daily!H4404=0,IF(D4403+H4403&gt;0,"L",""),""))</f>
        <v/>
      </c>
      <c r="B4404" s="34">
        <v>4403</v>
      </c>
      <c r="C4404" s="19">
        <f t="shared" ca="1" si="273"/>
        <v>50333</v>
      </c>
      <c r="D4404" s="29">
        <f t="shared" ca="1" si="275"/>
        <v>0</v>
      </c>
      <c r="E4404" s="29">
        <f ca="1">IF(C4404&lt;Calculator!$D$26,0,IF(DAY($C4404)=1,IF(D4404-Calculator!$G$24&gt;0,Calculator!$G$24,D4404),0))</f>
        <v>0</v>
      </c>
      <c r="F4404" s="29">
        <f ca="1">IF(E4404&gt;0,D4404*Calculator!$G$22/12,0)</f>
        <v>0</v>
      </c>
      <c r="G4404" s="29">
        <f ca="1">IF(E4404&gt;0,(IFERROR(-PMT(Calculator!$G$22/12,Calculator!$G$23*12,Calculator!$G$20),0))-F4404,0)</f>
        <v>0</v>
      </c>
      <c r="H4404" s="29">
        <f t="shared" ca="1" si="276"/>
        <v>0</v>
      </c>
      <c r="I4404" s="29">
        <f t="shared" ca="1" si="274"/>
        <v>0</v>
      </c>
      <c r="J4404" s="30">
        <f>Calculator!$G$40</f>
        <v>6.5000000000000002E-2</v>
      </c>
      <c r="K4404" s="29">
        <f ca="1">IF(C4404&gt;=Calculator!$G$27,IF(DAY($C4404)=1,Calculator!$G$34/2,IF(DAY($C4404)=15,Calculator!$G$34/2,0)),0)</f>
        <v>0</v>
      </c>
      <c r="L4404" s="29">
        <f ca="1">IF(DAY($C4404)=28,IF(H4404=0,0,Calculator!$G$35),0)</f>
        <v>0</v>
      </c>
      <c r="M4404" s="29">
        <f ca="1">IF(I4404&gt;0,IF(DAY($C4404)=1,SUM(INDIRECT("I"&amp;(ROW(C4403)-DAY(C4403))):I4403),0),0)</f>
        <v>0</v>
      </c>
      <c r="N4404" s="29">
        <f ca="1">IF(C4404&lt;Calculator!$G$27,0,IF(C4404=Calculator!$G$27,Calculator!$G$39,IF(H4404-K4404&lt;=0,IF(D4404&gt;Calculator!$G$39,IF(H4404-K4404+E4404+L4404+M4404+Calculator!$G$39&gt;Calculator!$G$39,Calculator!$G$39-(H4404+E4404+L4404+M4404-K4404),Calculator!$G$39),D4404),0)))</f>
        <v>0</v>
      </c>
    </row>
    <row r="4405" spans="1:14" ht="15.75" thickBot="1">
      <c r="A4405" s="33" t="str">
        <f ca="1">IF(C4405=Calculator!$H$27,"F",IF(Daily!D4405+Daily!H4405=0,IF(D4404+H4404&gt;0,"L",""),""))</f>
        <v/>
      </c>
      <c r="B4405" s="34">
        <v>4404</v>
      </c>
      <c r="C4405" s="19">
        <f t="shared" ca="1" si="273"/>
        <v>50334</v>
      </c>
      <c r="D4405" s="29">
        <f t="shared" ca="1" si="275"/>
        <v>0</v>
      </c>
      <c r="E4405" s="29">
        <f ca="1">IF(C4405&lt;Calculator!$D$26,0,IF(DAY($C4405)=1,IF(D4405-Calculator!$G$24&gt;0,Calculator!$G$24,D4405),0))</f>
        <v>0</v>
      </c>
      <c r="F4405" s="29">
        <f ca="1">IF(E4405&gt;0,D4405*Calculator!$G$22/12,0)</f>
        <v>0</v>
      </c>
      <c r="G4405" s="29">
        <f ca="1">IF(E4405&gt;0,(IFERROR(-PMT(Calculator!$G$22/12,Calculator!$G$23*12,Calculator!$G$20),0))-F4405,0)</f>
        <v>0</v>
      </c>
      <c r="H4405" s="29">
        <f t="shared" ca="1" si="276"/>
        <v>0</v>
      </c>
      <c r="I4405" s="29">
        <f t="shared" ca="1" si="274"/>
        <v>0</v>
      </c>
      <c r="J4405" s="30">
        <f>Calculator!$G$40</f>
        <v>6.5000000000000002E-2</v>
      </c>
      <c r="K4405" s="29">
        <f ca="1">IF(C4405&gt;=Calculator!$G$27,IF(DAY($C4405)=1,Calculator!$G$34/2,IF(DAY($C4405)=15,Calculator!$G$34/2,0)),0)</f>
        <v>0</v>
      </c>
      <c r="L4405" s="29">
        <f ca="1">IF(DAY($C4405)=28,IF(H4405=0,0,Calculator!$G$35),0)</f>
        <v>0</v>
      </c>
      <c r="M4405" s="29">
        <f ca="1">IF(I4405&gt;0,IF(DAY($C4405)=1,SUM(INDIRECT("I"&amp;(ROW(C4404)-DAY(C4404))):I4404),0),0)</f>
        <v>0</v>
      </c>
      <c r="N4405" s="29">
        <f ca="1">IF(C4405&lt;Calculator!$G$27,0,IF(C4405=Calculator!$G$27,Calculator!$G$39,IF(H4405-K4405&lt;=0,IF(D4405&gt;Calculator!$G$39,IF(H4405-K4405+E4405+L4405+M4405+Calculator!$G$39&gt;Calculator!$G$39,Calculator!$G$39-(H4405+E4405+L4405+M4405-K4405),Calculator!$G$39),D4405),0)))</f>
        <v>0</v>
      </c>
    </row>
    <row r="4406" spans="1:14" ht="15.75" thickBot="1">
      <c r="A4406" s="33" t="str">
        <f ca="1">IF(C4406=Calculator!$H$27,"F",IF(Daily!D4406+Daily!H4406=0,IF(D4405+H4405&gt;0,"L",""),""))</f>
        <v/>
      </c>
      <c r="B4406" s="34">
        <v>4405</v>
      </c>
      <c r="C4406" s="19">
        <f t="shared" ca="1" si="273"/>
        <v>50335</v>
      </c>
      <c r="D4406" s="29">
        <f t="shared" ca="1" si="275"/>
        <v>0</v>
      </c>
      <c r="E4406" s="29">
        <f ca="1">IF(C4406&lt;Calculator!$D$26,0,IF(DAY($C4406)=1,IF(D4406-Calculator!$G$24&gt;0,Calculator!$G$24,D4406),0))</f>
        <v>0</v>
      </c>
      <c r="F4406" s="29">
        <f ca="1">IF(E4406&gt;0,D4406*Calculator!$G$22/12,0)</f>
        <v>0</v>
      </c>
      <c r="G4406" s="29">
        <f ca="1">IF(E4406&gt;0,(IFERROR(-PMT(Calculator!$G$22/12,Calculator!$G$23*12,Calculator!$G$20),0))-F4406,0)</f>
        <v>0</v>
      </c>
      <c r="H4406" s="29">
        <f t="shared" ca="1" si="276"/>
        <v>0</v>
      </c>
      <c r="I4406" s="29">
        <f t="shared" ca="1" si="274"/>
        <v>0</v>
      </c>
      <c r="J4406" s="30">
        <f>Calculator!$G$40</f>
        <v>6.5000000000000002E-2</v>
      </c>
      <c r="K4406" s="29">
        <f ca="1">IF(C4406&gt;=Calculator!$G$27,IF(DAY($C4406)=1,Calculator!$G$34/2,IF(DAY($C4406)=15,Calculator!$G$34/2,0)),0)</f>
        <v>0</v>
      </c>
      <c r="L4406" s="29">
        <f ca="1">IF(DAY($C4406)=28,IF(H4406=0,0,Calculator!$G$35),0)</f>
        <v>0</v>
      </c>
      <c r="M4406" s="29">
        <f ca="1">IF(I4406&gt;0,IF(DAY($C4406)=1,SUM(INDIRECT("I"&amp;(ROW(C4405)-DAY(C4405))):I4405),0),0)</f>
        <v>0</v>
      </c>
      <c r="N4406" s="29">
        <f ca="1">IF(C4406&lt;Calculator!$G$27,0,IF(C4406=Calculator!$G$27,Calculator!$G$39,IF(H4406-K4406&lt;=0,IF(D4406&gt;Calculator!$G$39,IF(H4406-K4406+E4406+L4406+M4406+Calculator!$G$39&gt;Calculator!$G$39,Calculator!$G$39-(H4406+E4406+L4406+M4406-K4406),Calculator!$G$39),D4406),0)))</f>
        <v>0</v>
      </c>
    </row>
    <row r="4407" spans="1:14" ht="15.75" thickBot="1">
      <c r="A4407" s="33" t="str">
        <f ca="1">IF(C4407=Calculator!$H$27,"F",IF(Daily!D4407+Daily!H4407=0,IF(D4406+H4406&gt;0,"L",""),""))</f>
        <v/>
      </c>
      <c r="B4407" s="34">
        <v>4406</v>
      </c>
      <c r="C4407" s="19">
        <f t="shared" ca="1" si="273"/>
        <v>50336</v>
      </c>
      <c r="D4407" s="29">
        <f t="shared" ca="1" si="275"/>
        <v>0</v>
      </c>
      <c r="E4407" s="29">
        <f ca="1">IF(C4407&lt;Calculator!$D$26,0,IF(DAY($C4407)=1,IF(D4407-Calculator!$G$24&gt;0,Calculator!$G$24,D4407),0))</f>
        <v>0</v>
      </c>
      <c r="F4407" s="29">
        <f ca="1">IF(E4407&gt;0,D4407*Calculator!$G$22/12,0)</f>
        <v>0</v>
      </c>
      <c r="G4407" s="29">
        <f ca="1">IF(E4407&gt;0,(IFERROR(-PMT(Calculator!$G$22/12,Calculator!$G$23*12,Calculator!$G$20),0))-F4407,0)</f>
        <v>0</v>
      </c>
      <c r="H4407" s="29">
        <f t="shared" ca="1" si="276"/>
        <v>0</v>
      </c>
      <c r="I4407" s="29">
        <f t="shared" ca="1" si="274"/>
        <v>0</v>
      </c>
      <c r="J4407" s="30">
        <f>Calculator!$G$40</f>
        <v>6.5000000000000002E-2</v>
      </c>
      <c r="K4407" s="29">
        <f ca="1">IF(C4407&gt;=Calculator!$G$27,IF(DAY($C4407)=1,Calculator!$G$34/2,IF(DAY($C4407)=15,Calculator!$G$34/2,0)),0)</f>
        <v>0</v>
      </c>
      <c r="L4407" s="29">
        <f ca="1">IF(DAY($C4407)=28,IF(H4407=0,0,Calculator!$G$35),0)</f>
        <v>0</v>
      </c>
      <c r="M4407" s="29">
        <f ca="1">IF(I4407&gt;0,IF(DAY($C4407)=1,SUM(INDIRECT("I"&amp;(ROW(C4406)-DAY(C4406))):I4406),0),0)</f>
        <v>0</v>
      </c>
      <c r="N4407" s="29">
        <f ca="1">IF(C4407&lt;Calculator!$G$27,0,IF(C4407=Calculator!$G$27,Calculator!$G$39,IF(H4407-K4407&lt;=0,IF(D4407&gt;Calculator!$G$39,IF(H4407-K4407+E4407+L4407+M4407+Calculator!$G$39&gt;Calculator!$G$39,Calculator!$G$39-(H4407+E4407+L4407+M4407-K4407),Calculator!$G$39),D4407),0)))</f>
        <v>0</v>
      </c>
    </row>
    <row r="4408" spans="1:14" ht="15.75" thickBot="1">
      <c r="A4408" s="33" t="str">
        <f ca="1">IF(C4408=Calculator!$H$27,"F",IF(Daily!D4408+Daily!H4408=0,IF(D4407+H4407&gt;0,"L",""),""))</f>
        <v/>
      </c>
      <c r="B4408" s="34">
        <v>4407</v>
      </c>
      <c r="C4408" s="19">
        <f t="shared" ca="1" si="273"/>
        <v>50337</v>
      </c>
      <c r="D4408" s="29">
        <f t="shared" ca="1" si="275"/>
        <v>0</v>
      </c>
      <c r="E4408" s="29">
        <f ca="1">IF(C4408&lt;Calculator!$D$26,0,IF(DAY($C4408)=1,IF(D4408-Calculator!$G$24&gt;0,Calculator!$G$24,D4408),0))</f>
        <v>0</v>
      </c>
      <c r="F4408" s="29">
        <f ca="1">IF(E4408&gt;0,D4408*Calculator!$G$22/12,0)</f>
        <v>0</v>
      </c>
      <c r="G4408" s="29">
        <f ca="1">IF(E4408&gt;0,(IFERROR(-PMT(Calculator!$G$22/12,Calculator!$G$23*12,Calculator!$G$20),0))-F4408,0)</f>
        <v>0</v>
      </c>
      <c r="H4408" s="29">
        <f t="shared" ca="1" si="276"/>
        <v>0</v>
      </c>
      <c r="I4408" s="29">
        <f t="shared" ca="1" si="274"/>
        <v>0</v>
      </c>
      <c r="J4408" s="30">
        <f>Calculator!$G$40</f>
        <v>6.5000000000000002E-2</v>
      </c>
      <c r="K4408" s="29">
        <f ca="1">IF(C4408&gt;=Calculator!$G$27,IF(DAY($C4408)=1,Calculator!$G$34/2,IF(DAY($C4408)=15,Calculator!$G$34/2,0)),0)</f>
        <v>0</v>
      </c>
      <c r="L4408" s="29">
        <f ca="1">IF(DAY($C4408)=28,IF(H4408=0,0,Calculator!$G$35),0)</f>
        <v>0</v>
      </c>
      <c r="M4408" s="29">
        <f ca="1">IF(I4408&gt;0,IF(DAY($C4408)=1,SUM(INDIRECT("I"&amp;(ROW(C4407)-DAY(C4407))):I4407),0),0)</f>
        <v>0</v>
      </c>
      <c r="N4408" s="29">
        <f ca="1">IF(C4408&lt;Calculator!$G$27,0,IF(C4408=Calculator!$G$27,Calculator!$G$39,IF(H4408-K4408&lt;=0,IF(D4408&gt;Calculator!$G$39,IF(H4408-K4408+E4408+L4408+M4408+Calculator!$G$39&gt;Calculator!$G$39,Calculator!$G$39-(H4408+E4408+L4408+M4408-K4408),Calculator!$G$39),D4408),0)))</f>
        <v>0</v>
      </c>
    </row>
    <row r="4409" spans="1:14" ht="15.75" thickBot="1">
      <c r="A4409" s="33" t="str">
        <f ca="1">IF(C4409=Calculator!$H$27,"F",IF(Daily!D4409+Daily!H4409=0,IF(D4408+H4408&gt;0,"L",""),""))</f>
        <v/>
      </c>
      <c r="B4409" s="34">
        <v>4408</v>
      </c>
      <c r="C4409" s="19">
        <f t="shared" ca="1" si="273"/>
        <v>50338</v>
      </c>
      <c r="D4409" s="29">
        <f t="shared" ca="1" si="275"/>
        <v>0</v>
      </c>
      <c r="E4409" s="29">
        <f ca="1">IF(C4409&lt;Calculator!$D$26,0,IF(DAY($C4409)=1,IF(D4409-Calculator!$G$24&gt;0,Calculator!$G$24,D4409),0))</f>
        <v>0</v>
      </c>
      <c r="F4409" s="29">
        <f ca="1">IF(E4409&gt;0,D4409*Calculator!$G$22/12,0)</f>
        <v>0</v>
      </c>
      <c r="G4409" s="29">
        <f ca="1">IF(E4409&gt;0,(IFERROR(-PMT(Calculator!$G$22/12,Calculator!$G$23*12,Calculator!$G$20),0))-F4409,0)</f>
        <v>0</v>
      </c>
      <c r="H4409" s="29">
        <f t="shared" ca="1" si="276"/>
        <v>0</v>
      </c>
      <c r="I4409" s="29">
        <f t="shared" ca="1" si="274"/>
        <v>0</v>
      </c>
      <c r="J4409" s="30">
        <f>Calculator!$G$40</f>
        <v>6.5000000000000002E-2</v>
      </c>
      <c r="K4409" s="29">
        <f ca="1">IF(C4409&gt;=Calculator!$G$27,IF(DAY($C4409)=1,Calculator!$G$34/2,IF(DAY($C4409)=15,Calculator!$G$34/2,0)),0)</f>
        <v>0</v>
      </c>
      <c r="L4409" s="29">
        <f ca="1">IF(DAY($C4409)=28,IF(H4409=0,0,Calculator!$G$35),0)</f>
        <v>0</v>
      </c>
      <c r="M4409" s="29">
        <f ca="1">IF(I4409&gt;0,IF(DAY($C4409)=1,SUM(INDIRECT("I"&amp;(ROW(C4408)-DAY(C4408))):I4408),0),0)</f>
        <v>0</v>
      </c>
      <c r="N4409" s="29">
        <f ca="1">IF(C4409&lt;Calculator!$G$27,0,IF(C4409=Calculator!$G$27,Calculator!$G$39,IF(H4409-K4409&lt;=0,IF(D4409&gt;Calculator!$G$39,IF(H4409-K4409+E4409+L4409+M4409+Calculator!$G$39&gt;Calculator!$G$39,Calculator!$G$39-(H4409+E4409+L4409+M4409-K4409),Calculator!$G$39),D4409),0)))</f>
        <v>0</v>
      </c>
    </row>
    <row r="4410" spans="1:14" ht="15.75" thickBot="1">
      <c r="A4410" s="33" t="str">
        <f ca="1">IF(C4410=Calculator!$H$27,"F",IF(Daily!D4410+Daily!H4410=0,IF(D4409+H4409&gt;0,"L",""),""))</f>
        <v/>
      </c>
      <c r="B4410" s="34">
        <v>4409</v>
      </c>
      <c r="C4410" s="19">
        <f t="shared" ca="1" si="273"/>
        <v>50339</v>
      </c>
      <c r="D4410" s="29">
        <f t="shared" ca="1" si="275"/>
        <v>0</v>
      </c>
      <c r="E4410" s="29">
        <f ca="1">IF(C4410&lt;Calculator!$D$26,0,IF(DAY($C4410)=1,IF(D4410-Calculator!$G$24&gt;0,Calculator!$G$24,D4410),0))</f>
        <v>0</v>
      </c>
      <c r="F4410" s="29">
        <f ca="1">IF(E4410&gt;0,D4410*Calculator!$G$22/12,0)</f>
        <v>0</v>
      </c>
      <c r="G4410" s="29">
        <f ca="1">IF(E4410&gt;0,(IFERROR(-PMT(Calculator!$G$22/12,Calculator!$G$23*12,Calculator!$G$20),0))-F4410,0)</f>
        <v>0</v>
      </c>
      <c r="H4410" s="29">
        <f t="shared" ca="1" si="276"/>
        <v>0</v>
      </c>
      <c r="I4410" s="29">
        <f t="shared" ca="1" si="274"/>
        <v>0</v>
      </c>
      <c r="J4410" s="30">
        <f>Calculator!$G$40</f>
        <v>6.5000000000000002E-2</v>
      </c>
      <c r="K4410" s="29">
        <f ca="1">IF(C4410&gt;=Calculator!$G$27,IF(DAY($C4410)=1,Calculator!$G$34/2,IF(DAY($C4410)=15,Calculator!$G$34/2,0)),0)</f>
        <v>0</v>
      </c>
      <c r="L4410" s="29">
        <f ca="1">IF(DAY($C4410)=28,IF(H4410=0,0,Calculator!$G$35),0)</f>
        <v>0</v>
      </c>
      <c r="M4410" s="29">
        <f ca="1">IF(I4410&gt;0,IF(DAY($C4410)=1,SUM(INDIRECT("I"&amp;(ROW(C4409)-DAY(C4409))):I4409),0),0)</f>
        <v>0</v>
      </c>
      <c r="N4410" s="29">
        <f ca="1">IF(C4410&lt;Calculator!$G$27,0,IF(C4410=Calculator!$G$27,Calculator!$G$39,IF(H4410-K4410&lt;=0,IF(D4410&gt;Calculator!$G$39,IF(H4410-K4410+E4410+L4410+M4410+Calculator!$G$39&gt;Calculator!$G$39,Calculator!$G$39-(H4410+E4410+L4410+M4410-K4410),Calculator!$G$39),D4410),0)))</f>
        <v>0</v>
      </c>
    </row>
    <row r="4411" spans="1:14" ht="15.75" thickBot="1">
      <c r="A4411" s="33" t="str">
        <f ca="1">IF(C4411=Calculator!$H$27,"F",IF(Daily!D4411+Daily!H4411=0,IF(D4410+H4410&gt;0,"L",""),""))</f>
        <v/>
      </c>
      <c r="B4411" s="34">
        <v>4410</v>
      </c>
      <c r="C4411" s="19">
        <f t="shared" ca="1" si="273"/>
        <v>50340</v>
      </c>
      <c r="D4411" s="29">
        <f t="shared" ca="1" si="275"/>
        <v>0</v>
      </c>
      <c r="E4411" s="29">
        <f ca="1">IF(C4411&lt;Calculator!$D$26,0,IF(DAY($C4411)=1,IF(D4411-Calculator!$G$24&gt;0,Calculator!$G$24,D4411),0))</f>
        <v>0</v>
      </c>
      <c r="F4411" s="29">
        <f ca="1">IF(E4411&gt;0,D4411*Calculator!$G$22/12,0)</f>
        <v>0</v>
      </c>
      <c r="G4411" s="29">
        <f ca="1">IF(E4411&gt;0,(IFERROR(-PMT(Calculator!$G$22/12,Calculator!$G$23*12,Calculator!$G$20),0))-F4411,0)</f>
        <v>0</v>
      </c>
      <c r="H4411" s="29">
        <f t="shared" ca="1" si="276"/>
        <v>0</v>
      </c>
      <c r="I4411" s="29">
        <f t="shared" ca="1" si="274"/>
        <v>0</v>
      </c>
      <c r="J4411" s="30">
        <f>Calculator!$G$40</f>
        <v>6.5000000000000002E-2</v>
      </c>
      <c r="K4411" s="29">
        <f ca="1">IF(C4411&gt;=Calculator!$G$27,IF(DAY($C4411)=1,Calculator!$G$34/2,IF(DAY($C4411)=15,Calculator!$G$34/2,0)),0)</f>
        <v>0</v>
      </c>
      <c r="L4411" s="29">
        <f ca="1">IF(DAY($C4411)=28,IF(H4411=0,0,Calculator!$G$35),0)</f>
        <v>0</v>
      </c>
      <c r="M4411" s="29">
        <f ca="1">IF(I4411&gt;0,IF(DAY($C4411)=1,SUM(INDIRECT("I"&amp;(ROW(C4410)-DAY(C4410))):I4410),0),0)</f>
        <v>0</v>
      </c>
      <c r="N4411" s="29">
        <f ca="1">IF(C4411&lt;Calculator!$G$27,0,IF(C4411=Calculator!$G$27,Calculator!$G$39,IF(H4411-K4411&lt;=0,IF(D4411&gt;Calculator!$G$39,IF(H4411-K4411+E4411+L4411+M4411+Calculator!$G$39&gt;Calculator!$G$39,Calculator!$G$39-(H4411+E4411+L4411+M4411-K4411),Calculator!$G$39),D4411),0)))</f>
        <v>0</v>
      </c>
    </row>
    <row r="4412" spans="1:14" ht="15.75" thickBot="1">
      <c r="A4412" s="33" t="str">
        <f ca="1">IF(C4412=Calculator!$H$27,"F",IF(Daily!D4412+Daily!H4412=0,IF(D4411+H4411&gt;0,"L",""),""))</f>
        <v/>
      </c>
      <c r="B4412" s="34">
        <v>4411</v>
      </c>
      <c r="C4412" s="19">
        <f t="shared" ca="1" si="273"/>
        <v>50341</v>
      </c>
      <c r="D4412" s="29">
        <f t="shared" ca="1" si="275"/>
        <v>0</v>
      </c>
      <c r="E4412" s="29">
        <f ca="1">IF(C4412&lt;Calculator!$D$26,0,IF(DAY($C4412)=1,IF(D4412-Calculator!$G$24&gt;0,Calculator!$G$24,D4412),0))</f>
        <v>0</v>
      </c>
      <c r="F4412" s="29">
        <f ca="1">IF(E4412&gt;0,D4412*Calculator!$G$22/12,0)</f>
        <v>0</v>
      </c>
      <c r="G4412" s="29">
        <f ca="1">IF(E4412&gt;0,(IFERROR(-PMT(Calculator!$G$22/12,Calculator!$G$23*12,Calculator!$G$20),0))-F4412,0)</f>
        <v>0</v>
      </c>
      <c r="H4412" s="29">
        <f t="shared" ca="1" si="276"/>
        <v>0</v>
      </c>
      <c r="I4412" s="29">
        <f t="shared" ca="1" si="274"/>
        <v>0</v>
      </c>
      <c r="J4412" s="30">
        <f>Calculator!$G$40</f>
        <v>6.5000000000000002E-2</v>
      </c>
      <c r="K4412" s="29">
        <f ca="1">IF(C4412&gt;=Calculator!$G$27,IF(DAY($C4412)=1,Calculator!$G$34/2,IF(DAY($C4412)=15,Calculator!$G$34/2,0)),0)</f>
        <v>0</v>
      </c>
      <c r="L4412" s="29">
        <f ca="1">IF(DAY($C4412)=28,IF(H4412=0,0,Calculator!$G$35),0)</f>
        <v>0</v>
      </c>
      <c r="M4412" s="29">
        <f ca="1">IF(I4412&gt;0,IF(DAY($C4412)=1,SUM(INDIRECT("I"&amp;(ROW(C4411)-DAY(C4411))):I4411),0),0)</f>
        <v>0</v>
      </c>
      <c r="N4412" s="29">
        <f ca="1">IF(C4412&lt;Calculator!$G$27,0,IF(C4412=Calculator!$G$27,Calculator!$G$39,IF(H4412-K4412&lt;=0,IF(D4412&gt;Calculator!$G$39,IF(H4412-K4412+E4412+L4412+M4412+Calculator!$G$39&gt;Calculator!$G$39,Calculator!$G$39-(H4412+E4412+L4412+M4412-K4412),Calculator!$G$39),D4412),0)))</f>
        <v>0</v>
      </c>
    </row>
    <row r="4413" spans="1:14" ht="15.75" thickBot="1">
      <c r="A4413" s="33" t="str">
        <f ca="1">IF(C4413=Calculator!$H$27,"F",IF(Daily!D4413+Daily!H4413=0,IF(D4412+H4412&gt;0,"L",""),""))</f>
        <v/>
      </c>
      <c r="B4413" s="34">
        <v>4412</v>
      </c>
      <c r="C4413" s="19">
        <f t="shared" ca="1" si="273"/>
        <v>50342</v>
      </c>
      <c r="D4413" s="29">
        <f t="shared" ca="1" si="275"/>
        <v>0</v>
      </c>
      <c r="E4413" s="29">
        <f ca="1">IF(C4413&lt;Calculator!$D$26,0,IF(DAY($C4413)=1,IF(D4413-Calculator!$G$24&gt;0,Calculator!$G$24,D4413),0))</f>
        <v>0</v>
      </c>
      <c r="F4413" s="29">
        <f ca="1">IF(E4413&gt;0,D4413*Calculator!$G$22/12,0)</f>
        <v>0</v>
      </c>
      <c r="G4413" s="29">
        <f ca="1">IF(E4413&gt;0,(IFERROR(-PMT(Calculator!$G$22/12,Calculator!$G$23*12,Calculator!$G$20),0))-F4413,0)</f>
        <v>0</v>
      </c>
      <c r="H4413" s="29">
        <f t="shared" ca="1" si="276"/>
        <v>0</v>
      </c>
      <c r="I4413" s="29">
        <f t="shared" ca="1" si="274"/>
        <v>0</v>
      </c>
      <c r="J4413" s="30">
        <f>Calculator!$G$40</f>
        <v>6.5000000000000002E-2</v>
      </c>
      <c r="K4413" s="29">
        <f ca="1">IF(C4413&gt;=Calculator!$G$27,IF(DAY($C4413)=1,Calculator!$G$34/2,IF(DAY($C4413)=15,Calculator!$G$34/2,0)),0)</f>
        <v>0</v>
      </c>
      <c r="L4413" s="29">
        <f ca="1">IF(DAY($C4413)=28,IF(H4413=0,0,Calculator!$G$35),0)</f>
        <v>0</v>
      </c>
      <c r="M4413" s="29">
        <f ca="1">IF(I4413&gt;0,IF(DAY($C4413)=1,SUM(INDIRECT("I"&amp;(ROW(C4412)-DAY(C4412))):I4412),0),0)</f>
        <v>0</v>
      </c>
      <c r="N4413" s="29">
        <f ca="1">IF(C4413&lt;Calculator!$G$27,0,IF(C4413=Calculator!$G$27,Calculator!$G$39,IF(H4413-K4413&lt;=0,IF(D4413&gt;Calculator!$G$39,IF(H4413-K4413+E4413+L4413+M4413+Calculator!$G$39&gt;Calculator!$G$39,Calculator!$G$39-(H4413+E4413+L4413+M4413-K4413),Calculator!$G$39),D4413),0)))</f>
        <v>0</v>
      </c>
    </row>
    <row r="4414" spans="1:14" ht="15.75" thickBot="1">
      <c r="A4414" s="33" t="str">
        <f ca="1">IF(C4414=Calculator!$H$27,"F",IF(Daily!D4414+Daily!H4414=0,IF(D4413+H4413&gt;0,"L",""),""))</f>
        <v/>
      </c>
      <c r="B4414" s="34">
        <v>4413</v>
      </c>
      <c r="C4414" s="19">
        <f t="shared" ca="1" si="273"/>
        <v>50343</v>
      </c>
      <c r="D4414" s="29">
        <f t="shared" ca="1" si="275"/>
        <v>0</v>
      </c>
      <c r="E4414" s="29">
        <f ca="1">IF(C4414&lt;Calculator!$D$26,0,IF(DAY($C4414)=1,IF(D4414-Calculator!$G$24&gt;0,Calculator!$G$24,D4414),0))</f>
        <v>0</v>
      </c>
      <c r="F4414" s="29">
        <f ca="1">IF(E4414&gt;0,D4414*Calculator!$G$22/12,0)</f>
        <v>0</v>
      </c>
      <c r="G4414" s="29">
        <f ca="1">IF(E4414&gt;0,(IFERROR(-PMT(Calculator!$G$22/12,Calculator!$G$23*12,Calculator!$G$20),0))-F4414,0)</f>
        <v>0</v>
      </c>
      <c r="H4414" s="29">
        <f t="shared" ca="1" si="276"/>
        <v>0</v>
      </c>
      <c r="I4414" s="29">
        <f t="shared" ca="1" si="274"/>
        <v>0</v>
      </c>
      <c r="J4414" s="30">
        <f>Calculator!$G$40</f>
        <v>6.5000000000000002E-2</v>
      </c>
      <c r="K4414" s="29">
        <f ca="1">IF(C4414&gt;=Calculator!$G$27,IF(DAY($C4414)=1,Calculator!$G$34/2,IF(DAY($C4414)=15,Calculator!$G$34/2,0)),0)</f>
        <v>0</v>
      </c>
      <c r="L4414" s="29">
        <f ca="1">IF(DAY($C4414)=28,IF(H4414=0,0,Calculator!$G$35),0)</f>
        <v>0</v>
      </c>
      <c r="M4414" s="29">
        <f ca="1">IF(I4414&gt;0,IF(DAY($C4414)=1,SUM(INDIRECT("I"&amp;(ROW(C4413)-DAY(C4413))):I4413),0),0)</f>
        <v>0</v>
      </c>
      <c r="N4414" s="29">
        <f ca="1">IF(C4414&lt;Calculator!$G$27,0,IF(C4414=Calculator!$G$27,Calculator!$G$39,IF(H4414-K4414&lt;=0,IF(D4414&gt;Calculator!$G$39,IF(H4414-K4414+E4414+L4414+M4414+Calculator!$G$39&gt;Calculator!$G$39,Calculator!$G$39-(H4414+E4414+L4414+M4414-K4414),Calculator!$G$39),D4414),0)))</f>
        <v>0</v>
      </c>
    </row>
    <row r="4415" spans="1:14" ht="15.75" thickBot="1">
      <c r="A4415" s="33" t="str">
        <f ca="1">IF(C4415=Calculator!$H$27,"F",IF(Daily!D4415+Daily!H4415=0,IF(D4414+H4414&gt;0,"L",""),""))</f>
        <v/>
      </c>
      <c r="B4415" s="34">
        <v>4414</v>
      </c>
      <c r="C4415" s="19">
        <f t="shared" ca="1" si="273"/>
        <v>50344</v>
      </c>
      <c r="D4415" s="29">
        <f t="shared" ca="1" si="275"/>
        <v>0</v>
      </c>
      <c r="E4415" s="29">
        <f ca="1">IF(C4415&lt;Calculator!$D$26,0,IF(DAY($C4415)=1,IF(D4415-Calculator!$G$24&gt;0,Calculator!$G$24,D4415),0))</f>
        <v>0</v>
      </c>
      <c r="F4415" s="29">
        <f ca="1">IF(E4415&gt;0,D4415*Calculator!$G$22/12,0)</f>
        <v>0</v>
      </c>
      <c r="G4415" s="29">
        <f ca="1">IF(E4415&gt;0,(IFERROR(-PMT(Calculator!$G$22/12,Calculator!$G$23*12,Calculator!$G$20),0))-F4415,0)</f>
        <v>0</v>
      </c>
      <c r="H4415" s="29">
        <f t="shared" ca="1" si="276"/>
        <v>0</v>
      </c>
      <c r="I4415" s="29">
        <f t="shared" ca="1" si="274"/>
        <v>0</v>
      </c>
      <c r="J4415" s="30">
        <f>Calculator!$G$40</f>
        <v>6.5000000000000002E-2</v>
      </c>
      <c r="K4415" s="29">
        <f ca="1">IF(C4415&gt;=Calculator!$G$27,IF(DAY($C4415)=1,Calculator!$G$34/2,IF(DAY($C4415)=15,Calculator!$G$34/2,0)),0)</f>
        <v>0</v>
      </c>
      <c r="L4415" s="29">
        <f ca="1">IF(DAY($C4415)=28,IF(H4415=0,0,Calculator!$G$35),0)</f>
        <v>0</v>
      </c>
      <c r="M4415" s="29">
        <f ca="1">IF(I4415&gt;0,IF(DAY($C4415)=1,SUM(INDIRECT("I"&amp;(ROW(C4414)-DAY(C4414))):I4414),0),0)</f>
        <v>0</v>
      </c>
      <c r="N4415" s="29">
        <f ca="1">IF(C4415&lt;Calculator!$G$27,0,IF(C4415=Calculator!$G$27,Calculator!$G$39,IF(H4415-K4415&lt;=0,IF(D4415&gt;Calculator!$G$39,IF(H4415-K4415+E4415+L4415+M4415+Calculator!$G$39&gt;Calculator!$G$39,Calculator!$G$39-(H4415+E4415+L4415+M4415-K4415),Calculator!$G$39),D4415),0)))</f>
        <v>0</v>
      </c>
    </row>
    <row r="4416" spans="1:14" ht="15.75" thickBot="1">
      <c r="A4416" s="33" t="str">
        <f ca="1">IF(C4416=Calculator!$H$27,"F",IF(Daily!D4416+Daily!H4416=0,IF(D4415+H4415&gt;0,"L",""),""))</f>
        <v/>
      </c>
      <c r="B4416" s="34">
        <v>4415</v>
      </c>
      <c r="C4416" s="19">
        <f t="shared" ca="1" si="273"/>
        <v>50345</v>
      </c>
      <c r="D4416" s="29">
        <f t="shared" ca="1" si="275"/>
        <v>0</v>
      </c>
      <c r="E4416" s="29">
        <f ca="1">IF(C4416&lt;Calculator!$D$26,0,IF(DAY($C4416)=1,IF(D4416-Calculator!$G$24&gt;0,Calculator!$G$24,D4416),0))</f>
        <v>0</v>
      </c>
      <c r="F4416" s="29">
        <f ca="1">IF(E4416&gt;0,D4416*Calculator!$G$22/12,0)</f>
        <v>0</v>
      </c>
      <c r="G4416" s="29">
        <f ca="1">IF(E4416&gt;0,(IFERROR(-PMT(Calculator!$G$22/12,Calculator!$G$23*12,Calculator!$G$20),0))-F4416,0)</f>
        <v>0</v>
      </c>
      <c r="H4416" s="29">
        <f t="shared" ca="1" si="276"/>
        <v>0</v>
      </c>
      <c r="I4416" s="29">
        <f t="shared" ca="1" si="274"/>
        <v>0</v>
      </c>
      <c r="J4416" s="30">
        <f>Calculator!$G$40</f>
        <v>6.5000000000000002E-2</v>
      </c>
      <c r="K4416" s="29">
        <f ca="1">IF(C4416&gt;=Calculator!$G$27,IF(DAY($C4416)=1,Calculator!$G$34/2,IF(DAY($C4416)=15,Calculator!$G$34/2,0)),0)</f>
        <v>4500</v>
      </c>
      <c r="L4416" s="29">
        <f ca="1">IF(DAY($C4416)=28,IF(H4416=0,0,Calculator!$G$35),0)</f>
        <v>0</v>
      </c>
      <c r="M4416" s="29">
        <f ca="1">IF(I4416&gt;0,IF(DAY($C4416)=1,SUM(INDIRECT("I"&amp;(ROW(C4415)-DAY(C4415))):I4415),0),0)</f>
        <v>0</v>
      </c>
      <c r="N4416" s="29">
        <f ca="1">IF(C4416&lt;Calculator!$G$27,0,IF(C4416=Calculator!$G$27,Calculator!$G$39,IF(H4416-K4416&lt;=0,IF(D4416&gt;Calculator!$G$39,IF(H4416-K4416+E4416+L4416+M4416+Calculator!$G$39&gt;Calculator!$G$39,Calculator!$G$39-(H4416+E4416+L4416+M4416-K4416),Calculator!$G$39),D4416),0)))</f>
        <v>0</v>
      </c>
    </row>
    <row r="4417" spans="1:14" ht="15.75" thickBot="1">
      <c r="A4417" s="33" t="str">
        <f ca="1">IF(C4417=Calculator!$H$27,"F",IF(Daily!D4417+Daily!H4417=0,IF(D4416+H4416&gt;0,"L",""),""))</f>
        <v/>
      </c>
      <c r="B4417" s="34">
        <v>4416</v>
      </c>
      <c r="C4417" s="19">
        <f t="shared" ca="1" si="273"/>
        <v>50346</v>
      </c>
      <c r="D4417" s="29">
        <f t="shared" ca="1" si="275"/>
        <v>0</v>
      </c>
      <c r="E4417" s="29">
        <f ca="1">IF(C4417&lt;Calculator!$D$26,0,IF(DAY($C4417)=1,IF(D4417-Calculator!$G$24&gt;0,Calculator!$G$24,D4417),0))</f>
        <v>0</v>
      </c>
      <c r="F4417" s="29">
        <f ca="1">IF(E4417&gt;0,D4417*Calculator!$G$22/12,0)</f>
        <v>0</v>
      </c>
      <c r="G4417" s="29">
        <f ca="1">IF(E4417&gt;0,(IFERROR(-PMT(Calculator!$G$22/12,Calculator!$G$23*12,Calculator!$G$20),0))-F4417,0)</f>
        <v>0</v>
      </c>
      <c r="H4417" s="29">
        <f t="shared" ca="1" si="276"/>
        <v>0</v>
      </c>
      <c r="I4417" s="29">
        <f t="shared" ca="1" si="274"/>
        <v>0</v>
      </c>
      <c r="J4417" s="30">
        <f>Calculator!$G$40</f>
        <v>6.5000000000000002E-2</v>
      </c>
      <c r="K4417" s="29">
        <f ca="1">IF(C4417&gt;=Calculator!$G$27,IF(DAY($C4417)=1,Calculator!$G$34/2,IF(DAY($C4417)=15,Calculator!$G$34/2,0)),0)</f>
        <v>0</v>
      </c>
      <c r="L4417" s="29">
        <f ca="1">IF(DAY($C4417)=28,IF(H4417=0,0,Calculator!$G$35),0)</f>
        <v>0</v>
      </c>
      <c r="M4417" s="29">
        <f ca="1">IF(I4417&gt;0,IF(DAY($C4417)=1,SUM(INDIRECT("I"&amp;(ROW(C4416)-DAY(C4416))):I4416),0),0)</f>
        <v>0</v>
      </c>
      <c r="N4417" s="29">
        <f ca="1">IF(C4417&lt;Calculator!$G$27,0,IF(C4417=Calculator!$G$27,Calculator!$G$39,IF(H4417-K4417&lt;=0,IF(D4417&gt;Calculator!$G$39,IF(H4417-K4417+E4417+L4417+M4417+Calculator!$G$39&gt;Calculator!$G$39,Calculator!$G$39-(H4417+E4417+L4417+M4417-K4417),Calculator!$G$39),D4417),0)))</f>
        <v>0</v>
      </c>
    </row>
    <row r="4418" spans="1:14" ht="15.75" thickBot="1">
      <c r="A4418" s="33" t="str">
        <f ca="1">IF(C4418=Calculator!$H$27,"F",IF(Daily!D4418+Daily!H4418=0,IF(D4417+H4417&gt;0,"L",""),""))</f>
        <v/>
      </c>
      <c r="B4418" s="34">
        <v>4417</v>
      </c>
      <c r="C4418" s="19">
        <f t="shared" ca="1" si="273"/>
        <v>50347</v>
      </c>
      <c r="D4418" s="29">
        <f t="shared" ca="1" si="275"/>
        <v>0</v>
      </c>
      <c r="E4418" s="29">
        <f ca="1">IF(C4418&lt;Calculator!$D$26,0,IF(DAY($C4418)=1,IF(D4418-Calculator!$G$24&gt;0,Calculator!$G$24,D4418),0))</f>
        <v>0</v>
      </c>
      <c r="F4418" s="29">
        <f ca="1">IF(E4418&gt;0,D4418*Calculator!$G$22/12,0)</f>
        <v>0</v>
      </c>
      <c r="G4418" s="29">
        <f ca="1">IF(E4418&gt;0,(IFERROR(-PMT(Calculator!$G$22/12,Calculator!$G$23*12,Calculator!$G$20),0))-F4418,0)</f>
        <v>0</v>
      </c>
      <c r="H4418" s="29">
        <f t="shared" ca="1" si="276"/>
        <v>0</v>
      </c>
      <c r="I4418" s="29">
        <f t="shared" ca="1" si="274"/>
        <v>0</v>
      </c>
      <c r="J4418" s="30">
        <f>Calculator!$G$40</f>
        <v>6.5000000000000002E-2</v>
      </c>
      <c r="K4418" s="29">
        <f ca="1">IF(C4418&gt;=Calculator!$G$27,IF(DAY($C4418)=1,Calculator!$G$34/2,IF(DAY($C4418)=15,Calculator!$G$34/2,0)),0)</f>
        <v>0</v>
      </c>
      <c r="L4418" s="29">
        <f ca="1">IF(DAY($C4418)=28,IF(H4418=0,0,Calculator!$G$35),0)</f>
        <v>0</v>
      </c>
      <c r="M4418" s="29">
        <f ca="1">IF(I4418&gt;0,IF(DAY($C4418)=1,SUM(INDIRECT("I"&amp;(ROW(C4417)-DAY(C4417))):I4417),0),0)</f>
        <v>0</v>
      </c>
      <c r="N4418" s="29">
        <f ca="1">IF(C4418&lt;Calculator!$G$27,0,IF(C4418=Calculator!$G$27,Calculator!$G$39,IF(H4418-K4418&lt;=0,IF(D4418&gt;Calculator!$G$39,IF(H4418-K4418+E4418+L4418+M4418+Calculator!$G$39&gt;Calculator!$G$39,Calculator!$G$39-(H4418+E4418+L4418+M4418-K4418),Calculator!$G$39),D4418),0)))</f>
        <v>0</v>
      </c>
    </row>
    <row r="4419" spans="1:14" ht="15.75" thickBot="1">
      <c r="A4419" s="33" t="str">
        <f ca="1">IF(C4419=Calculator!$H$27,"F",IF(Daily!D4419+Daily!H4419=0,IF(D4418+H4418&gt;0,"L",""),""))</f>
        <v/>
      </c>
      <c r="B4419" s="34">
        <v>4418</v>
      </c>
      <c r="C4419" s="19">
        <f t="shared" ref="C4419:C4482" ca="1" si="277">C4418+1</f>
        <v>50348</v>
      </c>
      <c r="D4419" s="29">
        <f t="shared" ca="1" si="275"/>
        <v>0</v>
      </c>
      <c r="E4419" s="29">
        <f ca="1">IF(C4419&lt;Calculator!$D$26,0,IF(DAY($C4419)=1,IF(D4419-Calculator!$G$24&gt;0,Calculator!$G$24,D4419),0))</f>
        <v>0</v>
      </c>
      <c r="F4419" s="29">
        <f ca="1">IF(E4419&gt;0,D4419*Calculator!$G$22/12,0)</f>
        <v>0</v>
      </c>
      <c r="G4419" s="29">
        <f ca="1">IF(E4419&gt;0,(IFERROR(-PMT(Calculator!$G$22/12,Calculator!$G$23*12,Calculator!$G$20),0))-F4419,0)</f>
        <v>0</v>
      </c>
      <c r="H4419" s="29">
        <f t="shared" ca="1" si="276"/>
        <v>0</v>
      </c>
      <c r="I4419" s="29">
        <f t="shared" ref="I4419:I4482" ca="1" si="278">H4419*J4419/365</f>
        <v>0</v>
      </c>
      <c r="J4419" s="30">
        <f>Calculator!$G$40</f>
        <v>6.5000000000000002E-2</v>
      </c>
      <c r="K4419" s="29">
        <f ca="1">IF(C4419&gt;=Calculator!$G$27,IF(DAY($C4419)=1,Calculator!$G$34/2,IF(DAY($C4419)=15,Calculator!$G$34/2,0)),0)</f>
        <v>0</v>
      </c>
      <c r="L4419" s="29">
        <f ca="1">IF(DAY($C4419)=28,IF(H4419=0,0,Calculator!$G$35),0)</f>
        <v>0</v>
      </c>
      <c r="M4419" s="29">
        <f ca="1">IF(I4419&gt;0,IF(DAY($C4419)=1,SUM(INDIRECT("I"&amp;(ROW(C4418)-DAY(C4418))):I4418),0),0)</f>
        <v>0</v>
      </c>
      <c r="N4419" s="29">
        <f ca="1">IF(C4419&lt;Calculator!$G$27,0,IF(C4419=Calculator!$G$27,Calculator!$G$39,IF(H4419-K4419&lt;=0,IF(D4419&gt;Calculator!$G$39,IF(H4419-K4419+E4419+L4419+M4419+Calculator!$G$39&gt;Calculator!$G$39,Calculator!$G$39-(H4419+E4419+L4419+M4419-K4419),Calculator!$G$39),D4419),0)))</f>
        <v>0</v>
      </c>
    </row>
    <row r="4420" spans="1:14" ht="15.75" thickBot="1">
      <c r="A4420" s="33" t="str">
        <f ca="1">IF(C4420=Calculator!$H$27,"F",IF(Daily!D4420+Daily!H4420=0,IF(D4419+H4419&gt;0,"L",""),""))</f>
        <v/>
      </c>
      <c r="B4420" s="34">
        <v>4419</v>
      </c>
      <c r="C4420" s="19">
        <f t="shared" ca="1" si="277"/>
        <v>50349</v>
      </c>
      <c r="D4420" s="29">
        <f t="shared" ref="D4420:D4483" ca="1" si="279">IF(((D4419-G4419)-N4419)&lt;0,0,((D4419-G4419)-N4419))</f>
        <v>0</v>
      </c>
      <c r="E4420" s="29">
        <f ca="1">IF(C4420&lt;Calculator!$D$26,0,IF(DAY($C4420)=1,IF(D4420-Calculator!$G$24&gt;0,Calculator!$G$24,D4420),0))</f>
        <v>0</v>
      </c>
      <c r="F4420" s="29">
        <f ca="1">IF(E4420&gt;0,D4420*Calculator!$G$22/12,0)</f>
        <v>0</v>
      </c>
      <c r="G4420" s="29">
        <f ca="1">IF(E4420&gt;0,(IFERROR(-PMT(Calculator!$G$22/12,Calculator!$G$23*12,Calculator!$G$20),0))-F4420,0)</f>
        <v>0</v>
      </c>
      <c r="H4420" s="29">
        <f t="shared" ref="H4420:H4483" ca="1" si="280">IF((H4419-K4419+SUM(L4419:N4419)+E4419)&lt;0,0,(H4419-K4419+SUM(L4419:N4419)+E4419))</f>
        <v>0</v>
      </c>
      <c r="I4420" s="29">
        <f t="shared" ca="1" si="278"/>
        <v>0</v>
      </c>
      <c r="J4420" s="30">
        <f>Calculator!$G$40</f>
        <v>6.5000000000000002E-2</v>
      </c>
      <c r="K4420" s="29">
        <f ca="1">IF(C4420&gt;=Calculator!$G$27,IF(DAY($C4420)=1,Calculator!$G$34/2,IF(DAY($C4420)=15,Calculator!$G$34/2,0)),0)</f>
        <v>0</v>
      </c>
      <c r="L4420" s="29">
        <f ca="1">IF(DAY($C4420)=28,IF(H4420=0,0,Calculator!$G$35),0)</f>
        <v>0</v>
      </c>
      <c r="M4420" s="29">
        <f ca="1">IF(I4420&gt;0,IF(DAY($C4420)=1,SUM(INDIRECT("I"&amp;(ROW(C4419)-DAY(C4419))):I4419),0),0)</f>
        <v>0</v>
      </c>
      <c r="N4420" s="29">
        <f ca="1">IF(C4420&lt;Calculator!$G$27,0,IF(C4420=Calculator!$G$27,Calculator!$G$39,IF(H4420-K4420&lt;=0,IF(D4420&gt;Calculator!$G$39,IF(H4420-K4420+E4420+L4420+M4420+Calculator!$G$39&gt;Calculator!$G$39,Calculator!$G$39-(H4420+E4420+L4420+M4420-K4420),Calculator!$G$39),D4420),0)))</f>
        <v>0</v>
      </c>
    </row>
    <row r="4421" spans="1:14" ht="15.75" thickBot="1">
      <c r="A4421" s="33" t="str">
        <f ca="1">IF(C4421=Calculator!$H$27,"F",IF(Daily!D4421+Daily!H4421=0,IF(D4420+H4420&gt;0,"L",""),""))</f>
        <v/>
      </c>
      <c r="B4421" s="34">
        <v>4420</v>
      </c>
      <c r="C4421" s="19">
        <f t="shared" ca="1" si="277"/>
        <v>50350</v>
      </c>
      <c r="D4421" s="29">
        <f t="shared" ca="1" si="279"/>
        <v>0</v>
      </c>
      <c r="E4421" s="29">
        <f ca="1">IF(C4421&lt;Calculator!$D$26,0,IF(DAY($C4421)=1,IF(D4421-Calculator!$G$24&gt;0,Calculator!$G$24,D4421),0))</f>
        <v>0</v>
      </c>
      <c r="F4421" s="29">
        <f ca="1">IF(E4421&gt;0,D4421*Calculator!$G$22/12,0)</f>
        <v>0</v>
      </c>
      <c r="G4421" s="29">
        <f ca="1">IF(E4421&gt;0,(IFERROR(-PMT(Calculator!$G$22/12,Calculator!$G$23*12,Calculator!$G$20),0))-F4421,0)</f>
        <v>0</v>
      </c>
      <c r="H4421" s="29">
        <f t="shared" ca="1" si="280"/>
        <v>0</v>
      </c>
      <c r="I4421" s="29">
        <f t="shared" ca="1" si="278"/>
        <v>0</v>
      </c>
      <c r="J4421" s="30">
        <f>Calculator!$G$40</f>
        <v>6.5000000000000002E-2</v>
      </c>
      <c r="K4421" s="29">
        <f ca="1">IF(C4421&gt;=Calculator!$G$27,IF(DAY($C4421)=1,Calculator!$G$34/2,IF(DAY($C4421)=15,Calculator!$G$34/2,0)),0)</f>
        <v>0</v>
      </c>
      <c r="L4421" s="29">
        <f ca="1">IF(DAY($C4421)=28,IF(H4421=0,0,Calculator!$G$35),0)</f>
        <v>0</v>
      </c>
      <c r="M4421" s="29">
        <f ca="1">IF(I4421&gt;0,IF(DAY($C4421)=1,SUM(INDIRECT("I"&amp;(ROW(C4420)-DAY(C4420))):I4420),0),0)</f>
        <v>0</v>
      </c>
      <c r="N4421" s="29">
        <f ca="1">IF(C4421&lt;Calculator!$G$27,0,IF(C4421=Calculator!$G$27,Calculator!$G$39,IF(H4421-K4421&lt;=0,IF(D4421&gt;Calculator!$G$39,IF(H4421-K4421+E4421+L4421+M4421+Calculator!$G$39&gt;Calculator!$G$39,Calculator!$G$39-(H4421+E4421+L4421+M4421-K4421),Calculator!$G$39),D4421),0)))</f>
        <v>0</v>
      </c>
    </row>
    <row r="4422" spans="1:14" ht="15.75" thickBot="1">
      <c r="A4422" s="33" t="str">
        <f ca="1">IF(C4422=Calculator!$H$27,"F",IF(Daily!D4422+Daily!H4422=0,IF(D4421+H4421&gt;0,"L",""),""))</f>
        <v/>
      </c>
      <c r="B4422" s="34">
        <v>4421</v>
      </c>
      <c r="C4422" s="19">
        <f t="shared" ca="1" si="277"/>
        <v>50351</v>
      </c>
      <c r="D4422" s="29">
        <f t="shared" ca="1" si="279"/>
        <v>0</v>
      </c>
      <c r="E4422" s="29">
        <f ca="1">IF(C4422&lt;Calculator!$D$26,0,IF(DAY($C4422)=1,IF(D4422-Calculator!$G$24&gt;0,Calculator!$G$24,D4422),0))</f>
        <v>0</v>
      </c>
      <c r="F4422" s="29">
        <f ca="1">IF(E4422&gt;0,D4422*Calculator!$G$22/12,0)</f>
        <v>0</v>
      </c>
      <c r="G4422" s="29">
        <f ca="1">IF(E4422&gt;0,(IFERROR(-PMT(Calculator!$G$22/12,Calculator!$G$23*12,Calculator!$G$20),0))-F4422,0)</f>
        <v>0</v>
      </c>
      <c r="H4422" s="29">
        <f t="shared" ca="1" si="280"/>
        <v>0</v>
      </c>
      <c r="I4422" s="29">
        <f t="shared" ca="1" si="278"/>
        <v>0</v>
      </c>
      <c r="J4422" s="30">
        <f>Calculator!$G$40</f>
        <v>6.5000000000000002E-2</v>
      </c>
      <c r="K4422" s="29">
        <f ca="1">IF(C4422&gt;=Calculator!$G$27,IF(DAY($C4422)=1,Calculator!$G$34/2,IF(DAY($C4422)=15,Calculator!$G$34/2,0)),0)</f>
        <v>0</v>
      </c>
      <c r="L4422" s="29">
        <f ca="1">IF(DAY($C4422)=28,IF(H4422=0,0,Calculator!$G$35),0)</f>
        <v>0</v>
      </c>
      <c r="M4422" s="29">
        <f ca="1">IF(I4422&gt;0,IF(DAY($C4422)=1,SUM(INDIRECT("I"&amp;(ROW(C4421)-DAY(C4421))):I4421),0),0)</f>
        <v>0</v>
      </c>
      <c r="N4422" s="29">
        <f ca="1">IF(C4422&lt;Calculator!$G$27,0,IF(C4422=Calculator!$G$27,Calculator!$G$39,IF(H4422-K4422&lt;=0,IF(D4422&gt;Calculator!$G$39,IF(H4422-K4422+E4422+L4422+M4422+Calculator!$G$39&gt;Calculator!$G$39,Calculator!$G$39-(H4422+E4422+L4422+M4422-K4422),Calculator!$G$39),D4422),0)))</f>
        <v>0</v>
      </c>
    </row>
    <row r="4423" spans="1:14" ht="15.75" thickBot="1">
      <c r="A4423" s="33" t="str">
        <f ca="1">IF(C4423=Calculator!$H$27,"F",IF(Daily!D4423+Daily!H4423=0,IF(D4422+H4422&gt;0,"L",""),""))</f>
        <v/>
      </c>
      <c r="B4423" s="34">
        <v>4422</v>
      </c>
      <c r="C4423" s="19">
        <f t="shared" ca="1" si="277"/>
        <v>50352</v>
      </c>
      <c r="D4423" s="29">
        <f t="shared" ca="1" si="279"/>
        <v>0</v>
      </c>
      <c r="E4423" s="29">
        <f ca="1">IF(C4423&lt;Calculator!$D$26,0,IF(DAY($C4423)=1,IF(D4423-Calculator!$G$24&gt;0,Calculator!$G$24,D4423),0))</f>
        <v>0</v>
      </c>
      <c r="F4423" s="29">
        <f ca="1">IF(E4423&gt;0,D4423*Calculator!$G$22/12,0)</f>
        <v>0</v>
      </c>
      <c r="G4423" s="29">
        <f ca="1">IF(E4423&gt;0,(IFERROR(-PMT(Calculator!$G$22/12,Calculator!$G$23*12,Calculator!$G$20),0))-F4423,0)</f>
        <v>0</v>
      </c>
      <c r="H4423" s="29">
        <f t="shared" ca="1" si="280"/>
        <v>0</v>
      </c>
      <c r="I4423" s="29">
        <f t="shared" ca="1" si="278"/>
        <v>0</v>
      </c>
      <c r="J4423" s="30">
        <f>Calculator!$G$40</f>
        <v>6.5000000000000002E-2</v>
      </c>
      <c r="K4423" s="29">
        <f ca="1">IF(C4423&gt;=Calculator!$G$27,IF(DAY($C4423)=1,Calculator!$G$34/2,IF(DAY($C4423)=15,Calculator!$G$34/2,0)),0)</f>
        <v>0</v>
      </c>
      <c r="L4423" s="29">
        <f ca="1">IF(DAY($C4423)=28,IF(H4423=0,0,Calculator!$G$35),0)</f>
        <v>0</v>
      </c>
      <c r="M4423" s="29">
        <f ca="1">IF(I4423&gt;0,IF(DAY($C4423)=1,SUM(INDIRECT("I"&amp;(ROW(C4422)-DAY(C4422))):I4422),0),0)</f>
        <v>0</v>
      </c>
      <c r="N4423" s="29">
        <f ca="1">IF(C4423&lt;Calculator!$G$27,0,IF(C4423=Calculator!$G$27,Calculator!$G$39,IF(H4423-K4423&lt;=0,IF(D4423&gt;Calculator!$G$39,IF(H4423-K4423+E4423+L4423+M4423+Calculator!$G$39&gt;Calculator!$G$39,Calculator!$G$39-(H4423+E4423+L4423+M4423-K4423),Calculator!$G$39),D4423),0)))</f>
        <v>0</v>
      </c>
    </row>
    <row r="4424" spans="1:14" ht="15.75" thickBot="1">
      <c r="A4424" s="33" t="str">
        <f ca="1">IF(C4424=Calculator!$H$27,"F",IF(Daily!D4424+Daily!H4424=0,IF(D4423+H4423&gt;0,"L",""),""))</f>
        <v/>
      </c>
      <c r="B4424" s="34">
        <v>4423</v>
      </c>
      <c r="C4424" s="19">
        <f t="shared" ca="1" si="277"/>
        <v>50353</v>
      </c>
      <c r="D4424" s="29">
        <f t="shared" ca="1" si="279"/>
        <v>0</v>
      </c>
      <c r="E4424" s="29">
        <f ca="1">IF(C4424&lt;Calculator!$D$26,0,IF(DAY($C4424)=1,IF(D4424-Calculator!$G$24&gt;0,Calculator!$G$24,D4424),0))</f>
        <v>0</v>
      </c>
      <c r="F4424" s="29">
        <f ca="1">IF(E4424&gt;0,D4424*Calculator!$G$22/12,0)</f>
        <v>0</v>
      </c>
      <c r="G4424" s="29">
        <f ca="1">IF(E4424&gt;0,(IFERROR(-PMT(Calculator!$G$22/12,Calculator!$G$23*12,Calculator!$G$20),0))-F4424,0)</f>
        <v>0</v>
      </c>
      <c r="H4424" s="29">
        <f t="shared" ca="1" si="280"/>
        <v>0</v>
      </c>
      <c r="I4424" s="29">
        <f t="shared" ca="1" si="278"/>
        <v>0</v>
      </c>
      <c r="J4424" s="30">
        <f>Calculator!$G$40</f>
        <v>6.5000000000000002E-2</v>
      </c>
      <c r="K4424" s="29">
        <f ca="1">IF(C4424&gt;=Calculator!$G$27,IF(DAY($C4424)=1,Calculator!$G$34/2,IF(DAY($C4424)=15,Calculator!$G$34/2,0)),0)</f>
        <v>0</v>
      </c>
      <c r="L4424" s="29">
        <f ca="1">IF(DAY($C4424)=28,IF(H4424=0,0,Calculator!$G$35),0)</f>
        <v>0</v>
      </c>
      <c r="M4424" s="29">
        <f ca="1">IF(I4424&gt;0,IF(DAY($C4424)=1,SUM(INDIRECT("I"&amp;(ROW(C4423)-DAY(C4423))):I4423),0),0)</f>
        <v>0</v>
      </c>
      <c r="N4424" s="29">
        <f ca="1">IF(C4424&lt;Calculator!$G$27,0,IF(C4424=Calculator!$G$27,Calculator!$G$39,IF(H4424-K4424&lt;=0,IF(D4424&gt;Calculator!$G$39,IF(H4424-K4424+E4424+L4424+M4424+Calculator!$G$39&gt;Calculator!$G$39,Calculator!$G$39-(H4424+E4424+L4424+M4424-K4424),Calculator!$G$39),D4424),0)))</f>
        <v>0</v>
      </c>
    </row>
    <row r="4425" spans="1:14" ht="15.75" thickBot="1">
      <c r="A4425" s="33" t="str">
        <f ca="1">IF(C4425=Calculator!$H$27,"F",IF(Daily!D4425+Daily!H4425=0,IF(D4424+H4424&gt;0,"L",""),""))</f>
        <v/>
      </c>
      <c r="B4425" s="34">
        <v>4424</v>
      </c>
      <c r="C4425" s="19">
        <f t="shared" ca="1" si="277"/>
        <v>50354</v>
      </c>
      <c r="D4425" s="29">
        <f t="shared" ca="1" si="279"/>
        <v>0</v>
      </c>
      <c r="E4425" s="29">
        <f ca="1">IF(C4425&lt;Calculator!$D$26,0,IF(DAY($C4425)=1,IF(D4425-Calculator!$G$24&gt;0,Calculator!$G$24,D4425),0))</f>
        <v>0</v>
      </c>
      <c r="F4425" s="29">
        <f ca="1">IF(E4425&gt;0,D4425*Calculator!$G$22/12,0)</f>
        <v>0</v>
      </c>
      <c r="G4425" s="29">
        <f ca="1">IF(E4425&gt;0,(IFERROR(-PMT(Calculator!$G$22/12,Calculator!$G$23*12,Calculator!$G$20),0))-F4425,0)</f>
        <v>0</v>
      </c>
      <c r="H4425" s="29">
        <f t="shared" ca="1" si="280"/>
        <v>0</v>
      </c>
      <c r="I4425" s="29">
        <f t="shared" ca="1" si="278"/>
        <v>0</v>
      </c>
      <c r="J4425" s="30">
        <f>Calculator!$G$40</f>
        <v>6.5000000000000002E-2</v>
      </c>
      <c r="K4425" s="29">
        <f ca="1">IF(C4425&gt;=Calculator!$G$27,IF(DAY($C4425)=1,Calculator!$G$34/2,IF(DAY($C4425)=15,Calculator!$G$34/2,0)),0)</f>
        <v>0</v>
      </c>
      <c r="L4425" s="29">
        <f ca="1">IF(DAY($C4425)=28,IF(H4425=0,0,Calculator!$G$35),0)</f>
        <v>0</v>
      </c>
      <c r="M4425" s="29">
        <f ca="1">IF(I4425&gt;0,IF(DAY($C4425)=1,SUM(INDIRECT("I"&amp;(ROW(C4424)-DAY(C4424))):I4424),0),0)</f>
        <v>0</v>
      </c>
      <c r="N4425" s="29">
        <f ca="1">IF(C4425&lt;Calculator!$G$27,0,IF(C4425=Calculator!$G$27,Calculator!$G$39,IF(H4425-K4425&lt;=0,IF(D4425&gt;Calculator!$G$39,IF(H4425-K4425+E4425+L4425+M4425+Calculator!$G$39&gt;Calculator!$G$39,Calculator!$G$39-(H4425+E4425+L4425+M4425-K4425),Calculator!$G$39),D4425),0)))</f>
        <v>0</v>
      </c>
    </row>
    <row r="4426" spans="1:14" ht="15.75" thickBot="1">
      <c r="A4426" s="33" t="str">
        <f ca="1">IF(C4426=Calculator!$H$27,"F",IF(Daily!D4426+Daily!H4426=0,IF(D4425+H4425&gt;0,"L",""),""))</f>
        <v/>
      </c>
      <c r="B4426" s="34">
        <v>4425</v>
      </c>
      <c r="C4426" s="19">
        <f t="shared" ca="1" si="277"/>
        <v>50355</v>
      </c>
      <c r="D4426" s="29">
        <f t="shared" ca="1" si="279"/>
        <v>0</v>
      </c>
      <c r="E4426" s="29">
        <f ca="1">IF(C4426&lt;Calculator!$D$26,0,IF(DAY($C4426)=1,IF(D4426-Calculator!$G$24&gt;0,Calculator!$G$24,D4426),0))</f>
        <v>0</v>
      </c>
      <c r="F4426" s="29">
        <f ca="1">IF(E4426&gt;0,D4426*Calculator!$G$22/12,0)</f>
        <v>0</v>
      </c>
      <c r="G4426" s="29">
        <f ca="1">IF(E4426&gt;0,(IFERROR(-PMT(Calculator!$G$22/12,Calculator!$G$23*12,Calculator!$G$20),0))-F4426,0)</f>
        <v>0</v>
      </c>
      <c r="H4426" s="29">
        <f t="shared" ca="1" si="280"/>
        <v>0</v>
      </c>
      <c r="I4426" s="29">
        <f t="shared" ca="1" si="278"/>
        <v>0</v>
      </c>
      <c r="J4426" s="30">
        <f>Calculator!$G$40</f>
        <v>6.5000000000000002E-2</v>
      </c>
      <c r="K4426" s="29">
        <f ca="1">IF(C4426&gt;=Calculator!$G$27,IF(DAY($C4426)=1,Calculator!$G$34/2,IF(DAY($C4426)=15,Calculator!$G$34/2,0)),0)</f>
        <v>0</v>
      </c>
      <c r="L4426" s="29">
        <f ca="1">IF(DAY($C4426)=28,IF(H4426=0,0,Calculator!$G$35),0)</f>
        <v>0</v>
      </c>
      <c r="M4426" s="29">
        <f ca="1">IF(I4426&gt;0,IF(DAY($C4426)=1,SUM(INDIRECT("I"&amp;(ROW(C4425)-DAY(C4425))):I4425),0),0)</f>
        <v>0</v>
      </c>
      <c r="N4426" s="29">
        <f ca="1">IF(C4426&lt;Calculator!$G$27,0,IF(C4426=Calculator!$G$27,Calculator!$G$39,IF(H4426-K4426&lt;=0,IF(D4426&gt;Calculator!$G$39,IF(H4426-K4426+E4426+L4426+M4426+Calculator!$G$39&gt;Calculator!$G$39,Calculator!$G$39-(H4426+E4426+L4426+M4426-K4426),Calculator!$G$39),D4426),0)))</f>
        <v>0</v>
      </c>
    </row>
    <row r="4427" spans="1:14" ht="15.75" thickBot="1">
      <c r="A4427" s="33" t="str">
        <f ca="1">IF(C4427=Calculator!$H$27,"F",IF(Daily!D4427+Daily!H4427=0,IF(D4426+H4426&gt;0,"L",""),""))</f>
        <v/>
      </c>
      <c r="B4427" s="34">
        <v>4426</v>
      </c>
      <c r="C4427" s="19">
        <f t="shared" ca="1" si="277"/>
        <v>50356</v>
      </c>
      <c r="D4427" s="29">
        <f t="shared" ca="1" si="279"/>
        <v>0</v>
      </c>
      <c r="E4427" s="29">
        <f ca="1">IF(C4427&lt;Calculator!$D$26,0,IF(DAY($C4427)=1,IF(D4427-Calculator!$G$24&gt;0,Calculator!$G$24,D4427),0))</f>
        <v>0</v>
      </c>
      <c r="F4427" s="29">
        <f ca="1">IF(E4427&gt;0,D4427*Calculator!$G$22/12,0)</f>
        <v>0</v>
      </c>
      <c r="G4427" s="29">
        <f ca="1">IF(E4427&gt;0,(IFERROR(-PMT(Calculator!$G$22/12,Calculator!$G$23*12,Calculator!$G$20),0))-F4427,0)</f>
        <v>0</v>
      </c>
      <c r="H4427" s="29">
        <f t="shared" ca="1" si="280"/>
        <v>0</v>
      </c>
      <c r="I4427" s="29">
        <f t="shared" ca="1" si="278"/>
        <v>0</v>
      </c>
      <c r="J4427" s="30">
        <f>Calculator!$G$40</f>
        <v>6.5000000000000002E-2</v>
      </c>
      <c r="K4427" s="29">
        <f ca="1">IF(C4427&gt;=Calculator!$G$27,IF(DAY($C4427)=1,Calculator!$G$34/2,IF(DAY($C4427)=15,Calculator!$G$34/2,0)),0)</f>
        <v>0</v>
      </c>
      <c r="L4427" s="29">
        <f ca="1">IF(DAY($C4427)=28,IF(H4427=0,0,Calculator!$G$35),0)</f>
        <v>0</v>
      </c>
      <c r="M4427" s="29">
        <f ca="1">IF(I4427&gt;0,IF(DAY($C4427)=1,SUM(INDIRECT("I"&amp;(ROW(C4426)-DAY(C4426))):I4426),0),0)</f>
        <v>0</v>
      </c>
      <c r="N4427" s="29">
        <f ca="1">IF(C4427&lt;Calculator!$G$27,0,IF(C4427=Calculator!$G$27,Calculator!$G$39,IF(H4427-K4427&lt;=0,IF(D4427&gt;Calculator!$G$39,IF(H4427-K4427+E4427+L4427+M4427+Calculator!$G$39&gt;Calculator!$G$39,Calculator!$G$39-(H4427+E4427+L4427+M4427-K4427),Calculator!$G$39),D4427),0)))</f>
        <v>0</v>
      </c>
    </row>
    <row r="4428" spans="1:14" ht="15.75" thickBot="1">
      <c r="A4428" s="33" t="str">
        <f ca="1">IF(C4428=Calculator!$H$27,"F",IF(Daily!D4428+Daily!H4428=0,IF(D4427+H4427&gt;0,"L",""),""))</f>
        <v/>
      </c>
      <c r="B4428" s="34">
        <v>4427</v>
      </c>
      <c r="C4428" s="19">
        <f t="shared" ca="1" si="277"/>
        <v>50357</v>
      </c>
      <c r="D4428" s="29">
        <f t="shared" ca="1" si="279"/>
        <v>0</v>
      </c>
      <c r="E4428" s="29">
        <f ca="1">IF(C4428&lt;Calculator!$D$26,0,IF(DAY($C4428)=1,IF(D4428-Calculator!$G$24&gt;0,Calculator!$G$24,D4428),0))</f>
        <v>0</v>
      </c>
      <c r="F4428" s="29">
        <f ca="1">IF(E4428&gt;0,D4428*Calculator!$G$22/12,0)</f>
        <v>0</v>
      </c>
      <c r="G4428" s="29">
        <f ca="1">IF(E4428&gt;0,(IFERROR(-PMT(Calculator!$G$22/12,Calculator!$G$23*12,Calculator!$G$20),0))-F4428,0)</f>
        <v>0</v>
      </c>
      <c r="H4428" s="29">
        <f t="shared" ca="1" si="280"/>
        <v>0</v>
      </c>
      <c r="I4428" s="29">
        <f t="shared" ca="1" si="278"/>
        <v>0</v>
      </c>
      <c r="J4428" s="30">
        <f>Calculator!$G$40</f>
        <v>6.5000000000000002E-2</v>
      </c>
      <c r="K4428" s="29">
        <f ca="1">IF(C4428&gt;=Calculator!$G$27,IF(DAY($C4428)=1,Calculator!$G$34/2,IF(DAY($C4428)=15,Calculator!$G$34/2,0)),0)</f>
        <v>0</v>
      </c>
      <c r="L4428" s="29">
        <f ca="1">IF(DAY($C4428)=28,IF(H4428=0,0,Calculator!$G$35),0)</f>
        <v>0</v>
      </c>
      <c r="M4428" s="29">
        <f ca="1">IF(I4428&gt;0,IF(DAY($C4428)=1,SUM(INDIRECT("I"&amp;(ROW(C4427)-DAY(C4427))):I4427),0),0)</f>
        <v>0</v>
      </c>
      <c r="N4428" s="29">
        <f ca="1">IF(C4428&lt;Calculator!$G$27,0,IF(C4428=Calculator!$G$27,Calculator!$G$39,IF(H4428-K4428&lt;=0,IF(D4428&gt;Calculator!$G$39,IF(H4428-K4428+E4428+L4428+M4428+Calculator!$G$39&gt;Calculator!$G$39,Calculator!$G$39-(H4428+E4428+L4428+M4428-K4428),Calculator!$G$39),D4428),0)))</f>
        <v>0</v>
      </c>
    </row>
    <row r="4429" spans="1:14" ht="15.75" thickBot="1">
      <c r="A4429" s="33" t="str">
        <f ca="1">IF(C4429=Calculator!$H$27,"F",IF(Daily!D4429+Daily!H4429=0,IF(D4428+H4428&gt;0,"L",""),""))</f>
        <v/>
      </c>
      <c r="B4429" s="34">
        <v>4428</v>
      </c>
      <c r="C4429" s="19">
        <f t="shared" ca="1" si="277"/>
        <v>50358</v>
      </c>
      <c r="D4429" s="29">
        <f t="shared" ca="1" si="279"/>
        <v>0</v>
      </c>
      <c r="E4429" s="29">
        <f ca="1">IF(C4429&lt;Calculator!$D$26,0,IF(DAY($C4429)=1,IF(D4429-Calculator!$G$24&gt;0,Calculator!$G$24,D4429),0))</f>
        <v>0</v>
      </c>
      <c r="F4429" s="29">
        <f ca="1">IF(E4429&gt;0,D4429*Calculator!$G$22/12,0)</f>
        <v>0</v>
      </c>
      <c r="G4429" s="29">
        <f ca="1">IF(E4429&gt;0,(IFERROR(-PMT(Calculator!$G$22/12,Calculator!$G$23*12,Calculator!$G$20),0))-F4429,0)</f>
        <v>0</v>
      </c>
      <c r="H4429" s="29">
        <f t="shared" ca="1" si="280"/>
        <v>0</v>
      </c>
      <c r="I4429" s="29">
        <f t="shared" ca="1" si="278"/>
        <v>0</v>
      </c>
      <c r="J4429" s="30">
        <f>Calculator!$G$40</f>
        <v>6.5000000000000002E-2</v>
      </c>
      <c r="K4429" s="29">
        <f ca="1">IF(C4429&gt;=Calculator!$G$27,IF(DAY($C4429)=1,Calculator!$G$34/2,IF(DAY($C4429)=15,Calculator!$G$34/2,0)),0)</f>
        <v>0</v>
      </c>
      <c r="L4429" s="29">
        <f ca="1">IF(DAY($C4429)=28,IF(H4429=0,0,Calculator!$G$35),0)</f>
        <v>0</v>
      </c>
      <c r="M4429" s="29">
        <f ca="1">IF(I4429&gt;0,IF(DAY($C4429)=1,SUM(INDIRECT("I"&amp;(ROW(C4428)-DAY(C4428))):I4428),0),0)</f>
        <v>0</v>
      </c>
      <c r="N4429" s="29">
        <f ca="1">IF(C4429&lt;Calculator!$G$27,0,IF(C4429=Calculator!$G$27,Calculator!$G$39,IF(H4429-K4429&lt;=0,IF(D4429&gt;Calculator!$G$39,IF(H4429-K4429+E4429+L4429+M4429+Calculator!$G$39&gt;Calculator!$G$39,Calculator!$G$39-(H4429+E4429+L4429+M4429-K4429),Calculator!$G$39),D4429),0)))</f>
        <v>0</v>
      </c>
    </row>
    <row r="4430" spans="1:14" ht="15.75" thickBot="1">
      <c r="A4430" s="33" t="str">
        <f ca="1">IF(C4430=Calculator!$H$27,"F",IF(Daily!D4430+Daily!H4430=0,IF(D4429+H4429&gt;0,"L",""),""))</f>
        <v/>
      </c>
      <c r="B4430" s="34">
        <v>4429</v>
      </c>
      <c r="C4430" s="19">
        <f t="shared" ca="1" si="277"/>
        <v>50359</v>
      </c>
      <c r="D4430" s="29">
        <f t="shared" ca="1" si="279"/>
        <v>0</v>
      </c>
      <c r="E4430" s="29">
        <f ca="1">IF(C4430&lt;Calculator!$D$26,0,IF(DAY($C4430)=1,IF(D4430-Calculator!$G$24&gt;0,Calculator!$G$24,D4430),0))</f>
        <v>0</v>
      </c>
      <c r="F4430" s="29">
        <f ca="1">IF(E4430&gt;0,D4430*Calculator!$G$22/12,0)</f>
        <v>0</v>
      </c>
      <c r="G4430" s="29">
        <f ca="1">IF(E4430&gt;0,(IFERROR(-PMT(Calculator!$G$22/12,Calculator!$G$23*12,Calculator!$G$20),0))-F4430,0)</f>
        <v>0</v>
      </c>
      <c r="H4430" s="29">
        <f t="shared" ca="1" si="280"/>
        <v>0</v>
      </c>
      <c r="I4430" s="29">
        <f t="shared" ca="1" si="278"/>
        <v>0</v>
      </c>
      <c r="J4430" s="30">
        <f>Calculator!$G$40</f>
        <v>6.5000000000000002E-2</v>
      </c>
      <c r="K4430" s="29">
        <f ca="1">IF(C4430&gt;=Calculator!$G$27,IF(DAY($C4430)=1,Calculator!$G$34/2,IF(DAY($C4430)=15,Calculator!$G$34/2,0)),0)</f>
        <v>4500</v>
      </c>
      <c r="L4430" s="29">
        <f ca="1">IF(DAY($C4430)=28,IF(H4430=0,0,Calculator!$G$35),0)</f>
        <v>0</v>
      </c>
      <c r="M4430" s="29">
        <f ca="1">IF(I4430&gt;0,IF(DAY($C4430)=1,SUM(INDIRECT("I"&amp;(ROW(C4429)-DAY(C4429))):I4429),0),0)</f>
        <v>0</v>
      </c>
      <c r="N4430" s="29">
        <f ca="1">IF(C4430&lt;Calculator!$G$27,0,IF(C4430=Calculator!$G$27,Calculator!$G$39,IF(H4430-K4430&lt;=0,IF(D4430&gt;Calculator!$G$39,IF(H4430-K4430+E4430+L4430+M4430+Calculator!$G$39&gt;Calculator!$G$39,Calculator!$G$39-(H4430+E4430+L4430+M4430-K4430),Calculator!$G$39),D4430),0)))</f>
        <v>0</v>
      </c>
    </row>
    <row r="4431" spans="1:14" ht="15.75" thickBot="1">
      <c r="A4431" s="33" t="str">
        <f ca="1">IF(C4431=Calculator!$H$27,"F",IF(Daily!D4431+Daily!H4431=0,IF(D4430+H4430&gt;0,"L",""),""))</f>
        <v/>
      </c>
      <c r="B4431" s="34">
        <v>4430</v>
      </c>
      <c r="C4431" s="19">
        <f t="shared" ca="1" si="277"/>
        <v>50360</v>
      </c>
      <c r="D4431" s="29">
        <f t="shared" ca="1" si="279"/>
        <v>0</v>
      </c>
      <c r="E4431" s="29">
        <f ca="1">IF(C4431&lt;Calculator!$D$26,0,IF(DAY($C4431)=1,IF(D4431-Calculator!$G$24&gt;0,Calculator!$G$24,D4431),0))</f>
        <v>0</v>
      </c>
      <c r="F4431" s="29">
        <f ca="1">IF(E4431&gt;0,D4431*Calculator!$G$22/12,0)</f>
        <v>0</v>
      </c>
      <c r="G4431" s="29">
        <f ca="1">IF(E4431&gt;0,(IFERROR(-PMT(Calculator!$G$22/12,Calculator!$G$23*12,Calculator!$G$20),0))-F4431,0)</f>
        <v>0</v>
      </c>
      <c r="H4431" s="29">
        <f t="shared" ca="1" si="280"/>
        <v>0</v>
      </c>
      <c r="I4431" s="29">
        <f t="shared" ca="1" si="278"/>
        <v>0</v>
      </c>
      <c r="J4431" s="30">
        <f>Calculator!$G$40</f>
        <v>6.5000000000000002E-2</v>
      </c>
      <c r="K4431" s="29">
        <f ca="1">IF(C4431&gt;=Calculator!$G$27,IF(DAY($C4431)=1,Calculator!$G$34/2,IF(DAY($C4431)=15,Calculator!$G$34/2,0)),0)</f>
        <v>0</v>
      </c>
      <c r="L4431" s="29">
        <f ca="1">IF(DAY($C4431)=28,IF(H4431=0,0,Calculator!$G$35),0)</f>
        <v>0</v>
      </c>
      <c r="M4431" s="29">
        <f ca="1">IF(I4431&gt;0,IF(DAY($C4431)=1,SUM(INDIRECT("I"&amp;(ROW(C4430)-DAY(C4430))):I4430),0),0)</f>
        <v>0</v>
      </c>
      <c r="N4431" s="29">
        <f ca="1">IF(C4431&lt;Calculator!$G$27,0,IF(C4431=Calculator!$G$27,Calculator!$G$39,IF(H4431-K4431&lt;=0,IF(D4431&gt;Calculator!$G$39,IF(H4431-K4431+E4431+L4431+M4431+Calculator!$G$39&gt;Calculator!$G$39,Calculator!$G$39-(H4431+E4431+L4431+M4431-K4431),Calculator!$G$39),D4431),0)))</f>
        <v>0</v>
      </c>
    </row>
    <row r="4432" spans="1:14" ht="15.75" thickBot="1">
      <c r="A4432" s="33" t="str">
        <f ca="1">IF(C4432=Calculator!$H$27,"F",IF(Daily!D4432+Daily!H4432=0,IF(D4431+H4431&gt;0,"L",""),""))</f>
        <v/>
      </c>
      <c r="B4432" s="34">
        <v>4431</v>
      </c>
      <c r="C4432" s="19">
        <f t="shared" ca="1" si="277"/>
        <v>50361</v>
      </c>
      <c r="D4432" s="29">
        <f t="shared" ca="1" si="279"/>
        <v>0</v>
      </c>
      <c r="E4432" s="29">
        <f ca="1">IF(C4432&lt;Calculator!$D$26,0,IF(DAY($C4432)=1,IF(D4432-Calculator!$G$24&gt;0,Calculator!$G$24,D4432),0))</f>
        <v>0</v>
      </c>
      <c r="F4432" s="29">
        <f ca="1">IF(E4432&gt;0,D4432*Calculator!$G$22/12,0)</f>
        <v>0</v>
      </c>
      <c r="G4432" s="29">
        <f ca="1">IF(E4432&gt;0,(IFERROR(-PMT(Calculator!$G$22/12,Calculator!$G$23*12,Calculator!$G$20),0))-F4432,0)</f>
        <v>0</v>
      </c>
      <c r="H4432" s="29">
        <f t="shared" ca="1" si="280"/>
        <v>0</v>
      </c>
      <c r="I4432" s="29">
        <f t="shared" ca="1" si="278"/>
        <v>0</v>
      </c>
      <c r="J4432" s="30">
        <f>Calculator!$G$40</f>
        <v>6.5000000000000002E-2</v>
      </c>
      <c r="K4432" s="29">
        <f ca="1">IF(C4432&gt;=Calculator!$G$27,IF(DAY($C4432)=1,Calculator!$G$34/2,IF(DAY($C4432)=15,Calculator!$G$34/2,0)),0)</f>
        <v>0</v>
      </c>
      <c r="L4432" s="29">
        <f ca="1">IF(DAY($C4432)=28,IF(H4432=0,0,Calculator!$G$35),0)</f>
        <v>0</v>
      </c>
      <c r="M4432" s="29">
        <f ca="1">IF(I4432&gt;0,IF(DAY($C4432)=1,SUM(INDIRECT("I"&amp;(ROW(C4431)-DAY(C4431))):I4431),0),0)</f>
        <v>0</v>
      </c>
      <c r="N4432" s="29">
        <f ca="1">IF(C4432&lt;Calculator!$G$27,0,IF(C4432=Calculator!$G$27,Calculator!$G$39,IF(H4432-K4432&lt;=0,IF(D4432&gt;Calculator!$G$39,IF(H4432-K4432+E4432+L4432+M4432+Calculator!$G$39&gt;Calculator!$G$39,Calculator!$G$39-(H4432+E4432+L4432+M4432-K4432),Calculator!$G$39),D4432),0)))</f>
        <v>0</v>
      </c>
    </row>
    <row r="4433" spans="1:14" ht="15.75" thickBot="1">
      <c r="A4433" s="33" t="str">
        <f ca="1">IF(C4433=Calculator!$H$27,"F",IF(Daily!D4433+Daily!H4433=0,IF(D4432+H4432&gt;0,"L",""),""))</f>
        <v/>
      </c>
      <c r="B4433" s="34">
        <v>4432</v>
      </c>
      <c r="C4433" s="19">
        <f t="shared" ca="1" si="277"/>
        <v>50362</v>
      </c>
      <c r="D4433" s="29">
        <f t="shared" ca="1" si="279"/>
        <v>0</v>
      </c>
      <c r="E4433" s="29">
        <f ca="1">IF(C4433&lt;Calculator!$D$26,0,IF(DAY($C4433)=1,IF(D4433-Calculator!$G$24&gt;0,Calculator!$G$24,D4433),0))</f>
        <v>0</v>
      </c>
      <c r="F4433" s="29">
        <f ca="1">IF(E4433&gt;0,D4433*Calculator!$G$22/12,0)</f>
        <v>0</v>
      </c>
      <c r="G4433" s="29">
        <f ca="1">IF(E4433&gt;0,(IFERROR(-PMT(Calculator!$G$22/12,Calculator!$G$23*12,Calculator!$G$20),0))-F4433,0)</f>
        <v>0</v>
      </c>
      <c r="H4433" s="29">
        <f t="shared" ca="1" si="280"/>
        <v>0</v>
      </c>
      <c r="I4433" s="29">
        <f t="shared" ca="1" si="278"/>
        <v>0</v>
      </c>
      <c r="J4433" s="30">
        <f>Calculator!$G$40</f>
        <v>6.5000000000000002E-2</v>
      </c>
      <c r="K4433" s="29">
        <f ca="1">IF(C4433&gt;=Calculator!$G$27,IF(DAY($C4433)=1,Calculator!$G$34/2,IF(DAY($C4433)=15,Calculator!$G$34/2,0)),0)</f>
        <v>0</v>
      </c>
      <c r="L4433" s="29">
        <f ca="1">IF(DAY($C4433)=28,IF(H4433=0,0,Calculator!$G$35),0)</f>
        <v>0</v>
      </c>
      <c r="M4433" s="29">
        <f ca="1">IF(I4433&gt;0,IF(DAY($C4433)=1,SUM(INDIRECT("I"&amp;(ROW(C4432)-DAY(C4432))):I4432),0),0)</f>
        <v>0</v>
      </c>
      <c r="N4433" s="29">
        <f ca="1">IF(C4433&lt;Calculator!$G$27,0,IF(C4433=Calculator!$G$27,Calculator!$G$39,IF(H4433-K4433&lt;=0,IF(D4433&gt;Calculator!$G$39,IF(H4433-K4433+E4433+L4433+M4433+Calculator!$G$39&gt;Calculator!$G$39,Calculator!$G$39-(H4433+E4433+L4433+M4433-K4433),Calculator!$G$39),D4433),0)))</f>
        <v>0</v>
      </c>
    </row>
    <row r="4434" spans="1:14" ht="15.75" thickBot="1">
      <c r="A4434" s="33" t="str">
        <f ca="1">IF(C4434=Calculator!$H$27,"F",IF(Daily!D4434+Daily!H4434=0,IF(D4433+H4433&gt;0,"L",""),""))</f>
        <v/>
      </c>
      <c r="B4434" s="34">
        <v>4433</v>
      </c>
      <c r="C4434" s="19">
        <f t="shared" ca="1" si="277"/>
        <v>50363</v>
      </c>
      <c r="D4434" s="29">
        <f t="shared" ca="1" si="279"/>
        <v>0</v>
      </c>
      <c r="E4434" s="29">
        <f ca="1">IF(C4434&lt;Calculator!$D$26,0,IF(DAY($C4434)=1,IF(D4434-Calculator!$G$24&gt;0,Calculator!$G$24,D4434),0))</f>
        <v>0</v>
      </c>
      <c r="F4434" s="29">
        <f ca="1">IF(E4434&gt;0,D4434*Calculator!$G$22/12,0)</f>
        <v>0</v>
      </c>
      <c r="G4434" s="29">
        <f ca="1">IF(E4434&gt;0,(IFERROR(-PMT(Calculator!$G$22/12,Calculator!$G$23*12,Calculator!$G$20),0))-F4434,0)</f>
        <v>0</v>
      </c>
      <c r="H4434" s="29">
        <f t="shared" ca="1" si="280"/>
        <v>0</v>
      </c>
      <c r="I4434" s="29">
        <f t="shared" ca="1" si="278"/>
        <v>0</v>
      </c>
      <c r="J4434" s="30">
        <f>Calculator!$G$40</f>
        <v>6.5000000000000002E-2</v>
      </c>
      <c r="K4434" s="29">
        <f ca="1">IF(C4434&gt;=Calculator!$G$27,IF(DAY($C4434)=1,Calculator!$G$34/2,IF(DAY($C4434)=15,Calculator!$G$34/2,0)),0)</f>
        <v>0</v>
      </c>
      <c r="L4434" s="29">
        <f ca="1">IF(DAY($C4434)=28,IF(H4434=0,0,Calculator!$G$35),0)</f>
        <v>0</v>
      </c>
      <c r="M4434" s="29">
        <f ca="1">IF(I4434&gt;0,IF(DAY($C4434)=1,SUM(INDIRECT("I"&amp;(ROW(C4433)-DAY(C4433))):I4433),0),0)</f>
        <v>0</v>
      </c>
      <c r="N4434" s="29">
        <f ca="1">IF(C4434&lt;Calculator!$G$27,0,IF(C4434=Calculator!$G$27,Calculator!$G$39,IF(H4434-K4434&lt;=0,IF(D4434&gt;Calculator!$G$39,IF(H4434-K4434+E4434+L4434+M4434+Calculator!$G$39&gt;Calculator!$G$39,Calculator!$G$39-(H4434+E4434+L4434+M4434-K4434),Calculator!$G$39),D4434),0)))</f>
        <v>0</v>
      </c>
    </row>
    <row r="4435" spans="1:14" ht="15.75" thickBot="1">
      <c r="A4435" s="33" t="str">
        <f ca="1">IF(C4435=Calculator!$H$27,"F",IF(Daily!D4435+Daily!H4435=0,IF(D4434+H4434&gt;0,"L",""),""))</f>
        <v/>
      </c>
      <c r="B4435" s="34">
        <v>4434</v>
      </c>
      <c r="C4435" s="19">
        <f t="shared" ca="1" si="277"/>
        <v>50364</v>
      </c>
      <c r="D4435" s="29">
        <f t="shared" ca="1" si="279"/>
        <v>0</v>
      </c>
      <c r="E4435" s="29">
        <f ca="1">IF(C4435&lt;Calculator!$D$26,0,IF(DAY($C4435)=1,IF(D4435-Calculator!$G$24&gt;0,Calculator!$G$24,D4435),0))</f>
        <v>0</v>
      </c>
      <c r="F4435" s="29">
        <f ca="1">IF(E4435&gt;0,D4435*Calculator!$G$22/12,0)</f>
        <v>0</v>
      </c>
      <c r="G4435" s="29">
        <f ca="1">IF(E4435&gt;0,(IFERROR(-PMT(Calculator!$G$22/12,Calculator!$G$23*12,Calculator!$G$20),0))-F4435,0)</f>
        <v>0</v>
      </c>
      <c r="H4435" s="29">
        <f t="shared" ca="1" si="280"/>
        <v>0</v>
      </c>
      <c r="I4435" s="29">
        <f t="shared" ca="1" si="278"/>
        <v>0</v>
      </c>
      <c r="J4435" s="30">
        <f>Calculator!$G$40</f>
        <v>6.5000000000000002E-2</v>
      </c>
      <c r="K4435" s="29">
        <f ca="1">IF(C4435&gt;=Calculator!$G$27,IF(DAY($C4435)=1,Calculator!$G$34/2,IF(DAY($C4435)=15,Calculator!$G$34/2,0)),0)</f>
        <v>0</v>
      </c>
      <c r="L4435" s="29">
        <f ca="1">IF(DAY($C4435)=28,IF(H4435=0,0,Calculator!$G$35),0)</f>
        <v>0</v>
      </c>
      <c r="M4435" s="29">
        <f ca="1">IF(I4435&gt;0,IF(DAY($C4435)=1,SUM(INDIRECT("I"&amp;(ROW(C4434)-DAY(C4434))):I4434),0),0)</f>
        <v>0</v>
      </c>
      <c r="N4435" s="29">
        <f ca="1">IF(C4435&lt;Calculator!$G$27,0,IF(C4435=Calculator!$G$27,Calculator!$G$39,IF(H4435-K4435&lt;=0,IF(D4435&gt;Calculator!$G$39,IF(H4435-K4435+E4435+L4435+M4435+Calculator!$G$39&gt;Calculator!$G$39,Calculator!$G$39-(H4435+E4435+L4435+M4435-K4435),Calculator!$G$39),D4435),0)))</f>
        <v>0</v>
      </c>
    </row>
    <row r="4436" spans="1:14" ht="15.75" thickBot="1">
      <c r="A4436" s="33" t="str">
        <f ca="1">IF(C4436=Calculator!$H$27,"F",IF(Daily!D4436+Daily!H4436=0,IF(D4435+H4435&gt;0,"L",""),""))</f>
        <v/>
      </c>
      <c r="B4436" s="34">
        <v>4435</v>
      </c>
      <c r="C4436" s="19">
        <f t="shared" ca="1" si="277"/>
        <v>50365</v>
      </c>
      <c r="D4436" s="29">
        <f t="shared" ca="1" si="279"/>
        <v>0</v>
      </c>
      <c r="E4436" s="29">
        <f ca="1">IF(C4436&lt;Calculator!$D$26,0,IF(DAY($C4436)=1,IF(D4436-Calculator!$G$24&gt;0,Calculator!$G$24,D4436),0))</f>
        <v>0</v>
      </c>
      <c r="F4436" s="29">
        <f ca="1">IF(E4436&gt;0,D4436*Calculator!$G$22/12,0)</f>
        <v>0</v>
      </c>
      <c r="G4436" s="29">
        <f ca="1">IF(E4436&gt;0,(IFERROR(-PMT(Calculator!$G$22/12,Calculator!$G$23*12,Calculator!$G$20),0))-F4436,0)</f>
        <v>0</v>
      </c>
      <c r="H4436" s="29">
        <f t="shared" ca="1" si="280"/>
        <v>0</v>
      </c>
      <c r="I4436" s="29">
        <f t="shared" ca="1" si="278"/>
        <v>0</v>
      </c>
      <c r="J4436" s="30">
        <f>Calculator!$G$40</f>
        <v>6.5000000000000002E-2</v>
      </c>
      <c r="K4436" s="29">
        <f ca="1">IF(C4436&gt;=Calculator!$G$27,IF(DAY($C4436)=1,Calculator!$G$34/2,IF(DAY($C4436)=15,Calculator!$G$34/2,0)),0)</f>
        <v>0</v>
      </c>
      <c r="L4436" s="29">
        <f ca="1">IF(DAY($C4436)=28,IF(H4436=0,0,Calculator!$G$35),0)</f>
        <v>0</v>
      </c>
      <c r="M4436" s="29">
        <f ca="1">IF(I4436&gt;0,IF(DAY($C4436)=1,SUM(INDIRECT("I"&amp;(ROW(C4435)-DAY(C4435))):I4435),0),0)</f>
        <v>0</v>
      </c>
      <c r="N4436" s="29">
        <f ca="1">IF(C4436&lt;Calculator!$G$27,0,IF(C4436=Calculator!$G$27,Calculator!$G$39,IF(H4436-K4436&lt;=0,IF(D4436&gt;Calculator!$G$39,IF(H4436-K4436+E4436+L4436+M4436+Calculator!$G$39&gt;Calculator!$G$39,Calculator!$G$39-(H4436+E4436+L4436+M4436-K4436),Calculator!$G$39),D4436),0)))</f>
        <v>0</v>
      </c>
    </row>
    <row r="4437" spans="1:14" ht="15.75" thickBot="1">
      <c r="A4437" s="33" t="str">
        <f ca="1">IF(C4437=Calculator!$H$27,"F",IF(Daily!D4437+Daily!H4437=0,IF(D4436+H4436&gt;0,"L",""),""))</f>
        <v/>
      </c>
      <c r="B4437" s="34">
        <v>4436</v>
      </c>
      <c r="C4437" s="19">
        <f t="shared" ca="1" si="277"/>
        <v>50366</v>
      </c>
      <c r="D4437" s="29">
        <f t="shared" ca="1" si="279"/>
        <v>0</v>
      </c>
      <c r="E4437" s="29">
        <f ca="1">IF(C4437&lt;Calculator!$D$26,0,IF(DAY($C4437)=1,IF(D4437-Calculator!$G$24&gt;0,Calculator!$G$24,D4437),0))</f>
        <v>0</v>
      </c>
      <c r="F4437" s="29">
        <f ca="1">IF(E4437&gt;0,D4437*Calculator!$G$22/12,0)</f>
        <v>0</v>
      </c>
      <c r="G4437" s="29">
        <f ca="1">IF(E4437&gt;0,(IFERROR(-PMT(Calculator!$G$22/12,Calculator!$G$23*12,Calculator!$G$20),0))-F4437,0)</f>
        <v>0</v>
      </c>
      <c r="H4437" s="29">
        <f t="shared" ca="1" si="280"/>
        <v>0</v>
      </c>
      <c r="I4437" s="29">
        <f t="shared" ca="1" si="278"/>
        <v>0</v>
      </c>
      <c r="J4437" s="30">
        <f>Calculator!$G$40</f>
        <v>6.5000000000000002E-2</v>
      </c>
      <c r="K4437" s="29">
        <f ca="1">IF(C4437&gt;=Calculator!$G$27,IF(DAY($C4437)=1,Calculator!$G$34/2,IF(DAY($C4437)=15,Calculator!$G$34/2,0)),0)</f>
        <v>0</v>
      </c>
      <c r="L4437" s="29">
        <f ca="1">IF(DAY($C4437)=28,IF(H4437=0,0,Calculator!$G$35),0)</f>
        <v>0</v>
      </c>
      <c r="M4437" s="29">
        <f ca="1">IF(I4437&gt;0,IF(DAY($C4437)=1,SUM(INDIRECT("I"&amp;(ROW(C4436)-DAY(C4436))):I4436),0),0)</f>
        <v>0</v>
      </c>
      <c r="N4437" s="29">
        <f ca="1">IF(C4437&lt;Calculator!$G$27,0,IF(C4437=Calculator!$G$27,Calculator!$G$39,IF(H4437-K4437&lt;=0,IF(D4437&gt;Calculator!$G$39,IF(H4437-K4437+E4437+L4437+M4437+Calculator!$G$39&gt;Calculator!$G$39,Calculator!$G$39-(H4437+E4437+L4437+M4437-K4437),Calculator!$G$39),D4437),0)))</f>
        <v>0</v>
      </c>
    </row>
    <row r="4438" spans="1:14" ht="15.75" thickBot="1">
      <c r="A4438" s="33" t="str">
        <f ca="1">IF(C4438=Calculator!$H$27,"F",IF(Daily!D4438+Daily!H4438=0,IF(D4437+H4437&gt;0,"L",""),""))</f>
        <v/>
      </c>
      <c r="B4438" s="34">
        <v>4437</v>
      </c>
      <c r="C4438" s="19">
        <f t="shared" ca="1" si="277"/>
        <v>50367</v>
      </c>
      <c r="D4438" s="29">
        <f t="shared" ca="1" si="279"/>
        <v>0</v>
      </c>
      <c r="E4438" s="29">
        <f ca="1">IF(C4438&lt;Calculator!$D$26,0,IF(DAY($C4438)=1,IF(D4438-Calculator!$G$24&gt;0,Calculator!$G$24,D4438),0))</f>
        <v>0</v>
      </c>
      <c r="F4438" s="29">
        <f ca="1">IF(E4438&gt;0,D4438*Calculator!$G$22/12,0)</f>
        <v>0</v>
      </c>
      <c r="G4438" s="29">
        <f ca="1">IF(E4438&gt;0,(IFERROR(-PMT(Calculator!$G$22/12,Calculator!$G$23*12,Calculator!$G$20),0))-F4438,0)</f>
        <v>0</v>
      </c>
      <c r="H4438" s="29">
        <f t="shared" ca="1" si="280"/>
        <v>0</v>
      </c>
      <c r="I4438" s="29">
        <f t="shared" ca="1" si="278"/>
        <v>0</v>
      </c>
      <c r="J4438" s="30">
        <f>Calculator!$G$40</f>
        <v>6.5000000000000002E-2</v>
      </c>
      <c r="K4438" s="29">
        <f ca="1">IF(C4438&gt;=Calculator!$G$27,IF(DAY($C4438)=1,Calculator!$G$34/2,IF(DAY($C4438)=15,Calculator!$G$34/2,0)),0)</f>
        <v>0</v>
      </c>
      <c r="L4438" s="29">
        <f ca="1">IF(DAY($C4438)=28,IF(H4438=0,0,Calculator!$G$35),0)</f>
        <v>0</v>
      </c>
      <c r="M4438" s="29">
        <f ca="1">IF(I4438&gt;0,IF(DAY($C4438)=1,SUM(INDIRECT("I"&amp;(ROW(C4437)-DAY(C4437))):I4437),0),0)</f>
        <v>0</v>
      </c>
      <c r="N4438" s="29">
        <f ca="1">IF(C4438&lt;Calculator!$G$27,0,IF(C4438=Calculator!$G$27,Calculator!$G$39,IF(H4438-K4438&lt;=0,IF(D4438&gt;Calculator!$G$39,IF(H4438-K4438+E4438+L4438+M4438+Calculator!$G$39&gt;Calculator!$G$39,Calculator!$G$39-(H4438+E4438+L4438+M4438-K4438),Calculator!$G$39),D4438),0)))</f>
        <v>0</v>
      </c>
    </row>
    <row r="4439" spans="1:14" ht="15.75" thickBot="1">
      <c r="A4439" s="33" t="str">
        <f ca="1">IF(C4439=Calculator!$H$27,"F",IF(Daily!D4439+Daily!H4439=0,IF(D4438+H4438&gt;0,"L",""),""))</f>
        <v/>
      </c>
      <c r="B4439" s="34">
        <v>4438</v>
      </c>
      <c r="C4439" s="19">
        <f t="shared" ca="1" si="277"/>
        <v>50368</v>
      </c>
      <c r="D4439" s="29">
        <f t="shared" ca="1" si="279"/>
        <v>0</v>
      </c>
      <c r="E4439" s="29">
        <f ca="1">IF(C4439&lt;Calculator!$D$26,0,IF(DAY($C4439)=1,IF(D4439-Calculator!$G$24&gt;0,Calculator!$G$24,D4439),0))</f>
        <v>0</v>
      </c>
      <c r="F4439" s="29">
        <f ca="1">IF(E4439&gt;0,D4439*Calculator!$G$22/12,0)</f>
        <v>0</v>
      </c>
      <c r="G4439" s="29">
        <f ca="1">IF(E4439&gt;0,(IFERROR(-PMT(Calculator!$G$22/12,Calculator!$G$23*12,Calculator!$G$20),0))-F4439,0)</f>
        <v>0</v>
      </c>
      <c r="H4439" s="29">
        <f t="shared" ca="1" si="280"/>
        <v>0</v>
      </c>
      <c r="I4439" s="29">
        <f t="shared" ca="1" si="278"/>
        <v>0</v>
      </c>
      <c r="J4439" s="30">
        <f>Calculator!$G$40</f>
        <v>6.5000000000000002E-2</v>
      </c>
      <c r="K4439" s="29">
        <f ca="1">IF(C4439&gt;=Calculator!$G$27,IF(DAY($C4439)=1,Calculator!$G$34/2,IF(DAY($C4439)=15,Calculator!$G$34/2,0)),0)</f>
        <v>0</v>
      </c>
      <c r="L4439" s="29">
        <f ca="1">IF(DAY($C4439)=28,IF(H4439=0,0,Calculator!$G$35),0)</f>
        <v>0</v>
      </c>
      <c r="M4439" s="29">
        <f ca="1">IF(I4439&gt;0,IF(DAY($C4439)=1,SUM(INDIRECT("I"&amp;(ROW(C4438)-DAY(C4438))):I4438),0),0)</f>
        <v>0</v>
      </c>
      <c r="N4439" s="29">
        <f ca="1">IF(C4439&lt;Calculator!$G$27,0,IF(C4439=Calculator!$G$27,Calculator!$G$39,IF(H4439-K4439&lt;=0,IF(D4439&gt;Calculator!$G$39,IF(H4439-K4439+E4439+L4439+M4439+Calculator!$G$39&gt;Calculator!$G$39,Calculator!$G$39-(H4439+E4439+L4439+M4439-K4439),Calculator!$G$39),D4439),0)))</f>
        <v>0</v>
      </c>
    </row>
    <row r="4440" spans="1:14" ht="15.75" thickBot="1">
      <c r="A4440" s="33" t="str">
        <f ca="1">IF(C4440=Calculator!$H$27,"F",IF(Daily!D4440+Daily!H4440=0,IF(D4439+H4439&gt;0,"L",""),""))</f>
        <v/>
      </c>
      <c r="B4440" s="34">
        <v>4439</v>
      </c>
      <c r="C4440" s="19">
        <f t="shared" ca="1" si="277"/>
        <v>50369</v>
      </c>
      <c r="D4440" s="29">
        <f t="shared" ca="1" si="279"/>
        <v>0</v>
      </c>
      <c r="E4440" s="29">
        <f ca="1">IF(C4440&lt;Calculator!$D$26,0,IF(DAY($C4440)=1,IF(D4440-Calculator!$G$24&gt;0,Calculator!$G$24,D4440),0))</f>
        <v>0</v>
      </c>
      <c r="F4440" s="29">
        <f ca="1">IF(E4440&gt;0,D4440*Calculator!$G$22/12,0)</f>
        <v>0</v>
      </c>
      <c r="G4440" s="29">
        <f ca="1">IF(E4440&gt;0,(IFERROR(-PMT(Calculator!$G$22/12,Calculator!$G$23*12,Calculator!$G$20),0))-F4440,0)</f>
        <v>0</v>
      </c>
      <c r="H4440" s="29">
        <f t="shared" ca="1" si="280"/>
        <v>0</v>
      </c>
      <c r="I4440" s="29">
        <f t="shared" ca="1" si="278"/>
        <v>0</v>
      </c>
      <c r="J4440" s="30">
        <f>Calculator!$G$40</f>
        <v>6.5000000000000002E-2</v>
      </c>
      <c r="K4440" s="29">
        <f ca="1">IF(C4440&gt;=Calculator!$G$27,IF(DAY($C4440)=1,Calculator!$G$34/2,IF(DAY($C4440)=15,Calculator!$G$34/2,0)),0)</f>
        <v>0</v>
      </c>
      <c r="L4440" s="29">
        <f ca="1">IF(DAY($C4440)=28,IF(H4440=0,0,Calculator!$G$35),0)</f>
        <v>0</v>
      </c>
      <c r="M4440" s="29">
        <f ca="1">IF(I4440&gt;0,IF(DAY($C4440)=1,SUM(INDIRECT("I"&amp;(ROW(C4439)-DAY(C4439))):I4439),0),0)</f>
        <v>0</v>
      </c>
      <c r="N4440" s="29">
        <f ca="1">IF(C4440&lt;Calculator!$G$27,0,IF(C4440=Calculator!$G$27,Calculator!$G$39,IF(H4440-K4440&lt;=0,IF(D4440&gt;Calculator!$G$39,IF(H4440-K4440+E4440+L4440+M4440+Calculator!$G$39&gt;Calculator!$G$39,Calculator!$G$39-(H4440+E4440+L4440+M4440-K4440),Calculator!$G$39),D4440),0)))</f>
        <v>0</v>
      </c>
    </row>
    <row r="4441" spans="1:14" ht="15.75" thickBot="1">
      <c r="A4441" s="33" t="str">
        <f ca="1">IF(C4441=Calculator!$H$27,"F",IF(Daily!D4441+Daily!H4441=0,IF(D4440+H4440&gt;0,"L",""),""))</f>
        <v/>
      </c>
      <c r="B4441" s="34">
        <v>4440</v>
      </c>
      <c r="C4441" s="19">
        <f t="shared" ca="1" si="277"/>
        <v>50370</v>
      </c>
      <c r="D4441" s="29">
        <f t="shared" ca="1" si="279"/>
        <v>0</v>
      </c>
      <c r="E4441" s="29">
        <f ca="1">IF(C4441&lt;Calculator!$D$26,0,IF(DAY($C4441)=1,IF(D4441-Calculator!$G$24&gt;0,Calculator!$G$24,D4441),0))</f>
        <v>0</v>
      </c>
      <c r="F4441" s="29">
        <f ca="1">IF(E4441&gt;0,D4441*Calculator!$G$22/12,0)</f>
        <v>0</v>
      </c>
      <c r="G4441" s="29">
        <f ca="1">IF(E4441&gt;0,(IFERROR(-PMT(Calculator!$G$22/12,Calculator!$G$23*12,Calculator!$G$20),0))-F4441,0)</f>
        <v>0</v>
      </c>
      <c r="H4441" s="29">
        <f t="shared" ca="1" si="280"/>
        <v>0</v>
      </c>
      <c r="I4441" s="29">
        <f t="shared" ca="1" si="278"/>
        <v>0</v>
      </c>
      <c r="J4441" s="30">
        <f>Calculator!$G$40</f>
        <v>6.5000000000000002E-2</v>
      </c>
      <c r="K4441" s="29">
        <f ca="1">IF(C4441&gt;=Calculator!$G$27,IF(DAY($C4441)=1,Calculator!$G$34/2,IF(DAY($C4441)=15,Calculator!$G$34/2,0)),0)</f>
        <v>0</v>
      </c>
      <c r="L4441" s="29">
        <f ca="1">IF(DAY($C4441)=28,IF(H4441=0,0,Calculator!$G$35),0)</f>
        <v>0</v>
      </c>
      <c r="M4441" s="29">
        <f ca="1">IF(I4441&gt;0,IF(DAY($C4441)=1,SUM(INDIRECT("I"&amp;(ROW(C4440)-DAY(C4440))):I4440),0),0)</f>
        <v>0</v>
      </c>
      <c r="N4441" s="29">
        <f ca="1">IF(C4441&lt;Calculator!$G$27,0,IF(C4441=Calculator!$G$27,Calculator!$G$39,IF(H4441-K4441&lt;=0,IF(D4441&gt;Calculator!$G$39,IF(H4441-K4441+E4441+L4441+M4441+Calculator!$G$39&gt;Calculator!$G$39,Calculator!$G$39-(H4441+E4441+L4441+M4441-K4441),Calculator!$G$39),D4441),0)))</f>
        <v>0</v>
      </c>
    </row>
    <row r="4442" spans="1:14" ht="15.75" thickBot="1">
      <c r="A4442" s="33" t="str">
        <f ca="1">IF(C4442=Calculator!$H$27,"F",IF(Daily!D4442+Daily!H4442=0,IF(D4441+H4441&gt;0,"L",""),""))</f>
        <v/>
      </c>
      <c r="B4442" s="34">
        <v>4441</v>
      </c>
      <c r="C4442" s="19">
        <f t="shared" ca="1" si="277"/>
        <v>50371</v>
      </c>
      <c r="D4442" s="29">
        <f t="shared" ca="1" si="279"/>
        <v>0</v>
      </c>
      <c r="E4442" s="29">
        <f ca="1">IF(C4442&lt;Calculator!$D$26,0,IF(DAY($C4442)=1,IF(D4442-Calculator!$G$24&gt;0,Calculator!$G$24,D4442),0))</f>
        <v>0</v>
      </c>
      <c r="F4442" s="29">
        <f ca="1">IF(E4442&gt;0,D4442*Calculator!$G$22/12,0)</f>
        <v>0</v>
      </c>
      <c r="G4442" s="29">
        <f ca="1">IF(E4442&gt;0,(IFERROR(-PMT(Calculator!$G$22/12,Calculator!$G$23*12,Calculator!$G$20),0))-F4442,0)</f>
        <v>0</v>
      </c>
      <c r="H4442" s="29">
        <f t="shared" ca="1" si="280"/>
        <v>0</v>
      </c>
      <c r="I4442" s="29">
        <f t="shared" ca="1" si="278"/>
        <v>0</v>
      </c>
      <c r="J4442" s="30">
        <f>Calculator!$G$40</f>
        <v>6.5000000000000002E-2</v>
      </c>
      <c r="K4442" s="29">
        <f ca="1">IF(C4442&gt;=Calculator!$G$27,IF(DAY($C4442)=1,Calculator!$G$34/2,IF(DAY($C4442)=15,Calculator!$G$34/2,0)),0)</f>
        <v>0</v>
      </c>
      <c r="L4442" s="29">
        <f ca="1">IF(DAY($C4442)=28,IF(H4442=0,0,Calculator!$G$35),0)</f>
        <v>0</v>
      </c>
      <c r="M4442" s="29">
        <f ca="1">IF(I4442&gt;0,IF(DAY($C4442)=1,SUM(INDIRECT("I"&amp;(ROW(C4441)-DAY(C4441))):I4441),0),0)</f>
        <v>0</v>
      </c>
      <c r="N4442" s="29">
        <f ca="1">IF(C4442&lt;Calculator!$G$27,0,IF(C4442=Calculator!$G$27,Calculator!$G$39,IF(H4442-K4442&lt;=0,IF(D4442&gt;Calculator!$G$39,IF(H4442-K4442+E4442+L4442+M4442+Calculator!$G$39&gt;Calculator!$G$39,Calculator!$G$39-(H4442+E4442+L4442+M4442-K4442),Calculator!$G$39),D4442),0)))</f>
        <v>0</v>
      </c>
    </row>
    <row r="4443" spans="1:14" ht="15.75" thickBot="1">
      <c r="A4443" s="33" t="str">
        <f ca="1">IF(C4443=Calculator!$H$27,"F",IF(Daily!D4443+Daily!H4443=0,IF(D4442+H4442&gt;0,"L",""),""))</f>
        <v/>
      </c>
      <c r="B4443" s="34">
        <v>4442</v>
      </c>
      <c r="C4443" s="19">
        <f t="shared" ca="1" si="277"/>
        <v>50372</v>
      </c>
      <c r="D4443" s="29">
        <f t="shared" ca="1" si="279"/>
        <v>0</v>
      </c>
      <c r="E4443" s="29">
        <f ca="1">IF(C4443&lt;Calculator!$D$26,0,IF(DAY($C4443)=1,IF(D4443-Calculator!$G$24&gt;0,Calculator!$G$24,D4443),0))</f>
        <v>0</v>
      </c>
      <c r="F4443" s="29">
        <f ca="1">IF(E4443&gt;0,D4443*Calculator!$G$22/12,0)</f>
        <v>0</v>
      </c>
      <c r="G4443" s="29">
        <f ca="1">IF(E4443&gt;0,(IFERROR(-PMT(Calculator!$G$22/12,Calculator!$G$23*12,Calculator!$G$20),0))-F4443,0)</f>
        <v>0</v>
      </c>
      <c r="H4443" s="29">
        <f t="shared" ca="1" si="280"/>
        <v>0</v>
      </c>
      <c r="I4443" s="29">
        <f t="shared" ca="1" si="278"/>
        <v>0</v>
      </c>
      <c r="J4443" s="30">
        <f>Calculator!$G$40</f>
        <v>6.5000000000000002E-2</v>
      </c>
      <c r="K4443" s="29">
        <f ca="1">IF(C4443&gt;=Calculator!$G$27,IF(DAY($C4443)=1,Calculator!$G$34/2,IF(DAY($C4443)=15,Calculator!$G$34/2,0)),0)</f>
        <v>0</v>
      </c>
      <c r="L4443" s="29">
        <f ca="1">IF(DAY($C4443)=28,IF(H4443=0,0,Calculator!$G$35),0)</f>
        <v>0</v>
      </c>
      <c r="M4443" s="29">
        <f ca="1">IF(I4443&gt;0,IF(DAY($C4443)=1,SUM(INDIRECT("I"&amp;(ROW(C4442)-DAY(C4442))):I4442),0),0)</f>
        <v>0</v>
      </c>
      <c r="N4443" s="29">
        <f ca="1">IF(C4443&lt;Calculator!$G$27,0,IF(C4443=Calculator!$G$27,Calculator!$G$39,IF(H4443-K4443&lt;=0,IF(D4443&gt;Calculator!$G$39,IF(H4443-K4443+E4443+L4443+M4443+Calculator!$G$39&gt;Calculator!$G$39,Calculator!$G$39-(H4443+E4443+L4443+M4443-K4443),Calculator!$G$39),D4443),0)))</f>
        <v>0</v>
      </c>
    </row>
    <row r="4444" spans="1:14" ht="15.75" thickBot="1">
      <c r="A4444" s="33" t="str">
        <f ca="1">IF(C4444=Calculator!$H$27,"F",IF(Daily!D4444+Daily!H4444=0,IF(D4443+H4443&gt;0,"L",""),""))</f>
        <v/>
      </c>
      <c r="B4444" s="34">
        <v>4443</v>
      </c>
      <c r="C4444" s="19">
        <f t="shared" ca="1" si="277"/>
        <v>50373</v>
      </c>
      <c r="D4444" s="29">
        <f t="shared" ca="1" si="279"/>
        <v>0</v>
      </c>
      <c r="E4444" s="29">
        <f ca="1">IF(C4444&lt;Calculator!$D$26,0,IF(DAY($C4444)=1,IF(D4444-Calculator!$G$24&gt;0,Calculator!$G$24,D4444),0))</f>
        <v>0</v>
      </c>
      <c r="F4444" s="29">
        <f ca="1">IF(E4444&gt;0,D4444*Calculator!$G$22/12,0)</f>
        <v>0</v>
      </c>
      <c r="G4444" s="29">
        <f ca="1">IF(E4444&gt;0,(IFERROR(-PMT(Calculator!$G$22/12,Calculator!$G$23*12,Calculator!$G$20),0))-F4444,0)</f>
        <v>0</v>
      </c>
      <c r="H4444" s="29">
        <f t="shared" ca="1" si="280"/>
        <v>0</v>
      </c>
      <c r="I4444" s="29">
        <f t="shared" ca="1" si="278"/>
        <v>0</v>
      </c>
      <c r="J4444" s="30">
        <f>Calculator!$G$40</f>
        <v>6.5000000000000002E-2</v>
      </c>
      <c r="K4444" s="29">
        <f ca="1">IF(C4444&gt;=Calculator!$G$27,IF(DAY($C4444)=1,Calculator!$G$34/2,IF(DAY($C4444)=15,Calculator!$G$34/2,0)),0)</f>
        <v>0</v>
      </c>
      <c r="L4444" s="29">
        <f ca="1">IF(DAY($C4444)=28,IF(H4444=0,0,Calculator!$G$35),0)</f>
        <v>0</v>
      </c>
      <c r="M4444" s="29">
        <f ca="1">IF(I4444&gt;0,IF(DAY($C4444)=1,SUM(INDIRECT("I"&amp;(ROW(C4443)-DAY(C4443))):I4443),0),0)</f>
        <v>0</v>
      </c>
      <c r="N4444" s="29">
        <f ca="1">IF(C4444&lt;Calculator!$G$27,0,IF(C4444=Calculator!$G$27,Calculator!$G$39,IF(H4444-K4444&lt;=0,IF(D4444&gt;Calculator!$G$39,IF(H4444-K4444+E4444+L4444+M4444+Calculator!$G$39&gt;Calculator!$G$39,Calculator!$G$39-(H4444+E4444+L4444+M4444-K4444),Calculator!$G$39),D4444),0)))</f>
        <v>0</v>
      </c>
    </row>
    <row r="4445" spans="1:14" ht="15.75" thickBot="1">
      <c r="A4445" s="33" t="str">
        <f ca="1">IF(C4445=Calculator!$H$27,"F",IF(Daily!D4445+Daily!H4445=0,IF(D4444+H4444&gt;0,"L",""),""))</f>
        <v/>
      </c>
      <c r="B4445" s="34">
        <v>4444</v>
      </c>
      <c r="C4445" s="19">
        <f t="shared" ca="1" si="277"/>
        <v>50374</v>
      </c>
      <c r="D4445" s="29">
        <f t="shared" ca="1" si="279"/>
        <v>0</v>
      </c>
      <c r="E4445" s="29">
        <f ca="1">IF(C4445&lt;Calculator!$D$26,0,IF(DAY($C4445)=1,IF(D4445-Calculator!$G$24&gt;0,Calculator!$G$24,D4445),0))</f>
        <v>0</v>
      </c>
      <c r="F4445" s="29">
        <f ca="1">IF(E4445&gt;0,D4445*Calculator!$G$22/12,0)</f>
        <v>0</v>
      </c>
      <c r="G4445" s="29">
        <f ca="1">IF(E4445&gt;0,(IFERROR(-PMT(Calculator!$G$22/12,Calculator!$G$23*12,Calculator!$G$20),0))-F4445,0)</f>
        <v>0</v>
      </c>
      <c r="H4445" s="29">
        <f t="shared" ca="1" si="280"/>
        <v>0</v>
      </c>
      <c r="I4445" s="29">
        <f t="shared" ca="1" si="278"/>
        <v>0</v>
      </c>
      <c r="J4445" s="30">
        <f>Calculator!$G$40</f>
        <v>6.5000000000000002E-2</v>
      </c>
      <c r="K4445" s="29">
        <f ca="1">IF(C4445&gt;=Calculator!$G$27,IF(DAY($C4445)=1,Calculator!$G$34/2,IF(DAY($C4445)=15,Calculator!$G$34/2,0)),0)</f>
        <v>0</v>
      </c>
      <c r="L4445" s="29">
        <f ca="1">IF(DAY($C4445)=28,IF(H4445=0,0,Calculator!$G$35),0)</f>
        <v>0</v>
      </c>
      <c r="M4445" s="29">
        <f ca="1">IF(I4445&gt;0,IF(DAY($C4445)=1,SUM(INDIRECT("I"&amp;(ROW(C4444)-DAY(C4444))):I4444),0),0)</f>
        <v>0</v>
      </c>
      <c r="N4445" s="29">
        <f ca="1">IF(C4445&lt;Calculator!$G$27,0,IF(C4445=Calculator!$G$27,Calculator!$G$39,IF(H4445-K4445&lt;=0,IF(D4445&gt;Calculator!$G$39,IF(H4445-K4445+E4445+L4445+M4445+Calculator!$G$39&gt;Calculator!$G$39,Calculator!$G$39-(H4445+E4445+L4445+M4445-K4445),Calculator!$G$39),D4445),0)))</f>
        <v>0</v>
      </c>
    </row>
    <row r="4446" spans="1:14" ht="15.75" thickBot="1">
      <c r="A4446" s="33" t="str">
        <f ca="1">IF(C4446=Calculator!$H$27,"F",IF(Daily!D4446+Daily!H4446=0,IF(D4445+H4445&gt;0,"L",""),""))</f>
        <v/>
      </c>
      <c r="B4446" s="34">
        <v>4445</v>
      </c>
      <c r="C4446" s="19">
        <f t="shared" ca="1" si="277"/>
        <v>50375</v>
      </c>
      <c r="D4446" s="29">
        <f t="shared" ca="1" si="279"/>
        <v>0</v>
      </c>
      <c r="E4446" s="29">
        <f ca="1">IF(C4446&lt;Calculator!$D$26,0,IF(DAY($C4446)=1,IF(D4446-Calculator!$G$24&gt;0,Calculator!$G$24,D4446),0))</f>
        <v>0</v>
      </c>
      <c r="F4446" s="29">
        <f ca="1">IF(E4446&gt;0,D4446*Calculator!$G$22/12,0)</f>
        <v>0</v>
      </c>
      <c r="G4446" s="29">
        <f ca="1">IF(E4446&gt;0,(IFERROR(-PMT(Calculator!$G$22/12,Calculator!$G$23*12,Calculator!$G$20),0))-F4446,0)</f>
        <v>0</v>
      </c>
      <c r="H4446" s="29">
        <f t="shared" ca="1" si="280"/>
        <v>0</v>
      </c>
      <c r="I4446" s="29">
        <f t="shared" ca="1" si="278"/>
        <v>0</v>
      </c>
      <c r="J4446" s="30">
        <f>Calculator!$G$40</f>
        <v>6.5000000000000002E-2</v>
      </c>
      <c r="K4446" s="29">
        <f ca="1">IF(C4446&gt;=Calculator!$G$27,IF(DAY($C4446)=1,Calculator!$G$34/2,IF(DAY($C4446)=15,Calculator!$G$34/2,0)),0)</f>
        <v>4500</v>
      </c>
      <c r="L4446" s="29">
        <f ca="1">IF(DAY($C4446)=28,IF(H4446=0,0,Calculator!$G$35),0)</f>
        <v>0</v>
      </c>
      <c r="M4446" s="29">
        <f ca="1">IF(I4446&gt;0,IF(DAY($C4446)=1,SUM(INDIRECT("I"&amp;(ROW(C4445)-DAY(C4445))):I4445),0),0)</f>
        <v>0</v>
      </c>
      <c r="N4446" s="29">
        <f ca="1">IF(C4446&lt;Calculator!$G$27,0,IF(C4446=Calculator!$G$27,Calculator!$G$39,IF(H4446-K4446&lt;=0,IF(D4446&gt;Calculator!$G$39,IF(H4446-K4446+E4446+L4446+M4446+Calculator!$G$39&gt;Calculator!$G$39,Calculator!$G$39-(H4446+E4446+L4446+M4446-K4446),Calculator!$G$39),D4446),0)))</f>
        <v>0</v>
      </c>
    </row>
    <row r="4447" spans="1:14" ht="15.75" thickBot="1">
      <c r="A4447" s="33" t="str">
        <f ca="1">IF(C4447=Calculator!$H$27,"F",IF(Daily!D4447+Daily!H4447=0,IF(D4446+H4446&gt;0,"L",""),""))</f>
        <v/>
      </c>
      <c r="B4447" s="34">
        <v>4446</v>
      </c>
      <c r="C4447" s="19">
        <f t="shared" ca="1" si="277"/>
        <v>50376</v>
      </c>
      <c r="D4447" s="29">
        <f t="shared" ca="1" si="279"/>
        <v>0</v>
      </c>
      <c r="E4447" s="29">
        <f ca="1">IF(C4447&lt;Calculator!$D$26,0,IF(DAY($C4447)=1,IF(D4447-Calculator!$G$24&gt;0,Calculator!$G$24,D4447),0))</f>
        <v>0</v>
      </c>
      <c r="F4447" s="29">
        <f ca="1">IF(E4447&gt;0,D4447*Calculator!$G$22/12,0)</f>
        <v>0</v>
      </c>
      <c r="G4447" s="29">
        <f ca="1">IF(E4447&gt;0,(IFERROR(-PMT(Calculator!$G$22/12,Calculator!$G$23*12,Calculator!$G$20),0))-F4447,0)</f>
        <v>0</v>
      </c>
      <c r="H4447" s="29">
        <f t="shared" ca="1" si="280"/>
        <v>0</v>
      </c>
      <c r="I4447" s="29">
        <f t="shared" ca="1" si="278"/>
        <v>0</v>
      </c>
      <c r="J4447" s="30">
        <f>Calculator!$G$40</f>
        <v>6.5000000000000002E-2</v>
      </c>
      <c r="K4447" s="29">
        <f ca="1">IF(C4447&gt;=Calculator!$G$27,IF(DAY($C4447)=1,Calculator!$G$34/2,IF(DAY($C4447)=15,Calculator!$G$34/2,0)),0)</f>
        <v>0</v>
      </c>
      <c r="L4447" s="29">
        <f ca="1">IF(DAY($C4447)=28,IF(H4447=0,0,Calculator!$G$35),0)</f>
        <v>0</v>
      </c>
      <c r="M4447" s="29">
        <f ca="1">IF(I4447&gt;0,IF(DAY($C4447)=1,SUM(INDIRECT("I"&amp;(ROW(C4446)-DAY(C4446))):I4446),0),0)</f>
        <v>0</v>
      </c>
      <c r="N4447" s="29">
        <f ca="1">IF(C4447&lt;Calculator!$G$27,0,IF(C4447=Calculator!$G$27,Calculator!$G$39,IF(H4447-K4447&lt;=0,IF(D4447&gt;Calculator!$G$39,IF(H4447-K4447+E4447+L4447+M4447+Calculator!$G$39&gt;Calculator!$G$39,Calculator!$G$39-(H4447+E4447+L4447+M4447-K4447),Calculator!$G$39),D4447),0)))</f>
        <v>0</v>
      </c>
    </row>
    <row r="4448" spans="1:14" ht="15.75" thickBot="1">
      <c r="A4448" s="33" t="str">
        <f ca="1">IF(C4448=Calculator!$H$27,"F",IF(Daily!D4448+Daily!H4448=0,IF(D4447+H4447&gt;0,"L",""),""))</f>
        <v/>
      </c>
      <c r="B4448" s="34">
        <v>4447</v>
      </c>
      <c r="C4448" s="19">
        <f t="shared" ca="1" si="277"/>
        <v>50377</v>
      </c>
      <c r="D4448" s="29">
        <f t="shared" ca="1" si="279"/>
        <v>0</v>
      </c>
      <c r="E4448" s="29">
        <f ca="1">IF(C4448&lt;Calculator!$D$26,0,IF(DAY($C4448)=1,IF(D4448-Calculator!$G$24&gt;0,Calculator!$G$24,D4448),0))</f>
        <v>0</v>
      </c>
      <c r="F4448" s="29">
        <f ca="1">IF(E4448&gt;0,D4448*Calculator!$G$22/12,0)</f>
        <v>0</v>
      </c>
      <c r="G4448" s="29">
        <f ca="1">IF(E4448&gt;0,(IFERROR(-PMT(Calculator!$G$22/12,Calculator!$G$23*12,Calculator!$G$20),0))-F4448,0)</f>
        <v>0</v>
      </c>
      <c r="H4448" s="29">
        <f t="shared" ca="1" si="280"/>
        <v>0</v>
      </c>
      <c r="I4448" s="29">
        <f t="shared" ca="1" si="278"/>
        <v>0</v>
      </c>
      <c r="J4448" s="30">
        <f>Calculator!$G$40</f>
        <v>6.5000000000000002E-2</v>
      </c>
      <c r="K4448" s="29">
        <f ca="1">IF(C4448&gt;=Calculator!$G$27,IF(DAY($C4448)=1,Calculator!$G$34/2,IF(DAY($C4448)=15,Calculator!$G$34/2,0)),0)</f>
        <v>0</v>
      </c>
      <c r="L4448" s="29">
        <f ca="1">IF(DAY($C4448)=28,IF(H4448=0,0,Calculator!$G$35),0)</f>
        <v>0</v>
      </c>
      <c r="M4448" s="29">
        <f ca="1">IF(I4448&gt;0,IF(DAY($C4448)=1,SUM(INDIRECT("I"&amp;(ROW(C4447)-DAY(C4447))):I4447),0),0)</f>
        <v>0</v>
      </c>
      <c r="N4448" s="29">
        <f ca="1">IF(C4448&lt;Calculator!$G$27,0,IF(C4448=Calculator!$G$27,Calculator!$G$39,IF(H4448-K4448&lt;=0,IF(D4448&gt;Calculator!$G$39,IF(H4448-K4448+E4448+L4448+M4448+Calculator!$G$39&gt;Calculator!$G$39,Calculator!$G$39-(H4448+E4448+L4448+M4448-K4448),Calculator!$G$39),D4448),0)))</f>
        <v>0</v>
      </c>
    </row>
    <row r="4449" spans="1:14" ht="15.75" thickBot="1">
      <c r="A4449" s="33" t="str">
        <f ca="1">IF(C4449=Calculator!$H$27,"F",IF(Daily!D4449+Daily!H4449=0,IF(D4448+H4448&gt;0,"L",""),""))</f>
        <v/>
      </c>
      <c r="B4449" s="34">
        <v>4448</v>
      </c>
      <c r="C4449" s="19">
        <f t="shared" ca="1" si="277"/>
        <v>50378</v>
      </c>
      <c r="D4449" s="29">
        <f t="shared" ca="1" si="279"/>
        <v>0</v>
      </c>
      <c r="E4449" s="29">
        <f ca="1">IF(C4449&lt;Calculator!$D$26,0,IF(DAY($C4449)=1,IF(D4449-Calculator!$G$24&gt;0,Calculator!$G$24,D4449),0))</f>
        <v>0</v>
      </c>
      <c r="F4449" s="29">
        <f ca="1">IF(E4449&gt;0,D4449*Calculator!$G$22/12,0)</f>
        <v>0</v>
      </c>
      <c r="G4449" s="29">
        <f ca="1">IF(E4449&gt;0,(IFERROR(-PMT(Calculator!$G$22/12,Calculator!$G$23*12,Calculator!$G$20),0))-F4449,0)</f>
        <v>0</v>
      </c>
      <c r="H4449" s="29">
        <f t="shared" ca="1" si="280"/>
        <v>0</v>
      </c>
      <c r="I4449" s="29">
        <f t="shared" ca="1" si="278"/>
        <v>0</v>
      </c>
      <c r="J4449" s="30">
        <f>Calculator!$G$40</f>
        <v>6.5000000000000002E-2</v>
      </c>
      <c r="K4449" s="29">
        <f ca="1">IF(C4449&gt;=Calculator!$G$27,IF(DAY($C4449)=1,Calculator!$G$34/2,IF(DAY($C4449)=15,Calculator!$G$34/2,0)),0)</f>
        <v>0</v>
      </c>
      <c r="L4449" s="29">
        <f ca="1">IF(DAY($C4449)=28,IF(H4449=0,0,Calculator!$G$35),0)</f>
        <v>0</v>
      </c>
      <c r="M4449" s="29">
        <f ca="1">IF(I4449&gt;0,IF(DAY($C4449)=1,SUM(INDIRECT("I"&amp;(ROW(C4448)-DAY(C4448))):I4448),0),0)</f>
        <v>0</v>
      </c>
      <c r="N4449" s="29">
        <f ca="1">IF(C4449&lt;Calculator!$G$27,0,IF(C4449=Calculator!$G$27,Calculator!$G$39,IF(H4449-K4449&lt;=0,IF(D4449&gt;Calculator!$G$39,IF(H4449-K4449+E4449+L4449+M4449+Calculator!$G$39&gt;Calculator!$G$39,Calculator!$G$39-(H4449+E4449+L4449+M4449-K4449),Calculator!$G$39),D4449),0)))</f>
        <v>0</v>
      </c>
    </row>
    <row r="4450" spans="1:14" ht="15.75" thickBot="1">
      <c r="A4450" s="33" t="str">
        <f ca="1">IF(C4450=Calculator!$H$27,"F",IF(Daily!D4450+Daily!H4450=0,IF(D4449+H4449&gt;0,"L",""),""))</f>
        <v/>
      </c>
      <c r="B4450" s="34">
        <v>4449</v>
      </c>
      <c r="C4450" s="19">
        <f t="shared" ca="1" si="277"/>
        <v>50379</v>
      </c>
      <c r="D4450" s="29">
        <f t="shared" ca="1" si="279"/>
        <v>0</v>
      </c>
      <c r="E4450" s="29">
        <f ca="1">IF(C4450&lt;Calculator!$D$26,0,IF(DAY($C4450)=1,IF(D4450-Calculator!$G$24&gt;0,Calculator!$G$24,D4450),0))</f>
        <v>0</v>
      </c>
      <c r="F4450" s="29">
        <f ca="1">IF(E4450&gt;0,D4450*Calculator!$G$22/12,0)</f>
        <v>0</v>
      </c>
      <c r="G4450" s="29">
        <f ca="1">IF(E4450&gt;0,(IFERROR(-PMT(Calculator!$G$22/12,Calculator!$G$23*12,Calculator!$G$20),0))-F4450,0)</f>
        <v>0</v>
      </c>
      <c r="H4450" s="29">
        <f t="shared" ca="1" si="280"/>
        <v>0</v>
      </c>
      <c r="I4450" s="29">
        <f t="shared" ca="1" si="278"/>
        <v>0</v>
      </c>
      <c r="J4450" s="30">
        <f>Calculator!$G$40</f>
        <v>6.5000000000000002E-2</v>
      </c>
      <c r="K4450" s="29">
        <f ca="1">IF(C4450&gt;=Calculator!$G$27,IF(DAY($C4450)=1,Calculator!$G$34/2,IF(DAY($C4450)=15,Calculator!$G$34/2,0)),0)</f>
        <v>0</v>
      </c>
      <c r="L4450" s="29">
        <f ca="1">IF(DAY($C4450)=28,IF(H4450=0,0,Calculator!$G$35),0)</f>
        <v>0</v>
      </c>
      <c r="M4450" s="29">
        <f ca="1">IF(I4450&gt;0,IF(DAY($C4450)=1,SUM(INDIRECT("I"&amp;(ROW(C4449)-DAY(C4449))):I4449),0),0)</f>
        <v>0</v>
      </c>
      <c r="N4450" s="29">
        <f ca="1">IF(C4450&lt;Calculator!$G$27,0,IF(C4450=Calculator!$G$27,Calculator!$G$39,IF(H4450-K4450&lt;=0,IF(D4450&gt;Calculator!$G$39,IF(H4450-K4450+E4450+L4450+M4450+Calculator!$G$39&gt;Calculator!$G$39,Calculator!$G$39-(H4450+E4450+L4450+M4450-K4450),Calculator!$G$39),D4450),0)))</f>
        <v>0</v>
      </c>
    </row>
    <row r="4451" spans="1:14" ht="15.75" thickBot="1">
      <c r="A4451" s="33" t="str">
        <f ca="1">IF(C4451=Calculator!$H$27,"F",IF(Daily!D4451+Daily!H4451=0,IF(D4450+H4450&gt;0,"L",""),""))</f>
        <v/>
      </c>
      <c r="B4451" s="34">
        <v>4450</v>
      </c>
      <c r="C4451" s="19">
        <f t="shared" ca="1" si="277"/>
        <v>50380</v>
      </c>
      <c r="D4451" s="29">
        <f t="shared" ca="1" si="279"/>
        <v>0</v>
      </c>
      <c r="E4451" s="29">
        <f ca="1">IF(C4451&lt;Calculator!$D$26,0,IF(DAY($C4451)=1,IF(D4451-Calculator!$G$24&gt;0,Calculator!$G$24,D4451),0))</f>
        <v>0</v>
      </c>
      <c r="F4451" s="29">
        <f ca="1">IF(E4451&gt;0,D4451*Calculator!$G$22/12,0)</f>
        <v>0</v>
      </c>
      <c r="G4451" s="29">
        <f ca="1">IF(E4451&gt;0,(IFERROR(-PMT(Calculator!$G$22/12,Calculator!$G$23*12,Calculator!$G$20),0))-F4451,0)</f>
        <v>0</v>
      </c>
      <c r="H4451" s="29">
        <f t="shared" ca="1" si="280"/>
        <v>0</v>
      </c>
      <c r="I4451" s="29">
        <f t="shared" ca="1" si="278"/>
        <v>0</v>
      </c>
      <c r="J4451" s="30">
        <f>Calculator!$G$40</f>
        <v>6.5000000000000002E-2</v>
      </c>
      <c r="K4451" s="29">
        <f ca="1">IF(C4451&gt;=Calculator!$G$27,IF(DAY($C4451)=1,Calculator!$G$34/2,IF(DAY($C4451)=15,Calculator!$G$34/2,0)),0)</f>
        <v>0</v>
      </c>
      <c r="L4451" s="29">
        <f ca="1">IF(DAY($C4451)=28,IF(H4451=0,0,Calculator!$G$35),0)</f>
        <v>0</v>
      </c>
      <c r="M4451" s="29">
        <f ca="1">IF(I4451&gt;0,IF(DAY($C4451)=1,SUM(INDIRECT("I"&amp;(ROW(C4450)-DAY(C4450))):I4450),0),0)</f>
        <v>0</v>
      </c>
      <c r="N4451" s="29">
        <f ca="1">IF(C4451&lt;Calculator!$G$27,0,IF(C4451=Calculator!$G$27,Calculator!$G$39,IF(H4451-K4451&lt;=0,IF(D4451&gt;Calculator!$G$39,IF(H4451-K4451+E4451+L4451+M4451+Calculator!$G$39&gt;Calculator!$G$39,Calculator!$G$39-(H4451+E4451+L4451+M4451-K4451),Calculator!$G$39),D4451),0)))</f>
        <v>0</v>
      </c>
    </row>
    <row r="4452" spans="1:14" ht="15.75" thickBot="1">
      <c r="A4452" s="33" t="str">
        <f ca="1">IF(C4452=Calculator!$H$27,"F",IF(Daily!D4452+Daily!H4452=0,IF(D4451+H4451&gt;0,"L",""),""))</f>
        <v/>
      </c>
      <c r="B4452" s="34">
        <v>4451</v>
      </c>
      <c r="C4452" s="19">
        <f t="shared" ca="1" si="277"/>
        <v>50381</v>
      </c>
      <c r="D4452" s="29">
        <f t="shared" ca="1" si="279"/>
        <v>0</v>
      </c>
      <c r="E4452" s="29">
        <f ca="1">IF(C4452&lt;Calculator!$D$26,0,IF(DAY($C4452)=1,IF(D4452-Calculator!$G$24&gt;0,Calculator!$G$24,D4452),0))</f>
        <v>0</v>
      </c>
      <c r="F4452" s="29">
        <f ca="1">IF(E4452&gt;0,D4452*Calculator!$G$22/12,0)</f>
        <v>0</v>
      </c>
      <c r="G4452" s="29">
        <f ca="1">IF(E4452&gt;0,(IFERROR(-PMT(Calculator!$G$22/12,Calculator!$G$23*12,Calculator!$G$20),0))-F4452,0)</f>
        <v>0</v>
      </c>
      <c r="H4452" s="29">
        <f t="shared" ca="1" si="280"/>
        <v>0</v>
      </c>
      <c r="I4452" s="29">
        <f t="shared" ca="1" si="278"/>
        <v>0</v>
      </c>
      <c r="J4452" s="30">
        <f>Calculator!$G$40</f>
        <v>6.5000000000000002E-2</v>
      </c>
      <c r="K4452" s="29">
        <f ca="1">IF(C4452&gt;=Calculator!$G$27,IF(DAY($C4452)=1,Calculator!$G$34/2,IF(DAY($C4452)=15,Calculator!$G$34/2,0)),0)</f>
        <v>0</v>
      </c>
      <c r="L4452" s="29">
        <f ca="1">IF(DAY($C4452)=28,IF(H4452=0,0,Calculator!$G$35),0)</f>
        <v>0</v>
      </c>
      <c r="M4452" s="29">
        <f ca="1">IF(I4452&gt;0,IF(DAY($C4452)=1,SUM(INDIRECT("I"&amp;(ROW(C4451)-DAY(C4451))):I4451),0),0)</f>
        <v>0</v>
      </c>
      <c r="N4452" s="29">
        <f ca="1">IF(C4452&lt;Calculator!$G$27,0,IF(C4452=Calculator!$G$27,Calculator!$G$39,IF(H4452-K4452&lt;=0,IF(D4452&gt;Calculator!$G$39,IF(H4452-K4452+E4452+L4452+M4452+Calculator!$G$39&gt;Calculator!$G$39,Calculator!$G$39-(H4452+E4452+L4452+M4452-K4452),Calculator!$G$39),D4452),0)))</f>
        <v>0</v>
      </c>
    </row>
    <row r="4453" spans="1:14" ht="15.75" thickBot="1">
      <c r="A4453" s="33" t="str">
        <f ca="1">IF(C4453=Calculator!$H$27,"F",IF(Daily!D4453+Daily!H4453=0,IF(D4452+H4452&gt;0,"L",""),""))</f>
        <v/>
      </c>
      <c r="B4453" s="34">
        <v>4452</v>
      </c>
      <c r="C4453" s="19">
        <f t="shared" ca="1" si="277"/>
        <v>50382</v>
      </c>
      <c r="D4453" s="29">
        <f t="shared" ca="1" si="279"/>
        <v>0</v>
      </c>
      <c r="E4453" s="29">
        <f ca="1">IF(C4453&lt;Calculator!$D$26,0,IF(DAY($C4453)=1,IF(D4453-Calculator!$G$24&gt;0,Calculator!$G$24,D4453),0))</f>
        <v>0</v>
      </c>
      <c r="F4453" s="29">
        <f ca="1">IF(E4453&gt;0,D4453*Calculator!$G$22/12,0)</f>
        <v>0</v>
      </c>
      <c r="G4453" s="29">
        <f ca="1">IF(E4453&gt;0,(IFERROR(-PMT(Calculator!$G$22/12,Calculator!$G$23*12,Calculator!$G$20),0))-F4453,0)</f>
        <v>0</v>
      </c>
      <c r="H4453" s="29">
        <f t="shared" ca="1" si="280"/>
        <v>0</v>
      </c>
      <c r="I4453" s="29">
        <f t="shared" ca="1" si="278"/>
        <v>0</v>
      </c>
      <c r="J4453" s="30">
        <f>Calculator!$G$40</f>
        <v>6.5000000000000002E-2</v>
      </c>
      <c r="K4453" s="29">
        <f ca="1">IF(C4453&gt;=Calculator!$G$27,IF(DAY($C4453)=1,Calculator!$G$34/2,IF(DAY($C4453)=15,Calculator!$G$34/2,0)),0)</f>
        <v>0</v>
      </c>
      <c r="L4453" s="29">
        <f ca="1">IF(DAY($C4453)=28,IF(H4453=0,0,Calculator!$G$35),0)</f>
        <v>0</v>
      </c>
      <c r="M4453" s="29">
        <f ca="1">IF(I4453&gt;0,IF(DAY($C4453)=1,SUM(INDIRECT("I"&amp;(ROW(C4452)-DAY(C4452))):I4452),0),0)</f>
        <v>0</v>
      </c>
      <c r="N4453" s="29">
        <f ca="1">IF(C4453&lt;Calculator!$G$27,0,IF(C4453=Calculator!$G$27,Calculator!$G$39,IF(H4453-K4453&lt;=0,IF(D4453&gt;Calculator!$G$39,IF(H4453-K4453+E4453+L4453+M4453+Calculator!$G$39&gt;Calculator!$G$39,Calculator!$G$39-(H4453+E4453+L4453+M4453-K4453),Calculator!$G$39),D4453),0)))</f>
        <v>0</v>
      </c>
    </row>
    <row r="4454" spans="1:14" ht="15.75" thickBot="1">
      <c r="A4454" s="33" t="str">
        <f ca="1">IF(C4454=Calculator!$H$27,"F",IF(Daily!D4454+Daily!H4454=0,IF(D4453+H4453&gt;0,"L",""),""))</f>
        <v/>
      </c>
      <c r="B4454" s="34">
        <v>4453</v>
      </c>
      <c r="C4454" s="19">
        <f t="shared" ca="1" si="277"/>
        <v>50383</v>
      </c>
      <c r="D4454" s="29">
        <f t="shared" ca="1" si="279"/>
        <v>0</v>
      </c>
      <c r="E4454" s="29">
        <f ca="1">IF(C4454&lt;Calculator!$D$26,0,IF(DAY($C4454)=1,IF(D4454-Calculator!$G$24&gt;0,Calculator!$G$24,D4454),0))</f>
        <v>0</v>
      </c>
      <c r="F4454" s="29">
        <f ca="1">IF(E4454&gt;0,D4454*Calculator!$G$22/12,0)</f>
        <v>0</v>
      </c>
      <c r="G4454" s="29">
        <f ca="1">IF(E4454&gt;0,(IFERROR(-PMT(Calculator!$G$22/12,Calculator!$G$23*12,Calculator!$G$20),0))-F4454,0)</f>
        <v>0</v>
      </c>
      <c r="H4454" s="29">
        <f t="shared" ca="1" si="280"/>
        <v>0</v>
      </c>
      <c r="I4454" s="29">
        <f t="shared" ca="1" si="278"/>
        <v>0</v>
      </c>
      <c r="J4454" s="30">
        <f>Calculator!$G$40</f>
        <v>6.5000000000000002E-2</v>
      </c>
      <c r="K4454" s="29">
        <f ca="1">IF(C4454&gt;=Calculator!$G$27,IF(DAY($C4454)=1,Calculator!$G$34/2,IF(DAY($C4454)=15,Calculator!$G$34/2,0)),0)</f>
        <v>0</v>
      </c>
      <c r="L4454" s="29">
        <f ca="1">IF(DAY($C4454)=28,IF(H4454=0,0,Calculator!$G$35),0)</f>
        <v>0</v>
      </c>
      <c r="M4454" s="29">
        <f ca="1">IF(I4454&gt;0,IF(DAY($C4454)=1,SUM(INDIRECT("I"&amp;(ROW(C4453)-DAY(C4453))):I4453),0),0)</f>
        <v>0</v>
      </c>
      <c r="N4454" s="29">
        <f ca="1">IF(C4454&lt;Calculator!$G$27,0,IF(C4454=Calculator!$G$27,Calculator!$G$39,IF(H4454-K4454&lt;=0,IF(D4454&gt;Calculator!$G$39,IF(H4454-K4454+E4454+L4454+M4454+Calculator!$G$39&gt;Calculator!$G$39,Calculator!$G$39-(H4454+E4454+L4454+M4454-K4454),Calculator!$G$39),D4454),0)))</f>
        <v>0</v>
      </c>
    </row>
    <row r="4455" spans="1:14" ht="15.75" thickBot="1">
      <c r="A4455" s="33" t="str">
        <f ca="1">IF(C4455=Calculator!$H$27,"F",IF(Daily!D4455+Daily!H4455=0,IF(D4454+H4454&gt;0,"L",""),""))</f>
        <v/>
      </c>
      <c r="B4455" s="34">
        <v>4454</v>
      </c>
      <c r="C4455" s="19">
        <f t="shared" ca="1" si="277"/>
        <v>50384</v>
      </c>
      <c r="D4455" s="29">
        <f t="shared" ca="1" si="279"/>
        <v>0</v>
      </c>
      <c r="E4455" s="29">
        <f ca="1">IF(C4455&lt;Calculator!$D$26,0,IF(DAY($C4455)=1,IF(D4455-Calculator!$G$24&gt;0,Calculator!$G$24,D4455),0))</f>
        <v>0</v>
      </c>
      <c r="F4455" s="29">
        <f ca="1">IF(E4455&gt;0,D4455*Calculator!$G$22/12,0)</f>
        <v>0</v>
      </c>
      <c r="G4455" s="29">
        <f ca="1">IF(E4455&gt;0,(IFERROR(-PMT(Calculator!$G$22/12,Calculator!$G$23*12,Calculator!$G$20),0))-F4455,0)</f>
        <v>0</v>
      </c>
      <c r="H4455" s="29">
        <f t="shared" ca="1" si="280"/>
        <v>0</v>
      </c>
      <c r="I4455" s="29">
        <f t="shared" ca="1" si="278"/>
        <v>0</v>
      </c>
      <c r="J4455" s="30">
        <f>Calculator!$G$40</f>
        <v>6.5000000000000002E-2</v>
      </c>
      <c r="K4455" s="29">
        <f ca="1">IF(C4455&gt;=Calculator!$G$27,IF(DAY($C4455)=1,Calculator!$G$34/2,IF(DAY($C4455)=15,Calculator!$G$34/2,0)),0)</f>
        <v>0</v>
      </c>
      <c r="L4455" s="29">
        <f ca="1">IF(DAY($C4455)=28,IF(H4455=0,0,Calculator!$G$35),0)</f>
        <v>0</v>
      </c>
      <c r="M4455" s="29">
        <f ca="1">IF(I4455&gt;0,IF(DAY($C4455)=1,SUM(INDIRECT("I"&amp;(ROW(C4454)-DAY(C4454))):I4454),0),0)</f>
        <v>0</v>
      </c>
      <c r="N4455" s="29">
        <f ca="1">IF(C4455&lt;Calculator!$G$27,0,IF(C4455=Calculator!$G$27,Calculator!$G$39,IF(H4455-K4455&lt;=0,IF(D4455&gt;Calculator!$G$39,IF(H4455-K4455+E4455+L4455+M4455+Calculator!$G$39&gt;Calculator!$G$39,Calculator!$G$39-(H4455+E4455+L4455+M4455-K4455),Calculator!$G$39),D4455),0)))</f>
        <v>0</v>
      </c>
    </row>
    <row r="4456" spans="1:14" ht="15.75" thickBot="1">
      <c r="A4456" s="33" t="str">
        <f ca="1">IF(C4456=Calculator!$H$27,"F",IF(Daily!D4456+Daily!H4456=0,IF(D4455+H4455&gt;0,"L",""),""))</f>
        <v/>
      </c>
      <c r="B4456" s="34">
        <v>4455</v>
      </c>
      <c r="C4456" s="19">
        <f t="shared" ca="1" si="277"/>
        <v>50385</v>
      </c>
      <c r="D4456" s="29">
        <f t="shared" ca="1" si="279"/>
        <v>0</v>
      </c>
      <c r="E4456" s="29">
        <f ca="1">IF(C4456&lt;Calculator!$D$26,0,IF(DAY($C4456)=1,IF(D4456-Calculator!$G$24&gt;0,Calculator!$G$24,D4456),0))</f>
        <v>0</v>
      </c>
      <c r="F4456" s="29">
        <f ca="1">IF(E4456&gt;0,D4456*Calculator!$G$22/12,0)</f>
        <v>0</v>
      </c>
      <c r="G4456" s="29">
        <f ca="1">IF(E4456&gt;0,(IFERROR(-PMT(Calculator!$G$22/12,Calculator!$G$23*12,Calculator!$G$20),0))-F4456,0)</f>
        <v>0</v>
      </c>
      <c r="H4456" s="29">
        <f t="shared" ca="1" si="280"/>
        <v>0</v>
      </c>
      <c r="I4456" s="29">
        <f t="shared" ca="1" si="278"/>
        <v>0</v>
      </c>
      <c r="J4456" s="30">
        <f>Calculator!$G$40</f>
        <v>6.5000000000000002E-2</v>
      </c>
      <c r="K4456" s="29">
        <f ca="1">IF(C4456&gt;=Calculator!$G$27,IF(DAY($C4456)=1,Calculator!$G$34/2,IF(DAY($C4456)=15,Calculator!$G$34/2,0)),0)</f>
        <v>0</v>
      </c>
      <c r="L4456" s="29">
        <f ca="1">IF(DAY($C4456)=28,IF(H4456=0,0,Calculator!$G$35),0)</f>
        <v>0</v>
      </c>
      <c r="M4456" s="29">
        <f ca="1">IF(I4456&gt;0,IF(DAY($C4456)=1,SUM(INDIRECT("I"&amp;(ROW(C4455)-DAY(C4455))):I4455),0),0)</f>
        <v>0</v>
      </c>
      <c r="N4456" s="29">
        <f ca="1">IF(C4456&lt;Calculator!$G$27,0,IF(C4456=Calculator!$G$27,Calculator!$G$39,IF(H4456-K4456&lt;=0,IF(D4456&gt;Calculator!$G$39,IF(H4456-K4456+E4456+L4456+M4456+Calculator!$G$39&gt;Calculator!$G$39,Calculator!$G$39-(H4456+E4456+L4456+M4456-K4456),Calculator!$G$39),D4456),0)))</f>
        <v>0</v>
      </c>
    </row>
    <row r="4457" spans="1:14" ht="15.75" thickBot="1">
      <c r="A4457" s="33" t="str">
        <f ca="1">IF(C4457=Calculator!$H$27,"F",IF(Daily!D4457+Daily!H4457=0,IF(D4456+H4456&gt;0,"L",""),""))</f>
        <v/>
      </c>
      <c r="B4457" s="34">
        <v>4456</v>
      </c>
      <c r="C4457" s="19">
        <f t="shared" ca="1" si="277"/>
        <v>50386</v>
      </c>
      <c r="D4457" s="29">
        <f t="shared" ca="1" si="279"/>
        <v>0</v>
      </c>
      <c r="E4457" s="29">
        <f ca="1">IF(C4457&lt;Calculator!$D$26,0,IF(DAY($C4457)=1,IF(D4457-Calculator!$G$24&gt;0,Calculator!$G$24,D4457),0))</f>
        <v>0</v>
      </c>
      <c r="F4457" s="29">
        <f ca="1">IF(E4457&gt;0,D4457*Calculator!$G$22/12,0)</f>
        <v>0</v>
      </c>
      <c r="G4457" s="29">
        <f ca="1">IF(E4457&gt;0,(IFERROR(-PMT(Calculator!$G$22/12,Calculator!$G$23*12,Calculator!$G$20),0))-F4457,0)</f>
        <v>0</v>
      </c>
      <c r="H4457" s="29">
        <f t="shared" ca="1" si="280"/>
        <v>0</v>
      </c>
      <c r="I4457" s="29">
        <f t="shared" ca="1" si="278"/>
        <v>0</v>
      </c>
      <c r="J4457" s="30">
        <f>Calculator!$G$40</f>
        <v>6.5000000000000002E-2</v>
      </c>
      <c r="K4457" s="29">
        <f ca="1">IF(C4457&gt;=Calculator!$G$27,IF(DAY($C4457)=1,Calculator!$G$34/2,IF(DAY($C4457)=15,Calculator!$G$34/2,0)),0)</f>
        <v>0</v>
      </c>
      <c r="L4457" s="29">
        <f ca="1">IF(DAY($C4457)=28,IF(H4457=0,0,Calculator!$G$35),0)</f>
        <v>0</v>
      </c>
      <c r="M4457" s="29">
        <f ca="1">IF(I4457&gt;0,IF(DAY($C4457)=1,SUM(INDIRECT("I"&amp;(ROW(C4456)-DAY(C4456))):I4456),0),0)</f>
        <v>0</v>
      </c>
      <c r="N4457" s="29">
        <f ca="1">IF(C4457&lt;Calculator!$G$27,0,IF(C4457=Calculator!$G$27,Calculator!$G$39,IF(H4457-K4457&lt;=0,IF(D4457&gt;Calculator!$G$39,IF(H4457-K4457+E4457+L4457+M4457+Calculator!$G$39&gt;Calculator!$G$39,Calculator!$G$39-(H4457+E4457+L4457+M4457-K4457),Calculator!$G$39),D4457),0)))</f>
        <v>0</v>
      </c>
    </row>
    <row r="4458" spans="1:14" ht="15.75" thickBot="1">
      <c r="A4458" s="33" t="str">
        <f ca="1">IF(C4458=Calculator!$H$27,"F",IF(Daily!D4458+Daily!H4458=0,IF(D4457+H4457&gt;0,"L",""),""))</f>
        <v/>
      </c>
      <c r="B4458" s="34">
        <v>4457</v>
      </c>
      <c r="C4458" s="19">
        <f t="shared" ca="1" si="277"/>
        <v>50387</v>
      </c>
      <c r="D4458" s="29">
        <f t="shared" ca="1" si="279"/>
        <v>0</v>
      </c>
      <c r="E4458" s="29">
        <f ca="1">IF(C4458&lt;Calculator!$D$26,0,IF(DAY($C4458)=1,IF(D4458-Calculator!$G$24&gt;0,Calculator!$G$24,D4458),0))</f>
        <v>0</v>
      </c>
      <c r="F4458" s="29">
        <f ca="1">IF(E4458&gt;0,D4458*Calculator!$G$22/12,0)</f>
        <v>0</v>
      </c>
      <c r="G4458" s="29">
        <f ca="1">IF(E4458&gt;0,(IFERROR(-PMT(Calculator!$G$22/12,Calculator!$G$23*12,Calculator!$G$20),0))-F4458,0)</f>
        <v>0</v>
      </c>
      <c r="H4458" s="29">
        <f t="shared" ca="1" si="280"/>
        <v>0</v>
      </c>
      <c r="I4458" s="29">
        <f t="shared" ca="1" si="278"/>
        <v>0</v>
      </c>
      <c r="J4458" s="30">
        <f>Calculator!$G$40</f>
        <v>6.5000000000000002E-2</v>
      </c>
      <c r="K4458" s="29">
        <f ca="1">IF(C4458&gt;=Calculator!$G$27,IF(DAY($C4458)=1,Calculator!$G$34/2,IF(DAY($C4458)=15,Calculator!$G$34/2,0)),0)</f>
        <v>0</v>
      </c>
      <c r="L4458" s="29">
        <f ca="1">IF(DAY($C4458)=28,IF(H4458=0,0,Calculator!$G$35),0)</f>
        <v>0</v>
      </c>
      <c r="M4458" s="29">
        <f ca="1">IF(I4458&gt;0,IF(DAY($C4458)=1,SUM(INDIRECT("I"&amp;(ROW(C4457)-DAY(C4457))):I4457),0),0)</f>
        <v>0</v>
      </c>
      <c r="N4458" s="29">
        <f ca="1">IF(C4458&lt;Calculator!$G$27,0,IF(C4458=Calculator!$G$27,Calculator!$G$39,IF(H4458-K4458&lt;=0,IF(D4458&gt;Calculator!$G$39,IF(H4458-K4458+E4458+L4458+M4458+Calculator!$G$39&gt;Calculator!$G$39,Calculator!$G$39-(H4458+E4458+L4458+M4458-K4458),Calculator!$G$39),D4458),0)))</f>
        <v>0</v>
      </c>
    </row>
    <row r="4459" spans="1:14" ht="15.75" thickBot="1">
      <c r="A4459" s="33" t="str">
        <f ca="1">IF(C4459=Calculator!$H$27,"F",IF(Daily!D4459+Daily!H4459=0,IF(D4458+H4458&gt;0,"L",""),""))</f>
        <v/>
      </c>
      <c r="B4459" s="34">
        <v>4458</v>
      </c>
      <c r="C4459" s="19">
        <f t="shared" ca="1" si="277"/>
        <v>50388</v>
      </c>
      <c r="D4459" s="29">
        <f t="shared" ca="1" si="279"/>
        <v>0</v>
      </c>
      <c r="E4459" s="29">
        <f ca="1">IF(C4459&lt;Calculator!$D$26,0,IF(DAY($C4459)=1,IF(D4459-Calculator!$G$24&gt;0,Calculator!$G$24,D4459),0))</f>
        <v>0</v>
      </c>
      <c r="F4459" s="29">
        <f ca="1">IF(E4459&gt;0,D4459*Calculator!$G$22/12,0)</f>
        <v>0</v>
      </c>
      <c r="G4459" s="29">
        <f ca="1">IF(E4459&gt;0,(IFERROR(-PMT(Calculator!$G$22/12,Calculator!$G$23*12,Calculator!$G$20),0))-F4459,0)</f>
        <v>0</v>
      </c>
      <c r="H4459" s="29">
        <f t="shared" ca="1" si="280"/>
        <v>0</v>
      </c>
      <c r="I4459" s="29">
        <f t="shared" ca="1" si="278"/>
        <v>0</v>
      </c>
      <c r="J4459" s="30">
        <f>Calculator!$G$40</f>
        <v>6.5000000000000002E-2</v>
      </c>
      <c r="K4459" s="29">
        <f ca="1">IF(C4459&gt;=Calculator!$G$27,IF(DAY($C4459)=1,Calculator!$G$34/2,IF(DAY($C4459)=15,Calculator!$G$34/2,0)),0)</f>
        <v>0</v>
      </c>
      <c r="L4459" s="29">
        <f ca="1">IF(DAY($C4459)=28,IF(H4459=0,0,Calculator!$G$35),0)</f>
        <v>0</v>
      </c>
      <c r="M4459" s="29">
        <f ca="1">IF(I4459&gt;0,IF(DAY($C4459)=1,SUM(INDIRECT("I"&amp;(ROW(C4458)-DAY(C4458))):I4458),0),0)</f>
        <v>0</v>
      </c>
      <c r="N4459" s="29">
        <f ca="1">IF(C4459&lt;Calculator!$G$27,0,IF(C4459=Calculator!$G$27,Calculator!$G$39,IF(H4459-K4459&lt;=0,IF(D4459&gt;Calculator!$G$39,IF(H4459-K4459+E4459+L4459+M4459+Calculator!$G$39&gt;Calculator!$G$39,Calculator!$G$39-(H4459+E4459+L4459+M4459-K4459),Calculator!$G$39),D4459),0)))</f>
        <v>0</v>
      </c>
    </row>
    <row r="4460" spans="1:14" ht="15.75" thickBot="1">
      <c r="A4460" s="33" t="str">
        <f ca="1">IF(C4460=Calculator!$H$27,"F",IF(Daily!D4460+Daily!H4460=0,IF(D4459+H4459&gt;0,"L",""),""))</f>
        <v/>
      </c>
      <c r="B4460" s="34">
        <v>4459</v>
      </c>
      <c r="C4460" s="19">
        <f t="shared" ca="1" si="277"/>
        <v>50389</v>
      </c>
      <c r="D4460" s="29">
        <f t="shared" ca="1" si="279"/>
        <v>0</v>
      </c>
      <c r="E4460" s="29">
        <f ca="1">IF(C4460&lt;Calculator!$D$26,0,IF(DAY($C4460)=1,IF(D4460-Calculator!$G$24&gt;0,Calculator!$G$24,D4460),0))</f>
        <v>0</v>
      </c>
      <c r="F4460" s="29">
        <f ca="1">IF(E4460&gt;0,D4460*Calculator!$G$22/12,0)</f>
        <v>0</v>
      </c>
      <c r="G4460" s="29">
        <f ca="1">IF(E4460&gt;0,(IFERROR(-PMT(Calculator!$G$22/12,Calculator!$G$23*12,Calculator!$G$20),0))-F4460,0)</f>
        <v>0</v>
      </c>
      <c r="H4460" s="29">
        <f t="shared" ca="1" si="280"/>
        <v>0</v>
      </c>
      <c r="I4460" s="29">
        <f t="shared" ca="1" si="278"/>
        <v>0</v>
      </c>
      <c r="J4460" s="30">
        <f>Calculator!$G$40</f>
        <v>6.5000000000000002E-2</v>
      </c>
      <c r="K4460" s="29">
        <f ca="1">IF(C4460&gt;=Calculator!$G$27,IF(DAY($C4460)=1,Calculator!$G$34/2,IF(DAY($C4460)=15,Calculator!$G$34/2,0)),0)</f>
        <v>4500</v>
      </c>
      <c r="L4460" s="29">
        <f ca="1">IF(DAY($C4460)=28,IF(H4460=0,0,Calculator!$G$35),0)</f>
        <v>0</v>
      </c>
      <c r="M4460" s="29">
        <f ca="1">IF(I4460&gt;0,IF(DAY($C4460)=1,SUM(INDIRECT("I"&amp;(ROW(C4459)-DAY(C4459))):I4459),0),0)</f>
        <v>0</v>
      </c>
      <c r="N4460" s="29">
        <f ca="1">IF(C4460&lt;Calculator!$G$27,0,IF(C4460=Calculator!$G$27,Calculator!$G$39,IF(H4460-K4460&lt;=0,IF(D4460&gt;Calculator!$G$39,IF(H4460-K4460+E4460+L4460+M4460+Calculator!$G$39&gt;Calculator!$G$39,Calculator!$G$39-(H4460+E4460+L4460+M4460-K4460),Calculator!$G$39),D4460),0)))</f>
        <v>0</v>
      </c>
    </row>
    <row r="4461" spans="1:14" ht="15.75" thickBot="1">
      <c r="A4461" s="33" t="str">
        <f ca="1">IF(C4461=Calculator!$H$27,"F",IF(Daily!D4461+Daily!H4461=0,IF(D4460+H4460&gt;0,"L",""),""))</f>
        <v/>
      </c>
      <c r="B4461" s="34">
        <v>4460</v>
      </c>
      <c r="C4461" s="19">
        <f t="shared" ca="1" si="277"/>
        <v>50390</v>
      </c>
      <c r="D4461" s="29">
        <f t="shared" ca="1" si="279"/>
        <v>0</v>
      </c>
      <c r="E4461" s="29">
        <f ca="1">IF(C4461&lt;Calculator!$D$26,0,IF(DAY($C4461)=1,IF(D4461-Calculator!$G$24&gt;0,Calculator!$G$24,D4461),0))</f>
        <v>0</v>
      </c>
      <c r="F4461" s="29">
        <f ca="1">IF(E4461&gt;0,D4461*Calculator!$G$22/12,0)</f>
        <v>0</v>
      </c>
      <c r="G4461" s="29">
        <f ca="1">IF(E4461&gt;0,(IFERROR(-PMT(Calculator!$G$22/12,Calculator!$G$23*12,Calculator!$G$20),0))-F4461,0)</f>
        <v>0</v>
      </c>
      <c r="H4461" s="29">
        <f t="shared" ca="1" si="280"/>
        <v>0</v>
      </c>
      <c r="I4461" s="29">
        <f t="shared" ca="1" si="278"/>
        <v>0</v>
      </c>
      <c r="J4461" s="30">
        <f>Calculator!$G$40</f>
        <v>6.5000000000000002E-2</v>
      </c>
      <c r="K4461" s="29">
        <f ca="1">IF(C4461&gt;=Calculator!$G$27,IF(DAY($C4461)=1,Calculator!$G$34/2,IF(DAY($C4461)=15,Calculator!$G$34/2,0)),0)</f>
        <v>0</v>
      </c>
      <c r="L4461" s="29">
        <f ca="1">IF(DAY($C4461)=28,IF(H4461=0,0,Calculator!$G$35),0)</f>
        <v>0</v>
      </c>
      <c r="M4461" s="29">
        <f ca="1">IF(I4461&gt;0,IF(DAY($C4461)=1,SUM(INDIRECT("I"&amp;(ROW(C4460)-DAY(C4460))):I4460),0),0)</f>
        <v>0</v>
      </c>
      <c r="N4461" s="29">
        <f ca="1">IF(C4461&lt;Calculator!$G$27,0,IF(C4461=Calculator!$G$27,Calculator!$G$39,IF(H4461-K4461&lt;=0,IF(D4461&gt;Calculator!$G$39,IF(H4461-K4461+E4461+L4461+M4461+Calculator!$G$39&gt;Calculator!$G$39,Calculator!$G$39-(H4461+E4461+L4461+M4461-K4461),Calculator!$G$39),D4461),0)))</f>
        <v>0</v>
      </c>
    </row>
    <row r="4462" spans="1:14" ht="15.75" thickBot="1">
      <c r="A4462" s="33" t="str">
        <f ca="1">IF(C4462=Calculator!$H$27,"F",IF(Daily!D4462+Daily!H4462=0,IF(D4461+H4461&gt;0,"L",""),""))</f>
        <v/>
      </c>
      <c r="B4462" s="34">
        <v>4461</v>
      </c>
      <c r="C4462" s="19">
        <f t="shared" ca="1" si="277"/>
        <v>50391</v>
      </c>
      <c r="D4462" s="29">
        <f t="shared" ca="1" si="279"/>
        <v>0</v>
      </c>
      <c r="E4462" s="29">
        <f ca="1">IF(C4462&lt;Calculator!$D$26,0,IF(DAY($C4462)=1,IF(D4462-Calculator!$G$24&gt;0,Calculator!$G$24,D4462),0))</f>
        <v>0</v>
      </c>
      <c r="F4462" s="29">
        <f ca="1">IF(E4462&gt;0,D4462*Calculator!$G$22/12,0)</f>
        <v>0</v>
      </c>
      <c r="G4462" s="29">
        <f ca="1">IF(E4462&gt;0,(IFERROR(-PMT(Calculator!$G$22/12,Calculator!$G$23*12,Calculator!$G$20),0))-F4462,0)</f>
        <v>0</v>
      </c>
      <c r="H4462" s="29">
        <f t="shared" ca="1" si="280"/>
        <v>0</v>
      </c>
      <c r="I4462" s="29">
        <f t="shared" ca="1" si="278"/>
        <v>0</v>
      </c>
      <c r="J4462" s="30">
        <f>Calculator!$G$40</f>
        <v>6.5000000000000002E-2</v>
      </c>
      <c r="K4462" s="29">
        <f ca="1">IF(C4462&gt;=Calculator!$G$27,IF(DAY($C4462)=1,Calculator!$G$34/2,IF(DAY($C4462)=15,Calculator!$G$34/2,0)),0)</f>
        <v>0</v>
      </c>
      <c r="L4462" s="29">
        <f ca="1">IF(DAY($C4462)=28,IF(H4462=0,0,Calculator!$G$35),0)</f>
        <v>0</v>
      </c>
      <c r="M4462" s="29">
        <f ca="1">IF(I4462&gt;0,IF(DAY($C4462)=1,SUM(INDIRECT("I"&amp;(ROW(C4461)-DAY(C4461))):I4461),0),0)</f>
        <v>0</v>
      </c>
      <c r="N4462" s="29">
        <f ca="1">IF(C4462&lt;Calculator!$G$27,0,IF(C4462=Calculator!$G$27,Calculator!$G$39,IF(H4462-K4462&lt;=0,IF(D4462&gt;Calculator!$G$39,IF(H4462-K4462+E4462+L4462+M4462+Calculator!$G$39&gt;Calculator!$G$39,Calculator!$G$39-(H4462+E4462+L4462+M4462-K4462),Calculator!$G$39),D4462),0)))</f>
        <v>0</v>
      </c>
    </row>
    <row r="4463" spans="1:14" ht="15.75" thickBot="1">
      <c r="A4463" s="33" t="str">
        <f ca="1">IF(C4463=Calculator!$H$27,"F",IF(Daily!D4463+Daily!H4463=0,IF(D4462+H4462&gt;0,"L",""),""))</f>
        <v/>
      </c>
      <c r="B4463" s="34">
        <v>4462</v>
      </c>
      <c r="C4463" s="19">
        <f t="shared" ca="1" si="277"/>
        <v>50392</v>
      </c>
      <c r="D4463" s="29">
        <f t="shared" ca="1" si="279"/>
        <v>0</v>
      </c>
      <c r="E4463" s="29">
        <f ca="1">IF(C4463&lt;Calculator!$D$26,0,IF(DAY($C4463)=1,IF(D4463-Calculator!$G$24&gt;0,Calculator!$G$24,D4463),0))</f>
        <v>0</v>
      </c>
      <c r="F4463" s="29">
        <f ca="1">IF(E4463&gt;0,D4463*Calculator!$G$22/12,0)</f>
        <v>0</v>
      </c>
      <c r="G4463" s="29">
        <f ca="1">IF(E4463&gt;0,(IFERROR(-PMT(Calculator!$G$22/12,Calculator!$G$23*12,Calculator!$G$20),0))-F4463,0)</f>
        <v>0</v>
      </c>
      <c r="H4463" s="29">
        <f t="shared" ca="1" si="280"/>
        <v>0</v>
      </c>
      <c r="I4463" s="29">
        <f t="shared" ca="1" si="278"/>
        <v>0</v>
      </c>
      <c r="J4463" s="30">
        <f>Calculator!$G$40</f>
        <v>6.5000000000000002E-2</v>
      </c>
      <c r="K4463" s="29">
        <f ca="1">IF(C4463&gt;=Calculator!$G$27,IF(DAY($C4463)=1,Calculator!$G$34/2,IF(DAY($C4463)=15,Calculator!$G$34/2,0)),0)</f>
        <v>0</v>
      </c>
      <c r="L4463" s="29">
        <f ca="1">IF(DAY($C4463)=28,IF(H4463=0,0,Calculator!$G$35),0)</f>
        <v>0</v>
      </c>
      <c r="M4463" s="29">
        <f ca="1">IF(I4463&gt;0,IF(DAY($C4463)=1,SUM(INDIRECT("I"&amp;(ROW(C4462)-DAY(C4462))):I4462),0),0)</f>
        <v>0</v>
      </c>
      <c r="N4463" s="29">
        <f ca="1">IF(C4463&lt;Calculator!$G$27,0,IF(C4463=Calculator!$G$27,Calculator!$G$39,IF(H4463-K4463&lt;=0,IF(D4463&gt;Calculator!$G$39,IF(H4463-K4463+E4463+L4463+M4463+Calculator!$G$39&gt;Calculator!$G$39,Calculator!$G$39-(H4463+E4463+L4463+M4463-K4463),Calculator!$G$39),D4463),0)))</f>
        <v>0</v>
      </c>
    </row>
    <row r="4464" spans="1:14" ht="15.75" thickBot="1">
      <c r="A4464" s="33" t="str">
        <f ca="1">IF(C4464=Calculator!$H$27,"F",IF(Daily!D4464+Daily!H4464=0,IF(D4463+H4463&gt;0,"L",""),""))</f>
        <v/>
      </c>
      <c r="B4464" s="34">
        <v>4463</v>
      </c>
      <c r="C4464" s="19">
        <f t="shared" ca="1" si="277"/>
        <v>50393</v>
      </c>
      <c r="D4464" s="29">
        <f t="shared" ca="1" si="279"/>
        <v>0</v>
      </c>
      <c r="E4464" s="29">
        <f ca="1">IF(C4464&lt;Calculator!$D$26,0,IF(DAY($C4464)=1,IF(D4464-Calculator!$G$24&gt;0,Calculator!$G$24,D4464),0))</f>
        <v>0</v>
      </c>
      <c r="F4464" s="29">
        <f ca="1">IF(E4464&gt;0,D4464*Calculator!$G$22/12,0)</f>
        <v>0</v>
      </c>
      <c r="G4464" s="29">
        <f ca="1">IF(E4464&gt;0,(IFERROR(-PMT(Calculator!$G$22/12,Calculator!$G$23*12,Calculator!$G$20),0))-F4464,0)</f>
        <v>0</v>
      </c>
      <c r="H4464" s="29">
        <f t="shared" ca="1" si="280"/>
        <v>0</v>
      </c>
      <c r="I4464" s="29">
        <f t="shared" ca="1" si="278"/>
        <v>0</v>
      </c>
      <c r="J4464" s="30">
        <f>Calculator!$G$40</f>
        <v>6.5000000000000002E-2</v>
      </c>
      <c r="K4464" s="29">
        <f ca="1">IF(C4464&gt;=Calculator!$G$27,IF(DAY($C4464)=1,Calculator!$G$34/2,IF(DAY($C4464)=15,Calculator!$G$34/2,0)),0)</f>
        <v>0</v>
      </c>
      <c r="L4464" s="29">
        <f ca="1">IF(DAY($C4464)=28,IF(H4464=0,0,Calculator!$G$35),0)</f>
        <v>0</v>
      </c>
      <c r="M4464" s="29">
        <f ca="1">IF(I4464&gt;0,IF(DAY($C4464)=1,SUM(INDIRECT("I"&amp;(ROW(C4463)-DAY(C4463))):I4463),0),0)</f>
        <v>0</v>
      </c>
      <c r="N4464" s="29">
        <f ca="1">IF(C4464&lt;Calculator!$G$27,0,IF(C4464=Calculator!$G$27,Calculator!$G$39,IF(H4464-K4464&lt;=0,IF(D4464&gt;Calculator!$G$39,IF(H4464-K4464+E4464+L4464+M4464+Calculator!$G$39&gt;Calculator!$G$39,Calculator!$G$39-(H4464+E4464+L4464+M4464-K4464),Calculator!$G$39),D4464),0)))</f>
        <v>0</v>
      </c>
    </row>
    <row r="4465" spans="1:14" ht="15.75" thickBot="1">
      <c r="A4465" s="33" t="str">
        <f ca="1">IF(C4465=Calculator!$H$27,"F",IF(Daily!D4465+Daily!H4465=0,IF(D4464+H4464&gt;0,"L",""),""))</f>
        <v/>
      </c>
      <c r="B4465" s="34">
        <v>4464</v>
      </c>
      <c r="C4465" s="19">
        <f t="shared" ca="1" si="277"/>
        <v>50394</v>
      </c>
      <c r="D4465" s="29">
        <f t="shared" ca="1" si="279"/>
        <v>0</v>
      </c>
      <c r="E4465" s="29">
        <f ca="1">IF(C4465&lt;Calculator!$D$26,0,IF(DAY($C4465)=1,IF(D4465-Calculator!$G$24&gt;0,Calculator!$G$24,D4465),0))</f>
        <v>0</v>
      </c>
      <c r="F4465" s="29">
        <f ca="1">IF(E4465&gt;0,D4465*Calculator!$G$22/12,0)</f>
        <v>0</v>
      </c>
      <c r="G4465" s="29">
        <f ca="1">IF(E4465&gt;0,(IFERROR(-PMT(Calculator!$G$22/12,Calculator!$G$23*12,Calculator!$G$20),0))-F4465,0)</f>
        <v>0</v>
      </c>
      <c r="H4465" s="29">
        <f t="shared" ca="1" si="280"/>
        <v>0</v>
      </c>
      <c r="I4465" s="29">
        <f t="shared" ca="1" si="278"/>
        <v>0</v>
      </c>
      <c r="J4465" s="30">
        <f>Calculator!$G$40</f>
        <v>6.5000000000000002E-2</v>
      </c>
      <c r="K4465" s="29">
        <f ca="1">IF(C4465&gt;=Calculator!$G$27,IF(DAY($C4465)=1,Calculator!$G$34/2,IF(DAY($C4465)=15,Calculator!$G$34/2,0)),0)</f>
        <v>0</v>
      </c>
      <c r="L4465" s="29">
        <f ca="1">IF(DAY($C4465)=28,IF(H4465=0,0,Calculator!$G$35),0)</f>
        <v>0</v>
      </c>
      <c r="M4465" s="29">
        <f ca="1">IF(I4465&gt;0,IF(DAY($C4465)=1,SUM(INDIRECT("I"&amp;(ROW(C4464)-DAY(C4464))):I4464),0),0)</f>
        <v>0</v>
      </c>
      <c r="N4465" s="29">
        <f ca="1">IF(C4465&lt;Calculator!$G$27,0,IF(C4465=Calculator!$G$27,Calculator!$G$39,IF(H4465-K4465&lt;=0,IF(D4465&gt;Calculator!$G$39,IF(H4465-K4465+E4465+L4465+M4465+Calculator!$G$39&gt;Calculator!$G$39,Calculator!$G$39-(H4465+E4465+L4465+M4465-K4465),Calculator!$G$39),D4465),0)))</f>
        <v>0</v>
      </c>
    </row>
    <row r="4466" spans="1:14" ht="15.75" thickBot="1">
      <c r="A4466" s="33" t="str">
        <f ca="1">IF(C4466=Calculator!$H$27,"F",IF(Daily!D4466+Daily!H4466=0,IF(D4465+H4465&gt;0,"L",""),""))</f>
        <v/>
      </c>
      <c r="B4466" s="34">
        <v>4465</v>
      </c>
      <c r="C4466" s="19">
        <f t="shared" ca="1" si="277"/>
        <v>50395</v>
      </c>
      <c r="D4466" s="29">
        <f t="shared" ca="1" si="279"/>
        <v>0</v>
      </c>
      <c r="E4466" s="29">
        <f ca="1">IF(C4466&lt;Calculator!$D$26,0,IF(DAY($C4466)=1,IF(D4466-Calculator!$G$24&gt;0,Calculator!$G$24,D4466),0))</f>
        <v>0</v>
      </c>
      <c r="F4466" s="29">
        <f ca="1">IF(E4466&gt;0,D4466*Calculator!$G$22/12,0)</f>
        <v>0</v>
      </c>
      <c r="G4466" s="29">
        <f ca="1">IF(E4466&gt;0,(IFERROR(-PMT(Calculator!$G$22/12,Calculator!$G$23*12,Calculator!$G$20),0))-F4466,0)</f>
        <v>0</v>
      </c>
      <c r="H4466" s="29">
        <f t="shared" ca="1" si="280"/>
        <v>0</v>
      </c>
      <c r="I4466" s="29">
        <f t="shared" ca="1" si="278"/>
        <v>0</v>
      </c>
      <c r="J4466" s="30">
        <f>Calculator!$G$40</f>
        <v>6.5000000000000002E-2</v>
      </c>
      <c r="K4466" s="29">
        <f ca="1">IF(C4466&gt;=Calculator!$G$27,IF(DAY($C4466)=1,Calculator!$G$34/2,IF(DAY($C4466)=15,Calculator!$G$34/2,0)),0)</f>
        <v>0</v>
      </c>
      <c r="L4466" s="29">
        <f ca="1">IF(DAY($C4466)=28,IF(H4466=0,0,Calculator!$G$35),0)</f>
        <v>0</v>
      </c>
      <c r="M4466" s="29">
        <f ca="1">IF(I4466&gt;0,IF(DAY($C4466)=1,SUM(INDIRECT("I"&amp;(ROW(C4465)-DAY(C4465))):I4465),0),0)</f>
        <v>0</v>
      </c>
      <c r="N4466" s="29">
        <f ca="1">IF(C4466&lt;Calculator!$G$27,0,IF(C4466=Calculator!$G$27,Calculator!$G$39,IF(H4466-K4466&lt;=0,IF(D4466&gt;Calculator!$G$39,IF(H4466-K4466+E4466+L4466+M4466+Calculator!$G$39&gt;Calculator!$G$39,Calculator!$G$39-(H4466+E4466+L4466+M4466-K4466),Calculator!$G$39),D4466),0)))</f>
        <v>0</v>
      </c>
    </row>
    <row r="4467" spans="1:14" ht="15.75" thickBot="1">
      <c r="A4467" s="33" t="str">
        <f ca="1">IF(C4467=Calculator!$H$27,"F",IF(Daily!D4467+Daily!H4467=0,IF(D4466+H4466&gt;0,"L",""),""))</f>
        <v/>
      </c>
      <c r="B4467" s="34">
        <v>4466</v>
      </c>
      <c r="C4467" s="19">
        <f t="shared" ca="1" si="277"/>
        <v>50396</v>
      </c>
      <c r="D4467" s="29">
        <f t="shared" ca="1" si="279"/>
        <v>0</v>
      </c>
      <c r="E4467" s="29">
        <f ca="1">IF(C4467&lt;Calculator!$D$26,0,IF(DAY($C4467)=1,IF(D4467-Calculator!$G$24&gt;0,Calculator!$G$24,D4467),0))</f>
        <v>0</v>
      </c>
      <c r="F4467" s="29">
        <f ca="1">IF(E4467&gt;0,D4467*Calculator!$G$22/12,0)</f>
        <v>0</v>
      </c>
      <c r="G4467" s="29">
        <f ca="1">IF(E4467&gt;0,(IFERROR(-PMT(Calculator!$G$22/12,Calculator!$G$23*12,Calculator!$G$20),0))-F4467,0)</f>
        <v>0</v>
      </c>
      <c r="H4467" s="29">
        <f t="shared" ca="1" si="280"/>
        <v>0</v>
      </c>
      <c r="I4467" s="29">
        <f t="shared" ca="1" si="278"/>
        <v>0</v>
      </c>
      <c r="J4467" s="30">
        <f>Calculator!$G$40</f>
        <v>6.5000000000000002E-2</v>
      </c>
      <c r="K4467" s="29">
        <f ca="1">IF(C4467&gt;=Calculator!$G$27,IF(DAY($C4467)=1,Calculator!$G$34/2,IF(DAY($C4467)=15,Calculator!$G$34/2,0)),0)</f>
        <v>0</v>
      </c>
      <c r="L4467" s="29">
        <f ca="1">IF(DAY($C4467)=28,IF(H4467=0,0,Calculator!$G$35),0)</f>
        <v>0</v>
      </c>
      <c r="M4467" s="29">
        <f ca="1">IF(I4467&gt;0,IF(DAY($C4467)=1,SUM(INDIRECT("I"&amp;(ROW(C4466)-DAY(C4466))):I4466),0),0)</f>
        <v>0</v>
      </c>
      <c r="N4467" s="29">
        <f ca="1">IF(C4467&lt;Calculator!$G$27,0,IF(C4467=Calculator!$G$27,Calculator!$G$39,IF(H4467-K4467&lt;=0,IF(D4467&gt;Calculator!$G$39,IF(H4467-K4467+E4467+L4467+M4467+Calculator!$G$39&gt;Calculator!$G$39,Calculator!$G$39-(H4467+E4467+L4467+M4467-K4467),Calculator!$G$39),D4467),0)))</f>
        <v>0</v>
      </c>
    </row>
    <row r="4468" spans="1:14" ht="15.75" thickBot="1">
      <c r="A4468" s="33" t="str">
        <f ca="1">IF(C4468=Calculator!$H$27,"F",IF(Daily!D4468+Daily!H4468=0,IF(D4467+H4467&gt;0,"L",""),""))</f>
        <v/>
      </c>
      <c r="B4468" s="34">
        <v>4467</v>
      </c>
      <c r="C4468" s="19">
        <f t="shared" ca="1" si="277"/>
        <v>50397</v>
      </c>
      <c r="D4468" s="29">
        <f t="shared" ca="1" si="279"/>
        <v>0</v>
      </c>
      <c r="E4468" s="29">
        <f ca="1">IF(C4468&lt;Calculator!$D$26,0,IF(DAY($C4468)=1,IF(D4468-Calculator!$G$24&gt;0,Calculator!$G$24,D4468),0))</f>
        <v>0</v>
      </c>
      <c r="F4468" s="29">
        <f ca="1">IF(E4468&gt;0,D4468*Calculator!$G$22/12,0)</f>
        <v>0</v>
      </c>
      <c r="G4468" s="29">
        <f ca="1">IF(E4468&gt;0,(IFERROR(-PMT(Calculator!$G$22/12,Calculator!$G$23*12,Calculator!$G$20),0))-F4468,0)</f>
        <v>0</v>
      </c>
      <c r="H4468" s="29">
        <f t="shared" ca="1" si="280"/>
        <v>0</v>
      </c>
      <c r="I4468" s="29">
        <f t="shared" ca="1" si="278"/>
        <v>0</v>
      </c>
      <c r="J4468" s="30">
        <f>Calculator!$G$40</f>
        <v>6.5000000000000002E-2</v>
      </c>
      <c r="K4468" s="29">
        <f ca="1">IF(C4468&gt;=Calculator!$G$27,IF(DAY($C4468)=1,Calculator!$G$34/2,IF(DAY($C4468)=15,Calculator!$G$34/2,0)),0)</f>
        <v>0</v>
      </c>
      <c r="L4468" s="29">
        <f ca="1">IF(DAY($C4468)=28,IF(H4468=0,0,Calculator!$G$35),0)</f>
        <v>0</v>
      </c>
      <c r="M4468" s="29">
        <f ca="1">IF(I4468&gt;0,IF(DAY($C4468)=1,SUM(INDIRECT("I"&amp;(ROW(C4467)-DAY(C4467))):I4467),0),0)</f>
        <v>0</v>
      </c>
      <c r="N4468" s="29">
        <f ca="1">IF(C4468&lt;Calculator!$G$27,0,IF(C4468=Calculator!$G$27,Calculator!$G$39,IF(H4468-K4468&lt;=0,IF(D4468&gt;Calculator!$G$39,IF(H4468-K4468+E4468+L4468+M4468+Calculator!$G$39&gt;Calculator!$G$39,Calculator!$G$39-(H4468+E4468+L4468+M4468-K4468),Calculator!$G$39),D4468),0)))</f>
        <v>0</v>
      </c>
    </row>
    <row r="4469" spans="1:14" ht="15.75" thickBot="1">
      <c r="A4469" s="33" t="str">
        <f ca="1">IF(C4469=Calculator!$H$27,"F",IF(Daily!D4469+Daily!H4469=0,IF(D4468+H4468&gt;0,"L",""),""))</f>
        <v/>
      </c>
      <c r="B4469" s="34">
        <v>4468</v>
      </c>
      <c r="C4469" s="19">
        <f t="shared" ca="1" si="277"/>
        <v>50398</v>
      </c>
      <c r="D4469" s="29">
        <f t="shared" ca="1" si="279"/>
        <v>0</v>
      </c>
      <c r="E4469" s="29">
        <f ca="1">IF(C4469&lt;Calculator!$D$26,0,IF(DAY($C4469)=1,IF(D4469-Calculator!$G$24&gt;0,Calculator!$G$24,D4469),0))</f>
        <v>0</v>
      </c>
      <c r="F4469" s="29">
        <f ca="1">IF(E4469&gt;0,D4469*Calculator!$G$22/12,0)</f>
        <v>0</v>
      </c>
      <c r="G4469" s="29">
        <f ca="1">IF(E4469&gt;0,(IFERROR(-PMT(Calculator!$G$22/12,Calculator!$G$23*12,Calculator!$G$20),0))-F4469,0)</f>
        <v>0</v>
      </c>
      <c r="H4469" s="29">
        <f t="shared" ca="1" si="280"/>
        <v>0</v>
      </c>
      <c r="I4469" s="29">
        <f t="shared" ca="1" si="278"/>
        <v>0</v>
      </c>
      <c r="J4469" s="30">
        <f>Calculator!$G$40</f>
        <v>6.5000000000000002E-2</v>
      </c>
      <c r="K4469" s="29">
        <f ca="1">IF(C4469&gt;=Calculator!$G$27,IF(DAY($C4469)=1,Calculator!$G$34/2,IF(DAY($C4469)=15,Calculator!$G$34/2,0)),0)</f>
        <v>0</v>
      </c>
      <c r="L4469" s="29">
        <f ca="1">IF(DAY($C4469)=28,IF(H4469=0,0,Calculator!$G$35),0)</f>
        <v>0</v>
      </c>
      <c r="M4469" s="29">
        <f ca="1">IF(I4469&gt;0,IF(DAY($C4469)=1,SUM(INDIRECT("I"&amp;(ROW(C4468)-DAY(C4468))):I4468),0),0)</f>
        <v>0</v>
      </c>
      <c r="N4469" s="29">
        <f ca="1">IF(C4469&lt;Calculator!$G$27,0,IF(C4469=Calculator!$G$27,Calculator!$G$39,IF(H4469-K4469&lt;=0,IF(D4469&gt;Calculator!$G$39,IF(H4469-K4469+E4469+L4469+M4469+Calculator!$G$39&gt;Calculator!$G$39,Calculator!$G$39-(H4469+E4469+L4469+M4469-K4469),Calculator!$G$39),D4469),0)))</f>
        <v>0</v>
      </c>
    </row>
    <row r="4470" spans="1:14" ht="15.75" thickBot="1">
      <c r="A4470" s="33" t="str">
        <f ca="1">IF(C4470=Calculator!$H$27,"F",IF(Daily!D4470+Daily!H4470=0,IF(D4469+H4469&gt;0,"L",""),""))</f>
        <v/>
      </c>
      <c r="B4470" s="34">
        <v>4469</v>
      </c>
      <c r="C4470" s="19">
        <f t="shared" ca="1" si="277"/>
        <v>50399</v>
      </c>
      <c r="D4470" s="29">
        <f t="shared" ca="1" si="279"/>
        <v>0</v>
      </c>
      <c r="E4470" s="29">
        <f ca="1">IF(C4470&lt;Calculator!$D$26,0,IF(DAY($C4470)=1,IF(D4470-Calculator!$G$24&gt;0,Calculator!$G$24,D4470),0))</f>
        <v>0</v>
      </c>
      <c r="F4470" s="29">
        <f ca="1">IF(E4470&gt;0,D4470*Calculator!$G$22/12,0)</f>
        <v>0</v>
      </c>
      <c r="G4470" s="29">
        <f ca="1">IF(E4470&gt;0,(IFERROR(-PMT(Calculator!$G$22/12,Calculator!$G$23*12,Calculator!$G$20),0))-F4470,0)</f>
        <v>0</v>
      </c>
      <c r="H4470" s="29">
        <f t="shared" ca="1" si="280"/>
        <v>0</v>
      </c>
      <c r="I4470" s="29">
        <f t="shared" ca="1" si="278"/>
        <v>0</v>
      </c>
      <c r="J4470" s="30">
        <f>Calculator!$G$40</f>
        <v>6.5000000000000002E-2</v>
      </c>
      <c r="K4470" s="29">
        <f ca="1">IF(C4470&gt;=Calculator!$G$27,IF(DAY($C4470)=1,Calculator!$G$34/2,IF(DAY($C4470)=15,Calculator!$G$34/2,0)),0)</f>
        <v>0</v>
      </c>
      <c r="L4470" s="29">
        <f ca="1">IF(DAY($C4470)=28,IF(H4470=0,0,Calculator!$G$35),0)</f>
        <v>0</v>
      </c>
      <c r="M4470" s="29">
        <f ca="1">IF(I4470&gt;0,IF(DAY($C4470)=1,SUM(INDIRECT("I"&amp;(ROW(C4469)-DAY(C4469))):I4469),0),0)</f>
        <v>0</v>
      </c>
      <c r="N4470" s="29">
        <f ca="1">IF(C4470&lt;Calculator!$G$27,0,IF(C4470=Calculator!$G$27,Calculator!$G$39,IF(H4470-K4470&lt;=0,IF(D4470&gt;Calculator!$G$39,IF(H4470-K4470+E4470+L4470+M4470+Calculator!$G$39&gt;Calculator!$G$39,Calculator!$G$39-(H4470+E4470+L4470+M4470-K4470),Calculator!$G$39),D4470),0)))</f>
        <v>0</v>
      </c>
    </row>
    <row r="4471" spans="1:14" ht="15.75" thickBot="1">
      <c r="A4471" s="33" t="str">
        <f ca="1">IF(C4471=Calculator!$H$27,"F",IF(Daily!D4471+Daily!H4471=0,IF(D4470+H4470&gt;0,"L",""),""))</f>
        <v/>
      </c>
      <c r="B4471" s="34">
        <v>4470</v>
      </c>
      <c r="C4471" s="19">
        <f t="shared" ca="1" si="277"/>
        <v>50400</v>
      </c>
      <c r="D4471" s="29">
        <f t="shared" ca="1" si="279"/>
        <v>0</v>
      </c>
      <c r="E4471" s="29">
        <f ca="1">IF(C4471&lt;Calculator!$D$26,0,IF(DAY($C4471)=1,IF(D4471-Calculator!$G$24&gt;0,Calculator!$G$24,D4471),0))</f>
        <v>0</v>
      </c>
      <c r="F4471" s="29">
        <f ca="1">IF(E4471&gt;0,D4471*Calculator!$G$22/12,0)</f>
        <v>0</v>
      </c>
      <c r="G4471" s="29">
        <f ca="1">IF(E4471&gt;0,(IFERROR(-PMT(Calculator!$G$22/12,Calculator!$G$23*12,Calculator!$G$20),0))-F4471,0)</f>
        <v>0</v>
      </c>
      <c r="H4471" s="29">
        <f t="shared" ca="1" si="280"/>
        <v>0</v>
      </c>
      <c r="I4471" s="29">
        <f t="shared" ca="1" si="278"/>
        <v>0</v>
      </c>
      <c r="J4471" s="30">
        <f>Calculator!$G$40</f>
        <v>6.5000000000000002E-2</v>
      </c>
      <c r="K4471" s="29">
        <f ca="1">IF(C4471&gt;=Calculator!$G$27,IF(DAY($C4471)=1,Calculator!$G$34/2,IF(DAY($C4471)=15,Calculator!$G$34/2,0)),0)</f>
        <v>0</v>
      </c>
      <c r="L4471" s="29">
        <f ca="1">IF(DAY($C4471)=28,IF(H4471=0,0,Calculator!$G$35),0)</f>
        <v>0</v>
      </c>
      <c r="M4471" s="29">
        <f ca="1">IF(I4471&gt;0,IF(DAY($C4471)=1,SUM(INDIRECT("I"&amp;(ROW(C4470)-DAY(C4470))):I4470),0),0)</f>
        <v>0</v>
      </c>
      <c r="N4471" s="29">
        <f ca="1">IF(C4471&lt;Calculator!$G$27,0,IF(C4471=Calculator!$G$27,Calculator!$G$39,IF(H4471-K4471&lt;=0,IF(D4471&gt;Calculator!$G$39,IF(H4471-K4471+E4471+L4471+M4471+Calculator!$G$39&gt;Calculator!$G$39,Calculator!$G$39-(H4471+E4471+L4471+M4471-K4471),Calculator!$G$39),D4471),0)))</f>
        <v>0</v>
      </c>
    </row>
    <row r="4472" spans="1:14" ht="15.75" thickBot="1">
      <c r="A4472" s="33" t="str">
        <f ca="1">IF(C4472=Calculator!$H$27,"F",IF(Daily!D4472+Daily!H4472=0,IF(D4471+H4471&gt;0,"L",""),""))</f>
        <v/>
      </c>
      <c r="B4472" s="34">
        <v>4471</v>
      </c>
      <c r="C4472" s="19">
        <f t="shared" ca="1" si="277"/>
        <v>50401</v>
      </c>
      <c r="D4472" s="29">
        <f t="shared" ca="1" si="279"/>
        <v>0</v>
      </c>
      <c r="E4472" s="29">
        <f ca="1">IF(C4472&lt;Calculator!$D$26,0,IF(DAY($C4472)=1,IF(D4472-Calculator!$G$24&gt;0,Calculator!$G$24,D4472),0))</f>
        <v>0</v>
      </c>
      <c r="F4472" s="29">
        <f ca="1">IF(E4472&gt;0,D4472*Calculator!$G$22/12,0)</f>
        <v>0</v>
      </c>
      <c r="G4472" s="29">
        <f ca="1">IF(E4472&gt;0,(IFERROR(-PMT(Calculator!$G$22/12,Calculator!$G$23*12,Calculator!$G$20),0))-F4472,0)</f>
        <v>0</v>
      </c>
      <c r="H4472" s="29">
        <f t="shared" ca="1" si="280"/>
        <v>0</v>
      </c>
      <c r="I4472" s="29">
        <f t="shared" ca="1" si="278"/>
        <v>0</v>
      </c>
      <c r="J4472" s="30">
        <f>Calculator!$G$40</f>
        <v>6.5000000000000002E-2</v>
      </c>
      <c r="K4472" s="29">
        <f ca="1">IF(C4472&gt;=Calculator!$G$27,IF(DAY($C4472)=1,Calculator!$G$34/2,IF(DAY($C4472)=15,Calculator!$G$34/2,0)),0)</f>
        <v>0</v>
      </c>
      <c r="L4472" s="29">
        <f ca="1">IF(DAY($C4472)=28,IF(H4472=0,0,Calculator!$G$35),0)</f>
        <v>0</v>
      </c>
      <c r="M4472" s="29">
        <f ca="1">IF(I4472&gt;0,IF(DAY($C4472)=1,SUM(INDIRECT("I"&amp;(ROW(C4471)-DAY(C4471))):I4471),0),0)</f>
        <v>0</v>
      </c>
      <c r="N4472" s="29">
        <f ca="1">IF(C4472&lt;Calculator!$G$27,0,IF(C4472=Calculator!$G$27,Calculator!$G$39,IF(H4472-K4472&lt;=0,IF(D4472&gt;Calculator!$G$39,IF(H4472-K4472+E4472+L4472+M4472+Calculator!$G$39&gt;Calculator!$G$39,Calculator!$G$39-(H4472+E4472+L4472+M4472-K4472),Calculator!$G$39),D4472),0)))</f>
        <v>0</v>
      </c>
    </row>
    <row r="4473" spans="1:14" ht="15.75" thickBot="1">
      <c r="A4473" s="33" t="str">
        <f ca="1">IF(C4473=Calculator!$H$27,"F",IF(Daily!D4473+Daily!H4473=0,IF(D4472+H4472&gt;0,"L",""),""))</f>
        <v/>
      </c>
      <c r="B4473" s="34">
        <v>4472</v>
      </c>
      <c r="C4473" s="19">
        <f t="shared" ca="1" si="277"/>
        <v>50402</v>
      </c>
      <c r="D4473" s="29">
        <f t="shared" ca="1" si="279"/>
        <v>0</v>
      </c>
      <c r="E4473" s="29">
        <f ca="1">IF(C4473&lt;Calculator!$D$26,0,IF(DAY($C4473)=1,IF(D4473-Calculator!$G$24&gt;0,Calculator!$G$24,D4473),0))</f>
        <v>0</v>
      </c>
      <c r="F4473" s="29">
        <f ca="1">IF(E4473&gt;0,D4473*Calculator!$G$22/12,0)</f>
        <v>0</v>
      </c>
      <c r="G4473" s="29">
        <f ca="1">IF(E4473&gt;0,(IFERROR(-PMT(Calculator!$G$22/12,Calculator!$G$23*12,Calculator!$G$20),0))-F4473,0)</f>
        <v>0</v>
      </c>
      <c r="H4473" s="29">
        <f t="shared" ca="1" si="280"/>
        <v>0</v>
      </c>
      <c r="I4473" s="29">
        <f t="shared" ca="1" si="278"/>
        <v>0</v>
      </c>
      <c r="J4473" s="30">
        <f>Calculator!$G$40</f>
        <v>6.5000000000000002E-2</v>
      </c>
      <c r="K4473" s="29">
        <f ca="1">IF(C4473&gt;=Calculator!$G$27,IF(DAY($C4473)=1,Calculator!$G$34/2,IF(DAY($C4473)=15,Calculator!$G$34/2,0)),0)</f>
        <v>0</v>
      </c>
      <c r="L4473" s="29">
        <f ca="1">IF(DAY($C4473)=28,IF(H4473=0,0,Calculator!$G$35),0)</f>
        <v>0</v>
      </c>
      <c r="M4473" s="29">
        <f ca="1">IF(I4473&gt;0,IF(DAY($C4473)=1,SUM(INDIRECT("I"&amp;(ROW(C4472)-DAY(C4472))):I4472),0),0)</f>
        <v>0</v>
      </c>
      <c r="N4473" s="29">
        <f ca="1">IF(C4473&lt;Calculator!$G$27,0,IF(C4473=Calculator!$G$27,Calculator!$G$39,IF(H4473-K4473&lt;=0,IF(D4473&gt;Calculator!$G$39,IF(H4473-K4473+E4473+L4473+M4473+Calculator!$G$39&gt;Calculator!$G$39,Calculator!$G$39-(H4473+E4473+L4473+M4473-K4473),Calculator!$G$39),D4473),0)))</f>
        <v>0</v>
      </c>
    </row>
    <row r="4474" spans="1:14" ht="15.75" thickBot="1">
      <c r="A4474" s="33" t="str">
        <f ca="1">IF(C4474=Calculator!$H$27,"F",IF(Daily!D4474+Daily!H4474=0,IF(D4473+H4473&gt;0,"L",""),""))</f>
        <v/>
      </c>
      <c r="B4474" s="34">
        <v>4473</v>
      </c>
      <c r="C4474" s="19">
        <f t="shared" ca="1" si="277"/>
        <v>50403</v>
      </c>
      <c r="D4474" s="29">
        <f t="shared" ca="1" si="279"/>
        <v>0</v>
      </c>
      <c r="E4474" s="29">
        <f ca="1">IF(C4474&lt;Calculator!$D$26,0,IF(DAY($C4474)=1,IF(D4474-Calculator!$G$24&gt;0,Calculator!$G$24,D4474),0))</f>
        <v>0</v>
      </c>
      <c r="F4474" s="29">
        <f ca="1">IF(E4474&gt;0,D4474*Calculator!$G$22/12,0)</f>
        <v>0</v>
      </c>
      <c r="G4474" s="29">
        <f ca="1">IF(E4474&gt;0,(IFERROR(-PMT(Calculator!$G$22/12,Calculator!$G$23*12,Calculator!$G$20),0))-F4474,0)</f>
        <v>0</v>
      </c>
      <c r="H4474" s="29">
        <f t="shared" ca="1" si="280"/>
        <v>0</v>
      </c>
      <c r="I4474" s="29">
        <f t="shared" ca="1" si="278"/>
        <v>0</v>
      </c>
      <c r="J4474" s="30">
        <f>Calculator!$G$40</f>
        <v>6.5000000000000002E-2</v>
      </c>
      <c r="K4474" s="29">
        <f ca="1">IF(C4474&gt;=Calculator!$G$27,IF(DAY($C4474)=1,Calculator!$G$34/2,IF(DAY($C4474)=15,Calculator!$G$34/2,0)),0)</f>
        <v>0</v>
      </c>
      <c r="L4474" s="29">
        <f ca="1">IF(DAY($C4474)=28,IF(H4474=0,0,Calculator!$G$35),0)</f>
        <v>0</v>
      </c>
      <c r="M4474" s="29">
        <f ca="1">IF(I4474&gt;0,IF(DAY($C4474)=1,SUM(INDIRECT("I"&amp;(ROW(C4473)-DAY(C4473))):I4473),0),0)</f>
        <v>0</v>
      </c>
      <c r="N4474" s="29">
        <f ca="1">IF(C4474&lt;Calculator!$G$27,0,IF(C4474=Calculator!$G$27,Calculator!$G$39,IF(H4474-K4474&lt;=0,IF(D4474&gt;Calculator!$G$39,IF(H4474-K4474+E4474+L4474+M4474+Calculator!$G$39&gt;Calculator!$G$39,Calculator!$G$39-(H4474+E4474+L4474+M4474-K4474),Calculator!$G$39),D4474),0)))</f>
        <v>0</v>
      </c>
    </row>
    <row r="4475" spans="1:14" ht="15.75" thickBot="1">
      <c r="A4475" s="33" t="str">
        <f ca="1">IF(C4475=Calculator!$H$27,"F",IF(Daily!D4475+Daily!H4475=0,IF(D4474+H4474&gt;0,"L",""),""))</f>
        <v/>
      </c>
      <c r="B4475" s="34">
        <v>4474</v>
      </c>
      <c r="C4475" s="19">
        <f t="shared" ca="1" si="277"/>
        <v>50404</v>
      </c>
      <c r="D4475" s="29">
        <f t="shared" ca="1" si="279"/>
        <v>0</v>
      </c>
      <c r="E4475" s="29">
        <f ca="1">IF(C4475&lt;Calculator!$D$26,0,IF(DAY($C4475)=1,IF(D4475-Calculator!$G$24&gt;0,Calculator!$G$24,D4475),0))</f>
        <v>0</v>
      </c>
      <c r="F4475" s="29">
        <f ca="1">IF(E4475&gt;0,D4475*Calculator!$G$22/12,0)</f>
        <v>0</v>
      </c>
      <c r="G4475" s="29">
        <f ca="1">IF(E4475&gt;0,(IFERROR(-PMT(Calculator!$G$22/12,Calculator!$G$23*12,Calculator!$G$20),0))-F4475,0)</f>
        <v>0</v>
      </c>
      <c r="H4475" s="29">
        <f t="shared" ca="1" si="280"/>
        <v>0</v>
      </c>
      <c r="I4475" s="29">
        <f t="shared" ca="1" si="278"/>
        <v>0</v>
      </c>
      <c r="J4475" s="30">
        <f>Calculator!$G$40</f>
        <v>6.5000000000000002E-2</v>
      </c>
      <c r="K4475" s="29">
        <f ca="1">IF(C4475&gt;=Calculator!$G$27,IF(DAY($C4475)=1,Calculator!$G$34/2,IF(DAY($C4475)=15,Calculator!$G$34/2,0)),0)</f>
        <v>0</v>
      </c>
      <c r="L4475" s="29">
        <f ca="1">IF(DAY($C4475)=28,IF(H4475=0,0,Calculator!$G$35),0)</f>
        <v>0</v>
      </c>
      <c r="M4475" s="29">
        <f ca="1">IF(I4475&gt;0,IF(DAY($C4475)=1,SUM(INDIRECT("I"&amp;(ROW(C4474)-DAY(C4474))):I4474),0),0)</f>
        <v>0</v>
      </c>
      <c r="N4475" s="29">
        <f ca="1">IF(C4475&lt;Calculator!$G$27,0,IF(C4475=Calculator!$G$27,Calculator!$G$39,IF(H4475-K4475&lt;=0,IF(D4475&gt;Calculator!$G$39,IF(H4475-K4475+E4475+L4475+M4475+Calculator!$G$39&gt;Calculator!$G$39,Calculator!$G$39-(H4475+E4475+L4475+M4475-K4475),Calculator!$G$39),D4475),0)))</f>
        <v>0</v>
      </c>
    </row>
    <row r="4476" spans="1:14" ht="15.75" thickBot="1">
      <c r="A4476" s="33" t="str">
        <f ca="1">IF(C4476=Calculator!$H$27,"F",IF(Daily!D4476+Daily!H4476=0,IF(D4475+H4475&gt;0,"L",""),""))</f>
        <v/>
      </c>
      <c r="B4476" s="34">
        <v>4475</v>
      </c>
      <c r="C4476" s="19">
        <f t="shared" ca="1" si="277"/>
        <v>50405</v>
      </c>
      <c r="D4476" s="29">
        <f t="shared" ca="1" si="279"/>
        <v>0</v>
      </c>
      <c r="E4476" s="29">
        <f ca="1">IF(C4476&lt;Calculator!$D$26,0,IF(DAY($C4476)=1,IF(D4476-Calculator!$G$24&gt;0,Calculator!$G$24,D4476),0))</f>
        <v>0</v>
      </c>
      <c r="F4476" s="29">
        <f ca="1">IF(E4476&gt;0,D4476*Calculator!$G$22/12,0)</f>
        <v>0</v>
      </c>
      <c r="G4476" s="29">
        <f ca="1">IF(E4476&gt;0,(IFERROR(-PMT(Calculator!$G$22/12,Calculator!$G$23*12,Calculator!$G$20),0))-F4476,0)</f>
        <v>0</v>
      </c>
      <c r="H4476" s="29">
        <f t="shared" ca="1" si="280"/>
        <v>0</v>
      </c>
      <c r="I4476" s="29">
        <f t="shared" ca="1" si="278"/>
        <v>0</v>
      </c>
      <c r="J4476" s="30">
        <f>Calculator!$G$40</f>
        <v>6.5000000000000002E-2</v>
      </c>
      <c r="K4476" s="29">
        <f ca="1">IF(C4476&gt;=Calculator!$G$27,IF(DAY($C4476)=1,Calculator!$G$34/2,IF(DAY($C4476)=15,Calculator!$G$34/2,0)),0)</f>
        <v>0</v>
      </c>
      <c r="L4476" s="29">
        <f ca="1">IF(DAY($C4476)=28,IF(H4476=0,0,Calculator!$G$35),0)</f>
        <v>0</v>
      </c>
      <c r="M4476" s="29">
        <f ca="1">IF(I4476&gt;0,IF(DAY($C4476)=1,SUM(INDIRECT("I"&amp;(ROW(C4475)-DAY(C4475))):I4475),0),0)</f>
        <v>0</v>
      </c>
      <c r="N4476" s="29">
        <f ca="1">IF(C4476&lt;Calculator!$G$27,0,IF(C4476=Calculator!$G$27,Calculator!$G$39,IF(H4476-K4476&lt;=0,IF(D4476&gt;Calculator!$G$39,IF(H4476-K4476+E4476+L4476+M4476+Calculator!$G$39&gt;Calculator!$G$39,Calculator!$G$39-(H4476+E4476+L4476+M4476-K4476),Calculator!$G$39),D4476),0)))</f>
        <v>0</v>
      </c>
    </row>
    <row r="4477" spans="1:14" ht="15.75" thickBot="1">
      <c r="A4477" s="33" t="str">
        <f ca="1">IF(C4477=Calculator!$H$27,"F",IF(Daily!D4477+Daily!H4477=0,IF(D4476+H4476&gt;0,"L",""),""))</f>
        <v/>
      </c>
      <c r="B4477" s="34">
        <v>4476</v>
      </c>
      <c r="C4477" s="19">
        <f t="shared" ca="1" si="277"/>
        <v>50406</v>
      </c>
      <c r="D4477" s="29">
        <f t="shared" ca="1" si="279"/>
        <v>0</v>
      </c>
      <c r="E4477" s="29">
        <f ca="1">IF(C4477&lt;Calculator!$D$26,0,IF(DAY($C4477)=1,IF(D4477-Calculator!$G$24&gt;0,Calculator!$G$24,D4477),0))</f>
        <v>0</v>
      </c>
      <c r="F4477" s="29">
        <f ca="1">IF(E4477&gt;0,D4477*Calculator!$G$22/12,0)</f>
        <v>0</v>
      </c>
      <c r="G4477" s="29">
        <f ca="1">IF(E4477&gt;0,(IFERROR(-PMT(Calculator!$G$22/12,Calculator!$G$23*12,Calculator!$G$20),0))-F4477,0)</f>
        <v>0</v>
      </c>
      <c r="H4477" s="29">
        <f t="shared" ca="1" si="280"/>
        <v>0</v>
      </c>
      <c r="I4477" s="29">
        <f t="shared" ca="1" si="278"/>
        <v>0</v>
      </c>
      <c r="J4477" s="30">
        <f>Calculator!$G$40</f>
        <v>6.5000000000000002E-2</v>
      </c>
      <c r="K4477" s="29">
        <f ca="1">IF(C4477&gt;=Calculator!$G$27,IF(DAY($C4477)=1,Calculator!$G$34/2,IF(DAY($C4477)=15,Calculator!$G$34/2,0)),0)</f>
        <v>4500</v>
      </c>
      <c r="L4477" s="29">
        <f ca="1">IF(DAY($C4477)=28,IF(H4477=0,0,Calculator!$G$35),0)</f>
        <v>0</v>
      </c>
      <c r="M4477" s="29">
        <f ca="1">IF(I4477&gt;0,IF(DAY($C4477)=1,SUM(INDIRECT("I"&amp;(ROW(C4476)-DAY(C4476))):I4476),0),0)</f>
        <v>0</v>
      </c>
      <c r="N4477" s="29">
        <f ca="1">IF(C4477&lt;Calculator!$G$27,0,IF(C4477=Calculator!$G$27,Calculator!$G$39,IF(H4477-K4477&lt;=0,IF(D4477&gt;Calculator!$G$39,IF(H4477-K4477+E4477+L4477+M4477+Calculator!$G$39&gt;Calculator!$G$39,Calculator!$G$39-(H4477+E4477+L4477+M4477-K4477),Calculator!$G$39),D4477),0)))</f>
        <v>0</v>
      </c>
    </row>
    <row r="4478" spans="1:14" ht="15.75" thickBot="1">
      <c r="A4478" s="33" t="str">
        <f ca="1">IF(C4478=Calculator!$H$27,"F",IF(Daily!D4478+Daily!H4478=0,IF(D4477+H4477&gt;0,"L",""),""))</f>
        <v/>
      </c>
      <c r="B4478" s="34">
        <v>4477</v>
      </c>
      <c r="C4478" s="19">
        <f t="shared" ca="1" si="277"/>
        <v>50407</v>
      </c>
      <c r="D4478" s="29">
        <f t="shared" ca="1" si="279"/>
        <v>0</v>
      </c>
      <c r="E4478" s="29">
        <f ca="1">IF(C4478&lt;Calculator!$D$26,0,IF(DAY($C4478)=1,IF(D4478-Calculator!$G$24&gt;0,Calculator!$G$24,D4478),0))</f>
        <v>0</v>
      </c>
      <c r="F4478" s="29">
        <f ca="1">IF(E4478&gt;0,D4478*Calculator!$G$22/12,0)</f>
        <v>0</v>
      </c>
      <c r="G4478" s="29">
        <f ca="1">IF(E4478&gt;0,(IFERROR(-PMT(Calculator!$G$22/12,Calculator!$G$23*12,Calculator!$G$20),0))-F4478,0)</f>
        <v>0</v>
      </c>
      <c r="H4478" s="29">
        <f t="shared" ca="1" si="280"/>
        <v>0</v>
      </c>
      <c r="I4478" s="29">
        <f t="shared" ca="1" si="278"/>
        <v>0</v>
      </c>
      <c r="J4478" s="30">
        <f>Calculator!$G$40</f>
        <v>6.5000000000000002E-2</v>
      </c>
      <c r="K4478" s="29">
        <f ca="1">IF(C4478&gt;=Calculator!$G$27,IF(DAY($C4478)=1,Calculator!$G$34/2,IF(DAY($C4478)=15,Calculator!$G$34/2,0)),0)</f>
        <v>0</v>
      </c>
      <c r="L4478" s="29">
        <f ca="1">IF(DAY($C4478)=28,IF(H4478=0,0,Calculator!$G$35),0)</f>
        <v>0</v>
      </c>
      <c r="M4478" s="29">
        <f ca="1">IF(I4478&gt;0,IF(DAY($C4478)=1,SUM(INDIRECT("I"&amp;(ROW(C4477)-DAY(C4477))):I4477),0),0)</f>
        <v>0</v>
      </c>
      <c r="N4478" s="29">
        <f ca="1">IF(C4478&lt;Calculator!$G$27,0,IF(C4478=Calculator!$G$27,Calculator!$G$39,IF(H4478-K4478&lt;=0,IF(D4478&gt;Calculator!$G$39,IF(H4478-K4478+E4478+L4478+M4478+Calculator!$G$39&gt;Calculator!$G$39,Calculator!$G$39-(H4478+E4478+L4478+M4478-K4478),Calculator!$G$39),D4478),0)))</f>
        <v>0</v>
      </c>
    </row>
    <row r="4479" spans="1:14" ht="15.75" thickBot="1">
      <c r="A4479" s="33" t="str">
        <f ca="1">IF(C4479=Calculator!$H$27,"F",IF(Daily!D4479+Daily!H4479=0,IF(D4478+H4478&gt;0,"L",""),""))</f>
        <v/>
      </c>
      <c r="B4479" s="34">
        <v>4478</v>
      </c>
      <c r="C4479" s="19">
        <f t="shared" ca="1" si="277"/>
        <v>50408</v>
      </c>
      <c r="D4479" s="29">
        <f t="shared" ca="1" si="279"/>
        <v>0</v>
      </c>
      <c r="E4479" s="29">
        <f ca="1">IF(C4479&lt;Calculator!$D$26,0,IF(DAY($C4479)=1,IF(D4479-Calculator!$G$24&gt;0,Calculator!$G$24,D4479),0))</f>
        <v>0</v>
      </c>
      <c r="F4479" s="29">
        <f ca="1">IF(E4479&gt;0,D4479*Calculator!$G$22/12,0)</f>
        <v>0</v>
      </c>
      <c r="G4479" s="29">
        <f ca="1">IF(E4479&gt;0,(IFERROR(-PMT(Calculator!$G$22/12,Calculator!$G$23*12,Calculator!$G$20),0))-F4479,0)</f>
        <v>0</v>
      </c>
      <c r="H4479" s="29">
        <f t="shared" ca="1" si="280"/>
        <v>0</v>
      </c>
      <c r="I4479" s="29">
        <f t="shared" ca="1" si="278"/>
        <v>0</v>
      </c>
      <c r="J4479" s="30">
        <f>Calculator!$G$40</f>
        <v>6.5000000000000002E-2</v>
      </c>
      <c r="K4479" s="29">
        <f ca="1">IF(C4479&gt;=Calculator!$G$27,IF(DAY($C4479)=1,Calculator!$G$34/2,IF(DAY($C4479)=15,Calculator!$G$34/2,0)),0)</f>
        <v>0</v>
      </c>
      <c r="L4479" s="29">
        <f ca="1">IF(DAY($C4479)=28,IF(H4479=0,0,Calculator!$G$35),0)</f>
        <v>0</v>
      </c>
      <c r="M4479" s="29">
        <f ca="1">IF(I4479&gt;0,IF(DAY($C4479)=1,SUM(INDIRECT("I"&amp;(ROW(C4478)-DAY(C4478))):I4478),0),0)</f>
        <v>0</v>
      </c>
      <c r="N4479" s="29">
        <f ca="1">IF(C4479&lt;Calculator!$G$27,0,IF(C4479=Calculator!$G$27,Calculator!$G$39,IF(H4479-K4479&lt;=0,IF(D4479&gt;Calculator!$G$39,IF(H4479-K4479+E4479+L4479+M4479+Calculator!$G$39&gt;Calculator!$G$39,Calculator!$G$39-(H4479+E4479+L4479+M4479-K4479),Calculator!$G$39),D4479),0)))</f>
        <v>0</v>
      </c>
    </row>
    <row r="4480" spans="1:14" ht="15.75" thickBot="1">
      <c r="A4480" s="33" t="str">
        <f ca="1">IF(C4480=Calculator!$H$27,"F",IF(Daily!D4480+Daily!H4480=0,IF(D4479+H4479&gt;0,"L",""),""))</f>
        <v/>
      </c>
      <c r="B4480" s="34">
        <v>4479</v>
      </c>
      <c r="C4480" s="19">
        <f t="shared" ca="1" si="277"/>
        <v>50409</v>
      </c>
      <c r="D4480" s="29">
        <f t="shared" ca="1" si="279"/>
        <v>0</v>
      </c>
      <c r="E4480" s="29">
        <f ca="1">IF(C4480&lt;Calculator!$D$26,0,IF(DAY($C4480)=1,IF(D4480-Calculator!$G$24&gt;0,Calculator!$G$24,D4480),0))</f>
        <v>0</v>
      </c>
      <c r="F4480" s="29">
        <f ca="1">IF(E4480&gt;0,D4480*Calculator!$G$22/12,0)</f>
        <v>0</v>
      </c>
      <c r="G4480" s="29">
        <f ca="1">IF(E4480&gt;0,(IFERROR(-PMT(Calculator!$G$22/12,Calculator!$G$23*12,Calculator!$G$20),0))-F4480,0)</f>
        <v>0</v>
      </c>
      <c r="H4480" s="29">
        <f t="shared" ca="1" si="280"/>
        <v>0</v>
      </c>
      <c r="I4480" s="29">
        <f t="shared" ca="1" si="278"/>
        <v>0</v>
      </c>
      <c r="J4480" s="30">
        <f>Calculator!$G$40</f>
        <v>6.5000000000000002E-2</v>
      </c>
      <c r="K4480" s="29">
        <f ca="1">IF(C4480&gt;=Calculator!$G$27,IF(DAY($C4480)=1,Calculator!$G$34/2,IF(DAY($C4480)=15,Calculator!$G$34/2,0)),0)</f>
        <v>0</v>
      </c>
      <c r="L4480" s="29">
        <f ca="1">IF(DAY($C4480)=28,IF(H4480=0,0,Calculator!$G$35),0)</f>
        <v>0</v>
      </c>
      <c r="M4480" s="29">
        <f ca="1">IF(I4480&gt;0,IF(DAY($C4480)=1,SUM(INDIRECT("I"&amp;(ROW(C4479)-DAY(C4479))):I4479),0),0)</f>
        <v>0</v>
      </c>
      <c r="N4480" s="29">
        <f ca="1">IF(C4480&lt;Calculator!$G$27,0,IF(C4480=Calculator!$G$27,Calculator!$G$39,IF(H4480-K4480&lt;=0,IF(D4480&gt;Calculator!$G$39,IF(H4480-K4480+E4480+L4480+M4480+Calculator!$G$39&gt;Calculator!$G$39,Calculator!$G$39-(H4480+E4480+L4480+M4480-K4480),Calculator!$G$39),D4480),0)))</f>
        <v>0</v>
      </c>
    </row>
    <row r="4481" spans="1:14" ht="15.75" thickBot="1">
      <c r="A4481" s="33" t="str">
        <f ca="1">IF(C4481=Calculator!$H$27,"F",IF(Daily!D4481+Daily!H4481=0,IF(D4480+H4480&gt;0,"L",""),""))</f>
        <v/>
      </c>
      <c r="B4481" s="34">
        <v>4480</v>
      </c>
      <c r="C4481" s="19">
        <f t="shared" ca="1" si="277"/>
        <v>50410</v>
      </c>
      <c r="D4481" s="29">
        <f t="shared" ca="1" si="279"/>
        <v>0</v>
      </c>
      <c r="E4481" s="29">
        <f ca="1">IF(C4481&lt;Calculator!$D$26,0,IF(DAY($C4481)=1,IF(D4481-Calculator!$G$24&gt;0,Calculator!$G$24,D4481),0))</f>
        <v>0</v>
      </c>
      <c r="F4481" s="29">
        <f ca="1">IF(E4481&gt;0,D4481*Calculator!$G$22/12,0)</f>
        <v>0</v>
      </c>
      <c r="G4481" s="29">
        <f ca="1">IF(E4481&gt;0,(IFERROR(-PMT(Calculator!$G$22/12,Calculator!$G$23*12,Calculator!$G$20),0))-F4481,0)</f>
        <v>0</v>
      </c>
      <c r="H4481" s="29">
        <f t="shared" ca="1" si="280"/>
        <v>0</v>
      </c>
      <c r="I4481" s="29">
        <f t="shared" ca="1" si="278"/>
        <v>0</v>
      </c>
      <c r="J4481" s="30">
        <f>Calculator!$G$40</f>
        <v>6.5000000000000002E-2</v>
      </c>
      <c r="K4481" s="29">
        <f ca="1">IF(C4481&gt;=Calculator!$G$27,IF(DAY($C4481)=1,Calculator!$G$34/2,IF(DAY($C4481)=15,Calculator!$G$34/2,0)),0)</f>
        <v>0</v>
      </c>
      <c r="L4481" s="29">
        <f ca="1">IF(DAY($C4481)=28,IF(H4481=0,0,Calculator!$G$35),0)</f>
        <v>0</v>
      </c>
      <c r="M4481" s="29">
        <f ca="1">IF(I4481&gt;0,IF(DAY($C4481)=1,SUM(INDIRECT("I"&amp;(ROW(C4480)-DAY(C4480))):I4480),0),0)</f>
        <v>0</v>
      </c>
      <c r="N4481" s="29">
        <f ca="1">IF(C4481&lt;Calculator!$G$27,0,IF(C4481=Calculator!$G$27,Calculator!$G$39,IF(H4481-K4481&lt;=0,IF(D4481&gt;Calculator!$G$39,IF(H4481-K4481+E4481+L4481+M4481+Calculator!$G$39&gt;Calculator!$G$39,Calculator!$G$39-(H4481+E4481+L4481+M4481-K4481),Calculator!$G$39),D4481),0)))</f>
        <v>0</v>
      </c>
    </row>
    <row r="4482" spans="1:14" ht="15.75" thickBot="1">
      <c r="A4482" s="33" t="str">
        <f ca="1">IF(C4482=Calculator!$H$27,"F",IF(Daily!D4482+Daily!H4482=0,IF(D4481+H4481&gt;0,"L",""),""))</f>
        <v/>
      </c>
      <c r="B4482" s="34">
        <v>4481</v>
      </c>
      <c r="C4482" s="19">
        <f t="shared" ca="1" si="277"/>
        <v>50411</v>
      </c>
      <c r="D4482" s="29">
        <f t="shared" ca="1" si="279"/>
        <v>0</v>
      </c>
      <c r="E4482" s="29">
        <f ca="1">IF(C4482&lt;Calculator!$D$26,0,IF(DAY($C4482)=1,IF(D4482-Calculator!$G$24&gt;0,Calculator!$G$24,D4482),0))</f>
        <v>0</v>
      </c>
      <c r="F4482" s="29">
        <f ca="1">IF(E4482&gt;0,D4482*Calculator!$G$22/12,0)</f>
        <v>0</v>
      </c>
      <c r="G4482" s="29">
        <f ca="1">IF(E4482&gt;0,(IFERROR(-PMT(Calculator!$G$22/12,Calculator!$G$23*12,Calculator!$G$20),0))-F4482,0)</f>
        <v>0</v>
      </c>
      <c r="H4482" s="29">
        <f t="shared" ca="1" si="280"/>
        <v>0</v>
      </c>
      <c r="I4482" s="29">
        <f t="shared" ca="1" si="278"/>
        <v>0</v>
      </c>
      <c r="J4482" s="30">
        <f>Calculator!$G$40</f>
        <v>6.5000000000000002E-2</v>
      </c>
      <c r="K4482" s="29">
        <f ca="1">IF(C4482&gt;=Calculator!$G$27,IF(DAY($C4482)=1,Calculator!$G$34/2,IF(DAY($C4482)=15,Calculator!$G$34/2,0)),0)</f>
        <v>0</v>
      </c>
      <c r="L4482" s="29">
        <f ca="1">IF(DAY($C4482)=28,IF(H4482=0,0,Calculator!$G$35),0)</f>
        <v>0</v>
      </c>
      <c r="M4482" s="29">
        <f ca="1">IF(I4482&gt;0,IF(DAY($C4482)=1,SUM(INDIRECT("I"&amp;(ROW(C4481)-DAY(C4481))):I4481),0),0)</f>
        <v>0</v>
      </c>
      <c r="N4482" s="29">
        <f ca="1">IF(C4482&lt;Calculator!$G$27,0,IF(C4482=Calculator!$G$27,Calculator!$G$39,IF(H4482-K4482&lt;=0,IF(D4482&gt;Calculator!$G$39,IF(H4482-K4482+E4482+L4482+M4482+Calculator!$G$39&gt;Calculator!$G$39,Calculator!$G$39-(H4482+E4482+L4482+M4482-K4482),Calculator!$G$39),D4482),0)))</f>
        <v>0</v>
      </c>
    </row>
    <row r="4483" spans="1:14" ht="15.75" thickBot="1">
      <c r="A4483" s="33" t="str">
        <f ca="1">IF(C4483=Calculator!$H$27,"F",IF(Daily!D4483+Daily!H4483=0,IF(D4482+H4482&gt;0,"L",""),""))</f>
        <v/>
      </c>
      <c r="B4483" s="34">
        <v>4482</v>
      </c>
      <c r="C4483" s="19">
        <f t="shared" ref="C4483:C4546" ca="1" si="281">C4482+1</f>
        <v>50412</v>
      </c>
      <c r="D4483" s="29">
        <f t="shared" ca="1" si="279"/>
        <v>0</v>
      </c>
      <c r="E4483" s="29">
        <f ca="1">IF(C4483&lt;Calculator!$D$26,0,IF(DAY($C4483)=1,IF(D4483-Calculator!$G$24&gt;0,Calculator!$G$24,D4483),0))</f>
        <v>0</v>
      </c>
      <c r="F4483" s="29">
        <f ca="1">IF(E4483&gt;0,D4483*Calculator!$G$22/12,0)</f>
        <v>0</v>
      </c>
      <c r="G4483" s="29">
        <f ca="1">IF(E4483&gt;0,(IFERROR(-PMT(Calculator!$G$22/12,Calculator!$G$23*12,Calculator!$G$20),0))-F4483,0)</f>
        <v>0</v>
      </c>
      <c r="H4483" s="29">
        <f t="shared" ca="1" si="280"/>
        <v>0</v>
      </c>
      <c r="I4483" s="29">
        <f t="shared" ref="I4483:I4546" ca="1" si="282">H4483*J4483/365</f>
        <v>0</v>
      </c>
      <c r="J4483" s="30">
        <f>Calculator!$G$40</f>
        <v>6.5000000000000002E-2</v>
      </c>
      <c r="K4483" s="29">
        <f ca="1">IF(C4483&gt;=Calculator!$G$27,IF(DAY($C4483)=1,Calculator!$G$34/2,IF(DAY($C4483)=15,Calculator!$G$34/2,0)),0)</f>
        <v>0</v>
      </c>
      <c r="L4483" s="29">
        <f ca="1">IF(DAY($C4483)=28,IF(H4483=0,0,Calculator!$G$35),0)</f>
        <v>0</v>
      </c>
      <c r="M4483" s="29">
        <f ca="1">IF(I4483&gt;0,IF(DAY($C4483)=1,SUM(INDIRECT("I"&amp;(ROW(C4482)-DAY(C4482))):I4482),0),0)</f>
        <v>0</v>
      </c>
      <c r="N4483" s="29">
        <f ca="1">IF(C4483&lt;Calculator!$G$27,0,IF(C4483=Calculator!$G$27,Calculator!$G$39,IF(H4483-K4483&lt;=0,IF(D4483&gt;Calculator!$G$39,IF(H4483-K4483+E4483+L4483+M4483+Calculator!$G$39&gt;Calculator!$G$39,Calculator!$G$39-(H4483+E4483+L4483+M4483-K4483),Calculator!$G$39),D4483),0)))</f>
        <v>0</v>
      </c>
    </row>
    <row r="4484" spans="1:14" ht="15.75" thickBot="1">
      <c r="A4484" s="33" t="str">
        <f ca="1">IF(C4484=Calculator!$H$27,"F",IF(Daily!D4484+Daily!H4484=0,IF(D4483+H4483&gt;0,"L",""),""))</f>
        <v/>
      </c>
      <c r="B4484" s="34">
        <v>4483</v>
      </c>
      <c r="C4484" s="19">
        <f t="shared" ca="1" si="281"/>
        <v>50413</v>
      </c>
      <c r="D4484" s="29">
        <f t="shared" ref="D4484:D4547" ca="1" si="283">IF(((D4483-G4483)-N4483)&lt;0,0,((D4483-G4483)-N4483))</f>
        <v>0</v>
      </c>
      <c r="E4484" s="29">
        <f ca="1">IF(C4484&lt;Calculator!$D$26,0,IF(DAY($C4484)=1,IF(D4484-Calculator!$G$24&gt;0,Calculator!$G$24,D4484),0))</f>
        <v>0</v>
      </c>
      <c r="F4484" s="29">
        <f ca="1">IF(E4484&gt;0,D4484*Calculator!$G$22/12,0)</f>
        <v>0</v>
      </c>
      <c r="G4484" s="29">
        <f ca="1">IF(E4484&gt;0,(IFERROR(-PMT(Calculator!$G$22/12,Calculator!$G$23*12,Calculator!$G$20),0))-F4484,0)</f>
        <v>0</v>
      </c>
      <c r="H4484" s="29">
        <f t="shared" ref="H4484:H4547" ca="1" si="284">IF((H4483-K4483+SUM(L4483:N4483)+E4483)&lt;0,0,(H4483-K4483+SUM(L4483:N4483)+E4483))</f>
        <v>0</v>
      </c>
      <c r="I4484" s="29">
        <f t="shared" ca="1" si="282"/>
        <v>0</v>
      </c>
      <c r="J4484" s="30">
        <f>Calculator!$G$40</f>
        <v>6.5000000000000002E-2</v>
      </c>
      <c r="K4484" s="29">
        <f ca="1">IF(C4484&gt;=Calculator!$G$27,IF(DAY($C4484)=1,Calculator!$G$34/2,IF(DAY($C4484)=15,Calculator!$G$34/2,0)),0)</f>
        <v>0</v>
      </c>
      <c r="L4484" s="29">
        <f ca="1">IF(DAY($C4484)=28,IF(H4484=0,0,Calculator!$G$35),0)</f>
        <v>0</v>
      </c>
      <c r="M4484" s="29">
        <f ca="1">IF(I4484&gt;0,IF(DAY($C4484)=1,SUM(INDIRECT("I"&amp;(ROW(C4483)-DAY(C4483))):I4483),0),0)</f>
        <v>0</v>
      </c>
      <c r="N4484" s="29">
        <f ca="1">IF(C4484&lt;Calculator!$G$27,0,IF(C4484=Calculator!$G$27,Calculator!$G$39,IF(H4484-K4484&lt;=0,IF(D4484&gt;Calculator!$G$39,IF(H4484-K4484+E4484+L4484+M4484+Calculator!$G$39&gt;Calculator!$G$39,Calculator!$G$39-(H4484+E4484+L4484+M4484-K4484),Calculator!$G$39),D4484),0)))</f>
        <v>0</v>
      </c>
    </row>
    <row r="4485" spans="1:14" ht="15.75" thickBot="1">
      <c r="A4485" s="33" t="str">
        <f ca="1">IF(C4485=Calculator!$H$27,"F",IF(Daily!D4485+Daily!H4485=0,IF(D4484+H4484&gt;0,"L",""),""))</f>
        <v/>
      </c>
      <c r="B4485" s="34">
        <v>4484</v>
      </c>
      <c r="C4485" s="19">
        <f t="shared" ca="1" si="281"/>
        <v>50414</v>
      </c>
      <c r="D4485" s="29">
        <f t="shared" ca="1" si="283"/>
        <v>0</v>
      </c>
      <c r="E4485" s="29">
        <f ca="1">IF(C4485&lt;Calculator!$D$26,0,IF(DAY($C4485)=1,IF(D4485-Calculator!$G$24&gt;0,Calculator!$G$24,D4485),0))</f>
        <v>0</v>
      </c>
      <c r="F4485" s="29">
        <f ca="1">IF(E4485&gt;0,D4485*Calculator!$G$22/12,0)</f>
        <v>0</v>
      </c>
      <c r="G4485" s="29">
        <f ca="1">IF(E4485&gt;0,(IFERROR(-PMT(Calculator!$G$22/12,Calculator!$G$23*12,Calculator!$G$20),0))-F4485,0)</f>
        <v>0</v>
      </c>
      <c r="H4485" s="29">
        <f t="shared" ca="1" si="284"/>
        <v>0</v>
      </c>
      <c r="I4485" s="29">
        <f t="shared" ca="1" si="282"/>
        <v>0</v>
      </c>
      <c r="J4485" s="30">
        <f>Calculator!$G$40</f>
        <v>6.5000000000000002E-2</v>
      </c>
      <c r="K4485" s="29">
        <f ca="1">IF(C4485&gt;=Calculator!$G$27,IF(DAY($C4485)=1,Calculator!$G$34/2,IF(DAY($C4485)=15,Calculator!$G$34/2,0)),0)</f>
        <v>0</v>
      </c>
      <c r="L4485" s="29">
        <f ca="1">IF(DAY($C4485)=28,IF(H4485=0,0,Calculator!$G$35),0)</f>
        <v>0</v>
      </c>
      <c r="M4485" s="29">
        <f ca="1">IF(I4485&gt;0,IF(DAY($C4485)=1,SUM(INDIRECT("I"&amp;(ROW(C4484)-DAY(C4484))):I4484),0),0)</f>
        <v>0</v>
      </c>
      <c r="N4485" s="29">
        <f ca="1">IF(C4485&lt;Calculator!$G$27,0,IF(C4485=Calculator!$G$27,Calculator!$G$39,IF(H4485-K4485&lt;=0,IF(D4485&gt;Calculator!$G$39,IF(H4485-K4485+E4485+L4485+M4485+Calculator!$G$39&gt;Calculator!$G$39,Calculator!$G$39-(H4485+E4485+L4485+M4485-K4485),Calculator!$G$39),D4485),0)))</f>
        <v>0</v>
      </c>
    </row>
    <row r="4486" spans="1:14" ht="15.75" thickBot="1">
      <c r="A4486" s="33" t="str">
        <f ca="1">IF(C4486=Calculator!$H$27,"F",IF(Daily!D4486+Daily!H4486=0,IF(D4485+H4485&gt;0,"L",""),""))</f>
        <v/>
      </c>
      <c r="B4486" s="34">
        <v>4485</v>
      </c>
      <c r="C4486" s="19">
        <f t="shared" ca="1" si="281"/>
        <v>50415</v>
      </c>
      <c r="D4486" s="29">
        <f t="shared" ca="1" si="283"/>
        <v>0</v>
      </c>
      <c r="E4486" s="29">
        <f ca="1">IF(C4486&lt;Calculator!$D$26,0,IF(DAY($C4486)=1,IF(D4486-Calculator!$G$24&gt;0,Calculator!$G$24,D4486),0))</f>
        <v>0</v>
      </c>
      <c r="F4486" s="29">
        <f ca="1">IF(E4486&gt;0,D4486*Calculator!$G$22/12,0)</f>
        <v>0</v>
      </c>
      <c r="G4486" s="29">
        <f ca="1">IF(E4486&gt;0,(IFERROR(-PMT(Calculator!$G$22/12,Calculator!$G$23*12,Calculator!$G$20),0))-F4486,0)</f>
        <v>0</v>
      </c>
      <c r="H4486" s="29">
        <f t="shared" ca="1" si="284"/>
        <v>0</v>
      </c>
      <c r="I4486" s="29">
        <f t="shared" ca="1" si="282"/>
        <v>0</v>
      </c>
      <c r="J4486" s="30">
        <f>Calculator!$G$40</f>
        <v>6.5000000000000002E-2</v>
      </c>
      <c r="K4486" s="29">
        <f ca="1">IF(C4486&gt;=Calculator!$G$27,IF(DAY($C4486)=1,Calculator!$G$34/2,IF(DAY($C4486)=15,Calculator!$G$34/2,0)),0)</f>
        <v>0</v>
      </c>
      <c r="L4486" s="29">
        <f ca="1">IF(DAY($C4486)=28,IF(H4486=0,0,Calculator!$G$35),0)</f>
        <v>0</v>
      </c>
      <c r="M4486" s="29">
        <f ca="1">IF(I4486&gt;0,IF(DAY($C4486)=1,SUM(INDIRECT("I"&amp;(ROW(C4485)-DAY(C4485))):I4485),0),0)</f>
        <v>0</v>
      </c>
      <c r="N4486" s="29">
        <f ca="1">IF(C4486&lt;Calculator!$G$27,0,IF(C4486=Calculator!$G$27,Calculator!$G$39,IF(H4486-K4486&lt;=0,IF(D4486&gt;Calculator!$G$39,IF(H4486-K4486+E4486+L4486+M4486+Calculator!$G$39&gt;Calculator!$G$39,Calculator!$G$39-(H4486+E4486+L4486+M4486-K4486),Calculator!$G$39),D4486),0)))</f>
        <v>0</v>
      </c>
    </row>
    <row r="4487" spans="1:14" ht="15.75" thickBot="1">
      <c r="A4487" s="33" t="str">
        <f ca="1">IF(C4487=Calculator!$H$27,"F",IF(Daily!D4487+Daily!H4487=0,IF(D4486+H4486&gt;0,"L",""),""))</f>
        <v/>
      </c>
      <c r="B4487" s="34">
        <v>4486</v>
      </c>
      <c r="C4487" s="19">
        <f t="shared" ca="1" si="281"/>
        <v>50416</v>
      </c>
      <c r="D4487" s="29">
        <f t="shared" ca="1" si="283"/>
        <v>0</v>
      </c>
      <c r="E4487" s="29">
        <f ca="1">IF(C4487&lt;Calculator!$D$26,0,IF(DAY($C4487)=1,IF(D4487-Calculator!$G$24&gt;0,Calculator!$G$24,D4487),0))</f>
        <v>0</v>
      </c>
      <c r="F4487" s="29">
        <f ca="1">IF(E4487&gt;0,D4487*Calculator!$G$22/12,0)</f>
        <v>0</v>
      </c>
      <c r="G4487" s="29">
        <f ca="1">IF(E4487&gt;0,(IFERROR(-PMT(Calculator!$G$22/12,Calculator!$G$23*12,Calculator!$G$20),0))-F4487,0)</f>
        <v>0</v>
      </c>
      <c r="H4487" s="29">
        <f t="shared" ca="1" si="284"/>
        <v>0</v>
      </c>
      <c r="I4487" s="29">
        <f t="shared" ca="1" si="282"/>
        <v>0</v>
      </c>
      <c r="J4487" s="30">
        <f>Calculator!$G$40</f>
        <v>6.5000000000000002E-2</v>
      </c>
      <c r="K4487" s="29">
        <f ca="1">IF(C4487&gt;=Calculator!$G$27,IF(DAY($C4487)=1,Calculator!$G$34/2,IF(DAY($C4487)=15,Calculator!$G$34/2,0)),0)</f>
        <v>0</v>
      </c>
      <c r="L4487" s="29">
        <f ca="1">IF(DAY($C4487)=28,IF(H4487=0,0,Calculator!$G$35),0)</f>
        <v>0</v>
      </c>
      <c r="M4487" s="29">
        <f ca="1">IF(I4487&gt;0,IF(DAY($C4487)=1,SUM(INDIRECT("I"&amp;(ROW(C4486)-DAY(C4486))):I4486),0),0)</f>
        <v>0</v>
      </c>
      <c r="N4487" s="29">
        <f ca="1">IF(C4487&lt;Calculator!$G$27,0,IF(C4487=Calculator!$G$27,Calculator!$G$39,IF(H4487-K4487&lt;=0,IF(D4487&gt;Calculator!$G$39,IF(H4487-K4487+E4487+L4487+M4487+Calculator!$G$39&gt;Calculator!$G$39,Calculator!$G$39-(H4487+E4487+L4487+M4487-K4487),Calculator!$G$39),D4487),0)))</f>
        <v>0</v>
      </c>
    </row>
    <row r="4488" spans="1:14" ht="15.75" thickBot="1">
      <c r="A4488" s="33" t="str">
        <f ca="1">IF(C4488=Calculator!$H$27,"F",IF(Daily!D4488+Daily!H4488=0,IF(D4487+H4487&gt;0,"L",""),""))</f>
        <v/>
      </c>
      <c r="B4488" s="34">
        <v>4487</v>
      </c>
      <c r="C4488" s="19">
        <f t="shared" ca="1" si="281"/>
        <v>50417</v>
      </c>
      <c r="D4488" s="29">
        <f t="shared" ca="1" si="283"/>
        <v>0</v>
      </c>
      <c r="E4488" s="29">
        <f ca="1">IF(C4488&lt;Calculator!$D$26,0,IF(DAY($C4488)=1,IF(D4488-Calculator!$G$24&gt;0,Calculator!$G$24,D4488),0))</f>
        <v>0</v>
      </c>
      <c r="F4488" s="29">
        <f ca="1">IF(E4488&gt;0,D4488*Calculator!$G$22/12,0)</f>
        <v>0</v>
      </c>
      <c r="G4488" s="29">
        <f ca="1">IF(E4488&gt;0,(IFERROR(-PMT(Calculator!$G$22/12,Calculator!$G$23*12,Calculator!$G$20),0))-F4488,0)</f>
        <v>0</v>
      </c>
      <c r="H4488" s="29">
        <f t="shared" ca="1" si="284"/>
        <v>0</v>
      </c>
      <c r="I4488" s="29">
        <f t="shared" ca="1" si="282"/>
        <v>0</v>
      </c>
      <c r="J4488" s="30">
        <f>Calculator!$G$40</f>
        <v>6.5000000000000002E-2</v>
      </c>
      <c r="K4488" s="29">
        <f ca="1">IF(C4488&gt;=Calculator!$G$27,IF(DAY($C4488)=1,Calculator!$G$34/2,IF(DAY($C4488)=15,Calculator!$G$34/2,0)),0)</f>
        <v>0</v>
      </c>
      <c r="L4488" s="29">
        <f ca="1">IF(DAY($C4488)=28,IF(H4488=0,0,Calculator!$G$35),0)</f>
        <v>0</v>
      </c>
      <c r="M4488" s="29">
        <f ca="1">IF(I4488&gt;0,IF(DAY($C4488)=1,SUM(INDIRECT("I"&amp;(ROW(C4487)-DAY(C4487))):I4487),0),0)</f>
        <v>0</v>
      </c>
      <c r="N4488" s="29">
        <f ca="1">IF(C4488&lt;Calculator!$G$27,0,IF(C4488=Calculator!$G$27,Calculator!$G$39,IF(H4488-K4488&lt;=0,IF(D4488&gt;Calculator!$G$39,IF(H4488-K4488+E4488+L4488+M4488+Calculator!$G$39&gt;Calculator!$G$39,Calculator!$G$39-(H4488+E4488+L4488+M4488-K4488),Calculator!$G$39),D4488),0)))</f>
        <v>0</v>
      </c>
    </row>
    <row r="4489" spans="1:14" ht="15.75" thickBot="1">
      <c r="A4489" s="33" t="str">
        <f ca="1">IF(C4489=Calculator!$H$27,"F",IF(Daily!D4489+Daily!H4489=0,IF(D4488+H4488&gt;0,"L",""),""))</f>
        <v/>
      </c>
      <c r="B4489" s="34">
        <v>4488</v>
      </c>
      <c r="C4489" s="19">
        <f t="shared" ca="1" si="281"/>
        <v>50418</v>
      </c>
      <c r="D4489" s="29">
        <f t="shared" ca="1" si="283"/>
        <v>0</v>
      </c>
      <c r="E4489" s="29">
        <f ca="1">IF(C4489&lt;Calculator!$D$26,0,IF(DAY($C4489)=1,IF(D4489-Calculator!$G$24&gt;0,Calculator!$G$24,D4489),0))</f>
        <v>0</v>
      </c>
      <c r="F4489" s="29">
        <f ca="1">IF(E4489&gt;0,D4489*Calculator!$G$22/12,0)</f>
        <v>0</v>
      </c>
      <c r="G4489" s="29">
        <f ca="1">IF(E4489&gt;0,(IFERROR(-PMT(Calculator!$G$22/12,Calculator!$G$23*12,Calculator!$G$20),0))-F4489,0)</f>
        <v>0</v>
      </c>
      <c r="H4489" s="29">
        <f t="shared" ca="1" si="284"/>
        <v>0</v>
      </c>
      <c r="I4489" s="29">
        <f t="shared" ca="1" si="282"/>
        <v>0</v>
      </c>
      <c r="J4489" s="30">
        <f>Calculator!$G$40</f>
        <v>6.5000000000000002E-2</v>
      </c>
      <c r="K4489" s="29">
        <f ca="1">IF(C4489&gt;=Calculator!$G$27,IF(DAY($C4489)=1,Calculator!$G$34/2,IF(DAY($C4489)=15,Calculator!$G$34/2,0)),0)</f>
        <v>0</v>
      </c>
      <c r="L4489" s="29">
        <f ca="1">IF(DAY($C4489)=28,IF(H4489=0,0,Calculator!$G$35),0)</f>
        <v>0</v>
      </c>
      <c r="M4489" s="29">
        <f ca="1">IF(I4489&gt;0,IF(DAY($C4489)=1,SUM(INDIRECT("I"&amp;(ROW(C4488)-DAY(C4488))):I4488),0),0)</f>
        <v>0</v>
      </c>
      <c r="N4489" s="29">
        <f ca="1">IF(C4489&lt;Calculator!$G$27,0,IF(C4489=Calculator!$G$27,Calculator!$G$39,IF(H4489-K4489&lt;=0,IF(D4489&gt;Calculator!$G$39,IF(H4489-K4489+E4489+L4489+M4489+Calculator!$G$39&gt;Calculator!$G$39,Calculator!$G$39-(H4489+E4489+L4489+M4489-K4489),Calculator!$G$39),D4489),0)))</f>
        <v>0</v>
      </c>
    </row>
    <row r="4490" spans="1:14" ht="15.75" thickBot="1">
      <c r="A4490" s="33" t="str">
        <f ca="1">IF(C4490=Calculator!$H$27,"F",IF(Daily!D4490+Daily!H4490=0,IF(D4489+H4489&gt;0,"L",""),""))</f>
        <v/>
      </c>
      <c r="B4490" s="34">
        <v>4489</v>
      </c>
      <c r="C4490" s="19">
        <f t="shared" ca="1" si="281"/>
        <v>50419</v>
      </c>
      <c r="D4490" s="29">
        <f t="shared" ca="1" si="283"/>
        <v>0</v>
      </c>
      <c r="E4490" s="29">
        <f ca="1">IF(C4490&lt;Calculator!$D$26,0,IF(DAY($C4490)=1,IF(D4490-Calculator!$G$24&gt;0,Calculator!$G$24,D4490),0))</f>
        <v>0</v>
      </c>
      <c r="F4490" s="29">
        <f ca="1">IF(E4490&gt;0,D4490*Calculator!$G$22/12,0)</f>
        <v>0</v>
      </c>
      <c r="G4490" s="29">
        <f ca="1">IF(E4490&gt;0,(IFERROR(-PMT(Calculator!$G$22/12,Calculator!$G$23*12,Calculator!$G$20),0))-F4490,0)</f>
        <v>0</v>
      </c>
      <c r="H4490" s="29">
        <f t="shared" ca="1" si="284"/>
        <v>0</v>
      </c>
      <c r="I4490" s="29">
        <f t="shared" ca="1" si="282"/>
        <v>0</v>
      </c>
      <c r="J4490" s="30">
        <f>Calculator!$G$40</f>
        <v>6.5000000000000002E-2</v>
      </c>
      <c r="K4490" s="29">
        <f ca="1">IF(C4490&gt;=Calculator!$G$27,IF(DAY($C4490)=1,Calculator!$G$34/2,IF(DAY($C4490)=15,Calculator!$G$34/2,0)),0)</f>
        <v>0</v>
      </c>
      <c r="L4490" s="29">
        <f ca="1">IF(DAY($C4490)=28,IF(H4490=0,0,Calculator!$G$35),0)</f>
        <v>0</v>
      </c>
      <c r="M4490" s="29">
        <f ca="1">IF(I4490&gt;0,IF(DAY($C4490)=1,SUM(INDIRECT("I"&amp;(ROW(C4489)-DAY(C4489))):I4489),0),0)</f>
        <v>0</v>
      </c>
      <c r="N4490" s="29">
        <f ca="1">IF(C4490&lt;Calculator!$G$27,0,IF(C4490=Calculator!$G$27,Calculator!$G$39,IF(H4490-K4490&lt;=0,IF(D4490&gt;Calculator!$G$39,IF(H4490-K4490+E4490+L4490+M4490+Calculator!$G$39&gt;Calculator!$G$39,Calculator!$G$39-(H4490+E4490+L4490+M4490-K4490),Calculator!$G$39),D4490),0)))</f>
        <v>0</v>
      </c>
    </row>
    <row r="4491" spans="1:14" ht="15.75" thickBot="1">
      <c r="A4491" s="33" t="str">
        <f ca="1">IF(C4491=Calculator!$H$27,"F",IF(Daily!D4491+Daily!H4491=0,IF(D4490+H4490&gt;0,"L",""),""))</f>
        <v/>
      </c>
      <c r="B4491" s="34">
        <v>4490</v>
      </c>
      <c r="C4491" s="19">
        <f t="shared" ca="1" si="281"/>
        <v>50420</v>
      </c>
      <c r="D4491" s="29">
        <f t="shared" ca="1" si="283"/>
        <v>0</v>
      </c>
      <c r="E4491" s="29">
        <f ca="1">IF(C4491&lt;Calculator!$D$26,0,IF(DAY($C4491)=1,IF(D4491-Calculator!$G$24&gt;0,Calculator!$G$24,D4491),0))</f>
        <v>0</v>
      </c>
      <c r="F4491" s="29">
        <f ca="1">IF(E4491&gt;0,D4491*Calculator!$G$22/12,0)</f>
        <v>0</v>
      </c>
      <c r="G4491" s="29">
        <f ca="1">IF(E4491&gt;0,(IFERROR(-PMT(Calculator!$G$22/12,Calculator!$G$23*12,Calculator!$G$20),0))-F4491,0)</f>
        <v>0</v>
      </c>
      <c r="H4491" s="29">
        <f t="shared" ca="1" si="284"/>
        <v>0</v>
      </c>
      <c r="I4491" s="29">
        <f t="shared" ca="1" si="282"/>
        <v>0</v>
      </c>
      <c r="J4491" s="30">
        <f>Calculator!$G$40</f>
        <v>6.5000000000000002E-2</v>
      </c>
      <c r="K4491" s="29">
        <f ca="1">IF(C4491&gt;=Calculator!$G$27,IF(DAY($C4491)=1,Calculator!$G$34/2,IF(DAY($C4491)=15,Calculator!$G$34/2,0)),0)</f>
        <v>4500</v>
      </c>
      <c r="L4491" s="29">
        <f ca="1">IF(DAY($C4491)=28,IF(H4491=0,0,Calculator!$G$35),0)</f>
        <v>0</v>
      </c>
      <c r="M4491" s="29">
        <f ca="1">IF(I4491&gt;0,IF(DAY($C4491)=1,SUM(INDIRECT("I"&amp;(ROW(C4490)-DAY(C4490))):I4490),0),0)</f>
        <v>0</v>
      </c>
      <c r="N4491" s="29">
        <f ca="1">IF(C4491&lt;Calculator!$G$27,0,IF(C4491=Calculator!$G$27,Calculator!$G$39,IF(H4491-K4491&lt;=0,IF(D4491&gt;Calculator!$G$39,IF(H4491-K4491+E4491+L4491+M4491+Calculator!$G$39&gt;Calculator!$G$39,Calculator!$G$39-(H4491+E4491+L4491+M4491-K4491),Calculator!$G$39),D4491),0)))</f>
        <v>0</v>
      </c>
    </row>
    <row r="4492" spans="1:14" ht="15.75" thickBot="1">
      <c r="A4492" s="33" t="str">
        <f ca="1">IF(C4492=Calculator!$H$27,"F",IF(Daily!D4492+Daily!H4492=0,IF(D4491+H4491&gt;0,"L",""),""))</f>
        <v/>
      </c>
      <c r="B4492" s="34">
        <v>4491</v>
      </c>
      <c r="C4492" s="19">
        <f t="shared" ca="1" si="281"/>
        <v>50421</v>
      </c>
      <c r="D4492" s="29">
        <f t="shared" ca="1" si="283"/>
        <v>0</v>
      </c>
      <c r="E4492" s="29">
        <f ca="1">IF(C4492&lt;Calculator!$D$26,0,IF(DAY($C4492)=1,IF(D4492-Calculator!$G$24&gt;0,Calculator!$G$24,D4492),0))</f>
        <v>0</v>
      </c>
      <c r="F4492" s="29">
        <f ca="1">IF(E4492&gt;0,D4492*Calculator!$G$22/12,0)</f>
        <v>0</v>
      </c>
      <c r="G4492" s="29">
        <f ca="1">IF(E4492&gt;0,(IFERROR(-PMT(Calculator!$G$22/12,Calculator!$G$23*12,Calculator!$G$20),0))-F4492,0)</f>
        <v>0</v>
      </c>
      <c r="H4492" s="29">
        <f t="shared" ca="1" si="284"/>
        <v>0</v>
      </c>
      <c r="I4492" s="29">
        <f t="shared" ca="1" si="282"/>
        <v>0</v>
      </c>
      <c r="J4492" s="30">
        <f>Calculator!$G$40</f>
        <v>6.5000000000000002E-2</v>
      </c>
      <c r="K4492" s="29">
        <f ca="1">IF(C4492&gt;=Calculator!$G$27,IF(DAY($C4492)=1,Calculator!$G$34/2,IF(DAY($C4492)=15,Calculator!$G$34/2,0)),0)</f>
        <v>0</v>
      </c>
      <c r="L4492" s="29">
        <f ca="1">IF(DAY($C4492)=28,IF(H4492=0,0,Calculator!$G$35),0)</f>
        <v>0</v>
      </c>
      <c r="M4492" s="29">
        <f ca="1">IF(I4492&gt;0,IF(DAY($C4492)=1,SUM(INDIRECT("I"&amp;(ROW(C4491)-DAY(C4491))):I4491),0),0)</f>
        <v>0</v>
      </c>
      <c r="N4492" s="29">
        <f ca="1">IF(C4492&lt;Calculator!$G$27,0,IF(C4492=Calculator!$G$27,Calculator!$G$39,IF(H4492-K4492&lt;=0,IF(D4492&gt;Calculator!$G$39,IF(H4492-K4492+E4492+L4492+M4492+Calculator!$G$39&gt;Calculator!$G$39,Calculator!$G$39-(H4492+E4492+L4492+M4492-K4492),Calculator!$G$39),D4492),0)))</f>
        <v>0</v>
      </c>
    </row>
    <row r="4493" spans="1:14" ht="15.75" thickBot="1">
      <c r="A4493" s="33" t="str">
        <f ca="1">IF(C4493=Calculator!$H$27,"F",IF(Daily!D4493+Daily!H4493=0,IF(D4492+H4492&gt;0,"L",""),""))</f>
        <v/>
      </c>
      <c r="B4493" s="34">
        <v>4492</v>
      </c>
      <c r="C4493" s="19">
        <f t="shared" ca="1" si="281"/>
        <v>50422</v>
      </c>
      <c r="D4493" s="29">
        <f t="shared" ca="1" si="283"/>
        <v>0</v>
      </c>
      <c r="E4493" s="29">
        <f ca="1">IF(C4493&lt;Calculator!$D$26,0,IF(DAY($C4493)=1,IF(D4493-Calculator!$G$24&gt;0,Calculator!$G$24,D4493),0))</f>
        <v>0</v>
      </c>
      <c r="F4493" s="29">
        <f ca="1">IF(E4493&gt;0,D4493*Calculator!$G$22/12,0)</f>
        <v>0</v>
      </c>
      <c r="G4493" s="29">
        <f ca="1">IF(E4493&gt;0,(IFERROR(-PMT(Calculator!$G$22/12,Calculator!$G$23*12,Calculator!$G$20),0))-F4493,0)</f>
        <v>0</v>
      </c>
      <c r="H4493" s="29">
        <f t="shared" ca="1" si="284"/>
        <v>0</v>
      </c>
      <c r="I4493" s="29">
        <f t="shared" ca="1" si="282"/>
        <v>0</v>
      </c>
      <c r="J4493" s="30">
        <f>Calculator!$G$40</f>
        <v>6.5000000000000002E-2</v>
      </c>
      <c r="K4493" s="29">
        <f ca="1">IF(C4493&gt;=Calculator!$G$27,IF(DAY($C4493)=1,Calculator!$G$34/2,IF(DAY($C4493)=15,Calculator!$G$34/2,0)),0)</f>
        <v>0</v>
      </c>
      <c r="L4493" s="29">
        <f ca="1">IF(DAY($C4493)=28,IF(H4493=0,0,Calculator!$G$35),0)</f>
        <v>0</v>
      </c>
      <c r="M4493" s="29">
        <f ca="1">IF(I4493&gt;0,IF(DAY($C4493)=1,SUM(INDIRECT("I"&amp;(ROW(C4492)-DAY(C4492))):I4492),0),0)</f>
        <v>0</v>
      </c>
      <c r="N4493" s="29">
        <f ca="1">IF(C4493&lt;Calculator!$G$27,0,IF(C4493=Calculator!$G$27,Calculator!$G$39,IF(H4493-K4493&lt;=0,IF(D4493&gt;Calculator!$G$39,IF(H4493-K4493+E4493+L4493+M4493+Calculator!$G$39&gt;Calculator!$G$39,Calculator!$G$39-(H4493+E4493+L4493+M4493-K4493),Calculator!$G$39),D4493),0)))</f>
        <v>0</v>
      </c>
    </row>
    <row r="4494" spans="1:14" ht="15.75" thickBot="1">
      <c r="A4494" s="33" t="str">
        <f ca="1">IF(C4494=Calculator!$H$27,"F",IF(Daily!D4494+Daily!H4494=0,IF(D4493+H4493&gt;0,"L",""),""))</f>
        <v/>
      </c>
      <c r="B4494" s="34">
        <v>4493</v>
      </c>
      <c r="C4494" s="19">
        <f t="shared" ca="1" si="281"/>
        <v>50423</v>
      </c>
      <c r="D4494" s="29">
        <f t="shared" ca="1" si="283"/>
        <v>0</v>
      </c>
      <c r="E4494" s="29">
        <f ca="1">IF(C4494&lt;Calculator!$D$26,0,IF(DAY($C4494)=1,IF(D4494-Calculator!$G$24&gt;0,Calculator!$G$24,D4494),0))</f>
        <v>0</v>
      </c>
      <c r="F4494" s="29">
        <f ca="1">IF(E4494&gt;0,D4494*Calculator!$G$22/12,0)</f>
        <v>0</v>
      </c>
      <c r="G4494" s="29">
        <f ca="1">IF(E4494&gt;0,(IFERROR(-PMT(Calculator!$G$22/12,Calculator!$G$23*12,Calculator!$G$20),0))-F4494,0)</f>
        <v>0</v>
      </c>
      <c r="H4494" s="29">
        <f t="shared" ca="1" si="284"/>
        <v>0</v>
      </c>
      <c r="I4494" s="29">
        <f t="shared" ca="1" si="282"/>
        <v>0</v>
      </c>
      <c r="J4494" s="30">
        <f>Calculator!$G$40</f>
        <v>6.5000000000000002E-2</v>
      </c>
      <c r="K4494" s="29">
        <f ca="1">IF(C4494&gt;=Calculator!$G$27,IF(DAY($C4494)=1,Calculator!$G$34/2,IF(DAY($C4494)=15,Calculator!$G$34/2,0)),0)</f>
        <v>0</v>
      </c>
      <c r="L4494" s="29">
        <f ca="1">IF(DAY($C4494)=28,IF(H4494=0,0,Calculator!$G$35),0)</f>
        <v>0</v>
      </c>
      <c r="M4494" s="29">
        <f ca="1">IF(I4494&gt;0,IF(DAY($C4494)=1,SUM(INDIRECT("I"&amp;(ROW(C4493)-DAY(C4493))):I4493),0),0)</f>
        <v>0</v>
      </c>
      <c r="N4494" s="29">
        <f ca="1">IF(C4494&lt;Calculator!$G$27,0,IF(C4494=Calculator!$G$27,Calculator!$G$39,IF(H4494-K4494&lt;=0,IF(D4494&gt;Calculator!$G$39,IF(H4494-K4494+E4494+L4494+M4494+Calculator!$G$39&gt;Calculator!$G$39,Calculator!$G$39-(H4494+E4494+L4494+M4494-K4494),Calculator!$G$39),D4494),0)))</f>
        <v>0</v>
      </c>
    </row>
    <row r="4495" spans="1:14" ht="15.75" thickBot="1">
      <c r="A4495" s="33" t="str">
        <f ca="1">IF(C4495=Calculator!$H$27,"F",IF(Daily!D4495+Daily!H4495=0,IF(D4494+H4494&gt;0,"L",""),""))</f>
        <v/>
      </c>
      <c r="B4495" s="34">
        <v>4494</v>
      </c>
      <c r="C4495" s="19">
        <f t="shared" ca="1" si="281"/>
        <v>50424</v>
      </c>
      <c r="D4495" s="29">
        <f t="shared" ca="1" si="283"/>
        <v>0</v>
      </c>
      <c r="E4495" s="29">
        <f ca="1">IF(C4495&lt;Calculator!$D$26,0,IF(DAY($C4495)=1,IF(D4495-Calculator!$G$24&gt;0,Calculator!$G$24,D4495),0))</f>
        <v>0</v>
      </c>
      <c r="F4495" s="29">
        <f ca="1">IF(E4495&gt;0,D4495*Calculator!$G$22/12,0)</f>
        <v>0</v>
      </c>
      <c r="G4495" s="29">
        <f ca="1">IF(E4495&gt;0,(IFERROR(-PMT(Calculator!$G$22/12,Calculator!$G$23*12,Calculator!$G$20),0))-F4495,0)</f>
        <v>0</v>
      </c>
      <c r="H4495" s="29">
        <f t="shared" ca="1" si="284"/>
        <v>0</v>
      </c>
      <c r="I4495" s="29">
        <f t="shared" ca="1" si="282"/>
        <v>0</v>
      </c>
      <c r="J4495" s="30">
        <f>Calculator!$G$40</f>
        <v>6.5000000000000002E-2</v>
      </c>
      <c r="K4495" s="29">
        <f ca="1">IF(C4495&gt;=Calculator!$G$27,IF(DAY($C4495)=1,Calculator!$G$34/2,IF(DAY($C4495)=15,Calculator!$G$34/2,0)),0)</f>
        <v>0</v>
      </c>
      <c r="L4495" s="29">
        <f ca="1">IF(DAY($C4495)=28,IF(H4495=0,0,Calculator!$G$35),0)</f>
        <v>0</v>
      </c>
      <c r="M4495" s="29">
        <f ca="1">IF(I4495&gt;0,IF(DAY($C4495)=1,SUM(INDIRECT("I"&amp;(ROW(C4494)-DAY(C4494))):I4494),0),0)</f>
        <v>0</v>
      </c>
      <c r="N4495" s="29">
        <f ca="1">IF(C4495&lt;Calculator!$G$27,0,IF(C4495=Calculator!$G$27,Calculator!$G$39,IF(H4495-K4495&lt;=0,IF(D4495&gt;Calculator!$G$39,IF(H4495-K4495+E4495+L4495+M4495+Calculator!$G$39&gt;Calculator!$G$39,Calculator!$G$39-(H4495+E4495+L4495+M4495-K4495),Calculator!$G$39),D4495),0)))</f>
        <v>0</v>
      </c>
    </row>
    <row r="4496" spans="1:14" ht="15.75" thickBot="1">
      <c r="A4496" s="33" t="str">
        <f ca="1">IF(C4496=Calculator!$H$27,"F",IF(Daily!D4496+Daily!H4496=0,IF(D4495+H4495&gt;0,"L",""),""))</f>
        <v/>
      </c>
      <c r="B4496" s="34">
        <v>4495</v>
      </c>
      <c r="C4496" s="19">
        <f t="shared" ca="1" si="281"/>
        <v>50425</v>
      </c>
      <c r="D4496" s="29">
        <f t="shared" ca="1" si="283"/>
        <v>0</v>
      </c>
      <c r="E4496" s="29">
        <f ca="1">IF(C4496&lt;Calculator!$D$26,0,IF(DAY($C4496)=1,IF(D4496-Calculator!$G$24&gt;0,Calculator!$G$24,D4496),0))</f>
        <v>0</v>
      </c>
      <c r="F4496" s="29">
        <f ca="1">IF(E4496&gt;0,D4496*Calculator!$G$22/12,0)</f>
        <v>0</v>
      </c>
      <c r="G4496" s="29">
        <f ca="1">IF(E4496&gt;0,(IFERROR(-PMT(Calculator!$G$22/12,Calculator!$G$23*12,Calculator!$G$20),0))-F4496,0)</f>
        <v>0</v>
      </c>
      <c r="H4496" s="29">
        <f t="shared" ca="1" si="284"/>
        <v>0</v>
      </c>
      <c r="I4496" s="29">
        <f t="shared" ca="1" si="282"/>
        <v>0</v>
      </c>
      <c r="J4496" s="30">
        <f>Calculator!$G$40</f>
        <v>6.5000000000000002E-2</v>
      </c>
      <c r="K4496" s="29">
        <f ca="1">IF(C4496&gt;=Calculator!$G$27,IF(DAY($C4496)=1,Calculator!$G$34/2,IF(DAY($C4496)=15,Calculator!$G$34/2,0)),0)</f>
        <v>0</v>
      </c>
      <c r="L4496" s="29">
        <f ca="1">IF(DAY($C4496)=28,IF(H4496=0,0,Calculator!$G$35),0)</f>
        <v>0</v>
      </c>
      <c r="M4496" s="29">
        <f ca="1">IF(I4496&gt;0,IF(DAY($C4496)=1,SUM(INDIRECT("I"&amp;(ROW(C4495)-DAY(C4495))):I4495),0),0)</f>
        <v>0</v>
      </c>
      <c r="N4496" s="29">
        <f ca="1">IF(C4496&lt;Calculator!$G$27,0,IF(C4496=Calculator!$G$27,Calculator!$G$39,IF(H4496-K4496&lt;=0,IF(D4496&gt;Calculator!$G$39,IF(H4496-K4496+E4496+L4496+M4496+Calculator!$G$39&gt;Calculator!$G$39,Calculator!$G$39-(H4496+E4496+L4496+M4496-K4496),Calculator!$G$39),D4496),0)))</f>
        <v>0</v>
      </c>
    </row>
    <row r="4497" spans="1:14" ht="15.75" thickBot="1">
      <c r="A4497" s="33" t="str">
        <f ca="1">IF(C4497=Calculator!$H$27,"F",IF(Daily!D4497+Daily!H4497=0,IF(D4496+H4496&gt;0,"L",""),""))</f>
        <v/>
      </c>
      <c r="B4497" s="34">
        <v>4496</v>
      </c>
      <c r="C4497" s="19">
        <f t="shared" ca="1" si="281"/>
        <v>50426</v>
      </c>
      <c r="D4497" s="29">
        <f t="shared" ca="1" si="283"/>
        <v>0</v>
      </c>
      <c r="E4497" s="29">
        <f ca="1">IF(C4497&lt;Calculator!$D$26,0,IF(DAY($C4497)=1,IF(D4497-Calculator!$G$24&gt;0,Calculator!$G$24,D4497),0))</f>
        <v>0</v>
      </c>
      <c r="F4497" s="29">
        <f ca="1">IF(E4497&gt;0,D4497*Calculator!$G$22/12,0)</f>
        <v>0</v>
      </c>
      <c r="G4497" s="29">
        <f ca="1">IF(E4497&gt;0,(IFERROR(-PMT(Calculator!$G$22/12,Calculator!$G$23*12,Calculator!$G$20),0))-F4497,0)</f>
        <v>0</v>
      </c>
      <c r="H4497" s="29">
        <f t="shared" ca="1" si="284"/>
        <v>0</v>
      </c>
      <c r="I4497" s="29">
        <f t="shared" ca="1" si="282"/>
        <v>0</v>
      </c>
      <c r="J4497" s="30">
        <f>Calculator!$G$40</f>
        <v>6.5000000000000002E-2</v>
      </c>
      <c r="K4497" s="29">
        <f ca="1">IF(C4497&gt;=Calculator!$G$27,IF(DAY($C4497)=1,Calculator!$G$34/2,IF(DAY($C4497)=15,Calculator!$G$34/2,0)),0)</f>
        <v>0</v>
      </c>
      <c r="L4497" s="29">
        <f ca="1">IF(DAY($C4497)=28,IF(H4497=0,0,Calculator!$G$35),0)</f>
        <v>0</v>
      </c>
      <c r="M4497" s="29">
        <f ca="1">IF(I4497&gt;0,IF(DAY($C4497)=1,SUM(INDIRECT("I"&amp;(ROW(C4496)-DAY(C4496))):I4496),0),0)</f>
        <v>0</v>
      </c>
      <c r="N4497" s="29">
        <f ca="1">IF(C4497&lt;Calculator!$G$27,0,IF(C4497=Calculator!$G$27,Calculator!$G$39,IF(H4497-K4497&lt;=0,IF(D4497&gt;Calculator!$G$39,IF(H4497-K4497+E4497+L4497+M4497+Calculator!$G$39&gt;Calculator!$G$39,Calculator!$G$39-(H4497+E4497+L4497+M4497-K4497),Calculator!$G$39),D4497),0)))</f>
        <v>0</v>
      </c>
    </row>
    <row r="4498" spans="1:14" ht="15.75" thickBot="1">
      <c r="A4498" s="33" t="str">
        <f ca="1">IF(C4498=Calculator!$H$27,"F",IF(Daily!D4498+Daily!H4498=0,IF(D4497+H4497&gt;0,"L",""),""))</f>
        <v/>
      </c>
      <c r="B4498" s="34">
        <v>4497</v>
      </c>
      <c r="C4498" s="19">
        <f t="shared" ca="1" si="281"/>
        <v>50427</v>
      </c>
      <c r="D4498" s="29">
        <f t="shared" ca="1" si="283"/>
        <v>0</v>
      </c>
      <c r="E4498" s="29">
        <f ca="1">IF(C4498&lt;Calculator!$D$26,0,IF(DAY($C4498)=1,IF(D4498-Calculator!$G$24&gt;0,Calculator!$G$24,D4498),0))</f>
        <v>0</v>
      </c>
      <c r="F4498" s="29">
        <f ca="1">IF(E4498&gt;0,D4498*Calculator!$G$22/12,0)</f>
        <v>0</v>
      </c>
      <c r="G4498" s="29">
        <f ca="1">IF(E4498&gt;0,(IFERROR(-PMT(Calculator!$G$22/12,Calculator!$G$23*12,Calculator!$G$20),0))-F4498,0)</f>
        <v>0</v>
      </c>
      <c r="H4498" s="29">
        <f t="shared" ca="1" si="284"/>
        <v>0</v>
      </c>
      <c r="I4498" s="29">
        <f t="shared" ca="1" si="282"/>
        <v>0</v>
      </c>
      <c r="J4498" s="30">
        <f>Calculator!$G$40</f>
        <v>6.5000000000000002E-2</v>
      </c>
      <c r="K4498" s="29">
        <f ca="1">IF(C4498&gt;=Calculator!$G$27,IF(DAY($C4498)=1,Calculator!$G$34/2,IF(DAY($C4498)=15,Calculator!$G$34/2,0)),0)</f>
        <v>0</v>
      </c>
      <c r="L4498" s="29">
        <f ca="1">IF(DAY($C4498)=28,IF(H4498=0,0,Calculator!$G$35),0)</f>
        <v>0</v>
      </c>
      <c r="M4498" s="29">
        <f ca="1">IF(I4498&gt;0,IF(DAY($C4498)=1,SUM(INDIRECT("I"&amp;(ROW(C4497)-DAY(C4497))):I4497),0),0)</f>
        <v>0</v>
      </c>
      <c r="N4498" s="29">
        <f ca="1">IF(C4498&lt;Calculator!$G$27,0,IF(C4498=Calculator!$G$27,Calculator!$G$39,IF(H4498-K4498&lt;=0,IF(D4498&gt;Calculator!$G$39,IF(H4498-K4498+E4498+L4498+M4498+Calculator!$G$39&gt;Calculator!$G$39,Calculator!$G$39-(H4498+E4498+L4498+M4498-K4498),Calculator!$G$39),D4498),0)))</f>
        <v>0</v>
      </c>
    </row>
    <row r="4499" spans="1:14" ht="15.75" thickBot="1">
      <c r="A4499" s="33" t="str">
        <f ca="1">IF(C4499=Calculator!$H$27,"F",IF(Daily!D4499+Daily!H4499=0,IF(D4498+H4498&gt;0,"L",""),""))</f>
        <v/>
      </c>
      <c r="B4499" s="34">
        <v>4498</v>
      </c>
      <c r="C4499" s="19">
        <f t="shared" ca="1" si="281"/>
        <v>50428</v>
      </c>
      <c r="D4499" s="29">
        <f t="shared" ca="1" si="283"/>
        <v>0</v>
      </c>
      <c r="E4499" s="29">
        <f ca="1">IF(C4499&lt;Calculator!$D$26,0,IF(DAY($C4499)=1,IF(D4499-Calculator!$G$24&gt;0,Calculator!$G$24,D4499),0))</f>
        <v>0</v>
      </c>
      <c r="F4499" s="29">
        <f ca="1">IF(E4499&gt;0,D4499*Calculator!$G$22/12,0)</f>
        <v>0</v>
      </c>
      <c r="G4499" s="29">
        <f ca="1">IF(E4499&gt;0,(IFERROR(-PMT(Calculator!$G$22/12,Calculator!$G$23*12,Calculator!$G$20),0))-F4499,0)</f>
        <v>0</v>
      </c>
      <c r="H4499" s="29">
        <f t="shared" ca="1" si="284"/>
        <v>0</v>
      </c>
      <c r="I4499" s="29">
        <f t="shared" ca="1" si="282"/>
        <v>0</v>
      </c>
      <c r="J4499" s="30">
        <f>Calculator!$G$40</f>
        <v>6.5000000000000002E-2</v>
      </c>
      <c r="K4499" s="29">
        <f ca="1">IF(C4499&gt;=Calculator!$G$27,IF(DAY($C4499)=1,Calculator!$G$34/2,IF(DAY($C4499)=15,Calculator!$G$34/2,0)),0)</f>
        <v>0</v>
      </c>
      <c r="L4499" s="29">
        <f ca="1">IF(DAY($C4499)=28,IF(H4499=0,0,Calculator!$G$35),0)</f>
        <v>0</v>
      </c>
      <c r="M4499" s="29">
        <f ca="1">IF(I4499&gt;0,IF(DAY($C4499)=1,SUM(INDIRECT("I"&amp;(ROW(C4498)-DAY(C4498))):I4498),0),0)</f>
        <v>0</v>
      </c>
      <c r="N4499" s="29">
        <f ca="1">IF(C4499&lt;Calculator!$G$27,0,IF(C4499=Calculator!$G$27,Calculator!$G$39,IF(H4499-K4499&lt;=0,IF(D4499&gt;Calculator!$G$39,IF(H4499-K4499+E4499+L4499+M4499+Calculator!$G$39&gt;Calculator!$G$39,Calculator!$G$39-(H4499+E4499+L4499+M4499-K4499),Calculator!$G$39),D4499),0)))</f>
        <v>0</v>
      </c>
    </row>
    <row r="4500" spans="1:14" ht="15.75" thickBot="1">
      <c r="A4500" s="33" t="str">
        <f ca="1">IF(C4500=Calculator!$H$27,"F",IF(Daily!D4500+Daily!H4500=0,IF(D4499+H4499&gt;0,"L",""),""))</f>
        <v/>
      </c>
      <c r="B4500" s="34">
        <v>4499</v>
      </c>
      <c r="C4500" s="19">
        <f t="shared" ca="1" si="281"/>
        <v>50429</v>
      </c>
      <c r="D4500" s="29">
        <f t="shared" ca="1" si="283"/>
        <v>0</v>
      </c>
      <c r="E4500" s="29">
        <f ca="1">IF(C4500&lt;Calculator!$D$26,0,IF(DAY($C4500)=1,IF(D4500-Calculator!$G$24&gt;0,Calculator!$G$24,D4500),0))</f>
        <v>0</v>
      </c>
      <c r="F4500" s="29">
        <f ca="1">IF(E4500&gt;0,D4500*Calculator!$G$22/12,0)</f>
        <v>0</v>
      </c>
      <c r="G4500" s="29">
        <f ca="1">IF(E4500&gt;0,(IFERROR(-PMT(Calculator!$G$22/12,Calculator!$G$23*12,Calculator!$G$20),0))-F4500,0)</f>
        <v>0</v>
      </c>
      <c r="H4500" s="29">
        <f t="shared" ca="1" si="284"/>
        <v>0</v>
      </c>
      <c r="I4500" s="29">
        <f t="shared" ca="1" si="282"/>
        <v>0</v>
      </c>
      <c r="J4500" s="30">
        <f>Calculator!$G$40</f>
        <v>6.5000000000000002E-2</v>
      </c>
      <c r="K4500" s="29">
        <f ca="1">IF(C4500&gt;=Calculator!$G$27,IF(DAY($C4500)=1,Calculator!$G$34/2,IF(DAY($C4500)=15,Calculator!$G$34/2,0)),0)</f>
        <v>0</v>
      </c>
      <c r="L4500" s="29">
        <f ca="1">IF(DAY($C4500)=28,IF(H4500=0,0,Calculator!$G$35),0)</f>
        <v>0</v>
      </c>
      <c r="M4500" s="29">
        <f ca="1">IF(I4500&gt;0,IF(DAY($C4500)=1,SUM(INDIRECT("I"&amp;(ROW(C4499)-DAY(C4499))):I4499),0),0)</f>
        <v>0</v>
      </c>
      <c r="N4500" s="29">
        <f ca="1">IF(C4500&lt;Calculator!$G$27,0,IF(C4500=Calculator!$G$27,Calculator!$G$39,IF(H4500-K4500&lt;=0,IF(D4500&gt;Calculator!$G$39,IF(H4500-K4500+E4500+L4500+M4500+Calculator!$G$39&gt;Calculator!$G$39,Calculator!$G$39-(H4500+E4500+L4500+M4500-K4500),Calculator!$G$39),D4500),0)))</f>
        <v>0</v>
      </c>
    </row>
    <row r="4501" spans="1:14" ht="15.75" thickBot="1">
      <c r="A4501" s="33" t="str">
        <f ca="1">IF(C4501=Calculator!$H$27,"F",IF(Daily!D4501+Daily!H4501=0,IF(D4500+H4500&gt;0,"L",""),""))</f>
        <v/>
      </c>
      <c r="B4501" s="34">
        <v>4500</v>
      </c>
      <c r="C4501" s="19">
        <f t="shared" ca="1" si="281"/>
        <v>50430</v>
      </c>
      <c r="D4501" s="29">
        <f t="shared" ca="1" si="283"/>
        <v>0</v>
      </c>
      <c r="E4501" s="29">
        <f ca="1">IF(C4501&lt;Calculator!$D$26,0,IF(DAY($C4501)=1,IF(D4501-Calculator!$G$24&gt;0,Calculator!$G$24,D4501),0))</f>
        <v>0</v>
      </c>
      <c r="F4501" s="29">
        <f ca="1">IF(E4501&gt;0,D4501*Calculator!$G$22/12,0)</f>
        <v>0</v>
      </c>
      <c r="G4501" s="29">
        <f ca="1">IF(E4501&gt;0,(IFERROR(-PMT(Calculator!$G$22/12,Calculator!$G$23*12,Calculator!$G$20),0))-F4501,0)</f>
        <v>0</v>
      </c>
      <c r="H4501" s="29">
        <f t="shared" ca="1" si="284"/>
        <v>0</v>
      </c>
      <c r="I4501" s="29">
        <f t="shared" ca="1" si="282"/>
        <v>0</v>
      </c>
      <c r="J4501" s="30">
        <f>Calculator!$G$40</f>
        <v>6.5000000000000002E-2</v>
      </c>
      <c r="K4501" s="29">
        <f ca="1">IF(C4501&gt;=Calculator!$G$27,IF(DAY($C4501)=1,Calculator!$G$34/2,IF(DAY($C4501)=15,Calculator!$G$34/2,0)),0)</f>
        <v>0</v>
      </c>
      <c r="L4501" s="29">
        <f ca="1">IF(DAY($C4501)=28,IF(H4501=0,0,Calculator!$G$35),0)</f>
        <v>0</v>
      </c>
      <c r="M4501" s="29">
        <f ca="1">IF(I4501&gt;0,IF(DAY($C4501)=1,SUM(INDIRECT("I"&amp;(ROW(C4500)-DAY(C4500))):I4500),0),0)</f>
        <v>0</v>
      </c>
      <c r="N4501" s="29">
        <f ca="1">IF(C4501&lt;Calculator!$G$27,0,IF(C4501=Calculator!$G$27,Calculator!$G$39,IF(H4501-K4501&lt;=0,IF(D4501&gt;Calculator!$G$39,IF(H4501-K4501+E4501+L4501+M4501+Calculator!$G$39&gt;Calculator!$G$39,Calculator!$G$39-(H4501+E4501+L4501+M4501-K4501),Calculator!$G$39),D4501),0)))</f>
        <v>0</v>
      </c>
    </row>
    <row r="4502" spans="1:14" ht="15.75" thickBot="1">
      <c r="A4502" s="33" t="str">
        <f ca="1">IF(C4502=Calculator!$H$27,"F",IF(Daily!D4502+Daily!H4502=0,IF(D4501+H4501&gt;0,"L",""),""))</f>
        <v/>
      </c>
      <c r="B4502" s="34">
        <v>4501</v>
      </c>
      <c r="C4502" s="19">
        <f t="shared" ca="1" si="281"/>
        <v>50431</v>
      </c>
      <c r="D4502" s="29">
        <f t="shared" ca="1" si="283"/>
        <v>0</v>
      </c>
      <c r="E4502" s="29">
        <f ca="1">IF(C4502&lt;Calculator!$D$26,0,IF(DAY($C4502)=1,IF(D4502-Calculator!$G$24&gt;0,Calculator!$G$24,D4502),0))</f>
        <v>0</v>
      </c>
      <c r="F4502" s="29">
        <f ca="1">IF(E4502&gt;0,D4502*Calculator!$G$22/12,0)</f>
        <v>0</v>
      </c>
      <c r="G4502" s="29">
        <f ca="1">IF(E4502&gt;0,(IFERROR(-PMT(Calculator!$G$22/12,Calculator!$G$23*12,Calculator!$G$20),0))-F4502,0)</f>
        <v>0</v>
      </c>
      <c r="H4502" s="29">
        <f t="shared" ca="1" si="284"/>
        <v>0</v>
      </c>
      <c r="I4502" s="29">
        <f t="shared" ca="1" si="282"/>
        <v>0</v>
      </c>
      <c r="J4502" s="30">
        <f>Calculator!$G$40</f>
        <v>6.5000000000000002E-2</v>
      </c>
      <c r="K4502" s="29">
        <f ca="1">IF(C4502&gt;=Calculator!$G$27,IF(DAY($C4502)=1,Calculator!$G$34/2,IF(DAY($C4502)=15,Calculator!$G$34/2,0)),0)</f>
        <v>0</v>
      </c>
      <c r="L4502" s="29">
        <f ca="1">IF(DAY($C4502)=28,IF(H4502=0,0,Calculator!$G$35),0)</f>
        <v>0</v>
      </c>
      <c r="M4502" s="29">
        <f ca="1">IF(I4502&gt;0,IF(DAY($C4502)=1,SUM(INDIRECT("I"&amp;(ROW(C4501)-DAY(C4501))):I4501),0),0)</f>
        <v>0</v>
      </c>
      <c r="N4502" s="29">
        <f ca="1">IF(C4502&lt;Calculator!$G$27,0,IF(C4502=Calculator!$G$27,Calculator!$G$39,IF(H4502-K4502&lt;=0,IF(D4502&gt;Calculator!$G$39,IF(H4502-K4502+E4502+L4502+M4502+Calculator!$G$39&gt;Calculator!$G$39,Calculator!$G$39-(H4502+E4502+L4502+M4502-K4502),Calculator!$G$39),D4502),0)))</f>
        <v>0</v>
      </c>
    </row>
    <row r="4503" spans="1:14" ht="15.75" thickBot="1">
      <c r="A4503" s="33" t="str">
        <f ca="1">IF(C4503=Calculator!$H$27,"F",IF(Daily!D4503+Daily!H4503=0,IF(D4502+H4502&gt;0,"L",""),""))</f>
        <v/>
      </c>
      <c r="B4503" s="34">
        <v>4502</v>
      </c>
      <c r="C4503" s="19">
        <f t="shared" ca="1" si="281"/>
        <v>50432</v>
      </c>
      <c r="D4503" s="29">
        <f t="shared" ca="1" si="283"/>
        <v>0</v>
      </c>
      <c r="E4503" s="29">
        <f ca="1">IF(C4503&lt;Calculator!$D$26,0,IF(DAY($C4503)=1,IF(D4503-Calculator!$G$24&gt;0,Calculator!$G$24,D4503),0))</f>
        <v>0</v>
      </c>
      <c r="F4503" s="29">
        <f ca="1">IF(E4503&gt;0,D4503*Calculator!$G$22/12,0)</f>
        <v>0</v>
      </c>
      <c r="G4503" s="29">
        <f ca="1">IF(E4503&gt;0,(IFERROR(-PMT(Calculator!$G$22/12,Calculator!$G$23*12,Calculator!$G$20),0))-F4503,0)</f>
        <v>0</v>
      </c>
      <c r="H4503" s="29">
        <f t="shared" ca="1" si="284"/>
        <v>0</v>
      </c>
      <c r="I4503" s="29">
        <f t="shared" ca="1" si="282"/>
        <v>0</v>
      </c>
      <c r="J4503" s="30">
        <f>Calculator!$G$40</f>
        <v>6.5000000000000002E-2</v>
      </c>
      <c r="K4503" s="29">
        <f ca="1">IF(C4503&gt;=Calculator!$G$27,IF(DAY($C4503)=1,Calculator!$G$34/2,IF(DAY($C4503)=15,Calculator!$G$34/2,0)),0)</f>
        <v>0</v>
      </c>
      <c r="L4503" s="29">
        <f ca="1">IF(DAY($C4503)=28,IF(H4503=0,0,Calculator!$G$35),0)</f>
        <v>0</v>
      </c>
      <c r="M4503" s="29">
        <f ca="1">IF(I4503&gt;0,IF(DAY($C4503)=1,SUM(INDIRECT("I"&amp;(ROW(C4502)-DAY(C4502))):I4502),0),0)</f>
        <v>0</v>
      </c>
      <c r="N4503" s="29">
        <f ca="1">IF(C4503&lt;Calculator!$G$27,0,IF(C4503=Calculator!$G$27,Calculator!$G$39,IF(H4503-K4503&lt;=0,IF(D4503&gt;Calculator!$G$39,IF(H4503-K4503+E4503+L4503+M4503+Calculator!$G$39&gt;Calculator!$G$39,Calculator!$G$39-(H4503+E4503+L4503+M4503-K4503),Calculator!$G$39),D4503),0)))</f>
        <v>0</v>
      </c>
    </row>
    <row r="4504" spans="1:14" ht="15.75" thickBot="1">
      <c r="A4504" s="33" t="str">
        <f ca="1">IF(C4504=Calculator!$H$27,"F",IF(Daily!D4504+Daily!H4504=0,IF(D4503+H4503&gt;0,"L",""),""))</f>
        <v/>
      </c>
      <c r="B4504" s="34">
        <v>4503</v>
      </c>
      <c r="C4504" s="19">
        <f t="shared" ca="1" si="281"/>
        <v>50433</v>
      </c>
      <c r="D4504" s="29">
        <f t="shared" ca="1" si="283"/>
        <v>0</v>
      </c>
      <c r="E4504" s="29">
        <f ca="1">IF(C4504&lt;Calculator!$D$26,0,IF(DAY($C4504)=1,IF(D4504-Calculator!$G$24&gt;0,Calculator!$G$24,D4504),0))</f>
        <v>0</v>
      </c>
      <c r="F4504" s="29">
        <f ca="1">IF(E4504&gt;0,D4504*Calculator!$G$22/12,0)</f>
        <v>0</v>
      </c>
      <c r="G4504" s="29">
        <f ca="1">IF(E4504&gt;0,(IFERROR(-PMT(Calculator!$G$22/12,Calculator!$G$23*12,Calculator!$G$20),0))-F4504,0)</f>
        <v>0</v>
      </c>
      <c r="H4504" s="29">
        <f t="shared" ca="1" si="284"/>
        <v>0</v>
      </c>
      <c r="I4504" s="29">
        <f t="shared" ca="1" si="282"/>
        <v>0</v>
      </c>
      <c r="J4504" s="30">
        <f>Calculator!$G$40</f>
        <v>6.5000000000000002E-2</v>
      </c>
      <c r="K4504" s="29">
        <f ca="1">IF(C4504&gt;=Calculator!$G$27,IF(DAY($C4504)=1,Calculator!$G$34/2,IF(DAY($C4504)=15,Calculator!$G$34/2,0)),0)</f>
        <v>0</v>
      </c>
      <c r="L4504" s="29">
        <f ca="1">IF(DAY($C4504)=28,IF(H4504=0,0,Calculator!$G$35),0)</f>
        <v>0</v>
      </c>
      <c r="M4504" s="29">
        <f ca="1">IF(I4504&gt;0,IF(DAY($C4504)=1,SUM(INDIRECT("I"&amp;(ROW(C4503)-DAY(C4503))):I4503),0),0)</f>
        <v>0</v>
      </c>
      <c r="N4504" s="29">
        <f ca="1">IF(C4504&lt;Calculator!$G$27,0,IF(C4504=Calculator!$G$27,Calculator!$G$39,IF(H4504-K4504&lt;=0,IF(D4504&gt;Calculator!$G$39,IF(H4504-K4504+E4504+L4504+M4504+Calculator!$G$39&gt;Calculator!$G$39,Calculator!$G$39-(H4504+E4504+L4504+M4504-K4504),Calculator!$G$39),D4504),0)))</f>
        <v>0</v>
      </c>
    </row>
    <row r="4505" spans="1:14" ht="15.75" thickBot="1">
      <c r="A4505" s="33" t="str">
        <f ca="1">IF(C4505=Calculator!$H$27,"F",IF(Daily!D4505+Daily!H4505=0,IF(D4504+H4504&gt;0,"L",""),""))</f>
        <v/>
      </c>
      <c r="B4505" s="34">
        <v>4504</v>
      </c>
      <c r="C4505" s="19">
        <f t="shared" ca="1" si="281"/>
        <v>50434</v>
      </c>
      <c r="D4505" s="29">
        <f t="shared" ca="1" si="283"/>
        <v>0</v>
      </c>
      <c r="E4505" s="29">
        <f ca="1">IF(C4505&lt;Calculator!$D$26,0,IF(DAY($C4505)=1,IF(D4505-Calculator!$G$24&gt;0,Calculator!$G$24,D4505),0))</f>
        <v>0</v>
      </c>
      <c r="F4505" s="29">
        <f ca="1">IF(E4505&gt;0,D4505*Calculator!$G$22/12,0)</f>
        <v>0</v>
      </c>
      <c r="G4505" s="29">
        <f ca="1">IF(E4505&gt;0,(IFERROR(-PMT(Calculator!$G$22/12,Calculator!$G$23*12,Calculator!$G$20),0))-F4505,0)</f>
        <v>0</v>
      </c>
      <c r="H4505" s="29">
        <f t="shared" ca="1" si="284"/>
        <v>0</v>
      </c>
      <c r="I4505" s="29">
        <f t="shared" ca="1" si="282"/>
        <v>0</v>
      </c>
      <c r="J4505" s="30">
        <f>Calculator!$G$40</f>
        <v>6.5000000000000002E-2</v>
      </c>
      <c r="K4505" s="29">
        <f ca="1">IF(C4505&gt;=Calculator!$G$27,IF(DAY($C4505)=1,Calculator!$G$34/2,IF(DAY($C4505)=15,Calculator!$G$34/2,0)),0)</f>
        <v>0</v>
      </c>
      <c r="L4505" s="29">
        <f ca="1">IF(DAY($C4505)=28,IF(H4505=0,0,Calculator!$G$35),0)</f>
        <v>0</v>
      </c>
      <c r="M4505" s="29">
        <f ca="1">IF(I4505&gt;0,IF(DAY($C4505)=1,SUM(INDIRECT("I"&amp;(ROW(C4504)-DAY(C4504))):I4504),0),0)</f>
        <v>0</v>
      </c>
      <c r="N4505" s="29">
        <f ca="1">IF(C4505&lt;Calculator!$G$27,0,IF(C4505=Calculator!$G$27,Calculator!$G$39,IF(H4505-K4505&lt;=0,IF(D4505&gt;Calculator!$G$39,IF(H4505-K4505+E4505+L4505+M4505+Calculator!$G$39&gt;Calculator!$G$39,Calculator!$G$39-(H4505+E4505+L4505+M4505-K4505),Calculator!$G$39),D4505),0)))</f>
        <v>0</v>
      </c>
    </row>
    <row r="4506" spans="1:14" ht="15.75" thickBot="1">
      <c r="A4506" s="33" t="str">
        <f ca="1">IF(C4506=Calculator!$H$27,"F",IF(Daily!D4506+Daily!H4506=0,IF(D4505+H4505&gt;0,"L",""),""))</f>
        <v/>
      </c>
      <c r="B4506" s="34">
        <v>4505</v>
      </c>
      <c r="C4506" s="19">
        <f t="shared" ca="1" si="281"/>
        <v>50435</v>
      </c>
      <c r="D4506" s="29">
        <f t="shared" ca="1" si="283"/>
        <v>0</v>
      </c>
      <c r="E4506" s="29">
        <f ca="1">IF(C4506&lt;Calculator!$D$26,0,IF(DAY($C4506)=1,IF(D4506-Calculator!$G$24&gt;0,Calculator!$G$24,D4506),0))</f>
        <v>0</v>
      </c>
      <c r="F4506" s="29">
        <f ca="1">IF(E4506&gt;0,D4506*Calculator!$G$22/12,0)</f>
        <v>0</v>
      </c>
      <c r="G4506" s="29">
        <f ca="1">IF(E4506&gt;0,(IFERROR(-PMT(Calculator!$G$22/12,Calculator!$G$23*12,Calculator!$G$20),0))-F4506,0)</f>
        <v>0</v>
      </c>
      <c r="H4506" s="29">
        <f t="shared" ca="1" si="284"/>
        <v>0</v>
      </c>
      <c r="I4506" s="29">
        <f t="shared" ca="1" si="282"/>
        <v>0</v>
      </c>
      <c r="J4506" s="30">
        <f>Calculator!$G$40</f>
        <v>6.5000000000000002E-2</v>
      </c>
      <c r="K4506" s="29">
        <f ca="1">IF(C4506&gt;=Calculator!$G$27,IF(DAY($C4506)=1,Calculator!$G$34/2,IF(DAY($C4506)=15,Calculator!$G$34/2,0)),0)</f>
        <v>0</v>
      </c>
      <c r="L4506" s="29">
        <f ca="1">IF(DAY($C4506)=28,IF(H4506=0,0,Calculator!$G$35),0)</f>
        <v>0</v>
      </c>
      <c r="M4506" s="29">
        <f ca="1">IF(I4506&gt;0,IF(DAY($C4506)=1,SUM(INDIRECT("I"&amp;(ROW(C4505)-DAY(C4505))):I4505),0),0)</f>
        <v>0</v>
      </c>
      <c r="N4506" s="29">
        <f ca="1">IF(C4506&lt;Calculator!$G$27,0,IF(C4506=Calculator!$G$27,Calculator!$G$39,IF(H4506-K4506&lt;=0,IF(D4506&gt;Calculator!$G$39,IF(H4506-K4506+E4506+L4506+M4506+Calculator!$G$39&gt;Calculator!$G$39,Calculator!$G$39-(H4506+E4506+L4506+M4506-K4506),Calculator!$G$39),D4506),0)))</f>
        <v>0</v>
      </c>
    </row>
    <row r="4507" spans="1:14" ht="15.75" thickBot="1">
      <c r="A4507" s="33" t="str">
        <f ca="1">IF(C4507=Calculator!$H$27,"F",IF(Daily!D4507+Daily!H4507=0,IF(D4506+H4506&gt;0,"L",""),""))</f>
        <v/>
      </c>
      <c r="B4507" s="34">
        <v>4506</v>
      </c>
      <c r="C4507" s="19">
        <f t="shared" ca="1" si="281"/>
        <v>50436</v>
      </c>
      <c r="D4507" s="29">
        <f t="shared" ca="1" si="283"/>
        <v>0</v>
      </c>
      <c r="E4507" s="29">
        <f ca="1">IF(C4507&lt;Calculator!$D$26,0,IF(DAY($C4507)=1,IF(D4507-Calculator!$G$24&gt;0,Calculator!$G$24,D4507),0))</f>
        <v>0</v>
      </c>
      <c r="F4507" s="29">
        <f ca="1">IF(E4507&gt;0,D4507*Calculator!$G$22/12,0)</f>
        <v>0</v>
      </c>
      <c r="G4507" s="29">
        <f ca="1">IF(E4507&gt;0,(IFERROR(-PMT(Calculator!$G$22/12,Calculator!$G$23*12,Calculator!$G$20),0))-F4507,0)</f>
        <v>0</v>
      </c>
      <c r="H4507" s="29">
        <f t="shared" ca="1" si="284"/>
        <v>0</v>
      </c>
      <c r="I4507" s="29">
        <f t="shared" ca="1" si="282"/>
        <v>0</v>
      </c>
      <c r="J4507" s="30">
        <f>Calculator!$G$40</f>
        <v>6.5000000000000002E-2</v>
      </c>
      <c r="K4507" s="29">
        <f ca="1">IF(C4507&gt;=Calculator!$G$27,IF(DAY($C4507)=1,Calculator!$G$34/2,IF(DAY($C4507)=15,Calculator!$G$34/2,0)),0)</f>
        <v>0</v>
      </c>
      <c r="L4507" s="29">
        <f ca="1">IF(DAY($C4507)=28,IF(H4507=0,0,Calculator!$G$35),0)</f>
        <v>0</v>
      </c>
      <c r="M4507" s="29">
        <f ca="1">IF(I4507&gt;0,IF(DAY($C4507)=1,SUM(INDIRECT("I"&amp;(ROW(C4506)-DAY(C4506))):I4506),0),0)</f>
        <v>0</v>
      </c>
      <c r="N4507" s="29">
        <f ca="1">IF(C4507&lt;Calculator!$G$27,0,IF(C4507=Calculator!$G$27,Calculator!$G$39,IF(H4507-K4507&lt;=0,IF(D4507&gt;Calculator!$G$39,IF(H4507-K4507+E4507+L4507+M4507+Calculator!$G$39&gt;Calculator!$G$39,Calculator!$G$39-(H4507+E4507+L4507+M4507-K4507),Calculator!$G$39),D4507),0)))</f>
        <v>0</v>
      </c>
    </row>
    <row r="4508" spans="1:14" ht="15.75" thickBot="1">
      <c r="A4508" s="33" t="str">
        <f ca="1">IF(C4508=Calculator!$H$27,"F",IF(Daily!D4508+Daily!H4508=0,IF(D4507+H4507&gt;0,"L",""),""))</f>
        <v/>
      </c>
      <c r="B4508" s="34">
        <v>4507</v>
      </c>
      <c r="C4508" s="19">
        <f t="shared" ca="1" si="281"/>
        <v>50437</v>
      </c>
      <c r="D4508" s="29">
        <f t="shared" ca="1" si="283"/>
        <v>0</v>
      </c>
      <c r="E4508" s="29">
        <f ca="1">IF(C4508&lt;Calculator!$D$26,0,IF(DAY($C4508)=1,IF(D4508-Calculator!$G$24&gt;0,Calculator!$G$24,D4508),0))</f>
        <v>0</v>
      </c>
      <c r="F4508" s="29">
        <f ca="1">IF(E4508&gt;0,D4508*Calculator!$G$22/12,0)</f>
        <v>0</v>
      </c>
      <c r="G4508" s="29">
        <f ca="1">IF(E4508&gt;0,(IFERROR(-PMT(Calculator!$G$22/12,Calculator!$G$23*12,Calculator!$G$20),0))-F4508,0)</f>
        <v>0</v>
      </c>
      <c r="H4508" s="29">
        <f t="shared" ca="1" si="284"/>
        <v>0</v>
      </c>
      <c r="I4508" s="29">
        <f t="shared" ca="1" si="282"/>
        <v>0</v>
      </c>
      <c r="J4508" s="30">
        <f>Calculator!$G$40</f>
        <v>6.5000000000000002E-2</v>
      </c>
      <c r="K4508" s="29">
        <f ca="1">IF(C4508&gt;=Calculator!$G$27,IF(DAY($C4508)=1,Calculator!$G$34/2,IF(DAY($C4508)=15,Calculator!$G$34/2,0)),0)</f>
        <v>4500</v>
      </c>
      <c r="L4508" s="29">
        <f ca="1">IF(DAY($C4508)=28,IF(H4508=0,0,Calculator!$G$35),0)</f>
        <v>0</v>
      </c>
      <c r="M4508" s="29">
        <f ca="1">IF(I4508&gt;0,IF(DAY($C4508)=1,SUM(INDIRECT("I"&amp;(ROW(C4507)-DAY(C4507))):I4507),0),0)</f>
        <v>0</v>
      </c>
      <c r="N4508" s="29">
        <f ca="1">IF(C4508&lt;Calculator!$G$27,0,IF(C4508=Calculator!$G$27,Calculator!$G$39,IF(H4508-K4508&lt;=0,IF(D4508&gt;Calculator!$G$39,IF(H4508-K4508+E4508+L4508+M4508+Calculator!$G$39&gt;Calculator!$G$39,Calculator!$G$39-(H4508+E4508+L4508+M4508-K4508),Calculator!$G$39),D4508),0)))</f>
        <v>0</v>
      </c>
    </row>
    <row r="4509" spans="1:14" ht="15.75" thickBot="1">
      <c r="A4509" s="33" t="str">
        <f ca="1">IF(C4509=Calculator!$H$27,"F",IF(Daily!D4509+Daily!H4509=0,IF(D4508+H4508&gt;0,"L",""),""))</f>
        <v/>
      </c>
      <c r="B4509" s="34">
        <v>4508</v>
      </c>
      <c r="C4509" s="19">
        <f t="shared" ca="1" si="281"/>
        <v>50438</v>
      </c>
      <c r="D4509" s="29">
        <f t="shared" ca="1" si="283"/>
        <v>0</v>
      </c>
      <c r="E4509" s="29">
        <f ca="1">IF(C4509&lt;Calculator!$D$26,0,IF(DAY($C4509)=1,IF(D4509-Calculator!$G$24&gt;0,Calculator!$G$24,D4509),0))</f>
        <v>0</v>
      </c>
      <c r="F4509" s="29">
        <f ca="1">IF(E4509&gt;0,D4509*Calculator!$G$22/12,0)</f>
        <v>0</v>
      </c>
      <c r="G4509" s="29">
        <f ca="1">IF(E4509&gt;0,(IFERROR(-PMT(Calculator!$G$22/12,Calculator!$G$23*12,Calculator!$G$20),0))-F4509,0)</f>
        <v>0</v>
      </c>
      <c r="H4509" s="29">
        <f t="shared" ca="1" si="284"/>
        <v>0</v>
      </c>
      <c r="I4509" s="29">
        <f t="shared" ca="1" si="282"/>
        <v>0</v>
      </c>
      <c r="J4509" s="30">
        <f>Calculator!$G$40</f>
        <v>6.5000000000000002E-2</v>
      </c>
      <c r="K4509" s="29">
        <f ca="1">IF(C4509&gt;=Calculator!$G$27,IF(DAY($C4509)=1,Calculator!$G$34/2,IF(DAY($C4509)=15,Calculator!$G$34/2,0)),0)</f>
        <v>0</v>
      </c>
      <c r="L4509" s="29">
        <f ca="1">IF(DAY($C4509)=28,IF(H4509=0,0,Calculator!$G$35),0)</f>
        <v>0</v>
      </c>
      <c r="M4509" s="29">
        <f ca="1">IF(I4509&gt;0,IF(DAY($C4509)=1,SUM(INDIRECT("I"&amp;(ROW(C4508)-DAY(C4508))):I4508),0),0)</f>
        <v>0</v>
      </c>
      <c r="N4509" s="29">
        <f ca="1">IF(C4509&lt;Calculator!$G$27,0,IF(C4509=Calculator!$G$27,Calculator!$G$39,IF(H4509-K4509&lt;=0,IF(D4509&gt;Calculator!$G$39,IF(H4509-K4509+E4509+L4509+M4509+Calculator!$G$39&gt;Calculator!$G$39,Calculator!$G$39-(H4509+E4509+L4509+M4509-K4509),Calculator!$G$39),D4509),0)))</f>
        <v>0</v>
      </c>
    </row>
    <row r="4510" spans="1:14" ht="15.75" thickBot="1">
      <c r="A4510" s="33" t="str">
        <f ca="1">IF(C4510=Calculator!$H$27,"F",IF(Daily!D4510+Daily!H4510=0,IF(D4509+H4509&gt;0,"L",""),""))</f>
        <v/>
      </c>
      <c r="B4510" s="34">
        <v>4509</v>
      </c>
      <c r="C4510" s="19">
        <f t="shared" ca="1" si="281"/>
        <v>50439</v>
      </c>
      <c r="D4510" s="29">
        <f t="shared" ca="1" si="283"/>
        <v>0</v>
      </c>
      <c r="E4510" s="29">
        <f ca="1">IF(C4510&lt;Calculator!$D$26,0,IF(DAY($C4510)=1,IF(D4510-Calculator!$G$24&gt;0,Calculator!$G$24,D4510),0))</f>
        <v>0</v>
      </c>
      <c r="F4510" s="29">
        <f ca="1">IF(E4510&gt;0,D4510*Calculator!$G$22/12,0)</f>
        <v>0</v>
      </c>
      <c r="G4510" s="29">
        <f ca="1">IF(E4510&gt;0,(IFERROR(-PMT(Calculator!$G$22/12,Calculator!$G$23*12,Calculator!$G$20),0))-F4510,0)</f>
        <v>0</v>
      </c>
      <c r="H4510" s="29">
        <f t="shared" ca="1" si="284"/>
        <v>0</v>
      </c>
      <c r="I4510" s="29">
        <f t="shared" ca="1" si="282"/>
        <v>0</v>
      </c>
      <c r="J4510" s="30">
        <f>Calculator!$G$40</f>
        <v>6.5000000000000002E-2</v>
      </c>
      <c r="K4510" s="29">
        <f ca="1">IF(C4510&gt;=Calculator!$G$27,IF(DAY($C4510)=1,Calculator!$G$34/2,IF(DAY($C4510)=15,Calculator!$G$34/2,0)),0)</f>
        <v>0</v>
      </c>
      <c r="L4510" s="29">
        <f ca="1">IF(DAY($C4510)=28,IF(H4510=0,0,Calculator!$G$35),0)</f>
        <v>0</v>
      </c>
      <c r="M4510" s="29">
        <f ca="1">IF(I4510&gt;0,IF(DAY($C4510)=1,SUM(INDIRECT("I"&amp;(ROW(C4509)-DAY(C4509))):I4509),0),0)</f>
        <v>0</v>
      </c>
      <c r="N4510" s="29">
        <f ca="1">IF(C4510&lt;Calculator!$G$27,0,IF(C4510=Calculator!$G$27,Calculator!$G$39,IF(H4510-K4510&lt;=0,IF(D4510&gt;Calculator!$G$39,IF(H4510-K4510+E4510+L4510+M4510+Calculator!$G$39&gt;Calculator!$G$39,Calculator!$G$39-(H4510+E4510+L4510+M4510-K4510),Calculator!$G$39),D4510),0)))</f>
        <v>0</v>
      </c>
    </row>
    <row r="4511" spans="1:14" ht="15.75" thickBot="1">
      <c r="A4511" s="33" t="str">
        <f ca="1">IF(C4511=Calculator!$H$27,"F",IF(Daily!D4511+Daily!H4511=0,IF(D4510+H4510&gt;0,"L",""),""))</f>
        <v/>
      </c>
      <c r="B4511" s="34">
        <v>4510</v>
      </c>
      <c r="C4511" s="19">
        <f t="shared" ca="1" si="281"/>
        <v>50440</v>
      </c>
      <c r="D4511" s="29">
        <f t="shared" ca="1" si="283"/>
        <v>0</v>
      </c>
      <c r="E4511" s="29">
        <f ca="1">IF(C4511&lt;Calculator!$D$26,0,IF(DAY($C4511)=1,IF(D4511-Calculator!$G$24&gt;0,Calculator!$G$24,D4511),0))</f>
        <v>0</v>
      </c>
      <c r="F4511" s="29">
        <f ca="1">IF(E4511&gt;0,D4511*Calculator!$G$22/12,0)</f>
        <v>0</v>
      </c>
      <c r="G4511" s="29">
        <f ca="1">IF(E4511&gt;0,(IFERROR(-PMT(Calculator!$G$22/12,Calculator!$G$23*12,Calculator!$G$20),0))-F4511,0)</f>
        <v>0</v>
      </c>
      <c r="H4511" s="29">
        <f t="shared" ca="1" si="284"/>
        <v>0</v>
      </c>
      <c r="I4511" s="29">
        <f t="shared" ca="1" si="282"/>
        <v>0</v>
      </c>
      <c r="J4511" s="30">
        <f>Calculator!$G$40</f>
        <v>6.5000000000000002E-2</v>
      </c>
      <c r="K4511" s="29">
        <f ca="1">IF(C4511&gt;=Calculator!$G$27,IF(DAY($C4511)=1,Calculator!$G$34/2,IF(DAY($C4511)=15,Calculator!$G$34/2,0)),0)</f>
        <v>0</v>
      </c>
      <c r="L4511" s="29">
        <f ca="1">IF(DAY($C4511)=28,IF(H4511=0,0,Calculator!$G$35),0)</f>
        <v>0</v>
      </c>
      <c r="M4511" s="29">
        <f ca="1">IF(I4511&gt;0,IF(DAY($C4511)=1,SUM(INDIRECT("I"&amp;(ROW(C4510)-DAY(C4510))):I4510),0),0)</f>
        <v>0</v>
      </c>
      <c r="N4511" s="29">
        <f ca="1">IF(C4511&lt;Calculator!$G$27,0,IF(C4511=Calculator!$G$27,Calculator!$G$39,IF(H4511-K4511&lt;=0,IF(D4511&gt;Calculator!$G$39,IF(H4511-K4511+E4511+L4511+M4511+Calculator!$G$39&gt;Calculator!$G$39,Calculator!$G$39-(H4511+E4511+L4511+M4511-K4511),Calculator!$G$39),D4511),0)))</f>
        <v>0</v>
      </c>
    </row>
    <row r="4512" spans="1:14" ht="15.75" thickBot="1">
      <c r="A4512" s="33" t="str">
        <f ca="1">IF(C4512=Calculator!$H$27,"F",IF(Daily!D4512+Daily!H4512=0,IF(D4511+H4511&gt;0,"L",""),""))</f>
        <v/>
      </c>
      <c r="B4512" s="34">
        <v>4511</v>
      </c>
      <c r="C4512" s="19">
        <f t="shared" ca="1" si="281"/>
        <v>50441</v>
      </c>
      <c r="D4512" s="29">
        <f t="shared" ca="1" si="283"/>
        <v>0</v>
      </c>
      <c r="E4512" s="29">
        <f ca="1">IF(C4512&lt;Calculator!$D$26,0,IF(DAY($C4512)=1,IF(D4512-Calculator!$G$24&gt;0,Calculator!$G$24,D4512),0))</f>
        <v>0</v>
      </c>
      <c r="F4512" s="29">
        <f ca="1">IF(E4512&gt;0,D4512*Calculator!$G$22/12,0)</f>
        <v>0</v>
      </c>
      <c r="G4512" s="29">
        <f ca="1">IF(E4512&gt;0,(IFERROR(-PMT(Calculator!$G$22/12,Calculator!$G$23*12,Calculator!$G$20),0))-F4512,0)</f>
        <v>0</v>
      </c>
      <c r="H4512" s="29">
        <f t="shared" ca="1" si="284"/>
        <v>0</v>
      </c>
      <c r="I4512" s="29">
        <f t="shared" ca="1" si="282"/>
        <v>0</v>
      </c>
      <c r="J4512" s="30">
        <f>Calculator!$G$40</f>
        <v>6.5000000000000002E-2</v>
      </c>
      <c r="K4512" s="29">
        <f ca="1">IF(C4512&gt;=Calculator!$G$27,IF(DAY($C4512)=1,Calculator!$G$34/2,IF(DAY($C4512)=15,Calculator!$G$34/2,0)),0)</f>
        <v>0</v>
      </c>
      <c r="L4512" s="29">
        <f ca="1">IF(DAY($C4512)=28,IF(H4512=0,0,Calculator!$G$35),0)</f>
        <v>0</v>
      </c>
      <c r="M4512" s="29">
        <f ca="1">IF(I4512&gt;0,IF(DAY($C4512)=1,SUM(INDIRECT("I"&amp;(ROW(C4511)-DAY(C4511))):I4511),0),0)</f>
        <v>0</v>
      </c>
      <c r="N4512" s="29">
        <f ca="1">IF(C4512&lt;Calculator!$G$27,0,IF(C4512=Calculator!$G$27,Calculator!$G$39,IF(H4512-K4512&lt;=0,IF(D4512&gt;Calculator!$G$39,IF(H4512-K4512+E4512+L4512+M4512+Calculator!$G$39&gt;Calculator!$G$39,Calculator!$G$39-(H4512+E4512+L4512+M4512-K4512),Calculator!$G$39),D4512),0)))</f>
        <v>0</v>
      </c>
    </row>
    <row r="4513" spans="1:14" ht="15.75" thickBot="1">
      <c r="A4513" s="33" t="str">
        <f ca="1">IF(C4513=Calculator!$H$27,"F",IF(Daily!D4513+Daily!H4513=0,IF(D4512+H4512&gt;0,"L",""),""))</f>
        <v/>
      </c>
      <c r="B4513" s="34">
        <v>4512</v>
      </c>
      <c r="C4513" s="19">
        <f t="shared" ca="1" si="281"/>
        <v>50442</v>
      </c>
      <c r="D4513" s="29">
        <f t="shared" ca="1" si="283"/>
        <v>0</v>
      </c>
      <c r="E4513" s="29">
        <f ca="1">IF(C4513&lt;Calculator!$D$26,0,IF(DAY($C4513)=1,IF(D4513-Calculator!$G$24&gt;0,Calculator!$G$24,D4513),0))</f>
        <v>0</v>
      </c>
      <c r="F4513" s="29">
        <f ca="1">IF(E4513&gt;0,D4513*Calculator!$G$22/12,0)</f>
        <v>0</v>
      </c>
      <c r="G4513" s="29">
        <f ca="1">IF(E4513&gt;0,(IFERROR(-PMT(Calculator!$G$22/12,Calculator!$G$23*12,Calculator!$G$20),0))-F4513,0)</f>
        <v>0</v>
      </c>
      <c r="H4513" s="29">
        <f t="shared" ca="1" si="284"/>
        <v>0</v>
      </c>
      <c r="I4513" s="29">
        <f t="shared" ca="1" si="282"/>
        <v>0</v>
      </c>
      <c r="J4513" s="30">
        <f>Calculator!$G$40</f>
        <v>6.5000000000000002E-2</v>
      </c>
      <c r="K4513" s="29">
        <f ca="1">IF(C4513&gt;=Calculator!$G$27,IF(DAY($C4513)=1,Calculator!$G$34/2,IF(DAY($C4513)=15,Calculator!$G$34/2,0)),0)</f>
        <v>0</v>
      </c>
      <c r="L4513" s="29">
        <f ca="1">IF(DAY($C4513)=28,IF(H4513=0,0,Calculator!$G$35),0)</f>
        <v>0</v>
      </c>
      <c r="M4513" s="29">
        <f ca="1">IF(I4513&gt;0,IF(DAY($C4513)=1,SUM(INDIRECT("I"&amp;(ROW(C4512)-DAY(C4512))):I4512),0),0)</f>
        <v>0</v>
      </c>
      <c r="N4513" s="29">
        <f ca="1">IF(C4513&lt;Calculator!$G$27,0,IF(C4513=Calculator!$G$27,Calculator!$G$39,IF(H4513-K4513&lt;=0,IF(D4513&gt;Calculator!$G$39,IF(H4513-K4513+E4513+L4513+M4513+Calculator!$G$39&gt;Calculator!$G$39,Calculator!$G$39-(H4513+E4513+L4513+M4513-K4513),Calculator!$G$39),D4513),0)))</f>
        <v>0</v>
      </c>
    </row>
    <row r="4514" spans="1:14" ht="15.75" thickBot="1">
      <c r="A4514" s="33" t="str">
        <f ca="1">IF(C4514=Calculator!$H$27,"F",IF(Daily!D4514+Daily!H4514=0,IF(D4513+H4513&gt;0,"L",""),""))</f>
        <v/>
      </c>
      <c r="B4514" s="34">
        <v>4513</v>
      </c>
      <c r="C4514" s="19">
        <f t="shared" ca="1" si="281"/>
        <v>50443</v>
      </c>
      <c r="D4514" s="29">
        <f t="shared" ca="1" si="283"/>
        <v>0</v>
      </c>
      <c r="E4514" s="29">
        <f ca="1">IF(C4514&lt;Calculator!$D$26,0,IF(DAY($C4514)=1,IF(D4514-Calculator!$G$24&gt;0,Calculator!$G$24,D4514),0))</f>
        <v>0</v>
      </c>
      <c r="F4514" s="29">
        <f ca="1">IF(E4514&gt;0,D4514*Calculator!$G$22/12,0)</f>
        <v>0</v>
      </c>
      <c r="G4514" s="29">
        <f ca="1">IF(E4514&gt;0,(IFERROR(-PMT(Calculator!$G$22/12,Calculator!$G$23*12,Calculator!$G$20),0))-F4514,0)</f>
        <v>0</v>
      </c>
      <c r="H4514" s="29">
        <f t="shared" ca="1" si="284"/>
        <v>0</v>
      </c>
      <c r="I4514" s="29">
        <f t="shared" ca="1" si="282"/>
        <v>0</v>
      </c>
      <c r="J4514" s="30">
        <f>Calculator!$G$40</f>
        <v>6.5000000000000002E-2</v>
      </c>
      <c r="K4514" s="29">
        <f ca="1">IF(C4514&gt;=Calculator!$G$27,IF(DAY($C4514)=1,Calculator!$G$34/2,IF(DAY($C4514)=15,Calculator!$G$34/2,0)),0)</f>
        <v>0</v>
      </c>
      <c r="L4514" s="29">
        <f ca="1">IF(DAY($C4514)=28,IF(H4514=0,0,Calculator!$G$35),0)</f>
        <v>0</v>
      </c>
      <c r="M4514" s="29">
        <f ca="1">IF(I4514&gt;0,IF(DAY($C4514)=1,SUM(INDIRECT("I"&amp;(ROW(C4513)-DAY(C4513))):I4513),0),0)</f>
        <v>0</v>
      </c>
      <c r="N4514" s="29">
        <f ca="1">IF(C4514&lt;Calculator!$G$27,0,IF(C4514=Calculator!$G$27,Calculator!$G$39,IF(H4514-K4514&lt;=0,IF(D4514&gt;Calculator!$G$39,IF(H4514-K4514+E4514+L4514+M4514+Calculator!$G$39&gt;Calculator!$G$39,Calculator!$G$39-(H4514+E4514+L4514+M4514-K4514),Calculator!$G$39),D4514),0)))</f>
        <v>0</v>
      </c>
    </row>
    <row r="4515" spans="1:14" ht="15.75" thickBot="1">
      <c r="A4515" s="33" t="str">
        <f ca="1">IF(C4515=Calculator!$H$27,"F",IF(Daily!D4515+Daily!H4515=0,IF(D4514+H4514&gt;0,"L",""),""))</f>
        <v/>
      </c>
      <c r="B4515" s="34">
        <v>4514</v>
      </c>
      <c r="C4515" s="19">
        <f t="shared" ca="1" si="281"/>
        <v>50444</v>
      </c>
      <c r="D4515" s="29">
        <f t="shared" ca="1" si="283"/>
        <v>0</v>
      </c>
      <c r="E4515" s="29">
        <f ca="1">IF(C4515&lt;Calculator!$D$26,0,IF(DAY($C4515)=1,IF(D4515-Calculator!$G$24&gt;0,Calculator!$G$24,D4515),0))</f>
        <v>0</v>
      </c>
      <c r="F4515" s="29">
        <f ca="1">IF(E4515&gt;0,D4515*Calculator!$G$22/12,0)</f>
        <v>0</v>
      </c>
      <c r="G4515" s="29">
        <f ca="1">IF(E4515&gt;0,(IFERROR(-PMT(Calculator!$G$22/12,Calculator!$G$23*12,Calculator!$G$20),0))-F4515,0)</f>
        <v>0</v>
      </c>
      <c r="H4515" s="29">
        <f t="shared" ca="1" si="284"/>
        <v>0</v>
      </c>
      <c r="I4515" s="29">
        <f t="shared" ca="1" si="282"/>
        <v>0</v>
      </c>
      <c r="J4515" s="30">
        <f>Calculator!$G$40</f>
        <v>6.5000000000000002E-2</v>
      </c>
      <c r="K4515" s="29">
        <f ca="1">IF(C4515&gt;=Calculator!$G$27,IF(DAY($C4515)=1,Calculator!$G$34/2,IF(DAY($C4515)=15,Calculator!$G$34/2,0)),0)</f>
        <v>0</v>
      </c>
      <c r="L4515" s="29">
        <f ca="1">IF(DAY($C4515)=28,IF(H4515=0,0,Calculator!$G$35),0)</f>
        <v>0</v>
      </c>
      <c r="M4515" s="29">
        <f ca="1">IF(I4515&gt;0,IF(DAY($C4515)=1,SUM(INDIRECT("I"&amp;(ROW(C4514)-DAY(C4514))):I4514),0),0)</f>
        <v>0</v>
      </c>
      <c r="N4515" s="29">
        <f ca="1">IF(C4515&lt;Calculator!$G$27,0,IF(C4515=Calculator!$G$27,Calculator!$G$39,IF(H4515-K4515&lt;=0,IF(D4515&gt;Calculator!$G$39,IF(H4515-K4515+E4515+L4515+M4515+Calculator!$G$39&gt;Calculator!$G$39,Calculator!$G$39-(H4515+E4515+L4515+M4515-K4515),Calculator!$G$39),D4515),0)))</f>
        <v>0</v>
      </c>
    </row>
    <row r="4516" spans="1:14" ht="15.75" thickBot="1">
      <c r="A4516" s="33" t="str">
        <f ca="1">IF(C4516=Calculator!$H$27,"F",IF(Daily!D4516+Daily!H4516=0,IF(D4515+H4515&gt;0,"L",""),""))</f>
        <v/>
      </c>
      <c r="B4516" s="34">
        <v>4515</v>
      </c>
      <c r="C4516" s="19">
        <f t="shared" ca="1" si="281"/>
        <v>50445</v>
      </c>
      <c r="D4516" s="29">
        <f t="shared" ca="1" si="283"/>
        <v>0</v>
      </c>
      <c r="E4516" s="29">
        <f ca="1">IF(C4516&lt;Calculator!$D$26,0,IF(DAY($C4516)=1,IF(D4516-Calculator!$G$24&gt;0,Calculator!$G$24,D4516),0))</f>
        <v>0</v>
      </c>
      <c r="F4516" s="29">
        <f ca="1">IF(E4516&gt;0,D4516*Calculator!$G$22/12,0)</f>
        <v>0</v>
      </c>
      <c r="G4516" s="29">
        <f ca="1">IF(E4516&gt;0,(IFERROR(-PMT(Calculator!$G$22/12,Calculator!$G$23*12,Calculator!$G$20),0))-F4516,0)</f>
        <v>0</v>
      </c>
      <c r="H4516" s="29">
        <f t="shared" ca="1" si="284"/>
        <v>0</v>
      </c>
      <c r="I4516" s="29">
        <f t="shared" ca="1" si="282"/>
        <v>0</v>
      </c>
      <c r="J4516" s="30">
        <f>Calculator!$G$40</f>
        <v>6.5000000000000002E-2</v>
      </c>
      <c r="K4516" s="29">
        <f ca="1">IF(C4516&gt;=Calculator!$G$27,IF(DAY($C4516)=1,Calculator!$G$34/2,IF(DAY($C4516)=15,Calculator!$G$34/2,0)),0)</f>
        <v>0</v>
      </c>
      <c r="L4516" s="29">
        <f ca="1">IF(DAY($C4516)=28,IF(H4516=0,0,Calculator!$G$35),0)</f>
        <v>0</v>
      </c>
      <c r="M4516" s="29">
        <f ca="1">IF(I4516&gt;0,IF(DAY($C4516)=1,SUM(INDIRECT("I"&amp;(ROW(C4515)-DAY(C4515))):I4515),0),0)</f>
        <v>0</v>
      </c>
      <c r="N4516" s="29">
        <f ca="1">IF(C4516&lt;Calculator!$G$27,0,IF(C4516=Calculator!$G$27,Calculator!$G$39,IF(H4516-K4516&lt;=0,IF(D4516&gt;Calculator!$G$39,IF(H4516-K4516+E4516+L4516+M4516+Calculator!$G$39&gt;Calculator!$G$39,Calculator!$G$39-(H4516+E4516+L4516+M4516-K4516),Calculator!$G$39),D4516),0)))</f>
        <v>0</v>
      </c>
    </row>
    <row r="4517" spans="1:14" ht="15.75" thickBot="1">
      <c r="A4517" s="33" t="str">
        <f ca="1">IF(C4517=Calculator!$H$27,"F",IF(Daily!D4517+Daily!H4517=0,IF(D4516+H4516&gt;0,"L",""),""))</f>
        <v/>
      </c>
      <c r="B4517" s="34">
        <v>4516</v>
      </c>
      <c r="C4517" s="19">
        <f t="shared" ca="1" si="281"/>
        <v>50446</v>
      </c>
      <c r="D4517" s="29">
        <f t="shared" ca="1" si="283"/>
        <v>0</v>
      </c>
      <c r="E4517" s="29">
        <f ca="1">IF(C4517&lt;Calculator!$D$26,0,IF(DAY($C4517)=1,IF(D4517-Calculator!$G$24&gt;0,Calculator!$G$24,D4517),0))</f>
        <v>0</v>
      </c>
      <c r="F4517" s="29">
        <f ca="1">IF(E4517&gt;0,D4517*Calculator!$G$22/12,0)</f>
        <v>0</v>
      </c>
      <c r="G4517" s="29">
        <f ca="1">IF(E4517&gt;0,(IFERROR(-PMT(Calculator!$G$22/12,Calculator!$G$23*12,Calculator!$G$20),0))-F4517,0)</f>
        <v>0</v>
      </c>
      <c r="H4517" s="29">
        <f t="shared" ca="1" si="284"/>
        <v>0</v>
      </c>
      <c r="I4517" s="29">
        <f t="shared" ca="1" si="282"/>
        <v>0</v>
      </c>
      <c r="J4517" s="30">
        <f>Calculator!$G$40</f>
        <v>6.5000000000000002E-2</v>
      </c>
      <c r="K4517" s="29">
        <f ca="1">IF(C4517&gt;=Calculator!$G$27,IF(DAY($C4517)=1,Calculator!$G$34/2,IF(DAY($C4517)=15,Calculator!$G$34/2,0)),0)</f>
        <v>0</v>
      </c>
      <c r="L4517" s="29">
        <f ca="1">IF(DAY($C4517)=28,IF(H4517=0,0,Calculator!$G$35),0)</f>
        <v>0</v>
      </c>
      <c r="M4517" s="29">
        <f ca="1">IF(I4517&gt;0,IF(DAY($C4517)=1,SUM(INDIRECT("I"&amp;(ROW(C4516)-DAY(C4516))):I4516),0),0)</f>
        <v>0</v>
      </c>
      <c r="N4517" s="29">
        <f ca="1">IF(C4517&lt;Calculator!$G$27,0,IF(C4517=Calculator!$G$27,Calculator!$G$39,IF(H4517-K4517&lt;=0,IF(D4517&gt;Calculator!$G$39,IF(H4517-K4517+E4517+L4517+M4517+Calculator!$G$39&gt;Calculator!$G$39,Calculator!$G$39-(H4517+E4517+L4517+M4517-K4517),Calculator!$G$39),D4517),0)))</f>
        <v>0</v>
      </c>
    </row>
    <row r="4518" spans="1:14" ht="15.75" thickBot="1">
      <c r="A4518" s="33" t="str">
        <f ca="1">IF(C4518=Calculator!$H$27,"F",IF(Daily!D4518+Daily!H4518=0,IF(D4517+H4517&gt;0,"L",""),""))</f>
        <v/>
      </c>
      <c r="B4518" s="34">
        <v>4517</v>
      </c>
      <c r="C4518" s="19">
        <f t="shared" ca="1" si="281"/>
        <v>50447</v>
      </c>
      <c r="D4518" s="29">
        <f t="shared" ca="1" si="283"/>
        <v>0</v>
      </c>
      <c r="E4518" s="29">
        <f ca="1">IF(C4518&lt;Calculator!$D$26,0,IF(DAY($C4518)=1,IF(D4518-Calculator!$G$24&gt;0,Calculator!$G$24,D4518),0))</f>
        <v>0</v>
      </c>
      <c r="F4518" s="29">
        <f ca="1">IF(E4518&gt;0,D4518*Calculator!$G$22/12,0)</f>
        <v>0</v>
      </c>
      <c r="G4518" s="29">
        <f ca="1">IF(E4518&gt;0,(IFERROR(-PMT(Calculator!$G$22/12,Calculator!$G$23*12,Calculator!$G$20),0))-F4518,0)</f>
        <v>0</v>
      </c>
      <c r="H4518" s="29">
        <f t="shared" ca="1" si="284"/>
        <v>0</v>
      </c>
      <c r="I4518" s="29">
        <f t="shared" ca="1" si="282"/>
        <v>0</v>
      </c>
      <c r="J4518" s="30">
        <f>Calculator!$G$40</f>
        <v>6.5000000000000002E-2</v>
      </c>
      <c r="K4518" s="29">
        <f ca="1">IF(C4518&gt;=Calculator!$G$27,IF(DAY($C4518)=1,Calculator!$G$34/2,IF(DAY($C4518)=15,Calculator!$G$34/2,0)),0)</f>
        <v>0</v>
      </c>
      <c r="L4518" s="29">
        <f ca="1">IF(DAY($C4518)=28,IF(H4518=0,0,Calculator!$G$35),0)</f>
        <v>0</v>
      </c>
      <c r="M4518" s="29">
        <f ca="1">IF(I4518&gt;0,IF(DAY($C4518)=1,SUM(INDIRECT("I"&amp;(ROW(C4517)-DAY(C4517))):I4517),0),0)</f>
        <v>0</v>
      </c>
      <c r="N4518" s="29">
        <f ca="1">IF(C4518&lt;Calculator!$G$27,0,IF(C4518=Calculator!$G$27,Calculator!$G$39,IF(H4518-K4518&lt;=0,IF(D4518&gt;Calculator!$G$39,IF(H4518-K4518+E4518+L4518+M4518+Calculator!$G$39&gt;Calculator!$G$39,Calculator!$G$39-(H4518+E4518+L4518+M4518-K4518),Calculator!$G$39),D4518),0)))</f>
        <v>0</v>
      </c>
    </row>
    <row r="4519" spans="1:14" ht="15.75" thickBot="1">
      <c r="A4519" s="33" t="str">
        <f ca="1">IF(C4519=Calculator!$H$27,"F",IF(Daily!D4519+Daily!H4519=0,IF(D4518+H4518&gt;0,"L",""),""))</f>
        <v/>
      </c>
      <c r="B4519" s="34">
        <v>4518</v>
      </c>
      <c r="C4519" s="19">
        <f t="shared" ca="1" si="281"/>
        <v>50448</v>
      </c>
      <c r="D4519" s="29">
        <f t="shared" ca="1" si="283"/>
        <v>0</v>
      </c>
      <c r="E4519" s="29">
        <f ca="1">IF(C4519&lt;Calculator!$D$26,0,IF(DAY($C4519)=1,IF(D4519-Calculator!$G$24&gt;0,Calculator!$G$24,D4519),0))</f>
        <v>0</v>
      </c>
      <c r="F4519" s="29">
        <f ca="1">IF(E4519&gt;0,D4519*Calculator!$G$22/12,0)</f>
        <v>0</v>
      </c>
      <c r="G4519" s="29">
        <f ca="1">IF(E4519&gt;0,(IFERROR(-PMT(Calculator!$G$22/12,Calculator!$G$23*12,Calculator!$G$20),0))-F4519,0)</f>
        <v>0</v>
      </c>
      <c r="H4519" s="29">
        <f t="shared" ca="1" si="284"/>
        <v>0</v>
      </c>
      <c r="I4519" s="29">
        <f t="shared" ca="1" si="282"/>
        <v>0</v>
      </c>
      <c r="J4519" s="30">
        <f>Calculator!$G$40</f>
        <v>6.5000000000000002E-2</v>
      </c>
      <c r="K4519" s="29">
        <f ca="1">IF(C4519&gt;=Calculator!$G$27,IF(DAY($C4519)=1,Calculator!$G$34/2,IF(DAY($C4519)=15,Calculator!$G$34/2,0)),0)</f>
        <v>0</v>
      </c>
      <c r="L4519" s="29">
        <f ca="1">IF(DAY($C4519)=28,IF(H4519=0,0,Calculator!$G$35),0)</f>
        <v>0</v>
      </c>
      <c r="M4519" s="29">
        <f ca="1">IF(I4519&gt;0,IF(DAY($C4519)=1,SUM(INDIRECT("I"&amp;(ROW(C4518)-DAY(C4518))):I4518),0),0)</f>
        <v>0</v>
      </c>
      <c r="N4519" s="29">
        <f ca="1">IF(C4519&lt;Calculator!$G$27,0,IF(C4519=Calculator!$G$27,Calculator!$G$39,IF(H4519-K4519&lt;=0,IF(D4519&gt;Calculator!$G$39,IF(H4519-K4519+E4519+L4519+M4519+Calculator!$G$39&gt;Calculator!$G$39,Calculator!$G$39-(H4519+E4519+L4519+M4519-K4519),Calculator!$G$39),D4519),0)))</f>
        <v>0</v>
      </c>
    </row>
    <row r="4520" spans="1:14" ht="15.75" thickBot="1">
      <c r="A4520" s="33" t="str">
        <f ca="1">IF(C4520=Calculator!$H$27,"F",IF(Daily!D4520+Daily!H4520=0,IF(D4519+H4519&gt;0,"L",""),""))</f>
        <v/>
      </c>
      <c r="B4520" s="34">
        <v>4519</v>
      </c>
      <c r="C4520" s="19">
        <f t="shared" ca="1" si="281"/>
        <v>50449</v>
      </c>
      <c r="D4520" s="29">
        <f t="shared" ca="1" si="283"/>
        <v>0</v>
      </c>
      <c r="E4520" s="29">
        <f ca="1">IF(C4520&lt;Calculator!$D$26,0,IF(DAY($C4520)=1,IF(D4520-Calculator!$G$24&gt;0,Calculator!$G$24,D4520),0))</f>
        <v>0</v>
      </c>
      <c r="F4520" s="29">
        <f ca="1">IF(E4520&gt;0,D4520*Calculator!$G$22/12,0)</f>
        <v>0</v>
      </c>
      <c r="G4520" s="29">
        <f ca="1">IF(E4520&gt;0,(IFERROR(-PMT(Calculator!$G$22/12,Calculator!$G$23*12,Calculator!$G$20),0))-F4520,0)</f>
        <v>0</v>
      </c>
      <c r="H4520" s="29">
        <f t="shared" ca="1" si="284"/>
        <v>0</v>
      </c>
      <c r="I4520" s="29">
        <f t="shared" ca="1" si="282"/>
        <v>0</v>
      </c>
      <c r="J4520" s="30">
        <f>Calculator!$G$40</f>
        <v>6.5000000000000002E-2</v>
      </c>
      <c r="K4520" s="29">
        <f ca="1">IF(C4520&gt;=Calculator!$G$27,IF(DAY($C4520)=1,Calculator!$G$34/2,IF(DAY($C4520)=15,Calculator!$G$34/2,0)),0)</f>
        <v>0</v>
      </c>
      <c r="L4520" s="29">
        <f ca="1">IF(DAY($C4520)=28,IF(H4520=0,0,Calculator!$G$35),0)</f>
        <v>0</v>
      </c>
      <c r="M4520" s="29">
        <f ca="1">IF(I4520&gt;0,IF(DAY($C4520)=1,SUM(INDIRECT("I"&amp;(ROW(C4519)-DAY(C4519))):I4519),0),0)</f>
        <v>0</v>
      </c>
      <c r="N4520" s="29">
        <f ca="1">IF(C4520&lt;Calculator!$G$27,0,IF(C4520=Calculator!$G$27,Calculator!$G$39,IF(H4520-K4520&lt;=0,IF(D4520&gt;Calculator!$G$39,IF(H4520-K4520+E4520+L4520+M4520+Calculator!$G$39&gt;Calculator!$G$39,Calculator!$G$39-(H4520+E4520+L4520+M4520-K4520),Calculator!$G$39),D4520),0)))</f>
        <v>0</v>
      </c>
    </row>
    <row r="4521" spans="1:14" ht="15.75" thickBot="1">
      <c r="A4521" s="33" t="str">
        <f ca="1">IF(C4521=Calculator!$H$27,"F",IF(Daily!D4521+Daily!H4521=0,IF(D4520+H4520&gt;0,"L",""),""))</f>
        <v/>
      </c>
      <c r="B4521" s="34">
        <v>4520</v>
      </c>
      <c r="C4521" s="19">
        <f t="shared" ca="1" si="281"/>
        <v>50450</v>
      </c>
      <c r="D4521" s="29">
        <f t="shared" ca="1" si="283"/>
        <v>0</v>
      </c>
      <c r="E4521" s="29">
        <f ca="1">IF(C4521&lt;Calculator!$D$26,0,IF(DAY($C4521)=1,IF(D4521-Calculator!$G$24&gt;0,Calculator!$G$24,D4521),0))</f>
        <v>0</v>
      </c>
      <c r="F4521" s="29">
        <f ca="1">IF(E4521&gt;0,D4521*Calculator!$G$22/12,0)</f>
        <v>0</v>
      </c>
      <c r="G4521" s="29">
        <f ca="1">IF(E4521&gt;0,(IFERROR(-PMT(Calculator!$G$22/12,Calculator!$G$23*12,Calculator!$G$20),0))-F4521,0)</f>
        <v>0</v>
      </c>
      <c r="H4521" s="29">
        <f t="shared" ca="1" si="284"/>
        <v>0</v>
      </c>
      <c r="I4521" s="29">
        <f t="shared" ca="1" si="282"/>
        <v>0</v>
      </c>
      <c r="J4521" s="30">
        <f>Calculator!$G$40</f>
        <v>6.5000000000000002E-2</v>
      </c>
      <c r="K4521" s="29">
        <f ca="1">IF(C4521&gt;=Calculator!$G$27,IF(DAY($C4521)=1,Calculator!$G$34/2,IF(DAY($C4521)=15,Calculator!$G$34/2,0)),0)</f>
        <v>0</v>
      </c>
      <c r="L4521" s="29">
        <f ca="1">IF(DAY($C4521)=28,IF(H4521=0,0,Calculator!$G$35),0)</f>
        <v>0</v>
      </c>
      <c r="M4521" s="29">
        <f ca="1">IF(I4521&gt;0,IF(DAY($C4521)=1,SUM(INDIRECT("I"&amp;(ROW(C4520)-DAY(C4520))):I4520),0),0)</f>
        <v>0</v>
      </c>
      <c r="N4521" s="29">
        <f ca="1">IF(C4521&lt;Calculator!$G$27,0,IF(C4521=Calculator!$G$27,Calculator!$G$39,IF(H4521-K4521&lt;=0,IF(D4521&gt;Calculator!$G$39,IF(H4521-K4521+E4521+L4521+M4521+Calculator!$G$39&gt;Calculator!$G$39,Calculator!$G$39-(H4521+E4521+L4521+M4521-K4521),Calculator!$G$39),D4521),0)))</f>
        <v>0</v>
      </c>
    </row>
    <row r="4522" spans="1:14" ht="15.75" thickBot="1">
      <c r="A4522" s="33" t="str">
        <f ca="1">IF(C4522=Calculator!$H$27,"F",IF(Daily!D4522+Daily!H4522=0,IF(D4521+H4521&gt;0,"L",""),""))</f>
        <v/>
      </c>
      <c r="B4522" s="34">
        <v>4521</v>
      </c>
      <c r="C4522" s="19">
        <f t="shared" ca="1" si="281"/>
        <v>50451</v>
      </c>
      <c r="D4522" s="29">
        <f t="shared" ca="1" si="283"/>
        <v>0</v>
      </c>
      <c r="E4522" s="29">
        <f ca="1">IF(C4522&lt;Calculator!$D$26,0,IF(DAY($C4522)=1,IF(D4522-Calculator!$G$24&gt;0,Calculator!$G$24,D4522),0))</f>
        <v>0</v>
      </c>
      <c r="F4522" s="29">
        <f ca="1">IF(E4522&gt;0,D4522*Calculator!$G$22/12,0)</f>
        <v>0</v>
      </c>
      <c r="G4522" s="29">
        <f ca="1">IF(E4522&gt;0,(IFERROR(-PMT(Calculator!$G$22/12,Calculator!$G$23*12,Calculator!$G$20),0))-F4522,0)</f>
        <v>0</v>
      </c>
      <c r="H4522" s="29">
        <f t="shared" ca="1" si="284"/>
        <v>0</v>
      </c>
      <c r="I4522" s="29">
        <f t="shared" ca="1" si="282"/>
        <v>0</v>
      </c>
      <c r="J4522" s="30">
        <f>Calculator!$G$40</f>
        <v>6.5000000000000002E-2</v>
      </c>
      <c r="K4522" s="29">
        <f ca="1">IF(C4522&gt;=Calculator!$G$27,IF(DAY($C4522)=1,Calculator!$G$34/2,IF(DAY($C4522)=15,Calculator!$G$34/2,0)),0)</f>
        <v>4500</v>
      </c>
      <c r="L4522" s="29">
        <f ca="1">IF(DAY($C4522)=28,IF(H4522=0,0,Calculator!$G$35),0)</f>
        <v>0</v>
      </c>
      <c r="M4522" s="29">
        <f ca="1">IF(I4522&gt;0,IF(DAY($C4522)=1,SUM(INDIRECT("I"&amp;(ROW(C4521)-DAY(C4521))):I4521),0),0)</f>
        <v>0</v>
      </c>
      <c r="N4522" s="29">
        <f ca="1">IF(C4522&lt;Calculator!$G$27,0,IF(C4522=Calculator!$G$27,Calculator!$G$39,IF(H4522-K4522&lt;=0,IF(D4522&gt;Calculator!$G$39,IF(H4522-K4522+E4522+L4522+M4522+Calculator!$G$39&gt;Calculator!$G$39,Calculator!$G$39-(H4522+E4522+L4522+M4522-K4522),Calculator!$G$39),D4522),0)))</f>
        <v>0</v>
      </c>
    </row>
    <row r="4523" spans="1:14" ht="15.75" thickBot="1">
      <c r="A4523" s="33" t="str">
        <f ca="1">IF(C4523=Calculator!$H$27,"F",IF(Daily!D4523+Daily!H4523=0,IF(D4522+H4522&gt;0,"L",""),""))</f>
        <v/>
      </c>
      <c r="B4523" s="34">
        <v>4522</v>
      </c>
      <c r="C4523" s="19">
        <f t="shared" ca="1" si="281"/>
        <v>50452</v>
      </c>
      <c r="D4523" s="29">
        <f t="shared" ca="1" si="283"/>
        <v>0</v>
      </c>
      <c r="E4523" s="29">
        <f ca="1">IF(C4523&lt;Calculator!$D$26,0,IF(DAY($C4523)=1,IF(D4523-Calculator!$G$24&gt;0,Calculator!$G$24,D4523),0))</f>
        <v>0</v>
      </c>
      <c r="F4523" s="29">
        <f ca="1">IF(E4523&gt;0,D4523*Calculator!$G$22/12,0)</f>
        <v>0</v>
      </c>
      <c r="G4523" s="29">
        <f ca="1">IF(E4523&gt;0,(IFERROR(-PMT(Calculator!$G$22/12,Calculator!$G$23*12,Calculator!$G$20),0))-F4523,0)</f>
        <v>0</v>
      </c>
      <c r="H4523" s="29">
        <f t="shared" ca="1" si="284"/>
        <v>0</v>
      </c>
      <c r="I4523" s="29">
        <f t="shared" ca="1" si="282"/>
        <v>0</v>
      </c>
      <c r="J4523" s="30">
        <f>Calculator!$G$40</f>
        <v>6.5000000000000002E-2</v>
      </c>
      <c r="K4523" s="29">
        <f ca="1">IF(C4523&gt;=Calculator!$G$27,IF(DAY($C4523)=1,Calculator!$G$34/2,IF(DAY($C4523)=15,Calculator!$G$34/2,0)),0)</f>
        <v>0</v>
      </c>
      <c r="L4523" s="29">
        <f ca="1">IF(DAY($C4523)=28,IF(H4523=0,0,Calculator!$G$35),0)</f>
        <v>0</v>
      </c>
      <c r="M4523" s="29">
        <f ca="1">IF(I4523&gt;0,IF(DAY($C4523)=1,SUM(INDIRECT("I"&amp;(ROW(C4522)-DAY(C4522))):I4522),0),0)</f>
        <v>0</v>
      </c>
      <c r="N4523" s="29">
        <f ca="1">IF(C4523&lt;Calculator!$G$27,0,IF(C4523=Calculator!$G$27,Calculator!$G$39,IF(H4523-K4523&lt;=0,IF(D4523&gt;Calculator!$G$39,IF(H4523-K4523+E4523+L4523+M4523+Calculator!$G$39&gt;Calculator!$G$39,Calculator!$G$39-(H4523+E4523+L4523+M4523-K4523),Calculator!$G$39),D4523),0)))</f>
        <v>0</v>
      </c>
    </row>
    <row r="4524" spans="1:14" ht="15.75" thickBot="1">
      <c r="A4524" s="33" t="str">
        <f ca="1">IF(C4524=Calculator!$H$27,"F",IF(Daily!D4524+Daily!H4524=0,IF(D4523+H4523&gt;0,"L",""),""))</f>
        <v/>
      </c>
      <c r="B4524" s="34">
        <v>4523</v>
      </c>
      <c r="C4524" s="19">
        <f t="shared" ca="1" si="281"/>
        <v>50453</v>
      </c>
      <c r="D4524" s="29">
        <f t="shared" ca="1" si="283"/>
        <v>0</v>
      </c>
      <c r="E4524" s="29">
        <f ca="1">IF(C4524&lt;Calculator!$D$26,0,IF(DAY($C4524)=1,IF(D4524-Calculator!$G$24&gt;0,Calculator!$G$24,D4524),0))</f>
        <v>0</v>
      </c>
      <c r="F4524" s="29">
        <f ca="1">IF(E4524&gt;0,D4524*Calculator!$G$22/12,0)</f>
        <v>0</v>
      </c>
      <c r="G4524" s="29">
        <f ca="1">IF(E4524&gt;0,(IFERROR(-PMT(Calculator!$G$22/12,Calculator!$G$23*12,Calculator!$G$20),0))-F4524,0)</f>
        <v>0</v>
      </c>
      <c r="H4524" s="29">
        <f t="shared" ca="1" si="284"/>
        <v>0</v>
      </c>
      <c r="I4524" s="29">
        <f t="shared" ca="1" si="282"/>
        <v>0</v>
      </c>
      <c r="J4524" s="30">
        <f>Calculator!$G$40</f>
        <v>6.5000000000000002E-2</v>
      </c>
      <c r="K4524" s="29">
        <f ca="1">IF(C4524&gt;=Calculator!$G$27,IF(DAY($C4524)=1,Calculator!$G$34/2,IF(DAY($C4524)=15,Calculator!$G$34/2,0)),0)</f>
        <v>0</v>
      </c>
      <c r="L4524" s="29">
        <f ca="1">IF(DAY($C4524)=28,IF(H4524=0,0,Calculator!$G$35),0)</f>
        <v>0</v>
      </c>
      <c r="M4524" s="29">
        <f ca="1">IF(I4524&gt;0,IF(DAY($C4524)=1,SUM(INDIRECT("I"&amp;(ROW(C4523)-DAY(C4523))):I4523),0),0)</f>
        <v>0</v>
      </c>
      <c r="N4524" s="29">
        <f ca="1">IF(C4524&lt;Calculator!$G$27,0,IF(C4524=Calculator!$G$27,Calculator!$G$39,IF(H4524-K4524&lt;=0,IF(D4524&gt;Calculator!$G$39,IF(H4524-K4524+E4524+L4524+M4524+Calculator!$G$39&gt;Calculator!$G$39,Calculator!$G$39-(H4524+E4524+L4524+M4524-K4524),Calculator!$G$39),D4524),0)))</f>
        <v>0</v>
      </c>
    </row>
    <row r="4525" spans="1:14" ht="15.75" thickBot="1">
      <c r="A4525" s="33" t="str">
        <f ca="1">IF(C4525=Calculator!$H$27,"F",IF(Daily!D4525+Daily!H4525=0,IF(D4524+H4524&gt;0,"L",""),""))</f>
        <v/>
      </c>
      <c r="B4525" s="34">
        <v>4524</v>
      </c>
      <c r="C4525" s="19">
        <f t="shared" ca="1" si="281"/>
        <v>50454</v>
      </c>
      <c r="D4525" s="29">
        <f t="shared" ca="1" si="283"/>
        <v>0</v>
      </c>
      <c r="E4525" s="29">
        <f ca="1">IF(C4525&lt;Calculator!$D$26,0,IF(DAY($C4525)=1,IF(D4525-Calculator!$G$24&gt;0,Calculator!$G$24,D4525),0))</f>
        <v>0</v>
      </c>
      <c r="F4525" s="29">
        <f ca="1">IF(E4525&gt;0,D4525*Calculator!$G$22/12,0)</f>
        <v>0</v>
      </c>
      <c r="G4525" s="29">
        <f ca="1">IF(E4525&gt;0,(IFERROR(-PMT(Calculator!$G$22/12,Calculator!$G$23*12,Calculator!$G$20),0))-F4525,0)</f>
        <v>0</v>
      </c>
      <c r="H4525" s="29">
        <f t="shared" ca="1" si="284"/>
        <v>0</v>
      </c>
      <c r="I4525" s="29">
        <f t="shared" ca="1" si="282"/>
        <v>0</v>
      </c>
      <c r="J4525" s="30">
        <f>Calculator!$G$40</f>
        <v>6.5000000000000002E-2</v>
      </c>
      <c r="K4525" s="29">
        <f ca="1">IF(C4525&gt;=Calculator!$G$27,IF(DAY($C4525)=1,Calculator!$G$34/2,IF(DAY($C4525)=15,Calculator!$G$34/2,0)),0)</f>
        <v>0</v>
      </c>
      <c r="L4525" s="29">
        <f ca="1">IF(DAY($C4525)=28,IF(H4525=0,0,Calculator!$G$35),0)</f>
        <v>0</v>
      </c>
      <c r="M4525" s="29">
        <f ca="1">IF(I4525&gt;0,IF(DAY($C4525)=1,SUM(INDIRECT("I"&amp;(ROW(C4524)-DAY(C4524))):I4524),0),0)</f>
        <v>0</v>
      </c>
      <c r="N4525" s="29">
        <f ca="1">IF(C4525&lt;Calculator!$G$27,0,IF(C4525=Calculator!$G$27,Calculator!$G$39,IF(H4525-K4525&lt;=0,IF(D4525&gt;Calculator!$G$39,IF(H4525-K4525+E4525+L4525+M4525+Calculator!$G$39&gt;Calculator!$G$39,Calculator!$G$39-(H4525+E4525+L4525+M4525-K4525),Calculator!$G$39),D4525),0)))</f>
        <v>0</v>
      </c>
    </row>
    <row r="4526" spans="1:14" ht="15.75" thickBot="1">
      <c r="A4526" s="33" t="str">
        <f ca="1">IF(C4526=Calculator!$H$27,"F",IF(Daily!D4526+Daily!H4526=0,IF(D4525+H4525&gt;0,"L",""),""))</f>
        <v/>
      </c>
      <c r="B4526" s="34">
        <v>4525</v>
      </c>
      <c r="C4526" s="19">
        <f t="shared" ca="1" si="281"/>
        <v>50455</v>
      </c>
      <c r="D4526" s="29">
        <f t="shared" ca="1" si="283"/>
        <v>0</v>
      </c>
      <c r="E4526" s="29">
        <f ca="1">IF(C4526&lt;Calculator!$D$26,0,IF(DAY($C4526)=1,IF(D4526-Calculator!$G$24&gt;0,Calculator!$G$24,D4526),0))</f>
        <v>0</v>
      </c>
      <c r="F4526" s="29">
        <f ca="1">IF(E4526&gt;0,D4526*Calculator!$G$22/12,0)</f>
        <v>0</v>
      </c>
      <c r="G4526" s="29">
        <f ca="1">IF(E4526&gt;0,(IFERROR(-PMT(Calculator!$G$22/12,Calculator!$G$23*12,Calculator!$G$20),0))-F4526,0)</f>
        <v>0</v>
      </c>
      <c r="H4526" s="29">
        <f t="shared" ca="1" si="284"/>
        <v>0</v>
      </c>
      <c r="I4526" s="29">
        <f t="shared" ca="1" si="282"/>
        <v>0</v>
      </c>
      <c r="J4526" s="30">
        <f>Calculator!$G$40</f>
        <v>6.5000000000000002E-2</v>
      </c>
      <c r="K4526" s="29">
        <f ca="1">IF(C4526&gt;=Calculator!$G$27,IF(DAY($C4526)=1,Calculator!$G$34/2,IF(DAY($C4526)=15,Calculator!$G$34/2,0)),0)</f>
        <v>0</v>
      </c>
      <c r="L4526" s="29">
        <f ca="1">IF(DAY($C4526)=28,IF(H4526=0,0,Calculator!$G$35),0)</f>
        <v>0</v>
      </c>
      <c r="M4526" s="29">
        <f ca="1">IF(I4526&gt;0,IF(DAY($C4526)=1,SUM(INDIRECT("I"&amp;(ROW(C4525)-DAY(C4525))):I4525),0),0)</f>
        <v>0</v>
      </c>
      <c r="N4526" s="29">
        <f ca="1">IF(C4526&lt;Calculator!$G$27,0,IF(C4526=Calculator!$G$27,Calculator!$G$39,IF(H4526-K4526&lt;=0,IF(D4526&gt;Calculator!$G$39,IF(H4526-K4526+E4526+L4526+M4526+Calculator!$G$39&gt;Calculator!$G$39,Calculator!$G$39-(H4526+E4526+L4526+M4526-K4526),Calculator!$G$39),D4526),0)))</f>
        <v>0</v>
      </c>
    </row>
    <row r="4527" spans="1:14" ht="15.75" thickBot="1">
      <c r="A4527" s="33" t="str">
        <f ca="1">IF(C4527=Calculator!$H$27,"F",IF(Daily!D4527+Daily!H4527=0,IF(D4526+H4526&gt;0,"L",""),""))</f>
        <v/>
      </c>
      <c r="B4527" s="34">
        <v>4526</v>
      </c>
      <c r="C4527" s="19">
        <f t="shared" ca="1" si="281"/>
        <v>50456</v>
      </c>
      <c r="D4527" s="29">
        <f t="shared" ca="1" si="283"/>
        <v>0</v>
      </c>
      <c r="E4527" s="29">
        <f ca="1">IF(C4527&lt;Calculator!$D$26,0,IF(DAY($C4527)=1,IF(D4527-Calculator!$G$24&gt;0,Calculator!$G$24,D4527),0))</f>
        <v>0</v>
      </c>
      <c r="F4527" s="29">
        <f ca="1">IF(E4527&gt;0,D4527*Calculator!$G$22/12,0)</f>
        <v>0</v>
      </c>
      <c r="G4527" s="29">
        <f ca="1">IF(E4527&gt;0,(IFERROR(-PMT(Calculator!$G$22/12,Calculator!$G$23*12,Calculator!$G$20),0))-F4527,0)</f>
        <v>0</v>
      </c>
      <c r="H4527" s="29">
        <f t="shared" ca="1" si="284"/>
        <v>0</v>
      </c>
      <c r="I4527" s="29">
        <f t="shared" ca="1" si="282"/>
        <v>0</v>
      </c>
      <c r="J4527" s="30">
        <f>Calculator!$G$40</f>
        <v>6.5000000000000002E-2</v>
      </c>
      <c r="K4527" s="29">
        <f ca="1">IF(C4527&gt;=Calculator!$G$27,IF(DAY($C4527)=1,Calculator!$G$34/2,IF(DAY($C4527)=15,Calculator!$G$34/2,0)),0)</f>
        <v>0</v>
      </c>
      <c r="L4527" s="29">
        <f ca="1">IF(DAY($C4527)=28,IF(H4527=0,0,Calculator!$G$35),0)</f>
        <v>0</v>
      </c>
      <c r="M4527" s="29">
        <f ca="1">IF(I4527&gt;0,IF(DAY($C4527)=1,SUM(INDIRECT("I"&amp;(ROW(C4526)-DAY(C4526))):I4526),0),0)</f>
        <v>0</v>
      </c>
      <c r="N4527" s="29">
        <f ca="1">IF(C4527&lt;Calculator!$G$27,0,IF(C4527=Calculator!$G$27,Calculator!$G$39,IF(H4527-K4527&lt;=0,IF(D4527&gt;Calculator!$G$39,IF(H4527-K4527+E4527+L4527+M4527+Calculator!$G$39&gt;Calculator!$G$39,Calculator!$G$39-(H4527+E4527+L4527+M4527-K4527),Calculator!$G$39),D4527),0)))</f>
        <v>0</v>
      </c>
    </row>
    <row r="4528" spans="1:14" ht="15.75" thickBot="1">
      <c r="A4528" s="33" t="str">
        <f ca="1">IF(C4528=Calculator!$H$27,"F",IF(Daily!D4528+Daily!H4528=0,IF(D4527+H4527&gt;0,"L",""),""))</f>
        <v/>
      </c>
      <c r="B4528" s="34">
        <v>4527</v>
      </c>
      <c r="C4528" s="19">
        <f t="shared" ca="1" si="281"/>
        <v>50457</v>
      </c>
      <c r="D4528" s="29">
        <f t="shared" ca="1" si="283"/>
        <v>0</v>
      </c>
      <c r="E4528" s="29">
        <f ca="1">IF(C4528&lt;Calculator!$D$26,0,IF(DAY($C4528)=1,IF(D4528-Calculator!$G$24&gt;0,Calculator!$G$24,D4528),0))</f>
        <v>0</v>
      </c>
      <c r="F4528" s="29">
        <f ca="1">IF(E4528&gt;0,D4528*Calculator!$G$22/12,0)</f>
        <v>0</v>
      </c>
      <c r="G4528" s="29">
        <f ca="1">IF(E4528&gt;0,(IFERROR(-PMT(Calculator!$G$22/12,Calculator!$G$23*12,Calculator!$G$20),0))-F4528,0)</f>
        <v>0</v>
      </c>
      <c r="H4528" s="29">
        <f t="shared" ca="1" si="284"/>
        <v>0</v>
      </c>
      <c r="I4528" s="29">
        <f t="shared" ca="1" si="282"/>
        <v>0</v>
      </c>
      <c r="J4528" s="30">
        <f>Calculator!$G$40</f>
        <v>6.5000000000000002E-2</v>
      </c>
      <c r="K4528" s="29">
        <f ca="1">IF(C4528&gt;=Calculator!$G$27,IF(DAY($C4528)=1,Calculator!$G$34/2,IF(DAY($C4528)=15,Calculator!$G$34/2,0)),0)</f>
        <v>0</v>
      </c>
      <c r="L4528" s="29">
        <f ca="1">IF(DAY($C4528)=28,IF(H4528=0,0,Calculator!$G$35),0)</f>
        <v>0</v>
      </c>
      <c r="M4528" s="29">
        <f ca="1">IF(I4528&gt;0,IF(DAY($C4528)=1,SUM(INDIRECT("I"&amp;(ROW(C4527)-DAY(C4527))):I4527),0),0)</f>
        <v>0</v>
      </c>
      <c r="N4528" s="29">
        <f ca="1">IF(C4528&lt;Calculator!$G$27,0,IF(C4528=Calculator!$G$27,Calculator!$G$39,IF(H4528-K4528&lt;=0,IF(D4528&gt;Calculator!$G$39,IF(H4528-K4528+E4528+L4528+M4528+Calculator!$G$39&gt;Calculator!$G$39,Calculator!$G$39-(H4528+E4528+L4528+M4528-K4528),Calculator!$G$39),D4528),0)))</f>
        <v>0</v>
      </c>
    </row>
    <row r="4529" spans="1:14" ht="15.75" thickBot="1">
      <c r="A4529" s="33" t="str">
        <f ca="1">IF(C4529=Calculator!$H$27,"F",IF(Daily!D4529+Daily!H4529=0,IF(D4528+H4528&gt;0,"L",""),""))</f>
        <v/>
      </c>
      <c r="B4529" s="34">
        <v>4528</v>
      </c>
      <c r="C4529" s="19">
        <f t="shared" ca="1" si="281"/>
        <v>50458</v>
      </c>
      <c r="D4529" s="29">
        <f t="shared" ca="1" si="283"/>
        <v>0</v>
      </c>
      <c r="E4529" s="29">
        <f ca="1">IF(C4529&lt;Calculator!$D$26,0,IF(DAY($C4529)=1,IF(D4529-Calculator!$G$24&gt;0,Calculator!$G$24,D4529),0))</f>
        <v>0</v>
      </c>
      <c r="F4529" s="29">
        <f ca="1">IF(E4529&gt;0,D4529*Calculator!$G$22/12,0)</f>
        <v>0</v>
      </c>
      <c r="G4529" s="29">
        <f ca="1">IF(E4529&gt;0,(IFERROR(-PMT(Calculator!$G$22/12,Calculator!$G$23*12,Calculator!$G$20),0))-F4529,0)</f>
        <v>0</v>
      </c>
      <c r="H4529" s="29">
        <f t="shared" ca="1" si="284"/>
        <v>0</v>
      </c>
      <c r="I4529" s="29">
        <f t="shared" ca="1" si="282"/>
        <v>0</v>
      </c>
      <c r="J4529" s="30">
        <f>Calculator!$G$40</f>
        <v>6.5000000000000002E-2</v>
      </c>
      <c r="K4529" s="29">
        <f ca="1">IF(C4529&gt;=Calculator!$G$27,IF(DAY($C4529)=1,Calculator!$G$34/2,IF(DAY($C4529)=15,Calculator!$G$34/2,0)),0)</f>
        <v>0</v>
      </c>
      <c r="L4529" s="29">
        <f ca="1">IF(DAY($C4529)=28,IF(H4529=0,0,Calculator!$G$35),0)</f>
        <v>0</v>
      </c>
      <c r="M4529" s="29">
        <f ca="1">IF(I4529&gt;0,IF(DAY($C4529)=1,SUM(INDIRECT("I"&amp;(ROW(C4528)-DAY(C4528))):I4528),0),0)</f>
        <v>0</v>
      </c>
      <c r="N4529" s="29">
        <f ca="1">IF(C4529&lt;Calculator!$G$27,0,IF(C4529=Calculator!$G$27,Calculator!$G$39,IF(H4529-K4529&lt;=0,IF(D4529&gt;Calculator!$G$39,IF(H4529-K4529+E4529+L4529+M4529+Calculator!$G$39&gt;Calculator!$G$39,Calculator!$G$39-(H4529+E4529+L4529+M4529-K4529),Calculator!$G$39),D4529),0)))</f>
        <v>0</v>
      </c>
    </row>
    <row r="4530" spans="1:14" ht="15.75" thickBot="1">
      <c r="A4530" s="33" t="str">
        <f ca="1">IF(C4530=Calculator!$H$27,"F",IF(Daily!D4530+Daily!H4530=0,IF(D4529+H4529&gt;0,"L",""),""))</f>
        <v/>
      </c>
      <c r="B4530" s="34">
        <v>4529</v>
      </c>
      <c r="C4530" s="19">
        <f t="shared" ca="1" si="281"/>
        <v>50459</v>
      </c>
      <c r="D4530" s="29">
        <f t="shared" ca="1" si="283"/>
        <v>0</v>
      </c>
      <c r="E4530" s="29">
        <f ca="1">IF(C4530&lt;Calculator!$D$26,0,IF(DAY($C4530)=1,IF(D4530-Calculator!$G$24&gt;0,Calculator!$G$24,D4530),0))</f>
        <v>0</v>
      </c>
      <c r="F4530" s="29">
        <f ca="1">IF(E4530&gt;0,D4530*Calculator!$G$22/12,0)</f>
        <v>0</v>
      </c>
      <c r="G4530" s="29">
        <f ca="1">IF(E4530&gt;0,(IFERROR(-PMT(Calculator!$G$22/12,Calculator!$G$23*12,Calculator!$G$20),0))-F4530,0)</f>
        <v>0</v>
      </c>
      <c r="H4530" s="29">
        <f t="shared" ca="1" si="284"/>
        <v>0</v>
      </c>
      <c r="I4530" s="29">
        <f t="shared" ca="1" si="282"/>
        <v>0</v>
      </c>
      <c r="J4530" s="30">
        <f>Calculator!$G$40</f>
        <v>6.5000000000000002E-2</v>
      </c>
      <c r="K4530" s="29">
        <f ca="1">IF(C4530&gt;=Calculator!$G$27,IF(DAY($C4530)=1,Calculator!$G$34/2,IF(DAY($C4530)=15,Calculator!$G$34/2,0)),0)</f>
        <v>0</v>
      </c>
      <c r="L4530" s="29">
        <f ca="1">IF(DAY($C4530)=28,IF(H4530=0,0,Calculator!$G$35),0)</f>
        <v>0</v>
      </c>
      <c r="M4530" s="29">
        <f ca="1">IF(I4530&gt;0,IF(DAY($C4530)=1,SUM(INDIRECT("I"&amp;(ROW(C4529)-DAY(C4529))):I4529),0),0)</f>
        <v>0</v>
      </c>
      <c r="N4530" s="29">
        <f ca="1">IF(C4530&lt;Calculator!$G$27,0,IF(C4530=Calculator!$G$27,Calculator!$G$39,IF(H4530-K4530&lt;=0,IF(D4530&gt;Calculator!$G$39,IF(H4530-K4530+E4530+L4530+M4530+Calculator!$G$39&gt;Calculator!$G$39,Calculator!$G$39-(H4530+E4530+L4530+M4530-K4530),Calculator!$G$39),D4530),0)))</f>
        <v>0</v>
      </c>
    </row>
    <row r="4531" spans="1:14" ht="15.75" thickBot="1">
      <c r="A4531" s="33" t="str">
        <f ca="1">IF(C4531=Calculator!$H$27,"F",IF(Daily!D4531+Daily!H4531=0,IF(D4530+H4530&gt;0,"L",""),""))</f>
        <v/>
      </c>
      <c r="B4531" s="34">
        <v>4530</v>
      </c>
      <c r="C4531" s="19">
        <f t="shared" ca="1" si="281"/>
        <v>50460</v>
      </c>
      <c r="D4531" s="29">
        <f t="shared" ca="1" si="283"/>
        <v>0</v>
      </c>
      <c r="E4531" s="29">
        <f ca="1">IF(C4531&lt;Calculator!$D$26,0,IF(DAY($C4531)=1,IF(D4531-Calculator!$G$24&gt;0,Calculator!$G$24,D4531),0))</f>
        <v>0</v>
      </c>
      <c r="F4531" s="29">
        <f ca="1">IF(E4531&gt;0,D4531*Calculator!$G$22/12,0)</f>
        <v>0</v>
      </c>
      <c r="G4531" s="29">
        <f ca="1">IF(E4531&gt;0,(IFERROR(-PMT(Calculator!$G$22/12,Calculator!$G$23*12,Calculator!$G$20),0))-F4531,0)</f>
        <v>0</v>
      </c>
      <c r="H4531" s="29">
        <f t="shared" ca="1" si="284"/>
        <v>0</v>
      </c>
      <c r="I4531" s="29">
        <f t="shared" ca="1" si="282"/>
        <v>0</v>
      </c>
      <c r="J4531" s="30">
        <f>Calculator!$G$40</f>
        <v>6.5000000000000002E-2</v>
      </c>
      <c r="K4531" s="29">
        <f ca="1">IF(C4531&gt;=Calculator!$G$27,IF(DAY($C4531)=1,Calculator!$G$34/2,IF(DAY($C4531)=15,Calculator!$G$34/2,0)),0)</f>
        <v>0</v>
      </c>
      <c r="L4531" s="29">
        <f ca="1">IF(DAY($C4531)=28,IF(H4531=0,0,Calculator!$G$35),0)</f>
        <v>0</v>
      </c>
      <c r="M4531" s="29">
        <f ca="1">IF(I4531&gt;0,IF(DAY($C4531)=1,SUM(INDIRECT("I"&amp;(ROW(C4530)-DAY(C4530))):I4530),0),0)</f>
        <v>0</v>
      </c>
      <c r="N4531" s="29">
        <f ca="1">IF(C4531&lt;Calculator!$G$27,0,IF(C4531=Calculator!$G$27,Calculator!$G$39,IF(H4531-K4531&lt;=0,IF(D4531&gt;Calculator!$G$39,IF(H4531-K4531+E4531+L4531+M4531+Calculator!$G$39&gt;Calculator!$G$39,Calculator!$G$39-(H4531+E4531+L4531+M4531-K4531),Calculator!$G$39),D4531),0)))</f>
        <v>0</v>
      </c>
    </row>
    <row r="4532" spans="1:14" ht="15.75" thickBot="1">
      <c r="A4532" s="33" t="str">
        <f ca="1">IF(C4532=Calculator!$H$27,"F",IF(Daily!D4532+Daily!H4532=0,IF(D4531+H4531&gt;0,"L",""),""))</f>
        <v/>
      </c>
      <c r="B4532" s="34">
        <v>4531</v>
      </c>
      <c r="C4532" s="19">
        <f t="shared" ca="1" si="281"/>
        <v>50461</v>
      </c>
      <c r="D4532" s="29">
        <f t="shared" ca="1" si="283"/>
        <v>0</v>
      </c>
      <c r="E4532" s="29">
        <f ca="1">IF(C4532&lt;Calculator!$D$26,0,IF(DAY($C4532)=1,IF(D4532-Calculator!$G$24&gt;0,Calculator!$G$24,D4532),0))</f>
        <v>0</v>
      </c>
      <c r="F4532" s="29">
        <f ca="1">IF(E4532&gt;0,D4532*Calculator!$G$22/12,0)</f>
        <v>0</v>
      </c>
      <c r="G4532" s="29">
        <f ca="1">IF(E4532&gt;0,(IFERROR(-PMT(Calculator!$G$22/12,Calculator!$G$23*12,Calculator!$G$20),0))-F4532,0)</f>
        <v>0</v>
      </c>
      <c r="H4532" s="29">
        <f t="shared" ca="1" si="284"/>
        <v>0</v>
      </c>
      <c r="I4532" s="29">
        <f t="shared" ca="1" si="282"/>
        <v>0</v>
      </c>
      <c r="J4532" s="30">
        <f>Calculator!$G$40</f>
        <v>6.5000000000000002E-2</v>
      </c>
      <c r="K4532" s="29">
        <f ca="1">IF(C4532&gt;=Calculator!$G$27,IF(DAY($C4532)=1,Calculator!$G$34/2,IF(DAY($C4532)=15,Calculator!$G$34/2,0)),0)</f>
        <v>0</v>
      </c>
      <c r="L4532" s="29">
        <f ca="1">IF(DAY($C4532)=28,IF(H4532=0,0,Calculator!$G$35),0)</f>
        <v>0</v>
      </c>
      <c r="M4532" s="29">
        <f ca="1">IF(I4532&gt;0,IF(DAY($C4532)=1,SUM(INDIRECT("I"&amp;(ROW(C4531)-DAY(C4531))):I4531),0),0)</f>
        <v>0</v>
      </c>
      <c r="N4532" s="29">
        <f ca="1">IF(C4532&lt;Calculator!$G$27,0,IF(C4532=Calculator!$G$27,Calculator!$G$39,IF(H4532-K4532&lt;=0,IF(D4532&gt;Calculator!$G$39,IF(H4532-K4532+E4532+L4532+M4532+Calculator!$G$39&gt;Calculator!$G$39,Calculator!$G$39-(H4532+E4532+L4532+M4532-K4532),Calculator!$G$39),D4532),0)))</f>
        <v>0</v>
      </c>
    </row>
    <row r="4533" spans="1:14" ht="15.75" thickBot="1">
      <c r="A4533" s="33" t="str">
        <f ca="1">IF(C4533=Calculator!$H$27,"F",IF(Daily!D4533+Daily!H4533=0,IF(D4532+H4532&gt;0,"L",""),""))</f>
        <v/>
      </c>
      <c r="B4533" s="34">
        <v>4532</v>
      </c>
      <c r="C4533" s="19">
        <f t="shared" ca="1" si="281"/>
        <v>50462</v>
      </c>
      <c r="D4533" s="29">
        <f t="shared" ca="1" si="283"/>
        <v>0</v>
      </c>
      <c r="E4533" s="29">
        <f ca="1">IF(C4533&lt;Calculator!$D$26,0,IF(DAY($C4533)=1,IF(D4533-Calculator!$G$24&gt;0,Calculator!$G$24,D4533),0))</f>
        <v>0</v>
      </c>
      <c r="F4533" s="29">
        <f ca="1">IF(E4533&gt;0,D4533*Calculator!$G$22/12,0)</f>
        <v>0</v>
      </c>
      <c r="G4533" s="29">
        <f ca="1">IF(E4533&gt;0,(IFERROR(-PMT(Calculator!$G$22/12,Calculator!$G$23*12,Calculator!$G$20),0))-F4533,0)</f>
        <v>0</v>
      </c>
      <c r="H4533" s="29">
        <f t="shared" ca="1" si="284"/>
        <v>0</v>
      </c>
      <c r="I4533" s="29">
        <f t="shared" ca="1" si="282"/>
        <v>0</v>
      </c>
      <c r="J4533" s="30">
        <f>Calculator!$G$40</f>
        <v>6.5000000000000002E-2</v>
      </c>
      <c r="K4533" s="29">
        <f ca="1">IF(C4533&gt;=Calculator!$G$27,IF(DAY($C4533)=1,Calculator!$G$34/2,IF(DAY($C4533)=15,Calculator!$G$34/2,0)),0)</f>
        <v>0</v>
      </c>
      <c r="L4533" s="29">
        <f ca="1">IF(DAY($C4533)=28,IF(H4533=0,0,Calculator!$G$35),0)</f>
        <v>0</v>
      </c>
      <c r="M4533" s="29">
        <f ca="1">IF(I4533&gt;0,IF(DAY($C4533)=1,SUM(INDIRECT("I"&amp;(ROW(C4532)-DAY(C4532))):I4532),0),0)</f>
        <v>0</v>
      </c>
      <c r="N4533" s="29">
        <f ca="1">IF(C4533&lt;Calculator!$G$27,0,IF(C4533=Calculator!$G$27,Calculator!$G$39,IF(H4533-K4533&lt;=0,IF(D4533&gt;Calculator!$G$39,IF(H4533-K4533+E4533+L4533+M4533+Calculator!$G$39&gt;Calculator!$G$39,Calculator!$G$39-(H4533+E4533+L4533+M4533-K4533),Calculator!$G$39),D4533),0)))</f>
        <v>0</v>
      </c>
    </row>
    <row r="4534" spans="1:14" ht="15.75" thickBot="1">
      <c r="A4534" s="33" t="str">
        <f ca="1">IF(C4534=Calculator!$H$27,"F",IF(Daily!D4534+Daily!H4534=0,IF(D4533+H4533&gt;0,"L",""),""))</f>
        <v/>
      </c>
      <c r="B4534" s="34">
        <v>4533</v>
      </c>
      <c r="C4534" s="19">
        <f t="shared" ca="1" si="281"/>
        <v>50463</v>
      </c>
      <c r="D4534" s="29">
        <f t="shared" ca="1" si="283"/>
        <v>0</v>
      </c>
      <c r="E4534" s="29">
        <f ca="1">IF(C4534&lt;Calculator!$D$26,0,IF(DAY($C4534)=1,IF(D4534-Calculator!$G$24&gt;0,Calculator!$G$24,D4534),0))</f>
        <v>0</v>
      </c>
      <c r="F4534" s="29">
        <f ca="1">IF(E4534&gt;0,D4534*Calculator!$G$22/12,0)</f>
        <v>0</v>
      </c>
      <c r="G4534" s="29">
        <f ca="1">IF(E4534&gt;0,(IFERROR(-PMT(Calculator!$G$22/12,Calculator!$G$23*12,Calculator!$G$20),0))-F4534,0)</f>
        <v>0</v>
      </c>
      <c r="H4534" s="29">
        <f t="shared" ca="1" si="284"/>
        <v>0</v>
      </c>
      <c r="I4534" s="29">
        <f t="shared" ca="1" si="282"/>
        <v>0</v>
      </c>
      <c r="J4534" s="30">
        <f>Calculator!$G$40</f>
        <v>6.5000000000000002E-2</v>
      </c>
      <c r="K4534" s="29">
        <f ca="1">IF(C4534&gt;=Calculator!$G$27,IF(DAY($C4534)=1,Calculator!$G$34/2,IF(DAY($C4534)=15,Calculator!$G$34/2,0)),0)</f>
        <v>0</v>
      </c>
      <c r="L4534" s="29">
        <f ca="1">IF(DAY($C4534)=28,IF(H4534=0,0,Calculator!$G$35),0)</f>
        <v>0</v>
      </c>
      <c r="M4534" s="29">
        <f ca="1">IF(I4534&gt;0,IF(DAY($C4534)=1,SUM(INDIRECT("I"&amp;(ROW(C4533)-DAY(C4533))):I4533),0),0)</f>
        <v>0</v>
      </c>
      <c r="N4534" s="29">
        <f ca="1">IF(C4534&lt;Calculator!$G$27,0,IF(C4534=Calculator!$G$27,Calculator!$G$39,IF(H4534-K4534&lt;=0,IF(D4534&gt;Calculator!$G$39,IF(H4534-K4534+E4534+L4534+M4534+Calculator!$G$39&gt;Calculator!$G$39,Calculator!$G$39-(H4534+E4534+L4534+M4534-K4534),Calculator!$G$39),D4534),0)))</f>
        <v>0</v>
      </c>
    </row>
    <row r="4535" spans="1:14" ht="15.75" thickBot="1">
      <c r="A4535" s="33" t="str">
        <f ca="1">IF(C4535=Calculator!$H$27,"F",IF(Daily!D4535+Daily!H4535=0,IF(D4534+H4534&gt;0,"L",""),""))</f>
        <v/>
      </c>
      <c r="B4535" s="34">
        <v>4534</v>
      </c>
      <c r="C4535" s="19">
        <f t="shared" ca="1" si="281"/>
        <v>50464</v>
      </c>
      <c r="D4535" s="29">
        <f t="shared" ca="1" si="283"/>
        <v>0</v>
      </c>
      <c r="E4535" s="29">
        <f ca="1">IF(C4535&lt;Calculator!$D$26,0,IF(DAY($C4535)=1,IF(D4535-Calculator!$G$24&gt;0,Calculator!$G$24,D4535),0))</f>
        <v>0</v>
      </c>
      <c r="F4535" s="29">
        <f ca="1">IF(E4535&gt;0,D4535*Calculator!$G$22/12,0)</f>
        <v>0</v>
      </c>
      <c r="G4535" s="29">
        <f ca="1">IF(E4535&gt;0,(IFERROR(-PMT(Calculator!$G$22/12,Calculator!$G$23*12,Calculator!$G$20),0))-F4535,0)</f>
        <v>0</v>
      </c>
      <c r="H4535" s="29">
        <f t="shared" ca="1" si="284"/>
        <v>0</v>
      </c>
      <c r="I4535" s="29">
        <f t="shared" ca="1" si="282"/>
        <v>0</v>
      </c>
      <c r="J4535" s="30">
        <f>Calculator!$G$40</f>
        <v>6.5000000000000002E-2</v>
      </c>
      <c r="K4535" s="29">
        <f ca="1">IF(C4535&gt;=Calculator!$G$27,IF(DAY($C4535)=1,Calculator!$G$34/2,IF(DAY($C4535)=15,Calculator!$G$34/2,0)),0)</f>
        <v>0</v>
      </c>
      <c r="L4535" s="29">
        <f ca="1">IF(DAY($C4535)=28,IF(H4535=0,0,Calculator!$G$35),0)</f>
        <v>0</v>
      </c>
      <c r="M4535" s="29">
        <f ca="1">IF(I4535&gt;0,IF(DAY($C4535)=1,SUM(INDIRECT("I"&amp;(ROW(C4534)-DAY(C4534))):I4534),0),0)</f>
        <v>0</v>
      </c>
      <c r="N4535" s="29">
        <f ca="1">IF(C4535&lt;Calculator!$G$27,0,IF(C4535=Calculator!$G$27,Calculator!$G$39,IF(H4535-K4535&lt;=0,IF(D4535&gt;Calculator!$G$39,IF(H4535-K4535+E4535+L4535+M4535+Calculator!$G$39&gt;Calculator!$G$39,Calculator!$G$39-(H4535+E4535+L4535+M4535-K4535),Calculator!$G$39),D4535),0)))</f>
        <v>0</v>
      </c>
    </row>
    <row r="4536" spans="1:14" ht="15.75" thickBot="1">
      <c r="A4536" s="33" t="str">
        <f ca="1">IF(C4536=Calculator!$H$27,"F",IF(Daily!D4536+Daily!H4536=0,IF(D4535+H4535&gt;0,"L",""),""))</f>
        <v/>
      </c>
      <c r="B4536" s="34">
        <v>4535</v>
      </c>
      <c r="C4536" s="19">
        <f t="shared" ca="1" si="281"/>
        <v>50465</v>
      </c>
      <c r="D4536" s="29">
        <f t="shared" ca="1" si="283"/>
        <v>0</v>
      </c>
      <c r="E4536" s="29">
        <f ca="1">IF(C4536&lt;Calculator!$D$26,0,IF(DAY($C4536)=1,IF(D4536-Calculator!$G$24&gt;0,Calculator!$G$24,D4536),0))</f>
        <v>0</v>
      </c>
      <c r="F4536" s="29">
        <f ca="1">IF(E4536&gt;0,D4536*Calculator!$G$22/12,0)</f>
        <v>0</v>
      </c>
      <c r="G4536" s="29">
        <f ca="1">IF(E4536&gt;0,(IFERROR(-PMT(Calculator!$G$22/12,Calculator!$G$23*12,Calculator!$G$20),0))-F4536,0)</f>
        <v>0</v>
      </c>
      <c r="H4536" s="29">
        <f t="shared" ca="1" si="284"/>
        <v>0</v>
      </c>
      <c r="I4536" s="29">
        <f t="shared" ca="1" si="282"/>
        <v>0</v>
      </c>
      <c r="J4536" s="30">
        <f>Calculator!$G$40</f>
        <v>6.5000000000000002E-2</v>
      </c>
      <c r="K4536" s="29">
        <f ca="1">IF(C4536&gt;=Calculator!$G$27,IF(DAY($C4536)=1,Calculator!$G$34/2,IF(DAY($C4536)=15,Calculator!$G$34/2,0)),0)</f>
        <v>4500</v>
      </c>
      <c r="L4536" s="29">
        <f ca="1">IF(DAY($C4536)=28,IF(H4536=0,0,Calculator!$G$35),0)</f>
        <v>0</v>
      </c>
      <c r="M4536" s="29">
        <f ca="1">IF(I4536&gt;0,IF(DAY($C4536)=1,SUM(INDIRECT("I"&amp;(ROW(C4535)-DAY(C4535))):I4535),0),0)</f>
        <v>0</v>
      </c>
      <c r="N4536" s="29">
        <f ca="1">IF(C4536&lt;Calculator!$G$27,0,IF(C4536=Calculator!$G$27,Calculator!$G$39,IF(H4536-K4536&lt;=0,IF(D4536&gt;Calculator!$G$39,IF(H4536-K4536+E4536+L4536+M4536+Calculator!$G$39&gt;Calculator!$G$39,Calculator!$G$39-(H4536+E4536+L4536+M4536-K4536),Calculator!$G$39),D4536),0)))</f>
        <v>0</v>
      </c>
    </row>
    <row r="4537" spans="1:14" ht="15.75" thickBot="1">
      <c r="A4537" s="33" t="str">
        <f ca="1">IF(C4537=Calculator!$H$27,"F",IF(Daily!D4537+Daily!H4537=0,IF(D4536+H4536&gt;0,"L",""),""))</f>
        <v/>
      </c>
      <c r="B4537" s="34">
        <v>4536</v>
      </c>
      <c r="C4537" s="19">
        <f t="shared" ca="1" si="281"/>
        <v>50466</v>
      </c>
      <c r="D4537" s="29">
        <f t="shared" ca="1" si="283"/>
        <v>0</v>
      </c>
      <c r="E4537" s="29">
        <f ca="1">IF(C4537&lt;Calculator!$D$26,0,IF(DAY($C4537)=1,IF(D4537-Calculator!$G$24&gt;0,Calculator!$G$24,D4537),0))</f>
        <v>0</v>
      </c>
      <c r="F4537" s="29">
        <f ca="1">IF(E4537&gt;0,D4537*Calculator!$G$22/12,0)</f>
        <v>0</v>
      </c>
      <c r="G4537" s="29">
        <f ca="1">IF(E4537&gt;0,(IFERROR(-PMT(Calculator!$G$22/12,Calculator!$G$23*12,Calculator!$G$20),0))-F4537,0)</f>
        <v>0</v>
      </c>
      <c r="H4537" s="29">
        <f t="shared" ca="1" si="284"/>
        <v>0</v>
      </c>
      <c r="I4537" s="29">
        <f t="shared" ca="1" si="282"/>
        <v>0</v>
      </c>
      <c r="J4537" s="30">
        <f>Calculator!$G$40</f>
        <v>6.5000000000000002E-2</v>
      </c>
      <c r="K4537" s="29">
        <f ca="1">IF(C4537&gt;=Calculator!$G$27,IF(DAY($C4537)=1,Calculator!$G$34/2,IF(DAY($C4537)=15,Calculator!$G$34/2,0)),0)</f>
        <v>0</v>
      </c>
      <c r="L4537" s="29">
        <f ca="1">IF(DAY($C4537)=28,IF(H4537=0,0,Calculator!$G$35),0)</f>
        <v>0</v>
      </c>
      <c r="M4537" s="29">
        <f ca="1">IF(I4537&gt;0,IF(DAY($C4537)=1,SUM(INDIRECT("I"&amp;(ROW(C4536)-DAY(C4536))):I4536),0),0)</f>
        <v>0</v>
      </c>
      <c r="N4537" s="29">
        <f ca="1">IF(C4537&lt;Calculator!$G$27,0,IF(C4537=Calculator!$G$27,Calculator!$G$39,IF(H4537-K4537&lt;=0,IF(D4537&gt;Calculator!$G$39,IF(H4537-K4537+E4537+L4537+M4537+Calculator!$G$39&gt;Calculator!$G$39,Calculator!$G$39-(H4537+E4537+L4537+M4537-K4537),Calculator!$G$39),D4537),0)))</f>
        <v>0</v>
      </c>
    </row>
    <row r="4538" spans="1:14" ht="15.75" thickBot="1">
      <c r="A4538" s="33" t="str">
        <f ca="1">IF(C4538=Calculator!$H$27,"F",IF(Daily!D4538+Daily!H4538=0,IF(D4537+H4537&gt;0,"L",""),""))</f>
        <v/>
      </c>
      <c r="B4538" s="34">
        <v>4537</v>
      </c>
      <c r="C4538" s="19">
        <f t="shared" ca="1" si="281"/>
        <v>50467</v>
      </c>
      <c r="D4538" s="29">
        <f t="shared" ca="1" si="283"/>
        <v>0</v>
      </c>
      <c r="E4538" s="29">
        <f ca="1">IF(C4538&lt;Calculator!$D$26,0,IF(DAY($C4538)=1,IF(D4538-Calculator!$G$24&gt;0,Calculator!$G$24,D4538),0))</f>
        <v>0</v>
      </c>
      <c r="F4538" s="29">
        <f ca="1">IF(E4538&gt;0,D4538*Calculator!$G$22/12,0)</f>
        <v>0</v>
      </c>
      <c r="G4538" s="29">
        <f ca="1">IF(E4538&gt;0,(IFERROR(-PMT(Calculator!$G$22/12,Calculator!$G$23*12,Calculator!$G$20),0))-F4538,0)</f>
        <v>0</v>
      </c>
      <c r="H4538" s="29">
        <f t="shared" ca="1" si="284"/>
        <v>0</v>
      </c>
      <c r="I4538" s="29">
        <f t="shared" ca="1" si="282"/>
        <v>0</v>
      </c>
      <c r="J4538" s="30">
        <f>Calculator!$G$40</f>
        <v>6.5000000000000002E-2</v>
      </c>
      <c r="K4538" s="29">
        <f ca="1">IF(C4538&gt;=Calculator!$G$27,IF(DAY($C4538)=1,Calculator!$G$34/2,IF(DAY($C4538)=15,Calculator!$G$34/2,0)),0)</f>
        <v>0</v>
      </c>
      <c r="L4538" s="29">
        <f ca="1">IF(DAY($C4538)=28,IF(H4538=0,0,Calculator!$G$35),0)</f>
        <v>0</v>
      </c>
      <c r="M4538" s="29">
        <f ca="1">IF(I4538&gt;0,IF(DAY($C4538)=1,SUM(INDIRECT("I"&amp;(ROW(C4537)-DAY(C4537))):I4537),0),0)</f>
        <v>0</v>
      </c>
      <c r="N4538" s="29">
        <f ca="1">IF(C4538&lt;Calculator!$G$27,0,IF(C4538=Calculator!$G$27,Calculator!$G$39,IF(H4538-K4538&lt;=0,IF(D4538&gt;Calculator!$G$39,IF(H4538-K4538+E4538+L4538+M4538+Calculator!$G$39&gt;Calculator!$G$39,Calculator!$G$39-(H4538+E4538+L4538+M4538-K4538),Calculator!$G$39),D4538),0)))</f>
        <v>0</v>
      </c>
    </row>
    <row r="4539" spans="1:14" ht="15.75" thickBot="1">
      <c r="A4539" s="33" t="str">
        <f ca="1">IF(C4539=Calculator!$H$27,"F",IF(Daily!D4539+Daily!H4539=0,IF(D4538+H4538&gt;0,"L",""),""))</f>
        <v/>
      </c>
      <c r="B4539" s="34">
        <v>4538</v>
      </c>
      <c r="C4539" s="19">
        <f t="shared" ca="1" si="281"/>
        <v>50468</v>
      </c>
      <c r="D4539" s="29">
        <f t="shared" ca="1" si="283"/>
        <v>0</v>
      </c>
      <c r="E4539" s="29">
        <f ca="1">IF(C4539&lt;Calculator!$D$26,0,IF(DAY($C4539)=1,IF(D4539-Calculator!$G$24&gt;0,Calculator!$G$24,D4539),0))</f>
        <v>0</v>
      </c>
      <c r="F4539" s="29">
        <f ca="1">IF(E4539&gt;0,D4539*Calculator!$G$22/12,0)</f>
        <v>0</v>
      </c>
      <c r="G4539" s="29">
        <f ca="1">IF(E4539&gt;0,(IFERROR(-PMT(Calculator!$G$22/12,Calculator!$G$23*12,Calculator!$G$20),0))-F4539,0)</f>
        <v>0</v>
      </c>
      <c r="H4539" s="29">
        <f t="shared" ca="1" si="284"/>
        <v>0</v>
      </c>
      <c r="I4539" s="29">
        <f t="shared" ca="1" si="282"/>
        <v>0</v>
      </c>
      <c r="J4539" s="30">
        <f>Calculator!$G$40</f>
        <v>6.5000000000000002E-2</v>
      </c>
      <c r="K4539" s="29">
        <f ca="1">IF(C4539&gt;=Calculator!$G$27,IF(DAY($C4539)=1,Calculator!$G$34/2,IF(DAY($C4539)=15,Calculator!$G$34/2,0)),0)</f>
        <v>0</v>
      </c>
      <c r="L4539" s="29">
        <f ca="1">IF(DAY($C4539)=28,IF(H4539=0,0,Calculator!$G$35),0)</f>
        <v>0</v>
      </c>
      <c r="M4539" s="29">
        <f ca="1">IF(I4539&gt;0,IF(DAY($C4539)=1,SUM(INDIRECT("I"&amp;(ROW(C4538)-DAY(C4538))):I4538),0),0)</f>
        <v>0</v>
      </c>
      <c r="N4539" s="29">
        <f ca="1">IF(C4539&lt;Calculator!$G$27,0,IF(C4539=Calculator!$G$27,Calculator!$G$39,IF(H4539-K4539&lt;=0,IF(D4539&gt;Calculator!$G$39,IF(H4539-K4539+E4539+L4539+M4539+Calculator!$G$39&gt;Calculator!$G$39,Calculator!$G$39-(H4539+E4539+L4539+M4539-K4539),Calculator!$G$39),D4539),0)))</f>
        <v>0</v>
      </c>
    </row>
    <row r="4540" spans="1:14" ht="15.75" thickBot="1">
      <c r="A4540" s="33" t="str">
        <f ca="1">IF(C4540=Calculator!$H$27,"F",IF(Daily!D4540+Daily!H4540=0,IF(D4539+H4539&gt;0,"L",""),""))</f>
        <v/>
      </c>
      <c r="B4540" s="34">
        <v>4539</v>
      </c>
      <c r="C4540" s="19">
        <f t="shared" ca="1" si="281"/>
        <v>50469</v>
      </c>
      <c r="D4540" s="29">
        <f t="shared" ca="1" si="283"/>
        <v>0</v>
      </c>
      <c r="E4540" s="29">
        <f ca="1">IF(C4540&lt;Calculator!$D$26,0,IF(DAY($C4540)=1,IF(D4540-Calculator!$G$24&gt;0,Calculator!$G$24,D4540),0))</f>
        <v>0</v>
      </c>
      <c r="F4540" s="29">
        <f ca="1">IF(E4540&gt;0,D4540*Calculator!$G$22/12,0)</f>
        <v>0</v>
      </c>
      <c r="G4540" s="29">
        <f ca="1">IF(E4540&gt;0,(IFERROR(-PMT(Calculator!$G$22/12,Calculator!$G$23*12,Calculator!$G$20),0))-F4540,0)</f>
        <v>0</v>
      </c>
      <c r="H4540" s="29">
        <f t="shared" ca="1" si="284"/>
        <v>0</v>
      </c>
      <c r="I4540" s="29">
        <f t="shared" ca="1" si="282"/>
        <v>0</v>
      </c>
      <c r="J4540" s="30">
        <f>Calculator!$G$40</f>
        <v>6.5000000000000002E-2</v>
      </c>
      <c r="K4540" s="29">
        <f ca="1">IF(C4540&gt;=Calculator!$G$27,IF(DAY($C4540)=1,Calculator!$G$34/2,IF(DAY($C4540)=15,Calculator!$G$34/2,0)),0)</f>
        <v>0</v>
      </c>
      <c r="L4540" s="29">
        <f ca="1">IF(DAY($C4540)=28,IF(H4540=0,0,Calculator!$G$35),0)</f>
        <v>0</v>
      </c>
      <c r="M4540" s="29">
        <f ca="1">IF(I4540&gt;0,IF(DAY($C4540)=1,SUM(INDIRECT("I"&amp;(ROW(C4539)-DAY(C4539))):I4539),0),0)</f>
        <v>0</v>
      </c>
      <c r="N4540" s="29">
        <f ca="1">IF(C4540&lt;Calculator!$G$27,0,IF(C4540=Calculator!$G$27,Calculator!$G$39,IF(H4540-K4540&lt;=0,IF(D4540&gt;Calculator!$G$39,IF(H4540-K4540+E4540+L4540+M4540+Calculator!$G$39&gt;Calculator!$G$39,Calculator!$G$39-(H4540+E4540+L4540+M4540-K4540),Calculator!$G$39),D4540),0)))</f>
        <v>0</v>
      </c>
    </row>
    <row r="4541" spans="1:14" ht="15.75" thickBot="1">
      <c r="A4541" s="33" t="str">
        <f ca="1">IF(C4541=Calculator!$H$27,"F",IF(Daily!D4541+Daily!H4541=0,IF(D4540+H4540&gt;0,"L",""),""))</f>
        <v/>
      </c>
      <c r="B4541" s="34">
        <v>4540</v>
      </c>
      <c r="C4541" s="19">
        <f t="shared" ca="1" si="281"/>
        <v>50470</v>
      </c>
      <c r="D4541" s="29">
        <f t="shared" ca="1" si="283"/>
        <v>0</v>
      </c>
      <c r="E4541" s="29">
        <f ca="1">IF(C4541&lt;Calculator!$D$26,0,IF(DAY($C4541)=1,IF(D4541-Calculator!$G$24&gt;0,Calculator!$G$24,D4541),0))</f>
        <v>0</v>
      </c>
      <c r="F4541" s="29">
        <f ca="1">IF(E4541&gt;0,D4541*Calculator!$G$22/12,0)</f>
        <v>0</v>
      </c>
      <c r="G4541" s="29">
        <f ca="1">IF(E4541&gt;0,(IFERROR(-PMT(Calculator!$G$22/12,Calculator!$G$23*12,Calculator!$G$20),0))-F4541,0)</f>
        <v>0</v>
      </c>
      <c r="H4541" s="29">
        <f t="shared" ca="1" si="284"/>
        <v>0</v>
      </c>
      <c r="I4541" s="29">
        <f t="shared" ca="1" si="282"/>
        <v>0</v>
      </c>
      <c r="J4541" s="30">
        <f>Calculator!$G$40</f>
        <v>6.5000000000000002E-2</v>
      </c>
      <c r="K4541" s="29">
        <f ca="1">IF(C4541&gt;=Calculator!$G$27,IF(DAY($C4541)=1,Calculator!$G$34/2,IF(DAY($C4541)=15,Calculator!$G$34/2,0)),0)</f>
        <v>0</v>
      </c>
      <c r="L4541" s="29">
        <f ca="1">IF(DAY($C4541)=28,IF(H4541=0,0,Calculator!$G$35),0)</f>
        <v>0</v>
      </c>
      <c r="M4541" s="29">
        <f ca="1">IF(I4541&gt;0,IF(DAY($C4541)=1,SUM(INDIRECT("I"&amp;(ROW(C4540)-DAY(C4540))):I4540),0),0)</f>
        <v>0</v>
      </c>
      <c r="N4541" s="29">
        <f ca="1">IF(C4541&lt;Calculator!$G$27,0,IF(C4541=Calculator!$G$27,Calculator!$G$39,IF(H4541-K4541&lt;=0,IF(D4541&gt;Calculator!$G$39,IF(H4541-K4541+E4541+L4541+M4541+Calculator!$G$39&gt;Calculator!$G$39,Calculator!$G$39-(H4541+E4541+L4541+M4541-K4541),Calculator!$G$39),D4541),0)))</f>
        <v>0</v>
      </c>
    </row>
    <row r="4542" spans="1:14" ht="15.75" thickBot="1">
      <c r="A4542" s="33" t="str">
        <f ca="1">IF(C4542=Calculator!$H$27,"F",IF(Daily!D4542+Daily!H4542=0,IF(D4541+H4541&gt;0,"L",""),""))</f>
        <v/>
      </c>
      <c r="B4542" s="34">
        <v>4541</v>
      </c>
      <c r="C4542" s="19">
        <f t="shared" ca="1" si="281"/>
        <v>50471</v>
      </c>
      <c r="D4542" s="29">
        <f t="shared" ca="1" si="283"/>
        <v>0</v>
      </c>
      <c r="E4542" s="29">
        <f ca="1">IF(C4542&lt;Calculator!$D$26,0,IF(DAY($C4542)=1,IF(D4542-Calculator!$G$24&gt;0,Calculator!$G$24,D4542),0))</f>
        <v>0</v>
      </c>
      <c r="F4542" s="29">
        <f ca="1">IF(E4542&gt;0,D4542*Calculator!$G$22/12,0)</f>
        <v>0</v>
      </c>
      <c r="G4542" s="29">
        <f ca="1">IF(E4542&gt;0,(IFERROR(-PMT(Calculator!$G$22/12,Calculator!$G$23*12,Calculator!$G$20),0))-F4542,0)</f>
        <v>0</v>
      </c>
      <c r="H4542" s="29">
        <f t="shared" ca="1" si="284"/>
        <v>0</v>
      </c>
      <c r="I4542" s="29">
        <f t="shared" ca="1" si="282"/>
        <v>0</v>
      </c>
      <c r="J4542" s="30">
        <f>Calculator!$G$40</f>
        <v>6.5000000000000002E-2</v>
      </c>
      <c r="K4542" s="29">
        <f ca="1">IF(C4542&gt;=Calculator!$G$27,IF(DAY($C4542)=1,Calculator!$G$34/2,IF(DAY($C4542)=15,Calculator!$G$34/2,0)),0)</f>
        <v>0</v>
      </c>
      <c r="L4542" s="29">
        <f ca="1">IF(DAY($C4542)=28,IF(H4542=0,0,Calculator!$G$35),0)</f>
        <v>0</v>
      </c>
      <c r="M4542" s="29">
        <f ca="1">IF(I4542&gt;0,IF(DAY($C4542)=1,SUM(INDIRECT("I"&amp;(ROW(C4541)-DAY(C4541))):I4541),0),0)</f>
        <v>0</v>
      </c>
      <c r="N4542" s="29">
        <f ca="1">IF(C4542&lt;Calculator!$G$27,0,IF(C4542=Calculator!$G$27,Calculator!$G$39,IF(H4542-K4542&lt;=0,IF(D4542&gt;Calculator!$G$39,IF(H4542-K4542+E4542+L4542+M4542+Calculator!$G$39&gt;Calculator!$G$39,Calculator!$G$39-(H4542+E4542+L4542+M4542-K4542),Calculator!$G$39),D4542),0)))</f>
        <v>0</v>
      </c>
    </row>
    <row r="4543" spans="1:14" ht="15.75" thickBot="1">
      <c r="A4543" s="33" t="str">
        <f ca="1">IF(C4543=Calculator!$H$27,"F",IF(Daily!D4543+Daily!H4543=0,IF(D4542+H4542&gt;0,"L",""),""))</f>
        <v/>
      </c>
      <c r="B4543" s="34">
        <v>4542</v>
      </c>
      <c r="C4543" s="19">
        <f t="shared" ca="1" si="281"/>
        <v>50472</v>
      </c>
      <c r="D4543" s="29">
        <f t="shared" ca="1" si="283"/>
        <v>0</v>
      </c>
      <c r="E4543" s="29">
        <f ca="1">IF(C4543&lt;Calculator!$D$26,0,IF(DAY($C4543)=1,IF(D4543-Calculator!$G$24&gt;0,Calculator!$G$24,D4543),0))</f>
        <v>0</v>
      </c>
      <c r="F4543" s="29">
        <f ca="1">IF(E4543&gt;0,D4543*Calculator!$G$22/12,0)</f>
        <v>0</v>
      </c>
      <c r="G4543" s="29">
        <f ca="1">IF(E4543&gt;0,(IFERROR(-PMT(Calculator!$G$22/12,Calculator!$G$23*12,Calculator!$G$20),0))-F4543,0)</f>
        <v>0</v>
      </c>
      <c r="H4543" s="29">
        <f t="shared" ca="1" si="284"/>
        <v>0</v>
      </c>
      <c r="I4543" s="29">
        <f t="shared" ca="1" si="282"/>
        <v>0</v>
      </c>
      <c r="J4543" s="30">
        <f>Calculator!$G$40</f>
        <v>6.5000000000000002E-2</v>
      </c>
      <c r="K4543" s="29">
        <f ca="1">IF(C4543&gt;=Calculator!$G$27,IF(DAY($C4543)=1,Calculator!$G$34/2,IF(DAY($C4543)=15,Calculator!$G$34/2,0)),0)</f>
        <v>0</v>
      </c>
      <c r="L4543" s="29">
        <f ca="1">IF(DAY($C4543)=28,IF(H4543=0,0,Calculator!$G$35),0)</f>
        <v>0</v>
      </c>
      <c r="M4543" s="29">
        <f ca="1">IF(I4543&gt;0,IF(DAY($C4543)=1,SUM(INDIRECT("I"&amp;(ROW(C4542)-DAY(C4542))):I4542),0),0)</f>
        <v>0</v>
      </c>
      <c r="N4543" s="29">
        <f ca="1">IF(C4543&lt;Calculator!$G$27,0,IF(C4543=Calculator!$G$27,Calculator!$G$39,IF(H4543-K4543&lt;=0,IF(D4543&gt;Calculator!$G$39,IF(H4543-K4543+E4543+L4543+M4543+Calculator!$G$39&gt;Calculator!$G$39,Calculator!$G$39-(H4543+E4543+L4543+M4543-K4543),Calculator!$G$39),D4543),0)))</f>
        <v>0</v>
      </c>
    </row>
    <row r="4544" spans="1:14" ht="15.75" thickBot="1">
      <c r="A4544" s="33" t="str">
        <f ca="1">IF(C4544=Calculator!$H$27,"F",IF(Daily!D4544+Daily!H4544=0,IF(D4543+H4543&gt;0,"L",""),""))</f>
        <v/>
      </c>
      <c r="B4544" s="34">
        <v>4543</v>
      </c>
      <c r="C4544" s="19">
        <f t="shared" ca="1" si="281"/>
        <v>50473</v>
      </c>
      <c r="D4544" s="29">
        <f t="shared" ca="1" si="283"/>
        <v>0</v>
      </c>
      <c r="E4544" s="29">
        <f ca="1">IF(C4544&lt;Calculator!$D$26,0,IF(DAY($C4544)=1,IF(D4544-Calculator!$G$24&gt;0,Calculator!$G$24,D4544),0))</f>
        <v>0</v>
      </c>
      <c r="F4544" s="29">
        <f ca="1">IF(E4544&gt;0,D4544*Calculator!$G$22/12,0)</f>
        <v>0</v>
      </c>
      <c r="G4544" s="29">
        <f ca="1">IF(E4544&gt;0,(IFERROR(-PMT(Calculator!$G$22/12,Calculator!$G$23*12,Calculator!$G$20),0))-F4544,0)</f>
        <v>0</v>
      </c>
      <c r="H4544" s="29">
        <f t="shared" ca="1" si="284"/>
        <v>0</v>
      </c>
      <c r="I4544" s="29">
        <f t="shared" ca="1" si="282"/>
        <v>0</v>
      </c>
      <c r="J4544" s="30">
        <f>Calculator!$G$40</f>
        <v>6.5000000000000002E-2</v>
      </c>
      <c r="K4544" s="29">
        <f ca="1">IF(C4544&gt;=Calculator!$G$27,IF(DAY($C4544)=1,Calculator!$G$34/2,IF(DAY($C4544)=15,Calculator!$G$34/2,0)),0)</f>
        <v>0</v>
      </c>
      <c r="L4544" s="29">
        <f ca="1">IF(DAY($C4544)=28,IF(H4544=0,0,Calculator!$G$35),0)</f>
        <v>0</v>
      </c>
      <c r="M4544" s="29">
        <f ca="1">IF(I4544&gt;0,IF(DAY($C4544)=1,SUM(INDIRECT("I"&amp;(ROW(C4543)-DAY(C4543))):I4543),0),0)</f>
        <v>0</v>
      </c>
      <c r="N4544" s="29">
        <f ca="1">IF(C4544&lt;Calculator!$G$27,0,IF(C4544=Calculator!$G$27,Calculator!$G$39,IF(H4544-K4544&lt;=0,IF(D4544&gt;Calculator!$G$39,IF(H4544-K4544+E4544+L4544+M4544+Calculator!$G$39&gt;Calculator!$G$39,Calculator!$G$39-(H4544+E4544+L4544+M4544-K4544),Calculator!$G$39),D4544),0)))</f>
        <v>0</v>
      </c>
    </row>
    <row r="4545" spans="1:14" ht="15.75" thickBot="1">
      <c r="A4545" s="33" t="str">
        <f ca="1">IF(C4545=Calculator!$H$27,"F",IF(Daily!D4545+Daily!H4545=0,IF(D4544+H4544&gt;0,"L",""),""))</f>
        <v/>
      </c>
      <c r="B4545" s="34">
        <v>4544</v>
      </c>
      <c r="C4545" s="19">
        <f t="shared" ca="1" si="281"/>
        <v>50474</v>
      </c>
      <c r="D4545" s="29">
        <f t="shared" ca="1" si="283"/>
        <v>0</v>
      </c>
      <c r="E4545" s="29">
        <f ca="1">IF(C4545&lt;Calculator!$D$26,0,IF(DAY($C4545)=1,IF(D4545-Calculator!$G$24&gt;0,Calculator!$G$24,D4545),0))</f>
        <v>0</v>
      </c>
      <c r="F4545" s="29">
        <f ca="1">IF(E4545&gt;0,D4545*Calculator!$G$22/12,0)</f>
        <v>0</v>
      </c>
      <c r="G4545" s="29">
        <f ca="1">IF(E4545&gt;0,(IFERROR(-PMT(Calculator!$G$22/12,Calculator!$G$23*12,Calculator!$G$20),0))-F4545,0)</f>
        <v>0</v>
      </c>
      <c r="H4545" s="29">
        <f t="shared" ca="1" si="284"/>
        <v>0</v>
      </c>
      <c r="I4545" s="29">
        <f t="shared" ca="1" si="282"/>
        <v>0</v>
      </c>
      <c r="J4545" s="30">
        <f>Calculator!$G$40</f>
        <v>6.5000000000000002E-2</v>
      </c>
      <c r="K4545" s="29">
        <f ca="1">IF(C4545&gt;=Calculator!$G$27,IF(DAY($C4545)=1,Calculator!$G$34/2,IF(DAY($C4545)=15,Calculator!$G$34/2,0)),0)</f>
        <v>0</v>
      </c>
      <c r="L4545" s="29">
        <f ca="1">IF(DAY($C4545)=28,IF(H4545=0,0,Calculator!$G$35),0)</f>
        <v>0</v>
      </c>
      <c r="M4545" s="29">
        <f ca="1">IF(I4545&gt;0,IF(DAY($C4545)=1,SUM(INDIRECT("I"&amp;(ROW(C4544)-DAY(C4544))):I4544),0),0)</f>
        <v>0</v>
      </c>
      <c r="N4545" s="29">
        <f ca="1">IF(C4545&lt;Calculator!$G$27,0,IF(C4545=Calculator!$G$27,Calculator!$G$39,IF(H4545-K4545&lt;=0,IF(D4545&gt;Calculator!$G$39,IF(H4545-K4545+E4545+L4545+M4545+Calculator!$G$39&gt;Calculator!$G$39,Calculator!$G$39-(H4545+E4545+L4545+M4545-K4545),Calculator!$G$39),D4545),0)))</f>
        <v>0</v>
      </c>
    </row>
    <row r="4546" spans="1:14" ht="15.75" thickBot="1">
      <c r="A4546" s="33" t="str">
        <f ca="1">IF(C4546=Calculator!$H$27,"F",IF(Daily!D4546+Daily!H4546=0,IF(D4545+H4545&gt;0,"L",""),""))</f>
        <v/>
      </c>
      <c r="B4546" s="34">
        <v>4545</v>
      </c>
      <c r="C4546" s="19">
        <f t="shared" ca="1" si="281"/>
        <v>50475</v>
      </c>
      <c r="D4546" s="29">
        <f t="shared" ca="1" si="283"/>
        <v>0</v>
      </c>
      <c r="E4546" s="29">
        <f ca="1">IF(C4546&lt;Calculator!$D$26,0,IF(DAY($C4546)=1,IF(D4546-Calculator!$G$24&gt;0,Calculator!$G$24,D4546),0))</f>
        <v>0</v>
      </c>
      <c r="F4546" s="29">
        <f ca="1">IF(E4546&gt;0,D4546*Calculator!$G$22/12,0)</f>
        <v>0</v>
      </c>
      <c r="G4546" s="29">
        <f ca="1">IF(E4546&gt;0,(IFERROR(-PMT(Calculator!$G$22/12,Calculator!$G$23*12,Calculator!$G$20),0))-F4546,0)</f>
        <v>0</v>
      </c>
      <c r="H4546" s="29">
        <f t="shared" ca="1" si="284"/>
        <v>0</v>
      </c>
      <c r="I4546" s="29">
        <f t="shared" ca="1" si="282"/>
        <v>0</v>
      </c>
      <c r="J4546" s="30">
        <f>Calculator!$G$40</f>
        <v>6.5000000000000002E-2</v>
      </c>
      <c r="K4546" s="29">
        <f ca="1">IF(C4546&gt;=Calculator!$G$27,IF(DAY($C4546)=1,Calculator!$G$34/2,IF(DAY($C4546)=15,Calculator!$G$34/2,0)),0)</f>
        <v>0</v>
      </c>
      <c r="L4546" s="29">
        <f ca="1">IF(DAY($C4546)=28,IF(H4546=0,0,Calculator!$G$35),0)</f>
        <v>0</v>
      </c>
      <c r="M4546" s="29">
        <f ca="1">IF(I4546&gt;0,IF(DAY($C4546)=1,SUM(INDIRECT("I"&amp;(ROW(C4545)-DAY(C4545))):I4545),0),0)</f>
        <v>0</v>
      </c>
      <c r="N4546" s="29">
        <f ca="1">IF(C4546&lt;Calculator!$G$27,0,IF(C4546=Calculator!$G$27,Calculator!$G$39,IF(H4546-K4546&lt;=0,IF(D4546&gt;Calculator!$G$39,IF(H4546-K4546+E4546+L4546+M4546+Calculator!$G$39&gt;Calculator!$G$39,Calculator!$G$39-(H4546+E4546+L4546+M4546-K4546),Calculator!$G$39),D4546),0)))</f>
        <v>0</v>
      </c>
    </row>
    <row r="4547" spans="1:14" ht="15.75" thickBot="1">
      <c r="A4547" s="33" t="str">
        <f ca="1">IF(C4547=Calculator!$H$27,"F",IF(Daily!D4547+Daily!H4547=0,IF(D4546+H4546&gt;0,"L",""),""))</f>
        <v/>
      </c>
      <c r="B4547" s="34">
        <v>4546</v>
      </c>
      <c r="C4547" s="19">
        <f t="shared" ref="C4547:C4610" ca="1" si="285">C4546+1</f>
        <v>50476</v>
      </c>
      <c r="D4547" s="29">
        <f t="shared" ca="1" si="283"/>
        <v>0</v>
      </c>
      <c r="E4547" s="29">
        <f ca="1">IF(C4547&lt;Calculator!$D$26,0,IF(DAY($C4547)=1,IF(D4547-Calculator!$G$24&gt;0,Calculator!$G$24,D4547),0))</f>
        <v>0</v>
      </c>
      <c r="F4547" s="29">
        <f ca="1">IF(E4547&gt;0,D4547*Calculator!$G$22/12,0)</f>
        <v>0</v>
      </c>
      <c r="G4547" s="29">
        <f ca="1">IF(E4547&gt;0,(IFERROR(-PMT(Calculator!$G$22/12,Calculator!$G$23*12,Calculator!$G$20),0))-F4547,0)</f>
        <v>0</v>
      </c>
      <c r="H4547" s="29">
        <f t="shared" ca="1" si="284"/>
        <v>0</v>
      </c>
      <c r="I4547" s="29">
        <f t="shared" ref="I4547:I4610" ca="1" si="286">H4547*J4547/365</f>
        <v>0</v>
      </c>
      <c r="J4547" s="30">
        <f>Calculator!$G$40</f>
        <v>6.5000000000000002E-2</v>
      </c>
      <c r="K4547" s="29">
        <f ca="1">IF(C4547&gt;=Calculator!$G$27,IF(DAY($C4547)=1,Calculator!$G$34/2,IF(DAY($C4547)=15,Calculator!$G$34/2,0)),0)</f>
        <v>0</v>
      </c>
      <c r="L4547" s="29">
        <f ca="1">IF(DAY($C4547)=28,IF(H4547=0,0,Calculator!$G$35),0)</f>
        <v>0</v>
      </c>
      <c r="M4547" s="29">
        <f ca="1">IF(I4547&gt;0,IF(DAY($C4547)=1,SUM(INDIRECT("I"&amp;(ROW(C4546)-DAY(C4546))):I4546),0),0)</f>
        <v>0</v>
      </c>
      <c r="N4547" s="29">
        <f ca="1">IF(C4547&lt;Calculator!$G$27,0,IF(C4547=Calculator!$G$27,Calculator!$G$39,IF(H4547-K4547&lt;=0,IF(D4547&gt;Calculator!$G$39,IF(H4547-K4547+E4547+L4547+M4547+Calculator!$G$39&gt;Calculator!$G$39,Calculator!$G$39-(H4547+E4547+L4547+M4547-K4547),Calculator!$G$39),D4547),0)))</f>
        <v>0</v>
      </c>
    </row>
    <row r="4548" spans="1:14" ht="15.75" thickBot="1">
      <c r="A4548" s="33" t="str">
        <f ca="1">IF(C4548=Calculator!$H$27,"F",IF(Daily!D4548+Daily!H4548=0,IF(D4547+H4547&gt;0,"L",""),""))</f>
        <v/>
      </c>
      <c r="B4548" s="34">
        <v>4547</v>
      </c>
      <c r="C4548" s="19">
        <f t="shared" ca="1" si="285"/>
        <v>50477</v>
      </c>
      <c r="D4548" s="29">
        <f t="shared" ref="D4548:D4611" ca="1" si="287">IF(((D4547-G4547)-N4547)&lt;0,0,((D4547-G4547)-N4547))</f>
        <v>0</v>
      </c>
      <c r="E4548" s="29">
        <f ca="1">IF(C4548&lt;Calculator!$D$26,0,IF(DAY($C4548)=1,IF(D4548-Calculator!$G$24&gt;0,Calculator!$G$24,D4548),0))</f>
        <v>0</v>
      </c>
      <c r="F4548" s="29">
        <f ca="1">IF(E4548&gt;0,D4548*Calculator!$G$22/12,0)</f>
        <v>0</v>
      </c>
      <c r="G4548" s="29">
        <f ca="1">IF(E4548&gt;0,(IFERROR(-PMT(Calculator!$G$22/12,Calculator!$G$23*12,Calculator!$G$20),0))-F4548,0)</f>
        <v>0</v>
      </c>
      <c r="H4548" s="29">
        <f t="shared" ref="H4548:H4611" ca="1" si="288">IF((H4547-K4547+SUM(L4547:N4547)+E4547)&lt;0,0,(H4547-K4547+SUM(L4547:N4547)+E4547))</f>
        <v>0</v>
      </c>
      <c r="I4548" s="29">
        <f t="shared" ca="1" si="286"/>
        <v>0</v>
      </c>
      <c r="J4548" s="30">
        <f>Calculator!$G$40</f>
        <v>6.5000000000000002E-2</v>
      </c>
      <c r="K4548" s="29">
        <f ca="1">IF(C4548&gt;=Calculator!$G$27,IF(DAY($C4548)=1,Calculator!$G$34/2,IF(DAY($C4548)=15,Calculator!$G$34/2,0)),0)</f>
        <v>0</v>
      </c>
      <c r="L4548" s="29">
        <f ca="1">IF(DAY($C4548)=28,IF(H4548=0,0,Calculator!$G$35),0)</f>
        <v>0</v>
      </c>
      <c r="M4548" s="29">
        <f ca="1">IF(I4548&gt;0,IF(DAY($C4548)=1,SUM(INDIRECT("I"&amp;(ROW(C4547)-DAY(C4547))):I4547),0),0)</f>
        <v>0</v>
      </c>
      <c r="N4548" s="29">
        <f ca="1">IF(C4548&lt;Calculator!$G$27,0,IF(C4548=Calculator!$G$27,Calculator!$G$39,IF(H4548-K4548&lt;=0,IF(D4548&gt;Calculator!$G$39,IF(H4548-K4548+E4548+L4548+M4548+Calculator!$G$39&gt;Calculator!$G$39,Calculator!$G$39-(H4548+E4548+L4548+M4548-K4548),Calculator!$G$39),D4548),0)))</f>
        <v>0</v>
      </c>
    </row>
    <row r="4549" spans="1:14" ht="15.75" thickBot="1">
      <c r="A4549" s="33" t="str">
        <f ca="1">IF(C4549=Calculator!$H$27,"F",IF(Daily!D4549+Daily!H4549=0,IF(D4548+H4548&gt;0,"L",""),""))</f>
        <v/>
      </c>
      <c r="B4549" s="34">
        <v>4548</v>
      </c>
      <c r="C4549" s="19">
        <f t="shared" ca="1" si="285"/>
        <v>50478</v>
      </c>
      <c r="D4549" s="29">
        <f t="shared" ca="1" si="287"/>
        <v>0</v>
      </c>
      <c r="E4549" s="29">
        <f ca="1">IF(C4549&lt;Calculator!$D$26,0,IF(DAY($C4549)=1,IF(D4549-Calculator!$G$24&gt;0,Calculator!$G$24,D4549),0))</f>
        <v>0</v>
      </c>
      <c r="F4549" s="29">
        <f ca="1">IF(E4549&gt;0,D4549*Calculator!$G$22/12,0)</f>
        <v>0</v>
      </c>
      <c r="G4549" s="29">
        <f ca="1">IF(E4549&gt;0,(IFERROR(-PMT(Calculator!$G$22/12,Calculator!$G$23*12,Calculator!$G$20),0))-F4549,0)</f>
        <v>0</v>
      </c>
      <c r="H4549" s="29">
        <f t="shared" ca="1" si="288"/>
        <v>0</v>
      </c>
      <c r="I4549" s="29">
        <f t="shared" ca="1" si="286"/>
        <v>0</v>
      </c>
      <c r="J4549" s="30">
        <f>Calculator!$G$40</f>
        <v>6.5000000000000002E-2</v>
      </c>
      <c r="K4549" s="29">
        <f ca="1">IF(C4549&gt;=Calculator!$G$27,IF(DAY($C4549)=1,Calculator!$G$34/2,IF(DAY($C4549)=15,Calculator!$G$34/2,0)),0)</f>
        <v>0</v>
      </c>
      <c r="L4549" s="29">
        <f ca="1">IF(DAY($C4549)=28,IF(H4549=0,0,Calculator!$G$35),0)</f>
        <v>0</v>
      </c>
      <c r="M4549" s="29">
        <f ca="1">IF(I4549&gt;0,IF(DAY($C4549)=1,SUM(INDIRECT("I"&amp;(ROW(C4548)-DAY(C4548))):I4548),0),0)</f>
        <v>0</v>
      </c>
      <c r="N4549" s="29">
        <f ca="1">IF(C4549&lt;Calculator!$G$27,0,IF(C4549=Calculator!$G$27,Calculator!$G$39,IF(H4549-K4549&lt;=0,IF(D4549&gt;Calculator!$G$39,IF(H4549-K4549+E4549+L4549+M4549+Calculator!$G$39&gt;Calculator!$G$39,Calculator!$G$39-(H4549+E4549+L4549+M4549-K4549),Calculator!$G$39),D4549),0)))</f>
        <v>0</v>
      </c>
    </row>
    <row r="4550" spans="1:14" ht="15.75" thickBot="1">
      <c r="A4550" s="33" t="str">
        <f ca="1">IF(C4550=Calculator!$H$27,"F",IF(Daily!D4550+Daily!H4550=0,IF(D4549+H4549&gt;0,"L",""),""))</f>
        <v/>
      </c>
      <c r="B4550" s="34">
        <v>4549</v>
      </c>
      <c r="C4550" s="19">
        <f t="shared" ca="1" si="285"/>
        <v>50479</v>
      </c>
      <c r="D4550" s="29">
        <f t="shared" ca="1" si="287"/>
        <v>0</v>
      </c>
      <c r="E4550" s="29">
        <f ca="1">IF(C4550&lt;Calculator!$D$26,0,IF(DAY($C4550)=1,IF(D4550-Calculator!$G$24&gt;0,Calculator!$G$24,D4550),0))</f>
        <v>0</v>
      </c>
      <c r="F4550" s="29">
        <f ca="1">IF(E4550&gt;0,D4550*Calculator!$G$22/12,0)</f>
        <v>0</v>
      </c>
      <c r="G4550" s="29">
        <f ca="1">IF(E4550&gt;0,(IFERROR(-PMT(Calculator!$G$22/12,Calculator!$G$23*12,Calculator!$G$20),0))-F4550,0)</f>
        <v>0</v>
      </c>
      <c r="H4550" s="29">
        <f t="shared" ca="1" si="288"/>
        <v>0</v>
      </c>
      <c r="I4550" s="29">
        <f t="shared" ca="1" si="286"/>
        <v>0</v>
      </c>
      <c r="J4550" s="30">
        <f>Calculator!$G$40</f>
        <v>6.5000000000000002E-2</v>
      </c>
      <c r="K4550" s="29">
        <f ca="1">IF(C4550&gt;=Calculator!$G$27,IF(DAY($C4550)=1,Calculator!$G$34/2,IF(DAY($C4550)=15,Calculator!$G$34/2,0)),0)</f>
        <v>4500</v>
      </c>
      <c r="L4550" s="29">
        <f ca="1">IF(DAY($C4550)=28,IF(H4550=0,0,Calculator!$G$35),0)</f>
        <v>0</v>
      </c>
      <c r="M4550" s="29">
        <f ca="1">IF(I4550&gt;0,IF(DAY($C4550)=1,SUM(INDIRECT("I"&amp;(ROW(C4549)-DAY(C4549))):I4549),0),0)</f>
        <v>0</v>
      </c>
      <c r="N4550" s="29">
        <f ca="1">IF(C4550&lt;Calculator!$G$27,0,IF(C4550=Calculator!$G$27,Calculator!$G$39,IF(H4550-K4550&lt;=0,IF(D4550&gt;Calculator!$G$39,IF(H4550-K4550+E4550+L4550+M4550+Calculator!$G$39&gt;Calculator!$G$39,Calculator!$G$39-(H4550+E4550+L4550+M4550-K4550),Calculator!$G$39),D4550),0)))</f>
        <v>0</v>
      </c>
    </row>
    <row r="4551" spans="1:14" ht="15.75" thickBot="1">
      <c r="A4551" s="33" t="str">
        <f ca="1">IF(C4551=Calculator!$H$27,"F",IF(Daily!D4551+Daily!H4551=0,IF(D4550+H4550&gt;0,"L",""),""))</f>
        <v/>
      </c>
      <c r="B4551" s="34">
        <v>4550</v>
      </c>
      <c r="C4551" s="19">
        <f t="shared" ca="1" si="285"/>
        <v>50480</v>
      </c>
      <c r="D4551" s="29">
        <f t="shared" ca="1" si="287"/>
        <v>0</v>
      </c>
      <c r="E4551" s="29">
        <f ca="1">IF(C4551&lt;Calculator!$D$26,0,IF(DAY($C4551)=1,IF(D4551-Calculator!$G$24&gt;0,Calculator!$G$24,D4551),0))</f>
        <v>0</v>
      </c>
      <c r="F4551" s="29">
        <f ca="1">IF(E4551&gt;0,D4551*Calculator!$G$22/12,0)</f>
        <v>0</v>
      </c>
      <c r="G4551" s="29">
        <f ca="1">IF(E4551&gt;0,(IFERROR(-PMT(Calculator!$G$22/12,Calculator!$G$23*12,Calculator!$G$20),0))-F4551,0)</f>
        <v>0</v>
      </c>
      <c r="H4551" s="29">
        <f t="shared" ca="1" si="288"/>
        <v>0</v>
      </c>
      <c r="I4551" s="29">
        <f t="shared" ca="1" si="286"/>
        <v>0</v>
      </c>
      <c r="J4551" s="30">
        <f>Calculator!$G$40</f>
        <v>6.5000000000000002E-2</v>
      </c>
      <c r="K4551" s="29">
        <f ca="1">IF(C4551&gt;=Calculator!$G$27,IF(DAY($C4551)=1,Calculator!$G$34/2,IF(DAY($C4551)=15,Calculator!$G$34/2,0)),0)</f>
        <v>0</v>
      </c>
      <c r="L4551" s="29">
        <f ca="1">IF(DAY($C4551)=28,IF(H4551=0,0,Calculator!$G$35),0)</f>
        <v>0</v>
      </c>
      <c r="M4551" s="29">
        <f ca="1">IF(I4551&gt;0,IF(DAY($C4551)=1,SUM(INDIRECT("I"&amp;(ROW(C4550)-DAY(C4550))):I4550),0),0)</f>
        <v>0</v>
      </c>
      <c r="N4551" s="29">
        <f ca="1">IF(C4551&lt;Calculator!$G$27,0,IF(C4551=Calculator!$G$27,Calculator!$G$39,IF(H4551-K4551&lt;=0,IF(D4551&gt;Calculator!$G$39,IF(H4551-K4551+E4551+L4551+M4551+Calculator!$G$39&gt;Calculator!$G$39,Calculator!$G$39-(H4551+E4551+L4551+M4551-K4551),Calculator!$G$39),D4551),0)))</f>
        <v>0</v>
      </c>
    </row>
    <row r="4552" spans="1:14" ht="15.75" thickBot="1">
      <c r="A4552" s="33" t="str">
        <f ca="1">IF(C4552=Calculator!$H$27,"F",IF(Daily!D4552+Daily!H4552=0,IF(D4551+H4551&gt;0,"L",""),""))</f>
        <v/>
      </c>
      <c r="B4552" s="34">
        <v>4551</v>
      </c>
      <c r="C4552" s="19">
        <f t="shared" ca="1" si="285"/>
        <v>50481</v>
      </c>
      <c r="D4552" s="29">
        <f t="shared" ca="1" si="287"/>
        <v>0</v>
      </c>
      <c r="E4552" s="29">
        <f ca="1">IF(C4552&lt;Calculator!$D$26,0,IF(DAY($C4552)=1,IF(D4552-Calculator!$G$24&gt;0,Calculator!$G$24,D4552),0))</f>
        <v>0</v>
      </c>
      <c r="F4552" s="29">
        <f ca="1">IF(E4552&gt;0,D4552*Calculator!$G$22/12,0)</f>
        <v>0</v>
      </c>
      <c r="G4552" s="29">
        <f ca="1">IF(E4552&gt;0,(IFERROR(-PMT(Calculator!$G$22/12,Calculator!$G$23*12,Calculator!$G$20),0))-F4552,0)</f>
        <v>0</v>
      </c>
      <c r="H4552" s="29">
        <f t="shared" ca="1" si="288"/>
        <v>0</v>
      </c>
      <c r="I4552" s="29">
        <f t="shared" ca="1" si="286"/>
        <v>0</v>
      </c>
      <c r="J4552" s="30">
        <f>Calculator!$G$40</f>
        <v>6.5000000000000002E-2</v>
      </c>
      <c r="K4552" s="29">
        <f ca="1">IF(C4552&gt;=Calculator!$G$27,IF(DAY($C4552)=1,Calculator!$G$34/2,IF(DAY($C4552)=15,Calculator!$G$34/2,0)),0)</f>
        <v>0</v>
      </c>
      <c r="L4552" s="29">
        <f ca="1">IF(DAY($C4552)=28,IF(H4552=0,0,Calculator!$G$35),0)</f>
        <v>0</v>
      </c>
      <c r="M4552" s="29">
        <f ca="1">IF(I4552&gt;0,IF(DAY($C4552)=1,SUM(INDIRECT("I"&amp;(ROW(C4551)-DAY(C4551))):I4551),0),0)</f>
        <v>0</v>
      </c>
      <c r="N4552" s="29">
        <f ca="1">IF(C4552&lt;Calculator!$G$27,0,IF(C4552=Calculator!$G$27,Calculator!$G$39,IF(H4552-K4552&lt;=0,IF(D4552&gt;Calculator!$G$39,IF(H4552-K4552+E4552+L4552+M4552+Calculator!$G$39&gt;Calculator!$G$39,Calculator!$G$39-(H4552+E4552+L4552+M4552-K4552),Calculator!$G$39),D4552),0)))</f>
        <v>0</v>
      </c>
    </row>
    <row r="4553" spans="1:14" ht="15.75" thickBot="1">
      <c r="A4553" s="33" t="str">
        <f ca="1">IF(C4553=Calculator!$H$27,"F",IF(Daily!D4553+Daily!H4553=0,IF(D4552+H4552&gt;0,"L",""),""))</f>
        <v/>
      </c>
      <c r="B4553" s="34">
        <v>4552</v>
      </c>
      <c r="C4553" s="19">
        <f t="shared" ca="1" si="285"/>
        <v>50482</v>
      </c>
      <c r="D4553" s="29">
        <f t="shared" ca="1" si="287"/>
        <v>0</v>
      </c>
      <c r="E4553" s="29">
        <f ca="1">IF(C4553&lt;Calculator!$D$26,0,IF(DAY($C4553)=1,IF(D4553-Calculator!$G$24&gt;0,Calculator!$G$24,D4553),0))</f>
        <v>0</v>
      </c>
      <c r="F4553" s="29">
        <f ca="1">IF(E4553&gt;0,D4553*Calculator!$G$22/12,0)</f>
        <v>0</v>
      </c>
      <c r="G4553" s="29">
        <f ca="1">IF(E4553&gt;0,(IFERROR(-PMT(Calculator!$G$22/12,Calculator!$G$23*12,Calculator!$G$20),0))-F4553,0)</f>
        <v>0</v>
      </c>
      <c r="H4553" s="29">
        <f t="shared" ca="1" si="288"/>
        <v>0</v>
      </c>
      <c r="I4553" s="29">
        <f t="shared" ca="1" si="286"/>
        <v>0</v>
      </c>
      <c r="J4553" s="30">
        <f>Calculator!$G$40</f>
        <v>6.5000000000000002E-2</v>
      </c>
      <c r="K4553" s="29">
        <f ca="1">IF(C4553&gt;=Calculator!$G$27,IF(DAY($C4553)=1,Calculator!$G$34/2,IF(DAY($C4553)=15,Calculator!$G$34/2,0)),0)</f>
        <v>0</v>
      </c>
      <c r="L4553" s="29">
        <f ca="1">IF(DAY($C4553)=28,IF(H4553=0,0,Calculator!$G$35),0)</f>
        <v>0</v>
      </c>
      <c r="M4553" s="29">
        <f ca="1">IF(I4553&gt;0,IF(DAY($C4553)=1,SUM(INDIRECT("I"&amp;(ROW(C4552)-DAY(C4552))):I4552),0),0)</f>
        <v>0</v>
      </c>
      <c r="N4553" s="29">
        <f ca="1">IF(C4553&lt;Calculator!$G$27,0,IF(C4553=Calculator!$G$27,Calculator!$G$39,IF(H4553-K4553&lt;=0,IF(D4553&gt;Calculator!$G$39,IF(H4553-K4553+E4553+L4553+M4553+Calculator!$G$39&gt;Calculator!$G$39,Calculator!$G$39-(H4553+E4553+L4553+M4553-K4553),Calculator!$G$39),D4553),0)))</f>
        <v>0</v>
      </c>
    </row>
    <row r="4554" spans="1:14" ht="15.75" thickBot="1">
      <c r="A4554" s="33" t="str">
        <f ca="1">IF(C4554=Calculator!$H$27,"F",IF(Daily!D4554+Daily!H4554=0,IF(D4553+H4553&gt;0,"L",""),""))</f>
        <v/>
      </c>
      <c r="B4554" s="34">
        <v>4553</v>
      </c>
      <c r="C4554" s="19">
        <f t="shared" ca="1" si="285"/>
        <v>50483</v>
      </c>
      <c r="D4554" s="29">
        <f t="shared" ca="1" si="287"/>
        <v>0</v>
      </c>
      <c r="E4554" s="29">
        <f ca="1">IF(C4554&lt;Calculator!$D$26,0,IF(DAY($C4554)=1,IF(D4554-Calculator!$G$24&gt;0,Calculator!$G$24,D4554),0))</f>
        <v>0</v>
      </c>
      <c r="F4554" s="29">
        <f ca="1">IF(E4554&gt;0,D4554*Calculator!$G$22/12,0)</f>
        <v>0</v>
      </c>
      <c r="G4554" s="29">
        <f ca="1">IF(E4554&gt;0,(IFERROR(-PMT(Calculator!$G$22/12,Calculator!$G$23*12,Calculator!$G$20),0))-F4554,0)</f>
        <v>0</v>
      </c>
      <c r="H4554" s="29">
        <f t="shared" ca="1" si="288"/>
        <v>0</v>
      </c>
      <c r="I4554" s="29">
        <f t="shared" ca="1" si="286"/>
        <v>0</v>
      </c>
      <c r="J4554" s="30">
        <f>Calculator!$G$40</f>
        <v>6.5000000000000002E-2</v>
      </c>
      <c r="K4554" s="29">
        <f ca="1">IF(C4554&gt;=Calculator!$G$27,IF(DAY($C4554)=1,Calculator!$G$34/2,IF(DAY($C4554)=15,Calculator!$G$34/2,0)),0)</f>
        <v>0</v>
      </c>
      <c r="L4554" s="29">
        <f ca="1">IF(DAY($C4554)=28,IF(H4554=0,0,Calculator!$G$35),0)</f>
        <v>0</v>
      </c>
      <c r="M4554" s="29">
        <f ca="1">IF(I4554&gt;0,IF(DAY($C4554)=1,SUM(INDIRECT("I"&amp;(ROW(C4553)-DAY(C4553))):I4553),0),0)</f>
        <v>0</v>
      </c>
      <c r="N4554" s="29">
        <f ca="1">IF(C4554&lt;Calculator!$G$27,0,IF(C4554=Calculator!$G$27,Calculator!$G$39,IF(H4554-K4554&lt;=0,IF(D4554&gt;Calculator!$G$39,IF(H4554-K4554+E4554+L4554+M4554+Calculator!$G$39&gt;Calculator!$G$39,Calculator!$G$39-(H4554+E4554+L4554+M4554-K4554),Calculator!$G$39),D4554),0)))</f>
        <v>0</v>
      </c>
    </row>
    <row r="4555" spans="1:14" ht="15.75" thickBot="1">
      <c r="A4555" s="33" t="str">
        <f ca="1">IF(C4555=Calculator!$H$27,"F",IF(Daily!D4555+Daily!H4555=0,IF(D4554+H4554&gt;0,"L",""),""))</f>
        <v/>
      </c>
      <c r="B4555" s="34">
        <v>4554</v>
      </c>
      <c r="C4555" s="19">
        <f t="shared" ca="1" si="285"/>
        <v>50484</v>
      </c>
      <c r="D4555" s="29">
        <f t="shared" ca="1" si="287"/>
        <v>0</v>
      </c>
      <c r="E4555" s="29">
        <f ca="1">IF(C4555&lt;Calculator!$D$26,0,IF(DAY($C4555)=1,IF(D4555-Calculator!$G$24&gt;0,Calculator!$G$24,D4555),0))</f>
        <v>0</v>
      </c>
      <c r="F4555" s="29">
        <f ca="1">IF(E4555&gt;0,D4555*Calculator!$G$22/12,0)</f>
        <v>0</v>
      </c>
      <c r="G4555" s="29">
        <f ca="1">IF(E4555&gt;0,(IFERROR(-PMT(Calculator!$G$22/12,Calculator!$G$23*12,Calculator!$G$20),0))-F4555,0)</f>
        <v>0</v>
      </c>
      <c r="H4555" s="29">
        <f t="shared" ca="1" si="288"/>
        <v>0</v>
      </c>
      <c r="I4555" s="29">
        <f t="shared" ca="1" si="286"/>
        <v>0</v>
      </c>
      <c r="J4555" s="30">
        <f>Calculator!$G$40</f>
        <v>6.5000000000000002E-2</v>
      </c>
      <c r="K4555" s="29">
        <f ca="1">IF(C4555&gt;=Calculator!$G$27,IF(DAY($C4555)=1,Calculator!$G$34/2,IF(DAY($C4555)=15,Calculator!$G$34/2,0)),0)</f>
        <v>0</v>
      </c>
      <c r="L4555" s="29">
        <f ca="1">IF(DAY($C4555)=28,IF(H4555=0,0,Calculator!$G$35),0)</f>
        <v>0</v>
      </c>
      <c r="M4555" s="29">
        <f ca="1">IF(I4555&gt;0,IF(DAY($C4555)=1,SUM(INDIRECT("I"&amp;(ROW(C4554)-DAY(C4554))):I4554),0),0)</f>
        <v>0</v>
      </c>
      <c r="N4555" s="29">
        <f ca="1">IF(C4555&lt;Calculator!$G$27,0,IF(C4555=Calculator!$G$27,Calculator!$G$39,IF(H4555-K4555&lt;=0,IF(D4555&gt;Calculator!$G$39,IF(H4555-K4555+E4555+L4555+M4555+Calculator!$G$39&gt;Calculator!$G$39,Calculator!$G$39-(H4555+E4555+L4555+M4555-K4555),Calculator!$G$39),D4555),0)))</f>
        <v>0</v>
      </c>
    </row>
    <row r="4556" spans="1:14" ht="15.75" thickBot="1">
      <c r="A4556" s="33" t="str">
        <f ca="1">IF(C4556=Calculator!$H$27,"F",IF(Daily!D4556+Daily!H4556=0,IF(D4555+H4555&gt;0,"L",""),""))</f>
        <v/>
      </c>
      <c r="B4556" s="34">
        <v>4555</v>
      </c>
      <c r="C4556" s="19">
        <f t="shared" ca="1" si="285"/>
        <v>50485</v>
      </c>
      <c r="D4556" s="29">
        <f t="shared" ca="1" si="287"/>
        <v>0</v>
      </c>
      <c r="E4556" s="29">
        <f ca="1">IF(C4556&lt;Calculator!$D$26,0,IF(DAY($C4556)=1,IF(D4556-Calculator!$G$24&gt;0,Calculator!$G$24,D4556),0))</f>
        <v>0</v>
      </c>
      <c r="F4556" s="29">
        <f ca="1">IF(E4556&gt;0,D4556*Calculator!$G$22/12,0)</f>
        <v>0</v>
      </c>
      <c r="G4556" s="29">
        <f ca="1">IF(E4556&gt;0,(IFERROR(-PMT(Calculator!$G$22/12,Calculator!$G$23*12,Calculator!$G$20),0))-F4556,0)</f>
        <v>0</v>
      </c>
      <c r="H4556" s="29">
        <f t="shared" ca="1" si="288"/>
        <v>0</v>
      </c>
      <c r="I4556" s="29">
        <f t="shared" ca="1" si="286"/>
        <v>0</v>
      </c>
      <c r="J4556" s="30">
        <f>Calculator!$G$40</f>
        <v>6.5000000000000002E-2</v>
      </c>
      <c r="K4556" s="29">
        <f ca="1">IF(C4556&gt;=Calculator!$G$27,IF(DAY($C4556)=1,Calculator!$G$34/2,IF(DAY($C4556)=15,Calculator!$G$34/2,0)),0)</f>
        <v>0</v>
      </c>
      <c r="L4556" s="29">
        <f ca="1">IF(DAY($C4556)=28,IF(H4556=0,0,Calculator!$G$35),0)</f>
        <v>0</v>
      </c>
      <c r="M4556" s="29">
        <f ca="1">IF(I4556&gt;0,IF(DAY($C4556)=1,SUM(INDIRECT("I"&amp;(ROW(C4555)-DAY(C4555))):I4555),0),0)</f>
        <v>0</v>
      </c>
      <c r="N4556" s="29">
        <f ca="1">IF(C4556&lt;Calculator!$G$27,0,IF(C4556=Calculator!$G$27,Calculator!$G$39,IF(H4556-K4556&lt;=0,IF(D4556&gt;Calculator!$G$39,IF(H4556-K4556+E4556+L4556+M4556+Calculator!$G$39&gt;Calculator!$G$39,Calculator!$G$39-(H4556+E4556+L4556+M4556-K4556),Calculator!$G$39),D4556),0)))</f>
        <v>0</v>
      </c>
    </row>
    <row r="4557" spans="1:14" ht="15.75" thickBot="1">
      <c r="A4557" s="33" t="str">
        <f ca="1">IF(C4557=Calculator!$H$27,"F",IF(Daily!D4557+Daily!H4557=0,IF(D4556+H4556&gt;0,"L",""),""))</f>
        <v/>
      </c>
      <c r="B4557" s="34">
        <v>4556</v>
      </c>
      <c r="C4557" s="19">
        <f t="shared" ca="1" si="285"/>
        <v>50486</v>
      </c>
      <c r="D4557" s="29">
        <f t="shared" ca="1" si="287"/>
        <v>0</v>
      </c>
      <c r="E4557" s="29">
        <f ca="1">IF(C4557&lt;Calculator!$D$26,0,IF(DAY($C4557)=1,IF(D4557-Calculator!$G$24&gt;0,Calculator!$G$24,D4557),0))</f>
        <v>0</v>
      </c>
      <c r="F4557" s="29">
        <f ca="1">IF(E4557&gt;0,D4557*Calculator!$G$22/12,0)</f>
        <v>0</v>
      </c>
      <c r="G4557" s="29">
        <f ca="1">IF(E4557&gt;0,(IFERROR(-PMT(Calculator!$G$22/12,Calculator!$G$23*12,Calculator!$G$20),0))-F4557,0)</f>
        <v>0</v>
      </c>
      <c r="H4557" s="29">
        <f t="shared" ca="1" si="288"/>
        <v>0</v>
      </c>
      <c r="I4557" s="29">
        <f t="shared" ca="1" si="286"/>
        <v>0</v>
      </c>
      <c r="J4557" s="30">
        <f>Calculator!$G$40</f>
        <v>6.5000000000000002E-2</v>
      </c>
      <c r="K4557" s="29">
        <f ca="1">IF(C4557&gt;=Calculator!$G$27,IF(DAY($C4557)=1,Calculator!$G$34/2,IF(DAY($C4557)=15,Calculator!$G$34/2,0)),0)</f>
        <v>0</v>
      </c>
      <c r="L4557" s="29">
        <f ca="1">IF(DAY($C4557)=28,IF(H4557=0,0,Calculator!$G$35),0)</f>
        <v>0</v>
      </c>
      <c r="M4557" s="29">
        <f ca="1">IF(I4557&gt;0,IF(DAY($C4557)=1,SUM(INDIRECT("I"&amp;(ROW(C4556)-DAY(C4556))):I4556),0),0)</f>
        <v>0</v>
      </c>
      <c r="N4557" s="29">
        <f ca="1">IF(C4557&lt;Calculator!$G$27,0,IF(C4557=Calculator!$G$27,Calculator!$G$39,IF(H4557-K4557&lt;=0,IF(D4557&gt;Calculator!$G$39,IF(H4557-K4557+E4557+L4557+M4557+Calculator!$G$39&gt;Calculator!$G$39,Calculator!$G$39-(H4557+E4557+L4557+M4557-K4557),Calculator!$G$39),D4557),0)))</f>
        <v>0</v>
      </c>
    </row>
    <row r="4558" spans="1:14" ht="15.75" thickBot="1">
      <c r="A4558" s="33" t="str">
        <f ca="1">IF(C4558=Calculator!$H$27,"F",IF(Daily!D4558+Daily!H4558=0,IF(D4557+H4557&gt;0,"L",""),""))</f>
        <v/>
      </c>
      <c r="B4558" s="34">
        <v>4557</v>
      </c>
      <c r="C4558" s="19">
        <f t="shared" ca="1" si="285"/>
        <v>50487</v>
      </c>
      <c r="D4558" s="29">
        <f t="shared" ca="1" si="287"/>
        <v>0</v>
      </c>
      <c r="E4558" s="29">
        <f ca="1">IF(C4558&lt;Calculator!$D$26,0,IF(DAY($C4558)=1,IF(D4558-Calculator!$G$24&gt;0,Calculator!$G$24,D4558),0))</f>
        <v>0</v>
      </c>
      <c r="F4558" s="29">
        <f ca="1">IF(E4558&gt;0,D4558*Calculator!$G$22/12,0)</f>
        <v>0</v>
      </c>
      <c r="G4558" s="29">
        <f ca="1">IF(E4558&gt;0,(IFERROR(-PMT(Calculator!$G$22/12,Calculator!$G$23*12,Calculator!$G$20),0))-F4558,0)</f>
        <v>0</v>
      </c>
      <c r="H4558" s="29">
        <f t="shared" ca="1" si="288"/>
        <v>0</v>
      </c>
      <c r="I4558" s="29">
        <f t="shared" ca="1" si="286"/>
        <v>0</v>
      </c>
      <c r="J4558" s="30">
        <f>Calculator!$G$40</f>
        <v>6.5000000000000002E-2</v>
      </c>
      <c r="K4558" s="29">
        <f ca="1">IF(C4558&gt;=Calculator!$G$27,IF(DAY($C4558)=1,Calculator!$G$34/2,IF(DAY($C4558)=15,Calculator!$G$34/2,0)),0)</f>
        <v>0</v>
      </c>
      <c r="L4558" s="29">
        <f ca="1">IF(DAY($C4558)=28,IF(H4558=0,0,Calculator!$G$35),0)</f>
        <v>0</v>
      </c>
      <c r="M4558" s="29">
        <f ca="1">IF(I4558&gt;0,IF(DAY($C4558)=1,SUM(INDIRECT("I"&amp;(ROW(C4557)-DAY(C4557))):I4557),0),0)</f>
        <v>0</v>
      </c>
      <c r="N4558" s="29">
        <f ca="1">IF(C4558&lt;Calculator!$G$27,0,IF(C4558=Calculator!$G$27,Calculator!$G$39,IF(H4558-K4558&lt;=0,IF(D4558&gt;Calculator!$G$39,IF(H4558-K4558+E4558+L4558+M4558+Calculator!$G$39&gt;Calculator!$G$39,Calculator!$G$39-(H4558+E4558+L4558+M4558-K4558),Calculator!$G$39),D4558),0)))</f>
        <v>0</v>
      </c>
    </row>
    <row r="4559" spans="1:14" ht="15.75" thickBot="1">
      <c r="A4559" s="33" t="str">
        <f ca="1">IF(C4559=Calculator!$H$27,"F",IF(Daily!D4559+Daily!H4559=0,IF(D4558+H4558&gt;0,"L",""),""))</f>
        <v/>
      </c>
      <c r="B4559" s="34">
        <v>4558</v>
      </c>
      <c r="C4559" s="19">
        <f t="shared" ca="1" si="285"/>
        <v>50488</v>
      </c>
      <c r="D4559" s="29">
        <f t="shared" ca="1" si="287"/>
        <v>0</v>
      </c>
      <c r="E4559" s="29">
        <f ca="1">IF(C4559&lt;Calculator!$D$26,0,IF(DAY($C4559)=1,IF(D4559-Calculator!$G$24&gt;0,Calculator!$G$24,D4559),0))</f>
        <v>0</v>
      </c>
      <c r="F4559" s="29">
        <f ca="1">IF(E4559&gt;0,D4559*Calculator!$G$22/12,0)</f>
        <v>0</v>
      </c>
      <c r="G4559" s="29">
        <f ca="1">IF(E4559&gt;0,(IFERROR(-PMT(Calculator!$G$22/12,Calculator!$G$23*12,Calculator!$G$20),0))-F4559,0)</f>
        <v>0</v>
      </c>
      <c r="H4559" s="29">
        <f t="shared" ca="1" si="288"/>
        <v>0</v>
      </c>
      <c r="I4559" s="29">
        <f t="shared" ca="1" si="286"/>
        <v>0</v>
      </c>
      <c r="J4559" s="30">
        <f>Calculator!$G$40</f>
        <v>6.5000000000000002E-2</v>
      </c>
      <c r="K4559" s="29">
        <f ca="1">IF(C4559&gt;=Calculator!$G$27,IF(DAY($C4559)=1,Calculator!$G$34/2,IF(DAY($C4559)=15,Calculator!$G$34/2,0)),0)</f>
        <v>0</v>
      </c>
      <c r="L4559" s="29">
        <f ca="1">IF(DAY($C4559)=28,IF(H4559=0,0,Calculator!$G$35),0)</f>
        <v>0</v>
      </c>
      <c r="M4559" s="29">
        <f ca="1">IF(I4559&gt;0,IF(DAY($C4559)=1,SUM(INDIRECT("I"&amp;(ROW(C4558)-DAY(C4558))):I4558),0),0)</f>
        <v>0</v>
      </c>
      <c r="N4559" s="29">
        <f ca="1">IF(C4559&lt;Calculator!$G$27,0,IF(C4559=Calculator!$G$27,Calculator!$G$39,IF(H4559-K4559&lt;=0,IF(D4559&gt;Calculator!$G$39,IF(H4559-K4559+E4559+L4559+M4559+Calculator!$G$39&gt;Calculator!$G$39,Calculator!$G$39-(H4559+E4559+L4559+M4559-K4559),Calculator!$G$39),D4559),0)))</f>
        <v>0</v>
      </c>
    </row>
    <row r="4560" spans="1:14" ht="15.75" thickBot="1">
      <c r="A4560" s="33" t="str">
        <f ca="1">IF(C4560=Calculator!$H$27,"F",IF(Daily!D4560+Daily!H4560=0,IF(D4559+H4559&gt;0,"L",""),""))</f>
        <v/>
      </c>
      <c r="B4560" s="34">
        <v>4559</v>
      </c>
      <c r="C4560" s="19">
        <f t="shared" ca="1" si="285"/>
        <v>50489</v>
      </c>
      <c r="D4560" s="29">
        <f t="shared" ca="1" si="287"/>
        <v>0</v>
      </c>
      <c r="E4560" s="29">
        <f ca="1">IF(C4560&lt;Calculator!$D$26,0,IF(DAY($C4560)=1,IF(D4560-Calculator!$G$24&gt;0,Calculator!$G$24,D4560),0))</f>
        <v>0</v>
      </c>
      <c r="F4560" s="29">
        <f ca="1">IF(E4560&gt;0,D4560*Calculator!$G$22/12,0)</f>
        <v>0</v>
      </c>
      <c r="G4560" s="29">
        <f ca="1">IF(E4560&gt;0,(IFERROR(-PMT(Calculator!$G$22/12,Calculator!$G$23*12,Calculator!$G$20),0))-F4560,0)</f>
        <v>0</v>
      </c>
      <c r="H4560" s="29">
        <f t="shared" ca="1" si="288"/>
        <v>0</v>
      </c>
      <c r="I4560" s="29">
        <f t="shared" ca="1" si="286"/>
        <v>0</v>
      </c>
      <c r="J4560" s="30">
        <f>Calculator!$G$40</f>
        <v>6.5000000000000002E-2</v>
      </c>
      <c r="K4560" s="29">
        <f ca="1">IF(C4560&gt;=Calculator!$G$27,IF(DAY($C4560)=1,Calculator!$G$34/2,IF(DAY($C4560)=15,Calculator!$G$34/2,0)),0)</f>
        <v>0</v>
      </c>
      <c r="L4560" s="29">
        <f ca="1">IF(DAY($C4560)=28,IF(H4560=0,0,Calculator!$G$35),0)</f>
        <v>0</v>
      </c>
      <c r="M4560" s="29">
        <f ca="1">IF(I4560&gt;0,IF(DAY($C4560)=1,SUM(INDIRECT("I"&amp;(ROW(C4559)-DAY(C4559))):I4559),0),0)</f>
        <v>0</v>
      </c>
      <c r="N4560" s="29">
        <f ca="1">IF(C4560&lt;Calculator!$G$27,0,IF(C4560=Calculator!$G$27,Calculator!$G$39,IF(H4560-K4560&lt;=0,IF(D4560&gt;Calculator!$G$39,IF(H4560-K4560+E4560+L4560+M4560+Calculator!$G$39&gt;Calculator!$G$39,Calculator!$G$39-(H4560+E4560+L4560+M4560-K4560),Calculator!$G$39),D4560),0)))</f>
        <v>0</v>
      </c>
    </row>
    <row r="4561" spans="1:14" ht="15.75" thickBot="1">
      <c r="A4561" s="33" t="str">
        <f ca="1">IF(C4561=Calculator!$H$27,"F",IF(Daily!D4561+Daily!H4561=0,IF(D4560+H4560&gt;0,"L",""),""))</f>
        <v/>
      </c>
      <c r="B4561" s="34">
        <v>4560</v>
      </c>
      <c r="C4561" s="19">
        <f t="shared" ca="1" si="285"/>
        <v>50490</v>
      </c>
      <c r="D4561" s="29">
        <f t="shared" ca="1" si="287"/>
        <v>0</v>
      </c>
      <c r="E4561" s="29">
        <f ca="1">IF(C4561&lt;Calculator!$D$26,0,IF(DAY($C4561)=1,IF(D4561-Calculator!$G$24&gt;0,Calculator!$G$24,D4561),0))</f>
        <v>0</v>
      </c>
      <c r="F4561" s="29">
        <f ca="1">IF(E4561&gt;0,D4561*Calculator!$G$22/12,0)</f>
        <v>0</v>
      </c>
      <c r="G4561" s="29">
        <f ca="1">IF(E4561&gt;0,(IFERROR(-PMT(Calculator!$G$22/12,Calculator!$G$23*12,Calculator!$G$20),0))-F4561,0)</f>
        <v>0</v>
      </c>
      <c r="H4561" s="29">
        <f t="shared" ca="1" si="288"/>
        <v>0</v>
      </c>
      <c r="I4561" s="29">
        <f t="shared" ca="1" si="286"/>
        <v>0</v>
      </c>
      <c r="J4561" s="30">
        <f>Calculator!$G$40</f>
        <v>6.5000000000000002E-2</v>
      </c>
      <c r="K4561" s="29">
        <f ca="1">IF(C4561&gt;=Calculator!$G$27,IF(DAY($C4561)=1,Calculator!$G$34/2,IF(DAY($C4561)=15,Calculator!$G$34/2,0)),0)</f>
        <v>0</v>
      </c>
      <c r="L4561" s="29">
        <f ca="1">IF(DAY($C4561)=28,IF(H4561=0,0,Calculator!$G$35),0)</f>
        <v>0</v>
      </c>
      <c r="M4561" s="29">
        <f ca="1">IF(I4561&gt;0,IF(DAY($C4561)=1,SUM(INDIRECT("I"&amp;(ROW(C4560)-DAY(C4560))):I4560),0),0)</f>
        <v>0</v>
      </c>
      <c r="N4561" s="29">
        <f ca="1">IF(C4561&lt;Calculator!$G$27,0,IF(C4561=Calculator!$G$27,Calculator!$G$39,IF(H4561-K4561&lt;=0,IF(D4561&gt;Calculator!$G$39,IF(H4561-K4561+E4561+L4561+M4561+Calculator!$G$39&gt;Calculator!$G$39,Calculator!$G$39-(H4561+E4561+L4561+M4561-K4561),Calculator!$G$39),D4561),0)))</f>
        <v>0</v>
      </c>
    </row>
    <row r="4562" spans="1:14" ht="15.75" thickBot="1">
      <c r="A4562" s="33" t="str">
        <f ca="1">IF(C4562=Calculator!$H$27,"F",IF(Daily!D4562+Daily!H4562=0,IF(D4561+H4561&gt;0,"L",""),""))</f>
        <v/>
      </c>
      <c r="B4562" s="34">
        <v>4561</v>
      </c>
      <c r="C4562" s="19">
        <f t="shared" ca="1" si="285"/>
        <v>50491</v>
      </c>
      <c r="D4562" s="29">
        <f t="shared" ca="1" si="287"/>
        <v>0</v>
      </c>
      <c r="E4562" s="29">
        <f ca="1">IF(C4562&lt;Calculator!$D$26,0,IF(DAY($C4562)=1,IF(D4562-Calculator!$G$24&gt;0,Calculator!$G$24,D4562),0))</f>
        <v>0</v>
      </c>
      <c r="F4562" s="29">
        <f ca="1">IF(E4562&gt;0,D4562*Calculator!$G$22/12,0)</f>
        <v>0</v>
      </c>
      <c r="G4562" s="29">
        <f ca="1">IF(E4562&gt;0,(IFERROR(-PMT(Calculator!$G$22/12,Calculator!$G$23*12,Calculator!$G$20),0))-F4562,0)</f>
        <v>0</v>
      </c>
      <c r="H4562" s="29">
        <f t="shared" ca="1" si="288"/>
        <v>0</v>
      </c>
      <c r="I4562" s="29">
        <f t="shared" ca="1" si="286"/>
        <v>0</v>
      </c>
      <c r="J4562" s="30">
        <f>Calculator!$G$40</f>
        <v>6.5000000000000002E-2</v>
      </c>
      <c r="K4562" s="29">
        <f ca="1">IF(C4562&gt;=Calculator!$G$27,IF(DAY($C4562)=1,Calculator!$G$34/2,IF(DAY($C4562)=15,Calculator!$G$34/2,0)),0)</f>
        <v>0</v>
      </c>
      <c r="L4562" s="29">
        <f ca="1">IF(DAY($C4562)=28,IF(H4562=0,0,Calculator!$G$35),0)</f>
        <v>0</v>
      </c>
      <c r="M4562" s="29">
        <f ca="1">IF(I4562&gt;0,IF(DAY($C4562)=1,SUM(INDIRECT("I"&amp;(ROW(C4561)-DAY(C4561))):I4561),0),0)</f>
        <v>0</v>
      </c>
      <c r="N4562" s="29">
        <f ca="1">IF(C4562&lt;Calculator!$G$27,0,IF(C4562=Calculator!$G$27,Calculator!$G$39,IF(H4562-K4562&lt;=0,IF(D4562&gt;Calculator!$G$39,IF(H4562-K4562+E4562+L4562+M4562+Calculator!$G$39&gt;Calculator!$G$39,Calculator!$G$39-(H4562+E4562+L4562+M4562-K4562),Calculator!$G$39),D4562),0)))</f>
        <v>0</v>
      </c>
    </row>
    <row r="4563" spans="1:14" ht="15.75" thickBot="1">
      <c r="A4563" s="33" t="str">
        <f ca="1">IF(C4563=Calculator!$H$27,"F",IF(Daily!D4563+Daily!H4563=0,IF(D4562+H4562&gt;0,"L",""),""))</f>
        <v/>
      </c>
      <c r="B4563" s="34">
        <v>4562</v>
      </c>
      <c r="C4563" s="19">
        <f t="shared" ca="1" si="285"/>
        <v>50492</v>
      </c>
      <c r="D4563" s="29">
        <f t="shared" ca="1" si="287"/>
        <v>0</v>
      </c>
      <c r="E4563" s="29">
        <f ca="1">IF(C4563&lt;Calculator!$D$26,0,IF(DAY($C4563)=1,IF(D4563-Calculator!$G$24&gt;0,Calculator!$G$24,D4563),0))</f>
        <v>0</v>
      </c>
      <c r="F4563" s="29">
        <f ca="1">IF(E4563&gt;0,D4563*Calculator!$G$22/12,0)</f>
        <v>0</v>
      </c>
      <c r="G4563" s="29">
        <f ca="1">IF(E4563&gt;0,(IFERROR(-PMT(Calculator!$G$22/12,Calculator!$G$23*12,Calculator!$G$20),0))-F4563,0)</f>
        <v>0</v>
      </c>
      <c r="H4563" s="29">
        <f t="shared" ca="1" si="288"/>
        <v>0</v>
      </c>
      <c r="I4563" s="29">
        <f t="shared" ca="1" si="286"/>
        <v>0</v>
      </c>
      <c r="J4563" s="30">
        <f>Calculator!$G$40</f>
        <v>6.5000000000000002E-2</v>
      </c>
      <c r="K4563" s="29">
        <f ca="1">IF(C4563&gt;=Calculator!$G$27,IF(DAY($C4563)=1,Calculator!$G$34/2,IF(DAY($C4563)=15,Calculator!$G$34/2,0)),0)</f>
        <v>0</v>
      </c>
      <c r="L4563" s="29">
        <f ca="1">IF(DAY($C4563)=28,IF(H4563=0,0,Calculator!$G$35),0)</f>
        <v>0</v>
      </c>
      <c r="M4563" s="29">
        <f ca="1">IF(I4563&gt;0,IF(DAY($C4563)=1,SUM(INDIRECT("I"&amp;(ROW(C4562)-DAY(C4562))):I4562),0),0)</f>
        <v>0</v>
      </c>
      <c r="N4563" s="29">
        <f ca="1">IF(C4563&lt;Calculator!$G$27,0,IF(C4563=Calculator!$G$27,Calculator!$G$39,IF(H4563-K4563&lt;=0,IF(D4563&gt;Calculator!$G$39,IF(H4563-K4563+E4563+L4563+M4563+Calculator!$G$39&gt;Calculator!$G$39,Calculator!$G$39-(H4563+E4563+L4563+M4563-K4563),Calculator!$G$39),D4563),0)))</f>
        <v>0</v>
      </c>
    </row>
    <row r="4564" spans="1:14" ht="15.75" thickBot="1">
      <c r="A4564" s="33" t="str">
        <f ca="1">IF(C4564=Calculator!$H$27,"F",IF(Daily!D4564+Daily!H4564=0,IF(D4563+H4563&gt;0,"L",""),""))</f>
        <v/>
      </c>
      <c r="B4564" s="34">
        <v>4563</v>
      </c>
      <c r="C4564" s="19">
        <f t="shared" ca="1" si="285"/>
        <v>50493</v>
      </c>
      <c r="D4564" s="29">
        <f t="shared" ca="1" si="287"/>
        <v>0</v>
      </c>
      <c r="E4564" s="29">
        <f ca="1">IF(C4564&lt;Calculator!$D$26,0,IF(DAY($C4564)=1,IF(D4564-Calculator!$G$24&gt;0,Calculator!$G$24,D4564),0))</f>
        <v>0</v>
      </c>
      <c r="F4564" s="29">
        <f ca="1">IF(E4564&gt;0,D4564*Calculator!$G$22/12,0)</f>
        <v>0</v>
      </c>
      <c r="G4564" s="29">
        <f ca="1">IF(E4564&gt;0,(IFERROR(-PMT(Calculator!$G$22/12,Calculator!$G$23*12,Calculator!$G$20),0))-F4564,0)</f>
        <v>0</v>
      </c>
      <c r="H4564" s="29">
        <f t="shared" ca="1" si="288"/>
        <v>0</v>
      </c>
      <c r="I4564" s="29">
        <f t="shared" ca="1" si="286"/>
        <v>0</v>
      </c>
      <c r="J4564" s="30">
        <f>Calculator!$G$40</f>
        <v>6.5000000000000002E-2</v>
      </c>
      <c r="K4564" s="29">
        <f ca="1">IF(C4564&gt;=Calculator!$G$27,IF(DAY($C4564)=1,Calculator!$G$34/2,IF(DAY($C4564)=15,Calculator!$G$34/2,0)),0)</f>
        <v>0</v>
      </c>
      <c r="L4564" s="29">
        <f ca="1">IF(DAY($C4564)=28,IF(H4564=0,0,Calculator!$G$35),0)</f>
        <v>0</v>
      </c>
      <c r="M4564" s="29">
        <f ca="1">IF(I4564&gt;0,IF(DAY($C4564)=1,SUM(INDIRECT("I"&amp;(ROW(C4563)-DAY(C4563))):I4563),0),0)</f>
        <v>0</v>
      </c>
      <c r="N4564" s="29">
        <f ca="1">IF(C4564&lt;Calculator!$G$27,0,IF(C4564=Calculator!$G$27,Calculator!$G$39,IF(H4564-K4564&lt;=0,IF(D4564&gt;Calculator!$G$39,IF(H4564-K4564+E4564+L4564+M4564+Calculator!$G$39&gt;Calculator!$G$39,Calculator!$G$39-(H4564+E4564+L4564+M4564-K4564),Calculator!$G$39),D4564),0)))</f>
        <v>0</v>
      </c>
    </row>
    <row r="4565" spans="1:14" ht="15.75" thickBot="1">
      <c r="A4565" s="33" t="str">
        <f ca="1">IF(C4565=Calculator!$H$27,"F",IF(Daily!D4565+Daily!H4565=0,IF(D4564+H4564&gt;0,"L",""),""))</f>
        <v/>
      </c>
      <c r="B4565" s="34">
        <v>4564</v>
      </c>
      <c r="C4565" s="19">
        <f t="shared" ca="1" si="285"/>
        <v>50494</v>
      </c>
      <c r="D4565" s="29">
        <f t="shared" ca="1" si="287"/>
        <v>0</v>
      </c>
      <c r="E4565" s="29">
        <f ca="1">IF(C4565&lt;Calculator!$D$26,0,IF(DAY($C4565)=1,IF(D4565-Calculator!$G$24&gt;0,Calculator!$G$24,D4565),0))</f>
        <v>0</v>
      </c>
      <c r="F4565" s="29">
        <f ca="1">IF(E4565&gt;0,D4565*Calculator!$G$22/12,0)</f>
        <v>0</v>
      </c>
      <c r="G4565" s="29">
        <f ca="1">IF(E4565&gt;0,(IFERROR(-PMT(Calculator!$G$22/12,Calculator!$G$23*12,Calculator!$G$20),0))-F4565,0)</f>
        <v>0</v>
      </c>
      <c r="H4565" s="29">
        <f t="shared" ca="1" si="288"/>
        <v>0</v>
      </c>
      <c r="I4565" s="29">
        <f t="shared" ca="1" si="286"/>
        <v>0</v>
      </c>
      <c r="J4565" s="30">
        <f>Calculator!$G$40</f>
        <v>6.5000000000000002E-2</v>
      </c>
      <c r="K4565" s="29">
        <f ca="1">IF(C4565&gt;=Calculator!$G$27,IF(DAY($C4565)=1,Calculator!$G$34/2,IF(DAY($C4565)=15,Calculator!$G$34/2,0)),0)</f>
        <v>0</v>
      </c>
      <c r="L4565" s="29">
        <f ca="1">IF(DAY($C4565)=28,IF(H4565=0,0,Calculator!$G$35),0)</f>
        <v>0</v>
      </c>
      <c r="M4565" s="29">
        <f ca="1">IF(I4565&gt;0,IF(DAY($C4565)=1,SUM(INDIRECT("I"&amp;(ROW(C4564)-DAY(C4564))):I4564),0),0)</f>
        <v>0</v>
      </c>
      <c r="N4565" s="29">
        <f ca="1">IF(C4565&lt;Calculator!$G$27,0,IF(C4565=Calculator!$G$27,Calculator!$G$39,IF(H4565-K4565&lt;=0,IF(D4565&gt;Calculator!$G$39,IF(H4565-K4565+E4565+L4565+M4565+Calculator!$G$39&gt;Calculator!$G$39,Calculator!$G$39-(H4565+E4565+L4565+M4565-K4565),Calculator!$G$39),D4565),0)))</f>
        <v>0</v>
      </c>
    </row>
    <row r="4566" spans="1:14" ht="15.75" thickBot="1">
      <c r="A4566" s="33" t="str">
        <f ca="1">IF(C4566=Calculator!$H$27,"F",IF(Daily!D4566+Daily!H4566=0,IF(D4565+H4565&gt;0,"L",""),""))</f>
        <v/>
      </c>
      <c r="B4566" s="34">
        <v>4565</v>
      </c>
      <c r="C4566" s="19">
        <f t="shared" ca="1" si="285"/>
        <v>50495</v>
      </c>
      <c r="D4566" s="29">
        <f t="shared" ca="1" si="287"/>
        <v>0</v>
      </c>
      <c r="E4566" s="29">
        <f ca="1">IF(C4566&lt;Calculator!$D$26,0,IF(DAY($C4566)=1,IF(D4566-Calculator!$G$24&gt;0,Calculator!$G$24,D4566),0))</f>
        <v>0</v>
      </c>
      <c r="F4566" s="29">
        <f ca="1">IF(E4566&gt;0,D4566*Calculator!$G$22/12,0)</f>
        <v>0</v>
      </c>
      <c r="G4566" s="29">
        <f ca="1">IF(E4566&gt;0,(IFERROR(-PMT(Calculator!$G$22/12,Calculator!$G$23*12,Calculator!$G$20),0))-F4566,0)</f>
        <v>0</v>
      </c>
      <c r="H4566" s="29">
        <f t="shared" ca="1" si="288"/>
        <v>0</v>
      </c>
      <c r="I4566" s="29">
        <f t="shared" ca="1" si="286"/>
        <v>0</v>
      </c>
      <c r="J4566" s="30">
        <f>Calculator!$G$40</f>
        <v>6.5000000000000002E-2</v>
      </c>
      <c r="K4566" s="29">
        <f ca="1">IF(C4566&gt;=Calculator!$G$27,IF(DAY($C4566)=1,Calculator!$G$34/2,IF(DAY($C4566)=15,Calculator!$G$34/2,0)),0)</f>
        <v>0</v>
      </c>
      <c r="L4566" s="29">
        <f ca="1">IF(DAY($C4566)=28,IF(H4566=0,0,Calculator!$G$35),0)</f>
        <v>0</v>
      </c>
      <c r="M4566" s="29">
        <f ca="1">IF(I4566&gt;0,IF(DAY($C4566)=1,SUM(INDIRECT("I"&amp;(ROW(C4565)-DAY(C4565))):I4565),0),0)</f>
        <v>0</v>
      </c>
      <c r="N4566" s="29">
        <f ca="1">IF(C4566&lt;Calculator!$G$27,0,IF(C4566=Calculator!$G$27,Calculator!$G$39,IF(H4566-K4566&lt;=0,IF(D4566&gt;Calculator!$G$39,IF(H4566-K4566+E4566+L4566+M4566+Calculator!$G$39&gt;Calculator!$G$39,Calculator!$G$39-(H4566+E4566+L4566+M4566-K4566),Calculator!$G$39),D4566),0)))</f>
        <v>0</v>
      </c>
    </row>
    <row r="4567" spans="1:14" ht="15.75" thickBot="1">
      <c r="A4567" s="33" t="str">
        <f ca="1">IF(C4567=Calculator!$H$27,"F",IF(Daily!D4567+Daily!H4567=0,IF(D4566+H4566&gt;0,"L",""),""))</f>
        <v/>
      </c>
      <c r="B4567" s="34">
        <v>4566</v>
      </c>
      <c r="C4567" s="19">
        <f t="shared" ca="1" si="285"/>
        <v>50496</v>
      </c>
      <c r="D4567" s="29">
        <f t="shared" ca="1" si="287"/>
        <v>0</v>
      </c>
      <c r="E4567" s="29">
        <f ca="1">IF(C4567&lt;Calculator!$D$26,0,IF(DAY($C4567)=1,IF(D4567-Calculator!$G$24&gt;0,Calculator!$G$24,D4567),0))</f>
        <v>0</v>
      </c>
      <c r="F4567" s="29">
        <f ca="1">IF(E4567&gt;0,D4567*Calculator!$G$22/12,0)</f>
        <v>0</v>
      </c>
      <c r="G4567" s="29">
        <f ca="1">IF(E4567&gt;0,(IFERROR(-PMT(Calculator!$G$22/12,Calculator!$G$23*12,Calculator!$G$20),0))-F4567,0)</f>
        <v>0</v>
      </c>
      <c r="H4567" s="29">
        <f t="shared" ca="1" si="288"/>
        <v>0</v>
      </c>
      <c r="I4567" s="29">
        <f t="shared" ca="1" si="286"/>
        <v>0</v>
      </c>
      <c r="J4567" s="30">
        <f>Calculator!$G$40</f>
        <v>6.5000000000000002E-2</v>
      </c>
      <c r="K4567" s="29">
        <f ca="1">IF(C4567&gt;=Calculator!$G$27,IF(DAY($C4567)=1,Calculator!$G$34/2,IF(DAY($C4567)=15,Calculator!$G$34/2,0)),0)</f>
        <v>4500</v>
      </c>
      <c r="L4567" s="29">
        <f ca="1">IF(DAY($C4567)=28,IF(H4567=0,0,Calculator!$G$35),0)</f>
        <v>0</v>
      </c>
      <c r="M4567" s="29">
        <f ca="1">IF(I4567&gt;0,IF(DAY($C4567)=1,SUM(INDIRECT("I"&amp;(ROW(C4566)-DAY(C4566))):I4566),0),0)</f>
        <v>0</v>
      </c>
      <c r="N4567" s="29">
        <f ca="1">IF(C4567&lt;Calculator!$G$27,0,IF(C4567=Calculator!$G$27,Calculator!$G$39,IF(H4567-K4567&lt;=0,IF(D4567&gt;Calculator!$G$39,IF(H4567-K4567+E4567+L4567+M4567+Calculator!$G$39&gt;Calculator!$G$39,Calculator!$G$39-(H4567+E4567+L4567+M4567-K4567),Calculator!$G$39),D4567),0)))</f>
        <v>0</v>
      </c>
    </row>
    <row r="4568" spans="1:14" ht="15.75" thickBot="1">
      <c r="A4568" s="33" t="str">
        <f ca="1">IF(C4568=Calculator!$H$27,"F",IF(Daily!D4568+Daily!H4568=0,IF(D4567+H4567&gt;0,"L",""),""))</f>
        <v/>
      </c>
      <c r="B4568" s="34">
        <v>4567</v>
      </c>
      <c r="C4568" s="19">
        <f t="shared" ca="1" si="285"/>
        <v>50497</v>
      </c>
      <c r="D4568" s="29">
        <f t="shared" ca="1" si="287"/>
        <v>0</v>
      </c>
      <c r="E4568" s="29">
        <f ca="1">IF(C4568&lt;Calculator!$D$26,0,IF(DAY($C4568)=1,IF(D4568-Calculator!$G$24&gt;0,Calculator!$G$24,D4568),0))</f>
        <v>0</v>
      </c>
      <c r="F4568" s="29">
        <f ca="1">IF(E4568&gt;0,D4568*Calculator!$G$22/12,0)</f>
        <v>0</v>
      </c>
      <c r="G4568" s="29">
        <f ca="1">IF(E4568&gt;0,(IFERROR(-PMT(Calculator!$G$22/12,Calculator!$G$23*12,Calculator!$G$20),0))-F4568,0)</f>
        <v>0</v>
      </c>
      <c r="H4568" s="29">
        <f t="shared" ca="1" si="288"/>
        <v>0</v>
      </c>
      <c r="I4568" s="29">
        <f t="shared" ca="1" si="286"/>
        <v>0</v>
      </c>
      <c r="J4568" s="30">
        <f>Calculator!$G$40</f>
        <v>6.5000000000000002E-2</v>
      </c>
      <c r="K4568" s="29">
        <f ca="1">IF(C4568&gt;=Calculator!$G$27,IF(DAY($C4568)=1,Calculator!$G$34/2,IF(DAY($C4568)=15,Calculator!$G$34/2,0)),0)</f>
        <v>0</v>
      </c>
      <c r="L4568" s="29">
        <f ca="1">IF(DAY($C4568)=28,IF(H4568=0,0,Calculator!$G$35),0)</f>
        <v>0</v>
      </c>
      <c r="M4568" s="29">
        <f ca="1">IF(I4568&gt;0,IF(DAY($C4568)=1,SUM(INDIRECT("I"&amp;(ROW(C4567)-DAY(C4567))):I4567),0),0)</f>
        <v>0</v>
      </c>
      <c r="N4568" s="29">
        <f ca="1">IF(C4568&lt;Calculator!$G$27,0,IF(C4568=Calculator!$G$27,Calculator!$G$39,IF(H4568-K4568&lt;=0,IF(D4568&gt;Calculator!$G$39,IF(H4568-K4568+E4568+L4568+M4568+Calculator!$G$39&gt;Calculator!$G$39,Calculator!$G$39-(H4568+E4568+L4568+M4568-K4568),Calculator!$G$39),D4568),0)))</f>
        <v>0</v>
      </c>
    </row>
    <row r="4569" spans="1:14" ht="15.75" thickBot="1">
      <c r="A4569" s="33" t="str">
        <f ca="1">IF(C4569=Calculator!$H$27,"F",IF(Daily!D4569+Daily!H4569=0,IF(D4568+H4568&gt;0,"L",""),""))</f>
        <v/>
      </c>
      <c r="B4569" s="34">
        <v>4568</v>
      </c>
      <c r="C4569" s="19">
        <f t="shared" ca="1" si="285"/>
        <v>50498</v>
      </c>
      <c r="D4569" s="29">
        <f t="shared" ca="1" si="287"/>
        <v>0</v>
      </c>
      <c r="E4569" s="29">
        <f ca="1">IF(C4569&lt;Calculator!$D$26,0,IF(DAY($C4569)=1,IF(D4569-Calculator!$G$24&gt;0,Calculator!$G$24,D4569),0))</f>
        <v>0</v>
      </c>
      <c r="F4569" s="29">
        <f ca="1">IF(E4569&gt;0,D4569*Calculator!$G$22/12,0)</f>
        <v>0</v>
      </c>
      <c r="G4569" s="29">
        <f ca="1">IF(E4569&gt;0,(IFERROR(-PMT(Calculator!$G$22/12,Calculator!$G$23*12,Calculator!$G$20),0))-F4569,0)</f>
        <v>0</v>
      </c>
      <c r="H4569" s="29">
        <f t="shared" ca="1" si="288"/>
        <v>0</v>
      </c>
      <c r="I4569" s="29">
        <f t="shared" ca="1" si="286"/>
        <v>0</v>
      </c>
      <c r="J4569" s="30">
        <f>Calculator!$G$40</f>
        <v>6.5000000000000002E-2</v>
      </c>
      <c r="K4569" s="29">
        <f ca="1">IF(C4569&gt;=Calculator!$G$27,IF(DAY($C4569)=1,Calculator!$G$34/2,IF(DAY($C4569)=15,Calculator!$G$34/2,0)),0)</f>
        <v>0</v>
      </c>
      <c r="L4569" s="29">
        <f ca="1">IF(DAY($C4569)=28,IF(H4569=0,0,Calculator!$G$35),0)</f>
        <v>0</v>
      </c>
      <c r="M4569" s="29">
        <f ca="1">IF(I4569&gt;0,IF(DAY($C4569)=1,SUM(INDIRECT("I"&amp;(ROW(C4568)-DAY(C4568))):I4568),0),0)</f>
        <v>0</v>
      </c>
      <c r="N4569" s="29">
        <f ca="1">IF(C4569&lt;Calculator!$G$27,0,IF(C4569=Calculator!$G$27,Calculator!$G$39,IF(H4569-K4569&lt;=0,IF(D4569&gt;Calculator!$G$39,IF(H4569-K4569+E4569+L4569+M4569+Calculator!$G$39&gt;Calculator!$G$39,Calculator!$G$39-(H4569+E4569+L4569+M4569-K4569),Calculator!$G$39),D4569),0)))</f>
        <v>0</v>
      </c>
    </row>
    <row r="4570" spans="1:14" ht="15.75" thickBot="1">
      <c r="A4570" s="33" t="str">
        <f ca="1">IF(C4570=Calculator!$H$27,"F",IF(Daily!D4570+Daily!H4570=0,IF(D4569+H4569&gt;0,"L",""),""))</f>
        <v/>
      </c>
      <c r="B4570" s="34">
        <v>4569</v>
      </c>
      <c r="C4570" s="19">
        <f t="shared" ca="1" si="285"/>
        <v>50499</v>
      </c>
      <c r="D4570" s="29">
        <f t="shared" ca="1" si="287"/>
        <v>0</v>
      </c>
      <c r="E4570" s="29">
        <f ca="1">IF(C4570&lt;Calculator!$D$26,0,IF(DAY($C4570)=1,IF(D4570-Calculator!$G$24&gt;0,Calculator!$G$24,D4570),0))</f>
        <v>0</v>
      </c>
      <c r="F4570" s="29">
        <f ca="1">IF(E4570&gt;0,D4570*Calculator!$G$22/12,0)</f>
        <v>0</v>
      </c>
      <c r="G4570" s="29">
        <f ca="1">IF(E4570&gt;0,(IFERROR(-PMT(Calculator!$G$22/12,Calculator!$G$23*12,Calculator!$G$20),0))-F4570,0)</f>
        <v>0</v>
      </c>
      <c r="H4570" s="29">
        <f t="shared" ca="1" si="288"/>
        <v>0</v>
      </c>
      <c r="I4570" s="29">
        <f t="shared" ca="1" si="286"/>
        <v>0</v>
      </c>
      <c r="J4570" s="30">
        <f>Calculator!$G$40</f>
        <v>6.5000000000000002E-2</v>
      </c>
      <c r="K4570" s="29">
        <f ca="1">IF(C4570&gt;=Calculator!$G$27,IF(DAY($C4570)=1,Calculator!$G$34/2,IF(DAY($C4570)=15,Calculator!$G$34/2,0)),0)</f>
        <v>0</v>
      </c>
      <c r="L4570" s="29">
        <f ca="1">IF(DAY($C4570)=28,IF(H4570=0,0,Calculator!$G$35),0)</f>
        <v>0</v>
      </c>
      <c r="M4570" s="29">
        <f ca="1">IF(I4570&gt;0,IF(DAY($C4570)=1,SUM(INDIRECT("I"&amp;(ROW(C4569)-DAY(C4569))):I4569),0),0)</f>
        <v>0</v>
      </c>
      <c r="N4570" s="29">
        <f ca="1">IF(C4570&lt;Calculator!$G$27,0,IF(C4570=Calculator!$G$27,Calculator!$G$39,IF(H4570-K4570&lt;=0,IF(D4570&gt;Calculator!$G$39,IF(H4570-K4570+E4570+L4570+M4570+Calculator!$G$39&gt;Calculator!$G$39,Calculator!$G$39-(H4570+E4570+L4570+M4570-K4570),Calculator!$G$39),D4570),0)))</f>
        <v>0</v>
      </c>
    </row>
    <row r="4571" spans="1:14" ht="15.75" thickBot="1">
      <c r="A4571" s="33" t="str">
        <f ca="1">IF(C4571=Calculator!$H$27,"F",IF(Daily!D4571+Daily!H4571=0,IF(D4570+H4570&gt;0,"L",""),""))</f>
        <v/>
      </c>
      <c r="B4571" s="34">
        <v>4570</v>
      </c>
      <c r="C4571" s="19">
        <f t="shared" ca="1" si="285"/>
        <v>50500</v>
      </c>
      <c r="D4571" s="29">
        <f t="shared" ca="1" si="287"/>
        <v>0</v>
      </c>
      <c r="E4571" s="29">
        <f ca="1">IF(C4571&lt;Calculator!$D$26,0,IF(DAY($C4571)=1,IF(D4571-Calculator!$G$24&gt;0,Calculator!$G$24,D4571),0))</f>
        <v>0</v>
      </c>
      <c r="F4571" s="29">
        <f ca="1">IF(E4571&gt;0,D4571*Calculator!$G$22/12,0)</f>
        <v>0</v>
      </c>
      <c r="G4571" s="29">
        <f ca="1">IF(E4571&gt;0,(IFERROR(-PMT(Calculator!$G$22/12,Calculator!$G$23*12,Calculator!$G$20),0))-F4571,0)</f>
        <v>0</v>
      </c>
      <c r="H4571" s="29">
        <f t="shared" ca="1" si="288"/>
        <v>0</v>
      </c>
      <c r="I4571" s="29">
        <f t="shared" ca="1" si="286"/>
        <v>0</v>
      </c>
      <c r="J4571" s="30">
        <f>Calculator!$G$40</f>
        <v>6.5000000000000002E-2</v>
      </c>
      <c r="K4571" s="29">
        <f ca="1">IF(C4571&gt;=Calculator!$G$27,IF(DAY($C4571)=1,Calculator!$G$34/2,IF(DAY($C4571)=15,Calculator!$G$34/2,0)),0)</f>
        <v>0</v>
      </c>
      <c r="L4571" s="29">
        <f ca="1">IF(DAY($C4571)=28,IF(H4571=0,0,Calculator!$G$35),0)</f>
        <v>0</v>
      </c>
      <c r="M4571" s="29">
        <f ca="1">IF(I4571&gt;0,IF(DAY($C4571)=1,SUM(INDIRECT("I"&amp;(ROW(C4570)-DAY(C4570))):I4570),0),0)</f>
        <v>0</v>
      </c>
      <c r="N4571" s="29">
        <f ca="1">IF(C4571&lt;Calculator!$G$27,0,IF(C4571=Calculator!$G$27,Calculator!$G$39,IF(H4571-K4571&lt;=0,IF(D4571&gt;Calculator!$G$39,IF(H4571-K4571+E4571+L4571+M4571+Calculator!$G$39&gt;Calculator!$G$39,Calculator!$G$39-(H4571+E4571+L4571+M4571-K4571),Calculator!$G$39),D4571),0)))</f>
        <v>0</v>
      </c>
    </row>
    <row r="4572" spans="1:14" ht="15.75" thickBot="1">
      <c r="A4572" s="33" t="str">
        <f ca="1">IF(C4572=Calculator!$H$27,"F",IF(Daily!D4572+Daily!H4572=0,IF(D4571+H4571&gt;0,"L",""),""))</f>
        <v/>
      </c>
      <c r="B4572" s="34">
        <v>4571</v>
      </c>
      <c r="C4572" s="19">
        <f t="shared" ca="1" si="285"/>
        <v>50501</v>
      </c>
      <c r="D4572" s="29">
        <f t="shared" ca="1" si="287"/>
        <v>0</v>
      </c>
      <c r="E4572" s="29">
        <f ca="1">IF(C4572&lt;Calculator!$D$26,0,IF(DAY($C4572)=1,IF(D4572-Calculator!$G$24&gt;0,Calculator!$G$24,D4572),0))</f>
        <v>0</v>
      </c>
      <c r="F4572" s="29">
        <f ca="1">IF(E4572&gt;0,D4572*Calculator!$G$22/12,0)</f>
        <v>0</v>
      </c>
      <c r="G4572" s="29">
        <f ca="1">IF(E4572&gt;0,(IFERROR(-PMT(Calculator!$G$22/12,Calculator!$G$23*12,Calculator!$G$20),0))-F4572,0)</f>
        <v>0</v>
      </c>
      <c r="H4572" s="29">
        <f t="shared" ca="1" si="288"/>
        <v>0</v>
      </c>
      <c r="I4572" s="29">
        <f t="shared" ca="1" si="286"/>
        <v>0</v>
      </c>
      <c r="J4572" s="30">
        <f>Calculator!$G$40</f>
        <v>6.5000000000000002E-2</v>
      </c>
      <c r="K4572" s="29">
        <f ca="1">IF(C4572&gt;=Calculator!$G$27,IF(DAY($C4572)=1,Calculator!$G$34/2,IF(DAY($C4572)=15,Calculator!$G$34/2,0)),0)</f>
        <v>0</v>
      </c>
      <c r="L4572" s="29">
        <f ca="1">IF(DAY($C4572)=28,IF(H4572=0,0,Calculator!$G$35),0)</f>
        <v>0</v>
      </c>
      <c r="M4572" s="29">
        <f ca="1">IF(I4572&gt;0,IF(DAY($C4572)=1,SUM(INDIRECT("I"&amp;(ROW(C4571)-DAY(C4571))):I4571),0),0)</f>
        <v>0</v>
      </c>
      <c r="N4572" s="29">
        <f ca="1">IF(C4572&lt;Calculator!$G$27,0,IF(C4572=Calculator!$G$27,Calculator!$G$39,IF(H4572-K4572&lt;=0,IF(D4572&gt;Calculator!$G$39,IF(H4572-K4572+E4572+L4572+M4572+Calculator!$G$39&gt;Calculator!$G$39,Calculator!$G$39-(H4572+E4572+L4572+M4572-K4572),Calculator!$G$39),D4572),0)))</f>
        <v>0</v>
      </c>
    </row>
    <row r="4573" spans="1:14" ht="15.75" thickBot="1">
      <c r="A4573" s="33" t="str">
        <f ca="1">IF(C4573=Calculator!$H$27,"F",IF(Daily!D4573+Daily!H4573=0,IF(D4572+H4572&gt;0,"L",""),""))</f>
        <v/>
      </c>
      <c r="B4573" s="34">
        <v>4572</v>
      </c>
      <c r="C4573" s="19">
        <f t="shared" ca="1" si="285"/>
        <v>50502</v>
      </c>
      <c r="D4573" s="29">
        <f t="shared" ca="1" si="287"/>
        <v>0</v>
      </c>
      <c r="E4573" s="29">
        <f ca="1">IF(C4573&lt;Calculator!$D$26,0,IF(DAY($C4573)=1,IF(D4573-Calculator!$G$24&gt;0,Calculator!$G$24,D4573),0))</f>
        <v>0</v>
      </c>
      <c r="F4573" s="29">
        <f ca="1">IF(E4573&gt;0,D4573*Calculator!$G$22/12,0)</f>
        <v>0</v>
      </c>
      <c r="G4573" s="29">
        <f ca="1">IF(E4573&gt;0,(IFERROR(-PMT(Calculator!$G$22/12,Calculator!$G$23*12,Calculator!$G$20),0))-F4573,0)</f>
        <v>0</v>
      </c>
      <c r="H4573" s="29">
        <f t="shared" ca="1" si="288"/>
        <v>0</v>
      </c>
      <c r="I4573" s="29">
        <f t="shared" ca="1" si="286"/>
        <v>0</v>
      </c>
      <c r="J4573" s="30">
        <f>Calculator!$G$40</f>
        <v>6.5000000000000002E-2</v>
      </c>
      <c r="K4573" s="29">
        <f ca="1">IF(C4573&gt;=Calculator!$G$27,IF(DAY($C4573)=1,Calculator!$G$34/2,IF(DAY($C4573)=15,Calculator!$G$34/2,0)),0)</f>
        <v>0</v>
      </c>
      <c r="L4573" s="29">
        <f ca="1">IF(DAY($C4573)=28,IF(H4573=0,0,Calculator!$G$35),0)</f>
        <v>0</v>
      </c>
      <c r="M4573" s="29">
        <f ca="1">IF(I4573&gt;0,IF(DAY($C4573)=1,SUM(INDIRECT("I"&amp;(ROW(C4572)-DAY(C4572))):I4572),0),0)</f>
        <v>0</v>
      </c>
      <c r="N4573" s="29">
        <f ca="1">IF(C4573&lt;Calculator!$G$27,0,IF(C4573=Calculator!$G$27,Calculator!$G$39,IF(H4573-K4573&lt;=0,IF(D4573&gt;Calculator!$G$39,IF(H4573-K4573+E4573+L4573+M4573+Calculator!$G$39&gt;Calculator!$G$39,Calculator!$G$39-(H4573+E4573+L4573+M4573-K4573),Calculator!$G$39),D4573),0)))</f>
        <v>0</v>
      </c>
    </row>
    <row r="4574" spans="1:14" ht="15.75" thickBot="1">
      <c r="A4574" s="33" t="str">
        <f ca="1">IF(C4574=Calculator!$H$27,"F",IF(Daily!D4574+Daily!H4574=0,IF(D4573+H4573&gt;0,"L",""),""))</f>
        <v/>
      </c>
      <c r="B4574" s="34">
        <v>4573</v>
      </c>
      <c r="C4574" s="19">
        <f t="shared" ca="1" si="285"/>
        <v>50503</v>
      </c>
      <c r="D4574" s="29">
        <f t="shared" ca="1" si="287"/>
        <v>0</v>
      </c>
      <c r="E4574" s="29">
        <f ca="1">IF(C4574&lt;Calculator!$D$26,0,IF(DAY($C4574)=1,IF(D4574-Calculator!$G$24&gt;0,Calculator!$G$24,D4574),0))</f>
        <v>0</v>
      </c>
      <c r="F4574" s="29">
        <f ca="1">IF(E4574&gt;0,D4574*Calculator!$G$22/12,0)</f>
        <v>0</v>
      </c>
      <c r="G4574" s="29">
        <f ca="1">IF(E4574&gt;0,(IFERROR(-PMT(Calculator!$G$22/12,Calculator!$G$23*12,Calculator!$G$20),0))-F4574,0)</f>
        <v>0</v>
      </c>
      <c r="H4574" s="29">
        <f t="shared" ca="1" si="288"/>
        <v>0</v>
      </c>
      <c r="I4574" s="29">
        <f t="shared" ca="1" si="286"/>
        <v>0</v>
      </c>
      <c r="J4574" s="30">
        <f>Calculator!$G$40</f>
        <v>6.5000000000000002E-2</v>
      </c>
      <c r="K4574" s="29">
        <f ca="1">IF(C4574&gt;=Calculator!$G$27,IF(DAY($C4574)=1,Calculator!$G$34/2,IF(DAY($C4574)=15,Calculator!$G$34/2,0)),0)</f>
        <v>0</v>
      </c>
      <c r="L4574" s="29">
        <f ca="1">IF(DAY($C4574)=28,IF(H4574=0,0,Calculator!$G$35),0)</f>
        <v>0</v>
      </c>
      <c r="M4574" s="29">
        <f ca="1">IF(I4574&gt;0,IF(DAY($C4574)=1,SUM(INDIRECT("I"&amp;(ROW(C4573)-DAY(C4573))):I4573),0),0)</f>
        <v>0</v>
      </c>
      <c r="N4574" s="29">
        <f ca="1">IF(C4574&lt;Calculator!$G$27,0,IF(C4574=Calculator!$G$27,Calculator!$G$39,IF(H4574-K4574&lt;=0,IF(D4574&gt;Calculator!$G$39,IF(H4574-K4574+E4574+L4574+M4574+Calculator!$G$39&gt;Calculator!$G$39,Calculator!$G$39-(H4574+E4574+L4574+M4574-K4574),Calculator!$G$39),D4574),0)))</f>
        <v>0</v>
      </c>
    </row>
    <row r="4575" spans="1:14" ht="15.75" thickBot="1">
      <c r="A4575" s="33" t="str">
        <f ca="1">IF(C4575=Calculator!$H$27,"F",IF(Daily!D4575+Daily!H4575=0,IF(D4574+H4574&gt;0,"L",""),""))</f>
        <v/>
      </c>
      <c r="B4575" s="34">
        <v>4574</v>
      </c>
      <c r="C4575" s="19">
        <f t="shared" ca="1" si="285"/>
        <v>50504</v>
      </c>
      <c r="D4575" s="29">
        <f t="shared" ca="1" si="287"/>
        <v>0</v>
      </c>
      <c r="E4575" s="29">
        <f ca="1">IF(C4575&lt;Calculator!$D$26,0,IF(DAY($C4575)=1,IF(D4575-Calculator!$G$24&gt;0,Calculator!$G$24,D4575),0))</f>
        <v>0</v>
      </c>
      <c r="F4575" s="29">
        <f ca="1">IF(E4575&gt;0,D4575*Calculator!$G$22/12,0)</f>
        <v>0</v>
      </c>
      <c r="G4575" s="29">
        <f ca="1">IF(E4575&gt;0,(IFERROR(-PMT(Calculator!$G$22/12,Calculator!$G$23*12,Calculator!$G$20),0))-F4575,0)</f>
        <v>0</v>
      </c>
      <c r="H4575" s="29">
        <f t="shared" ca="1" si="288"/>
        <v>0</v>
      </c>
      <c r="I4575" s="29">
        <f t="shared" ca="1" si="286"/>
        <v>0</v>
      </c>
      <c r="J4575" s="30">
        <f>Calculator!$G$40</f>
        <v>6.5000000000000002E-2</v>
      </c>
      <c r="K4575" s="29">
        <f ca="1">IF(C4575&gt;=Calculator!$G$27,IF(DAY($C4575)=1,Calculator!$G$34/2,IF(DAY($C4575)=15,Calculator!$G$34/2,0)),0)</f>
        <v>0</v>
      </c>
      <c r="L4575" s="29">
        <f ca="1">IF(DAY($C4575)=28,IF(H4575=0,0,Calculator!$G$35),0)</f>
        <v>0</v>
      </c>
      <c r="M4575" s="29">
        <f ca="1">IF(I4575&gt;0,IF(DAY($C4575)=1,SUM(INDIRECT("I"&amp;(ROW(C4574)-DAY(C4574))):I4574),0),0)</f>
        <v>0</v>
      </c>
      <c r="N4575" s="29">
        <f ca="1">IF(C4575&lt;Calculator!$G$27,0,IF(C4575=Calculator!$G$27,Calculator!$G$39,IF(H4575-K4575&lt;=0,IF(D4575&gt;Calculator!$G$39,IF(H4575-K4575+E4575+L4575+M4575+Calculator!$G$39&gt;Calculator!$G$39,Calculator!$G$39-(H4575+E4575+L4575+M4575-K4575),Calculator!$G$39),D4575),0)))</f>
        <v>0</v>
      </c>
    </row>
    <row r="4576" spans="1:14" ht="15.75" thickBot="1">
      <c r="A4576" s="33" t="str">
        <f ca="1">IF(C4576=Calculator!$H$27,"F",IF(Daily!D4576+Daily!H4576=0,IF(D4575+H4575&gt;0,"L",""),""))</f>
        <v/>
      </c>
      <c r="B4576" s="34">
        <v>4575</v>
      </c>
      <c r="C4576" s="19">
        <f t="shared" ca="1" si="285"/>
        <v>50505</v>
      </c>
      <c r="D4576" s="29">
        <f t="shared" ca="1" si="287"/>
        <v>0</v>
      </c>
      <c r="E4576" s="29">
        <f ca="1">IF(C4576&lt;Calculator!$D$26,0,IF(DAY($C4576)=1,IF(D4576-Calculator!$G$24&gt;0,Calculator!$G$24,D4576),0))</f>
        <v>0</v>
      </c>
      <c r="F4576" s="29">
        <f ca="1">IF(E4576&gt;0,D4576*Calculator!$G$22/12,0)</f>
        <v>0</v>
      </c>
      <c r="G4576" s="29">
        <f ca="1">IF(E4576&gt;0,(IFERROR(-PMT(Calculator!$G$22/12,Calculator!$G$23*12,Calculator!$G$20),0))-F4576,0)</f>
        <v>0</v>
      </c>
      <c r="H4576" s="29">
        <f t="shared" ca="1" si="288"/>
        <v>0</v>
      </c>
      <c r="I4576" s="29">
        <f t="shared" ca="1" si="286"/>
        <v>0</v>
      </c>
      <c r="J4576" s="30">
        <f>Calculator!$G$40</f>
        <v>6.5000000000000002E-2</v>
      </c>
      <c r="K4576" s="29">
        <f ca="1">IF(C4576&gt;=Calculator!$G$27,IF(DAY($C4576)=1,Calculator!$G$34/2,IF(DAY($C4576)=15,Calculator!$G$34/2,0)),0)</f>
        <v>0</v>
      </c>
      <c r="L4576" s="29">
        <f ca="1">IF(DAY($C4576)=28,IF(H4576=0,0,Calculator!$G$35),0)</f>
        <v>0</v>
      </c>
      <c r="M4576" s="29">
        <f ca="1">IF(I4576&gt;0,IF(DAY($C4576)=1,SUM(INDIRECT("I"&amp;(ROW(C4575)-DAY(C4575))):I4575),0),0)</f>
        <v>0</v>
      </c>
      <c r="N4576" s="29">
        <f ca="1">IF(C4576&lt;Calculator!$G$27,0,IF(C4576=Calculator!$G$27,Calculator!$G$39,IF(H4576-K4576&lt;=0,IF(D4576&gt;Calculator!$G$39,IF(H4576-K4576+E4576+L4576+M4576+Calculator!$G$39&gt;Calculator!$G$39,Calculator!$G$39-(H4576+E4576+L4576+M4576-K4576),Calculator!$G$39),D4576),0)))</f>
        <v>0</v>
      </c>
    </row>
    <row r="4577" spans="1:14" ht="15.75" thickBot="1">
      <c r="A4577" s="33" t="str">
        <f ca="1">IF(C4577=Calculator!$H$27,"F",IF(Daily!D4577+Daily!H4577=0,IF(D4576+H4576&gt;0,"L",""),""))</f>
        <v/>
      </c>
      <c r="B4577" s="34">
        <v>4576</v>
      </c>
      <c r="C4577" s="19">
        <f t="shared" ca="1" si="285"/>
        <v>50506</v>
      </c>
      <c r="D4577" s="29">
        <f t="shared" ca="1" si="287"/>
        <v>0</v>
      </c>
      <c r="E4577" s="29">
        <f ca="1">IF(C4577&lt;Calculator!$D$26,0,IF(DAY($C4577)=1,IF(D4577-Calculator!$G$24&gt;0,Calculator!$G$24,D4577),0))</f>
        <v>0</v>
      </c>
      <c r="F4577" s="29">
        <f ca="1">IF(E4577&gt;0,D4577*Calculator!$G$22/12,0)</f>
        <v>0</v>
      </c>
      <c r="G4577" s="29">
        <f ca="1">IF(E4577&gt;0,(IFERROR(-PMT(Calculator!$G$22/12,Calculator!$G$23*12,Calculator!$G$20),0))-F4577,0)</f>
        <v>0</v>
      </c>
      <c r="H4577" s="29">
        <f t="shared" ca="1" si="288"/>
        <v>0</v>
      </c>
      <c r="I4577" s="29">
        <f t="shared" ca="1" si="286"/>
        <v>0</v>
      </c>
      <c r="J4577" s="30">
        <f>Calculator!$G$40</f>
        <v>6.5000000000000002E-2</v>
      </c>
      <c r="K4577" s="29">
        <f ca="1">IF(C4577&gt;=Calculator!$G$27,IF(DAY($C4577)=1,Calculator!$G$34/2,IF(DAY($C4577)=15,Calculator!$G$34/2,0)),0)</f>
        <v>0</v>
      </c>
      <c r="L4577" s="29">
        <f ca="1">IF(DAY($C4577)=28,IF(H4577=0,0,Calculator!$G$35),0)</f>
        <v>0</v>
      </c>
      <c r="M4577" s="29">
        <f ca="1">IF(I4577&gt;0,IF(DAY($C4577)=1,SUM(INDIRECT("I"&amp;(ROW(C4576)-DAY(C4576))):I4576),0),0)</f>
        <v>0</v>
      </c>
      <c r="N4577" s="29">
        <f ca="1">IF(C4577&lt;Calculator!$G$27,0,IF(C4577=Calculator!$G$27,Calculator!$G$39,IF(H4577-K4577&lt;=0,IF(D4577&gt;Calculator!$G$39,IF(H4577-K4577+E4577+L4577+M4577+Calculator!$G$39&gt;Calculator!$G$39,Calculator!$G$39-(H4577+E4577+L4577+M4577-K4577),Calculator!$G$39),D4577),0)))</f>
        <v>0</v>
      </c>
    </row>
    <row r="4578" spans="1:14" ht="15.75" thickBot="1">
      <c r="A4578" s="33" t="str">
        <f ca="1">IF(C4578=Calculator!$H$27,"F",IF(Daily!D4578+Daily!H4578=0,IF(D4577+H4577&gt;0,"L",""),""))</f>
        <v/>
      </c>
      <c r="B4578" s="34">
        <v>4577</v>
      </c>
      <c r="C4578" s="19">
        <f t="shared" ca="1" si="285"/>
        <v>50507</v>
      </c>
      <c r="D4578" s="29">
        <f t="shared" ca="1" si="287"/>
        <v>0</v>
      </c>
      <c r="E4578" s="29">
        <f ca="1">IF(C4578&lt;Calculator!$D$26,0,IF(DAY($C4578)=1,IF(D4578-Calculator!$G$24&gt;0,Calculator!$G$24,D4578),0))</f>
        <v>0</v>
      </c>
      <c r="F4578" s="29">
        <f ca="1">IF(E4578&gt;0,D4578*Calculator!$G$22/12,0)</f>
        <v>0</v>
      </c>
      <c r="G4578" s="29">
        <f ca="1">IF(E4578&gt;0,(IFERROR(-PMT(Calculator!$G$22/12,Calculator!$G$23*12,Calculator!$G$20),0))-F4578,0)</f>
        <v>0</v>
      </c>
      <c r="H4578" s="29">
        <f t="shared" ca="1" si="288"/>
        <v>0</v>
      </c>
      <c r="I4578" s="29">
        <f t="shared" ca="1" si="286"/>
        <v>0</v>
      </c>
      <c r="J4578" s="30">
        <f>Calculator!$G$40</f>
        <v>6.5000000000000002E-2</v>
      </c>
      <c r="K4578" s="29">
        <f ca="1">IF(C4578&gt;=Calculator!$G$27,IF(DAY($C4578)=1,Calculator!$G$34/2,IF(DAY($C4578)=15,Calculator!$G$34/2,0)),0)</f>
        <v>0</v>
      </c>
      <c r="L4578" s="29">
        <f ca="1">IF(DAY($C4578)=28,IF(H4578=0,0,Calculator!$G$35),0)</f>
        <v>0</v>
      </c>
      <c r="M4578" s="29">
        <f ca="1">IF(I4578&gt;0,IF(DAY($C4578)=1,SUM(INDIRECT("I"&amp;(ROW(C4577)-DAY(C4577))):I4577),0),0)</f>
        <v>0</v>
      </c>
      <c r="N4578" s="29">
        <f ca="1">IF(C4578&lt;Calculator!$G$27,0,IF(C4578=Calculator!$G$27,Calculator!$G$39,IF(H4578-K4578&lt;=0,IF(D4578&gt;Calculator!$G$39,IF(H4578-K4578+E4578+L4578+M4578+Calculator!$G$39&gt;Calculator!$G$39,Calculator!$G$39-(H4578+E4578+L4578+M4578-K4578),Calculator!$G$39),D4578),0)))</f>
        <v>0</v>
      </c>
    </row>
    <row r="4579" spans="1:14" ht="15.75" thickBot="1">
      <c r="A4579" s="33" t="str">
        <f ca="1">IF(C4579=Calculator!$H$27,"F",IF(Daily!D4579+Daily!H4579=0,IF(D4578+H4578&gt;0,"L",""),""))</f>
        <v/>
      </c>
      <c r="B4579" s="34">
        <v>4578</v>
      </c>
      <c r="C4579" s="19">
        <f t="shared" ca="1" si="285"/>
        <v>50508</v>
      </c>
      <c r="D4579" s="29">
        <f t="shared" ca="1" si="287"/>
        <v>0</v>
      </c>
      <c r="E4579" s="29">
        <f ca="1">IF(C4579&lt;Calculator!$D$26,0,IF(DAY($C4579)=1,IF(D4579-Calculator!$G$24&gt;0,Calculator!$G$24,D4579),0))</f>
        <v>0</v>
      </c>
      <c r="F4579" s="29">
        <f ca="1">IF(E4579&gt;0,D4579*Calculator!$G$22/12,0)</f>
        <v>0</v>
      </c>
      <c r="G4579" s="29">
        <f ca="1">IF(E4579&gt;0,(IFERROR(-PMT(Calculator!$G$22/12,Calculator!$G$23*12,Calculator!$G$20),0))-F4579,0)</f>
        <v>0</v>
      </c>
      <c r="H4579" s="29">
        <f t="shared" ca="1" si="288"/>
        <v>0</v>
      </c>
      <c r="I4579" s="29">
        <f t="shared" ca="1" si="286"/>
        <v>0</v>
      </c>
      <c r="J4579" s="30">
        <f>Calculator!$G$40</f>
        <v>6.5000000000000002E-2</v>
      </c>
      <c r="K4579" s="29">
        <f ca="1">IF(C4579&gt;=Calculator!$G$27,IF(DAY($C4579)=1,Calculator!$G$34/2,IF(DAY($C4579)=15,Calculator!$G$34/2,0)),0)</f>
        <v>0</v>
      </c>
      <c r="L4579" s="29">
        <f ca="1">IF(DAY($C4579)=28,IF(H4579=0,0,Calculator!$G$35),0)</f>
        <v>0</v>
      </c>
      <c r="M4579" s="29">
        <f ca="1">IF(I4579&gt;0,IF(DAY($C4579)=1,SUM(INDIRECT("I"&amp;(ROW(C4578)-DAY(C4578))):I4578),0),0)</f>
        <v>0</v>
      </c>
      <c r="N4579" s="29">
        <f ca="1">IF(C4579&lt;Calculator!$G$27,0,IF(C4579=Calculator!$G$27,Calculator!$G$39,IF(H4579-K4579&lt;=0,IF(D4579&gt;Calculator!$G$39,IF(H4579-K4579+E4579+L4579+M4579+Calculator!$G$39&gt;Calculator!$G$39,Calculator!$G$39-(H4579+E4579+L4579+M4579-K4579),Calculator!$G$39),D4579),0)))</f>
        <v>0</v>
      </c>
    </row>
    <row r="4580" spans="1:14" ht="15.75" thickBot="1">
      <c r="A4580" s="33" t="str">
        <f ca="1">IF(C4580=Calculator!$H$27,"F",IF(Daily!D4580+Daily!H4580=0,IF(D4579+H4579&gt;0,"L",""),""))</f>
        <v/>
      </c>
      <c r="B4580" s="34">
        <v>4579</v>
      </c>
      <c r="C4580" s="19">
        <f t="shared" ca="1" si="285"/>
        <v>50509</v>
      </c>
      <c r="D4580" s="29">
        <f t="shared" ca="1" si="287"/>
        <v>0</v>
      </c>
      <c r="E4580" s="29">
        <f ca="1">IF(C4580&lt;Calculator!$D$26,0,IF(DAY($C4580)=1,IF(D4580-Calculator!$G$24&gt;0,Calculator!$G$24,D4580),0))</f>
        <v>0</v>
      </c>
      <c r="F4580" s="29">
        <f ca="1">IF(E4580&gt;0,D4580*Calculator!$G$22/12,0)</f>
        <v>0</v>
      </c>
      <c r="G4580" s="29">
        <f ca="1">IF(E4580&gt;0,(IFERROR(-PMT(Calculator!$G$22/12,Calculator!$G$23*12,Calculator!$G$20),0))-F4580,0)</f>
        <v>0</v>
      </c>
      <c r="H4580" s="29">
        <f t="shared" ca="1" si="288"/>
        <v>0</v>
      </c>
      <c r="I4580" s="29">
        <f t="shared" ca="1" si="286"/>
        <v>0</v>
      </c>
      <c r="J4580" s="30">
        <f>Calculator!$G$40</f>
        <v>6.5000000000000002E-2</v>
      </c>
      <c r="K4580" s="29">
        <f ca="1">IF(C4580&gt;=Calculator!$G$27,IF(DAY($C4580)=1,Calculator!$G$34/2,IF(DAY($C4580)=15,Calculator!$G$34/2,0)),0)</f>
        <v>0</v>
      </c>
      <c r="L4580" s="29">
        <f ca="1">IF(DAY($C4580)=28,IF(H4580=0,0,Calculator!$G$35),0)</f>
        <v>0</v>
      </c>
      <c r="M4580" s="29">
        <f ca="1">IF(I4580&gt;0,IF(DAY($C4580)=1,SUM(INDIRECT("I"&amp;(ROW(C4579)-DAY(C4579))):I4579),0),0)</f>
        <v>0</v>
      </c>
      <c r="N4580" s="29">
        <f ca="1">IF(C4580&lt;Calculator!$G$27,0,IF(C4580=Calculator!$G$27,Calculator!$G$39,IF(H4580-K4580&lt;=0,IF(D4580&gt;Calculator!$G$39,IF(H4580-K4580+E4580+L4580+M4580+Calculator!$G$39&gt;Calculator!$G$39,Calculator!$G$39-(H4580+E4580+L4580+M4580-K4580),Calculator!$G$39),D4580),0)))</f>
        <v>0</v>
      </c>
    </row>
    <row r="4581" spans="1:14" ht="15.75" thickBot="1">
      <c r="A4581" s="33" t="str">
        <f ca="1">IF(C4581=Calculator!$H$27,"F",IF(Daily!D4581+Daily!H4581=0,IF(D4580+H4580&gt;0,"L",""),""))</f>
        <v/>
      </c>
      <c r="B4581" s="34">
        <v>4580</v>
      </c>
      <c r="C4581" s="19">
        <f t="shared" ca="1" si="285"/>
        <v>50510</v>
      </c>
      <c r="D4581" s="29">
        <f t="shared" ca="1" si="287"/>
        <v>0</v>
      </c>
      <c r="E4581" s="29">
        <f ca="1">IF(C4581&lt;Calculator!$D$26,0,IF(DAY($C4581)=1,IF(D4581-Calculator!$G$24&gt;0,Calculator!$G$24,D4581),0))</f>
        <v>0</v>
      </c>
      <c r="F4581" s="29">
        <f ca="1">IF(E4581&gt;0,D4581*Calculator!$G$22/12,0)</f>
        <v>0</v>
      </c>
      <c r="G4581" s="29">
        <f ca="1">IF(E4581&gt;0,(IFERROR(-PMT(Calculator!$G$22/12,Calculator!$G$23*12,Calculator!$G$20),0))-F4581,0)</f>
        <v>0</v>
      </c>
      <c r="H4581" s="29">
        <f t="shared" ca="1" si="288"/>
        <v>0</v>
      </c>
      <c r="I4581" s="29">
        <f t="shared" ca="1" si="286"/>
        <v>0</v>
      </c>
      <c r="J4581" s="30">
        <f>Calculator!$G$40</f>
        <v>6.5000000000000002E-2</v>
      </c>
      <c r="K4581" s="29">
        <f ca="1">IF(C4581&gt;=Calculator!$G$27,IF(DAY($C4581)=1,Calculator!$G$34/2,IF(DAY($C4581)=15,Calculator!$G$34/2,0)),0)</f>
        <v>4500</v>
      </c>
      <c r="L4581" s="29">
        <f ca="1">IF(DAY($C4581)=28,IF(H4581=0,0,Calculator!$G$35),0)</f>
        <v>0</v>
      </c>
      <c r="M4581" s="29">
        <f ca="1">IF(I4581&gt;0,IF(DAY($C4581)=1,SUM(INDIRECT("I"&amp;(ROW(C4580)-DAY(C4580))):I4580),0),0)</f>
        <v>0</v>
      </c>
      <c r="N4581" s="29">
        <f ca="1">IF(C4581&lt;Calculator!$G$27,0,IF(C4581=Calculator!$G$27,Calculator!$G$39,IF(H4581-K4581&lt;=0,IF(D4581&gt;Calculator!$G$39,IF(H4581-K4581+E4581+L4581+M4581+Calculator!$G$39&gt;Calculator!$G$39,Calculator!$G$39-(H4581+E4581+L4581+M4581-K4581),Calculator!$G$39),D4581),0)))</f>
        <v>0</v>
      </c>
    </row>
    <row r="4582" spans="1:14" ht="15.75" thickBot="1">
      <c r="A4582" s="33" t="str">
        <f ca="1">IF(C4582=Calculator!$H$27,"F",IF(Daily!D4582+Daily!H4582=0,IF(D4581+H4581&gt;0,"L",""),""))</f>
        <v/>
      </c>
      <c r="B4582" s="34">
        <v>4581</v>
      </c>
      <c r="C4582" s="19">
        <f t="shared" ca="1" si="285"/>
        <v>50511</v>
      </c>
      <c r="D4582" s="29">
        <f t="shared" ca="1" si="287"/>
        <v>0</v>
      </c>
      <c r="E4582" s="29">
        <f ca="1">IF(C4582&lt;Calculator!$D$26,0,IF(DAY($C4582)=1,IF(D4582-Calculator!$G$24&gt;0,Calculator!$G$24,D4582),0))</f>
        <v>0</v>
      </c>
      <c r="F4582" s="29">
        <f ca="1">IF(E4582&gt;0,D4582*Calculator!$G$22/12,0)</f>
        <v>0</v>
      </c>
      <c r="G4582" s="29">
        <f ca="1">IF(E4582&gt;0,(IFERROR(-PMT(Calculator!$G$22/12,Calculator!$G$23*12,Calculator!$G$20),0))-F4582,0)</f>
        <v>0</v>
      </c>
      <c r="H4582" s="29">
        <f t="shared" ca="1" si="288"/>
        <v>0</v>
      </c>
      <c r="I4582" s="29">
        <f t="shared" ca="1" si="286"/>
        <v>0</v>
      </c>
      <c r="J4582" s="30">
        <f>Calculator!$G$40</f>
        <v>6.5000000000000002E-2</v>
      </c>
      <c r="K4582" s="29">
        <f ca="1">IF(C4582&gt;=Calculator!$G$27,IF(DAY($C4582)=1,Calculator!$G$34/2,IF(DAY($C4582)=15,Calculator!$G$34/2,0)),0)</f>
        <v>0</v>
      </c>
      <c r="L4582" s="29">
        <f ca="1">IF(DAY($C4582)=28,IF(H4582=0,0,Calculator!$G$35),0)</f>
        <v>0</v>
      </c>
      <c r="M4582" s="29">
        <f ca="1">IF(I4582&gt;0,IF(DAY($C4582)=1,SUM(INDIRECT("I"&amp;(ROW(C4581)-DAY(C4581))):I4581),0),0)</f>
        <v>0</v>
      </c>
      <c r="N4582" s="29">
        <f ca="1">IF(C4582&lt;Calculator!$G$27,0,IF(C4582=Calculator!$G$27,Calculator!$G$39,IF(H4582-K4582&lt;=0,IF(D4582&gt;Calculator!$G$39,IF(H4582-K4582+E4582+L4582+M4582+Calculator!$G$39&gt;Calculator!$G$39,Calculator!$G$39-(H4582+E4582+L4582+M4582-K4582),Calculator!$G$39),D4582),0)))</f>
        <v>0</v>
      </c>
    </row>
    <row r="4583" spans="1:14" ht="15.75" thickBot="1">
      <c r="A4583" s="33" t="str">
        <f ca="1">IF(C4583=Calculator!$H$27,"F",IF(Daily!D4583+Daily!H4583=0,IF(D4582+H4582&gt;0,"L",""),""))</f>
        <v/>
      </c>
      <c r="B4583" s="34">
        <v>4582</v>
      </c>
      <c r="C4583" s="19">
        <f t="shared" ca="1" si="285"/>
        <v>50512</v>
      </c>
      <c r="D4583" s="29">
        <f t="shared" ca="1" si="287"/>
        <v>0</v>
      </c>
      <c r="E4583" s="29">
        <f ca="1">IF(C4583&lt;Calculator!$D$26,0,IF(DAY($C4583)=1,IF(D4583-Calculator!$G$24&gt;0,Calculator!$G$24,D4583),0))</f>
        <v>0</v>
      </c>
      <c r="F4583" s="29">
        <f ca="1">IF(E4583&gt;0,D4583*Calculator!$G$22/12,0)</f>
        <v>0</v>
      </c>
      <c r="G4583" s="29">
        <f ca="1">IF(E4583&gt;0,(IFERROR(-PMT(Calculator!$G$22/12,Calculator!$G$23*12,Calculator!$G$20),0))-F4583,0)</f>
        <v>0</v>
      </c>
      <c r="H4583" s="29">
        <f t="shared" ca="1" si="288"/>
        <v>0</v>
      </c>
      <c r="I4583" s="29">
        <f t="shared" ca="1" si="286"/>
        <v>0</v>
      </c>
      <c r="J4583" s="30">
        <f>Calculator!$G$40</f>
        <v>6.5000000000000002E-2</v>
      </c>
      <c r="K4583" s="29">
        <f ca="1">IF(C4583&gt;=Calculator!$G$27,IF(DAY($C4583)=1,Calculator!$G$34/2,IF(DAY($C4583)=15,Calculator!$G$34/2,0)),0)</f>
        <v>0</v>
      </c>
      <c r="L4583" s="29">
        <f ca="1">IF(DAY($C4583)=28,IF(H4583=0,0,Calculator!$G$35),0)</f>
        <v>0</v>
      </c>
      <c r="M4583" s="29">
        <f ca="1">IF(I4583&gt;0,IF(DAY($C4583)=1,SUM(INDIRECT("I"&amp;(ROW(C4582)-DAY(C4582))):I4582),0),0)</f>
        <v>0</v>
      </c>
      <c r="N4583" s="29">
        <f ca="1">IF(C4583&lt;Calculator!$G$27,0,IF(C4583=Calculator!$G$27,Calculator!$G$39,IF(H4583-K4583&lt;=0,IF(D4583&gt;Calculator!$G$39,IF(H4583-K4583+E4583+L4583+M4583+Calculator!$G$39&gt;Calculator!$G$39,Calculator!$G$39-(H4583+E4583+L4583+M4583-K4583),Calculator!$G$39),D4583),0)))</f>
        <v>0</v>
      </c>
    </row>
    <row r="4584" spans="1:14" ht="15.75" thickBot="1">
      <c r="A4584" s="33" t="str">
        <f ca="1">IF(C4584=Calculator!$H$27,"F",IF(Daily!D4584+Daily!H4584=0,IF(D4583+H4583&gt;0,"L",""),""))</f>
        <v/>
      </c>
      <c r="B4584" s="34">
        <v>4583</v>
      </c>
      <c r="C4584" s="19">
        <f t="shared" ca="1" si="285"/>
        <v>50513</v>
      </c>
      <c r="D4584" s="29">
        <f t="shared" ca="1" si="287"/>
        <v>0</v>
      </c>
      <c r="E4584" s="29">
        <f ca="1">IF(C4584&lt;Calculator!$D$26,0,IF(DAY($C4584)=1,IF(D4584-Calculator!$G$24&gt;0,Calculator!$G$24,D4584),0))</f>
        <v>0</v>
      </c>
      <c r="F4584" s="29">
        <f ca="1">IF(E4584&gt;0,D4584*Calculator!$G$22/12,0)</f>
        <v>0</v>
      </c>
      <c r="G4584" s="29">
        <f ca="1">IF(E4584&gt;0,(IFERROR(-PMT(Calculator!$G$22/12,Calculator!$G$23*12,Calculator!$G$20),0))-F4584,0)</f>
        <v>0</v>
      </c>
      <c r="H4584" s="29">
        <f t="shared" ca="1" si="288"/>
        <v>0</v>
      </c>
      <c r="I4584" s="29">
        <f t="shared" ca="1" si="286"/>
        <v>0</v>
      </c>
      <c r="J4584" s="30">
        <f>Calculator!$G$40</f>
        <v>6.5000000000000002E-2</v>
      </c>
      <c r="K4584" s="29">
        <f ca="1">IF(C4584&gt;=Calculator!$G$27,IF(DAY($C4584)=1,Calculator!$G$34/2,IF(DAY($C4584)=15,Calculator!$G$34/2,0)),0)</f>
        <v>0</v>
      </c>
      <c r="L4584" s="29">
        <f ca="1">IF(DAY($C4584)=28,IF(H4584=0,0,Calculator!$G$35),0)</f>
        <v>0</v>
      </c>
      <c r="M4584" s="29">
        <f ca="1">IF(I4584&gt;0,IF(DAY($C4584)=1,SUM(INDIRECT("I"&amp;(ROW(C4583)-DAY(C4583))):I4583),0),0)</f>
        <v>0</v>
      </c>
      <c r="N4584" s="29">
        <f ca="1">IF(C4584&lt;Calculator!$G$27,0,IF(C4584=Calculator!$G$27,Calculator!$G$39,IF(H4584-K4584&lt;=0,IF(D4584&gt;Calculator!$G$39,IF(H4584-K4584+E4584+L4584+M4584+Calculator!$G$39&gt;Calculator!$G$39,Calculator!$G$39-(H4584+E4584+L4584+M4584-K4584),Calculator!$G$39),D4584),0)))</f>
        <v>0</v>
      </c>
    </row>
    <row r="4585" spans="1:14" ht="15.75" thickBot="1">
      <c r="A4585" s="33" t="str">
        <f ca="1">IF(C4585=Calculator!$H$27,"F",IF(Daily!D4585+Daily!H4585=0,IF(D4584+H4584&gt;0,"L",""),""))</f>
        <v/>
      </c>
      <c r="B4585" s="34">
        <v>4584</v>
      </c>
      <c r="C4585" s="19">
        <f t="shared" ca="1" si="285"/>
        <v>50514</v>
      </c>
      <c r="D4585" s="29">
        <f t="shared" ca="1" si="287"/>
        <v>0</v>
      </c>
      <c r="E4585" s="29">
        <f ca="1">IF(C4585&lt;Calculator!$D$26,0,IF(DAY($C4585)=1,IF(D4585-Calculator!$G$24&gt;0,Calculator!$G$24,D4585),0))</f>
        <v>0</v>
      </c>
      <c r="F4585" s="29">
        <f ca="1">IF(E4585&gt;0,D4585*Calculator!$G$22/12,0)</f>
        <v>0</v>
      </c>
      <c r="G4585" s="29">
        <f ca="1">IF(E4585&gt;0,(IFERROR(-PMT(Calculator!$G$22/12,Calculator!$G$23*12,Calculator!$G$20),0))-F4585,0)</f>
        <v>0</v>
      </c>
      <c r="H4585" s="29">
        <f t="shared" ca="1" si="288"/>
        <v>0</v>
      </c>
      <c r="I4585" s="29">
        <f t="shared" ca="1" si="286"/>
        <v>0</v>
      </c>
      <c r="J4585" s="30">
        <f>Calculator!$G$40</f>
        <v>6.5000000000000002E-2</v>
      </c>
      <c r="K4585" s="29">
        <f ca="1">IF(C4585&gt;=Calculator!$G$27,IF(DAY($C4585)=1,Calculator!$G$34/2,IF(DAY($C4585)=15,Calculator!$G$34/2,0)),0)</f>
        <v>0</v>
      </c>
      <c r="L4585" s="29">
        <f ca="1">IF(DAY($C4585)=28,IF(H4585=0,0,Calculator!$G$35),0)</f>
        <v>0</v>
      </c>
      <c r="M4585" s="29">
        <f ca="1">IF(I4585&gt;0,IF(DAY($C4585)=1,SUM(INDIRECT("I"&amp;(ROW(C4584)-DAY(C4584))):I4584),0),0)</f>
        <v>0</v>
      </c>
      <c r="N4585" s="29">
        <f ca="1">IF(C4585&lt;Calculator!$G$27,0,IF(C4585=Calculator!$G$27,Calculator!$G$39,IF(H4585-K4585&lt;=0,IF(D4585&gt;Calculator!$G$39,IF(H4585-K4585+E4585+L4585+M4585+Calculator!$G$39&gt;Calculator!$G$39,Calculator!$G$39-(H4585+E4585+L4585+M4585-K4585),Calculator!$G$39),D4585),0)))</f>
        <v>0</v>
      </c>
    </row>
    <row r="4586" spans="1:14" ht="15.75" thickBot="1">
      <c r="A4586" s="33" t="str">
        <f ca="1">IF(C4586=Calculator!$H$27,"F",IF(Daily!D4586+Daily!H4586=0,IF(D4585+H4585&gt;0,"L",""),""))</f>
        <v/>
      </c>
      <c r="B4586" s="34">
        <v>4585</v>
      </c>
      <c r="C4586" s="19">
        <f t="shared" ca="1" si="285"/>
        <v>50515</v>
      </c>
      <c r="D4586" s="29">
        <f t="shared" ca="1" si="287"/>
        <v>0</v>
      </c>
      <c r="E4586" s="29">
        <f ca="1">IF(C4586&lt;Calculator!$D$26,0,IF(DAY($C4586)=1,IF(D4586-Calculator!$G$24&gt;0,Calculator!$G$24,D4586),0))</f>
        <v>0</v>
      </c>
      <c r="F4586" s="29">
        <f ca="1">IF(E4586&gt;0,D4586*Calculator!$G$22/12,0)</f>
        <v>0</v>
      </c>
      <c r="G4586" s="29">
        <f ca="1">IF(E4586&gt;0,(IFERROR(-PMT(Calculator!$G$22/12,Calculator!$G$23*12,Calculator!$G$20),0))-F4586,0)</f>
        <v>0</v>
      </c>
      <c r="H4586" s="29">
        <f t="shared" ca="1" si="288"/>
        <v>0</v>
      </c>
      <c r="I4586" s="29">
        <f t="shared" ca="1" si="286"/>
        <v>0</v>
      </c>
      <c r="J4586" s="30">
        <f>Calculator!$G$40</f>
        <v>6.5000000000000002E-2</v>
      </c>
      <c r="K4586" s="29">
        <f ca="1">IF(C4586&gt;=Calculator!$G$27,IF(DAY($C4586)=1,Calculator!$G$34/2,IF(DAY($C4586)=15,Calculator!$G$34/2,0)),0)</f>
        <v>0</v>
      </c>
      <c r="L4586" s="29">
        <f ca="1">IF(DAY($C4586)=28,IF(H4586=0,0,Calculator!$G$35),0)</f>
        <v>0</v>
      </c>
      <c r="M4586" s="29">
        <f ca="1">IF(I4586&gt;0,IF(DAY($C4586)=1,SUM(INDIRECT("I"&amp;(ROW(C4585)-DAY(C4585))):I4585),0),0)</f>
        <v>0</v>
      </c>
      <c r="N4586" s="29">
        <f ca="1">IF(C4586&lt;Calculator!$G$27,0,IF(C4586=Calculator!$G$27,Calculator!$G$39,IF(H4586-K4586&lt;=0,IF(D4586&gt;Calculator!$G$39,IF(H4586-K4586+E4586+L4586+M4586+Calculator!$G$39&gt;Calculator!$G$39,Calculator!$G$39-(H4586+E4586+L4586+M4586-K4586),Calculator!$G$39),D4586),0)))</f>
        <v>0</v>
      </c>
    </row>
    <row r="4587" spans="1:14" ht="15.75" thickBot="1">
      <c r="A4587" s="33" t="str">
        <f ca="1">IF(C4587=Calculator!$H$27,"F",IF(Daily!D4587+Daily!H4587=0,IF(D4586+H4586&gt;0,"L",""),""))</f>
        <v/>
      </c>
      <c r="B4587" s="34">
        <v>4586</v>
      </c>
      <c r="C4587" s="19">
        <f t="shared" ca="1" si="285"/>
        <v>50516</v>
      </c>
      <c r="D4587" s="29">
        <f t="shared" ca="1" si="287"/>
        <v>0</v>
      </c>
      <c r="E4587" s="29">
        <f ca="1">IF(C4587&lt;Calculator!$D$26,0,IF(DAY($C4587)=1,IF(D4587-Calculator!$G$24&gt;0,Calculator!$G$24,D4587),0))</f>
        <v>0</v>
      </c>
      <c r="F4587" s="29">
        <f ca="1">IF(E4587&gt;0,D4587*Calculator!$G$22/12,0)</f>
        <v>0</v>
      </c>
      <c r="G4587" s="29">
        <f ca="1">IF(E4587&gt;0,(IFERROR(-PMT(Calculator!$G$22/12,Calculator!$G$23*12,Calculator!$G$20),0))-F4587,0)</f>
        <v>0</v>
      </c>
      <c r="H4587" s="29">
        <f t="shared" ca="1" si="288"/>
        <v>0</v>
      </c>
      <c r="I4587" s="29">
        <f t="shared" ca="1" si="286"/>
        <v>0</v>
      </c>
      <c r="J4587" s="30">
        <f>Calculator!$G$40</f>
        <v>6.5000000000000002E-2</v>
      </c>
      <c r="K4587" s="29">
        <f ca="1">IF(C4587&gt;=Calculator!$G$27,IF(DAY($C4587)=1,Calculator!$G$34/2,IF(DAY($C4587)=15,Calculator!$G$34/2,0)),0)</f>
        <v>0</v>
      </c>
      <c r="L4587" s="29">
        <f ca="1">IF(DAY($C4587)=28,IF(H4587=0,0,Calculator!$G$35),0)</f>
        <v>0</v>
      </c>
      <c r="M4587" s="29">
        <f ca="1">IF(I4587&gt;0,IF(DAY($C4587)=1,SUM(INDIRECT("I"&amp;(ROW(C4586)-DAY(C4586))):I4586),0),0)</f>
        <v>0</v>
      </c>
      <c r="N4587" s="29">
        <f ca="1">IF(C4587&lt;Calculator!$G$27,0,IF(C4587=Calculator!$G$27,Calculator!$G$39,IF(H4587-K4587&lt;=0,IF(D4587&gt;Calculator!$G$39,IF(H4587-K4587+E4587+L4587+M4587+Calculator!$G$39&gt;Calculator!$G$39,Calculator!$G$39-(H4587+E4587+L4587+M4587-K4587),Calculator!$G$39),D4587),0)))</f>
        <v>0</v>
      </c>
    </row>
    <row r="4588" spans="1:14" ht="15.75" thickBot="1">
      <c r="A4588" s="33" t="str">
        <f ca="1">IF(C4588=Calculator!$H$27,"F",IF(Daily!D4588+Daily!H4588=0,IF(D4587+H4587&gt;0,"L",""),""))</f>
        <v/>
      </c>
      <c r="B4588" s="34">
        <v>4587</v>
      </c>
      <c r="C4588" s="19">
        <f t="shared" ca="1" si="285"/>
        <v>50517</v>
      </c>
      <c r="D4588" s="29">
        <f t="shared" ca="1" si="287"/>
        <v>0</v>
      </c>
      <c r="E4588" s="29">
        <f ca="1">IF(C4588&lt;Calculator!$D$26,0,IF(DAY($C4588)=1,IF(D4588-Calculator!$G$24&gt;0,Calculator!$G$24,D4588),0))</f>
        <v>0</v>
      </c>
      <c r="F4588" s="29">
        <f ca="1">IF(E4588&gt;0,D4588*Calculator!$G$22/12,0)</f>
        <v>0</v>
      </c>
      <c r="G4588" s="29">
        <f ca="1">IF(E4588&gt;0,(IFERROR(-PMT(Calculator!$G$22/12,Calculator!$G$23*12,Calculator!$G$20),0))-F4588,0)</f>
        <v>0</v>
      </c>
      <c r="H4588" s="29">
        <f t="shared" ca="1" si="288"/>
        <v>0</v>
      </c>
      <c r="I4588" s="29">
        <f t="shared" ca="1" si="286"/>
        <v>0</v>
      </c>
      <c r="J4588" s="30">
        <f>Calculator!$G$40</f>
        <v>6.5000000000000002E-2</v>
      </c>
      <c r="K4588" s="29">
        <f ca="1">IF(C4588&gt;=Calculator!$G$27,IF(DAY($C4588)=1,Calculator!$G$34/2,IF(DAY($C4588)=15,Calculator!$G$34/2,0)),0)</f>
        <v>0</v>
      </c>
      <c r="L4588" s="29">
        <f ca="1">IF(DAY($C4588)=28,IF(H4588=0,0,Calculator!$G$35),0)</f>
        <v>0</v>
      </c>
      <c r="M4588" s="29">
        <f ca="1">IF(I4588&gt;0,IF(DAY($C4588)=1,SUM(INDIRECT("I"&amp;(ROW(C4587)-DAY(C4587))):I4587),0),0)</f>
        <v>0</v>
      </c>
      <c r="N4588" s="29">
        <f ca="1">IF(C4588&lt;Calculator!$G$27,0,IF(C4588=Calculator!$G$27,Calculator!$G$39,IF(H4588-K4588&lt;=0,IF(D4588&gt;Calculator!$G$39,IF(H4588-K4588+E4588+L4588+M4588+Calculator!$G$39&gt;Calculator!$G$39,Calculator!$G$39-(H4588+E4588+L4588+M4588-K4588),Calculator!$G$39),D4588),0)))</f>
        <v>0</v>
      </c>
    </row>
    <row r="4589" spans="1:14" ht="15.75" thickBot="1">
      <c r="A4589" s="33" t="str">
        <f ca="1">IF(C4589=Calculator!$H$27,"F",IF(Daily!D4589+Daily!H4589=0,IF(D4588+H4588&gt;0,"L",""),""))</f>
        <v/>
      </c>
      <c r="B4589" s="34">
        <v>4588</v>
      </c>
      <c r="C4589" s="19">
        <f t="shared" ca="1" si="285"/>
        <v>50518</v>
      </c>
      <c r="D4589" s="29">
        <f t="shared" ca="1" si="287"/>
        <v>0</v>
      </c>
      <c r="E4589" s="29">
        <f ca="1">IF(C4589&lt;Calculator!$D$26,0,IF(DAY($C4589)=1,IF(D4589-Calculator!$G$24&gt;0,Calculator!$G$24,D4589),0))</f>
        <v>0</v>
      </c>
      <c r="F4589" s="29">
        <f ca="1">IF(E4589&gt;0,D4589*Calculator!$G$22/12,0)</f>
        <v>0</v>
      </c>
      <c r="G4589" s="29">
        <f ca="1">IF(E4589&gt;0,(IFERROR(-PMT(Calculator!$G$22/12,Calculator!$G$23*12,Calculator!$G$20),0))-F4589,0)</f>
        <v>0</v>
      </c>
      <c r="H4589" s="29">
        <f t="shared" ca="1" si="288"/>
        <v>0</v>
      </c>
      <c r="I4589" s="29">
        <f t="shared" ca="1" si="286"/>
        <v>0</v>
      </c>
      <c r="J4589" s="30">
        <f>Calculator!$G$40</f>
        <v>6.5000000000000002E-2</v>
      </c>
      <c r="K4589" s="29">
        <f ca="1">IF(C4589&gt;=Calculator!$G$27,IF(DAY($C4589)=1,Calculator!$G$34/2,IF(DAY($C4589)=15,Calculator!$G$34/2,0)),0)</f>
        <v>0</v>
      </c>
      <c r="L4589" s="29">
        <f ca="1">IF(DAY($C4589)=28,IF(H4589=0,0,Calculator!$G$35),0)</f>
        <v>0</v>
      </c>
      <c r="M4589" s="29">
        <f ca="1">IF(I4589&gt;0,IF(DAY($C4589)=1,SUM(INDIRECT("I"&amp;(ROW(C4588)-DAY(C4588))):I4588),0),0)</f>
        <v>0</v>
      </c>
      <c r="N4589" s="29">
        <f ca="1">IF(C4589&lt;Calculator!$G$27,0,IF(C4589=Calculator!$G$27,Calculator!$G$39,IF(H4589-K4589&lt;=0,IF(D4589&gt;Calculator!$G$39,IF(H4589-K4589+E4589+L4589+M4589+Calculator!$G$39&gt;Calculator!$G$39,Calculator!$G$39-(H4589+E4589+L4589+M4589-K4589),Calculator!$G$39),D4589),0)))</f>
        <v>0</v>
      </c>
    </row>
    <row r="4590" spans="1:14" ht="15.75" thickBot="1">
      <c r="A4590" s="33" t="str">
        <f ca="1">IF(C4590=Calculator!$H$27,"F",IF(Daily!D4590+Daily!H4590=0,IF(D4589+H4589&gt;0,"L",""),""))</f>
        <v/>
      </c>
      <c r="B4590" s="34">
        <v>4589</v>
      </c>
      <c r="C4590" s="19">
        <f t="shared" ca="1" si="285"/>
        <v>50519</v>
      </c>
      <c r="D4590" s="29">
        <f t="shared" ca="1" si="287"/>
        <v>0</v>
      </c>
      <c r="E4590" s="29">
        <f ca="1">IF(C4590&lt;Calculator!$D$26,0,IF(DAY($C4590)=1,IF(D4590-Calculator!$G$24&gt;0,Calculator!$G$24,D4590),0))</f>
        <v>0</v>
      </c>
      <c r="F4590" s="29">
        <f ca="1">IF(E4590&gt;0,D4590*Calculator!$G$22/12,0)</f>
        <v>0</v>
      </c>
      <c r="G4590" s="29">
        <f ca="1">IF(E4590&gt;0,(IFERROR(-PMT(Calculator!$G$22/12,Calculator!$G$23*12,Calculator!$G$20),0))-F4590,0)</f>
        <v>0</v>
      </c>
      <c r="H4590" s="29">
        <f t="shared" ca="1" si="288"/>
        <v>0</v>
      </c>
      <c r="I4590" s="29">
        <f t="shared" ca="1" si="286"/>
        <v>0</v>
      </c>
      <c r="J4590" s="30">
        <f>Calculator!$G$40</f>
        <v>6.5000000000000002E-2</v>
      </c>
      <c r="K4590" s="29">
        <f ca="1">IF(C4590&gt;=Calculator!$G$27,IF(DAY($C4590)=1,Calculator!$G$34/2,IF(DAY($C4590)=15,Calculator!$G$34/2,0)),0)</f>
        <v>0</v>
      </c>
      <c r="L4590" s="29">
        <f ca="1">IF(DAY($C4590)=28,IF(H4590=0,0,Calculator!$G$35),0)</f>
        <v>0</v>
      </c>
      <c r="M4590" s="29">
        <f ca="1">IF(I4590&gt;0,IF(DAY($C4590)=1,SUM(INDIRECT("I"&amp;(ROW(C4589)-DAY(C4589))):I4589),0),0)</f>
        <v>0</v>
      </c>
      <c r="N4590" s="29">
        <f ca="1">IF(C4590&lt;Calculator!$G$27,0,IF(C4590=Calculator!$G$27,Calculator!$G$39,IF(H4590-K4590&lt;=0,IF(D4590&gt;Calculator!$G$39,IF(H4590-K4590+E4590+L4590+M4590+Calculator!$G$39&gt;Calculator!$G$39,Calculator!$G$39-(H4590+E4590+L4590+M4590-K4590),Calculator!$G$39),D4590),0)))</f>
        <v>0</v>
      </c>
    </row>
    <row r="4591" spans="1:14" ht="15.75" thickBot="1">
      <c r="A4591" s="33" t="str">
        <f ca="1">IF(C4591=Calculator!$H$27,"F",IF(Daily!D4591+Daily!H4591=0,IF(D4590+H4590&gt;0,"L",""),""))</f>
        <v/>
      </c>
      <c r="B4591" s="34">
        <v>4590</v>
      </c>
      <c r="C4591" s="19">
        <f t="shared" ca="1" si="285"/>
        <v>50520</v>
      </c>
      <c r="D4591" s="29">
        <f t="shared" ca="1" si="287"/>
        <v>0</v>
      </c>
      <c r="E4591" s="29">
        <f ca="1">IF(C4591&lt;Calculator!$D$26,0,IF(DAY($C4591)=1,IF(D4591-Calculator!$G$24&gt;0,Calculator!$G$24,D4591),0))</f>
        <v>0</v>
      </c>
      <c r="F4591" s="29">
        <f ca="1">IF(E4591&gt;0,D4591*Calculator!$G$22/12,0)</f>
        <v>0</v>
      </c>
      <c r="G4591" s="29">
        <f ca="1">IF(E4591&gt;0,(IFERROR(-PMT(Calculator!$G$22/12,Calculator!$G$23*12,Calculator!$G$20),0))-F4591,0)</f>
        <v>0</v>
      </c>
      <c r="H4591" s="29">
        <f t="shared" ca="1" si="288"/>
        <v>0</v>
      </c>
      <c r="I4591" s="29">
        <f t="shared" ca="1" si="286"/>
        <v>0</v>
      </c>
      <c r="J4591" s="30">
        <f>Calculator!$G$40</f>
        <v>6.5000000000000002E-2</v>
      </c>
      <c r="K4591" s="29">
        <f ca="1">IF(C4591&gt;=Calculator!$G$27,IF(DAY($C4591)=1,Calculator!$G$34/2,IF(DAY($C4591)=15,Calculator!$G$34/2,0)),0)</f>
        <v>0</v>
      </c>
      <c r="L4591" s="29">
        <f ca="1">IF(DAY($C4591)=28,IF(H4591=0,0,Calculator!$G$35),0)</f>
        <v>0</v>
      </c>
      <c r="M4591" s="29">
        <f ca="1">IF(I4591&gt;0,IF(DAY($C4591)=1,SUM(INDIRECT("I"&amp;(ROW(C4590)-DAY(C4590))):I4590),0),0)</f>
        <v>0</v>
      </c>
      <c r="N4591" s="29">
        <f ca="1">IF(C4591&lt;Calculator!$G$27,0,IF(C4591=Calculator!$G$27,Calculator!$G$39,IF(H4591-K4591&lt;=0,IF(D4591&gt;Calculator!$G$39,IF(H4591-K4591+E4591+L4591+M4591+Calculator!$G$39&gt;Calculator!$G$39,Calculator!$G$39-(H4591+E4591+L4591+M4591-K4591),Calculator!$G$39),D4591),0)))</f>
        <v>0</v>
      </c>
    </row>
    <row r="4592" spans="1:14" ht="15.75" thickBot="1">
      <c r="A4592" s="33" t="str">
        <f ca="1">IF(C4592=Calculator!$H$27,"F",IF(Daily!D4592+Daily!H4592=0,IF(D4591+H4591&gt;0,"L",""),""))</f>
        <v/>
      </c>
      <c r="B4592" s="34">
        <v>4591</v>
      </c>
      <c r="C4592" s="19">
        <f t="shared" ca="1" si="285"/>
        <v>50521</v>
      </c>
      <c r="D4592" s="29">
        <f t="shared" ca="1" si="287"/>
        <v>0</v>
      </c>
      <c r="E4592" s="29">
        <f ca="1">IF(C4592&lt;Calculator!$D$26,0,IF(DAY($C4592)=1,IF(D4592-Calculator!$G$24&gt;0,Calculator!$G$24,D4592),0))</f>
        <v>0</v>
      </c>
      <c r="F4592" s="29">
        <f ca="1">IF(E4592&gt;0,D4592*Calculator!$G$22/12,0)</f>
        <v>0</v>
      </c>
      <c r="G4592" s="29">
        <f ca="1">IF(E4592&gt;0,(IFERROR(-PMT(Calculator!$G$22/12,Calculator!$G$23*12,Calculator!$G$20),0))-F4592,0)</f>
        <v>0</v>
      </c>
      <c r="H4592" s="29">
        <f t="shared" ca="1" si="288"/>
        <v>0</v>
      </c>
      <c r="I4592" s="29">
        <f t="shared" ca="1" si="286"/>
        <v>0</v>
      </c>
      <c r="J4592" s="30">
        <f>Calculator!$G$40</f>
        <v>6.5000000000000002E-2</v>
      </c>
      <c r="K4592" s="29">
        <f ca="1">IF(C4592&gt;=Calculator!$G$27,IF(DAY($C4592)=1,Calculator!$G$34/2,IF(DAY($C4592)=15,Calculator!$G$34/2,0)),0)</f>
        <v>0</v>
      </c>
      <c r="L4592" s="29">
        <f ca="1">IF(DAY($C4592)=28,IF(H4592=0,0,Calculator!$G$35),0)</f>
        <v>0</v>
      </c>
      <c r="M4592" s="29">
        <f ca="1">IF(I4592&gt;0,IF(DAY($C4592)=1,SUM(INDIRECT("I"&amp;(ROW(C4591)-DAY(C4591))):I4591),0),0)</f>
        <v>0</v>
      </c>
      <c r="N4592" s="29">
        <f ca="1">IF(C4592&lt;Calculator!$G$27,0,IF(C4592=Calculator!$G$27,Calculator!$G$39,IF(H4592-K4592&lt;=0,IF(D4592&gt;Calculator!$G$39,IF(H4592-K4592+E4592+L4592+M4592+Calculator!$G$39&gt;Calculator!$G$39,Calculator!$G$39-(H4592+E4592+L4592+M4592-K4592),Calculator!$G$39),D4592),0)))</f>
        <v>0</v>
      </c>
    </row>
    <row r="4593" spans="1:14" ht="15.75" thickBot="1">
      <c r="A4593" s="33" t="str">
        <f ca="1">IF(C4593=Calculator!$H$27,"F",IF(Daily!D4593+Daily!H4593=0,IF(D4592+H4592&gt;0,"L",""),""))</f>
        <v/>
      </c>
      <c r="B4593" s="34">
        <v>4592</v>
      </c>
      <c r="C4593" s="19">
        <f t="shared" ca="1" si="285"/>
        <v>50522</v>
      </c>
      <c r="D4593" s="29">
        <f t="shared" ca="1" si="287"/>
        <v>0</v>
      </c>
      <c r="E4593" s="29">
        <f ca="1">IF(C4593&lt;Calculator!$D$26,0,IF(DAY($C4593)=1,IF(D4593-Calculator!$G$24&gt;0,Calculator!$G$24,D4593),0))</f>
        <v>0</v>
      </c>
      <c r="F4593" s="29">
        <f ca="1">IF(E4593&gt;0,D4593*Calculator!$G$22/12,0)</f>
        <v>0</v>
      </c>
      <c r="G4593" s="29">
        <f ca="1">IF(E4593&gt;0,(IFERROR(-PMT(Calculator!$G$22/12,Calculator!$G$23*12,Calculator!$G$20),0))-F4593,0)</f>
        <v>0</v>
      </c>
      <c r="H4593" s="29">
        <f t="shared" ca="1" si="288"/>
        <v>0</v>
      </c>
      <c r="I4593" s="29">
        <f t="shared" ca="1" si="286"/>
        <v>0</v>
      </c>
      <c r="J4593" s="30">
        <f>Calculator!$G$40</f>
        <v>6.5000000000000002E-2</v>
      </c>
      <c r="K4593" s="29">
        <f ca="1">IF(C4593&gt;=Calculator!$G$27,IF(DAY($C4593)=1,Calculator!$G$34/2,IF(DAY($C4593)=15,Calculator!$G$34/2,0)),0)</f>
        <v>0</v>
      </c>
      <c r="L4593" s="29">
        <f ca="1">IF(DAY($C4593)=28,IF(H4593=0,0,Calculator!$G$35),0)</f>
        <v>0</v>
      </c>
      <c r="M4593" s="29">
        <f ca="1">IF(I4593&gt;0,IF(DAY($C4593)=1,SUM(INDIRECT("I"&amp;(ROW(C4592)-DAY(C4592))):I4592),0),0)</f>
        <v>0</v>
      </c>
      <c r="N4593" s="29">
        <f ca="1">IF(C4593&lt;Calculator!$G$27,0,IF(C4593=Calculator!$G$27,Calculator!$G$39,IF(H4593-K4593&lt;=0,IF(D4593&gt;Calculator!$G$39,IF(H4593-K4593+E4593+L4593+M4593+Calculator!$G$39&gt;Calculator!$G$39,Calculator!$G$39-(H4593+E4593+L4593+M4593-K4593),Calculator!$G$39),D4593),0)))</f>
        <v>0</v>
      </c>
    </row>
    <row r="4594" spans="1:14" ht="15.75" thickBot="1">
      <c r="A4594" s="33" t="str">
        <f ca="1">IF(C4594=Calculator!$H$27,"F",IF(Daily!D4594+Daily!H4594=0,IF(D4593+H4593&gt;0,"L",""),""))</f>
        <v/>
      </c>
      <c r="B4594" s="34">
        <v>4593</v>
      </c>
      <c r="C4594" s="19">
        <f t="shared" ca="1" si="285"/>
        <v>50523</v>
      </c>
      <c r="D4594" s="29">
        <f t="shared" ca="1" si="287"/>
        <v>0</v>
      </c>
      <c r="E4594" s="29">
        <f ca="1">IF(C4594&lt;Calculator!$D$26,0,IF(DAY($C4594)=1,IF(D4594-Calculator!$G$24&gt;0,Calculator!$G$24,D4594),0))</f>
        <v>0</v>
      </c>
      <c r="F4594" s="29">
        <f ca="1">IF(E4594&gt;0,D4594*Calculator!$G$22/12,0)</f>
        <v>0</v>
      </c>
      <c r="G4594" s="29">
        <f ca="1">IF(E4594&gt;0,(IFERROR(-PMT(Calculator!$G$22/12,Calculator!$G$23*12,Calculator!$G$20),0))-F4594,0)</f>
        <v>0</v>
      </c>
      <c r="H4594" s="29">
        <f t="shared" ca="1" si="288"/>
        <v>0</v>
      </c>
      <c r="I4594" s="29">
        <f t="shared" ca="1" si="286"/>
        <v>0</v>
      </c>
      <c r="J4594" s="30">
        <f>Calculator!$G$40</f>
        <v>6.5000000000000002E-2</v>
      </c>
      <c r="K4594" s="29">
        <f ca="1">IF(C4594&gt;=Calculator!$G$27,IF(DAY($C4594)=1,Calculator!$G$34/2,IF(DAY($C4594)=15,Calculator!$G$34/2,0)),0)</f>
        <v>0</v>
      </c>
      <c r="L4594" s="29">
        <f ca="1">IF(DAY($C4594)=28,IF(H4594=0,0,Calculator!$G$35),0)</f>
        <v>0</v>
      </c>
      <c r="M4594" s="29">
        <f ca="1">IF(I4594&gt;0,IF(DAY($C4594)=1,SUM(INDIRECT("I"&amp;(ROW(C4593)-DAY(C4593))):I4593),0),0)</f>
        <v>0</v>
      </c>
      <c r="N4594" s="29">
        <f ca="1">IF(C4594&lt;Calculator!$G$27,0,IF(C4594=Calculator!$G$27,Calculator!$G$39,IF(H4594-K4594&lt;=0,IF(D4594&gt;Calculator!$G$39,IF(H4594-K4594+E4594+L4594+M4594+Calculator!$G$39&gt;Calculator!$G$39,Calculator!$G$39-(H4594+E4594+L4594+M4594-K4594),Calculator!$G$39),D4594),0)))</f>
        <v>0</v>
      </c>
    </row>
    <row r="4595" spans="1:14" ht="15.75" thickBot="1">
      <c r="A4595" s="33" t="str">
        <f ca="1">IF(C4595=Calculator!$H$27,"F",IF(Daily!D4595+Daily!H4595=0,IF(D4594+H4594&gt;0,"L",""),""))</f>
        <v/>
      </c>
      <c r="B4595" s="34">
        <v>4594</v>
      </c>
      <c r="C4595" s="19">
        <f t="shared" ca="1" si="285"/>
        <v>50524</v>
      </c>
      <c r="D4595" s="29">
        <f t="shared" ca="1" si="287"/>
        <v>0</v>
      </c>
      <c r="E4595" s="29">
        <f ca="1">IF(C4595&lt;Calculator!$D$26,0,IF(DAY($C4595)=1,IF(D4595-Calculator!$G$24&gt;0,Calculator!$G$24,D4595),0))</f>
        <v>0</v>
      </c>
      <c r="F4595" s="29">
        <f ca="1">IF(E4595&gt;0,D4595*Calculator!$G$22/12,0)</f>
        <v>0</v>
      </c>
      <c r="G4595" s="29">
        <f ca="1">IF(E4595&gt;0,(IFERROR(-PMT(Calculator!$G$22/12,Calculator!$G$23*12,Calculator!$G$20),0))-F4595,0)</f>
        <v>0</v>
      </c>
      <c r="H4595" s="29">
        <f t="shared" ca="1" si="288"/>
        <v>0</v>
      </c>
      <c r="I4595" s="29">
        <f t="shared" ca="1" si="286"/>
        <v>0</v>
      </c>
      <c r="J4595" s="30">
        <f>Calculator!$G$40</f>
        <v>6.5000000000000002E-2</v>
      </c>
      <c r="K4595" s="29">
        <f ca="1">IF(C4595&gt;=Calculator!$G$27,IF(DAY($C4595)=1,Calculator!$G$34/2,IF(DAY($C4595)=15,Calculator!$G$34/2,0)),0)</f>
        <v>0</v>
      </c>
      <c r="L4595" s="29">
        <f ca="1">IF(DAY($C4595)=28,IF(H4595=0,0,Calculator!$G$35),0)</f>
        <v>0</v>
      </c>
      <c r="M4595" s="29">
        <f ca="1">IF(I4595&gt;0,IF(DAY($C4595)=1,SUM(INDIRECT("I"&amp;(ROW(C4594)-DAY(C4594))):I4594),0),0)</f>
        <v>0</v>
      </c>
      <c r="N4595" s="29">
        <f ca="1">IF(C4595&lt;Calculator!$G$27,0,IF(C4595=Calculator!$G$27,Calculator!$G$39,IF(H4595-K4595&lt;=0,IF(D4595&gt;Calculator!$G$39,IF(H4595-K4595+E4595+L4595+M4595+Calculator!$G$39&gt;Calculator!$G$39,Calculator!$G$39-(H4595+E4595+L4595+M4595-K4595),Calculator!$G$39),D4595),0)))</f>
        <v>0</v>
      </c>
    </row>
    <row r="4596" spans="1:14" ht="15.75" thickBot="1">
      <c r="A4596" s="33" t="str">
        <f ca="1">IF(C4596=Calculator!$H$27,"F",IF(Daily!D4596+Daily!H4596=0,IF(D4595+H4595&gt;0,"L",""),""))</f>
        <v/>
      </c>
      <c r="B4596" s="34">
        <v>4595</v>
      </c>
      <c r="C4596" s="19">
        <f t="shared" ca="1" si="285"/>
        <v>50525</v>
      </c>
      <c r="D4596" s="29">
        <f t="shared" ca="1" si="287"/>
        <v>0</v>
      </c>
      <c r="E4596" s="29">
        <f ca="1">IF(C4596&lt;Calculator!$D$26,0,IF(DAY($C4596)=1,IF(D4596-Calculator!$G$24&gt;0,Calculator!$G$24,D4596),0))</f>
        <v>0</v>
      </c>
      <c r="F4596" s="29">
        <f ca="1">IF(E4596&gt;0,D4596*Calculator!$G$22/12,0)</f>
        <v>0</v>
      </c>
      <c r="G4596" s="29">
        <f ca="1">IF(E4596&gt;0,(IFERROR(-PMT(Calculator!$G$22/12,Calculator!$G$23*12,Calculator!$G$20),0))-F4596,0)</f>
        <v>0</v>
      </c>
      <c r="H4596" s="29">
        <f t="shared" ca="1" si="288"/>
        <v>0</v>
      </c>
      <c r="I4596" s="29">
        <f t="shared" ca="1" si="286"/>
        <v>0</v>
      </c>
      <c r="J4596" s="30">
        <f>Calculator!$G$40</f>
        <v>6.5000000000000002E-2</v>
      </c>
      <c r="K4596" s="29">
        <f ca="1">IF(C4596&gt;=Calculator!$G$27,IF(DAY($C4596)=1,Calculator!$G$34/2,IF(DAY($C4596)=15,Calculator!$G$34/2,0)),0)</f>
        <v>0</v>
      </c>
      <c r="L4596" s="29">
        <f ca="1">IF(DAY($C4596)=28,IF(H4596=0,0,Calculator!$G$35),0)</f>
        <v>0</v>
      </c>
      <c r="M4596" s="29">
        <f ca="1">IF(I4596&gt;0,IF(DAY($C4596)=1,SUM(INDIRECT("I"&amp;(ROW(C4595)-DAY(C4595))):I4595),0),0)</f>
        <v>0</v>
      </c>
      <c r="N4596" s="29">
        <f ca="1">IF(C4596&lt;Calculator!$G$27,0,IF(C4596=Calculator!$G$27,Calculator!$G$39,IF(H4596-K4596&lt;=0,IF(D4596&gt;Calculator!$G$39,IF(H4596-K4596+E4596+L4596+M4596+Calculator!$G$39&gt;Calculator!$G$39,Calculator!$G$39-(H4596+E4596+L4596+M4596-K4596),Calculator!$G$39),D4596),0)))</f>
        <v>0</v>
      </c>
    </row>
    <row r="4597" spans="1:14" ht="15.75" thickBot="1">
      <c r="A4597" s="33" t="str">
        <f ca="1">IF(C4597=Calculator!$H$27,"F",IF(Daily!D4597+Daily!H4597=0,IF(D4596+H4596&gt;0,"L",""),""))</f>
        <v/>
      </c>
      <c r="B4597" s="34">
        <v>4596</v>
      </c>
      <c r="C4597" s="19">
        <f t="shared" ca="1" si="285"/>
        <v>50526</v>
      </c>
      <c r="D4597" s="29">
        <f t="shared" ca="1" si="287"/>
        <v>0</v>
      </c>
      <c r="E4597" s="29">
        <f ca="1">IF(C4597&lt;Calculator!$D$26,0,IF(DAY($C4597)=1,IF(D4597-Calculator!$G$24&gt;0,Calculator!$G$24,D4597),0))</f>
        <v>0</v>
      </c>
      <c r="F4597" s="29">
        <f ca="1">IF(E4597&gt;0,D4597*Calculator!$G$22/12,0)</f>
        <v>0</v>
      </c>
      <c r="G4597" s="29">
        <f ca="1">IF(E4597&gt;0,(IFERROR(-PMT(Calculator!$G$22/12,Calculator!$G$23*12,Calculator!$G$20),0))-F4597,0)</f>
        <v>0</v>
      </c>
      <c r="H4597" s="29">
        <f t="shared" ca="1" si="288"/>
        <v>0</v>
      </c>
      <c r="I4597" s="29">
        <f t="shared" ca="1" si="286"/>
        <v>0</v>
      </c>
      <c r="J4597" s="30">
        <f>Calculator!$G$40</f>
        <v>6.5000000000000002E-2</v>
      </c>
      <c r="K4597" s="29">
        <f ca="1">IF(C4597&gt;=Calculator!$G$27,IF(DAY($C4597)=1,Calculator!$G$34/2,IF(DAY($C4597)=15,Calculator!$G$34/2,0)),0)</f>
        <v>4500</v>
      </c>
      <c r="L4597" s="29">
        <f ca="1">IF(DAY($C4597)=28,IF(H4597=0,0,Calculator!$G$35),0)</f>
        <v>0</v>
      </c>
      <c r="M4597" s="29">
        <f ca="1">IF(I4597&gt;0,IF(DAY($C4597)=1,SUM(INDIRECT("I"&amp;(ROW(C4596)-DAY(C4596))):I4596),0),0)</f>
        <v>0</v>
      </c>
      <c r="N4597" s="29">
        <f ca="1">IF(C4597&lt;Calculator!$G$27,0,IF(C4597=Calculator!$G$27,Calculator!$G$39,IF(H4597-K4597&lt;=0,IF(D4597&gt;Calculator!$G$39,IF(H4597-K4597+E4597+L4597+M4597+Calculator!$G$39&gt;Calculator!$G$39,Calculator!$G$39-(H4597+E4597+L4597+M4597-K4597),Calculator!$G$39),D4597),0)))</f>
        <v>0</v>
      </c>
    </row>
    <row r="4598" spans="1:14" ht="15.75" thickBot="1">
      <c r="A4598" s="33" t="str">
        <f ca="1">IF(C4598=Calculator!$H$27,"F",IF(Daily!D4598+Daily!H4598=0,IF(D4597+H4597&gt;0,"L",""),""))</f>
        <v/>
      </c>
      <c r="B4598" s="34">
        <v>4597</v>
      </c>
      <c r="C4598" s="19">
        <f t="shared" ca="1" si="285"/>
        <v>50527</v>
      </c>
      <c r="D4598" s="29">
        <f t="shared" ca="1" si="287"/>
        <v>0</v>
      </c>
      <c r="E4598" s="29">
        <f ca="1">IF(C4598&lt;Calculator!$D$26,0,IF(DAY($C4598)=1,IF(D4598-Calculator!$G$24&gt;0,Calculator!$G$24,D4598),0))</f>
        <v>0</v>
      </c>
      <c r="F4598" s="29">
        <f ca="1">IF(E4598&gt;0,D4598*Calculator!$G$22/12,0)</f>
        <v>0</v>
      </c>
      <c r="G4598" s="29">
        <f ca="1">IF(E4598&gt;0,(IFERROR(-PMT(Calculator!$G$22/12,Calculator!$G$23*12,Calculator!$G$20),0))-F4598,0)</f>
        <v>0</v>
      </c>
      <c r="H4598" s="29">
        <f t="shared" ca="1" si="288"/>
        <v>0</v>
      </c>
      <c r="I4598" s="29">
        <f t="shared" ca="1" si="286"/>
        <v>0</v>
      </c>
      <c r="J4598" s="30">
        <f>Calculator!$G$40</f>
        <v>6.5000000000000002E-2</v>
      </c>
      <c r="K4598" s="29">
        <f ca="1">IF(C4598&gt;=Calculator!$G$27,IF(DAY($C4598)=1,Calculator!$G$34/2,IF(DAY($C4598)=15,Calculator!$G$34/2,0)),0)</f>
        <v>0</v>
      </c>
      <c r="L4598" s="29">
        <f ca="1">IF(DAY($C4598)=28,IF(H4598=0,0,Calculator!$G$35),0)</f>
        <v>0</v>
      </c>
      <c r="M4598" s="29">
        <f ca="1">IF(I4598&gt;0,IF(DAY($C4598)=1,SUM(INDIRECT("I"&amp;(ROW(C4597)-DAY(C4597))):I4597),0),0)</f>
        <v>0</v>
      </c>
      <c r="N4598" s="29">
        <f ca="1">IF(C4598&lt;Calculator!$G$27,0,IF(C4598=Calculator!$G$27,Calculator!$G$39,IF(H4598-K4598&lt;=0,IF(D4598&gt;Calculator!$G$39,IF(H4598-K4598+E4598+L4598+M4598+Calculator!$G$39&gt;Calculator!$G$39,Calculator!$G$39-(H4598+E4598+L4598+M4598-K4598),Calculator!$G$39),D4598),0)))</f>
        <v>0</v>
      </c>
    </row>
    <row r="4599" spans="1:14" ht="15.75" thickBot="1">
      <c r="A4599" s="33" t="str">
        <f ca="1">IF(C4599=Calculator!$H$27,"F",IF(Daily!D4599+Daily!H4599=0,IF(D4598+H4598&gt;0,"L",""),""))</f>
        <v/>
      </c>
      <c r="B4599" s="34">
        <v>4598</v>
      </c>
      <c r="C4599" s="19">
        <f t="shared" ca="1" si="285"/>
        <v>50528</v>
      </c>
      <c r="D4599" s="29">
        <f t="shared" ca="1" si="287"/>
        <v>0</v>
      </c>
      <c r="E4599" s="29">
        <f ca="1">IF(C4599&lt;Calculator!$D$26,0,IF(DAY($C4599)=1,IF(D4599-Calculator!$G$24&gt;0,Calculator!$G$24,D4599),0))</f>
        <v>0</v>
      </c>
      <c r="F4599" s="29">
        <f ca="1">IF(E4599&gt;0,D4599*Calculator!$G$22/12,0)</f>
        <v>0</v>
      </c>
      <c r="G4599" s="29">
        <f ca="1">IF(E4599&gt;0,(IFERROR(-PMT(Calculator!$G$22/12,Calculator!$G$23*12,Calculator!$G$20),0))-F4599,0)</f>
        <v>0</v>
      </c>
      <c r="H4599" s="29">
        <f t="shared" ca="1" si="288"/>
        <v>0</v>
      </c>
      <c r="I4599" s="29">
        <f t="shared" ca="1" si="286"/>
        <v>0</v>
      </c>
      <c r="J4599" s="30">
        <f>Calculator!$G$40</f>
        <v>6.5000000000000002E-2</v>
      </c>
      <c r="K4599" s="29">
        <f ca="1">IF(C4599&gt;=Calculator!$G$27,IF(DAY($C4599)=1,Calculator!$G$34/2,IF(DAY($C4599)=15,Calculator!$G$34/2,0)),0)</f>
        <v>0</v>
      </c>
      <c r="L4599" s="29">
        <f ca="1">IF(DAY($C4599)=28,IF(H4599=0,0,Calculator!$G$35),0)</f>
        <v>0</v>
      </c>
      <c r="M4599" s="29">
        <f ca="1">IF(I4599&gt;0,IF(DAY($C4599)=1,SUM(INDIRECT("I"&amp;(ROW(C4598)-DAY(C4598))):I4598),0),0)</f>
        <v>0</v>
      </c>
      <c r="N4599" s="29">
        <f ca="1">IF(C4599&lt;Calculator!$G$27,0,IF(C4599=Calculator!$G$27,Calculator!$G$39,IF(H4599-K4599&lt;=0,IF(D4599&gt;Calculator!$G$39,IF(H4599-K4599+E4599+L4599+M4599+Calculator!$G$39&gt;Calculator!$G$39,Calculator!$G$39-(H4599+E4599+L4599+M4599-K4599),Calculator!$G$39),D4599),0)))</f>
        <v>0</v>
      </c>
    </row>
    <row r="4600" spans="1:14" ht="15.75" thickBot="1">
      <c r="A4600" s="33" t="str">
        <f ca="1">IF(C4600=Calculator!$H$27,"F",IF(Daily!D4600+Daily!H4600=0,IF(D4599+H4599&gt;0,"L",""),""))</f>
        <v/>
      </c>
      <c r="B4600" s="34">
        <v>4599</v>
      </c>
      <c r="C4600" s="19">
        <f t="shared" ca="1" si="285"/>
        <v>50529</v>
      </c>
      <c r="D4600" s="29">
        <f t="shared" ca="1" si="287"/>
        <v>0</v>
      </c>
      <c r="E4600" s="29">
        <f ca="1">IF(C4600&lt;Calculator!$D$26,0,IF(DAY($C4600)=1,IF(D4600-Calculator!$G$24&gt;0,Calculator!$G$24,D4600),0))</f>
        <v>0</v>
      </c>
      <c r="F4600" s="29">
        <f ca="1">IF(E4600&gt;0,D4600*Calculator!$G$22/12,0)</f>
        <v>0</v>
      </c>
      <c r="G4600" s="29">
        <f ca="1">IF(E4600&gt;0,(IFERROR(-PMT(Calculator!$G$22/12,Calculator!$G$23*12,Calculator!$G$20),0))-F4600,0)</f>
        <v>0</v>
      </c>
      <c r="H4600" s="29">
        <f t="shared" ca="1" si="288"/>
        <v>0</v>
      </c>
      <c r="I4600" s="29">
        <f t="shared" ca="1" si="286"/>
        <v>0</v>
      </c>
      <c r="J4600" s="30">
        <f>Calculator!$G$40</f>
        <v>6.5000000000000002E-2</v>
      </c>
      <c r="K4600" s="29">
        <f ca="1">IF(C4600&gt;=Calculator!$G$27,IF(DAY($C4600)=1,Calculator!$G$34/2,IF(DAY($C4600)=15,Calculator!$G$34/2,0)),0)</f>
        <v>0</v>
      </c>
      <c r="L4600" s="29">
        <f ca="1">IF(DAY($C4600)=28,IF(H4600=0,0,Calculator!$G$35),0)</f>
        <v>0</v>
      </c>
      <c r="M4600" s="29">
        <f ca="1">IF(I4600&gt;0,IF(DAY($C4600)=1,SUM(INDIRECT("I"&amp;(ROW(C4599)-DAY(C4599))):I4599),0),0)</f>
        <v>0</v>
      </c>
      <c r="N4600" s="29">
        <f ca="1">IF(C4600&lt;Calculator!$G$27,0,IF(C4600=Calculator!$G$27,Calculator!$G$39,IF(H4600-K4600&lt;=0,IF(D4600&gt;Calculator!$G$39,IF(H4600-K4600+E4600+L4600+M4600+Calculator!$G$39&gt;Calculator!$G$39,Calculator!$G$39-(H4600+E4600+L4600+M4600-K4600),Calculator!$G$39),D4600),0)))</f>
        <v>0</v>
      </c>
    </row>
    <row r="4601" spans="1:14" ht="15.75" thickBot="1">
      <c r="A4601" s="33" t="str">
        <f ca="1">IF(C4601=Calculator!$H$27,"F",IF(Daily!D4601+Daily!H4601=0,IF(D4600+H4600&gt;0,"L",""),""))</f>
        <v/>
      </c>
      <c r="B4601" s="34">
        <v>4600</v>
      </c>
      <c r="C4601" s="19">
        <f t="shared" ca="1" si="285"/>
        <v>50530</v>
      </c>
      <c r="D4601" s="29">
        <f t="shared" ca="1" si="287"/>
        <v>0</v>
      </c>
      <c r="E4601" s="29">
        <f ca="1">IF(C4601&lt;Calculator!$D$26,0,IF(DAY($C4601)=1,IF(D4601-Calculator!$G$24&gt;0,Calculator!$G$24,D4601),0))</f>
        <v>0</v>
      </c>
      <c r="F4601" s="29">
        <f ca="1">IF(E4601&gt;0,D4601*Calculator!$G$22/12,0)</f>
        <v>0</v>
      </c>
      <c r="G4601" s="29">
        <f ca="1">IF(E4601&gt;0,(IFERROR(-PMT(Calculator!$G$22/12,Calculator!$G$23*12,Calculator!$G$20),0))-F4601,0)</f>
        <v>0</v>
      </c>
      <c r="H4601" s="29">
        <f t="shared" ca="1" si="288"/>
        <v>0</v>
      </c>
      <c r="I4601" s="29">
        <f t="shared" ca="1" si="286"/>
        <v>0</v>
      </c>
      <c r="J4601" s="30">
        <f>Calculator!$G$40</f>
        <v>6.5000000000000002E-2</v>
      </c>
      <c r="K4601" s="29">
        <f ca="1">IF(C4601&gt;=Calculator!$G$27,IF(DAY($C4601)=1,Calculator!$G$34/2,IF(DAY($C4601)=15,Calculator!$G$34/2,0)),0)</f>
        <v>0</v>
      </c>
      <c r="L4601" s="29">
        <f ca="1">IF(DAY($C4601)=28,IF(H4601=0,0,Calculator!$G$35),0)</f>
        <v>0</v>
      </c>
      <c r="M4601" s="29">
        <f ca="1">IF(I4601&gt;0,IF(DAY($C4601)=1,SUM(INDIRECT("I"&amp;(ROW(C4600)-DAY(C4600))):I4600),0),0)</f>
        <v>0</v>
      </c>
      <c r="N4601" s="29">
        <f ca="1">IF(C4601&lt;Calculator!$G$27,0,IF(C4601=Calculator!$G$27,Calculator!$G$39,IF(H4601-K4601&lt;=0,IF(D4601&gt;Calculator!$G$39,IF(H4601-K4601+E4601+L4601+M4601+Calculator!$G$39&gt;Calculator!$G$39,Calculator!$G$39-(H4601+E4601+L4601+M4601-K4601),Calculator!$G$39),D4601),0)))</f>
        <v>0</v>
      </c>
    </row>
    <row r="4602" spans="1:14" ht="15.75" thickBot="1">
      <c r="A4602" s="33" t="str">
        <f ca="1">IF(C4602=Calculator!$H$27,"F",IF(Daily!D4602+Daily!H4602=0,IF(D4601+H4601&gt;0,"L",""),""))</f>
        <v/>
      </c>
      <c r="B4602" s="34">
        <v>4601</v>
      </c>
      <c r="C4602" s="19">
        <f t="shared" ca="1" si="285"/>
        <v>50531</v>
      </c>
      <c r="D4602" s="29">
        <f t="shared" ca="1" si="287"/>
        <v>0</v>
      </c>
      <c r="E4602" s="29">
        <f ca="1">IF(C4602&lt;Calculator!$D$26,0,IF(DAY($C4602)=1,IF(D4602-Calculator!$G$24&gt;0,Calculator!$G$24,D4602),0))</f>
        <v>0</v>
      </c>
      <c r="F4602" s="29">
        <f ca="1">IF(E4602&gt;0,D4602*Calculator!$G$22/12,0)</f>
        <v>0</v>
      </c>
      <c r="G4602" s="29">
        <f ca="1">IF(E4602&gt;0,(IFERROR(-PMT(Calculator!$G$22/12,Calculator!$G$23*12,Calculator!$G$20),0))-F4602,0)</f>
        <v>0</v>
      </c>
      <c r="H4602" s="29">
        <f t="shared" ca="1" si="288"/>
        <v>0</v>
      </c>
      <c r="I4602" s="29">
        <f t="shared" ca="1" si="286"/>
        <v>0</v>
      </c>
      <c r="J4602" s="30">
        <f>Calculator!$G$40</f>
        <v>6.5000000000000002E-2</v>
      </c>
      <c r="K4602" s="29">
        <f ca="1">IF(C4602&gt;=Calculator!$G$27,IF(DAY($C4602)=1,Calculator!$G$34/2,IF(DAY($C4602)=15,Calculator!$G$34/2,0)),0)</f>
        <v>0</v>
      </c>
      <c r="L4602" s="29">
        <f ca="1">IF(DAY($C4602)=28,IF(H4602=0,0,Calculator!$G$35),0)</f>
        <v>0</v>
      </c>
      <c r="M4602" s="29">
        <f ca="1">IF(I4602&gt;0,IF(DAY($C4602)=1,SUM(INDIRECT("I"&amp;(ROW(C4601)-DAY(C4601))):I4601),0),0)</f>
        <v>0</v>
      </c>
      <c r="N4602" s="29">
        <f ca="1">IF(C4602&lt;Calculator!$G$27,0,IF(C4602=Calculator!$G$27,Calculator!$G$39,IF(H4602-K4602&lt;=0,IF(D4602&gt;Calculator!$G$39,IF(H4602-K4602+E4602+L4602+M4602+Calculator!$G$39&gt;Calculator!$G$39,Calculator!$G$39-(H4602+E4602+L4602+M4602-K4602),Calculator!$G$39),D4602),0)))</f>
        <v>0</v>
      </c>
    </row>
    <row r="4603" spans="1:14" ht="15.75" thickBot="1">
      <c r="A4603" s="33" t="str">
        <f ca="1">IF(C4603=Calculator!$H$27,"F",IF(Daily!D4603+Daily!H4603=0,IF(D4602+H4602&gt;0,"L",""),""))</f>
        <v/>
      </c>
      <c r="B4603" s="34">
        <v>4602</v>
      </c>
      <c r="C4603" s="19">
        <f t="shared" ca="1" si="285"/>
        <v>50532</v>
      </c>
      <c r="D4603" s="29">
        <f t="shared" ca="1" si="287"/>
        <v>0</v>
      </c>
      <c r="E4603" s="29">
        <f ca="1">IF(C4603&lt;Calculator!$D$26,0,IF(DAY($C4603)=1,IF(D4603-Calculator!$G$24&gt;0,Calculator!$G$24,D4603),0))</f>
        <v>0</v>
      </c>
      <c r="F4603" s="29">
        <f ca="1">IF(E4603&gt;0,D4603*Calculator!$G$22/12,0)</f>
        <v>0</v>
      </c>
      <c r="G4603" s="29">
        <f ca="1">IF(E4603&gt;0,(IFERROR(-PMT(Calculator!$G$22/12,Calculator!$G$23*12,Calculator!$G$20),0))-F4603,0)</f>
        <v>0</v>
      </c>
      <c r="H4603" s="29">
        <f t="shared" ca="1" si="288"/>
        <v>0</v>
      </c>
      <c r="I4603" s="29">
        <f t="shared" ca="1" si="286"/>
        <v>0</v>
      </c>
      <c r="J4603" s="30">
        <f>Calculator!$G$40</f>
        <v>6.5000000000000002E-2</v>
      </c>
      <c r="K4603" s="29">
        <f ca="1">IF(C4603&gt;=Calculator!$G$27,IF(DAY($C4603)=1,Calculator!$G$34/2,IF(DAY($C4603)=15,Calculator!$G$34/2,0)),0)</f>
        <v>0</v>
      </c>
      <c r="L4603" s="29">
        <f ca="1">IF(DAY($C4603)=28,IF(H4603=0,0,Calculator!$G$35),0)</f>
        <v>0</v>
      </c>
      <c r="M4603" s="29">
        <f ca="1">IF(I4603&gt;0,IF(DAY($C4603)=1,SUM(INDIRECT("I"&amp;(ROW(C4602)-DAY(C4602))):I4602),0),0)</f>
        <v>0</v>
      </c>
      <c r="N4603" s="29">
        <f ca="1">IF(C4603&lt;Calculator!$G$27,0,IF(C4603=Calculator!$G$27,Calculator!$G$39,IF(H4603-K4603&lt;=0,IF(D4603&gt;Calculator!$G$39,IF(H4603-K4603+E4603+L4603+M4603+Calculator!$G$39&gt;Calculator!$G$39,Calculator!$G$39-(H4603+E4603+L4603+M4603-K4603),Calculator!$G$39),D4603),0)))</f>
        <v>0</v>
      </c>
    </row>
    <row r="4604" spans="1:14" ht="15.75" thickBot="1">
      <c r="A4604" s="33" t="str">
        <f ca="1">IF(C4604=Calculator!$H$27,"F",IF(Daily!D4604+Daily!H4604=0,IF(D4603+H4603&gt;0,"L",""),""))</f>
        <v/>
      </c>
      <c r="B4604" s="34">
        <v>4603</v>
      </c>
      <c r="C4604" s="19">
        <f t="shared" ca="1" si="285"/>
        <v>50533</v>
      </c>
      <c r="D4604" s="29">
        <f t="shared" ca="1" si="287"/>
        <v>0</v>
      </c>
      <c r="E4604" s="29">
        <f ca="1">IF(C4604&lt;Calculator!$D$26,0,IF(DAY($C4604)=1,IF(D4604-Calculator!$G$24&gt;0,Calculator!$G$24,D4604),0))</f>
        <v>0</v>
      </c>
      <c r="F4604" s="29">
        <f ca="1">IF(E4604&gt;0,D4604*Calculator!$G$22/12,0)</f>
        <v>0</v>
      </c>
      <c r="G4604" s="29">
        <f ca="1">IF(E4604&gt;0,(IFERROR(-PMT(Calculator!$G$22/12,Calculator!$G$23*12,Calculator!$G$20),0))-F4604,0)</f>
        <v>0</v>
      </c>
      <c r="H4604" s="29">
        <f t="shared" ca="1" si="288"/>
        <v>0</v>
      </c>
      <c r="I4604" s="29">
        <f t="shared" ca="1" si="286"/>
        <v>0</v>
      </c>
      <c r="J4604" s="30">
        <f>Calculator!$G$40</f>
        <v>6.5000000000000002E-2</v>
      </c>
      <c r="K4604" s="29">
        <f ca="1">IF(C4604&gt;=Calculator!$G$27,IF(DAY($C4604)=1,Calculator!$G$34/2,IF(DAY($C4604)=15,Calculator!$G$34/2,0)),0)</f>
        <v>0</v>
      </c>
      <c r="L4604" s="29">
        <f ca="1">IF(DAY($C4604)=28,IF(H4604=0,0,Calculator!$G$35),0)</f>
        <v>0</v>
      </c>
      <c r="M4604" s="29">
        <f ca="1">IF(I4604&gt;0,IF(DAY($C4604)=1,SUM(INDIRECT("I"&amp;(ROW(C4603)-DAY(C4603))):I4603),0),0)</f>
        <v>0</v>
      </c>
      <c r="N4604" s="29">
        <f ca="1">IF(C4604&lt;Calculator!$G$27,0,IF(C4604=Calculator!$G$27,Calculator!$G$39,IF(H4604-K4604&lt;=0,IF(D4604&gt;Calculator!$G$39,IF(H4604-K4604+E4604+L4604+M4604+Calculator!$G$39&gt;Calculator!$G$39,Calculator!$G$39-(H4604+E4604+L4604+M4604-K4604),Calculator!$G$39),D4604),0)))</f>
        <v>0</v>
      </c>
    </row>
    <row r="4605" spans="1:14" ht="15.75" thickBot="1">
      <c r="A4605" s="33" t="str">
        <f ca="1">IF(C4605=Calculator!$H$27,"F",IF(Daily!D4605+Daily!H4605=0,IF(D4604+H4604&gt;0,"L",""),""))</f>
        <v/>
      </c>
      <c r="B4605" s="34">
        <v>4604</v>
      </c>
      <c r="C4605" s="19">
        <f t="shared" ca="1" si="285"/>
        <v>50534</v>
      </c>
      <c r="D4605" s="29">
        <f t="shared" ca="1" si="287"/>
        <v>0</v>
      </c>
      <c r="E4605" s="29">
        <f ca="1">IF(C4605&lt;Calculator!$D$26,0,IF(DAY($C4605)=1,IF(D4605-Calculator!$G$24&gt;0,Calculator!$G$24,D4605),0))</f>
        <v>0</v>
      </c>
      <c r="F4605" s="29">
        <f ca="1">IF(E4605&gt;0,D4605*Calculator!$G$22/12,0)</f>
        <v>0</v>
      </c>
      <c r="G4605" s="29">
        <f ca="1">IF(E4605&gt;0,(IFERROR(-PMT(Calculator!$G$22/12,Calculator!$G$23*12,Calculator!$G$20),0))-F4605,0)</f>
        <v>0</v>
      </c>
      <c r="H4605" s="29">
        <f t="shared" ca="1" si="288"/>
        <v>0</v>
      </c>
      <c r="I4605" s="29">
        <f t="shared" ca="1" si="286"/>
        <v>0</v>
      </c>
      <c r="J4605" s="30">
        <f>Calculator!$G$40</f>
        <v>6.5000000000000002E-2</v>
      </c>
      <c r="K4605" s="29">
        <f ca="1">IF(C4605&gt;=Calculator!$G$27,IF(DAY($C4605)=1,Calculator!$G$34/2,IF(DAY($C4605)=15,Calculator!$G$34/2,0)),0)</f>
        <v>0</v>
      </c>
      <c r="L4605" s="29">
        <f ca="1">IF(DAY($C4605)=28,IF(H4605=0,0,Calculator!$G$35),0)</f>
        <v>0</v>
      </c>
      <c r="M4605" s="29">
        <f ca="1">IF(I4605&gt;0,IF(DAY($C4605)=1,SUM(INDIRECT("I"&amp;(ROW(C4604)-DAY(C4604))):I4604),0),0)</f>
        <v>0</v>
      </c>
      <c r="N4605" s="29">
        <f ca="1">IF(C4605&lt;Calculator!$G$27,0,IF(C4605=Calculator!$G$27,Calculator!$G$39,IF(H4605-K4605&lt;=0,IF(D4605&gt;Calculator!$G$39,IF(H4605-K4605+E4605+L4605+M4605+Calculator!$G$39&gt;Calculator!$G$39,Calculator!$G$39-(H4605+E4605+L4605+M4605-K4605),Calculator!$G$39),D4605),0)))</f>
        <v>0</v>
      </c>
    </row>
    <row r="4606" spans="1:14" ht="15.75" thickBot="1">
      <c r="A4606" s="33" t="str">
        <f ca="1">IF(C4606=Calculator!$H$27,"F",IF(Daily!D4606+Daily!H4606=0,IF(D4605+H4605&gt;0,"L",""),""))</f>
        <v/>
      </c>
      <c r="B4606" s="34">
        <v>4605</v>
      </c>
      <c r="C4606" s="19">
        <f t="shared" ca="1" si="285"/>
        <v>50535</v>
      </c>
      <c r="D4606" s="29">
        <f t="shared" ca="1" si="287"/>
        <v>0</v>
      </c>
      <c r="E4606" s="29">
        <f ca="1">IF(C4606&lt;Calculator!$D$26,0,IF(DAY($C4606)=1,IF(D4606-Calculator!$G$24&gt;0,Calculator!$G$24,D4606),0))</f>
        <v>0</v>
      </c>
      <c r="F4606" s="29">
        <f ca="1">IF(E4606&gt;0,D4606*Calculator!$G$22/12,0)</f>
        <v>0</v>
      </c>
      <c r="G4606" s="29">
        <f ca="1">IF(E4606&gt;0,(IFERROR(-PMT(Calculator!$G$22/12,Calculator!$G$23*12,Calculator!$G$20),0))-F4606,0)</f>
        <v>0</v>
      </c>
      <c r="H4606" s="29">
        <f t="shared" ca="1" si="288"/>
        <v>0</v>
      </c>
      <c r="I4606" s="29">
        <f t="shared" ca="1" si="286"/>
        <v>0</v>
      </c>
      <c r="J4606" s="30">
        <f>Calculator!$G$40</f>
        <v>6.5000000000000002E-2</v>
      </c>
      <c r="K4606" s="29">
        <f ca="1">IF(C4606&gt;=Calculator!$G$27,IF(DAY($C4606)=1,Calculator!$G$34/2,IF(DAY($C4606)=15,Calculator!$G$34/2,0)),0)</f>
        <v>0</v>
      </c>
      <c r="L4606" s="29">
        <f ca="1">IF(DAY($C4606)=28,IF(H4606=0,0,Calculator!$G$35),0)</f>
        <v>0</v>
      </c>
      <c r="M4606" s="29">
        <f ca="1">IF(I4606&gt;0,IF(DAY($C4606)=1,SUM(INDIRECT("I"&amp;(ROW(C4605)-DAY(C4605))):I4605),0),0)</f>
        <v>0</v>
      </c>
      <c r="N4606" s="29">
        <f ca="1">IF(C4606&lt;Calculator!$G$27,0,IF(C4606=Calculator!$G$27,Calculator!$G$39,IF(H4606-K4606&lt;=0,IF(D4606&gt;Calculator!$G$39,IF(H4606-K4606+E4606+L4606+M4606+Calculator!$G$39&gt;Calculator!$G$39,Calculator!$G$39-(H4606+E4606+L4606+M4606-K4606),Calculator!$G$39),D4606),0)))</f>
        <v>0</v>
      </c>
    </row>
    <row r="4607" spans="1:14" ht="15.75" thickBot="1">
      <c r="A4607" s="33" t="str">
        <f ca="1">IF(C4607=Calculator!$H$27,"F",IF(Daily!D4607+Daily!H4607=0,IF(D4606+H4606&gt;0,"L",""),""))</f>
        <v/>
      </c>
      <c r="B4607" s="34">
        <v>4606</v>
      </c>
      <c r="C4607" s="19">
        <f t="shared" ca="1" si="285"/>
        <v>50536</v>
      </c>
      <c r="D4607" s="29">
        <f t="shared" ca="1" si="287"/>
        <v>0</v>
      </c>
      <c r="E4607" s="29">
        <f ca="1">IF(C4607&lt;Calculator!$D$26,0,IF(DAY($C4607)=1,IF(D4607-Calculator!$G$24&gt;0,Calculator!$G$24,D4607),0))</f>
        <v>0</v>
      </c>
      <c r="F4607" s="29">
        <f ca="1">IF(E4607&gt;0,D4607*Calculator!$G$22/12,0)</f>
        <v>0</v>
      </c>
      <c r="G4607" s="29">
        <f ca="1">IF(E4607&gt;0,(IFERROR(-PMT(Calculator!$G$22/12,Calculator!$G$23*12,Calculator!$G$20),0))-F4607,0)</f>
        <v>0</v>
      </c>
      <c r="H4607" s="29">
        <f t="shared" ca="1" si="288"/>
        <v>0</v>
      </c>
      <c r="I4607" s="29">
        <f t="shared" ca="1" si="286"/>
        <v>0</v>
      </c>
      <c r="J4607" s="30">
        <f>Calculator!$G$40</f>
        <v>6.5000000000000002E-2</v>
      </c>
      <c r="K4607" s="29">
        <f ca="1">IF(C4607&gt;=Calculator!$G$27,IF(DAY($C4607)=1,Calculator!$G$34/2,IF(DAY($C4607)=15,Calculator!$G$34/2,0)),0)</f>
        <v>0</v>
      </c>
      <c r="L4607" s="29">
        <f ca="1">IF(DAY($C4607)=28,IF(H4607=0,0,Calculator!$G$35),0)</f>
        <v>0</v>
      </c>
      <c r="M4607" s="29">
        <f ca="1">IF(I4607&gt;0,IF(DAY($C4607)=1,SUM(INDIRECT("I"&amp;(ROW(C4606)-DAY(C4606))):I4606),0),0)</f>
        <v>0</v>
      </c>
      <c r="N4607" s="29">
        <f ca="1">IF(C4607&lt;Calculator!$G$27,0,IF(C4607=Calculator!$G$27,Calculator!$G$39,IF(H4607-K4607&lt;=0,IF(D4607&gt;Calculator!$G$39,IF(H4607-K4607+E4607+L4607+M4607+Calculator!$G$39&gt;Calculator!$G$39,Calculator!$G$39-(H4607+E4607+L4607+M4607-K4607),Calculator!$G$39),D4607),0)))</f>
        <v>0</v>
      </c>
    </row>
    <row r="4608" spans="1:14" ht="15.75" thickBot="1">
      <c r="A4608" s="33" t="str">
        <f ca="1">IF(C4608=Calculator!$H$27,"F",IF(Daily!D4608+Daily!H4608=0,IF(D4607+H4607&gt;0,"L",""),""))</f>
        <v/>
      </c>
      <c r="B4608" s="34">
        <v>4607</v>
      </c>
      <c r="C4608" s="19">
        <f t="shared" ca="1" si="285"/>
        <v>50537</v>
      </c>
      <c r="D4608" s="29">
        <f t="shared" ca="1" si="287"/>
        <v>0</v>
      </c>
      <c r="E4608" s="29">
        <f ca="1">IF(C4608&lt;Calculator!$D$26,0,IF(DAY($C4608)=1,IF(D4608-Calculator!$G$24&gt;0,Calculator!$G$24,D4608),0))</f>
        <v>0</v>
      </c>
      <c r="F4608" s="29">
        <f ca="1">IF(E4608&gt;0,D4608*Calculator!$G$22/12,0)</f>
        <v>0</v>
      </c>
      <c r="G4608" s="29">
        <f ca="1">IF(E4608&gt;0,(IFERROR(-PMT(Calculator!$G$22/12,Calculator!$G$23*12,Calculator!$G$20),0))-F4608,0)</f>
        <v>0</v>
      </c>
      <c r="H4608" s="29">
        <f t="shared" ca="1" si="288"/>
        <v>0</v>
      </c>
      <c r="I4608" s="29">
        <f t="shared" ca="1" si="286"/>
        <v>0</v>
      </c>
      <c r="J4608" s="30">
        <f>Calculator!$G$40</f>
        <v>6.5000000000000002E-2</v>
      </c>
      <c r="K4608" s="29">
        <f ca="1">IF(C4608&gt;=Calculator!$G$27,IF(DAY($C4608)=1,Calculator!$G$34/2,IF(DAY($C4608)=15,Calculator!$G$34/2,0)),0)</f>
        <v>0</v>
      </c>
      <c r="L4608" s="29">
        <f ca="1">IF(DAY($C4608)=28,IF(H4608=0,0,Calculator!$G$35),0)</f>
        <v>0</v>
      </c>
      <c r="M4608" s="29">
        <f ca="1">IF(I4608&gt;0,IF(DAY($C4608)=1,SUM(INDIRECT("I"&amp;(ROW(C4607)-DAY(C4607))):I4607),0),0)</f>
        <v>0</v>
      </c>
      <c r="N4608" s="29">
        <f ca="1">IF(C4608&lt;Calculator!$G$27,0,IF(C4608=Calculator!$G$27,Calculator!$G$39,IF(H4608-K4608&lt;=0,IF(D4608&gt;Calculator!$G$39,IF(H4608-K4608+E4608+L4608+M4608+Calculator!$G$39&gt;Calculator!$G$39,Calculator!$G$39-(H4608+E4608+L4608+M4608-K4608),Calculator!$G$39),D4608),0)))</f>
        <v>0</v>
      </c>
    </row>
    <row r="4609" spans="1:14" ht="15.75" thickBot="1">
      <c r="A4609" s="33" t="str">
        <f ca="1">IF(C4609=Calculator!$H$27,"F",IF(Daily!D4609+Daily!H4609=0,IF(D4608+H4608&gt;0,"L",""),""))</f>
        <v/>
      </c>
      <c r="B4609" s="34">
        <v>4608</v>
      </c>
      <c r="C4609" s="19">
        <f t="shared" ca="1" si="285"/>
        <v>50538</v>
      </c>
      <c r="D4609" s="29">
        <f t="shared" ca="1" si="287"/>
        <v>0</v>
      </c>
      <c r="E4609" s="29">
        <f ca="1">IF(C4609&lt;Calculator!$D$26,0,IF(DAY($C4609)=1,IF(D4609-Calculator!$G$24&gt;0,Calculator!$G$24,D4609),0))</f>
        <v>0</v>
      </c>
      <c r="F4609" s="29">
        <f ca="1">IF(E4609&gt;0,D4609*Calculator!$G$22/12,0)</f>
        <v>0</v>
      </c>
      <c r="G4609" s="29">
        <f ca="1">IF(E4609&gt;0,(IFERROR(-PMT(Calculator!$G$22/12,Calculator!$G$23*12,Calculator!$G$20),0))-F4609,0)</f>
        <v>0</v>
      </c>
      <c r="H4609" s="29">
        <f t="shared" ca="1" si="288"/>
        <v>0</v>
      </c>
      <c r="I4609" s="29">
        <f t="shared" ca="1" si="286"/>
        <v>0</v>
      </c>
      <c r="J4609" s="30">
        <f>Calculator!$G$40</f>
        <v>6.5000000000000002E-2</v>
      </c>
      <c r="K4609" s="29">
        <f ca="1">IF(C4609&gt;=Calculator!$G$27,IF(DAY($C4609)=1,Calculator!$G$34/2,IF(DAY($C4609)=15,Calculator!$G$34/2,0)),0)</f>
        <v>0</v>
      </c>
      <c r="L4609" s="29">
        <f ca="1">IF(DAY($C4609)=28,IF(H4609=0,0,Calculator!$G$35),0)</f>
        <v>0</v>
      </c>
      <c r="M4609" s="29">
        <f ca="1">IF(I4609&gt;0,IF(DAY($C4609)=1,SUM(INDIRECT("I"&amp;(ROW(C4608)-DAY(C4608))):I4608),0),0)</f>
        <v>0</v>
      </c>
      <c r="N4609" s="29">
        <f ca="1">IF(C4609&lt;Calculator!$G$27,0,IF(C4609=Calculator!$G$27,Calculator!$G$39,IF(H4609-K4609&lt;=0,IF(D4609&gt;Calculator!$G$39,IF(H4609-K4609+E4609+L4609+M4609+Calculator!$G$39&gt;Calculator!$G$39,Calculator!$G$39-(H4609+E4609+L4609+M4609-K4609),Calculator!$G$39),D4609),0)))</f>
        <v>0</v>
      </c>
    </row>
    <row r="4610" spans="1:14" ht="15.75" thickBot="1">
      <c r="A4610" s="33" t="str">
        <f ca="1">IF(C4610=Calculator!$H$27,"F",IF(Daily!D4610+Daily!H4610=0,IF(D4609+H4609&gt;0,"L",""),""))</f>
        <v/>
      </c>
      <c r="B4610" s="34">
        <v>4609</v>
      </c>
      <c r="C4610" s="19">
        <f t="shared" ca="1" si="285"/>
        <v>50539</v>
      </c>
      <c r="D4610" s="29">
        <f t="shared" ca="1" si="287"/>
        <v>0</v>
      </c>
      <c r="E4610" s="29">
        <f ca="1">IF(C4610&lt;Calculator!$D$26,0,IF(DAY($C4610)=1,IF(D4610-Calculator!$G$24&gt;0,Calculator!$G$24,D4610),0))</f>
        <v>0</v>
      </c>
      <c r="F4610" s="29">
        <f ca="1">IF(E4610&gt;0,D4610*Calculator!$G$22/12,0)</f>
        <v>0</v>
      </c>
      <c r="G4610" s="29">
        <f ca="1">IF(E4610&gt;0,(IFERROR(-PMT(Calculator!$G$22/12,Calculator!$G$23*12,Calculator!$G$20),0))-F4610,0)</f>
        <v>0</v>
      </c>
      <c r="H4610" s="29">
        <f t="shared" ca="1" si="288"/>
        <v>0</v>
      </c>
      <c r="I4610" s="29">
        <f t="shared" ca="1" si="286"/>
        <v>0</v>
      </c>
      <c r="J4610" s="30">
        <f>Calculator!$G$40</f>
        <v>6.5000000000000002E-2</v>
      </c>
      <c r="K4610" s="29">
        <f ca="1">IF(C4610&gt;=Calculator!$G$27,IF(DAY($C4610)=1,Calculator!$G$34/2,IF(DAY($C4610)=15,Calculator!$G$34/2,0)),0)</f>
        <v>0</v>
      </c>
      <c r="L4610" s="29">
        <f ca="1">IF(DAY($C4610)=28,IF(H4610=0,0,Calculator!$G$35),0)</f>
        <v>0</v>
      </c>
      <c r="M4610" s="29">
        <f ca="1">IF(I4610&gt;0,IF(DAY($C4610)=1,SUM(INDIRECT("I"&amp;(ROW(C4609)-DAY(C4609))):I4609),0),0)</f>
        <v>0</v>
      </c>
      <c r="N4610" s="29">
        <f ca="1">IF(C4610&lt;Calculator!$G$27,0,IF(C4610=Calculator!$G$27,Calculator!$G$39,IF(H4610-K4610&lt;=0,IF(D4610&gt;Calculator!$G$39,IF(H4610-K4610+E4610+L4610+M4610+Calculator!$G$39&gt;Calculator!$G$39,Calculator!$G$39-(H4610+E4610+L4610+M4610-K4610),Calculator!$G$39),D4610),0)))</f>
        <v>0</v>
      </c>
    </row>
    <row r="4611" spans="1:14" ht="15.75" thickBot="1">
      <c r="A4611" s="33" t="str">
        <f ca="1">IF(C4611=Calculator!$H$27,"F",IF(Daily!D4611+Daily!H4611=0,IF(D4610+H4610&gt;0,"L",""),""))</f>
        <v/>
      </c>
      <c r="B4611" s="34">
        <v>4610</v>
      </c>
      <c r="C4611" s="19">
        <f t="shared" ref="C4611:C4674" ca="1" si="289">C4610+1</f>
        <v>50540</v>
      </c>
      <c r="D4611" s="29">
        <f t="shared" ca="1" si="287"/>
        <v>0</v>
      </c>
      <c r="E4611" s="29">
        <f ca="1">IF(C4611&lt;Calculator!$D$26,0,IF(DAY($C4611)=1,IF(D4611-Calculator!$G$24&gt;0,Calculator!$G$24,D4611),0))</f>
        <v>0</v>
      </c>
      <c r="F4611" s="29">
        <f ca="1">IF(E4611&gt;0,D4611*Calculator!$G$22/12,0)</f>
        <v>0</v>
      </c>
      <c r="G4611" s="29">
        <f ca="1">IF(E4611&gt;0,(IFERROR(-PMT(Calculator!$G$22/12,Calculator!$G$23*12,Calculator!$G$20),0))-F4611,0)</f>
        <v>0</v>
      </c>
      <c r="H4611" s="29">
        <f t="shared" ca="1" si="288"/>
        <v>0</v>
      </c>
      <c r="I4611" s="29">
        <f t="shared" ref="I4611:I4674" ca="1" si="290">H4611*J4611/365</f>
        <v>0</v>
      </c>
      <c r="J4611" s="30">
        <f>Calculator!$G$40</f>
        <v>6.5000000000000002E-2</v>
      </c>
      <c r="K4611" s="29">
        <f ca="1">IF(C4611&gt;=Calculator!$G$27,IF(DAY($C4611)=1,Calculator!$G$34/2,IF(DAY($C4611)=15,Calculator!$G$34/2,0)),0)</f>
        <v>4500</v>
      </c>
      <c r="L4611" s="29">
        <f ca="1">IF(DAY($C4611)=28,IF(H4611=0,0,Calculator!$G$35),0)</f>
        <v>0</v>
      </c>
      <c r="M4611" s="29">
        <f ca="1">IF(I4611&gt;0,IF(DAY($C4611)=1,SUM(INDIRECT("I"&amp;(ROW(C4610)-DAY(C4610))):I4610),0),0)</f>
        <v>0</v>
      </c>
      <c r="N4611" s="29">
        <f ca="1">IF(C4611&lt;Calculator!$G$27,0,IF(C4611=Calculator!$G$27,Calculator!$G$39,IF(H4611-K4611&lt;=0,IF(D4611&gt;Calculator!$G$39,IF(H4611-K4611+E4611+L4611+M4611+Calculator!$G$39&gt;Calculator!$G$39,Calculator!$G$39-(H4611+E4611+L4611+M4611-K4611),Calculator!$G$39),D4611),0)))</f>
        <v>0</v>
      </c>
    </row>
    <row r="4612" spans="1:14" ht="15.75" thickBot="1">
      <c r="A4612" s="33" t="str">
        <f ca="1">IF(C4612=Calculator!$H$27,"F",IF(Daily!D4612+Daily!H4612=0,IF(D4611+H4611&gt;0,"L",""),""))</f>
        <v/>
      </c>
      <c r="B4612" s="34">
        <v>4611</v>
      </c>
      <c r="C4612" s="19">
        <f t="shared" ca="1" si="289"/>
        <v>50541</v>
      </c>
      <c r="D4612" s="29">
        <f t="shared" ref="D4612:D4675" ca="1" si="291">IF(((D4611-G4611)-N4611)&lt;0,0,((D4611-G4611)-N4611))</f>
        <v>0</v>
      </c>
      <c r="E4612" s="29">
        <f ca="1">IF(C4612&lt;Calculator!$D$26,0,IF(DAY($C4612)=1,IF(D4612-Calculator!$G$24&gt;0,Calculator!$G$24,D4612),0))</f>
        <v>0</v>
      </c>
      <c r="F4612" s="29">
        <f ca="1">IF(E4612&gt;0,D4612*Calculator!$G$22/12,0)</f>
        <v>0</v>
      </c>
      <c r="G4612" s="29">
        <f ca="1">IF(E4612&gt;0,(IFERROR(-PMT(Calculator!$G$22/12,Calculator!$G$23*12,Calculator!$G$20),0))-F4612,0)</f>
        <v>0</v>
      </c>
      <c r="H4612" s="29">
        <f t="shared" ref="H4612:H4675" ca="1" si="292">IF((H4611-K4611+SUM(L4611:N4611)+E4611)&lt;0,0,(H4611-K4611+SUM(L4611:N4611)+E4611))</f>
        <v>0</v>
      </c>
      <c r="I4612" s="29">
        <f t="shared" ca="1" si="290"/>
        <v>0</v>
      </c>
      <c r="J4612" s="30">
        <f>Calculator!$G$40</f>
        <v>6.5000000000000002E-2</v>
      </c>
      <c r="K4612" s="29">
        <f ca="1">IF(C4612&gt;=Calculator!$G$27,IF(DAY($C4612)=1,Calculator!$G$34/2,IF(DAY($C4612)=15,Calculator!$G$34/2,0)),0)</f>
        <v>0</v>
      </c>
      <c r="L4612" s="29">
        <f ca="1">IF(DAY($C4612)=28,IF(H4612=0,0,Calculator!$G$35),0)</f>
        <v>0</v>
      </c>
      <c r="M4612" s="29">
        <f ca="1">IF(I4612&gt;0,IF(DAY($C4612)=1,SUM(INDIRECT("I"&amp;(ROW(C4611)-DAY(C4611))):I4611),0),0)</f>
        <v>0</v>
      </c>
      <c r="N4612" s="29">
        <f ca="1">IF(C4612&lt;Calculator!$G$27,0,IF(C4612=Calculator!$G$27,Calculator!$G$39,IF(H4612-K4612&lt;=0,IF(D4612&gt;Calculator!$G$39,IF(H4612-K4612+E4612+L4612+M4612+Calculator!$G$39&gt;Calculator!$G$39,Calculator!$G$39-(H4612+E4612+L4612+M4612-K4612),Calculator!$G$39),D4612),0)))</f>
        <v>0</v>
      </c>
    </row>
    <row r="4613" spans="1:14" ht="15.75" thickBot="1">
      <c r="A4613" s="33" t="str">
        <f ca="1">IF(C4613=Calculator!$H$27,"F",IF(Daily!D4613+Daily!H4613=0,IF(D4612+H4612&gt;0,"L",""),""))</f>
        <v/>
      </c>
      <c r="B4613" s="34">
        <v>4612</v>
      </c>
      <c r="C4613" s="19">
        <f t="shared" ca="1" si="289"/>
        <v>50542</v>
      </c>
      <c r="D4613" s="29">
        <f t="shared" ca="1" si="291"/>
        <v>0</v>
      </c>
      <c r="E4613" s="29">
        <f ca="1">IF(C4613&lt;Calculator!$D$26,0,IF(DAY($C4613)=1,IF(D4613-Calculator!$G$24&gt;0,Calculator!$G$24,D4613),0))</f>
        <v>0</v>
      </c>
      <c r="F4613" s="29">
        <f ca="1">IF(E4613&gt;0,D4613*Calculator!$G$22/12,0)</f>
        <v>0</v>
      </c>
      <c r="G4613" s="29">
        <f ca="1">IF(E4613&gt;0,(IFERROR(-PMT(Calculator!$G$22/12,Calculator!$G$23*12,Calculator!$G$20),0))-F4613,0)</f>
        <v>0</v>
      </c>
      <c r="H4613" s="29">
        <f t="shared" ca="1" si="292"/>
        <v>0</v>
      </c>
      <c r="I4613" s="29">
        <f t="shared" ca="1" si="290"/>
        <v>0</v>
      </c>
      <c r="J4613" s="30">
        <f>Calculator!$G$40</f>
        <v>6.5000000000000002E-2</v>
      </c>
      <c r="K4613" s="29">
        <f ca="1">IF(C4613&gt;=Calculator!$G$27,IF(DAY($C4613)=1,Calculator!$G$34/2,IF(DAY($C4613)=15,Calculator!$G$34/2,0)),0)</f>
        <v>0</v>
      </c>
      <c r="L4613" s="29">
        <f ca="1">IF(DAY($C4613)=28,IF(H4613=0,0,Calculator!$G$35),0)</f>
        <v>0</v>
      </c>
      <c r="M4613" s="29">
        <f ca="1">IF(I4613&gt;0,IF(DAY($C4613)=1,SUM(INDIRECT("I"&amp;(ROW(C4612)-DAY(C4612))):I4612),0),0)</f>
        <v>0</v>
      </c>
      <c r="N4613" s="29">
        <f ca="1">IF(C4613&lt;Calculator!$G$27,0,IF(C4613=Calculator!$G$27,Calculator!$G$39,IF(H4613-K4613&lt;=0,IF(D4613&gt;Calculator!$G$39,IF(H4613-K4613+E4613+L4613+M4613+Calculator!$G$39&gt;Calculator!$G$39,Calculator!$G$39-(H4613+E4613+L4613+M4613-K4613),Calculator!$G$39),D4613),0)))</f>
        <v>0</v>
      </c>
    </row>
    <row r="4614" spans="1:14" ht="15.75" thickBot="1">
      <c r="A4614" s="33" t="str">
        <f ca="1">IF(C4614=Calculator!$H$27,"F",IF(Daily!D4614+Daily!H4614=0,IF(D4613+H4613&gt;0,"L",""),""))</f>
        <v/>
      </c>
      <c r="B4614" s="34">
        <v>4613</v>
      </c>
      <c r="C4614" s="19">
        <f t="shared" ca="1" si="289"/>
        <v>50543</v>
      </c>
      <c r="D4614" s="29">
        <f t="shared" ca="1" si="291"/>
        <v>0</v>
      </c>
      <c r="E4614" s="29">
        <f ca="1">IF(C4614&lt;Calculator!$D$26,0,IF(DAY($C4614)=1,IF(D4614-Calculator!$G$24&gt;0,Calculator!$G$24,D4614),0))</f>
        <v>0</v>
      </c>
      <c r="F4614" s="29">
        <f ca="1">IF(E4614&gt;0,D4614*Calculator!$G$22/12,0)</f>
        <v>0</v>
      </c>
      <c r="G4614" s="29">
        <f ca="1">IF(E4614&gt;0,(IFERROR(-PMT(Calculator!$G$22/12,Calculator!$G$23*12,Calculator!$G$20),0))-F4614,0)</f>
        <v>0</v>
      </c>
      <c r="H4614" s="29">
        <f t="shared" ca="1" si="292"/>
        <v>0</v>
      </c>
      <c r="I4614" s="29">
        <f t="shared" ca="1" si="290"/>
        <v>0</v>
      </c>
      <c r="J4614" s="30">
        <f>Calculator!$G$40</f>
        <v>6.5000000000000002E-2</v>
      </c>
      <c r="K4614" s="29">
        <f ca="1">IF(C4614&gt;=Calculator!$G$27,IF(DAY($C4614)=1,Calculator!$G$34/2,IF(DAY($C4614)=15,Calculator!$G$34/2,0)),0)</f>
        <v>0</v>
      </c>
      <c r="L4614" s="29">
        <f ca="1">IF(DAY($C4614)=28,IF(H4614=0,0,Calculator!$G$35),0)</f>
        <v>0</v>
      </c>
      <c r="M4614" s="29">
        <f ca="1">IF(I4614&gt;0,IF(DAY($C4614)=1,SUM(INDIRECT("I"&amp;(ROW(C4613)-DAY(C4613))):I4613),0),0)</f>
        <v>0</v>
      </c>
      <c r="N4614" s="29">
        <f ca="1">IF(C4614&lt;Calculator!$G$27,0,IF(C4614=Calculator!$G$27,Calculator!$G$39,IF(H4614-K4614&lt;=0,IF(D4614&gt;Calculator!$G$39,IF(H4614-K4614+E4614+L4614+M4614+Calculator!$G$39&gt;Calculator!$G$39,Calculator!$G$39-(H4614+E4614+L4614+M4614-K4614),Calculator!$G$39),D4614),0)))</f>
        <v>0</v>
      </c>
    </row>
    <row r="4615" spans="1:14" ht="15.75" thickBot="1">
      <c r="A4615" s="33" t="str">
        <f ca="1">IF(C4615=Calculator!$H$27,"F",IF(Daily!D4615+Daily!H4615=0,IF(D4614+H4614&gt;0,"L",""),""))</f>
        <v/>
      </c>
      <c r="B4615" s="34">
        <v>4614</v>
      </c>
      <c r="C4615" s="19">
        <f t="shared" ca="1" si="289"/>
        <v>50544</v>
      </c>
      <c r="D4615" s="29">
        <f t="shared" ca="1" si="291"/>
        <v>0</v>
      </c>
      <c r="E4615" s="29">
        <f ca="1">IF(C4615&lt;Calculator!$D$26,0,IF(DAY($C4615)=1,IF(D4615-Calculator!$G$24&gt;0,Calculator!$G$24,D4615),0))</f>
        <v>0</v>
      </c>
      <c r="F4615" s="29">
        <f ca="1">IF(E4615&gt;0,D4615*Calculator!$G$22/12,0)</f>
        <v>0</v>
      </c>
      <c r="G4615" s="29">
        <f ca="1">IF(E4615&gt;0,(IFERROR(-PMT(Calculator!$G$22/12,Calculator!$G$23*12,Calculator!$G$20),0))-F4615,0)</f>
        <v>0</v>
      </c>
      <c r="H4615" s="29">
        <f t="shared" ca="1" si="292"/>
        <v>0</v>
      </c>
      <c r="I4615" s="29">
        <f t="shared" ca="1" si="290"/>
        <v>0</v>
      </c>
      <c r="J4615" s="30">
        <f>Calculator!$G$40</f>
        <v>6.5000000000000002E-2</v>
      </c>
      <c r="K4615" s="29">
        <f ca="1">IF(C4615&gt;=Calculator!$G$27,IF(DAY($C4615)=1,Calculator!$G$34/2,IF(DAY($C4615)=15,Calculator!$G$34/2,0)),0)</f>
        <v>0</v>
      </c>
      <c r="L4615" s="29">
        <f ca="1">IF(DAY($C4615)=28,IF(H4615=0,0,Calculator!$G$35),0)</f>
        <v>0</v>
      </c>
      <c r="M4615" s="29">
        <f ca="1">IF(I4615&gt;0,IF(DAY($C4615)=1,SUM(INDIRECT("I"&amp;(ROW(C4614)-DAY(C4614))):I4614),0),0)</f>
        <v>0</v>
      </c>
      <c r="N4615" s="29">
        <f ca="1">IF(C4615&lt;Calculator!$G$27,0,IF(C4615=Calculator!$G$27,Calculator!$G$39,IF(H4615-K4615&lt;=0,IF(D4615&gt;Calculator!$G$39,IF(H4615-K4615+E4615+L4615+M4615+Calculator!$G$39&gt;Calculator!$G$39,Calculator!$G$39-(H4615+E4615+L4615+M4615-K4615),Calculator!$G$39),D4615),0)))</f>
        <v>0</v>
      </c>
    </row>
    <row r="4616" spans="1:14" ht="15.75" thickBot="1">
      <c r="A4616" s="33" t="str">
        <f ca="1">IF(C4616=Calculator!$H$27,"F",IF(Daily!D4616+Daily!H4616=0,IF(D4615+H4615&gt;0,"L",""),""))</f>
        <v/>
      </c>
      <c r="B4616" s="34">
        <v>4615</v>
      </c>
      <c r="C4616" s="19">
        <f t="shared" ca="1" si="289"/>
        <v>50545</v>
      </c>
      <c r="D4616" s="29">
        <f t="shared" ca="1" si="291"/>
        <v>0</v>
      </c>
      <c r="E4616" s="29">
        <f ca="1">IF(C4616&lt;Calculator!$D$26,0,IF(DAY($C4616)=1,IF(D4616-Calculator!$G$24&gt;0,Calculator!$G$24,D4616),0))</f>
        <v>0</v>
      </c>
      <c r="F4616" s="29">
        <f ca="1">IF(E4616&gt;0,D4616*Calculator!$G$22/12,0)</f>
        <v>0</v>
      </c>
      <c r="G4616" s="29">
        <f ca="1">IF(E4616&gt;0,(IFERROR(-PMT(Calculator!$G$22/12,Calculator!$G$23*12,Calculator!$G$20),0))-F4616,0)</f>
        <v>0</v>
      </c>
      <c r="H4616" s="29">
        <f t="shared" ca="1" si="292"/>
        <v>0</v>
      </c>
      <c r="I4616" s="29">
        <f t="shared" ca="1" si="290"/>
        <v>0</v>
      </c>
      <c r="J4616" s="30">
        <f>Calculator!$G$40</f>
        <v>6.5000000000000002E-2</v>
      </c>
      <c r="K4616" s="29">
        <f ca="1">IF(C4616&gt;=Calculator!$G$27,IF(DAY($C4616)=1,Calculator!$G$34/2,IF(DAY($C4616)=15,Calculator!$G$34/2,0)),0)</f>
        <v>0</v>
      </c>
      <c r="L4616" s="29">
        <f ca="1">IF(DAY($C4616)=28,IF(H4616=0,0,Calculator!$G$35),0)</f>
        <v>0</v>
      </c>
      <c r="M4616" s="29">
        <f ca="1">IF(I4616&gt;0,IF(DAY($C4616)=1,SUM(INDIRECT("I"&amp;(ROW(C4615)-DAY(C4615))):I4615),0),0)</f>
        <v>0</v>
      </c>
      <c r="N4616" s="29">
        <f ca="1">IF(C4616&lt;Calculator!$G$27,0,IF(C4616=Calculator!$G$27,Calculator!$G$39,IF(H4616-K4616&lt;=0,IF(D4616&gt;Calculator!$G$39,IF(H4616-K4616+E4616+L4616+M4616+Calculator!$G$39&gt;Calculator!$G$39,Calculator!$G$39-(H4616+E4616+L4616+M4616-K4616),Calculator!$G$39),D4616),0)))</f>
        <v>0</v>
      </c>
    </row>
    <row r="4617" spans="1:14" ht="15.75" thickBot="1">
      <c r="A4617" s="33" t="str">
        <f ca="1">IF(C4617=Calculator!$H$27,"F",IF(Daily!D4617+Daily!H4617=0,IF(D4616+H4616&gt;0,"L",""),""))</f>
        <v/>
      </c>
      <c r="B4617" s="34">
        <v>4616</v>
      </c>
      <c r="C4617" s="19">
        <f t="shared" ca="1" si="289"/>
        <v>50546</v>
      </c>
      <c r="D4617" s="29">
        <f t="shared" ca="1" si="291"/>
        <v>0</v>
      </c>
      <c r="E4617" s="29">
        <f ca="1">IF(C4617&lt;Calculator!$D$26,0,IF(DAY($C4617)=1,IF(D4617-Calculator!$G$24&gt;0,Calculator!$G$24,D4617),0))</f>
        <v>0</v>
      </c>
      <c r="F4617" s="29">
        <f ca="1">IF(E4617&gt;0,D4617*Calculator!$G$22/12,0)</f>
        <v>0</v>
      </c>
      <c r="G4617" s="29">
        <f ca="1">IF(E4617&gt;0,(IFERROR(-PMT(Calculator!$G$22/12,Calculator!$G$23*12,Calculator!$G$20),0))-F4617,0)</f>
        <v>0</v>
      </c>
      <c r="H4617" s="29">
        <f t="shared" ca="1" si="292"/>
        <v>0</v>
      </c>
      <c r="I4617" s="29">
        <f t="shared" ca="1" si="290"/>
        <v>0</v>
      </c>
      <c r="J4617" s="30">
        <f>Calculator!$G$40</f>
        <v>6.5000000000000002E-2</v>
      </c>
      <c r="K4617" s="29">
        <f ca="1">IF(C4617&gt;=Calculator!$G$27,IF(DAY($C4617)=1,Calculator!$G$34/2,IF(DAY($C4617)=15,Calculator!$G$34/2,0)),0)</f>
        <v>0</v>
      </c>
      <c r="L4617" s="29">
        <f ca="1">IF(DAY($C4617)=28,IF(H4617=0,0,Calculator!$G$35),0)</f>
        <v>0</v>
      </c>
      <c r="M4617" s="29">
        <f ca="1">IF(I4617&gt;0,IF(DAY($C4617)=1,SUM(INDIRECT("I"&amp;(ROW(C4616)-DAY(C4616))):I4616),0),0)</f>
        <v>0</v>
      </c>
      <c r="N4617" s="29">
        <f ca="1">IF(C4617&lt;Calculator!$G$27,0,IF(C4617=Calculator!$G$27,Calculator!$G$39,IF(H4617-K4617&lt;=0,IF(D4617&gt;Calculator!$G$39,IF(H4617-K4617+E4617+L4617+M4617+Calculator!$G$39&gt;Calculator!$G$39,Calculator!$G$39-(H4617+E4617+L4617+M4617-K4617),Calculator!$G$39),D4617),0)))</f>
        <v>0</v>
      </c>
    </row>
    <row r="4618" spans="1:14" ht="15.75" thickBot="1">
      <c r="A4618" s="33" t="str">
        <f ca="1">IF(C4618=Calculator!$H$27,"F",IF(Daily!D4618+Daily!H4618=0,IF(D4617+H4617&gt;0,"L",""),""))</f>
        <v/>
      </c>
      <c r="B4618" s="34">
        <v>4617</v>
      </c>
      <c r="C4618" s="19">
        <f t="shared" ca="1" si="289"/>
        <v>50547</v>
      </c>
      <c r="D4618" s="29">
        <f t="shared" ca="1" si="291"/>
        <v>0</v>
      </c>
      <c r="E4618" s="29">
        <f ca="1">IF(C4618&lt;Calculator!$D$26,0,IF(DAY($C4618)=1,IF(D4618-Calculator!$G$24&gt;0,Calculator!$G$24,D4618),0))</f>
        <v>0</v>
      </c>
      <c r="F4618" s="29">
        <f ca="1">IF(E4618&gt;0,D4618*Calculator!$G$22/12,0)</f>
        <v>0</v>
      </c>
      <c r="G4618" s="29">
        <f ca="1">IF(E4618&gt;0,(IFERROR(-PMT(Calculator!$G$22/12,Calculator!$G$23*12,Calculator!$G$20),0))-F4618,0)</f>
        <v>0</v>
      </c>
      <c r="H4618" s="29">
        <f t="shared" ca="1" si="292"/>
        <v>0</v>
      </c>
      <c r="I4618" s="29">
        <f t="shared" ca="1" si="290"/>
        <v>0</v>
      </c>
      <c r="J4618" s="30">
        <f>Calculator!$G$40</f>
        <v>6.5000000000000002E-2</v>
      </c>
      <c r="K4618" s="29">
        <f ca="1">IF(C4618&gt;=Calculator!$G$27,IF(DAY($C4618)=1,Calculator!$G$34/2,IF(DAY($C4618)=15,Calculator!$G$34/2,0)),0)</f>
        <v>0</v>
      </c>
      <c r="L4618" s="29">
        <f ca="1">IF(DAY($C4618)=28,IF(H4618=0,0,Calculator!$G$35),0)</f>
        <v>0</v>
      </c>
      <c r="M4618" s="29">
        <f ca="1">IF(I4618&gt;0,IF(DAY($C4618)=1,SUM(INDIRECT("I"&amp;(ROW(C4617)-DAY(C4617))):I4617),0),0)</f>
        <v>0</v>
      </c>
      <c r="N4618" s="29">
        <f ca="1">IF(C4618&lt;Calculator!$G$27,0,IF(C4618=Calculator!$G$27,Calculator!$G$39,IF(H4618-K4618&lt;=0,IF(D4618&gt;Calculator!$G$39,IF(H4618-K4618+E4618+L4618+M4618+Calculator!$G$39&gt;Calculator!$G$39,Calculator!$G$39-(H4618+E4618+L4618+M4618-K4618),Calculator!$G$39),D4618),0)))</f>
        <v>0</v>
      </c>
    </row>
    <row r="4619" spans="1:14" ht="15.75" thickBot="1">
      <c r="A4619" s="33" t="str">
        <f ca="1">IF(C4619=Calculator!$H$27,"F",IF(Daily!D4619+Daily!H4619=0,IF(D4618+H4618&gt;0,"L",""),""))</f>
        <v/>
      </c>
      <c r="B4619" s="34">
        <v>4618</v>
      </c>
      <c r="C4619" s="19">
        <f t="shared" ca="1" si="289"/>
        <v>50548</v>
      </c>
      <c r="D4619" s="29">
        <f t="shared" ca="1" si="291"/>
        <v>0</v>
      </c>
      <c r="E4619" s="29">
        <f ca="1">IF(C4619&lt;Calculator!$D$26,0,IF(DAY($C4619)=1,IF(D4619-Calculator!$G$24&gt;0,Calculator!$G$24,D4619),0))</f>
        <v>0</v>
      </c>
      <c r="F4619" s="29">
        <f ca="1">IF(E4619&gt;0,D4619*Calculator!$G$22/12,0)</f>
        <v>0</v>
      </c>
      <c r="G4619" s="29">
        <f ca="1">IF(E4619&gt;0,(IFERROR(-PMT(Calculator!$G$22/12,Calculator!$G$23*12,Calculator!$G$20),0))-F4619,0)</f>
        <v>0</v>
      </c>
      <c r="H4619" s="29">
        <f t="shared" ca="1" si="292"/>
        <v>0</v>
      </c>
      <c r="I4619" s="29">
        <f t="shared" ca="1" si="290"/>
        <v>0</v>
      </c>
      <c r="J4619" s="30">
        <f>Calculator!$G$40</f>
        <v>6.5000000000000002E-2</v>
      </c>
      <c r="K4619" s="29">
        <f ca="1">IF(C4619&gt;=Calculator!$G$27,IF(DAY($C4619)=1,Calculator!$G$34/2,IF(DAY($C4619)=15,Calculator!$G$34/2,0)),0)</f>
        <v>0</v>
      </c>
      <c r="L4619" s="29">
        <f ca="1">IF(DAY($C4619)=28,IF(H4619=0,0,Calculator!$G$35),0)</f>
        <v>0</v>
      </c>
      <c r="M4619" s="29">
        <f ca="1">IF(I4619&gt;0,IF(DAY($C4619)=1,SUM(INDIRECT("I"&amp;(ROW(C4618)-DAY(C4618))):I4618),0),0)</f>
        <v>0</v>
      </c>
      <c r="N4619" s="29">
        <f ca="1">IF(C4619&lt;Calculator!$G$27,0,IF(C4619=Calculator!$G$27,Calculator!$G$39,IF(H4619-K4619&lt;=0,IF(D4619&gt;Calculator!$G$39,IF(H4619-K4619+E4619+L4619+M4619+Calculator!$G$39&gt;Calculator!$G$39,Calculator!$G$39-(H4619+E4619+L4619+M4619-K4619),Calculator!$G$39),D4619),0)))</f>
        <v>0</v>
      </c>
    </row>
    <row r="4620" spans="1:14" ht="15.75" thickBot="1">
      <c r="A4620" s="33" t="str">
        <f ca="1">IF(C4620=Calculator!$H$27,"F",IF(Daily!D4620+Daily!H4620=0,IF(D4619+H4619&gt;0,"L",""),""))</f>
        <v/>
      </c>
      <c r="B4620" s="34">
        <v>4619</v>
      </c>
      <c r="C4620" s="19">
        <f t="shared" ca="1" si="289"/>
        <v>50549</v>
      </c>
      <c r="D4620" s="29">
        <f t="shared" ca="1" si="291"/>
        <v>0</v>
      </c>
      <c r="E4620" s="29">
        <f ca="1">IF(C4620&lt;Calculator!$D$26,0,IF(DAY($C4620)=1,IF(D4620-Calculator!$G$24&gt;0,Calculator!$G$24,D4620),0))</f>
        <v>0</v>
      </c>
      <c r="F4620" s="29">
        <f ca="1">IF(E4620&gt;0,D4620*Calculator!$G$22/12,0)</f>
        <v>0</v>
      </c>
      <c r="G4620" s="29">
        <f ca="1">IF(E4620&gt;0,(IFERROR(-PMT(Calculator!$G$22/12,Calculator!$G$23*12,Calculator!$G$20),0))-F4620,0)</f>
        <v>0</v>
      </c>
      <c r="H4620" s="29">
        <f t="shared" ca="1" si="292"/>
        <v>0</v>
      </c>
      <c r="I4620" s="29">
        <f t="shared" ca="1" si="290"/>
        <v>0</v>
      </c>
      <c r="J4620" s="30">
        <f>Calculator!$G$40</f>
        <v>6.5000000000000002E-2</v>
      </c>
      <c r="K4620" s="29">
        <f ca="1">IF(C4620&gt;=Calculator!$G$27,IF(DAY($C4620)=1,Calculator!$G$34/2,IF(DAY($C4620)=15,Calculator!$G$34/2,0)),0)</f>
        <v>0</v>
      </c>
      <c r="L4620" s="29">
        <f ca="1">IF(DAY($C4620)=28,IF(H4620=0,0,Calculator!$G$35),0)</f>
        <v>0</v>
      </c>
      <c r="M4620" s="29">
        <f ca="1">IF(I4620&gt;0,IF(DAY($C4620)=1,SUM(INDIRECT("I"&amp;(ROW(C4619)-DAY(C4619))):I4619),0),0)</f>
        <v>0</v>
      </c>
      <c r="N4620" s="29">
        <f ca="1">IF(C4620&lt;Calculator!$G$27,0,IF(C4620=Calculator!$G$27,Calculator!$G$39,IF(H4620-K4620&lt;=0,IF(D4620&gt;Calculator!$G$39,IF(H4620-K4620+E4620+L4620+M4620+Calculator!$G$39&gt;Calculator!$G$39,Calculator!$G$39-(H4620+E4620+L4620+M4620-K4620),Calculator!$G$39),D4620),0)))</f>
        <v>0</v>
      </c>
    </row>
    <row r="4621" spans="1:14" ht="15.75" thickBot="1">
      <c r="A4621" s="33" t="str">
        <f ca="1">IF(C4621=Calculator!$H$27,"F",IF(Daily!D4621+Daily!H4621=0,IF(D4620+H4620&gt;0,"L",""),""))</f>
        <v/>
      </c>
      <c r="B4621" s="34">
        <v>4620</v>
      </c>
      <c r="C4621" s="19">
        <f t="shared" ca="1" si="289"/>
        <v>50550</v>
      </c>
      <c r="D4621" s="29">
        <f t="shared" ca="1" si="291"/>
        <v>0</v>
      </c>
      <c r="E4621" s="29">
        <f ca="1">IF(C4621&lt;Calculator!$D$26,0,IF(DAY($C4621)=1,IF(D4621-Calculator!$G$24&gt;0,Calculator!$G$24,D4621),0))</f>
        <v>0</v>
      </c>
      <c r="F4621" s="29">
        <f ca="1">IF(E4621&gt;0,D4621*Calculator!$G$22/12,0)</f>
        <v>0</v>
      </c>
      <c r="G4621" s="29">
        <f ca="1">IF(E4621&gt;0,(IFERROR(-PMT(Calculator!$G$22/12,Calculator!$G$23*12,Calculator!$G$20),0))-F4621,0)</f>
        <v>0</v>
      </c>
      <c r="H4621" s="29">
        <f t="shared" ca="1" si="292"/>
        <v>0</v>
      </c>
      <c r="I4621" s="29">
        <f t="shared" ca="1" si="290"/>
        <v>0</v>
      </c>
      <c r="J4621" s="30">
        <f>Calculator!$G$40</f>
        <v>6.5000000000000002E-2</v>
      </c>
      <c r="K4621" s="29">
        <f ca="1">IF(C4621&gt;=Calculator!$G$27,IF(DAY($C4621)=1,Calculator!$G$34/2,IF(DAY($C4621)=15,Calculator!$G$34/2,0)),0)</f>
        <v>0</v>
      </c>
      <c r="L4621" s="29">
        <f ca="1">IF(DAY($C4621)=28,IF(H4621=0,0,Calculator!$G$35),0)</f>
        <v>0</v>
      </c>
      <c r="M4621" s="29">
        <f ca="1">IF(I4621&gt;0,IF(DAY($C4621)=1,SUM(INDIRECT("I"&amp;(ROW(C4620)-DAY(C4620))):I4620),0),0)</f>
        <v>0</v>
      </c>
      <c r="N4621" s="29">
        <f ca="1">IF(C4621&lt;Calculator!$G$27,0,IF(C4621=Calculator!$G$27,Calculator!$G$39,IF(H4621-K4621&lt;=0,IF(D4621&gt;Calculator!$G$39,IF(H4621-K4621+E4621+L4621+M4621+Calculator!$G$39&gt;Calculator!$G$39,Calculator!$G$39-(H4621+E4621+L4621+M4621-K4621),Calculator!$G$39),D4621),0)))</f>
        <v>0</v>
      </c>
    </row>
    <row r="4622" spans="1:14" ht="15.75" thickBot="1">
      <c r="A4622" s="33" t="str">
        <f ca="1">IF(C4622=Calculator!$H$27,"F",IF(Daily!D4622+Daily!H4622=0,IF(D4621+H4621&gt;0,"L",""),""))</f>
        <v/>
      </c>
      <c r="B4622" s="34">
        <v>4621</v>
      </c>
      <c r="C4622" s="19">
        <f t="shared" ca="1" si="289"/>
        <v>50551</v>
      </c>
      <c r="D4622" s="29">
        <f t="shared" ca="1" si="291"/>
        <v>0</v>
      </c>
      <c r="E4622" s="29">
        <f ca="1">IF(C4622&lt;Calculator!$D$26,0,IF(DAY($C4622)=1,IF(D4622-Calculator!$G$24&gt;0,Calculator!$G$24,D4622),0))</f>
        <v>0</v>
      </c>
      <c r="F4622" s="29">
        <f ca="1">IF(E4622&gt;0,D4622*Calculator!$G$22/12,0)</f>
        <v>0</v>
      </c>
      <c r="G4622" s="29">
        <f ca="1">IF(E4622&gt;0,(IFERROR(-PMT(Calculator!$G$22/12,Calculator!$G$23*12,Calculator!$G$20),0))-F4622,0)</f>
        <v>0</v>
      </c>
      <c r="H4622" s="29">
        <f t="shared" ca="1" si="292"/>
        <v>0</v>
      </c>
      <c r="I4622" s="29">
        <f t="shared" ca="1" si="290"/>
        <v>0</v>
      </c>
      <c r="J4622" s="30">
        <f>Calculator!$G$40</f>
        <v>6.5000000000000002E-2</v>
      </c>
      <c r="K4622" s="29">
        <f ca="1">IF(C4622&gt;=Calculator!$G$27,IF(DAY($C4622)=1,Calculator!$G$34/2,IF(DAY($C4622)=15,Calculator!$G$34/2,0)),0)</f>
        <v>0</v>
      </c>
      <c r="L4622" s="29">
        <f ca="1">IF(DAY($C4622)=28,IF(H4622=0,0,Calculator!$G$35),0)</f>
        <v>0</v>
      </c>
      <c r="M4622" s="29">
        <f ca="1">IF(I4622&gt;0,IF(DAY($C4622)=1,SUM(INDIRECT("I"&amp;(ROW(C4621)-DAY(C4621))):I4621),0),0)</f>
        <v>0</v>
      </c>
      <c r="N4622" s="29">
        <f ca="1">IF(C4622&lt;Calculator!$G$27,0,IF(C4622=Calculator!$G$27,Calculator!$G$39,IF(H4622-K4622&lt;=0,IF(D4622&gt;Calculator!$G$39,IF(H4622-K4622+E4622+L4622+M4622+Calculator!$G$39&gt;Calculator!$G$39,Calculator!$G$39-(H4622+E4622+L4622+M4622-K4622),Calculator!$G$39),D4622),0)))</f>
        <v>0</v>
      </c>
    </row>
    <row r="4623" spans="1:14" ht="15.75" thickBot="1">
      <c r="A4623" s="33" t="str">
        <f ca="1">IF(C4623=Calculator!$H$27,"F",IF(Daily!D4623+Daily!H4623=0,IF(D4622+H4622&gt;0,"L",""),""))</f>
        <v/>
      </c>
      <c r="B4623" s="34">
        <v>4622</v>
      </c>
      <c r="C4623" s="19">
        <f t="shared" ca="1" si="289"/>
        <v>50552</v>
      </c>
      <c r="D4623" s="29">
        <f t="shared" ca="1" si="291"/>
        <v>0</v>
      </c>
      <c r="E4623" s="29">
        <f ca="1">IF(C4623&lt;Calculator!$D$26,0,IF(DAY($C4623)=1,IF(D4623-Calculator!$G$24&gt;0,Calculator!$G$24,D4623),0))</f>
        <v>0</v>
      </c>
      <c r="F4623" s="29">
        <f ca="1">IF(E4623&gt;0,D4623*Calculator!$G$22/12,0)</f>
        <v>0</v>
      </c>
      <c r="G4623" s="29">
        <f ca="1">IF(E4623&gt;0,(IFERROR(-PMT(Calculator!$G$22/12,Calculator!$G$23*12,Calculator!$G$20),0))-F4623,0)</f>
        <v>0</v>
      </c>
      <c r="H4623" s="29">
        <f t="shared" ca="1" si="292"/>
        <v>0</v>
      </c>
      <c r="I4623" s="29">
        <f t="shared" ca="1" si="290"/>
        <v>0</v>
      </c>
      <c r="J4623" s="30">
        <f>Calculator!$G$40</f>
        <v>6.5000000000000002E-2</v>
      </c>
      <c r="K4623" s="29">
        <f ca="1">IF(C4623&gt;=Calculator!$G$27,IF(DAY($C4623)=1,Calculator!$G$34/2,IF(DAY($C4623)=15,Calculator!$G$34/2,0)),0)</f>
        <v>0</v>
      </c>
      <c r="L4623" s="29">
        <f ca="1">IF(DAY($C4623)=28,IF(H4623=0,0,Calculator!$G$35),0)</f>
        <v>0</v>
      </c>
      <c r="M4623" s="29">
        <f ca="1">IF(I4623&gt;0,IF(DAY($C4623)=1,SUM(INDIRECT("I"&amp;(ROW(C4622)-DAY(C4622))):I4622),0),0)</f>
        <v>0</v>
      </c>
      <c r="N4623" s="29">
        <f ca="1">IF(C4623&lt;Calculator!$G$27,0,IF(C4623=Calculator!$G$27,Calculator!$G$39,IF(H4623-K4623&lt;=0,IF(D4623&gt;Calculator!$G$39,IF(H4623-K4623+E4623+L4623+M4623+Calculator!$G$39&gt;Calculator!$G$39,Calculator!$G$39-(H4623+E4623+L4623+M4623-K4623),Calculator!$G$39),D4623),0)))</f>
        <v>0</v>
      </c>
    </row>
    <row r="4624" spans="1:14" ht="15.75" thickBot="1">
      <c r="A4624" s="33" t="str">
        <f ca="1">IF(C4624=Calculator!$H$27,"F",IF(Daily!D4624+Daily!H4624=0,IF(D4623+H4623&gt;0,"L",""),""))</f>
        <v/>
      </c>
      <c r="B4624" s="34">
        <v>4623</v>
      </c>
      <c r="C4624" s="19">
        <f t="shared" ca="1" si="289"/>
        <v>50553</v>
      </c>
      <c r="D4624" s="29">
        <f t="shared" ca="1" si="291"/>
        <v>0</v>
      </c>
      <c r="E4624" s="29">
        <f ca="1">IF(C4624&lt;Calculator!$D$26,0,IF(DAY($C4624)=1,IF(D4624-Calculator!$G$24&gt;0,Calculator!$G$24,D4624),0))</f>
        <v>0</v>
      </c>
      <c r="F4624" s="29">
        <f ca="1">IF(E4624&gt;0,D4624*Calculator!$G$22/12,0)</f>
        <v>0</v>
      </c>
      <c r="G4624" s="29">
        <f ca="1">IF(E4624&gt;0,(IFERROR(-PMT(Calculator!$G$22/12,Calculator!$G$23*12,Calculator!$G$20),0))-F4624,0)</f>
        <v>0</v>
      </c>
      <c r="H4624" s="29">
        <f t="shared" ca="1" si="292"/>
        <v>0</v>
      </c>
      <c r="I4624" s="29">
        <f t="shared" ca="1" si="290"/>
        <v>0</v>
      </c>
      <c r="J4624" s="30">
        <f>Calculator!$G$40</f>
        <v>6.5000000000000002E-2</v>
      </c>
      <c r="K4624" s="29">
        <f ca="1">IF(C4624&gt;=Calculator!$G$27,IF(DAY($C4624)=1,Calculator!$G$34/2,IF(DAY($C4624)=15,Calculator!$G$34/2,0)),0)</f>
        <v>0</v>
      </c>
      <c r="L4624" s="29">
        <f ca="1">IF(DAY($C4624)=28,IF(H4624=0,0,Calculator!$G$35),0)</f>
        <v>0</v>
      </c>
      <c r="M4624" s="29">
        <f ca="1">IF(I4624&gt;0,IF(DAY($C4624)=1,SUM(INDIRECT("I"&amp;(ROW(C4623)-DAY(C4623))):I4623),0),0)</f>
        <v>0</v>
      </c>
      <c r="N4624" s="29">
        <f ca="1">IF(C4624&lt;Calculator!$G$27,0,IF(C4624=Calculator!$G$27,Calculator!$G$39,IF(H4624-K4624&lt;=0,IF(D4624&gt;Calculator!$G$39,IF(H4624-K4624+E4624+L4624+M4624+Calculator!$G$39&gt;Calculator!$G$39,Calculator!$G$39-(H4624+E4624+L4624+M4624-K4624),Calculator!$G$39),D4624),0)))</f>
        <v>0</v>
      </c>
    </row>
    <row r="4625" spans="1:14" ht="15.75" thickBot="1">
      <c r="A4625" s="33" t="str">
        <f ca="1">IF(C4625=Calculator!$H$27,"F",IF(Daily!D4625+Daily!H4625=0,IF(D4624+H4624&gt;0,"L",""),""))</f>
        <v/>
      </c>
      <c r="B4625" s="34">
        <v>4624</v>
      </c>
      <c r="C4625" s="19">
        <f t="shared" ca="1" si="289"/>
        <v>50554</v>
      </c>
      <c r="D4625" s="29">
        <f t="shared" ca="1" si="291"/>
        <v>0</v>
      </c>
      <c r="E4625" s="29">
        <f ca="1">IF(C4625&lt;Calculator!$D$26,0,IF(DAY($C4625)=1,IF(D4625-Calculator!$G$24&gt;0,Calculator!$G$24,D4625),0))</f>
        <v>0</v>
      </c>
      <c r="F4625" s="29">
        <f ca="1">IF(E4625&gt;0,D4625*Calculator!$G$22/12,0)</f>
        <v>0</v>
      </c>
      <c r="G4625" s="29">
        <f ca="1">IF(E4625&gt;0,(IFERROR(-PMT(Calculator!$G$22/12,Calculator!$G$23*12,Calculator!$G$20),0))-F4625,0)</f>
        <v>0</v>
      </c>
      <c r="H4625" s="29">
        <f t="shared" ca="1" si="292"/>
        <v>0</v>
      </c>
      <c r="I4625" s="29">
        <f t="shared" ca="1" si="290"/>
        <v>0</v>
      </c>
      <c r="J4625" s="30">
        <f>Calculator!$G$40</f>
        <v>6.5000000000000002E-2</v>
      </c>
      <c r="K4625" s="29">
        <f ca="1">IF(C4625&gt;=Calculator!$G$27,IF(DAY($C4625)=1,Calculator!$G$34/2,IF(DAY($C4625)=15,Calculator!$G$34/2,0)),0)</f>
        <v>0</v>
      </c>
      <c r="L4625" s="29">
        <f ca="1">IF(DAY($C4625)=28,IF(H4625=0,0,Calculator!$G$35),0)</f>
        <v>0</v>
      </c>
      <c r="M4625" s="29">
        <f ca="1">IF(I4625&gt;0,IF(DAY($C4625)=1,SUM(INDIRECT("I"&amp;(ROW(C4624)-DAY(C4624))):I4624),0),0)</f>
        <v>0</v>
      </c>
      <c r="N4625" s="29">
        <f ca="1">IF(C4625&lt;Calculator!$G$27,0,IF(C4625=Calculator!$G$27,Calculator!$G$39,IF(H4625-K4625&lt;=0,IF(D4625&gt;Calculator!$G$39,IF(H4625-K4625+E4625+L4625+M4625+Calculator!$G$39&gt;Calculator!$G$39,Calculator!$G$39-(H4625+E4625+L4625+M4625-K4625),Calculator!$G$39),D4625),0)))</f>
        <v>0</v>
      </c>
    </row>
    <row r="4626" spans="1:14" ht="15.75" thickBot="1">
      <c r="A4626" s="33" t="str">
        <f ca="1">IF(C4626=Calculator!$H$27,"F",IF(Daily!D4626+Daily!H4626=0,IF(D4625+H4625&gt;0,"L",""),""))</f>
        <v/>
      </c>
      <c r="B4626" s="34">
        <v>4625</v>
      </c>
      <c r="C4626" s="19">
        <f t="shared" ca="1" si="289"/>
        <v>50555</v>
      </c>
      <c r="D4626" s="29">
        <f t="shared" ca="1" si="291"/>
        <v>0</v>
      </c>
      <c r="E4626" s="29">
        <f ca="1">IF(C4626&lt;Calculator!$D$26,0,IF(DAY($C4626)=1,IF(D4626-Calculator!$G$24&gt;0,Calculator!$G$24,D4626),0))</f>
        <v>0</v>
      </c>
      <c r="F4626" s="29">
        <f ca="1">IF(E4626&gt;0,D4626*Calculator!$G$22/12,0)</f>
        <v>0</v>
      </c>
      <c r="G4626" s="29">
        <f ca="1">IF(E4626&gt;0,(IFERROR(-PMT(Calculator!$G$22/12,Calculator!$G$23*12,Calculator!$G$20),0))-F4626,0)</f>
        <v>0</v>
      </c>
      <c r="H4626" s="29">
        <f t="shared" ca="1" si="292"/>
        <v>0</v>
      </c>
      <c r="I4626" s="29">
        <f t="shared" ca="1" si="290"/>
        <v>0</v>
      </c>
      <c r="J4626" s="30">
        <f>Calculator!$G$40</f>
        <v>6.5000000000000002E-2</v>
      </c>
      <c r="K4626" s="29">
        <f ca="1">IF(C4626&gt;=Calculator!$G$27,IF(DAY($C4626)=1,Calculator!$G$34/2,IF(DAY($C4626)=15,Calculator!$G$34/2,0)),0)</f>
        <v>0</v>
      </c>
      <c r="L4626" s="29">
        <f ca="1">IF(DAY($C4626)=28,IF(H4626=0,0,Calculator!$G$35),0)</f>
        <v>0</v>
      </c>
      <c r="M4626" s="29">
        <f ca="1">IF(I4626&gt;0,IF(DAY($C4626)=1,SUM(INDIRECT("I"&amp;(ROW(C4625)-DAY(C4625))):I4625),0),0)</f>
        <v>0</v>
      </c>
      <c r="N4626" s="29">
        <f ca="1">IF(C4626&lt;Calculator!$G$27,0,IF(C4626=Calculator!$G$27,Calculator!$G$39,IF(H4626-K4626&lt;=0,IF(D4626&gt;Calculator!$G$39,IF(H4626-K4626+E4626+L4626+M4626+Calculator!$G$39&gt;Calculator!$G$39,Calculator!$G$39-(H4626+E4626+L4626+M4626-K4626),Calculator!$G$39),D4626),0)))</f>
        <v>0</v>
      </c>
    </row>
    <row r="4627" spans="1:14" ht="15.75" thickBot="1">
      <c r="A4627" s="33" t="str">
        <f ca="1">IF(C4627=Calculator!$H$27,"F",IF(Daily!D4627+Daily!H4627=0,IF(D4626+H4626&gt;0,"L",""),""))</f>
        <v/>
      </c>
      <c r="B4627" s="34">
        <v>4626</v>
      </c>
      <c r="C4627" s="19">
        <f t="shared" ca="1" si="289"/>
        <v>50556</v>
      </c>
      <c r="D4627" s="29">
        <f t="shared" ca="1" si="291"/>
        <v>0</v>
      </c>
      <c r="E4627" s="29">
        <f ca="1">IF(C4627&lt;Calculator!$D$26,0,IF(DAY($C4627)=1,IF(D4627-Calculator!$G$24&gt;0,Calculator!$G$24,D4627),0))</f>
        <v>0</v>
      </c>
      <c r="F4627" s="29">
        <f ca="1">IF(E4627&gt;0,D4627*Calculator!$G$22/12,0)</f>
        <v>0</v>
      </c>
      <c r="G4627" s="29">
        <f ca="1">IF(E4627&gt;0,(IFERROR(-PMT(Calculator!$G$22/12,Calculator!$G$23*12,Calculator!$G$20),0))-F4627,0)</f>
        <v>0</v>
      </c>
      <c r="H4627" s="29">
        <f t="shared" ca="1" si="292"/>
        <v>0</v>
      </c>
      <c r="I4627" s="29">
        <f t="shared" ca="1" si="290"/>
        <v>0</v>
      </c>
      <c r="J4627" s="30">
        <f>Calculator!$G$40</f>
        <v>6.5000000000000002E-2</v>
      </c>
      <c r="K4627" s="29">
        <f ca="1">IF(C4627&gt;=Calculator!$G$27,IF(DAY($C4627)=1,Calculator!$G$34/2,IF(DAY($C4627)=15,Calculator!$G$34/2,0)),0)</f>
        <v>0</v>
      </c>
      <c r="L4627" s="29">
        <f ca="1">IF(DAY($C4627)=28,IF(H4627=0,0,Calculator!$G$35),0)</f>
        <v>0</v>
      </c>
      <c r="M4627" s="29">
        <f ca="1">IF(I4627&gt;0,IF(DAY($C4627)=1,SUM(INDIRECT("I"&amp;(ROW(C4626)-DAY(C4626))):I4626),0),0)</f>
        <v>0</v>
      </c>
      <c r="N4627" s="29">
        <f ca="1">IF(C4627&lt;Calculator!$G$27,0,IF(C4627=Calculator!$G$27,Calculator!$G$39,IF(H4627-K4627&lt;=0,IF(D4627&gt;Calculator!$G$39,IF(H4627-K4627+E4627+L4627+M4627+Calculator!$G$39&gt;Calculator!$G$39,Calculator!$G$39-(H4627+E4627+L4627+M4627-K4627),Calculator!$G$39),D4627),0)))</f>
        <v>0</v>
      </c>
    </row>
    <row r="4628" spans="1:14" ht="15.75" thickBot="1">
      <c r="A4628" s="33" t="str">
        <f ca="1">IF(C4628=Calculator!$H$27,"F",IF(Daily!D4628+Daily!H4628=0,IF(D4627+H4627&gt;0,"L",""),""))</f>
        <v/>
      </c>
      <c r="B4628" s="34">
        <v>4627</v>
      </c>
      <c r="C4628" s="19">
        <f t="shared" ca="1" si="289"/>
        <v>50557</v>
      </c>
      <c r="D4628" s="29">
        <f t="shared" ca="1" si="291"/>
        <v>0</v>
      </c>
      <c r="E4628" s="29">
        <f ca="1">IF(C4628&lt;Calculator!$D$26,0,IF(DAY($C4628)=1,IF(D4628-Calculator!$G$24&gt;0,Calculator!$G$24,D4628),0))</f>
        <v>0</v>
      </c>
      <c r="F4628" s="29">
        <f ca="1">IF(E4628&gt;0,D4628*Calculator!$G$22/12,0)</f>
        <v>0</v>
      </c>
      <c r="G4628" s="29">
        <f ca="1">IF(E4628&gt;0,(IFERROR(-PMT(Calculator!$G$22/12,Calculator!$G$23*12,Calculator!$G$20),0))-F4628,0)</f>
        <v>0</v>
      </c>
      <c r="H4628" s="29">
        <f t="shared" ca="1" si="292"/>
        <v>0</v>
      </c>
      <c r="I4628" s="29">
        <f t="shared" ca="1" si="290"/>
        <v>0</v>
      </c>
      <c r="J4628" s="30">
        <f>Calculator!$G$40</f>
        <v>6.5000000000000002E-2</v>
      </c>
      <c r="K4628" s="29">
        <f ca="1">IF(C4628&gt;=Calculator!$G$27,IF(DAY($C4628)=1,Calculator!$G$34/2,IF(DAY($C4628)=15,Calculator!$G$34/2,0)),0)</f>
        <v>4500</v>
      </c>
      <c r="L4628" s="29">
        <f ca="1">IF(DAY($C4628)=28,IF(H4628=0,0,Calculator!$G$35),0)</f>
        <v>0</v>
      </c>
      <c r="M4628" s="29">
        <f ca="1">IF(I4628&gt;0,IF(DAY($C4628)=1,SUM(INDIRECT("I"&amp;(ROW(C4627)-DAY(C4627))):I4627),0),0)</f>
        <v>0</v>
      </c>
      <c r="N4628" s="29">
        <f ca="1">IF(C4628&lt;Calculator!$G$27,0,IF(C4628=Calculator!$G$27,Calculator!$G$39,IF(H4628-K4628&lt;=0,IF(D4628&gt;Calculator!$G$39,IF(H4628-K4628+E4628+L4628+M4628+Calculator!$G$39&gt;Calculator!$G$39,Calculator!$G$39-(H4628+E4628+L4628+M4628-K4628),Calculator!$G$39),D4628),0)))</f>
        <v>0</v>
      </c>
    </row>
    <row r="4629" spans="1:14" ht="15.75" thickBot="1">
      <c r="A4629" s="33" t="str">
        <f ca="1">IF(C4629=Calculator!$H$27,"F",IF(Daily!D4629+Daily!H4629=0,IF(D4628+H4628&gt;0,"L",""),""))</f>
        <v/>
      </c>
      <c r="B4629" s="34">
        <v>4628</v>
      </c>
      <c r="C4629" s="19">
        <f t="shared" ca="1" si="289"/>
        <v>50558</v>
      </c>
      <c r="D4629" s="29">
        <f t="shared" ca="1" si="291"/>
        <v>0</v>
      </c>
      <c r="E4629" s="29">
        <f ca="1">IF(C4629&lt;Calculator!$D$26,0,IF(DAY($C4629)=1,IF(D4629-Calculator!$G$24&gt;0,Calculator!$G$24,D4629),0))</f>
        <v>0</v>
      </c>
      <c r="F4629" s="29">
        <f ca="1">IF(E4629&gt;0,D4629*Calculator!$G$22/12,0)</f>
        <v>0</v>
      </c>
      <c r="G4629" s="29">
        <f ca="1">IF(E4629&gt;0,(IFERROR(-PMT(Calculator!$G$22/12,Calculator!$G$23*12,Calculator!$G$20),0))-F4629,0)</f>
        <v>0</v>
      </c>
      <c r="H4629" s="29">
        <f t="shared" ca="1" si="292"/>
        <v>0</v>
      </c>
      <c r="I4629" s="29">
        <f t="shared" ca="1" si="290"/>
        <v>0</v>
      </c>
      <c r="J4629" s="30">
        <f>Calculator!$G$40</f>
        <v>6.5000000000000002E-2</v>
      </c>
      <c r="K4629" s="29">
        <f ca="1">IF(C4629&gt;=Calculator!$G$27,IF(DAY($C4629)=1,Calculator!$G$34/2,IF(DAY($C4629)=15,Calculator!$G$34/2,0)),0)</f>
        <v>0</v>
      </c>
      <c r="L4629" s="29">
        <f ca="1">IF(DAY($C4629)=28,IF(H4629=0,0,Calculator!$G$35),0)</f>
        <v>0</v>
      </c>
      <c r="M4629" s="29">
        <f ca="1">IF(I4629&gt;0,IF(DAY($C4629)=1,SUM(INDIRECT("I"&amp;(ROW(C4628)-DAY(C4628))):I4628),0),0)</f>
        <v>0</v>
      </c>
      <c r="N4629" s="29">
        <f ca="1">IF(C4629&lt;Calculator!$G$27,0,IF(C4629=Calculator!$G$27,Calculator!$G$39,IF(H4629-K4629&lt;=0,IF(D4629&gt;Calculator!$G$39,IF(H4629-K4629+E4629+L4629+M4629+Calculator!$G$39&gt;Calculator!$G$39,Calculator!$G$39-(H4629+E4629+L4629+M4629-K4629),Calculator!$G$39),D4629),0)))</f>
        <v>0</v>
      </c>
    </row>
    <row r="4630" spans="1:14" ht="15.75" thickBot="1">
      <c r="A4630" s="33" t="str">
        <f ca="1">IF(C4630=Calculator!$H$27,"F",IF(Daily!D4630+Daily!H4630=0,IF(D4629+H4629&gt;0,"L",""),""))</f>
        <v/>
      </c>
      <c r="B4630" s="34">
        <v>4629</v>
      </c>
      <c r="C4630" s="19">
        <f t="shared" ca="1" si="289"/>
        <v>50559</v>
      </c>
      <c r="D4630" s="29">
        <f t="shared" ca="1" si="291"/>
        <v>0</v>
      </c>
      <c r="E4630" s="29">
        <f ca="1">IF(C4630&lt;Calculator!$D$26,0,IF(DAY($C4630)=1,IF(D4630-Calculator!$G$24&gt;0,Calculator!$G$24,D4630),0))</f>
        <v>0</v>
      </c>
      <c r="F4630" s="29">
        <f ca="1">IF(E4630&gt;0,D4630*Calculator!$G$22/12,0)</f>
        <v>0</v>
      </c>
      <c r="G4630" s="29">
        <f ca="1">IF(E4630&gt;0,(IFERROR(-PMT(Calculator!$G$22/12,Calculator!$G$23*12,Calculator!$G$20),0))-F4630,0)</f>
        <v>0</v>
      </c>
      <c r="H4630" s="29">
        <f t="shared" ca="1" si="292"/>
        <v>0</v>
      </c>
      <c r="I4630" s="29">
        <f t="shared" ca="1" si="290"/>
        <v>0</v>
      </c>
      <c r="J4630" s="30">
        <f>Calculator!$G$40</f>
        <v>6.5000000000000002E-2</v>
      </c>
      <c r="K4630" s="29">
        <f ca="1">IF(C4630&gt;=Calculator!$G$27,IF(DAY($C4630)=1,Calculator!$G$34/2,IF(DAY($C4630)=15,Calculator!$G$34/2,0)),0)</f>
        <v>0</v>
      </c>
      <c r="L4630" s="29">
        <f ca="1">IF(DAY($C4630)=28,IF(H4630=0,0,Calculator!$G$35),0)</f>
        <v>0</v>
      </c>
      <c r="M4630" s="29">
        <f ca="1">IF(I4630&gt;0,IF(DAY($C4630)=1,SUM(INDIRECT("I"&amp;(ROW(C4629)-DAY(C4629))):I4629),0),0)</f>
        <v>0</v>
      </c>
      <c r="N4630" s="29">
        <f ca="1">IF(C4630&lt;Calculator!$G$27,0,IF(C4630=Calculator!$G$27,Calculator!$G$39,IF(H4630-K4630&lt;=0,IF(D4630&gt;Calculator!$G$39,IF(H4630-K4630+E4630+L4630+M4630+Calculator!$G$39&gt;Calculator!$G$39,Calculator!$G$39-(H4630+E4630+L4630+M4630-K4630),Calculator!$G$39),D4630),0)))</f>
        <v>0</v>
      </c>
    </row>
    <row r="4631" spans="1:14" ht="15.75" thickBot="1">
      <c r="A4631" s="33" t="str">
        <f ca="1">IF(C4631=Calculator!$H$27,"F",IF(Daily!D4631+Daily!H4631=0,IF(D4630+H4630&gt;0,"L",""),""))</f>
        <v/>
      </c>
      <c r="B4631" s="34">
        <v>4630</v>
      </c>
      <c r="C4631" s="19">
        <f t="shared" ca="1" si="289"/>
        <v>50560</v>
      </c>
      <c r="D4631" s="29">
        <f t="shared" ca="1" si="291"/>
        <v>0</v>
      </c>
      <c r="E4631" s="29">
        <f ca="1">IF(C4631&lt;Calculator!$D$26,0,IF(DAY($C4631)=1,IF(D4631-Calculator!$G$24&gt;0,Calculator!$G$24,D4631),0))</f>
        <v>0</v>
      </c>
      <c r="F4631" s="29">
        <f ca="1">IF(E4631&gt;0,D4631*Calculator!$G$22/12,0)</f>
        <v>0</v>
      </c>
      <c r="G4631" s="29">
        <f ca="1">IF(E4631&gt;0,(IFERROR(-PMT(Calculator!$G$22/12,Calculator!$G$23*12,Calculator!$G$20),0))-F4631,0)</f>
        <v>0</v>
      </c>
      <c r="H4631" s="29">
        <f t="shared" ca="1" si="292"/>
        <v>0</v>
      </c>
      <c r="I4631" s="29">
        <f t="shared" ca="1" si="290"/>
        <v>0</v>
      </c>
      <c r="J4631" s="30">
        <f>Calculator!$G$40</f>
        <v>6.5000000000000002E-2</v>
      </c>
      <c r="K4631" s="29">
        <f ca="1">IF(C4631&gt;=Calculator!$G$27,IF(DAY($C4631)=1,Calculator!$G$34/2,IF(DAY($C4631)=15,Calculator!$G$34/2,0)),0)</f>
        <v>0</v>
      </c>
      <c r="L4631" s="29">
        <f ca="1">IF(DAY($C4631)=28,IF(H4631=0,0,Calculator!$G$35),0)</f>
        <v>0</v>
      </c>
      <c r="M4631" s="29">
        <f ca="1">IF(I4631&gt;0,IF(DAY($C4631)=1,SUM(INDIRECT("I"&amp;(ROW(C4630)-DAY(C4630))):I4630),0),0)</f>
        <v>0</v>
      </c>
      <c r="N4631" s="29">
        <f ca="1">IF(C4631&lt;Calculator!$G$27,0,IF(C4631=Calculator!$G$27,Calculator!$G$39,IF(H4631-K4631&lt;=0,IF(D4631&gt;Calculator!$G$39,IF(H4631-K4631+E4631+L4631+M4631+Calculator!$G$39&gt;Calculator!$G$39,Calculator!$G$39-(H4631+E4631+L4631+M4631-K4631),Calculator!$G$39),D4631),0)))</f>
        <v>0</v>
      </c>
    </row>
    <row r="4632" spans="1:14" ht="15.75" thickBot="1">
      <c r="A4632" s="33" t="str">
        <f ca="1">IF(C4632=Calculator!$H$27,"F",IF(Daily!D4632+Daily!H4632=0,IF(D4631+H4631&gt;0,"L",""),""))</f>
        <v/>
      </c>
      <c r="B4632" s="34">
        <v>4631</v>
      </c>
      <c r="C4632" s="19">
        <f t="shared" ca="1" si="289"/>
        <v>50561</v>
      </c>
      <c r="D4632" s="29">
        <f t="shared" ca="1" si="291"/>
        <v>0</v>
      </c>
      <c r="E4632" s="29">
        <f ca="1">IF(C4632&lt;Calculator!$D$26,0,IF(DAY($C4632)=1,IF(D4632-Calculator!$G$24&gt;0,Calculator!$G$24,D4632),0))</f>
        <v>0</v>
      </c>
      <c r="F4632" s="29">
        <f ca="1">IF(E4632&gt;0,D4632*Calculator!$G$22/12,0)</f>
        <v>0</v>
      </c>
      <c r="G4632" s="29">
        <f ca="1">IF(E4632&gt;0,(IFERROR(-PMT(Calculator!$G$22/12,Calculator!$G$23*12,Calculator!$G$20),0))-F4632,0)</f>
        <v>0</v>
      </c>
      <c r="H4632" s="29">
        <f t="shared" ca="1" si="292"/>
        <v>0</v>
      </c>
      <c r="I4632" s="29">
        <f t="shared" ca="1" si="290"/>
        <v>0</v>
      </c>
      <c r="J4632" s="30">
        <f>Calculator!$G$40</f>
        <v>6.5000000000000002E-2</v>
      </c>
      <c r="K4632" s="29">
        <f ca="1">IF(C4632&gt;=Calculator!$G$27,IF(DAY($C4632)=1,Calculator!$G$34/2,IF(DAY($C4632)=15,Calculator!$G$34/2,0)),0)</f>
        <v>0</v>
      </c>
      <c r="L4632" s="29">
        <f ca="1">IF(DAY($C4632)=28,IF(H4632=0,0,Calculator!$G$35),0)</f>
        <v>0</v>
      </c>
      <c r="M4632" s="29">
        <f ca="1">IF(I4632&gt;0,IF(DAY($C4632)=1,SUM(INDIRECT("I"&amp;(ROW(C4631)-DAY(C4631))):I4631),0),0)</f>
        <v>0</v>
      </c>
      <c r="N4632" s="29">
        <f ca="1">IF(C4632&lt;Calculator!$G$27,0,IF(C4632=Calculator!$G$27,Calculator!$G$39,IF(H4632-K4632&lt;=0,IF(D4632&gt;Calculator!$G$39,IF(H4632-K4632+E4632+L4632+M4632+Calculator!$G$39&gt;Calculator!$G$39,Calculator!$G$39-(H4632+E4632+L4632+M4632-K4632),Calculator!$G$39),D4632),0)))</f>
        <v>0</v>
      </c>
    </row>
    <row r="4633" spans="1:14" ht="15.75" thickBot="1">
      <c r="A4633" s="33" t="str">
        <f ca="1">IF(C4633=Calculator!$H$27,"F",IF(Daily!D4633+Daily!H4633=0,IF(D4632+H4632&gt;0,"L",""),""))</f>
        <v/>
      </c>
      <c r="B4633" s="34">
        <v>4632</v>
      </c>
      <c r="C4633" s="19">
        <f t="shared" ca="1" si="289"/>
        <v>50562</v>
      </c>
      <c r="D4633" s="29">
        <f t="shared" ca="1" si="291"/>
        <v>0</v>
      </c>
      <c r="E4633" s="29">
        <f ca="1">IF(C4633&lt;Calculator!$D$26,0,IF(DAY($C4633)=1,IF(D4633-Calculator!$G$24&gt;0,Calculator!$G$24,D4633),0))</f>
        <v>0</v>
      </c>
      <c r="F4633" s="29">
        <f ca="1">IF(E4633&gt;0,D4633*Calculator!$G$22/12,0)</f>
        <v>0</v>
      </c>
      <c r="G4633" s="29">
        <f ca="1">IF(E4633&gt;0,(IFERROR(-PMT(Calculator!$G$22/12,Calculator!$G$23*12,Calculator!$G$20),0))-F4633,0)</f>
        <v>0</v>
      </c>
      <c r="H4633" s="29">
        <f t="shared" ca="1" si="292"/>
        <v>0</v>
      </c>
      <c r="I4633" s="29">
        <f t="shared" ca="1" si="290"/>
        <v>0</v>
      </c>
      <c r="J4633" s="30">
        <f>Calculator!$G$40</f>
        <v>6.5000000000000002E-2</v>
      </c>
      <c r="K4633" s="29">
        <f ca="1">IF(C4633&gt;=Calculator!$G$27,IF(DAY($C4633)=1,Calculator!$G$34/2,IF(DAY($C4633)=15,Calculator!$G$34/2,0)),0)</f>
        <v>0</v>
      </c>
      <c r="L4633" s="29">
        <f ca="1">IF(DAY($C4633)=28,IF(H4633=0,0,Calculator!$G$35),0)</f>
        <v>0</v>
      </c>
      <c r="M4633" s="29">
        <f ca="1">IF(I4633&gt;0,IF(DAY($C4633)=1,SUM(INDIRECT("I"&amp;(ROW(C4632)-DAY(C4632))):I4632),0),0)</f>
        <v>0</v>
      </c>
      <c r="N4633" s="29">
        <f ca="1">IF(C4633&lt;Calculator!$G$27,0,IF(C4633=Calculator!$G$27,Calculator!$G$39,IF(H4633-K4633&lt;=0,IF(D4633&gt;Calculator!$G$39,IF(H4633-K4633+E4633+L4633+M4633+Calculator!$G$39&gt;Calculator!$G$39,Calculator!$G$39-(H4633+E4633+L4633+M4633-K4633),Calculator!$G$39),D4633),0)))</f>
        <v>0</v>
      </c>
    </row>
    <row r="4634" spans="1:14" ht="15.75" thickBot="1">
      <c r="A4634" s="33" t="str">
        <f ca="1">IF(C4634=Calculator!$H$27,"F",IF(Daily!D4634+Daily!H4634=0,IF(D4633+H4633&gt;0,"L",""),""))</f>
        <v/>
      </c>
      <c r="B4634" s="34">
        <v>4633</v>
      </c>
      <c r="C4634" s="19">
        <f t="shared" ca="1" si="289"/>
        <v>50563</v>
      </c>
      <c r="D4634" s="29">
        <f t="shared" ca="1" si="291"/>
        <v>0</v>
      </c>
      <c r="E4634" s="29">
        <f ca="1">IF(C4634&lt;Calculator!$D$26,0,IF(DAY($C4634)=1,IF(D4634-Calculator!$G$24&gt;0,Calculator!$G$24,D4634),0))</f>
        <v>0</v>
      </c>
      <c r="F4634" s="29">
        <f ca="1">IF(E4634&gt;0,D4634*Calculator!$G$22/12,0)</f>
        <v>0</v>
      </c>
      <c r="G4634" s="29">
        <f ca="1">IF(E4634&gt;0,(IFERROR(-PMT(Calculator!$G$22/12,Calculator!$G$23*12,Calculator!$G$20),0))-F4634,0)</f>
        <v>0</v>
      </c>
      <c r="H4634" s="29">
        <f t="shared" ca="1" si="292"/>
        <v>0</v>
      </c>
      <c r="I4634" s="29">
        <f t="shared" ca="1" si="290"/>
        <v>0</v>
      </c>
      <c r="J4634" s="30">
        <f>Calculator!$G$40</f>
        <v>6.5000000000000002E-2</v>
      </c>
      <c r="K4634" s="29">
        <f ca="1">IF(C4634&gt;=Calculator!$G$27,IF(DAY($C4634)=1,Calculator!$G$34/2,IF(DAY($C4634)=15,Calculator!$G$34/2,0)),0)</f>
        <v>0</v>
      </c>
      <c r="L4634" s="29">
        <f ca="1">IF(DAY($C4634)=28,IF(H4634=0,0,Calculator!$G$35),0)</f>
        <v>0</v>
      </c>
      <c r="M4634" s="29">
        <f ca="1">IF(I4634&gt;0,IF(DAY($C4634)=1,SUM(INDIRECT("I"&amp;(ROW(C4633)-DAY(C4633))):I4633),0),0)</f>
        <v>0</v>
      </c>
      <c r="N4634" s="29">
        <f ca="1">IF(C4634&lt;Calculator!$G$27,0,IF(C4634=Calculator!$G$27,Calculator!$G$39,IF(H4634-K4634&lt;=0,IF(D4634&gt;Calculator!$G$39,IF(H4634-K4634+E4634+L4634+M4634+Calculator!$G$39&gt;Calculator!$G$39,Calculator!$G$39-(H4634+E4634+L4634+M4634-K4634),Calculator!$G$39),D4634),0)))</f>
        <v>0</v>
      </c>
    </row>
    <row r="4635" spans="1:14" ht="15.75" thickBot="1">
      <c r="A4635" s="33" t="str">
        <f ca="1">IF(C4635=Calculator!$H$27,"F",IF(Daily!D4635+Daily!H4635=0,IF(D4634+H4634&gt;0,"L",""),""))</f>
        <v/>
      </c>
      <c r="B4635" s="34">
        <v>4634</v>
      </c>
      <c r="C4635" s="19">
        <f t="shared" ca="1" si="289"/>
        <v>50564</v>
      </c>
      <c r="D4635" s="29">
        <f t="shared" ca="1" si="291"/>
        <v>0</v>
      </c>
      <c r="E4635" s="29">
        <f ca="1">IF(C4635&lt;Calculator!$D$26,0,IF(DAY($C4635)=1,IF(D4635-Calculator!$G$24&gt;0,Calculator!$G$24,D4635),0))</f>
        <v>0</v>
      </c>
      <c r="F4635" s="29">
        <f ca="1">IF(E4635&gt;0,D4635*Calculator!$G$22/12,0)</f>
        <v>0</v>
      </c>
      <c r="G4635" s="29">
        <f ca="1">IF(E4635&gt;0,(IFERROR(-PMT(Calculator!$G$22/12,Calculator!$G$23*12,Calculator!$G$20),0))-F4635,0)</f>
        <v>0</v>
      </c>
      <c r="H4635" s="29">
        <f t="shared" ca="1" si="292"/>
        <v>0</v>
      </c>
      <c r="I4635" s="29">
        <f t="shared" ca="1" si="290"/>
        <v>0</v>
      </c>
      <c r="J4635" s="30">
        <f>Calculator!$G$40</f>
        <v>6.5000000000000002E-2</v>
      </c>
      <c r="K4635" s="29">
        <f ca="1">IF(C4635&gt;=Calculator!$G$27,IF(DAY($C4635)=1,Calculator!$G$34/2,IF(DAY($C4635)=15,Calculator!$G$34/2,0)),0)</f>
        <v>0</v>
      </c>
      <c r="L4635" s="29">
        <f ca="1">IF(DAY($C4635)=28,IF(H4635=0,0,Calculator!$G$35),0)</f>
        <v>0</v>
      </c>
      <c r="M4635" s="29">
        <f ca="1">IF(I4635&gt;0,IF(DAY($C4635)=1,SUM(INDIRECT("I"&amp;(ROW(C4634)-DAY(C4634))):I4634),0),0)</f>
        <v>0</v>
      </c>
      <c r="N4635" s="29">
        <f ca="1">IF(C4635&lt;Calculator!$G$27,0,IF(C4635=Calculator!$G$27,Calculator!$G$39,IF(H4635-K4635&lt;=0,IF(D4635&gt;Calculator!$G$39,IF(H4635-K4635+E4635+L4635+M4635+Calculator!$G$39&gt;Calculator!$G$39,Calculator!$G$39-(H4635+E4635+L4635+M4635-K4635),Calculator!$G$39),D4635),0)))</f>
        <v>0</v>
      </c>
    </row>
    <row r="4636" spans="1:14" ht="15.75" thickBot="1">
      <c r="A4636" s="33" t="str">
        <f ca="1">IF(C4636=Calculator!$H$27,"F",IF(Daily!D4636+Daily!H4636=0,IF(D4635+H4635&gt;0,"L",""),""))</f>
        <v/>
      </c>
      <c r="B4636" s="34">
        <v>4635</v>
      </c>
      <c r="C4636" s="19">
        <f t="shared" ca="1" si="289"/>
        <v>50565</v>
      </c>
      <c r="D4636" s="29">
        <f t="shared" ca="1" si="291"/>
        <v>0</v>
      </c>
      <c r="E4636" s="29">
        <f ca="1">IF(C4636&lt;Calculator!$D$26,0,IF(DAY($C4636)=1,IF(D4636-Calculator!$G$24&gt;0,Calculator!$G$24,D4636),0))</f>
        <v>0</v>
      </c>
      <c r="F4636" s="29">
        <f ca="1">IF(E4636&gt;0,D4636*Calculator!$G$22/12,0)</f>
        <v>0</v>
      </c>
      <c r="G4636" s="29">
        <f ca="1">IF(E4636&gt;0,(IFERROR(-PMT(Calculator!$G$22/12,Calculator!$G$23*12,Calculator!$G$20),0))-F4636,0)</f>
        <v>0</v>
      </c>
      <c r="H4636" s="29">
        <f t="shared" ca="1" si="292"/>
        <v>0</v>
      </c>
      <c r="I4636" s="29">
        <f t="shared" ca="1" si="290"/>
        <v>0</v>
      </c>
      <c r="J4636" s="30">
        <f>Calculator!$G$40</f>
        <v>6.5000000000000002E-2</v>
      </c>
      <c r="K4636" s="29">
        <f ca="1">IF(C4636&gt;=Calculator!$G$27,IF(DAY($C4636)=1,Calculator!$G$34/2,IF(DAY($C4636)=15,Calculator!$G$34/2,0)),0)</f>
        <v>0</v>
      </c>
      <c r="L4636" s="29">
        <f ca="1">IF(DAY($C4636)=28,IF(H4636=0,0,Calculator!$G$35),0)</f>
        <v>0</v>
      </c>
      <c r="M4636" s="29">
        <f ca="1">IF(I4636&gt;0,IF(DAY($C4636)=1,SUM(INDIRECT("I"&amp;(ROW(C4635)-DAY(C4635))):I4635),0),0)</f>
        <v>0</v>
      </c>
      <c r="N4636" s="29">
        <f ca="1">IF(C4636&lt;Calculator!$G$27,0,IF(C4636=Calculator!$G$27,Calculator!$G$39,IF(H4636-K4636&lt;=0,IF(D4636&gt;Calculator!$G$39,IF(H4636-K4636+E4636+L4636+M4636+Calculator!$G$39&gt;Calculator!$G$39,Calculator!$G$39-(H4636+E4636+L4636+M4636-K4636),Calculator!$G$39),D4636),0)))</f>
        <v>0</v>
      </c>
    </row>
    <row r="4637" spans="1:14" ht="15.75" thickBot="1">
      <c r="A4637" s="33" t="str">
        <f ca="1">IF(C4637=Calculator!$H$27,"F",IF(Daily!D4637+Daily!H4637=0,IF(D4636+H4636&gt;0,"L",""),""))</f>
        <v/>
      </c>
      <c r="B4637" s="34">
        <v>4636</v>
      </c>
      <c r="C4637" s="19">
        <f t="shared" ca="1" si="289"/>
        <v>50566</v>
      </c>
      <c r="D4637" s="29">
        <f t="shared" ca="1" si="291"/>
        <v>0</v>
      </c>
      <c r="E4637" s="29">
        <f ca="1">IF(C4637&lt;Calculator!$D$26,0,IF(DAY($C4637)=1,IF(D4637-Calculator!$G$24&gt;0,Calculator!$G$24,D4637),0))</f>
        <v>0</v>
      </c>
      <c r="F4637" s="29">
        <f ca="1">IF(E4637&gt;0,D4637*Calculator!$G$22/12,0)</f>
        <v>0</v>
      </c>
      <c r="G4637" s="29">
        <f ca="1">IF(E4637&gt;0,(IFERROR(-PMT(Calculator!$G$22/12,Calculator!$G$23*12,Calculator!$G$20),0))-F4637,0)</f>
        <v>0</v>
      </c>
      <c r="H4637" s="29">
        <f t="shared" ca="1" si="292"/>
        <v>0</v>
      </c>
      <c r="I4637" s="29">
        <f t="shared" ca="1" si="290"/>
        <v>0</v>
      </c>
      <c r="J4637" s="30">
        <f>Calculator!$G$40</f>
        <v>6.5000000000000002E-2</v>
      </c>
      <c r="K4637" s="29">
        <f ca="1">IF(C4637&gt;=Calculator!$G$27,IF(DAY($C4637)=1,Calculator!$G$34/2,IF(DAY($C4637)=15,Calculator!$G$34/2,0)),0)</f>
        <v>0</v>
      </c>
      <c r="L4637" s="29">
        <f ca="1">IF(DAY($C4637)=28,IF(H4637=0,0,Calculator!$G$35),0)</f>
        <v>0</v>
      </c>
      <c r="M4637" s="29">
        <f ca="1">IF(I4637&gt;0,IF(DAY($C4637)=1,SUM(INDIRECT("I"&amp;(ROW(C4636)-DAY(C4636))):I4636),0),0)</f>
        <v>0</v>
      </c>
      <c r="N4637" s="29">
        <f ca="1">IF(C4637&lt;Calculator!$G$27,0,IF(C4637=Calculator!$G$27,Calculator!$G$39,IF(H4637-K4637&lt;=0,IF(D4637&gt;Calculator!$G$39,IF(H4637-K4637+E4637+L4637+M4637+Calculator!$G$39&gt;Calculator!$G$39,Calculator!$G$39-(H4637+E4637+L4637+M4637-K4637),Calculator!$G$39),D4637),0)))</f>
        <v>0</v>
      </c>
    </row>
    <row r="4638" spans="1:14" ht="15.75" thickBot="1">
      <c r="A4638" s="33" t="str">
        <f ca="1">IF(C4638=Calculator!$H$27,"F",IF(Daily!D4638+Daily!H4638=0,IF(D4637+H4637&gt;0,"L",""),""))</f>
        <v/>
      </c>
      <c r="B4638" s="34">
        <v>4637</v>
      </c>
      <c r="C4638" s="19">
        <f t="shared" ca="1" si="289"/>
        <v>50567</v>
      </c>
      <c r="D4638" s="29">
        <f t="shared" ca="1" si="291"/>
        <v>0</v>
      </c>
      <c r="E4638" s="29">
        <f ca="1">IF(C4638&lt;Calculator!$D$26,0,IF(DAY($C4638)=1,IF(D4638-Calculator!$G$24&gt;0,Calculator!$G$24,D4638),0))</f>
        <v>0</v>
      </c>
      <c r="F4638" s="29">
        <f ca="1">IF(E4638&gt;0,D4638*Calculator!$G$22/12,0)</f>
        <v>0</v>
      </c>
      <c r="G4638" s="29">
        <f ca="1">IF(E4638&gt;0,(IFERROR(-PMT(Calculator!$G$22/12,Calculator!$G$23*12,Calculator!$G$20),0))-F4638,0)</f>
        <v>0</v>
      </c>
      <c r="H4638" s="29">
        <f t="shared" ca="1" si="292"/>
        <v>0</v>
      </c>
      <c r="I4638" s="29">
        <f t="shared" ca="1" si="290"/>
        <v>0</v>
      </c>
      <c r="J4638" s="30">
        <f>Calculator!$G$40</f>
        <v>6.5000000000000002E-2</v>
      </c>
      <c r="K4638" s="29">
        <f ca="1">IF(C4638&gt;=Calculator!$G$27,IF(DAY($C4638)=1,Calculator!$G$34/2,IF(DAY($C4638)=15,Calculator!$G$34/2,0)),0)</f>
        <v>0</v>
      </c>
      <c r="L4638" s="29">
        <f ca="1">IF(DAY($C4638)=28,IF(H4638=0,0,Calculator!$G$35),0)</f>
        <v>0</v>
      </c>
      <c r="M4638" s="29">
        <f ca="1">IF(I4638&gt;0,IF(DAY($C4638)=1,SUM(INDIRECT("I"&amp;(ROW(C4637)-DAY(C4637))):I4637),0),0)</f>
        <v>0</v>
      </c>
      <c r="N4638" s="29">
        <f ca="1">IF(C4638&lt;Calculator!$G$27,0,IF(C4638=Calculator!$G$27,Calculator!$G$39,IF(H4638-K4638&lt;=0,IF(D4638&gt;Calculator!$G$39,IF(H4638-K4638+E4638+L4638+M4638+Calculator!$G$39&gt;Calculator!$G$39,Calculator!$G$39-(H4638+E4638+L4638+M4638-K4638),Calculator!$G$39),D4638),0)))</f>
        <v>0</v>
      </c>
    </row>
    <row r="4639" spans="1:14" ht="15.75" thickBot="1">
      <c r="A4639" s="33" t="str">
        <f ca="1">IF(C4639=Calculator!$H$27,"F",IF(Daily!D4639+Daily!H4639=0,IF(D4638+H4638&gt;0,"L",""),""))</f>
        <v/>
      </c>
      <c r="B4639" s="34">
        <v>4638</v>
      </c>
      <c r="C4639" s="19">
        <f t="shared" ca="1" si="289"/>
        <v>50568</v>
      </c>
      <c r="D4639" s="29">
        <f t="shared" ca="1" si="291"/>
        <v>0</v>
      </c>
      <c r="E4639" s="29">
        <f ca="1">IF(C4639&lt;Calculator!$D$26,0,IF(DAY($C4639)=1,IF(D4639-Calculator!$G$24&gt;0,Calculator!$G$24,D4639),0))</f>
        <v>0</v>
      </c>
      <c r="F4639" s="29">
        <f ca="1">IF(E4639&gt;0,D4639*Calculator!$G$22/12,0)</f>
        <v>0</v>
      </c>
      <c r="G4639" s="29">
        <f ca="1">IF(E4639&gt;0,(IFERROR(-PMT(Calculator!$G$22/12,Calculator!$G$23*12,Calculator!$G$20),0))-F4639,0)</f>
        <v>0</v>
      </c>
      <c r="H4639" s="29">
        <f t="shared" ca="1" si="292"/>
        <v>0</v>
      </c>
      <c r="I4639" s="29">
        <f t="shared" ca="1" si="290"/>
        <v>0</v>
      </c>
      <c r="J4639" s="30">
        <f>Calculator!$G$40</f>
        <v>6.5000000000000002E-2</v>
      </c>
      <c r="K4639" s="29">
        <f ca="1">IF(C4639&gt;=Calculator!$G$27,IF(DAY($C4639)=1,Calculator!$G$34/2,IF(DAY($C4639)=15,Calculator!$G$34/2,0)),0)</f>
        <v>0</v>
      </c>
      <c r="L4639" s="29">
        <f ca="1">IF(DAY($C4639)=28,IF(H4639=0,0,Calculator!$G$35),0)</f>
        <v>0</v>
      </c>
      <c r="M4639" s="29">
        <f ca="1">IF(I4639&gt;0,IF(DAY($C4639)=1,SUM(INDIRECT("I"&amp;(ROW(C4638)-DAY(C4638))):I4638),0),0)</f>
        <v>0</v>
      </c>
      <c r="N4639" s="29">
        <f ca="1">IF(C4639&lt;Calculator!$G$27,0,IF(C4639=Calculator!$G$27,Calculator!$G$39,IF(H4639-K4639&lt;=0,IF(D4639&gt;Calculator!$G$39,IF(H4639-K4639+E4639+L4639+M4639+Calculator!$G$39&gt;Calculator!$G$39,Calculator!$G$39-(H4639+E4639+L4639+M4639-K4639),Calculator!$G$39),D4639),0)))</f>
        <v>0</v>
      </c>
    </row>
    <row r="4640" spans="1:14" ht="15.75" thickBot="1">
      <c r="A4640" s="33" t="str">
        <f ca="1">IF(C4640=Calculator!$H$27,"F",IF(Daily!D4640+Daily!H4640=0,IF(D4639+H4639&gt;0,"L",""),""))</f>
        <v/>
      </c>
      <c r="B4640" s="34">
        <v>4639</v>
      </c>
      <c r="C4640" s="19">
        <f t="shared" ca="1" si="289"/>
        <v>50569</v>
      </c>
      <c r="D4640" s="29">
        <f t="shared" ca="1" si="291"/>
        <v>0</v>
      </c>
      <c r="E4640" s="29">
        <f ca="1">IF(C4640&lt;Calculator!$D$26,0,IF(DAY($C4640)=1,IF(D4640-Calculator!$G$24&gt;0,Calculator!$G$24,D4640),0))</f>
        <v>0</v>
      </c>
      <c r="F4640" s="29">
        <f ca="1">IF(E4640&gt;0,D4640*Calculator!$G$22/12,0)</f>
        <v>0</v>
      </c>
      <c r="G4640" s="29">
        <f ca="1">IF(E4640&gt;0,(IFERROR(-PMT(Calculator!$G$22/12,Calculator!$G$23*12,Calculator!$G$20),0))-F4640,0)</f>
        <v>0</v>
      </c>
      <c r="H4640" s="29">
        <f t="shared" ca="1" si="292"/>
        <v>0</v>
      </c>
      <c r="I4640" s="29">
        <f t="shared" ca="1" si="290"/>
        <v>0</v>
      </c>
      <c r="J4640" s="30">
        <f>Calculator!$G$40</f>
        <v>6.5000000000000002E-2</v>
      </c>
      <c r="K4640" s="29">
        <f ca="1">IF(C4640&gt;=Calculator!$G$27,IF(DAY($C4640)=1,Calculator!$G$34/2,IF(DAY($C4640)=15,Calculator!$G$34/2,0)),0)</f>
        <v>0</v>
      </c>
      <c r="L4640" s="29">
        <f ca="1">IF(DAY($C4640)=28,IF(H4640=0,0,Calculator!$G$35),0)</f>
        <v>0</v>
      </c>
      <c r="M4640" s="29">
        <f ca="1">IF(I4640&gt;0,IF(DAY($C4640)=1,SUM(INDIRECT("I"&amp;(ROW(C4639)-DAY(C4639))):I4639),0),0)</f>
        <v>0</v>
      </c>
      <c r="N4640" s="29">
        <f ca="1">IF(C4640&lt;Calculator!$G$27,0,IF(C4640=Calculator!$G$27,Calculator!$G$39,IF(H4640-K4640&lt;=0,IF(D4640&gt;Calculator!$G$39,IF(H4640-K4640+E4640+L4640+M4640+Calculator!$G$39&gt;Calculator!$G$39,Calculator!$G$39-(H4640+E4640+L4640+M4640-K4640),Calculator!$G$39),D4640),0)))</f>
        <v>0</v>
      </c>
    </row>
    <row r="4641" spans="1:14" ht="15.75" thickBot="1">
      <c r="A4641" s="33" t="str">
        <f ca="1">IF(C4641=Calculator!$H$27,"F",IF(Daily!D4641+Daily!H4641=0,IF(D4640+H4640&gt;0,"L",""),""))</f>
        <v/>
      </c>
      <c r="B4641" s="34">
        <v>4640</v>
      </c>
      <c r="C4641" s="19">
        <f t="shared" ca="1" si="289"/>
        <v>50570</v>
      </c>
      <c r="D4641" s="29">
        <f t="shared" ca="1" si="291"/>
        <v>0</v>
      </c>
      <c r="E4641" s="29">
        <f ca="1">IF(C4641&lt;Calculator!$D$26,0,IF(DAY($C4641)=1,IF(D4641-Calculator!$G$24&gt;0,Calculator!$G$24,D4641),0))</f>
        <v>0</v>
      </c>
      <c r="F4641" s="29">
        <f ca="1">IF(E4641&gt;0,D4641*Calculator!$G$22/12,0)</f>
        <v>0</v>
      </c>
      <c r="G4641" s="29">
        <f ca="1">IF(E4641&gt;0,(IFERROR(-PMT(Calculator!$G$22/12,Calculator!$G$23*12,Calculator!$G$20),0))-F4641,0)</f>
        <v>0</v>
      </c>
      <c r="H4641" s="29">
        <f t="shared" ca="1" si="292"/>
        <v>0</v>
      </c>
      <c r="I4641" s="29">
        <f t="shared" ca="1" si="290"/>
        <v>0</v>
      </c>
      <c r="J4641" s="30">
        <f>Calculator!$G$40</f>
        <v>6.5000000000000002E-2</v>
      </c>
      <c r="K4641" s="29">
        <f ca="1">IF(C4641&gt;=Calculator!$G$27,IF(DAY($C4641)=1,Calculator!$G$34/2,IF(DAY($C4641)=15,Calculator!$G$34/2,0)),0)</f>
        <v>0</v>
      </c>
      <c r="L4641" s="29">
        <f ca="1">IF(DAY($C4641)=28,IF(H4641=0,0,Calculator!$G$35),0)</f>
        <v>0</v>
      </c>
      <c r="M4641" s="29">
        <f ca="1">IF(I4641&gt;0,IF(DAY($C4641)=1,SUM(INDIRECT("I"&amp;(ROW(C4640)-DAY(C4640))):I4640),0),0)</f>
        <v>0</v>
      </c>
      <c r="N4641" s="29">
        <f ca="1">IF(C4641&lt;Calculator!$G$27,0,IF(C4641=Calculator!$G$27,Calculator!$G$39,IF(H4641-K4641&lt;=0,IF(D4641&gt;Calculator!$G$39,IF(H4641-K4641+E4641+L4641+M4641+Calculator!$G$39&gt;Calculator!$G$39,Calculator!$G$39-(H4641+E4641+L4641+M4641-K4641),Calculator!$G$39),D4641),0)))</f>
        <v>0</v>
      </c>
    </row>
    <row r="4642" spans="1:14" ht="15.75" thickBot="1">
      <c r="A4642" s="33" t="str">
        <f ca="1">IF(C4642=Calculator!$H$27,"F",IF(Daily!D4642+Daily!H4642=0,IF(D4641+H4641&gt;0,"L",""),""))</f>
        <v/>
      </c>
      <c r="B4642" s="34">
        <v>4641</v>
      </c>
      <c r="C4642" s="19">
        <f t="shared" ca="1" si="289"/>
        <v>50571</v>
      </c>
      <c r="D4642" s="29">
        <f t="shared" ca="1" si="291"/>
        <v>0</v>
      </c>
      <c r="E4642" s="29">
        <f ca="1">IF(C4642&lt;Calculator!$D$26,0,IF(DAY($C4642)=1,IF(D4642-Calculator!$G$24&gt;0,Calculator!$G$24,D4642),0))</f>
        <v>0</v>
      </c>
      <c r="F4642" s="29">
        <f ca="1">IF(E4642&gt;0,D4642*Calculator!$G$22/12,0)</f>
        <v>0</v>
      </c>
      <c r="G4642" s="29">
        <f ca="1">IF(E4642&gt;0,(IFERROR(-PMT(Calculator!$G$22/12,Calculator!$G$23*12,Calculator!$G$20),0))-F4642,0)</f>
        <v>0</v>
      </c>
      <c r="H4642" s="29">
        <f t="shared" ca="1" si="292"/>
        <v>0</v>
      </c>
      <c r="I4642" s="29">
        <f t="shared" ca="1" si="290"/>
        <v>0</v>
      </c>
      <c r="J4642" s="30">
        <f>Calculator!$G$40</f>
        <v>6.5000000000000002E-2</v>
      </c>
      <c r="K4642" s="29">
        <f ca="1">IF(C4642&gt;=Calculator!$G$27,IF(DAY($C4642)=1,Calculator!$G$34/2,IF(DAY($C4642)=15,Calculator!$G$34/2,0)),0)</f>
        <v>4500</v>
      </c>
      <c r="L4642" s="29">
        <f ca="1">IF(DAY($C4642)=28,IF(H4642=0,0,Calculator!$G$35),0)</f>
        <v>0</v>
      </c>
      <c r="M4642" s="29">
        <f ca="1">IF(I4642&gt;0,IF(DAY($C4642)=1,SUM(INDIRECT("I"&amp;(ROW(C4641)-DAY(C4641))):I4641),0),0)</f>
        <v>0</v>
      </c>
      <c r="N4642" s="29">
        <f ca="1">IF(C4642&lt;Calculator!$G$27,0,IF(C4642=Calculator!$G$27,Calculator!$G$39,IF(H4642-K4642&lt;=0,IF(D4642&gt;Calculator!$G$39,IF(H4642-K4642+E4642+L4642+M4642+Calculator!$G$39&gt;Calculator!$G$39,Calculator!$G$39-(H4642+E4642+L4642+M4642-K4642),Calculator!$G$39),D4642),0)))</f>
        <v>0</v>
      </c>
    </row>
    <row r="4643" spans="1:14" ht="15.75" thickBot="1">
      <c r="A4643" s="33" t="str">
        <f ca="1">IF(C4643=Calculator!$H$27,"F",IF(Daily!D4643+Daily!H4643=0,IF(D4642+H4642&gt;0,"L",""),""))</f>
        <v/>
      </c>
      <c r="B4643" s="34">
        <v>4642</v>
      </c>
      <c r="C4643" s="19">
        <f t="shared" ca="1" si="289"/>
        <v>50572</v>
      </c>
      <c r="D4643" s="29">
        <f t="shared" ca="1" si="291"/>
        <v>0</v>
      </c>
      <c r="E4643" s="29">
        <f ca="1">IF(C4643&lt;Calculator!$D$26,0,IF(DAY($C4643)=1,IF(D4643-Calculator!$G$24&gt;0,Calculator!$G$24,D4643),0))</f>
        <v>0</v>
      </c>
      <c r="F4643" s="29">
        <f ca="1">IF(E4643&gt;0,D4643*Calculator!$G$22/12,0)</f>
        <v>0</v>
      </c>
      <c r="G4643" s="29">
        <f ca="1">IF(E4643&gt;0,(IFERROR(-PMT(Calculator!$G$22/12,Calculator!$G$23*12,Calculator!$G$20),0))-F4643,0)</f>
        <v>0</v>
      </c>
      <c r="H4643" s="29">
        <f t="shared" ca="1" si="292"/>
        <v>0</v>
      </c>
      <c r="I4643" s="29">
        <f t="shared" ca="1" si="290"/>
        <v>0</v>
      </c>
      <c r="J4643" s="30">
        <f>Calculator!$G$40</f>
        <v>6.5000000000000002E-2</v>
      </c>
      <c r="K4643" s="29">
        <f ca="1">IF(C4643&gt;=Calculator!$G$27,IF(DAY($C4643)=1,Calculator!$G$34/2,IF(DAY($C4643)=15,Calculator!$G$34/2,0)),0)</f>
        <v>0</v>
      </c>
      <c r="L4643" s="29">
        <f ca="1">IF(DAY($C4643)=28,IF(H4643=0,0,Calculator!$G$35),0)</f>
        <v>0</v>
      </c>
      <c r="M4643" s="29">
        <f ca="1">IF(I4643&gt;0,IF(DAY($C4643)=1,SUM(INDIRECT("I"&amp;(ROW(C4642)-DAY(C4642))):I4642),0),0)</f>
        <v>0</v>
      </c>
      <c r="N4643" s="29">
        <f ca="1">IF(C4643&lt;Calculator!$G$27,0,IF(C4643=Calculator!$G$27,Calculator!$G$39,IF(H4643-K4643&lt;=0,IF(D4643&gt;Calculator!$G$39,IF(H4643-K4643+E4643+L4643+M4643+Calculator!$G$39&gt;Calculator!$G$39,Calculator!$G$39-(H4643+E4643+L4643+M4643-K4643),Calculator!$G$39),D4643),0)))</f>
        <v>0</v>
      </c>
    </row>
    <row r="4644" spans="1:14" ht="15.75" thickBot="1">
      <c r="A4644" s="33" t="str">
        <f ca="1">IF(C4644=Calculator!$H$27,"F",IF(Daily!D4644+Daily!H4644=0,IF(D4643+H4643&gt;0,"L",""),""))</f>
        <v/>
      </c>
      <c r="B4644" s="34">
        <v>4643</v>
      </c>
      <c r="C4644" s="19">
        <f t="shared" ca="1" si="289"/>
        <v>50573</v>
      </c>
      <c r="D4644" s="29">
        <f t="shared" ca="1" si="291"/>
        <v>0</v>
      </c>
      <c r="E4644" s="29">
        <f ca="1">IF(C4644&lt;Calculator!$D$26,0,IF(DAY($C4644)=1,IF(D4644-Calculator!$G$24&gt;0,Calculator!$G$24,D4644),0))</f>
        <v>0</v>
      </c>
      <c r="F4644" s="29">
        <f ca="1">IF(E4644&gt;0,D4644*Calculator!$G$22/12,0)</f>
        <v>0</v>
      </c>
      <c r="G4644" s="29">
        <f ca="1">IF(E4644&gt;0,(IFERROR(-PMT(Calculator!$G$22/12,Calculator!$G$23*12,Calculator!$G$20),0))-F4644,0)</f>
        <v>0</v>
      </c>
      <c r="H4644" s="29">
        <f t="shared" ca="1" si="292"/>
        <v>0</v>
      </c>
      <c r="I4644" s="29">
        <f t="shared" ca="1" si="290"/>
        <v>0</v>
      </c>
      <c r="J4644" s="30">
        <f>Calculator!$G$40</f>
        <v>6.5000000000000002E-2</v>
      </c>
      <c r="K4644" s="29">
        <f ca="1">IF(C4644&gt;=Calculator!$G$27,IF(DAY($C4644)=1,Calculator!$G$34/2,IF(DAY($C4644)=15,Calculator!$G$34/2,0)),0)</f>
        <v>0</v>
      </c>
      <c r="L4644" s="29">
        <f ca="1">IF(DAY($C4644)=28,IF(H4644=0,0,Calculator!$G$35),0)</f>
        <v>0</v>
      </c>
      <c r="M4644" s="29">
        <f ca="1">IF(I4644&gt;0,IF(DAY($C4644)=1,SUM(INDIRECT("I"&amp;(ROW(C4643)-DAY(C4643))):I4643),0),0)</f>
        <v>0</v>
      </c>
      <c r="N4644" s="29">
        <f ca="1">IF(C4644&lt;Calculator!$G$27,0,IF(C4644=Calculator!$G$27,Calculator!$G$39,IF(H4644-K4644&lt;=0,IF(D4644&gt;Calculator!$G$39,IF(H4644-K4644+E4644+L4644+M4644+Calculator!$G$39&gt;Calculator!$G$39,Calculator!$G$39-(H4644+E4644+L4644+M4644-K4644),Calculator!$G$39),D4644),0)))</f>
        <v>0</v>
      </c>
    </row>
    <row r="4645" spans="1:14" ht="15.75" thickBot="1">
      <c r="A4645" s="33" t="str">
        <f ca="1">IF(C4645=Calculator!$H$27,"F",IF(Daily!D4645+Daily!H4645=0,IF(D4644+H4644&gt;0,"L",""),""))</f>
        <v/>
      </c>
      <c r="B4645" s="34">
        <v>4644</v>
      </c>
      <c r="C4645" s="19">
        <f t="shared" ca="1" si="289"/>
        <v>50574</v>
      </c>
      <c r="D4645" s="29">
        <f t="shared" ca="1" si="291"/>
        <v>0</v>
      </c>
      <c r="E4645" s="29">
        <f ca="1">IF(C4645&lt;Calculator!$D$26,0,IF(DAY($C4645)=1,IF(D4645-Calculator!$G$24&gt;0,Calculator!$G$24,D4645),0))</f>
        <v>0</v>
      </c>
      <c r="F4645" s="29">
        <f ca="1">IF(E4645&gt;0,D4645*Calculator!$G$22/12,0)</f>
        <v>0</v>
      </c>
      <c r="G4645" s="29">
        <f ca="1">IF(E4645&gt;0,(IFERROR(-PMT(Calculator!$G$22/12,Calculator!$G$23*12,Calculator!$G$20),0))-F4645,0)</f>
        <v>0</v>
      </c>
      <c r="H4645" s="29">
        <f t="shared" ca="1" si="292"/>
        <v>0</v>
      </c>
      <c r="I4645" s="29">
        <f t="shared" ca="1" si="290"/>
        <v>0</v>
      </c>
      <c r="J4645" s="30">
        <f>Calculator!$G$40</f>
        <v>6.5000000000000002E-2</v>
      </c>
      <c r="K4645" s="29">
        <f ca="1">IF(C4645&gt;=Calculator!$G$27,IF(DAY($C4645)=1,Calculator!$G$34/2,IF(DAY($C4645)=15,Calculator!$G$34/2,0)),0)</f>
        <v>0</v>
      </c>
      <c r="L4645" s="29">
        <f ca="1">IF(DAY($C4645)=28,IF(H4645=0,0,Calculator!$G$35),0)</f>
        <v>0</v>
      </c>
      <c r="M4645" s="29">
        <f ca="1">IF(I4645&gt;0,IF(DAY($C4645)=1,SUM(INDIRECT("I"&amp;(ROW(C4644)-DAY(C4644))):I4644),0),0)</f>
        <v>0</v>
      </c>
      <c r="N4645" s="29">
        <f ca="1">IF(C4645&lt;Calculator!$G$27,0,IF(C4645=Calculator!$G$27,Calculator!$G$39,IF(H4645-K4645&lt;=0,IF(D4645&gt;Calculator!$G$39,IF(H4645-K4645+E4645+L4645+M4645+Calculator!$G$39&gt;Calculator!$G$39,Calculator!$G$39-(H4645+E4645+L4645+M4645-K4645),Calculator!$G$39),D4645),0)))</f>
        <v>0</v>
      </c>
    </row>
    <row r="4646" spans="1:14" ht="15.75" thickBot="1">
      <c r="A4646" s="33" t="str">
        <f ca="1">IF(C4646=Calculator!$H$27,"F",IF(Daily!D4646+Daily!H4646=0,IF(D4645+H4645&gt;0,"L",""),""))</f>
        <v/>
      </c>
      <c r="B4646" s="34">
        <v>4645</v>
      </c>
      <c r="C4646" s="19">
        <f t="shared" ca="1" si="289"/>
        <v>50575</v>
      </c>
      <c r="D4646" s="29">
        <f t="shared" ca="1" si="291"/>
        <v>0</v>
      </c>
      <c r="E4646" s="29">
        <f ca="1">IF(C4646&lt;Calculator!$D$26,0,IF(DAY($C4646)=1,IF(D4646-Calculator!$G$24&gt;0,Calculator!$G$24,D4646),0))</f>
        <v>0</v>
      </c>
      <c r="F4646" s="29">
        <f ca="1">IF(E4646&gt;0,D4646*Calculator!$G$22/12,0)</f>
        <v>0</v>
      </c>
      <c r="G4646" s="29">
        <f ca="1">IF(E4646&gt;0,(IFERROR(-PMT(Calculator!$G$22/12,Calculator!$G$23*12,Calculator!$G$20),0))-F4646,0)</f>
        <v>0</v>
      </c>
      <c r="H4646" s="29">
        <f t="shared" ca="1" si="292"/>
        <v>0</v>
      </c>
      <c r="I4646" s="29">
        <f t="shared" ca="1" si="290"/>
        <v>0</v>
      </c>
      <c r="J4646" s="30">
        <f>Calculator!$G$40</f>
        <v>6.5000000000000002E-2</v>
      </c>
      <c r="K4646" s="29">
        <f ca="1">IF(C4646&gt;=Calculator!$G$27,IF(DAY($C4646)=1,Calculator!$G$34/2,IF(DAY($C4646)=15,Calculator!$G$34/2,0)),0)</f>
        <v>0</v>
      </c>
      <c r="L4646" s="29">
        <f ca="1">IF(DAY($C4646)=28,IF(H4646=0,0,Calculator!$G$35),0)</f>
        <v>0</v>
      </c>
      <c r="M4646" s="29">
        <f ca="1">IF(I4646&gt;0,IF(DAY($C4646)=1,SUM(INDIRECT("I"&amp;(ROW(C4645)-DAY(C4645))):I4645),0),0)</f>
        <v>0</v>
      </c>
      <c r="N4646" s="29">
        <f ca="1">IF(C4646&lt;Calculator!$G$27,0,IF(C4646=Calculator!$G$27,Calculator!$G$39,IF(H4646-K4646&lt;=0,IF(D4646&gt;Calculator!$G$39,IF(H4646-K4646+E4646+L4646+M4646+Calculator!$G$39&gt;Calculator!$G$39,Calculator!$G$39-(H4646+E4646+L4646+M4646-K4646),Calculator!$G$39),D4646),0)))</f>
        <v>0</v>
      </c>
    </row>
    <row r="4647" spans="1:14" ht="15.75" thickBot="1">
      <c r="A4647" s="33" t="str">
        <f ca="1">IF(C4647=Calculator!$H$27,"F",IF(Daily!D4647+Daily!H4647=0,IF(D4646+H4646&gt;0,"L",""),""))</f>
        <v/>
      </c>
      <c r="B4647" s="34">
        <v>4646</v>
      </c>
      <c r="C4647" s="19">
        <f t="shared" ca="1" si="289"/>
        <v>50576</v>
      </c>
      <c r="D4647" s="29">
        <f t="shared" ca="1" si="291"/>
        <v>0</v>
      </c>
      <c r="E4647" s="29">
        <f ca="1">IF(C4647&lt;Calculator!$D$26,0,IF(DAY($C4647)=1,IF(D4647-Calculator!$G$24&gt;0,Calculator!$G$24,D4647),0))</f>
        <v>0</v>
      </c>
      <c r="F4647" s="29">
        <f ca="1">IF(E4647&gt;0,D4647*Calculator!$G$22/12,0)</f>
        <v>0</v>
      </c>
      <c r="G4647" s="29">
        <f ca="1">IF(E4647&gt;0,(IFERROR(-PMT(Calculator!$G$22/12,Calculator!$G$23*12,Calculator!$G$20),0))-F4647,0)</f>
        <v>0</v>
      </c>
      <c r="H4647" s="29">
        <f t="shared" ca="1" si="292"/>
        <v>0</v>
      </c>
      <c r="I4647" s="29">
        <f t="shared" ca="1" si="290"/>
        <v>0</v>
      </c>
      <c r="J4647" s="30">
        <f>Calculator!$G$40</f>
        <v>6.5000000000000002E-2</v>
      </c>
      <c r="K4647" s="29">
        <f ca="1">IF(C4647&gt;=Calculator!$G$27,IF(DAY($C4647)=1,Calculator!$G$34/2,IF(DAY($C4647)=15,Calculator!$G$34/2,0)),0)</f>
        <v>0</v>
      </c>
      <c r="L4647" s="29">
        <f ca="1">IF(DAY($C4647)=28,IF(H4647=0,0,Calculator!$G$35),0)</f>
        <v>0</v>
      </c>
      <c r="M4647" s="29">
        <f ca="1">IF(I4647&gt;0,IF(DAY($C4647)=1,SUM(INDIRECT("I"&amp;(ROW(C4646)-DAY(C4646))):I4646),0),0)</f>
        <v>0</v>
      </c>
      <c r="N4647" s="29">
        <f ca="1">IF(C4647&lt;Calculator!$G$27,0,IF(C4647=Calculator!$G$27,Calculator!$G$39,IF(H4647-K4647&lt;=0,IF(D4647&gt;Calculator!$G$39,IF(H4647-K4647+E4647+L4647+M4647+Calculator!$G$39&gt;Calculator!$G$39,Calculator!$G$39-(H4647+E4647+L4647+M4647-K4647),Calculator!$G$39),D4647),0)))</f>
        <v>0</v>
      </c>
    </row>
    <row r="4648" spans="1:14" ht="15.75" thickBot="1">
      <c r="A4648" s="33" t="str">
        <f ca="1">IF(C4648=Calculator!$H$27,"F",IF(Daily!D4648+Daily!H4648=0,IF(D4647+H4647&gt;0,"L",""),""))</f>
        <v/>
      </c>
      <c r="B4648" s="34">
        <v>4647</v>
      </c>
      <c r="C4648" s="19">
        <f t="shared" ca="1" si="289"/>
        <v>50577</v>
      </c>
      <c r="D4648" s="29">
        <f t="shared" ca="1" si="291"/>
        <v>0</v>
      </c>
      <c r="E4648" s="29">
        <f ca="1">IF(C4648&lt;Calculator!$D$26,0,IF(DAY($C4648)=1,IF(D4648-Calculator!$G$24&gt;0,Calculator!$G$24,D4648),0))</f>
        <v>0</v>
      </c>
      <c r="F4648" s="29">
        <f ca="1">IF(E4648&gt;0,D4648*Calculator!$G$22/12,0)</f>
        <v>0</v>
      </c>
      <c r="G4648" s="29">
        <f ca="1">IF(E4648&gt;0,(IFERROR(-PMT(Calculator!$G$22/12,Calculator!$G$23*12,Calculator!$G$20),0))-F4648,0)</f>
        <v>0</v>
      </c>
      <c r="H4648" s="29">
        <f t="shared" ca="1" si="292"/>
        <v>0</v>
      </c>
      <c r="I4648" s="29">
        <f t="shared" ca="1" si="290"/>
        <v>0</v>
      </c>
      <c r="J4648" s="30">
        <f>Calculator!$G$40</f>
        <v>6.5000000000000002E-2</v>
      </c>
      <c r="K4648" s="29">
        <f ca="1">IF(C4648&gt;=Calculator!$G$27,IF(DAY($C4648)=1,Calculator!$G$34/2,IF(DAY($C4648)=15,Calculator!$G$34/2,0)),0)</f>
        <v>0</v>
      </c>
      <c r="L4648" s="29">
        <f ca="1">IF(DAY($C4648)=28,IF(H4648=0,0,Calculator!$G$35),0)</f>
        <v>0</v>
      </c>
      <c r="M4648" s="29">
        <f ca="1">IF(I4648&gt;0,IF(DAY($C4648)=1,SUM(INDIRECT("I"&amp;(ROW(C4647)-DAY(C4647))):I4647),0),0)</f>
        <v>0</v>
      </c>
      <c r="N4648" s="29">
        <f ca="1">IF(C4648&lt;Calculator!$G$27,0,IF(C4648=Calculator!$G$27,Calculator!$G$39,IF(H4648-K4648&lt;=0,IF(D4648&gt;Calculator!$G$39,IF(H4648-K4648+E4648+L4648+M4648+Calculator!$G$39&gt;Calculator!$G$39,Calculator!$G$39-(H4648+E4648+L4648+M4648-K4648),Calculator!$G$39),D4648),0)))</f>
        <v>0</v>
      </c>
    </row>
    <row r="4649" spans="1:14" ht="15.75" thickBot="1">
      <c r="A4649" s="33" t="str">
        <f ca="1">IF(C4649=Calculator!$H$27,"F",IF(Daily!D4649+Daily!H4649=0,IF(D4648+H4648&gt;0,"L",""),""))</f>
        <v/>
      </c>
      <c r="B4649" s="34">
        <v>4648</v>
      </c>
      <c r="C4649" s="19">
        <f t="shared" ca="1" si="289"/>
        <v>50578</v>
      </c>
      <c r="D4649" s="29">
        <f t="shared" ca="1" si="291"/>
        <v>0</v>
      </c>
      <c r="E4649" s="29">
        <f ca="1">IF(C4649&lt;Calculator!$D$26,0,IF(DAY($C4649)=1,IF(D4649-Calculator!$G$24&gt;0,Calculator!$G$24,D4649),0))</f>
        <v>0</v>
      </c>
      <c r="F4649" s="29">
        <f ca="1">IF(E4649&gt;0,D4649*Calculator!$G$22/12,0)</f>
        <v>0</v>
      </c>
      <c r="G4649" s="29">
        <f ca="1">IF(E4649&gt;0,(IFERROR(-PMT(Calculator!$G$22/12,Calculator!$G$23*12,Calculator!$G$20),0))-F4649,0)</f>
        <v>0</v>
      </c>
      <c r="H4649" s="29">
        <f t="shared" ca="1" si="292"/>
        <v>0</v>
      </c>
      <c r="I4649" s="29">
        <f t="shared" ca="1" si="290"/>
        <v>0</v>
      </c>
      <c r="J4649" s="30">
        <f>Calculator!$G$40</f>
        <v>6.5000000000000002E-2</v>
      </c>
      <c r="K4649" s="29">
        <f ca="1">IF(C4649&gt;=Calculator!$G$27,IF(DAY($C4649)=1,Calculator!$G$34/2,IF(DAY($C4649)=15,Calculator!$G$34/2,0)),0)</f>
        <v>0</v>
      </c>
      <c r="L4649" s="29">
        <f ca="1">IF(DAY($C4649)=28,IF(H4649=0,0,Calculator!$G$35),0)</f>
        <v>0</v>
      </c>
      <c r="M4649" s="29">
        <f ca="1">IF(I4649&gt;0,IF(DAY($C4649)=1,SUM(INDIRECT("I"&amp;(ROW(C4648)-DAY(C4648))):I4648),0),0)</f>
        <v>0</v>
      </c>
      <c r="N4649" s="29">
        <f ca="1">IF(C4649&lt;Calculator!$G$27,0,IF(C4649=Calculator!$G$27,Calculator!$G$39,IF(H4649-K4649&lt;=0,IF(D4649&gt;Calculator!$G$39,IF(H4649-K4649+E4649+L4649+M4649+Calculator!$G$39&gt;Calculator!$G$39,Calculator!$G$39-(H4649+E4649+L4649+M4649-K4649),Calculator!$G$39),D4649),0)))</f>
        <v>0</v>
      </c>
    </row>
    <row r="4650" spans="1:14" ht="15.75" thickBot="1">
      <c r="A4650" s="33" t="str">
        <f ca="1">IF(C4650=Calculator!$H$27,"F",IF(Daily!D4650+Daily!H4650=0,IF(D4649+H4649&gt;0,"L",""),""))</f>
        <v/>
      </c>
      <c r="B4650" s="34">
        <v>4649</v>
      </c>
      <c r="C4650" s="19">
        <f t="shared" ca="1" si="289"/>
        <v>50579</v>
      </c>
      <c r="D4650" s="29">
        <f t="shared" ca="1" si="291"/>
        <v>0</v>
      </c>
      <c r="E4650" s="29">
        <f ca="1">IF(C4650&lt;Calculator!$D$26,0,IF(DAY($C4650)=1,IF(D4650-Calculator!$G$24&gt;0,Calculator!$G$24,D4650),0))</f>
        <v>0</v>
      </c>
      <c r="F4650" s="29">
        <f ca="1">IF(E4650&gt;0,D4650*Calculator!$G$22/12,0)</f>
        <v>0</v>
      </c>
      <c r="G4650" s="29">
        <f ca="1">IF(E4650&gt;0,(IFERROR(-PMT(Calculator!$G$22/12,Calculator!$G$23*12,Calculator!$G$20),0))-F4650,0)</f>
        <v>0</v>
      </c>
      <c r="H4650" s="29">
        <f t="shared" ca="1" si="292"/>
        <v>0</v>
      </c>
      <c r="I4650" s="29">
        <f t="shared" ca="1" si="290"/>
        <v>0</v>
      </c>
      <c r="J4650" s="30">
        <f>Calculator!$G$40</f>
        <v>6.5000000000000002E-2</v>
      </c>
      <c r="K4650" s="29">
        <f ca="1">IF(C4650&gt;=Calculator!$G$27,IF(DAY($C4650)=1,Calculator!$G$34/2,IF(DAY($C4650)=15,Calculator!$G$34/2,0)),0)</f>
        <v>0</v>
      </c>
      <c r="L4650" s="29">
        <f ca="1">IF(DAY($C4650)=28,IF(H4650=0,0,Calculator!$G$35),0)</f>
        <v>0</v>
      </c>
      <c r="M4650" s="29">
        <f ca="1">IF(I4650&gt;0,IF(DAY($C4650)=1,SUM(INDIRECT("I"&amp;(ROW(C4649)-DAY(C4649))):I4649),0),0)</f>
        <v>0</v>
      </c>
      <c r="N4650" s="29">
        <f ca="1">IF(C4650&lt;Calculator!$G$27,0,IF(C4650=Calculator!$G$27,Calculator!$G$39,IF(H4650-K4650&lt;=0,IF(D4650&gt;Calculator!$G$39,IF(H4650-K4650+E4650+L4650+M4650+Calculator!$G$39&gt;Calculator!$G$39,Calculator!$G$39-(H4650+E4650+L4650+M4650-K4650),Calculator!$G$39),D4650),0)))</f>
        <v>0</v>
      </c>
    </row>
    <row r="4651" spans="1:14" ht="15.75" thickBot="1">
      <c r="A4651" s="33" t="str">
        <f ca="1">IF(C4651=Calculator!$H$27,"F",IF(Daily!D4651+Daily!H4651=0,IF(D4650+H4650&gt;0,"L",""),""))</f>
        <v/>
      </c>
      <c r="B4651" s="34">
        <v>4650</v>
      </c>
      <c r="C4651" s="19">
        <f t="shared" ca="1" si="289"/>
        <v>50580</v>
      </c>
      <c r="D4651" s="29">
        <f t="shared" ca="1" si="291"/>
        <v>0</v>
      </c>
      <c r="E4651" s="29">
        <f ca="1">IF(C4651&lt;Calculator!$D$26,0,IF(DAY($C4651)=1,IF(D4651-Calculator!$G$24&gt;0,Calculator!$G$24,D4651),0))</f>
        <v>0</v>
      </c>
      <c r="F4651" s="29">
        <f ca="1">IF(E4651&gt;0,D4651*Calculator!$G$22/12,0)</f>
        <v>0</v>
      </c>
      <c r="G4651" s="29">
        <f ca="1">IF(E4651&gt;0,(IFERROR(-PMT(Calculator!$G$22/12,Calculator!$G$23*12,Calculator!$G$20),0))-F4651,0)</f>
        <v>0</v>
      </c>
      <c r="H4651" s="29">
        <f t="shared" ca="1" si="292"/>
        <v>0</v>
      </c>
      <c r="I4651" s="29">
        <f t="shared" ca="1" si="290"/>
        <v>0</v>
      </c>
      <c r="J4651" s="30">
        <f>Calculator!$G$40</f>
        <v>6.5000000000000002E-2</v>
      </c>
      <c r="K4651" s="29">
        <f ca="1">IF(C4651&gt;=Calculator!$G$27,IF(DAY($C4651)=1,Calculator!$G$34/2,IF(DAY($C4651)=15,Calculator!$G$34/2,0)),0)</f>
        <v>0</v>
      </c>
      <c r="L4651" s="29">
        <f ca="1">IF(DAY($C4651)=28,IF(H4651=0,0,Calculator!$G$35),0)</f>
        <v>0</v>
      </c>
      <c r="M4651" s="29">
        <f ca="1">IF(I4651&gt;0,IF(DAY($C4651)=1,SUM(INDIRECT("I"&amp;(ROW(C4650)-DAY(C4650))):I4650),0),0)</f>
        <v>0</v>
      </c>
      <c r="N4651" s="29">
        <f ca="1">IF(C4651&lt;Calculator!$G$27,0,IF(C4651=Calculator!$G$27,Calculator!$G$39,IF(H4651-K4651&lt;=0,IF(D4651&gt;Calculator!$G$39,IF(H4651-K4651+E4651+L4651+M4651+Calculator!$G$39&gt;Calculator!$G$39,Calculator!$G$39-(H4651+E4651+L4651+M4651-K4651),Calculator!$G$39),D4651),0)))</f>
        <v>0</v>
      </c>
    </row>
    <row r="4652" spans="1:14" ht="15.75" thickBot="1">
      <c r="A4652" s="33" t="str">
        <f ca="1">IF(C4652=Calculator!$H$27,"F",IF(Daily!D4652+Daily!H4652=0,IF(D4651+H4651&gt;0,"L",""),""))</f>
        <v/>
      </c>
      <c r="B4652" s="34">
        <v>4651</v>
      </c>
      <c r="C4652" s="19">
        <f t="shared" ca="1" si="289"/>
        <v>50581</v>
      </c>
      <c r="D4652" s="29">
        <f t="shared" ca="1" si="291"/>
        <v>0</v>
      </c>
      <c r="E4652" s="29">
        <f ca="1">IF(C4652&lt;Calculator!$D$26,0,IF(DAY($C4652)=1,IF(D4652-Calculator!$G$24&gt;0,Calculator!$G$24,D4652),0))</f>
        <v>0</v>
      </c>
      <c r="F4652" s="29">
        <f ca="1">IF(E4652&gt;0,D4652*Calculator!$G$22/12,0)</f>
        <v>0</v>
      </c>
      <c r="G4652" s="29">
        <f ca="1">IF(E4652&gt;0,(IFERROR(-PMT(Calculator!$G$22/12,Calculator!$G$23*12,Calculator!$G$20),0))-F4652,0)</f>
        <v>0</v>
      </c>
      <c r="H4652" s="29">
        <f t="shared" ca="1" si="292"/>
        <v>0</v>
      </c>
      <c r="I4652" s="29">
        <f t="shared" ca="1" si="290"/>
        <v>0</v>
      </c>
      <c r="J4652" s="30">
        <f>Calculator!$G$40</f>
        <v>6.5000000000000002E-2</v>
      </c>
      <c r="K4652" s="29">
        <f ca="1">IF(C4652&gt;=Calculator!$G$27,IF(DAY($C4652)=1,Calculator!$G$34/2,IF(DAY($C4652)=15,Calculator!$G$34/2,0)),0)</f>
        <v>0</v>
      </c>
      <c r="L4652" s="29">
        <f ca="1">IF(DAY($C4652)=28,IF(H4652=0,0,Calculator!$G$35),0)</f>
        <v>0</v>
      </c>
      <c r="M4652" s="29">
        <f ca="1">IF(I4652&gt;0,IF(DAY($C4652)=1,SUM(INDIRECT("I"&amp;(ROW(C4651)-DAY(C4651))):I4651),0),0)</f>
        <v>0</v>
      </c>
      <c r="N4652" s="29">
        <f ca="1">IF(C4652&lt;Calculator!$G$27,0,IF(C4652=Calculator!$G$27,Calculator!$G$39,IF(H4652-K4652&lt;=0,IF(D4652&gt;Calculator!$G$39,IF(H4652-K4652+E4652+L4652+M4652+Calculator!$G$39&gt;Calculator!$G$39,Calculator!$G$39-(H4652+E4652+L4652+M4652-K4652),Calculator!$G$39),D4652),0)))</f>
        <v>0</v>
      </c>
    </row>
    <row r="4653" spans="1:14" ht="15.75" thickBot="1">
      <c r="A4653" s="33" t="str">
        <f ca="1">IF(C4653=Calculator!$H$27,"F",IF(Daily!D4653+Daily!H4653=0,IF(D4652+H4652&gt;0,"L",""),""))</f>
        <v/>
      </c>
      <c r="B4653" s="34">
        <v>4652</v>
      </c>
      <c r="C4653" s="19">
        <f t="shared" ca="1" si="289"/>
        <v>50582</v>
      </c>
      <c r="D4653" s="29">
        <f t="shared" ca="1" si="291"/>
        <v>0</v>
      </c>
      <c r="E4653" s="29">
        <f ca="1">IF(C4653&lt;Calculator!$D$26,0,IF(DAY($C4653)=1,IF(D4653-Calculator!$G$24&gt;0,Calculator!$G$24,D4653),0))</f>
        <v>0</v>
      </c>
      <c r="F4653" s="29">
        <f ca="1">IF(E4653&gt;0,D4653*Calculator!$G$22/12,0)</f>
        <v>0</v>
      </c>
      <c r="G4653" s="29">
        <f ca="1">IF(E4653&gt;0,(IFERROR(-PMT(Calculator!$G$22/12,Calculator!$G$23*12,Calculator!$G$20),0))-F4653,0)</f>
        <v>0</v>
      </c>
      <c r="H4653" s="29">
        <f t="shared" ca="1" si="292"/>
        <v>0</v>
      </c>
      <c r="I4653" s="29">
        <f t="shared" ca="1" si="290"/>
        <v>0</v>
      </c>
      <c r="J4653" s="30">
        <f>Calculator!$G$40</f>
        <v>6.5000000000000002E-2</v>
      </c>
      <c r="K4653" s="29">
        <f ca="1">IF(C4653&gt;=Calculator!$G$27,IF(DAY($C4653)=1,Calculator!$G$34/2,IF(DAY($C4653)=15,Calculator!$G$34/2,0)),0)</f>
        <v>0</v>
      </c>
      <c r="L4653" s="29">
        <f ca="1">IF(DAY($C4653)=28,IF(H4653=0,0,Calculator!$G$35),0)</f>
        <v>0</v>
      </c>
      <c r="M4653" s="29">
        <f ca="1">IF(I4653&gt;0,IF(DAY($C4653)=1,SUM(INDIRECT("I"&amp;(ROW(C4652)-DAY(C4652))):I4652),0),0)</f>
        <v>0</v>
      </c>
      <c r="N4653" s="29">
        <f ca="1">IF(C4653&lt;Calculator!$G$27,0,IF(C4653=Calculator!$G$27,Calculator!$G$39,IF(H4653-K4653&lt;=0,IF(D4653&gt;Calculator!$G$39,IF(H4653-K4653+E4653+L4653+M4653+Calculator!$G$39&gt;Calculator!$G$39,Calculator!$G$39-(H4653+E4653+L4653+M4653-K4653),Calculator!$G$39),D4653),0)))</f>
        <v>0</v>
      </c>
    </row>
    <row r="4654" spans="1:14" ht="15.75" thickBot="1">
      <c r="A4654" s="33" t="str">
        <f ca="1">IF(C4654=Calculator!$H$27,"F",IF(Daily!D4654+Daily!H4654=0,IF(D4653+H4653&gt;0,"L",""),""))</f>
        <v/>
      </c>
      <c r="B4654" s="34">
        <v>4653</v>
      </c>
      <c r="C4654" s="19">
        <f t="shared" ca="1" si="289"/>
        <v>50583</v>
      </c>
      <c r="D4654" s="29">
        <f t="shared" ca="1" si="291"/>
        <v>0</v>
      </c>
      <c r="E4654" s="29">
        <f ca="1">IF(C4654&lt;Calculator!$D$26,0,IF(DAY($C4654)=1,IF(D4654-Calculator!$G$24&gt;0,Calculator!$G$24,D4654),0))</f>
        <v>0</v>
      </c>
      <c r="F4654" s="29">
        <f ca="1">IF(E4654&gt;0,D4654*Calculator!$G$22/12,0)</f>
        <v>0</v>
      </c>
      <c r="G4654" s="29">
        <f ca="1">IF(E4654&gt;0,(IFERROR(-PMT(Calculator!$G$22/12,Calculator!$G$23*12,Calculator!$G$20),0))-F4654,0)</f>
        <v>0</v>
      </c>
      <c r="H4654" s="29">
        <f t="shared" ca="1" si="292"/>
        <v>0</v>
      </c>
      <c r="I4654" s="29">
        <f t="shared" ca="1" si="290"/>
        <v>0</v>
      </c>
      <c r="J4654" s="30">
        <f>Calculator!$G$40</f>
        <v>6.5000000000000002E-2</v>
      </c>
      <c r="K4654" s="29">
        <f ca="1">IF(C4654&gt;=Calculator!$G$27,IF(DAY($C4654)=1,Calculator!$G$34/2,IF(DAY($C4654)=15,Calculator!$G$34/2,0)),0)</f>
        <v>0</v>
      </c>
      <c r="L4654" s="29">
        <f ca="1">IF(DAY($C4654)=28,IF(H4654=0,0,Calculator!$G$35),0)</f>
        <v>0</v>
      </c>
      <c r="M4654" s="29">
        <f ca="1">IF(I4654&gt;0,IF(DAY($C4654)=1,SUM(INDIRECT("I"&amp;(ROW(C4653)-DAY(C4653))):I4653),0),0)</f>
        <v>0</v>
      </c>
      <c r="N4654" s="29">
        <f ca="1">IF(C4654&lt;Calculator!$G$27,0,IF(C4654=Calculator!$G$27,Calculator!$G$39,IF(H4654-K4654&lt;=0,IF(D4654&gt;Calculator!$G$39,IF(H4654-K4654+E4654+L4654+M4654+Calculator!$G$39&gt;Calculator!$G$39,Calculator!$G$39-(H4654+E4654+L4654+M4654-K4654),Calculator!$G$39),D4654),0)))</f>
        <v>0</v>
      </c>
    </row>
    <row r="4655" spans="1:14" ht="15.75" thickBot="1">
      <c r="A4655" s="33" t="str">
        <f ca="1">IF(C4655=Calculator!$H$27,"F",IF(Daily!D4655+Daily!H4655=0,IF(D4654+H4654&gt;0,"L",""),""))</f>
        <v/>
      </c>
      <c r="B4655" s="34">
        <v>4654</v>
      </c>
      <c r="C4655" s="19">
        <f t="shared" ca="1" si="289"/>
        <v>50584</v>
      </c>
      <c r="D4655" s="29">
        <f t="shared" ca="1" si="291"/>
        <v>0</v>
      </c>
      <c r="E4655" s="29">
        <f ca="1">IF(C4655&lt;Calculator!$D$26,0,IF(DAY($C4655)=1,IF(D4655-Calculator!$G$24&gt;0,Calculator!$G$24,D4655),0))</f>
        <v>0</v>
      </c>
      <c r="F4655" s="29">
        <f ca="1">IF(E4655&gt;0,D4655*Calculator!$G$22/12,0)</f>
        <v>0</v>
      </c>
      <c r="G4655" s="29">
        <f ca="1">IF(E4655&gt;0,(IFERROR(-PMT(Calculator!$G$22/12,Calculator!$G$23*12,Calculator!$G$20),0))-F4655,0)</f>
        <v>0</v>
      </c>
      <c r="H4655" s="29">
        <f t="shared" ca="1" si="292"/>
        <v>0</v>
      </c>
      <c r="I4655" s="29">
        <f t="shared" ca="1" si="290"/>
        <v>0</v>
      </c>
      <c r="J4655" s="30">
        <f>Calculator!$G$40</f>
        <v>6.5000000000000002E-2</v>
      </c>
      <c r="K4655" s="29">
        <f ca="1">IF(C4655&gt;=Calculator!$G$27,IF(DAY($C4655)=1,Calculator!$G$34/2,IF(DAY($C4655)=15,Calculator!$G$34/2,0)),0)</f>
        <v>0</v>
      </c>
      <c r="L4655" s="29">
        <f ca="1">IF(DAY($C4655)=28,IF(H4655=0,0,Calculator!$G$35),0)</f>
        <v>0</v>
      </c>
      <c r="M4655" s="29">
        <f ca="1">IF(I4655&gt;0,IF(DAY($C4655)=1,SUM(INDIRECT("I"&amp;(ROW(C4654)-DAY(C4654))):I4654),0),0)</f>
        <v>0</v>
      </c>
      <c r="N4655" s="29">
        <f ca="1">IF(C4655&lt;Calculator!$G$27,0,IF(C4655=Calculator!$G$27,Calculator!$G$39,IF(H4655-K4655&lt;=0,IF(D4655&gt;Calculator!$G$39,IF(H4655-K4655+E4655+L4655+M4655+Calculator!$G$39&gt;Calculator!$G$39,Calculator!$G$39-(H4655+E4655+L4655+M4655-K4655),Calculator!$G$39),D4655),0)))</f>
        <v>0</v>
      </c>
    </row>
    <row r="4656" spans="1:14" ht="15.75" thickBot="1">
      <c r="A4656" s="33" t="str">
        <f ca="1">IF(C4656=Calculator!$H$27,"F",IF(Daily!D4656+Daily!H4656=0,IF(D4655+H4655&gt;0,"L",""),""))</f>
        <v/>
      </c>
      <c r="B4656" s="34">
        <v>4655</v>
      </c>
      <c r="C4656" s="19">
        <f t="shared" ca="1" si="289"/>
        <v>50585</v>
      </c>
      <c r="D4656" s="29">
        <f t="shared" ca="1" si="291"/>
        <v>0</v>
      </c>
      <c r="E4656" s="29">
        <f ca="1">IF(C4656&lt;Calculator!$D$26,0,IF(DAY($C4656)=1,IF(D4656-Calculator!$G$24&gt;0,Calculator!$G$24,D4656),0))</f>
        <v>0</v>
      </c>
      <c r="F4656" s="29">
        <f ca="1">IF(E4656&gt;0,D4656*Calculator!$G$22/12,0)</f>
        <v>0</v>
      </c>
      <c r="G4656" s="29">
        <f ca="1">IF(E4656&gt;0,(IFERROR(-PMT(Calculator!$G$22/12,Calculator!$G$23*12,Calculator!$G$20),0))-F4656,0)</f>
        <v>0</v>
      </c>
      <c r="H4656" s="29">
        <f t="shared" ca="1" si="292"/>
        <v>0</v>
      </c>
      <c r="I4656" s="29">
        <f t="shared" ca="1" si="290"/>
        <v>0</v>
      </c>
      <c r="J4656" s="30">
        <f>Calculator!$G$40</f>
        <v>6.5000000000000002E-2</v>
      </c>
      <c r="K4656" s="29">
        <f ca="1">IF(C4656&gt;=Calculator!$G$27,IF(DAY($C4656)=1,Calculator!$G$34/2,IF(DAY($C4656)=15,Calculator!$G$34/2,0)),0)</f>
        <v>0</v>
      </c>
      <c r="L4656" s="29">
        <f ca="1">IF(DAY($C4656)=28,IF(H4656=0,0,Calculator!$G$35),0)</f>
        <v>0</v>
      </c>
      <c r="M4656" s="29">
        <f ca="1">IF(I4656&gt;0,IF(DAY($C4656)=1,SUM(INDIRECT("I"&amp;(ROW(C4655)-DAY(C4655))):I4655),0),0)</f>
        <v>0</v>
      </c>
      <c r="N4656" s="29">
        <f ca="1">IF(C4656&lt;Calculator!$G$27,0,IF(C4656=Calculator!$G$27,Calculator!$G$39,IF(H4656-K4656&lt;=0,IF(D4656&gt;Calculator!$G$39,IF(H4656-K4656+E4656+L4656+M4656+Calculator!$G$39&gt;Calculator!$G$39,Calculator!$G$39-(H4656+E4656+L4656+M4656-K4656),Calculator!$G$39),D4656),0)))</f>
        <v>0</v>
      </c>
    </row>
    <row r="4657" spans="1:14" ht="15.75" thickBot="1">
      <c r="A4657" s="33" t="str">
        <f ca="1">IF(C4657=Calculator!$H$27,"F",IF(Daily!D4657+Daily!H4657=0,IF(D4656+H4656&gt;0,"L",""),""))</f>
        <v/>
      </c>
      <c r="B4657" s="34">
        <v>4656</v>
      </c>
      <c r="C4657" s="19">
        <f t="shared" ca="1" si="289"/>
        <v>50586</v>
      </c>
      <c r="D4657" s="29">
        <f t="shared" ca="1" si="291"/>
        <v>0</v>
      </c>
      <c r="E4657" s="29">
        <f ca="1">IF(C4657&lt;Calculator!$D$26,0,IF(DAY($C4657)=1,IF(D4657-Calculator!$G$24&gt;0,Calculator!$G$24,D4657),0))</f>
        <v>0</v>
      </c>
      <c r="F4657" s="29">
        <f ca="1">IF(E4657&gt;0,D4657*Calculator!$G$22/12,0)</f>
        <v>0</v>
      </c>
      <c r="G4657" s="29">
        <f ca="1">IF(E4657&gt;0,(IFERROR(-PMT(Calculator!$G$22/12,Calculator!$G$23*12,Calculator!$G$20),0))-F4657,0)</f>
        <v>0</v>
      </c>
      <c r="H4657" s="29">
        <f t="shared" ca="1" si="292"/>
        <v>0</v>
      </c>
      <c r="I4657" s="29">
        <f t="shared" ca="1" si="290"/>
        <v>0</v>
      </c>
      <c r="J4657" s="30">
        <f>Calculator!$G$40</f>
        <v>6.5000000000000002E-2</v>
      </c>
      <c r="K4657" s="29">
        <f ca="1">IF(C4657&gt;=Calculator!$G$27,IF(DAY($C4657)=1,Calculator!$G$34/2,IF(DAY($C4657)=15,Calculator!$G$34/2,0)),0)</f>
        <v>0</v>
      </c>
      <c r="L4657" s="29">
        <f ca="1">IF(DAY($C4657)=28,IF(H4657=0,0,Calculator!$G$35),0)</f>
        <v>0</v>
      </c>
      <c r="M4657" s="29">
        <f ca="1">IF(I4657&gt;0,IF(DAY($C4657)=1,SUM(INDIRECT("I"&amp;(ROW(C4656)-DAY(C4656))):I4656),0),0)</f>
        <v>0</v>
      </c>
      <c r="N4657" s="29">
        <f ca="1">IF(C4657&lt;Calculator!$G$27,0,IF(C4657=Calculator!$G$27,Calculator!$G$39,IF(H4657-K4657&lt;=0,IF(D4657&gt;Calculator!$G$39,IF(H4657-K4657+E4657+L4657+M4657+Calculator!$G$39&gt;Calculator!$G$39,Calculator!$G$39-(H4657+E4657+L4657+M4657-K4657),Calculator!$G$39),D4657),0)))</f>
        <v>0</v>
      </c>
    </row>
    <row r="4658" spans="1:14" ht="15.75" thickBot="1">
      <c r="A4658" s="33" t="str">
        <f ca="1">IF(C4658=Calculator!$H$27,"F",IF(Daily!D4658+Daily!H4658=0,IF(D4657+H4657&gt;0,"L",""),""))</f>
        <v/>
      </c>
      <c r="B4658" s="34">
        <v>4657</v>
      </c>
      <c r="C4658" s="19">
        <f t="shared" ca="1" si="289"/>
        <v>50587</v>
      </c>
      <c r="D4658" s="29">
        <f t="shared" ca="1" si="291"/>
        <v>0</v>
      </c>
      <c r="E4658" s="29">
        <f ca="1">IF(C4658&lt;Calculator!$D$26,0,IF(DAY($C4658)=1,IF(D4658-Calculator!$G$24&gt;0,Calculator!$G$24,D4658),0))</f>
        <v>0</v>
      </c>
      <c r="F4658" s="29">
        <f ca="1">IF(E4658&gt;0,D4658*Calculator!$G$22/12,0)</f>
        <v>0</v>
      </c>
      <c r="G4658" s="29">
        <f ca="1">IF(E4658&gt;0,(IFERROR(-PMT(Calculator!$G$22/12,Calculator!$G$23*12,Calculator!$G$20),0))-F4658,0)</f>
        <v>0</v>
      </c>
      <c r="H4658" s="29">
        <f t="shared" ca="1" si="292"/>
        <v>0</v>
      </c>
      <c r="I4658" s="29">
        <f t="shared" ca="1" si="290"/>
        <v>0</v>
      </c>
      <c r="J4658" s="30">
        <f>Calculator!$G$40</f>
        <v>6.5000000000000002E-2</v>
      </c>
      <c r="K4658" s="29">
        <f ca="1">IF(C4658&gt;=Calculator!$G$27,IF(DAY($C4658)=1,Calculator!$G$34/2,IF(DAY($C4658)=15,Calculator!$G$34/2,0)),0)</f>
        <v>4500</v>
      </c>
      <c r="L4658" s="29">
        <f ca="1">IF(DAY($C4658)=28,IF(H4658=0,0,Calculator!$G$35),0)</f>
        <v>0</v>
      </c>
      <c r="M4658" s="29">
        <f ca="1">IF(I4658&gt;0,IF(DAY($C4658)=1,SUM(INDIRECT("I"&amp;(ROW(C4657)-DAY(C4657))):I4657),0),0)</f>
        <v>0</v>
      </c>
      <c r="N4658" s="29">
        <f ca="1">IF(C4658&lt;Calculator!$G$27,0,IF(C4658=Calculator!$G$27,Calculator!$G$39,IF(H4658-K4658&lt;=0,IF(D4658&gt;Calculator!$G$39,IF(H4658-K4658+E4658+L4658+M4658+Calculator!$G$39&gt;Calculator!$G$39,Calculator!$G$39-(H4658+E4658+L4658+M4658-K4658),Calculator!$G$39),D4658),0)))</f>
        <v>0</v>
      </c>
    </row>
    <row r="4659" spans="1:14" ht="15.75" thickBot="1">
      <c r="A4659" s="33" t="str">
        <f ca="1">IF(C4659=Calculator!$H$27,"F",IF(Daily!D4659+Daily!H4659=0,IF(D4658+H4658&gt;0,"L",""),""))</f>
        <v/>
      </c>
      <c r="B4659" s="34">
        <v>4658</v>
      </c>
      <c r="C4659" s="19">
        <f t="shared" ca="1" si="289"/>
        <v>50588</v>
      </c>
      <c r="D4659" s="29">
        <f t="shared" ca="1" si="291"/>
        <v>0</v>
      </c>
      <c r="E4659" s="29">
        <f ca="1">IF(C4659&lt;Calculator!$D$26,0,IF(DAY($C4659)=1,IF(D4659-Calculator!$G$24&gt;0,Calculator!$G$24,D4659),0))</f>
        <v>0</v>
      </c>
      <c r="F4659" s="29">
        <f ca="1">IF(E4659&gt;0,D4659*Calculator!$G$22/12,0)</f>
        <v>0</v>
      </c>
      <c r="G4659" s="29">
        <f ca="1">IF(E4659&gt;0,(IFERROR(-PMT(Calculator!$G$22/12,Calculator!$G$23*12,Calculator!$G$20),0))-F4659,0)</f>
        <v>0</v>
      </c>
      <c r="H4659" s="29">
        <f t="shared" ca="1" si="292"/>
        <v>0</v>
      </c>
      <c r="I4659" s="29">
        <f t="shared" ca="1" si="290"/>
        <v>0</v>
      </c>
      <c r="J4659" s="30">
        <f>Calculator!$G$40</f>
        <v>6.5000000000000002E-2</v>
      </c>
      <c r="K4659" s="29">
        <f ca="1">IF(C4659&gt;=Calculator!$G$27,IF(DAY($C4659)=1,Calculator!$G$34/2,IF(DAY($C4659)=15,Calculator!$G$34/2,0)),0)</f>
        <v>0</v>
      </c>
      <c r="L4659" s="29">
        <f ca="1">IF(DAY($C4659)=28,IF(H4659=0,0,Calculator!$G$35),0)</f>
        <v>0</v>
      </c>
      <c r="M4659" s="29">
        <f ca="1">IF(I4659&gt;0,IF(DAY($C4659)=1,SUM(INDIRECT("I"&amp;(ROW(C4658)-DAY(C4658))):I4658),0),0)</f>
        <v>0</v>
      </c>
      <c r="N4659" s="29">
        <f ca="1">IF(C4659&lt;Calculator!$G$27,0,IF(C4659=Calculator!$G$27,Calculator!$G$39,IF(H4659-K4659&lt;=0,IF(D4659&gt;Calculator!$G$39,IF(H4659-K4659+E4659+L4659+M4659+Calculator!$G$39&gt;Calculator!$G$39,Calculator!$G$39-(H4659+E4659+L4659+M4659-K4659),Calculator!$G$39),D4659),0)))</f>
        <v>0</v>
      </c>
    </row>
    <row r="4660" spans="1:14" ht="15.75" thickBot="1">
      <c r="A4660" s="33" t="str">
        <f ca="1">IF(C4660=Calculator!$H$27,"F",IF(Daily!D4660+Daily!H4660=0,IF(D4659+H4659&gt;0,"L",""),""))</f>
        <v/>
      </c>
      <c r="B4660" s="34">
        <v>4659</v>
      </c>
      <c r="C4660" s="19">
        <f t="shared" ca="1" si="289"/>
        <v>50589</v>
      </c>
      <c r="D4660" s="29">
        <f t="shared" ca="1" si="291"/>
        <v>0</v>
      </c>
      <c r="E4660" s="29">
        <f ca="1">IF(C4660&lt;Calculator!$D$26,0,IF(DAY($C4660)=1,IF(D4660-Calculator!$G$24&gt;0,Calculator!$G$24,D4660),0))</f>
        <v>0</v>
      </c>
      <c r="F4660" s="29">
        <f ca="1">IF(E4660&gt;0,D4660*Calculator!$G$22/12,0)</f>
        <v>0</v>
      </c>
      <c r="G4660" s="29">
        <f ca="1">IF(E4660&gt;0,(IFERROR(-PMT(Calculator!$G$22/12,Calculator!$G$23*12,Calculator!$G$20),0))-F4660,0)</f>
        <v>0</v>
      </c>
      <c r="H4660" s="29">
        <f t="shared" ca="1" si="292"/>
        <v>0</v>
      </c>
      <c r="I4660" s="29">
        <f t="shared" ca="1" si="290"/>
        <v>0</v>
      </c>
      <c r="J4660" s="30">
        <f>Calculator!$G$40</f>
        <v>6.5000000000000002E-2</v>
      </c>
      <c r="K4660" s="29">
        <f ca="1">IF(C4660&gt;=Calculator!$G$27,IF(DAY($C4660)=1,Calculator!$G$34/2,IF(DAY($C4660)=15,Calculator!$G$34/2,0)),0)</f>
        <v>0</v>
      </c>
      <c r="L4660" s="29">
        <f ca="1">IF(DAY($C4660)=28,IF(H4660=0,0,Calculator!$G$35),0)</f>
        <v>0</v>
      </c>
      <c r="M4660" s="29">
        <f ca="1">IF(I4660&gt;0,IF(DAY($C4660)=1,SUM(INDIRECT("I"&amp;(ROW(C4659)-DAY(C4659))):I4659),0),0)</f>
        <v>0</v>
      </c>
      <c r="N4660" s="29">
        <f ca="1">IF(C4660&lt;Calculator!$G$27,0,IF(C4660=Calculator!$G$27,Calculator!$G$39,IF(H4660-K4660&lt;=0,IF(D4660&gt;Calculator!$G$39,IF(H4660-K4660+E4660+L4660+M4660+Calculator!$G$39&gt;Calculator!$G$39,Calculator!$G$39-(H4660+E4660+L4660+M4660-K4660),Calculator!$G$39),D4660),0)))</f>
        <v>0</v>
      </c>
    </row>
    <row r="4661" spans="1:14" ht="15.75" thickBot="1">
      <c r="A4661" s="33" t="str">
        <f ca="1">IF(C4661=Calculator!$H$27,"F",IF(Daily!D4661+Daily!H4661=0,IF(D4660+H4660&gt;0,"L",""),""))</f>
        <v/>
      </c>
      <c r="B4661" s="34">
        <v>4660</v>
      </c>
      <c r="C4661" s="19">
        <f t="shared" ca="1" si="289"/>
        <v>50590</v>
      </c>
      <c r="D4661" s="29">
        <f t="shared" ca="1" si="291"/>
        <v>0</v>
      </c>
      <c r="E4661" s="29">
        <f ca="1">IF(C4661&lt;Calculator!$D$26,0,IF(DAY($C4661)=1,IF(D4661-Calculator!$G$24&gt;0,Calculator!$G$24,D4661),0))</f>
        <v>0</v>
      </c>
      <c r="F4661" s="29">
        <f ca="1">IF(E4661&gt;0,D4661*Calculator!$G$22/12,0)</f>
        <v>0</v>
      </c>
      <c r="G4661" s="29">
        <f ca="1">IF(E4661&gt;0,(IFERROR(-PMT(Calculator!$G$22/12,Calculator!$G$23*12,Calculator!$G$20),0))-F4661,0)</f>
        <v>0</v>
      </c>
      <c r="H4661" s="29">
        <f t="shared" ca="1" si="292"/>
        <v>0</v>
      </c>
      <c r="I4661" s="29">
        <f t="shared" ca="1" si="290"/>
        <v>0</v>
      </c>
      <c r="J4661" s="30">
        <f>Calculator!$G$40</f>
        <v>6.5000000000000002E-2</v>
      </c>
      <c r="K4661" s="29">
        <f ca="1">IF(C4661&gt;=Calculator!$G$27,IF(DAY($C4661)=1,Calculator!$G$34/2,IF(DAY($C4661)=15,Calculator!$G$34/2,0)),0)</f>
        <v>0</v>
      </c>
      <c r="L4661" s="29">
        <f ca="1">IF(DAY($C4661)=28,IF(H4661=0,0,Calculator!$G$35),0)</f>
        <v>0</v>
      </c>
      <c r="M4661" s="29">
        <f ca="1">IF(I4661&gt;0,IF(DAY($C4661)=1,SUM(INDIRECT("I"&amp;(ROW(C4660)-DAY(C4660))):I4660),0),0)</f>
        <v>0</v>
      </c>
      <c r="N4661" s="29">
        <f ca="1">IF(C4661&lt;Calculator!$G$27,0,IF(C4661=Calculator!$G$27,Calculator!$G$39,IF(H4661-K4661&lt;=0,IF(D4661&gt;Calculator!$G$39,IF(H4661-K4661+E4661+L4661+M4661+Calculator!$G$39&gt;Calculator!$G$39,Calculator!$G$39-(H4661+E4661+L4661+M4661-K4661),Calculator!$G$39),D4661),0)))</f>
        <v>0</v>
      </c>
    </row>
    <row r="4662" spans="1:14" ht="15.75" thickBot="1">
      <c r="A4662" s="33" t="str">
        <f ca="1">IF(C4662=Calculator!$H$27,"F",IF(Daily!D4662+Daily!H4662=0,IF(D4661+H4661&gt;0,"L",""),""))</f>
        <v/>
      </c>
      <c r="B4662" s="34">
        <v>4661</v>
      </c>
      <c r="C4662" s="19">
        <f t="shared" ca="1" si="289"/>
        <v>50591</v>
      </c>
      <c r="D4662" s="29">
        <f t="shared" ca="1" si="291"/>
        <v>0</v>
      </c>
      <c r="E4662" s="29">
        <f ca="1">IF(C4662&lt;Calculator!$D$26,0,IF(DAY($C4662)=1,IF(D4662-Calculator!$G$24&gt;0,Calculator!$G$24,D4662),0))</f>
        <v>0</v>
      </c>
      <c r="F4662" s="29">
        <f ca="1">IF(E4662&gt;0,D4662*Calculator!$G$22/12,0)</f>
        <v>0</v>
      </c>
      <c r="G4662" s="29">
        <f ca="1">IF(E4662&gt;0,(IFERROR(-PMT(Calculator!$G$22/12,Calculator!$G$23*12,Calculator!$G$20),0))-F4662,0)</f>
        <v>0</v>
      </c>
      <c r="H4662" s="29">
        <f t="shared" ca="1" si="292"/>
        <v>0</v>
      </c>
      <c r="I4662" s="29">
        <f t="shared" ca="1" si="290"/>
        <v>0</v>
      </c>
      <c r="J4662" s="30">
        <f>Calculator!$G$40</f>
        <v>6.5000000000000002E-2</v>
      </c>
      <c r="K4662" s="29">
        <f ca="1">IF(C4662&gt;=Calculator!$G$27,IF(DAY($C4662)=1,Calculator!$G$34/2,IF(DAY($C4662)=15,Calculator!$G$34/2,0)),0)</f>
        <v>0</v>
      </c>
      <c r="L4662" s="29">
        <f ca="1">IF(DAY($C4662)=28,IF(H4662=0,0,Calculator!$G$35),0)</f>
        <v>0</v>
      </c>
      <c r="M4662" s="29">
        <f ca="1">IF(I4662&gt;0,IF(DAY($C4662)=1,SUM(INDIRECT("I"&amp;(ROW(C4661)-DAY(C4661))):I4661),0),0)</f>
        <v>0</v>
      </c>
      <c r="N4662" s="29">
        <f ca="1">IF(C4662&lt;Calculator!$G$27,0,IF(C4662=Calculator!$G$27,Calculator!$G$39,IF(H4662-K4662&lt;=0,IF(D4662&gt;Calculator!$G$39,IF(H4662-K4662+E4662+L4662+M4662+Calculator!$G$39&gt;Calculator!$G$39,Calculator!$G$39-(H4662+E4662+L4662+M4662-K4662),Calculator!$G$39),D4662),0)))</f>
        <v>0</v>
      </c>
    </row>
    <row r="4663" spans="1:14" ht="15.75" thickBot="1">
      <c r="A4663" s="33" t="str">
        <f ca="1">IF(C4663=Calculator!$H$27,"F",IF(Daily!D4663+Daily!H4663=0,IF(D4662+H4662&gt;0,"L",""),""))</f>
        <v/>
      </c>
      <c r="B4663" s="34">
        <v>4662</v>
      </c>
      <c r="C4663" s="19">
        <f t="shared" ca="1" si="289"/>
        <v>50592</v>
      </c>
      <c r="D4663" s="29">
        <f t="shared" ca="1" si="291"/>
        <v>0</v>
      </c>
      <c r="E4663" s="29">
        <f ca="1">IF(C4663&lt;Calculator!$D$26,0,IF(DAY($C4663)=1,IF(D4663-Calculator!$G$24&gt;0,Calculator!$G$24,D4663),0))</f>
        <v>0</v>
      </c>
      <c r="F4663" s="29">
        <f ca="1">IF(E4663&gt;0,D4663*Calculator!$G$22/12,0)</f>
        <v>0</v>
      </c>
      <c r="G4663" s="29">
        <f ca="1">IF(E4663&gt;0,(IFERROR(-PMT(Calculator!$G$22/12,Calculator!$G$23*12,Calculator!$G$20),0))-F4663,0)</f>
        <v>0</v>
      </c>
      <c r="H4663" s="29">
        <f t="shared" ca="1" si="292"/>
        <v>0</v>
      </c>
      <c r="I4663" s="29">
        <f t="shared" ca="1" si="290"/>
        <v>0</v>
      </c>
      <c r="J4663" s="30">
        <f>Calculator!$G$40</f>
        <v>6.5000000000000002E-2</v>
      </c>
      <c r="K4663" s="29">
        <f ca="1">IF(C4663&gt;=Calculator!$G$27,IF(DAY($C4663)=1,Calculator!$G$34/2,IF(DAY($C4663)=15,Calculator!$G$34/2,0)),0)</f>
        <v>0</v>
      </c>
      <c r="L4663" s="29">
        <f ca="1">IF(DAY($C4663)=28,IF(H4663=0,0,Calculator!$G$35),0)</f>
        <v>0</v>
      </c>
      <c r="M4663" s="29">
        <f ca="1">IF(I4663&gt;0,IF(DAY($C4663)=1,SUM(INDIRECT("I"&amp;(ROW(C4662)-DAY(C4662))):I4662),0),0)</f>
        <v>0</v>
      </c>
      <c r="N4663" s="29">
        <f ca="1">IF(C4663&lt;Calculator!$G$27,0,IF(C4663=Calculator!$G$27,Calculator!$G$39,IF(H4663-K4663&lt;=0,IF(D4663&gt;Calculator!$G$39,IF(H4663-K4663+E4663+L4663+M4663+Calculator!$G$39&gt;Calculator!$G$39,Calculator!$G$39-(H4663+E4663+L4663+M4663-K4663),Calculator!$G$39),D4663),0)))</f>
        <v>0</v>
      </c>
    </row>
    <row r="4664" spans="1:14" ht="15.75" thickBot="1">
      <c r="A4664" s="33" t="str">
        <f ca="1">IF(C4664=Calculator!$H$27,"F",IF(Daily!D4664+Daily!H4664=0,IF(D4663+H4663&gt;0,"L",""),""))</f>
        <v/>
      </c>
      <c r="B4664" s="34">
        <v>4663</v>
      </c>
      <c r="C4664" s="19">
        <f t="shared" ca="1" si="289"/>
        <v>50593</v>
      </c>
      <c r="D4664" s="29">
        <f t="shared" ca="1" si="291"/>
        <v>0</v>
      </c>
      <c r="E4664" s="29">
        <f ca="1">IF(C4664&lt;Calculator!$D$26,0,IF(DAY($C4664)=1,IF(D4664-Calculator!$G$24&gt;0,Calculator!$G$24,D4664),0))</f>
        <v>0</v>
      </c>
      <c r="F4664" s="29">
        <f ca="1">IF(E4664&gt;0,D4664*Calculator!$G$22/12,0)</f>
        <v>0</v>
      </c>
      <c r="G4664" s="29">
        <f ca="1">IF(E4664&gt;0,(IFERROR(-PMT(Calculator!$G$22/12,Calculator!$G$23*12,Calculator!$G$20),0))-F4664,0)</f>
        <v>0</v>
      </c>
      <c r="H4664" s="29">
        <f t="shared" ca="1" si="292"/>
        <v>0</v>
      </c>
      <c r="I4664" s="29">
        <f t="shared" ca="1" si="290"/>
        <v>0</v>
      </c>
      <c r="J4664" s="30">
        <f>Calculator!$G$40</f>
        <v>6.5000000000000002E-2</v>
      </c>
      <c r="K4664" s="29">
        <f ca="1">IF(C4664&gt;=Calculator!$G$27,IF(DAY($C4664)=1,Calculator!$G$34/2,IF(DAY($C4664)=15,Calculator!$G$34/2,0)),0)</f>
        <v>0</v>
      </c>
      <c r="L4664" s="29">
        <f ca="1">IF(DAY($C4664)=28,IF(H4664=0,0,Calculator!$G$35),0)</f>
        <v>0</v>
      </c>
      <c r="M4664" s="29">
        <f ca="1">IF(I4664&gt;0,IF(DAY($C4664)=1,SUM(INDIRECT("I"&amp;(ROW(C4663)-DAY(C4663))):I4663),0),0)</f>
        <v>0</v>
      </c>
      <c r="N4664" s="29">
        <f ca="1">IF(C4664&lt;Calculator!$G$27,0,IF(C4664=Calculator!$G$27,Calculator!$G$39,IF(H4664-K4664&lt;=0,IF(D4664&gt;Calculator!$G$39,IF(H4664-K4664+E4664+L4664+M4664+Calculator!$G$39&gt;Calculator!$G$39,Calculator!$G$39-(H4664+E4664+L4664+M4664-K4664),Calculator!$G$39),D4664),0)))</f>
        <v>0</v>
      </c>
    </row>
    <row r="4665" spans="1:14" ht="15.75" thickBot="1">
      <c r="A4665" s="33" t="str">
        <f ca="1">IF(C4665=Calculator!$H$27,"F",IF(Daily!D4665+Daily!H4665=0,IF(D4664+H4664&gt;0,"L",""),""))</f>
        <v/>
      </c>
      <c r="B4665" s="34">
        <v>4664</v>
      </c>
      <c r="C4665" s="19">
        <f t="shared" ca="1" si="289"/>
        <v>50594</v>
      </c>
      <c r="D4665" s="29">
        <f t="shared" ca="1" si="291"/>
        <v>0</v>
      </c>
      <c r="E4665" s="29">
        <f ca="1">IF(C4665&lt;Calculator!$D$26,0,IF(DAY($C4665)=1,IF(D4665-Calculator!$G$24&gt;0,Calculator!$G$24,D4665),0))</f>
        <v>0</v>
      </c>
      <c r="F4665" s="29">
        <f ca="1">IF(E4665&gt;0,D4665*Calculator!$G$22/12,0)</f>
        <v>0</v>
      </c>
      <c r="G4665" s="29">
        <f ca="1">IF(E4665&gt;0,(IFERROR(-PMT(Calculator!$G$22/12,Calculator!$G$23*12,Calculator!$G$20),0))-F4665,0)</f>
        <v>0</v>
      </c>
      <c r="H4665" s="29">
        <f t="shared" ca="1" si="292"/>
        <v>0</v>
      </c>
      <c r="I4665" s="29">
        <f t="shared" ca="1" si="290"/>
        <v>0</v>
      </c>
      <c r="J4665" s="30">
        <f>Calculator!$G$40</f>
        <v>6.5000000000000002E-2</v>
      </c>
      <c r="K4665" s="29">
        <f ca="1">IF(C4665&gt;=Calculator!$G$27,IF(DAY($C4665)=1,Calculator!$G$34/2,IF(DAY($C4665)=15,Calculator!$G$34/2,0)),0)</f>
        <v>0</v>
      </c>
      <c r="L4665" s="29">
        <f ca="1">IF(DAY($C4665)=28,IF(H4665=0,0,Calculator!$G$35),0)</f>
        <v>0</v>
      </c>
      <c r="M4665" s="29">
        <f ca="1">IF(I4665&gt;0,IF(DAY($C4665)=1,SUM(INDIRECT("I"&amp;(ROW(C4664)-DAY(C4664))):I4664),0),0)</f>
        <v>0</v>
      </c>
      <c r="N4665" s="29">
        <f ca="1">IF(C4665&lt;Calculator!$G$27,0,IF(C4665=Calculator!$G$27,Calculator!$G$39,IF(H4665-K4665&lt;=0,IF(D4665&gt;Calculator!$G$39,IF(H4665-K4665+E4665+L4665+M4665+Calculator!$G$39&gt;Calculator!$G$39,Calculator!$G$39-(H4665+E4665+L4665+M4665-K4665),Calculator!$G$39),D4665),0)))</f>
        <v>0</v>
      </c>
    </row>
    <row r="4666" spans="1:14" ht="15.75" thickBot="1">
      <c r="A4666" s="33" t="str">
        <f ca="1">IF(C4666=Calculator!$H$27,"F",IF(Daily!D4666+Daily!H4666=0,IF(D4665+H4665&gt;0,"L",""),""))</f>
        <v/>
      </c>
      <c r="B4666" s="34">
        <v>4665</v>
      </c>
      <c r="C4666" s="19">
        <f t="shared" ca="1" si="289"/>
        <v>50595</v>
      </c>
      <c r="D4666" s="29">
        <f t="shared" ca="1" si="291"/>
        <v>0</v>
      </c>
      <c r="E4666" s="29">
        <f ca="1">IF(C4666&lt;Calculator!$D$26,0,IF(DAY($C4666)=1,IF(D4666-Calculator!$G$24&gt;0,Calculator!$G$24,D4666),0))</f>
        <v>0</v>
      </c>
      <c r="F4666" s="29">
        <f ca="1">IF(E4666&gt;0,D4666*Calculator!$G$22/12,0)</f>
        <v>0</v>
      </c>
      <c r="G4666" s="29">
        <f ca="1">IF(E4666&gt;0,(IFERROR(-PMT(Calculator!$G$22/12,Calculator!$G$23*12,Calculator!$G$20),0))-F4666,0)</f>
        <v>0</v>
      </c>
      <c r="H4666" s="29">
        <f t="shared" ca="1" si="292"/>
        <v>0</v>
      </c>
      <c r="I4666" s="29">
        <f t="shared" ca="1" si="290"/>
        <v>0</v>
      </c>
      <c r="J4666" s="30">
        <f>Calculator!$G$40</f>
        <v>6.5000000000000002E-2</v>
      </c>
      <c r="K4666" s="29">
        <f ca="1">IF(C4666&gt;=Calculator!$G$27,IF(DAY($C4666)=1,Calculator!$G$34/2,IF(DAY($C4666)=15,Calculator!$G$34/2,0)),0)</f>
        <v>0</v>
      </c>
      <c r="L4666" s="29">
        <f ca="1">IF(DAY($C4666)=28,IF(H4666=0,0,Calculator!$G$35),0)</f>
        <v>0</v>
      </c>
      <c r="M4666" s="29">
        <f ca="1">IF(I4666&gt;0,IF(DAY($C4666)=1,SUM(INDIRECT("I"&amp;(ROW(C4665)-DAY(C4665))):I4665),0),0)</f>
        <v>0</v>
      </c>
      <c r="N4666" s="29">
        <f ca="1">IF(C4666&lt;Calculator!$G$27,0,IF(C4666=Calculator!$G$27,Calculator!$G$39,IF(H4666-K4666&lt;=0,IF(D4666&gt;Calculator!$G$39,IF(H4666-K4666+E4666+L4666+M4666+Calculator!$G$39&gt;Calculator!$G$39,Calculator!$G$39-(H4666+E4666+L4666+M4666-K4666),Calculator!$G$39),D4666),0)))</f>
        <v>0</v>
      </c>
    </row>
    <row r="4667" spans="1:14" ht="15.75" thickBot="1">
      <c r="A4667" s="33" t="str">
        <f ca="1">IF(C4667=Calculator!$H$27,"F",IF(Daily!D4667+Daily!H4667=0,IF(D4666+H4666&gt;0,"L",""),""))</f>
        <v/>
      </c>
      <c r="B4667" s="34">
        <v>4666</v>
      </c>
      <c r="C4667" s="19">
        <f t="shared" ca="1" si="289"/>
        <v>50596</v>
      </c>
      <c r="D4667" s="29">
        <f t="shared" ca="1" si="291"/>
        <v>0</v>
      </c>
      <c r="E4667" s="29">
        <f ca="1">IF(C4667&lt;Calculator!$D$26,0,IF(DAY($C4667)=1,IF(D4667-Calculator!$G$24&gt;0,Calculator!$G$24,D4667),0))</f>
        <v>0</v>
      </c>
      <c r="F4667" s="29">
        <f ca="1">IF(E4667&gt;0,D4667*Calculator!$G$22/12,0)</f>
        <v>0</v>
      </c>
      <c r="G4667" s="29">
        <f ca="1">IF(E4667&gt;0,(IFERROR(-PMT(Calculator!$G$22/12,Calculator!$G$23*12,Calculator!$G$20),0))-F4667,0)</f>
        <v>0</v>
      </c>
      <c r="H4667" s="29">
        <f t="shared" ca="1" si="292"/>
        <v>0</v>
      </c>
      <c r="I4667" s="29">
        <f t="shared" ca="1" si="290"/>
        <v>0</v>
      </c>
      <c r="J4667" s="30">
        <f>Calculator!$G$40</f>
        <v>6.5000000000000002E-2</v>
      </c>
      <c r="K4667" s="29">
        <f ca="1">IF(C4667&gt;=Calculator!$G$27,IF(DAY($C4667)=1,Calculator!$G$34/2,IF(DAY($C4667)=15,Calculator!$G$34/2,0)),0)</f>
        <v>0</v>
      </c>
      <c r="L4667" s="29">
        <f ca="1">IF(DAY($C4667)=28,IF(H4667=0,0,Calculator!$G$35),0)</f>
        <v>0</v>
      </c>
      <c r="M4667" s="29">
        <f ca="1">IF(I4667&gt;0,IF(DAY($C4667)=1,SUM(INDIRECT("I"&amp;(ROW(C4666)-DAY(C4666))):I4666),0),0)</f>
        <v>0</v>
      </c>
      <c r="N4667" s="29">
        <f ca="1">IF(C4667&lt;Calculator!$G$27,0,IF(C4667=Calculator!$G$27,Calculator!$G$39,IF(H4667-K4667&lt;=0,IF(D4667&gt;Calculator!$G$39,IF(H4667-K4667+E4667+L4667+M4667+Calculator!$G$39&gt;Calculator!$G$39,Calculator!$G$39-(H4667+E4667+L4667+M4667-K4667),Calculator!$G$39),D4667),0)))</f>
        <v>0</v>
      </c>
    </row>
    <row r="4668" spans="1:14" ht="15.75" thickBot="1">
      <c r="A4668" s="33" t="str">
        <f ca="1">IF(C4668=Calculator!$H$27,"F",IF(Daily!D4668+Daily!H4668=0,IF(D4667+H4667&gt;0,"L",""),""))</f>
        <v/>
      </c>
      <c r="B4668" s="34">
        <v>4667</v>
      </c>
      <c r="C4668" s="19">
        <f t="shared" ca="1" si="289"/>
        <v>50597</v>
      </c>
      <c r="D4668" s="29">
        <f t="shared" ca="1" si="291"/>
        <v>0</v>
      </c>
      <c r="E4668" s="29">
        <f ca="1">IF(C4668&lt;Calculator!$D$26,0,IF(DAY($C4668)=1,IF(D4668-Calculator!$G$24&gt;0,Calculator!$G$24,D4668),0))</f>
        <v>0</v>
      </c>
      <c r="F4668" s="29">
        <f ca="1">IF(E4668&gt;0,D4668*Calculator!$G$22/12,0)</f>
        <v>0</v>
      </c>
      <c r="G4668" s="29">
        <f ca="1">IF(E4668&gt;0,(IFERROR(-PMT(Calculator!$G$22/12,Calculator!$G$23*12,Calculator!$G$20),0))-F4668,0)</f>
        <v>0</v>
      </c>
      <c r="H4668" s="29">
        <f t="shared" ca="1" si="292"/>
        <v>0</v>
      </c>
      <c r="I4668" s="29">
        <f t="shared" ca="1" si="290"/>
        <v>0</v>
      </c>
      <c r="J4668" s="30">
        <f>Calculator!$G$40</f>
        <v>6.5000000000000002E-2</v>
      </c>
      <c r="K4668" s="29">
        <f ca="1">IF(C4668&gt;=Calculator!$G$27,IF(DAY($C4668)=1,Calculator!$G$34/2,IF(DAY($C4668)=15,Calculator!$G$34/2,0)),0)</f>
        <v>0</v>
      </c>
      <c r="L4668" s="29">
        <f ca="1">IF(DAY($C4668)=28,IF(H4668=0,0,Calculator!$G$35),0)</f>
        <v>0</v>
      </c>
      <c r="M4668" s="29">
        <f ca="1">IF(I4668&gt;0,IF(DAY($C4668)=1,SUM(INDIRECT("I"&amp;(ROW(C4667)-DAY(C4667))):I4667),0),0)</f>
        <v>0</v>
      </c>
      <c r="N4668" s="29">
        <f ca="1">IF(C4668&lt;Calculator!$G$27,0,IF(C4668=Calculator!$G$27,Calculator!$G$39,IF(H4668-K4668&lt;=0,IF(D4668&gt;Calculator!$G$39,IF(H4668-K4668+E4668+L4668+M4668+Calculator!$G$39&gt;Calculator!$G$39,Calculator!$G$39-(H4668+E4668+L4668+M4668-K4668),Calculator!$G$39),D4668),0)))</f>
        <v>0</v>
      </c>
    </row>
    <row r="4669" spans="1:14" ht="15.75" thickBot="1">
      <c r="A4669" s="33" t="str">
        <f ca="1">IF(C4669=Calculator!$H$27,"F",IF(Daily!D4669+Daily!H4669=0,IF(D4668+H4668&gt;0,"L",""),""))</f>
        <v/>
      </c>
      <c r="B4669" s="34">
        <v>4668</v>
      </c>
      <c r="C4669" s="19">
        <f t="shared" ca="1" si="289"/>
        <v>50598</v>
      </c>
      <c r="D4669" s="29">
        <f t="shared" ca="1" si="291"/>
        <v>0</v>
      </c>
      <c r="E4669" s="29">
        <f ca="1">IF(C4669&lt;Calculator!$D$26,0,IF(DAY($C4669)=1,IF(D4669-Calculator!$G$24&gt;0,Calculator!$G$24,D4669),0))</f>
        <v>0</v>
      </c>
      <c r="F4669" s="29">
        <f ca="1">IF(E4669&gt;0,D4669*Calculator!$G$22/12,0)</f>
        <v>0</v>
      </c>
      <c r="G4669" s="29">
        <f ca="1">IF(E4669&gt;0,(IFERROR(-PMT(Calculator!$G$22/12,Calculator!$G$23*12,Calculator!$G$20),0))-F4669,0)</f>
        <v>0</v>
      </c>
      <c r="H4669" s="29">
        <f t="shared" ca="1" si="292"/>
        <v>0</v>
      </c>
      <c r="I4669" s="29">
        <f t="shared" ca="1" si="290"/>
        <v>0</v>
      </c>
      <c r="J4669" s="30">
        <f>Calculator!$G$40</f>
        <v>6.5000000000000002E-2</v>
      </c>
      <c r="K4669" s="29">
        <f ca="1">IF(C4669&gt;=Calculator!$G$27,IF(DAY($C4669)=1,Calculator!$G$34/2,IF(DAY($C4669)=15,Calculator!$G$34/2,0)),0)</f>
        <v>0</v>
      </c>
      <c r="L4669" s="29">
        <f ca="1">IF(DAY($C4669)=28,IF(H4669=0,0,Calculator!$G$35),0)</f>
        <v>0</v>
      </c>
      <c r="M4669" s="29">
        <f ca="1">IF(I4669&gt;0,IF(DAY($C4669)=1,SUM(INDIRECT("I"&amp;(ROW(C4668)-DAY(C4668))):I4668),0),0)</f>
        <v>0</v>
      </c>
      <c r="N4669" s="29">
        <f ca="1">IF(C4669&lt;Calculator!$G$27,0,IF(C4669=Calculator!$G$27,Calculator!$G$39,IF(H4669-K4669&lt;=0,IF(D4669&gt;Calculator!$G$39,IF(H4669-K4669+E4669+L4669+M4669+Calculator!$G$39&gt;Calculator!$G$39,Calculator!$G$39-(H4669+E4669+L4669+M4669-K4669),Calculator!$G$39),D4669),0)))</f>
        <v>0</v>
      </c>
    </row>
    <row r="4670" spans="1:14" ht="15.75" thickBot="1">
      <c r="A4670" s="33" t="str">
        <f ca="1">IF(C4670=Calculator!$H$27,"F",IF(Daily!D4670+Daily!H4670=0,IF(D4669+H4669&gt;0,"L",""),""))</f>
        <v/>
      </c>
      <c r="B4670" s="34">
        <v>4669</v>
      </c>
      <c r="C4670" s="19">
        <f t="shared" ca="1" si="289"/>
        <v>50599</v>
      </c>
      <c r="D4670" s="29">
        <f t="shared" ca="1" si="291"/>
        <v>0</v>
      </c>
      <c r="E4670" s="29">
        <f ca="1">IF(C4670&lt;Calculator!$D$26,0,IF(DAY($C4670)=1,IF(D4670-Calculator!$G$24&gt;0,Calculator!$G$24,D4670),0))</f>
        <v>0</v>
      </c>
      <c r="F4670" s="29">
        <f ca="1">IF(E4670&gt;0,D4670*Calculator!$G$22/12,0)</f>
        <v>0</v>
      </c>
      <c r="G4670" s="29">
        <f ca="1">IF(E4670&gt;0,(IFERROR(-PMT(Calculator!$G$22/12,Calculator!$G$23*12,Calculator!$G$20),0))-F4670,0)</f>
        <v>0</v>
      </c>
      <c r="H4670" s="29">
        <f t="shared" ca="1" si="292"/>
        <v>0</v>
      </c>
      <c r="I4670" s="29">
        <f t="shared" ca="1" si="290"/>
        <v>0</v>
      </c>
      <c r="J4670" s="30">
        <f>Calculator!$G$40</f>
        <v>6.5000000000000002E-2</v>
      </c>
      <c r="K4670" s="29">
        <f ca="1">IF(C4670&gt;=Calculator!$G$27,IF(DAY($C4670)=1,Calculator!$G$34/2,IF(DAY($C4670)=15,Calculator!$G$34/2,0)),0)</f>
        <v>0</v>
      </c>
      <c r="L4670" s="29">
        <f ca="1">IF(DAY($C4670)=28,IF(H4670=0,0,Calculator!$G$35),0)</f>
        <v>0</v>
      </c>
      <c r="M4670" s="29">
        <f ca="1">IF(I4670&gt;0,IF(DAY($C4670)=1,SUM(INDIRECT("I"&amp;(ROW(C4669)-DAY(C4669))):I4669),0),0)</f>
        <v>0</v>
      </c>
      <c r="N4670" s="29">
        <f ca="1">IF(C4670&lt;Calculator!$G$27,0,IF(C4670=Calculator!$G$27,Calculator!$G$39,IF(H4670-K4670&lt;=0,IF(D4670&gt;Calculator!$G$39,IF(H4670-K4670+E4670+L4670+M4670+Calculator!$G$39&gt;Calculator!$G$39,Calculator!$G$39-(H4670+E4670+L4670+M4670-K4670),Calculator!$G$39),D4670),0)))</f>
        <v>0</v>
      </c>
    </row>
    <row r="4671" spans="1:14" ht="15.75" thickBot="1">
      <c r="A4671" s="33" t="str">
        <f ca="1">IF(C4671=Calculator!$H$27,"F",IF(Daily!D4671+Daily!H4671=0,IF(D4670+H4670&gt;0,"L",""),""))</f>
        <v/>
      </c>
      <c r="B4671" s="34">
        <v>4670</v>
      </c>
      <c r="C4671" s="19">
        <f t="shared" ca="1" si="289"/>
        <v>50600</v>
      </c>
      <c r="D4671" s="29">
        <f t="shared" ca="1" si="291"/>
        <v>0</v>
      </c>
      <c r="E4671" s="29">
        <f ca="1">IF(C4671&lt;Calculator!$D$26,0,IF(DAY($C4671)=1,IF(D4671-Calculator!$G$24&gt;0,Calculator!$G$24,D4671),0))</f>
        <v>0</v>
      </c>
      <c r="F4671" s="29">
        <f ca="1">IF(E4671&gt;0,D4671*Calculator!$G$22/12,0)</f>
        <v>0</v>
      </c>
      <c r="G4671" s="29">
        <f ca="1">IF(E4671&gt;0,(IFERROR(-PMT(Calculator!$G$22/12,Calculator!$G$23*12,Calculator!$G$20),0))-F4671,0)</f>
        <v>0</v>
      </c>
      <c r="H4671" s="29">
        <f t="shared" ca="1" si="292"/>
        <v>0</v>
      </c>
      <c r="I4671" s="29">
        <f t="shared" ca="1" si="290"/>
        <v>0</v>
      </c>
      <c r="J4671" s="30">
        <f>Calculator!$G$40</f>
        <v>6.5000000000000002E-2</v>
      </c>
      <c r="K4671" s="29">
        <f ca="1">IF(C4671&gt;=Calculator!$G$27,IF(DAY($C4671)=1,Calculator!$G$34/2,IF(DAY($C4671)=15,Calculator!$G$34/2,0)),0)</f>
        <v>0</v>
      </c>
      <c r="L4671" s="29">
        <f ca="1">IF(DAY($C4671)=28,IF(H4671=0,0,Calculator!$G$35),0)</f>
        <v>0</v>
      </c>
      <c r="M4671" s="29">
        <f ca="1">IF(I4671&gt;0,IF(DAY($C4671)=1,SUM(INDIRECT("I"&amp;(ROW(C4670)-DAY(C4670))):I4670),0),0)</f>
        <v>0</v>
      </c>
      <c r="N4671" s="29">
        <f ca="1">IF(C4671&lt;Calculator!$G$27,0,IF(C4671=Calculator!$G$27,Calculator!$G$39,IF(H4671-K4671&lt;=0,IF(D4671&gt;Calculator!$G$39,IF(H4671-K4671+E4671+L4671+M4671+Calculator!$G$39&gt;Calculator!$G$39,Calculator!$G$39-(H4671+E4671+L4671+M4671-K4671),Calculator!$G$39),D4671),0)))</f>
        <v>0</v>
      </c>
    </row>
    <row r="4672" spans="1:14" ht="15.75" thickBot="1">
      <c r="A4672" s="33" t="str">
        <f ca="1">IF(C4672=Calculator!$H$27,"F",IF(Daily!D4672+Daily!H4672=0,IF(D4671+H4671&gt;0,"L",""),""))</f>
        <v/>
      </c>
      <c r="B4672" s="34">
        <v>4671</v>
      </c>
      <c r="C4672" s="19">
        <f t="shared" ca="1" si="289"/>
        <v>50601</v>
      </c>
      <c r="D4672" s="29">
        <f t="shared" ca="1" si="291"/>
        <v>0</v>
      </c>
      <c r="E4672" s="29">
        <f ca="1">IF(C4672&lt;Calculator!$D$26,0,IF(DAY($C4672)=1,IF(D4672-Calculator!$G$24&gt;0,Calculator!$G$24,D4672),0))</f>
        <v>0</v>
      </c>
      <c r="F4672" s="29">
        <f ca="1">IF(E4672&gt;0,D4672*Calculator!$G$22/12,0)</f>
        <v>0</v>
      </c>
      <c r="G4672" s="29">
        <f ca="1">IF(E4672&gt;0,(IFERROR(-PMT(Calculator!$G$22/12,Calculator!$G$23*12,Calculator!$G$20),0))-F4672,0)</f>
        <v>0</v>
      </c>
      <c r="H4672" s="29">
        <f t="shared" ca="1" si="292"/>
        <v>0</v>
      </c>
      <c r="I4672" s="29">
        <f t="shared" ca="1" si="290"/>
        <v>0</v>
      </c>
      <c r="J4672" s="30">
        <f>Calculator!$G$40</f>
        <v>6.5000000000000002E-2</v>
      </c>
      <c r="K4672" s="29">
        <f ca="1">IF(C4672&gt;=Calculator!$G$27,IF(DAY($C4672)=1,Calculator!$G$34/2,IF(DAY($C4672)=15,Calculator!$G$34/2,0)),0)</f>
        <v>4500</v>
      </c>
      <c r="L4672" s="29">
        <f ca="1">IF(DAY($C4672)=28,IF(H4672=0,0,Calculator!$G$35),0)</f>
        <v>0</v>
      </c>
      <c r="M4672" s="29">
        <f ca="1">IF(I4672&gt;0,IF(DAY($C4672)=1,SUM(INDIRECT("I"&amp;(ROW(C4671)-DAY(C4671))):I4671),0),0)</f>
        <v>0</v>
      </c>
      <c r="N4672" s="29">
        <f ca="1">IF(C4672&lt;Calculator!$G$27,0,IF(C4672=Calculator!$G$27,Calculator!$G$39,IF(H4672-K4672&lt;=0,IF(D4672&gt;Calculator!$G$39,IF(H4672-K4672+E4672+L4672+M4672+Calculator!$G$39&gt;Calculator!$G$39,Calculator!$G$39-(H4672+E4672+L4672+M4672-K4672),Calculator!$G$39),D4672),0)))</f>
        <v>0</v>
      </c>
    </row>
    <row r="4673" spans="1:14" ht="15.75" thickBot="1">
      <c r="A4673" s="33" t="str">
        <f ca="1">IF(C4673=Calculator!$H$27,"F",IF(Daily!D4673+Daily!H4673=0,IF(D4672+H4672&gt;0,"L",""),""))</f>
        <v/>
      </c>
      <c r="B4673" s="34">
        <v>4672</v>
      </c>
      <c r="C4673" s="19">
        <f t="shared" ca="1" si="289"/>
        <v>50602</v>
      </c>
      <c r="D4673" s="29">
        <f t="shared" ca="1" si="291"/>
        <v>0</v>
      </c>
      <c r="E4673" s="29">
        <f ca="1">IF(C4673&lt;Calculator!$D$26,0,IF(DAY($C4673)=1,IF(D4673-Calculator!$G$24&gt;0,Calculator!$G$24,D4673),0))</f>
        <v>0</v>
      </c>
      <c r="F4673" s="29">
        <f ca="1">IF(E4673&gt;0,D4673*Calculator!$G$22/12,0)</f>
        <v>0</v>
      </c>
      <c r="G4673" s="29">
        <f ca="1">IF(E4673&gt;0,(IFERROR(-PMT(Calculator!$G$22/12,Calculator!$G$23*12,Calculator!$G$20),0))-F4673,0)</f>
        <v>0</v>
      </c>
      <c r="H4673" s="29">
        <f t="shared" ca="1" si="292"/>
        <v>0</v>
      </c>
      <c r="I4673" s="29">
        <f t="shared" ca="1" si="290"/>
        <v>0</v>
      </c>
      <c r="J4673" s="30">
        <f>Calculator!$G$40</f>
        <v>6.5000000000000002E-2</v>
      </c>
      <c r="K4673" s="29">
        <f ca="1">IF(C4673&gt;=Calculator!$G$27,IF(DAY($C4673)=1,Calculator!$G$34/2,IF(DAY($C4673)=15,Calculator!$G$34/2,0)),0)</f>
        <v>0</v>
      </c>
      <c r="L4673" s="29">
        <f ca="1">IF(DAY($C4673)=28,IF(H4673=0,0,Calculator!$G$35),0)</f>
        <v>0</v>
      </c>
      <c r="M4673" s="29">
        <f ca="1">IF(I4673&gt;0,IF(DAY($C4673)=1,SUM(INDIRECT("I"&amp;(ROW(C4672)-DAY(C4672))):I4672),0),0)</f>
        <v>0</v>
      </c>
      <c r="N4673" s="29">
        <f ca="1">IF(C4673&lt;Calculator!$G$27,0,IF(C4673=Calculator!$G$27,Calculator!$G$39,IF(H4673-K4673&lt;=0,IF(D4673&gt;Calculator!$G$39,IF(H4673-K4673+E4673+L4673+M4673+Calculator!$G$39&gt;Calculator!$G$39,Calculator!$G$39-(H4673+E4673+L4673+M4673-K4673),Calculator!$G$39),D4673),0)))</f>
        <v>0</v>
      </c>
    </row>
    <row r="4674" spans="1:14" ht="15.75" thickBot="1">
      <c r="A4674" s="33" t="str">
        <f ca="1">IF(C4674=Calculator!$H$27,"F",IF(Daily!D4674+Daily!H4674=0,IF(D4673+H4673&gt;0,"L",""),""))</f>
        <v/>
      </c>
      <c r="B4674" s="34">
        <v>4673</v>
      </c>
      <c r="C4674" s="19">
        <f t="shared" ca="1" si="289"/>
        <v>50603</v>
      </c>
      <c r="D4674" s="29">
        <f t="shared" ca="1" si="291"/>
        <v>0</v>
      </c>
      <c r="E4674" s="29">
        <f ca="1">IF(C4674&lt;Calculator!$D$26,0,IF(DAY($C4674)=1,IF(D4674-Calculator!$G$24&gt;0,Calculator!$G$24,D4674),0))</f>
        <v>0</v>
      </c>
      <c r="F4674" s="29">
        <f ca="1">IF(E4674&gt;0,D4674*Calculator!$G$22/12,0)</f>
        <v>0</v>
      </c>
      <c r="G4674" s="29">
        <f ca="1">IF(E4674&gt;0,(IFERROR(-PMT(Calculator!$G$22/12,Calculator!$G$23*12,Calculator!$G$20),0))-F4674,0)</f>
        <v>0</v>
      </c>
      <c r="H4674" s="29">
        <f t="shared" ca="1" si="292"/>
        <v>0</v>
      </c>
      <c r="I4674" s="29">
        <f t="shared" ca="1" si="290"/>
        <v>0</v>
      </c>
      <c r="J4674" s="30">
        <f>Calculator!$G$40</f>
        <v>6.5000000000000002E-2</v>
      </c>
      <c r="K4674" s="29">
        <f ca="1">IF(C4674&gt;=Calculator!$G$27,IF(DAY($C4674)=1,Calculator!$G$34/2,IF(DAY($C4674)=15,Calculator!$G$34/2,0)),0)</f>
        <v>0</v>
      </c>
      <c r="L4674" s="29">
        <f ca="1">IF(DAY($C4674)=28,IF(H4674=0,0,Calculator!$G$35),0)</f>
        <v>0</v>
      </c>
      <c r="M4674" s="29">
        <f ca="1">IF(I4674&gt;0,IF(DAY($C4674)=1,SUM(INDIRECT("I"&amp;(ROW(C4673)-DAY(C4673))):I4673),0),0)</f>
        <v>0</v>
      </c>
      <c r="N4674" s="29">
        <f ca="1">IF(C4674&lt;Calculator!$G$27,0,IF(C4674=Calculator!$G$27,Calculator!$G$39,IF(H4674-K4674&lt;=0,IF(D4674&gt;Calculator!$G$39,IF(H4674-K4674+E4674+L4674+M4674+Calculator!$G$39&gt;Calculator!$G$39,Calculator!$G$39-(H4674+E4674+L4674+M4674-K4674),Calculator!$G$39),D4674),0)))</f>
        <v>0</v>
      </c>
    </row>
    <row r="4675" spans="1:14" ht="15.75" thickBot="1">
      <c r="A4675" s="33" t="str">
        <f ca="1">IF(C4675=Calculator!$H$27,"F",IF(Daily!D4675+Daily!H4675=0,IF(D4674+H4674&gt;0,"L",""),""))</f>
        <v/>
      </c>
      <c r="B4675" s="34">
        <v>4674</v>
      </c>
      <c r="C4675" s="19">
        <f t="shared" ref="C4675:C4738" ca="1" si="293">C4674+1</f>
        <v>50604</v>
      </c>
      <c r="D4675" s="29">
        <f t="shared" ca="1" si="291"/>
        <v>0</v>
      </c>
      <c r="E4675" s="29">
        <f ca="1">IF(C4675&lt;Calculator!$D$26,0,IF(DAY($C4675)=1,IF(D4675-Calculator!$G$24&gt;0,Calculator!$G$24,D4675),0))</f>
        <v>0</v>
      </c>
      <c r="F4675" s="29">
        <f ca="1">IF(E4675&gt;0,D4675*Calculator!$G$22/12,0)</f>
        <v>0</v>
      </c>
      <c r="G4675" s="29">
        <f ca="1">IF(E4675&gt;0,(IFERROR(-PMT(Calculator!$G$22/12,Calculator!$G$23*12,Calculator!$G$20),0))-F4675,0)</f>
        <v>0</v>
      </c>
      <c r="H4675" s="29">
        <f t="shared" ca="1" si="292"/>
        <v>0</v>
      </c>
      <c r="I4675" s="29">
        <f t="shared" ref="I4675:I4738" ca="1" si="294">H4675*J4675/365</f>
        <v>0</v>
      </c>
      <c r="J4675" s="30">
        <f>Calculator!$G$40</f>
        <v>6.5000000000000002E-2</v>
      </c>
      <c r="K4675" s="29">
        <f ca="1">IF(C4675&gt;=Calculator!$G$27,IF(DAY($C4675)=1,Calculator!$G$34/2,IF(DAY($C4675)=15,Calculator!$G$34/2,0)),0)</f>
        <v>0</v>
      </c>
      <c r="L4675" s="29">
        <f ca="1">IF(DAY($C4675)=28,IF(H4675=0,0,Calculator!$G$35),0)</f>
        <v>0</v>
      </c>
      <c r="M4675" s="29">
        <f ca="1">IF(I4675&gt;0,IF(DAY($C4675)=1,SUM(INDIRECT("I"&amp;(ROW(C4674)-DAY(C4674))):I4674),0),0)</f>
        <v>0</v>
      </c>
      <c r="N4675" s="29">
        <f ca="1">IF(C4675&lt;Calculator!$G$27,0,IF(C4675=Calculator!$G$27,Calculator!$G$39,IF(H4675-K4675&lt;=0,IF(D4675&gt;Calculator!$G$39,IF(H4675-K4675+E4675+L4675+M4675+Calculator!$G$39&gt;Calculator!$G$39,Calculator!$G$39-(H4675+E4675+L4675+M4675-K4675),Calculator!$G$39),D4675),0)))</f>
        <v>0</v>
      </c>
    </row>
    <row r="4676" spans="1:14" ht="15.75" thickBot="1">
      <c r="A4676" s="33" t="str">
        <f ca="1">IF(C4676=Calculator!$H$27,"F",IF(Daily!D4676+Daily!H4676=0,IF(D4675+H4675&gt;0,"L",""),""))</f>
        <v/>
      </c>
      <c r="B4676" s="34">
        <v>4675</v>
      </c>
      <c r="C4676" s="19">
        <f t="shared" ca="1" si="293"/>
        <v>50605</v>
      </c>
      <c r="D4676" s="29">
        <f t="shared" ref="D4676:D4739" ca="1" si="295">IF(((D4675-G4675)-N4675)&lt;0,0,((D4675-G4675)-N4675))</f>
        <v>0</v>
      </c>
      <c r="E4676" s="29">
        <f ca="1">IF(C4676&lt;Calculator!$D$26,0,IF(DAY($C4676)=1,IF(D4676-Calculator!$G$24&gt;0,Calculator!$G$24,D4676),0))</f>
        <v>0</v>
      </c>
      <c r="F4676" s="29">
        <f ca="1">IF(E4676&gt;0,D4676*Calculator!$G$22/12,0)</f>
        <v>0</v>
      </c>
      <c r="G4676" s="29">
        <f ca="1">IF(E4676&gt;0,(IFERROR(-PMT(Calculator!$G$22/12,Calculator!$G$23*12,Calculator!$G$20),0))-F4676,0)</f>
        <v>0</v>
      </c>
      <c r="H4676" s="29">
        <f t="shared" ref="H4676:H4739" ca="1" si="296">IF((H4675-K4675+SUM(L4675:N4675)+E4675)&lt;0,0,(H4675-K4675+SUM(L4675:N4675)+E4675))</f>
        <v>0</v>
      </c>
      <c r="I4676" s="29">
        <f t="shared" ca="1" si="294"/>
        <v>0</v>
      </c>
      <c r="J4676" s="30">
        <f>Calculator!$G$40</f>
        <v>6.5000000000000002E-2</v>
      </c>
      <c r="K4676" s="29">
        <f ca="1">IF(C4676&gt;=Calculator!$G$27,IF(DAY($C4676)=1,Calculator!$G$34/2,IF(DAY($C4676)=15,Calculator!$G$34/2,0)),0)</f>
        <v>0</v>
      </c>
      <c r="L4676" s="29">
        <f ca="1">IF(DAY($C4676)=28,IF(H4676=0,0,Calculator!$G$35),0)</f>
        <v>0</v>
      </c>
      <c r="M4676" s="29">
        <f ca="1">IF(I4676&gt;0,IF(DAY($C4676)=1,SUM(INDIRECT("I"&amp;(ROW(C4675)-DAY(C4675))):I4675),0),0)</f>
        <v>0</v>
      </c>
      <c r="N4676" s="29">
        <f ca="1">IF(C4676&lt;Calculator!$G$27,0,IF(C4676=Calculator!$G$27,Calculator!$G$39,IF(H4676-K4676&lt;=0,IF(D4676&gt;Calculator!$G$39,IF(H4676-K4676+E4676+L4676+M4676+Calculator!$G$39&gt;Calculator!$G$39,Calculator!$G$39-(H4676+E4676+L4676+M4676-K4676),Calculator!$G$39),D4676),0)))</f>
        <v>0</v>
      </c>
    </row>
    <row r="4677" spans="1:14" ht="15.75" thickBot="1">
      <c r="A4677" s="33" t="str">
        <f ca="1">IF(C4677=Calculator!$H$27,"F",IF(Daily!D4677+Daily!H4677=0,IF(D4676+H4676&gt;0,"L",""),""))</f>
        <v/>
      </c>
      <c r="B4677" s="34">
        <v>4676</v>
      </c>
      <c r="C4677" s="19">
        <f t="shared" ca="1" si="293"/>
        <v>50606</v>
      </c>
      <c r="D4677" s="29">
        <f t="shared" ca="1" si="295"/>
        <v>0</v>
      </c>
      <c r="E4677" s="29">
        <f ca="1">IF(C4677&lt;Calculator!$D$26,0,IF(DAY($C4677)=1,IF(D4677-Calculator!$G$24&gt;0,Calculator!$G$24,D4677),0))</f>
        <v>0</v>
      </c>
      <c r="F4677" s="29">
        <f ca="1">IF(E4677&gt;0,D4677*Calculator!$G$22/12,0)</f>
        <v>0</v>
      </c>
      <c r="G4677" s="29">
        <f ca="1">IF(E4677&gt;0,(IFERROR(-PMT(Calculator!$G$22/12,Calculator!$G$23*12,Calculator!$G$20),0))-F4677,0)</f>
        <v>0</v>
      </c>
      <c r="H4677" s="29">
        <f t="shared" ca="1" si="296"/>
        <v>0</v>
      </c>
      <c r="I4677" s="29">
        <f t="shared" ca="1" si="294"/>
        <v>0</v>
      </c>
      <c r="J4677" s="30">
        <f>Calculator!$G$40</f>
        <v>6.5000000000000002E-2</v>
      </c>
      <c r="K4677" s="29">
        <f ca="1">IF(C4677&gt;=Calculator!$G$27,IF(DAY($C4677)=1,Calculator!$G$34/2,IF(DAY($C4677)=15,Calculator!$G$34/2,0)),0)</f>
        <v>0</v>
      </c>
      <c r="L4677" s="29">
        <f ca="1">IF(DAY($C4677)=28,IF(H4677=0,0,Calculator!$G$35),0)</f>
        <v>0</v>
      </c>
      <c r="M4677" s="29">
        <f ca="1">IF(I4677&gt;0,IF(DAY($C4677)=1,SUM(INDIRECT("I"&amp;(ROW(C4676)-DAY(C4676))):I4676),0),0)</f>
        <v>0</v>
      </c>
      <c r="N4677" s="29">
        <f ca="1">IF(C4677&lt;Calculator!$G$27,0,IF(C4677=Calculator!$G$27,Calculator!$G$39,IF(H4677-K4677&lt;=0,IF(D4677&gt;Calculator!$G$39,IF(H4677-K4677+E4677+L4677+M4677+Calculator!$G$39&gt;Calculator!$G$39,Calculator!$G$39-(H4677+E4677+L4677+M4677-K4677),Calculator!$G$39),D4677),0)))</f>
        <v>0</v>
      </c>
    </row>
    <row r="4678" spans="1:14" ht="15.75" thickBot="1">
      <c r="A4678" s="33" t="str">
        <f ca="1">IF(C4678=Calculator!$H$27,"F",IF(Daily!D4678+Daily!H4678=0,IF(D4677+H4677&gt;0,"L",""),""))</f>
        <v/>
      </c>
      <c r="B4678" s="34">
        <v>4677</v>
      </c>
      <c r="C4678" s="19">
        <f t="shared" ca="1" si="293"/>
        <v>50607</v>
      </c>
      <c r="D4678" s="29">
        <f t="shared" ca="1" si="295"/>
        <v>0</v>
      </c>
      <c r="E4678" s="29">
        <f ca="1">IF(C4678&lt;Calculator!$D$26,0,IF(DAY($C4678)=1,IF(D4678-Calculator!$G$24&gt;0,Calculator!$G$24,D4678),0))</f>
        <v>0</v>
      </c>
      <c r="F4678" s="29">
        <f ca="1">IF(E4678&gt;0,D4678*Calculator!$G$22/12,0)</f>
        <v>0</v>
      </c>
      <c r="G4678" s="29">
        <f ca="1">IF(E4678&gt;0,(IFERROR(-PMT(Calculator!$G$22/12,Calculator!$G$23*12,Calculator!$G$20),0))-F4678,0)</f>
        <v>0</v>
      </c>
      <c r="H4678" s="29">
        <f t="shared" ca="1" si="296"/>
        <v>0</v>
      </c>
      <c r="I4678" s="29">
        <f t="shared" ca="1" si="294"/>
        <v>0</v>
      </c>
      <c r="J4678" s="30">
        <f>Calculator!$G$40</f>
        <v>6.5000000000000002E-2</v>
      </c>
      <c r="K4678" s="29">
        <f ca="1">IF(C4678&gt;=Calculator!$G$27,IF(DAY($C4678)=1,Calculator!$G$34/2,IF(DAY($C4678)=15,Calculator!$G$34/2,0)),0)</f>
        <v>0</v>
      </c>
      <c r="L4678" s="29">
        <f ca="1">IF(DAY($C4678)=28,IF(H4678=0,0,Calculator!$G$35),0)</f>
        <v>0</v>
      </c>
      <c r="M4678" s="29">
        <f ca="1">IF(I4678&gt;0,IF(DAY($C4678)=1,SUM(INDIRECT("I"&amp;(ROW(C4677)-DAY(C4677))):I4677),0),0)</f>
        <v>0</v>
      </c>
      <c r="N4678" s="29">
        <f ca="1">IF(C4678&lt;Calculator!$G$27,0,IF(C4678=Calculator!$G$27,Calculator!$G$39,IF(H4678-K4678&lt;=0,IF(D4678&gt;Calculator!$G$39,IF(H4678-K4678+E4678+L4678+M4678+Calculator!$G$39&gt;Calculator!$G$39,Calculator!$G$39-(H4678+E4678+L4678+M4678-K4678),Calculator!$G$39),D4678),0)))</f>
        <v>0</v>
      </c>
    </row>
    <row r="4679" spans="1:14" ht="15.75" thickBot="1">
      <c r="A4679" s="33" t="str">
        <f ca="1">IF(C4679=Calculator!$H$27,"F",IF(Daily!D4679+Daily!H4679=0,IF(D4678+H4678&gt;0,"L",""),""))</f>
        <v/>
      </c>
      <c r="B4679" s="34">
        <v>4678</v>
      </c>
      <c r="C4679" s="19">
        <f t="shared" ca="1" si="293"/>
        <v>50608</v>
      </c>
      <c r="D4679" s="29">
        <f t="shared" ca="1" si="295"/>
        <v>0</v>
      </c>
      <c r="E4679" s="29">
        <f ca="1">IF(C4679&lt;Calculator!$D$26,0,IF(DAY($C4679)=1,IF(D4679-Calculator!$G$24&gt;0,Calculator!$G$24,D4679),0))</f>
        <v>0</v>
      </c>
      <c r="F4679" s="29">
        <f ca="1">IF(E4679&gt;0,D4679*Calculator!$G$22/12,0)</f>
        <v>0</v>
      </c>
      <c r="G4679" s="29">
        <f ca="1">IF(E4679&gt;0,(IFERROR(-PMT(Calculator!$G$22/12,Calculator!$G$23*12,Calculator!$G$20),0))-F4679,0)</f>
        <v>0</v>
      </c>
      <c r="H4679" s="29">
        <f t="shared" ca="1" si="296"/>
        <v>0</v>
      </c>
      <c r="I4679" s="29">
        <f t="shared" ca="1" si="294"/>
        <v>0</v>
      </c>
      <c r="J4679" s="30">
        <f>Calculator!$G$40</f>
        <v>6.5000000000000002E-2</v>
      </c>
      <c r="K4679" s="29">
        <f ca="1">IF(C4679&gt;=Calculator!$G$27,IF(DAY($C4679)=1,Calculator!$G$34/2,IF(DAY($C4679)=15,Calculator!$G$34/2,0)),0)</f>
        <v>0</v>
      </c>
      <c r="L4679" s="29">
        <f ca="1">IF(DAY($C4679)=28,IF(H4679=0,0,Calculator!$G$35),0)</f>
        <v>0</v>
      </c>
      <c r="M4679" s="29">
        <f ca="1">IF(I4679&gt;0,IF(DAY($C4679)=1,SUM(INDIRECT("I"&amp;(ROW(C4678)-DAY(C4678))):I4678),0),0)</f>
        <v>0</v>
      </c>
      <c r="N4679" s="29">
        <f ca="1">IF(C4679&lt;Calculator!$G$27,0,IF(C4679=Calculator!$G$27,Calculator!$G$39,IF(H4679-K4679&lt;=0,IF(D4679&gt;Calculator!$G$39,IF(H4679-K4679+E4679+L4679+M4679+Calculator!$G$39&gt;Calculator!$G$39,Calculator!$G$39-(H4679+E4679+L4679+M4679-K4679),Calculator!$G$39),D4679),0)))</f>
        <v>0</v>
      </c>
    </row>
    <row r="4680" spans="1:14" ht="15.75" thickBot="1">
      <c r="A4680" s="33" t="str">
        <f ca="1">IF(C4680=Calculator!$H$27,"F",IF(Daily!D4680+Daily!H4680=0,IF(D4679+H4679&gt;0,"L",""),""))</f>
        <v/>
      </c>
      <c r="B4680" s="34">
        <v>4679</v>
      </c>
      <c r="C4680" s="19">
        <f t="shared" ca="1" si="293"/>
        <v>50609</v>
      </c>
      <c r="D4680" s="29">
        <f t="shared" ca="1" si="295"/>
        <v>0</v>
      </c>
      <c r="E4680" s="29">
        <f ca="1">IF(C4680&lt;Calculator!$D$26,0,IF(DAY($C4680)=1,IF(D4680-Calculator!$G$24&gt;0,Calculator!$G$24,D4680),0))</f>
        <v>0</v>
      </c>
      <c r="F4680" s="29">
        <f ca="1">IF(E4680&gt;0,D4680*Calculator!$G$22/12,0)</f>
        <v>0</v>
      </c>
      <c r="G4680" s="29">
        <f ca="1">IF(E4680&gt;0,(IFERROR(-PMT(Calculator!$G$22/12,Calculator!$G$23*12,Calculator!$G$20),0))-F4680,0)</f>
        <v>0</v>
      </c>
      <c r="H4680" s="29">
        <f t="shared" ca="1" si="296"/>
        <v>0</v>
      </c>
      <c r="I4680" s="29">
        <f t="shared" ca="1" si="294"/>
        <v>0</v>
      </c>
      <c r="J4680" s="30">
        <f>Calculator!$G$40</f>
        <v>6.5000000000000002E-2</v>
      </c>
      <c r="K4680" s="29">
        <f ca="1">IF(C4680&gt;=Calculator!$G$27,IF(DAY($C4680)=1,Calculator!$G$34/2,IF(DAY($C4680)=15,Calculator!$G$34/2,0)),0)</f>
        <v>0</v>
      </c>
      <c r="L4680" s="29">
        <f ca="1">IF(DAY($C4680)=28,IF(H4680=0,0,Calculator!$G$35),0)</f>
        <v>0</v>
      </c>
      <c r="M4680" s="29">
        <f ca="1">IF(I4680&gt;0,IF(DAY($C4680)=1,SUM(INDIRECT("I"&amp;(ROW(C4679)-DAY(C4679))):I4679),0),0)</f>
        <v>0</v>
      </c>
      <c r="N4680" s="29">
        <f ca="1">IF(C4680&lt;Calculator!$G$27,0,IF(C4680=Calculator!$G$27,Calculator!$G$39,IF(H4680-K4680&lt;=0,IF(D4680&gt;Calculator!$G$39,IF(H4680-K4680+E4680+L4680+M4680+Calculator!$G$39&gt;Calculator!$G$39,Calculator!$G$39-(H4680+E4680+L4680+M4680-K4680),Calculator!$G$39),D4680),0)))</f>
        <v>0</v>
      </c>
    </row>
    <row r="4681" spans="1:14" ht="15.75" thickBot="1">
      <c r="A4681" s="33" t="str">
        <f ca="1">IF(C4681=Calculator!$H$27,"F",IF(Daily!D4681+Daily!H4681=0,IF(D4680+H4680&gt;0,"L",""),""))</f>
        <v/>
      </c>
      <c r="B4681" s="34">
        <v>4680</v>
      </c>
      <c r="C4681" s="19">
        <f t="shared" ca="1" si="293"/>
        <v>50610</v>
      </c>
      <c r="D4681" s="29">
        <f t="shared" ca="1" si="295"/>
        <v>0</v>
      </c>
      <c r="E4681" s="29">
        <f ca="1">IF(C4681&lt;Calculator!$D$26,0,IF(DAY($C4681)=1,IF(D4681-Calculator!$G$24&gt;0,Calculator!$G$24,D4681),0))</f>
        <v>0</v>
      </c>
      <c r="F4681" s="29">
        <f ca="1">IF(E4681&gt;0,D4681*Calculator!$G$22/12,0)</f>
        <v>0</v>
      </c>
      <c r="G4681" s="29">
        <f ca="1">IF(E4681&gt;0,(IFERROR(-PMT(Calculator!$G$22/12,Calculator!$G$23*12,Calculator!$G$20),0))-F4681,0)</f>
        <v>0</v>
      </c>
      <c r="H4681" s="29">
        <f t="shared" ca="1" si="296"/>
        <v>0</v>
      </c>
      <c r="I4681" s="29">
        <f t="shared" ca="1" si="294"/>
        <v>0</v>
      </c>
      <c r="J4681" s="30">
        <f>Calculator!$G$40</f>
        <v>6.5000000000000002E-2</v>
      </c>
      <c r="K4681" s="29">
        <f ca="1">IF(C4681&gt;=Calculator!$G$27,IF(DAY($C4681)=1,Calculator!$G$34/2,IF(DAY($C4681)=15,Calculator!$G$34/2,0)),0)</f>
        <v>0</v>
      </c>
      <c r="L4681" s="29">
        <f ca="1">IF(DAY($C4681)=28,IF(H4681=0,0,Calculator!$G$35),0)</f>
        <v>0</v>
      </c>
      <c r="M4681" s="29">
        <f ca="1">IF(I4681&gt;0,IF(DAY($C4681)=1,SUM(INDIRECT("I"&amp;(ROW(C4680)-DAY(C4680))):I4680),0),0)</f>
        <v>0</v>
      </c>
      <c r="N4681" s="29">
        <f ca="1">IF(C4681&lt;Calculator!$G$27,0,IF(C4681=Calculator!$G$27,Calculator!$G$39,IF(H4681-K4681&lt;=0,IF(D4681&gt;Calculator!$G$39,IF(H4681-K4681+E4681+L4681+M4681+Calculator!$G$39&gt;Calculator!$G$39,Calculator!$G$39-(H4681+E4681+L4681+M4681-K4681),Calculator!$G$39),D4681),0)))</f>
        <v>0</v>
      </c>
    </row>
    <row r="4682" spans="1:14" ht="15.75" thickBot="1">
      <c r="A4682" s="33" t="str">
        <f ca="1">IF(C4682=Calculator!$H$27,"F",IF(Daily!D4682+Daily!H4682=0,IF(D4681+H4681&gt;0,"L",""),""))</f>
        <v/>
      </c>
      <c r="B4682" s="34">
        <v>4681</v>
      </c>
      <c r="C4682" s="19">
        <f t="shared" ca="1" si="293"/>
        <v>50611</v>
      </c>
      <c r="D4682" s="29">
        <f t="shared" ca="1" si="295"/>
        <v>0</v>
      </c>
      <c r="E4682" s="29">
        <f ca="1">IF(C4682&lt;Calculator!$D$26,0,IF(DAY($C4682)=1,IF(D4682-Calculator!$G$24&gt;0,Calculator!$G$24,D4682),0))</f>
        <v>0</v>
      </c>
      <c r="F4682" s="29">
        <f ca="1">IF(E4682&gt;0,D4682*Calculator!$G$22/12,0)</f>
        <v>0</v>
      </c>
      <c r="G4682" s="29">
        <f ca="1">IF(E4682&gt;0,(IFERROR(-PMT(Calculator!$G$22/12,Calculator!$G$23*12,Calculator!$G$20),0))-F4682,0)</f>
        <v>0</v>
      </c>
      <c r="H4682" s="29">
        <f t="shared" ca="1" si="296"/>
        <v>0</v>
      </c>
      <c r="I4682" s="29">
        <f t="shared" ca="1" si="294"/>
        <v>0</v>
      </c>
      <c r="J4682" s="30">
        <f>Calculator!$G$40</f>
        <v>6.5000000000000002E-2</v>
      </c>
      <c r="K4682" s="29">
        <f ca="1">IF(C4682&gt;=Calculator!$G$27,IF(DAY($C4682)=1,Calculator!$G$34/2,IF(DAY($C4682)=15,Calculator!$G$34/2,0)),0)</f>
        <v>0</v>
      </c>
      <c r="L4682" s="29">
        <f ca="1">IF(DAY($C4682)=28,IF(H4682=0,0,Calculator!$G$35),0)</f>
        <v>0</v>
      </c>
      <c r="M4682" s="29">
        <f ca="1">IF(I4682&gt;0,IF(DAY($C4682)=1,SUM(INDIRECT("I"&amp;(ROW(C4681)-DAY(C4681))):I4681),0),0)</f>
        <v>0</v>
      </c>
      <c r="N4682" s="29">
        <f ca="1">IF(C4682&lt;Calculator!$G$27,0,IF(C4682=Calculator!$G$27,Calculator!$G$39,IF(H4682-K4682&lt;=0,IF(D4682&gt;Calculator!$G$39,IF(H4682-K4682+E4682+L4682+M4682+Calculator!$G$39&gt;Calculator!$G$39,Calculator!$G$39-(H4682+E4682+L4682+M4682-K4682),Calculator!$G$39),D4682),0)))</f>
        <v>0</v>
      </c>
    </row>
    <row r="4683" spans="1:14" ht="15.75" thickBot="1">
      <c r="A4683" s="33" t="str">
        <f ca="1">IF(C4683=Calculator!$H$27,"F",IF(Daily!D4683+Daily!H4683=0,IF(D4682+H4682&gt;0,"L",""),""))</f>
        <v/>
      </c>
      <c r="B4683" s="34">
        <v>4682</v>
      </c>
      <c r="C4683" s="19">
        <f t="shared" ca="1" si="293"/>
        <v>50612</v>
      </c>
      <c r="D4683" s="29">
        <f t="shared" ca="1" si="295"/>
        <v>0</v>
      </c>
      <c r="E4683" s="29">
        <f ca="1">IF(C4683&lt;Calculator!$D$26,0,IF(DAY($C4683)=1,IF(D4683-Calculator!$G$24&gt;0,Calculator!$G$24,D4683),0))</f>
        <v>0</v>
      </c>
      <c r="F4683" s="29">
        <f ca="1">IF(E4683&gt;0,D4683*Calculator!$G$22/12,0)</f>
        <v>0</v>
      </c>
      <c r="G4683" s="29">
        <f ca="1">IF(E4683&gt;0,(IFERROR(-PMT(Calculator!$G$22/12,Calculator!$G$23*12,Calculator!$G$20),0))-F4683,0)</f>
        <v>0</v>
      </c>
      <c r="H4683" s="29">
        <f t="shared" ca="1" si="296"/>
        <v>0</v>
      </c>
      <c r="I4683" s="29">
        <f t="shared" ca="1" si="294"/>
        <v>0</v>
      </c>
      <c r="J4683" s="30">
        <f>Calculator!$G$40</f>
        <v>6.5000000000000002E-2</v>
      </c>
      <c r="K4683" s="29">
        <f ca="1">IF(C4683&gt;=Calculator!$G$27,IF(DAY($C4683)=1,Calculator!$G$34/2,IF(DAY($C4683)=15,Calculator!$G$34/2,0)),0)</f>
        <v>0</v>
      </c>
      <c r="L4683" s="29">
        <f ca="1">IF(DAY($C4683)=28,IF(H4683=0,0,Calculator!$G$35),0)</f>
        <v>0</v>
      </c>
      <c r="M4683" s="29">
        <f ca="1">IF(I4683&gt;0,IF(DAY($C4683)=1,SUM(INDIRECT("I"&amp;(ROW(C4682)-DAY(C4682))):I4682),0),0)</f>
        <v>0</v>
      </c>
      <c r="N4683" s="29">
        <f ca="1">IF(C4683&lt;Calculator!$G$27,0,IF(C4683=Calculator!$G$27,Calculator!$G$39,IF(H4683-K4683&lt;=0,IF(D4683&gt;Calculator!$G$39,IF(H4683-K4683+E4683+L4683+M4683+Calculator!$G$39&gt;Calculator!$G$39,Calculator!$G$39-(H4683+E4683+L4683+M4683-K4683),Calculator!$G$39),D4683),0)))</f>
        <v>0</v>
      </c>
    </row>
    <row r="4684" spans="1:14" ht="15.75" thickBot="1">
      <c r="A4684" s="33" t="str">
        <f ca="1">IF(C4684=Calculator!$H$27,"F",IF(Daily!D4684+Daily!H4684=0,IF(D4683+H4683&gt;0,"L",""),""))</f>
        <v/>
      </c>
      <c r="B4684" s="34">
        <v>4683</v>
      </c>
      <c r="C4684" s="19">
        <f t="shared" ca="1" si="293"/>
        <v>50613</v>
      </c>
      <c r="D4684" s="29">
        <f t="shared" ca="1" si="295"/>
        <v>0</v>
      </c>
      <c r="E4684" s="29">
        <f ca="1">IF(C4684&lt;Calculator!$D$26,0,IF(DAY($C4684)=1,IF(D4684-Calculator!$G$24&gt;0,Calculator!$G$24,D4684),0))</f>
        <v>0</v>
      </c>
      <c r="F4684" s="29">
        <f ca="1">IF(E4684&gt;0,D4684*Calculator!$G$22/12,0)</f>
        <v>0</v>
      </c>
      <c r="G4684" s="29">
        <f ca="1">IF(E4684&gt;0,(IFERROR(-PMT(Calculator!$G$22/12,Calculator!$G$23*12,Calculator!$G$20),0))-F4684,0)</f>
        <v>0</v>
      </c>
      <c r="H4684" s="29">
        <f t="shared" ca="1" si="296"/>
        <v>0</v>
      </c>
      <c r="I4684" s="29">
        <f t="shared" ca="1" si="294"/>
        <v>0</v>
      </c>
      <c r="J4684" s="30">
        <f>Calculator!$G$40</f>
        <v>6.5000000000000002E-2</v>
      </c>
      <c r="K4684" s="29">
        <f ca="1">IF(C4684&gt;=Calculator!$G$27,IF(DAY($C4684)=1,Calculator!$G$34/2,IF(DAY($C4684)=15,Calculator!$G$34/2,0)),0)</f>
        <v>0</v>
      </c>
      <c r="L4684" s="29">
        <f ca="1">IF(DAY($C4684)=28,IF(H4684=0,0,Calculator!$G$35),0)</f>
        <v>0</v>
      </c>
      <c r="M4684" s="29">
        <f ca="1">IF(I4684&gt;0,IF(DAY($C4684)=1,SUM(INDIRECT("I"&amp;(ROW(C4683)-DAY(C4683))):I4683),0),0)</f>
        <v>0</v>
      </c>
      <c r="N4684" s="29">
        <f ca="1">IF(C4684&lt;Calculator!$G$27,0,IF(C4684=Calculator!$G$27,Calculator!$G$39,IF(H4684-K4684&lt;=0,IF(D4684&gt;Calculator!$G$39,IF(H4684-K4684+E4684+L4684+M4684+Calculator!$G$39&gt;Calculator!$G$39,Calculator!$G$39-(H4684+E4684+L4684+M4684-K4684),Calculator!$G$39),D4684),0)))</f>
        <v>0</v>
      </c>
    </row>
    <row r="4685" spans="1:14" ht="15.75" thickBot="1">
      <c r="A4685" s="33" t="str">
        <f ca="1">IF(C4685=Calculator!$H$27,"F",IF(Daily!D4685+Daily!H4685=0,IF(D4684+H4684&gt;0,"L",""),""))</f>
        <v/>
      </c>
      <c r="B4685" s="34">
        <v>4684</v>
      </c>
      <c r="C4685" s="19">
        <f t="shared" ca="1" si="293"/>
        <v>50614</v>
      </c>
      <c r="D4685" s="29">
        <f t="shared" ca="1" si="295"/>
        <v>0</v>
      </c>
      <c r="E4685" s="29">
        <f ca="1">IF(C4685&lt;Calculator!$D$26,0,IF(DAY($C4685)=1,IF(D4685-Calculator!$G$24&gt;0,Calculator!$G$24,D4685),0))</f>
        <v>0</v>
      </c>
      <c r="F4685" s="29">
        <f ca="1">IF(E4685&gt;0,D4685*Calculator!$G$22/12,0)</f>
        <v>0</v>
      </c>
      <c r="G4685" s="29">
        <f ca="1">IF(E4685&gt;0,(IFERROR(-PMT(Calculator!$G$22/12,Calculator!$G$23*12,Calculator!$G$20),0))-F4685,0)</f>
        <v>0</v>
      </c>
      <c r="H4685" s="29">
        <f t="shared" ca="1" si="296"/>
        <v>0</v>
      </c>
      <c r="I4685" s="29">
        <f t="shared" ca="1" si="294"/>
        <v>0</v>
      </c>
      <c r="J4685" s="30">
        <f>Calculator!$G$40</f>
        <v>6.5000000000000002E-2</v>
      </c>
      <c r="K4685" s="29">
        <f ca="1">IF(C4685&gt;=Calculator!$G$27,IF(DAY($C4685)=1,Calculator!$G$34/2,IF(DAY($C4685)=15,Calculator!$G$34/2,0)),0)</f>
        <v>0</v>
      </c>
      <c r="L4685" s="29">
        <f ca="1">IF(DAY($C4685)=28,IF(H4685=0,0,Calculator!$G$35),0)</f>
        <v>0</v>
      </c>
      <c r="M4685" s="29">
        <f ca="1">IF(I4685&gt;0,IF(DAY($C4685)=1,SUM(INDIRECT("I"&amp;(ROW(C4684)-DAY(C4684))):I4684),0),0)</f>
        <v>0</v>
      </c>
      <c r="N4685" s="29">
        <f ca="1">IF(C4685&lt;Calculator!$G$27,0,IF(C4685=Calculator!$G$27,Calculator!$G$39,IF(H4685-K4685&lt;=0,IF(D4685&gt;Calculator!$G$39,IF(H4685-K4685+E4685+L4685+M4685+Calculator!$G$39&gt;Calculator!$G$39,Calculator!$G$39-(H4685+E4685+L4685+M4685-K4685),Calculator!$G$39),D4685),0)))</f>
        <v>0</v>
      </c>
    </row>
    <row r="4686" spans="1:14" ht="15.75" thickBot="1">
      <c r="A4686" s="33" t="str">
        <f ca="1">IF(C4686=Calculator!$H$27,"F",IF(Daily!D4686+Daily!H4686=0,IF(D4685+H4685&gt;0,"L",""),""))</f>
        <v/>
      </c>
      <c r="B4686" s="34">
        <v>4685</v>
      </c>
      <c r="C4686" s="19">
        <f t="shared" ca="1" si="293"/>
        <v>50615</v>
      </c>
      <c r="D4686" s="29">
        <f t="shared" ca="1" si="295"/>
        <v>0</v>
      </c>
      <c r="E4686" s="29">
        <f ca="1">IF(C4686&lt;Calculator!$D$26,0,IF(DAY($C4686)=1,IF(D4686-Calculator!$G$24&gt;0,Calculator!$G$24,D4686),0))</f>
        <v>0</v>
      </c>
      <c r="F4686" s="29">
        <f ca="1">IF(E4686&gt;0,D4686*Calculator!$G$22/12,0)</f>
        <v>0</v>
      </c>
      <c r="G4686" s="29">
        <f ca="1">IF(E4686&gt;0,(IFERROR(-PMT(Calculator!$G$22/12,Calculator!$G$23*12,Calculator!$G$20),0))-F4686,0)</f>
        <v>0</v>
      </c>
      <c r="H4686" s="29">
        <f t="shared" ca="1" si="296"/>
        <v>0</v>
      </c>
      <c r="I4686" s="29">
        <f t="shared" ca="1" si="294"/>
        <v>0</v>
      </c>
      <c r="J4686" s="30">
        <f>Calculator!$G$40</f>
        <v>6.5000000000000002E-2</v>
      </c>
      <c r="K4686" s="29">
        <f ca="1">IF(C4686&gt;=Calculator!$G$27,IF(DAY($C4686)=1,Calculator!$G$34/2,IF(DAY($C4686)=15,Calculator!$G$34/2,0)),0)</f>
        <v>0</v>
      </c>
      <c r="L4686" s="29">
        <f ca="1">IF(DAY($C4686)=28,IF(H4686=0,0,Calculator!$G$35),0)</f>
        <v>0</v>
      </c>
      <c r="M4686" s="29">
        <f ca="1">IF(I4686&gt;0,IF(DAY($C4686)=1,SUM(INDIRECT("I"&amp;(ROW(C4685)-DAY(C4685))):I4685),0),0)</f>
        <v>0</v>
      </c>
      <c r="N4686" s="29">
        <f ca="1">IF(C4686&lt;Calculator!$G$27,0,IF(C4686=Calculator!$G$27,Calculator!$G$39,IF(H4686-K4686&lt;=0,IF(D4686&gt;Calculator!$G$39,IF(H4686-K4686+E4686+L4686+M4686+Calculator!$G$39&gt;Calculator!$G$39,Calculator!$G$39-(H4686+E4686+L4686+M4686-K4686),Calculator!$G$39),D4686),0)))</f>
        <v>0</v>
      </c>
    </row>
    <row r="4687" spans="1:14" ht="15.75" thickBot="1">
      <c r="A4687" s="33" t="str">
        <f ca="1">IF(C4687=Calculator!$H$27,"F",IF(Daily!D4687+Daily!H4687=0,IF(D4686+H4686&gt;0,"L",""),""))</f>
        <v/>
      </c>
      <c r="B4687" s="34">
        <v>4686</v>
      </c>
      <c r="C4687" s="19">
        <f t="shared" ca="1" si="293"/>
        <v>50616</v>
      </c>
      <c r="D4687" s="29">
        <f t="shared" ca="1" si="295"/>
        <v>0</v>
      </c>
      <c r="E4687" s="29">
        <f ca="1">IF(C4687&lt;Calculator!$D$26,0,IF(DAY($C4687)=1,IF(D4687-Calculator!$G$24&gt;0,Calculator!$G$24,D4687),0))</f>
        <v>0</v>
      </c>
      <c r="F4687" s="29">
        <f ca="1">IF(E4687&gt;0,D4687*Calculator!$G$22/12,0)</f>
        <v>0</v>
      </c>
      <c r="G4687" s="29">
        <f ca="1">IF(E4687&gt;0,(IFERROR(-PMT(Calculator!$G$22/12,Calculator!$G$23*12,Calculator!$G$20),0))-F4687,0)</f>
        <v>0</v>
      </c>
      <c r="H4687" s="29">
        <f t="shared" ca="1" si="296"/>
        <v>0</v>
      </c>
      <c r="I4687" s="29">
        <f t="shared" ca="1" si="294"/>
        <v>0</v>
      </c>
      <c r="J4687" s="30">
        <f>Calculator!$G$40</f>
        <v>6.5000000000000002E-2</v>
      </c>
      <c r="K4687" s="29">
        <f ca="1">IF(C4687&gt;=Calculator!$G$27,IF(DAY($C4687)=1,Calculator!$G$34/2,IF(DAY($C4687)=15,Calculator!$G$34/2,0)),0)</f>
        <v>0</v>
      </c>
      <c r="L4687" s="29">
        <f ca="1">IF(DAY($C4687)=28,IF(H4687=0,0,Calculator!$G$35),0)</f>
        <v>0</v>
      </c>
      <c r="M4687" s="29">
        <f ca="1">IF(I4687&gt;0,IF(DAY($C4687)=1,SUM(INDIRECT("I"&amp;(ROW(C4686)-DAY(C4686))):I4686),0),0)</f>
        <v>0</v>
      </c>
      <c r="N4687" s="29">
        <f ca="1">IF(C4687&lt;Calculator!$G$27,0,IF(C4687=Calculator!$G$27,Calculator!$G$39,IF(H4687-K4687&lt;=0,IF(D4687&gt;Calculator!$G$39,IF(H4687-K4687+E4687+L4687+M4687+Calculator!$G$39&gt;Calculator!$G$39,Calculator!$G$39-(H4687+E4687+L4687+M4687-K4687),Calculator!$G$39),D4687),0)))</f>
        <v>0</v>
      </c>
    </row>
    <row r="4688" spans="1:14" ht="15.75" thickBot="1">
      <c r="A4688" s="33" t="str">
        <f ca="1">IF(C4688=Calculator!$H$27,"F",IF(Daily!D4688+Daily!H4688=0,IF(D4687+H4687&gt;0,"L",""),""))</f>
        <v/>
      </c>
      <c r="B4688" s="34">
        <v>4687</v>
      </c>
      <c r="C4688" s="19">
        <f t="shared" ca="1" si="293"/>
        <v>50617</v>
      </c>
      <c r="D4688" s="29">
        <f t="shared" ca="1" si="295"/>
        <v>0</v>
      </c>
      <c r="E4688" s="29">
        <f ca="1">IF(C4688&lt;Calculator!$D$26,0,IF(DAY($C4688)=1,IF(D4688-Calculator!$G$24&gt;0,Calculator!$G$24,D4688),0))</f>
        <v>0</v>
      </c>
      <c r="F4688" s="29">
        <f ca="1">IF(E4688&gt;0,D4688*Calculator!$G$22/12,0)</f>
        <v>0</v>
      </c>
      <c r="G4688" s="29">
        <f ca="1">IF(E4688&gt;0,(IFERROR(-PMT(Calculator!$G$22/12,Calculator!$G$23*12,Calculator!$G$20),0))-F4688,0)</f>
        <v>0</v>
      </c>
      <c r="H4688" s="29">
        <f t="shared" ca="1" si="296"/>
        <v>0</v>
      </c>
      <c r="I4688" s="29">
        <f t="shared" ca="1" si="294"/>
        <v>0</v>
      </c>
      <c r="J4688" s="30">
        <f>Calculator!$G$40</f>
        <v>6.5000000000000002E-2</v>
      </c>
      <c r="K4688" s="29">
        <f ca="1">IF(C4688&gt;=Calculator!$G$27,IF(DAY($C4688)=1,Calculator!$G$34/2,IF(DAY($C4688)=15,Calculator!$G$34/2,0)),0)</f>
        <v>0</v>
      </c>
      <c r="L4688" s="29">
        <f ca="1">IF(DAY($C4688)=28,IF(H4688=0,0,Calculator!$G$35),0)</f>
        <v>0</v>
      </c>
      <c r="M4688" s="29">
        <f ca="1">IF(I4688&gt;0,IF(DAY($C4688)=1,SUM(INDIRECT("I"&amp;(ROW(C4687)-DAY(C4687))):I4687),0),0)</f>
        <v>0</v>
      </c>
      <c r="N4688" s="29">
        <f ca="1">IF(C4688&lt;Calculator!$G$27,0,IF(C4688=Calculator!$G$27,Calculator!$G$39,IF(H4688-K4688&lt;=0,IF(D4688&gt;Calculator!$G$39,IF(H4688-K4688+E4688+L4688+M4688+Calculator!$G$39&gt;Calculator!$G$39,Calculator!$G$39-(H4688+E4688+L4688+M4688-K4688),Calculator!$G$39),D4688),0)))</f>
        <v>0</v>
      </c>
    </row>
    <row r="4689" spans="1:14" ht="15.75" thickBot="1">
      <c r="A4689" s="33" t="str">
        <f ca="1">IF(C4689=Calculator!$H$27,"F",IF(Daily!D4689+Daily!H4689=0,IF(D4688+H4688&gt;0,"L",""),""))</f>
        <v/>
      </c>
      <c r="B4689" s="34">
        <v>4688</v>
      </c>
      <c r="C4689" s="19">
        <f t="shared" ca="1" si="293"/>
        <v>50618</v>
      </c>
      <c r="D4689" s="29">
        <f t="shared" ca="1" si="295"/>
        <v>0</v>
      </c>
      <c r="E4689" s="29">
        <f ca="1">IF(C4689&lt;Calculator!$D$26,0,IF(DAY($C4689)=1,IF(D4689-Calculator!$G$24&gt;0,Calculator!$G$24,D4689),0))</f>
        <v>0</v>
      </c>
      <c r="F4689" s="29">
        <f ca="1">IF(E4689&gt;0,D4689*Calculator!$G$22/12,0)</f>
        <v>0</v>
      </c>
      <c r="G4689" s="29">
        <f ca="1">IF(E4689&gt;0,(IFERROR(-PMT(Calculator!$G$22/12,Calculator!$G$23*12,Calculator!$G$20),0))-F4689,0)</f>
        <v>0</v>
      </c>
      <c r="H4689" s="29">
        <f t="shared" ca="1" si="296"/>
        <v>0</v>
      </c>
      <c r="I4689" s="29">
        <f t="shared" ca="1" si="294"/>
        <v>0</v>
      </c>
      <c r="J4689" s="30">
        <f>Calculator!$G$40</f>
        <v>6.5000000000000002E-2</v>
      </c>
      <c r="K4689" s="29">
        <f ca="1">IF(C4689&gt;=Calculator!$G$27,IF(DAY($C4689)=1,Calculator!$G$34/2,IF(DAY($C4689)=15,Calculator!$G$34/2,0)),0)</f>
        <v>4500</v>
      </c>
      <c r="L4689" s="29">
        <f ca="1">IF(DAY($C4689)=28,IF(H4689=0,0,Calculator!$G$35),0)</f>
        <v>0</v>
      </c>
      <c r="M4689" s="29">
        <f ca="1">IF(I4689&gt;0,IF(DAY($C4689)=1,SUM(INDIRECT("I"&amp;(ROW(C4688)-DAY(C4688))):I4688),0),0)</f>
        <v>0</v>
      </c>
      <c r="N4689" s="29">
        <f ca="1">IF(C4689&lt;Calculator!$G$27,0,IF(C4689=Calculator!$G$27,Calculator!$G$39,IF(H4689-K4689&lt;=0,IF(D4689&gt;Calculator!$G$39,IF(H4689-K4689+E4689+L4689+M4689+Calculator!$G$39&gt;Calculator!$G$39,Calculator!$G$39-(H4689+E4689+L4689+M4689-K4689),Calculator!$G$39),D4689),0)))</f>
        <v>0</v>
      </c>
    </row>
    <row r="4690" spans="1:14" ht="15.75" thickBot="1">
      <c r="A4690" s="33" t="str">
        <f ca="1">IF(C4690=Calculator!$H$27,"F",IF(Daily!D4690+Daily!H4690=0,IF(D4689+H4689&gt;0,"L",""),""))</f>
        <v/>
      </c>
      <c r="B4690" s="34">
        <v>4689</v>
      </c>
      <c r="C4690" s="19">
        <f t="shared" ca="1" si="293"/>
        <v>50619</v>
      </c>
      <c r="D4690" s="29">
        <f t="shared" ca="1" si="295"/>
        <v>0</v>
      </c>
      <c r="E4690" s="29">
        <f ca="1">IF(C4690&lt;Calculator!$D$26,0,IF(DAY($C4690)=1,IF(D4690-Calculator!$G$24&gt;0,Calculator!$G$24,D4690),0))</f>
        <v>0</v>
      </c>
      <c r="F4690" s="29">
        <f ca="1">IF(E4690&gt;0,D4690*Calculator!$G$22/12,0)</f>
        <v>0</v>
      </c>
      <c r="G4690" s="29">
        <f ca="1">IF(E4690&gt;0,(IFERROR(-PMT(Calculator!$G$22/12,Calculator!$G$23*12,Calculator!$G$20),0))-F4690,0)</f>
        <v>0</v>
      </c>
      <c r="H4690" s="29">
        <f t="shared" ca="1" si="296"/>
        <v>0</v>
      </c>
      <c r="I4690" s="29">
        <f t="shared" ca="1" si="294"/>
        <v>0</v>
      </c>
      <c r="J4690" s="30">
        <f>Calculator!$G$40</f>
        <v>6.5000000000000002E-2</v>
      </c>
      <c r="K4690" s="29">
        <f ca="1">IF(C4690&gt;=Calculator!$G$27,IF(DAY($C4690)=1,Calculator!$G$34/2,IF(DAY($C4690)=15,Calculator!$G$34/2,0)),0)</f>
        <v>0</v>
      </c>
      <c r="L4690" s="29">
        <f ca="1">IF(DAY($C4690)=28,IF(H4690=0,0,Calculator!$G$35),0)</f>
        <v>0</v>
      </c>
      <c r="M4690" s="29">
        <f ca="1">IF(I4690&gt;0,IF(DAY($C4690)=1,SUM(INDIRECT("I"&amp;(ROW(C4689)-DAY(C4689))):I4689),0),0)</f>
        <v>0</v>
      </c>
      <c r="N4690" s="29">
        <f ca="1">IF(C4690&lt;Calculator!$G$27,0,IF(C4690=Calculator!$G$27,Calculator!$G$39,IF(H4690-K4690&lt;=0,IF(D4690&gt;Calculator!$G$39,IF(H4690-K4690+E4690+L4690+M4690+Calculator!$G$39&gt;Calculator!$G$39,Calculator!$G$39-(H4690+E4690+L4690+M4690-K4690),Calculator!$G$39),D4690),0)))</f>
        <v>0</v>
      </c>
    </row>
    <row r="4691" spans="1:14" ht="15.75" thickBot="1">
      <c r="A4691" s="33" t="str">
        <f ca="1">IF(C4691=Calculator!$H$27,"F",IF(Daily!D4691+Daily!H4691=0,IF(D4690+H4690&gt;0,"L",""),""))</f>
        <v/>
      </c>
      <c r="B4691" s="34">
        <v>4690</v>
      </c>
      <c r="C4691" s="19">
        <f t="shared" ca="1" si="293"/>
        <v>50620</v>
      </c>
      <c r="D4691" s="29">
        <f t="shared" ca="1" si="295"/>
        <v>0</v>
      </c>
      <c r="E4691" s="29">
        <f ca="1">IF(C4691&lt;Calculator!$D$26,0,IF(DAY($C4691)=1,IF(D4691-Calculator!$G$24&gt;0,Calculator!$G$24,D4691),0))</f>
        <v>0</v>
      </c>
      <c r="F4691" s="29">
        <f ca="1">IF(E4691&gt;0,D4691*Calculator!$G$22/12,0)</f>
        <v>0</v>
      </c>
      <c r="G4691" s="29">
        <f ca="1">IF(E4691&gt;0,(IFERROR(-PMT(Calculator!$G$22/12,Calculator!$G$23*12,Calculator!$G$20),0))-F4691,0)</f>
        <v>0</v>
      </c>
      <c r="H4691" s="29">
        <f t="shared" ca="1" si="296"/>
        <v>0</v>
      </c>
      <c r="I4691" s="29">
        <f t="shared" ca="1" si="294"/>
        <v>0</v>
      </c>
      <c r="J4691" s="30">
        <f>Calculator!$G$40</f>
        <v>6.5000000000000002E-2</v>
      </c>
      <c r="K4691" s="29">
        <f ca="1">IF(C4691&gt;=Calculator!$G$27,IF(DAY($C4691)=1,Calculator!$G$34/2,IF(DAY($C4691)=15,Calculator!$G$34/2,0)),0)</f>
        <v>0</v>
      </c>
      <c r="L4691" s="29">
        <f ca="1">IF(DAY($C4691)=28,IF(H4691=0,0,Calculator!$G$35),0)</f>
        <v>0</v>
      </c>
      <c r="M4691" s="29">
        <f ca="1">IF(I4691&gt;0,IF(DAY($C4691)=1,SUM(INDIRECT("I"&amp;(ROW(C4690)-DAY(C4690))):I4690),0),0)</f>
        <v>0</v>
      </c>
      <c r="N4691" s="29">
        <f ca="1">IF(C4691&lt;Calculator!$G$27,0,IF(C4691=Calculator!$G$27,Calculator!$G$39,IF(H4691-K4691&lt;=0,IF(D4691&gt;Calculator!$G$39,IF(H4691-K4691+E4691+L4691+M4691+Calculator!$G$39&gt;Calculator!$G$39,Calculator!$G$39-(H4691+E4691+L4691+M4691-K4691),Calculator!$G$39),D4691),0)))</f>
        <v>0</v>
      </c>
    </row>
    <row r="4692" spans="1:14" ht="15.75" thickBot="1">
      <c r="A4692" s="33" t="str">
        <f ca="1">IF(C4692=Calculator!$H$27,"F",IF(Daily!D4692+Daily!H4692=0,IF(D4691+H4691&gt;0,"L",""),""))</f>
        <v/>
      </c>
      <c r="B4692" s="34">
        <v>4691</v>
      </c>
      <c r="C4692" s="19">
        <f t="shared" ca="1" si="293"/>
        <v>50621</v>
      </c>
      <c r="D4692" s="29">
        <f t="shared" ca="1" si="295"/>
        <v>0</v>
      </c>
      <c r="E4692" s="29">
        <f ca="1">IF(C4692&lt;Calculator!$D$26,0,IF(DAY($C4692)=1,IF(D4692-Calculator!$G$24&gt;0,Calculator!$G$24,D4692),0))</f>
        <v>0</v>
      </c>
      <c r="F4692" s="29">
        <f ca="1">IF(E4692&gt;0,D4692*Calculator!$G$22/12,0)</f>
        <v>0</v>
      </c>
      <c r="G4692" s="29">
        <f ca="1">IF(E4692&gt;0,(IFERROR(-PMT(Calculator!$G$22/12,Calculator!$G$23*12,Calculator!$G$20),0))-F4692,0)</f>
        <v>0</v>
      </c>
      <c r="H4692" s="29">
        <f t="shared" ca="1" si="296"/>
        <v>0</v>
      </c>
      <c r="I4692" s="29">
        <f t="shared" ca="1" si="294"/>
        <v>0</v>
      </c>
      <c r="J4692" s="30">
        <f>Calculator!$G$40</f>
        <v>6.5000000000000002E-2</v>
      </c>
      <c r="K4692" s="29">
        <f ca="1">IF(C4692&gt;=Calculator!$G$27,IF(DAY($C4692)=1,Calculator!$G$34/2,IF(DAY($C4692)=15,Calculator!$G$34/2,0)),0)</f>
        <v>0</v>
      </c>
      <c r="L4692" s="29">
        <f ca="1">IF(DAY($C4692)=28,IF(H4692=0,0,Calculator!$G$35),0)</f>
        <v>0</v>
      </c>
      <c r="M4692" s="29">
        <f ca="1">IF(I4692&gt;0,IF(DAY($C4692)=1,SUM(INDIRECT("I"&amp;(ROW(C4691)-DAY(C4691))):I4691),0),0)</f>
        <v>0</v>
      </c>
      <c r="N4692" s="29">
        <f ca="1">IF(C4692&lt;Calculator!$G$27,0,IF(C4692=Calculator!$G$27,Calculator!$G$39,IF(H4692-K4692&lt;=0,IF(D4692&gt;Calculator!$G$39,IF(H4692-K4692+E4692+L4692+M4692+Calculator!$G$39&gt;Calculator!$G$39,Calculator!$G$39-(H4692+E4692+L4692+M4692-K4692),Calculator!$G$39),D4692),0)))</f>
        <v>0</v>
      </c>
    </row>
    <row r="4693" spans="1:14" ht="15.75" thickBot="1">
      <c r="A4693" s="33" t="str">
        <f ca="1">IF(C4693=Calculator!$H$27,"F",IF(Daily!D4693+Daily!H4693=0,IF(D4692+H4692&gt;0,"L",""),""))</f>
        <v/>
      </c>
      <c r="B4693" s="34">
        <v>4692</v>
      </c>
      <c r="C4693" s="19">
        <f t="shared" ca="1" si="293"/>
        <v>50622</v>
      </c>
      <c r="D4693" s="29">
        <f t="shared" ca="1" si="295"/>
        <v>0</v>
      </c>
      <c r="E4693" s="29">
        <f ca="1">IF(C4693&lt;Calculator!$D$26,0,IF(DAY($C4693)=1,IF(D4693-Calculator!$G$24&gt;0,Calculator!$G$24,D4693),0))</f>
        <v>0</v>
      </c>
      <c r="F4693" s="29">
        <f ca="1">IF(E4693&gt;0,D4693*Calculator!$G$22/12,0)</f>
        <v>0</v>
      </c>
      <c r="G4693" s="29">
        <f ca="1">IF(E4693&gt;0,(IFERROR(-PMT(Calculator!$G$22/12,Calculator!$G$23*12,Calculator!$G$20),0))-F4693,0)</f>
        <v>0</v>
      </c>
      <c r="H4693" s="29">
        <f t="shared" ca="1" si="296"/>
        <v>0</v>
      </c>
      <c r="I4693" s="29">
        <f t="shared" ca="1" si="294"/>
        <v>0</v>
      </c>
      <c r="J4693" s="30">
        <f>Calculator!$G$40</f>
        <v>6.5000000000000002E-2</v>
      </c>
      <c r="K4693" s="29">
        <f ca="1">IF(C4693&gt;=Calculator!$G$27,IF(DAY($C4693)=1,Calculator!$G$34/2,IF(DAY($C4693)=15,Calculator!$G$34/2,0)),0)</f>
        <v>0</v>
      </c>
      <c r="L4693" s="29">
        <f ca="1">IF(DAY($C4693)=28,IF(H4693=0,0,Calculator!$G$35),0)</f>
        <v>0</v>
      </c>
      <c r="M4693" s="29">
        <f ca="1">IF(I4693&gt;0,IF(DAY($C4693)=1,SUM(INDIRECT("I"&amp;(ROW(C4692)-DAY(C4692))):I4692),0),0)</f>
        <v>0</v>
      </c>
      <c r="N4693" s="29">
        <f ca="1">IF(C4693&lt;Calculator!$G$27,0,IF(C4693=Calculator!$G$27,Calculator!$G$39,IF(H4693-K4693&lt;=0,IF(D4693&gt;Calculator!$G$39,IF(H4693-K4693+E4693+L4693+M4693+Calculator!$G$39&gt;Calculator!$G$39,Calculator!$G$39-(H4693+E4693+L4693+M4693-K4693),Calculator!$G$39),D4693),0)))</f>
        <v>0</v>
      </c>
    </row>
    <row r="4694" spans="1:14" ht="15.75" thickBot="1">
      <c r="A4694" s="33" t="str">
        <f ca="1">IF(C4694=Calculator!$H$27,"F",IF(Daily!D4694+Daily!H4694=0,IF(D4693+H4693&gt;0,"L",""),""))</f>
        <v/>
      </c>
      <c r="B4694" s="34">
        <v>4693</v>
      </c>
      <c r="C4694" s="19">
        <f t="shared" ca="1" si="293"/>
        <v>50623</v>
      </c>
      <c r="D4694" s="29">
        <f t="shared" ca="1" si="295"/>
        <v>0</v>
      </c>
      <c r="E4694" s="29">
        <f ca="1">IF(C4694&lt;Calculator!$D$26,0,IF(DAY($C4694)=1,IF(D4694-Calculator!$G$24&gt;0,Calculator!$G$24,D4694),0))</f>
        <v>0</v>
      </c>
      <c r="F4694" s="29">
        <f ca="1">IF(E4694&gt;0,D4694*Calculator!$G$22/12,0)</f>
        <v>0</v>
      </c>
      <c r="G4694" s="29">
        <f ca="1">IF(E4694&gt;0,(IFERROR(-PMT(Calculator!$G$22/12,Calculator!$G$23*12,Calculator!$G$20),0))-F4694,0)</f>
        <v>0</v>
      </c>
      <c r="H4694" s="29">
        <f t="shared" ca="1" si="296"/>
        <v>0</v>
      </c>
      <c r="I4694" s="29">
        <f t="shared" ca="1" si="294"/>
        <v>0</v>
      </c>
      <c r="J4694" s="30">
        <f>Calculator!$G$40</f>
        <v>6.5000000000000002E-2</v>
      </c>
      <c r="K4694" s="29">
        <f ca="1">IF(C4694&gt;=Calculator!$G$27,IF(DAY($C4694)=1,Calculator!$G$34/2,IF(DAY($C4694)=15,Calculator!$G$34/2,0)),0)</f>
        <v>0</v>
      </c>
      <c r="L4694" s="29">
        <f ca="1">IF(DAY($C4694)=28,IF(H4694=0,0,Calculator!$G$35),0)</f>
        <v>0</v>
      </c>
      <c r="M4694" s="29">
        <f ca="1">IF(I4694&gt;0,IF(DAY($C4694)=1,SUM(INDIRECT("I"&amp;(ROW(C4693)-DAY(C4693))):I4693),0),0)</f>
        <v>0</v>
      </c>
      <c r="N4694" s="29">
        <f ca="1">IF(C4694&lt;Calculator!$G$27,0,IF(C4694=Calculator!$G$27,Calculator!$G$39,IF(H4694-K4694&lt;=0,IF(D4694&gt;Calculator!$G$39,IF(H4694-K4694+E4694+L4694+M4694+Calculator!$G$39&gt;Calculator!$G$39,Calculator!$G$39-(H4694+E4694+L4694+M4694-K4694),Calculator!$G$39),D4694),0)))</f>
        <v>0</v>
      </c>
    </row>
    <row r="4695" spans="1:14" ht="15.75" thickBot="1">
      <c r="A4695" s="33" t="str">
        <f ca="1">IF(C4695=Calculator!$H$27,"F",IF(Daily!D4695+Daily!H4695=0,IF(D4694+H4694&gt;0,"L",""),""))</f>
        <v/>
      </c>
      <c r="B4695" s="34">
        <v>4694</v>
      </c>
      <c r="C4695" s="19">
        <f t="shared" ca="1" si="293"/>
        <v>50624</v>
      </c>
      <c r="D4695" s="29">
        <f t="shared" ca="1" si="295"/>
        <v>0</v>
      </c>
      <c r="E4695" s="29">
        <f ca="1">IF(C4695&lt;Calculator!$D$26,0,IF(DAY($C4695)=1,IF(D4695-Calculator!$G$24&gt;0,Calculator!$G$24,D4695),0))</f>
        <v>0</v>
      </c>
      <c r="F4695" s="29">
        <f ca="1">IF(E4695&gt;0,D4695*Calculator!$G$22/12,0)</f>
        <v>0</v>
      </c>
      <c r="G4695" s="29">
        <f ca="1">IF(E4695&gt;0,(IFERROR(-PMT(Calculator!$G$22/12,Calculator!$G$23*12,Calculator!$G$20),0))-F4695,0)</f>
        <v>0</v>
      </c>
      <c r="H4695" s="29">
        <f t="shared" ca="1" si="296"/>
        <v>0</v>
      </c>
      <c r="I4695" s="29">
        <f t="shared" ca="1" si="294"/>
        <v>0</v>
      </c>
      <c r="J4695" s="30">
        <f>Calculator!$G$40</f>
        <v>6.5000000000000002E-2</v>
      </c>
      <c r="K4695" s="29">
        <f ca="1">IF(C4695&gt;=Calculator!$G$27,IF(DAY($C4695)=1,Calculator!$G$34/2,IF(DAY($C4695)=15,Calculator!$G$34/2,0)),0)</f>
        <v>0</v>
      </c>
      <c r="L4695" s="29">
        <f ca="1">IF(DAY($C4695)=28,IF(H4695=0,0,Calculator!$G$35),0)</f>
        <v>0</v>
      </c>
      <c r="M4695" s="29">
        <f ca="1">IF(I4695&gt;0,IF(DAY($C4695)=1,SUM(INDIRECT("I"&amp;(ROW(C4694)-DAY(C4694))):I4694),0),0)</f>
        <v>0</v>
      </c>
      <c r="N4695" s="29">
        <f ca="1">IF(C4695&lt;Calculator!$G$27,0,IF(C4695=Calculator!$G$27,Calculator!$G$39,IF(H4695-K4695&lt;=0,IF(D4695&gt;Calculator!$G$39,IF(H4695-K4695+E4695+L4695+M4695+Calculator!$G$39&gt;Calculator!$G$39,Calculator!$G$39-(H4695+E4695+L4695+M4695-K4695),Calculator!$G$39),D4695),0)))</f>
        <v>0</v>
      </c>
    </row>
    <row r="4696" spans="1:14" ht="15.75" thickBot="1">
      <c r="A4696" s="33" t="str">
        <f ca="1">IF(C4696=Calculator!$H$27,"F",IF(Daily!D4696+Daily!H4696=0,IF(D4695+H4695&gt;0,"L",""),""))</f>
        <v/>
      </c>
      <c r="B4696" s="34">
        <v>4695</v>
      </c>
      <c r="C4696" s="19">
        <f t="shared" ca="1" si="293"/>
        <v>50625</v>
      </c>
      <c r="D4696" s="29">
        <f t="shared" ca="1" si="295"/>
        <v>0</v>
      </c>
      <c r="E4696" s="29">
        <f ca="1">IF(C4696&lt;Calculator!$D$26,0,IF(DAY($C4696)=1,IF(D4696-Calculator!$G$24&gt;0,Calculator!$G$24,D4696),0))</f>
        <v>0</v>
      </c>
      <c r="F4696" s="29">
        <f ca="1">IF(E4696&gt;0,D4696*Calculator!$G$22/12,0)</f>
        <v>0</v>
      </c>
      <c r="G4696" s="29">
        <f ca="1">IF(E4696&gt;0,(IFERROR(-PMT(Calculator!$G$22/12,Calculator!$G$23*12,Calculator!$G$20),0))-F4696,0)</f>
        <v>0</v>
      </c>
      <c r="H4696" s="29">
        <f t="shared" ca="1" si="296"/>
        <v>0</v>
      </c>
      <c r="I4696" s="29">
        <f t="shared" ca="1" si="294"/>
        <v>0</v>
      </c>
      <c r="J4696" s="30">
        <f>Calculator!$G$40</f>
        <v>6.5000000000000002E-2</v>
      </c>
      <c r="K4696" s="29">
        <f ca="1">IF(C4696&gt;=Calculator!$G$27,IF(DAY($C4696)=1,Calculator!$G$34/2,IF(DAY($C4696)=15,Calculator!$G$34/2,0)),0)</f>
        <v>0</v>
      </c>
      <c r="L4696" s="29">
        <f ca="1">IF(DAY($C4696)=28,IF(H4696=0,0,Calculator!$G$35),0)</f>
        <v>0</v>
      </c>
      <c r="M4696" s="29">
        <f ca="1">IF(I4696&gt;0,IF(DAY($C4696)=1,SUM(INDIRECT("I"&amp;(ROW(C4695)-DAY(C4695))):I4695),0),0)</f>
        <v>0</v>
      </c>
      <c r="N4696" s="29">
        <f ca="1">IF(C4696&lt;Calculator!$G$27,0,IF(C4696=Calculator!$G$27,Calculator!$G$39,IF(H4696-K4696&lt;=0,IF(D4696&gt;Calculator!$G$39,IF(H4696-K4696+E4696+L4696+M4696+Calculator!$G$39&gt;Calculator!$G$39,Calculator!$G$39-(H4696+E4696+L4696+M4696-K4696),Calculator!$G$39),D4696),0)))</f>
        <v>0</v>
      </c>
    </row>
    <row r="4697" spans="1:14" ht="15.75" thickBot="1">
      <c r="A4697" s="33" t="str">
        <f ca="1">IF(C4697=Calculator!$H$27,"F",IF(Daily!D4697+Daily!H4697=0,IF(D4696+H4696&gt;0,"L",""),""))</f>
        <v/>
      </c>
      <c r="B4697" s="34">
        <v>4696</v>
      </c>
      <c r="C4697" s="19">
        <f t="shared" ca="1" si="293"/>
        <v>50626</v>
      </c>
      <c r="D4697" s="29">
        <f t="shared" ca="1" si="295"/>
        <v>0</v>
      </c>
      <c r="E4697" s="29">
        <f ca="1">IF(C4697&lt;Calculator!$D$26,0,IF(DAY($C4697)=1,IF(D4697-Calculator!$G$24&gt;0,Calculator!$G$24,D4697),0))</f>
        <v>0</v>
      </c>
      <c r="F4697" s="29">
        <f ca="1">IF(E4697&gt;0,D4697*Calculator!$G$22/12,0)</f>
        <v>0</v>
      </c>
      <c r="G4697" s="29">
        <f ca="1">IF(E4697&gt;0,(IFERROR(-PMT(Calculator!$G$22/12,Calculator!$G$23*12,Calculator!$G$20),0))-F4697,0)</f>
        <v>0</v>
      </c>
      <c r="H4697" s="29">
        <f t="shared" ca="1" si="296"/>
        <v>0</v>
      </c>
      <c r="I4697" s="29">
        <f t="shared" ca="1" si="294"/>
        <v>0</v>
      </c>
      <c r="J4697" s="30">
        <f>Calculator!$G$40</f>
        <v>6.5000000000000002E-2</v>
      </c>
      <c r="K4697" s="29">
        <f ca="1">IF(C4697&gt;=Calculator!$G$27,IF(DAY($C4697)=1,Calculator!$G$34/2,IF(DAY($C4697)=15,Calculator!$G$34/2,0)),0)</f>
        <v>0</v>
      </c>
      <c r="L4697" s="29">
        <f ca="1">IF(DAY($C4697)=28,IF(H4697=0,0,Calculator!$G$35),0)</f>
        <v>0</v>
      </c>
      <c r="M4697" s="29">
        <f ca="1">IF(I4697&gt;0,IF(DAY($C4697)=1,SUM(INDIRECT("I"&amp;(ROW(C4696)-DAY(C4696))):I4696),0),0)</f>
        <v>0</v>
      </c>
      <c r="N4697" s="29">
        <f ca="1">IF(C4697&lt;Calculator!$G$27,0,IF(C4697=Calculator!$G$27,Calculator!$G$39,IF(H4697-K4697&lt;=0,IF(D4697&gt;Calculator!$G$39,IF(H4697-K4697+E4697+L4697+M4697+Calculator!$G$39&gt;Calculator!$G$39,Calculator!$G$39-(H4697+E4697+L4697+M4697-K4697),Calculator!$G$39),D4697),0)))</f>
        <v>0</v>
      </c>
    </row>
    <row r="4698" spans="1:14" ht="15.75" thickBot="1">
      <c r="A4698" s="33" t="str">
        <f ca="1">IF(C4698=Calculator!$H$27,"F",IF(Daily!D4698+Daily!H4698=0,IF(D4697+H4697&gt;0,"L",""),""))</f>
        <v/>
      </c>
      <c r="B4698" s="34">
        <v>4697</v>
      </c>
      <c r="C4698" s="19">
        <f t="shared" ca="1" si="293"/>
        <v>50627</v>
      </c>
      <c r="D4698" s="29">
        <f t="shared" ca="1" si="295"/>
        <v>0</v>
      </c>
      <c r="E4698" s="29">
        <f ca="1">IF(C4698&lt;Calculator!$D$26,0,IF(DAY($C4698)=1,IF(D4698-Calculator!$G$24&gt;0,Calculator!$G$24,D4698),0))</f>
        <v>0</v>
      </c>
      <c r="F4698" s="29">
        <f ca="1">IF(E4698&gt;0,D4698*Calculator!$G$22/12,0)</f>
        <v>0</v>
      </c>
      <c r="G4698" s="29">
        <f ca="1">IF(E4698&gt;0,(IFERROR(-PMT(Calculator!$G$22/12,Calculator!$G$23*12,Calculator!$G$20),0))-F4698,0)</f>
        <v>0</v>
      </c>
      <c r="H4698" s="29">
        <f t="shared" ca="1" si="296"/>
        <v>0</v>
      </c>
      <c r="I4698" s="29">
        <f t="shared" ca="1" si="294"/>
        <v>0</v>
      </c>
      <c r="J4698" s="30">
        <f>Calculator!$G$40</f>
        <v>6.5000000000000002E-2</v>
      </c>
      <c r="K4698" s="29">
        <f ca="1">IF(C4698&gt;=Calculator!$G$27,IF(DAY($C4698)=1,Calculator!$G$34/2,IF(DAY($C4698)=15,Calculator!$G$34/2,0)),0)</f>
        <v>0</v>
      </c>
      <c r="L4698" s="29">
        <f ca="1">IF(DAY($C4698)=28,IF(H4698=0,0,Calculator!$G$35),0)</f>
        <v>0</v>
      </c>
      <c r="M4698" s="29">
        <f ca="1">IF(I4698&gt;0,IF(DAY($C4698)=1,SUM(INDIRECT("I"&amp;(ROW(C4697)-DAY(C4697))):I4697),0),0)</f>
        <v>0</v>
      </c>
      <c r="N4698" s="29">
        <f ca="1">IF(C4698&lt;Calculator!$G$27,0,IF(C4698=Calculator!$G$27,Calculator!$G$39,IF(H4698-K4698&lt;=0,IF(D4698&gt;Calculator!$G$39,IF(H4698-K4698+E4698+L4698+M4698+Calculator!$G$39&gt;Calculator!$G$39,Calculator!$G$39-(H4698+E4698+L4698+M4698-K4698),Calculator!$G$39),D4698),0)))</f>
        <v>0</v>
      </c>
    </row>
    <row r="4699" spans="1:14" ht="15.75" thickBot="1">
      <c r="A4699" s="33" t="str">
        <f ca="1">IF(C4699=Calculator!$H$27,"F",IF(Daily!D4699+Daily!H4699=0,IF(D4698+H4698&gt;0,"L",""),""))</f>
        <v/>
      </c>
      <c r="B4699" s="34">
        <v>4698</v>
      </c>
      <c r="C4699" s="19">
        <f t="shared" ca="1" si="293"/>
        <v>50628</v>
      </c>
      <c r="D4699" s="29">
        <f t="shared" ca="1" si="295"/>
        <v>0</v>
      </c>
      <c r="E4699" s="29">
        <f ca="1">IF(C4699&lt;Calculator!$D$26,0,IF(DAY($C4699)=1,IF(D4699-Calculator!$G$24&gt;0,Calculator!$G$24,D4699),0))</f>
        <v>0</v>
      </c>
      <c r="F4699" s="29">
        <f ca="1">IF(E4699&gt;0,D4699*Calculator!$G$22/12,0)</f>
        <v>0</v>
      </c>
      <c r="G4699" s="29">
        <f ca="1">IF(E4699&gt;0,(IFERROR(-PMT(Calculator!$G$22/12,Calculator!$G$23*12,Calculator!$G$20),0))-F4699,0)</f>
        <v>0</v>
      </c>
      <c r="H4699" s="29">
        <f t="shared" ca="1" si="296"/>
        <v>0</v>
      </c>
      <c r="I4699" s="29">
        <f t="shared" ca="1" si="294"/>
        <v>0</v>
      </c>
      <c r="J4699" s="30">
        <f>Calculator!$G$40</f>
        <v>6.5000000000000002E-2</v>
      </c>
      <c r="K4699" s="29">
        <f ca="1">IF(C4699&gt;=Calculator!$G$27,IF(DAY($C4699)=1,Calculator!$G$34/2,IF(DAY($C4699)=15,Calculator!$G$34/2,0)),0)</f>
        <v>0</v>
      </c>
      <c r="L4699" s="29">
        <f ca="1">IF(DAY($C4699)=28,IF(H4699=0,0,Calculator!$G$35),0)</f>
        <v>0</v>
      </c>
      <c r="M4699" s="29">
        <f ca="1">IF(I4699&gt;0,IF(DAY($C4699)=1,SUM(INDIRECT("I"&amp;(ROW(C4698)-DAY(C4698))):I4698),0),0)</f>
        <v>0</v>
      </c>
      <c r="N4699" s="29">
        <f ca="1">IF(C4699&lt;Calculator!$G$27,0,IF(C4699=Calculator!$G$27,Calculator!$G$39,IF(H4699-K4699&lt;=0,IF(D4699&gt;Calculator!$G$39,IF(H4699-K4699+E4699+L4699+M4699+Calculator!$G$39&gt;Calculator!$G$39,Calculator!$G$39-(H4699+E4699+L4699+M4699-K4699),Calculator!$G$39),D4699),0)))</f>
        <v>0</v>
      </c>
    </row>
    <row r="4700" spans="1:14" ht="15.75" thickBot="1">
      <c r="A4700" s="33" t="str">
        <f ca="1">IF(C4700=Calculator!$H$27,"F",IF(Daily!D4700+Daily!H4700=0,IF(D4699+H4699&gt;0,"L",""),""))</f>
        <v/>
      </c>
      <c r="B4700" s="34">
        <v>4699</v>
      </c>
      <c r="C4700" s="19">
        <f t="shared" ca="1" si="293"/>
        <v>50629</v>
      </c>
      <c r="D4700" s="29">
        <f t="shared" ca="1" si="295"/>
        <v>0</v>
      </c>
      <c r="E4700" s="29">
        <f ca="1">IF(C4700&lt;Calculator!$D$26,0,IF(DAY($C4700)=1,IF(D4700-Calculator!$G$24&gt;0,Calculator!$G$24,D4700),0))</f>
        <v>0</v>
      </c>
      <c r="F4700" s="29">
        <f ca="1">IF(E4700&gt;0,D4700*Calculator!$G$22/12,0)</f>
        <v>0</v>
      </c>
      <c r="G4700" s="29">
        <f ca="1">IF(E4700&gt;0,(IFERROR(-PMT(Calculator!$G$22/12,Calculator!$G$23*12,Calculator!$G$20),0))-F4700,0)</f>
        <v>0</v>
      </c>
      <c r="H4700" s="29">
        <f t="shared" ca="1" si="296"/>
        <v>0</v>
      </c>
      <c r="I4700" s="29">
        <f t="shared" ca="1" si="294"/>
        <v>0</v>
      </c>
      <c r="J4700" s="30">
        <f>Calculator!$G$40</f>
        <v>6.5000000000000002E-2</v>
      </c>
      <c r="K4700" s="29">
        <f ca="1">IF(C4700&gt;=Calculator!$G$27,IF(DAY($C4700)=1,Calculator!$G$34/2,IF(DAY($C4700)=15,Calculator!$G$34/2,0)),0)</f>
        <v>0</v>
      </c>
      <c r="L4700" s="29">
        <f ca="1">IF(DAY($C4700)=28,IF(H4700=0,0,Calculator!$G$35),0)</f>
        <v>0</v>
      </c>
      <c r="M4700" s="29">
        <f ca="1">IF(I4700&gt;0,IF(DAY($C4700)=1,SUM(INDIRECT("I"&amp;(ROW(C4699)-DAY(C4699))):I4699),0),0)</f>
        <v>0</v>
      </c>
      <c r="N4700" s="29">
        <f ca="1">IF(C4700&lt;Calculator!$G$27,0,IF(C4700=Calculator!$G$27,Calculator!$G$39,IF(H4700-K4700&lt;=0,IF(D4700&gt;Calculator!$G$39,IF(H4700-K4700+E4700+L4700+M4700+Calculator!$G$39&gt;Calculator!$G$39,Calculator!$G$39-(H4700+E4700+L4700+M4700-K4700),Calculator!$G$39),D4700),0)))</f>
        <v>0</v>
      </c>
    </row>
    <row r="4701" spans="1:14" ht="15.75" thickBot="1">
      <c r="A4701" s="33" t="str">
        <f ca="1">IF(C4701=Calculator!$H$27,"F",IF(Daily!D4701+Daily!H4701=0,IF(D4700+H4700&gt;0,"L",""),""))</f>
        <v/>
      </c>
      <c r="B4701" s="34">
        <v>4700</v>
      </c>
      <c r="C4701" s="19">
        <f t="shared" ca="1" si="293"/>
        <v>50630</v>
      </c>
      <c r="D4701" s="29">
        <f t="shared" ca="1" si="295"/>
        <v>0</v>
      </c>
      <c r="E4701" s="29">
        <f ca="1">IF(C4701&lt;Calculator!$D$26,0,IF(DAY($C4701)=1,IF(D4701-Calculator!$G$24&gt;0,Calculator!$G$24,D4701),0))</f>
        <v>0</v>
      </c>
      <c r="F4701" s="29">
        <f ca="1">IF(E4701&gt;0,D4701*Calculator!$G$22/12,0)</f>
        <v>0</v>
      </c>
      <c r="G4701" s="29">
        <f ca="1">IF(E4701&gt;0,(IFERROR(-PMT(Calculator!$G$22/12,Calculator!$G$23*12,Calculator!$G$20),0))-F4701,0)</f>
        <v>0</v>
      </c>
      <c r="H4701" s="29">
        <f t="shared" ca="1" si="296"/>
        <v>0</v>
      </c>
      <c r="I4701" s="29">
        <f t="shared" ca="1" si="294"/>
        <v>0</v>
      </c>
      <c r="J4701" s="30">
        <f>Calculator!$G$40</f>
        <v>6.5000000000000002E-2</v>
      </c>
      <c r="K4701" s="29">
        <f ca="1">IF(C4701&gt;=Calculator!$G$27,IF(DAY($C4701)=1,Calculator!$G$34/2,IF(DAY($C4701)=15,Calculator!$G$34/2,0)),0)</f>
        <v>0</v>
      </c>
      <c r="L4701" s="29">
        <f ca="1">IF(DAY($C4701)=28,IF(H4701=0,0,Calculator!$G$35),0)</f>
        <v>0</v>
      </c>
      <c r="M4701" s="29">
        <f ca="1">IF(I4701&gt;0,IF(DAY($C4701)=1,SUM(INDIRECT("I"&amp;(ROW(C4700)-DAY(C4700))):I4700),0),0)</f>
        <v>0</v>
      </c>
      <c r="N4701" s="29">
        <f ca="1">IF(C4701&lt;Calculator!$G$27,0,IF(C4701=Calculator!$G$27,Calculator!$G$39,IF(H4701-K4701&lt;=0,IF(D4701&gt;Calculator!$G$39,IF(H4701-K4701+E4701+L4701+M4701+Calculator!$G$39&gt;Calculator!$G$39,Calculator!$G$39-(H4701+E4701+L4701+M4701-K4701),Calculator!$G$39),D4701),0)))</f>
        <v>0</v>
      </c>
    </row>
    <row r="4702" spans="1:14" ht="15.75" thickBot="1">
      <c r="A4702" s="33" t="str">
        <f ca="1">IF(C4702=Calculator!$H$27,"F",IF(Daily!D4702+Daily!H4702=0,IF(D4701+H4701&gt;0,"L",""),""))</f>
        <v/>
      </c>
      <c r="B4702" s="34">
        <v>4701</v>
      </c>
      <c r="C4702" s="19">
        <f t="shared" ca="1" si="293"/>
        <v>50631</v>
      </c>
      <c r="D4702" s="29">
        <f t="shared" ca="1" si="295"/>
        <v>0</v>
      </c>
      <c r="E4702" s="29">
        <f ca="1">IF(C4702&lt;Calculator!$D$26,0,IF(DAY($C4702)=1,IF(D4702-Calculator!$G$24&gt;0,Calculator!$G$24,D4702),0))</f>
        <v>0</v>
      </c>
      <c r="F4702" s="29">
        <f ca="1">IF(E4702&gt;0,D4702*Calculator!$G$22/12,0)</f>
        <v>0</v>
      </c>
      <c r="G4702" s="29">
        <f ca="1">IF(E4702&gt;0,(IFERROR(-PMT(Calculator!$G$22/12,Calculator!$G$23*12,Calculator!$G$20),0))-F4702,0)</f>
        <v>0</v>
      </c>
      <c r="H4702" s="29">
        <f t="shared" ca="1" si="296"/>
        <v>0</v>
      </c>
      <c r="I4702" s="29">
        <f t="shared" ca="1" si="294"/>
        <v>0</v>
      </c>
      <c r="J4702" s="30">
        <f>Calculator!$G$40</f>
        <v>6.5000000000000002E-2</v>
      </c>
      <c r="K4702" s="29">
        <f ca="1">IF(C4702&gt;=Calculator!$G$27,IF(DAY($C4702)=1,Calculator!$G$34/2,IF(DAY($C4702)=15,Calculator!$G$34/2,0)),0)</f>
        <v>0</v>
      </c>
      <c r="L4702" s="29">
        <f ca="1">IF(DAY($C4702)=28,IF(H4702=0,0,Calculator!$G$35),0)</f>
        <v>0</v>
      </c>
      <c r="M4702" s="29">
        <f ca="1">IF(I4702&gt;0,IF(DAY($C4702)=1,SUM(INDIRECT("I"&amp;(ROW(C4701)-DAY(C4701))):I4701),0),0)</f>
        <v>0</v>
      </c>
      <c r="N4702" s="29">
        <f ca="1">IF(C4702&lt;Calculator!$G$27,0,IF(C4702=Calculator!$G$27,Calculator!$G$39,IF(H4702-K4702&lt;=0,IF(D4702&gt;Calculator!$G$39,IF(H4702-K4702+E4702+L4702+M4702+Calculator!$G$39&gt;Calculator!$G$39,Calculator!$G$39-(H4702+E4702+L4702+M4702-K4702),Calculator!$G$39),D4702),0)))</f>
        <v>0</v>
      </c>
    </row>
    <row r="4703" spans="1:14" ht="15.75" thickBot="1">
      <c r="A4703" s="33" t="str">
        <f ca="1">IF(C4703=Calculator!$H$27,"F",IF(Daily!D4703+Daily!H4703=0,IF(D4702+H4702&gt;0,"L",""),""))</f>
        <v/>
      </c>
      <c r="B4703" s="34">
        <v>4702</v>
      </c>
      <c r="C4703" s="19">
        <f t="shared" ca="1" si="293"/>
        <v>50632</v>
      </c>
      <c r="D4703" s="29">
        <f t="shared" ca="1" si="295"/>
        <v>0</v>
      </c>
      <c r="E4703" s="29">
        <f ca="1">IF(C4703&lt;Calculator!$D$26,0,IF(DAY($C4703)=1,IF(D4703-Calculator!$G$24&gt;0,Calculator!$G$24,D4703),0))</f>
        <v>0</v>
      </c>
      <c r="F4703" s="29">
        <f ca="1">IF(E4703&gt;0,D4703*Calculator!$G$22/12,0)</f>
        <v>0</v>
      </c>
      <c r="G4703" s="29">
        <f ca="1">IF(E4703&gt;0,(IFERROR(-PMT(Calculator!$G$22/12,Calculator!$G$23*12,Calculator!$G$20),0))-F4703,0)</f>
        <v>0</v>
      </c>
      <c r="H4703" s="29">
        <f t="shared" ca="1" si="296"/>
        <v>0</v>
      </c>
      <c r="I4703" s="29">
        <f t="shared" ca="1" si="294"/>
        <v>0</v>
      </c>
      <c r="J4703" s="30">
        <f>Calculator!$G$40</f>
        <v>6.5000000000000002E-2</v>
      </c>
      <c r="K4703" s="29">
        <f ca="1">IF(C4703&gt;=Calculator!$G$27,IF(DAY($C4703)=1,Calculator!$G$34/2,IF(DAY($C4703)=15,Calculator!$G$34/2,0)),0)</f>
        <v>4500</v>
      </c>
      <c r="L4703" s="29">
        <f ca="1">IF(DAY($C4703)=28,IF(H4703=0,0,Calculator!$G$35),0)</f>
        <v>0</v>
      </c>
      <c r="M4703" s="29">
        <f ca="1">IF(I4703&gt;0,IF(DAY($C4703)=1,SUM(INDIRECT("I"&amp;(ROW(C4702)-DAY(C4702))):I4702),0),0)</f>
        <v>0</v>
      </c>
      <c r="N4703" s="29">
        <f ca="1">IF(C4703&lt;Calculator!$G$27,0,IF(C4703=Calculator!$G$27,Calculator!$G$39,IF(H4703-K4703&lt;=0,IF(D4703&gt;Calculator!$G$39,IF(H4703-K4703+E4703+L4703+M4703+Calculator!$G$39&gt;Calculator!$G$39,Calculator!$G$39-(H4703+E4703+L4703+M4703-K4703),Calculator!$G$39),D4703),0)))</f>
        <v>0</v>
      </c>
    </row>
    <row r="4704" spans="1:14" ht="15.75" thickBot="1">
      <c r="A4704" s="33" t="str">
        <f ca="1">IF(C4704=Calculator!$H$27,"F",IF(Daily!D4704+Daily!H4704=0,IF(D4703+H4703&gt;0,"L",""),""))</f>
        <v/>
      </c>
      <c r="B4704" s="34">
        <v>4703</v>
      </c>
      <c r="C4704" s="19">
        <f t="shared" ca="1" si="293"/>
        <v>50633</v>
      </c>
      <c r="D4704" s="29">
        <f t="shared" ca="1" si="295"/>
        <v>0</v>
      </c>
      <c r="E4704" s="29">
        <f ca="1">IF(C4704&lt;Calculator!$D$26,0,IF(DAY($C4704)=1,IF(D4704-Calculator!$G$24&gt;0,Calculator!$G$24,D4704),0))</f>
        <v>0</v>
      </c>
      <c r="F4704" s="29">
        <f ca="1">IF(E4704&gt;0,D4704*Calculator!$G$22/12,0)</f>
        <v>0</v>
      </c>
      <c r="G4704" s="29">
        <f ca="1">IF(E4704&gt;0,(IFERROR(-PMT(Calculator!$G$22/12,Calculator!$G$23*12,Calculator!$G$20),0))-F4704,0)</f>
        <v>0</v>
      </c>
      <c r="H4704" s="29">
        <f t="shared" ca="1" si="296"/>
        <v>0</v>
      </c>
      <c r="I4704" s="29">
        <f t="shared" ca="1" si="294"/>
        <v>0</v>
      </c>
      <c r="J4704" s="30">
        <f>Calculator!$G$40</f>
        <v>6.5000000000000002E-2</v>
      </c>
      <c r="K4704" s="29">
        <f ca="1">IF(C4704&gt;=Calculator!$G$27,IF(DAY($C4704)=1,Calculator!$G$34/2,IF(DAY($C4704)=15,Calculator!$G$34/2,0)),0)</f>
        <v>0</v>
      </c>
      <c r="L4704" s="29">
        <f ca="1">IF(DAY($C4704)=28,IF(H4704=0,0,Calculator!$G$35),0)</f>
        <v>0</v>
      </c>
      <c r="M4704" s="29">
        <f ca="1">IF(I4704&gt;0,IF(DAY($C4704)=1,SUM(INDIRECT("I"&amp;(ROW(C4703)-DAY(C4703))):I4703),0),0)</f>
        <v>0</v>
      </c>
      <c r="N4704" s="29">
        <f ca="1">IF(C4704&lt;Calculator!$G$27,0,IF(C4704=Calculator!$G$27,Calculator!$G$39,IF(H4704-K4704&lt;=0,IF(D4704&gt;Calculator!$G$39,IF(H4704-K4704+E4704+L4704+M4704+Calculator!$G$39&gt;Calculator!$G$39,Calculator!$G$39-(H4704+E4704+L4704+M4704-K4704),Calculator!$G$39),D4704),0)))</f>
        <v>0</v>
      </c>
    </row>
    <row r="4705" spans="1:14" ht="15.75" thickBot="1">
      <c r="A4705" s="33" t="str">
        <f ca="1">IF(C4705=Calculator!$H$27,"F",IF(Daily!D4705+Daily!H4705=0,IF(D4704+H4704&gt;0,"L",""),""))</f>
        <v/>
      </c>
      <c r="B4705" s="34">
        <v>4704</v>
      </c>
      <c r="C4705" s="19">
        <f t="shared" ca="1" si="293"/>
        <v>50634</v>
      </c>
      <c r="D4705" s="29">
        <f t="shared" ca="1" si="295"/>
        <v>0</v>
      </c>
      <c r="E4705" s="29">
        <f ca="1">IF(C4705&lt;Calculator!$D$26,0,IF(DAY($C4705)=1,IF(D4705-Calculator!$G$24&gt;0,Calculator!$G$24,D4705),0))</f>
        <v>0</v>
      </c>
      <c r="F4705" s="29">
        <f ca="1">IF(E4705&gt;0,D4705*Calculator!$G$22/12,0)</f>
        <v>0</v>
      </c>
      <c r="G4705" s="29">
        <f ca="1">IF(E4705&gt;0,(IFERROR(-PMT(Calculator!$G$22/12,Calculator!$G$23*12,Calculator!$G$20),0))-F4705,0)</f>
        <v>0</v>
      </c>
      <c r="H4705" s="29">
        <f t="shared" ca="1" si="296"/>
        <v>0</v>
      </c>
      <c r="I4705" s="29">
        <f t="shared" ca="1" si="294"/>
        <v>0</v>
      </c>
      <c r="J4705" s="30">
        <f>Calculator!$G$40</f>
        <v>6.5000000000000002E-2</v>
      </c>
      <c r="K4705" s="29">
        <f ca="1">IF(C4705&gt;=Calculator!$G$27,IF(DAY($C4705)=1,Calculator!$G$34/2,IF(DAY($C4705)=15,Calculator!$G$34/2,0)),0)</f>
        <v>0</v>
      </c>
      <c r="L4705" s="29">
        <f ca="1">IF(DAY($C4705)=28,IF(H4705=0,0,Calculator!$G$35),0)</f>
        <v>0</v>
      </c>
      <c r="M4705" s="29">
        <f ca="1">IF(I4705&gt;0,IF(DAY($C4705)=1,SUM(INDIRECT("I"&amp;(ROW(C4704)-DAY(C4704))):I4704),0),0)</f>
        <v>0</v>
      </c>
      <c r="N4705" s="29">
        <f ca="1">IF(C4705&lt;Calculator!$G$27,0,IF(C4705=Calculator!$G$27,Calculator!$G$39,IF(H4705-K4705&lt;=0,IF(D4705&gt;Calculator!$G$39,IF(H4705-K4705+E4705+L4705+M4705+Calculator!$G$39&gt;Calculator!$G$39,Calculator!$G$39-(H4705+E4705+L4705+M4705-K4705),Calculator!$G$39),D4705),0)))</f>
        <v>0</v>
      </c>
    </row>
    <row r="4706" spans="1:14" ht="15.75" thickBot="1">
      <c r="A4706" s="33" t="str">
        <f ca="1">IF(C4706=Calculator!$H$27,"F",IF(Daily!D4706+Daily!H4706=0,IF(D4705+H4705&gt;0,"L",""),""))</f>
        <v/>
      </c>
      <c r="B4706" s="34">
        <v>4705</v>
      </c>
      <c r="C4706" s="19">
        <f t="shared" ca="1" si="293"/>
        <v>50635</v>
      </c>
      <c r="D4706" s="29">
        <f t="shared" ca="1" si="295"/>
        <v>0</v>
      </c>
      <c r="E4706" s="29">
        <f ca="1">IF(C4706&lt;Calculator!$D$26,0,IF(DAY($C4706)=1,IF(D4706-Calculator!$G$24&gt;0,Calculator!$G$24,D4706),0))</f>
        <v>0</v>
      </c>
      <c r="F4706" s="29">
        <f ca="1">IF(E4706&gt;0,D4706*Calculator!$G$22/12,0)</f>
        <v>0</v>
      </c>
      <c r="G4706" s="29">
        <f ca="1">IF(E4706&gt;0,(IFERROR(-PMT(Calculator!$G$22/12,Calculator!$G$23*12,Calculator!$G$20),0))-F4706,0)</f>
        <v>0</v>
      </c>
      <c r="H4706" s="29">
        <f t="shared" ca="1" si="296"/>
        <v>0</v>
      </c>
      <c r="I4706" s="29">
        <f t="shared" ca="1" si="294"/>
        <v>0</v>
      </c>
      <c r="J4706" s="30">
        <f>Calculator!$G$40</f>
        <v>6.5000000000000002E-2</v>
      </c>
      <c r="K4706" s="29">
        <f ca="1">IF(C4706&gt;=Calculator!$G$27,IF(DAY($C4706)=1,Calculator!$G$34/2,IF(DAY($C4706)=15,Calculator!$G$34/2,0)),0)</f>
        <v>0</v>
      </c>
      <c r="L4706" s="29">
        <f ca="1">IF(DAY($C4706)=28,IF(H4706=0,0,Calculator!$G$35),0)</f>
        <v>0</v>
      </c>
      <c r="M4706" s="29">
        <f ca="1">IF(I4706&gt;0,IF(DAY($C4706)=1,SUM(INDIRECT("I"&amp;(ROW(C4705)-DAY(C4705))):I4705),0),0)</f>
        <v>0</v>
      </c>
      <c r="N4706" s="29">
        <f ca="1">IF(C4706&lt;Calculator!$G$27,0,IF(C4706=Calculator!$G$27,Calculator!$G$39,IF(H4706-K4706&lt;=0,IF(D4706&gt;Calculator!$G$39,IF(H4706-K4706+E4706+L4706+M4706+Calculator!$G$39&gt;Calculator!$G$39,Calculator!$G$39-(H4706+E4706+L4706+M4706-K4706),Calculator!$G$39),D4706),0)))</f>
        <v>0</v>
      </c>
    </row>
    <row r="4707" spans="1:14" ht="15.75" thickBot="1">
      <c r="A4707" s="33" t="str">
        <f ca="1">IF(C4707=Calculator!$H$27,"F",IF(Daily!D4707+Daily!H4707=0,IF(D4706+H4706&gt;0,"L",""),""))</f>
        <v/>
      </c>
      <c r="B4707" s="34">
        <v>4706</v>
      </c>
      <c r="C4707" s="19">
        <f t="shared" ca="1" si="293"/>
        <v>50636</v>
      </c>
      <c r="D4707" s="29">
        <f t="shared" ca="1" si="295"/>
        <v>0</v>
      </c>
      <c r="E4707" s="29">
        <f ca="1">IF(C4707&lt;Calculator!$D$26,0,IF(DAY($C4707)=1,IF(D4707-Calculator!$G$24&gt;0,Calculator!$G$24,D4707),0))</f>
        <v>0</v>
      </c>
      <c r="F4707" s="29">
        <f ca="1">IF(E4707&gt;0,D4707*Calculator!$G$22/12,0)</f>
        <v>0</v>
      </c>
      <c r="G4707" s="29">
        <f ca="1">IF(E4707&gt;0,(IFERROR(-PMT(Calculator!$G$22/12,Calculator!$G$23*12,Calculator!$G$20),0))-F4707,0)</f>
        <v>0</v>
      </c>
      <c r="H4707" s="29">
        <f t="shared" ca="1" si="296"/>
        <v>0</v>
      </c>
      <c r="I4707" s="29">
        <f t="shared" ca="1" si="294"/>
        <v>0</v>
      </c>
      <c r="J4707" s="30">
        <f>Calculator!$G$40</f>
        <v>6.5000000000000002E-2</v>
      </c>
      <c r="K4707" s="29">
        <f ca="1">IF(C4707&gt;=Calculator!$G$27,IF(DAY($C4707)=1,Calculator!$G$34/2,IF(DAY($C4707)=15,Calculator!$G$34/2,0)),0)</f>
        <v>0</v>
      </c>
      <c r="L4707" s="29">
        <f ca="1">IF(DAY($C4707)=28,IF(H4707=0,0,Calculator!$G$35),0)</f>
        <v>0</v>
      </c>
      <c r="M4707" s="29">
        <f ca="1">IF(I4707&gt;0,IF(DAY($C4707)=1,SUM(INDIRECT("I"&amp;(ROW(C4706)-DAY(C4706))):I4706),0),0)</f>
        <v>0</v>
      </c>
      <c r="N4707" s="29">
        <f ca="1">IF(C4707&lt;Calculator!$G$27,0,IF(C4707=Calculator!$G$27,Calculator!$G$39,IF(H4707-K4707&lt;=0,IF(D4707&gt;Calculator!$G$39,IF(H4707-K4707+E4707+L4707+M4707+Calculator!$G$39&gt;Calculator!$G$39,Calculator!$G$39-(H4707+E4707+L4707+M4707-K4707),Calculator!$G$39),D4707),0)))</f>
        <v>0</v>
      </c>
    </row>
    <row r="4708" spans="1:14" ht="15.75" thickBot="1">
      <c r="A4708" s="33" t="str">
        <f ca="1">IF(C4708=Calculator!$H$27,"F",IF(Daily!D4708+Daily!H4708=0,IF(D4707+H4707&gt;0,"L",""),""))</f>
        <v/>
      </c>
      <c r="B4708" s="34">
        <v>4707</v>
      </c>
      <c r="C4708" s="19">
        <f t="shared" ca="1" si="293"/>
        <v>50637</v>
      </c>
      <c r="D4708" s="29">
        <f t="shared" ca="1" si="295"/>
        <v>0</v>
      </c>
      <c r="E4708" s="29">
        <f ca="1">IF(C4708&lt;Calculator!$D$26,0,IF(DAY($C4708)=1,IF(D4708-Calculator!$G$24&gt;0,Calculator!$G$24,D4708),0))</f>
        <v>0</v>
      </c>
      <c r="F4708" s="29">
        <f ca="1">IF(E4708&gt;0,D4708*Calculator!$G$22/12,0)</f>
        <v>0</v>
      </c>
      <c r="G4708" s="29">
        <f ca="1">IF(E4708&gt;0,(IFERROR(-PMT(Calculator!$G$22/12,Calculator!$G$23*12,Calculator!$G$20),0))-F4708,0)</f>
        <v>0</v>
      </c>
      <c r="H4708" s="29">
        <f t="shared" ca="1" si="296"/>
        <v>0</v>
      </c>
      <c r="I4708" s="29">
        <f t="shared" ca="1" si="294"/>
        <v>0</v>
      </c>
      <c r="J4708" s="30">
        <f>Calculator!$G$40</f>
        <v>6.5000000000000002E-2</v>
      </c>
      <c r="K4708" s="29">
        <f ca="1">IF(C4708&gt;=Calculator!$G$27,IF(DAY($C4708)=1,Calculator!$G$34/2,IF(DAY($C4708)=15,Calculator!$G$34/2,0)),0)</f>
        <v>0</v>
      </c>
      <c r="L4708" s="29">
        <f ca="1">IF(DAY($C4708)=28,IF(H4708=0,0,Calculator!$G$35),0)</f>
        <v>0</v>
      </c>
      <c r="M4708" s="29">
        <f ca="1">IF(I4708&gt;0,IF(DAY($C4708)=1,SUM(INDIRECT("I"&amp;(ROW(C4707)-DAY(C4707))):I4707),0),0)</f>
        <v>0</v>
      </c>
      <c r="N4708" s="29">
        <f ca="1">IF(C4708&lt;Calculator!$G$27,0,IF(C4708=Calculator!$G$27,Calculator!$G$39,IF(H4708-K4708&lt;=0,IF(D4708&gt;Calculator!$G$39,IF(H4708-K4708+E4708+L4708+M4708+Calculator!$G$39&gt;Calculator!$G$39,Calculator!$G$39-(H4708+E4708+L4708+M4708-K4708),Calculator!$G$39),D4708),0)))</f>
        <v>0</v>
      </c>
    </row>
    <row r="4709" spans="1:14" ht="15.75" thickBot="1">
      <c r="A4709" s="33" t="str">
        <f ca="1">IF(C4709=Calculator!$H$27,"F",IF(Daily!D4709+Daily!H4709=0,IF(D4708+H4708&gt;0,"L",""),""))</f>
        <v/>
      </c>
      <c r="B4709" s="34">
        <v>4708</v>
      </c>
      <c r="C4709" s="19">
        <f t="shared" ca="1" si="293"/>
        <v>50638</v>
      </c>
      <c r="D4709" s="29">
        <f t="shared" ca="1" si="295"/>
        <v>0</v>
      </c>
      <c r="E4709" s="29">
        <f ca="1">IF(C4709&lt;Calculator!$D$26,0,IF(DAY($C4709)=1,IF(D4709-Calculator!$G$24&gt;0,Calculator!$G$24,D4709),0))</f>
        <v>0</v>
      </c>
      <c r="F4709" s="29">
        <f ca="1">IF(E4709&gt;0,D4709*Calculator!$G$22/12,0)</f>
        <v>0</v>
      </c>
      <c r="G4709" s="29">
        <f ca="1">IF(E4709&gt;0,(IFERROR(-PMT(Calculator!$G$22/12,Calculator!$G$23*12,Calculator!$G$20),0))-F4709,0)</f>
        <v>0</v>
      </c>
      <c r="H4709" s="29">
        <f t="shared" ca="1" si="296"/>
        <v>0</v>
      </c>
      <c r="I4709" s="29">
        <f t="shared" ca="1" si="294"/>
        <v>0</v>
      </c>
      <c r="J4709" s="30">
        <f>Calculator!$G$40</f>
        <v>6.5000000000000002E-2</v>
      </c>
      <c r="K4709" s="29">
        <f ca="1">IF(C4709&gt;=Calculator!$G$27,IF(DAY($C4709)=1,Calculator!$G$34/2,IF(DAY($C4709)=15,Calculator!$G$34/2,0)),0)</f>
        <v>0</v>
      </c>
      <c r="L4709" s="29">
        <f ca="1">IF(DAY($C4709)=28,IF(H4709=0,0,Calculator!$G$35),0)</f>
        <v>0</v>
      </c>
      <c r="M4709" s="29">
        <f ca="1">IF(I4709&gt;0,IF(DAY($C4709)=1,SUM(INDIRECT("I"&amp;(ROW(C4708)-DAY(C4708))):I4708),0),0)</f>
        <v>0</v>
      </c>
      <c r="N4709" s="29">
        <f ca="1">IF(C4709&lt;Calculator!$G$27,0,IF(C4709=Calculator!$G$27,Calculator!$G$39,IF(H4709-K4709&lt;=0,IF(D4709&gt;Calculator!$G$39,IF(H4709-K4709+E4709+L4709+M4709+Calculator!$G$39&gt;Calculator!$G$39,Calculator!$G$39-(H4709+E4709+L4709+M4709-K4709),Calculator!$G$39),D4709),0)))</f>
        <v>0</v>
      </c>
    </row>
    <row r="4710" spans="1:14" ht="15.75" thickBot="1">
      <c r="A4710" s="33" t="str">
        <f ca="1">IF(C4710=Calculator!$H$27,"F",IF(Daily!D4710+Daily!H4710=0,IF(D4709+H4709&gt;0,"L",""),""))</f>
        <v/>
      </c>
      <c r="B4710" s="34">
        <v>4709</v>
      </c>
      <c r="C4710" s="19">
        <f t="shared" ca="1" si="293"/>
        <v>50639</v>
      </c>
      <c r="D4710" s="29">
        <f t="shared" ca="1" si="295"/>
        <v>0</v>
      </c>
      <c r="E4710" s="29">
        <f ca="1">IF(C4710&lt;Calculator!$D$26,0,IF(DAY($C4710)=1,IF(D4710-Calculator!$G$24&gt;0,Calculator!$G$24,D4710),0))</f>
        <v>0</v>
      </c>
      <c r="F4710" s="29">
        <f ca="1">IF(E4710&gt;0,D4710*Calculator!$G$22/12,0)</f>
        <v>0</v>
      </c>
      <c r="G4710" s="29">
        <f ca="1">IF(E4710&gt;0,(IFERROR(-PMT(Calculator!$G$22/12,Calculator!$G$23*12,Calculator!$G$20),0))-F4710,0)</f>
        <v>0</v>
      </c>
      <c r="H4710" s="29">
        <f t="shared" ca="1" si="296"/>
        <v>0</v>
      </c>
      <c r="I4710" s="29">
        <f t="shared" ca="1" si="294"/>
        <v>0</v>
      </c>
      <c r="J4710" s="30">
        <f>Calculator!$G$40</f>
        <v>6.5000000000000002E-2</v>
      </c>
      <c r="K4710" s="29">
        <f ca="1">IF(C4710&gt;=Calculator!$G$27,IF(DAY($C4710)=1,Calculator!$G$34/2,IF(DAY($C4710)=15,Calculator!$G$34/2,0)),0)</f>
        <v>0</v>
      </c>
      <c r="L4710" s="29">
        <f ca="1">IF(DAY($C4710)=28,IF(H4710=0,0,Calculator!$G$35),0)</f>
        <v>0</v>
      </c>
      <c r="M4710" s="29">
        <f ca="1">IF(I4710&gt;0,IF(DAY($C4710)=1,SUM(INDIRECT("I"&amp;(ROW(C4709)-DAY(C4709))):I4709),0),0)</f>
        <v>0</v>
      </c>
      <c r="N4710" s="29">
        <f ca="1">IF(C4710&lt;Calculator!$G$27,0,IF(C4710=Calculator!$G$27,Calculator!$G$39,IF(H4710-K4710&lt;=0,IF(D4710&gt;Calculator!$G$39,IF(H4710-K4710+E4710+L4710+M4710+Calculator!$G$39&gt;Calculator!$G$39,Calculator!$G$39-(H4710+E4710+L4710+M4710-K4710),Calculator!$G$39),D4710),0)))</f>
        <v>0</v>
      </c>
    </row>
    <row r="4711" spans="1:14" ht="15.75" thickBot="1">
      <c r="A4711" s="33" t="str">
        <f ca="1">IF(C4711=Calculator!$H$27,"F",IF(Daily!D4711+Daily!H4711=0,IF(D4710+H4710&gt;0,"L",""),""))</f>
        <v/>
      </c>
      <c r="B4711" s="34">
        <v>4710</v>
      </c>
      <c r="C4711" s="19">
        <f t="shared" ca="1" si="293"/>
        <v>50640</v>
      </c>
      <c r="D4711" s="29">
        <f t="shared" ca="1" si="295"/>
        <v>0</v>
      </c>
      <c r="E4711" s="29">
        <f ca="1">IF(C4711&lt;Calculator!$D$26,0,IF(DAY($C4711)=1,IF(D4711-Calculator!$G$24&gt;0,Calculator!$G$24,D4711),0))</f>
        <v>0</v>
      </c>
      <c r="F4711" s="29">
        <f ca="1">IF(E4711&gt;0,D4711*Calculator!$G$22/12,0)</f>
        <v>0</v>
      </c>
      <c r="G4711" s="29">
        <f ca="1">IF(E4711&gt;0,(IFERROR(-PMT(Calculator!$G$22/12,Calculator!$G$23*12,Calculator!$G$20),0))-F4711,0)</f>
        <v>0</v>
      </c>
      <c r="H4711" s="29">
        <f t="shared" ca="1" si="296"/>
        <v>0</v>
      </c>
      <c r="I4711" s="29">
        <f t="shared" ca="1" si="294"/>
        <v>0</v>
      </c>
      <c r="J4711" s="30">
        <f>Calculator!$G$40</f>
        <v>6.5000000000000002E-2</v>
      </c>
      <c r="K4711" s="29">
        <f ca="1">IF(C4711&gt;=Calculator!$G$27,IF(DAY($C4711)=1,Calculator!$G$34/2,IF(DAY($C4711)=15,Calculator!$G$34/2,0)),0)</f>
        <v>0</v>
      </c>
      <c r="L4711" s="29">
        <f ca="1">IF(DAY($C4711)=28,IF(H4711=0,0,Calculator!$G$35),0)</f>
        <v>0</v>
      </c>
      <c r="M4711" s="29">
        <f ca="1">IF(I4711&gt;0,IF(DAY($C4711)=1,SUM(INDIRECT("I"&amp;(ROW(C4710)-DAY(C4710))):I4710),0),0)</f>
        <v>0</v>
      </c>
      <c r="N4711" s="29">
        <f ca="1">IF(C4711&lt;Calculator!$G$27,0,IF(C4711=Calculator!$G$27,Calculator!$G$39,IF(H4711-K4711&lt;=0,IF(D4711&gt;Calculator!$G$39,IF(H4711-K4711+E4711+L4711+M4711+Calculator!$G$39&gt;Calculator!$G$39,Calculator!$G$39-(H4711+E4711+L4711+M4711-K4711),Calculator!$G$39),D4711),0)))</f>
        <v>0</v>
      </c>
    </row>
    <row r="4712" spans="1:14" ht="15.75" thickBot="1">
      <c r="A4712" s="33" t="str">
        <f ca="1">IF(C4712=Calculator!$H$27,"F",IF(Daily!D4712+Daily!H4712=0,IF(D4711+H4711&gt;0,"L",""),""))</f>
        <v/>
      </c>
      <c r="B4712" s="34">
        <v>4711</v>
      </c>
      <c r="C4712" s="19">
        <f t="shared" ca="1" si="293"/>
        <v>50641</v>
      </c>
      <c r="D4712" s="29">
        <f t="shared" ca="1" si="295"/>
        <v>0</v>
      </c>
      <c r="E4712" s="29">
        <f ca="1">IF(C4712&lt;Calculator!$D$26,0,IF(DAY($C4712)=1,IF(D4712-Calculator!$G$24&gt;0,Calculator!$G$24,D4712),0))</f>
        <v>0</v>
      </c>
      <c r="F4712" s="29">
        <f ca="1">IF(E4712&gt;0,D4712*Calculator!$G$22/12,0)</f>
        <v>0</v>
      </c>
      <c r="G4712" s="29">
        <f ca="1">IF(E4712&gt;0,(IFERROR(-PMT(Calculator!$G$22/12,Calculator!$G$23*12,Calculator!$G$20),0))-F4712,0)</f>
        <v>0</v>
      </c>
      <c r="H4712" s="29">
        <f t="shared" ca="1" si="296"/>
        <v>0</v>
      </c>
      <c r="I4712" s="29">
        <f t="shared" ca="1" si="294"/>
        <v>0</v>
      </c>
      <c r="J4712" s="30">
        <f>Calculator!$G$40</f>
        <v>6.5000000000000002E-2</v>
      </c>
      <c r="K4712" s="29">
        <f ca="1">IF(C4712&gt;=Calculator!$G$27,IF(DAY($C4712)=1,Calculator!$G$34/2,IF(DAY($C4712)=15,Calculator!$G$34/2,0)),0)</f>
        <v>0</v>
      </c>
      <c r="L4712" s="29">
        <f ca="1">IF(DAY($C4712)=28,IF(H4712=0,0,Calculator!$G$35),0)</f>
        <v>0</v>
      </c>
      <c r="M4712" s="29">
        <f ca="1">IF(I4712&gt;0,IF(DAY($C4712)=1,SUM(INDIRECT("I"&amp;(ROW(C4711)-DAY(C4711))):I4711),0),0)</f>
        <v>0</v>
      </c>
      <c r="N4712" s="29">
        <f ca="1">IF(C4712&lt;Calculator!$G$27,0,IF(C4712=Calculator!$G$27,Calculator!$G$39,IF(H4712-K4712&lt;=0,IF(D4712&gt;Calculator!$G$39,IF(H4712-K4712+E4712+L4712+M4712+Calculator!$G$39&gt;Calculator!$G$39,Calculator!$G$39-(H4712+E4712+L4712+M4712-K4712),Calculator!$G$39),D4712),0)))</f>
        <v>0</v>
      </c>
    </row>
    <row r="4713" spans="1:14" ht="15.75" thickBot="1">
      <c r="A4713" s="33" t="str">
        <f ca="1">IF(C4713=Calculator!$H$27,"F",IF(Daily!D4713+Daily!H4713=0,IF(D4712+H4712&gt;0,"L",""),""))</f>
        <v/>
      </c>
      <c r="B4713" s="34">
        <v>4712</v>
      </c>
      <c r="C4713" s="19">
        <f t="shared" ca="1" si="293"/>
        <v>50642</v>
      </c>
      <c r="D4713" s="29">
        <f t="shared" ca="1" si="295"/>
        <v>0</v>
      </c>
      <c r="E4713" s="29">
        <f ca="1">IF(C4713&lt;Calculator!$D$26,0,IF(DAY($C4713)=1,IF(D4713-Calculator!$G$24&gt;0,Calculator!$G$24,D4713),0))</f>
        <v>0</v>
      </c>
      <c r="F4713" s="29">
        <f ca="1">IF(E4713&gt;0,D4713*Calculator!$G$22/12,0)</f>
        <v>0</v>
      </c>
      <c r="G4713" s="29">
        <f ca="1">IF(E4713&gt;0,(IFERROR(-PMT(Calculator!$G$22/12,Calculator!$G$23*12,Calculator!$G$20),0))-F4713,0)</f>
        <v>0</v>
      </c>
      <c r="H4713" s="29">
        <f t="shared" ca="1" si="296"/>
        <v>0</v>
      </c>
      <c r="I4713" s="29">
        <f t="shared" ca="1" si="294"/>
        <v>0</v>
      </c>
      <c r="J4713" s="30">
        <f>Calculator!$G$40</f>
        <v>6.5000000000000002E-2</v>
      </c>
      <c r="K4713" s="29">
        <f ca="1">IF(C4713&gt;=Calculator!$G$27,IF(DAY($C4713)=1,Calculator!$G$34/2,IF(DAY($C4713)=15,Calculator!$G$34/2,0)),0)</f>
        <v>0</v>
      </c>
      <c r="L4713" s="29">
        <f ca="1">IF(DAY($C4713)=28,IF(H4713=0,0,Calculator!$G$35),0)</f>
        <v>0</v>
      </c>
      <c r="M4713" s="29">
        <f ca="1">IF(I4713&gt;0,IF(DAY($C4713)=1,SUM(INDIRECT("I"&amp;(ROW(C4712)-DAY(C4712))):I4712),0),0)</f>
        <v>0</v>
      </c>
      <c r="N4713" s="29">
        <f ca="1">IF(C4713&lt;Calculator!$G$27,0,IF(C4713=Calculator!$G$27,Calculator!$G$39,IF(H4713-K4713&lt;=0,IF(D4713&gt;Calculator!$G$39,IF(H4713-K4713+E4713+L4713+M4713+Calculator!$G$39&gt;Calculator!$G$39,Calculator!$G$39-(H4713+E4713+L4713+M4713-K4713),Calculator!$G$39),D4713),0)))</f>
        <v>0</v>
      </c>
    </row>
    <row r="4714" spans="1:14" ht="15.75" thickBot="1">
      <c r="A4714" s="33" t="str">
        <f ca="1">IF(C4714=Calculator!$H$27,"F",IF(Daily!D4714+Daily!H4714=0,IF(D4713+H4713&gt;0,"L",""),""))</f>
        <v/>
      </c>
      <c r="B4714" s="34">
        <v>4713</v>
      </c>
      <c r="C4714" s="19">
        <f t="shared" ca="1" si="293"/>
        <v>50643</v>
      </c>
      <c r="D4714" s="29">
        <f t="shared" ca="1" si="295"/>
        <v>0</v>
      </c>
      <c r="E4714" s="29">
        <f ca="1">IF(C4714&lt;Calculator!$D$26,0,IF(DAY($C4714)=1,IF(D4714-Calculator!$G$24&gt;0,Calculator!$G$24,D4714),0))</f>
        <v>0</v>
      </c>
      <c r="F4714" s="29">
        <f ca="1">IF(E4714&gt;0,D4714*Calculator!$G$22/12,0)</f>
        <v>0</v>
      </c>
      <c r="G4714" s="29">
        <f ca="1">IF(E4714&gt;0,(IFERROR(-PMT(Calculator!$G$22/12,Calculator!$G$23*12,Calculator!$G$20),0))-F4714,0)</f>
        <v>0</v>
      </c>
      <c r="H4714" s="29">
        <f t="shared" ca="1" si="296"/>
        <v>0</v>
      </c>
      <c r="I4714" s="29">
        <f t="shared" ca="1" si="294"/>
        <v>0</v>
      </c>
      <c r="J4714" s="30">
        <f>Calculator!$G$40</f>
        <v>6.5000000000000002E-2</v>
      </c>
      <c r="K4714" s="29">
        <f ca="1">IF(C4714&gt;=Calculator!$G$27,IF(DAY($C4714)=1,Calculator!$G$34/2,IF(DAY($C4714)=15,Calculator!$G$34/2,0)),0)</f>
        <v>0</v>
      </c>
      <c r="L4714" s="29">
        <f ca="1">IF(DAY($C4714)=28,IF(H4714=0,0,Calculator!$G$35),0)</f>
        <v>0</v>
      </c>
      <c r="M4714" s="29">
        <f ca="1">IF(I4714&gt;0,IF(DAY($C4714)=1,SUM(INDIRECT("I"&amp;(ROW(C4713)-DAY(C4713))):I4713),0),0)</f>
        <v>0</v>
      </c>
      <c r="N4714" s="29">
        <f ca="1">IF(C4714&lt;Calculator!$G$27,0,IF(C4714=Calculator!$G$27,Calculator!$G$39,IF(H4714-K4714&lt;=0,IF(D4714&gt;Calculator!$G$39,IF(H4714-K4714+E4714+L4714+M4714+Calculator!$G$39&gt;Calculator!$G$39,Calculator!$G$39-(H4714+E4714+L4714+M4714-K4714),Calculator!$G$39),D4714),0)))</f>
        <v>0</v>
      </c>
    </row>
    <row r="4715" spans="1:14" ht="15.75" thickBot="1">
      <c r="A4715" s="33" t="str">
        <f ca="1">IF(C4715=Calculator!$H$27,"F",IF(Daily!D4715+Daily!H4715=0,IF(D4714+H4714&gt;0,"L",""),""))</f>
        <v/>
      </c>
      <c r="B4715" s="34">
        <v>4714</v>
      </c>
      <c r="C4715" s="19">
        <f t="shared" ca="1" si="293"/>
        <v>50644</v>
      </c>
      <c r="D4715" s="29">
        <f t="shared" ca="1" si="295"/>
        <v>0</v>
      </c>
      <c r="E4715" s="29">
        <f ca="1">IF(C4715&lt;Calculator!$D$26,0,IF(DAY($C4715)=1,IF(D4715-Calculator!$G$24&gt;0,Calculator!$G$24,D4715),0))</f>
        <v>0</v>
      </c>
      <c r="F4715" s="29">
        <f ca="1">IF(E4715&gt;0,D4715*Calculator!$G$22/12,0)</f>
        <v>0</v>
      </c>
      <c r="G4715" s="29">
        <f ca="1">IF(E4715&gt;0,(IFERROR(-PMT(Calculator!$G$22/12,Calculator!$G$23*12,Calculator!$G$20),0))-F4715,0)</f>
        <v>0</v>
      </c>
      <c r="H4715" s="29">
        <f t="shared" ca="1" si="296"/>
        <v>0</v>
      </c>
      <c r="I4715" s="29">
        <f t="shared" ca="1" si="294"/>
        <v>0</v>
      </c>
      <c r="J4715" s="30">
        <f>Calculator!$G$40</f>
        <v>6.5000000000000002E-2</v>
      </c>
      <c r="K4715" s="29">
        <f ca="1">IF(C4715&gt;=Calculator!$G$27,IF(DAY($C4715)=1,Calculator!$G$34/2,IF(DAY($C4715)=15,Calculator!$G$34/2,0)),0)</f>
        <v>0</v>
      </c>
      <c r="L4715" s="29">
        <f ca="1">IF(DAY($C4715)=28,IF(H4715=0,0,Calculator!$G$35),0)</f>
        <v>0</v>
      </c>
      <c r="M4715" s="29">
        <f ca="1">IF(I4715&gt;0,IF(DAY($C4715)=1,SUM(INDIRECT("I"&amp;(ROW(C4714)-DAY(C4714))):I4714),0),0)</f>
        <v>0</v>
      </c>
      <c r="N4715" s="29">
        <f ca="1">IF(C4715&lt;Calculator!$G$27,0,IF(C4715=Calculator!$G$27,Calculator!$G$39,IF(H4715-K4715&lt;=0,IF(D4715&gt;Calculator!$G$39,IF(H4715-K4715+E4715+L4715+M4715+Calculator!$G$39&gt;Calculator!$G$39,Calculator!$G$39-(H4715+E4715+L4715+M4715-K4715),Calculator!$G$39),D4715),0)))</f>
        <v>0</v>
      </c>
    </row>
    <row r="4716" spans="1:14" ht="15.75" thickBot="1">
      <c r="A4716" s="33" t="str">
        <f ca="1">IF(C4716=Calculator!$H$27,"F",IF(Daily!D4716+Daily!H4716=0,IF(D4715+H4715&gt;0,"L",""),""))</f>
        <v/>
      </c>
      <c r="B4716" s="34">
        <v>4715</v>
      </c>
      <c r="C4716" s="19">
        <f t="shared" ca="1" si="293"/>
        <v>50645</v>
      </c>
      <c r="D4716" s="29">
        <f t="shared" ca="1" si="295"/>
        <v>0</v>
      </c>
      <c r="E4716" s="29">
        <f ca="1">IF(C4716&lt;Calculator!$D$26,0,IF(DAY($C4716)=1,IF(D4716-Calculator!$G$24&gt;0,Calculator!$G$24,D4716),0))</f>
        <v>0</v>
      </c>
      <c r="F4716" s="29">
        <f ca="1">IF(E4716&gt;0,D4716*Calculator!$G$22/12,0)</f>
        <v>0</v>
      </c>
      <c r="G4716" s="29">
        <f ca="1">IF(E4716&gt;0,(IFERROR(-PMT(Calculator!$G$22/12,Calculator!$G$23*12,Calculator!$G$20),0))-F4716,0)</f>
        <v>0</v>
      </c>
      <c r="H4716" s="29">
        <f t="shared" ca="1" si="296"/>
        <v>0</v>
      </c>
      <c r="I4716" s="29">
        <f t="shared" ca="1" si="294"/>
        <v>0</v>
      </c>
      <c r="J4716" s="30">
        <f>Calculator!$G$40</f>
        <v>6.5000000000000002E-2</v>
      </c>
      <c r="K4716" s="29">
        <f ca="1">IF(C4716&gt;=Calculator!$G$27,IF(DAY($C4716)=1,Calculator!$G$34/2,IF(DAY($C4716)=15,Calculator!$G$34/2,0)),0)</f>
        <v>0</v>
      </c>
      <c r="L4716" s="29">
        <f ca="1">IF(DAY($C4716)=28,IF(H4716=0,0,Calculator!$G$35),0)</f>
        <v>0</v>
      </c>
      <c r="M4716" s="29">
        <f ca="1">IF(I4716&gt;0,IF(DAY($C4716)=1,SUM(INDIRECT("I"&amp;(ROW(C4715)-DAY(C4715))):I4715),0),0)</f>
        <v>0</v>
      </c>
      <c r="N4716" s="29">
        <f ca="1">IF(C4716&lt;Calculator!$G$27,0,IF(C4716=Calculator!$G$27,Calculator!$G$39,IF(H4716-K4716&lt;=0,IF(D4716&gt;Calculator!$G$39,IF(H4716-K4716+E4716+L4716+M4716+Calculator!$G$39&gt;Calculator!$G$39,Calculator!$G$39-(H4716+E4716+L4716+M4716-K4716),Calculator!$G$39),D4716),0)))</f>
        <v>0</v>
      </c>
    </row>
    <row r="4717" spans="1:14" ht="15.75" thickBot="1">
      <c r="A4717" s="33" t="str">
        <f ca="1">IF(C4717=Calculator!$H$27,"F",IF(Daily!D4717+Daily!H4717=0,IF(D4716+H4716&gt;0,"L",""),""))</f>
        <v/>
      </c>
      <c r="B4717" s="34">
        <v>4716</v>
      </c>
      <c r="C4717" s="19">
        <f t="shared" ca="1" si="293"/>
        <v>50646</v>
      </c>
      <c r="D4717" s="29">
        <f t="shared" ca="1" si="295"/>
        <v>0</v>
      </c>
      <c r="E4717" s="29">
        <f ca="1">IF(C4717&lt;Calculator!$D$26,0,IF(DAY($C4717)=1,IF(D4717-Calculator!$G$24&gt;0,Calculator!$G$24,D4717),0))</f>
        <v>0</v>
      </c>
      <c r="F4717" s="29">
        <f ca="1">IF(E4717&gt;0,D4717*Calculator!$G$22/12,0)</f>
        <v>0</v>
      </c>
      <c r="G4717" s="29">
        <f ca="1">IF(E4717&gt;0,(IFERROR(-PMT(Calculator!$G$22/12,Calculator!$G$23*12,Calculator!$G$20),0))-F4717,0)</f>
        <v>0</v>
      </c>
      <c r="H4717" s="29">
        <f t="shared" ca="1" si="296"/>
        <v>0</v>
      </c>
      <c r="I4717" s="29">
        <f t="shared" ca="1" si="294"/>
        <v>0</v>
      </c>
      <c r="J4717" s="30">
        <f>Calculator!$G$40</f>
        <v>6.5000000000000002E-2</v>
      </c>
      <c r="K4717" s="29">
        <f ca="1">IF(C4717&gt;=Calculator!$G$27,IF(DAY($C4717)=1,Calculator!$G$34/2,IF(DAY($C4717)=15,Calculator!$G$34/2,0)),0)</f>
        <v>0</v>
      </c>
      <c r="L4717" s="29">
        <f ca="1">IF(DAY($C4717)=28,IF(H4717=0,0,Calculator!$G$35),0)</f>
        <v>0</v>
      </c>
      <c r="M4717" s="29">
        <f ca="1">IF(I4717&gt;0,IF(DAY($C4717)=1,SUM(INDIRECT("I"&amp;(ROW(C4716)-DAY(C4716))):I4716),0),0)</f>
        <v>0</v>
      </c>
      <c r="N4717" s="29">
        <f ca="1">IF(C4717&lt;Calculator!$G$27,0,IF(C4717=Calculator!$G$27,Calculator!$G$39,IF(H4717-K4717&lt;=0,IF(D4717&gt;Calculator!$G$39,IF(H4717-K4717+E4717+L4717+M4717+Calculator!$G$39&gt;Calculator!$G$39,Calculator!$G$39-(H4717+E4717+L4717+M4717-K4717),Calculator!$G$39),D4717),0)))</f>
        <v>0</v>
      </c>
    </row>
    <row r="4718" spans="1:14" ht="15.75" thickBot="1">
      <c r="A4718" s="33" t="str">
        <f ca="1">IF(C4718=Calculator!$H$27,"F",IF(Daily!D4718+Daily!H4718=0,IF(D4717+H4717&gt;0,"L",""),""))</f>
        <v/>
      </c>
      <c r="B4718" s="34">
        <v>4717</v>
      </c>
      <c r="C4718" s="19">
        <f t="shared" ca="1" si="293"/>
        <v>50647</v>
      </c>
      <c r="D4718" s="29">
        <f t="shared" ca="1" si="295"/>
        <v>0</v>
      </c>
      <c r="E4718" s="29">
        <f ca="1">IF(C4718&lt;Calculator!$D$26,0,IF(DAY($C4718)=1,IF(D4718-Calculator!$G$24&gt;0,Calculator!$G$24,D4718),0))</f>
        <v>0</v>
      </c>
      <c r="F4718" s="29">
        <f ca="1">IF(E4718&gt;0,D4718*Calculator!$G$22/12,0)</f>
        <v>0</v>
      </c>
      <c r="G4718" s="29">
        <f ca="1">IF(E4718&gt;0,(IFERROR(-PMT(Calculator!$G$22/12,Calculator!$G$23*12,Calculator!$G$20),0))-F4718,0)</f>
        <v>0</v>
      </c>
      <c r="H4718" s="29">
        <f t="shared" ca="1" si="296"/>
        <v>0</v>
      </c>
      <c r="I4718" s="29">
        <f t="shared" ca="1" si="294"/>
        <v>0</v>
      </c>
      <c r="J4718" s="30">
        <f>Calculator!$G$40</f>
        <v>6.5000000000000002E-2</v>
      </c>
      <c r="K4718" s="29">
        <f ca="1">IF(C4718&gt;=Calculator!$G$27,IF(DAY($C4718)=1,Calculator!$G$34/2,IF(DAY($C4718)=15,Calculator!$G$34/2,0)),0)</f>
        <v>0</v>
      </c>
      <c r="L4718" s="29">
        <f ca="1">IF(DAY($C4718)=28,IF(H4718=0,0,Calculator!$G$35),0)</f>
        <v>0</v>
      </c>
      <c r="M4718" s="29">
        <f ca="1">IF(I4718&gt;0,IF(DAY($C4718)=1,SUM(INDIRECT("I"&amp;(ROW(C4717)-DAY(C4717))):I4717),0),0)</f>
        <v>0</v>
      </c>
      <c r="N4718" s="29">
        <f ca="1">IF(C4718&lt;Calculator!$G$27,0,IF(C4718=Calculator!$G$27,Calculator!$G$39,IF(H4718-K4718&lt;=0,IF(D4718&gt;Calculator!$G$39,IF(H4718-K4718+E4718+L4718+M4718+Calculator!$G$39&gt;Calculator!$G$39,Calculator!$G$39-(H4718+E4718+L4718+M4718-K4718),Calculator!$G$39),D4718),0)))</f>
        <v>0</v>
      </c>
    </row>
    <row r="4719" spans="1:14" ht="15.75" thickBot="1">
      <c r="A4719" s="33" t="str">
        <f ca="1">IF(C4719=Calculator!$H$27,"F",IF(Daily!D4719+Daily!H4719=0,IF(D4718+H4718&gt;0,"L",""),""))</f>
        <v/>
      </c>
      <c r="B4719" s="34">
        <v>4718</v>
      </c>
      <c r="C4719" s="19">
        <f t="shared" ca="1" si="293"/>
        <v>50648</v>
      </c>
      <c r="D4719" s="29">
        <f t="shared" ca="1" si="295"/>
        <v>0</v>
      </c>
      <c r="E4719" s="29">
        <f ca="1">IF(C4719&lt;Calculator!$D$26,0,IF(DAY($C4719)=1,IF(D4719-Calculator!$G$24&gt;0,Calculator!$G$24,D4719),0))</f>
        <v>0</v>
      </c>
      <c r="F4719" s="29">
        <f ca="1">IF(E4719&gt;0,D4719*Calculator!$G$22/12,0)</f>
        <v>0</v>
      </c>
      <c r="G4719" s="29">
        <f ca="1">IF(E4719&gt;0,(IFERROR(-PMT(Calculator!$G$22/12,Calculator!$G$23*12,Calculator!$G$20),0))-F4719,0)</f>
        <v>0</v>
      </c>
      <c r="H4719" s="29">
        <f t="shared" ca="1" si="296"/>
        <v>0</v>
      </c>
      <c r="I4719" s="29">
        <f t="shared" ca="1" si="294"/>
        <v>0</v>
      </c>
      <c r="J4719" s="30">
        <f>Calculator!$G$40</f>
        <v>6.5000000000000002E-2</v>
      </c>
      <c r="K4719" s="29">
        <f ca="1">IF(C4719&gt;=Calculator!$G$27,IF(DAY($C4719)=1,Calculator!$G$34/2,IF(DAY($C4719)=15,Calculator!$G$34/2,0)),0)</f>
        <v>0</v>
      </c>
      <c r="L4719" s="29">
        <f ca="1">IF(DAY($C4719)=28,IF(H4719=0,0,Calculator!$G$35),0)</f>
        <v>0</v>
      </c>
      <c r="M4719" s="29">
        <f ca="1">IF(I4719&gt;0,IF(DAY($C4719)=1,SUM(INDIRECT("I"&amp;(ROW(C4718)-DAY(C4718))):I4718),0),0)</f>
        <v>0</v>
      </c>
      <c r="N4719" s="29">
        <f ca="1">IF(C4719&lt;Calculator!$G$27,0,IF(C4719=Calculator!$G$27,Calculator!$G$39,IF(H4719-K4719&lt;=0,IF(D4719&gt;Calculator!$G$39,IF(H4719-K4719+E4719+L4719+M4719+Calculator!$G$39&gt;Calculator!$G$39,Calculator!$G$39-(H4719+E4719+L4719+M4719-K4719),Calculator!$G$39),D4719),0)))</f>
        <v>0</v>
      </c>
    </row>
    <row r="4720" spans="1:14" ht="15.75" thickBot="1">
      <c r="A4720" s="33" t="str">
        <f ca="1">IF(C4720=Calculator!$H$27,"F",IF(Daily!D4720+Daily!H4720=0,IF(D4719+H4719&gt;0,"L",""),""))</f>
        <v/>
      </c>
      <c r="B4720" s="34">
        <v>4719</v>
      </c>
      <c r="C4720" s="19">
        <f t="shared" ca="1" si="293"/>
        <v>50649</v>
      </c>
      <c r="D4720" s="29">
        <f t="shared" ca="1" si="295"/>
        <v>0</v>
      </c>
      <c r="E4720" s="29">
        <f ca="1">IF(C4720&lt;Calculator!$D$26,0,IF(DAY($C4720)=1,IF(D4720-Calculator!$G$24&gt;0,Calculator!$G$24,D4720),0))</f>
        <v>0</v>
      </c>
      <c r="F4720" s="29">
        <f ca="1">IF(E4720&gt;0,D4720*Calculator!$G$22/12,0)</f>
        <v>0</v>
      </c>
      <c r="G4720" s="29">
        <f ca="1">IF(E4720&gt;0,(IFERROR(-PMT(Calculator!$G$22/12,Calculator!$G$23*12,Calculator!$G$20),0))-F4720,0)</f>
        <v>0</v>
      </c>
      <c r="H4720" s="29">
        <f t="shared" ca="1" si="296"/>
        <v>0</v>
      </c>
      <c r="I4720" s="29">
        <f t="shared" ca="1" si="294"/>
        <v>0</v>
      </c>
      <c r="J4720" s="30">
        <f>Calculator!$G$40</f>
        <v>6.5000000000000002E-2</v>
      </c>
      <c r="K4720" s="29">
        <f ca="1">IF(C4720&gt;=Calculator!$G$27,IF(DAY($C4720)=1,Calculator!$G$34/2,IF(DAY($C4720)=15,Calculator!$G$34/2,0)),0)</f>
        <v>4500</v>
      </c>
      <c r="L4720" s="29">
        <f ca="1">IF(DAY($C4720)=28,IF(H4720=0,0,Calculator!$G$35),0)</f>
        <v>0</v>
      </c>
      <c r="M4720" s="29">
        <f ca="1">IF(I4720&gt;0,IF(DAY($C4720)=1,SUM(INDIRECT("I"&amp;(ROW(C4719)-DAY(C4719))):I4719),0),0)</f>
        <v>0</v>
      </c>
      <c r="N4720" s="29">
        <f ca="1">IF(C4720&lt;Calculator!$G$27,0,IF(C4720=Calculator!$G$27,Calculator!$G$39,IF(H4720-K4720&lt;=0,IF(D4720&gt;Calculator!$G$39,IF(H4720-K4720+E4720+L4720+M4720+Calculator!$G$39&gt;Calculator!$G$39,Calculator!$G$39-(H4720+E4720+L4720+M4720-K4720),Calculator!$G$39),D4720),0)))</f>
        <v>0</v>
      </c>
    </row>
    <row r="4721" spans="1:14" ht="15.75" thickBot="1">
      <c r="A4721" s="33" t="str">
        <f ca="1">IF(C4721=Calculator!$H$27,"F",IF(Daily!D4721+Daily!H4721=0,IF(D4720+H4720&gt;0,"L",""),""))</f>
        <v/>
      </c>
      <c r="B4721" s="34">
        <v>4720</v>
      </c>
      <c r="C4721" s="19">
        <f t="shared" ca="1" si="293"/>
        <v>50650</v>
      </c>
      <c r="D4721" s="29">
        <f t="shared" ca="1" si="295"/>
        <v>0</v>
      </c>
      <c r="E4721" s="29">
        <f ca="1">IF(C4721&lt;Calculator!$D$26,0,IF(DAY($C4721)=1,IF(D4721-Calculator!$G$24&gt;0,Calculator!$G$24,D4721),0))</f>
        <v>0</v>
      </c>
      <c r="F4721" s="29">
        <f ca="1">IF(E4721&gt;0,D4721*Calculator!$G$22/12,0)</f>
        <v>0</v>
      </c>
      <c r="G4721" s="29">
        <f ca="1">IF(E4721&gt;0,(IFERROR(-PMT(Calculator!$G$22/12,Calculator!$G$23*12,Calculator!$G$20),0))-F4721,0)</f>
        <v>0</v>
      </c>
      <c r="H4721" s="29">
        <f t="shared" ca="1" si="296"/>
        <v>0</v>
      </c>
      <c r="I4721" s="29">
        <f t="shared" ca="1" si="294"/>
        <v>0</v>
      </c>
      <c r="J4721" s="30">
        <f>Calculator!$G$40</f>
        <v>6.5000000000000002E-2</v>
      </c>
      <c r="K4721" s="29">
        <f ca="1">IF(C4721&gt;=Calculator!$G$27,IF(DAY($C4721)=1,Calculator!$G$34/2,IF(DAY($C4721)=15,Calculator!$G$34/2,0)),0)</f>
        <v>0</v>
      </c>
      <c r="L4721" s="29">
        <f ca="1">IF(DAY($C4721)=28,IF(H4721=0,0,Calculator!$G$35),0)</f>
        <v>0</v>
      </c>
      <c r="M4721" s="29">
        <f ca="1">IF(I4721&gt;0,IF(DAY($C4721)=1,SUM(INDIRECT("I"&amp;(ROW(C4720)-DAY(C4720))):I4720),0),0)</f>
        <v>0</v>
      </c>
      <c r="N4721" s="29">
        <f ca="1">IF(C4721&lt;Calculator!$G$27,0,IF(C4721=Calculator!$G$27,Calculator!$G$39,IF(H4721-K4721&lt;=0,IF(D4721&gt;Calculator!$G$39,IF(H4721-K4721+E4721+L4721+M4721+Calculator!$G$39&gt;Calculator!$G$39,Calculator!$G$39-(H4721+E4721+L4721+M4721-K4721),Calculator!$G$39),D4721),0)))</f>
        <v>0</v>
      </c>
    </row>
    <row r="4722" spans="1:14" ht="15.75" thickBot="1">
      <c r="A4722" s="33" t="str">
        <f ca="1">IF(C4722=Calculator!$H$27,"F",IF(Daily!D4722+Daily!H4722=0,IF(D4721+H4721&gt;0,"L",""),""))</f>
        <v/>
      </c>
      <c r="B4722" s="34">
        <v>4721</v>
      </c>
      <c r="C4722" s="19">
        <f t="shared" ca="1" si="293"/>
        <v>50651</v>
      </c>
      <c r="D4722" s="29">
        <f t="shared" ca="1" si="295"/>
        <v>0</v>
      </c>
      <c r="E4722" s="29">
        <f ca="1">IF(C4722&lt;Calculator!$D$26,0,IF(DAY($C4722)=1,IF(D4722-Calculator!$G$24&gt;0,Calculator!$G$24,D4722),0))</f>
        <v>0</v>
      </c>
      <c r="F4722" s="29">
        <f ca="1">IF(E4722&gt;0,D4722*Calculator!$G$22/12,0)</f>
        <v>0</v>
      </c>
      <c r="G4722" s="29">
        <f ca="1">IF(E4722&gt;0,(IFERROR(-PMT(Calculator!$G$22/12,Calculator!$G$23*12,Calculator!$G$20),0))-F4722,0)</f>
        <v>0</v>
      </c>
      <c r="H4722" s="29">
        <f t="shared" ca="1" si="296"/>
        <v>0</v>
      </c>
      <c r="I4722" s="29">
        <f t="shared" ca="1" si="294"/>
        <v>0</v>
      </c>
      <c r="J4722" s="30">
        <f>Calculator!$G$40</f>
        <v>6.5000000000000002E-2</v>
      </c>
      <c r="K4722" s="29">
        <f ca="1">IF(C4722&gt;=Calculator!$G$27,IF(DAY($C4722)=1,Calculator!$G$34/2,IF(DAY($C4722)=15,Calculator!$G$34/2,0)),0)</f>
        <v>0</v>
      </c>
      <c r="L4722" s="29">
        <f ca="1">IF(DAY($C4722)=28,IF(H4722=0,0,Calculator!$G$35),0)</f>
        <v>0</v>
      </c>
      <c r="M4722" s="29">
        <f ca="1">IF(I4722&gt;0,IF(DAY($C4722)=1,SUM(INDIRECT("I"&amp;(ROW(C4721)-DAY(C4721))):I4721),0),0)</f>
        <v>0</v>
      </c>
      <c r="N4722" s="29">
        <f ca="1">IF(C4722&lt;Calculator!$G$27,0,IF(C4722=Calculator!$G$27,Calculator!$G$39,IF(H4722-K4722&lt;=0,IF(D4722&gt;Calculator!$G$39,IF(H4722-K4722+E4722+L4722+M4722+Calculator!$G$39&gt;Calculator!$G$39,Calculator!$G$39-(H4722+E4722+L4722+M4722-K4722),Calculator!$G$39),D4722),0)))</f>
        <v>0</v>
      </c>
    </row>
    <row r="4723" spans="1:14" ht="15.75" thickBot="1">
      <c r="A4723" s="33" t="str">
        <f ca="1">IF(C4723=Calculator!$H$27,"F",IF(Daily!D4723+Daily!H4723=0,IF(D4722+H4722&gt;0,"L",""),""))</f>
        <v/>
      </c>
      <c r="B4723" s="34">
        <v>4722</v>
      </c>
      <c r="C4723" s="19">
        <f t="shared" ca="1" si="293"/>
        <v>50652</v>
      </c>
      <c r="D4723" s="29">
        <f t="shared" ca="1" si="295"/>
        <v>0</v>
      </c>
      <c r="E4723" s="29">
        <f ca="1">IF(C4723&lt;Calculator!$D$26,0,IF(DAY($C4723)=1,IF(D4723-Calculator!$G$24&gt;0,Calculator!$G$24,D4723),0))</f>
        <v>0</v>
      </c>
      <c r="F4723" s="29">
        <f ca="1">IF(E4723&gt;0,D4723*Calculator!$G$22/12,0)</f>
        <v>0</v>
      </c>
      <c r="G4723" s="29">
        <f ca="1">IF(E4723&gt;0,(IFERROR(-PMT(Calculator!$G$22/12,Calculator!$G$23*12,Calculator!$G$20),0))-F4723,0)</f>
        <v>0</v>
      </c>
      <c r="H4723" s="29">
        <f t="shared" ca="1" si="296"/>
        <v>0</v>
      </c>
      <c r="I4723" s="29">
        <f t="shared" ca="1" si="294"/>
        <v>0</v>
      </c>
      <c r="J4723" s="30">
        <f>Calculator!$G$40</f>
        <v>6.5000000000000002E-2</v>
      </c>
      <c r="K4723" s="29">
        <f ca="1">IF(C4723&gt;=Calculator!$G$27,IF(DAY($C4723)=1,Calculator!$G$34/2,IF(DAY($C4723)=15,Calculator!$G$34/2,0)),0)</f>
        <v>0</v>
      </c>
      <c r="L4723" s="29">
        <f ca="1">IF(DAY($C4723)=28,IF(H4723=0,0,Calculator!$G$35),0)</f>
        <v>0</v>
      </c>
      <c r="M4723" s="29">
        <f ca="1">IF(I4723&gt;0,IF(DAY($C4723)=1,SUM(INDIRECT("I"&amp;(ROW(C4722)-DAY(C4722))):I4722),0),0)</f>
        <v>0</v>
      </c>
      <c r="N4723" s="29">
        <f ca="1">IF(C4723&lt;Calculator!$G$27,0,IF(C4723=Calculator!$G$27,Calculator!$G$39,IF(H4723-K4723&lt;=0,IF(D4723&gt;Calculator!$G$39,IF(H4723-K4723+E4723+L4723+M4723+Calculator!$G$39&gt;Calculator!$G$39,Calculator!$G$39-(H4723+E4723+L4723+M4723-K4723),Calculator!$G$39),D4723),0)))</f>
        <v>0</v>
      </c>
    </row>
    <row r="4724" spans="1:14" ht="15.75" thickBot="1">
      <c r="A4724" s="33" t="str">
        <f ca="1">IF(C4724=Calculator!$H$27,"F",IF(Daily!D4724+Daily!H4724=0,IF(D4723+H4723&gt;0,"L",""),""))</f>
        <v/>
      </c>
      <c r="B4724" s="34">
        <v>4723</v>
      </c>
      <c r="C4724" s="19">
        <f t="shared" ca="1" si="293"/>
        <v>50653</v>
      </c>
      <c r="D4724" s="29">
        <f t="shared" ca="1" si="295"/>
        <v>0</v>
      </c>
      <c r="E4724" s="29">
        <f ca="1">IF(C4724&lt;Calculator!$D$26,0,IF(DAY($C4724)=1,IF(D4724-Calculator!$G$24&gt;0,Calculator!$G$24,D4724),0))</f>
        <v>0</v>
      </c>
      <c r="F4724" s="29">
        <f ca="1">IF(E4724&gt;0,D4724*Calculator!$G$22/12,0)</f>
        <v>0</v>
      </c>
      <c r="G4724" s="29">
        <f ca="1">IF(E4724&gt;0,(IFERROR(-PMT(Calculator!$G$22/12,Calculator!$G$23*12,Calculator!$G$20),0))-F4724,0)</f>
        <v>0</v>
      </c>
      <c r="H4724" s="29">
        <f t="shared" ca="1" si="296"/>
        <v>0</v>
      </c>
      <c r="I4724" s="29">
        <f t="shared" ca="1" si="294"/>
        <v>0</v>
      </c>
      <c r="J4724" s="30">
        <f>Calculator!$G$40</f>
        <v>6.5000000000000002E-2</v>
      </c>
      <c r="K4724" s="29">
        <f ca="1">IF(C4724&gt;=Calculator!$G$27,IF(DAY($C4724)=1,Calculator!$G$34/2,IF(DAY($C4724)=15,Calculator!$G$34/2,0)),0)</f>
        <v>0</v>
      </c>
      <c r="L4724" s="29">
        <f ca="1">IF(DAY($C4724)=28,IF(H4724=0,0,Calculator!$G$35),0)</f>
        <v>0</v>
      </c>
      <c r="M4724" s="29">
        <f ca="1">IF(I4724&gt;0,IF(DAY($C4724)=1,SUM(INDIRECT("I"&amp;(ROW(C4723)-DAY(C4723))):I4723),0),0)</f>
        <v>0</v>
      </c>
      <c r="N4724" s="29">
        <f ca="1">IF(C4724&lt;Calculator!$G$27,0,IF(C4724=Calculator!$G$27,Calculator!$G$39,IF(H4724-K4724&lt;=0,IF(D4724&gt;Calculator!$G$39,IF(H4724-K4724+E4724+L4724+M4724+Calculator!$G$39&gt;Calculator!$G$39,Calculator!$G$39-(H4724+E4724+L4724+M4724-K4724),Calculator!$G$39),D4724),0)))</f>
        <v>0</v>
      </c>
    </row>
    <row r="4725" spans="1:14" ht="15.75" thickBot="1">
      <c r="A4725" s="33" t="str">
        <f ca="1">IF(C4725=Calculator!$H$27,"F",IF(Daily!D4725+Daily!H4725=0,IF(D4724+H4724&gt;0,"L",""),""))</f>
        <v/>
      </c>
      <c r="B4725" s="34">
        <v>4724</v>
      </c>
      <c r="C4725" s="19">
        <f t="shared" ca="1" si="293"/>
        <v>50654</v>
      </c>
      <c r="D4725" s="29">
        <f t="shared" ca="1" si="295"/>
        <v>0</v>
      </c>
      <c r="E4725" s="29">
        <f ca="1">IF(C4725&lt;Calculator!$D$26,0,IF(DAY($C4725)=1,IF(D4725-Calculator!$G$24&gt;0,Calculator!$G$24,D4725),0))</f>
        <v>0</v>
      </c>
      <c r="F4725" s="29">
        <f ca="1">IF(E4725&gt;0,D4725*Calculator!$G$22/12,0)</f>
        <v>0</v>
      </c>
      <c r="G4725" s="29">
        <f ca="1">IF(E4725&gt;0,(IFERROR(-PMT(Calculator!$G$22/12,Calculator!$G$23*12,Calculator!$G$20),0))-F4725,0)</f>
        <v>0</v>
      </c>
      <c r="H4725" s="29">
        <f t="shared" ca="1" si="296"/>
        <v>0</v>
      </c>
      <c r="I4725" s="29">
        <f t="shared" ca="1" si="294"/>
        <v>0</v>
      </c>
      <c r="J4725" s="30">
        <f>Calculator!$G$40</f>
        <v>6.5000000000000002E-2</v>
      </c>
      <c r="K4725" s="29">
        <f ca="1">IF(C4725&gt;=Calculator!$G$27,IF(DAY($C4725)=1,Calculator!$G$34/2,IF(DAY($C4725)=15,Calculator!$G$34/2,0)),0)</f>
        <v>0</v>
      </c>
      <c r="L4725" s="29">
        <f ca="1">IF(DAY($C4725)=28,IF(H4725=0,0,Calculator!$G$35),0)</f>
        <v>0</v>
      </c>
      <c r="M4725" s="29">
        <f ca="1">IF(I4725&gt;0,IF(DAY($C4725)=1,SUM(INDIRECT("I"&amp;(ROW(C4724)-DAY(C4724))):I4724),0),0)</f>
        <v>0</v>
      </c>
      <c r="N4725" s="29">
        <f ca="1">IF(C4725&lt;Calculator!$G$27,0,IF(C4725=Calculator!$G$27,Calculator!$G$39,IF(H4725-K4725&lt;=0,IF(D4725&gt;Calculator!$G$39,IF(H4725-K4725+E4725+L4725+M4725+Calculator!$G$39&gt;Calculator!$G$39,Calculator!$G$39-(H4725+E4725+L4725+M4725-K4725),Calculator!$G$39),D4725),0)))</f>
        <v>0</v>
      </c>
    </row>
    <row r="4726" spans="1:14" ht="15.75" thickBot="1">
      <c r="A4726" s="33" t="str">
        <f ca="1">IF(C4726=Calculator!$H$27,"F",IF(Daily!D4726+Daily!H4726=0,IF(D4725+H4725&gt;0,"L",""),""))</f>
        <v/>
      </c>
      <c r="B4726" s="34">
        <v>4725</v>
      </c>
      <c r="C4726" s="19">
        <f t="shared" ca="1" si="293"/>
        <v>50655</v>
      </c>
      <c r="D4726" s="29">
        <f t="shared" ca="1" si="295"/>
        <v>0</v>
      </c>
      <c r="E4726" s="29">
        <f ca="1">IF(C4726&lt;Calculator!$D$26,0,IF(DAY($C4726)=1,IF(D4726-Calculator!$G$24&gt;0,Calculator!$G$24,D4726),0))</f>
        <v>0</v>
      </c>
      <c r="F4726" s="29">
        <f ca="1">IF(E4726&gt;0,D4726*Calculator!$G$22/12,0)</f>
        <v>0</v>
      </c>
      <c r="G4726" s="29">
        <f ca="1">IF(E4726&gt;0,(IFERROR(-PMT(Calculator!$G$22/12,Calculator!$G$23*12,Calculator!$G$20),0))-F4726,0)</f>
        <v>0</v>
      </c>
      <c r="H4726" s="29">
        <f t="shared" ca="1" si="296"/>
        <v>0</v>
      </c>
      <c r="I4726" s="29">
        <f t="shared" ca="1" si="294"/>
        <v>0</v>
      </c>
      <c r="J4726" s="30">
        <f>Calculator!$G$40</f>
        <v>6.5000000000000002E-2</v>
      </c>
      <c r="K4726" s="29">
        <f ca="1">IF(C4726&gt;=Calculator!$G$27,IF(DAY($C4726)=1,Calculator!$G$34/2,IF(DAY($C4726)=15,Calculator!$G$34/2,0)),0)</f>
        <v>0</v>
      </c>
      <c r="L4726" s="29">
        <f ca="1">IF(DAY($C4726)=28,IF(H4726=0,0,Calculator!$G$35),0)</f>
        <v>0</v>
      </c>
      <c r="M4726" s="29">
        <f ca="1">IF(I4726&gt;0,IF(DAY($C4726)=1,SUM(INDIRECT("I"&amp;(ROW(C4725)-DAY(C4725))):I4725),0),0)</f>
        <v>0</v>
      </c>
      <c r="N4726" s="29">
        <f ca="1">IF(C4726&lt;Calculator!$G$27,0,IF(C4726=Calculator!$G$27,Calculator!$G$39,IF(H4726-K4726&lt;=0,IF(D4726&gt;Calculator!$G$39,IF(H4726-K4726+E4726+L4726+M4726+Calculator!$G$39&gt;Calculator!$G$39,Calculator!$G$39-(H4726+E4726+L4726+M4726-K4726),Calculator!$G$39),D4726),0)))</f>
        <v>0</v>
      </c>
    </row>
    <row r="4727" spans="1:14" ht="15.75" thickBot="1">
      <c r="A4727" s="33" t="str">
        <f ca="1">IF(C4727=Calculator!$H$27,"F",IF(Daily!D4727+Daily!H4727=0,IF(D4726+H4726&gt;0,"L",""),""))</f>
        <v/>
      </c>
      <c r="B4727" s="34">
        <v>4726</v>
      </c>
      <c r="C4727" s="19">
        <f t="shared" ca="1" si="293"/>
        <v>50656</v>
      </c>
      <c r="D4727" s="29">
        <f t="shared" ca="1" si="295"/>
        <v>0</v>
      </c>
      <c r="E4727" s="29">
        <f ca="1">IF(C4727&lt;Calculator!$D$26,0,IF(DAY($C4727)=1,IF(D4727-Calculator!$G$24&gt;0,Calculator!$G$24,D4727),0))</f>
        <v>0</v>
      </c>
      <c r="F4727" s="29">
        <f ca="1">IF(E4727&gt;0,D4727*Calculator!$G$22/12,0)</f>
        <v>0</v>
      </c>
      <c r="G4727" s="29">
        <f ca="1">IF(E4727&gt;0,(IFERROR(-PMT(Calculator!$G$22/12,Calculator!$G$23*12,Calculator!$G$20),0))-F4727,0)</f>
        <v>0</v>
      </c>
      <c r="H4727" s="29">
        <f t="shared" ca="1" si="296"/>
        <v>0</v>
      </c>
      <c r="I4727" s="29">
        <f t="shared" ca="1" si="294"/>
        <v>0</v>
      </c>
      <c r="J4727" s="30">
        <f>Calculator!$G$40</f>
        <v>6.5000000000000002E-2</v>
      </c>
      <c r="K4727" s="29">
        <f ca="1">IF(C4727&gt;=Calculator!$G$27,IF(DAY($C4727)=1,Calculator!$G$34/2,IF(DAY($C4727)=15,Calculator!$G$34/2,0)),0)</f>
        <v>0</v>
      </c>
      <c r="L4727" s="29">
        <f ca="1">IF(DAY($C4727)=28,IF(H4727=0,0,Calculator!$G$35),0)</f>
        <v>0</v>
      </c>
      <c r="M4727" s="29">
        <f ca="1">IF(I4727&gt;0,IF(DAY($C4727)=1,SUM(INDIRECT("I"&amp;(ROW(C4726)-DAY(C4726))):I4726),0),0)</f>
        <v>0</v>
      </c>
      <c r="N4727" s="29">
        <f ca="1">IF(C4727&lt;Calculator!$G$27,0,IF(C4727=Calculator!$G$27,Calculator!$G$39,IF(H4727-K4727&lt;=0,IF(D4727&gt;Calculator!$G$39,IF(H4727-K4727+E4727+L4727+M4727+Calculator!$G$39&gt;Calculator!$G$39,Calculator!$G$39-(H4727+E4727+L4727+M4727-K4727),Calculator!$G$39),D4727),0)))</f>
        <v>0</v>
      </c>
    </row>
    <row r="4728" spans="1:14" ht="15.75" thickBot="1">
      <c r="A4728" s="33" t="str">
        <f ca="1">IF(C4728=Calculator!$H$27,"F",IF(Daily!D4728+Daily!H4728=0,IF(D4727+H4727&gt;0,"L",""),""))</f>
        <v/>
      </c>
      <c r="B4728" s="34">
        <v>4727</v>
      </c>
      <c r="C4728" s="19">
        <f t="shared" ca="1" si="293"/>
        <v>50657</v>
      </c>
      <c r="D4728" s="29">
        <f t="shared" ca="1" si="295"/>
        <v>0</v>
      </c>
      <c r="E4728" s="29">
        <f ca="1">IF(C4728&lt;Calculator!$D$26,0,IF(DAY($C4728)=1,IF(D4728-Calculator!$G$24&gt;0,Calculator!$G$24,D4728),0))</f>
        <v>0</v>
      </c>
      <c r="F4728" s="29">
        <f ca="1">IF(E4728&gt;0,D4728*Calculator!$G$22/12,0)</f>
        <v>0</v>
      </c>
      <c r="G4728" s="29">
        <f ca="1">IF(E4728&gt;0,(IFERROR(-PMT(Calculator!$G$22/12,Calculator!$G$23*12,Calculator!$G$20),0))-F4728,0)</f>
        <v>0</v>
      </c>
      <c r="H4728" s="29">
        <f t="shared" ca="1" si="296"/>
        <v>0</v>
      </c>
      <c r="I4728" s="29">
        <f t="shared" ca="1" si="294"/>
        <v>0</v>
      </c>
      <c r="J4728" s="30">
        <f>Calculator!$G$40</f>
        <v>6.5000000000000002E-2</v>
      </c>
      <c r="K4728" s="29">
        <f ca="1">IF(C4728&gt;=Calculator!$G$27,IF(DAY($C4728)=1,Calculator!$G$34/2,IF(DAY($C4728)=15,Calculator!$G$34/2,0)),0)</f>
        <v>0</v>
      </c>
      <c r="L4728" s="29">
        <f ca="1">IF(DAY($C4728)=28,IF(H4728=0,0,Calculator!$G$35),0)</f>
        <v>0</v>
      </c>
      <c r="M4728" s="29">
        <f ca="1">IF(I4728&gt;0,IF(DAY($C4728)=1,SUM(INDIRECT("I"&amp;(ROW(C4727)-DAY(C4727))):I4727),0),0)</f>
        <v>0</v>
      </c>
      <c r="N4728" s="29">
        <f ca="1">IF(C4728&lt;Calculator!$G$27,0,IF(C4728=Calculator!$G$27,Calculator!$G$39,IF(H4728-K4728&lt;=0,IF(D4728&gt;Calculator!$G$39,IF(H4728-K4728+E4728+L4728+M4728+Calculator!$G$39&gt;Calculator!$G$39,Calculator!$G$39-(H4728+E4728+L4728+M4728-K4728),Calculator!$G$39),D4728),0)))</f>
        <v>0</v>
      </c>
    </row>
    <row r="4729" spans="1:14" ht="15.75" thickBot="1">
      <c r="A4729" s="33" t="str">
        <f ca="1">IF(C4729=Calculator!$H$27,"F",IF(Daily!D4729+Daily!H4729=0,IF(D4728+H4728&gt;0,"L",""),""))</f>
        <v/>
      </c>
      <c r="B4729" s="34">
        <v>4728</v>
      </c>
      <c r="C4729" s="19">
        <f t="shared" ca="1" si="293"/>
        <v>50658</v>
      </c>
      <c r="D4729" s="29">
        <f t="shared" ca="1" si="295"/>
        <v>0</v>
      </c>
      <c r="E4729" s="29">
        <f ca="1">IF(C4729&lt;Calculator!$D$26,0,IF(DAY($C4729)=1,IF(D4729-Calculator!$G$24&gt;0,Calculator!$G$24,D4729),0))</f>
        <v>0</v>
      </c>
      <c r="F4729" s="29">
        <f ca="1">IF(E4729&gt;0,D4729*Calculator!$G$22/12,0)</f>
        <v>0</v>
      </c>
      <c r="G4729" s="29">
        <f ca="1">IF(E4729&gt;0,(IFERROR(-PMT(Calculator!$G$22/12,Calculator!$G$23*12,Calculator!$G$20),0))-F4729,0)</f>
        <v>0</v>
      </c>
      <c r="H4729" s="29">
        <f t="shared" ca="1" si="296"/>
        <v>0</v>
      </c>
      <c r="I4729" s="29">
        <f t="shared" ca="1" si="294"/>
        <v>0</v>
      </c>
      <c r="J4729" s="30">
        <f>Calculator!$G$40</f>
        <v>6.5000000000000002E-2</v>
      </c>
      <c r="K4729" s="29">
        <f ca="1">IF(C4729&gt;=Calculator!$G$27,IF(DAY($C4729)=1,Calculator!$G$34/2,IF(DAY($C4729)=15,Calculator!$G$34/2,0)),0)</f>
        <v>0</v>
      </c>
      <c r="L4729" s="29">
        <f ca="1">IF(DAY($C4729)=28,IF(H4729=0,0,Calculator!$G$35),0)</f>
        <v>0</v>
      </c>
      <c r="M4729" s="29">
        <f ca="1">IF(I4729&gt;0,IF(DAY($C4729)=1,SUM(INDIRECT("I"&amp;(ROW(C4728)-DAY(C4728))):I4728),0),0)</f>
        <v>0</v>
      </c>
      <c r="N4729" s="29">
        <f ca="1">IF(C4729&lt;Calculator!$G$27,0,IF(C4729=Calculator!$G$27,Calculator!$G$39,IF(H4729-K4729&lt;=0,IF(D4729&gt;Calculator!$G$39,IF(H4729-K4729+E4729+L4729+M4729+Calculator!$G$39&gt;Calculator!$G$39,Calculator!$G$39-(H4729+E4729+L4729+M4729-K4729),Calculator!$G$39),D4729),0)))</f>
        <v>0</v>
      </c>
    </row>
    <row r="4730" spans="1:14" ht="15.75" thickBot="1">
      <c r="A4730" s="33" t="str">
        <f ca="1">IF(C4730=Calculator!$H$27,"F",IF(Daily!D4730+Daily!H4730=0,IF(D4729+H4729&gt;0,"L",""),""))</f>
        <v/>
      </c>
      <c r="B4730" s="34">
        <v>4729</v>
      </c>
      <c r="C4730" s="19">
        <f t="shared" ca="1" si="293"/>
        <v>50659</v>
      </c>
      <c r="D4730" s="29">
        <f t="shared" ca="1" si="295"/>
        <v>0</v>
      </c>
      <c r="E4730" s="29">
        <f ca="1">IF(C4730&lt;Calculator!$D$26,0,IF(DAY($C4730)=1,IF(D4730-Calculator!$G$24&gt;0,Calculator!$G$24,D4730),0))</f>
        <v>0</v>
      </c>
      <c r="F4730" s="29">
        <f ca="1">IF(E4730&gt;0,D4730*Calculator!$G$22/12,0)</f>
        <v>0</v>
      </c>
      <c r="G4730" s="29">
        <f ca="1">IF(E4730&gt;0,(IFERROR(-PMT(Calculator!$G$22/12,Calculator!$G$23*12,Calculator!$G$20),0))-F4730,0)</f>
        <v>0</v>
      </c>
      <c r="H4730" s="29">
        <f t="shared" ca="1" si="296"/>
        <v>0</v>
      </c>
      <c r="I4730" s="29">
        <f t="shared" ca="1" si="294"/>
        <v>0</v>
      </c>
      <c r="J4730" s="30">
        <f>Calculator!$G$40</f>
        <v>6.5000000000000002E-2</v>
      </c>
      <c r="K4730" s="29">
        <f ca="1">IF(C4730&gt;=Calculator!$G$27,IF(DAY($C4730)=1,Calculator!$G$34/2,IF(DAY($C4730)=15,Calculator!$G$34/2,0)),0)</f>
        <v>0</v>
      </c>
      <c r="L4730" s="29">
        <f ca="1">IF(DAY($C4730)=28,IF(H4730=0,0,Calculator!$G$35),0)</f>
        <v>0</v>
      </c>
      <c r="M4730" s="29">
        <f ca="1">IF(I4730&gt;0,IF(DAY($C4730)=1,SUM(INDIRECT("I"&amp;(ROW(C4729)-DAY(C4729))):I4729),0),0)</f>
        <v>0</v>
      </c>
      <c r="N4730" s="29">
        <f ca="1">IF(C4730&lt;Calculator!$G$27,0,IF(C4730=Calculator!$G$27,Calculator!$G$39,IF(H4730-K4730&lt;=0,IF(D4730&gt;Calculator!$G$39,IF(H4730-K4730+E4730+L4730+M4730+Calculator!$G$39&gt;Calculator!$G$39,Calculator!$G$39-(H4730+E4730+L4730+M4730-K4730),Calculator!$G$39),D4730),0)))</f>
        <v>0</v>
      </c>
    </row>
    <row r="4731" spans="1:14" ht="15.75" thickBot="1">
      <c r="A4731" s="33" t="str">
        <f ca="1">IF(C4731=Calculator!$H$27,"F",IF(Daily!D4731+Daily!H4731=0,IF(D4730+H4730&gt;0,"L",""),""))</f>
        <v/>
      </c>
      <c r="B4731" s="34">
        <v>4730</v>
      </c>
      <c r="C4731" s="19">
        <f t="shared" ca="1" si="293"/>
        <v>50660</v>
      </c>
      <c r="D4731" s="29">
        <f t="shared" ca="1" si="295"/>
        <v>0</v>
      </c>
      <c r="E4731" s="29">
        <f ca="1">IF(C4731&lt;Calculator!$D$26,0,IF(DAY($C4731)=1,IF(D4731-Calculator!$G$24&gt;0,Calculator!$G$24,D4731),0))</f>
        <v>0</v>
      </c>
      <c r="F4731" s="29">
        <f ca="1">IF(E4731&gt;0,D4731*Calculator!$G$22/12,0)</f>
        <v>0</v>
      </c>
      <c r="G4731" s="29">
        <f ca="1">IF(E4731&gt;0,(IFERROR(-PMT(Calculator!$G$22/12,Calculator!$G$23*12,Calculator!$G$20),0))-F4731,0)</f>
        <v>0</v>
      </c>
      <c r="H4731" s="29">
        <f t="shared" ca="1" si="296"/>
        <v>0</v>
      </c>
      <c r="I4731" s="29">
        <f t="shared" ca="1" si="294"/>
        <v>0</v>
      </c>
      <c r="J4731" s="30">
        <f>Calculator!$G$40</f>
        <v>6.5000000000000002E-2</v>
      </c>
      <c r="K4731" s="29">
        <f ca="1">IF(C4731&gt;=Calculator!$G$27,IF(DAY($C4731)=1,Calculator!$G$34/2,IF(DAY($C4731)=15,Calculator!$G$34/2,0)),0)</f>
        <v>0</v>
      </c>
      <c r="L4731" s="29">
        <f ca="1">IF(DAY($C4731)=28,IF(H4731=0,0,Calculator!$G$35),0)</f>
        <v>0</v>
      </c>
      <c r="M4731" s="29">
        <f ca="1">IF(I4731&gt;0,IF(DAY($C4731)=1,SUM(INDIRECT("I"&amp;(ROW(C4730)-DAY(C4730))):I4730),0),0)</f>
        <v>0</v>
      </c>
      <c r="N4731" s="29">
        <f ca="1">IF(C4731&lt;Calculator!$G$27,0,IF(C4731=Calculator!$G$27,Calculator!$G$39,IF(H4731-K4731&lt;=0,IF(D4731&gt;Calculator!$G$39,IF(H4731-K4731+E4731+L4731+M4731+Calculator!$G$39&gt;Calculator!$G$39,Calculator!$G$39-(H4731+E4731+L4731+M4731-K4731),Calculator!$G$39),D4731),0)))</f>
        <v>0</v>
      </c>
    </row>
    <row r="4732" spans="1:14" ht="15.75" thickBot="1">
      <c r="A4732" s="33" t="str">
        <f ca="1">IF(C4732=Calculator!$H$27,"F",IF(Daily!D4732+Daily!H4732=0,IF(D4731+H4731&gt;0,"L",""),""))</f>
        <v/>
      </c>
      <c r="B4732" s="34">
        <v>4731</v>
      </c>
      <c r="C4732" s="19">
        <f t="shared" ca="1" si="293"/>
        <v>50661</v>
      </c>
      <c r="D4732" s="29">
        <f t="shared" ca="1" si="295"/>
        <v>0</v>
      </c>
      <c r="E4732" s="29">
        <f ca="1">IF(C4732&lt;Calculator!$D$26,0,IF(DAY($C4732)=1,IF(D4732-Calculator!$G$24&gt;0,Calculator!$G$24,D4732),0))</f>
        <v>0</v>
      </c>
      <c r="F4732" s="29">
        <f ca="1">IF(E4732&gt;0,D4732*Calculator!$G$22/12,0)</f>
        <v>0</v>
      </c>
      <c r="G4732" s="29">
        <f ca="1">IF(E4732&gt;0,(IFERROR(-PMT(Calculator!$G$22/12,Calculator!$G$23*12,Calculator!$G$20),0))-F4732,0)</f>
        <v>0</v>
      </c>
      <c r="H4732" s="29">
        <f t="shared" ca="1" si="296"/>
        <v>0</v>
      </c>
      <c r="I4732" s="29">
        <f t="shared" ca="1" si="294"/>
        <v>0</v>
      </c>
      <c r="J4732" s="30">
        <f>Calculator!$G$40</f>
        <v>6.5000000000000002E-2</v>
      </c>
      <c r="K4732" s="29">
        <f ca="1">IF(C4732&gt;=Calculator!$G$27,IF(DAY($C4732)=1,Calculator!$G$34/2,IF(DAY($C4732)=15,Calculator!$G$34/2,0)),0)</f>
        <v>0</v>
      </c>
      <c r="L4732" s="29">
        <f ca="1">IF(DAY($C4732)=28,IF(H4732=0,0,Calculator!$G$35),0)</f>
        <v>0</v>
      </c>
      <c r="M4732" s="29">
        <f ca="1">IF(I4732&gt;0,IF(DAY($C4732)=1,SUM(INDIRECT("I"&amp;(ROW(C4731)-DAY(C4731))):I4731),0),0)</f>
        <v>0</v>
      </c>
      <c r="N4732" s="29">
        <f ca="1">IF(C4732&lt;Calculator!$G$27,0,IF(C4732=Calculator!$G$27,Calculator!$G$39,IF(H4732-K4732&lt;=0,IF(D4732&gt;Calculator!$G$39,IF(H4732-K4732+E4732+L4732+M4732+Calculator!$G$39&gt;Calculator!$G$39,Calculator!$G$39-(H4732+E4732+L4732+M4732-K4732),Calculator!$G$39),D4732),0)))</f>
        <v>0</v>
      </c>
    </row>
    <row r="4733" spans="1:14" ht="15.75" thickBot="1">
      <c r="A4733" s="33" t="str">
        <f ca="1">IF(C4733=Calculator!$H$27,"F",IF(Daily!D4733+Daily!H4733=0,IF(D4732+H4732&gt;0,"L",""),""))</f>
        <v/>
      </c>
      <c r="B4733" s="34">
        <v>4732</v>
      </c>
      <c r="C4733" s="19">
        <f t="shared" ca="1" si="293"/>
        <v>50662</v>
      </c>
      <c r="D4733" s="29">
        <f t="shared" ca="1" si="295"/>
        <v>0</v>
      </c>
      <c r="E4733" s="29">
        <f ca="1">IF(C4733&lt;Calculator!$D$26,0,IF(DAY($C4733)=1,IF(D4733-Calculator!$G$24&gt;0,Calculator!$G$24,D4733),0))</f>
        <v>0</v>
      </c>
      <c r="F4733" s="29">
        <f ca="1">IF(E4733&gt;0,D4733*Calculator!$G$22/12,0)</f>
        <v>0</v>
      </c>
      <c r="G4733" s="29">
        <f ca="1">IF(E4733&gt;0,(IFERROR(-PMT(Calculator!$G$22/12,Calculator!$G$23*12,Calculator!$G$20),0))-F4733,0)</f>
        <v>0</v>
      </c>
      <c r="H4733" s="29">
        <f t="shared" ca="1" si="296"/>
        <v>0</v>
      </c>
      <c r="I4733" s="29">
        <f t="shared" ca="1" si="294"/>
        <v>0</v>
      </c>
      <c r="J4733" s="30">
        <f>Calculator!$G$40</f>
        <v>6.5000000000000002E-2</v>
      </c>
      <c r="K4733" s="29">
        <f ca="1">IF(C4733&gt;=Calculator!$G$27,IF(DAY($C4733)=1,Calculator!$G$34/2,IF(DAY($C4733)=15,Calculator!$G$34/2,0)),0)</f>
        <v>0</v>
      </c>
      <c r="L4733" s="29">
        <f ca="1">IF(DAY($C4733)=28,IF(H4733=0,0,Calculator!$G$35),0)</f>
        <v>0</v>
      </c>
      <c r="M4733" s="29">
        <f ca="1">IF(I4733&gt;0,IF(DAY($C4733)=1,SUM(INDIRECT("I"&amp;(ROW(C4732)-DAY(C4732))):I4732),0),0)</f>
        <v>0</v>
      </c>
      <c r="N4733" s="29">
        <f ca="1">IF(C4733&lt;Calculator!$G$27,0,IF(C4733=Calculator!$G$27,Calculator!$G$39,IF(H4733-K4733&lt;=0,IF(D4733&gt;Calculator!$G$39,IF(H4733-K4733+E4733+L4733+M4733+Calculator!$G$39&gt;Calculator!$G$39,Calculator!$G$39-(H4733+E4733+L4733+M4733-K4733),Calculator!$G$39),D4733),0)))</f>
        <v>0</v>
      </c>
    </row>
    <row r="4734" spans="1:14" ht="15.75" thickBot="1">
      <c r="A4734" s="33" t="str">
        <f ca="1">IF(C4734=Calculator!$H$27,"F",IF(Daily!D4734+Daily!H4734=0,IF(D4733+H4733&gt;0,"L",""),""))</f>
        <v/>
      </c>
      <c r="B4734" s="34">
        <v>4733</v>
      </c>
      <c r="C4734" s="19">
        <f t="shared" ca="1" si="293"/>
        <v>50663</v>
      </c>
      <c r="D4734" s="29">
        <f t="shared" ca="1" si="295"/>
        <v>0</v>
      </c>
      <c r="E4734" s="29">
        <f ca="1">IF(C4734&lt;Calculator!$D$26,0,IF(DAY($C4734)=1,IF(D4734-Calculator!$G$24&gt;0,Calculator!$G$24,D4734),0))</f>
        <v>0</v>
      </c>
      <c r="F4734" s="29">
        <f ca="1">IF(E4734&gt;0,D4734*Calculator!$G$22/12,0)</f>
        <v>0</v>
      </c>
      <c r="G4734" s="29">
        <f ca="1">IF(E4734&gt;0,(IFERROR(-PMT(Calculator!$G$22/12,Calculator!$G$23*12,Calculator!$G$20),0))-F4734,0)</f>
        <v>0</v>
      </c>
      <c r="H4734" s="29">
        <f t="shared" ca="1" si="296"/>
        <v>0</v>
      </c>
      <c r="I4734" s="29">
        <f t="shared" ca="1" si="294"/>
        <v>0</v>
      </c>
      <c r="J4734" s="30">
        <f>Calculator!$G$40</f>
        <v>6.5000000000000002E-2</v>
      </c>
      <c r="K4734" s="29">
        <f ca="1">IF(C4734&gt;=Calculator!$G$27,IF(DAY($C4734)=1,Calculator!$G$34/2,IF(DAY($C4734)=15,Calculator!$G$34/2,0)),0)</f>
        <v>4500</v>
      </c>
      <c r="L4734" s="29">
        <f ca="1">IF(DAY($C4734)=28,IF(H4734=0,0,Calculator!$G$35),0)</f>
        <v>0</v>
      </c>
      <c r="M4734" s="29">
        <f ca="1">IF(I4734&gt;0,IF(DAY($C4734)=1,SUM(INDIRECT("I"&amp;(ROW(C4733)-DAY(C4733))):I4733),0),0)</f>
        <v>0</v>
      </c>
      <c r="N4734" s="29">
        <f ca="1">IF(C4734&lt;Calculator!$G$27,0,IF(C4734=Calculator!$G$27,Calculator!$G$39,IF(H4734-K4734&lt;=0,IF(D4734&gt;Calculator!$G$39,IF(H4734-K4734+E4734+L4734+M4734+Calculator!$G$39&gt;Calculator!$G$39,Calculator!$G$39-(H4734+E4734+L4734+M4734-K4734),Calculator!$G$39),D4734),0)))</f>
        <v>0</v>
      </c>
    </row>
    <row r="4735" spans="1:14" ht="15.75" thickBot="1">
      <c r="A4735" s="33" t="str">
        <f ca="1">IF(C4735=Calculator!$H$27,"F",IF(Daily!D4735+Daily!H4735=0,IF(D4734+H4734&gt;0,"L",""),""))</f>
        <v/>
      </c>
      <c r="B4735" s="34">
        <v>4734</v>
      </c>
      <c r="C4735" s="19">
        <f t="shared" ca="1" si="293"/>
        <v>50664</v>
      </c>
      <c r="D4735" s="29">
        <f t="shared" ca="1" si="295"/>
        <v>0</v>
      </c>
      <c r="E4735" s="29">
        <f ca="1">IF(C4735&lt;Calculator!$D$26,0,IF(DAY($C4735)=1,IF(D4735-Calculator!$G$24&gt;0,Calculator!$G$24,D4735),0))</f>
        <v>0</v>
      </c>
      <c r="F4735" s="29">
        <f ca="1">IF(E4735&gt;0,D4735*Calculator!$G$22/12,0)</f>
        <v>0</v>
      </c>
      <c r="G4735" s="29">
        <f ca="1">IF(E4735&gt;0,(IFERROR(-PMT(Calculator!$G$22/12,Calculator!$G$23*12,Calculator!$G$20),0))-F4735,0)</f>
        <v>0</v>
      </c>
      <c r="H4735" s="29">
        <f t="shared" ca="1" si="296"/>
        <v>0</v>
      </c>
      <c r="I4735" s="29">
        <f t="shared" ca="1" si="294"/>
        <v>0</v>
      </c>
      <c r="J4735" s="30">
        <f>Calculator!$G$40</f>
        <v>6.5000000000000002E-2</v>
      </c>
      <c r="K4735" s="29">
        <f ca="1">IF(C4735&gt;=Calculator!$G$27,IF(DAY($C4735)=1,Calculator!$G$34/2,IF(DAY($C4735)=15,Calculator!$G$34/2,0)),0)</f>
        <v>0</v>
      </c>
      <c r="L4735" s="29">
        <f ca="1">IF(DAY($C4735)=28,IF(H4735=0,0,Calculator!$G$35),0)</f>
        <v>0</v>
      </c>
      <c r="M4735" s="29">
        <f ca="1">IF(I4735&gt;0,IF(DAY($C4735)=1,SUM(INDIRECT("I"&amp;(ROW(C4734)-DAY(C4734))):I4734),0),0)</f>
        <v>0</v>
      </c>
      <c r="N4735" s="29">
        <f ca="1">IF(C4735&lt;Calculator!$G$27,0,IF(C4735=Calculator!$G$27,Calculator!$G$39,IF(H4735-K4735&lt;=0,IF(D4735&gt;Calculator!$G$39,IF(H4735-K4735+E4735+L4735+M4735+Calculator!$G$39&gt;Calculator!$G$39,Calculator!$G$39-(H4735+E4735+L4735+M4735-K4735),Calculator!$G$39),D4735),0)))</f>
        <v>0</v>
      </c>
    </row>
    <row r="4736" spans="1:14" ht="15.75" thickBot="1">
      <c r="A4736" s="33" t="str">
        <f ca="1">IF(C4736=Calculator!$H$27,"F",IF(Daily!D4736+Daily!H4736=0,IF(D4735+H4735&gt;0,"L",""),""))</f>
        <v/>
      </c>
      <c r="B4736" s="34">
        <v>4735</v>
      </c>
      <c r="C4736" s="19">
        <f t="shared" ca="1" si="293"/>
        <v>50665</v>
      </c>
      <c r="D4736" s="29">
        <f t="shared" ca="1" si="295"/>
        <v>0</v>
      </c>
      <c r="E4736" s="29">
        <f ca="1">IF(C4736&lt;Calculator!$D$26,0,IF(DAY($C4736)=1,IF(D4736-Calculator!$G$24&gt;0,Calculator!$G$24,D4736),0))</f>
        <v>0</v>
      </c>
      <c r="F4736" s="29">
        <f ca="1">IF(E4736&gt;0,D4736*Calculator!$G$22/12,0)</f>
        <v>0</v>
      </c>
      <c r="G4736" s="29">
        <f ca="1">IF(E4736&gt;0,(IFERROR(-PMT(Calculator!$G$22/12,Calculator!$G$23*12,Calculator!$G$20),0))-F4736,0)</f>
        <v>0</v>
      </c>
      <c r="H4736" s="29">
        <f t="shared" ca="1" si="296"/>
        <v>0</v>
      </c>
      <c r="I4736" s="29">
        <f t="shared" ca="1" si="294"/>
        <v>0</v>
      </c>
      <c r="J4736" s="30">
        <f>Calculator!$G$40</f>
        <v>6.5000000000000002E-2</v>
      </c>
      <c r="K4736" s="29">
        <f ca="1">IF(C4736&gt;=Calculator!$G$27,IF(DAY($C4736)=1,Calculator!$G$34/2,IF(DAY($C4736)=15,Calculator!$G$34/2,0)),0)</f>
        <v>0</v>
      </c>
      <c r="L4736" s="29">
        <f ca="1">IF(DAY($C4736)=28,IF(H4736=0,0,Calculator!$G$35),0)</f>
        <v>0</v>
      </c>
      <c r="M4736" s="29">
        <f ca="1">IF(I4736&gt;0,IF(DAY($C4736)=1,SUM(INDIRECT("I"&amp;(ROW(C4735)-DAY(C4735))):I4735),0),0)</f>
        <v>0</v>
      </c>
      <c r="N4736" s="29">
        <f ca="1">IF(C4736&lt;Calculator!$G$27,0,IF(C4736=Calculator!$G$27,Calculator!$G$39,IF(H4736-K4736&lt;=0,IF(D4736&gt;Calculator!$G$39,IF(H4736-K4736+E4736+L4736+M4736+Calculator!$G$39&gt;Calculator!$G$39,Calculator!$G$39-(H4736+E4736+L4736+M4736-K4736),Calculator!$G$39),D4736),0)))</f>
        <v>0</v>
      </c>
    </row>
    <row r="4737" spans="1:14" ht="15.75" thickBot="1">
      <c r="A4737" s="33" t="str">
        <f ca="1">IF(C4737=Calculator!$H$27,"F",IF(Daily!D4737+Daily!H4737=0,IF(D4736+H4736&gt;0,"L",""),""))</f>
        <v/>
      </c>
      <c r="B4737" s="34">
        <v>4736</v>
      </c>
      <c r="C4737" s="19">
        <f t="shared" ca="1" si="293"/>
        <v>50666</v>
      </c>
      <c r="D4737" s="29">
        <f t="shared" ca="1" si="295"/>
        <v>0</v>
      </c>
      <c r="E4737" s="29">
        <f ca="1">IF(C4737&lt;Calculator!$D$26,0,IF(DAY($C4737)=1,IF(D4737-Calculator!$G$24&gt;0,Calculator!$G$24,D4737),0))</f>
        <v>0</v>
      </c>
      <c r="F4737" s="29">
        <f ca="1">IF(E4737&gt;0,D4737*Calculator!$G$22/12,0)</f>
        <v>0</v>
      </c>
      <c r="G4737" s="29">
        <f ca="1">IF(E4737&gt;0,(IFERROR(-PMT(Calculator!$G$22/12,Calculator!$G$23*12,Calculator!$G$20),0))-F4737,0)</f>
        <v>0</v>
      </c>
      <c r="H4737" s="29">
        <f t="shared" ca="1" si="296"/>
        <v>0</v>
      </c>
      <c r="I4737" s="29">
        <f t="shared" ca="1" si="294"/>
        <v>0</v>
      </c>
      <c r="J4737" s="30">
        <f>Calculator!$G$40</f>
        <v>6.5000000000000002E-2</v>
      </c>
      <c r="K4737" s="29">
        <f ca="1">IF(C4737&gt;=Calculator!$G$27,IF(DAY($C4737)=1,Calculator!$G$34/2,IF(DAY($C4737)=15,Calculator!$G$34/2,0)),0)</f>
        <v>0</v>
      </c>
      <c r="L4737" s="29">
        <f ca="1">IF(DAY($C4737)=28,IF(H4737=0,0,Calculator!$G$35),0)</f>
        <v>0</v>
      </c>
      <c r="M4737" s="29">
        <f ca="1">IF(I4737&gt;0,IF(DAY($C4737)=1,SUM(INDIRECT("I"&amp;(ROW(C4736)-DAY(C4736))):I4736),0),0)</f>
        <v>0</v>
      </c>
      <c r="N4737" s="29">
        <f ca="1">IF(C4737&lt;Calculator!$G$27,0,IF(C4737=Calculator!$G$27,Calculator!$G$39,IF(H4737-K4737&lt;=0,IF(D4737&gt;Calculator!$G$39,IF(H4737-K4737+E4737+L4737+M4737+Calculator!$G$39&gt;Calculator!$G$39,Calculator!$G$39-(H4737+E4737+L4737+M4737-K4737),Calculator!$G$39),D4737),0)))</f>
        <v>0</v>
      </c>
    </row>
    <row r="4738" spans="1:14" ht="15.75" thickBot="1">
      <c r="A4738" s="33" t="str">
        <f ca="1">IF(C4738=Calculator!$H$27,"F",IF(Daily!D4738+Daily!H4738=0,IF(D4737+H4737&gt;0,"L",""),""))</f>
        <v/>
      </c>
      <c r="B4738" s="34">
        <v>4737</v>
      </c>
      <c r="C4738" s="19">
        <f t="shared" ca="1" si="293"/>
        <v>50667</v>
      </c>
      <c r="D4738" s="29">
        <f t="shared" ca="1" si="295"/>
        <v>0</v>
      </c>
      <c r="E4738" s="29">
        <f ca="1">IF(C4738&lt;Calculator!$D$26,0,IF(DAY($C4738)=1,IF(D4738-Calculator!$G$24&gt;0,Calculator!$G$24,D4738),0))</f>
        <v>0</v>
      </c>
      <c r="F4738" s="29">
        <f ca="1">IF(E4738&gt;0,D4738*Calculator!$G$22/12,0)</f>
        <v>0</v>
      </c>
      <c r="G4738" s="29">
        <f ca="1">IF(E4738&gt;0,(IFERROR(-PMT(Calculator!$G$22/12,Calculator!$G$23*12,Calculator!$G$20),0))-F4738,0)</f>
        <v>0</v>
      </c>
      <c r="H4738" s="29">
        <f t="shared" ca="1" si="296"/>
        <v>0</v>
      </c>
      <c r="I4738" s="29">
        <f t="shared" ca="1" si="294"/>
        <v>0</v>
      </c>
      <c r="J4738" s="30">
        <f>Calculator!$G$40</f>
        <v>6.5000000000000002E-2</v>
      </c>
      <c r="K4738" s="29">
        <f ca="1">IF(C4738&gt;=Calculator!$G$27,IF(DAY($C4738)=1,Calculator!$G$34/2,IF(DAY($C4738)=15,Calculator!$G$34/2,0)),0)</f>
        <v>0</v>
      </c>
      <c r="L4738" s="29">
        <f ca="1">IF(DAY($C4738)=28,IF(H4738=0,0,Calculator!$G$35),0)</f>
        <v>0</v>
      </c>
      <c r="M4738" s="29">
        <f ca="1">IF(I4738&gt;0,IF(DAY($C4738)=1,SUM(INDIRECT("I"&amp;(ROW(C4737)-DAY(C4737))):I4737),0),0)</f>
        <v>0</v>
      </c>
      <c r="N4738" s="29">
        <f ca="1">IF(C4738&lt;Calculator!$G$27,0,IF(C4738=Calculator!$G$27,Calculator!$G$39,IF(H4738-K4738&lt;=0,IF(D4738&gt;Calculator!$G$39,IF(H4738-K4738+E4738+L4738+M4738+Calculator!$G$39&gt;Calculator!$G$39,Calculator!$G$39-(H4738+E4738+L4738+M4738-K4738),Calculator!$G$39),D4738),0)))</f>
        <v>0</v>
      </c>
    </row>
    <row r="4739" spans="1:14" ht="15.75" thickBot="1">
      <c r="A4739" s="33" t="str">
        <f ca="1">IF(C4739=Calculator!$H$27,"F",IF(Daily!D4739+Daily!H4739=0,IF(D4738+H4738&gt;0,"L",""),""))</f>
        <v/>
      </c>
      <c r="B4739" s="34">
        <v>4738</v>
      </c>
      <c r="C4739" s="19">
        <f t="shared" ref="C4739:C4802" ca="1" si="297">C4738+1</f>
        <v>50668</v>
      </c>
      <c r="D4739" s="29">
        <f t="shared" ca="1" si="295"/>
        <v>0</v>
      </c>
      <c r="E4739" s="29">
        <f ca="1">IF(C4739&lt;Calculator!$D$26,0,IF(DAY($C4739)=1,IF(D4739-Calculator!$G$24&gt;0,Calculator!$G$24,D4739),0))</f>
        <v>0</v>
      </c>
      <c r="F4739" s="29">
        <f ca="1">IF(E4739&gt;0,D4739*Calculator!$G$22/12,0)</f>
        <v>0</v>
      </c>
      <c r="G4739" s="29">
        <f ca="1">IF(E4739&gt;0,(IFERROR(-PMT(Calculator!$G$22/12,Calculator!$G$23*12,Calculator!$G$20),0))-F4739,0)</f>
        <v>0</v>
      </c>
      <c r="H4739" s="29">
        <f t="shared" ca="1" si="296"/>
        <v>0</v>
      </c>
      <c r="I4739" s="29">
        <f t="shared" ref="I4739:I4802" ca="1" si="298">H4739*J4739/365</f>
        <v>0</v>
      </c>
      <c r="J4739" s="30">
        <f>Calculator!$G$40</f>
        <v>6.5000000000000002E-2</v>
      </c>
      <c r="K4739" s="29">
        <f ca="1">IF(C4739&gt;=Calculator!$G$27,IF(DAY($C4739)=1,Calculator!$G$34/2,IF(DAY($C4739)=15,Calculator!$G$34/2,0)),0)</f>
        <v>0</v>
      </c>
      <c r="L4739" s="29">
        <f ca="1">IF(DAY($C4739)=28,IF(H4739=0,0,Calculator!$G$35),0)</f>
        <v>0</v>
      </c>
      <c r="M4739" s="29">
        <f ca="1">IF(I4739&gt;0,IF(DAY($C4739)=1,SUM(INDIRECT("I"&amp;(ROW(C4738)-DAY(C4738))):I4738),0),0)</f>
        <v>0</v>
      </c>
      <c r="N4739" s="29">
        <f ca="1">IF(C4739&lt;Calculator!$G$27,0,IF(C4739=Calculator!$G$27,Calculator!$G$39,IF(H4739-K4739&lt;=0,IF(D4739&gt;Calculator!$G$39,IF(H4739-K4739+E4739+L4739+M4739+Calculator!$G$39&gt;Calculator!$G$39,Calculator!$G$39-(H4739+E4739+L4739+M4739-K4739),Calculator!$G$39),D4739),0)))</f>
        <v>0</v>
      </c>
    </row>
    <row r="4740" spans="1:14" ht="15.75" thickBot="1">
      <c r="A4740" s="33" t="str">
        <f ca="1">IF(C4740=Calculator!$H$27,"F",IF(Daily!D4740+Daily!H4740=0,IF(D4739+H4739&gt;0,"L",""),""))</f>
        <v/>
      </c>
      <c r="B4740" s="34">
        <v>4739</v>
      </c>
      <c r="C4740" s="19">
        <f t="shared" ca="1" si="297"/>
        <v>50669</v>
      </c>
      <c r="D4740" s="29">
        <f t="shared" ref="D4740:D4803" ca="1" si="299">IF(((D4739-G4739)-N4739)&lt;0,0,((D4739-G4739)-N4739))</f>
        <v>0</v>
      </c>
      <c r="E4740" s="29">
        <f ca="1">IF(C4740&lt;Calculator!$D$26,0,IF(DAY($C4740)=1,IF(D4740-Calculator!$G$24&gt;0,Calculator!$G$24,D4740),0))</f>
        <v>0</v>
      </c>
      <c r="F4740" s="29">
        <f ca="1">IF(E4740&gt;0,D4740*Calculator!$G$22/12,0)</f>
        <v>0</v>
      </c>
      <c r="G4740" s="29">
        <f ca="1">IF(E4740&gt;0,(IFERROR(-PMT(Calculator!$G$22/12,Calculator!$G$23*12,Calculator!$G$20),0))-F4740,0)</f>
        <v>0</v>
      </c>
      <c r="H4740" s="29">
        <f t="shared" ref="H4740:H4803" ca="1" si="300">IF((H4739-K4739+SUM(L4739:N4739)+E4739)&lt;0,0,(H4739-K4739+SUM(L4739:N4739)+E4739))</f>
        <v>0</v>
      </c>
      <c r="I4740" s="29">
        <f t="shared" ca="1" si="298"/>
        <v>0</v>
      </c>
      <c r="J4740" s="30">
        <f>Calculator!$G$40</f>
        <v>6.5000000000000002E-2</v>
      </c>
      <c r="K4740" s="29">
        <f ca="1">IF(C4740&gt;=Calculator!$G$27,IF(DAY($C4740)=1,Calculator!$G$34/2,IF(DAY($C4740)=15,Calculator!$G$34/2,0)),0)</f>
        <v>0</v>
      </c>
      <c r="L4740" s="29">
        <f ca="1">IF(DAY($C4740)=28,IF(H4740=0,0,Calculator!$G$35),0)</f>
        <v>0</v>
      </c>
      <c r="M4740" s="29">
        <f ca="1">IF(I4740&gt;0,IF(DAY($C4740)=1,SUM(INDIRECT("I"&amp;(ROW(C4739)-DAY(C4739))):I4739),0),0)</f>
        <v>0</v>
      </c>
      <c r="N4740" s="29">
        <f ca="1">IF(C4740&lt;Calculator!$G$27,0,IF(C4740=Calculator!$G$27,Calculator!$G$39,IF(H4740-K4740&lt;=0,IF(D4740&gt;Calculator!$G$39,IF(H4740-K4740+E4740+L4740+M4740+Calculator!$G$39&gt;Calculator!$G$39,Calculator!$G$39-(H4740+E4740+L4740+M4740-K4740),Calculator!$G$39),D4740),0)))</f>
        <v>0</v>
      </c>
    </row>
    <row r="4741" spans="1:14" ht="15.75" thickBot="1">
      <c r="A4741" s="33" t="str">
        <f ca="1">IF(C4741=Calculator!$H$27,"F",IF(Daily!D4741+Daily!H4741=0,IF(D4740+H4740&gt;0,"L",""),""))</f>
        <v/>
      </c>
      <c r="B4741" s="34">
        <v>4740</v>
      </c>
      <c r="C4741" s="19">
        <f t="shared" ca="1" si="297"/>
        <v>50670</v>
      </c>
      <c r="D4741" s="29">
        <f t="shared" ca="1" si="299"/>
        <v>0</v>
      </c>
      <c r="E4741" s="29">
        <f ca="1">IF(C4741&lt;Calculator!$D$26,0,IF(DAY($C4741)=1,IF(D4741-Calculator!$G$24&gt;0,Calculator!$G$24,D4741),0))</f>
        <v>0</v>
      </c>
      <c r="F4741" s="29">
        <f ca="1">IF(E4741&gt;0,D4741*Calculator!$G$22/12,0)</f>
        <v>0</v>
      </c>
      <c r="G4741" s="29">
        <f ca="1">IF(E4741&gt;0,(IFERROR(-PMT(Calculator!$G$22/12,Calculator!$G$23*12,Calculator!$G$20),0))-F4741,0)</f>
        <v>0</v>
      </c>
      <c r="H4741" s="29">
        <f t="shared" ca="1" si="300"/>
        <v>0</v>
      </c>
      <c r="I4741" s="29">
        <f t="shared" ca="1" si="298"/>
        <v>0</v>
      </c>
      <c r="J4741" s="30">
        <f>Calculator!$G$40</f>
        <v>6.5000000000000002E-2</v>
      </c>
      <c r="K4741" s="29">
        <f ca="1">IF(C4741&gt;=Calculator!$G$27,IF(DAY($C4741)=1,Calculator!$G$34/2,IF(DAY($C4741)=15,Calculator!$G$34/2,0)),0)</f>
        <v>0</v>
      </c>
      <c r="L4741" s="29">
        <f ca="1">IF(DAY($C4741)=28,IF(H4741=0,0,Calculator!$G$35),0)</f>
        <v>0</v>
      </c>
      <c r="M4741" s="29">
        <f ca="1">IF(I4741&gt;0,IF(DAY($C4741)=1,SUM(INDIRECT("I"&amp;(ROW(C4740)-DAY(C4740))):I4740),0),0)</f>
        <v>0</v>
      </c>
      <c r="N4741" s="29">
        <f ca="1">IF(C4741&lt;Calculator!$G$27,0,IF(C4741=Calculator!$G$27,Calculator!$G$39,IF(H4741-K4741&lt;=0,IF(D4741&gt;Calculator!$G$39,IF(H4741-K4741+E4741+L4741+M4741+Calculator!$G$39&gt;Calculator!$G$39,Calculator!$G$39-(H4741+E4741+L4741+M4741-K4741),Calculator!$G$39),D4741),0)))</f>
        <v>0</v>
      </c>
    </row>
    <row r="4742" spans="1:14" ht="15.75" thickBot="1">
      <c r="A4742" s="33" t="str">
        <f ca="1">IF(C4742=Calculator!$H$27,"F",IF(Daily!D4742+Daily!H4742=0,IF(D4741+H4741&gt;0,"L",""),""))</f>
        <v/>
      </c>
      <c r="B4742" s="34">
        <v>4741</v>
      </c>
      <c r="C4742" s="19">
        <f t="shared" ca="1" si="297"/>
        <v>50671</v>
      </c>
      <c r="D4742" s="29">
        <f t="shared" ca="1" si="299"/>
        <v>0</v>
      </c>
      <c r="E4742" s="29">
        <f ca="1">IF(C4742&lt;Calculator!$D$26,0,IF(DAY($C4742)=1,IF(D4742-Calculator!$G$24&gt;0,Calculator!$G$24,D4742),0))</f>
        <v>0</v>
      </c>
      <c r="F4742" s="29">
        <f ca="1">IF(E4742&gt;0,D4742*Calculator!$G$22/12,0)</f>
        <v>0</v>
      </c>
      <c r="G4742" s="29">
        <f ca="1">IF(E4742&gt;0,(IFERROR(-PMT(Calculator!$G$22/12,Calculator!$G$23*12,Calculator!$G$20),0))-F4742,0)</f>
        <v>0</v>
      </c>
      <c r="H4742" s="29">
        <f t="shared" ca="1" si="300"/>
        <v>0</v>
      </c>
      <c r="I4742" s="29">
        <f t="shared" ca="1" si="298"/>
        <v>0</v>
      </c>
      <c r="J4742" s="30">
        <f>Calculator!$G$40</f>
        <v>6.5000000000000002E-2</v>
      </c>
      <c r="K4742" s="29">
        <f ca="1">IF(C4742&gt;=Calculator!$G$27,IF(DAY($C4742)=1,Calculator!$G$34/2,IF(DAY($C4742)=15,Calculator!$G$34/2,0)),0)</f>
        <v>0</v>
      </c>
      <c r="L4742" s="29">
        <f ca="1">IF(DAY($C4742)=28,IF(H4742=0,0,Calculator!$G$35),0)</f>
        <v>0</v>
      </c>
      <c r="M4742" s="29">
        <f ca="1">IF(I4742&gt;0,IF(DAY($C4742)=1,SUM(INDIRECT("I"&amp;(ROW(C4741)-DAY(C4741))):I4741),0),0)</f>
        <v>0</v>
      </c>
      <c r="N4742" s="29">
        <f ca="1">IF(C4742&lt;Calculator!$G$27,0,IF(C4742=Calculator!$G$27,Calculator!$G$39,IF(H4742-K4742&lt;=0,IF(D4742&gt;Calculator!$G$39,IF(H4742-K4742+E4742+L4742+M4742+Calculator!$G$39&gt;Calculator!$G$39,Calculator!$G$39-(H4742+E4742+L4742+M4742-K4742),Calculator!$G$39),D4742),0)))</f>
        <v>0</v>
      </c>
    </row>
    <row r="4743" spans="1:14" ht="15.75" thickBot="1">
      <c r="A4743" s="33" t="str">
        <f ca="1">IF(C4743=Calculator!$H$27,"F",IF(Daily!D4743+Daily!H4743=0,IF(D4742+H4742&gt;0,"L",""),""))</f>
        <v/>
      </c>
      <c r="B4743" s="34">
        <v>4742</v>
      </c>
      <c r="C4743" s="19">
        <f t="shared" ca="1" si="297"/>
        <v>50672</v>
      </c>
      <c r="D4743" s="29">
        <f t="shared" ca="1" si="299"/>
        <v>0</v>
      </c>
      <c r="E4743" s="29">
        <f ca="1">IF(C4743&lt;Calculator!$D$26,0,IF(DAY($C4743)=1,IF(D4743-Calculator!$G$24&gt;0,Calculator!$G$24,D4743),0))</f>
        <v>0</v>
      </c>
      <c r="F4743" s="29">
        <f ca="1">IF(E4743&gt;0,D4743*Calculator!$G$22/12,0)</f>
        <v>0</v>
      </c>
      <c r="G4743" s="29">
        <f ca="1">IF(E4743&gt;0,(IFERROR(-PMT(Calculator!$G$22/12,Calculator!$G$23*12,Calculator!$G$20),0))-F4743,0)</f>
        <v>0</v>
      </c>
      <c r="H4743" s="29">
        <f t="shared" ca="1" si="300"/>
        <v>0</v>
      </c>
      <c r="I4743" s="29">
        <f t="shared" ca="1" si="298"/>
        <v>0</v>
      </c>
      <c r="J4743" s="30">
        <f>Calculator!$G$40</f>
        <v>6.5000000000000002E-2</v>
      </c>
      <c r="K4743" s="29">
        <f ca="1">IF(C4743&gt;=Calculator!$G$27,IF(DAY($C4743)=1,Calculator!$G$34/2,IF(DAY($C4743)=15,Calculator!$G$34/2,0)),0)</f>
        <v>0</v>
      </c>
      <c r="L4743" s="29">
        <f ca="1">IF(DAY($C4743)=28,IF(H4743=0,0,Calculator!$G$35),0)</f>
        <v>0</v>
      </c>
      <c r="M4743" s="29">
        <f ca="1">IF(I4743&gt;0,IF(DAY($C4743)=1,SUM(INDIRECT("I"&amp;(ROW(C4742)-DAY(C4742))):I4742),0),0)</f>
        <v>0</v>
      </c>
      <c r="N4743" s="29">
        <f ca="1">IF(C4743&lt;Calculator!$G$27,0,IF(C4743=Calculator!$G$27,Calculator!$G$39,IF(H4743-K4743&lt;=0,IF(D4743&gt;Calculator!$G$39,IF(H4743-K4743+E4743+L4743+M4743+Calculator!$G$39&gt;Calculator!$G$39,Calculator!$G$39-(H4743+E4743+L4743+M4743-K4743),Calculator!$G$39),D4743),0)))</f>
        <v>0</v>
      </c>
    </row>
    <row r="4744" spans="1:14" ht="15.75" thickBot="1">
      <c r="A4744" s="33" t="str">
        <f ca="1">IF(C4744=Calculator!$H$27,"F",IF(Daily!D4744+Daily!H4744=0,IF(D4743+H4743&gt;0,"L",""),""))</f>
        <v/>
      </c>
      <c r="B4744" s="34">
        <v>4743</v>
      </c>
      <c r="C4744" s="19">
        <f t="shared" ca="1" si="297"/>
        <v>50673</v>
      </c>
      <c r="D4744" s="29">
        <f t="shared" ca="1" si="299"/>
        <v>0</v>
      </c>
      <c r="E4744" s="29">
        <f ca="1">IF(C4744&lt;Calculator!$D$26,0,IF(DAY($C4744)=1,IF(D4744-Calculator!$G$24&gt;0,Calculator!$G$24,D4744),0))</f>
        <v>0</v>
      </c>
      <c r="F4744" s="29">
        <f ca="1">IF(E4744&gt;0,D4744*Calculator!$G$22/12,0)</f>
        <v>0</v>
      </c>
      <c r="G4744" s="29">
        <f ca="1">IF(E4744&gt;0,(IFERROR(-PMT(Calculator!$G$22/12,Calculator!$G$23*12,Calculator!$G$20),0))-F4744,0)</f>
        <v>0</v>
      </c>
      <c r="H4744" s="29">
        <f t="shared" ca="1" si="300"/>
        <v>0</v>
      </c>
      <c r="I4744" s="29">
        <f t="shared" ca="1" si="298"/>
        <v>0</v>
      </c>
      <c r="J4744" s="30">
        <f>Calculator!$G$40</f>
        <v>6.5000000000000002E-2</v>
      </c>
      <c r="K4744" s="29">
        <f ca="1">IF(C4744&gt;=Calculator!$G$27,IF(DAY($C4744)=1,Calculator!$G$34/2,IF(DAY($C4744)=15,Calculator!$G$34/2,0)),0)</f>
        <v>0</v>
      </c>
      <c r="L4744" s="29">
        <f ca="1">IF(DAY($C4744)=28,IF(H4744=0,0,Calculator!$G$35),0)</f>
        <v>0</v>
      </c>
      <c r="M4744" s="29">
        <f ca="1">IF(I4744&gt;0,IF(DAY($C4744)=1,SUM(INDIRECT("I"&amp;(ROW(C4743)-DAY(C4743))):I4743),0),0)</f>
        <v>0</v>
      </c>
      <c r="N4744" s="29">
        <f ca="1">IF(C4744&lt;Calculator!$G$27,0,IF(C4744=Calculator!$G$27,Calculator!$G$39,IF(H4744-K4744&lt;=0,IF(D4744&gt;Calculator!$G$39,IF(H4744-K4744+E4744+L4744+M4744+Calculator!$G$39&gt;Calculator!$G$39,Calculator!$G$39-(H4744+E4744+L4744+M4744-K4744),Calculator!$G$39),D4744),0)))</f>
        <v>0</v>
      </c>
    </row>
    <row r="4745" spans="1:14" ht="15.75" thickBot="1">
      <c r="A4745" s="33" t="str">
        <f ca="1">IF(C4745=Calculator!$H$27,"F",IF(Daily!D4745+Daily!H4745=0,IF(D4744+H4744&gt;0,"L",""),""))</f>
        <v/>
      </c>
      <c r="B4745" s="34">
        <v>4744</v>
      </c>
      <c r="C4745" s="19">
        <f t="shared" ca="1" si="297"/>
        <v>50674</v>
      </c>
      <c r="D4745" s="29">
        <f t="shared" ca="1" si="299"/>
        <v>0</v>
      </c>
      <c r="E4745" s="29">
        <f ca="1">IF(C4745&lt;Calculator!$D$26,0,IF(DAY($C4745)=1,IF(D4745-Calculator!$G$24&gt;0,Calculator!$G$24,D4745),0))</f>
        <v>0</v>
      </c>
      <c r="F4745" s="29">
        <f ca="1">IF(E4745&gt;0,D4745*Calculator!$G$22/12,0)</f>
        <v>0</v>
      </c>
      <c r="G4745" s="29">
        <f ca="1">IF(E4745&gt;0,(IFERROR(-PMT(Calculator!$G$22/12,Calculator!$G$23*12,Calculator!$G$20),0))-F4745,0)</f>
        <v>0</v>
      </c>
      <c r="H4745" s="29">
        <f t="shared" ca="1" si="300"/>
        <v>0</v>
      </c>
      <c r="I4745" s="29">
        <f t="shared" ca="1" si="298"/>
        <v>0</v>
      </c>
      <c r="J4745" s="30">
        <f>Calculator!$G$40</f>
        <v>6.5000000000000002E-2</v>
      </c>
      <c r="K4745" s="29">
        <f ca="1">IF(C4745&gt;=Calculator!$G$27,IF(DAY($C4745)=1,Calculator!$G$34/2,IF(DAY($C4745)=15,Calculator!$G$34/2,0)),0)</f>
        <v>0</v>
      </c>
      <c r="L4745" s="29">
        <f ca="1">IF(DAY($C4745)=28,IF(H4745=0,0,Calculator!$G$35),0)</f>
        <v>0</v>
      </c>
      <c r="M4745" s="29">
        <f ca="1">IF(I4745&gt;0,IF(DAY($C4745)=1,SUM(INDIRECT("I"&amp;(ROW(C4744)-DAY(C4744))):I4744),0),0)</f>
        <v>0</v>
      </c>
      <c r="N4745" s="29">
        <f ca="1">IF(C4745&lt;Calculator!$G$27,0,IF(C4745=Calculator!$G$27,Calculator!$G$39,IF(H4745-K4745&lt;=0,IF(D4745&gt;Calculator!$G$39,IF(H4745-K4745+E4745+L4745+M4745+Calculator!$G$39&gt;Calculator!$G$39,Calculator!$G$39-(H4745+E4745+L4745+M4745-K4745),Calculator!$G$39),D4745),0)))</f>
        <v>0</v>
      </c>
    </row>
    <row r="4746" spans="1:14" ht="15.75" thickBot="1">
      <c r="A4746" s="33" t="str">
        <f ca="1">IF(C4746=Calculator!$H$27,"F",IF(Daily!D4746+Daily!H4746=0,IF(D4745+H4745&gt;0,"L",""),""))</f>
        <v/>
      </c>
      <c r="B4746" s="34">
        <v>4745</v>
      </c>
      <c r="C4746" s="19">
        <f t="shared" ca="1" si="297"/>
        <v>50675</v>
      </c>
      <c r="D4746" s="29">
        <f t="shared" ca="1" si="299"/>
        <v>0</v>
      </c>
      <c r="E4746" s="29">
        <f ca="1">IF(C4746&lt;Calculator!$D$26,0,IF(DAY($C4746)=1,IF(D4746-Calculator!$G$24&gt;0,Calculator!$G$24,D4746),0))</f>
        <v>0</v>
      </c>
      <c r="F4746" s="29">
        <f ca="1">IF(E4746&gt;0,D4746*Calculator!$G$22/12,0)</f>
        <v>0</v>
      </c>
      <c r="G4746" s="29">
        <f ca="1">IF(E4746&gt;0,(IFERROR(-PMT(Calculator!$G$22/12,Calculator!$G$23*12,Calculator!$G$20),0))-F4746,0)</f>
        <v>0</v>
      </c>
      <c r="H4746" s="29">
        <f t="shared" ca="1" si="300"/>
        <v>0</v>
      </c>
      <c r="I4746" s="29">
        <f t="shared" ca="1" si="298"/>
        <v>0</v>
      </c>
      <c r="J4746" s="30">
        <f>Calculator!$G$40</f>
        <v>6.5000000000000002E-2</v>
      </c>
      <c r="K4746" s="29">
        <f ca="1">IF(C4746&gt;=Calculator!$G$27,IF(DAY($C4746)=1,Calculator!$G$34/2,IF(DAY($C4746)=15,Calculator!$G$34/2,0)),0)</f>
        <v>0</v>
      </c>
      <c r="L4746" s="29">
        <f ca="1">IF(DAY($C4746)=28,IF(H4746=0,0,Calculator!$G$35),0)</f>
        <v>0</v>
      </c>
      <c r="M4746" s="29">
        <f ca="1">IF(I4746&gt;0,IF(DAY($C4746)=1,SUM(INDIRECT("I"&amp;(ROW(C4745)-DAY(C4745))):I4745),0),0)</f>
        <v>0</v>
      </c>
      <c r="N4746" s="29">
        <f ca="1">IF(C4746&lt;Calculator!$G$27,0,IF(C4746=Calculator!$G$27,Calculator!$G$39,IF(H4746-K4746&lt;=0,IF(D4746&gt;Calculator!$G$39,IF(H4746-K4746+E4746+L4746+M4746+Calculator!$G$39&gt;Calculator!$G$39,Calculator!$G$39-(H4746+E4746+L4746+M4746-K4746),Calculator!$G$39),D4746),0)))</f>
        <v>0</v>
      </c>
    </row>
    <row r="4747" spans="1:14" ht="15.75" thickBot="1">
      <c r="A4747" s="33" t="str">
        <f ca="1">IF(C4747=Calculator!$H$27,"F",IF(Daily!D4747+Daily!H4747=0,IF(D4746+H4746&gt;0,"L",""),""))</f>
        <v/>
      </c>
      <c r="B4747" s="34">
        <v>4746</v>
      </c>
      <c r="C4747" s="19">
        <f t="shared" ca="1" si="297"/>
        <v>50676</v>
      </c>
      <c r="D4747" s="29">
        <f t="shared" ca="1" si="299"/>
        <v>0</v>
      </c>
      <c r="E4747" s="29">
        <f ca="1">IF(C4747&lt;Calculator!$D$26,0,IF(DAY($C4747)=1,IF(D4747-Calculator!$G$24&gt;0,Calculator!$G$24,D4747),0))</f>
        <v>0</v>
      </c>
      <c r="F4747" s="29">
        <f ca="1">IF(E4747&gt;0,D4747*Calculator!$G$22/12,0)</f>
        <v>0</v>
      </c>
      <c r="G4747" s="29">
        <f ca="1">IF(E4747&gt;0,(IFERROR(-PMT(Calculator!$G$22/12,Calculator!$G$23*12,Calculator!$G$20),0))-F4747,0)</f>
        <v>0</v>
      </c>
      <c r="H4747" s="29">
        <f t="shared" ca="1" si="300"/>
        <v>0</v>
      </c>
      <c r="I4747" s="29">
        <f t="shared" ca="1" si="298"/>
        <v>0</v>
      </c>
      <c r="J4747" s="30">
        <f>Calculator!$G$40</f>
        <v>6.5000000000000002E-2</v>
      </c>
      <c r="K4747" s="29">
        <f ca="1">IF(C4747&gt;=Calculator!$G$27,IF(DAY($C4747)=1,Calculator!$G$34/2,IF(DAY($C4747)=15,Calculator!$G$34/2,0)),0)</f>
        <v>0</v>
      </c>
      <c r="L4747" s="29">
        <f ca="1">IF(DAY($C4747)=28,IF(H4747=0,0,Calculator!$G$35),0)</f>
        <v>0</v>
      </c>
      <c r="M4747" s="29">
        <f ca="1">IF(I4747&gt;0,IF(DAY($C4747)=1,SUM(INDIRECT("I"&amp;(ROW(C4746)-DAY(C4746))):I4746),0),0)</f>
        <v>0</v>
      </c>
      <c r="N4747" s="29">
        <f ca="1">IF(C4747&lt;Calculator!$G$27,0,IF(C4747=Calculator!$G$27,Calculator!$G$39,IF(H4747-K4747&lt;=0,IF(D4747&gt;Calculator!$G$39,IF(H4747-K4747+E4747+L4747+M4747+Calculator!$G$39&gt;Calculator!$G$39,Calculator!$G$39-(H4747+E4747+L4747+M4747-K4747),Calculator!$G$39),D4747),0)))</f>
        <v>0</v>
      </c>
    </row>
    <row r="4748" spans="1:14" ht="15.75" thickBot="1">
      <c r="A4748" s="33" t="str">
        <f ca="1">IF(C4748=Calculator!$H$27,"F",IF(Daily!D4748+Daily!H4748=0,IF(D4747+H4747&gt;0,"L",""),""))</f>
        <v/>
      </c>
      <c r="B4748" s="34">
        <v>4747</v>
      </c>
      <c r="C4748" s="19">
        <f t="shared" ca="1" si="297"/>
        <v>50677</v>
      </c>
      <c r="D4748" s="29">
        <f t="shared" ca="1" si="299"/>
        <v>0</v>
      </c>
      <c r="E4748" s="29">
        <f ca="1">IF(C4748&lt;Calculator!$D$26,0,IF(DAY($C4748)=1,IF(D4748-Calculator!$G$24&gt;0,Calculator!$G$24,D4748),0))</f>
        <v>0</v>
      </c>
      <c r="F4748" s="29">
        <f ca="1">IF(E4748&gt;0,D4748*Calculator!$G$22/12,0)</f>
        <v>0</v>
      </c>
      <c r="G4748" s="29">
        <f ca="1">IF(E4748&gt;0,(IFERROR(-PMT(Calculator!$G$22/12,Calculator!$G$23*12,Calculator!$G$20),0))-F4748,0)</f>
        <v>0</v>
      </c>
      <c r="H4748" s="29">
        <f t="shared" ca="1" si="300"/>
        <v>0</v>
      </c>
      <c r="I4748" s="29">
        <f t="shared" ca="1" si="298"/>
        <v>0</v>
      </c>
      <c r="J4748" s="30">
        <f>Calculator!$G$40</f>
        <v>6.5000000000000002E-2</v>
      </c>
      <c r="K4748" s="29">
        <f ca="1">IF(C4748&gt;=Calculator!$G$27,IF(DAY($C4748)=1,Calculator!$G$34/2,IF(DAY($C4748)=15,Calculator!$G$34/2,0)),0)</f>
        <v>0</v>
      </c>
      <c r="L4748" s="29">
        <f ca="1">IF(DAY($C4748)=28,IF(H4748=0,0,Calculator!$G$35),0)</f>
        <v>0</v>
      </c>
      <c r="M4748" s="29">
        <f ca="1">IF(I4748&gt;0,IF(DAY($C4748)=1,SUM(INDIRECT("I"&amp;(ROW(C4747)-DAY(C4747))):I4747),0),0)</f>
        <v>0</v>
      </c>
      <c r="N4748" s="29">
        <f ca="1">IF(C4748&lt;Calculator!$G$27,0,IF(C4748=Calculator!$G$27,Calculator!$G$39,IF(H4748-K4748&lt;=0,IF(D4748&gt;Calculator!$G$39,IF(H4748-K4748+E4748+L4748+M4748+Calculator!$G$39&gt;Calculator!$G$39,Calculator!$G$39-(H4748+E4748+L4748+M4748-K4748),Calculator!$G$39),D4748),0)))</f>
        <v>0</v>
      </c>
    </row>
    <row r="4749" spans="1:14" ht="15.75" thickBot="1">
      <c r="A4749" s="33" t="str">
        <f ca="1">IF(C4749=Calculator!$H$27,"F",IF(Daily!D4749+Daily!H4749=0,IF(D4748+H4748&gt;0,"L",""),""))</f>
        <v/>
      </c>
      <c r="B4749" s="34">
        <v>4748</v>
      </c>
      <c r="C4749" s="19">
        <f t="shared" ca="1" si="297"/>
        <v>50678</v>
      </c>
      <c r="D4749" s="29">
        <f t="shared" ca="1" si="299"/>
        <v>0</v>
      </c>
      <c r="E4749" s="29">
        <f ca="1">IF(C4749&lt;Calculator!$D$26,0,IF(DAY($C4749)=1,IF(D4749-Calculator!$G$24&gt;0,Calculator!$G$24,D4749),0))</f>
        <v>0</v>
      </c>
      <c r="F4749" s="29">
        <f ca="1">IF(E4749&gt;0,D4749*Calculator!$G$22/12,0)</f>
        <v>0</v>
      </c>
      <c r="G4749" s="29">
        <f ca="1">IF(E4749&gt;0,(IFERROR(-PMT(Calculator!$G$22/12,Calculator!$G$23*12,Calculator!$G$20),0))-F4749,0)</f>
        <v>0</v>
      </c>
      <c r="H4749" s="29">
        <f t="shared" ca="1" si="300"/>
        <v>0</v>
      </c>
      <c r="I4749" s="29">
        <f t="shared" ca="1" si="298"/>
        <v>0</v>
      </c>
      <c r="J4749" s="30">
        <f>Calculator!$G$40</f>
        <v>6.5000000000000002E-2</v>
      </c>
      <c r="K4749" s="29">
        <f ca="1">IF(C4749&gt;=Calculator!$G$27,IF(DAY($C4749)=1,Calculator!$G$34/2,IF(DAY($C4749)=15,Calculator!$G$34/2,0)),0)</f>
        <v>0</v>
      </c>
      <c r="L4749" s="29">
        <f ca="1">IF(DAY($C4749)=28,IF(H4749=0,0,Calculator!$G$35),0)</f>
        <v>0</v>
      </c>
      <c r="M4749" s="29">
        <f ca="1">IF(I4749&gt;0,IF(DAY($C4749)=1,SUM(INDIRECT("I"&amp;(ROW(C4748)-DAY(C4748))):I4748),0),0)</f>
        <v>0</v>
      </c>
      <c r="N4749" s="29">
        <f ca="1">IF(C4749&lt;Calculator!$G$27,0,IF(C4749=Calculator!$G$27,Calculator!$G$39,IF(H4749-K4749&lt;=0,IF(D4749&gt;Calculator!$G$39,IF(H4749-K4749+E4749+L4749+M4749+Calculator!$G$39&gt;Calculator!$G$39,Calculator!$G$39-(H4749+E4749+L4749+M4749-K4749),Calculator!$G$39),D4749),0)))</f>
        <v>0</v>
      </c>
    </row>
    <row r="4750" spans="1:14" ht="15.75" thickBot="1">
      <c r="A4750" s="33" t="str">
        <f ca="1">IF(C4750=Calculator!$H$27,"F",IF(Daily!D4750+Daily!H4750=0,IF(D4749+H4749&gt;0,"L",""),""))</f>
        <v/>
      </c>
      <c r="B4750" s="34">
        <v>4749</v>
      </c>
      <c r="C4750" s="19">
        <f t="shared" ca="1" si="297"/>
        <v>50679</v>
      </c>
      <c r="D4750" s="29">
        <f t="shared" ca="1" si="299"/>
        <v>0</v>
      </c>
      <c r="E4750" s="29">
        <f ca="1">IF(C4750&lt;Calculator!$D$26,0,IF(DAY($C4750)=1,IF(D4750-Calculator!$G$24&gt;0,Calculator!$G$24,D4750),0))</f>
        <v>0</v>
      </c>
      <c r="F4750" s="29">
        <f ca="1">IF(E4750&gt;0,D4750*Calculator!$G$22/12,0)</f>
        <v>0</v>
      </c>
      <c r="G4750" s="29">
        <f ca="1">IF(E4750&gt;0,(IFERROR(-PMT(Calculator!$G$22/12,Calculator!$G$23*12,Calculator!$G$20),0))-F4750,0)</f>
        <v>0</v>
      </c>
      <c r="H4750" s="29">
        <f t="shared" ca="1" si="300"/>
        <v>0</v>
      </c>
      <c r="I4750" s="29">
        <f t="shared" ca="1" si="298"/>
        <v>0</v>
      </c>
      <c r="J4750" s="30">
        <f>Calculator!$G$40</f>
        <v>6.5000000000000002E-2</v>
      </c>
      <c r="K4750" s="29">
        <f ca="1">IF(C4750&gt;=Calculator!$G$27,IF(DAY($C4750)=1,Calculator!$G$34/2,IF(DAY($C4750)=15,Calculator!$G$34/2,0)),0)</f>
        <v>4500</v>
      </c>
      <c r="L4750" s="29">
        <f ca="1">IF(DAY($C4750)=28,IF(H4750=0,0,Calculator!$G$35),0)</f>
        <v>0</v>
      </c>
      <c r="M4750" s="29">
        <f ca="1">IF(I4750&gt;0,IF(DAY($C4750)=1,SUM(INDIRECT("I"&amp;(ROW(C4749)-DAY(C4749))):I4749),0),0)</f>
        <v>0</v>
      </c>
      <c r="N4750" s="29">
        <f ca="1">IF(C4750&lt;Calculator!$G$27,0,IF(C4750=Calculator!$G$27,Calculator!$G$39,IF(H4750-K4750&lt;=0,IF(D4750&gt;Calculator!$G$39,IF(H4750-K4750+E4750+L4750+M4750+Calculator!$G$39&gt;Calculator!$G$39,Calculator!$G$39-(H4750+E4750+L4750+M4750-K4750),Calculator!$G$39),D4750),0)))</f>
        <v>0</v>
      </c>
    </row>
    <row r="4751" spans="1:14" ht="15.75" thickBot="1">
      <c r="A4751" s="33" t="str">
        <f ca="1">IF(C4751=Calculator!$H$27,"F",IF(Daily!D4751+Daily!H4751=0,IF(D4750+H4750&gt;0,"L",""),""))</f>
        <v/>
      </c>
      <c r="B4751" s="34">
        <v>4750</v>
      </c>
      <c r="C4751" s="19">
        <f t="shared" ca="1" si="297"/>
        <v>50680</v>
      </c>
      <c r="D4751" s="29">
        <f t="shared" ca="1" si="299"/>
        <v>0</v>
      </c>
      <c r="E4751" s="29">
        <f ca="1">IF(C4751&lt;Calculator!$D$26,0,IF(DAY($C4751)=1,IF(D4751-Calculator!$G$24&gt;0,Calculator!$G$24,D4751),0))</f>
        <v>0</v>
      </c>
      <c r="F4751" s="29">
        <f ca="1">IF(E4751&gt;0,D4751*Calculator!$G$22/12,0)</f>
        <v>0</v>
      </c>
      <c r="G4751" s="29">
        <f ca="1">IF(E4751&gt;0,(IFERROR(-PMT(Calculator!$G$22/12,Calculator!$G$23*12,Calculator!$G$20),0))-F4751,0)</f>
        <v>0</v>
      </c>
      <c r="H4751" s="29">
        <f t="shared" ca="1" si="300"/>
        <v>0</v>
      </c>
      <c r="I4751" s="29">
        <f t="shared" ca="1" si="298"/>
        <v>0</v>
      </c>
      <c r="J4751" s="30">
        <f>Calculator!$G$40</f>
        <v>6.5000000000000002E-2</v>
      </c>
      <c r="K4751" s="29">
        <f ca="1">IF(C4751&gt;=Calculator!$G$27,IF(DAY($C4751)=1,Calculator!$G$34/2,IF(DAY($C4751)=15,Calculator!$G$34/2,0)),0)</f>
        <v>0</v>
      </c>
      <c r="L4751" s="29">
        <f ca="1">IF(DAY($C4751)=28,IF(H4751=0,0,Calculator!$G$35),0)</f>
        <v>0</v>
      </c>
      <c r="M4751" s="29">
        <f ca="1">IF(I4751&gt;0,IF(DAY($C4751)=1,SUM(INDIRECT("I"&amp;(ROW(C4750)-DAY(C4750))):I4750),0),0)</f>
        <v>0</v>
      </c>
      <c r="N4751" s="29">
        <f ca="1">IF(C4751&lt;Calculator!$G$27,0,IF(C4751=Calculator!$G$27,Calculator!$G$39,IF(H4751-K4751&lt;=0,IF(D4751&gt;Calculator!$G$39,IF(H4751-K4751+E4751+L4751+M4751+Calculator!$G$39&gt;Calculator!$G$39,Calculator!$G$39-(H4751+E4751+L4751+M4751-K4751),Calculator!$G$39),D4751),0)))</f>
        <v>0</v>
      </c>
    </row>
    <row r="4752" spans="1:14" ht="15.75" thickBot="1">
      <c r="A4752" s="33" t="str">
        <f ca="1">IF(C4752=Calculator!$H$27,"F",IF(Daily!D4752+Daily!H4752=0,IF(D4751+H4751&gt;0,"L",""),""))</f>
        <v/>
      </c>
      <c r="B4752" s="34">
        <v>4751</v>
      </c>
      <c r="C4752" s="19">
        <f t="shared" ca="1" si="297"/>
        <v>50681</v>
      </c>
      <c r="D4752" s="29">
        <f t="shared" ca="1" si="299"/>
        <v>0</v>
      </c>
      <c r="E4752" s="29">
        <f ca="1">IF(C4752&lt;Calculator!$D$26,0,IF(DAY($C4752)=1,IF(D4752-Calculator!$G$24&gt;0,Calculator!$G$24,D4752),0))</f>
        <v>0</v>
      </c>
      <c r="F4752" s="29">
        <f ca="1">IF(E4752&gt;0,D4752*Calculator!$G$22/12,0)</f>
        <v>0</v>
      </c>
      <c r="G4752" s="29">
        <f ca="1">IF(E4752&gt;0,(IFERROR(-PMT(Calculator!$G$22/12,Calculator!$G$23*12,Calculator!$G$20),0))-F4752,0)</f>
        <v>0</v>
      </c>
      <c r="H4752" s="29">
        <f t="shared" ca="1" si="300"/>
        <v>0</v>
      </c>
      <c r="I4752" s="29">
        <f t="shared" ca="1" si="298"/>
        <v>0</v>
      </c>
      <c r="J4752" s="30">
        <f>Calculator!$G$40</f>
        <v>6.5000000000000002E-2</v>
      </c>
      <c r="K4752" s="29">
        <f ca="1">IF(C4752&gt;=Calculator!$G$27,IF(DAY($C4752)=1,Calculator!$G$34/2,IF(DAY($C4752)=15,Calculator!$G$34/2,0)),0)</f>
        <v>0</v>
      </c>
      <c r="L4752" s="29">
        <f ca="1">IF(DAY($C4752)=28,IF(H4752=0,0,Calculator!$G$35),0)</f>
        <v>0</v>
      </c>
      <c r="M4752" s="29">
        <f ca="1">IF(I4752&gt;0,IF(DAY($C4752)=1,SUM(INDIRECT("I"&amp;(ROW(C4751)-DAY(C4751))):I4751),0),0)</f>
        <v>0</v>
      </c>
      <c r="N4752" s="29">
        <f ca="1">IF(C4752&lt;Calculator!$G$27,0,IF(C4752=Calculator!$G$27,Calculator!$G$39,IF(H4752-K4752&lt;=0,IF(D4752&gt;Calculator!$G$39,IF(H4752-K4752+E4752+L4752+M4752+Calculator!$G$39&gt;Calculator!$G$39,Calculator!$G$39-(H4752+E4752+L4752+M4752-K4752),Calculator!$G$39),D4752),0)))</f>
        <v>0</v>
      </c>
    </row>
    <row r="4753" spans="1:14" ht="15.75" thickBot="1">
      <c r="A4753" s="33" t="str">
        <f ca="1">IF(C4753=Calculator!$H$27,"F",IF(Daily!D4753+Daily!H4753=0,IF(D4752+H4752&gt;0,"L",""),""))</f>
        <v/>
      </c>
      <c r="B4753" s="34">
        <v>4752</v>
      </c>
      <c r="C4753" s="19">
        <f t="shared" ca="1" si="297"/>
        <v>50682</v>
      </c>
      <c r="D4753" s="29">
        <f t="shared" ca="1" si="299"/>
        <v>0</v>
      </c>
      <c r="E4753" s="29">
        <f ca="1">IF(C4753&lt;Calculator!$D$26,0,IF(DAY($C4753)=1,IF(D4753-Calculator!$G$24&gt;0,Calculator!$G$24,D4753),0))</f>
        <v>0</v>
      </c>
      <c r="F4753" s="29">
        <f ca="1">IF(E4753&gt;0,D4753*Calculator!$G$22/12,0)</f>
        <v>0</v>
      </c>
      <c r="G4753" s="29">
        <f ca="1">IF(E4753&gt;0,(IFERROR(-PMT(Calculator!$G$22/12,Calculator!$G$23*12,Calculator!$G$20),0))-F4753,0)</f>
        <v>0</v>
      </c>
      <c r="H4753" s="29">
        <f t="shared" ca="1" si="300"/>
        <v>0</v>
      </c>
      <c r="I4753" s="29">
        <f t="shared" ca="1" si="298"/>
        <v>0</v>
      </c>
      <c r="J4753" s="30">
        <f>Calculator!$G$40</f>
        <v>6.5000000000000002E-2</v>
      </c>
      <c r="K4753" s="29">
        <f ca="1">IF(C4753&gt;=Calculator!$G$27,IF(DAY($C4753)=1,Calculator!$G$34/2,IF(DAY($C4753)=15,Calculator!$G$34/2,0)),0)</f>
        <v>0</v>
      </c>
      <c r="L4753" s="29">
        <f ca="1">IF(DAY($C4753)=28,IF(H4753=0,0,Calculator!$G$35),0)</f>
        <v>0</v>
      </c>
      <c r="M4753" s="29">
        <f ca="1">IF(I4753&gt;0,IF(DAY($C4753)=1,SUM(INDIRECT("I"&amp;(ROW(C4752)-DAY(C4752))):I4752),0),0)</f>
        <v>0</v>
      </c>
      <c r="N4753" s="29">
        <f ca="1">IF(C4753&lt;Calculator!$G$27,0,IF(C4753=Calculator!$G$27,Calculator!$G$39,IF(H4753-K4753&lt;=0,IF(D4753&gt;Calculator!$G$39,IF(H4753-K4753+E4753+L4753+M4753+Calculator!$G$39&gt;Calculator!$G$39,Calculator!$G$39-(H4753+E4753+L4753+M4753-K4753),Calculator!$G$39),D4753),0)))</f>
        <v>0</v>
      </c>
    </row>
    <row r="4754" spans="1:14" ht="15.75" thickBot="1">
      <c r="A4754" s="33" t="str">
        <f ca="1">IF(C4754=Calculator!$H$27,"F",IF(Daily!D4754+Daily!H4754=0,IF(D4753+H4753&gt;0,"L",""),""))</f>
        <v/>
      </c>
      <c r="B4754" s="34">
        <v>4753</v>
      </c>
      <c r="C4754" s="19">
        <f t="shared" ca="1" si="297"/>
        <v>50683</v>
      </c>
      <c r="D4754" s="29">
        <f t="shared" ca="1" si="299"/>
        <v>0</v>
      </c>
      <c r="E4754" s="29">
        <f ca="1">IF(C4754&lt;Calculator!$D$26,0,IF(DAY($C4754)=1,IF(D4754-Calculator!$G$24&gt;0,Calculator!$G$24,D4754),0))</f>
        <v>0</v>
      </c>
      <c r="F4754" s="29">
        <f ca="1">IF(E4754&gt;0,D4754*Calculator!$G$22/12,0)</f>
        <v>0</v>
      </c>
      <c r="G4754" s="29">
        <f ca="1">IF(E4754&gt;0,(IFERROR(-PMT(Calculator!$G$22/12,Calculator!$G$23*12,Calculator!$G$20),0))-F4754,0)</f>
        <v>0</v>
      </c>
      <c r="H4754" s="29">
        <f t="shared" ca="1" si="300"/>
        <v>0</v>
      </c>
      <c r="I4754" s="29">
        <f t="shared" ca="1" si="298"/>
        <v>0</v>
      </c>
      <c r="J4754" s="30">
        <f>Calculator!$G$40</f>
        <v>6.5000000000000002E-2</v>
      </c>
      <c r="K4754" s="29">
        <f ca="1">IF(C4754&gt;=Calculator!$G$27,IF(DAY($C4754)=1,Calculator!$G$34/2,IF(DAY($C4754)=15,Calculator!$G$34/2,0)),0)</f>
        <v>0</v>
      </c>
      <c r="L4754" s="29">
        <f ca="1">IF(DAY($C4754)=28,IF(H4754=0,0,Calculator!$G$35),0)</f>
        <v>0</v>
      </c>
      <c r="M4754" s="29">
        <f ca="1">IF(I4754&gt;0,IF(DAY($C4754)=1,SUM(INDIRECT("I"&amp;(ROW(C4753)-DAY(C4753))):I4753),0),0)</f>
        <v>0</v>
      </c>
      <c r="N4754" s="29">
        <f ca="1">IF(C4754&lt;Calculator!$G$27,0,IF(C4754=Calculator!$G$27,Calculator!$G$39,IF(H4754-K4754&lt;=0,IF(D4754&gt;Calculator!$G$39,IF(H4754-K4754+E4754+L4754+M4754+Calculator!$G$39&gt;Calculator!$G$39,Calculator!$G$39-(H4754+E4754+L4754+M4754-K4754),Calculator!$G$39),D4754),0)))</f>
        <v>0</v>
      </c>
    </row>
    <row r="4755" spans="1:14" ht="15.75" thickBot="1">
      <c r="A4755" s="33" t="str">
        <f ca="1">IF(C4755=Calculator!$H$27,"F",IF(Daily!D4755+Daily!H4755=0,IF(D4754+H4754&gt;0,"L",""),""))</f>
        <v/>
      </c>
      <c r="B4755" s="34">
        <v>4754</v>
      </c>
      <c r="C4755" s="19">
        <f t="shared" ca="1" si="297"/>
        <v>50684</v>
      </c>
      <c r="D4755" s="29">
        <f t="shared" ca="1" si="299"/>
        <v>0</v>
      </c>
      <c r="E4755" s="29">
        <f ca="1">IF(C4755&lt;Calculator!$D$26,0,IF(DAY($C4755)=1,IF(D4755-Calculator!$G$24&gt;0,Calculator!$G$24,D4755),0))</f>
        <v>0</v>
      </c>
      <c r="F4755" s="29">
        <f ca="1">IF(E4755&gt;0,D4755*Calculator!$G$22/12,0)</f>
        <v>0</v>
      </c>
      <c r="G4755" s="29">
        <f ca="1">IF(E4755&gt;0,(IFERROR(-PMT(Calculator!$G$22/12,Calculator!$G$23*12,Calculator!$G$20),0))-F4755,0)</f>
        <v>0</v>
      </c>
      <c r="H4755" s="29">
        <f t="shared" ca="1" si="300"/>
        <v>0</v>
      </c>
      <c r="I4755" s="29">
        <f t="shared" ca="1" si="298"/>
        <v>0</v>
      </c>
      <c r="J4755" s="30">
        <f>Calculator!$G$40</f>
        <v>6.5000000000000002E-2</v>
      </c>
      <c r="K4755" s="29">
        <f ca="1">IF(C4755&gt;=Calculator!$G$27,IF(DAY($C4755)=1,Calculator!$G$34/2,IF(DAY($C4755)=15,Calculator!$G$34/2,0)),0)</f>
        <v>0</v>
      </c>
      <c r="L4755" s="29">
        <f ca="1">IF(DAY($C4755)=28,IF(H4755=0,0,Calculator!$G$35),0)</f>
        <v>0</v>
      </c>
      <c r="M4755" s="29">
        <f ca="1">IF(I4755&gt;0,IF(DAY($C4755)=1,SUM(INDIRECT("I"&amp;(ROW(C4754)-DAY(C4754))):I4754),0),0)</f>
        <v>0</v>
      </c>
      <c r="N4755" s="29">
        <f ca="1">IF(C4755&lt;Calculator!$G$27,0,IF(C4755=Calculator!$G$27,Calculator!$G$39,IF(H4755-K4755&lt;=0,IF(D4755&gt;Calculator!$G$39,IF(H4755-K4755+E4755+L4755+M4755+Calculator!$G$39&gt;Calculator!$G$39,Calculator!$G$39-(H4755+E4755+L4755+M4755-K4755),Calculator!$G$39),D4755),0)))</f>
        <v>0</v>
      </c>
    </row>
    <row r="4756" spans="1:14" ht="15.75" thickBot="1">
      <c r="A4756" s="33" t="str">
        <f ca="1">IF(C4756=Calculator!$H$27,"F",IF(Daily!D4756+Daily!H4756=0,IF(D4755+H4755&gt;0,"L",""),""))</f>
        <v/>
      </c>
      <c r="B4756" s="34">
        <v>4755</v>
      </c>
      <c r="C4756" s="19">
        <f t="shared" ca="1" si="297"/>
        <v>50685</v>
      </c>
      <c r="D4756" s="29">
        <f t="shared" ca="1" si="299"/>
        <v>0</v>
      </c>
      <c r="E4756" s="29">
        <f ca="1">IF(C4756&lt;Calculator!$D$26,0,IF(DAY($C4756)=1,IF(D4756-Calculator!$G$24&gt;0,Calculator!$G$24,D4756),0))</f>
        <v>0</v>
      </c>
      <c r="F4756" s="29">
        <f ca="1">IF(E4756&gt;0,D4756*Calculator!$G$22/12,0)</f>
        <v>0</v>
      </c>
      <c r="G4756" s="29">
        <f ca="1">IF(E4756&gt;0,(IFERROR(-PMT(Calculator!$G$22/12,Calculator!$G$23*12,Calculator!$G$20),0))-F4756,0)</f>
        <v>0</v>
      </c>
      <c r="H4756" s="29">
        <f t="shared" ca="1" si="300"/>
        <v>0</v>
      </c>
      <c r="I4756" s="29">
        <f t="shared" ca="1" si="298"/>
        <v>0</v>
      </c>
      <c r="J4756" s="30">
        <f>Calculator!$G$40</f>
        <v>6.5000000000000002E-2</v>
      </c>
      <c r="K4756" s="29">
        <f ca="1">IF(C4756&gt;=Calculator!$G$27,IF(DAY($C4756)=1,Calculator!$G$34/2,IF(DAY($C4756)=15,Calculator!$G$34/2,0)),0)</f>
        <v>0</v>
      </c>
      <c r="L4756" s="29">
        <f ca="1">IF(DAY($C4756)=28,IF(H4756=0,0,Calculator!$G$35),0)</f>
        <v>0</v>
      </c>
      <c r="M4756" s="29">
        <f ca="1">IF(I4756&gt;0,IF(DAY($C4756)=1,SUM(INDIRECT("I"&amp;(ROW(C4755)-DAY(C4755))):I4755),0),0)</f>
        <v>0</v>
      </c>
      <c r="N4756" s="29">
        <f ca="1">IF(C4756&lt;Calculator!$G$27,0,IF(C4756=Calculator!$G$27,Calculator!$G$39,IF(H4756-K4756&lt;=0,IF(D4756&gt;Calculator!$G$39,IF(H4756-K4756+E4756+L4756+M4756+Calculator!$G$39&gt;Calculator!$G$39,Calculator!$G$39-(H4756+E4756+L4756+M4756-K4756),Calculator!$G$39),D4756),0)))</f>
        <v>0</v>
      </c>
    </row>
    <row r="4757" spans="1:14" ht="15.75" thickBot="1">
      <c r="A4757" s="33" t="str">
        <f ca="1">IF(C4757=Calculator!$H$27,"F",IF(Daily!D4757+Daily!H4757=0,IF(D4756+H4756&gt;0,"L",""),""))</f>
        <v/>
      </c>
      <c r="B4757" s="34">
        <v>4756</v>
      </c>
      <c r="C4757" s="19">
        <f t="shared" ca="1" si="297"/>
        <v>50686</v>
      </c>
      <c r="D4757" s="29">
        <f t="shared" ca="1" si="299"/>
        <v>0</v>
      </c>
      <c r="E4757" s="29">
        <f ca="1">IF(C4757&lt;Calculator!$D$26,0,IF(DAY($C4757)=1,IF(D4757-Calculator!$G$24&gt;0,Calculator!$G$24,D4757),0))</f>
        <v>0</v>
      </c>
      <c r="F4757" s="29">
        <f ca="1">IF(E4757&gt;0,D4757*Calculator!$G$22/12,0)</f>
        <v>0</v>
      </c>
      <c r="G4757" s="29">
        <f ca="1">IF(E4757&gt;0,(IFERROR(-PMT(Calculator!$G$22/12,Calculator!$G$23*12,Calculator!$G$20),0))-F4757,0)</f>
        <v>0</v>
      </c>
      <c r="H4757" s="29">
        <f t="shared" ca="1" si="300"/>
        <v>0</v>
      </c>
      <c r="I4757" s="29">
        <f t="shared" ca="1" si="298"/>
        <v>0</v>
      </c>
      <c r="J4757" s="30">
        <f>Calculator!$G$40</f>
        <v>6.5000000000000002E-2</v>
      </c>
      <c r="K4757" s="29">
        <f ca="1">IF(C4757&gt;=Calculator!$G$27,IF(DAY($C4757)=1,Calculator!$G$34/2,IF(DAY($C4757)=15,Calculator!$G$34/2,0)),0)</f>
        <v>0</v>
      </c>
      <c r="L4757" s="29">
        <f ca="1">IF(DAY($C4757)=28,IF(H4757=0,0,Calculator!$G$35),0)</f>
        <v>0</v>
      </c>
      <c r="M4757" s="29">
        <f ca="1">IF(I4757&gt;0,IF(DAY($C4757)=1,SUM(INDIRECT("I"&amp;(ROW(C4756)-DAY(C4756))):I4756),0),0)</f>
        <v>0</v>
      </c>
      <c r="N4757" s="29">
        <f ca="1">IF(C4757&lt;Calculator!$G$27,0,IF(C4757=Calculator!$G$27,Calculator!$G$39,IF(H4757-K4757&lt;=0,IF(D4757&gt;Calculator!$G$39,IF(H4757-K4757+E4757+L4757+M4757+Calculator!$G$39&gt;Calculator!$G$39,Calculator!$G$39-(H4757+E4757+L4757+M4757-K4757),Calculator!$G$39),D4757),0)))</f>
        <v>0</v>
      </c>
    </row>
    <row r="4758" spans="1:14" ht="15.75" thickBot="1">
      <c r="A4758" s="33" t="str">
        <f ca="1">IF(C4758=Calculator!$H$27,"F",IF(Daily!D4758+Daily!H4758=0,IF(D4757+H4757&gt;0,"L",""),""))</f>
        <v/>
      </c>
      <c r="B4758" s="34">
        <v>4757</v>
      </c>
      <c r="C4758" s="19">
        <f t="shared" ca="1" si="297"/>
        <v>50687</v>
      </c>
      <c r="D4758" s="29">
        <f t="shared" ca="1" si="299"/>
        <v>0</v>
      </c>
      <c r="E4758" s="29">
        <f ca="1">IF(C4758&lt;Calculator!$D$26,0,IF(DAY($C4758)=1,IF(D4758-Calculator!$G$24&gt;0,Calculator!$G$24,D4758),0))</f>
        <v>0</v>
      </c>
      <c r="F4758" s="29">
        <f ca="1">IF(E4758&gt;0,D4758*Calculator!$G$22/12,0)</f>
        <v>0</v>
      </c>
      <c r="G4758" s="29">
        <f ca="1">IF(E4758&gt;0,(IFERROR(-PMT(Calculator!$G$22/12,Calculator!$G$23*12,Calculator!$G$20),0))-F4758,0)</f>
        <v>0</v>
      </c>
      <c r="H4758" s="29">
        <f t="shared" ca="1" si="300"/>
        <v>0</v>
      </c>
      <c r="I4758" s="29">
        <f t="shared" ca="1" si="298"/>
        <v>0</v>
      </c>
      <c r="J4758" s="30">
        <f>Calculator!$G$40</f>
        <v>6.5000000000000002E-2</v>
      </c>
      <c r="K4758" s="29">
        <f ca="1">IF(C4758&gt;=Calculator!$G$27,IF(DAY($C4758)=1,Calculator!$G$34/2,IF(DAY($C4758)=15,Calculator!$G$34/2,0)),0)</f>
        <v>0</v>
      </c>
      <c r="L4758" s="29">
        <f ca="1">IF(DAY($C4758)=28,IF(H4758=0,0,Calculator!$G$35),0)</f>
        <v>0</v>
      </c>
      <c r="M4758" s="29">
        <f ca="1">IF(I4758&gt;0,IF(DAY($C4758)=1,SUM(INDIRECT("I"&amp;(ROW(C4757)-DAY(C4757))):I4757),0),0)</f>
        <v>0</v>
      </c>
      <c r="N4758" s="29">
        <f ca="1">IF(C4758&lt;Calculator!$G$27,0,IF(C4758=Calculator!$G$27,Calculator!$G$39,IF(H4758-K4758&lt;=0,IF(D4758&gt;Calculator!$G$39,IF(H4758-K4758+E4758+L4758+M4758+Calculator!$G$39&gt;Calculator!$G$39,Calculator!$G$39-(H4758+E4758+L4758+M4758-K4758),Calculator!$G$39),D4758),0)))</f>
        <v>0</v>
      </c>
    </row>
    <row r="4759" spans="1:14" ht="15.75" thickBot="1">
      <c r="A4759" s="33" t="str">
        <f ca="1">IF(C4759=Calculator!$H$27,"F",IF(Daily!D4759+Daily!H4759=0,IF(D4758+H4758&gt;0,"L",""),""))</f>
        <v/>
      </c>
      <c r="B4759" s="34">
        <v>4758</v>
      </c>
      <c r="C4759" s="19">
        <f t="shared" ca="1" si="297"/>
        <v>50688</v>
      </c>
      <c r="D4759" s="29">
        <f t="shared" ca="1" si="299"/>
        <v>0</v>
      </c>
      <c r="E4759" s="29">
        <f ca="1">IF(C4759&lt;Calculator!$D$26,0,IF(DAY($C4759)=1,IF(D4759-Calculator!$G$24&gt;0,Calculator!$G$24,D4759),0))</f>
        <v>0</v>
      </c>
      <c r="F4759" s="29">
        <f ca="1">IF(E4759&gt;0,D4759*Calculator!$G$22/12,0)</f>
        <v>0</v>
      </c>
      <c r="G4759" s="29">
        <f ca="1">IF(E4759&gt;0,(IFERROR(-PMT(Calculator!$G$22/12,Calculator!$G$23*12,Calculator!$G$20),0))-F4759,0)</f>
        <v>0</v>
      </c>
      <c r="H4759" s="29">
        <f t="shared" ca="1" si="300"/>
        <v>0</v>
      </c>
      <c r="I4759" s="29">
        <f t="shared" ca="1" si="298"/>
        <v>0</v>
      </c>
      <c r="J4759" s="30">
        <f>Calculator!$G$40</f>
        <v>6.5000000000000002E-2</v>
      </c>
      <c r="K4759" s="29">
        <f ca="1">IF(C4759&gt;=Calculator!$G$27,IF(DAY($C4759)=1,Calculator!$G$34/2,IF(DAY($C4759)=15,Calculator!$G$34/2,0)),0)</f>
        <v>0</v>
      </c>
      <c r="L4759" s="29">
        <f ca="1">IF(DAY($C4759)=28,IF(H4759=0,0,Calculator!$G$35),0)</f>
        <v>0</v>
      </c>
      <c r="M4759" s="29">
        <f ca="1">IF(I4759&gt;0,IF(DAY($C4759)=1,SUM(INDIRECT("I"&amp;(ROW(C4758)-DAY(C4758))):I4758),0),0)</f>
        <v>0</v>
      </c>
      <c r="N4759" s="29">
        <f ca="1">IF(C4759&lt;Calculator!$G$27,0,IF(C4759=Calculator!$G$27,Calculator!$G$39,IF(H4759-K4759&lt;=0,IF(D4759&gt;Calculator!$G$39,IF(H4759-K4759+E4759+L4759+M4759+Calculator!$G$39&gt;Calculator!$G$39,Calculator!$G$39-(H4759+E4759+L4759+M4759-K4759),Calculator!$G$39),D4759),0)))</f>
        <v>0</v>
      </c>
    </row>
    <row r="4760" spans="1:14" ht="15.75" thickBot="1">
      <c r="A4760" s="33" t="str">
        <f ca="1">IF(C4760=Calculator!$H$27,"F",IF(Daily!D4760+Daily!H4760=0,IF(D4759+H4759&gt;0,"L",""),""))</f>
        <v/>
      </c>
      <c r="B4760" s="34">
        <v>4759</v>
      </c>
      <c r="C4760" s="19">
        <f t="shared" ca="1" si="297"/>
        <v>50689</v>
      </c>
      <c r="D4760" s="29">
        <f t="shared" ca="1" si="299"/>
        <v>0</v>
      </c>
      <c r="E4760" s="29">
        <f ca="1">IF(C4760&lt;Calculator!$D$26,0,IF(DAY($C4760)=1,IF(D4760-Calculator!$G$24&gt;0,Calculator!$G$24,D4760),0))</f>
        <v>0</v>
      </c>
      <c r="F4760" s="29">
        <f ca="1">IF(E4760&gt;0,D4760*Calculator!$G$22/12,0)</f>
        <v>0</v>
      </c>
      <c r="G4760" s="29">
        <f ca="1">IF(E4760&gt;0,(IFERROR(-PMT(Calculator!$G$22/12,Calculator!$G$23*12,Calculator!$G$20),0))-F4760,0)</f>
        <v>0</v>
      </c>
      <c r="H4760" s="29">
        <f t="shared" ca="1" si="300"/>
        <v>0</v>
      </c>
      <c r="I4760" s="29">
        <f t="shared" ca="1" si="298"/>
        <v>0</v>
      </c>
      <c r="J4760" s="30">
        <f>Calculator!$G$40</f>
        <v>6.5000000000000002E-2</v>
      </c>
      <c r="K4760" s="29">
        <f ca="1">IF(C4760&gt;=Calculator!$G$27,IF(DAY($C4760)=1,Calculator!$G$34/2,IF(DAY($C4760)=15,Calculator!$G$34/2,0)),0)</f>
        <v>0</v>
      </c>
      <c r="L4760" s="29">
        <f ca="1">IF(DAY($C4760)=28,IF(H4760=0,0,Calculator!$G$35),0)</f>
        <v>0</v>
      </c>
      <c r="M4760" s="29">
        <f ca="1">IF(I4760&gt;0,IF(DAY($C4760)=1,SUM(INDIRECT("I"&amp;(ROW(C4759)-DAY(C4759))):I4759),0),0)</f>
        <v>0</v>
      </c>
      <c r="N4760" s="29">
        <f ca="1">IF(C4760&lt;Calculator!$G$27,0,IF(C4760=Calculator!$G$27,Calculator!$G$39,IF(H4760-K4760&lt;=0,IF(D4760&gt;Calculator!$G$39,IF(H4760-K4760+E4760+L4760+M4760+Calculator!$G$39&gt;Calculator!$G$39,Calculator!$G$39-(H4760+E4760+L4760+M4760-K4760),Calculator!$G$39),D4760),0)))</f>
        <v>0</v>
      </c>
    </row>
    <row r="4761" spans="1:14" ht="15.75" thickBot="1">
      <c r="A4761" s="33" t="str">
        <f ca="1">IF(C4761=Calculator!$H$27,"F",IF(Daily!D4761+Daily!H4761=0,IF(D4760+H4760&gt;0,"L",""),""))</f>
        <v/>
      </c>
      <c r="B4761" s="34">
        <v>4760</v>
      </c>
      <c r="C4761" s="19">
        <f t="shared" ca="1" si="297"/>
        <v>50690</v>
      </c>
      <c r="D4761" s="29">
        <f t="shared" ca="1" si="299"/>
        <v>0</v>
      </c>
      <c r="E4761" s="29">
        <f ca="1">IF(C4761&lt;Calculator!$D$26,0,IF(DAY($C4761)=1,IF(D4761-Calculator!$G$24&gt;0,Calculator!$G$24,D4761),0))</f>
        <v>0</v>
      </c>
      <c r="F4761" s="29">
        <f ca="1">IF(E4761&gt;0,D4761*Calculator!$G$22/12,0)</f>
        <v>0</v>
      </c>
      <c r="G4761" s="29">
        <f ca="1">IF(E4761&gt;0,(IFERROR(-PMT(Calculator!$G$22/12,Calculator!$G$23*12,Calculator!$G$20),0))-F4761,0)</f>
        <v>0</v>
      </c>
      <c r="H4761" s="29">
        <f t="shared" ca="1" si="300"/>
        <v>0</v>
      </c>
      <c r="I4761" s="29">
        <f t="shared" ca="1" si="298"/>
        <v>0</v>
      </c>
      <c r="J4761" s="30">
        <f>Calculator!$G$40</f>
        <v>6.5000000000000002E-2</v>
      </c>
      <c r="K4761" s="29">
        <f ca="1">IF(C4761&gt;=Calculator!$G$27,IF(DAY($C4761)=1,Calculator!$G$34/2,IF(DAY($C4761)=15,Calculator!$G$34/2,0)),0)</f>
        <v>0</v>
      </c>
      <c r="L4761" s="29">
        <f ca="1">IF(DAY($C4761)=28,IF(H4761=0,0,Calculator!$G$35),0)</f>
        <v>0</v>
      </c>
      <c r="M4761" s="29">
        <f ca="1">IF(I4761&gt;0,IF(DAY($C4761)=1,SUM(INDIRECT("I"&amp;(ROW(C4760)-DAY(C4760))):I4760),0),0)</f>
        <v>0</v>
      </c>
      <c r="N4761" s="29">
        <f ca="1">IF(C4761&lt;Calculator!$G$27,0,IF(C4761=Calculator!$G$27,Calculator!$G$39,IF(H4761-K4761&lt;=0,IF(D4761&gt;Calculator!$G$39,IF(H4761-K4761+E4761+L4761+M4761+Calculator!$G$39&gt;Calculator!$G$39,Calculator!$G$39-(H4761+E4761+L4761+M4761-K4761),Calculator!$G$39),D4761),0)))</f>
        <v>0</v>
      </c>
    </row>
    <row r="4762" spans="1:14" ht="15.75" thickBot="1">
      <c r="A4762" s="33" t="str">
        <f ca="1">IF(C4762=Calculator!$H$27,"F",IF(Daily!D4762+Daily!H4762=0,IF(D4761+H4761&gt;0,"L",""),""))</f>
        <v/>
      </c>
      <c r="B4762" s="34">
        <v>4761</v>
      </c>
      <c r="C4762" s="19">
        <f t="shared" ca="1" si="297"/>
        <v>50691</v>
      </c>
      <c r="D4762" s="29">
        <f t="shared" ca="1" si="299"/>
        <v>0</v>
      </c>
      <c r="E4762" s="29">
        <f ca="1">IF(C4762&lt;Calculator!$D$26,0,IF(DAY($C4762)=1,IF(D4762-Calculator!$G$24&gt;0,Calculator!$G$24,D4762),0))</f>
        <v>0</v>
      </c>
      <c r="F4762" s="29">
        <f ca="1">IF(E4762&gt;0,D4762*Calculator!$G$22/12,0)</f>
        <v>0</v>
      </c>
      <c r="G4762" s="29">
        <f ca="1">IF(E4762&gt;0,(IFERROR(-PMT(Calculator!$G$22/12,Calculator!$G$23*12,Calculator!$G$20),0))-F4762,0)</f>
        <v>0</v>
      </c>
      <c r="H4762" s="29">
        <f t="shared" ca="1" si="300"/>
        <v>0</v>
      </c>
      <c r="I4762" s="29">
        <f t="shared" ca="1" si="298"/>
        <v>0</v>
      </c>
      <c r="J4762" s="30">
        <f>Calculator!$G$40</f>
        <v>6.5000000000000002E-2</v>
      </c>
      <c r="K4762" s="29">
        <f ca="1">IF(C4762&gt;=Calculator!$G$27,IF(DAY($C4762)=1,Calculator!$G$34/2,IF(DAY($C4762)=15,Calculator!$G$34/2,0)),0)</f>
        <v>0</v>
      </c>
      <c r="L4762" s="29">
        <f ca="1">IF(DAY($C4762)=28,IF(H4762=0,0,Calculator!$G$35),0)</f>
        <v>0</v>
      </c>
      <c r="M4762" s="29">
        <f ca="1">IF(I4762&gt;0,IF(DAY($C4762)=1,SUM(INDIRECT("I"&amp;(ROW(C4761)-DAY(C4761))):I4761),0),0)</f>
        <v>0</v>
      </c>
      <c r="N4762" s="29">
        <f ca="1">IF(C4762&lt;Calculator!$G$27,0,IF(C4762=Calculator!$G$27,Calculator!$G$39,IF(H4762-K4762&lt;=0,IF(D4762&gt;Calculator!$G$39,IF(H4762-K4762+E4762+L4762+M4762+Calculator!$G$39&gt;Calculator!$G$39,Calculator!$G$39-(H4762+E4762+L4762+M4762-K4762),Calculator!$G$39),D4762),0)))</f>
        <v>0</v>
      </c>
    </row>
    <row r="4763" spans="1:14" ht="15.75" thickBot="1">
      <c r="A4763" s="33" t="str">
        <f ca="1">IF(C4763=Calculator!$H$27,"F",IF(Daily!D4763+Daily!H4763=0,IF(D4762+H4762&gt;0,"L",""),""))</f>
        <v/>
      </c>
      <c r="B4763" s="34">
        <v>4762</v>
      </c>
      <c r="C4763" s="19">
        <f t="shared" ca="1" si="297"/>
        <v>50692</v>
      </c>
      <c r="D4763" s="29">
        <f t="shared" ca="1" si="299"/>
        <v>0</v>
      </c>
      <c r="E4763" s="29">
        <f ca="1">IF(C4763&lt;Calculator!$D$26,0,IF(DAY($C4763)=1,IF(D4763-Calculator!$G$24&gt;0,Calculator!$G$24,D4763),0))</f>
        <v>0</v>
      </c>
      <c r="F4763" s="29">
        <f ca="1">IF(E4763&gt;0,D4763*Calculator!$G$22/12,0)</f>
        <v>0</v>
      </c>
      <c r="G4763" s="29">
        <f ca="1">IF(E4763&gt;0,(IFERROR(-PMT(Calculator!$G$22/12,Calculator!$G$23*12,Calculator!$G$20),0))-F4763,0)</f>
        <v>0</v>
      </c>
      <c r="H4763" s="29">
        <f t="shared" ca="1" si="300"/>
        <v>0</v>
      </c>
      <c r="I4763" s="29">
        <f t="shared" ca="1" si="298"/>
        <v>0</v>
      </c>
      <c r="J4763" s="30">
        <f>Calculator!$G$40</f>
        <v>6.5000000000000002E-2</v>
      </c>
      <c r="K4763" s="29">
        <f ca="1">IF(C4763&gt;=Calculator!$G$27,IF(DAY($C4763)=1,Calculator!$G$34/2,IF(DAY($C4763)=15,Calculator!$G$34/2,0)),0)</f>
        <v>0</v>
      </c>
      <c r="L4763" s="29">
        <f ca="1">IF(DAY($C4763)=28,IF(H4763=0,0,Calculator!$G$35),0)</f>
        <v>0</v>
      </c>
      <c r="M4763" s="29">
        <f ca="1">IF(I4763&gt;0,IF(DAY($C4763)=1,SUM(INDIRECT("I"&amp;(ROW(C4762)-DAY(C4762))):I4762),0),0)</f>
        <v>0</v>
      </c>
      <c r="N4763" s="29">
        <f ca="1">IF(C4763&lt;Calculator!$G$27,0,IF(C4763=Calculator!$G$27,Calculator!$G$39,IF(H4763-K4763&lt;=0,IF(D4763&gt;Calculator!$G$39,IF(H4763-K4763+E4763+L4763+M4763+Calculator!$G$39&gt;Calculator!$G$39,Calculator!$G$39-(H4763+E4763+L4763+M4763-K4763),Calculator!$G$39),D4763),0)))</f>
        <v>0</v>
      </c>
    </row>
    <row r="4764" spans="1:14" ht="15.75" thickBot="1">
      <c r="A4764" s="33" t="str">
        <f ca="1">IF(C4764=Calculator!$H$27,"F",IF(Daily!D4764+Daily!H4764=0,IF(D4763+H4763&gt;0,"L",""),""))</f>
        <v/>
      </c>
      <c r="B4764" s="34">
        <v>4763</v>
      </c>
      <c r="C4764" s="19">
        <f t="shared" ca="1" si="297"/>
        <v>50693</v>
      </c>
      <c r="D4764" s="29">
        <f t="shared" ca="1" si="299"/>
        <v>0</v>
      </c>
      <c r="E4764" s="29">
        <f ca="1">IF(C4764&lt;Calculator!$D$26,0,IF(DAY($C4764)=1,IF(D4764-Calculator!$G$24&gt;0,Calculator!$G$24,D4764),0))</f>
        <v>0</v>
      </c>
      <c r="F4764" s="29">
        <f ca="1">IF(E4764&gt;0,D4764*Calculator!$G$22/12,0)</f>
        <v>0</v>
      </c>
      <c r="G4764" s="29">
        <f ca="1">IF(E4764&gt;0,(IFERROR(-PMT(Calculator!$G$22/12,Calculator!$G$23*12,Calculator!$G$20),0))-F4764,0)</f>
        <v>0</v>
      </c>
      <c r="H4764" s="29">
        <f t="shared" ca="1" si="300"/>
        <v>0</v>
      </c>
      <c r="I4764" s="29">
        <f t="shared" ca="1" si="298"/>
        <v>0</v>
      </c>
      <c r="J4764" s="30">
        <f>Calculator!$G$40</f>
        <v>6.5000000000000002E-2</v>
      </c>
      <c r="K4764" s="29">
        <f ca="1">IF(C4764&gt;=Calculator!$G$27,IF(DAY($C4764)=1,Calculator!$G$34/2,IF(DAY($C4764)=15,Calculator!$G$34/2,0)),0)</f>
        <v>4500</v>
      </c>
      <c r="L4764" s="29">
        <f ca="1">IF(DAY($C4764)=28,IF(H4764=0,0,Calculator!$G$35),0)</f>
        <v>0</v>
      </c>
      <c r="M4764" s="29">
        <f ca="1">IF(I4764&gt;0,IF(DAY($C4764)=1,SUM(INDIRECT("I"&amp;(ROW(C4763)-DAY(C4763))):I4763),0),0)</f>
        <v>0</v>
      </c>
      <c r="N4764" s="29">
        <f ca="1">IF(C4764&lt;Calculator!$G$27,0,IF(C4764=Calculator!$G$27,Calculator!$G$39,IF(H4764-K4764&lt;=0,IF(D4764&gt;Calculator!$G$39,IF(H4764-K4764+E4764+L4764+M4764+Calculator!$G$39&gt;Calculator!$G$39,Calculator!$G$39-(H4764+E4764+L4764+M4764-K4764),Calculator!$G$39),D4764),0)))</f>
        <v>0</v>
      </c>
    </row>
    <row r="4765" spans="1:14" ht="15.75" thickBot="1">
      <c r="A4765" s="33" t="str">
        <f ca="1">IF(C4765=Calculator!$H$27,"F",IF(Daily!D4765+Daily!H4765=0,IF(D4764+H4764&gt;0,"L",""),""))</f>
        <v/>
      </c>
      <c r="B4765" s="34">
        <v>4764</v>
      </c>
      <c r="C4765" s="19">
        <f t="shared" ca="1" si="297"/>
        <v>50694</v>
      </c>
      <c r="D4765" s="29">
        <f t="shared" ca="1" si="299"/>
        <v>0</v>
      </c>
      <c r="E4765" s="29">
        <f ca="1">IF(C4765&lt;Calculator!$D$26,0,IF(DAY($C4765)=1,IF(D4765-Calculator!$G$24&gt;0,Calculator!$G$24,D4765),0))</f>
        <v>0</v>
      </c>
      <c r="F4765" s="29">
        <f ca="1">IF(E4765&gt;0,D4765*Calculator!$G$22/12,0)</f>
        <v>0</v>
      </c>
      <c r="G4765" s="29">
        <f ca="1">IF(E4765&gt;0,(IFERROR(-PMT(Calculator!$G$22/12,Calculator!$G$23*12,Calculator!$G$20),0))-F4765,0)</f>
        <v>0</v>
      </c>
      <c r="H4765" s="29">
        <f t="shared" ca="1" si="300"/>
        <v>0</v>
      </c>
      <c r="I4765" s="29">
        <f t="shared" ca="1" si="298"/>
        <v>0</v>
      </c>
      <c r="J4765" s="30">
        <f>Calculator!$G$40</f>
        <v>6.5000000000000002E-2</v>
      </c>
      <c r="K4765" s="29">
        <f ca="1">IF(C4765&gt;=Calculator!$G$27,IF(DAY($C4765)=1,Calculator!$G$34/2,IF(DAY($C4765)=15,Calculator!$G$34/2,0)),0)</f>
        <v>0</v>
      </c>
      <c r="L4765" s="29">
        <f ca="1">IF(DAY($C4765)=28,IF(H4765=0,0,Calculator!$G$35),0)</f>
        <v>0</v>
      </c>
      <c r="M4765" s="29">
        <f ca="1">IF(I4765&gt;0,IF(DAY($C4765)=1,SUM(INDIRECT("I"&amp;(ROW(C4764)-DAY(C4764))):I4764),0),0)</f>
        <v>0</v>
      </c>
      <c r="N4765" s="29">
        <f ca="1">IF(C4765&lt;Calculator!$G$27,0,IF(C4765=Calculator!$G$27,Calculator!$G$39,IF(H4765-K4765&lt;=0,IF(D4765&gt;Calculator!$G$39,IF(H4765-K4765+E4765+L4765+M4765+Calculator!$G$39&gt;Calculator!$G$39,Calculator!$G$39-(H4765+E4765+L4765+M4765-K4765),Calculator!$G$39),D4765),0)))</f>
        <v>0</v>
      </c>
    </row>
    <row r="4766" spans="1:14" ht="15.75" thickBot="1">
      <c r="A4766" s="33" t="str">
        <f ca="1">IF(C4766=Calculator!$H$27,"F",IF(Daily!D4766+Daily!H4766=0,IF(D4765+H4765&gt;0,"L",""),""))</f>
        <v/>
      </c>
      <c r="B4766" s="34">
        <v>4765</v>
      </c>
      <c r="C4766" s="19">
        <f t="shared" ca="1" si="297"/>
        <v>50695</v>
      </c>
      <c r="D4766" s="29">
        <f t="shared" ca="1" si="299"/>
        <v>0</v>
      </c>
      <c r="E4766" s="29">
        <f ca="1">IF(C4766&lt;Calculator!$D$26,0,IF(DAY($C4766)=1,IF(D4766-Calculator!$G$24&gt;0,Calculator!$G$24,D4766),0))</f>
        <v>0</v>
      </c>
      <c r="F4766" s="29">
        <f ca="1">IF(E4766&gt;0,D4766*Calculator!$G$22/12,0)</f>
        <v>0</v>
      </c>
      <c r="G4766" s="29">
        <f ca="1">IF(E4766&gt;0,(IFERROR(-PMT(Calculator!$G$22/12,Calculator!$G$23*12,Calculator!$G$20),0))-F4766,0)</f>
        <v>0</v>
      </c>
      <c r="H4766" s="29">
        <f t="shared" ca="1" si="300"/>
        <v>0</v>
      </c>
      <c r="I4766" s="29">
        <f t="shared" ca="1" si="298"/>
        <v>0</v>
      </c>
      <c r="J4766" s="30">
        <f>Calculator!$G$40</f>
        <v>6.5000000000000002E-2</v>
      </c>
      <c r="K4766" s="29">
        <f ca="1">IF(C4766&gt;=Calculator!$G$27,IF(DAY($C4766)=1,Calculator!$G$34/2,IF(DAY($C4766)=15,Calculator!$G$34/2,0)),0)</f>
        <v>0</v>
      </c>
      <c r="L4766" s="29">
        <f ca="1">IF(DAY($C4766)=28,IF(H4766=0,0,Calculator!$G$35),0)</f>
        <v>0</v>
      </c>
      <c r="M4766" s="29">
        <f ca="1">IF(I4766&gt;0,IF(DAY($C4766)=1,SUM(INDIRECT("I"&amp;(ROW(C4765)-DAY(C4765))):I4765),0),0)</f>
        <v>0</v>
      </c>
      <c r="N4766" s="29">
        <f ca="1">IF(C4766&lt;Calculator!$G$27,0,IF(C4766=Calculator!$G$27,Calculator!$G$39,IF(H4766-K4766&lt;=0,IF(D4766&gt;Calculator!$G$39,IF(H4766-K4766+E4766+L4766+M4766+Calculator!$G$39&gt;Calculator!$G$39,Calculator!$G$39-(H4766+E4766+L4766+M4766-K4766),Calculator!$G$39),D4766),0)))</f>
        <v>0</v>
      </c>
    </row>
    <row r="4767" spans="1:14" ht="15.75" thickBot="1">
      <c r="A4767" s="33" t="str">
        <f ca="1">IF(C4767=Calculator!$H$27,"F",IF(Daily!D4767+Daily!H4767=0,IF(D4766+H4766&gt;0,"L",""),""))</f>
        <v/>
      </c>
      <c r="B4767" s="34">
        <v>4766</v>
      </c>
      <c r="C4767" s="19">
        <f t="shared" ca="1" si="297"/>
        <v>50696</v>
      </c>
      <c r="D4767" s="29">
        <f t="shared" ca="1" si="299"/>
        <v>0</v>
      </c>
      <c r="E4767" s="29">
        <f ca="1">IF(C4767&lt;Calculator!$D$26,0,IF(DAY($C4767)=1,IF(D4767-Calculator!$G$24&gt;0,Calculator!$G$24,D4767),0))</f>
        <v>0</v>
      </c>
      <c r="F4767" s="29">
        <f ca="1">IF(E4767&gt;0,D4767*Calculator!$G$22/12,0)</f>
        <v>0</v>
      </c>
      <c r="G4767" s="29">
        <f ca="1">IF(E4767&gt;0,(IFERROR(-PMT(Calculator!$G$22/12,Calculator!$G$23*12,Calculator!$G$20),0))-F4767,0)</f>
        <v>0</v>
      </c>
      <c r="H4767" s="29">
        <f t="shared" ca="1" si="300"/>
        <v>0</v>
      </c>
      <c r="I4767" s="29">
        <f t="shared" ca="1" si="298"/>
        <v>0</v>
      </c>
      <c r="J4767" s="30">
        <f>Calculator!$G$40</f>
        <v>6.5000000000000002E-2</v>
      </c>
      <c r="K4767" s="29">
        <f ca="1">IF(C4767&gt;=Calculator!$G$27,IF(DAY($C4767)=1,Calculator!$G$34/2,IF(DAY($C4767)=15,Calculator!$G$34/2,0)),0)</f>
        <v>0</v>
      </c>
      <c r="L4767" s="29">
        <f ca="1">IF(DAY($C4767)=28,IF(H4767=0,0,Calculator!$G$35),0)</f>
        <v>0</v>
      </c>
      <c r="M4767" s="29">
        <f ca="1">IF(I4767&gt;0,IF(DAY($C4767)=1,SUM(INDIRECT("I"&amp;(ROW(C4766)-DAY(C4766))):I4766),0),0)</f>
        <v>0</v>
      </c>
      <c r="N4767" s="29">
        <f ca="1">IF(C4767&lt;Calculator!$G$27,0,IF(C4767=Calculator!$G$27,Calculator!$G$39,IF(H4767-K4767&lt;=0,IF(D4767&gt;Calculator!$G$39,IF(H4767-K4767+E4767+L4767+M4767+Calculator!$G$39&gt;Calculator!$G$39,Calculator!$G$39-(H4767+E4767+L4767+M4767-K4767),Calculator!$G$39),D4767),0)))</f>
        <v>0</v>
      </c>
    </row>
    <row r="4768" spans="1:14" ht="15.75" thickBot="1">
      <c r="A4768" s="33" t="str">
        <f ca="1">IF(C4768=Calculator!$H$27,"F",IF(Daily!D4768+Daily!H4768=0,IF(D4767+H4767&gt;0,"L",""),""))</f>
        <v/>
      </c>
      <c r="B4768" s="34">
        <v>4767</v>
      </c>
      <c r="C4768" s="19">
        <f t="shared" ca="1" si="297"/>
        <v>50697</v>
      </c>
      <c r="D4768" s="29">
        <f t="shared" ca="1" si="299"/>
        <v>0</v>
      </c>
      <c r="E4768" s="29">
        <f ca="1">IF(C4768&lt;Calculator!$D$26,0,IF(DAY($C4768)=1,IF(D4768-Calculator!$G$24&gt;0,Calculator!$G$24,D4768),0))</f>
        <v>0</v>
      </c>
      <c r="F4768" s="29">
        <f ca="1">IF(E4768&gt;0,D4768*Calculator!$G$22/12,0)</f>
        <v>0</v>
      </c>
      <c r="G4768" s="29">
        <f ca="1">IF(E4768&gt;0,(IFERROR(-PMT(Calculator!$G$22/12,Calculator!$G$23*12,Calculator!$G$20),0))-F4768,0)</f>
        <v>0</v>
      </c>
      <c r="H4768" s="29">
        <f t="shared" ca="1" si="300"/>
        <v>0</v>
      </c>
      <c r="I4768" s="29">
        <f t="shared" ca="1" si="298"/>
        <v>0</v>
      </c>
      <c r="J4768" s="30">
        <f>Calculator!$G$40</f>
        <v>6.5000000000000002E-2</v>
      </c>
      <c r="K4768" s="29">
        <f ca="1">IF(C4768&gt;=Calculator!$G$27,IF(DAY($C4768)=1,Calculator!$G$34/2,IF(DAY($C4768)=15,Calculator!$G$34/2,0)),0)</f>
        <v>0</v>
      </c>
      <c r="L4768" s="29">
        <f ca="1">IF(DAY($C4768)=28,IF(H4768=0,0,Calculator!$G$35),0)</f>
        <v>0</v>
      </c>
      <c r="M4768" s="29">
        <f ca="1">IF(I4768&gt;0,IF(DAY($C4768)=1,SUM(INDIRECT("I"&amp;(ROW(C4767)-DAY(C4767))):I4767),0),0)</f>
        <v>0</v>
      </c>
      <c r="N4768" s="29">
        <f ca="1">IF(C4768&lt;Calculator!$G$27,0,IF(C4768=Calculator!$G$27,Calculator!$G$39,IF(H4768-K4768&lt;=0,IF(D4768&gt;Calculator!$G$39,IF(H4768-K4768+E4768+L4768+M4768+Calculator!$G$39&gt;Calculator!$G$39,Calculator!$G$39-(H4768+E4768+L4768+M4768-K4768),Calculator!$G$39),D4768),0)))</f>
        <v>0</v>
      </c>
    </row>
    <row r="4769" spans="1:14" ht="15.75" thickBot="1">
      <c r="A4769" s="33" t="str">
        <f ca="1">IF(C4769=Calculator!$H$27,"F",IF(Daily!D4769+Daily!H4769=0,IF(D4768+H4768&gt;0,"L",""),""))</f>
        <v/>
      </c>
      <c r="B4769" s="34">
        <v>4768</v>
      </c>
      <c r="C4769" s="19">
        <f t="shared" ca="1" si="297"/>
        <v>50698</v>
      </c>
      <c r="D4769" s="29">
        <f t="shared" ca="1" si="299"/>
        <v>0</v>
      </c>
      <c r="E4769" s="29">
        <f ca="1">IF(C4769&lt;Calculator!$D$26,0,IF(DAY($C4769)=1,IF(D4769-Calculator!$G$24&gt;0,Calculator!$G$24,D4769),0))</f>
        <v>0</v>
      </c>
      <c r="F4769" s="29">
        <f ca="1">IF(E4769&gt;0,D4769*Calculator!$G$22/12,0)</f>
        <v>0</v>
      </c>
      <c r="G4769" s="29">
        <f ca="1">IF(E4769&gt;0,(IFERROR(-PMT(Calculator!$G$22/12,Calculator!$G$23*12,Calculator!$G$20),0))-F4769,0)</f>
        <v>0</v>
      </c>
      <c r="H4769" s="29">
        <f t="shared" ca="1" si="300"/>
        <v>0</v>
      </c>
      <c r="I4769" s="29">
        <f t="shared" ca="1" si="298"/>
        <v>0</v>
      </c>
      <c r="J4769" s="30">
        <f>Calculator!$G$40</f>
        <v>6.5000000000000002E-2</v>
      </c>
      <c r="K4769" s="29">
        <f ca="1">IF(C4769&gt;=Calculator!$G$27,IF(DAY($C4769)=1,Calculator!$G$34/2,IF(DAY($C4769)=15,Calculator!$G$34/2,0)),0)</f>
        <v>0</v>
      </c>
      <c r="L4769" s="29">
        <f ca="1">IF(DAY($C4769)=28,IF(H4769=0,0,Calculator!$G$35),0)</f>
        <v>0</v>
      </c>
      <c r="M4769" s="29">
        <f ca="1">IF(I4769&gt;0,IF(DAY($C4769)=1,SUM(INDIRECT("I"&amp;(ROW(C4768)-DAY(C4768))):I4768),0),0)</f>
        <v>0</v>
      </c>
      <c r="N4769" s="29">
        <f ca="1">IF(C4769&lt;Calculator!$G$27,0,IF(C4769=Calculator!$G$27,Calculator!$G$39,IF(H4769-K4769&lt;=0,IF(D4769&gt;Calculator!$G$39,IF(H4769-K4769+E4769+L4769+M4769+Calculator!$G$39&gt;Calculator!$G$39,Calculator!$G$39-(H4769+E4769+L4769+M4769-K4769),Calculator!$G$39),D4769),0)))</f>
        <v>0</v>
      </c>
    </row>
    <row r="4770" spans="1:14" ht="15.75" thickBot="1">
      <c r="A4770" s="33" t="str">
        <f ca="1">IF(C4770=Calculator!$H$27,"F",IF(Daily!D4770+Daily!H4770=0,IF(D4769+H4769&gt;0,"L",""),""))</f>
        <v/>
      </c>
      <c r="B4770" s="34">
        <v>4769</v>
      </c>
      <c r="C4770" s="19">
        <f t="shared" ca="1" si="297"/>
        <v>50699</v>
      </c>
      <c r="D4770" s="29">
        <f t="shared" ca="1" si="299"/>
        <v>0</v>
      </c>
      <c r="E4770" s="29">
        <f ca="1">IF(C4770&lt;Calculator!$D$26,0,IF(DAY($C4770)=1,IF(D4770-Calculator!$G$24&gt;0,Calculator!$G$24,D4770),0))</f>
        <v>0</v>
      </c>
      <c r="F4770" s="29">
        <f ca="1">IF(E4770&gt;0,D4770*Calculator!$G$22/12,0)</f>
        <v>0</v>
      </c>
      <c r="G4770" s="29">
        <f ca="1">IF(E4770&gt;0,(IFERROR(-PMT(Calculator!$G$22/12,Calculator!$G$23*12,Calculator!$G$20),0))-F4770,0)</f>
        <v>0</v>
      </c>
      <c r="H4770" s="29">
        <f t="shared" ca="1" si="300"/>
        <v>0</v>
      </c>
      <c r="I4770" s="29">
        <f t="shared" ca="1" si="298"/>
        <v>0</v>
      </c>
      <c r="J4770" s="30">
        <f>Calculator!$G$40</f>
        <v>6.5000000000000002E-2</v>
      </c>
      <c r="K4770" s="29">
        <f ca="1">IF(C4770&gt;=Calculator!$G$27,IF(DAY($C4770)=1,Calculator!$G$34/2,IF(DAY($C4770)=15,Calculator!$G$34/2,0)),0)</f>
        <v>0</v>
      </c>
      <c r="L4770" s="29">
        <f ca="1">IF(DAY($C4770)=28,IF(H4770=0,0,Calculator!$G$35),0)</f>
        <v>0</v>
      </c>
      <c r="M4770" s="29">
        <f ca="1">IF(I4770&gt;0,IF(DAY($C4770)=1,SUM(INDIRECT("I"&amp;(ROW(C4769)-DAY(C4769))):I4769),0),0)</f>
        <v>0</v>
      </c>
      <c r="N4770" s="29">
        <f ca="1">IF(C4770&lt;Calculator!$G$27,0,IF(C4770=Calculator!$G$27,Calculator!$G$39,IF(H4770-K4770&lt;=0,IF(D4770&gt;Calculator!$G$39,IF(H4770-K4770+E4770+L4770+M4770+Calculator!$G$39&gt;Calculator!$G$39,Calculator!$G$39-(H4770+E4770+L4770+M4770-K4770),Calculator!$G$39),D4770),0)))</f>
        <v>0</v>
      </c>
    </row>
    <row r="4771" spans="1:14" ht="15.75" thickBot="1">
      <c r="A4771" s="33" t="str">
        <f ca="1">IF(C4771=Calculator!$H$27,"F",IF(Daily!D4771+Daily!H4771=0,IF(D4770+H4770&gt;0,"L",""),""))</f>
        <v/>
      </c>
      <c r="B4771" s="34">
        <v>4770</v>
      </c>
      <c r="C4771" s="19">
        <f t="shared" ca="1" si="297"/>
        <v>50700</v>
      </c>
      <c r="D4771" s="29">
        <f t="shared" ca="1" si="299"/>
        <v>0</v>
      </c>
      <c r="E4771" s="29">
        <f ca="1">IF(C4771&lt;Calculator!$D$26,0,IF(DAY($C4771)=1,IF(D4771-Calculator!$G$24&gt;0,Calculator!$G$24,D4771),0))</f>
        <v>0</v>
      </c>
      <c r="F4771" s="29">
        <f ca="1">IF(E4771&gt;0,D4771*Calculator!$G$22/12,0)</f>
        <v>0</v>
      </c>
      <c r="G4771" s="29">
        <f ca="1">IF(E4771&gt;0,(IFERROR(-PMT(Calculator!$G$22/12,Calculator!$G$23*12,Calculator!$G$20),0))-F4771,0)</f>
        <v>0</v>
      </c>
      <c r="H4771" s="29">
        <f t="shared" ca="1" si="300"/>
        <v>0</v>
      </c>
      <c r="I4771" s="29">
        <f t="shared" ca="1" si="298"/>
        <v>0</v>
      </c>
      <c r="J4771" s="30">
        <f>Calculator!$G$40</f>
        <v>6.5000000000000002E-2</v>
      </c>
      <c r="K4771" s="29">
        <f ca="1">IF(C4771&gt;=Calculator!$G$27,IF(DAY($C4771)=1,Calculator!$G$34/2,IF(DAY($C4771)=15,Calculator!$G$34/2,0)),0)</f>
        <v>0</v>
      </c>
      <c r="L4771" s="29">
        <f ca="1">IF(DAY($C4771)=28,IF(H4771=0,0,Calculator!$G$35),0)</f>
        <v>0</v>
      </c>
      <c r="M4771" s="29">
        <f ca="1">IF(I4771&gt;0,IF(DAY($C4771)=1,SUM(INDIRECT("I"&amp;(ROW(C4770)-DAY(C4770))):I4770),0),0)</f>
        <v>0</v>
      </c>
      <c r="N4771" s="29">
        <f ca="1">IF(C4771&lt;Calculator!$G$27,0,IF(C4771=Calculator!$G$27,Calculator!$G$39,IF(H4771-K4771&lt;=0,IF(D4771&gt;Calculator!$G$39,IF(H4771-K4771+E4771+L4771+M4771+Calculator!$G$39&gt;Calculator!$G$39,Calculator!$G$39-(H4771+E4771+L4771+M4771-K4771),Calculator!$G$39),D4771),0)))</f>
        <v>0</v>
      </c>
    </row>
    <row r="4772" spans="1:14" ht="15.75" thickBot="1">
      <c r="A4772" s="33" t="str">
        <f ca="1">IF(C4772=Calculator!$H$27,"F",IF(Daily!D4772+Daily!H4772=0,IF(D4771+H4771&gt;0,"L",""),""))</f>
        <v/>
      </c>
      <c r="B4772" s="34">
        <v>4771</v>
      </c>
      <c r="C4772" s="19">
        <f t="shared" ca="1" si="297"/>
        <v>50701</v>
      </c>
      <c r="D4772" s="29">
        <f t="shared" ca="1" si="299"/>
        <v>0</v>
      </c>
      <c r="E4772" s="29">
        <f ca="1">IF(C4772&lt;Calculator!$D$26,0,IF(DAY($C4772)=1,IF(D4772-Calculator!$G$24&gt;0,Calculator!$G$24,D4772),0))</f>
        <v>0</v>
      </c>
      <c r="F4772" s="29">
        <f ca="1">IF(E4772&gt;0,D4772*Calculator!$G$22/12,0)</f>
        <v>0</v>
      </c>
      <c r="G4772" s="29">
        <f ca="1">IF(E4772&gt;0,(IFERROR(-PMT(Calculator!$G$22/12,Calculator!$G$23*12,Calculator!$G$20),0))-F4772,0)</f>
        <v>0</v>
      </c>
      <c r="H4772" s="29">
        <f t="shared" ca="1" si="300"/>
        <v>0</v>
      </c>
      <c r="I4772" s="29">
        <f t="shared" ca="1" si="298"/>
        <v>0</v>
      </c>
      <c r="J4772" s="30">
        <f>Calculator!$G$40</f>
        <v>6.5000000000000002E-2</v>
      </c>
      <c r="K4772" s="29">
        <f ca="1">IF(C4772&gt;=Calculator!$G$27,IF(DAY($C4772)=1,Calculator!$G$34/2,IF(DAY($C4772)=15,Calculator!$G$34/2,0)),0)</f>
        <v>0</v>
      </c>
      <c r="L4772" s="29">
        <f ca="1">IF(DAY($C4772)=28,IF(H4772=0,0,Calculator!$G$35),0)</f>
        <v>0</v>
      </c>
      <c r="M4772" s="29">
        <f ca="1">IF(I4772&gt;0,IF(DAY($C4772)=1,SUM(INDIRECT("I"&amp;(ROW(C4771)-DAY(C4771))):I4771),0),0)</f>
        <v>0</v>
      </c>
      <c r="N4772" s="29">
        <f ca="1">IF(C4772&lt;Calculator!$G$27,0,IF(C4772=Calculator!$G$27,Calculator!$G$39,IF(H4772-K4772&lt;=0,IF(D4772&gt;Calculator!$G$39,IF(H4772-K4772+E4772+L4772+M4772+Calculator!$G$39&gt;Calculator!$G$39,Calculator!$G$39-(H4772+E4772+L4772+M4772-K4772),Calculator!$G$39),D4772),0)))</f>
        <v>0</v>
      </c>
    </row>
    <row r="4773" spans="1:14" ht="15.75" thickBot="1">
      <c r="A4773" s="33" t="str">
        <f ca="1">IF(C4773=Calculator!$H$27,"F",IF(Daily!D4773+Daily!H4773=0,IF(D4772+H4772&gt;0,"L",""),""))</f>
        <v/>
      </c>
      <c r="B4773" s="34">
        <v>4772</v>
      </c>
      <c r="C4773" s="19">
        <f t="shared" ca="1" si="297"/>
        <v>50702</v>
      </c>
      <c r="D4773" s="29">
        <f t="shared" ca="1" si="299"/>
        <v>0</v>
      </c>
      <c r="E4773" s="29">
        <f ca="1">IF(C4773&lt;Calculator!$D$26,0,IF(DAY($C4773)=1,IF(D4773-Calculator!$G$24&gt;0,Calculator!$G$24,D4773),0))</f>
        <v>0</v>
      </c>
      <c r="F4773" s="29">
        <f ca="1">IF(E4773&gt;0,D4773*Calculator!$G$22/12,0)</f>
        <v>0</v>
      </c>
      <c r="G4773" s="29">
        <f ca="1">IF(E4773&gt;0,(IFERROR(-PMT(Calculator!$G$22/12,Calculator!$G$23*12,Calculator!$G$20),0))-F4773,0)</f>
        <v>0</v>
      </c>
      <c r="H4773" s="29">
        <f t="shared" ca="1" si="300"/>
        <v>0</v>
      </c>
      <c r="I4773" s="29">
        <f t="shared" ca="1" si="298"/>
        <v>0</v>
      </c>
      <c r="J4773" s="30">
        <f>Calculator!$G$40</f>
        <v>6.5000000000000002E-2</v>
      </c>
      <c r="K4773" s="29">
        <f ca="1">IF(C4773&gt;=Calculator!$G$27,IF(DAY($C4773)=1,Calculator!$G$34/2,IF(DAY($C4773)=15,Calculator!$G$34/2,0)),0)</f>
        <v>0</v>
      </c>
      <c r="L4773" s="29">
        <f ca="1">IF(DAY($C4773)=28,IF(H4773=0,0,Calculator!$G$35),0)</f>
        <v>0</v>
      </c>
      <c r="M4773" s="29">
        <f ca="1">IF(I4773&gt;0,IF(DAY($C4773)=1,SUM(INDIRECT("I"&amp;(ROW(C4772)-DAY(C4772))):I4772),0),0)</f>
        <v>0</v>
      </c>
      <c r="N4773" s="29">
        <f ca="1">IF(C4773&lt;Calculator!$G$27,0,IF(C4773=Calculator!$G$27,Calculator!$G$39,IF(H4773-K4773&lt;=0,IF(D4773&gt;Calculator!$G$39,IF(H4773-K4773+E4773+L4773+M4773+Calculator!$G$39&gt;Calculator!$G$39,Calculator!$G$39-(H4773+E4773+L4773+M4773-K4773),Calculator!$G$39),D4773),0)))</f>
        <v>0</v>
      </c>
    </row>
    <row r="4774" spans="1:14" ht="15.75" thickBot="1">
      <c r="A4774" s="33" t="str">
        <f ca="1">IF(C4774=Calculator!$H$27,"F",IF(Daily!D4774+Daily!H4774=0,IF(D4773+H4773&gt;0,"L",""),""))</f>
        <v/>
      </c>
      <c r="B4774" s="34">
        <v>4773</v>
      </c>
      <c r="C4774" s="19">
        <f t="shared" ca="1" si="297"/>
        <v>50703</v>
      </c>
      <c r="D4774" s="29">
        <f t="shared" ca="1" si="299"/>
        <v>0</v>
      </c>
      <c r="E4774" s="29">
        <f ca="1">IF(C4774&lt;Calculator!$D$26,0,IF(DAY($C4774)=1,IF(D4774-Calculator!$G$24&gt;0,Calculator!$G$24,D4774),0))</f>
        <v>0</v>
      </c>
      <c r="F4774" s="29">
        <f ca="1">IF(E4774&gt;0,D4774*Calculator!$G$22/12,0)</f>
        <v>0</v>
      </c>
      <c r="G4774" s="29">
        <f ca="1">IF(E4774&gt;0,(IFERROR(-PMT(Calculator!$G$22/12,Calculator!$G$23*12,Calculator!$G$20),0))-F4774,0)</f>
        <v>0</v>
      </c>
      <c r="H4774" s="29">
        <f t="shared" ca="1" si="300"/>
        <v>0</v>
      </c>
      <c r="I4774" s="29">
        <f t="shared" ca="1" si="298"/>
        <v>0</v>
      </c>
      <c r="J4774" s="30">
        <f>Calculator!$G$40</f>
        <v>6.5000000000000002E-2</v>
      </c>
      <c r="K4774" s="29">
        <f ca="1">IF(C4774&gt;=Calculator!$G$27,IF(DAY($C4774)=1,Calculator!$G$34/2,IF(DAY($C4774)=15,Calculator!$G$34/2,0)),0)</f>
        <v>0</v>
      </c>
      <c r="L4774" s="29">
        <f ca="1">IF(DAY($C4774)=28,IF(H4774=0,0,Calculator!$G$35),0)</f>
        <v>0</v>
      </c>
      <c r="M4774" s="29">
        <f ca="1">IF(I4774&gt;0,IF(DAY($C4774)=1,SUM(INDIRECT("I"&amp;(ROW(C4773)-DAY(C4773))):I4773),0),0)</f>
        <v>0</v>
      </c>
      <c r="N4774" s="29">
        <f ca="1">IF(C4774&lt;Calculator!$G$27,0,IF(C4774=Calculator!$G$27,Calculator!$G$39,IF(H4774-K4774&lt;=0,IF(D4774&gt;Calculator!$G$39,IF(H4774-K4774+E4774+L4774+M4774+Calculator!$G$39&gt;Calculator!$G$39,Calculator!$G$39-(H4774+E4774+L4774+M4774-K4774),Calculator!$G$39),D4774),0)))</f>
        <v>0</v>
      </c>
    </row>
    <row r="4775" spans="1:14" ht="15.75" thickBot="1">
      <c r="A4775" s="33" t="str">
        <f ca="1">IF(C4775=Calculator!$H$27,"F",IF(Daily!D4775+Daily!H4775=0,IF(D4774+H4774&gt;0,"L",""),""))</f>
        <v/>
      </c>
      <c r="B4775" s="34">
        <v>4774</v>
      </c>
      <c r="C4775" s="19">
        <f t="shared" ca="1" si="297"/>
        <v>50704</v>
      </c>
      <c r="D4775" s="29">
        <f t="shared" ca="1" si="299"/>
        <v>0</v>
      </c>
      <c r="E4775" s="29">
        <f ca="1">IF(C4775&lt;Calculator!$D$26,0,IF(DAY($C4775)=1,IF(D4775-Calculator!$G$24&gt;0,Calculator!$G$24,D4775),0))</f>
        <v>0</v>
      </c>
      <c r="F4775" s="29">
        <f ca="1">IF(E4775&gt;0,D4775*Calculator!$G$22/12,0)</f>
        <v>0</v>
      </c>
      <c r="G4775" s="29">
        <f ca="1">IF(E4775&gt;0,(IFERROR(-PMT(Calculator!$G$22/12,Calculator!$G$23*12,Calculator!$G$20),0))-F4775,0)</f>
        <v>0</v>
      </c>
      <c r="H4775" s="29">
        <f t="shared" ca="1" si="300"/>
        <v>0</v>
      </c>
      <c r="I4775" s="29">
        <f t="shared" ca="1" si="298"/>
        <v>0</v>
      </c>
      <c r="J4775" s="30">
        <f>Calculator!$G$40</f>
        <v>6.5000000000000002E-2</v>
      </c>
      <c r="K4775" s="29">
        <f ca="1">IF(C4775&gt;=Calculator!$G$27,IF(DAY($C4775)=1,Calculator!$G$34/2,IF(DAY($C4775)=15,Calculator!$G$34/2,0)),0)</f>
        <v>0</v>
      </c>
      <c r="L4775" s="29">
        <f ca="1">IF(DAY($C4775)=28,IF(H4775=0,0,Calculator!$G$35),0)</f>
        <v>0</v>
      </c>
      <c r="M4775" s="29">
        <f ca="1">IF(I4775&gt;0,IF(DAY($C4775)=1,SUM(INDIRECT("I"&amp;(ROW(C4774)-DAY(C4774))):I4774),0),0)</f>
        <v>0</v>
      </c>
      <c r="N4775" s="29">
        <f ca="1">IF(C4775&lt;Calculator!$G$27,0,IF(C4775=Calculator!$G$27,Calculator!$G$39,IF(H4775-K4775&lt;=0,IF(D4775&gt;Calculator!$G$39,IF(H4775-K4775+E4775+L4775+M4775+Calculator!$G$39&gt;Calculator!$G$39,Calculator!$G$39-(H4775+E4775+L4775+M4775-K4775),Calculator!$G$39),D4775),0)))</f>
        <v>0</v>
      </c>
    </row>
    <row r="4776" spans="1:14" ht="15.75" thickBot="1">
      <c r="A4776" s="33" t="str">
        <f ca="1">IF(C4776=Calculator!$H$27,"F",IF(Daily!D4776+Daily!H4776=0,IF(D4775+H4775&gt;0,"L",""),""))</f>
        <v/>
      </c>
      <c r="B4776" s="34">
        <v>4775</v>
      </c>
      <c r="C4776" s="19">
        <f t="shared" ca="1" si="297"/>
        <v>50705</v>
      </c>
      <c r="D4776" s="29">
        <f t="shared" ca="1" si="299"/>
        <v>0</v>
      </c>
      <c r="E4776" s="29">
        <f ca="1">IF(C4776&lt;Calculator!$D$26,0,IF(DAY($C4776)=1,IF(D4776-Calculator!$G$24&gt;0,Calculator!$G$24,D4776),0))</f>
        <v>0</v>
      </c>
      <c r="F4776" s="29">
        <f ca="1">IF(E4776&gt;0,D4776*Calculator!$G$22/12,0)</f>
        <v>0</v>
      </c>
      <c r="G4776" s="29">
        <f ca="1">IF(E4776&gt;0,(IFERROR(-PMT(Calculator!$G$22/12,Calculator!$G$23*12,Calculator!$G$20),0))-F4776,0)</f>
        <v>0</v>
      </c>
      <c r="H4776" s="29">
        <f t="shared" ca="1" si="300"/>
        <v>0</v>
      </c>
      <c r="I4776" s="29">
        <f t="shared" ca="1" si="298"/>
        <v>0</v>
      </c>
      <c r="J4776" s="30">
        <f>Calculator!$G$40</f>
        <v>6.5000000000000002E-2</v>
      </c>
      <c r="K4776" s="29">
        <f ca="1">IF(C4776&gt;=Calculator!$G$27,IF(DAY($C4776)=1,Calculator!$G$34/2,IF(DAY($C4776)=15,Calculator!$G$34/2,0)),0)</f>
        <v>0</v>
      </c>
      <c r="L4776" s="29">
        <f ca="1">IF(DAY($C4776)=28,IF(H4776=0,0,Calculator!$G$35),0)</f>
        <v>0</v>
      </c>
      <c r="M4776" s="29">
        <f ca="1">IF(I4776&gt;0,IF(DAY($C4776)=1,SUM(INDIRECT("I"&amp;(ROW(C4775)-DAY(C4775))):I4775),0),0)</f>
        <v>0</v>
      </c>
      <c r="N4776" s="29">
        <f ca="1">IF(C4776&lt;Calculator!$G$27,0,IF(C4776=Calculator!$G$27,Calculator!$G$39,IF(H4776-K4776&lt;=0,IF(D4776&gt;Calculator!$G$39,IF(H4776-K4776+E4776+L4776+M4776+Calculator!$G$39&gt;Calculator!$G$39,Calculator!$G$39-(H4776+E4776+L4776+M4776-K4776),Calculator!$G$39),D4776),0)))</f>
        <v>0</v>
      </c>
    </row>
    <row r="4777" spans="1:14" ht="15.75" thickBot="1">
      <c r="A4777" s="33" t="str">
        <f ca="1">IF(C4777=Calculator!$H$27,"F",IF(Daily!D4777+Daily!H4777=0,IF(D4776+H4776&gt;0,"L",""),""))</f>
        <v/>
      </c>
      <c r="B4777" s="34">
        <v>4776</v>
      </c>
      <c r="C4777" s="19">
        <f t="shared" ca="1" si="297"/>
        <v>50706</v>
      </c>
      <c r="D4777" s="29">
        <f t="shared" ca="1" si="299"/>
        <v>0</v>
      </c>
      <c r="E4777" s="29">
        <f ca="1">IF(C4777&lt;Calculator!$D$26,0,IF(DAY($C4777)=1,IF(D4777-Calculator!$G$24&gt;0,Calculator!$G$24,D4777),0))</f>
        <v>0</v>
      </c>
      <c r="F4777" s="29">
        <f ca="1">IF(E4777&gt;0,D4777*Calculator!$G$22/12,0)</f>
        <v>0</v>
      </c>
      <c r="G4777" s="29">
        <f ca="1">IF(E4777&gt;0,(IFERROR(-PMT(Calculator!$G$22/12,Calculator!$G$23*12,Calculator!$G$20),0))-F4777,0)</f>
        <v>0</v>
      </c>
      <c r="H4777" s="29">
        <f t="shared" ca="1" si="300"/>
        <v>0</v>
      </c>
      <c r="I4777" s="29">
        <f t="shared" ca="1" si="298"/>
        <v>0</v>
      </c>
      <c r="J4777" s="30">
        <f>Calculator!$G$40</f>
        <v>6.5000000000000002E-2</v>
      </c>
      <c r="K4777" s="29">
        <f ca="1">IF(C4777&gt;=Calculator!$G$27,IF(DAY($C4777)=1,Calculator!$G$34/2,IF(DAY($C4777)=15,Calculator!$G$34/2,0)),0)</f>
        <v>0</v>
      </c>
      <c r="L4777" s="29">
        <f ca="1">IF(DAY($C4777)=28,IF(H4777=0,0,Calculator!$G$35),0)</f>
        <v>0</v>
      </c>
      <c r="M4777" s="29">
        <f ca="1">IF(I4777&gt;0,IF(DAY($C4777)=1,SUM(INDIRECT("I"&amp;(ROW(C4776)-DAY(C4776))):I4776),0),0)</f>
        <v>0</v>
      </c>
      <c r="N4777" s="29">
        <f ca="1">IF(C4777&lt;Calculator!$G$27,0,IF(C4777=Calculator!$G$27,Calculator!$G$39,IF(H4777-K4777&lt;=0,IF(D4777&gt;Calculator!$G$39,IF(H4777-K4777+E4777+L4777+M4777+Calculator!$G$39&gt;Calculator!$G$39,Calculator!$G$39-(H4777+E4777+L4777+M4777-K4777),Calculator!$G$39),D4777),0)))</f>
        <v>0</v>
      </c>
    </row>
    <row r="4778" spans="1:14" ht="15.75" thickBot="1">
      <c r="A4778" s="33" t="str">
        <f ca="1">IF(C4778=Calculator!$H$27,"F",IF(Daily!D4778+Daily!H4778=0,IF(D4777+H4777&gt;0,"L",""),""))</f>
        <v/>
      </c>
      <c r="B4778" s="34">
        <v>4777</v>
      </c>
      <c r="C4778" s="19">
        <f t="shared" ca="1" si="297"/>
        <v>50707</v>
      </c>
      <c r="D4778" s="29">
        <f t="shared" ca="1" si="299"/>
        <v>0</v>
      </c>
      <c r="E4778" s="29">
        <f ca="1">IF(C4778&lt;Calculator!$D$26,0,IF(DAY($C4778)=1,IF(D4778-Calculator!$G$24&gt;0,Calculator!$G$24,D4778),0))</f>
        <v>0</v>
      </c>
      <c r="F4778" s="29">
        <f ca="1">IF(E4778&gt;0,D4778*Calculator!$G$22/12,0)</f>
        <v>0</v>
      </c>
      <c r="G4778" s="29">
        <f ca="1">IF(E4778&gt;0,(IFERROR(-PMT(Calculator!$G$22/12,Calculator!$G$23*12,Calculator!$G$20),0))-F4778,0)</f>
        <v>0</v>
      </c>
      <c r="H4778" s="29">
        <f t="shared" ca="1" si="300"/>
        <v>0</v>
      </c>
      <c r="I4778" s="29">
        <f t="shared" ca="1" si="298"/>
        <v>0</v>
      </c>
      <c r="J4778" s="30">
        <f>Calculator!$G$40</f>
        <v>6.5000000000000002E-2</v>
      </c>
      <c r="K4778" s="29">
        <f ca="1">IF(C4778&gt;=Calculator!$G$27,IF(DAY($C4778)=1,Calculator!$G$34/2,IF(DAY($C4778)=15,Calculator!$G$34/2,0)),0)</f>
        <v>0</v>
      </c>
      <c r="L4778" s="29">
        <f ca="1">IF(DAY($C4778)=28,IF(H4778=0,0,Calculator!$G$35),0)</f>
        <v>0</v>
      </c>
      <c r="M4778" s="29">
        <f ca="1">IF(I4778&gt;0,IF(DAY($C4778)=1,SUM(INDIRECT("I"&amp;(ROW(C4777)-DAY(C4777))):I4777),0),0)</f>
        <v>0</v>
      </c>
      <c r="N4778" s="29">
        <f ca="1">IF(C4778&lt;Calculator!$G$27,0,IF(C4778=Calculator!$G$27,Calculator!$G$39,IF(H4778-K4778&lt;=0,IF(D4778&gt;Calculator!$G$39,IF(H4778-K4778+E4778+L4778+M4778+Calculator!$G$39&gt;Calculator!$G$39,Calculator!$G$39-(H4778+E4778+L4778+M4778-K4778),Calculator!$G$39),D4778),0)))</f>
        <v>0</v>
      </c>
    </row>
    <row r="4779" spans="1:14" ht="15.75" thickBot="1">
      <c r="A4779" s="33" t="str">
        <f ca="1">IF(C4779=Calculator!$H$27,"F",IF(Daily!D4779+Daily!H4779=0,IF(D4778+H4778&gt;0,"L",""),""))</f>
        <v/>
      </c>
      <c r="B4779" s="34">
        <v>4778</v>
      </c>
      <c r="C4779" s="19">
        <f t="shared" ca="1" si="297"/>
        <v>50708</v>
      </c>
      <c r="D4779" s="29">
        <f t="shared" ca="1" si="299"/>
        <v>0</v>
      </c>
      <c r="E4779" s="29">
        <f ca="1">IF(C4779&lt;Calculator!$D$26,0,IF(DAY($C4779)=1,IF(D4779-Calculator!$G$24&gt;0,Calculator!$G$24,D4779),0))</f>
        <v>0</v>
      </c>
      <c r="F4779" s="29">
        <f ca="1">IF(E4779&gt;0,D4779*Calculator!$G$22/12,0)</f>
        <v>0</v>
      </c>
      <c r="G4779" s="29">
        <f ca="1">IF(E4779&gt;0,(IFERROR(-PMT(Calculator!$G$22/12,Calculator!$G$23*12,Calculator!$G$20),0))-F4779,0)</f>
        <v>0</v>
      </c>
      <c r="H4779" s="29">
        <f t="shared" ca="1" si="300"/>
        <v>0</v>
      </c>
      <c r="I4779" s="29">
        <f t="shared" ca="1" si="298"/>
        <v>0</v>
      </c>
      <c r="J4779" s="30">
        <f>Calculator!$G$40</f>
        <v>6.5000000000000002E-2</v>
      </c>
      <c r="K4779" s="29">
        <f ca="1">IF(C4779&gt;=Calculator!$G$27,IF(DAY($C4779)=1,Calculator!$G$34/2,IF(DAY($C4779)=15,Calculator!$G$34/2,0)),0)</f>
        <v>0</v>
      </c>
      <c r="L4779" s="29">
        <f ca="1">IF(DAY($C4779)=28,IF(H4779=0,0,Calculator!$G$35),0)</f>
        <v>0</v>
      </c>
      <c r="M4779" s="29">
        <f ca="1">IF(I4779&gt;0,IF(DAY($C4779)=1,SUM(INDIRECT("I"&amp;(ROW(C4778)-DAY(C4778))):I4778),0),0)</f>
        <v>0</v>
      </c>
      <c r="N4779" s="29">
        <f ca="1">IF(C4779&lt;Calculator!$G$27,0,IF(C4779=Calculator!$G$27,Calculator!$G$39,IF(H4779-K4779&lt;=0,IF(D4779&gt;Calculator!$G$39,IF(H4779-K4779+E4779+L4779+M4779+Calculator!$G$39&gt;Calculator!$G$39,Calculator!$G$39-(H4779+E4779+L4779+M4779-K4779),Calculator!$G$39),D4779),0)))</f>
        <v>0</v>
      </c>
    </row>
    <row r="4780" spans="1:14" ht="15.75" thickBot="1">
      <c r="A4780" s="33" t="str">
        <f ca="1">IF(C4780=Calculator!$H$27,"F",IF(Daily!D4780+Daily!H4780=0,IF(D4779+H4779&gt;0,"L",""),""))</f>
        <v/>
      </c>
      <c r="B4780" s="34">
        <v>4779</v>
      </c>
      <c r="C4780" s="19">
        <f t="shared" ca="1" si="297"/>
        <v>50709</v>
      </c>
      <c r="D4780" s="29">
        <f t="shared" ca="1" si="299"/>
        <v>0</v>
      </c>
      <c r="E4780" s="29">
        <f ca="1">IF(C4780&lt;Calculator!$D$26,0,IF(DAY($C4780)=1,IF(D4780-Calculator!$G$24&gt;0,Calculator!$G$24,D4780),0))</f>
        <v>0</v>
      </c>
      <c r="F4780" s="29">
        <f ca="1">IF(E4780&gt;0,D4780*Calculator!$G$22/12,0)</f>
        <v>0</v>
      </c>
      <c r="G4780" s="29">
        <f ca="1">IF(E4780&gt;0,(IFERROR(-PMT(Calculator!$G$22/12,Calculator!$G$23*12,Calculator!$G$20),0))-F4780,0)</f>
        <v>0</v>
      </c>
      <c r="H4780" s="29">
        <f t="shared" ca="1" si="300"/>
        <v>0</v>
      </c>
      <c r="I4780" s="29">
        <f t="shared" ca="1" si="298"/>
        <v>0</v>
      </c>
      <c r="J4780" s="30">
        <f>Calculator!$G$40</f>
        <v>6.5000000000000002E-2</v>
      </c>
      <c r="K4780" s="29">
        <f ca="1">IF(C4780&gt;=Calculator!$G$27,IF(DAY($C4780)=1,Calculator!$G$34/2,IF(DAY($C4780)=15,Calculator!$G$34/2,0)),0)</f>
        <v>0</v>
      </c>
      <c r="L4780" s="29">
        <f ca="1">IF(DAY($C4780)=28,IF(H4780=0,0,Calculator!$G$35),0)</f>
        <v>0</v>
      </c>
      <c r="M4780" s="29">
        <f ca="1">IF(I4780&gt;0,IF(DAY($C4780)=1,SUM(INDIRECT("I"&amp;(ROW(C4779)-DAY(C4779))):I4779),0),0)</f>
        <v>0</v>
      </c>
      <c r="N4780" s="29">
        <f ca="1">IF(C4780&lt;Calculator!$G$27,0,IF(C4780=Calculator!$G$27,Calculator!$G$39,IF(H4780-K4780&lt;=0,IF(D4780&gt;Calculator!$G$39,IF(H4780-K4780+E4780+L4780+M4780+Calculator!$G$39&gt;Calculator!$G$39,Calculator!$G$39-(H4780+E4780+L4780+M4780-K4780),Calculator!$G$39),D4780),0)))</f>
        <v>0</v>
      </c>
    </row>
    <row r="4781" spans="1:14" ht="15.75" thickBot="1">
      <c r="A4781" s="33" t="str">
        <f ca="1">IF(C4781=Calculator!$H$27,"F",IF(Daily!D4781+Daily!H4781=0,IF(D4780+H4780&gt;0,"L",""),""))</f>
        <v/>
      </c>
      <c r="B4781" s="34">
        <v>4780</v>
      </c>
      <c r="C4781" s="19">
        <f t="shared" ca="1" si="297"/>
        <v>50710</v>
      </c>
      <c r="D4781" s="29">
        <f t="shared" ca="1" si="299"/>
        <v>0</v>
      </c>
      <c r="E4781" s="29">
        <f ca="1">IF(C4781&lt;Calculator!$D$26,0,IF(DAY($C4781)=1,IF(D4781-Calculator!$G$24&gt;0,Calculator!$G$24,D4781),0))</f>
        <v>0</v>
      </c>
      <c r="F4781" s="29">
        <f ca="1">IF(E4781&gt;0,D4781*Calculator!$G$22/12,0)</f>
        <v>0</v>
      </c>
      <c r="G4781" s="29">
        <f ca="1">IF(E4781&gt;0,(IFERROR(-PMT(Calculator!$G$22/12,Calculator!$G$23*12,Calculator!$G$20),0))-F4781,0)</f>
        <v>0</v>
      </c>
      <c r="H4781" s="29">
        <f t="shared" ca="1" si="300"/>
        <v>0</v>
      </c>
      <c r="I4781" s="29">
        <f t="shared" ca="1" si="298"/>
        <v>0</v>
      </c>
      <c r="J4781" s="30">
        <f>Calculator!$G$40</f>
        <v>6.5000000000000002E-2</v>
      </c>
      <c r="K4781" s="29">
        <f ca="1">IF(C4781&gt;=Calculator!$G$27,IF(DAY($C4781)=1,Calculator!$G$34/2,IF(DAY($C4781)=15,Calculator!$G$34/2,0)),0)</f>
        <v>4500</v>
      </c>
      <c r="L4781" s="29">
        <f ca="1">IF(DAY($C4781)=28,IF(H4781=0,0,Calculator!$G$35),0)</f>
        <v>0</v>
      </c>
      <c r="M4781" s="29">
        <f ca="1">IF(I4781&gt;0,IF(DAY($C4781)=1,SUM(INDIRECT("I"&amp;(ROW(C4780)-DAY(C4780))):I4780),0),0)</f>
        <v>0</v>
      </c>
      <c r="N4781" s="29">
        <f ca="1">IF(C4781&lt;Calculator!$G$27,0,IF(C4781=Calculator!$G$27,Calculator!$G$39,IF(H4781-K4781&lt;=0,IF(D4781&gt;Calculator!$G$39,IF(H4781-K4781+E4781+L4781+M4781+Calculator!$G$39&gt;Calculator!$G$39,Calculator!$G$39-(H4781+E4781+L4781+M4781-K4781),Calculator!$G$39),D4781),0)))</f>
        <v>0</v>
      </c>
    </row>
    <row r="4782" spans="1:14" ht="15.75" thickBot="1">
      <c r="A4782" s="33" t="str">
        <f ca="1">IF(C4782=Calculator!$H$27,"F",IF(Daily!D4782+Daily!H4782=0,IF(D4781+H4781&gt;0,"L",""),""))</f>
        <v/>
      </c>
      <c r="B4782" s="34">
        <v>4781</v>
      </c>
      <c r="C4782" s="19">
        <f t="shared" ca="1" si="297"/>
        <v>50711</v>
      </c>
      <c r="D4782" s="29">
        <f t="shared" ca="1" si="299"/>
        <v>0</v>
      </c>
      <c r="E4782" s="29">
        <f ca="1">IF(C4782&lt;Calculator!$D$26,0,IF(DAY($C4782)=1,IF(D4782-Calculator!$G$24&gt;0,Calculator!$G$24,D4782),0))</f>
        <v>0</v>
      </c>
      <c r="F4782" s="29">
        <f ca="1">IF(E4782&gt;0,D4782*Calculator!$G$22/12,0)</f>
        <v>0</v>
      </c>
      <c r="G4782" s="29">
        <f ca="1">IF(E4782&gt;0,(IFERROR(-PMT(Calculator!$G$22/12,Calculator!$G$23*12,Calculator!$G$20),0))-F4782,0)</f>
        <v>0</v>
      </c>
      <c r="H4782" s="29">
        <f t="shared" ca="1" si="300"/>
        <v>0</v>
      </c>
      <c r="I4782" s="29">
        <f t="shared" ca="1" si="298"/>
        <v>0</v>
      </c>
      <c r="J4782" s="30">
        <f>Calculator!$G$40</f>
        <v>6.5000000000000002E-2</v>
      </c>
      <c r="K4782" s="29">
        <f ca="1">IF(C4782&gt;=Calculator!$G$27,IF(DAY($C4782)=1,Calculator!$G$34/2,IF(DAY($C4782)=15,Calculator!$G$34/2,0)),0)</f>
        <v>0</v>
      </c>
      <c r="L4782" s="29">
        <f ca="1">IF(DAY($C4782)=28,IF(H4782=0,0,Calculator!$G$35),0)</f>
        <v>0</v>
      </c>
      <c r="M4782" s="29">
        <f ca="1">IF(I4782&gt;0,IF(DAY($C4782)=1,SUM(INDIRECT("I"&amp;(ROW(C4781)-DAY(C4781))):I4781),0),0)</f>
        <v>0</v>
      </c>
      <c r="N4782" s="29">
        <f ca="1">IF(C4782&lt;Calculator!$G$27,0,IF(C4782=Calculator!$G$27,Calculator!$G$39,IF(H4782-K4782&lt;=0,IF(D4782&gt;Calculator!$G$39,IF(H4782-K4782+E4782+L4782+M4782+Calculator!$G$39&gt;Calculator!$G$39,Calculator!$G$39-(H4782+E4782+L4782+M4782-K4782),Calculator!$G$39),D4782),0)))</f>
        <v>0</v>
      </c>
    </row>
    <row r="4783" spans="1:14" ht="15.75" thickBot="1">
      <c r="A4783" s="33" t="str">
        <f ca="1">IF(C4783=Calculator!$H$27,"F",IF(Daily!D4783+Daily!H4783=0,IF(D4782+H4782&gt;0,"L",""),""))</f>
        <v/>
      </c>
      <c r="B4783" s="34">
        <v>4782</v>
      </c>
      <c r="C4783" s="19">
        <f t="shared" ca="1" si="297"/>
        <v>50712</v>
      </c>
      <c r="D4783" s="29">
        <f t="shared" ca="1" si="299"/>
        <v>0</v>
      </c>
      <c r="E4783" s="29">
        <f ca="1">IF(C4783&lt;Calculator!$D$26,0,IF(DAY($C4783)=1,IF(D4783-Calculator!$G$24&gt;0,Calculator!$G$24,D4783),0))</f>
        <v>0</v>
      </c>
      <c r="F4783" s="29">
        <f ca="1">IF(E4783&gt;0,D4783*Calculator!$G$22/12,0)</f>
        <v>0</v>
      </c>
      <c r="G4783" s="29">
        <f ca="1">IF(E4783&gt;0,(IFERROR(-PMT(Calculator!$G$22/12,Calculator!$G$23*12,Calculator!$G$20),0))-F4783,0)</f>
        <v>0</v>
      </c>
      <c r="H4783" s="29">
        <f t="shared" ca="1" si="300"/>
        <v>0</v>
      </c>
      <c r="I4783" s="29">
        <f t="shared" ca="1" si="298"/>
        <v>0</v>
      </c>
      <c r="J4783" s="30">
        <f>Calculator!$G$40</f>
        <v>6.5000000000000002E-2</v>
      </c>
      <c r="K4783" s="29">
        <f ca="1">IF(C4783&gt;=Calculator!$G$27,IF(DAY($C4783)=1,Calculator!$G$34/2,IF(DAY($C4783)=15,Calculator!$G$34/2,0)),0)</f>
        <v>0</v>
      </c>
      <c r="L4783" s="29">
        <f ca="1">IF(DAY($C4783)=28,IF(H4783=0,0,Calculator!$G$35),0)</f>
        <v>0</v>
      </c>
      <c r="M4783" s="29">
        <f ca="1">IF(I4783&gt;0,IF(DAY($C4783)=1,SUM(INDIRECT("I"&amp;(ROW(C4782)-DAY(C4782))):I4782),0),0)</f>
        <v>0</v>
      </c>
      <c r="N4783" s="29">
        <f ca="1">IF(C4783&lt;Calculator!$G$27,0,IF(C4783=Calculator!$G$27,Calculator!$G$39,IF(H4783-K4783&lt;=0,IF(D4783&gt;Calculator!$G$39,IF(H4783-K4783+E4783+L4783+M4783+Calculator!$G$39&gt;Calculator!$G$39,Calculator!$G$39-(H4783+E4783+L4783+M4783-K4783),Calculator!$G$39),D4783),0)))</f>
        <v>0</v>
      </c>
    </row>
    <row r="4784" spans="1:14" ht="15.75" thickBot="1">
      <c r="A4784" s="33" t="str">
        <f ca="1">IF(C4784=Calculator!$H$27,"F",IF(Daily!D4784+Daily!H4784=0,IF(D4783+H4783&gt;0,"L",""),""))</f>
        <v/>
      </c>
      <c r="B4784" s="34">
        <v>4783</v>
      </c>
      <c r="C4784" s="19">
        <f t="shared" ca="1" si="297"/>
        <v>50713</v>
      </c>
      <c r="D4784" s="29">
        <f t="shared" ca="1" si="299"/>
        <v>0</v>
      </c>
      <c r="E4784" s="29">
        <f ca="1">IF(C4784&lt;Calculator!$D$26,0,IF(DAY($C4784)=1,IF(D4784-Calculator!$G$24&gt;0,Calculator!$G$24,D4784),0))</f>
        <v>0</v>
      </c>
      <c r="F4784" s="29">
        <f ca="1">IF(E4784&gt;0,D4784*Calculator!$G$22/12,0)</f>
        <v>0</v>
      </c>
      <c r="G4784" s="29">
        <f ca="1">IF(E4784&gt;0,(IFERROR(-PMT(Calculator!$G$22/12,Calculator!$G$23*12,Calculator!$G$20),0))-F4784,0)</f>
        <v>0</v>
      </c>
      <c r="H4784" s="29">
        <f t="shared" ca="1" si="300"/>
        <v>0</v>
      </c>
      <c r="I4784" s="29">
        <f t="shared" ca="1" si="298"/>
        <v>0</v>
      </c>
      <c r="J4784" s="30">
        <f>Calculator!$G$40</f>
        <v>6.5000000000000002E-2</v>
      </c>
      <c r="K4784" s="29">
        <f ca="1">IF(C4784&gt;=Calculator!$G$27,IF(DAY($C4784)=1,Calculator!$G$34/2,IF(DAY($C4784)=15,Calculator!$G$34/2,0)),0)</f>
        <v>0</v>
      </c>
      <c r="L4784" s="29">
        <f ca="1">IF(DAY($C4784)=28,IF(H4784=0,0,Calculator!$G$35),0)</f>
        <v>0</v>
      </c>
      <c r="M4784" s="29">
        <f ca="1">IF(I4784&gt;0,IF(DAY($C4784)=1,SUM(INDIRECT("I"&amp;(ROW(C4783)-DAY(C4783))):I4783),0),0)</f>
        <v>0</v>
      </c>
      <c r="N4784" s="29">
        <f ca="1">IF(C4784&lt;Calculator!$G$27,0,IF(C4784=Calculator!$G$27,Calculator!$G$39,IF(H4784-K4784&lt;=0,IF(D4784&gt;Calculator!$G$39,IF(H4784-K4784+E4784+L4784+M4784+Calculator!$G$39&gt;Calculator!$G$39,Calculator!$G$39-(H4784+E4784+L4784+M4784-K4784),Calculator!$G$39),D4784),0)))</f>
        <v>0</v>
      </c>
    </row>
    <row r="4785" spans="1:14" ht="15.75" thickBot="1">
      <c r="A4785" s="33" t="str">
        <f ca="1">IF(C4785=Calculator!$H$27,"F",IF(Daily!D4785+Daily!H4785=0,IF(D4784+H4784&gt;0,"L",""),""))</f>
        <v/>
      </c>
      <c r="B4785" s="34">
        <v>4784</v>
      </c>
      <c r="C4785" s="19">
        <f t="shared" ca="1" si="297"/>
        <v>50714</v>
      </c>
      <c r="D4785" s="29">
        <f t="shared" ca="1" si="299"/>
        <v>0</v>
      </c>
      <c r="E4785" s="29">
        <f ca="1">IF(C4785&lt;Calculator!$D$26,0,IF(DAY($C4785)=1,IF(D4785-Calculator!$G$24&gt;0,Calculator!$G$24,D4785),0))</f>
        <v>0</v>
      </c>
      <c r="F4785" s="29">
        <f ca="1">IF(E4785&gt;0,D4785*Calculator!$G$22/12,0)</f>
        <v>0</v>
      </c>
      <c r="G4785" s="29">
        <f ca="1">IF(E4785&gt;0,(IFERROR(-PMT(Calculator!$G$22/12,Calculator!$G$23*12,Calculator!$G$20),0))-F4785,0)</f>
        <v>0</v>
      </c>
      <c r="H4785" s="29">
        <f t="shared" ca="1" si="300"/>
        <v>0</v>
      </c>
      <c r="I4785" s="29">
        <f t="shared" ca="1" si="298"/>
        <v>0</v>
      </c>
      <c r="J4785" s="30">
        <f>Calculator!$G$40</f>
        <v>6.5000000000000002E-2</v>
      </c>
      <c r="K4785" s="29">
        <f ca="1">IF(C4785&gt;=Calculator!$G$27,IF(DAY($C4785)=1,Calculator!$G$34/2,IF(DAY($C4785)=15,Calculator!$G$34/2,0)),0)</f>
        <v>0</v>
      </c>
      <c r="L4785" s="29">
        <f ca="1">IF(DAY($C4785)=28,IF(H4785=0,0,Calculator!$G$35),0)</f>
        <v>0</v>
      </c>
      <c r="M4785" s="29">
        <f ca="1">IF(I4785&gt;0,IF(DAY($C4785)=1,SUM(INDIRECT("I"&amp;(ROW(C4784)-DAY(C4784))):I4784),0),0)</f>
        <v>0</v>
      </c>
      <c r="N4785" s="29">
        <f ca="1">IF(C4785&lt;Calculator!$G$27,0,IF(C4785=Calculator!$G$27,Calculator!$G$39,IF(H4785-K4785&lt;=0,IF(D4785&gt;Calculator!$G$39,IF(H4785-K4785+E4785+L4785+M4785+Calculator!$G$39&gt;Calculator!$G$39,Calculator!$G$39-(H4785+E4785+L4785+M4785-K4785),Calculator!$G$39),D4785),0)))</f>
        <v>0</v>
      </c>
    </row>
    <row r="4786" spans="1:14" ht="15.75" thickBot="1">
      <c r="A4786" s="33" t="str">
        <f ca="1">IF(C4786=Calculator!$H$27,"F",IF(Daily!D4786+Daily!H4786=0,IF(D4785+H4785&gt;0,"L",""),""))</f>
        <v/>
      </c>
      <c r="B4786" s="34">
        <v>4785</v>
      </c>
      <c r="C4786" s="19">
        <f t="shared" ca="1" si="297"/>
        <v>50715</v>
      </c>
      <c r="D4786" s="29">
        <f t="shared" ca="1" si="299"/>
        <v>0</v>
      </c>
      <c r="E4786" s="29">
        <f ca="1">IF(C4786&lt;Calculator!$D$26,0,IF(DAY($C4786)=1,IF(D4786-Calculator!$G$24&gt;0,Calculator!$G$24,D4786),0))</f>
        <v>0</v>
      </c>
      <c r="F4786" s="29">
        <f ca="1">IF(E4786&gt;0,D4786*Calculator!$G$22/12,0)</f>
        <v>0</v>
      </c>
      <c r="G4786" s="29">
        <f ca="1">IF(E4786&gt;0,(IFERROR(-PMT(Calculator!$G$22/12,Calculator!$G$23*12,Calculator!$G$20),0))-F4786,0)</f>
        <v>0</v>
      </c>
      <c r="H4786" s="29">
        <f t="shared" ca="1" si="300"/>
        <v>0</v>
      </c>
      <c r="I4786" s="29">
        <f t="shared" ca="1" si="298"/>
        <v>0</v>
      </c>
      <c r="J4786" s="30">
        <f>Calculator!$G$40</f>
        <v>6.5000000000000002E-2</v>
      </c>
      <c r="K4786" s="29">
        <f ca="1">IF(C4786&gt;=Calculator!$G$27,IF(DAY($C4786)=1,Calculator!$G$34/2,IF(DAY($C4786)=15,Calculator!$G$34/2,0)),0)</f>
        <v>0</v>
      </c>
      <c r="L4786" s="29">
        <f ca="1">IF(DAY($C4786)=28,IF(H4786=0,0,Calculator!$G$35),0)</f>
        <v>0</v>
      </c>
      <c r="M4786" s="29">
        <f ca="1">IF(I4786&gt;0,IF(DAY($C4786)=1,SUM(INDIRECT("I"&amp;(ROW(C4785)-DAY(C4785))):I4785),0),0)</f>
        <v>0</v>
      </c>
      <c r="N4786" s="29">
        <f ca="1">IF(C4786&lt;Calculator!$G$27,0,IF(C4786=Calculator!$G$27,Calculator!$G$39,IF(H4786-K4786&lt;=0,IF(D4786&gt;Calculator!$G$39,IF(H4786-K4786+E4786+L4786+M4786+Calculator!$G$39&gt;Calculator!$G$39,Calculator!$G$39-(H4786+E4786+L4786+M4786-K4786),Calculator!$G$39),D4786),0)))</f>
        <v>0</v>
      </c>
    </row>
    <row r="4787" spans="1:14" ht="15.75" thickBot="1">
      <c r="A4787" s="33" t="str">
        <f ca="1">IF(C4787=Calculator!$H$27,"F",IF(Daily!D4787+Daily!H4787=0,IF(D4786+H4786&gt;0,"L",""),""))</f>
        <v/>
      </c>
      <c r="B4787" s="34">
        <v>4786</v>
      </c>
      <c r="C4787" s="19">
        <f t="shared" ca="1" si="297"/>
        <v>50716</v>
      </c>
      <c r="D4787" s="29">
        <f t="shared" ca="1" si="299"/>
        <v>0</v>
      </c>
      <c r="E4787" s="29">
        <f ca="1">IF(C4787&lt;Calculator!$D$26,0,IF(DAY($C4787)=1,IF(D4787-Calculator!$G$24&gt;0,Calculator!$G$24,D4787),0))</f>
        <v>0</v>
      </c>
      <c r="F4787" s="29">
        <f ca="1">IF(E4787&gt;0,D4787*Calculator!$G$22/12,0)</f>
        <v>0</v>
      </c>
      <c r="G4787" s="29">
        <f ca="1">IF(E4787&gt;0,(IFERROR(-PMT(Calculator!$G$22/12,Calculator!$G$23*12,Calculator!$G$20),0))-F4787,0)</f>
        <v>0</v>
      </c>
      <c r="H4787" s="29">
        <f t="shared" ca="1" si="300"/>
        <v>0</v>
      </c>
      <c r="I4787" s="29">
        <f t="shared" ca="1" si="298"/>
        <v>0</v>
      </c>
      <c r="J4787" s="30">
        <f>Calculator!$G$40</f>
        <v>6.5000000000000002E-2</v>
      </c>
      <c r="K4787" s="29">
        <f ca="1">IF(C4787&gt;=Calculator!$G$27,IF(DAY($C4787)=1,Calculator!$G$34/2,IF(DAY($C4787)=15,Calculator!$G$34/2,0)),0)</f>
        <v>0</v>
      </c>
      <c r="L4787" s="29">
        <f ca="1">IF(DAY($C4787)=28,IF(H4787=0,0,Calculator!$G$35),0)</f>
        <v>0</v>
      </c>
      <c r="M4787" s="29">
        <f ca="1">IF(I4787&gt;0,IF(DAY($C4787)=1,SUM(INDIRECT("I"&amp;(ROW(C4786)-DAY(C4786))):I4786),0),0)</f>
        <v>0</v>
      </c>
      <c r="N4787" s="29">
        <f ca="1">IF(C4787&lt;Calculator!$G$27,0,IF(C4787=Calculator!$G$27,Calculator!$G$39,IF(H4787-K4787&lt;=0,IF(D4787&gt;Calculator!$G$39,IF(H4787-K4787+E4787+L4787+M4787+Calculator!$G$39&gt;Calculator!$G$39,Calculator!$G$39-(H4787+E4787+L4787+M4787-K4787),Calculator!$G$39),D4787),0)))</f>
        <v>0</v>
      </c>
    </row>
    <row r="4788" spans="1:14" ht="15.75" thickBot="1">
      <c r="A4788" s="33" t="str">
        <f ca="1">IF(C4788=Calculator!$H$27,"F",IF(Daily!D4788+Daily!H4788=0,IF(D4787+H4787&gt;0,"L",""),""))</f>
        <v/>
      </c>
      <c r="B4788" s="34">
        <v>4787</v>
      </c>
      <c r="C4788" s="19">
        <f t="shared" ca="1" si="297"/>
        <v>50717</v>
      </c>
      <c r="D4788" s="29">
        <f t="shared" ca="1" si="299"/>
        <v>0</v>
      </c>
      <c r="E4788" s="29">
        <f ca="1">IF(C4788&lt;Calculator!$D$26,0,IF(DAY($C4788)=1,IF(D4788-Calculator!$G$24&gt;0,Calculator!$G$24,D4788),0))</f>
        <v>0</v>
      </c>
      <c r="F4788" s="29">
        <f ca="1">IF(E4788&gt;0,D4788*Calculator!$G$22/12,0)</f>
        <v>0</v>
      </c>
      <c r="G4788" s="29">
        <f ca="1">IF(E4788&gt;0,(IFERROR(-PMT(Calculator!$G$22/12,Calculator!$G$23*12,Calculator!$G$20),0))-F4788,0)</f>
        <v>0</v>
      </c>
      <c r="H4788" s="29">
        <f t="shared" ca="1" si="300"/>
        <v>0</v>
      </c>
      <c r="I4788" s="29">
        <f t="shared" ca="1" si="298"/>
        <v>0</v>
      </c>
      <c r="J4788" s="30">
        <f>Calculator!$G$40</f>
        <v>6.5000000000000002E-2</v>
      </c>
      <c r="K4788" s="29">
        <f ca="1">IF(C4788&gt;=Calculator!$G$27,IF(DAY($C4788)=1,Calculator!$G$34/2,IF(DAY($C4788)=15,Calculator!$G$34/2,0)),0)</f>
        <v>0</v>
      </c>
      <c r="L4788" s="29">
        <f ca="1">IF(DAY($C4788)=28,IF(H4788=0,0,Calculator!$G$35),0)</f>
        <v>0</v>
      </c>
      <c r="M4788" s="29">
        <f ca="1">IF(I4788&gt;0,IF(DAY($C4788)=1,SUM(INDIRECT("I"&amp;(ROW(C4787)-DAY(C4787))):I4787),0),0)</f>
        <v>0</v>
      </c>
      <c r="N4788" s="29">
        <f ca="1">IF(C4788&lt;Calculator!$G$27,0,IF(C4788=Calculator!$G$27,Calculator!$G$39,IF(H4788-K4788&lt;=0,IF(D4788&gt;Calculator!$G$39,IF(H4788-K4788+E4788+L4788+M4788+Calculator!$G$39&gt;Calculator!$G$39,Calculator!$G$39-(H4788+E4788+L4788+M4788-K4788),Calculator!$G$39),D4788),0)))</f>
        <v>0</v>
      </c>
    </row>
    <row r="4789" spans="1:14" ht="15.75" thickBot="1">
      <c r="A4789" s="33" t="str">
        <f ca="1">IF(C4789=Calculator!$H$27,"F",IF(Daily!D4789+Daily!H4789=0,IF(D4788+H4788&gt;0,"L",""),""))</f>
        <v/>
      </c>
      <c r="B4789" s="34">
        <v>4788</v>
      </c>
      <c r="C4789" s="19">
        <f t="shared" ca="1" si="297"/>
        <v>50718</v>
      </c>
      <c r="D4789" s="29">
        <f t="shared" ca="1" si="299"/>
        <v>0</v>
      </c>
      <c r="E4789" s="29">
        <f ca="1">IF(C4789&lt;Calculator!$D$26,0,IF(DAY($C4789)=1,IF(D4789-Calculator!$G$24&gt;0,Calculator!$G$24,D4789),0))</f>
        <v>0</v>
      </c>
      <c r="F4789" s="29">
        <f ca="1">IF(E4789&gt;0,D4789*Calculator!$G$22/12,0)</f>
        <v>0</v>
      </c>
      <c r="G4789" s="29">
        <f ca="1">IF(E4789&gt;0,(IFERROR(-PMT(Calculator!$G$22/12,Calculator!$G$23*12,Calculator!$G$20),0))-F4789,0)</f>
        <v>0</v>
      </c>
      <c r="H4789" s="29">
        <f t="shared" ca="1" si="300"/>
        <v>0</v>
      </c>
      <c r="I4789" s="29">
        <f t="shared" ca="1" si="298"/>
        <v>0</v>
      </c>
      <c r="J4789" s="30">
        <f>Calculator!$G$40</f>
        <v>6.5000000000000002E-2</v>
      </c>
      <c r="K4789" s="29">
        <f ca="1">IF(C4789&gt;=Calculator!$G$27,IF(DAY($C4789)=1,Calculator!$G$34/2,IF(DAY($C4789)=15,Calculator!$G$34/2,0)),0)</f>
        <v>0</v>
      </c>
      <c r="L4789" s="29">
        <f ca="1">IF(DAY($C4789)=28,IF(H4789=0,0,Calculator!$G$35),0)</f>
        <v>0</v>
      </c>
      <c r="M4789" s="29">
        <f ca="1">IF(I4789&gt;0,IF(DAY($C4789)=1,SUM(INDIRECT("I"&amp;(ROW(C4788)-DAY(C4788))):I4788),0),0)</f>
        <v>0</v>
      </c>
      <c r="N4789" s="29">
        <f ca="1">IF(C4789&lt;Calculator!$G$27,0,IF(C4789=Calculator!$G$27,Calculator!$G$39,IF(H4789-K4789&lt;=0,IF(D4789&gt;Calculator!$G$39,IF(H4789-K4789+E4789+L4789+M4789+Calculator!$G$39&gt;Calculator!$G$39,Calculator!$G$39-(H4789+E4789+L4789+M4789-K4789),Calculator!$G$39),D4789),0)))</f>
        <v>0</v>
      </c>
    </row>
    <row r="4790" spans="1:14" ht="15.75" thickBot="1">
      <c r="A4790" s="33" t="str">
        <f ca="1">IF(C4790=Calculator!$H$27,"F",IF(Daily!D4790+Daily!H4790=0,IF(D4789+H4789&gt;0,"L",""),""))</f>
        <v/>
      </c>
      <c r="B4790" s="34">
        <v>4789</v>
      </c>
      <c r="C4790" s="19">
        <f t="shared" ca="1" si="297"/>
        <v>50719</v>
      </c>
      <c r="D4790" s="29">
        <f t="shared" ca="1" si="299"/>
        <v>0</v>
      </c>
      <c r="E4790" s="29">
        <f ca="1">IF(C4790&lt;Calculator!$D$26,0,IF(DAY($C4790)=1,IF(D4790-Calculator!$G$24&gt;0,Calculator!$G$24,D4790),0))</f>
        <v>0</v>
      </c>
      <c r="F4790" s="29">
        <f ca="1">IF(E4790&gt;0,D4790*Calculator!$G$22/12,0)</f>
        <v>0</v>
      </c>
      <c r="G4790" s="29">
        <f ca="1">IF(E4790&gt;0,(IFERROR(-PMT(Calculator!$G$22/12,Calculator!$G$23*12,Calculator!$G$20),0))-F4790,0)</f>
        <v>0</v>
      </c>
      <c r="H4790" s="29">
        <f t="shared" ca="1" si="300"/>
        <v>0</v>
      </c>
      <c r="I4790" s="29">
        <f t="shared" ca="1" si="298"/>
        <v>0</v>
      </c>
      <c r="J4790" s="30">
        <f>Calculator!$G$40</f>
        <v>6.5000000000000002E-2</v>
      </c>
      <c r="K4790" s="29">
        <f ca="1">IF(C4790&gt;=Calculator!$G$27,IF(DAY($C4790)=1,Calculator!$G$34/2,IF(DAY($C4790)=15,Calculator!$G$34/2,0)),0)</f>
        <v>0</v>
      </c>
      <c r="L4790" s="29">
        <f ca="1">IF(DAY($C4790)=28,IF(H4790=0,0,Calculator!$G$35),0)</f>
        <v>0</v>
      </c>
      <c r="M4790" s="29">
        <f ca="1">IF(I4790&gt;0,IF(DAY($C4790)=1,SUM(INDIRECT("I"&amp;(ROW(C4789)-DAY(C4789))):I4789),0),0)</f>
        <v>0</v>
      </c>
      <c r="N4790" s="29">
        <f ca="1">IF(C4790&lt;Calculator!$G$27,0,IF(C4790=Calculator!$G$27,Calculator!$G$39,IF(H4790-K4790&lt;=0,IF(D4790&gt;Calculator!$G$39,IF(H4790-K4790+E4790+L4790+M4790+Calculator!$G$39&gt;Calculator!$G$39,Calculator!$G$39-(H4790+E4790+L4790+M4790-K4790),Calculator!$G$39),D4790),0)))</f>
        <v>0</v>
      </c>
    </row>
    <row r="4791" spans="1:14" ht="15.75" thickBot="1">
      <c r="A4791" s="33" t="str">
        <f ca="1">IF(C4791=Calculator!$H$27,"F",IF(Daily!D4791+Daily!H4791=0,IF(D4790+H4790&gt;0,"L",""),""))</f>
        <v/>
      </c>
      <c r="B4791" s="34">
        <v>4790</v>
      </c>
      <c r="C4791" s="19">
        <f t="shared" ca="1" si="297"/>
        <v>50720</v>
      </c>
      <c r="D4791" s="29">
        <f t="shared" ca="1" si="299"/>
        <v>0</v>
      </c>
      <c r="E4791" s="29">
        <f ca="1">IF(C4791&lt;Calculator!$D$26,0,IF(DAY($C4791)=1,IF(D4791-Calculator!$G$24&gt;0,Calculator!$G$24,D4791),0))</f>
        <v>0</v>
      </c>
      <c r="F4791" s="29">
        <f ca="1">IF(E4791&gt;0,D4791*Calculator!$G$22/12,0)</f>
        <v>0</v>
      </c>
      <c r="G4791" s="29">
        <f ca="1">IF(E4791&gt;0,(IFERROR(-PMT(Calculator!$G$22/12,Calculator!$G$23*12,Calculator!$G$20),0))-F4791,0)</f>
        <v>0</v>
      </c>
      <c r="H4791" s="29">
        <f t="shared" ca="1" si="300"/>
        <v>0</v>
      </c>
      <c r="I4791" s="29">
        <f t="shared" ca="1" si="298"/>
        <v>0</v>
      </c>
      <c r="J4791" s="30">
        <f>Calculator!$G$40</f>
        <v>6.5000000000000002E-2</v>
      </c>
      <c r="K4791" s="29">
        <f ca="1">IF(C4791&gt;=Calculator!$G$27,IF(DAY($C4791)=1,Calculator!$G$34/2,IF(DAY($C4791)=15,Calculator!$G$34/2,0)),0)</f>
        <v>0</v>
      </c>
      <c r="L4791" s="29">
        <f ca="1">IF(DAY($C4791)=28,IF(H4791=0,0,Calculator!$G$35),0)</f>
        <v>0</v>
      </c>
      <c r="M4791" s="29">
        <f ca="1">IF(I4791&gt;0,IF(DAY($C4791)=1,SUM(INDIRECT("I"&amp;(ROW(C4790)-DAY(C4790))):I4790),0),0)</f>
        <v>0</v>
      </c>
      <c r="N4791" s="29">
        <f ca="1">IF(C4791&lt;Calculator!$G$27,0,IF(C4791=Calculator!$G$27,Calculator!$G$39,IF(H4791-K4791&lt;=0,IF(D4791&gt;Calculator!$G$39,IF(H4791-K4791+E4791+L4791+M4791+Calculator!$G$39&gt;Calculator!$G$39,Calculator!$G$39-(H4791+E4791+L4791+M4791-K4791),Calculator!$G$39),D4791),0)))</f>
        <v>0</v>
      </c>
    </row>
    <row r="4792" spans="1:14" ht="15.75" thickBot="1">
      <c r="A4792" s="33" t="str">
        <f ca="1">IF(C4792=Calculator!$H$27,"F",IF(Daily!D4792+Daily!H4792=0,IF(D4791+H4791&gt;0,"L",""),""))</f>
        <v/>
      </c>
      <c r="B4792" s="34">
        <v>4791</v>
      </c>
      <c r="C4792" s="19">
        <f t="shared" ca="1" si="297"/>
        <v>50721</v>
      </c>
      <c r="D4792" s="29">
        <f t="shared" ca="1" si="299"/>
        <v>0</v>
      </c>
      <c r="E4792" s="29">
        <f ca="1">IF(C4792&lt;Calculator!$D$26,0,IF(DAY($C4792)=1,IF(D4792-Calculator!$G$24&gt;0,Calculator!$G$24,D4792),0))</f>
        <v>0</v>
      </c>
      <c r="F4792" s="29">
        <f ca="1">IF(E4792&gt;0,D4792*Calculator!$G$22/12,0)</f>
        <v>0</v>
      </c>
      <c r="G4792" s="29">
        <f ca="1">IF(E4792&gt;0,(IFERROR(-PMT(Calculator!$G$22/12,Calculator!$G$23*12,Calculator!$G$20),0))-F4792,0)</f>
        <v>0</v>
      </c>
      <c r="H4792" s="29">
        <f t="shared" ca="1" si="300"/>
        <v>0</v>
      </c>
      <c r="I4792" s="29">
        <f t="shared" ca="1" si="298"/>
        <v>0</v>
      </c>
      <c r="J4792" s="30">
        <f>Calculator!$G$40</f>
        <v>6.5000000000000002E-2</v>
      </c>
      <c r="K4792" s="29">
        <f ca="1">IF(C4792&gt;=Calculator!$G$27,IF(DAY($C4792)=1,Calculator!$G$34/2,IF(DAY($C4792)=15,Calculator!$G$34/2,0)),0)</f>
        <v>0</v>
      </c>
      <c r="L4792" s="29">
        <f ca="1">IF(DAY($C4792)=28,IF(H4792=0,0,Calculator!$G$35),0)</f>
        <v>0</v>
      </c>
      <c r="M4792" s="29">
        <f ca="1">IF(I4792&gt;0,IF(DAY($C4792)=1,SUM(INDIRECT("I"&amp;(ROW(C4791)-DAY(C4791))):I4791),0),0)</f>
        <v>0</v>
      </c>
      <c r="N4792" s="29">
        <f ca="1">IF(C4792&lt;Calculator!$G$27,0,IF(C4792=Calculator!$G$27,Calculator!$G$39,IF(H4792-K4792&lt;=0,IF(D4792&gt;Calculator!$G$39,IF(H4792-K4792+E4792+L4792+M4792+Calculator!$G$39&gt;Calculator!$G$39,Calculator!$G$39-(H4792+E4792+L4792+M4792-K4792),Calculator!$G$39),D4792),0)))</f>
        <v>0</v>
      </c>
    </row>
    <row r="4793" spans="1:14" ht="15.75" thickBot="1">
      <c r="A4793" s="33" t="str">
        <f ca="1">IF(C4793=Calculator!$H$27,"F",IF(Daily!D4793+Daily!H4793=0,IF(D4792+H4792&gt;0,"L",""),""))</f>
        <v/>
      </c>
      <c r="B4793" s="34">
        <v>4792</v>
      </c>
      <c r="C4793" s="19">
        <f t="shared" ca="1" si="297"/>
        <v>50722</v>
      </c>
      <c r="D4793" s="29">
        <f t="shared" ca="1" si="299"/>
        <v>0</v>
      </c>
      <c r="E4793" s="29">
        <f ca="1">IF(C4793&lt;Calculator!$D$26,0,IF(DAY($C4793)=1,IF(D4793-Calculator!$G$24&gt;0,Calculator!$G$24,D4793),0))</f>
        <v>0</v>
      </c>
      <c r="F4793" s="29">
        <f ca="1">IF(E4793&gt;0,D4793*Calculator!$G$22/12,0)</f>
        <v>0</v>
      </c>
      <c r="G4793" s="29">
        <f ca="1">IF(E4793&gt;0,(IFERROR(-PMT(Calculator!$G$22/12,Calculator!$G$23*12,Calculator!$G$20),0))-F4793,0)</f>
        <v>0</v>
      </c>
      <c r="H4793" s="29">
        <f t="shared" ca="1" si="300"/>
        <v>0</v>
      </c>
      <c r="I4793" s="29">
        <f t="shared" ca="1" si="298"/>
        <v>0</v>
      </c>
      <c r="J4793" s="30">
        <f>Calculator!$G$40</f>
        <v>6.5000000000000002E-2</v>
      </c>
      <c r="K4793" s="29">
        <f ca="1">IF(C4793&gt;=Calculator!$G$27,IF(DAY($C4793)=1,Calculator!$G$34/2,IF(DAY($C4793)=15,Calculator!$G$34/2,0)),0)</f>
        <v>0</v>
      </c>
      <c r="L4793" s="29">
        <f ca="1">IF(DAY($C4793)=28,IF(H4793=0,0,Calculator!$G$35),0)</f>
        <v>0</v>
      </c>
      <c r="M4793" s="29">
        <f ca="1">IF(I4793&gt;0,IF(DAY($C4793)=1,SUM(INDIRECT("I"&amp;(ROW(C4792)-DAY(C4792))):I4792),0),0)</f>
        <v>0</v>
      </c>
      <c r="N4793" s="29">
        <f ca="1">IF(C4793&lt;Calculator!$G$27,0,IF(C4793=Calculator!$G$27,Calculator!$G$39,IF(H4793-K4793&lt;=0,IF(D4793&gt;Calculator!$G$39,IF(H4793-K4793+E4793+L4793+M4793+Calculator!$G$39&gt;Calculator!$G$39,Calculator!$G$39-(H4793+E4793+L4793+M4793-K4793),Calculator!$G$39),D4793),0)))</f>
        <v>0</v>
      </c>
    </row>
    <row r="4794" spans="1:14" ht="15.75" thickBot="1">
      <c r="A4794" s="33" t="str">
        <f ca="1">IF(C4794=Calculator!$H$27,"F",IF(Daily!D4794+Daily!H4794=0,IF(D4793+H4793&gt;0,"L",""),""))</f>
        <v/>
      </c>
      <c r="B4794" s="34">
        <v>4793</v>
      </c>
      <c r="C4794" s="19">
        <f t="shared" ca="1" si="297"/>
        <v>50723</v>
      </c>
      <c r="D4794" s="29">
        <f t="shared" ca="1" si="299"/>
        <v>0</v>
      </c>
      <c r="E4794" s="29">
        <f ca="1">IF(C4794&lt;Calculator!$D$26,0,IF(DAY($C4794)=1,IF(D4794-Calculator!$G$24&gt;0,Calculator!$G$24,D4794),0))</f>
        <v>0</v>
      </c>
      <c r="F4794" s="29">
        <f ca="1">IF(E4794&gt;0,D4794*Calculator!$G$22/12,0)</f>
        <v>0</v>
      </c>
      <c r="G4794" s="29">
        <f ca="1">IF(E4794&gt;0,(IFERROR(-PMT(Calculator!$G$22/12,Calculator!$G$23*12,Calculator!$G$20),0))-F4794,0)</f>
        <v>0</v>
      </c>
      <c r="H4794" s="29">
        <f t="shared" ca="1" si="300"/>
        <v>0</v>
      </c>
      <c r="I4794" s="29">
        <f t="shared" ca="1" si="298"/>
        <v>0</v>
      </c>
      <c r="J4794" s="30">
        <f>Calculator!$G$40</f>
        <v>6.5000000000000002E-2</v>
      </c>
      <c r="K4794" s="29">
        <f ca="1">IF(C4794&gt;=Calculator!$G$27,IF(DAY($C4794)=1,Calculator!$G$34/2,IF(DAY($C4794)=15,Calculator!$G$34/2,0)),0)</f>
        <v>0</v>
      </c>
      <c r="L4794" s="29">
        <f ca="1">IF(DAY($C4794)=28,IF(H4794=0,0,Calculator!$G$35),0)</f>
        <v>0</v>
      </c>
      <c r="M4794" s="29">
        <f ca="1">IF(I4794&gt;0,IF(DAY($C4794)=1,SUM(INDIRECT("I"&amp;(ROW(C4793)-DAY(C4793))):I4793),0),0)</f>
        <v>0</v>
      </c>
      <c r="N4794" s="29">
        <f ca="1">IF(C4794&lt;Calculator!$G$27,0,IF(C4794=Calculator!$G$27,Calculator!$G$39,IF(H4794-K4794&lt;=0,IF(D4794&gt;Calculator!$G$39,IF(H4794-K4794+E4794+L4794+M4794+Calculator!$G$39&gt;Calculator!$G$39,Calculator!$G$39-(H4794+E4794+L4794+M4794-K4794),Calculator!$G$39),D4794),0)))</f>
        <v>0</v>
      </c>
    </row>
    <row r="4795" spans="1:14" ht="15.75" thickBot="1">
      <c r="A4795" s="33" t="str">
        <f ca="1">IF(C4795=Calculator!$H$27,"F",IF(Daily!D4795+Daily!H4795=0,IF(D4794+H4794&gt;0,"L",""),""))</f>
        <v/>
      </c>
      <c r="B4795" s="34">
        <v>4794</v>
      </c>
      <c r="C4795" s="19">
        <f t="shared" ca="1" si="297"/>
        <v>50724</v>
      </c>
      <c r="D4795" s="29">
        <f t="shared" ca="1" si="299"/>
        <v>0</v>
      </c>
      <c r="E4795" s="29">
        <f ca="1">IF(C4795&lt;Calculator!$D$26,0,IF(DAY($C4795)=1,IF(D4795-Calculator!$G$24&gt;0,Calculator!$G$24,D4795),0))</f>
        <v>0</v>
      </c>
      <c r="F4795" s="29">
        <f ca="1">IF(E4795&gt;0,D4795*Calculator!$G$22/12,0)</f>
        <v>0</v>
      </c>
      <c r="G4795" s="29">
        <f ca="1">IF(E4795&gt;0,(IFERROR(-PMT(Calculator!$G$22/12,Calculator!$G$23*12,Calculator!$G$20),0))-F4795,0)</f>
        <v>0</v>
      </c>
      <c r="H4795" s="29">
        <f t="shared" ca="1" si="300"/>
        <v>0</v>
      </c>
      <c r="I4795" s="29">
        <f t="shared" ca="1" si="298"/>
        <v>0</v>
      </c>
      <c r="J4795" s="30">
        <f>Calculator!$G$40</f>
        <v>6.5000000000000002E-2</v>
      </c>
      <c r="K4795" s="29">
        <f ca="1">IF(C4795&gt;=Calculator!$G$27,IF(DAY($C4795)=1,Calculator!$G$34/2,IF(DAY($C4795)=15,Calculator!$G$34/2,0)),0)</f>
        <v>4500</v>
      </c>
      <c r="L4795" s="29">
        <f ca="1">IF(DAY($C4795)=28,IF(H4795=0,0,Calculator!$G$35),0)</f>
        <v>0</v>
      </c>
      <c r="M4795" s="29">
        <f ca="1">IF(I4795&gt;0,IF(DAY($C4795)=1,SUM(INDIRECT("I"&amp;(ROW(C4794)-DAY(C4794))):I4794),0),0)</f>
        <v>0</v>
      </c>
      <c r="N4795" s="29">
        <f ca="1">IF(C4795&lt;Calculator!$G$27,0,IF(C4795=Calculator!$G$27,Calculator!$G$39,IF(H4795-K4795&lt;=0,IF(D4795&gt;Calculator!$G$39,IF(H4795-K4795+E4795+L4795+M4795+Calculator!$G$39&gt;Calculator!$G$39,Calculator!$G$39-(H4795+E4795+L4795+M4795-K4795),Calculator!$G$39),D4795),0)))</f>
        <v>0</v>
      </c>
    </row>
    <row r="4796" spans="1:14" ht="15.75" thickBot="1">
      <c r="A4796" s="33" t="str">
        <f ca="1">IF(C4796=Calculator!$H$27,"F",IF(Daily!D4796+Daily!H4796=0,IF(D4795+H4795&gt;0,"L",""),""))</f>
        <v/>
      </c>
      <c r="B4796" s="34">
        <v>4795</v>
      </c>
      <c r="C4796" s="19">
        <f t="shared" ca="1" si="297"/>
        <v>50725</v>
      </c>
      <c r="D4796" s="29">
        <f t="shared" ca="1" si="299"/>
        <v>0</v>
      </c>
      <c r="E4796" s="29">
        <f ca="1">IF(C4796&lt;Calculator!$D$26,0,IF(DAY($C4796)=1,IF(D4796-Calculator!$G$24&gt;0,Calculator!$G$24,D4796),0))</f>
        <v>0</v>
      </c>
      <c r="F4796" s="29">
        <f ca="1">IF(E4796&gt;0,D4796*Calculator!$G$22/12,0)</f>
        <v>0</v>
      </c>
      <c r="G4796" s="29">
        <f ca="1">IF(E4796&gt;0,(IFERROR(-PMT(Calculator!$G$22/12,Calculator!$G$23*12,Calculator!$G$20),0))-F4796,0)</f>
        <v>0</v>
      </c>
      <c r="H4796" s="29">
        <f t="shared" ca="1" si="300"/>
        <v>0</v>
      </c>
      <c r="I4796" s="29">
        <f t="shared" ca="1" si="298"/>
        <v>0</v>
      </c>
      <c r="J4796" s="30">
        <f>Calculator!$G$40</f>
        <v>6.5000000000000002E-2</v>
      </c>
      <c r="K4796" s="29">
        <f ca="1">IF(C4796&gt;=Calculator!$G$27,IF(DAY($C4796)=1,Calculator!$G$34/2,IF(DAY($C4796)=15,Calculator!$G$34/2,0)),0)</f>
        <v>0</v>
      </c>
      <c r="L4796" s="29">
        <f ca="1">IF(DAY($C4796)=28,IF(H4796=0,0,Calculator!$G$35),0)</f>
        <v>0</v>
      </c>
      <c r="M4796" s="29">
        <f ca="1">IF(I4796&gt;0,IF(DAY($C4796)=1,SUM(INDIRECT("I"&amp;(ROW(C4795)-DAY(C4795))):I4795),0),0)</f>
        <v>0</v>
      </c>
      <c r="N4796" s="29">
        <f ca="1">IF(C4796&lt;Calculator!$G$27,0,IF(C4796=Calculator!$G$27,Calculator!$G$39,IF(H4796-K4796&lt;=0,IF(D4796&gt;Calculator!$G$39,IF(H4796-K4796+E4796+L4796+M4796+Calculator!$G$39&gt;Calculator!$G$39,Calculator!$G$39-(H4796+E4796+L4796+M4796-K4796),Calculator!$G$39),D4796),0)))</f>
        <v>0</v>
      </c>
    </row>
    <row r="4797" spans="1:14" ht="15.75" thickBot="1">
      <c r="A4797" s="33" t="str">
        <f ca="1">IF(C4797=Calculator!$H$27,"F",IF(Daily!D4797+Daily!H4797=0,IF(D4796+H4796&gt;0,"L",""),""))</f>
        <v/>
      </c>
      <c r="B4797" s="34">
        <v>4796</v>
      </c>
      <c r="C4797" s="19">
        <f t="shared" ca="1" si="297"/>
        <v>50726</v>
      </c>
      <c r="D4797" s="29">
        <f t="shared" ca="1" si="299"/>
        <v>0</v>
      </c>
      <c r="E4797" s="29">
        <f ca="1">IF(C4797&lt;Calculator!$D$26,0,IF(DAY($C4797)=1,IF(D4797-Calculator!$G$24&gt;0,Calculator!$G$24,D4797),0))</f>
        <v>0</v>
      </c>
      <c r="F4797" s="29">
        <f ca="1">IF(E4797&gt;0,D4797*Calculator!$G$22/12,0)</f>
        <v>0</v>
      </c>
      <c r="G4797" s="29">
        <f ca="1">IF(E4797&gt;0,(IFERROR(-PMT(Calculator!$G$22/12,Calculator!$G$23*12,Calculator!$G$20),0))-F4797,0)</f>
        <v>0</v>
      </c>
      <c r="H4797" s="29">
        <f t="shared" ca="1" si="300"/>
        <v>0</v>
      </c>
      <c r="I4797" s="29">
        <f t="shared" ca="1" si="298"/>
        <v>0</v>
      </c>
      <c r="J4797" s="30">
        <f>Calculator!$G$40</f>
        <v>6.5000000000000002E-2</v>
      </c>
      <c r="K4797" s="29">
        <f ca="1">IF(C4797&gt;=Calculator!$G$27,IF(DAY($C4797)=1,Calculator!$G$34/2,IF(DAY($C4797)=15,Calculator!$G$34/2,0)),0)</f>
        <v>0</v>
      </c>
      <c r="L4797" s="29">
        <f ca="1">IF(DAY($C4797)=28,IF(H4797=0,0,Calculator!$G$35),0)</f>
        <v>0</v>
      </c>
      <c r="M4797" s="29">
        <f ca="1">IF(I4797&gt;0,IF(DAY($C4797)=1,SUM(INDIRECT("I"&amp;(ROW(C4796)-DAY(C4796))):I4796),0),0)</f>
        <v>0</v>
      </c>
      <c r="N4797" s="29">
        <f ca="1">IF(C4797&lt;Calculator!$G$27,0,IF(C4797=Calculator!$G$27,Calculator!$G$39,IF(H4797-K4797&lt;=0,IF(D4797&gt;Calculator!$G$39,IF(H4797-K4797+E4797+L4797+M4797+Calculator!$G$39&gt;Calculator!$G$39,Calculator!$G$39-(H4797+E4797+L4797+M4797-K4797),Calculator!$G$39),D4797),0)))</f>
        <v>0</v>
      </c>
    </row>
    <row r="4798" spans="1:14" ht="15.75" thickBot="1">
      <c r="A4798" s="33" t="str">
        <f ca="1">IF(C4798=Calculator!$H$27,"F",IF(Daily!D4798+Daily!H4798=0,IF(D4797+H4797&gt;0,"L",""),""))</f>
        <v/>
      </c>
      <c r="B4798" s="34">
        <v>4797</v>
      </c>
      <c r="C4798" s="19">
        <f t="shared" ca="1" si="297"/>
        <v>50727</v>
      </c>
      <c r="D4798" s="29">
        <f t="shared" ca="1" si="299"/>
        <v>0</v>
      </c>
      <c r="E4798" s="29">
        <f ca="1">IF(C4798&lt;Calculator!$D$26,0,IF(DAY($C4798)=1,IF(D4798-Calculator!$G$24&gt;0,Calculator!$G$24,D4798),0))</f>
        <v>0</v>
      </c>
      <c r="F4798" s="29">
        <f ca="1">IF(E4798&gt;0,D4798*Calculator!$G$22/12,0)</f>
        <v>0</v>
      </c>
      <c r="G4798" s="29">
        <f ca="1">IF(E4798&gt;0,(IFERROR(-PMT(Calculator!$G$22/12,Calculator!$G$23*12,Calculator!$G$20),0))-F4798,0)</f>
        <v>0</v>
      </c>
      <c r="H4798" s="29">
        <f t="shared" ca="1" si="300"/>
        <v>0</v>
      </c>
      <c r="I4798" s="29">
        <f t="shared" ca="1" si="298"/>
        <v>0</v>
      </c>
      <c r="J4798" s="30">
        <f>Calculator!$G$40</f>
        <v>6.5000000000000002E-2</v>
      </c>
      <c r="K4798" s="29">
        <f ca="1">IF(C4798&gt;=Calculator!$G$27,IF(DAY($C4798)=1,Calculator!$G$34/2,IF(DAY($C4798)=15,Calculator!$G$34/2,0)),0)</f>
        <v>0</v>
      </c>
      <c r="L4798" s="29">
        <f ca="1">IF(DAY($C4798)=28,IF(H4798=0,0,Calculator!$G$35),0)</f>
        <v>0</v>
      </c>
      <c r="M4798" s="29">
        <f ca="1">IF(I4798&gt;0,IF(DAY($C4798)=1,SUM(INDIRECT("I"&amp;(ROW(C4797)-DAY(C4797))):I4797),0),0)</f>
        <v>0</v>
      </c>
      <c r="N4798" s="29">
        <f ca="1">IF(C4798&lt;Calculator!$G$27,0,IF(C4798=Calculator!$G$27,Calculator!$G$39,IF(H4798-K4798&lt;=0,IF(D4798&gt;Calculator!$G$39,IF(H4798-K4798+E4798+L4798+M4798+Calculator!$G$39&gt;Calculator!$G$39,Calculator!$G$39-(H4798+E4798+L4798+M4798-K4798),Calculator!$G$39),D4798),0)))</f>
        <v>0</v>
      </c>
    </row>
    <row r="4799" spans="1:14" ht="15.75" thickBot="1">
      <c r="A4799" s="33" t="str">
        <f ca="1">IF(C4799=Calculator!$H$27,"F",IF(Daily!D4799+Daily!H4799=0,IF(D4798+H4798&gt;0,"L",""),""))</f>
        <v/>
      </c>
      <c r="B4799" s="34">
        <v>4798</v>
      </c>
      <c r="C4799" s="19">
        <f t="shared" ca="1" si="297"/>
        <v>50728</v>
      </c>
      <c r="D4799" s="29">
        <f t="shared" ca="1" si="299"/>
        <v>0</v>
      </c>
      <c r="E4799" s="29">
        <f ca="1">IF(C4799&lt;Calculator!$D$26,0,IF(DAY($C4799)=1,IF(D4799-Calculator!$G$24&gt;0,Calculator!$G$24,D4799),0))</f>
        <v>0</v>
      </c>
      <c r="F4799" s="29">
        <f ca="1">IF(E4799&gt;0,D4799*Calculator!$G$22/12,0)</f>
        <v>0</v>
      </c>
      <c r="G4799" s="29">
        <f ca="1">IF(E4799&gt;0,(IFERROR(-PMT(Calculator!$G$22/12,Calculator!$G$23*12,Calculator!$G$20),0))-F4799,0)</f>
        <v>0</v>
      </c>
      <c r="H4799" s="29">
        <f t="shared" ca="1" si="300"/>
        <v>0</v>
      </c>
      <c r="I4799" s="29">
        <f t="shared" ca="1" si="298"/>
        <v>0</v>
      </c>
      <c r="J4799" s="30">
        <f>Calculator!$G$40</f>
        <v>6.5000000000000002E-2</v>
      </c>
      <c r="K4799" s="29">
        <f ca="1">IF(C4799&gt;=Calculator!$G$27,IF(DAY($C4799)=1,Calculator!$G$34/2,IF(DAY($C4799)=15,Calculator!$G$34/2,0)),0)</f>
        <v>0</v>
      </c>
      <c r="L4799" s="29">
        <f ca="1">IF(DAY($C4799)=28,IF(H4799=0,0,Calculator!$G$35),0)</f>
        <v>0</v>
      </c>
      <c r="M4799" s="29">
        <f ca="1">IF(I4799&gt;0,IF(DAY($C4799)=1,SUM(INDIRECT("I"&amp;(ROW(C4798)-DAY(C4798))):I4798),0),0)</f>
        <v>0</v>
      </c>
      <c r="N4799" s="29">
        <f ca="1">IF(C4799&lt;Calculator!$G$27,0,IF(C4799=Calculator!$G$27,Calculator!$G$39,IF(H4799-K4799&lt;=0,IF(D4799&gt;Calculator!$G$39,IF(H4799-K4799+E4799+L4799+M4799+Calculator!$G$39&gt;Calculator!$G$39,Calculator!$G$39-(H4799+E4799+L4799+M4799-K4799),Calculator!$G$39),D4799),0)))</f>
        <v>0</v>
      </c>
    </row>
    <row r="4800" spans="1:14" ht="15.75" thickBot="1">
      <c r="A4800" s="33" t="str">
        <f ca="1">IF(C4800=Calculator!$H$27,"F",IF(Daily!D4800+Daily!H4800=0,IF(D4799+H4799&gt;0,"L",""),""))</f>
        <v/>
      </c>
      <c r="B4800" s="34">
        <v>4799</v>
      </c>
      <c r="C4800" s="19">
        <f t="shared" ca="1" si="297"/>
        <v>50729</v>
      </c>
      <c r="D4800" s="29">
        <f t="shared" ca="1" si="299"/>
        <v>0</v>
      </c>
      <c r="E4800" s="29">
        <f ca="1">IF(C4800&lt;Calculator!$D$26,0,IF(DAY($C4800)=1,IF(D4800-Calculator!$G$24&gt;0,Calculator!$G$24,D4800),0))</f>
        <v>0</v>
      </c>
      <c r="F4800" s="29">
        <f ca="1">IF(E4800&gt;0,D4800*Calculator!$G$22/12,0)</f>
        <v>0</v>
      </c>
      <c r="G4800" s="29">
        <f ca="1">IF(E4800&gt;0,(IFERROR(-PMT(Calculator!$G$22/12,Calculator!$G$23*12,Calculator!$G$20),0))-F4800,0)</f>
        <v>0</v>
      </c>
      <c r="H4800" s="29">
        <f t="shared" ca="1" si="300"/>
        <v>0</v>
      </c>
      <c r="I4800" s="29">
        <f t="shared" ca="1" si="298"/>
        <v>0</v>
      </c>
      <c r="J4800" s="30">
        <f>Calculator!$G$40</f>
        <v>6.5000000000000002E-2</v>
      </c>
      <c r="K4800" s="29">
        <f ca="1">IF(C4800&gt;=Calculator!$G$27,IF(DAY($C4800)=1,Calculator!$G$34/2,IF(DAY($C4800)=15,Calculator!$G$34/2,0)),0)</f>
        <v>0</v>
      </c>
      <c r="L4800" s="29">
        <f ca="1">IF(DAY($C4800)=28,IF(H4800=0,0,Calculator!$G$35),0)</f>
        <v>0</v>
      </c>
      <c r="M4800" s="29">
        <f ca="1">IF(I4800&gt;0,IF(DAY($C4800)=1,SUM(INDIRECT("I"&amp;(ROW(C4799)-DAY(C4799))):I4799),0),0)</f>
        <v>0</v>
      </c>
      <c r="N4800" s="29">
        <f ca="1">IF(C4800&lt;Calculator!$G$27,0,IF(C4800=Calculator!$G$27,Calculator!$G$39,IF(H4800-K4800&lt;=0,IF(D4800&gt;Calculator!$G$39,IF(H4800-K4800+E4800+L4800+M4800+Calculator!$G$39&gt;Calculator!$G$39,Calculator!$G$39-(H4800+E4800+L4800+M4800-K4800),Calculator!$G$39),D4800),0)))</f>
        <v>0</v>
      </c>
    </row>
    <row r="4801" spans="1:14" ht="15.75" thickBot="1">
      <c r="A4801" s="33" t="str">
        <f ca="1">IF(C4801=Calculator!$H$27,"F",IF(Daily!D4801+Daily!H4801=0,IF(D4800+H4800&gt;0,"L",""),""))</f>
        <v/>
      </c>
      <c r="B4801" s="34">
        <v>4800</v>
      </c>
      <c r="C4801" s="19">
        <f t="shared" ca="1" si="297"/>
        <v>50730</v>
      </c>
      <c r="D4801" s="29">
        <f t="shared" ca="1" si="299"/>
        <v>0</v>
      </c>
      <c r="E4801" s="29">
        <f ca="1">IF(C4801&lt;Calculator!$D$26,0,IF(DAY($C4801)=1,IF(D4801-Calculator!$G$24&gt;0,Calculator!$G$24,D4801),0))</f>
        <v>0</v>
      </c>
      <c r="F4801" s="29">
        <f ca="1">IF(E4801&gt;0,D4801*Calculator!$G$22/12,0)</f>
        <v>0</v>
      </c>
      <c r="G4801" s="29">
        <f ca="1">IF(E4801&gt;0,(IFERROR(-PMT(Calculator!$G$22/12,Calculator!$G$23*12,Calculator!$G$20),0))-F4801,0)</f>
        <v>0</v>
      </c>
      <c r="H4801" s="29">
        <f t="shared" ca="1" si="300"/>
        <v>0</v>
      </c>
      <c r="I4801" s="29">
        <f t="shared" ca="1" si="298"/>
        <v>0</v>
      </c>
      <c r="J4801" s="30">
        <f>Calculator!$G$40</f>
        <v>6.5000000000000002E-2</v>
      </c>
      <c r="K4801" s="29">
        <f ca="1">IF(C4801&gt;=Calculator!$G$27,IF(DAY($C4801)=1,Calculator!$G$34/2,IF(DAY($C4801)=15,Calculator!$G$34/2,0)),0)</f>
        <v>0</v>
      </c>
      <c r="L4801" s="29">
        <f ca="1">IF(DAY($C4801)=28,IF(H4801=0,0,Calculator!$G$35),0)</f>
        <v>0</v>
      </c>
      <c r="M4801" s="29">
        <f ca="1">IF(I4801&gt;0,IF(DAY($C4801)=1,SUM(INDIRECT("I"&amp;(ROW(C4800)-DAY(C4800))):I4800),0),0)</f>
        <v>0</v>
      </c>
      <c r="N4801" s="29">
        <f ca="1">IF(C4801&lt;Calculator!$G$27,0,IF(C4801=Calculator!$G$27,Calculator!$G$39,IF(H4801-K4801&lt;=0,IF(D4801&gt;Calculator!$G$39,IF(H4801-K4801+E4801+L4801+M4801+Calculator!$G$39&gt;Calculator!$G$39,Calculator!$G$39-(H4801+E4801+L4801+M4801-K4801),Calculator!$G$39),D4801),0)))</f>
        <v>0</v>
      </c>
    </row>
    <row r="4802" spans="1:14" ht="15.75" thickBot="1">
      <c r="A4802" s="33" t="str">
        <f ca="1">IF(C4802=Calculator!$H$27,"F",IF(Daily!D4802+Daily!H4802=0,IF(D4801+H4801&gt;0,"L",""),""))</f>
        <v/>
      </c>
      <c r="B4802" s="34">
        <v>4801</v>
      </c>
      <c r="C4802" s="19">
        <f t="shared" ca="1" si="297"/>
        <v>50731</v>
      </c>
      <c r="D4802" s="29">
        <f t="shared" ca="1" si="299"/>
        <v>0</v>
      </c>
      <c r="E4802" s="29">
        <f ca="1">IF(C4802&lt;Calculator!$D$26,0,IF(DAY($C4802)=1,IF(D4802-Calculator!$G$24&gt;0,Calculator!$G$24,D4802),0))</f>
        <v>0</v>
      </c>
      <c r="F4802" s="29">
        <f ca="1">IF(E4802&gt;0,D4802*Calculator!$G$22/12,0)</f>
        <v>0</v>
      </c>
      <c r="G4802" s="29">
        <f ca="1">IF(E4802&gt;0,(IFERROR(-PMT(Calculator!$G$22/12,Calculator!$G$23*12,Calculator!$G$20),0))-F4802,0)</f>
        <v>0</v>
      </c>
      <c r="H4802" s="29">
        <f t="shared" ca="1" si="300"/>
        <v>0</v>
      </c>
      <c r="I4802" s="29">
        <f t="shared" ca="1" si="298"/>
        <v>0</v>
      </c>
      <c r="J4802" s="30">
        <f>Calculator!$G$40</f>
        <v>6.5000000000000002E-2</v>
      </c>
      <c r="K4802" s="29">
        <f ca="1">IF(C4802&gt;=Calculator!$G$27,IF(DAY($C4802)=1,Calculator!$G$34/2,IF(DAY($C4802)=15,Calculator!$G$34/2,0)),0)</f>
        <v>0</v>
      </c>
      <c r="L4802" s="29">
        <f ca="1">IF(DAY($C4802)=28,IF(H4802=0,0,Calculator!$G$35),0)</f>
        <v>0</v>
      </c>
      <c r="M4802" s="29">
        <f ca="1">IF(I4802&gt;0,IF(DAY($C4802)=1,SUM(INDIRECT("I"&amp;(ROW(C4801)-DAY(C4801))):I4801),0),0)</f>
        <v>0</v>
      </c>
      <c r="N4802" s="29">
        <f ca="1">IF(C4802&lt;Calculator!$G$27,0,IF(C4802=Calculator!$G$27,Calculator!$G$39,IF(H4802-K4802&lt;=0,IF(D4802&gt;Calculator!$G$39,IF(H4802-K4802+E4802+L4802+M4802+Calculator!$G$39&gt;Calculator!$G$39,Calculator!$G$39-(H4802+E4802+L4802+M4802-K4802),Calculator!$G$39),D4802),0)))</f>
        <v>0</v>
      </c>
    </row>
    <row r="4803" spans="1:14" ht="15.75" thickBot="1">
      <c r="A4803" s="33" t="str">
        <f ca="1">IF(C4803=Calculator!$H$27,"F",IF(Daily!D4803+Daily!H4803=0,IF(D4802+H4802&gt;0,"L",""),""))</f>
        <v/>
      </c>
      <c r="B4803" s="34">
        <v>4802</v>
      </c>
      <c r="C4803" s="19">
        <f t="shared" ref="C4803:C4866" ca="1" si="301">C4802+1</f>
        <v>50732</v>
      </c>
      <c r="D4803" s="29">
        <f t="shared" ca="1" si="299"/>
        <v>0</v>
      </c>
      <c r="E4803" s="29">
        <f ca="1">IF(C4803&lt;Calculator!$D$26,0,IF(DAY($C4803)=1,IF(D4803-Calculator!$G$24&gt;0,Calculator!$G$24,D4803),0))</f>
        <v>0</v>
      </c>
      <c r="F4803" s="29">
        <f ca="1">IF(E4803&gt;0,D4803*Calculator!$G$22/12,0)</f>
        <v>0</v>
      </c>
      <c r="G4803" s="29">
        <f ca="1">IF(E4803&gt;0,(IFERROR(-PMT(Calculator!$G$22/12,Calculator!$G$23*12,Calculator!$G$20),0))-F4803,0)</f>
        <v>0</v>
      </c>
      <c r="H4803" s="29">
        <f t="shared" ca="1" si="300"/>
        <v>0</v>
      </c>
      <c r="I4803" s="29">
        <f t="shared" ref="I4803:I4866" ca="1" si="302">H4803*J4803/365</f>
        <v>0</v>
      </c>
      <c r="J4803" s="30">
        <f>Calculator!$G$40</f>
        <v>6.5000000000000002E-2</v>
      </c>
      <c r="K4803" s="29">
        <f ca="1">IF(C4803&gt;=Calculator!$G$27,IF(DAY($C4803)=1,Calculator!$G$34/2,IF(DAY($C4803)=15,Calculator!$G$34/2,0)),0)</f>
        <v>0</v>
      </c>
      <c r="L4803" s="29">
        <f ca="1">IF(DAY($C4803)=28,IF(H4803=0,0,Calculator!$G$35),0)</f>
        <v>0</v>
      </c>
      <c r="M4803" s="29">
        <f ca="1">IF(I4803&gt;0,IF(DAY($C4803)=1,SUM(INDIRECT("I"&amp;(ROW(C4802)-DAY(C4802))):I4802),0),0)</f>
        <v>0</v>
      </c>
      <c r="N4803" s="29">
        <f ca="1">IF(C4803&lt;Calculator!$G$27,0,IF(C4803=Calculator!$G$27,Calculator!$G$39,IF(H4803-K4803&lt;=0,IF(D4803&gt;Calculator!$G$39,IF(H4803-K4803+E4803+L4803+M4803+Calculator!$G$39&gt;Calculator!$G$39,Calculator!$G$39-(H4803+E4803+L4803+M4803-K4803),Calculator!$G$39),D4803),0)))</f>
        <v>0</v>
      </c>
    </row>
    <row r="4804" spans="1:14" ht="15.75" thickBot="1">
      <c r="A4804" s="33" t="str">
        <f ca="1">IF(C4804=Calculator!$H$27,"F",IF(Daily!D4804+Daily!H4804=0,IF(D4803+H4803&gt;0,"L",""),""))</f>
        <v/>
      </c>
      <c r="B4804" s="34">
        <v>4803</v>
      </c>
      <c r="C4804" s="19">
        <f t="shared" ca="1" si="301"/>
        <v>50733</v>
      </c>
      <c r="D4804" s="29">
        <f t="shared" ref="D4804:D4867" ca="1" si="303">IF(((D4803-G4803)-N4803)&lt;0,0,((D4803-G4803)-N4803))</f>
        <v>0</v>
      </c>
      <c r="E4804" s="29">
        <f ca="1">IF(C4804&lt;Calculator!$D$26,0,IF(DAY($C4804)=1,IF(D4804-Calculator!$G$24&gt;0,Calculator!$G$24,D4804),0))</f>
        <v>0</v>
      </c>
      <c r="F4804" s="29">
        <f ca="1">IF(E4804&gt;0,D4804*Calculator!$G$22/12,0)</f>
        <v>0</v>
      </c>
      <c r="G4804" s="29">
        <f ca="1">IF(E4804&gt;0,(IFERROR(-PMT(Calculator!$G$22/12,Calculator!$G$23*12,Calculator!$G$20),0))-F4804,0)</f>
        <v>0</v>
      </c>
      <c r="H4804" s="29">
        <f t="shared" ref="H4804:H4867" ca="1" si="304">IF((H4803-K4803+SUM(L4803:N4803)+E4803)&lt;0,0,(H4803-K4803+SUM(L4803:N4803)+E4803))</f>
        <v>0</v>
      </c>
      <c r="I4804" s="29">
        <f t="shared" ca="1" si="302"/>
        <v>0</v>
      </c>
      <c r="J4804" s="30">
        <f>Calculator!$G$40</f>
        <v>6.5000000000000002E-2</v>
      </c>
      <c r="K4804" s="29">
        <f ca="1">IF(C4804&gt;=Calculator!$G$27,IF(DAY($C4804)=1,Calculator!$G$34/2,IF(DAY($C4804)=15,Calculator!$G$34/2,0)),0)</f>
        <v>0</v>
      </c>
      <c r="L4804" s="29">
        <f ca="1">IF(DAY($C4804)=28,IF(H4804=0,0,Calculator!$G$35),0)</f>
        <v>0</v>
      </c>
      <c r="M4804" s="29">
        <f ca="1">IF(I4804&gt;0,IF(DAY($C4804)=1,SUM(INDIRECT("I"&amp;(ROW(C4803)-DAY(C4803))):I4803),0),0)</f>
        <v>0</v>
      </c>
      <c r="N4804" s="29">
        <f ca="1">IF(C4804&lt;Calculator!$G$27,0,IF(C4804=Calculator!$G$27,Calculator!$G$39,IF(H4804-K4804&lt;=0,IF(D4804&gt;Calculator!$G$39,IF(H4804-K4804+E4804+L4804+M4804+Calculator!$G$39&gt;Calculator!$G$39,Calculator!$G$39-(H4804+E4804+L4804+M4804-K4804),Calculator!$G$39),D4804),0)))</f>
        <v>0</v>
      </c>
    </row>
    <row r="4805" spans="1:14" ht="15.75" thickBot="1">
      <c r="A4805" s="33" t="str">
        <f ca="1">IF(C4805=Calculator!$H$27,"F",IF(Daily!D4805+Daily!H4805=0,IF(D4804+H4804&gt;0,"L",""),""))</f>
        <v/>
      </c>
      <c r="B4805" s="34">
        <v>4804</v>
      </c>
      <c r="C4805" s="19">
        <f t="shared" ca="1" si="301"/>
        <v>50734</v>
      </c>
      <c r="D4805" s="29">
        <f t="shared" ca="1" si="303"/>
        <v>0</v>
      </c>
      <c r="E4805" s="29">
        <f ca="1">IF(C4805&lt;Calculator!$D$26,0,IF(DAY($C4805)=1,IF(D4805-Calculator!$G$24&gt;0,Calculator!$G$24,D4805),0))</f>
        <v>0</v>
      </c>
      <c r="F4805" s="29">
        <f ca="1">IF(E4805&gt;0,D4805*Calculator!$G$22/12,0)</f>
        <v>0</v>
      </c>
      <c r="G4805" s="29">
        <f ca="1">IF(E4805&gt;0,(IFERROR(-PMT(Calculator!$G$22/12,Calculator!$G$23*12,Calculator!$G$20),0))-F4805,0)</f>
        <v>0</v>
      </c>
      <c r="H4805" s="29">
        <f t="shared" ca="1" si="304"/>
        <v>0</v>
      </c>
      <c r="I4805" s="29">
        <f t="shared" ca="1" si="302"/>
        <v>0</v>
      </c>
      <c r="J4805" s="30">
        <f>Calculator!$G$40</f>
        <v>6.5000000000000002E-2</v>
      </c>
      <c r="K4805" s="29">
        <f ca="1">IF(C4805&gt;=Calculator!$G$27,IF(DAY($C4805)=1,Calculator!$G$34/2,IF(DAY($C4805)=15,Calculator!$G$34/2,0)),0)</f>
        <v>0</v>
      </c>
      <c r="L4805" s="29">
        <f ca="1">IF(DAY($C4805)=28,IF(H4805=0,0,Calculator!$G$35),0)</f>
        <v>0</v>
      </c>
      <c r="M4805" s="29">
        <f ca="1">IF(I4805&gt;0,IF(DAY($C4805)=1,SUM(INDIRECT("I"&amp;(ROW(C4804)-DAY(C4804))):I4804),0),0)</f>
        <v>0</v>
      </c>
      <c r="N4805" s="29">
        <f ca="1">IF(C4805&lt;Calculator!$G$27,0,IF(C4805=Calculator!$G$27,Calculator!$G$39,IF(H4805-K4805&lt;=0,IF(D4805&gt;Calculator!$G$39,IF(H4805-K4805+E4805+L4805+M4805+Calculator!$G$39&gt;Calculator!$G$39,Calculator!$G$39-(H4805+E4805+L4805+M4805-K4805),Calculator!$G$39),D4805),0)))</f>
        <v>0</v>
      </c>
    </row>
    <row r="4806" spans="1:14" ht="15.75" thickBot="1">
      <c r="A4806" s="33" t="str">
        <f ca="1">IF(C4806=Calculator!$H$27,"F",IF(Daily!D4806+Daily!H4806=0,IF(D4805+H4805&gt;0,"L",""),""))</f>
        <v/>
      </c>
      <c r="B4806" s="34">
        <v>4805</v>
      </c>
      <c r="C4806" s="19">
        <f t="shared" ca="1" si="301"/>
        <v>50735</v>
      </c>
      <c r="D4806" s="29">
        <f t="shared" ca="1" si="303"/>
        <v>0</v>
      </c>
      <c r="E4806" s="29">
        <f ca="1">IF(C4806&lt;Calculator!$D$26,0,IF(DAY($C4806)=1,IF(D4806-Calculator!$G$24&gt;0,Calculator!$G$24,D4806),0))</f>
        <v>0</v>
      </c>
      <c r="F4806" s="29">
        <f ca="1">IF(E4806&gt;0,D4806*Calculator!$G$22/12,0)</f>
        <v>0</v>
      </c>
      <c r="G4806" s="29">
        <f ca="1">IF(E4806&gt;0,(IFERROR(-PMT(Calculator!$G$22/12,Calculator!$G$23*12,Calculator!$G$20),0))-F4806,0)</f>
        <v>0</v>
      </c>
      <c r="H4806" s="29">
        <f t="shared" ca="1" si="304"/>
        <v>0</v>
      </c>
      <c r="I4806" s="29">
        <f t="shared" ca="1" si="302"/>
        <v>0</v>
      </c>
      <c r="J4806" s="30">
        <f>Calculator!$G$40</f>
        <v>6.5000000000000002E-2</v>
      </c>
      <c r="K4806" s="29">
        <f ca="1">IF(C4806&gt;=Calculator!$G$27,IF(DAY($C4806)=1,Calculator!$G$34/2,IF(DAY($C4806)=15,Calculator!$G$34/2,0)),0)</f>
        <v>0</v>
      </c>
      <c r="L4806" s="29">
        <f ca="1">IF(DAY($C4806)=28,IF(H4806=0,0,Calculator!$G$35),0)</f>
        <v>0</v>
      </c>
      <c r="M4806" s="29">
        <f ca="1">IF(I4806&gt;0,IF(DAY($C4806)=1,SUM(INDIRECT("I"&amp;(ROW(C4805)-DAY(C4805))):I4805),0),0)</f>
        <v>0</v>
      </c>
      <c r="N4806" s="29">
        <f ca="1">IF(C4806&lt;Calculator!$G$27,0,IF(C4806=Calculator!$G$27,Calculator!$G$39,IF(H4806-K4806&lt;=0,IF(D4806&gt;Calculator!$G$39,IF(H4806-K4806+E4806+L4806+M4806+Calculator!$G$39&gt;Calculator!$G$39,Calculator!$G$39-(H4806+E4806+L4806+M4806-K4806),Calculator!$G$39),D4806),0)))</f>
        <v>0</v>
      </c>
    </row>
    <row r="4807" spans="1:14" ht="15.75" thickBot="1">
      <c r="A4807" s="33" t="str">
        <f ca="1">IF(C4807=Calculator!$H$27,"F",IF(Daily!D4807+Daily!H4807=0,IF(D4806+H4806&gt;0,"L",""),""))</f>
        <v/>
      </c>
      <c r="B4807" s="34">
        <v>4806</v>
      </c>
      <c r="C4807" s="19">
        <f t="shared" ca="1" si="301"/>
        <v>50736</v>
      </c>
      <c r="D4807" s="29">
        <f t="shared" ca="1" si="303"/>
        <v>0</v>
      </c>
      <c r="E4807" s="29">
        <f ca="1">IF(C4807&lt;Calculator!$D$26,0,IF(DAY($C4807)=1,IF(D4807-Calculator!$G$24&gt;0,Calculator!$G$24,D4807),0))</f>
        <v>0</v>
      </c>
      <c r="F4807" s="29">
        <f ca="1">IF(E4807&gt;0,D4807*Calculator!$G$22/12,0)</f>
        <v>0</v>
      </c>
      <c r="G4807" s="29">
        <f ca="1">IF(E4807&gt;0,(IFERROR(-PMT(Calculator!$G$22/12,Calculator!$G$23*12,Calculator!$G$20),0))-F4807,0)</f>
        <v>0</v>
      </c>
      <c r="H4807" s="29">
        <f t="shared" ca="1" si="304"/>
        <v>0</v>
      </c>
      <c r="I4807" s="29">
        <f t="shared" ca="1" si="302"/>
        <v>0</v>
      </c>
      <c r="J4807" s="30">
        <f>Calculator!$G$40</f>
        <v>6.5000000000000002E-2</v>
      </c>
      <c r="K4807" s="29">
        <f ca="1">IF(C4807&gt;=Calculator!$G$27,IF(DAY($C4807)=1,Calculator!$G$34/2,IF(DAY($C4807)=15,Calculator!$G$34/2,0)),0)</f>
        <v>0</v>
      </c>
      <c r="L4807" s="29">
        <f ca="1">IF(DAY($C4807)=28,IF(H4807=0,0,Calculator!$G$35),0)</f>
        <v>0</v>
      </c>
      <c r="M4807" s="29">
        <f ca="1">IF(I4807&gt;0,IF(DAY($C4807)=1,SUM(INDIRECT("I"&amp;(ROW(C4806)-DAY(C4806))):I4806),0),0)</f>
        <v>0</v>
      </c>
      <c r="N4807" s="29">
        <f ca="1">IF(C4807&lt;Calculator!$G$27,0,IF(C4807=Calculator!$G$27,Calculator!$G$39,IF(H4807-K4807&lt;=0,IF(D4807&gt;Calculator!$G$39,IF(H4807-K4807+E4807+L4807+M4807+Calculator!$G$39&gt;Calculator!$G$39,Calculator!$G$39-(H4807+E4807+L4807+M4807-K4807),Calculator!$G$39),D4807),0)))</f>
        <v>0</v>
      </c>
    </row>
    <row r="4808" spans="1:14" ht="15.75" thickBot="1">
      <c r="A4808" s="33" t="str">
        <f ca="1">IF(C4808=Calculator!$H$27,"F",IF(Daily!D4808+Daily!H4808=0,IF(D4807+H4807&gt;0,"L",""),""))</f>
        <v/>
      </c>
      <c r="B4808" s="34">
        <v>4807</v>
      </c>
      <c r="C4808" s="19">
        <f t="shared" ca="1" si="301"/>
        <v>50737</v>
      </c>
      <c r="D4808" s="29">
        <f t="shared" ca="1" si="303"/>
        <v>0</v>
      </c>
      <c r="E4808" s="29">
        <f ca="1">IF(C4808&lt;Calculator!$D$26,0,IF(DAY($C4808)=1,IF(D4808-Calculator!$G$24&gt;0,Calculator!$G$24,D4808),0))</f>
        <v>0</v>
      </c>
      <c r="F4808" s="29">
        <f ca="1">IF(E4808&gt;0,D4808*Calculator!$G$22/12,0)</f>
        <v>0</v>
      </c>
      <c r="G4808" s="29">
        <f ca="1">IF(E4808&gt;0,(IFERROR(-PMT(Calculator!$G$22/12,Calculator!$G$23*12,Calculator!$G$20),0))-F4808,0)</f>
        <v>0</v>
      </c>
      <c r="H4808" s="29">
        <f t="shared" ca="1" si="304"/>
        <v>0</v>
      </c>
      <c r="I4808" s="29">
        <f t="shared" ca="1" si="302"/>
        <v>0</v>
      </c>
      <c r="J4808" s="30">
        <f>Calculator!$G$40</f>
        <v>6.5000000000000002E-2</v>
      </c>
      <c r="K4808" s="29">
        <f ca="1">IF(C4808&gt;=Calculator!$G$27,IF(DAY($C4808)=1,Calculator!$G$34/2,IF(DAY($C4808)=15,Calculator!$G$34/2,0)),0)</f>
        <v>0</v>
      </c>
      <c r="L4808" s="29">
        <f ca="1">IF(DAY($C4808)=28,IF(H4808=0,0,Calculator!$G$35),0)</f>
        <v>0</v>
      </c>
      <c r="M4808" s="29">
        <f ca="1">IF(I4808&gt;0,IF(DAY($C4808)=1,SUM(INDIRECT("I"&amp;(ROW(C4807)-DAY(C4807))):I4807),0),0)</f>
        <v>0</v>
      </c>
      <c r="N4808" s="29">
        <f ca="1">IF(C4808&lt;Calculator!$G$27,0,IF(C4808=Calculator!$G$27,Calculator!$G$39,IF(H4808-K4808&lt;=0,IF(D4808&gt;Calculator!$G$39,IF(H4808-K4808+E4808+L4808+M4808+Calculator!$G$39&gt;Calculator!$G$39,Calculator!$G$39-(H4808+E4808+L4808+M4808-K4808),Calculator!$G$39),D4808),0)))</f>
        <v>0</v>
      </c>
    </row>
    <row r="4809" spans="1:14" ht="15.75" thickBot="1">
      <c r="A4809" s="33" t="str">
        <f ca="1">IF(C4809=Calculator!$H$27,"F",IF(Daily!D4809+Daily!H4809=0,IF(D4808+H4808&gt;0,"L",""),""))</f>
        <v/>
      </c>
      <c r="B4809" s="34">
        <v>4808</v>
      </c>
      <c r="C4809" s="19">
        <f t="shared" ca="1" si="301"/>
        <v>50738</v>
      </c>
      <c r="D4809" s="29">
        <f t="shared" ca="1" si="303"/>
        <v>0</v>
      </c>
      <c r="E4809" s="29">
        <f ca="1">IF(C4809&lt;Calculator!$D$26,0,IF(DAY($C4809)=1,IF(D4809-Calculator!$G$24&gt;0,Calculator!$G$24,D4809),0))</f>
        <v>0</v>
      </c>
      <c r="F4809" s="29">
        <f ca="1">IF(E4809&gt;0,D4809*Calculator!$G$22/12,0)</f>
        <v>0</v>
      </c>
      <c r="G4809" s="29">
        <f ca="1">IF(E4809&gt;0,(IFERROR(-PMT(Calculator!$G$22/12,Calculator!$G$23*12,Calculator!$G$20),0))-F4809,0)</f>
        <v>0</v>
      </c>
      <c r="H4809" s="29">
        <f t="shared" ca="1" si="304"/>
        <v>0</v>
      </c>
      <c r="I4809" s="29">
        <f t="shared" ca="1" si="302"/>
        <v>0</v>
      </c>
      <c r="J4809" s="30">
        <f>Calculator!$G$40</f>
        <v>6.5000000000000002E-2</v>
      </c>
      <c r="K4809" s="29">
        <f ca="1">IF(C4809&gt;=Calculator!$G$27,IF(DAY($C4809)=1,Calculator!$G$34/2,IF(DAY($C4809)=15,Calculator!$G$34/2,0)),0)</f>
        <v>0</v>
      </c>
      <c r="L4809" s="29">
        <f ca="1">IF(DAY($C4809)=28,IF(H4809=0,0,Calculator!$G$35),0)</f>
        <v>0</v>
      </c>
      <c r="M4809" s="29">
        <f ca="1">IF(I4809&gt;0,IF(DAY($C4809)=1,SUM(INDIRECT("I"&amp;(ROW(C4808)-DAY(C4808))):I4808),0),0)</f>
        <v>0</v>
      </c>
      <c r="N4809" s="29">
        <f ca="1">IF(C4809&lt;Calculator!$G$27,0,IF(C4809=Calculator!$G$27,Calculator!$G$39,IF(H4809-K4809&lt;=0,IF(D4809&gt;Calculator!$G$39,IF(H4809-K4809+E4809+L4809+M4809+Calculator!$G$39&gt;Calculator!$G$39,Calculator!$G$39-(H4809+E4809+L4809+M4809-K4809),Calculator!$G$39),D4809),0)))</f>
        <v>0</v>
      </c>
    </row>
    <row r="4810" spans="1:14" ht="15.75" thickBot="1">
      <c r="A4810" s="33" t="str">
        <f ca="1">IF(C4810=Calculator!$H$27,"F",IF(Daily!D4810+Daily!H4810=0,IF(D4809+H4809&gt;0,"L",""),""))</f>
        <v/>
      </c>
      <c r="B4810" s="34">
        <v>4809</v>
      </c>
      <c r="C4810" s="19">
        <f t="shared" ca="1" si="301"/>
        <v>50739</v>
      </c>
      <c r="D4810" s="29">
        <f t="shared" ca="1" si="303"/>
        <v>0</v>
      </c>
      <c r="E4810" s="29">
        <f ca="1">IF(C4810&lt;Calculator!$D$26,0,IF(DAY($C4810)=1,IF(D4810-Calculator!$G$24&gt;0,Calculator!$G$24,D4810),0))</f>
        <v>0</v>
      </c>
      <c r="F4810" s="29">
        <f ca="1">IF(E4810&gt;0,D4810*Calculator!$G$22/12,0)</f>
        <v>0</v>
      </c>
      <c r="G4810" s="29">
        <f ca="1">IF(E4810&gt;0,(IFERROR(-PMT(Calculator!$G$22/12,Calculator!$G$23*12,Calculator!$G$20),0))-F4810,0)</f>
        <v>0</v>
      </c>
      <c r="H4810" s="29">
        <f t="shared" ca="1" si="304"/>
        <v>0</v>
      </c>
      <c r="I4810" s="29">
        <f t="shared" ca="1" si="302"/>
        <v>0</v>
      </c>
      <c r="J4810" s="30">
        <f>Calculator!$G$40</f>
        <v>6.5000000000000002E-2</v>
      </c>
      <c r="K4810" s="29">
        <f ca="1">IF(C4810&gt;=Calculator!$G$27,IF(DAY($C4810)=1,Calculator!$G$34/2,IF(DAY($C4810)=15,Calculator!$G$34/2,0)),0)</f>
        <v>0</v>
      </c>
      <c r="L4810" s="29">
        <f ca="1">IF(DAY($C4810)=28,IF(H4810=0,0,Calculator!$G$35),0)</f>
        <v>0</v>
      </c>
      <c r="M4810" s="29">
        <f ca="1">IF(I4810&gt;0,IF(DAY($C4810)=1,SUM(INDIRECT("I"&amp;(ROW(C4809)-DAY(C4809))):I4809),0),0)</f>
        <v>0</v>
      </c>
      <c r="N4810" s="29">
        <f ca="1">IF(C4810&lt;Calculator!$G$27,0,IF(C4810=Calculator!$G$27,Calculator!$G$39,IF(H4810-K4810&lt;=0,IF(D4810&gt;Calculator!$G$39,IF(H4810-K4810+E4810+L4810+M4810+Calculator!$G$39&gt;Calculator!$G$39,Calculator!$G$39-(H4810+E4810+L4810+M4810-K4810),Calculator!$G$39),D4810),0)))</f>
        <v>0</v>
      </c>
    </row>
    <row r="4811" spans="1:14" ht="15.75" thickBot="1">
      <c r="A4811" s="33" t="str">
        <f ca="1">IF(C4811=Calculator!$H$27,"F",IF(Daily!D4811+Daily!H4811=0,IF(D4810+H4810&gt;0,"L",""),""))</f>
        <v/>
      </c>
      <c r="B4811" s="34">
        <v>4810</v>
      </c>
      <c r="C4811" s="19">
        <f t="shared" ca="1" si="301"/>
        <v>50740</v>
      </c>
      <c r="D4811" s="29">
        <f t="shared" ca="1" si="303"/>
        <v>0</v>
      </c>
      <c r="E4811" s="29">
        <f ca="1">IF(C4811&lt;Calculator!$D$26,0,IF(DAY($C4811)=1,IF(D4811-Calculator!$G$24&gt;0,Calculator!$G$24,D4811),0))</f>
        <v>0</v>
      </c>
      <c r="F4811" s="29">
        <f ca="1">IF(E4811&gt;0,D4811*Calculator!$G$22/12,0)</f>
        <v>0</v>
      </c>
      <c r="G4811" s="29">
        <f ca="1">IF(E4811&gt;0,(IFERROR(-PMT(Calculator!$G$22/12,Calculator!$G$23*12,Calculator!$G$20),0))-F4811,0)</f>
        <v>0</v>
      </c>
      <c r="H4811" s="29">
        <f t="shared" ca="1" si="304"/>
        <v>0</v>
      </c>
      <c r="I4811" s="29">
        <f t="shared" ca="1" si="302"/>
        <v>0</v>
      </c>
      <c r="J4811" s="30">
        <f>Calculator!$G$40</f>
        <v>6.5000000000000002E-2</v>
      </c>
      <c r="K4811" s="29">
        <f ca="1">IF(C4811&gt;=Calculator!$G$27,IF(DAY($C4811)=1,Calculator!$G$34/2,IF(DAY($C4811)=15,Calculator!$G$34/2,0)),0)</f>
        <v>4500</v>
      </c>
      <c r="L4811" s="29">
        <f ca="1">IF(DAY($C4811)=28,IF(H4811=0,0,Calculator!$G$35),0)</f>
        <v>0</v>
      </c>
      <c r="M4811" s="29">
        <f ca="1">IF(I4811&gt;0,IF(DAY($C4811)=1,SUM(INDIRECT("I"&amp;(ROW(C4810)-DAY(C4810))):I4810),0),0)</f>
        <v>0</v>
      </c>
      <c r="N4811" s="29">
        <f ca="1">IF(C4811&lt;Calculator!$G$27,0,IF(C4811=Calculator!$G$27,Calculator!$G$39,IF(H4811-K4811&lt;=0,IF(D4811&gt;Calculator!$G$39,IF(H4811-K4811+E4811+L4811+M4811+Calculator!$G$39&gt;Calculator!$G$39,Calculator!$G$39-(H4811+E4811+L4811+M4811-K4811),Calculator!$G$39),D4811),0)))</f>
        <v>0</v>
      </c>
    </row>
    <row r="4812" spans="1:14" ht="15.75" thickBot="1">
      <c r="A4812" s="33" t="str">
        <f ca="1">IF(C4812=Calculator!$H$27,"F",IF(Daily!D4812+Daily!H4812=0,IF(D4811+H4811&gt;0,"L",""),""))</f>
        <v/>
      </c>
      <c r="B4812" s="34">
        <v>4811</v>
      </c>
      <c r="C4812" s="19">
        <f t="shared" ca="1" si="301"/>
        <v>50741</v>
      </c>
      <c r="D4812" s="29">
        <f t="shared" ca="1" si="303"/>
        <v>0</v>
      </c>
      <c r="E4812" s="29">
        <f ca="1">IF(C4812&lt;Calculator!$D$26,0,IF(DAY($C4812)=1,IF(D4812-Calculator!$G$24&gt;0,Calculator!$G$24,D4812),0))</f>
        <v>0</v>
      </c>
      <c r="F4812" s="29">
        <f ca="1">IF(E4812&gt;0,D4812*Calculator!$G$22/12,0)</f>
        <v>0</v>
      </c>
      <c r="G4812" s="29">
        <f ca="1">IF(E4812&gt;0,(IFERROR(-PMT(Calculator!$G$22/12,Calculator!$G$23*12,Calculator!$G$20),0))-F4812,0)</f>
        <v>0</v>
      </c>
      <c r="H4812" s="29">
        <f t="shared" ca="1" si="304"/>
        <v>0</v>
      </c>
      <c r="I4812" s="29">
        <f t="shared" ca="1" si="302"/>
        <v>0</v>
      </c>
      <c r="J4812" s="30">
        <f>Calculator!$G$40</f>
        <v>6.5000000000000002E-2</v>
      </c>
      <c r="K4812" s="29">
        <f ca="1">IF(C4812&gt;=Calculator!$G$27,IF(DAY($C4812)=1,Calculator!$G$34/2,IF(DAY($C4812)=15,Calculator!$G$34/2,0)),0)</f>
        <v>0</v>
      </c>
      <c r="L4812" s="29">
        <f ca="1">IF(DAY($C4812)=28,IF(H4812=0,0,Calculator!$G$35),0)</f>
        <v>0</v>
      </c>
      <c r="M4812" s="29">
        <f ca="1">IF(I4812&gt;0,IF(DAY($C4812)=1,SUM(INDIRECT("I"&amp;(ROW(C4811)-DAY(C4811))):I4811),0),0)</f>
        <v>0</v>
      </c>
      <c r="N4812" s="29">
        <f ca="1">IF(C4812&lt;Calculator!$G$27,0,IF(C4812=Calculator!$G$27,Calculator!$G$39,IF(H4812-K4812&lt;=0,IF(D4812&gt;Calculator!$G$39,IF(H4812-K4812+E4812+L4812+M4812+Calculator!$G$39&gt;Calculator!$G$39,Calculator!$G$39-(H4812+E4812+L4812+M4812-K4812),Calculator!$G$39),D4812),0)))</f>
        <v>0</v>
      </c>
    </row>
    <row r="4813" spans="1:14" ht="15.75" thickBot="1">
      <c r="A4813" s="33" t="str">
        <f ca="1">IF(C4813=Calculator!$H$27,"F",IF(Daily!D4813+Daily!H4813=0,IF(D4812+H4812&gt;0,"L",""),""))</f>
        <v/>
      </c>
      <c r="B4813" s="34">
        <v>4812</v>
      </c>
      <c r="C4813" s="19">
        <f t="shared" ca="1" si="301"/>
        <v>50742</v>
      </c>
      <c r="D4813" s="29">
        <f t="shared" ca="1" si="303"/>
        <v>0</v>
      </c>
      <c r="E4813" s="29">
        <f ca="1">IF(C4813&lt;Calculator!$D$26,0,IF(DAY($C4813)=1,IF(D4813-Calculator!$G$24&gt;0,Calculator!$G$24,D4813),0))</f>
        <v>0</v>
      </c>
      <c r="F4813" s="29">
        <f ca="1">IF(E4813&gt;0,D4813*Calculator!$G$22/12,0)</f>
        <v>0</v>
      </c>
      <c r="G4813" s="29">
        <f ca="1">IF(E4813&gt;0,(IFERROR(-PMT(Calculator!$G$22/12,Calculator!$G$23*12,Calculator!$G$20),0))-F4813,0)</f>
        <v>0</v>
      </c>
      <c r="H4813" s="29">
        <f t="shared" ca="1" si="304"/>
        <v>0</v>
      </c>
      <c r="I4813" s="29">
        <f t="shared" ca="1" si="302"/>
        <v>0</v>
      </c>
      <c r="J4813" s="30">
        <f>Calculator!$G$40</f>
        <v>6.5000000000000002E-2</v>
      </c>
      <c r="K4813" s="29">
        <f ca="1">IF(C4813&gt;=Calculator!$G$27,IF(DAY($C4813)=1,Calculator!$G$34/2,IF(DAY($C4813)=15,Calculator!$G$34/2,0)),0)</f>
        <v>0</v>
      </c>
      <c r="L4813" s="29">
        <f ca="1">IF(DAY($C4813)=28,IF(H4813=0,0,Calculator!$G$35),0)</f>
        <v>0</v>
      </c>
      <c r="M4813" s="29">
        <f ca="1">IF(I4813&gt;0,IF(DAY($C4813)=1,SUM(INDIRECT("I"&amp;(ROW(C4812)-DAY(C4812))):I4812),0),0)</f>
        <v>0</v>
      </c>
      <c r="N4813" s="29">
        <f ca="1">IF(C4813&lt;Calculator!$G$27,0,IF(C4813=Calculator!$G$27,Calculator!$G$39,IF(H4813-K4813&lt;=0,IF(D4813&gt;Calculator!$G$39,IF(H4813-K4813+E4813+L4813+M4813+Calculator!$G$39&gt;Calculator!$G$39,Calculator!$G$39-(H4813+E4813+L4813+M4813-K4813),Calculator!$G$39),D4813),0)))</f>
        <v>0</v>
      </c>
    </row>
    <row r="4814" spans="1:14" ht="15.75" thickBot="1">
      <c r="A4814" s="33" t="str">
        <f ca="1">IF(C4814=Calculator!$H$27,"F",IF(Daily!D4814+Daily!H4814=0,IF(D4813+H4813&gt;0,"L",""),""))</f>
        <v/>
      </c>
      <c r="B4814" s="34">
        <v>4813</v>
      </c>
      <c r="C4814" s="19">
        <f t="shared" ca="1" si="301"/>
        <v>50743</v>
      </c>
      <c r="D4814" s="29">
        <f t="shared" ca="1" si="303"/>
        <v>0</v>
      </c>
      <c r="E4814" s="29">
        <f ca="1">IF(C4814&lt;Calculator!$D$26,0,IF(DAY($C4814)=1,IF(D4814-Calculator!$G$24&gt;0,Calculator!$G$24,D4814),0))</f>
        <v>0</v>
      </c>
      <c r="F4814" s="29">
        <f ca="1">IF(E4814&gt;0,D4814*Calculator!$G$22/12,0)</f>
        <v>0</v>
      </c>
      <c r="G4814" s="29">
        <f ca="1">IF(E4814&gt;0,(IFERROR(-PMT(Calculator!$G$22/12,Calculator!$G$23*12,Calculator!$G$20),0))-F4814,0)</f>
        <v>0</v>
      </c>
      <c r="H4814" s="29">
        <f t="shared" ca="1" si="304"/>
        <v>0</v>
      </c>
      <c r="I4814" s="29">
        <f t="shared" ca="1" si="302"/>
        <v>0</v>
      </c>
      <c r="J4814" s="30">
        <f>Calculator!$G$40</f>
        <v>6.5000000000000002E-2</v>
      </c>
      <c r="K4814" s="29">
        <f ca="1">IF(C4814&gt;=Calculator!$G$27,IF(DAY($C4814)=1,Calculator!$G$34/2,IF(DAY($C4814)=15,Calculator!$G$34/2,0)),0)</f>
        <v>0</v>
      </c>
      <c r="L4814" s="29">
        <f ca="1">IF(DAY($C4814)=28,IF(H4814=0,0,Calculator!$G$35),0)</f>
        <v>0</v>
      </c>
      <c r="M4814" s="29">
        <f ca="1">IF(I4814&gt;0,IF(DAY($C4814)=1,SUM(INDIRECT("I"&amp;(ROW(C4813)-DAY(C4813))):I4813),0),0)</f>
        <v>0</v>
      </c>
      <c r="N4814" s="29">
        <f ca="1">IF(C4814&lt;Calculator!$G$27,0,IF(C4814=Calculator!$G$27,Calculator!$G$39,IF(H4814-K4814&lt;=0,IF(D4814&gt;Calculator!$G$39,IF(H4814-K4814+E4814+L4814+M4814+Calculator!$G$39&gt;Calculator!$G$39,Calculator!$G$39-(H4814+E4814+L4814+M4814-K4814),Calculator!$G$39),D4814),0)))</f>
        <v>0</v>
      </c>
    </row>
    <row r="4815" spans="1:14" ht="15.75" thickBot="1">
      <c r="A4815" s="33" t="str">
        <f ca="1">IF(C4815=Calculator!$H$27,"F",IF(Daily!D4815+Daily!H4815=0,IF(D4814+H4814&gt;0,"L",""),""))</f>
        <v/>
      </c>
      <c r="B4815" s="34">
        <v>4814</v>
      </c>
      <c r="C4815" s="19">
        <f t="shared" ca="1" si="301"/>
        <v>50744</v>
      </c>
      <c r="D4815" s="29">
        <f t="shared" ca="1" si="303"/>
        <v>0</v>
      </c>
      <c r="E4815" s="29">
        <f ca="1">IF(C4815&lt;Calculator!$D$26,0,IF(DAY($C4815)=1,IF(D4815-Calculator!$G$24&gt;0,Calculator!$G$24,D4815),0))</f>
        <v>0</v>
      </c>
      <c r="F4815" s="29">
        <f ca="1">IF(E4815&gt;0,D4815*Calculator!$G$22/12,0)</f>
        <v>0</v>
      </c>
      <c r="G4815" s="29">
        <f ca="1">IF(E4815&gt;0,(IFERROR(-PMT(Calculator!$G$22/12,Calculator!$G$23*12,Calculator!$G$20),0))-F4815,0)</f>
        <v>0</v>
      </c>
      <c r="H4815" s="29">
        <f t="shared" ca="1" si="304"/>
        <v>0</v>
      </c>
      <c r="I4815" s="29">
        <f t="shared" ca="1" si="302"/>
        <v>0</v>
      </c>
      <c r="J4815" s="30">
        <f>Calculator!$G$40</f>
        <v>6.5000000000000002E-2</v>
      </c>
      <c r="K4815" s="29">
        <f ca="1">IF(C4815&gt;=Calculator!$G$27,IF(DAY($C4815)=1,Calculator!$G$34/2,IF(DAY($C4815)=15,Calculator!$G$34/2,0)),0)</f>
        <v>0</v>
      </c>
      <c r="L4815" s="29">
        <f ca="1">IF(DAY($C4815)=28,IF(H4815=0,0,Calculator!$G$35),0)</f>
        <v>0</v>
      </c>
      <c r="M4815" s="29">
        <f ca="1">IF(I4815&gt;0,IF(DAY($C4815)=1,SUM(INDIRECT("I"&amp;(ROW(C4814)-DAY(C4814))):I4814),0),0)</f>
        <v>0</v>
      </c>
      <c r="N4815" s="29">
        <f ca="1">IF(C4815&lt;Calculator!$G$27,0,IF(C4815=Calculator!$G$27,Calculator!$G$39,IF(H4815-K4815&lt;=0,IF(D4815&gt;Calculator!$G$39,IF(H4815-K4815+E4815+L4815+M4815+Calculator!$G$39&gt;Calculator!$G$39,Calculator!$G$39-(H4815+E4815+L4815+M4815-K4815),Calculator!$G$39),D4815),0)))</f>
        <v>0</v>
      </c>
    </row>
    <row r="4816" spans="1:14" ht="15.75" thickBot="1">
      <c r="A4816" s="33" t="str">
        <f ca="1">IF(C4816=Calculator!$H$27,"F",IF(Daily!D4816+Daily!H4816=0,IF(D4815+H4815&gt;0,"L",""),""))</f>
        <v/>
      </c>
      <c r="B4816" s="34">
        <v>4815</v>
      </c>
      <c r="C4816" s="19">
        <f t="shared" ca="1" si="301"/>
        <v>50745</v>
      </c>
      <c r="D4816" s="29">
        <f t="shared" ca="1" si="303"/>
        <v>0</v>
      </c>
      <c r="E4816" s="29">
        <f ca="1">IF(C4816&lt;Calculator!$D$26,0,IF(DAY($C4816)=1,IF(D4816-Calculator!$G$24&gt;0,Calculator!$G$24,D4816),0))</f>
        <v>0</v>
      </c>
      <c r="F4816" s="29">
        <f ca="1">IF(E4816&gt;0,D4816*Calculator!$G$22/12,0)</f>
        <v>0</v>
      </c>
      <c r="G4816" s="29">
        <f ca="1">IF(E4816&gt;0,(IFERROR(-PMT(Calculator!$G$22/12,Calculator!$G$23*12,Calculator!$G$20),0))-F4816,0)</f>
        <v>0</v>
      </c>
      <c r="H4816" s="29">
        <f t="shared" ca="1" si="304"/>
        <v>0</v>
      </c>
      <c r="I4816" s="29">
        <f t="shared" ca="1" si="302"/>
        <v>0</v>
      </c>
      <c r="J4816" s="30">
        <f>Calculator!$G$40</f>
        <v>6.5000000000000002E-2</v>
      </c>
      <c r="K4816" s="29">
        <f ca="1">IF(C4816&gt;=Calculator!$G$27,IF(DAY($C4816)=1,Calculator!$G$34/2,IF(DAY($C4816)=15,Calculator!$G$34/2,0)),0)</f>
        <v>0</v>
      </c>
      <c r="L4816" s="29">
        <f ca="1">IF(DAY($C4816)=28,IF(H4816=0,0,Calculator!$G$35),0)</f>
        <v>0</v>
      </c>
      <c r="M4816" s="29">
        <f ca="1">IF(I4816&gt;0,IF(DAY($C4816)=1,SUM(INDIRECT("I"&amp;(ROW(C4815)-DAY(C4815))):I4815),0),0)</f>
        <v>0</v>
      </c>
      <c r="N4816" s="29">
        <f ca="1">IF(C4816&lt;Calculator!$G$27,0,IF(C4816=Calculator!$G$27,Calculator!$G$39,IF(H4816-K4816&lt;=0,IF(D4816&gt;Calculator!$G$39,IF(H4816-K4816+E4816+L4816+M4816+Calculator!$G$39&gt;Calculator!$G$39,Calculator!$G$39-(H4816+E4816+L4816+M4816-K4816),Calculator!$G$39),D4816),0)))</f>
        <v>0</v>
      </c>
    </row>
    <row r="4817" spans="1:14" ht="15.75" thickBot="1">
      <c r="A4817" s="33" t="str">
        <f ca="1">IF(C4817=Calculator!$H$27,"F",IF(Daily!D4817+Daily!H4817=0,IF(D4816+H4816&gt;0,"L",""),""))</f>
        <v/>
      </c>
      <c r="B4817" s="34">
        <v>4816</v>
      </c>
      <c r="C4817" s="19">
        <f t="shared" ca="1" si="301"/>
        <v>50746</v>
      </c>
      <c r="D4817" s="29">
        <f t="shared" ca="1" si="303"/>
        <v>0</v>
      </c>
      <c r="E4817" s="29">
        <f ca="1">IF(C4817&lt;Calculator!$D$26,0,IF(DAY($C4817)=1,IF(D4817-Calculator!$G$24&gt;0,Calculator!$G$24,D4817),0))</f>
        <v>0</v>
      </c>
      <c r="F4817" s="29">
        <f ca="1">IF(E4817&gt;0,D4817*Calculator!$G$22/12,0)</f>
        <v>0</v>
      </c>
      <c r="G4817" s="29">
        <f ca="1">IF(E4817&gt;0,(IFERROR(-PMT(Calculator!$G$22/12,Calculator!$G$23*12,Calculator!$G$20),0))-F4817,0)</f>
        <v>0</v>
      </c>
      <c r="H4817" s="29">
        <f t="shared" ca="1" si="304"/>
        <v>0</v>
      </c>
      <c r="I4817" s="29">
        <f t="shared" ca="1" si="302"/>
        <v>0</v>
      </c>
      <c r="J4817" s="30">
        <f>Calculator!$G$40</f>
        <v>6.5000000000000002E-2</v>
      </c>
      <c r="K4817" s="29">
        <f ca="1">IF(C4817&gt;=Calculator!$G$27,IF(DAY($C4817)=1,Calculator!$G$34/2,IF(DAY($C4817)=15,Calculator!$G$34/2,0)),0)</f>
        <v>0</v>
      </c>
      <c r="L4817" s="29">
        <f ca="1">IF(DAY($C4817)=28,IF(H4817=0,0,Calculator!$G$35),0)</f>
        <v>0</v>
      </c>
      <c r="M4817" s="29">
        <f ca="1">IF(I4817&gt;0,IF(DAY($C4817)=1,SUM(INDIRECT("I"&amp;(ROW(C4816)-DAY(C4816))):I4816),0),0)</f>
        <v>0</v>
      </c>
      <c r="N4817" s="29">
        <f ca="1">IF(C4817&lt;Calculator!$G$27,0,IF(C4817=Calculator!$G$27,Calculator!$G$39,IF(H4817-K4817&lt;=0,IF(D4817&gt;Calculator!$G$39,IF(H4817-K4817+E4817+L4817+M4817+Calculator!$G$39&gt;Calculator!$G$39,Calculator!$G$39-(H4817+E4817+L4817+M4817-K4817),Calculator!$G$39),D4817),0)))</f>
        <v>0</v>
      </c>
    </row>
    <row r="4818" spans="1:14" ht="15.75" thickBot="1">
      <c r="A4818" s="33" t="str">
        <f ca="1">IF(C4818=Calculator!$H$27,"F",IF(Daily!D4818+Daily!H4818=0,IF(D4817+H4817&gt;0,"L",""),""))</f>
        <v/>
      </c>
      <c r="B4818" s="34">
        <v>4817</v>
      </c>
      <c r="C4818" s="19">
        <f t="shared" ca="1" si="301"/>
        <v>50747</v>
      </c>
      <c r="D4818" s="29">
        <f t="shared" ca="1" si="303"/>
        <v>0</v>
      </c>
      <c r="E4818" s="29">
        <f ca="1">IF(C4818&lt;Calculator!$D$26,0,IF(DAY($C4818)=1,IF(D4818-Calculator!$G$24&gt;0,Calculator!$G$24,D4818),0))</f>
        <v>0</v>
      </c>
      <c r="F4818" s="29">
        <f ca="1">IF(E4818&gt;0,D4818*Calculator!$G$22/12,0)</f>
        <v>0</v>
      </c>
      <c r="G4818" s="29">
        <f ca="1">IF(E4818&gt;0,(IFERROR(-PMT(Calculator!$G$22/12,Calculator!$G$23*12,Calculator!$G$20),0))-F4818,0)</f>
        <v>0</v>
      </c>
      <c r="H4818" s="29">
        <f t="shared" ca="1" si="304"/>
        <v>0</v>
      </c>
      <c r="I4818" s="29">
        <f t="shared" ca="1" si="302"/>
        <v>0</v>
      </c>
      <c r="J4818" s="30">
        <f>Calculator!$G$40</f>
        <v>6.5000000000000002E-2</v>
      </c>
      <c r="K4818" s="29">
        <f ca="1">IF(C4818&gt;=Calculator!$G$27,IF(DAY($C4818)=1,Calculator!$G$34/2,IF(DAY($C4818)=15,Calculator!$G$34/2,0)),0)</f>
        <v>0</v>
      </c>
      <c r="L4818" s="29">
        <f ca="1">IF(DAY($C4818)=28,IF(H4818=0,0,Calculator!$G$35),0)</f>
        <v>0</v>
      </c>
      <c r="M4818" s="29">
        <f ca="1">IF(I4818&gt;0,IF(DAY($C4818)=1,SUM(INDIRECT("I"&amp;(ROW(C4817)-DAY(C4817))):I4817),0),0)</f>
        <v>0</v>
      </c>
      <c r="N4818" s="29">
        <f ca="1">IF(C4818&lt;Calculator!$G$27,0,IF(C4818=Calculator!$G$27,Calculator!$G$39,IF(H4818-K4818&lt;=0,IF(D4818&gt;Calculator!$G$39,IF(H4818-K4818+E4818+L4818+M4818+Calculator!$G$39&gt;Calculator!$G$39,Calculator!$G$39-(H4818+E4818+L4818+M4818-K4818),Calculator!$G$39),D4818),0)))</f>
        <v>0</v>
      </c>
    </row>
    <row r="4819" spans="1:14" ht="15.75" thickBot="1">
      <c r="A4819" s="33" t="str">
        <f ca="1">IF(C4819=Calculator!$H$27,"F",IF(Daily!D4819+Daily!H4819=0,IF(D4818+H4818&gt;0,"L",""),""))</f>
        <v/>
      </c>
      <c r="B4819" s="34">
        <v>4818</v>
      </c>
      <c r="C4819" s="19">
        <f t="shared" ca="1" si="301"/>
        <v>50748</v>
      </c>
      <c r="D4819" s="29">
        <f t="shared" ca="1" si="303"/>
        <v>0</v>
      </c>
      <c r="E4819" s="29">
        <f ca="1">IF(C4819&lt;Calculator!$D$26,0,IF(DAY($C4819)=1,IF(D4819-Calculator!$G$24&gt;0,Calculator!$G$24,D4819),0))</f>
        <v>0</v>
      </c>
      <c r="F4819" s="29">
        <f ca="1">IF(E4819&gt;0,D4819*Calculator!$G$22/12,0)</f>
        <v>0</v>
      </c>
      <c r="G4819" s="29">
        <f ca="1">IF(E4819&gt;0,(IFERROR(-PMT(Calculator!$G$22/12,Calculator!$G$23*12,Calculator!$G$20),0))-F4819,0)</f>
        <v>0</v>
      </c>
      <c r="H4819" s="29">
        <f t="shared" ca="1" si="304"/>
        <v>0</v>
      </c>
      <c r="I4819" s="29">
        <f t="shared" ca="1" si="302"/>
        <v>0</v>
      </c>
      <c r="J4819" s="30">
        <f>Calculator!$G$40</f>
        <v>6.5000000000000002E-2</v>
      </c>
      <c r="K4819" s="29">
        <f ca="1">IF(C4819&gt;=Calculator!$G$27,IF(DAY($C4819)=1,Calculator!$G$34/2,IF(DAY($C4819)=15,Calculator!$G$34/2,0)),0)</f>
        <v>0</v>
      </c>
      <c r="L4819" s="29">
        <f ca="1">IF(DAY($C4819)=28,IF(H4819=0,0,Calculator!$G$35),0)</f>
        <v>0</v>
      </c>
      <c r="M4819" s="29">
        <f ca="1">IF(I4819&gt;0,IF(DAY($C4819)=1,SUM(INDIRECT("I"&amp;(ROW(C4818)-DAY(C4818))):I4818),0),0)</f>
        <v>0</v>
      </c>
      <c r="N4819" s="29">
        <f ca="1">IF(C4819&lt;Calculator!$G$27,0,IF(C4819=Calculator!$G$27,Calculator!$G$39,IF(H4819-K4819&lt;=0,IF(D4819&gt;Calculator!$G$39,IF(H4819-K4819+E4819+L4819+M4819+Calculator!$G$39&gt;Calculator!$G$39,Calculator!$G$39-(H4819+E4819+L4819+M4819-K4819),Calculator!$G$39),D4819),0)))</f>
        <v>0</v>
      </c>
    </row>
    <row r="4820" spans="1:14" ht="15.75" thickBot="1">
      <c r="A4820" s="33" t="str">
        <f ca="1">IF(C4820=Calculator!$H$27,"F",IF(Daily!D4820+Daily!H4820=0,IF(D4819+H4819&gt;0,"L",""),""))</f>
        <v/>
      </c>
      <c r="B4820" s="34">
        <v>4819</v>
      </c>
      <c r="C4820" s="19">
        <f t="shared" ca="1" si="301"/>
        <v>50749</v>
      </c>
      <c r="D4820" s="29">
        <f t="shared" ca="1" si="303"/>
        <v>0</v>
      </c>
      <c r="E4820" s="29">
        <f ca="1">IF(C4820&lt;Calculator!$D$26,0,IF(DAY($C4820)=1,IF(D4820-Calculator!$G$24&gt;0,Calculator!$G$24,D4820),0))</f>
        <v>0</v>
      </c>
      <c r="F4820" s="29">
        <f ca="1">IF(E4820&gt;0,D4820*Calculator!$G$22/12,0)</f>
        <v>0</v>
      </c>
      <c r="G4820" s="29">
        <f ca="1">IF(E4820&gt;0,(IFERROR(-PMT(Calculator!$G$22/12,Calculator!$G$23*12,Calculator!$G$20),0))-F4820,0)</f>
        <v>0</v>
      </c>
      <c r="H4820" s="29">
        <f t="shared" ca="1" si="304"/>
        <v>0</v>
      </c>
      <c r="I4820" s="29">
        <f t="shared" ca="1" si="302"/>
        <v>0</v>
      </c>
      <c r="J4820" s="30">
        <f>Calculator!$G$40</f>
        <v>6.5000000000000002E-2</v>
      </c>
      <c r="K4820" s="29">
        <f ca="1">IF(C4820&gt;=Calculator!$G$27,IF(DAY($C4820)=1,Calculator!$G$34/2,IF(DAY($C4820)=15,Calculator!$G$34/2,0)),0)</f>
        <v>0</v>
      </c>
      <c r="L4820" s="29">
        <f ca="1">IF(DAY($C4820)=28,IF(H4820=0,0,Calculator!$G$35),0)</f>
        <v>0</v>
      </c>
      <c r="M4820" s="29">
        <f ca="1">IF(I4820&gt;0,IF(DAY($C4820)=1,SUM(INDIRECT("I"&amp;(ROW(C4819)-DAY(C4819))):I4819),0),0)</f>
        <v>0</v>
      </c>
      <c r="N4820" s="29">
        <f ca="1">IF(C4820&lt;Calculator!$G$27,0,IF(C4820=Calculator!$G$27,Calculator!$G$39,IF(H4820-K4820&lt;=0,IF(D4820&gt;Calculator!$G$39,IF(H4820-K4820+E4820+L4820+M4820+Calculator!$G$39&gt;Calculator!$G$39,Calculator!$G$39-(H4820+E4820+L4820+M4820-K4820),Calculator!$G$39),D4820),0)))</f>
        <v>0</v>
      </c>
    </row>
    <row r="4821" spans="1:14" ht="15.75" thickBot="1">
      <c r="A4821" s="33" t="str">
        <f ca="1">IF(C4821=Calculator!$H$27,"F",IF(Daily!D4821+Daily!H4821=0,IF(D4820+H4820&gt;0,"L",""),""))</f>
        <v/>
      </c>
      <c r="B4821" s="34">
        <v>4820</v>
      </c>
      <c r="C4821" s="19">
        <f t="shared" ca="1" si="301"/>
        <v>50750</v>
      </c>
      <c r="D4821" s="29">
        <f t="shared" ca="1" si="303"/>
        <v>0</v>
      </c>
      <c r="E4821" s="29">
        <f ca="1">IF(C4821&lt;Calculator!$D$26,0,IF(DAY($C4821)=1,IF(D4821-Calculator!$G$24&gt;0,Calculator!$G$24,D4821),0))</f>
        <v>0</v>
      </c>
      <c r="F4821" s="29">
        <f ca="1">IF(E4821&gt;0,D4821*Calculator!$G$22/12,0)</f>
        <v>0</v>
      </c>
      <c r="G4821" s="29">
        <f ca="1">IF(E4821&gt;0,(IFERROR(-PMT(Calculator!$G$22/12,Calculator!$G$23*12,Calculator!$G$20),0))-F4821,0)</f>
        <v>0</v>
      </c>
      <c r="H4821" s="29">
        <f t="shared" ca="1" si="304"/>
        <v>0</v>
      </c>
      <c r="I4821" s="29">
        <f t="shared" ca="1" si="302"/>
        <v>0</v>
      </c>
      <c r="J4821" s="30">
        <f>Calculator!$G$40</f>
        <v>6.5000000000000002E-2</v>
      </c>
      <c r="K4821" s="29">
        <f ca="1">IF(C4821&gt;=Calculator!$G$27,IF(DAY($C4821)=1,Calculator!$G$34/2,IF(DAY($C4821)=15,Calculator!$G$34/2,0)),0)</f>
        <v>0</v>
      </c>
      <c r="L4821" s="29">
        <f ca="1">IF(DAY($C4821)=28,IF(H4821=0,0,Calculator!$G$35),0)</f>
        <v>0</v>
      </c>
      <c r="M4821" s="29">
        <f ca="1">IF(I4821&gt;0,IF(DAY($C4821)=1,SUM(INDIRECT("I"&amp;(ROW(C4820)-DAY(C4820))):I4820),0),0)</f>
        <v>0</v>
      </c>
      <c r="N4821" s="29">
        <f ca="1">IF(C4821&lt;Calculator!$G$27,0,IF(C4821=Calculator!$G$27,Calculator!$G$39,IF(H4821-K4821&lt;=0,IF(D4821&gt;Calculator!$G$39,IF(H4821-K4821+E4821+L4821+M4821+Calculator!$G$39&gt;Calculator!$G$39,Calculator!$G$39-(H4821+E4821+L4821+M4821-K4821),Calculator!$G$39),D4821),0)))</f>
        <v>0</v>
      </c>
    </row>
    <row r="4822" spans="1:14" ht="15.75" thickBot="1">
      <c r="A4822" s="33" t="str">
        <f ca="1">IF(C4822=Calculator!$H$27,"F",IF(Daily!D4822+Daily!H4822=0,IF(D4821+H4821&gt;0,"L",""),""))</f>
        <v/>
      </c>
      <c r="B4822" s="34">
        <v>4821</v>
      </c>
      <c r="C4822" s="19">
        <f t="shared" ca="1" si="301"/>
        <v>50751</v>
      </c>
      <c r="D4822" s="29">
        <f t="shared" ca="1" si="303"/>
        <v>0</v>
      </c>
      <c r="E4822" s="29">
        <f ca="1">IF(C4822&lt;Calculator!$D$26,0,IF(DAY($C4822)=1,IF(D4822-Calculator!$G$24&gt;0,Calculator!$G$24,D4822),0))</f>
        <v>0</v>
      </c>
      <c r="F4822" s="29">
        <f ca="1">IF(E4822&gt;0,D4822*Calculator!$G$22/12,0)</f>
        <v>0</v>
      </c>
      <c r="G4822" s="29">
        <f ca="1">IF(E4822&gt;0,(IFERROR(-PMT(Calculator!$G$22/12,Calculator!$G$23*12,Calculator!$G$20),0))-F4822,0)</f>
        <v>0</v>
      </c>
      <c r="H4822" s="29">
        <f t="shared" ca="1" si="304"/>
        <v>0</v>
      </c>
      <c r="I4822" s="29">
        <f t="shared" ca="1" si="302"/>
        <v>0</v>
      </c>
      <c r="J4822" s="30">
        <f>Calculator!$G$40</f>
        <v>6.5000000000000002E-2</v>
      </c>
      <c r="K4822" s="29">
        <f ca="1">IF(C4822&gt;=Calculator!$G$27,IF(DAY($C4822)=1,Calculator!$G$34/2,IF(DAY($C4822)=15,Calculator!$G$34/2,0)),0)</f>
        <v>0</v>
      </c>
      <c r="L4822" s="29">
        <f ca="1">IF(DAY($C4822)=28,IF(H4822=0,0,Calculator!$G$35),0)</f>
        <v>0</v>
      </c>
      <c r="M4822" s="29">
        <f ca="1">IF(I4822&gt;0,IF(DAY($C4822)=1,SUM(INDIRECT("I"&amp;(ROW(C4821)-DAY(C4821))):I4821),0),0)</f>
        <v>0</v>
      </c>
      <c r="N4822" s="29">
        <f ca="1">IF(C4822&lt;Calculator!$G$27,0,IF(C4822=Calculator!$G$27,Calculator!$G$39,IF(H4822-K4822&lt;=0,IF(D4822&gt;Calculator!$G$39,IF(H4822-K4822+E4822+L4822+M4822+Calculator!$G$39&gt;Calculator!$G$39,Calculator!$G$39-(H4822+E4822+L4822+M4822-K4822),Calculator!$G$39),D4822),0)))</f>
        <v>0</v>
      </c>
    </row>
    <row r="4823" spans="1:14" ht="15.75" thickBot="1">
      <c r="A4823" s="33" t="str">
        <f ca="1">IF(C4823=Calculator!$H$27,"F",IF(Daily!D4823+Daily!H4823=0,IF(D4822+H4822&gt;0,"L",""),""))</f>
        <v/>
      </c>
      <c r="B4823" s="34">
        <v>4822</v>
      </c>
      <c r="C4823" s="19">
        <f t="shared" ca="1" si="301"/>
        <v>50752</v>
      </c>
      <c r="D4823" s="29">
        <f t="shared" ca="1" si="303"/>
        <v>0</v>
      </c>
      <c r="E4823" s="29">
        <f ca="1">IF(C4823&lt;Calculator!$D$26,0,IF(DAY($C4823)=1,IF(D4823-Calculator!$G$24&gt;0,Calculator!$G$24,D4823),0))</f>
        <v>0</v>
      </c>
      <c r="F4823" s="29">
        <f ca="1">IF(E4823&gt;0,D4823*Calculator!$G$22/12,0)</f>
        <v>0</v>
      </c>
      <c r="G4823" s="29">
        <f ca="1">IF(E4823&gt;0,(IFERROR(-PMT(Calculator!$G$22/12,Calculator!$G$23*12,Calculator!$G$20),0))-F4823,0)</f>
        <v>0</v>
      </c>
      <c r="H4823" s="29">
        <f t="shared" ca="1" si="304"/>
        <v>0</v>
      </c>
      <c r="I4823" s="29">
        <f t="shared" ca="1" si="302"/>
        <v>0</v>
      </c>
      <c r="J4823" s="30">
        <f>Calculator!$G$40</f>
        <v>6.5000000000000002E-2</v>
      </c>
      <c r="K4823" s="29">
        <f ca="1">IF(C4823&gt;=Calculator!$G$27,IF(DAY($C4823)=1,Calculator!$G$34/2,IF(DAY($C4823)=15,Calculator!$G$34/2,0)),0)</f>
        <v>0</v>
      </c>
      <c r="L4823" s="29">
        <f ca="1">IF(DAY($C4823)=28,IF(H4823=0,0,Calculator!$G$35),0)</f>
        <v>0</v>
      </c>
      <c r="M4823" s="29">
        <f ca="1">IF(I4823&gt;0,IF(DAY($C4823)=1,SUM(INDIRECT("I"&amp;(ROW(C4822)-DAY(C4822))):I4822),0),0)</f>
        <v>0</v>
      </c>
      <c r="N4823" s="29">
        <f ca="1">IF(C4823&lt;Calculator!$G$27,0,IF(C4823=Calculator!$G$27,Calculator!$G$39,IF(H4823-K4823&lt;=0,IF(D4823&gt;Calculator!$G$39,IF(H4823-K4823+E4823+L4823+M4823+Calculator!$G$39&gt;Calculator!$G$39,Calculator!$G$39-(H4823+E4823+L4823+M4823-K4823),Calculator!$G$39),D4823),0)))</f>
        <v>0</v>
      </c>
    </row>
    <row r="4824" spans="1:14" ht="15.75" thickBot="1">
      <c r="A4824" s="33" t="str">
        <f ca="1">IF(C4824=Calculator!$H$27,"F",IF(Daily!D4824+Daily!H4824=0,IF(D4823+H4823&gt;0,"L",""),""))</f>
        <v/>
      </c>
      <c r="B4824" s="34">
        <v>4823</v>
      </c>
      <c r="C4824" s="19">
        <f t="shared" ca="1" si="301"/>
        <v>50753</v>
      </c>
      <c r="D4824" s="29">
        <f t="shared" ca="1" si="303"/>
        <v>0</v>
      </c>
      <c r="E4824" s="29">
        <f ca="1">IF(C4824&lt;Calculator!$D$26,0,IF(DAY($C4824)=1,IF(D4824-Calculator!$G$24&gt;0,Calculator!$G$24,D4824),0))</f>
        <v>0</v>
      </c>
      <c r="F4824" s="29">
        <f ca="1">IF(E4824&gt;0,D4824*Calculator!$G$22/12,0)</f>
        <v>0</v>
      </c>
      <c r="G4824" s="29">
        <f ca="1">IF(E4824&gt;0,(IFERROR(-PMT(Calculator!$G$22/12,Calculator!$G$23*12,Calculator!$G$20),0))-F4824,0)</f>
        <v>0</v>
      </c>
      <c r="H4824" s="29">
        <f t="shared" ca="1" si="304"/>
        <v>0</v>
      </c>
      <c r="I4824" s="29">
        <f t="shared" ca="1" si="302"/>
        <v>0</v>
      </c>
      <c r="J4824" s="30">
        <f>Calculator!$G$40</f>
        <v>6.5000000000000002E-2</v>
      </c>
      <c r="K4824" s="29">
        <f ca="1">IF(C4824&gt;=Calculator!$G$27,IF(DAY($C4824)=1,Calculator!$G$34/2,IF(DAY($C4824)=15,Calculator!$G$34/2,0)),0)</f>
        <v>0</v>
      </c>
      <c r="L4824" s="29">
        <f ca="1">IF(DAY($C4824)=28,IF(H4824=0,0,Calculator!$G$35),0)</f>
        <v>0</v>
      </c>
      <c r="M4824" s="29">
        <f ca="1">IF(I4824&gt;0,IF(DAY($C4824)=1,SUM(INDIRECT("I"&amp;(ROW(C4823)-DAY(C4823))):I4823),0),0)</f>
        <v>0</v>
      </c>
      <c r="N4824" s="29">
        <f ca="1">IF(C4824&lt;Calculator!$G$27,0,IF(C4824=Calculator!$G$27,Calculator!$G$39,IF(H4824-K4824&lt;=0,IF(D4824&gt;Calculator!$G$39,IF(H4824-K4824+E4824+L4824+M4824+Calculator!$G$39&gt;Calculator!$G$39,Calculator!$G$39-(H4824+E4824+L4824+M4824-K4824),Calculator!$G$39),D4824),0)))</f>
        <v>0</v>
      </c>
    </row>
    <row r="4825" spans="1:14" ht="15.75" thickBot="1">
      <c r="A4825" s="33" t="str">
        <f ca="1">IF(C4825=Calculator!$H$27,"F",IF(Daily!D4825+Daily!H4825=0,IF(D4824+H4824&gt;0,"L",""),""))</f>
        <v/>
      </c>
      <c r="B4825" s="34">
        <v>4824</v>
      </c>
      <c r="C4825" s="19">
        <f t="shared" ca="1" si="301"/>
        <v>50754</v>
      </c>
      <c r="D4825" s="29">
        <f t="shared" ca="1" si="303"/>
        <v>0</v>
      </c>
      <c r="E4825" s="29">
        <f ca="1">IF(C4825&lt;Calculator!$D$26,0,IF(DAY($C4825)=1,IF(D4825-Calculator!$G$24&gt;0,Calculator!$G$24,D4825),0))</f>
        <v>0</v>
      </c>
      <c r="F4825" s="29">
        <f ca="1">IF(E4825&gt;0,D4825*Calculator!$G$22/12,0)</f>
        <v>0</v>
      </c>
      <c r="G4825" s="29">
        <f ca="1">IF(E4825&gt;0,(IFERROR(-PMT(Calculator!$G$22/12,Calculator!$G$23*12,Calculator!$G$20),0))-F4825,0)</f>
        <v>0</v>
      </c>
      <c r="H4825" s="29">
        <f t="shared" ca="1" si="304"/>
        <v>0</v>
      </c>
      <c r="I4825" s="29">
        <f t="shared" ca="1" si="302"/>
        <v>0</v>
      </c>
      <c r="J4825" s="30">
        <f>Calculator!$G$40</f>
        <v>6.5000000000000002E-2</v>
      </c>
      <c r="K4825" s="29">
        <f ca="1">IF(C4825&gt;=Calculator!$G$27,IF(DAY($C4825)=1,Calculator!$G$34/2,IF(DAY($C4825)=15,Calculator!$G$34/2,0)),0)</f>
        <v>4500</v>
      </c>
      <c r="L4825" s="29">
        <f ca="1">IF(DAY($C4825)=28,IF(H4825=0,0,Calculator!$G$35),0)</f>
        <v>0</v>
      </c>
      <c r="M4825" s="29">
        <f ca="1">IF(I4825&gt;0,IF(DAY($C4825)=1,SUM(INDIRECT("I"&amp;(ROW(C4824)-DAY(C4824))):I4824),0),0)</f>
        <v>0</v>
      </c>
      <c r="N4825" s="29">
        <f ca="1">IF(C4825&lt;Calculator!$G$27,0,IF(C4825=Calculator!$G$27,Calculator!$G$39,IF(H4825-K4825&lt;=0,IF(D4825&gt;Calculator!$G$39,IF(H4825-K4825+E4825+L4825+M4825+Calculator!$G$39&gt;Calculator!$G$39,Calculator!$G$39-(H4825+E4825+L4825+M4825-K4825),Calculator!$G$39),D4825),0)))</f>
        <v>0</v>
      </c>
    </row>
    <row r="4826" spans="1:14" ht="15.75" thickBot="1">
      <c r="A4826" s="33" t="str">
        <f ca="1">IF(C4826=Calculator!$H$27,"F",IF(Daily!D4826+Daily!H4826=0,IF(D4825+H4825&gt;0,"L",""),""))</f>
        <v/>
      </c>
      <c r="B4826" s="34">
        <v>4825</v>
      </c>
      <c r="C4826" s="19">
        <f t="shared" ca="1" si="301"/>
        <v>50755</v>
      </c>
      <c r="D4826" s="29">
        <f t="shared" ca="1" si="303"/>
        <v>0</v>
      </c>
      <c r="E4826" s="29">
        <f ca="1">IF(C4826&lt;Calculator!$D$26,0,IF(DAY($C4826)=1,IF(D4826-Calculator!$G$24&gt;0,Calculator!$G$24,D4826),0))</f>
        <v>0</v>
      </c>
      <c r="F4826" s="29">
        <f ca="1">IF(E4826&gt;0,D4826*Calculator!$G$22/12,0)</f>
        <v>0</v>
      </c>
      <c r="G4826" s="29">
        <f ca="1">IF(E4826&gt;0,(IFERROR(-PMT(Calculator!$G$22/12,Calculator!$G$23*12,Calculator!$G$20),0))-F4826,0)</f>
        <v>0</v>
      </c>
      <c r="H4826" s="29">
        <f t="shared" ca="1" si="304"/>
        <v>0</v>
      </c>
      <c r="I4826" s="29">
        <f t="shared" ca="1" si="302"/>
        <v>0</v>
      </c>
      <c r="J4826" s="30">
        <f>Calculator!$G$40</f>
        <v>6.5000000000000002E-2</v>
      </c>
      <c r="K4826" s="29">
        <f ca="1">IF(C4826&gt;=Calculator!$G$27,IF(DAY($C4826)=1,Calculator!$G$34/2,IF(DAY($C4826)=15,Calculator!$G$34/2,0)),0)</f>
        <v>0</v>
      </c>
      <c r="L4826" s="29">
        <f ca="1">IF(DAY($C4826)=28,IF(H4826=0,0,Calculator!$G$35),0)</f>
        <v>0</v>
      </c>
      <c r="M4826" s="29">
        <f ca="1">IF(I4826&gt;0,IF(DAY($C4826)=1,SUM(INDIRECT("I"&amp;(ROW(C4825)-DAY(C4825))):I4825),0),0)</f>
        <v>0</v>
      </c>
      <c r="N4826" s="29">
        <f ca="1">IF(C4826&lt;Calculator!$G$27,0,IF(C4826=Calculator!$G$27,Calculator!$G$39,IF(H4826-K4826&lt;=0,IF(D4826&gt;Calculator!$G$39,IF(H4826-K4826+E4826+L4826+M4826+Calculator!$G$39&gt;Calculator!$G$39,Calculator!$G$39-(H4826+E4826+L4826+M4826-K4826),Calculator!$G$39),D4826),0)))</f>
        <v>0</v>
      </c>
    </row>
    <row r="4827" spans="1:14" ht="15.75" thickBot="1">
      <c r="A4827" s="33" t="str">
        <f ca="1">IF(C4827=Calculator!$H$27,"F",IF(Daily!D4827+Daily!H4827=0,IF(D4826+H4826&gt;0,"L",""),""))</f>
        <v/>
      </c>
      <c r="B4827" s="34">
        <v>4826</v>
      </c>
      <c r="C4827" s="19">
        <f t="shared" ca="1" si="301"/>
        <v>50756</v>
      </c>
      <c r="D4827" s="29">
        <f t="shared" ca="1" si="303"/>
        <v>0</v>
      </c>
      <c r="E4827" s="29">
        <f ca="1">IF(C4827&lt;Calculator!$D$26,0,IF(DAY($C4827)=1,IF(D4827-Calculator!$G$24&gt;0,Calculator!$G$24,D4827),0))</f>
        <v>0</v>
      </c>
      <c r="F4827" s="29">
        <f ca="1">IF(E4827&gt;0,D4827*Calculator!$G$22/12,0)</f>
        <v>0</v>
      </c>
      <c r="G4827" s="29">
        <f ca="1">IF(E4827&gt;0,(IFERROR(-PMT(Calculator!$G$22/12,Calculator!$G$23*12,Calculator!$G$20),0))-F4827,0)</f>
        <v>0</v>
      </c>
      <c r="H4827" s="29">
        <f t="shared" ca="1" si="304"/>
        <v>0</v>
      </c>
      <c r="I4827" s="29">
        <f t="shared" ca="1" si="302"/>
        <v>0</v>
      </c>
      <c r="J4827" s="30">
        <f>Calculator!$G$40</f>
        <v>6.5000000000000002E-2</v>
      </c>
      <c r="K4827" s="29">
        <f ca="1">IF(C4827&gt;=Calculator!$G$27,IF(DAY($C4827)=1,Calculator!$G$34/2,IF(DAY($C4827)=15,Calculator!$G$34/2,0)),0)</f>
        <v>0</v>
      </c>
      <c r="L4827" s="29">
        <f ca="1">IF(DAY($C4827)=28,IF(H4827=0,0,Calculator!$G$35),0)</f>
        <v>0</v>
      </c>
      <c r="M4827" s="29">
        <f ca="1">IF(I4827&gt;0,IF(DAY($C4827)=1,SUM(INDIRECT("I"&amp;(ROW(C4826)-DAY(C4826))):I4826),0),0)</f>
        <v>0</v>
      </c>
      <c r="N4827" s="29">
        <f ca="1">IF(C4827&lt;Calculator!$G$27,0,IF(C4827=Calculator!$G$27,Calculator!$G$39,IF(H4827-K4827&lt;=0,IF(D4827&gt;Calculator!$G$39,IF(H4827-K4827+E4827+L4827+M4827+Calculator!$G$39&gt;Calculator!$G$39,Calculator!$G$39-(H4827+E4827+L4827+M4827-K4827),Calculator!$G$39),D4827),0)))</f>
        <v>0</v>
      </c>
    </row>
    <row r="4828" spans="1:14" ht="15.75" thickBot="1">
      <c r="A4828" s="33" t="str">
        <f ca="1">IF(C4828=Calculator!$H$27,"F",IF(Daily!D4828+Daily!H4828=0,IF(D4827+H4827&gt;0,"L",""),""))</f>
        <v/>
      </c>
      <c r="B4828" s="34">
        <v>4827</v>
      </c>
      <c r="C4828" s="19">
        <f t="shared" ca="1" si="301"/>
        <v>50757</v>
      </c>
      <c r="D4828" s="29">
        <f t="shared" ca="1" si="303"/>
        <v>0</v>
      </c>
      <c r="E4828" s="29">
        <f ca="1">IF(C4828&lt;Calculator!$D$26,0,IF(DAY($C4828)=1,IF(D4828-Calculator!$G$24&gt;0,Calculator!$G$24,D4828),0))</f>
        <v>0</v>
      </c>
      <c r="F4828" s="29">
        <f ca="1">IF(E4828&gt;0,D4828*Calculator!$G$22/12,0)</f>
        <v>0</v>
      </c>
      <c r="G4828" s="29">
        <f ca="1">IF(E4828&gt;0,(IFERROR(-PMT(Calculator!$G$22/12,Calculator!$G$23*12,Calculator!$G$20),0))-F4828,0)</f>
        <v>0</v>
      </c>
      <c r="H4828" s="29">
        <f t="shared" ca="1" si="304"/>
        <v>0</v>
      </c>
      <c r="I4828" s="29">
        <f t="shared" ca="1" si="302"/>
        <v>0</v>
      </c>
      <c r="J4828" s="30">
        <f>Calculator!$G$40</f>
        <v>6.5000000000000002E-2</v>
      </c>
      <c r="K4828" s="29">
        <f ca="1">IF(C4828&gt;=Calculator!$G$27,IF(DAY($C4828)=1,Calculator!$G$34/2,IF(DAY($C4828)=15,Calculator!$G$34/2,0)),0)</f>
        <v>0</v>
      </c>
      <c r="L4828" s="29">
        <f ca="1">IF(DAY($C4828)=28,IF(H4828=0,0,Calculator!$G$35),0)</f>
        <v>0</v>
      </c>
      <c r="M4828" s="29">
        <f ca="1">IF(I4828&gt;0,IF(DAY($C4828)=1,SUM(INDIRECT("I"&amp;(ROW(C4827)-DAY(C4827))):I4827),0),0)</f>
        <v>0</v>
      </c>
      <c r="N4828" s="29">
        <f ca="1">IF(C4828&lt;Calculator!$G$27,0,IF(C4828=Calculator!$G$27,Calculator!$G$39,IF(H4828-K4828&lt;=0,IF(D4828&gt;Calculator!$G$39,IF(H4828-K4828+E4828+L4828+M4828+Calculator!$G$39&gt;Calculator!$G$39,Calculator!$G$39-(H4828+E4828+L4828+M4828-K4828),Calculator!$G$39),D4828),0)))</f>
        <v>0</v>
      </c>
    </row>
    <row r="4829" spans="1:14" ht="15.75" thickBot="1">
      <c r="A4829" s="33" t="str">
        <f ca="1">IF(C4829=Calculator!$H$27,"F",IF(Daily!D4829+Daily!H4829=0,IF(D4828+H4828&gt;0,"L",""),""))</f>
        <v/>
      </c>
      <c r="B4829" s="34">
        <v>4828</v>
      </c>
      <c r="C4829" s="19">
        <f t="shared" ca="1" si="301"/>
        <v>50758</v>
      </c>
      <c r="D4829" s="29">
        <f t="shared" ca="1" si="303"/>
        <v>0</v>
      </c>
      <c r="E4829" s="29">
        <f ca="1">IF(C4829&lt;Calculator!$D$26,0,IF(DAY($C4829)=1,IF(D4829-Calculator!$G$24&gt;0,Calculator!$G$24,D4829),0))</f>
        <v>0</v>
      </c>
      <c r="F4829" s="29">
        <f ca="1">IF(E4829&gt;0,D4829*Calculator!$G$22/12,0)</f>
        <v>0</v>
      </c>
      <c r="G4829" s="29">
        <f ca="1">IF(E4829&gt;0,(IFERROR(-PMT(Calculator!$G$22/12,Calculator!$G$23*12,Calculator!$G$20),0))-F4829,0)</f>
        <v>0</v>
      </c>
      <c r="H4829" s="29">
        <f t="shared" ca="1" si="304"/>
        <v>0</v>
      </c>
      <c r="I4829" s="29">
        <f t="shared" ca="1" si="302"/>
        <v>0</v>
      </c>
      <c r="J4829" s="30">
        <f>Calculator!$G$40</f>
        <v>6.5000000000000002E-2</v>
      </c>
      <c r="K4829" s="29">
        <f ca="1">IF(C4829&gt;=Calculator!$G$27,IF(DAY($C4829)=1,Calculator!$G$34/2,IF(DAY($C4829)=15,Calculator!$G$34/2,0)),0)</f>
        <v>0</v>
      </c>
      <c r="L4829" s="29">
        <f ca="1">IF(DAY($C4829)=28,IF(H4829=0,0,Calculator!$G$35),0)</f>
        <v>0</v>
      </c>
      <c r="M4829" s="29">
        <f ca="1">IF(I4829&gt;0,IF(DAY($C4829)=1,SUM(INDIRECT("I"&amp;(ROW(C4828)-DAY(C4828))):I4828),0),0)</f>
        <v>0</v>
      </c>
      <c r="N4829" s="29">
        <f ca="1">IF(C4829&lt;Calculator!$G$27,0,IF(C4829=Calculator!$G$27,Calculator!$G$39,IF(H4829-K4829&lt;=0,IF(D4829&gt;Calculator!$G$39,IF(H4829-K4829+E4829+L4829+M4829+Calculator!$G$39&gt;Calculator!$G$39,Calculator!$G$39-(H4829+E4829+L4829+M4829-K4829),Calculator!$G$39),D4829),0)))</f>
        <v>0</v>
      </c>
    </row>
    <row r="4830" spans="1:14" ht="15.75" thickBot="1">
      <c r="A4830" s="33" t="str">
        <f ca="1">IF(C4830=Calculator!$H$27,"F",IF(Daily!D4830+Daily!H4830=0,IF(D4829+H4829&gt;0,"L",""),""))</f>
        <v/>
      </c>
      <c r="B4830" s="34">
        <v>4829</v>
      </c>
      <c r="C4830" s="19">
        <f t="shared" ca="1" si="301"/>
        <v>50759</v>
      </c>
      <c r="D4830" s="29">
        <f t="shared" ca="1" si="303"/>
        <v>0</v>
      </c>
      <c r="E4830" s="29">
        <f ca="1">IF(C4830&lt;Calculator!$D$26,0,IF(DAY($C4830)=1,IF(D4830-Calculator!$G$24&gt;0,Calculator!$G$24,D4830),0))</f>
        <v>0</v>
      </c>
      <c r="F4830" s="29">
        <f ca="1">IF(E4830&gt;0,D4830*Calculator!$G$22/12,0)</f>
        <v>0</v>
      </c>
      <c r="G4830" s="29">
        <f ca="1">IF(E4830&gt;0,(IFERROR(-PMT(Calculator!$G$22/12,Calculator!$G$23*12,Calculator!$G$20),0))-F4830,0)</f>
        <v>0</v>
      </c>
      <c r="H4830" s="29">
        <f t="shared" ca="1" si="304"/>
        <v>0</v>
      </c>
      <c r="I4830" s="29">
        <f t="shared" ca="1" si="302"/>
        <v>0</v>
      </c>
      <c r="J4830" s="30">
        <f>Calculator!$G$40</f>
        <v>6.5000000000000002E-2</v>
      </c>
      <c r="K4830" s="29">
        <f ca="1">IF(C4830&gt;=Calculator!$G$27,IF(DAY($C4830)=1,Calculator!$G$34/2,IF(DAY($C4830)=15,Calculator!$G$34/2,0)),0)</f>
        <v>0</v>
      </c>
      <c r="L4830" s="29">
        <f ca="1">IF(DAY($C4830)=28,IF(H4830=0,0,Calculator!$G$35),0)</f>
        <v>0</v>
      </c>
      <c r="M4830" s="29">
        <f ca="1">IF(I4830&gt;0,IF(DAY($C4830)=1,SUM(INDIRECT("I"&amp;(ROW(C4829)-DAY(C4829))):I4829),0),0)</f>
        <v>0</v>
      </c>
      <c r="N4830" s="29">
        <f ca="1">IF(C4830&lt;Calculator!$G$27,0,IF(C4830=Calculator!$G$27,Calculator!$G$39,IF(H4830-K4830&lt;=0,IF(D4830&gt;Calculator!$G$39,IF(H4830-K4830+E4830+L4830+M4830+Calculator!$G$39&gt;Calculator!$G$39,Calculator!$G$39-(H4830+E4830+L4830+M4830-K4830),Calculator!$G$39),D4830),0)))</f>
        <v>0</v>
      </c>
    </row>
    <row r="4831" spans="1:14" ht="15.75" thickBot="1">
      <c r="A4831" s="33" t="str">
        <f ca="1">IF(C4831=Calculator!$H$27,"F",IF(Daily!D4831+Daily!H4831=0,IF(D4830+H4830&gt;0,"L",""),""))</f>
        <v/>
      </c>
      <c r="B4831" s="34">
        <v>4830</v>
      </c>
      <c r="C4831" s="19">
        <f t="shared" ca="1" si="301"/>
        <v>50760</v>
      </c>
      <c r="D4831" s="29">
        <f t="shared" ca="1" si="303"/>
        <v>0</v>
      </c>
      <c r="E4831" s="29">
        <f ca="1">IF(C4831&lt;Calculator!$D$26,0,IF(DAY($C4831)=1,IF(D4831-Calculator!$G$24&gt;0,Calculator!$G$24,D4831),0))</f>
        <v>0</v>
      </c>
      <c r="F4831" s="29">
        <f ca="1">IF(E4831&gt;0,D4831*Calculator!$G$22/12,0)</f>
        <v>0</v>
      </c>
      <c r="G4831" s="29">
        <f ca="1">IF(E4831&gt;0,(IFERROR(-PMT(Calculator!$G$22/12,Calculator!$G$23*12,Calculator!$G$20),0))-F4831,0)</f>
        <v>0</v>
      </c>
      <c r="H4831" s="29">
        <f t="shared" ca="1" si="304"/>
        <v>0</v>
      </c>
      <c r="I4831" s="29">
        <f t="shared" ca="1" si="302"/>
        <v>0</v>
      </c>
      <c r="J4831" s="30">
        <f>Calculator!$G$40</f>
        <v>6.5000000000000002E-2</v>
      </c>
      <c r="K4831" s="29">
        <f ca="1">IF(C4831&gt;=Calculator!$G$27,IF(DAY($C4831)=1,Calculator!$G$34/2,IF(DAY($C4831)=15,Calculator!$G$34/2,0)),0)</f>
        <v>0</v>
      </c>
      <c r="L4831" s="29">
        <f ca="1">IF(DAY($C4831)=28,IF(H4831=0,0,Calculator!$G$35),0)</f>
        <v>0</v>
      </c>
      <c r="M4831" s="29">
        <f ca="1">IF(I4831&gt;0,IF(DAY($C4831)=1,SUM(INDIRECT("I"&amp;(ROW(C4830)-DAY(C4830))):I4830),0),0)</f>
        <v>0</v>
      </c>
      <c r="N4831" s="29">
        <f ca="1">IF(C4831&lt;Calculator!$G$27,0,IF(C4831=Calculator!$G$27,Calculator!$G$39,IF(H4831-K4831&lt;=0,IF(D4831&gt;Calculator!$G$39,IF(H4831-K4831+E4831+L4831+M4831+Calculator!$G$39&gt;Calculator!$G$39,Calculator!$G$39-(H4831+E4831+L4831+M4831-K4831),Calculator!$G$39),D4831),0)))</f>
        <v>0</v>
      </c>
    </row>
    <row r="4832" spans="1:14" ht="15.75" thickBot="1">
      <c r="A4832" s="33" t="str">
        <f ca="1">IF(C4832=Calculator!$H$27,"F",IF(Daily!D4832+Daily!H4832=0,IF(D4831+H4831&gt;0,"L",""),""))</f>
        <v/>
      </c>
      <c r="B4832" s="34">
        <v>4831</v>
      </c>
      <c r="C4832" s="19">
        <f t="shared" ca="1" si="301"/>
        <v>50761</v>
      </c>
      <c r="D4832" s="29">
        <f t="shared" ca="1" si="303"/>
        <v>0</v>
      </c>
      <c r="E4832" s="29">
        <f ca="1">IF(C4832&lt;Calculator!$D$26,0,IF(DAY($C4832)=1,IF(D4832-Calculator!$G$24&gt;0,Calculator!$G$24,D4832),0))</f>
        <v>0</v>
      </c>
      <c r="F4832" s="29">
        <f ca="1">IF(E4832&gt;0,D4832*Calculator!$G$22/12,0)</f>
        <v>0</v>
      </c>
      <c r="G4832" s="29">
        <f ca="1">IF(E4832&gt;0,(IFERROR(-PMT(Calculator!$G$22/12,Calculator!$G$23*12,Calculator!$G$20),0))-F4832,0)</f>
        <v>0</v>
      </c>
      <c r="H4832" s="29">
        <f t="shared" ca="1" si="304"/>
        <v>0</v>
      </c>
      <c r="I4832" s="29">
        <f t="shared" ca="1" si="302"/>
        <v>0</v>
      </c>
      <c r="J4832" s="30">
        <f>Calculator!$G$40</f>
        <v>6.5000000000000002E-2</v>
      </c>
      <c r="K4832" s="29">
        <f ca="1">IF(C4832&gt;=Calculator!$G$27,IF(DAY($C4832)=1,Calculator!$G$34/2,IF(DAY($C4832)=15,Calculator!$G$34/2,0)),0)</f>
        <v>0</v>
      </c>
      <c r="L4832" s="29">
        <f ca="1">IF(DAY($C4832)=28,IF(H4832=0,0,Calculator!$G$35),0)</f>
        <v>0</v>
      </c>
      <c r="M4832" s="29">
        <f ca="1">IF(I4832&gt;0,IF(DAY($C4832)=1,SUM(INDIRECT("I"&amp;(ROW(C4831)-DAY(C4831))):I4831),0),0)</f>
        <v>0</v>
      </c>
      <c r="N4832" s="29">
        <f ca="1">IF(C4832&lt;Calculator!$G$27,0,IF(C4832=Calculator!$G$27,Calculator!$G$39,IF(H4832-K4832&lt;=0,IF(D4832&gt;Calculator!$G$39,IF(H4832-K4832+E4832+L4832+M4832+Calculator!$G$39&gt;Calculator!$G$39,Calculator!$G$39-(H4832+E4832+L4832+M4832-K4832),Calculator!$G$39),D4832),0)))</f>
        <v>0</v>
      </c>
    </row>
    <row r="4833" spans="1:14" ht="15.75" thickBot="1">
      <c r="A4833" s="33" t="str">
        <f ca="1">IF(C4833=Calculator!$H$27,"F",IF(Daily!D4833+Daily!H4833=0,IF(D4832+H4832&gt;0,"L",""),""))</f>
        <v/>
      </c>
      <c r="B4833" s="34">
        <v>4832</v>
      </c>
      <c r="C4833" s="19">
        <f t="shared" ca="1" si="301"/>
        <v>50762</v>
      </c>
      <c r="D4833" s="29">
        <f t="shared" ca="1" si="303"/>
        <v>0</v>
      </c>
      <c r="E4833" s="29">
        <f ca="1">IF(C4833&lt;Calculator!$D$26,0,IF(DAY($C4833)=1,IF(D4833-Calculator!$G$24&gt;0,Calculator!$G$24,D4833),0))</f>
        <v>0</v>
      </c>
      <c r="F4833" s="29">
        <f ca="1">IF(E4833&gt;0,D4833*Calculator!$G$22/12,0)</f>
        <v>0</v>
      </c>
      <c r="G4833" s="29">
        <f ca="1">IF(E4833&gt;0,(IFERROR(-PMT(Calculator!$G$22/12,Calculator!$G$23*12,Calculator!$G$20),0))-F4833,0)</f>
        <v>0</v>
      </c>
      <c r="H4833" s="29">
        <f t="shared" ca="1" si="304"/>
        <v>0</v>
      </c>
      <c r="I4833" s="29">
        <f t="shared" ca="1" si="302"/>
        <v>0</v>
      </c>
      <c r="J4833" s="30">
        <f>Calculator!$G$40</f>
        <v>6.5000000000000002E-2</v>
      </c>
      <c r="K4833" s="29">
        <f ca="1">IF(C4833&gt;=Calculator!$G$27,IF(DAY($C4833)=1,Calculator!$G$34/2,IF(DAY($C4833)=15,Calculator!$G$34/2,0)),0)</f>
        <v>0</v>
      </c>
      <c r="L4833" s="29">
        <f ca="1">IF(DAY($C4833)=28,IF(H4833=0,0,Calculator!$G$35),0)</f>
        <v>0</v>
      </c>
      <c r="M4833" s="29">
        <f ca="1">IF(I4833&gt;0,IF(DAY($C4833)=1,SUM(INDIRECT("I"&amp;(ROW(C4832)-DAY(C4832))):I4832),0),0)</f>
        <v>0</v>
      </c>
      <c r="N4833" s="29">
        <f ca="1">IF(C4833&lt;Calculator!$G$27,0,IF(C4833=Calculator!$G$27,Calculator!$G$39,IF(H4833-K4833&lt;=0,IF(D4833&gt;Calculator!$G$39,IF(H4833-K4833+E4833+L4833+M4833+Calculator!$G$39&gt;Calculator!$G$39,Calculator!$G$39-(H4833+E4833+L4833+M4833-K4833),Calculator!$G$39),D4833),0)))</f>
        <v>0</v>
      </c>
    </row>
    <row r="4834" spans="1:14" ht="15.75" thickBot="1">
      <c r="A4834" s="33" t="str">
        <f ca="1">IF(C4834=Calculator!$H$27,"F",IF(Daily!D4834+Daily!H4834=0,IF(D4833+H4833&gt;0,"L",""),""))</f>
        <v/>
      </c>
      <c r="B4834" s="34">
        <v>4833</v>
      </c>
      <c r="C4834" s="19">
        <f t="shared" ca="1" si="301"/>
        <v>50763</v>
      </c>
      <c r="D4834" s="29">
        <f t="shared" ca="1" si="303"/>
        <v>0</v>
      </c>
      <c r="E4834" s="29">
        <f ca="1">IF(C4834&lt;Calculator!$D$26,0,IF(DAY($C4834)=1,IF(D4834-Calculator!$G$24&gt;0,Calculator!$G$24,D4834),0))</f>
        <v>0</v>
      </c>
      <c r="F4834" s="29">
        <f ca="1">IF(E4834&gt;0,D4834*Calculator!$G$22/12,0)</f>
        <v>0</v>
      </c>
      <c r="G4834" s="29">
        <f ca="1">IF(E4834&gt;0,(IFERROR(-PMT(Calculator!$G$22/12,Calculator!$G$23*12,Calculator!$G$20),0))-F4834,0)</f>
        <v>0</v>
      </c>
      <c r="H4834" s="29">
        <f t="shared" ca="1" si="304"/>
        <v>0</v>
      </c>
      <c r="I4834" s="29">
        <f t="shared" ca="1" si="302"/>
        <v>0</v>
      </c>
      <c r="J4834" s="30">
        <f>Calculator!$G$40</f>
        <v>6.5000000000000002E-2</v>
      </c>
      <c r="K4834" s="29">
        <f ca="1">IF(C4834&gt;=Calculator!$G$27,IF(DAY($C4834)=1,Calculator!$G$34/2,IF(DAY($C4834)=15,Calculator!$G$34/2,0)),0)</f>
        <v>0</v>
      </c>
      <c r="L4834" s="29">
        <f ca="1">IF(DAY($C4834)=28,IF(H4834=0,0,Calculator!$G$35),0)</f>
        <v>0</v>
      </c>
      <c r="M4834" s="29">
        <f ca="1">IF(I4834&gt;0,IF(DAY($C4834)=1,SUM(INDIRECT("I"&amp;(ROW(C4833)-DAY(C4833))):I4833),0),0)</f>
        <v>0</v>
      </c>
      <c r="N4834" s="29">
        <f ca="1">IF(C4834&lt;Calculator!$G$27,0,IF(C4834=Calculator!$G$27,Calculator!$G$39,IF(H4834-K4834&lt;=0,IF(D4834&gt;Calculator!$G$39,IF(H4834-K4834+E4834+L4834+M4834+Calculator!$G$39&gt;Calculator!$G$39,Calculator!$G$39-(H4834+E4834+L4834+M4834-K4834),Calculator!$G$39),D4834),0)))</f>
        <v>0</v>
      </c>
    </row>
    <row r="4835" spans="1:14" ht="15.75" thickBot="1">
      <c r="A4835" s="33" t="str">
        <f ca="1">IF(C4835=Calculator!$H$27,"F",IF(Daily!D4835+Daily!H4835=0,IF(D4834+H4834&gt;0,"L",""),""))</f>
        <v/>
      </c>
      <c r="B4835" s="34">
        <v>4834</v>
      </c>
      <c r="C4835" s="19">
        <f t="shared" ca="1" si="301"/>
        <v>50764</v>
      </c>
      <c r="D4835" s="29">
        <f t="shared" ca="1" si="303"/>
        <v>0</v>
      </c>
      <c r="E4835" s="29">
        <f ca="1">IF(C4835&lt;Calculator!$D$26,0,IF(DAY($C4835)=1,IF(D4835-Calculator!$G$24&gt;0,Calculator!$G$24,D4835),0))</f>
        <v>0</v>
      </c>
      <c r="F4835" s="29">
        <f ca="1">IF(E4835&gt;0,D4835*Calculator!$G$22/12,0)</f>
        <v>0</v>
      </c>
      <c r="G4835" s="29">
        <f ca="1">IF(E4835&gt;0,(IFERROR(-PMT(Calculator!$G$22/12,Calculator!$G$23*12,Calculator!$G$20),0))-F4835,0)</f>
        <v>0</v>
      </c>
      <c r="H4835" s="29">
        <f t="shared" ca="1" si="304"/>
        <v>0</v>
      </c>
      <c r="I4835" s="29">
        <f t="shared" ca="1" si="302"/>
        <v>0</v>
      </c>
      <c r="J4835" s="30">
        <f>Calculator!$G$40</f>
        <v>6.5000000000000002E-2</v>
      </c>
      <c r="K4835" s="29">
        <f ca="1">IF(C4835&gt;=Calculator!$G$27,IF(DAY($C4835)=1,Calculator!$G$34/2,IF(DAY($C4835)=15,Calculator!$G$34/2,0)),0)</f>
        <v>0</v>
      </c>
      <c r="L4835" s="29">
        <f ca="1">IF(DAY($C4835)=28,IF(H4835=0,0,Calculator!$G$35),0)</f>
        <v>0</v>
      </c>
      <c r="M4835" s="29">
        <f ca="1">IF(I4835&gt;0,IF(DAY($C4835)=1,SUM(INDIRECT("I"&amp;(ROW(C4834)-DAY(C4834))):I4834),0),0)</f>
        <v>0</v>
      </c>
      <c r="N4835" s="29">
        <f ca="1">IF(C4835&lt;Calculator!$G$27,0,IF(C4835=Calculator!$G$27,Calculator!$G$39,IF(H4835-K4835&lt;=0,IF(D4835&gt;Calculator!$G$39,IF(H4835-K4835+E4835+L4835+M4835+Calculator!$G$39&gt;Calculator!$G$39,Calculator!$G$39-(H4835+E4835+L4835+M4835-K4835),Calculator!$G$39),D4835),0)))</f>
        <v>0</v>
      </c>
    </row>
    <row r="4836" spans="1:14" ht="15.75" thickBot="1">
      <c r="A4836" s="33" t="str">
        <f ca="1">IF(C4836=Calculator!$H$27,"F",IF(Daily!D4836+Daily!H4836=0,IF(D4835+H4835&gt;0,"L",""),""))</f>
        <v/>
      </c>
      <c r="B4836" s="34">
        <v>4835</v>
      </c>
      <c r="C4836" s="19">
        <f t="shared" ca="1" si="301"/>
        <v>50765</v>
      </c>
      <c r="D4836" s="29">
        <f t="shared" ca="1" si="303"/>
        <v>0</v>
      </c>
      <c r="E4836" s="29">
        <f ca="1">IF(C4836&lt;Calculator!$D$26,0,IF(DAY($C4836)=1,IF(D4836-Calculator!$G$24&gt;0,Calculator!$G$24,D4836),0))</f>
        <v>0</v>
      </c>
      <c r="F4836" s="29">
        <f ca="1">IF(E4836&gt;0,D4836*Calculator!$G$22/12,0)</f>
        <v>0</v>
      </c>
      <c r="G4836" s="29">
        <f ca="1">IF(E4836&gt;0,(IFERROR(-PMT(Calculator!$G$22/12,Calculator!$G$23*12,Calculator!$G$20),0))-F4836,0)</f>
        <v>0</v>
      </c>
      <c r="H4836" s="29">
        <f t="shared" ca="1" si="304"/>
        <v>0</v>
      </c>
      <c r="I4836" s="29">
        <f t="shared" ca="1" si="302"/>
        <v>0</v>
      </c>
      <c r="J4836" s="30">
        <f>Calculator!$G$40</f>
        <v>6.5000000000000002E-2</v>
      </c>
      <c r="K4836" s="29">
        <f ca="1">IF(C4836&gt;=Calculator!$G$27,IF(DAY($C4836)=1,Calculator!$G$34/2,IF(DAY($C4836)=15,Calculator!$G$34/2,0)),0)</f>
        <v>0</v>
      </c>
      <c r="L4836" s="29">
        <f ca="1">IF(DAY($C4836)=28,IF(H4836=0,0,Calculator!$G$35),0)</f>
        <v>0</v>
      </c>
      <c r="M4836" s="29">
        <f ca="1">IF(I4836&gt;0,IF(DAY($C4836)=1,SUM(INDIRECT("I"&amp;(ROW(C4835)-DAY(C4835))):I4835),0),0)</f>
        <v>0</v>
      </c>
      <c r="N4836" s="29">
        <f ca="1">IF(C4836&lt;Calculator!$G$27,0,IF(C4836=Calculator!$G$27,Calculator!$G$39,IF(H4836-K4836&lt;=0,IF(D4836&gt;Calculator!$G$39,IF(H4836-K4836+E4836+L4836+M4836+Calculator!$G$39&gt;Calculator!$G$39,Calculator!$G$39-(H4836+E4836+L4836+M4836-K4836),Calculator!$G$39),D4836),0)))</f>
        <v>0</v>
      </c>
    </row>
    <row r="4837" spans="1:14" ht="15.75" thickBot="1">
      <c r="A4837" s="33" t="str">
        <f ca="1">IF(C4837=Calculator!$H$27,"F",IF(Daily!D4837+Daily!H4837=0,IF(D4836+H4836&gt;0,"L",""),""))</f>
        <v/>
      </c>
      <c r="B4837" s="34">
        <v>4836</v>
      </c>
      <c r="C4837" s="19">
        <f t="shared" ca="1" si="301"/>
        <v>50766</v>
      </c>
      <c r="D4837" s="29">
        <f t="shared" ca="1" si="303"/>
        <v>0</v>
      </c>
      <c r="E4837" s="29">
        <f ca="1">IF(C4837&lt;Calculator!$D$26,0,IF(DAY($C4837)=1,IF(D4837-Calculator!$G$24&gt;0,Calculator!$G$24,D4837),0))</f>
        <v>0</v>
      </c>
      <c r="F4837" s="29">
        <f ca="1">IF(E4837&gt;0,D4837*Calculator!$G$22/12,0)</f>
        <v>0</v>
      </c>
      <c r="G4837" s="29">
        <f ca="1">IF(E4837&gt;0,(IFERROR(-PMT(Calculator!$G$22/12,Calculator!$G$23*12,Calculator!$G$20),0))-F4837,0)</f>
        <v>0</v>
      </c>
      <c r="H4837" s="29">
        <f t="shared" ca="1" si="304"/>
        <v>0</v>
      </c>
      <c r="I4837" s="29">
        <f t="shared" ca="1" si="302"/>
        <v>0</v>
      </c>
      <c r="J4837" s="30">
        <f>Calculator!$G$40</f>
        <v>6.5000000000000002E-2</v>
      </c>
      <c r="K4837" s="29">
        <f ca="1">IF(C4837&gt;=Calculator!$G$27,IF(DAY($C4837)=1,Calculator!$G$34/2,IF(DAY($C4837)=15,Calculator!$G$34/2,0)),0)</f>
        <v>0</v>
      </c>
      <c r="L4837" s="29">
        <f ca="1">IF(DAY($C4837)=28,IF(H4837=0,0,Calculator!$G$35),0)</f>
        <v>0</v>
      </c>
      <c r="M4837" s="29">
        <f ca="1">IF(I4837&gt;0,IF(DAY($C4837)=1,SUM(INDIRECT("I"&amp;(ROW(C4836)-DAY(C4836))):I4836),0),0)</f>
        <v>0</v>
      </c>
      <c r="N4837" s="29">
        <f ca="1">IF(C4837&lt;Calculator!$G$27,0,IF(C4837=Calculator!$G$27,Calculator!$G$39,IF(H4837-K4837&lt;=0,IF(D4837&gt;Calculator!$G$39,IF(H4837-K4837+E4837+L4837+M4837+Calculator!$G$39&gt;Calculator!$G$39,Calculator!$G$39-(H4837+E4837+L4837+M4837-K4837),Calculator!$G$39),D4837),0)))</f>
        <v>0</v>
      </c>
    </row>
    <row r="4838" spans="1:14" ht="15.75" thickBot="1">
      <c r="A4838" s="33" t="str">
        <f ca="1">IF(C4838=Calculator!$H$27,"F",IF(Daily!D4838+Daily!H4838=0,IF(D4837+H4837&gt;0,"L",""),""))</f>
        <v/>
      </c>
      <c r="B4838" s="34">
        <v>4837</v>
      </c>
      <c r="C4838" s="19">
        <f t="shared" ca="1" si="301"/>
        <v>50767</v>
      </c>
      <c r="D4838" s="29">
        <f t="shared" ca="1" si="303"/>
        <v>0</v>
      </c>
      <c r="E4838" s="29">
        <f ca="1">IF(C4838&lt;Calculator!$D$26,0,IF(DAY($C4838)=1,IF(D4838-Calculator!$G$24&gt;0,Calculator!$G$24,D4838),0))</f>
        <v>0</v>
      </c>
      <c r="F4838" s="29">
        <f ca="1">IF(E4838&gt;0,D4838*Calculator!$G$22/12,0)</f>
        <v>0</v>
      </c>
      <c r="G4838" s="29">
        <f ca="1">IF(E4838&gt;0,(IFERROR(-PMT(Calculator!$G$22/12,Calculator!$G$23*12,Calculator!$G$20),0))-F4838,0)</f>
        <v>0</v>
      </c>
      <c r="H4838" s="29">
        <f t="shared" ca="1" si="304"/>
        <v>0</v>
      </c>
      <c r="I4838" s="29">
        <f t="shared" ca="1" si="302"/>
        <v>0</v>
      </c>
      <c r="J4838" s="30">
        <f>Calculator!$G$40</f>
        <v>6.5000000000000002E-2</v>
      </c>
      <c r="K4838" s="29">
        <f ca="1">IF(C4838&gt;=Calculator!$G$27,IF(DAY($C4838)=1,Calculator!$G$34/2,IF(DAY($C4838)=15,Calculator!$G$34/2,0)),0)</f>
        <v>0</v>
      </c>
      <c r="L4838" s="29">
        <f ca="1">IF(DAY($C4838)=28,IF(H4838=0,0,Calculator!$G$35),0)</f>
        <v>0</v>
      </c>
      <c r="M4838" s="29">
        <f ca="1">IF(I4838&gt;0,IF(DAY($C4838)=1,SUM(INDIRECT("I"&amp;(ROW(C4837)-DAY(C4837))):I4837),0),0)</f>
        <v>0</v>
      </c>
      <c r="N4838" s="29">
        <f ca="1">IF(C4838&lt;Calculator!$G$27,0,IF(C4838=Calculator!$G$27,Calculator!$G$39,IF(H4838-K4838&lt;=0,IF(D4838&gt;Calculator!$G$39,IF(H4838-K4838+E4838+L4838+M4838+Calculator!$G$39&gt;Calculator!$G$39,Calculator!$G$39-(H4838+E4838+L4838+M4838-K4838),Calculator!$G$39),D4838),0)))</f>
        <v>0</v>
      </c>
    </row>
    <row r="4839" spans="1:14" ht="15.75" thickBot="1">
      <c r="A4839" s="33" t="str">
        <f ca="1">IF(C4839=Calculator!$H$27,"F",IF(Daily!D4839+Daily!H4839=0,IF(D4838+H4838&gt;0,"L",""),""))</f>
        <v/>
      </c>
      <c r="B4839" s="34">
        <v>4838</v>
      </c>
      <c r="C4839" s="19">
        <f t="shared" ca="1" si="301"/>
        <v>50768</v>
      </c>
      <c r="D4839" s="29">
        <f t="shared" ca="1" si="303"/>
        <v>0</v>
      </c>
      <c r="E4839" s="29">
        <f ca="1">IF(C4839&lt;Calculator!$D$26,0,IF(DAY($C4839)=1,IF(D4839-Calculator!$G$24&gt;0,Calculator!$G$24,D4839),0))</f>
        <v>0</v>
      </c>
      <c r="F4839" s="29">
        <f ca="1">IF(E4839&gt;0,D4839*Calculator!$G$22/12,0)</f>
        <v>0</v>
      </c>
      <c r="G4839" s="29">
        <f ca="1">IF(E4839&gt;0,(IFERROR(-PMT(Calculator!$G$22/12,Calculator!$G$23*12,Calculator!$G$20),0))-F4839,0)</f>
        <v>0</v>
      </c>
      <c r="H4839" s="29">
        <f t="shared" ca="1" si="304"/>
        <v>0</v>
      </c>
      <c r="I4839" s="29">
        <f t="shared" ca="1" si="302"/>
        <v>0</v>
      </c>
      <c r="J4839" s="30">
        <f>Calculator!$G$40</f>
        <v>6.5000000000000002E-2</v>
      </c>
      <c r="K4839" s="29">
        <f ca="1">IF(C4839&gt;=Calculator!$G$27,IF(DAY($C4839)=1,Calculator!$G$34/2,IF(DAY($C4839)=15,Calculator!$G$34/2,0)),0)</f>
        <v>0</v>
      </c>
      <c r="L4839" s="29">
        <f ca="1">IF(DAY($C4839)=28,IF(H4839=0,0,Calculator!$G$35),0)</f>
        <v>0</v>
      </c>
      <c r="M4839" s="29">
        <f ca="1">IF(I4839&gt;0,IF(DAY($C4839)=1,SUM(INDIRECT("I"&amp;(ROW(C4838)-DAY(C4838))):I4838),0),0)</f>
        <v>0</v>
      </c>
      <c r="N4839" s="29">
        <f ca="1">IF(C4839&lt;Calculator!$G$27,0,IF(C4839=Calculator!$G$27,Calculator!$G$39,IF(H4839-K4839&lt;=0,IF(D4839&gt;Calculator!$G$39,IF(H4839-K4839+E4839+L4839+M4839+Calculator!$G$39&gt;Calculator!$G$39,Calculator!$G$39-(H4839+E4839+L4839+M4839-K4839),Calculator!$G$39),D4839),0)))</f>
        <v>0</v>
      </c>
    </row>
    <row r="4840" spans="1:14" ht="15.75" thickBot="1">
      <c r="A4840" s="33" t="str">
        <f ca="1">IF(C4840=Calculator!$H$27,"F",IF(Daily!D4840+Daily!H4840=0,IF(D4839+H4839&gt;0,"L",""),""))</f>
        <v/>
      </c>
      <c r="B4840" s="34">
        <v>4839</v>
      </c>
      <c r="C4840" s="19">
        <f t="shared" ca="1" si="301"/>
        <v>50769</v>
      </c>
      <c r="D4840" s="29">
        <f t="shared" ca="1" si="303"/>
        <v>0</v>
      </c>
      <c r="E4840" s="29">
        <f ca="1">IF(C4840&lt;Calculator!$D$26,0,IF(DAY($C4840)=1,IF(D4840-Calculator!$G$24&gt;0,Calculator!$G$24,D4840),0))</f>
        <v>0</v>
      </c>
      <c r="F4840" s="29">
        <f ca="1">IF(E4840&gt;0,D4840*Calculator!$G$22/12,0)</f>
        <v>0</v>
      </c>
      <c r="G4840" s="29">
        <f ca="1">IF(E4840&gt;0,(IFERROR(-PMT(Calculator!$G$22/12,Calculator!$G$23*12,Calculator!$G$20),0))-F4840,0)</f>
        <v>0</v>
      </c>
      <c r="H4840" s="29">
        <f t="shared" ca="1" si="304"/>
        <v>0</v>
      </c>
      <c r="I4840" s="29">
        <f t="shared" ca="1" si="302"/>
        <v>0</v>
      </c>
      <c r="J4840" s="30">
        <f>Calculator!$G$40</f>
        <v>6.5000000000000002E-2</v>
      </c>
      <c r="K4840" s="29">
        <f ca="1">IF(C4840&gt;=Calculator!$G$27,IF(DAY($C4840)=1,Calculator!$G$34/2,IF(DAY($C4840)=15,Calculator!$G$34/2,0)),0)</f>
        <v>0</v>
      </c>
      <c r="L4840" s="29">
        <f ca="1">IF(DAY($C4840)=28,IF(H4840=0,0,Calculator!$G$35),0)</f>
        <v>0</v>
      </c>
      <c r="M4840" s="29">
        <f ca="1">IF(I4840&gt;0,IF(DAY($C4840)=1,SUM(INDIRECT("I"&amp;(ROW(C4839)-DAY(C4839))):I4839),0),0)</f>
        <v>0</v>
      </c>
      <c r="N4840" s="29">
        <f ca="1">IF(C4840&lt;Calculator!$G$27,0,IF(C4840=Calculator!$G$27,Calculator!$G$39,IF(H4840-K4840&lt;=0,IF(D4840&gt;Calculator!$G$39,IF(H4840-K4840+E4840+L4840+M4840+Calculator!$G$39&gt;Calculator!$G$39,Calculator!$G$39-(H4840+E4840+L4840+M4840-K4840),Calculator!$G$39),D4840),0)))</f>
        <v>0</v>
      </c>
    </row>
    <row r="4841" spans="1:14" ht="15.75" thickBot="1">
      <c r="A4841" s="33" t="str">
        <f ca="1">IF(C4841=Calculator!$H$27,"F",IF(Daily!D4841+Daily!H4841=0,IF(D4840+H4840&gt;0,"L",""),""))</f>
        <v/>
      </c>
      <c r="B4841" s="34">
        <v>4840</v>
      </c>
      <c r="C4841" s="19">
        <f t="shared" ca="1" si="301"/>
        <v>50770</v>
      </c>
      <c r="D4841" s="29">
        <f t="shared" ca="1" si="303"/>
        <v>0</v>
      </c>
      <c r="E4841" s="29">
        <f ca="1">IF(C4841&lt;Calculator!$D$26,0,IF(DAY($C4841)=1,IF(D4841-Calculator!$G$24&gt;0,Calculator!$G$24,D4841),0))</f>
        <v>0</v>
      </c>
      <c r="F4841" s="29">
        <f ca="1">IF(E4841&gt;0,D4841*Calculator!$G$22/12,0)</f>
        <v>0</v>
      </c>
      <c r="G4841" s="29">
        <f ca="1">IF(E4841&gt;0,(IFERROR(-PMT(Calculator!$G$22/12,Calculator!$G$23*12,Calculator!$G$20),0))-F4841,0)</f>
        <v>0</v>
      </c>
      <c r="H4841" s="29">
        <f t="shared" ca="1" si="304"/>
        <v>0</v>
      </c>
      <c r="I4841" s="29">
        <f t="shared" ca="1" si="302"/>
        <v>0</v>
      </c>
      <c r="J4841" s="30">
        <f>Calculator!$G$40</f>
        <v>6.5000000000000002E-2</v>
      </c>
      <c r="K4841" s="29">
        <f ca="1">IF(C4841&gt;=Calculator!$G$27,IF(DAY($C4841)=1,Calculator!$G$34/2,IF(DAY($C4841)=15,Calculator!$G$34/2,0)),0)</f>
        <v>0</v>
      </c>
      <c r="L4841" s="29">
        <f ca="1">IF(DAY($C4841)=28,IF(H4841=0,0,Calculator!$G$35),0)</f>
        <v>0</v>
      </c>
      <c r="M4841" s="29">
        <f ca="1">IF(I4841&gt;0,IF(DAY($C4841)=1,SUM(INDIRECT("I"&amp;(ROW(C4840)-DAY(C4840))):I4840),0),0)</f>
        <v>0</v>
      </c>
      <c r="N4841" s="29">
        <f ca="1">IF(C4841&lt;Calculator!$G$27,0,IF(C4841=Calculator!$G$27,Calculator!$G$39,IF(H4841-K4841&lt;=0,IF(D4841&gt;Calculator!$G$39,IF(H4841-K4841+E4841+L4841+M4841+Calculator!$G$39&gt;Calculator!$G$39,Calculator!$G$39-(H4841+E4841+L4841+M4841-K4841),Calculator!$G$39),D4841),0)))</f>
        <v>0</v>
      </c>
    </row>
    <row r="4842" spans="1:14" ht="15.75" thickBot="1">
      <c r="A4842" s="33" t="str">
        <f ca="1">IF(C4842=Calculator!$H$27,"F",IF(Daily!D4842+Daily!H4842=0,IF(D4841+H4841&gt;0,"L",""),""))</f>
        <v/>
      </c>
      <c r="B4842" s="34">
        <v>4841</v>
      </c>
      <c r="C4842" s="19">
        <f t="shared" ca="1" si="301"/>
        <v>50771</v>
      </c>
      <c r="D4842" s="29">
        <f t="shared" ca="1" si="303"/>
        <v>0</v>
      </c>
      <c r="E4842" s="29">
        <f ca="1">IF(C4842&lt;Calculator!$D$26,0,IF(DAY($C4842)=1,IF(D4842-Calculator!$G$24&gt;0,Calculator!$G$24,D4842),0))</f>
        <v>0</v>
      </c>
      <c r="F4842" s="29">
        <f ca="1">IF(E4842&gt;0,D4842*Calculator!$G$22/12,0)</f>
        <v>0</v>
      </c>
      <c r="G4842" s="29">
        <f ca="1">IF(E4842&gt;0,(IFERROR(-PMT(Calculator!$G$22/12,Calculator!$G$23*12,Calculator!$G$20),0))-F4842,0)</f>
        <v>0</v>
      </c>
      <c r="H4842" s="29">
        <f t="shared" ca="1" si="304"/>
        <v>0</v>
      </c>
      <c r="I4842" s="29">
        <f t="shared" ca="1" si="302"/>
        <v>0</v>
      </c>
      <c r="J4842" s="30">
        <f>Calculator!$G$40</f>
        <v>6.5000000000000002E-2</v>
      </c>
      <c r="K4842" s="29">
        <f ca="1">IF(C4842&gt;=Calculator!$G$27,IF(DAY($C4842)=1,Calculator!$G$34/2,IF(DAY($C4842)=15,Calculator!$G$34/2,0)),0)</f>
        <v>4500</v>
      </c>
      <c r="L4842" s="29">
        <f ca="1">IF(DAY($C4842)=28,IF(H4842=0,0,Calculator!$G$35),0)</f>
        <v>0</v>
      </c>
      <c r="M4842" s="29">
        <f ca="1">IF(I4842&gt;0,IF(DAY($C4842)=1,SUM(INDIRECT("I"&amp;(ROW(C4841)-DAY(C4841))):I4841),0),0)</f>
        <v>0</v>
      </c>
      <c r="N4842" s="29">
        <f ca="1">IF(C4842&lt;Calculator!$G$27,0,IF(C4842=Calculator!$G$27,Calculator!$G$39,IF(H4842-K4842&lt;=0,IF(D4842&gt;Calculator!$G$39,IF(H4842-K4842+E4842+L4842+M4842+Calculator!$G$39&gt;Calculator!$G$39,Calculator!$G$39-(H4842+E4842+L4842+M4842-K4842),Calculator!$G$39),D4842),0)))</f>
        <v>0</v>
      </c>
    </row>
    <row r="4843" spans="1:14" ht="15.75" thickBot="1">
      <c r="A4843" s="33" t="str">
        <f ca="1">IF(C4843=Calculator!$H$27,"F",IF(Daily!D4843+Daily!H4843=0,IF(D4842+H4842&gt;0,"L",""),""))</f>
        <v/>
      </c>
      <c r="B4843" s="34">
        <v>4842</v>
      </c>
      <c r="C4843" s="19">
        <f t="shared" ca="1" si="301"/>
        <v>50772</v>
      </c>
      <c r="D4843" s="29">
        <f t="shared" ca="1" si="303"/>
        <v>0</v>
      </c>
      <c r="E4843" s="29">
        <f ca="1">IF(C4843&lt;Calculator!$D$26,0,IF(DAY($C4843)=1,IF(D4843-Calculator!$G$24&gt;0,Calculator!$G$24,D4843),0))</f>
        <v>0</v>
      </c>
      <c r="F4843" s="29">
        <f ca="1">IF(E4843&gt;0,D4843*Calculator!$G$22/12,0)</f>
        <v>0</v>
      </c>
      <c r="G4843" s="29">
        <f ca="1">IF(E4843&gt;0,(IFERROR(-PMT(Calculator!$G$22/12,Calculator!$G$23*12,Calculator!$G$20),0))-F4843,0)</f>
        <v>0</v>
      </c>
      <c r="H4843" s="29">
        <f t="shared" ca="1" si="304"/>
        <v>0</v>
      </c>
      <c r="I4843" s="29">
        <f t="shared" ca="1" si="302"/>
        <v>0</v>
      </c>
      <c r="J4843" s="30">
        <f>Calculator!$G$40</f>
        <v>6.5000000000000002E-2</v>
      </c>
      <c r="K4843" s="29">
        <f ca="1">IF(C4843&gt;=Calculator!$G$27,IF(DAY($C4843)=1,Calculator!$G$34/2,IF(DAY($C4843)=15,Calculator!$G$34/2,0)),0)</f>
        <v>0</v>
      </c>
      <c r="L4843" s="29">
        <f ca="1">IF(DAY($C4843)=28,IF(H4843=0,0,Calculator!$G$35),0)</f>
        <v>0</v>
      </c>
      <c r="M4843" s="29">
        <f ca="1">IF(I4843&gt;0,IF(DAY($C4843)=1,SUM(INDIRECT("I"&amp;(ROW(C4842)-DAY(C4842))):I4842),0),0)</f>
        <v>0</v>
      </c>
      <c r="N4843" s="29">
        <f ca="1">IF(C4843&lt;Calculator!$G$27,0,IF(C4843=Calculator!$G$27,Calculator!$G$39,IF(H4843-K4843&lt;=0,IF(D4843&gt;Calculator!$G$39,IF(H4843-K4843+E4843+L4843+M4843+Calculator!$G$39&gt;Calculator!$G$39,Calculator!$G$39-(H4843+E4843+L4843+M4843-K4843),Calculator!$G$39),D4843),0)))</f>
        <v>0</v>
      </c>
    </row>
    <row r="4844" spans="1:14" ht="15.75" thickBot="1">
      <c r="A4844" s="33" t="str">
        <f ca="1">IF(C4844=Calculator!$H$27,"F",IF(Daily!D4844+Daily!H4844=0,IF(D4843+H4843&gt;0,"L",""),""))</f>
        <v/>
      </c>
      <c r="B4844" s="34">
        <v>4843</v>
      </c>
      <c r="C4844" s="19">
        <f t="shared" ca="1" si="301"/>
        <v>50773</v>
      </c>
      <c r="D4844" s="29">
        <f t="shared" ca="1" si="303"/>
        <v>0</v>
      </c>
      <c r="E4844" s="29">
        <f ca="1">IF(C4844&lt;Calculator!$D$26,0,IF(DAY($C4844)=1,IF(D4844-Calculator!$G$24&gt;0,Calculator!$G$24,D4844),0))</f>
        <v>0</v>
      </c>
      <c r="F4844" s="29">
        <f ca="1">IF(E4844&gt;0,D4844*Calculator!$G$22/12,0)</f>
        <v>0</v>
      </c>
      <c r="G4844" s="29">
        <f ca="1">IF(E4844&gt;0,(IFERROR(-PMT(Calculator!$G$22/12,Calculator!$G$23*12,Calculator!$G$20),0))-F4844,0)</f>
        <v>0</v>
      </c>
      <c r="H4844" s="29">
        <f t="shared" ca="1" si="304"/>
        <v>0</v>
      </c>
      <c r="I4844" s="29">
        <f t="shared" ca="1" si="302"/>
        <v>0</v>
      </c>
      <c r="J4844" s="30">
        <f>Calculator!$G$40</f>
        <v>6.5000000000000002E-2</v>
      </c>
      <c r="K4844" s="29">
        <f ca="1">IF(C4844&gt;=Calculator!$G$27,IF(DAY($C4844)=1,Calculator!$G$34/2,IF(DAY($C4844)=15,Calculator!$G$34/2,0)),0)</f>
        <v>0</v>
      </c>
      <c r="L4844" s="29">
        <f ca="1">IF(DAY($C4844)=28,IF(H4844=0,0,Calculator!$G$35),0)</f>
        <v>0</v>
      </c>
      <c r="M4844" s="29">
        <f ca="1">IF(I4844&gt;0,IF(DAY($C4844)=1,SUM(INDIRECT("I"&amp;(ROW(C4843)-DAY(C4843))):I4843),0),0)</f>
        <v>0</v>
      </c>
      <c r="N4844" s="29">
        <f ca="1">IF(C4844&lt;Calculator!$G$27,0,IF(C4844=Calculator!$G$27,Calculator!$G$39,IF(H4844-K4844&lt;=0,IF(D4844&gt;Calculator!$G$39,IF(H4844-K4844+E4844+L4844+M4844+Calculator!$G$39&gt;Calculator!$G$39,Calculator!$G$39-(H4844+E4844+L4844+M4844-K4844),Calculator!$G$39),D4844),0)))</f>
        <v>0</v>
      </c>
    </row>
    <row r="4845" spans="1:14" ht="15.75" thickBot="1">
      <c r="A4845" s="33" t="str">
        <f ca="1">IF(C4845=Calculator!$H$27,"F",IF(Daily!D4845+Daily!H4845=0,IF(D4844+H4844&gt;0,"L",""),""))</f>
        <v/>
      </c>
      <c r="B4845" s="34">
        <v>4844</v>
      </c>
      <c r="C4845" s="19">
        <f t="shared" ca="1" si="301"/>
        <v>50774</v>
      </c>
      <c r="D4845" s="29">
        <f t="shared" ca="1" si="303"/>
        <v>0</v>
      </c>
      <c r="E4845" s="29">
        <f ca="1">IF(C4845&lt;Calculator!$D$26,0,IF(DAY($C4845)=1,IF(D4845-Calculator!$G$24&gt;0,Calculator!$G$24,D4845),0))</f>
        <v>0</v>
      </c>
      <c r="F4845" s="29">
        <f ca="1">IF(E4845&gt;0,D4845*Calculator!$G$22/12,0)</f>
        <v>0</v>
      </c>
      <c r="G4845" s="29">
        <f ca="1">IF(E4845&gt;0,(IFERROR(-PMT(Calculator!$G$22/12,Calculator!$G$23*12,Calculator!$G$20),0))-F4845,0)</f>
        <v>0</v>
      </c>
      <c r="H4845" s="29">
        <f t="shared" ca="1" si="304"/>
        <v>0</v>
      </c>
      <c r="I4845" s="29">
        <f t="shared" ca="1" si="302"/>
        <v>0</v>
      </c>
      <c r="J4845" s="30">
        <f>Calculator!$G$40</f>
        <v>6.5000000000000002E-2</v>
      </c>
      <c r="K4845" s="29">
        <f ca="1">IF(C4845&gt;=Calculator!$G$27,IF(DAY($C4845)=1,Calculator!$G$34/2,IF(DAY($C4845)=15,Calculator!$G$34/2,0)),0)</f>
        <v>0</v>
      </c>
      <c r="L4845" s="29">
        <f ca="1">IF(DAY($C4845)=28,IF(H4845=0,0,Calculator!$G$35),0)</f>
        <v>0</v>
      </c>
      <c r="M4845" s="29">
        <f ca="1">IF(I4845&gt;0,IF(DAY($C4845)=1,SUM(INDIRECT("I"&amp;(ROW(C4844)-DAY(C4844))):I4844),0),0)</f>
        <v>0</v>
      </c>
      <c r="N4845" s="29">
        <f ca="1">IF(C4845&lt;Calculator!$G$27,0,IF(C4845=Calculator!$G$27,Calculator!$G$39,IF(H4845-K4845&lt;=0,IF(D4845&gt;Calculator!$G$39,IF(H4845-K4845+E4845+L4845+M4845+Calculator!$G$39&gt;Calculator!$G$39,Calculator!$G$39-(H4845+E4845+L4845+M4845-K4845),Calculator!$G$39),D4845),0)))</f>
        <v>0</v>
      </c>
    </row>
    <row r="4846" spans="1:14" ht="15.75" thickBot="1">
      <c r="A4846" s="33" t="str">
        <f ca="1">IF(C4846=Calculator!$H$27,"F",IF(Daily!D4846+Daily!H4846=0,IF(D4845+H4845&gt;0,"L",""),""))</f>
        <v/>
      </c>
      <c r="B4846" s="34">
        <v>4845</v>
      </c>
      <c r="C4846" s="19">
        <f t="shared" ca="1" si="301"/>
        <v>50775</v>
      </c>
      <c r="D4846" s="29">
        <f t="shared" ca="1" si="303"/>
        <v>0</v>
      </c>
      <c r="E4846" s="29">
        <f ca="1">IF(C4846&lt;Calculator!$D$26,0,IF(DAY($C4846)=1,IF(D4846-Calculator!$G$24&gt;0,Calculator!$G$24,D4846),0))</f>
        <v>0</v>
      </c>
      <c r="F4846" s="29">
        <f ca="1">IF(E4846&gt;0,D4846*Calculator!$G$22/12,0)</f>
        <v>0</v>
      </c>
      <c r="G4846" s="29">
        <f ca="1">IF(E4846&gt;0,(IFERROR(-PMT(Calculator!$G$22/12,Calculator!$G$23*12,Calculator!$G$20),0))-F4846,0)</f>
        <v>0</v>
      </c>
      <c r="H4846" s="29">
        <f t="shared" ca="1" si="304"/>
        <v>0</v>
      </c>
      <c r="I4846" s="29">
        <f t="shared" ca="1" si="302"/>
        <v>0</v>
      </c>
      <c r="J4846" s="30">
        <f>Calculator!$G$40</f>
        <v>6.5000000000000002E-2</v>
      </c>
      <c r="K4846" s="29">
        <f ca="1">IF(C4846&gt;=Calculator!$G$27,IF(DAY($C4846)=1,Calculator!$G$34/2,IF(DAY($C4846)=15,Calculator!$G$34/2,0)),0)</f>
        <v>0</v>
      </c>
      <c r="L4846" s="29">
        <f ca="1">IF(DAY($C4846)=28,IF(H4846=0,0,Calculator!$G$35),0)</f>
        <v>0</v>
      </c>
      <c r="M4846" s="29">
        <f ca="1">IF(I4846&gt;0,IF(DAY($C4846)=1,SUM(INDIRECT("I"&amp;(ROW(C4845)-DAY(C4845))):I4845),0),0)</f>
        <v>0</v>
      </c>
      <c r="N4846" s="29">
        <f ca="1">IF(C4846&lt;Calculator!$G$27,0,IF(C4846=Calculator!$G$27,Calculator!$G$39,IF(H4846-K4846&lt;=0,IF(D4846&gt;Calculator!$G$39,IF(H4846-K4846+E4846+L4846+M4846+Calculator!$G$39&gt;Calculator!$G$39,Calculator!$G$39-(H4846+E4846+L4846+M4846-K4846),Calculator!$G$39),D4846),0)))</f>
        <v>0</v>
      </c>
    </row>
    <row r="4847" spans="1:14" ht="15.75" thickBot="1">
      <c r="A4847" s="33" t="str">
        <f ca="1">IF(C4847=Calculator!$H$27,"F",IF(Daily!D4847+Daily!H4847=0,IF(D4846+H4846&gt;0,"L",""),""))</f>
        <v/>
      </c>
      <c r="B4847" s="34">
        <v>4846</v>
      </c>
      <c r="C4847" s="19">
        <f t="shared" ca="1" si="301"/>
        <v>50776</v>
      </c>
      <c r="D4847" s="29">
        <f t="shared" ca="1" si="303"/>
        <v>0</v>
      </c>
      <c r="E4847" s="29">
        <f ca="1">IF(C4847&lt;Calculator!$D$26,0,IF(DAY($C4847)=1,IF(D4847-Calculator!$G$24&gt;0,Calculator!$G$24,D4847),0))</f>
        <v>0</v>
      </c>
      <c r="F4847" s="29">
        <f ca="1">IF(E4847&gt;0,D4847*Calculator!$G$22/12,0)</f>
        <v>0</v>
      </c>
      <c r="G4847" s="29">
        <f ca="1">IF(E4847&gt;0,(IFERROR(-PMT(Calculator!$G$22/12,Calculator!$G$23*12,Calculator!$G$20),0))-F4847,0)</f>
        <v>0</v>
      </c>
      <c r="H4847" s="29">
        <f t="shared" ca="1" si="304"/>
        <v>0</v>
      </c>
      <c r="I4847" s="29">
        <f t="shared" ca="1" si="302"/>
        <v>0</v>
      </c>
      <c r="J4847" s="30">
        <f>Calculator!$G$40</f>
        <v>6.5000000000000002E-2</v>
      </c>
      <c r="K4847" s="29">
        <f ca="1">IF(C4847&gt;=Calculator!$G$27,IF(DAY($C4847)=1,Calculator!$G$34/2,IF(DAY($C4847)=15,Calculator!$G$34/2,0)),0)</f>
        <v>0</v>
      </c>
      <c r="L4847" s="29">
        <f ca="1">IF(DAY($C4847)=28,IF(H4847=0,0,Calculator!$G$35),0)</f>
        <v>0</v>
      </c>
      <c r="M4847" s="29">
        <f ca="1">IF(I4847&gt;0,IF(DAY($C4847)=1,SUM(INDIRECT("I"&amp;(ROW(C4846)-DAY(C4846))):I4846),0),0)</f>
        <v>0</v>
      </c>
      <c r="N4847" s="29">
        <f ca="1">IF(C4847&lt;Calculator!$G$27,0,IF(C4847=Calculator!$G$27,Calculator!$G$39,IF(H4847-K4847&lt;=0,IF(D4847&gt;Calculator!$G$39,IF(H4847-K4847+E4847+L4847+M4847+Calculator!$G$39&gt;Calculator!$G$39,Calculator!$G$39-(H4847+E4847+L4847+M4847-K4847),Calculator!$G$39),D4847),0)))</f>
        <v>0</v>
      </c>
    </row>
    <row r="4848" spans="1:14" ht="15.75" thickBot="1">
      <c r="A4848" s="33" t="str">
        <f ca="1">IF(C4848=Calculator!$H$27,"F",IF(Daily!D4848+Daily!H4848=0,IF(D4847+H4847&gt;0,"L",""),""))</f>
        <v/>
      </c>
      <c r="B4848" s="34">
        <v>4847</v>
      </c>
      <c r="C4848" s="19">
        <f t="shared" ca="1" si="301"/>
        <v>50777</v>
      </c>
      <c r="D4848" s="29">
        <f t="shared" ca="1" si="303"/>
        <v>0</v>
      </c>
      <c r="E4848" s="29">
        <f ca="1">IF(C4848&lt;Calculator!$D$26,0,IF(DAY($C4848)=1,IF(D4848-Calculator!$G$24&gt;0,Calculator!$G$24,D4848),0))</f>
        <v>0</v>
      </c>
      <c r="F4848" s="29">
        <f ca="1">IF(E4848&gt;0,D4848*Calculator!$G$22/12,0)</f>
        <v>0</v>
      </c>
      <c r="G4848" s="29">
        <f ca="1">IF(E4848&gt;0,(IFERROR(-PMT(Calculator!$G$22/12,Calculator!$G$23*12,Calculator!$G$20),0))-F4848,0)</f>
        <v>0</v>
      </c>
      <c r="H4848" s="29">
        <f t="shared" ca="1" si="304"/>
        <v>0</v>
      </c>
      <c r="I4848" s="29">
        <f t="shared" ca="1" si="302"/>
        <v>0</v>
      </c>
      <c r="J4848" s="30">
        <f>Calculator!$G$40</f>
        <v>6.5000000000000002E-2</v>
      </c>
      <c r="K4848" s="29">
        <f ca="1">IF(C4848&gt;=Calculator!$G$27,IF(DAY($C4848)=1,Calculator!$G$34/2,IF(DAY($C4848)=15,Calculator!$G$34/2,0)),0)</f>
        <v>0</v>
      </c>
      <c r="L4848" s="29">
        <f ca="1">IF(DAY($C4848)=28,IF(H4848=0,0,Calculator!$G$35),0)</f>
        <v>0</v>
      </c>
      <c r="M4848" s="29">
        <f ca="1">IF(I4848&gt;0,IF(DAY($C4848)=1,SUM(INDIRECT("I"&amp;(ROW(C4847)-DAY(C4847))):I4847),0),0)</f>
        <v>0</v>
      </c>
      <c r="N4848" s="29">
        <f ca="1">IF(C4848&lt;Calculator!$G$27,0,IF(C4848=Calculator!$G$27,Calculator!$G$39,IF(H4848-K4848&lt;=0,IF(D4848&gt;Calculator!$G$39,IF(H4848-K4848+E4848+L4848+M4848+Calculator!$G$39&gt;Calculator!$G$39,Calculator!$G$39-(H4848+E4848+L4848+M4848-K4848),Calculator!$G$39),D4848),0)))</f>
        <v>0</v>
      </c>
    </row>
    <row r="4849" spans="1:14" ht="15.75" thickBot="1">
      <c r="A4849" s="33" t="str">
        <f ca="1">IF(C4849=Calculator!$H$27,"F",IF(Daily!D4849+Daily!H4849=0,IF(D4848+H4848&gt;0,"L",""),""))</f>
        <v/>
      </c>
      <c r="B4849" s="34">
        <v>4848</v>
      </c>
      <c r="C4849" s="19">
        <f t="shared" ca="1" si="301"/>
        <v>50778</v>
      </c>
      <c r="D4849" s="29">
        <f t="shared" ca="1" si="303"/>
        <v>0</v>
      </c>
      <c r="E4849" s="29">
        <f ca="1">IF(C4849&lt;Calculator!$D$26,0,IF(DAY($C4849)=1,IF(D4849-Calculator!$G$24&gt;0,Calculator!$G$24,D4849),0))</f>
        <v>0</v>
      </c>
      <c r="F4849" s="29">
        <f ca="1">IF(E4849&gt;0,D4849*Calculator!$G$22/12,0)</f>
        <v>0</v>
      </c>
      <c r="G4849" s="29">
        <f ca="1">IF(E4849&gt;0,(IFERROR(-PMT(Calculator!$G$22/12,Calculator!$G$23*12,Calculator!$G$20),0))-F4849,0)</f>
        <v>0</v>
      </c>
      <c r="H4849" s="29">
        <f t="shared" ca="1" si="304"/>
        <v>0</v>
      </c>
      <c r="I4849" s="29">
        <f t="shared" ca="1" si="302"/>
        <v>0</v>
      </c>
      <c r="J4849" s="30">
        <f>Calculator!$G$40</f>
        <v>6.5000000000000002E-2</v>
      </c>
      <c r="K4849" s="29">
        <f ca="1">IF(C4849&gt;=Calculator!$G$27,IF(DAY($C4849)=1,Calculator!$G$34/2,IF(DAY($C4849)=15,Calculator!$G$34/2,0)),0)</f>
        <v>0</v>
      </c>
      <c r="L4849" s="29">
        <f ca="1">IF(DAY($C4849)=28,IF(H4849=0,0,Calculator!$G$35),0)</f>
        <v>0</v>
      </c>
      <c r="M4849" s="29">
        <f ca="1">IF(I4849&gt;0,IF(DAY($C4849)=1,SUM(INDIRECT("I"&amp;(ROW(C4848)-DAY(C4848))):I4848),0),0)</f>
        <v>0</v>
      </c>
      <c r="N4849" s="29">
        <f ca="1">IF(C4849&lt;Calculator!$G$27,0,IF(C4849=Calculator!$G$27,Calculator!$G$39,IF(H4849-K4849&lt;=0,IF(D4849&gt;Calculator!$G$39,IF(H4849-K4849+E4849+L4849+M4849+Calculator!$G$39&gt;Calculator!$G$39,Calculator!$G$39-(H4849+E4849+L4849+M4849-K4849),Calculator!$G$39),D4849),0)))</f>
        <v>0</v>
      </c>
    </row>
    <row r="4850" spans="1:14" ht="15.75" thickBot="1">
      <c r="A4850" s="33" t="str">
        <f ca="1">IF(C4850=Calculator!$H$27,"F",IF(Daily!D4850+Daily!H4850=0,IF(D4849+H4849&gt;0,"L",""),""))</f>
        <v/>
      </c>
      <c r="B4850" s="34">
        <v>4849</v>
      </c>
      <c r="C4850" s="19">
        <f t="shared" ca="1" si="301"/>
        <v>50779</v>
      </c>
      <c r="D4850" s="29">
        <f t="shared" ca="1" si="303"/>
        <v>0</v>
      </c>
      <c r="E4850" s="29">
        <f ca="1">IF(C4850&lt;Calculator!$D$26,0,IF(DAY($C4850)=1,IF(D4850-Calculator!$G$24&gt;0,Calculator!$G$24,D4850),0))</f>
        <v>0</v>
      </c>
      <c r="F4850" s="29">
        <f ca="1">IF(E4850&gt;0,D4850*Calculator!$G$22/12,0)</f>
        <v>0</v>
      </c>
      <c r="G4850" s="29">
        <f ca="1">IF(E4850&gt;0,(IFERROR(-PMT(Calculator!$G$22/12,Calculator!$G$23*12,Calculator!$G$20),0))-F4850,0)</f>
        <v>0</v>
      </c>
      <c r="H4850" s="29">
        <f t="shared" ca="1" si="304"/>
        <v>0</v>
      </c>
      <c r="I4850" s="29">
        <f t="shared" ca="1" si="302"/>
        <v>0</v>
      </c>
      <c r="J4850" s="30">
        <f>Calculator!$G$40</f>
        <v>6.5000000000000002E-2</v>
      </c>
      <c r="K4850" s="29">
        <f ca="1">IF(C4850&gt;=Calculator!$G$27,IF(DAY($C4850)=1,Calculator!$G$34/2,IF(DAY($C4850)=15,Calculator!$G$34/2,0)),0)</f>
        <v>0</v>
      </c>
      <c r="L4850" s="29">
        <f ca="1">IF(DAY($C4850)=28,IF(H4850=0,0,Calculator!$G$35),0)</f>
        <v>0</v>
      </c>
      <c r="M4850" s="29">
        <f ca="1">IF(I4850&gt;0,IF(DAY($C4850)=1,SUM(INDIRECT("I"&amp;(ROW(C4849)-DAY(C4849))):I4849),0),0)</f>
        <v>0</v>
      </c>
      <c r="N4850" s="29">
        <f ca="1">IF(C4850&lt;Calculator!$G$27,0,IF(C4850=Calculator!$G$27,Calculator!$G$39,IF(H4850-K4850&lt;=0,IF(D4850&gt;Calculator!$G$39,IF(H4850-K4850+E4850+L4850+M4850+Calculator!$G$39&gt;Calculator!$G$39,Calculator!$G$39-(H4850+E4850+L4850+M4850-K4850),Calculator!$G$39),D4850),0)))</f>
        <v>0</v>
      </c>
    </row>
    <row r="4851" spans="1:14" ht="15.75" thickBot="1">
      <c r="A4851" s="33" t="str">
        <f ca="1">IF(C4851=Calculator!$H$27,"F",IF(Daily!D4851+Daily!H4851=0,IF(D4850+H4850&gt;0,"L",""),""))</f>
        <v/>
      </c>
      <c r="B4851" s="34">
        <v>4850</v>
      </c>
      <c r="C4851" s="19">
        <f t="shared" ca="1" si="301"/>
        <v>50780</v>
      </c>
      <c r="D4851" s="29">
        <f t="shared" ca="1" si="303"/>
        <v>0</v>
      </c>
      <c r="E4851" s="29">
        <f ca="1">IF(C4851&lt;Calculator!$D$26,0,IF(DAY($C4851)=1,IF(D4851-Calculator!$G$24&gt;0,Calculator!$G$24,D4851),0))</f>
        <v>0</v>
      </c>
      <c r="F4851" s="29">
        <f ca="1">IF(E4851&gt;0,D4851*Calculator!$G$22/12,0)</f>
        <v>0</v>
      </c>
      <c r="G4851" s="29">
        <f ca="1">IF(E4851&gt;0,(IFERROR(-PMT(Calculator!$G$22/12,Calculator!$G$23*12,Calculator!$G$20),0))-F4851,0)</f>
        <v>0</v>
      </c>
      <c r="H4851" s="29">
        <f t="shared" ca="1" si="304"/>
        <v>0</v>
      </c>
      <c r="I4851" s="29">
        <f t="shared" ca="1" si="302"/>
        <v>0</v>
      </c>
      <c r="J4851" s="30">
        <f>Calculator!$G$40</f>
        <v>6.5000000000000002E-2</v>
      </c>
      <c r="K4851" s="29">
        <f ca="1">IF(C4851&gt;=Calculator!$G$27,IF(DAY($C4851)=1,Calculator!$G$34/2,IF(DAY($C4851)=15,Calculator!$G$34/2,0)),0)</f>
        <v>0</v>
      </c>
      <c r="L4851" s="29">
        <f ca="1">IF(DAY($C4851)=28,IF(H4851=0,0,Calculator!$G$35),0)</f>
        <v>0</v>
      </c>
      <c r="M4851" s="29">
        <f ca="1">IF(I4851&gt;0,IF(DAY($C4851)=1,SUM(INDIRECT("I"&amp;(ROW(C4850)-DAY(C4850))):I4850),0),0)</f>
        <v>0</v>
      </c>
      <c r="N4851" s="29">
        <f ca="1">IF(C4851&lt;Calculator!$G$27,0,IF(C4851=Calculator!$G$27,Calculator!$G$39,IF(H4851-K4851&lt;=0,IF(D4851&gt;Calculator!$G$39,IF(H4851-K4851+E4851+L4851+M4851+Calculator!$G$39&gt;Calculator!$G$39,Calculator!$G$39-(H4851+E4851+L4851+M4851-K4851),Calculator!$G$39),D4851),0)))</f>
        <v>0</v>
      </c>
    </row>
    <row r="4852" spans="1:14" ht="15.75" thickBot="1">
      <c r="A4852" s="33" t="str">
        <f ca="1">IF(C4852=Calculator!$H$27,"F",IF(Daily!D4852+Daily!H4852=0,IF(D4851+H4851&gt;0,"L",""),""))</f>
        <v/>
      </c>
      <c r="B4852" s="34">
        <v>4851</v>
      </c>
      <c r="C4852" s="19">
        <f t="shared" ca="1" si="301"/>
        <v>50781</v>
      </c>
      <c r="D4852" s="29">
        <f t="shared" ca="1" si="303"/>
        <v>0</v>
      </c>
      <c r="E4852" s="29">
        <f ca="1">IF(C4852&lt;Calculator!$D$26,0,IF(DAY($C4852)=1,IF(D4852-Calculator!$G$24&gt;0,Calculator!$G$24,D4852),0))</f>
        <v>0</v>
      </c>
      <c r="F4852" s="29">
        <f ca="1">IF(E4852&gt;0,D4852*Calculator!$G$22/12,0)</f>
        <v>0</v>
      </c>
      <c r="G4852" s="29">
        <f ca="1">IF(E4852&gt;0,(IFERROR(-PMT(Calculator!$G$22/12,Calculator!$G$23*12,Calculator!$G$20),0))-F4852,0)</f>
        <v>0</v>
      </c>
      <c r="H4852" s="29">
        <f t="shared" ca="1" si="304"/>
        <v>0</v>
      </c>
      <c r="I4852" s="29">
        <f t="shared" ca="1" si="302"/>
        <v>0</v>
      </c>
      <c r="J4852" s="30">
        <f>Calculator!$G$40</f>
        <v>6.5000000000000002E-2</v>
      </c>
      <c r="K4852" s="29">
        <f ca="1">IF(C4852&gt;=Calculator!$G$27,IF(DAY($C4852)=1,Calculator!$G$34/2,IF(DAY($C4852)=15,Calculator!$G$34/2,0)),0)</f>
        <v>0</v>
      </c>
      <c r="L4852" s="29">
        <f ca="1">IF(DAY($C4852)=28,IF(H4852=0,0,Calculator!$G$35),0)</f>
        <v>0</v>
      </c>
      <c r="M4852" s="29">
        <f ca="1">IF(I4852&gt;0,IF(DAY($C4852)=1,SUM(INDIRECT("I"&amp;(ROW(C4851)-DAY(C4851))):I4851),0),0)</f>
        <v>0</v>
      </c>
      <c r="N4852" s="29">
        <f ca="1">IF(C4852&lt;Calculator!$G$27,0,IF(C4852=Calculator!$G$27,Calculator!$G$39,IF(H4852-K4852&lt;=0,IF(D4852&gt;Calculator!$G$39,IF(H4852-K4852+E4852+L4852+M4852+Calculator!$G$39&gt;Calculator!$G$39,Calculator!$G$39-(H4852+E4852+L4852+M4852-K4852),Calculator!$G$39),D4852),0)))</f>
        <v>0</v>
      </c>
    </row>
    <row r="4853" spans="1:14" ht="15.75" thickBot="1">
      <c r="A4853" s="33" t="str">
        <f ca="1">IF(C4853=Calculator!$H$27,"F",IF(Daily!D4853+Daily!H4853=0,IF(D4852+H4852&gt;0,"L",""),""))</f>
        <v/>
      </c>
      <c r="B4853" s="34">
        <v>4852</v>
      </c>
      <c r="C4853" s="19">
        <f t="shared" ca="1" si="301"/>
        <v>50782</v>
      </c>
      <c r="D4853" s="29">
        <f t="shared" ca="1" si="303"/>
        <v>0</v>
      </c>
      <c r="E4853" s="29">
        <f ca="1">IF(C4853&lt;Calculator!$D$26,0,IF(DAY($C4853)=1,IF(D4853-Calculator!$G$24&gt;0,Calculator!$G$24,D4853),0))</f>
        <v>0</v>
      </c>
      <c r="F4853" s="29">
        <f ca="1">IF(E4853&gt;0,D4853*Calculator!$G$22/12,0)</f>
        <v>0</v>
      </c>
      <c r="G4853" s="29">
        <f ca="1">IF(E4853&gt;0,(IFERROR(-PMT(Calculator!$G$22/12,Calculator!$G$23*12,Calculator!$G$20),0))-F4853,0)</f>
        <v>0</v>
      </c>
      <c r="H4853" s="29">
        <f t="shared" ca="1" si="304"/>
        <v>0</v>
      </c>
      <c r="I4853" s="29">
        <f t="shared" ca="1" si="302"/>
        <v>0</v>
      </c>
      <c r="J4853" s="30">
        <f>Calculator!$G$40</f>
        <v>6.5000000000000002E-2</v>
      </c>
      <c r="K4853" s="29">
        <f ca="1">IF(C4853&gt;=Calculator!$G$27,IF(DAY($C4853)=1,Calculator!$G$34/2,IF(DAY($C4853)=15,Calculator!$G$34/2,0)),0)</f>
        <v>0</v>
      </c>
      <c r="L4853" s="29">
        <f ca="1">IF(DAY($C4853)=28,IF(H4853=0,0,Calculator!$G$35),0)</f>
        <v>0</v>
      </c>
      <c r="M4853" s="29">
        <f ca="1">IF(I4853&gt;0,IF(DAY($C4853)=1,SUM(INDIRECT("I"&amp;(ROW(C4852)-DAY(C4852))):I4852),0),0)</f>
        <v>0</v>
      </c>
      <c r="N4853" s="29">
        <f ca="1">IF(C4853&lt;Calculator!$G$27,0,IF(C4853=Calculator!$G$27,Calculator!$G$39,IF(H4853-K4853&lt;=0,IF(D4853&gt;Calculator!$G$39,IF(H4853-K4853+E4853+L4853+M4853+Calculator!$G$39&gt;Calculator!$G$39,Calculator!$G$39-(H4853+E4853+L4853+M4853-K4853),Calculator!$G$39),D4853),0)))</f>
        <v>0</v>
      </c>
    </row>
    <row r="4854" spans="1:14" ht="15.75" thickBot="1">
      <c r="A4854" s="33" t="str">
        <f ca="1">IF(C4854=Calculator!$H$27,"F",IF(Daily!D4854+Daily!H4854=0,IF(D4853+H4853&gt;0,"L",""),""))</f>
        <v/>
      </c>
      <c r="B4854" s="34">
        <v>4853</v>
      </c>
      <c r="C4854" s="19">
        <f t="shared" ca="1" si="301"/>
        <v>50783</v>
      </c>
      <c r="D4854" s="29">
        <f t="shared" ca="1" si="303"/>
        <v>0</v>
      </c>
      <c r="E4854" s="29">
        <f ca="1">IF(C4854&lt;Calculator!$D$26,0,IF(DAY($C4854)=1,IF(D4854-Calculator!$G$24&gt;0,Calculator!$G$24,D4854),0))</f>
        <v>0</v>
      </c>
      <c r="F4854" s="29">
        <f ca="1">IF(E4854&gt;0,D4854*Calculator!$G$22/12,0)</f>
        <v>0</v>
      </c>
      <c r="G4854" s="29">
        <f ca="1">IF(E4854&gt;0,(IFERROR(-PMT(Calculator!$G$22/12,Calculator!$G$23*12,Calculator!$G$20),0))-F4854,0)</f>
        <v>0</v>
      </c>
      <c r="H4854" s="29">
        <f t="shared" ca="1" si="304"/>
        <v>0</v>
      </c>
      <c r="I4854" s="29">
        <f t="shared" ca="1" si="302"/>
        <v>0</v>
      </c>
      <c r="J4854" s="30">
        <f>Calculator!$G$40</f>
        <v>6.5000000000000002E-2</v>
      </c>
      <c r="K4854" s="29">
        <f ca="1">IF(C4854&gt;=Calculator!$G$27,IF(DAY($C4854)=1,Calculator!$G$34/2,IF(DAY($C4854)=15,Calculator!$G$34/2,0)),0)</f>
        <v>0</v>
      </c>
      <c r="L4854" s="29">
        <f ca="1">IF(DAY($C4854)=28,IF(H4854=0,0,Calculator!$G$35),0)</f>
        <v>0</v>
      </c>
      <c r="M4854" s="29">
        <f ca="1">IF(I4854&gt;0,IF(DAY($C4854)=1,SUM(INDIRECT("I"&amp;(ROW(C4853)-DAY(C4853))):I4853),0),0)</f>
        <v>0</v>
      </c>
      <c r="N4854" s="29">
        <f ca="1">IF(C4854&lt;Calculator!$G$27,0,IF(C4854=Calculator!$G$27,Calculator!$G$39,IF(H4854-K4854&lt;=0,IF(D4854&gt;Calculator!$G$39,IF(H4854-K4854+E4854+L4854+M4854+Calculator!$G$39&gt;Calculator!$G$39,Calculator!$G$39-(H4854+E4854+L4854+M4854-K4854),Calculator!$G$39),D4854),0)))</f>
        <v>0</v>
      </c>
    </row>
    <row r="4855" spans="1:14" ht="15.75" thickBot="1">
      <c r="A4855" s="33" t="str">
        <f ca="1">IF(C4855=Calculator!$H$27,"F",IF(Daily!D4855+Daily!H4855=0,IF(D4854+H4854&gt;0,"L",""),""))</f>
        <v/>
      </c>
      <c r="B4855" s="34">
        <v>4854</v>
      </c>
      <c r="C4855" s="19">
        <f t="shared" ca="1" si="301"/>
        <v>50784</v>
      </c>
      <c r="D4855" s="29">
        <f t="shared" ca="1" si="303"/>
        <v>0</v>
      </c>
      <c r="E4855" s="29">
        <f ca="1">IF(C4855&lt;Calculator!$D$26,0,IF(DAY($C4855)=1,IF(D4855-Calculator!$G$24&gt;0,Calculator!$G$24,D4855),0))</f>
        <v>0</v>
      </c>
      <c r="F4855" s="29">
        <f ca="1">IF(E4855&gt;0,D4855*Calculator!$G$22/12,0)</f>
        <v>0</v>
      </c>
      <c r="G4855" s="29">
        <f ca="1">IF(E4855&gt;0,(IFERROR(-PMT(Calculator!$G$22/12,Calculator!$G$23*12,Calculator!$G$20),0))-F4855,0)</f>
        <v>0</v>
      </c>
      <c r="H4855" s="29">
        <f t="shared" ca="1" si="304"/>
        <v>0</v>
      </c>
      <c r="I4855" s="29">
        <f t="shared" ca="1" si="302"/>
        <v>0</v>
      </c>
      <c r="J4855" s="30">
        <f>Calculator!$G$40</f>
        <v>6.5000000000000002E-2</v>
      </c>
      <c r="K4855" s="29">
        <f ca="1">IF(C4855&gt;=Calculator!$G$27,IF(DAY($C4855)=1,Calculator!$G$34/2,IF(DAY($C4855)=15,Calculator!$G$34/2,0)),0)</f>
        <v>0</v>
      </c>
      <c r="L4855" s="29">
        <f ca="1">IF(DAY($C4855)=28,IF(H4855=0,0,Calculator!$G$35),0)</f>
        <v>0</v>
      </c>
      <c r="M4855" s="29">
        <f ca="1">IF(I4855&gt;0,IF(DAY($C4855)=1,SUM(INDIRECT("I"&amp;(ROW(C4854)-DAY(C4854))):I4854),0),0)</f>
        <v>0</v>
      </c>
      <c r="N4855" s="29">
        <f ca="1">IF(C4855&lt;Calculator!$G$27,0,IF(C4855=Calculator!$G$27,Calculator!$G$39,IF(H4855-K4855&lt;=0,IF(D4855&gt;Calculator!$G$39,IF(H4855-K4855+E4855+L4855+M4855+Calculator!$G$39&gt;Calculator!$G$39,Calculator!$G$39-(H4855+E4855+L4855+M4855-K4855),Calculator!$G$39),D4855),0)))</f>
        <v>0</v>
      </c>
    </row>
    <row r="4856" spans="1:14" ht="15.75" thickBot="1">
      <c r="A4856" s="33" t="str">
        <f ca="1">IF(C4856=Calculator!$H$27,"F",IF(Daily!D4856+Daily!H4856=0,IF(D4855+H4855&gt;0,"L",""),""))</f>
        <v/>
      </c>
      <c r="B4856" s="34">
        <v>4855</v>
      </c>
      <c r="C4856" s="19">
        <f t="shared" ca="1" si="301"/>
        <v>50785</v>
      </c>
      <c r="D4856" s="29">
        <f t="shared" ca="1" si="303"/>
        <v>0</v>
      </c>
      <c r="E4856" s="29">
        <f ca="1">IF(C4856&lt;Calculator!$D$26,0,IF(DAY($C4856)=1,IF(D4856-Calculator!$G$24&gt;0,Calculator!$G$24,D4856),0))</f>
        <v>0</v>
      </c>
      <c r="F4856" s="29">
        <f ca="1">IF(E4856&gt;0,D4856*Calculator!$G$22/12,0)</f>
        <v>0</v>
      </c>
      <c r="G4856" s="29">
        <f ca="1">IF(E4856&gt;0,(IFERROR(-PMT(Calculator!$G$22/12,Calculator!$G$23*12,Calculator!$G$20),0))-F4856,0)</f>
        <v>0</v>
      </c>
      <c r="H4856" s="29">
        <f t="shared" ca="1" si="304"/>
        <v>0</v>
      </c>
      <c r="I4856" s="29">
        <f t="shared" ca="1" si="302"/>
        <v>0</v>
      </c>
      <c r="J4856" s="30">
        <f>Calculator!$G$40</f>
        <v>6.5000000000000002E-2</v>
      </c>
      <c r="K4856" s="29">
        <f ca="1">IF(C4856&gt;=Calculator!$G$27,IF(DAY($C4856)=1,Calculator!$G$34/2,IF(DAY($C4856)=15,Calculator!$G$34/2,0)),0)</f>
        <v>4500</v>
      </c>
      <c r="L4856" s="29">
        <f ca="1">IF(DAY($C4856)=28,IF(H4856=0,0,Calculator!$G$35),0)</f>
        <v>0</v>
      </c>
      <c r="M4856" s="29">
        <f ca="1">IF(I4856&gt;0,IF(DAY($C4856)=1,SUM(INDIRECT("I"&amp;(ROW(C4855)-DAY(C4855))):I4855),0),0)</f>
        <v>0</v>
      </c>
      <c r="N4856" s="29">
        <f ca="1">IF(C4856&lt;Calculator!$G$27,0,IF(C4856=Calculator!$G$27,Calculator!$G$39,IF(H4856-K4856&lt;=0,IF(D4856&gt;Calculator!$G$39,IF(H4856-K4856+E4856+L4856+M4856+Calculator!$G$39&gt;Calculator!$G$39,Calculator!$G$39-(H4856+E4856+L4856+M4856-K4856),Calculator!$G$39),D4856),0)))</f>
        <v>0</v>
      </c>
    </row>
    <row r="4857" spans="1:14" ht="15.75" thickBot="1">
      <c r="A4857" s="33" t="str">
        <f ca="1">IF(C4857=Calculator!$H$27,"F",IF(Daily!D4857+Daily!H4857=0,IF(D4856+H4856&gt;0,"L",""),""))</f>
        <v/>
      </c>
      <c r="B4857" s="34">
        <v>4856</v>
      </c>
      <c r="C4857" s="19">
        <f t="shared" ca="1" si="301"/>
        <v>50786</v>
      </c>
      <c r="D4857" s="29">
        <f t="shared" ca="1" si="303"/>
        <v>0</v>
      </c>
      <c r="E4857" s="29">
        <f ca="1">IF(C4857&lt;Calculator!$D$26,0,IF(DAY($C4857)=1,IF(D4857-Calculator!$G$24&gt;0,Calculator!$G$24,D4857),0))</f>
        <v>0</v>
      </c>
      <c r="F4857" s="29">
        <f ca="1">IF(E4857&gt;0,D4857*Calculator!$G$22/12,0)</f>
        <v>0</v>
      </c>
      <c r="G4857" s="29">
        <f ca="1">IF(E4857&gt;0,(IFERROR(-PMT(Calculator!$G$22/12,Calculator!$G$23*12,Calculator!$G$20),0))-F4857,0)</f>
        <v>0</v>
      </c>
      <c r="H4857" s="29">
        <f t="shared" ca="1" si="304"/>
        <v>0</v>
      </c>
      <c r="I4857" s="29">
        <f t="shared" ca="1" si="302"/>
        <v>0</v>
      </c>
      <c r="J4857" s="30">
        <f>Calculator!$G$40</f>
        <v>6.5000000000000002E-2</v>
      </c>
      <c r="K4857" s="29">
        <f ca="1">IF(C4857&gt;=Calculator!$G$27,IF(DAY($C4857)=1,Calculator!$G$34/2,IF(DAY($C4857)=15,Calculator!$G$34/2,0)),0)</f>
        <v>0</v>
      </c>
      <c r="L4857" s="29">
        <f ca="1">IF(DAY($C4857)=28,IF(H4857=0,0,Calculator!$G$35),0)</f>
        <v>0</v>
      </c>
      <c r="M4857" s="29">
        <f ca="1">IF(I4857&gt;0,IF(DAY($C4857)=1,SUM(INDIRECT("I"&amp;(ROW(C4856)-DAY(C4856))):I4856),0),0)</f>
        <v>0</v>
      </c>
      <c r="N4857" s="29">
        <f ca="1">IF(C4857&lt;Calculator!$G$27,0,IF(C4857=Calculator!$G$27,Calculator!$G$39,IF(H4857-K4857&lt;=0,IF(D4857&gt;Calculator!$G$39,IF(H4857-K4857+E4857+L4857+M4857+Calculator!$G$39&gt;Calculator!$G$39,Calculator!$G$39-(H4857+E4857+L4857+M4857-K4857),Calculator!$G$39),D4857),0)))</f>
        <v>0</v>
      </c>
    </row>
    <row r="4858" spans="1:14" ht="15.75" thickBot="1">
      <c r="A4858" s="33" t="str">
        <f ca="1">IF(C4858=Calculator!$H$27,"F",IF(Daily!D4858+Daily!H4858=0,IF(D4857+H4857&gt;0,"L",""),""))</f>
        <v/>
      </c>
      <c r="B4858" s="34">
        <v>4857</v>
      </c>
      <c r="C4858" s="19">
        <f t="shared" ca="1" si="301"/>
        <v>50787</v>
      </c>
      <c r="D4858" s="29">
        <f t="shared" ca="1" si="303"/>
        <v>0</v>
      </c>
      <c r="E4858" s="29">
        <f ca="1">IF(C4858&lt;Calculator!$D$26,0,IF(DAY($C4858)=1,IF(D4858-Calculator!$G$24&gt;0,Calculator!$G$24,D4858),0))</f>
        <v>0</v>
      </c>
      <c r="F4858" s="29">
        <f ca="1">IF(E4858&gt;0,D4858*Calculator!$G$22/12,0)</f>
        <v>0</v>
      </c>
      <c r="G4858" s="29">
        <f ca="1">IF(E4858&gt;0,(IFERROR(-PMT(Calculator!$G$22/12,Calculator!$G$23*12,Calculator!$G$20),0))-F4858,0)</f>
        <v>0</v>
      </c>
      <c r="H4858" s="29">
        <f t="shared" ca="1" si="304"/>
        <v>0</v>
      </c>
      <c r="I4858" s="29">
        <f t="shared" ca="1" si="302"/>
        <v>0</v>
      </c>
      <c r="J4858" s="30">
        <f>Calculator!$G$40</f>
        <v>6.5000000000000002E-2</v>
      </c>
      <c r="K4858" s="29">
        <f ca="1">IF(C4858&gt;=Calculator!$G$27,IF(DAY($C4858)=1,Calculator!$G$34/2,IF(DAY($C4858)=15,Calculator!$G$34/2,0)),0)</f>
        <v>0</v>
      </c>
      <c r="L4858" s="29">
        <f ca="1">IF(DAY($C4858)=28,IF(H4858=0,0,Calculator!$G$35),0)</f>
        <v>0</v>
      </c>
      <c r="M4858" s="29">
        <f ca="1">IF(I4858&gt;0,IF(DAY($C4858)=1,SUM(INDIRECT("I"&amp;(ROW(C4857)-DAY(C4857))):I4857),0),0)</f>
        <v>0</v>
      </c>
      <c r="N4858" s="29">
        <f ca="1">IF(C4858&lt;Calculator!$G$27,0,IF(C4858=Calculator!$G$27,Calculator!$G$39,IF(H4858-K4858&lt;=0,IF(D4858&gt;Calculator!$G$39,IF(H4858-K4858+E4858+L4858+M4858+Calculator!$G$39&gt;Calculator!$G$39,Calculator!$G$39-(H4858+E4858+L4858+M4858-K4858),Calculator!$G$39),D4858),0)))</f>
        <v>0</v>
      </c>
    </row>
    <row r="4859" spans="1:14" ht="15.75" thickBot="1">
      <c r="A4859" s="33" t="str">
        <f ca="1">IF(C4859=Calculator!$H$27,"F",IF(Daily!D4859+Daily!H4859=0,IF(D4858+H4858&gt;0,"L",""),""))</f>
        <v/>
      </c>
      <c r="B4859" s="34">
        <v>4858</v>
      </c>
      <c r="C4859" s="19">
        <f t="shared" ca="1" si="301"/>
        <v>50788</v>
      </c>
      <c r="D4859" s="29">
        <f t="shared" ca="1" si="303"/>
        <v>0</v>
      </c>
      <c r="E4859" s="29">
        <f ca="1">IF(C4859&lt;Calculator!$D$26,0,IF(DAY($C4859)=1,IF(D4859-Calculator!$G$24&gt;0,Calculator!$G$24,D4859),0))</f>
        <v>0</v>
      </c>
      <c r="F4859" s="29">
        <f ca="1">IF(E4859&gt;0,D4859*Calculator!$G$22/12,0)</f>
        <v>0</v>
      </c>
      <c r="G4859" s="29">
        <f ca="1">IF(E4859&gt;0,(IFERROR(-PMT(Calculator!$G$22/12,Calculator!$G$23*12,Calculator!$G$20),0))-F4859,0)</f>
        <v>0</v>
      </c>
      <c r="H4859" s="29">
        <f t="shared" ca="1" si="304"/>
        <v>0</v>
      </c>
      <c r="I4859" s="29">
        <f t="shared" ca="1" si="302"/>
        <v>0</v>
      </c>
      <c r="J4859" s="30">
        <f>Calculator!$G$40</f>
        <v>6.5000000000000002E-2</v>
      </c>
      <c r="K4859" s="29">
        <f ca="1">IF(C4859&gt;=Calculator!$G$27,IF(DAY($C4859)=1,Calculator!$G$34/2,IF(DAY($C4859)=15,Calculator!$G$34/2,0)),0)</f>
        <v>0</v>
      </c>
      <c r="L4859" s="29">
        <f ca="1">IF(DAY($C4859)=28,IF(H4859=0,0,Calculator!$G$35),0)</f>
        <v>0</v>
      </c>
      <c r="M4859" s="29">
        <f ca="1">IF(I4859&gt;0,IF(DAY($C4859)=1,SUM(INDIRECT("I"&amp;(ROW(C4858)-DAY(C4858))):I4858),0),0)</f>
        <v>0</v>
      </c>
      <c r="N4859" s="29">
        <f ca="1">IF(C4859&lt;Calculator!$G$27,0,IF(C4859=Calculator!$G$27,Calculator!$G$39,IF(H4859-K4859&lt;=0,IF(D4859&gt;Calculator!$G$39,IF(H4859-K4859+E4859+L4859+M4859+Calculator!$G$39&gt;Calculator!$G$39,Calculator!$G$39-(H4859+E4859+L4859+M4859-K4859),Calculator!$G$39),D4859),0)))</f>
        <v>0</v>
      </c>
    </row>
    <row r="4860" spans="1:14" ht="15.75" thickBot="1">
      <c r="A4860" s="33" t="str">
        <f ca="1">IF(C4860=Calculator!$H$27,"F",IF(Daily!D4860+Daily!H4860=0,IF(D4859+H4859&gt;0,"L",""),""))</f>
        <v/>
      </c>
      <c r="B4860" s="34">
        <v>4859</v>
      </c>
      <c r="C4860" s="19">
        <f t="shared" ca="1" si="301"/>
        <v>50789</v>
      </c>
      <c r="D4860" s="29">
        <f t="shared" ca="1" si="303"/>
        <v>0</v>
      </c>
      <c r="E4860" s="29">
        <f ca="1">IF(C4860&lt;Calculator!$D$26,0,IF(DAY($C4860)=1,IF(D4860-Calculator!$G$24&gt;0,Calculator!$G$24,D4860),0))</f>
        <v>0</v>
      </c>
      <c r="F4860" s="29">
        <f ca="1">IF(E4860&gt;0,D4860*Calculator!$G$22/12,0)</f>
        <v>0</v>
      </c>
      <c r="G4860" s="29">
        <f ca="1">IF(E4860&gt;0,(IFERROR(-PMT(Calculator!$G$22/12,Calculator!$G$23*12,Calculator!$G$20),0))-F4860,0)</f>
        <v>0</v>
      </c>
      <c r="H4860" s="29">
        <f t="shared" ca="1" si="304"/>
        <v>0</v>
      </c>
      <c r="I4860" s="29">
        <f t="shared" ca="1" si="302"/>
        <v>0</v>
      </c>
      <c r="J4860" s="30">
        <f>Calculator!$G$40</f>
        <v>6.5000000000000002E-2</v>
      </c>
      <c r="K4860" s="29">
        <f ca="1">IF(C4860&gt;=Calculator!$G$27,IF(DAY($C4860)=1,Calculator!$G$34/2,IF(DAY($C4860)=15,Calculator!$G$34/2,0)),0)</f>
        <v>0</v>
      </c>
      <c r="L4860" s="29">
        <f ca="1">IF(DAY($C4860)=28,IF(H4860=0,0,Calculator!$G$35),0)</f>
        <v>0</v>
      </c>
      <c r="M4860" s="29">
        <f ca="1">IF(I4860&gt;0,IF(DAY($C4860)=1,SUM(INDIRECT("I"&amp;(ROW(C4859)-DAY(C4859))):I4859),0),0)</f>
        <v>0</v>
      </c>
      <c r="N4860" s="29">
        <f ca="1">IF(C4860&lt;Calculator!$G$27,0,IF(C4860=Calculator!$G$27,Calculator!$G$39,IF(H4860-K4860&lt;=0,IF(D4860&gt;Calculator!$G$39,IF(H4860-K4860+E4860+L4860+M4860+Calculator!$G$39&gt;Calculator!$G$39,Calculator!$G$39-(H4860+E4860+L4860+M4860-K4860),Calculator!$G$39),D4860),0)))</f>
        <v>0</v>
      </c>
    </row>
    <row r="4861" spans="1:14" ht="15.75" thickBot="1">
      <c r="A4861" s="33" t="str">
        <f ca="1">IF(C4861=Calculator!$H$27,"F",IF(Daily!D4861+Daily!H4861=0,IF(D4860+H4860&gt;0,"L",""),""))</f>
        <v/>
      </c>
      <c r="B4861" s="34">
        <v>4860</v>
      </c>
      <c r="C4861" s="19">
        <f t="shared" ca="1" si="301"/>
        <v>50790</v>
      </c>
      <c r="D4861" s="29">
        <f t="shared" ca="1" si="303"/>
        <v>0</v>
      </c>
      <c r="E4861" s="29">
        <f ca="1">IF(C4861&lt;Calculator!$D$26,0,IF(DAY($C4861)=1,IF(D4861-Calculator!$G$24&gt;0,Calculator!$G$24,D4861),0))</f>
        <v>0</v>
      </c>
      <c r="F4861" s="29">
        <f ca="1">IF(E4861&gt;0,D4861*Calculator!$G$22/12,0)</f>
        <v>0</v>
      </c>
      <c r="G4861" s="29">
        <f ca="1">IF(E4861&gt;0,(IFERROR(-PMT(Calculator!$G$22/12,Calculator!$G$23*12,Calculator!$G$20),0))-F4861,0)</f>
        <v>0</v>
      </c>
      <c r="H4861" s="29">
        <f t="shared" ca="1" si="304"/>
        <v>0</v>
      </c>
      <c r="I4861" s="29">
        <f t="shared" ca="1" si="302"/>
        <v>0</v>
      </c>
      <c r="J4861" s="30">
        <f>Calculator!$G$40</f>
        <v>6.5000000000000002E-2</v>
      </c>
      <c r="K4861" s="29">
        <f ca="1">IF(C4861&gt;=Calculator!$G$27,IF(DAY($C4861)=1,Calculator!$G$34/2,IF(DAY($C4861)=15,Calculator!$G$34/2,0)),0)</f>
        <v>0</v>
      </c>
      <c r="L4861" s="29">
        <f ca="1">IF(DAY($C4861)=28,IF(H4861=0,0,Calculator!$G$35),0)</f>
        <v>0</v>
      </c>
      <c r="M4861" s="29">
        <f ca="1">IF(I4861&gt;0,IF(DAY($C4861)=1,SUM(INDIRECT("I"&amp;(ROW(C4860)-DAY(C4860))):I4860),0),0)</f>
        <v>0</v>
      </c>
      <c r="N4861" s="29">
        <f ca="1">IF(C4861&lt;Calculator!$G$27,0,IF(C4861=Calculator!$G$27,Calculator!$G$39,IF(H4861-K4861&lt;=0,IF(D4861&gt;Calculator!$G$39,IF(H4861-K4861+E4861+L4861+M4861+Calculator!$G$39&gt;Calculator!$G$39,Calculator!$G$39-(H4861+E4861+L4861+M4861-K4861),Calculator!$G$39),D4861),0)))</f>
        <v>0</v>
      </c>
    </row>
    <row r="4862" spans="1:14" ht="15.75" thickBot="1">
      <c r="A4862" s="33" t="str">
        <f ca="1">IF(C4862=Calculator!$H$27,"F",IF(Daily!D4862+Daily!H4862=0,IF(D4861+H4861&gt;0,"L",""),""))</f>
        <v/>
      </c>
      <c r="B4862" s="34">
        <v>4861</v>
      </c>
      <c r="C4862" s="19">
        <f t="shared" ca="1" si="301"/>
        <v>50791</v>
      </c>
      <c r="D4862" s="29">
        <f t="shared" ca="1" si="303"/>
        <v>0</v>
      </c>
      <c r="E4862" s="29">
        <f ca="1">IF(C4862&lt;Calculator!$D$26,0,IF(DAY($C4862)=1,IF(D4862-Calculator!$G$24&gt;0,Calculator!$G$24,D4862),0))</f>
        <v>0</v>
      </c>
      <c r="F4862" s="29">
        <f ca="1">IF(E4862&gt;0,D4862*Calculator!$G$22/12,0)</f>
        <v>0</v>
      </c>
      <c r="G4862" s="29">
        <f ca="1">IF(E4862&gt;0,(IFERROR(-PMT(Calculator!$G$22/12,Calculator!$G$23*12,Calculator!$G$20),0))-F4862,0)</f>
        <v>0</v>
      </c>
      <c r="H4862" s="29">
        <f t="shared" ca="1" si="304"/>
        <v>0</v>
      </c>
      <c r="I4862" s="29">
        <f t="shared" ca="1" si="302"/>
        <v>0</v>
      </c>
      <c r="J4862" s="30">
        <f>Calculator!$G$40</f>
        <v>6.5000000000000002E-2</v>
      </c>
      <c r="K4862" s="29">
        <f ca="1">IF(C4862&gt;=Calculator!$G$27,IF(DAY($C4862)=1,Calculator!$G$34/2,IF(DAY($C4862)=15,Calculator!$G$34/2,0)),0)</f>
        <v>0</v>
      </c>
      <c r="L4862" s="29">
        <f ca="1">IF(DAY($C4862)=28,IF(H4862=0,0,Calculator!$G$35),0)</f>
        <v>0</v>
      </c>
      <c r="M4862" s="29">
        <f ca="1">IF(I4862&gt;0,IF(DAY($C4862)=1,SUM(INDIRECT("I"&amp;(ROW(C4861)-DAY(C4861))):I4861),0),0)</f>
        <v>0</v>
      </c>
      <c r="N4862" s="29">
        <f ca="1">IF(C4862&lt;Calculator!$G$27,0,IF(C4862=Calculator!$G$27,Calculator!$G$39,IF(H4862-K4862&lt;=0,IF(D4862&gt;Calculator!$G$39,IF(H4862-K4862+E4862+L4862+M4862+Calculator!$G$39&gt;Calculator!$G$39,Calculator!$G$39-(H4862+E4862+L4862+M4862-K4862),Calculator!$G$39),D4862),0)))</f>
        <v>0</v>
      </c>
    </row>
    <row r="4863" spans="1:14" ht="15.75" thickBot="1">
      <c r="A4863" s="33" t="str">
        <f ca="1">IF(C4863=Calculator!$H$27,"F",IF(Daily!D4863+Daily!H4863=0,IF(D4862+H4862&gt;0,"L",""),""))</f>
        <v/>
      </c>
      <c r="B4863" s="34">
        <v>4862</v>
      </c>
      <c r="C4863" s="19">
        <f t="shared" ca="1" si="301"/>
        <v>50792</v>
      </c>
      <c r="D4863" s="29">
        <f t="shared" ca="1" si="303"/>
        <v>0</v>
      </c>
      <c r="E4863" s="29">
        <f ca="1">IF(C4863&lt;Calculator!$D$26,0,IF(DAY($C4863)=1,IF(D4863-Calculator!$G$24&gt;0,Calculator!$G$24,D4863),0))</f>
        <v>0</v>
      </c>
      <c r="F4863" s="29">
        <f ca="1">IF(E4863&gt;0,D4863*Calculator!$G$22/12,0)</f>
        <v>0</v>
      </c>
      <c r="G4863" s="29">
        <f ca="1">IF(E4863&gt;0,(IFERROR(-PMT(Calculator!$G$22/12,Calculator!$G$23*12,Calculator!$G$20),0))-F4863,0)</f>
        <v>0</v>
      </c>
      <c r="H4863" s="29">
        <f t="shared" ca="1" si="304"/>
        <v>0</v>
      </c>
      <c r="I4863" s="29">
        <f t="shared" ca="1" si="302"/>
        <v>0</v>
      </c>
      <c r="J4863" s="30">
        <f>Calculator!$G$40</f>
        <v>6.5000000000000002E-2</v>
      </c>
      <c r="K4863" s="29">
        <f ca="1">IF(C4863&gt;=Calculator!$G$27,IF(DAY($C4863)=1,Calculator!$G$34/2,IF(DAY($C4863)=15,Calculator!$G$34/2,0)),0)</f>
        <v>0</v>
      </c>
      <c r="L4863" s="29">
        <f ca="1">IF(DAY($C4863)=28,IF(H4863=0,0,Calculator!$G$35),0)</f>
        <v>0</v>
      </c>
      <c r="M4863" s="29">
        <f ca="1">IF(I4863&gt;0,IF(DAY($C4863)=1,SUM(INDIRECT("I"&amp;(ROW(C4862)-DAY(C4862))):I4862),0),0)</f>
        <v>0</v>
      </c>
      <c r="N4863" s="29">
        <f ca="1">IF(C4863&lt;Calculator!$G$27,0,IF(C4863=Calculator!$G$27,Calculator!$G$39,IF(H4863-K4863&lt;=0,IF(D4863&gt;Calculator!$G$39,IF(H4863-K4863+E4863+L4863+M4863+Calculator!$G$39&gt;Calculator!$G$39,Calculator!$G$39-(H4863+E4863+L4863+M4863-K4863),Calculator!$G$39),D4863),0)))</f>
        <v>0</v>
      </c>
    </row>
    <row r="4864" spans="1:14" ht="15.75" thickBot="1">
      <c r="A4864" s="33" t="str">
        <f ca="1">IF(C4864=Calculator!$H$27,"F",IF(Daily!D4864+Daily!H4864=0,IF(D4863+H4863&gt;0,"L",""),""))</f>
        <v/>
      </c>
      <c r="B4864" s="34">
        <v>4863</v>
      </c>
      <c r="C4864" s="19">
        <f t="shared" ca="1" si="301"/>
        <v>50793</v>
      </c>
      <c r="D4864" s="29">
        <f t="shared" ca="1" si="303"/>
        <v>0</v>
      </c>
      <c r="E4864" s="29">
        <f ca="1">IF(C4864&lt;Calculator!$D$26,0,IF(DAY($C4864)=1,IF(D4864-Calculator!$G$24&gt;0,Calculator!$G$24,D4864),0))</f>
        <v>0</v>
      </c>
      <c r="F4864" s="29">
        <f ca="1">IF(E4864&gt;0,D4864*Calculator!$G$22/12,0)</f>
        <v>0</v>
      </c>
      <c r="G4864" s="29">
        <f ca="1">IF(E4864&gt;0,(IFERROR(-PMT(Calculator!$G$22/12,Calculator!$G$23*12,Calculator!$G$20),0))-F4864,0)</f>
        <v>0</v>
      </c>
      <c r="H4864" s="29">
        <f t="shared" ca="1" si="304"/>
        <v>0</v>
      </c>
      <c r="I4864" s="29">
        <f t="shared" ca="1" si="302"/>
        <v>0</v>
      </c>
      <c r="J4864" s="30">
        <f>Calculator!$G$40</f>
        <v>6.5000000000000002E-2</v>
      </c>
      <c r="K4864" s="29">
        <f ca="1">IF(C4864&gt;=Calculator!$G$27,IF(DAY($C4864)=1,Calculator!$G$34/2,IF(DAY($C4864)=15,Calculator!$G$34/2,0)),0)</f>
        <v>0</v>
      </c>
      <c r="L4864" s="29">
        <f ca="1">IF(DAY($C4864)=28,IF(H4864=0,0,Calculator!$G$35),0)</f>
        <v>0</v>
      </c>
      <c r="M4864" s="29">
        <f ca="1">IF(I4864&gt;0,IF(DAY($C4864)=1,SUM(INDIRECT("I"&amp;(ROW(C4863)-DAY(C4863))):I4863),0),0)</f>
        <v>0</v>
      </c>
      <c r="N4864" s="29">
        <f ca="1">IF(C4864&lt;Calculator!$G$27,0,IF(C4864=Calculator!$G$27,Calculator!$G$39,IF(H4864-K4864&lt;=0,IF(D4864&gt;Calculator!$G$39,IF(H4864-K4864+E4864+L4864+M4864+Calculator!$G$39&gt;Calculator!$G$39,Calculator!$G$39-(H4864+E4864+L4864+M4864-K4864),Calculator!$G$39),D4864),0)))</f>
        <v>0</v>
      </c>
    </row>
    <row r="4865" spans="1:14" ht="15.75" thickBot="1">
      <c r="A4865" s="33" t="str">
        <f ca="1">IF(C4865=Calculator!$H$27,"F",IF(Daily!D4865+Daily!H4865=0,IF(D4864+H4864&gt;0,"L",""),""))</f>
        <v/>
      </c>
      <c r="B4865" s="34">
        <v>4864</v>
      </c>
      <c r="C4865" s="19">
        <f t="shared" ca="1" si="301"/>
        <v>50794</v>
      </c>
      <c r="D4865" s="29">
        <f t="shared" ca="1" si="303"/>
        <v>0</v>
      </c>
      <c r="E4865" s="29">
        <f ca="1">IF(C4865&lt;Calculator!$D$26,0,IF(DAY($C4865)=1,IF(D4865-Calculator!$G$24&gt;0,Calculator!$G$24,D4865),0))</f>
        <v>0</v>
      </c>
      <c r="F4865" s="29">
        <f ca="1">IF(E4865&gt;0,D4865*Calculator!$G$22/12,0)</f>
        <v>0</v>
      </c>
      <c r="G4865" s="29">
        <f ca="1">IF(E4865&gt;0,(IFERROR(-PMT(Calculator!$G$22/12,Calculator!$G$23*12,Calculator!$G$20),0))-F4865,0)</f>
        <v>0</v>
      </c>
      <c r="H4865" s="29">
        <f t="shared" ca="1" si="304"/>
        <v>0</v>
      </c>
      <c r="I4865" s="29">
        <f t="shared" ca="1" si="302"/>
        <v>0</v>
      </c>
      <c r="J4865" s="30">
        <f>Calculator!$G$40</f>
        <v>6.5000000000000002E-2</v>
      </c>
      <c r="K4865" s="29">
        <f ca="1">IF(C4865&gt;=Calculator!$G$27,IF(DAY($C4865)=1,Calculator!$G$34/2,IF(DAY($C4865)=15,Calculator!$G$34/2,0)),0)</f>
        <v>0</v>
      </c>
      <c r="L4865" s="29">
        <f ca="1">IF(DAY($C4865)=28,IF(H4865=0,0,Calculator!$G$35),0)</f>
        <v>0</v>
      </c>
      <c r="M4865" s="29">
        <f ca="1">IF(I4865&gt;0,IF(DAY($C4865)=1,SUM(INDIRECT("I"&amp;(ROW(C4864)-DAY(C4864))):I4864),0),0)</f>
        <v>0</v>
      </c>
      <c r="N4865" s="29">
        <f ca="1">IF(C4865&lt;Calculator!$G$27,0,IF(C4865=Calculator!$G$27,Calculator!$G$39,IF(H4865-K4865&lt;=0,IF(D4865&gt;Calculator!$G$39,IF(H4865-K4865+E4865+L4865+M4865+Calculator!$G$39&gt;Calculator!$G$39,Calculator!$G$39-(H4865+E4865+L4865+M4865-K4865),Calculator!$G$39),D4865),0)))</f>
        <v>0</v>
      </c>
    </row>
    <row r="4866" spans="1:14" ht="15.75" thickBot="1">
      <c r="A4866" s="33" t="str">
        <f ca="1">IF(C4866=Calculator!$H$27,"F",IF(Daily!D4866+Daily!H4866=0,IF(D4865+H4865&gt;0,"L",""),""))</f>
        <v/>
      </c>
      <c r="B4866" s="34">
        <v>4865</v>
      </c>
      <c r="C4866" s="19">
        <f t="shared" ca="1" si="301"/>
        <v>50795</v>
      </c>
      <c r="D4866" s="29">
        <f t="shared" ca="1" si="303"/>
        <v>0</v>
      </c>
      <c r="E4866" s="29">
        <f ca="1">IF(C4866&lt;Calculator!$D$26,0,IF(DAY($C4866)=1,IF(D4866-Calculator!$G$24&gt;0,Calculator!$G$24,D4866),0))</f>
        <v>0</v>
      </c>
      <c r="F4866" s="29">
        <f ca="1">IF(E4866&gt;0,D4866*Calculator!$G$22/12,0)</f>
        <v>0</v>
      </c>
      <c r="G4866" s="29">
        <f ca="1">IF(E4866&gt;0,(IFERROR(-PMT(Calculator!$G$22/12,Calculator!$G$23*12,Calculator!$G$20),0))-F4866,0)</f>
        <v>0</v>
      </c>
      <c r="H4866" s="29">
        <f t="shared" ca="1" si="304"/>
        <v>0</v>
      </c>
      <c r="I4866" s="29">
        <f t="shared" ca="1" si="302"/>
        <v>0</v>
      </c>
      <c r="J4866" s="30">
        <f>Calculator!$G$40</f>
        <v>6.5000000000000002E-2</v>
      </c>
      <c r="K4866" s="29">
        <f ca="1">IF(C4866&gt;=Calculator!$G$27,IF(DAY($C4866)=1,Calculator!$G$34/2,IF(DAY($C4866)=15,Calculator!$G$34/2,0)),0)</f>
        <v>0</v>
      </c>
      <c r="L4866" s="29">
        <f ca="1">IF(DAY($C4866)=28,IF(H4866=0,0,Calculator!$G$35),0)</f>
        <v>0</v>
      </c>
      <c r="M4866" s="29">
        <f ca="1">IF(I4866&gt;0,IF(DAY($C4866)=1,SUM(INDIRECT("I"&amp;(ROW(C4865)-DAY(C4865))):I4865),0),0)</f>
        <v>0</v>
      </c>
      <c r="N4866" s="29">
        <f ca="1">IF(C4866&lt;Calculator!$G$27,0,IF(C4866=Calculator!$G$27,Calculator!$G$39,IF(H4866-K4866&lt;=0,IF(D4866&gt;Calculator!$G$39,IF(H4866-K4866+E4866+L4866+M4866+Calculator!$G$39&gt;Calculator!$G$39,Calculator!$G$39-(H4866+E4866+L4866+M4866-K4866),Calculator!$G$39),D4866),0)))</f>
        <v>0</v>
      </c>
    </row>
    <row r="4867" spans="1:14" ht="15.75" thickBot="1">
      <c r="A4867" s="33" t="str">
        <f ca="1">IF(C4867=Calculator!$H$27,"F",IF(Daily!D4867+Daily!H4867=0,IF(D4866+H4866&gt;0,"L",""),""))</f>
        <v/>
      </c>
      <c r="B4867" s="34">
        <v>4866</v>
      </c>
      <c r="C4867" s="19">
        <f t="shared" ref="C4867:C4930" ca="1" si="305">C4866+1</f>
        <v>50796</v>
      </c>
      <c r="D4867" s="29">
        <f t="shared" ca="1" si="303"/>
        <v>0</v>
      </c>
      <c r="E4867" s="29">
        <f ca="1">IF(C4867&lt;Calculator!$D$26,0,IF(DAY($C4867)=1,IF(D4867-Calculator!$G$24&gt;0,Calculator!$G$24,D4867),0))</f>
        <v>0</v>
      </c>
      <c r="F4867" s="29">
        <f ca="1">IF(E4867&gt;0,D4867*Calculator!$G$22/12,0)</f>
        <v>0</v>
      </c>
      <c r="G4867" s="29">
        <f ca="1">IF(E4867&gt;0,(IFERROR(-PMT(Calculator!$G$22/12,Calculator!$G$23*12,Calculator!$G$20),0))-F4867,0)</f>
        <v>0</v>
      </c>
      <c r="H4867" s="29">
        <f t="shared" ca="1" si="304"/>
        <v>0</v>
      </c>
      <c r="I4867" s="29">
        <f t="shared" ref="I4867:I4930" ca="1" si="306">H4867*J4867/365</f>
        <v>0</v>
      </c>
      <c r="J4867" s="30">
        <f>Calculator!$G$40</f>
        <v>6.5000000000000002E-2</v>
      </c>
      <c r="K4867" s="29">
        <f ca="1">IF(C4867&gt;=Calculator!$G$27,IF(DAY($C4867)=1,Calculator!$G$34/2,IF(DAY($C4867)=15,Calculator!$G$34/2,0)),0)</f>
        <v>0</v>
      </c>
      <c r="L4867" s="29">
        <f ca="1">IF(DAY($C4867)=28,IF(H4867=0,0,Calculator!$G$35),0)</f>
        <v>0</v>
      </c>
      <c r="M4867" s="29">
        <f ca="1">IF(I4867&gt;0,IF(DAY($C4867)=1,SUM(INDIRECT("I"&amp;(ROW(C4866)-DAY(C4866))):I4866),0),0)</f>
        <v>0</v>
      </c>
      <c r="N4867" s="29">
        <f ca="1">IF(C4867&lt;Calculator!$G$27,0,IF(C4867=Calculator!$G$27,Calculator!$G$39,IF(H4867-K4867&lt;=0,IF(D4867&gt;Calculator!$G$39,IF(H4867-K4867+E4867+L4867+M4867+Calculator!$G$39&gt;Calculator!$G$39,Calculator!$G$39-(H4867+E4867+L4867+M4867-K4867),Calculator!$G$39),D4867),0)))</f>
        <v>0</v>
      </c>
    </row>
    <row r="4868" spans="1:14" ht="15.75" thickBot="1">
      <c r="A4868" s="33" t="str">
        <f ca="1">IF(C4868=Calculator!$H$27,"F",IF(Daily!D4868+Daily!H4868=0,IF(D4867+H4867&gt;0,"L",""),""))</f>
        <v/>
      </c>
      <c r="B4868" s="34">
        <v>4867</v>
      </c>
      <c r="C4868" s="19">
        <f t="shared" ca="1" si="305"/>
        <v>50797</v>
      </c>
      <c r="D4868" s="29">
        <f t="shared" ref="D4868:D4931" ca="1" si="307">IF(((D4867-G4867)-N4867)&lt;0,0,((D4867-G4867)-N4867))</f>
        <v>0</v>
      </c>
      <c r="E4868" s="29">
        <f ca="1">IF(C4868&lt;Calculator!$D$26,0,IF(DAY($C4868)=1,IF(D4868-Calculator!$G$24&gt;0,Calculator!$G$24,D4868),0))</f>
        <v>0</v>
      </c>
      <c r="F4868" s="29">
        <f ca="1">IF(E4868&gt;0,D4868*Calculator!$G$22/12,0)</f>
        <v>0</v>
      </c>
      <c r="G4868" s="29">
        <f ca="1">IF(E4868&gt;0,(IFERROR(-PMT(Calculator!$G$22/12,Calculator!$G$23*12,Calculator!$G$20),0))-F4868,0)</f>
        <v>0</v>
      </c>
      <c r="H4868" s="29">
        <f t="shared" ref="H4868:H4931" ca="1" si="308">IF((H4867-K4867+SUM(L4867:N4867)+E4867)&lt;0,0,(H4867-K4867+SUM(L4867:N4867)+E4867))</f>
        <v>0</v>
      </c>
      <c r="I4868" s="29">
        <f t="shared" ca="1" si="306"/>
        <v>0</v>
      </c>
      <c r="J4868" s="30">
        <f>Calculator!$G$40</f>
        <v>6.5000000000000002E-2</v>
      </c>
      <c r="K4868" s="29">
        <f ca="1">IF(C4868&gt;=Calculator!$G$27,IF(DAY($C4868)=1,Calculator!$G$34/2,IF(DAY($C4868)=15,Calculator!$G$34/2,0)),0)</f>
        <v>0</v>
      </c>
      <c r="L4868" s="29">
        <f ca="1">IF(DAY($C4868)=28,IF(H4868=0,0,Calculator!$G$35),0)</f>
        <v>0</v>
      </c>
      <c r="M4868" s="29">
        <f ca="1">IF(I4868&gt;0,IF(DAY($C4868)=1,SUM(INDIRECT("I"&amp;(ROW(C4867)-DAY(C4867))):I4867),0),0)</f>
        <v>0</v>
      </c>
      <c r="N4868" s="29">
        <f ca="1">IF(C4868&lt;Calculator!$G$27,0,IF(C4868=Calculator!$G$27,Calculator!$G$39,IF(H4868-K4868&lt;=0,IF(D4868&gt;Calculator!$G$39,IF(H4868-K4868+E4868+L4868+M4868+Calculator!$G$39&gt;Calculator!$G$39,Calculator!$G$39-(H4868+E4868+L4868+M4868-K4868),Calculator!$G$39),D4868),0)))</f>
        <v>0</v>
      </c>
    </row>
    <row r="4869" spans="1:14" ht="15.75" thickBot="1">
      <c r="A4869" s="33" t="str">
        <f ca="1">IF(C4869=Calculator!$H$27,"F",IF(Daily!D4869+Daily!H4869=0,IF(D4868+H4868&gt;0,"L",""),""))</f>
        <v/>
      </c>
      <c r="B4869" s="34">
        <v>4868</v>
      </c>
      <c r="C4869" s="19">
        <f t="shared" ca="1" si="305"/>
        <v>50798</v>
      </c>
      <c r="D4869" s="29">
        <f t="shared" ca="1" si="307"/>
        <v>0</v>
      </c>
      <c r="E4869" s="29">
        <f ca="1">IF(C4869&lt;Calculator!$D$26,0,IF(DAY($C4869)=1,IF(D4869-Calculator!$G$24&gt;0,Calculator!$G$24,D4869),0))</f>
        <v>0</v>
      </c>
      <c r="F4869" s="29">
        <f ca="1">IF(E4869&gt;0,D4869*Calculator!$G$22/12,0)</f>
        <v>0</v>
      </c>
      <c r="G4869" s="29">
        <f ca="1">IF(E4869&gt;0,(IFERROR(-PMT(Calculator!$G$22/12,Calculator!$G$23*12,Calculator!$G$20),0))-F4869,0)</f>
        <v>0</v>
      </c>
      <c r="H4869" s="29">
        <f t="shared" ca="1" si="308"/>
        <v>0</v>
      </c>
      <c r="I4869" s="29">
        <f t="shared" ca="1" si="306"/>
        <v>0</v>
      </c>
      <c r="J4869" s="30">
        <f>Calculator!$G$40</f>
        <v>6.5000000000000002E-2</v>
      </c>
      <c r="K4869" s="29">
        <f ca="1">IF(C4869&gt;=Calculator!$G$27,IF(DAY($C4869)=1,Calculator!$G$34/2,IF(DAY($C4869)=15,Calculator!$G$34/2,0)),0)</f>
        <v>0</v>
      </c>
      <c r="L4869" s="29">
        <f ca="1">IF(DAY($C4869)=28,IF(H4869=0,0,Calculator!$G$35),0)</f>
        <v>0</v>
      </c>
      <c r="M4869" s="29">
        <f ca="1">IF(I4869&gt;0,IF(DAY($C4869)=1,SUM(INDIRECT("I"&amp;(ROW(C4868)-DAY(C4868))):I4868),0),0)</f>
        <v>0</v>
      </c>
      <c r="N4869" s="29">
        <f ca="1">IF(C4869&lt;Calculator!$G$27,0,IF(C4869=Calculator!$G$27,Calculator!$G$39,IF(H4869-K4869&lt;=0,IF(D4869&gt;Calculator!$G$39,IF(H4869-K4869+E4869+L4869+M4869+Calculator!$G$39&gt;Calculator!$G$39,Calculator!$G$39-(H4869+E4869+L4869+M4869-K4869),Calculator!$G$39),D4869),0)))</f>
        <v>0</v>
      </c>
    </row>
    <row r="4870" spans="1:14" ht="15.75" thickBot="1">
      <c r="A4870" s="33" t="str">
        <f ca="1">IF(C4870=Calculator!$H$27,"F",IF(Daily!D4870+Daily!H4870=0,IF(D4869+H4869&gt;0,"L",""),""))</f>
        <v/>
      </c>
      <c r="B4870" s="34">
        <v>4869</v>
      </c>
      <c r="C4870" s="19">
        <f t="shared" ca="1" si="305"/>
        <v>50799</v>
      </c>
      <c r="D4870" s="29">
        <f t="shared" ca="1" si="307"/>
        <v>0</v>
      </c>
      <c r="E4870" s="29">
        <f ca="1">IF(C4870&lt;Calculator!$D$26,0,IF(DAY($C4870)=1,IF(D4870-Calculator!$G$24&gt;0,Calculator!$G$24,D4870),0))</f>
        <v>0</v>
      </c>
      <c r="F4870" s="29">
        <f ca="1">IF(E4870&gt;0,D4870*Calculator!$G$22/12,0)</f>
        <v>0</v>
      </c>
      <c r="G4870" s="29">
        <f ca="1">IF(E4870&gt;0,(IFERROR(-PMT(Calculator!$G$22/12,Calculator!$G$23*12,Calculator!$G$20),0))-F4870,0)</f>
        <v>0</v>
      </c>
      <c r="H4870" s="29">
        <f t="shared" ca="1" si="308"/>
        <v>0</v>
      </c>
      <c r="I4870" s="29">
        <f t="shared" ca="1" si="306"/>
        <v>0</v>
      </c>
      <c r="J4870" s="30">
        <f>Calculator!$G$40</f>
        <v>6.5000000000000002E-2</v>
      </c>
      <c r="K4870" s="29">
        <f ca="1">IF(C4870&gt;=Calculator!$G$27,IF(DAY($C4870)=1,Calculator!$G$34/2,IF(DAY($C4870)=15,Calculator!$G$34/2,0)),0)</f>
        <v>0</v>
      </c>
      <c r="L4870" s="29">
        <f ca="1">IF(DAY($C4870)=28,IF(H4870=0,0,Calculator!$G$35),0)</f>
        <v>0</v>
      </c>
      <c r="M4870" s="29">
        <f ca="1">IF(I4870&gt;0,IF(DAY($C4870)=1,SUM(INDIRECT("I"&amp;(ROW(C4869)-DAY(C4869))):I4869),0),0)</f>
        <v>0</v>
      </c>
      <c r="N4870" s="29">
        <f ca="1">IF(C4870&lt;Calculator!$G$27,0,IF(C4870=Calculator!$G$27,Calculator!$G$39,IF(H4870-K4870&lt;=0,IF(D4870&gt;Calculator!$G$39,IF(H4870-K4870+E4870+L4870+M4870+Calculator!$G$39&gt;Calculator!$G$39,Calculator!$G$39-(H4870+E4870+L4870+M4870-K4870),Calculator!$G$39),D4870),0)))</f>
        <v>0</v>
      </c>
    </row>
    <row r="4871" spans="1:14" ht="15.75" thickBot="1">
      <c r="A4871" s="33" t="str">
        <f ca="1">IF(C4871=Calculator!$H$27,"F",IF(Daily!D4871+Daily!H4871=0,IF(D4870+H4870&gt;0,"L",""),""))</f>
        <v/>
      </c>
      <c r="B4871" s="34">
        <v>4870</v>
      </c>
      <c r="C4871" s="19">
        <f t="shared" ca="1" si="305"/>
        <v>50800</v>
      </c>
      <c r="D4871" s="29">
        <f t="shared" ca="1" si="307"/>
        <v>0</v>
      </c>
      <c r="E4871" s="29">
        <f ca="1">IF(C4871&lt;Calculator!$D$26,0,IF(DAY($C4871)=1,IF(D4871-Calculator!$G$24&gt;0,Calculator!$G$24,D4871),0))</f>
        <v>0</v>
      </c>
      <c r="F4871" s="29">
        <f ca="1">IF(E4871&gt;0,D4871*Calculator!$G$22/12,0)</f>
        <v>0</v>
      </c>
      <c r="G4871" s="29">
        <f ca="1">IF(E4871&gt;0,(IFERROR(-PMT(Calculator!$G$22/12,Calculator!$G$23*12,Calculator!$G$20),0))-F4871,0)</f>
        <v>0</v>
      </c>
      <c r="H4871" s="29">
        <f t="shared" ca="1" si="308"/>
        <v>0</v>
      </c>
      <c r="I4871" s="29">
        <f t="shared" ca="1" si="306"/>
        <v>0</v>
      </c>
      <c r="J4871" s="30">
        <f>Calculator!$G$40</f>
        <v>6.5000000000000002E-2</v>
      </c>
      <c r="K4871" s="29">
        <f ca="1">IF(C4871&gt;=Calculator!$G$27,IF(DAY($C4871)=1,Calculator!$G$34/2,IF(DAY($C4871)=15,Calculator!$G$34/2,0)),0)</f>
        <v>0</v>
      </c>
      <c r="L4871" s="29">
        <f ca="1">IF(DAY($C4871)=28,IF(H4871=0,0,Calculator!$G$35),0)</f>
        <v>0</v>
      </c>
      <c r="M4871" s="29">
        <f ca="1">IF(I4871&gt;0,IF(DAY($C4871)=1,SUM(INDIRECT("I"&amp;(ROW(C4870)-DAY(C4870))):I4870),0),0)</f>
        <v>0</v>
      </c>
      <c r="N4871" s="29">
        <f ca="1">IF(C4871&lt;Calculator!$G$27,0,IF(C4871=Calculator!$G$27,Calculator!$G$39,IF(H4871-K4871&lt;=0,IF(D4871&gt;Calculator!$G$39,IF(H4871-K4871+E4871+L4871+M4871+Calculator!$G$39&gt;Calculator!$G$39,Calculator!$G$39-(H4871+E4871+L4871+M4871-K4871),Calculator!$G$39),D4871),0)))</f>
        <v>0</v>
      </c>
    </row>
    <row r="4872" spans="1:14" ht="15.75" thickBot="1">
      <c r="A4872" s="33" t="str">
        <f ca="1">IF(C4872=Calculator!$H$27,"F",IF(Daily!D4872+Daily!H4872=0,IF(D4871+H4871&gt;0,"L",""),""))</f>
        <v/>
      </c>
      <c r="B4872" s="34">
        <v>4871</v>
      </c>
      <c r="C4872" s="19">
        <f t="shared" ca="1" si="305"/>
        <v>50801</v>
      </c>
      <c r="D4872" s="29">
        <f t="shared" ca="1" si="307"/>
        <v>0</v>
      </c>
      <c r="E4872" s="29">
        <f ca="1">IF(C4872&lt;Calculator!$D$26,0,IF(DAY($C4872)=1,IF(D4872-Calculator!$G$24&gt;0,Calculator!$G$24,D4872),0))</f>
        <v>0</v>
      </c>
      <c r="F4872" s="29">
        <f ca="1">IF(E4872&gt;0,D4872*Calculator!$G$22/12,0)</f>
        <v>0</v>
      </c>
      <c r="G4872" s="29">
        <f ca="1">IF(E4872&gt;0,(IFERROR(-PMT(Calculator!$G$22/12,Calculator!$G$23*12,Calculator!$G$20),0))-F4872,0)</f>
        <v>0</v>
      </c>
      <c r="H4872" s="29">
        <f t="shared" ca="1" si="308"/>
        <v>0</v>
      </c>
      <c r="I4872" s="29">
        <f t="shared" ca="1" si="306"/>
        <v>0</v>
      </c>
      <c r="J4872" s="30">
        <f>Calculator!$G$40</f>
        <v>6.5000000000000002E-2</v>
      </c>
      <c r="K4872" s="29">
        <f ca="1">IF(C4872&gt;=Calculator!$G$27,IF(DAY($C4872)=1,Calculator!$G$34/2,IF(DAY($C4872)=15,Calculator!$G$34/2,0)),0)</f>
        <v>0</v>
      </c>
      <c r="L4872" s="29">
        <f ca="1">IF(DAY($C4872)=28,IF(H4872=0,0,Calculator!$G$35),0)</f>
        <v>0</v>
      </c>
      <c r="M4872" s="29">
        <f ca="1">IF(I4872&gt;0,IF(DAY($C4872)=1,SUM(INDIRECT("I"&amp;(ROW(C4871)-DAY(C4871))):I4871),0),0)</f>
        <v>0</v>
      </c>
      <c r="N4872" s="29">
        <f ca="1">IF(C4872&lt;Calculator!$G$27,0,IF(C4872=Calculator!$G$27,Calculator!$G$39,IF(H4872-K4872&lt;=0,IF(D4872&gt;Calculator!$G$39,IF(H4872-K4872+E4872+L4872+M4872+Calculator!$G$39&gt;Calculator!$G$39,Calculator!$G$39-(H4872+E4872+L4872+M4872-K4872),Calculator!$G$39),D4872),0)))</f>
        <v>0</v>
      </c>
    </row>
    <row r="4873" spans="1:14" ht="15.75" thickBot="1">
      <c r="A4873" s="33" t="str">
        <f ca="1">IF(C4873=Calculator!$H$27,"F",IF(Daily!D4873+Daily!H4873=0,IF(D4872+H4872&gt;0,"L",""),""))</f>
        <v/>
      </c>
      <c r="B4873" s="34">
        <v>4872</v>
      </c>
      <c r="C4873" s="19">
        <f t="shared" ca="1" si="305"/>
        <v>50802</v>
      </c>
      <c r="D4873" s="29">
        <f t="shared" ca="1" si="307"/>
        <v>0</v>
      </c>
      <c r="E4873" s="29">
        <f ca="1">IF(C4873&lt;Calculator!$D$26,0,IF(DAY($C4873)=1,IF(D4873-Calculator!$G$24&gt;0,Calculator!$G$24,D4873),0))</f>
        <v>0</v>
      </c>
      <c r="F4873" s="29">
        <f ca="1">IF(E4873&gt;0,D4873*Calculator!$G$22/12,0)</f>
        <v>0</v>
      </c>
      <c r="G4873" s="29">
        <f ca="1">IF(E4873&gt;0,(IFERROR(-PMT(Calculator!$G$22/12,Calculator!$G$23*12,Calculator!$G$20),0))-F4873,0)</f>
        <v>0</v>
      </c>
      <c r="H4873" s="29">
        <f t="shared" ca="1" si="308"/>
        <v>0</v>
      </c>
      <c r="I4873" s="29">
        <f t="shared" ca="1" si="306"/>
        <v>0</v>
      </c>
      <c r="J4873" s="30">
        <f>Calculator!$G$40</f>
        <v>6.5000000000000002E-2</v>
      </c>
      <c r="K4873" s="29">
        <f ca="1">IF(C4873&gt;=Calculator!$G$27,IF(DAY($C4873)=1,Calculator!$G$34/2,IF(DAY($C4873)=15,Calculator!$G$34/2,0)),0)</f>
        <v>4500</v>
      </c>
      <c r="L4873" s="29">
        <f ca="1">IF(DAY($C4873)=28,IF(H4873=0,0,Calculator!$G$35),0)</f>
        <v>0</v>
      </c>
      <c r="M4873" s="29">
        <f ca="1">IF(I4873&gt;0,IF(DAY($C4873)=1,SUM(INDIRECT("I"&amp;(ROW(C4872)-DAY(C4872))):I4872),0),0)</f>
        <v>0</v>
      </c>
      <c r="N4873" s="29">
        <f ca="1">IF(C4873&lt;Calculator!$G$27,0,IF(C4873=Calculator!$G$27,Calculator!$G$39,IF(H4873-K4873&lt;=0,IF(D4873&gt;Calculator!$G$39,IF(H4873-K4873+E4873+L4873+M4873+Calculator!$G$39&gt;Calculator!$G$39,Calculator!$G$39-(H4873+E4873+L4873+M4873-K4873),Calculator!$G$39),D4873),0)))</f>
        <v>0</v>
      </c>
    </row>
    <row r="4874" spans="1:14" ht="15.75" thickBot="1">
      <c r="A4874" s="33" t="str">
        <f ca="1">IF(C4874=Calculator!$H$27,"F",IF(Daily!D4874+Daily!H4874=0,IF(D4873+H4873&gt;0,"L",""),""))</f>
        <v/>
      </c>
      <c r="B4874" s="34">
        <v>4873</v>
      </c>
      <c r="C4874" s="19">
        <f t="shared" ca="1" si="305"/>
        <v>50803</v>
      </c>
      <c r="D4874" s="29">
        <f t="shared" ca="1" si="307"/>
        <v>0</v>
      </c>
      <c r="E4874" s="29">
        <f ca="1">IF(C4874&lt;Calculator!$D$26,0,IF(DAY($C4874)=1,IF(D4874-Calculator!$G$24&gt;0,Calculator!$G$24,D4874),0))</f>
        <v>0</v>
      </c>
      <c r="F4874" s="29">
        <f ca="1">IF(E4874&gt;0,D4874*Calculator!$G$22/12,0)</f>
        <v>0</v>
      </c>
      <c r="G4874" s="29">
        <f ca="1">IF(E4874&gt;0,(IFERROR(-PMT(Calculator!$G$22/12,Calculator!$G$23*12,Calculator!$G$20),0))-F4874,0)</f>
        <v>0</v>
      </c>
      <c r="H4874" s="29">
        <f t="shared" ca="1" si="308"/>
        <v>0</v>
      </c>
      <c r="I4874" s="29">
        <f t="shared" ca="1" si="306"/>
        <v>0</v>
      </c>
      <c r="J4874" s="30">
        <f>Calculator!$G$40</f>
        <v>6.5000000000000002E-2</v>
      </c>
      <c r="K4874" s="29">
        <f ca="1">IF(C4874&gt;=Calculator!$G$27,IF(DAY($C4874)=1,Calculator!$G$34/2,IF(DAY($C4874)=15,Calculator!$G$34/2,0)),0)</f>
        <v>0</v>
      </c>
      <c r="L4874" s="29">
        <f ca="1">IF(DAY($C4874)=28,IF(H4874=0,0,Calculator!$G$35),0)</f>
        <v>0</v>
      </c>
      <c r="M4874" s="29">
        <f ca="1">IF(I4874&gt;0,IF(DAY($C4874)=1,SUM(INDIRECT("I"&amp;(ROW(C4873)-DAY(C4873))):I4873),0),0)</f>
        <v>0</v>
      </c>
      <c r="N4874" s="29">
        <f ca="1">IF(C4874&lt;Calculator!$G$27,0,IF(C4874=Calculator!$G$27,Calculator!$G$39,IF(H4874-K4874&lt;=0,IF(D4874&gt;Calculator!$G$39,IF(H4874-K4874+E4874+L4874+M4874+Calculator!$G$39&gt;Calculator!$G$39,Calculator!$G$39-(H4874+E4874+L4874+M4874-K4874),Calculator!$G$39),D4874),0)))</f>
        <v>0</v>
      </c>
    </row>
    <row r="4875" spans="1:14" ht="15.75" thickBot="1">
      <c r="A4875" s="33" t="str">
        <f ca="1">IF(C4875=Calculator!$H$27,"F",IF(Daily!D4875+Daily!H4875=0,IF(D4874+H4874&gt;0,"L",""),""))</f>
        <v/>
      </c>
      <c r="B4875" s="34">
        <v>4874</v>
      </c>
      <c r="C4875" s="19">
        <f t="shared" ca="1" si="305"/>
        <v>50804</v>
      </c>
      <c r="D4875" s="29">
        <f t="shared" ca="1" si="307"/>
        <v>0</v>
      </c>
      <c r="E4875" s="29">
        <f ca="1">IF(C4875&lt;Calculator!$D$26,0,IF(DAY($C4875)=1,IF(D4875-Calculator!$G$24&gt;0,Calculator!$G$24,D4875),0))</f>
        <v>0</v>
      </c>
      <c r="F4875" s="29">
        <f ca="1">IF(E4875&gt;0,D4875*Calculator!$G$22/12,0)</f>
        <v>0</v>
      </c>
      <c r="G4875" s="29">
        <f ca="1">IF(E4875&gt;0,(IFERROR(-PMT(Calculator!$G$22/12,Calculator!$G$23*12,Calculator!$G$20),0))-F4875,0)</f>
        <v>0</v>
      </c>
      <c r="H4875" s="29">
        <f t="shared" ca="1" si="308"/>
        <v>0</v>
      </c>
      <c r="I4875" s="29">
        <f t="shared" ca="1" si="306"/>
        <v>0</v>
      </c>
      <c r="J4875" s="30">
        <f>Calculator!$G$40</f>
        <v>6.5000000000000002E-2</v>
      </c>
      <c r="K4875" s="29">
        <f ca="1">IF(C4875&gt;=Calculator!$G$27,IF(DAY($C4875)=1,Calculator!$G$34/2,IF(DAY($C4875)=15,Calculator!$G$34/2,0)),0)</f>
        <v>0</v>
      </c>
      <c r="L4875" s="29">
        <f ca="1">IF(DAY($C4875)=28,IF(H4875=0,0,Calculator!$G$35),0)</f>
        <v>0</v>
      </c>
      <c r="M4875" s="29">
        <f ca="1">IF(I4875&gt;0,IF(DAY($C4875)=1,SUM(INDIRECT("I"&amp;(ROW(C4874)-DAY(C4874))):I4874),0),0)</f>
        <v>0</v>
      </c>
      <c r="N4875" s="29">
        <f ca="1">IF(C4875&lt;Calculator!$G$27,0,IF(C4875=Calculator!$G$27,Calculator!$G$39,IF(H4875-K4875&lt;=0,IF(D4875&gt;Calculator!$G$39,IF(H4875-K4875+E4875+L4875+M4875+Calculator!$G$39&gt;Calculator!$G$39,Calculator!$G$39-(H4875+E4875+L4875+M4875-K4875),Calculator!$G$39),D4875),0)))</f>
        <v>0</v>
      </c>
    </row>
    <row r="4876" spans="1:14" ht="15.75" thickBot="1">
      <c r="A4876" s="33" t="str">
        <f ca="1">IF(C4876=Calculator!$H$27,"F",IF(Daily!D4876+Daily!H4876=0,IF(D4875+H4875&gt;0,"L",""),""))</f>
        <v/>
      </c>
      <c r="B4876" s="34">
        <v>4875</v>
      </c>
      <c r="C4876" s="19">
        <f t="shared" ca="1" si="305"/>
        <v>50805</v>
      </c>
      <c r="D4876" s="29">
        <f t="shared" ca="1" si="307"/>
        <v>0</v>
      </c>
      <c r="E4876" s="29">
        <f ca="1">IF(C4876&lt;Calculator!$D$26,0,IF(DAY($C4876)=1,IF(D4876-Calculator!$G$24&gt;0,Calculator!$G$24,D4876),0))</f>
        <v>0</v>
      </c>
      <c r="F4876" s="29">
        <f ca="1">IF(E4876&gt;0,D4876*Calculator!$G$22/12,0)</f>
        <v>0</v>
      </c>
      <c r="G4876" s="29">
        <f ca="1">IF(E4876&gt;0,(IFERROR(-PMT(Calculator!$G$22/12,Calculator!$G$23*12,Calculator!$G$20),0))-F4876,0)</f>
        <v>0</v>
      </c>
      <c r="H4876" s="29">
        <f t="shared" ca="1" si="308"/>
        <v>0</v>
      </c>
      <c r="I4876" s="29">
        <f t="shared" ca="1" si="306"/>
        <v>0</v>
      </c>
      <c r="J4876" s="30">
        <f>Calculator!$G$40</f>
        <v>6.5000000000000002E-2</v>
      </c>
      <c r="K4876" s="29">
        <f ca="1">IF(C4876&gt;=Calculator!$G$27,IF(DAY($C4876)=1,Calculator!$G$34/2,IF(DAY($C4876)=15,Calculator!$G$34/2,0)),0)</f>
        <v>0</v>
      </c>
      <c r="L4876" s="29">
        <f ca="1">IF(DAY($C4876)=28,IF(H4876=0,0,Calculator!$G$35),0)</f>
        <v>0</v>
      </c>
      <c r="M4876" s="29">
        <f ca="1">IF(I4876&gt;0,IF(DAY($C4876)=1,SUM(INDIRECT("I"&amp;(ROW(C4875)-DAY(C4875))):I4875),0),0)</f>
        <v>0</v>
      </c>
      <c r="N4876" s="29">
        <f ca="1">IF(C4876&lt;Calculator!$G$27,0,IF(C4876=Calculator!$G$27,Calculator!$G$39,IF(H4876-K4876&lt;=0,IF(D4876&gt;Calculator!$G$39,IF(H4876-K4876+E4876+L4876+M4876+Calculator!$G$39&gt;Calculator!$G$39,Calculator!$G$39-(H4876+E4876+L4876+M4876-K4876),Calculator!$G$39),D4876),0)))</f>
        <v>0</v>
      </c>
    </row>
    <row r="4877" spans="1:14" ht="15.75" thickBot="1">
      <c r="A4877" s="33" t="str">
        <f ca="1">IF(C4877=Calculator!$H$27,"F",IF(Daily!D4877+Daily!H4877=0,IF(D4876+H4876&gt;0,"L",""),""))</f>
        <v/>
      </c>
      <c r="B4877" s="34">
        <v>4876</v>
      </c>
      <c r="C4877" s="19">
        <f t="shared" ca="1" si="305"/>
        <v>50806</v>
      </c>
      <c r="D4877" s="29">
        <f t="shared" ca="1" si="307"/>
        <v>0</v>
      </c>
      <c r="E4877" s="29">
        <f ca="1">IF(C4877&lt;Calculator!$D$26,0,IF(DAY($C4877)=1,IF(D4877-Calculator!$G$24&gt;0,Calculator!$G$24,D4877),0))</f>
        <v>0</v>
      </c>
      <c r="F4877" s="29">
        <f ca="1">IF(E4877&gt;0,D4877*Calculator!$G$22/12,0)</f>
        <v>0</v>
      </c>
      <c r="G4877" s="29">
        <f ca="1">IF(E4877&gt;0,(IFERROR(-PMT(Calculator!$G$22/12,Calculator!$G$23*12,Calculator!$G$20),0))-F4877,0)</f>
        <v>0</v>
      </c>
      <c r="H4877" s="29">
        <f t="shared" ca="1" si="308"/>
        <v>0</v>
      </c>
      <c r="I4877" s="29">
        <f t="shared" ca="1" si="306"/>
        <v>0</v>
      </c>
      <c r="J4877" s="30">
        <f>Calculator!$G$40</f>
        <v>6.5000000000000002E-2</v>
      </c>
      <c r="K4877" s="29">
        <f ca="1">IF(C4877&gt;=Calculator!$G$27,IF(DAY($C4877)=1,Calculator!$G$34/2,IF(DAY($C4877)=15,Calculator!$G$34/2,0)),0)</f>
        <v>0</v>
      </c>
      <c r="L4877" s="29">
        <f ca="1">IF(DAY($C4877)=28,IF(H4877=0,0,Calculator!$G$35),0)</f>
        <v>0</v>
      </c>
      <c r="M4877" s="29">
        <f ca="1">IF(I4877&gt;0,IF(DAY($C4877)=1,SUM(INDIRECT("I"&amp;(ROW(C4876)-DAY(C4876))):I4876),0),0)</f>
        <v>0</v>
      </c>
      <c r="N4877" s="29">
        <f ca="1">IF(C4877&lt;Calculator!$G$27,0,IF(C4877=Calculator!$G$27,Calculator!$G$39,IF(H4877-K4877&lt;=0,IF(D4877&gt;Calculator!$G$39,IF(H4877-K4877+E4877+L4877+M4877+Calculator!$G$39&gt;Calculator!$G$39,Calculator!$G$39-(H4877+E4877+L4877+M4877-K4877),Calculator!$G$39),D4877),0)))</f>
        <v>0</v>
      </c>
    </row>
    <row r="4878" spans="1:14" ht="15.75" thickBot="1">
      <c r="A4878" s="33" t="str">
        <f ca="1">IF(C4878=Calculator!$H$27,"F",IF(Daily!D4878+Daily!H4878=0,IF(D4877+H4877&gt;0,"L",""),""))</f>
        <v/>
      </c>
      <c r="B4878" s="34">
        <v>4877</v>
      </c>
      <c r="C4878" s="19">
        <f t="shared" ca="1" si="305"/>
        <v>50807</v>
      </c>
      <c r="D4878" s="29">
        <f t="shared" ca="1" si="307"/>
        <v>0</v>
      </c>
      <c r="E4878" s="29">
        <f ca="1">IF(C4878&lt;Calculator!$D$26,0,IF(DAY($C4878)=1,IF(D4878-Calculator!$G$24&gt;0,Calculator!$G$24,D4878),0))</f>
        <v>0</v>
      </c>
      <c r="F4878" s="29">
        <f ca="1">IF(E4878&gt;0,D4878*Calculator!$G$22/12,0)</f>
        <v>0</v>
      </c>
      <c r="G4878" s="29">
        <f ca="1">IF(E4878&gt;0,(IFERROR(-PMT(Calculator!$G$22/12,Calculator!$G$23*12,Calculator!$G$20),0))-F4878,0)</f>
        <v>0</v>
      </c>
      <c r="H4878" s="29">
        <f t="shared" ca="1" si="308"/>
        <v>0</v>
      </c>
      <c r="I4878" s="29">
        <f t="shared" ca="1" si="306"/>
        <v>0</v>
      </c>
      <c r="J4878" s="30">
        <f>Calculator!$G$40</f>
        <v>6.5000000000000002E-2</v>
      </c>
      <c r="K4878" s="29">
        <f ca="1">IF(C4878&gt;=Calculator!$G$27,IF(DAY($C4878)=1,Calculator!$G$34/2,IF(DAY($C4878)=15,Calculator!$G$34/2,0)),0)</f>
        <v>0</v>
      </c>
      <c r="L4878" s="29">
        <f ca="1">IF(DAY($C4878)=28,IF(H4878=0,0,Calculator!$G$35),0)</f>
        <v>0</v>
      </c>
      <c r="M4878" s="29">
        <f ca="1">IF(I4878&gt;0,IF(DAY($C4878)=1,SUM(INDIRECT("I"&amp;(ROW(C4877)-DAY(C4877))):I4877),0),0)</f>
        <v>0</v>
      </c>
      <c r="N4878" s="29">
        <f ca="1">IF(C4878&lt;Calculator!$G$27,0,IF(C4878=Calculator!$G$27,Calculator!$G$39,IF(H4878-K4878&lt;=0,IF(D4878&gt;Calculator!$G$39,IF(H4878-K4878+E4878+L4878+M4878+Calculator!$G$39&gt;Calculator!$G$39,Calculator!$G$39-(H4878+E4878+L4878+M4878-K4878),Calculator!$G$39),D4878),0)))</f>
        <v>0</v>
      </c>
    </row>
    <row r="4879" spans="1:14" ht="15.75" thickBot="1">
      <c r="A4879" s="33" t="str">
        <f ca="1">IF(C4879=Calculator!$H$27,"F",IF(Daily!D4879+Daily!H4879=0,IF(D4878+H4878&gt;0,"L",""),""))</f>
        <v/>
      </c>
      <c r="B4879" s="34">
        <v>4878</v>
      </c>
      <c r="C4879" s="19">
        <f t="shared" ca="1" si="305"/>
        <v>50808</v>
      </c>
      <c r="D4879" s="29">
        <f t="shared" ca="1" si="307"/>
        <v>0</v>
      </c>
      <c r="E4879" s="29">
        <f ca="1">IF(C4879&lt;Calculator!$D$26,0,IF(DAY($C4879)=1,IF(D4879-Calculator!$G$24&gt;0,Calculator!$G$24,D4879),0))</f>
        <v>0</v>
      </c>
      <c r="F4879" s="29">
        <f ca="1">IF(E4879&gt;0,D4879*Calculator!$G$22/12,0)</f>
        <v>0</v>
      </c>
      <c r="G4879" s="29">
        <f ca="1">IF(E4879&gt;0,(IFERROR(-PMT(Calculator!$G$22/12,Calculator!$G$23*12,Calculator!$G$20),0))-F4879,0)</f>
        <v>0</v>
      </c>
      <c r="H4879" s="29">
        <f t="shared" ca="1" si="308"/>
        <v>0</v>
      </c>
      <c r="I4879" s="29">
        <f t="shared" ca="1" si="306"/>
        <v>0</v>
      </c>
      <c r="J4879" s="30">
        <f>Calculator!$G$40</f>
        <v>6.5000000000000002E-2</v>
      </c>
      <c r="K4879" s="29">
        <f ca="1">IF(C4879&gt;=Calculator!$G$27,IF(DAY($C4879)=1,Calculator!$G$34/2,IF(DAY($C4879)=15,Calculator!$G$34/2,0)),0)</f>
        <v>0</v>
      </c>
      <c r="L4879" s="29">
        <f ca="1">IF(DAY($C4879)=28,IF(H4879=0,0,Calculator!$G$35),0)</f>
        <v>0</v>
      </c>
      <c r="M4879" s="29">
        <f ca="1">IF(I4879&gt;0,IF(DAY($C4879)=1,SUM(INDIRECT("I"&amp;(ROW(C4878)-DAY(C4878))):I4878),0),0)</f>
        <v>0</v>
      </c>
      <c r="N4879" s="29">
        <f ca="1">IF(C4879&lt;Calculator!$G$27,0,IF(C4879=Calculator!$G$27,Calculator!$G$39,IF(H4879-K4879&lt;=0,IF(D4879&gt;Calculator!$G$39,IF(H4879-K4879+E4879+L4879+M4879+Calculator!$G$39&gt;Calculator!$G$39,Calculator!$G$39-(H4879+E4879+L4879+M4879-K4879),Calculator!$G$39),D4879),0)))</f>
        <v>0</v>
      </c>
    </row>
    <row r="4880" spans="1:14" ht="15.75" thickBot="1">
      <c r="A4880" s="33" t="str">
        <f ca="1">IF(C4880=Calculator!$H$27,"F",IF(Daily!D4880+Daily!H4880=0,IF(D4879+H4879&gt;0,"L",""),""))</f>
        <v/>
      </c>
      <c r="B4880" s="34">
        <v>4879</v>
      </c>
      <c r="C4880" s="19">
        <f t="shared" ca="1" si="305"/>
        <v>50809</v>
      </c>
      <c r="D4880" s="29">
        <f t="shared" ca="1" si="307"/>
        <v>0</v>
      </c>
      <c r="E4880" s="29">
        <f ca="1">IF(C4880&lt;Calculator!$D$26,0,IF(DAY($C4880)=1,IF(D4880-Calculator!$G$24&gt;0,Calculator!$G$24,D4880),0))</f>
        <v>0</v>
      </c>
      <c r="F4880" s="29">
        <f ca="1">IF(E4880&gt;0,D4880*Calculator!$G$22/12,0)</f>
        <v>0</v>
      </c>
      <c r="G4880" s="29">
        <f ca="1">IF(E4880&gt;0,(IFERROR(-PMT(Calculator!$G$22/12,Calculator!$G$23*12,Calculator!$G$20),0))-F4880,0)</f>
        <v>0</v>
      </c>
      <c r="H4880" s="29">
        <f t="shared" ca="1" si="308"/>
        <v>0</v>
      </c>
      <c r="I4880" s="29">
        <f t="shared" ca="1" si="306"/>
        <v>0</v>
      </c>
      <c r="J4880" s="30">
        <f>Calculator!$G$40</f>
        <v>6.5000000000000002E-2</v>
      </c>
      <c r="K4880" s="29">
        <f ca="1">IF(C4880&gt;=Calculator!$G$27,IF(DAY($C4880)=1,Calculator!$G$34/2,IF(DAY($C4880)=15,Calculator!$G$34/2,0)),0)</f>
        <v>0</v>
      </c>
      <c r="L4880" s="29">
        <f ca="1">IF(DAY($C4880)=28,IF(H4880=0,0,Calculator!$G$35),0)</f>
        <v>0</v>
      </c>
      <c r="M4880" s="29">
        <f ca="1">IF(I4880&gt;0,IF(DAY($C4880)=1,SUM(INDIRECT("I"&amp;(ROW(C4879)-DAY(C4879))):I4879),0),0)</f>
        <v>0</v>
      </c>
      <c r="N4880" s="29">
        <f ca="1">IF(C4880&lt;Calculator!$G$27,0,IF(C4880=Calculator!$G$27,Calculator!$G$39,IF(H4880-K4880&lt;=0,IF(D4880&gt;Calculator!$G$39,IF(H4880-K4880+E4880+L4880+M4880+Calculator!$G$39&gt;Calculator!$G$39,Calculator!$G$39-(H4880+E4880+L4880+M4880-K4880),Calculator!$G$39),D4880),0)))</f>
        <v>0</v>
      </c>
    </row>
    <row r="4881" spans="1:14" ht="15.75" thickBot="1">
      <c r="A4881" s="33" t="str">
        <f ca="1">IF(C4881=Calculator!$H$27,"F",IF(Daily!D4881+Daily!H4881=0,IF(D4880+H4880&gt;0,"L",""),""))</f>
        <v/>
      </c>
      <c r="B4881" s="34">
        <v>4880</v>
      </c>
      <c r="C4881" s="19">
        <f t="shared" ca="1" si="305"/>
        <v>50810</v>
      </c>
      <c r="D4881" s="29">
        <f t="shared" ca="1" si="307"/>
        <v>0</v>
      </c>
      <c r="E4881" s="29">
        <f ca="1">IF(C4881&lt;Calculator!$D$26,0,IF(DAY($C4881)=1,IF(D4881-Calculator!$G$24&gt;0,Calculator!$G$24,D4881),0))</f>
        <v>0</v>
      </c>
      <c r="F4881" s="29">
        <f ca="1">IF(E4881&gt;0,D4881*Calculator!$G$22/12,0)</f>
        <v>0</v>
      </c>
      <c r="G4881" s="29">
        <f ca="1">IF(E4881&gt;0,(IFERROR(-PMT(Calculator!$G$22/12,Calculator!$G$23*12,Calculator!$G$20),0))-F4881,0)</f>
        <v>0</v>
      </c>
      <c r="H4881" s="29">
        <f t="shared" ca="1" si="308"/>
        <v>0</v>
      </c>
      <c r="I4881" s="29">
        <f t="shared" ca="1" si="306"/>
        <v>0</v>
      </c>
      <c r="J4881" s="30">
        <f>Calculator!$G$40</f>
        <v>6.5000000000000002E-2</v>
      </c>
      <c r="K4881" s="29">
        <f ca="1">IF(C4881&gt;=Calculator!$G$27,IF(DAY($C4881)=1,Calculator!$G$34/2,IF(DAY($C4881)=15,Calculator!$G$34/2,0)),0)</f>
        <v>0</v>
      </c>
      <c r="L4881" s="29">
        <f ca="1">IF(DAY($C4881)=28,IF(H4881=0,0,Calculator!$G$35),0)</f>
        <v>0</v>
      </c>
      <c r="M4881" s="29">
        <f ca="1">IF(I4881&gt;0,IF(DAY($C4881)=1,SUM(INDIRECT("I"&amp;(ROW(C4880)-DAY(C4880))):I4880),0),0)</f>
        <v>0</v>
      </c>
      <c r="N4881" s="29">
        <f ca="1">IF(C4881&lt;Calculator!$G$27,0,IF(C4881=Calculator!$G$27,Calculator!$G$39,IF(H4881-K4881&lt;=0,IF(D4881&gt;Calculator!$G$39,IF(H4881-K4881+E4881+L4881+M4881+Calculator!$G$39&gt;Calculator!$G$39,Calculator!$G$39-(H4881+E4881+L4881+M4881-K4881),Calculator!$G$39),D4881),0)))</f>
        <v>0</v>
      </c>
    </row>
    <row r="4882" spans="1:14" ht="15.75" thickBot="1">
      <c r="A4882" s="33" t="str">
        <f ca="1">IF(C4882=Calculator!$H$27,"F",IF(Daily!D4882+Daily!H4882=0,IF(D4881+H4881&gt;0,"L",""),""))</f>
        <v/>
      </c>
      <c r="B4882" s="34">
        <v>4881</v>
      </c>
      <c r="C4882" s="19">
        <f t="shared" ca="1" si="305"/>
        <v>50811</v>
      </c>
      <c r="D4882" s="29">
        <f t="shared" ca="1" si="307"/>
        <v>0</v>
      </c>
      <c r="E4882" s="29">
        <f ca="1">IF(C4882&lt;Calculator!$D$26,0,IF(DAY($C4882)=1,IF(D4882-Calculator!$G$24&gt;0,Calculator!$G$24,D4882),0))</f>
        <v>0</v>
      </c>
      <c r="F4882" s="29">
        <f ca="1">IF(E4882&gt;0,D4882*Calculator!$G$22/12,0)</f>
        <v>0</v>
      </c>
      <c r="G4882" s="29">
        <f ca="1">IF(E4882&gt;0,(IFERROR(-PMT(Calculator!$G$22/12,Calculator!$G$23*12,Calculator!$G$20),0))-F4882,0)</f>
        <v>0</v>
      </c>
      <c r="H4882" s="29">
        <f t="shared" ca="1" si="308"/>
        <v>0</v>
      </c>
      <c r="I4882" s="29">
        <f t="shared" ca="1" si="306"/>
        <v>0</v>
      </c>
      <c r="J4882" s="30">
        <f>Calculator!$G$40</f>
        <v>6.5000000000000002E-2</v>
      </c>
      <c r="K4882" s="29">
        <f ca="1">IF(C4882&gt;=Calculator!$G$27,IF(DAY($C4882)=1,Calculator!$G$34/2,IF(DAY($C4882)=15,Calculator!$G$34/2,0)),0)</f>
        <v>0</v>
      </c>
      <c r="L4882" s="29">
        <f ca="1">IF(DAY($C4882)=28,IF(H4882=0,0,Calculator!$G$35),0)</f>
        <v>0</v>
      </c>
      <c r="M4882" s="29">
        <f ca="1">IF(I4882&gt;0,IF(DAY($C4882)=1,SUM(INDIRECT("I"&amp;(ROW(C4881)-DAY(C4881))):I4881),0),0)</f>
        <v>0</v>
      </c>
      <c r="N4882" s="29">
        <f ca="1">IF(C4882&lt;Calculator!$G$27,0,IF(C4882=Calculator!$G$27,Calculator!$G$39,IF(H4882-K4882&lt;=0,IF(D4882&gt;Calculator!$G$39,IF(H4882-K4882+E4882+L4882+M4882+Calculator!$G$39&gt;Calculator!$G$39,Calculator!$G$39-(H4882+E4882+L4882+M4882-K4882),Calculator!$G$39),D4882),0)))</f>
        <v>0</v>
      </c>
    </row>
    <row r="4883" spans="1:14" ht="15.75" thickBot="1">
      <c r="A4883" s="33" t="str">
        <f ca="1">IF(C4883=Calculator!$H$27,"F",IF(Daily!D4883+Daily!H4883=0,IF(D4882+H4882&gt;0,"L",""),""))</f>
        <v/>
      </c>
      <c r="B4883" s="34">
        <v>4882</v>
      </c>
      <c r="C4883" s="19">
        <f t="shared" ca="1" si="305"/>
        <v>50812</v>
      </c>
      <c r="D4883" s="29">
        <f t="shared" ca="1" si="307"/>
        <v>0</v>
      </c>
      <c r="E4883" s="29">
        <f ca="1">IF(C4883&lt;Calculator!$D$26,0,IF(DAY($C4883)=1,IF(D4883-Calculator!$G$24&gt;0,Calculator!$G$24,D4883),0))</f>
        <v>0</v>
      </c>
      <c r="F4883" s="29">
        <f ca="1">IF(E4883&gt;0,D4883*Calculator!$G$22/12,0)</f>
        <v>0</v>
      </c>
      <c r="G4883" s="29">
        <f ca="1">IF(E4883&gt;0,(IFERROR(-PMT(Calculator!$G$22/12,Calculator!$G$23*12,Calculator!$G$20),0))-F4883,0)</f>
        <v>0</v>
      </c>
      <c r="H4883" s="29">
        <f t="shared" ca="1" si="308"/>
        <v>0</v>
      </c>
      <c r="I4883" s="29">
        <f t="shared" ca="1" si="306"/>
        <v>0</v>
      </c>
      <c r="J4883" s="30">
        <f>Calculator!$G$40</f>
        <v>6.5000000000000002E-2</v>
      </c>
      <c r="K4883" s="29">
        <f ca="1">IF(C4883&gt;=Calculator!$G$27,IF(DAY($C4883)=1,Calculator!$G$34/2,IF(DAY($C4883)=15,Calculator!$G$34/2,0)),0)</f>
        <v>0</v>
      </c>
      <c r="L4883" s="29">
        <f ca="1">IF(DAY($C4883)=28,IF(H4883=0,0,Calculator!$G$35),0)</f>
        <v>0</v>
      </c>
      <c r="M4883" s="29">
        <f ca="1">IF(I4883&gt;0,IF(DAY($C4883)=1,SUM(INDIRECT("I"&amp;(ROW(C4882)-DAY(C4882))):I4882),0),0)</f>
        <v>0</v>
      </c>
      <c r="N4883" s="29">
        <f ca="1">IF(C4883&lt;Calculator!$G$27,0,IF(C4883=Calculator!$G$27,Calculator!$G$39,IF(H4883-K4883&lt;=0,IF(D4883&gt;Calculator!$G$39,IF(H4883-K4883+E4883+L4883+M4883+Calculator!$G$39&gt;Calculator!$G$39,Calculator!$G$39-(H4883+E4883+L4883+M4883-K4883),Calculator!$G$39),D4883),0)))</f>
        <v>0</v>
      </c>
    </row>
    <row r="4884" spans="1:14" ht="15.75" thickBot="1">
      <c r="A4884" s="33" t="str">
        <f ca="1">IF(C4884=Calculator!$H$27,"F",IF(Daily!D4884+Daily!H4884=0,IF(D4883+H4883&gt;0,"L",""),""))</f>
        <v/>
      </c>
      <c r="B4884" s="34">
        <v>4883</v>
      </c>
      <c r="C4884" s="19">
        <f t="shared" ca="1" si="305"/>
        <v>50813</v>
      </c>
      <c r="D4884" s="29">
        <f t="shared" ca="1" si="307"/>
        <v>0</v>
      </c>
      <c r="E4884" s="29">
        <f ca="1">IF(C4884&lt;Calculator!$D$26,0,IF(DAY($C4884)=1,IF(D4884-Calculator!$G$24&gt;0,Calculator!$G$24,D4884),0))</f>
        <v>0</v>
      </c>
      <c r="F4884" s="29">
        <f ca="1">IF(E4884&gt;0,D4884*Calculator!$G$22/12,0)</f>
        <v>0</v>
      </c>
      <c r="G4884" s="29">
        <f ca="1">IF(E4884&gt;0,(IFERROR(-PMT(Calculator!$G$22/12,Calculator!$G$23*12,Calculator!$G$20),0))-F4884,0)</f>
        <v>0</v>
      </c>
      <c r="H4884" s="29">
        <f t="shared" ca="1" si="308"/>
        <v>0</v>
      </c>
      <c r="I4884" s="29">
        <f t="shared" ca="1" si="306"/>
        <v>0</v>
      </c>
      <c r="J4884" s="30">
        <f>Calculator!$G$40</f>
        <v>6.5000000000000002E-2</v>
      </c>
      <c r="K4884" s="29">
        <f ca="1">IF(C4884&gt;=Calculator!$G$27,IF(DAY($C4884)=1,Calculator!$G$34/2,IF(DAY($C4884)=15,Calculator!$G$34/2,0)),0)</f>
        <v>0</v>
      </c>
      <c r="L4884" s="29">
        <f ca="1">IF(DAY($C4884)=28,IF(H4884=0,0,Calculator!$G$35),0)</f>
        <v>0</v>
      </c>
      <c r="M4884" s="29">
        <f ca="1">IF(I4884&gt;0,IF(DAY($C4884)=1,SUM(INDIRECT("I"&amp;(ROW(C4883)-DAY(C4883))):I4883),0),0)</f>
        <v>0</v>
      </c>
      <c r="N4884" s="29">
        <f ca="1">IF(C4884&lt;Calculator!$G$27,0,IF(C4884=Calculator!$G$27,Calculator!$G$39,IF(H4884-K4884&lt;=0,IF(D4884&gt;Calculator!$G$39,IF(H4884-K4884+E4884+L4884+M4884+Calculator!$G$39&gt;Calculator!$G$39,Calculator!$G$39-(H4884+E4884+L4884+M4884-K4884),Calculator!$G$39),D4884),0)))</f>
        <v>0</v>
      </c>
    </row>
    <row r="4885" spans="1:14" ht="15.75" thickBot="1">
      <c r="A4885" s="33" t="str">
        <f ca="1">IF(C4885=Calculator!$H$27,"F",IF(Daily!D4885+Daily!H4885=0,IF(D4884+H4884&gt;0,"L",""),""))</f>
        <v/>
      </c>
      <c r="B4885" s="34">
        <v>4884</v>
      </c>
      <c r="C4885" s="19">
        <f t="shared" ca="1" si="305"/>
        <v>50814</v>
      </c>
      <c r="D4885" s="29">
        <f t="shared" ca="1" si="307"/>
        <v>0</v>
      </c>
      <c r="E4885" s="29">
        <f ca="1">IF(C4885&lt;Calculator!$D$26,0,IF(DAY($C4885)=1,IF(D4885-Calculator!$G$24&gt;0,Calculator!$G$24,D4885),0))</f>
        <v>0</v>
      </c>
      <c r="F4885" s="29">
        <f ca="1">IF(E4885&gt;0,D4885*Calculator!$G$22/12,0)</f>
        <v>0</v>
      </c>
      <c r="G4885" s="29">
        <f ca="1">IF(E4885&gt;0,(IFERROR(-PMT(Calculator!$G$22/12,Calculator!$G$23*12,Calculator!$G$20),0))-F4885,0)</f>
        <v>0</v>
      </c>
      <c r="H4885" s="29">
        <f t="shared" ca="1" si="308"/>
        <v>0</v>
      </c>
      <c r="I4885" s="29">
        <f t="shared" ca="1" si="306"/>
        <v>0</v>
      </c>
      <c r="J4885" s="30">
        <f>Calculator!$G$40</f>
        <v>6.5000000000000002E-2</v>
      </c>
      <c r="K4885" s="29">
        <f ca="1">IF(C4885&gt;=Calculator!$G$27,IF(DAY($C4885)=1,Calculator!$G$34/2,IF(DAY($C4885)=15,Calculator!$G$34/2,0)),0)</f>
        <v>0</v>
      </c>
      <c r="L4885" s="29">
        <f ca="1">IF(DAY($C4885)=28,IF(H4885=0,0,Calculator!$G$35),0)</f>
        <v>0</v>
      </c>
      <c r="M4885" s="29">
        <f ca="1">IF(I4885&gt;0,IF(DAY($C4885)=1,SUM(INDIRECT("I"&amp;(ROW(C4884)-DAY(C4884))):I4884),0),0)</f>
        <v>0</v>
      </c>
      <c r="N4885" s="29">
        <f ca="1">IF(C4885&lt;Calculator!$G$27,0,IF(C4885=Calculator!$G$27,Calculator!$G$39,IF(H4885-K4885&lt;=0,IF(D4885&gt;Calculator!$G$39,IF(H4885-K4885+E4885+L4885+M4885+Calculator!$G$39&gt;Calculator!$G$39,Calculator!$G$39-(H4885+E4885+L4885+M4885-K4885),Calculator!$G$39),D4885),0)))</f>
        <v>0</v>
      </c>
    </row>
    <row r="4886" spans="1:14" ht="15.75" thickBot="1">
      <c r="A4886" s="33" t="str">
        <f ca="1">IF(C4886=Calculator!$H$27,"F",IF(Daily!D4886+Daily!H4886=0,IF(D4885+H4885&gt;0,"L",""),""))</f>
        <v/>
      </c>
      <c r="B4886" s="34">
        <v>4885</v>
      </c>
      <c r="C4886" s="19">
        <f t="shared" ca="1" si="305"/>
        <v>50815</v>
      </c>
      <c r="D4886" s="29">
        <f t="shared" ca="1" si="307"/>
        <v>0</v>
      </c>
      <c r="E4886" s="29">
        <f ca="1">IF(C4886&lt;Calculator!$D$26,0,IF(DAY($C4886)=1,IF(D4886-Calculator!$G$24&gt;0,Calculator!$G$24,D4886),0))</f>
        <v>0</v>
      </c>
      <c r="F4886" s="29">
        <f ca="1">IF(E4886&gt;0,D4886*Calculator!$G$22/12,0)</f>
        <v>0</v>
      </c>
      <c r="G4886" s="29">
        <f ca="1">IF(E4886&gt;0,(IFERROR(-PMT(Calculator!$G$22/12,Calculator!$G$23*12,Calculator!$G$20),0))-F4886,0)</f>
        <v>0</v>
      </c>
      <c r="H4886" s="29">
        <f t="shared" ca="1" si="308"/>
        <v>0</v>
      </c>
      <c r="I4886" s="29">
        <f t="shared" ca="1" si="306"/>
        <v>0</v>
      </c>
      <c r="J4886" s="30">
        <f>Calculator!$G$40</f>
        <v>6.5000000000000002E-2</v>
      </c>
      <c r="K4886" s="29">
        <f ca="1">IF(C4886&gt;=Calculator!$G$27,IF(DAY($C4886)=1,Calculator!$G$34/2,IF(DAY($C4886)=15,Calculator!$G$34/2,0)),0)</f>
        <v>0</v>
      </c>
      <c r="L4886" s="29">
        <f ca="1">IF(DAY($C4886)=28,IF(H4886=0,0,Calculator!$G$35),0)</f>
        <v>0</v>
      </c>
      <c r="M4886" s="29">
        <f ca="1">IF(I4886&gt;0,IF(DAY($C4886)=1,SUM(INDIRECT("I"&amp;(ROW(C4885)-DAY(C4885))):I4885),0),0)</f>
        <v>0</v>
      </c>
      <c r="N4886" s="29">
        <f ca="1">IF(C4886&lt;Calculator!$G$27,0,IF(C4886=Calculator!$G$27,Calculator!$G$39,IF(H4886-K4886&lt;=0,IF(D4886&gt;Calculator!$G$39,IF(H4886-K4886+E4886+L4886+M4886+Calculator!$G$39&gt;Calculator!$G$39,Calculator!$G$39-(H4886+E4886+L4886+M4886-K4886),Calculator!$G$39),D4886),0)))</f>
        <v>0</v>
      </c>
    </row>
    <row r="4887" spans="1:14" ht="15.75" thickBot="1">
      <c r="A4887" s="33" t="str">
        <f ca="1">IF(C4887=Calculator!$H$27,"F",IF(Daily!D4887+Daily!H4887=0,IF(D4886+H4886&gt;0,"L",""),""))</f>
        <v/>
      </c>
      <c r="B4887" s="34">
        <v>4886</v>
      </c>
      <c r="C4887" s="19">
        <f t="shared" ca="1" si="305"/>
        <v>50816</v>
      </c>
      <c r="D4887" s="29">
        <f t="shared" ca="1" si="307"/>
        <v>0</v>
      </c>
      <c r="E4887" s="29">
        <f ca="1">IF(C4887&lt;Calculator!$D$26,0,IF(DAY($C4887)=1,IF(D4887-Calculator!$G$24&gt;0,Calculator!$G$24,D4887),0))</f>
        <v>0</v>
      </c>
      <c r="F4887" s="29">
        <f ca="1">IF(E4887&gt;0,D4887*Calculator!$G$22/12,0)</f>
        <v>0</v>
      </c>
      <c r="G4887" s="29">
        <f ca="1">IF(E4887&gt;0,(IFERROR(-PMT(Calculator!$G$22/12,Calculator!$G$23*12,Calculator!$G$20),0))-F4887,0)</f>
        <v>0</v>
      </c>
      <c r="H4887" s="29">
        <f t="shared" ca="1" si="308"/>
        <v>0</v>
      </c>
      <c r="I4887" s="29">
        <f t="shared" ca="1" si="306"/>
        <v>0</v>
      </c>
      <c r="J4887" s="30">
        <f>Calculator!$G$40</f>
        <v>6.5000000000000002E-2</v>
      </c>
      <c r="K4887" s="29">
        <f ca="1">IF(C4887&gt;=Calculator!$G$27,IF(DAY($C4887)=1,Calculator!$G$34/2,IF(DAY($C4887)=15,Calculator!$G$34/2,0)),0)</f>
        <v>4500</v>
      </c>
      <c r="L4887" s="29">
        <f ca="1">IF(DAY($C4887)=28,IF(H4887=0,0,Calculator!$G$35),0)</f>
        <v>0</v>
      </c>
      <c r="M4887" s="29">
        <f ca="1">IF(I4887&gt;0,IF(DAY($C4887)=1,SUM(INDIRECT("I"&amp;(ROW(C4886)-DAY(C4886))):I4886),0),0)</f>
        <v>0</v>
      </c>
      <c r="N4887" s="29">
        <f ca="1">IF(C4887&lt;Calculator!$G$27,0,IF(C4887=Calculator!$G$27,Calculator!$G$39,IF(H4887-K4887&lt;=0,IF(D4887&gt;Calculator!$G$39,IF(H4887-K4887+E4887+L4887+M4887+Calculator!$G$39&gt;Calculator!$G$39,Calculator!$G$39-(H4887+E4887+L4887+M4887-K4887),Calculator!$G$39),D4887),0)))</f>
        <v>0</v>
      </c>
    </row>
    <row r="4888" spans="1:14" ht="15.75" thickBot="1">
      <c r="A4888" s="33" t="str">
        <f ca="1">IF(C4888=Calculator!$H$27,"F",IF(Daily!D4888+Daily!H4888=0,IF(D4887+H4887&gt;0,"L",""),""))</f>
        <v/>
      </c>
      <c r="B4888" s="34">
        <v>4887</v>
      </c>
      <c r="C4888" s="19">
        <f t="shared" ca="1" si="305"/>
        <v>50817</v>
      </c>
      <c r="D4888" s="29">
        <f t="shared" ca="1" si="307"/>
        <v>0</v>
      </c>
      <c r="E4888" s="29">
        <f ca="1">IF(C4888&lt;Calculator!$D$26,0,IF(DAY($C4888)=1,IF(D4888-Calculator!$G$24&gt;0,Calculator!$G$24,D4888),0))</f>
        <v>0</v>
      </c>
      <c r="F4888" s="29">
        <f ca="1">IF(E4888&gt;0,D4888*Calculator!$G$22/12,0)</f>
        <v>0</v>
      </c>
      <c r="G4888" s="29">
        <f ca="1">IF(E4888&gt;0,(IFERROR(-PMT(Calculator!$G$22/12,Calculator!$G$23*12,Calculator!$G$20),0))-F4888,0)</f>
        <v>0</v>
      </c>
      <c r="H4888" s="29">
        <f t="shared" ca="1" si="308"/>
        <v>0</v>
      </c>
      <c r="I4888" s="29">
        <f t="shared" ca="1" si="306"/>
        <v>0</v>
      </c>
      <c r="J4888" s="30">
        <f>Calculator!$G$40</f>
        <v>6.5000000000000002E-2</v>
      </c>
      <c r="K4888" s="29">
        <f ca="1">IF(C4888&gt;=Calculator!$G$27,IF(DAY($C4888)=1,Calculator!$G$34/2,IF(DAY($C4888)=15,Calculator!$G$34/2,0)),0)</f>
        <v>0</v>
      </c>
      <c r="L4888" s="29">
        <f ca="1">IF(DAY($C4888)=28,IF(H4888=0,0,Calculator!$G$35),0)</f>
        <v>0</v>
      </c>
      <c r="M4888" s="29">
        <f ca="1">IF(I4888&gt;0,IF(DAY($C4888)=1,SUM(INDIRECT("I"&amp;(ROW(C4887)-DAY(C4887))):I4887),0),0)</f>
        <v>0</v>
      </c>
      <c r="N4888" s="29">
        <f ca="1">IF(C4888&lt;Calculator!$G$27,0,IF(C4888=Calculator!$G$27,Calculator!$G$39,IF(H4888-K4888&lt;=0,IF(D4888&gt;Calculator!$G$39,IF(H4888-K4888+E4888+L4888+M4888+Calculator!$G$39&gt;Calculator!$G$39,Calculator!$G$39-(H4888+E4888+L4888+M4888-K4888),Calculator!$G$39),D4888),0)))</f>
        <v>0</v>
      </c>
    </row>
    <row r="4889" spans="1:14" ht="15.75" thickBot="1">
      <c r="A4889" s="33" t="str">
        <f ca="1">IF(C4889=Calculator!$H$27,"F",IF(Daily!D4889+Daily!H4889=0,IF(D4888+H4888&gt;0,"L",""),""))</f>
        <v/>
      </c>
      <c r="B4889" s="34">
        <v>4888</v>
      </c>
      <c r="C4889" s="19">
        <f t="shared" ca="1" si="305"/>
        <v>50818</v>
      </c>
      <c r="D4889" s="29">
        <f t="shared" ca="1" si="307"/>
        <v>0</v>
      </c>
      <c r="E4889" s="29">
        <f ca="1">IF(C4889&lt;Calculator!$D$26,0,IF(DAY($C4889)=1,IF(D4889-Calculator!$G$24&gt;0,Calculator!$G$24,D4889),0))</f>
        <v>0</v>
      </c>
      <c r="F4889" s="29">
        <f ca="1">IF(E4889&gt;0,D4889*Calculator!$G$22/12,0)</f>
        <v>0</v>
      </c>
      <c r="G4889" s="29">
        <f ca="1">IF(E4889&gt;0,(IFERROR(-PMT(Calculator!$G$22/12,Calculator!$G$23*12,Calculator!$G$20),0))-F4889,0)</f>
        <v>0</v>
      </c>
      <c r="H4889" s="29">
        <f t="shared" ca="1" si="308"/>
        <v>0</v>
      </c>
      <c r="I4889" s="29">
        <f t="shared" ca="1" si="306"/>
        <v>0</v>
      </c>
      <c r="J4889" s="30">
        <f>Calculator!$G$40</f>
        <v>6.5000000000000002E-2</v>
      </c>
      <c r="K4889" s="29">
        <f ca="1">IF(C4889&gt;=Calculator!$G$27,IF(DAY($C4889)=1,Calculator!$G$34/2,IF(DAY($C4889)=15,Calculator!$G$34/2,0)),0)</f>
        <v>0</v>
      </c>
      <c r="L4889" s="29">
        <f ca="1">IF(DAY($C4889)=28,IF(H4889=0,0,Calculator!$G$35),0)</f>
        <v>0</v>
      </c>
      <c r="M4889" s="29">
        <f ca="1">IF(I4889&gt;0,IF(DAY($C4889)=1,SUM(INDIRECT("I"&amp;(ROW(C4888)-DAY(C4888))):I4888),0),0)</f>
        <v>0</v>
      </c>
      <c r="N4889" s="29">
        <f ca="1">IF(C4889&lt;Calculator!$G$27,0,IF(C4889=Calculator!$G$27,Calculator!$G$39,IF(H4889-K4889&lt;=0,IF(D4889&gt;Calculator!$G$39,IF(H4889-K4889+E4889+L4889+M4889+Calculator!$G$39&gt;Calculator!$G$39,Calculator!$G$39-(H4889+E4889+L4889+M4889-K4889),Calculator!$G$39),D4889),0)))</f>
        <v>0</v>
      </c>
    </row>
    <row r="4890" spans="1:14" ht="15.75" thickBot="1">
      <c r="A4890" s="33" t="str">
        <f ca="1">IF(C4890=Calculator!$H$27,"F",IF(Daily!D4890+Daily!H4890=0,IF(D4889+H4889&gt;0,"L",""),""))</f>
        <v/>
      </c>
      <c r="B4890" s="34">
        <v>4889</v>
      </c>
      <c r="C4890" s="19">
        <f t="shared" ca="1" si="305"/>
        <v>50819</v>
      </c>
      <c r="D4890" s="29">
        <f t="shared" ca="1" si="307"/>
        <v>0</v>
      </c>
      <c r="E4890" s="29">
        <f ca="1">IF(C4890&lt;Calculator!$D$26,0,IF(DAY($C4890)=1,IF(D4890-Calculator!$G$24&gt;0,Calculator!$G$24,D4890),0))</f>
        <v>0</v>
      </c>
      <c r="F4890" s="29">
        <f ca="1">IF(E4890&gt;0,D4890*Calculator!$G$22/12,0)</f>
        <v>0</v>
      </c>
      <c r="G4890" s="29">
        <f ca="1">IF(E4890&gt;0,(IFERROR(-PMT(Calculator!$G$22/12,Calculator!$G$23*12,Calculator!$G$20),0))-F4890,0)</f>
        <v>0</v>
      </c>
      <c r="H4890" s="29">
        <f t="shared" ca="1" si="308"/>
        <v>0</v>
      </c>
      <c r="I4890" s="29">
        <f t="shared" ca="1" si="306"/>
        <v>0</v>
      </c>
      <c r="J4890" s="30">
        <f>Calculator!$G$40</f>
        <v>6.5000000000000002E-2</v>
      </c>
      <c r="K4890" s="29">
        <f ca="1">IF(C4890&gt;=Calculator!$G$27,IF(DAY($C4890)=1,Calculator!$G$34/2,IF(DAY($C4890)=15,Calculator!$G$34/2,0)),0)</f>
        <v>0</v>
      </c>
      <c r="L4890" s="29">
        <f ca="1">IF(DAY($C4890)=28,IF(H4890=0,0,Calculator!$G$35),0)</f>
        <v>0</v>
      </c>
      <c r="M4890" s="29">
        <f ca="1">IF(I4890&gt;0,IF(DAY($C4890)=1,SUM(INDIRECT("I"&amp;(ROW(C4889)-DAY(C4889))):I4889),0),0)</f>
        <v>0</v>
      </c>
      <c r="N4890" s="29">
        <f ca="1">IF(C4890&lt;Calculator!$G$27,0,IF(C4890=Calculator!$G$27,Calculator!$G$39,IF(H4890-K4890&lt;=0,IF(D4890&gt;Calculator!$G$39,IF(H4890-K4890+E4890+L4890+M4890+Calculator!$G$39&gt;Calculator!$G$39,Calculator!$G$39-(H4890+E4890+L4890+M4890-K4890),Calculator!$G$39),D4890),0)))</f>
        <v>0</v>
      </c>
    </row>
    <row r="4891" spans="1:14" ht="15.75" thickBot="1">
      <c r="A4891" s="33" t="str">
        <f ca="1">IF(C4891=Calculator!$H$27,"F",IF(Daily!D4891+Daily!H4891=0,IF(D4890+H4890&gt;0,"L",""),""))</f>
        <v/>
      </c>
      <c r="B4891" s="34">
        <v>4890</v>
      </c>
      <c r="C4891" s="19">
        <f t="shared" ca="1" si="305"/>
        <v>50820</v>
      </c>
      <c r="D4891" s="29">
        <f t="shared" ca="1" si="307"/>
        <v>0</v>
      </c>
      <c r="E4891" s="29">
        <f ca="1">IF(C4891&lt;Calculator!$D$26,0,IF(DAY($C4891)=1,IF(D4891-Calculator!$G$24&gt;0,Calculator!$G$24,D4891),0))</f>
        <v>0</v>
      </c>
      <c r="F4891" s="29">
        <f ca="1">IF(E4891&gt;0,D4891*Calculator!$G$22/12,0)</f>
        <v>0</v>
      </c>
      <c r="G4891" s="29">
        <f ca="1">IF(E4891&gt;0,(IFERROR(-PMT(Calculator!$G$22/12,Calculator!$G$23*12,Calculator!$G$20),0))-F4891,0)</f>
        <v>0</v>
      </c>
      <c r="H4891" s="29">
        <f t="shared" ca="1" si="308"/>
        <v>0</v>
      </c>
      <c r="I4891" s="29">
        <f t="shared" ca="1" si="306"/>
        <v>0</v>
      </c>
      <c r="J4891" s="30">
        <f>Calculator!$G$40</f>
        <v>6.5000000000000002E-2</v>
      </c>
      <c r="K4891" s="29">
        <f ca="1">IF(C4891&gt;=Calculator!$G$27,IF(DAY($C4891)=1,Calculator!$G$34/2,IF(DAY($C4891)=15,Calculator!$G$34/2,0)),0)</f>
        <v>0</v>
      </c>
      <c r="L4891" s="29">
        <f ca="1">IF(DAY($C4891)=28,IF(H4891=0,0,Calculator!$G$35),0)</f>
        <v>0</v>
      </c>
      <c r="M4891" s="29">
        <f ca="1">IF(I4891&gt;0,IF(DAY($C4891)=1,SUM(INDIRECT("I"&amp;(ROW(C4890)-DAY(C4890))):I4890),0),0)</f>
        <v>0</v>
      </c>
      <c r="N4891" s="29">
        <f ca="1">IF(C4891&lt;Calculator!$G$27,0,IF(C4891=Calculator!$G$27,Calculator!$G$39,IF(H4891-K4891&lt;=0,IF(D4891&gt;Calculator!$G$39,IF(H4891-K4891+E4891+L4891+M4891+Calculator!$G$39&gt;Calculator!$G$39,Calculator!$G$39-(H4891+E4891+L4891+M4891-K4891),Calculator!$G$39),D4891),0)))</f>
        <v>0</v>
      </c>
    </row>
    <row r="4892" spans="1:14" ht="15.75" thickBot="1">
      <c r="A4892" s="33" t="str">
        <f ca="1">IF(C4892=Calculator!$H$27,"F",IF(Daily!D4892+Daily!H4892=0,IF(D4891+H4891&gt;0,"L",""),""))</f>
        <v/>
      </c>
      <c r="B4892" s="34">
        <v>4891</v>
      </c>
      <c r="C4892" s="19">
        <f t="shared" ca="1" si="305"/>
        <v>50821</v>
      </c>
      <c r="D4892" s="29">
        <f t="shared" ca="1" si="307"/>
        <v>0</v>
      </c>
      <c r="E4892" s="29">
        <f ca="1">IF(C4892&lt;Calculator!$D$26,0,IF(DAY($C4892)=1,IF(D4892-Calculator!$G$24&gt;0,Calculator!$G$24,D4892),0))</f>
        <v>0</v>
      </c>
      <c r="F4892" s="29">
        <f ca="1">IF(E4892&gt;0,D4892*Calculator!$G$22/12,0)</f>
        <v>0</v>
      </c>
      <c r="G4892" s="29">
        <f ca="1">IF(E4892&gt;0,(IFERROR(-PMT(Calculator!$G$22/12,Calculator!$G$23*12,Calculator!$G$20),0))-F4892,0)</f>
        <v>0</v>
      </c>
      <c r="H4892" s="29">
        <f t="shared" ca="1" si="308"/>
        <v>0</v>
      </c>
      <c r="I4892" s="29">
        <f t="shared" ca="1" si="306"/>
        <v>0</v>
      </c>
      <c r="J4892" s="30">
        <f>Calculator!$G$40</f>
        <v>6.5000000000000002E-2</v>
      </c>
      <c r="K4892" s="29">
        <f ca="1">IF(C4892&gt;=Calculator!$G$27,IF(DAY($C4892)=1,Calculator!$G$34/2,IF(DAY($C4892)=15,Calculator!$G$34/2,0)),0)</f>
        <v>0</v>
      </c>
      <c r="L4892" s="29">
        <f ca="1">IF(DAY($C4892)=28,IF(H4892=0,0,Calculator!$G$35),0)</f>
        <v>0</v>
      </c>
      <c r="M4892" s="29">
        <f ca="1">IF(I4892&gt;0,IF(DAY($C4892)=1,SUM(INDIRECT("I"&amp;(ROW(C4891)-DAY(C4891))):I4891),0),0)</f>
        <v>0</v>
      </c>
      <c r="N4892" s="29">
        <f ca="1">IF(C4892&lt;Calculator!$G$27,0,IF(C4892=Calculator!$G$27,Calculator!$G$39,IF(H4892-K4892&lt;=0,IF(D4892&gt;Calculator!$G$39,IF(H4892-K4892+E4892+L4892+M4892+Calculator!$G$39&gt;Calculator!$G$39,Calculator!$G$39-(H4892+E4892+L4892+M4892-K4892),Calculator!$G$39),D4892),0)))</f>
        <v>0</v>
      </c>
    </row>
    <row r="4893" spans="1:14" ht="15.75" thickBot="1">
      <c r="A4893" s="33" t="str">
        <f ca="1">IF(C4893=Calculator!$H$27,"F",IF(Daily!D4893+Daily!H4893=0,IF(D4892+H4892&gt;0,"L",""),""))</f>
        <v/>
      </c>
      <c r="B4893" s="34">
        <v>4892</v>
      </c>
      <c r="C4893" s="19">
        <f t="shared" ca="1" si="305"/>
        <v>50822</v>
      </c>
      <c r="D4893" s="29">
        <f t="shared" ca="1" si="307"/>
        <v>0</v>
      </c>
      <c r="E4893" s="29">
        <f ca="1">IF(C4893&lt;Calculator!$D$26,0,IF(DAY($C4893)=1,IF(D4893-Calculator!$G$24&gt;0,Calculator!$G$24,D4893),0))</f>
        <v>0</v>
      </c>
      <c r="F4893" s="29">
        <f ca="1">IF(E4893&gt;0,D4893*Calculator!$G$22/12,0)</f>
        <v>0</v>
      </c>
      <c r="G4893" s="29">
        <f ca="1">IF(E4893&gt;0,(IFERROR(-PMT(Calculator!$G$22/12,Calculator!$G$23*12,Calculator!$G$20),0))-F4893,0)</f>
        <v>0</v>
      </c>
      <c r="H4893" s="29">
        <f t="shared" ca="1" si="308"/>
        <v>0</v>
      </c>
      <c r="I4893" s="29">
        <f t="shared" ca="1" si="306"/>
        <v>0</v>
      </c>
      <c r="J4893" s="30">
        <f>Calculator!$G$40</f>
        <v>6.5000000000000002E-2</v>
      </c>
      <c r="K4893" s="29">
        <f ca="1">IF(C4893&gt;=Calculator!$G$27,IF(DAY($C4893)=1,Calculator!$G$34/2,IF(DAY($C4893)=15,Calculator!$G$34/2,0)),0)</f>
        <v>0</v>
      </c>
      <c r="L4893" s="29">
        <f ca="1">IF(DAY($C4893)=28,IF(H4893=0,0,Calculator!$G$35),0)</f>
        <v>0</v>
      </c>
      <c r="M4893" s="29">
        <f ca="1">IF(I4893&gt;0,IF(DAY($C4893)=1,SUM(INDIRECT("I"&amp;(ROW(C4892)-DAY(C4892))):I4892),0),0)</f>
        <v>0</v>
      </c>
      <c r="N4893" s="29">
        <f ca="1">IF(C4893&lt;Calculator!$G$27,0,IF(C4893=Calculator!$G$27,Calculator!$G$39,IF(H4893-K4893&lt;=0,IF(D4893&gt;Calculator!$G$39,IF(H4893-K4893+E4893+L4893+M4893+Calculator!$G$39&gt;Calculator!$G$39,Calculator!$G$39-(H4893+E4893+L4893+M4893-K4893),Calculator!$G$39),D4893),0)))</f>
        <v>0</v>
      </c>
    </row>
    <row r="4894" spans="1:14" ht="15.75" thickBot="1">
      <c r="A4894" s="33" t="str">
        <f ca="1">IF(C4894=Calculator!$H$27,"F",IF(Daily!D4894+Daily!H4894=0,IF(D4893+H4893&gt;0,"L",""),""))</f>
        <v/>
      </c>
      <c r="B4894" s="34">
        <v>4893</v>
      </c>
      <c r="C4894" s="19">
        <f t="shared" ca="1" si="305"/>
        <v>50823</v>
      </c>
      <c r="D4894" s="29">
        <f t="shared" ca="1" si="307"/>
        <v>0</v>
      </c>
      <c r="E4894" s="29">
        <f ca="1">IF(C4894&lt;Calculator!$D$26,0,IF(DAY($C4894)=1,IF(D4894-Calculator!$G$24&gt;0,Calculator!$G$24,D4894),0))</f>
        <v>0</v>
      </c>
      <c r="F4894" s="29">
        <f ca="1">IF(E4894&gt;0,D4894*Calculator!$G$22/12,0)</f>
        <v>0</v>
      </c>
      <c r="G4894" s="29">
        <f ca="1">IF(E4894&gt;0,(IFERROR(-PMT(Calculator!$G$22/12,Calculator!$G$23*12,Calculator!$G$20),0))-F4894,0)</f>
        <v>0</v>
      </c>
      <c r="H4894" s="29">
        <f t="shared" ca="1" si="308"/>
        <v>0</v>
      </c>
      <c r="I4894" s="29">
        <f t="shared" ca="1" si="306"/>
        <v>0</v>
      </c>
      <c r="J4894" s="30">
        <f>Calculator!$G$40</f>
        <v>6.5000000000000002E-2</v>
      </c>
      <c r="K4894" s="29">
        <f ca="1">IF(C4894&gt;=Calculator!$G$27,IF(DAY($C4894)=1,Calculator!$G$34/2,IF(DAY($C4894)=15,Calculator!$G$34/2,0)),0)</f>
        <v>0</v>
      </c>
      <c r="L4894" s="29">
        <f ca="1">IF(DAY($C4894)=28,IF(H4894=0,0,Calculator!$G$35),0)</f>
        <v>0</v>
      </c>
      <c r="M4894" s="29">
        <f ca="1">IF(I4894&gt;0,IF(DAY($C4894)=1,SUM(INDIRECT("I"&amp;(ROW(C4893)-DAY(C4893))):I4893),0),0)</f>
        <v>0</v>
      </c>
      <c r="N4894" s="29">
        <f ca="1">IF(C4894&lt;Calculator!$G$27,0,IF(C4894=Calculator!$G$27,Calculator!$G$39,IF(H4894-K4894&lt;=0,IF(D4894&gt;Calculator!$G$39,IF(H4894-K4894+E4894+L4894+M4894+Calculator!$G$39&gt;Calculator!$G$39,Calculator!$G$39-(H4894+E4894+L4894+M4894-K4894),Calculator!$G$39),D4894),0)))</f>
        <v>0</v>
      </c>
    </row>
    <row r="4895" spans="1:14" ht="15.75" thickBot="1">
      <c r="A4895" s="33" t="str">
        <f ca="1">IF(C4895=Calculator!$H$27,"F",IF(Daily!D4895+Daily!H4895=0,IF(D4894+H4894&gt;0,"L",""),""))</f>
        <v/>
      </c>
      <c r="B4895" s="34">
        <v>4894</v>
      </c>
      <c r="C4895" s="19">
        <f t="shared" ca="1" si="305"/>
        <v>50824</v>
      </c>
      <c r="D4895" s="29">
        <f t="shared" ca="1" si="307"/>
        <v>0</v>
      </c>
      <c r="E4895" s="29">
        <f ca="1">IF(C4895&lt;Calculator!$D$26,0,IF(DAY($C4895)=1,IF(D4895-Calculator!$G$24&gt;0,Calculator!$G$24,D4895),0))</f>
        <v>0</v>
      </c>
      <c r="F4895" s="29">
        <f ca="1">IF(E4895&gt;0,D4895*Calculator!$G$22/12,0)</f>
        <v>0</v>
      </c>
      <c r="G4895" s="29">
        <f ca="1">IF(E4895&gt;0,(IFERROR(-PMT(Calculator!$G$22/12,Calculator!$G$23*12,Calculator!$G$20),0))-F4895,0)</f>
        <v>0</v>
      </c>
      <c r="H4895" s="29">
        <f t="shared" ca="1" si="308"/>
        <v>0</v>
      </c>
      <c r="I4895" s="29">
        <f t="shared" ca="1" si="306"/>
        <v>0</v>
      </c>
      <c r="J4895" s="30">
        <f>Calculator!$G$40</f>
        <v>6.5000000000000002E-2</v>
      </c>
      <c r="K4895" s="29">
        <f ca="1">IF(C4895&gt;=Calculator!$G$27,IF(DAY($C4895)=1,Calculator!$G$34/2,IF(DAY($C4895)=15,Calculator!$G$34/2,0)),0)</f>
        <v>0</v>
      </c>
      <c r="L4895" s="29">
        <f ca="1">IF(DAY($C4895)=28,IF(H4895=0,0,Calculator!$G$35),0)</f>
        <v>0</v>
      </c>
      <c r="M4895" s="29">
        <f ca="1">IF(I4895&gt;0,IF(DAY($C4895)=1,SUM(INDIRECT("I"&amp;(ROW(C4894)-DAY(C4894))):I4894),0),0)</f>
        <v>0</v>
      </c>
      <c r="N4895" s="29">
        <f ca="1">IF(C4895&lt;Calculator!$G$27,0,IF(C4895=Calculator!$G$27,Calculator!$G$39,IF(H4895-K4895&lt;=0,IF(D4895&gt;Calculator!$G$39,IF(H4895-K4895+E4895+L4895+M4895+Calculator!$G$39&gt;Calculator!$G$39,Calculator!$G$39-(H4895+E4895+L4895+M4895-K4895),Calculator!$G$39),D4895),0)))</f>
        <v>0</v>
      </c>
    </row>
    <row r="4896" spans="1:14" ht="15.75" thickBot="1">
      <c r="A4896" s="33" t="str">
        <f ca="1">IF(C4896=Calculator!$H$27,"F",IF(Daily!D4896+Daily!H4896=0,IF(D4895+H4895&gt;0,"L",""),""))</f>
        <v/>
      </c>
      <c r="B4896" s="34">
        <v>4895</v>
      </c>
      <c r="C4896" s="19">
        <f t="shared" ca="1" si="305"/>
        <v>50825</v>
      </c>
      <c r="D4896" s="29">
        <f t="shared" ca="1" si="307"/>
        <v>0</v>
      </c>
      <c r="E4896" s="29">
        <f ca="1">IF(C4896&lt;Calculator!$D$26,0,IF(DAY($C4896)=1,IF(D4896-Calculator!$G$24&gt;0,Calculator!$G$24,D4896),0))</f>
        <v>0</v>
      </c>
      <c r="F4896" s="29">
        <f ca="1">IF(E4896&gt;0,D4896*Calculator!$G$22/12,0)</f>
        <v>0</v>
      </c>
      <c r="G4896" s="29">
        <f ca="1">IF(E4896&gt;0,(IFERROR(-PMT(Calculator!$G$22/12,Calculator!$G$23*12,Calculator!$G$20),0))-F4896,0)</f>
        <v>0</v>
      </c>
      <c r="H4896" s="29">
        <f t="shared" ca="1" si="308"/>
        <v>0</v>
      </c>
      <c r="I4896" s="29">
        <f t="shared" ca="1" si="306"/>
        <v>0</v>
      </c>
      <c r="J4896" s="30">
        <f>Calculator!$G$40</f>
        <v>6.5000000000000002E-2</v>
      </c>
      <c r="K4896" s="29">
        <f ca="1">IF(C4896&gt;=Calculator!$G$27,IF(DAY($C4896)=1,Calculator!$G$34/2,IF(DAY($C4896)=15,Calculator!$G$34/2,0)),0)</f>
        <v>0</v>
      </c>
      <c r="L4896" s="29">
        <f ca="1">IF(DAY($C4896)=28,IF(H4896=0,0,Calculator!$G$35),0)</f>
        <v>0</v>
      </c>
      <c r="M4896" s="29">
        <f ca="1">IF(I4896&gt;0,IF(DAY($C4896)=1,SUM(INDIRECT("I"&amp;(ROW(C4895)-DAY(C4895))):I4895),0),0)</f>
        <v>0</v>
      </c>
      <c r="N4896" s="29">
        <f ca="1">IF(C4896&lt;Calculator!$G$27,0,IF(C4896=Calculator!$G$27,Calculator!$G$39,IF(H4896-K4896&lt;=0,IF(D4896&gt;Calculator!$G$39,IF(H4896-K4896+E4896+L4896+M4896+Calculator!$G$39&gt;Calculator!$G$39,Calculator!$G$39-(H4896+E4896+L4896+M4896-K4896),Calculator!$G$39),D4896),0)))</f>
        <v>0</v>
      </c>
    </row>
    <row r="4897" spans="1:14" ht="15.75" thickBot="1">
      <c r="A4897" s="33" t="str">
        <f ca="1">IF(C4897=Calculator!$H$27,"F",IF(Daily!D4897+Daily!H4897=0,IF(D4896+H4896&gt;0,"L",""),""))</f>
        <v/>
      </c>
      <c r="B4897" s="34">
        <v>4896</v>
      </c>
      <c r="C4897" s="19">
        <f t="shared" ca="1" si="305"/>
        <v>50826</v>
      </c>
      <c r="D4897" s="29">
        <f t="shared" ca="1" si="307"/>
        <v>0</v>
      </c>
      <c r="E4897" s="29">
        <f ca="1">IF(C4897&lt;Calculator!$D$26,0,IF(DAY($C4897)=1,IF(D4897-Calculator!$G$24&gt;0,Calculator!$G$24,D4897),0))</f>
        <v>0</v>
      </c>
      <c r="F4897" s="29">
        <f ca="1">IF(E4897&gt;0,D4897*Calculator!$G$22/12,0)</f>
        <v>0</v>
      </c>
      <c r="G4897" s="29">
        <f ca="1">IF(E4897&gt;0,(IFERROR(-PMT(Calculator!$G$22/12,Calculator!$G$23*12,Calculator!$G$20),0))-F4897,0)</f>
        <v>0</v>
      </c>
      <c r="H4897" s="29">
        <f t="shared" ca="1" si="308"/>
        <v>0</v>
      </c>
      <c r="I4897" s="29">
        <f t="shared" ca="1" si="306"/>
        <v>0</v>
      </c>
      <c r="J4897" s="30">
        <f>Calculator!$G$40</f>
        <v>6.5000000000000002E-2</v>
      </c>
      <c r="K4897" s="29">
        <f ca="1">IF(C4897&gt;=Calculator!$G$27,IF(DAY($C4897)=1,Calculator!$G$34/2,IF(DAY($C4897)=15,Calculator!$G$34/2,0)),0)</f>
        <v>0</v>
      </c>
      <c r="L4897" s="29">
        <f ca="1">IF(DAY($C4897)=28,IF(H4897=0,0,Calculator!$G$35),0)</f>
        <v>0</v>
      </c>
      <c r="M4897" s="29">
        <f ca="1">IF(I4897&gt;0,IF(DAY($C4897)=1,SUM(INDIRECT("I"&amp;(ROW(C4896)-DAY(C4896))):I4896),0),0)</f>
        <v>0</v>
      </c>
      <c r="N4897" s="29">
        <f ca="1">IF(C4897&lt;Calculator!$G$27,0,IF(C4897=Calculator!$G$27,Calculator!$G$39,IF(H4897-K4897&lt;=0,IF(D4897&gt;Calculator!$G$39,IF(H4897-K4897+E4897+L4897+M4897+Calculator!$G$39&gt;Calculator!$G$39,Calculator!$G$39-(H4897+E4897+L4897+M4897-K4897),Calculator!$G$39),D4897),0)))</f>
        <v>0</v>
      </c>
    </row>
    <row r="4898" spans="1:14" ht="15.75" thickBot="1">
      <c r="A4898" s="33" t="str">
        <f ca="1">IF(C4898=Calculator!$H$27,"F",IF(Daily!D4898+Daily!H4898=0,IF(D4897+H4897&gt;0,"L",""),""))</f>
        <v/>
      </c>
      <c r="B4898" s="34">
        <v>4897</v>
      </c>
      <c r="C4898" s="19">
        <f t="shared" ca="1" si="305"/>
        <v>50827</v>
      </c>
      <c r="D4898" s="29">
        <f t="shared" ca="1" si="307"/>
        <v>0</v>
      </c>
      <c r="E4898" s="29">
        <f ca="1">IF(C4898&lt;Calculator!$D$26,0,IF(DAY($C4898)=1,IF(D4898-Calculator!$G$24&gt;0,Calculator!$G$24,D4898),0))</f>
        <v>0</v>
      </c>
      <c r="F4898" s="29">
        <f ca="1">IF(E4898&gt;0,D4898*Calculator!$G$22/12,0)</f>
        <v>0</v>
      </c>
      <c r="G4898" s="29">
        <f ca="1">IF(E4898&gt;0,(IFERROR(-PMT(Calculator!$G$22/12,Calculator!$G$23*12,Calculator!$G$20),0))-F4898,0)</f>
        <v>0</v>
      </c>
      <c r="H4898" s="29">
        <f t="shared" ca="1" si="308"/>
        <v>0</v>
      </c>
      <c r="I4898" s="29">
        <f t="shared" ca="1" si="306"/>
        <v>0</v>
      </c>
      <c r="J4898" s="30">
        <f>Calculator!$G$40</f>
        <v>6.5000000000000002E-2</v>
      </c>
      <c r="K4898" s="29">
        <f ca="1">IF(C4898&gt;=Calculator!$G$27,IF(DAY($C4898)=1,Calculator!$G$34/2,IF(DAY($C4898)=15,Calculator!$G$34/2,0)),0)</f>
        <v>0</v>
      </c>
      <c r="L4898" s="29">
        <f ca="1">IF(DAY($C4898)=28,IF(H4898=0,0,Calculator!$G$35),0)</f>
        <v>0</v>
      </c>
      <c r="M4898" s="29">
        <f ca="1">IF(I4898&gt;0,IF(DAY($C4898)=1,SUM(INDIRECT("I"&amp;(ROW(C4897)-DAY(C4897))):I4897),0),0)</f>
        <v>0</v>
      </c>
      <c r="N4898" s="29">
        <f ca="1">IF(C4898&lt;Calculator!$G$27,0,IF(C4898=Calculator!$G$27,Calculator!$G$39,IF(H4898-K4898&lt;=0,IF(D4898&gt;Calculator!$G$39,IF(H4898-K4898+E4898+L4898+M4898+Calculator!$G$39&gt;Calculator!$G$39,Calculator!$G$39-(H4898+E4898+L4898+M4898-K4898),Calculator!$G$39),D4898),0)))</f>
        <v>0</v>
      </c>
    </row>
    <row r="4899" spans="1:14" ht="15.75" thickBot="1">
      <c r="A4899" s="33" t="str">
        <f ca="1">IF(C4899=Calculator!$H$27,"F",IF(Daily!D4899+Daily!H4899=0,IF(D4898+H4898&gt;0,"L",""),""))</f>
        <v/>
      </c>
      <c r="B4899" s="34">
        <v>4898</v>
      </c>
      <c r="C4899" s="19">
        <f t="shared" ca="1" si="305"/>
        <v>50828</v>
      </c>
      <c r="D4899" s="29">
        <f t="shared" ca="1" si="307"/>
        <v>0</v>
      </c>
      <c r="E4899" s="29">
        <f ca="1">IF(C4899&lt;Calculator!$D$26,0,IF(DAY($C4899)=1,IF(D4899-Calculator!$G$24&gt;0,Calculator!$G$24,D4899),0))</f>
        <v>0</v>
      </c>
      <c r="F4899" s="29">
        <f ca="1">IF(E4899&gt;0,D4899*Calculator!$G$22/12,0)</f>
        <v>0</v>
      </c>
      <c r="G4899" s="29">
        <f ca="1">IF(E4899&gt;0,(IFERROR(-PMT(Calculator!$G$22/12,Calculator!$G$23*12,Calculator!$G$20),0))-F4899,0)</f>
        <v>0</v>
      </c>
      <c r="H4899" s="29">
        <f t="shared" ca="1" si="308"/>
        <v>0</v>
      </c>
      <c r="I4899" s="29">
        <f t="shared" ca="1" si="306"/>
        <v>0</v>
      </c>
      <c r="J4899" s="30">
        <f>Calculator!$G$40</f>
        <v>6.5000000000000002E-2</v>
      </c>
      <c r="K4899" s="29">
        <f ca="1">IF(C4899&gt;=Calculator!$G$27,IF(DAY($C4899)=1,Calculator!$G$34/2,IF(DAY($C4899)=15,Calculator!$G$34/2,0)),0)</f>
        <v>0</v>
      </c>
      <c r="L4899" s="29">
        <f ca="1">IF(DAY($C4899)=28,IF(H4899=0,0,Calculator!$G$35),0)</f>
        <v>0</v>
      </c>
      <c r="M4899" s="29">
        <f ca="1">IF(I4899&gt;0,IF(DAY($C4899)=1,SUM(INDIRECT("I"&amp;(ROW(C4898)-DAY(C4898))):I4898),0),0)</f>
        <v>0</v>
      </c>
      <c r="N4899" s="29">
        <f ca="1">IF(C4899&lt;Calculator!$G$27,0,IF(C4899=Calculator!$G$27,Calculator!$G$39,IF(H4899-K4899&lt;=0,IF(D4899&gt;Calculator!$G$39,IF(H4899-K4899+E4899+L4899+M4899+Calculator!$G$39&gt;Calculator!$G$39,Calculator!$G$39-(H4899+E4899+L4899+M4899-K4899),Calculator!$G$39),D4899),0)))</f>
        <v>0</v>
      </c>
    </row>
    <row r="4900" spans="1:14" ht="15.75" thickBot="1">
      <c r="A4900" s="33" t="str">
        <f ca="1">IF(C4900=Calculator!$H$27,"F",IF(Daily!D4900+Daily!H4900=0,IF(D4899+H4899&gt;0,"L",""),""))</f>
        <v/>
      </c>
      <c r="B4900" s="34">
        <v>4899</v>
      </c>
      <c r="C4900" s="19">
        <f t="shared" ca="1" si="305"/>
        <v>50829</v>
      </c>
      <c r="D4900" s="29">
        <f t="shared" ca="1" si="307"/>
        <v>0</v>
      </c>
      <c r="E4900" s="29">
        <f ca="1">IF(C4900&lt;Calculator!$D$26,0,IF(DAY($C4900)=1,IF(D4900-Calculator!$G$24&gt;0,Calculator!$G$24,D4900),0))</f>
        <v>0</v>
      </c>
      <c r="F4900" s="29">
        <f ca="1">IF(E4900&gt;0,D4900*Calculator!$G$22/12,0)</f>
        <v>0</v>
      </c>
      <c r="G4900" s="29">
        <f ca="1">IF(E4900&gt;0,(IFERROR(-PMT(Calculator!$G$22/12,Calculator!$G$23*12,Calculator!$G$20),0))-F4900,0)</f>
        <v>0</v>
      </c>
      <c r="H4900" s="29">
        <f t="shared" ca="1" si="308"/>
        <v>0</v>
      </c>
      <c r="I4900" s="29">
        <f t="shared" ca="1" si="306"/>
        <v>0</v>
      </c>
      <c r="J4900" s="30">
        <f>Calculator!$G$40</f>
        <v>6.5000000000000002E-2</v>
      </c>
      <c r="K4900" s="29">
        <f ca="1">IF(C4900&gt;=Calculator!$G$27,IF(DAY($C4900)=1,Calculator!$G$34/2,IF(DAY($C4900)=15,Calculator!$G$34/2,0)),0)</f>
        <v>0</v>
      </c>
      <c r="L4900" s="29">
        <f ca="1">IF(DAY($C4900)=28,IF(H4900=0,0,Calculator!$G$35),0)</f>
        <v>0</v>
      </c>
      <c r="M4900" s="29">
        <f ca="1">IF(I4900&gt;0,IF(DAY($C4900)=1,SUM(INDIRECT("I"&amp;(ROW(C4899)-DAY(C4899))):I4899),0),0)</f>
        <v>0</v>
      </c>
      <c r="N4900" s="29">
        <f ca="1">IF(C4900&lt;Calculator!$G$27,0,IF(C4900=Calculator!$G$27,Calculator!$G$39,IF(H4900-K4900&lt;=0,IF(D4900&gt;Calculator!$G$39,IF(H4900-K4900+E4900+L4900+M4900+Calculator!$G$39&gt;Calculator!$G$39,Calculator!$G$39-(H4900+E4900+L4900+M4900-K4900),Calculator!$G$39),D4900),0)))</f>
        <v>0</v>
      </c>
    </row>
    <row r="4901" spans="1:14" ht="15.75" thickBot="1">
      <c r="A4901" s="33" t="str">
        <f ca="1">IF(C4901=Calculator!$H$27,"F",IF(Daily!D4901+Daily!H4901=0,IF(D4900+H4900&gt;0,"L",""),""))</f>
        <v/>
      </c>
      <c r="B4901" s="34">
        <v>4900</v>
      </c>
      <c r="C4901" s="19">
        <f t="shared" ca="1" si="305"/>
        <v>50830</v>
      </c>
      <c r="D4901" s="29">
        <f t="shared" ca="1" si="307"/>
        <v>0</v>
      </c>
      <c r="E4901" s="29">
        <f ca="1">IF(C4901&lt;Calculator!$D$26,0,IF(DAY($C4901)=1,IF(D4901-Calculator!$G$24&gt;0,Calculator!$G$24,D4901),0))</f>
        <v>0</v>
      </c>
      <c r="F4901" s="29">
        <f ca="1">IF(E4901&gt;0,D4901*Calculator!$G$22/12,0)</f>
        <v>0</v>
      </c>
      <c r="G4901" s="29">
        <f ca="1">IF(E4901&gt;0,(IFERROR(-PMT(Calculator!$G$22/12,Calculator!$G$23*12,Calculator!$G$20),0))-F4901,0)</f>
        <v>0</v>
      </c>
      <c r="H4901" s="29">
        <f t="shared" ca="1" si="308"/>
        <v>0</v>
      </c>
      <c r="I4901" s="29">
        <f t="shared" ca="1" si="306"/>
        <v>0</v>
      </c>
      <c r="J4901" s="30">
        <f>Calculator!$G$40</f>
        <v>6.5000000000000002E-2</v>
      </c>
      <c r="K4901" s="29">
        <f ca="1">IF(C4901&gt;=Calculator!$G$27,IF(DAY($C4901)=1,Calculator!$G$34/2,IF(DAY($C4901)=15,Calculator!$G$34/2,0)),0)</f>
        <v>4500</v>
      </c>
      <c r="L4901" s="29">
        <f ca="1">IF(DAY($C4901)=28,IF(H4901=0,0,Calculator!$G$35),0)</f>
        <v>0</v>
      </c>
      <c r="M4901" s="29">
        <f ca="1">IF(I4901&gt;0,IF(DAY($C4901)=1,SUM(INDIRECT("I"&amp;(ROW(C4900)-DAY(C4900))):I4900),0),0)</f>
        <v>0</v>
      </c>
      <c r="N4901" s="29">
        <f ca="1">IF(C4901&lt;Calculator!$G$27,0,IF(C4901=Calculator!$G$27,Calculator!$G$39,IF(H4901-K4901&lt;=0,IF(D4901&gt;Calculator!$G$39,IF(H4901-K4901+E4901+L4901+M4901+Calculator!$G$39&gt;Calculator!$G$39,Calculator!$G$39-(H4901+E4901+L4901+M4901-K4901),Calculator!$G$39),D4901),0)))</f>
        <v>0</v>
      </c>
    </row>
    <row r="4902" spans="1:14" ht="15.75" thickBot="1">
      <c r="A4902" s="33" t="str">
        <f ca="1">IF(C4902=Calculator!$H$27,"F",IF(Daily!D4902+Daily!H4902=0,IF(D4901+H4901&gt;0,"L",""),""))</f>
        <v/>
      </c>
      <c r="B4902" s="34">
        <v>4901</v>
      </c>
      <c r="C4902" s="19">
        <f t="shared" ca="1" si="305"/>
        <v>50831</v>
      </c>
      <c r="D4902" s="29">
        <f t="shared" ca="1" si="307"/>
        <v>0</v>
      </c>
      <c r="E4902" s="29">
        <f ca="1">IF(C4902&lt;Calculator!$D$26,0,IF(DAY($C4902)=1,IF(D4902-Calculator!$G$24&gt;0,Calculator!$G$24,D4902),0))</f>
        <v>0</v>
      </c>
      <c r="F4902" s="29">
        <f ca="1">IF(E4902&gt;0,D4902*Calculator!$G$22/12,0)</f>
        <v>0</v>
      </c>
      <c r="G4902" s="29">
        <f ca="1">IF(E4902&gt;0,(IFERROR(-PMT(Calculator!$G$22/12,Calculator!$G$23*12,Calculator!$G$20),0))-F4902,0)</f>
        <v>0</v>
      </c>
      <c r="H4902" s="29">
        <f t="shared" ca="1" si="308"/>
        <v>0</v>
      </c>
      <c r="I4902" s="29">
        <f t="shared" ca="1" si="306"/>
        <v>0</v>
      </c>
      <c r="J4902" s="30">
        <f>Calculator!$G$40</f>
        <v>6.5000000000000002E-2</v>
      </c>
      <c r="K4902" s="29">
        <f ca="1">IF(C4902&gt;=Calculator!$G$27,IF(DAY($C4902)=1,Calculator!$G$34/2,IF(DAY($C4902)=15,Calculator!$G$34/2,0)),0)</f>
        <v>0</v>
      </c>
      <c r="L4902" s="29">
        <f ca="1">IF(DAY($C4902)=28,IF(H4902=0,0,Calculator!$G$35),0)</f>
        <v>0</v>
      </c>
      <c r="M4902" s="29">
        <f ca="1">IF(I4902&gt;0,IF(DAY($C4902)=1,SUM(INDIRECT("I"&amp;(ROW(C4901)-DAY(C4901))):I4901),0),0)</f>
        <v>0</v>
      </c>
      <c r="N4902" s="29">
        <f ca="1">IF(C4902&lt;Calculator!$G$27,0,IF(C4902=Calculator!$G$27,Calculator!$G$39,IF(H4902-K4902&lt;=0,IF(D4902&gt;Calculator!$G$39,IF(H4902-K4902+E4902+L4902+M4902+Calculator!$G$39&gt;Calculator!$G$39,Calculator!$G$39-(H4902+E4902+L4902+M4902-K4902),Calculator!$G$39),D4902),0)))</f>
        <v>0</v>
      </c>
    </row>
    <row r="4903" spans="1:14" ht="15.75" thickBot="1">
      <c r="A4903" s="33" t="str">
        <f ca="1">IF(C4903=Calculator!$H$27,"F",IF(Daily!D4903+Daily!H4903=0,IF(D4902+H4902&gt;0,"L",""),""))</f>
        <v/>
      </c>
      <c r="B4903" s="34">
        <v>4902</v>
      </c>
      <c r="C4903" s="19">
        <f t="shared" ca="1" si="305"/>
        <v>50832</v>
      </c>
      <c r="D4903" s="29">
        <f t="shared" ca="1" si="307"/>
        <v>0</v>
      </c>
      <c r="E4903" s="29">
        <f ca="1">IF(C4903&lt;Calculator!$D$26,0,IF(DAY($C4903)=1,IF(D4903-Calculator!$G$24&gt;0,Calculator!$G$24,D4903),0))</f>
        <v>0</v>
      </c>
      <c r="F4903" s="29">
        <f ca="1">IF(E4903&gt;0,D4903*Calculator!$G$22/12,0)</f>
        <v>0</v>
      </c>
      <c r="G4903" s="29">
        <f ca="1">IF(E4903&gt;0,(IFERROR(-PMT(Calculator!$G$22/12,Calculator!$G$23*12,Calculator!$G$20),0))-F4903,0)</f>
        <v>0</v>
      </c>
      <c r="H4903" s="29">
        <f t="shared" ca="1" si="308"/>
        <v>0</v>
      </c>
      <c r="I4903" s="29">
        <f t="shared" ca="1" si="306"/>
        <v>0</v>
      </c>
      <c r="J4903" s="30">
        <f>Calculator!$G$40</f>
        <v>6.5000000000000002E-2</v>
      </c>
      <c r="K4903" s="29">
        <f ca="1">IF(C4903&gt;=Calculator!$G$27,IF(DAY($C4903)=1,Calculator!$G$34/2,IF(DAY($C4903)=15,Calculator!$G$34/2,0)),0)</f>
        <v>0</v>
      </c>
      <c r="L4903" s="29">
        <f ca="1">IF(DAY($C4903)=28,IF(H4903=0,0,Calculator!$G$35),0)</f>
        <v>0</v>
      </c>
      <c r="M4903" s="29">
        <f ca="1">IF(I4903&gt;0,IF(DAY($C4903)=1,SUM(INDIRECT("I"&amp;(ROW(C4902)-DAY(C4902))):I4902),0),0)</f>
        <v>0</v>
      </c>
      <c r="N4903" s="29">
        <f ca="1">IF(C4903&lt;Calculator!$G$27,0,IF(C4903=Calculator!$G$27,Calculator!$G$39,IF(H4903-K4903&lt;=0,IF(D4903&gt;Calculator!$G$39,IF(H4903-K4903+E4903+L4903+M4903+Calculator!$G$39&gt;Calculator!$G$39,Calculator!$G$39-(H4903+E4903+L4903+M4903-K4903),Calculator!$G$39),D4903),0)))</f>
        <v>0</v>
      </c>
    </row>
    <row r="4904" spans="1:14" ht="15.75" thickBot="1">
      <c r="A4904" s="33" t="str">
        <f ca="1">IF(C4904=Calculator!$H$27,"F",IF(Daily!D4904+Daily!H4904=0,IF(D4903+H4903&gt;0,"L",""),""))</f>
        <v/>
      </c>
      <c r="B4904" s="34">
        <v>4903</v>
      </c>
      <c r="C4904" s="19">
        <f t="shared" ca="1" si="305"/>
        <v>50833</v>
      </c>
      <c r="D4904" s="29">
        <f t="shared" ca="1" si="307"/>
        <v>0</v>
      </c>
      <c r="E4904" s="29">
        <f ca="1">IF(C4904&lt;Calculator!$D$26,0,IF(DAY($C4904)=1,IF(D4904-Calculator!$G$24&gt;0,Calculator!$G$24,D4904),0))</f>
        <v>0</v>
      </c>
      <c r="F4904" s="29">
        <f ca="1">IF(E4904&gt;0,D4904*Calculator!$G$22/12,0)</f>
        <v>0</v>
      </c>
      <c r="G4904" s="29">
        <f ca="1">IF(E4904&gt;0,(IFERROR(-PMT(Calculator!$G$22/12,Calculator!$G$23*12,Calculator!$G$20),0))-F4904,0)</f>
        <v>0</v>
      </c>
      <c r="H4904" s="29">
        <f t="shared" ca="1" si="308"/>
        <v>0</v>
      </c>
      <c r="I4904" s="29">
        <f t="shared" ca="1" si="306"/>
        <v>0</v>
      </c>
      <c r="J4904" s="30">
        <f>Calculator!$G$40</f>
        <v>6.5000000000000002E-2</v>
      </c>
      <c r="K4904" s="29">
        <f ca="1">IF(C4904&gt;=Calculator!$G$27,IF(DAY($C4904)=1,Calculator!$G$34/2,IF(DAY($C4904)=15,Calculator!$G$34/2,0)),0)</f>
        <v>0</v>
      </c>
      <c r="L4904" s="29">
        <f ca="1">IF(DAY($C4904)=28,IF(H4904=0,0,Calculator!$G$35),0)</f>
        <v>0</v>
      </c>
      <c r="M4904" s="29">
        <f ca="1">IF(I4904&gt;0,IF(DAY($C4904)=1,SUM(INDIRECT("I"&amp;(ROW(C4903)-DAY(C4903))):I4903),0),0)</f>
        <v>0</v>
      </c>
      <c r="N4904" s="29">
        <f ca="1">IF(C4904&lt;Calculator!$G$27,0,IF(C4904=Calculator!$G$27,Calculator!$G$39,IF(H4904-K4904&lt;=0,IF(D4904&gt;Calculator!$G$39,IF(H4904-K4904+E4904+L4904+M4904+Calculator!$G$39&gt;Calculator!$G$39,Calculator!$G$39-(H4904+E4904+L4904+M4904-K4904),Calculator!$G$39),D4904),0)))</f>
        <v>0</v>
      </c>
    </row>
    <row r="4905" spans="1:14" ht="15.75" thickBot="1">
      <c r="A4905" s="33" t="str">
        <f ca="1">IF(C4905=Calculator!$H$27,"F",IF(Daily!D4905+Daily!H4905=0,IF(D4904+H4904&gt;0,"L",""),""))</f>
        <v/>
      </c>
      <c r="B4905" s="34">
        <v>4904</v>
      </c>
      <c r="C4905" s="19">
        <f t="shared" ca="1" si="305"/>
        <v>50834</v>
      </c>
      <c r="D4905" s="29">
        <f t="shared" ca="1" si="307"/>
        <v>0</v>
      </c>
      <c r="E4905" s="29">
        <f ca="1">IF(C4905&lt;Calculator!$D$26,0,IF(DAY($C4905)=1,IF(D4905-Calculator!$G$24&gt;0,Calculator!$G$24,D4905),0))</f>
        <v>0</v>
      </c>
      <c r="F4905" s="29">
        <f ca="1">IF(E4905&gt;0,D4905*Calculator!$G$22/12,0)</f>
        <v>0</v>
      </c>
      <c r="G4905" s="29">
        <f ca="1">IF(E4905&gt;0,(IFERROR(-PMT(Calculator!$G$22/12,Calculator!$G$23*12,Calculator!$G$20),0))-F4905,0)</f>
        <v>0</v>
      </c>
      <c r="H4905" s="29">
        <f t="shared" ca="1" si="308"/>
        <v>0</v>
      </c>
      <c r="I4905" s="29">
        <f t="shared" ca="1" si="306"/>
        <v>0</v>
      </c>
      <c r="J4905" s="30">
        <f>Calculator!$G$40</f>
        <v>6.5000000000000002E-2</v>
      </c>
      <c r="K4905" s="29">
        <f ca="1">IF(C4905&gt;=Calculator!$G$27,IF(DAY($C4905)=1,Calculator!$G$34/2,IF(DAY($C4905)=15,Calculator!$G$34/2,0)),0)</f>
        <v>0</v>
      </c>
      <c r="L4905" s="29">
        <f ca="1">IF(DAY($C4905)=28,IF(H4905=0,0,Calculator!$G$35),0)</f>
        <v>0</v>
      </c>
      <c r="M4905" s="29">
        <f ca="1">IF(I4905&gt;0,IF(DAY($C4905)=1,SUM(INDIRECT("I"&amp;(ROW(C4904)-DAY(C4904))):I4904),0),0)</f>
        <v>0</v>
      </c>
      <c r="N4905" s="29">
        <f ca="1">IF(C4905&lt;Calculator!$G$27,0,IF(C4905=Calculator!$G$27,Calculator!$G$39,IF(H4905-K4905&lt;=0,IF(D4905&gt;Calculator!$G$39,IF(H4905-K4905+E4905+L4905+M4905+Calculator!$G$39&gt;Calculator!$G$39,Calculator!$G$39-(H4905+E4905+L4905+M4905-K4905),Calculator!$G$39),D4905),0)))</f>
        <v>0</v>
      </c>
    </row>
    <row r="4906" spans="1:14" ht="15.75" thickBot="1">
      <c r="A4906" s="33" t="str">
        <f ca="1">IF(C4906=Calculator!$H$27,"F",IF(Daily!D4906+Daily!H4906=0,IF(D4905+H4905&gt;0,"L",""),""))</f>
        <v/>
      </c>
      <c r="B4906" s="34">
        <v>4905</v>
      </c>
      <c r="C4906" s="19">
        <f t="shared" ca="1" si="305"/>
        <v>50835</v>
      </c>
      <c r="D4906" s="29">
        <f t="shared" ca="1" si="307"/>
        <v>0</v>
      </c>
      <c r="E4906" s="29">
        <f ca="1">IF(C4906&lt;Calculator!$D$26,0,IF(DAY($C4906)=1,IF(D4906-Calculator!$G$24&gt;0,Calculator!$G$24,D4906),0))</f>
        <v>0</v>
      </c>
      <c r="F4906" s="29">
        <f ca="1">IF(E4906&gt;0,D4906*Calculator!$G$22/12,0)</f>
        <v>0</v>
      </c>
      <c r="G4906" s="29">
        <f ca="1">IF(E4906&gt;0,(IFERROR(-PMT(Calculator!$G$22/12,Calculator!$G$23*12,Calculator!$G$20),0))-F4906,0)</f>
        <v>0</v>
      </c>
      <c r="H4906" s="29">
        <f t="shared" ca="1" si="308"/>
        <v>0</v>
      </c>
      <c r="I4906" s="29">
        <f t="shared" ca="1" si="306"/>
        <v>0</v>
      </c>
      <c r="J4906" s="30">
        <f>Calculator!$G$40</f>
        <v>6.5000000000000002E-2</v>
      </c>
      <c r="K4906" s="29">
        <f ca="1">IF(C4906&gt;=Calculator!$G$27,IF(DAY($C4906)=1,Calculator!$G$34/2,IF(DAY($C4906)=15,Calculator!$G$34/2,0)),0)</f>
        <v>0</v>
      </c>
      <c r="L4906" s="29">
        <f ca="1">IF(DAY($C4906)=28,IF(H4906=0,0,Calculator!$G$35),0)</f>
        <v>0</v>
      </c>
      <c r="M4906" s="29">
        <f ca="1">IF(I4906&gt;0,IF(DAY($C4906)=1,SUM(INDIRECT("I"&amp;(ROW(C4905)-DAY(C4905))):I4905),0),0)</f>
        <v>0</v>
      </c>
      <c r="N4906" s="29">
        <f ca="1">IF(C4906&lt;Calculator!$G$27,0,IF(C4906=Calculator!$G$27,Calculator!$G$39,IF(H4906-K4906&lt;=0,IF(D4906&gt;Calculator!$G$39,IF(H4906-K4906+E4906+L4906+M4906+Calculator!$G$39&gt;Calculator!$G$39,Calculator!$G$39-(H4906+E4906+L4906+M4906-K4906),Calculator!$G$39),D4906),0)))</f>
        <v>0</v>
      </c>
    </row>
    <row r="4907" spans="1:14" ht="15.75" thickBot="1">
      <c r="A4907" s="33" t="str">
        <f ca="1">IF(C4907=Calculator!$H$27,"F",IF(Daily!D4907+Daily!H4907=0,IF(D4906+H4906&gt;0,"L",""),""))</f>
        <v/>
      </c>
      <c r="B4907" s="34">
        <v>4906</v>
      </c>
      <c r="C4907" s="19">
        <f t="shared" ca="1" si="305"/>
        <v>50836</v>
      </c>
      <c r="D4907" s="29">
        <f t="shared" ca="1" si="307"/>
        <v>0</v>
      </c>
      <c r="E4907" s="29">
        <f ca="1">IF(C4907&lt;Calculator!$D$26,0,IF(DAY($C4907)=1,IF(D4907-Calculator!$G$24&gt;0,Calculator!$G$24,D4907),0))</f>
        <v>0</v>
      </c>
      <c r="F4907" s="29">
        <f ca="1">IF(E4907&gt;0,D4907*Calculator!$G$22/12,0)</f>
        <v>0</v>
      </c>
      <c r="G4907" s="29">
        <f ca="1">IF(E4907&gt;0,(IFERROR(-PMT(Calculator!$G$22/12,Calculator!$G$23*12,Calculator!$G$20),0))-F4907,0)</f>
        <v>0</v>
      </c>
      <c r="H4907" s="29">
        <f t="shared" ca="1" si="308"/>
        <v>0</v>
      </c>
      <c r="I4907" s="29">
        <f t="shared" ca="1" si="306"/>
        <v>0</v>
      </c>
      <c r="J4907" s="30">
        <f>Calculator!$G$40</f>
        <v>6.5000000000000002E-2</v>
      </c>
      <c r="K4907" s="29">
        <f ca="1">IF(C4907&gt;=Calculator!$G$27,IF(DAY($C4907)=1,Calculator!$G$34/2,IF(DAY($C4907)=15,Calculator!$G$34/2,0)),0)</f>
        <v>0</v>
      </c>
      <c r="L4907" s="29">
        <f ca="1">IF(DAY($C4907)=28,IF(H4907=0,0,Calculator!$G$35),0)</f>
        <v>0</v>
      </c>
      <c r="M4907" s="29">
        <f ca="1">IF(I4907&gt;0,IF(DAY($C4907)=1,SUM(INDIRECT("I"&amp;(ROW(C4906)-DAY(C4906))):I4906),0),0)</f>
        <v>0</v>
      </c>
      <c r="N4907" s="29">
        <f ca="1">IF(C4907&lt;Calculator!$G$27,0,IF(C4907=Calculator!$G$27,Calculator!$G$39,IF(H4907-K4907&lt;=0,IF(D4907&gt;Calculator!$G$39,IF(H4907-K4907+E4907+L4907+M4907+Calculator!$G$39&gt;Calculator!$G$39,Calculator!$G$39-(H4907+E4907+L4907+M4907-K4907),Calculator!$G$39),D4907),0)))</f>
        <v>0</v>
      </c>
    </row>
    <row r="4908" spans="1:14" ht="15.75" thickBot="1">
      <c r="A4908" s="33" t="str">
        <f ca="1">IF(C4908=Calculator!$H$27,"F",IF(Daily!D4908+Daily!H4908=0,IF(D4907+H4907&gt;0,"L",""),""))</f>
        <v/>
      </c>
      <c r="B4908" s="34">
        <v>4907</v>
      </c>
      <c r="C4908" s="19">
        <f t="shared" ca="1" si="305"/>
        <v>50837</v>
      </c>
      <c r="D4908" s="29">
        <f t="shared" ca="1" si="307"/>
        <v>0</v>
      </c>
      <c r="E4908" s="29">
        <f ca="1">IF(C4908&lt;Calculator!$D$26,0,IF(DAY($C4908)=1,IF(D4908-Calculator!$G$24&gt;0,Calculator!$G$24,D4908),0))</f>
        <v>0</v>
      </c>
      <c r="F4908" s="29">
        <f ca="1">IF(E4908&gt;0,D4908*Calculator!$G$22/12,0)</f>
        <v>0</v>
      </c>
      <c r="G4908" s="29">
        <f ca="1">IF(E4908&gt;0,(IFERROR(-PMT(Calculator!$G$22/12,Calculator!$G$23*12,Calculator!$G$20),0))-F4908,0)</f>
        <v>0</v>
      </c>
      <c r="H4908" s="29">
        <f t="shared" ca="1" si="308"/>
        <v>0</v>
      </c>
      <c r="I4908" s="29">
        <f t="shared" ca="1" si="306"/>
        <v>0</v>
      </c>
      <c r="J4908" s="30">
        <f>Calculator!$G$40</f>
        <v>6.5000000000000002E-2</v>
      </c>
      <c r="K4908" s="29">
        <f ca="1">IF(C4908&gt;=Calculator!$G$27,IF(DAY($C4908)=1,Calculator!$G$34/2,IF(DAY($C4908)=15,Calculator!$G$34/2,0)),0)</f>
        <v>0</v>
      </c>
      <c r="L4908" s="29">
        <f ca="1">IF(DAY($C4908)=28,IF(H4908=0,0,Calculator!$G$35),0)</f>
        <v>0</v>
      </c>
      <c r="M4908" s="29">
        <f ca="1">IF(I4908&gt;0,IF(DAY($C4908)=1,SUM(INDIRECT("I"&amp;(ROW(C4907)-DAY(C4907))):I4907),0),0)</f>
        <v>0</v>
      </c>
      <c r="N4908" s="29">
        <f ca="1">IF(C4908&lt;Calculator!$G$27,0,IF(C4908=Calculator!$G$27,Calculator!$G$39,IF(H4908-K4908&lt;=0,IF(D4908&gt;Calculator!$G$39,IF(H4908-K4908+E4908+L4908+M4908+Calculator!$G$39&gt;Calculator!$G$39,Calculator!$G$39-(H4908+E4908+L4908+M4908-K4908),Calculator!$G$39),D4908),0)))</f>
        <v>0</v>
      </c>
    </row>
    <row r="4909" spans="1:14" ht="15.75" thickBot="1">
      <c r="A4909" s="33" t="str">
        <f ca="1">IF(C4909=Calculator!$H$27,"F",IF(Daily!D4909+Daily!H4909=0,IF(D4908+H4908&gt;0,"L",""),""))</f>
        <v/>
      </c>
      <c r="B4909" s="34">
        <v>4908</v>
      </c>
      <c r="C4909" s="19">
        <f t="shared" ca="1" si="305"/>
        <v>50838</v>
      </c>
      <c r="D4909" s="29">
        <f t="shared" ca="1" si="307"/>
        <v>0</v>
      </c>
      <c r="E4909" s="29">
        <f ca="1">IF(C4909&lt;Calculator!$D$26,0,IF(DAY($C4909)=1,IF(D4909-Calculator!$G$24&gt;0,Calculator!$G$24,D4909),0))</f>
        <v>0</v>
      </c>
      <c r="F4909" s="29">
        <f ca="1">IF(E4909&gt;0,D4909*Calculator!$G$22/12,0)</f>
        <v>0</v>
      </c>
      <c r="G4909" s="29">
        <f ca="1">IF(E4909&gt;0,(IFERROR(-PMT(Calculator!$G$22/12,Calculator!$G$23*12,Calculator!$G$20),0))-F4909,0)</f>
        <v>0</v>
      </c>
      <c r="H4909" s="29">
        <f t="shared" ca="1" si="308"/>
        <v>0</v>
      </c>
      <c r="I4909" s="29">
        <f t="shared" ca="1" si="306"/>
        <v>0</v>
      </c>
      <c r="J4909" s="30">
        <f>Calculator!$G$40</f>
        <v>6.5000000000000002E-2</v>
      </c>
      <c r="K4909" s="29">
        <f ca="1">IF(C4909&gt;=Calculator!$G$27,IF(DAY($C4909)=1,Calculator!$G$34/2,IF(DAY($C4909)=15,Calculator!$G$34/2,0)),0)</f>
        <v>0</v>
      </c>
      <c r="L4909" s="29">
        <f ca="1">IF(DAY($C4909)=28,IF(H4909=0,0,Calculator!$G$35),0)</f>
        <v>0</v>
      </c>
      <c r="M4909" s="29">
        <f ca="1">IF(I4909&gt;0,IF(DAY($C4909)=1,SUM(INDIRECT("I"&amp;(ROW(C4908)-DAY(C4908))):I4908),0),0)</f>
        <v>0</v>
      </c>
      <c r="N4909" s="29">
        <f ca="1">IF(C4909&lt;Calculator!$G$27,0,IF(C4909=Calculator!$G$27,Calculator!$G$39,IF(H4909-K4909&lt;=0,IF(D4909&gt;Calculator!$G$39,IF(H4909-K4909+E4909+L4909+M4909+Calculator!$G$39&gt;Calculator!$G$39,Calculator!$G$39-(H4909+E4909+L4909+M4909-K4909),Calculator!$G$39),D4909),0)))</f>
        <v>0</v>
      </c>
    </row>
    <row r="4910" spans="1:14" ht="15.75" thickBot="1">
      <c r="A4910" s="33" t="str">
        <f ca="1">IF(C4910=Calculator!$H$27,"F",IF(Daily!D4910+Daily!H4910=0,IF(D4909+H4909&gt;0,"L",""),""))</f>
        <v/>
      </c>
      <c r="B4910" s="34">
        <v>4909</v>
      </c>
      <c r="C4910" s="19">
        <f t="shared" ca="1" si="305"/>
        <v>50839</v>
      </c>
      <c r="D4910" s="29">
        <f t="shared" ca="1" si="307"/>
        <v>0</v>
      </c>
      <c r="E4910" s="29">
        <f ca="1">IF(C4910&lt;Calculator!$D$26,0,IF(DAY($C4910)=1,IF(D4910-Calculator!$G$24&gt;0,Calculator!$G$24,D4910),0))</f>
        <v>0</v>
      </c>
      <c r="F4910" s="29">
        <f ca="1">IF(E4910&gt;0,D4910*Calculator!$G$22/12,0)</f>
        <v>0</v>
      </c>
      <c r="G4910" s="29">
        <f ca="1">IF(E4910&gt;0,(IFERROR(-PMT(Calculator!$G$22/12,Calculator!$G$23*12,Calculator!$G$20),0))-F4910,0)</f>
        <v>0</v>
      </c>
      <c r="H4910" s="29">
        <f t="shared" ca="1" si="308"/>
        <v>0</v>
      </c>
      <c r="I4910" s="29">
        <f t="shared" ca="1" si="306"/>
        <v>0</v>
      </c>
      <c r="J4910" s="30">
        <f>Calculator!$G$40</f>
        <v>6.5000000000000002E-2</v>
      </c>
      <c r="K4910" s="29">
        <f ca="1">IF(C4910&gt;=Calculator!$G$27,IF(DAY($C4910)=1,Calculator!$G$34/2,IF(DAY($C4910)=15,Calculator!$G$34/2,0)),0)</f>
        <v>0</v>
      </c>
      <c r="L4910" s="29">
        <f ca="1">IF(DAY($C4910)=28,IF(H4910=0,0,Calculator!$G$35),0)</f>
        <v>0</v>
      </c>
      <c r="M4910" s="29">
        <f ca="1">IF(I4910&gt;0,IF(DAY($C4910)=1,SUM(INDIRECT("I"&amp;(ROW(C4909)-DAY(C4909))):I4909),0),0)</f>
        <v>0</v>
      </c>
      <c r="N4910" s="29">
        <f ca="1">IF(C4910&lt;Calculator!$G$27,0,IF(C4910=Calculator!$G$27,Calculator!$G$39,IF(H4910-K4910&lt;=0,IF(D4910&gt;Calculator!$G$39,IF(H4910-K4910+E4910+L4910+M4910+Calculator!$G$39&gt;Calculator!$G$39,Calculator!$G$39-(H4910+E4910+L4910+M4910-K4910),Calculator!$G$39),D4910),0)))</f>
        <v>0</v>
      </c>
    </row>
    <row r="4911" spans="1:14" ht="15.75" thickBot="1">
      <c r="A4911" s="33" t="str">
        <f ca="1">IF(C4911=Calculator!$H$27,"F",IF(Daily!D4911+Daily!H4911=0,IF(D4910+H4910&gt;0,"L",""),""))</f>
        <v/>
      </c>
      <c r="B4911" s="34">
        <v>4910</v>
      </c>
      <c r="C4911" s="19">
        <f t="shared" ca="1" si="305"/>
        <v>50840</v>
      </c>
      <c r="D4911" s="29">
        <f t="shared" ca="1" si="307"/>
        <v>0</v>
      </c>
      <c r="E4911" s="29">
        <f ca="1">IF(C4911&lt;Calculator!$D$26,0,IF(DAY($C4911)=1,IF(D4911-Calculator!$G$24&gt;0,Calculator!$G$24,D4911),0))</f>
        <v>0</v>
      </c>
      <c r="F4911" s="29">
        <f ca="1">IF(E4911&gt;0,D4911*Calculator!$G$22/12,0)</f>
        <v>0</v>
      </c>
      <c r="G4911" s="29">
        <f ca="1">IF(E4911&gt;0,(IFERROR(-PMT(Calculator!$G$22/12,Calculator!$G$23*12,Calculator!$G$20),0))-F4911,0)</f>
        <v>0</v>
      </c>
      <c r="H4911" s="29">
        <f t="shared" ca="1" si="308"/>
        <v>0</v>
      </c>
      <c r="I4911" s="29">
        <f t="shared" ca="1" si="306"/>
        <v>0</v>
      </c>
      <c r="J4911" s="30">
        <f>Calculator!$G$40</f>
        <v>6.5000000000000002E-2</v>
      </c>
      <c r="K4911" s="29">
        <f ca="1">IF(C4911&gt;=Calculator!$G$27,IF(DAY($C4911)=1,Calculator!$G$34/2,IF(DAY($C4911)=15,Calculator!$G$34/2,0)),0)</f>
        <v>0</v>
      </c>
      <c r="L4911" s="29">
        <f ca="1">IF(DAY($C4911)=28,IF(H4911=0,0,Calculator!$G$35),0)</f>
        <v>0</v>
      </c>
      <c r="M4911" s="29">
        <f ca="1">IF(I4911&gt;0,IF(DAY($C4911)=1,SUM(INDIRECT("I"&amp;(ROW(C4910)-DAY(C4910))):I4910),0),0)</f>
        <v>0</v>
      </c>
      <c r="N4911" s="29">
        <f ca="1">IF(C4911&lt;Calculator!$G$27,0,IF(C4911=Calculator!$G$27,Calculator!$G$39,IF(H4911-K4911&lt;=0,IF(D4911&gt;Calculator!$G$39,IF(H4911-K4911+E4911+L4911+M4911+Calculator!$G$39&gt;Calculator!$G$39,Calculator!$G$39-(H4911+E4911+L4911+M4911-K4911),Calculator!$G$39),D4911),0)))</f>
        <v>0</v>
      </c>
    </row>
    <row r="4912" spans="1:14" ht="15.75" thickBot="1">
      <c r="A4912" s="33" t="str">
        <f ca="1">IF(C4912=Calculator!$H$27,"F",IF(Daily!D4912+Daily!H4912=0,IF(D4911+H4911&gt;0,"L",""),""))</f>
        <v/>
      </c>
      <c r="B4912" s="34">
        <v>4911</v>
      </c>
      <c r="C4912" s="19">
        <f t="shared" ca="1" si="305"/>
        <v>50841</v>
      </c>
      <c r="D4912" s="29">
        <f t="shared" ca="1" si="307"/>
        <v>0</v>
      </c>
      <c r="E4912" s="29">
        <f ca="1">IF(C4912&lt;Calculator!$D$26,0,IF(DAY($C4912)=1,IF(D4912-Calculator!$G$24&gt;0,Calculator!$G$24,D4912),0))</f>
        <v>0</v>
      </c>
      <c r="F4912" s="29">
        <f ca="1">IF(E4912&gt;0,D4912*Calculator!$G$22/12,0)</f>
        <v>0</v>
      </c>
      <c r="G4912" s="29">
        <f ca="1">IF(E4912&gt;0,(IFERROR(-PMT(Calculator!$G$22/12,Calculator!$G$23*12,Calculator!$G$20),0))-F4912,0)</f>
        <v>0</v>
      </c>
      <c r="H4912" s="29">
        <f t="shared" ca="1" si="308"/>
        <v>0</v>
      </c>
      <c r="I4912" s="29">
        <f t="shared" ca="1" si="306"/>
        <v>0</v>
      </c>
      <c r="J4912" s="30">
        <f>Calculator!$G$40</f>
        <v>6.5000000000000002E-2</v>
      </c>
      <c r="K4912" s="29">
        <f ca="1">IF(C4912&gt;=Calculator!$G$27,IF(DAY($C4912)=1,Calculator!$G$34/2,IF(DAY($C4912)=15,Calculator!$G$34/2,0)),0)</f>
        <v>0</v>
      </c>
      <c r="L4912" s="29">
        <f ca="1">IF(DAY($C4912)=28,IF(H4912=0,0,Calculator!$G$35),0)</f>
        <v>0</v>
      </c>
      <c r="M4912" s="29">
        <f ca="1">IF(I4912&gt;0,IF(DAY($C4912)=1,SUM(INDIRECT("I"&amp;(ROW(C4911)-DAY(C4911))):I4911),0),0)</f>
        <v>0</v>
      </c>
      <c r="N4912" s="29">
        <f ca="1">IF(C4912&lt;Calculator!$G$27,0,IF(C4912=Calculator!$G$27,Calculator!$G$39,IF(H4912-K4912&lt;=0,IF(D4912&gt;Calculator!$G$39,IF(H4912-K4912+E4912+L4912+M4912+Calculator!$G$39&gt;Calculator!$G$39,Calculator!$G$39-(H4912+E4912+L4912+M4912-K4912),Calculator!$G$39),D4912),0)))</f>
        <v>0</v>
      </c>
    </row>
    <row r="4913" spans="1:14" ht="15.75" thickBot="1">
      <c r="A4913" s="33" t="str">
        <f ca="1">IF(C4913=Calculator!$H$27,"F",IF(Daily!D4913+Daily!H4913=0,IF(D4912+H4912&gt;0,"L",""),""))</f>
        <v/>
      </c>
      <c r="B4913" s="34">
        <v>4912</v>
      </c>
      <c r="C4913" s="19">
        <f t="shared" ca="1" si="305"/>
        <v>50842</v>
      </c>
      <c r="D4913" s="29">
        <f t="shared" ca="1" si="307"/>
        <v>0</v>
      </c>
      <c r="E4913" s="29">
        <f ca="1">IF(C4913&lt;Calculator!$D$26,0,IF(DAY($C4913)=1,IF(D4913-Calculator!$G$24&gt;0,Calculator!$G$24,D4913),0))</f>
        <v>0</v>
      </c>
      <c r="F4913" s="29">
        <f ca="1">IF(E4913&gt;0,D4913*Calculator!$G$22/12,0)</f>
        <v>0</v>
      </c>
      <c r="G4913" s="29">
        <f ca="1">IF(E4913&gt;0,(IFERROR(-PMT(Calculator!$G$22/12,Calculator!$G$23*12,Calculator!$G$20),0))-F4913,0)</f>
        <v>0</v>
      </c>
      <c r="H4913" s="29">
        <f t="shared" ca="1" si="308"/>
        <v>0</v>
      </c>
      <c r="I4913" s="29">
        <f t="shared" ca="1" si="306"/>
        <v>0</v>
      </c>
      <c r="J4913" s="30">
        <f>Calculator!$G$40</f>
        <v>6.5000000000000002E-2</v>
      </c>
      <c r="K4913" s="29">
        <f ca="1">IF(C4913&gt;=Calculator!$G$27,IF(DAY($C4913)=1,Calculator!$G$34/2,IF(DAY($C4913)=15,Calculator!$G$34/2,0)),0)</f>
        <v>0</v>
      </c>
      <c r="L4913" s="29">
        <f ca="1">IF(DAY($C4913)=28,IF(H4913=0,0,Calculator!$G$35),0)</f>
        <v>0</v>
      </c>
      <c r="M4913" s="29">
        <f ca="1">IF(I4913&gt;0,IF(DAY($C4913)=1,SUM(INDIRECT("I"&amp;(ROW(C4912)-DAY(C4912))):I4912),0),0)</f>
        <v>0</v>
      </c>
      <c r="N4913" s="29">
        <f ca="1">IF(C4913&lt;Calculator!$G$27,0,IF(C4913=Calculator!$G$27,Calculator!$G$39,IF(H4913-K4913&lt;=0,IF(D4913&gt;Calculator!$G$39,IF(H4913-K4913+E4913+L4913+M4913+Calculator!$G$39&gt;Calculator!$G$39,Calculator!$G$39-(H4913+E4913+L4913+M4913-K4913),Calculator!$G$39),D4913),0)))</f>
        <v>0</v>
      </c>
    </row>
    <row r="4914" spans="1:14" ht="15.75" thickBot="1">
      <c r="A4914" s="33" t="str">
        <f ca="1">IF(C4914=Calculator!$H$27,"F",IF(Daily!D4914+Daily!H4914=0,IF(D4913+H4913&gt;0,"L",""),""))</f>
        <v/>
      </c>
      <c r="B4914" s="34">
        <v>4913</v>
      </c>
      <c r="C4914" s="19">
        <f t="shared" ca="1" si="305"/>
        <v>50843</v>
      </c>
      <c r="D4914" s="29">
        <f t="shared" ca="1" si="307"/>
        <v>0</v>
      </c>
      <c r="E4914" s="29">
        <f ca="1">IF(C4914&lt;Calculator!$D$26,0,IF(DAY($C4914)=1,IF(D4914-Calculator!$G$24&gt;0,Calculator!$G$24,D4914),0))</f>
        <v>0</v>
      </c>
      <c r="F4914" s="29">
        <f ca="1">IF(E4914&gt;0,D4914*Calculator!$G$22/12,0)</f>
        <v>0</v>
      </c>
      <c r="G4914" s="29">
        <f ca="1">IF(E4914&gt;0,(IFERROR(-PMT(Calculator!$G$22/12,Calculator!$G$23*12,Calculator!$G$20),0))-F4914,0)</f>
        <v>0</v>
      </c>
      <c r="H4914" s="29">
        <f t="shared" ca="1" si="308"/>
        <v>0</v>
      </c>
      <c r="I4914" s="29">
        <f t="shared" ca="1" si="306"/>
        <v>0</v>
      </c>
      <c r="J4914" s="30">
        <f>Calculator!$G$40</f>
        <v>6.5000000000000002E-2</v>
      </c>
      <c r="K4914" s="29">
        <f ca="1">IF(C4914&gt;=Calculator!$G$27,IF(DAY($C4914)=1,Calculator!$G$34/2,IF(DAY($C4914)=15,Calculator!$G$34/2,0)),0)</f>
        <v>0</v>
      </c>
      <c r="L4914" s="29">
        <f ca="1">IF(DAY($C4914)=28,IF(H4914=0,0,Calculator!$G$35),0)</f>
        <v>0</v>
      </c>
      <c r="M4914" s="29">
        <f ca="1">IF(I4914&gt;0,IF(DAY($C4914)=1,SUM(INDIRECT("I"&amp;(ROW(C4913)-DAY(C4913))):I4913),0),0)</f>
        <v>0</v>
      </c>
      <c r="N4914" s="29">
        <f ca="1">IF(C4914&lt;Calculator!$G$27,0,IF(C4914=Calculator!$G$27,Calculator!$G$39,IF(H4914-K4914&lt;=0,IF(D4914&gt;Calculator!$G$39,IF(H4914-K4914+E4914+L4914+M4914+Calculator!$G$39&gt;Calculator!$G$39,Calculator!$G$39-(H4914+E4914+L4914+M4914-K4914),Calculator!$G$39),D4914),0)))</f>
        <v>0</v>
      </c>
    </row>
    <row r="4915" spans="1:14" ht="15.75" thickBot="1">
      <c r="A4915" s="33" t="str">
        <f ca="1">IF(C4915=Calculator!$H$27,"F",IF(Daily!D4915+Daily!H4915=0,IF(D4914+H4914&gt;0,"L",""),""))</f>
        <v/>
      </c>
      <c r="B4915" s="34">
        <v>4914</v>
      </c>
      <c r="C4915" s="19">
        <f t="shared" ca="1" si="305"/>
        <v>50844</v>
      </c>
      <c r="D4915" s="29">
        <f t="shared" ca="1" si="307"/>
        <v>0</v>
      </c>
      <c r="E4915" s="29">
        <f ca="1">IF(C4915&lt;Calculator!$D$26,0,IF(DAY($C4915)=1,IF(D4915-Calculator!$G$24&gt;0,Calculator!$G$24,D4915),0))</f>
        <v>0</v>
      </c>
      <c r="F4915" s="29">
        <f ca="1">IF(E4915&gt;0,D4915*Calculator!$G$22/12,0)</f>
        <v>0</v>
      </c>
      <c r="G4915" s="29">
        <f ca="1">IF(E4915&gt;0,(IFERROR(-PMT(Calculator!$G$22/12,Calculator!$G$23*12,Calculator!$G$20),0))-F4915,0)</f>
        <v>0</v>
      </c>
      <c r="H4915" s="29">
        <f t="shared" ca="1" si="308"/>
        <v>0</v>
      </c>
      <c r="I4915" s="29">
        <f t="shared" ca="1" si="306"/>
        <v>0</v>
      </c>
      <c r="J4915" s="30">
        <f>Calculator!$G$40</f>
        <v>6.5000000000000002E-2</v>
      </c>
      <c r="K4915" s="29">
        <f ca="1">IF(C4915&gt;=Calculator!$G$27,IF(DAY($C4915)=1,Calculator!$G$34/2,IF(DAY($C4915)=15,Calculator!$G$34/2,0)),0)</f>
        <v>4500</v>
      </c>
      <c r="L4915" s="29">
        <f ca="1">IF(DAY($C4915)=28,IF(H4915=0,0,Calculator!$G$35),0)</f>
        <v>0</v>
      </c>
      <c r="M4915" s="29">
        <f ca="1">IF(I4915&gt;0,IF(DAY($C4915)=1,SUM(INDIRECT("I"&amp;(ROW(C4914)-DAY(C4914))):I4914),0),0)</f>
        <v>0</v>
      </c>
      <c r="N4915" s="29">
        <f ca="1">IF(C4915&lt;Calculator!$G$27,0,IF(C4915=Calculator!$G$27,Calculator!$G$39,IF(H4915-K4915&lt;=0,IF(D4915&gt;Calculator!$G$39,IF(H4915-K4915+E4915+L4915+M4915+Calculator!$G$39&gt;Calculator!$G$39,Calculator!$G$39-(H4915+E4915+L4915+M4915-K4915),Calculator!$G$39),D4915),0)))</f>
        <v>0</v>
      </c>
    </row>
    <row r="4916" spans="1:14" ht="15.75" thickBot="1">
      <c r="A4916" s="33" t="str">
        <f ca="1">IF(C4916=Calculator!$H$27,"F",IF(Daily!D4916+Daily!H4916=0,IF(D4915+H4915&gt;0,"L",""),""))</f>
        <v/>
      </c>
      <c r="B4916" s="34">
        <v>4915</v>
      </c>
      <c r="C4916" s="19">
        <f t="shared" ca="1" si="305"/>
        <v>50845</v>
      </c>
      <c r="D4916" s="29">
        <f t="shared" ca="1" si="307"/>
        <v>0</v>
      </c>
      <c r="E4916" s="29">
        <f ca="1">IF(C4916&lt;Calculator!$D$26,0,IF(DAY($C4916)=1,IF(D4916-Calculator!$G$24&gt;0,Calculator!$G$24,D4916),0))</f>
        <v>0</v>
      </c>
      <c r="F4916" s="29">
        <f ca="1">IF(E4916&gt;0,D4916*Calculator!$G$22/12,0)</f>
        <v>0</v>
      </c>
      <c r="G4916" s="29">
        <f ca="1">IF(E4916&gt;0,(IFERROR(-PMT(Calculator!$G$22/12,Calculator!$G$23*12,Calculator!$G$20),0))-F4916,0)</f>
        <v>0</v>
      </c>
      <c r="H4916" s="29">
        <f t="shared" ca="1" si="308"/>
        <v>0</v>
      </c>
      <c r="I4916" s="29">
        <f t="shared" ca="1" si="306"/>
        <v>0</v>
      </c>
      <c r="J4916" s="30">
        <f>Calculator!$G$40</f>
        <v>6.5000000000000002E-2</v>
      </c>
      <c r="K4916" s="29">
        <f ca="1">IF(C4916&gt;=Calculator!$G$27,IF(DAY($C4916)=1,Calculator!$G$34/2,IF(DAY($C4916)=15,Calculator!$G$34/2,0)),0)</f>
        <v>0</v>
      </c>
      <c r="L4916" s="29">
        <f ca="1">IF(DAY($C4916)=28,IF(H4916=0,0,Calculator!$G$35),0)</f>
        <v>0</v>
      </c>
      <c r="M4916" s="29">
        <f ca="1">IF(I4916&gt;0,IF(DAY($C4916)=1,SUM(INDIRECT("I"&amp;(ROW(C4915)-DAY(C4915))):I4915),0),0)</f>
        <v>0</v>
      </c>
      <c r="N4916" s="29">
        <f ca="1">IF(C4916&lt;Calculator!$G$27,0,IF(C4916=Calculator!$G$27,Calculator!$G$39,IF(H4916-K4916&lt;=0,IF(D4916&gt;Calculator!$G$39,IF(H4916-K4916+E4916+L4916+M4916+Calculator!$G$39&gt;Calculator!$G$39,Calculator!$G$39-(H4916+E4916+L4916+M4916-K4916),Calculator!$G$39),D4916),0)))</f>
        <v>0</v>
      </c>
    </row>
    <row r="4917" spans="1:14" ht="15.75" thickBot="1">
      <c r="A4917" s="33" t="str">
        <f ca="1">IF(C4917=Calculator!$H$27,"F",IF(Daily!D4917+Daily!H4917=0,IF(D4916+H4916&gt;0,"L",""),""))</f>
        <v/>
      </c>
      <c r="B4917" s="34">
        <v>4916</v>
      </c>
      <c r="C4917" s="19">
        <f t="shared" ca="1" si="305"/>
        <v>50846</v>
      </c>
      <c r="D4917" s="29">
        <f t="shared" ca="1" si="307"/>
        <v>0</v>
      </c>
      <c r="E4917" s="29">
        <f ca="1">IF(C4917&lt;Calculator!$D$26,0,IF(DAY($C4917)=1,IF(D4917-Calculator!$G$24&gt;0,Calculator!$G$24,D4917),0))</f>
        <v>0</v>
      </c>
      <c r="F4917" s="29">
        <f ca="1">IF(E4917&gt;0,D4917*Calculator!$G$22/12,0)</f>
        <v>0</v>
      </c>
      <c r="G4917" s="29">
        <f ca="1">IF(E4917&gt;0,(IFERROR(-PMT(Calculator!$G$22/12,Calculator!$G$23*12,Calculator!$G$20),0))-F4917,0)</f>
        <v>0</v>
      </c>
      <c r="H4917" s="29">
        <f t="shared" ca="1" si="308"/>
        <v>0</v>
      </c>
      <c r="I4917" s="29">
        <f t="shared" ca="1" si="306"/>
        <v>0</v>
      </c>
      <c r="J4917" s="30">
        <f>Calculator!$G$40</f>
        <v>6.5000000000000002E-2</v>
      </c>
      <c r="K4917" s="29">
        <f ca="1">IF(C4917&gt;=Calculator!$G$27,IF(DAY($C4917)=1,Calculator!$G$34/2,IF(DAY($C4917)=15,Calculator!$G$34/2,0)),0)</f>
        <v>0</v>
      </c>
      <c r="L4917" s="29">
        <f ca="1">IF(DAY($C4917)=28,IF(H4917=0,0,Calculator!$G$35),0)</f>
        <v>0</v>
      </c>
      <c r="M4917" s="29">
        <f ca="1">IF(I4917&gt;0,IF(DAY($C4917)=1,SUM(INDIRECT("I"&amp;(ROW(C4916)-DAY(C4916))):I4916),0),0)</f>
        <v>0</v>
      </c>
      <c r="N4917" s="29">
        <f ca="1">IF(C4917&lt;Calculator!$G$27,0,IF(C4917=Calculator!$G$27,Calculator!$G$39,IF(H4917-K4917&lt;=0,IF(D4917&gt;Calculator!$G$39,IF(H4917-K4917+E4917+L4917+M4917+Calculator!$G$39&gt;Calculator!$G$39,Calculator!$G$39-(H4917+E4917+L4917+M4917-K4917),Calculator!$G$39),D4917),0)))</f>
        <v>0</v>
      </c>
    </row>
    <row r="4918" spans="1:14" ht="15.75" thickBot="1">
      <c r="A4918" s="33" t="str">
        <f ca="1">IF(C4918=Calculator!$H$27,"F",IF(Daily!D4918+Daily!H4918=0,IF(D4917+H4917&gt;0,"L",""),""))</f>
        <v/>
      </c>
      <c r="B4918" s="34">
        <v>4917</v>
      </c>
      <c r="C4918" s="19">
        <f t="shared" ca="1" si="305"/>
        <v>50847</v>
      </c>
      <c r="D4918" s="29">
        <f t="shared" ca="1" si="307"/>
        <v>0</v>
      </c>
      <c r="E4918" s="29">
        <f ca="1">IF(C4918&lt;Calculator!$D$26,0,IF(DAY($C4918)=1,IF(D4918-Calculator!$G$24&gt;0,Calculator!$G$24,D4918),0))</f>
        <v>0</v>
      </c>
      <c r="F4918" s="29">
        <f ca="1">IF(E4918&gt;0,D4918*Calculator!$G$22/12,0)</f>
        <v>0</v>
      </c>
      <c r="G4918" s="29">
        <f ca="1">IF(E4918&gt;0,(IFERROR(-PMT(Calculator!$G$22/12,Calculator!$G$23*12,Calculator!$G$20),0))-F4918,0)</f>
        <v>0</v>
      </c>
      <c r="H4918" s="29">
        <f t="shared" ca="1" si="308"/>
        <v>0</v>
      </c>
      <c r="I4918" s="29">
        <f t="shared" ca="1" si="306"/>
        <v>0</v>
      </c>
      <c r="J4918" s="30">
        <f>Calculator!$G$40</f>
        <v>6.5000000000000002E-2</v>
      </c>
      <c r="K4918" s="29">
        <f ca="1">IF(C4918&gt;=Calculator!$G$27,IF(DAY($C4918)=1,Calculator!$G$34/2,IF(DAY($C4918)=15,Calculator!$G$34/2,0)),0)</f>
        <v>0</v>
      </c>
      <c r="L4918" s="29">
        <f ca="1">IF(DAY($C4918)=28,IF(H4918=0,0,Calculator!$G$35),0)</f>
        <v>0</v>
      </c>
      <c r="M4918" s="29">
        <f ca="1">IF(I4918&gt;0,IF(DAY($C4918)=1,SUM(INDIRECT("I"&amp;(ROW(C4917)-DAY(C4917))):I4917),0),0)</f>
        <v>0</v>
      </c>
      <c r="N4918" s="29">
        <f ca="1">IF(C4918&lt;Calculator!$G$27,0,IF(C4918=Calculator!$G$27,Calculator!$G$39,IF(H4918-K4918&lt;=0,IF(D4918&gt;Calculator!$G$39,IF(H4918-K4918+E4918+L4918+M4918+Calculator!$G$39&gt;Calculator!$G$39,Calculator!$G$39-(H4918+E4918+L4918+M4918-K4918),Calculator!$G$39),D4918),0)))</f>
        <v>0</v>
      </c>
    </row>
    <row r="4919" spans="1:14" ht="15.75" thickBot="1">
      <c r="A4919" s="33" t="str">
        <f ca="1">IF(C4919=Calculator!$H$27,"F",IF(Daily!D4919+Daily!H4919=0,IF(D4918+H4918&gt;0,"L",""),""))</f>
        <v/>
      </c>
      <c r="B4919" s="34">
        <v>4918</v>
      </c>
      <c r="C4919" s="19">
        <f t="shared" ca="1" si="305"/>
        <v>50848</v>
      </c>
      <c r="D4919" s="29">
        <f t="shared" ca="1" si="307"/>
        <v>0</v>
      </c>
      <c r="E4919" s="29">
        <f ca="1">IF(C4919&lt;Calculator!$D$26,0,IF(DAY($C4919)=1,IF(D4919-Calculator!$G$24&gt;0,Calculator!$G$24,D4919),0))</f>
        <v>0</v>
      </c>
      <c r="F4919" s="29">
        <f ca="1">IF(E4919&gt;0,D4919*Calculator!$G$22/12,0)</f>
        <v>0</v>
      </c>
      <c r="G4919" s="29">
        <f ca="1">IF(E4919&gt;0,(IFERROR(-PMT(Calculator!$G$22/12,Calculator!$G$23*12,Calculator!$G$20),0))-F4919,0)</f>
        <v>0</v>
      </c>
      <c r="H4919" s="29">
        <f t="shared" ca="1" si="308"/>
        <v>0</v>
      </c>
      <c r="I4919" s="29">
        <f t="shared" ca="1" si="306"/>
        <v>0</v>
      </c>
      <c r="J4919" s="30">
        <f>Calculator!$G$40</f>
        <v>6.5000000000000002E-2</v>
      </c>
      <c r="K4919" s="29">
        <f ca="1">IF(C4919&gt;=Calculator!$G$27,IF(DAY($C4919)=1,Calculator!$G$34/2,IF(DAY($C4919)=15,Calculator!$G$34/2,0)),0)</f>
        <v>0</v>
      </c>
      <c r="L4919" s="29">
        <f ca="1">IF(DAY($C4919)=28,IF(H4919=0,0,Calculator!$G$35),0)</f>
        <v>0</v>
      </c>
      <c r="M4919" s="29">
        <f ca="1">IF(I4919&gt;0,IF(DAY($C4919)=1,SUM(INDIRECT("I"&amp;(ROW(C4918)-DAY(C4918))):I4918),0),0)</f>
        <v>0</v>
      </c>
      <c r="N4919" s="29">
        <f ca="1">IF(C4919&lt;Calculator!$G$27,0,IF(C4919=Calculator!$G$27,Calculator!$G$39,IF(H4919-K4919&lt;=0,IF(D4919&gt;Calculator!$G$39,IF(H4919-K4919+E4919+L4919+M4919+Calculator!$G$39&gt;Calculator!$G$39,Calculator!$G$39-(H4919+E4919+L4919+M4919-K4919),Calculator!$G$39),D4919),0)))</f>
        <v>0</v>
      </c>
    </row>
    <row r="4920" spans="1:14" ht="15.75" thickBot="1">
      <c r="A4920" s="33" t="str">
        <f ca="1">IF(C4920=Calculator!$H$27,"F",IF(Daily!D4920+Daily!H4920=0,IF(D4919+H4919&gt;0,"L",""),""))</f>
        <v/>
      </c>
      <c r="B4920" s="34">
        <v>4919</v>
      </c>
      <c r="C4920" s="19">
        <f t="shared" ca="1" si="305"/>
        <v>50849</v>
      </c>
      <c r="D4920" s="29">
        <f t="shared" ca="1" si="307"/>
        <v>0</v>
      </c>
      <c r="E4920" s="29">
        <f ca="1">IF(C4920&lt;Calculator!$D$26,0,IF(DAY($C4920)=1,IF(D4920-Calculator!$G$24&gt;0,Calculator!$G$24,D4920),0))</f>
        <v>0</v>
      </c>
      <c r="F4920" s="29">
        <f ca="1">IF(E4920&gt;0,D4920*Calculator!$G$22/12,0)</f>
        <v>0</v>
      </c>
      <c r="G4920" s="29">
        <f ca="1">IF(E4920&gt;0,(IFERROR(-PMT(Calculator!$G$22/12,Calculator!$G$23*12,Calculator!$G$20),0))-F4920,0)</f>
        <v>0</v>
      </c>
      <c r="H4920" s="29">
        <f t="shared" ca="1" si="308"/>
        <v>0</v>
      </c>
      <c r="I4920" s="29">
        <f t="shared" ca="1" si="306"/>
        <v>0</v>
      </c>
      <c r="J4920" s="30">
        <f>Calculator!$G$40</f>
        <v>6.5000000000000002E-2</v>
      </c>
      <c r="K4920" s="29">
        <f ca="1">IF(C4920&gt;=Calculator!$G$27,IF(DAY($C4920)=1,Calculator!$G$34/2,IF(DAY($C4920)=15,Calculator!$G$34/2,0)),0)</f>
        <v>0</v>
      </c>
      <c r="L4920" s="29">
        <f ca="1">IF(DAY($C4920)=28,IF(H4920=0,0,Calculator!$G$35),0)</f>
        <v>0</v>
      </c>
      <c r="M4920" s="29">
        <f ca="1">IF(I4920&gt;0,IF(DAY($C4920)=1,SUM(INDIRECT("I"&amp;(ROW(C4919)-DAY(C4919))):I4919),0),0)</f>
        <v>0</v>
      </c>
      <c r="N4920" s="29">
        <f ca="1">IF(C4920&lt;Calculator!$G$27,0,IF(C4920=Calculator!$G$27,Calculator!$G$39,IF(H4920-K4920&lt;=0,IF(D4920&gt;Calculator!$G$39,IF(H4920-K4920+E4920+L4920+M4920+Calculator!$G$39&gt;Calculator!$G$39,Calculator!$G$39-(H4920+E4920+L4920+M4920-K4920),Calculator!$G$39),D4920),0)))</f>
        <v>0</v>
      </c>
    </row>
    <row r="4921" spans="1:14" ht="15.75" thickBot="1">
      <c r="A4921" s="33" t="str">
        <f ca="1">IF(C4921=Calculator!$H$27,"F",IF(Daily!D4921+Daily!H4921=0,IF(D4920+H4920&gt;0,"L",""),""))</f>
        <v/>
      </c>
      <c r="B4921" s="34">
        <v>4920</v>
      </c>
      <c r="C4921" s="19">
        <f t="shared" ca="1" si="305"/>
        <v>50850</v>
      </c>
      <c r="D4921" s="29">
        <f t="shared" ca="1" si="307"/>
        <v>0</v>
      </c>
      <c r="E4921" s="29">
        <f ca="1">IF(C4921&lt;Calculator!$D$26,0,IF(DAY($C4921)=1,IF(D4921-Calculator!$G$24&gt;0,Calculator!$G$24,D4921),0))</f>
        <v>0</v>
      </c>
      <c r="F4921" s="29">
        <f ca="1">IF(E4921&gt;0,D4921*Calculator!$G$22/12,0)</f>
        <v>0</v>
      </c>
      <c r="G4921" s="29">
        <f ca="1">IF(E4921&gt;0,(IFERROR(-PMT(Calculator!$G$22/12,Calculator!$G$23*12,Calculator!$G$20),0))-F4921,0)</f>
        <v>0</v>
      </c>
      <c r="H4921" s="29">
        <f t="shared" ca="1" si="308"/>
        <v>0</v>
      </c>
      <c r="I4921" s="29">
        <f t="shared" ca="1" si="306"/>
        <v>0</v>
      </c>
      <c r="J4921" s="30">
        <f>Calculator!$G$40</f>
        <v>6.5000000000000002E-2</v>
      </c>
      <c r="K4921" s="29">
        <f ca="1">IF(C4921&gt;=Calculator!$G$27,IF(DAY($C4921)=1,Calculator!$G$34/2,IF(DAY($C4921)=15,Calculator!$G$34/2,0)),0)</f>
        <v>0</v>
      </c>
      <c r="L4921" s="29">
        <f ca="1">IF(DAY($C4921)=28,IF(H4921=0,0,Calculator!$G$35),0)</f>
        <v>0</v>
      </c>
      <c r="M4921" s="29">
        <f ca="1">IF(I4921&gt;0,IF(DAY($C4921)=1,SUM(INDIRECT("I"&amp;(ROW(C4920)-DAY(C4920))):I4920),0),0)</f>
        <v>0</v>
      </c>
      <c r="N4921" s="29">
        <f ca="1">IF(C4921&lt;Calculator!$G$27,0,IF(C4921=Calculator!$G$27,Calculator!$G$39,IF(H4921-K4921&lt;=0,IF(D4921&gt;Calculator!$G$39,IF(H4921-K4921+E4921+L4921+M4921+Calculator!$G$39&gt;Calculator!$G$39,Calculator!$G$39-(H4921+E4921+L4921+M4921-K4921),Calculator!$G$39),D4921),0)))</f>
        <v>0</v>
      </c>
    </row>
    <row r="4922" spans="1:14" ht="15.75" thickBot="1">
      <c r="A4922" s="33" t="str">
        <f ca="1">IF(C4922=Calculator!$H$27,"F",IF(Daily!D4922+Daily!H4922=0,IF(D4921+H4921&gt;0,"L",""),""))</f>
        <v/>
      </c>
      <c r="B4922" s="34">
        <v>4921</v>
      </c>
      <c r="C4922" s="19">
        <f t="shared" ca="1" si="305"/>
        <v>50851</v>
      </c>
      <c r="D4922" s="29">
        <f t="shared" ca="1" si="307"/>
        <v>0</v>
      </c>
      <c r="E4922" s="29">
        <f ca="1">IF(C4922&lt;Calculator!$D$26,0,IF(DAY($C4922)=1,IF(D4922-Calculator!$G$24&gt;0,Calculator!$G$24,D4922),0))</f>
        <v>0</v>
      </c>
      <c r="F4922" s="29">
        <f ca="1">IF(E4922&gt;0,D4922*Calculator!$G$22/12,0)</f>
        <v>0</v>
      </c>
      <c r="G4922" s="29">
        <f ca="1">IF(E4922&gt;0,(IFERROR(-PMT(Calculator!$G$22/12,Calculator!$G$23*12,Calculator!$G$20),0))-F4922,0)</f>
        <v>0</v>
      </c>
      <c r="H4922" s="29">
        <f t="shared" ca="1" si="308"/>
        <v>0</v>
      </c>
      <c r="I4922" s="29">
        <f t="shared" ca="1" si="306"/>
        <v>0</v>
      </c>
      <c r="J4922" s="30">
        <f>Calculator!$G$40</f>
        <v>6.5000000000000002E-2</v>
      </c>
      <c r="K4922" s="29">
        <f ca="1">IF(C4922&gt;=Calculator!$G$27,IF(DAY($C4922)=1,Calculator!$G$34/2,IF(DAY($C4922)=15,Calculator!$G$34/2,0)),0)</f>
        <v>0</v>
      </c>
      <c r="L4922" s="29">
        <f ca="1">IF(DAY($C4922)=28,IF(H4922=0,0,Calculator!$G$35),0)</f>
        <v>0</v>
      </c>
      <c r="M4922" s="29">
        <f ca="1">IF(I4922&gt;0,IF(DAY($C4922)=1,SUM(INDIRECT("I"&amp;(ROW(C4921)-DAY(C4921))):I4921),0),0)</f>
        <v>0</v>
      </c>
      <c r="N4922" s="29">
        <f ca="1">IF(C4922&lt;Calculator!$G$27,0,IF(C4922=Calculator!$G$27,Calculator!$G$39,IF(H4922-K4922&lt;=0,IF(D4922&gt;Calculator!$G$39,IF(H4922-K4922+E4922+L4922+M4922+Calculator!$G$39&gt;Calculator!$G$39,Calculator!$G$39-(H4922+E4922+L4922+M4922-K4922),Calculator!$G$39),D4922),0)))</f>
        <v>0</v>
      </c>
    </row>
    <row r="4923" spans="1:14" ht="15.75" thickBot="1">
      <c r="A4923" s="33" t="str">
        <f ca="1">IF(C4923=Calculator!$H$27,"F",IF(Daily!D4923+Daily!H4923=0,IF(D4922+H4922&gt;0,"L",""),""))</f>
        <v/>
      </c>
      <c r="B4923" s="34">
        <v>4922</v>
      </c>
      <c r="C4923" s="19">
        <f t="shared" ca="1" si="305"/>
        <v>50852</v>
      </c>
      <c r="D4923" s="29">
        <f t="shared" ca="1" si="307"/>
        <v>0</v>
      </c>
      <c r="E4923" s="29">
        <f ca="1">IF(C4923&lt;Calculator!$D$26,0,IF(DAY($C4923)=1,IF(D4923-Calculator!$G$24&gt;0,Calculator!$G$24,D4923),0))</f>
        <v>0</v>
      </c>
      <c r="F4923" s="29">
        <f ca="1">IF(E4923&gt;0,D4923*Calculator!$G$22/12,0)</f>
        <v>0</v>
      </c>
      <c r="G4923" s="29">
        <f ca="1">IF(E4923&gt;0,(IFERROR(-PMT(Calculator!$G$22/12,Calculator!$G$23*12,Calculator!$G$20),0))-F4923,0)</f>
        <v>0</v>
      </c>
      <c r="H4923" s="29">
        <f t="shared" ca="1" si="308"/>
        <v>0</v>
      </c>
      <c r="I4923" s="29">
        <f t="shared" ca="1" si="306"/>
        <v>0</v>
      </c>
      <c r="J4923" s="30">
        <f>Calculator!$G$40</f>
        <v>6.5000000000000002E-2</v>
      </c>
      <c r="K4923" s="29">
        <f ca="1">IF(C4923&gt;=Calculator!$G$27,IF(DAY($C4923)=1,Calculator!$G$34/2,IF(DAY($C4923)=15,Calculator!$G$34/2,0)),0)</f>
        <v>0</v>
      </c>
      <c r="L4923" s="29">
        <f ca="1">IF(DAY($C4923)=28,IF(H4923=0,0,Calculator!$G$35),0)</f>
        <v>0</v>
      </c>
      <c r="M4923" s="29">
        <f ca="1">IF(I4923&gt;0,IF(DAY($C4923)=1,SUM(INDIRECT("I"&amp;(ROW(C4922)-DAY(C4922))):I4922),0),0)</f>
        <v>0</v>
      </c>
      <c r="N4923" s="29">
        <f ca="1">IF(C4923&lt;Calculator!$G$27,0,IF(C4923=Calculator!$G$27,Calculator!$G$39,IF(H4923-K4923&lt;=0,IF(D4923&gt;Calculator!$G$39,IF(H4923-K4923+E4923+L4923+M4923+Calculator!$G$39&gt;Calculator!$G$39,Calculator!$G$39-(H4923+E4923+L4923+M4923-K4923),Calculator!$G$39),D4923),0)))</f>
        <v>0</v>
      </c>
    </row>
    <row r="4924" spans="1:14" ht="15.75" thickBot="1">
      <c r="A4924" s="33" t="str">
        <f ca="1">IF(C4924=Calculator!$H$27,"F",IF(Daily!D4924+Daily!H4924=0,IF(D4923+H4923&gt;0,"L",""),""))</f>
        <v/>
      </c>
      <c r="B4924" s="34">
        <v>4923</v>
      </c>
      <c r="C4924" s="19">
        <f t="shared" ca="1" si="305"/>
        <v>50853</v>
      </c>
      <c r="D4924" s="29">
        <f t="shared" ca="1" si="307"/>
        <v>0</v>
      </c>
      <c r="E4924" s="29">
        <f ca="1">IF(C4924&lt;Calculator!$D$26,0,IF(DAY($C4924)=1,IF(D4924-Calculator!$G$24&gt;0,Calculator!$G$24,D4924),0))</f>
        <v>0</v>
      </c>
      <c r="F4924" s="29">
        <f ca="1">IF(E4924&gt;0,D4924*Calculator!$G$22/12,0)</f>
        <v>0</v>
      </c>
      <c r="G4924" s="29">
        <f ca="1">IF(E4924&gt;0,(IFERROR(-PMT(Calculator!$G$22/12,Calculator!$G$23*12,Calculator!$G$20),0))-F4924,0)</f>
        <v>0</v>
      </c>
      <c r="H4924" s="29">
        <f t="shared" ca="1" si="308"/>
        <v>0</v>
      </c>
      <c r="I4924" s="29">
        <f t="shared" ca="1" si="306"/>
        <v>0</v>
      </c>
      <c r="J4924" s="30">
        <f>Calculator!$G$40</f>
        <v>6.5000000000000002E-2</v>
      </c>
      <c r="K4924" s="29">
        <f ca="1">IF(C4924&gt;=Calculator!$G$27,IF(DAY($C4924)=1,Calculator!$G$34/2,IF(DAY($C4924)=15,Calculator!$G$34/2,0)),0)</f>
        <v>0</v>
      </c>
      <c r="L4924" s="29">
        <f ca="1">IF(DAY($C4924)=28,IF(H4924=0,0,Calculator!$G$35),0)</f>
        <v>0</v>
      </c>
      <c r="M4924" s="29">
        <f ca="1">IF(I4924&gt;0,IF(DAY($C4924)=1,SUM(INDIRECT("I"&amp;(ROW(C4923)-DAY(C4923))):I4923),0),0)</f>
        <v>0</v>
      </c>
      <c r="N4924" s="29">
        <f ca="1">IF(C4924&lt;Calculator!$G$27,0,IF(C4924=Calculator!$G$27,Calculator!$G$39,IF(H4924-K4924&lt;=0,IF(D4924&gt;Calculator!$G$39,IF(H4924-K4924+E4924+L4924+M4924+Calculator!$G$39&gt;Calculator!$G$39,Calculator!$G$39-(H4924+E4924+L4924+M4924-K4924),Calculator!$G$39),D4924),0)))</f>
        <v>0</v>
      </c>
    </row>
    <row r="4925" spans="1:14" ht="15.75" thickBot="1">
      <c r="A4925" s="33" t="str">
        <f ca="1">IF(C4925=Calculator!$H$27,"F",IF(Daily!D4925+Daily!H4925=0,IF(D4924+H4924&gt;0,"L",""),""))</f>
        <v/>
      </c>
      <c r="B4925" s="34">
        <v>4924</v>
      </c>
      <c r="C4925" s="19">
        <f t="shared" ca="1" si="305"/>
        <v>50854</v>
      </c>
      <c r="D4925" s="29">
        <f t="shared" ca="1" si="307"/>
        <v>0</v>
      </c>
      <c r="E4925" s="29">
        <f ca="1">IF(C4925&lt;Calculator!$D$26,0,IF(DAY($C4925)=1,IF(D4925-Calculator!$G$24&gt;0,Calculator!$G$24,D4925),0))</f>
        <v>0</v>
      </c>
      <c r="F4925" s="29">
        <f ca="1">IF(E4925&gt;0,D4925*Calculator!$G$22/12,0)</f>
        <v>0</v>
      </c>
      <c r="G4925" s="29">
        <f ca="1">IF(E4925&gt;0,(IFERROR(-PMT(Calculator!$G$22/12,Calculator!$G$23*12,Calculator!$G$20),0))-F4925,0)</f>
        <v>0</v>
      </c>
      <c r="H4925" s="29">
        <f t="shared" ca="1" si="308"/>
        <v>0</v>
      </c>
      <c r="I4925" s="29">
        <f t="shared" ca="1" si="306"/>
        <v>0</v>
      </c>
      <c r="J4925" s="30">
        <f>Calculator!$G$40</f>
        <v>6.5000000000000002E-2</v>
      </c>
      <c r="K4925" s="29">
        <f ca="1">IF(C4925&gt;=Calculator!$G$27,IF(DAY($C4925)=1,Calculator!$G$34/2,IF(DAY($C4925)=15,Calculator!$G$34/2,0)),0)</f>
        <v>0</v>
      </c>
      <c r="L4925" s="29">
        <f ca="1">IF(DAY($C4925)=28,IF(H4925=0,0,Calculator!$G$35),0)</f>
        <v>0</v>
      </c>
      <c r="M4925" s="29">
        <f ca="1">IF(I4925&gt;0,IF(DAY($C4925)=1,SUM(INDIRECT("I"&amp;(ROW(C4924)-DAY(C4924))):I4924),0),0)</f>
        <v>0</v>
      </c>
      <c r="N4925" s="29">
        <f ca="1">IF(C4925&lt;Calculator!$G$27,0,IF(C4925=Calculator!$G$27,Calculator!$G$39,IF(H4925-K4925&lt;=0,IF(D4925&gt;Calculator!$G$39,IF(H4925-K4925+E4925+L4925+M4925+Calculator!$G$39&gt;Calculator!$G$39,Calculator!$G$39-(H4925+E4925+L4925+M4925-K4925),Calculator!$G$39),D4925),0)))</f>
        <v>0</v>
      </c>
    </row>
    <row r="4926" spans="1:14" ht="15.75" thickBot="1">
      <c r="A4926" s="33" t="str">
        <f ca="1">IF(C4926=Calculator!$H$27,"F",IF(Daily!D4926+Daily!H4926=0,IF(D4925+H4925&gt;0,"L",""),""))</f>
        <v/>
      </c>
      <c r="B4926" s="34">
        <v>4925</v>
      </c>
      <c r="C4926" s="19">
        <f t="shared" ca="1" si="305"/>
        <v>50855</v>
      </c>
      <c r="D4926" s="29">
        <f t="shared" ca="1" si="307"/>
        <v>0</v>
      </c>
      <c r="E4926" s="29">
        <f ca="1">IF(C4926&lt;Calculator!$D$26,0,IF(DAY($C4926)=1,IF(D4926-Calculator!$G$24&gt;0,Calculator!$G$24,D4926),0))</f>
        <v>0</v>
      </c>
      <c r="F4926" s="29">
        <f ca="1">IF(E4926&gt;0,D4926*Calculator!$G$22/12,0)</f>
        <v>0</v>
      </c>
      <c r="G4926" s="29">
        <f ca="1">IF(E4926&gt;0,(IFERROR(-PMT(Calculator!$G$22/12,Calculator!$G$23*12,Calculator!$G$20),0))-F4926,0)</f>
        <v>0</v>
      </c>
      <c r="H4926" s="29">
        <f t="shared" ca="1" si="308"/>
        <v>0</v>
      </c>
      <c r="I4926" s="29">
        <f t="shared" ca="1" si="306"/>
        <v>0</v>
      </c>
      <c r="J4926" s="30">
        <f>Calculator!$G$40</f>
        <v>6.5000000000000002E-2</v>
      </c>
      <c r="K4926" s="29">
        <f ca="1">IF(C4926&gt;=Calculator!$G$27,IF(DAY($C4926)=1,Calculator!$G$34/2,IF(DAY($C4926)=15,Calculator!$G$34/2,0)),0)</f>
        <v>0</v>
      </c>
      <c r="L4926" s="29">
        <f ca="1">IF(DAY($C4926)=28,IF(H4926=0,0,Calculator!$G$35),0)</f>
        <v>0</v>
      </c>
      <c r="M4926" s="29">
        <f ca="1">IF(I4926&gt;0,IF(DAY($C4926)=1,SUM(INDIRECT("I"&amp;(ROW(C4925)-DAY(C4925))):I4925),0),0)</f>
        <v>0</v>
      </c>
      <c r="N4926" s="29">
        <f ca="1">IF(C4926&lt;Calculator!$G$27,0,IF(C4926=Calculator!$G$27,Calculator!$G$39,IF(H4926-K4926&lt;=0,IF(D4926&gt;Calculator!$G$39,IF(H4926-K4926+E4926+L4926+M4926+Calculator!$G$39&gt;Calculator!$G$39,Calculator!$G$39-(H4926+E4926+L4926+M4926-K4926),Calculator!$G$39),D4926),0)))</f>
        <v>0</v>
      </c>
    </row>
    <row r="4927" spans="1:14" ht="15.75" thickBot="1">
      <c r="A4927" s="33" t="str">
        <f ca="1">IF(C4927=Calculator!$H$27,"F",IF(Daily!D4927+Daily!H4927=0,IF(D4926+H4926&gt;0,"L",""),""))</f>
        <v/>
      </c>
      <c r="B4927" s="34">
        <v>4926</v>
      </c>
      <c r="C4927" s="19">
        <f t="shared" ca="1" si="305"/>
        <v>50856</v>
      </c>
      <c r="D4927" s="29">
        <f t="shared" ca="1" si="307"/>
        <v>0</v>
      </c>
      <c r="E4927" s="29">
        <f ca="1">IF(C4927&lt;Calculator!$D$26,0,IF(DAY($C4927)=1,IF(D4927-Calculator!$G$24&gt;0,Calculator!$G$24,D4927),0))</f>
        <v>0</v>
      </c>
      <c r="F4927" s="29">
        <f ca="1">IF(E4927&gt;0,D4927*Calculator!$G$22/12,0)</f>
        <v>0</v>
      </c>
      <c r="G4927" s="29">
        <f ca="1">IF(E4927&gt;0,(IFERROR(-PMT(Calculator!$G$22/12,Calculator!$G$23*12,Calculator!$G$20),0))-F4927,0)</f>
        <v>0</v>
      </c>
      <c r="H4927" s="29">
        <f t="shared" ca="1" si="308"/>
        <v>0</v>
      </c>
      <c r="I4927" s="29">
        <f t="shared" ca="1" si="306"/>
        <v>0</v>
      </c>
      <c r="J4927" s="30">
        <f>Calculator!$G$40</f>
        <v>6.5000000000000002E-2</v>
      </c>
      <c r="K4927" s="29">
        <f ca="1">IF(C4927&gt;=Calculator!$G$27,IF(DAY($C4927)=1,Calculator!$G$34/2,IF(DAY($C4927)=15,Calculator!$G$34/2,0)),0)</f>
        <v>0</v>
      </c>
      <c r="L4927" s="29">
        <f ca="1">IF(DAY($C4927)=28,IF(H4927=0,0,Calculator!$G$35),0)</f>
        <v>0</v>
      </c>
      <c r="M4927" s="29">
        <f ca="1">IF(I4927&gt;0,IF(DAY($C4927)=1,SUM(INDIRECT("I"&amp;(ROW(C4926)-DAY(C4926))):I4926),0),0)</f>
        <v>0</v>
      </c>
      <c r="N4927" s="29">
        <f ca="1">IF(C4927&lt;Calculator!$G$27,0,IF(C4927=Calculator!$G$27,Calculator!$G$39,IF(H4927-K4927&lt;=0,IF(D4927&gt;Calculator!$G$39,IF(H4927-K4927+E4927+L4927+M4927+Calculator!$G$39&gt;Calculator!$G$39,Calculator!$G$39-(H4927+E4927+L4927+M4927-K4927),Calculator!$G$39),D4927),0)))</f>
        <v>0</v>
      </c>
    </row>
    <row r="4928" spans="1:14" ht="15.75" thickBot="1">
      <c r="A4928" s="33" t="str">
        <f ca="1">IF(C4928=Calculator!$H$27,"F",IF(Daily!D4928+Daily!H4928=0,IF(D4927+H4927&gt;0,"L",""),""))</f>
        <v/>
      </c>
      <c r="B4928" s="34">
        <v>4927</v>
      </c>
      <c r="C4928" s="19">
        <f t="shared" ca="1" si="305"/>
        <v>50857</v>
      </c>
      <c r="D4928" s="29">
        <f t="shared" ca="1" si="307"/>
        <v>0</v>
      </c>
      <c r="E4928" s="29">
        <f ca="1">IF(C4928&lt;Calculator!$D$26,0,IF(DAY($C4928)=1,IF(D4928-Calculator!$G$24&gt;0,Calculator!$G$24,D4928),0))</f>
        <v>0</v>
      </c>
      <c r="F4928" s="29">
        <f ca="1">IF(E4928&gt;0,D4928*Calculator!$G$22/12,0)</f>
        <v>0</v>
      </c>
      <c r="G4928" s="29">
        <f ca="1">IF(E4928&gt;0,(IFERROR(-PMT(Calculator!$G$22/12,Calculator!$G$23*12,Calculator!$G$20),0))-F4928,0)</f>
        <v>0</v>
      </c>
      <c r="H4928" s="29">
        <f t="shared" ca="1" si="308"/>
        <v>0</v>
      </c>
      <c r="I4928" s="29">
        <f t="shared" ca="1" si="306"/>
        <v>0</v>
      </c>
      <c r="J4928" s="30">
        <f>Calculator!$G$40</f>
        <v>6.5000000000000002E-2</v>
      </c>
      <c r="K4928" s="29">
        <f ca="1">IF(C4928&gt;=Calculator!$G$27,IF(DAY($C4928)=1,Calculator!$G$34/2,IF(DAY($C4928)=15,Calculator!$G$34/2,0)),0)</f>
        <v>0</v>
      </c>
      <c r="L4928" s="29">
        <f ca="1">IF(DAY($C4928)=28,IF(H4928=0,0,Calculator!$G$35),0)</f>
        <v>0</v>
      </c>
      <c r="M4928" s="29">
        <f ca="1">IF(I4928&gt;0,IF(DAY($C4928)=1,SUM(INDIRECT("I"&amp;(ROW(C4927)-DAY(C4927))):I4927),0),0)</f>
        <v>0</v>
      </c>
      <c r="N4928" s="29">
        <f ca="1">IF(C4928&lt;Calculator!$G$27,0,IF(C4928=Calculator!$G$27,Calculator!$G$39,IF(H4928-K4928&lt;=0,IF(D4928&gt;Calculator!$G$39,IF(H4928-K4928+E4928+L4928+M4928+Calculator!$G$39&gt;Calculator!$G$39,Calculator!$G$39-(H4928+E4928+L4928+M4928-K4928),Calculator!$G$39),D4928),0)))</f>
        <v>0</v>
      </c>
    </row>
    <row r="4929" spans="1:14" ht="15.75" thickBot="1">
      <c r="A4929" s="33" t="str">
        <f ca="1">IF(C4929=Calculator!$H$27,"F",IF(Daily!D4929+Daily!H4929=0,IF(D4928+H4928&gt;0,"L",""),""))</f>
        <v/>
      </c>
      <c r="B4929" s="34">
        <v>4928</v>
      </c>
      <c r="C4929" s="19">
        <f t="shared" ca="1" si="305"/>
        <v>50858</v>
      </c>
      <c r="D4929" s="29">
        <f t="shared" ca="1" si="307"/>
        <v>0</v>
      </c>
      <c r="E4929" s="29">
        <f ca="1">IF(C4929&lt;Calculator!$D$26,0,IF(DAY($C4929)=1,IF(D4929-Calculator!$G$24&gt;0,Calculator!$G$24,D4929),0))</f>
        <v>0</v>
      </c>
      <c r="F4929" s="29">
        <f ca="1">IF(E4929&gt;0,D4929*Calculator!$G$22/12,0)</f>
        <v>0</v>
      </c>
      <c r="G4929" s="29">
        <f ca="1">IF(E4929&gt;0,(IFERROR(-PMT(Calculator!$G$22/12,Calculator!$G$23*12,Calculator!$G$20),0))-F4929,0)</f>
        <v>0</v>
      </c>
      <c r="H4929" s="29">
        <f t="shared" ca="1" si="308"/>
        <v>0</v>
      </c>
      <c r="I4929" s="29">
        <f t="shared" ca="1" si="306"/>
        <v>0</v>
      </c>
      <c r="J4929" s="30">
        <f>Calculator!$G$40</f>
        <v>6.5000000000000002E-2</v>
      </c>
      <c r="K4929" s="29">
        <f ca="1">IF(C4929&gt;=Calculator!$G$27,IF(DAY($C4929)=1,Calculator!$G$34/2,IF(DAY($C4929)=15,Calculator!$G$34/2,0)),0)</f>
        <v>0</v>
      </c>
      <c r="L4929" s="29">
        <f ca="1">IF(DAY($C4929)=28,IF(H4929=0,0,Calculator!$G$35),0)</f>
        <v>0</v>
      </c>
      <c r="M4929" s="29">
        <f ca="1">IF(I4929&gt;0,IF(DAY($C4929)=1,SUM(INDIRECT("I"&amp;(ROW(C4928)-DAY(C4928))):I4928),0),0)</f>
        <v>0</v>
      </c>
      <c r="N4929" s="29">
        <f ca="1">IF(C4929&lt;Calculator!$G$27,0,IF(C4929=Calculator!$G$27,Calculator!$G$39,IF(H4929-K4929&lt;=0,IF(D4929&gt;Calculator!$G$39,IF(H4929-K4929+E4929+L4929+M4929+Calculator!$G$39&gt;Calculator!$G$39,Calculator!$G$39-(H4929+E4929+L4929+M4929-K4929),Calculator!$G$39),D4929),0)))</f>
        <v>0</v>
      </c>
    </row>
    <row r="4930" spans="1:14" ht="15.75" thickBot="1">
      <c r="A4930" s="33" t="str">
        <f ca="1">IF(C4930=Calculator!$H$27,"F",IF(Daily!D4930+Daily!H4930=0,IF(D4929+H4929&gt;0,"L",""),""))</f>
        <v/>
      </c>
      <c r="B4930" s="34">
        <v>4929</v>
      </c>
      <c r="C4930" s="19">
        <f t="shared" ca="1" si="305"/>
        <v>50859</v>
      </c>
      <c r="D4930" s="29">
        <f t="shared" ca="1" si="307"/>
        <v>0</v>
      </c>
      <c r="E4930" s="29">
        <f ca="1">IF(C4930&lt;Calculator!$D$26,0,IF(DAY($C4930)=1,IF(D4930-Calculator!$G$24&gt;0,Calculator!$G$24,D4930),0))</f>
        <v>0</v>
      </c>
      <c r="F4930" s="29">
        <f ca="1">IF(E4930&gt;0,D4930*Calculator!$G$22/12,0)</f>
        <v>0</v>
      </c>
      <c r="G4930" s="29">
        <f ca="1">IF(E4930&gt;0,(IFERROR(-PMT(Calculator!$G$22/12,Calculator!$G$23*12,Calculator!$G$20),0))-F4930,0)</f>
        <v>0</v>
      </c>
      <c r="H4930" s="29">
        <f t="shared" ca="1" si="308"/>
        <v>0</v>
      </c>
      <c r="I4930" s="29">
        <f t="shared" ca="1" si="306"/>
        <v>0</v>
      </c>
      <c r="J4930" s="30">
        <f>Calculator!$G$40</f>
        <v>6.5000000000000002E-2</v>
      </c>
      <c r="K4930" s="29">
        <f ca="1">IF(C4930&gt;=Calculator!$G$27,IF(DAY($C4930)=1,Calculator!$G$34/2,IF(DAY($C4930)=15,Calculator!$G$34/2,0)),0)</f>
        <v>0</v>
      </c>
      <c r="L4930" s="29">
        <f ca="1">IF(DAY($C4930)=28,IF(H4930=0,0,Calculator!$G$35),0)</f>
        <v>0</v>
      </c>
      <c r="M4930" s="29">
        <f ca="1">IF(I4930&gt;0,IF(DAY($C4930)=1,SUM(INDIRECT("I"&amp;(ROW(C4929)-DAY(C4929))):I4929),0),0)</f>
        <v>0</v>
      </c>
      <c r="N4930" s="29">
        <f ca="1">IF(C4930&lt;Calculator!$G$27,0,IF(C4930=Calculator!$G$27,Calculator!$G$39,IF(H4930-K4930&lt;=0,IF(D4930&gt;Calculator!$G$39,IF(H4930-K4930+E4930+L4930+M4930+Calculator!$G$39&gt;Calculator!$G$39,Calculator!$G$39-(H4930+E4930+L4930+M4930-K4930),Calculator!$G$39),D4930),0)))</f>
        <v>0</v>
      </c>
    </row>
    <row r="4931" spans="1:14" ht="15.75" thickBot="1">
      <c r="A4931" s="33" t="str">
        <f ca="1">IF(C4931=Calculator!$H$27,"F",IF(Daily!D4931+Daily!H4931=0,IF(D4930+H4930&gt;0,"L",""),""))</f>
        <v/>
      </c>
      <c r="B4931" s="34">
        <v>4930</v>
      </c>
      <c r="C4931" s="19">
        <f t="shared" ref="C4931:C4994" ca="1" si="309">C4930+1</f>
        <v>50860</v>
      </c>
      <c r="D4931" s="29">
        <f t="shared" ca="1" si="307"/>
        <v>0</v>
      </c>
      <c r="E4931" s="29">
        <f ca="1">IF(C4931&lt;Calculator!$D$26,0,IF(DAY($C4931)=1,IF(D4931-Calculator!$G$24&gt;0,Calculator!$G$24,D4931),0))</f>
        <v>0</v>
      </c>
      <c r="F4931" s="29">
        <f ca="1">IF(E4931&gt;0,D4931*Calculator!$G$22/12,0)</f>
        <v>0</v>
      </c>
      <c r="G4931" s="29">
        <f ca="1">IF(E4931&gt;0,(IFERROR(-PMT(Calculator!$G$22/12,Calculator!$G$23*12,Calculator!$G$20),0))-F4931,0)</f>
        <v>0</v>
      </c>
      <c r="H4931" s="29">
        <f t="shared" ca="1" si="308"/>
        <v>0</v>
      </c>
      <c r="I4931" s="29">
        <f t="shared" ref="I4931:I4994" ca="1" si="310">H4931*J4931/365</f>
        <v>0</v>
      </c>
      <c r="J4931" s="30">
        <f>Calculator!$G$40</f>
        <v>6.5000000000000002E-2</v>
      </c>
      <c r="K4931" s="29">
        <f ca="1">IF(C4931&gt;=Calculator!$G$27,IF(DAY($C4931)=1,Calculator!$G$34/2,IF(DAY($C4931)=15,Calculator!$G$34/2,0)),0)</f>
        <v>0</v>
      </c>
      <c r="L4931" s="29">
        <f ca="1">IF(DAY($C4931)=28,IF(H4931=0,0,Calculator!$G$35),0)</f>
        <v>0</v>
      </c>
      <c r="M4931" s="29">
        <f ca="1">IF(I4931&gt;0,IF(DAY($C4931)=1,SUM(INDIRECT("I"&amp;(ROW(C4930)-DAY(C4930))):I4930),0),0)</f>
        <v>0</v>
      </c>
      <c r="N4931" s="29">
        <f ca="1">IF(C4931&lt;Calculator!$G$27,0,IF(C4931=Calculator!$G$27,Calculator!$G$39,IF(H4931-K4931&lt;=0,IF(D4931&gt;Calculator!$G$39,IF(H4931-K4931+E4931+L4931+M4931+Calculator!$G$39&gt;Calculator!$G$39,Calculator!$G$39-(H4931+E4931+L4931+M4931-K4931),Calculator!$G$39),D4931),0)))</f>
        <v>0</v>
      </c>
    </row>
    <row r="4932" spans="1:14" ht="15.75" thickBot="1">
      <c r="A4932" s="33" t="str">
        <f ca="1">IF(C4932=Calculator!$H$27,"F",IF(Daily!D4932+Daily!H4932=0,IF(D4931+H4931&gt;0,"L",""),""))</f>
        <v/>
      </c>
      <c r="B4932" s="34">
        <v>4931</v>
      </c>
      <c r="C4932" s="19">
        <f t="shared" ca="1" si="309"/>
        <v>50861</v>
      </c>
      <c r="D4932" s="29">
        <f t="shared" ref="D4932:D4995" ca="1" si="311">IF(((D4931-G4931)-N4931)&lt;0,0,((D4931-G4931)-N4931))</f>
        <v>0</v>
      </c>
      <c r="E4932" s="29">
        <f ca="1">IF(C4932&lt;Calculator!$D$26,0,IF(DAY($C4932)=1,IF(D4932-Calculator!$G$24&gt;0,Calculator!$G$24,D4932),0))</f>
        <v>0</v>
      </c>
      <c r="F4932" s="29">
        <f ca="1">IF(E4932&gt;0,D4932*Calculator!$G$22/12,0)</f>
        <v>0</v>
      </c>
      <c r="G4932" s="29">
        <f ca="1">IF(E4932&gt;0,(IFERROR(-PMT(Calculator!$G$22/12,Calculator!$G$23*12,Calculator!$G$20),0))-F4932,0)</f>
        <v>0</v>
      </c>
      <c r="H4932" s="29">
        <f t="shared" ref="H4932:H4995" ca="1" si="312">IF((H4931-K4931+SUM(L4931:N4931)+E4931)&lt;0,0,(H4931-K4931+SUM(L4931:N4931)+E4931))</f>
        <v>0</v>
      </c>
      <c r="I4932" s="29">
        <f t="shared" ca="1" si="310"/>
        <v>0</v>
      </c>
      <c r="J4932" s="30">
        <f>Calculator!$G$40</f>
        <v>6.5000000000000002E-2</v>
      </c>
      <c r="K4932" s="29">
        <f ca="1">IF(C4932&gt;=Calculator!$G$27,IF(DAY($C4932)=1,Calculator!$G$34/2,IF(DAY($C4932)=15,Calculator!$G$34/2,0)),0)</f>
        <v>4500</v>
      </c>
      <c r="L4932" s="29">
        <f ca="1">IF(DAY($C4932)=28,IF(H4932=0,0,Calculator!$G$35),0)</f>
        <v>0</v>
      </c>
      <c r="M4932" s="29">
        <f ca="1">IF(I4932&gt;0,IF(DAY($C4932)=1,SUM(INDIRECT("I"&amp;(ROW(C4931)-DAY(C4931))):I4931),0),0)</f>
        <v>0</v>
      </c>
      <c r="N4932" s="29">
        <f ca="1">IF(C4932&lt;Calculator!$G$27,0,IF(C4932=Calculator!$G$27,Calculator!$G$39,IF(H4932-K4932&lt;=0,IF(D4932&gt;Calculator!$G$39,IF(H4932-K4932+E4932+L4932+M4932+Calculator!$G$39&gt;Calculator!$G$39,Calculator!$G$39-(H4932+E4932+L4932+M4932-K4932),Calculator!$G$39),D4932),0)))</f>
        <v>0</v>
      </c>
    </row>
    <row r="4933" spans="1:14" ht="15.75" thickBot="1">
      <c r="A4933" s="33" t="str">
        <f ca="1">IF(C4933=Calculator!$H$27,"F",IF(Daily!D4933+Daily!H4933=0,IF(D4932+H4932&gt;0,"L",""),""))</f>
        <v/>
      </c>
      <c r="B4933" s="34">
        <v>4932</v>
      </c>
      <c r="C4933" s="19">
        <f t="shared" ca="1" si="309"/>
        <v>50862</v>
      </c>
      <c r="D4933" s="29">
        <f t="shared" ca="1" si="311"/>
        <v>0</v>
      </c>
      <c r="E4933" s="29">
        <f ca="1">IF(C4933&lt;Calculator!$D$26,0,IF(DAY($C4933)=1,IF(D4933-Calculator!$G$24&gt;0,Calculator!$G$24,D4933),0))</f>
        <v>0</v>
      </c>
      <c r="F4933" s="29">
        <f ca="1">IF(E4933&gt;0,D4933*Calculator!$G$22/12,0)</f>
        <v>0</v>
      </c>
      <c r="G4933" s="29">
        <f ca="1">IF(E4933&gt;0,(IFERROR(-PMT(Calculator!$G$22/12,Calculator!$G$23*12,Calculator!$G$20),0))-F4933,0)</f>
        <v>0</v>
      </c>
      <c r="H4933" s="29">
        <f t="shared" ca="1" si="312"/>
        <v>0</v>
      </c>
      <c r="I4933" s="29">
        <f t="shared" ca="1" si="310"/>
        <v>0</v>
      </c>
      <c r="J4933" s="30">
        <f>Calculator!$G$40</f>
        <v>6.5000000000000002E-2</v>
      </c>
      <c r="K4933" s="29">
        <f ca="1">IF(C4933&gt;=Calculator!$G$27,IF(DAY($C4933)=1,Calculator!$G$34/2,IF(DAY($C4933)=15,Calculator!$G$34/2,0)),0)</f>
        <v>0</v>
      </c>
      <c r="L4933" s="29">
        <f ca="1">IF(DAY($C4933)=28,IF(H4933=0,0,Calculator!$G$35),0)</f>
        <v>0</v>
      </c>
      <c r="M4933" s="29">
        <f ca="1">IF(I4933&gt;0,IF(DAY($C4933)=1,SUM(INDIRECT("I"&amp;(ROW(C4932)-DAY(C4932))):I4932),0),0)</f>
        <v>0</v>
      </c>
      <c r="N4933" s="29">
        <f ca="1">IF(C4933&lt;Calculator!$G$27,0,IF(C4933=Calculator!$G$27,Calculator!$G$39,IF(H4933-K4933&lt;=0,IF(D4933&gt;Calculator!$G$39,IF(H4933-K4933+E4933+L4933+M4933+Calculator!$G$39&gt;Calculator!$G$39,Calculator!$G$39-(H4933+E4933+L4933+M4933-K4933),Calculator!$G$39),D4933),0)))</f>
        <v>0</v>
      </c>
    </row>
    <row r="4934" spans="1:14" ht="15.75" thickBot="1">
      <c r="A4934" s="33" t="str">
        <f ca="1">IF(C4934=Calculator!$H$27,"F",IF(Daily!D4934+Daily!H4934=0,IF(D4933+H4933&gt;0,"L",""),""))</f>
        <v/>
      </c>
      <c r="B4934" s="34">
        <v>4933</v>
      </c>
      <c r="C4934" s="19">
        <f t="shared" ca="1" si="309"/>
        <v>50863</v>
      </c>
      <c r="D4934" s="29">
        <f t="shared" ca="1" si="311"/>
        <v>0</v>
      </c>
      <c r="E4934" s="29">
        <f ca="1">IF(C4934&lt;Calculator!$D$26,0,IF(DAY($C4934)=1,IF(D4934-Calculator!$G$24&gt;0,Calculator!$G$24,D4934),0))</f>
        <v>0</v>
      </c>
      <c r="F4934" s="29">
        <f ca="1">IF(E4934&gt;0,D4934*Calculator!$G$22/12,0)</f>
        <v>0</v>
      </c>
      <c r="G4934" s="29">
        <f ca="1">IF(E4934&gt;0,(IFERROR(-PMT(Calculator!$G$22/12,Calculator!$G$23*12,Calculator!$G$20),0))-F4934,0)</f>
        <v>0</v>
      </c>
      <c r="H4934" s="29">
        <f t="shared" ca="1" si="312"/>
        <v>0</v>
      </c>
      <c r="I4934" s="29">
        <f t="shared" ca="1" si="310"/>
        <v>0</v>
      </c>
      <c r="J4934" s="30">
        <f>Calculator!$G$40</f>
        <v>6.5000000000000002E-2</v>
      </c>
      <c r="K4934" s="29">
        <f ca="1">IF(C4934&gt;=Calculator!$G$27,IF(DAY($C4934)=1,Calculator!$G$34/2,IF(DAY($C4934)=15,Calculator!$G$34/2,0)),0)</f>
        <v>0</v>
      </c>
      <c r="L4934" s="29">
        <f ca="1">IF(DAY($C4934)=28,IF(H4934=0,0,Calculator!$G$35),0)</f>
        <v>0</v>
      </c>
      <c r="M4934" s="29">
        <f ca="1">IF(I4934&gt;0,IF(DAY($C4934)=1,SUM(INDIRECT("I"&amp;(ROW(C4933)-DAY(C4933))):I4933),0),0)</f>
        <v>0</v>
      </c>
      <c r="N4934" s="29">
        <f ca="1">IF(C4934&lt;Calculator!$G$27,0,IF(C4934=Calculator!$G$27,Calculator!$G$39,IF(H4934-K4934&lt;=0,IF(D4934&gt;Calculator!$G$39,IF(H4934-K4934+E4934+L4934+M4934+Calculator!$G$39&gt;Calculator!$G$39,Calculator!$G$39-(H4934+E4934+L4934+M4934-K4934),Calculator!$G$39),D4934),0)))</f>
        <v>0</v>
      </c>
    </row>
    <row r="4935" spans="1:14" ht="15.75" thickBot="1">
      <c r="A4935" s="33" t="str">
        <f ca="1">IF(C4935=Calculator!$H$27,"F",IF(Daily!D4935+Daily!H4935=0,IF(D4934+H4934&gt;0,"L",""),""))</f>
        <v/>
      </c>
      <c r="B4935" s="34">
        <v>4934</v>
      </c>
      <c r="C4935" s="19">
        <f t="shared" ca="1" si="309"/>
        <v>50864</v>
      </c>
      <c r="D4935" s="29">
        <f t="shared" ca="1" si="311"/>
        <v>0</v>
      </c>
      <c r="E4935" s="29">
        <f ca="1">IF(C4935&lt;Calculator!$D$26,0,IF(DAY($C4935)=1,IF(D4935-Calculator!$G$24&gt;0,Calculator!$G$24,D4935),0))</f>
        <v>0</v>
      </c>
      <c r="F4935" s="29">
        <f ca="1">IF(E4935&gt;0,D4935*Calculator!$G$22/12,0)</f>
        <v>0</v>
      </c>
      <c r="G4935" s="29">
        <f ca="1">IF(E4935&gt;0,(IFERROR(-PMT(Calculator!$G$22/12,Calculator!$G$23*12,Calculator!$G$20),0))-F4935,0)</f>
        <v>0</v>
      </c>
      <c r="H4935" s="29">
        <f t="shared" ca="1" si="312"/>
        <v>0</v>
      </c>
      <c r="I4935" s="29">
        <f t="shared" ca="1" si="310"/>
        <v>0</v>
      </c>
      <c r="J4935" s="30">
        <f>Calculator!$G$40</f>
        <v>6.5000000000000002E-2</v>
      </c>
      <c r="K4935" s="29">
        <f ca="1">IF(C4935&gt;=Calculator!$G$27,IF(DAY($C4935)=1,Calculator!$G$34/2,IF(DAY($C4935)=15,Calculator!$G$34/2,0)),0)</f>
        <v>0</v>
      </c>
      <c r="L4935" s="29">
        <f ca="1">IF(DAY($C4935)=28,IF(H4935=0,0,Calculator!$G$35),0)</f>
        <v>0</v>
      </c>
      <c r="M4935" s="29">
        <f ca="1">IF(I4935&gt;0,IF(DAY($C4935)=1,SUM(INDIRECT("I"&amp;(ROW(C4934)-DAY(C4934))):I4934),0),0)</f>
        <v>0</v>
      </c>
      <c r="N4935" s="29">
        <f ca="1">IF(C4935&lt;Calculator!$G$27,0,IF(C4935=Calculator!$G$27,Calculator!$G$39,IF(H4935-K4935&lt;=0,IF(D4935&gt;Calculator!$G$39,IF(H4935-K4935+E4935+L4935+M4935+Calculator!$G$39&gt;Calculator!$G$39,Calculator!$G$39-(H4935+E4935+L4935+M4935-K4935),Calculator!$G$39),D4935),0)))</f>
        <v>0</v>
      </c>
    </row>
    <row r="4936" spans="1:14" ht="15.75" thickBot="1">
      <c r="A4936" s="33" t="str">
        <f ca="1">IF(C4936=Calculator!$H$27,"F",IF(Daily!D4936+Daily!H4936=0,IF(D4935+H4935&gt;0,"L",""),""))</f>
        <v/>
      </c>
      <c r="B4936" s="34">
        <v>4935</v>
      </c>
      <c r="C4936" s="19">
        <f t="shared" ca="1" si="309"/>
        <v>50865</v>
      </c>
      <c r="D4936" s="29">
        <f t="shared" ca="1" si="311"/>
        <v>0</v>
      </c>
      <c r="E4936" s="29">
        <f ca="1">IF(C4936&lt;Calculator!$D$26,0,IF(DAY($C4936)=1,IF(D4936-Calculator!$G$24&gt;0,Calculator!$G$24,D4936),0))</f>
        <v>0</v>
      </c>
      <c r="F4936" s="29">
        <f ca="1">IF(E4936&gt;0,D4936*Calculator!$G$22/12,0)</f>
        <v>0</v>
      </c>
      <c r="G4936" s="29">
        <f ca="1">IF(E4936&gt;0,(IFERROR(-PMT(Calculator!$G$22/12,Calculator!$G$23*12,Calculator!$G$20),0))-F4936,0)</f>
        <v>0</v>
      </c>
      <c r="H4936" s="29">
        <f t="shared" ca="1" si="312"/>
        <v>0</v>
      </c>
      <c r="I4936" s="29">
        <f t="shared" ca="1" si="310"/>
        <v>0</v>
      </c>
      <c r="J4936" s="30">
        <f>Calculator!$G$40</f>
        <v>6.5000000000000002E-2</v>
      </c>
      <c r="K4936" s="29">
        <f ca="1">IF(C4936&gt;=Calculator!$G$27,IF(DAY($C4936)=1,Calculator!$G$34/2,IF(DAY($C4936)=15,Calculator!$G$34/2,0)),0)</f>
        <v>0</v>
      </c>
      <c r="L4936" s="29">
        <f ca="1">IF(DAY($C4936)=28,IF(H4936=0,0,Calculator!$G$35),0)</f>
        <v>0</v>
      </c>
      <c r="M4936" s="29">
        <f ca="1">IF(I4936&gt;0,IF(DAY($C4936)=1,SUM(INDIRECT("I"&amp;(ROW(C4935)-DAY(C4935))):I4935),0),0)</f>
        <v>0</v>
      </c>
      <c r="N4936" s="29">
        <f ca="1">IF(C4936&lt;Calculator!$G$27,0,IF(C4936=Calculator!$G$27,Calculator!$G$39,IF(H4936-K4936&lt;=0,IF(D4936&gt;Calculator!$G$39,IF(H4936-K4936+E4936+L4936+M4936+Calculator!$G$39&gt;Calculator!$G$39,Calculator!$G$39-(H4936+E4936+L4936+M4936-K4936),Calculator!$G$39),D4936),0)))</f>
        <v>0</v>
      </c>
    </row>
    <row r="4937" spans="1:14" ht="15.75" thickBot="1">
      <c r="A4937" s="33" t="str">
        <f ca="1">IF(C4937=Calculator!$H$27,"F",IF(Daily!D4937+Daily!H4937=0,IF(D4936+H4936&gt;0,"L",""),""))</f>
        <v/>
      </c>
      <c r="B4937" s="34">
        <v>4936</v>
      </c>
      <c r="C4937" s="19">
        <f t="shared" ca="1" si="309"/>
        <v>50866</v>
      </c>
      <c r="D4937" s="29">
        <f t="shared" ca="1" si="311"/>
        <v>0</v>
      </c>
      <c r="E4937" s="29">
        <f ca="1">IF(C4937&lt;Calculator!$D$26,0,IF(DAY($C4937)=1,IF(D4937-Calculator!$G$24&gt;0,Calculator!$G$24,D4937),0))</f>
        <v>0</v>
      </c>
      <c r="F4937" s="29">
        <f ca="1">IF(E4937&gt;0,D4937*Calculator!$G$22/12,0)</f>
        <v>0</v>
      </c>
      <c r="G4937" s="29">
        <f ca="1">IF(E4937&gt;0,(IFERROR(-PMT(Calculator!$G$22/12,Calculator!$G$23*12,Calculator!$G$20),0))-F4937,0)</f>
        <v>0</v>
      </c>
      <c r="H4937" s="29">
        <f t="shared" ca="1" si="312"/>
        <v>0</v>
      </c>
      <c r="I4937" s="29">
        <f t="shared" ca="1" si="310"/>
        <v>0</v>
      </c>
      <c r="J4937" s="30">
        <f>Calculator!$G$40</f>
        <v>6.5000000000000002E-2</v>
      </c>
      <c r="K4937" s="29">
        <f ca="1">IF(C4937&gt;=Calculator!$G$27,IF(DAY($C4937)=1,Calculator!$G$34/2,IF(DAY($C4937)=15,Calculator!$G$34/2,0)),0)</f>
        <v>0</v>
      </c>
      <c r="L4937" s="29">
        <f ca="1">IF(DAY($C4937)=28,IF(H4937=0,0,Calculator!$G$35),0)</f>
        <v>0</v>
      </c>
      <c r="M4937" s="29">
        <f ca="1">IF(I4937&gt;0,IF(DAY($C4937)=1,SUM(INDIRECT("I"&amp;(ROW(C4936)-DAY(C4936))):I4936),0),0)</f>
        <v>0</v>
      </c>
      <c r="N4937" s="29">
        <f ca="1">IF(C4937&lt;Calculator!$G$27,0,IF(C4937=Calculator!$G$27,Calculator!$G$39,IF(H4937-K4937&lt;=0,IF(D4937&gt;Calculator!$G$39,IF(H4937-K4937+E4937+L4937+M4937+Calculator!$G$39&gt;Calculator!$G$39,Calculator!$G$39-(H4937+E4937+L4937+M4937-K4937),Calculator!$G$39),D4937),0)))</f>
        <v>0</v>
      </c>
    </row>
    <row r="4938" spans="1:14" ht="15.75" thickBot="1">
      <c r="A4938" s="33" t="str">
        <f ca="1">IF(C4938=Calculator!$H$27,"F",IF(Daily!D4938+Daily!H4938=0,IF(D4937+H4937&gt;0,"L",""),""))</f>
        <v/>
      </c>
      <c r="B4938" s="34">
        <v>4937</v>
      </c>
      <c r="C4938" s="19">
        <f t="shared" ca="1" si="309"/>
        <v>50867</v>
      </c>
      <c r="D4938" s="29">
        <f t="shared" ca="1" si="311"/>
        <v>0</v>
      </c>
      <c r="E4938" s="29">
        <f ca="1">IF(C4938&lt;Calculator!$D$26,0,IF(DAY($C4938)=1,IF(D4938-Calculator!$G$24&gt;0,Calculator!$G$24,D4938),0))</f>
        <v>0</v>
      </c>
      <c r="F4938" s="29">
        <f ca="1">IF(E4938&gt;0,D4938*Calculator!$G$22/12,0)</f>
        <v>0</v>
      </c>
      <c r="G4938" s="29">
        <f ca="1">IF(E4938&gt;0,(IFERROR(-PMT(Calculator!$G$22/12,Calculator!$G$23*12,Calculator!$G$20),0))-F4938,0)</f>
        <v>0</v>
      </c>
      <c r="H4938" s="29">
        <f t="shared" ca="1" si="312"/>
        <v>0</v>
      </c>
      <c r="I4938" s="29">
        <f t="shared" ca="1" si="310"/>
        <v>0</v>
      </c>
      <c r="J4938" s="30">
        <f>Calculator!$G$40</f>
        <v>6.5000000000000002E-2</v>
      </c>
      <c r="K4938" s="29">
        <f ca="1">IF(C4938&gt;=Calculator!$G$27,IF(DAY($C4938)=1,Calculator!$G$34/2,IF(DAY($C4938)=15,Calculator!$G$34/2,0)),0)</f>
        <v>0</v>
      </c>
      <c r="L4938" s="29">
        <f ca="1">IF(DAY($C4938)=28,IF(H4938=0,0,Calculator!$G$35),0)</f>
        <v>0</v>
      </c>
      <c r="M4938" s="29">
        <f ca="1">IF(I4938&gt;0,IF(DAY($C4938)=1,SUM(INDIRECT("I"&amp;(ROW(C4937)-DAY(C4937))):I4937),0),0)</f>
        <v>0</v>
      </c>
      <c r="N4938" s="29">
        <f ca="1">IF(C4938&lt;Calculator!$G$27,0,IF(C4938=Calculator!$G$27,Calculator!$G$39,IF(H4938-K4938&lt;=0,IF(D4938&gt;Calculator!$G$39,IF(H4938-K4938+E4938+L4938+M4938+Calculator!$G$39&gt;Calculator!$G$39,Calculator!$G$39-(H4938+E4938+L4938+M4938-K4938),Calculator!$G$39),D4938),0)))</f>
        <v>0</v>
      </c>
    </row>
    <row r="4939" spans="1:14" ht="15.75" thickBot="1">
      <c r="A4939" s="33" t="str">
        <f ca="1">IF(C4939=Calculator!$H$27,"F",IF(Daily!D4939+Daily!H4939=0,IF(D4938+H4938&gt;0,"L",""),""))</f>
        <v/>
      </c>
      <c r="B4939" s="34">
        <v>4938</v>
      </c>
      <c r="C4939" s="19">
        <f t="shared" ca="1" si="309"/>
        <v>50868</v>
      </c>
      <c r="D4939" s="29">
        <f t="shared" ca="1" si="311"/>
        <v>0</v>
      </c>
      <c r="E4939" s="29">
        <f ca="1">IF(C4939&lt;Calculator!$D$26,0,IF(DAY($C4939)=1,IF(D4939-Calculator!$G$24&gt;0,Calculator!$G$24,D4939),0))</f>
        <v>0</v>
      </c>
      <c r="F4939" s="29">
        <f ca="1">IF(E4939&gt;0,D4939*Calculator!$G$22/12,0)</f>
        <v>0</v>
      </c>
      <c r="G4939" s="29">
        <f ca="1">IF(E4939&gt;0,(IFERROR(-PMT(Calculator!$G$22/12,Calculator!$G$23*12,Calculator!$G$20),0))-F4939,0)</f>
        <v>0</v>
      </c>
      <c r="H4939" s="29">
        <f t="shared" ca="1" si="312"/>
        <v>0</v>
      </c>
      <c r="I4939" s="29">
        <f t="shared" ca="1" si="310"/>
        <v>0</v>
      </c>
      <c r="J4939" s="30">
        <f>Calculator!$G$40</f>
        <v>6.5000000000000002E-2</v>
      </c>
      <c r="K4939" s="29">
        <f ca="1">IF(C4939&gt;=Calculator!$G$27,IF(DAY($C4939)=1,Calculator!$G$34/2,IF(DAY($C4939)=15,Calculator!$G$34/2,0)),0)</f>
        <v>0</v>
      </c>
      <c r="L4939" s="29">
        <f ca="1">IF(DAY($C4939)=28,IF(H4939=0,0,Calculator!$G$35),0)</f>
        <v>0</v>
      </c>
      <c r="M4939" s="29">
        <f ca="1">IF(I4939&gt;0,IF(DAY($C4939)=1,SUM(INDIRECT("I"&amp;(ROW(C4938)-DAY(C4938))):I4938),0),0)</f>
        <v>0</v>
      </c>
      <c r="N4939" s="29">
        <f ca="1">IF(C4939&lt;Calculator!$G$27,0,IF(C4939=Calculator!$G$27,Calculator!$G$39,IF(H4939-K4939&lt;=0,IF(D4939&gt;Calculator!$G$39,IF(H4939-K4939+E4939+L4939+M4939+Calculator!$G$39&gt;Calculator!$G$39,Calculator!$G$39-(H4939+E4939+L4939+M4939-K4939),Calculator!$G$39),D4939),0)))</f>
        <v>0</v>
      </c>
    </row>
    <row r="4940" spans="1:14" ht="15.75" thickBot="1">
      <c r="A4940" s="33" t="str">
        <f ca="1">IF(C4940=Calculator!$H$27,"F",IF(Daily!D4940+Daily!H4940=0,IF(D4939+H4939&gt;0,"L",""),""))</f>
        <v/>
      </c>
      <c r="B4940" s="34">
        <v>4939</v>
      </c>
      <c r="C4940" s="19">
        <f t="shared" ca="1" si="309"/>
        <v>50869</v>
      </c>
      <c r="D4940" s="29">
        <f t="shared" ca="1" si="311"/>
        <v>0</v>
      </c>
      <c r="E4940" s="29">
        <f ca="1">IF(C4940&lt;Calculator!$D$26,0,IF(DAY($C4940)=1,IF(D4940-Calculator!$G$24&gt;0,Calculator!$G$24,D4940),0))</f>
        <v>0</v>
      </c>
      <c r="F4940" s="29">
        <f ca="1">IF(E4940&gt;0,D4940*Calculator!$G$22/12,0)</f>
        <v>0</v>
      </c>
      <c r="G4940" s="29">
        <f ca="1">IF(E4940&gt;0,(IFERROR(-PMT(Calculator!$G$22/12,Calculator!$G$23*12,Calculator!$G$20),0))-F4940,0)</f>
        <v>0</v>
      </c>
      <c r="H4940" s="29">
        <f t="shared" ca="1" si="312"/>
        <v>0</v>
      </c>
      <c r="I4940" s="29">
        <f t="shared" ca="1" si="310"/>
        <v>0</v>
      </c>
      <c r="J4940" s="30">
        <f>Calculator!$G$40</f>
        <v>6.5000000000000002E-2</v>
      </c>
      <c r="K4940" s="29">
        <f ca="1">IF(C4940&gt;=Calculator!$G$27,IF(DAY($C4940)=1,Calculator!$G$34/2,IF(DAY($C4940)=15,Calculator!$G$34/2,0)),0)</f>
        <v>0</v>
      </c>
      <c r="L4940" s="29">
        <f ca="1">IF(DAY($C4940)=28,IF(H4940=0,0,Calculator!$G$35),0)</f>
        <v>0</v>
      </c>
      <c r="M4940" s="29">
        <f ca="1">IF(I4940&gt;0,IF(DAY($C4940)=1,SUM(INDIRECT("I"&amp;(ROW(C4939)-DAY(C4939))):I4939),0),0)</f>
        <v>0</v>
      </c>
      <c r="N4940" s="29">
        <f ca="1">IF(C4940&lt;Calculator!$G$27,0,IF(C4940=Calculator!$G$27,Calculator!$G$39,IF(H4940-K4940&lt;=0,IF(D4940&gt;Calculator!$G$39,IF(H4940-K4940+E4940+L4940+M4940+Calculator!$G$39&gt;Calculator!$G$39,Calculator!$G$39-(H4940+E4940+L4940+M4940-K4940),Calculator!$G$39),D4940),0)))</f>
        <v>0</v>
      </c>
    </row>
    <row r="4941" spans="1:14" ht="15.75" thickBot="1">
      <c r="A4941" s="33" t="str">
        <f ca="1">IF(C4941=Calculator!$H$27,"F",IF(Daily!D4941+Daily!H4941=0,IF(D4940+H4940&gt;0,"L",""),""))</f>
        <v/>
      </c>
      <c r="B4941" s="34">
        <v>4940</v>
      </c>
      <c r="C4941" s="19">
        <f t="shared" ca="1" si="309"/>
        <v>50870</v>
      </c>
      <c r="D4941" s="29">
        <f t="shared" ca="1" si="311"/>
        <v>0</v>
      </c>
      <c r="E4941" s="29">
        <f ca="1">IF(C4941&lt;Calculator!$D$26,0,IF(DAY($C4941)=1,IF(D4941-Calculator!$G$24&gt;0,Calculator!$G$24,D4941),0))</f>
        <v>0</v>
      </c>
      <c r="F4941" s="29">
        <f ca="1">IF(E4941&gt;0,D4941*Calculator!$G$22/12,0)</f>
        <v>0</v>
      </c>
      <c r="G4941" s="29">
        <f ca="1">IF(E4941&gt;0,(IFERROR(-PMT(Calculator!$G$22/12,Calculator!$G$23*12,Calculator!$G$20),0))-F4941,0)</f>
        <v>0</v>
      </c>
      <c r="H4941" s="29">
        <f t="shared" ca="1" si="312"/>
        <v>0</v>
      </c>
      <c r="I4941" s="29">
        <f t="shared" ca="1" si="310"/>
        <v>0</v>
      </c>
      <c r="J4941" s="30">
        <f>Calculator!$G$40</f>
        <v>6.5000000000000002E-2</v>
      </c>
      <c r="K4941" s="29">
        <f ca="1">IF(C4941&gt;=Calculator!$G$27,IF(DAY($C4941)=1,Calculator!$G$34/2,IF(DAY($C4941)=15,Calculator!$G$34/2,0)),0)</f>
        <v>0</v>
      </c>
      <c r="L4941" s="29">
        <f ca="1">IF(DAY($C4941)=28,IF(H4941=0,0,Calculator!$G$35),0)</f>
        <v>0</v>
      </c>
      <c r="M4941" s="29">
        <f ca="1">IF(I4941&gt;0,IF(DAY($C4941)=1,SUM(INDIRECT("I"&amp;(ROW(C4940)-DAY(C4940))):I4940),0),0)</f>
        <v>0</v>
      </c>
      <c r="N4941" s="29">
        <f ca="1">IF(C4941&lt;Calculator!$G$27,0,IF(C4941=Calculator!$G$27,Calculator!$G$39,IF(H4941-K4941&lt;=0,IF(D4941&gt;Calculator!$G$39,IF(H4941-K4941+E4941+L4941+M4941+Calculator!$G$39&gt;Calculator!$G$39,Calculator!$G$39-(H4941+E4941+L4941+M4941-K4941),Calculator!$G$39),D4941),0)))</f>
        <v>0</v>
      </c>
    </row>
    <row r="4942" spans="1:14" ht="15.75" thickBot="1">
      <c r="A4942" s="33" t="str">
        <f ca="1">IF(C4942=Calculator!$H$27,"F",IF(Daily!D4942+Daily!H4942=0,IF(D4941+H4941&gt;0,"L",""),""))</f>
        <v/>
      </c>
      <c r="B4942" s="34">
        <v>4941</v>
      </c>
      <c r="C4942" s="19">
        <f t="shared" ca="1" si="309"/>
        <v>50871</v>
      </c>
      <c r="D4942" s="29">
        <f t="shared" ca="1" si="311"/>
        <v>0</v>
      </c>
      <c r="E4942" s="29">
        <f ca="1">IF(C4942&lt;Calculator!$D$26,0,IF(DAY($C4942)=1,IF(D4942-Calculator!$G$24&gt;0,Calculator!$G$24,D4942),0))</f>
        <v>0</v>
      </c>
      <c r="F4942" s="29">
        <f ca="1">IF(E4942&gt;0,D4942*Calculator!$G$22/12,0)</f>
        <v>0</v>
      </c>
      <c r="G4942" s="29">
        <f ca="1">IF(E4942&gt;0,(IFERROR(-PMT(Calculator!$G$22/12,Calculator!$G$23*12,Calculator!$G$20),0))-F4942,0)</f>
        <v>0</v>
      </c>
      <c r="H4942" s="29">
        <f t="shared" ca="1" si="312"/>
        <v>0</v>
      </c>
      <c r="I4942" s="29">
        <f t="shared" ca="1" si="310"/>
        <v>0</v>
      </c>
      <c r="J4942" s="30">
        <f>Calculator!$G$40</f>
        <v>6.5000000000000002E-2</v>
      </c>
      <c r="K4942" s="29">
        <f ca="1">IF(C4942&gt;=Calculator!$G$27,IF(DAY($C4942)=1,Calculator!$G$34/2,IF(DAY($C4942)=15,Calculator!$G$34/2,0)),0)</f>
        <v>0</v>
      </c>
      <c r="L4942" s="29">
        <f ca="1">IF(DAY($C4942)=28,IF(H4942=0,0,Calculator!$G$35),0)</f>
        <v>0</v>
      </c>
      <c r="M4942" s="29">
        <f ca="1">IF(I4942&gt;0,IF(DAY($C4942)=1,SUM(INDIRECT("I"&amp;(ROW(C4941)-DAY(C4941))):I4941),0),0)</f>
        <v>0</v>
      </c>
      <c r="N4942" s="29">
        <f ca="1">IF(C4942&lt;Calculator!$G$27,0,IF(C4942=Calculator!$G$27,Calculator!$G$39,IF(H4942-K4942&lt;=0,IF(D4942&gt;Calculator!$G$39,IF(H4942-K4942+E4942+L4942+M4942+Calculator!$G$39&gt;Calculator!$G$39,Calculator!$G$39-(H4942+E4942+L4942+M4942-K4942),Calculator!$G$39),D4942),0)))</f>
        <v>0</v>
      </c>
    </row>
    <row r="4943" spans="1:14" ht="15.75" thickBot="1">
      <c r="A4943" s="33" t="str">
        <f ca="1">IF(C4943=Calculator!$H$27,"F",IF(Daily!D4943+Daily!H4943=0,IF(D4942+H4942&gt;0,"L",""),""))</f>
        <v/>
      </c>
      <c r="B4943" s="34">
        <v>4942</v>
      </c>
      <c r="C4943" s="19">
        <f t="shared" ca="1" si="309"/>
        <v>50872</v>
      </c>
      <c r="D4943" s="29">
        <f t="shared" ca="1" si="311"/>
        <v>0</v>
      </c>
      <c r="E4943" s="29">
        <f ca="1">IF(C4943&lt;Calculator!$D$26,0,IF(DAY($C4943)=1,IF(D4943-Calculator!$G$24&gt;0,Calculator!$G$24,D4943),0))</f>
        <v>0</v>
      </c>
      <c r="F4943" s="29">
        <f ca="1">IF(E4943&gt;0,D4943*Calculator!$G$22/12,0)</f>
        <v>0</v>
      </c>
      <c r="G4943" s="29">
        <f ca="1">IF(E4943&gt;0,(IFERROR(-PMT(Calculator!$G$22/12,Calculator!$G$23*12,Calculator!$G$20),0))-F4943,0)</f>
        <v>0</v>
      </c>
      <c r="H4943" s="29">
        <f t="shared" ca="1" si="312"/>
        <v>0</v>
      </c>
      <c r="I4943" s="29">
        <f t="shared" ca="1" si="310"/>
        <v>0</v>
      </c>
      <c r="J4943" s="30">
        <f>Calculator!$G$40</f>
        <v>6.5000000000000002E-2</v>
      </c>
      <c r="K4943" s="29">
        <f ca="1">IF(C4943&gt;=Calculator!$G$27,IF(DAY($C4943)=1,Calculator!$G$34/2,IF(DAY($C4943)=15,Calculator!$G$34/2,0)),0)</f>
        <v>0</v>
      </c>
      <c r="L4943" s="29">
        <f ca="1">IF(DAY($C4943)=28,IF(H4943=0,0,Calculator!$G$35),0)</f>
        <v>0</v>
      </c>
      <c r="M4943" s="29">
        <f ca="1">IF(I4943&gt;0,IF(DAY($C4943)=1,SUM(INDIRECT("I"&amp;(ROW(C4942)-DAY(C4942))):I4942),0),0)</f>
        <v>0</v>
      </c>
      <c r="N4943" s="29">
        <f ca="1">IF(C4943&lt;Calculator!$G$27,0,IF(C4943=Calculator!$G$27,Calculator!$G$39,IF(H4943-K4943&lt;=0,IF(D4943&gt;Calculator!$G$39,IF(H4943-K4943+E4943+L4943+M4943+Calculator!$G$39&gt;Calculator!$G$39,Calculator!$G$39-(H4943+E4943+L4943+M4943-K4943),Calculator!$G$39),D4943),0)))</f>
        <v>0</v>
      </c>
    </row>
    <row r="4944" spans="1:14" ht="15.75" thickBot="1">
      <c r="A4944" s="33" t="str">
        <f ca="1">IF(C4944=Calculator!$H$27,"F",IF(Daily!D4944+Daily!H4944=0,IF(D4943+H4943&gt;0,"L",""),""))</f>
        <v/>
      </c>
      <c r="B4944" s="34">
        <v>4943</v>
      </c>
      <c r="C4944" s="19">
        <f t="shared" ca="1" si="309"/>
        <v>50873</v>
      </c>
      <c r="D4944" s="29">
        <f t="shared" ca="1" si="311"/>
        <v>0</v>
      </c>
      <c r="E4944" s="29">
        <f ca="1">IF(C4944&lt;Calculator!$D$26,0,IF(DAY($C4944)=1,IF(D4944-Calculator!$G$24&gt;0,Calculator!$G$24,D4944),0))</f>
        <v>0</v>
      </c>
      <c r="F4944" s="29">
        <f ca="1">IF(E4944&gt;0,D4944*Calculator!$G$22/12,0)</f>
        <v>0</v>
      </c>
      <c r="G4944" s="29">
        <f ca="1">IF(E4944&gt;0,(IFERROR(-PMT(Calculator!$G$22/12,Calculator!$G$23*12,Calculator!$G$20),0))-F4944,0)</f>
        <v>0</v>
      </c>
      <c r="H4944" s="29">
        <f t="shared" ca="1" si="312"/>
        <v>0</v>
      </c>
      <c r="I4944" s="29">
        <f t="shared" ca="1" si="310"/>
        <v>0</v>
      </c>
      <c r="J4944" s="30">
        <f>Calculator!$G$40</f>
        <v>6.5000000000000002E-2</v>
      </c>
      <c r="K4944" s="29">
        <f ca="1">IF(C4944&gt;=Calculator!$G$27,IF(DAY($C4944)=1,Calculator!$G$34/2,IF(DAY($C4944)=15,Calculator!$G$34/2,0)),0)</f>
        <v>0</v>
      </c>
      <c r="L4944" s="29">
        <f ca="1">IF(DAY($C4944)=28,IF(H4944=0,0,Calculator!$G$35),0)</f>
        <v>0</v>
      </c>
      <c r="M4944" s="29">
        <f ca="1">IF(I4944&gt;0,IF(DAY($C4944)=1,SUM(INDIRECT("I"&amp;(ROW(C4943)-DAY(C4943))):I4943),0),0)</f>
        <v>0</v>
      </c>
      <c r="N4944" s="29">
        <f ca="1">IF(C4944&lt;Calculator!$G$27,0,IF(C4944=Calculator!$G$27,Calculator!$G$39,IF(H4944-K4944&lt;=0,IF(D4944&gt;Calculator!$G$39,IF(H4944-K4944+E4944+L4944+M4944+Calculator!$G$39&gt;Calculator!$G$39,Calculator!$G$39-(H4944+E4944+L4944+M4944-K4944),Calculator!$G$39),D4944),0)))</f>
        <v>0</v>
      </c>
    </row>
    <row r="4945" spans="1:14" ht="15.75" thickBot="1">
      <c r="A4945" s="33" t="str">
        <f ca="1">IF(C4945=Calculator!$H$27,"F",IF(Daily!D4945+Daily!H4945=0,IF(D4944+H4944&gt;0,"L",""),""))</f>
        <v/>
      </c>
      <c r="B4945" s="34">
        <v>4944</v>
      </c>
      <c r="C4945" s="19">
        <f t="shared" ca="1" si="309"/>
        <v>50874</v>
      </c>
      <c r="D4945" s="29">
        <f t="shared" ca="1" si="311"/>
        <v>0</v>
      </c>
      <c r="E4945" s="29">
        <f ca="1">IF(C4945&lt;Calculator!$D$26,0,IF(DAY($C4945)=1,IF(D4945-Calculator!$G$24&gt;0,Calculator!$G$24,D4945),0))</f>
        <v>0</v>
      </c>
      <c r="F4945" s="29">
        <f ca="1">IF(E4945&gt;0,D4945*Calculator!$G$22/12,0)</f>
        <v>0</v>
      </c>
      <c r="G4945" s="29">
        <f ca="1">IF(E4945&gt;0,(IFERROR(-PMT(Calculator!$G$22/12,Calculator!$G$23*12,Calculator!$G$20),0))-F4945,0)</f>
        <v>0</v>
      </c>
      <c r="H4945" s="29">
        <f t="shared" ca="1" si="312"/>
        <v>0</v>
      </c>
      <c r="I4945" s="29">
        <f t="shared" ca="1" si="310"/>
        <v>0</v>
      </c>
      <c r="J4945" s="30">
        <f>Calculator!$G$40</f>
        <v>6.5000000000000002E-2</v>
      </c>
      <c r="K4945" s="29">
        <f ca="1">IF(C4945&gt;=Calculator!$G$27,IF(DAY($C4945)=1,Calculator!$G$34/2,IF(DAY($C4945)=15,Calculator!$G$34/2,0)),0)</f>
        <v>0</v>
      </c>
      <c r="L4945" s="29">
        <f ca="1">IF(DAY($C4945)=28,IF(H4945=0,0,Calculator!$G$35),0)</f>
        <v>0</v>
      </c>
      <c r="M4945" s="29">
        <f ca="1">IF(I4945&gt;0,IF(DAY($C4945)=1,SUM(INDIRECT("I"&amp;(ROW(C4944)-DAY(C4944))):I4944),0),0)</f>
        <v>0</v>
      </c>
      <c r="N4945" s="29">
        <f ca="1">IF(C4945&lt;Calculator!$G$27,0,IF(C4945=Calculator!$G$27,Calculator!$G$39,IF(H4945-K4945&lt;=0,IF(D4945&gt;Calculator!$G$39,IF(H4945-K4945+E4945+L4945+M4945+Calculator!$G$39&gt;Calculator!$G$39,Calculator!$G$39-(H4945+E4945+L4945+M4945-K4945),Calculator!$G$39),D4945),0)))</f>
        <v>0</v>
      </c>
    </row>
    <row r="4946" spans="1:14" ht="15.75" thickBot="1">
      <c r="A4946" s="33" t="str">
        <f ca="1">IF(C4946=Calculator!$H$27,"F",IF(Daily!D4946+Daily!H4946=0,IF(D4945+H4945&gt;0,"L",""),""))</f>
        <v/>
      </c>
      <c r="B4946" s="34">
        <v>4945</v>
      </c>
      <c r="C4946" s="19">
        <f t="shared" ca="1" si="309"/>
        <v>50875</v>
      </c>
      <c r="D4946" s="29">
        <f t="shared" ca="1" si="311"/>
        <v>0</v>
      </c>
      <c r="E4946" s="29">
        <f ca="1">IF(C4946&lt;Calculator!$D$26,0,IF(DAY($C4946)=1,IF(D4946-Calculator!$G$24&gt;0,Calculator!$G$24,D4946),0))</f>
        <v>0</v>
      </c>
      <c r="F4946" s="29">
        <f ca="1">IF(E4946&gt;0,D4946*Calculator!$G$22/12,0)</f>
        <v>0</v>
      </c>
      <c r="G4946" s="29">
        <f ca="1">IF(E4946&gt;0,(IFERROR(-PMT(Calculator!$G$22/12,Calculator!$G$23*12,Calculator!$G$20),0))-F4946,0)</f>
        <v>0</v>
      </c>
      <c r="H4946" s="29">
        <f t="shared" ca="1" si="312"/>
        <v>0</v>
      </c>
      <c r="I4946" s="29">
        <f t="shared" ca="1" si="310"/>
        <v>0</v>
      </c>
      <c r="J4946" s="30">
        <f>Calculator!$G$40</f>
        <v>6.5000000000000002E-2</v>
      </c>
      <c r="K4946" s="29">
        <f ca="1">IF(C4946&gt;=Calculator!$G$27,IF(DAY($C4946)=1,Calculator!$G$34/2,IF(DAY($C4946)=15,Calculator!$G$34/2,0)),0)</f>
        <v>4500</v>
      </c>
      <c r="L4946" s="29">
        <f ca="1">IF(DAY($C4946)=28,IF(H4946=0,0,Calculator!$G$35),0)</f>
        <v>0</v>
      </c>
      <c r="M4946" s="29">
        <f ca="1">IF(I4946&gt;0,IF(DAY($C4946)=1,SUM(INDIRECT("I"&amp;(ROW(C4945)-DAY(C4945))):I4945),0),0)</f>
        <v>0</v>
      </c>
      <c r="N4946" s="29">
        <f ca="1">IF(C4946&lt;Calculator!$G$27,0,IF(C4946=Calculator!$G$27,Calculator!$G$39,IF(H4946-K4946&lt;=0,IF(D4946&gt;Calculator!$G$39,IF(H4946-K4946+E4946+L4946+M4946+Calculator!$G$39&gt;Calculator!$G$39,Calculator!$G$39-(H4946+E4946+L4946+M4946-K4946),Calculator!$G$39),D4946),0)))</f>
        <v>0</v>
      </c>
    </row>
    <row r="4947" spans="1:14" ht="15.75" thickBot="1">
      <c r="A4947" s="33" t="str">
        <f ca="1">IF(C4947=Calculator!$H$27,"F",IF(Daily!D4947+Daily!H4947=0,IF(D4946+H4946&gt;0,"L",""),""))</f>
        <v/>
      </c>
      <c r="B4947" s="34">
        <v>4946</v>
      </c>
      <c r="C4947" s="19">
        <f t="shared" ca="1" si="309"/>
        <v>50876</v>
      </c>
      <c r="D4947" s="29">
        <f t="shared" ca="1" si="311"/>
        <v>0</v>
      </c>
      <c r="E4947" s="29">
        <f ca="1">IF(C4947&lt;Calculator!$D$26,0,IF(DAY($C4947)=1,IF(D4947-Calculator!$G$24&gt;0,Calculator!$G$24,D4947),0))</f>
        <v>0</v>
      </c>
      <c r="F4947" s="29">
        <f ca="1">IF(E4947&gt;0,D4947*Calculator!$G$22/12,0)</f>
        <v>0</v>
      </c>
      <c r="G4947" s="29">
        <f ca="1">IF(E4947&gt;0,(IFERROR(-PMT(Calculator!$G$22/12,Calculator!$G$23*12,Calculator!$G$20),0))-F4947,0)</f>
        <v>0</v>
      </c>
      <c r="H4947" s="29">
        <f t="shared" ca="1" si="312"/>
        <v>0</v>
      </c>
      <c r="I4947" s="29">
        <f t="shared" ca="1" si="310"/>
        <v>0</v>
      </c>
      <c r="J4947" s="30">
        <f>Calculator!$G$40</f>
        <v>6.5000000000000002E-2</v>
      </c>
      <c r="K4947" s="29">
        <f ca="1">IF(C4947&gt;=Calculator!$G$27,IF(DAY($C4947)=1,Calculator!$G$34/2,IF(DAY($C4947)=15,Calculator!$G$34/2,0)),0)</f>
        <v>0</v>
      </c>
      <c r="L4947" s="29">
        <f ca="1">IF(DAY($C4947)=28,IF(H4947=0,0,Calculator!$G$35),0)</f>
        <v>0</v>
      </c>
      <c r="M4947" s="29">
        <f ca="1">IF(I4947&gt;0,IF(DAY($C4947)=1,SUM(INDIRECT("I"&amp;(ROW(C4946)-DAY(C4946))):I4946),0),0)</f>
        <v>0</v>
      </c>
      <c r="N4947" s="29">
        <f ca="1">IF(C4947&lt;Calculator!$G$27,0,IF(C4947=Calculator!$G$27,Calculator!$G$39,IF(H4947-K4947&lt;=0,IF(D4947&gt;Calculator!$G$39,IF(H4947-K4947+E4947+L4947+M4947+Calculator!$G$39&gt;Calculator!$G$39,Calculator!$G$39-(H4947+E4947+L4947+M4947-K4947),Calculator!$G$39),D4947),0)))</f>
        <v>0</v>
      </c>
    </row>
    <row r="4948" spans="1:14" ht="15.75" thickBot="1">
      <c r="A4948" s="33" t="str">
        <f ca="1">IF(C4948=Calculator!$H$27,"F",IF(Daily!D4948+Daily!H4948=0,IF(D4947+H4947&gt;0,"L",""),""))</f>
        <v/>
      </c>
      <c r="B4948" s="34">
        <v>4947</v>
      </c>
      <c r="C4948" s="19">
        <f t="shared" ca="1" si="309"/>
        <v>50877</v>
      </c>
      <c r="D4948" s="29">
        <f t="shared" ca="1" si="311"/>
        <v>0</v>
      </c>
      <c r="E4948" s="29">
        <f ca="1">IF(C4948&lt;Calculator!$D$26,0,IF(DAY($C4948)=1,IF(D4948-Calculator!$G$24&gt;0,Calculator!$G$24,D4948),0))</f>
        <v>0</v>
      </c>
      <c r="F4948" s="29">
        <f ca="1">IF(E4948&gt;0,D4948*Calculator!$G$22/12,0)</f>
        <v>0</v>
      </c>
      <c r="G4948" s="29">
        <f ca="1">IF(E4948&gt;0,(IFERROR(-PMT(Calculator!$G$22/12,Calculator!$G$23*12,Calculator!$G$20),0))-F4948,0)</f>
        <v>0</v>
      </c>
      <c r="H4948" s="29">
        <f t="shared" ca="1" si="312"/>
        <v>0</v>
      </c>
      <c r="I4948" s="29">
        <f t="shared" ca="1" si="310"/>
        <v>0</v>
      </c>
      <c r="J4948" s="30">
        <f>Calculator!$G$40</f>
        <v>6.5000000000000002E-2</v>
      </c>
      <c r="K4948" s="29">
        <f ca="1">IF(C4948&gt;=Calculator!$G$27,IF(DAY($C4948)=1,Calculator!$G$34/2,IF(DAY($C4948)=15,Calculator!$G$34/2,0)),0)</f>
        <v>0</v>
      </c>
      <c r="L4948" s="29">
        <f ca="1">IF(DAY($C4948)=28,IF(H4948=0,0,Calculator!$G$35),0)</f>
        <v>0</v>
      </c>
      <c r="M4948" s="29">
        <f ca="1">IF(I4948&gt;0,IF(DAY($C4948)=1,SUM(INDIRECT("I"&amp;(ROW(C4947)-DAY(C4947))):I4947),0),0)</f>
        <v>0</v>
      </c>
      <c r="N4948" s="29">
        <f ca="1">IF(C4948&lt;Calculator!$G$27,0,IF(C4948=Calculator!$G$27,Calculator!$G$39,IF(H4948-K4948&lt;=0,IF(D4948&gt;Calculator!$G$39,IF(H4948-K4948+E4948+L4948+M4948+Calculator!$G$39&gt;Calculator!$G$39,Calculator!$G$39-(H4948+E4948+L4948+M4948-K4948),Calculator!$G$39),D4948),0)))</f>
        <v>0</v>
      </c>
    </row>
    <row r="4949" spans="1:14" ht="15.75" thickBot="1">
      <c r="A4949" s="33" t="str">
        <f ca="1">IF(C4949=Calculator!$H$27,"F",IF(Daily!D4949+Daily!H4949=0,IF(D4948+H4948&gt;0,"L",""),""))</f>
        <v/>
      </c>
      <c r="B4949" s="34">
        <v>4948</v>
      </c>
      <c r="C4949" s="19">
        <f t="shared" ca="1" si="309"/>
        <v>50878</v>
      </c>
      <c r="D4949" s="29">
        <f t="shared" ca="1" si="311"/>
        <v>0</v>
      </c>
      <c r="E4949" s="29">
        <f ca="1">IF(C4949&lt;Calculator!$D$26,0,IF(DAY($C4949)=1,IF(D4949-Calculator!$G$24&gt;0,Calculator!$G$24,D4949),0))</f>
        <v>0</v>
      </c>
      <c r="F4949" s="29">
        <f ca="1">IF(E4949&gt;0,D4949*Calculator!$G$22/12,0)</f>
        <v>0</v>
      </c>
      <c r="G4949" s="29">
        <f ca="1">IF(E4949&gt;0,(IFERROR(-PMT(Calculator!$G$22/12,Calculator!$G$23*12,Calculator!$G$20),0))-F4949,0)</f>
        <v>0</v>
      </c>
      <c r="H4949" s="29">
        <f t="shared" ca="1" si="312"/>
        <v>0</v>
      </c>
      <c r="I4949" s="29">
        <f t="shared" ca="1" si="310"/>
        <v>0</v>
      </c>
      <c r="J4949" s="30">
        <f>Calculator!$G$40</f>
        <v>6.5000000000000002E-2</v>
      </c>
      <c r="K4949" s="29">
        <f ca="1">IF(C4949&gt;=Calculator!$G$27,IF(DAY($C4949)=1,Calculator!$G$34/2,IF(DAY($C4949)=15,Calculator!$G$34/2,0)),0)</f>
        <v>0</v>
      </c>
      <c r="L4949" s="29">
        <f ca="1">IF(DAY($C4949)=28,IF(H4949=0,0,Calculator!$G$35),0)</f>
        <v>0</v>
      </c>
      <c r="M4949" s="29">
        <f ca="1">IF(I4949&gt;0,IF(DAY($C4949)=1,SUM(INDIRECT("I"&amp;(ROW(C4948)-DAY(C4948))):I4948),0),0)</f>
        <v>0</v>
      </c>
      <c r="N4949" s="29">
        <f ca="1">IF(C4949&lt;Calculator!$G$27,0,IF(C4949=Calculator!$G$27,Calculator!$G$39,IF(H4949-K4949&lt;=0,IF(D4949&gt;Calculator!$G$39,IF(H4949-K4949+E4949+L4949+M4949+Calculator!$G$39&gt;Calculator!$G$39,Calculator!$G$39-(H4949+E4949+L4949+M4949-K4949),Calculator!$G$39),D4949),0)))</f>
        <v>0</v>
      </c>
    </row>
    <row r="4950" spans="1:14" ht="15.75" thickBot="1">
      <c r="A4950" s="33" t="str">
        <f ca="1">IF(C4950=Calculator!$H$27,"F",IF(Daily!D4950+Daily!H4950=0,IF(D4949+H4949&gt;0,"L",""),""))</f>
        <v/>
      </c>
      <c r="B4950" s="34">
        <v>4949</v>
      </c>
      <c r="C4950" s="19">
        <f t="shared" ca="1" si="309"/>
        <v>50879</v>
      </c>
      <c r="D4950" s="29">
        <f t="shared" ca="1" si="311"/>
        <v>0</v>
      </c>
      <c r="E4950" s="29">
        <f ca="1">IF(C4950&lt;Calculator!$D$26,0,IF(DAY($C4950)=1,IF(D4950-Calculator!$G$24&gt;0,Calculator!$G$24,D4950),0))</f>
        <v>0</v>
      </c>
      <c r="F4950" s="29">
        <f ca="1">IF(E4950&gt;0,D4950*Calculator!$G$22/12,0)</f>
        <v>0</v>
      </c>
      <c r="G4950" s="29">
        <f ca="1">IF(E4950&gt;0,(IFERROR(-PMT(Calculator!$G$22/12,Calculator!$G$23*12,Calculator!$G$20),0))-F4950,0)</f>
        <v>0</v>
      </c>
      <c r="H4950" s="29">
        <f t="shared" ca="1" si="312"/>
        <v>0</v>
      </c>
      <c r="I4950" s="29">
        <f t="shared" ca="1" si="310"/>
        <v>0</v>
      </c>
      <c r="J4950" s="30">
        <f>Calculator!$G$40</f>
        <v>6.5000000000000002E-2</v>
      </c>
      <c r="K4950" s="29">
        <f ca="1">IF(C4950&gt;=Calculator!$G$27,IF(DAY($C4950)=1,Calculator!$G$34/2,IF(DAY($C4950)=15,Calculator!$G$34/2,0)),0)</f>
        <v>0</v>
      </c>
      <c r="L4950" s="29">
        <f ca="1">IF(DAY($C4950)=28,IF(H4950=0,0,Calculator!$G$35),0)</f>
        <v>0</v>
      </c>
      <c r="M4950" s="29">
        <f ca="1">IF(I4950&gt;0,IF(DAY($C4950)=1,SUM(INDIRECT("I"&amp;(ROW(C4949)-DAY(C4949))):I4949),0),0)</f>
        <v>0</v>
      </c>
      <c r="N4950" s="29">
        <f ca="1">IF(C4950&lt;Calculator!$G$27,0,IF(C4950=Calculator!$G$27,Calculator!$G$39,IF(H4950-K4950&lt;=0,IF(D4950&gt;Calculator!$G$39,IF(H4950-K4950+E4950+L4950+M4950+Calculator!$G$39&gt;Calculator!$G$39,Calculator!$G$39-(H4950+E4950+L4950+M4950-K4950),Calculator!$G$39),D4950),0)))</f>
        <v>0</v>
      </c>
    </row>
    <row r="4951" spans="1:14" ht="15.75" thickBot="1">
      <c r="A4951" s="33" t="str">
        <f ca="1">IF(C4951=Calculator!$H$27,"F",IF(Daily!D4951+Daily!H4951=0,IF(D4950+H4950&gt;0,"L",""),""))</f>
        <v/>
      </c>
      <c r="B4951" s="34">
        <v>4950</v>
      </c>
      <c r="C4951" s="19">
        <f t="shared" ca="1" si="309"/>
        <v>50880</v>
      </c>
      <c r="D4951" s="29">
        <f t="shared" ca="1" si="311"/>
        <v>0</v>
      </c>
      <c r="E4951" s="29">
        <f ca="1">IF(C4951&lt;Calculator!$D$26,0,IF(DAY($C4951)=1,IF(D4951-Calculator!$G$24&gt;0,Calculator!$G$24,D4951),0))</f>
        <v>0</v>
      </c>
      <c r="F4951" s="29">
        <f ca="1">IF(E4951&gt;0,D4951*Calculator!$G$22/12,0)</f>
        <v>0</v>
      </c>
      <c r="G4951" s="29">
        <f ca="1">IF(E4951&gt;0,(IFERROR(-PMT(Calculator!$G$22/12,Calculator!$G$23*12,Calculator!$G$20),0))-F4951,0)</f>
        <v>0</v>
      </c>
      <c r="H4951" s="29">
        <f t="shared" ca="1" si="312"/>
        <v>0</v>
      </c>
      <c r="I4951" s="29">
        <f t="shared" ca="1" si="310"/>
        <v>0</v>
      </c>
      <c r="J4951" s="30">
        <f>Calculator!$G$40</f>
        <v>6.5000000000000002E-2</v>
      </c>
      <c r="K4951" s="29">
        <f ca="1">IF(C4951&gt;=Calculator!$G$27,IF(DAY($C4951)=1,Calculator!$G$34/2,IF(DAY($C4951)=15,Calculator!$G$34/2,0)),0)</f>
        <v>0</v>
      </c>
      <c r="L4951" s="29">
        <f ca="1">IF(DAY($C4951)=28,IF(H4951=0,0,Calculator!$G$35),0)</f>
        <v>0</v>
      </c>
      <c r="M4951" s="29">
        <f ca="1">IF(I4951&gt;0,IF(DAY($C4951)=1,SUM(INDIRECT("I"&amp;(ROW(C4950)-DAY(C4950))):I4950),0),0)</f>
        <v>0</v>
      </c>
      <c r="N4951" s="29">
        <f ca="1">IF(C4951&lt;Calculator!$G$27,0,IF(C4951=Calculator!$G$27,Calculator!$G$39,IF(H4951-K4951&lt;=0,IF(D4951&gt;Calculator!$G$39,IF(H4951-K4951+E4951+L4951+M4951+Calculator!$G$39&gt;Calculator!$G$39,Calculator!$G$39-(H4951+E4951+L4951+M4951-K4951),Calculator!$G$39),D4951),0)))</f>
        <v>0</v>
      </c>
    </row>
    <row r="4952" spans="1:14" ht="15.75" thickBot="1">
      <c r="A4952" s="33" t="str">
        <f ca="1">IF(C4952=Calculator!$H$27,"F",IF(Daily!D4952+Daily!H4952=0,IF(D4951+H4951&gt;0,"L",""),""))</f>
        <v/>
      </c>
      <c r="B4952" s="34">
        <v>4951</v>
      </c>
      <c r="C4952" s="19">
        <f t="shared" ca="1" si="309"/>
        <v>50881</v>
      </c>
      <c r="D4952" s="29">
        <f t="shared" ca="1" si="311"/>
        <v>0</v>
      </c>
      <c r="E4952" s="29">
        <f ca="1">IF(C4952&lt;Calculator!$D$26,0,IF(DAY($C4952)=1,IF(D4952-Calculator!$G$24&gt;0,Calculator!$G$24,D4952),0))</f>
        <v>0</v>
      </c>
      <c r="F4952" s="29">
        <f ca="1">IF(E4952&gt;0,D4952*Calculator!$G$22/12,0)</f>
        <v>0</v>
      </c>
      <c r="G4952" s="29">
        <f ca="1">IF(E4952&gt;0,(IFERROR(-PMT(Calculator!$G$22/12,Calculator!$G$23*12,Calculator!$G$20),0))-F4952,0)</f>
        <v>0</v>
      </c>
      <c r="H4952" s="29">
        <f t="shared" ca="1" si="312"/>
        <v>0</v>
      </c>
      <c r="I4952" s="29">
        <f t="shared" ca="1" si="310"/>
        <v>0</v>
      </c>
      <c r="J4952" s="30">
        <f>Calculator!$G$40</f>
        <v>6.5000000000000002E-2</v>
      </c>
      <c r="K4952" s="29">
        <f ca="1">IF(C4952&gt;=Calculator!$G$27,IF(DAY($C4952)=1,Calculator!$G$34/2,IF(DAY($C4952)=15,Calculator!$G$34/2,0)),0)</f>
        <v>0</v>
      </c>
      <c r="L4952" s="29">
        <f ca="1">IF(DAY($C4952)=28,IF(H4952=0,0,Calculator!$G$35),0)</f>
        <v>0</v>
      </c>
      <c r="M4952" s="29">
        <f ca="1">IF(I4952&gt;0,IF(DAY($C4952)=1,SUM(INDIRECT("I"&amp;(ROW(C4951)-DAY(C4951))):I4951),0),0)</f>
        <v>0</v>
      </c>
      <c r="N4952" s="29">
        <f ca="1">IF(C4952&lt;Calculator!$G$27,0,IF(C4952=Calculator!$G$27,Calculator!$G$39,IF(H4952-K4952&lt;=0,IF(D4952&gt;Calculator!$G$39,IF(H4952-K4952+E4952+L4952+M4952+Calculator!$G$39&gt;Calculator!$G$39,Calculator!$G$39-(H4952+E4952+L4952+M4952-K4952),Calculator!$G$39),D4952),0)))</f>
        <v>0</v>
      </c>
    </row>
    <row r="4953" spans="1:14" ht="15.75" thickBot="1">
      <c r="A4953" s="33" t="str">
        <f ca="1">IF(C4953=Calculator!$H$27,"F",IF(Daily!D4953+Daily!H4953=0,IF(D4952+H4952&gt;0,"L",""),""))</f>
        <v/>
      </c>
      <c r="B4953" s="34">
        <v>4952</v>
      </c>
      <c r="C4953" s="19">
        <f t="shared" ca="1" si="309"/>
        <v>50882</v>
      </c>
      <c r="D4953" s="29">
        <f t="shared" ca="1" si="311"/>
        <v>0</v>
      </c>
      <c r="E4953" s="29">
        <f ca="1">IF(C4953&lt;Calculator!$D$26,0,IF(DAY($C4953)=1,IF(D4953-Calculator!$G$24&gt;0,Calculator!$G$24,D4953),0))</f>
        <v>0</v>
      </c>
      <c r="F4953" s="29">
        <f ca="1">IF(E4953&gt;0,D4953*Calculator!$G$22/12,0)</f>
        <v>0</v>
      </c>
      <c r="G4953" s="29">
        <f ca="1">IF(E4953&gt;0,(IFERROR(-PMT(Calculator!$G$22/12,Calculator!$G$23*12,Calculator!$G$20),0))-F4953,0)</f>
        <v>0</v>
      </c>
      <c r="H4953" s="29">
        <f t="shared" ca="1" si="312"/>
        <v>0</v>
      </c>
      <c r="I4953" s="29">
        <f t="shared" ca="1" si="310"/>
        <v>0</v>
      </c>
      <c r="J4953" s="30">
        <f>Calculator!$G$40</f>
        <v>6.5000000000000002E-2</v>
      </c>
      <c r="K4953" s="29">
        <f ca="1">IF(C4953&gt;=Calculator!$G$27,IF(DAY($C4953)=1,Calculator!$G$34/2,IF(DAY($C4953)=15,Calculator!$G$34/2,0)),0)</f>
        <v>0</v>
      </c>
      <c r="L4953" s="29">
        <f ca="1">IF(DAY($C4953)=28,IF(H4953=0,0,Calculator!$G$35),0)</f>
        <v>0</v>
      </c>
      <c r="M4953" s="29">
        <f ca="1">IF(I4953&gt;0,IF(DAY($C4953)=1,SUM(INDIRECT("I"&amp;(ROW(C4952)-DAY(C4952))):I4952),0),0)</f>
        <v>0</v>
      </c>
      <c r="N4953" s="29">
        <f ca="1">IF(C4953&lt;Calculator!$G$27,0,IF(C4953=Calculator!$G$27,Calculator!$G$39,IF(H4953-K4953&lt;=0,IF(D4953&gt;Calculator!$G$39,IF(H4953-K4953+E4953+L4953+M4953+Calculator!$G$39&gt;Calculator!$G$39,Calculator!$G$39-(H4953+E4953+L4953+M4953-K4953),Calculator!$G$39),D4953),0)))</f>
        <v>0</v>
      </c>
    </row>
    <row r="4954" spans="1:14" ht="15.75" thickBot="1">
      <c r="A4954" s="33" t="str">
        <f ca="1">IF(C4954=Calculator!$H$27,"F",IF(Daily!D4954+Daily!H4954=0,IF(D4953+H4953&gt;0,"L",""),""))</f>
        <v/>
      </c>
      <c r="B4954" s="34">
        <v>4953</v>
      </c>
      <c r="C4954" s="19">
        <f t="shared" ca="1" si="309"/>
        <v>50883</v>
      </c>
      <c r="D4954" s="29">
        <f t="shared" ca="1" si="311"/>
        <v>0</v>
      </c>
      <c r="E4954" s="29">
        <f ca="1">IF(C4954&lt;Calculator!$D$26,0,IF(DAY($C4954)=1,IF(D4954-Calculator!$G$24&gt;0,Calculator!$G$24,D4954),0))</f>
        <v>0</v>
      </c>
      <c r="F4954" s="29">
        <f ca="1">IF(E4954&gt;0,D4954*Calculator!$G$22/12,0)</f>
        <v>0</v>
      </c>
      <c r="G4954" s="29">
        <f ca="1">IF(E4954&gt;0,(IFERROR(-PMT(Calculator!$G$22/12,Calculator!$G$23*12,Calculator!$G$20),0))-F4954,0)</f>
        <v>0</v>
      </c>
      <c r="H4954" s="29">
        <f t="shared" ca="1" si="312"/>
        <v>0</v>
      </c>
      <c r="I4954" s="29">
        <f t="shared" ca="1" si="310"/>
        <v>0</v>
      </c>
      <c r="J4954" s="30">
        <f>Calculator!$G$40</f>
        <v>6.5000000000000002E-2</v>
      </c>
      <c r="K4954" s="29">
        <f ca="1">IF(C4954&gt;=Calculator!$G$27,IF(DAY($C4954)=1,Calculator!$G$34/2,IF(DAY($C4954)=15,Calculator!$G$34/2,0)),0)</f>
        <v>0</v>
      </c>
      <c r="L4954" s="29">
        <f ca="1">IF(DAY($C4954)=28,IF(H4954=0,0,Calculator!$G$35),0)</f>
        <v>0</v>
      </c>
      <c r="M4954" s="29">
        <f ca="1">IF(I4954&gt;0,IF(DAY($C4954)=1,SUM(INDIRECT("I"&amp;(ROW(C4953)-DAY(C4953))):I4953),0),0)</f>
        <v>0</v>
      </c>
      <c r="N4954" s="29">
        <f ca="1">IF(C4954&lt;Calculator!$G$27,0,IF(C4954=Calculator!$G$27,Calculator!$G$39,IF(H4954-K4954&lt;=0,IF(D4954&gt;Calculator!$G$39,IF(H4954-K4954+E4954+L4954+M4954+Calculator!$G$39&gt;Calculator!$G$39,Calculator!$G$39-(H4954+E4954+L4954+M4954-K4954),Calculator!$G$39),D4954),0)))</f>
        <v>0</v>
      </c>
    </row>
    <row r="4955" spans="1:14" ht="15.75" thickBot="1">
      <c r="A4955" s="33" t="str">
        <f ca="1">IF(C4955=Calculator!$H$27,"F",IF(Daily!D4955+Daily!H4955=0,IF(D4954+H4954&gt;0,"L",""),""))</f>
        <v/>
      </c>
      <c r="B4955" s="34">
        <v>4954</v>
      </c>
      <c r="C4955" s="19">
        <f t="shared" ca="1" si="309"/>
        <v>50884</v>
      </c>
      <c r="D4955" s="29">
        <f t="shared" ca="1" si="311"/>
        <v>0</v>
      </c>
      <c r="E4955" s="29">
        <f ca="1">IF(C4955&lt;Calculator!$D$26,0,IF(DAY($C4955)=1,IF(D4955-Calculator!$G$24&gt;0,Calculator!$G$24,D4955),0))</f>
        <v>0</v>
      </c>
      <c r="F4955" s="29">
        <f ca="1">IF(E4955&gt;0,D4955*Calculator!$G$22/12,0)</f>
        <v>0</v>
      </c>
      <c r="G4955" s="29">
        <f ca="1">IF(E4955&gt;0,(IFERROR(-PMT(Calculator!$G$22/12,Calculator!$G$23*12,Calculator!$G$20),0))-F4955,0)</f>
        <v>0</v>
      </c>
      <c r="H4955" s="29">
        <f t="shared" ca="1" si="312"/>
        <v>0</v>
      </c>
      <c r="I4955" s="29">
        <f t="shared" ca="1" si="310"/>
        <v>0</v>
      </c>
      <c r="J4955" s="30">
        <f>Calculator!$G$40</f>
        <v>6.5000000000000002E-2</v>
      </c>
      <c r="K4955" s="29">
        <f ca="1">IF(C4955&gt;=Calculator!$G$27,IF(DAY($C4955)=1,Calculator!$G$34/2,IF(DAY($C4955)=15,Calculator!$G$34/2,0)),0)</f>
        <v>0</v>
      </c>
      <c r="L4955" s="29">
        <f ca="1">IF(DAY($C4955)=28,IF(H4955=0,0,Calculator!$G$35),0)</f>
        <v>0</v>
      </c>
      <c r="M4955" s="29">
        <f ca="1">IF(I4955&gt;0,IF(DAY($C4955)=1,SUM(INDIRECT("I"&amp;(ROW(C4954)-DAY(C4954))):I4954),0),0)</f>
        <v>0</v>
      </c>
      <c r="N4955" s="29">
        <f ca="1">IF(C4955&lt;Calculator!$G$27,0,IF(C4955=Calculator!$G$27,Calculator!$G$39,IF(H4955-K4955&lt;=0,IF(D4955&gt;Calculator!$G$39,IF(H4955-K4955+E4955+L4955+M4955+Calculator!$G$39&gt;Calculator!$G$39,Calculator!$G$39-(H4955+E4955+L4955+M4955-K4955),Calculator!$G$39),D4955),0)))</f>
        <v>0</v>
      </c>
    </row>
    <row r="4956" spans="1:14" ht="15.75" thickBot="1">
      <c r="A4956" s="33" t="str">
        <f ca="1">IF(C4956=Calculator!$H$27,"F",IF(Daily!D4956+Daily!H4956=0,IF(D4955+H4955&gt;0,"L",""),""))</f>
        <v/>
      </c>
      <c r="B4956" s="34">
        <v>4955</v>
      </c>
      <c r="C4956" s="19">
        <f t="shared" ca="1" si="309"/>
        <v>50885</v>
      </c>
      <c r="D4956" s="29">
        <f t="shared" ca="1" si="311"/>
        <v>0</v>
      </c>
      <c r="E4956" s="29">
        <f ca="1">IF(C4956&lt;Calculator!$D$26,0,IF(DAY($C4956)=1,IF(D4956-Calculator!$G$24&gt;0,Calculator!$G$24,D4956),0))</f>
        <v>0</v>
      </c>
      <c r="F4956" s="29">
        <f ca="1">IF(E4956&gt;0,D4956*Calculator!$G$22/12,0)</f>
        <v>0</v>
      </c>
      <c r="G4956" s="29">
        <f ca="1">IF(E4956&gt;0,(IFERROR(-PMT(Calculator!$G$22/12,Calculator!$G$23*12,Calculator!$G$20),0))-F4956,0)</f>
        <v>0</v>
      </c>
      <c r="H4956" s="29">
        <f t="shared" ca="1" si="312"/>
        <v>0</v>
      </c>
      <c r="I4956" s="29">
        <f t="shared" ca="1" si="310"/>
        <v>0</v>
      </c>
      <c r="J4956" s="30">
        <f>Calculator!$G$40</f>
        <v>6.5000000000000002E-2</v>
      </c>
      <c r="K4956" s="29">
        <f ca="1">IF(C4956&gt;=Calculator!$G$27,IF(DAY($C4956)=1,Calculator!$G$34/2,IF(DAY($C4956)=15,Calculator!$G$34/2,0)),0)</f>
        <v>0</v>
      </c>
      <c r="L4956" s="29">
        <f ca="1">IF(DAY($C4956)=28,IF(H4956=0,0,Calculator!$G$35),0)</f>
        <v>0</v>
      </c>
      <c r="M4956" s="29">
        <f ca="1">IF(I4956&gt;0,IF(DAY($C4956)=1,SUM(INDIRECT("I"&amp;(ROW(C4955)-DAY(C4955))):I4955),0),0)</f>
        <v>0</v>
      </c>
      <c r="N4956" s="29">
        <f ca="1">IF(C4956&lt;Calculator!$G$27,0,IF(C4956=Calculator!$G$27,Calculator!$G$39,IF(H4956-K4956&lt;=0,IF(D4956&gt;Calculator!$G$39,IF(H4956-K4956+E4956+L4956+M4956+Calculator!$G$39&gt;Calculator!$G$39,Calculator!$G$39-(H4956+E4956+L4956+M4956-K4956),Calculator!$G$39),D4956),0)))</f>
        <v>0</v>
      </c>
    </row>
    <row r="4957" spans="1:14" ht="15.75" thickBot="1">
      <c r="A4957" s="33" t="str">
        <f ca="1">IF(C4957=Calculator!$H$27,"F",IF(Daily!D4957+Daily!H4957=0,IF(D4956+H4956&gt;0,"L",""),""))</f>
        <v/>
      </c>
      <c r="B4957" s="34">
        <v>4956</v>
      </c>
      <c r="C4957" s="19">
        <f t="shared" ca="1" si="309"/>
        <v>50886</v>
      </c>
      <c r="D4957" s="29">
        <f t="shared" ca="1" si="311"/>
        <v>0</v>
      </c>
      <c r="E4957" s="29">
        <f ca="1">IF(C4957&lt;Calculator!$D$26,0,IF(DAY($C4957)=1,IF(D4957-Calculator!$G$24&gt;0,Calculator!$G$24,D4957),0))</f>
        <v>0</v>
      </c>
      <c r="F4957" s="29">
        <f ca="1">IF(E4957&gt;0,D4957*Calculator!$G$22/12,0)</f>
        <v>0</v>
      </c>
      <c r="G4957" s="29">
        <f ca="1">IF(E4957&gt;0,(IFERROR(-PMT(Calculator!$G$22/12,Calculator!$G$23*12,Calculator!$G$20),0))-F4957,0)</f>
        <v>0</v>
      </c>
      <c r="H4957" s="29">
        <f t="shared" ca="1" si="312"/>
        <v>0</v>
      </c>
      <c r="I4957" s="29">
        <f t="shared" ca="1" si="310"/>
        <v>0</v>
      </c>
      <c r="J4957" s="30">
        <f>Calculator!$G$40</f>
        <v>6.5000000000000002E-2</v>
      </c>
      <c r="K4957" s="29">
        <f ca="1">IF(C4957&gt;=Calculator!$G$27,IF(DAY($C4957)=1,Calculator!$G$34/2,IF(DAY($C4957)=15,Calculator!$G$34/2,0)),0)</f>
        <v>0</v>
      </c>
      <c r="L4957" s="29">
        <f ca="1">IF(DAY($C4957)=28,IF(H4957=0,0,Calculator!$G$35),0)</f>
        <v>0</v>
      </c>
      <c r="M4957" s="29">
        <f ca="1">IF(I4957&gt;0,IF(DAY($C4957)=1,SUM(INDIRECT("I"&amp;(ROW(C4956)-DAY(C4956))):I4956),0),0)</f>
        <v>0</v>
      </c>
      <c r="N4957" s="29">
        <f ca="1">IF(C4957&lt;Calculator!$G$27,0,IF(C4957=Calculator!$G$27,Calculator!$G$39,IF(H4957-K4957&lt;=0,IF(D4957&gt;Calculator!$G$39,IF(H4957-K4957+E4957+L4957+M4957+Calculator!$G$39&gt;Calculator!$G$39,Calculator!$G$39-(H4957+E4957+L4957+M4957-K4957),Calculator!$G$39),D4957),0)))</f>
        <v>0</v>
      </c>
    </row>
    <row r="4958" spans="1:14" ht="15.75" thickBot="1">
      <c r="A4958" s="33" t="str">
        <f ca="1">IF(C4958=Calculator!$H$27,"F",IF(Daily!D4958+Daily!H4958=0,IF(D4957+H4957&gt;0,"L",""),""))</f>
        <v/>
      </c>
      <c r="B4958" s="34">
        <v>4957</v>
      </c>
      <c r="C4958" s="19">
        <f t="shared" ca="1" si="309"/>
        <v>50887</v>
      </c>
      <c r="D4958" s="29">
        <f t="shared" ca="1" si="311"/>
        <v>0</v>
      </c>
      <c r="E4958" s="29">
        <f ca="1">IF(C4958&lt;Calculator!$D$26,0,IF(DAY($C4958)=1,IF(D4958-Calculator!$G$24&gt;0,Calculator!$G$24,D4958),0))</f>
        <v>0</v>
      </c>
      <c r="F4958" s="29">
        <f ca="1">IF(E4958&gt;0,D4958*Calculator!$G$22/12,0)</f>
        <v>0</v>
      </c>
      <c r="G4958" s="29">
        <f ca="1">IF(E4958&gt;0,(IFERROR(-PMT(Calculator!$G$22/12,Calculator!$G$23*12,Calculator!$G$20),0))-F4958,0)</f>
        <v>0</v>
      </c>
      <c r="H4958" s="29">
        <f t="shared" ca="1" si="312"/>
        <v>0</v>
      </c>
      <c r="I4958" s="29">
        <f t="shared" ca="1" si="310"/>
        <v>0</v>
      </c>
      <c r="J4958" s="30">
        <f>Calculator!$G$40</f>
        <v>6.5000000000000002E-2</v>
      </c>
      <c r="K4958" s="29">
        <f ca="1">IF(C4958&gt;=Calculator!$G$27,IF(DAY($C4958)=1,Calculator!$G$34/2,IF(DAY($C4958)=15,Calculator!$G$34/2,0)),0)</f>
        <v>0</v>
      </c>
      <c r="L4958" s="29">
        <f ca="1">IF(DAY($C4958)=28,IF(H4958=0,0,Calculator!$G$35),0)</f>
        <v>0</v>
      </c>
      <c r="M4958" s="29">
        <f ca="1">IF(I4958&gt;0,IF(DAY($C4958)=1,SUM(INDIRECT("I"&amp;(ROW(C4957)-DAY(C4957))):I4957),0),0)</f>
        <v>0</v>
      </c>
      <c r="N4958" s="29">
        <f ca="1">IF(C4958&lt;Calculator!$G$27,0,IF(C4958=Calculator!$G$27,Calculator!$G$39,IF(H4958-K4958&lt;=0,IF(D4958&gt;Calculator!$G$39,IF(H4958-K4958+E4958+L4958+M4958+Calculator!$G$39&gt;Calculator!$G$39,Calculator!$G$39-(H4958+E4958+L4958+M4958-K4958),Calculator!$G$39),D4958),0)))</f>
        <v>0</v>
      </c>
    </row>
    <row r="4959" spans="1:14" ht="15.75" thickBot="1">
      <c r="A4959" s="33" t="str">
        <f ca="1">IF(C4959=Calculator!$H$27,"F",IF(Daily!D4959+Daily!H4959=0,IF(D4958+H4958&gt;0,"L",""),""))</f>
        <v/>
      </c>
      <c r="B4959" s="34">
        <v>4958</v>
      </c>
      <c r="C4959" s="19">
        <f t="shared" ca="1" si="309"/>
        <v>50888</v>
      </c>
      <c r="D4959" s="29">
        <f t="shared" ca="1" si="311"/>
        <v>0</v>
      </c>
      <c r="E4959" s="29">
        <f ca="1">IF(C4959&lt;Calculator!$D$26,0,IF(DAY($C4959)=1,IF(D4959-Calculator!$G$24&gt;0,Calculator!$G$24,D4959),0))</f>
        <v>0</v>
      </c>
      <c r="F4959" s="29">
        <f ca="1">IF(E4959&gt;0,D4959*Calculator!$G$22/12,0)</f>
        <v>0</v>
      </c>
      <c r="G4959" s="29">
        <f ca="1">IF(E4959&gt;0,(IFERROR(-PMT(Calculator!$G$22/12,Calculator!$G$23*12,Calculator!$G$20),0))-F4959,0)</f>
        <v>0</v>
      </c>
      <c r="H4959" s="29">
        <f t="shared" ca="1" si="312"/>
        <v>0</v>
      </c>
      <c r="I4959" s="29">
        <f t="shared" ca="1" si="310"/>
        <v>0</v>
      </c>
      <c r="J4959" s="30">
        <f>Calculator!$G$40</f>
        <v>6.5000000000000002E-2</v>
      </c>
      <c r="K4959" s="29">
        <f ca="1">IF(C4959&gt;=Calculator!$G$27,IF(DAY($C4959)=1,Calculator!$G$34/2,IF(DAY($C4959)=15,Calculator!$G$34/2,0)),0)</f>
        <v>0</v>
      </c>
      <c r="L4959" s="29">
        <f ca="1">IF(DAY($C4959)=28,IF(H4959=0,0,Calculator!$G$35),0)</f>
        <v>0</v>
      </c>
      <c r="M4959" s="29">
        <f ca="1">IF(I4959&gt;0,IF(DAY($C4959)=1,SUM(INDIRECT("I"&amp;(ROW(C4958)-DAY(C4958))):I4958),0),0)</f>
        <v>0</v>
      </c>
      <c r="N4959" s="29">
        <f ca="1">IF(C4959&lt;Calculator!$G$27,0,IF(C4959=Calculator!$G$27,Calculator!$G$39,IF(H4959-K4959&lt;=0,IF(D4959&gt;Calculator!$G$39,IF(H4959-K4959+E4959+L4959+M4959+Calculator!$G$39&gt;Calculator!$G$39,Calculator!$G$39-(H4959+E4959+L4959+M4959-K4959),Calculator!$G$39),D4959),0)))</f>
        <v>0</v>
      </c>
    </row>
    <row r="4960" spans="1:14" ht="15.75" thickBot="1">
      <c r="A4960" s="33" t="str">
        <f ca="1">IF(C4960=Calculator!$H$27,"F",IF(Daily!D4960+Daily!H4960=0,IF(D4959+H4959&gt;0,"L",""),""))</f>
        <v/>
      </c>
      <c r="B4960" s="34">
        <v>4959</v>
      </c>
      <c r="C4960" s="19">
        <f t="shared" ca="1" si="309"/>
        <v>50889</v>
      </c>
      <c r="D4960" s="29">
        <f t="shared" ca="1" si="311"/>
        <v>0</v>
      </c>
      <c r="E4960" s="29">
        <f ca="1">IF(C4960&lt;Calculator!$D$26,0,IF(DAY($C4960)=1,IF(D4960-Calculator!$G$24&gt;0,Calculator!$G$24,D4960),0))</f>
        <v>0</v>
      </c>
      <c r="F4960" s="29">
        <f ca="1">IF(E4960&gt;0,D4960*Calculator!$G$22/12,0)</f>
        <v>0</v>
      </c>
      <c r="G4960" s="29">
        <f ca="1">IF(E4960&gt;0,(IFERROR(-PMT(Calculator!$G$22/12,Calculator!$G$23*12,Calculator!$G$20),0))-F4960,0)</f>
        <v>0</v>
      </c>
      <c r="H4960" s="29">
        <f t="shared" ca="1" si="312"/>
        <v>0</v>
      </c>
      <c r="I4960" s="29">
        <f t="shared" ca="1" si="310"/>
        <v>0</v>
      </c>
      <c r="J4960" s="30">
        <f>Calculator!$G$40</f>
        <v>6.5000000000000002E-2</v>
      </c>
      <c r="K4960" s="29">
        <f ca="1">IF(C4960&gt;=Calculator!$G$27,IF(DAY($C4960)=1,Calculator!$G$34/2,IF(DAY($C4960)=15,Calculator!$G$34/2,0)),0)</f>
        <v>0</v>
      </c>
      <c r="L4960" s="29">
        <f ca="1">IF(DAY($C4960)=28,IF(H4960=0,0,Calculator!$G$35),0)</f>
        <v>0</v>
      </c>
      <c r="M4960" s="29">
        <f ca="1">IF(I4960&gt;0,IF(DAY($C4960)=1,SUM(INDIRECT("I"&amp;(ROW(C4959)-DAY(C4959))):I4959),0),0)</f>
        <v>0</v>
      </c>
      <c r="N4960" s="29">
        <f ca="1">IF(C4960&lt;Calculator!$G$27,0,IF(C4960=Calculator!$G$27,Calculator!$G$39,IF(H4960-K4960&lt;=0,IF(D4960&gt;Calculator!$G$39,IF(H4960-K4960+E4960+L4960+M4960+Calculator!$G$39&gt;Calculator!$G$39,Calculator!$G$39-(H4960+E4960+L4960+M4960-K4960),Calculator!$G$39),D4960),0)))</f>
        <v>0</v>
      </c>
    </row>
    <row r="4961" spans="1:14" ht="15.75" thickBot="1">
      <c r="A4961" s="33" t="str">
        <f ca="1">IF(C4961=Calculator!$H$27,"F",IF(Daily!D4961+Daily!H4961=0,IF(D4960+H4960&gt;0,"L",""),""))</f>
        <v/>
      </c>
      <c r="B4961" s="34">
        <v>4960</v>
      </c>
      <c r="C4961" s="19">
        <f t="shared" ca="1" si="309"/>
        <v>50890</v>
      </c>
      <c r="D4961" s="29">
        <f t="shared" ca="1" si="311"/>
        <v>0</v>
      </c>
      <c r="E4961" s="29">
        <f ca="1">IF(C4961&lt;Calculator!$D$26,0,IF(DAY($C4961)=1,IF(D4961-Calculator!$G$24&gt;0,Calculator!$G$24,D4961),0))</f>
        <v>0</v>
      </c>
      <c r="F4961" s="29">
        <f ca="1">IF(E4961&gt;0,D4961*Calculator!$G$22/12,0)</f>
        <v>0</v>
      </c>
      <c r="G4961" s="29">
        <f ca="1">IF(E4961&gt;0,(IFERROR(-PMT(Calculator!$G$22/12,Calculator!$G$23*12,Calculator!$G$20),0))-F4961,0)</f>
        <v>0</v>
      </c>
      <c r="H4961" s="29">
        <f t="shared" ca="1" si="312"/>
        <v>0</v>
      </c>
      <c r="I4961" s="29">
        <f t="shared" ca="1" si="310"/>
        <v>0</v>
      </c>
      <c r="J4961" s="30">
        <f>Calculator!$G$40</f>
        <v>6.5000000000000002E-2</v>
      </c>
      <c r="K4961" s="29">
        <f ca="1">IF(C4961&gt;=Calculator!$G$27,IF(DAY($C4961)=1,Calculator!$G$34/2,IF(DAY($C4961)=15,Calculator!$G$34/2,0)),0)</f>
        <v>0</v>
      </c>
      <c r="L4961" s="29">
        <f ca="1">IF(DAY($C4961)=28,IF(H4961=0,0,Calculator!$G$35),0)</f>
        <v>0</v>
      </c>
      <c r="M4961" s="29">
        <f ca="1">IF(I4961&gt;0,IF(DAY($C4961)=1,SUM(INDIRECT("I"&amp;(ROW(C4960)-DAY(C4960))):I4960),0),0)</f>
        <v>0</v>
      </c>
      <c r="N4961" s="29">
        <f ca="1">IF(C4961&lt;Calculator!$G$27,0,IF(C4961=Calculator!$G$27,Calculator!$G$39,IF(H4961-K4961&lt;=0,IF(D4961&gt;Calculator!$G$39,IF(H4961-K4961+E4961+L4961+M4961+Calculator!$G$39&gt;Calculator!$G$39,Calculator!$G$39-(H4961+E4961+L4961+M4961-K4961),Calculator!$G$39),D4961),0)))</f>
        <v>0</v>
      </c>
    </row>
    <row r="4962" spans="1:14" ht="15.75" thickBot="1">
      <c r="A4962" s="33" t="str">
        <f ca="1">IF(C4962=Calculator!$H$27,"F",IF(Daily!D4962+Daily!H4962=0,IF(D4961+H4961&gt;0,"L",""),""))</f>
        <v/>
      </c>
      <c r="B4962" s="34">
        <v>4961</v>
      </c>
      <c r="C4962" s="19">
        <f t="shared" ca="1" si="309"/>
        <v>50891</v>
      </c>
      <c r="D4962" s="29">
        <f t="shared" ca="1" si="311"/>
        <v>0</v>
      </c>
      <c r="E4962" s="29">
        <f ca="1">IF(C4962&lt;Calculator!$D$26,0,IF(DAY($C4962)=1,IF(D4962-Calculator!$G$24&gt;0,Calculator!$G$24,D4962),0))</f>
        <v>0</v>
      </c>
      <c r="F4962" s="29">
        <f ca="1">IF(E4962&gt;0,D4962*Calculator!$G$22/12,0)</f>
        <v>0</v>
      </c>
      <c r="G4962" s="29">
        <f ca="1">IF(E4962&gt;0,(IFERROR(-PMT(Calculator!$G$22/12,Calculator!$G$23*12,Calculator!$G$20),0))-F4962,0)</f>
        <v>0</v>
      </c>
      <c r="H4962" s="29">
        <f t="shared" ca="1" si="312"/>
        <v>0</v>
      </c>
      <c r="I4962" s="29">
        <f t="shared" ca="1" si="310"/>
        <v>0</v>
      </c>
      <c r="J4962" s="30">
        <f>Calculator!$G$40</f>
        <v>6.5000000000000002E-2</v>
      </c>
      <c r="K4962" s="29">
        <f ca="1">IF(C4962&gt;=Calculator!$G$27,IF(DAY($C4962)=1,Calculator!$G$34/2,IF(DAY($C4962)=15,Calculator!$G$34/2,0)),0)</f>
        <v>4500</v>
      </c>
      <c r="L4962" s="29">
        <f ca="1">IF(DAY($C4962)=28,IF(H4962=0,0,Calculator!$G$35),0)</f>
        <v>0</v>
      </c>
      <c r="M4962" s="29">
        <f ca="1">IF(I4962&gt;0,IF(DAY($C4962)=1,SUM(INDIRECT("I"&amp;(ROW(C4961)-DAY(C4961))):I4961),0),0)</f>
        <v>0</v>
      </c>
      <c r="N4962" s="29">
        <f ca="1">IF(C4962&lt;Calculator!$G$27,0,IF(C4962=Calculator!$G$27,Calculator!$G$39,IF(H4962-K4962&lt;=0,IF(D4962&gt;Calculator!$G$39,IF(H4962-K4962+E4962+L4962+M4962+Calculator!$G$39&gt;Calculator!$G$39,Calculator!$G$39-(H4962+E4962+L4962+M4962-K4962),Calculator!$G$39),D4962),0)))</f>
        <v>0</v>
      </c>
    </row>
    <row r="4963" spans="1:14" ht="15.75" thickBot="1">
      <c r="A4963" s="33" t="str">
        <f ca="1">IF(C4963=Calculator!$H$27,"F",IF(Daily!D4963+Daily!H4963=0,IF(D4962+H4962&gt;0,"L",""),""))</f>
        <v/>
      </c>
      <c r="B4963" s="34">
        <v>4962</v>
      </c>
      <c r="C4963" s="19">
        <f t="shared" ca="1" si="309"/>
        <v>50892</v>
      </c>
      <c r="D4963" s="29">
        <f t="shared" ca="1" si="311"/>
        <v>0</v>
      </c>
      <c r="E4963" s="29">
        <f ca="1">IF(C4963&lt;Calculator!$D$26,0,IF(DAY($C4963)=1,IF(D4963-Calculator!$G$24&gt;0,Calculator!$G$24,D4963),0))</f>
        <v>0</v>
      </c>
      <c r="F4963" s="29">
        <f ca="1">IF(E4963&gt;0,D4963*Calculator!$G$22/12,0)</f>
        <v>0</v>
      </c>
      <c r="G4963" s="29">
        <f ca="1">IF(E4963&gt;0,(IFERROR(-PMT(Calculator!$G$22/12,Calculator!$G$23*12,Calculator!$G$20),0))-F4963,0)</f>
        <v>0</v>
      </c>
      <c r="H4963" s="29">
        <f t="shared" ca="1" si="312"/>
        <v>0</v>
      </c>
      <c r="I4963" s="29">
        <f t="shared" ca="1" si="310"/>
        <v>0</v>
      </c>
      <c r="J4963" s="30">
        <f>Calculator!$G$40</f>
        <v>6.5000000000000002E-2</v>
      </c>
      <c r="K4963" s="29">
        <f ca="1">IF(C4963&gt;=Calculator!$G$27,IF(DAY($C4963)=1,Calculator!$G$34/2,IF(DAY($C4963)=15,Calculator!$G$34/2,0)),0)</f>
        <v>0</v>
      </c>
      <c r="L4963" s="29">
        <f ca="1">IF(DAY($C4963)=28,IF(H4963=0,0,Calculator!$G$35),0)</f>
        <v>0</v>
      </c>
      <c r="M4963" s="29">
        <f ca="1">IF(I4963&gt;0,IF(DAY($C4963)=1,SUM(INDIRECT("I"&amp;(ROW(C4962)-DAY(C4962))):I4962),0),0)</f>
        <v>0</v>
      </c>
      <c r="N4963" s="29">
        <f ca="1">IF(C4963&lt;Calculator!$G$27,0,IF(C4963=Calculator!$G$27,Calculator!$G$39,IF(H4963-K4963&lt;=0,IF(D4963&gt;Calculator!$G$39,IF(H4963-K4963+E4963+L4963+M4963+Calculator!$G$39&gt;Calculator!$G$39,Calculator!$G$39-(H4963+E4963+L4963+M4963-K4963),Calculator!$G$39),D4963),0)))</f>
        <v>0</v>
      </c>
    </row>
    <row r="4964" spans="1:14" ht="15.75" thickBot="1">
      <c r="A4964" s="33" t="str">
        <f ca="1">IF(C4964=Calculator!$H$27,"F",IF(Daily!D4964+Daily!H4964=0,IF(D4963+H4963&gt;0,"L",""),""))</f>
        <v/>
      </c>
      <c r="B4964" s="34">
        <v>4963</v>
      </c>
      <c r="C4964" s="19">
        <f t="shared" ca="1" si="309"/>
        <v>50893</v>
      </c>
      <c r="D4964" s="29">
        <f t="shared" ca="1" si="311"/>
        <v>0</v>
      </c>
      <c r="E4964" s="29">
        <f ca="1">IF(C4964&lt;Calculator!$D$26,0,IF(DAY($C4964)=1,IF(D4964-Calculator!$G$24&gt;0,Calculator!$G$24,D4964),0))</f>
        <v>0</v>
      </c>
      <c r="F4964" s="29">
        <f ca="1">IF(E4964&gt;0,D4964*Calculator!$G$22/12,0)</f>
        <v>0</v>
      </c>
      <c r="G4964" s="29">
        <f ca="1">IF(E4964&gt;0,(IFERROR(-PMT(Calculator!$G$22/12,Calculator!$G$23*12,Calculator!$G$20),0))-F4964,0)</f>
        <v>0</v>
      </c>
      <c r="H4964" s="29">
        <f t="shared" ca="1" si="312"/>
        <v>0</v>
      </c>
      <c r="I4964" s="29">
        <f t="shared" ca="1" si="310"/>
        <v>0</v>
      </c>
      <c r="J4964" s="30">
        <f>Calculator!$G$40</f>
        <v>6.5000000000000002E-2</v>
      </c>
      <c r="K4964" s="29">
        <f ca="1">IF(C4964&gt;=Calculator!$G$27,IF(DAY($C4964)=1,Calculator!$G$34/2,IF(DAY($C4964)=15,Calculator!$G$34/2,0)),0)</f>
        <v>0</v>
      </c>
      <c r="L4964" s="29">
        <f ca="1">IF(DAY($C4964)=28,IF(H4964=0,0,Calculator!$G$35),0)</f>
        <v>0</v>
      </c>
      <c r="M4964" s="29">
        <f ca="1">IF(I4964&gt;0,IF(DAY($C4964)=1,SUM(INDIRECT("I"&amp;(ROW(C4963)-DAY(C4963))):I4963),0),0)</f>
        <v>0</v>
      </c>
      <c r="N4964" s="29">
        <f ca="1">IF(C4964&lt;Calculator!$G$27,0,IF(C4964=Calculator!$G$27,Calculator!$G$39,IF(H4964-K4964&lt;=0,IF(D4964&gt;Calculator!$G$39,IF(H4964-K4964+E4964+L4964+M4964+Calculator!$G$39&gt;Calculator!$G$39,Calculator!$G$39-(H4964+E4964+L4964+M4964-K4964),Calculator!$G$39),D4964),0)))</f>
        <v>0</v>
      </c>
    </row>
    <row r="4965" spans="1:14" ht="15.75" thickBot="1">
      <c r="A4965" s="33" t="str">
        <f ca="1">IF(C4965=Calculator!$H$27,"F",IF(Daily!D4965+Daily!H4965=0,IF(D4964+H4964&gt;0,"L",""),""))</f>
        <v/>
      </c>
      <c r="B4965" s="34">
        <v>4964</v>
      </c>
      <c r="C4965" s="19">
        <f t="shared" ca="1" si="309"/>
        <v>50894</v>
      </c>
      <c r="D4965" s="29">
        <f t="shared" ca="1" si="311"/>
        <v>0</v>
      </c>
      <c r="E4965" s="29">
        <f ca="1">IF(C4965&lt;Calculator!$D$26,0,IF(DAY($C4965)=1,IF(D4965-Calculator!$G$24&gt;0,Calculator!$G$24,D4965),0))</f>
        <v>0</v>
      </c>
      <c r="F4965" s="29">
        <f ca="1">IF(E4965&gt;0,D4965*Calculator!$G$22/12,0)</f>
        <v>0</v>
      </c>
      <c r="G4965" s="29">
        <f ca="1">IF(E4965&gt;0,(IFERROR(-PMT(Calculator!$G$22/12,Calculator!$G$23*12,Calculator!$G$20),0))-F4965,0)</f>
        <v>0</v>
      </c>
      <c r="H4965" s="29">
        <f t="shared" ca="1" si="312"/>
        <v>0</v>
      </c>
      <c r="I4965" s="29">
        <f t="shared" ca="1" si="310"/>
        <v>0</v>
      </c>
      <c r="J4965" s="30">
        <f>Calculator!$G$40</f>
        <v>6.5000000000000002E-2</v>
      </c>
      <c r="K4965" s="29">
        <f ca="1">IF(C4965&gt;=Calculator!$G$27,IF(DAY($C4965)=1,Calculator!$G$34/2,IF(DAY($C4965)=15,Calculator!$G$34/2,0)),0)</f>
        <v>0</v>
      </c>
      <c r="L4965" s="29">
        <f ca="1">IF(DAY($C4965)=28,IF(H4965=0,0,Calculator!$G$35),0)</f>
        <v>0</v>
      </c>
      <c r="M4965" s="29">
        <f ca="1">IF(I4965&gt;0,IF(DAY($C4965)=1,SUM(INDIRECT("I"&amp;(ROW(C4964)-DAY(C4964))):I4964),0),0)</f>
        <v>0</v>
      </c>
      <c r="N4965" s="29">
        <f ca="1">IF(C4965&lt;Calculator!$G$27,0,IF(C4965=Calculator!$G$27,Calculator!$G$39,IF(H4965-K4965&lt;=0,IF(D4965&gt;Calculator!$G$39,IF(H4965-K4965+E4965+L4965+M4965+Calculator!$G$39&gt;Calculator!$G$39,Calculator!$G$39-(H4965+E4965+L4965+M4965-K4965),Calculator!$G$39),D4965),0)))</f>
        <v>0</v>
      </c>
    </row>
    <row r="4966" spans="1:14" ht="15.75" thickBot="1">
      <c r="A4966" s="33" t="str">
        <f ca="1">IF(C4966=Calculator!$H$27,"F",IF(Daily!D4966+Daily!H4966=0,IF(D4965+H4965&gt;0,"L",""),""))</f>
        <v/>
      </c>
      <c r="B4966" s="34">
        <v>4965</v>
      </c>
      <c r="C4966" s="19">
        <f t="shared" ca="1" si="309"/>
        <v>50895</v>
      </c>
      <c r="D4966" s="29">
        <f t="shared" ca="1" si="311"/>
        <v>0</v>
      </c>
      <c r="E4966" s="29">
        <f ca="1">IF(C4966&lt;Calculator!$D$26,0,IF(DAY($C4966)=1,IF(D4966-Calculator!$G$24&gt;0,Calculator!$G$24,D4966),0))</f>
        <v>0</v>
      </c>
      <c r="F4966" s="29">
        <f ca="1">IF(E4966&gt;0,D4966*Calculator!$G$22/12,0)</f>
        <v>0</v>
      </c>
      <c r="G4966" s="29">
        <f ca="1">IF(E4966&gt;0,(IFERROR(-PMT(Calculator!$G$22/12,Calculator!$G$23*12,Calculator!$G$20),0))-F4966,0)</f>
        <v>0</v>
      </c>
      <c r="H4966" s="29">
        <f t="shared" ca="1" si="312"/>
        <v>0</v>
      </c>
      <c r="I4966" s="29">
        <f t="shared" ca="1" si="310"/>
        <v>0</v>
      </c>
      <c r="J4966" s="30">
        <f>Calculator!$G$40</f>
        <v>6.5000000000000002E-2</v>
      </c>
      <c r="K4966" s="29">
        <f ca="1">IF(C4966&gt;=Calculator!$G$27,IF(DAY($C4966)=1,Calculator!$G$34/2,IF(DAY($C4966)=15,Calculator!$G$34/2,0)),0)</f>
        <v>0</v>
      </c>
      <c r="L4966" s="29">
        <f ca="1">IF(DAY($C4966)=28,IF(H4966=0,0,Calculator!$G$35),0)</f>
        <v>0</v>
      </c>
      <c r="M4966" s="29">
        <f ca="1">IF(I4966&gt;0,IF(DAY($C4966)=1,SUM(INDIRECT("I"&amp;(ROW(C4965)-DAY(C4965))):I4965),0),0)</f>
        <v>0</v>
      </c>
      <c r="N4966" s="29">
        <f ca="1">IF(C4966&lt;Calculator!$G$27,0,IF(C4966=Calculator!$G$27,Calculator!$G$39,IF(H4966-K4966&lt;=0,IF(D4966&gt;Calculator!$G$39,IF(H4966-K4966+E4966+L4966+M4966+Calculator!$G$39&gt;Calculator!$G$39,Calculator!$G$39-(H4966+E4966+L4966+M4966-K4966),Calculator!$G$39),D4966),0)))</f>
        <v>0</v>
      </c>
    </row>
    <row r="4967" spans="1:14" ht="15.75" thickBot="1">
      <c r="A4967" s="33" t="str">
        <f ca="1">IF(C4967=Calculator!$H$27,"F",IF(Daily!D4967+Daily!H4967=0,IF(D4966+H4966&gt;0,"L",""),""))</f>
        <v/>
      </c>
      <c r="B4967" s="34">
        <v>4966</v>
      </c>
      <c r="C4967" s="19">
        <f t="shared" ca="1" si="309"/>
        <v>50896</v>
      </c>
      <c r="D4967" s="29">
        <f t="shared" ca="1" si="311"/>
        <v>0</v>
      </c>
      <c r="E4967" s="29">
        <f ca="1">IF(C4967&lt;Calculator!$D$26,0,IF(DAY($C4967)=1,IF(D4967-Calculator!$G$24&gt;0,Calculator!$G$24,D4967),0))</f>
        <v>0</v>
      </c>
      <c r="F4967" s="29">
        <f ca="1">IF(E4967&gt;0,D4967*Calculator!$G$22/12,0)</f>
        <v>0</v>
      </c>
      <c r="G4967" s="29">
        <f ca="1">IF(E4967&gt;0,(IFERROR(-PMT(Calculator!$G$22/12,Calculator!$G$23*12,Calculator!$G$20),0))-F4967,0)</f>
        <v>0</v>
      </c>
      <c r="H4967" s="29">
        <f t="shared" ca="1" si="312"/>
        <v>0</v>
      </c>
      <c r="I4967" s="29">
        <f t="shared" ca="1" si="310"/>
        <v>0</v>
      </c>
      <c r="J4967" s="30">
        <f>Calculator!$G$40</f>
        <v>6.5000000000000002E-2</v>
      </c>
      <c r="K4967" s="29">
        <f ca="1">IF(C4967&gt;=Calculator!$G$27,IF(DAY($C4967)=1,Calculator!$G$34/2,IF(DAY($C4967)=15,Calculator!$G$34/2,0)),0)</f>
        <v>0</v>
      </c>
      <c r="L4967" s="29">
        <f ca="1">IF(DAY($C4967)=28,IF(H4967=0,0,Calculator!$G$35),0)</f>
        <v>0</v>
      </c>
      <c r="M4967" s="29">
        <f ca="1">IF(I4967&gt;0,IF(DAY($C4967)=1,SUM(INDIRECT("I"&amp;(ROW(C4966)-DAY(C4966))):I4966),0),0)</f>
        <v>0</v>
      </c>
      <c r="N4967" s="29">
        <f ca="1">IF(C4967&lt;Calculator!$G$27,0,IF(C4967=Calculator!$G$27,Calculator!$G$39,IF(H4967-K4967&lt;=0,IF(D4967&gt;Calculator!$G$39,IF(H4967-K4967+E4967+L4967+M4967+Calculator!$G$39&gt;Calculator!$G$39,Calculator!$G$39-(H4967+E4967+L4967+M4967-K4967),Calculator!$G$39),D4967),0)))</f>
        <v>0</v>
      </c>
    </row>
    <row r="4968" spans="1:14" ht="15.75" thickBot="1">
      <c r="A4968" s="33" t="str">
        <f ca="1">IF(C4968=Calculator!$H$27,"F",IF(Daily!D4968+Daily!H4968=0,IF(D4967+H4967&gt;0,"L",""),""))</f>
        <v/>
      </c>
      <c r="B4968" s="34">
        <v>4967</v>
      </c>
      <c r="C4968" s="19">
        <f t="shared" ca="1" si="309"/>
        <v>50897</v>
      </c>
      <c r="D4968" s="29">
        <f t="shared" ca="1" si="311"/>
        <v>0</v>
      </c>
      <c r="E4968" s="29">
        <f ca="1">IF(C4968&lt;Calculator!$D$26,0,IF(DAY($C4968)=1,IF(D4968-Calculator!$G$24&gt;0,Calculator!$G$24,D4968),0))</f>
        <v>0</v>
      </c>
      <c r="F4968" s="29">
        <f ca="1">IF(E4968&gt;0,D4968*Calculator!$G$22/12,0)</f>
        <v>0</v>
      </c>
      <c r="G4968" s="29">
        <f ca="1">IF(E4968&gt;0,(IFERROR(-PMT(Calculator!$G$22/12,Calculator!$G$23*12,Calculator!$G$20),0))-F4968,0)</f>
        <v>0</v>
      </c>
      <c r="H4968" s="29">
        <f t="shared" ca="1" si="312"/>
        <v>0</v>
      </c>
      <c r="I4968" s="29">
        <f t="shared" ca="1" si="310"/>
        <v>0</v>
      </c>
      <c r="J4968" s="30">
        <f>Calculator!$G$40</f>
        <v>6.5000000000000002E-2</v>
      </c>
      <c r="K4968" s="29">
        <f ca="1">IF(C4968&gt;=Calculator!$G$27,IF(DAY($C4968)=1,Calculator!$G$34/2,IF(DAY($C4968)=15,Calculator!$G$34/2,0)),0)</f>
        <v>0</v>
      </c>
      <c r="L4968" s="29">
        <f ca="1">IF(DAY($C4968)=28,IF(H4968=0,0,Calculator!$G$35),0)</f>
        <v>0</v>
      </c>
      <c r="M4968" s="29">
        <f ca="1">IF(I4968&gt;0,IF(DAY($C4968)=1,SUM(INDIRECT("I"&amp;(ROW(C4967)-DAY(C4967))):I4967),0),0)</f>
        <v>0</v>
      </c>
      <c r="N4968" s="29">
        <f ca="1">IF(C4968&lt;Calculator!$G$27,0,IF(C4968=Calculator!$G$27,Calculator!$G$39,IF(H4968-K4968&lt;=0,IF(D4968&gt;Calculator!$G$39,IF(H4968-K4968+E4968+L4968+M4968+Calculator!$G$39&gt;Calculator!$G$39,Calculator!$G$39-(H4968+E4968+L4968+M4968-K4968),Calculator!$G$39),D4968),0)))</f>
        <v>0</v>
      </c>
    </row>
    <row r="4969" spans="1:14" ht="15.75" thickBot="1">
      <c r="A4969" s="33" t="str">
        <f ca="1">IF(C4969=Calculator!$H$27,"F",IF(Daily!D4969+Daily!H4969=0,IF(D4968+H4968&gt;0,"L",""),""))</f>
        <v/>
      </c>
      <c r="B4969" s="34">
        <v>4968</v>
      </c>
      <c r="C4969" s="19">
        <f t="shared" ca="1" si="309"/>
        <v>50898</v>
      </c>
      <c r="D4969" s="29">
        <f t="shared" ca="1" si="311"/>
        <v>0</v>
      </c>
      <c r="E4969" s="29">
        <f ca="1">IF(C4969&lt;Calculator!$D$26,0,IF(DAY($C4969)=1,IF(D4969-Calculator!$G$24&gt;0,Calculator!$G$24,D4969),0))</f>
        <v>0</v>
      </c>
      <c r="F4969" s="29">
        <f ca="1">IF(E4969&gt;0,D4969*Calculator!$G$22/12,0)</f>
        <v>0</v>
      </c>
      <c r="G4969" s="29">
        <f ca="1">IF(E4969&gt;0,(IFERROR(-PMT(Calculator!$G$22/12,Calculator!$G$23*12,Calculator!$G$20),0))-F4969,0)</f>
        <v>0</v>
      </c>
      <c r="H4969" s="29">
        <f t="shared" ca="1" si="312"/>
        <v>0</v>
      </c>
      <c r="I4969" s="29">
        <f t="shared" ca="1" si="310"/>
        <v>0</v>
      </c>
      <c r="J4969" s="30">
        <f>Calculator!$G$40</f>
        <v>6.5000000000000002E-2</v>
      </c>
      <c r="K4969" s="29">
        <f ca="1">IF(C4969&gt;=Calculator!$G$27,IF(DAY($C4969)=1,Calculator!$G$34/2,IF(DAY($C4969)=15,Calculator!$G$34/2,0)),0)</f>
        <v>0</v>
      </c>
      <c r="L4969" s="29">
        <f ca="1">IF(DAY($C4969)=28,IF(H4969=0,0,Calculator!$G$35),0)</f>
        <v>0</v>
      </c>
      <c r="M4969" s="29">
        <f ca="1">IF(I4969&gt;0,IF(DAY($C4969)=1,SUM(INDIRECT("I"&amp;(ROW(C4968)-DAY(C4968))):I4968),0),0)</f>
        <v>0</v>
      </c>
      <c r="N4969" s="29">
        <f ca="1">IF(C4969&lt;Calculator!$G$27,0,IF(C4969=Calculator!$G$27,Calculator!$G$39,IF(H4969-K4969&lt;=0,IF(D4969&gt;Calculator!$G$39,IF(H4969-K4969+E4969+L4969+M4969+Calculator!$G$39&gt;Calculator!$G$39,Calculator!$G$39-(H4969+E4969+L4969+M4969-K4969),Calculator!$G$39),D4969),0)))</f>
        <v>0</v>
      </c>
    </row>
    <row r="4970" spans="1:14" ht="15.75" thickBot="1">
      <c r="A4970" s="33" t="str">
        <f ca="1">IF(C4970=Calculator!$H$27,"F",IF(Daily!D4970+Daily!H4970=0,IF(D4969+H4969&gt;0,"L",""),""))</f>
        <v/>
      </c>
      <c r="B4970" s="34">
        <v>4969</v>
      </c>
      <c r="C4970" s="19">
        <f t="shared" ca="1" si="309"/>
        <v>50899</v>
      </c>
      <c r="D4970" s="29">
        <f t="shared" ca="1" si="311"/>
        <v>0</v>
      </c>
      <c r="E4970" s="29">
        <f ca="1">IF(C4970&lt;Calculator!$D$26,0,IF(DAY($C4970)=1,IF(D4970-Calculator!$G$24&gt;0,Calculator!$G$24,D4970),0))</f>
        <v>0</v>
      </c>
      <c r="F4970" s="29">
        <f ca="1">IF(E4970&gt;0,D4970*Calculator!$G$22/12,0)</f>
        <v>0</v>
      </c>
      <c r="G4970" s="29">
        <f ca="1">IF(E4970&gt;0,(IFERROR(-PMT(Calculator!$G$22/12,Calculator!$G$23*12,Calculator!$G$20),0))-F4970,0)</f>
        <v>0</v>
      </c>
      <c r="H4970" s="29">
        <f t="shared" ca="1" si="312"/>
        <v>0</v>
      </c>
      <c r="I4970" s="29">
        <f t="shared" ca="1" si="310"/>
        <v>0</v>
      </c>
      <c r="J4970" s="30">
        <f>Calculator!$G$40</f>
        <v>6.5000000000000002E-2</v>
      </c>
      <c r="K4970" s="29">
        <f ca="1">IF(C4970&gt;=Calculator!$G$27,IF(DAY($C4970)=1,Calculator!$G$34/2,IF(DAY($C4970)=15,Calculator!$G$34/2,0)),0)</f>
        <v>0</v>
      </c>
      <c r="L4970" s="29">
        <f ca="1">IF(DAY($C4970)=28,IF(H4970=0,0,Calculator!$G$35),0)</f>
        <v>0</v>
      </c>
      <c r="M4970" s="29">
        <f ca="1">IF(I4970&gt;0,IF(DAY($C4970)=1,SUM(INDIRECT("I"&amp;(ROW(C4969)-DAY(C4969))):I4969),0),0)</f>
        <v>0</v>
      </c>
      <c r="N4970" s="29">
        <f ca="1">IF(C4970&lt;Calculator!$G$27,0,IF(C4970=Calculator!$G$27,Calculator!$G$39,IF(H4970-K4970&lt;=0,IF(D4970&gt;Calculator!$G$39,IF(H4970-K4970+E4970+L4970+M4970+Calculator!$G$39&gt;Calculator!$G$39,Calculator!$G$39-(H4970+E4970+L4970+M4970-K4970),Calculator!$G$39),D4970),0)))</f>
        <v>0</v>
      </c>
    </row>
    <row r="4971" spans="1:14" ht="15.75" thickBot="1">
      <c r="A4971" s="33" t="str">
        <f ca="1">IF(C4971=Calculator!$H$27,"F",IF(Daily!D4971+Daily!H4971=0,IF(D4970+H4970&gt;0,"L",""),""))</f>
        <v/>
      </c>
      <c r="B4971" s="34">
        <v>4970</v>
      </c>
      <c r="C4971" s="19">
        <f t="shared" ca="1" si="309"/>
        <v>50900</v>
      </c>
      <c r="D4971" s="29">
        <f t="shared" ca="1" si="311"/>
        <v>0</v>
      </c>
      <c r="E4971" s="29">
        <f ca="1">IF(C4971&lt;Calculator!$D$26,0,IF(DAY($C4971)=1,IF(D4971-Calculator!$G$24&gt;0,Calculator!$G$24,D4971),0))</f>
        <v>0</v>
      </c>
      <c r="F4971" s="29">
        <f ca="1">IF(E4971&gt;0,D4971*Calculator!$G$22/12,0)</f>
        <v>0</v>
      </c>
      <c r="G4971" s="29">
        <f ca="1">IF(E4971&gt;0,(IFERROR(-PMT(Calculator!$G$22/12,Calculator!$G$23*12,Calculator!$G$20),0))-F4971,0)</f>
        <v>0</v>
      </c>
      <c r="H4971" s="29">
        <f t="shared" ca="1" si="312"/>
        <v>0</v>
      </c>
      <c r="I4971" s="29">
        <f t="shared" ca="1" si="310"/>
        <v>0</v>
      </c>
      <c r="J4971" s="30">
        <f>Calculator!$G$40</f>
        <v>6.5000000000000002E-2</v>
      </c>
      <c r="K4971" s="29">
        <f ca="1">IF(C4971&gt;=Calculator!$G$27,IF(DAY($C4971)=1,Calculator!$G$34/2,IF(DAY($C4971)=15,Calculator!$G$34/2,0)),0)</f>
        <v>0</v>
      </c>
      <c r="L4971" s="29">
        <f ca="1">IF(DAY($C4971)=28,IF(H4971=0,0,Calculator!$G$35),0)</f>
        <v>0</v>
      </c>
      <c r="M4971" s="29">
        <f ca="1">IF(I4971&gt;0,IF(DAY($C4971)=1,SUM(INDIRECT("I"&amp;(ROW(C4970)-DAY(C4970))):I4970),0),0)</f>
        <v>0</v>
      </c>
      <c r="N4971" s="29">
        <f ca="1">IF(C4971&lt;Calculator!$G$27,0,IF(C4971=Calculator!$G$27,Calculator!$G$39,IF(H4971-K4971&lt;=0,IF(D4971&gt;Calculator!$G$39,IF(H4971-K4971+E4971+L4971+M4971+Calculator!$G$39&gt;Calculator!$G$39,Calculator!$G$39-(H4971+E4971+L4971+M4971-K4971),Calculator!$G$39),D4971),0)))</f>
        <v>0</v>
      </c>
    </row>
    <row r="4972" spans="1:14" ht="15.75" thickBot="1">
      <c r="A4972" s="33" t="str">
        <f ca="1">IF(C4972=Calculator!$H$27,"F",IF(Daily!D4972+Daily!H4972=0,IF(D4971+H4971&gt;0,"L",""),""))</f>
        <v/>
      </c>
      <c r="B4972" s="34">
        <v>4971</v>
      </c>
      <c r="C4972" s="19">
        <f t="shared" ca="1" si="309"/>
        <v>50901</v>
      </c>
      <c r="D4972" s="29">
        <f t="shared" ca="1" si="311"/>
        <v>0</v>
      </c>
      <c r="E4972" s="29">
        <f ca="1">IF(C4972&lt;Calculator!$D$26,0,IF(DAY($C4972)=1,IF(D4972-Calculator!$G$24&gt;0,Calculator!$G$24,D4972),0))</f>
        <v>0</v>
      </c>
      <c r="F4972" s="29">
        <f ca="1">IF(E4972&gt;0,D4972*Calculator!$G$22/12,0)</f>
        <v>0</v>
      </c>
      <c r="G4972" s="29">
        <f ca="1">IF(E4972&gt;0,(IFERROR(-PMT(Calculator!$G$22/12,Calculator!$G$23*12,Calculator!$G$20),0))-F4972,0)</f>
        <v>0</v>
      </c>
      <c r="H4972" s="29">
        <f t="shared" ca="1" si="312"/>
        <v>0</v>
      </c>
      <c r="I4972" s="29">
        <f t="shared" ca="1" si="310"/>
        <v>0</v>
      </c>
      <c r="J4972" s="30">
        <f>Calculator!$G$40</f>
        <v>6.5000000000000002E-2</v>
      </c>
      <c r="K4972" s="29">
        <f ca="1">IF(C4972&gt;=Calculator!$G$27,IF(DAY($C4972)=1,Calculator!$G$34/2,IF(DAY($C4972)=15,Calculator!$G$34/2,0)),0)</f>
        <v>0</v>
      </c>
      <c r="L4972" s="29">
        <f ca="1">IF(DAY($C4972)=28,IF(H4972=0,0,Calculator!$G$35),0)</f>
        <v>0</v>
      </c>
      <c r="M4972" s="29">
        <f ca="1">IF(I4972&gt;0,IF(DAY($C4972)=1,SUM(INDIRECT("I"&amp;(ROW(C4971)-DAY(C4971))):I4971),0),0)</f>
        <v>0</v>
      </c>
      <c r="N4972" s="29">
        <f ca="1">IF(C4972&lt;Calculator!$G$27,0,IF(C4972=Calculator!$G$27,Calculator!$G$39,IF(H4972-K4972&lt;=0,IF(D4972&gt;Calculator!$G$39,IF(H4972-K4972+E4972+L4972+M4972+Calculator!$G$39&gt;Calculator!$G$39,Calculator!$G$39-(H4972+E4972+L4972+M4972-K4972),Calculator!$G$39),D4972),0)))</f>
        <v>0</v>
      </c>
    </row>
    <row r="4973" spans="1:14" ht="15.75" thickBot="1">
      <c r="A4973" s="33" t="str">
        <f ca="1">IF(C4973=Calculator!$H$27,"F",IF(Daily!D4973+Daily!H4973=0,IF(D4972+H4972&gt;0,"L",""),""))</f>
        <v/>
      </c>
      <c r="B4973" s="34">
        <v>4972</v>
      </c>
      <c r="C4973" s="19">
        <f t="shared" ca="1" si="309"/>
        <v>50902</v>
      </c>
      <c r="D4973" s="29">
        <f t="shared" ca="1" si="311"/>
        <v>0</v>
      </c>
      <c r="E4973" s="29">
        <f ca="1">IF(C4973&lt;Calculator!$D$26,0,IF(DAY($C4973)=1,IF(D4973-Calculator!$G$24&gt;0,Calculator!$G$24,D4973),0))</f>
        <v>0</v>
      </c>
      <c r="F4973" s="29">
        <f ca="1">IF(E4973&gt;0,D4973*Calculator!$G$22/12,0)</f>
        <v>0</v>
      </c>
      <c r="G4973" s="29">
        <f ca="1">IF(E4973&gt;0,(IFERROR(-PMT(Calculator!$G$22/12,Calculator!$G$23*12,Calculator!$G$20),0))-F4973,0)</f>
        <v>0</v>
      </c>
      <c r="H4973" s="29">
        <f t="shared" ca="1" si="312"/>
        <v>0</v>
      </c>
      <c r="I4973" s="29">
        <f t="shared" ca="1" si="310"/>
        <v>0</v>
      </c>
      <c r="J4973" s="30">
        <f>Calculator!$G$40</f>
        <v>6.5000000000000002E-2</v>
      </c>
      <c r="K4973" s="29">
        <f ca="1">IF(C4973&gt;=Calculator!$G$27,IF(DAY($C4973)=1,Calculator!$G$34/2,IF(DAY($C4973)=15,Calculator!$G$34/2,0)),0)</f>
        <v>0</v>
      </c>
      <c r="L4973" s="29">
        <f ca="1">IF(DAY($C4973)=28,IF(H4973=0,0,Calculator!$G$35),0)</f>
        <v>0</v>
      </c>
      <c r="M4973" s="29">
        <f ca="1">IF(I4973&gt;0,IF(DAY($C4973)=1,SUM(INDIRECT("I"&amp;(ROW(C4972)-DAY(C4972))):I4972),0),0)</f>
        <v>0</v>
      </c>
      <c r="N4973" s="29">
        <f ca="1">IF(C4973&lt;Calculator!$G$27,0,IF(C4973=Calculator!$G$27,Calculator!$G$39,IF(H4973-K4973&lt;=0,IF(D4973&gt;Calculator!$G$39,IF(H4973-K4973+E4973+L4973+M4973+Calculator!$G$39&gt;Calculator!$G$39,Calculator!$G$39-(H4973+E4973+L4973+M4973-K4973),Calculator!$G$39),D4973),0)))</f>
        <v>0</v>
      </c>
    </row>
    <row r="4974" spans="1:14" ht="15.75" thickBot="1">
      <c r="A4974" s="33" t="str">
        <f ca="1">IF(C4974=Calculator!$H$27,"F",IF(Daily!D4974+Daily!H4974=0,IF(D4973+H4973&gt;0,"L",""),""))</f>
        <v/>
      </c>
      <c r="B4974" s="34">
        <v>4973</v>
      </c>
      <c r="C4974" s="19">
        <f t="shared" ca="1" si="309"/>
        <v>50903</v>
      </c>
      <c r="D4974" s="29">
        <f t="shared" ca="1" si="311"/>
        <v>0</v>
      </c>
      <c r="E4974" s="29">
        <f ca="1">IF(C4974&lt;Calculator!$D$26,0,IF(DAY($C4974)=1,IF(D4974-Calculator!$G$24&gt;0,Calculator!$G$24,D4974),0))</f>
        <v>0</v>
      </c>
      <c r="F4974" s="29">
        <f ca="1">IF(E4974&gt;0,D4974*Calculator!$G$22/12,0)</f>
        <v>0</v>
      </c>
      <c r="G4974" s="29">
        <f ca="1">IF(E4974&gt;0,(IFERROR(-PMT(Calculator!$G$22/12,Calculator!$G$23*12,Calculator!$G$20),0))-F4974,0)</f>
        <v>0</v>
      </c>
      <c r="H4974" s="29">
        <f t="shared" ca="1" si="312"/>
        <v>0</v>
      </c>
      <c r="I4974" s="29">
        <f t="shared" ca="1" si="310"/>
        <v>0</v>
      </c>
      <c r="J4974" s="30">
        <f>Calculator!$G$40</f>
        <v>6.5000000000000002E-2</v>
      </c>
      <c r="K4974" s="29">
        <f ca="1">IF(C4974&gt;=Calculator!$G$27,IF(DAY($C4974)=1,Calculator!$G$34/2,IF(DAY($C4974)=15,Calculator!$G$34/2,0)),0)</f>
        <v>0</v>
      </c>
      <c r="L4974" s="29">
        <f ca="1">IF(DAY($C4974)=28,IF(H4974=0,0,Calculator!$G$35),0)</f>
        <v>0</v>
      </c>
      <c r="M4974" s="29">
        <f ca="1">IF(I4974&gt;0,IF(DAY($C4974)=1,SUM(INDIRECT("I"&amp;(ROW(C4973)-DAY(C4973))):I4973),0),0)</f>
        <v>0</v>
      </c>
      <c r="N4974" s="29">
        <f ca="1">IF(C4974&lt;Calculator!$G$27,0,IF(C4974=Calculator!$G$27,Calculator!$G$39,IF(H4974-K4974&lt;=0,IF(D4974&gt;Calculator!$G$39,IF(H4974-K4974+E4974+L4974+M4974+Calculator!$G$39&gt;Calculator!$G$39,Calculator!$G$39-(H4974+E4974+L4974+M4974-K4974),Calculator!$G$39),D4974),0)))</f>
        <v>0</v>
      </c>
    </row>
    <row r="4975" spans="1:14" ht="15.75" thickBot="1">
      <c r="A4975" s="33" t="str">
        <f ca="1">IF(C4975=Calculator!$H$27,"F",IF(Daily!D4975+Daily!H4975=0,IF(D4974+H4974&gt;0,"L",""),""))</f>
        <v/>
      </c>
      <c r="B4975" s="34">
        <v>4974</v>
      </c>
      <c r="C4975" s="19">
        <f t="shared" ca="1" si="309"/>
        <v>50904</v>
      </c>
      <c r="D4975" s="29">
        <f t="shared" ca="1" si="311"/>
        <v>0</v>
      </c>
      <c r="E4975" s="29">
        <f ca="1">IF(C4975&lt;Calculator!$D$26,0,IF(DAY($C4975)=1,IF(D4975-Calculator!$G$24&gt;0,Calculator!$G$24,D4975),0))</f>
        <v>0</v>
      </c>
      <c r="F4975" s="29">
        <f ca="1">IF(E4975&gt;0,D4975*Calculator!$G$22/12,0)</f>
        <v>0</v>
      </c>
      <c r="G4975" s="29">
        <f ca="1">IF(E4975&gt;0,(IFERROR(-PMT(Calculator!$G$22/12,Calculator!$G$23*12,Calculator!$G$20),0))-F4975,0)</f>
        <v>0</v>
      </c>
      <c r="H4975" s="29">
        <f t="shared" ca="1" si="312"/>
        <v>0</v>
      </c>
      <c r="I4975" s="29">
        <f t="shared" ca="1" si="310"/>
        <v>0</v>
      </c>
      <c r="J4975" s="30">
        <f>Calculator!$G$40</f>
        <v>6.5000000000000002E-2</v>
      </c>
      <c r="K4975" s="29">
        <f ca="1">IF(C4975&gt;=Calculator!$G$27,IF(DAY($C4975)=1,Calculator!$G$34/2,IF(DAY($C4975)=15,Calculator!$G$34/2,0)),0)</f>
        <v>0</v>
      </c>
      <c r="L4975" s="29">
        <f ca="1">IF(DAY($C4975)=28,IF(H4975=0,0,Calculator!$G$35),0)</f>
        <v>0</v>
      </c>
      <c r="M4975" s="29">
        <f ca="1">IF(I4975&gt;0,IF(DAY($C4975)=1,SUM(INDIRECT("I"&amp;(ROW(C4974)-DAY(C4974))):I4974),0),0)</f>
        <v>0</v>
      </c>
      <c r="N4975" s="29">
        <f ca="1">IF(C4975&lt;Calculator!$G$27,0,IF(C4975=Calculator!$G$27,Calculator!$G$39,IF(H4975-K4975&lt;=0,IF(D4975&gt;Calculator!$G$39,IF(H4975-K4975+E4975+L4975+M4975+Calculator!$G$39&gt;Calculator!$G$39,Calculator!$G$39-(H4975+E4975+L4975+M4975-K4975),Calculator!$G$39),D4975),0)))</f>
        <v>0</v>
      </c>
    </row>
    <row r="4976" spans="1:14" ht="15.75" thickBot="1">
      <c r="A4976" s="33" t="str">
        <f ca="1">IF(C4976=Calculator!$H$27,"F",IF(Daily!D4976+Daily!H4976=0,IF(D4975+H4975&gt;0,"L",""),""))</f>
        <v/>
      </c>
      <c r="B4976" s="34">
        <v>4975</v>
      </c>
      <c r="C4976" s="19">
        <f t="shared" ca="1" si="309"/>
        <v>50905</v>
      </c>
      <c r="D4976" s="29">
        <f t="shared" ca="1" si="311"/>
        <v>0</v>
      </c>
      <c r="E4976" s="29">
        <f ca="1">IF(C4976&lt;Calculator!$D$26,0,IF(DAY($C4976)=1,IF(D4976-Calculator!$G$24&gt;0,Calculator!$G$24,D4976),0))</f>
        <v>0</v>
      </c>
      <c r="F4976" s="29">
        <f ca="1">IF(E4976&gt;0,D4976*Calculator!$G$22/12,0)</f>
        <v>0</v>
      </c>
      <c r="G4976" s="29">
        <f ca="1">IF(E4976&gt;0,(IFERROR(-PMT(Calculator!$G$22/12,Calculator!$G$23*12,Calculator!$G$20),0))-F4976,0)</f>
        <v>0</v>
      </c>
      <c r="H4976" s="29">
        <f t="shared" ca="1" si="312"/>
        <v>0</v>
      </c>
      <c r="I4976" s="29">
        <f t="shared" ca="1" si="310"/>
        <v>0</v>
      </c>
      <c r="J4976" s="30">
        <f>Calculator!$G$40</f>
        <v>6.5000000000000002E-2</v>
      </c>
      <c r="K4976" s="29">
        <f ca="1">IF(C4976&gt;=Calculator!$G$27,IF(DAY($C4976)=1,Calculator!$G$34/2,IF(DAY($C4976)=15,Calculator!$G$34/2,0)),0)</f>
        <v>4500</v>
      </c>
      <c r="L4976" s="29">
        <f ca="1">IF(DAY($C4976)=28,IF(H4976=0,0,Calculator!$G$35),0)</f>
        <v>0</v>
      </c>
      <c r="M4976" s="29">
        <f ca="1">IF(I4976&gt;0,IF(DAY($C4976)=1,SUM(INDIRECT("I"&amp;(ROW(C4975)-DAY(C4975))):I4975),0),0)</f>
        <v>0</v>
      </c>
      <c r="N4976" s="29">
        <f ca="1">IF(C4976&lt;Calculator!$G$27,0,IF(C4976=Calculator!$G$27,Calculator!$G$39,IF(H4976-K4976&lt;=0,IF(D4976&gt;Calculator!$G$39,IF(H4976-K4976+E4976+L4976+M4976+Calculator!$G$39&gt;Calculator!$G$39,Calculator!$G$39-(H4976+E4976+L4976+M4976-K4976),Calculator!$G$39),D4976),0)))</f>
        <v>0</v>
      </c>
    </row>
    <row r="4977" spans="1:14" ht="15.75" thickBot="1">
      <c r="A4977" s="33" t="str">
        <f ca="1">IF(C4977=Calculator!$H$27,"F",IF(Daily!D4977+Daily!H4977=0,IF(D4976+H4976&gt;0,"L",""),""))</f>
        <v/>
      </c>
      <c r="B4977" s="34">
        <v>4976</v>
      </c>
      <c r="C4977" s="19">
        <f t="shared" ca="1" si="309"/>
        <v>50906</v>
      </c>
      <c r="D4977" s="29">
        <f t="shared" ca="1" si="311"/>
        <v>0</v>
      </c>
      <c r="E4977" s="29">
        <f ca="1">IF(C4977&lt;Calculator!$D$26,0,IF(DAY($C4977)=1,IF(D4977-Calculator!$G$24&gt;0,Calculator!$G$24,D4977),0))</f>
        <v>0</v>
      </c>
      <c r="F4977" s="29">
        <f ca="1">IF(E4977&gt;0,D4977*Calculator!$G$22/12,0)</f>
        <v>0</v>
      </c>
      <c r="G4977" s="29">
        <f ca="1">IF(E4977&gt;0,(IFERROR(-PMT(Calculator!$G$22/12,Calculator!$G$23*12,Calculator!$G$20),0))-F4977,0)</f>
        <v>0</v>
      </c>
      <c r="H4977" s="29">
        <f t="shared" ca="1" si="312"/>
        <v>0</v>
      </c>
      <c r="I4977" s="29">
        <f t="shared" ca="1" si="310"/>
        <v>0</v>
      </c>
      <c r="J4977" s="30">
        <f>Calculator!$G$40</f>
        <v>6.5000000000000002E-2</v>
      </c>
      <c r="K4977" s="29">
        <f ca="1">IF(C4977&gt;=Calculator!$G$27,IF(DAY($C4977)=1,Calculator!$G$34/2,IF(DAY($C4977)=15,Calculator!$G$34/2,0)),0)</f>
        <v>0</v>
      </c>
      <c r="L4977" s="29">
        <f ca="1">IF(DAY($C4977)=28,IF(H4977=0,0,Calculator!$G$35),0)</f>
        <v>0</v>
      </c>
      <c r="M4977" s="29">
        <f ca="1">IF(I4977&gt;0,IF(DAY($C4977)=1,SUM(INDIRECT("I"&amp;(ROW(C4976)-DAY(C4976))):I4976),0),0)</f>
        <v>0</v>
      </c>
      <c r="N4977" s="29">
        <f ca="1">IF(C4977&lt;Calculator!$G$27,0,IF(C4977=Calculator!$G$27,Calculator!$G$39,IF(H4977-K4977&lt;=0,IF(D4977&gt;Calculator!$G$39,IF(H4977-K4977+E4977+L4977+M4977+Calculator!$G$39&gt;Calculator!$G$39,Calculator!$G$39-(H4977+E4977+L4977+M4977-K4977),Calculator!$G$39),D4977),0)))</f>
        <v>0</v>
      </c>
    </row>
    <row r="4978" spans="1:14" ht="15.75" thickBot="1">
      <c r="A4978" s="33" t="str">
        <f ca="1">IF(C4978=Calculator!$H$27,"F",IF(Daily!D4978+Daily!H4978=0,IF(D4977+H4977&gt;0,"L",""),""))</f>
        <v/>
      </c>
      <c r="B4978" s="34">
        <v>4977</v>
      </c>
      <c r="C4978" s="19">
        <f t="shared" ca="1" si="309"/>
        <v>50907</v>
      </c>
      <c r="D4978" s="29">
        <f t="shared" ca="1" si="311"/>
        <v>0</v>
      </c>
      <c r="E4978" s="29">
        <f ca="1">IF(C4978&lt;Calculator!$D$26,0,IF(DAY($C4978)=1,IF(D4978-Calculator!$G$24&gt;0,Calculator!$G$24,D4978),0))</f>
        <v>0</v>
      </c>
      <c r="F4978" s="29">
        <f ca="1">IF(E4978&gt;0,D4978*Calculator!$G$22/12,0)</f>
        <v>0</v>
      </c>
      <c r="G4978" s="29">
        <f ca="1">IF(E4978&gt;0,(IFERROR(-PMT(Calculator!$G$22/12,Calculator!$G$23*12,Calculator!$G$20),0))-F4978,0)</f>
        <v>0</v>
      </c>
      <c r="H4978" s="29">
        <f t="shared" ca="1" si="312"/>
        <v>0</v>
      </c>
      <c r="I4978" s="29">
        <f t="shared" ca="1" si="310"/>
        <v>0</v>
      </c>
      <c r="J4978" s="30">
        <f>Calculator!$G$40</f>
        <v>6.5000000000000002E-2</v>
      </c>
      <c r="K4978" s="29">
        <f ca="1">IF(C4978&gt;=Calculator!$G$27,IF(DAY($C4978)=1,Calculator!$G$34/2,IF(DAY($C4978)=15,Calculator!$G$34/2,0)),0)</f>
        <v>0</v>
      </c>
      <c r="L4978" s="29">
        <f ca="1">IF(DAY($C4978)=28,IF(H4978=0,0,Calculator!$G$35),0)</f>
        <v>0</v>
      </c>
      <c r="M4978" s="29">
        <f ca="1">IF(I4978&gt;0,IF(DAY($C4978)=1,SUM(INDIRECT("I"&amp;(ROW(C4977)-DAY(C4977))):I4977),0),0)</f>
        <v>0</v>
      </c>
      <c r="N4978" s="29">
        <f ca="1">IF(C4978&lt;Calculator!$G$27,0,IF(C4978=Calculator!$G$27,Calculator!$G$39,IF(H4978-K4978&lt;=0,IF(D4978&gt;Calculator!$G$39,IF(H4978-K4978+E4978+L4978+M4978+Calculator!$G$39&gt;Calculator!$G$39,Calculator!$G$39-(H4978+E4978+L4978+M4978-K4978),Calculator!$G$39),D4978),0)))</f>
        <v>0</v>
      </c>
    </row>
    <row r="4979" spans="1:14" ht="15.75" thickBot="1">
      <c r="A4979" s="33" t="str">
        <f ca="1">IF(C4979=Calculator!$H$27,"F",IF(Daily!D4979+Daily!H4979=0,IF(D4978+H4978&gt;0,"L",""),""))</f>
        <v/>
      </c>
      <c r="B4979" s="34">
        <v>4978</v>
      </c>
      <c r="C4979" s="19">
        <f t="shared" ca="1" si="309"/>
        <v>50908</v>
      </c>
      <c r="D4979" s="29">
        <f t="shared" ca="1" si="311"/>
        <v>0</v>
      </c>
      <c r="E4979" s="29">
        <f ca="1">IF(C4979&lt;Calculator!$D$26,0,IF(DAY($C4979)=1,IF(D4979-Calculator!$G$24&gt;0,Calculator!$G$24,D4979),0))</f>
        <v>0</v>
      </c>
      <c r="F4979" s="29">
        <f ca="1">IF(E4979&gt;0,D4979*Calculator!$G$22/12,0)</f>
        <v>0</v>
      </c>
      <c r="G4979" s="29">
        <f ca="1">IF(E4979&gt;0,(IFERROR(-PMT(Calculator!$G$22/12,Calculator!$G$23*12,Calculator!$G$20),0))-F4979,0)</f>
        <v>0</v>
      </c>
      <c r="H4979" s="29">
        <f t="shared" ca="1" si="312"/>
        <v>0</v>
      </c>
      <c r="I4979" s="29">
        <f t="shared" ca="1" si="310"/>
        <v>0</v>
      </c>
      <c r="J4979" s="30">
        <f>Calculator!$G$40</f>
        <v>6.5000000000000002E-2</v>
      </c>
      <c r="K4979" s="29">
        <f ca="1">IF(C4979&gt;=Calculator!$G$27,IF(DAY($C4979)=1,Calculator!$G$34/2,IF(DAY($C4979)=15,Calculator!$G$34/2,0)),0)</f>
        <v>0</v>
      </c>
      <c r="L4979" s="29">
        <f ca="1">IF(DAY($C4979)=28,IF(H4979=0,0,Calculator!$G$35),0)</f>
        <v>0</v>
      </c>
      <c r="M4979" s="29">
        <f ca="1">IF(I4979&gt;0,IF(DAY($C4979)=1,SUM(INDIRECT("I"&amp;(ROW(C4978)-DAY(C4978))):I4978),0),0)</f>
        <v>0</v>
      </c>
      <c r="N4979" s="29">
        <f ca="1">IF(C4979&lt;Calculator!$G$27,0,IF(C4979=Calculator!$G$27,Calculator!$G$39,IF(H4979-K4979&lt;=0,IF(D4979&gt;Calculator!$G$39,IF(H4979-K4979+E4979+L4979+M4979+Calculator!$G$39&gt;Calculator!$G$39,Calculator!$G$39-(H4979+E4979+L4979+M4979-K4979),Calculator!$G$39),D4979),0)))</f>
        <v>0</v>
      </c>
    </row>
    <row r="4980" spans="1:14" ht="15.75" thickBot="1">
      <c r="A4980" s="33" t="str">
        <f ca="1">IF(C4980=Calculator!$H$27,"F",IF(Daily!D4980+Daily!H4980=0,IF(D4979+H4979&gt;0,"L",""),""))</f>
        <v/>
      </c>
      <c r="B4980" s="34">
        <v>4979</v>
      </c>
      <c r="C4980" s="19">
        <f t="shared" ca="1" si="309"/>
        <v>50909</v>
      </c>
      <c r="D4980" s="29">
        <f t="shared" ca="1" si="311"/>
        <v>0</v>
      </c>
      <c r="E4980" s="29">
        <f ca="1">IF(C4980&lt;Calculator!$D$26,0,IF(DAY($C4980)=1,IF(D4980-Calculator!$G$24&gt;0,Calculator!$G$24,D4980),0))</f>
        <v>0</v>
      </c>
      <c r="F4980" s="29">
        <f ca="1">IF(E4980&gt;0,D4980*Calculator!$G$22/12,0)</f>
        <v>0</v>
      </c>
      <c r="G4980" s="29">
        <f ca="1">IF(E4980&gt;0,(IFERROR(-PMT(Calculator!$G$22/12,Calculator!$G$23*12,Calculator!$G$20),0))-F4980,0)</f>
        <v>0</v>
      </c>
      <c r="H4980" s="29">
        <f t="shared" ca="1" si="312"/>
        <v>0</v>
      </c>
      <c r="I4980" s="29">
        <f t="shared" ca="1" si="310"/>
        <v>0</v>
      </c>
      <c r="J4980" s="30">
        <f>Calculator!$G$40</f>
        <v>6.5000000000000002E-2</v>
      </c>
      <c r="K4980" s="29">
        <f ca="1">IF(C4980&gt;=Calculator!$G$27,IF(DAY($C4980)=1,Calculator!$G$34/2,IF(DAY($C4980)=15,Calculator!$G$34/2,0)),0)</f>
        <v>0</v>
      </c>
      <c r="L4980" s="29">
        <f ca="1">IF(DAY($C4980)=28,IF(H4980=0,0,Calculator!$G$35),0)</f>
        <v>0</v>
      </c>
      <c r="M4980" s="29">
        <f ca="1">IF(I4980&gt;0,IF(DAY($C4980)=1,SUM(INDIRECT("I"&amp;(ROW(C4979)-DAY(C4979))):I4979),0),0)</f>
        <v>0</v>
      </c>
      <c r="N4980" s="29">
        <f ca="1">IF(C4980&lt;Calculator!$G$27,0,IF(C4980=Calculator!$G$27,Calculator!$G$39,IF(H4980-K4980&lt;=0,IF(D4980&gt;Calculator!$G$39,IF(H4980-K4980+E4980+L4980+M4980+Calculator!$G$39&gt;Calculator!$G$39,Calculator!$G$39-(H4980+E4980+L4980+M4980-K4980),Calculator!$G$39),D4980),0)))</f>
        <v>0</v>
      </c>
    </row>
    <row r="4981" spans="1:14" ht="15.75" thickBot="1">
      <c r="A4981" s="33" t="str">
        <f ca="1">IF(C4981=Calculator!$H$27,"F",IF(Daily!D4981+Daily!H4981=0,IF(D4980+H4980&gt;0,"L",""),""))</f>
        <v/>
      </c>
      <c r="B4981" s="34">
        <v>4980</v>
      </c>
      <c r="C4981" s="19">
        <f t="shared" ca="1" si="309"/>
        <v>50910</v>
      </c>
      <c r="D4981" s="29">
        <f t="shared" ca="1" si="311"/>
        <v>0</v>
      </c>
      <c r="E4981" s="29">
        <f ca="1">IF(C4981&lt;Calculator!$D$26,0,IF(DAY($C4981)=1,IF(D4981-Calculator!$G$24&gt;0,Calculator!$G$24,D4981),0))</f>
        <v>0</v>
      </c>
      <c r="F4981" s="29">
        <f ca="1">IF(E4981&gt;0,D4981*Calculator!$G$22/12,0)</f>
        <v>0</v>
      </c>
      <c r="G4981" s="29">
        <f ca="1">IF(E4981&gt;0,(IFERROR(-PMT(Calculator!$G$22/12,Calculator!$G$23*12,Calculator!$G$20),0))-F4981,0)</f>
        <v>0</v>
      </c>
      <c r="H4981" s="29">
        <f t="shared" ca="1" si="312"/>
        <v>0</v>
      </c>
      <c r="I4981" s="29">
        <f t="shared" ca="1" si="310"/>
        <v>0</v>
      </c>
      <c r="J4981" s="30">
        <f>Calculator!$G$40</f>
        <v>6.5000000000000002E-2</v>
      </c>
      <c r="K4981" s="29">
        <f ca="1">IF(C4981&gt;=Calculator!$G$27,IF(DAY($C4981)=1,Calculator!$G$34/2,IF(DAY($C4981)=15,Calculator!$G$34/2,0)),0)</f>
        <v>0</v>
      </c>
      <c r="L4981" s="29">
        <f ca="1">IF(DAY($C4981)=28,IF(H4981=0,0,Calculator!$G$35),0)</f>
        <v>0</v>
      </c>
      <c r="M4981" s="29">
        <f ca="1">IF(I4981&gt;0,IF(DAY($C4981)=1,SUM(INDIRECT("I"&amp;(ROW(C4980)-DAY(C4980))):I4980),0),0)</f>
        <v>0</v>
      </c>
      <c r="N4981" s="29">
        <f ca="1">IF(C4981&lt;Calculator!$G$27,0,IF(C4981=Calculator!$G$27,Calculator!$G$39,IF(H4981-K4981&lt;=0,IF(D4981&gt;Calculator!$G$39,IF(H4981-K4981+E4981+L4981+M4981+Calculator!$G$39&gt;Calculator!$G$39,Calculator!$G$39-(H4981+E4981+L4981+M4981-K4981),Calculator!$G$39),D4981),0)))</f>
        <v>0</v>
      </c>
    </row>
    <row r="4982" spans="1:14" ht="15.75" thickBot="1">
      <c r="A4982" s="33" t="str">
        <f ca="1">IF(C4982=Calculator!$H$27,"F",IF(Daily!D4982+Daily!H4982=0,IF(D4981+H4981&gt;0,"L",""),""))</f>
        <v/>
      </c>
      <c r="B4982" s="34">
        <v>4981</v>
      </c>
      <c r="C4982" s="19">
        <f t="shared" ca="1" si="309"/>
        <v>50911</v>
      </c>
      <c r="D4982" s="29">
        <f t="shared" ca="1" si="311"/>
        <v>0</v>
      </c>
      <c r="E4982" s="29">
        <f ca="1">IF(C4982&lt;Calculator!$D$26,0,IF(DAY($C4982)=1,IF(D4982-Calculator!$G$24&gt;0,Calculator!$G$24,D4982),0))</f>
        <v>0</v>
      </c>
      <c r="F4982" s="29">
        <f ca="1">IF(E4982&gt;0,D4982*Calculator!$G$22/12,0)</f>
        <v>0</v>
      </c>
      <c r="G4982" s="29">
        <f ca="1">IF(E4982&gt;0,(IFERROR(-PMT(Calculator!$G$22/12,Calculator!$G$23*12,Calculator!$G$20),0))-F4982,0)</f>
        <v>0</v>
      </c>
      <c r="H4982" s="29">
        <f t="shared" ca="1" si="312"/>
        <v>0</v>
      </c>
      <c r="I4982" s="29">
        <f t="shared" ca="1" si="310"/>
        <v>0</v>
      </c>
      <c r="J4982" s="30">
        <f>Calculator!$G$40</f>
        <v>6.5000000000000002E-2</v>
      </c>
      <c r="K4982" s="29">
        <f ca="1">IF(C4982&gt;=Calculator!$G$27,IF(DAY($C4982)=1,Calculator!$G$34/2,IF(DAY($C4982)=15,Calculator!$G$34/2,0)),0)</f>
        <v>0</v>
      </c>
      <c r="L4982" s="29">
        <f ca="1">IF(DAY($C4982)=28,IF(H4982=0,0,Calculator!$G$35),0)</f>
        <v>0</v>
      </c>
      <c r="M4982" s="29">
        <f ca="1">IF(I4982&gt;0,IF(DAY($C4982)=1,SUM(INDIRECT("I"&amp;(ROW(C4981)-DAY(C4981))):I4981),0),0)</f>
        <v>0</v>
      </c>
      <c r="N4982" s="29">
        <f ca="1">IF(C4982&lt;Calculator!$G$27,0,IF(C4982=Calculator!$G$27,Calculator!$G$39,IF(H4982-K4982&lt;=0,IF(D4982&gt;Calculator!$G$39,IF(H4982-K4982+E4982+L4982+M4982+Calculator!$G$39&gt;Calculator!$G$39,Calculator!$G$39-(H4982+E4982+L4982+M4982-K4982),Calculator!$G$39),D4982),0)))</f>
        <v>0</v>
      </c>
    </row>
    <row r="4983" spans="1:14" ht="15.75" thickBot="1">
      <c r="A4983" s="33" t="str">
        <f ca="1">IF(C4983=Calculator!$H$27,"F",IF(Daily!D4983+Daily!H4983=0,IF(D4982+H4982&gt;0,"L",""),""))</f>
        <v/>
      </c>
      <c r="B4983" s="34">
        <v>4982</v>
      </c>
      <c r="C4983" s="19">
        <f t="shared" ca="1" si="309"/>
        <v>50912</v>
      </c>
      <c r="D4983" s="29">
        <f t="shared" ca="1" si="311"/>
        <v>0</v>
      </c>
      <c r="E4983" s="29">
        <f ca="1">IF(C4983&lt;Calculator!$D$26,0,IF(DAY($C4983)=1,IF(D4983-Calculator!$G$24&gt;0,Calculator!$G$24,D4983),0))</f>
        <v>0</v>
      </c>
      <c r="F4983" s="29">
        <f ca="1">IF(E4983&gt;0,D4983*Calculator!$G$22/12,0)</f>
        <v>0</v>
      </c>
      <c r="G4983" s="29">
        <f ca="1">IF(E4983&gt;0,(IFERROR(-PMT(Calculator!$G$22/12,Calculator!$G$23*12,Calculator!$G$20),0))-F4983,0)</f>
        <v>0</v>
      </c>
      <c r="H4983" s="29">
        <f t="shared" ca="1" si="312"/>
        <v>0</v>
      </c>
      <c r="I4983" s="29">
        <f t="shared" ca="1" si="310"/>
        <v>0</v>
      </c>
      <c r="J4983" s="30">
        <f>Calculator!$G$40</f>
        <v>6.5000000000000002E-2</v>
      </c>
      <c r="K4983" s="29">
        <f ca="1">IF(C4983&gt;=Calculator!$G$27,IF(DAY($C4983)=1,Calculator!$G$34/2,IF(DAY($C4983)=15,Calculator!$G$34/2,0)),0)</f>
        <v>0</v>
      </c>
      <c r="L4983" s="29">
        <f ca="1">IF(DAY($C4983)=28,IF(H4983=0,0,Calculator!$G$35),0)</f>
        <v>0</v>
      </c>
      <c r="M4983" s="29">
        <f ca="1">IF(I4983&gt;0,IF(DAY($C4983)=1,SUM(INDIRECT("I"&amp;(ROW(C4982)-DAY(C4982))):I4982),0),0)</f>
        <v>0</v>
      </c>
      <c r="N4983" s="29">
        <f ca="1">IF(C4983&lt;Calculator!$G$27,0,IF(C4983=Calculator!$G$27,Calculator!$G$39,IF(H4983-K4983&lt;=0,IF(D4983&gt;Calculator!$G$39,IF(H4983-K4983+E4983+L4983+M4983+Calculator!$G$39&gt;Calculator!$G$39,Calculator!$G$39-(H4983+E4983+L4983+M4983-K4983),Calculator!$G$39),D4983),0)))</f>
        <v>0</v>
      </c>
    </row>
    <row r="4984" spans="1:14" ht="15.75" thickBot="1">
      <c r="A4984" s="33" t="str">
        <f ca="1">IF(C4984=Calculator!$H$27,"F",IF(Daily!D4984+Daily!H4984=0,IF(D4983+H4983&gt;0,"L",""),""))</f>
        <v/>
      </c>
      <c r="B4984" s="34">
        <v>4983</v>
      </c>
      <c r="C4984" s="19">
        <f t="shared" ca="1" si="309"/>
        <v>50913</v>
      </c>
      <c r="D4984" s="29">
        <f t="shared" ca="1" si="311"/>
        <v>0</v>
      </c>
      <c r="E4984" s="29">
        <f ca="1">IF(C4984&lt;Calculator!$D$26,0,IF(DAY($C4984)=1,IF(D4984-Calculator!$G$24&gt;0,Calculator!$G$24,D4984),0))</f>
        <v>0</v>
      </c>
      <c r="F4984" s="29">
        <f ca="1">IF(E4984&gt;0,D4984*Calculator!$G$22/12,0)</f>
        <v>0</v>
      </c>
      <c r="G4984" s="29">
        <f ca="1">IF(E4984&gt;0,(IFERROR(-PMT(Calculator!$G$22/12,Calculator!$G$23*12,Calculator!$G$20),0))-F4984,0)</f>
        <v>0</v>
      </c>
      <c r="H4984" s="29">
        <f t="shared" ca="1" si="312"/>
        <v>0</v>
      </c>
      <c r="I4984" s="29">
        <f t="shared" ca="1" si="310"/>
        <v>0</v>
      </c>
      <c r="J4984" s="30">
        <f>Calculator!$G$40</f>
        <v>6.5000000000000002E-2</v>
      </c>
      <c r="K4984" s="29">
        <f ca="1">IF(C4984&gt;=Calculator!$G$27,IF(DAY($C4984)=1,Calculator!$G$34/2,IF(DAY($C4984)=15,Calculator!$G$34/2,0)),0)</f>
        <v>0</v>
      </c>
      <c r="L4984" s="29">
        <f ca="1">IF(DAY($C4984)=28,IF(H4984=0,0,Calculator!$G$35),0)</f>
        <v>0</v>
      </c>
      <c r="M4984" s="29">
        <f ca="1">IF(I4984&gt;0,IF(DAY($C4984)=1,SUM(INDIRECT("I"&amp;(ROW(C4983)-DAY(C4983))):I4983),0),0)</f>
        <v>0</v>
      </c>
      <c r="N4984" s="29">
        <f ca="1">IF(C4984&lt;Calculator!$G$27,0,IF(C4984=Calculator!$G$27,Calculator!$G$39,IF(H4984-K4984&lt;=0,IF(D4984&gt;Calculator!$G$39,IF(H4984-K4984+E4984+L4984+M4984+Calculator!$G$39&gt;Calculator!$G$39,Calculator!$G$39-(H4984+E4984+L4984+M4984-K4984),Calculator!$G$39),D4984),0)))</f>
        <v>0</v>
      </c>
    </row>
    <row r="4985" spans="1:14" ht="15.75" thickBot="1">
      <c r="A4985" s="33" t="str">
        <f ca="1">IF(C4985=Calculator!$H$27,"F",IF(Daily!D4985+Daily!H4985=0,IF(D4984+H4984&gt;0,"L",""),""))</f>
        <v/>
      </c>
      <c r="B4985" s="34">
        <v>4984</v>
      </c>
      <c r="C4985" s="19">
        <f t="shared" ca="1" si="309"/>
        <v>50914</v>
      </c>
      <c r="D4985" s="29">
        <f t="shared" ca="1" si="311"/>
        <v>0</v>
      </c>
      <c r="E4985" s="29">
        <f ca="1">IF(C4985&lt;Calculator!$D$26,0,IF(DAY($C4985)=1,IF(D4985-Calculator!$G$24&gt;0,Calculator!$G$24,D4985),0))</f>
        <v>0</v>
      </c>
      <c r="F4985" s="29">
        <f ca="1">IF(E4985&gt;0,D4985*Calculator!$G$22/12,0)</f>
        <v>0</v>
      </c>
      <c r="G4985" s="29">
        <f ca="1">IF(E4985&gt;0,(IFERROR(-PMT(Calculator!$G$22/12,Calculator!$G$23*12,Calculator!$G$20),0))-F4985,0)</f>
        <v>0</v>
      </c>
      <c r="H4985" s="29">
        <f t="shared" ca="1" si="312"/>
        <v>0</v>
      </c>
      <c r="I4985" s="29">
        <f t="shared" ca="1" si="310"/>
        <v>0</v>
      </c>
      <c r="J4985" s="30">
        <f>Calculator!$G$40</f>
        <v>6.5000000000000002E-2</v>
      </c>
      <c r="K4985" s="29">
        <f ca="1">IF(C4985&gt;=Calculator!$G$27,IF(DAY($C4985)=1,Calculator!$G$34/2,IF(DAY($C4985)=15,Calculator!$G$34/2,0)),0)</f>
        <v>0</v>
      </c>
      <c r="L4985" s="29">
        <f ca="1">IF(DAY($C4985)=28,IF(H4985=0,0,Calculator!$G$35),0)</f>
        <v>0</v>
      </c>
      <c r="M4985" s="29">
        <f ca="1">IF(I4985&gt;0,IF(DAY($C4985)=1,SUM(INDIRECT("I"&amp;(ROW(C4984)-DAY(C4984))):I4984),0),0)</f>
        <v>0</v>
      </c>
      <c r="N4985" s="29">
        <f ca="1">IF(C4985&lt;Calculator!$G$27,0,IF(C4985=Calculator!$G$27,Calculator!$G$39,IF(H4985-K4985&lt;=0,IF(D4985&gt;Calculator!$G$39,IF(H4985-K4985+E4985+L4985+M4985+Calculator!$G$39&gt;Calculator!$G$39,Calculator!$G$39-(H4985+E4985+L4985+M4985-K4985),Calculator!$G$39),D4985),0)))</f>
        <v>0</v>
      </c>
    </row>
    <row r="4986" spans="1:14" ht="15.75" thickBot="1">
      <c r="A4986" s="33" t="str">
        <f ca="1">IF(C4986=Calculator!$H$27,"F",IF(Daily!D4986+Daily!H4986=0,IF(D4985+H4985&gt;0,"L",""),""))</f>
        <v/>
      </c>
      <c r="B4986" s="34">
        <v>4985</v>
      </c>
      <c r="C4986" s="19">
        <f t="shared" ca="1" si="309"/>
        <v>50915</v>
      </c>
      <c r="D4986" s="29">
        <f t="shared" ca="1" si="311"/>
        <v>0</v>
      </c>
      <c r="E4986" s="29">
        <f ca="1">IF(C4986&lt;Calculator!$D$26,0,IF(DAY($C4986)=1,IF(D4986-Calculator!$G$24&gt;0,Calculator!$G$24,D4986),0))</f>
        <v>0</v>
      </c>
      <c r="F4986" s="29">
        <f ca="1">IF(E4986&gt;0,D4986*Calculator!$G$22/12,0)</f>
        <v>0</v>
      </c>
      <c r="G4986" s="29">
        <f ca="1">IF(E4986&gt;0,(IFERROR(-PMT(Calculator!$G$22/12,Calculator!$G$23*12,Calculator!$G$20),0))-F4986,0)</f>
        <v>0</v>
      </c>
      <c r="H4986" s="29">
        <f t="shared" ca="1" si="312"/>
        <v>0</v>
      </c>
      <c r="I4986" s="29">
        <f t="shared" ca="1" si="310"/>
        <v>0</v>
      </c>
      <c r="J4986" s="30">
        <f>Calculator!$G$40</f>
        <v>6.5000000000000002E-2</v>
      </c>
      <c r="K4986" s="29">
        <f ca="1">IF(C4986&gt;=Calculator!$G$27,IF(DAY($C4986)=1,Calculator!$G$34/2,IF(DAY($C4986)=15,Calculator!$G$34/2,0)),0)</f>
        <v>0</v>
      </c>
      <c r="L4986" s="29">
        <f ca="1">IF(DAY($C4986)=28,IF(H4986=0,0,Calculator!$G$35),0)</f>
        <v>0</v>
      </c>
      <c r="M4986" s="29">
        <f ca="1">IF(I4986&gt;0,IF(DAY($C4986)=1,SUM(INDIRECT("I"&amp;(ROW(C4985)-DAY(C4985))):I4985),0),0)</f>
        <v>0</v>
      </c>
      <c r="N4986" s="29">
        <f ca="1">IF(C4986&lt;Calculator!$G$27,0,IF(C4986=Calculator!$G$27,Calculator!$G$39,IF(H4986-K4986&lt;=0,IF(D4986&gt;Calculator!$G$39,IF(H4986-K4986+E4986+L4986+M4986+Calculator!$G$39&gt;Calculator!$G$39,Calculator!$G$39-(H4986+E4986+L4986+M4986-K4986),Calculator!$G$39),D4986),0)))</f>
        <v>0</v>
      </c>
    </row>
    <row r="4987" spans="1:14" ht="15.75" thickBot="1">
      <c r="A4987" s="33" t="str">
        <f ca="1">IF(C4987=Calculator!$H$27,"F",IF(Daily!D4987+Daily!H4987=0,IF(D4986+H4986&gt;0,"L",""),""))</f>
        <v/>
      </c>
      <c r="B4987" s="34">
        <v>4986</v>
      </c>
      <c r="C4987" s="19">
        <f t="shared" ca="1" si="309"/>
        <v>50916</v>
      </c>
      <c r="D4987" s="29">
        <f t="shared" ca="1" si="311"/>
        <v>0</v>
      </c>
      <c r="E4987" s="29">
        <f ca="1">IF(C4987&lt;Calculator!$D$26,0,IF(DAY($C4987)=1,IF(D4987-Calculator!$G$24&gt;0,Calculator!$G$24,D4987),0))</f>
        <v>0</v>
      </c>
      <c r="F4987" s="29">
        <f ca="1">IF(E4987&gt;0,D4987*Calculator!$G$22/12,0)</f>
        <v>0</v>
      </c>
      <c r="G4987" s="29">
        <f ca="1">IF(E4987&gt;0,(IFERROR(-PMT(Calculator!$G$22/12,Calculator!$G$23*12,Calculator!$G$20),0))-F4987,0)</f>
        <v>0</v>
      </c>
      <c r="H4987" s="29">
        <f t="shared" ca="1" si="312"/>
        <v>0</v>
      </c>
      <c r="I4987" s="29">
        <f t="shared" ca="1" si="310"/>
        <v>0</v>
      </c>
      <c r="J4987" s="30">
        <f>Calculator!$G$40</f>
        <v>6.5000000000000002E-2</v>
      </c>
      <c r="K4987" s="29">
        <f ca="1">IF(C4987&gt;=Calculator!$G$27,IF(DAY($C4987)=1,Calculator!$G$34/2,IF(DAY($C4987)=15,Calculator!$G$34/2,0)),0)</f>
        <v>0</v>
      </c>
      <c r="L4987" s="29">
        <f ca="1">IF(DAY($C4987)=28,IF(H4987=0,0,Calculator!$G$35),0)</f>
        <v>0</v>
      </c>
      <c r="M4987" s="29">
        <f ca="1">IF(I4987&gt;0,IF(DAY($C4987)=1,SUM(INDIRECT("I"&amp;(ROW(C4986)-DAY(C4986))):I4986),0),0)</f>
        <v>0</v>
      </c>
      <c r="N4987" s="29">
        <f ca="1">IF(C4987&lt;Calculator!$G$27,0,IF(C4987=Calculator!$G$27,Calculator!$G$39,IF(H4987-K4987&lt;=0,IF(D4987&gt;Calculator!$G$39,IF(H4987-K4987+E4987+L4987+M4987+Calculator!$G$39&gt;Calculator!$G$39,Calculator!$G$39-(H4987+E4987+L4987+M4987-K4987),Calculator!$G$39),D4987),0)))</f>
        <v>0</v>
      </c>
    </row>
    <row r="4988" spans="1:14" ht="15.75" thickBot="1">
      <c r="A4988" s="33" t="str">
        <f ca="1">IF(C4988=Calculator!$H$27,"F",IF(Daily!D4988+Daily!H4988=0,IF(D4987+H4987&gt;0,"L",""),""))</f>
        <v/>
      </c>
      <c r="B4988" s="34">
        <v>4987</v>
      </c>
      <c r="C4988" s="19">
        <f t="shared" ca="1" si="309"/>
        <v>50917</v>
      </c>
      <c r="D4988" s="29">
        <f t="shared" ca="1" si="311"/>
        <v>0</v>
      </c>
      <c r="E4988" s="29">
        <f ca="1">IF(C4988&lt;Calculator!$D$26,0,IF(DAY($C4988)=1,IF(D4988-Calculator!$G$24&gt;0,Calculator!$G$24,D4988),0))</f>
        <v>0</v>
      </c>
      <c r="F4988" s="29">
        <f ca="1">IF(E4988&gt;0,D4988*Calculator!$G$22/12,0)</f>
        <v>0</v>
      </c>
      <c r="G4988" s="29">
        <f ca="1">IF(E4988&gt;0,(IFERROR(-PMT(Calculator!$G$22/12,Calculator!$G$23*12,Calculator!$G$20),0))-F4988,0)</f>
        <v>0</v>
      </c>
      <c r="H4988" s="29">
        <f t="shared" ca="1" si="312"/>
        <v>0</v>
      </c>
      <c r="I4988" s="29">
        <f t="shared" ca="1" si="310"/>
        <v>0</v>
      </c>
      <c r="J4988" s="30">
        <f>Calculator!$G$40</f>
        <v>6.5000000000000002E-2</v>
      </c>
      <c r="K4988" s="29">
        <f ca="1">IF(C4988&gt;=Calculator!$G$27,IF(DAY($C4988)=1,Calculator!$G$34/2,IF(DAY($C4988)=15,Calculator!$G$34/2,0)),0)</f>
        <v>0</v>
      </c>
      <c r="L4988" s="29">
        <f ca="1">IF(DAY($C4988)=28,IF(H4988=0,0,Calculator!$G$35),0)</f>
        <v>0</v>
      </c>
      <c r="M4988" s="29">
        <f ca="1">IF(I4988&gt;0,IF(DAY($C4988)=1,SUM(INDIRECT("I"&amp;(ROW(C4987)-DAY(C4987))):I4987),0),0)</f>
        <v>0</v>
      </c>
      <c r="N4988" s="29">
        <f ca="1">IF(C4988&lt;Calculator!$G$27,0,IF(C4988=Calculator!$G$27,Calculator!$G$39,IF(H4988-K4988&lt;=0,IF(D4988&gt;Calculator!$G$39,IF(H4988-K4988+E4988+L4988+M4988+Calculator!$G$39&gt;Calculator!$G$39,Calculator!$G$39-(H4988+E4988+L4988+M4988-K4988),Calculator!$G$39),D4988),0)))</f>
        <v>0</v>
      </c>
    </row>
    <row r="4989" spans="1:14" ht="15.75" thickBot="1">
      <c r="A4989" s="33" t="str">
        <f ca="1">IF(C4989=Calculator!$H$27,"F",IF(Daily!D4989+Daily!H4989=0,IF(D4988+H4988&gt;0,"L",""),""))</f>
        <v/>
      </c>
      <c r="B4989" s="34">
        <v>4988</v>
      </c>
      <c r="C4989" s="19">
        <f t="shared" ca="1" si="309"/>
        <v>50918</v>
      </c>
      <c r="D4989" s="29">
        <f t="shared" ca="1" si="311"/>
        <v>0</v>
      </c>
      <c r="E4989" s="29">
        <f ca="1">IF(C4989&lt;Calculator!$D$26,0,IF(DAY($C4989)=1,IF(D4989-Calculator!$G$24&gt;0,Calculator!$G$24,D4989),0))</f>
        <v>0</v>
      </c>
      <c r="F4989" s="29">
        <f ca="1">IF(E4989&gt;0,D4989*Calculator!$G$22/12,0)</f>
        <v>0</v>
      </c>
      <c r="G4989" s="29">
        <f ca="1">IF(E4989&gt;0,(IFERROR(-PMT(Calculator!$G$22/12,Calculator!$G$23*12,Calculator!$G$20),0))-F4989,0)</f>
        <v>0</v>
      </c>
      <c r="H4989" s="29">
        <f t="shared" ca="1" si="312"/>
        <v>0</v>
      </c>
      <c r="I4989" s="29">
        <f t="shared" ca="1" si="310"/>
        <v>0</v>
      </c>
      <c r="J4989" s="30">
        <f>Calculator!$G$40</f>
        <v>6.5000000000000002E-2</v>
      </c>
      <c r="K4989" s="29">
        <f ca="1">IF(C4989&gt;=Calculator!$G$27,IF(DAY($C4989)=1,Calculator!$G$34/2,IF(DAY($C4989)=15,Calculator!$G$34/2,0)),0)</f>
        <v>0</v>
      </c>
      <c r="L4989" s="29">
        <f ca="1">IF(DAY($C4989)=28,IF(H4989=0,0,Calculator!$G$35),0)</f>
        <v>0</v>
      </c>
      <c r="M4989" s="29">
        <f ca="1">IF(I4989&gt;0,IF(DAY($C4989)=1,SUM(INDIRECT("I"&amp;(ROW(C4988)-DAY(C4988))):I4988),0),0)</f>
        <v>0</v>
      </c>
      <c r="N4989" s="29">
        <f ca="1">IF(C4989&lt;Calculator!$G$27,0,IF(C4989=Calculator!$G$27,Calculator!$G$39,IF(H4989-K4989&lt;=0,IF(D4989&gt;Calculator!$G$39,IF(H4989-K4989+E4989+L4989+M4989+Calculator!$G$39&gt;Calculator!$G$39,Calculator!$G$39-(H4989+E4989+L4989+M4989-K4989),Calculator!$G$39),D4989),0)))</f>
        <v>0</v>
      </c>
    </row>
    <row r="4990" spans="1:14" ht="15.75" thickBot="1">
      <c r="A4990" s="33" t="str">
        <f ca="1">IF(C4990=Calculator!$H$27,"F",IF(Daily!D4990+Daily!H4990=0,IF(D4989+H4989&gt;0,"L",""),""))</f>
        <v/>
      </c>
      <c r="B4990" s="34">
        <v>4989</v>
      </c>
      <c r="C4990" s="19">
        <f t="shared" ca="1" si="309"/>
        <v>50919</v>
      </c>
      <c r="D4990" s="29">
        <f t="shared" ca="1" si="311"/>
        <v>0</v>
      </c>
      <c r="E4990" s="29">
        <f ca="1">IF(C4990&lt;Calculator!$D$26,0,IF(DAY($C4990)=1,IF(D4990-Calculator!$G$24&gt;0,Calculator!$G$24,D4990),0))</f>
        <v>0</v>
      </c>
      <c r="F4990" s="29">
        <f ca="1">IF(E4990&gt;0,D4990*Calculator!$G$22/12,0)</f>
        <v>0</v>
      </c>
      <c r="G4990" s="29">
        <f ca="1">IF(E4990&gt;0,(IFERROR(-PMT(Calculator!$G$22/12,Calculator!$G$23*12,Calculator!$G$20),0))-F4990,0)</f>
        <v>0</v>
      </c>
      <c r="H4990" s="29">
        <f t="shared" ca="1" si="312"/>
        <v>0</v>
      </c>
      <c r="I4990" s="29">
        <f t="shared" ca="1" si="310"/>
        <v>0</v>
      </c>
      <c r="J4990" s="30">
        <f>Calculator!$G$40</f>
        <v>6.5000000000000002E-2</v>
      </c>
      <c r="K4990" s="29">
        <f ca="1">IF(C4990&gt;=Calculator!$G$27,IF(DAY($C4990)=1,Calculator!$G$34/2,IF(DAY($C4990)=15,Calculator!$G$34/2,0)),0)</f>
        <v>0</v>
      </c>
      <c r="L4990" s="29">
        <f ca="1">IF(DAY($C4990)=28,IF(H4990=0,0,Calculator!$G$35),0)</f>
        <v>0</v>
      </c>
      <c r="M4990" s="29">
        <f ca="1">IF(I4990&gt;0,IF(DAY($C4990)=1,SUM(INDIRECT("I"&amp;(ROW(C4989)-DAY(C4989))):I4989),0),0)</f>
        <v>0</v>
      </c>
      <c r="N4990" s="29">
        <f ca="1">IF(C4990&lt;Calculator!$G$27,0,IF(C4990=Calculator!$G$27,Calculator!$G$39,IF(H4990-K4990&lt;=0,IF(D4990&gt;Calculator!$G$39,IF(H4990-K4990+E4990+L4990+M4990+Calculator!$G$39&gt;Calculator!$G$39,Calculator!$G$39-(H4990+E4990+L4990+M4990-K4990),Calculator!$G$39),D4990),0)))</f>
        <v>0</v>
      </c>
    </row>
    <row r="4991" spans="1:14" ht="15.75" thickBot="1">
      <c r="A4991" s="33" t="str">
        <f ca="1">IF(C4991=Calculator!$H$27,"F",IF(Daily!D4991+Daily!H4991=0,IF(D4990+H4990&gt;0,"L",""),""))</f>
        <v/>
      </c>
      <c r="B4991" s="34">
        <v>4990</v>
      </c>
      <c r="C4991" s="19">
        <f t="shared" ca="1" si="309"/>
        <v>50920</v>
      </c>
      <c r="D4991" s="29">
        <f t="shared" ca="1" si="311"/>
        <v>0</v>
      </c>
      <c r="E4991" s="29">
        <f ca="1">IF(C4991&lt;Calculator!$D$26,0,IF(DAY($C4991)=1,IF(D4991-Calculator!$G$24&gt;0,Calculator!$G$24,D4991),0))</f>
        <v>0</v>
      </c>
      <c r="F4991" s="29">
        <f ca="1">IF(E4991&gt;0,D4991*Calculator!$G$22/12,0)</f>
        <v>0</v>
      </c>
      <c r="G4991" s="29">
        <f ca="1">IF(E4991&gt;0,(IFERROR(-PMT(Calculator!$G$22/12,Calculator!$G$23*12,Calculator!$G$20),0))-F4991,0)</f>
        <v>0</v>
      </c>
      <c r="H4991" s="29">
        <f t="shared" ca="1" si="312"/>
        <v>0</v>
      </c>
      <c r="I4991" s="29">
        <f t="shared" ca="1" si="310"/>
        <v>0</v>
      </c>
      <c r="J4991" s="30">
        <f>Calculator!$G$40</f>
        <v>6.5000000000000002E-2</v>
      </c>
      <c r="K4991" s="29">
        <f ca="1">IF(C4991&gt;=Calculator!$G$27,IF(DAY($C4991)=1,Calculator!$G$34/2,IF(DAY($C4991)=15,Calculator!$G$34/2,0)),0)</f>
        <v>0</v>
      </c>
      <c r="L4991" s="29">
        <f ca="1">IF(DAY($C4991)=28,IF(H4991=0,0,Calculator!$G$35),0)</f>
        <v>0</v>
      </c>
      <c r="M4991" s="29">
        <f ca="1">IF(I4991&gt;0,IF(DAY($C4991)=1,SUM(INDIRECT("I"&amp;(ROW(C4990)-DAY(C4990))):I4990),0),0)</f>
        <v>0</v>
      </c>
      <c r="N4991" s="29">
        <f ca="1">IF(C4991&lt;Calculator!$G$27,0,IF(C4991=Calculator!$G$27,Calculator!$G$39,IF(H4991-K4991&lt;=0,IF(D4991&gt;Calculator!$G$39,IF(H4991-K4991+E4991+L4991+M4991+Calculator!$G$39&gt;Calculator!$G$39,Calculator!$G$39-(H4991+E4991+L4991+M4991-K4991),Calculator!$G$39),D4991),0)))</f>
        <v>0</v>
      </c>
    </row>
    <row r="4992" spans="1:14" ht="15.75" thickBot="1">
      <c r="A4992" s="33" t="str">
        <f ca="1">IF(C4992=Calculator!$H$27,"F",IF(Daily!D4992+Daily!H4992=0,IF(D4991+H4991&gt;0,"L",""),""))</f>
        <v/>
      </c>
      <c r="B4992" s="34">
        <v>4991</v>
      </c>
      <c r="C4992" s="19">
        <f t="shared" ca="1" si="309"/>
        <v>50921</v>
      </c>
      <c r="D4992" s="29">
        <f t="shared" ca="1" si="311"/>
        <v>0</v>
      </c>
      <c r="E4992" s="29">
        <f ca="1">IF(C4992&lt;Calculator!$D$26,0,IF(DAY($C4992)=1,IF(D4992-Calculator!$G$24&gt;0,Calculator!$G$24,D4992),0))</f>
        <v>0</v>
      </c>
      <c r="F4992" s="29">
        <f ca="1">IF(E4992&gt;0,D4992*Calculator!$G$22/12,0)</f>
        <v>0</v>
      </c>
      <c r="G4992" s="29">
        <f ca="1">IF(E4992&gt;0,(IFERROR(-PMT(Calculator!$G$22/12,Calculator!$G$23*12,Calculator!$G$20),0))-F4992,0)</f>
        <v>0</v>
      </c>
      <c r="H4992" s="29">
        <f t="shared" ca="1" si="312"/>
        <v>0</v>
      </c>
      <c r="I4992" s="29">
        <f t="shared" ca="1" si="310"/>
        <v>0</v>
      </c>
      <c r="J4992" s="30">
        <f>Calculator!$G$40</f>
        <v>6.5000000000000002E-2</v>
      </c>
      <c r="K4992" s="29">
        <f ca="1">IF(C4992&gt;=Calculator!$G$27,IF(DAY($C4992)=1,Calculator!$G$34/2,IF(DAY($C4992)=15,Calculator!$G$34/2,0)),0)</f>
        <v>0</v>
      </c>
      <c r="L4992" s="29">
        <f ca="1">IF(DAY($C4992)=28,IF(H4992=0,0,Calculator!$G$35),0)</f>
        <v>0</v>
      </c>
      <c r="M4992" s="29">
        <f ca="1">IF(I4992&gt;0,IF(DAY($C4992)=1,SUM(INDIRECT("I"&amp;(ROW(C4991)-DAY(C4991))):I4991),0),0)</f>
        <v>0</v>
      </c>
      <c r="N4992" s="29">
        <f ca="1">IF(C4992&lt;Calculator!$G$27,0,IF(C4992=Calculator!$G$27,Calculator!$G$39,IF(H4992-K4992&lt;=0,IF(D4992&gt;Calculator!$G$39,IF(H4992-K4992+E4992+L4992+M4992+Calculator!$G$39&gt;Calculator!$G$39,Calculator!$G$39-(H4992+E4992+L4992+M4992-K4992),Calculator!$G$39),D4992),0)))</f>
        <v>0</v>
      </c>
    </row>
    <row r="4993" spans="1:14" ht="15.75" thickBot="1">
      <c r="A4993" s="33" t="str">
        <f ca="1">IF(C4993=Calculator!$H$27,"F",IF(Daily!D4993+Daily!H4993=0,IF(D4992+H4992&gt;0,"L",""),""))</f>
        <v/>
      </c>
      <c r="B4993" s="34">
        <v>4992</v>
      </c>
      <c r="C4993" s="19">
        <f t="shared" ca="1" si="309"/>
        <v>50922</v>
      </c>
      <c r="D4993" s="29">
        <f t="shared" ca="1" si="311"/>
        <v>0</v>
      </c>
      <c r="E4993" s="29">
        <f ca="1">IF(C4993&lt;Calculator!$D$26,0,IF(DAY($C4993)=1,IF(D4993-Calculator!$G$24&gt;0,Calculator!$G$24,D4993),0))</f>
        <v>0</v>
      </c>
      <c r="F4993" s="29">
        <f ca="1">IF(E4993&gt;0,D4993*Calculator!$G$22/12,0)</f>
        <v>0</v>
      </c>
      <c r="G4993" s="29">
        <f ca="1">IF(E4993&gt;0,(IFERROR(-PMT(Calculator!$G$22/12,Calculator!$G$23*12,Calculator!$G$20),0))-F4993,0)</f>
        <v>0</v>
      </c>
      <c r="H4993" s="29">
        <f t="shared" ca="1" si="312"/>
        <v>0</v>
      </c>
      <c r="I4993" s="29">
        <f t="shared" ca="1" si="310"/>
        <v>0</v>
      </c>
      <c r="J4993" s="30">
        <f>Calculator!$G$40</f>
        <v>6.5000000000000002E-2</v>
      </c>
      <c r="K4993" s="29">
        <f ca="1">IF(C4993&gt;=Calculator!$G$27,IF(DAY($C4993)=1,Calculator!$G$34/2,IF(DAY($C4993)=15,Calculator!$G$34/2,0)),0)</f>
        <v>4500</v>
      </c>
      <c r="L4993" s="29">
        <f ca="1">IF(DAY($C4993)=28,IF(H4993=0,0,Calculator!$G$35),0)</f>
        <v>0</v>
      </c>
      <c r="M4993" s="29">
        <f ca="1">IF(I4993&gt;0,IF(DAY($C4993)=1,SUM(INDIRECT("I"&amp;(ROW(C4992)-DAY(C4992))):I4992),0),0)</f>
        <v>0</v>
      </c>
      <c r="N4993" s="29">
        <f ca="1">IF(C4993&lt;Calculator!$G$27,0,IF(C4993=Calculator!$G$27,Calculator!$G$39,IF(H4993-K4993&lt;=0,IF(D4993&gt;Calculator!$G$39,IF(H4993-K4993+E4993+L4993+M4993+Calculator!$G$39&gt;Calculator!$G$39,Calculator!$G$39-(H4993+E4993+L4993+M4993-K4993),Calculator!$G$39),D4993),0)))</f>
        <v>0</v>
      </c>
    </row>
    <row r="4994" spans="1:14" ht="15.75" thickBot="1">
      <c r="A4994" s="33" t="str">
        <f ca="1">IF(C4994=Calculator!$H$27,"F",IF(Daily!D4994+Daily!H4994=0,IF(D4993+H4993&gt;0,"L",""),""))</f>
        <v/>
      </c>
      <c r="B4994" s="34">
        <v>4993</v>
      </c>
      <c r="C4994" s="19">
        <f t="shared" ca="1" si="309"/>
        <v>50923</v>
      </c>
      <c r="D4994" s="29">
        <f t="shared" ca="1" si="311"/>
        <v>0</v>
      </c>
      <c r="E4994" s="29">
        <f ca="1">IF(C4994&lt;Calculator!$D$26,0,IF(DAY($C4994)=1,IF(D4994-Calculator!$G$24&gt;0,Calculator!$G$24,D4994),0))</f>
        <v>0</v>
      </c>
      <c r="F4994" s="29">
        <f ca="1">IF(E4994&gt;0,D4994*Calculator!$G$22/12,0)</f>
        <v>0</v>
      </c>
      <c r="G4994" s="29">
        <f ca="1">IF(E4994&gt;0,(IFERROR(-PMT(Calculator!$G$22/12,Calculator!$G$23*12,Calculator!$G$20),0))-F4994,0)</f>
        <v>0</v>
      </c>
      <c r="H4994" s="29">
        <f t="shared" ca="1" si="312"/>
        <v>0</v>
      </c>
      <c r="I4994" s="29">
        <f t="shared" ca="1" si="310"/>
        <v>0</v>
      </c>
      <c r="J4994" s="30">
        <f>Calculator!$G$40</f>
        <v>6.5000000000000002E-2</v>
      </c>
      <c r="K4994" s="29">
        <f ca="1">IF(C4994&gt;=Calculator!$G$27,IF(DAY($C4994)=1,Calculator!$G$34/2,IF(DAY($C4994)=15,Calculator!$G$34/2,0)),0)</f>
        <v>0</v>
      </c>
      <c r="L4994" s="29">
        <f ca="1">IF(DAY($C4994)=28,IF(H4994=0,0,Calculator!$G$35),0)</f>
        <v>0</v>
      </c>
      <c r="M4994" s="29">
        <f ca="1">IF(I4994&gt;0,IF(DAY($C4994)=1,SUM(INDIRECT("I"&amp;(ROW(C4993)-DAY(C4993))):I4993),0),0)</f>
        <v>0</v>
      </c>
      <c r="N4994" s="29">
        <f ca="1">IF(C4994&lt;Calculator!$G$27,0,IF(C4994=Calculator!$G$27,Calculator!$G$39,IF(H4994-K4994&lt;=0,IF(D4994&gt;Calculator!$G$39,IF(H4994-K4994+E4994+L4994+M4994+Calculator!$G$39&gt;Calculator!$G$39,Calculator!$G$39-(H4994+E4994+L4994+M4994-K4994),Calculator!$G$39),D4994),0)))</f>
        <v>0</v>
      </c>
    </row>
    <row r="4995" spans="1:14" ht="15.75" thickBot="1">
      <c r="A4995" s="33" t="str">
        <f ca="1">IF(C4995=Calculator!$H$27,"F",IF(Daily!D4995+Daily!H4995=0,IF(D4994+H4994&gt;0,"L",""),""))</f>
        <v/>
      </c>
      <c r="B4995" s="34">
        <v>4994</v>
      </c>
      <c r="C4995" s="19">
        <f t="shared" ref="C4995:C5058" ca="1" si="313">C4994+1</f>
        <v>50924</v>
      </c>
      <c r="D4995" s="29">
        <f t="shared" ca="1" si="311"/>
        <v>0</v>
      </c>
      <c r="E4995" s="29">
        <f ca="1">IF(C4995&lt;Calculator!$D$26,0,IF(DAY($C4995)=1,IF(D4995-Calculator!$G$24&gt;0,Calculator!$G$24,D4995),0))</f>
        <v>0</v>
      </c>
      <c r="F4995" s="29">
        <f ca="1">IF(E4995&gt;0,D4995*Calculator!$G$22/12,0)</f>
        <v>0</v>
      </c>
      <c r="G4995" s="29">
        <f ca="1">IF(E4995&gt;0,(IFERROR(-PMT(Calculator!$G$22/12,Calculator!$G$23*12,Calculator!$G$20),0))-F4995,0)</f>
        <v>0</v>
      </c>
      <c r="H4995" s="29">
        <f t="shared" ca="1" si="312"/>
        <v>0</v>
      </c>
      <c r="I4995" s="29">
        <f t="shared" ref="I4995:I5058" ca="1" si="314">H4995*J4995/365</f>
        <v>0</v>
      </c>
      <c r="J4995" s="30">
        <f>Calculator!$G$40</f>
        <v>6.5000000000000002E-2</v>
      </c>
      <c r="K4995" s="29">
        <f ca="1">IF(C4995&gt;=Calculator!$G$27,IF(DAY($C4995)=1,Calculator!$G$34/2,IF(DAY($C4995)=15,Calculator!$G$34/2,0)),0)</f>
        <v>0</v>
      </c>
      <c r="L4995" s="29">
        <f ca="1">IF(DAY($C4995)=28,IF(H4995=0,0,Calculator!$G$35),0)</f>
        <v>0</v>
      </c>
      <c r="M4995" s="29">
        <f ca="1">IF(I4995&gt;0,IF(DAY($C4995)=1,SUM(INDIRECT("I"&amp;(ROW(C4994)-DAY(C4994))):I4994),0),0)</f>
        <v>0</v>
      </c>
      <c r="N4995" s="29">
        <f ca="1">IF(C4995&lt;Calculator!$G$27,0,IF(C4995=Calculator!$G$27,Calculator!$G$39,IF(H4995-K4995&lt;=0,IF(D4995&gt;Calculator!$G$39,IF(H4995-K4995+E4995+L4995+M4995+Calculator!$G$39&gt;Calculator!$G$39,Calculator!$G$39-(H4995+E4995+L4995+M4995-K4995),Calculator!$G$39),D4995),0)))</f>
        <v>0</v>
      </c>
    </row>
    <row r="4996" spans="1:14" ht="15.75" thickBot="1">
      <c r="A4996" s="33" t="str">
        <f ca="1">IF(C4996=Calculator!$H$27,"F",IF(Daily!D4996+Daily!H4996=0,IF(D4995+H4995&gt;0,"L",""),""))</f>
        <v/>
      </c>
      <c r="B4996" s="34">
        <v>4995</v>
      </c>
      <c r="C4996" s="19">
        <f t="shared" ca="1" si="313"/>
        <v>50925</v>
      </c>
      <c r="D4996" s="29">
        <f t="shared" ref="D4996:D5059" ca="1" si="315">IF(((D4995-G4995)-N4995)&lt;0,0,((D4995-G4995)-N4995))</f>
        <v>0</v>
      </c>
      <c r="E4996" s="29">
        <f ca="1">IF(C4996&lt;Calculator!$D$26,0,IF(DAY($C4996)=1,IF(D4996-Calculator!$G$24&gt;0,Calculator!$G$24,D4996),0))</f>
        <v>0</v>
      </c>
      <c r="F4996" s="29">
        <f ca="1">IF(E4996&gt;0,D4996*Calculator!$G$22/12,0)</f>
        <v>0</v>
      </c>
      <c r="G4996" s="29">
        <f ca="1">IF(E4996&gt;0,(IFERROR(-PMT(Calculator!$G$22/12,Calculator!$G$23*12,Calculator!$G$20),0))-F4996,0)</f>
        <v>0</v>
      </c>
      <c r="H4996" s="29">
        <f t="shared" ref="H4996:H5059" ca="1" si="316">IF((H4995-K4995+SUM(L4995:N4995)+E4995)&lt;0,0,(H4995-K4995+SUM(L4995:N4995)+E4995))</f>
        <v>0</v>
      </c>
      <c r="I4996" s="29">
        <f t="shared" ca="1" si="314"/>
        <v>0</v>
      </c>
      <c r="J4996" s="30">
        <f>Calculator!$G$40</f>
        <v>6.5000000000000002E-2</v>
      </c>
      <c r="K4996" s="29">
        <f ca="1">IF(C4996&gt;=Calculator!$G$27,IF(DAY($C4996)=1,Calculator!$G$34/2,IF(DAY($C4996)=15,Calculator!$G$34/2,0)),0)</f>
        <v>0</v>
      </c>
      <c r="L4996" s="29">
        <f ca="1">IF(DAY($C4996)=28,IF(H4996=0,0,Calculator!$G$35),0)</f>
        <v>0</v>
      </c>
      <c r="M4996" s="29">
        <f ca="1">IF(I4996&gt;0,IF(DAY($C4996)=1,SUM(INDIRECT("I"&amp;(ROW(C4995)-DAY(C4995))):I4995),0),0)</f>
        <v>0</v>
      </c>
      <c r="N4996" s="29">
        <f ca="1">IF(C4996&lt;Calculator!$G$27,0,IF(C4996=Calculator!$G$27,Calculator!$G$39,IF(H4996-K4996&lt;=0,IF(D4996&gt;Calculator!$G$39,IF(H4996-K4996+E4996+L4996+M4996+Calculator!$G$39&gt;Calculator!$G$39,Calculator!$G$39-(H4996+E4996+L4996+M4996-K4996),Calculator!$G$39),D4996),0)))</f>
        <v>0</v>
      </c>
    </row>
    <row r="4997" spans="1:14" ht="15.75" thickBot="1">
      <c r="A4997" s="33" t="str">
        <f ca="1">IF(C4997=Calculator!$H$27,"F",IF(Daily!D4997+Daily!H4997=0,IF(D4996+H4996&gt;0,"L",""),""))</f>
        <v/>
      </c>
      <c r="B4997" s="34">
        <v>4996</v>
      </c>
      <c r="C4997" s="19">
        <f t="shared" ca="1" si="313"/>
        <v>50926</v>
      </c>
      <c r="D4997" s="29">
        <f t="shared" ca="1" si="315"/>
        <v>0</v>
      </c>
      <c r="E4997" s="29">
        <f ca="1">IF(C4997&lt;Calculator!$D$26,0,IF(DAY($C4997)=1,IF(D4997-Calculator!$G$24&gt;0,Calculator!$G$24,D4997),0))</f>
        <v>0</v>
      </c>
      <c r="F4997" s="29">
        <f ca="1">IF(E4997&gt;0,D4997*Calculator!$G$22/12,0)</f>
        <v>0</v>
      </c>
      <c r="G4997" s="29">
        <f ca="1">IF(E4997&gt;0,(IFERROR(-PMT(Calculator!$G$22/12,Calculator!$G$23*12,Calculator!$G$20),0))-F4997,0)</f>
        <v>0</v>
      </c>
      <c r="H4997" s="29">
        <f t="shared" ca="1" si="316"/>
        <v>0</v>
      </c>
      <c r="I4997" s="29">
        <f t="shared" ca="1" si="314"/>
        <v>0</v>
      </c>
      <c r="J4997" s="30">
        <f>Calculator!$G$40</f>
        <v>6.5000000000000002E-2</v>
      </c>
      <c r="K4997" s="29">
        <f ca="1">IF(C4997&gt;=Calculator!$G$27,IF(DAY($C4997)=1,Calculator!$G$34/2,IF(DAY($C4997)=15,Calculator!$G$34/2,0)),0)</f>
        <v>0</v>
      </c>
      <c r="L4997" s="29">
        <f ca="1">IF(DAY($C4997)=28,IF(H4997=0,0,Calculator!$G$35),0)</f>
        <v>0</v>
      </c>
      <c r="M4997" s="29">
        <f ca="1">IF(I4997&gt;0,IF(DAY($C4997)=1,SUM(INDIRECT("I"&amp;(ROW(C4996)-DAY(C4996))):I4996),0),0)</f>
        <v>0</v>
      </c>
      <c r="N4997" s="29">
        <f ca="1">IF(C4997&lt;Calculator!$G$27,0,IF(C4997=Calculator!$G$27,Calculator!$G$39,IF(H4997-K4997&lt;=0,IF(D4997&gt;Calculator!$G$39,IF(H4997-K4997+E4997+L4997+M4997+Calculator!$G$39&gt;Calculator!$G$39,Calculator!$G$39-(H4997+E4997+L4997+M4997-K4997),Calculator!$G$39),D4997),0)))</f>
        <v>0</v>
      </c>
    </row>
    <row r="4998" spans="1:14" ht="15.75" thickBot="1">
      <c r="A4998" s="33" t="str">
        <f ca="1">IF(C4998=Calculator!$H$27,"F",IF(Daily!D4998+Daily!H4998=0,IF(D4997+H4997&gt;0,"L",""),""))</f>
        <v/>
      </c>
      <c r="B4998" s="34">
        <v>4997</v>
      </c>
      <c r="C4998" s="19">
        <f t="shared" ca="1" si="313"/>
        <v>50927</v>
      </c>
      <c r="D4998" s="29">
        <f t="shared" ca="1" si="315"/>
        <v>0</v>
      </c>
      <c r="E4998" s="29">
        <f ca="1">IF(C4998&lt;Calculator!$D$26,0,IF(DAY($C4998)=1,IF(D4998-Calculator!$G$24&gt;0,Calculator!$G$24,D4998),0))</f>
        <v>0</v>
      </c>
      <c r="F4998" s="29">
        <f ca="1">IF(E4998&gt;0,D4998*Calculator!$G$22/12,0)</f>
        <v>0</v>
      </c>
      <c r="G4998" s="29">
        <f ca="1">IF(E4998&gt;0,(IFERROR(-PMT(Calculator!$G$22/12,Calculator!$G$23*12,Calculator!$G$20),0))-F4998,0)</f>
        <v>0</v>
      </c>
      <c r="H4998" s="29">
        <f t="shared" ca="1" si="316"/>
        <v>0</v>
      </c>
      <c r="I4998" s="29">
        <f t="shared" ca="1" si="314"/>
        <v>0</v>
      </c>
      <c r="J4998" s="30">
        <f>Calculator!$G$40</f>
        <v>6.5000000000000002E-2</v>
      </c>
      <c r="K4998" s="29">
        <f ca="1">IF(C4998&gt;=Calculator!$G$27,IF(DAY($C4998)=1,Calculator!$G$34/2,IF(DAY($C4998)=15,Calculator!$G$34/2,0)),0)</f>
        <v>0</v>
      </c>
      <c r="L4998" s="29">
        <f ca="1">IF(DAY($C4998)=28,IF(H4998=0,0,Calculator!$G$35),0)</f>
        <v>0</v>
      </c>
      <c r="M4998" s="29">
        <f ca="1">IF(I4998&gt;0,IF(DAY($C4998)=1,SUM(INDIRECT("I"&amp;(ROW(C4997)-DAY(C4997))):I4997),0),0)</f>
        <v>0</v>
      </c>
      <c r="N4998" s="29">
        <f ca="1">IF(C4998&lt;Calculator!$G$27,0,IF(C4998=Calculator!$G$27,Calculator!$G$39,IF(H4998-K4998&lt;=0,IF(D4998&gt;Calculator!$G$39,IF(H4998-K4998+E4998+L4998+M4998+Calculator!$G$39&gt;Calculator!$G$39,Calculator!$G$39-(H4998+E4998+L4998+M4998-K4998),Calculator!$G$39),D4998),0)))</f>
        <v>0</v>
      </c>
    </row>
    <row r="4999" spans="1:14" ht="15.75" thickBot="1">
      <c r="A4999" s="33" t="str">
        <f ca="1">IF(C4999=Calculator!$H$27,"F",IF(Daily!D4999+Daily!H4999=0,IF(D4998+H4998&gt;0,"L",""),""))</f>
        <v/>
      </c>
      <c r="B4999" s="34">
        <v>4998</v>
      </c>
      <c r="C4999" s="19">
        <f t="shared" ca="1" si="313"/>
        <v>50928</v>
      </c>
      <c r="D4999" s="29">
        <f t="shared" ca="1" si="315"/>
        <v>0</v>
      </c>
      <c r="E4999" s="29">
        <f ca="1">IF(C4999&lt;Calculator!$D$26,0,IF(DAY($C4999)=1,IF(D4999-Calculator!$G$24&gt;0,Calculator!$G$24,D4999),0))</f>
        <v>0</v>
      </c>
      <c r="F4999" s="29">
        <f ca="1">IF(E4999&gt;0,D4999*Calculator!$G$22/12,0)</f>
        <v>0</v>
      </c>
      <c r="G4999" s="29">
        <f ca="1">IF(E4999&gt;0,(IFERROR(-PMT(Calculator!$G$22/12,Calculator!$G$23*12,Calculator!$G$20),0))-F4999,0)</f>
        <v>0</v>
      </c>
      <c r="H4999" s="29">
        <f t="shared" ca="1" si="316"/>
        <v>0</v>
      </c>
      <c r="I4999" s="29">
        <f t="shared" ca="1" si="314"/>
        <v>0</v>
      </c>
      <c r="J4999" s="30">
        <f>Calculator!$G$40</f>
        <v>6.5000000000000002E-2</v>
      </c>
      <c r="K4999" s="29">
        <f ca="1">IF(C4999&gt;=Calculator!$G$27,IF(DAY($C4999)=1,Calculator!$G$34/2,IF(DAY($C4999)=15,Calculator!$G$34/2,0)),0)</f>
        <v>0</v>
      </c>
      <c r="L4999" s="29">
        <f ca="1">IF(DAY($C4999)=28,IF(H4999=0,0,Calculator!$G$35),0)</f>
        <v>0</v>
      </c>
      <c r="M4999" s="29">
        <f ca="1">IF(I4999&gt;0,IF(DAY($C4999)=1,SUM(INDIRECT("I"&amp;(ROW(C4998)-DAY(C4998))):I4998),0),0)</f>
        <v>0</v>
      </c>
      <c r="N4999" s="29">
        <f ca="1">IF(C4999&lt;Calculator!$G$27,0,IF(C4999=Calculator!$G$27,Calculator!$G$39,IF(H4999-K4999&lt;=0,IF(D4999&gt;Calculator!$G$39,IF(H4999-K4999+E4999+L4999+M4999+Calculator!$G$39&gt;Calculator!$G$39,Calculator!$G$39-(H4999+E4999+L4999+M4999-K4999),Calculator!$G$39),D4999),0)))</f>
        <v>0</v>
      </c>
    </row>
    <row r="5000" spans="1:14" ht="15.75" thickBot="1">
      <c r="A5000" s="33" t="str">
        <f ca="1">IF(C5000=Calculator!$H$27,"F",IF(Daily!D5000+Daily!H5000=0,IF(D4999+H4999&gt;0,"L",""),""))</f>
        <v/>
      </c>
      <c r="B5000" s="34">
        <v>4999</v>
      </c>
      <c r="C5000" s="19">
        <f t="shared" ca="1" si="313"/>
        <v>50929</v>
      </c>
      <c r="D5000" s="29">
        <f t="shared" ca="1" si="315"/>
        <v>0</v>
      </c>
      <c r="E5000" s="29">
        <f ca="1">IF(C5000&lt;Calculator!$D$26,0,IF(DAY($C5000)=1,IF(D5000-Calculator!$G$24&gt;0,Calculator!$G$24,D5000),0))</f>
        <v>0</v>
      </c>
      <c r="F5000" s="29">
        <f ca="1">IF(E5000&gt;0,D5000*Calculator!$G$22/12,0)</f>
        <v>0</v>
      </c>
      <c r="G5000" s="29">
        <f ca="1">IF(E5000&gt;0,(IFERROR(-PMT(Calculator!$G$22/12,Calculator!$G$23*12,Calculator!$G$20),0))-F5000,0)</f>
        <v>0</v>
      </c>
      <c r="H5000" s="29">
        <f t="shared" ca="1" si="316"/>
        <v>0</v>
      </c>
      <c r="I5000" s="29">
        <f t="shared" ca="1" si="314"/>
        <v>0</v>
      </c>
      <c r="J5000" s="30">
        <f>Calculator!$G$40</f>
        <v>6.5000000000000002E-2</v>
      </c>
      <c r="K5000" s="29">
        <f ca="1">IF(C5000&gt;=Calculator!$G$27,IF(DAY($C5000)=1,Calculator!$G$34/2,IF(DAY($C5000)=15,Calculator!$G$34/2,0)),0)</f>
        <v>0</v>
      </c>
      <c r="L5000" s="29">
        <f ca="1">IF(DAY($C5000)=28,IF(H5000=0,0,Calculator!$G$35),0)</f>
        <v>0</v>
      </c>
      <c r="M5000" s="29">
        <f ca="1">IF(I5000&gt;0,IF(DAY($C5000)=1,SUM(INDIRECT("I"&amp;(ROW(C4999)-DAY(C4999))):I4999),0),0)</f>
        <v>0</v>
      </c>
      <c r="N5000" s="29">
        <f ca="1">IF(C5000&lt;Calculator!$G$27,0,IF(C5000=Calculator!$G$27,Calculator!$G$39,IF(H5000-K5000&lt;=0,IF(D5000&gt;Calculator!$G$39,IF(H5000-K5000+E5000+L5000+M5000+Calculator!$G$39&gt;Calculator!$G$39,Calculator!$G$39-(H5000+E5000+L5000+M5000-K5000),Calculator!$G$39),D5000),0)))</f>
        <v>0</v>
      </c>
    </row>
    <row r="5001" spans="1:14" ht="15.75" thickBot="1">
      <c r="A5001" s="33" t="str">
        <f ca="1">IF(C5001=Calculator!$H$27,"F",IF(Daily!D5001+Daily!H5001=0,IF(D5000+H5000&gt;0,"L",""),""))</f>
        <v/>
      </c>
      <c r="B5001" s="34">
        <v>5000</v>
      </c>
      <c r="C5001" s="19">
        <f t="shared" ca="1" si="313"/>
        <v>50930</v>
      </c>
      <c r="D5001" s="29">
        <f t="shared" ca="1" si="315"/>
        <v>0</v>
      </c>
      <c r="E5001" s="29">
        <f ca="1">IF(C5001&lt;Calculator!$D$26,0,IF(DAY($C5001)=1,IF(D5001-Calculator!$G$24&gt;0,Calculator!$G$24,D5001),0))</f>
        <v>0</v>
      </c>
      <c r="F5001" s="29">
        <f ca="1">IF(E5001&gt;0,D5001*Calculator!$G$22/12,0)</f>
        <v>0</v>
      </c>
      <c r="G5001" s="29">
        <f ca="1">IF(E5001&gt;0,(IFERROR(-PMT(Calculator!$G$22/12,Calculator!$G$23*12,Calculator!$G$20),0))-F5001,0)</f>
        <v>0</v>
      </c>
      <c r="H5001" s="29">
        <f t="shared" ca="1" si="316"/>
        <v>0</v>
      </c>
      <c r="I5001" s="29">
        <f t="shared" ca="1" si="314"/>
        <v>0</v>
      </c>
      <c r="J5001" s="30">
        <f>Calculator!$G$40</f>
        <v>6.5000000000000002E-2</v>
      </c>
      <c r="K5001" s="29">
        <f ca="1">IF(C5001&gt;=Calculator!$G$27,IF(DAY($C5001)=1,Calculator!$G$34/2,IF(DAY($C5001)=15,Calculator!$G$34/2,0)),0)</f>
        <v>0</v>
      </c>
      <c r="L5001" s="29">
        <f ca="1">IF(DAY($C5001)=28,IF(H5001=0,0,Calculator!$G$35),0)</f>
        <v>0</v>
      </c>
      <c r="M5001" s="29">
        <f ca="1">IF(I5001&gt;0,IF(DAY($C5001)=1,SUM(INDIRECT("I"&amp;(ROW(C5000)-DAY(C5000))):I5000),0),0)</f>
        <v>0</v>
      </c>
      <c r="N5001" s="29">
        <f ca="1">IF(C5001&lt;Calculator!$G$27,0,IF(C5001=Calculator!$G$27,Calculator!$G$39,IF(H5001-K5001&lt;=0,IF(D5001&gt;Calculator!$G$39,IF(H5001-K5001+E5001+L5001+M5001+Calculator!$G$39&gt;Calculator!$G$39,Calculator!$G$39-(H5001+E5001+L5001+M5001-K5001),Calculator!$G$39),D5001),0)))</f>
        <v>0</v>
      </c>
    </row>
    <row r="5002" spans="1:14" ht="15.75" thickBot="1">
      <c r="A5002" s="33" t="str">
        <f ca="1">IF(C5002=Calculator!$H$27,"F",IF(Daily!D5002+Daily!H5002=0,IF(D5001+H5001&gt;0,"L",""),""))</f>
        <v/>
      </c>
      <c r="B5002" s="34">
        <v>5001</v>
      </c>
      <c r="C5002" s="19">
        <f t="shared" ca="1" si="313"/>
        <v>50931</v>
      </c>
      <c r="D5002" s="29">
        <f t="shared" ca="1" si="315"/>
        <v>0</v>
      </c>
      <c r="E5002" s="29">
        <f ca="1">IF(C5002&lt;Calculator!$D$26,0,IF(DAY($C5002)=1,IF(D5002-Calculator!$G$24&gt;0,Calculator!$G$24,D5002),0))</f>
        <v>0</v>
      </c>
      <c r="F5002" s="29">
        <f ca="1">IF(E5002&gt;0,D5002*Calculator!$G$22/12,0)</f>
        <v>0</v>
      </c>
      <c r="G5002" s="29">
        <f ca="1">IF(E5002&gt;0,(IFERROR(-PMT(Calculator!$G$22/12,Calculator!$G$23*12,Calculator!$G$20),0))-F5002,0)</f>
        <v>0</v>
      </c>
      <c r="H5002" s="29">
        <f t="shared" ca="1" si="316"/>
        <v>0</v>
      </c>
      <c r="I5002" s="29">
        <f t="shared" ca="1" si="314"/>
        <v>0</v>
      </c>
      <c r="J5002" s="30">
        <f>Calculator!$G$40</f>
        <v>6.5000000000000002E-2</v>
      </c>
      <c r="K5002" s="29">
        <f ca="1">IF(C5002&gt;=Calculator!$G$27,IF(DAY($C5002)=1,Calculator!$G$34/2,IF(DAY($C5002)=15,Calculator!$G$34/2,0)),0)</f>
        <v>0</v>
      </c>
      <c r="L5002" s="29">
        <f ca="1">IF(DAY($C5002)=28,IF(H5002=0,0,Calculator!$G$35),0)</f>
        <v>0</v>
      </c>
      <c r="M5002" s="29">
        <f ca="1">IF(I5002&gt;0,IF(DAY($C5002)=1,SUM(INDIRECT("I"&amp;(ROW(C5001)-DAY(C5001))):I5001),0),0)</f>
        <v>0</v>
      </c>
      <c r="N5002" s="29">
        <f ca="1">IF(C5002&lt;Calculator!$G$27,0,IF(C5002=Calculator!$G$27,Calculator!$G$39,IF(H5002-K5002&lt;=0,IF(D5002&gt;Calculator!$G$39,IF(H5002-K5002+E5002+L5002+M5002+Calculator!$G$39&gt;Calculator!$G$39,Calculator!$G$39-(H5002+E5002+L5002+M5002-K5002),Calculator!$G$39),D5002),0)))</f>
        <v>0</v>
      </c>
    </row>
    <row r="5003" spans="1:14" ht="15.75" thickBot="1">
      <c r="A5003" s="33" t="str">
        <f ca="1">IF(C5003=Calculator!$H$27,"F",IF(Daily!D5003+Daily!H5003=0,IF(D5002+H5002&gt;0,"L",""),""))</f>
        <v/>
      </c>
      <c r="B5003" s="34">
        <v>5002</v>
      </c>
      <c r="C5003" s="19">
        <f t="shared" ca="1" si="313"/>
        <v>50932</v>
      </c>
      <c r="D5003" s="29">
        <f t="shared" ca="1" si="315"/>
        <v>0</v>
      </c>
      <c r="E5003" s="29">
        <f ca="1">IF(C5003&lt;Calculator!$D$26,0,IF(DAY($C5003)=1,IF(D5003-Calculator!$G$24&gt;0,Calculator!$G$24,D5003),0))</f>
        <v>0</v>
      </c>
      <c r="F5003" s="29">
        <f ca="1">IF(E5003&gt;0,D5003*Calculator!$G$22/12,0)</f>
        <v>0</v>
      </c>
      <c r="G5003" s="29">
        <f ca="1">IF(E5003&gt;0,(IFERROR(-PMT(Calculator!$G$22/12,Calculator!$G$23*12,Calculator!$G$20),0))-F5003,0)</f>
        <v>0</v>
      </c>
      <c r="H5003" s="29">
        <f t="shared" ca="1" si="316"/>
        <v>0</v>
      </c>
      <c r="I5003" s="29">
        <f t="shared" ca="1" si="314"/>
        <v>0</v>
      </c>
      <c r="J5003" s="30">
        <f>Calculator!$G$40</f>
        <v>6.5000000000000002E-2</v>
      </c>
      <c r="K5003" s="29">
        <f ca="1">IF(C5003&gt;=Calculator!$G$27,IF(DAY($C5003)=1,Calculator!$G$34/2,IF(DAY($C5003)=15,Calculator!$G$34/2,0)),0)</f>
        <v>0</v>
      </c>
      <c r="L5003" s="29">
        <f ca="1">IF(DAY($C5003)=28,IF(H5003=0,0,Calculator!$G$35),0)</f>
        <v>0</v>
      </c>
      <c r="M5003" s="29">
        <f ca="1">IF(I5003&gt;0,IF(DAY($C5003)=1,SUM(INDIRECT("I"&amp;(ROW(C5002)-DAY(C5002))):I5002),0),0)</f>
        <v>0</v>
      </c>
      <c r="N5003" s="29">
        <f ca="1">IF(C5003&lt;Calculator!$G$27,0,IF(C5003=Calculator!$G$27,Calculator!$G$39,IF(H5003-K5003&lt;=0,IF(D5003&gt;Calculator!$G$39,IF(H5003-K5003+E5003+L5003+M5003+Calculator!$G$39&gt;Calculator!$G$39,Calculator!$G$39-(H5003+E5003+L5003+M5003-K5003),Calculator!$G$39),D5003),0)))</f>
        <v>0</v>
      </c>
    </row>
    <row r="5004" spans="1:14" ht="15.75" thickBot="1">
      <c r="A5004" s="33" t="str">
        <f ca="1">IF(C5004=Calculator!$H$27,"F",IF(Daily!D5004+Daily!H5004=0,IF(D5003+H5003&gt;0,"L",""),""))</f>
        <v/>
      </c>
      <c r="B5004" s="34">
        <v>5003</v>
      </c>
      <c r="C5004" s="19">
        <f t="shared" ca="1" si="313"/>
        <v>50933</v>
      </c>
      <c r="D5004" s="29">
        <f t="shared" ca="1" si="315"/>
        <v>0</v>
      </c>
      <c r="E5004" s="29">
        <f ca="1">IF(C5004&lt;Calculator!$D$26,0,IF(DAY($C5004)=1,IF(D5004-Calculator!$G$24&gt;0,Calculator!$G$24,D5004),0))</f>
        <v>0</v>
      </c>
      <c r="F5004" s="29">
        <f ca="1">IF(E5004&gt;0,D5004*Calculator!$G$22/12,0)</f>
        <v>0</v>
      </c>
      <c r="G5004" s="29">
        <f ca="1">IF(E5004&gt;0,(IFERROR(-PMT(Calculator!$G$22/12,Calculator!$G$23*12,Calculator!$G$20),0))-F5004,0)</f>
        <v>0</v>
      </c>
      <c r="H5004" s="29">
        <f t="shared" ca="1" si="316"/>
        <v>0</v>
      </c>
      <c r="I5004" s="29">
        <f t="shared" ca="1" si="314"/>
        <v>0</v>
      </c>
      <c r="J5004" s="30">
        <f>Calculator!$G$40</f>
        <v>6.5000000000000002E-2</v>
      </c>
      <c r="K5004" s="29">
        <f ca="1">IF(C5004&gt;=Calculator!$G$27,IF(DAY($C5004)=1,Calculator!$G$34/2,IF(DAY($C5004)=15,Calculator!$G$34/2,0)),0)</f>
        <v>0</v>
      </c>
      <c r="L5004" s="29">
        <f ca="1">IF(DAY($C5004)=28,IF(H5004=0,0,Calculator!$G$35),0)</f>
        <v>0</v>
      </c>
      <c r="M5004" s="29">
        <f ca="1">IF(I5004&gt;0,IF(DAY($C5004)=1,SUM(INDIRECT("I"&amp;(ROW(C5003)-DAY(C5003))):I5003),0),0)</f>
        <v>0</v>
      </c>
      <c r="N5004" s="29">
        <f ca="1">IF(C5004&lt;Calculator!$G$27,0,IF(C5004=Calculator!$G$27,Calculator!$G$39,IF(H5004-K5004&lt;=0,IF(D5004&gt;Calculator!$G$39,IF(H5004-K5004+E5004+L5004+M5004+Calculator!$G$39&gt;Calculator!$G$39,Calculator!$G$39-(H5004+E5004+L5004+M5004-K5004),Calculator!$G$39),D5004),0)))</f>
        <v>0</v>
      </c>
    </row>
    <row r="5005" spans="1:14" ht="15.75" thickBot="1">
      <c r="A5005" s="33" t="str">
        <f ca="1">IF(C5005=Calculator!$H$27,"F",IF(Daily!D5005+Daily!H5005=0,IF(D5004+H5004&gt;0,"L",""),""))</f>
        <v/>
      </c>
      <c r="B5005" s="34">
        <v>5004</v>
      </c>
      <c r="C5005" s="19">
        <f t="shared" ca="1" si="313"/>
        <v>50934</v>
      </c>
      <c r="D5005" s="29">
        <f t="shared" ca="1" si="315"/>
        <v>0</v>
      </c>
      <c r="E5005" s="29">
        <f ca="1">IF(C5005&lt;Calculator!$D$26,0,IF(DAY($C5005)=1,IF(D5005-Calculator!$G$24&gt;0,Calculator!$G$24,D5005),0))</f>
        <v>0</v>
      </c>
      <c r="F5005" s="29">
        <f ca="1">IF(E5005&gt;0,D5005*Calculator!$G$22/12,0)</f>
        <v>0</v>
      </c>
      <c r="G5005" s="29">
        <f ca="1">IF(E5005&gt;0,(IFERROR(-PMT(Calculator!$G$22/12,Calculator!$G$23*12,Calculator!$G$20),0))-F5005,0)</f>
        <v>0</v>
      </c>
      <c r="H5005" s="29">
        <f t="shared" ca="1" si="316"/>
        <v>0</v>
      </c>
      <c r="I5005" s="29">
        <f t="shared" ca="1" si="314"/>
        <v>0</v>
      </c>
      <c r="J5005" s="30">
        <f>Calculator!$G$40</f>
        <v>6.5000000000000002E-2</v>
      </c>
      <c r="K5005" s="29">
        <f ca="1">IF(C5005&gt;=Calculator!$G$27,IF(DAY($C5005)=1,Calculator!$G$34/2,IF(DAY($C5005)=15,Calculator!$G$34/2,0)),0)</f>
        <v>0</v>
      </c>
      <c r="L5005" s="29">
        <f ca="1">IF(DAY($C5005)=28,IF(H5005=0,0,Calculator!$G$35),0)</f>
        <v>0</v>
      </c>
      <c r="M5005" s="29">
        <f ca="1">IF(I5005&gt;0,IF(DAY($C5005)=1,SUM(INDIRECT("I"&amp;(ROW(C5004)-DAY(C5004))):I5004),0),0)</f>
        <v>0</v>
      </c>
      <c r="N5005" s="29">
        <f ca="1">IF(C5005&lt;Calculator!$G$27,0,IF(C5005=Calculator!$G$27,Calculator!$G$39,IF(H5005-K5005&lt;=0,IF(D5005&gt;Calculator!$G$39,IF(H5005-K5005+E5005+L5005+M5005+Calculator!$G$39&gt;Calculator!$G$39,Calculator!$G$39-(H5005+E5005+L5005+M5005-K5005),Calculator!$G$39),D5005),0)))</f>
        <v>0</v>
      </c>
    </row>
    <row r="5006" spans="1:14" ht="15.75" thickBot="1">
      <c r="A5006" s="33" t="str">
        <f ca="1">IF(C5006=Calculator!$H$27,"F",IF(Daily!D5006+Daily!H5006=0,IF(D5005+H5005&gt;0,"L",""),""))</f>
        <v/>
      </c>
      <c r="B5006" s="34">
        <v>5005</v>
      </c>
      <c r="C5006" s="19">
        <f t="shared" ca="1" si="313"/>
        <v>50935</v>
      </c>
      <c r="D5006" s="29">
        <f t="shared" ca="1" si="315"/>
        <v>0</v>
      </c>
      <c r="E5006" s="29">
        <f ca="1">IF(C5006&lt;Calculator!$D$26,0,IF(DAY($C5006)=1,IF(D5006-Calculator!$G$24&gt;0,Calculator!$G$24,D5006),0))</f>
        <v>0</v>
      </c>
      <c r="F5006" s="29">
        <f ca="1">IF(E5006&gt;0,D5006*Calculator!$G$22/12,0)</f>
        <v>0</v>
      </c>
      <c r="G5006" s="29">
        <f ca="1">IF(E5006&gt;0,(IFERROR(-PMT(Calculator!$G$22/12,Calculator!$G$23*12,Calculator!$G$20),0))-F5006,0)</f>
        <v>0</v>
      </c>
      <c r="H5006" s="29">
        <f t="shared" ca="1" si="316"/>
        <v>0</v>
      </c>
      <c r="I5006" s="29">
        <f t="shared" ca="1" si="314"/>
        <v>0</v>
      </c>
      <c r="J5006" s="30">
        <f>Calculator!$G$40</f>
        <v>6.5000000000000002E-2</v>
      </c>
      <c r="K5006" s="29">
        <f ca="1">IF(C5006&gt;=Calculator!$G$27,IF(DAY($C5006)=1,Calculator!$G$34/2,IF(DAY($C5006)=15,Calculator!$G$34/2,0)),0)</f>
        <v>0</v>
      </c>
      <c r="L5006" s="29">
        <f ca="1">IF(DAY($C5006)=28,IF(H5006=0,0,Calculator!$G$35),0)</f>
        <v>0</v>
      </c>
      <c r="M5006" s="29">
        <f ca="1">IF(I5006&gt;0,IF(DAY($C5006)=1,SUM(INDIRECT("I"&amp;(ROW(C5005)-DAY(C5005))):I5005),0),0)</f>
        <v>0</v>
      </c>
      <c r="N5006" s="29">
        <f ca="1">IF(C5006&lt;Calculator!$G$27,0,IF(C5006=Calculator!$G$27,Calculator!$G$39,IF(H5006-K5006&lt;=0,IF(D5006&gt;Calculator!$G$39,IF(H5006-K5006+E5006+L5006+M5006+Calculator!$G$39&gt;Calculator!$G$39,Calculator!$G$39-(H5006+E5006+L5006+M5006-K5006),Calculator!$G$39),D5006),0)))</f>
        <v>0</v>
      </c>
    </row>
    <row r="5007" spans="1:14" ht="15.75" thickBot="1">
      <c r="A5007" s="33" t="str">
        <f ca="1">IF(C5007=Calculator!$H$27,"F",IF(Daily!D5007+Daily!H5007=0,IF(D5006+H5006&gt;0,"L",""),""))</f>
        <v/>
      </c>
      <c r="B5007" s="34">
        <v>5006</v>
      </c>
      <c r="C5007" s="19">
        <f t="shared" ca="1" si="313"/>
        <v>50936</v>
      </c>
      <c r="D5007" s="29">
        <f t="shared" ca="1" si="315"/>
        <v>0</v>
      </c>
      <c r="E5007" s="29">
        <f ca="1">IF(C5007&lt;Calculator!$D$26,0,IF(DAY($C5007)=1,IF(D5007-Calculator!$G$24&gt;0,Calculator!$G$24,D5007),0))</f>
        <v>0</v>
      </c>
      <c r="F5007" s="29">
        <f ca="1">IF(E5007&gt;0,D5007*Calculator!$G$22/12,0)</f>
        <v>0</v>
      </c>
      <c r="G5007" s="29">
        <f ca="1">IF(E5007&gt;0,(IFERROR(-PMT(Calculator!$G$22/12,Calculator!$G$23*12,Calculator!$G$20),0))-F5007,0)</f>
        <v>0</v>
      </c>
      <c r="H5007" s="29">
        <f t="shared" ca="1" si="316"/>
        <v>0</v>
      </c>
      <c r="I5007" s="29">
        <f t="shared" ca="1" si="314"/>
        <v>0</v>
      </c>
      <c r="J5007" s="30">
        <f>Calculator!$G$40</f>
        <v>6.5000000000000002E-2</v>
      </c>
      <c r="K5007" s="29">
        <f ca="1">IF(C5007&gt;=Calculator!$G$27,IF(DAY($C5007)=1,Calculator!$G$34/2,IF(DAY($C5007)=15,Calculator!$G$34/2,0)),0)</f>
        <v>4500</v>
      </c>
      <c r="L5007" s="29">
        <f ca="1">IF(DAY($C5007)=28,IF(H5007=0,0,Calculator!$G$35),0)</f>
        <v>0</v>
      </c>
      <c r="M5007" s="29">
        <f ca="1">IF(I5007&gt;0,IF(DAY($C5007)=1,SUM(INDIRECT("I"&amp;(ROW(C5006)-DAY(C5006))):I5006),0),0)</f>
        <v>0</v>
      </c>
      <c r="N5007" s="29">
        <f ca="1">IF(C5007&lt;Calculator!$G$27,0,IF(C5007=Calculator!$G$27,Calculator!$G$39,IF(H5007-K5007&lt;=0,IF(D5007&gt;Calculator!$G$39,IF(H5007-K5007+E5007+L5007+M5007+Calculator!$G$39&gt;Calculator!$G$39,Calculator!$G$39-(H5007+E5007+L5007+M5007-K5007),Calculator!$G$39),D5007),0)))</f>
        <v>0</v>
      </c>
    </row>
    <row r="5008" spans="1:14" ht="15.75" thickBot="1">
      <c r="A5008" s="33" t="str">
        <f ca="1">IF(C5008=Calculator!$H$27,"F",IF(Daily!D5008+Daily!H5008=0,IF(D5007+H5007&gt;0,"L",""),""))</f>
        <v/>
      </c>
      <c r="B5008" s="34">
        <v>5007</v>
      </c>
      <c r="C5008" s="19">
        <f t="shared" ca="1" si="313"/>
        <v>50937</v>
      </c>
      <c r="D5008" s="29">
        <f t="shared" ca="1" si="315"/>
        <v>0</v>
      </c>
      <c r="E5008" s="29">
        <f ca="1">IF(C5008&lt;Calculator!$D$26,0,IF(DAY($C5008)=1,IF(D5008-Calculator!$G$24&gt;0,Calculator!$G$24,D5008),0))</f>
        <v>0</v>
      </c>
      <c r="F5008" s="29">
        <f ca="1">IF(E5008&gt;0,D5008*Calculator!$G$22/12,0)</f>
        <v>0</v>
      </c>
      <c r="G5008" s="29">
        <f ca="1">IF(E5008&gt;0,(IFERROR(-PMT(Calculator!$G$22/12,Calculator!$G$23*12,Calculator!$G$20),0))-F5008,0)</f>
        <v>0</v>
      </c>
      <c r="H5008" s="29">
        <f t="shared" ca="1" si="316"/>
        <v>0</v>
      </c>
      <c r="I5008" s="29">
        <f t="shared" ca="1" si="314"/>
        <v>0</v>
      </c>
      <c r="J5008" s="30">
        <f>Calculator!$G$40</f>
        <v>6.5000000000000002E-2</v>
      </c>
      <c r="K5008" s="29">
        <f ca="1">IF(C5008&gt;=Calculator!$G$27,IF(DAY($C5008)=1,Calculator!$G$34/2,IF(DAY($C5008)=15,Calculator!$G$34/2,0)),0)</f>
        <v>0</v>
      </c>
      <c r="L5008" s="29">
        <f ca="1">IF(DAY($C5008)=28,IF(H5008=0,0,Calculator!$G$35),0)</f>
        <v>0</v>
      </c>
      <c r="M5008" s="29">
        <f ca="1">IF(I5008&gt;0,IF(DAY($C5008)=1,SUM(INDIRECT("I"&amp;(ROW(C5007)-DAY(C5007))):I5007),0),0)</f>
        <v>0</v>
      </c>
      <c r="N5008" s="29">
        <f ca="1">IF(C5008&lt;Calculator!$G$27,0,IF(C5008=Calculator!$G$27,Calculator!$G$39,IF(H5008-K5008&lt;=0,IF(D5008&gt;Calculator!$G$39,IF(H5008-K5008+E5008+L5008+M5008+Calculator!$G$39&gt;Calculator!$G$39,Calculator!$G$39-(H5008+E5008+L5008+M5008-K5008),Calculator!$G$39),D5008),0)))</f>
        <v>0</v>
      </c>
    </row>
    <row r="5009" spans="1:14" ht="15.75" thickBot="1">
      <c r="A5009" s="33" t="str">
        <f ca="1">IF(C5009=Calculator!$H$27,"F",IF(Daily!D5009+Daily!H5009=0,IF(D5008+H5008&gt;0,"L",""),""))</f>
        <v/>
      </c>
      <c r="B5009" s="34">
        <v>5008</v>
      </c>
      <c r="C5009" s="19">
        <f t="shared" ca="1" si="313"/>
        <v>50938</v>
      </c>
      <c r="D5009" s="29">
        <f t="shared" ca="1" si="315"/>
        <v>0</v>
      </c>
      <c r="E5009" s="29">
        <f ca="1">IF(C5009&lt;Calculator!$D$26,0,IF(DAY($C5009)=1,IF(D5009-Calculator!$G$24&gt;0,Calculator!$G$24,D5009),0))</f>
        <v>0</v>
      </c>
      <c r="F5009" s="29">
        <f ca="1">IF(E5009&gt;0,D5009*Calculator!$G$22/12,0)</f>
        <v>0</v>
      </c>
      <c r="G5009" s="29">
        <f ca="1">IF(E5009&gt;0,(IFERROR(-PMT(Calculator!$G$22/12,Calculator!$G$23*12,Calculator!$G$20),0))-F5009,0)</f>
        <v>0</v>
      </c>
      <c r="H5009" s="29">
        <f t="shared" ca="1" si="316"/>
        <v>0</v>
      </c>
      <c r="I5009" s="29">
        <f t="shared" ca="1" si="314"/>
        <v>0</v>
      </c>
      <c r="J5009" s="30">
        <f>Calculator!$G$40</f>
        <v>6.5000000000000002E-2</v>
      </c>
      <c r="K5009" s="29">
        <f ca="1">IF(C5009&gt;=Calculator!$G$27,IF(DAY($C5009)=1,Calculator!$G$34/2,IF(DAY($C5009)=15,Calculator!$G$34/2,0)),0)</f>
        <v>0</v>
      </c>
      <c r="L5009" s="29">
        <f ca="1">IF(DAY($C5009)=28,IF(H5009=0,0,Calculator!$G$35),0)</f>
        <v>0</v>
      </c>
      <c r="M5009" s="29">
        <f ca="1">IF(I5009&gt;0,IF(DAY($C5009)=1,SUM(INDIRECT("I"&amp;(ROW(C5008)-DAY(C5008))):I5008),0),0)</f>
        <v>0</v>
      </c>
      <c r="N5009" s="29">
        <f ca="1">IF(C5009&lt;Calculator!$G$27,0,IF(C5009=Calculator!$G$27,Calculator!$G$39,IF(H5009-K5009&lt;=0,IF(D5009&gt;Calculator!$G$39,IF(H5009-K5009+E5009+L5009+M5009+Calculator!$G$39&gt;Calculator!$G$39,Calculator!$G$39-(H5009+E5009+L5009+M5009-K5009),Calculator!$G$39),D5009),0)))</f>
        <v>0</v>
      </c>
    </row>
    <row r="5010" spans="1:14" ht="15.75" thickBot="1">
      <c r="A5010" s="33" t="str">
        <f ca="1">IF(C5010=Calculator!$H$27,"F",IF(Daily!D5010+Daily!H5010=0,IF(D5009+H5009&gt;0,"L",""),""))</f>
        <v/>
      </c>
      <c r="B5010" s="34">
        <v>5009</v>
      </c>
      <c r="C5010" s="19">
        <f t="shared" ca="1" si="313"/>
        <v>50939</v>
      </c>
      <c r="D5010" s="29">
        <f t="shared" ca="1" si="315"/>
        <v>0</v>
      </c>
      <c r="E5010" s="29">
        <f ca="1">IF(C5010&lt;Calculator!$D$26,0,IF(DAY($C5010)=1,IF(D5010-Calculator!$G$24&gt;0,Calculator!$G$24,D5010),0))</f>
        <v>0</v>
      </c>
      <c r="F5010" s="29">
        <f ca="1">IF(E5010&gt;0,D5010*Calculator!$G$22/12,0)</f>
        <v>0</v>
      </c>
      <c r="G5010" s="29">
        <f ca="1">IF(E5010&gt;0,(IFERROR(-PMT(Calculator!$G$22/12,Calculator!$G$23*12,Calculator!$G$20),0))-F5010,0)</f>
        <v>0</v>
      </c>
      <c r="H5010" s="29">
        <f t="shared" ca="1" si="316"/>
        <v>0</v>
      </c>
      <c r="I5010" s="29">
        <f t="shared" ca="1" si="314"/>
        <v>0</v>
      </c>
      <c r="J5010" s="30">
        <f>Calculator!$G$40</f>
        <v>6.5000000000000002E-2</v>
      </c>
      <c r="K5010" s="29">
        <f ca="1">IF(C5010&gt;=Calculator!$G$27,IF(DAY($C5010)=1,Calculator!$G$34/2,IF(DAY($C5010)=15,Calculator!$G$34/2,0)),0)</f>
        <v>0</v>
      </c>
      <c r="L5010" s="29">
        <f ca="1">IF(DAY($C5010)=28,IF(H5010=0,0,Calculator!$G$35),0)</f>
        <v>0</v>
      </c>
      <c r="M5010" s="29">
        <f ca="1">IF(I5010&gt;0,IF(DAY($C5010)=1,SUM(INDIRECT("I"&amp;(ROW(C5009)-DAY(C5009))):I5009),0),0)</f>
        <v>0</v>
      </c>
      <c r="N5010" s="29">
        <f ca="1">IF(C5010&lt;Calculator!$G$27,0,IF(C5010=Calculator!$G$27,Calculator!$G$39,IF(H5010-K5010&lt;=0,IF(D5010&gt;Calculator!$G$39,IF(H5010-K5010+E5010+L5010+M5010+Calculator!$G$39&gt;Calculator!$G$39,Calculator!$G$39-(H5010+E5010+L5010+M5010-K5010),Calculator!$G$39),D5010),0)))</f>
        <v>0</v>
      </c>
    </row>
    <row r="5011" spans="1:14" ht="15.75" thickBot="1">
      <c r="A5011" s="33" t="str">
        <f ca="1">IF(C5011=Calculator!$H$27,"F",IF(Daily!D5011+Daily!H5011=0,IF(D5010+H5010&gt;0,"L",""),""))</f>
        <v/>
      </c>
      <c r="B5011" s="34">
        <v>5010</v>
      </c>
      <c r="C5011" s="19">
        <f t="shared" ca="1" si="313"/>
        <v>50940</v>
      </c>
      <c r="D5011" s="29">
        <f t="shared" ca="1" si="315"/>
        <v>0</v>
      </c>
      <c r="E5011" s="29">
        <f ca="1">IF(C5011&lt;Calculator!$D$26,0,IF(DAY($C5011)=1,IF(D5011-Calculator!$G$24&gt;0,Calculator!$G$24,D5011),0))</f>
        <v>0</v>
      </c>
      <c r="F5011" s="29">
        <f ca="1">IF(E5011&gt;0,D5011*Calculator!$G$22/12,0)</f>
        <v>0</v>
      </c>
      <c r="G5011" s="29">
        <f ca="1">IF(E5011&gt;0,(IFERROR(-PMT(Calculator!$G$22/12,Calculator!$G$23*12,Calculator!$G$20),0))-F5011,0)</f>
        <v>0</v>
      </c>
      <c r="H5011" s="29">
        <f t="shared" ca="1" si="316"/>
        <v>0</v>
      </c>
      <c r="I5011" s="29">
        <f t="shared" ca="1" si="314"/>
        <v>0</v>
      </c>
      <c r="J5011" s="30">
        <f>Calculator!$G$40</f>
        <v>6.5000000000000002E-2</v>
      </c>
      <c r="K5011" s="29">
        <f ca="1">IF(C5011&gt;=Calculator!$G$27,IF(DAY($C5011)=1,Calculator!$G$34/2,IF(DAY($C5011)=15,Calculator!$G$34/2,0)),0)</f>
        <v>0</v>
      </c>
      <c r="L5011" s="29">
        <f ca="1">IF(DAY($C5011)=28,IF(H5011=0,0,Calculator!$G$35),0)</f>
        <v>0</v>
      </c>
      <c r="M5011" s="29">
        <f ca="1">IF(I5011&gt;0,IF(DAY($C5011)=1,SUM(INDIRECT("I"&amp;(ROW(C5010)-DAY(C5010))):I5010),0),0)</f>
        <v>0</v>
      </c>
      <c r="N5011" s="29">
        <f ca="1">IF(C5011&lt;Calculator!$G$27,0,IF(C5011=Calculator!$G$27,Calculator!$G$39,IF(H5011-K5011&lt;=0,IF(D5011&gt;Calculator!$G$39,IF(H5011-K5011+E5011+L5011+M5011+Calculator!$G$39&gt;Calculator!$G$39,Calculator!$G$39-(H5011+E5011+L5011+M5011-K5011),Calculator!$G$39),D5011),0)))</f>
        <v>0</v>
      </c>
    </row>
    <row r="5012" spans="1:14" ht="15.75" thickBot="1">
      <c r="A5012" s="33" t="str">
        <f ca="1">IF(C5012=Calculator!$H$27,"F",IF(Daily!D5012+Daily!H5012=0,IF(D5011+H5011&gt;0,"L",""),""))</f>
        <v/>
      </c>
      <c r="B5012" s="34">
        <v>5011</v>
      </c>
      <c r="C5012" s="19">
        <f t="shared" ca="1" si="313"/>
        <v>50941</v>
      </c>
      <c r="D5012" s="29">
        <f t="shared" ca="1" si="315"/>
        <v>0</v>
      </c>
      <c r="E5012" s="29">
        <f ca="1">IF(C5012&lt;Calculator!$D$26,0,IF(DAY($C5012)=1,IF(D5012-Calculator!$G$24&gt;0,Calculator!$G$24,D5012),0))</f>
        <v>0</v>
      </c>
      <c r="F5012" s="29">
        <f ca="1">IF(E5012&gt;0,D5012*Calculator!$G$22/12,0)</f>
        <v>0</v>
      </c>
      <c r="G5012" s="29">
        <f ca="1">IF(E5012&gt;0,(IFERROR(-PMT(Calculator!$G$22/12,Calculator!$G$23*12,Calculator!$G$20),0))-F5012,0)</f>
        <v>0</v>
      </c>
      <c r="H5012" s="29">
        <f t="shared" ca="1" si="316"/>
        <v>0</v>
      </c>
      <c r="I5012" s="29">
        <f t="shared" ca="1" si="314"/>
        <v>0</v>
      </c>
      <c r="J5012" s="30">
        <f>Calculator!$G$40</f>
        <v>6.5000000000000002E-2</v>
      </c>
      <c r="K5012" s="29">
        <f ca="1">IF(C5012&gt;=Calculator!$G$27,IF(DAY($C5012)=1,Calculator!$G$34/2,IF(DAY($C5012)=15,Calculator!$G$34/2,0)),0)</f>
        <v>0</v>
      </c>
      <c r="L5012" s="29">
        <f ca="1">IF(DAY($C5012)=28,IF(H5012=0,0,Calculator!$G$35),0)</f>
        <v>0</v>
      </c>
      <c r="M5012" s="29">
        <f ca="1">IF(I5012&gt;0,IF(DAY($C5012)=1,SUM(INDIRECT("I"&amp;(ROW(C5011)-DAY(C5011))):I5011),0),0)</f>
        <v>0</v>
      </c>
      <c r="N5012" s="29">
        <f ca="1">IF(C5012&lt;Calculator!$G$27,0,IF(C5012=Calculator!$G$27,Calculator!$G$39,IF(H5012-K5012&lt;=0,IF(D5012&gt;Calculator!$G$39,IF(H5012-K5012+E5012+L5012+M5012+Calculator!$G$39&gt;Calculator!$G$39,Calculator!$G$39-(H5012+E5012+L5012+M5012-K5012),Calculator!$G$39),D5012),0)))</f>
        <v>0</v>
      </c>
    </row>
    <row r="5013" spans="1:14" ht="15.75" thickBot="1">
      <c r="A5013" s="33" t="str">
        <f ca="1">IF(C5013=Calculator!$H$27,"F",IF(Daily!D5013+Daily!H5013=0,IF(D5012+H5012&gt;0,"L",""),""))</f>
        <v/>
      </c>
      <c r="B5013" s="34">
        <v>5012</v>
      </c>
      <c r="C5013" s="19">
        <f t="shared" ca="1" si="313"/>
        <v>50942</v>
      </c>
      <c r="D5013" s="29">
        <f t="shared" ca="1" si="315"/>
        <v>0</v>
      </c>
      <c r="E5013" s="29">
        <f ca="1">IF(C5013&lt;Calculator!$D$26,0,IF(DAY($C5013)=1,IF(D5013-Calculator!$G$24&gt;0,Calculator!$G$24,D5013),0))</f>
        <v>0</v>
      </c>
      <c r="F5013" s="29">
        <f ca="1">IF(E5013&gt;0,D5013*Calculator!$G$22/12,0)</f>
        <v>0</v>
      </c>
      <c r="G5013" s="29">
        <f ca="1">IF(E5013&gt;0,(IFERROR(-PMT(Calculator!$G$22/12,Calculator!$G$23*12,Calculator!$G$20),0))-F5013,0)</f>
        <v>0</v>
      </c>
      <c r="H5013" s="29">
        <f t="shared" ca="1" si="316"/>
        <v>0</v>
      </c>
      <c r="I5013" s="29">
        <f t="shared" ca="1" si="314"/>
        <v>0</v>
      </c>
      <c r="J5013" s="30">
        <f>Calculator!$G$40</f>
        <v>6.5000000000000002E-2</v>
      </c>
      <c r="K5013" s="29">
        <f ca="1">IF(C5013&gt;=Calculator!$G$27,IF(DAY($C5013)=1,Calculator!$G$34/2,IF(DAY($C5013)=15,Calculator!$G$34/2,0)),0)</f>
        <v>0</v>
      </c>
      <c r="L5013" s="29">
        <f ca="1">IF(DAY($C5013)=28,IF(H5013=0,0,Calculator!$G$35),0)</f>
        <v>0</v>
      </c>
      <c r="M5013" s="29">
        <f ca="1">IF(I5013&gt;0,IF(DAY($C5013)=1,SUM(INDIRECT("I"&amp;(ROW(C5012)-DAY(C5012))):I5012),0),0)</f>
        <v>0</v>
      </c>
      <c r="N5013" s="29">
        <f ca="1">IF(C5013&lt;Calculator!$G$27,0,IF(C5013=Calculator!$G$27,Calculator!$G$39,IF(H5013-K5013&lt;=0,IF(D5013&gt;Calculator!$G$39,IF(H5013-K5013+E5013+L5013+M5013+Calculator!$G$39&gt;Calculator!$G$39,Calculator!$G$39-(H5013+E5013+L5013+M5013-K5013),Calculator!$G$39),D5013),0)))</f>
        <v>0</v>
      </c>
    </row>
    <row r="5014" spans="1:14" ht="15.75" thickBot="1">
      <c r="A5014" s="33" t="str">
        <f ca="1">IF(C5014=Calculator!$H$27,"F",IF(Daily!D5014+Daily!H5014=0,IF(D5013+H5013&gt;0,"L",""),""))</f>
        <v/>
      </c>
      <c r="B5014" s="34">
        <v>5013</v>
      </c>
      <c r="C5014" s="19">
        <f t="shared" ca="1" si="313"/>
        <v>50943</v>
      </c>
      <c r="D5014" s="29">
        <f t="shared" ca="1" si="315"/>
        <v>0</v>
      </c>
      <c r="E5014" s="29">
        <f ca="1">IF(C5014&lt;Calculator!$D$26,0,IF(DAY($C5014)=1,IF(D5014-Calculator!$G$24&gt;0,Calculator!$G$24,D5014),0))</f>
        <v>0</v>
      </c>
      <c r="F5014" s="29">
        <f ca="1">IF(E5014&gt;0,D5014*Calculator!$G$22/12,0)</f>
        <v>0</v>
      </c>
      <c r="G5014" s="29">
        <f ca="1">IF(E5014&gt;0,(IFERROR(-PMT(Calculator!$G$22/12,Calculator!$G$23*12,Calculator!$G$20),0))-F5014,0)</f>
        <v>0</v>
      </c>
      <c r="H5014" s="29">
        <f t="shared" ca="1" si="316"/>
        <v>0</v>
      </c>
      <c r="I5014" s="29">
        <f t="shared" ca="1" si="314"/>
        <v>0</v>
      </c>
      <c r="J5014" s="30">
        <f>Calculator!$G$40</f>
        <v>6.5000000000000002E-2</v>
      </c>
      <c r="K5014" s="29">
        <f ca="1">IF(C5014&gt;=Calculator!$G$27,IF(DAY($C5014)=1,Calculator!$G$34/2,IF(DAY($C5014)=15,Calculator!$G$34/2,0)),0)</f>
        <v>0</v>
      </c>
      <c r="L5014" s="29">
        <f ca="1">IF(DAY($C5014)=28,IF(H5014=0,0,Calculator!$G$35),0)</f>
        <v>0</v>
      </c>
      <c r="M5014" s="29">
        <f ca="1">IF(I5014&gt;0,IF(DAY($C5014)=1,SUM(INDIRECT("I"&amp;(ROW(C5013)-DAY(C5013))):I5013),0),0)</f>
        <v>0</v>
      </c>
      <c r="N5014" s="29">
        <f ca="1">IF(C5014&lt;Calculator!$G$27,0,IF(C5014=Calculator!$G$27,Calculator!$G$39,IF(H5014-K5014&lt;=0,IF(D5014&gt;Calculator!$G$39,IF(H5014-K5014+E5014+L5014+M5014+Calculator!$G$39&gt;Calculator!$G$39,Calculator!$G$39-(H5014+E5014+L5014+M5014-K5014),Calculator!$G$39),D5014),0)))</f>
        <v>0</v>
      </c>
    </row>
    <row r="5015" spans="1:14" ht="15.75" thickBot="1">
      <c r="A5015" s="33" t="str">
        <f ca="1">IF(C5015=Calculator!$H$27,"F",IF(Daily!D5015+Daily!H5015=0,IF(D5014+H5014&gt;0,"L",""),""))</f>
        <v/>
      </c>
      <c r="B5015" s="34">
        <v>5014</v>
      </c>
      <c r="C5015" s="19">
        <f t="shared" ca="1" si="313"/>
        <v>50944</v>
      </c>
      <c r="D5015" s="29">
        <f t="shared" ca="1" si="315"/>
        <v>0</v>
      </c>
      <c r="E5015" s="29">
        <f ca="1">IF(C5015&lt;Calculator!$D$26,0,IF(DAY($C5015)=1,IF(D5015-Calculator!$G$24&gt;0,Calculator!$G$24,D5015),0))</f>
        <v>0</v>
      </c>
      <c r="F5015" s="29">
        <f ca="1">IF(E5015&gt;0,D5015*Calculator!$G$22/12,0)</f>
        <v>0</v>
      </c>
      <c r="G5015" s="29">
        <f ca="1">IF(E5015&gt;0,(IFERROR(-PMT(Calculator!$G$22/12,Calculator!$G$23*12,Calculator!$G$20),0))-F5015,0)</f>
        <v>0</v>
      </c>
      <c r="H5015" s="29">
        <f t="shared" ca="1" si="316"/>
        <v>0</v>
      </c>
      <c r="I5015" s="29">
        <f t="shared" ca="1" si="314"/>
        <v>0</v>
      </c>
      <c r="J5015" s="30">
        <f>Calculator!$G$40</f>
        <v>6.5000000000000002E-2</v>
      </c>
      <c r="K5015" s="29">
        <f ca="1">IF(C5015&gt;=Calculator!$G$27,IF(DAY($C5015)=1,Calculator!$G$34/2,IF(DAY($C5015)=15,Calculator!$G$34/2,0)),0)</f>
        <v>0</v>
      </c>
      <c r="L5015" s="29">
        <f ca="1">IF(DAY($C5015)=28,IF(H5015=0,0,Calculator!$G$35),0)</f>
        <v>0</v>
      </c>
      <c r="M5015" s="29">
        <f ca="1">IF(I5015&gt;0,IF(DAY($C5015)=1,SUM(INDIRECT("I"&amp;(ROW(C5014)-DAY(C5014))):I5014),0),0)</f>
        <v>0</v>
      </c>
      <c r="N5015" s="29">
        <f ca="1">IF(C5015&lt;Calculator!$G$27,0,IF(C5015=Calculator!$G$27,Calculator!$G$39,IF(H5015-K5015&lt;=0,IF(D5015&gt;Calculator!$G$39,IF(H5015-K5015+E5015+L5015+M5015+Calculator!$G$39&gt;Calculator!$G$39,Calculator!$G$39-(H5015+E5015+L5015+M5015-K5015),Calculator!$G$39),D5015),0)))</f>
        <v>0</v>
      </c>
    </row>
    <row r="5016" spans="1:14" ht="15.75" thickBot="1">
      <c r="A5016" s="33" t="str">
        <f ca="1">IF(C5016=Calculator!$H$27,"F",IF(Daily!D5016+Daily!H5016=0,IF(D5015+H5015&gt;0,"L",""),""))</f>
        <v/>
      </c>
      <c r="B5016" s="34">
        <v>5015</v>
      </c>
      <c r="C5016" s="19">
        <f t="shared" ca="1" si="313"/>
        <v>50945</v>
      </c>
      <c r="D5016" s="29">
        <f t="shared" ca="1" si="315"/>
        <v>0</v>
      </c>
      <c r="E5016" s="29">
        <f ca="1">IF(C5016&lt;Calculator!$D$26,0,IF(DAY($C5016)=1,IF(D5016-Calculator!$G$24&gt;0,Calculator!$G$24,D5016),0))</f>
        <v>0</v>
      </c>
      <c r="F5016" s="29">
        <f ca="1">IF(E5016&gt;0,D5016*Calculator!$G$22/12,0)</f>
        <v>0</v>
      </c>
      <c r="G5016" s="29">
        <f ca="1">IF(E5016&gt;0,(IFERROR(-PMT(Calculator!$G$22/12,Calculator!$G$23*12,Calculator!$G$20),0))-F5016,0)</f>
        <v>0</v>
      </c>
      <c r="H5016" s="29">
        <f t="shared" ca="1" si="316"/>
        <v>0</v>
      </c>
      <c r="I5016" s="29">
        <f t="shared" ca="1" si="314"/>
        <v>0</v>
      </c>
      <c r="J5016" s="30">
        <f>Calculator!$G$40</f>
        <v>6.5000000000000002E-2</v>
      </c>
      <c r="K5016" s="29">
        <f ca="1">IF(C5016&gt;=Calculator!$G$27,IF(DAY($C5016)=1,Calculator!$G$34/2,IF(DAY($C5016)=15,Calculator!$G$34/2,0)),0)</f>
        <v>0</v>
      </c>
      <c r="L5016" s="29">
        <f ca="1">IF(DAY($C5016)=28,IF(H5016=0,0,Calculator!$G$35),0)</f>
        <v>0</v>
      </c>
      <c r="M5016" s="29">
        <f ca="1">IF(I5016&gt;0,IF(DAY($C5016)=1,SUM(INDIRECT("I"&amp;(ROW(C5015)-DAY(C5015))):I5015),0),0)</f>
        <v>0</v>
      </c>
      <c r="N5016" s="29">
        <f ca="1">IF(C5016&lt;Calculator!$G$27,0,IF(C5016=Calculator!$G$27,Calculator!$G$39,IF(H5016-K5016&lt;=0,IF(D5016&gt;Calculator!$G$39,IF(H5016-K5016+E5016+L5016+M5016+Calculator!$G$39&gt;Calculator!$G$39,Calculator!$G$39-(H5016+E5016+L5016+M5016-K5016),Calculator!$G$39),D5016),0)))</f>
        <v>0</v>
      </c>
    </row>
    <row r="5017" spans="1:14" ht="15.75" thickBot="1">
      <c r="A5017" s="33" t="str">
        <f ca="1">IF(C5017=Calculator!$H$27,"F",IF(Daily!D5017+Daily!H5017=0,IF(D5016+H5016&gt;0,"L",""),""))</f>
        <v/>
      </c>
      <c r="B5017" s="34">
        <v>5016</v>
      </c>
      <c r="C5017" s="19">
        <f t="shared" ca="1" si="313"/>
        <v>50946</v>
      </c>
      <c r="D5017" s="29">
        <f t="shared" ca="1" si="315"/>
        <v>0</v>
      </c>
      <c r="E5017" s="29">
        <f ca="1">IF(C5017&lt;Calculator!$D$26,0,IF(DAY($C5017)=1,IF(D5017-Calculator!$G$24&gt;0,Calculator!$G$24,D5017),0))</f>
        <v>0</v>
      </c>
      <c r="F5017" s="29">
        <f ca="1">IF(E5017&gt;0,D5017*Calculator!$G$22/12,0)</f>
        <v>0</v>
      </c>
      <c r="G5017" s="29">
        <f ca="1">IF(E5017&gt;0,(IFERROR(-PMT(Calculator!$G$22/12,Calculator!$G$23*12,Calculator!$G$20),0))-F5017,0)</f>
        <v>0</v>
      </c>
      <c r="H5017" s="29">
        <f t="shared" ca="1" si="316"/>
        <v>0</v>
      </c>
      <c r="I5017" s="29">
        <f t="shared" ca="1" si="314"/>
        <v>0</v>
      </c>
      <c r="J5017" s="30">
        <f>Calculator!$G$40</f>
        <v>6.5000000000000002E-2</v>
      </c>
      <c r="K5017" s="29">
        <f ca="1">IF(C5017&gt;=Calculator!$G$27,IF(DAY($C5017)=1,Calculator!$G$34/2,IF(DAY($C5017)=15,Calculator!$G$34/2,0)),0)</f>
        <v>0</v>
      </c>
      <c r="L5017" s="29">
        <f ca="1">IF(DAY($C5017)=28,IF(H5017=0,0,Calculator!$G$35),0)</f>
        <v>0</v>
      </c>
      <c r="M5017" s="29">
        <f ca="1">IF(I5017&gt;0,IF(DAY($C5017)=1,SUM(INDIRECT("I"&amp;(ROW(C5016)-DAY(C5016))):I5016),0),0)</f>
        <v>0</v>
      </c>
      <c r="N5017" s="29">
        <f ca="1">IF(C5017&lt;Calculator!$G$27,0,IF(C5017=Calculator!$G$27,Calculator!$G$39,IF(H5017-K5017&lt;=0,IF(D5017&gt;Calculator!$G$39,IF(H5017-K5017+E5017+L5017+M5017+Calculator!$G$39&gt;Calculator!$G$39,Calculator!$G$39-(H5017+E5017+L5017+M5017-K5017),Calculator!$G$39),D5017),0)))</f>
        <v>0</v>
      </c>
    </row>
    <row r="5018" spans="1:14" ht="15.75" thickBot="1">
      <c r="A5018" s="33" t="str">
        <f ca="1">IF(C5018=Calculator!$H$27,"F",IF(Daily!D5018+Daily!H5018=0,IF(D5017+H5017&gt;0,"L",""),""))</f>
        <v/>
      </c>
      <c r="B5018" s="34">
        <v>5017</v>
      </c>
      <c r="C5018" s="19">
        <f t="shared" ca="1" si="313"/>
        <v>50947</v>
      </c>
      <c r="D5018" s="29">
        <f t="shared" ca="1" si="315"/>
        <v>0</v>
      </c>
      <c r="E5018" s="29">
        <f ca="1">IF(C5018&lt;Calculator!$D$26,0,IF(DAY($C5018)=1,IF(D5018-Calculator!$G$24&gt;0,Calculator!$G$24,D5018),0))</f>
        <v>0</v>
      </c>
      <c r="F5018" s="29">
        <f ca="1">IF(E5018&gt;0,D5018*Calculator!$G$22/12,0)</f>
        <v>0</v>
      </c>
      <c r="G5018" s="29">
        <f ca="1">IF(E5018&gt;0,(IFERROR(-PMT(Calculator!$G$22/12,Calculator!$G$23*12,Calculator!$G$20),0))-F5018,0)</f>
        <v>0</v>
      </c>
      <c r="H5018" s="29">
        <f t="shared" ca="1" si="316"/>
        <v>0</v>
      </c>
      <c r="I5018" s="29">
        <f t="shared" ca="1" si="314"/>
        <v>0</v>
      </c>
      <c r="J5018" s="30">
        <f>Calculator!$G$40</f>
        <v>6.5000000000000002E-2</v>
      </c>
      <c r="K5018" s="29">
        <f ca="1">IF(C5018&gt;=Calculator!$G$27,IF(DAY($C5018)=1,Calculator!$G$34/2,IF(DAY($C5018)=15,Calculator!$G$34/2,0)),0)</f>
        <v>0</v>
      </c>
      <c r="L5018" s="29">
        <f ca="1">IF(DAY($C5018)=28,IF(H5018=0,0,Calculator!$G$35),0)</f>
        <v>0</v>
      </c>
      <c r="M5018" s="29">
        <f ca="1">IF(I5018&gt;0,IF(DAY($C5018)=1,SUM(INDIRECT("I"&amp;(ROW(C5017)-DAY(C5017))):I5017),0),0)</f>
        <v>0</v>
      </c>
      <c r="N5018" s="29">
        <f ca="1">IF(C5018&lt;Calculator!$G$27,0,IF(C5018=Calculator!$G$27,Calculator!$G$39,IF(H5018-K5018&lt;=0,IF(D5018&gt;Calculator!$G$39,IF(H5018-K5018+E5018+L5018+M5018+Calculator!$G$39&gt;Calculator!$G$39,Calculator!$G$39-(H5018+E5018+L5018+M5018-K5018),Calculator!$G$39),D5018),0)))</f>
        <v>0</v>
      </c>
    </row>
    <row r="5019" spans="1:14" ht="15.75" thickBot="1">
      <c r="A5019" s="33" t="str">
        <f ca="1">IF(C5019=Calculator!$H$27,"F",IF(Daily!D5019+Daily!H5019=0,IF(D5018+H5018&gt;0,"L",""),""))</f>
        <v/>
      </c>
      <c r="B5019" s="34">
        <v>5018</v>
      </c>
      <c r="C5019" s="19">
        <f t="shared" ca="1" si="313"/>
        <v>50948</v>
      </c>
      <c r="D5019" s="29">
        <f t="shared" ca="1" si="315"/>
        <v>0</v>
      </c>
      <c r="E5019" s="29">
        <f ca="1">IF(C5019&lt;Calculator!$D$26,0,IF(DAY($C5019)=1,IF(D5019-Calculator!$G$24&gt;0,Calculator!$G$24,D5019),0))</f>
        <v>0</v>
      </c>
      <c r="F5019" s="29">
        <f ca="1">IF(E5019&gt;0,D5019*Calculator!$G$22/12,0)</f>
        <v>0</v>
      </c>
      <c r="G5019" s="29">
        <f ca="1">IF(E5019&gt;0,(IFERROR(-PMT(Calculator!$G$22/12,Calculator!$G$23*12,Calculator!$G$20),0))-F5019,0)</f>
        <v>0</v>
      </c>
      <c r="H5019" s="29">
        <f t="shared" ca="1" si="316"/>
        <v>0</v>
      </c>
      <c r="I5019" s="29">
        <f t="shared" ca="1" si="314"/>
        <v>0</v>
      </c>
      <c r="J5019" s="30">
        <f>Calculator!$G$40</f>
        <v>6.5000000000000002E-2</v>
      </c>
      <c r="K5019" s="29">
        <f ca="1">IF(C5019&gt;=Calculator!$G$27,IF(DAY($C5019)=1,Calculator!$G$34/2,IF(DAY($C5019)=15,Calculator!$G$34/2,0)),0)</f>
        <v>0</v>
      </c>
      <c r="L5019" s="29">
        <f ca="1">IF(DAY($C5019)=28,IF(H5019=0,0,Calculator!$G$35),0)</f>
        <v>0</v>
      </c>
      <c r="M5019" s="29">
        <f ca="1">IF(I5019&gt;0,IF(DAY($C5019)=1,SUM(INDIRECT("I"&amp;(ROW(C5018)-DAY(C5018))):I5018),0),0)</f>
        <v>0</v>
      </c>
      <c r="N5019" s="29">
        <f ca="1">IF(C5019&lt;Calculator!$G$27,0,IF(C5019=Calculator!$G$27,Calculator!$G$39,IF(H5019-K5019&lt;=0,IF(D5019&gt;Calculator!$G$39,IF(H5019-K5019+E5019+L5019+M5019+Calculator!$G$39&gt;Calculator!$G$39,Calculator!$G$39-(H5019+E5019+L5019+M5019-K5019),Calculator!$G$39),D5019),0)))</f>
        <v>0</v>
      </c>
    </row>
    <row r="5020" spans="1:14" ht="15.75" thickBot="1">
      <c r="A5020" s="33" t="str">
        <f ca="1">IF(C5020=Calculator!$H$27,"F",IF(Daily!D5020+Daily!H5020=0,IF(D5019+H5019&gt;0,"L",""),""))</f>
        <v/>
      </c>
      <c r="B5020" s="34">
        <v>5019</v>
      </c>
      <c r="C5020" s="19">
        <f t="shared" ca="1" si="313"/>
        <v>50949</v>
      </c>
      <c r="D5020" s="29">
        <f t="shared" ca="1" si="315"/>
        <v>0</v>
      </c>
      <c r="E5020" s="29">
        <f ca="1">IF(C5020&lt;Calculator!$D$26,0,IF(DAY($C5020)=1,IF(D5020-Calculator!$G$24&gt;0,Calculator!$G$24,D5020),0))</f>
        <v>0</v>
      </c>
      <c r="F5020" s="29">
        <f ca="1">IF(E5020&gt;0,D5020*Calculator!$G$22/12,0)</f>
        <v>0</v>
      </c>
      <c r="G5020" s="29">
        <f ca="1">IF(E5020&gt;0,(IFERROR(-PMT(Calculator!$G$22/12,Calculator!$G$23*12,Calculator!$G$20),0))-F5020,0)</f>
        <v>0</v>
      </c>
      <c r="H5020" s="29">
        <f t="shared" ca="1" si="316"/>
        <v>0</v>
      </c>
      <c r="I5020" s="29">
        <f t="shared" ca="1" si="314"/>
        <v>0</v>
      </c>
      <c r="J5020" s="30">
        <f>Calculator!$G$40</f>
        <v>6.5000000000000002E-2</v>
      </c>
      <c r="K5020" s="29">
        <f ca="1">IF(C5020&gt;=Calculator!$G$27,IF(DAY($C5020)=1,Calculator!$G$34/2,IF(DAY($C5020)=15,Calculator!$G$34/2,0)),0)</f>
        <v>0</v>
      </c>
      <c r="L5020" s="29">
        <f ca="1">IF(DAY($C5020)=28,IF(H5020=0,0,Calculator!$G$35),0)</f>
        <v>0</v>
      </c>
      <c r="M5020" s="29">
        <f ca="1">IF(I5020&gt;0,IF(DAY($C5020)=1,SUM(INDIRECT("I"&amp;(ROW(C5019)-DAY(C5019))):I5019),0),0)</f>
        <v>0</v>
      </c>
      <c r="N5020" s="29">
        <f ca="1">IF(C5020&lt;Calculator!$G$27,0,IF(C5020=Calculator!$G$27,Calculator!$G$39,IF(H5020-K5020&lt;=0,IF(D5020&gt;Calculator!$G$39,IF(H5020-K5020+E5020+L5020+M5020+Calculator!$G$39&gt;Calculator!$G$39,Calculator!$G$39-(H5020+E5020+L5020+M5020-K5020),Calculator!$G$39),D5020),0)))</f>
        <v>0</v>
      </c>
    </row>
    <row r="5021" spans="1:14" ht="15.75" thickBot="1">
      <c r="A5021" s="33" t="str">
        <f ca="1">IF(C5021=Calculator!$H$27,"F",IF(Daily!D5021+Daily!H5021=0,IF(D5020+H5020&gt;0,"L",""),""))</f>
        <v/>
      </c>
      <c r="B5021" s="34">
        <v>5020</v>
      </c>
      <c r="C5021" s="19">
        <f t="shared" ca="1" si="313"/>
        <v>50950</v>
      </c>
      <c r="D5021" s="29">
        <f t="shared" ca="1" si="315"/>
        <v>0</v>
      </c>
      <c r="E5021" s="29">
        <f ca="1">IF(C5021&lt;Calculator!$D$26,0,IF(DAY($C5021)=1,IF(D5021-Calculator!$G$24&gt;0,Calculator!$G$24,D5021),0))</f>
        <v>0</v>
      </c>
      <c r="F5021" s="29">
        <f ca="1">IF(E5021&gt;0,D5021*Calculator!$G$22/12,0)</f>
        <v>0</v>
      </c>
      <c r="G5021" s="29">
        <f ca="1">IF(E5021&gt;0,(IFERROR(-PMT(Calculator!$G$22/12,Calculator!$G$23*12,Calculator!$G$20),0))-F5021,0)</f>
        <v>0</v>
      </c>
      <c r="H5021" s="29">
        <f t="shared" ca="1" si="316"/>
        <v>0</v>
      </c>
      <c r="I5021" s="29">
        <f t="shared" ca="1" si="314"/>
        <v>0</v>
      </c>
      <c r="J5021" s="30">
        <f>Calculator!$G$40</f>
        <v>6.5000000000000002E-2</v>
      </c>
      <c r="K5021" s="29">
        <f ca="1">IF(C5021&gt;=Calculator!$G$27,IF(DAY($C5021)=1,Calculator!$G$34/2,IF(DAY($C5021)=15,Calculator!$G$34/2,0)),0)</f>
        <v>0</v>
      </c>
      <c r="L5021" s="29">
        <f ca="1">IF(DAY($C5021)=28,IF(H5021=0,0,Calculator!$G$35),0)</f>
        <v>0</v>
      </c>
      <c r="M5021" s="29">
        <f ca="1">IF(I5021&gt;0,IF(DAY($C5021)=1,SUM(INDIRECT("I"&amp;(ROW(C5020)-DAY(C5020))):I5020),0),0)</f>
        <v>0</v>
      </c>
      <c r="N5021" s="29">
        <f ca="1">IF(C5021&lt;Calculator!$G$27,0,IF(C5021=Calculator!$G$27,Calculator!$G$39,IF(H5021-K5021&lt;=0,IF(D5021&gt;Calculator!$G$39,IF(H5021-K5021+E5021+L5021+M5021+Calculator!$G$39&gt;Calculator!$G$39,Calculator!$G$39-(H5021+E5021+L5021+M5021-K5021),Calculator!$G$39),D5021),0)))</f>
        <v>0</v>
      </c>
    </row>
    <row r="5022" spans="1:14" ht="15.75" thickBot="1">
      <c r="A5022" s="33" t="str">
        <f ca="1">IF(C5022=Calculator!$H$27,"F",IF(Daily!D5022+Daily!H5022=0,IF(D5021+H5021&gt;0,"L",""),""))</f>
        <v/>
      </c>
      <c r="B5022" s="34">
        <v>5021</v>
      </c>
      <c r="C5022" s="19">
        <f t="shared" ca="1" si="313"/>
        <v>50951</v>
      </c>
      <c r="D5022" s="29">
        <f t="shared" ca="1" si="315"/>
        <v>0</v>
      </c>
      <c r="E5022" s="29">
        <f ca="1">IF(C5022&lt;Calculator!$D$26,0,IF(DAY($C5022)=1,IF(D5022-Calculator!$G$24&gt;0,Calculator!$G$24,D5022),0))</f>
        <v>0</v>
      </c>
      <c r="F5022" s="29">
        <f ca="1">IF(E5022&gt;0,D5022*Calculator!$G$22/12,0)</f>
        <v>0</v>
      </c>
      <c r="G5022" s="29">
        <f ca="1">IF(E5022&gt;0,(IFERROR(-PMT(Calculator!$G$22/12,Calculator!$G$23*12,Calculator!$G$20),0))-F5022,0)</f>
        <v>0</v>
      </c>
      <c r="H5022" s="29">
        <f t="shared" ca="1" si="316"/>
        <v>0</v>
      </c>
      <c r="I5022" s="29">
        <f t="shared" ca="1" si="314"/>
        <v>0</v>
      </c>
      <c r="J5022" s="30">
        <f>Calculator!$G$40</f>
        <v>6.5000000000000002E-2</v>
      </c>
      <c r="K5022" s="29">
        <f ca="1">IF(C5022&gt;=Calculator!$G$27,IF(DAY($C5022)=1,Calculator!$G$34/2,IF(DAY($C5022)=15,Calculator!$G$34/2,0)),0)</f>
        <v>0</v>
      </c>
      <c r="L5022" s="29">
        <f ca="1">IF(DAY($C5022)=28,IF(H5022=0,0,Calculator!$G$35),0)</f>
        <v>0</v>
      </c>
      <c r="M5022" s="29">
        <f ca="1">IF(I5022&gt;0,IF(DAY($C5022)=1,SUM(INDIRECT("I"&amp;(ROW(C5021)-DAY(C5021))):I5021),0),0)</f>
        <v>0</v>
      </c>
      <c r="N5022" s="29">
        <f ca="1">IF(C5022&lt;Calculator!$G$27,0,IF(C5022=Calculator!$G$27,Calculator!$G$39,IF(H5022-K5022&lt;=0,IF(D5022&gt;Calculator!$G$39,IF(H5022-K5022+E5022+L5022+M5022+Calculator!$G$39&gt;Calculator!$G$39,Calculator!$G$39-(H5022+E5022+L5022+M5022-K5022),Calculator!$G$39),D5022),0)))</f>
        <v>0</v>
      </c>
    </row>
    <row r="5023" spans="1:14" ht="15.75" thickBot="1">
      <c r="A5023" s="33" t="str">
        <f ca="1">IF(C5023=Calculator!$H$27,"F",IF(Daily!D5023+Daily!H5023=0,IF(D5022+H5022&gt;0,"L",""),""))</f>
        <v/>
      </c>
      <c r="B5023" s="34">
        <v>5022</v>
      </c>
      <c r="C5023" s="19">
        <f t="shared" ca="1" si="313"/>
        <v>50952</v>
      </c>
      <c r="D5023" s="29">
        <f t="shared" ca="1" si="315"/>
        <v>0</v>
      </c>
      <c r="E5023" s="29">
        <f ca="1">IF(C5023&lt;Calculator!$D$26,0,IF(DAY($C5023)=1,IF(D5023-Calculator!$G$24&gt;0,Calculator!$G$24,D5023),0))</f>
        <v>0</v>
      </c>
      <c r="F5023" s="29">
        <f ca="1">IF(E5023&gt;0,D5023*Calculator!$G$22/12,0)</f>
        <v>0</v>
      </c>
      <c r="G5023" s="29">
        <f ca="1">IF(E5023&gt;0,(IFERROR(-PMT(Calculator!$G$22/12,Calculator!$G$23*12,Calculator!$G$20),0))-F5023,0)</f>
        <v>0</v>
      </c>
      <c r="H5023" s="29">
        <f t="shared" ca="1" si="316"/>
        <v>0</v>
      </c>
      <c r="I5023" s="29">
        <f t="shared" ca="1" si="314"/>
        <v>0</v>
      </c>
      <c r="J5023" s="30">
        <f>Calculator!$G$40</f>
        <v>6.5000000000000002E-2</v>
      </c>
      <c r="K5023" s="29">
        <f ca="1">IF(C5023&gt;=Calculator!$G$27,IF(DAY($C5023)=1,Calculator!$G$34/2,IF(DAY($C5023)=15,Calculator!$G$34/2,0)),0)</f>
        <v>4500</v>
      </c>
      <c r="L5023" s="29">
        <f ca="1">IF(DAY($C5023)=28,IF(H5023=0,0,Calculator!$G$35),0)</f>
        <v>0</v>
      </c>
      <c r="M5023" s="29">
        <f ca="1">IF(I5023&gt;0,IF(DAY($C5023)=1,SUM(INDIRECT("I"&amp;(ROW(C5022)-DAY(C5022))):I5022),0),0)</f>
        <v>0</v>
      </c>
      <c r="N5023" s="29">
        <f ca="1">IF(C5023&lt;Calculator!$G$27,0,IF(C5023=Calculator!$G$27,Calculator!$G$39,IF(H5023-K5023&lt;=0,IF(D5023&gt;Calculator!$G$39,IF(H5023-K5023+E5023+L5023+M5023+Calculator!$G$39&gt;Calculator!$G$39,Calculator!$G$39-(H5023+E5023+L5023+M5023-K5023),Calculator!$G$39),D5023),0)))</f>
        <v>0</v>
      </c>
    </row>
    <row r="5024" spans="1:14" ht="15.75" thickBot="1">
      <c r="A5024" s="33" t="str">
        <f ca="1">IF(C5024=Calculator!$H$27,"F",IF(Daily!D5024+Daily!H5024=0,IF(D5023+H5023&gt;0,"L",""),""))</f>
        <v/>
      </c>
      <c r="B5024" s="34">
        <v>5023</v>
      </c>
      <c r="C5024" s="19">
        <f t="shared" ca="1" si="313"/>
        <v>50953</v>
      </c>
      <c r="D5024" s="29">
        <f t="shared" ca="1" si="315"/>
        <v>0</v>
      </c>
      <c r="E5024" s="29">
        <f ca="1">IF(C5024&lt;Calculator!$D$26,0,IF(DAY($C5024)=1,IF(D5024-Calculator!$G$24&gt;0,Calculator!$G$24,D5024),0))</f>
        <v>0</v>
      </c>
      <c r="F5024" s="29">
        <f ca="1">IF(E5024&gt;0,D5024*Calculator!$G$22/12,0)</f>
        <v>0</v>
      </c>
      <c r="G5024" s="29">
        <f ca="1">IF(E5024&gt;0,(IFERROR(-PMT(Calculator!$G$22/12,Calculator!$G$23*12,Calculator!$G$20),0))-F5024,0)</f>
        <v>0</v>
      </c>
      <c r="H5024" s="29">
        <f t="shared" ca="1" si="316"/>
        <v>0</v>
      </c>
      <c r="I5024" s="29">
        <f t="shared" ca="1" si="314"/>
        <v>0</v>
      </c>
      <c r="J5024" s="30">
        <f>Calculator!$G$40</f>
        <v>6.5000000000000002E-2</v>
      </c>
      <c r="K5024" s="29">
        <f ca="1">IF(C5024&gt;=Calculator!$G$27,IF(DAY($C5024)=1,Calculator!$G$34/2,IF(DAY($C5024)=15,Calculator!$G$34/2,0)),0)</f>
        <v>0</v>
      </c>
      <c r="L5024" s="29">
        <f ca="1">IF(DAY($C5024)=28,IF(H5024=0,0,Calculator!$G$35),0)</f>
        <v>0</v>
      </c>
      <c r="M5024" s="29">
        <f ca="1">IF(I5024&gt;0,IF(DAY($C5024)=1,SUM(INDIRECT("I"&amp;(ROW(C5023)-DAY(C5023))):I5023),0),0)</f>
        <v>0</v>
      </c>
      <c r="N5024" s="29">
        <f ca="1">IF(C5024&lt;Calculator!$G$27,0,IF(C5024=Calculator!$G$27,Calculator!$G$39,IF(H5024-K5024&lt;=0,IF(D5024&gt;Calculator!$G$39,IF(H5024-K5024+E5024+L5024+M5024+Calculator!$G$39&gt;Calculator!$G$39,Calculator!$G$39-(H5024+E5024+L5024+M5024-K5024),Calculator!$G$39),D5024),0)))</f>
        <v>0</v>
      </c>
    </row>
    <row r="5025" spans="1:14" ht="15.75" thickBot="1">
      <c r="A5025" s="33" t="str">
        <f ca="1">IF(C5025=Calculator!$H$27,"F",IF(Daily!D5025+Daily!H5025=0,IF(D5024+H5024&gt;0,"L",""),""))</f>
        <v/>
      </c>
      <c r="B5025" s="34">
        <v>5024</v>
      </c>
      <c r="C5025" s="19">
        <f t="shared" ca="1" si="313"/>
        <v>50954</v>
      </c>
      <c r="D5025" s="29">
        <f t="shared" ca="1" si="315"/>
        <v>0</v>
      </c>
      <c r="E5025" s="29">
        <f ca="1">IF(C5025&lt;Calculator!$D$26,0,IF(DAY($C5025)=1,IF(D5025-Calculator!$G$24&gt;0,Calculator!$G$24,D5025),0))</f>
        <v>0</v>
      </c>
      <c r="F5025" s="29">
        <f ca="1">IF(E5025&gt;0,D5025*Calculator!$G$22/12,0)</f>
        <v>0</v>
      </c>
      <c r="G5025" s="29">
        <f ca="1">IF(E5025&gt;0,(IFERROR(-PMT(Calculator!$G$22/12,Calculator!$G$23*12,Calculator!$G$20),0))-F5025,0)</f>
        <v>0</v>
      </c>
      <c r="H5025" s="29">
        <f t="shared" ca="1" si="316"/>
        <v>0</v>
      </c>
      <c r="I5025" s="29">
        <f t="shared" ca="1" si="314"/>
        <v>0</v>
      </c>
      <c r="J5025" s="30">
        <f>Calculator!$G$40</f>
        <v>6.5000000000000002E-2</v>
      </c>
      <c r="K5025" s="29">
        <f ca="1">IF(C5025&gt;=Calculator!$G$27,IF(DAY($C5025)=1,Calculator!$G$34/2,IF(DAY($C5025)=15,Calculator!$G$34/2,0)),0)</f>
        <v>0</v>
      </c>
      <c r="L5025" s="29">
        <f ca="1">IF(DAY($C5025)=28,IF(H5025=0,0,Calculator!$G$35),0)</f>
        <v>0</v>
      </c>
      <c r="M5025" s="29">
        <f ca="1">IF(I5025&gt;0,IF(DAY($C5025)=1,SUM(INDIRECT("I"&amp;(ROW(C5024)-DAY(C5024))):I5024),0),0)</f>
        <v>0</v>
      </c>
      <c r="N5025" s="29">
        <f ca="1">IF(C5025&lt;Calculator!$G$27,0,IF(C5025=Calculator!$G$27,Calculator!$G$39,IF(H5025-K5025&lt;=0,IF(D5025&gt;Calculator!$G$39,IF(H5025-K5025+E5025+L5025+M5025+Calculator!$G$39&gt;Calculator!$G$39,Calculator!$G$39-(H5025+E5025+L5025+M5025-K5025),Calculator!$G$39),D5025),0)))</f>
        <v>0</v>
      </c>
    </row>
    <row r="5026" spans="1:14" ht="15.75" thickBot="1">
      <c r="A5026" s="33" t="str">
        <f ca="1">IF(C5026=Calculator!$H$27,"F",IF(Daily!D5026+Daily!H5026=0,IF(D5025+H5025&gt;0,"L",""),""))</f>
        <v/>
      </c>
      <c r="B5026" s="34">
        <v>5025</v>
      </c>
      <c r="C5026" s="19">
        <f t="shared" ca="1" si="313"/>
        <v>50955</v>
      </c>
      <c r="D5026" s="29">
        <f t="shared" ca="1" si="315"/>
        <v>0</v>
      </c>
      <c r="E5026" s="29">
        <f ca="1">IF(C5026&lt;Calculator!$D$26,0,IF(DAY($C5026)=1,IF(D5026-Calculator!$G$24&gt;0,Calculator!$G$24,D5026),0))</f>
        <v>0</v>
      </c>
      <c r="F5026" s="29">
        <f ca="1">IF(E5026&gt;0,D5026*Calculator!$G$22/12,0)</f>
        <v>0</v>
      </c>
      <c r="G5026" s="29">
        <f ca="1">IF(E5026&gt;0,(IFERROR(-PMT(Calculator!$G$22/12,Calculator!$G$23*12,Calculator!$G$20),0))-F5026,0)</f>
        <v>0</v>
      </c>
      <c r="H5026" s="29">
        <f t="shared" ca="1" si="316"/>
        <v>0</v>
      </c>
      <c r="I5026" s="29">
        <f t="shared" ca="1" si="314"/>
        <v>0</v>
      </c>
      <c r="J5026" s="30">
        <f>Calculator!$G$40</f>
        <v>6.5000000000000002E-2</v>
      </c>
      <c r="K5026" s="29">
        <f ca="1">IF(C5026&gt;=Calculator!$G$27,IF(DAY($C5026)=1,Calculator!$G$34/2,IF(DAY($C5026)=15,Calculator!$G$34/2,0)),0)</f>
        <v>0</v>
      </c>
      <c r="L5026" s="29">
        <f ca="1">IF(DAY($C5026)=28,IF(H5026=0,0,Calculator!$G$35),0)</f>
        <v>0</v>
      </c>
      <c r="M5026" s="29">
        <f ca="1">IF(I5026&gt;0,IF(DAY($C5026)=1,SUM(INDIRECT("I"&amp;(ROW(C5025)-DAY(C5025))):I5025),0),0)</f>
        <v>0</v>
      </c>
      <c r="N5026" s="29">
        <f ca="1">IF(C5026&lt;Calculator!$G$27,0,IF(C5026=Calculator!$G$27,Calculator!$G$39,IF(H5026-K5026&lt;=0,IF(D5026&gt;Calculator!$G$39,IF(H5026-K5026+E5026+L5026+M5026+Calculator!$G$39&gt;Calculator!$G$39,Calculator!$G$39-(H5026+E5026+L5026+M5026-K5026),Calculator!$G$39),D5026),0)))</f>
        <v>0</v>
      </c>
    </row>
    <row r="5027" spans="1:14" ht="15.75" thickBot="1">
      <c r="A5027" s="33" t="str">
        <f ca="1">IF(C5027=Calculator!$H$27,"F",IF(Daily!D5027+Daily!H5027=0,IF(D5026+H5026&gt;0,"L",""),""))</f>
        <v/>
      </c>
      <c r="B5027" s="34">
        <v>5026</v>
      </c>
      <c r="C5027" s="19">
        <f t="shared" ca="1" si="313"/>
        <v>50956</v>
      </c>
      <c r="D5027" s="29">
        <f t="shared" ca="1" si="315"/>
        <v>0</v>
      </c>
      <c r="E5027" s="29">
        <f ca="1">IF(C5027&lt;Calculator!$D$26,0,IF(DAY($C5027)=1,IF(D5027-Calculator!$G$24&gt;0,Calculator!$G$24,D5027),0))</f>
        <v>0</v>
      </c>
      <c r="F5027" s="29">
        <f ca="1">IF(E5027&gt;0,D5027*Calculator!$G$22/12,0)</f>
        <v>0</v>
      </c>
      <c r="G5027" s="29">
        <f ca="1">IF(E5027&gt;0,(IFERROR(-PMT(Calculator!$G$22/12,Calculator!$G$23*12,Calculator!$G$20),0))-F5027,0)</f>
        <v>0</v>
      </c>
      <c r="H5027" s="29">
        <f t="shared" ca="1" si="316"/>
        <v>0</v>
      </c>
      <c r="I5027" s="29">
        <f t="shared" ca="1" si="314"/>
        <v>0</v>
      </c>
      <c r="J5027" s="30">
        <f>Calculator!$G$40</f>
        <v>6.5000000000000002E-2</v>
      </c>
      <c r="K5027" s="29">
        <f ca="1">IF(C5027&gt;=Calculator!$G$27,IF(DAY($C5027)=1,Calculator!$G$34/2,IF(DAY($C5027)=15,Calculator!$G$34/2,0)),0)</f>
        <v>0</v>
      </c>
      <c r="L5027" s="29">
        <f ca="1">IF(DAY($C5027)=28,IF(H5027=0,0,Calculator!$G$35),0)</f>
        <v>0</v>
      </c>
      <c r="M5027" s="29">
        <f ca="1">IF(I5027&gt;0,IF(DAY($C5027)=1,SUM(INDIRECT("I"&amp;(ROW(C5026)-DAY(C5026))):I5026),0),0)</f>
        <v>0</v>
      </c>
      <c r="N5027" s="29">
        <f ca="1">IF(C5027&lt;Calculator!$G$27,0,IF(C5027=Calculator!$G$27,Calculator!$G$39,IF(H5027-K5027&lt;=0,IF(D5027&gt;Calculator!$G$39,IF(H5027-K5027+E5027+L5027+M5027+Calculator!$G$39&gt;Calculator!$G$39,Calculator!$G$39-(H5027+E5027+L5027+M5027-K5027),Calculator!$G$39),D5027),0)))</f>
        <v>0</v>
      </c>
    </row>
    <row r="5028" spans="1:14" ht="15.75" thickBot="1">
      <c r="A5028" s="33" t="str">
        <f ca="1">IF(C5028=Calculator!$H$27,"F",IF(Daily!D5028+Daily!H5028=0,IF(D5027+H5027&gt;0,"L",""),""))</f>
        <v/>
      </c>
      <c r="B5028" s="34">
        <v>5027</v>
      </c>
      <c r="C5028" s="19">
        <f t="shared" ca="1" si="313"/>
        <v>50957</v>
      </c>
      <c r="D5028" s="29">
        <f t="shared" ca="1" si="315"/>
        <v>0</v>
      </c>
      <c r="E5028" s="29">
        <f ca="1">IF(C5028&lt;Calculator!$D$26,0,IF(DAY($C5028)=1,IF(D5028-Calculator!$G$24&gt;0,Calculator!$G$24,D5028),0))</f>
        <v>0</v>
      </c>
      <c r="F5028" s="29">
        <f ca="1">IF(E5028&gt;0,D5028*Calculator!$G$22/12,0)</f>
        <v>0</v>
      </c>
      <c r="G5028" s="29">
        <f ca="1">IF(E5028&gt;0,(IFERROR(-PMT(Calculator!$G$22/12,Calculator!$G$23*12,Calculator!$G$20),0))-F5028,0)</f>
        <v>0</v>
      </c>
      <c r="H5028" s="29">
        <f t="shared" ca="1" si="316"/>
        <v>0</v>
      </c>
      <c r="I5028" s="29">
        <f t="shared" ca="1" si="314"/>
        <v>0</v>
      </c>
      <c r="J5028" s="30">
        <f>Calculator!$G$40</f>
        <v>6.5000000000000002E-2</v>
      </c>
      <c r="K5028" s="29">
        <f ca="1">IF(C5028&gt;=Calculator!$G$27,IF(DAY($C5028)=1,Calculator!$G$34/2,IF(DAY($C5028)=15,Calculator!$G$34/2,0)),0)</f>
        <v>0</v>
      </c>
      <c r="L5028" s="29">
        <f ca="1">IF(DAY($C5028)=28,IF(H5028=0,0,Calculator!$G$35),0)</f>
        <v>0</v>
      </c>
      <c r="M5028" s="29">
        <f ca="1">IF(I5028&gt;0,IF(DAY($C5028)=1,SUM(INDIRECT("I"&amp;(ROW(C5027)-DAY(C5027))):I5027),0),0)</f>
        <v>0</v>
      </c>
      <c r="N5028" s="29">
        <f ca="1">IF(C5028&lt;Calculator!$G$27,0,IF(C5028=Calculator!$G$27,Calculator!$G$39,IF(H5028-K5028&lt;=0,IF(D5028&gt;Calculator!$G$39,IF(H5028-K5028+E5028+L5028+M5028+Calculator!$G$39&gt;Calculator!$G$39,Calculator!$G$39-(H5028+E5028+L5028+M5028-K5028),Calculator!$G$39),D5028),0)))</f>
        <v>0</v>
      </c>
    </row>
    <row r="5029" spans="1:14" ht="15.75" thickBot="1">
      <c r="A5029" s="33" t="str">
        <f ca="1">IF(C5029=Calculator!$H$27,"F",IF(Daily!D5029+Daily!H5029=0,IF(D5028+H5028&gt;0,"L",""),""))</f>
        <v/>
      </c>
      <c r="B5029" s="34">
        <v>5028</v>
      </c>
      <c r="C5029" s="19">
        <f t="shared" ca="1" si="313"/>
        <v>50958</v>
      </c>
      <c r="D5029" s="29">
        <f t="shared" ca="1" si="315"/>
        <v>0</v>
      </c>
      <c r="E5029" s="29">
        <f ca="1">IF(C5029&lt;Calculator!$D$26,0,IF(DAY($C5029)=1,IF(D5029-Calculator!$G$24&gt;0,Calculator!$G$24,D5029),0))</f>
        <v>0</v>
      </c>
      <c r="F5029" s="29">
        <f ca="1">IF(E5029&gt;0,D5029*Calculator!$G$22/12,0)</f>
        <v>0</v>
      </c>
      <c r="G5029" s="29">
        <f ca="1">IF(E5029&gt;0,(IFERROR(-PMT(Calculator!$G$22/12,Calculator!$G$23*12,Calculator!$G$20),0))-F5029,0)</f>
        <v>0</v>
      </c>
      <c r="H5029" s="29">
        <f t="shared" ca="1" si="316"/>
        <v>0</v>
      </c>
      <c r="I5029" s="29">
        <f t="shared" ca="1" si="314"/>
        <v>0</v>
      </c>
      <c r="J5029" s="30">
        <f>Calculator!$G$40</f>
        <v>6.5000000000000002E-2</v>
      </c>
      <c r="K5029" s="29">
        <f ca="1">IF(C5029&gt;=Calculator!$G$27,IF(DAY($C5029)=1,Calculator!$G$34/2,IF(DAY($C5029)=15,Calculator!$G$34/2,0)),0)</f>
        <v>0</v>
      </c>
      <c r="L5029" s="29">
        <f ca="1">IF(DAY($C5029)=28,IF(H5029=0,0,Calculator!$G$35),0)</f>
        <v>0</v>
      </c>
      <c r="M5029" s="29">
        <f ca="1">IF(I5029&gt;0,IF(DAY($C5029)=1,SUM(INDIRECT("I"&amp;(ROW(C5028)-DAY(C5028))):I5028),0),0)</f>
        <v>0</v>
      </c>
      <c r="N5029" s="29">
        <f ca="1">IF(C5029&lt;Calculator!$G$27,0,IF(C5029=Calculator!$G$27,Calculator!$G$39,IF(H5029-K5029&lt;=0,IF(D5029&gt;Calculator!$G$39,IF(H5029-K5029+E5029+L5029+M5029+Calculator!$G$39&gt;Calculator!$G$39,Calculator!$G$39-(H5029+E5029+L5029+M5029-K5029),Calculator!$G$39),D5029),0)))</f>
        <v>0</v>
      </c>
    </row>
    <row r="5030" spans="1:14" ht="15.75" thickBot="1">
      <c r="A5030" s="33" t="str">
        <f ca="1">IF(C5030=Calculator!$H$27,"F",IF(Daily!D5030+Daily!H5030=0,IF(D5029+H5029&gt;0,"L",""),""))</f>
        <v/>
      </c>
      <c r="B5030" s="34">
        <v>5029</v>
      </c>
      <c r="C5030" s="19">
        <f t="shared" ca="1" si="313"/>
        <v>50959</v>
      </c>
      <c r="D5030" s="29">
        <f t="shared" ca="1" si="315"/>
        <v>0</v>
      </c>
      <c r="E5030" s="29">
        <f ca="1">IF(C5030&lt;Calculator!$D$26,0,IF(DAY($C5030)=1,IF(D5030-Calculator!$G$24&gt;0,Calculator!$G$24,D5030),0))</f>
        <v>0</v>
      </c>
      <c r="F5030" s="29">
        <f ca="1">IF(E5030&gt;0,D5030*Calculator!$G$22/12,0)</f>
        <v>0</v>
      </c>
      <c r="G5030" s="29">
        <f ca="1">IF(E5030&gt;0,(IFERROR(-PMT(Calculator!$G$22/12,Calculator!$G$23*12,Calculator!$G$20),0))-F5030,0)</f>
        <v>0</v>
      </c>
      <c r="H5030" s="29">
        <f t="shared" ca="1" si="316"/>
        <v>0</v>
      </c>
      <c r="I5030" s="29">
        <f t="shared" ca="1" si="314"/>
        <v>0</v>
      </c>
      <c r="J5030" s="30">
        <f>Calculator!$G$40</f>
        <v>6.5000000000000002E-2</v>
      </c>
      <c r="K5030" s="29">
        <f ca="1">IF(C5030&gt;=Calculator!$G$27,IF(DAY($C5030)=1,Calculator!$G$34/2,IF(DAY($C5030)=15,Calculator!$G$34/2,0)),0)</f>
        <v>0</v>
      </c>
      <c r="L5030" s="29">
        <f ca="1">IF(DAY($C5030)=28,IF(H5030=0,0,Calculator!$G$35),0)</f>
        <v>0</v>
      </c>
      <c r="M5030" s="29">
        <f ca="1">IF(I5030&gt;0,IF(DAY($C5030)=1,SUM(INDIRECT("I"&amp;(ROW(C5029)-DAY(C5029))):I5029),0),0)</f>
        <v>0</v>
      </c>
      <c r="N5030" s="29">
        <f ca="1">IF(C5030&lt;Calculator!$G$27,0,IF(C5030=Calculator!$G$27,Calculator!$G$39,IF(H5030-K5030&lt;=0,IF(D5030&gt;Calculator!$G$39,IF(H5030-K5030+E5030+L5030+M5030+Calculator!$G$39&gt;Calculator!$G$39,Calculator!$G$39-(H5030+E5030+L5030+M5030-K5030),Calculator!$G$39),D5030),0)))</f>
        <v>0</v>
      </c>
    </row>
    <row r="5031" spans="1:14" ht="15.75" thickBot="1">
      <c r="A5031" s="33" t="str">
        <f ca="1">IF(C5031=Calculator!$H$27,"F",IF(Daily!D5031+Daily!H5031=0,IF(D5030+H5030&gt;0,"L",""),""))</f>
        <v/>
      </c>
      <c r="B5031" s="34">
        <v>5030</v>
      </c>
      <c r="C5031" s="19">
        <f t="shared" ca="1" si="313"/>
        <v>50960</v>
      </c>
      <c r="D5031" s="29">
        <f t="shared" ca="1" si="315"/>
        <v>0</v>
      </c>
      <c r="E5031" s="29">
        <f ca="1">IF(C5031&lt;Calculator!$D$26,0,IF(DAY($C5031)=1,IF(D5031-Calculator!$G$24&gt;0,Calculator!$G$24,D5031),0))</f>
        <v>0</v>
      </c>
      <c r="F5031" s="29">
        <f ca="1">IF(E5031&gt;0,D5031*Calculator!$G$22/12,0)</f>
        <v>0</v>
      </c>
      <c r="G5031" s="29">
        <f ca="1">IF(E5031&gt;0,(IFERROR(-PMT(Calculator!$G$22/12,Calculator!$G$23*12,Calculator!$G$20),0))-F5031,0)</f>
        <v>0</v>
      </c>
      <c r="H5031" s="29">
        <f t="shared" ca="1" si="316"/>
        <v>0</v>
      </c>
      <c r="I5031" s="29">
        <f t="shared" ca="1" si="314"/>
        <v>0</v>
      </c>
      <c r="J5031" s="30">
        <f>Calculator!$G$40</f>
        <v>6.5000000000000002E-2</v>
      </c>
      <c r="K5031" s="29">
        <f ca="1">IF(C5031&gt;=Calculator!$G$27,IF(DAY($C5031)=1,Calculator!$G$34/2,IF(DAY($C5031)=15,Calculator!$G$34/2,0)),0)</f>
        <v>0</v>
      </c>
      <c r="L5031" s="29">
        <f ca="1">IF(DAY($C5031)=28,IF(H5031=0,0,Calculator!$G$35),0)</f>
        <v>0</v>
      </c>
      <c r="M5031" s="29">
        <f ca="1">IF(I5031&gt;0,IF(DAY($C5031)=1,SUM(INDIRECT("I"&amp;(ROW(C5030)-DAY(C5030))):I5030),0),0)</f>
        <v>0</v>
      </c>
      <c r="N5031" s="29">
        <f ca="1">IF(C5031&lt;Calculator!$G$27,0,IF(C5031=Calculator!$G$27,Calculator!$G$39,IF(H5031-K5031&lt;=0,IF(D5031&gt;Calculator!$G$39,IF(H5031-K5031+E5031+L5031+M5031+Calculator!$G$39&gt;Calculator!$G$39,Calculator!$G$39-(H5031+E5031+L5031+M5031-K5031),Calculator!$G$39),D5031),0)))</f>
        <v>0</v>
      </c>
    </row>
    <row r="5032" spans="1:14" ht="15.75" thickBot="1">
      <c r="A5032" s="33" t="str">
        <f ca="1">IF(C5032=Calculator!$H$27,"F",IF(Daily!D5032+Daily!H5032=0,IF(D5031+H5031&gt;0,"L",""),""))</f>
        <v/>
      </c>
      <c r="B5032" s="34">
        <v>5031</v>
      </c>
      <c r="C5032" s="19">
        <f t="shared" ca="1" si="313"/>
        <v>50961</v>
      </c>
      <c r="D5032" s="29">
        <f t="shared" ca="1" si="315"/>
        <v>0</v>
      </c>
      <c r="E5032" s="29">
        <f ca="1">IF(C5032&lt;Calculator!$D$26,0,IF(DAY($C5032)=1,IF(D5032-Calculator!$G$24&gt;0,Calculator!$G$24,D5032),0))</f>
        <v>0</v>
      </c>
      <c r="F5032" s="29">
        <f ca="1">IF(E5032&gt;0,D5032*Calculator!$G$22/12,0)</f>
        <v>0</v>
      </c>
      <c r="G5032" s="29">
        <f ca="1">IF(E5032&gt;0,(IFERROR(-PMT(Calculator!$G$22/12,Calculator!$G$23*12,Calculator!$G$20),0))-F5032,0)</f>
        <v>0</v>
      </c>
      <c r="H5032" s="29">
        <f t="shared" ca="1" si="316"/>
        <v>0</v>
      </c>
      <c r="I5032" s="29">
        <f t="shared" ca="1" si="314"/>
        <v>0</v>
      </c>
      <c r="J5032" s="30">
        <f>Calculator!$G$40</f>
        <v>6.5000000000000002E-2</v>
      </c>
      <c r="K5032" s="29">
        <f ca="1">IF(C5032&gt;=Calculator!$G$27,IF(DAY($C5032)=1,Calculator!$G$34/2,IF(DAY($C5032)=15,Calculator!$G$34/2,0)),0)</f>
        <v>0</v>
      </c>
      <c r="L5032" s="29">
        <f ca="1">IF(DAY($C5032)=28,IF(H5032=0,0,Calculator!$G$35),0)</f>
        <v>0</v>
      </c>
      <c r="M5032" s="29">
        <f ca="1">IF(I5032&gt;0,IF(DAY($C5032)=1,SUM(INDIRECT("I"&amp;(ROW(C5031)-DAY(C5031))):I5031),0),0)</f>
        <v>0</v>
      </c>
      <c r="N5032" s="29">
        <f ca="1">IF(C5032&lt;Calculator!$G$27,0,IF(C5032=Calculator!$G$27,Calculator!$G$39,IF(H5032-K5032&lt;=0,IF(D5032&gt;Calculator!$G$39,IF(H5032-K5032+E5032+L5032+M5032+Calculator!$G$39&gt;Calculator!$G$39,Calculator!$G$39-(H5032+E5032+L5032+M5032-K5032),Calculator!$G$39),D5032),0)))</f>
        <v>0</v>
      </c>
    </row>
    <row r="5033" spans="1:14" ht="15.75" thickBot="1">
      <c r="A5033" s="33" t="str">
        <f ca="1">IF(C5033=Calculator!$H$27,"F",IF(Daily!D5033+Daily!H5033=0,IF(D5032+H5032&gt;0,"L",""),""))</f>
        <v/>
      </c>
      <c r="B5033" s="34">
        <v>5032</v>
      </c>
      <c r="C5033" s="19">
        <f t="shared" ca="1" si="313"/>
        <v>50962</v>
      </c>
      <c r="D5033" s="29">
        <f t="shared" ca="1" si="315"/>
        <v>0</v>
      </c>
      <c r="E5033" s="29">
        <f ca="1">IF(C5033&lt;Calculator!$D$26,0,IF(DAY($C5033)=1,IF(D5033-Calculator!$G$24&gt;0,Calculator!$G$24,D5033),0))</f>
        <v>0</v>
      </c>
      <c r="F5033" s="29">
        <f ca="1">IF(E5033&gt;0,D5033*Calculator!$G$22/12,0)</f>
        <v>0</v>
      </c>
      <c r="G5033" s="29">
        <f ca="1">IF(E5033&gt;0,(IFERROR(-PMT(Calculator!$G$22/12,Calculator!$G$23*12,Calculator!$G$20),0))-F5033,0)</f>
        <v>0</v>
      </c>
      <c r="H5033" s="29">
        <f t="shared" ca="1" si="316"/>
        <v>0</v>
      </c>
      <c r="I5033" s="29">
        <f t="shared" ca="1" si="314"/>
        <v>0</v>
      </c>
      <c r="J5033" s="30">
        <f>Calculator!$G$40</f>
        <v>6.5000000000000002E-2</v>
      </c>
      <c r="K5033" s="29">
        <f ca="1">IF(C5033&gt;=Calculator!$G$27,IF(DAY($C5033)=1,Calculator!$G$34/2,IF(DAY($C5033)=15,Calculator!$G$34/2,0)),0)</f>
        <v>0</v>
      </c>
      <c r="L5033" s="29">
        <f ca="1">IF(DAY($C5033)=28,IF(H5033=0,0,Calculator!$G$35),0)</f>
        <v>0</v>
      </c>
      <c r="M5033" s="29">
        <f ca="1">IF(I5033&gt;0,IF(DAY($C5033)=1,SUM(INDIRECT("I"&amp;(ROW(C5032)-DAY(C5032))):I5032),0),0)</f>
        <v>0</v>
      </c>
      <c r="N5033" s="29">
        <f ca="1">IF(C5033&lt;Calculator!$G$27,0,IF(C5033=Calculator!$G$27,Calculator!$G$39,IF(H5033-K5033&lt;=0,IF(D5033&gt;Calculator!$G$39,IF(H5033-K5033+E5033+L5033+M5033+Calculator!$G$39&gt;Calculator!$G$39,Calculator!$G$39-(H5033+E5033+L5033+M5033-K5033),Calculator!$G$39),D5033),0)))</f>
        <v>0</v>
      </c>
    </row>
    <row r="5034" spans="1:14" ht="15.75" thickBot="1">
      <c r="A5034" s="33" t="str">
        <f ca="1">IF(C5034=Calculator!$H$27,"F",IF(Daily!D5034+Daily!H5034=0,IF(D5033+H5033&gt;0,"L",""),""))</f>
        <v/>
      </c>
      <c r="B5034" s="34">
        <v>5033</v>
      </c>
      <c r="C5034" s="19">
        <f t="shared" ca="1" si="313"/>
        <v>50963</v>
      </c>
      <c r="D5034" s="29">
        <f t="shared" ca="1" si="315"/>
        <v>0</v>
      </c>
      <c r="E5034" s="29">
        <f ca="1">IF(C5034&lt;Calculator!$D$26,0,IF(DAY($C5034)=1,IF(D5034-Calculator!$G$24&gt;0,Calculator!$G$24,D5034),0))</f>
        <v>0</v>
      </c>
      <c r="F5034" s="29">
        <f ca="1">IF(E5034&gt;0,D5034*Calculator!$G$22/12,0)</f>
        <v>0</v>
      </c>
      <c r="G5034" s="29">
        <f ca="1">IF(E5034&gt;0,(IFERROR(-PMT(Calculator!$G$22/12,Calculator!$G$23*12,Calculator!$G$20),0))-F5034,0)</f>
        <v>0</v>
      </c>
      <c r="H5034" s="29">
        <f t="shared" ca="1" si="316"/>
        <v>0</v>
      </c>
      <c r="I5034" s="29">
        <f t="shared" ca="1" si="314"/>
        <v>0</v>
      </c>
      <c r="J5034" s="30">
        <f>Calculator!$G$40</f>
        <v>6.5000000000000002E-2</v>
      </c>
      <c r="K5034" s="29">
        <f ca="1">IF(C5034&gt;=Calculator!$G$27,IF(DAY($C5034)=1,Calculator!$G$34/2,IF(DAY($C5034)=15,Calculator!$G$34/2,0)),0)</f>
        <v>0</v>
      </c>
      <c r="L5034" s="29">
        <f ca="1">IF(DAY($C5034)=28,IF(H5034=0,0,Calculator!$G$35),0)</f>
        <v>0</v>
      </c>
      <c r="M5034" s="29">
        <f ca="1">IF(I5034&gt;0,IF(DAY($C5034)=1,SUM(INDIRECT("I"&amp;(ROW(C5033)-DAY(C5033))):I5033),0),0)</f>
        <v>0</v>
      </c>
      <c r="N5034" s="29">
        <f ca="1">IF(C5034&lt;Calculator!$G$27,0,IF(C5034=Calculator!$G$27,Calculator!$G$39,IF(H5034-K5034&lt;=0,IF(D5034&gt;Calculator!$G$39,IF(H5034-K5034+E5034+L5034+M5034+Calculator!$G$39&gt;Calculator!$G$39,Calculator!$G$39-(H5034+E5034+L5034+M5034-K5034),Calculator!$G$39),D5034),0)))</f>
        <v>0</v>
      </c>
    </row>
    <row r="5035" spans="1:14" ht="15.75" thickBot="1">
      <c r="A5035" s="33" t="str">
        <f ca="1">IF(C5035=Calculator!$H$27,"F",IF(Daily!D5035+Daily!H5035=0,IF(D5034+H5034&gt;0,"L",""),""))</f>
        <v/>
      </c>
      <c r="B5035" s="34">
        <v>5034</v>
      </c>
      <c r="C5035" s="19">
        <f t="shared" ca="1" si="313"/>
        <v>50964</v>
      </c>
      <c r="D5035" s="29">
        <f t="shared" ca="1" si="315"/>
        <v>0</v>
      </c>
      <c r="E5035" s="29">
        <f ca="1">IF(C5035&lt;Calculator!$D$26,0,IF(DAY($C5035)=1,IF(D5035-Calculator!$G$24&gt;0,Calculator!$G$24,D5035),0))</f>
        <v>0</v>
      </c>
      <c r="F5035" s="29">
        <f ca="1">IF(E5035&gt;0,D5035*Calculator!$G$22/12,0)</f>
        <v>0</v>
      </c>
      <c r="G5035" s="29">
        <f ca="1">IF(E5035&gt;0,(IFERROR(-PMT(Calculator!$G$22/12,Calculator!$G$23*12,Calculator!$G$20),0))-F5035,0)</f>
        <v>0</v>
      </c>
      <c r="H5035" s="29">
        <f t="shared" ca="1" si="316"/>
        <v>0</v>
      </c>
      <c r="I5035" s="29">
        <f t="shared" ca="1" si="314"/>
        <v>0</v>
      </c>
      <c r="J5035" s="30">
        <f>Calculator!$G$40</f>
        <v>6.5000000000000002E-2</v>
      </c>
      <c r="K5035" s="29">
        <f ca="1">IF(C5035&gt;=Calculator!$G$27,IF(DAY($C5035)=1,Calculator!$G$34/2,IF(DAY($C5035)=15,Calculator!$G$34/2,0)),0)</f>
        <v>0</v>
      </c>
      <c r="L5035" s="29">
        <f ca="1">IF(DAY($C5035)=28,IF(H5035=0,0,Calculator!$G$35),0)</f>
        <v>0</v>
      </c>
      <c r="M5035" s="29">
        <f ca="1">IF(I5035&gt;0,IF(DAY($C5035)=1,SUM(INDIRECT("I"&amp;(ROW(C5034)-DAY(C5034))):I5034),0),0)</f>
        <v>0</v>
      </c>
      <c r="N5035" s="29">
        <f ca="1">IF(C5035&lt;Calculator!$G$27,0,IF(C5035=Calculator!$G$27,Calculator!$G$39,IF(H5035-K5035&lt;=0,IF(D5035&gt;Calculator!$G$39,IF(H5035-K5035+E5035+L5035+M5035+Calculator!$G$39&gt;Calculator!$G$39,Calculator!$G$39-(H5035+E5035+L5035+M5035-K5035),Calculator!$G$39),D5035),0)))</f>
        <v>0</v>
      </c>
    </row>
    <row r="5036" spans="1:14" ht="15.75" thickBot="1">
      <c r="A5036" s="33" t="str">
        <f ca="1">IF(C5036=Calculator!$H$27,"F",IF(Daily!D5036+Daily!H5036=0,IF(D5035+H5035&gt;0,"L",""),""))</f>
        <v/>
      </c>
      <c r="B5036" s="34">
        <v>5035</v>
      </c>
      <c r="C5036" s="19">
        <f t="shared" ca="1" si="313"/>
        <v>50965</v>
      </c>
      <c r="D5036" s="29">
        <f t="shared" ca="1" si="315"/>
        <v>0</v>
      </c>
      <c r="E5036" s="29">
        <f ca="1">IF(C5036&lt;Calculator!$D$26,0,IF(DAY($C5036)=1,IF(D5036-Calculator!$G$24&gt;0,Calculator!$G$24,D5036),0))</f>
        <v>0</v>
      </c>
      <c r="F5036" s="29">
        <f ca="1">IF(E5036&gt;0,D5036*Calculator!$G$22/12,0)</f>
        <v>0</v>
      </c>
      <c r="G5036" s="29">
        <f ca="1">IF(E5036&gt;0,(IFERROR(-PMT(Calculator!$G$22/12,Calculator!$G$23*12,Calculator!$G$20),0))-F5036,0)</f>
        <v>0</v>
      </c>
      <c r="H5036" s="29">
        <f t="shared" ca="1" si="316"/>
        <v>0</v>
      </c>
      <c r="I5036" s="29">
        <f t="shared" ca="1" si="314"/>
        <v>0</v>
      </c>
      <c r="J5036" s="30">
        <f>Calculator!$G$40</f>
        <v>6.5000000000000002E-2</v>
      </c>
      <c r="K5036" s="29">
        <f ca="1">IF(C5036&gt;=Calculator!$G$27,IF(DAY($C5036)=1,Calculator!$G$34/2,IF(DAY($C5036)=15,Calculator!$G$34/2,0)),0)</f>
        <v>0</v>
      </c>
      <c r="L5036" s="29">
        <f ca="1">IF(DAY($C5036)=28,IF(H5036=0,0,Calculator!$G$35),0)</f>
        <v>0</v>
      </c>
      <c r="M5036" s="29">
        <f ca="1">IF(I5036&gt;0,IF(DAY($C5036)=1,SUM(INDIRECT("I"&amp;(ROW(C5035)-DAY(C5035))):I5035),0),0)</f>
        <v>0</v>
      </c>
      <c r="N5036" s="29">
        <f ca="1">IF(C5036&lt;Calculator!$G$27,0,IF(C5036=Calculator!$G$27,Calculator!$G$39,IF(H5036-K5036&lt;=0,IF(D5036&gt;Calculator!$G$39,IF(H5036-K5036+E5036+L5036+M5036+Calculator!$G$39&gt;Calculator!$G$39,Calculator!$G$39-(H5036+E5036+L5036+M5036-K5036),Calculator!$G$39),D5036),0)))</f>
        <v>0</v>
      </c>
    </row>
    <row r="5037" spans="1:14" ht="15.75" thickBot="1">
      <c r="A5037" s="33" t="str">
        <f ca="1">IF(C5037=Calculator!$H$27,"F",IF(Daily!D5037+Daily!H5037=0,IF(D5036+H5036&gt;0,"L",""),""))</f>
        <v/>
      </c>
      <c r="B5037" s="34">
        <v>5036</v>
      </c>
      <c r="C5037" s="19">
        <f t="shared" ca="1" si="313"/>
        <v>50966</v>
      </c>
      <c r="D5037" s="29">
        <f t="shared" ca="1" si="315"/>
        <v>0</v>
      </c>
      <c r="E5037" s="29">
        <f ca="1">IF(C5037&lt;Calculator!$D$26,0,IF(DAY($C5037)=1,IF(D5037-Calculator!$G$24&gt;0,Calculator!$G$24,D5037),0))</f>
        <v>0</v>
      </c>
      <c r="F5037" s="29">
        <f ca="1">IF(E5037&gt;0,D5037*Calculator!$G$22/12,0)</f>
        <v>0</v>
      </c>
      <c r="G5037" s="29">
        <f ca="1">IF(E5037&gt;0,(IFERROR(-PMT(Calculator!$G$22/12,Calculator!$G$23*12,Calculator!$G$20),0))-F5037,0)</f>
        <v>0</v>
      </c>
      <c r="H5037" s="29">
        <f t="shared" ca="1" si="316"/>
        <v>0</v>
      </c>
      <c r="I5037" s="29">
        <f t="shared" ca="1" si="314"/>
        <v>0</v>
      </c>
      <c r="J5037" s="30">
        <f>Calculator!$G$40</f>
        <v>6.5000000000000002E-2</v>
      </c>
      <c r="K5037" s="29">
        <f ca="1">IF(C5037&gt;=Calculator!$G$27,IF(DAY($C5037)=1,Calculator!$G$34/2,IF(DAY($C5037)=15,Calculator!$G$34/2,0)),0)</f>
        <v>4500</v>
      </c>
      <c r="L5037" s="29">
        <f ca="1">IF(DAY($C5037)=28,IF(H5037=0,0,Calculator!$G$35),0)</f>
        <v>0</v>
      </c>
      <c r="M5037" s="29">
        <f ca="1">IF(I5037&gt;0,IF(DAY($C5037)=1,SUM(INDIRECT("I"&amp;(ROW(C5036)-DAY(C5036))):I5036),0),0)</f>
        <v>0</v>
      </c>
      <c r="N5037" s="29">
        <f ca="1">IF(C5037&lt;Calculator!$G$27,0,IF(C5037=Calculator!$G$27,Calculator!$G$39,IF(H5037-K5037&lt;=0,IF(D5037&gt;Calculator!$G$39,IF(H5037-K5037+E5037+L5037+M5037+Calculator!$G$39&gt;Calculator!$G$39,Calculator!$G$39-(H5037+E5037+L5037+M5037-K5037),Calculator!$G$39),D5037),0)))</f>
        <v>0</v>
      </c>
    </row>
    <row r="5038" spans="1:14" ht="15.75" thickBot="1">
      <c r="A5038" s="33" t="str">
        <f ca="1">IF(C5038=Calculator!$H$27,"F",IF(Daily!D5038+Daily!H5038=0,IF(D5037+H5037&gt;0,"L",""),""))</f>
        <v/>
      </c>
      <c r="B5038" s="34">
        <v>5037</v>
      </c>
      <c r="C5038" s="19">
        <f t="shared" ca="1" si="313"/>
        <v>50967</v>
      </c>
      <c r="D5038" s="29">
        <f t="shared" ca="1" si="315"/>
        <v>0</v>
      </c>
      <c r="E5038" s="29">
        <f ca="1">IF(C5038&lt;Calculator!$D$26,0,IF(DAY($C5038)=1,IF(D5038-Calculator!$G$24&gt;0,Calculator!$G$24,D5038),0))</f>
        <v>0</v>
      </c>
      <c r="F5038" s="29">
        <f ca="1">IF(E5038&gt;0,D5038*Calculator!$G$22/12,0)</f>
        <v>0</v>
      </c>
      <c r="G5038" s="29">
        <f ca="1">IF(E5038&gt;0,(IFERROR(-PMT(Calculator!$G$22/12,Calculator!$G$23*12,Calculator!$G$20),0))-F5038,0)</f>
        <v>0</v>
      </c>
      <c r="H5038" s="29">
        <f t="shared" ca="1" si="316"/>
        <v>0</v>
      </c>
      <c r="I5038" s="29">
        <f t="shared" ca="1" si="314"/>
        <v>0</v>
      </c>
      <c r="J5038" s="30">
        <f>Calculator!$G$40</f>
        <v>6.5000000000000002E-2</v>
      </c>
      <c r="K5038" s="29">
        <f ca="1">IF(C5038&gt;=Calculator!$G$27,IF(DAY($C5038)=1,Calculator!$G$34/2,IF(DAY($C5038)=15,Calculator!$G$34/2,0)),0)</f>
        <v>0</v>
      </c>
      <c r="L5038" s="29">
        <f ca="1">IF(DAY($C5038)=28,IF(H5038=0,0,Calculator!$G$35),0)</f>
        <v>0</v>
      </c>
      <c r="M5038" s="29">
        <f ca="1">IF(I5038&gt;0,IF(DAY($C5038)=1,SUM(INDIRECT("I"&amp;(ROW(C5037)-DAY(C5037))):I5037),0),0)</f>
        <v>0</v>
      </c>
      <c r="N5038" s="29">
        <f ca="1">IF(C5038&lt;Calculator!$G$27,0,IF(C5038=Calculator!$G$27,Calculator!$G$39,IF(H5038-K5038&lt;=0,IF(D5038&gt;Calculator!$G$39,IF(H5038-K5038+E5038+L5038+M5038+Calculator!$G$39&gt;Calculator!$G$39,Calculator!$G$39-(H5038+E5038+L5038+M5038-K5038),Calculator!$G$39),D5038),0)))</f>
        <v>0</v>
      </c>
    </row>
    <row r="5039" spans="1:14" ht="15.75" thickBot="1">
      <c r="A5039" s="33" t="str">
        <f ca="1">IF(C5039=Calculator!$H$27,"F",IF(Daily!D5039+Daily!H5039=0,IF(D5038+H5038&gt;0,"L",""),""))</f>
        <v/>
      </c>
      <c r="B5039" s="34">
        <v>5038</v>
      </c>
      <c r="C5039" s="19">
        <f t="shared" ca="1" si="313"/>
        <v>50968</v>
      </c>
      <c r="D5039" s="29">
        <f t="shared" ca="1" si="315"/>
        <v>0</v>
      </c>
      <c r="E5039" s="29">
        <f ca="1">IF(C5039&lt;Calculator!$D$26,0,IF(DAY($C5039)=1,IF(D5039-Calculator!$G$24&gt;0,Calculator!$G$24,D5039),0))</f>
        <v>0</v>
      </c>
      <c r="F5039" s="29">
        <f ca="1">IF(E5039&gt;0,D5039*Calculator!$G$22/12,0)</f>
        <v>0</v>
      </c>
      <c r="G5039" s="29">
        <f ca="1">IF(E5039&gt;0,(IFERROR(-PMT(Calculator!$G$22/12,Calculator!$G$23*12,Calculator!$G$20),0))-F5039,0)</f>
        <v>0</v>
      </c>
      <c r="H5039" s="29">
        <f t="shared" ca="1" si="316"/>
        <v>0</v>
      </c>
      <c r="I5039" s="29">
        <f t="shared" ca="1" si="314"/>
        <v>0</v>
      </c>
      <c r="J5039" s="30">
        <f>Calculator!$G$40</f>
        <v>6.5000000000000002E-2</v>
      </c>
      <c r="K5039" s="29">
        <f ca="1">IF(C5039&gt;=Calculator!$G$27,IF(DAY($C5039)=1,Calculator!$G$34/2,IF(DAY($C5039)=15,Calculator!$G$34/2,0)),0)</f>
        <v>0</v>
      </c>
      <c r="L5039" s="29">
        <f ca="1">IF(DAY($C5039)=28,IF(H5039=0,0,Calculator!$G$35),0)</f>
        <v>0</v>
      </c>
      <c r="M5039" s="29">
        <f ca="1">IF(I5039&gt;0,IF(DAY($C5039)=1,SUM(INDIRECT("I"&amp;(ROW(C5038)-DAY(C5038))):I5038),0),0)</f>
        <v>0</v>
      </c>
      <c r="N5039" s="29">
        <f ca="1">IF(C5039&lt;Calculator!$G$27,0,IF(C5039=Calculator!$G$27,Calculator!$G$39,IF(H5039-K5039&lt;=0,IF(D5039&gt;Calculator!$G$39,IF(H5039-K5039+E5039+L5039+M5039+Calculator!$G$39&gt;Calculator!$G$39,Calculator!$G$39-(H5039+E5039+L5039+M5039-K5039),Calculator!$G$39),D5039),0)))</f>
        <v>0</v>
      </c>
    </row>
    <row r="5040" spans="1:14" ht="15.75" thickBot="1">
      <c r="A5040" s="33" t="str">
        <f ca="1">IF(C5040=Calculator!$H$27,"F",IF(Daily!D5040+Daily!H5040=0,IF(D5039+H5039&gt;0,"L",""),""))</f>
        <v/>
      </c>
      <c r="B5040" s="34">
        <v>5039</v>
      </c>
      <c r="C5040" s="19">
        <f t="shared" ca="1" si="313"/>
        <v>50969</v>
      </c>
      <c r="D5040" s="29">
        <f t="shared" ca="1" si="315"/>
        <v>0</v>
      </c>
      <c r="E5040" s="29">
        <f ca="1">IF(C5040&lt;Calculator!$D$26,0,IF(DAY($C5040)=1,IF(D5040-Calculator!$G$24&gt;0,Calculator!$G$24,D5040),0))</f>
        <v>0</v>
      </c>
      <c r="F5040" s="29">
        <f ca="1">IF(E5040&gt;0,D5040*Calculator!$G$22/12,0)</f>
        <v>0</v>
      </c>
      <c r="G5040" s="29">
        <f ca="1">IF(E5040&gt;0,(IFERROR(-PMT(Calculator!$G$22/12,Calculator!$G$23*12,Calculator!$G$20),0))-F5040,0)</f>
        <v>0</v>
      </c>
      <c r="H5040" s="29">
        <f t="shared" ca="1" si="316"/>
        <v>0</v>
      </c>
      <c r="I5040" s="29">
        <f t="shared" ca="1" si="314"/>
        <v>0</v>
      </c>
      <c r="J5040" s="30">
        <f>Calculator!$G$40</f>
        <v>6.5000000000000002E-2</v>
      </c>
      <c r="K5040" s="29">
        <f ca="1">IF(C5040&gt;=Calculator!$G$27,IF(DAY($C5040)=1,Calculator!$G$34/2,IF(DAY($C5040)=15,Calculator!$G$34/2,0)),0)</f>
        <v>0</v>
      </c>
      <c r="L5040" s="29">
        <f ca="1">IF(DAY($C5040)=28,IF(H5040=0,0,Calculator!$G$35),0)</f>
        <v>0</v>
      </c>
      <c r="M5040" s="29">
        <f ca="1">IF(I5040&gt;0,IF(DAY($C5040)=1,SUM(INDIRECT("I"&amp;(ROW(C5039)-DAY(C5039))):I5039),0),0)</f>
        <v>0</v>
      </c>
      <c r="N5040" s="29">
        <f ca="1">IF(C5040&lt;Calculator!$G$27,0,IF(C5040=Calculator!$G$27,Calculator!$G$39,IF(H5040-K5040&lt;=0,IF(D5040&gt;Calculator!$G$39,IF(H5040-K5040+E5040+L5040+M5040+Calculator!$G$39&gt;Calculator!$G$39,Calculator!$G$39-(H5040+E5040+L5040+M5040-K5040),Calculator!$G$39),D5040),0)))</f>
        <v>0</v>
      </c>
    </row>
    <row r="5041" spans="1:14" ht="15.75" thickBot="1">
      <c r="A5041" s="33" t="str">
        <f ca="1">IF(C5041=Calculator!$H$27,"F",IF(Daily!D5041+Daily!H5041=0,IF(D5040+H5040&gt;0,"L",""),""))</f>
        <v/>
      </c>
      <c r="B5041" s="34">
        <v>5040</v>
      </c>
      <c r="C5041" s="19">
        <f t="shared" ca="1" si="313"/>
        <v>50970</v>
      </c>
      <c r="D5041" s="29">
        <f t="shared" ca="1" si="315"/>
        <v>0</v>
      </c>
      <c r="E5041" s="29">
        <f ca="1">IF(C5041&lt;Calculator!$D$26,0,IF(DAY($C5041)=1,IF(D5041-Calculator!$G$24&gt;0,Calculator!$G$24,D5041),0))</f>
        <v>0</v>
      </c>
      <c r="F5041" s="29">
        <f ca="1">IF(E5041&gt;0,D5041*Calculator!$G$22/12,0)</f>
        <v>0</v>
      </c>
      <c r="G5041" s="29">
        <f ca="1">IF(E5041&gt;0,(IFERROR(-PMT(Calculator!$G$22/12,Calculator!$G$23*12,Calculator!$G$20),0))-F5041,0)</f>
        <v>0</v>
      </c>
      <c r="H5041" s="29">
        <f t="shared" ca="1" si="316"/>
        <v>0</v>
      </c>
      <c r="I5041" s="29">
        <f t="shared" ca="1" si="314"/>
        <v>0</v>
      </c>
      <c r="J5041" s="30">
        <f>Calculator!$G$40</f>
        <v>6.5000000000000002E-2</v>
      </c>
      <c r="K5041" s="29">
        <f ca="1">IF(C5041&gt;=Calculator!$G$27,IF(DAY($C5041)=1,Calculator!$G$34/2,IF(DAY($C5041)=15,Calculator!$G$34/2,0)),0)</f>
        <v>0</v>
      </c>
      <c r="L5041" s="29">
        <f ca="1">IF(DAY($C5041)=28,IF(H5041=0,0,Calculator!$G$35),0)</f>
        <v>0</v>
      </c>
      <c r="M5041" s="29">
        <f ca="1">IF(I5041&gt;0,IF(DAY($C5041)=1,SUM(INDIRECT("I"&amp;(ROW(C5040)-DAY(C5040))):I5040),0),0)</f>
        <v>0</v>
      </c>
      <c r="N5041" s="29">
        <f ca="1">IF(C5041&lt;Calculator!$G$27,0,IF(C5041=Calculator!$G$27,Calculator!$G$39,IF(H5041-K5041&lt;=0,IF(D5041&gt;Calculator!$G$39,IF(H5041-K5041+E5041+L5041+M5041+Calculator!$G$39&gt;Calculator!$G$39,Calculator!$G$39-(H5041+E5041+L5041+M5041-K5041),Calculator!$G$39),D5041),0)))</f>
        <v>0</v>
      </c>
    </row>
    <row r="5042" spans="1:14" ht="15.75" thickBot="1">
      <c r="A5042" s="33" t="str">
        <f ca="1">IF(C5042=Calculator!$H$27,"F",IF(Daily!D5042+Daily!H5042=0,IF(D5041+H5041&gt;0,"L",""),""))</f>
        <v/>
      </c>
      <c r="B5042" s="34">
        <v>5041</v>
      </c>
      <c r="C5042" s="19">
        <f t="shared" ca="1" si="313"/>
        <v>50971</v>
      </c>
      <c r="D5042" s="29">
        <f t="shared" ca="1" si="315"/>
        <v>0</v>
      </c>
      <c r="E5042" s="29">
        <f ca="1">IF(C5042&lt;Calculator!$D$26,0,IF(DAY($C5042)=1,IF(D5042-Calculator!$G$24&gt;0,Calculator!$G$24,D5042),0))</f>
        <v>0</v>
      </c>
      <c r="F5042" s="29">
        <f ca="1">IF(E5042&gt;0,D5042*Calculator!$G$22/12,0)</f>
        <v>0</v>
      </c>
      <c r="G5042" s="29">
        <f ca="1">IF(E5042&gt;0,(IFERROR(-PMT(Calculator!$G$22/12,Calculator!$G$23*12,Calculator!$G$20),0))-F5042,0)</f>
        <v>0</v>
      </c>
      <c r="H5042" s="29">
        <f t="shared" ca="1" si="316"/>
        <v>0</v>
      </c>
      <c r="I5042" s="29">
        <f t="shared" ca="1" si="314"/>
        <v>0</v>
      </c>
      <c r="J5042" s="30">
        <f>Calculator!$G$40</f>
        <v>6.5000000000000002E-2</v>
      </c>
      <c r="K5042" s="29">
        <f ca="1">IF(C5042&gt;=Calculator!$G$27,IF(DAY($C5042)=1,Calculator!$G$34/2,IF(DAY($C5042)=15,Calculator!$G$34/2,0)),0)</f>
        <v>0</v>
      </c>
      <c r="L5042" s="29">
        <f ca="1">IF(DAY($C5042)=28,IF(H5042=0,0,Calculator!$G$35),0)</f>
        <v>0</v>
      </c>
      <c r="M5042" s="29">
        <f ca="1">IF(I5042&gt;0,IF(DAY($C5042)=1,SUM(INDIRECT("I"&amp;(ROW(C5041)-DAY(C5041))):I5041),0),0)</f>
        <v>0</v>
      </c>
      <c r="N5042" s="29">
        <f ca="1">IF(C5042&lt;Calculator!$G$27,0,IF(C5042=Calculator!$G$27,Calculator!$G$39,IF(H5042-K5042&lt;=0,IF(D5042&gt;Calculator!$G$39,IF(H5042-K5042+E5042+L5042+M5042+Calculator!$G$39&gt;Calculator!$G$39,Calculator!$G$39-(H5042+E5042+L5042+M5042-K5042),Calculator!$G$39),D5042),0)))</f>
        <v>0</v>
      </c>
    </row>
    <row r="5043" spans="1:14" ht="15.75" thickBot="1">
      <c r="A5043" s="33" t="str">
        <f ca="1">IF(C5043=Calculator!$H$27,"F",IF(Daily!D5043+Daily!H5043=0,IF(D5042+H5042&gt;0,"L",""),""))</f>
        <v/>
      </c>
      <c r="B5043" s="34">
        <v>5042</v>
      </c>
      <c r="C5043" s="19">
        <f t="shared" ca="1" si="313"/>
        <v>50972</v>
      </c>
      <c r="D5043" s="29">
        <f t="shared" ca="1" si="315"/>
        <v>0</v>
      </c>
      <c r="E5043" s="29">
        <f ca="1">IF(C5043&lt;Calculator!$D$26,0,IF(DAY($C5043)=1,IF(D5043-Calculator!$G$24&gt;0,Calculator!$G$24,D5043),0))</f>
        <v>0</v>
      </c>
      <c r="F5043" s="29">
        <f ca="1">IF(E5043&gt;0,D5043*Calculator!$G$22/12,0)</f>
        <v>0</v>
      </c>
      <c r="G5043" s="29">
        <f ca="1">IF(E5043&gt;0,(IFERROR(-PMT(Calculator!$G$22/12,Calculator!$G$23*12,Calculator!$G$20),0))-F5043,0)</f>
        <v>0</v>
      </c>
      <c r="H5043" s="29">
        <f t="shared" ca="1" si="316"/>
        <v>0</v>
      </c>
      <c r="I5043" s="29">
        <f t="shared" ca="1" si="314"/>
        <v>0</v>
      </c>
      <c r="J5043" s="30">
        <f>Calculator!$G$40</f>
        <v>6.5000000000000002E-2</v>
      </c>
      <c r="K5043" s="29">
        <f ca="1">IF(C5043&gt;=Calculator!$G$27,IF(DAY($C5043)=1,Calculator!$G$34/2,IF(DAY($C5043)=15,Calculator!$G$34/2,0)),0)</f>
        <v>0</v>
      </c>
      <c r="L5043" s="29">
        <f ca="1">IF(DAY($C5043)=28,IF(H5043=0,0,Calculator!$G$35),0)</f>
        <v>0</v>
      </c>
      <c r="M5043" s="29">
        <f ca="1">IF(I5043&gt;0,IF(DAY($C5043)=1,SUM(INDIRECT("I"&amp;(ROW(C5042)-DAY(C5042))):I5042),0),0)</f>
        <v>0</v>
      </c>
      <c r="N5043" s="29">
        <f ca="1">IF(C5043&lt;Calculator!$G$27,0,IF(C5043=Calculator!$G$27,Calculator!$G$39,IF(H5043-K5043&lt;=0,IF(D5043&gt;Calculator!$G$39,IF(H5043-K5043+E5043+L5043+M5043+Calculator!$G$39&gt;Calculator!$G$39,Calculator!$G$39-(H5043+E5043+L5043+M5043-K5043),Calculator!$G$39),D5043),0)))</f>
        <v>0</v>
      </c>
    </row>
    <row r="5044" spans="1:14" ht="15.75" thickBot="1">
      <c r="A5044" s="33" t="str">
        <f ca="1">IF(C5044=Calculator!$H$27,"F",IF(Daily!D5044+Daily!H5044=0,IF(D5043+H5043&gt;0,"L",""),""))</f>
        <v/>
      </c>
      <c r="B5044" s="34">
        <v>5043</v>
      </c>
      <c r="C5044" s="19">
        <f t="shared" ca="1" si="313"/>
        <v>50973</v>
      </c>
      <c r="D5044" s="29">
        <f t="shared" ca="1" si="315"/>
        <v>0</v>
      </c>
      <c r="E5044" s="29">
        <f ca="1">IF(C5044&lt;Calculator!$D$26,0,IF(DAY($C5044)=1,IF(D5044-Calculator!$G$24&gt;0,Calculator!$G$24,D5044),0))</f>
        <v>0</v>
      </c>
      <c r="F5044" s="29">
        <f ca="1">IF(E5044&gt;0,D5044*Calculator!$G$22/12,0)</f>
        <v>0</v>
      </c>
      <c r="G5044" s="29">
        <f ca="1">IF(E5044&gt;0,(IFERROR(-PMT(Calculator!$G$22/12,Calculator!$G$23*12,Calculator!$G$20),0))-F5044,0)</f>
        <v>0</v>
      </c>
      <c r="H5044" s="29">
        <f t="shared" ca="1" si="316"/>
        <v>0</v>
      </c>
      <c r="I5044" s="29">
        <f t="shared" ca="1" si="314"/>
        <v>0</v>
      </c>
      <c r="J5044" s="30">
        <f>Calculator!$G$40</f>
        <v>6.5000000000000002E-2</v>
      </c>
      <c r="K5044" s="29">
        <f ca="1">IF(C5044&gt;=Calculator!$G$27,IF(DAY($C5044)=1,Calculator!$G$34/2,IF(DAY($C5044)=15,Calculator!$G$34/2,0)),0)</f>
        <v>0</v>
      </c>
      <c r="L5044" s="29">
        <f ca="1">IF(DAY($C5044)=28,IF(H5044=0,0,Calculator!$G$35),0)</f>
        <v>0</v>
      </c>
      <c r="M5044" s="29">
        <f ca="1">IF(I5044&gt;0,IF(DAY($C5044)=1,SUM(INDIRECT("I"&amp;(ROW(C5043)-DAY(C5043))):I5043),0),0)</f>
        <v>0</v>
      </c>
      <c r="N5044" s="29">
        <f ca="1">IF(C5044&lt;Calculator!$G$27,0,IF(C5044=Calculator!$G$27,Calculator!$G$39,IF(H5044-K5044&lt;=0,IF(D5044&gt;Calculator!$G$39,IF(H5044-K5044+E5044+L5044+M5044+Calculator!$G$39&gt;Calculator!$G$39,Calculator!$G$39-(H5044+E5044+L5044+M5044-K5044),Calculator!$G$39),D5044),0)))</f>
        <v>0</v>
      </c>
    </row>
    <row r="5045" spans="1:14" ht="15.75" thickBot="1">
      <c r="A5045" s="33" t="str">
        <f ca="1">IF(C5045=Calculator!$H$27,"F",IF(Daily!D5045+Daily!H5045=0,IF(D5044+H5044&gt;0,"L",""),""))</f>
        <v/>
      </c>
      <c r="B5045" s="34">
        <v>5044</v>
      </c>
      <c r="C5045" s="19">
        <f t="shared" ca="1" si="313"/>
        <v>50974</v>
      </c>
      <c r="D5045" s="29">
        <f t="shared" ca="1" si="315"/>
        <v>0</v>
      </c>
      <c r="E5045" s="29">
        <f ca="1">IF(C5045&lt;Calculator!$D$26,0,IF(DAY($C5045)=1,IF(D5045-Calculator!$G$24&gt;0,Calculator!$G$24,D5045),0))</f>
        <v>0</v>
      </c>
      <c r="F5045" s="29">
        <f ca="1">IF(E5045&gt;0,D5045*Calculator!$G$22/12,0)</f>
        <v>0</v>
      </c>
      <c r="G5045" s="29">
        <f ca="1">IF(E5045&gt;0,(IFERROR(-PMT(Calculator!$G$22/12,Calculator!$G$23*12,Calculator!$G$20),0))-F5045,0)</f>
        <v>0</v>
      </c>
      <c r="H5045" s="29">
        <f t="shared" ca="1" si="316"/>
        <v>0</v>
      </c>
      <c r="I5045" s="29">
        <f t="shared" ca="1" si="314"/>
        <v>0</v>
      </c>
      <c r="J5045" s="30">
        <f>Calculator!$G$40</f>
        <v>6.5000000000000002E-2</v>
      </c>
      <c r="K5045" s="29">
        <f ca="1">IF(C5045&gt;=Calculator!$G$27,IF(DAY($C5045)=1,Calculator!$G$34/2,IF(DAY($C5045)=15,Calculator!$G$34/2,0)),0)</f>
        <v>0</v>
      </c>
      <c r="L5045" s="29">
        <f ca="1">IF(DAY($C5045)=28,IF(H5045=0,0,Calculator!$G$35),0)</f>
        <v>0</v>
      </c>
      <c r="M5045" s="29">
        <f ca="1">IF(I5045&gt;0,IF(DAY($C5045)=1,SUM(INDIRECT("I"&amp;(ROW(C5044)-DAY(C5044))):I5044),0),0)</f>
        <v>0</v>
      </c>
      <c r="N5045" s="29">
        <f ca="1">IF(C5045&lt;Calculator!$G$27,0,IF(C5045=Calculator!$G$27,Calculator!$G$39,IF(H5045-K5045&lt;=0,IF(D5045&gt;Calculator!$G$39,IF(H5045-K5045+E5045+L5045+M5045+Calculator!$G$39&gt;Calculator!$G$39,Calculator!$G$39-(H5045+E5045+L5045+M5045-K5045),Calculator!$G$39),D5045),0)))</f>
        <v>0</v>
      </c>
    </row>
    <row r="5046" spans="1:14" ht="15.75" thickBot="1">
      <c r="A5046" s="33" t="str">
        <f ca="1">IF(C5046=Calculator!$H$27,"F",IF(Daily!D5046+Daily!H5046=0,IF(D5045+H5045&gt;0,"L",""),""))</f>
        <v/>
      </c>
      <c r="B5046" s="34">
        <v>5045</v>
      </c>
      <c r="C5046" s="19">
        <f t="shared" ca="1" si="313"/>
        <v>50975</v>
      </c>
      <c r="D5046" s="29">
        <f t="shared" ca="1" si="315"/>
        <v>0</v>
      </c>
      <c r="E5046" s="29">
        <f ca="1">IF(C5046&lt;Calculator!$D$26,0,IF(DAY($C5046)=1,IF(D5046-Calculator!$G$24&gt;0,Calculator!$G$24,D5046),0))</f>
        <v>0</v>
      </c>
      <c r="F5046" s="29">
        <f ca="1">IF(E5046&gt;0,D5046*Calculator!$G$22/12,0)</f>
        <v>0</v>
      </c>
      <c r="G5046" s="29">
        <f ca="1">IF(E5046&gt;0,(IFERROR(-PMT(Calculator!$G$22/12,Calculator!$G$23*12,Calculator!$G$20),0))-F5046,0)</f>
        <v>0</v>
      </c>
      <c r="H5046" s="29">
        <f t="shared" ca="1" si="316"/>
        <v>0</v>
      </c>
      <c r="I5046" s="29">
        <f t="shared" ca="1" si="314"/>
        <v>0</v>
      </c>
      <c r="J5046" s="30">
        <f>Calculator!$G$40</f>
        <v>6.5000000000000002E-2</v>
      </c>
      <c r="K5046" s="29">
        <f ca="1">IF(C5046&gt;=Calculator!$G$27,IF(DAY($C5046)=1,Calculator!$G$34/2,IF(DAY($C5046)=15,Calculator!$G$34/2,0)),0)</f>
        <v>0</v>
      </c>
      <c r="L5046" s="29">
        <f ca="1">IF(DAY($C5046)=28,IF(H5046=0,0,Calculator!$G$35),0)</f>
        <v>0</v>
      </c>
      <c r="M5046" s="29">
        <f ca="1">IF(I5046&gt;0,IF(DAY($C5046)=1,SUM(INDIRECT("I"&amp;(ROW(C5045)-DAY(C5045))):I5045),0),0)</f>
        <v>0</v>
      </c>
      <c r="N5046" s="29">
        <f ca="1">IF(C5046&lt;Calculator!$G$27,0,IF(C5046=Calculator!$G$27,Calculator!$G$39,IF(H5046-K5046&lt;=0,IF(D5046&gt;Calculator!$G$39,IF(H5046-K5046+E5046+L5046+M5046+Calculator!$G$39&gt;Calculator!$G$39,Calculator!$G$39-(H5046+E5046+L5046+M5046-K5046),Calculator!$G$39),D5046),0)))</f>
        <v>0</v>
      </c>
    </row>
    <row r="5047" spans="1:14" ht="15.75" thickBot="1">
      <c r="A5047" s="33" t="str">
        <f ca="1">IF(C5047=Calculator!$H$27,"F",IF(Daily!D5047+Daily!H5047=0,IF(D5046+H5046&gt;0,"L",""),""))</f>
        <v/>
      </c>
      <c r="B5047" s="34">
        <v>5046</v>
      </c>
      <c r="C5047" s="19">
        <f t="shared" ca="1" si="313"/>
        <v>50976</v>
      </c>
      <c r="D5047" s="29">
        <f t="shared" ca="1" si="315"/>
        <v>0</v>
      </c>
      <c r="E5047" s="29">
        <f ca="1">IF(C5047&lt;Calculator!$D$26,0,IF(DAY($C5047)=1,IF(D5047-Calculator!$G$24&gt;0,Calculator!$G$24,D5047),0))</f>
        <v>0</v>
      </c>
      <c r="F5047" s="29">
        <f ca="1">IF(E5047&gt;0,D5047*Calculator!$G$22/12,0)</f>
        <v>0</v>
      </c>
      <c r="G5047" s="29">
        <f ca="1">IF(E5047&gt;0,(IFERROR(-PMT(Calculator!$G$22/12,Calculator!$G$23*12,Calculator!$G$20),0))-F5047,0)</f>
        <v>0</v>
      </c>
      <c r="H5047" s="29">
        <f t="shared" ca="1" si="316"/>
        <v>0</v>
      </c>
      <c r="I5047" s="29">
        <f t="shared" ca="1" si="314"/>
        <v>0</v>
      </c>
      <c r="J5047" s="30">
        <f>Calculator!$G$40</f>
        <v>6.5000000000000002E-2</v>
      </c>
      <c r="K5047" s="29">
        <f ca="1">IF(C5047&gt;=Calculator!$G$27,IF(DAY($C5047)=1,Calculator!$G$34/2,IF(DAY($C5047)=15,Calculator!$G$34/2,0)),0)</f>
        <v>0</v>
      </c>
      <c r="L5047" s="29">
        <f ca="1">IF(DAY($C5047)=28,IF(H5047=0,0,Calculator!$G$35),0)</f>
        <v>0</v>
      </c>
      <c r="M5047" s="29">
        <f ca="1">IF(I5047&gt;0,IF(DAY($C5047)=1,SUM(INDIRECT("I"&amp;(ROW(C5046)-DAY(C5046))):I5046),0),0)</f>
        <v>0</v>
      </c>
      <c r="N5047" s="29">
        <f ca="1">IF(C5047&lt;Calculator!$G$27,0,IF(C5047=Calculator!$G$27,Calculator!$G$39,IF(H5047-K5047&lt;=0,IF(D5047&gt;Calculator!$G$39,IF(H5047-K5047+E5047+L5047+M5047+Calculator!$G$39&gt;Calculator!$G$39,Calculator!$G$39-(H5047+E5047+L5047+M5047-K5047),Calculator!$G$39),D5047),0)))</f>
        <v>0</v>
      </c>
    </row>
    <row r="5048" spans="1:14" ht="15.75" thickBot="1">
      <c r="A5048" s="33" t="str">
        <f ca="1">IF(C5048=Calculator!$H$27,"F",IF(Daily!D5048+Daily!H5048=0,IF(D5047+H5047&gt;0,"L",""),""))</f>
        <v/>
      </c>
      <c r="B5048" s="34">
        <v>5047</v>
      </c>
      <c r="C5048" s="19">
        <f t="shared" ca="1" si="313"/>
        <v>50977</v>
      </c>
      <c r="D5048" s="29">
        <f t="shared" ca="1" si="315"/>
        <v>0</v>
      </c>
      <c r="E5048" s="29">
        <f ca="1">IF(C5048&lt;Calculator!$D$26,0,IF(DAY($C5048)=1,IF(D5048-Calculator!$G$24&gt;0,Calculator!$G$24,D5048),0))</f>
        <v>0</v>
      </c>
      <c r="F5048" s="29">
        <f ca="1">IF(E5048&gt;0,D5048*Calculator!$G$22/12,0)</f>
        <v>0</v>
      </c>
      <c r="G5048" s="29">
        <f ca="1">IF(E5048&gt;0,(IFERROR(-PMT(Calculator!$G$22/12,Calculator!$G$23*12,Calculator!$G$20),0))-F5048,0)</f>
        <v>0</v>
      </c>
      <c r="H5048" s="29">
        <f t="shared" ca="1" si="316"/>
        <v>0</v>
      </c>
      <c r="I5048" s="29">
        <f t="shared" ca="1" si="314"/>
        <v>0</v>
      </c>
      <c r="J5048" s="30">
        <f>Calculator!$G$40</f>
        <v>6.5000000000000002E-2</v>
      </c>
      <c r="K5048" s="29">
        <f ca="1">IF(C5048&gt;=Calculator!$G$27,IF(DAY($C5048)=1,Calculator!$G$34/2,IF(DAY($C5048)=15,Calculator!$G$34/2,0)),0)</f>
        <v>0</v>
      </c>
      <c r="L5048" s="29">
        <f ca="1">IF(DAY($C5048)=28,IF(H5048=0,0,Calculator!$G$35),0)</f>
        <v>0</v>
      </c>
      <c r="M5048" s="29">
        <f ca="1">IF(I5048&gt;0,IF(DAY($C5048)=1,SUM(INDIRECT("I"&amp;(ROW(C5047)-DAY(C5047))):I5047),0),0)</f>
        <v>0</v>
      </c>
      <c r="N5048" s="29">
        <f ca="1">IF(C5048&lt;Calculator!$G$27,0,IF(C5048=Calculator!$G$27,Calculator!$G$39,IF(H5048-K5048&lt;=0,IF(D5048&gt;Calculator!$G$39,IF(H5048-K5048+E5048+L5048+M5048+Calculator!$G$39&gt;Calculator!$G$39,Calculator!$G$39-(H5048+E5048+L5048+M5048-K5048),Calculator!$G$39),D5048),0)))</f>
        <v>0</v>
      </c>
    </row>
    <row r="5049" spans="1:14" ht="15.75" thickBot="1">
      <c r="A5049" s="33" t="str">
        <f ca="1">IF(C5049=Calculator!$H$27,"F",IF(Daily!D5049+Daily!H5049=0,IF(D5048+H5048&gt;0,"L",""),""))</f>
        <v/>
      </c>
      <c r="B5049" s="34">
        <v>5048</v>
      </c>
      <c r="C5049" s="19">
        <f t="shared" ca="1" si="313"/>
        <v>50978</v>
      </c>
      <c r="D5049" s="29">
        <f t="shared" ca="1" si="315"/>
        <v>0</v>
      </c>
      <c r="E5049" s="29">
        <f ca="1">IF(C5049&lt;Calculator!$D$26,0,IF(DAY($C5049)=1,IF(D5049-Calculator!$G$24&gt;0,Calculator!$G$24,D5049),0))</f>
        <v>0</v>
      </c>
      <c r="F5049" s="29">
        <f ca="1">IF(E5049&gt;0,D5049*Calculator!$G$22/12,0)</f>
        <v>0</v>
      </c>
      <c r="G5049" s="29">
        <f ca="1">IF(E5049&gt;0,(IFERROR(-PMT(Calculator!$G$22/12,Calculator!$G$23*12,Calculator!$G$20),0))-F5049,0)</f>
        <v>0</v>
      </c>
      <c r="H5049" s="29">
        <f t="shared" ca="1" si="316"/>
        <v>0</v>
      </c>
      <c r="I5049" s="29">
        <f t="shared" ca="1" si="314"/>
        <v>0</v>
      </c>
      <c r="J5049" s="30">
        <f>Calculator!$G$40</f>
        <v>6.5000000000000002E-2</v>
      </c>
      <c r="K5049" s="29">
        <f ca="1">IF(C5049&gt;=Calculator!$G$27,IF(DAY($C5049)=1,Calculator!$G$34/2,IF(DAY($C5049)=15,Calculator!$G$34/2,0)),0)</f>
        <v>0</v>
      </c>
      <c r="L5049" s="29">
        <f ca="1">IF(DAY($C5049)=28,IF(H5049=0,0,Calculator!$G$35),0)</f>
        <v>0</v>
      </c>
      <c r="M5049" s="29">
        <f ca="1">IF(I5049&gt;0,IF(DAY($C5049)=1,SUM(INDIRECT("I"&amp;(ROW(C5048)-DAY(C5048))):I5048),0),0)</f>
        <v>0</v>
      </c>
      <c r="N5049" s="29">
        <f ca="1">IF(C5049&lt;Calculator!$G$27,0,IF(C5049=Calculator!$G$27,Calculator!$G$39,IF(H5049-K5049&lt;=0,IF(D5049&gt;Calculator!$G$39,IF(H5049-K5049+E5049+L5049+M5049+Calculator!$G$39&gt;Calculator!$G$39,Calculator!$G$39-(H5049+E5049+L5049+M5049-K5049),Calculator!$G$39),D5049),0)))</f>
        <v>0</v>
      </c>
    </row>
    <row r="5050" spans="1:14" ht="15.75" thickBot="1">
      <c r="A5050" s="33" t="str">
        <f ca="1">IF(C5050=Calculator!$H$27,"F",IF(Daily!D5050+Daily!H5050=0,IF(D5049+H5049&gt;0,"L",""),""))</f>
        <v/>
      </c>
      <c r="B5050" s="34">
        <v>5049</v>
      </c>
      <c r="C5050" s="19">
        <f t="shared" ca="1" si="313"/>
        <v>50979</v>
      </c>
      <c r="D5050" s="29">
        <f t="shared" ca="1" si="315"/>
        <v>0</v>
      </c>
      <c r="E5050" s="29">
        <f ca="1">IF(C5050&lt;Calculator!$D$26,0,IF(DAY($C5050)=1,IF(D5050-Calculator!$G$24&gt;0,Calculator!$G$24,D5050),0))</f>
        <v>0</v>
      </c>
      <c r="F5050" s="29">
        <f ca="1">IF(E5050&gt;0,D5050*Calculator!$G$22/12,0)</f>
        <v>0</v>
      </c>
      <c r="G5050" s="29">
        <f ca="1">IF(E5050&gt;0,(IFERROR(-PMT(Calculator!$G$22/12,Calculator!$G$23*12,Calculator!$G$20),0))-F5050,0)</f>
        <v>0</v>
      </c>
      <c r="H5050" s="29">
        <f t="shared" ca="1" si="316"/>
        <v>0</v>
      </c>
      <c r="I5050" s="29">
        <f t="shared" ca="1" si="314"/>
        <v>0</v>
      </c>
      <c r="J5050" s="30">
        <f>Calculator!$G$40</f>
        <v>6.5000000000000002E-2</v>
      </c>
      <c r="K5050" s="29">
        <f ca="1">IF(C5050&gt;=Calculator!$G$27,IF(DAY($C5050)=1,Calculator!$G$34/2,IF(DAY($C5050)=15,Calculator!$G$34/2,0)),0)</f>
        <v>0</v>
      </c>
      <c r="L5050" s="29">
        <f ca="1">IF(DAY($C5050)=28,IF(H5050=0,0,Calculator!$G$35),0)</f>
        <v>0</v>
      </c>
      <c r="M5050" s="29">
        <f ca="1">IF(I5050&gt;0,IF(DAY($C5050)=1,SUM(INDIRECT("I"&amp;(ROW(C5049)-DAY(C5049))):I5049),0),0)</f>
        <v>0</v>
      </c>
      <c r="N5050" s="29">
        <f ca="1">IF(C5050&lt;Calculator!$G$27,0,IF(C5050=Calculator!$G$27,Calculator!$G$39,IF(H5050-K5050&lt;=0,IF(D5050&gt;Calculator!$G$39,IF(H5050-K5050+E5050+L5050+M5050+Calculator!$G$39&gt;Calculator!$G$39,Calculator!$G$39-(H5050+E5050+L5050+M5050-K5050),Calculator!$G$39),D5050),0)))</f>
        <v>0</v>
      </c>
    </row>
    <row r="5051" spans="1:14" ht="15.75" thickBot="1">
      <c r="A5051" s="33" t="str">
        <f ca="1">IF(C5051=Calculator!$H$27,"F",IF(Daily!D5051+Daily!H5051=0,IF(D5050+H5050&gt;0,"L",""),""))</f>
        <v/>
      </c>
      <c r="B5051" s="34">
        <v>5050</v>
      </c>
      <c r="C5051" s="19">
        <f t="shared" ca="1" si="313"/>
        <v>50980</v>
      </c>
      <c r="D5051" s="29">
        <f t="shared" ca="1" si="315"/>
        <v>0</v>
      </c>
      <c r="E5051" s="29">
        <f ca="1">IF(C5051&lt;Calculator!$D$26,0,IF(DAY($C5051)=1,IF(D5051-Calculator!$G$24&gt;0,Calculator!$G$24,D5051),0))</f>
        <v>0</v>
      </c>
      <c r="F5051" s="29">
        <f ca="1">IF(E5051&gt;0,D5051*Calculator!$G$22/12,0)</f>
        <v>0</v>
      </c>
      <c r="G5051" s="29">
        <f ca="1">IF(E5051&gt;0,(IFERROR(-PMT(Calculator!$G$22/12,Calculator!$G$23*12,Calculator!$G$20),0))-F5051,0)</f>
        <v>0</v>
      </c>
      <c r="H5051" s="29">
        <f t="shared" ca="1" si="316"/>
        <v>0</v>
      </c>
      <c r="I5051" s="29">
        <f t="shared" ca="1" si="314"/>
        <v>0</v>
      </c>
      <c r="J5051" s="30">
        <f>Calculator!$G$40</f>
        <v>6.5000000000000002E-2</v>
      </c>
      <c r="K5051" s="29">
        <f ca="1">IF(C5051&gt;=Calculator!$G$27,IF(DAY($C5051)=1,Calculator!$G$34/2,IF(DAY($C5051)=15,Calculator!$G$34/2,0)),0)</f>
        <v>0</v>
      </c>
      <c r="L5051" s="29">
        <f ca="1">IF(DAY($C5051)=28,IF(H5051=0,0,Calculator!$G$35),0)</f>
        <v>0</v>
      </c>
      <c r="M5051" s="29">
        <f ca="1">IF(I5051&gt;0,IF(DAY($C5051)=1,SUM(INDIRECT("I"&amp;(ROW(C5050)-DAY(C5050))):I5050),0),0)</f>
        <v>0</v>
      </c>
      <c r="N5051" s="29">
        <f ca="1">IF(C5051&lt;Calculator!$G$27,0,IF(C5051=Calculator!$G$27,Calculator!$G$39,IF(H5051-K5051&lt;=0,IF(D5051&gt;Calculator!$G$39,IF(H5051-K5051+E5051+L5051+M5051+Calculator!$G$39&gt;Calculator!$G$39,Calculator!$G$39-(H5051+E5051+L5051+M5051-K5051),Calculator!$G$39),D5051),0)))</f>
        <v>0</v>
      </c>
    </row>
    <row r="5052" spans="1:14" ht="15.75" thickBot="1">
      <c r="A5052" s="33" t="str">
        <f ca="1">IF(C5052=Calculator!$H$27,"F",IF(Daily!D5052+Daily!H5052=0,IF(D5051+H5051&gt;0,"L",""),""))</f>
        <v/>
      </c>
      <c r="B5052" s="34">
        <v>5051</v>
      </c>
      <c r="C5052" s="19">
        <f t="shared" ca="1" si="313"/>
        <v>50981</v>
      </c>
      <c r="D5052" s="29">
        <f t="shared" ca="1" si="315"/>
        <v>0</v>
      </c>
      <c r="E5052" s="29">
        <f ca="1">IF(C5052&lt;Calculator!$D$26,0,IF(DAY($C5052)=1,IF(D5052-Calculator!$G$24&gt;0,Calculator!$G$24,D5052),0))</f>
        <v>0</v>
      </c>
      <c r="F5052" s="29">
        <f ca="1">IF(E5052&gt;0,D5052*Calculator!$G$22/12,0)</f>
        <v>0</v>
      </c>
      <c r="G5052" s="29">
        <f ca="1">IF(E5052&gt;0,(IFERROR(-PMT(Calculator!$G$22/12,Calculator!$G$23*12,Calculator!$G$20),0))-F5052,0)</f>
        <v>0</v>
      </c>
      <c r="H5052" s="29">
        <f t="shared" ca="1" si="316"/>
        <v>0</v>
      </c>
      <c r="I5052" s="29">
        <f t="shared" ca="1" si="314"/>
        <v>0</v>
      </c>
      <c r="J5052" s="30">
        <f>Calculator!$G$40</f>
        <v>6.5000000000000002E-2</v>
      </c>
      <c r="K5052" s="29">
        <f ca="1">IF(C5052&gt;=Calculator!$G$27,IF(DAY($C5052)=1,Calculator!$G$34/2,IF(DAY($C5052)=15,Calculator!$G$34/2,0)),0)</f>
        <v>0</v>
      </c>
      <c r="L5052" s="29">
        <f ca="1">IF(DAY($C5052)=28,IF(H5052=0,0,Calculator!$G$35),0)</f>
        <v>0</v>
      </c>
      <c r="M5052" s="29">
        <f ca="1">IF(I5052&gt;0,IF(DAY($C5052)=1,SUM(INDIRECT("I"&amp;(ROW(C5051)-DAY(C5051))):I5051),0),0)</f>
        <v>0</v>
      </c>
      <c r="N5052" s="29">
        <f ca="1">IF(C5052&lt;Calculator!$G$27,0,IF(C5052=Calculator!$G$27,Calculator!$G$39,IF(H5052-K5052&lt;=0,IF(D5052&gt;Calculator!$G$39,IF(H5052-K5052+E5052+L5052+M5052+Calculator!$G$39&gt;Calculator!$G$39,Calculator!$G$39-(H5052+E5052+L5052+M5052-K5052),Calculator!$G$39),D5052),0)))</f>
        <v>0</v>
      </c>
    </row>
    <row r="5053" spans="1:14" ht="15.75" thickBot="1">
      <c r="A5053" s="33" t="str">
        <f ca="1">IF(C5053=Calculator!$H$27,"F",IF(Daily!D5053+Daily!H5053=0,IF(D5052+H5052&gt;0,"L",""),""))</f>
        <v/>
      </c>
      <c r="B5053" s="34">
        <v>5052</v>
      </c>
      <c r="C5053" s="19">
        <f t="shared" ca="1" si="313"/>
        <v>50982</v>
      </c>
      <c r="D5053" s="29">
        <f t="shared" ca="1" si="315"/>
        <v>0</v>
      </c>
      <c r="E5053" s="29">
        <f ca="1">IF(C5053&lt;Calculator!$D$26,0,IF(DAY($C5053)=1,IF(D5053-Calculator!$G$24&gt;0,Calculator!$G$24,D5053),0))</f>
        <v>0</v>
      </c>
      <c r="F5053" s="29">
        <f ca="1">IF(E5053&gt;0,D5053*Calculator!$G$22/12,0)</f>
        <v>0</v>
      </c>
      <c r="G5053" s="29">
        <f ca="1">IF(E5053&gt;0,(IFERROR(-PMT(Calculator!$G$22/12,Calculator!$G$23*12,Calculator!$G$20),0))-F5053,0)</f>
        <v>0</v>
      </c>
      <c r="H5053" s="29">
        <f t="shared" ca="1" si="316"/>
        <v>0</v>
      </c>
      <c r="I5053" s="29">
        <f t="shared" ca="1" si="314"/>
        <v>0</v>
      </c>
      <c r="J5053" s="30">
        <f>Calculator!$G$40</f>
        <v>6.5000000000000002E-2</v>
      </c>
      <c r="K5053" s="29">
        <f ca="1">IF(C5053&gt;=Calculator!$G$27,IF(DAY($C5053)=1,Calculator!$G$34/2,IF(DAY($C5053)=15,Calculator!$G$34/2,0)),0)</f>
        <v>0</v>
      </c>
      <c r="L5053" s="29">
        <f ca="1">IF(DAY($C5053)=28,IF(H5053=0,0,Calculator!$G$35),0)</f>
        <v>0</v>
      </c>
      <c r="M5053" s="29">
        <f ca="1">IF(I5053&gt;0,IF(DAY($C5053)=1,SUM(INDIRECT("I"&amp;(ROW(C5052)-DAY(C5052))):I5052),0),0)</f>
        <v>0</v>
      </c>
      <c r="N5053" s="29">
        <f ca="1">IF(C5053&lt;Calculator!$G$27,0,IF(C5053=Calculator!$G$27,Calculator!$G$39,IF(H5053-K5053&lt;=0,IF(D5053&gt;Calculator!$G$39,IF(H5053-K5053+E5053+L5053+M5053+Calculator!$G$39&gt;Calculator!$G$39,Calculator!$G$39-(H5053+E5053+L5053+M5053-K5053),Calculator!$G$39),D5053),0)))</f>
        <v>0</v>
      </c>
    </row>
    <row r="5054" spans="1:14" ht="15.75" thickBot="1">
      <c r="A5054" s="33" t="str">
        <f ca="1">IF(C5054=Calculator!$H$27,"F",IF(Daily!D5054+Daily!H5054=0,IF(D5053+H5053&gt;0,"L",""),""))</f>
        <v/>
      </c>
      <c r="B5054" s="34">
        <v>5053</v>
      </c>
      <c r="C5054" s="19">
        <f t="shared" ca="1" si="313"/>
        <v>50983</v>
      </c>
      <c r="D5054" s="29">
        <f t="shared" ca="1" si="315"/>
        <v>0</v>
      </c>
      <c r="E5054" s="29">
        <f ca="1">IF(C5054&lt;Calculator!$D$26,0,IF(DAY($C5054)=1,IF(D5054-Calculator!$G$24&gt;0,Calculator!$G$24,D5054),0))</f>
        <v>0</v>
      </c>
      <c r="F5054" s="29">
        <f ca="1">IF(E5054&gt;0,D5054*Calculator!$G$22/12,0)</f>
        <v>0</v>
      </c>
      <c r="G5054" s="29">
        <f ca="1">IF(E5054&gt;0,(IFERROR(-PMT(Calculator!$G$22/12,Calculator!$G$23*12,Calculator!$G$20),0))-F5054,0)</f>
        <v>0</v>
      </c>
      <c r="H5054" s="29">
        <f t="shared" ca="1" si="316"/>
        <v>0</v>
      </c>
      <c r="I5054" s="29">
        <f t="shared" ca="1" si="314"/>
        <v>0</v>
      </c>
      <c r="J5054" s="30">
        <f>Calculator!$G$40</f>
        <v>6.5000000000000002E-2</v>
      </c>
      <c r="K5054" s="29">
        <f ca="1">IF(C5054&gt;=Calculator!$G$27,IF(DAY($C5054)=1,Calculator!$G$34/2,IF(DAY($C5054)=15,Calculator!$G$34/2,0)),0)</f>
        <v>4500</v>
      </c>
      <c r="L5054" s="29">
        <f ca="1">IF(DAY($C5054)=28,IF(H5054=0,0,Calculator!$G$35),0)</f>
        <v>0</v>
      </c>
      <c r="M5054" s="29">
        <f ca="1">IF(I5054&gt;0,IF(DAY($C5054)=1,SUM(INDIRECT("I"&amp;(ROW(C5053)-DAY(C5053))):I5053),0),0)</f>
        <v>0</v>
      </c>
      <c r="N5054" s="29">
        <f ca="1">IF(C5054&lt;Calculator!$G$27,0,IF(C5054=Calculator!$G$27,Calculator!$G$39,IF(H5054-K5054&lt;=0,IF(D5054&gt;Calculator!$G$39,IF(H5054-K5054+E5054+L5054+M5054+Calculator!$G$39&gt;Calculator!$G$39,Calculator!$G$39-(H5054+E5054+L5054+M5054-K5054),Calculator!$G$39),D5054),0)))</f>
        <v>0</v>
      </c>
    </row>
    <row r="5055" spans="1:14" ht="15.75" thickBot="1">
      <c r="A5055" s="33" t="str">
        <f ca="1">IF(C5055=Calculator!$H$27,"F",IF(Daily!D5055+Daily!H5055=0,IF(D5054+H5054&gt;0,"L",""),""))</f>
        <v/>
      </c>
      <c r="B5055" s="34">
        <v>5054</v>
      </c>
      <c r="C5055" s="19">
        <f t="shared" ca="1" si="313"/>
        <v>50984</v>
      </c>
      <c r="D5055" s="29">
        <f t="shared" ca="1" si="315"/>
        <v>0</v>
      </c>
      <c r="E5055" s="29">
        <f ca="1">IF(C5055&lt;Calculator!$D$26,0,IF(DAY($C5055)=1,IF(D5055-Calculator!$G$24&gt;0,Calculator!$G$24,D5055),0))</f>
        <v>0</v>
      </c>
      <c r="F5055" s="29">
        <f ca="1">IF(E5055&gt;0,D5055*Calculator!$G$22/12,0)</f>
        <v>0</v>
      </c>
      <c r="G5055" s="29">
        <f ca="1">IF(E5055&gt;0,(IFERROR(-PMT(Calculator!$G$22/12,Calculator!$G$23*12,Calculator!$G$20),0))-F5055,0)</f>
        <v>0</v>
      </c>
      <c r="H5055" s="29">
        <f t="shared" ca="1" si="316"/>
        <v>0</v>
      </c>
      <c r="I5055" s="29">
        <f t="shared" ca="1" si="314"/>
        <v>0</v>
      </c>
      <c r="J5055" s="30">
        <f>Calculator!$G$40</f>
        <v>6.5000000000000002E-2</v>
      </c>
      <c r="K5055" s="29">
        <f ca="1">IF(C5055&gt;=Calculator!$G$27,IF(DAY($C5055)=1,Calculator!$G$34/2,IF(DAY($C5055)=15,Calculator!$G$34/2,0)),0)</f>
        <v>0</v>
      </c>
      <c r="L5055" s="29">
        <f ca="1">IF(DAY($C5055)=28,IF(H5055=0,0,Calculator!$G$35),0)</f>
        <v>0</v>
      </c>
      <c r="M5055" s="29">
        <f ca="1">IF(I5055&gt;0,IF(DAY($C5055)=1,SUM(INDIRECT("I"&amp;(ROW(C5054)-DAY(C5054))):I5054),0),0)</f>
        <v>0</v>
      </c>
      <c r="N5055" s="29">
        <f ca="1">IF(C5055&lt;Calculator!$G$27,0,IF(C5055=Calculator!$G$27,Calculator!$G$39,IF(H5055-K5055&lt;=0,IF(D5055&gt;Calculator!$G$39,IF(H5055-K5055+E5055+L5055+M5055+Calculator!$G$39&gt;Calculator!$G$39,Calculator!$G$39-(H5055+E5055+L5055+M5055-K5055),Calculator!$G$39),D5055),0)))</f>
        <v>0</v>
      </c>
    </row>
    <row r="5056" spans="1:14" ht="15.75" thickBot="1">
      <c r="A5056" s="33" t="str">
        <f ca="1">IF(C5056=Calculator!$H$27,"F",IF(Daily!D5056+Daily!H5056=0,IF(D5055+H5055&gt;0,"L",""),""))</f>
        <v/>
      </c>
      <c r="B5056" s="34">
        <v>5055</v>
      </c>
      <c r="C5056" s="19">
        <f t="shared" ca="1" si="313"/>
        <v>50985</v>
      </c>
      <c r="D5056" s="29">
        <f t="shared" ca="1" si="315"/>
        <v>0</v>
      </c>
      <c r="E5056" s="29">
        <f ca="1">IF(C5056&lt;Calculator!$D$26,0,IF(DAY($C5056)=1,IF(D5056-Calculator!$G$24&gt;0,Calculator!$G$24,D5056),0))</f>
        <v>0</v>
      </c>
      <c r="F5056" s="29">
        <f ca="1">IF(E5056&gt;0,D5056*Calculator!$G$22/12,0)</f>
        <v>0</v>
      </c>
      <c r="G5056" s="29">
        <f ca="1">IF(E5056&gt;0,(IFERROR(-PMT(Calculator!$G$22/12,Calculator!$G$23*12,Calculator!$G$20),0))-F5056,0)</f>
        <v>0</v>
      </c>
      <c r="H5056" s="29">
        <f t="shared" ca="1" si="316"/>
        <v>0</v>
      </c>
      <c r="I5056" s="29">
        <f t="shared" ca="1" si="314"/>
        <v>0</v>
      </c>
      <c r="J5056" s="30">
        <f>Calculator!$G$40</f>
        <v>6.5000000000000002E-2</v>
      </c>
      <c r="K5056" s="29">
        <f ca="1">IF(C5056&gt;=Calculator!$G$27,IF(DAY($C5056)=1,Calculator!$G$34/2,IF(DAY($C5056)=15,Calculator!$G$34/2,0)),0)</f>
        <v>0</v>
      </c>
      <c r="L5056" s="29">
        <f ca="1">IF(DAY($C5056)=28,IF(H5056=0,0,Calculator!$G$35),0)</f>
        <v>0</v>
      </c>
      <c r="M5056" s="29">
        <f ca="1">IF(I5056&gt;0,IF(DAY($C5056)=1,SUM(INDIRECT("I"&amp;(ROW(C5055)-DAY(C5055))):I5055),0),0)</f>
        <v>0</v>
      </c>
      <c r="N5056" s="29">
        <f ca="1">IF(C5056&lt;Calculator!$G$27,0,IF(C5056=Calculator!$G$27,Calculator!$G$39,IF(H5056-K5056&lt;=0,IF(D5056&gt;Calculator!$G$39,IF(H5056-K5056+E5056+L5056+M5056+Calculator!$G$39&gt;Calculator!$G$39,Calculator!$G$39-(H5056+E5056+L5056+M5056-K5056),Calculator!$G$39),D5056),0)))</f>
        <v>0</v>
      </c>
    </row>
    <row r="5057" spans="1:14" ht="15.75" thickBot="1">
      <c r="A5057" s="33" t="str">
        <f ca="1">IF(C5057=Calculator!$H$27,"F",IF(Daily!D5057+Daily!H5057=0,IF(D5056+H5056&gt;0,"L",""),""))</f>
        <v/>
      </c>
      <c r="B5057" s="34">
        <v>5056</v>
      </c>
      <c r="C5057" s="19">
        <f t="shared" ca="1" si="313"/>
        <v>50986</v>
      </c>
      <c r="D5057" s="29">
        <f t="shared" ca="1" si="315"/>
        <v>0</v>
      </c>
      <c r="E5057" s="29">
        <f ca="1">IF(C5057&lt;Calculator!$D$26,0,IF(DAY($C5057)=1,IF(D5057-Calculator!$G$24&gt;0,Calculator!$G$24,D5057),0))</f>
        <v>0</v>
      </c>
      <c r="F5057" s="29">
        <f ca="1">IF(E5057&gt;0,D5057*Calculator!$G$22/12,0)</f>
        <v>0</v>
      </c>
      <c r="G5057" s="29">
        <f ca="1">IF(E5057&gt;0,(IFERROR(-PMT(Calculator!$G$22/12,Calculator!$G$23*12,Calculator!$G$20),0))-F5057,0)</f>
        <v>0</v>
      </c>
      <c r="H5057" s="29">
        <f t="shared" ca="1" si="316"/>
        <v>0</v>
      </c>
      <c r="I5057" s="29">
        <f t="shared" ca="1" si="314"/>
        <v>0</v>
      </c>
      <c r="J5057" s="30">
        <f>Calculator!$G$40</f>
        <v>6.5000000000000002E-2</v>
      </c>
      <c r="K5057" s="29">
        <f ca="1">IF(C5057&gt;=Calculator!$G$27,IF(DAY($C5057)=1,Calculator!$G$34/2,IF(DAY($C5057)=15,Calculator!$G$34/2,0)),0)</f>
        <v>0</v>
      </c>
      <c r="L5057" s="29">
        <f ca="1">IF(DAY($C5057)=28,IF(H5057=0,0,Calculator!$G$35),0)</f>
        <v>0</v>
      </c>
      <c r="M5057" s="29">
        <f ca="1">IF(I5057&gt;0,IF(DAY($C5057)=1,SUM(INDIRECT("I"&amp;(ROW(C5056)-DAY(C5056))):I5056),0),0)</f>
        <v>0</v>
      </c>
      <c r="N5057" s="29">
        <f ca="1">IF(C5057&lt;Calculator!$G$27,0,IF(C5057=Calculator!$G$27,Calculator!$G$39,IF(H5057-K5057&lt;=0,IF(D5057&gt;Calculator!$G$39,IF(H5057-K5057+E5057+L5057+M5057+Calculator!$G$39&gt;Calculator!$G$39,Calculator!$G$39-(H5057+E5057+L5057+M5057-K5057),Calculator!$G$39),D5057),0)))</f>
        <v>0</v>
      </c>
    </row>
    <row r="5058" spans="1:14" ht="15.75" thickBot="1">
      <c r="A5058" s="33" t="str">
        <f ca="1">IF(C5058=Calculator!$H$27,"F",IF(Daily!D5058+Daily!H5058=0,IF(D5057+H5057&gt;0,"L",""),""))</f>
        <v/>
      </c>
      <c r="B5058" s="34">
        <v>5057</v>
      </c>
      <c r="C5058" s="19">
        <f t="shared" ca="1" si="313"/>
        <v>50987</v>
      </c>
      <c r="D5058" s="29">
        <f t="shared" ca="1" si="315"/>
        <v>0</v>
      </c>
      <c r="E5058" s="29">
        <f ca="1">IF(C5058&lt;Calculator!$D$26,0,IF(DAY($C5058)=1,IF(D5058-Calculator!$G$24&gt;0,Calculator!$G$24,D5058),0))</f>
        <v>0</v>
      </c>
      <c r="F5058" s="29">
        <f ca="1">IF(E5058&gt;0,D5058*Calculator!$G$22/12,0)</f>
        <v>0</v>
      </c>
      <c r="G5058" s="29">
        <f ca="1">IF(E5058&gt;0,(IFERROR(-PMT(Calculator!$G$22/12,Calculator!$G$23*12,Calculator!$G$20),0))-F5058,0)</f>
        <v>0</v>
      </c>
      <c r="H5058" s="29">
        <f t="shared" ca="1" si="316"/>
        <v>0</v>
      </c>
      <c r="I5058" s="29">
        <f t="shared" ca="1" si="314"/>
        <v>0</v>
      </c>
      <c r="J5058" s="30">
        <f>Calculator!$G$40</f>
        <v>6.5000000000000002E-2</v>
      </c>
      <c r="K5058" s="29">
        <f ca="1">IF(C5058&gt;=Calculator!$G$27,IF(DAY($C5058)=1,Calculator!$G$34/2,IF(DAY($C5058)=15,Calculator!$G$34/2,0)),0)</f>
        <v>0</v>
      </c>
      <c r="L5058" s="29">
        <f ca="1">IF(DAY($C5058)=28,IF(H5058=0,0,Calculator!$G$35),0)</f>
        <v>0</v>
      </c>
      <c r="M5058" s="29">
        <f ca="1">IF(I5058&gt;0,IF(DAY($C5058)=1,SUM(INDIRECT("I"&amp;(ROW(C5057)-DAY(C5057))):I5057),0),0)</f>
        <v>0</v>
      </c>
      <c r="N5058" s="29">
        <f ca="1">IF(C5058&lt;Calculator!$G$27,0,IF(C5058=Calculator!$G$27,Calculator!$G$39,IF(H5058-K5058&lt;=0,IF(D5058&gt;Calculator!$G$39,IF(H5058-K5058+E5058+L5058+M5058+Calculator!$G$39&gt;Calculator!$G$39,Calculator!$G$39-(H5058+E5058+L5058+M5058-K5058),Calculator!$G$39),D5058),0)))</f>
        <v>0</v>
      </c>
    </row>
    <row r="5059" spans="1:14" ht="15.75" thickBot="1">
      <c r="A5059" s="33" t="str">
        <f ca="1">IF(C5059=Calculator!$H$27,"F",IF(Daily!D5059+Daily!H5059=0,IF(D5058+H5058&gt;0,"L",""),""))</f>
        <v/>
      </c>
      <c r="B5059" s="34">
        <v>5058</v>
      </c>
      <c r="C5059" s="19">
        <f t="shared" ref="C5059:C5122" ca="1" si="317">C5058+1</f>
        <v>50988</v>
      </c>
      <c r="D5059" s="29">
        <f t="shared" ca="1" si="315"/>
        <v>0</v>
      </c>
      <c r="E5059" s="29">
        <f ca="1">IF(C5059&lt;Calculator!$D$26,0,IF(DAY($C5059)=1,IF(D5059-Calculator!$G$24&gt;0,Calculator!$G$24,D5059),0))</f>
        <v>0</v>
      </c>
      <c r="F5059" s="29">
        <f ca="1">IF(E5059&gt;0,D5059*Calculator!$G$22/12,0)</f>
        <v>0</v>
      </c>
      <c r="G5059" s="29">
        <f ca="1">IF(E5059&gt;0,(IFERROR(-PMT(Calculator!$G$22/12,Calculator!$G$23*12,Calculator!$G$20),0))-F5059,0)</f>
        <v>0</v>
      </c>
      <c r="H5059" s="29">
        <f t="shared" ca="1" si="316"/>
        <v>0</v>
      </c>
      <c r="I5059" s="29">
        <f t="shared" ref="I5059:I5122" ca="1" si="318">H5059*J5059/365</f>
        <v>0</v>
      </c>
      <c r="J5059" s="30">
        <f>Calculator!$G$40</f>
        <v>6.5000000000000002E-2</v>
      </c>
      <c r="K5059" s="29">
        <f ca="1">IF(C5059&gt;=Calculator!$G$27,IF(DAY($C5059)=1,Calculator!$G$34/2,IF(DAY($C5059)=15,Calculator!$G$34/2,0)),0)</f>
        <v>0</v>
      </c>
      <c r="L5059" s="29">
        <f ca="1">IF(DAY($C5059)=28,IF(H5059=0,0,Calculator!$G$35),0)</f>
        <v>0</v>
      </c>
      <c r="M5059" s="29">
        <f ca="1">IF(I5059&gt;0,IF(DAY($C5059)=1,SUM(INDIRECT("I"&amp;(ROW(C5058)-DAY(C5058))):I5058),0),0)</f>
        <v>0</v>
      </c>
      <c r="N5059" s="29">
        <f ca="1">IF(C5059&lt;Calculator!$G$27,0,IF(C5059=Calculator!$G$27,Calculator!$G$39,IF(H5059-K5059&lt;=0,IF(D5059&gt;Calculator!$G$39,IF(H5059-K5059+E5059+L5059+M5059+Calculator!$G$39&gt;Calculator!$G$39,Calculator!$G$39-(H5059+E5059+L5059+M5059-K5059),Calculator!$G$39),D5059),0)))</f>
        <v>0</v>
      </c>
    </row>
    <row r="5060" spans="1:14" ht="15.75" thickBot="1">
      <c r="A5060" s="33" t="str">
        <f ca="1">IF(C5060=Calculator!$H$27,"F",IF(Daily!D5060+Daily!H5060=0,IF(D5059+H5059&gt;0,"L",""),""))</f>
        <v/>
      </c>
      <c r="B5060" s="34">
        <v>5059</v>
      </c>
      <c r="C5060" s="19">
        <f t="shared" ca="1" si="317"/>
        <v>50989</v>
      </c>
      <c r="D5060" s="29">
        <f t="shared" ref="D5060:D5123" ca="1" si="319">IF(((D5059-G5059)-N5059)&lt;0,0,((D5059-G5059)-N5059))</f>
        <v>0</v>
      </c>
      <c r="E5060" s="29">
        <f ca="1">IF(C5060&lt;Calculator!$D$26,0,IF(DAY($C5060)=1,IF(D5060-Calculator!$G$24&gt;0,Calculator!$G$24,D5060),0))</f>
        <v>0</v>
      </c>
      <c r="F5060" s="29">
        <f ca="1">IF(E5060&gt;0,D5060*Calculator!$G$22/12,0)</f>
        <v>0</v>
      </c>
      <c r="G5060" s="29">
        <f ca="1">IF(E5060&gt;0,(IFERROR(-PMT(Calculator!$G$22/12,Calculator!$G$23*12,Calculator!$G$20),0))-F5060,0)</f>
        <v>0</v>
      </c>
      <c r="H5060" s="29">
        <f t="shared" ref="H5060:H5123" ca="1" si="320">IF((H5059-K5059+SUM(L5059:N5059)+E5059)&lt;0,0,(H5059-K5059+SUM(L5059:N5059)+E5059))</f>
        <v>0</v>
      </c>
      <c r="I5060" s="29">
        <f t="shared" ca="1" si="318"/>
        <v>0</v>
      </c>
      <c r="J5060" s="30">
        <f>Calculator!$G$40</f>
        <v>6.5000000000000002E-2</v>
      </c>
      <c r="K5060" s="29">
        <f ca="1">IF(C5060&gt;=Calculator!$G$27,IF(DAY($C5060)=1,Calculator!$G$34/2,IF(DAY($C5060)=15,Calculator!$G$34/2,0)),0)</f>
        <v>0</v>
      </c>
      <c r="L5060" s="29">
        <f ca="1">IF(DAY($C5060)=28,IF(H5060=0,0,Calculator!$G$35),0)</f>
        <v>0</v>
      </c>
      <c r="M5060" s="29">
        <f ca="1">IF(I5060&gt;0,IF(DAY($C5060)=1,SUM(INDIRECT("I"&amp;(ROW(C5059)-DAY(C5059))):I5059),0),0)</f>
        <v>0</v>
      </c>
      <c r="N5060" s="29">
        <f ca="1">IF(C5060&lt;Calculator!$G$27,0,IF(C5060=Calculator!$G$27,Calculator!$G$39,IF(H5060-K5060&lt;=0,IF(D5060&gt;Calculator!$G$39,IF(H5060-K5060+E5060+L5060+M5060+Calculator!$G$39&gt;Calculator!$G$39,Calculator!$G$39-(H5060+E5060+L5060+M5060-K5060),Calculator!$G$39),D5060),0)))</f>
        <v>0</v>
      </c>
    </row>
    <row r="5061" spans="1:14" ht="15.75" thickBot="1">
      <c r="A5061" s="33" t="str">
        <f ca="1">IF(C5061=Calculator!$H$27,"F",IF(Daily!D5061+Daily!H5061=0,IF(D5060+H5060&gt;0,"L",""),""))</f>
        <v/>
      </c>
      <c r="B5061" s="34">
        <v>5060</v>
      </c>
      <c r="C5061" s="19">
        <f t="shared" ca="1" si="317"/>
        <v>50990</v>
      </c>
      <c r="D5061" s="29">
        <f t="shared" ca="1" si="319"/>
        <v>0</v>
      </c>
      <c r="E5061" s="29">
        <f ca="1">IF(C5061&lt;Calculator!$D$26,0,IF(DAY($C5061)=1,IF(D5061-Calculator!$G$24&gt;0,Calculator!$G$24,D5061),0))</f>
        <v>0</v>
      </c>
      <c r="F5061" s="29">
        <f ca="1">IF(E5061&gt;0,D5061*Calculator!$G$22/12,0)</f>
        <v>0</v>
      </c>
      <c r="G5061" s="29">
        <f ca="1">IF(E5061&gt;0,(IFERROR(-PMT(Calculator!$G$22/12,Calculator!$G$23*12,Calculator!$G$20),0))-F5061,0)</f>
        <v>0</v>
      </c>
      <c r="H5061" s="29">
        <f t="shared" ca="1" si="320"/>
        <v>0</v>
      </c>
      <c r="I5061" s="29">
        <f t="shared" ca="1" si="318"/>
        <v>0</v>
      </c>
      <c r="J5061" s="30">
        <f>Calculator!$G$40</f>
        <v>6.5000000000000002E-2</v>
      </c>
      <c r="K5061" s="29">
        <f ca="1">IF(C5061&gt;=Calculator!$G$27,IF(DAY($C5061)=1,Calculator!$G$34/2,IF(DAY($C5061)=15,Calculator!$G$34/2,0)),0)</f>
        <v>0</v>
      </c>
      <c r="L5061" s="29">
        <f ca="1">IF(DAY($C5061)=28,IF(H5061=0,0,Calculator!$G$35),0)</f>
        <v>0</v>
      </c>
      <c r="M5061" s="29">
        <f ca="1">IF(I5061&gt;0,IF(DAY($C5061)=1,SUM(INDIRECT("I"&amp;(ROW(C5060)-DAY(C5060))):I5060),0),0)</f>
        <v>0</v>
      </c>
      <c r="N5061" s="29">
        <f ca="1">IF(C5061&lt;Calculator!$G$27,0,IF(C5061=Calculator!$G$27,Calculator!$G$39,IF(H5061-K5061&lt;=0,IF(D5061&gt;Calculator!$G$39,IF(H5061-K5061+E5061+L5061+M5061+Calculator!$G$39&gt;Calculator!$G$39,Calculator!$G$39-(H5061+E5061+L5061+M5061-K5061),Calculator!$G$39),D5061),0)))</f>
        <v>0</v>
      </c>
    </row>
    <row r="5062" spans="1:14" ht="15.75" thickBot="1">
      <c r="A5062" s="33" t="str">
        <f ca="1">IF(C5062=Calculator!$H$27,"F",IF(Daily!D5062+Daily!H5062=0,IF(D5061+H5061&gt;0,"L",""),""))</f>
        <v/>
      </c>
      <c r="B5062" s="34">
        <v>5061</v>
      </c>
      <c r="C5062" s="19">
        <f t="shared" ca="1" si="317"/>
        <v>50991</v>
      </c>
      <c r="D5062" s="29">
        <f t="shared" ca="1" si="319"/>
        <v>0</v>
      </c>
      <c r="E5062" s="29">
        <f ca="1">IF(C5062&lt;Calculator!$D$26,0,IF(DAY($C5062)=1,IF(D5062-Calculator!$G$24&gt;0,Calculator!$G$24,D5062),0))</f>
        <v>0</v>
      </c>
      <c r="F5062" s="29">
        <f ca="1">IF(E5062&gt;0,D5062*Calculator!$G$22/12,0)</f>
        <v>0</v>
      </c>
      <c r="G5062" s="29">
        <f ca="1">IF(E5062&gt;0,(IFERROR(-PMT(Calculator!$G$22/12,Calculator!$G$23*12,Calculator!$G$20),0))-F5062,0)</f>
        <v>0</v>
      </c>
      <c r="H5062" s="29">
        <f t="shared" ca="1" si="320"/>
        <v>0</v>
      </c>
      <c r="I5062" s="29">
        <f t="shared" ca="1" si="318"/>
        <v>0</v>
      </c>
      <c r="J5062" s="30">
        <f>Calculator!$G$40</f>
        <v>6.5000000000000002E-2</v>
      </c>
      <c r="K5062" s="29">
        <f ca="1">IF(C5062&gt;=Calculator!$G$27,IF(DAY($C5062)=1,Calculator!$G$34/2,IF(DAY($C5062)=15,Calculator!$G$34/2,0)),0)</f>
        <v>0</v>
      </c>
      <c r="L5062" s="29">
        <f ca="1">IF(DAY($C5062)=28,IF(H5062=0,0,Calculator!$G$35),0)</f>
        <v>0</v>
      </c>
      <c r="M5062" s="29">
        <f ca="1">IF(I5062&gt;0,IF(DAY($C5062)=1,SUM(INDIRECT("I"&amp;(ROW(C5061)-DAY(C5061))):I5061),0),0)</f>
        <v>0</v>
      </c>
      <c r="N5062" s="29">
        <f ca="1">IF(C5062&lt;Calculator!$G$27,0,IF(C5062=Calculator!$G$27,Calculator!$G$39,IF(H5062-K5062&lt;=0,IF(D5062&gt;Calculator!$G$39,IF(H5062-K5062+E5062+L5062+M5062+Calculator!$G$39&gt;Calculator!$G$39,Calculator!$G$39-(H5062+E5062+L5062+M5062-K5062),Calculator!$G$39),D5062),0)))</f>
        <v>0</v>
      </c>
    </row>
    <row r="5063" spans="1:14" ht="15.75" thickBot="1">
      <c r="A5063" s="33" t="str">
        <f ca="1">IF(C5063=Calculator!$H$27,"F",IF(Daily!D5063+Daily!H5063=0,IF(D5062+H5062&gt;0,"L",""),""))</f>
        <v/>
      </c>
      <c r="B5063" s="34">
        <v>5062</v>
      </c>
      <c r="C5063" s="19">
        <f t="shared" ca="1" si="317"/>
        <v>50992</v>
      </c>
      <c r="D5063" s="29">
        <f t="shared" ca="1" si="319"/>
        <v>0</v>
      </c>
      <c r="E5063" s="29">
        <f ca="1">IF(C5063&lt;Calculator!$D$26,0,IF(DAY($C5063)=1,IF(D5063-Calculator!$G$24&gt;0,Calculator!$G$24,D5063),0))</f>
        <v>0</v>
      </c>
      <c r="F5063" s="29">
        <f ca="1">IF(E5063&gt;0,D5063*Calculator!$G$22/12,0)</f>
        <v>0</v>
      </c>
      <c r="G5063" s="29">
        <f ca="1">IF(E5063&gt;0,(IFERROR(-PMT(Calculator!$G$22/12,Calculator!$G$23*12,Calculator!$G$20),0))-F5063,0)</f>
        <v>0</v>
      </c>
      <c r="H5063" s="29">
        <f t="shared" ca="1" si="320"/>
        <v>0</v>
      </c>
      <c r="I5063" s="29">
        <f t="shared" ca="1" si="318"/>
        <v>0</v>
      </c>
      <c r="J5063" s="30">
        <f>Calculator!$G$40</f>
        <v>6.5000000000000002E-2</v>
      </c>
      <c r="K5063" s="29">
        <f ca="1">IF(C5063&gt;=Calculator!$G$27,IF(DAY($C5063)=1,Calculator!$G$34/2,IF(DAY($C5063)=15,Calculator!$G$34/2,0)),0)</f>
        <v>0</v>
      </c>
      <c r="L5063" s="29">
        <f ca="1">IF(DAY($C5063)=28,IF(H5063=0,0,Calculator!$G$35),0)</f>
        <v>0</v>
      </c>
      <c r="M5063" s="29">
        <f ca="1">IF(I5063&gt;0,IF(DAY($C5063)=1,SUM(INDIRECT("I"&amp;(ROW(C5062)-DAY(C5062))):I5062),0),0)</f>
        <v>0</v>
      </c>
      <c r="N5063" s="29">
        <f ca="1">IF(C5063&lt;Calculator!$G$27,0,IF(C5063=Calculator!$G$27,Calculator!$G$39,IF(H5063-K5063&lt;=0,IF(D5063&gt;Calculator!$G$39,IF(H5063-K5063+E5063+L5063+M5063+Calculator!$G$39&gt;Calculator!$G$39,Calculator!$G$39-(H5063+E5063+L5063+M5063-K5063),Calculator!$G$39),D5063),0)))</f>
        <v>0</v>
      </c>
    </row>
    <row r="5064" spans="1:14" ht="15.75" thickBot="1">
      <c r="A5064" s="33" t="str">
        <f ca="1">IF(C5064=Calculator!$H$27,"F",IF(Daily!D5064+Daily!H5064=0,IF(D5063+H5063&gt;0,"L",""),""))</f>
        <v/>
      </c>
      <c r="B5064" s="34">
        <v>5063</v>
      </c>
      <c r="C5064" s="19">
        <f t="shared" ca="1" si="317"/>
        <v>50993</v>
      </c>
      <c r="D5064" s="29">
        <f t="shared" ca="1" si="319"/>
        <v>0</v>
      </c>
      <c r="E5064" s="29">
        <f ca="1">IF(C5064&lt;Calculator!$D$26,0,IF(DAY($C5064)=1,IF(D5064-Calculator!$G$24&gt;0,Calculator!$G$24,D5064),0))</f>
        <v>0</v>
      </c>
      <c r="F5064" s="29">
        <f ca="1">IF(E5064&gt;0,D5064*Calculator!$G$22/12,0)</f>
        <v>0</v>
      </c>
      <c r="G5064" s="29">
        <f ca="1">IF(E5064&gt;0,(IFERROR(-PMT(Calculator!$G$22/12,Calculator!$G$23*12,Calculator!$G$20),0))-F5064,0)</f>
        <v>0</v>
      </c>
      <c r="H5064" s="29">
        <f t="shared" ca="1" si="320"/>
        <v>0</v>
      </c>
      <c r="I5064" s="29">
        <f t="shared" ca="1" si="318"/>
        <v>0</v>
      </c>
      <c r="J5064" s="30">
        <f>Calculator!$G$40</f>
        <v>6.5000000000000002E-2</v>
      </c>
      <c r="K5064" s="29">
        <f ca="1">IF(C5064&gt;=Calculator!$G$27,IF(DAY($C5064)=1,Calculator!$G$34/2,IF(DAY($C5064)=15,Calculator!$G$34/2,0)),0)</f>
        <v>0</v>
      </c>
      <c r="L5064" s="29">
        <f ca="1">IF(DAY($C5064)=28,IF(H5064=0,0,Calculator!$G$35),0)</f>
        <v>0</v>
      </c>
      <c r="M5064" s="29">
        <f ca="1">IF(I5064&gt;0,IF(DAY($C5064)=1,SUM(INDIRECT("I"&amp;(ROW(C5063)-DAY(C5063))):I5063),0),0)</f>
        <v>0</v>
      </c>
      <c r="N5064" s="29">
        <f ca="1">IF(C5064&lt;Calculator!$G$27,0,IF(C5064=Calculator!$G$27,Calculator!$G$39,IF(H5064-K5064&lt;=0,IF(D5064&gt;Calculator!$G$39,IF(H5064-K5064+E5064+L5064+M5064+Calculator!$G$39&gt;Calculator!$G$39,Calculator!$G$39-(H5064+E5064+L5064+M5064-K5064),Calculator!$G$39),D5064),0)))</f>
        <v>0</v>
      </c>
    </row>
    <row r="5065" spans="1:14" ht="15.75" thickBot="1">
      <c r="A5065" s="33" t="str">
        <f ca="1">IF(C5065=Calculator!$H$27,"F",IF(Daily!D5065+Daily!H5065=0,IF(D5064+H5064&gt;0,"L",""),""))</f>
        <v/>
      </c>
      <c r="B5065" s="34">
        <v>5064</v>
      </c>
      <c r="C5065" s="19">
        <f t="shared" ca="1" si="317"/>
        <v>50994</v>
      </c>
      <c r="D5065" s="29">
        <f t="shared" ca="1" si="319"/>
        <v>0</v>
      </c>
      <c r="E5065" s="29">
        <f ca="1">IF(C5065&lt;Calculator!$D$26,0,IF(DAY($C5065)=1,IF(D5065-Calculator!$G$24&gt;0,Calculator!$G$24,D5065),0))</f>
        <v>0</v>
      </c>
      <c r="F5065" s="29">
        <f ca="1">IF(E5065&gt;0,D5065*Calculator!$G$22/12,0)</f>
        <v>0</v>
      </c>
      <c r="G5065" s="29">
        <f ca="1">IF(E5065&gt;0,(IFERROR(-PMT(Calculator!$G$22/12,Calculator!$G$23*12,Calculator!$G$20),0))-F5065,0)</f>
        <v>0</v>
      </c>
      <c r="H5065" s="29">
        <f t="shared" ca="1" si="320"/>
        <v>0</v>
      </c>
      <c r="I5065" s="29">
        <f t="shared" ca="1" si="318"/>
        <v>0</v>
      </c>
      <c r="J5065" s="30">
        <f>Calculator!$G$40</f>
        <v>6.5000000000000002E-2</v>
      </c>
      <c r="K5065" s="29">
        <f ca="1">IF(C5065&gt;=Calculator!$G$27,IF(DAY($C5065)=1,Calculator!$G$34/2,IF(DAY($C5065)=15,Calculator!$G$34/2,0)),0)</f>
        <v>0</v>
      </c>
      <c r="L5065" s="29">
        <f ca="1">IF(DAY($C5065)=28,IF(H5065=0,0,Calculator!$G$35),0)</f>
        <v>0</v>
      </c>
      <c r="M5065" s="29">
        <f ca="1">IF(I5065&gt;0,IF(DAY($C5065)=1,SUM(INDIRECT("I"&amp;(ROW(C5064)-DAY(C5064))):I5064),0),0)</f>
        <v>0</v>
      </c>
      <c r="N5065" s="29">
        <f ca="1">IF(C5065&lt;Calculator!$G$27,0,IF(C5065=Calculator!$G$27,Calculator!$G$39,IF(H5065-K5065&lt;=0,IF(D5065&gt;Calculator!$G$39,IF(H5065-K5065+E5065+L5065+M5065+Calculator!$G$39&gt;Calculator!$G$39,Calculator!$G$39-(H5065+E5065+L5065+M5065-K5065),Calculator!$G$39),D5065),0)))</f>
        <v>0</v>
      </c>
    </row>
    <row r="5066" spans="1:14" ht="15.75" thickBot="1">
      <c r="A5066" s="33" t="str">
        <f ca="1">IF(C5066=Calculator!$H$27,"F",IF(Daily!D5066+Daily!H5066=0,IF(D5065+H5065&gt;0,"L",""),""))</f>
        <v/>
      </c>
      <c r="B5066" s="34">
        <v>5065</v>
      </c>
      <c r="C5066" s="19">
        <f t="shared" ca="1" si="317"/>
        <v>50995</v>
      </c>
      <c r="D5066" s="29">
        <f t="shared" ca="1" si="319"/>
        <v>0</v>
      </c>
      <c r="E5066" s="29">
        <f ca="1">IF(C5066&lt;Calculator!$D$26,0,IF(DAY($C5066)=1,IF(D5066-Calculator!$G$24&gt;0,Calculator!$G$24,D5066),0))</f>
        <v>0</v>
      </c>
      <c r="F5066" s="29">
        <f ca="1">IF(E5066&gt;0,D5066*Calculator!$G$22/12,0)</f>
        <v>0</v>
      </c>
      <c r="G5066" s="29">
        <f ca="1">IF(E5066&gt;0,(IFERROR(-PMT(Calculator!$G$22/12,Calculator!$G$23*12,Calculator!$G$20),0))-F5066,0)</f>
        <v>0</v>
      </c>
      <c r="H5066" s="29">
        <f t="shared" ca="1" si="320"/>
        <v>0</v>
      </c>
      <c r="I5066" s="29">
        <f t="shared" ca="1" si="318"/>
        <v>0</v>
      </c>
      <c r="J5066" s="30">
        <f>Calculator!$G$40</f>
        <v>6.5000000000000002E-2</v>
      </c>
      <c r="K5066" s="29">
        <f ca="1">IF(C5066&gt;=Calculator!$G$27,IF(DAY($C5066)=1,Calculator!$G$34/2,IF(DAY($C5066)=15,Calculator!$G$34/2,0)),0)</f>
        <v>0</v>
      </c>
      <c r="L5066" s="29">
        <f ca="1">IF(DAY($C5066)=28,IF(H5066=0,0,Calculator!$G$35),0)</f>
        <v>0</v>
      </c>
      <c r="M5066" s="29">
        <f ca="1">IF(I5066&gt;0,IF(DAY($C5066)=1,SUM(INDIRECT("I"&amp;(ROW(C5065)-DAY(C5065))):I5065),0),0)</f>
        <v>0</v>
      </c>
      <c r="N5066" s="29">
        <f ca="1">IF(C5066&lt;Calculator!$G$27,0,IF(C5066=Calculator!$G$27,Calculator!$G$39,IF(H5066-K5066&lt;=0,IF(D5066&gt;Calculator!$G$39,IF(H5066-K5066+E5066+L5066+M5066+Calculator!$G$39&gt;Calculator!$G$39,Calculator!$G$39-(H5066+E5066+L5066+M5066-K5066),Calculator!$G$39),D5066),0)))</f>
        <v>0</v>
      </c>
    </row>
    <row r="5067" spans="1:14" ht="15.75" thickBot="1">
      <c r="A5067" s="33" t="str">
        <f ca="1">IF(C5067=Calculator!$H$27,"F",IF(Daily!D5067+Daily!H5067=0,IF(D5066+H5066&gt;0,"L",""),""))</f>
        <v/>
      </c>
      <c r="B5067" s="34">
        <v>5066</v>
      </c>
      <c r="C5067" s="19">
        <f t="shared" ca="1" si="317"/>
        <v>50996</v>
      </c>
      <c r="D5067" s="29">
        <f t="shared" ca="1" si="319"/>
        <v>0</v>
      </c>
      <c r="E5067" s="29">
        <f ca="1">IF(C5067&lt;Calculator!$D$26,0,IF(DAY($C5067)=1,IF(D5067-Calculator!$G$24&gt;0,Calculator!$G$24,D5067),0))</f>
        <v>0</v>
      </c>
      <c r="F5067" s="29">
        <f ca="1">IF(E5067&gt;0,D5067*Calculator!$G$22/12,0)</f>
        <v>0</v>
      </c>
      <c r="G5067" s="29">
        <f ca="1">IF(E5067&gt;0,(IFERROR(-PMT(Calculator!$G$22/12,Calculator!$G$23*12,Calculator!$G$20),0))-F5067,0)</f>
        <v>0</v>
      </c>
      <c r="H5067" s="29">
        <f t="shared" ca="1" si="320"/>
        <v>0</v>
      </c>
      <c r="I5067" s="29">
        <f t="shared" ca="1" si="318"/>
        <v>0</v>
      </c>
      <c r="J5067" s="30">
        <f>Calculator!$G$40</f>
        <v>6.5000000000000002E-2</v>
      </c>
      <c r="K5067" s="29">
        <f ca="1">IF(C5067&gt;=Calculator!$G$27,IF(DAY($C5067)=1,Calculator!$G$34/2,IF(DAY($C5067)=15,Calculator!$G$34/2,0)),0)</f>
        <v>0</v>
      </c>
      <c r="L5067" s="29">
        <f ca="1">IF(DAY($C5067)=28,IF(H5067=0,0,Calculator!$G$35),0)</f>
        <v>0</v>
      </c>
      <c r="M5067" s="29">
        <f ca="1">IF(I5067&gt;0,IF(DAY($C5067)=1,SUM(INDIRECT("I"&amp;(ROW(C5066)-DAY(C5066))):I5066),0),0)</f>
        <v>0</v>
      </c>
      <c r="N5067" s="29">
        <f ca="1">IF(C5067&lt;Calculator!$G$27,0,IF(C5067=Calculator!$G$27,Calculator!$G$39,IF(H5067-K5067&lt;=0,IF(D5067&gt;Calculator!$G$39,IF(H5067-K5067+E5067+L5067+M5067+Calculator!$G$39&gt;Calculator!$G$39,Calculator!$G$39-(H5067+E5067+L5067+M5067-K5067),Calculator!$G$39),D5067),0)))</f>
        <v>0</v>
      </c>
    </row>
    <row r="5068" spans="1:14" ht="15.75" thickBot="1">
      <c r="A5068" s="33" t="str">
        <f ca="1">IF(C5068=Calculator!$H$27,"F",IF(Daily!D5068+Daily!H5068=0,IF(D5067+H5067&gt;0,"L",""),""))</f>
        <v/>
      </c>
      <c r="B5068" s="34">
        <v>5067</v>
      </c>
      <c r="C5068" s="19">
        <f t="shared" ca="1" si="317"/>
        <v>50997</v>
      </c>
      <c r="D5068" s="29">
        <f t="shared" ca="1" si="319"/>
        <v>0</v>
      </c>
      <c r="E5068" s="29">
        <f ca="1">IF(C5068&lt;Calculator!$D$26,0,IF(DAY($C5068)=1,IF(D5068-Calculator!$G$24&gt;0,Calculator!$G$24,D5068),0))</f>
        <v>0</v>
      </c>
      <c r="F5068" s="29">
        <f ca="1">IF(E5068&gt;0,D5068*Calculator!$G$22/12,0)</f>
        <v>0</v>
      </c>
      <c r="G5068" s="29">
        <f ca="1">IF(E5068&gt;0,(IFERROR(-PMT(Calculator!$G$22/12,Calculator!$G$23*12,Calculator!$G$20),0))-F5068,0)</f>
        <v>0</v>
      </c>
      <c r="H5068" s="29">
        <f t="shared" ca="1" si="320"/>
        <v>0</v>
      </c>
      <c r="I5068" s="29">
        <f t="shared" ca="1" si="318"/>
        <v>0</v>
      </c>
      <c r="J5068" s="30">
        <f>Calculator!$G$40</f>
        <v>6.5000000000000002E-2</v>
      </c>
      <c r="K5068" s="29">
        <f ca="1">IF(C5068&gt;=Calculator!$G$27,IF(DAY($C5068)=1,Calculator!$G$34/2,IF(DAY($C5068)=15,Calculator!$G$34/2,0)),0)</f>
        <v>4500</v>
      </c>
      <c r="L5068" s="29">
        <f ca="1">IF(DAY($C5068)=28,IF(H5068=0,0,Calculator!$G$35),0)</f>
        <v>0</v>
      </c>
      <c r="M5068" s="29">
        <f ca="1">IF(I5068&gt;0,IF(DAY($C5068)=1,SUM(INDIRECT("I"&amp;(ROW(C5067)-DAY(C5067))):I5067),0),0)</f>
        <v>0</v>
      </c>
      <c r="N5068" s="29">
        <f ca="1">IF(C5068&lt;Calculator!$G$27,0,IF(C5068=Calculator!$G$27,Calculator!$G$39,IF(H5068-K5068&lt;=0,IF(D5068&gt;Calculator!$G$39,IF(H5068-K5068+E5068+L5068+M5068+Calculator!$G$39&gt;Calculator!$G$39,Calculator!$G$39-(H5068+E5068+L5068+M5068-K5068),Calculator!$G$39),D5068),0)))</f>
        <v>0</v>
      </c>
    </row>
    <row r="5069" spans="1:14" ht="15.75" thickBot="1">
      <c r="A5069" s="33" t="str">
        <f ca="1">IF(C5069=Calculator!$H$27,"F",IF(Daily!D5069+Daily!H5069=0,IF(D5068+H5068&gt;0,"L",""),""))</f>
        <v/>
      </c>
      <c r="B5069" s="34">
        <v>5068</v>
      </c>
      <c r="C5069" s="19">
        <f t="shared" ca="1" si="317"/>
        <v>50998</v>
      </c>
      <c r="D5069" s="29">
        <f t="shared" ca="1" si="319"/>
        <v>0</v>
      </c>
      <c r="E5069" s="29">
        <f ca="1">IF(C5069&lt;Calculator!$D$26,0,IF(DAY($C5069)=1,IF(D5069-Calculator!$G$24&gt;0,Calculator!$G$24,D5069),0))</f>
        <v>0</v>
      </c>
      <c r="F5069" s="29">
        <f ca="1">IF(E5069&gt;0,D5069*Calculator!$G$22/12,0)</f>
        <v>0</v>
      </c>
      <c r="G5069" s="29">
        <f ca="1">IF(E5069&gt;0,(IFERROR(-PMT(Calculator!$G$22/12,Calculator!$G$23*12,Calculator!$G$20),0))-F5069,0)</f>
        <v>0</v>
      </c>
      <c r="H5069" s="29">
        <f t="shared" ca="1" si="320"/>
        <v>0</v>
      </c>
      <c r="I5069" s="29">
        <f t="shared" ca="1" si="318"/>
        <v>0</v>
      </c>
      <c r="J5069" s="30">
        <f>Calculator!$G$40</f>
        <v>6.5000000000000002E-2</v>
      </c>
      <c r="K5069" s="29">
        <f ca="1">IF(C5069&gt;=Calculator!$G$27,IF(DAY($C5069)=1,Calculator!$G$34/2,IF(DAY($C5069)=15,Calculator!$G$34/2,0)),0)</f>
        <v>0</v>
      </c>
      <c r="L5069" s="29">
        <f ca="1">IF(DAY($C5069)=28,IF(H5069=0,0,Calculator!$G$35),0)</f>
        <v>0</v>
      </c>
      <c r="M5069" s="29">
        <f ca="1">IF(I5069&gt;0,IF(DAY($C5069)=1,SUM(INDIRECT("I"&amp;(ROW(C5068)-DAY(C5068))):I5068),0),0)</f>
        <v>0</v>
      </c>
      <c r="N5069" s="29">
        <f ca="1">IF(C5069&lt;Calculator!$G$27,0,IF(C5069=Calculator!$G$27,Calculator!$G$39,IF(H5069-K5069&lt;=0,IF(D5069&gt;Calculator!$G$39,IF(H5069-K5069+E5069+L5069+M5069+Calculator!$G$39&gt;Calculator!$G$39,Calculator!$G$39-(H5069+E5069+L5069+M5069-K5069),Calculator!$G$39),D5069),0)))</f>
        <v>0</v>
      </c>
    </row>
    <row r="5070" spans="1:14" ht="15.75" thickBot="1">
      <c r="A5070" s="33" t="str">
        <f ca="1">IF(C5070=Calculator!$H$27,"F",IF(Daily!D5070+Daily!H5070=0,IF(D5069+H5069&gt;0,"L",""),""))</f>
        <v/>
      </c>
      <c r="B5070" s="34">
        <v>5069</v>
      </c>
      <c r="C5070" s="19">
        <f t="shared" ca="1" si="317"/>
        <v>50999</v>
      </c>
      <c r="D5070" s="29">
        <f t="shared" ca="1" si="319"/>
        <v>0</v>
      </c>
      <c r="E5070" s="29">
        <f ca="1">IF(C5070&lt;Calculator!$D$26,0,IF(DAY($C5070)=1,IF(D5070-Calculator!$G$24&gt;0,Calculator!$G$24,D5070),0))</f>
        <v>0</v>
      </c>
      <c r="F5070" s="29">
        <f ca="1">IF(E5070&gt;0,D5070*Calculator!$G$22/12,0)</f>
        <v>0</v>
      </c>
      <c r="G5070" s="29">
        <f ca="1">IF(E5070&gt;0,(IFERROR(-PMT(Calculator!$G$22/12,Calculator!$G$23*12,Calculator!$G$20),0))-F5070,0)</f>
        <v>0</v>
      </c>
      <c r="H5070" s="29">
        <f t="shared" ca="1" si="320"/>
        <v>0</v>
      </c>
      <c r="I5070" s="29">
        <f t="shared" ca="1" si="318"/>
        <v>0</v>
      </c>
      <c r="J5070" s="30">
        <f>Calculator!$G$40</f>
        <v>6.5000000000000002E-2</v>
      </c>
      <c r="K5070" s="29">
        <f ca="1">IF(C5070&gt;=Calculator!$G$27,IF(DAY($C5070)=1,Calculator!$G$34/2,IF(DAY($C5070)=15,Calculator!$G$34/2,0)),0)</f>
        <v>0</v>
      </c>
      <c r="L5070" s="29">
        <f ca="1">IF(DAY($C5070)=28,IF(H5070=0,0,Calculator!$G$35),0)</f>
        <v>0</v>
      </c>
      <c r="M5070" s="29">
        <f ca="1">IF(I5070&gt;0,IF(DAY($C5070)=1,SUM(INDIRECT("I"&amp;(ROW(C5069)-DAY(C5069))):I5069),0),0)</f>
        <v>0</v>
      </c>
      <c r="N5070" s="29">
        <f ca="1">IF(C5070&lt;Calculator!$G$27,0,IF(C5070=Calculator!$G$27,Calculator!$G$39,IF(H5070-K5070&lt;=0,IF(D5070&gt;Calculator!$G$39,IF(H5070-K5070+E5070+L5070+M5070+Calculator!$G$39&gt;Calculator!$G$39,Calculator!$G$39-(H5070+E5070+L5070+M5070-K5070),Calculator!$G$39),D5070),0)))</f>
        <v>0</v>
      </c>
    </row>
    <row r="5071" spans="1:14" ht="15.75" thickBot="1">
      <c r="A5071" s="33" t="str">
        <f ca="1">IF(C5071=Calculator!$H$27,"F",IF(Daily!D5071+Daily!H5071=0,IF(D5070+H5070&gt;0,"L",""),""))</f>
        <v/>
      </c>
      <c r="B5071" s="34">
        <v>5070</v>
      </c>
      <c r="C5071" s="19">
        <f t="shared" ca="1" si="317"/>
        <v>51000</v>
      </c>
      <c r="D5071" s="29">
        <f t="shared" ca="1" si="319"/>
        <v>0</v>
      </c>
      <c r="E5071" s="29">
        <f ca="1">IF(C5071&lt;Calculator!$D$26,0,IF(DAY($C5071)=1,IF(D5071-Calculator!$G$24&gt;0,Calculator!$G$24,D5071),0))</f>
        <v>0</v>
      </c>
      <c r="F5071" s="29">
        <f ca="1">IF(E5071&gt;0,D5071*Calculator!$G$22/12,0)</f>
        <v>0</v>
      </c>
      <c r="G5071" s="29">
        <f ca="1">IF(E5071&gt;0,(IFERROR(-PMT(Calculator!$G$22/12,Calculator!$G$23*12,Calculator!$G$20),0))-F5071,0)</f>
        <v>0</v>
      </c>
      <c r="H5071" s="29">
        <f t="shared" ca="1" si="320"/>
        <v>0</v>
      </c>
      <c r="I5071" s="29">
        <f t="shared" ca="1" si="318"/>
        <v>0</v>
      </c>
      <c r="J5071" s="30">
        <f>Calculator!$G$40</f>
        <v>6.5000000000000002E-2</v>
      </c>
      <c r="K5071" s="29">
        <f ca="1">IF(C5071&gt;=Calculator!$G$27,IF(DAY($C5071)=1,Calculator!$G$34/2,IF(DAY($C5071)=15,Calculator!$G$34/2,0)),0)</f>
        <v>0</v>
      </c>
      <c r="L5071" s="29">
        <f ca="1">IF(DAY($C5071)=28,IF(H5071=0,0,Calculator!$G$35),0)</f>
        <v>0</v>
      </c>
      <c r="M5071" s="29">
        <f ca="1">IF(I5071&gt;0,IF(DAY($C5071)=1,SUM(INDIRECT("I"&amp;(ROW(C5070)-DAY(C5070))):I5070),0),0)</f>
        <v>0</v>
      </c>
      <c r="N5071" s="29">
        <f ca="1">IF(C5071&lt;Calculator!$G$27,0,IF(C5071=Calculator!$G$27,Calculator!$G$39,IF(H5071-K5071&lt;=0,IF(D5071&gt;Calculator!$G$39,IF(H5071-K5071+E5071+L5071+M5071+Calculator!$G$39&gt;Calculator!$G$39,Calculator!$G$39-(H5071+E5071+L5071+M5071-K5071),Calculator!$G$39),D5071),0)))</f>
        <v>0</v>
      </c>
    </row>
    <row r="5072" spans="1:14" ht="15.75" thickBot="1">
      <c r="A5072" s="33" t="str">
        <f ca="1">IF(C5072=Calculator!$H$27,"F",IF(Daily!D5072+Daily!H5072=0,IF(D5071+H5071&gt;0,"L",""),""))</f>
        <v/>
      </c>
      <c r="B5072" s="34">
        <v>5071</v>
      </c>
      <c r="C5072" s="19">
        <f t="shared" ca="1" si="317"/>
        <v>51001</v>
      </c>
      <c r="D5072" s="29">
        <f t="shared" ca="1" si="319"/>
        <v>0</v>
      </c>
      <c r="E5072" s="29">
        <f ca="1">IF(C5072&lt;Calculator!$D$26,0,IF(DAY($C5072)=1,IF(D5072-Calculator!$G$24&gt;0,Calculator!$G$24,D5072),0))</f>
        <v>0</v>
      </c>
      <c r="F5072" s="29">
        <f ca="1">IF(E5072&gt;0,D5072*Calculator!$G$22/12,0)</f>
        <v>0</v>
      </c>
      <c r="G5072" s="29">
        <f ca="1">IF(E5072&gt;0,(IFERROR(-PMT(Calculator!$G$22/12,Calculator!$G$23*12,Calculator!$G$20),0))-F5072,0)</f>
        <v>0</v>
      </c>
      <c r="H5072" s="29">
        <f t="shared" ca="1" si="320"/>
        <v>0</v>
      </c>
      <c r="I5072" s="29">
        <f t="shared" ca="1" si="318"/>
        <v>0</v>
      </c>
      <c r="J5072" s="30">
        <f>Calculator!$G$40</f>
        <v>6.5000000000000002E-2</v>
      </c>
      <c r="K5072" s="29">
        <f ca="1">IF(C5072&gt;=Calculator!$G$27,IF(DAY($C5072)=1,Calculator!$G$34/2,IF(DAY($C5072)=15,Calculator!$G$34/2,0)),0)</f>
        <v>0</v>
      </c>
      <c r="L5072" s="29">
        <f ca="1">IF(DAY($C5072)=28,IF(H5072=0,0,Calculator!$G$35),0)</f>
        <v>0</v>
      </c>
      <c r="M5072" s="29">
        <f ca="1">IF(I5072&gt;0,IF(DAY($C5072)=1,SUM(INDIRECT("I"&amp;(ROW(C5071)-DAY(C5071))):I5071),0),0)</f>
        <v>0</v>
      </c>
      <c r="N5072" s="29">
        <f ca="1">IF(C5072&lt;Calculator!$G$27,0,IF(C5072=Calculator!$G$27,Calculator!$G$39,IF(H5072-K5072&lt;=0,IF(D5072&gt;Calculator!$G$39,IF(H5072-K5072+E5072+L5072+M5072+Calculator!$G$39&gt;Calculator!$G$39,Calculator!$G$39-(H5072+E5072+L5072+M5072-K5072),Calculator!$G$39),D5072),0)))</f>
        <v>0</v>
      </c>
    </row>
    <row r="5073" spans="1:14" ht="15.75" thickBot="1">
      <c r="A5073" s="33" t="str">
        <f ca="1">IF(C5073=Calculator!$H$27,"F",IF(Daily!D5073+Daily!H5073=0,IF(D5072+H5072&gt;0,"L",""),""))</f>
        <v/>
      </c>
      <c r="B5073" s="34">
        <v>5072</v>
      </c>
      <c r="C5073" s="19">
        <f t="shared" ca="1" si="317"/>
        <v>51002</v>
      </c>
      <c r="D5073" s="29">
        <f t="shared" ca="1" si="319"/>
        <v>0</v>
      </c>
      <c r="E5073" s="29">
        <f ca="1">IF(C5073&lt;Calculator!$D$26,0,IF(DAY($C5073)=1,IF(D5073-Calculator!$G$24&gt;0,Calculator!$G$24,D5073),0))</f>
        <v>0</v>
      </c>
      <c r="F5073" s="29">
        <f ca="1">IF(E5073&gt;0,D5073*Calculator!$G$22/12,0)</f>
        <v>0</v>
      </c>
      <c r="G5073" s="29">
        <f ca="1">IF(E5073&gt;0,(IFERROR(-PMT(Calculator!$G$22/12,Calculator!$G$23*12,Calculator!$G$20),0))-F5073,0)</f>
        <v>0</v>
      </c>
      <c r="H5073" s="29">
        <f t="shared" ca="1" si="320"/>
        <v>0</v>
      </c>
      <c r="I5073" s="29">
        <f t="shared" ca="1" si="318"/>
        <v>0</v>
      </c>
      <c r="J5073" s="30">
        <f>Calculator!$G$40</f>
        <v>6.5000000000000002E-2</v>
      </c>
      <c r="K5073" s="29">
        <f ca="1">IF(C5073&gt;=Calculator!$G$27,IF(DAY($C5073)=1,Calculator!$G$34/2,IF(DAY($C5073)=15,Calculator!$G$34/2,0)),0)</f>
        <v>0</v>
      </c>
      <c r="L5073" s="29">
        <f ca="1">IF(DAY($C5073)=28,IF(H5073=0,0,Calculator!$G$35),0)</f>
        <v>0</v>
      </c>
      <c r="M5073" s="29">
        <f ca="1">IF(I5073&gt;0,IF(DAY($C5073)=1,SUM(INDIRECT("I"&amp;(ROW(C5072)-DAY(C5072))):I5072),0),0)</f>
        <v>0</v>
      </c>
      <c r="N5073" s="29">
        <f ca="1">IF(C5073&lt;Calculator!$G$27,0,IF(C5073=Calculator!$G$27,Calculator!$G$39,IF(H5073-K5073&lt;=0,IF(D5073&gt;Calculator!$G$39,IF(H5073-K5073+E5073+L5073+M5073+Calculator!$G$39&gt;Calculator!$G$39,Calculator!$G$39-(H5073+E5073+L5073+M5073-K5073),Calculator!$G$39),D5073),0)))</f>
        <v>0</v>
      </c>
    </row>
    <row r="5074" spans="1:14" ht="15.75" thickBot="1">
      <c r="A5074" s="33" t="str">
        <f ca="1">IF(C5074=Calculator!$H$27,"F",IF(Daily!D5074+Daily!H5074=0,IF(D5073+H5073&gt;0,"L",""),""))</f>
        <v/>
      </c>
      <c r="B5074" s="34">
        <v>5073</v>
      </c>
      <c r="C5074" s="19">
        <f t="shared" ca="1" si="317"/>
        <v>51003</v>
      </c>
      <c r="D5074" s="29">
        <f t="shared" ca="1" si="319"/>
        <v>0</v>
      </c>
      <c r="E5074" s="29">
        <f ca="1">IF(C5074&lt;Calculator!$D$26,0,IF(DAY($C5074)=1,IF(D5074-Calculator!$G$24&gt;0,Calculator!$G$24,D5074),0))</f>
        <v>0</v>
      </c>
      <c r="F5074" s="29">
        <f ca="1">IF(E5074&gt;0,D5074*Calculator!$G$22/12,0)</f>
        <v>0</v>
      </c>
      <c r="G5074" s="29">
        <f ca="1">IF(E5074&gt;0,(IFERROR(-PMT(Calculator!$G$22/12,Calculator!$G$23*12,Calculator!$G$20),0))-F5074,0)</f>
        <v>0</v>
      </c>
      <c r="H5074" s="29">
        <f t="shared" ca="1" si="320"/>
        <v>0</v>
      </c>
      <c r="I5074" s="29">
        <f t="shared" ca="1" si="318"/>
        <v>0</v>
      </c>
      <c r="J5074" s="30">
        <f>Calculator!$G$40</f>
        <v>6.5000000000000002E-2</v>
      </c>
      <c r="K5074" s="29">
        <f ca="1">IF(C5074&gt;=Calculator!$G$27,IF(DAY($C5074)=1,Calculator!$G$34/2,IF(DAY($C5074)=15,Calculator!$G$34/2,0)),0)</f>
        <v>0</v>
      </c>
      <c r="L5074" s="29">
        <f ca="1">IF(DAY($C5074)=28,IF(H5074=0,0,Calculator!$G$35),0)</f>
        <v>0</v>
      </c>
      <c r="M5074" s="29">
        <f ca="1">IF(I5074&gt;0,IF(DAY($C5074)=1,SUM(INDIRECT("I"&amp;(ROW(C5073)-DAY(C5073))):I5073),0),0)</f>
        <v>0</v>
      </c>
      <c r="N5074" s="29">
        <f ca="1">IF(C5074&lt;Calculator!$G$27,0,IF(C5074=Calculator!$G$27,Calculator!$G$39,IF(H5074-K5074&lt;=0,IF(D5074&gt;Calculator!$G$39,IF(H5074-K5074+E5074+L5074+M5074+Calculator!$G$39&gt;Calculator!$G$39,Calculator!$G$39-(H5074+E5074+L5074+M5074-K5074),Calculator!$G$39),D5074),0)))</f>
        <v>0</v>
      </c>
    </row>
    <row r="5075" spans="1:14" ht="15.75" thickBot="1">
      <c r="A5075" s="33" t="str">
        <f ca="1">IF(C5075=Calculator!$H$27,"F",IF(Daily!D5075+Daily!H5075=0,IF(D5074+H5074&gt;0,"L",""),""))</f>
        <v/>
      </c>
      <c r="B5075" s="34">
        <v>5074</v>
      </c>
      <c r="C5075" s="19">
        <f t="shared" ca="1" si="317"/>
        <v>51004</v>
      </c>
      <c r="D5075" s="29">
        <f t="shared" ca="1" si="319"/>
        <v>0</v>
      </c>
      <c r="E5075" s="29">
        <f ca="1">IF(C5075&lt;Calculator!$D$26,0,IF(DAY($C5075)=1,IF(D5075-Calculator!$G$24&gt;0,Calculator!$G$24,D5075),0))</f>
        <v>0</v>
      </c>
      <c r="F5075" s="29">
        <f ca="1">IF(E5075&gt;0,D5075*Calculator!$G$22/12,0)</f>
        <v>0</v>
      </c>
      <c r="G5075" s="29">
        <f ca="1">IF(E5075&gt;0,(IFERROR(-PMT(Calculator!$G$22/12,Calculator!$G$23*12,Calculator!$G$20),0))-F5075,0)</f>
        <v>0</v>
      </c>
      <c r="H5075" s="29">
        <f t="shared" ca="1" si="320"/>
        <v>0</v>
      </c>
      <c r="I5075" s="29">
        <f t="shared" ca="1" si="318"/>
        <v>0</v>
      </c>
      <c r="J5075" s="30">
        <f>Calculator!$G$40</f>
        <v>6.5000000000000002E-2</v>
      </c>
      <c r="K5075" s="29">
        <f ca="1">IF(C5075&gt;=Calculator!$G$27,IF(DAY($C5075)=1,Calculator!$G$34/2,IF(DAY($C5075)=15,Calculator!$G$34/2,0)),0)</f>
        <v>0</v>
      </c>
      <c r="L5075" s="29">
        <f ca="1">IF(DAY($C5075)=28,IF(H5075=0,0,Calculator!$G$35),0)</f>
        <v>0</v>
      </c>
      <c r="M5075" s="29">
        <f ca="1">IF(I5075&gt;0,IF(DAY($C5075)=1,SUM(INDIRECT("I"&amp;(ROW(C5074)-DAY(C5074))):I5074),0),0)</f>
        <v>0</v>
      </c>
      <c r="N5075" s="29">
        <f ca="1">IF(C5075&lt;Calculator!$G$27,0,IF(C5075=Calculator!$G$27,Calculator!$G$39,IF(H5075-K5075&lt;=0,IF(D5075&gt;Calculator!$G$39,IF(H5075-K5075+E5075+L5075+M5075+Calculator!$G$39&gt;Calculator!$G$39,Calculator!$G$39-(H5075+E5075+L5075+M5075-K5075),Calculator!$G$39),D5075),0)))</f>
        <v>0</v>
      </c>
    </row>
    <row r="5076" spans="1:14" ht="15.75" thickBot="1">
      <c r="A5076" s="33" t="str">
        <f ca="1">IF(C5076=Calculator!$H$27,"F",IF(Daily!D5076+Daily!H5076=0,IF(D5075+H5075&gt;0,"L",""),""))</f>
        <v/>
      </c>
      <c r="B5076" s="34">
        <v>5075</v>
      </c>
      <c r="C5076" s="19">
        <f t="shared" ca="1" si="317"/>
        <v>51005</v>
      </c>
      <c r="D5076" s="29">
        <f t="shared" ca="1" si="319"/>
        <v>0</v>
      </c>
      <c r="E5076" s="29">
        <f ca="1">IF(C5076&lt;Calculator!$D$26,0,IF(DAY($C5076)=1,IF(D5076-Calculator!$G$24&gt;0,Calculator!$G$24,D5076),0))</f>
        <v>0</v>
      </c>
      <c r="F5076" s="29">
        <f ca="1">IF(E5076&gt;0,D5076*Calculator!$G$22/12,0)</f>
        <v>0</v>
      </c>
      <c r="G5076" s="29">
        <f ca="1">IF(E5076&gt;0,(IFERROR(-PMT(Calculator!$G$22/12,Calculator!$G$23*12,Calculator!$G$20),0))-F5076,0)</f>
        <v>0</v>
      </c>
      <c r="H5076" s="29">
        <f t="shared" ca="1" si="320"/>
        <v>0</v>
      </c>
      <c r="I5076" s="29">
        <f t="shared" ca="1" si="318"/>
        <v>0</v>
      </c>
      <c r="J5076" s="30">
        <f>Calculator!$G$40</f>
        <v>6.5000000000000002E-2</v>
      </c>
      <c r="K5076" s="29">
        <f ca="1">IF(C5076&gt;=Calculator!$G$27,IF(DAY($C5076)=1,Calculator!$G$34/2,IF(DAY($C5076)=15,Calculator!$G$34/2,0)),0)</f>
        <v>0</v>
      </c>
      <c r="L5076" s="29">
        <f ca="1">IF(DAY($C5076)=28,IF(H5076=0,0,Calculator!$G$35),0)</f>
        <v>0</v>
      </c>
      <c r="M5076" s="29">
        <f ca="1">IF(I5076&gt;0,IF(DAY($C5076)=1,SUM(INDIRECT("I"&amp;(ROW(C5075)-DAY(C5075))):I5075),0),0)</f>
        <v>0</v>
      </c>
      <c r="N5076" s="29">
        <f ca="1">IF(C5076&lt;Calculator!$G$27,0,IF(C5076=Calculator!$G$27,Calculator!$G$39,IF(H5076-K5076&lt;=0,IF(D5076&gt;Calculator!$G$39,IF(H5076-K5076+E5076+L5076+M5076+Calculator!$G$39&gt;Calculator!$G$39,Calculator!$G$39-(H5076+E5076+L5076+M5076-K5076),Calculator!$G$39),D5076),0)))</f>
        <v>0</v>
      </c>
    </row>
    <row r="5077" spans="1:14" ht="15.75" thickBot="1">
      <c r="A5077" s="33" t="str">
        <f ca="1">IF(C5077=Calculator!$H$27,"F",IF(Daily!D5077+Daily!H5077=0,IF(D5076+H5076&gt;0,"L",""),""))</f>
        <v/>
      </c>
      <c r="B5077" s="34">
        <v>5076</v>
      </c>
      <c r="C5077" s="19">
        <f t="shared" ca="1" si="317"/>
        <v>51006</v>
      </c>
      <c r="D5077" s="29">
        <f t="shared" ca="1" si="319"/>
        <v>0</v>
      </c>
      <c r="E5077" s="29">
        <f ca="1">IF(C5077&lt;Calculator!$D$26,0,IF(DAY($C5077)=1,IF(D5077-Calculator!$G$24&gt;0,Calculator!$G$24,D5077),0))</f>
        <v>0</v>
      </c>
      <c r="F5077" s="29">
        <f ca="1">IF(E5077&gt;0,D5077*Calculator!$G$22/12,0)</f>
        <v>0</v>
      </c>
      <c r="G5077" s="29">
        <f ca="1">IF(E5077&gt;0,(IFERROR(-PMT(Calculator!$G$22/12,Calculator!$G$23*12,Calculator!$G$20),0))-F5077,0)</f>
        <v>0</v>
      </c>
      <c r="H5077" s="29">
        <f t="shared" ca="1" si="320"/>
        <v>0</v>
      </c>
      <c r="I5077" s="29">
        <f t="shared" ca="1" si="318"/>
        <v>0</v>
      </c>
      <c r="J5077" s="30">
        <f>Calculator!$G$40</f>
        <v>6.5000000000000002E-2</v>
      </c>
      <c r="K5077" s="29">
        <f ca="1">IF(C5077&gt;=Calculator!$G$27,IF(DAY($C5077)=1,Calculator!$G$34/2,IF(DAY($C5077)=15,Calculator!$G$34/2,0)),0)</f>
        <v>0</v>
      </c>
      <c r="L5077" s="29">
        <f ca="1">IF(DAY($C5077)=28,IF(H5077=0,0,Calculator!$G$35),0)</f>
        <v>0</v>
      </c>
      <c r="M5077" s="29">
        <f ca="1">IF(I5077&gt;0,IF(DAY($C5077)=1,SUM(INDIRECT("I"&amp;(ROW(C5076)-DAY(C5076))):I5076),0),0)</f>
        <v>0</v>
      </c>
      <c r="N5077" s="29">
        <f ca="1">IF(C5077&lt;Calculator!$G$27,0,IF(C5077=Calculator!$G$27,Calculator!$G$39,IF(H5077-K5077&lt;=0,IF(D5077&gt;Calculator!$G$39,IF(H5077-K5077+E5077+L5077+M5077+Calculator!$G$39&gt;Calculator!$G$39,Calculator!$G$39-(H5077+E5077+L5077+M5077-K5077),Calculator!$G$39),D5077),0)))</f>
        <v>0</v>
      </c>
    </row>
    <row r="5078" spans="1:14" ht="15.75" thickBot="1">
      <c r="A5078" s="33" t="str">
        <f ca="1">IF(C5078=Calculator!$H$27,"F",IF(Daily!D5078+Daily!H5078=0,IF(D5077+H5077&gt;0,"L",""),""))</f>
        <v/>
      </c>
      <c r="B5078" s="34">
        <v>5077</v>
      </c>
      <c r="C5078" s="19">
        <f t="shared" ca="1" si="317"/>
        <v>51007</v>
      </c>
      <c r="D5078" s="29">
        <f t="shared" ca="1" si="319"/>
        <v>0</v>
      </c>
      <c r="E5078" s="29">
        <f ca="1">IF(C5078&lt;Calculator!$D$26,0,IF(DAY($C5078)=1,IF(D5078-Calculator!$G$24&gt;0,Calculator!$G$24,D5078),0))</f>
        <v>0</v>
      </c>
      <c r="F5078" s="29">
        <f ca="1">IF(E5078&gt;0,D5078*Calculator!$G$22/12,0)</f>
        <v>0</v>
      </c>
      <c r="G5078" s="29">
        <f ca="1">IF(E5078&gt;0,(IFERROR(-PMT(Calculator!$G$22/12,Calculator!$G$23*12,Calculator!$G$20),0))-F5078,0)</f>
        <v>0</v>
      </c>
      <c r="H5078" s="29">
        <f t="shared" ca="1" si="320"/>
        <v>0</v>
      </c>
      <c r="I5078" s="29">
        <f t="shared" ca="1" si="318"/>
        <v>0</v>
      </c>
      <c r="J5078" s="30">
        <f>Calculator!$G$40</f>
        <v>6.5000000000000002E-2</v>
      </c>
      <c r="K5078" s="29">
        <f ca="1">IF(C5078&gt;=Calculator!$G$27,IF(DAY($C5078)=1,Calculator!$G$34/2,IF(DAY($C5078)=15,Calculator!$G$34/2,0)),0)</f>
        <v>0</v>
      </c>
      <c r="L5078" s="29">
        <f ca="1">IF(DAY($C5078)=28,IF(H5078=0,0,Calculator!$G$35),0)</f>
        <v>0</v>
      </c>
      <c r="M5078" s="29">
        <f ca="1">IF(I5078&gt;0,IF(DAY($C5078)=1,SUM(INDIRECT("I"&amp;(ROW(C5077)-DAY(C5077))):I5077),0),0)</f>
        <v>0</v>
      </c>
      <c r="N5078" s="29">
        <f ca="1">IF(C5078&lt;Calculator!$G$27,0,IF(C5078=Calculator!$G$27,Calculator!$G$39,IF(H5078-K5078&lt;=0,IF(D5078&gt;Calculator!$G$39,IF(H5078-K5078+E5078+L5078+M5078+Calculator!$G$39&gt;Calculator!$G$39,Calculator!$G$39-(H5078+E5078+L5078+M5078-K5078),Calculator!$G$39),D5078),0)))</f>
        <v>0</v>
      </c>
    </row>
    <row r="5079" spans="1:14" ht="15.75" thickBot="1">
      <c r="A5079" s="33" t="str">
        <f ca="1">IF(C5079=Calculator!$H$27,"F",IF(Daily!D5079+Daily!H5079=0,IF(D5078+H5078&gt;0,"L",""),""))</f>
        <v/>
      </c>
      <c r="B5079" s="34">
        <v>5078</v>
      </c>
      <c r="C5079" s="19">
        <f t="shared" ca="1" si="317"/>
        <v>51008</v>
      </c>
      <c r="D5079" s="29">
        <f t="shared" ca="1" si="319"/>
        <v>0</v>
      </c>
      <c r="E5079" s="29">
        <f ca="1">IF(C5079&lt;Calculator!$D$26,0,IF(DAY($C5079)=1,IF(D5079-Calculator!$G$24&gt;0,Calculator!$G$24,D5079),0))</f>
        <v>0</v>
      </c>
      <c r="F5079" s="29">
        <f ca="1">IF(E5079&gt;0,D5079*Calculator!$G$22/12,0)</f>
        <v>0</v>
      </c>
      <c r="G5079" s="29">
        <f ca="1">IF(E5079&gt;0,(IFERROR(-PMT(Calculator!$G$22/12,Calculator!$G$23*12,Calculator!$G$20),0))-F5079,0)</f>
        <v>0</v>
      </c>
      <c r="H5079" s="29">
        <f t="shared" ca="1" si="320"/>
        <v>0</v>
      </c>
      <c r="I5079" s="29">
        <f t="shared" ca="1" si="318"/>
        <v>0</v>
      </c>
      <c r="J5079" s="30">
        <f>Calculator!$G$40</f>
        <v>6.5000000000000002E-2</v>
      </c>
      <c r="K5079" s="29">
        <f ca="1">IF(C5079&gt;=Calculator!$G$27,IF(DAY($C5079)=1,Calculator!$G$34/2,IF(DAY($C5079)=15,Calculator!$G$34/2,0)),0)</f>
        <v>0</v>
      </c>
      <c r="L5079" s="29">
        <f ca="1">IF(DAY($C5079)=28,IF(H5079=0,0,Calculator!$G$35),0)</f>
        <v>0</v>
      </c>
      <c r="M5079" s="29">
        <f ca="1">IF(I5079&gt;0,IF(DAY($C5079)=1,SUM(INDIRECT("I"&amp;(ROW(C5078)-DAY(C5078))):I5078),0),0)</f>
        <v>0</v>
      </c>
      <c r="N5079" s="29">
        <f ca="1">IF(C5079&lt;Calculator!$G$27,0,IF(C5079=Calculator!$G$27,Calculator!$G$39,IF(H5079-K5079&lt;=0,IF(D5079&gt;Calculator!$G$39,IF(H5079-K5079+E5079+L5079+M5079+Calculator!$G$39&gt;Calculator!$G$39,Calculator!$G$39-(H5079+E5079+L5079+M5079-K5079),Calculator!$G$39),D5079),0)))</f>
        <v>0</v>
      </c>
    </row>
    <row r="5080" spans="1:14" ht="15.75" thickBot="1">
      <c r="A5080" s="33" t="str">
        <f ca="1">IF(C5080=Calculator!$H$27,"F",IF(Daily!D5080+Daily!H5080=0,IF(D5079+H5079&gt;0,"L",""),""))</f>
        <v/>
      </c>
      <c r="B5080" s="34">
        <v>5079</v>
      </c>
      <c r="C5080" s="19">
        <f t="shared" ca="1" si="317"/>
        <v>51009</v>
      </c>
      <c r="D5080" s="29">
        <f t="shared" ca="1" si="319"/>
        <v>0</v>
      </c>
      <c r="E5080" s="29">
        <f ca="1">IF(C5080&lt;Calculator!$D$26,0,IF(DAY($C5080)=1,IF(D5080-Calculator!$G$24&gt;0,Calculator!$G$24,D5080),0))</f>
        <v>0</v>
      </c>
      <c r="F5080" s="29">
        <f ca="1">IF(E5080&gt;0,D5080*Calculator!$G$22/12,0)</f>
        <v>0</v>
      </c>
      <c r="G5080" s="29">
        <f ca="1">IF(E5080&gt;0,(IFERROR(-PMT(Calculator!$G$22/12,Calculator!$G$23*12,Calculator!$G$20),0))-F5080,0)</f>
        <v>0</v>
      </c>
      <c r="H5080" s="29">
        <f t="shared" ca="1" si="320"/>
        <v>0</v>
      </c>
      <c r="I5080" s="29">
        <f t="shared" ca="1" si="318"/>
        <v>0</v>
      </c>
      <c r="J5080" s="30">
        <f>Calculator!$G$40</f>
        <v>6.5000000000000002E-2</v>
      </c>
      <c r="K5080" s="29">
        <f ca="1">IF(C5080&gt;=Calculator!$G$27,IF(DAY($C5080)=1,Calculator!$G$34/2,IF(DAY($C5080)=15,Calculator!$G$34/2,0)),0)</f>
        <v>0</v>
      </c>
      <c r="L5080" s="29">
        <f ca="1">IF(DAY($C5080)=28,IF(H5080=0,0,Calculator!$G$35),0)</f>
        <v>0</v>
      </c>
      <c r="M5080" s="29">
        <f ca="1">IF(I5080&gt;0,IF(DAY($C5080)=1,SUM(INDIRECT("I"&amp;(ROW(C5079)-DAY(C5079))):I5079),0),0)</f>
        <v>0</v>
      </c>
      <c r="N5080" s="29">
        <f ca="1">IF(C5080&lt;Calculator!$G$27,0,IF(C5080=Calculator!$G$27,Calculator!$G$39,IF(H5080-K5080&lt;=0,IF(D5080&gt;Calculator!$G$39,IF(H5080-K5080+E5080+L5080+M5080+Calculator!$G$39&gt;Calculator!$G$39,Calculator!$G$39-(H5080+E5080+L5080+M5080-K5080),Calculator!$G$39),D5080),0)))</f>
        <v>0</v>
      </c>
    </row>
    <row r="5081" spans="1:14" ht="15.75" thickBot="1">
      <c r="A5081" s="33" t="str">
        <f ca="1">IF(C5081=Calculator!$H$27,"F",IF(Daily!D5081+Daily!H5081=0,IF(D5080+H5080&gt;0,"L",""),""))</f>
        <v/>
      </c>
      <c r="B5081" s="34">
        <v>5080</v>
      </c>
      <c r="C5081" s="19">
        <f t="shared" ca="1" si="317"/>
        <v>51010</v>
      </c>
      <c r="D5081" s="29">
        <f t="shared" ca="1" si="319"/>
        <v>0</v>
      </c>
      <c r="E5081" s="29">
        <f ca="1">IF(C5081&lt;Calculator!$D$26,0,IF(DAY($C5081)=1,IF(D5081-Calculator!$G$24&gt;0,Calculator!$G$24,D5081),0))</f>
        <v>0</v>
      </c>
      <c r="F5081" s="29">
        <f ca="1">IF(E5081&gt;0,D5081*Calculator!$G$22/12,0)</f>
        <v>0</v>
      </c>
      <c r="G5081" s="29">
        <f ca="1">IF(E5081&gt;0,(IFERROR(-PMT(Calculator!$G$22/12,Calculator!$G$23*12,Calculator!$G$20),0))-F5081,0)</f>
        <v>0</v>
      </c>
      <c r="H5081" s="29">
        <f t="shared" ca="1" si="320"/>
        <v>0</v>
      </c>
      <c r="I5081" s="29">
        <f t="shared" ca="1" si="318"/>
        <v>0</v>
      </c>
      <c r="J5081" s="30">
        <f>Calculator!$G$40</f>
        <v>6.5000000000000002E-2</v>
      </c>
      <c r="K5081" s="29">
        <f ca="1">IF(C5081&gt;=Calculator!$G$27,IF(DAY($C5081)=1,Calculator!$G$34/2,IF(DAY($C5081)=15,Calculator!$G$34/2,0)),0)</f>
        <v>0</v>
      </c>
      <c r="L5081" s="29">
        <f ca="1">IF(DAY($C5081)=28,IF(H5081=0,0,Calculator!$G$35),0)</f>
        <v>0</v>
      </c>
      <c r="M5081" s="29">
        <f ca="1">IF(I5081&gt;0,IF(DAY($C5081)=1,SUM(INDIRECT("I"&amp;(ROW(C5080)-DAY(C5080))):I5080),0),0)</f>
        <v>0</v>
      </c>
      <c r="N5081" s="29">
        <f ca="1">IF(C5081&lt;Calculator!$G$27,0,IF(C5081=Calculator!$G$27,Calculator!$G$39,IF(H5081-K5081&lt;=0,IF(D5081&gt;Calculator!$G$39,IF(H5081-K5081+E5081+L5081+M5081+Calculator!$G$39&gt;Calculator!$G$39,Calculator!$G$39-(H5081+E5081+L5081+M5081-K5081),Calculator!$G$39),D5081),0)))</f>
        <v>0</v>
      </c>
    </row>
    <row r="5082" spans="1:14" ht="15.75" thickBot="1">
      <c r="A5082" s="33" t="str">
        <f ca="1">IF(C5082=Calculator!$H$27,"F",IF(Daily!D5082+Daily!H5082=0,IF(D5081+H5081&gt;0,"L",""),""))</f>
        <v/>
      </c>
      <c r="B5082" s="34">
        <v>5081</v>
      </c>
      <c r="C5082" s="19">
        <f t="shared" ca="1" si="317"/>
        <v>51011</v>
      </c>
      <c r="D5082" s="29">
        <f t="shared" ca="1" si="319"/>
        <v>0</v>
      </c>
      <c r="E5082" s="29">
        <f ca="1">IF(C5082&lt;Calculator!$D$26,0,IF(DAY($C5082)=1,IF(D5082-Calculator!$G$24&gt;0,Calculator!$G$24,D5082),0))</f>
        <v>0</v>
      </c>
      <c r="F5082" s="29">
        <f ca="1">IF(E5082&gt;0,D5082*Calculator!$G$22/12,0)</f>
        <v>0</v>
      </c>
      <c r="G5082" s="29">
        <f ca="1">IF(E5082&gt;0,(IFERROR(-PMT(Calculator!$G$22/12,Calculator!$G$23*12,Calculator!$G$20),0))-F5082,0)</f>
        <v>0</v>
      </c>
      <c r="H5082" s="29">
        <f t="shared" ca="1" si="320"/>
        <v>0</v>
      </c>
      <c r="I5082" s="29">
        <f t="shared" ca="1" si="318"/>
        <v>0</v>
      </c>
      <c r="J5082" s="30">
        <f>Calculator!$G$40</f>
        <v>6.5000000000000002E-2</v>
      </c>
      <c r="K5082" s="29">
        <f ca="1">IF(C5082&gt;=Calculator!$G$27,IF(DAY($C5082)=1,Calculator!$G$34/2,IF(DAY($C5082)=15,Calculator!$G$34/2,0)),0)</f>
        <v>0</v>
      </c>
      <c r="L5082" s="29">
        <f ca="1">IF(DAY($C5082)=28,IF(H5082=0,0,Calculator!$G$35),0)</f>
        <v>0</v>
      </c>
      <c r="M5082" s="29">
        <f ca="1">IF(I5082&gt;0,IF(DAY($C5082)=1,SUM(INDIRECT("I"&amp;(ROW(C5081)-DAY(C5081))):I5081),0),0)</f>
        <v>0</v>
      </c>
      <c r="N5082" s="29">
        <f ca="1">IF(C5082&lt;Calculator!$G$27,0,IF(C5082=Calculator!$G$27,Calculator!$G$39,IF(H5082-K5082&lt;=0,IF(D5082&gt;Calculator!$G$39,IF(H5082-K5082+E5082+L5082+M5082+Calculator!$G$39&gt;Calculator!$G$39,Calculator!$G$39-(H5082+E5082+L5082+M5082-K5082),Calculator!$G$39),D5082),0)))</f>
        <v>0</v>
      </c>
    </row>
    <row r="5083" spans="1:14" ht="15.75" thickBot="1">
      <c r="A5083" s="33" t="str">
        <f ca="1">IF(C5083=Calculator!$H$27,"F",IF(Daily!D5083+Daily!H5083=0,IF(D5082+H5082&gt;0,"L",""),""))</f>
        <v/>
      </c>
      <c r="B5083" s="34">
        <v>5082</v>
      </c>
      <c r="C5083" s="19">
        <f t="shared" ca="1" si="317"/>
        <v>51012</v>
      </c>
      <c r="D5083" s="29">
        <f t="shared" ca="1" si="319"/>
        <v>0</v>
      </c>
      <c r="E5083" s="29">
        <f ca="1">IF(C5083&lt;Calculator!$D$26,0,IF(DAY($C5083)=1,IF(D5083-Calculator!$G$24&gt;0,Calculator!$G$24,D5083),0))</f>
        <v>0</v>
      </c>
      <c r="F5083" s="29">
        <f ca="1">IF(E5083&gt;0,D5083*Calculator!$G$22/12,0)</f>
        <v>0</v>
      </c>
      <c r="G5083" s="29">
        <f ca="1">IF(E5083&gt;0,(IFERROR(-PMT(Calculator!$G$22/12,Calculator!$G$23*12,Calculator!$G$20),0))-F5083,0)</f>
        <v>0</v>
      </c>
      <c r="H5083" s="29">
        <f t="shared" ca="1" si="320"/>
        <v>0</v>
      </c>
      <c r="I5083" s="29">
        <f t="shared" ca="1" si="318"/>
        <v>0</v>
      </c>
      <c r="J5083" s="30">
        <f>Calculator!$G$40</f>
        <v>6.5000000000000002E-2</v>
      </c>
      <c r="K5083" s="29">
        <f ca="1">IF(C5083&gt;=Calculator!$G$27,IF(DAY($C5083)=1,Calculator!$G$34/2,IF(DAY($C5083)=15,Calculator!$G$34/2,0)),0)</f>
        <v>0</v>
      </c>
      <c r="L5083" s="29">
        <f ca="1">IF(DAY($C5083)=28,IF(H5083=0,0,Calculator!$G$35),0)</f>
        <v>0</v>
      </c>
      <c r="M5083" s="29">
        <f ca="1">IF(I5083&gt;0,IF(DAY($C5083)=1,SUM(INDIRECT("I"&amp;(ROW(C5082)-DAY(C5082))):I5082),0),0)</f>
        <v>0</v>
      </c>
      <c r="N5083" s="29">
        <f ca="1">IF(C5083&lt;Calculator!$G$27,0,IF(C5083=Calculator!$G$27,Calculator!$G$39,IF(H5083-K5083&lt;=0,IF(D5083&gt;Calculator!$G$39,IF(H5083-K5083+E5083+L5083+M5083+Calculator!$G$39&gt;Calculator!$G$39,Calculator!$G$39-(H5083+E5083+L5083+M5083-K5083),Calculator!$G$39),D5083),0)))</f>
        <v>0</v>
      </c>
    </row>
    <row r="5084" spans="1:14" ht="15.75" thickBot="1">
      <c r="A5084" s="33" t="str">
        <f ca="1">IF(C5084=Calculator!$H$27,"F",IF(Daily!D5084+Daily!H5084=0,IF(D5083+H5083&gt;0,"L",""),""))</f>
        <v/>
      </c>
      <c r="B5084" s="34">
        <v>5083</v>
      </c>
      <c r="C5084" s="19">
        <f t="shared" ca="1" si="317"/>
        <v>51013</v>
      </c>
      <c r="D5084" s="29">
        <f t="shared" ca="1" si="319"/>
        <v>0</v>
      </c>
      <c r="E5084" s="29">
        <f ca="1">IF(C5084&lt;Calculator!$D$26,0,IF(DAY($C5084)=1,IF(D5084-Calculator!$G$24&gt;0,Calculator!$G$24,D5084),0))</f>
        <v>0</v>
      </c>
      <c r="F5084" s="29">
        <f ca="1">IF(E5084&gt;0,D5084*Calculator!$G$22/12,0)</f>
        <v>0</v>
      </c>
      <c r="G5084" s="29">
        <f ca="1">IF(E5084&gt;0,(IFERROR(-PMT(Calculator!$G$22/12,Calculator!$G$23*12,Calculator!$G$20),0))-F5084,0)</f>
        <v>0</v>
      </c>
      <c r="H5084" s="29">
        <f t="shared" ca="1" si="320"/>
        <v>0</v>
      </c>
      <c r="I5084" s="29">
        <f t="shared" ca="1" si="318"/>
        <v>0</v>
      </c>
      <c r="J5084" s="30">
        <f>Calculator!$G$40</f>
        <v>6.5000000000000002E-2</v>
      </c>
      <c r="K5084" s="29">
        <f ca="1">IF(C5084&gt;=Calculator!$G$27,IF(DAY($C5084)=1,Calculator!$G$34/2,IF(DAY($C5084)=15,Calculator!$G$34/2,0)),0)</f>
        <v>0</v>
      </c>
      <c r="L5084" s="29">
        <f ca="1">IF(DAY($C5084)=28,IF(H5084=0,0,Calculator!$G$35),0)</f>
        <v>0</v>
      </c>
      <c r="M5084" s="29">
        <f ca="1">IF(I5084&gt;0,IF(DAY($C5084)=1,SUM(INDIRECT("I"&amp;(ROW(C5083)-DAY(C5083))):I5083),0),0)</f>
        <v>0</v>
      </c>
      <c r="N5084" s="29">
        <f ca="1">IF(C5084&lt;Calculator!$G$27,0,IF(C5084=Calculator!$G$27,Calculator!$G$39,IF(H5084-K5084&lt;=0,IF(D5084&gt;Calculator!$G$39,IF(H5084-K5084+E5084+L5084+M5084+Calculator!$G$39&gt;Calculator!$G$39,Calculator!$G$39-(H5084+E5084+L5084+M5084-K5084),Calculator!$G$39),D5084),0)))</f>
        <v>0</v>
      </c>
    </row>
    <row r="5085" spans="1:14" ht="15.75" thickBot="1">
      <c r="A5085" s="33" t="str">
        <f ca="1">IF(C5085=Calculator!$H$27,"F",IF(Daily!D5085+Daily!H5085=0,IF(D5084+H5084&gt;0,"L",""),""))</f>
        <v/>
      </c>
      <c r="B5085" s="34">
        <v>5084</v>
      </c>
      <c r="C5085" s="19">
        <f t="shared" ca="1" si="317"/>
        <v>51014</v>
      </c>
      <c r="D5085" s="29">
        <f t="shared" ca="1" si="319"/>
        <v>0</v>
      </c>
      <c r="E5085" s="29">
        <f ca="1">IF(C5085&lt;Calculator!$D$26,0,IF(DAY($C5085)=1,IF(D5085-Calculator!$G$24&gt;0,Calculator!$G$24,D5085),0))</f>
        <v>0</v>
      </c>
      <c r="F5085" s="29">
        <f ca="1">IF(E5085&gt;0,D5085*Calculator!$G$22/12,0)</f>
        <v>0</v>
      </c>
      <c r="G5085" s="29">
        <f ca="1">IF(E5085&gt;0,(IFERROR(-PMT(Calculator!$G$22/12,Calculator!$G$23*12,Calculator!$G$20),0))-F5085,0)</f>
        <v>0</v>
      </c>
      <c r="H5085" s="29">
        <f t="shared" ca="1" si="320"/>
        <v>0</v>
      </c>
      <c r="I5085" s="29">
        <f t="shared" ca="1" si="318"/>
        <v>0</v>
      </c>
      <c r="J5085" s="30">
        <f>Calculator!$G$40</f>
        <v>6.5000000000000002E-2</v>
      </c>
      <c r="K5085" s="29">
        <f ca="1">IF(C5085&gt;=Calculator!$G$27,IF(DAY($C5085)=1,Calculator!$G$34/2,IF(DAY($C5085)=15,Calculator!$G$34/2,0)),0)</f>
        <v>4500</v>
      </c>
      <c r="L5085" s="29">
        <f ca="1">IF(DAY($C5085)=28,IF(H5085=0,0,Calculator!$G$35),0)</f>
        <v>0</v>
      </c>
      <c r="M5085" s="29">
        <f ca="1">IF(I5085&gt;0,IF(DAY($C5085)=1,SUM(INDIRECT("I"&amp;(ROW(C5084)-DAY(C5084))):I5084),0),0)</f>
        <v>0</v>
      </c>
      <c r="N5085" s="29">
        <f ca="1">IF(C5085&lt;Calculator!$G$27,0,IF(C5085=Calculator!$G$27,Calculator!$G$39,IF(H5085-K5085&lt;=0,IF(D5085&gt;Calculator!$G$39,IF(H5085-K5085+E5085+L5085+M5085+Calculator!$G$39&gt;Calculator!$G$39,Calculator!$G$39-(H5085+E5085+L5085+M5085-K5085),Calculator!$G$39),D5085),0)))</f>
        <v>0</v>
      </c>
    </row>
    <row r="5086" spans="1:14" ht="15.75" thickBot="1">
      <c r="A5086" s="33" t="str">
        <f ca="1">IF(C5086=Calculator!$H$27,"F",IF(Daily!D5086+Daily!H5086=0,IF(D5085+H5085&gt;0,"L",""),""))</f>
        <v/>
      </c>
      <c r="B5086" s="34">
        <v>5085</v>
      </c>
      <c r="C5086" s="19">
        <f t="shared" ca="1" si="317"/>
        <v>51015</v>
      </c>
      <c r="D5086" s="29">
        <f t="shared" ca="1" si="319"/>
        <v>0</v>
      </c>
      <c r="E5086" s="29">
        <f ca="1">IF(C5086&lt;Calculator!$D$26,0,IF(DAY($C5086)=1,IF(D5086-Calculator!$G$24&gt;0,Calculator!$G$24,D5086),0))</f>
        <v>0</v>
      </c>
      <c r="F5086" s="29">
        <f ca="1">IF(E5086&gt;0,D5086*Calculator!$G$22/12,0)</f>
        <v>0</v>
      </c>
      <c r="G5086" s="29">
        <f ca="1">IF(E5086&gt;0,(IFERROR(-PMT(Calculator!$G$22/12,Calculator!$G$23*12,Calculator!$G$20),0))-F5086,0)</f>
        <v>0</v>
      </c>
      <c r="H5086" s="29">
        <f t="shared" ca="1" si="320"/>
        <v>0</v>
      </c>
      <c r="I5086" s="29">
        <f t="shared" ca="1" si="318"/>
        <v>0</v>
      </c>
      <c r="J5086" s="30">
        <f>Calculator!$G$40</f>
        <v>6.5000000000000002E-2</v>
      </c>
      <c r="K5086" s="29">
        <f ca="1">IF(C5086&gt;=Calculator!$G$27,IF(DAY($C5086)=1,Calculator!$G$34/2,IF(DAY($C5086)=15,Calculator!$G$34/2,0)),0)</f>
        <v>0</v>
      </c>
      <c r="L5086" s="29">
        <f ca="1">IF(DAY($C5086)=28,IF(H5086=0,0,Calculator!$G$35),0)</f>
        <v>0</v>
      </c>
      <c r="M5086" s="29">
        <f ca="1">IF(I5086&gt;0,IF(DAY($C5086)=1,SUM(INDIRECT("I"&amp;(ROW(C5085)-DAY(C5085))):I5085),0),0)</f>
        <v>0</v>
      </c>
      <c r="N5086" s="29">
        <f ca="1">IF(C5086&lt;Calculator!$G$27,0,IF(C5086=Calculator!$G$27,Calculator!$G$39,IF(H5086-K5086&lt;=0,IF(D5086&gt;Calculator!$G$39,IF(H5086-K5086+E5086+L5086+M5086+Calculator!$G$39&gt;Calculator!$G$39,Calculator!$G$39-(H5086+E5086+L5086+M5086-K5086),Calculator!$G$39),D5086),0)))</f>
        <v>0</v>
      </c>
    </row>
    <row r="5087" spans="1:14" ht="15.75" thickBot="1">
      <c r="A5087" s="33" t="str">
        <f ca="1">IF(C5087=Calculator!$H$27,"F",IF(Daily!D5087+Daily!H5087=0,IF(D5086+H5086&gt;0,"L",""),""))</f>
        <v/>
      </c>
      <c r="B5087" s="34">
        <v>5086</v>
      </c>
      <c r="C5087" s="19">
        <f t="shared" ca="1" si="317"/>
        <v>51016</v>
      </c>
      <c r="D5087" s="29">
        <f t="shared" ca="1" si="319"/>
        <v>0</v>
      </c>
      <c r="E5087" s="29">
        <f ca="1">IF(C5087&lt;Calculator!$D$26,0,IF(DAY($C5087)=1,IF(D5087-Calculator!$G$24&gt;0,Calculator!$G$24,D5087),0))</f>
        <v>0</v>
      </c>
      <c r="F5087" s="29">
        <f ca="1">IF(E5087&gt;0,D5087*Calculator!$G$22/12,0)</f>
        <v>0</v>
      </c>
      <c r="G5087" s="29">
        <f ca="1">IF(E5087&gt;0,(IFERROR(-PMT(Calculator!$G$22/12,Calculator!$G$23*12,Calculator!$G$20),0))-F5087,0)</f>
        <v>0</v>
      </c>
      <c r="H5087" s="29">
        <f t="shared" ca="1" si="320"/>
        <v>0</v>
      </c>
      <c r="I5087" s="29">
        <f t="shared" ca="1" si="318"/>
        <v>0</v>
      </c>
      <c r="J5087" s="30">
        <f>Calculator!$G$40</f>
        <v>6.5000000000000002E-2</v>
      </c>
      <c r="K5087" s="29">
        <f ca="1">IF(C5087&gt;=Calculator!$G$27,IF(DAY($C5087)=1,Calculator!$G$34/2,IF(DAY($C5087)=15,Calculator!$G$34/2,0)),0)</f>
        <v>0</v>
      </c>
      <c r="L5087" s="29">
        <f ca="1">IF(DAY($C5087)=28,IF(H5087=0,0,Calculator!$G$35),0)</f>
        <v>0</v>
      </c>
      <c r="M5087" s="29">
        <f ca="1">IF(I5087&gt;0,IF(DAY($C5087)=1,SUM(INDIRECT("I"&amp;(ROW(C5086)-DAY(C5086))):I5086),0),0)</f>
        <v>0</v>
      </c>
      <c r="N5087" s="29">
        <f ca="1">IF(C5087&lt;Calculator!$G$27,0,IF(C5087=Calculator!$G$27,Calculator!$G$39,IF(H5087-K5087&lt;=0,IF(D5087&gt;Calculator!$G$39,IF(H5087-K5087+E5087+L5087+M5087+Calculator!$G$39&gt;Calculator!$G$39,Calculator!$G$39-(H5087+E5087+L5087+M5087-K5087),Calculator!$G$39),D5087),0)))</f>
        <v>0</v>
      </c>
    </row>
    <row r="5088" spans="1:14" ht="15.75" thickBot="1">
      <c r="A5088" s="33" t="str">
        <f ca="1">IF(C5088=Calculator!$H$27,"F",IF(Daily!D5088+Daily!H5088=0,IF(D5087+H5087&gt;0,"L",""),""))</f>
        <v/>
      </c>
      <c r="B5088" s="34">
        <v>5087</v>
      </c>
      <c r="C5088" s="19">
        <f t="shared" ca="1" si="317"/>
        <v>51017</v>
      </c>
      <c r="D5088" s="29">
        <f t="shared" ca="1" si="319"/>
        <v>0</v>
      </c>
      <c r="E5088" s="29">
        <f ca="1">IF(C5088&lt;Calculator!$D$26,0,IF(DAY($C5088)=1,IF(D5088-Calculator!$G$24&gt;0,Calculator!$G$24,D5088),0))</f>
        <v>0</v>
      </c>
      <c r="F5088" s="29">
        <f ca="1">IF(E5088&gt;0,D5088*Calculator!$G$22/12,0)</f>
        <v>0</v>
      </c>
      <c r="G5088" s="29">
        <f ca="1">IF(E5088&gt;0,(IFERROR(-PMT(Calculator!$G$22/12,Calculator!$G$23*12,Calculator!$G$20),0))-F5088,0)</f>
        <v>0</v>
      </c>
      <c r="H5088" s="29">
        <f t="shared" ca="1" si="320"/>
        <v>0</v>
      </c>
      <c r="I5088" s="29">
        <f t="shared" ca="1" si="318"/>
        <v>0</v>
      </c>
      <c r="J5088" s="30">
        <f>Calculator!$G$40</f>
        <v>6.5000000000000002E-2</v>
      </c>
      <c r="K5088" s="29">
        <f ca="1">IF(C5088&gt;=Calculator!$G$27,IF(DAY($C5088)=1,Calculator!$G$34/2,IF(DAY($C5088)=15,Calculator!$G$34/2,0)),0)</f>
        <v>0</v>
      </c>
      <c r="L5088" s="29">
        <f ca="1">IF(DAY($C5088)=28,IF(H5088=0,0,Calculator!$G$35),0)</f>
        <v>0</v>
      </c>
      <c r="M5088" s="29">
        <f ca="1">IF(I5088&gt;0,IF(DAY($C5088)=1,SUM(INDIRECT("I"&amp;(ROW(C5087)-DAY(C5087))):I5087),0),0)</f>
        <v>0</v>
      </c>
      <c r="N5088" s="29">
        <f ca="1">IF(C5088&lt;Calculator!$G$27,0,IF(C5088=Calculator!$G$27,Calculator!$G$39,IF(H5088-K5088&lt;=0,IF(D5088&gt;Calculator!$G$39,IF(H5088-K5088+E5088+L5088+M5088+Calculator!$G$39&gt;Calculator!$G$39,Calculator!$G$39-(H5088+E5088+L5088+M5088-K5088),Calculator!$G$39),D5088),0)))</f>
        <v>0</v>
      </c>
    </row>
    <row r="5089" spans="1:14" ht="15.75" thickBot="1">
      <c r="A5089" s="33" t="str">
        <f ca="1">IF(C5089=Calculator!$H$27,"F",IF(Daily!D5089+Daily!H5089=0,IF(D5088+H5088&gt;0,"L",""),""))</f>
        <v/>
      </c>
      <c r="B5089" s="34">
        <v>5088</v>
      </c>
      <c r="C5089" s="19">
        <f t="shared" ca="1" si="317"/>
        <v>51018</v>
      </c>
      <c r="D5089" s="29">
        <f t="shared" ca="1" si="319"/>
        <v>0</v>
      </c>
      <c r="E5089" s="29">
        <f ca="1">IF(C5089&lt;Calculator!$D$26,0,IF(DAY($C5089)=1,IF(D5089-Calculator!$G$24&gt;0,Calculator!$G$24,D5089),0))</f>
        <v>0</v>
      </c>
      <c r="F5089" s="29">
        <f ca="1">IF(E5089&gt;0,D5089*Calculator!$G$22/12,0)</f>
        <v>0</v>
      </c>
      <c r="G5089" s="29">
        <f ca="1">IF(E5089&gt;0,(IFERROR(-PMT(Calculator!$G$22/12,Calculator!$G$23*12,Calculator!$G$20),0))-F5089,0)</f>
        <v>0</v>
      </c>
      <c r="H5089" s="29">
        <f t="shared" ca="1" si="320"/>
        <v>0</v>
      </c>
      <c r="I5089" s="29">
        <f t="shared" ca="1" si="318"/>
        <v>0</v>
      </c>
      <c r="J5089" s="30">
        <f>Calculator!$G$40</f>
        <v>6.5000000000000002E-2</v>
      </c>
      <c r="K5089" s="29">
        <f ca="1">IF(C5089&gt;=Calculator!$G$27,IF(DAY($C5089)=1,Calculator!$G$34/2,IF(DAY($C5089)=15,Calculator!$G$34/2,0)),0)</f>
        <v>0</v>
      </c>
      <c r="L5089" s="29">
        <f ca="1">IF(DAY($C5089)=28,IF(H5089=0,0,Calculator!$G$35),0)</f>
        <v>0</v>
      </c>
      <c r="M5089" s="29">
        <f ca="1">IF(I5089&gt;0,IF(DAY($C5089)=1,SUM(INDIRECT("I"&amp;(ROW(C5088)-DAY(C5088))):I5088),0),0)</f>
        <v>0</v>
      </c>
      <c r="N5089" s="29">
        <f ca="1">IF(C5089&lt;Calculator!$G$27,0,IF(C5089=Calculator!$G$27,Calculator!$G$39,IF(H5089-K5089&lt;=0,IF(D5089&gt;Calculator!$G$39,IF(H5089-K5089+E5089+L5089+M5089+Calculator!$G$39&gt;Calculator!$G$39,Calculator!$G$39-(H5089+E5089+L5089+M5089-K5089),Calculator!$G$39),D5089),0)))</f>
        <v>0</v>
      </c>
    </row>
    <row r="5090" spans="1:14" ht="15.75" thickBot="1">
      <c r="A5090" s="33" t="str">
        <f ca="1">IF(C5090=Calculator!$H$27,"F",IF(Daily!D5090+Daily!H5090=0,IF(D5089+H5089&gt;0,"L",""),""))</f>
        <v/>
      </c>
      <c r="B5090" s="34">
        <v>5089</v>
      </c>
      <c r="C5090" s="19">
        <f t="shared" ca="1" si="317"/>
        <v>51019</v>
      </c>
      <c r="D5090" s="29">
        <f t="shared" ca="1" si="319"/>
        <v>0</v>
      </c>
      <c r="E5090" s="29">
        <f ca="1">IF(C5090&lt;Calculator!$D$26,0,IF(DAY($C5090)=1,IF(D5090-Calculator!$G$24&gt;0,Calculator!$G$24,D5090),0))</f>
        <v>0</v>
      </c>
      <c r="F5090" s="29">
        <f ca="1">IF(E5090&gt;0,D5090*Calculator!$G$22/12,0)</f>
        <v>0</v>
      </c>
      <c r="G5090" s="29">
        <f ca="1">IF(E5090&gt;0,(IFERROR(-PMT(Calculator!$G$22/12,Calculator!$G$23*12,Calculator!$G$20),0))-F5090,0)</f>
        <v>0</v>
      </c>
      <c r="H5090" s="29">
        <f t="shared" ca="1" si="320"/>
        <v>0</v>
      </c>
      <c r="I5090" s="29">
        <f t="shared" ca="1" si="318"/>
        <v>0</v>
      </c>
      <c r="J5090" s="30">
        <f>Calculator!$G$40</f>
        <v>6.5000000000000002E-2</v>
      </c>
      <c r="K5090" s="29">
        <f ca="1">IF(C5090&gt;=Calculator!$G$27,IF(DAY($C5090)=1,Calculator!$G$34/2,IF(DAY($C5090)=15,Calculator!$G$34/2,0)),0)</f>
        <v>0</v>
      </c>
      <c r="L5090" s="29">
        <f ca="1">IF(DAY($C5090)=28,IF(H5090=0,0,Calculator!$G$35),0)</f>
        <v>0</v>
      </c>
      <c r="M5090" s="29">
        <f ca="1">IF(I5090&gt;0,IF(DAY($C5090)=1,SUM(INDIRECT("I"&amp;(ROW(C5089)-DAY(C5089))):I5089),0),0)</f>
        <v>0</v>
      </c>
      <c r="N5090" s="29">
        <f ca="1">IF(C5090&lt;Calculator!$G$27,0,IF(C5090=Calculator!$G$27,Calculator!$G$39,IF(H5090-K5090&lt;=0,IF(D5090&gt;Calculator!$G$39,IF(H5090-K5090+E5090+L5090+M5090+Calculator!$G$39&gt;Calculator!$G$39,Calculator!$G$39-(H5090+E5090+L5090+M5090-K5090),Calculator!$G$39),D5090),0)))</f>
        <v>0</v>
      </c>
    </row>
    <row r="5091" spans="1:14" ht="15.75" thickBot="1">
      <c r="A5091" s="33" t="str">
        <f ca="1">IF(C5091=Calculator!$H$27,"F",IF(Daily!D5091+Daily!H5091=0,IF(D5090+H5090&gt;0,"L",""),""))</f>
        <v/>
      </c>
      <c r="B5091" s="34">
        <v>5090</v>
      </c>
      <c r="C5091" s="19">
        <f t="shared" ca="1" si="317"/>
        <v>51020</v>
      </c>
      <c r="D5091" s="29">
        <f t="shared" ca="1" si="319"/>
        <v>0</v>
      </c>
      <c r="E5091" s="29">
        <f ca="1">IF(C5091&lt;Calculator!$D$26,0,IF(DAY($C5091)=1,IF(D5091-Calculator!$G$24&gt;0,Calculator!$G$24,D5091),0))</f>
        <v>0</v>
      </c>
      <c r="F5091" s="29">
        <f ca="1">IF(E5091&gt;0,D5091*Calculator!$G$22/12,0)</f>
        <v>0</v>
      </c>
      <c r="G5091" s="29">
        <f ca="1">IF(E5091&gt;0,(IFERROR(-PMT(Calculator!$G$22/12,Calculator!$G$23*12,Calculator!$G$20),0))-F5091,0)</f>
        <v>0</v>
      </c>
      <c r="H5091" s="29">
        <f t="shared" ca="1" si="320"/>
        <v>0</v>
      </c>
      <c r="I5091" s="29">
        <f t="shared" ca="1" si="318"/>
        <v>0</v>
      </c>
      <c r="J5091" s="30">
        <f>Calculator!$G$40</f>
        <v>6.5000000000000002E-2</v>
      </c>
      <c r="K5091" s="29">
        <f ca="1">IF(C5091&gt;=Calculator!$G$27,IF(DAY($C5091)=1,Calculator!$G$34/2,IF(DAY($C5091)=15,Calculator!$G$34/2,0)),0)</f>
        <v>0</v>
      </c>
      <c r="L5091" s="29">
        <f ca="1">IF(DAY($C5091)=28,IF(H5091=0,0,Calculator!$G$35),0)</f>
        <v>0</v>
      </c>
      <c r="M5091" s="29">
        <f ca="1">IF(I5091&gt;0,IF(DAY($C5091)=1,SUM(INDIRECT("I"&amp;(ROW(C5090)-DAY(C5090))):I5090),0),0)</f>
        <v>0</v>
      </c>
      <c r="N5091" s="29">
        <f ca="1">IF(C5091&lt;Calculator!$G$27,0,IF(C5091=Calculator!$G$27,Calculator!$G$39,IF(H5091-K5091&lt;=0,IF(D5091&gt;Calculator!$G$39,IF(H5091-K5091+E5091+L5091+M5091+Calculator!$G$39&gt;Calculator!$G$39,Calculator!$G$39-(H5091+E5091+L5091+M5091-K5091),Calculator!$G$39),D5091),0)))</f>
        <v>0</v>
      </c>
    </row>
    <row r="5092" spans="1:14" ht="15.75" thickBot="1">
      <c r="A5092" s="33" t="str">
        <f ca="1">IF(C5092=Calculator!$H$27,"F",IF(Daily!D5092+Daily!H5092=0,IF(D5091+H5091&gt;0,"L",""),""))</f>
        <v/>
      </c>
      <c r="B5092" s="34">
        <v>5091</v>
      </c>
      <c r="C5092" s="19">
        <f t="shared" ca="1" si="317"/>
        <v>51021</v>
      </c>
      <c r="D5092" s="29">
        <f t="shared" ca="1" si="319"/>
        <v>0</v>
      </c>
      <c r="E5092" s="29">
        <f ca="1">IF(C5092&lt;Calculator!$D$26,0,IF(DAY($C5092)=1,IF(D5092-Calculator!$G$24&gt;0,Calculator!$G$24,D5092),0))</f>
        <v>0</v>
      </c>
      <c r="F5092" s="29">
        <f ca="1">IF(E5092&gt;0,D5092*Calculator!$G$22/12,0)</f>
        <v>0</v>
      </c>
      <c r="G5092" s="29">
        <f ca="1">IF(E5092&gt;0,(IFERROR(-PMT(Calculator!$G$22/12,Calculator!$G$23*12,Calculator!$G$20),0))-F5092,0)</f>
        <v>0</v>
      </c>
      <c r="H5092" s="29">
        <f t="shared" ca="1" si="320"/>
        <v>0</v>
      </c>
      <c r="I5092" s="29">
        <f t="shared" ca="1" si="318"/>
        <v>0</v>
      </c>
      <c r="J5092" s="30">
        <f>Calculator!$G$40</f>
        <v>6.5000000000000002E-2</v>
      </c>
      <c r="K5092" s="29">
        <f ca="1">IF(C5092&gt;=Calculator!$G$27,IF(DAY($C5092)=1,Calculator!$G$34/2,IF(DAY($C5092)=15,Calculator!$G$34/2,0)),0)</f>
        <v>0</v>
      </c>
      <c r="L5092" s="29">
        <f ca="1">IF(DAY($C5092)=28,IF(H5092=0,0,Calculator!$G$35),0)</f>
        <v>0</v>
      </c>
      <c r="M5092" s="29">
        <f ca="1">IF(I5092&gt;0,IF(DAY($C5092)=1,SUM(INDIRECT("I"&amp;(ROW(C5091)-DAY(C5091))):I5091),0),0)</f>
        <v>0</v>
      </c>
      <c r="N5092" s="29">
        <f ca="1">IF(C5092&lt;Calculator!$G$27,0,IF(C5092=Calculator!$G$27,Calculator!$G$39,IF(H5092-K5092&lt;=0,IF(D5092&gt;Calculator!$G$39,IF(H5092-K5092+E5092+L5092+M5092+Calculator!$G$39&gt;Calculator!$G$39,Calculator!$G$39-(H5092+E5092+L5092+M5092-K5092),Calculator!$G$39),D5092),0)))</f>
        <v>0</v>
      </c>
    </row>
    <row r="5093" spans="1:14" ht="15.75" thickBot="1">
      <c r="A5093" s="33" t="str">
        <f ca="1">IF(C5093=Calculator!$H$27,"F",IF(Daily!D5093+Daily!H5093=0,IF(D5092+H5092&gt;0,"L",""),""))</f>
        <v/>
      </c>
      <c r="B5093" s="34">
        <v>5092</v>
      </c>
      <c r="C5093" s="19">
        <f t="shared" ca="1" si="317"/>
        <v>51022</v>
      </c>
      <c r="D5093" s="29">
        <f t="shared" ca="1" si="319"/>
        <v>0</v>
      </c>
      <c r="E5093" s="29">
        <f ca="1">IF(C5093&lt;Calculator!$D$26,0,IF(DAY($C5093)=1,IF(D5093-Calculator!$G$24&gt;0,Calculator!$G$24,D5093),0))</f>
        <v>0</v>
      </c>
      <c r="F5093" s="29">
        <f ca="1">IF(E5093&gt;0,D5093*Calculator!$G$22/12,0)</f>
        <v>0</v>
      </c>
      <c r="G5093" s="29">
        <f ca="1">IF(E5093&gt;0,(IFERROR(-PMT(Calculator!$G$22/12,Calculator!$G$23*12,Calculator!$G$20),0))-F5093,0)</f>
        <v>0</v>
      </c>
      <c r="H5093" s="29">
        <f t="shared" ca="1" si="320"/>
        <v>0</v>
      </c>
      <c r="I5093" s="29">
        <f t="shared" ca="1" si="318"/>
        <v>0</v>
      </c>
      <c r="J5093" s="30">
        <f>Calculator!$G$40</f>
        <v>6.5000000000000002E-2</v>
      </c>
      <c r="K5093" s="29">
        <f ca="1">IF(C5093&gt;=Calculator!$G$27,IF(DAY($C5093)=1,Calculator!$G$34/2,IF(DAY($C5093)=15,Calculator!$G$34/2,0)),0)</f>
        <v>0</v>
      </c>
      <c r="L5093" s="29">
        <f ca="1">IF(DAY($C5093)=28,IF(H5093=0,0,Calculator!$G$35),0)</f>
        <v>0</v>
      </c>
      <c r="M5093" s="29">
        <f ca="1">IF(I5093&gt;0,IF(DAY($C5093)=1,SUM(INDIRECT("I"&amp;(ROW(C5092)-DAY(C5092))):I5092),0),0)</f>
        <v>0</v>
      </c>
      <c r="N5093" s="29">
        <f ca="1">IF(C5093&lt;Calculator!$G$27,0,IF(C5093=Calculator!$G$27,Calculator!$G$39,IF(H5093-K5093&lt;=0,IF(D5093&gt;Calculator!$G$39,IF(H5093-K5093+E5093+L5093+M5093+Calculator!$G$39&gt;Calculator!$G$39,Calculator!$G$39-(H5093+E5093+L5093+M5093-K5093),Calculator!$G$39),D5093),0)))</f>
        <v>0</v>
      </c>
    </row>
    <row r="5094" spans="1:14" ht="15.75" thickBot="1">
      <c r="A5094" s="33" t="str">
        <f ca="1">IF(C5094=Calculator!$H$27,"F",IF(Daily!D5094+Daily!H5094=0,IF(D5093+H5093&gt;0,"L",""),""))</f>
        <v/>
      </c>
      <c r="B5094" s="34">
        <v>5093</v>
      </c>
      <c r="C5094" s="19">
        <f t="shared" ca="1" si="317"/>
        <v>51023</v>
      </c>
      <c r="D5094" s="29">
        <f t="shared" ca="1" si="319"/>
        <v>0</v>
      </c>
      <c r="E5094" s="29">
        <f ca="1">IF(C5094&lt;Calculator!$D$26,0,IF(DAY($C5094)=1,IF(D5094-Calculator!$G$24&gt;0,Calculator!$G$24,D5094),0))</f>
        <v>0</v>
      </c>
      <c r="F5094" s="29">
        <f ca="1">IF(E5094&gt;0,D5094*Calculator!$G$22/12,0)</f>
        <v>0</v>
      </c>
      <c r="G5094" s="29">
        <f ca="1">IF(E5094&gt;0,(IFERROR(-PMT(Calculator!$G$22/12,Calculator!$G$23*12,Calculator!$G$20),0))-F5094,0)</f>
        <v>0</v>
      </c>
      <c r="H5094" s="29">
        <f t="shared" ca="1" si="320"/>
        <v>0</v>
      </c>
      <c r="I5094" s="29">
        <f t="shared" ca="1" si="318"/>
        <v>0</v>
      </c>
      <c r="J5094" s="30">
        <f>Calculator!$G$40</f>
        <v>6.5000000000000002E-2</v>
      </c>
      <c r="K5094" s="29">
        <f ca="1">IF(C5094&gt;=Calculator!$G$27,IF(DAY($C5094)=1,Calculator!$G$34/2,IF(DAY($C5094)=15,Calculator!$G$34/2,0)),0)</f>
        <v>0</v>
      </c>
      <c r="L5094" s="29">
        <f ca="1">IF(DAY($C5094)=28,IF(H5094=0,0,Calculator!$G$35),0)</f>
        <v>0</v>
      </c>
      <c r="M5094" s="29">
        <f ca="1">IF(I5094&gt;0,IF(DAY($C5094)=1,SUM(INDIRECT("I"&amp;(ROW(C5093)-DAY(C5093))):I5093),0),0)</f>
        <v>0</v>
      </c>
      <c r="N5094" s="29">
        <f ca="1">IF(C5094&lt;Calculator!$G$27,0,IF(C5094=Calculator!$G$27,Calculator!$G$39,IF(H5094-K5094&lt;=0,IF(D5094&gt;Calculator!$G$39,IF(H5094-K5094+E5094+L5094+M5094+Calculator!$G$39&gt;Calculator!$G$39,Calculator!$G$39-(H5094+E5094+L5094+M5094-K5094),Calculator!$G$39),D5094),0)))</f>
        <v>0</v>
      </c>
    </row>
    <row r="5095" spans="1:14" ht="15.75" thickBot="1">
      <c r="A5095" s="33" t="str">
        <f ca="1">IF(C5095=Calculator!$H$27,"F",IF(Daily!D5095+Daily!H5095=0,IF(D5094+H5094&gt;0,"L",""),""))</f>
        <v/>
      </c>
      <c r="B5095" s="34">
        <v>5094</v>
      </c>
      <c r="C5095" s="19">
        <f t="shared" ca="1" si="317"/>
        <v>51024</v>
      </c>
      <c r="D5095" s="29">
        <f t="shared" ca="1" si="319"/>
        <v>0</v>
      </c>
      <c r="E5095" s="29">
        <f ca="1">IF(C5095&lt;Calculator!$D$26,0,IF(DAY($C5095)=1,IF(D5095-Calculator!$G$24&gt;0,Calculator!$G$24,D5095),0))</f>
        <v>0</v>
      </c>
      <c r="F5095" s="29">
        <f ca="1">IF(E5095&gt;0,D5095*Calculator!$G$22/12,0)</f>
        <v>0</v>
      </c>
      <c r="G5095" s="29">
        <f ca="1">IF(E5095&gt;0,(IFERROR(-PMT(Calculator!$G$22/12,Calculator!$G$23*12,Calculator!$G$20),0))-F5095,0)</f>
        <v>0</v>
      </c>
      <c r="H5095" s="29">
        <f t="shared" ca="1" si="320"/>
        <v>0</v>
      </c>
      <c r="I5095" s="29">
        <f t="shared" ca="1" si="318"/>
        <v>0</v>
      </c>
      <c r="J5095" s="30">
        <f>Calculator!$G$40</f>
        <v>6.5000000000000002E-2</v>
      </c>
      <c r="K5095" s="29">
        <f ca="1">IF(C5095&gt;=Calculator!$G$27,IF(DAY($C5095)=1,Calculator!$G$34/2,IF(DAY($C5095)=15,Calculator!$G$34/2,0)),0)</f>
        <v>0</v>
      </c>
      <c r="L5095" s="29">
        <f ca="1">IF(DAY($C5095)=28,IF(H5095=0,0,Calculator!$G$35),0)</f>
        <v>0</v>
      </c>
      <c r="M5095" s="29">
        <f ca="1">IF(I5095&gt;0,IF(DAY($C5095)=1,SUM(INDIRECT("I"&amp;(ROW(C5094)-DAY(C5094))):I5094),0),0)</f>
        <v>0</v>
      </c>
      <c r="N5095" s="29">
        <f ca="1">IF(C5095&lt;Calculator!$G$27,0,IF(C5095=Calculator!$G$27,Calculator!$G$39,IF(H5095-K5095&lt;=0,IF(D5095&gt;Calculator!$G$39,IF(H5095-K5095+E5095+L5095+M5095+Calculator!$G$39&gt;Calculator!$G$39,Calculator!$G$39-(H5095+E5095+L5095+M5095-K5095),Calculator!$G$39),D5095),0)))</f>
        <v>0</v>
      </c>
    </row>
    <row r="5096" spans="1:14" ht="15.75" thickBot="1">
      <c r="A5096" s="33" t="str">
        <f ca="1">IF(C5096=Calculator!$H$27,"F",IF(Daily!D5096+Daily!H5096=0,IF(D5095+H5095&gt;0,"L",""),""))</f>
        <v/>
      </c>
      <c r="B5096" s="34">
        <v>5095</v>
      </c>
      <c r="C5096" s="19">
        <f t="shared" ca="1" si="317"/>
        <v>51025</v>
      </c>
      <c r="D5096" s="29">
        <f t="shared" ca="1" si="319"/>
        <v>0</v>
      </c>
      <c r="E5096" s="29">
        <f ca="1">IF(C5096&lt;Calculator!$D$26,0,IF(DAY($C5096)=1,IF(D5096-Calculator!$G$24&gt;0,Calculator!$G$24,D5096),0))</f>
        <v>0</v>
      </c>
      <c r="F5096" s="29">
        <f ca="1">IF(E5096&gt;0,D5096*Calculator!$G$22/12,0)</f>
        <v>0</v>
      </c>
      <c r="G5096" s="29">
        <f ca="1">IF(E5096&gt;0,(IFERROR(-PMT(Calculator!$G$22/12,Calculator!$G$23*12,Calculator!$G$20),0))-F5096,0)</f>
        <v>0</v>
      </c>
      <c r="H5096" s="29">
        <f t="shared" ca="1" si="320"/>
        <v>0</v>
      </c>
      <c r="I5096" s="29">
        <f t="shared" ca="1" si="318"/>
        <v>0</v>
      </c>
      <c r="J5096" s="30">
        <f>Calculator!$G$40</f>
        <v>6.5000000000000002E-2</v>
      </c>
      <c r="K5096" s="29">
        <f ca="1">IF(C5096&gt;=Calculator!$G$27,IF(DAY($C5096)=1,Calculator!$G$34/2,IF(DAY($C5096)=15,Calculator!$G$34/2,0)),0)</f>
        <v>0</v>
      </c>
      <c r="L5096" s="29">
        <f ca="1">IF(DAY($C5096)=28,IF(H5096=0,0,Calculator!$G$35),0)</f>
        <v>0</v>
      </c>
      <c r="M5096" s="29">
        <f ca="1">IF(I5096&gt;0,IF(DAY($C5096)=1,SUM(INDIRECT("I"&amp;(ROW(C5095)-DAY(C5095))):I5095),0),0)</f>
        <v>0</v>
      </c>
      <c r="N5096" s="29">
        <f ca="1">IF(C5096&lt;Calculator!$G$27,0,IF(C5096=Calculator!$G$27,Calculator!$G$39,IF(H5096-K5096&lt;=0,IF(D5096&gt;Calculator!$G$39,IF(H5096-K5096+E5096+L5096+M5096+Calculator!$G$39&gt;Calculator!$G$39,Calculator!$G$39-(H5096+E5096+L5096+M5096-K5096),Calculator!$G$39),D5096),0)))</f>
        <v>0</v>
      </c>
    </row>
    <row r="5097" spans="1:14" ht="15.75" thickBot="1">
      <c r="A5097" s="33" t="str">
        <f ca="1">IF(C5097=Calculator!$H$27,"F",IF(Daily!D5097+Daily!H5097=0,IF(D5096+H5096&gt;0,"L",""),""))</f>
        <v/>
      </c>
      <c r="B5097" s="34">
        <v>5096</v>
      </c>
      <c r="C5097" s="19">
        <f t="shared" ca="1" si="317"/>
        <v>51026</v>
      </c>
      <c r="D5097" s="29">
        <f t="shared" ca="1" si="319"/>
        <v>0</v>
      </c>
      <c r="E5097" s="29">
        <f ca="1">IF(C5097&lt;Calculator!$D$26,0,IF(DAY($C5097)=1,IF(D5097-Calculator!$G$24&gt;0,Calculator!$G$24,D5097),0))</f>
        <v>0</v>
      </c>
      <c r="F5097" s="29">
        <f ca="1">IF(E5097&gt;0,D5097*Calculator!$G$22/12,0)</f>
        <v>0</v>
      </c>
      <c r="G5097" s="29">
        <f ca="1">IF(E5097&gt;0,(IFERROR(-PMT(Calculator!$G$22/12,Calculator!$G$23*12,Calculator!$G$20),0))-F5097,0)</f>
        <v>0</v>
      </c>
      <c r="H5097" s="29">
        <f t="shared" ca="1" si="320"/>
        <v>0</v>
      </c>
      <c r="I5097" s="29">
        <f t="shared" ca="1" si="318"/>
        <v>0</v>
      </c>
      <c r="J5097" s="30">
        <f>Calculator!$G$40</f>
        <v>6.5000000000000002E-2</v>
      </c>
      <c r="K5097" s="29">
        <f ca="1">IF(C5097&gt;=Calculator!$G$27,IF(DAY($C5097)=1,Calculator!$G$34/2,IF(DAY($C5097)=15,Calculator!$G$34/2,0)),0)</f>
        <v>0</v>
      </c>
      <c r="L5097" s="29">
        <f ca="1">IF(DAY($C5097)=28,IF(H5097=0,0,Calculator!$G$35),0)</f>
        <v>0</v>
      </c>
      <c r="M5097" s="29">
        <f ca="1">IF(I5097&gt;0,IF(DAY($C5097)=1,SUM(INDIRECT("I"&amp;(ROW(C5096)-DAY(C5096))):I5096),0),0)</f>
        <v>0</v>
      </c>
      <c r="N5097" s="29">
        <f ca="1">IF(C5097&lt;Calculator!$G$27,0,IF(C5097=Calculator!$G$27,Calculator!$G$39,IF(H5097-K5097&lt;=0,IF(D5097&gt;Calculator!$G$39,IF(H5097-K5097+E5097+L5097+M5097+Calculator!$G$39&gt;Calculator!$G$39,Calculator!$G$39-(H5097+E5097+L5097+M5097-K5097),Calculator!$G$39),D5097),0)))</f>
        <v>0</v>
      </c>
    </row>
    <row r="5098" spans="1:14" ht="15.75" thickBot="1">
      <c r="A5098" s="33" t="str">
        <f ca="1">IF(C5098=Calculator!$H$27,"F",IF(Daily!D5098+Daily!H5098=0,IF(D5097+H5097&gt;0,"L",""),""))</f>
        <v/>
      </c>
      <c r="B5098" s="34">
        <v>5097</v>
      </c>
      <c r="C5098" s="19">
        <f t="shared" ca="1" si="317"/>
        <v>51027</v>
      </c>
      <c r="D5098" s="29">
        <f t="shared" ca="1" si="319"/>
        <v>0</v>
      </c>
      <c r="E5098" s="29">
        <f ca="1">IF(C5098&lt;Calculator!$D$26,0,IF(DAY($C5098)=1,IF(D5098-Calculator!$G$24&gt;0,Calculator!$G$24,D5098),0))</f>
        <v>0</v>
      </c>
      <c r="F5098" s="29">
        <f ca="1">IF(E5098&gt;0,D5098*Calculator!$G$22/12,0)</f>
        <v>0</v>
      </c>
      <c r="G5098" s="29">
        <f ca="1">IF(E5098&gt;0,(IFERROR(-PMT(Calculator!$G$22/12,Calculator!$G$23*12,Calculator!$G$20),0))-F5098,0)</f>
        <v>0</v>
      </c>
      <c r="H5098" s="29">
        <f t="shared" ca="1" si="320"/>
        <v>0</v>
      </c>
      <c r="I5098" s="29">
        <f t="shared" ca="1" si="318"/>
        <v>0</v>
      </c>
      <c r="J5098" s="30">
        <f>Calculator!$G$40</f>
        <v>6.5000000000000002E-2</v>
      </c>
      <c r="K5098" s="29">
        <f ca="1">IF(C5098&gt;=Calculator!$G$27,IF(DAY($C5098)=1,Calculator!$G$34/2,IF(DAY($C5098)=15,Calculator!$G$34/2,0)),0)</f>
        <v>0</v>
      </c>
      <c r="L5098" s="29">
        <f ca="1">IF(DAY($C5098)=28,IF(H5098=0,0,Calculator!$G$35),0)</f>
        <v>0</v>
      </c>
      <c r="M5098" s="29">
        <f ca="1">IF(I5098&gt;0,IF(DAY($C5098)=1,SUM(INDIRECT("I"&amp;(ROW(C5097)-DAY(C5097))):I5097),0),0)</f>
        <v>0</v>
      </c>
      <c r="N5098" s="29">
        <f ca="1">IF(C5098&lt;Calculator!$G$27,0,IF(C5098=Calculator!$G$27,Calculator!$G$39,IF(H5098-K5098&lt;=0,IF(D5098&gt;Calculator!$G$39,IF(H5098-K5098+E5098+L5098+M5098+Calculator!$G$39&gt;Calculator!$G$39,Calculator!$G$39-(H5098+E5098+L5098+M5098-K5098),Calculator!$G$39),D5098),0)))</f>
        <v>0</v>
      </c>
    </row>
    <row r="5099" spans="1:14" ht="15.75" thickBot="1">
      <c r="A5099" s="33" t="str">
        <f ca="1">IF(C5099=Calculator!$H$27,"F",IF(Daily!D5099+Daily!H5099=0,IF(D5098+H5098&gt;0,"L",""),""))</f>
        <v/>
      </c>
      <c r="B5099" s="34">
        <v>5098</v>
      </c>
      <c r="C5099" s="19">
        <f t="shared" ca="1" si="317"/>
        <v>51028</v>
      </c>
      <c r="D5099" s="29">
        <f t="shared" ca="1" si="319"/>
        <v>0</v>
      </c>
      <c r="E5099" s="29">
        <f ca="1">IF(C5099&lt;Calculator!$D$26,0,IF(DAY($C5099)=1,IF(D5099-Calculator!$G$24&gt;0,Calculator!$G$24,D5099),0))</f>
        <v>0</v>
      </c>
      <c r="F5099" s="29">
        <f ca="1">IF(E5099&gt;0,D5099*Calculator!$G$22/12,0)</f>
        <v>0</v>
      </c>
      <c r="G5099" s="29">
        <f ca="1">IF(E5099&gt;0,(IFERROR(-PMT(Calculator!$G$22/12,Calculator!$G$23*12,Calculator!$G$20),0))-F5099,0)</f>
        <v>0</v>
      </c>
      <c r="H5099" s="29">
        <f t="shared" ca="1" si="320"/>
        <v>0</v>
      </c>
      <c r="I5099" s="29">
        <f t="shared" ca="1" si="318"/>
        <v>0</v>
      </c>
      <c r="J5099" s="30">
        <f>Calculator!$G$40</f>
        <v>6.5000000000000002E-2</v>
      </c>
      <c r="K5099" s="29">
        <f ca="1">IF(C5099&gt;=Calculator!$G$27,IF(DAY($C5099)=1,Calculator!$G$34/2,IF(DAY($C5099)=15,Calculator!$G$34/2,0)),0)</f>
        <v>4500</v>
      </c>
      <c r="L5099" s="29">
        <f ca="1">IF(DAY($C5099)=28,IF(H5099=0,0,Calculator!$G$35),0)</f>
        <v>0</v>
      </c>
      <c r="M5099" s="29">
        <f ca="1">IF(I5099&gt;0,IF(DAY($C5099)=1,SUM(INDIRECT("I"&amp;(ROW(C5098)-DAY(C5098))):I5098),0),0)</f>
        <v>0</v>
      </c>
      <c r="N5099" s="29">
        <f ca="1">IF(C5099&lt;Calculator!$G$27,0,IF(C5099=Calculator!$G$27,Calculator!$G$39,IF(H5099-K5099&lt;=0,IF(D5099&gt;Calculator!$G$39,IF(H5099-K5099+E5099+L5099+M5099+Calculator!$G$39&gt;Calculator!$G$39,Calculator!$G$39-(H5099+E5099+L5099+M5099-K5099),Calculator!$G$39),D5099),0)))</f>
        <v>0</v>
      </c>
    </row>
    <row r="5100" spans="1:14" ht="15.75" thickBot="1">
      <c r="A5100" s="33" t="str">
        <f ca="1">IF(C5100=Calculator!$H$27,"F",IF(Daily!D5100+Daily!H5100=0,IF(D5099+H5099&gt;0,"L",""),""))</f>
        <v/>
      </c>
      <c r="B5100" s="34">
        <v>5099</v>
      </c>
      <c r="C5100" s="19">
        <f t="shared" ca="1" si="317"/>
        <v>51029</v>
      </c>
      <c r="D5100" s="29">
        <f t="shared" ca="1" si="319"/>
        <v>0</v>
      </c>
      <c r="E5100" s="29">
        <f ca="1">IF(C5100&lt;Calculator!$D$26,0,IF(DAY($C5100)=1,IF(D5100-Calculator!$G$24&gt;0,Calculator!$G$24,D5100),0))</f>
        <v>0</v>
      </c>
      <c r="F5100" s="29">
        <f ca="1">IF(E5100&gt;0,D5100*Calculator!$G$22/12,0)</f>
        <v>0</v>
      </c>
      <c r="G5100" s="29">
        <f ca="1">IF(E5100&gt;0,(IFERROR(-PMT(Calculator!$G$22/12,Calculator!$G$23*12,Calculator!$G$20),0))-F5100,0)</f>
        <v>0</v>
      </c>
      <c r="H5100" s="29">
        <f t="shared" ca="1" si="320"/>
        <v>0</v>
      </c>
      <c r="I5100" s="29">
        <f t="shared" ca="1" si="318"/>
        <v>0</v>
      </c>
      <c r="J5100" s="30">
        <f>Calculator!$G$40</f>
        <v>6.5000000000000002E-2</v>
      </c>
      <c r="K5100" s="29">
        <f ca="1">IF(C5100&gt;=Calculator!$G$27,IF(DAY($C5100)=1,Calculator!$G$34/2,IF(DAY($C5100)=15,Calculator!$G$34/2,0)),0)</f>
        <v>0</v>
      </c>
      <c r="L5100" s="29">
        <f ca="1">IF(DAY($C5100)=28,IF(H5100=0,0,Calculator!$G$35),0)</f>
        <v>0</v>
      </c>
      <c r="M5100" s="29">
        <f ca="1">IF(I5100&gt;0,IF(DAY($C5100)=1,SUM(INDIRECT("I"&amp;(ROW(C5099)-DAY(C5099))):I5099),0),0)</f>
        <v>0</v>
      </c>
      <c r="N5100" s="29">
        <f ca="1">IF(C5100&lt;Calculator!$G$27,0,IF(C5100=Calculator!$G$27,Calculator!$G$39,IF(H5100-K5100&lt;=0,IF(D5100&gt;Calculator!$G$39,IF(H5100-K5100+E5100+L5100+M5100+Calculator!$G$39&gt;Calculator!$G$39,Calculator!$G$39-(H5100+E5100+L5100+M5100-K5100),Calculator!$G$39),D5100),0)))</f>
        <v>0</v>
      </c>
    </row>
    <row r="5101" spans="1:14" ht="15.75" thickBot="1">
      <c r="A5101" s="33" t="str">
        <f ca="1">IF(C5101=Calculator!$H$27,"F",IF(Daily!D5101+Daily!H5101=0,IF(D5100+H5100&gt;0,"L",""),""))</f>
        <v/>
      </c>
      <c r="B5101" s="34">
        <v>5100</v>
      </c>
      <c r="C5101" s="19">
        <f t="shared" ca="1" si="317"/>
        <v>51030</v>
      </c>
      <c r="D5101" s="29">
        <f t="shared" ca="1" si="319"/>
        <v>0</v>
      </c>
      <c r="E5101" s="29">
        <f ca="1">IF(C5101&lt;Calculator!$D$26,0,IF(DAY($C5101)=1,IF(D5101-Calculator!$G$24&gt;0,Calculator!$G$24,D5101),0))</f>
        <v>0</v>
      </c>
      <c r="F5101" s="29">
        <f ca="1">IF(E5101&gt;0,D5101*Calculator!$G$22/12,0)</f>
        <v>0</v>
      </c>
      <c r="G5101" s="29">
        <f ca="1">IF(E5101&gt;0,(IFERROR(-PMT(Calculator!$G$22/12,Calculator!$G$23*12,Calculator!$G$20),0))-F5101,0)</f>
        <v>0</v>
      </c>
      <c r="H5101" s="29">
        <f t="shared" ca="1" si="320"/>
        <v>0</v>
      </c>
      <c r="I5101" s="29">
        <f t="shared" ca="1" si="318"/>
        <v>0</v>
      </c>
      <c r="J5101" s="30">
        <f>Calculator!$G$40</f>
        <v>6.5000000000000002E-2</v>
      </c>
      <c r="K5101" s="29">
        <f ca="1">IF(C5101&gt;=Calculator!$G$27,IF(DAY($C5101)=1,Calculator!$G$34/2,IF(DAY($C5101)=15,Calculator!$G$34/2,0)),0)</f>
        <v>0</v>
      </c>
      <c r="L5101" s="29">
        <f ca="1">IF(DAY($C5101)=28,IF(H5101=0,0,Calculator!$G$35),0)</f>
        <v>0</v>
      </c>
      <c r="M5101" s="29">
        <f ca="1">IF(I5101&gt;0,IF(DAY($C5101)=1,SUM(INDIRECT("I"&amp;(ROW(C5100)-DAY(C5100))):I5100),0),0)</f>
        <v>0</v>
      </c>
      <c r="N5101" s="29">
        <f ca="1">IF(C5101&lt;Calculator!$G$27,0,IF(C5101=Calculator!$G$27,Calculator!$G$39,IF(H5101-K5101&lt;=0,IF(D5101&gt;Calculator!$G$39,IF(H5101-K5101+E5101+L5101+M5101+Calculator!$G$39&gt;Calculator!$G$39,Calculator!$G$39-(H5101+E5101+L5101+M5101-K5101),Calculator!$G$39),D5101),0)))</f>
        <v>0</v>
      </c>
    </row>
    <row r="5102" spans="1:14" ht="15.75" thickBot="1">
      <c r="A5102" s="33" t="str">
        <f ca="1">IF(C5102=Calculator!$H$27,"F",IF(Daily!D5102+Daily!H5102=0,IF(D5101+H5101&gt;0,"L",""),""))</f>
        <v/>
      </c>
      <c r="B5102" s="34">
        <v>5101</v>
      </c>
      <c r="C5102" s="19">
        <f t="shared" ca="1" si="317"/>
        <v>51031</v>
      </c>
      <c r="D5102" s="29">
        <f t="shared" ca="1" si="319"/>
        <v>0</v>
      </c>
      <c r="E5102" s="29">
        <f ca="1">IF(C5102&lt;Calculator!$D$26,0,IF(DAY($C5102)=1,IF(D5102-Calculator!$G$24&gt;0,Calculator!$G$24,D5102),0))</f>
        <v>0</v>
      </c>
      <c r="F5102" s="29">
        <f ca="1">IF(E5102&gt;0,D5102*Calculator!$G$22/12,0)</f>
        <v>0</v>
      </c>
      <c r="G5102" s="29">
        <f ca="1">IF(E5102&gt;0,(IFERROR(-PMT(Calculator!$G$22/12,Calculator!$G$23*12,Calculator!$G$20),0))-F5102,0)</f>
        <v>0</v>
      </c>
      <c r="H5102" s="29">
        <f t="shared" ca="1" si="320"/>
        <v>0</v>
      </c>
      <c r="I5102" s="29">
        <f t="shared" ca="1" si="318"/>
        <v>0</v>
      </c>
      <c r="J5102" s="30">
        <f>Calculator!$G$40</f>
        <v>6.5000000000000002E-2</v>
      </c>
      <c r="K5102" s="29">
        <f ca="1">IF(C5102&gt;=Calculator!$G$27,IF(DAY($C5102)=1,Calculator!$G$34/2,IF(DAY($C5102)=15,Calculator!$G$34/2,0)),0)</f>
        <v>0</v>
      </c>
      <c r="L5102" s="29">
        <f ca="1">IF(DAY($C5102)=28,IF(H5102=0,0,Calculator!$G$35),0)</f>
        <v>0</v>
      </c>
      <c r="M5102" s="29">
        <f ca="1">IF(I5102&gt;0,IF(DAY($C5102)=1,SUM(INDIRECT("I"&amp;(ROW(C5101)-DAY(C5101))):I5101),0),0)</f>
        <v>0</v>
      </c>
      <c r="N5102" s="29">
        <f ca="1">IF(C5102&lt;Calculator!$G$27,0,IF(C5102=Calculator!$G$27,Calculator!$G$39,IF(H5102-K5102&lt;=0,IF(D5102&gt;Calculator!$G$39,IF(H5102-K5102+E5102+L5102+M5102+Calculator!$G$39&gt;Calculator!$G$39,Calculator!$G$39-(H5102+E5102+L5102+M5102-K5102),Calculator!$G$39),D5102),0)))</f>
        <v>0</v>
      </c>
    </row>
    <row r="5103" spans="1:14" ht="15.75" thickBot="1">
      <c r="A5103" s="33" t="str">
        <f ca="1">IF(C5103=Calculator!$H$27,"F",IF(Daily!D5103+Daily!H5103=0,IF(D5102+H5102&gt;0,"L",""),""))</f>
        <v/>
      </c>
      <c r="B5103" s="34">
        <v>5102</v>
      </c>
      <c r="C5103" s="19">
        <f t="shared" ca="1" si="317"/>
        <v>51032</v>
      </c>
      <c r="D5103" s="29">
        <f t="shared" ca="1" si="319"/>
        <v>0</v>
      </c>
      <c r="E5103" s="29">
        <f ca="1">IF(C5103&lt;Calculator!$D$26,0,IF(DAY($C5103)=1,IF(D5103-Calculator!$G$24&gt;0,Calculator!$G$24,D5103),0))</f>
        <v>0</v>
      </c>
      <c r="F5103" s="29">
        <f ca="1">IF(E5103&gt;0,D5103*Calculator!$G$22/12,0)</f>
        <v>0</v>
      </c>
      <c r="G5103" s="29">
        <f ca="1">IF(E5103&gt;0,(IFERROR(-PMT(Calculator!$G$22/12,Calculator!$G$23*12,Calculator!$G$20),0))-F5103,0)</f>
        <v>0</v>
      </c>
      <c r="H5103" s="29">
        <f t="shared" ca="1" si="320"/>
        <v>0</v>
      </c>
      <c r="I5103" s="29">
        <f t="shared" ca="1" si="318"/>
        <v>0</v>
      </c>
      <c r="J5103" s="30">
        <f>Calculator!$G$40</f>
        <v>6.5000000000000002E-2</v>
      </c>
      <c r="K5103" s="29">
        <f ca="1">IF(C5103&gt;=Calculator!$G$27,IF(DAY($C5103)=1,Calculator!$G$34/2,IF(DAY($C5103)=15,Calculator!$G$34/2,0)),0)</f>
        <v>0</v>
      </c>
      <c r="L5103" s="29">
        <f ca="1">IF(DAY($C5103)=28,IF(H5103=0,0,Calculator!$G$35),0)</f>
        <v>0</v>
      </c>
      <c r="M5103" s="29">
        <f ca="1">IF(I5103&gt;0,IF(DAY($C5103)=1,SUM(INDIRECT("I"&amp;(ROW(C5102)-DAY(C5102))):I5102),0),0)</f>
        <v>0</v>
      </c>
      <c r="N5103" s="29">
        <f ca="1">IF(C5103&lt;Calculator!$G$27,0,IF(C5103=Calculator!$G$27,Calculator!$G$39,IF(H5103-K5103&lt;=0,IF(D5103&gt;Calculator!$G$39,IF(H5103-K5103+E5103+L5103+M5103+Calculator!$G$39&gt;Calculator!$G$39,Calculator!$G$39-(H5103+E5103+L5103+M5103-K5103),Calculator!$G$39),D5103),0)))</f>
        <v>0</v>
      </c>
    </row>
    <row r="5104" spans="1:14" ht="15.75" thickBot="1">
      <c r="A5104" s="33" t="str">
        <f ca="1">IF(C5104=Calculator!$H$27,"F",IF(Daily!D5104+Daily!H5104=0,IF(D5103+H5103&gt;0,"L",""),""))</f>
        <v/>
      </c>
      <c r="B5104" s="34">
        <v>5103</v>
      </c>
      <c r="C5104" s="19">
        <f t="shared" ca="1" si="317"/>
        <v>51033</v>
      </c>
      <c r="D5104" s="29">
        <f t="shared" ca="1" si="319"/>
        <v>0</v>
      </c>
      <c r="E5104" s="29">
        <f ca="1">IF(C5104&lt;Calculator!$D$26,0,IF(DAY($C5104)=1,IF(D5104-Calculator!$G$24&gt;0,Calculator!$G$24,D5104),0))</f>
        <v>0</v>
      </c>
      <c r="F5104" s="29">
        <f ca="1">IF(E5104&gt;0,D5104*Calculator!$G$22/12,0)</f>
        <v>0</v>
      </c>
      <c r="G5104" s="29">
        <f ca="1">IF(E5104&gt;0,(IFERROR(-PMT(Calculator!$G$22/12,Calculator!$G$23*12,Calculator!$G$20),0))-F5104,0)</f>
        <v>0</v>
      </c>
      <c r="H5104" s="29">
        <f t="shared" ca="1" si="320"/>
        <v>0</v>
      </c>
      <c r="I5104" s="29">
        <f t="shared" ca="1" si="318"/>
        <v>0</v>
      </c>
      <c r="J5104" s="30">
        <f>Calculator!$G$40</f>
        <v>6.5000000000000002E-2</v>
      </c>
      <c r="K5104" s="29">
        <f ca="1">IF(C5104&gt;=Calculator!$G$27,IF(DAY($C5104)=1,Calculator!$G$34/2,IF(DAY($C5104)=15,Calculator!$G$34/2,0)),0)</f>
        <v>0</v>
      </c>
      <c r="L5104" s="29">
        <f ca="1">IF(DAY($C5104)=28,IF(H5104=0,0,Calculator!$G$35),0)</f>
        <v>0</v>
      </c>
      <c r="M5104" s="29">
        <f ca="1">IF(I5104&gt;0,IF(DAY($C5104)=1,SUM(INDIRECT("I"&amp;(ROW(C5103)-DAY(C5103))):I5103),0),0)</f>
        <v>0</v>
      </c>
      <c r="N5104" s="29">
        <f ca="1">IF(C5104&lt;Calculator!$G$27,0,IF(C5104=Calculator!$G$27,Calculator!$G$39,IF(H5104-K5104&lt;=0,IF(D5104&gt;Calculator!$G$39,IF(H5104-K5104+E5104+L5104+M5104+Calculator!$G$39&gt;Calculator!$G$39,Calculator!$G$39-(H5104+E5104+L5104+M5104-K5104),Calculator!$G$39),D5104),0)))</f>
        <v>0</v>
      </c>
    </row>
    <row r="5105" spans="1:14" ht="15.75" thickBot="1">
      <c r="A5105" s="33" t="str">
        <f ca="1">IF(C5105=Calculator!$H$27,"F",IF(Daily!D5105+Daily!H5105=0,IF(D5104+H5104&gt;0,"L",""),""))</f>
        <v/>
      </c>
      <c r="B5105" s="34">
        <v>5104</v>
      </c>
      <c r="C5105" s="19">
        <f t="shared" ca="1" si="317"/>
        <v>51034</v>
      </c>
      <c r="D5105" s="29">
        <f t="shared" ca="1" si="319"/>
        <v>0</v>
      </c>
      <c r="E5105" s="29">
        <f ca="1">IF(C5105&lt;Calculator!$D$26,0,IF(DAY($C5105)=1,IF(D5105-Calculator!$G$24&gt;0,Calculator!$G$24,D5105),0))</f>
        <v>0</v>
      </c>
      <c r="F5105" s="29">
        <f ca="1">IF(E5105&gt;0,D5105*Calculator!$G$22/12,0)</f>
        <v>0</v>
      </c>
      <c r="G5105" s="29">
        <f ca="1">IF(E5105&gt;0,(IFERROR(-PMT(Calculator!$G$22/12,Calculator!$G$23*12,Calculator!$G$20),0))-F5105,0)</f>
        <v>0</v>
      </c>
      <c r="H5105" s="29">
        <f t="shared" ca="1" si="320"/>
        <v>0</v>
      </c>
      <c r="I5105" s="29">
        <f t="shared" ca="1" si="318"/>
        <v>0</v>
      </c>
      <c r="J5105" s="30">
        <f>Calculator!$G$40</f>
        <v>6.5000000000000002E-2</v>
      </c>
      <c r="K5105" s="29">
        <f ca="1">IF(C5105&gt;=Calculator!$G$27,IF(DAY($C5105)=1,Calculator!$G$34/2,IF(DAY($C5105)=15,Calculator!$G$34/2,0)),0)</f>
        <v>0</v>
      </c>
      <c r="L5105" s="29">
        <f ca="1">IF(DAY($C5105)=28,IF(H5105=0,0,Calculator!$G$35),0)</f>
        <v>0</v>
      </c>
      <c r="M5105" s="29">
        <f ca="1">IF(I5105&gt;0,IF(DAY($C5105)=1,SUM(INDIRECT("I"&amp;(ROW(C5104)-DAY(C5104))):I5104),0),0)</f>
        <v>0</v>
      </c>
      <c r="N5105" s="29">
        <f ca="1">IF(C5105&lt;Calculator!$G$27,0,IF(C5105=Calculator!$G$27,Calculator!$G$39,IF(H5105-K5105&lt;=0,IF(D5105&gt;Calculator!$G$39,IF(H5105-K5105+E5105+L5105+M5105+Calculator!$G$39&gt;Calculator!$G$39,Calculator!$G$39-(H5105+E5105+L5105+M5105-K5105),Calculator!$G$39),D5105),0)))</f>
        <v>0</v>
      </c>
    </row>
    <row r="5106" spans="1:14" ht="15.75" thickBot="1">
      <c r="A5106" s="33" t="str">
        <f ca="1">IF(C5106=Calculator!$H$27,"F",IF(Daily!D5106+Daily!H5106=0,IF(D5105+H5105&gt;0,"L",""),""))</f>
        <v/>
      </c>
      <c r="B5106" s="34">
        <v>5105</v>
      </c>
      <c r="C5106" s="19">
        <f t="shared" ca="1" si="317"/>
        <v>51035</v>
      </c>
      <c r="D5106" s="29">
        <f t="shared" ca="1" si="319"/>
        <v>0</v>
      </c>
      <c r="E5106" s="29">
        <f ca="1">IF(C5106&lt;Calculator!$D$26,0,IF(DAY($C5106)=1,IF(D5106-Calculator!$G$24&gt;0,Calculator!$G$24,D5106),0))</f>
        <v>0</v>
      </c>
      <c r="F5106" s="29">
        <f ca="1">IF(E5106&gt;0,D5106*Calculator!$G$22/12,0)</f>
        <v>0</v>
      </c>
      <c r="G5106" s="29">
        <f ca="1">IF(E5106&gt;0,(IFERROR(-PMT(Calculator!$G$22/12,Calculator!$G$23*12,Calculator!$G$20),0))-F5106,0)</f>
        <v>0</v>
      </c>
      <c r="H5106" s="29">
        <f t="shared" ca="1" si="320"/>
        <v>0</v>
      </c>
      <c r="I5106" s="29">
        <f t="shared" ca="1" si="318"/>
        <v>0</v>
      </c>
      <c r="J5106" s="30">
        <f>Calculator!$G$40</f>
        <v>6.5000000000000002E-2</v>
      </c>
      <c r="K5106" s="29">
        <f ca="1">IF(C5106&gt;=Calculator!$G$27,IF(DAY($C5106)=1,Calculator!$G$34/2,IF(DAY($C5106)=15,Calculator!$G$34/2,0)),0)</f>
        <v>0</v>
      </c>
      <c r="L5106" s="29">
        <f ca="1">IF(DAY($C5106)=28,IF(H5106=0,0,Calculator!$G$35),0)</f>
        <v>0</v>
      </c>
      <c r="M5106" s="29">
        <f ca="1">IF(I5106&gt;0,IF(DAY($C5106)=1,SUM(INDIRECT("I"&amp;(ROW(C5105)-DAY(C5105))):I5105),0),0)</f>
        <v>0</v>
      </c>
      <c r="N5106" s="29">
        <f ca="1">IF(C5106&lt;Calculator!$G$27,0,IF(C5106=Calculator!$G$27,Calculator!$G$39,IF(H5106-K5106&lt;=0,IF(D5106&gt;Calculator!$G$39,IF(H5106-K5106+E5106+L5106+M5106+Calculator!$G$39&gt;Calculator!$G$39,Calculator!$G$39-(H5106+E5106+L5106+M5106-K5106),Calculator!$G$39),D5106),0)))</f>
        <v>0</v>
      </c>
    </row>
    <row r="5107" spans="1:14" ht="15.75" thickBot="1">
      <c r="A5107" s="33" t="str">
        <f ca="1">IF(C5107=Calculator!$H$27,"F",IF(Daily!D5107+Daily!H5107=0,IF(D5106+H5106&gt;0,"L",""),""))</f>
        <v/>
      </c>
      <c r="B5107" s="34">
        <v>5106</v>
      </c>
      <c r="C5107" s="19">
        <f t="shared" ca="1" si="317"/>
        <v>51036</v>
      </c>
      <c r="D5107" s="29">
        <f t="shared" ca="1" si="319"/>
        <v>0</v>
      </c>
      <c r="E5107" s="29">
        <f ca="1">IF(C5107&lt;Calculator!$D$26,0,IF(DAY($C5107)=1,IF(D5107-Calculator!$G$24&gt;0,Calculator!$G$24,D5107),0))</f>
        <v>0</v>
      </c>
      <c r="F5107" s="29">
        <f ca="1">IF(E5107&gt;0,D5107*Calculator!$G$22/12,0)</f>
        <v>0</v>
      </c>
      <c r="G5107" s="29">
        <f ca="1">IF(E5107&gt;0,(IFERROR(-PMT(Calculator!$G$22/12,Calculator!$G$23*12,Calculator!$G$20),0))-F5107,0)</f>
        <v>0</v>
      </c>
      <c r="H5107" s="29">
        <f t="shared" ca="1" si="320"/>
        <v>0</v>
      </c>
      <c r="I5107" s="29">
        <f t="shared" ca="1" si="318"/>
        <v>0</v>
      </c>
      <c r="J5107" s="30">
        <f>Calculator!$G$40</f>
        <v>6.5000000000000002E-2</v>
      </c>
      <c r="K5107" s="29">
        <f ca="1">IF(C5107&gt;=Calculator!$G$27,IF(DAY($C5107)=1,Calculator!$G$34/2,IF(DAY($C5107)=15,Calculator!$G$34/2,0)),0)</f>
        <v>0</v>
      </c>
      <c r="L5107" s="29">
        <f ca="1">IF(DAY($C5107)=28,IF(H5107=0,0,Calculator!$G$35),0)</f>
        <v>0</v>
      </c>
      <c r="M5107" s="29">
        <f ca="1">IF(I5107&gt;0,IF(DAY($C5107)=1,SUM(INDIRECT("I"&amp;(ROW(C5106)-DAY(C5106))):I5106),0),0)</f>
        <v>0</v>
      </c>
      <c r="N5107" s="29">
        <f ca="1">IF(C5107&lt;Calculator!$G$27,0,IF(C5107=Calculator!$G$27,Calculator!$G$39,IF(H5107-K5107&lt;=0,IF(D5107&gt;Calculator!$G$39,IF(H5107-K5107+E5107+L5107+M5107+Calculator!$G$39&gt;Calculator!$G$39,Calculator!$G$39-(H5107+E5107+L5107+M5107-K5107),Calculator!$G$39),D5107),0)))</f>
        <v>0</v>
      </c>
    </row>
    <row r="5108" spans="1:14" ht="15.75" thickBot="1">
      <c r="A5108" s="33" t="str">
        <f ca="1">IF(C5108=Calculator!$H$27,"F",IF(Daily!D5108+Daily!H5108=0,IF(D5107+H5107&gt;0,"L",""),""))</f>
        <v/>
      </c>
      <c r="B5108" s="34">
        <v>5107</v>
      </c>
      <c r="C5108" s="19">
        <f t="shared" ca="1" si="317"/>
        <v>51037</v>
      </c>
      <c r="D5108" s="29">
        <f t="shared" ca="1" si="319"/>
        <v>0</v>
      </c>
      <c r="E5108" s="29">
        <f ca="1">IF(C5108&lt;Calculator!$D$26,0,IF(DAY($C5108)=1,IF(D5108-Calculator!$G$24&gt;0,Calculator!$G$24,D5108),0))</f>
        <v>0</v>
      </c>
      <c r="F5108" s="29">
        <f ca="1">IF(E5108&gt;0,D5108*Calculator!$G$22/12,0)</f>
        <v>0</v>
      </c>
      <c r="G5108" s="29">
        <f ca="1">IF(E5108&gt;0,(IFERROR(-PMT(Calculator!$G$22/12,Calculator!$G$23*12,Calculator!$G$20),0))-F5108,0)</f>
        <v>0</v>
      </c>
      <c r="H5108" s="29">
        <f t="shared" ca="1" si="320"/>
        <v>0</v>
      </c>
      <c r="I5108" s="29">
        <f t="shared" ca="1" si="318"/>
        <v>0</v>
      </c>
      <c r="J5108" s="30">
        <f>Calculator!$G$40</f>
        <v>6.5000000000000002E-2</v>
      </c>
      <c r="K5108" s="29">
        <f ca="1">IF(C5108&gt;=Calculator!$G$27,IF(DAY($C5108)=1,Calculator!$G$34/2,IF(DAY($C5108)=15,Calculator!$G$34/2,0)),0)</f>
        <v>0</v>
      </c>
      <c r="L5108" s="29">
        <f ca="1">IF(DAY($C5108)=28,IF(H5108=0,0,Calculator!$G$35),0)</f>
        <v>0</v>
      </c>
      <c r="M5108" s="29">
        <f ca="1">IF(I5108&gt;0,IF(DAY($C5108)=1,SUM(INDIRECT("I"&amp;(ROW(C5107)-DAY(C5107))):I5107),0),0)</f>
        <v>0</v>
      </c>
      <c r="N5108" s="29">
        <f ca="1">IF(C5108&lt;Calculator!$G$27,0,IF(C5108=Calculator!$G$27,Calculator!$G$39,IF(H5108-K5108&lt;=0,IF(D5108&gt;Calculator!$G$39,IF(H5108-K5108+E5108+L5108+M5108+Calculator!$G$39&gt;Calculator!$G$39,Calculator!$G$39-(H5108+E5108+L5108+M5108-K5108),Calculator!$G$39),D5108),0)))</f>
        <v>0</v>
      </c>
    </row>
    <row r="5109" spans="1:14" ht="15.75" thickBot="1">
      <c r="A5109" s="33" t="str">
        <f ca="1">IF(C5109=Calculator!$H$27,"F",IF(Daily!D5109+Daily!H5109=0,IF(D5108+H5108&gt;0,"L",""),""))</f>
        <v/>
      </c>
      <c r="B5109" s="34">
        <v>5108</v>
      </c>
      <c r="C5109" s="19">
        <f t="shared" ca="1" si="317"/>
        <v>51038</v>
      </c>
      <c r="D5109" s="29">
        <f t="shared" ca="1" si="319"/>
        <v>0</v>
      </c>
      <c r="E5109" s="29">
        <f ca="1">IF(C5109&lt;Calculator!$D$26,0,IF(DAY($C5109)=1,IF(D5109-Calculator!$G$24&gt;0,Calculator!$G$24,D5109),0))</f>
        <v>0</v>
      </c>
      <c r="F5109" s="29">
        <f ca="1">IF(E5109&gt;0,D5109*Calculator!$G$22/12,0)</f>
        <v>0</v>
      </c>
      <c r="G5109" s="29">
        <f ca="1">IF(E5109&gt;0,(IFERROR(-PMT(Calculator!$G$22/12,Calculator!$G$23*12,Calculator!$G$20),0))-F5109,0)</f>
        <v>0</v>
      </c>
      <c r="H5109" s="29">
        <f t="shared" ca="1" si="320"/>
        <v>0</v>
      </c>
      <c r="I5109" s="29">
        <f t="shared" ca="1" si="318"/>
        <v>0</v>
      </c>
      <c r="J5109" s="30">
        <f>Calculator!$G$40</f>
        <v>6.5000000000000002E-2</v>
      </c>
      <c r="K5109" s="29">
        <f ca="1">IF(C5109&gt;=Calculator!$G$27,IF(DAY($C5109)=1,Calculator!$G$34/2,IF(DAY($C5109)=15,Calculator!$G$34/2,0)),0)</f>
        <v>0</v>
      </c>
      <c r="L5109" s="29">
        <f ca="1">IF(DAY($C5109)=28,IF(H5109=0,0,Calculator!$G$35),0)</f>
        <v>0</v>
      </c>
      <c r="M5109" s="29">
        <f ca="1">IF(I5109&gt;0,IF(DAY($C5109)=1,SUM(INDIRECT("I"&amp;(ROW(C5108)-DAY(C5108))):I5108),0),0)</f>
        <v>0</v>
      </c>
      <c r="N5109" s="29">
        <f ca="1">IF(C5109&lt;Calculator!$G$27,0,IF(C5109=Calculator!$G$27,Calculator!$G$39,IF(H5109-K5109&lt;=0,IF(D5109&gt;Calculator!$G$39,IF(H5109-K5109+E5109+L5109+M5109+Calculator!$G$39&gt;Calculator!$G$39,Calculator!$G$39-(H5109+E5109+L5109+M5109-K5109),Calculator!$G$39),D5109),0)))</f>
        <v>0</v>
      </c>
    </row>
    <row r="5110" spans="1:14" ht="15.75" thickBot="1">
      <c r="A5110" s="33" t="str">
        <f ca="1">IF(C5110=Calculator!$H$27,"F",IF(Daily!D5110+Daily!H5110=0,IF(D5109+H5109&gt;0,"L",""),""))</f>
        <v/>
      </c>
      <c r="B5110" s="34">
        <v>5109</v>
      </c>
      <c r="C5110" s="19">
        <f t="shared" ca="1" si="317"/>
        <v>51039</v>
      </c>
      <c r="D5110" s="29">
        <f t="shared" ca="1" si="319"/>
        <v>0</v>
      </c>
      <c r="E5110" s="29">
        <f ca="1">IF(C5110&lt;Calculator!$D$26,0,IF(DAY($C5110)=1,IF(D5110-Calculator!$G$24&gt;0,Calculator!$G$24,D5110),0))</f>
        <v>0</v>
      </c>
      <c r="F5110" s="29">
        <f ca="1">IF(E5110&gt;0,D5110*Calculator!$G$22/12,0)</f>
        <v>0</v>
      </c>
      <c r="G5110" s="29">
        <f ca="1">IF(E5110&gt;0,(IFERROR(-PMT(Calculator!$G$22/12,Calculator!$G$23*12,Calculator!$G$20),0))-F5110,0)</f>
        <v>0</v>
      </c>
      <c r="H5110" s="29">
        <f t="shared" ca="1" si="320"/>
        <v>0</v>
      </c>
      <c r="I5110" s="29">
        <f t="shared" ca="1" si="318"/>
        <v>0</v>
      </c>
      <c r="J5110" s="30">
        <f>Calculator!$G$40</f>
        <v>6.5000000000000002E-2</v>
      </c>
      <c r="K5110" s="29">
        <f ca="1">IF(C5110&gt;=Calculator!$G$27,IF(DAY($C5110)=1,Calculator!$G$34/2,IF(DAY($C5110)=15,Calculator!$G$34/2,0)),0)</f>
        <v>0</v>
      </c>
      <c r="L5110" s="29">
        <f ca="1">IF(DAY($C5110)=28,IF(H5110=0,0,Calculator!$G$35),0)</f>
        <v>0</v>
      </c>
      <c r="M5110" s="29">
        <f ca="1">IF(I5110&gt;0,IF(DAY($C5110)=1,SUM(INDIRECT("I"&amp;(ROW(C5109)-DAY(C5109))):I5109),0),0)</f>
        <v>0</v>
      </c>
      <c r="N5110" s="29">
        <f ca="1">IF(C5110&lt;Calculator!$G$27,0,IF(C5110=Calculator!$G$27,Calculator!$G$39,IF(H5110-K5110&lt;=0,IF(D5110&gt;Calculator!$G$39,IF(H5110-K5110+E5110+L5110+M5110+Calculator!$G$39&gt;Calculator!$G$39,Calculator!$G$39-(H5110+E5110+L5110+M5110-K5110),Calculator!$G$39),D5110),0)))</f>
        <v>0</v>
      </c>
    </row>
    <row r="5111" spans="1:14" ht="15.75" thickBot="1">
      <c r="A5111" s="33" t="str">
        <f ca="1">IF(C5111=Calculator!$H$27,"F",IF(Daily!D5111+Daily!H5111=0,IF(D5110+H5110&gt;0,"L",""),""))</f>
        <v/>
      </c>
      <c r="B5111" s="34">
        <v>5110</v>
      </c>
      <c r="C5111" s="19">
        <f t="shared" ca="1" si="317"/>
        <v>51040</v>
      </c>
      <c r="D5111" s="29">
        <f t="shared" ca="1" si="319"/>
        <v>0</v>
      </c>
      <c r="E5111" s="29">
        <f ca="1">IF(C5111&lt;Calculator!$D$26,0,IF(DAY($C5111)=1,IF(D5111-Calculator!$G$24&gt;0,Calculator!$G$24,D5111),0))</f>
        <v>0</v>
      </c>
      <c r="F5111" s="29">
        <f ca="1">IF(E5111&gt;0,D5111*Calculator!$G$22/12,0)</f>
        <v>0</v>
      </c>
      <c r="G5111" s="29">
        <f ca="1">IF(E5111&gt;0,(IFERROR(-PMT(Calculator!$G$22/12,Calculator!$G$23*12,Calculator!$G$20),0))-F5111,0)</f>
        <v>0</v>
      </c>
      <c r="H5111" s="29">
        <f t="shared" ca="1" si="320"/>
        <v>0</v>
      </c>
      <c r="I5111" s="29">
        <f t="shared" ca="1" si="318"/>
        <v>0</v>
      </c>
      <c r="J5111" s="30">
        <f>Calculator!$G$40</f>
        <v>6.5000000000000002E-2</v>
      </c>
      <c r="K5111" s="29">
        <f ca="1">IF(C5111&gt;=Calculator!$G$27,IF(DAY($C5111)=1,Calculator!$G$34/2,IF(DAY($C5111)=15,Calculator!$G$34/2,0)),0)</f>
        <v>0</v>
      </c>
      <c r="L5111" s="29">
        <f ca="1">IF(DAY($C5111)=28,IF(H5111=0,0,Calculator!$G$35),0)</f>
        <v>0</v>
      </c>
      <c r="M5111" s="29">
        <f ca="1">IF(I5111&gt;0,IF(DAY($C5111)=1,SUM(INDIRECT("I"&amp;(ROW(C5110)-DAY(C5110))):I5110),0),0)</f>
        <v>0</v>
      </c>
      <c r="N5111" s="29">
        <f ca="1">IF(C5111&lt;Calculator!$G$27,0,IF(C5111=Calculator!$G$27,Calculator!$G$39,IF(H5111-K5111&lt;=0,IF(D5111&gt;Calculator!$G$39,IF(H5111-K5111+E5111+L5111+M5111+Calculator!$G$39&gt;Calculator!$G$39,Calculator!$G$39-(H5111+E5111+L5111+M5111-K5111),Calculator!$G$39),D5111),0)))</f>
        <v>0</v>
      </c>
    </row>
    <row r="5112" spans="1:14" ht="15.75" thickBot="1">
      <c r="A5112" s="33" t="str">
        <f ca="1">IF(C5112=Calculator!$H$27,"F",IF(Daily!D5112+Daily!H5112=0,IF(D5111+H5111&gt;0,"L",""),""))</f>
        <v/>
      </c>
      <c r="B5112" s="34">
        <v>5111</v>
      </c>
      <c r="C5112" s="19">
        <f t="shared" ca="1" si="317"/>
        <v>51041</v>
      </c>
      <c r="D5112" s="29">
        <f t="shared" ca="1" si="319"/>
        <v>0</v>
      </c>
      <c r="E5112" s="29">
        <f ca="1">IF(C5112&lt;Calculator!$D$26,0,IF(DAY($C5112)=1,IF(D5112-Calculator!$G$24&gt;0,Calculator!$G$24,D5112),0))</f>
        <v>0</v>
      </c>
      <c r="F5112" s="29">
        <f ca="1">IF(E5112&gt;0,D5112*Calculator!$G$22/12,0)</f>
        <v>0</v>
      </c>
      <c r="G5112" s="29">
        <f ca="1">IF(E5112&gt;0,(IFERROR(-PMT(Calculator!$G$22/12,Calculator!$G$23*12,Calculator!$G$20),0))-F5112,0)</f>
        <v>0</v>
      </c>
      <c r="H5112" s="29">
        <f t="shared" ca="1" si="320"/>
        <v>0</v>
      </c>
      <c r="I5112" s="29">
        <f t="shared" ca="1" si="318"/>
        <v>0</v>
      </c>
      <c r="J5112" s="30">
        <f>Calculator!$G$40</f>
        <v>6.5000000000000002E-2</v>
      </c>
      <c r="K5112" s="29">
        <f ca="1">IF(C5112&gt;=Calculator!$G$27,IF(DAY($C5112)=1,Calculator!$G$34/2,IF(DAY($C5112)=15,Calculator!$G$34/2,0)),0)</f>
        <v>0</v>
      </c>
      <c r="L5112" s="29">
        <f ca="1">IF(DAY($C5112)=28,IF(H5112=0,0,Calculator!$G$35),0)</f>
        <v>0</v>
      </c>
      <c r="M5112" s="29">
        <f ca="1">IF(I5112&gt;0,IF(DAY($C5112)=1,SUM(INDIRECT("I"&amp;(ROW(C5111)-DAY(C5111))):I5111),0),0)</f>
        <v>0</v>
      </c>
      <c r="N5112" s="29">
        <f ca="1">IF(C5112&lt;Calculator!$G$27,0,IF(C5112=Calculator!$G$27,Calculator!$G$39,IF(H5112-K5112&lt;=0,IF(D5112&gt;Calculator!$G$39,IF(H5112-K5112+E5112+L5112+M5112+Calculator!$G$39&gt;Calculator!$G$39,Calculator!$G$39-(H5112+E5112+L5112+M5112-K5112),Calculator!$G$39),D5112),0)))</f>
        <v>0</v>
      </c>
    </row>
    <row r="5113" spans="1:14" ht="15.75" thickBot="1">
      <c r="A5113" s="33" t="str">
        <f ca="1">IF(C5113=Calculator!$H$27,"F",IF(Daily!D5113+Daily!H5113=0,IF(D5112+H5112&gt;0,"L",""),""))</f>
        <v/>
      </c>
      <c r="B5113" s="34">
        <v>5112</v>
      </c>
      <c r="C5113" s="19">
        <f t="shared" ca="1" si="317"/>
        <v>51042</v>
      </c>
      <c r="D5113" s="29">
        <f t="shared" ca="1" si="319"/>
        <v>0</v>
      </c>
      <c r="E5113" s="29">
        <f ca="1">IF(C5113&lt;Calculator!$D$26,0,IF(DAY($C5113)=1,IF(D5113-Calculator!$G$24&gt;0,Calculator!$G$24,D5113),0))</f>
        <v>0</v>
      </c>
      <c r="F5113" s="29">
        <f ca="1">IF(E5113&gt;0,D5113*Calculator!$G$22/12,0)</f>
        <v>0</v>
      </c>
      <c r="G5113" s="29">
        <f ca="1">IF(E5113&gt;0,(IFERROR(-PMT(Calculator!$G$22/12,Calculator!$G$23*12,Calculator!$G$20),0))-F5113,0)</f>
        <v>0</v>
      </c>
      <c r="H5113" s="29">
        <f t="shared" ca="1" si="320"/>
        <v>0</v>
      </c>
      <c r="I5113" s="29">
        <f t="shared" ca="1" si="318"/>
        <v>0</v>
      </c>
      <c r="J5113" s="30">
        <f>Calculator!$G$40</f>
        <v>6.5000000000000002E-2</v>
      </c>
      <c r="K5113" s="29">
        <f ca="1">IF(C5113&gt;=Calculator!$G$27,IF(DAY($C5113)=1,Calculator!$G$34/2,IF(DAY($C5113)=15,Calculator!$G$34/2,0)),0)</f>
        <v>0</v>
      </c>
      <c r="L5113" s="29">
        <f ca="1">IF(DAY($C5113)=28,IF(H5113=0,0,Calculator!$G$35),0)</f>
        <v>0</v>
      </c>
      <c r="M5113" s="29">
        <f ca="1">IF(I5113&gt;0,IF(DAY($C5113)=1,SUM(INDIRECT("I"&amp;(ROW(C5112)-DAY(C5112))):I5112),0),0)</f>
        <v>0</v>
      </c>
      <c r="N5113" s="29">
        <f ca="1">IF(C5113&lt;Calculator!$G$27,0,IF(C5113=Calculator!$G$27,Calculator!$G$39,IF(H5113-K5113&lt;=0,IF(D5113&gt;Calculator!$G$39,IF(H5113-K5113+E5113+L5113+M5113+Calculator!$G$39&gt;Calculator!$G$39,Calculator!$G$39-(H5113+E5113+L5113+M5113-K5113),Calculator!$G$39),D5113),0)))</f>
        <v>0</v>
      </c>
    </row>
    <row r="5114" spans="1:14" ht="15.75" thickBot="1">
      <c r="A5114" s="33" t="str">
        <f ca="1">IF(C5114=Calculator!$H$27,"F",IF(Daily!D5114+Daily!H5114=0,IF(D5113+H5113&gt;0,"L",""),""))</f>
        <v/>
      </c>
      <c r="B5114" s="34">
        <v>5113</v>
      </c>
      <c r="C5114" s="19">
        <f t="shared" ca="1" si="317"/>
        <v>51043</v>
      </c>
      <c r="D5114" s="29">
        <f t="shared" ca="1" si="319"/>
        <v>0</v>
      </c>
      <c r="E5114" s="29">
        <f ca="1">IF(C5114&lt;Calculator!$D$26,0,IF(DAY($C5114)=1,IF(D5114-Calculator!$G$24&gt;0,Calculator!$G$24,D5114),0))</f>
        <v>0</v>
      </c>
      <c r="F5114" s="29">
        <f ca="1">IF(E5114&gt;0,D5114*Calculator!$G$22/12,0)</f>
        <v>0</v>
      </c>
      <c r="G5114" s="29">
        <f ca="1">IF(E5114&gt;0,(IFERROR(-PMT(Calculator!$G$22/12,Calculator!$G$23*12,Calculator!$G$20),0))-F5114,0)</f>
        <v>0</v>
      </c>
      <c r="H5114" s="29">
        <f t="shared" ca="1" si="320"/>
        <v>0</v>
      </c>
      <c r="I5114" s="29">
        <f t="shared" ca="1" si="318"/>
        <v>0</v>
      </c>
      <c r="J5114" s="30">
        <f>Calculator!$G$40</f>
        <v>6.5000000000000002E-2</v>
      </c>
      <c r="K5114" s="29">
        <f ca="1">IF(C5114&gt;=Calculator!$G$27,IF(DAY($C5114)=1,Calculator!$G$34/2,IF(DAY($C5114)=15,Calculator!$G$34/2,0)),0)</f>
        <v>0</v>
      </c>
      <c r="L5114" s="29">
        <f ca="1">IF(DAY($C5114)=28,IF(H5114=0,0,Calculator!$G$35),0)</f>
        <v>0</v>
      </c>
      <c r="M5114" s="29">
        <f ca="1">IF(I5114&gt;0,IF(DAY($C5114)=1,SUM(INDIRECT("I"&amp;(ROW(C5113)-DAY(C5113))):I5113),0),0)</f>
        <v>0</v>
      </c>
      <c r="N5114" s="29">
        <f ca="1">IF(C5114&lt;Calculator!$G$27,0,IF(C5114=Calculator!$G$27,Calculator!$G$39,IF(H5114-K5114&lt;=0,IF(D5114&gt;Calculator!$G$39,IF(H5114-K5114+E5114+L5114+M5114+Calculator!$G$39&gt;Calculator!$G$39,Calculator!$G$39-(H5114+E5114+L5114+M5114-K5114),Calculator!$G$39),D5114),0)))</f>
        <v>0</v>
      </c>
    </row>
    <row r="5115" spans="1:14" ht="15.75" thickBot="1">
      <c r="A5115" s="33" t="str">
        <f ca="1">IF(C5115=Calculator!$H$27,"F",IF(Daily!D5115+Daily!H5115=0,IF(D5114+H5114&gt;0,"L",""),""))</f>
        <v/>
      </c>
      <c r="B5115" s="34">
        <v>5114</v>
      </c>
      <c r="C5115" s="19">
        <f t="shared" ca="1" si="317"/>
        <v>51044</v>
      </c>
      <c r="D5115" s="29">
        <f t="shared" ca="1" si="319"/>
        <v>0</v>
      </c>
      <c r="E5115" s="29">
        <f ca="1">IF(C5115&lt;Calculator!$D$26,0,IF(DAY($C5115)=1,IF(D5115-Calculator!$G$24&gt;0,Calculator!$G$24,D5115),0))</f>
        <v>0</v>
      </c>
      <c r="F5115" s="29">
        <f ca="1">IF(E5115&gt;0,D5115*Calculator!$G$22/12,0)</f>
        <v>0</v>
      </c>
      <c r="G5115" s="29">
        <f ca="1">IF(E5115&gt;0,(IFERROR(-PMT(Calculator!$G$22/12,Calculator!$G$23*12,Calculator!$G$20),0))-F5115,0)</f>
        <v>0</v>
      </c>
      <c r="H5115" s="29">
        <f t="shared" ca="1" si="320"/>
        <v>0</v>
      </c>
      <c r="I5115" s="29">
        <f t="shared" ca="1" si="318"/>
        <v>0</v>
      </c>
      <c r="J5115" s="30">
        <f>Calculator!$G$40</f>
        <v>6.5000000000000002E-2</v>
      </c>
      <c r="K5115" s="29">
        <f ca="1">IF(C5115&gt;=Calculator!$G$27,IF(DAY($C5115)=1,Calculator!$G$34/2,IF(DAY($C5115)=15,Calculator!$G$34/2,0)),0)</f>
        <v>4500</v>
      </c>
      <c r="L5115" s="29">
        <f ca="1">IF(DAY($C5115)=28,IF(H5115=0,0,Calculator!$G$35),0)</f>
        <v>0</v>
      </c>
      <c r="M5115" s="29">
        <f ca="1">IF(I5115&gt;0,IF(DAY($C5115)=1,SUM(INDIRECT("I"&amp;(ROW(C5114)-DAY(C5114))):I5114),0),0)</f>
        <v>0</v>
      </c>
      <c r="N5115" s="29">
        <f ca="1">IF(C5115&lt;Calculator!$G$27,0,IF(C5115=Calculator!$G$27,Calculator!$G$39,IF(H5115-K5115&lt;=0,IF(D5115&gt;Calculator!$G$39,IF(H5115-K5115+E5115+L5115+M5115+Calculator!$G$39&gt;Calculator!$G$39,Calculator!$G$39-(H5115+E5115+L5115+M5115-K5115),Calculator!$G$39),D5115),0)))</f>
        <v>0</v>
      </c>
    </row>
    <row r="5116" spans="1:14" ht="15.75" thickBot="1">
      <c r="A5116" s="33" t="str">
        <f ca="1">IF(C5116=Calculator!$H$27,"F",IF(Daily!D5116+Daily!H5116=0,IF(D5115+H5115&gt;0,"L",""),""))</f>
        <v/>
      </c>
      <c r="B5116" s="34">
        <v>5115</v>
      </c>
      <c r="C5116" s="19">
        <f t="shared" ca="1" si="317"/>
        <v>51045</v>
      </c>
      <c r="D5116" s="29">
        <f t="shared" ca="1" si="319"/>
        <v>0</v>
      </c>
      <c r="E5116" s="29">
        <f ca="1">IF(C5116&lt;Calculator!$D$26,0,IF(DAY($C5116)=1,IF(D5116-Calculator!$G$24&gt;0,Calculator!$G$24,D5116),0))</f>
        <v>0</v>
      </c>
      <c r="F5116" s="29">
        <f ca="1">IF(E5116&gt;0,D5116*Calculator!$G$22/12,0)</f>
        <v>0</v>
      </c>
      <c r="G5116" s="29">
        <f ca="1">IF(E5116&gt;0,(IFERROR(-PMT(Calculator!$G$22/12,Calculator!$G$23*12,Calculator!$G$20),0))-F5116,0)</f>
        <v>0</v>
      </c>
      <c r="H5116" s="29">
        <f t="shared" ca="1" si="320"/>
        <v>0</v>
      </c>
      <c r="I5116" s="29">
        <f t="shared" ca="1" si="318"/>
        <v>0</v>
      </c>
      <c r="J5116" s="30">
        <f>Calculator!$G$40</f>
        <v>6.5000000000000002E-2</v>
      </c>
      <c r="K5116" s="29">
        <f ca="1">IF(C5116&gt;=Calculator!$G$27,IF(DAY($C5116)=1,Calculator!$G$34/2,IF(DAY($C5116)=15,Calculator!$G$34/2,0)),0)</f>
        <v>0</v>
      </c>
      <c r="L5116" s="29">
        <f ca="1">IF(DAY($C5116)=28,IF(H5116=0,0,Calculator!$G$35),0)</f>
        <v>0</v>
      </c>
      <c r="M5116" s="29">
        <f ca="1">IF(I5116&gt;0,IF(DAY($C5116)=1,SUM(INDIRECT("I"&amp;(ROW(C5115)-DAY(C5115))):I5115),0),0)</f>
        <v>0</v>
      </c>
      <c r="N5116" s="29">
        <f ca="1">IF(C5116&lt;Calculator!$G$27,0,IF(C5116=Calculator!$G$27,Calculator!$G$39,IF(H5116-K5116&lt;=0,IF(D5116&gt;Calculator!$G$39,IF(H5116-K5116+E5116+L5116+M5116+Calculator!$G$39&gt;Calculator!$G$39,Calculator!$G$39-(H5116+E5116+L5116+M5116-K5116),Calculator!$G$39),D5116),0)))</f>
        <v>0</v>
      </c>
    </row>
    <row r="5117" spans="1:14" ht="15.75" thickBot="1">
      <c r="A5117" s="33" t="str">
        <f ca="1">IF(C5117=Calculator!$H$27,"F",IF(Daily!D5117+Daily!H5117=0,IF(D5116+H5116&gt;0,"L",""),""))</f>
        <v/>
      </c>
      <c r="B5117" s="34">
        <v>5116</v>
      </c>
      <c r="C5117" s="19">
        <f t="shared" ca="1" si="317"/>
        <v>51046</v>
      </c>
      <c r="D5117" s="29">
        <f t="shared" ca="1" si="319"/>
        <v>0</v>
      </c>
      <c r="E5117" s="29">
        <f ca="1">IF(C5117&lt;Calculator!$D$26,0,IF(DAY($C5117)=1,IF(D5117-Calculator!$G$24&gt;0,Calculator!$G$24,D5117),0))</f>
        <v>0</v>
      </c>
      <c r="F5117" s="29">
        <f ca="1">IF(E5117&gt;0,D5117*Calculator!$G$22/12,0)</f>
        <v>0</v>
      </c>
      <c r="G5117" s="29">
        <f ca="1">IF(E5117&gt;0,(IFERROR(-PMT(Calculator!$G$22/12,Calculator!$G$23*12,Calculator!$G$20),0))-F5117,0)</f>
        <v>0</v>
      </c>
      <c r="H5117" s="29">
        <f t="shared" ca="1" si="320"/>
        <v>0</v>
      </c>
      <c r="I5117" s="29">
        <f t="shared" ca="1" si="318"/>
        <v>0</v>
      </c>
      <c r="J5117" s="30">
        <f>Calculator!$G$40</f>
        <v>6.5000000000000002E-2</v>
      </c>
      <c r="K5117" s="29">
        <f ca="1">IF(C5117&gt;=Calculator!$G$27,IF(DAY($C5117)=1,Calculator!$G$34/2,IF(DAY($C5117)=15,Calculator!$G$34/2,0)),0)</f>
        <v>0</v>
      </c>
      <c r="L5117" s="29">
        <f ca="1">IF(DAY($C5117)=28,IF(H5117=0,0,Calculator!$G$35),0)</f>
        <v>0</v>
      </c>
      <c r="M5117" s="29">
        <f ca="1">IF(I5117&gt;0,IF(DAY($C5117)=1,SUM(INDIRECT("I"&amp;(ROW(C5116)-DAY(C5116))):I5116),0),0)</f>
        <v>0</v>
      </c>
      <c r="N5117" s="29">
        <f ca="1">IF(C5117&lt;Calculator!$G$27,0,IF(C5117=Calculator!$G$27,Calculator!$G$39,IF(H5117-K5117&lt;=0,IF(D5117&gt;Calculator!$G$39,IF(H5117-K5117+E5117+L5117+M5117+Calculator!$G$39&gt;Calculator!$G$39,Calculator!$G$39-(H5117+E5117+L5117+M5117-K5117),Calculator!$G$39),D5117),0)))</f>
        <v>0</v>
      </c>
    </row>
    <row r="5118" spans="1:14" ht="15.75" thickBot="1">
      <c r="A5118" s="33" t="str">
        <f ca="1">IF(C5118=Calculator!$H$27,"F",IF(Daily!D5118+Daily!H5118=0,IF(D5117+H5117&gt;0,"L",""),""))</f>
        <v/>
      </c>
      <c r="B5118" s="34">
        <v>5117</v>
      </c>
      <c r="C5118" s="19">
        <f t="shared" ca="1" si="317"/>
        <v>51047</v>
      </c>
      <c r="D5118" s="29">
        <f t="shared" ca="1" si="319"/>
        <v>0</v>
      </c>
      <c r="E5118" s="29">
        <f ca="1">IF(C5118&lt;Calculator!$D$26,0,IF(DAY($C5118)=1,IF(D5118-Calculator!$G$24&gt;0,Calculator!$G$24,D5118),0))</f>
        <v>0</v>
      </c>
      <c r="F5118" s="29">
        <f ca="1">IF(E5118&gt;0,D5118*Calculator!$G$22/12,0)</f>
        <v>0</v>
      </c>
      <c r="G5118" s="29">
        <f ca="1">IF(E5118&gt;0,(IFERROR(-PMT(Calculator!$G$22/12,Calculator!$G$23*12,Calculator!$G$20),0))-F5118,0)</f>
        <v>0</v>
      </c>
      <c r="H5118" s="29">
        <f t="shared" ca="1" si="320"/>
        <v>0</v>
      </c>
      <c r="I5118" s="29">
        <f t="shared" ca="1" si="318"/>
        <v>0</v>
      </c>
      <c r="J5118" s="30">
        <f>Calculator!$G$40</f>
        <v>6.5000000000000002E-2</v>
      </c>
      <c r="K5118" s="29">
        <f ca="1">IF(C5118&gt;=Calculator!$G$27,IF(DAY($C5118)=1,Calculator!$G$34/2,IF(DAY($C5118)=15,Calculator!$G$34/2,0)),0)</f>
        <v>0</v>
      </c>
      <c r="L5118" s="29">
        <f ca="1">IF(DAY($C5118)=28,IF(H5118=0,0,Calculator!$G$35),0)</f>
        <v>0</v>
      </c>
      <c r="M5118" s="29">
        <f ca="1">IF(I5118&gt;0,IF(DAY($C5118)=1,SUM(INDIRECT("I"&amp;(ROW(C5117)-DAY(C5117))):I5117),0),0)</f>
        <v>0</v>
      </c>
      <c r="N5118" s="29">
        <f ca="1">IF(C5118&lt;Calculator!$G$27,0,IF(C5118=Calculator!$G$27,Calculator!$G$39,IF(H5118-K5118&lt;=0,IF(D5118&gt;Calculator!$G$39,IF(H5118-K5118+E5118+L5118+M5118+Calculator!$G$39&gt;Calculator!$G$39,Calculator!$G$39-(H5118+E5118+L5118+M5118-K5118),Calculator!$G$39),D5118),0)))</f>
        <v>0</v>
      </c>
    </row>
    <row r="5119" spans="1:14" ht="15.75" thickBot="1">
      <c r="A5119" s="33" t="str">
        <f ca="1">IF(C5119=Calculator!$H$27,"F",IF(Daily!D5119+Daily!H5119=0,IF(D5118+H5118&gt;0,"L",""),""))</f>
        <v/>
      </c>
      <c r="B5119" s="34">
        <v>5118</v>
      </c>
      <c r="C5119" s="19">
        <f t="shared" ca="1" si="317"/>
        <v>51048</v>
      </c>
      <c r="D5119" s="29">
        <f t="shared" ca="1" si="319"/>
        <v>0</v>
      </c>
      <c r="E5119" s="29">
        <f ca="1">IF(C5119&lt;Calculator!$D$26,0,IF(DAY($C5119)=1,IF(D5119-Calculator!$G$24&gt;0,Calculator!$G$24,D5119),0))</f>
        <v>0</v>
      </c>
      <c r="F5119" s="29">
        <f ca="1">IF(E5119&gt;0,D5119*Calculator!$G$22/12,0)</f>
        <v>0</v>
      </c>
      <c r="G5119" s="29">
        <f ca="1">IF(E5119&gt;0,(IFERROR(-PMT(Calculator!$G$22/12,Calculator!$G$23*12,Calculator!$G$20),0))-F5119,0)</f>
        <v>0</v>
      </c>
      <c r="H5119" s="29">
        <f t="shared" ca="1" si="320"/>
        <v>0</v>
      </c>
      <c r="I5119" s="29">
        <f t="shared" ca="1" si="318"/>
        <v>0</v>
      </c>
      <c r="J5119" s="30">
        <f>Calculator!$G$40</f>
        <v>6.5000000000000002E-2</v>
      </c>
      <c r="K5119" s="29">
        <f ca="1">IF(C5119&gt;=Calculator!$G$27,IF(DAY($C5119)=1,Calculator!$G$34/2,IF(DAY($C5119)=15,Calculator!$G$34/2,0)),0)</f>
        <v>0</v>
      </c>
      <c r="L5119" s="29">
        <f ca="1">IF(DAY($C5119)=28,IF(H5119=0,0,Calculator!$G$35),0)</f>
        <v>0</v>
      </c>
      <c r="M5119" s="29">
        <f ca="1">IF(I5119&gt;0,IF(DAY($C5119)=1,SUM(INDIRECT("I"&amp;(ROW(C5118)-DAY(C5118))):I5118),0),0)</f>
        <v>0</v>
      </c>
      <c r="N5119" s="29">
        <f ca="1">IF(C5119&lt;Calculator!$G$27,0,IF(C5119=Calculator!$G$27,Calculator!$G$39,IF(H5119-K5119&lt;=0,IF(D5119&gt;Calculator!$G$39,IF(H5119-K5119+E5119+L5119+M5119+Calculator!$G$39&gt;Calculator!$G$39,Calculator!$G$39-(H5119+E5119+L5119+M5119-K5119),Calculator!$G$39),D5119),0)))</f>
        <v>0</v>
      </c>
    </row>
    <row r="5120" spans="1:14" ht="15.75" thickBot="1">
      <c r="A5120" s="33" t="str">
        <f ca="1">IF(C5120=Calculator!$H$27,"F",IF(Daily!D5120+Daily!H5120=0,IF(D5119+H5119&gt;0,"L",""),""))</f>
        <v/>
      </c>
      <c r="B5120" s="34">
        <v>5119</v>
      </c>
      <c r="C5120" s="19">
        <f t="shared" ca="1" si="317"/>
        <v>51049</v>
      </c>
      <c r="D5120" s="29">
        <f t="shared" ca="1" si="319"/>
        <v>0</v>
      </c>
      <c r="E5120" s="29">
        <f ca="1">IF(C5120&lt;Calculator!$D$26,0,IF(DAY($C5120)=1,IF(D5120-Calculator!$G$24&gt;0,Calculator!$G$24,D5120),0))</f>
        <v>0</v>
      </c>
      <c r="F5120" s="29">
        <f ca="1">IF(E5120&gt;0,D5120*Calculator!$G$22/12,0)</f>
        <v>0</v>
      </c>
      <c r="G5120" s="29">
        <f ca="1">IF(E5120&gt;0,(IFERROR(-PMT(Calculator!$G$22/12,Calculator!$G$23*12,Calculator!$G$20),0))-F5120,0)</f>
        <v>0</v>
      </c>
      <c r="H5120" s="29">
        <f t="shared" ca="1" si="320"/>
        <v>0</v>
      </c>
      <c r="I5120" s="29">
        <f t="shared" ca="1" si="318"/>
        <v>0</v>
      </c>
      <c r="J5120" s="30">
        <f>Calculator!$G$40</f>
        <v>6.5000000000000002E-2</v>
      </c>
      <c r="K5120" s="29">
        <f ca="1">IF(C5120&gt;=Calculator!$G$27,IF(DAY($C5120)=1,Calculator!$G$34/2,IF(DAY($C5120)=15,Calculator!$G$34/2,0)),0)</f>
        <v>0</v>
      </c>
      <c r="L5120" s="29">
        <f ca="1">IF(DAY($C5120)=28,IF(H5120=0,0,Calculator!$G$35),0)</f>
        <v>0</v>
      </c>
      <c r="M5120" s="29">
        <f ca="1">IF(I5120&gt;0,IF(DAY($C5120)=1,SUM(INDIRECT("I"&amp;(ROW(C5119)-DAY(C5119))):I5119),0),0)</f>
        <v>0</v>
      </c>
      <c r="N5120" s="29">
        <f ca="1">IF(C5120&lt;Calculator!$G$27,0,IF(C5120=Calculator!$G$27,Calculator!$G$39,IF(H5120-K5120&lt;=0,IF(D5120&gt;Calculator!$G$39,IF(H5120-K5120+E5120+L5120+M5120+Calculator!$G$39&gt;Calculator!$G$39,Calculator!$G$39-(H5120+E5120+L5120+M5120-K5120),Calculator!$G$39),D5120),0)))</f>
        <v>0</v>
      </c>
    </row>
    <row r="5121" spans="1:14" ht="15.75" thickBot="1">
      <c r="A5121" s="33" t="str">
        <f ca="1">IF(C5121=Calculator!$H$27,"F",IF(Daily!D5121+Daily!H5121=0,IF(D5120+H5120&gt;0,"L",""),""))</f>
        <v/>
      </c>
      <c r="B5121" s="34">
        <v>5120</v>
      </c>
      <c r="C5121" s="19">
        <f t="shared" ca="1" si="317"/>
        <v>51050</v>
      </c>
      <c r="D5121" s="29">
        <f t="shared" ca="1" si="319"/>
        <v>0</v>
      </c>
      <c r="E5121" s="29">
        <f ca="1">IF(C5121&lt;Calculator!$D$26,0,IF(DAY($C5121)=1,IF(D5121-Calculator!$G$24&gt;0,Calculator!$G$24,D5121),0))</f>
        <v>0</v>
      </c>
      <c r="F5121" s="29">
        <f ca="1">IF(E5121&gt;0,D5121*Calculator!$G$22/12,0)</f>
        <v>0</v>
      </c>
      <c r="G5121" s="29">
        <f ca="1">IF(E5121&gt;0,(IFERROR(-PMT(Calculator!$G$22/12,Calculator!$G$23*12,Calculator!$G$20),0))-F5121,0)</f>
        <v>0</v>
      </c>
      <c r="H5121" s="29">
        <f t="shared" ca="1" si="320"/>
        <v>0</v>
      </c>
      <c r="I5121" s="29">
        <f t="shared" ca="1" si="318"/>
        <v>0</v>
      </c>
      <c r="J5121" s="30">
        <f>Calculator!$G$40</f>
        <v>6.5000000000000002E-2</v>
      </c>
      <c r="K5121" s="29">
        <f ca="1">IF(C5121&gt;=Calculator!$G$27,IF(DAY($C5121)=1,Calculator!$G$34/2,IF(DAY($C5121)=15,Calculator!$G$34/2,0)),0)</f>
        <v>0</v>
      </c>
      <c r="L5121" s="29">
        <f ca="1">IF(DAY($C5121)=28,IF(H5121=0,0,Calculator!$G$35),0)</f>
        <v>0</v>
      </c>
      <c r="M5121" s="29">
        <f ca="1">IF(I5121&gt;0,IF(DAY($C5121)=1,SUM(INDIRECT("I"&amp;(ROW(C5120)-DAY(C5120))):I5120),0),0)</f>
        <v>0</v>
      </c>
      <c r="N5121" s="29">
        <f ca="1">IF(C5121&lt;Calculator!$G$27,0,IF(C5121=Calculator!$G$27,Calculator!$G$39,IF(H5121-K5121&lt;=0,IF(D5121&gt;Calculator!$G$39,IF(H5121-K5121+E5121+L5121+M5121+Calculator!$G$39&gt;Calculator!$G$39,Calculator!$G$39-(H5121+E5121+L5121+M5121-K5121),Calculator!$G$39),D5121),0)))</f>
        <v>0</v>
      </c>
    </row>
    <row r="5122" spans="1:14" ht="15.75" thickBot="1">
      <c r="A5122" s="33" t="str">
        <f ca="1">IF(C5122=Calculator!$H$27,"F",IF(Daily!D5122+Daily!H5122=0,IF(D5121+H5121&gt;0,"L",""),""))</f>
        <v/>
      </c>
      <c r="B5122" s="34">
        <v>5121</v>
      </c>
      <c r="C5122" s="19">
        <f t="shared" ca="1" si="317"/>
        <v>51051</v>
      </c>
      <c r="D5122" s="29">
        <f t="shared" ca="1" si="319"/>
        <v>0</v>
      </c>
      <c r="E5122" s="29">
        <f ca="1">IF(C5122&lt;Calculator!$D$26,0,IF(DAY($C5122)=1,IF(D5122-Calculator!$G$24&gt;0,Calculator!$G$24,D5122),0))</f>
        <v>0</v>
      </c>
      <c r="F5122" s="29">
        <f ca="1">IF(E5122&gt;0,D5122*Calculator!$G$22/12,0)</f>
        <v>0</v>
      </c>
      <c r="G5122" s="29">
        <f ca="1">IF(E5122&gt;0,(IFERROR(-PMT(Calculator!$G$22/12,Calculator!$G$23*12,Calculator!$G$20),0))-F5122,0)</f>
        <v>0</v>
      </c>
      <c r="H5122" s="29">
        <f t="shared" ca="1" si="320"/>
        <v>0</v>
      </c>
      <c r="I5122" s="29">
        <f t="shared" ca="1" si="318"/>
        <v>0</v>
      </c>
      <c r="J5122" s="30">
        <f>Calculator!$G$40</f>
        <v>6.5000000000000002E-2</v>
      </c>
      <c r="K5122" s="29">
        <f ca="1">IF(C5122&gt;=Calculator!$G$27,IF(DAY($C5122)=1,Calculator!$G$34/2,IF(DAY($C5122)=15,Calculator!$G$34/2,0)),0)</f>
        <v>0</v>
      </c>
      <c r="L5122" s="29">
        <f ca="1">IF(DAY($C5122)=28,IF(H5122=0,0,Calculator!$G$35),0)</f>
        <v>0</v>
      </c>
      <c r="M5122" s="29">
        <f ca="1">IF(I5122&gt;0,IF(DAY($C5122)=1,SUM(INDIRECT("I"&amp;(ROW(C5121)-DAY(C5121))):I5121),0),0)</f>
        <v>0</v>
      </c>
      <c r="N5122" s="29">
        <f ca="1">IF(C5122&lt;Calculator!$G$27,0,IF(C5122=Calculator!$G$27,Calculator!$G$39,IF(H5122-K5122&lt;=0,IF(D5122&gt;Calculator!$G$39,IF(H5122-K5122+E5122+L5122+M5122+Calculator!$G$39&gt;Calculator!$G$39,Calculator!$G$39-(H5122+E5122+L5122+M5122-K5122),Calculator!$G$39),D5122),0)))</f>
        <v>0</v>
      </c>
    </row>
    <row r="5123" spans="1:14" ht="15.75" thickBot="1">
      <c r="A5123" s="33" t="str">
        <f ca="1">IF(C5123=Calculator!$H$27,"F",IF(Daily!D5123+Daily!H5123=0,IF(D5122+H5122&gt;0,"L",""),""))</f>
        <v/>
      </c>
      <c r="B5123" s="34">
        <v>5122</v>
      </c>
      <c r="C5123" s="19">
        <f t="shared" ref="C5123:C5186" ca="1" si="321">C5122+1</f>
        <v>51052</v>
      </c>
      <c r="D5123" s="29">
        <f t="shared" ca="1" si="319"/>
        <v>0</v>
      </c>
      <c r="E5123" s="29">
        <f ca="1">IF(C5123&lt;Calculator!$D$26,0,IF(DAY($C5123)=1,IF(D5123-Calculator!$G$24&gt;0,Calculator!$G$24,D5123),0))</f>
        <v>0</v>
      </c>
      <c r="F5123" s="29">
        <f ca="1">IF(E5123&gt;0,D5123*Calculator!$G$22/12,0)</f>
        <v>0</v>
      </c>
      <c r="G5123" s="29">
        <f ca="1">IF(E5123&gt;0,(IFERROR(-PMT(Calculator!$G$22/12,Calculator!$G$23*12,Calculator!$G$20),0))-F5123,0)</f>
        <v>0</v>
      </c>
      <c r="H5123" s="29">
        <f t="shared" ca="1" si="320"/>
        <v>0</v>
      </c>
      <c r="I5123" s="29">
        <f t="shared" ref="I5123:I5186" ca="1" si="322">H5123*J5123/365</f>
        <v>0</v>
      </c>
      <c r="J5123" s="30">
        <f>Calculator!$G$40</f>
        <v>6.5000000000000002E-2</v>
      </c>
      <c r="K5123" s="29">
        <f ca="1">IF(C5123&gt;=Calculator!$G$27,IF(DAY($C5123)=1,Calculator!$G$34/2,IF(DAY($C5123)=15,Calculator!$G$34/2,0)),0)</f>
        <v>0</v>
      </c>
      <c r="L5123" s="29">
        <f ca="1">IF(DAY($C5123)=28,IF(H5123=0,0,Calculator!$G$35),0)</f>
        <v>0</v>
      </c>
      <c r="M5123" s="29">
        <f ca="1">IF(I5123&gt;0,IF(DAY($C5123)=1,SUM(INDIRECT("I"&amp;(ROW(C5122)-DAY(C5122))):I5122),0),0)</f>
        <v>0</v>
      </c>
      <c r="N5123" s="29">
        <f ca="1">IF(C5123&lt;Calculator!$G$27,0,IF(C5123=Calculator!$G$27,Calculator!$G$39,IF(H5123-K5123&lt;=0,IF(D5123&gt;Calculator!$G$39,IF(H5123-K5123+E5123+L5123+M5123+Calculator!$G$39&gt;Calculator!$G$39,Calculator!$G$39-(H5123+E5123+L5123+M5123-K5123),Calculator!$G$39),D5123),0)))</f>
        <v>0</v>
      </c>
    </row>
    <row r="5124" spans="1:14" ht="15.75" thickBot="1">
      <c r="A5124" s="33" t="str">
        <f ca="1">IF(C5124=Calculator!$H$27,"F",IF(Daily!D5124+Daily!H5124=0,IF(D5123+H5123&gt;0,"L",""),""))</f>
        <v/>
      </c>
      <c r="B5124" s="34">
        <v>5123</v>
      </c>
      <c r="C5124" s="19">
        <f t="shared" ca="1" si="321"/>
        <v>51053</v>
      </c>
      <c r="D5124" s="29">
        <f t="shared" ref="D5124:D5187" ca="1" si="323">IF(((D5123-G5123)-N5123)&lt;0,0,((D5123-G5123)-N5123))</f>
        <v>0</v>
      </c>
      <c r="E5124" s="29">
        <f ca="1">IF(C5124&lt;Calculator!$D$26,0,IF(DAY($C5124)=1,IF(D5124-Calculator!$G$24&gt;0,Calculator!$G$24,D5124),0))</f>
        <v>0</v>
      </c>
      <c r="F5124" s="29">
        <f ca="1">IF(E5124&gt;0,D5124*Calculator!$G$22/12,0)</f>
        <v>0</v>
      </c>
      <c r="G5124" s="29">
        <f ca="1">IF(E5124&gt;0,(IFERROR(-PMT(Calculator!$G$22/12,Calculator!$G$23*12,Calculator!$G$20),0))-F5124,0)</f>
        <v>0</v>
      </c>
      <c r="H5124" s="29">
        <f t="shared" ref="H5124:H5187" ca="1" si="324">IF((H5123-K5123+SUM(L5123:N5123)+E5123)&lt;0,0,(H5123-K5123+SUM(L5123:N5123)+E5123))</f>
        <v>0</v>
      </c>
      <c r="I5124" s="29">
        <f t="shared" ca="1" si="322"/>
        <v>0</v>
      </c>
      <c r="J5124" s="30">
        <f>Calculator!$G$40</f>
        <v>6.5000000000000002E-2</v>
      </c>
      <c r="K5124" s="29">
        <f ca="1">IF(C5124&gt;=Calculator!$G$27,IF(DAY($C5124)=1,Calculator!$G$34/2,IF(DAY($C5124)=15,Calculator!$G$34/2,0)),0)</f>
        <v>0</v>
      </c>
      <c r="L5124" s="29">
        <f ca="1">IF(DAY($C5124)=28,IF(H5124=0,0,Calculator!$G$35),0)</f>
        <v>0</v>
      </c>
      <c r="M5124" s="29">
        <f ca="1">IF(I5124&gt;0,IF(DAY($C5124)=1,SUM(INDIRECT("I"&amp;(ROW(C5123)-DAY(C5123))):I5123),0),0)</f>
        <v>0</v>
      </c>
      <c r="N5124" s="29">
        <f ca="1">IF(C5124&lt;Calculator!$G$27,0,IF(C5124=Calculator!$G$27,Calculator!$G$39,IF(H5124-K5124&lt;=0,IF(D5124&gt;Calculator!$G$39,IF(H5124-K5124+E5124+L5124+M5124+Calculator!$G$39&gt;Calculator!$G$39,Calculator!$G$39-(H5124+E5124+L5124+M5124-K5124),Calculator!$G$39),D5124),0)))</f>
        <v>0</v>
      </c>
    </row>
    <row r="5125" spans="1:14" ht="15.75" thickBot="1">
      <c r="A5125" s="33" t="str">
        <f ca="1">IF(C5125=Calculator!$H$27,"F",IF(Daily!D5125+Daily!H5125=0,IF(D5124+H5124&gt;0,"L",""),""))</f>
        <v/>
      </c>
      <c r="B5125" s="34">
        <v>5124</v>
      </c>
      <c r="C5125" s="19">
        <f t="shared" ca="1" si="321"/>
        <v>51054</v>
      </c>
      <c r="D5125" s="29">
        <f t="shared" ca="1" si="323"/>
        <v>0</v>
      </c>
      <c r="E5125" s="29">
        <f ca="1">IF(C5125&lt;Calculator!$D$26,0,IF(DAY($C5125)=1,IF(D5125-Calculator!$G$24&gt;0,Calculator!$G$24,D5125),0))</f>
        <v>0</v>
      </c>
      <c r="F5125" s="29">
        <f ca="1">IF(E5125&gt;0,D5125*Calculator!$G$22/12,0)</f>
        <v>0</v>
      </c>
      <c r="G5125" s="29">
        <f ca="1">IF(E5125&gt;0,(IFERROR(-PMT(Calculator!$G$22/12,Calculator!$G$23*12,Calculator!$G$20),0))-F5125,0)</f>
        <v>0</v>
      </c>
      <c r="H5125" s="29">
        <f t="shared" ca="1" si="324"/>
        <v>0</v>
      </c>
      <c r="I5125" s="29">
        <f t="shared" ca="1" si="322"/>
        <v>0</v>
      </c>
      <c r="J5125" s="30">
        <f>Calculator!$G$40</f>
        <v>6.5000000000000002E-2</v>
      </c>
      <c r="K5125" s="29">
        <f ca="1">IF(C5125&gt;=Calculator!$G$27,IF(DAY($C5125)=1,Calculator!$G$34/2,IF(DAY($C5125)=15,Calculator!$G$34/2,0)),0)</f>
        <v>0</v>
      </c>
      <c r="L5125" s="29">
        <f ca="1">IF(DAY($C5125)=28,IF(H5125=0,0,Calculator!$G$35),0)</f>
        <v>0</v>
      </c>
      <c r="M5125" s="29">
        <f ca="1">IF(I5125&gt;0,IF(DAY($C5125)=1,SUM(INDIRECT("I"&amp;(ROW(C5124)-DAY(C5124))):I5124),0),0)</f>
        <v>0</v>
      </c>
      <c r="N5125" s="29">
        <f ca="1">IF(C5125&lt;Calculator!$G$27,0,IF(C5125=Calculator!$G$27,Calculator!$G$39,IF(H5125-K5125&lt;=0,IF(D5125&gt;Calculator!$G$39,IF(H5125-K5125+E5125+L5125+M5125+Calculator!$G$39&gt;Calculator!$G$39,Calculator!$G$39-(H5125+E5125+L5125+M5125-K5125),Calculator!$G$39),D5125),0)))</f>
        <v>0</v>
      </c>
    </row>
    <row r="5126" spans="1:14" ht="15.75" thickBot="1">
      <c r="A5126" s="33" t="str">
        <f ca="1">IF(C5126=Calculator!$H$27,"F",IF(Daily!D5126+Daily!H5126=0,IF(D5125+H5125&gt;0,"L",""),""))</f>
        <v/>
      </c>
      <c r="B5126" s="34">
        <v>5125</v>
      </c>
      <c r="C5126" s="19">
        <f t="shared" ca="1" si="321"/>
        <v>51055</v>
      </c>
      <c r="D5126" s="29">
        <f t="shared" ca="1" si="323"/>
        <v>0</v>
      </c>
      <c r="E5126" s="29">
        <f ca="1">IF(C5126&lt;Calculator!$D$26,0,IF(DAY($C5126)=1,IF(D5126-Calculator!$G$24&gt;0,Calculator!$G$24,D5126),0))</f>
        <v>0</v>
      </c>
      <c r="F5126" s="29">
        <f ca="1">IF(E5126&gt;0,D5126*Calculator!$G$22/12,0)</f>
        <v>0</v>
      </c>
      <c r="G5126" s="29">
        <f ca="1">IF(E5126&gt;0,(IFERROR(-PMT(Calculator!$G$22/12,Calculator!$G$23*12,Calculator!$G$20),0))-F5126,0)</f>
        <v>0</v>
      </c>
      <c r="H5126" s="29">
        <f t="shared" ca="1" si="324"/>
        <v>0</v>
      </c>
      <c r="I5126" s="29">
        <f t="shared" ca="1" si="322"/>
        <v>0</v>
      </c>
      <c r="J5126" s="30">
        <f>Calculator!$G$40</f>
        <v>6.5000000000000002E-2</v>
      </c>
      <c r="K5126" s="29">
        <f ca="1">IF(C5126&gt;=Calculator!$G$27,IF(DAY($C5126)=1,Calculator!$G$34/2,IF(DAY($C5126)=15,Calculator!$G$34/2,0)),0)</f>
        <v>0</v>
      </c>
      <c r="L5126" s="29">
        <f ca="1">IF(DAY($C5126)=28,IF(H5126=0,0,Calculator!$G$35),0)</f>
        <v>0</v>
      </c>
      <c r="M5126" s="29">
        <f ca="1">IF(I5126&gt;0,IF(DAY($C5126)=1,SUM(INDIRECT("I"&amp;(ROW(C5125)-DAY(C5125))):I5125),0),0)</f>
        <v>0</v>
      </c>
      <c r="N5126" s="29">
        <f ca="1">IF(C5126&lt;Calculator!$G$27,0,IF(C5126=Calculator!$G$27,Calculator!$G$39,IF(H5126-K5126&lt;=0,IF(D5126&gt;Calculator!$G$39,IF(H5126-K5126+E5126+L5126+M5126+Calculator!$G$39&gt;Calculator!$G$39,Calculator!$G$39-(H5126+E5126+L5126+M5126-K5126),Calculator!$G$39),D5126),0)))</f>
        <v>0</v>
      </c>
    </row>
    <row r="5127" spans="1:14" ht="15.75" thickBot="1">
      <c r="A5127" s="33" t="str">
        <f ca="1">IF(C5127=Calculator!$H$27,"F",IF(Daily!D5127+Daily!H5127=0,IF(D5126+H5126&gt;0,"L",""),""))</f>
        <v/>
      </c>
      <c r="B5127" s="34">
        <v>5126</v>
      </c>
      <c r="C5127" s="19">
        <f t="shared" ca="1" si="321"/>
        <v>51056</v>
      </c>
      <c r="D5127" s="29">
        <f t="shared" ca="1" si="323"/>
        <v>0</v>
      </c>
      <c r="E5127" s="29">
        <f ca="1">IF(C5127&lt;Calculator!$D$26,0,IF(DAY($C5127)=1,IF(D5127-Calculator!$G$24&gt;0,Calculator!$G$24,D5127),0))</f>
        <v>0</v>
      </c>
      <c r="F5127" s="29">
        <f ca="1">IF(E5127&gt;0,D5127*Calculator!$G$22/12,0)</f>
        <v>0</v>
      </c>
      <c r="G5127" s="29">
        <f ca="1">IF(E5127&gt;0,(IFERROR(-PMT(Calculator!$G$22/12,Calculator!$G$23*12,Calculator!$G$20),0))-F5127,0)</f>
        <v>0</v>
      </c>
      <c r="H5127" s="29">
        <f t="shared" ca="1" si="324"/>
        <v>0</v>
      </c>
      <c r="I5127" s="29">
        <f t="shared" ca="1" si="322"/>
        <v>0</v>
      </c>
      <c r="J5127" s="30">
        <f>Calculator!$G$40</f>
        <v>6.5000000000000002E-2</v>
      </c>
      <c r="K5127" s="29">
        <f ca="1">IF(C5127&gt;=Calculator!$G$27,IF(DAY($C5127)=1,Calculator!$G$34/2,IF(DAY($C5127)=15,Calculator!$G$34/2,0)),0)</f>
        <v>0</v>
      </c>
      <c r="L5127" s="29">
        <f ca="1">IF(DAY($C5127)=28,IF(H5127=0,0,Calculator!$G$35),0)</f>
        <v>0</v>
      </c>
      <c r="M5127" s="29">
        <f ca="1">IF(I5127&gt;0,IF(DAY($C5127)=1,SUM(INDIRECT("I"&amp;(ROW(C5126)-DAY(C5126))):I5126),0),0)</f>
        <v>0</v>
      </c>
      <c r="N5127" s="29">
        <f ca="1">IF(C5127&lt;Calculator!$G$27,0,IF(C5127=Calculator!$G$27,Calculator!$G$39,IF(H5127-K5127&lt;=0,IF(D5127&gt;Calculator!$G$39,IF(H5127-K5127+E5127+L5127+M5127+Calculator!$G$39&gt;Calculator!$G$39,Calculator!$G$39-(H5127+E5127+L5127+M5127-K5127),Calculator!$G$39),D5127),0)))</f>
        <v>0</v>
      </c>
    </row>
    <row r="5128" spans="1:14" ht="15.75" thickBot="1">
      <c r="A5128" s="33" t="str">
        <f ca="1">IF(C5128=Calculator!$H$27,"F",IF(Daily!D5128+Daily!H5128=0,IF(D5127+H5127&gt;0,"L",""),""))</f>
        <v/>
      </c>
      <c r="B5128" s="34">
        <v>5127</v>
      </c>
      <c r="C5128" s="19">
        <f t="shared" ca="1" si="321"/>
        <v>51057</v>
      </c>
      <c r="D5128" s="29">
        <f t="shared" ca="1" si="323"/>
        <v>0</v>
      </c>
      <c r="E5128" s="29">
        <f ca="1">IF(C5128&lt;Calculator!$D$26,0,IF(DAY($C5128)=1,IF(D5128-Calculator!$G$24&gt;0,Calculator!$G$24,D5128),0))</f>
        <v>0</v>
      </c>
      <c r="F5128" s="29">
        <f ca="1">IF(E5128&gt;0,D5128*Calculator!$G$22/12,0)</f>
        <v>0</v>
      </c>
      <c r="G5128" s="29">
        <f ca="1">IF(E5128&gt;0,(IFERROR(-PMT(Calculator!$G$22/12,Calculator!$G$23*12,Calculator!$G$20),0))-F5128,0)</f>
        <v>0</v>
      </c>
      <c r="H5128" s="29">
        <f t="shared" ca="1" si="324"/>
        <v>0</v>
      </c>
      <c r="I5128" s="29">
        <f t="shared" ca="1" si="322"/>
        <v>0</v>
      </c>
      <c r="J5128" s="30">
        <f>Calculator!$G$40</f>
        <v>6.5000000000000002E-2</v>
      </c>
      <c r="K5128" s="29">
        <f ca="1">IF(C5128&gt;=Calculator!$G$27,IF(DAY($C5128)=1,Calculator!$G$34/2,IF(DAY($C5128)=15,Calculator!$G$34/2,0)),0)</f>
        <v>0</v>
      </c>
      <c r="L5128" s="29">
        <f ca="1">IF(DAY($C5128)=28,IF(H5128=0,0,Calculator!$G$35),0)</f>
        <v>0</v>
      </c>
      <c r="M5128" s="29">
        <f ca="1">IF(I5128&gt;0,IF(DAY($C5128)=1,SUM(INDIRECT("I"&amp;(ROW(C5127)-DAY(C5127))):I5127),0),0)</f>
        <v>0</v>
      </c>
      <c r="N5128" s="29">
        <f ca="1">IF(C5128&lt;Calculator!$G$27,0,IF(C5128=Calculator!$G$27,Calculator!$G$39,IF(H5128-K5128&lt;=0,IF(D5128&gt;Calculator!$G$39,IF(H5128-K5128+E5128+L5128+M5128+Calculator!$G$39&gt;Calculator!$G$39,Calculator!$G$39-(H5128+E5128+L5128+M5128-K5128),Calculator!$G$39),D5128),0)))</f>
        <v>0</v>
      </c>
    </row>
    <row r="5129" spans="1:14" ht="15.75" thickBot="1">
      <c r="A5129" s="33" t="str">
        <f ca="1">IF(C5129=Calculator!$H$27,"F",IF(Daily!D5129+Daily!H5129=0,IF(D5128+H5128&gt;0,"L",""),""))</f>
        <v/>
      </c>
      <c r="B5129" s="34">
        <v>5128</v>
      </c>
      <c r="C5129" s="19">
        <f t="shared" ca="1" si="321"/>
        <v>51058</v>
      </c>
      <c r="D5129" s="29">
        <f t="shared" ca="1" si="323"/>
        <v>0</v>
      </c>
      <c r="E5129" s="29">
        <f ca="1">IF(C5129&lt;Calculator!$D$26,0,IF(DAY($C5129)=1,IF(D5129-Calculator!$G$24&gt;0,Calculator!$G$24,D5129),0))</f>
        <v>0</v>
      </c>
      <c r="F5129" s="29">
        <f ca="1">IF(E5129&gt;0,D5129*Calculator!$G$22/12,0)</f>
        <v>0</v>
      </c>
      <c r="G5129" s="29">
        <f ca="1">IF(E5129&gt;0,(IFERROR(-PMT(Calculator!$G$22/12,Calculator!$G$23*12,Calculator!$G$20),0))-F5129,0)</f>
        <v>0</v>
      </c>
      <c r="H5129" s="29">
        <f t="shared" ca="1" si="324"/>
        <v>0</v>
      </c>
      <c r="I5129" s="29">
        <f t="shared" ca="1" si="322"/>
        <v>0</v>
      </c>
      <c r="J5129" s="30">
        <f>Calculator!$G$40</f>
        <v>6.5000000000000002E-2</v>
      </c>
      <c r="K5129" s="29">
        <f ca="1">IF(C5129&gt;=Calculator!$G$27,IF(DAY($C5129)=1,Calculator!$G$34/2,IF(DAY($C5129)=15,Calculator!$G$34/2,0)),0)</f>
        <v>4500</v>
      </c>
      <c r="L5129" s="29">
        <f ca="1">IF(DAY($C5129)=28,IF(H5129=0,0,Calculator!$G$35),0)</f>
        <v>0</v>
      </c>
      <c r="M5129" s="29">
        <f ca="1">IF(I5129&gt;0,IF(DAY($C5129)=1,SUM(INDIRECT("I"&amp;(ROW(C5128)-DAY(C5128))):I5128),0),0)</f>
        <v>0</v>
      </c>
      <c r="N5129" s="29">
        <f ca="1">IF(C5129&lt;Calculator!$G$27,0,IF(C5129=Calculator!$G$27,Calculator!$G$39,IF(H5129-K5129&lt;=0,IF(D5129&gt;Calculator!$G$39,IF(H5129-K5129+E5129+L5129+M5129+Calculator!$G$39&gt;Calculator!$G$39,Calculator!$G$39-(H5129+E5129+L5129+M5129-K5129),Calculator!$G$39),D5129),0)))</f>
        <v>0</v>
      </c>
    </row>
    <row r="5130" spans="1:14" ht="15.75" thickBot="1">
      <c r="A5130" s="33" t="str">
        <f ca="1">IF(C5130=Calculator!$H$27,"F",IF(Daily!D5130+Daily!H5130=0,IF(D5129+H5129&gt;0,"L",""),""))</f>
        <v/>
      </c>
      <c r="B5130" s="34">
        <v>5129</v>
      </c>
      <c r="C5130" s="19">
        <f t="shared" ca="1" si="321"/>
        <v>51059</v>
      </c>
      <c r="D5130" s="29">
        <f t="shared" ca="1" si="323"/>
        <v>0</v>
      </c>
      <c r="E5130" s="29">
        <f ca="1">IF(C5130&lt;Calculator!$D$26,0,IF(DAY($C5130)=1,IF(D5130-Calculator!$G$24&gt;0,Calculator!$G$24,D5130),0))</f>
        <v>0</v>
      </c>
      <c r="F5130" s="29">
        <f ca="1">IF(E5130&gt;0,D5130*Calculator!$G$22/12,0)</f>
        <v>0</v>
      </c>
      <c r="G5130" s="29">
        <f ca="1">IF(E5130&gt;0,(IFERROR(-PMT(Calculator!$G$22/12,Calculator!$G$23*12,Calculator!$G$20),0))-F5130,0)</f>
        <v>0</v>
      </c>
      <c r="H5130" s="29">
        <f t="shared" ca="1" si="324"/>
        <v>0</v>
      </c>
      <c r="I5130" s="29">
        <f t="shared" ca="1" si="322"/>
        <v>0</v>
      </c>
      <c r="J5130" s="30">
        <f>Calculator!$G$40</f>
        <v>6.5000000000000002E-2</v>
      </c>
      <c r="K5130" s="29">
        <f ca="1">IF(C5130&gt;=Calculator!$G$27,IF(DAY($C5130)=1,Calculator!$G$34/2,IF(DAY($C5130)=15,Calculator!$G$34/2,0)),0)</f>
        <v>0</v>
      </c>
      <c r="L5130" s="29">
        <f ca="1">IF(DAY($C5130)=28,IF(H5130=0,0,Calculator!$G$35),0)</f>
        <v>0</v>
      </c>
      <c r="M5130" s="29">
        <f ca="1">IF(I5130&gt;0,IF(DAY($C5130)=1,SUM(INDIRECT("I"&amp;(ROW(C5129)-DAY(C5129))):I5129),0),0)</f>
        <v>0</v>
      </c>
      <c r="N5130" s="29">
        <f ca="1">IF(C5130&lt;Calculator!$G$27,0,IF(C5130=Calculator!$G$27,Calculator!$G$39,IF(H5130-K5130&lt;=0,IF(D5130&gt;Calculator!$G$39,IF(H5130-K5130+E5130+L5130+M5130+Calculator!$G$39&gt;Calculator!$G$39,Calculator!$G$39-(H5130+E5130+L5130+M5130-K5130),Calculator!$G$39),D5130),0)))</f>
        <v>0</v>
      </c>
    </row>
    <row r="5131" spans="1:14" ht="15.75" thickBot="1">
      <c r="A5131" s="33" t="str">
        <f ca="1">IF(C5131=Calculator!$H$27,"F",IF(Daily!D5131+Daily!H5131=0,IF(D5130+H5130&gt;0,"L",""),""))</f>
        <v/>
      </c>
      <c r="B5131" s="34">
        <v>5130</v>
      </c>
      <c r="C5131" s="19">
        <f t="shared" ca="1" si="321"/>
        <v>51060</v>
      </c>
      <c r="D5131" s="29">
        <f t="shared" ca="1" si="323"/>
        <v>0</v>
      </c>
      <c r="E5131" s="29">
        <f ca="1">IF(C5131&lt;Calculator!$D$26,0,IF(DAY($C5131)=1,IF(D5131-Calculator!$G$24&gt;0,Calculator!$G$24,D5131),0))</f>
        <v>0</v>
      </c>
      <c r="F5131" s="29">
        <f ca="1">IF(E5131&gt;0,D5131*Calculator!$G$22/12,0)</f>
        <v>0</v>
      </c>
      <c r="G5131" s="29">
        <f ca="1">IF(E5131&gt;0,(IFERROR(-PMT(Calculator!$G$22/12,Calculator!$G$23*12,Calculator!$G$20),0))-F5131,0)</f>
        <v>0</v>
      </c>
      <c r="H5131" s="29">
        <f t="shared" ca="1" si="324"/>
        <v>0</v>
      </c>
      <c r="I5131" s="29">
        <f t="shared" ca="1" si="322"/>
        <v>0</v>
      </c>
      <c r="J5131" s="30">
        <f>Calculator!$G$40</f>
        <v>6.5000000000000002E-2</v>
      </c>
      <c r="K5131" s="29">
        <f ca="1">IF(C5131&gt;=Calculator!$G$27,IF(DAY($C5131)=1,Calculator!$G$34/2,IF(DAY($C5131)=15,Calculator!$G$34/2,0)),0)</f>
        <v>0</v>
      </c>
      <c r="L5131" s="29">
        <f ca="1">IF(DAY($C5131)=28,IF(H5131=0,0,Calculator!$G$35),0)</f>
        <v>0</v>
      </c>
      <c r="M5131" s="29">
        <f ca="1">IF(I5131&gt;0,IF(DAY($C5131)=1,SUM(INDIRECT("I"&amp;(ROW(C5130)-DAY(C5130))):I5130),0),0)</f>
        <v>0</v>
      </c>
      <c r="N5131" s="29">
        <f ca="1">IF(C5131&lt;Calculator!$G$27,0,IF(C5131=Calculator!$G$27,Calculator!$G$39,IF(H5131-K5131&lt;=0,IF(D5131&gt;Calculator!$G$39,IF(H5131-K5131+E5131+L5131+M5131+Calculator!$G$39&gt;Calculator!$G$39,Calculator!$G$39-(H5131+E5131+L5131+M5131-K5131),Calculator!$G$39),D5131),0)))</f>
        <v>0</v>
      </c>
    </row>
    <row r="5132" spans="1:14" ht="15.75" thickBot="1">
      <c r="A5132" s="33" t="str">
        <f ca="1">IF(C5132=Calculator!$H$27,"F",IF(Daily!D5132+Daily!H5132=0,IF(D5131+H5131&gt;0,"L",""),""))</f>
        <v/>
      </c>
      <c r="B5132" s="34">
        <v>5131</v>
      </c>
      <c r="C5132" s="19">
        <f t="shared" ca="1" si="321"/>
        <v>51061</v>
      </c>
      <c r="D5132" s="29">
        <f t="shared" ca="1" si="323"/>
        <v>0</v>
      </c>
      <c r="E5132" s="29">
        <f ca="1">IF(C5132&lt;Calculator!$D$26,0,IF(DAY($C5132)=1,IF(D5132-Calculator!$G$24&gt;0,Calculator!$G$24,D5132),0))</f>
        <v>0</v>
      </c>
      <c r="F5132" s="29">
        <f ca="1">IF(E5132&gt;0,D5132*Calculator!$G$22/12,0)</f>
        <v>0</v>
      </c>
      <c r="G5132" s="29">
        <f ca="1">IF(E5132&gt;0,(IFERROR(-PMT(Calculator!$G$22/12,Calculator!$G$23*12,Calculator!$G$20),0))-F5132,0)</f>
        <v>0</v>
      </c>
      <c r="H5132" s="29">
        <f t="shared" ca="1" si="324"/>
        <v>0</v>
      </c>
      <c r="I5132" s="29">
        <f t="shared" ca="1" si="322"/>
        <v>0</v>
      </c>
      <c r="J5132" s="30">
        <f>Calculator!$G$40</f>
        <v>6.5000000000000002E-2</v>
      </c>
      <c r="K5132" s="29">
        <f ca="1">IF(C5132&gt;=Calculator!$G$27,IF(DAY($C5132)=1,Calculator!$G$34/2,IF(DAY($C5132)=15,Calculator!$G$34/2,0)),0)</f>
        <v>0</v>
      </c>
      <c r="L5132" s="29">
        <f ca="1">IF(DAY($C5132)=28,IF(H5132=0,0,Calculator!$G$35),0)</f>
        <v>0</v>
      </c>
      <c r="M5132" s="29">
        <f ca="1">IF(I5132&gt;0,IF(DAY($C5132)=1,SUM(INDIRECT("I"&amp;(ROW(C5131)-DAY(C5131))):I5131),0),0)</f>
        <v>0</v>
      </c>
      <c r="N5132" s="29">
        <f ca="1">IF(C5132&lt;Calculator!$G$27,0,IF(C5132=Calculator!$G$27,Calculator!$G$39,IF(H5132-K5132&lt;=0,IF(D5132&gt;Calculator!$G$39,IF(H5132-K5132+E5132+L5132+M5132+Calculator!$G$39&gt;Calculator!$G$39,Calculator!$G$39-(H5132+E5132+L5132+M5132-K5132),Calculator!$G$39),D5132),0)))</f>
        <v>0</v>
      </c>
    </row>
    <row r="5133" spans="1:14" ht="15.75" thickBot="1">
      <c r="A5133" s="33" t="str">
        <f ca="1">IF(C5133=Calculator!$H$27,"F",IF(Daily!D5133+Daily!H5133=0,IF(D5132+H5132&gt;0,"L",""),""))</f>
        <v/>
      </c>
      <c r="B5133" s="34">
        <v>5132</v>
      </c>
      <c r="C5133" s="19">
        <f t="shared" ca="1" si="321"/>
        <v>51062</v>
      </c>
      <c r="D5133" s="29">
        <f t="shared" ca="1" si="323"/>
        <v>0</v>
      </c>
      <c r="E5133" s="29">
        <f ca="1">IF(C5133&lt;Calculator!$D$26,0,IF(DAY($C5133)=1,IF(D5133-Calculator!$G$24&gt;0,Calculator!$G$24,D5133),0))</f>
        <v>0</v>
      </c>
      <c r="F5133" s="29">
        <f ca="1">IF(E5133&gt;0,D5133*Calculator!$G$22/12,0)</f>
        <v>0</v>
      </c>
      <c r="G5133" s="29">
        <f ca="1">IF(E5133&gt;0,(IFERROR(-PMT(Calculator!$G$22/12,Calculator!$G$23*12,Calculator!$G$20),0))-F5133,0)</f>
        <v>0</v>
      </c>
      <c r="H5133" s="29">
        <f t="shared" ca="1" si="324"/>
        <v>0</v>
      </c>
      <c r="I5133" s="29">
        <f t="shared" ca="1" si="322"/>
        <v>0</v>
      </c>
      <c r="J5133" s="30">
        <f>Calculator!$G$40</f>
        <v>6.5000000000000002E-2</v>
      </c>
      <c r="K5133" s="29">
        <f ca="1">IF(C5133&gt;=Calculator!$G$27,IF(DAY($C5133)=1,Calculator!$G$34/2,IF(DAY($C5133)=15,Calculator!$G$34/2,0)),0)</f>
        <v>0</v>
      </c>
      <c r="L5133" s="29">
        <f ca="1">IF(DAY($C5133)=28,IF(H5133=0,0,Calculator!$G$35),0)</f>
        <v>0</v>
      </c>
      <c r="M5133" s="29">
        <f ca="1">IF(I5133&gt;0,IF(DAY($C5133)=1,SUM(INDIRECT("I"&amp;(ROW(C5132)-DAY(C5132))):I5132),0),0)</f>
        <v>0</v>
      </c>
      <c r="N5133" s="29">
        <f ca="1">IF(C5133&lt;Calculator!$G$27,0,IF(C5133=Calculator!$G$27,Calculator!$G$39,IF(H5133-K5133&lt;=0,IF(D5133&gt;Calculator!$G$39,IF(H5133-K5133+E5133+L5133+M5133+Calculator!$G$39&gt;Calculator!$G$39,Calculator!$G$39-(H5133+E5133+L5133+M5133-K5133),Calculator!$G$39),D5133),0)))</f>
        <v>0</v>
      </c>
    </row>
    <row r="5134" spans="1:14" ht="15.75" thickBot="1">
      <c r="A5134" s="33" t="str">
        <f ca="1">IF(C5134=Calculator!$H$27,"F",IF(Daily!D5134+Daily!H5134=0,IF(D5133+H5133&gt;0,"L",""),""))</f>
        <v/>
      </c>
      <c r="B5134" s="34">
        <v>5133</v>
      </c>
      <c r="C5134" s="19">
        <f t="shared" ca="1" si="321"/>
        <v>51063</v>
      </c>
      <c r="D5134" s="29">
        <f t="shared" ca="1" si="323"/>
        <v>0</v>
      </c>
      <c r="E5134" s="29">
        <f ca="1">IF(C5134&lt;Calculator!$D$26,0,IF(DAY($C5134)=1,IF(D5134-Calculator!$G$24&gt;0,Calculator!$G$24,D5134),0))</f>
        <v>0</v>
      </c>
      <c r="F5134" s="29">
        <f ca="1">IF(E5134&gt;0,D5134*Calculator!$G$22/12,0)</f>
        <v>0</v>
      </c>
      <c r="G5134" s="29">
        <f ca="1">IF(E5134&gt;0,(IFERROR(-PMT(Calculator!$G$22/12,Calculator!$G$23*12,Calculator!$G$20),0))-F5134,0)</f>
        <v>0</v>
      </c>
      <c r="H5134" s="29">
        <f t="shared" ca="1" si="324"/>
        <v>0</v>
      </c>
      <c r="I5134" s="29">
        <f t="shared" ca="1" si="322"/>
        <v>0</v>
      </c>
      <c r="J5134" s="30">
        <f>Calculator!$G$40</f>
        <v>6.5000000000000002E-2</v>
      </c>
      <c r="K5134" s="29">
        <f ca="1">IF(C5134&gt;=Calculator!$G$27,IF(DAY($C5134)=1,Calculator!$G$34/2,IF(DAY($C5134)=15,Calculator!$G$34/2,0)),0)</f>
        <v>0</v>
      </c>
      <c r="L5134" s="29">
        <f ca="1">IF(DAY($C5134)=28,IF(H5134=0,0,Calculator!$G$35),0)</f>
        <v>0</v>
      </c>
      <c r="M5134" s="29">
        <f ca="1">IF(I5134&gt;0,IF(DAY($C5134)=1,SUM(INDIRECT("I"&amp;(ROW(C5133)-DAY(C5133))):I5133),0),0)</f>
        <v>0</v>
      </c>
      <c r="N5134" s="29">
        <f ca="1">IF(C5134&lt;Calculator!$G$27,0,IF(C5134=Calculator!$G$27,Calculator!$G$39,IF(H5134-K5134&lt;=0,IF(D5134&gt;Calculator!$G$39,IF(H5134-K5134+E5134+L5134+M5134+Calculator!$G$39&gt;Calculator!$G$39,Calculator!$G$39-(H5134+E5134+L5134+M5134-K5134),Calculator!$G$39),D5134),0)))</f>
        <v>0</v>
      </c>
    </row>
    <row r="5135" spans="1:14" ht="15.75" thickBot="1">
      <c r="A5135" s="33" t="str">
        <f ca="1">IF(C5135=Calculator!$H$27,"F",IF(Daily!D5135+Daily!H5135=0,IF(D5134+H5134&gt;0,"L",""),""))</f>
        <v/>
      </c>
      <c r="B5135" s="34">
        <v>5134</v>
      </c>
      <c r="C5135" s="19">
        <f t="shared" ca="1" si="321"/>
        <v>51064</v>
      </c>
      <c r="D5135" s="29">
        <f t="shared" ca="1" si="323"/>
        <v>0</v>
      </c>
      <c r="E5135" s="29">
        <f ca="1">IF(C5135&lt;Calculator!$D$26,0,IF(DAY($C5135)=1,IF(D5135-Calculator!$G$24&gt;0,Calculator!$G$24,D5135),0))</f>
        <v>0</v>
      </c>
      <c r="F5135" s="29">
        <f ca="1">IF(E5135&gt;0,D5135*Calculator!$G$22/12,0)</f>
        <v>0</v>
      </c>
      <c r="G5135" s="29">
        <f ca="1">IF(E5135&gt;0,(IFERROR(-PMT(Calculator!$G$22/12,Calculator!$G$23*12,Calculator!$G$20),0))-F5135,0)</f>
        <v>0</v>
      </c>
      <c r="H5135" s="29">
        <f t="shared" ca="1" si="324"/>
        <v>0</v>
      </c>
      <c r="I5135" s="29">
        <f t="shared" ca="1" si="322"/>
        <v>0</v>
      </c>
      <c r="J5135" s="30">
        <f>Calculator!$G$40</f>
        <v>6.5000000000000002E-2</v>
      </c>
      <c r="K5135" s="29">
        <f ca="1">IF(C5135&gt;=Calculator!$G$27,IF(DAY($C5135)=1,Calculator!$G$34/2,IF(DAY($C5135)=15,Calculator!$G$34/2,0)),0)</f>
        <v>0</v>
      </c>
      <c r="L5135" s="29">
        <f ca="1">IF(DAY($C5135)=28,IF(H5135=0,0,Calculator!$G$35),0)</f>
        <v>0</v>
      </c>
      <c r="M5135" s="29">
        <f ca="1">IF(I5135&gt;0,IF(DAY($C5135)=1,SUM(INDIRECT("I"&amp;(ROW(C5134)-DAY(C5134))):I5134),0),0)</f>
        <v>0</v>
      </c>
      <c r="N5135" s="29">
        <f ca="1">IF(C5135&lt;Calculator!$G$27,0,IF(C5135=Calculator!$G$27,Calculator!$G$39,IF(H5135-K5135&lt;=0,IF(D5135&gt;Calculator!$G$39,IF(H5135-K5135+E5135+L5135+M5135+Calculator!$G$39&gt;Calculator!$G$39,Calculator!$G$39-(H5135+E5135+L5135+M5135-K5135),Calculator!$G$39),D5135),0)))</f>
        <v>0</v>
      </c>
    </row>
    <row r="5136" spans="1:14" ht="15.75" thickBot="1">
      <c r="A5136" s="33" t="str">
        <f ca="1">IF(C5136=Calculator!$H$27,"F",IF(Daily!D5136+Daily!H5136=0,IF(D5135+H5135&gt;0,"L",""),""))</f>
        <v/>
      </c>
      <c r="B5136" s="34">
        <v>5135</v>
      </c>
      <c r="C5136" s="19">
        <f t="shared" ca="1" si="321"/>
        <v>51065</v>
      </c>
      <c r="D5136" s="29">
        <f t="shared" ca="1" si="323"/>
        <v>0</v>
      </c>
      <c r="E5136" s="29">
        <f ca="1">IF(C5136&lt;Calculator!$D$26,0,IF(DAY($C5136)=1,IF(D5136-Calculator!$G$24&gt;0,Calculator!$G$24,D5136),0))</f>
        <v>0</v>
      </c>
      <c r="F5136" s="29">
        <f ca="1">IF(E5136&gt;0,D5136*Calculator!$G$22/12,0)</f>
        <v>0</v>
      </c>
      <c r="G5136" s="29">
        <f ca="1">IF(E5136&gt;0,(IFERROR(-PMT(Calculator!$G$22/12,Calculator!$G$23*12,Calculator!$G$20),0))-F5136,0)</f>
        <v>0</v>
      </c>
      <c r="H5136" s="29">
        <f t="shared" ca="1" si="324"/>
        <v>0</v>
      </c>
      <c r="I5136" s="29">
        <f t="shared" ca="1" si="322"/>
        <v>0</v>
      </c>
      <c r="J5136" s="30">
        <f>Calculator!$G$40</f>
        <v>6.5000000000000002E-2</v>
      </c>
      <c r="K5136" s="29">
        <f ca="1">IF(C5136&gt;=Calculator!$G$27,IF(DAY($C5136)=1,Calculator!$G$34/2,IF(DAY($C5136)=15,Calculator!$G$34/2,0)),0)</f>
        <v>0</v>
      </c>
      <c r="L5136" s="29">
        <f ca="1">IF(DAY($C5136)=28,IF(H5136=0,0,Calculator!$G$35),0)</f>
        <v>0</v>
      </c>
      <c r="M5136" s="29">
        <f ca="1">IF(I5136&gt;0,IF(DAY($C5136)=1,SUM(INDIRECT("I"&amp;(ROW(C5135)-DAY(C5135))):I5135),0),0)</f>
        <v>0</v>
      </c>
      <c r="N5136" s="29">
        <f ca="1">IF(C5136&lt;Calculator!$G$27,0,IF(C5136=Calculator!$G$27,Calculator!$G$39,IF(H5136-K5136&lt;=0,IF(D5136&gt;Calculator!$G$39,IF(H5136-K5136+E5136+L5136+M5136+Calculator!$G$39&gt;Calculator!$G$39,Calculator!$G$39-(H5136+E5136+L5136+M5136-K5136),Calculator!$G$39),D5136),0)))</f>
        <v>0</v>
      </c>
    </row>
    <row r="5137" spans="1:14" ht="15.75" thickBot="1">
      <c r="A5137" s="33" t="str">
        <f ca="1">IF(C5137=Calculator!$H$27,"F",IF(Daily!D5137+Daily!H5137=0,IF(D5136+H5136&gt;0,"L",""),""))</f>
        <v/>
      </c>
      <c r="B5137" s="34">
        <v>5136</v>
      </c>
      <c r="C5137" s="19">
        <f t="shared" ca="1" si="321"/>
        <v>51066</v>
      </c>
      <c r="D5137" s="29">
        <f t="shared" ca="1" si="323"/>
        <v>0</v>
      </c>
      <c r="E5137" s="29">
        <f ca="1">IF(C5137&lt;Calculator!$D$26,0,IF(DAY($C5137)=1,IF(D5137-Calculator!$G$24&gt;0,Calculator!$G$24,D5137),0))</f>
        <v>0</v>
      </c>
      <c r="F5137" s="29">
        <f ca="1">IF(E5137&gt;0,D5137*Calculator!$G$22/12,0)</f>
        <v>0</v>
      </c>
      <c r="G5137" s="29">
        <f ca="1">IF(E5137&gt;0,(IFERROR(-PMT(Calculator!$G$22/12,Calculator!$G$23*12,Calculator!$G$20),0))-F5137,0)</f>
        <v>0</v>
      </c>
      <c r="H5137" s="29">
        <f t="shared" ca="1" si="324"/>
        <v>0</v>
      </c>
      <c r="I5137" s="29">
        <f t="shared" ca="1" si="322"/>
        <v>0</v>
      </c>
      <c r="J5137" s="30">
        <f>Calculator!$G$40</f>
        <v>6.5000000000000002E-2</v>
      </c>
      <c r="K5137" s="29">
        <f ca="1">IF(C5137&gt;=Calculator!$G$27,IF(DAY($C5137)=1,Calculator!$G$34/2,IF(DAY($C5137)=15,Calculator!$G$34/2,0)),0)</f>
        <v>0</v>
      </c>
      <c r="L5137" s="29">
        <f ca="1">IF(DAY($C5137)=28,IF(H5137=0,0,Calculator!$G$35),0)</f>
        <v>0</v>
      </c>
      <c r="M5137" s="29">
        <f ca="1">IF(I5137&gt;0,IF(DAY($C5137)=1,SUM(INDIRECT("I"&amp;(ROW(C5136)-DAY(C5136))):I5136),0),0)</f>
        <v>0</v>
      </c>
      <c r="N5137" s="29">
        <f ca="1">IF(C5137&lt;Calculator!$G$27,0,IF(C5137=Calculator!$G$27,Calculator!$G$39,IF(H5137-K5137&lt;=0,IF(D5137&gt;Calculator!$G$39,IF(H5137-K5137+E5137+L5137+M5137+Calculator!$G$39&gt;Calculator!$G$39,Calculator!$G$39-(H5137+E5137+L5137+M5137-K5137),Calculator!$G$39),D5137),0)))</f>
        <v>0</v>
      </c>
    </row>
    <row r="5138" spans="1:14" ht="15.75" thickBot="1">
      <c r="A5138" s="33" t="str">
        <f ca="1">IF(C5138=Calculator!$H$27,"F",IF(Daily!D5138+Daily!H5138=0,IF(D5137+H5137&gt;0,"L",""),""))</f>
        <v/>
      </c>
      <c r="B5138" s="34">
        <v>5137</v>
      </c>
      <c r="C5138" s="19">
        <f t="shared" ca="1" si="321"/>
        <v>51067</v>
      </c>
      <c r="D5138" s="29">
        <f t="shared" ca="1" si="323"/>
        <v>0</v>
      </c>
      <c r="E5138" s="29">
        <f ca="1">IF(C5138&lt;Calculator!$D$26,0,IF(DAY($C5138)=1,IF(D5138-Calculator!$G$24&gt;0,Calculator!$G$24,D5138),0))</f>
        <v>0</v>
      </c>
      <c r="F5138" s="29">
        <f ca="1">IF(E5138&gt;0,D5138*Calculator!$G$22/12,0)</f>
        <v>0</v>
      </c>
      <c r="G5138" s="29">
        <f ca="1">IF(E5138&gt;0,(IFERROR(-PMT(Calculator!$G$22/12,Calculator!$G$23*12,Calculator!$G$20),0))-F5138,0)</f>
        <v>0</v>
      </c>
      <c r="H5138" s="29">
        <f t="shared" ca="1" si="324"/>
        <v>0</v>
      </c>
      <c r="I5138" s="29">
        <f t="shared" ca="1" si="322"/>
        <v>0</v>
      </c>
      <c r="J5138" s="30">
        <f>Calculator!$G$40</f>
        <v>6.5000000000000002E-2</v>
      </c>
      <c r="K5138" s="29">
        <f ca="1">IF(C5138&gt;=Calculator!$G$27,IF(DAY($C5138)=1,Calculator!$G$34/2,IF(DAY($C5138)=15,Calculator!$G$34/2,0)),0)</f>
        <v>0</v>
      </c>
      <c r="L5138" s="29">
        <f ca="1">IF(DAY($C5138)=28,IF(H5138=0,0,Calculator!$G$35),0)</f>
        <v>0</v>
      </c>
      <c r="M5138" s="29">
        <f ca="1">IF(I5138&gt;0,IF(DAY($C5138)=1,SUM(INDIRECT("I"&amp;(ROW(C5137)-DAY(C5137))):I5137),0),0)</f>
        <v>0</v>
      </c>
      <c r="N5138" s="29">
        <f ca="1">IF(C5138&lt;Calculator!$G$27,0,IF(C5138=Calculator!$G$27,Calculator!$G$39,IF(H5138-K5138&lt;=0,IF(D5138&gt;Calculator!$G$39,IF(H5138-K5138+E5138+L5138+M5138+Calculator!$G$39&gt;Calculator!$G$39,Calculator!$G$39-(H5138+E5138+L5138+M5138-K5138),Calculator!$G$39),D5138),0)))</f>
        <v>0</v>
      </c>
    </row>
    <row r="5139" spans="1:14" ht="15.75" thickBot="1">
      <c r="A5139" s="33" t="str">
        <f ca="1">IF(C5139=Calculator!$H$27,"F",IF(Daily!D5139+Daily!H5139=0,IF(D5138+H5138&gt;0,"L",""),""))</f>
        <v/>
      </c>
      <c r="B5139" s="34">
        <v>5138</v>
      </c>
      <c r="C5139" s="19">
        <f t="shared" ca="1" si="321"/>
        <v>51068</v>
      </c>
      <c r="D5139" s="29">
        <f t="shared" ca="1" si="323"/>
        <v>0</v>
      </c>
      <c r="E5139" s="29">
        <f ca="1">IF(C5139&lt;Calculator!$D$26,0,IF(DAY($C5139)=1,IF(D5139-Calculator!$G$24&gt;0,Calculator!$G$24,D5139),0))</f>
        <v>0</v>
      </c>
      <c r="F5139" s="29">
        <f ca="1">IF(E5139&gt;0,D5139*Calculator!$G$22/12,0)</f>
        <v>0</v>
      </c>
      <c r="G5139" s="29">
        <f ca="1">IF(E5139&gt;0,(IFERROR(-PMT(Calculator!$G$22/12,Calculator!$G$23*12,Calculator!$G$20),0))-F5139,0)</f>
        <v>0</v>
      </c>
      <c r="H5139" s="29">
        <f t="shared" ca="1" si="324"/>
        <v>0</v>
      </c>
      <c r="I5139" s="29">
        <f t="shared" ca="1" si="322"/>
        <v>0</v>
      </c>
      <c r="J5139" s="30">
        <f>Calculator!$G$40</f>
        <v>6.5000000000000002E-2</v>
      </c>
      <c r="K5139" s="29">
        <f ca="1">IF(C5139&gt;=Calculator!$G$27,IF(DAY($C5139)=1,Calculator!$G$34/2,IF(DAY($C5139)=15,Calculator!$G$34/2,0)),0)</f>
        <v>0</v>
      </c>
      <c r="L5139" s="29">
        <f ca="1">IF(DAY($C5139)=28,IF(H5139=0,0,Calculator!$G$35),0)</f>
        <v>0</v>
      </c>
      <c r="M5139" s="29">
        <f ca="1">IF(I5139&gt;0,IF(DAY($C5139)=1,SUM(INDIRECT("I"&amp;(ROW(C5138)-DAY(C5138))):I5138),0),0)</f>
        <v>0</v>
      </c>
      <c r="N5139" s="29">
        <f ca="1">IF(C5139&lt;Calculator!$G$27,0,IF(C5139=Calculator!$G$27,Calculator!$G$39,IF(H5139-K5139&lt;=0,IF(D5139&gt;Calculator!$G$39,IF(H5139-K5139+E5139+L5139+M5139+Calculator!$G$39&gt;Calculator!$G$39,Calculator!$G$39-(H5139+E5139+L5139+M5139-K5139),Calculator!$G$39),D5139),0)))</f>
        <v>0</v>
      </c>
    </row>
    <row r="5140" spans="1:14" ht="15.75" thickBot="1">
      <c r="A5140" s="33" t="str">
        <f ca="1">IF(C5140=Calculator!$H$27,"F",IF(Daily!D5140+Daily!H5140=0,IF(D5139+H5139&gt;0,"L",""),""))</f>
        <v/>
      </c>
      <c r="B5140" s="34">
        <v>5139</v>
      </c>
      <c r="C5140" s="19">
        <f t="shared" ca="1" si="321"/>
        <v>51069</v>
      </c>
      <c r="D5140" s="29">
        <f t="shared" ca="1" si="323"/>
        <v>0</v>
      </c>
      <c r="E5140" s="29">
        <f ca="1">IF(C5140&lt;Calculator!$D$26,0,IF(DAY($C5140)=1,IF(D5140-Calculator!$G$24&gt;0,Calculator!$G$24,D5140),0))</f>
        <v>0</v>
      </c>
      <c r="F5140" s="29">
        <f ca="1">IF(E5140&gt;0,D5140*Calculator!$G$22/12,0)</f>
        <v>0</v>
      </c>
      <c r="G5140" s="29">
        <f ca="1">IF(E5140&gt;0,(IFERROR(-PMT(Calculator!$G$22/12,Calculator!$G$23*12,Calculator!$G$20),0))-F5140,0)</f>
        <v>0</v>
      </c>
      <c r="H5140" s="29">
        <f t="shared" ca="1" si="324"/>
        <v>0</v>
      </c>
      <c r="I5140" s="29">
        <f t="shared" ca="1" si="322"/>
        <v>0</v>
      </c>
      <c r="J5140" s="30">
        <f>Calculator!$G$40</f>
        <v>6.5000000000000002E-2</v>
      </c>
      <c r="K5140" s="29">
        <f ca="1">IF(C5140&gt;=Calculator!$G$27,IF(DAY($C5140)=1,Calculator!$G$34/2,IF(DAY($C5140)=15,Calculator!$G$34/2,0)),0)</f>
        <v>0</v>
      </c>
      <c r="L5140" s="29">
        <f ca="1">IF(DAY($C5140)=28,IF(H5140=0,0,Calculator!$G$35),0)</f>
        <v>0</v>
      </c>
      <c r="M5140" s="29">
        <f ca="1">IF(I5140&gt;0,IF(DAY($C5140)=1,SUM(INDIRECT("I"&amp;(ROW(C5139)-DAY(C5139))):I5139),0),0)</f>
        <v>0</v>
      </c>
      <c r="N5140" s="29">
        <f ca="1">IF(C5140&lt;Calculator!$G$27,0,IF(C5140=Calculator!$G$27,Calculator!$G$39,IF(H5140-K5140&lt;=0,IF(D5140&gt;Calculator!$G$39,IF(H5140-K5140+E5140+L5140+M5140+Calculator!$G$39&gt;Calculator!$G$39,Calculator!$G$39-(H5140+E5140+L5140+M5140-K5140),Calculator!$G$39),D5140),0)))</f>
        <v>0</v>
      </c>
    </row>
    <row r="5141" spans="1:14" ht="15.75" thickBot="1">
      <c r="A5141" s="33" t="str">
        <f ca="1">IF(C5141=Calculator!$H$27,"F",IF(Daily!D5141+Daily!H5141=0,IF(D5140+H5140&gt;0,"L",""),""))</f>
        <v/>
      </c>
      <c r="B5141" s="34">
        <v>5140</v>
      </c>
      <c r="C5141" s="19">
        <f t="shared" ca="1" si="321"/>
        <v>51070</v>
      </c>
      <c r="D5141" s="29">
        <f t="shared" ca="1" si="323"/>
        <v>0</v>
      </c>
      <c r="E5141" s="29">
        <f ca="1">IF(C5141&lt;Calculator!$D$26,0,IF(DAY($C5141)=1,IF(D5141-Calculator!$G$24&gt;0,Calculator!$G$24,D5141),0))</f>
        <v>0</v>
      </c>
      <c r="F5141" s="29">
        <f ca="1">IF(E5141&gt;0,D5141*Calculator!$G$22/12,0)</f>
        <v>0</v>
      </c>
      <c r="G5141" s="29">
        <f ca="1">IF(E5141&gt;0,(IFERROR(-PMT(Calculator!$G$22/12,Calculator!$G$23*12,Calculator!$G$20),0))-F5141,0)</f>
        <v>0</v>
      </c>
      <c r="H5141" s="29">
        <f t="shared" ca="1" si="324"/>
        <v>0</v>
      </c>
      <c r="I5141" s="29">
        <f t="shared" ca="1" si="322"/>
        <v>0</v>
      </c>
      <c r="J5141" s="30">
        <f>Calculator!$G$40</f>
        <v>6.5000000000000002E-2</v>
      </c>
      <c r="K5141" s="29">
        <f ca="1">IF(C5141&gt;=Calculator!$G$27,IF(DAY($C5141)=1,Calculator!$G$34/2,IF(DAY($C5141)=15,Calculator!$G$34/2,0)),0)</f>
        <v>0</v>
      </c>
      <c r="L5141" s="29">
        <f ca="1">IF(DAY($C5141)=28,IF(H5141=0,0,Calculator!$G$35),0)</f>
        <v>0</v>
      </c>
      <c r="M5141" s="29">
        <f ca="1">IF(I5141&gt;0,IF(DAY($C5141)=1,SUM(INDIRECT("I"&amp;(ROW(C5140)-DAY(C5140))):I5140),0),0)</f>
        <v>0</v>
      </c>
      <c r="N5141" s="29">
        <f ca="1">IF(C5141&lt;Calculator!$G$27,0,IF(C5141=Calculator!$G$27,Calculator!$G$39,IF(H5141-K5141&lt;=0,IF(D5141&gt;Calculator!$G$39,IF(H5141-K5141+E5141+L5141+M5141+Calculator!$G$39&gt;Calculator!$G$39,Calculator!$G$39-(H5141+E5141+L5141+M5141-K5141),Calculator!$G$39),D5141),0)))</f>
        <v>0</v>
      </c>
    </row>
    <row r="5142" spans="1:14" ht="15.75" thickBot="1">
      <c r="A5142" s="33" t="str">
        <f ca="1">IF(C5142=Calculator!$H$27,"F",IF(Daily!D5142+Daily!H5142=0,IF(D5141+H5141&gt;0,"L",""),""))</f>
        <v/>
      </c>
      <c r="B5142" s="34">
        <v>5141</v>
      </c>
      <c r="C5142" s="19">
        <f t="shared" ca="1" si="321"/>
        <v>51071</v>
      </c>
      <c r="D5142" s="29">
        <f t="shared" ca="1" si="323"/>
        <v>0</v>
      </c>
      <c r="E5142" s="29">
        <f ca="1">IF(C5142&lt;Calculator!$D$26,0,IF(DAY($C5142)=1,IF(D5142-Calculator!$G$24&gt;0,Calculator!$G$24,D5142),0))</f>
        <v>0</v>
      </c>
      <c r="F5142" s="29">
        <f ca="1">IF(E5142&gt;0,D5142*Calculator!$G$22/12,0)</f>
        <v>0</v>
      </c>
      <c r="G5142" s="29">
        <f ca="1">IF(E5142&gt;0,(IFERROR(-PMT(Calculator!$G$22/12,Calculator!$G$23*12,Calculator!$G$20),0))-F5142,0)</f>
        <v>0</v>
      </c>
      <c r="H5142" s="29">
        <f t="shared" ca="1" si="324"/>
        <v>0</v>
      </c>
      <c r="I5142" s="29">
        <f t="shared" ca="1" si="322"/>
        <v>0</v>
      </c>
      <c r="J5142" s="30">
        <f>Calculator!$G$40</f>
        <v>6.5000000000000002E-2</v>
      </c>
      <c r="K5142" s="29">
        <f ca="1">IF(C5142&gt;=Calculator!$G$27,IF(DAY($C5142)=1,Calculator!$G$34/2,IF(DAY($C5142)=15,Calculator!$G$34/2,0)),0)</f>
        <v>0</v>
      </c>
      <c r="L5142" s="29">
        <f ca="1">IF(DAY($C5142)=28,IF(H5142=0,0,Calculator!$G$35),0)</f>
        <v>0</v>
      </c>
      <c r="M5142" s="29">
        <f ca="1">IF(I5142&gt;0,IF(DAY($C5142)=1,SUM(INDIRECT("I"&amp;(ROW(C5141)-DAY(C5141))):I5141),0),0)</f>
        <v>0</v>
      </c>
      <c r="N5142" s="29">
        <f ca="1">IF(C5142&lt;Calculator!$G$27,0,IF(C5142=Calculator!$G$27,Calculator!$G$39,IF(H5142-K5142&lt;=0,IF(D5142&gt;Calculator!$G$39,IF(H5142-K5142+E5142+L5142+M5142+Calculator!$G$39&gt;Calculator!$G$39,Calculator!$G$39-(H5142+E5142+L5142+M5142-K5142),Calculator!$G$39),D5142),0)))</f>
        <v>0</v>
      </c>
    </row>
    <row r="5143" spans="1:14" ht="15.75" thickBot="1">
      <c r="A5143" s="33" t="str">
        <f ca="1">IF(C5143=Calculator!$H$27,"F",IF(Daily!D5143+Daily!H5143=0,IF(D5142+H5142&gt;0,"L",""),""))</f>
        <v/>
      </c>
      <c r="B5143" s="34">
        <v>5142</v>
      </c>
      <c r="C5143" s="19">
        <f t="shared" ca="1" si="321"/>
        <v>51072</v>
      </c>
      <c r="D5143" s="29">
        <f t="shared" ca="1" si="323"/>
        <v>0</v>
      </c>
      <c r="E5143" s="29">
        <f ca="1">IF(C5143&lt;Calculator!$D$26,0,IF(DAY($C5143)=1,IF(D5143-Calculator!$G$24&gt;0,Calculator!$G$24,D5143),0))</f>
        <v>0</v>
      </c>
      <c r="F5143" s="29">
        <f ca="1">IF(E5143&gt;0,D5143*Calculator!$G$22/12,0)</f>
        <v>0</v>
      </c>
      <c r="G5143" s="29">
        <f ca="1">IF(E5143&gt;0,(IFERROR(-PMT(Calculator!$G$22/12,Calculator!$G$23*12,Calculator!$G$20),0))-F5143,0)</f>
        <v>0</v>
      </c>
      <c r="H5143" s="29">
        <f t="shared" ca="1" si="324"/>
        <v>0</v>
      </c>
      <c r="I5143" s="29">
        <f t="shared" ca="1" si="322"/>
        <v>0</v>
      </c>
      <c r="J5143" s="30">
        <f>Calculator!$G$40</f>
        <v>6.5000000000000002E-2</v>
      </c>
      <c r="K5143" s="29">
        <f ca="1">IF(C5143&gt;=Calculator!$G$27,IF(DAY($C5143)=1,Calculator!$G$34/2,IF(DAY($C5143)=15,Calculator!$G$34/2,0)),0)</f>
        <v>0</v>
      </c>
      <c r="L5143" s="29">
        <f ca="1">IF(DAY($C5143)=28,IF(H5143=0,0,Calculator!$G$35),0)</f>
        <v>0</v>
      </c>
      <c r="M5143" s="29">
        <f ca="1">IF(I5143&gt;0,IF(DAY($C5143)=1,SUM(INDIRECT("I"&amp;(ROW(C5142)-DAY(C5142))):I5142),0),0)</f>
        <v>0</v>
      </c>
      <c r="N5143" s="29">
        <f ca="1">IF(C5143&lt;Calculator!$G$27,0,IF(C5143=Calculator!$G$27,Calculator!$G$39,IF(H5143-K5143&lt;=0,IF(D5143&gt;Calculator!$G$39,IF(H5143-K5143+E5143+L5143+M5143+Calculator!$G$39&gt;Calculator!$G$39,Calculator!$G$39-(H5143+E5143+L5143+M5143-K5143),Calculator!$G$39),D5143),0)))</f>
        <v>0</v>
      </c>
    </row>
    <row r="5144" spans="1:14" ht="15.75" thickBot="1">
      <c r="A5144" s="33" t="str">
        <f ca="1">IF(C5144=Calculator!$H$27,"F",IF(Daily!D5144+Daily!H5144=0,IF(D5143+H5143&gt;0,"L",""),""))</f>
        <v/>
      </c>
      <c r="B5144" s="34">
        <v>5143</v>
      </c>
      <c r="C5144" s="19">
        <f t="shared" ca="1" si="321"/>
        <v>51073</v>
      </c>
      <c r="D5144" s="29">
        <f t="shared" ca="1" si="323"/>
        <v>0</v>
      </c>
      <c r="E5144" s="29">
        <f ca="1">IF(C5144&lt;Calculator!$D$26,0,IF(DAY($C5144)=1,IF(D5144-Calculator!$G$24&gt;0,Calculator!$G$24,D5144),0))</f>
        <v>0</v>
      </c>
      <c r="F5144" s="29">
        <f ca="1">IF(E5144&gt;0,D5144*Calculator!$G$22/12,0)</f>
        <v>0</v>
      </c>
      <c r="G5144" s="29">
        <f ca="1">IF(E5144&gt;0,(IFERROR(-PMT(Calculator!$G$22/12,Calculator!$G$23*12,Calculator!$G$20),0))-F5144,0)</f>
        <v>0</v>
      </c>
      <c r="H5144" s="29">
        <f t="shared" ca="1" si="324"/>
        <v>0</v>
      </c>
      <c r="I5144" s="29">
        <f t="shared" ca="1" si="322"/>
        <v>0</v>
      </c>
      <c r="J5144" s="30">
        <f>Calculator!$G$40</f>
        <v>6.5000000000000002E-2</v>
      </c>
      <c r="K5144" s="29">
        <f ca="1">IF(C5144&gt;=Calculator!$G$27,IF(DAY($C5144)=1,Calculator!$G$34/2,IF(DAY($C5144)=15,Calculator!$G$34/2,0)),0)</f>
        <v>0</v>
      </c>
      <c r="L5144" s="29">
        <f ca="1">IF(DAY($C5144)=28,IF(H5144=0,0,Calculator!$G$35),0)</f>
        <v>0</v>
      </c>
      <c r="M5144" s="29">
        <f ca="1">IF(I5144&gt;0,IF(DAY($C5144)=1,SUM(INDIRECT("I"&amp;(ROW(C5143)-DAY(C5143))):I5143),0),0)</f>
        <v>0</v>
      </c>
      <c r="N5144" s="29">
        <f ca="1">IF(C5144&lt;Calculator!$G$27,0,IF(C5144=Calculator!$G$27,Calculator!$G$39,IF(H5144-K5144&lt;=0,IF(D5144&gt;Calculator!$G$39,IF(H5144-K5144+E5144+L5144+M5144+Calculator!$G$39&gt;Calculator!$G$39,Calculator!$G$39-(H5144+E5144+L5144+M5144-K5144),Calculator!$G$39),D5144),0)))</f>
        <v>0</v>
      </c>
    </row>
    <row r="5145" spans="1:14" ht="15.75" thickBot="1">
      <c r="A5145" s="33" t="str">
        <f ca="1">IF(C5145=Calculator!$H$27,"F",IF(Daily!D5145+Daily!H5145=0,IF(D5144+H5144&gt;0,"L",""),""))</f>
        <v/>
      </c>
      <c r="B5145" s="34">
        <v>5144</v>
      </c>
      <c r="C5145" s="19">
        <f t="shared" ca="1" si="321"/>
        <v>51074</v>
      </c>
      <c r="D5145" s="29">
        <f t="shared" ca="1" si="323"/>
        <v>0</v>
      </c>
      <c r="E5145" s="29">
        <f ca="1">IF(C5145&lt;Calculator!$D$26,0,IF(DAY($C5145)=1,IF(D5145-Calculator!$G$24&gt;0,Calculator!$G$24,D5145),0))</f>
        <v>0</v>
      </c>
      <c r="F5145" s="29">
        <f ca="1">IF(E5145&gt;0,D5145*Calculator!$G$22/12,0)</f>
        <v>0</v>
      </c>
      <c r="G5145" s="29">
        <f ca="1">IF(E5145&gt;0,(IFERROR(-PMT(Calculator!$G$22/12,Calculator!$G$23*12,Calculator!$G$20),0))-F5145,0)</f>
        <v>0</v>
      </c>
      <c r="H5145" s="29">
        <f t="shared" ca="1" si="324"/>
        <v>0</v>
      </c>
      <c r="I5145" s="29">
        <f t="shared" ca="1" si="322"/>
        <v>0</v>
      </c>
      <c r="J5145" s="30">
        <f>Calculator!$G$40</f>
        <v>6.5000000000000002E-2</v>
      </c>
      <c r="K5145" s="29">
        <f ca="1">IF(C5145&gt;=Calculator!$G$27,IF(DAY($C5145)=1,Calculator!$G$34/2,IF(DAY($C5145)=15,Calculator!$G$34/2,0)),0)</f>
        <v>0</v>
      </c>
      <c r="L5145" s="29">
        <f ca="1">IF(DAY($C5145)=28,IF(H5145=0,0,Calculator!$G$35),0)</f>
        <v>0</v>
      </c>
      <c r="M5145" s="29">
        <f ca="1">IF(I5145&gt;0,IF(DAY($C5145)=1,SUM(INDIRECT("I"&amp;(ROW(C5144)-DAY(C5144))):I5144),0),0)</f>
        <v>0</v>
      </c>
      <c r="N5145" s="29">
        <f ca="1">IF(C5145&lt;Calculator!$G$27,0,IF(C5145=Calculator!$G$27,Calculator!$G$39,IF(H5145-K5145&lt;=0,IF(D5145&gt;Calculator!$G$39,IF(H5145-K5145+E5145+L5145+M5145+Calculator!$G$39&gt;Calculator!$G$39,Calculator!$G$39-(H5145+E5145+L5145+M5145-K5145),Calculator!$G$39),D5145),0)))</f>
        <v>0</v>
      </c>
    </row>
    <row r="5146" spans="1:14" ht="15.75" thickBot="1">
      <c r="A5146" s="33" t="str">
        <f ca="1">IF(C5146=Calculator!$H$27,"F",IF(Daily!D5146+Daily!H5146=0,IF(D5145+H5145&gt;0,"L",""),""))</f>
        <v/>
      </c>
      <c r="B5146" s="34">
        <v>5145</v>
      </c>
      <c r="C5146" s="19">
        <f t="shared" ca="1" si="321"/>
        <v>51075</v>
      </c>
      <c r="D5146" s="29">
        <f t="shared" ca="1" si="323"/>
        <v>0</v>
      </c>
      <c r="E5146" s="29">
        <f ca="1">IF(C5146&lt;Calculator!$D$26,0,IF(DAY($C5146)=1,IF(D5146-Calculator!$G$24&gt;0,Calculator!$G$24,D5146),0))</f>
        <v>0</v>
      </c>
      <c r="F5146" s="29">
        <f ca="1">IF(E5146&gt;0,D5146*Calculator!$G$22/12,0)</f>
        <v>0</v>
      </c>
      <c r="G5146" s="29">
        <f ca="1">IF(E5146&gt;0,(IFERROR(-PMT(Calculator!$G$22/12,Calculator!$G$23*12,Calculator!$G$20),0))-F5146,0)</f>
        <v>0</v>
      </c>
      <c r="H5146" s="29">
        <f t="shared" ca="1" si="324"/>
        <v>0</v>
      </c>
      <c r="I5146" s="29">
        <f t="shared" ca="1" si="322"/>
        <v>0</v>
      </c>
      <c r="J5146" s="30">
        <f>Calculator!$G$40</f>
        <v>6.5000000000000002E-2</v>
      </c>
      <c r="K5146" s="29">
        <f ca="1">IF(C5146&gt;=Calculator!$G$27,IF(DAY($C5146)=1,Calculator!$G$34/2,IF(DAY($C5146)=15,Calculator!$G$34/2,0)),0)</f>
        <v>4500</v>
      </c>
      <c r="L5146" s="29">
        <f ca="1">IF(DAY($C5146)=28,IF(H5146=0,0,Calculator!$G$35),0)</f>
        <v>0</v>
      </c>
      <c r="M5146" s="29">
        <f ca="1">IF(I5146&gt;0,IF(DAY($C5146)=1,SUM(INDIRECT("I"&amp;(ROW(C5145)-DAY(C5145))):I5145),0),0)</f>
        <v>0</v>
      </c>
      <c r="N5146" s="29">
        <f ca="1">IF(C5146&lt;Calculator!$G$27,0,IF(C5146=Calculator!$G$27,Calculator!$G$39,IF(H5146-K5146&lt;=0,IF(D5146&gt;Calculator!$G$39,IF(H5146-K5146+E5146+L5146+M5146+Calculator!$G$39&gt;Calculator!$G$39,Calculator!$G$39-(H5146+E5146+L5146+M5146-K5146),Calculator!$G$39),D5146),0)))</f>
        <v>0</v>
      </c>
    </row>
    <row r="5147" spans="1:14" ht="15.75" thickBot="1">
      <c r="A5147" s="33" t="str">
        <f ca="1">IF(C5147=Calculator!$H$27,"F",IF(Daily!D5147+Daily!H5147=0,IF(D5146+H5146&gt;0,"L",""),""))</f>
        <v/>
      </c>
      <c r="B5147" s="34">
        <v>5146</v>
      </c>
      <c r="C5147" s="19">
        <f t="shared" ca="1" si="321"/>
        <v>51076</v>
      </c>
      <c r="D5147" s="29">
        <f t="shared" ca="1" si="323"/>
        <v>0</v>
      </c>
      <c r="E5147" s="29">
        <f ca="1">IF(C5147&lt;Calculator!$D$26,0,IF(DAY($C5147)=1,IF(D5147-Calculator!$G$24&gt;0,Calculator!$G$24,D5147),0))</f>
        <v>0</v>
      </c>
      <c r="F5147" s="29">
        <f ca="1">IF(E5147&gt;0,D5147*Calculator!$G$22/12,0)</f>
        <v>0</v>
      </c>
      <c r="G5147" s="29">
        <f ca="1">IF(E5147&gt;0,(IFERROR(-PMT(Calculator!$G$22/12,Calculator!$G$23*12,Calculator!$G$20),0))-F5147,0)</f>
        <v>0</v>
      </c>
      <c r="H5147" s="29">
        <f t="shared" ca="1" si="324"/>
        <v>0</v>
      </c>
      <c r="I5147" s="29">
        <f t="shared" ca="1" si="322"/>
        <v>0</v>
      </c>
      <c r="J5147" s="30">
        <f>Calculator!$G$40</f>
        <v>6.5000000000000002E-2</v>
      </c>
      <c r="K5147" s="29">
        <f ca="1">IF(C5147&gt;=Calculator!$G$27,IF(DAY($C5147)=1,Calculator!$G$34/2,IF(DAY($C5147)=15,Calculator!$G$34/2,0)),0)</f>
        <v>0</v>
      </c>
      <c r="L5147" s="29">
        <f ca="1">IF(DAY($C5147)=28,IF(H5147=0,0,Calculator!$G$35),0)</f>
        <v>0</v>
      </c>
      <c r="M5147" s="29">
        <f ca="1">IF(I5147&gt;0,IF(DAY($C5147)=1,SUM(INDIRECT("I"&amp;(ROW(C5146)-DAY(C5146))):I5146),0),0)</f>
        <v>0</v>
      </c>
      <c r="N5147" s="29">
        <f ca="1">IF(C5147&lt;Calculator!$G$27,0,IF(C5147=Calculator!$G$27,Calculator!$G$39,IF(H5147-K5147&lt;=0,IF(D5147&gt;Calculator!$G$39,IF(H5147-K5147+E5147+L5147+M5147+Calculator!$G$39&gt;Calculator!$G$39,Calculator!$G$39-(H5147+E5147+L5147+M5147-K5147),Calculator!$G$39),D5147),0)))</f>
        <v>0</v>
      </c>
    </row>
    <row r="5148" spans="1:14" ht="15.75" thickBot="1">
      <c r="A5148" s="33" t="str">
        <f ca="1">IF(C5148=Calculator!$H$27,"F",IF(Daily!D5148+Daily!H5148=0,IF(D5147+H5147&gt;0,"L",""),""))</f>
        <v/>
      </c>
      <c r="B5148" s="34">
        <v>5147</v>
      </c>
      <c r="C5148" s="19">
        <f t="shared" ca="1" si="321"/>
        <v>51077</v>
      </c>
      <c r="D5148" s="29">
        <f t="shared" ca="1" si="323"/>
        <v>0</v>
      </c>
      <c r="E5148" s="29">
        <f ca="1">IF(C5148&lt;Calculator!$D$26,0,IF(DAY($C5148)=1,IF(D5148-Calculator!$G$24&gt;0,Calculator!$G$24,D5148),0))</f>
        <v>0</v>
      </c>
      <c r="F5148" s="29">
        <f ca="1">IF(E5148&gt;0,D5148*Calculator!$G$22/12,0)</f>
        <v>0</v>
      </c>
      <c r="G5148" s="29">
        <f ca="1">IF(E5148&gt;0,(IFERROR(-PMT(Calculator!$G$22/12,Calculator!$G$23*12,Calculator!$G$20),0))-F5148,0)</f>
        <v>0</v>
      </c>
      <c r="H5148" s="29">
        <f t="shared" ca="1" si="324"/>
        <v>0</v>
      </c>
      <c r="I5148" s="29">
        <f t="shared" ca="1" si="322"/>
        <v>0</v>
      </c>
      <c r="J5148" s="30">
        <f>Calculator!$G$40</f>
        <v>6.5000000000000002E-2</v>
      </c>
      <c r="K5148" s="29">
        <f ca="1">IF(C5148&gt;=Calculator!$G$27,IF(DAY($C5148)=1,Calculator!$G$34/2,IF(DAY($C5148)=15,Calculator!$G$34/2,0)),0)</f>
        <v>0</v>
      </c>
      <c r="L5148" s="29">
        <f ca="1">IF(DAY($C5148)=28,IF(H5148=0,0,Calculator!$G$35),0)</f>
        <v>0</v>
      </c>
      <c r="M5148" s="29">
        <f ca="1">IF(I5148&gt;0,IF(DAY($C5148)=1,SUM(INDIRECT("I"&amp;(ROW(C5147)-DAY(C5147))):I5147),0),0)</f>
        <v>0</v>
      </c>
      <c r="N5148" s="29">
        <f ca="1">IF(C5148&lt;Calculator!$G$27,0,IF(C5148=Calculator!$G$27,Calculator!$G$39,IF(H5148-K5148&lt;=0,IF(D5148&gt;Calculator!$G$39,IF(H5148-K5148+E5148+L5148+M5148+Calculator!$G$39&gt;Calculator!$G$39,Calculator!$G$39-(H5148+E5148+L5148+M5148-K5148),Calculator!$G$39),D5148),0)))</f>
        <v>0</v>
      </c>
    </row>
    <row r="5149" spans="1:14" ht="15.75" thickBot="1">
      <c r="A5149" s="33" t="str">
        <f ca="1">IF(C5149=Calculator!$H$27,"F",IF(Daily!D5149+Daily!H5149=0,IF(D5148+H5148&gt;0,"L",""),""))</f>
        <v/>
      </c>
      <c r="B5149" s="34">
        <v>5148</v>
      </c>
      <c r="C5149" s="19">
        <f t="shared" ca="1" si="321"/>
        <v>51078</v>
      </c>
      <c r="D5149" s="29">
        <f t="shared" ca="1" si="323"/>
        <v>0</v>
      </c>
      <c r="E5149" s="29">
        <f ca="1">IF(C5149&lt;Calculator!$D$26,0,IF(DAY($C5149)=1,IF(D5149-Calculator!$G$24&gt;0,Calculator!$G$24,D5149),0))</f>
        <v>0</v>
      </c>
      <c r="F5149" s="29">
        <f ca="1">IF(E5149&gt;0,D5149*Calculator!$G$22/12,0)</f>
        <v>0</v>
      </c>
      <c r="G5149" s="29">
        <f ca="1">IF(E5149&gt;0,(IFERROR(-PMT(Calculator!$G$22/12,Calculator!$G$23*12,Calculator!$G$20),0))-F5149,0)</f>
        <v>0</v>
      </c>
      <c r="H5149" s="29">
        <f t="shared" ca="1" si="324"/>
        <v>0</v>
      </c>
      <c r="I5149" s="29">
        <f t="shared" ca="1" si="322"/>
        <v>0</v>
      </c>
      <c r="J5149" s="30">
        <f>Calculator!$G$40</f>
        <v>6.5000000000000002E-2</v>
      </c>
      <c r="K5149" s="29">
        <f ca="1">IF(C5149&gt;=Calculator!$G$27,IF(DAY($C5149)=1,Calculator!$G$34/2,IF(DAY($C5149)=15,Calculator!$G$34/2,0)),0)</f>
        <v>0</v>
      </c>
      <c r="L5149" s="29">
        <f ca="1">IF(DAY($C5149)=28,IF(H5149=0,0,Calculator!$G$35),0)</f>
        <v>0</v>
      </c>
      <c r="M5149" s="29">
        <f ca="1">IF(I5149&gt;0,IF(DAY($C5149)=1,SUM(INDIRECT("I"&amp;(ROW(C5148)-DAY(C5148))):I5148),0),0)</f>
        <v>0</v>
      </c>
      <c r="N5149" s="29">
        <f ca="1">IF(C5149&lt;Calculator!$G$27,0,IF(C5149=Calculator!$G$27,Calculator!$G$39,IF(H5149-K5149&lt;=0,IF(D5149&gt;Calculator!$G$39,IF(H5149-K5149+E5149+L5149+M5149+Calculator!$G$39&gt;Calculator!$G$39,Calculator!$G$39-(H5149+E5149+L5149+M5149-K5149),Calculator!$G$39),D5149),0)))</f>
        <v>0</v>
      </c>
    </row>
    <row r="5150" spans="1:14" ht="15.75" thickBot="1">
      <c r="A5150" s="33" t="str">
        <f ca="1">IF(C5150=Calculator!$H$27,"F",IF(Daily!D5150+Daily!H5150=0,IF(D5149+H5149&gt;0,"L",""),""))</f>
        <v/>
      </c>
      <c r="B5150" s="34">
        <v>5149</v>
      </c>
      <c r="C5150" s="19">
        <f t="shared" ca="1" si="321"/>
        <v>51079</v>
      </c>
      <c r="D5150" s="29">
        <f t="shared" ca="1" si="323"/>
        <v>0</v>
      </c>
      <c r="E5150" s="29">
        <f ca="1">IF(C5150&lt;Calculator!$D$26,0,IF(DAY($C5150)=1,IF(D5150-Calculator!$G$24&gt;0,Calculator!$G$24,D5150),0))</f>
        <v>0</v>
      </c>
      <c r="F5150" s="29">
        <f ca="1">IF(E5150&gt;0,D5150*Calculator!$G$22/12,0)</f>
        <v>0</v>
      </c>
      <c r="G5150" s="29">
        <f ca="1">IF(E5150&gt;0,(IFERROR(-PMT(Calculator!$G$22/12,Calculator!$G$23*12,Calculator!$G$20),0))-F5150,0)</f>
        <v>0</v>
      </c>
      <c r="H5150" s="29">
        <f t="shared" ca="1" si="324"/>
        <v>0</v>
      </c>
      <c r="I5150" s="29">
        <f t="shared" ca="1" si="322"/>
        <v>0</v>
      </c>
      <c r="J5150" s="30">
        <f>Calculator!$G$40</f>
        <v>6.5000000000000002E-2</v>
      </c>
      <c r="K5150" s="29">
        <f ca="1">IF(C5150&gt;=Calculator!$G$27,IF(DAY($C5150)=1,Calculator!$G$34/2,IF(DAY($C5150)=15,Calculator!$G$34/2,0)),0)</f>
        <v>0</v>
      </c>
      <c r="L5150" s="29">
        <f ca="1">IF(DAY($C5150)=28,IF(H5150=0,0,Calculator!$G$35),0)</f>
        <v>0</v>
      </c>
      <c r="M5150" s="29">
        <f ca="1">IF(I5150&gt;0,IF(DAY($C5150)=1,SUM(INDIRECT("I"&amp;(ROW(C5149)-DAY(C5149))):I5149),0),0)</f>
        <v>0</v>
      </c>
      <c r="N5150" s="29">
        <f ca="1">IF(C5150&lt;Calculator!$G$27,0,IF(C5150=Calculator!$G$27,Calculator!$G$39,IF(H5150-K5150&lt;=0,IF(D5150&gt;Calculator!$G$39,IF(H5150-K5150+E5150+L5150+M5150+Calculator!$G$39&gt;Calculator!$G$39,Calculator!$G$39-(H5150+E5150+L5150+M5150-K5150),Calculator!$G$39),D5150),0)))</f>
        <v>0</v>
      </c>
    </row>
    <row r="5151" spans="1:14" ht="15.75" thickBot="1">
      <c r="A5151" s="33" t="str">
        <f ca="1">IF(C5151=Calculator!$H$27,"F",IF(Daily!D5151+Daily!H5151=0,IF(D5150+H5150&gt;0,"L",""),""))</f>
        <v/>
      </c>
      <c r="B5151" s="34">
        <v>5150</v>
      </c>
      <c r="C5151" s="19">
        <f t="shared" ca="1" si="321"/>
        <v>51080</v>
      </c>
      <c r="D5151" s="29">
        <f t="shared" ca="1" si="323"/>
        <v>0</v>
      </c>
      <c r="E5151" s="29">
        <f ca="1">IF(C5151&lt;Calculator!$D$26,0,IF(DAY($C5151)=1,IF(D5151-Calculator!$G$24&gt;0,Calculator!$G$24,D5151),0))</f>
        <v>0</v>
      </c>
      <c r="F5151" s="29">
        <f ca="1">IF(E5151&gt;0,D5151*Calculator!$G$22/12,0)</f>
        <v>0</v>
      </c>
      <c r="G5151" s="29">
        <f ca="1">IF(E5151&gt;0,(IFERROR(-PMT(Calculator!$G$22/12,Calculator!$G$23*12,Calculator!$G$20),0))-F5151,0)</f>
        <v>0</v>
      </c>
      <c r="H5151" s="29">
        <f t="shared" ca="1" si="324"/>
        <v>0</v>
      </c>
      <c r="I5151" s="29">
        <f t="shared" ca="1" si="322"/>
        <v>0</v>
      </c>
      <c r="J5151" s="30">
        <f>Calculator!$G$40</f>
        <v>6.5000000000000002E-2</v>
      </c>
      <c r="K5151" s="29">
        <f ca="1">IF(C5151&gt;=Calculator!$G$27,IF(DAY($C5151)=1,Calculator!$G$34/2,IF(DAY($C5151)=15,Calculator!$G$34/2,0)),0)</f>
        <v>0</v>
      </c>
      <c r="L5151" s="29">
        <f ca="1">IF(DAY($C5151)=28,IF(H5151=0,0,Calculator!$G$35),0)</f>
        <v>0</v>
      </c>
      <c r="M5151" s="29">
        <f ca="1">IF(I5151&gt;0,IF(DAY($C5151)=1,SUM(INDIRECT("I"&amp;(ROW(C5150)-DAY(C5150))):I5150),0),0)</f>
        <v>0</v>
      </c>
      <c r="N5151" s="29">
        <f ca="1">IF(C5151&lt;Calculator!$G$27,0,IF(C5151=Calculator!$G$27,Calculator!$G$39,IF(H5151-K5151&lt;=0,IF(D5151&gt;Calculator!$G$39,IF(H5151-K5151+E5151+L5151+M5151+Calculator!$G$39&gt;Calculator!$G$39,Calculator!$G$39-(H5151+E5151+L5151+M5151-K5151),Calculator!$G$39),D5151),0)))</f>
        <v>0</v>
      </c>
    </row>
    <row r="5152" spans="1:14" ht="15.75" thickBot="1">
      <c r="A5152" s="33" t="str">
        <f ca="1">IF(C5152=Calculator!$H$27,"F",IF(Daily!D5152+Daily!H5152=0,IF(D5151+H5151&gt;0,"L",""),""))</f>
        <v/>
      </c>
      <c r="B5152" s="34">
        <v>5151</v>
      </c>
      <c r="C5152" s="19">
        <f t="shared" ca="1" si="321"/>
        <v>51081</v>
      </c>
      <c r="D5152" s="29">
        <f t="shared" ca="1" si="323"/>
        <v>0</v>
      </c>
      <c r="E5152" s="29">
        <f ca="1">IF(C5152&lt;Calculator!$D$26,0,IF(DAY($C5152)=1,IF(D5152-Calculator!$G$24&gt;0,Calculator!$G$24,D5152),0))</f>
        <v>0</v>
      </c>
      <c r="F5152" s="29">
        <f ca="1">IF(E5152&gt;0,D5152*Calculator!$G$22/12,0)</f>
        <v>0</v>
      </c>
      <c r="G5152" s="29">
        <f ca="1">IF(E5152&gt;0,(IFERROR(-PMT(Calculator!$G$22/12,Calculator!$G$23*12,Calculator!$G$20),0))-F5152,0)</f>
        <v>0</v>
      </c>
      <c r="H5152" s="29">
        <f t="shared" ca="1" si="324"/>
        <v>0</v>
      </c>
      <c r="I5152" s="29">
        <f t="shared" ca="1" si="322"/>
        <v>0</v>
      </c>
      <c r="J5152" s="30">
        <f>Calculator!$G$40</f>
        <v>6.5000000000000002E-2</v>
      </c>
      <c r="K5152" s="29">
        <f ca="1">IF(C5152&gt;=Calculator!$G$27,IF(DAY($C5152)=1,Calculator!$G$34/2,IF(DAY($C5152)=15,Calculator!$G$34/2,0)),0)</f>
        <v>0</v>
      </c>
      <c r="L5152" s="29">
        <f ca="1">IF(DAY($C5152)=28,IF(H5152=0,0,Calculator!$G$35),0)</f>
        <v>0</v>
      </c>
      <c r="M5152" s="29">
        <f ca="1">IF(I5152&gt;0,IF(DAY($C5152)=1,SUM(INDIRECT("I"&amp;(ROW(C5151)-DAY(C5151))):I5151),0),0)</f>
        <v>0</v>
      </c>
      <c r="N5152" s="29">
        <f ca="1">IF(C5152&lt;Calculator!$G$27,0,IF(C5152=Calculator!$G$27,Calculator!$G$39,IF(H5152-K5152&lt;=0,IF(D5152&gt;Calculator!$G$39,IF(H5152-K5152+E5152+L5152+M5152+Calculator!$G$39&gt;Calculator!$G$39,Calculator!$G$39-(H5152+E5152+L5152+M5152-K5152),Calculator!$G$39),D5152),0)))</f>
        <v>0</v>
      </c>
    </row>
    <row r="5153" spans="1:14" ht="15.75" thickBot="1">
      <c r="A5153" s="33" t="str">
        <f ca="1">IF(C5153=Calculator!$H$27,"F",IF(Daily!D5153+Daily!H5153=0,IF(D5152+H5152&gt;0,"L",""),""))</f>
        <v/>
      </c>
      <c r="B5153" s="34">
        <v>5152</v>
      </c>
      <c r="C5153" s="19">
        <f t="shared" ca="1" si="321"/>
        <v>51082</v>
      </c>
      <c r="D5153" s="29">
        <f t="shared" ca="1" si="323"/>
        <v>0</v>
      </c>
      <c r="E5153" s="29">
        <f ca="1">IF(C5153&lt;Calculator!$D$26,0,IF(DAY($C5153)=1,IF(D5153-Calculator!$G$24&gt;0,Calculator!$G$24,D5153),0))</f>
        <v>0</v>
      </c>
      <c r="F5153" s="29">
        <f ca="1">IF(E5153&gt;0,D5153*Calculator!$G$22/12,0)</f>
        <v>0</v>
      </c>
      <c r="G5153" s="29">
        <f ca="1">IF(E5153&gt;0,(IFERROR(-PMT(Calculator!$G$22/12,Calculator!$G$23*12,Calculator!$G$20),0))-F5153,0)</f>
        <v>0</v>
      </c>
      <c r="H5153" s="29">
        <f t="shared" ca="1" si="324"/>
        <v>0</v>
      </c>
      <c r="I5153" s="29">
        <f t="shared" ca="1" si="322"/>
        <v>0</v>
      </c>
      <c r="J5153" s="30">
        <f>Calculator!$G$40</f>
        <v>6.5000000000000002E-2</v>
      </c>
      <c r="K5153" s="29">
        <f ca="1">IF(C5153&gt;=Calculator!$G$27,IF(DAY($C5153)=1,Calculator!$G$34/2,IF(DAY($C5153)=15,Calculator!$G$34/2,0)),0)</f>
        <v>0</v>
      </c>
      <c r="L5153" s="29">
        <f ca="1">IF(DAY($C5153)=28,IF(H5153=0,0,Calculator!$G$35),0)</f>
        <v>0</v>
      </c>
      <c r="M5153" s="29">
        <f ca="1">IF(I5153&gt;0,IF(DAY($C5153)=1,SUM(INDIRECT("I"&amp;(ROW(C5152)-DAY(C5152))):I5152),0),0)</f>
        <v>0</v>
      </c>
      <c r="N5153" s="29">
        <f ca="1">IF(C5153&lt;Calculator!$G$27,0,IF(C5153=Calculator!$G$27,Calculator!$G$39,IF(H5153-K5153&lt;=0,IF(D5153&gt;Calculator!$G$39,IF(H5153-K5153+E5153+L5153+M5153+Calculator!$G$39&gt;Calculator!$G$39,Calculator!$G$39-(H5153+E5153+L5153+M5153-K5153),Calculator!$G$39),D5153),0)))</f>
        <v>0</v>
      </c>
    </row>
    <row r="5154" spans="1:14" ht="15.75" thickBot="1">
      <c r="A5154" s="33" t="str">
        <f ca="1">IF(C5154=Calculator!$H$27,"F",IF(Daily!D5154+Daily!H5154=0,IF(D5153+H5153&gt;0,"L",""),""))</f>
        <v/>
      </c>
      <c r="B5154" s="34">
        <v>5153</v>
      </c>
      <c r="C5154" s="19">
        <f t="shared" ca="1" si="321"/>
        <v>51083</v>
      </c>
      <c r="D5154" s="29">
        <f t="shared" ca="1" si="323"/>
        <v>0</v>
      </c>
      <c r="E5154" s="29">
        <f ca="1">IF(C5154&lt;Calculator!$D$26,0,IF(DAY($C5154)=1,IF(D5154-Calculator!$G$24&gt;0,Calculator!$G$24,D5154),0))</f>
        <v>0</v>
      </c>
      <c r="F5154" s="29">
        <f ca="1">IF(E5154&gt;0,D5154*Calculator!$G$22/12,0)</f>
        <v>0</v>
      </c>
      <c r="G5154" s="29">
        <f ca="1">IF(E5154&gt;0,(IFERROR(-PMT(Calculator!$G$22/12,Calculator!$G$23*12,Calculator!$G$20),0))-F5154,0)</f>
        <v>0</v>
      </c>
      <c r="H5154" s="29">
        <f t="shared" ca="1" si="324"/>
        <v>0</v>
      </c>
      <c r="I5154" s="29">
        <f t="shared" ca="1" si="322"/>
        <v>0</v>
      </c>
      <c r="J5154" s="30">
        <f>Calculator!$G$40</f>
        <v>6.5000000000000002E-2</v>
      </c>
      <c r="K5154" s="29">
        <f ca="1">IF(C5154&gt;=Calculator!$G$27,IF(DAY($C5154)=1,Calculator!$G$34/2,IF(DAY($C5154)=15,Calculator!$G$34/2,0)),0)</f>
        <v>0</v>
      </c>
      <c r="L5154" s="29">
        <f ca="1">IF(DAY($C5154)=28,IF(H5154=0,0,Calculator!$G$35),0)</f>
        <v>0</v>
      </c>
      <c r="M5154" s="29">
        <f ca="1">IF(I5154&gt;0,IF(DAY($C5154)=1,SUM(INDIRECT("I"&amp;(ROW(C5153)-DAY(C5153))):I5153),0),0)</f>
        <v>0</v>
      </c>
      <c r="N5154" s="29">
        <f ca="1">IF(C5154&lt;Calculator!$G$27,0,IF(C5154=Calculator!$G$27,Calculator!$G$39,IF(H5154-K5154&lt;=0,IF(D5154&gt;Calculator!$G$39,IF(H5154-K5154+E5154+L5154+M5154+Calculator!$G$39&gt;Calculator!$G$39,Calculator!$G$39-(H5154+E5154+L5154+M5154-K5154),Calculator!$G$39),D5154),0)))</f>
        <v>0</v>
      </c>
    </row>
    <row r="5155" spans="1:14" ht="15.75" thickBot="1">
      <c r="A5155" s="33" t="str">
        <f ca="1">IF(C5155=Calculator!$H$27,"F",IF(Daily!D5155+Daily!H5155=0,IF(D5154+H5154&gt;0,"L",""),""))</f>
        <v/>
      </c>
      <c r="B5155" s="34">
        <v>5154</v>
      </c>
      <c r="C5155" s="19">
        <f t="shared" ca="1" si="321"/>
        <v>51084</v>
      </c>
      <c r="D5155" s="29">
        <f t="shared" ca="1" si="323"/>
        <v>0</v>
      </c>
      <c r="E5155" s="29">
        <f ca="1">IF(C5155&lt;Calculator!$D$26,0,IF(DAY($C5155)=1,IF(D5155-Calculator!$G$24&gt;0,Calculator!$G$24,D5155),0))</f>
        <v>0</v>
      </c>
      <c r="F5155" s="29">
        <f ca="1">IF(E5155&gt;0,D5155*Calculator!$G$22/12,0)</f>
        <v>0</v>
      </c>
      <c r="G5155" s="29">
        <f ca="1">IF(E5155&gt;0,(IFERROR(-PMT(Calculator!$G$22/12,Calculator!$G$23*12,Calculator!$G$20),0))-F5155,0)</f>
        <v>0</v>
      </c>
      <c r="H5155" s="29">
        <f t="shared" ca="1" si="324"/>
        <v>0</v>
      </c>
      <c r="I5155" s="29">
        <f t="shared" ca="1" si="322"/>
        <v>0</v>
      </c>
      <c r="J5155" s="30">
        <f>Calculator!$G$40</f>
        <v>6.5000000000000002E-2</v>
      </c>
      <c r="K5155" s="29">
        <f ca="1">IF(C5155&gt;=Calculator!$G$27,IF(DAY($C5155)=1,Calculator!$G$34/2,IF(DAY($C5155)=15,Calculator!$G$34/2,0)),0)</f>
        <v>0</v>
      </c>
      <c r="L5155" s="29">
        <f ca="1">IF(DAY($C5155)=28,IF(H5155=0,0,Calculator!$G$35),0)</f>
        <v>0</v>
      </c>
      <c r="M5155" s="29">
        <f ca="1">IF(I5155&gt;0,IF(DAY($C5155)=1,SUM(INDIRECT("I"&amp;(ROW(C5154)-DAY(C5154))):I5154),0),0)</f>
        <v>0</v>
      </c>
      <c r="N5155" s="29">
        <f ca="1">IF(C5155&lt;Calculator!$G$27,0,IF(C5155=Calculator!$G$27,Calculator!$G$39,IF(H5155-K5155&lt;=0,IF(D5155&gt;Calculator!$G$39,IF(H5155-K5155+E5155+L5155+M5155+Calculator!$G$39&gt;Calculator!$G$39,Calculator!$G$39-(H5155+E5155+L5155+M5155-K5155),Calculator!$G$39),D5155),0)))</f>
        <v>0</v>
      </c>
    </row>
    <row r="5156" spans="1:14" ht="15.75" thickBot="1">
      <c r="A5156" s="33" t="str">
        <f ca="1">IF(C5156=Calculator!$H$27,"F",IF(Daily!D5156+Daily!H5156=0,IF(D5155+H5155&gt;0,"L",""),""))</f>
        <v/>
      </c>
      <c r="B5156" s="34">
        <v>5155</v>
      </c>
      <c r="C5156" s="19">
        <f t="shared" ca="1" si="321"/>
        <v>51085</v>
      </c>
      <c r="D5156" s="29">
        <f t="shared" ca="1" si="323"/>
        <v>0</v>
      </c>
      <c r="E5156" s="29">
        <f ca="1">IF(C5156&lt;Calculator!$D$26,0,IF(DAY($C5156)=1,IF(D5156-Calculator!$G$24&gt;0,Calculator!$G$24,D5156),0))</f>
        <v>0</v>
      </c>
      <c r="F5156" s="29">
        <f ca="1">IF(E5156&gt;0,D5156*Calculator!$G$22/12,0)</f>
        <v>0</v>
      </c>
      <c r="G5156" s="29">
        <f ca="1">IF(E5156&gt;0,(IFERROR(-PMT(Calculator!$G$22/12,Calculator!$G$23*12,Calculator!$G$20),0))-F5156,0)</f>
        <v>0</v>
      </c>
      <c r="H5156" s="29">
        <f t="shared" ca="1" si="324"/>
        <v>0</v>
      </c>
      <c r="I5156" s="29">
        <f t="shared" ca="1" si="322"/>
        <v>0</v>
      </c>
      <c r="J5156" s="30">
        <f>Calculator!$G$40</f>
        <v>6.5000000000000002E-2</v>
      </c>
      <c r="K5156" s="29">
        <f ca="1">IF(C5156&gt;=Calculator!$G$27,IF(DAY($C5156)=1,Calculator!$G$34/2,IF(DAY($C5156)=15,Calculator!$G$34/2,0)),0)</f>
        <v>0</v>
      </c>
      <c r="L5156" s="29">
        <f ca="1">IF(DAY($C5156)=28,IF(H5156=0,0,Calculator!$G$35),0)</f>
        <v>0</v>
      </c>
      <c r="M5156" s="29">
        <f ca="1">IF(I5156&gt;0,IF(DAY($C5156)=1,SUM(INDIRECT("I"&amp;(ROW(C5155)-DAY(C5155))):I5155),0),0)</f>
        <v>0</v>
      </c>
      <c r="N5156" s="29">
        <f ca="1">IF(C5156&lt;Calculator!$G$27,0,IF(C5156=Calculator!$G$27,Calculator!$G$39,IF(H5156-K5156&lt;=0,IF(D5156&gt;Calculator!$G$39,IF(H5156-K5156+E5156+L5156+M5156+Calculator!$G$39&gt;Calculator!$G$39,Calculator!$G$39-(H5156+E5156+L5156+M5156-K5156),Calculator!$G$39),D5156),0)))</f>
        <v>0</v>
      </c>
    </row>
    <row r="5157" spans="1:14" ht="15.75" thickBot="1">
      <c r="A5157" s="33" t="str">
        <f ca="1">IF(C5157=Calculator!$H$27,"F",IF(Daily!D5157+Daily!H5157=0,IF(D5156+H5156&gt;0,"L",""),""))</f>
        <v/>
      </c>
      <c r="B5157" s="34">
        <v>5156</v>
      </c>
      <c r="C5157" s="19">
        <f t="shared" ca="1" si="321"/>
        <v>51086</v>
      </c>
      <c r="D5157" s="29">
        <f t="shared" ca="1" si="323"/>
        <v>0</v>
      </c>
      <c r="E5157" s="29">
        <f ca="1">IF(C5157&lt;Calculator!$D$26,0,IF(DAY($C5157)=1,IF(D5157-Calculator!$G$24&gt;0,Calculator!$G$24,D5157),0))</f>
        <v>0</v>
      </c>
      <c r="F5157" s="29">
        <f ca="1">IF(E5157&gt;0,D5157*Calculator!$G$22/12,0)</f>
        <v>0</v>
      </c>
      <c r="G5157" s="29">
        <f ca="1">IF(E5157&gt;0,(IFERROR(-PMT(Calculator!$G$22/12,Calculator!$G$23*12,Calculator!$G$20),0))-F5157,0)</f>
        <v>0</v>
      </c>
      <c r="H5157" s="29">
        <f t="shared" ca="1" si="324"/>
        <v>0</v>
      </c>
      <c r="I5157" s="29">
        <f t="shared" ca="1" si="322"/>
        <v>0</v>
      </c>
      <c r="J5157" s="30">
        <f>Calculator!$G$40</f>
        <v>6.5000000000000002E-2</v>
      </c>
      <c r="K5157" s="29">
        <f ca="1">IF(C5157&gt;=Calculator!$G$27,IF(DAY($C5157)=1,Calculator!$G$34/2,IF(DAY($C5157)=15,Calculator!$G$34/2,0)),0)</f>
        <v>0</v>
      </c>
      <c r="L5157" s="29">
        <f ca="1">IF(DAY($C5157)=28,IF(H5157=0,0,Calculator!$G$35),0)</f>
        <v>0</v>
      </c>
      <c r="M5157" s="29">
        <f ca="1">IF(I5157&gt;0,IF(DAY($C5157)=1,SUM(INDIRECT("I"&amp;(ROW(C5156)-DAY(C5156))):I5156),0),0)</f>
        <v>0</v>
      </c>
      <c r="N5157" s="29">
        <f ca="1">IF(C5157&lt;Calculator!$G$27,0,IF(C5157=Calculator!$G$27,Calculator!$G$39,IF(H5157-K5157&lt;=0,IF(D5157&gt;Calculator!$G$39,IF(H5157-K5157+E5157+L5157+M5157+Calculator!$G$39&gt;Calculator!$G$39,Calculator!$G$39-(H5157+E5157+L5157+M5157-K5157),Calculator!$G$39),D5157),0)))</f>
        <v>0</v>
      </c>
    </row>
    <row r="5158" spans="1:14" ht="15.75" thickBot="1">
      <c r="A5158" s="33" t="str">
        <f ca="1">IF(C5158=Calculator!$H$27,"F",IF(Daily!D5158+Daily!H5158=0,IF(D5157+H5157&gt;0,"L",""),""))</f>
        <v/>
      </c>
      <c r="B5158" s="34">
        <v>5157</v>
      </c>
      <c r="C5158" s="19">
        <f t="shared" ca="1" si="321"/>
        <v>51087</v>
      </c>
      <c r="D5158" s="29">
        <f t="shared" ca="1" si="323"/>
        <v>0</v>
      </c>
      <c r="E5158" s="29">
        <f ca="1">IF(C5158&lt;Calculator!$D$26,0,IF(DAY($C5158)=1,IF(D5158-Calculator!$G$24&gt;0,Calculator!$G$24,D5158),0))</f>
        <v>0</v>
      </c>
      <c r="F5158" s="29">
        <f ca="1">IF(E5158&gt;0,D5158*Calculator!$G$22/12,0)</f>
        <v>0</v>
      </c>
      <c r="G5158" s="29">
        <f ca="1">IF(E5158&gt;0,(IFERROR(-PMT(Calculator!$G$22/12,Calculator!$G$23*12,Calculator!$G$20),0))-F5158,0)</f>
        <v>0</v>
      </c>
      <c r="H5158" s="29">
        <f t="shared" ca="1" si="324"/>
        <v>0</v>
      </c>
      <c r="I5158" s="29">
        <f t="shared" ca="1" si="322"/>
        <v>0</v>
      </c>
      <c r="J5158" s="30">
        <f>Calculator!$G$40</f>
        <v>6.5000000000000002E-2</v>
      </c>
      <c r="K5158" s="29">
        <f ca="1">IF(C5158&gt;=Calculator!$G$27,IF(DAY($C5158)=1,Calculator!$G$34/2,IF(DAY($C5158)=15,Calculator!$G$34/2,0)),0)</f>
        <v>0</v>
      </c>
      <c r="L5158" s="29">
        <f ca="1">IF(DAY($C5158)=28,IF(H5158=0,0,Calculator!$G$35),0)</f>
        <v>0</v>
      </c>
      <c r="M5158" s="29">
        <f ca="1">IF(I5158&gt;0,IF(DAY($C5158)=1,SUM(INDIRECT("I"&amp;(ROW(C5157)-DAY(C5157))):I5157),0),0)</f>
        <v>0</v>
      </c>
      <c r="N5158" s="29">
        <f ca="1">IF(C5158&lt;Calculator!$G$27,0,IF(C5158=Calculator!$G$27,Calculator!$G$39,IF(H5158-K5158&lt;=0,IF(D5158&gt;Calculator!$G$39,IF(H5158-K5158+E5158+L5158+M5158+Calculator!$G$39&gt;Calculator!$G$39,Calculator!$G$39-(H5158+E5158+L5158+M5158-K5158),Calculator!$G$39),D5158),0)))</f>
        <v>0</v>
      </c>
    </row>
    <row r="5159" spans="1:14" ht="15.75" thickBot="1">
      <c r="A5159" s="33" t="str">
        <f ca="1">IF(C5159=Calculator!$H$27,"F",IF(Daily!D5159+Daily!H5159=0,IF(D5158+H5158&gt;0,"L",""),""))</f>
        <v/>
      </c>
      <c r="B5159" s="34">
        <v>5158</v>
      </c>
      <c r="C5159" s="19">
        <f t="shared" ca="1" si="321"/>
        <v>51088</v>
      </c>
      <c r="D5159" s="29">
        <f t="shared" ca="1" si="323"/>
        <v>0</v>
      </c>
      <c r="E5159" s="29">
        <f ca="1">IF(C5159&lt;Calculator!$D$26,0,IF(DAY($C5159)=1,IF(D5159-Calculator!$G$24&gt;0,Calculator!$G$24,D5159),0))</f>
        <v>0</v>
      </c>
      <c r="F5159" s="29">
        <f ca="1">IF(E5159&gt;0,D5159*Calculator!$G$22/12,0)</f>
        <v>0</v>
      </c>
      <c r="G5159" s="29">
        <f ca="1">IF(E5159&gt;0,(IFERROR(-PMT(Calculator!$G$22/12,Calculator!$G$23*12,Calculator!$G$20),0))-F5159,0)</f>
        <v>0</v>
      </c>
      <c r="H5159" s="29">
        <f t="shared" ca="1" si="324"/>
        <v>0</v>
      </c>
      <c r="I5159" s="29">
        <f t="shared" ca="1" si="322"/>
        <v>0</v>
      </c>
      <c r="J5159" s="30">
        <f>Calculator!$G$40</f>
        <v>6.5000000000000002E-2</v>
      </c>
      <c r="K5159" s="29">
        <f ca="1">IF(C5159&gt;=Calculator!$G$27,IF(DAY($C5159)=1,Calculator!$G$34/2,IF(DAY($C5159)=15,Calculator!$G$34/2,0)),0)</f>
        <v>0</v>
      </c>
      <c r="L5159" s="29">
        <f ca="1">IF(DAY($C5159)=28,IF(H5159=0,0,Calculator!$G$35),0)</f>
        <v>0</v>
      </c>
      <c r="M5159" s="29">
        <f ca="1">IF(I5159&gt;0,IF(DAY($C5159)=1,SUM(INDIRECT("I"&amp;(ROW(C5158)-DAY(C5158))):I5158),0),0)</f>
        <v>0</v>
      </c>
      <c r="N5159" s="29">
        <f ca="1">IF(C5159&lt;Calculator!$G$27,0,IF(C5159=Calculator!$G$27,Calculator!$G$39,IF(H5159-K5159&lt;=0,IF(D5159&gt;Calculator!$G$39,IF(H5159-K5159+E5159+L5159+M5159+Calculator!$G$39&gt;Calculator!$G$39,Calculator!$G$39-(H5159+E5159+L5159+M5159-K5159),Calculator!$G$39),D5159),0)))</f>
        <v>0</v>
      </c>
    </row>
    <row r="5160" spans="1:14" ht="15.75" thickBot="1">
      <c r="A5160" s="33" t="str">
        <f ca="1">IF(C5160=Calculator!$H$27,"F",IF(Daily!D5160+Daily!H5160=0,IF(D5159+H5159&gt;0,"L",""),""))</f>
        <v/>
      </c>
      <c r="B5160" s="34">
        <v>5159</v>
      </c>
      <c r="C5160" s="19">
        <f t="shared" ca="1" si="321"/>
        <v>51089</v>
      </c>
      <c r="D5160" s="29">
        <f t="shared" ca="1" si="323"/>
        <v>0</v>
      </c>
      <c r="E5160" s="29">
        <f ca="1">IF(C5160&lt;Calculator!$D$26,0,IF(DAY($C5160)=1,IF(D5160-Calculator!$G$24&gt;0,Calculator!$G$24,D5160),0))</f>
        <v>0</v>
      </c>
      <c r="F5160" s="29">
        <f ca="1">IF(E5160&gt;0,D5160*Calculator!$G$22/12,0)</f>
        <v>0</v>
      </c>
      <c r="G5160" s="29">
        <f ca="1">IF(E5160&gt;0,(IFERROR(-PMT(Calculator!$G$22/12,Calculator!$G$23*12,Calculator!$G$20),0))-F5160,0)</f>
        <v>0</v>
      </c>
      <c r="H5160" s="29">
        <f t="shared" ca="1" si="324"/>
        <v>0</v>
      </c>
      <c r="I5160" s="29">
        <f t="shared" ca="1" si="322"/>
        <v>0</v>
      </c>
      <c r="J5160" s="30">
        <f>Calculator!$G$40</f>
        <v>6.5000000000000002E-2</v>
      </c>
      <c r="K5160" s="29">
        <f ca="1">IF(C5160&gt;=Calculator!$G$27,IF(DAY($C5160)=1,Calculator!$G$34/2,IF(DAY($C5160)=15,Calculator!$G$34/2,0)),0)</f>
        <v>4500</v>
      </c>
      <c r="L5160" s="29">
        <f ca="1">IF(DAY($C5160)=28,IF(H5160=0,0,Calculator!$G$35),0)</f>
        <v>0</v>
      </c>
      <c r="M5160" s="29">
        <f ca="1">IF(I5160&gt;0,IF(DAY($C5160)=1,SUM(INDIRECT("I"&amp;(ROW(C5159)-DAY(C5159))):I5159),0),0)</f>
        <v>0</v>
      </c>
      <c r="N5160" s="29">
        <f ca="1">IF(C5160&lt;Calculator!$G$27,0,IF(C5160=Calculator!$G$27,Calculator!$G$39,IF(H5160-K5160&lt;=0,IF(D5160&gt;Calculator!$G$39,IF(H5160-K5160+E5160+L5160+M5160+Calculator!$G$39&gt;Calculator!$G$39,Calculator!$G$39-(H5160+E5160+L5160+M5160-K5160),Calculator!$G$39),D5160),0)))</f>
        <v>0</v>
      </c>
    </row>
    <row r="5161" spans="1:14" ht="15.75" thickBot="1">
      <c r="A5161" s="33" t="str">
        <f ca="1">IF(C5161=Calculator!$H$27,"F",IF(Daily!D5161+Daily!H5161=0,IF(D5160+H5160&gt;0,"L",""),""))</f>
        <v/>
      </c>
      <c r="B5161" s="34">
        <v>5160</v>
      </c>
      <c r="C5161" s="19">
        <f t="shared" ca="1" si="321"/>
        <v>51090</v>
      </c>
      <c r="D5161" s="29">
        <f t="shared" ca="1" si="323"/>
        <v>0</v>
      </c>
      <c r="E5161" s="29">
        <f ca="1">IF(C5161&lt;Calculator!$D$26,0,IF(DAY($C5161)=1,IF(D5161-Calculator!$G$24&gt;0,Calculator!$G$24,D5161),0))</f>
        <v>0</v>
      </c>
      <c r="F5161" s="29">
        <f ca="1">IF(E5161&gt;0,D5161*Calculator!$G$22/12,0)</f>
        <v>0</v>
      </c>
      <c r="G5161" s="29">
        <f ca="1">IF(E5161&gt;0,(IFERROR(-PMT(Calculator!$G$22/12,Calculator!$G$23*12,Calculator!$G$20),0))-F5161,0)</f>
        <v>0</v>
      </c>
      <c r="H5161" s="29">
        <f t="shared" ca="1" si="324"/>
        <v>0</v>
      </c>
      <c r="I5161" s="29">
        <f t="shared" ca="1" si="322"/>
        <v>0</v>
      </c>
      <c r="J5161" s="30">
        <f>Calculator!$G$40</f>
        <v>6.5000000000000002E-2</v>
      </c>
      <c r="K5161" s="29">
        <f ca="1">IF(C5161&gt;=Calculator!$G$27,IF(DAY($C5161)=1,Calculator!$G$34/2,IF(DAY($C5161)=15,Calculator!$G$34/2,0)),0)</f>
        <v>0</v>
      </c>
      <c r="L5161" s="29">
        <f ca="1">IF(DAY($C5161)=28,IF(H5161=0,0,Calculator!$G$35),0)</f>
        <v>0</v>
      </c>
      <c r="M5161" s="29">
        <f ca="1">IF(I5161&gt;0,IF(DAY($C5161)=1,SUM(INDIRECT("I"&amp;(ROW(C5160)-DAY(C5160))):I5160),0),0)</f>
        <v>0</v>
      </c>
      <c r="N5161" s="29">
        <f ca="1">IF(C5161&lt;Calculator!$G$27,0,IF(C5161=Calculator!$G$27,Calculator!$G$39,IF(H5161-K5161&lt;=0,IF(D5161&gt;Calculator!$G$39,IF(H5161-K5161+E5161+L5161+M5161+Calculator!$G$39&gt;Calculator!$G$39,Calculator!$G$39-(H5161+E5161+L5161+M5161-K5161),Calculator!$G$39),D5161),0)))</f>
        <v>0</v>
      </c>
    </row>
    <row r="5162" spans="1:14" ht="15.75" thickBot="1">
      <c r="A5162" s="33" t="str">
        <f ca="1">IF(C5162=Calculator!$H$27,"F",IF(Daily!D5162+Daily!H5162=0,IF(D5161+H5161&gt;0,"L",""),""))</f>
        <v/>
      </c>
      <c r="B5162" s="34">
        <v>5161</v>
      </c>
      <c r="C5162" s="19">
        <f t="shared" ca="1" si="321"/>
        <v>51091</v>
      </c>
      <c r="D5162" s="29">
        <f t="shared" ca="1" si="323"/>
        <v>0</v>
      </c>
      <c r="E5162" s="29">
        <f ca="1">IF(C5162&lt;Calculator!$D$26,0,IF(DAY($C5162)=1,IF(D5162-Calculator!$G$24&gt;0,Calculator!$G$24,D5162),0))</f>
        <v>0</v>
      </c>
      <c r="F5162" s="29">
        <f ca="1">IF(E5162&gt;0,D5162*Calculator!$G$22/12,0)</f>
        <v>0</v>
      </c>
      <c r="G5162" s="29">
        <f ca="1">IF(E5162&gt;0,(IFERROR(-PMT(Calculator!$G$22/12,Calculator!$G$23*12,Calculator!$G$20),0))-F5162,0)</f>
        <v>0</v>
      </c>
      <c r="H5162" s="29">
        <f t="shared" ca="1" si="324"/>
        <v>0</v>
      </c>
      <c r="I5162" s="29">
        <f t="shared" ca="1" si="322"/>
        <v>0</v>
      </c>
      <c r="J5162" s="30">
        <f>Calculator!$G$40</f>
        <v>6.5000000000000002E-2</v>
      </c>
      <c r="K5162" s="29">
        <f ca="1">IF(C5162&gt;=Calculator!$G$27,IF(DAY($C5162)=1,Calculator!$G$34/2,IF(DAY($C5162)=15,Calculator!$G$34/2,0)),0)</f>
        <v>0</v>
      </c>
      <c r="L5162" s="29">
        <f ca="1">IF(DAY($C5162)=28,IF(H5162=0,0,Calculator!$G$35),0)</f>
        <v>0</v>
      </c>
      <c r="M5162" s="29">
        <f ca="1">IF(I5162&gt;0,IF(DAY($C5162)=1,SUM(INDIRECT("I"&amp;(ROW(C5161)-DAY(C5161))):I5161),0),0)</f>
        <v>0</v>
      </c>
      <c r="N5162" s="29">
        <f ca="1">IF(C5162&lt;Calculator!$G$27,0,IF(C5162=Calculator!$G$27,Calculator!$G$39,IF(H5162-K5162&lt;=0,IF(D5162&gt;Calculator!$G$39,IF(H5162-K5162+E5162+L5162+M5162+Calculator!$G$39&gt;Calculator!$G$39,Calculator!$G$39-(H5162+E5162+L5162+M5162-K5162),Calculator!$G$39),D5162),0)))</f>
        <v>0</v>
      </c>
    </row>
    <row r="5163" spans="1:14" ht="15.75" thickBot="1">
      <c r="A5163" s="33" t="str">
        <f ca="1">IF(C5163=Calculator!$H$27,"F",IF(Daily!D5163+Daily!H5163=0,IF(D5162+H5162&gt;0,"L",""),""))</f>
        <v/>
      </c>
      <c r="B5163" s="34">
        <v>5162</v>
      </c>
      <c r="C5163" s="19">
        <f t="shared" ca="1" si="321"/>
        <v>51092</v>
      </c>
      <c r="D5163" s="29">
        <f t="shared" ca="1" si="323"/>
        <v>0</v>
      </c>
      <c r="E5163" s="29">
        <f ca="1">IF(C5163&lt;Calculator!$D$26,0,IF(DAY($C5163)=1,IF(D5163-Calculator!$G$24&gt;0,Calculator!$G$24,D5163),0))</f>
        <v>0</v>
      </c>
      <c r="F5163" s="29">
        <f ca="1">IF(E5163&gt;0,D5163*Calculator!$G$22/12,0)</f>
        <v>0</v>
      </c>
      <c r="G5163" s="29">
        <f ca="1">IF(E5163&gt;0,(IFERROR(-PMT(Calculator!$G$22/12,Calculator!$G$23*12,Calculator!$G$20),0))-F5163,0)</f>
        <v>0</v>
      </c>
      <c r="H5163" s="29">
        <f t="shared" ca="1" si="324"/>
        <v>0</v>
      </c>
      <c r="I5163" s="29">
        <f t="shared" ca="1" si="322"/>
        <v>0</v>
      </c>
      <c r="J5163" s="30">
        <f>Calculator!$G$40</f>
        <v>6.5000000000000002E-2</v>
      </c>
      <c r="K5163" s="29">
        <f ca="1">IF(C5163&gt;=Calculator!$G$27,IF(DAY($C5163)=1,Calculator!$G$34/2,IF(DAY($C5163)=15,Calculator!$G$34/2,0)),0)</f>
        <v>0</v>
      </c>
      <c r="L5163" s="29">
        <f ca="1">IF(DAY($C5163)=28,IF(H5163=0,0,Calculator!$G$35),0)</f>
        <v>0</v>
      </c>
      <c r="M5163" s="29">
        <f ca="1">IF(I5163&gt;0,IF(DAY($C5163)=1,SUM(INDIRECT("I"&amp;(ROW(C5162)-DAY(C5162))):I5162),0),0)</f>
        <v>0</v>
      </c>
      <c r="N5163" s="29">
        <f ca="1">IF(C5163&lt;Calculator!$G$27,0,IF(C5163=Calculator!$G$27,Calculator!$G$39,IF(H5163-K5163&lt;=0,IF(D5163&gt;Calculator!$G$39,IF(H5163-K5163+E5163+L5163+M5163+Calculator!$G$39&gt;Calculator!$G$39,Calculator!$G$39-(H5163+E5163+L5163+M5163-K5163),Calculator!$G$39),D5163),0)))</f>
        <v>0</v>
      </c>
    </row>
    <row r="5164" spans="1:14" ht="15.75" thickBot="1">
      <c r="A5164" s="33" t="str">
        <f ca="1">IF(C5164=Calculator!$H$27,"F",IF(Daily!D5164+Daily!H5164=0,IF(D5163+H5163&gt;0,"L",""),""))</f>
        <v/>
      </c>
      <c r="B5164" s="34">
        <v>5163</v>
      </c>
      <c r="C5164" s="19">
        <f t="shared" ca="1" si="321"/>
        <v>51093</v>
      </c>
      <c r="D5164" s="29">
        <f t="shared" ca="1" si="323"/>
        <v>0</v>
      </c>
      <c r="E5164" s="29">
        <f ca="1">IF(C5164&lt;Calculator!$D$26,0,IF(DAY($C5164)=1,IF(D5164-Calculator!$G$24&gt;0,Calculator!$G$24,D5164),0))</f>
        <v>0</v>
      </c>
      <c r="F5164" s="29">
        <f ca="1">IF(E5164&gt;0,D5164*Calculator!$G$22/12,0)</f>
        <v>0</v>
      </c>
      <c r="G5164" s="29">
        <f ca="1">IF(E5164&gt;0,(IFERROR(-PMT(Calculator!$G$22/12,Calculator!$G$23*12,Calculator!$G$20),0))-F5164,0)</f>
        <v>0</v>
      </c>
      <c r="H5164" s="29">
        <f t="shared" ca="1" si="324"/>
        <v>0</v>
      </c>
      <c r="I5164" s="29">
        <f t="shared" ca="1" si="322"/>
        <v>0</v>
      </c>
      <c r="J5164" s="30">
        <f>Calculator!$G$40</f>
        <v>6.5000000000000002E-2</v>
      </c>
      <c r="K5164" s="29">
        <f ca="1">IF(C5164&gt;=Calculator!$G$27,IF(DAY($C5164)=1,Calculator!$G$34/2,IF(DAY($C5164)=15,Calculator!$G$34/2,0)),0)</f>
        <v>0</v>
      </c>
      <c r="L5164" s="29">
        <f ca="1">IF(DAY($C5164)=28,IF(H5164=0,0,Calculator!$G$35),0)</f>
        <v>0</v>
      </c>
      <c r="M5164" s="29">
        <f ca="1">IF(I5164&gt;0,IF(DAY($C5164)=1,SUM(INDIRECT("I"&amp;(ROW(C5163)-DAY(C5163))):I5163),0),0)</f>
        <v>0</v>
      </c>
      <c r="N5164" s="29">
        <f ca="1">IF(C5164&lt;Calculator!$G$27,0,IF(C5164=Calculator!$G$27,Calculator!$G$39,IF(H5164-K5164&lt;=0,IF(D5164&gt;Calculator!$G$39,IF(H5164-K5164+E5164+L5164+M5164+Calculator!$G$39&gt;Calculator!$G$39,Calculator!$G$39-(H5164+E5164+L5164+M5164-K5164),Calculator!$G$39),D5164),0)))</f>
        <v>0</v>
      </c>
    </row>
    <row r="5165" spans="1:14" ht="15.75" thickBot="1">
      <c r="A5165" s="33" t="str">
        <f ca="1">IF(C5165=Calculator!$H$27,"F",IF(Daily!D5165+Daily!H5165=0,IF(D5164+H5164&gt;0,"L",""),""))</f>
        <v/>
      </c>
      <c r="B5165" s="34">
        <v>5164</v>
      </c>
      <c r="C5165" s="19">
        <f t="shared" ca="1" si="321"/>
        <v>51094</v>
      </c>
      <c r="D5165" s="29">
        <f t="shared" ca="1" si="323"/>
        <v>0</v>
      </c>
      <c r="E5165" s="29">
        <f ca="1">IF(C5165&lt;Calculator!$D$26,0,IF(DAY($C5165)=1,IF(D5165-Calculator!$G$24&gt;0,Calculator!$G$24,D5165),0))</f>
        <v>0</v>
      </c>
      <c r="F5165" s="29">
        <f ca="1">IF(E5165&gt;0,D5165*Calculator!$G$22/12,0)</f>
        <v>0</v>
      </c>
      <c r="G5165" s="29">
        <f ca="1">IF(E5165&gt;0,(IFERROR(-PMT(Calculator!$G$22/12,Calculator!$G$23*12,Calculator!$G$20),0))-F5165,0)</f>
        <v>0</v>
      </c>
      <c r="H5165" s="29">
        <f t="shared" ca="1" si="324"/>
        <v>0</v>
      </c>
      <c r="I5165" s="29">
        <f t="shared" ca="1" si="322"/>
        <v>0</v>
      </c>
      <c r="J5165" s="30">
        <f>Calculator!$G$40</f>
        <v>6.5000000000000002E-2</v>
      </c>
      <c r="K5165" s="29">
        <f ca="1">IF(C5165&gt;=Calculator!$G$27,IF(DAY($C5165)=1,Calculator!$G$34/2,IF(DAY($C5165)=15,Calculator!$G$34/2,0)),0)</f>
        <v>0</v>
      </c>
      <c r="L5165" s="29">
        <f ca="1">IF(DAY($C5165)=28,IF(H5165=0,0,Calculator!$G$35),0)</f>
        <v>0</v>
      </c>
      <c r="M5165" s="29">
        <f ca="1">IF(I5165&gt;0,IF(DAY($C5165)=1,SUM(INDIRECT("I"&amp;(ROW(C5164)-DAY(C5164))):I5164),0),0)</f>
        <v>0</v>
      </c>
      <c r="N5165" s="29">
        <f ca="1">IF(C5165&lt;Calculator!$G$27,0,IF(C5165=Calculator!$G$27,Calculator!$G$39,IF(H5165-K5165&lt;=0,IF(D5165&gt;Calculator!$G$39,IF(H5165-K5165+E5165+L5165+M5165+Calculator!$G$39&gt;Calculator!$G$39,Calculator!$G$39-(H5165+E5165+L5165+M5165-K5165),Calculator!$G$39),D5165),0)))</f>
        <v>0</v>
      </c>
    </row>
    <row r="5166" spans="1:14" ht="15.75" thickBot="1">
      <c r="A5166" s="33" t="str">
        <f ca="1">IF(C5166=Calculator!$H$27,"F",IF(Daily!D5166+Daily!H5166=0,IF(D5165+H5165&gt;0,"L",""),""))</f>
        <v/>
      </c>
      <c r="B5166" s="34">
        <v>5165</v>
      </c>
      <c r="C5166" s="19">
        <f t="shared" ca="1" si="321"/>
        <v>51095</v>
      </c>
      <c r="D5166" s="29">
        <f t="shared" ca="1" si="323"/>
        <v>0</v>
      </c>
      <c r="E5166" s="29">
        <f ca="1">IF(C5166&lt;Calculator!$D$26,0,IF(DAY($C5166)=1,IF(D5166-Calculator!$G$24&gt;0,Calculator!$G$24,D5166),0))</f>
        <v>0</v>
      </c>
      <c r="F5166" s="29">
        <f ca="1">IF(E5166&gt;0,D5166*Calculator!$G$22/12,0)</f>
        <v>0</v>
      </c>
      <c r="G5166" s="29">
        <f ca="1">IF(E5166&gt;0,(IFERROR(-PMT(Calculator!$G$22/12,Calculator!$G$23*12,Calculator!$G$20),0))-F5166,0)</f>
        <v>0</v>
      </c>
      <c r="H5166" s="29">
        <f t="shared" ca="1" si="324"/>
        <v>0</v>
      </c>
      <c r="I5166" s="29">
        <f t="shared" ca="1" si="322"/>
        <v>0</v>
      </c>
      <c r="J5166" s="30">
        <f>Calculator!$G$40</f>
        <v>6.5000000000000002E-2</v>
      </c>
      <c r="K5166" s="29">
        <f ca="1">IF(C5166&gt;=Calculator!$G$27,IF(DAY($C5166)=1,Calculator!$G$34/2,IF(DAY($C5166)=15,Calculator!$G$34/2,0)),0)</f>
        <v>0</v>
      </c>
      <c r="L5166" s="29">
        <f ca="1">IF(DAY($C5166)=28,IF(H5166=0,0,Calculator!$G$35),0)</f>
        <v>0</v>
      </c>
      <c r="M5166" s="29">
        <f ca="1">IF(I5166&gt;0,IF(DAY($C5166)=1,SUM(INDIRECT("I"&amp;(ROW(C5165)-DAY(C5165))):I5165),0),0)</f>
        <v>0</v>
      </c>
      <c r="N5166" s="29">
        <f ca="1">IF(C5166&lt;Calculator!$G$27,0,IF(C5166=Calculator!$G$27,Calculator!$G$39,IF(H5166-K5166&lt;=0,IF(D5166&gt;Calculator!$G$39,IF(H5166-K5166+E5166+L5166+M5166+Calculator!$G$39&gt;Calculator!$G$39,Calculator!$G$39-(H5166+E5166+L5166+M5166-K5166),Calculator!$G$39),D5166),0)))</f>
        <v>0</v>
      </c>
    </row>
    <row r="5167" spans="1:14" ht="15.75" thickBot="1">
      <c r="A5167" s="33" t="str">
        <f ca="1">IF(C5167=Calculator!$H$27,"F",IF(Daily!D5167+Daily!H5167=0,IF(D5166+H5166&gt;0,"L",""),""))</f>
        <v/>
      </c>
      <c r="B5167" s="34">
        <v>5166</v>
      </c>
      <c r="C5167" s="19">
        <f t="shared" ca="1" si="321"/>
        <v>51096</v>
      </c>
      <c r="D5167" s="29">
        <f t="shared" ca="1" si="323"/>
        <v>0</v>
      </c>
      <c r="E5167" s="29">
        <f ca="1">IF(C5167&lt;Calculator!$D$26,0,IF(DAY($C5167)=1,IF(D5167-Calculator!$G$24&gt;0,Calculator!$G$24,D5167),0))</f>
        <v>0</v>
      </c>
      <c r="F5167" s="29">
        <f ca="1">IF(E5167&gt;0,D5167*Calculator!$G$22/12,0)</f>
        <v>0</v>
      </c>
      <c r="G5167" s="29">
        <f ca="1">IF(E5167&gt;0,(IFERROR(-PMT(Calculator!$G$22/12,Calculator!$G$23*12,Calculator!$G$20),0))-F5167,0)</f>
        <v>0</v>
      </c>
      <c r="H5167" s="29">
        <f t="shared" ca="1" si="324"/>
        <v>0</v>
      </c>
      <c r="I5167" s="29">
        <f t="shared" ca="1" si="322"/>
        <v>0</v>
      </c>
      <c r="J5167" s="30">
        <f>Calculator!$G$40</f>
        <v>6.5000000000000002E-2</v>
      </c>
      <c r="K5167" s="29">
        <f ca="1">IF(C5167&gt;=Calculator!$G$27,IF(DAY($C5167)=1,Calculator!$G$34/2,IF(DAY($C5167)=15,Calculator!$G$34/2,0)),0)</f>
        <v>0</v>
      </c>
      <c r="L5167" s="29">
        <f ca="1">IF(DAY($C5167)=28,IF(H5167=0,0,Calculator!$G$35),0)</f>
        <v>0</v>
      </c>
      <c r="M5167" s="29">
        <f ca="1">IF(I5167&gt;0,IF(DAY($C5167)=1,SUM(INDIRECT("I"&amp;(ROW(C5166)-DAY(C5166))):I5166),0),0)</f>
        <v>0</v>
      </c>
      <c r="N5167" s="29">
        <f ca="1">IF(C5167&lt;Calculator!$G$27,0,IF(C5167=Calculator!$G$27,Calculator!$G$39,IF(H5167-K5167&lt;=0,IF(D5167&gt;Calculator!$G$39,IF(H5167-K5167+E5167+L5167+M5167+Calculator!$G$39&gt;Calculator!$G$39,Calculator!$G$39-(H5167+E5167+L5167+M5167-K5167),Calculator!$G$39),D5167),0)))</f>
        <v>0</v>
      </c>
    </row>
    <row r="5168" spans="1:14" ht="15.75" thickBot="1">
      <c r="A5168" s="33" t="str">
        <f ca="1">IF(C5168=Calculator!$H$27,"F",IF(Daily!D5168+Daily!H5168=0,IF(D5167+H5167&gt;0,"L",""),""))</f>
        <v/>
      </c>
      <c r="B5168" s="34">
        <v>5167</v>
      </c>
      <c r="C5168" s="19">
        <f t="shared" ca="1" si="321"/>
        <v>51097</v>
      </c>
      <c r="D5168" s="29">
        <f t="shared" ca="1" si="323"/>
        <v>0</v>
      </c>
      <c r="E5168" s="29">
        <f ca="1">IF(C5168&lt;Calculator!$D$26,0,IF(DAY($C5168)=1,IF(D5168-Calculator!$G$24&gt;0,Calculator!$G$24,D5168),0))</f>
        <v>0</v>
      </c>
      <c r="F5168" s="29">
        <f ca="1">IF(E5168&gt;0,D5168*Calculator!$G$22/12,0)</f>
        <v>0</v>
      </c>
      <c r="G5168" s="29">
        <f ca="1">IF(E5168&gt;0,(IFERROR(-PMT(Calculator!$G$22/12,Calculator!$G$23*12,Calculator!$G$20),0))-F5168,0)</f>
        <v>0</v>
      </c>
      <c r="H5168" s="29">
        <f t="shared" ca="1" si="324"/>
        <v>0</v>
      </c>
      <c r="I5168" s="29">
        <f t="shared" ca="1" si="322"/>
        <v>0</v>
      </c>
      <c r="J5168" s="30">
        <f>Calculator!$G$40</f>
        <v>6.5000000000000002E-2</v>
      </c>
      <c r="K5168" s="29">
        <f ca="1">IF(C5168&gt;=Calculator!$G$27,IF(DAY($C5168)=1,Calculator!$G$34/2,IF(DAY($C5168)=15,Calculator!$G$34/2,0)),0)</f>
        <v>0</v>
      </c>
      <c r="L5168" s="29">
        <f ca="1">IF(DAY($C5168)=28,IF(H5168=0,0,Calculator!$G$35),0)</f>
        <v>0</v>
      </c>
      <c r="M5168" s="29">
        <f ca="1">IF(I5168&gt;0,IF(DAY($C5168)=1,SUM(INDIRECT("I"&amp;(ROW(C5167)-DAY(C5167))):I5167),0),0)</f>
        <v>0</v>
      </c>
      <c r="N5168" s="29">
        <f ca="1">IF(C5168&lt;Calculator!$G$27,0,IF(C5168=Calculator!$G$27,Calculator!$G$39,IF(H5168-K5168&lt;=0,IF(D5168&gt;Calculator!$G$39,IF(H5168-K5168+E5168+L5168+M5168+Calculator!$G$39&gt;Calculator!$G$39,Calculator!$G$39-(H5168+E5168+L5168+M5168-K5168),Calculator!$G$39),D5168),0)))</f>
        <v>0</v>
      </c>
    </row>
    <row r="5169" spans="1:14" ht="15.75" thickBot="1">
      <c r="A5169" s="33" t="str">
        <f ca="1">IF(C5169=Calculator!$H$27,"F",IF(Daily!D5169+Daily!H5169=0,IF(D5168+H5168&gt;0,"L",""),""))</f>
        <v/>
      </c>
      <c r="B5169" s="34">
        <v>5168</v>
      </c>
      <c r="C5169" s="19">
        <f t="shared" ca="1" si="321"/>
        <v>51098</v>
      </c>
      <c r="D5169" s="29">
        <f t="shared" ca="1" si="323"/>
        <v>0</v>
      </c>
      <c r="E5169" s="29">
        <f ca="1">IF(C5169&lt;Calculator!$D$26,0,IF(DAY($C5169)=1,IF(D5169-Calculator!$G$24&gt;0,Calculator!$G$24,D5169),0))</f>
        <v>0</v>
      </c>
      <c r="F5169" s="29">
        <f ca="1">IF(E5169&gt;0,D5169*Calculator!$G$22/12,0)</f>
        <v>0</v>
      </c>
      <c r="G5169" s="29">
        <f ca="1">IF(E5169&gt;0,(IFERROR(-PMT(Calculator!$G$22/12,Calculator!$G$23*12,Calculator!$G$20),0))-F5169,0)</f>
        <v>0</v>
      </c>
      <c r="H5169" s="29">
        <f t="shared" ca="1" si="324"/>
        <v>0</v>
      </c>
      <c r="I5169" s="29">
        <f t="shared" ca="1" si="322"/>
        <v>0</v>
      </c>
      <c r="J5169" s="30">
        <f>Calculator!$G$40</f>
        <v>6.5000000000000002E-2</v>
      </c>
      <c r="K5169" s="29">
        <f ca="1">IF(C5169&gt;=Calculator!$G$27,IF(DAY($C5169)=1,Calculator!$G$34/2,IF(DAY($C5169)=15,Calculator!$G$34/2,0)),0)</f>
        <v>0</v>
      </c>
      <c r="L5169" s="29">
        <f ca="1">IF(DAY($C5169)=28,IF(H5169=0,0,Calculator!$G$35),0)</f>
        <v>0</v>
      </c>
      <c r="M5169" s="29">
        <f ca="1">IF(I5169&gt;0,IF(DAY($C5169)=1,SUM(INDIRECT("I"&amp;(ROW(C5168)-DAY(C5168))):I5168),0),0)</f>
        <v>0</v>
      </c>
      <c r="N5169" s="29">
        <f ca="1">IF(C5169&lt;Calculator!$G$27,0,IF(C5169=Calculator!$G$27,Calculator!$G$39,IF(H5169-K5169&lt;=0,IF(D5169&gt;Calculator!$G$39,IF(H5169-K5169+E5169+L5169+M5169+Calculator!$G$39&gt;Calculator!$G$39,Calculator!$G$39-(H5169+E5169+L5169+M5169-K5169),Calculator!$G$39),D5169),0)))</f>
        <v>0</v>
      </c>
    </row>
    <row r="5170" spans="1:14" ht="15.75" thickBot="1">
      <c r="A5170" s="33" t="str">
        <f ca="1">IF(C5170=Calculator!$H$27,"F",IF(Daily!D5170+Daily!H5170=0,IF(D5169+H5169&gt;0,"L",""),""))</f>
        <v/>
      </c>
      <c r="B5170" s="34">
        <v>5169</v>
      </c>
      <c r="C5170" s="19">
        <f t="shared" ca="1" si="321"/>
        <v>51099</v>
      </c>
      <c r="D5170" s="29">
        <f t="shared" ca="1" si="323"/>
        <v>0</v>
      </c>
      <c r="E5170" s="29">
        <f ca="1">IF(C5170&lt;Calculator!$D$26,0,IF(DAY($C5170)=1,IF(D5170-Calculator!$G$24&gt;0,Calculator!$G$24,D5170),0))</f>
        <v>0</v>
      </c>
      <c r="F5170" s="29">
        <f ca="1">IF(E5170&gt;0,D5170*Calculator!$G$22/12,0)</f>
        <v>0</v>
      </c>
      <c r="G5170" s="29">
        <f ca="1">IF(E5170&gt;0,(IFERROR(-PMT(Calculator!$G$22/12,Calculator!$G$23*12,Calculator!$G$20),0))-F5170,0)</f>
        <v>0</v>
      </c>
      <c r="H5170" s="29">
        <f t="shared" ca="1" si="324"/>
        <v>0</v>
      </c>
      <c r="I5170" s="29">
        <f t="shared" ca="1" si="322"/>
        <v>0</v>
      </c>
      <c r="J5170" s="30">
        <f>Calculator!$G$40</f>
        <v>6.5000000000000002E-2</v>
      </c>
      <c r="K5170" s="29">
        <f ca="1">IF(C5170&gt;=Calculator!$G$27,IF(DAY($C5170)=1,Calculator!$G$34/2,IF(DAY($C5170)=15,Calculator!$G$34/2,0)),0)</f>
        <v>0</v>
      </c>
      <c r="L5170" s="29">
        <f ca="1">IF(DAY($C5170)=28,IF(H5170=0,0,Calculator!$G$35),0)</f>
        <v>0</v>
      </c>
      <c r="M5170" s="29">
        <f ca="1">IF(I5170&gt;0,IF(DAY($C5170)=1,SUM(INDIRECT("I"&amp;(ROW(C5169)-DAY(C5169))):I5169),0),0)</f>
        <v>0</v>
      </c>
      <c r="N5170" s="29">
        <f ca="1">IF(C5170&lt;Calculator!$G$27,0,IF(C5170=Calculator!$G$27,Calculator!$G$39,IF(H5170-K5170&lt;=0,IF(D5170&gt;Calculator!$G$39,IF(H5170-K5170+E5170+L5170+M5170+Calculator!$G$39&gt;Calculator!$G$39,Calculator!$G$39-(H5170+E5170+L5170+M5170-K5170),Calculator!$G$39),D5170),0)))</f>
        <v>0</v>
      </c>
    </row>
    <row r="5171" spans="1:14" ht="15.75" thickBot="1">
      <c r="A5171" s="33" t="str">
        <f ca="1">IF(C5171=Calculator!$H$27,"F",IF(Daily!D5171+Daily!H5171=0,IF(D5170+H5170&gt;0,"L",""),""))</f>
        <v/>
      </c>
      <c r="B5171" s="34">
        <v>5170</v>
      </c>
      <c r="C5171" s="19">
        <f t="shared" ca="1" si="321"/>
        <v>51100</v>
      </c>
      <c r="D5171" s="29">
        <f t="shared" ca="1" si="323"/>
        <v>0</v>
      </c>
      <c r="E5171" s="29">
        <f ca="1">IF(C5171&lt;Calculator!$D$26,0,IF(DAY($C5171)=1,IF(D5171-Calculator!$G$24&gt;0,Calculator!$G$24,D5171),0))</f>
        <v>0</v>
      </c>
      <c r="F5171" s="29">
        <f ca="1">IF(E5171&gt;0,D5171*Calculator!$G$22/12,0)</f>
        <v>0</v>
      </c>
      <c r="G5171" s="29">
        <f ca="1">IF(E5171&gt;0,(IFERROR(-PMT(Calculator!$G$22/12,Calculator!$G$23*12,Calculator!$G$20),0))-F5171,0)</f>
        <v>0</v>
      </c>
      <c r="H5171" s="29">
        <f t="shared" ca="1" si="324"/>
        <v>0</v>
      </c>
      <c r="I5171" s="29">
        <f t="shared" ca="1" si="322"/>
        <v>0</v>
      </c>
      <c r="J5171" s="30">
        <f>Calculator!$G$40</f>
        <v>6.5000000000000002E-2</v>
      </c>
      <c r="K5171" s="29">
        <f ca="1">IF(C5171&gt;=Calculator!$G$27,IF(DAY($C5171)=1,Calculator!$G$34/2,IF(DAY($C5171)=15,Calculator!$G$34/2,0)),0)</f>
        <v>0</v>
      </c>
      <c r="L5171" s="29">
        <f ca="1">IF(DAY($C5171)=28,IF(H5171=0,0,Calculator!$G$35),0)</f>
        <v>0</v>
      </c>
      <c r="M5171" s="29">
        <f ca="1">IF(I5171&gt;0,IF(DAY($C5171)=1,SUM(INDIRECT("I"&amp;(ROW(C5170)-DAY(C5170))):I5170),0),0)</f>
        <v>0</v>
      </c>
      <c r="N5171" s="29">
        <f ca="1">IF(C5171&lt;Calculator!$G$27,0,IF(C5171=Calculator!$G$27,Calculator!$G$39,IF(H5171-K5171&lt;=0,IF(D5171&gt;Calculator!$G$39,IF(H5171-K5171+E5171+L5171+M5171+Calculator!$G$39&gt;Calculator!$G$39,Calculator!$G$39-(H5171+E5171+L5171+M5171-K5171),Calculator!$G$39),D5171),0)))</f>
        <v>0</v>
      </c>
    </row>
    <row r="5172" spans="1:14" ht="15.75" thickBot="1">
      <c r="A5172" s="33" t="str">
        <f ca="1">IF(C5172=Calculator!$H$27,"F",IF(Daily!D5172+Daily!H5172=0,IF(D5171+H5171&gt;0,"L",""),""))</f>
        <v/>
      </c>
      <c r="B5172" s="34">
        <v>5171</v>
      </c>
      <c r="C5172" s="19">
        <f t="shared" ca="1" si="321"/>
        <v>51101</v>
      </c>
      <c r="D5172" s="29">
        <f t="shared" ca="1" si="323"/>
        <v>0</v>
      </c>
      <c r="E5172" s="29">
        <f ca="1">IF(C5172&lt;Calculator!$D$26,0,IF(DAY($C5172)=1,IF(D5172-Calculator!$G$24&gt;0,Calculator!$G$24,D5172),0))</f>
        <v>0</v>
      </c>
      <c r="F5172" s="29">
        <f ca="1">IF(E5172&gt;0,D5172*Calculator!$G$22/12,0)</f>
        <v>0</v>
      </c>
      <c r="G5172" s="29">
        <f ca="1">IF(E5172&gt;0,(IFERROR(-PMT(Calculator!$G$22/12,Calculator!$G$23*12,Calculator!$G$20),0))-F5172,0)</f>
        <v>0</v>
      </c>
      <c r="H5172" s="29">
        <f t="shared" ca="1" si="324"/>
        <v>0</v>
      </c>
      <c r="I5172" s="29">
        <f t="shared" ca="1" si="322"/>
        <v>0</v>
      </c>
      <c r="J5172" s="30">
        <f>Calculator!$G$40</f>
        <v>6.5000000000000002E-2</v>
      </c>
      <c r="K5172" s="29">
        <f ca="1">IF(C5172&gt;=Calculator!$G$27,IF(DAY($C5172)=1,Calculator!$G$34/2,IF(DAY($C5172)=15,Calculator!$G$34/2,0)),0)</f>
        <v>0</v>
      </c>
      <c r="L5172" s="29">
        <f ca="1">IF(DAY($C5172)=28,IF(H5172=0,0,Calculator!$G$35),0)</f>
        <v>0</v>
      </c>
      <c r="M5172" s="29">
        <f ca="1">IF(I5172&gt;0,IF(DAY($C5172)=1,SUM(INDIRECT("I"&amp;(ROW(C5171)-DAY(C5171))):I5171),0),0)</f>
        <v>0</v>
      </c>
      <c r="N5172" s="29">
        <f ca="1">IF(C5172&lt;Calculator!$G$27,0,IF(C5172=Calculator!$G$27,Calculator!$G$39,IF(H5172-K5172&lt;=0,IF(D5172&gt;Calculator!$G$39,IF(H5172-K5172+E5172+L5172+M5172+Calculator!$G$39&gt;Calculator!$G$39,Calculator!$G$39-(H5172+E5172+L5172+M5172-K5172),Calculator!$G$39),D5172),0)))</f>
        <v>0</v>
      </c>
    </row>
    <row r="5173" spans="1:14" ht="15.75" thickBot="1">
      <c r="A5173" s="33" t="str">
        <f ca="1">IF(C5173=Calculator!$H$27,"F",IF(Daily!D5173+Daily!H5173=0,IF(D5172+H5172&gt;0,"L",""),""))</f>
        <v/>
      </c>
      <c r="B5173" s="34">
        <v>5172</v>
      </c>
      <c r="C5173" s="19">
        <f t="shared" ca="1" si="321"/>
        <v>51102</v>
      </c>
      <c r="D5173" s="29">
        <f t="shared" ca="1" si="323"/>
        <v>0</v>
      </c>
      <c r="E5173" s="29">
        <f ca="1">IF(C5173&lt;Calculator!$D$26,0,IF(DAY($C5173)=1,IF(D5173-Calculator!$G$24&gt;0,Calculator!$G$24,D5173),0))</f>
        <v>0</v>
      </c>
      <c r="F5173" s="29">
        <f ca="1">IF(E5173&gt;0,D5173*Calculator!$G$22/12,0)</f>
        <v>0</v>
      </c>
      <c r="G5173" s="29">
        <f ca="1">IF(E5173&gt;0,(IFERROR(-PMT(Calculator!$G$22/12,Calculator!$G$23*12,Calculator!$G$20),0))-F5173,0)</f>
        <v>0</v>
      </c>
      <c r="H5173" s="29">
        <f t="shared" ca="1" si="324"/>
        <v>0</v>
      </c>
      <c r="I5173" s="29">
        <f t="shared" ca="1" si="322"/>
        <v>0</v>
      </c>
      <c r="J5173" s="30">
        <f>Calculator!$G$40</f>
        <v>6.5000000000000002E-2</v>
      </c>
      <c r="K5173" s="29">
        <f ca="1">IF(C5173&gt;=Calculator!$G$27,IF(DAY($C5173)=1,Calculator!$G$34/2,IF(DAY($C5173)=15,Calculator!$G$34/2,0)),0)</f>
        <v>0</v>
      </c>
      <c r="L5173" s="29">
        <f ca="1">IF(DAY($C5173)=28,IF(H5173=0,0,Calculator!$G$35),0)</f>
        <v>0</v>
      </c>
      <c r="M5173" s="29">
        <f ca="1">IF(I5173&gt;0,IF(DAY($C5173)=1,SUM(INDIRECT("I"&amp;(ROW(C5172)-DAY(C5172))):I5172),0),0)</f>
        <v>0</v>
      </c>
      <c r="N5173" s="29">
        <f ca="1">IF(C5173&lt;Calculator!$G$27,0,IF(C5173=Calculator!$G$27,Calculator!$G$39,IF(H5173-K5173&lt;=0,IF(D5173&gt;Calculator!$G$39,IF(H5173-K5173+E5173+L5173+M5173+Calculator!$G$39&gt;Calculator!$G$39,Calculator!$G$39-(H5173+E5173+L5173+M5173-K5173),Calculator!$G$39),D5173),0)))</f>
        <v>0</v>
      </c>
    </row>
    <row r="5174" spans="1:14" ht="15.75" thickBot="1">
      <c r="A5174" s="33" t="str">
        <f ca="1">IF(C5174=Calculator!$H$27,"F",IF(Daily!D5174+Daily!H5174=0,IF(D5173+H5173&gt;0,"L",""),""))</f>
        <v/>
      </c>
      <c r="B5174" s="34">
        <v>5173</v>
      </c>
      <c r="C5174" s="19">
        <f t="shared" ca="1" si="321"/>
        <v>51103</v>
      </c>
      <c r="D5174" s="29">
        <f t="shared" ca="1" si="323"/>
        <v>0</v>
      </c>
      <c r="E5174" s="29">
        <f ca="1">IF(C5174&lt;Calculator!$D$26,0,IF(DAY($C5174)=1,IF(D5174-Calculator!$G$24&gt;0,Calculator!$G$24,D5174),0))</f>
        <v>0</v>
      </c>
      <c r="F5174" s="29">
        <f ca="1">IF(E5174&gt;0,D5174*Calculator!$G$22/12,0)</f>
        <v>0</v>
      </c>
      <c r="G5174" s="29">
        <f ca="1">IF(E5174&gt;0,(IFERROR(-PMT(Calculator!$G$22/12,Calculator!$G$23*12,Calculator!$G$20),0))-F5174,0)</f>
        <v>0</v>
      </c>
      <c r="H5174" s="29">
        <f t="shared" ca="1" si="324"/>
        <v>0</v>
      </c>
      <c r="I5174" s="29">
        <f t="shared" ca="1" si="322"/>
        <v>0</v>
      </c>
      <c r="J5174" s="30">
        <f>Calculator!$G$40</f>
        <v>6.5000000000000002E-2</v>
      </c>
      <c r="K5174" s="29">
        <f ca="1">IF(C5174&gt;=Calculator!$G$27,IF(DAY($C5174)=1,Calculator!$G$34/2,IF(DAY($C5174)=15,Calculator!$G$34/2,0)),0)</f>
        <v>0</v>
      </c>
      <c r="L5174" s="29">
        <f ca="1">IF(DAY($C5174)=28,IF(H5174=0,0,Calculator!$G$35),0)</f>
        <v>0</v>
      </c>
      <c r="M5174" s="29">
        <f ca="1">IF(I5174&gt;0,IF(DAY($C5174)=1,SUM(INDIRECT("I"&amp;(ROW(C5173)-DAY(C5173))):I5173),0),0)</f>
        <v>0</v>
      </c>
      <c r="N5174" s="29">
        <f ca="1">IF(C5174&lt;Calculator!$G$27,0,IF(C5174=Calculator!$G$27,Calculator!$G$39,IF(H5174-K5174&lt;=0,IF(D5174&gt;Calculator!$G$39,IF(H5174-K5174+E5174+L5174+M5174+Calculator!$G$39&gt;Calculator!$G$39,Calculator!$G$39-(H5174+E5174+L5174+M5174-K5174),Calculator!$G$39),D5174),0)))</f>
        <v>0</v>
      </c>
    </row>
    <row r="5175" spans="1:14" ht="15.75" thickBot="1">
      <c r="A5175" s="33" t="str">
        <f ca="1">IF(C5175=Calculator!$H$27,"F",IF(Daily!D5175+Daily!H5175=0,IF(D5174+H5174&gt;0,"L",""),""))</f>
        <v/>
      </c>
      <c r="B5175" s="34">
        <v>5174</v>
      </c>
      <c r="C5175" s="19">
        <f t="shared" ca="1" si="321"/>
        <v>51104</v>
      </c>
      <c r="D5175" s="29">
        <f t="shared" ca="1" si="323"/>
        <v>0</v>
      </c>
      <c r="E5175" s="29">
        <f ca="1">IF(C5175&lt;Calculator!$D$26,0,IF(DAY($C5175)=1,IF(D5175-Calculator!$G$24&gt;0,Calculator!$G$24,D5175),0))</f>
        <v>0</v>
      </c>
      <c r="F5175" s="29">
        <f ca="1">IF(E5175&gt;0,D5175*Calculator!$G$22/12,0)</f>
        <v>0</v>
      </c>
      <c r="G5175" s="29">
        <f ca="1">IF(E5175&gt;0,(IFERROR(-PMT(Calculator!$G$22/12,Calculator!$G$23*12,Calculator!$G$20),0))-F5175,0)</f>
        <v>0</v>
      </c>
      <c r="H5175" s="29">
        <f t="shared" ca="1" si="324"/>
        <v>0</v>
      </c>
      <c r="I5175" s="29">
        <f t="shared" ca="1" si="322"/>
        <v>0</v>
      </c>
      <c r="J5175" s="30">
        <f>Calculator!$G$40</f>
        <v>6.5000000000000002E-2</v>
      </c>
      <c r="K5175" s="29">
        <f ca="1">IF(C5175&gt;=Calculator!$G$27,IF(DAY($C5175)=1,Calculator!$G$34/2,IF(DAY($C5175)=15,Calculator!$G$34/2,0)),0)</f>
        <v>0</v>
      </c>
      <c r="L5175" s="29">
        <f ca="1">IF(DAY($C5175)=28,IF(H5175=0,0,Calculator!$G$35),0)</f>
        <v>0</v>
      </c>
      <c r="M5175" s="29">
        <f ca="1">IF(I5175&gt;0,IF(DAY($C5175)=1,SUM(INDIRECT("I"&amp;(ROW(C5174)-DAY(C5174))):I5174),0),0)</f>
        <v>0</v>
      </c>
      <c r="N5175" s="29">
        <f ca="1">IF(C5175&lt;Calculator!$G$27,0,IF(C5175=Calculator!$G$27,Calculator!$G$39,IF(H5175-K5175&lt;=0,IF(D5175&gt;Calculator!$G$39,IF(H5175-K5175+E5175+L5175+M5175+Calculator!$G$39&gt;Calculator!$G$39,Calculator!$G$39-(H5175+E5175+L5175+M5175-K5175),Calculator!$G$39),D5175),0)))</f>
        <v>0</v>
      </c>
    </row>
    <row r="5176" spans="1:14" ht="15.75" thickBot="1">
      <c r="A5176" s="33" t="str">
        <f ca="1">IF(C5176=Calculator!$H$27,"F",IF(Daily!D5176+Daily!H5176=0,IF(D5175+H5175&gt;0,"L",""),""))</f>
        <v/>
      </c>
      <c r="B5176" s="34">
        <v>5175</v>
      </c>
      <c r="C5176" s="19">
        <f t="shared" ca="1" si="321"/>
        <v>51105</v>
      </c>
      <c r="D5176" s="29">
        <f t="shared" ca="1" si="323"/>
        <v>0</v>
      </c>
      <c r="E5176" s="29">
        <f ca="1">IF(C5176&lt;Calculator!$D$26,0,IF(DAY($C5176)=1,IF(D5176-Calculator!$G$24&gt;0,Calculator!$G$24,D5176),0))</f>
        <v>0</v>
      </c>
      <c r="F5176" s="29">
        <f ca="1">IF(E5176&gt;0,D5176*Calculator!$G$22/12,0)</f>
        <v>0</v>
      </c>
      <c r="G5176" s="29">
        <f ca="1">IF(E5176&gt;0,(IFERROR(-PMT(Calculator!$G$22/12,Calculator!$G$23*12,Calculator!$G$20),0))-F5176,0)</f>
        <v>0</v>
      </c>
      <c r="H5176" s="29">
        <f t="shared" ca="1" si="324"/>
        <v>0</v>
      </c>
      <c r="I5176" s="29">
        <f t="shared" ca="1" si="322"/>
        <v>0</v>
      </c>
      <c r="J5176" s="30">
        <f>Calculator!$G$40</f>
        <v>6.5000000000000002E-2</v>
      </c>
      <c r="K5176" s="29">
        <f ca="1">IF(C5176&gt;=Calculator!$G$27,IF(DAY($C5176)=1,Calculator!$G$34/2,IF(DAY($C5176)=15,Calculator!$G$34/2,0)),0)</f>
        <v>4500</v>
      </c>
      <c r="L5176" s="29">
        <f ca="1">IF(DAY($C5176)=28,IF(H5176=0,0,Calculator!$G$35),0)</f>
        <v>0</v>
      </c>
      <c r="M5176" s="29">
        <f ca="1">IF(I5176&gt;0,IF(DAY($C5176)=1,SUM(INDIRECT("I"&amp;(ROW(C5175)-DAY(C5175))):I5175),0),0)</f>
        <v>0</v>
      </c>
      <c r="N5176" s="29">
        <f ca="1">IF(C5176&lt;Calculator!$G$27,0,IF(C5176=Calculator!$G$27,Calculator!$G$39,IF(H5176-K5176&lt;=0,IF(D5176&gt;Calculator!$G$39,IF(H5176-K5176+E5176+L5176+M5176+Calculator!$G$39&gt;Calculator!$G$39,Calculator!$G$39-(H5176+E5176+L5176+M5176-K5176),Calculator!$G$39),D5176),0)))</f>
        <v>0</v>
      </c>
    </row>
    <row r="5177" spans="1:14" ht="15.75" thickBot="1">
      <c r="A5177" s="33" t="str">
        <f ca="1">IF(C5177=Calculator!$H$27,"F",IF(Daily!D5177+Daily!H5177=0,IF(D5176+H5176&gt;0,"L",""),""))</f>
        <v/>
      </c>
      <c r="B5177" s="34">
        <v>5176</v>
      </c>
      <c r="C5177" s="19">
        <f t="shared" ca="1" si="321"/>
        <v>51106</v>
      </c>
      <c r="D5177" s="29">
        <f t="shared" ca="1" si="323"/>
        <v>0</v>
      </c>
      <c r="E5177" s="29">
        <f ca="1">IF(C5177&lt;Calculator!$D$26,0,IF(DAY($C5177)=1,IF(D5177-Calculator!$G$24&gt;0,Calculator!$G$24,D5177),0))</f>
        <v>0</v>
      </c>
      <c r="F5177" s="29">
        <f ca="1">IF(E5177&gt;0,D5177*Calculator!$G$22/12,0)</f>
        <v>0</v>
      </c>
      <c r="G5177" s="29">
        <f ca="1">IF(E5177&gt;0,(IFERROR(-PMT(Calculator!$G$22/12,Calculator!$G$23*12,Calculator!$G$20),0))-F5177,0)</f>
        <v>0</v>
      </c>
      <c r="H5177" s="29">
        <f t="shared" ca="1" si="324"/>
        <v>0</v>
      </c>
      <c r="I5177" s="29">
        <f t="shared" ca="1" si="322"/>
        <v>0</v>
      </c>
      <c r="J5177" s="30">
        <f>Calculator!$G$40</f>
        <v>6.5000000000000002E-2</v>
      </c>
      <c r="K5177" s="29">
        <f ca="1">IF(C5177&gt;=Calculator!$G$27,IF(DAY($C5177)=1,Calculator!$G$34/2,IF(DAY($C5177)=15,Calculator!$G$34/2,0)),0)</f>
        <v>0</v>
      </c>
      <c r="L5177" s="29">
        <f ca="1">IF(DAY($C5177)=28,IF(H5177=0,0,Calculator!$G$35),0)</f>
        <v>0</v>
      </c>
      <c r="M5177" s="29">
        <f ca="1">IF(I5177&gt;0,IF(DAY($C5177)=1,SUM(INDIRECT("I"&amp;(ROW(C5176)-DAY(C5176))):I5176),0),0)</f>
        <v>0</v>
      </c>
      <c r="N5177" s="29">
        <f ca="1">IF(C5177&lt;Calculator!$G$27,0,IF(C5177=Calculator!$G$27,Calculator!$G$39,IF(H5177-K5177&lt;=0,IF(D5177&gt;Calculator!$G$39,IF(H5177-K5177+E5177+L5177+M5177+Calculator!$G$39&gt;Calculator!$G$39,Calculator!$G$39-(H5177+E5177+L5177+M5177-K5177),Calculator!$G$39),D5177),0)))</f>
        <v>0</v>
      </c>
    </row>
    <row r="5178" spans="1:14" ht="15.75" thickBot="1">
      <c r="A5178" s="33" t="str">
        <f ca="1">IF(C5178=Calculator!$H$27,"F",IF(Daily!D5178+Daily!H5178=0,IF(D5177+H5177&gt;0,"L",""),""))</f>
        <v/>
      </c>
      <c r="B5178" s="34">
        <v>5177</v>
      </c>
      <c r="C5178" s="19">
        <f t="shared" ca="1" si="321"/>
        <v>51107</v>
      </c>
      <c r="D5178" s="29">
        <f t="shared" ca="1" si="323"/>
        <v>0</v>
      </c>
      <c r="E5178" s="29">
        <f ca="1">IF(C5178&lt;Calculator!$D$26,0,IF(DAY($C5178)=1,IF(D5178-Calculator!$G$24&gt;0,Calculator!$G$24,D5178),0))</f>
        <v>0</v>
      </c>
      <c r="F5178" s="29">
        <f ca="1">IF(E5178&gt;0,D5178*Calculator!$G$22/12,0)</f>
        <v>0</v>
      </c>
      <c r="G5178" s="29">
        <f ca="1">IF(E5178&gt;0,(IFERROR(-PMT(Calculator!$G$22/12,Calculator!$G$23*12,Calculator!$G$20),0))-F5178,0)</f>
        <v>0</v>
      </c>
      <c r="H5178" s="29">
        <f t="shared" ca="1" si="324"/>
        <v>0</v>
      </c>
      <c r="I5178" s="29">
        <f t="shared" ca="1" si="322"/>
        <v>0</v>
      </c>
      <c r="J5178" s="30">
        <f>Calculator!$G$40</f>
        <v>6.5000000000000002E-2</v>
      </c>
      <c r="K5178" s="29">
        <f ca="1">IF(C5178&gt;=Calculator!$G$27,IF(DAY($C5178)=1,Calculator!$G$34/2,IF(DAY($C5178)=15,Calculator!$G$34/2,0)),0)</f>
        <v>0</v>
      </c>
      <c r="L5178" s="29">
        <f ca="1">IF(DAY($C5178)=28,IF(H5178=0,0,Calculator!$G$35),0)</f>
        <v>0</v>
      </c>
      <c r="M5178" s="29">
        <f ca="1">IF(I5178&gt;0,IF(DAY($C5178)=1,SUM(INDIRECT("I"&amp;(ROW(C5177)-DAY(C5177))):I5177),0),0)</f>
        <v>0</v>
      </c>
      <c r="N5178" s="29">
        <f ca="1">IF(C5178&lt;Calculator!$G$27,0,IF(C5178=Calculator!$G$27,Calculator!$G$39,IF(H5178-K5178&lt;=0,IF(D5178&gt;Calculator!$G$39,IF(H5178-K5178+E5178+L5178+M5178+Calculator!$G$39&gt;Calculator!$G$39,Calculator!$G$39-(H5178+E5178+L5178+M5178-K5178),Calculator!$G$39),D5178),0)))</f>
        <v>0</v>
      </c>
    </row>
    <row r="5179" spans="1:14" ht="15.75" thickBot="1">
      <c r="A5179" s="33" t="str">
        <f ca="1">IF(C5179=Calculator!$H$27,"F",IF(Daily!D5179+Daily!H5179=0,IF(D5178+H5178&gt;0,"L",""),""))</f>
        <v/>
      </c>
      <c r="B5179" s="34">
        <v>5178</v>
      </c>
      <c r="C5179" s="19">
        <f t="shared" ca="1" si="321"/>
        <v>51108</v>
      </c>
      <c r="D5179" s="29">
        <f t="shared" ca="1" si="323"/>
        <v>0</v>
      </c>
      <c r="E5179" s="29">
        <f ca="1">IF(C5179&lt;Calculator!$D$26,0,IF(DAY($C5179)=1,IF(D5179-Calculator!$G$24&gt;0,Calculator!$G$24,D5179),0))</f>
        <v>0</v>
      </c>
      <c r="F5179" s="29">
        <f ca="1">IF(E5179&gt;0,D5179*Calculator!$G$22/12,0)</f>
        <v>0</v>
      </c>
      <c r="G5179" s="29">
        <f ca="1">IF(E5179&gt;0,(IFERROR(-PMT(Calculator!$G$22/12,Calculator!$G$23*12,Calculator!$G$20),0))-F5179,0)</f>
        <v>0</v>
      </c>
      <c r="H5179" s="29">
        <f t="shared" ca="1" si="324"/>
        <v>0</v>
      </c>
      <c r="I5179" s="29">
        <f t="shared" ca="1" si="322"/>
        <v>0</v>
      </c>
      <c r="J5179" s="30">
        <f>Calculator!$G$40</f>
        <v>6.5000000000000002E-2</v>
      </c>
      <c r="K5179" s="29">
        <f ca="1">IF(C5179&gt;=Calculator!$G$27,IF(DAY($C5179)=1,Calculator!$G$34/2,IF(DAY($C5179)=15,Calculator!$G$34/2,0)),0)</f>
        <v>0</v>
      </c>
      <c r="L5179" s="29">
        <f ca="1">IF(DAY($C5179)=28,IF(H5179=0,0,Calculator!$G$35),0)</f>
        <v>0</v>
      </c>
      <c r="M5179" s="29">
        <f ca="1">IF(I5179&gt;0,IF(DAY($C5179)=1,SUM(INDIRECT("I"&amp;(ROW(C5178)-DAY(C5178))):I5178),0),0)</f>
        <v>0</v>
      </c>
      <c r="N5179" s="29">
        <f ca="1">IF(C5179&lt;Calculator!$G$27,0,IF(C5179=Calculator!$G$27,Calculator!$G$39,IF(H5179-K5179&lt;=0,IF(D5179&gt;Calculator!$G$39,IF(H5179-K5179+E5179+L5179+M5179+Calculator!$G$39&gt;Calculator!$G$39,Calculator!$G$39-(H5179+E5179+L5179+M5179-K5179),Calculator!$G$39),D5179),0)))</f>
        <v>0</v>
      </c>
    </row>
    <row r="5180" spans="1:14" ht="15.75" thickBot="1">
      <c r="A5180" s="33" t="str">
        <f ca="1">IF(C5180=Calculator!$H$27,"F",IF(Daily!D5180+Daily!H5180=0,IF(D5179+H5179&gt;0,"L",""),""))</f>
        <v/>
      </c>
      <c r="B5180" s="34">
        <v>5179</v>
      </c>
      <c r="C5180" s="19">
        <f t="shared" ca="1" si="321"/>
        <v>51109</v>
      </c>
      <c r="D5180" s="29">
        <f t="shared" ca="1" si="323"/>
        <v>0</v>
      </c>
      <c r="E5180" s="29">
        <f ca="1">IF(C5180&lt;Calculator!$D$26,0,IF(DAY($C5180)=1,IF(D5180-Calculator!$G$24&gt;0,Calculator!$G$24,D5180),0))</f>
        <v>0</v>
      </c>
      <c r="F5180" s="29">
        <f ca="1">IF(E5180&gt;0,D5180*Calculator!$G$22/12,0)</f>
        <v>0</v>
      </c>
      <c r="G5180" s="29">
        <f ca="1">IF(E5180&gt;0,(IFERROR(-PMT(Calculator!$G$22/12,Calculator!$G$23*12,Calculator!$G$20),0))-F5180,0)</f>
        <v>0</v>
      </c>
      <c r="H5180" s="29">
        <f t="shared" ca="1" si="324"/>
        <v>0</v>
      </c>
      <c r="I5180" s="29">
        <f t="shared" ca="1" si="322"/>
        <v>0</v>
      </c>
      <c r="J5180" s="30">
        <f>Calculator!$G$40</f>
        <v>6.5000000000000002E-2</v>
      </c>
      <c r="K5180" s="29">
        <f ca="1">IF(C5180&gt;=Calculator!$G$27,IF(DAY($C5180)=1,Calculator!$G$34/2,IF(DAY($C5180)=15,Calculator!$G$34/2,0)),0)</f>
        <v>0</v>
      </c>
      <c r="L5180" s="29">
        <f ca="1">IF(DAY($C5180)=28,IF(H5180=0,0,Calculator!$G$35),0)</f>
        <v>0</v>
      </c>
      <c r="M5180" s="29">
        <f ca="1">IF(I5180&gt;0,IF(DAY($C5180)=1,SUM(INDIRECT("I"&amp;(ROW(C5179)-DAY(C5179))):I5179),0),0)</f>
        <v>0</v>
      </c>
      <c r="N5180" s="29">
        <f ca="1">IF(C5180&lt;Calculator!$G$27,0,IF(C5180=Calculator!$G$27,Calculator!$G$39,IF(H5180-K5180&lt;=0,IF(D5180&gt;Calculator!$G$39,IF(H5180-K5180+E5180+L5180+M5180+Calculator!$G$39&gt;Calculator!$G$39,Calculator!$G$39-(H5180+E5180+L5180+M5180-K5180),Calculator!$G$39),D5180),0)))</f>
        <v>0</v>
      </c>
    </row>
    <row r="5181" spans="1:14" ht="15.75" thickBot="1">
      <c r="A5181" s="33" t="str">
        <f ca="1">IF(C5181=Calculator!$H$27,"F",IF(Daily!D5181+Daily!H5181=0,IF(D5180+H5180&gt;0,"L",""),""))</f>
        <v/>
      </c>
      <c r="B5181" s="34">
        <v>5180</v>
      </c>
      <c r="C5181" s="19">
        <f t="shared" ca="1" si="321"/>
        <v>51110</v>
      </c>
      <c r="D5181" s="29">
        <f t="shared" ca="1" si="323"/>
        <v>0</v>
      </c>
      <c r="E5181" s="29">
        <f ca="1">IF(C5181&lt;Calculator!$D$26,0,IF(DAY($C5181)=1,IF(D5181-Calculator!$G$24&gt;0,Calculator!$G$24,D5181),0))</f>
        <v>0</v>
      </c>
      <c r="F5181" s="29">
        <f ca="1">IF(E5181&gt;0,D5181*Calculator!$G$22/12,0)</f>
        <v>0</v>
      </c>
      <c r="G5181" s="29">
        <f ca="1">IF(E5181&gt;0,(IFERROR(-PMT(Calculator!$G$22/12,Calculator!$G$23*12,Calculator!$G$20),0))-F5181,0)</f>
        <v>0</v>
      </c>
      <c r="H5181" s="29">
        <f t="shared" ca="1" si="324"/>
        <v>0</v>
      </c>
      <c r="I5181" s="29">
        <f t="shared" ca="1" si="322"/>
        <v>0</v>
      </c>
      <c r="J5181" s="30">
        <f>Calculator!$G$40</f>
        <v>6.5000000000000002E-2</v>
      </c>
      <c r="K5181" s="29">
        <f ca="1">IF(C5181&gt;=Calculator!$G$27,IF(DAY($C5181)=1,Calculator!$G$34/2,IF(DAY($C5181)=15,Calculator!$G$34/2,0)),0)</f>
        <v>0</v>
      </c>
      <c r="L5181" s="29">
        <f ca="1">IF(DAY($C5181)=28,IF(H5181=0,0,Calculator!$G$35),0)</f>
        <v>0</v>
      </c>
      <c r="M5181" s="29">
        <f ca="1">IF(I5181&gt;0,IF(DAY($C5181)=1,SUM(INDIRECT("I"&amp;(ROW(C5180)-DAY(C5180))):I5180),0),0)</f>
        <v>0</v>
      </c>
      <c r="N5181" s="29">
        <f ca="1">IF(C5181&lt;Calculator!$G$27,0,IF(C5181=Calculator!$G$27,Calculator!$G$39,IF(H5181-K5181&lt;=0,IF(D5181&gt;Calculator!$G$39,IF(H5181-K5181+E5181+L5181+M5181+Calculator!$G$39&gt;Calculator!$G$39,Calculator!$G$39-(H5181+E5181+L5181+M5181-K5181),Calculator!$G$39),D5181),0)))</f>
        <v>0</v>
      </c>
    </row>
    <row r="5182" spans="1:14" ht="15.75" thickBot="1">
      <c r="A5182" s="33" t="str">
        <f ca="1">IF(C5182=Calculator!$H$27,"F",IF(Daily!D5182+Daily!H5182=0,IF(D5181+H5181&gt;0,"L",""),""))</f>
        <v/>
      </c>
      <c r="B5182" s="34">
        <v>5181</v>
      </c>
      <c r="C5182" s="19">
        <f t="shared" ca="1" si="321"/>
        <v>51111</v>
      </c>
      <c r="D5182" s="29">
        <f t="shared" ca="1" si="323"/>
        <v>0</v>
      </c>
      <c r="E5182" s="29">
        <f ca="1">IF(C5182&lt;Calculator!$D$26,0,IF(DAY($C5182)=1,IF(D5182-Calculator!$G$24&gt;0,Calculator!$G$24,D5182),0))</f>
        <v>0</v>
      </c>
      <c r="F5182" s="29">
        <f ca="1">IF(E5182&gt;0,D5182*Calculator!$G$22/12,0)</f>
        <v>0</v>
      </c>
      <c r="G5182" s="29">
        <f ca="1">IF(E5182&gt;0,(IFERROR(-PMT(Calculator!$G$22/12,Calculator!$G$23*12,Calculator!$G$20),0))-F5182,0)</f>
        <v>0</v>
      </c>
      <c r="H5182" s="29">
        <f t="shared" ca="1" si="324"/>
        <v>0</v>
      </c>
      <c r="I5182" s="29">
        <f t="shared" ca="1" si="322"/>
        <v>0</v>
      </c>
      <c r="J5182" s="30">
        <f>Calculator!$G$40</f>
        <v>6.5000000000000002E-2</v>
      </c>
      <c r="K5182" s="29">
        <f ca="1">IF(C5182&gt;=Calculator!$G$27,IF(DAY($C5182)=1,Calculator!$G$34/2,IF(DAY($C5182)=15,Calculator!$G$34/2,0)),0)</f>
        <v>0</v>
      </c>
      <c r="L5182" s="29">
        <f ca="1">IF(DAY($C5182)=28,IF(H5182=0,0,Calculator!$G$35),0)</f>
        <v>0</v>
      </c>
      <c r="M5182" s="29">
        <f ca="1">IF(I5182&gt;0,IF(DAY($C5182)=1,SUM(INDIRECT("I"&amp;(ROW(C5181)-DAY(C5181))):I5181),0),0)</f>
        <v>0</v>
      </c>
      <c r="N5182" s="29">
        <f ca="1">IF(C5182&lt;Calculator!$G$27,0,IF(C5182=Calculator!$G$27,Calculator!$G$39,IF(H5182-K5182&lt;=0,IF(D5182&gt;Calculator!$G$39,IF(H5182-K5182+E5182+L5182+M5182+Calculator!$G$39&gt;Calculator!$G$39,Calculator!$G$39-(H5182+E5182+L5182+M5182-K5182),Calculator!$G$39),D5182),0)))</f>
        <v>0</v>
      </c>
    </row>
    <row r="5183" spans="1:14" ht="15.75" thickBot="1">
      <c r="A5183" s="33" t="str">
        <f ca="1">IF(C5183=Calculator!$H$27,"F",IF(Daily!D5183+Daily!H5183=0,IF(D5182+H5182&gt;0,"L",""),""))</f>
        <v/>
      </c>
      <c r="B5183" s="34">
        <v>5182</v>
      </c>
      <c r="C5183" s="19">
        <f t="shared" ca="1" si="321"/>
        <v>51112</v>
      </c>
      <c r="D5183" s="29">
        <f t="shared" ca="1" si="323"/>
        <v>0</v>
      </c>
      <c r="E5183" s="29">
        <f ca="1">IF(C5183&lt;Calculator!$D$26,0,IF(DAY($C5183)=1,IF(D5183-Calculator!$G$24&gt;0,Calculator!$G$24,D5183),0))</f>
        <v>0</v>
      </c>
      <c r="F5183" s="29">
        <f ca="1">IF(E5183&gt;0,D5183*Calculator!$G$22/12,0)</f>
        <v>0</v>
      </c>
      <c r="G5183" s="29">
        <f ca="1">IF(E5183&gt;0,(IFERROR(-PMT(Calculator!$G$22/12,Calculator!$G$23*12,Calculator!$G$20),0))-F5183,0)</f>
        <v>0</v>
      </c>
      <c r="H5183" s="29">
        <f t="shared" ca="1" si="324"/>
        <v>0</v>
      </c>
      <c r="I5183" s="29">
        <f t="shared" ca="1" si="322"/>
        <v>0</v>
      </c>
      <c r="J5183" s="30">
        <f>Calculator!$G$40</f>
        <v>6.5000000000000002E-2</v>
      </c>
      <c r="K5183" s="29">
        <f ca="1">IF(C5183&gt;=Calculator!$G$27,IF(DAY($C5183)=1,Calculator!$G$34/2,IF(DAY($C5183)=15,Calculator!$G$34/2,0)),0)</f>
        <v>0</v>
      </c>
      <c r="L5183" s="29">
        <f ca="1">IF(DAY($C5183)=28,IF(H5183=0,0,Calculator!$G$35),0)</f>
        <v>0</v>
      </c>
      <c r="M5183" s="29">
        <f ca="1">IF(I5183&gt;0,IF(DAY($C5183)=1,SUM(INDIRECT("I"&amp;(ROW(C5182)-DAY(C5182))):I5182),0),0)</f>
        <v>0</v>
      </c>
      <c r="N5183" s="29">
        <f ca="1">IF(C5183&lt;Calculator!$G$27,0,IF(C5183=Calculator!$G$27,Calculator!$G$39,IF(H5183-K5183&lt;=0,IF(D5183&gt;Calculator!$G$39,IF(H5183-K5183+E5183+L5183+M5183+Calculator!$G$39&gt;Calculator!$G$39,Calculator!$G$39-(H5183+E5183+L5183+M5183-K5183),Calculator!$G$39),D5183),0)))</f>
        <v>0</v>
      </c>
    </row>
    <row r="5184" spans="1:14" ht="15.75" thickBot="1">
      <c r="A5184" s="33" t="str">
        <f ca="1">IF(C5184=Calculator!$H$27,"F",IF(Daily!D5184+Daily!H5184=0,IF(D5183+H5183&gt;0,"L",""),""))</f>
        <v/>
      </c>
      <c r="B5184" s="34">
        <v>5183</v>
      </c>
      <c r="C5184" s="19">
        <f t="shared" ca="1" si="321"/>
        <v>51113</v>
      </c>
      <c r="D5184" s="29">
        <f t="shared" ca="1" si="323"/>
        <v>0</v>
      </c>
      <c r="E5184" s="29">
        <f ca="1">IF(C5184&lt;Calculator!$D$26,0,IF(DAY($C5184)=1,IF(D5184-Calculator!$G$24&gt;0,Calculator!$G$24,D5184),0))</f>
        <v>0</v>
      </c>
      <c r="F5184" s="29">
        <f ca="1">IF(E5184&gt;0,D5184*Calculator!$G$22/12,0)</f>
        <v>0</v>
      </c>
      <c r="G5184" s="29">
        <f ca="1">IF(E5184&gt;0,(IFERROR(-PMT(Calculator!$G$22/12,Calculator!$G$23*12,Calculator!$G$20),0))-F5184,0)</f>
        <v>0</v>
      </c>
      <c r="H5184" s="29">
        <f t="shared" ca="1" si="324"/>
        <v>0</v>
      </c>
      <c r="I5184" s="29">
        <f t="shared" ca="1" si="322"/>
        <v>0</v>
      </c>
      <c r="J5184" s="30">
        <f>Calculator!$G$40</f>
        <v>6.5000000000000002E-2</v>
      </c>
      <c r="K5184" s="29">
        <f ca="1">IF(C5184&gt;=Calculator!$G$27,IF(DAY($C5184)=1,Calculator!$G$34/2,IF(DAY($C5184)=15,Calculator!$G$34/2,0)),0)</f>
        <v>0</v>
      </c>
      <c r="L5184" s="29">
        <f ca="1">IF(DAY($C5184)=28,IF(H5184=0,0,Calculator!$G$35),0)</f>
        <v>0</v>
      </c>
      <c r="M5184" s="29">
        <f ca="1">IF(I5184&gt;0,IF(DAY($C5184)=1,SUM(INDIRECT("I"&amp;(ROW(C5183)-DAY(C5183))):I5183),0),0)</f>
        <v>0</v>
      </c>
      <c r="N5184" s="29">
        <f ca="1">IF(C5184&lt;Calculator!$G$27,0,IF(C5184=Calculator!$G$27,Calculator!$G$39,IF(H5184-K5184&lt;=0,IF(D5184&gt;Calculator!$G$39,IF(H5184-K5184+E5184+L5184+M5184+Calculator!$G$39&gt;Calculator!$G$39,Calculator!$G$39-(H5184+E5184+L5184+M5184-K5184),Calculator!$G$39),D5184),0)))</f>
        <v>0</v>
      </c>
    </row>
    <row r="5185" spans="1:14" ht="15.75" thickBot="1">
      <c r="A5185" s="33" t="str">
        <f ca="1">IF(C5185=Calculator!$H$27,"F",IF(Daily!D5185+Daily!H5185=0,IF(D5184+H5184&gt;0,"L",""),""))</f>
        <v/>
      </c>
      <c r="B5185" s="34">
        <v>5184</v>
      </c>
      <c r="C5185" s="19">
        <f t="shared" ca="1" si="321"/>
        <v>51114</v>
      </c>
      <c r="D5185" s="29">
        <f t="shared" ca="1" si="323"/>
        <v>0</v>
      </c>
      <c r="E5185" s="29">
        <f ca="1">IF(C5185&lt;Calculator!$D$26,0,IF(DAY($C5185)=1,IF(D5185-Calculator!$G$24&gt;0,Calculator!$G$24,D5185),0))</f>
        <v>0</v>
      </c>
      <c r="F5185" s="29">
        <f ca="1">IF(E5185&gt;0,D5185*Calculator!$G$22/12,0)</f>
        <v>0</v>
      </c>
      <c r="G5185" s="29">
        <f ca="1">IF(E5185&gt;0,(IFERROR(-PMT(Calculator!$G$22/12,Calculator!$G$23*12,Calculator!$G$20),0))-F5185,0)</f>
        <v>0</v>
      </c>
      <c r="H5185" s="29">
        <f t="shared" ca="1" si="324"/>
        <v>0</v>
      </c>
      <c r="I5185" s="29">
        <f t="shared" ca="1" si="322"/>
        <v>0</v>
      </c>
      <c r="J5185" s="30">
        <f>Calculator!$G$40</f>
        <v>6.5000000000000002E-2</v>
      </c>
      <c r="K5185" s="29">
        <f ca="1">IF(C5185&gt;=Calculator!$G$27,IF(DAY($C5185)=1,Calculator!$G$34/2,IF(DAY($C5185)=15,Calculator!$G$34/2,0)),0)</f>
        <v>0</v>
      </c>
      <c r="L5185" s="29">
        <f ca="1">IF(DAY($C5185)=28,IF(H5185=0,0,Calculator!$G$35),0)</f>
        <v>0</v>
      </c>
      <c r="M5185" s="29">
        <f ca="1">IF(I5185&gt;0,IF(DAY($C5185)=1,SUM(INDIRECT("I"&amp;(ROW(C5184)-DAY(C5184))):I5184),0),0)</f>
        <v>0</v>
      </c>
      <c r="N5185" s="29">
        <f ca="1">IF(C5185&lt;Calculator!$G$27,0,IF(C5185=Calculator!$G$27,Calculator!$G$39,IF(H5185-K5185&lt;=0,IF(D5185&gt;Calculator!$G$39,IF(H5185-K5185+E5185+L5185+M5185+Calculator!$G$39&gt;Calculator!$G$39,Calculator!$G$39-(H5185+E5185+L5185+M5185-K5185),Calculator!$G$39),D5185),0)))</f>
        <v>0</v>
      </c>
    </row>
    <row r="5186" spans="1:14" ht="15.75" thickBot="1">
      <c r="A5186" s="33" t="str">
        <f ca="1">IF(C5186=Calculator!$H$27,"F",IF(Daily!D5186+Daily!H5186=0,IF(D5185+H5185&gt;0,"L",""),""))</f>
        <v/>
      </c>
      <c r="B5186" s="34">
        <v>5185</v>
      </c>
      <c r="C5186" s="19">
        <f t="shared" ca="1" si="321"/>
        <v>51115</v>
      </c>
      <c r="D5186" s="29">
        <f t="shared" ca="1" si="323"/>
        <v>0</v>
      </c>
      <c r="E5186" s="29">
        <f ca="1">IF(C5186&lt;Calculator!$D$26,0,IF(DAY($C5186)=1,IF(D5186-Calculator!$G$24&gt;0,Calculator!$G$24,D5186),0))</f>
        <v>0</v>
      </c>
      <c r="F5186" s="29">
        <f ca="1">IF(E5186&gt;0,D5186*Calculator!$G$22/12,0)</f>
        <v>0</v>
      </c>
      <c r="G5186" s="29">
        <f ca="1">IF(E5186&gt;0,(IFERROR(-PMT(Calculator!$G$22/12,Calculator!$G$23*12,Calculator!$G$20),0))-F5186,0)</f>
        <v>0</v>
      </c>
      <c r="H5186" s="29">
        <f t="shared" ca="1" si="324"/>
        <v>0</v>
      </c>
      <c r="I5186" s="29">
        <f t="shared" ca="1" si="322"/>
        <v>0</v>
      </c>
      <c r="J5186" s="30">
        <f>Calculator!$G$40</f>
        <v>6.5000000000000002E-2</v>
      </c>
      <c r="K5186" s="29">
        <f ca="1">IF(C5186&gt;=Calculator!$G$27,IF(DAY($C5186)=1,Calculator!$G$34/2,IF(DAY($C5186)=15,Calculator!$G$34/2,0)),0)</f>
        <v>0</v>
      </c>
      <c r="L5186" s="29">
        <f ca="1">IF(DAY($C5186)=28,IF(H5186=0,0,Calculator!$G$35),0)</f>
        <v>0</v>
      </c>
      <c r="M5186" s="29">
        <f ca="1">IF(I5186&gt;0,IF(DAY($C5186)=1,SUM(INDIRECT("I"&amp;(ROW(C5185)-DAY(C5185))):I5185),0),0)</f>
        <v>0</v>
      </c>
      <c r="N5186" s="29">
        <f ca="1">IF(C5186&lt;Calculator!$G$27,0,IF(C5186=Calculator!$G$27,Calculator!$G$39,IF(H5186-K5186&lt;=0,IF(D5186&gt;Calculator!$G$39,IF(H5186-K5186+E5186+L5186+M5186+Calculator!$G$39&gt;Calculator!$G$39,Calculator!$G$39-(H5186+E5186+L5186+M5186-K5186),Calculator!$G$39),D5186),0)))</f>
        <v>0</v>
      </c>
    </row>
    <row r="5187" spans="1:14" ht="15.75" thickBot="1">
      <c r="A5187" s="33" t="str">
        <f ca="1">IF(C5187=Calculator!$H$27,"F",IF(Daily!D5187+Daily!H5187=0,IF(D5186+H5186&gt;0,"L",""),""))</f>
        <v/>
      </c>
      <c r="B5187" s="34">
        <v>5186</v>
      </c>
      <c r="C5187" s="19">
        <f t="shared" ref="C5187:C5250" ca="1" si="325">C5186+1</f>
        <v>51116</v>
      </c>
      <c r="D5187" s="29">
        <f t="shared" ca="1" si="323"/>
        <v>0</v>
      </c>
      <c r="E5187" s="29">
        <f ca="1">IF(C5187&lt;Calculator!$D$26,0,IF(DAY($C5187)=1,IF(D5187-Calculator!$G$24&gt;0,Calculator!$G$24,D5187),0))</f>
        <v>0</v>
      </c>
      <c r="F5187" s="29">
        <f ca="1">IF(E5187&gt;0,D5187*Calculator!$G$22/12,0)</f>
        <v>0</v>
      </c>
      <c r="G5187" s="29">
        <f ca="1">IF(E5187&gt;0,(IFERROR(-PMT(Calculator!$G$22/12,Calculator!$G$23*12,Calculator!$G$20),0))-F5187,0)</f>
        <v>0</v>
      </c>
      <c r="H5187" s="29">
        <f t="shared" ca="1" si="324"/>
        <v>0</v>
      </c>
      <c r="I5187" s="29">
        <f t="shared" ref="I5187:I5250" ca="1" si="326">H5187*J5187/365</f>
        <v>0</v>
      </c>
      <c r="J5187" s="30">
        <f>Calculator!$G$40</f>
        <v>6.5000000000000002E-2</v>
      </c>
      <c r="K5187" s="29">
        <f ca="1">IF(C5187&gt;=Calculator!$G$27,IF(DAY($C5187)=1,Calculator!$G$34/2,IF(DAY($C5187)=15,Calculator!$G$34/2,0)),0)</f>
        <v>0</v>
      </c>
      <c r="L5187" s="29">
        <f ca="1">IF(DAY($C5187)=28,IF(H5187=0,0,Calculator!$G$35),0)</f>
        <v>0</v>
      </c>
      <c r="M5187" s="29">
        <f ca="1">IF(I5187&gt;0,IF(DAY($C5187)=1,SUM(INDIRECT("I"&amp;(ROW(C5186)-DAY(C5186))):I5186),0),0)</f>
        <v>0</v>
      </c>
      <c r="N5187" s="29">
        <f ca="1">IF(C5187&lt;Calculator!$G$27,0,IF(C5187=Calculator!$G$27,Calculator!$G$39,IF(H5187-K5187&lt;=0,IF(D5187&gt;Calculator!$G$39,IF(H5187-K5187+E5187+L5187+M5187+Calculator!$G$39&gt;Calculator!$G$39,Calculator!$G$39-(H5187+E5187+L5187+M5187-K5187),Calculator!$G$39),D5187),0)))</f>
        <v>0</v>
      </c>
    </row>
    <row r="5188" spans="1:14" ht="15.75" thickBot="1">
      <c r="A5188" s="33" t="str">
        <f ca="1">IF(C5188=Calculator!$H$27,"F",IF(Daily!D5188+Daily!H5188=0,IF(D5187+H5187&gt;0,"L",""),""))</f>
        <v/>
      </c>
      <c r="B5188" s="34">
        <v>5187</v>
      </c>
      <c r="C5188" s="19">
        <f t="shared" ca="1" si="325"/>
        <v>51117</v>
      </c>
      <c r="D5188" s="29">
        <f t="shared" ref="D5188:D5251" ca="1" si="327">IF(((D5187-G5187)-N5187)&lt;0,0,((D5187-G5187)-N5187))</f>
        <v>0</v>
      </c>
      <c r="E5188" s="29">
        <f ca="1">IF(C5188&lt;Calculator!$D$26,0,IF(DAY($C5188)=1,IF(D5188-Calculator!$G$24&gt;0,Calculator!$G$24,D5188),0))</f>
        <v>0</v>
      </c>
      <c r="F5188" s="29">
        <f ca="1">IF(E5188&gt;0,D5188*Calculator!$G$22/12,0)</f>
        <v>0</v>
      </c>
      <c r="G5188" s="29">
        <f ca="1">IF(E5188&gt;0,(IFERROR(-PMT(Calculator!$G$22/12,Calculator!$G$23*12,Calculator!$G$20),0))-F5188,0)</f>
        <v>0</v>
      </c>
      <c r="H5188" s="29">
        <f t="shared" ref="H5188:H5251" ca="1" si="328">IF((H5187-K5187+SUM(L5187:N5187)+E5187)&lt;0,0,(H5187-K5187+SUM(L5187:N5187)+E5187))</f>
        <v>0</v>
      </c>
      <c r="I5188" s="29">
        <f t="shared" ca="1" si="326"/>
        <v>0</v>
      </c>
      <c r="J5188" s="30">
        <f>Calculator!$G$40</f>
        <v>6.5000000000000002E-2</v>
      </c>
      <c r="K5188" s="29">
        <f ca="1">IF(C5188&gt;=Calculator!$G$27,IF(DAY($C5188)=1,Calculator!$G$34/2,IF(DAY($C5188)=15,Calculator!$G$34/2,0)),0)</f>
        <v>0</v>
      </c>
      <c r="L5188" s="29">
        <f ca="1">IF(DAY($C5188)=28,IF(H5188=0,0,Calculator!$G$35),0)</f>
        <v>0</v>
      </c>
      <c r="M5188" s="29">
        <f ca="1">IF(I5188&gt;0,IF(DAY($C5188)=1,SUM(INDIRECT("I"&amp;(ROW(C5187)-DAY(C5187))):I5187),0),0)</f>
        <v>0</v>
      </c>
      <c r="N5188" s="29">
        <f ca="1">IF(C5188&lt;Calculator!$G$27,0,IF(C5188=Calculator!$G$27,Calculator!$G$39,IF(H5188-K5188&lt;=0,IF(D5188&gt;Calculator!$G$39,IF(H5188-K5188+E5188+L5188+M5188+Calculator!$G$39&gt;Calculator!$G$39,Calculator!$G$39-(H5188+E5188+L5188+M5188-K5188),Calculator!$G$39),D5188),0)))</f>
        <v>0</v>
      </c>
    </row>
    <row r="5189" spans="1:14" ht="15.75" thickBot="1">
      <c r="A5189" s="33" t="str">
        <f ca="1">IF(C5189=Calculator!$H$27,"F",IF(Daily!D5189+Daily!H5189=0,IF(D5188+H5188&gt;0,"L",""),""))</f>
        <v/>
      </c>
      <c r="B5189" s="34">
        <v>5188</v>
      </c>
      <c r="C5189" s="19">
        <f t="shared" ca="1" si="325"/>
        <v>51118</v>
      </c>
      <c r="D5189" s="29">
        <f t="shared" ca="1" si="327"/>
        <v>0</v>
      </c>
      <c r="E5189" s="29">
        <f ca="1">IF(C5189&lt;Calculator!$D$26,0,IF(DAY($C5189)=1,IF(D5189-Calculator!$G$24&gt;0,Calculator!$G$24,D5189),0))</f>
        <v>0</v>
      </c>
      <c r="F5189" s="29">
        <f ca="1">IF(E5189&gt;0,D5189*Calculator!$G$22/12,0)</f>
        <v>0</v>
      </c>
      <c r="G5189" s="29">
        <f ca="1">IF(E5189&gt;0,(IFERROR(-PMT(Calculator!$G$22/12,Calculator!$G$23*12,Calculator!$G$20),0))-F5189,0)</f>
        <v>0</v>
      </c>
      <c r="H5189" s="29">
        <f t="shared" ca="1" si="328"/>
        <v>0</v>
      </c>
      <c r="I5189" s="29">
        <f t="shared" ca="1" si="326"/>
        <v>0</v>
      </c>
      <c r="J5189" s="30">
        <f>Calculator!$G$40</f>
        <v>6.5000000000000002E-2</v>
      </c>
      <c r="K5189" s="29">
        <f ca="1">IF(C5189&gt;=Calculator!$G$27,IF(DAY($C5189)=1,Calculator!$G$34/2,IF(DAY($C5189)=15,Calculator!$G$34/2,0)),0)</f>
        <v>0</v>
      </c>
      <c r="L5189" s="29">
        <f ca="1">IF(DAY($C5189)=28,IF(H5189=0,0,Calculator!$G$35),0)</f>
        <v>0</v>
      </c>
      <c r="M5189" s="29">
        <f ca="1">IF(I5189&gt;0,IF(DAY($C5189)=1,SUM(INDIRECT("I"&amp;(ROW(C5188)-DAY(C5188))):I5188),0),0)</f>
        <v>0</v>
      </c>
      <c r="N5189" s="29">
        <f ca="1">IF(C5189&lt;Calculator!$G$27,0,IF(C5189=Calculator!$G$27,Calculator!$G$39,IF(H5189-K5189&lt;=0,IF(D5189&gt;Calculator!$G$39,IF(H5189-K5189+E5189+L5189+M5189+Calculator!$G$39&gt;Calculator!$G$39,Calculator!$G$39-(H5189+E5189+L5189+M5189-K5189),Calculator!$G$39),D5189),0)))</f>
        <v>0</v>
      </c>
    </row>
    <row r="5190" spans="1:14" ht="15.75" thickBot="1">
      <c r="A5190" s="33" t="str">
        <f ca="1">IF(C5190=Calculator!$H$27,"F",IF(Daily!D5190+Daily!H5190=0,IF(D5189+H5189&gt;0,"L",""),""))</f>
        <v/>
      </c>
      <c r="B5190" s="34">
        <v>5189</v>
      </c>
      <c r="C5190" s="19">
        <f t="shared" ca="1" si="325"/>
        <v>51119</v>
      </c>
      <c r="D5190" s="29">
        <f t="shared" ca="1" si="327"/>
        <v>0</v>
      </c>
      <c r="E5190" s="29">
        <f ca="1">IF(C5190&lt;Calculator!$D$26,0,IF(DAY($C5190)=1,IF(D5190-Calculator!$G$24&gt;0,Calculator!$G$24,D5190),0))</f>
        <v>0</v>
      </c>
      <c r="F5190" s="29">
        <f ca="1">IF(E5190&gt;0,D5190*Calculator!$G$22/12,0)</f>
        <v>0</v>
      </c>
      <c r="G5190" s="29">
        <f ca="1">IF(E5190&gt;0,(IFERROR(-PMT(Calculator!$G$22/12,Calculator!$G$23*12,Calculator!$G$20),0))-F5190,0)</f>
        <v>0</v>
      </c>
      <c r="H5190" s="29">
        <f t="shared" ca="1" si="328"/>
        <v>0</v>
      </c>
      <c r="I5190" s="29">
        <f t="shared" ca="1" si="326"/>
        <v>0</v>
      </c>
      <c r="J5190" s="30">
        <f>Calculator!$G$40</f>
        <v>6.5000000000000002E-2</v>
      </c>
      <c r="K5190" s="29">
        <f ca="1">IF(C5190&gt;=Calculator!$G$27,IF(DAY($C5190)=1,Calculator!$G$34/2,IF(DAY($C5190)=15,Calculator!$G$34/2,0)),0)</f>
        <v>4500</v>
      </c>
      <c r="L5190" s="29">
        <f ca="1">IF(DAY($C5190)=28,IF(H5190=0,0,Calculator!$G$35),0)</f>
        <v>0</v>
      </c>
      <c r="M5190" s="29">
        <f ca="1">IF(I5190&gt;0,IF(DAY($C5190)=1,SUM(INDIRECT("I"&amp;(ROW(C5189)-DAY(C5189))):I5189),0),0)</f>
        <v>0</v>
      </c>
      <c r="N5190" s="29">
        <f ca="1">IF(C5190&lt;Calculator!$G$27,0,IF(C5190=Calculator!$G$27,Calculator!$G$39,IF(H5190-K5190&lt;=0,IF(D5190&gt;Calculator!$G$39,IF(H5190-K5190+E5190+L5190+M5190+Calculator!$G$39&gt;Calculator!$G$39,Calculator!$G$39-(H5190+E5190+L5190+M5190-K5190),Calculator!$G$39),D5190),0)))</f>
        <v>0</v>
      </c>
    </row>
    <row r="5191" spans="1:14" ht="15.75" thickBot="1">
      <c r="A5191" s="33" t="str">
        <f ca="1">IF(C5191=Calculator!$H$27,"F",IF(Daily!D5191+Daily!H5191=0,IF(D5190+H5190&gt;0,"L",""),""))</f>
        <v/>
      </c>
      <c r="B5191" s="34">
        <v>5190</v>
      </c>
      <c r="C5191" s="19">
        <f t="shared" ca="1" si="325"/>
        <v>51120</v>
      </c>
      <c r="D5191" s="29">
        <f t="shared" ca="1" si="327"/>
        <v>0</v>
      </c>
      <c r="E5191" s="29">
        <f ca="1">IF(C5191&lt;Calculator!$D$26,0,IF(DAY($C5191)=1,IF(D5191-Calculator!$G$24&gt;0,Calculator!$G$24,D5191),0))</f>
        <v>0</v>
      </c>
      <c r="F5191" s="29">
        <f ca="1">IF(E5191&gt;0,D5191*Calculator!$G$22/12,0)</f>
        <v>0</v>
      </c>
      <c r="G5191" s="29">
        <f ca="1">IF(E5191&gt;0,(IFERROR(-PMT(Calculator!$G$22/12,Calculator!$G$23*12,Calculator!$G$20),0))-F5191,0)</f>
        <v>0</v>
      </c>
      <c r="H5191" s="29">
        <f t="shared" ca="1" si="328"/>
        <v>0</v>
      </c>
      <c r="I5191" s="29">
        <f t="shared" ca="1" si="326"/>
        <v>0</v>
      </c>
      <c r="J5191" s="30">
        <f>Calculator!$G$40</f>
        <v>6.5000000000000002E-2</v>
      </c>
      <c r="K5191" s="29">
        <f ca="1">IF(C5191&gt;=Calculator!$G$27,IF(DAY($C5191)=1,Calculator!$G$34/2,IF(DAY($C5191)=15,Calculator!$G$34/2,0)),0)</f>
        <v>0</v>
      </c>
      <c r="L5191" s="29">
        <f ca="1">IF(DAY($C5191)=28,IF(H5191=0,0,Calculator!$G$35),0)</f>
        <v>0</v>
      </c>
      <c r="M5191" s="29">
        <f ca="1">IF(I5191&gt;0,IF(DAY($C5191)=1,SUM(INDIRECT("I"&amp;(ROW(C5190)-DAY(C5190))):I5190),0),0)</f>
        <v>0</v>
      </c>
      <c r="N5191" s="29">
        <f ca="1">IF(C5191&lt;Calculator!$G$27,0,IF(C5191=Calculator!$G$27,Calculator!$G$39,IF(H5191-K5191&lt;=0,IF(D5191&gt;Calculator!$G$39,IF(H5191-K5191+E5191+L5191+M5191+Calculator!$G$39&gt;Calculator!$G$39,Calculator!$G$39-(H5191+E5191+L5191+M5191-K5191),Calculator!$G$39),D5191),0)))</f>
        <v>0</v>
      </c>
    </row>
    <row r="5192" spans="1:14" ht="15.75" thickBot="1">
      <c r="A5192" s="33" t="str">
        <f ca="1">IF(C5192=Calculator!$H$27,"F",IF(Daily!D5192+Daily!H5192=0,IF(D5191+H5191&gt;0,"L",""),""))</f>
        <v/>
      </c>
      <c r="B5192" s="34">
        <v>5191</v>
      </c>
      <c r="C5192" s="19">
        <f t="shared" ca="1" si="325"/>
        <v>51121</v>
      </c>
      <c r="D5192" s="29">
        <f t="shared" ca="1" si="327"/>
        <v>0</v>
      </c>
      <c r="E5192" s="29">
        <f ca="1">IF(C5192&lt;Calculator!$D$26,0,IF(DAY($C5192)=1,IF(D5192-Calculator!$G$24&gt;0,Calculator!$G$24,D5192),0))</f>
        <v>0</v>
      </c>
      <c r="F5192" s="29">
        <f ca="1">IF(E5192&gt;0,D5192*Calculator!$G$22/12,0)</f>
        <v>0</v>
      </c>
      <c r="G5192" s="29">
        <f ca="1">IF(E5192&gt;0,(IFERROR(-PMT(Calculator!$G$22/12,Calculator!$G$23*12,Calculator!$G$20),0))-F5192,0)</f>
        <v>0</v>
      </c>
      <c r="H5192" s="29">
        <f t="shared" ca="1" si="328"/>
        <v>0</v>
      </c>
      <c r="I5192" s="29">
        <f t="shared" ca="1" si="326"/>
        <v>0</v>
      </c>
      <c r="J5192" s="30">
        <f>Calculator!$G$40</f>
        <v>6.5000000000000002E-2</v>
      </c>
      <c r="K5192" s="29">
        <f ca="1">IF(C5192&gt;=Calculator!$G$27,IF(DAY($C5192)=1,Calculator!$G$34/2,IF(DAY($C5192)=15,Calculator!$G$34/2,0)),0)</f>
        <v>0</v>
      </c>
      <c r="L5192" s="29">
        <f ca="1">IF(DAY($C5192)=28,IF(H5192=0,0,Calculator!$G$35),0)</f>
        <v>0</v>
      </c>
      <c r="M5192" s="29">
        <f ca="1">IF(I5192&gt;0,IF(DAY($C5192)=1,SUM(INDIRECT("I"&amp;(ROW(C5191)-DAY(C5191))):I5191),0),0)</f>
        <v>0</v>
      </c>
      <c r="N5192" s="29">
        <f ca="1">IF(C5192&lt;Calculator!$G$27,0,IF(C5192=Calculator!$G$27,Calculator!$G$39,IF(H5192-K5192&lt;=0,IF(D5192&gt;Calculator!$G$39,IF(H5192-K5192+E5192+L5192+M5192+Calculator!$G$39&gt;Calculator!$G$39,Calculator!$G$39-(H5192+E5192+L5192+M5192-K5192),Calculator!$G$39),D5192),0)))</f>
        <v>0</v>
      </c>
    </row>
    <row r="5193" spans="1:14" ht="15.75" thickBot="1">
      <c r="A5193" s="33" t="str">
        <f ca="1">IF(C5193=Calculator!$H$27,"F",IF(Daily!D5193+Daily!H5193=0,IF(D5192+H5192&gt;0,"L",""),""))</f>
        <v/>
      </c>
      <c r="B5193" s="34">
        <v>5192</v>
      </c>
      <c r="C5193" s="19">
        <f t="shared" ca="1" si="325"/>
        <v>51122</v>
      </c>
      <c r="D5193" s="29">
        <f t="shared" ca="1" si="327"/>
        <v>0</v>
      </c>
      <c r="E5193" s="29">
        <f ca="1">IF(C5193&lt;Calculator!$D$26,0,IF(DAY($C5193)=1,IF(D5193-Calculator!$G$24&gt;0,Calculator!$G$24,D5193),0))</f>
        <v>0</v>
      </c>
      <c r="F5193" s="29">
        <f ca="1">IF(E5193&gt;0,D5193*Calculator!$G$22/12,0)</f>
        <v>0</v>
      </c>
      <c r="G5193" s="29">
        <f ca="1">IF(E5193&gt;0,(IFERROR(-PMT(Calculator!$G$22/12,Calculator!$G$23*12,Calculator!$G$20),0))-F5193,0)</f>
        <v>0</v>
      </c>
      <c r="H5193" s="29">
        <f t="shared" ca="1" si="328"/>
        <v>0</v>
      </c>
      <c r="I5193" s="29">
        <f t="shared" ca="1" si="326"/>
        <v>0</v>
      </c>
      <c r="J5193" s="30">
        <f>Calculator!$G$40</f>
        <v>6.5000000000000002E-2</v>
      </c>
      <c r="K5193" s="29">
        <f ca="1">IF(C5193&gt;=Calculator!$G$27,IF(DAY($C5193)=1,Calculator!$G$34/2,IF(DAY($C5193)=15,Calculator!$G$34/2,0)),0)</f>
        <v>0</v>
      </c>
      <c r="L5193" s="29">
        <f ca="1">IF(DAY($C5193)=28,IF(H5193=0,0,Calculator!$G$35),0)</f>
        <v>0</v>
      </c>
      <c r="M5193" s="29">
        <f ca="1">IF(I5193&gt;0,IF(DAY($C5193)=1,SUM(INDIRECT("I"&amp;(ROW(C5192)-DAY(C5192))):I5192),0),0)</f>
        <v>0</v>
      </c>
      <c r="N5193" s="29">
        <f ca="1">IF(C5193&lt;Calculator!$G$27,0,IF(C5193=Calculator!$G$27,Calculator!$G$39,IF(H5193-K5193&lt;=0,IF(D5193&gt;Calculator!$G$39,IF(H5193-K5193+E5193+L5193+M5193+Calculator!$G$39&gt;Calculator!$G$39,Calculator!$G$39-(H5193+E5193+L5193+M5193-K5193),Calculator!$G$39),D5193),0)))</f>
        <v>0</v>
      </c>
    </row>
    <row r="5194" spans="1:14" ht="15.75" thickBot="1">
      <c r="A5194" s="33" t="str">
        <f ca="1">IF(C5194=Calculator!$H$27,"F",IF(Daily!D5194+Daily!H5194=0,IF(D5193+H5193&gt;0,"L",""),""))</f>
        <v/>
      </c>
      <c r="B5194" s="34">
        <v>5193</v>
      </c>
      <c r="C5194" s="19">
        <f t="shared" ca="1" si="325"/>
        <v>51123</v>
      </c>
      <c r="D5194" s="29">
        <f t="shared" ca="1" si="327"/>
        <v>0</v>
      </c>
      <c r="E5194" s="29">
        <f ca="1">IF(C5194&lt;Calculator!$D$26,0,IF(DAY($C5194)=1,IF(D5194-Calculator!$G$24&gt;0,Calculator!$G$24,D5194),0))</f>
        <v>0</v>
      </c>
      <c r="F5194" s="29">
        <f ca="1">IF(E5194&gt;0,D5194*Calculator!$G$22/12,0)</f>
        <v>0</v>
      </c>
      <c r="G5194" s="29">
        <f ca="1">IF(E5194&gt;0,(IFERROR(-PMT(Calculator!$G$22/12,Calculator!$G$23*12,Calculator!$G$20),0))-F5194,0)</f>
        <v>0</v>
      </c>
      <c r="H5194" s="29">
        <f t="shared" ca="1" si="328"/>
        <v>0</v>
      </c>
      <c r="I5194" s="29">
        <f t="shared" ca="1" si="326"/>
        <v>0</v>
      </c>
      <c r="J5194" s="30">
        <f>Calculator!$G$40</f>
        <v>6.5000000000000002E-2</v>
      </c>
      <c r="K5194" s="29">
        <f ca="1">IF(C5194&gt;=Calculator!$G$27,IF(DAY($C5194)=1,Calculator!$G$34/2,IF(DAY($C5194)=15,Calculator!$G$34/2,0)),0)</f>
        <v>0</v>
      </c>
      <c r="L5194" s="29">
        <f ca="1">IF(DAY($C5194)=28,IF(H5194=0,0,Calculator!$G$35),0)</f>
        <v>0</v>
      </c>
      <c r="M5194" s="29">
        <f ca="1">IF(I5194&gt;0,IF(DAY($C5194)=1,SUM(INDIRECT("I"&amp;(ROW(C5193)-DAY(C5193))):I5193),0),0)</f>
        <v>0</v>
      </c>
      <c r="N5194" s="29">
        <f ca="1">IF(C5194&lt;Calculator!$G$27,0,IF(C5194=Calculator!$G$27,Calculator!$G$39,IF(H5194-K5194&lt;=0,IF(D5194&gt;Calculator!$G$39,IF(H5194-K5194+E5194+L5194+M5194+Calculator!$G$39&gt;Calculator!$G$39,Calculator!$G$39-(H5194+E5194+L5194+M5194-K5194),Calculator!$G$39),D5194),0)))</f>
        <v>0</v>
      </c>
    </row>
    <row r="5195" spans="1:14" ht="15.75" thickBot="1">
      <c r="A5195" s="33" t="str">
        <f ca="1">IF(C5195=Calculator!$H$27,"F",IF(Daily!D5195+Daily!H5195=0,IF(D5194+H5194&gt;0,"L",""),""))</f>
        <v/>
      </c>
      <c r="B5195" s="34">
        <v>5194</v>
      </c>
      <c r="C5195" s="19">
        <f t="shared" ca="1" si="325"/>
        <v>51124</v>
      </c>
      <c r="D5195" s="29">
        <f t="shared" ca="1" si="327"/>
        <v>0</v>
      </c>
      <c r="E5195" s="29">
        <f ca="1">IF(C5195&lt;Calculator!$D$26,0,IF(DAY($C5195)=1,IF(D5195-Calculator!$G$24&gt;0,Calculator!$G$24,D5195),0))</f>
        <v>0</v>
      </c>
      <c r="F5195" s="29">
        <f ca="1">IF(E5195&gt;0,D5195*Calculator!$G$22/12,0)</f>
        <v>0</v>
      </c>
      <c r="G5195" s="29">
        <f ca="1">IF(E5195&gt;0,(IFERROR(-PMT(Calculator!$G$22/12,Calculator!$G$23*12,Calculator!$G$20),0))-F5195,0)</f>
        <v>0</v>
      </c>
      <c r="H5195" s="29">
        <f t="shared" ca="1" si="328"/>
        <v>0</v>
      </c>
      <c r="I5195" s="29">
        <f t="shared" ca="1" si="326"/>
        <v>0</v>
      </c>
      <c r="J5195" s="30">
        <f>Calculator!$G$40</f>
        <v>6.5000000000000002E-2</v>
      </c>
      <c r="K5195" s="29">
        <f ca="1">IF(C5195&gt;=Calculator!$G$27,IF(DAY($C5195)=1,Calculator!$G$34/2,IF(DAY($C5195)=15,Calculator!$G$34/2,0)),0)</f>
        <v>0</v>
      </c>
      <c r="L5195" s="29">
        <f ca="1">IF(DAY($C5195)=28,IF(H5195=0,0,Calculator!$G$35),0)</f>
        <v>0</v>
      </c>
      <c r="M5195" s="29">
        <f ca="1">IF(I5195&gt;0,IF(DAY($C5195)=1,SUM(INDIRECT("I"&amp;(ROW(C5194)-DAY(C5194))):I5194),0),0)</f>
        <v>0</v>
      </c>
      <c r="N5195" s="29">
        <f ca="1">IF(C5195&lt;Calculator!$G$27,0,IF(C5195=Calculator!$G$27,Calculator!$G$39,IF(H5195-K5195&lt;=0,IF(D5195&gt;Calculator!$G$39,IF(H5195-K5195+E5195+L5195+M5195+Calculator!$G$39&gt;Calculator!$G$39,Calculator!$G$39-(H5195+E5195+L5195+M5195-K5195),Calculator!$G$39),D5195),0)))</f>
        <v>0</v>
      </c>
    </row>
    <row r="5196" spans="1:14" ht="15.75" thickBot="1">
      <c r="A5196" s="33" t="str">
        <f ca="1">IF(C5196=Calculator!$H$27,"F",IF(Daily!D5196+Daily!H5196=0,IF(D5195+H5195&gt;0,"L",""),""))</f>
        <v/>
      </c>
      <c r="B5196" s="34">
        <v>5195</v>
      </c>
      <c r="C5196" s="19">
        <f t="shared" ca="1" si="325"/>
        <v>51125</v>
      </c>
      <c r="D5196" s="29">
        <f t="shared" ca="1" si="327"/>
        <v>0</v>
      </c>
      <c r="E5196" s="29">
        <f ca="1">IF(C5196&lt;Calculator!$D$26,0,IF(DAY($C5196)=1,IF(D5196-Calculator!$G$24&gt;0,Calculator!$G$24,D5196),0))</f>
        <v>0</v>
      </c>
      <c r="F5196" s="29">
        <f ca="1">IF(E5196&gt;0,D5196*Calculator!$G$22/12,0)</f>
        <v>0</v>
      </c>
      <c r="G5196" s="29">
        <f ca="1">IF(E5196&gt;0,(IFERROR(-PMT(Calculator!$G$22/12,Calculator!$G$23*12,Calculator!$G$20),0))-F5196,0)</f>
        <v>0</v>
      </c>
      <c r="H5196" s="29">
        <f t="shared" ca="1" si="328"/>
        <v>0</v>
      </c>
      <c r="I5196" s="29">
        <f t="shared" ca="1" si="326"/>
        <v>0</v>
      </c>
      <c r="J5196" s="30">
        <f>Calculator!$G$40</f>
        <v>6.5000000000000002E-2</v>
      </c>
      <c r="K5196" s="29">
        <f ca="1">IF(C5196&gt;=Calculator!$G$27,IF(DAY($C5196)=1,Calculator!$G$34/2,IF(DAY($C5196)=15,Calculator!$G$34/2,0)),0)</f>
        <v>0</v>
      </c>
      <c r="L5196" s="29">
        <f ca="1">IF(DAY($C5196)=28,IF(H5196=0,0,Calculator!$G$35),0)</f>
        <v>0</v>
      </c>
      <c r="M5196" s="29">
        <f ca="1">IF(I5196&gt;0,IF(DAY($C5196)=1,SUM(INDIRECT("I"&amp;(ROW(C5195)-DAY(C5195))):I5195),0),0)</f>
        <v>0</v>
      </c>
      <c r="N5196" s="29">
        <f ca="1">IF(C5196&lt;Calculator!$G$27,0,IF(C5196=Calculator!$G$27,Calculator!$G$39,IF(H5196-K5196&lt;=0,IF(D5196&gt;Calculator!$G$39,IF(H5196-K5196+E5196+L5196+M5196+Calculator!$G$39&gt;Calculator!$G$39,Calculator!$G$39-(H5196+E5196+L5196+M5196-K5196),Calculator!$G$39),D5196),0)))</f>
        <v>0</v>
      </c>
    </row>
    <row r="5197" spans="1:14" ht="15.75" thickBot="1">
      <c r="A5197" s="33" t="str">
        <f ca="1">IF(C5197=Calculator!$H$27,"F",IF(Daily!D5197+Daily!H5197=0,IF(D5196+H5196&gt;0,"L",""),""))</f>
        <v/>
      </c>
      <c r="B5197" s="34">
        <v>5196</v>
      </c>
      <c r="C5197" s="19">
        <f t="shared" ca="1" si="325"/>
        <v>51126</v>
      </c>
      <c r="D5197" s="29">
        <f t="shared" ca="1" si="327"/>
        <v>0</v>
      </c>
      <c r="E5197" s="29">
        <f ca="1">IF(C5197&lt;Calculator!$D$26,0,IF(DAY($C5197)=1,IF(D5197-Calculator!$G$24&gt;0,Calculator!$G$24,D5197),0))</f>
        <v>0</v>
      </c>
      <c r="F5197" s="29">
        <f ca="1">IF(E5197&gt;0,D5197*Calculator!$G$22/12,0)</f>
        <v>0</v>
      </c>
      <c r="G5197" s="29">
        <f ca="1">IF(E5197&gt;0,(IFERROR(-PMT(Calculator!$G$22/12,Calculator!$G$23*12,Calculator!$G$20),0))-F5197,0)</f>
        <v>0</v>
      </c>
      <c r="H5197" s="29">
        <f t="shared" ca="1" si="328"/>
        <v>0</v>
      </c>
      <c r="I5197" s="29">
        <f t="shared" ca="1" si="326"/>
        <v>0</v>
      </c>
      <c r="J5197" s="30">
        <f>Calculator!$G$40</f>
        <v>6.5000000000000002E-2</v>
      </c>
      <c r="K5197" s="29">
        <f ca="1">IF(C5197&gt;=Calculator!$G$27,IF(DAY($C5197)=1,Calculator!$G$34/2,IF(DAY($C5197)=15,Calculator!$G$34/2,0)),0)</f>
        <v>0</v>
      </c>
      <c r="L5197" s="29">
        <f ca="1">IF(DAY($C5197)=28,IF(H5197=0,0,Calculator!$G$35),0)</f>
        <v>0</v>
      </c>
      <c r="M5197" s="29">
        <f ca="1">IF(I5197&gt;0,IF(DAY($C5197)=1,SUM(INDIRECT("I"&amp;(ROW(C5196)-DAY(C5196))):I5196),0),0)</f>
        <v>0</v>
      </c>
      <c r="N5197" s="29">
        <f ca="1">IF(C5197&lt;Calculator!$G$27,0,IF(C5197=Calculator!$G$27,Calculator!$G$39,IF(H5197-K5197&lt;=0,IF(D5197&gt;Calculator!$G$39,IF(H5197-K5197+E5197+L5197+M5197+Calculator!$G$39&gt;Calculator!$G$39,Calculator!$G$39-(H5197+E5197+L5197+M5197-K5197),Calculator!$G$39),D5197),0)))</f>
        <v>0</v>
      </c>
    </row>
    <row r="5198" spans="1:14" ht="15.75" thickBot="1">
      <c r="A5198" s="33" t="str">
        <f ca="1">IF(C5198=Calculator!$H$27,"F",IF(Daily!D5198+Daily!H5198=0,IF(D5197+H5197&gt;0,"L",""),""))</f>
        <v/>
      </c>
      <c r="B5198" s="34">
        <v>5197</v>
      </c>
      <c r="C5198" s="19">
        <f t="shared" ca="1" si="325"/>
        <v>51127</v>
      </c>
      <c r="D5198" s="29">
        <f t="shared" ca="1" si="327"/>
        <v>0</v>
      </c>
      <c r="E5198" s="29">
        <f ca="1">IF(C5198&lt;Calculator!$D$26,0,IF(DAY($C5198)=1,IF(D5198-Calculator!$G$24&gt;0,Calculator!$G$24,D5198),0))</f>
        <v>0</v>
      </c>
      <c r="F5198" s="29">
        <f ca="1">IF(E5198&gt;0,D5198*Calculator!$G$22/12,0)</f>
        <v>0</v>
      </c>
      <c r="G5198" s="29">
        <f ca="1">IF(E5198&gt;0,(IFERROR(-PMT(Calculator!$G$22/12,Calculator!$G$23*12,Calculator!$G$20),0))-F5198,0)</f>
        <v>0</v>
      </c>
      <c r="H5198" s="29">
        <f t="shared" ca="1" si="328"/>
        <v>0</v>
      </c>
      <c r="I5198" s="29">
        <f t="shared" ca="1" si="326"/>
        <v>0</v>
      </c>
      <c r="J5198" s="30">
        <f>Calculator!$G$40</f>
        <v>6.5000000000000002E-2</v>
      </c>
      <c r="K5198" s="29">
        <f ca="1">IF(C5198&gt;=Calculator!$G$27,IF(DAY($C5198)=1,Calculator!$G$34/2,IF(DAY($C5198)=15,Calculator!$G$34/2,0)),0)</f>
        <v>0</v>
      </c>
      <c r="L5198" s="29">
        <f ca="1">IF(DAY($C5198)=28,IF(H5198=0,0,Calculator!$G$35),0)</f>
        <v>0</v>
      </c>
      <c r="M5198" s="29">
        <f ca="1">IF(I5198&gt;0,IF(DAY($C5198)=1,SUM(INDIRECT("I"&amp;(ROW(C5197)-DAY(C5197))):I5197),0),0)</f>
        <v>0</v>
      </c>
      <c r="N5198" s="29">
        <f ca="1">IF(C5198&lt;Calculator!$G$27,0,IF(C5198=Calculator!$G$27,Calculator!$G$39,IF(H5198-K5198&lt;=0,IF(D5198&gt;Calculator!$G$39,IF(H5198-K5198+E5198+L5198+M5198+Calculator!$G$39&gt;Calculator!$G$39,Calculator!$G$39-(H5198+E5198+L5198+M5198-K5198),Calculator!$G$39),D5198),0)))</f>
        <v>0</v>
      </c>
    </row>
    <row r="5199" spans="1:14" ht="15.75" thickBot="1">
      <c r="A5199" s="33" t="str">
        <f ca="1">IF(C5199=Calculator!$H$27,"F",IF(Daily!D5199+Daily!H5199=0,IF(D5198+H5198&gt;0,"L",""),""))</f>
        <v/>
      </c>
      <c r="B5199" s="34">
        <v>5198</v>
      </c>
      <c r="C5199" s="19">
        <f t="shared" ca="1" si="325"/>
        <v>51128</v>
      </c>
      <c r="D5199" s="29">
        <f t="shared" ca="1" si="327"/>
        <v>0</v>
      </c>
      <c r="E5199" s="29">
        <f ca="1">IF(C5199&lt;Calculator!$D$26,0,IF(DAY($C5199)=1,IF(D5199-Calculator!$G$24&gt;0,Calculator!$G$24,D5199),0))</f>
        <v>0</v>
      </c>
      <c r="F5199" s="29">
        <f ca="1">IF(E5199&gt;0,D5199*Calculator!$G$22/12,0)</f>
        <v>0</v>
      </c>
      <c r="G5199" s="29">
        <f ca="1">IF(E5199&gt;0,(IFERROR(-PMT(Calculator!$G$22/12,Calculator!$G$23*12,Calculator!$G$20),0))-F5199,0)</f>
        <v>0</v>
      </c>
      <c r="H5199" s="29">
        <f t="shared" ca="1" si="328"/>
        <v>0</v>
      </c>
      <c r="I5199" s="29">
        <f t="shared" ca="1" si="326"/>
        <v>0</v>
      </c>
      <c r="J5199" s="30">
        <f>Calculator!$G$40</f>
        <v>6.5000000000000002E-2</v>
      </c>
      <c r="K5199" s="29">
        <f ca="1">IF(C5199&gt;=Calculator!$G$27,IF(DAY($C5199)=1,Calculator!$G$34/2,IF(DAY($C5199)=15,Calculator!$G$34/2,0)),0)</f>
        <v>0</v>
      </c>
      <c r="L5199" s="29">
        <f ca="1">IF(DAY($C5199)=28,IF(H5199=0,0,Calculator!$G$35),0)</f>
        <v>0</v>
      </c>
      <c r="M5199" s="29">
        <f ca="1">IF(I5199&gt;0,IF(DAY($C5199)=1,SUM(INDIRECT("I"&amp;(ROW(C5198)-DAY(C5198))):I5198),0),0)</f>
        <v>0</v>
      </c>
      <c r="N5199" s="29">
        <f ca="1">IF(C5199&lt;Calculator!$G$27,0,IF(C5199=Calculator!$G$27,Calculator!$G$39,IF(H5199-K5199&lt;=0,IF(D5199&gt;Calculator!$G$39,IF(H5199-K5199+E5199+L5199+M5199+Calculator!$G$39&gt;Calculator!$G$39,Calculator!$G$39-(H5199+E5199+L5199+M5199-K5199),Calculator!$G$39),D5199),0)))</f>
        <v>0</v>
      </c>
    </row>
    <row r="5200" spans="1:14" ht="15.75" thickBot="1">
      <c r="A5200" s="33" t="str">
        <f ca="1">IF(C5200=Calculator!$H$27,"F",IF(Daily!D5200+Daily!H5200=0,IF(D5199+H5199&gt;0,"L",""),""))</f>
        <v/>
      </c>
      <c r="B5200" s="34">
        <v>5199</v>
      </c>
      <c r="C5200" s="19">
        <f t="shared" ca="1" si="325"/>
        <v>51129</v>
      </c>
      <c r="D5200" s="29">
        <f t="shared" ca="1" si="327"/>
        <v>0</v>
      </c>
      <c r="E5200" s="29">
        <f ca="1">IF(C5200&lt;Calculator!$D$26,0,IF(DAY($C5200)=1,IF(D5200-Calculator!$G$24&gt;0,Calculator!$G$24,D5200),0))</f>
        <v>0</v>
      </c>
      <c r="F5200" s="29">
        <f ca="1">IF(E5200&gt;0,D5200*Calculator!$G$22/12,0)</f>
        <v>0</v>
      </c>
      <c r="G5200" s="29">
        <f ca="1">IF(E5200&gt;0,(IFERROR(-PMT(Calculator!$G$22/12,Calculator!$G$23*12,Calculator!$G$20),0))-F5200,0)</f>
        <v>0</v>
      </c>
      <c r="H5200" s="29">
        <f t="shared" ca="1" si="328"/>
        <v>0</v>
      </c>
      <c r="I5200" s="29">
        <f t="shared" ca="1" si="326"/>
        <v>0</v>
      </c>
      <c r="J5200" s="30">
        <f>Calculator!$G$40</f>
        <v>6.5000000000000002E-2</v>
      </c>
      <c r="K5200" s="29">
        <f ca="1">IF(C5200&gt;=Calculator!$G$27,IF(DAY($C5200)=1,Calculator!$G$34/2,IF(DAY($C5200)=15,Calculator!$G$34/2,0)),0)</f>
        <v>0</v>
      </c>
      <c r="L5200" s="29">
        <f ca="1">IF(DAY($C5200)=28,IF(H5200=0,0,Calculator!$G$35),0)</f>
        <v>0</v>
      </c>
      <c r="M5200" s="29">
        <f ca="1">IF(I5200&gt;0,IF(DAY($C5200)=1,SUM(INDIRECT("I"&amp;(ROW(C5199)-DAY(C5199))):I5199),0),0)</f>
        <v>0</v>
      </c>
      <c r="N5200" s="29">
        <f ca="1">IF(C5200&lt;Calculator!$G$27,0,IF(C5200=Calculator!$G$27,Calculator!$G$39,IF(H5200-K5200&lt;=0,IF(D5200&gt;Calculator!$G$39,IF(H5200-K5200+E5200+L5200+M5200+Calculator!$G$39&gt;Calculator!$G$39,Calculator!$G$39-(H5200+E5200+L5200+M5200-K5200),Calculator!$G$39),D5200),0)))</f>
        <v>0</v>
      </c>
    </row>
    <row r="5201" spans="1:14" ht="15.75" thickBot="1">
      <c r="A5201" s="33" t="str">
        <f ca="1">IF(C5201=Calculator!$H$27,"F",IF(Daily!D5201+Daily!H5201=0,IF(D5200+H5200&gt;0,"L",""),""))</f>
        <v/>
      </c>
      <c r="B5201" s="34">
        <v>5200</v>
      </c>
      <c r="C5201" s="19">
        <f t="shared" ca="1" si="325"/>
        <v>51130</v>
      </c>
      <c r="D5201" s="29">
        <f t="shared" ca="1" si="327"/>
        <v>0</v>
      </c>
      <c r="E5201" s="29">
        <f ca="1">IF(C5201&lt;Calculator!$D$26,0,IF(DAY($C5201)=1,IF(D5201-Calculator!$G$24&gt;0,Calculator!$G$24,D5201),0))</f>
        <v>0</v>
      </c>
      <c r="F5201" s="29">
        <f ca="1">IF(E5201&gt;0,D5201*Calculator!$G$22/12,0)</f>
        <v>0</v>
      </c>
      <c r="G5201" s="29">
        <f ca="1">IF(E5201&gt;0,(IFERROR(-PMT(Calculator!$G$22/12,Calculator!$G$23*12,Calculator!$G$20),0))-F5201,0)</f>
        <v>0</v>
      </c>
      <c r="H5201" s="29">
        <f t="shared" ca="1" si="328"/>
        <v>0</v>
      </c>
      <c r="I5201" s="29">
        <f t="shared" ca="1" si="326"/>
        <v>0</v>
      </c>
      <c r="J5201" s="30">
        <f>Calculator!$G$40</f>
        <v>6.5000000000000002E-2</v>
      </c>
      <c r="K5201" s="29">
        <f ca="1">IF(C5201&gt;=Calculator!$G$27,IF(DAY($C5201)=1,Calculator!$G$34/2,IF(DAY($C5201)=15,Calculator!$G$34/2,0)),0)</f>
        <v>0</v>
      </c>
      <c r="L5201" s="29">
        <f ca="1">IF(DAY($C5201)=28,IF(H5201=0,0,Calculator!$G$35),0)</f>
        <v>0</v>
      </c>
      <c r="M5201" s="29">
        <f ca="1">IF(I5201&gt;0,IF(DAY($C5201)=1,SUM(INDIRECT("I"&amp;(ROW(C5200)-DAY(C5200))):I5200),0),0)</f>
        <v>0</v>
      </c>
      <c r="N5201" s="29">
        <f ca="1">IF(C5201&lt;Calculator!$G$27,0,IF(C5201=Calculator!$G$27,Calculator!$G$39,IF(H5201-K5201&lt;=0,IF(D5201&gt;Calculator!$G$39,IF(H5201-K5201+E5201+L5201+M5201+Calculator!$G$39&gt;Calculator!$G$39,Calculator!$G$39-(H5201+E5201+L5201+M5201-K5201),Calculator!$G$39),D5201),0)))</f>
        <v>0</v>
      </c>
    </row>
    <row r="5202" spans="1:14" ht="15.75" thickBot="1">
      <c r="A5202" s="33" t="str">
        <f ca="1">IF(C5202=Calculator!$H$27,"F",IF(Daily!D5202+Daily!H5202=0,IF(D5201+H5201&gt;0,"L",""),""))</f>
        <v/>
      </c>
      <c r="B5202" s="34">
        <v>5201</v>
      </c>
      <c r="C5202" s="19">
        <f t="shared" ca="1" si="325"/>
        <v>51131</v>
      </c>
      <c r="D5202" s="29">
        <f t="shared" ca="1" si="327"/>
        <v>0</v>
      </c>
      <c r="E5202" s="29">
        <f ca="1">IF(C5202&lt;Calculator!$D$26,0,IF(DAY($C5202)=1,IF(D5202-Calculator!$G$24&gt;0,Calculator!$G$24,D5202),0))</f>
        <v>0</v>
      </c>
      <c r="F5202" s="29">
        <f ca="1">IF(E5202&gt;0,D5202*Calculator!$G$22/12,0)</f>
        <v>0</v>
      </c>
      <c r="G5202" s="29">
        <f ca="1">IF(E5202&gt;0,(IFERROR(-PMT(Calculator!$G$22/12,Calculator!$G$23*12,Calculator!$G$20),0))-F5202,0)</f>
        <v>0</v>
      </c>
      <c r="H5202" s="29">
        <f t="shared" ca="1" si="328"/>
        <v>0</v>
      </c>
      <c r="I5202" s="29">
        <f t="shared" ca="1" si="326"/>
        <v>0</v>
      </c>
      <c r="J5202" s="30">
        <f>Calculator!$G$40</f>
        <v>6.5000000000000002E-2</v>
      </c>
      <c r="K5202" s="29">
        <f ca="1">IF(C5202&gt;=Calculator!$G$27,IF(DAY($C5202)=1,Calculator!$G$34/2,IF(DAY($C5202)=15,Calculator!$G$34/2,0)),0)</f>
        <v>0</v>
      </c>
      <c r="L5202" s="29">
        <f ca="1">IF(DAY($C5202)=28,IF(H5202=0,0,Calculator!$G$35),0)</f>
        <v>0</v>
      </c>
      <c r="M5202" s="29">
        <f ca="1">IF(I5202&gt;0,IF(DAY($C5202)=1,SUM(INDIRECT("I"&amp;(ROW(C5201)-DAY(C5201))):I5201),0),0)</f>
        <v>0</v>
      </c>
      <c r="N5202" s="29">
        <f ca="1">IF(C5202&lt;Calculator!$G$27,0,IF(C5202=Calculator!$G$27,Calculator!$G$39,IF(H5202-K5202&lt;=0,IF(D5202&gt;Calculator!$G$39,IF(H5202-K5202+E5202+L5202+M5202+Calculator!$G$39&gt;Calculator!$G$39,Calculator!$G$39-(H5202+E5202+L5202+M5202-K5202),Calculator!$G$39),D5202),0)))</f>
        <v>0</v>
      </c>
    </row>
    <row r="5203" spans="1:14" ht="15.75" thickBot="1">
      <c r="A5203" s="33" t="str">
        <f ca="1">IF(C5203=Calculator!$H$27,"F",IF(Daily!D5203+Daily!H5203=0,IF(D5202+H5202&gt;0,"L",""),""))</f>
        <v/>
      </c>
      <c r="B5203" s="34">
        <v>5202</v>
      </c>
      <c r="C5203" s="19">
        <f t="shared" ca="1" si="325"/>
        <v>51132</v>
      </c>
      <c r="D5203" s="29">
        <f t="shared" ca="1" si="327"/>
        <v>0</v>
      </c>
      <c r="E5203" s="29">
        <f ca="1">IF(C5203&lt;Calculator!$D$26,0,IF(DAY($C5203)=1,IF(D5203-Calculator!$G$24&gt;0,Calculator!$G$24,D5203),0))</f>
        <v>0</v>
      </c>
      <c r="F5203" s="29">
        <f ca="1">IF(E5203&gt;0,D5203*Calculator!$G$22/12,0)</f>
        <v>0</v>
      </c>
      <c r="G5203" s="29">
        <f ca="1">IF(E5203&gt;0,(IFERROR(-PMT(Calculator!$G$22/12,Calculator!$G$23*12,Calculator!$G$20),0))-F5203,0)</f>
        <v>0</v>
      </c>
      <c r="H5203" s="29">
        <f t="shared" ca="1" si="328"/>
        <v>0</v>
      </c>
      <c r="I5203" s="29">
        <f t="shared" ca="1" si="326"/>
        <v>0</v>
      </c>
      <c r="J5203" s="30">
        <f>Calculator!$G$40</f>
        <v>6.5000000000000002E-2</v>
      </c>
      <c r="K5203" s="29">
        <f ca="1">IF(C5203&gt;=Calculator!$G$27,IF(DAY($C5203)=1,Calculator!$G$34/2,IF(DAY($C5203)=15,Calculator!$G$34/2,0)),0)</f>
        <v>0</v>
      </c>
      <c r="L5203" s="29">
        <f ca="1">IF(DAY($C5203)=28,IF(H5203=0,0,Calculator!$G$35),0)</f>
        <v>0</v>
      </c>
      <c r="M5203" s="29">
        <f ca="1">IF(I5203&gt;0,IF(DAY($C5203)=1,SUM(INDIRECT("I"&amp;(ROW(C5202)-DAY(C5202))):I5202),0),0)</f>
        <v>0</v>
      </c>
      <c r="N5203" s="29">
        <f ca="1">IF(C5203&lt;Calculator!$G$27,0,IF(C5203=Calculator!$G$27,Calculator!$G$39,IF(H5203-K5203&lt;=0,IF(D5203&gt;Calculator!$G$39,IF(H5203-K5203+E5203+L5203+M5203+Calculator!$G$39&gt;Calculator!$G$39,Calculator!$G$39-(H5203+E5203+L5203+M5203-K5203),Calculator!$G$39),D5203),0)))</f>
        <v>0</v>
      </c>
    </row>
    <row r="5204" spans="1:14" ht="15.75" thickBot="1">
      <c r="A5204" s="33" t="str">
        <f ca="1">IF(C5204=Calculator!$H$27,"F",IF(Daily!D5204+Daily!H5204=0,IF(D5203+H5203&gt;0,"L",""),""))</f>
        <v/>
      </c>
      <c r="B5204" s="34">
        <v>5203</v>
      </c>
      <c r="C5204" s="19">
        <f t="shared" ca="1" si="325"/>
        <v>51133</v>
      </c>
      <c r="D5204" s="29">
        <f t="shared" ca="1" si="327"/>
        <v>0</v>
      </c>
      <c r="E5204" s="29">
        <f ca="1">IF(C5204&lt;Calculator!$D$26,0,IF(DAY($C5204)=1,IF(D5204-Calculator!$G$24&gt;0,Calculator!$G$24,D5204),0))</f>
        <v>0</v>
      </c>
      <c r="F5204" s="29">
        <f ca="1">IF(E5204&gt;0,D5204*Calculator!$G$22/12,0)</f>
        <v>0</v>
      </c>
      <c r="G5204" s="29">
        <f ca="1">IF(E5204&gt;0,(IFERROR(-PMT(Calculator!$G$22/12,Calculator!$G$23*12,Calculator!$G$20),0))-F5204,0)</f>
        <v>0</v>
      </c>
      <c r="H5204" s="29">
        <f t="shared" ca="1" si="328"/>
        <v>0</v>
      </c>
      <c r="I5204" s="29">
        <f t="shared" ca="1" si="326"/>
        <v>0</v>
      </c>
      <c r="J5204" s="30">
        <f>Calculator!$G$40</f>
        <v>6.5000000000000002E-2</v>
      </c>
      <c r="K5204" s="29">
        <f ca="1">IF(C5204&gt;=Calculator!$G$27,IF(DAY($C5204)=1,Calculator!$G$34/2,IF(DAY($C5204)=15,Calculator!$G$34/2,0)),0)</f>
        <v>0</v>
      </c>
      <c r="L5204" s="29">
        <f ca="1">IF(DAY($C5204)=28,IF(H5204=0,0,Calculator!$G$35),0)</f>
        <v>0</v>
      </c>
      <c r="M5204" s="29">
        <f ca="1">IF(I5204&gt;0,IF(DAY($C5204)=1,SUM(INDIRECT("I"&amp;(ROW(C5203)-DAY(C5203))):I5203),0),0)</f>
        <v>0</v>
      </c>
      <c r="N5204" s="29">
        <f ca="1">IF(C5204&lt;Calculator!$G$27,0,IF(C5204=Calculator!$G$27,Calculator!$G$39,IF(H5204-K5204&lt;=0,IF(D5204&gt;Calculator!$G$39,IF(H5204-K5204+E5204+L5204+M5204+Calculator!$G$39&gt;Calculator!$G$39,Calculator!$G$39-(H5204+E5204+L5204+M5204-K5204),Calculator!$G$39),D5204),0)))</f>
        <v>0</v>
      </c>
    </row>
    <row r="5205" spans="1:14" ht="15.75" thickBot="1">
      <c r="A5205" s="33" t="str">
        <f ca="1">IF(C5205=Calculator!$H$27,"F",IF(Daily!D5205+Daily!H5205=0,IF(D5204+H5204&gt;0,"L",""),""))</f>
        <v/>
      </c>
      <c r="B5205" s="34">
        <v>5204</v>
      </c>
      <c r="C5205" s="19">
        <f t="shared" ca="1" si="325"/>
        <v>51134</v>
      </c>
      <c r="D5205" s="29">
        <f t="shared" ca="1" si="327"/>
        <v>0</v>
      </c>
      <c r="E5205" s="29">
        <f ca="1">IF(C5205&lt;Calculator!$D$26,0,IF(DAY($C5205)=1,IF(D5205-Calculator!$G$24&gt;0,Calculator!$G$24,D5205),0))</f>
        <v>0</v>
      </c>
      <c r="F5205" s="29">
        <f ca="1">IF(E5205&gt;0,D5205*Calculator!$G$22/12,0)</f>
        <v>0</v>
      </c>
      <c r="G5205" s="29">
        <f ca="1">IF(E5205&gt;0,(IFERROR(-PMT(Calculator!$G$22/12,Calculator!$G$23*12,Calculator!$G$20),0))-F5205,0)</f>
        <v>0</v>
      </c>
      <c r="H5205" s="29">
        <f t="shared" ca="1" si="328"/>
        <v>0</v>
      </c>
      <c r="I5205" s="29">
        <f t="shared" ca="1" si="326"/>
        <v>0</v>
      </c>
      <c r="J5205" s="30">
        <f>Calculator!$G$40</f>
        <v>6.5000000000000002E-2</v>
      </c>
      <c r="K5205" s="29">
        <f ca="1">IF(C5205&gt;=Calculator!$G$27,IF(DAY($C5205)=1,Calculator!$G$34/2,IF(DAY($C5205)=15,Calculator!$G$34/2,0)),0)</f>
        <v>0</v>
      </c>
      <c r="L5205" s="29">
        <f ca="1">IF(DAY($C5205)=28,IF(H5205=0,0,Calculator!$G$35),0)</f>
        <v>0</v>
      </c>
      <c r="M5205" s="29">
        <f ca="1">IF(I5205&gt;0,IF(DAY($C5205)=1,SUM(INDIRECT("I"&amp;(ROW(C5204)-DAY(C5204))):I5204),0),0)</f>
        <v>0</v>
      </c>
      <c r="N5205" s="29">
        <f ca="1">IF(C5205&lt;Calculator!$G$27,0,IF(C5205=Calculator!$G$27,Calculator!$G$39,IF(H5205-K5205&lt;=0,IF(D5205&gt;Calculator!$G$39,IF(H5205-K5205+E5205+L5205+M5205+Calculator!$G$39&gt;Calculator!$G$39,Calculator!$G$39-(H5205+E5205+L5205+M5205-K5205),Calculator!$G$39),D5205),0)))</f>
        <v>0</v>
      </c>
    </row>
    <row r="5206" spans="1:14" ht="15.75" thickBot="1">
      <c r="A5206" s="33" t="str">
        <f ca="1">IF(C5206=Calculator!$H$27,"F",IF(Daily!D5206+Daily!H5206=0,IF(D5205+H5205&gt;0,"L",""),""))</f>
        <v/>
      </c>
      <c r="B5206" s="34">
        <v>5205</v>
      </c>
      <c r="C5206" s="19">
        <f t="shared" ca="1" si="325"/>
        <v>51135</v>
      </c>
      <c r="D5206" s="29">
        <f t="shared" ca="1" si="327"/>
        <v>0</v>
      </c>
      <c r="E5206" s="29">
        <f ca="1">IF(C5206&lt;Calculator!$D$26,0,IF(DAY($C5206)=1,IF(D5206-Calculator!$G$24&gt;0,Calculator!$G$24,D5206),0))</f>
        <v>0</v>
      </c>
      <c r="F5206" s="29">
        <f ca="1">IF(E5206&gt;0,D5206*Calculator!$G$22/12,0)</f>
        <v>0</v>
      </c>
      <c r="G5206" s="29">
        <f ca="1">IF(E5206&gt;0,(IFERROR(-PMT(Calculator!$G$22/12,Calculator!$G$23*12,Calculator!$G$20),0))-F5206,0)</f>
        <v>0</v>
      </c>
      <c r="H5206" s="29">
        <f t="shared" ca="1" si="328"/>
        <v>0</v>
      </c>
      <c r="I5206" s="29">
        <f t="shared" ca="1" si="326"/>
        <v>0</v>
      </c>
      <c r="J5206" s="30">
        <f>Calculator!$G$40</f>
        <v>6.5000000000000002E-2</v>
      </c>
      <c r="K5206" s="29">
        <f ca="1">IF(C5206&gt;=Calculator!$G$27,IF(DAY($C5206)=1,Calculator!$G$34/2,IF(DAY($C5206)=15,Calculator!$G$34/2,0)),0)</f>
        <v>0</v>
      </c>
      <c r="L5206" s="29">
        <f ca="1">IF(DAY($C5206)=28,IF(H5206=0,0,Calculator!$G$35),0)</f>
        <v>0</v>
      </c>
      <c r="M5206" s="29">
        <f ca="1">IF(I5206&gt;0,IF(DAY($C5206)=1,SUM(INDIRECT("I"&amp;(ROW(C5205)-DAY(C5205))):I5205),0),0)</f>
        <v>0</v>
      </c>
      <c r="N5206" s="29">
        <f ca="1">IF(C5206&lt;Calculator!$G$27,0,IF(C5206=Calculator!$G$27,Calculator!$G$39,IF(H5206-K5206&lt;=0,IF(D5206&gt;Calculator!$G$39,IF(H5206-K5206+E5206+L5206+M5206+Calculator!$G$39&gt;Calculator!$G$39,Calculator!$G$39-(H5206+E5206+L5206+M5206-K5206),Calculator!$G$39),D5206),0)))</f>
        <v>0</v>
      </c>
    </row>
    <row r="5207" spans="1:14" ht="15.75" thickBot="1">
      <c r="A5207" s="33" t="str">
        <f ca="1">IF(C5207=Calculator!$H$27,"F",IF(Daily!D5207+Daily!H5207=0,IF(D5206+H5206&gt;0,"L",""),""))</f>
        <v/>
      </c>
      <c r="B5207" s="34">
        <v>5206</v>
      </c>
      <c r="C5207" s="19">
        <f t="shared" ca="1" si="325"/>
        <v>51136</v>
      </c>
      <c r="D5207" s="29">
        <f t="shared" ca="1" si="327"/>
        <v>0</v>
      </c>
      <c r="E5207" s="29">
        <f ca="1">IF(C5207&lt;Calculator!$D$26,0,IF(DAY($C5207)=1,IF(D5207-Calculator!$G$24&gt;0,Calculator!$G$24,D5207),0))</f>
        <v>0</v>
      </c>
      <c r="F5207" s="29">
        <f ca="1">IF(E5207&gt;0,D5207*Calculator!$G$22/12,0)</f>
        <v>0</v>
      </c>
      <c r="G5207" s="29">
        <f ca="1">IF(E5207&gt;0,(IFERROR(-PMT(Calculator!$G$22/12,Calculator!$G$23*12,Calculator!$G$20),0))-F5207,0)</f>
        <v>0</v>
      </c>
      <c r="H5207" s="29">
        <f t="shared" ca="1" si="328"/>
        <v>0</v>
      </c>
      <c r="I5207" s="29">
        <f t="shared" ca="1" si="326"/>
        <v>0</v>
      </c>
      <c r="J5207" s="30">
        <f>Calculator!$G$40</f>
        <v>6.5000000000000002E-2</v>
      </c>
      <c r="K5207" s="29">
        <f ca="1">IF(C5207&gt;=Calculator!$G$27,IF(DAY($C5207)=1,Calculator!$G$34/2,IF(DAY($C5207)=15,Calculator!$G$34/2,0)),0)</f>
        <v>4500</v>
      </c>
      <c r="L5207" s="29">
        <f ca="1">IF(DAY($C5207)=28,IF(H5207=0,0,Calculator!$G$35),0)</f>
        <v>0</v>
      </c>
      <c r="M5207" s="29">
        <f ca="1">IF(I5207&gt;0,IF(DAY($C5207)=1,SUM(INDIRECT("I"&amp;(ROW(C5206)-DAY(C5206))):I5206),0),0)</f>
        <v>0</v>
      </c>
      <c r="N5207" s="29">
        <f ca="1">IF(C5207&lt;Calculator!$G$27,0,IF(C5207=Calculator!$G$27,Calculator!$G$39,IF(H5207-K5207&lt;=0,IF(D5207&gt;Calculator!$G$39,IF(H5207-K5207+E5207+L5207+M5207+Calculator!$G$39&gt;Calculator!$G$39,Calculator!$G$39-(H5207+E5207+L5207+M5207-K5207),Calculator!$G$39),D5207),0)))</f>
        <v>0</v>
      </c>
    </row>
    <row r="5208" spans="1:14" ht="15.75" thickBot="1">
      <c r="A5208" s="33" t="str">
        <f ca="1">IF(C5208=Calculator!$H$27,"F",IF(Daily!D5208+Daily!H5208=0,IF(D5207+H5207&gt;0,"L",""),""))</f>
        <v/>
      </c>
      <c r="B5208" s="34">
        <v>5207</v>
      </c>
      <c r="C5208" s="19">
        <f t="shared" ca="1" si="325"/>
        <v>51137</v>
      </c>
      <c r="D5208" s="29">
        <f t="shared" ca="1" si="327"/>
        <v>0</v>
      </c>
      <c r="E5208" s="29">
        <f ca="1">IF(C5208&lt;Calculator!$D$26,0,IF(DAY($C5208)=1,IF(D5208-Calculator!$G$24&gt;0,Calculator!$G$24,D5208),0))</f>
        <v>0</v>
      </c>
      <c r="F5208" s="29">
        <f ca="1">IF(E5208&gt;0,D5208*Calculator!$G$22/12,0)</f>
        <v>0</v>
      </c>
      <c r="G5208" s="29">
        <f ca="1">IF(E5208&gt;0,(IFERROR(-PMT(Calculator!$G$22/12,Calculator!$G$23*12,Calculator!$G$20),0))-F5208,0)</f>
        <v>0</v>
      </c>
      <c r="H5208" s="29">
        <f t="shared" ca="1" si="328"/>
        <v>0</v>
      </c>
      <c r="I5208" s="29">
        <f t="shared" ca="1" si="326"/>
        <v>0</v>
      </c>
      <c r="J5208" s="30">
        <f>Calculator!$G$40</f>
        <v>6.5000000000000002E-2</v>
      </c>
      <c r="K5208" s="29">
        <f ca="1">IF(C5208&gt;=Calculator!$G$27,IF(DAY($C5208)=1,Calculator!$G$34/2,IF(DAY($C5208)=15,Calculator!$G$34/2,0)),0)</f>
        <v>0</v>
      </c>
      <c r="L5208" s="29">
        <f ca="1">IF(DAY($C5208)=28,IF(H5208=0,0,Calculator!$G$35),0)</f>
        <v>0</v>
      </c>
      <c r="M5208" s="29">
        <f ca="1">IF(I5208&gt;0,IF(DAY($C5208)=1,SUM(INDIRECT("I"&amp;(ROW(C5207)-DAY(C5207))):I5207),0),0)</f>
        <v>0</v>
      </c>
      <c r="N5208" s="29">
        <f ca="1">IF(C5208&lt;Calculator!$G$27,0,IF(C5208=Calculator!$G$27,Calculator!$G$39,IF(H5208-K5208&lt;=0,IF(D5208&gt;Calculator!$G$39,IF(H5208-K5208+E5208+L5208+M5208+Calculator!$G$39&gt;Calculator!$G$39,Calculator!$G$39-(H5208+E5208+L5208+M5208-K5208),Calculator!$G$39),D5208),0)))</f>
        <v>0</v>
      </c>
    </row>
    <row r="5209" spans="1:14" ht="15.75" thickBot="1">
      <c r="A5209" s="33" t="str">
        <f ca="1">IF(C5209=Calculator!$H$27,"F",IF(Daily!D5209+Daily!H5209=0,IF(D5208+H5208&gt;0,"L",""),""))</f>
        <v/>
      </c>
      <c r="B5209" s="34">
        <v>5208</v>
      </c>
      <c r="C5209" s="19">
        <f t="shared" ca="1" si="325"/>
        <v>51138</v>
      </c>
      <c r="D5209" s="29">
        <f t="shared" ca="1" si="327"/>
        <v>0</v>
      </c>
      <c r="E5209" s="29">
        <f ca="1">IF(C5209&lt;Calculator!$D$26,0,IF(DAY($C5209)=1,IF(D5209-Calculator!$G$24&gt;0,Calculator!$G$24,D5209),0))</f>
        <v>0</v>
      </c>
      <c r="F5209" s="29">
        <f ca="1">IF(E5209&gt;0,D5209*Calculator!$G$22/12,0)</f>
        <v>0</v>
      </c>
      <c r="G5209" s="29">
        <f ca="1">IF(E5209&gt;0,(IFERROR(-PMT(Calculator!$G$22/12,Calculator!$G$23*12,Calculator!$G$20),0))-F5209,0)</f>
        <v>0</v>
      </c>
      <c r="H5209" s="29">
        <f t="shared" ca="1" si="328"/>
        <v>0</v>
      </c>
      <c r="I5209" s="29">
        <f t="shared" ca="1" si="326"/>
        <v>0</v>
      </c>
      <c r="J5209" s="30">
        <f>Calculator!$G$40</f>
        <v>6.5000000000000002E-2</v>
      </c>
      <c r="K5209" s="29">
        <f ca="1">IF(C5209&gt;=Calculator!$G$27,IF(DAY($C5209)=1,Calculator!$G$34/2,IF(DAY($C5209)=15,Calculator!$G$34/2,0)),0)</f>
        <v>0</v>
      </c>
      <c r="L5209" s="29">
        <f ca="1">IF(DAY($C5209)=28,IF(H5209=0,0,Calculator!$G$35),0)</f>
        <v>0</v>
      </c>
      <c r="M5209" s="29">
        <f ca="1">IF(I5209&gt;0,IF(DAY($C5209)=1,SUM(INDIRECT("I"&amp;(ROW(C5208)-DAY(C5208))):I5208),0),0)</f>
        <v>0</v>
      </c>
      <c r="N5209" s="29">
        <f ca="1">IF(C5209&lt;Calculator!$G$27,0,IF(C5209=Calculator!$G$27,Calculator!$G$39,IF(H5209-K5209&lt;=0,IF(D5209&gt;Calculator!$G$39,IF(H5209-K5209+E5209+L5209+M5209+Calculator!$G$39&gt;Calculator!$G$39,Calculator!$G$39-(H5209+E5209+L5209+M5209-K5209),Calculator!$G$39),D5209),0)))</f>
        <v>0</v>
      </c>
    </row>
    <row r="5210" spans="1:14" ht="15.75" thickBot="1">
      <c r="A5210" s="33" t="str">
        <f ca="1">IF(C5210=Calculator!$H$27,"F",IF(Daily!D5210+Daily!H5210=0,IF(D5209+H5209&gt;0,"L",""),""))</f>
        <v/>
      </c>
      <c r="B5210" s="34">
        <v>5209</v>
      </c>
      <c r="C5210" s="19">
        <f t="shared" ca="1" si="325"/>
        <v>51139</v>
      </c>
      <c r="D5210" s="29">
        <f t="shared" ca="1" si="327"/>
        <v>0</v>
      </c>
      <c r="E5210" s="29">
        <f ca="1">IF(C5210&lt;Calculator!$D$26,0,IF(DAY($C5210)=1,IF(D5210-Calculator!$G$24&gt;0,Calculator!$G$24,D5210),0))</f>
        <v>0</v>
      </c>
      <c r="F5210" s="29">
        <f ca="1">IF(E5210&gt;0,D5210*Calculator!$G$22/12,0)</f>
        <v>0</v>
      </c>
      <c r="G5210" s="29">
        <f ca="1">IF(E5210&gt;0,(IFERROR(-PMT(Calculator!$G$22/12,Calculator!$G$23*12,Calculator!$G$20),0))-F5210,0)</f>
        <v>0</v>
      </c>
      <c r="H5210" s="29">
        <f t="shared" ca="1" si="328"/>
        <v>0</v>
      </c>
      <c r="I5210" s="29">
        <f t="shared" ca="1" si="326"/>
        <v>0</v>
      </c>
      <c r="J5210" s="30">
        <f>Calculator!$G$40</f>
        <v>6.5000000000000002E-2</v>
      </c>
      <c r="K5210" s="29">
        <f ca="1">IF(C5210&gt;=Calculator!$G$27,IF(DAY($C5210)=1,Calculator!$G$34/2,IF(DAY($C5210)=15,Calculator!$G$34/2,0)),0)</f>
        <v>0</v>
      </c>
      <c r="L5210" s="29">
        <f ca="1">IF(DAY($C5210)=28,IF(H5210=0,0,Calculator!$G$35),0)</f>
        <v>0</v>
      </c>
      <c r="M5210" s="29">
        <f ca="1">IF(I5210&gt;0,IF(DAY($C5210)=1,SUM(INDIRECT("I"&amp;(ROW(C5209)-DAY(C5209))):I5209),0),0)</f>
        <v>0</v>
      </c>
      <c r="N5210" s="29">
        <f ca="1">IF(C5210&lt;Calculator!$G$27,0,IF(C5210=Calculator!$G$27,Calculator!$G$39,IF(H5210-K5210&lt;=0,IF(D5210&gt;Calculator!$G$39,IF(H5210-K5210+E5210+L5210+M5210+Calculator!$G$39&gt;Calculator!$G$39,Calculator!$G$39-(H5210+E5210+L5210+M5210-K5210),Calculator!$G$39),D5210),0)))</f>
        <v>0</v>
      </c>
    </row>
    <row r="5211" spans="1:14" ht="15.75" thickBot="1">
      <c r="A5211" s="33" t="str">
        <f ca="1">IF(C5211=Calculator!$H$27,"F",IF(Daily!D5211+Daily!H5211=0,IF(D5210+H5210&gt;0,"L",""),""))</f>
        <v/>
      </c>
      <c r="B5211" s="34">
        <v>5210</v>
      </c>
      <c r="C5211" s="19">
        <f t="shared" ca="1" si="325"/>
        <v>51140</v>
      </c>
      <c r="D5211" s="29">
        <f t="shared" ca="1" si="327"/>
        <v>0</v>
      </c>
      <c r="E5211" s="29">
        <f ca="1">IF(C5211&lt;Calculator!$D$26,0,IF(DAY($C5211)=1,IF(D5211-Calculator!$G$24&gt;0,Calculator!$G$24,D5211),0))</f>
        <v>0</v>
      </c>
      <c r="F5211" s="29">
        <f ca="1">IF(E5211&gt;0,D5211*Calculator!$G$22/12,0)</f>
        <v>0</v>
      </c>
      <c r="G5211" s="29">
        <f ca="1">IF(E5211&gt;0,(IFERROR(-PMT(Calculator!$G$22/12,Calculator!$G$23*12,Calculator!$G$20),0))-F5211,0)</f>
        <v>0</v>
      </c>
      <c r="H5211" s="29">
        <f t="shared" ca="1" si="328"/>
        <v>0</v>
      </c>
      <c r="I5211" s="29">
        <f t="shared" ca="1" si="326"/>
        <v>0</v>
      </c>
      <c r="J5211" s="30">
        <f>Calculator!$G$40</f>
        <v>6.5000000000000002E-2</v>
      </c>
      <c r="K5211" s="29">
        <f ca="1">IF(C5211&gt;=Calculator!$G$27,IF(DAY($C5211)=1,Calculator!$G$34/2,IF(DAY($C5211)=15,Calculator!$G$34/2,0)),0)</f>
        <v>0</v>
      </c>
      <c r="L5211" s="29">
        <f ca="1">IF(DAY($C5211)=28,IF(H5211=0,0,Calculator!$G$35),0)</f>
        <v>0</v>
      </c>
      <c r="M5211" s="29">
        <f ca="1">IF(I5211&gt;0,IF(DAY($C5211)=1,SUM(INDIRECT("I"&amp;(ROW(C5210)-DAY(C5210))):I5210),0),0)</f>
        <v>0</v>
      </c>
      <c r="N5211" s="29">
        <f ca="1">IF(C5211&lt;Calculator!$G$27,0,IF(C5211=Calculator!$G$27,Calculator!$G$39,IF(H5211-K5211&lt;=0,IF(D5211&gt;Calculator!$G$39,IF(H5211-K5211+E5211+L5211+M5211+Calculator!$G$39&gt;Calculator!$G$39,Calculator!$G$39-(H5211+E5211+L5211+M5211-K5211),Calculator!$G$39),D5211),0)))</f>
        <v>0</v>
      </c>
    </row>
    <row r="5212" spans="1:14" ht="15.75" thickBot="1">
      <c r="A5212" s="33" t="str">
        <f ca="1">IF(C5212=Calculator!$H$27,"F",IF(Daily!D5212+Daily!H5212=0,IF(D5211+H5211&gt;0,"L",""),""))</f>
        <v/>
      </c>
      <c r="B5212" s="34">
        <v>5211</v>
      </c>
      <c r="C5212" s="19">
        <f t="shared" ca="1" si="325"/>
        <v>51141</v>
      </c>
      <c r="D5212" s="29">
        <f t="shared" ca="1" si="327"/>
        <v>0</v>
      </c>
      <c r="E5212" s="29">
        <f ca="1">IF(C5212&lt;Calculator!$D$26,0,IF(DAY($C5212)=1,IF(D5212-Calculator!$G$24&gt;0,Calculator!$G$24,D5212),0))</f>
        <v>0</v>
      </c>
      <c r="F5212" s="29">
        <f ca="1">IF(E5212&gt;0,D5212*Calculator!$G$22/12,0)</f>
        <v>0</v>
      </c>
      <c r="G5212" s="29">
        <f ca="1">IF(E5212&gt;0,(IFERROR(-PMT(Calculator!$G$22/12,Calculator!$G$23*12,Calculator!$G$20),0))-F5212,0)</f>
        <v>0</v>
      </c>
      <c r="H5212" s="29">
        <f t="shared" ca="1" si="328"/>
        <v>0</v>
      </c>
      <c r="I5212" s="29">
        <f t="shared" ca="1" si="326"/>
        <v>0</v>
      </c>
      <c r="J5212" s="30">
        <f>Calculator!$G$40</f>
        <v>6.5000000000000002E-2</v>
      </c>
      <c r="K5212" s="29">
        <f ca="1">IF(C5212&gt;=Calculator!$G$27,IF(DAY($C5212)=1,Calculator!$G$34/2,IF(DAY($C5212)=15,Calculator!$G$34/2,0)),0)</f>
        <v>0</v>
      </c>
      <c r="L5212" s="29">
        <f ca="1">IF(DAY($C5212)=28,IF(H5212=0,0,Calculator!$G$35),0)</f>
        <v>0</v>
      </c>
      <c r="M5212" s="29">
        <f ca="1">IF(I5212&gt;0,IF(DAY($C5212)=1,SUM(INDIRECT("I"&amp;(ROW(C5211)-DAY(C5211))):I5211),0),0)</f>
        <v>0</v>
      </c>
      <c r="N5212" s="29">
        <f ca="1">IF(C5212&lt;Calculator!$G$27,0,IF(C5212=Calculator!$G$27,Calculator!$G$39,IF(H5212-K5212&lt;=0,IF(D5212&gt;Calculator!$G$39,IF(H5212-K5212+E5212+L5212+M5212+Calculator!$G$39&gt;Calculator!$G$39,Calculator!$G$39-(H5212+E5212+L5212+M5212-K5212),Calculator!$G$39),D5212),0)))</f>
        <v>0</v>
      </c>
    </row>
    <row r="5213" spans="1:14" ht="15.75" thickBot="1">
      <c r="A5213" s="33" t="str">
        <f ca="1">IF(C5213=Calculator!$H$27,"F",IF(Daily!D5213+Daily!H5213=0,IF(D5212+H5212&gt;0,"L",""),""))</f>
        <v/>
      </c>
      <c r="B5213" s="34">
        <v>5212</v>
      </c>
      <c r="C5213" s="19">
        <f t="shared" ca="1" si="325"/>
        <v>51142</v>
      </c>
      <c r="D5213" s="29">
        <f t="shared" ca="1" si="327"/>
        <v>0</v>
      </c>
      <c r="E5213" s="29">
        <f ca="1">IF(C5213&lt;Calculator!$D$26,0,IF(DAY($C5213)=1,IF(D5213-Calculator!$G$24&gt;0,Calculator!$G$24,D5213),0))</f>
        <v>0</v>
      </c>
      <c r="F5213" s="29">
        <f ca="1">IF(E5213&gt;0,D5213*Calculator!$G$22/12,0)</f>
        <v>0</v>
      </c>
      <c r="G5213" s="29">
        <f ca="1">IF(E5213&gt;0,(IFERROR(-PMT(Calculator!$G$22/12,Calculator!$G$23*12,Calculator!$G$20),0))-F5213,0)</f>
        <v>0</v>
      </c>
      <c r="H5213" s="29">
        <f t="shared" ca="1" si="328"/>
        <v>0</v>
      </c>
      <c r="I5213" s="29">
        <f t="shared" ca="1" si="326"/>
        <v>0</v>
      </c>
      <c r="J5213" s="30">
        <f>Calculator!$G$40</f>
        <v>6.5000000000000002E-2</v>
      </c>
      <c r="K5213" s="29">
        <f ca="1">IF(C5213&gt;=Calculator!$G$27,IF(DAY($C5213)=1,Calculator!$G$34/2,IF(DAY($C5213)=15,Calculator!$G$34/2,0)),0)</f>
        <v>0</v>
      </c>
      <c r="L5213" s="29">
        <f ca="1">IF(DAY($C5213)=28,IF(H5213=0,0,Calculator!$G$35),0)</f>
        <v>0</v>
      </c>
      <c r="M5213" s="29">
        <f ca="1">IF(I5213&gt;0,IF(DAY($C5213)=1,SUM(INDIRECT("I"&amp;(ROW(C5212)-DAY(C5212))):I5212),0),0)</f>
        <v>0</v>
      </c>
      <c r="N5213" s="29">
        <f ca="1">IF(C5213&lt;Calculator!$G$27,0,IF(C5213=Calculator!$G$27,Calculator!$G$39,IF(H5213-K5213&lt;=0,IF(D5213&gt;Calculator!$G$39,IF(H5213-K5213+E5213+L5213+M5213+Calculator!$G$39&gt;Calculator!$G$39,Calculator!$G$39-(H5213+E5213+L5213+M5213-K5213),Calculator!$G$39),D5213),0)))</f>
        <v>0</v>
      </c>
    </row>
    <row r="5214" spans="1:14" ht="15.75" thickBot="1">
      <c r="A5214" s="33" t="str">
        <f ca="1">IF(C5214=Calculator!$H$27,"F",IF(Daily!D5214+Daily!H5214=0,IF(D5213+H5213&gt;0,"L",""),""))</f>
        <v/>
      </c>
      <c r="B5214" s="34">
        <v>5213</v>
      </c>
      <c r="C5214" s="19">
        <f t="shared" ca="1" si="325"/>
        <v>51143</v>
      </c>
      <c r="D5214" s="29">
        <f t="shared" ca="1" si="327"/>
        <v>0</v>
      </c>
      <c r="E5214" s="29">
        <f ca="1">IF(C5214&lt;Calculator!$D$26,0,IF(DAY($C5214)=1,IF(D5214-Calculator!$G$24&gt;0,Calculator!$G$24,D5214),0))</f>
        <v>0</v>
      </c>
      <c r="F5214" s="29">
        <f ca="1">IF(E5214&gt;0,D5214*Calculator!$G$22/12,0)</f>
        <v>0</v>
      </c>
      <c r="G5214" s="29">
        <f ca="1">IF(E5214&gt;0,(IFERROR(-PMT(Calculator!$G$22/12,Calculator!$G$23*12,Calculator!$G$20),0))-F5214,0)</f>
        <v>0</v>
      </c>
      <c r="H5214" s="29">
        <f t="shared" ca="1" si="328"/>
        <v>0</v>
      </c>
      <c r="I5214" s="29">
        <f t="shared" ca="1" si="326"/>
        <v>0</v>
      </c>
      <c r="J5214" s="30">
        <f>Calculator!$G$40</f>
        <v>6.5000000000000002E-2</v>
      </c>
      <c r="K5214" s="29">
        <f ca="1">IF(C5214&gt;=Calculator!$G$27,IF(DAY($C5214)=1,Calculator!$G$34/2,IF(DAY($C5214)=15,Calculator!$G$34/2,0)),0)</f>
        <v>0</v>
      </c>
      <c r="L5214" s="29">
        <f ca="1">IF(DAY($C5214)=28,IF(H5214=0,0,Calculator!$G$35),0)</f>
        <v>0</v>
      </c>
      <c r="M5214" s="29">
        <f ca="1">IF(I5214&gt;0,IF(DAY($C5214)=1,SUM(INDIRECT("I"&amp;(ROW(C5213)-DAY(C5213))):I5213),0),0)</f>
        <v>0</v>
      </c>
      <c r="N5214" s="29">
        <f ca="1">IF(C5214&lt;Calculator!$G$27,0,IF(C5214=Calculator!$G$27,Calculator!$G$39,IF(H5214-K5214&lt;=0,IF(D5214&gt;Calculator!$G$39,IF(H5214-K5214+E5214+L5214+M5214+Calculator!$G$39&gt;Calculator!$G$39,Calculator!$G$39-(H5214+E5214+L5214+M5214-K5214),Calculator!$G$39),D5214),0)))</f>
        <v>0</v>
      </c>
    </row>
    <row r="5215" spans="1:14" ht="15.75" thickBot="1">
      <c r="A5215" s="33" t="str">
        <f ca="1">IF(C5215=Calculator!$H$27,"F",IF(Daily!D5215+Daily!H5215=0,IF(D5214+H5214&gt;0,"L",""),""))</f>
        <v/>
      </c>
      <c r="B5215" s="34">
        <v>5214</v>
      </c>
      <c r="C5215" s="19">
        <f t="shared" ca="1" si="325"/>
        <v>51144</v>
      </c>
      <c r="D5215" s="29">
        <f t="shared" ca="1" si="327"/>
        <v>0</v>
      </c>
      <c r="E5215" s="29">
        <f ca="1">IF(C5215&lt;Calculator!$D$26,0,IF(DAY($C5215)=1,IF(D5215-Calculator!$G$24&gt;0,Calculator!$G$24,D5215),0))</f>
        <v>0</v>
      </c>
      <c r="F5215" s="29">
        <f ca="1">IF(E5215&gt;0,D5215*Calculator!$G$22/12,0)</f>
        <v>0</v>
      </c>
      <c r="G5215" s="29">
        <f ca="1">IF(E5215&gt;0,(IFERROR(-PMT(Calculator!$G$22/12,Calculator!$G$23*12,Calculator!$G$20),0))-F5215,0)</f>
        <v>0</v>
      </c>
      <c r="H5215" s="29">
        <f t="shared" ca="1" si="328"/>
        <v>0</v>
      </c>
      <c r="I5215" s="29">
        <f t="shared" ca="1" si="326"/>
        <v>0</v>
      </c>
      <c r="J5215" s="30">
        <f>Calculator!$G$40</f>
        <v>6.5000000000000002E-2</v>
      </c>
      <c r="K5215" s="29">
        <f ca="1">IF(C5215&gt;=Calculator!$G$27,IF(DAY($C5215)=1,Calculator!$G$34/2,IF(DAY($C5215)=15,Calculator!$G$34/2,0)),0)</f>
        <v>0</v>
      </c>
      <c r="L5215" s="29">
        <f ca="1">IF(DAY($C5215)=28,IF(H5215=0,0,Calculator!$G$35),0)</f>
        <v>0</v>
      </c>
      <c r="M5215" s="29">
        <f ca="1">IF(I5215&gt;0,IF(DAY($C5215)=1,SUM(INDIRECT("I"&amp;(ROW(C5214)-DAY(C5214))):I5214),0),0)</f>
        <v>0</v>
      </c>
      <c r="N5215" s="29">
        <f ca="1">IF(C5215&lt;Calculator!$G$27,0,IF(C5215=Calculator!$G$27,Calculator!$G$39,IF(H5215-K5215&lt;=0,IF(D5215&gt;Calculator!$G$39,IF(H5215-K5215+E5215+L5215+M5215+Calculator!$G$39&gt;Calculator!$G$39,Calculator!$G$39-(H5215+E5215+L5215+M5215-K5215),Calculator!$G$39),D5215),0)))</f>
        <v>0</v>
      </c>
    </row>
    <row r="5216" spans="1:14" ht="15.75" thickBot="1">
      <c r="A5216" s="33" t="str">
        <f ca="1">IF(C5216=Calculator!$H$27,"F",IF(Daily!D5216+Daily!H5216=0,IF(D5215+H5215&gt;0,"L",""),""))</f>
        <v/>
      </c>
      <c r="B5216" s="34">
        <v>5215</v>
      </c>
      <c r="C5216" s="19">
        <f t="shared" ca="1" si="325"/>
        <v>51145</v>
      </c>
      <c r="D5216" s="29">
        <f t="shared" ca="1" si="327"/>
        <v>0</v>
      </c>
      <c r="E5216" s="29">
        <f ca="1">IF(C5216&lt;Calculator!$D$26,0,IF(DAY($C5216)=1,IF(D5216-Calculator!$G$24&gt;0,Calculator!$G$24,D5216),0))</f>
        <v>0</v>
      </c>
      <c r="F5216" s="29">
        <f ca="1">IF(E5216&gt;0,D5216*Calculator!$G$22/12,0)</f>
        <v>0</v>
      </c>
      <c r="G5216" s="29">
        <f ca="1">IF(E5216&gt;0,(IFERROR(-PMT(Calculator!$G$22/12,Calculator!$G$23*12,Calculator!$G$20),0))-F5216,0)</f>
        <v>0</v>
      </c>
      <c r="H5216" s="29">
        <f t="shared" ca="1" si="328"/>
        <v>0</v>
      </c>
      <c r="I5216" s="29">
        <f t="shared" ca="1" si="326"/>
        <v>0</v>
      </c>
      <c r="J5216" s="30">
        <f>Calculator!$G$40</f>
        <v>6.5000000000000002E-2</v>
      </c>
      <c r="K5216" s="29">
        <f ca="1">IF(C5216&gt;=Calculator!$G$27,IF(DAY($C5216)=1,Calculator!$G$34/2,IF(DAY($C5216)=15,Calculator!$G$34/2,0)),0)</f>
        <v>0</v>
      </c>
      <c r="L5216" s="29">
        <f ca="1">IF(DAY($C5216)=28,IF(H5216=0,0,Calculator!$G$35),0)</f>
        <v>0</v>
      </c>
      <c r="M5216" s="29">
        <f ca="1">IF(I5216&gt;0,IF(DAY($C5216)=1,SUM(INDIRECT("I"&amp;(ROW(C5215)-DAY(C5215))):I5215),0),0)</f>
        <v>0</v>
      </c>
      <c r="N5216" s="29">
        <f ca="1">IF(C5216&lt;Calculator!$G$27,0,IF(C5216=Calculator!$G$27,Calculator!$G$39,IF(H5216-K5216&lt;=0,IF(D5216&gt;Calculator!$G$39,IF(H5216-K5216+E5216+L5216+M5216+Calculator!$G$39&gt;Calculator!$G$39,Calculator!$G$39-(H5216+E5216+L5216+M5216-K5216),Calculator!$G$39),D5216),0)))</f>
        <v>0</v>
      </c>
    </row>
    <row r="5217" spans="1:14" ht="15.75" thickBot="1">
      <c r="A5217" s="33" t="str">
        <f ca="1">IF(C5217=Calculator!$H$27,"F",IF(Daily!D5217+Daily!H5217=0,IF(D5216+H5216&gt;0,"L",""),""))</f>
        <v/>
      </c>
      <c r="B5217" s="34">
        <v>5216</v>
      </c>
      <c r="C5217" s="19">
        <f t="shared" ca="1" si="325"/>
        <v>51146</v>
      </c>
      <c r="D5217" s="29">
        <f t="shared" ca="1" si="327"/>
        <v>0</v>
      </c>
      <c r="E5217" s="29">
        <f ca="1">IF(C5217&lt;Calculator!$D$26,0,IF(DAY($C5217)=1,IF(D5217-Calculator!$G$24&gt;0,Calculator!$G$24,D5217),0))</f>
        <v>0</v>
      </c>
      <c r="F5217" s="29">
        <f ca="1">IF(E5217&gt;0,D5217*Calculator!$G$22/12,0)</f>
        <v>0</v>
      </c>
      <c r="G5217" s="29">
        <f ca="1">IF(E5217&gt;0,(IFERROR(-PMT(Calculator!$G$22/12,Calculator!$G$23*12,Calculator!$G$20),0))-F5217,0)</f>
        <v>0</v>
      </c>
      <c r="H5217" s="29">
        <f t="shared" ca="1" si="328"/>
        <v>0</v>
      </c>
      <c r="I5217" s="29">
        <f t="shared" ca="1" si="326"/>
        <v>0</v>
      </c>
      <c r="J5217" s="30">
        <f>Calculator!$G$40</f>
        <v>6.5000000000000002E-2</v>
      </c>
      <c r="K5217" s="29">
        <f ca="1">IF(C5217&gt;=Calculator!$G$27,IF(DAY($C5217)=1,Calculator!$G$34/2,IF(DAY($C5217)=15,Calculator!$G$34/2,0)),0)</f>
        <v>0</v>
      </c>
      <c r="L5217" s="29">
        <f ca="1">IF(DAY($C5217)=28,IF(H5217=0,0,Calculator!$G$35),0)</f>
        <v>0</v>
      </c>
      <c r="M5217" s="29">
        <f ca="1">IF(I5217&gt;0,IF(DAY($C5217)=1,SUM(INDIRECT("I"&amp;(ROW(C5216)-DAY(C5216))):I5216),0),0)</f>
        <v>0</v>
      </c>
      <c r="N5217" s="29">
        <f ca="1">IF(C5217&lt;Calculator!$G$27,0,IF(C5217=Calculator!$G$27,Calculator!$G$39,IF(H5217-K5217&lt;=0,IF(D5217&gt;Calculator!$G$39,IF(H5217-K5217+E5217+L5217+M5217+Calculator!$G$39&gt;Calculator!$G$39,Calculator!$G$39-(H5217+E5217+L5217+M5217-K5217),Calculator!$G$39),D5217),0)))</f>
        <v>0</v>
      </c>
    </row>
    <row r="5218" spans="1:14" ht="15.75" thickBot="1">
      <c r="A5218" s="33" t="str">
        <f ca="1">IF(C5218=Calculator!$H$27,"F",IF(Daily!D5218+Daily!H5218=0,IF(D5217+H5217&gt;0,"L",""),""))</f>
        <v/>
      </c>
      <c r="B5218" s="34">
        <v>5217</v>
      </c>
      <c r="C5218" s="19">
        <f t="shared" ca="1" si="325"/>
        <v>51147</v>
      </c>
      <c r="D5218" s="29">
        <f t="shared" ca="1" si="327"/>
        <v>0</v>
      </c>
      <c r="E5218" s="29">
        <f ca="1">IF(C5218&lt;Calculator!$D$26,0,IF(DAY($C5218)=1,IF(D5218-Calculator!$G$24&gt;0,Calculator!$G$24,D5218),0))</f>
        <v>0</v>
      </c>
      <c r="F5218" s="29">
        <f ca="1">IF(E5218&gt;0,D5218*Calculator!$G$22/12,0)</f>
        <v>0</v>
      </c>
      <c r="G5218" s="29">
        <f ca="1">IF(E5218&gt;0,(IFERROR(-PMT(Calculator!$G$22/12,Calculator!$G$23*12,Calculator!$G$20),0))-F5218,0)</f>
        <v>0</v>
      </c>
      <c r="H5218" s="29">
        <f t="shared" ca="1" si="328"/>
        <v>0</v>
      </c>
      <c r="I5218" s="29">
        <f t="shared" ca="1" si="326"/>
        <v>0</v>
      </c>
      <c r="J5218" s="30">
        <f>Calculator!$G$40</f>
        <v>6.5000000000000002E-2</v>
      </c>
      <c r="K5218" s="29">
        <f ca="1">IF(C5218&gt;=Calculator!$G$27,IF(DAY($C5218)=1,Calculator!$G$34/2,IF(DAY($C5218)=15,Calculator!$G$34/2,0)),0)</f>
        <v>0</v>
      </c>
      <c r="L5218" s="29">
        <f ca="1">IF(DAY($C5218)=28,IF(H5218=0,0,Calculator!$G$35),0)</f>
        <v>0</v>
      </c>
      <c r="M5218" s="29">
        <f ca="1">IF(I5218&gt;0,IF(DAY($C5218)=1,SUM(INDIRECT("I"&amp;(ROW(C5217)-DAY(C5217))):I5217),0),0)</f>
        <v>0</v>
      </c>
      <c r="N5218" s="29">
        <f ca="1">IF(C5218&lt;Calculator!$G$27,0,IF(C5218=Calculator!$G$27,Calculator!$G$39,IF(H5218-K5218&lt;=0,IF(D5218&gt;Calculator!$G$39,IF(H5218-K5218+E5218+L5218+M5218+Calculator!$G$39&gt;Calculator!$G$39,Calculator!$G$39-(H5218+E5218+L5218+M5218-K5218),Calculator!$G$39),D5218),0)))</f>
        <v>0</v>
      </c>
    </row>
    <row r="5219" spans="1:14" ht="15.75" thickBot="1">
      <c r="A5219" s="33" t="str">
        <f ca="1">IF(C5219=Calculator!$H$27,"F",IF(Daily!D5219+Daily!H5219=0,IF(D5218+H5218&gt;0,"L",""),""))</f>
        <v/>
      </c>
      <c r="B5219" s="34">
        <v>5218</v>
      </c>
      <c r="C5219" s="19">
        <f t="shared" ca="1" si="325"/>
        <v>51148</v>
      </c>
      <c r="D5219" s="29">
        <f t="shared" ca="1" si="327"/>
        <v>0</v>
      </c>
      <c r="E5219" s="29">
        <f ca="1">IF(C5219&lt;Calculator!$D$26,0,IF(DAY($C5219)=1,IF(D5219-Calculator!$G$24&gt;0,Calculator!$G$24,D5219),0))</f>
        <v>0</v>
      </c>
      <c r="F5219" s="29">
        <f ca="1">IF(E5219&gt;0,D5219*Calculator!$G$22/12,0)</f>
        <v>0</v>
      </c>
      <c r="G5219" s="29">
        <f ca="1">IF(E5219&gt;0,(IFERROR(-PMT(Calculator!$G$22/12,Calculator!$G$23*12,Calculator!$G$20),0))-F5219,0)</f>
        <v>0</v>
      </c>
      <c r="H5219" s="29">
        <f t="shared" ca="1" si="328"/>
        <v>0</v>
      </c>
      <c r="I5219" s="29">
        <f t="shared" ca="1" si="326"/>
        <v>0</v>
      </c>
      <c r="J5219" s="30">
        <f>Calculator!$G$40</f>
        <v>6.5000000000000002E-2</v>
      </c>
      <c r="K5219" s="29">
        <f ca="1">IF(C5219&gt;=Calculator!$G$27,IF(DAY($C5219)=1,Calculator!$G$34/2,IF(DAY($C5219)=15,Calculator!$G$34/2,0)),0)</f>
        <v>0</v>
      </c>
      <c r="L5219" s="29">
        <f ca="1">IF(DAY($C5219)=28,IF(H5219=0,0,Calculator!$G$35),0)</f>
        <v>0</v>
      </c>
      <c r="M5219" s="29">
        <f ca="1">IF(I5219&gt;0,IF(DAY($C5219)=1,SUM(INDIRECT("I"&amp;(ROW(C5218)-DAY(C5218))):I5218),0),0)</f>
        <v>0</v>
      </c>
      <c r="N5219" s="29">
        <f ca="1">IF(C5219&lt;Calculator!$G$27,0,IF(C5219=Calculator!$G$27,Calculator!$G$39,IF(H5219-K5219&lt;=0,IF(D5219&gt;Calculator!$G$39,IF(H5219-K5219+E5219+L5219+M5219+Calculator!$G$39&gt;Calculator!$G$39,Calculator!$G$39-(H5219+E5219+L5219+M5219-K5219),Calculator!$G$39),D5219),0)))</f>
        <v>0</v>
      </c>
    </row>
    <row r="5220" spans="1:14" ht="15.75" thickBot="1">
      <c r="A5220" s="33" t="str">
        <f ca="1">IF(C5220=Calculator!$H$27,"F",IF(Daily!D5220+Daily!H5220=0,IF(D5219+H5219&gt;0,"L",""),""))</f>
        <v/>
      </c>
      <c r="B5220" s="34">
        <v>5219</v>
      </c>
      <c r="C5220" s="19">
        <f t="shared" ca="1" si="325"/>
        <v>51149</v>
      </c>
      <c r="D5220" s="29">
        <f t="shared" ca="1" si="327"/>
        <v>0</v>
      </c>
      <c r="E5220" s="29">
        <f ca="1">IF(C5220&lt;Calculator!$D$26,0,IF(DAY($C5220)=1,IF(D5220-Calculator!$G$24&gt;0,Calculator!$G$24,D5220),0))</f>
        <v>0</v>
      </c>
      <c r="F5220" s="29">
        <f ca="1">IF(E5220&gt;0,D5220*Calculator!$G$22/12,0)</f>
        <v>0</v>
      </c>
      <c r="G5220" s="29">
        <f ca="1">IF(E5220&gt;0,(IFERROR(-PMT(Calculator!$G$22/12,Calculator!$G$23*12,Calculator!$G$20),0))-F5220,0)</f>
        <v>0</v>
      </c>
      <c r="H5220" s="29">
        <f t="shared" ca="1" si="328"/>
        <v>0</v>
      </c>
      <c r="I5220" s="29">
        <f t="shared" ca="1" si="326"/>
        <v>0</v>
      </c>
      <c r="J5220" s="30">
        <f>Calculator!$G$40</f>
        <v>6.5000000000000002E-2</v>
      </c>
      <c r="K5220" s="29">
        <f ca="1">IF(C5220&gt;=Calculator!$G$27,IF(DAY($C5220)=1,Calculator!$G$34/2,IF(DAY($C5220)=15,Calculator!$G$34/2,0)),0)</f>
        <v>0</v>
      </c>
      <c r="L5220" s="29">
        <f ca="1">IF(DAY($C5220)=28,IF(H5220=0,0,Calculator!$G$35),0)</f>
        <v>0</v>
      </c>
      <c r="M5220" s="29">
        <f ca="1">IF(I5220&gt;0,IF(DAY($C5220)=1,SUM(INDIRECT("I"&amp;(ROW(C5219)-DAY(C5219))):I5219),0),0)</f>
        <v>0</v>
      </c>
      <c r="N5220" s="29">
        <f ca="1">IF(C5220&lt;Calculator!$G$27,0,IF(C5220=Calculator!$G$27,Calculator!$G$39,IF(H5220-K5220&lt;=0,IF(D5220&gt;Calculator!$G$39,IF(H5220-K5220+E5220+L5220+M5220+Calculator!$G$39&gt;Calculator!$G$39,Calculator!$G$39-(H5220+E5220+L5220+M5220-K5220),Calculator!$G$39),D5220),0)))</f>
        <v>0</v>
      </c>
    </row>
    <row r="5221" spans="1:14" ht="15.75" thickBot="1">
      <c r="A5221" s="33" t="str">
        <f ca="1">IF(C5221=Calculator!$H$27,"F",IF(Daily!D5221+Daily!H5221=0,IF(D5220+H5220&gt;0,"L",""),""))</f>
        <v/>
      </c>
      <c r="B5221" s="34">
        <v>5220</v>
      </c>
      <c r="C5221" s="19">
        <f t="shared" ca="1" si="325"/>
        <v>51150</v>
      </c>
      <c r="D5221" s="29">
        <f t="shared" ca="1" si="327"/>
        <v>0</v>
      </c>
      <c r="E5221" s="29">
        <f ca="1">IF(C5221&lt;Calculator!$D$26,0,IF(DAY($C5221)=1,IF(D5221-Calculator!$G$24&gt;0,Calculator!$G$24,D5221),0))</f>
        <v>0</v>
      </c>
      <c r="F5221" s="29">
        <f ca="1">IF(E5221&gt;0,D5221*Calculator!$G$22/12,0)</f>
        <v>0</v>
      </c>
      <c r="G5221" s="29">
        <f ca="1">IF(E5221&gt;0,(IFERROR(-PMT(Calculator!$G$22/12,Calculator!$G$23*12,Calculator!$G$20),0))-F5221,0)</f>
        <v>0</v>
      </c>
      <c r="H5221" s="29">
        <f t="shared" ca="1" si="328"/>
        <v>0</v>
      </c>
      <c r="I5221" s="29">
        <f t="shared" ca="1" si="326"/>
        <v>0</v>
      </c>
      <c r="J5221" s="30">
        <f>Calculator!$G$40</f>
        <v>6.5000000000000002E-2</v>
      </c>
      <c r="K5221" s="29">
        <f ca="1">IF(C5221&gt;=Calculator!$G$27,IF(DAY($C5221)=1,Calculator!$G$34/2,IF(DAY($C5221)=15,Calculator!$G$34/2,0)),0)</f>
        <v>4500</v>
      </c>
      <c r="L5221" s="29">
        <f ca="1">IF(DAY($C5221)=28,IF(H5221=0,0,Calculator!$G$35),0)</f>
        <v>0</v>
      </c>
      <c r="M5221" s="29">
        <f ca="1">IF(I5221&gt;0,IF(DAY($C5221)=1,SUM(INDIRECT("I"&amp;(ROW(C5220)-DAY(C5220))):I5220),0),0)</f>
        <v>0</v>
      </c>
      <c r="N5221" s="29">
        <f ca="1">IF(C5221&lt;Calculator!$G$27,0,IF(C5221=Calculator!$G$27,Calculator!$G$39,IF(H5221-K5221&lt;=0,IF(D5221&gt;Calculator!$G$39,IF(H5221-K5221+E5221+L5221+M5221+Calculator!$G$39&gt;Calculator!$G$39,Calculator!$G$39-(H5221+E5221+L5221+M5221-K5221),Calculator!$G$39),D5221),0)))</f>
        <v>0</v>
      </c>
    </row>
    <row r="5222" spans="1:14" ht="15.75" thickBot="1">
      <c r="A5222" s="33" t="str">
        <f ca="1">IF(C5222=Calculator!$H$27,"F",IF(Daily!D5222+Daily!H5222=0,IF(D5221+H5221&gt;0,"L",""),""))</f>
        <v/>
      </c>
      <c r="B5222" s="34">
        <v>5221</v>
      </c>
      <c r="C5222" s="19">
        <f t="shared" ca="1" si="325"/>
        <v>51151</v>
      </c>
      <c r="D5222" s="29">
        <f t="shared" ca="1" si="327"/>
        <v>0</v>
      </c>
      <c r="E5222" s="29">
        <f ca="1">IF(C5222&lt;Calculator!$D$26,0,IF(DAY($C5222)=1,IF(D5222-Calculator!$G$24&gt;0,Calculator!$G$24,D5222),0))</f>
        <v>0</v>
      </c>
      <c r="F5222" s="29">
        <f ca="1">IF(E5222&gt;0,D5222*Calculator!$G$22/12,0)</f>
        <v>0</v>
      </c>
      <c r="G5222" s="29">
        <f ca="1">IF(E5222&gt;0,(IFERROR(-PMT(Calculator!$G$22/12,Calculator!$G$23*12,Calculator!$G$20),0))-F5222,0)</f>
        <v>0</v>
      </c>
      <c r="H5222" s="29">
        <f t="shared" ca="1" si="328"/>
        <v>0</v>
      </c>
      <c r="I5222" s="29">
        <f t="shared" ca="1" si="326"/>
        <v>0</v>
      </c>
      <c r="J5222" s="30">
        <f>Calculator!$G$40</f>
        <v>6.5000000000000002E-2</v>
      </c>
      <c r="K5222" s="29">
        <f ca="1">IF(C5222&gt;=Calculator!$G$27,IF(DAY($C5222)=1,Calculator!$G$34/2,IF(DAY($C5222)=15,Calculator!$G$34/2,0)),0)</f>
        <v>0</v>
      </c>
      <c r="L5222" s="29">
        <f ca="1">IF(DAY($C5222)=28,IF(H5222=0,0,Calculator!$G$35),0)</f>
        <v>0</v>
      </c>
      <c r="M5222" s="29">
        <f ca="1">IF(I5222&gt;0,IF(DAY($C5222)=1,SUM(INDIRECT("I"&amp;(ROW(C5221)-DAY(C5221))):I5221),0),0)</f>
        <v>0</v>
      </c>
      <c r="N5222" s="29">
        <f ca="1">IF(C5222&lt;Calculator!$G$27,0,IF(C5222=Calculator!$G$27,Calculator!$G$39,IF(H5222-K5222&lt;=0,IF(D5222&gt;Calculator!$G$39,IF(H5222-K5222+E5222+L5222+M5222+Calculator!$G$39&gt;Calculator!$G$39,Calculator!$G$39-(H5222+E5222+L5222+M5222-K5222),Calculator!$G$39),D5222),0)))</f>
        <v>0</v>
      </c>
    </row>
    <row r="5223" spans="1:14" ht="15.75" thickBot="1">
      <c r="A5223" s="33" t="str">
        <f ca="1">IF(C5223=Calculator!$H$27,"F",IF(Daily!D5223+Daily!H5223=0,IF(D5222+H5222&gt;0,"L",""),""))</f>
        <v/>
      </c>
      <c r="B5223" s="34">
        <v>5222</v>
      </c>
      <c r="C5223" s="19">
        <f t="shared" ca="1" si="325"/>
        <v>51152</v>
      </c>
      <c r="D5223" s="29">
        <f t="shared" ca="1" si="327"/>
        <v>0</v>
      </c>
      <c r="E5223" s="29">
        <f ca="1">IF(C5223&lt;Calculator!$D$26,0,IF(DAY($C5223)=1,IF(D5223-Calculator!$G$24&gt;0,Calculator!$G$24,D5223),0))</f>
        <v>0</v>
      </c>
      <c r="F5223" s="29">
        <f ca="1">IF(E5223&gt;0,D5223*Calculator!$G$22/12,0)</f>
        <v>0</v>
      </c>
      <c r="G5223" s="29">
        <f ca="1">IF(E5223&gt;0,(IFERROR(-PMT(Calculator!$G$22/12,Calculator!$G$23*12,Calculator!$G$20),0))-F5223,0)</f>
        <v>0</v>
      </c>
      <c r="H5223" s="29">
        <f t="shared" ca="1" si="328"/>
        <v>0</v>
      </c>
      <c r="I5223" s="29">
        <f t="shared" ca="1" si="326"/>
        <v>0</v>
      </c>
      <c r="J5223" s="30">
        <f>Calculator!$G$40</f>
        <v>6.5000000000000002E-2</v>
      </c>
      <c r="K5223" s="29">
        <f ca="1">IF(C5223&gt;=Calculator!$G$27,IF(DAY($C5223)=1,Calculator!$G$34/2,IF(DAY($C5223)=15,Calculator!$G$34/2,0)),0)</f>
        <v>0</v>
      </c>
      <c r="L5223" s="29">
        <f ca="1">IF(DAY($C5223)=28,IF(H5223=0,0,Calculator!$G$35),0)</f>
        <v>0</v>
      </c>
      <c r="M5223" s="29">
        <f ca="1">IF(I5223&gt;0,IF(DAY($C5223)=1,SUM(INDIRECT("I"&amp;(ROW(C5222)-DAY(C5222))):I5222),0),0)</f>
        <v>0</v>
      </c>
      <c r="N5223" s="29">
        <f ca="1">IF(C5223&lt;Calculator!$G$27,0,IF(C5223=Calculator!$G$27,Calculator!$G$39,IF(H5223-K5223&lt;=0,IF(D5223&gt;Calculator!$G$39,IF(H5223-K5223+E5223+L5223+M5223+Calculator!$G$39&gt;Calculator!$G$39,Calculator!$G$39-(H5223+E5223+L5223+M5223-K5223),Calculator!$G$39),D5223),0)))</f>
        <v>0</v>
      </c>
    </row>
    <row r="5224" spans="1:14" ht="15.75" thickBot="1">
      <c r="A5224" s="33" t="str">
        <f ca="1">IF(C5224=Calculator!$H$27,"F",IF(Daily!D5224+Daily!H5224=0,IF(D5223+H5223&gt;0,"L",""),""))</f>
        <v/>
      </c>
      <c r="B5224" s="34">
        <v>5223</v>
      </c>
      <c r="C5224" s="19">
        <f t="shared" ca="1" si="325"/>
        <v>51153</v>
      </c>
      <c r="D5224" s="29">
        <f t="shared" ca="1" si="327"/>
        <v>0</v>
      </c>
      <c r="E5224" s="29">
        <f ca="1">IF(C5224&lt;Calculator!$D$26,0,IF(DAY($C5224)=1,IF(D5224-Calculator!$G$24&gt;0,Calculator!$G$24,D5224),0))</f>
        <v>0</v>
      </c>
      <c r="F5224" s="29">
        <f ca="1">IF(E5224&gt;0,D5224*Calculator!$G$22/12,0)</f>
        <v>0</v>
      </c>
      <c r="G5224" s="29">
        <f ca="1">IF(E5224&gt;0,(IFERROR(-PMT(Calculator!$G$22/12,Calculator!$G$23*12,Calculator!$G$20),0))-F5224,0)</f>
        <v>0</v>
      </c>
      <c r="H5224" s="29">
        <f t="shared" ca="1" si="328"/>
        <v>0</v>
      </c>
      <c r="I5224" s="29">
        <f t="shared" ca="1" si="326"/>
        <v>0</v>
      </c>
      <c r="J5224" s="30">
        <f>Calculator!$G$40</f>
        <v>6.5000000000000002E-2</v>
      </c>
      <c r="K5224" s="29">
        <f ca="1">IF(C5224&gt;=Calculator!$G$27,IF(DAY($C5224)=1,Calculator!$G$34/2,IF(DAY($C5224)=15,Calculator!$G$34/2,0)),0)</f>
        <v>0</v>
      </c>
      <c r="L5224" s="29">
        <f ca="1">IF(DAY($C5224)=28,IF(H5224=0,0,Calculator!$G$35),0)</f>
        <v>0</v>
      </c>
      <c r="M5224" s="29">
        <f ca="1">IF(I5224&gt;0,IF(DAY($C5224)=1,SUM(INDIRECT("I"&amp;(ROW(C5223)-DAY(C5223))):I5223),0),0)</f>
        <v>0</v>
      </c>
      <c r="N5224" s="29">
        <f ca="1">IF(C5224&lt;Calculator!$G$27,0,IF(C5224=Calculator!$G$27,Calculator!$G$39,IF(H5224-K5224&lt;=0,IF(D5224&gt;Calculator!$G$39,IF(H5224-K5224+E5224+L5224+M5224+Calculator!$G$39&gt;Calculator!$G$39,Calculator!$G$39-(H5224+E5224+L5224+M5224-K5224),Calculator!$G$39),D5224),0)))</f>
        <v>0</v>
      </c>
    </row>
    <row r="5225" spans="1:14" ht="15.75" thickBot="1">
      <c r="A5225" s="33" t="str">
        <f ca="1">IF(C5225=Calculator!$H$27,"F",IF(Daily!D5225+Daily!H5225=0,IF(D5224+H5224&gt;0,"L",""),""))</f>
        <v/>
      </c>
      <c r="B5225" s="34">
        <v>5224</v>
      </c>
      <c r="C5225" s="19">
        <f t="shared" ca="1" si="325"/>
        <v>51154</v>
      </c>
      <c r="D5225" s="29">
        <f t="shared" ca="1" si="327"/>
        <v>0</v>
      </c>
      <c r="E5225" s="29">
        <f ca="1">IF(C5225&lt;Calculator!$D$26,0,IF(DAY($C5225)=1,IF(D5225-Calculator!$G$24&gt;0,Calculator!$G$24,D5225),0))</f>
        <v>0</v>
      </c>
      <c r="F5225" s="29">
        <f ca="1">IF(E5225&gt;0,D5225*Calculator!$G$22/12,0)</f>
        <v>0</v>
      </c>
      <c r="G5225" s="29">
        <f ca="1">IF(E5225&gt;0,(IFERROR(-PMT(Calculator!$G$22/12,Calculator!$G$23*12,Calculator!$G$20),0))-F5225,0)</f>
        <v>0</v>
      </c>
      <c r="H5225" s="29">
        <f t="shared" ca="1" si="328"/>
        <v>0</v>
      </c>
      <c r="I5225" s="29">
        <f t="shared" ca="1" si="326"/>
        <v>0</v>
      </c>
      <c r="J5225" s="30">
        <f>Calculator!$G$40</f>
        <v>6.5000000000000002E-2</v>
      </c>
      <c r="K5225" s="29">
        <f ca="1">IF(C5225&gt;=Calculator!$G$27,IF(DAY($C5225)=1,Calculator!$G$34/2,IF(DAY($C5225)=15,Calculator!$G$34/2,0)),0)</f>
        <v>0</v>
      </c>
      <c r="L5225" s="29">
        <f ca="1">IF(DAY($C5225)=28,IF(H5225=0,0,Calculator!$G$35),0)</f>
        <v>0</v>
      </c>
      <c r="M5225" s="29">
        <f ca="1">IF(I5225&gt;0,IF(DAY($C5225)=1,SUM(INDIRECT("I"&amp;(ROW(C5224)-DAY(C5224))):I5224),0),0)</f>
        <v>0</v>
      </c>
      <c r="N5225" s="29">
        <f ca="1">IF(C5225&lt;Calculator!$G$27,0,IF(C5225=Calculator!$G$27,Calculator!$G$39,IF(H5225-K5225&lt;=0,IF(D5225&gt;Calculator!$G$39,IF(H5225-K5225+E5225+L5225+M5225+Calculator!$G$39&gt;Calculator!$G$39,Calculator!$G$39-(H5225+E5225+L5225+M5225-K5225),Calculator!$G$39),D5225),0)))</f>
        <v>0</v>
      </c>
    </row>
    <row r="5226" spans="1:14" ht="15.75" thickBot="1">
      <c r="A5226" s="33" t="str">
        <f ca="1">IF(C5226=Calculator!$H$27,"F",IF(Daily!D5226+Daily!H5226=0,IF(D5225+H5225&gt;0,"L",""),""))</f>
        <v/>
      </c>
      <c r="B5226" s="34">
        <v>5225</v>
      </c>
      <c r="C5226" s="19">
        <f t="shared" ca="1" si="325"/>
        <v>51155</v>
      </c>
      <c r="D5226" s="29">
        <f t="shared" ca="1" si="327"/>
        <v>0</v>
      </c>
      <c r="E5226" s="29">
        <f ca="1">IF(C5226&lt;Calculator!$D$26,0,IF(DAY($C5226)=1,IF(D5226-Calculator!$G$24&gt;0,Calculator!$G$24,D5226),0))</f>
        <v>0</v>
      </c>
      <c r="F5226" s="29">
        <f ca="1">IF(E5226&gt;0,D5226*Calculator!$G$22/12,0)</f>
        <v>0</v>
      </c>
      <c r="G5226" s="29">
        <f ca="1">IF(E5226&gt;0,(IFERROR(-PMT(Calculator!$G$22/12,Calculator!$G$23*12,Calculator!$G$20),0))-F5226,0)</f>
        <v>0</v>
      </c>
      <c r="H5226" s="29">
        <f t="shared" ca="1" si="328"/>
        <v>0</v>
      </c>
      <c r="I5226" s="29">
        <f t="shared" ca="1" si="326"/>
        <v>0</v>
      </c>
      <c r="J5226" s="30">
        <f>Calculator!$G$40</f>
        <v>6.5000000000000002E-2</v>
      </c>
      <c r="K5226" s="29">
        <f ca="1">IF(C5226&gt;=Calculator!$G$27,IF(DAY($C5226)=1,Calculator!$G$34/2,IF(DAY($C5226)=15,Calculator!$G$34/2,0)),0)</f>
        <v>0</v>
      </c>
      <c r="L5226" s="29">
        <f ca="1">IF(DAY($C5226)=28,IF(H5226=0,0,Calculator!$G$35),0)</f>
        <v>0</v>
      </c>
      <c r="M5226" s="29">
        <f ca="1">IF(I5226&gt;0,IF(DAY($C5226)=1,SUM(INDIRECT("I"&amp;(ROW(C5225)-DAY(C5225))):I5225),0),0)</f>
        <v>0</v>
      </c>
      <c r="N5226" s="29">
        <f ca="1">IF(C5226&lt;Calculator!$G$27,0,IF(C5226=Calculator!$G$27,Calculator!$G$39,IF(H5226-K5226&lt;=0,IF(D5226&gt;Calculator!$G$39,IF(H5226-K5226+E5226+L5226+M5226+Calculator!$G$39&gt;Calculator!$G$39,Calculator!$G$39-(H5226+E5226+L5226+M5226-K5226),Calculator!$G$39),D5226),0)))</f>
        <v>0</v>
      </c>
    </row>
    <row r="5227" spans="1:14" ht="15.75" thickBot="1">
      <c r="A5227" s="33" t="str">
        <f ca="1">IF(C5227=Calculator!$H$27,"F",IF(Daily!D5227+Daily!H5227=0,IF(D5226+H5226&gt;0,"L",""),""))</f>
        <v/>
      </c>
      <c r="B5227" s="34">
        <v>5226</v>
      </c>
      <c r="C5227" s="19">
        <f t="shared" ca="1" si="325"/>
        <v>51156</v>
      </c>
      <c r="D5227" s="29">
        <f t="shared" ca="1" si="327"/>
        <v>0</v>
      </c>
      <c r="E5227" s="29">
        <f ca="1">IF(C5227&lt;Calculator!$D$26,0,IF(DAY($C5227)=1,IF(D5227-Calculator!$G$24&gt;0,Calculator!$G$24,D5227),0))</f>
        <v>0</v>
      </c>
      <c r="F5227" s="29">
        <f ca="1">IF(E5227&gt;0,D5227*Calculator!$G$22/12,0)</f>
        <v>0</v>
      </c>
      <c r="G5227" s="29">
        <f ca="1">IF(E5227&gt;0,(IFERROR(-PMT(Calculator!$G$22/12,Calculator!$G$23*12,Calculator!$G$20),0))-F5227,0)</f>
        <v>0</v>
      </c>
      <c r="H5227" s="29">
        <f t="shared" ca="1" si="328"/>
        <v>0</v>
      </c>
      <c r="I5227" s="29">
        <f t="shared" ca="1" si="326"/>
        <v>0</v>
      </c>
      <c r="J5227" s="30">
        <f>Calculator!$G$40</f>
        <v>6.5000000000000002E-2</v>
      </c>
      <c r="K5227" s="29">
        <f ca="1">IF(C5227&gt;=Calculator!$G$27,IF(DAY($C5227)=1,Calculator!$G$34/2,IF(DAY($C5227)=15,Calculator!$G$34/2,0)),0)</f>
        <v>0</v>
      </c>
      <c r="L5227" s="29">
        <f ca="1">IF(DAY($C5227)=28,IF(H5227=0,0,Calculator!$G$35),0)</f>
        <v>0</v>
      </c>
      <c r="M5227" s="29">
        <f ca="1">IF(I5227&gt;0,IF(DAY($C5227)=1,SUM(INDIRECT("I"&amp;(ROW(C5226)-DAY(C5226))):I5226),0),0)</f>
        <v>0</v>
      </c>
      <c r="N5227" s="29">
        <f ca="1">IF(C5227&lt;Calculator!$G$27,0,IF(C5227=Calculator!$G$27,Calculator!$G$39,IF(H5227-K5227&lt;=0,IF(D5227&gt;Calculator!$G$39,IF(H5227-K5227+E5227+L5227+M5227+Calculator!$G$39&gt;Calculator!$G$39,Calculator!$G$39-(H5227+E5227+L5227+M5227-K5227),Calculator!$G$39),D5227),0)))</f>
        <v>0</v>
      </c>
    </row>
    <row r="5228" spans="1:14" ht="15.75" thickBot="1">
      <c r="A5228" s="33" t="str">
        <f ca="1">IF(C5228=Calculator!$H$27,"F",IF(Daily!D5228+Daily!H5228=0,IF(D5227+H5227&gt;0,"L",""),""))</f>
        <v/>
      </c>
      <c r="B5228" s="34">
        <v>5227</v>
      </c>
      <c r="C5228" s="19">
        <f t="shared" ca="1" si="325"/>
        <v>51157</v>
      </c>
      <c r="D5228" s="29">
        <f t="shared" ca="1" si="327"/>
        <v>0</v>
      </c>
      <c r="E5228" s="29">
        <f ca="1">IF(C5228&lt;Calculator!$D$26,0,IF(DAY($C5228)=1,IF(D5228-Calculator!$G$24&gt;0,Calculator!$G$24,D5228),0))</f>
        <v>0</v>
      </c>
      <c r="F5228" s="29">
        <f ca="1">IF(E5228&gt;0,D5228*Calculator!$G$22/12,0)</f>
        <v>0</v>
      </c>
      <c r="G5228" s="29">
        <f ca="1">IF(E5228&gt;0,(IFERROR(-PMT(Calculator!$G$22/12,Calculator!$G$23*12,Calculator!$G$20),0))-F5228,0)</f>
        <v>0</v>
      </c>
      <c r="H5228" s="29">
        <f t="shared" ca="1" si="328"/>
        <v>0</v>
      </c>
      <c r="I5228" s="29">
        <f t="shared" ca="1" si="326"/>
        <v>0</v>
      </c>
      <c r="J5228" s="30">
        <f>Calculator!$G$40</f>
        <v>6.5000000000000002E-2</v>
      </c>
      <c r="K5228" s="29">
        <f ca="1">IF(C5228&gt;=Calculator!$G$27,IF(DAY($C5228)=1,Calculator!$G$34/2,IF(DAY($C5228)=15,Calculator!$G$34/2,0)),0)</f>
        <v>0</v>
      </c>
      <c r="L5228" s="29">
        <f ca="1">IF(DAY($C5228)=28,IF(H5228=0,0,Calculator!$G$35),0)</f>
        <v>0</v>
      </c>
      <c r="M5228" s="29">
        <f ca="1">IF(I5228&gt;0,IF(DAY($C5228)=1,SUM(INDIRECT("I"&amp;(ROW(C5227)-DAY(C5227))):I5227),0),0)</f>
        <v>0</v>
      </c>
      <c r="N5228" s="29">
        <f ca="1">IF(C5228&lt;Calculator!$G$27,0,IF(C5228=Calculator!$G$27,Calculator!$G$39,IF(H5228-K5228&lt;=0,IF(D5228&gt;Calculator!$G$39,IF(H5228-K5228+E5228+L5228+M5228+Calculator!$G$39&gt;Calculator!$G$39,Calculator!$G$39-(H5228+E5228+L5228+M5228-K5228),Calculator!$G$39),D5228),0)))</f>
        <v>0</v>
      </c>
    </row>
    <row r="5229" spans="1:14" ht="15.75" thickBot="1">
      <c r="A5229" s="33" t="str">
        <f ca="1">IF(C5229=Calculator!$H$27,"F",IF(Daily!D5229+Daily!H5229=0,IF(D5228+H5228&gt;0,"L",""),""))</f>
        <v/>
      </c>
      <c r="B5229" s="34">
        <v>5228</v>
      </c>
      <c r="C5229" s="19">
        <f t="shared" ca="1" si="325"/>
        <v>51158</v>
      </c>
      <c r="D5229" s="29">
        <f t="shared" ca="1" si="327"/>
        <v>0</v>
      </c>
      <c r="E5229" s="29">
        <f ca="1">IF(C5229&lt;Calculator!$D$26,0,IF(DAY($C5229)=1,IF(D5229-Calculator!$G$24&gt;0,Calculator!$G$24,D5229),0))</f>
        <v>0</v>
      </c>
      <c r="F5229" s="29">
        <f ca="1">IF(E5229&gt;0,D5229*Calculator!$G$22/12,0)</f>
        <v>0</v>
      </c>
      <c r="G5229" s="29">
        <f ca="1">IF(E5229&gt;0,(IFERROR(-PMT(Calculator!$G$22/12,Calculator!$G$23*12,Calculator!$G$20),0))-F5229,0)</f>
        <v>0</v>
      </c>
      <c r="H5229" s="29">
        <f t="shared" ca="1" si="328"/>
        <v>0</v>
      </c>
      <c r="I5229" s="29">
        <f t="shared" ca="1" si="326"/>
        <v>0</v>
      </c>
      <c r="J5229" s="30">
        <f>Calculator!$G$40</f>
        <v>6.5000000000000002E-2</v>
      </c>
      <c r="K5229" s="29">
        <f ca="1">IF(C5229&gt;=Calculator!$G$27,IF(DAY($C5229)=1,Calculator!$G$34/2,IF(DAY($C5229)=15,Calculator!$G$34/2,0)),0)</f>
        <v>0</v>
      </c>
      <c r="L5229" s="29">
        <f ca="1">IF(DAY($C5229)=28,IF(H5229=0,0,Calculator!$G$35),0)</f>
        <v>0</v>
      </c>
      <c r="M5229" s="29">
        <f ca="1">IF(I5229&gt;0,IF(DAY($C5229)=1,SUM(INDIRECT("I"&amp;(ROW(C5228)-DAY(C5228))):I5228),0),0)</f>
        <v>0</v>
      </c>
      <c r="N5229" s="29">
        <f ca="1">IF(C5229&lt;Calculator!$G$27,0,IF(C5229=Calculator!$G$27,Calculator!$G$39,IF(H5229-K5229&lt;=0,IF(D5229&gt;Calculator!$G$39,IF(H5229-K5229+E5229+L5229+M5229+Calculator!$G$39&gt;Calculator!$G$39,Calculator!$G$39-(H5229+E5229+L5229+M5229-K5229),Calculator!$G$39),D5229),0)))</f>
        <v>0</v>
      </c>
    </row>
    <row r="5230" spans="1:14" ht="15.75" thickBot="1">
      <c r="A5230" s="33" t="str">
        <f ca="1">IF(C5230=Calculator!$H$27,"F",IF(Daily!D5230+Daily!H5230=0,IF(D5229+H5229&gt;0,"L",""),""))</f>
        <v/>
      </c>
      <c r="B5230" s="34">
        <v>5229</v>
      </c>
      <c r="C5230" s="19">
        <f t="shared" ca="1" si="325"/>
        <v>51159</v>
      </c>
      <c r="D5230" s="29">
        <f t="shared" ca="1" si="327"/>
        <v>0</v>
      </c>
      <c r="E5230" s="29">
        <f ca="1">IF(C5230&lt;Calculator!$D$26,0,IF(DAY($C5230)=1,IF(D5230-Calculator!$G$24&gt;0,Calculator!$G$24,D5230),0))</f>
        <v>0</v>
      </c>
      <c r="F5230" s="29">
        <f ca="1">IF(E5230&gt;0,D5230*Calculator!$G$22/12,0)</f>
        <v>0</v>
      </c>
      <c r="G5230" s="29">
        <f ca="1">IF(E5230&gt;0,(IFERROR(-PMT(Calculator!$G$22/12,Calculator!$G$23*12,Calculator!$G$20),0))-F5230,0)</f>
        <v>0</v>
      </c>
      <c r="H5230" s="29">
        <f t="shared" ca="1" si="328"/>
        <v>0</v>
      </c>
      <c r="I5230" s="29">
        <f t="shared" ca="1" si="326"/>
        <v>0</v>
      </c>
      <c r="J5230" s="30">
        <f>Calculator!$G$40</f>
        <v>6.5000000000000002E-2</v>
      </c>
      <c r="K5230" s="29">
        <f ca="1">IF(C5230&gt;=Calculator!$G$27,IF(DAY($C5230)=1,Calculator!$G$34/2,IF(DAY($C5230)=15,Calculator!$G$34/2,0)),0)</f>
        <v>0</v>
      </c>
      <c r="L5230" s="29">
        <f ca="1">IF(DAY($C5230)=28,IF(H5230=0,0,Calculator!$G$35),0)</f>
        <v>0</v>
      </c>
      <c r="M5230" s="29">
        <f ca="1">IF(I5230&gt;0,IF(DAY($C5230)=1,SUM(INDIRECT("I"&amp;(ROW(C5229)-DAY(C5229))):I5229),0),0)</f>
        <v>0</v>
      </c>
      <c r="N5230" s="29">
        <f ca="1">IF(C5230&lt;Calculator!$G$27,0,IF(C5230=Calculator!$G$27,Calculator!$G$39,IF(H5230-K5230&lt;=0,IF(D5230&gt;Calculator!$G$39,IF(H5230-K5230+E5230+L5230+M5230+Calculator!$G$39&gt;Calculator!$G$39,Calculator!$G$39-(H5230+E5230+L5230+M5230-K5230),Calculator!$G$39),D5230),0)))</f>
        <v>0</v>
      </c>
    </row>
    <row r="5231" spans="1:14" ht="15.75" thickBot="1">
      <c r="A5231" s="33" t="str">
        <f ca="1">IF(C5231=Calculator!$H$27,"F",IF(Daily!D5231+Daily!H5231=0,IF(D5230+H5230&gt;0,"L",""),""))</f>
        <v/>
      </c>
      <c r="B5231" s="34">
        <v>5230</v>
      </c>
      <c r="C5231" s="19">
        <f t="shared" ca="1" si="325"/>
        <v>51160</v>
      </c>
      <c r="D5231" s="29">
        <f t="shared" ca="1" si="327"/>
        <v>0</v>
      </c>
      <c r="E5231" s="29">
        <f ca="1">IF(C5231&lt;Calculator!$D$26,0,IF(DAY($C5231)=1,IF(D5231-Calculator!$G$24&gt;0,Calculator!$G$24,D5231),0))</f>
        <v>0</v>
      </c>
      <c r="F5231" s="29">
        <f ca="1">IF(E5231&gt;0,D5231*Calculator!$G$22/12,0)</f>
        <v>0</v>
      </c>
      <c r="G5231" s="29">
        <f ca="1">IF(E5231&gt;0,(IFERROR(-PMT(Calculator!$G$22/12,Calculator!$G$23*12,Calculator!$G$20),0))-F5231,0)</f>
        <v>0</v>
      </c>
      <c r="H5231" s="29">
        <f t="shared" ca="1" si="328"/>
        <v>0</v>
      </c>
      <c r="I5231" s="29">
        <f t="shared" ca="1" si="326"/>
        <v>0</v>
      </c>
      <c r="J5231" s="30">
        <f>Calculator!$G$40</f>
        <v>6.5000000000000002E-2</v>
      </c>
      <c r="K5231" s="29">
        <f ca="1">IF(C5231&gt;=Calculator!$G$27,IF(DAY($C5231)=1,Calculator!$G$34/2,IF(DAY($C5231)=15,Calculator!$G$34/2,0)),0)</f>
        <v>0</v>
      </c>
      <c r="L5231" s="29">
        <f ca="1">IF(DAY($C5231)=28,IF(H5231=0,0,Calculator!$G$35),0)</f>
        <v>0</v>
      </c>
      <c r="M5231" s="29">
        <f ca="1">IF(I5231&gt;0,IF(DAY($C5231)=1,SUM(INDIRECT("I"&amp;(ROW(C5230)-DAY(C5230))):I5230),0),0)</f>
        <v>0</v>
      </c>
      <c r="N5231" s="29">
        <f ca="1">IF(C5231&lt;Calculator!$G$27,0,IF(C5231=Calculator!$G$27,Calculator!$G$39,IF(H5231-K5231&lt;=0,IF(D5231&gt;Calculator!$G$39,IF(H5231-K5231+E5231+L5231+M5231+Calculator!$G$39&gt;Calculator!$G$39,Calculator!$G$39-(H5231+E5231+L5231+M5231-K5231),Calculator!$G$39),D5231),0)))</f>
        <v>0</v>
      </c>
    </row>
    <row r="5232" spans="1:14" ht="15.75" thickBot="1">
      <c r="A5232" s="33" t="str">
        <f ca="1">IF(C5232=Calculator!$H$27,"F",IF(Daily!D5232+Daily!H5232=0,IF(D5231+H5231&gt;0,"L",""),""))</f>
        <v/>
      </c>
      <c r="B5232" s="34">
        <v>5231</v>
      </c>
      <c r="C5232" s="19">
        <f t="shared" ca="1" si="325"/>
        <v>51161</v>
      </c>
      <c r="D5232" s="29">
        <f t="shared" ca="1" si="327"/>
        <v>0</v>
      </c>
      <c r="E5232" s="29">
        <f ca="1">IF(C5232&lt;Calculator!$D$26,0,IF(DAY($C5232)=1,IF(D5232-Calculator!$G$24&gt;0,Calculator!$G$24,D5232),0))</f>
        <v>0</v>
      </c>
      <c r="F5232" s="29">
        <f ca="1">IF(E5232&gt;0,D5232*Calculator!$G$22/12,0)</f>
        <v>0</v>
      </c>
      <c r="G5232" s="29">
        <f ca="1">IF(E5232&gt;0,(IFERROR(-PMT(Calculator!$G$22/12,Calculator!$G$23*12,Calculator!$G$20),0))-F5232,0)</f>
        <v>0</v>
      </c>
      <c r="H5232" s="29">
        <f t="shared" ca="1" si="328"/>
        <v>0</v>
      </c>
      <c r="I5232" s="29">
        <f t="shared" ca="1" si="326"/>
        <v>0</v>
      </c>
      <c r="J5232" s="30">
        <f>Calculator!$G$40</f>
        <v>6.5000000000000002E-2</v>
      </c>
      <c r="K5232" s="29">
        <f ca="1">IF(C5232&gt;=Calculator!$G$27,IF(DAY($C5232)=1,Calculator!$G$34/2,IF(DAY($C5232)=15,Calculator!$G$34/2,0)),0)</f>
        <v>0</v>
      </c>
      <c r="L5232" s="29">
        <f ca="1">IF(DAY($C5232)=28,IF(H5232=0,0,Calculator!$G$35),0)</f>
        <v>0</v>
      </c>
      <c r="M5232" s="29">
        <f ca="1">IF(I5232&gt;0,IF(DAY($C5232)=1,SUM(INDIRECT("I"&amp;(ROW(C5231)-DAY(C5231))):I5231),0),0)</f>
        <v>0</v>
      </c>
      <c r="N5232" s="29">
        <f ca="1">IF(C5232&lt;Calculator!$G$27,0,IF(C5232=Calculator!$G$27,Calculator!$G$39,IF(H5232-K5232&lt;=0,IF(D5232&gt;Calculator!$G$39,IF(H5232-K5232+E5232+L5232+M5232+Calculator!$G$39&gt;Calculator!$G$39,Calculator!$G$39-(H5232+E5232+L5232+M5232-K5232),Calculator!$G$39),D5232),0)))</f>
        <v>0</v>
      </c>
    </row>
    <row r="5233" spans="1:14" ht="15.75" thickBot="1">
      <c r="A5233" s="33" t="str">
        <f ca="1">IF(C5233=Calculator!$H$27,"F",IF(Daily!D5233+Daily!H5233=0,IF(D5232+H5232&gt;0,"L",""),""))</f>
        <v/>
      </c>
      <c r="B5233" s="34">
        <v>5232</v>
      </c>
      <c r="C5233" s="19">
        <f t="shared" ca="1" si="325"/>
        <v>51162</v>
      </c>
      <c r="D5233" s="29">
        <f t="shared" ca="1" si="327"/>
        <v>0</v>
      </c>
      <c r="E5233" s="29">
        <f ca="1">IF(C5233&lt;Calculator!$D$26,0,IF(DAY($C5233)=1,IF(D5233-Calculator!$G$24&gt;0,Calculator!$G$24,D5233),0))</f>
        <v>0</v>
      </c>
      <c r="F5233" s="29">
        <f ca="1">IF(E5233&gt;0,D5233*Calculator!$G$22/12,0)</f>
        <v>0</v>
      </c>
      <c r="G5233" s="29">
        <f ca="1">IF(E5233&gt;0,(IFERROR(-PMT(Calculator!$G$22/12,Calculator!$G$23*12,Calculator!$G$20),0))-F5233,0)</f>
        <v>0</v>
      </c>
      <c r="H5233" s="29">
        <f t="shared" ca="1" si="328"/>
        <v>0</v>
      </c>
      <c r="I5233" s="29">
        <f t="shared" ca="1" si="326"/>
        <v>0</v>
      </c>
      <c r="J5233" s="30">
        <f>Calculator!$G$40</f>
        <v>6.5000000000000002E-2</v>
      </c>
      <c r="K5233" s="29">
        <f ca="1">IF(C5233&gt;=Calculator!$G$27,IF(DAY($C5233)=1,Calculator!$G$34/2,IF(DAY($C5233)=15,Calculator!$G$34/2,0)),0)</f>
        <v>0</v>
      </c>
      <c r="L5233" s="29">
        <f ca="1">IF(DAY($C5233)=28,IF(H5233=0,0,Calculator!$G$35),0)</f>
        <v>0</v>
      </c>
      <c r="M5233" s="29">
        <f ca="1">IF(I5233&gt;0,IF(DAY($C5233)=1,SUM(INDIRECT("I"&amp;(ROW(C5232)-DAY(C5232))):I5232),0),0)</f>
        <v>0</v>
      </c>
      <c r="N5233" s="29">
        <f ca="1">IF(C5233&lt;Calculator!$G$27,0,IF(C5233=Calculator!$G$27,Calculator!$G$39,IF(H5233-K5233&lt;=0,IF(D5233&gt;Calculator!$G$39,IF(H5233-K5233+E5233+L5233+M5233+Calculator!$G$39&gt;Calculator!$G$39,Calculator!$G$39-(H5233+E5233+L5233+M5233-K5233),Calculator!$G$39),D5233),0)))</f>
        <v>0</v>
      </c>
    </row>
    <row r="5234" spans="1:14" ht="15.75" thickBot="1">
      <c r="A5234" s="33" t="str">
        <f ca="1">IF(C5234=Calculator!$H$27,"F",IF(Daily!D5234+Daily!H5234=0,IF(D5233+H5233&gt;0,"L",""),""))</f>
        <v/>
      </c>
      <c r="B5234" s="34">
        <v>5233</v>
      </c>
      <c r="C5234" s="19">
        <f t="shared" ca="1" si="325"/>
        <v>51163</v>
      </c>
      <c r="D5234" s="29">
        <f t="shared" ca="1" si="327"/>
        <v>0</v>
      </c>
      <c r="E5234" s="29">
        <f ca="1">IF(C5234&lt;Calculator!$D$26,0,IF(DAY($C5234)=1,IF(D5234-Calculator!$G$24&gt;0,Calculator!$G$24,D5234),0))</f>
        <v>0</v>
      </c>
      <c r="F5234" s="29">
        <f ca="1">IF(E5234&gt;0,D5234*Calculator!$G$22/12,0)</f>
        <v>0</v>
      </c>
      <c r="G5234" s="29">
        <f ca="1">IF(E5234&gt;0,(IFERROR(-PMT(Calculator!$G$22/12,Calculator!$G$23*12,Calculator!$G$20),0))-F5234,0)</f>
        <v>0</v>
      </c>
      <c r="H5234" s="29">
        <f t="shared" ca="1" si="328"/>
        <v>0</v>
      </c>
      <c r="I5234" s="29">
        <f t="shared" ca="1" si="326"/>
        <v>0</v>
      </c>
      <c r="J5234" s="30">
        <f>Calculator!$G$40</f>
        <v>6.5000000000000002E-2</v>
      </c>
      <c r="K5234" s="29">
        <f ca="1">IF(C5234&gt;=Calculator!$G$27,IF(DAY($C5234)=1,Calculator!$G$34/2,IF(DAY($C5234)=15,Calculator!$G$34/2,0)),0)</f>
        <v>0</v>
      </c>
      <c r="L5234" s="29">
        <f ca="1">IF(DAY($C5234)=28,IF(H5234=0,0,Calculator!$G$35),0)</f>
        <v>0</v>
      </c>
      <c r="M5234" s="29">
        <f ca="1">IF(I5234&gt;0,IF(DAY($C5234)=1,SUM(INDIRECT("I"&amp;(ROW(C5233)-DAY(C5233))):I5233),0),0)</f>
        <v>0</v>
      </c>
      <c r="N5234" s="29">
        <f ca="1">IF(C5234&lt;Calculator!$G$27,0,IF(C5234=Calculator!$G$27,Calculator!$G$39,IF(H5234-K5234&lt;=0,IF(D5234&gt;Calculator!$G$39,IF(H5234-K5234+E5234+L5234+M5234+Calculator!$G$39&gt;Calculator!$G$39,Calculator!$G$39-(H5234+E5234+L5234+M5234-K5234),Calculator!$G$39),D5234),0)))</f>
        <v>0</v>
      </c>
    </row>
    <row r="5235" spans="1:14" ht="15.75" thickBot="1">
      <c r="A5235" s="33" t="str">
        <f ca="1">IF(C5235=Calculator!$H$27,"F",IF(Daily!D5235+Daily!H5235=0,IF(D5234+H5234&gt;0,"L",""),""))</f>
        <v/>
      </c>
      <c r="B5235" s="34">
        <v>5234</v>
      </c>
      <c r="C5235" s="19">
        <f t="shared" ca="1" si="325"/>
        <v>51164</v>
      </c>
      <c r="D5235" s="29">
        <f t="shared" ca="1" si="327"/>
        <v>0</v>
      </c>
      <c r="E5235" s="29">
        <f ca="1">IF(C5235&lt;Calculator!$D$26,0,IF(DAY($C5235)=1,IF(D5235-Calculator!$G$24&gt;0,Calculator!$G$24,D5235),0))</f>
        <v>0</v>
      </c>
      <c r="F5235" s="29">
        <f ca="1">IF(E5235&gt;0,D5235*Calculator!$G$22/12,0)</f>
        <v>0</v>
      </c>
      <c r="G5235" s="29">
        <f ca="1">IF(E5235&gt;0,(IFERROR(-PMT(Calculator!$G$22/12,Calculator!$G$23*12,Calculator!$G$20),0))-F5235,0)</f>
        <v>0</v>
      </c>
      <c r="H5235" s="29">
        <f t="shared" ca="1" si="328"/>
        <v>0</v>
      </c>
      <c r="I5235" s="29">
        <f t="shared" ca="1" si="326"/>
        <v>0</v>
      </c>
      <c r="J5235" s="30">
        <f>Calculator!$G$40</f>
        <v>6.5000000000000002E-2</v>
      </c>
      <c r="K5235" s="29">
        <f ca="1">IF(C5235&gt;=Calculator!$G$27,IF(DAY($C5235)=1,Calculator!$G$34/2,IF(DAY($C5235)=15,Calculator!$G$34/2,0)),0)</f>
        <v>0</v>
      </c>
      <c r="L5235" s="29">
        <f ca="1">IF(DAY($C5235)=28,IF(H5235=0,0,Calculator!$G$35),0)</f>
        <v>0</v>
      </c>
      <c r="M5235" s="29">
        <f ca="1">IF(I5235&gt;0,IF(DAY($C5235)=1,SUM(INDIRECT("I"&amp;(ROW(C5234)-DAY(C5234))):I5234),0),0)</f>
        <v>0</v>
      </c>
      <c r="N5235" s="29">
        <f ca="1">IF(C5235&lt;Calculator!$G$27,0,IF(C5235=Calculator!$G$27,Calculator!$G$39,IF(H5235-K5235&lt;=0,IF(D5235&gt;Calculator!$G$39,IF(H5235-K5235+E5235+L5235+M5235+Calculator!$G$39&gt;Calculator!$G$39,Calculator!$G$39-(H5235+E5235+L5235+M5235-K5235),Calculator!$G$39),D5235),0)))</f>
        <v>0</v>
      </c>
    </row>
    <row r="5236" spans="1:14" ht="15.75" thickBot="1">
      <c r="A5236" s="33" t="str">
        <f ca="1">IF(C5236=Calculator!$H$27,"F",IF(Daily!D5236+Daily!H5236=0,IF(D5235+H5235&gt;0,"L",""),""))</f>
        <v/>
      </c>
      <c r="B5236" s="34">
        <v>5235</v>
      </c>
      <c r="C5236" s="19">
        <f t="shared" ca="1" si="325"/>
        <v>51165</v>
      </c>
      <c r="D5236" s="29">
        <f t="shared" ca="1" si="327"/>
        <v>0</v>
      </c>
      <c r="E5236" s="29">
        <f ca="1">IF(C5236&lt;Calculator!$D$26,0,IF(DAY($C5236)=1,IF(D5236-Calculator!$G$24&gt;0,Calculator!$G$24,D5236),0))</f>
        <v>0</v>
      </c>
      <c r="F5236" s="29">
        <f ca="1">IF(E5236&gt;0,D5236*Calculator!$G$22/12,0)</f>
        <v>0</v>
      </c>
      <c r="G5236" s="29">
        <f ca="1">IF(E5236&gt;0,(IFERROR(-PMT(Calculator!$G$22/12,Calculator!$G$23*12,Calculator!$G$20),0))-F5236,0)</f>
        <v>0</v>
      </c>
      <c r="H5236" s="29">
        <f t="shared" ca="1" si="328"/>
        <v>0</v>
      </c>
      <c r="I5236" s="29">
        <f t="shared" ca="1" si="326"/>
        <v>0</v>
      </c>
      <c r="J5236" s="30">
        <f>Calculator!$G$40</f>
        <v>6.5000000000000002E-2</v>
      </c>
      <c r="K5236" s="29">
        <f ca="1">IF(C5236&gt;=Calculator!$G$27,IF(DAY($C5236)=1,Calculator!$G$34/2,IF(DAY($C5236)=15,Calculator!$G$34/2,0)),0)</f>
        <v>0</v>
      </c>
      <c r="L5236" s="29">
        <f ca="1">IF(DAY($C5236)=28,IF(H5236=0,0,Calculator!$G$35),0)</f>
        <v>0</v>
      </c>
      <c r="M5236" s="29">
        <f ca="1">IF(I5236&gt;0,IF(DAY($C5236)=1,SUM(INDIRECT("I"&amp;(ROW(C5235)-DAY(C5235))):I5235),0),0)</f>
        <v>0</v>
      </c>
      <c r="N5236" s="29">
        <f ca="1">IF(C5236&lt;Calculator!$G$27,0,IF(C5236=Calculator!$G$27,Calculator!$G$39,IF(H5236-K5236&lt;=0,IF(D5236&gt;Calculator!$G$39,IF(H5236-K5236+E5236+L5236+M5236+Calculator!$G$39&gt;Calculator!$G$39,Calculator!$G$39-(H5236+E5236+L5236+M5236-K5236),Calculator!$G$39),D5236),0)))</f>
        <v>0</v>
      </c>
    </row>
    <row r="5237" spans="1:14" ht="15.75" thickBot="1">
      <c r="A5237" s="33" t="str">
        <f ca="1">IF(C5237=Calculator!$H$27,"F",IF(Daily!D5237+Daily!H5237=0,IF(D5236+H5236&gt;0,"L",""),""))</f>
        <v/>
      </c>
      <c r="B5237" s="34">
        <v>5236</v>
      </c>
      <c r="C5237" s="19">
        <f t="shared" ca="1" si="325"/>
        <v>51166</v>
      </c>
      <c r="D5237" s="29">
        <f t="shared" ca="1" si="327"/>
        <v>0</v>
      </c>
      <c r="E5237" s="29">
        <f ca="1">IF(C5237&lt;Calculator!$D$26,0,IF(DAY($C5237)=1,IF(D5237-Calculator!$G$24&gt;0,Calculator!$G$24,D5237),0))</f>
        <v>0</v>
      </c>
      <c r="F5237" s="29">
        <f ca="1">IF(E5237&gt;0,D5237*Calculator!$G$22/12,0)</f>
        <v>0</v>
      </c>
      <c r="G5237" s="29">
        <f ca="1">IF(E5237&gt;0,(IFERROR(-PMT(Calculator!$G$22/12,Calculator!$G$23*12,Calculator!$G$20),0))-F5237,0)</f>
        <v>0</v>
      </c>
      <c r="H5237" s="29">
        <f t="shared" ca="1" si="328"/>
        <v>0</v>
      </c>
      <c r="I5237" s="29">
        <f t="shared" ca="1" si="326"/>
        <v>0</v>
      </c>
      <c r="J5237" s="30">
        <f>Calculator!$G$40</f>
        <v>6.5000000000000002E-2</v>
      </c>
      <c r="K5237" s="29">
        <f ca="1">IF(C5237&gt;=Calculator!$G$27,IF(DAY($C5237)=1,Calculator!$G$34/2,IF(DAY($C5237)=15,Calculator!$G$34/2,0)),0)</f>
        <v>0</v>
      </c>
      <c r="L5237" s="29">
        <f ca="1">IF(DAY($C5237)=28,IF(H5237=0,0,Calculator!$G$35),0)</f>
        <v>0</v>
      </c>
      <c r="M5237" s="29">
        <f ca="1">IF(I5237&gt;0,IF(DAY($C5237)=1,SUM(INDIRECT("I"&amp;(ROW(C5236)-DAY(C5236))):I5236),0),0)</f>
        <v>0</v>
      </c>
      <c r="N5237" s="29">
        <f ca="1">IF(C5237&lt;Calculator!$G$27,0,IF(C5237=Calculator!$G$27,Calculator!$G$39,IF(H5237-K5237&lt;=0,IF(D5237&gt;Calculator!$G$39,IF(H5237-K5237+E5237+L5237+M5237+Calculator!$G$39&gt;Calculator!$G$39,Calculator!$G$39-(H5237+E5237+L5237+M5237-K5237),Calculator!$G$39),D5237),0)))</f>
        <v>0</v>
      </c>
    </row>
    <row r="5238" spans="1:14" ht="15.75" thickBot="1">
      <c r="A5238" s="33" t="str">
        <f ca="1">IF(C5238=Calculator!$H$27,"F",IF(Daily!D5238+Daily!H5238=0,IF(D5237+H5237&gt;0,"L",""),""))</f>
        <v/>
      </c>
      <c r="B5238" s="34">
        <v>5237</v>
      </c>
      <c r="C5238" s="19">
        <f t="shared" ca="1" si="325"/>
        <v>51167</v>
      </c>
      <c r="D5238" s="29">
        <f t="shared" ca="1" si="327"/>
        <v>0</v>
      </c>
      <c r="E5238" s="29">
        <f ca="1">IF(C5238&lt;Calculator!$D$26,0,IF(DAY($C5238)=1,IF(D5238-Calculator!$G$24&gt;0,Calculator!$G$24,D5238),0))</f>
        <v>0</v>
      </c>
      <c r="F5238" s="29">
        <f ca="1">IF(E5238&gt;0,D5238*Calculator!$G$22/12,0)</f>
        <v>0</v>
      </c>
      <c r="G5238" s="29">
        <f ca="1">IF(E5238&gt;0,(IFERROR(-PMT(Calculator!$G$22/12,Calculator!$G$23*12,Calculator!$G$20),0))-F5238,0)</f>
        <v>0</v>
      </c>
      <c r="H5238" s="29">
        <f t="shared" ca="1" si="328"/>
        <v>0</v>
      </c>
      <c r="I5238" s="29">
        <f t="shared" ca="1" si="326"/>
        <v>0</v>
      </c>
      <c r="J5238" s="30">
        <f>Calculator!$G$40</f>
        <v>6.5000000000000002E-2</v>
      </c>
      <c r="K5238" s="29">
        <f ca="1">IF(C5238&gt;=Calculator!$G$27,IF(DAY($C5238)=1,Calculator!$G$34/2,IF(DAY($C5238)=15,Calculator!$G$34/2,0)),0)</f>
        <v>4500</v>
      </c>
      <c r="L5238" s="29">
        <f ca="1">IF(DAY($C5238)=28,IF(H5238=0,0,Calculator!$G$35),0)</f>
        <v>0</v>
      </c>
      <c r="M5238" s="29">
        <f ca="1">IF(I5238&gt;0,IF(DAY($C5238)=1,SUM(INDIRECT("I"&amp;(ROW(C5237)-DAY(C5237))):I5237),0),0)</f>
        <v>0</v>
      </c>
      <c r="N5238" s="29">
        <f ca="1">IF(C5238&lt;Calculator!$G$27,0,IF(C5238=Calculator!$G$27,Calculator!$G$39,IF(H5238-K5238&lt;=0,IF(D5238&gt;Calculator!$G$39,IF(H5238-K5238+E5238+L5238+M5238+Calculator!$G$39&gt;Calculator!$G$39,Calculator!$G$39-(H5238+E5238+L5238+M5238-K5238),Calculator!$G$39),D5238),0)))</f>
        <v>0</v>
      </c>
    </row>
    <row r="5239" spans="1:14" ht="15.75" thickBot="1">
      <c r="A5239" s="33" t="str">
        <f ca="1">IF(C5239=Calculator!$H$27,"F",IF(Daily!D5239+Daily!H5239=0,IF(D5238+H5238&gt;0,"L",""),""))</f>
        <v/>
      </c>
      <c r="B5239" s="34">
        <v>5238</v>
      </c>
      <c r="C5239" s="19">
        <f t="shared" ca="1" si="325"/>
        <v>51168</v>
      </c>
      <c r="D5239" s="29">
        <f t="shared" ca="1" si="327"/>
        <v>0</v>
      </c>
      <c r="E5239" s="29">
        <f ca="1">IF(C5239&lt;Calculator!$D$26,0,IF(DAY($C5239)=1,IF(D5239-Calculator!$G$24&gt;0,Calculator!$G$24,D5239),0))</f>
        <v>0</v>
      </c>
      <c r="F5239" s="29">
        <f ca="1">IF(E5239&gt;0,D5239*Calculator!$G$22/12,0)</f>
        <v>0</v>
      </c>
      <c r="G5239" s="29">
        <f ca="1">IF(E5239&gt;0,(IFERROR(-PMT(Calculator!$G$22/12,Calculator!$G$23*12,Calculator!$G$20),0))-F5239,0)</f>
        <v>0</v>
      </c>
      <c r="H5239" s="29">
        <f t="shared" ca="1" si="328"/>
        <v>0</v>
      </c>
      <c r="I5239" s="29">
        <f t="shared" ca="1" si="326"/>
        <v>0</v>
      </c>
      <c r="J5239" s="30">
        <f>Calculator!$G$40</f>
        <v>6.5000000000000002E-2</v>
      </c>
      <c r="K5239" s="29">
        <f ca="1">IF(C5239&gt;=Calculator!$G$27,IF(DAY($C5239)=1,Calculator!$G$34/2,IF(DAY($C5239)=15,Calculator!$G$34/2,0)),0)</f>
        <v>0</v>
      </c>
      <c r="L5239" s="29">
        <f ca="1">IF(DAY($C5239)=28,IF(H5239=0,0,Calculator!$G$35),0)</f>
        <v>0</v>
      </c>
      <c r="M5239" s="29">
        <f ca="1">IF(I5239&gt;0,IF(DAY($C5239)=1,SUM(INDIRECT("I"&amp;(ROW(C5238)-DAY(C5238))):I5238),0),0)</f>
        <v>0</v>
      </c>
      <c r="N5239" s="29">
        <f ca="1">IF(C5239&lt;Calculator!$G$27,0,IF(C5239=Calculator!$G$27,Calculator!$G$39,IF(H5239-K5239&lt;=0,IF(D5239&gt;Calculator!$G$39,IF(H5239-K5239+E5239+L5239+M5239+Calculator!$G$39&gt;Calculator!$G$39,Calculator!$G$39-(H5239+E5239+L5239+M5239-K5239),Calculator!$G$39),D5239),0)))</f>
        <v>0</v>
      </c>
    </row>
    <row r="5240" spans="1:14" ht="15.75" thickBot="1">
      <c r="A5240" s="33" t="str">
        <f ca="1">IF(C5240=Calculator!$H$27,"F",IF(Daily!D5240+Daily!H5240=0,IF(D5239+H5239&gt;0,"L",""),""))</f>
        <v/>
      </c>
      <c r="B5240" s="34">
        <v>5239</v>
      </c>
      <c r="C5240" s="19">
        <f t="shared" ca="1" si="325"/>
        <v>51169</v>
      </c>
      <c r="D5240" s="29">
        <f t="shared" ca="1" si="327"/>
        <v>0</v>
      </c>
      <c r="E5240" s="29">
        <f ca="1">IF(C5240&lt;Calculator!$D$26,0,IF(DAY($C5240)=1,IF(D5240-Calculator!$G$24&gt;0,Calculator!$G$24,D5240),0))</f>
        <v>0</v>
      </c>
      <c r="F5240" s="29">
        <f ca="1">IF(E5240&gt;0,D5240*Calculator!$G$22/12,0)</f>
        <v>0</v>
      </c>
      <c r="G5240" s="29">
        <f ca="1">IF(E5240&gt;0,(IFERROR(-PMT(Calculator!$G$22/12,Calculator!$G$23*12,Calculator!$G$20),0))-F5240,0)</f>
        <v>0</v>
      </c>
      <c r="H5240" s="29">
        <f t="shared" ca="1" si="328"/>
        <v>0</v>
      </c>
      <c r="I5240" s="29">
        <f t="shared" ca="1" si="326"/>
        <v>0</v>
      </c>
      <c r="J5240" s="30">
        <f>Calculator!$G$40</f>
        <v>6.5000000000000002E-2</v>
      </c>
      <c r="K5240" s="29">
        <f ca="1">IF(C5240&gt;=Calculator!$G$27,IF(DAY($C5240)=1,Calculator!$G$34/2,IF(DAY($C5240)=15,Calculator!$G$34/2,0)),0)</f>
        <v>0</v>
      </c>
      <c r="L5240" s="29">
        <f ca="1">IF(DAY($C5240)=28,IF(H5240=0,0,Calculator!$G$35),0)</f>
        <v>0</v>
      </c>
      <c r="M5240" s="29">
        <f ca="1">IF(I5240&gt;0,IF(DAY($C5240)=1,SUM(INDIRECT("I"&amp;(ROW(C5239)-DAY(C5239))):I5239),0),0)</f>
        <v>0</v>
      </c>
      <c r="N5240" s="29">
        <f ca="1">IF(C5240&lt;Calculator!$G$27,0,IF(C5240=Calculator!$G$27,Calculator!$G$39,IF(H5240-K5240&lt;=0,IF(D5240&gt;Calculator!$G$39,IF(H5240-K5240+E5240+L5240+M5240+Calculator!$G$39&gt;Calculator!$G$39,Calculator!$G$39-(H5240+E5240+L5240+M5240-K5240),Calculator!$G$39),D5240),0)))</f>
        <v>0</v>
      </c>
    </row>
    <row r="5241" spans="1:14" ht="15.75" thickBot="1">
      <c r="A5241" s="33" t="str">
        <f ca="1">IF(C5241=Calculator!$H$27,"F",IF(Daily!D5241+Daily!H5241=0,IF(D5240+H5240&gt;0,"L",""),""))</f>
        <v/>
      </c>
      <c r="B5241" s="34">
        <v>5240</v>
      </c>
      <c r="C5241" s="19">
        <f t="shared" ca="1" si="325"/>
        <v>51170</v>
      </c>
      <c r="D5241" s="29">
        <f t="shared" ca="1" si="327"/>
        <v>0</v>
      </c>
      <c r="E5241" s="29">
        <f ca="1">IF(C5241&lt;Calculator!$D$26,0,IF(DAY($C5241)=1,IF(D5241-Calculator!$G$24&gt;0,Calculator!$G$24,D5241),0))</f>
        <v>0</v>
      </c>
      <c r="F5241" s="29">
        <f ca="1">IF(E5241&gt;0,D5241*Calculator!$G$22/12,0)</f>
        <v>0</v>
      </c>
      <c r="G5241" s="29">
        <f ca="1">IF(E5241&gt;0,(IFERROR(-PMT(Calculator!$G$22/12,Calculator!$G$23*12,Calculator!$G$20),0))-F5241,0)</f>
        <v>0</v>
      </c>
      <c r="H5241" s="29">
        <f t="shared" ca="1" si="328"/>
        <v>0</v>
      </c>
      <c r="I5241" s="29">
        <f t="shared" ca="1" si="326"/>
        <v>0</v>
      </c>
      <c r="J5241" s="30">
        <f>Calculator!$G$40</f>
        <v>6.5000000000000002E-2</v>
      </c>
      <c r="K5241" s="29">
        <f ca="1">IF(C5241&gt;=Calculator!$G$27,IF(DAY($C5241)=1,Calculator!$G$34/2,IF(DAY($C5241)=15,Calculator!$G$34/2,0)),0)</f>
        <v>0</v>
      </c>
      <c r="L5241" s="29">
        <f ca="1">IF(DAY($C5241)=28,IF(H5241=0,0,Calculator!$G$35),0)</f>
        <v>0</v>
      </c>
      <c r="M5241" s="29">
        <f ca="1">IF(I5241&gt;0,IF(DAY($C5241)=1,SUM(INDIRECT("I"&amp;(ROW(C5240)-DAY(C5240))):I5240),0),0)</f>
        <v>0</v>
      </c>
      <c r="N5241" s="29">
        <f ca="1">IF(C5241&lt;Calculator!$G$27,0,IF(C5241=Calculator!$G$27,Calculator!$G$39,IF(H5241-K5241&lt;=0,IF(D5241&gt;Calculator!$G$39,IF(H5241-K5241+E5241+L5241+M5241+Calculator!$G$39&gt;Calculator!$G$39,Calculator!$G$39-(H5241+E5241+L5241+M5241-K5241),Calculator!$G$39),D5241),0)))</f>
        <v>0</v>
      </c>
    </row>
    <row r="5242" spans="1:14" ht="15.75" thickBot="1">
      <c r="A5242" s="33" t="str">
        <f ca="1">IF(C5242=Calculator!$H$27,"F",IF(Daily!D5242+Daily!H5242=0,IF(D5241+H5241&gt;0,"L",""),""))</f>
        <v/>
      </c>
      <c r="B5242" s="34">
        <v>5241</v>
      </c>
      <c r="C5242" s="19">
        <f t="shared" ca="1" si="325"/>
        <v>51171</v>
      </c>
      <c r="D5242" s="29">
        <f t="shared" ca="1" si="327"/>
        <v>0</v>
      </c>
      <c r="E5242" s="29">
        <f ca="1">IF(C5242&lt;Calculator!$D$26,0,IF(DAY($C5242)=1,IF(D5242-Calculator!$G$24&gt;0,Calculator!$G$24,D5242),0))</f>
        <v>0</v>
      </c>
      <c r="F5242" s="29">
        <f ca="1">IF(E5242&gt;0,D5242*Calculator!$G$22/12,0)</f>
        <v>0</v>
      </c>
      <c r="G5242" s="29">
        <f ca="1">IF(E5242&gt;0,(IFERROR(-PMT(Calculator!$G$22/12,Calculator!$G$23*12,Calculator!$G$20),0))-F5242,0)</f>
        <v>0</v>
      </c>
      <c r="H5242" s="29">
        <f t="shared" ca="1" si="328"/>
        <v>0</v>
      </c>
      <c r="I5242" s="29">
        <f t="shared" ca="1" si="326"/>
        <v>0</v>
      </c>
      <c r="J5242" s="30">
        <f>Calculator!$G$40</f>
        <v>6.5000000000000002E-2</v>
      </c>
      <c r="K5242" s="29">
        <f ca="1">IF(C5242&gt;=Calculator!$G$27,IF(DAY($C5242)=1,Calculator!$G$34/2,IF(DAY($C5242)=15,Calculator!$G$34/2,0)),0)</f>
        <v>0</v>
      </c>
      <c r="L5242" s="29">
        <f ca="1">IF(DAY($C5242)=28,IF(H5242=0,0,Calculator!$G$35),0)</f>
        <v>0</v>
      </c>
      <c r="M5242" s="29">
        <f ca="1">IF(I5242&gt;0,IF(DAY($C5242)=1,SUM(INDIRECT("I"&amp;(ROW(C5241)-DAY(C5241))):I5241),0),0)</f>
        <v>0</v>
      </c>
      <c r="N5242" s="29">
        <f ca="1">IF(C5242&lt;Calculator!$G$27,0,IF(C5242=Calculator!$G$27,Calculator!$G$39,IF(H5242-K5242&lt;=0,IF(D5242&gt;Calculator!$G$39,IF(H5242-K5242+E5242+L5242+M5242+Calculator!$G$39&gt;Calculator!$G$39,Calculator!$G$39-(H5242+E5242+L5242+M5242-K5242),Calculator!$G$39),D5242),0)))</f>
        <v>0</v>
      </c>
    </row>
    <row r="5243" spans="1:14" ht="15.75" thickBot="1">
      <c r="A5243" s="33" t="str">
        <f ca="1">IF(C5243=Calculator!$H$27,"F",IF(Daily!D5243+Daily!H5243=0,IF(D5242+H5242&gt;0,"L",""),""))</f>
        <v/>
      </c>
      <c r="B5243" s="34">
        <v>5242</v>
      </c>
      <c r="C5243" s="19">
        <f t="shared" ca="1" si="325"/>
        <v>51172</v>
      </c>
      <c r="D5243" s="29">
        <f t="shared" ca="1" si="327"/>
        <v>0</v>
      </c>
      <c r="E5243" s="29">
        <f ca="1">IF(C5243&lt;Calculator!$D$26,0,IF(DAY($C5243)=1,IF(D5243-Calculator!$G$24&gt;0,Calculator!$G$24,D5243),0))</f>
        <v>0</v>
      </c>
      <c r="F5243" s="29">
        <f ca="1">IF(E5243&gt;0,D5243*Calculator!$G$22/12,0)</f>
        <v>0</v>
      </c>
      <c r="G5243" s="29">
        <f ca="1">IF(E5243&gt;0,(IFERROR(-PMT(Calculator!$G$22/12,Calculator!$G$23*12,Calculator!$G$20),0))-F5243,0)</f>
        <v>0</v>
      </c>
      <c r="H5243" s="29">
        <f t="shared" ca="1" si="328"/>
        <v>0</v>
      </c>
      <c r="I5243" s="29">
        <f t="shared" ca="1" si="326"/>
        <v>0</v>
      </c>
      <c r="J5243" s="30">
        <f>Calculator!$G$40</f>
        <v>6.5000000000000002E-2</v>
      </c>
      <c r="K5243" s="29">
        <f ca="1">IF(C5243&gt;=Calculator!$G$27,IF(DAY($C5243)=1,Calculator!$G$34/2,IF(DAY($C5243)=15,Calculator!$G$34/2,0)),0)</f>
        <v>0</v>
      </c>
      <c r="L5243" s="29">
        <f ca="1">IF(DAY($C5243)=28,IF(H5243=0,0,Calculator!$G$35),0)</f>
        <v>0</v>
      </c>
      <c r="M5243" s="29">
        <f ca="1">IF(I5243&gt;0,IF(DAY($C5243)=1,SUM(INDIRECT("I"&amp;(ROW(C5242)-DAY(C5242))):I5242),0),0)</f>
        <v>0</v>
      </c>
      <c r="N5243" s="29">
        <f ca="1">IF(C5243&lt;Calculator!$G$27,0,IF(C5243=Calculator!$G$27,Calculator!$G$39,IF(H5243-K5243&lt;=0,IF(D5243&gt;Calculator!$G$39,IF(H5243-K5243+E5243+L5243+M5243+Calculator!$G$39&gt;Calculator!$G$39,Calculator!$G$39-(H5243+E5243+L5243+M5243-K5243),Calculator!$G$39),D5243),0)))</f>
        <v>0</v>
      </c>
    </row>
    <row r="5244" spans="1:14" ht="15.75" thickBot="1">
      <c r="A5244" s="33" t="str">
        <f ca="1">IF(C5244=Calculator!$H$27,"F",IF(Daily!D5244+Daily!H5244=0,IF(D5243+H5243&gt;0,"L",""),""))</f>
        <v/>
      </c>
      <c r="B5244" s="34">
        <v>5243</v>
      </c>
      <c r="C5244" s="19">
        <f t="shared" ca="1" si="325"/>
        <v>51173</v>
      </c>
      <c r="D5244" s="29">
        <f t="shared" ca="1" si="327"/>
        <v>0</v>
      </c>
      <c r="E5244" s="29">
        <f ca="1">IF(C5244&lt;Calculator!$D$26,0,IF(DAY($C5244)=1,IF(D5244-Calculator!$G$24&gt;0,Calculator!$G$24,D5244),0))</f>
        <v>0</v>
      </c>
      <c r="F5244" s="29">
        <f ca="1">IF(E5244&gt;0,D5244*Calculator!$G$22/12,0)</f>
        <v>0</v>
      </c>
      <c r="G5244" s="29">
        <f ca="1">IF(E5244&gt;0,(IFERROR(-PMT(Calculator!$G$22/12,Calculator!$G$23*12,Calculator!$G$20),0))-F5244,0)</f>
        <v>0</v>
      </c>
      <c r="H5244" s="29">
        <f t="shared" ca="1" si="328"/>
        <v>0</v>
      </c>
      <c r="I5244" s="29">
        <f t="shared" ca="1" si="326"/>
        <v>0</v>
      </c>
      <c r="J5244" s="30">
        <f>Calculator!$G$40</f>
        <v>6.5000000000000002E-2</v>
      </c>
      <c r="K5244" s="29">
        <f ca="1">IF(C5244&gt;=Calculator!$G$27,IF(DAY($C5244)=1,Calculator!$G$34/2,IF(DAY($C5244)=15,Calculator!$G$34/2,0)),0)</f>
        <v>0</v>
      </c>
      <c r="L5244" s="29">
        <f ca="1">IF(DAY($C5244)=28,IF(H5244=0,0,Calculator!$G$35),0)</f>
        <v>0</v>
      </c>
      <c r="M5244" s="29">
        <f ca="1">IF(I5244&gt;0,IF(DAY($C5244)=1,SUM(INDIRECT("I"&amp;(ROW(C5243)-DAY(C5243))):I5243),0),0)</f>
        <v>0</v>
      </c>
      <c r="N5244" s="29">
        <f ca="1">IF(C5244&lt;Calculator!$G$27,0,IF(C5244=Calculator!$G$27,Calculator!$G$39,IF(H5244-K5244&lt;=0,IF(D5244&gt;Calculator!$G$39,IF(H5244-K5244+E5244+L5244+M5244+Calculator!$G$39&gt;Calculator!$G$39,Calculator!$G$39-(H5244+E5244+L5244+M5244-K5244),Calculator!$G$39),D5244),0)))</f>
        <v>0</v>
      </c>
    </row>
    <row r="5245" spans="1:14" ht="15.75" thickBot="1">
      <c r="A5245" s="33" t="str">
        <f ca="1">IF(C5245=Calculator!$H$27,"F",IF(Daily!D5245+Daily!H5245=0,IF(D5244+H5244&gt;0,"L",""),""))</f>
        <v/>
      </c>
      <c r="B5245" s="34">
        <v>5244</v>
      </c>
      <c r="C5245" s="19">
        <f t="shared" ca="1" si="325"/>
        <v>51174</v>
      </c>
      <c r="D5245" s="29">
        <f t="shared" ca="1" si="327"/>
        <v>0</v>
      </c>
      <c r="E5245" s="29">
        <f ca="1">IF(C5245&lt;Calculator!$D$26,0,IF(DAY($C5245)=1,IF(D5245-Calculator!$G$24&gt;0,Calculator!$G$24,D5245),0))</f>
        <v>0</v>
      </c>
      <c r="F5245" s="29">
        <f ca="1">IF(E5245&gt;0,D5245*Calculator!$G$22/12,0)</f>
        <v>0</v>
      </c>
      <c r="G5245" s="29">
        <f ca="1">IF(E5245&gt;0,(IFERROR(-PMT(Calculator!$G$22/12,Calculator!$G$23*12,Calculator!$G$20),0))-F5245,0)</f>
        <v>0</v>
      </c>
      <c r="H5245" s="29">
        <f t="shared" ca="1" si="328"/>
        <v>0</v>
      </c>
      <c r="I5245" s="29">
        <f t="shared" ca="1" si="326"/>
        <v>0</v>
      </c>
      <c r="J5245" s="30">
        <f>Calculator!$G$40</f>
        <v>6.5000000000000002E-2</v>
      </c>
      <c r="K5245" s="29">
        <f ca="1">IF(C5245&gt;=Calculator!$G$27,IF(DAY($C5245)=1,Calculator!$G$34/2,IF(DAY($C5245)=15,Calculator!$G$34/2,0)),0)</f>
        <v>0</v>
      </c>
      <c r="L5245" s="29">
        <f ca="1">IF(DAY($C5245)=28,IF(H5245=0,0,Calculator!$G$35),0)</f>
        <v>0</v>
      </c>
      <c r="M5245" s="29">
        <f ca="1">IF(I5245&gt;0,IF(DAY($C5245)=1,SUM(INDIRECT("I"&amp;(ROW(C5244)-DAY(C5244))):I5244),0),0)</f>
        <v>0</v>
      </c>
      <c r="N5245" s="29">
        <f ca="1">IF(C5245&lt;Calculator!$G$27,0,IF(C5245=Calculator!$G$27,Calculator!$G$39,IF(H5245-K5245&lt;=0,IF(D5245&gt;Calculator!$G$39,IF(H5245-K5245+E5245+L5245+M5245+Calculator!$G$39&gt;Calculator!$G$39,Calculator!$G$39-(H5245+E5245+L5245+M5245-K5245),Calculator!$G$39),D5245),0)))</f>
        <v>0</v>
      </c>
    </row>
    <row r="5246" spans="1:14" ht="15.75" thickBot="1">
      <c r="A5246" s="33" t="str">
        <f ca="1">IF(C5246=Calculator!$H$27,"F",IF(Daily!D5246+Daily!H5246=0,IF(D5245+H5245&gt;0,"L",""),""))</f>
        <v/>
      </c>
      <c r="B5246" s="34">
        <v>5245</v>
      </c>
      <c r="C5246" s="19">
        <f t="shared" ca="1" si="325"/>
        <v>51175</v>
      </c>
      <c r="D5246" s="29">
        <f t="shared" ca="1" si="327"/>
        <v>0</v>
      </c>
      <c r="E5246" s="29">
        <f ca="1">IF(C5246&lt;Calculator!$D$26,0,IF(DAY($C5246)=1,IF(D5246-Calculator!$G$24&gt;0,Calculator!$G$24,D5246),0))</f>
        <v>0</v>
      </c>
      <c r="F5246" s="29">
        <f ca="1">IF(E5246&gt;0,D5246*Calculator!$G$22/12,0)</f>
        <v>0</v>
      </c>
      <c r="G5246" s="29">
        <f ca="1">IF(E5246&gt;0,(IFERROR(-PMT(Calculator!$G$22/12,Calculator!$G$23*12,Calculator!$G$20),0))-F5246,0)</f>
        <v>0</v>
      </c>
      <c r="H5246" s="29">
        <f t="shared" ca="1" si="328"/>
        <v>0</v>
      </c>
      <c r="I5246" s="29">
        <f t="shared" ca="1" si="326"/>
        <v>0</v>
      </c>
      <c r="J5246" s="30">
        <f>Calculator!$G$40</f>
        <v>6.5000000000000002E-2</v>
      </c>
      <c r="K5246" s="29">
        <f ca="1">IF(C5246&gt;=Calculator!$G$27,IF(DAY($C5246)=1,Calculator!$G$34/2,IF(DAY($C5246)=15,Calculator!$G$34/2,0)),0)</f>
        <v>0</v>
      </c>
      <c r="L5246" s="29">
        <f ca="1">IF(DAY($C5246)=28,IF(H5246=0,0,Calculator!$G$35),0)</f>
        <v>0</v>
      </c>
      <c r="M5246" s="29">
        <f ca="1">IF(I5246&gt;0,IF(DAY($C5246)=1,SUM(INDIRECT("I"&amp;(ROW(C5245)-DAY(C5245))):I5245),0),0)</f>
        <v>0</v>
      </c>
      <c r="N5246" s="29">
        <f ca="1">IF(C5246&lt;Calculator!$G$27,0,IF(C5246=Calculator!$G$27,Calculator!$G$39,IF(H5246-K5246&lt;=0,IF(D5246&gt;Calculator!$G$39,IF(H5246-K5246+E5246+L5246+M5246+Calculator!$G$39&gt;Calculator!$G$39,Calculator!$G$39-(H5246+E5246+L5246+M5246-K5246),Calculator!$G$39),D5246),0)))</f>
        <v>0</v>
      </c>
    </row>
    <row r="5247" spans="1:14" ht="15.75" thickBot="1">
      <c r="A5247" s="33" t="str">
        <f ca="1">IF(C5247=Calculator!$H$27,"F",IF(Daily!D5247+Daily!H5247=0,IF(D5246+H5246&gt;0,"L",""),""))</f>
        <v/>
      </c>
      <c r="B5247" s="34">
        <v>5246</v>
      </c>
      <c r="C5247" s="19">
        <f t="shared" ca="1" si="325"/>
        <v>51176</v>
      </c>
      <c r="D5247" s="29">
        <f t="shared" ca="1" si="327"/>
        <v>0</v>
      </c>
      <c r="E5247" s="29">
        <f ca="1">IF(C5247&lt;Calculator!$D$26,0,IF(DAY($C5247)=1,IF(D5247-Calculator!$G$24&gt;0,Calculator!$G$24,D5247),0))</f>
        <v>0</v>
      </c>
      <c r="F5247" s="29">
        <f ca="1">IF(E5247&gt;0,D5247*Calculator!$G$22/12,0)</f>
        <v>0</v>
      </c>
      <c r="G5247" s="29">
        <f ca="1">IF(E5247&gt;0,(IFERROR(-PMT(Calculator!$G$22/12,Calculator!$G$23*12,Calculator!$G$20),0))-F5247,0)</f>
        <v>0</v>
      </c>
      <c r="H5247" s="29">
        <f t="shared" ca="1" si="328"/>
        <v>0</v>
      </c>
      <c r="I5247" s="29">
        <f t="shared" ca="1" si="326"/>
        <v>0</v>
      </c>
      <c r="J5247" s="30">
        <f>Calculator!$G$40</f>
        <v>6.5000000000000002E-2</v>
      </c>
      <c r="K5247" s="29">
        <f ca="1">IF(C5247&gt;=Calculator!$G$27,IF(DAY($C5247)=1,Calculator!$G$34/2,IF(DAY($C5247)=15,Calculator!$G$34/2,0)),0)</f>
        <v>0</v>
      </c>
      <c r="L5247" s="29">
        <f ca="1">IF(DAY($C5247)=28,IF(H5247=0,0,Calculator!$G$35),0)</f>
        <v>0</v>
      </c>
      <c r="M5247" s="29">
        <f ca="1">IF(I5247&gt;0,IF(DAY($C5247)=1,SUM(INDIRECT("I"&amp;(ROW(C5246)-DAY(C5246))):I5246),0),0)</f>
        <v>0</v>
      </c>
      <c r="N5247" s="29">
        <f ca="1">IF(C5247&lt;Calculator!$G$27,0,IF(C5247=Calculator!$G$27,Calculator!$G$39,IF(H5247-K5247&lt;=0,IF(D5247&gt;Calculator!$G$39,IF(H5247-K5247+E5247+L5247+M5247+Calculator!$G$39&gt;Calculator!$G$39,Calculator!$G$39-(H5247+E5247+L5247+M5247-K5247),Calculator!$G$39),D5247),0)))</f>
        <v>0</v>
      </c>
    </row>
    <row r="5248" spans="1:14" ht="15.75" thickBot="1">
      <c r="A5248" s="33" t="str">
        <f ca="1">IF(C5248=Calculator!$H$27,"F",IF(Daily!D5248+Daily!H5248=0,IF(D5247+H5247&gt;0,"L",""),""))</f>
        <v/>
      </c>
      <c r="B5248" s="34">
        <v>5247</v>
      </c>
      <c r="C5248" s="19">
        <f t="shared" ca="1" si="325"/>
        <v>51177</v>
      </c>
      <c r="D5248" s="29">
        <f t="shared" ca="1" si="327"/>
        <v>0</v>
      </c>
      <c r="E5248" s="29">
        <f ca="1">IF(C5248&lt;Calculator!$D$26,0,IF(DAY($C5248)=1,IF(D5248-Calculator!$G$24&gt;0,Calculator!$G$24,D5248),0))</f>
        <v>0</v>
      </c>
      <c r="F5248" s="29">
        <f ca="1">IF(E5248&gt;0,D5248*Calculator!$G$22/12,0)</f>
        <v>0</v>
      </c>
      <c r="G5248" s="29">
        <f ca="1">IF(E5248&gt;0,(IFERROR(-PMT(Calculator!$G$22/12,Calculator!$G$23*12,Calculator!$G$20),0))-F5248,0)</f>
        <v>0</v>
      </c>
      <c r="H5248" s="29">
        <f t="shared" ca="1" si="328"/>
        <v>0</v>
      </c>
      <c r="I5248" s="29">
        <f t="shared" ca="1" si="326"/>
        <v>0</v>
      </c>
      <c r="J5248" s="30">
        <f>Calculator!$G$40</f>
        <v>6.5000000000000002E-2</v>
      </c>
      <c r="K5248" s="29">
        <f ca="1">IF(C5248&gt;=Calculator!$G$27,IF(DAY($C5248)=1,Calculator!$G$34/2,IF(DAY($C5248)=15,Calculator!$G$34/2,0)),0)</f>
        <v>0</v>
      </c>
      <c r="L5248" s="29">
        <f ca="1">IF(DAY($C5248)=28,IF(H5248=0,0,Calculator!$G$35),0)</f>
        <v>0</v>
      </c>
      <c r="M5248" s="29">
        <f ca="1">IF(I5248&gt;0,IF(DAY($C5248)=1,SUM(INDIRECT("I"&amp;(ROW(C5247)-DAY(C5247))):I5247),0),0)</f>
        <v>0</v>
      </c>
      <c r="N5248" s="29">
        <f ca="1">IF(C5248&lt;Calculator!$G$27,0,IF(C5248=Calculator!$G$27,Calculator!$G$39,IF(H5248-K5248&lt;=0,IF(D5248&gt;Calculator!$G$39,IF(H5248-K5248+E5248+L5248+M5248+Calculator!$G$39&gt;Calculator!$G$39,Calculator!$G$39-(H5248+E5248+L5248+M5248-K5248),Calculator!$G$39),D5248),0)))</f>
        <v>0</v>
      </c>
    </row>
    <row r="5249" spans="1:14" ht="15.75" thickBot="1">
      <c r="A5249" s="33" t="str">
        <f ca="1">IF(C5249=Calculator!$H$27,"F",IF(Daily!D5249+Daily!H5249=0,IF(D5248+H5248&gt;0,"L",""),""))</f>
        <v/>
      </c>
      <c r="B5249" s="34">
        <v>5248</v>
      </c>
      <c r="C5249" s="19">
        <f t="shared" ca="1" si="325"/>
        <v>51178</v>
      </c>
      <c r="D5249" s="29">
        <f t="shared" ca="1" si="327"/>
        <v>0</v>
      </c>
      <c r="E5249" s="29">
        <f ca="1">IF(C5249&lt;Calculator!$D$26,0,IF(DAY($C5249)=1,IF(D5249-Calculator!$G$24&gt;0,Calculator!$G$24,D5249),0))</f>
        <v>0</v>
      </c>
      <c r="F5249" s="29">
        <f ca="1">IF(E5249&gt;0,D5249*Calculator!$G$22/12,0)</f>
        <v>0</v>
      </c>
      <c r="G5249" s="29">
        <f ca="1">IF(E5249&gt;0,(IFERROR(-PMT(Calculator!$G$22/12,Calculator!$G$23*12,Calculator!$G$20),0))-F5249,0)</f>
        <v>0</v>
      </c>
      <c r="H5249" s="29">
        <f t="shared" ca="1" si="328"/>
        <v>0</v>
      </c>
      <c r="I5249" s="29">
        <f t="shared" ca="1" si="326"/>
        <v>0</v>
      </c>
      <c r="J5249" s="30">
        <f>Calculator!$G$40</f>
        <v>6.5000000000000002E-2</v>
      </c>
      <c r="K5249" s="29">
        <f ca="1">IF(C5249&gt;=Calculator!$G$27,IF(DAY($C5249)=1,Calculator!$G$34/2,IF(DAY($C5249)=15,Calculator!$G$34/2,0)),0)</f>
        <v>0</v>
      </c>
      <c r="L5249" s="29">
        <f ca="1">IF(DAY($C5249)=28,IF(H5249=0,0,Calculator!$G$35),0)</f>
        <v>0</v>
      </c>
      <c r="M5249" s="29">
        <f ca="1">IF(I5249&gt;0,IF(DAY($C5249)=1,SUM(INDIRECT("I"&amp;(ROW(C5248)-DAY(C5248))):I5248),0),0)</f>
        <v>0</v>
      </c>
      <c r="N5249" s="29">
        <f ca="1">IF(C5249&lt;Calculator!$G$27,0,IF(C5249=Calculator!$G$27,Calculator!$G$39,IF(H5249-K5249&lt;=0,IF(D5249&gt;Calculator!$G$39,IF(H5249-K5249+E5249+L5249+M5249+Calculator!$G$39&gt;Calculator!$G$39,Calculator!$G$39-(H5249+E5249+L5249+M5249-K5249),Calculator!$G$39),D5249),0)))</f>
        <v>0</v>
      </c>
    </row>
    <row r="5250" spans="1:14" ht="15.75" thickBot="1">
      <c r="A5250" s="33" t="str">
        <f ca="1">IF(C5250=Calculator!$H$27,"F",IF(Daily!D5250+Daily!H5250=0,IF(D5249+H5249&gt;0,"L",""),""))</f>
        <v/>
      </c>
      <c r="B5250" s="34">
        <v>5249</v>
      </c>
      <c r="C5250" s="19">
        <f t="shared" ca="1" si="325"/>
        <v>51179</v>
      </c>
      <c r="D5250" s="29">
        <f t="shared" ca="1" si="327"/>
        <v>0</v>
      </c>
      <c r="E5250" s="29">
        <f ca="1">IF(C5250&lt;Calculator!$D$26,0,IF(DAY($C5250)=1,IF(D5250-Calculator!$G$24&gt;0,Calculator!$G$24,D5250),0))</f>
        <v>0</v>
      </c>
      <c r="F5250" s="29">
        <f ca="1">IF(E5250&gt;0,D5250*Calculator!$G$22/12,0)</f>
        <v>0</v>
      </c>
      <c r="G5250" s="29">
        <f ca="1">IF(E5250&gt;0,(IFERROR(-PMT(Calculator!$G$22/12,Calculator!$G$23*12,Calculator!$G$20),0))-F5250,0)</f>
        <v>0</v>
      </c>
      <c r="H5250" s="29">
        <f t="shared" ca="1" si="328"/>
        <v>0</v>
      </c>
      <c r="I5250" s="29">
        <f t="shared" ca="1" si="326"/>
        <v>0</v>
      </c>
      <c r="J5250" s="30">
        <f>Calculator!$G$40</f>
        <v>6.5000000000000002E-2</v>
      </c>
      <c r="K5250" s="29">
        <f ca="1">IF(C5250&gt;=Calculator!$G$27,IF(DAY($C5250)=1,Calculator!$G$34/2,IF(DAY($C5250)=15,Calculator!$G$34/2,0)),0)</f>
        <v>0</v>
      </c>
      <c r="L5250" s="29">
        <f ca="1">IF(DAY($C5250)=28,IF(H5250=0,0,Calculator!$G$35),0)</f>
        <v>0</v>
      </c>
      <c r="M5250" s="29">
        <f ca="1">IF(I5250&gt;0,IF(DAY($C5250)=1,SUM(INDIRECT("I"&amp;(ROW(C5249)-DAY(C5249))):I5249),0),0)</f>
        <v>0</v>
      </c>
      <c r="N5250" s="29">
        <f ca="1">IF(C5250&lt;Calculator!$G$27,0,IF(C5250=Calculator!$G$27,Calculator!$G$39,IF(H5250-K5250&lt;=0,IF(D5250&gt;Calculator!$G$39,IF(H5250-K5250+E5250+L5250+M5250+Calculator!$G$39&gt;Calculator!$G$39,Calculator!$G$39-(H5250+E5250+L5250+M5250-K5250),Calculator!$G$39),D5250),0)))</f>
        <v>0</v>
      </c>
    </row>
    <row r="5251" spans="1:14" ht="15.75" thickBot="1">
      <c r="A5251" s="33" t="str">
        <f ca="1">IF(C5251=Calculator!$H$27,"F",IF(Daily!D5251+Daily!H5251=0,IF(D5250+H5250&gt;0,"L",""),""))</f>
        <v/>
      </c>
      <c r="B5251" s="34">
        <v>5250</v>
      </c>
      <c r="C5251" s="19">
        <f t="shared" ref="C5251:C5314" ca="1" si="329">C5250+1</f>
        <v>51180</v>
      </c>
      <c r="D5251" s="29">
        <f t="shared" ca="1" si="327"/>
        <v>0</v>
      </c>
      <c r="E5251" s="29">
        <f ca="1">IF(C5251&lt;Calculator!$D$26,0,IF(DAY($C5251)=1,IF(D5251-Calculator!$G$24&gt;0,Calculator!$G$24,D5251),0))</f>
        <v>0</v>
      </c>
      <c r="F5251" s="29">
        <f ca="1">IF(E5251&gt;0,D5251*Calculator!$G$22/12,0)</f>
        <v>0</v>
      </c>
      <c r="G5251" s="29">
        <f ca="1">IF(E5251&gt;0,(IFERROR(-PMT(Calculator!$G$22/12,Calculator!$G$23*12,Calculator!$G$20),0))-F5251,0)</f>
        <v>0</v>
      </c>
      <c r="H5251" s="29">
        <f t="shared" ca="1" si="328"/>
        <v>0</v>
      </c>
      <c r="I5251" s="29">
        <f t="shared" ref="I5251:I5314" ca="1" si="330">H5251*J5251/365</f>
        <v>0</v>
      </c>
      <c r="J5251" s="30">
        <f>Calculator!$G$40</f>
        <v>6.5000000000000002E-2</v>
      </c>
      <c r="K5251" s="29">
        <f ca="1">IF(C5251&gt;=Calculator!$G$27,IF(DAY($C5251)=1,Calculator!$G$34/2,IF(DAY($C5251)=15,Calculator!$G$34/2,0)),0)</f>
        <v>0</v>
      </c>
      <c r="L5251" s="29">
        <f ca="1">IF(DAY($C5251)=28,IF(H5251=0,0,Calculator!$G$35),0)</f>
        <v>0</v>
      </c>
      <c r="M5251" s="29">
        <f ca="1">IF(I5251&gt;0,IF(DAY($C5251)=1,SUM(INDIRECT("I"&amp;(ROW(C5250)-DAY(C5250))):I5250),0),0)</f>
        <v>0</v>
      </c>
      <c r="N5251" s="29">
        <f ca="1">IF(C5251&lt;Calculator!$G$27,0,IF(C5251=Calculator!$G$27,Calculator!$G$39,IF(H5251-K5251&lt;=0,IF(D5251&gt;Calculator!$G$39,IF(H5251-K5251+E5251+L5251+M5251+Calculator!$G$39&gt;Calculator!$G$39,Calculator!$G$39-(H5251+E5251+L5251+M5251-K5251),Calculator!$G$39),D5251),0)))</f>
        <v>0</v>
      </c>
    </row>
    <row r="5252" spans="1:14" ht="15.75" thickBot="1">
      <c r="A5252" s="33" t="str">
        <f ca="1">IF(C5252=Calculator!$H$27,"F",IF(Daily!D5252+Daily!H5252=0,IF(D5251+H5251&gt;0,"L",""),""))</f>
        <v/>
      </c>
      <c r="B5252" s="34">
        <v>5251</v>
      </c>
      <c r="C5252" s="19">
        <f t="shared" ca="1" si="329"/>
        <v>51181</v>
      </c>
      <c r="D5252" s="29">
        <f t="shared" ref="D5252:D5315" ca="1" si="331">IF(((D5251-G5251)-N5251)&lt;0,0,((D5251-G5251)-N5251))</f>
        <v>0</v>
      </c>
      <c r="E5252" s="29">
        <f ca="1">IF(C5252&lt;Calculator!$D$26,0,IF(DAY($C5252)=1,IF(D5252-Calculator!$G$24&gt;0,Calculator!$G$24,D5252),0))</f>
        <v>0</v>
      </c>
      <c r="F5252" s="29">
        <f ca="1">IF(E5252&gt;0,D5252*Calculator!$G$22/12,0)</f>
        <v>0</v>
      </c>
      <c r="G5252" s="29">
        <f ca="1">IF(E5252&gt;0,(IFERROR(-PMT(Calculator!$G$22/12,Calculator!$G$23*12,Calculator!$G$20),0))-F5252,0)</f>
        <v>0</v>
      </c>
      <c r="H5252" s="29">
        <f t="shared" ref="H5252:H5315" ca="1" si="332">IF((H5251-K5251+SUM(L5251:N5251)+E5251)&lt;0,0,(H5251-K5251+SUM(L5251:N5251)+E5251))</f>
        <v>0</v>
      </c>
      <c r="I5252" s="29">
        <f t="shared" ca="1" si="330"/>
        <v>0</v>
      </c>
      <c r="J5252" s="30">
        <f>Calculator!$G$40</f>
        <v>6.5000000000000002E-2</v>
      </c>
      <c r="K5252" s="29">
        <f ca="1">IF(C5252&gt;=Calculator!$G$27,IF(DAY($C5252)=1,Calculator!$G$34/2,IF(DAY($C5252)=15,Calculator!$G$34/2,0)),0)</f>
        <v>4500</v>
      </c>
      <c r="L5252" s="29">
        <f ca="1">IF(DAY($C5252)=28,IF(H5252=0,0,Calculator!$G$35),0)</f>
        <v>0</v>
      </c>
      <c r="M5252" s="29">
        <f ca="1">IF(I5252&gt;0,IF(DAY($C5252)=1,SUM(INDIRECT("I"&amp;(ROW(C5251)-DAY(C5251))):I5251),0),0)</f>
        <v>0</v>
      </c>
      <c r="N5252" s="29">
        <f ca="1">IF(C5252&lt;Calculator!$G$27,0,IF(C5252=Calculator!$G$27,Calculator!$G$39,IF(H5252-K5252&lt;=0,IF(D5252&gt;Calculator!$G$39,IF(H5252-K5252+E5252+L5252+M5252+Calculator!$G$39&gt;Calculator!$G$39,Calculator!$G$39-(H5252+E5252+L5252+M5252-K5252),Calculator!$G$39),D5252),0)))</f>
        <v>0</v>
      </c>
    </row>
    <row r="5253" spans="1:14" ht="15.75" thickBot="1">
      <c r="A5253" s="33" t="str">
        <f ca="1">IF(C5253=Calculator!$H$27,"F",IF(Daily!D5253+Daily!H5253=0,IF(D5252+H5252&gt;0,"L",""),""))</f>
        <v/>
      </c>
      <c r="B5253" s="34">
        <v>5252</v>
      </c>
      <c r="C5253" s="19">
        <f t="shared" ca="1" si="329"/>
        <v>51182</v>
      </c>
      <c r="D5253" s="29">
        <f t="shared" ca="1" si="331"/>
        <v>0</v>
      </c>
      <c r="E5253" s="29">
        <f ca="1">IF(C5253&lt;Calculator!$D$26,0,IF(DAY($C5253)=1,IF(D5253-Calculator!$G$24&gt;0,Calculator!$G$24,D5253),0))</f>
        <v>0</v>
      </c>
      <c r="F5253" s="29">
        <f ca="1">IF(E5253&gt;0,D5253*Calculator!$G$22/12,0)</f>
        <v>0</v>
      </c>
      <c r="G5253" s="29">
        <f ca="1">IF(E5253&gt;0,(IFERROR(-PMT(Calculator!$G$22/12,Calculator!$G$23*12,Calculator!$G$20),0))-F5253,0)</f>
        <v>0</v>
      </c>
      <c r="H5253" s="29">
        <f t="shared" ca="1" si="332"/>
        <v>0</v>
      </c>
      <c r="I5253" s="29">
        <f t="shared" ca="1" si="330"/>
        <v>0</v>
      </c>
      <c r="J5253" s="30">
        <f>Calculator!$G$40</f>
        <v>6.5000000000000002E-2</v>
      </c>
      <c r="K5253" s="29">
        <f ca="1">IF(C5253&gt;=Calculator!$G$27,IF(DAY($C5253)=1,Calculator!$G$34/2,IF(DAY($C5253)=15,Calculator!$G$34/2,0)),0)</f>
        <v>0</v>
      </c>
      <c r="L5253" s="29">
        <f ca="1">IF(DAY($C5253)=28,IF(H5253=0,0,Calculator!$G$35),0)</f>
        <v>0</v>
      </c>
      <c r="M5253" s="29">
        <f ca="1">IF(I5253&gt;0,IF(DAY($C5253)=1,SUM(INDIRECT("I"&amp;(ROW(C5252)-DAY(C5252))):I5252),0),0)</f>
        <v>0</v>
      </c>
      <c r="N5253" s="29">
        <f ca="1">IF(C5253&lt;Calculator!$G$27,0,IF(C5253=Calculator!$G$27,Calculator!$G$39,IF(H5253-K5253&lt;=0,IF(D5253&gt;Calculator!$G$39,IF(H5253-K5253+E5253+L5253+M5253+Calculator!$G$39&gt;Calculator!$G$39,Calculator!$G$39-(H5253+E5253+L5253+M5253-K5253),Calculator!$G$39),D5253),0)))</f>
        <v>0</v>
      </c>
    </row>
    <row r="5254" spans="1:14" ht="15.75" thickBot="1">
      <c r="A5254" s="33" t="str">
        <f ca="1">IF(C5254=Calculator!$H$27,"F",IF(Daily!D5254+Daily!H5254=0,IF(D5253+H5253&gt;0,"L",""),""))</f>
        <v/>
      </c>
      <c r="B5254" s="34">
        <v>5253</v>
      </c>
      <c r="C5254" s="19">
        <f t="shared" ca="1" si="329"/>
        <v>51183</v>
      </c>
      <c r="D5254" s="29">
        <f t="shared" ca="1" si="331"/>
        <v>0</v>
      </c>
      <c r="E5254" s="29">
        <f ca="1">IF(C5254&lt;Calculator!$D$26,0,IF(DAY($C5254)=1,IF(D5254-Calculator!$G$24&gt;0,Calculator!$G$24,D5254),0))</f>
        <v>0</v>
      </c>
      <c r="F5254" s="29">
        <f ca="1">IF(E5254&gt;0,D5254*Calculator!$G$22/12,0)</f>
        <v>0</v>
      </c>
      <c r="G5254" s="29">
        <f ca="1">IF(E5254&gt;0,(IFERROR(-PMT(Calculator!$G$22/12,Calculator!$G$23*12,Calculator!$G$20),0))-F5254,0)</f>
        <v>0</v>
      </c>
      <c r="H5254" s="29">
        <f t="shared" ca="1" si="332"/>
        <v>0</v>
      </c>
      <c r="I5254" s="29">
        <f t="shared" ca="1" si="330"/>
        <v>0</v>
      </c>
      <c r="J5254" s="30">
        <f>Calculator!$G$40</f>
        <v>6.5000000000000002E-2</v>
      </c>
      <c r="K5254" s="29">
        <f ca="1">IF(C5254&gt;=Calculator!$G$27,IF(DAY($C5254)=1,Calculator!$G$34/2,IF(DAY($C5254)=15,Calculator!$G$34/2,0)),0)</f>
        <v>0</v>
      </c>
      <c r="L5254" s="29">
        <f ca="1">IF(DAY($C5254)=28,IF(H5254=0,0,Calculator!$G$35),0)</f>
        <v>0</v>
      </c>
      <c r="M5254" s="29">
        <f ca="1">IF(I5254&gt;0,IF(DAY($C5254)=1,SUM(INDIRECT("I"&amp;(ROW(C5253)-DAY(C5253))):I5253),0),0)</f>
        <v>0</v>
      </c>
      <c r="N5254" s="29">
        <f ca="1">IF(C5254&lt;Calculator!$G$27,0,IF(C5254=Calculator!$G$27,Calculator!$G$39,IF(H5254-K5254&lt;=0,IF(D5254&gt;Calculator!$G$39,IF(H5254-K5254+E5254+L5254+M5254+Calculator!$G$39&gt;Calculator!$G$39,Calculator!$G$39-(H5254+E5254+L5254+M5254-K5254),Calculator!$G$39),D5254),0)))</f>
        <v>0</v>
      </c>
    </row>
    <row r="5255" spans="1:14" ht="15.75" thickBot="1">
      <c r="A5255" s="33" t="str">
        <f ca="1">IF(C5255=Calculator!$H$27,"F",IF(Daily!D5255+Daily!H5255=0,IF(D5254+H5254&gt;0,"L",""),""))</f>
        <v/>
      </c>
      <c r="B5255" s="34">
        <v>5254</v>
      </c>
      <c r="C5255" s="19">
        <f t="shared" ca="1" si="329"/>
        <v>51184</v>
      </c>
      <c r="D5255" s="29">
        <f t="shared" ca="1" si="331"/>
        <v>0</v>
      </c>
      <c r="E5255" s="29">
        <f ca="1">IF(C5255&lt;Calculator!$D$26,0,IF(DAY($C5255)=1,IF(D5255-Calculator!$G$24&gt;0,Calculator!$G$24,D5255),0))</f>
        <v>0</v>
      </c>
      <c r="F5255" s="29">
        <f ca="1">IF(E5255&gt;0,D5255*Calculator!$G$22/12,0)</f>
        <v>0</v>
      </c>
      <c r="G5255" s="29">
        <f ca="1">IF(E5255&gt;0,(IFERROR(-PMT(Calculator!$G$22/12,Calculator!$G$23*12,Calculator!$G$20),0))-F5255,0)</f>
        <v>0</v>
      </c>
      <c r="H5255" s="29">
        <f t="shared" ca="1" si="332"/>
        <v>0</v>
      </c>
      <c r="I5255" s="29">
        <f t="shared" ca="1" si="330"/>
        <v>0</v>
      </c>
      <c r="J5255" s="30">
        <f>Calculator!$G$40</f>
        <v>6.5000000000000002E-2</v>
      </c>
      <c r="K5255" s="29">
        <f ca="1">IF(C5255&gt;=Calculator!$G$27,IF(DAY($C5255)=1,Calculator!$G$34/2,IF(DAY($C5255)=15,Calculator!$G$34/2,0)),0)</f>
        <v>0</v>
      </c>
      <c r="L5255" s="29">
        <f ca="1">IF(DAY($C5255)=28,IF(H5255=0,0,Calculator!$G$35),0)</f>
        <v>0</v>
      </c>
      <c r="M5255" s="29">
        <f ca="1">IF(I5255&gt;0,IF(DAY($C5255)=1,SUM(INDIRECT("I"&amp;(ROW(C5254)-DAY(C5254))):I5254),0),0)</f>
        <v>0</v>
      </c>
      <c r="N5255" s="29">
        <f ca="1">IF(C5255&lt;Calculator!$G$27,0,IF(C5255=Calculator!$G$27,Calculator!$G$39,IF(H5255-K5255&lt;=0,IF(D5255&gt;Calculator!$G$39,IF(H5255-K5255+E5255+L5255+M5255+Calculator!$G$39&gt;Calculator!$G$39,Calculator!$G$39-(H5255+E5255+L5255+M5255-K5255),Calculator!$G$39),D5255),0)))</f>
        <v>0</v>
      </c>
    </row>
    <row r="5256" spans="1:14" ht="15.75" thickBot="1">
      <c r="A5256" s="33" t="str">
        <f ca="1">IF(C5256=Calculator!$H$27,"F",IF(Daily!D5256+Daily!H5256=0,IF(D5255+H5255&gt;0,"L",""),""))</f>
        <v/>
      </c>
      <c r="B5256" s="34">
        <v>5255</v>
      </c>
      <c r="C5256" s="19">
        <f t="shared" ca="1" si="329"/>
        <v>51185</v>
      </c>
      <c r="D5256" s="29">
        <f t="shared" ca="1" si="331"/>
        <v>0</v>
      </c>
      <c r="E5256" s="29">
        <f ca="1">IF(C5256&lt;Calculator!$D$26,0,IF(DAY($C5256)=1,IF(D5256-Calculator!$G$24&gt;0,Calculator!$G$24,D5256),0))</f>
        <v>0</v>
      </c>
      <c r="F5256" s="29">
        <f ca="1">IF(E5256&gt;0,D5256*Calculator!$G$22/12,0)</f>
        <v>0</v>
      </c>
      <c r="G5256" s="29">
        <f ca="1">IF(E5256&gt;0,(IFERROR(-PMT(Calculator!$G$22/12,Calculator!$G$23*12,Calculator!$G$20),0))-F5256,0)</f>
        <v>0</v>
      </c>
      <c r="H5256" s="29">
        <f t="shared" ca="1" si="332"/>
        <v>0</v>
      </c>
      <c r="I5256" s="29">
        <f t="shared" ca="1" si="330"/>
        <v>0</v>
      </c>
      <c r="J5256" s="30">
        <f>Calculator!$G$40</f>
        <v>6.5000000000000002E-2</v>
      </c>
      <c r="K5256" s="29">
        <f ca="1">IF(C5256&gt;=Calculator!$G$27,IF(DAY($C5256)=1,Calculator!$G$34/2,IF(DAY($C5256)=15,Calculator!$G$34/2,0)),0)</f>
        <v>0</v>
      </c>
      <c r="L5256" s="29">
        <f ca="1">IF(DAY($C5256)=28,IF(H5256=0,0,Calculator!$G$35),0)</f>
        <v>0</v>
      </c>
      <c r="M5256" s="29">
        <f ca="1">IF(I5256&gt;0,IF(DAY($C5256)=1,SUM(INDIRECT("I"&amp;(ROW(C5255)-DAY(C5255))):I5255),0),0)</f>
        <v>0</v>
      </c>
      <c r="N5256" s="29">
        <f ca="1">IF(C5256&lt;Calculator!$G$27,0,IF(C5256=Calculator!$G$27,Calculator!$G$39,IF(H5256-K5256&lt;=0,IF(D5256&gt;Calculator!$G$39,IF(H5256-K5256+E5256+L5256+M5256+Calculator!$G$39&gt;Calculator!$G$39,Calculator!$G$39-(H5256+E5256+L5256+M5256-K5256),Calculator!$G$39),D5256),0)))</f>
        <v>0</v>
      </c>
    </row>
    <row r="5257" spans="1:14" ht="15.75" thickBot="1">
      <c r="A5257" s="33" t="str">
        <f ca="1">IF(C5257=Calculator!$H$27,"F",IF(Daily!D5257+Daily!H5257=0,IF(D5256+H5256&gt;0,"L",""),""))</f>
        <v/>
      </c>
      <c r="B5257" s="34">
        <v>5256</v>
      </c>
      <c r="C5257" s="19">
        <f t="shared" ca="1" si="329"/>
        <v>51186</v>
      </c>
      <c r="D5257" s="29">
        <f t="shared" ca="1" si="331"/>
        <v>0</v>
      </c>
      <c r="E5257" s="29">
        <f ca="1">IF(C5257&lt;Calculator!$D$26,0,IF(DAY($C5257)=1,IF(D5257-Calculator!$G$24&gt;0,Calculator!$G$24,D5257),0))</f>
        <v>0</v>
      </c>
      <c r="F5257" s="29">
        <f ca="1">IF(E5257&gt;0,D5257*Calculator!$G$22/12,0)</f>
        <v>0</v>
      </c>
      <c r="G5257" s="29">
        <f ca="1">IF(E5257&gt;0,(IFERROR(-PMT(Calculator!$G$22/12,Calculator!$G$23*12,Calculator!$G$20),0))-F5257,0)</f>
        <v>0</v>
      </c>
      <c r="H5257" s="29">
        <f t="shared" ca="1" si="332"/>
        <v>0</v>
      </c>
      <c r="I5257" s="29">
        <f t="shared" ca="1" si="330"/>
        <v>0</v>
      </c>
      <c r="J5257" s="30">
        <f>Calculator!$G$40</f>
        <v>6.5000000000000002E-2</v>
      </c>
      <c r="K5257" s="29">
        <f ca="1">IF(C5257&gt;=Calculator!$G$27,IF(DAY($C5257)=1,Calculator!$G$34/2,IF(DAY($C5257)=15,Calculator!$G$34/2,0)),0)</f>
        <v>0</v>
      </c>
      <c r="L5257" s="29">
        <f ca="1">IF(DAY($C5257)=28,IF(H5257=0,0,Calculator!$G$35),0)</f>
        <v>0</v>
      </c>
      <c r="M5257" s="29">
        <f ca="1">IF(I5257&gt;0,IF(DAY($C5257)=1,SUM(INDIRECT("I"&amp;(ROW(C5256)-DAY(C5256))):I5256),0),0)</f>
        <v>0</v>
      </c>
      <c r="N5257" s="29">
        <f ca="1">IF(C5257&lt;Calculator!$G$27,0,IF(C5257=Calculator!$G$27,Calculator!$G$39,IF(H5257-K5257&lt;=0,IF(D5257&gt;Calculator!$G$39,IF(H5257-K5257+E5257+L5257+M5257+Calculator!$G$39&gt;Calculator!$G$39,Calculator!$G$39-(H5257+E5257+L5257+M5257-K5257),Calculator!$G$39),D5257),0)))</f>
        <v>0</v>
      </c>
    </row>
    <row r="5258" spans="1:14" ht="15.75" thickBot="1">
      <c r="A5258" s="33" t="str">
        <f ca="1">IF(C5258=Calculator!$H$27,"F",IF(Daily!D5258+Daily!H5258=0,IF(D5257+H5257&gt;0,"L",""),""))</f>
        <v/>
      </c>
      <c r="B5258" s="34">
        <v>5257</v>
      </c>
      <c r="C5258" s="19">
        <f t="shared" ca="1" si="329"/>
        <v>51187</v>
      </c>
      <c r="D5258" s="29">
        <f t="shared" ca="1" si="331"/>
        <v>0</v>
      </c>
      <c r="E5258" s="29">
        <f ca="1">IF(C5258&lt;Calculator!$D$26,0,IF(DAY($C5258)=1,IF(D5258-Calculator!$G$24&gt;0,Calculator!$G$24,D5258),0))</f>
        <v>0</v>
      </c>
      <c r="F5258" s="29">
        <f ca="1">IF(E5258&gt;0,D5258*Calculator!$G$22/12,0)</f>
        <v>0</v>
      </c>
      <c r="G5258" s="29">
        <f ca="1">IF(E5258&gt;0,(IFERROR(-PMT(Calculator!$G$22/12,Calculator!$G$23*12,Calculator!$G$20),0))-F5258,0)</f>
        <v>0</v>
      </c>
      <c r="H5258" s="29">
        <f t="shared" ca="1" si="332"/>
        <v>0</v>
      </c>
      <c r="I5258" s="29">
        <f t="shared" ca="1" si="330"/>
        <v>0</v>
      </c>
      <c r="J5258" s="30">
        <f>Calculator!$G$40</f>
        <v>6.5000000000000002E-2</v>
      </c>
      <c r="K5258" s="29">
        <f ca="1">IF(C5258&gt;=Calculator!$G$27,IF(DAY($C5258)=1,Calculator!$G$34/2,IF(DAY($C5258)=15,Calculator!$G$34/2,0)),0)</f>
        <v>0</v>
      </c>
      <c r="L5258" s="29">
        <f ca="1">IF(DAY($C5258)=28,IF(H5258=0,0,Calculator!$G$35),0)</f>
        <v>0</v>
      </c>
      <c r="M5258" s="29">
        <f ca="1">IF(I5258&gt;0,IF(DAY($C5258)=1,SUM(INDIRECT("I"&amp;(ROW(C5257)-DAY(C5257))):I5257),0),0)</f>
        <v>0</v>
      </c>
      <c r="N5258" s="29">
        <f ca="1">IF(C5258&lt;Calculator!$G$27,0,IF(C5258=Calculator!$G$27,Calculator!$G$39,IF(H5258-K5258&lt;=0,IF(D5258&gt;Calculator!$G$39,IF(H5258-K5258+E5258+L5258+M5258+Calculator!$G$39&gt;Calculator!$G$39,Calculator!$G$39-(H5258+E5258+L5258+M5258-K5258),Calculator!$G$39),D5258),0)))</f>
        <v>0</v>
      </c>
    </row>
    <row r="5259" spans="1:14" ht="15.75" thickBot="1">
      <c r="A5259" s="33" t="str">
        <f ca="1">IF(C5259=Calculator!$H$27,"F",IF(Daily!D5259+Daily!H5259=0,IF(D5258+H5258&gt;0,"L",""),""))</f>
        <v/>
      </c>
      <c r="B5259" s="34">
        <v>5258</v>
      </c>
      <c r="C5259" s="19">
        <f t="shared" ca="1" si="329"/>
        <v>51188</v>
      </c>
      <c r="D5259" s="29">
        <f t="shared" ca="1" si="331"/>
        <v>0</v>
      </c>
      <c r="E5259" s="29">
        <f ca="1">IF(C5259&lt;Calculator!$D$26,0,IF(DAY($C5259)=1,IF(D5259-Calculator!$G$24&gt;0,Calculator!$G$24,D5259),0))</f>
        <v>0</v>
      </c>
      <c r="F5259" s="29">
        <f ca="1">IF(E5259&gt;0,D5259*Calculator!$G$22/12,0)</f>
        <v>0</v>
      </c>
      <c r="G5259" s="29">
        <f ca="1">IF(E5259&gt;0,(IFERROR(-PMT(Calculator!$G$22/12,Calculator!$G$23*12,Calculator!$G$20),0))-F5259,0)</f>
        <v>0</v>
      </c>
      <c r="H5259" s="29">
        <f t="shared" ca="1" si="332"/>
        <v>0</v>
      </c>
      <c r="I5259" s="29">
        <f t="shared" ca="1" si="330"/>
        <v>0</v>
      </c>
      <c r="J5259" s="30">
        <f>Calculator!$G$40</f>
        <v>6.5000000000000002E-2</v>
      </c>
      <c r="K5259" s="29">
        <f ca="1">IF(C5259&gt;=Calculator!$G$27,IF(DAY($C5259)=1,Calculator!$G$34/2,IF(DAY($C5259)=15,Calculator!$G$34/2,0)),0)</f>
        <v>0</v>
      </c>
      <c r="L5259" s="29">
        <f ca="1">IF(DAY($C5259)=28,IF(H5259=0,0,Calculator!$G$35),0)</f>
        <v>0</v>
      </c>
      <c r="M5259" s="29">
        <f ca="1">IF(I5259&gt;0,IF(DAY($C5259)=1,SUM(INDIRECT("I"&amp;(ROW(C5258)-DAY(C5258))):I5258),0),0)</f>
        <v>0</v>
      </c>
      <c r="N5259" s="29">
        <f ca="1">IF(C5259&lt;Calculator!$G$27,0,IF(C5259=Calculator!$G$27,Calculator!$G$39,IF(H5259-K5259&lt;=0,IF(D5259&gt;Calculator!$G$39,IF(H5259-K5259+E5259+L5259+M5259+Calculator!$G$39&gt;Calculator!$G$39,Calculator!$G$39-(H5259+E5259+L5259+M5259-K5259),Calculator!$G$39),D5259),0)))</f>
        <v>0</v>
      </c>
    </row>
    <row r="5260" spans="1:14" ht="15.75" thickBot="1">
      <c r="A5260" s="33" t="str">
        <f ca="1">IF(C5260=Calculator!$H$27,"F",IF(Daily!D5260+Daily!H5260=0,IF(D5259+H5259&gt;0,"L",""),""))</f>
        <v/>
      </c>
      <c r="B5260" s="34">
        <v>5259</v>
      </c>
      <c r="C5260" s="19">
        <f t="shared" ca="1" si="329"/>
        <v>51189</v>
      </c>
      <c r="D5260" s="29">
        <f t="shared" ca="1" si="331"/>
        <v>0</v>
      </c>
      <c r="E5260" s="29">
        <f ca="1">IF(C5260&lt;Calculator!$D$26,0,IF(DAY($C5260)=1,IF(D5260-Calculator!$G$24&gt;0,Calculator!$G$24,D5260),0))</f>
        <v>0</v>
      </c>
      <c r="F5260" s="29">
        <f ca="1">IF(E5260&gt;0,D5260*Calculator!$G$22/12,0)</f>
        <v>0</v>
      </c>
      <c r="G5260" s="29">
        <f ca="1">IF(E5260&gt;0,(IFERROR(-PMT(Calculator!$G$22/12,Calculator!$G$23*12,Calculator!$G$20),0))-F5260,0)</f>
        <v>0</v>
      </c>
      <c r="H5260" s="29">
        <f t="shared" ca="1" si="332"/>
        <v>0</v>
      </c>
      <c r="I5260" s="29">
        <f t="shared" ca="1" si="330"/>
        <v>0</v>
      </c>
      <c r="J5260" s="30">
        <f>Calculator!$G$40</f>
        <v>6.5000000000000002E-2</v>
      </c>
      <c r="K5260" s="29">
        <f ca="1">IF(C5260&gt;=Calculator!$G$27,IF(DAY($C5260)=1,Calculator!$G$34/2,IF(DAY($C5260)=15,Calculator!$G$34/2,0)),0)</f>
        <v>0</v>
      </c>
      <c r="L5260" s="29">
        <f ca="1">IF(DAY($C5260)=28,IF(H5260=0,0,Calculator!$G$35),0)</f>
        <v>0</v>
      </c>
      <c r="M5260" s="29">
        <f ca="1">IF(I5260&gt;0,IF(DAY($C5260)=1,SUM(INDIRECT("I"&amp;(ROW(C5259)-DAY(C5259))):I5259),0),0)</f>
        <v>0</v>
      </c>
      <c r="N5260" s="29">
        <f ca="1">IF(C5260&lt;Calculator!$G$27,0,IF(C5260=Calculator!$G$27,Calculator!$G$39,IF(H5260-K5260&lt;=0,IF(D5260&gt;Calculator!$G$39,IF(H5260-K5260+E5260+L5260+M5260+Calculator!$G$39&gt;Calculator!$G$39,Calculator!$G$39-(H5260+E5260+L5260+M5260-K5260),Calculator!$G$39),D5260),0)))</f>
        <v>0</v>
      </c>
    </row>
    <row r="5261" spans="1:14" ht="15.75" thickBot="1">
      <c r="A5261" s="33" t="str">
        <f ca="1">IF(C5261=Calculator!$H$27,"F",IF(Daily!D5261+Daily!H5261=0,IF(D5260+H5260&gt;0,"L",""),""))</f>
        <v/>
      </c>
      <c r="B5261" s="34">
        <v>5260</v>
      </c>
      <c r="C5261" s="19">
        <f t="shared" ca="1" si="329"/>
        <v>51190</v>
      </c>
      <c r="D5261" s="29">
        <f t="shared" ca="1" si="331"/>
        <v>0</v>
      </c>
      <c r="E5261" s="29">
        <f ca="1">IF(C5261&lt;Calculator!$D$26,0,IF(DAY($C5261)=1,IF(D5261-Calculator!$G$24&gt;0,Calculator!$G$24,D5261),0))</f>
        <v>0</v>
      </c>
      <c r="F5261" s="29">
        <f ca="1">IF(E5261&gt;0,D5261*Calculator!$G$22/12,0)</f>
        <v>0</v>
      </c>
      <c r="G5261" s="29">
        <f ca="1">IF(E5261&gt;0,(IFERROR(-PMT(Calculator!$G$22/12,Calculator!$G$23*12,Calculator!$G$20),0))-F5261,0)</f>
        <v>0</v>
      </c>
      <c r="H5261" s="29">
        <f t="shared" ca="1" si="332"/>
        <v>0</v>
      </c>
      <c r="I5261" s="29">
        <f t="shared" ca="1" si="330"/>
        <v>0</v>
      </c>
      <c r="J5261" s="30">
        <f>Calculator!$G$40</f>
        <v>6.5000000000000002E-2</v>
      </c>
      <c r="K5261" s="29">
        <f ca="1">IF(C5261&gt;=Calculator!$G$27,IF(DAY($C5261)=1,Calculator!$G$34/2,IF(DAY($C5261)=15,Calculator!$G$34/2,0)),0)</f>
        <v>0</v>
      </c>
      <c r="L5261" s="29">
        <f ca="1">IF(DAY($C5261)=28,IF(H5261=0,0,Calculator!$G$35),0)</f>
        <v>0</v>
      </c>
      <c r="M5261" s="29">
        <f ca="1">IF(I5261&gt;0,IF(DAY($C5261)=1,SUM(INDIRECT("I"&amp;(ROW(C5260)-DAY(C5260))):I5260),0),0)</f>
        <v>0</v>
      </c>
      <c r="N5261" s="29">
        <f ca="1">IF(C5261&lt;Calculator!$G$27,0,IF(C5261=Calculator!$G$27,Calculator!$G$39,IF(H5261-K5261&lt;=0,IF(D5261&gt;Calculator!$G$39,IF(H5261-K5261+E5261+L5261+M5261+Calculator!$G$39&gt;Calculator!$G$39,Calculator!$G$39-(H5261+E5261+L5261+M5261-K5261),Calculator!$G$39),D5261),0)))</f>
        <v>0</v>
      </c>
    </row>
    <row r="5262" spans="1:14" ht="15.75" thickBot="1">
      <c r="A5262" s="33" t="str">
        <f ca="1">IF(C5262=Calculator!$H$27,"F",IF(Daily!D5262+Daily!H5262=0,IF(D5261+H5261&gt;0,"L",""),""))</f>
        <v/>
      </c>
      <c r="B5262" s="34">
        <v>5261</v>
      </c>
      <c r="C5262" s="19">
        <f t="shared" ca="1" si="329"/>
        <v>51191</v>
      </c>
      <c r="D5262" s="29">
        <f t="shared" ca="1" si="331"/>
        <v>0</v>
      </c>
      <c r="E5262" s="29">
        <f ca="1">IF(C5262&lt;Calculator!$D$26,0,IF(DAY($C5262)=1,IF(D5262-Calculator!$G$24&gt;0,Calculator!$G$24,D5262),0))</f>
        <v>0</v>
      </c>
      <c r="F5262" s="29">
        <f ca="1">IF(E5262&gt;0,D5262*Calculator!$G$22/12,0)</f>
        <v>0</v>
      </c>
      <c r="G5262" s="29">
        <f ca="1">IF(E5262&gt;0,(IFERROR(-PMT(Calculator!$G$22/12,Calculator!$G$23*12,Calculator!$G$20),0))-F5262,0)</f>
        <v>0</v>
      </c>
      <c r="H5262" s="29">
        <f t="shared" ca="1" si="332"/>
        <v>0</v>
      </c>
      <c r="I5262" s="29">
        <f t="shared" ca="1" si="330"/>
        <v>0</v>
      </c>
      <c r="J5262" s="30">
        <f>Calculator!$G$40</f>
        <v>6.5000000000000002E-2</v>
      </c>
      <c r="K5262" s="29">
        <f ca="1">IF(C5262&gt;=Calculator!$G$27,IF(DAY($C5262)=1,Calculator!$G$34/2,IF(DAY($C5262)=15,Calculator!$G$34/2,0)),0)</f>
        <v>0</v>
      </c>
      <c r="L5262" s="29">
        <f ca="1">IF(DAY($C5262)=28,IF(H5262=0,0,Calculator!$G$35),0)</f>
        <v>0</v>
      </c>
      <c r="M5262" s="29">
        <f ca="1">IF(I5262&gt;0,IF(DAY($C5262)=1,SUM(INDIRECT("I"&amp;(ROW(C5261)-DAY(C5261))):I5261),0),0)</f>
        <v>0</v>
      </c>
      <c r="N5262" s="29">
        <f ca="1">IF(C5262&lt;Calculator!$G$27,0,IF(C5262=Calculator!$G$27,Calculator!$G$39,IF(H5262-K5262&lt;=0,IF(D5262&gt;Calculator!$G$39,IF(H5262-K5262+E5262+L5262+M5262+Calculator!$G$39&gt;Calculator!$G$39,Calculator!$G$39-(H5262+E5262+L5262+M5262-K5262),Calculator!$G$39),D5262),0)))</f>
        <v>0</v>
      </c>
    </row>
    <row r="5263" spans="1:14" ht="15.75" thickBot="1">
      <c r="A5263" s="33" t="str">
        <f ca="1">IF(C5263=Calculator!$H$27,"F",IF(Daily!D5263+Daily!H5263=0,IF(D5262+H5262&gt;0,"L",""),""))</f>
        <v/>
      </c>
      <c r="B5263" s="34">
        <v>5262</v>
      </c>
      <c r="C5263" s="19">
        <f t="shared" ca="1" si="329"/>
        <v>51192</v>
      </c>
      <c r="D5263" s="29">
        <f t="shared" ca="1" si="331"/>
        <v>0</v>
      </c>
      <c r="E5263" s="29">
        <f ca="1">IF(C5263&lt;Calculator!$D$26,0,IF(DAY($C5263)=1,IF(D5263-Calculator!$G$24&gt;0,Calculator!$G$24,D5263),0))</f>
        <v>0</v>
      </c>
      <c r="F5263" s="29">
        <f ca="1">IF(E5263&gt;0,D5263*Calculator!$G$22/12,0)</f>
        <v>0</v>
      </c>
      <c r="G5263" s="29">
        <f ca="1">IF(E5263&gt;0,(IFERROR(-PMT(Calculator!$G$22/12,Calculator!$G$23*12,Calculator!$G$20),0))-F5263,0)</f>
        <v>0</v>
      </c>
      <c r="H5263" s="29">
        <f t="shared" ca="1" si="332"/>
        <v>0</v>
      </c>
      <c r="I5263" s="29">
        <f t="shared" ca="1" si="330"/>
        <v>0</v>
      </c>
      <c r="J5263" s="30">
        <f>Calculator!$G$40</f>
        <v>6.5000000000000002E-2</v>
      </c>
      <c r="K5263" s="29">
        <f ca="1">IF(C5263&gt;=Calculator!$G$27,IF(DAY($C5263)=1,Calculator!$G$34/2,IF(DAY($C5263)=15,Calculator!$G$34/2,0)),0)</f>
        <v>0</v>
      </c>
      <c r="L5263" s="29">
        <f ca="1">IF(DAY($C5263)=28,IF(H5263=0,0,Calculator!$G$35),0)</f>
        <v>0</v>
      </c>
      <c r="M5263" s="29">
        <f ca="1">IF(I5263&gt;0,IF(DAY($C5263)=1,SUM(INDIRECT("I"&amp;(ROW(C5262)-DAY(C5262))):I5262),0),0)</f>
        <v>0</v>
      </c>
      <c r="N5263" s="29">
        <f ca="1">IF(C5263&lt;Calculator!$G$27,0,IF(C5263=Calculator!$G$27,Calculator!$G$39,IF(H5263-K5263&lt;=0,IF(D5263&gt;Calculator!$G$39,IF(H5263-K5263+E5263+L5263+M5263+Calculator!$G$39&gt;Calculator!$G$39,Calculator!$G$39-(H5263+E5263+L5263+M5263-K5263),Calculator!$G$39),D5263),0)))</f>
        <v>0</v>
      </c>
    </row>
    <row r="5264" spans="1:14" ht="15.75" thickBot="1">
      <c r="A5264" s="33" t="str">
        <f ca="1">IF(C5264=Calculator!$H$27,"F",IF(Daily!D5264+Daily!H5264=0,IF(D5263+H5263&gt;0,"L",""),""))</f>
        <v/>
      </c>
      <c r="B5264" s="34">
        <v>5263</v>
      </c>
      <c r="C5264" s="19">
        <f t="shared" ca="1" si="329"/>
        <v>51193</v>
      </c>
      <c r="D5264" s="29">
        <f t="shared" ca="1" si="331"/>
        <v>0</v>
      </c>
      <c r="E5264" s="29">
        <f ca="1">IF(C5264&lt;Calculator!$D$26,0,IF(DAY($C5264)=1,IF(D5264-Calculator!$G$24&gt;0,Calculator!$G$24,D5264),0))</f>
        <v>0</v>
      </c>
      <c r="F5264" s="29">
        <f ca="1">IF(E5264&gt;0,D5264*Calculator!$G$22/12,0)</f>
        <v>0</v>
      </c>
      <c r="G5264" s="29">
        <f ca="1">IF(E5264&gt;0,(IFERROR(-PMT(Calculator!$G$22/12,Calculator!$G$23*12,Calculator!$G$20),0))-F5264,0)</f>
        <v>0</v>
      </c>
      <c r="H5264" s="29">
        <f t="shared" ca="1" si="332"/>
        <v>0</v>
      </c>
      <c r="I5264" s="29">
        <f t="shared" ca="1" si="330"/>
        <v>0</v>
      </c>
      <c r="J5264" s="30">
        <f>Calculator!$G$40</f>
        <v>6.5000000000000002E-2</v>
      </c>
      <c r="K5264" s="29">
        <f ca="1">IF(C5264&gt;=Calculator!$G$27,IF(DAY($C5264)=1,Calculator!$G$34/2,IF(DAY($C5264)=15,Calculator!$G$34/2,0)),0)</f>
        <v>0</v>
      </c>
      <c r="L5264" s="29">
        <f ca="1">IF(DAY($C5264)=28,IF(H5264=0,0,Calculator!$G$35),0)</f>
        <v>0</v>
      </c>
      <c r="M5264" s="29">
        <f ca="1">IF(I5264&gt;0,IF(DAY($C5264)=1,SUM(INDIRECT("I"&amp;(ROW(C5263)-DAY(C5263))):I5263),0),0)</f>
        <v>0</v>
      </c>
      <c r="N5264" s="29">
        <f ca="1">IF(C5264&lt;Calculator!$G$27,0,IF(C5264=Calculator!$G$27,Calculator!$G$39,IF(H5264-K5264&lt;=0,IF(D5264&gt;Calculator!$G$39,IF(H5264-K5264+E5264+L5264+M5264+Calculator!$G$39&gt;Calculator!$G$39,Calculator!$G$39-(H5264+E5264+L5264+M5264-K5264),Calculator!$G$39),D5264),0)))</f>
        <v>0</v>
      </c>
    </row>
    <row r="5265" spans="1:14" ht="15.75" thickBot="1">
      <c r="A5265" s="33" t="str">
        <f ca="1">IF(C5265=Calculator!$H$27,"F",IF(Daily!D5265+Daily!H5265=0,IF(D5264+H5264&gt;0,"L",""),""))</f>
        <v/>
      </c>
      <c r="B5265" s="34">
        <v>5264</v>
      </c>
      <c r="C5265" s="19">
        <f t="shared" ca="1" si="329"/>
        <v>51194</v>
      </c>
      <c r="D5265" s="29">
        <f t="shared" ca="1" si="331"/>
        <v>0</v>
      </c>
      <c r="E5265" s="29">
        <f ca="1">IF(C5265&lt;Calculator!$D$26,0,IF(DAY($C5265)=1,IF(D5265-Calculator!$G$24&gt;0,Calculator!$G$24,D5265),0))</f>
        <v>0</v>
      </c>
      <c r="F5265" s="29">
        <f ca="1">IF(E5265&gt;0,D5265*Calculator!$G$22/12,0)</f>
        <v>0</v>
      </c>
      <c r="G5265" s="29">
        <f ca="1">IF(E5265&gt;0,(IFERROR(-PMT(Calculator!$G$22/12,Calculator!$G$23*12,Calculator!$G$20),0))-F5265,0)</f>
        <v>0</v>
      </c>
      <c r="H5265" s="29">
        <f t="shared" ca="1" si="332"/>
        <v>0</v>
      </c>
      <c r="I5265" s="29">
        <f t="shared" ca="1" si="330"/>
        <v>0</v>
      </c>
      <c r="J5265" s="30">
        <f>Calculator!$G$40</f>
        <v>6.5000000000000002E-2</v>
      </c>
      <c r="K5265" s="29">
        <f ca="1">IF(C5265&gt;=Calculator!$G$27,IF(DAY($C5265)=1,Calculator!$G$34/2,IF(DAY($C5265)=15,Calculator!$G$34/2,0)),0)</f>
        <v>0</v>
      </c>
      <c r="L5265" s="29">
        <f ca="1">IF(DAY($C5265)=28,IF(H5265=0,0,Calculator!$G$35),0)</f>
        <v>0</v>
      </c>
      <c r="M5265" s="29">
        <f ca="1">IF(I5265&gt;0,IF(DAY($C5265)=1,SUM(INDIRECT("I"&amp;(ROW(C5264)-DAY(C5264))):I5264),0),0)</f>
        <v>0</v>
      </c>
      <c r="N5265" s="29">
        <f ca="1">IF(C5265&lt;Calculator!$G$27,0,IF(C5265=Calculator!$G$27,Calculator!$G$39,IF(H5265-K5265&lt;=0,IF(D5265&gt;Calculator!$G$39,IF(H5265-K5265+E5265+L5265+M5265+Calculator!$G$39&gt;Calculator!$G$39,Calculator!$G$39-(H5265+E5265+L5265+M5265-K5265),Calculator!$G$39),D5265),0)))</f>
        <v>0</v>
      </c>
    </row>
    <row r="5266" spans="1:14" ht="15.75" thickBot="1">
      <c r="A5266" s="33" t="str">
        <f ca="1">IF(C5266=Calculator!$H$27,"F",IF(Daily!D5266+Daily!H5266=0,IF(D5265+H5265&gt;0,"L",""),""))</f>
        <v/>
      </c>
      <c r="B5266" s="34">
        <v>5265</v>
      </c>
      <c r="C5266" s="19">
        <f t="shared" ca="1" si="329"/>
        <v>51195</v>
      </c>
      <c r="D5266" s="29">
        <f t="shared" ca="1" si="331"/>
        <v>0</v>
      </c>
      <c r="E5266" s="29">
        <f ca="1">IF(C5266&lt;Calculator!$D$26,0,IF(DAY($C5266)=1,IF(D5266-Calculator!$G$24&gt;0,Calculator!$G$24,D5266),0))</f>
        <v>0</v>
      </c>
      <c r="F5266" s="29">
        <f ca="1">IF(E5266&gt;0,D5266*Calculator!$G$22/12,0)</f>
        <v>0</v>
      </c>
      <c r="G5266" s="29">
        <f ca="1">IF(E5266&gt;0,(IFERROR(-PMT(Calculator!$G$22/12,Calculator!$G$23*12,Calculator!$G$20),0))-F5266,0)</f>
        <v>0</v>
      </c>
      <c r="H5266" s="29">
        <f t="shared" ca="1" si="332"/>
        <v>0</v>
      </c>
      <c r="I5266" s="29">
        <f t="shared" ca="1" si="330"/>
        <v>0</v>
      </c>
      <c r="J5266" s="30">
        <f>Calculator!$G$40</f>
        <v>6.5000000000000002E-2</v>
      </c>
      <c r="K5266" s="29">
        <f ca="1">IF(C5266&gt;=Calculator!$G$27,IF(DAY($C5266)=1,Calculator!$G$34/2,IF(DAY($C5266)=15,Calculator!$G$34/2,0)),0)</f>
        <v>0</v>
      </c>
      <c r="L5266" s="29">
        <f ca="1">IF(DAY($C5266)=28,IF(H5266=0,0,Calculator!$G$35),0)</f>
        <v>0</v>
      </c>
      <c r="M5266" s="29">
        <f ca="1">IF(I5266&gt;0,IF(DAY($C5266)=1,SUM(INDIRECT("I"&amp;(ROW(C5265)-DAY(C5265))):I5265),0),0)</f>
        <v>0</v>
      </c>
      <c r="N5266" s="29">
        <f ca="1">IF(C5266&lt;Calculator!$G$27,0,IF(C5266=Calculator!$G$27,Calculator!$G$39,IF(H5266-K5266&lt;=0,IF(D5266&gt;Calculator!$G$39,IF(H5266-K5266+E5266+L5266+M5266+Calculator!$G$39&gt;Calculator!$G$39,Calculator!$G$39-(H5266+E5266+L5266+M5266-K5266),Calculator!$G$39),D5266),0)))</f>
        <v>0</v>
      </c>
    </row>
    <row r="5267" spans="1:14" ht="15.75" thickBot="1">
      <c r="A5267" s="33" t="str">
        <f ca="1">IF(C5267=Calculator!$H$27,"F",IF(Daily!D5267+Daily!H5267=0,IF(D5266+H5266&gt;0,"L",""),""))</f>
        <v/>
      </c>
      <c r="B5267" s="34">
        <v>5266</v>
      </c>
      <c r="C5267" s="19">
        <f t="shared" ca="1" si="329"/>
        <v>51196</v>
      </c>
      <c r="D5267" s="29">
        <f t="shared" ca="1" si="331"/>
        <v>0</v>
      </c>
      <c r="E5267" s="29">
        <f ca="1">IF(C5267&lt;Calculator!$D$26,0,IF(DAY($C5267)=1,IF(D5267-Calculator!$G$24&gt;0,Calculator!$G$24,D5267),0))</f>
        <v>0</v>
      </c>
      <c r="F5267" s="29">
        <f ca="1">IF(E5267&gt;0,D5267*Calculator!$G$22/12,0)</f>
        <v>0</v>
      </c>
      <c r="G5267" s="29">
        <f ca="1">IF(E5267&gt;0,(IFERROR(-PMT(Calculator!$G$22/12,Calculator!$G$23*12,Calculator!$G$20),0))-F5267,0)</f>
        <v>0</v>
      </c>
      <c r="H5267" s="29">
        <f t="shared" ca="1" si="332"/>
        <v>0</v>
      </c>
      <c r="I5267" s="29">
        <f t="shared" ca="1" si="330"/>
        <v>0</v>
      </c>
      <c r="J5267" s="30">
        <f>Calculator!$G$40</f>
        <v>6.5000000000000002E-2</v>
      </c>
      <c r="K5267" s="29">
        <f ca="1">IF(C5267&gt;=Calculator!$G$27,IF(DAY($C5267)=1,Calculator!$G$34/2,IF(DAY($C5267)=15,Calculator!$G$34/2,0)),0)</f>
        <v>4500</v>
      </c>
      <c r="L5267" s="29">
        <f ca="1">IF(DAY($C5267)=28,IF(H5267=0,0,Calculator!$G$35),0)</f>
        <v>0</v>
      </c>
      <c r="M5267" s="29">
        <f ca="1">IF(I5267&gt;0,IF(DAY($C5267)=1,SUM(INDIRECT("I"&amp;(ROW(C5266)-DAY(C5266))):I5266),0),0)</f>
        <v>0</v>
      </c>
      <c r="N5267" s="29">
        <f ca="1">IF(C5267&lt;Calculator!$G$27,0,IF(C5267=Calculator!$G$27,Calculator!$G$39,IF(H5267-K5267&lt;=0,IF(D5267&gt;Calculator!$G$39,IF(H5267-K5267+E5267+L5267+M5267+Calculator!$G$39&gt;Calculator!$G$39,Calculator!$G$39-(H5267+E5267+L5267+M5267-K5267),Calculator!$G$39),D5267),0)))</f>
        <v>0</v>
      </c>
    </row>
    <row r="5268" spans="1:14" ht="15.75" thickBot="1">
      <c r="A5268" s="33" t="str">
        <f ca="1">IF(C5268=Calculator!$H$27,"F",IF(Daily!D5268+Daily!H5268=0,IF(D5267+H5267&gt;0,"L",""),""))</f>
        <v/>
      </c>
      <c r="B5268" s="34">
        <v>5267</v>
      </c>
      <c r="C5268" s="19">
        <f t="shared" ca="1" si="329"/>
        <v>51197</v>
      </c>
      <c r="D5268" s="29">
        <f t="shared" ca="1" si="331"/>
        <v>0</v>
      </c>
      <c r="E5268" s="29">
        <f ca="1">IF(C5268&lt;Calculator!$D$26,0,IF(DAY($C5268)=1,IF(D5268-Calculator!$G$24&gt;0,Calculator!$G$24,D5268),0))</f>
        <v>0</v>
      </c>
      <c r="F5268" s="29">
        <f ca="1">IF(E5268&gt;0,D5268*Calculator!$G$22/12,0)</f>
        <v>0</v>
      </c>
      <c r="G5268" s="29">
        <f ca="1">IF(E5268&gt;0,(IFERROR(-PMT(Calculator!$G$22/12,Calculator!$G$23*12,Calculator!$G$20),0))-F5268,0)</f>
        <v>0</v>
      </c>
      <c r="H5268" s="29">
        <f t="shared" ca="1" si="332"/>
        <v>0</v>
      </c>
      <c r="I5268" s="29">
        <f t="shared" ca="1" si="330"/>
        <v>0</v>
      </c>
      <c r="J5268" s="30">
        <f>Calculator!$G$40</f>
        <v>6.5000000000000002E-2</v>
      </c>
      <c r="K5268" s="29">
        <f ca="1">IF(C5268&gt;=Calculator!$G$27,IF(DAY($C5268)=1,Calculator!$G$34/2,IF(DAY($C5268)=15,Calculator!$G$34/2,0)),0)</f>
        <v>0</v>
      </c>
      <c r="L5268" s="29">
        <f ca="1">IF(DAY($C5268)=28,IF(H5268=0,0,Calculator!$G$35),0)</f>
        <v>0</v>
      </c>
      <c r="M5268" s="29">
        <f ca="1">IF(I5268&gt;0,IF(DAY($C5268)=1,SUM(INDIRECT("I"&amp;(ROW(C5267)-DAY(C5267))):I5267),0),0)</f>
        <v>0</v>
      </c>
      <c r="N5268" s="29">
        <f ca="1">IF(C5268&lt;Calculator!$G$27,0,IF(C5268=Calculator!$G$27,Calculator!$G$39,IF(H5268-K5268&lt;=0,IF(D5268&gt;Calculator!$G$39,IF(H5268-K5268+E5268+L5268+M5268+Calculator!$G$39&gt;Calculator!$G$39,Calculator!$G$39-(H5268+E5268+L5268+M5268-K5268),Calculator!$G$39),D5268),0)))</f>
        <v>0</v>
      </c>
    </row>
    <row r="5269" spans="1:14" ht="15.75" thickBot="1">
      <c r="A5269" s="33" t="str">
        <f ca="1">IF(C5269=Calculator!$H$27,"F",IF(Daily!D5269+Daily!H5269=0,IF(D5268+H5268&gt;0,"L",""),""))</f>
        <v/>
      </c>
      <c r="B5269" s="34">
        <v>5268</v>
      </c>
      <c r="C5269" s="19">
        <f t="shared" ca="1" si="329"/>
        <v>51198</v>
      </c>
      <c r="D5269" s="29">
        <f t="shared" ca="1" si="331"/>
        <v>0</v>
      </c>
      <c r="E5269" s="29">
        <f ca="1">IF(C5269&lt;Calculator!$D$26,0,IF(DAY($C5269)=1,IF(D5269-Calculator!$G$24&gt;0,Calculator!$G$24,D5269),0))</f>
        <v>0</v>
      </c>
      <c r="F5269" s="29">
        <f ca="1">IF(E5269&gt;0,D5269*Calculator!$G$22/12,0)</f>
        <v>0</v>
      </c>
      <c r="G5269" s="29">
        <f ca="1">IF(E5269&gt;0,(IFERROR(-PMT(Calculator!$G$22/12,Calculator!$G$23*12,Calculator!$G$20),0))-F5269,0)</f>
        <v>0</v>
      </c>
      <c r="H5269" s="29">
        <f t="shared" ca="1" si="332"/>
        <v>0</v>
      </c>
      <c r="I5269" s="29">
        <f t="shared" ca="1" si="330"/>
        <v>0</v>
      </c>
      <c r="J5269" s="30">
        <f>Calculator!$G$40</f>
        <v>6.5000000000000002E-2</v>
      </c>
      <c r="K5269" s="29">
        <f ca="1">IF(C5269&gt;=Calculator!$G$27,IF(DAY($C5269)=1,Calculator!$G$34/2,IF(DAY($C5269)=15,Calculator!$G$34/2,0)),0)</f>
        <v>0</v>
      </c>
      <c r="L5269" s="29">
        <f ca="1">IF(DAY($C5269)=28,IF(H5269=0,0,Calculator!$G$35),0)</f>
        <v>0</v>
      </c>
      <c r="M5269" s="29">
        <f ca="1">IF(I5269&gt;0,IF(DAY($C5269)=1,SUM(INDIRECT("I"&amp;(ROW(C5268)-DAY(C5268))):I5268),0),0)</f>
        <v>0</v>
      </c>
      <c r="N5269" s="29">
        <f ca="1">IF(C5269&lt;Calculator!$G$27,0,IF(C5269=Calculator!$G$27,Calculator!$G$39,IF(H5269-K5269&lt;=0,IF(D5269&gt;Calculator!$G$39,IF(H5269-K5269+E5269+L5269+M5269+Calculator!$G$39&gt;Calculator!$G$39,Calculator!$G$39-(H5269+E5269+L5269+M5269-K5269),Calculator!$G$39),D5269),0)))</f>
        <v>0</v>
      </c>
    </row>
    <row r="5270" spans="1:14" ht="15.75" thickBot="1">
      <c r="A5270" s="33" t="str">
        <f ca="1">IF(C5270=Calculator!$H$27,"F",IF(Daily!D5270+Daily!H5270=0,IF(D5269+H5269&gt;0,"L",""),""))</f>
        <v/>
      </c>
      <c r="B5270" s="34">
        <v>5269</v>
      </c>
      <c r="C5270" s="19">
        <f t="shared" ca="1" si="329"/>
        <v>51199</v>
      </c>
      <c r="D5270" s="29">
        <f t="shared" ca="1" si="331"/>
        <v>0</v>
      </c>
      <c r="E5270" s="29">
        <f ca="1">IF(C5270&lt;Calculator!$D$26,0,IF(DAY($C5270)=1,IF(D5270-Calculator!$G$24&gt;0,Calculator!$G$24,D5270),0))</f>
        <v>0</v>
      </c>
      <c r="F5270" s="29">
        <f ca="1">IF(E5270&gt;0,D5270*Calculator!$G$22/12,0)</f>
        <v>0</v>
      </c>
      <c r="G5270" s="29">
        <f ca="1">IF(E5270&gt;0,(IFERROR(-PMT(Calculator!$G$22/12,Calculator!$G$23*12,Calculator!$G$20),0))-F5270,0)</f>
        <v>0</v>
      </c>
      <c r="H5270" s="29">
        <f t="shared" ca="1" si="332"/>
        <v>0</v>
      </c>
      <c r="I5270" s="29">
        <f t="shared" ca="1" si="330"/>
        <v>0</v>
      </c>
      <c r="J5270" s="30">
        <f>Calculator!$G$40</f>
        <v>6.5000000000000002E-2</v>
      </c>
      <c r="K5270" s="29">
        <f ca="1">IF(C5270&gt;=Calculator!$G$27,IF(DAY($C5270)=1,Calculator!$G$34/2,IF(DAY($C5270)=15,Calculator!$G$34/2,0)),0)</f>
        <v>0</v>
      </c>
      <c r="L5270" s="29">
        <f ca="1">IF(DAY($C5270)=28,IF(H5270=0,0,Calculator!$G$35),0)</f>
        <v>0</v>
      </c>
      <c r="M5270" s="29">
        <f ca="1">IF(I5270&gt;0,IF(DAY($C5270)=1,SUM(INDIRECT("I"&amp;(ROW(C5269)-DAY(C5269))):I5269),0),0)</f>
        <v>0</v>
      </c>
      <c r="N5270" s="29">
        <f ca="1">IF(C5270&lt;Calculator!$G$27,0,IF(C5270=Calculator!$G$27,Calculator!$G$39,IF(H5270-K5270&lt;=0,IF(D5270&gt;Calculator!$G$39,IF(H5270-K5270+E5270+L5270+M5270+Calculator!$G$39&gt;Calculator!$G$39,Calculator!$G$39-(H5270+E5270+L5270+M5270-K5270),Calculator!$G$39),D5270),0)))</f>
        <v>0</v>
      </c>
    </row>
    <row r="5271" spans="1:14" ht="15.75" thickBot="1">
      <c r="A5271" s="33" t="str">
        <f ca="1">IF(C5271=Calculator!$H$27,"F",IF(Daily!D5271+Daily!H5271=0,IF(D5270+H5270&gt;0,"L",""),""))</f>
        <v/>
      </c>
      <c r="B5271" s="34">
        <v>5270</v>
      </c>
      <c r="C5271" s="19">
        <f t="shared" ca="1" si="329"/>
        <v>51200</v>
      </c>
      <c r="D5271" s="29">
        <f t="shared" ca="1" si="331"/>
        <v>0</v>
      </c>
      <c r="E5271" s="29">
        <f ca="1">IF(C5271&lt;Calculator!$D$26,0,IF(DAY($C5271)=1,IF(D5271-Calculator!$G$24&gt;0,Calculator!$G$24,D5271),0))</f>
        <v>0</v>
      </c>
      <c r="F5271" s="29">
        <f ca="1">IF(E5271&gt;0,D5271*Calculator!$G$22/12,0)</f>
        <v>0</v>
      </c>
      <c r="G5271" s="29">
        <f ca="1">IF(E5271&gt;0,(IFERROR(-PMT(Calculator!$G$22/12,Calculator!$G$23*12,Calculator!$G$20),0))-F5271,0)</f>
        <v>0</v>
      </c>
      <c r="H5271" s="29">
        <f t="shared" ca="1" si="332"/>
        <v>0</v>
      </c>
      <c r="I5271" s="29">
        <f t="shared" ca="1" si="330"/>
        <v>0</v>
      </c>
      <c r="J5271" s="30">
        <f>Calculator!$G$40</f>
        <v>6.5000000000000002E-2</v>
      </c>
      <c r="K5271" s="29">
        <f ca="1">IF(C5271&gt;=Calculator!$G$27,IF(DAY($C5271)=1,Calculator!$G$34/2,IF(DAY($C5271)=15,Calculator!$G$34/2,0)),0)</f>
        <v>0</v>
      </c>
      <c r="L5271" s="29">
        <f ca="1">IF(DAY($C5271)=28,IF(H5271=0,0,Calculator!$G$35),0)</f>
        <v>0</v>
      </c>
      <c r="M5271" s="29">
        <f ca="1">IF(I5271&gt;0,IF(DAY($C5271)=1,SUM(INDIRECT("I"&amp;(ROW(C5270)-DAY(C5270))):I5270),0),0)</f>
        <v>0</v>
      </c>
      <c r="N5271" s="29">
        <f ca="1">IF(C5271&lt;Calculator!$G$27,0,IF(C5271=Calculator!$G$27,Calculator!$G$39,IF(H5271-K5271&lt;=0,IF(D5271&gt;Calculator!$G$39,IF(H5271-K5271+E5271+L5271+M5271+Calculator!$G$39&gt;Calculator!$G$39,Calculator!$G$39-(H5271+E5271+L5271+M5271-K5271),Calculator!$G$39),D5271),0)))</f>
        <v>0</v>
      </c>
    </row>
    <row r="5272" spans="1:14" ht="15.75" thickBot="1">
      <c r="A5272" s="33" t="str">
        <f ca="1">IF(C5272=Calculator!$H$27,"F",IF(Daily!D5272+Daily!H5272=0,IF(D5271+H5271&gt;0,"L",""),""))</f>
        <v/>
      </c>
      <c r="B5272" s="34">
        <v>5271</v>
      </c>
      <c r="C5272" s="19">
        <f t="shared" ca="1" si="329"/>
        <v>51201</v>
      </c>
      <c r="D5272" s="29">
        <f t="shared" ca="1" si="331"/>
        <v>0</v>
      </c>
      <c r="E5272" s="29">
        <f ca="1">IF(C5272&lt;Calculator!$D$26,0,IF(DAY($C5272)=1,IF(D5272-Calculator!$G$24&gt;0,Calculator!$G$24,D5272),0))</f>
        <v>0</v>
      </c>
      <c r="F5272" s="29">
        <f ca="1">IF(E5272&gt;0,D5272*Calculator!$G$22/12,0)</f>
        <v>0</v>
      </c>
      <c r="G5272" s="29">
        <f ca="1">IF(E5272&gt;0,(IFERROR(-PMT(Calculator!$G$22/12,Calculator!$G$23*12,Calculator!$G$20),0))-F5272,0)</f>
        <v>0</v>
      </c>
      <c r="H5272" s="29">
        <f t="shared" ca="1" si="332"/>
        <v>0</v>
      </c>
      <c r="I5272" s="29">
        <f t="shared" ca="1" si="330"/>
        <v>0</v>
      </c>
      <c r="J5272" s="30">
        <f>Calculator!$G$40</f>
        <v>6.5000000000000002E-2</v>
      </c>
      <c r="K5272" s="29">
        <f ca="1">IF(C5272&gt;=Calculator!$G$27,IF(DAY($C5272)=1,Calculator!$G$34/2,IF(DAY($C5272)=15,Calculator!$G$34/2,0)),0)</f>
        <v>0</v>
      </c>
      <c r="L5272" s="29">
        <f ca="1">IF(DAY($C5272)=28,IF(H5272=0,0,Calculator!$G$35),0)</f>
        <v>0</v>
      </c>
      <c r="M5272" s="29">
        <f ca="1">IF(I5272&gt;0,IF(DAY($C5272)=1,SUM(INDIRECT("I"&amp;(ROW(C5271)-DAY(C5271))):I5271),0),0)</f>
        <v>0</v>
      </c>
      <c r="N5272" s="29">
        <f ca="1">IF(C5272&lt;Calculator!$G$27,0,IF(C5272=Calculator!$G$27,Calculator!$G$39,IF(H5272-K5272&lt;=0,IF(D5272&gt;Calculator!$G$39,IF(H5272-K5272+E5272+L5272+M5272+Calculator!$G$39&gt;Calculator!$G$39,Calculator!$G$39-(H5272+E5272+L5272+M5272-K5272),Calculator!$G$39),D5272),0)))</f>
        <v>0</v>
      </c>
    </row>
    <row r="5273" spans="1:14" ht="15.75" thickBot="1">
      <c r="A5273" s="33" t="str">
        <f ca="1">IF(C5273=Calculator!$H$27,"F",IF(Daily!D5273+Daily!H5273=0,IF(D5272+H5272&gt;0,"L",""),""))</f>
        <v/>
      </c>
      <c r="B5273" s="34">
        <v>5272</v>
      </c>
      <c r="C5273" s="19">
        <f t="shared" ca="1" si="329"/>
        <v>51202</v>
      </c>
      <c r="D5273" s="29">
        <f t="shared" ca="1" si="331"/>
        <v>0</v>
      </c>
      <c r="E5273" s="29">
        <f ca="1">IF(C5273&lt;Calculator!$D$26,0,IF(DAY($C5273)=1,IF(D5273-Calculator!$G$24&gt;0,Calculator!$G$24,D5273),0))</f>
        <v>0</v>
      </c>
      <c r="F5273" s="29">
        <f ca="1">IF(E5273&gt;0,D5273*Calculator!$G$22/12,0)</f>
        <v>0</v>
      </c>
      <c r="G5273" s="29">
        <f ca="1">IF(E5273&gt;0,(IFERROR(-PMT(Calculator!$G$22/12,Calculator!$G$23*12,Calculator!$G$20),0))-F5273,0)</f>
        <v>0</v>
      </c>
      <c r="H5273" s="29">
        <f t="shared" ca="1" si="332"/>
        <v>0</v>
      </c>
      <c r="I5273" s="29">
        <f t="shared" ca="1" si="330"/>
        <v>0</v>
      </c>
      <c r="J5273" s="30">
        <f>Calculator!$G$40</f>
        <v>6.5000000000000002E-2</v>
      </c>
      <c r="K5273" s="29">
        <f ca="1">IF(C5273&gt;=Calculator!$G$27,IF(DAY($C5273)=1,Calculator!$G$34/2,IF(DAY($C5273)=15,Calculator!$G$34/2,0)),0)</f>
        <v>0</v>
      </c>
      <c r="L5273" s="29">
        <f ca="1">IF(DAY($C5273)=28,IF(H5273=0,0,Calculator!$G$35),0)</f>
        <v>0</v>
      </c>
      <c r="M5273" s="29">
        <f ca="1">IF(I5273&gt;0,IF(DAY($C5273)=1,SUM(INDIRECT("I"&amp;(ROW(C5272)-DAY(C5272))):I5272),0),0)</f>
        <v>0</v>
      </c>
      <c r="N5273" s="29">
        <f ca="1">IF(C5273&lt;Calculator!$G$27,0,IF(C5273=Calculator!$G$27,Calculator!$G$39,IF(H5273-K5273&lt;=0,IF(D5273&gt;Calculator!$G$39,IF(H5273-K5273+E5273+L5273+M5273+Calculator!$G$39&gt;Calculator!$G$39,Calculator!$G$39-(H5273+E5273+L5273+M5273-K5273),Calculator!$G$39),D5273),0)))</f>
        <v>0</v>
      </c>
    </row>
    <row r="5274" spans="1:14" ht="15.75" thickBot="1">
      <c r="A5274" s="33" t="str">
        <f ca="1">IF(C5274=Calculator!$H$27,"F",IF(Daily!D5274+Daily!H5274=0,IF(D5273+H5273&gt;0,"L",""),""))</f>
        <v/>
      </c>
      <c r="B5274" s="34">
        <v>5273</v>
      </c>
      <c r="C5274" s="19">
        <f t="shared" ca="1" si="329"/>
        <v>51203</v>
      </c>
      <c r="D5274" s="29">
        <f t="shared" ca="1" si="331"/>
        <v>0</v>
      </c>
      <c r="E5274" s="29">
        <f ca="1">IF(C5274&lt;Calculator!$D$26,0,IF(DAY($C5274)=1,IF(D5274-Calculator!$G$24&gt;0,Calculator!$G$24,D5274),0))</f>
        <v>0</v>
      </c>
      <c r="F5274" s="29">
        <f ca="1">IF(E5274&gt;0,D5274*Calculator!$G$22/12,0)</f>
        <v>0</v>
      </c>
      <c r="G5274" s="29">
        <f ca="1">IF(E5274&gt;0,(IFERROR(-PMT(Calculator!$G$22/12,Calculator!$G$23*12,Calculator!$G$20),0))-F5274,0)</f>
        <v>0</v>
      </c>
      <c r="H5274" s="29">
        <f t="shared" ca="1" si="332"/>
        <v>0</v>
      </c>
      <c r="I5274" s="29">
        <f t="shared" ca="1" si="330"/>
        <v>0</v>
      </c>
      <c r="J5274" s="30">
        <f>Calculator!$G$40</f>
        <v>6.5000000000000002E-2</v>
      </c>
      <c r="K5274" s="29">
        <f ca="1">IF(C5274&gt;=Calculator!$G$27,IF(DAY($C5274)=1,Calculator!$G$34/2,IF(DAY($C5274)=15,Calculator!$G$34/2,0)),0)</f>
        <v>0</v>
      </c>
      <c r="L5274" s="29">
        <f ca="1">IF(DAY($C5274)=28,IF(H5274=0,0,Calculator!$G$35),0)</f>
        <v>0</v>
      </c>
      <c r="M5274" s="29">
        <f ca="1">IF(I5274&gt;0,IF(DAY($C5274)=1,SUM(INDIRECT("I"&amp;(ROW(C5273)-DAY(C5273))):I5273),0),0)</f>
        <v>0</v>
      </c>
      <c r="N5274" s="29">
        <f ca="1">IF(C5274&lt;Calculator!$G$27,0,IF(C5274=Calculator!$G$27,Calculator!$G$39,IF(H5274-K5274&lt;=0,IF(D5274&gt;Calculator!$G$39,IF(H5274-K5274+E5274+L5274+M5274+Calculator!$G$39&gt;Calculator!$G$39,Calculator!$G$39-(H5274+E5274+L5274+M5274-K5274),Calculator!$G$39),D5274),0)))</f>
        <v>0</v>
      </c>
    </row>
    <row r="5275" spans="1:14" ht="15.75" thickBot="1">
      <c r="A5275" s="33" t="str">
        <f ca="1">IF(C5275=Calculator!$H$27,"F",IF(Daily!D5275+Daily!H5275=0,IF(D5274+H5274&gt;0,"L",""),""))</f>
        <v/>
      </c>
      <c r="B5275" s="34">
        <v>5274</v>
      </c>
      <c r="C5275" s="19">
        <f t="shared" ca="1" si="329"/>
        <v>51204</v>
      </c>
      <c r="D5275" s="29">
        <f t="shared" ca="1" si="331"/>
        <v>0</v>
      </c>
      <c r="E5275" s="29">
        <f ca="1">IF(C5275&lt;Calculator!$D$26,0,IF(DAY($C5275)=1,IF(D5275-Calculator!$G$24&gt;0,Calculator!$G$24,D5275),0))</f>
        <v>0</v>
      </c>
      <c r="F5275" s="29">
        <f ca="1">IF(E5275&gt;0,D5275*Calculator!$G$22/12,0)</f>
        <v>0</v>
      </c>
      <c r="G5275" s="29">
        <f ca="1">IF(E5275&gt;0,(IFERROR(-PMT(Calculator!$G$22/12,Calculator!$G$23*12,Calculator!$G$20),0))-F5275,0)</f>
        <v>0</v>
      </c>
      <c r="H5275" s="29">
        <f t="shared" ca="1" si="332"/>
        <v>0</v>
      </c>
      <c r="I5275" s="29">
        <f t="shared" ca="1" si="330"/>
        <v>0</v>
      </c>
      <c r="J5275" s="30">
        <f>Calculator!$G$40</f>
        <v>6.5000000000000002E-2</v>
      </c>
      <c r="K5275" s="29">
        <f ca="1">IF(C5275&gt;=Calculator!$G$27,IF(DAY($C5275)=1,Calculator!$G$34/2,IF(DAY($C5275)=15,Calculator!$G$34/2,0)),0)</f>
        <v>0</v>
      </c>
      <c r="L5275" s="29">
        <f ca="1">IF(DAY($C5275)=28,IF(H5275=0,0,Calculator!$G$35),0)</f>
        <v>0</v>
      </c>
      <c r="M5275" s="29">
        <f ca="1">IF(I5275&gt;0,IF(DAY($C5275)=1,SUM(INDIRECT("I"&amp;(ROW(C5274)-DAY(C5274))):I5274),0),0)</f>
        <v>0</v>
      </c>
      <c r="N5275" s="29">
        <f ca="1">IF(C5275&lt;Calculator!$G$27,0,IF(C5275=Calculator!$G$27,Calculator!$G$39,IF(H5275-K5275&lt;=0,IF(D5275&gt;Calculator!$G$39,IF(H5275-K5275+E5275+L5275+M5275+Calculator!$G$39&gt;Calculator!$G$39,Calculator!$G$39-(H5275+E5275+L5275+M5275-K5275),Calculator!$G$39),D5275),0)))</f>
        <v>0</v>
      </c>
    </row>
    <row r="5276" spans="1:14" ht="15.75" thickBot="1">
      <c r="A5276" s="33" t="str">
        <f ca="1">IF(C5276=Calculator!$H$27,"F",IF(Daily!D5276+Daily!H5276=0,IF(D5275+H5275&gt;0,"L",""),""))</f>
        <v/>
      </c>
      <c r="B5276" s="34">
        <v>5275</v>
      </c>
      <c r="C5276" s="19">
        <f t="shared" ca="1" si="329"/>
        <v>51205</v>
      </c>
      <c r="D5276" s="29">
        <f t="shared" ca="1" si="331"/>
        <v>0</v>
      </c>
      <c r="E5276" s="29">
        <f ca="1">IF(C5276&lt;Calculator!$D$26,0,IF(DAY($C5276)=1,IF(D5276-Calculator!$G$24&gt;0,Calculator!$G$24,D5276),0))</f>
        <v>0</v>
      </c>
      <c r="F5276" s="29">
        <f ca="1">IF(E5276&gt;0,D5276*Calculator!$G$22/12,0)</f>
        <v>0</v>
      </c>
      <c r="G5276" s="29">
        <f ca="1">IF(E5276&gt;0,(IFERROR(-PMT(Calculator!$G$22/12,Calculator!$G$23*12,Calculator!$G$20),0))-F5276,0)</f>
        <v>0</v>
      </c>
      <c r="H5276" s="29">
        <f t="shared" ca="1" si="332"/>
        <v>0</v>
      </c>
      <c r="I5276" s="29">
        <f t="shared" ca="1" si="330"/>
        <v>0</v>
      </c>
      <c r="J5276" s="30">
        <f>Calculator!$G$40</f>
        <v>6.5000000000000002E-2</v>
      </c>
      <c r="K5276" s="29">
        <f ca="1">IF(C5276&gt;=Calculator!$G$27,IF(DAY($C5276)=1,Calculator!$G$34/2,IF(DAY($C5276)=15,Calculator!$G$34/2,0)),0)</f>
        <v>0</v>
      </c>
      <c r="L5276" s="29">
        <f ca="1">IF(DAY($C5276)=28,IF(H5276=0,0,Calculator!$G$35),0)</f>
        <v>0</v>
      </c>
      <c r="M5276" s="29">
        <f ca="1">IF(I5276&gt;0,IF(DAY($C5276)=1,SUM(INDIRECT("I"&amp;(ROW(C5275)-DAY(C5275))):I5275),0),0)</f>
        <v>0</v>
      </c>
      <c r="N5276" s="29">
        <f ca="1">IF(C5276&lt;Calculator!$G$27,0,IF(C5276=Calculator!$G$27,Calculator!$G$39,IF(H5276-K5276&lt;=0,IF(D5276&gt;Calculator!$G$39,IF(H5276-K5276+E5276+L5276+M5276+Calculator!$G$39&gt;Calculator!$G$39,Calculator!$G$39-(H5276+E5276+L5276+M5276-K5276),Calculator!$G$39),D5276),0)))</f>
        <v>0</v>
      </c>
    </row>
    <row r="5277" spans="1:14" ht="15.75" thickBot="1">
      <c r="A5277" s="33" t="str">
        <f ca="1">IF(C5277=Calculator!$H$27,"F",IF(Daily!D5277+Daily!H5277=0,IF(D5276+H5276&gt;0,"L",""),""))</f>
        <v/>
      </c>
      <c r="B5277" s="34">
        <v>5276</v>
      </c>
      <c r="C5277" s="19">
        <f t="shared" ca="1" si="329"/>
        <v>51206</v>
      </c>
      <c r="D5277" s="29">
        <f t="shared" ca="1" si="331"/>
        <v>0</v>
      </c>
      <c r="E5277" s="29">
        <f ca="1">IF(C5277&lt;Calculator!$D$26,0,IF(DAY($C5277)=1,IF(D5277-Calculator!$G$24&gt;0,Calculator!$G$24,D5277),0))</f>
        <v>0</v>
      </c>
      <c r="F5277" s="29">
        <f ca="1">IF(E5277&gt;0,D5277*Calculator!$G$22/12,0)</f>
        <v>0</v>
      </c>
      <c r="G5277" s="29">
        <f ca="1">IF(E5277&gt;0,(IFERROR(-PMT(Calculator!$G$22/12,Calculator!$G$23*12,Calculator!$G$20),0))-F5277,0)</f>
        <v>0</v>
      </c>
      <c r="H5277" s="29">
        <f t="shared" ca="1" si="332"/>
        <v>0</v>
      </c>
      <c r="I5277" s="29">
        <f t="shared" ca="1" si="330"/>
        <v>0</v>
      </c>
      <c r="J5277" s="30">
        <f>Calculator!$G$40</f>
        <v>6.5000000000000002E-2</v>
      </c>
      <c r="K5277" s="29">
        <f ca="1">IF(C5277&gt;=Calculator!$G$27,IF(DAY($C5277)=1,Calculator!$G$34/2,IF(DAY($C5277)=15,Calculator!$G$34/2,0)),0)</f>
        <v>0</v>
      </c>
      <c r="L5277" s="29">
        <f ca="1">IF(DAY($C5277)=28,IF(H5277=0,0,Calculator!$G$35),0)</f>
        <v>0</v>
      </c>
      <c r="M5277" s="29">
        <f ca="1">IF(I5277&gt;0,IF(DAY($C5277)=1,SUM(INDIRECT("I"&amp;(ROW(C5276)-DAY(C5276))):I5276),0),0)</f>
        <v>0</v>
      </c>
      <c r="N5277" s="29">
        <f ca="1">IF(C5277&lt;Calculator!$G$27,0,IF(C5277=Calculator!$G$27,Calculator!$G$39,IF(H5277-K5277&lt;=0,IF(D5277&gt;Calculator!$G$39,IF(H5277-K5277+E5277+L5277+M5277+Calculator!$G$39&gt;Calculator!$G$39,Calculator!$G$39-(H5277+E5277+L5277+M5277-K5277),Calculator!$G$39),D5277),0)))</f>
        <v>0</v>
      </c>
    </row>
    <row r="5278" spans="1:14" ht="15.75" thickBot="1">
      <c r="A5278" s="33" t="str">
        <f ca="1">IF(C5278=Calculator!$H$27,"F",IF(Daily!D5278+Daily!H5278=0,IF(D5277+H5277&gt;0,"L",""),""))</f>
        <v/>
      </c>
      <c r="B5278" s="34">
        <v>5277</v>
      </c>
      <c r="C5278" s="19">
        <f t="shared" ca="1" si="329"/>
        <v>51207</v>
      </c>
      <c r="D5278" s="29">
        <f t="shared" ca="1" si="331"/>
        <v>0</v>
      </c>
      <c r="E5278" s="29">
        <f ca="1">IF(C5278&lt;Calculator!$D$26,0,IF(DAY($C5278)=1,IF(D5278-Calculator!$G$24&gt;0,Calculator!$G$24,D5278),0))</f>
        <v>0</v>
      </c>
      <c r="F5278" s="29">
        <f ca="1">IF(E5278&gt;0,D5278*Calculator!$G$22/12,0)</f>
        <v>0</v>
      </c>
      <c r="G5278" s="29">
        <f ca="1">IF(E5278&gt;0,(IFERROR(-PMT(Calculator!$G$22/12,Calculator!$G$23*12,Calculator!$G$20),0))-F5278,0)</f>
        <v>0</v>
      </c>
      <c r="H5278" s="29">
        <f t="shared" ca="1" si="332"/>
        <v>0</v>
      </c>
      <c r="I5278" s="29">
        <f t="shared" ca="1" si="330"/>
        <v>0</v>
      </c>
      <c r="J5278" s="30">
        <f>Calculator!$G$40</f>
        <v>6.5000000000000002E-2</v>
      </c>
      <c r="K5278" s="29">
        <f ca="1">IF(C5278&gt;=Calculator!$G$27,IF(DAY($C5278)=1,Calculator!$G$34/2,IF(DAY($C5278)=15,Calculator!$G$34/2,0)),0)</f>
        <v>0</v>
      </c>
      <c r="L5278" s="29">
        <f ca="1">IF(DAY($C5278)=28,IF(H5278=0,0,Calculator!$G$35),0)</f>
        <v>0</v>
      </c>
      <c r="M5278" s="29">
        <f ca="1">IF(I5278&gt;0,IF(DAY($C5278)=1,SUM(INDIRECT("I"&amp;(ROW(C5277)-DAY(C5277))):I5277),0),0)</f>
        <v>0</v>
      </c>
      <c r="N5278" s="29">
        <f ca="1">IF(C5278&lt;Calculator!$G$27,0,IF(C5278=Calculator!$G$27,Calculator!$G$39,IF(H5278-K5278&lt;=0,IF(D5278&gt;Calculator!$G$39,IF(H5278-K5278+E5278+L5278+M5278+Calculator!$G$39&gt;Calculator!$G$39,Calculator!$G$39-(H5278+E5278+L5278+M5278-K5278),Calculator!$G$39),D5278),0)))</f>
        <v>0</v>
      </c>
    </row>
    <row r="5279" spans="1:14" ht="15.75" thickBot="1">
      <c r="A5279" s="33" t="str">
        <f ca="1">IF(C5279=Calculator!$H$27,"F",IF(Daily!D5279+Daily!H5279=0,IF(D5278+H5278&gt;0,"L",""),""))</f>
        <v/>
      </c>
      <c r="B5279" s="34">
        <v>5278</v>
      </c>
      <c r="C5279" s="19">
        <f t="shared" ca="1" si="329"/>
        <v>51208</v>
      </c>
      <c r="D5279" s="29">
        <f t="shared" ca="1" si="331"/>
        <v>0</v>
      </c>
      <c r="E5279" s="29">
        <f ca="1">IF(C5279&lt;Calculator!$D$26,0,IF(DAY($C5279)=1,IF(D5279-Calculator!$G$24&gt;0,Calculator!$G$24,D5279),0))</f>
        <v>0</v>
      </c>
      <c r="F5279" s="29">
        <f ca="1">IF(E5279&gt;0,D5279*Calculator!$G$22/12,0)</f>
        <v>0</v>
      </c>
      <c r="G5279" s="29">
        <f ca="1">IF(E5279&gt;0,(IFERROR(-PMT(Calculator!$G$22/12,Calculator!$G$23*12,Calculator!$G$20),0))-F5279,0)</f>
        <v>0</v>
      </c>
      <c r="H5279" s="29">
        <f t="shared" ca="1" si="332"/>
        <v>0</v>
      </c>
      <c r="I5279" s="29">
        <f t="shared" ca="1" si="330"/>
        <v>0</v>
      </c>
      <c r="J5279" s="30">
        <f>Calculator!$G$40</f>
        <v>6.5000000000000002E-2</v>
      </c>
      <c r="K5279" s="29">
        <f ca="1">IF(C5279&gt;=Calculator!$G$27,IF(DAY($C5279)=1,Calculator!$G$34/2,IF(DAY($C5279)=15,Calculator!$G$34/2,0)),0)</f>
        <v>0</v>
      </c>
      <c r="L5279" s="29">
        <f ca="1">IF(DAY($C5279)=28,IF(H5279=0,0,Calculator!$G$35),0)</f>
        <v>0</v>
      </c>
      <c r="M5279" s="29">
        <f ca="1">IF(I5279&gt;0,IF(DAY($C5279)=1,SUM(INDIRECT("I"&amp;(ROW(C5278)-DAY(C5278))):I5278),0),0)</f>
        <v>0</v>
      </c>
      <c r="N5279" s="29">
        <f ca="1">IF(C5279&lt;Calculator!$G$27,0,IF(C5279=Calculator!$G$27,Calculator!$G$39,IF(H5279-K5279&lt;=0,IF(D5279&gt;Calculator!$G$39,IF(H5279-K5279+E5279+L5279+M5279+Calculator!$G$39&gt;Calculator!$G$39,Calculator!$G$39-(H5279+E5279+L5279+M5279-K5279),Calculator!$G$39),D5279),0)))</f>
        <v>0</v>
      </c>
    </row>
    <row r="5280" spans="1:14" ht="15.75" thickBot="1">
      <c r="A5280" s="33" t="str">
        <f ca="1">IF(C5280=Calculator!$H$27,"F",IF(Daily!D5280+Daily!H5280=0,IF(D5279+H5279&gt;0,"L",""),""))</f>
        <v/>
      </c>
      <c r="B5280" s="34">
        <v>5279</v>
      </c>
      <c r="C5280" s="19">
        <f t="shared" ca="1" si="329"/>
        <v>51209</v>
      </c>
      <c r="D5280" s="29">
        <f t="shared" ca="1" si="331"/>
        <v>0</v>
      </c>
      <c r="E5280" s="29">
        <f ca="1">IF(C5280&lt;Calculator!$D$26,0,IF(DAY($C5280)=1,IF(D5280-Calculator!$G$24&gt;0,Calculator!$G$24,D5280),0))</f>
        <v>0</v>
      </c>
      <c r="F5280" s="29">
        <f ca="1">IF(E5280&gt;0,D5280*Calculator!$G$22/12,0)</f>
        <v>0</v>
      </c>
      <c r="G5280" s="29">
        <f ca="1">IF(E5280&gt;0,(IFERROR(-PMT(Calculator!$G$22/12,Calculator!$G$23*12,Calculator!$G$20),0))-F5280,0)</f>
        <v>0</v>
      </c>
      <c r="H5280" s="29">
        <f t="shared" ca="1" si="332"/>
        <v>0</v>
      </c>
      <c r="I5280" s="29">
        <f t="shared" ca="1" si="330"/>
        <v>0</v>
      </c>
      <c r="J5280" s="30">
        <f>Calculator!$G$40</f>
        <v>6.5000000000000002E-2</v>
      </c>
      <c r="K5280" s="29">
        <f ca="1">IF(C5280&gt;=Calculator!$G$27,IF(DAY($C5280)=1,Calculator!$G$34/2,IF(DAY($C5280)=15,Calculator!$G$34/2,0)),0)</f>
        <v>0</v>
      </c>
      <c r="L5280" s="29">
        <f ca="1">IF(DAY($C5280)=28,IF(H5280=0,0,Calculator!$G$35),0)</f>
        <v>0</v>
      </c>
      <c r="M5280" s="29">
        <f ca="1">IF(I5280&gt;0,IF(DAY($C5280)=1,SUM(INDIRECT("I"&amp;(ROW(C5279)-DAY(C5279))):I5279),0),0)</f>
        <v>0</v>
      </c>
      <c r="N5280" s="29">
        <f ca="1">IF(C5280&lt;Calculator!$G$27,0,IF(C5280=Calculator!$G$27,Calculator!$G$39,IF(H5280-K5280&lt;=0,IF(D5280&gt;Calculator!$G$39,IF(H5280-K5280+E5280+L5280+M5280+Calculator!$G$39&gt;Calculator!$G$39,Calculator!$G$39-(H5280+E5280+L5280+M5280-K5280),Calculator!$G$39),D5280),0)))</f>
        <v>0</v>
      </c>
    </row>
    <row r="5281" spans="1:14" ht="15.75" thickBot="1">
      <c r="A5281" s="33" t="str">
        <f ca="1">IF(C5281=Calculator!$H$27,"F",IF(Daily!D5281+Daily!H5281=0,IF(D5280+H5280&gt;0,"L",""),""))</f>
        <v/>
      </c>
      <c r="B5281" s="34">
        <v>5280</v>
      </c>
      <c r="C5281" s="19">
        <f t="shared" ca="1" si="329"/>
        <v>51210</v>
      </c>
      <c r="D5281" s="29">
        <f t="shared" ca="1" si="331"/>
        <v>0</v>
      </c>
      <c r="E5281" s="29">
        <f ca="1">IF(C5281&lt;Calculator!$D$26,0,IF(DAY($C5281)=1,IF(D5281-Calculator!$G$24&gt;0,Calculator!$G$24,D5281),0))</f>
        <v>0</v>
      </c>
      <c r="F5281" s="29">
        <f ca="1">IF(E5281&gt;0,D5281*Calculator!$G$22/12,0)</f>
        <v>0</v>
      </c>
      <c r="G5281" s="29">
        <f ca="1">IF(E5281&gt;0,(IFERROR(-PMT(Calculator!$G$22/12,Calculator!$G$23*12,Calculator!$G$20),0))-F5281,0)</f>
        <v>0</v>
      </c>
      <c r="H5281" s="29">
        <f t="shared" ca="1" si="332"/>
        <v>0</v>
      </c>
      <c r="I5281" s="29">
        <f t="shared" ca="1" si="330"/>
        <v>0</v>
      </c>
      <c r="J5281" s="30">
        <f>Calculator!$G$40</f>
        <v>6.5000000000000002E-2</v>
      </c>
      <c r="K5281" s="29">
        <f ca="1">IF(C5281&gt;=Calculator!$G$27,IF(DAY($C5281)=1,Calculator!$G$34/2,IF(DAY($C5281)=15,Calculator!$G$34/2,0)),0)</f>
        <v>4500</v>
      </c>
      <c r="L5281" s="29">
        <f ca="1">IF(DAY($C5281)=28,IF(H5281=0,0,Calculator!$G$35),0)</f>
        <v>0</v>
      </c>
      <c r="M5281" s="29">
        <f ca="1">IF(I5281&gt;0,IF(DAY($C5281)=1,SUM(INDIRECT("I"&amp;(ROW(C5280)-DAY(C5280))):I5280),0),0)</f>
        <v>0</v>
      </c>
      <c r="N5281" s="29">
        <f ca="1">IF(C5281&lt;Calculator!$G$27,0,IF(C5281=Calculator!$G$27,Calculator!$G$39,IF(H5281-K5281&lt;=0,IF(D5281&gt;Calculator!$G$39,IF(H5281-K5281+E5281+L5281+M5281+Calculator!$G$39&gt;Calculator!$G$39,Calculator!$G$39-(H5281+E5281+L5281+M5281-K5281),Calculator!$G$39),D5281),0)))</f>
        <v>0</v>
      </c>
    </row>
    <row r="5282" spans="1:14" ht="15.75" thickBot="1">
      <c r="A5282" s="33" t="str">
        <f ca="1">IF(C5282=Calculator!$H$27,"F",IF(Daily!D5282+Daily!H5282=0,IF(D5281+H5281&gt;0,"L",""),""))</f>
        <v/>
      </c>
      <c r="B5282" s="34">
        <v>5281</v>
      </c>
      <c r="C5282" s="19">
        <f t="shared" ca="1" si="329"/>
        <v>51211</v>
      </c>
      <c r="D5282" s="29">
        <f t="shared" ca="1" si="331"/>
        <v>0</v>
      </c>
      <c r="E5282" s="29">
        <f ca="1">IF(C5282&lt;Calculator!$D$26,0,IF(DAY($C5282)=1,IF(D5282-Calculator!$G$24&gt;0,Calculator!$G$24,D5282),0))</f>
        <v>0</v>
      </c>
      <c r="F5282" s="29">
        <f ca="1">IF(E5282&gt;0,D5282*Calculator!$G$22/12,0)</f>
        <v>0</v>
      </c>
      <c r="G5282" s="29">
        <f ca="1">IF(E5282&gt;0,(IFERROR(-PMT(Calculator!$G$22/12,Calculator!$G$23*12,Calculator!$G$20),0))-F5282,0)</f>
        <v>0</v>
      </c>
      <c r="H5282" s="29">
        <f t="shared" ca="1" si="332"/>
        <v>0</v>
      </c>
      <c r="I5282" s="29">
        <f t="shared" ca="1" si="330"/>
        <v>0</v>
      </c>
      <c r="J5282" s="30">
        <f>Calculator!$G$40</f>
        <v>6.5000000000000002E-2</v>
      </c>
      <c r="K5282" s="29">
        <f ca="1">IF(C5282&gt;=Calculator!$G$27,IF(DAY($C5282)=1,Calculator!$G$34/2,IF(DAY($C5282)=15,Calculator!$G$34/2,0)),0)</f>
        <v>0</v>
      </c>
      <c r="L5282" s="29">
        <f ca="1">IF(DAY($C5282)=28,IF(H5282=0,0,Calculator!$G$35),0)</f>
        <v>0</v>
      </c>
      <c r="M5282" s="29">
        <f ca="1">IF(I5282&gt;0,IF(DAY($C5282)=1,SUM(INDIRECT("I"&amp;(ROW(C5281)-DAY(C5281))):I5281),0),0)</f>
        <v>0</v>
      </c>
      <c r="N5282" s="29">
        <f ca="1">IF(C5282&lt;Calculator!$G$27,0,IF(C5282=Calculator!$G$27,Calculator!$G$39,IF(H5282-K5282&lt;=0,IF(D5282&gt;Calculator!$G$39,IF(H5282-K5282+E5282+L5282+M5282+Calculator!$G$39&gt;Calculator!$G$39,Calculator!$G$39-(H5282+E5282+L5282+M5282-K5282),Calculator!$G$39),D5282),0)))</f>
        <v>0</v>
      </c>
    </row>
    <row r="5283" spans="1:14" ht="15.75" thickBot="1">
      <c r="A5283" s="33" t="str">
        <f ca="1">IF(C5283=Calculator!$H$27,"F",IF(Daily!D5283+Daily!H5283=0,IF(D5282+H5282&gt;0,"L",""),""))</f>
        <v/>
      </c>
      <c r="B5283" s="34">
        <v>5282</v>
      </c>
      <c r="C5283" s="19">
        <f t="shared" ca="1" si="329"/>
        <v>51212</v>
      </c>
      <c r="D5283" s="29">
        <f t="shared" ca="1" si="331"/>
        <v>0</v>
      </c>
      <c r="E5283" s="29">
        <f ca="1">IF(C5283&lt;Calculator!$D$26,0,IF(DAY($C5283)=1,IF(D5283-Calculator!$G$24&gt;0,Calculator!$G$24,D5283),0))</f>
        <v>0</v>
      </c>
      <c r="F5283" s="29">
        <f ca="1">IF(E5283&gt;0,D5283*Calculator!$G$22/12,0)</f>
        <v>0</v>
      </c>
      <c r="G5283" s="29">
        <f ca="1">IF(E5283&gt;0,(IFERROR(-PMT(Calculator!$G$22/12,Calculator!$G$23*12,Calculator!$G$20),0))-F5283,0)</f>
        <v>0</v>
      </c>
      <c r="H5283" s="29">
        <f t="shared" ca="1" si="332"/>
        <v>0</v>
      </c>
      <c r="I5283" s="29">
        <f t="shared" ca="1" si="330"/>
        <v>0</v>
      </c>
      <c r="J5283" s="30">
        <f>Calculator!$G$40</f>
        <v>6.5000000000000002E-2</v>
      </c>
      <c r="K5283" s="29">
        <f ca="1">IF(C5283&gt;=Calculator!$G$27,IF(DAY($C5283)=1,Calculator!$G$34/2,IF(DAY($C5283)=15,Calculator!$G$34/2,0)),0)</f>
        <v>0</v>
      </c>
      <c r="L5283" s="29">
        <f ca="1">IF(DAY($C5283)=28,IF(H5283=0,0,Calculator!$G$35),0)</f>
        <v>0</v>
      </c>
      <c r="M5283" s="29">
        <f ca="1">IF(I5283&gt;0,IF(DAY($C5283)=1,SUM(INDIRECT("I"&amp;(ROW(C5282)-DAY(C5282))):I5282),0),0)</f>
        <v>0</v>
      </c>
      <c r="N5283" s="29">
        <f ca="1">IF(C5283&lt;Calculator!$G$27,0,IF(C5283=Calculator!$G$27,Calculator!$G$39,IF(H5283-K5283&lt;=0,IF(D5283&gt;Calculator!$G$39,IF(H5283-K5283+E5283+L5283+M5283+Calculator!$G$39&gt;Calculator!$G$39,Calculator!$G$39-(H5283+E5283+L5283+M5283-K5283),Calculator!$G$39),D5283),0)))</f>
        <v>0</v>
      </c>
    </row>
    <row r="5284" spans="1:14" ht="15.75" thickBot="1">
      <c r="A5284" s="33" t="str">
        <f ca="1">IF(C5284=Calculator!$H$27,"F",IF(Daily!D5284+Daily!H5284=0,IF(D5283+H5283&gt;0,"L",""),""))</f>
        <v/>
      </c>
      <c r="B5284" s="34">
        <v>5283</v>
      </c>
      <c r="C5284" s="19">
        <f t="shared" ca="1" si="329"/>
        <v>51213</v>
      </c>
      <c r="D5284" s="29">
        <f t="shared" ca="1" si="331"/>
        <v>0</v>
      </c>
      <c r="E5284" s="29">
        <f ca="1">IF(C5284&lt;Calculator!$D$26,0,IF(DAY($C5284)=1,IF(D5284-Calculator!$G$24&gt;0,Calculator!$G$24,D5284),0))</f>
        <v>0</v>
      </c>
      <c r="F5284" s="29">
        <f ca="1">IF(E5284&gt;0,D5284*Calculator!$G$22/12,0)</f>
        <v>0</v>
      </c>
      <c r="G5284" s="29">
        <f ca="1">IF(E5284&gt;0,(IFERROR(-PMT(Calculator!$G$22/12,Calculator!$G$23*12,Calculator!$G$20),0))-F5284,0)</f>
        <v>0</v>
      </c>
      <c r="H5284" s="29">
        <f t="shared" ca="1" si="332"/>
        <v>0</v>
      </c>
      <c r="I5284" s="29">
        <f t="shared" ca="1" si="330"/>
        <v>0</v>
      </c>
      <c r="J5284" s="30">
        <f>Calculator!$G$40</f>
        <v>6.5000000000000002E-2</v>
      </c>
      <c r="K5284" s="29">
        <f ca="1">IF(C5284&gt;=Calculator!$G$27,IF(DAY($C5284)=1,Calculator!$G$34/2,IF(DAY($C5284)=15,Calculator!$G$34/2,0)),0)</f>
        <v>0</v>
      </c>
      <c r="L5284" s="29">
        <f ca="1">IF(DAY($C5284)=28,IF(H5284=0,0,Calculator!$G$35),0)</f>
        <v>0</v>
      </c>
      <c r="M5284" s="29">
        <f ca="1">IF(I5284&gt;0,IF(DAY($C5284)=1,SUM(INDIRECT("I"&amp;(ROW(C5283)-DAY(C5283))):I5283),0),0)</f>
        <v>0</v>
      </c>
      <c r="N5284" s="29">
        <f ca="1">IF(C5284&lt;Calculator!$G$27,0,IF(C5284=Calculator!$G$27,Calculator!$G$39,IF(H5284-K5284&lt;=0,IF(D5284&gt;Calculator!$G$39,IF(H5284-K5284+E5284+L5284+M5284+Calculator!$G$39&gt;Calculator!$G$39,Calculator!$G$39-(H5284+E5284+L5284+M5284-K5284),Calculator!$G$39),D5284),0)))</f>
        <v>0</v>
      </c>
    </row>
    <row r="5285" spans="1:14" ht="15.75" thickBot="1">
      <c r="A5285" s="33" t="str">
        <f ca="1">IF(C5285=Calculator!$H$27,"F",IF(Daily!D5285+Daily!H5285=0,IF(D5284+H5284&gt;0,"L",""),""))</f>
        <v/>
      </c>
      <c r="B5285" s="34">
        <v>5284</v>
      </c>
      <c r="C5285" s="19">
        <f t="shared" ca="1" si="329"/>
        <v>51214</v>
      </c>
      <c r="D5285" s="29">
        <f t="shared" ca="1" si="331"/>
        <v>0</v>
      </c>
      <c r="E5285" s="29">
        <f ca="1">IF(C5285&lt;Calculator!$D$26,0,IF(DAY($C5285)=1,IF(D5285-Calculator!$G$24&gt;0,Calculator!$G$24,D5285),0))</f>
        <v>0</v>
      </c>
      <c r="F5285" s="29">
        <f ca="1">IF(E5285&gt;0,D5285*Calculator!$G$22/12,0)</f>
        <v>0</v>
      </c>
      <c r="G5285" s="29">
        <f ca="1">IF(E5285&gt;0,(IFERROR(-PMT(Calculator!$G$22/12,Calculator!$G$23*12,Calculator!$G$20),0))-F5285,0)</f>
        <v>0</v>
      </c>
      <c r="H5285" s="29">
        <f t="shared" ca="1" si="332"/>
        <v>0</v>
      </c>
      <c r="I5285" s="29">
        <f t="shared" ca="1" si="330"/>
        <v>0</v>
      </c>
      <c r="J5285" s="30">
        <f>Calculator!$G$40</f>
        <v>6.5000000000000002E-2</v>
      </c>
      <c r="K5285" s="29">
        <f ca="1">IF(C5285&gt;=Calculator!$G$27,IF(DAY($C5285)=1,Calculator!$G$34/2,IF(DAY($C5285)=15,Calculator!$G$34/2,0)),0)</f>
        <v>0</v>
      </c>
      <c r="L5285" s="29">
        <f ca="1">IF(DAY($C5285)=28,IF(H5285=0,0,Calculator!$G$35),0)</f>
        <v>0</v>
      </c>
      <c r="M5285" s="29">
        <f ca="1">IF(I5285&gt;0,IF(DAY($C5285)=1,SUM(INDIRECT("I"&amp;(ROW(C5284)-DAY(C5284))):I5284),0),0)</f>
        <v>0</v>
      </c>
      <c r="N5285" s="29">
        <f ca="1">IF(C5285&lt;Calculator!$G$27,0,IF(C5285=Calculator!$G$27,Calculator!$G$39,IF(H5285-K5285&lt;=0,IF(D5285&gt;Calculator!$G$39,IF(H5285-K5285+E5285+L5285+M5285+Calculator!$G$39&gt;Calculator!$G$39,Calculator!$G$39-(H5285+E5285+L5285+M5285-K5285),Calculator!$G$39),D5285),0)))</f>
        <v>0</v>
      </c>
    </row>
    <row r="5286" spans="1:14" ht="15.75" thickBot="1">
      <c r="A5286" s="33" t="str">
        <f ca="1">IF(C5286=Calculator!$H$27,"F",IF(Daily!D5286+Daily!H5286=0,IF(D5285+H5285&gt;0,"L",""),""))</f>
        <v/>
      </c>
      <c r="B5286" s="34">
        <v>5285</v>
      </c>
      <c r="C5286" s="19">
        <f t="shared" ca="1" si="329"/>
        <v>51215</v>
      </c>
      <c r="D5286" s="29">
        <f t="shared" ca="1" si="331"/>
        <v>0</v>
      </c>
      <c r="E5286" s="29">
        <f ca="1">IF(C5286&lt;Calculator!$D$26,0,IF(DAY($C5286)=1,IF(D5286-Calculator!$G$24&gt;0,Calculator!$G$24,D5286),0))</f>
        <v>0</v>
      </c>
      <c r="F5286" s="29">
        <f ca="1">IF(E5286&gt;0,D5286*Calculator!$G$22/12,0)</f>
        <v>0</v>
      </c>
      <c r="G5286" s="29">
        <f ca="1">IF(E5286&gt;0,(IFERROR(-PMT(Calculator!$G$22/12,Calculator!$G$23*12,Calculator!$G$20),0))-F5286,0)</f>
        <v>0</v>
      </c>
      <c r="H5286" s="29">
        <f t="shared" ca="1" si="332"/>
        <v>0</v>
      </c>
      <c r="I5286" s="29">
        <f t="shared" ca="1" si="330"/>
        <v>0</v>
      </c>
      <c r="J5286" s="30">
        <f>Calculator!$G$40</f>
        <v>6.5000000000000002E-2</v>
      </c>
      <c r="K5286" s="29">
        <f ca="1">IF(C5286&gt;=Calculator!$G$27,IF(DAY($C5286)=1,Calculator!$G$34/2,IF(DAY($C5286)=15,Calculator!$G$34/2,0)),0)</f>
        <v>0</v>
      </c>
      <c r="L5286" s="29">
        <f ca="1">IF(DAY($C5286)=28,IF(H5286=0,0,Calculator!$G$35),0)</f>
        <v>0</v>
      </c>
      <c r="M5286" s="29">
        <f ca="1">IF(I5286&gt;0,IF(DAY($C5286)=1,SUM(INDIRECT("I"&amp;(ROW(C5285)-DAY(C5285))):I5285),0),0)</f>
        <v>0</v>
      </c>
      <c r="N5286" s="29">
        <f ca="1">IF(C5286&lt;Calculator!$G$27,0,IF(C5286=Calculator!$G$27,Calculator!$G$39,IF(H5286-K5286&lt;=0,IF(D5286&gt;Calculator!$G$39,IF(H5286-K5286+E5286+L5286+M5286+Calculator!$G$39&gt;Calculator!$G$39,Calculator!$G$39-(H5286+E5286+L5286+M5286-K5286),Calculator!$G$39),D5286),0)))</f>
        <v>0</v>
      </c>
    </row>
    <row r="5287" spans="1:14" ht="15.75" thickBot="1">
      <c r="A5287" s="33" t="str">
        <f ca="1">IF(C5287=Calculator!$H$27,"F",IF(Daily!D5287+Daily!H5287=0,IF(D5286+H5286&gt;0,"L",""),""))</f>
        <v/>
      </c>
      <c r="B5287" s="34">
        <v>5286</v>
      </c>
      <c r="C5287" s="19">
        <f t="shared" ca="1" si="329"/>
        <v>51216</v>
      </c>
      <c r="D5287" s="29">
        <f t="shared" ca="1" si="331"/>
        <v>0</v>
      </c>
      <c r="E5287" s="29">
        <f ca="1">IF(C5287&lt;Calculator!$D$26,0,IF(DAY($C5287)=1,IF(D5287-Calculator!$G$24&gt;0,Calculator!$G$24,D5287),0))</f>
        <v>0</v>
      </c>
      <c r="F5287" s="29">
        <f ca="1">IF(E5287&gt;0,D5287*Calculator!$G$22/12,0)</f>
        <v>0</v>
      </c>
      <c r="G5287" s="29">
        <f ca="1">IF(E5287&gt;0,(IFERROR(-PMT(Calculator!$G$22/12,Calculator!$G$23*12,Calculator!$G$20),0))-F5287,0)</f>
        <v>0</v>
      </c>
      <c r="H5287" s="29">
        <f t="shared" ca="1" si="332"/>
        <v>0</v>
      </c>
      <c r="I5287" s="29">
        <f t="shared" ca="1" si="330"/>
        <v>0</v>
      </c>
      <c r="J5287" s="30">
        <f>Calculator!$G$40</f>
        <v>6.5000000000000002E-2</v>
      </c>
      <c r="K5287" s="29">
        <f ca="1">IF(C5287&gt;=Calculator!$G$27,IF(DAY($C5287)=1,Calculator!$G$34/2,IF(DAY($C5287)=15,Calculator!$G$34/2,0)),0)</f>
        <v>0</v>
      </c>
      <c r="L5287" s="29">
        <f ca="1">IF(DAY($C5287)=28,IF(H5287=0,0,Calculator!$G$35),0)</f>
        <v>0</v>
      </c>
      <c r="M5287" s="29">
        <f ca="1">IF(I5287&gt;0,IF(DAY($C5287)=1,SUM(INDIRECT("I"&amp;(ROW(C5286)-DAY(C5286))):I5286),0),0)</f>
        <v>0</v>
      </c>
      <c r="N5287" s="29">
        <f ca="1">IF(C5287&lt;Calculator!$G$27,0,IF(C5287=Calculator!$G$27,Calculator!$G$39,IF(H5287-K5287&lt;=0,IF(D5287&gt;Calculator!$G$39,IF(H5287-K5287+E5287+L5287+M5287+Calculator!$G$39&gt;Calculator!$G$39,Calculator!$G$39-(H5287+E5287+L5287+M5287-K5287),Calculator!$G$39),D5287),0)))</f>
        <v>0</v>
      </c>
    </row>
    <row r="5288" spans="1:14" ht="15.75" thickBot="1">
      <c r="A5288" s="33" t="str">
        <f ca="1">IF(C5288=Calculator!$H$27,"F",IF(Daily!D5288+Daily!H5288=0,IF(D5287+H5287&gt;0,"L",""),""))</f>
        <v/>
      </c>
      <c r="B5288" s="34">
        <v>5287</v>
      </c>
      <c r="C5288" s="19">
        <f t="shared" ca="1" si="329"/>
        <v>51217</v>
      </c>
      <c r="D5288" s="29">
        <f t="shared" ca="1" si="331"/>
        <v>0</v>
      </c>
      <c r="E5288" s="29">
        <f ca="1">IF(C5288&lt;Calculator!$D$26,0,IF(DAY($C5288)=1,IF(D5288-Calculator!$G$24&gt;0,Calculator!$G$24,D5288),0))</f>
        <v>0</v>
      </c>
      <c r="F5288" s="29">
        <f ca="1">IF(E5288&gt;0,D5288*Calculator!$G$22/12,0)</f>
        <v>0</v>
      </c>
      <c r="G5288" s="29">
        <f ca="1">IF(E5288&gt;0,(IFERROR(-PMT(Calculator!$G$22/12,Calculator!$G$23*12,Calculator!$G$20),0))-F5288,0)</f>
        <v>0</v>
      </c>
      <c r="H5288" s="29">
        <f t="shared" ca="1" si="332"/>
        <v>0</v>
      </c>
      <c r="I5288" s="29">
        <f t="shared" ca="1" si="330"/>
        <v>0</v>
      </c>
      <c r="J5288" s="30">
        <f>Calculator!$G$40</f>
        <v>6.5000000000000002E-2</v>
      </c>
      <c r="K5288" s="29">
        <f ca="1">IF(C5288&gt;=Calculator!$G$27,IF(DAY($C5288)=1,Calculator!$G$34/2,IF(DAY($C5288)=15,Calculator!$G$34/2,0)),0)</f>
        <v>0</v>
      </c>
      <c r="L5288" s="29">
        <f ca="1">IF(DAY($C5288)=28,IF(H5288=0,0,Calculator!$G$35),0)</f>
        <v>0</v>
      </c>
      <c r="M5288" s="29">
        <f ca="1">IF(I5288&gt;0,IF(DAY($C5288)=1,SUM(INDIRECT("I"&amp;(ROW(C5287)-DAY(C5287))):I5287),0),0)</f>
        <v>0</v>
      </c>
      <c r="N5288" s="29">
        <f ca="1">IF(C5288&lt;Calculator!$G$27,0,IF(C5288=Calculator!$G$27,Calculator!$G$39,IF(H5288-K5288&lt;=0,IF(D5288&gt;Calculator!$G$39,IF(H5288-K5288+E5288+L5288+M5288+Calculator!$G$39&gt;Calculator!$G$39,Calculator!$G$39-(H5288+E5288+L5288+M5288-K5288),Calculator!$G$39),D5288),0)))</f>
        <v>0</v>
      </c>
    </row>
    <row r="5289" spans="1:14" ht="15.75" thickBot="1">
      <c r="A5289" s="33" t="str">
        <f ca="1">IF(C5289=Calculator!$H$27,"F",IF(Daily!D5289+Daily!H5289=0,IF(D5288+H5288&gt;0,"L",""),""))</f>
        <v/>
      </c>
      <c r="B5289" s="34">
        <v>5288</v>
      </c>
      <c r="C5289" s="19">
        <f t="shared" ca="1" si="329"/>
        <v>51218</v>
      </c>
      <c r="D5289" s="29">
        <f t="shared" ca="1" si="331"/>
        <v>0</v>
      </c>
      <c r="E5289" s="29">
        <f ca="1">IF(C5289&lt;Calculator!$D$26,0,IF(DAY($C5289)=1,IF(D5289-Calculator!$G$24&gt;0,Calculator!$G$24,D5289),0))</f>
        <v>0</v>
      </c>
      <c r="F5289" s="29">
        <f ca="1">IF(E5289&gt;0,D5289*Calculator!$G$22/12,0)</f>
        <v>0</v>
      </c>
      <c r="G5289" s="29">
        <f ca="1">IF(E5289&gt;0,(IFERROR(-PMT(Calculator!$G$22/12,Calculator!$G$23*12,Calculator!$G$20),0))-F5289,0)</f>
        <v>0</v>
      </c>
      <c r="H5289" s="29">
        <f t="shared" ca="1" si="332"/>
        <v>0</v>
      </c>
      <c r="I5289" s="29">
        <f t="shared" ca="1" si="330"/>
        <v>0</v>
      </c>
      <c r="J5289" s="30">
        <f>Calculator!$G$40</f>
        <v>6.5000000000000002E-2</v>
      </c>
      <c r="K5289" s="29">
        <f ca="1">IF(C5289&gt;=Calculator!$G$27,IF(DAY($C5289)=1,Calculator!$G$34/2,IF(DAY($C5289)=15,Calculator!$G$34/2,0)),0)</f>
        <v>0</v>
      </c>
      <c r="L5289" s="29">
        <f ca="1">IF(DAY($C5289)=28,IF(H5289=0,0,Calculator!$G$35),0)</f>
        <v>0</v>
      </c>
      <c r="M5289" s="29">
        <f ca="1">IF(I5289&gt;0,IF(DAY($C5289)=1,SUM(INDIRECT("I"&amp;(ROW(C5288)-DAY(C5288))):I5288),0),0)</f>
        <v>0</v>
      </c>
      <c r="N5289" s="29">
        <f ca="1">IF(C5289&lt;Calculator!$G$27,0,IF(C5289=Calculator!$G$27,Calculator!$G$39,IF(H5289-K5289&lt;=0,IF(D5289&gt;Calculator!$G$39,IF(H5289-K5289+E5289+L5289+M5289+Calculator!$G$39&gt;Calculator!$G$39,Calculator!$G$39-(H5289+E5289+L5289+M5289-K5289),Calculator!$G$39),D5289),0)))</f>
        <v>0</v>
      </c>
    </row>
    <row r="5290" spans="1:14" ht="15.75" thickBot="1">
      <c r="A5290" s="33" t="str">
        <f ca="1">IF(C5290=Calculator!$H$27,"F",IF(Daily!D5290+Daily!H5290=0,IF(D5289+H5289&gt;0,"L",""),""))</f>
        <v/>
      </c>
      <c r="B5290" s="34">
        <v>5289</v>
      </c>
      <c r="C5290" s="19">
        <f t="shared" ca="1" si="329"/>
        <v>51219</v>
      </c>
      <c r="D5290" s="29">
        <f t="shared" ca="1" si="331"/>
        <v>0</v>
      </c>
      <c r="E5290" s="29">
        <f ca="1">IF(C5290&lt;Calculator!$D$26,0,IF(DAY($C5290)=1,IF(D5290-Calculator!$G$24&gt;0,Calculator!$G$24,D5290),0))</f>
        <v>0</v>
      </c>
      <c r="F5290" s="29">
        <f ca="1">IF(E5290&gt;0,D5290*Calculator!$G$22/12,0)</f>
        <v>0</v>
      </c>
      <c r="G5290" s="29">
        <f ca="1">IF(E5290&gt;0,(IFERROR(-PMT(Calculator!$G$22/12,Calculator!$G$23*12,Calculator!$G$20),0))-F5290,0)</f>
        <v>0</v>
      </c>
      <c r="H5290" s="29">
        <f t="shared" ca="1" si="332"/>
        <v>0</v>
      </c>
      <c r="I5290" s="29">
        <f t="shared" ca="1" si="330"/>
        <v>0</v>
      </c>
      <c r="J5290" s="30">
        <f>Calculator!$G$40</f>
        <v>6.5000000000000002E-2</v>
      </c>
      <c r="K5290" s="29">
        <f ca="1">IF(C5290&gt;=Calculator!$G$27,IF(DAY($C5290)=1,Calculator!$G$34/2,IF(DAY($C5290)=15,Calculator!$G$34/2,0)),0)</f>
        <v>0</v>
      </c>
      <c r="L5290" s="29">
        <f ca="1">IF(DAY($C5290)=28,IF(H5290=0,0,Calculator!$G$35),0)</f>
        <v>0</v>
      </c>
      <c r="M5290" s="29">
        <f ca="1">IF(I5290&gt;0,IF(DAY($C5290)=1,SUM(INDIRECT("I"&amp;(ROW(C5289)-DAY(C5289))):I5289),0),0)</f>
        <v>0</v>
      </c>
      <c r="N5290" s="29">
        <f ca="1">IF(C5290&lt;Calculator!$G$27,0,IF(C5290=Calculator!$G$27,Calculator!$G$39,IF(H5290-K5290&lt;=0,IF(D5290&gt;Calculator!$G$39,IF(H5290-K5290+E5290+L5290+M5290+Calculator!$G$39&gt;Calculator!$G$39,Calculator!$G$39-(H5290+E5290+L5290+M5290-K5290),Calculator!$G$39),D5290),0)))</f>
        <v>0</v>
      </c>
    </row>
    <row r="5291" spans="1:14" ht="15.75" thickBot="1">
      <c r="A5291" s="33" t="str">
        <f ca="1">IF(C5291=Calculator!$H$27,"F",IF(Daily!D5291+Daily!H5291=0,IF(D5290+H5290&gt;0,"L",""),""))</f>
        <v/>
      </c>
      <c r="B5291" s="34">
        <v>5290</v>
      </c>
      <c r="C5291" s="19">
        <f t="shared" ca="1" si="329"/>
        <v>51220</v>
      </c>
      <c r="D5291" s="29">
        <f t="shared" ca="1" si="331"/>
        <v>0</v>
      </c>
      <c r="E5291" s="29">
        <f ca="1">IF(C5291&lt;Calculator!$D$26,0,IF(DAY($C5291)=1,IF(D5291-Calculator!$G$24&gt;0,Calculator!$G$24,D5291),0))</f>
        <v>0</v>
      </c>
      <c r="F5291" s="29">
        <f ca="1">IF(E5291&gt;0,D5291*Calculator!$G$22/12,0)</f>
        <v>0</v>
      </c>
      <c r="G5291" s="29">
        <f ca="1">IF(E5291&gt;0,(IFERROR(-PMT(Calculator!$G$22/12,Calculator!$G$23*12,Calculator!$G$20),0))-F5291,0)</f>
        <v>0</v>
      </c>
      <c r="H5291" s="29">
        <f t="shared" ca="1" si="332"/>
        <v>0</v>
      </c>
      <c r="I5291" s="29">
        <f t="shared" ca="1" si="330"/>
        <v>0</v>
      </c>
      <c r="J5291" s="30">
        <f>Calculator!$G$40</f>
        <v>6.5000000000000002E-2</v>
      </c>
      <c r="K5291" s="29">
        <f ca="1">IF(C5291&gt;=Calculator!$G$27,IF(DAY($C5291)=1,Calculator!$G$34/2,IF(DAY($C5291)=15,Calculator!$G$34/2,0)),0)</f>
        <v>0</v>
      </c>
      <c r="L5291" s="29">
        <f ca="1">IF(DAY($C5291)=28,IF(H5291=0,0,Calculator!$G$35),0)</f>
        <v>0</v>
      </c>
      <c r="M5291" s="29">
        <f ca="1">IF(I5291&gt;0,IF(DAY($C5291)=1,SUM(INDIRECT("I"&amp;(ROW(C5290)-DAY(C5290))):I5290),0),0)</f>
        <v>0</v>
      </c>
      <c r="N5291" s="29">
        <f ca="1">IF(C5291&lt;Calculator!$G$27,0,IF(C5291=Calculator!$G$27,Calculator!$G$39,IF(H5291-K5291&lt;=0,IF(D5291&gt;Calculator!$G$39,IF(H5291-K5291+E5291+L5291+M5291+Calculator!$G$39&gt;Calculator!$G$39,Calculator!$G$39-(H5291+E5291+L5291+M5291-K5291),Calculator!$G$39),D5291),0)))</f>
        <v>0</v>
      </c>
    </row>
    <row r="5292" spans="1:14" ht="15.75" thickBot="1">
      <c r="A5292" s="33" t="str">
        <f ca="1">IF(C5292=Calculator!$H$27,"F",IF(Daily!D5292+Daily!H5292=0,IF(D5291+H5291&gt;0,"L",""),""))</f>
        <v/>
      </c>
      <c r="B5292" s="34">
        <v>5291</v>
      </c>
      <c r="C5292" s="19">
        <f t="shared" ca="1" si="329"/>
        <v>51221</v>
      </c>
      <c r="D5292" s="29">
        <f t="shared" ca="1" si="331"/>
        <v>0</v>
      </c>
      <c r="E5292" s="29">
        <f ca="1">IF(C5292&lt;Calculator!$D$26,0,IF(DAY($C5292)=1,IF(D5292-Calculator!$G$24&gt;0,Calculator!$G$24,D5292),0))</f>
        <v>0</v>
      </c>
      <c r="F5292" s="29">
        <f ca="1">IF(E5292&gt;0,D5292*Calculator!$G$22/12,0)</f>
        <v>0</v>
      </c>
      <c r="G5292" s="29">
        <f ca="1">IF(E5292&gt;0,(IFERROR(-PMT(Calculator!$G$22/12,Calculator!$G$23*12,Calculator!$G$20),0))-F5292,0)</f>
        <v>0</v>
      </c>
      <c r="H5292" s="29">
        <f t="shared" ca="1" si="332"/>
        <v>0</v>
      </c>
      <c r="I5292" s="29">
        <f t="shared" ca="1" si="330"/>
        <v>0</v>
      </c>
      <c r="J5292" s="30">
        <f>Calculator!$G$40</f>
        <v>6.5000000000000002E-2</v>
      </c>
      <c r="K5292" s="29">
        <f ca="1">IF(C5292&gt;=Calculator!$G$27,IF(DAY($C5292)=1,Calculator!$G$34/2,IF(DAY($C5292)=15,Calculator!$G$34/2,0)),0)</f>
        <v>0</v>
      </c>
      <c r="L5292" s="29">
        <f ca="1">IF(DAY($C5292)=28,IF(H5292=0,0,Calculator!$G$35),0)</f>
        <v>0</v>
      </c>
      <c r="M5292" s="29">
        <f ca="1">IF(I5292&gt;0,IF(DAY($C5292)=1,SUM(INDIRECT("I"&amp;(ROW(C5291)-DAY(C5291))):I5291),0),0)</f>
        <v>0</v>
      </c>
      <c r="N5292" s="29">
        <f ca="1">IF(C5292&lt;Calculator!$G$27,0,IF(C5292=Calculator!$G$27,Calculator!$G$39,IF(H5292-K5292&lt;=0,IF(D5292&gt;Calculator!$G$39,IF(H5292-K5292+E5292+L5292+M5292+Calculator!$G$39&gt;Calculator!$G$39,Calculator!$G$39-(H5292+E5292+L5292+M5292-K5292),Calculator!$G$39),D5292),0)))</f>
        <v>0</v>
      </c>
    </row>
    <row r="5293" spans="1:14" ht="15.75" thickBot="1">
      <c r="A5293" s="33" t="str">
        <f ca="1">IF(C5293=Calculator!$H$27,"F",IF(Daily!D5293+Daily!H5293=0,IF(D5292+H5292&gt;0,"L",""),""))</f>
        <v/>
      </c>
      <c r="B5293" s="34">
        <v>5292</v>
      </c>
      <c r="C5293" s="19">
        <f t="shared" ca="1" si="329"/>
        <v>51222</v>
      </c>
      <c r="D5293" s="29">
        <f t="shared" ca="1" si="331"/>
        <v>0</v>
      </c>
      <c r="E5293" s="29">
        <f ca="1">IF(C5293&lt;Calculator!$D$26,0,IF(DAY($C5293)=1,IF(D5293-Calculator!$G$24&gt;0,Calculator!$G$24,D5293),0))</f>
        <v>0</v>
      </c>
      <c r="F5293" s="29">
        <f ca="1">IF(E5293&gt;0,D5293*Calculator!$G$22/12,0)</f>
        <v>0</v>
      </c>
      <c r="G5293" s="29">
        <f ca="1">IF(E5293&gt;0,(IFERROR(-PMT(Calculator!$G$22/12,Calculator!$G$23*12,Calculator!$G$20),0))-F5293,0)</f>
        <v>0</v>
      </c>
      <c r="H5293" s="29">
        <f t="shared" ca="1" si="332"/>
        <v>0</v>
      </c>
      <c r="I5293" s="29">
        <f t="shared" ca="1" si="330"/>
        <v>0</v>
      </c>
      <c r="J5293" s="30">
        <f>Calculator!$G$40</f>
        <v>6.5000000000000002E-2</v>
      </c>
      <c r="K5293" s="29">
        <f ca="1">IF(C5293&gt;=Calculator!$G$27,IF(DAY($C5293)=1,Calculator!$G$34/2,IF(DAY($C5293)=15,Calculator!$G$34/2,0)),0)</f>
        <v>0</v>
      </c>
      <c r="L5293" s="29">
        <f ca="1">IF(DAY($C5293)=28,IF(H5293=0,0,Calculator!$G$35),0)</f>
        <v>0</v>
      </c>
      <c r="M5293" s="29">
        <f ca="1">IF(I5293&gt;0,IF(DAY($C5293)=1,SUM(INDIRECT("I"&amp;(ROW(C5292)-DAY(C5292))):I5292),0),0)</f>
        <v>0</v>
      </c>
      <c r="N5293" s="29">
        <f ca="1">IF(C5293&lt;Calculator!$G$27,0,IF(C5293=Calculator!$G$27,Calculator!$G$39,IF(H5293-K5293&lt;=0,IF(D5293&gt;Calculator!$G$39,IF(H5293-K5293+E5293+L5293+M5293+Calculator!$G$39&gt;Calculator!$G$39,Calculator!$G$39-(H5293+E5293+L5293+M5293-K5293),Calculator!$G$39),D5293),0)))</f>
        <v>0</v>
      </c>
    </row>
    <row r="5294" spans="1:14" ht="15.75" thickBot="1">
      <c r="A5294" s="33" t="str">
        <f ca="1">IF(C5294=Calculator!$H$27,"F",IF(Daily!D5294+Daily!H5294=0,IF(D5293+H5293&gt;0,"L",""),""))</f>
        <v/>
      </c>
      <c r="B5294" s="34">
        <v>5293</v>
      </c>
      <c r="C5294" s="19">
        <f t="shared" ca="1" si="329"/>
        <v>51223</v>
      </c>
      <c r="D5294" s="29">
        <f t="shared" ca="1" si="331"/>
        <v>0</v>
      </c>
      <c r="E5294" s="29">
        <f ca="1">IF(C5294&lt;Calculator!$D$26,0,IF(DAY($C5294)=1,IF(D5294-Calculator!$G$24&gt;0,Calculator!$G$24,D5294),0))</f>
        <v>0</v>
      </c>
      <c r="F5294" s="29">
        <f ca="1">IF(E5294&gt;0,D5294*Calculator!$G$22/12,0)</f>
        <v>0</v>
      </c>
      <c r="G5294" s="29">
        <f ca="1">IF(E5294&gt;0,(IFERROR(-PMT(Calculator!$G$22/12,Calculator!$G$23*12,Calculator!$G$20),0))-F5294,0)</f>
        <v>0</v>
      </c>
      <c r="H5294" s="29">
        <f t="shared" ca="1" si="332"/>
        <v>0</v>
      </c>
      <c r="I5294" s="29">
        <f t="shared" ca="1" si="330"/>
        <v>0</v>
      </c>
      <c r="J5294" s="30">
        <f>Calculator!$G$40</f>
        <v>6.5000000000000002E-2</v>
      </c>
      <c r="K5294" s="29">
        <f ca="1">IF(C5294&gt;=Calculator!$G$27,IF(DAY($C5294)=1,Calculator!$G$34/2,IF(DAY($C5294)=15,Calculator!$G$34/2,0)),0)</f>
        <v>0</v>
      </c>
      <c r="L5294" s="29">
        <f ca="1">IF(DAY($C5294)=28,IF(H5294=0,0,Calculator!$G$35),0)</f>
        <v>0</v>
      </c>
      <c r="M5294" s="29">
        <f ca="1">IF(I5294&gt;0,IF(DAY($C5294)=1,SUM(INDIRECT("I"&amp;(ROW(C5293)-DAY(C5293))):I5293),0),0)</f>
        <v>0</v>
      </c>
      <c r="N5294" s="29">
        <f ca="1">IF(C5294&lt;Calculator!$G$27,0,IF(C5294=Calculator!$G$27,Calculator!$G$39,IF(H5294-K5294&lt;=0,IF(D5294&gt;Calculator!$G$39,IF(H5294-K5294+E5294+L5294+M5294+Calculator!$G$39&gt;Calculator!$G$39,Calculator!$G$39-(H5294+E5294+L5294+M5294-K5294),Calculator!$G$39),D5294),0)))</f>
        <v>0</v>
      </c>
    </row>
    <row r="5295" spans="1:14" ht="15.75" thickBot="1">
      <c r="A5295" s="33" t="str">
        <f ca="1">IF(C5295=Calculator!$H$27,"F",IF(Daily!D5295+Daily!H5295=0,IF(D5294+H5294&gt;0,"L",""),""))</f>
        <v/>
      </c>
      <c r="B5295" s="34">
        <v>5294</v>
      </c>
      <c r="C5295" s="19">
        <f t="shared" ca="1" si="329"/>
        <v>51224</v>
      </c>
      <c r="D5295" s="29">
        <f t="shared" ca="1" si="331"/>
        <v>0</v>
      </c>
      <c r="E5295" s="29">
        <f ca="1">IF(C5295&lt;Calculator!$D$26,0,IF(DAY($C5295)=1,IF(D5295-Calculator!$G$24&gt;0,Calculator!$G$24,D5295),0))</f>
        <v>0</v>
      </c>
      <c r="F5295" s="29">
        <f ca="1">IF(E5295&gt;0,D5295*Calculator!$G$22/12,0)</f>
        <v>0</v>
      </c>
      <c r="G5295" s="29">
        <f ca="1">IF(E5295&gt;0,(IFERROR(-PMT(Calculator!$G$22/12,Calculator!$G$23*12,Calculator!$G$20),0))-F5295,0)</f>
        <v>0</v>
      </c>
      <c r="H5295" s="29">
        <f t="shared" ca="1" si="332"/>
        <v>0</v>
      </c>
      <c r="I5295" s="29">
        <f t="shared" ca="1" si="330"/>
        <v>0</v>
      </c>
      <c r="J5295" s="30">
        <f>Calculator!$G$40</f>
        <v>6.5000000000000002E-2</v>
      </c>
      <c r="K5295" s="29">
        <f ca="1">IF(C5295&gt;=Calculator!$G$27,IF(DAY($C5295)=1,Calculator!$G$34/2,IF(DAY($C5295)=15,Calculator!$G$34/2,0)),0)</f>
        <v>0</v>
      </c>
      <c r="L5295" s="29">
        <f ca="1">IF(DAY($C5295)=28,IF(H5295=0,0,Calculator!$G$35),0)</f>
        <v>0</v>
      </c>
      <c r="M5295" s="29">
        <f ca="1">IF(I5295&gt;0,IF(DAY($C5295)=1,SUM(INDIRECT("I"&amp;(ROW(C5294)-DAY(C5294))):I5294),0),0)</f>
        <v>0</v>
      </c>
      <c r="N5295" s="29">
        <f ca="1">IF(C5295&lt;Calculator!$G$27,0,IF(C5295=Calculator!$G$27,Calculator!$G$39,IF(H5295-K5295&lt;=0,IF(D5295&gt;Calculator!$G$39,IF(H5295-K5295+E5295+L5295+M5295+Calculator!$G$39&gt;Calculator!$G$39,Calculator!$G$39-(H5295+E5295+L5295+M5295-K5295),Calculator!$G$39),D5295),0)))</f>
        <v>0</v>
      </c>
    </row>
    <row r="5296" spans="1:14" ht="15.75" thickBot="1">
      <c r="A5296" s="33" t="str">
        <f ca="1">IF(C5296=Calculator!$H$27,"F",IF(Daily!D5296+Daily!H5296=0,IF(D5295+H5295&gt;0,"L",""),""))</f>
        <v/>
      </c>
      <c r="B5296" s="34">
        <v>5295</v>
      </c>
      <c r="C5296" s="19">
        <f t="shared" ca="1" si="329"/>
        <v>51225</v>
      </c>
      <c r="D5296" s="29">
        <f t="shared" ca="1" si="331"/>
        <v>0</v>
      </c>
      <c r="E5296" s="29">
        <f ca="1">IF(C5296&lt;Calculator!$D$26,0,IF(DAY($C5296)=1,IF(D5296-Calculator!$G$24&gt;0,Calculator!$G$24,D5296),0))</f>
        <v>0</v>
      </c>
      <c r="F5296" s="29">
        <f ca="1">IF(E5296&gt;0,D5296*Calculator!$G$22/12,0)</f>
        <v>0</v>
      </c>
      <c r="G5296" s="29">
        <f ca="1">IF(E5296&gt;0,(IFERROR(-PMT(Calculator!$G$22/12,Calculator!$G$23*12,Calculator!$G$20),0))-F5296,0)</f>
        <v>0</v>
      </c>
      <c r="H5296" s="29">
        <f t="shared" ca="1" si="332"/>
        <v>0</v>
      </c>
      <c r="I5296" s="29">
        <f t="shared" ca="1" si="330"/>
        <v>0</v>
      </c>
      <c r="J5296" s="30">
        <f>Calculator!$G$40</f>
        <v>6.5000000000000002E-2</v>
      </c>
      <c r="K5296" s="29">
        <f ca="1">IF(C5296&gt;=Calculator!$G$27,IF(DAY($C5296)=1,Calculator!$G$34/2,IF(DAY($C5296)=15,Calculator!$G$34/2,0)),0)</f>
        <v>0</v>
      </c>
      <c r="L5296" s="29">
        <f ca="1">IF(DAY($C5296)=28,IF(H5296=0,0,Calculator!$G$35),0)</f>
        <v>0</v>
      </c>
      <c r="M5296" s="29">
        <f ca="1">IF(I5296&gt;0,IF(DAY($C5296)=1,SUM(INDIRECT("I"&amp;(ROW(C5295)-DAY(C5295))):I5295),0),0)</f>
        <v>0</v>
      </c>
      <c r="N5296" s="29">
        <f ca="1">IF(C5296&lt;Calculator!$G$27,0,IF(C5296=Calculator!$G$27,Calculator!$G$39,IF(H5296-K5296&lt;=0,IF(D5296&gt;Calculator!$G$39,IF(H5296-K5296+E5296+L5296+M5296+Calculator!$G$39&gt;Calculator!$G$39,Calculator!$G$39-(H5296+E5296+L5296+M5296-K5296),Calculator!$G$39),D5296),0)))</f>
        <v>0</v>
      </c>
    </row>
    <row r="5297" spans="1:14" ht="15.75" thickBot="1">
      <c r="A5297" s="33" t="str">
        <f ca="1">IF(C5297=Calculator!$H$27,"F",IF(Daily!D5297+Daily!H5297=0,IF(D5296+H5296&gt;0,"L",""),""))</f>
        <v/>
      </c>
      <c r="B5297" s="34">
        <v>5296</v>
      </c>
      <c r="C5297" s="19">
        <f t="shared" ca="1" si="329"/>
        <v>51226</v>
      </c>
      <c r="D5297" s="29">
        <f t="shared" ca="1" si="331"/>
        <v>0</v>
      </c>
      <c r="E5297" s="29">
        <f ca="1">IF(C5297&lt;Calculator!$D$26,0,IF(DAY($C5297)=1,IF(D5297-Calculator!$G$24&gt;0,Calculator!$G$24,D5297),0))</f>
        <v>0</v>
      </c>
      <c r="F5297" s="29">
        <f ca="1">IF(E5297&gt;0,D5297*Calculator!$G$22/12,0)</f>
        <v>0</v>
      </c>
      <c r="G5297" s="29">
        <f ca="1">IF(E5297&gt;0,(IFERROR(-PMT(Calculator!$G$22/12,Calculator!$G$23*12,Calculator!$G$20),0))-F5297,0)</f>
        <v>0</v>
      </c>
      <c r="H5297" s="29">
        <f t="shared" ca="1" si="332"/>
        <v>0</v>
      </c>
      <c r="I5297" s="29">
        <f t="shared" ca="1" si="330"/>
        <v>0</v>
      </c>
      <c r="J5297" s="30">
        <f>Calculator!$G$40</f>
        <v>6.5000000000000002E-2</v>
      </c>
      <c r="K5297" s="29">
        <f ca="1">IF(C5297&gt;=Calculator!$G$27,IF(DAY($C5297)=1,Calculator!$G$34/2,IF(DAY($C5297)=15,Calculator!$G$34/2,0)),0)</f>
        <v>0</v>
      </c>
      <c r="L5297" s="29">
        <f ca="1">IF(DAY($C5297)=28,IF(H5297=0,0,Calculator!$G$35),0)</f>
        <v>0</v>
      </c>
      <c r="M5297" s="29">
        <f ca="1">IF(I5297&gt;0,IF(DAY($C5297)=1,SUM(INDIRECT("I"&amp;(ROW(C5296)-DAY(C5296))):I5296),0),0)</f>
        <v>0</v>
      </c>
      <c r="N5297" s="29">
        <f ca="1">IF(C5297&lt;Calculator!$G$27,0,IF(C5297=Calculator!$G$27,Calculator!$G$39,IF(H5297-K5297&lt;=0,IF(D5297&gt;Calculator!$G$39,IF(H5297-K5297+E5297+L5297+M5297+Calculator!$G$39&gt;Calculator!$G$39,Calculator!$G$39-(H5297+E5297+L5297+M5297-K5297),Calculator!$G$39),D5297),0)))</f>
        <v>0</v>
      </c>
    </row>
    <row r="5298" spans="1:14" ht="15.75" thickBot="1">
      <c r="A5298" s="33" t="str">
        <f ca="1">IF(C5298=Calculator!$H$27,"F",IF(Daily!D5298+Daily!H5298=0,IF(D5297+H5297&gt;0,"L",""),""))</f>
        <v/>
      </c>
      <c r="B5298" s="34">
        <v>5297</v>
      </c>
      <c r="C5298" s="19">
        <f t="shared" ca="1" si="329"/>
        <v>51227</v>
      </c>
      <c r="D5298" s="29">
        <f t="shared" ca="1" si="331"/>
        <v>0</v>
      </c>
      <c r="E5298" s="29">
        <f ca="1">IF(C5298&lt;Calculator!$D$26,0,IF(DAY($C5298)=1,IF(D5298-Calculator!$G$24&gt;0,Calculator!$G$24,D5298),0))</f>
        <v>0</v>
      </c>
      <c r="F5298" s="29">
        <f ca="1">IF(E5298&gt;0,D5298*Calculator!$G$22/12,0)</f>
        <v>0</v>
      </c>
      <c r="G5298" s="29">
        <f ca="1">IF(E5298&gt;0,(IFERROR(-PMT(Calculator!$G$22/12,Calculator!$G$23*12,Calculator!$G$20),0))-F5298,0)</f>
        <v>0</v>
      </c>
      <c r="H5298" s="29">
        <f t="shared" ca="1" si="332"/>
        <v>0</v>
      </c>
      <c r="I5298" s="29">
        <f t="shared" ca="1" si="330"/>
        <v>0</v>
      </c>
      <c r="J5298" s="30">
        <f>Calculator!$G$40</f>
        <v>6.5000000000000002E-2</v>
      </c>
      <c r="K5298" s="29">
        <f ca="1">IF(C5298&gt;=Calculator!$G$27,IF(DAY($C5298)=1,Calculator!$G$34/2,IF(DAY($C5298)=15,Calculator!$G$34/2,0)),0)</f>
        <v>4500</v>
      </c>
      <c r="L5298" s="29">
        <f ca="1">IF(DAY($C5298)=28,IF(H5298=0,0,Calculator!$G$35),0)</f>
        <v>0</v>
      </c>
      <c r="M5298" s="29">
        <f ca="1">IF(I5298&gt;0,IF(DAY($C5298)=1,SUM(INDIRECT("I"&amp;(ROW(C5297)-DAY(C5297))):I5297),0),0)</f>
        <v>0</v>
      </c>
      <c r="N5298" s="29">
        <f ca="1">IF(C5298&lt;Calculator!$G$27,0,IF(C5298=Calculator!$G$27,Calculator!$G$39,IF(H5298-K5298&lt;=0,IF(D5298&gt;Calculator!$G$39,IF(H5298-K5298+E5298+L5298+M5298+Calculator!$G$39&gt;Calculator!$G$39,Calculator!$G$39-(H5298+E5298+L5298+M5298-K5298),Calculator!$G$39),D5298),0)))</f>
        <v>0</v>
      </c>
    </row>
    <row r="5299" spans="1:14" ht="15.75" thickBot="1">
      <c r="A5299" s="33" t="str">
        <f ca="1">IF(C5299=Calculator!$H$27,"F",IF(Daily!D5299+Daily!H5299=0,IF(D5298+H5298&gt;0,"L",""),""))</f>
        <v/>
      </c>
      <c r="B5299" s="34">
        <v>5298</v>
      </c>
      <c r="C5299" s="19">
        <f t="shared" ca="1" si="329"/>
        <v>51228</v>
      </c>
      <c r="D5299" s="29">
        <f t="shared" ca="1" si="331"/>
        <v>0</v>
      </c>
      <c r="E5299" s="29">
        <f ca="1">IF(C5299&lt;Calculator!$D$26,0,IF(DAY($C5299)=1,IF(D5299-Calculator!$G$24&gt;0,Calculator!$G$24,D5299),0))</f>
        <v>0</v>
      </c>
      <c r="F5299" s="29">
        <f ca="1">IF(E5299&gt;0,D5299*Calculator!$G$22/12,0)</f>
        <v>0</v>
      </c>
      <c r="G5299" s="29">
        <f ca="1">IF(E5299&gt;0,(IFERROR(-PMT(Calculator!$G$22/12,Calculator!$G$23*12,Calculator!$G$20),0))-F5299,0)</f>
        <v>0</v>
      </c>
      <c r="H5299" s="29">
        <f t="shared" ca="1" si="332"/>
        <v>0</v>
      </c>
      <c r="I5299" s="29">
        <f t="shared" ca="1" si="330"/>
        <v>0</v>
      </c>
      <c r="J5299" s="30">
        <f>Calculator!$G$40</f>
        <v>6.5000000000000002E-2</v>
      </c>
      <c r="K5299" s="29">
        <f ca="1">IF(C5299&gt;=Calculator!$G$27,IF(DAY($C5299)=1,Calculator!$G$34/2,IF(DAY($C5299)=15,Calculator!$G$34/2,0)),0)</f>
        <v>0</v>
      </c>
      <c r="L5299" s="29">
        <f ca="1">IF(DAY($C5299)=28,IF(H5299=0,0,Calculator!$G$35),0)</f>
        <v>0</v>
      </c>
      <c r="M5299" s="29">
        <f ca="1">IF(I5299&gt;0,IF(DAY($C5299)=1,SUM(INDIRECT("I"&amp;(ROW(C5298)-DAY(C5298))):I5298),0),0)</f>
        <v>0</v>
      </c>
      <c r="N5299" s="29">
        <f ca="1">IF(C5299&lt;Calculator!$G$27,0,IF(C5299=Calculator!$G$27,Calculator!$G$39,IF(H5299-K5299&lt;=0,IF(D5299&gt;Calculator!$G$39,IF(H5299-K5299+E5299+L5299+M5299+Calculator!$G$39&gt;Calculator!$G$39,Calculator!$G$39-(H5299+E5299+L5299+M5299-K5299),Calculator!$G$39),D5299),0)))</f>
        <v>0</v>
      </c>
    </row>
    <row r="5300" spans="1:14" ht="15.75" thickBot="1">
      <c r="A5300" s="33" t="str">
        <f ca="1">IF(C5300=Calculator!$H$27,"F",IF(Daily!D5300+Daily!H5300=0,IF(D5299+H5299&gt;0,"L",""),""))</f>
        <v/>
      </c>
      <c r="B5300" s="34">
        <v>5299</v>
      </c>
      <c r="C5300" s="19">
        <f t="shared" ca="1" si="329"/>
        <v>51229</v>
      </c>
      <c r="D5300" s="29">
        <f t="shared" ca="1" si="331"/>
        <v>0</v>
      </c>
      <c r="E5300" s="29">
        <f ca="1">IF(C5300&lt;Calculator!$D$26,0,IF(DAY($C5300)=1,IF(D5300-Calculator!$G$24&gt;0,Calculator!$G$24,D5300),0))</f>
        <v>0</v>
      </c>
      <c r="F5300" s="29">
        <f ca="1">IF(E5300&gt;0,D5300*Calculator!$G$22/12,0)</f>
        <v>0</v>
      </c>
      <c r="G5300" s="29">
        <f ca="1">IF(E5300&gt;0,(IFERROR(-PMT(Calculator!$G$22/12,Calculator!$G$23*12,Calculator!$G$20),0))-F5300,0)</f>
        <v>0</v>
      </c>
      <c r="H5300" s="29">
        <f t="shared" ca="1" si="332"/>
        <v>0</v>
      </c>
      <c r="I5300" s="29">
        <f t="shared" ca="1" si="330"/>
        <v>0</v>
      </c>
      <c r="J5300" s="30">
        <f>Calculator!$G$40</f>
        <v>6.5000000000000002E-2</v>
      </c>
      <c r="K5300" s="29">
        <f ca="1">IF(C5300&gt;=Calculator!$G$27,IF(DAY($C5300)=1,Calculator!$G$34/2,IF(DAY($C5300)=15,Calculator!$G$34/2,0)),0)</f>
        <v>0</v>
      </c>
      <c r="L5300" s="29">
        <f ca="1">IF(DAY($C5300)=28,IF(H5300=0,0,Calculator!$G$35),0)</f>
        <v>0</v>
      </c>
      <c r="M5300" s="29">
        <f ca="1">IF(I5300&gt;0,IF(DAY($C5300)=1,SUM(INDIRECT("I"&amp;(ROW(C5299)-DAY(C5299))):I5299),0),0)</f>
        <v>0</v>
      </c>
      <c r="N5300" s="29">
        <f ca="1">IF(C5300&lt;Calculator!$G$27,0,IF(C5300=Calculator!$G$27,Calculator!$G$39,IF(H5300-K5300&lt;=0,IF(D5300&gt;Calculator!$G$39,IF(H5300-K5300+E5300+L5300+M5300+Calculator!$G$39&gt;Calculator!$G$39,Calculator!$G$39-(H5300+E5300+L5300+M5300-K5300),Calculator!$G$39),D5300),0)))</f>
        <v>0</v>
      </c>
    </row>
    <row r="5301" spans="1:14" ht="15.75" thickBot="1">
      <c r="A5301" s="33" t="str">
        <f ca="1">IF(C5301=Calculator!$H$27,"F",IF(Daily!D5301+Daily!H5301=0,IF(D5300+H5300&gt;0,"L",""),""))</f>
        <v/>
      </c>
      <c r="B5301" s="34">
        <v>5300</v>
      </c>
      <c r="C5301" s="19">
        <f t="shared" ca="1" si="329"/>
        <v>51230</v>
      </c>
      <c r="D5301" s="29">
        <f t="shared" ca="1" si="331"/>
        <v>0</v>
      </c>
      <c r="E5301" s="29">
        <f ca="1">IF(C5301&lt;Calculator!$D$26,0,IF(DAY($C5301)=1,IF(D5301-Calculator!$G$24&gt;0,Calculator!$G$24,D5301),0))</f>
        <v>0</v>
      </c>
      <c r="F5301" s="29">
        <f ca="1">IF(E5301&gt;0,D5301*Calculator!$G$22/12,0)</f>
        <v>0</v>
      </c>
      <c r="G5301" s="29">
        <f ca="1">IF(E5301&gt;0,(IFERROR(-PMT(Calculator!$G$22/12,Calculator!$G$23*12,Calculator!$G$20),0))-F5301,0)</f>
        <v>0</v>
      </c>
      <c r="H5301" s="29">
        <f t="shared" ca="1" si="332"/>
        <v>0</v>
      </c>
      <c r="I5301" s="29">
        <f t="shared" ca="1" si="330"/>
        <v>0</v>
      </c>
      <c r="J5301" s="30">
        <f>Calculator!$G$40</f>
        <v>6.5000000000000002E-2</v>
      </c>
      <c r="K5301" s="29">
        <f ca="1">IF(C5301&gt;=Calculator!$G$27,IF(DAY($C5301)=1,Calculator!$G$34/2,IF(DAY($C5301)=15,Calculator!$G$34/2,0)),0)</f>
        <v>0</v>
      </c>
      <c r="L5301" s="29">
        <f ca="1">IF(DAY($C5301)=28,IF(H5301=0,0,Calculator!$G$35),0)</f>
        <v>0</v>
      </c>
      <c r="M5301" s="29">
        <f ca="1">IF(I5301&gt;0,IF(DAY($C5301)=1,SUM(INDIRECT("I"&amp;(ROW(C5300)-DAY(C5300))):I5300),0),0)</f>
        <v>0</v>
      </c>
      <c r="N5301" s="29">
        <f ca="1">IF(C5301&lt;Calculator!$G$27,0,IF(C5301=Calculator!$G$27,Calculator!$G$39,IF(H5301-K5301&lt;=0,IF(D5301&gt;Calculator!$G$39,IF(H5301-K5301+E5301+L5301+M5301+Calculator!$G$39&gt;Calculator!$G$39,Calculator!$G$39-(H5301+E5301+L5301+M5301-K5301),Calculator!$G$39),D5301),0)))</f>
        <v>0</v>
      </c>
    </row>
    <row r="5302" spans="1:14" ht="15.75" thickBot="1">
      <c r="A5302" s="33" t="str">
        <f ca="1">IF(C5302=Calculator!$H$27,"F",IF(Daily!D5302+Daily!H5302=0,IF(D5301+H5301&gt;0,"L",""),""))</f>
        <v/>
      </c>
      <c r="B5302" s="34">
        <v>5301</v>
      </c>
      <c r="C5302" s="19">
        <f t="shared" ca="1" si="329"/>
        <v>51231</v>
      </c>
      <c r="D5302" s="29">
        <f t="shared" ca="1" si="331"/>
        <v>0</v>
      </c>
      <c r="E5302" s="29">
        <f ca="1">IF(C5302&lt;Calculator!$D$26,0,IF(DAY($C5302)=1,IF(D5302-Calculator!$G$24&gt;0,Calculator!$G$24,D5302),0))</f>
        <v>0</v>
      </c>
      <c r="F5302" s="29">
        <f ca="1">IF(E5302&gt;0,D5302*Calculator!$G$22/12,0)</f>
        <v>0</v>
      </c>
      <c r="G5302" s="29">
        <f ca="1">IF(E5302&gt;0,(IFERROR(-PMT(Calculator!$G$22/12,Calculator!$G$23*12,Calculator!$G$20),0))-F5302,0)</f>
        <v>0</v>
      </c>
      <c r="H5302" s="29">
        <f t="shared" ca="1" si="332"/>
        <v>0</v>
      </c>
      <c r="I5302" s="29">
        <f t="shared" ca="1" si="330"/>
        <v>0</v>
      </c>
      <c r="J5302" s="30">
        <f>Calculator!$G$40</f>
        <v>6.5000000000000002E-2</v>
      </c>
      <c r="K5302" s="29">
        <f ca="1">IF(C5302&gt;=Calculator!$G$27,IF(DAY($C5302)=1,Calculator!$G$34/2,IF(DAY($C5302)=15,Calculator!$G$34/2,0)),0)</f>
        <v>0</v>
      </c>
      <c r="L5302" s="29">
        <f ca="1">IF(DAY($C5302)=28,IF(H5302=0,0,Calculator!$G$35),0)</f>
        <v>0</v>
      </c>
      <c r="M5302" s="29">
        <f ca="1">IF(I5302&gt;0,IF(DAY($C5302)=1,SUM(INDIRECT("I"&amp;(ROW(C5301)-DAY(C5301))):I5301),0),0)</f>
        <v>0</v>
      </c>
      <c r="N5302" s="29">
        <f ca="1">IF(C5302&lt;Calculator!$G$27,0,IF(C5302=Calculator!$G$27,Calculator!$G$39,IF(H5302-K5302&lt;=0,IF(D5302&gt;Calculator!$G$39,IF(H5302-K5302+E5302+L5302+M5302+Calculator!$G$39&gt;Calculator!$G$39,Calculator!$G$39-(H5302+E5302+L5302+M5302-K5302),Calculator!$G$39),D5302),0)))</f>
        <v>0</v>
      </c>
    </row>
    <row r="5303" spans="1:14" ht="15.75" thickBot="1">
      <c r="A5303" s="33" t="str">
        <f ca="1">IF(C5303=Calculator!$H$27,"F",IF(Daily!D5303+Daily!H5303=0,IF(D5302+H5302&gt;0,"L",""),""))</f>
        <v/>
      </c>
      <c r="B5303" s="34">
        <v>5302</v>
      </c>
      <c r="C5303" s="19">
        <f t="shared" ca="1" si="329"/>
        <v>51232</v>
      </c>
      <c r="D5303" s="29">
        <f t="shared" ca="1" si="331"/>
        <v>0</v>
      </c>
      <c r="E5303" s="29">
        <f ca="1">IF(C5303&lt;Calculator!$D$26,0,IF(DAY($C5303)=1,IF(D5303-Calculator!$G$24&gt;0,Calculator!$G$24,D5303),0))</f>
        <v>0</v>
      </c>
      <c r="F5303" s="29">
        <f ca="1">IF(E5303&gt;0,D5303*Calculator!$G$22/12,0)</f>
        <v>0</v>
      </c>
      <c r="G5303" s="29">
        <f ca="1">IF(E5303&gt;0,(IFERROR(-PMT(Calculator!$G$22/12,Calculator!$G$23*12,Calculator!$G$20),0))-F5303,0)</f>
        <v>0</v>
      </c>
      <c r="H5303" s="29">
        <f t="shared" ca="1" si="332"/>
        <v>0</v>
      </c>
      <c r="I5303" s="29">
        <f t="shared" ca="1" si="330"/>
        <v>0</v>
      </c>
      <c r="J5303" s="30">
        <f>Calculator!$G$40</f>
        <v>6.5000000000000002E-2</v>
      </c>
      <c r="K5303" s="29">
        <f ca="1">IF(C5303&gt;=Calculator!$G$27,IF(DAY($C5303)=1,Calculator!$G$34/2,IF(DAY($C5303)=15,Calculator!$G$34/2,0)),0)</f>
        <v>0</v>
      </c>
      <c r="L5303" s="29">
        <f ca="1">IF(DAY($C5303)=28,IF(H5303=0,0,Calculator!$G$35),0)</f>
        <v>0</v>
      </c>
      <c r="M5303" s="29">
        <f ca="1">IF(I5303&gt;0,IF(DAY($C5303)=1,SUM(INDIRECT("I"&amp;(ROW(C5302)-DAY(C5302))):I5302),0),0)</f>
        <v>0</v>
      </c>
      <c r="N5303" s="29">
        <f ca="1">IF(C5303&lt;Calculator!$G$27,0,IF(C5303=Calculator!$G$27,Calculator!$G$39,IF(H5303-K5303&lt;=0,IF(D5303&gt;Calculator!$G$39,IF(H5303-K5303+E5303+L5303+M5303+Calculator!$G$39&gt;Calculator!$G$39,Calculator!$G$39-(H5303+E5303+L5303+M5303-K5303),Calculator!$G$39),D5303),0)))</f>
        <v>0</v>
      </c>
    </row>
    <row r="5304" spans="1:14" ht="15.75" thickBot="1">
      <c r="A5304" s="33" t="str">
        <f ca="1">IF(C5304=Calculator!$H$27,"F",IF(Daily!D5304+Daily!H5304=0,IF(D5303+H5303&gt;0,"L",""),""))</f>
        <v/>
      </c>
      <c r="B5304" s="34">
        <v>5303</v>
      </c>
      <c r="C5304" s="19">
        <f t="shared" ca="1" si="329"/>
        <v>51233</v>
      </c>
      <c r="D5304" s="29">
        <f t="shared" ca="1" si="331"/>
        <v>0</v>
      </c>
      <c r="E5304" s="29">
        <f ca="1">IF(C5304&lt;Calculator!$D$26,0,IF(DAY($C5304)=1,IF(D5304-Calculator!$G$24&gt;0,Calculator!$G$24,D5304),0))</f>
        <v>0</v>
      </c>
      <c r="F5304" s="29">
        <f ca="1">IF(E5304&gt;0,D5304*Calculator!$G$22/12,0)</f>
        <v>0</v>
      </c>
      <c r="G5304" s="29">
        <f ca="1">IF(E5304&gt;0,(IFERROR(-PMT(Calculator!$G$22/12,Calculator!$G$23*12,Calculator!$G$20),0))-F5304,0)</f>
        <v>0</v>
      </c>
      <c r="H5304" s="29">
        <f t="shared" ca="1" si="332"/>
        <v>0</v>
      </c>
      <c r="I5304" s="29">
        <f t="shared" ca="1" si="330"/>
        <v>0</v>
      </c>
      <c r="J5304" s="30">
        <f>Calculator!$G$40</f>
        <v>6.5000000000000002E-2</v>
      </c>
      <c r="K5304" s="29">
        <f ca="1">IF(C5304&gt;=Calculator!$G$27,IF(DAY($C5304)=1,Calculator!$G$34/2,IF(DAY($C5304)=15,Calculator!$G$34/2,0)),0)</f>
        <v>0</v>
      </c>
      <c r="L5304" s="29">
        <f ca="1">IF(DAY($C5304)=28,IF(H5304=0,0,Calculator!$G$35),0)</f>
        <v>0</v>
      </c>
      <c r="M5304" s="29">
        <f ca="1">IF(I5304&gt;0,IF(DAY($C5304)=1,SUM(INDIRECT("I"&amp;(ROW(C5303)-DAY(C5303))):I5303),0),0)</f>
        <v>0</v>
      </c>
      <c r="N5304" s="29">
        <f ca="1">IF(C5304&lt;Calculator!$G$27,0,IF(C5304=Calculator!$G$27,Calculator!$G$39,IF(H5304-K5304&lt;=0,IF(D5304&gt;Calculator!$G$39,IF(H5304-K5304+E5304+L5304+M5304+Calculator!$G$39&gt;Calculator!$G$39,Calculator!$G$39-(H5304+E5304+L5304+M5304-K5304),Calculator!$G$39),D5304),0)))</f>
        <v>0</v>
      </c>
    </row>
    <row r="5305" spans="1:14" ht="15.75" thickBot="1">
      <c r="A5305" s="33" t="str">
        <f ca="1">IF(C5305=Calculator!$H$27,"F",IF(Daily!D5305+Daily!H5305=0,IF(D5304+H5304&gt;0,"L",""),""))</f>
        <v/>
      </c>
      <c r="B5305" s="34">
        <v>5304</v>
      </c>
      <c r="C5305" s="19">
        <f t="shared" ca="1" si="329"/>
        <v>51234</v>
      </c>
      <c r="D5305" s="29">
        <f t="shared" ca="1" si="331"/>
        <v>0</v>
      </c>
      <c r="E5305" s="29">
        <f ca="1">IF(C5305&lt;Calculator!$D$26,0,IF(DAY($C5305)=1,IF(D5305-Calculator!$G$24&gt;0,Calculator!$G$24,D5305),0))</f>
        <v>0</v>
      </c>
      <c r="F5305" s="29">
        <f ca="1">IF(E5305&gt;0,D5305*Calculator!$G$22/12,0)</f>
        <v>0</v>
      </c>
      <c r="G5305" s="29">
        <f ca="1">IF(E5305&gt;0,(IFERROR(-PMT(Calculator!$G$22/12,Calculator!$G$23*12,Calculator!$G$20),0))-F5305,0)</f>
        <v>0</v>
      </c>
      <c r="H5305" s="29">
        <f t="shared" ca="1" si="332"/>
        <v>0</v>
      </c>
      <c r="I5305" s="29">
        <f t="shared" ca="1" si="330"/>
        <v>0</v>
      </c>
      <c r="J5305" s="30">
        <f>Calculator!$G$40</f>
        <v>6.5000000000000002E-2</v>
      </c>
      <c r="K5305" s="29">
        <f ca="1">IF(C5305&gt;=Calculator!$G$27,IF(DAY($C5305)=1,Calculator!$G$34/2,IF(DAY($C5305)=15,Calculator!$G$34/2,0)),0)</f>
        <v>0</v>
      </c>
      <c r="L5305" s="29">
        <f ca="1">IF(DAY($C5305)=28,IF(H5305=0,0,Calculator!$G$35),0)</f>
        <v>0</v>
      </c>
      <c r="M5305" s="29">
        <f ca="1">IF(I5305&gt;0,IF(DAY($C5305)=1,SUM(INDIRECT("I"&amp;(ROW(C5304)-DAY(C5304))):I5304),0),0)</f>
        <v>0</v>
      </c>
      <c r="N5305" s="29">
        <f ca="1">IF(C5305&lt;Calculator!$G$27,0,IF(C5305=Calculator!$G$27,Calculator!$G$39,IF(H5305-K5305&lt;=0,IF(D5305&gt;Calculator!$G$39,IF(H5305-K5305+E5305+L5305+M5305+Calculator!$G$39&gt;Calculator!$G$39,Calculator!$G$39-(H5305+E5305+L5305+M5305-K5305),Calculator!$G$39),D5305),0)))</f>
        <v>0</v>
      </c>
    </row>
    <row r="5306" spans="1:14" ht="15.75" thickBot="1">
      <c r="A5306" s="33" t="str">
        <f ca="1">IF(C5306=Calculator!$H$27,"F",IF(Daily!D5306+Daily!H5306=0,IF(D5305+H5305&gt;0,"L",""),""))</f>
        <v/>
      </c>
      <c r="B5306" s="34">
        <v>5305</v>
      </c>
      <c r="C5306" s="19">
        <f t="shared" ca="1" si="329"/>
        <v>51235</v>
      </c>
      <c r="D5306" s="29">
        <f t="shared" ca="1" si="331"/>
        <v>0</v>
      </c>
      <c r="E5306" s="29">
        <f ca="1">IF(C5306&lt;Calculator!$D$26,0,IF(DAY($C5306)=1,IF(D5306-Calculator!$G$24&gt;0,Calculator!$G$24,D5306),0))</f>
        <v>0</v>
      </c>
      <c r="F5306" s="29">
        <f ca="1">IF(E5306&gt;0,D5306*Calculator!$G$22/12,0)</f>
        <v>0</v>
      </c>
      <c r="G5306" s="29">
        <f ca="1">IF(E5306&gt;0,(IFERROR(-PMT(Calculator!$G$22/12,Calculator!$G$23*12,Calculator!$G$20),0))-F5306,0)</f>
        <v>0</v>
      </c>
      <c r="H5306" s="29">
        <f t="shared" ca="1" si="332"/>
        <v>0</v>
      </c>
      <c r="I5306" s="29">
        <f t="shared" ca="1" si="330"/>
        <v>0</v>
      </c>
      <c r="J5306" s="30">
        <f>Calculator!$G$40</f>
        <v>6.5000000000000002E-2</v>
      </c>
      <c r="K5306" s="29">
        <f ca="1">IF(C5306&gt;=Calculator!$G$27,IF(DAY($C5306)=1,Calculator!$G$34/2,IF(DAY($C5306)=15,Calculator!$G$34/2,0)),0)</f>
        <v>0</v>
      </c>
      <c r="L5306" s="29">
        <f ca="1">IF(DAY($C5306)=28,IF(H5306=0,0,Calculator!$G$35),0)</f>
        <v>0</v>
      </c>
      <c r="M5306" s="29">
        <f ca="1">IF(I5306&gt;0,IF(DAY($C5306)=1,SUM(INDIRECT("I"&amp;(ROW(C5305)-DAY(C5305))):I5305),0),0)</f>
        <v>0</v>
      </c>
      <c r="N5306" s="29">
        <f ca="1">IF(C5306&lt;Calculator!$G$27,0,IF(C5306=Calculator!$G$27,Calculator!$G$39,IF(H5306-K5306&lt;=0,IF(D5306&gt;Calculator!$G$39,IF(H5306-K5306+E5306+L5306+M5306+Calculator!$G$39&gt;Calculator!$G$39,Calculator!$G$39-(H5306+E5306+L5306+M5306-K5306),Calculator!$G$39),D5306),0)))</f>
        <v>0</v>
      </c>
    </row>
    <row r="5307" spans="1:14" ht="15.75" thickBot="1">
      <c r="A5307" s="33" t="str">
        <f ca="1">IF(C5307=Calculator!$H$27,"F",IF(Daily!D5307+Daily!H5307=0,IF(D5306+H5306&gt;0,"L",""),""))</f>
        <v/>
      </c>
      <c r="B5307" s="34">
        <v>5306</v>
      </c>
      <c r="C5307" s="19">
        <f t="shared" ca="1" si="329"/>
        <v>51236</v>
      </c>
      <c r="D5307" s="29">
        <f t="shared" ca="1" si="331"/>
        <v>0</v>
      </c>
      <c r="E5307" s="29">
        <f ca="1">IF(C5307&lt;Calculator!$D$26,0,IF(DAY($C5307)=1,IF(D5307-Calculator!$G$24&gt;0,Calculator!$G$24,D5307),0))</f>
        <v>0</v>
      </c>
      <c r="F5307" s="29">
        <f ca="1">IF(E5307&gt;0,D5307*Calculator!$G$22/12,0)</f>
        <v>0</v>
      </c>
      <c r="G5307" s="29">
        <f ca="1">IF(E5307&gt;0,(IFERROR(-PMT(Calculator!$G$22/12,Calculator!$G$23*12,Calculator!$G$20),0))-F5307,0)</f>
        <v>0</v>
      </c>
      <c r="H5307" s="29">
        <f t="shared" ca="1" si="332"/>
        <v>0</v>
      </c>
      <c r="I5307" s="29">
        <f t="shared" ca="1" si="330"/>
        <v>0</v>
      </c>
      <c r="J5307" s="30">
        <f>Calculator!$G$40</f>
        <v>6.5000000000000002E-2</v>
      </c>
      <c r="K5307" s="29">
        <f ca="1">IF(C5307&gt;=Calculator!$G$27,IF(DAY($C5307)=1,Calculator!$G$34/2,IF(DAY($C5307)=15,Calculator!$G$34/2,0)),0)</f>
        <v>0</v>
      </c>
      <c r="L5307" s="29">
        <f ca="1">IF(DAY($C5307)=28,IF(H5307=0,0,Calculator!$G$35),0)</f>
        <v>0</v>
      </c>
      <c r="M5307" s="29">
        <f ca="1">IF(I5307&gt;0,IF(DAY($C5307)=1,SUM(INDIRECT("I"&amp;(ROW(C5306)-DAY(C5306))):I5306),0),0)</f>
        <v>0</v>
      </c>
      <c r="N5307" s="29">
        <f ca="1">IF(C5307&lt;Calculator!$G$27,0,IF(C5307=Calculator!$G$27,Calculator!$G$39,IF(H5307-K5307&lt;=0,IF(D5307&gt;Calculator!$G$39,IF(H5307-K5307+E5307+L5307+M5307+Calculator!$G$39&gt;Calculator!$G$39,Calculator!$G$39-(H5307+E5307+L5307+M5307-K5307),Calculator!$G$39),D5307),0)))</f>
        <v>0</v>
      </c>
    </row>
    <row r="5308" spans="1:14" ht="15.75" thickBot="1">
      <c r="A5308" s="33" t="str">
        <f ca="1">IF(C5308=Calculator!$H$27,"F",IF(Daily!D5308+Daily!H5308=0,IF(D5307+H5307&gt;0,"L",""),""))</f>
        <v/>
      </c>
      <c r="B5308" s="34">
        <v>5307</v>
      </c>
      <c r="C5308" s="19">
        <f t="shared" ca="1" si="329"/>
        <v>51237</v>
      </c>
      <c r="D5308" s="29">
        <f t="shared" ca="1" si="331"/>
        <v>0</v>
      </c>
      <c r="E5308" s="29">
        <f ca="1">IF(C5308&lt;Calculator!$D$26,0,IF(DAY($C5308)=1,IF(D5308-Calculator!$G$24&gt;0,Calculator!$G$24,D5308),0))</f>
        <v>0</v>
      </c>
      <c r="F5308" s="29">
        <f ca="1">IF(E5308&gt;0,D5308*Calculator!$G$22/12,0)</f>
        <v>0</v>
      </c>
      <c r="G5308" s="29">
        <f ca="1">IF(E5308&gt;0,(IFERROR(-PMT(Calculator!$G$22/12,Calculator!$G$23*12,Calculator!$G$20),0))-F5308,0)</f>
        <v>0</v>
      </c>
      <c r="H5308" s="29">
        <f t="shared" ca="1" si="332"/>
        <v>0</v>
      </c>
      <c r="I5308" s="29">
        <f t="shared" ca="1" si="330"/>
        <v>0</v>
      </c>
      <c r="J5308" s="30">
        <f>Calculator!$G$40</f>
        <v>6.5000000000000002E-2</v>
      </c>
      <c r="K5308" s="29">
        <f ca="1">IF(C5308&gt;=Calculator!$G$27,IF(DAY($C5308)=1,Calculator!$G$34/2,IF(DAY($C5308)=15,Calculator!$G$34/2,0)),0)</f>
        <v>0</v>
      </c>
      <c r="L5308" s="29">
        <f ca="1">IF(DAY($C5308)=28,IF(H5308=0,0,Calculator!$G$35),0)</f>
        <v>0</v>
      </c>
      <c r="M5308" s="29">
        <f ca="1">IF(I5308&gt;0,IF(DAY($C5308)=1,SUM(INDIRECT("I"&amp;(ROW(C5307)-DAY(C5307))):I5307),0),0)</f>
        <v>0</v>
      </c>
      <c r="N5308" s="29">
        <f ca="1">IF(C5308&lt;Calculator!$G$27,0,IF(C5308=Calculator!$G$27,Calculator!$G$39,IF(H5308-K5308&lt;=0,IF(D5308&gt;Calculator!$G$39,IF(H5308-K5308+E5308+L5308+M5308+Calculator!$G$39&gt;Calculator!$G$39,Calculator!$G$39-(H5308+E5308+L5308+M5308-K5308),Calculator!$G$39),D5308),0)))</f>
        <v>0</v>
      </c>
    </row>
    <row r="5309" spans="1:14" ht="15.75" thickBot="1">
      <c r="A5309" s="33" t="str">
        <f ca="1">IF(C5309=Calculator!$H$27,"F",IF(Daily!D5309+Daily!H5309=0,IF(D5308+H5308&gt;0,"L",""),""))</f>
        <v/>
      </c>
      <c r="B5309" s="34">
        <v>5308</v>
      </c>
      <c r="C5309" s="19">
        <f t="shared" ca="1" si="329"/>
        <v>51238</v>
      </c>
      <c r="D5309" s="29">
        <f t="shared" ca="1" si="331"/>
        <v>0</v>
      </c>
      <c r="E5309" s="29">
        <f ca="1">IF(C5309&lt;Calculator!$D$26,0,IF(DAY($C5309)=1,IF(D5309-Calculator!$G$24&gt;0,Calculator!$G$24,D5309),0))</f>
        <v>0</v>
      </c>
      <c r="F5309" s="29">
        <f ca="1">IF(E5309&gt;0,D5309*Calculator!$G$22/12,0)</f>
        <v>0</v>
      </c>
      <c r="G5309" s="29">
        <f ca="1">IF(E5309&gt;0,(IFERROR(-PMT(Calculator!$G$22/12,Calculator!$G$23*12,Calculator!$G$20),0))-F5309,0)</f>
        <v>0</v>
      </c>
      <c r="H5309" s="29">
        <f t="shared" ca="1" si="332"/>
        <v>0</v>
      </c>
      <c r="I5309" s="29">
        <f t="shared" ca="1" si="330"/>
        <v>0</v>
      </c>
      <c r="J5309" s="30">
        <f>Calculator!$G$40</f>
        <v>6.5000000000000002E-2</v>
      </c>
      <c r="K5309" s="29">
        <f ca="1">IF(C5309&gt;=Calculator!$G$27,IF(DAY($C5309)=1,Calculator!$G$34/2,IF(DAY($C5309)=15,Calculator!$G$34/2,0)),0)</f>
        <v>0</v>
      </c>
      <c r="L5309" s="29">
        <f ca="1">IF(DAY($C5309)=28,IF(H5309=0,0,Calculator!$G$35),0)</f>
        <v>0</v>
      </c>
      <c r="M5309" s="29">
        <f ca="1">IF(I5309&gt;0,IF(DAY($C5309)=1,SUM(INDIRECT("I"&amp;(ROW(C5308)-DAY(C5308))):I5308),0),0)</f>
        <v>0</v>
      </c>
      <c r="N5309" s="29">
        <f ca="1">IF(C5309&lt;Calculator!$G$27,0,IF(C5309=Calculator!$G$27,Calculator!$G$39,IF(H5309-K5309&lt;=0,IF(D5309&gt;Calculator!$G$39,IF(H5309-K5309+E5309+L5309+M5309+Calculator!$G$39&gt;Calculator!$G$39,Calculator!$G$39-(H5309+E5309+L5309+M5309-K5309),Calculator!$G$39),D5309),0)))</f>
        <v>0</v>
      </c>
    </row>
    <row r="5310" spans="1:14" ht="15.75" thickBot="1">
      <c r="A5310" s="33" t="str">
        <f ca="1">IF(C5310=Calculator!$H$27,"F",IF(Daily!D5310+Daily!H5310=0,IF(D5309+H5309&gt;0,"L",""),""))</f>
        <v/>
      </c>
      <c r="B5310" s="34">
        <v>5309</v>
      </c>
      <c r="C5310" s="19">
        <f t="shared" ca="1" si="329"/>
        <v>51239</v>
      </c>
      <c r="D5310" s="29">
        <f t="shared" ca="1" si="331"/>
        <v>0</v>
      </c>
      <c r="E5310" s="29">
        <f ca="1">IF(C5310&lt;Calculator!$D$26,0,IF(DAY($C5310)=1,IF(D5310-Calculator!$G$24&gt;0,Calculator!$G$24,D5310),0))</f>
        <v>0</v>
      </c>
      <c r="F5310" s="29">
        <f ca="1">IF(E5310&gt;0,D5310*Calculator!$G$22/12,0)</f>
        <v>0</v>
      </c>
      <c r="G5310" s="29">
        <f ca="1">IF(E5310&gt;0,(IFERROR(-PMT(Calculator!$G$22/12,Calculator!$G$23*12,Calculator!$G$20),0))-F5310,0)</f>
        <v>0</v>
      </c>
      <c r="H5310" s="29">
        <f t="shared" ca="1" si="332"/>
        <v>0</v>
      </c>
      <c r="I5310" s="29">
        <f t="shared" ca="1" si="330"/>
        <v>0</v>
      </c>
      <c r="J5310" s="30">
        <f>Calculator!$G$40</f>
        <v>6.5000000000000002E-2</v>
      </c>
      <c r="K5310" s="29">
        <f ca="1">IF(C5310&gt;=Calculator!$G$27,IF(DAY($C5310)=1,Calculator!$G$34/2,IF(DAY($C5310)=15,Calculator!$G$34/2,0)),0)</f>
        <v>0</v>
      </c>
      <c r="L5310" s="29">
        <f ca="1">IF(DAY($C5310)=28,IF(H5310=0,0,Calculator!$G$35),0)</f>
        <v>0</v>
      </c>
      <c r="M5310" s="29">
        <f ca="1">IF(I5310&gt;0,IF(DAY($C5310)=1,SUM(INDIRECT("I"&amp;(ROW(C5309)-DAY(C5309))):I5309),0),0)</f>
        <v>0</v>
      </c>
      <c r="N5310" s="29">
        <f ca="1">IF(C5310&lt;Calculator!$G$27,0,IF(C5310=Calculator!$G$27,Calculator!$G$39,IF(H5310-K5310&lt;=0,IF(D5310&gt;Calculator!$G$39,IF(H5310-K5310+E5310+L5310+M5310+Calculator!$G$39&gt;Calculator!$G$39,Calculator!$G$39-(H5310+E5310+L5310+M5310-K5310),Calculator!$G$39),D5310),0)))</f>
        <v>0</v>
      </c>
    </row>
    <row r="5311" spans="1:14" ht="15.75" thickBot="1">
      <c r="A5311" s="33" t="str">
        <f ca="1">IF(C5311=Calculator!$H$27,"F",IF(Daily!D5311+Daily!H5311=0,IF(D5310+H5310&gt;0,"L",""),""))</f>
        <v/>
      </c>
      <c r="B5311" s="34">
        <v>5310</v>
      </c>
      <c r="C5311" s="19">
        <f t="shared" ca="1" si="329"/>
        <v>51240</v>
      </c>
      <c r="D5311" s="29">
        <f t="shared" ca="1" si="331"/>
        <v>0</v>
      </c>
      <c r="E5311" s="29">
        <f ca="1">IF(C5311&lt;Calculator!$D$26,0,IF(DAY($C5311)=1,IF(D5311-Calculator!$G$24&gt;0,Calculator!$G$24,D5311),0))</f>
        <v>0</v>
      </c>
      <c r="F5311" s="29">
        <f ca="1">IF(E5311&gt;0,D5311*Calculator!$G$22/12,0)</f>
        <v>0</v>
      </c>
      <c r="G5311" s="29">
        <f ca="1">IF(E5311&gt;0,(IFERROR(-PMT(Calculator!$G$22/12,Calculator!$G$23*12,Calculator!$G$20),0))-F5311,0)</f>
        <v>0</v>
      </c>
      <c r="H5311" s="29">
        <f t="shared" ca="1" si="332"/>
        <v>0</v>
      </c>
      <c r="I5311" s="29">
        <f t="shared" ca="1" si="330"/>
        <v>0</v>
      </c>
      <c r="J5311" s="30">
        <f>Calculator!$G$40</f>
        <v>6.5000000000000002E-2</v>
      </c>
      <c r="K5311" s="29">
        <f ca="1">IF(C5311&gt;=Calculator!$G$27,IF(DAY($C5311)=1,Calculator!$G$34/2,IF(DAY($C5311)=15,Calculator!$G$34/2,0)),0)</f>
        <v>0</v>
      </c>
      <c r="L5311" s="29">
        <f ca="1">IF(DAY($C5311)=28,IF(H5311=0,0,Calculator!$G$35),0)</f>
        <v>0</v>
      </c>
      <c r="M5311" s="29">
        <f ca="1">IF(I5311&gt;0,IF(DAY($C5311)=1,SUM(INDIRECT("I"&amp;(ROW(C5310)-DAY(C5310))):I5310),0),0)</f>
        <v>0</v>
      </c>
      <c r="N5311" s="29">
        <f ca="1">IF(C5311&lt;Calculator!$G$27,0,IF(C5311=Calculator!$G$27,Calculator!$G$39,IF(H5311-K5311&lt;=0,IF(D5311&gt;Calculator!$G$39,IF(H5311-K5311+E5311+L5311+M5311+Calculator!$G$39&gt;Calculator!$G$39,Calculator!$G$39-(H5311+E5311+L5311+M5311-K5311),Calculator!$G$39),D5311),0)))</f>
        <v>0</v>
      </c>
    </row>
    <row r="5312" spans="1:14" ht="15.75" thickBot="1">
      <c r="A5312" s="33" t="str">
        <f ca="1">IF(C5312=Calculator!$H$27,"F",IF(Daily!D5312+Daily!H5312=0,IF(D5311+H5311&gt;0,"L",""),""))</f>
        <v/>
      </c>
      <c r="B5312" s="34">
        <v>5311</v>
      </c>
      <c r="C5312" s="19">
        <f t="shared" ca="1" si="329"/>
        <v>51241</v>
      </c>
      <c r="D5312" s="29">
        <f t="shared" ca="1" si="331"/>
        <v>0</v>
      </c>
      <c r="E5312" s="29">
        <f ca="1">IF(C5312&lt;Calculator!$D$26,0,IF(DAY($C5312)=1,IF(D5312-Calculator!$G$24&gt;0,Calculator!$G$24,D5312),0))</f>
        <v>0</v>
      </c>
      <c r="F5312" s="29">
        <f ca="1">IF(E5312&gt;0,D5312*Calculator!$G$22/12,0)</f>
        <v>0</v>
      </c>
      <c r="G5312" s="29">
        <f ca="1">IF(E5312&gt;0,(IFERROR(-PMT(Calculator!$G$22/12,Calculator!$G$23*12,Calculator!$G$20),0))-F5312,0)</f>
        <v>0</v>
      </c>
      <c r="H5312" s="29">
        <f t="shared" ca="1" si="332"/>
        <v>0</v>
      </c>
      <c r="I5312" s="29">
        <f t="shared" ca="1" si="330"/>
        <v>0</v>
      </c>
      <c r="J5312" s="30">
        <f>Calculator!$G$40</f>
        <v>6.5000000000000002E-2</v>
      </c>
      <c r="K5312" s="29">
        <f ca="1">IF(C5312&gt;=Calculator!$G$27,IF(DAY($C5312)=1,Calculator!$G$34/2,IF(DAY($C5312)=15,Calculator!$G$34/2,0)),0)</f>
        <v>4500</v>
      </c>
      <c r="L5312" s="29">
        <f ca="1">IF(DAY($C5312)=28,IF(H5312=0,0,Calculator!$G$35),0)</f>
        <v>0</v>
      </c>
      <c r="M5312" s="29">
        <f ca="1">IF(I5312&gt;0,IF(DAY($C5312)=1,SUM(INDIRECT("I"&amp;(ROW(C5311)-DAY(C5311))):I5311),0),0)</f>
        <v>0</v>
      </c>
      <c r="N5312" s="29">
        <f ca="1">IF(C5312&lt;Calculator!$G$27,0,IF(C5312=Calculator!$G$27,Calculator!$G$39,IF(H5312-K5312&lt;=0,IF(D5312&gt;Calculator!$G$39,IF(H5312-K5312+E5312+L5312+M5312+Calculator!$G$39&gt;Calculator!$G$39,Calculator!$G$39-(H5312+E5312+L5312+M5312-K5312),Calculator!$G$39),D5312),0)))</f>
        <v>0</v>
      </c>
    </row>
    <row r="5313" spans="1:14" ht="15.75" thickBot="1">
      <c r="A5313" s="33" t="str">
        <f ca="1">IF(C5313=Calculator!$H$27,"F",IF(Daily!D5313+Daily!H5313=0,IF(D5312+H5312&gt;0,"L",""),""))</f>
        <v/>
      </c>
      <c r="B5313" s="34">
        <v>5312</v>
      </c>
      <c r="C5313" s="19">
        <f t="shared" ca="1" si="329"/>
        <v>51242</v>
      </c>
      <c r="D5313" s="29">
        <f t="shared" ca="1" si="331"/>
        <v>0</v>
      </c>
      <c r="E5313" s="29">
        <f ca="1">IF(C5313&lt;Calculator!$D$26,0,IF(DAY($C5313)=1,IF(D5313-Calculator!$G$24&gt;0,Calculator!$G$24,D5313),0))</f>
        <v>0</v>
      </c>
      <c r="F5313" s="29">
        <f ca="1">IF(E5313&gt;0,D5313*Calculator!$G$22/12,0)</f>
        <v>0</v>
      </c>
      <c r="G5313" s="29">
        <f ca="1">IF(E5313&gt;0,(IFERROR(-PMT(Calculator!$G$22/12,Calculator!$G$23*12,Calculator!$G$20),0))-F5313,0)</f>
        <v>0</v>
      </c>
      <c r="H5313" s="29">
        <f t="shared" ca="1" si="332"/>
        <v>0</v>
      </c>
      <c r="I5313" s="29">
        <f t="shared" ca="1" si="330"/>
        <v>0</v>
      </c>
      <c r="J5313" s="30">
        <f>Calculator!$G$40</f>
        <v>6.5000000000000002E-2</v>
      </c>
      <c r="K5313" s="29">
        <f ca="1">IF(C5313&gt;=Calculator!$G$27,IF(DAY($C5313)=1,Calculator!$G$34/2,IF(DAY($C5313)=15,Calculator!$G$34/2,0)),0)</f>
        <v>0</v>
      </c>
      <c r="L5313" s="29">
        <f ca="1">IF(DAY($C5313)=28,IF(H5313=0,0,Calculator!$G$35),0)</f>
        <v>0</v>
      </c>
      <c r="M5313" s="29">
        <f ca="1">IF(I5313&gt;0,IF(DAY($C5313)=1,SUM(INDIRECT("I"&amp;(ROW(C5312)-DAY(C5312))):I5312),0),0)</f>
        <v>0</v>
      </c>
      <c r="N5313" s="29">
        <f ca="1">IF(C5313&lt;Calculator!$G$27,0,IF(C5313=Calculator!$G$27,Calculator!$G$39,IF(H5313-K5313&lt;=0,IF(D5313&gt;Calculator!$G$39,IF(H5313-K5313+E5313+L5313+M5313+Calculator!$G$39&gt;Calculator!$G$39,Calculator!$G$39-(H5313+E5313+L5313+M5313-K5313),Calculator!$G$39),D5313),0)))</f>
        <v>0</v>
      </c>
    </row>
    <row r="5314" spans="1:14" ht="15.75" thickBot="1">
      <c r="A5314" s="33" t="str">
        <f ca="1">IF(C5314=Calculator!$H$27,"F",IF(Daily!D5314+Daily!H5314=0,IF(D5313+H5313&gt;0,"L",""),""))</f>
        <v/>
      </c>
      <c r="B5314" s="34">
        <v>5313</v>
      </c>
      <c r="C5314" s="19">
        <f t="shared" ca="1" si="329"/>
        <v>51243</v>
      </c>
      <c r="D5314" s="29">
        <f t="shared" ca="1" si="331"/>
        <v>0</v>
      </c>
      <c r="E5314" s="29">
        <f ca="1">IF(C5314&lt;Calculator!$D$26,0,IF(DAY($C5314)=1,IF(D5314-Calculator!$G$24&gt;0,Calculator!$G$24,D5314),0))</f>
        <v>0</v>
      </c>
      <c r="F5314" s="29">
        <f ca="1">IF(E5314&gt;0,D5314*Calculator!$G$22/12,0)</f>
        <v>0</v>
      </c>
      <c r="G5314" s="29">
        <f ca="1">IF(E5314&gt;0,(IFERROR(-PMT(Calculator!$G$22/12,Calculator!$G$23*12,Calculator!$G$20),0))-F5314,0)</f>
        <v>0</v>
      </c>
      <c r="H5314" s="29">
        <f t="shared" ca="1" si="332"/>
        <v>0</v>
      </c>
      <c r="I5314" s="29">
        <f t="shared" ca="1" si="330"/>
        <v>0</v>
      </c>
      <c r="J5314" s="30">
        <f>Calculator!$G$40</f>
        <v>6.5000000000000002E-2</v>
      </c>
      <c r="K5314" s="29">
        <f ca="1">IF(C5314&gt;=Calculator!$G$27,IF(DAY($C5314)=1,Calculator!$G$34/2,IF(DAY($C5314)=15,Calculator!$G$34/2,0)),0)</f>
        <v>0</v>
      </c>
      <c r="L5314" s="29">
        <f ca="1">IF(DAY($C5314)=28,IF(H5314=0,0,Calculator!$G$35),0)</f>
        <v>0</v>
      </c>
      <c r="M5314" s="29">
        <f ca="1">IF(I5314&gt;0,IF(DAY($C5314)=1,SUM(INDIRECT("I"&amp;(ROW(C5313)-DAY(C5313))):I5313),0),0)</f>
        <v>0</v>
      </c>
      <c r="N5314" s="29">
        <f ca="1">IF(C5314&lt;Calculator!$G$27,0,IF(C5314=Calculator!$G$27,Calculator!$G$39,IF(H5314-K5314&lt;=0,IF(D5314&gt;Calculator!$G$39,IF(H5314-K5314+E5314+L5314+M5314+Calculator!$G$39&gt;Calculator!$G$39,Calculator!$G$39-(H5314+E5314+L5314+M5314-K5314),Calculator!$G$39),D5314),0)))</f>
        <v>0</v>
      </c>
    </row>
    <row r="5315" spans="1:14" ht="15.75" thickBot="1">
      <c r="A5315" s="33" t="str">
        <f ca="1">IF(C5315=Calculator!$H$27,"F",IF(Daily!D5315+Daily!H5315=0,IF(D5314+H5314&gt;0,"L",""),""))</f>
        <v/>
      </c>
      <c r="B5315" s="34">
        <v>5314</v>
      </c>
      <c r="C5315" s="19">
        <f t="shared" ref="C5315:C5378" ca="1" si="333">C5314+1</f>
        <v>51244</v>
      </c>
      <c r="D5315" s="29">
        <f t="shared" ca="1" si="331"/>
        <v>0</v>
      </c>
      <c r="E5315" s="29">
        <f ca="1">IF(C5315&lt;Calculator!$D$26,0,IF(DAY($C5315)=1,IF(D5315-Calculator!$G$24&gt;0,Calculator!$G$24,D5315),0))</f>
        <v>0</v>
      </c>
      <c r="F5315" s="29">
        <f ca="1">IF(E5315&gt;0,D5315*Calculator!$G$22/12,0)</f>
        <v>0</v>
      </c>
      <c r="G5315" s="29">
        <f ca="1">IF(E5315&gt;0,(IFERROR(-PMT(Calculator!$G$22/12,Calculator!$G$23*12,Calculator!$G$20),0))-F5315,0)</f>
        <v>0</v>
      </c>
      <c r="H5315" s="29">
        <f t="shared" ca="1" si="332"/>
        <v>0</v>
      </c>
      <c r="I5315" s="29">
        <f t="shared" ref="I5315:I5378" ca="1" si="334">H5315*J5315/365</f>
        <v>0</v>
      </c>
      <c r="J5315" s="30">
        <f>Calculator!$G$40</f>
        <v>6.5000000000000002E-2</v>
      </c>
      <c r="K5315" s="29">
        <f ca="1">IF(C5315&gt;=Calculator!$G$27,IF(DAY($C5315)=1,Calculator!$G$34/2,IF(DAY($C5315)=15,Calculator!$G$34/2,0)),0)</f>
        <v>0</v>
      </c>
      <c r="L5315" s="29">
        <f ca="1">IF(DAY($C5315)=28,IF(H5315=0,0,Calculator!$G$35),0)</f>
        <v>0</v>
      </c>
      <c r="M5315" s="29">
        <f ca="1">IF(I5315&gt;0,IF(DAY($C5315)=1,SUM(INDIRECT("I"&amp;(ROW(C5314)-DAY(C5314))):I5314),0),0)</f>
        <v>0</v>
      </c>
      <c r="N5315" s="29">
        <f ca="1">IF(C5315&lt;Calculator!$G$27,0,IF(C5315=Calculator!$G$27,Calculator!$G$39,IF(H5315-K5315&lt;=0,IF(D5315&gt;Calculator!$G$39,IF(H5315-K5315+E5315+L5315+M5315+Calculator!$G$39&gt;Calculator!$G$39,Calculator!$G$39-(H5315+E5315+L5315+M5315-K5315),Calculator!$G$39),D5315),0)))</f>
        <v>0</v>
      </c>
    </row>
    <row r="5316" spans="1:14" ht="15.75" thickBot="1">
      <c r="A5316" s="33" t="str">
        <f ca="1">IF(C5316=Calculator!$H$27,"F",IF(Daily!D5316+Daily!H5316=0,IF(D5315+H5315&gt;0,"L",""),""))</f>
        <v/>
      </c>
      <c r="B5316" s="34">
        <v>5315</v>
      </c>
      <c r="C5316" s="19">
        <f t="shared" ca="1" si="333"/>
        <v>51245</v>
      </c>
      <c r="D5316" s="29">
        <f t="shared" ref="D5316:D5379" ca="1" si="335">IF(((D5315-G5315)-N5315)&lt;0,0,((D5315-G5315)-N5315))</f>
        <v>0</v>
      </c>
      <c r="E5316" s="29">
        <f ca="1">IF(C5316&lt;Calculator!$D$26,0,IF(DAY($C5316)=1,IF(D5316-Calculator!$G$24&gt;0,Calculator!$G$24,D5316),0))</f>
        <v>0</v>
      </c>
      <c r="F5316" s="29">
        <f ca="1">IF(E5316&gt;0,D5316*Calculator!$G$22/12,0)</f>
        <v>0</v>
      </c>
      <c r="G5316" s="29">
        <f ca="1">IF(E5316&gt;0,(IFERROR(-PMT(Calculator!$G$22/12,Calculator!$G$23*12,Calculator!$G$20),0))-F5316,0)</f>
        <v>0</v>
      </c>
      <c r="H5316" s="29">
        <f t="shared" ref="H5316:H5379" ca="1" si="336">IF((H5315-K5315+SUM(L5315:N5315)+E5315)&lt;0,0,(H5315-K5315+SUM(L5315:N5315)+E5315))</f>
        <v>0</v>
      </c>
      <c r="I5316" s="29">
        <f t="shared" ca="1" si="334"/>
        <v>0</v>
      </c>
      <c r="J5316" s="30">
        <f>Calculator!$G$40</f>
        <v>6.5000000000000002E-2</v>
      </c>
      <c r="K5316" s="29">
        <f ca="1">IF(C5316&gt;=Calculator!$G$27,IF(DAY($C5316)=1,Calculator!$G$34/2,IF(DAY($C5316)=15,Calculator!$G$34/2,0)),0)</f>
        <v>0</v>
      </c>
      <c r="L5316" s="29">
        <f ca="1">IF(DAY($C5316)=28,IF(H5316=0,0,Calculator!$G$35),0)</f>
        <v>0</v>
      </c>
      <c r="M5316" s="29">
        <f ca="1">IF(I5316&gt;0,IF(DAY($C5316)=1,SUM(INDIRECT("I"&amp;(ROW(C5315)-DAY(C5315))):I5315),0),0)</f>
        <v>0</v>
      </c>
      <c r="N5316" s="29">
        <f ca="1">IF(C5316&lt;Calculator!$G$27,0,IF(C5316=Calculator!$G$27,Calculator!$G$39,IF(H5316-K5316&lt;=0,IF(D5316&gt;Calculator!$G$39,IF(H5316-K5316+E5316+L5316+M5316+Calculator!$G$39&gt;Calculator!$G$39,Calculator!$G$39-(H5316+E5316+L5316+M5316-K5316),Calculator!$G$39),D5316),0)))</f>
        <v>0</v>
      </c>
    </row>
    <row r="5317" spans="1:14" ht="15.75" thickBot="1">
      <c r="A5317" s="33" t="str">
        <f ca="1">IF(C5317=Calculator!$H$27,"F",IF(Daily!D5317+Daily!H5317=0,IF(D5316+H5316&gt;0,"L",""),""))</f>
        <v/>
      </c>
      <c r="B5317" s="34">
        <v>5316</v>
      </c>
      <c r="C5317" s="19">
        <f t="shared" ca="1" si="333"/>
        <v>51246</v>
      </c>
      <c r="D5317" s="29">
        <f t="shared" ca="1" si="335"/>
        <v>0</v>
      </c>
      <c r="E5317" s="29">
        <f ca="1">IF(C5317&lt;Calculator!$D$26,0,IF(DAY($C5317)=1,IF(D5317-Calculator!$G$24&gt;0,Calculator!$G$24,D5317),0))</f>
        <v>0</v>
      </c>
      <c r="F5317" s="29">
        <f ca="1">IF(E5317&gt;0,D5317*Calculator!$G$22/12,0)</f>
        <v>0</v>
      </c>
      <c r="G5317" s="29">
        <f ca="1">IF(E5317&gt;0,(IFERROR(-PMT(Calculator!$G$22/12,Calculator!$G$23*12,Calculator!$G$20),0))-F5317,0)</f>
        <v>0</v>
      </c>
      <c r="H5317" s="29">
        <f t="shared" ca="1" si="336"/>
        <v>0</v>
      </c>
      <c r="I5317" s="29">
        <f t="shared" ca="1" si="334"/>
        <v>0</v>
      </c>
      <c r="J5317" s="30">
        <f>Calculator!$G$40</f>
        <v>6.5000000000000002E-2</v>
      </c>
      <c r="K5317" s="29">
        <f ca="1">IF(C5317&gt;=Calculator!$G$27,IF(DAY($C5317)=1,Calculator!$G$34/2,IF(DAY($C5317)=15,Calculator!$G$34/2,0)),0)</f>
        <v>0</v>
      </c>
      <c r="L5317" s="29">
        <f ca="1">IF(DAY($C5317)=28,IF(H5317=0,0,Calculator!$G$35),0)</f>
        <v>0</v>
      </c>
      <c r="M5317" s="29">
        <f ca="1">IF(I5317&gt;0,IF(DAY($C5317)=1,SUM(INDIRECT("I"&amp;(ROW(C5316)-DAY(C5316))):I5316),0),0)</f>
        <v>0</v>
      </c>
      <c r="N5317" s="29">
        <f ca="1">IF(C5317&lt;Calculator!$G$27,0,IF(C5317=Calculator!$G$27,Calculator!$G$39,IF(H5317-K5317&lt;=0,IF(D5317&gt;Calculator!$G$39,IF(H5317-K5317+E5317+L5317+M5317+Calculator!$G$39&gt;Calculator!$G$39,Calculator!$G$39-(H5317+E5317+L5317+M5317-K5317),Calculator!$G$39),D5317),0)))</f>
        <v>0</v>
      </c>
    </row>
    <row r="5318" spans="1:14" ht="15.75" thickBot="1">
      <c r="A5318" s="33" t="str">
        <f ca="1">IF(C5318=Calculator!$H$27,"F",IF(Daily!D5318+Daily!H5318=0,IF(D5317+H5317&gt;0,"L",""),""))</f>
        <v/>
      </c>
      <c r="B5318" s="34">
        <v>5317</v>
      </c>
      <c r="C5318" s="19">
        <f t="shared" ca="1" si="333"/>
        <v>51247</v>
      </c>
      <c r="D5318" s="29">
        <f t="shared" ca="1" si="335"/>
        <v>0</v>
      </c>
      <c r="E5318" s="29">
        <f ca="1">IF(C5318&lt;Calculator!$D$26,0,IF(DAY($C5318)=1,IF(D5318-Calculator!$G$24&gt;0,Calculator!$G$24,D5318),0))</f>
        <v>0</v>
      </c>
      <c r="F5318" s="29">
        <f ca="1">IF(E5318&gt;0,D5318*Calculator!$G$22/12,0)</f>
        <v>0</v>
      </c>
      <c r="G5318" s="29">
        <f ca="1">IF(E5318&gt;0,(IFERROR(-PMT(Calculator!$G$22/12,Calculator!$G$23*12,Calculator!$G$20),0))-F5318,0)</f>
        <v>0</v>
      </c>
      <c r="H5318" s="29">
        <f t="shared" ca="1" si="336"/>
        <v>0</v>
      </c>
      <c r="I5318" s="29">
        <f t="shared" ca="1" si="334"/>
        <v>0</v>
      </c>
      <c r="J5318" s="30">
        <f>Calculator!$G$40</f>
        <v>6.5000000000000002E-2</v>
      </c>
      <c r="K5318" s="29">
        <f ca="1">IF(C5318&gt;=Calculator!$G$27,IF(DAY($C5318)=1,Calculator!$G$34/2,IF(DAY($C5318)=15,Calculator!$G$34/2,0)),0)</f>
        <v>0</v>
      </c>
      <c r="L5318" s="29">
        <f ca="1">IF(DAY($C5318)=28,IF(H5318=0,0,Calculator!$G$35),0)</f>
        <v>0</v>
      </c>
      <c r="M5318" s="29">
        <f ca="1">IF(I5318&gt;0,IF(DAY($C5318)=1,SUM(INDIRECT("I"&amp;(ROW(C5317)-DAY(C5317))):I5317),0),0)</f>
        <v>0</v>
      </c>
      <c r="N5318" s="29">
        <f ca="1">IF(C5318&lt;Calculator!$G$27,0,IF(C5318=Calculator!$G$27,Calculator!$G$39,IF(H5318-K5318&lt;=0,IF(D5318&gt;Calculator!$G$39,IF(H5318-K5318+E5318+L5318+M5318+Calculator!$G$39&gt;Calculator!$G$39,Calculator!$G$39-(H5318+E5318+L5318+M5318-K5318),Calculator!$G$39),D5318),0)))</f>
        <v>0</v>
      </c>
    </row>
    <row r="5319" spans="1:14" ht="15.75" thickBot="1">
      <c r="A5319" s="33" t="str">
        <f ca="1">IF(C5319=Calculator!$H$27,"F",IF(Daily!D5319+Daily!H5319=0,IF(D5318+H5318&gt;0,"L",""),""))</f>
        <v/>
      </c>
      <c r="B5319" s="34">
        <v>5318</v>
      </c>
      <c r="C5319" s="19">
        <f t="shared" ca="1" si="333"/>
        <v>51248</v>
      </c>
      <c r="D5319" s="29">
        <f t="shared" ca="1" si="335"/>
        <v>0</v>
      </c>
      <c r="E5319" s="29">
        <f ca="1">IF(C5319&lt;Calculator!$D$26,0,IF(DAY($C5319)=1,IF(D5319-Calculator!$G$24&gt;0,Calculator!$G$24,D5319),0))</f>
        <v>0</v>
      </c>
      <c r="F5319" s="29">
        <f ca="1">IF(E5319&gt;0,D5319*Calculator!$G$22/12,0)</f>
        <v>0</v>
      </c>
      <c r="G5319" s="29">
        <f ca="1">IF(E5319&gt;0,(IFERROR(-PMT(Calculator!$G$22/12,Calculator!$G$23*12,Calculator!$G$20),0))-F5319,0)</f>
        <v>0</v>
      </c>
      <c r="H5319" s="29">
        <f t="shared" ca="1" si="336"/>
        <v>0</v>
      </c>
      <c r="I5319" s="29">
        <f t="shared" ca="1" si="334"/>
        <v>0</v>
      </c>
      <c r="J5319" s="30">
        <f>Calculator!$G$40</f>
        <v>6.5000000000000002E-2</v>
      </c>
      <c r="K5319" s="29">
        <f ca="1">IF(C5319&gt;=Calculator!$G$27,IF(DAY($C5319)=1,Calculator!$G$34/2,IF(DAY($C5319)=15,Calculator!$G$34/2,0)),0)</f>
        <v>0</v>
      </c>
      <c r="L5319" s="29">
        <f ca="1">IF(DAY($C5319)=28,IF(H5319=0,0,Calculator!$G$35),0)</f>
        <v>0</v>
      </c>
      <c r="M5319" s="29">
        <f ca="1">IF(I5319&gt;0,IF(DAY($C5319)=1,SUM(INDIRECT("I"&amp;(ROW(C5318)-DAY(C5318))):I5318),0),0)</f>
        <v>0</v>
      </c>
      <c r="N5319" s="29">
        <f ca="1">IF(C5319&lt;Calculator!$G$27,0,IF(C5319=Calculator!$G$27,Calculator!$G$39,IF(H5319-K5319&lt;=0,IF(D5319&gt;Calculator!$G$39,IF(H5319-K5319+E5319+L5319+M5319+Calculator!$G$39&gt;Calculator!$G$39,Calculator!$G$39-(H5319+E5319+L5319+M5319-K5319),Calculator!$G$39),D5319),0)))</f>
        <v>0</v>
      </c>
    </row>
    <row r="5320" spans="1:14" ht="15.75" thickBot="1">
      <c r="A5320" s="33" t="str">
        <f ca="1">IF(C5320=Calculator!$H$27,"F",IF(Daily!D5320+Daily!H5320=0,IF(D5319+H5319&gt;0,"L",""),""))</f>
        <v/>
      </c>
      <c r="B5320" s="34">
        <v>5319</v>
      </c>
      <c r="C5320" s="19">
        <f t="shared" ca="1" si="333"/>
        <v>51249</v>
      </c>
      <c r="D5320" s="29">
        <f t="shared" ca="1" si="335"/>
        <v>0</v>
      </c>
      <c r="E5320" s="29">
        <f ca="1">IF(C5320&lt;Calculator!$D$26,0,IF(DAY($C5320)=1,IF(D5320-Calculator!$G$24&gt;0,Calculator!$G$24,D5320),0))</f>
        <v>0</v>
      </c>
      <c r="F5320" s="29">
        <f ca="1">IF(E5320&gt;0,D5320*Calculator!$G$22/12,0)</f>
        <v>0</v>
      </c>
      <c r="G5320" s="29">
        <f ca="1">IF(E5320&gt;0,(IFERROR(-PMT(Calculator!$G$22/12,Calculator!$G$23*12,Calculator!$G$20),0))-F5320,0)</f>
        <v>0</v>
      </c>
      <c r="H5320" s="29">
        <f t="shared" ca="1" si="336"/>
        <v>0</v>
      </c>
      <c r="I5320" s="29">
        <f t="shared" ca="1" si="334"/>
        <v>0</v>
      </c>
      <c r="J5320" s="30">
        <f>Calculator!$G$40</f>
        <v>6.5000000000000002E-2</v>
      </c>
      <c r="K5320" s="29">
        <f ca="1">IF(C5320&gt;=Calculator!$G$27,IF(DAY($C5320)=1,Calculator!$G$34/2,IF(DAY($C5320)=15,Calculator!$G$34/2,0)),0)</f>
        <v>0</v>
      </c>
      <c r="L5320" s="29">
        <f ca="1">IF(DAY($C5320)=28,IF(H5320=0,0,Calculator!$G$35),0)</f>
        <v>0</v>
      </c>
      <c r="M5320" s="29">
        <f ca="1">IF(I5320&gt;0,IF(DAY($C5320)=1,SUM(INDIRECT("I"&amp;(ROW(C5319)-DAY(C5319))):I5319),0),0)</f>
        <v>0</v>
      </c>
      <c r="N5320" s="29">
        <f ca="1">IF(C5320&lt;Calculator!$G$27,0,IF(C5320=Calculator!$G$27,Calculator!$G$39,IF(H5320-K5320&lt;=0,IF(D5320&gt;Calculator!$G$39,IF(H5320-K5320+E5320+L5320+M5320+Calculator!$G$39&gt;Calculator!$G$39,Calculator!$G$39-(H5320+E5320+L5320+M5320-K5320),Calculator!$G$39),D5320),0)))</f>
        <v>0</v>
      </c>
    </row>
    <row r="5321" spans="1:14" ht="15.75" thickBot="1">
      <c r="A5321" s="33" t="str">
        <f ca="1">IF(C5321=Calculator!$H$27,"F",IF(Daily!D5321+Daily!H5321=0,IF(D5320+H5320&gt;0,"L",""),""))</f>
        <v/>
      </c>
      <c r="B5321" s="34">
        <v>5320</v>
      </c>
      <c r="C5321" s="19">
        <f t="shared" ca="1" si="333"/>
        <v>51250</v>
      </c>
      <c r="D5321" s="29">
        <f t="shared" ca="1" si="335"/>
        <v>0</v>
      </c>
      <c r="E5321" s="29">
        <f ca="1">IF(C5321&lt;Calculator!$D$26,0,IF(DAY($C5321)=1,IF(D5321-Calculator!$G$24&gt;0,Calculator!$G$24,D5321),0))</f>
        <v>0</v>
      </c>
      <c r="F5321" s="29">
        <f ca="1">IF(E5321&gt;0,D5321*Calculator!$G$22/12,0)</f>
        <v>0</v>
      </c>
      <c r="G5321" s="29">
        <f ca="1">IF(E5321&gt;0,(IFERROR(-PMT(Calculator!$G$22/12,Calculator!$G$23*12,Calculator!$G$20),0))-F5321,0)</f>
        <v>0</v>
      </c>
      <c r="H5321" s="29">
        <f t="shared" ca="1" si="336"/>
        <v>0</v>
      </c>
      <c r="I5321" s="29">
        <f t="shared" ca="1" si="334"/>
        <v>0</v>
      </c>
      <c r="J5321" s="30">
        <f>Calculator!$G$40</f>
        <v>6.5000000000000002E-2</v>
      </c>
      <c r="K5321" s="29">
        <f ca="1">IF(C5321&gt;=Calculator!$G$27,IF(DAY($C5321)=1,Calculator!$G$34/2,IF(DAY($C5321)=15,Calculator!$G$34/2,0)),0)</f>
        <v>0</v>
      </c>
      <c r="L5321" s="29">
        <f ca="1">IF(DAY($C5321)=28,IF(H5321=0,0,Calculator!$G$35),0)</f>
        <v>0</v>
      </c>
      <c r="M5321" s="29">
        <f ca="1">IF(I5321&gt;0,IF(DAY($C5321)=1,SUM(INDIRECT("I"&amp;(ROW(C5320)-DAY(C5320))):I5320),0),0)</f>
        <v>0</v>
      </c>
      <c r="N5321" s="29">
        <f ca="1">IF(C5321&lt;Calculator!$G$27,0,IF(C5321=Calculator!$G$27,Calculator!$G$39,IF(H5321-K5321&lt;=0,IF(D5321&gt;Calculator!$G$39,IF(H5321-K5321+E5321+L5321+M5321+Calculator!$G$39&gt;Calculator!$G$39,Calculator!$G$39-(H5321+E5321+L5321+M5321-K5321),Calculator!$G$39),D5321),0)))</f>
        <v>0</v>
      </c>
    </row>
    <row r="5322" spans="1:14" ht="15.75" thickBot="1">
      <c r="A5322" s="33" t="str">
        <f ca="1">IF(C5322=Calculator!$H$27,"F",IF(Daily!D5322+Daily!H5322=0,IF(D5321+H5321&gt;0,"L",""),""))</f>
        <v/>
      </c>
      <c r="B5322" s="34">
        <v>5321</v>
      </c>
      <c r="C5322" s="19">
        <f t="shared" ca="1" si="333"/>
        <v>51251</v>
      </c>
      <c r="D5322" s="29">
        <f t="shared" ca="1" si="335"/>
        <v>0</v>
      </c>
      <c r="E5322" s="29">
        <f ca="1">IF(C5322&lt;Calculator!$D$26,0,IF(DAY($C5322)=1,IF(D5322-Calculator!$G$24&gt;0,Calculator!$G$24,D5322),0))</f>
        <v>0</v>
      </c>
      <c r="F5322" s="29">
        <f ca="1">IF(E5322&gt;0,D5322*Calculator!$G$22/12,0)</f>
        <v>0</v>
      </c>
      <c r="G5322" s="29">
        <f ca="1">IF(E5322&gt;0,(IFERROR(-PMT(Calculator!$G$22/12,Calculator!$G$23*12,Calculator!$G$20),0))-F5322,0)</f>
        <v>0</v>
      </c>
      <c r="H5322" s="29">
        <f t="shared" ca="1" si="336"/>
        <v>0</v>
      </c>
      <c r="I5322" s="29">
        <f t="shared" ca="1" si="334"/>
        <v>0</v>
      </c>
      <c r="J5322" s="30">
        <f>Calculator!$G$40</f>
        <v>6.5000000000000002E-2</v>
      </c>
      <c r="K5322" s="29">
        <f ca="1">IF(C5322&gt;=Calculator!$G$27,IF(DAY($C5322)=1,Calculator!$G$34/2,IF(DAY($C5322)=15,Calculator!$G$34/2,0)),0)</f>
        <v>0</v>
      </c>
      <c r="L5322" s="29">
        <f ca="1">IF(DAY($C5322)=28,IF(H5322=0,0,Calculator!$G$35),0)</f>
        <v>0</v>
      </c>
      <c r="M5322" s="29">
        <f ca="1">IF(I5322&gt;0,IF(DAY($C5322)=1,SUM(INDIRECT("I"&amp;(ROW(C5321)-DAY(C5321))):I5321),0),0)</f>
        <v>0</v>
      </c>
      <c r="N5322" s="29">
        <f ca="1">IF(C5322&lt;Calculator!$G$27,0,IF(C5322=Calculator!$G$27,Calculator!$G$39,IF(H5322-K5322&lt;=0,IF(D5322&gt;Calculator!$G$39,IF(H5322-K5322+E5322+L5322+M5322+Calculator!$G$39&gt;Calculator!$G$39,Calculator!$G$39-(H5322+E5322+L5322+M5322-K5322),Calculator!$G$39),D5322),0)))</f>
        <v>0</v>
      </c>
    </row>
    <row r="5323" spans="1:14" ht="15.75" thickBot="1">
      <c r="A5323" s="33" t="str">
        <f ca="1">IF(C5323=Calculator!$H$27,"F",IF(Daily!D5323+Daily!H5323=0,IF(D5322+H5322&gt;0,"L",""),""))</f>
        <v/>
      </c>
      <c r="B5323" s="34">
        <v>5322</v>
      </c>
      <c r="C5323" s="19">
        <f t="shared" ca="1" si="333"/>
        <v>51252</v>
      </c>
      <c r="D5323" s="29">
        <f t="shared" ca="1" si="335"/>
        <v>0</v>
      </c>
      <c r="E5323" s="29">
        <f ca="1">IF(C5323&lt;Calculator!$D$26,0,IF(DAY($C5323)=1,IF(D5323-Calculator!$G$24&gt;0,Calculator!$G$24,D5323),0))</f>
        <v>0</v>
      </c>
      <c r="F5323" s="29">
        <f ca="1">IF(E5323&gt;0,D5323*Calculator!$G$22/12,0)</f>
        <v>0</v>
      </c>
      <c r="G5323" s="29">
        <f ca="1">IF(E5323&gt;0,(IFERROR(-PMT(Calculator!$G$22/12,Calculator!$G$23*12,Calculator!$G$20),0))-F5323,0)</f>
        <v>0</v>
      </c>
      <c r="H5323" s="29">
        <f t="shared" ca="1" si="336"/>
        <v>0</v>
      </c>
      <c r="I5323" s="29">
        <f t="shared" ca="1" si="334"/>
        <v>0</v>
      </c>
      <c r="J5323" s="30">
        <f>Calculator!$G$40</f>
        <v>6.5000000000000002E-2</v>
      </c>
      <c r="K5323" s="29">
        <f ca="1">IF(C5323&gt;=Calculator!$G$27,IF(DAY($C5323)=1,Calculator!$G$34/2,IF(DAY($C5323)=15,Calculator!$G$34/2,0)),0)</f>
        <v>0</v>
      </c>
      <c r="L5323" s="29">
        <f ca="1">IF(DAY($C5323)=28,IF(H5323=0,0,Calculator!$G$35),0)</f>
        <v>0</v>
      </c>
      <c r="M5323" s="29">
        <f ca="1">IF(I5323&gt;0,IF(DAY($C5323)=1,SUM(INDIRECT("I"&amp;(ROW(C5322)-DAY(C5322))):I5322),0),0)</f>
        <v>0</v>
      </c>
      <c r="N5323" s="29">
        <f ca="1">IF(C5323&lt;Calculator!$G$27,0,IF(C5323=Calculator!$G$27,Calculator!$G$39,IF(H5323-K5323&lt;=0,IF(D5323&gt;Calculator!$G$39,IF(H5323-K5323+E5323+L5323+M5323+Calculator!$G$39&gt;Calculator!$G$39,Calculator!$G$39-(H5323+E5323+L5323+M5323-K5323),Calculator!$G$39),D5323),0)))</f>
        <v>0</v>
      </c>
    </row>
    <row r="5324" spans="1:14" ht="15.75" thickBot="1">
      <c r="A5324" s="33" t="str">
        <f ca="1">IF(C5324=Calculator!$H$27,"F",IF(Daily!D5324+Daily!H5324=0,IF(D5323+H5323&gt;0,"L",""),""))</f>
        <v/>
      </c>
      <c r="B5324" s="34">
        <v>5323</v>
      </c>
      <c r="C5324" s="19">
        <f t="shared" ca="1" si="333"/>
        <v>51253</v>
      </c>
      <c r="D5324" s="29">
        <f t="shared" ca="1" si="335"/>
        <v>0</v>
      </c>
      <c r="E5324" s="29">
        <f ca="1">IF(C5324&lt;Calculator!$D$26,0,IF(DAY($C5324)=1,IF(D5324-Calculator!$G$24&gt;0,Calculator!$G$24,D5324),0))</f>
        <v>0</v>
      </c>
      <c r="F5324" s="29">
        <f ca="1">IF(E5324&gt;0,D5324*Calculator!$G$22/12,0)</f>
        <v>0</v>
      </c>
      <c r="G5324" s="29">
        <f ca="1">IF(E5324&gt;0,(IFERROR(-PMT(Calculator!$G$22/12,Calculator!$G$23*12,Calculator!$G$20),0))-F5324,0)</f>
        <v>0</v>
      </c>
      <c r="H5324" s="29">
        <f t="shared" ca="1" si="336"/>
        <v>0</v>
      </c>
      <c r="I5324" s="29">
        <f t="shared" ca="1" si="334"/>
        <v>0</v>
      </c>
      <c r="J5324" s="30">
        <f>Calculator!$G$40</f>
        <v>6.5000000000000002E-2</v>
      </c>
      <c r="K5324" s="29">
        <f ca="1">IF(C5324&gt;=Calculator!$G$27,IF(DAY($C5324)=1,Calculator!$G$34/2,IF(DAY($C5324)=15,Calculator!$G$34/2,0)),0)</f>
        <v>0</v>
      </c>
      <c r="L5324" s="29">
        <f ca="1">IF(DAY($C5324)=28,IF(H5324=0,0,Calculator!$G$35),0)</f>
        <v>0</v>
      </c>
      <c r="M5324" s="29">
        <f ca="1">IF(I5324&gt;0,IF(DAY($C5324)=1,SUM(INDIRECT("I"&amp;(ROW(C5323)-DAY(C5323))):I5323),0),0)</f>
        <v>0</v>
      </c>
      <c r="N5324" s="29">
        <f ca="1">IF(C5324&lt;Calculator!$G$27,0,IF(C5324=Calculator!$G$27,Calculator!$G$39,IF(H5324-K5324&lt;=0,IF(D5324&gt;Calculator!$G$39,IF(H5324-K5324+E5324+L5324+M5324+Calculator!$G$39&gt;Calculator!$G$39,Calculator!$G$39-(H5324+E5324+L5324+M5324-K5324),Calculator!$G$39),D5324),0)))</f>
        <v>0</v>
      </c>
    </row>
    <row r="5325" spans="1:14" ht="15.75" thickBot="1">
      <c r="A5325" s="33" t="str">
        <f ca="1">IF(C5325=Calculator!$H$27,"F",IF(Daily!D5325+Daily!H5325=0,IF(D5324+H5324&gt;0,"L",""),""))</f>
        <v/>
      </c>
      <c r="B5325" s="34">
        <v>5324</v>
      </c>
      <c r="C5325" s="19">
        <f t="shared" ca="1" si="333"/>
        <v>51254</v>
      </c>
      <c r="D5325" s="29">
        <f t="shared" ca="1" si="335"/>
        <v>0</v>
      </c>
      <c r="E5325" s="29">
        <f ca="1">IF(C5325&lt;Calculator!$D$26,0,IF(DAY($C5325)=1,IF(D5325-Calculator!$G$24&gt;0,Calculator!$G$24,D5325),0))</f>
        <v>0</v>
      </c>
      <c r="F5325" s="29">
        <f ca="1">IF(E5325&gt;0,D5325*Calculator!$G$22/12,0)</f>
        <v>0</v>
      </c>
      <c r="G5325" s="29">
        <f ca="1">IF(E5325&gt;0,(IFERROR(-PMT(Calculator!$G$22/12,Calculator!$G$23*12,Calculator!$G$20),0))-F5325,0)</f>
        <v>0</v>
      </c>
      <c r="H5325" s="29">
        <f t="shared" ca="1" si="336"/>
        <v>0</v>
      </c>
      <c r="I5325" s="29">
        <f t="shared" ca="1" si="334"/>
        <v>0</v>
      </c>
      <c r="J5325" s="30">
        <f>Calculator!$G$40</f>
        <v>6.5000000000000002E-2</v>
      </c>
      <c r="K5325" s="29">
        <f ca="1">IF(C5325&gt;=Calculator!$G$27,IF(DAY($C5325)=1,Calculator!$G$34/2,IF(DAY($C5325)=15,Calculator!$G$34/2,0)),0)</f>
        <v>0</v>
      </c>
      <c r="L5325" s="29">
        <f ca="1">IF(DAY($C5325)=28,IF(H5325=0,0,Calculator!$G$35),0)</f>
        <v>0</v>
      </c>
      <c r="M5325" s="29">
        <f ca="1">IF(I5325&gt;0,IF(DAY($C5325)=1,SUM(INDIRECT("I"&amp;(ROW(C5324)-DAY(C5324))):I5324),0),0)</f>
        <v>0</v>
      </c>
      <c r="N5325" s="29">
        <f ca="1">IF(C5325&lt;Calculator!$G$27,0,IF(C5325=Calculator!$G$27,Calculator!$G$39,IF(H5325-K5325&lt;=0,IF(D5325&gt;Calculator!$G$39,IF(H5325-K5325+E5325+L5325+M5325+Calculator!$G$39&gt;Calculator!$G$39,Calculator!$G$39-(H5325+E5325+L5325+M5325-K5325),Calculator!$G$39),D5325),0)))</f>
        <v>0</v>
      </c>
    </row>
    <row r="5326" spans="1:14" ht="15.75" thickBot="1">
      <c r="A5326" s="33" t="str">
        <f ca="1">IF(C5326=Calculator!$H$27,"F",IF(Daily!D5326+Daily!H5326=0,IF(D5325+H5325&gt;0,"L",""),""))</f>
        <v/>
      </c>
      <c r="B5326" s="34">
        <v>5325</v>
      </c>
      <c r="C5326" s="19">
        <f t="shared" ca="1" si="333"/>
        <v>51255</v>
      </c>
      <c r="D5326" s="29">
        <f t="shared" ca="1" si="335"/>
        <v>0</v>
      </c>
      <c r="E5326" s="29">
        <f ca="1">IF(C5326&lt;Calculator!$D$26,0,IF(DAY($C5326)=1,IF(D5326-Calculator!$G$24&gt;0,Calculator!$G$24,D5326),0))</f>
        <v>0</v>
      </c>
      <c r="F5326" s="29">
        <f ca="1">IF(E5326&gt;0,D5326*Calculator!$G$22/12,0)</f>
        <v>0</v>
      </c>
      <c r="G5326" s="29">
        <f ca="1">IF(E5326&gt;0,(IFERROR(-PMT(Calculator!$G$22/12,Calculator!$G$23*12,Calculator!$G$20),0))-F5326,0)</f>
        <v>0</v>
      </c>
      <c r="H5326" s="29">
        <f t="shared" ca="1" si="336"/>
        <v>0</v>
      </c>
      <c r="I5326" s="29">
        <f t="shared" ca="1" si="334"/>
        <v>0</v>
      </c>
      <c r="J5326" s="30">
        <f>Calculator!$G$40</f>
        <v>6.5000000000000002E-2</v>
      </c>
      <c r="K5326" s="29">
        <f ca="1">IF(C5326&gt;=Calculator!$G$27,IF(DAY($C5326)=1,Calculator!$G$34/2,IF(DAY($C5326)=15,Calculator!$G$34/2,0)),0)</f>
        <v>0</v>
      </c>
      <c r="L5326" s="29">
        <f ca="1">IF(DAY($C5326)=28,IF(H5326=0,0,Calculator!$G$35),0)</f>
        <v>0</v>
      </c>
      <c r="M5326" s="29">
        <f ca="1">IF(I5326&gt;0,IF(DAY($C5326)=1,SUM(INDIRECT("I"&amp;(ROW(C5325)-DAY(C5325))):I5325),0),0)</f>
        <v>0</v>
      </c>
      <c r="N5326" s="29">
        <f ca="1">IF(C5326&lt;Calculator!$G$27,0,IF(C5326=Calculator!$G$27,Calculator!$G$39,IF(H5326-K5326&lt;=0,IF(D5326&gt;Calculator!$G$39,IF(H5326-K5326+E5326+L5326+M5326+Calculator!$G$39&gt;Calculator!$G$39,Calculator!$G$39-(H5326+E5326+L5326+M5326-K5326),Calculator!$G$39),D5326),0)))</f>
        <v>0</v>
      </c>
    </row>
    <row r="5327" spans="1:14" ht="15.75" thickBot="1">
      <c r="A5327" s="33" t="str">
        <f ca="1">IF(C5327=Calculator!$H$27,"F",IF(Daily!D5327+Daily!H5327=0,IF(D5326+H5326&gt;0,"L",""),""))</f>
        <v/>
      </c>
      <c r="B5327" s="34">
        <v>5326</v>
      </c>
      <c r="C5327" s="19">
        <f t="shared" ca="1" si="333"/>
        <v>51256</v>
      </c>
      <c r="D5327" s="29">
        <f t="shared" ca="1" si="335"/>
        <v>0</v>
      </c>
      <c r="E5327" s="29">
        <f ca="1">IF(C5327&lt;Calculator!$D$26,0,IF(DAY($C5327)=1,IF(D5327-Calculator!$G$24&gt;0,Calculator!$G$24,D5327),0))</f>
        <v>0</v>
      </c>
      <c r="F5327" s="29">
        <f ca="1">IF(E5327&gt;0,D5327*Calculator!$G$22/12,0)</f>
        <v>0</v>
      </c>
      <c r="G5327" s="29">
        <f ca="1">IF(E5327&gt;0,(IFERROR(-PMT(Calculator!$G$22/12,Calculator!$G$23*12,Calculator!$G$20),0))-F5327,0)</f>
        <v>0</v>
      </c>
      <c r="H5327" s="29">
        <f t="shared" ca="1" si="336"/>
        <v>0</v>
      </c>
      <c r="I5327" s="29">
        <f t="shared" ca="1" si="334"/>
        <v>0</v>
      </c>
      <c r="J5327" s="30">
        <f>Calculator!$G$40</f>
        <v>6.5000000000000002E-2</v>
      </c>
      <c r="K5327" s="29">
        <f ca="1">IF(C5327&gt;=Calculator!$G$27,IF(DAY($C5327)=1,Calculator!$G$34/2,IF(DAY($C5327)=15,Calculator!$G$34/2,0)),0)</f>
        <v>0</v>
      </c>
      <c r="L5327" s="29">
        <f ca="1">IF(DAY($C5327)=28,IF(H5327=0,0,Calculator!$G$35),0)</f>
        <v>0</v>
      </c>
      <c r="M5327" s="29">
        <f ca="1">IF(I5327&gt;0,IF(DAY($C5327)=1,SUM(INDIRECT("I"&amp;(ROW(C5326)-DAY(C5326))):I5326),0),0)</f>
        <v>0</v>
      </c>
      <c r="N5327" s="29">
        <f ca="1">IF(C5327&lt;Calculator!$G$27,0,IF(C5327=Calculator!$G$27,Calculator!$G$39,IF(H5327-K5327&lt;=0,IF(D5327&gt;Calculator!$G$39,IF(H5327-K5327+E5327+L5327+M5327+Calculator!$G$39&gt;Calculator!$G$39,Calculator!$G$39-(H5327+E5327+L5327+M5327-K5327),Calculator!$G$39),D5327),0)))</f>
        <v>0</v>
      </c>
    </row>
    <row r="5328" spans="1:14" ht="15.75" thickBot="1">
      <c r="A5328" s="33" t="str">
        <f ca="1">IF(C5328=Calculator!$H$27,"F",IF(Daily!D5328+Daily!H5328=0,IF(D5327+H5327&gt;0,"L",""),""))</f>
        <v/>
      </c>
      <c r="B5328" s="34">
        <v>5327</v>
      </c>
      <c r="C5328" s="19">
        <f t="shared" ca="1" si="333"/>
        <v>51257</v>
      </c>
      <c r="D5328" s="29">
        <f t="shared" ca="1" si="335"/>
        <v>0</v>
      </c>
      <c r="E5328" s="29">
        <f ca="1">IF(C5328&lt;Calculator!$D$26,0,IF(DAY($C5328)=1,IF(D5328-Calculator!$G$24&gt;0,Calculator!$G$24,D5328),0))</f>
        <v>0</v>
      </c>
      <c r="F5328" s="29">
        <f ca="1">IF(E5328&gt;0,D5328*Calculator!$G$22/12,0)</f>
        <v>0</v>
      </c>
      <c r="G5328" s="29">
        <f ca="1">IF(E5328&gt;0,(IFERROR(-PMT(Calculator!$G$22/12,Calculator!$G$23*12,Calculator!$G$20),0))-F5328,0)</f>
        <v>0</v>
      </c>
      <c r="H5328" s="29">
        <f t="shared" ca="1" si="336"/>
        <v>0</v>
      </c>
      <c r="I5328" s="29">
        <f t="shared" ca="1" si="334"/>
        <v>0</v>
      </c>
      <c r="J5328" s="30">
        <f>Calculator!$G$40</f>
        <v>6.5000000000000002E-2</v>
      </c>
      <c r="K5328" s="29">
        <f ca="1">IF(C5328&gt;=Calculator!$G$27,IF(DAY($C5328)=1,Calculator!$G$34/2,IF(DAY($C5328)=15,Calculator!$G$34/2,0)),0)</f>
        <v>4500</v>
      </c>
      <c r="L5328" s="29">
        <f ca="1">IF(DAY($C5328)=28,IF(H5328=0,0,Calculator!$G$35),0)</f>
        <v>0</v>
      </c>
      <c r="M5328" s="29">
        <f ca="1">IF(I5328&gt;0,IF(DAY($C5328)=1,SUM(INDIRECT("I"&amp;(ROW(C5327)-DAY(C5327))):I5327),0),0)</f>
        <v>0</v>
      </c>
      <c r="N5328" s="29">
        <f ca="1">IF(C5328&lt;Calculator!$G$27,0,IF(C5328=Calculator!$G$27,Calculator!$G$39,IF(H5328-K5328&lt;=0,IF(D5328&gt;Calculator!$G$39,IF(H5328-K5328+E5328+L5328+M5328+Calculator!$G$39&gt;Calculator!$G$39,Calculator!$G$39-(H5328+E5328+L5328+M5328-K5328),Calculator!$G$39),D5328),0)))</f>
        <v>0</v>
      </c>
    </row>
    <row r="5329" spans="1:14" ht="15.75" thickBot="1">
      <c r="A5329" s="33" t="str">
        <f ca="1">IF(C5329=Calculator!$H$27,"F",IF(Daily!D5329+Daily!H5329=0,IF(D5328+H5328&gt;0,"L",""),""))</f>
        <v/>
      </c>
      <c r="B5329" s="34">
        <v>5328</v>
      </c>
      <c r="C5329" s="19">
        <f t="shared" ca="1" si="333"/>
        <v>51258</v>
      </c>
      <c r="D5329" s="29">
        <f t="shared" ca="1" si="335"/>
        <v>0</v>
      </c>
      <c r="E5329" s="29">
        <f ca="1">IF(C5329&lt;Calculator!$D$26,0,IF(DAY($C5329)=1,IF(D5329-Calculator!$G$24&gt;0,Calculator!$G$24,D5329),0))</f>
        <v>0</v>
      </c>
      <c r="F5329" s="29">
        <f ca="1">IF(E5329&gt;0,D5329*Calculator!$G$22/12,0)</f>
        <v>0</v>
      </c>
      <c r="G5329" s="29">
        <f ca="1">IF(E5329&gt;0,(IFERROR(-PMT(Calculator!$G$22/12,Calculator!$G$23*12,Calculator!$G$20),0))-F5329,0)</f>
        <v>0</v>
      </c>
      <c r="H5329" s="29">
        <f t="shared" ca="1" si="336"/>
        <v>0</v>
      </c>
      <c r="I5329" s="29">
        <f t="shared" ca="1" si="334"/>
        <v>0</v>
      </c>
      <c r="J5329" s="30">
        <f>Calculator!$G$40</f>
        <v>6.5000000000000002E-2</v>
      </c>
      <c r="K5329" s="29">
        <f ca="1">IF(C5329&gt;=Calculator!$G$27,IF(DAY($C5329)=1,Calculator!$G$34/2,IF(DAY($C5329)=15,Calculator!$G$34/2,0)),0)</f>
        <v>0</v>
      </c>
      <c r="L5329" s="29">
        <f ca="1">IF(DAY($C5329)=28,IF(H5329=0,0,Calculator!$G$35),0)</f>
        <v>0</v>
      </c>
      <c r="M5329" s="29">
        <f ca="1">IF(I5329&gt;0,IF(DAY($C5329)=1,SUM(INDIRECT("I"&amp;(ROW(C5328)-DAY(C5328))):I5328),0),0)</f>
        <v>0</v>
      </c>
      <c r="N5329" s="29">
        <f ca="1">IF(C5329&lt;Calculator!$G$27,0,IF(C5329=Calculator!$G$27,Calculator!$G$39,IF(H5329-K5329&lt;=0,IF(D5329&gt;Calculator!$G$39,IF(H5329-K5329+E5329+L5329+M5329+Calculator!$G$39&gt;Calculator!$G$39,Calculator!$G$39-(H5329+E5329+L5329+M5329-K5329),Calculator!$G$39),D5329),0)))</f>
        <v>0</v>
      </c>
    </row>
    <row r="5330" spans="1:14" ht="15.75" thickBot="1">
      <c r="A5330" s="33" t="str">
        <f ca="1">IF(C5330=Calculator!$H$27,"F",IF(Daily!D5330+Daily!H5330=0,IF(D5329+H5329&gt;0,"L",""),""))</f>
        <v/>
      </c>
      <c r="B5330" s="34">
        <v>5329</v>
      </c>
      <c r="C5330" s="19">
        <f t="shared" ca="1" si="333"/>
        <v>51259</v>
      </c>
      <c r="D5330" s="29">
        <f t="shared" ca="1" si="335"/>
        <v>0</v>
      </c>
      <c r="E5330" s="29">
        <f ca="1">IF(C5330&lt;Calculator!$D$26,0,IF(DAY($C5330)=1,IF(D5330-Calculator!$G$24&gt;0,Calculator!$G$24,D5330),0))</f>
        <v>0</v>
      </c>
      <c r="F5330" s="29">
        <f ca="1">IF(E5330&gt;0,D5330*Calculator!$G$22/12,0)</f>
        <v>0</v>
      </c>
      <c r="G5330" s="29">
        <f ca="1">IF(E5330&gt;0,(IFERROR(-PMT(Calculator!$G$22/12,Calculator!$G$23*12,Calculator!$G$20),0))-F5330,0)</f>
        <v>0</v>
      </c>
      <c r="H5330" s="29">
        <f t="shared" ca="1" si="336"/>
        <v>0</v>
      </c>
      <c r="I5330" s="29">
        <f t="shared" ca="1" si="334"/>
        <v>0</v>
      </c>
      <c r="J5330" s="30">
        <f>Calculator!$G$40</f>
        <v>6.5000000000000002E-2</v>
      </c>
      <c r="K5330" s="29">
        <f ca="1">IF(C5330&gt;=Calculator!$G$27,IF(DAY($C5330)=1,Calculator!$G$34/2,IF(DAY($C5330)=15,Calculator!$G$34/2,0)),0)</f>
        <v>0</v>
      </c>
      <c r="L5330" s="29">
        <f ca="1">IF(DAY($C5330)=28,IF(H5330=0,0,Calculator!$G$35),0)</f>
        <v>0</v>
      </c>
      <c r="M5330" s="29">
        <f ca="1">IF(I5330&gt;0,IF(DAY($C5330)=1,SUM(INDIRECT("I"&amp;(ROW(C5329)-DAY(C5329))):I5329),0),0)</f>
        <v>0</v>
      </c>
      <c r="N5330" s="29">
        <f ca="1">IF(C5330&lt;Calculator!$G$27,0,IF(C5330=Calculator!$G$27,Calculator!$G$39,IF(H5330-K5330&lt;=0,IF(D5330&gt;Calculator!$G$39,IF(H5330-K5330+E5330+L5330+M5330+Calculator!$G$39&gt;Calculator!$G$39,Calculator!$G$39-(H5330+E5330+L5330+M5330-K5330),Calculator!$G$39),D5330),0)))</f>
        <v>0</v>
      </c>
    </row>
    <row r="5331" spans="1:14" ht="15.75" thickBot="1">
      <c r="A5331" s="33" t="str">
        <f ca="1">IF(C5331=Calculator!$H$27,"F",IF(Daily!D5331+Daily!H5331=0,IF(D5330+H5330&gt;0,"L",""),""))</f>
        <v/>
      </c>
      <c r="B5331" s="34">
        <v>5330</v>
      </c>
      <c r="C5331" s="19">
        <f t="shared" ca="1" si="333"/>
        <v>51260</v>
      </c>
      <c r="D5331" s="29">
        <f t="shared" ca="1" si="335"/>
        <v>0</v>
      </c>
      <c r="E5331" s="29">
        <f ca="1">IF(C5331&lt;Calculator!$D$26,0,IF(DAY($C5331)=1,IF(D5331-Calculator!$G$24&gt;0,Calculator!$G$24,D5331),0))</f>
        <v>0</v>
      </c>
      <c r="F5331" s="29">
        <f ca="1">IF(E5331&gt;0,D5331*Calculator!$G$22/12,0)</f>
        <v>0</v>
      </c>
      <c r="G5331" s="29">
        <f ca="1">IF(E5331&gt;0,(IFERROR(-PMT(Calculator!$G$22/12,Calculator!$G$23*12,Calculator!$G$20),0))-F5331,0)</f>
        <v>0</v>
      </c>
      <c r="H5331" s="29">
        <f t="shared" ca="1" si="336"/>
        <v>0</v>
      </c>
      <c r="I5331" s="29">
        <f t="shared" ca="1" si="334"/>
        <v>0</v>
      </c>
      <c r="J5331" s="30">
        <f>Calculator!$G$40</f>
        <v>6.5000000000000002E-2</v>
      </c>
      <c r="K5331" s="29">
        <f ca="1">IF(C5331&gt;=Calculator!$G$27,IF(DAY($C5331)=1,Calculator!$G$34/2,IF(DAY($C5331)=15,Calculator!$G$34/2,0)),0)</f>
        <v>0</v>
      </c>
      <c r="L5331" s="29">
        <f ca="1">IF(DAY($C5331)=28,IF(H5331=0,0,Calculator!$G$35),0)</f>
        <v>0</v>
      </c>
      <c r="M5331" s="29">
        <f ca="1">IF(I5331&gt;0,IF(DAY($C5331)=1,SUM(INDIRECT("I"&amp;(ROW(C5330)-DAY(C5330))):I5330),0),0)</f>
        <v>0</v>
      </c>
      <c r="N5331" s="29">
        <f ca="1">IF(C5331&lt;Calculator!$G$27,0,IF(C5331=Calculator!$G$27,Calculator!$G$39,IF(H5331-K5331&lt;=0,IF(D5331&gt;Calculator!$G$39,IF(H5331-K5331+E5331+L5331+M5331+Calculator!$G$39&gt;Calculator!$G$39,Calculator!$G$39-(H5331+E5331+L5331+M5331-K5331),Calculator!$G$39),D5331),0)))</f>
        <v>0</v>
      </c>
    </row>
    <row r="5332" spans="1:14" ht="15.75" thickBot="1">
      <c r="A5332" s="33" t="str">
        <f ca="1">IF(C5332=Calculator!$H$27,"F",IF(Daily!D5332+Daily!H5332=0,IF(D5331+H5331&gt;0,"L",""),""))</f>
        <v/>
      </c>
      <c r="B5332" s="34">
        <v>5331</v>
      </c>
      <c r="C5332" s="19">
        <f t="shared" ca="1" si="333"/>
        <v>51261</v>
      </c>
      <c r="D5332" s="29">
        <f t="shared" ca="1" si="335"/>
        <v>0</v>
      </c>
      <c r="E5332" s="29">
        <f ca="1">IF(C5332&lt;Calculator!$D$26,0,IF(DAY($C5332)=1,IF(D5332-Calculator!$G$24&gt;0,Calculator!$G$24,D5332),0))</f>
        <v>0</v>
      </c>
      <c r="F5332" s="29">
        <f ca="1">IF(E5332&gt;0,D5332*Calculator!$G$22/12,0)</f>
        <v>0</v>
      </c>
      <c r="G5332" s="29">
        <f ca="1">IF(E5332&gt;0,(IFERROR(-PMT(Calculator!$G$22/12,Calculator!$G$23*12,Calculator!$G$20),0))-F5332,0)</f>
        <v>0</v>
      </c>
      <c r="H5332" s="29">
        <f t="shared" ca="1" si="336"/>
        <v>0</v>
      </c>
      <c r="I5332" s="29">
        <f t="shared" ca="1" si="334"/>
        <v>0</v>
      </c>
      <c r="J5332" s="30">
        <f>Calculator!$G$40</f>
        <v>6.5000000000000002E-2</v>
      </c>
      <c r="K5332" s="29">
        <f ca="1">IF(C5332&gt;=Calculator!$G$27,IF(DAY($C5332)=1,Calculator!$G$34/2,IF(DAY($C5332)=15,Calculator!$G$34/2,0)),0)</f>
        <v>0</v>
      </c>
      <c r="L5332" s="29">
        <f ca="1">IF(DAY($C5332)=28,IF(H5332=0,0,Calculator!$G$35),0)</f>
        <v>0</v>
      </c>
      <c r="M5332" s="29">
        <f ca="1">IF(I5332&gt;0,IF(DAY($C5332)=1,SUM(INDIRECT("I"&amp;(ROW(C5331)-DAY(C5331))):I5331),0),0)</f>
        <v>0</v>
      </c>
      <c r="N5332" s="29">
        <f ca="1">IF(C5332&lt;Calculator!$G$27,0,IF(C5332=Calculator!$G$27,Calculator!$G$39,IF(H5332-K5332&lt;=0,IF(D5332&gt;Calculator!$G$39,IF(H5332-K5332+E5332+L5332+M5332+Calculator!$G$39&gt;Calculator!$G$39,Calculator!$G$39-(H5332+E5332+L5332+M5332-K5332),Calculator!$G$39),D5332),0)))</f>
        <v>0</v>
      </c>
    </row>
    <row r="5333" spans="1:14" ht="15.75" thickBot="1">
      <c r="A5333" s="33" t="str">
        <f ca="1">IF(C5333=Calculator!$H$27,"F",IF(Daily!D5333+Daily!H5333=0,IF(D5332+H5332&gt;0,"L",""),""))</f>
        <v/>
      </c>
      <c r="B5333" s="34">
        <v>5332</v>
      </c>
      <c r="C5333" s="19">
        <f t="shared" ca="1" si="333"/>
        <v>51262</v>
      </c>
      <c r="D5333" s="29">
        <f t="shared" ca="1" si="335"/>
        <v>0</v>
      </c>
      <c r="E5333" s="29">
        <f ca="1">IF(C5333&lt;Calculator!$D$26,0,IF(DAY($C5333)=1,IF(D5333-Calculator!$G$24&gt;0,Calculator!$G$24,D5333),0))</f>
        <v>0</v>
      </c>
      <c r="F5333" s="29">
        <f ca="1">IF(E5333&gt;0,D5333*Calculator!$G$22/12,0)</f>
        <v>0</v>
      </c>
      <c r="G5333" s="29">
        <f ca="1">IF(E5333&gt;0,(IFERROR(-PMT(Calculator!$G$22/12,Calculator!$G$23*12,Calculator!$G$20),0))-F5333,0)</f>
        <v>0</v>
      </c>
      <c r="H5333" s="29">
        <f t="shared" ca="1" si="336"/>
        <v>0</v>
      </c>
      <c r="I5333" s="29">
        <f t="shared" ca="1" si="334"/>
        <v>0</v>
      </c>
      <c r="J5333" s="30">
        <f>Calculator!$G$40</f>
        <v>6.5000000000000002E-2</v>
      </c>
      <c r="K5333" s="29">
        <f ca="1">IF(C5333&gt;=Calculator!$G$27,IF(DAY($C5333)=1,Calculator!$G$34/2,IF(DAY($C5333)=15,Calculator!$G$34/2,0)),0)</f>
        <v>0</v>
      </c>
      <c r="L5333" s="29">
        <f ca="1">IF(DAY($C5333)=28,IF(H5333=0,0,Calculator!$G$35),0)</f>
        <v>0</v>
      </c>
      <c r="M5333" s="29">
        <f ca="1">IF(I5333&gt;0,IF(DAY($C5333)=1,SUM(INDIRECT("I"&amp;(ROW(C5332)-DAY(C5332))):I5332),0),0)</f>
        <v>0</v>
      </c>
      <c r="N5333" s="29">
        <f ca="1">IF(C5333&lt;Calculator!$G$27,0,IF(C5333=Calculator!$G$27,Calculator!$G$39,IF(H5333-K5333&lt;=0,IF(D5333&gt;Calculator!$G$39,IF(H5333-K5333+E5333+L5333+M5333+Calculator!$G$39&gt;Calculator!$G$39,Calculator!$G$39-(H5333+E5333+L5333+M5333-K5333),Calculator!$G$39),D5333),0)))</f>
        <v>0</v>
      </c>
    </row>
    <row r="5334" spans="1:14" ht="15.75" thickBot="1">
      <c r="A5334" s="33" t="str">
        <f ca="1">IF(C5334=Calculator!$H$27,"F",IF(Daily!D5334+Daily!H5334=0,IF(D5333+H5333&gt;0,"L",""),""))</f>
        <v/>
      </c>
      <c r="B5334" s="34">
        <v>5333</v>
      </c>
      <c r="C5334" s="19">
        <f t="shared" ca="1" si="333"/>
        <v>51263</v>
      </c>
      <c r="D5334" s="29">
        <f t="shared" ca="1" si="335"/>
        <v>0</v>
      </c>
      <c r="E5334" s="29">
        <f ca="1">IF(C5334&lt;Calculator!$D$26,0,IF(DAY($C5334)=1,IF(D5334-Calculator!$G$24&gt;0,Calculator!$G$24,D5334),0))</f>
        <v>0</v>
      </c>
      <c r="F5334" s="29">
        <f ca="1">IF(E5334&gt;0,D5334*Calculator!$G$22/12,0)</f>
        <v>0</v>
      </c>
      <c r="G5334" s="29">
        <f ca="1">IF(E5334&gt;0,(IFERROR(-PMT(Calculator!$G$22/12,Calculator!$G$23*12,Calculator!$G$20),0))-F5334,0)</f>
        <v>0</v>
      </c>
      <c r="H5334" s="29">
        <f t="shared" ca="1" si="336"/>
        <v>0</v>
      </c>
      <c r="I5334" s="29">
        <f t="shared" ca="1" si="334"/>
        <v>0</v>
      </c>
      <c r="J5334" s="30">
        <f>Calculator!$G$40</f>
        <v>6.5000000000000002E-2</v>
      </c>
      <c r="K5334" s="29">
        <f ca="1">IF(C5334&gt;=Calculator!$G$27,IF(DAY($C5334)=1,Calculator!$G$34/2,IF(DAY($C5334)=15,Calculator!$G$34/2,0)),0)</f>
        <v>0</v>
      </c>
      <c r="L5334" s="29">
        <f ca="1">IF(DAY($C5334)=28,IF(H5334=0,0,Calculator!$G$35),0)</f>
        <v>0</v>
      </c>
      <c r="M5334" s="29">
        <f ca="1">IF(I5334&gt;0,IF(DAY($C5334)=1,SUM(INDIRECT("I"&amp;(ROW(C5333)-DAY(C5333))):I5333),0),0)</f>
        <v>0</v>
      </c>
      <c r="N5334" s="29">
        <f ca="1">IF(C5334&lt;Calculator!$G$27,0,IF(C5334=Calculator!$G$27,Calculator!$G$39,IF(H5334-K5334&lt;=0,IF(D5334&gt;Calculator!$G$39,IF(H5334-K5334+E5334+L5334+M5334+Calculator!$G$39&gt;Calculator!$G$39,Calculator!$G$39-(H5334+E5334+L5334+M5334-K5334),Calculator!$G$39),D5334),0)))</f>
        <v>0</v>
      </c>
    </row>
    <row r="5335" spans="1:14" ht="15.75" thickBot="1">
      <c r="A5335" s="33" t="str">
        <f ca="1">IF(C5335=Calculator!$H$27,"F",IF(Daily!D5335+Daily!H5335=0,IF(D5334+H5334&gt;0,"L",""),""))</f>
        <v/>
      </c>
      <c r="B5335" s="34">
        <v>5334</v>
      </c>
      <c r="C5335" s="19">
        <f t="shared" ca="1" si="333"/>
        <v>51264</v>
      </c>
      <c r="D5335" s="29">
        <f t="shared" ca="1" si="335"/>
        <v>0</v>
      </c>
      <c r="E5335" s="29">
        <f ca="1">IF(C5335&lt;Calculator!$D$26,0,IF(DAY($C5335)=1,IF(D5335-Calculator!$G$24&gt;0,Calculator!$G$24,D5335),0))</f>
        <v>0</v>
      </c>
      <c r="F5335" s="29">
        <f ca="1">IF(E5335&gt;0,D5335*Calculator!$G$22/12,0)</f>
        <v>0</v>
      </c>
      <c r="G5335" s="29">
        <f ca="1">IF(E5335&gt;0,(IFERROR(-PMT(Calculator!$G$22/12,Calculator!$G$23*12,Calculator!$G$20),0))-F5335,0)</f>
        <v>0</v>
      </c>
      <c r="H5335" s="29">
        <f t="shared" ca="1" si="336"/>
        <v>0</v>
      </c>
      <c r="I5335" s="29">
        <f t="shared" ca="1" si="334"/>
        <v>0</v>
      </c>
      <c r="J5335" s="30">
        <f>Calculator!$G$40</f>
        <v>6.5000000000000002E-2</v>
      </c>
      <c r="K5335" s="29">
        <f ca="1">IF(C5335&gt;=Calculator!$G$27,IF(DAY($C5335)=1,Calculator!$G$34/2,IF(DAY($C5335)=15,Calculator!$G$34/2,0)),0)</f>
        <v>0</v>
      </c>
      <c r="L5335" s="29">
        <f ca="1">IF(DAY($C5335)=28,IF(H5335=0,0,Calculator!$G$35),0)</f>
        <v>0</v>
      </c>
      <c r="M5335" s="29">
        <f ca="1">IF(I5335&gt;0,IF(DAY($C5335)=1,SUM(INDIRECT("I"&amp;(ROW(C5334)-DAY(C5334))):I5334),0),0)</f>
        <v>0</v>
      </c>
      <c r="N5335" s="29">
        <f ca="1">IF(C5335&lt;Calculator!$G$27,0,IF(C5335=Calculator!$G$27,Calculator!$G$39,IF(H5335-K5335&lt;=0,IF(D5335&gt;Calculator!$G$39,IF(H5335-K5335+E5335+L5335+M5335+Calculator!$G$39&gt;Calculator!$G$39,Calculator!$G$39-(H5335+E5335+L5335+M5335-K5335),Calculator!$G$39),D5335),0)))</f>
        <v>0</v>
      </c>
    </row>
    <row r="5336" spans="1:14" ht="15.75" thickBot="1">
      <c r="A5336" s="33" t="str">
        <f ca="1">IF(C5336=Calculator!$H$27,"F",IF(Daily!D5336+Daily!H5336=0,IF(D5335+H5335&gt;0,"L",""),""))</f>
        <v/>
      </c>
      <c r="B5336" s="34">
        <v>5335</v>
      </c>
      <c r="C5336" s="19">
        <f t="shared" ca="1" si="333"/>
        <v>51265</v>
      </c>
      <c r="D5336" s="29">
        <f t="shared" ca="1" si="335"/>
        <v>0</v>
      </c>
      <c r="E5336" s="29">
        <f ca="1">IF(C5336&lt;Calculator!$D$26,0,IF(DAY($C5336)=1,IF(D5336-Calculator!$G$24&gt;0,Calculator!$G$24,D5336),0))</f>
        <v>0</v>
      </c>
      <c r="F5336" s="29">
        <f ca="1">IF(E5336&gt;0,D5336*Calculator!$G$22/12,0)</f>
        <v>0</v>
      </c>
      <c r="G5336" s="29">
        <f ca="1">IF(E5336&gt;0,(IFERROR(-PMT(Calculator!$G$22/12,Calculator!$G$23*12,Calculator!$G$20),0))-F5336,0)</f>
        <v>0</v>
      </c>
      <c r="H5336" s="29">
        <f t="shared" ca="1" si="336"/>
        <v>0</v>
      </c>
      <c r="I5336" s="29">
        <f t="shared" ca="1" si="334"/>
        <v>0</v>
      </c>
      <c r="J5336" s="30">
        <f>Calculator!$G$40</f>
        <v>6.5000000000000002E-2</v>
      </c>
      <c r="K5336" s="29">
        <f ca="1">IF(C5336&gt;=Calculator!$G$27,IF(DAY($C5336)=1,Calculator!$G$34/2,IF(DAY($C5336)=15,Calculator!$G$34/2,0)),0)</f>
        <v>0</v>
      </c>
      <c r="L5336" s="29">
        <f ca="1">IF(DAY($C5336)=28,IF(H5336=0,0,Calculator!$G$35),0)</f>
        <v>0</v>
      </c>
      <c r="M5336" s="29">
        <f ca="1">IF(I5336&gt;0,IF(DAY($C5336)=1,SUM(INDIRECT("I"&amp;(ROW(C5335)-DAY(C5335))):I5335),0),0)</f>
        <v>0</v>
      </c>
      <c r="N5336" s="29">
        <f ca="1">IF(C5336&lt;Calculator!$G$27,0,IF(C5336=Calculator!$G$27,Calculator!$G$39,IF(H5336-K5336&lt;=0,IF(D5336&gt;Calculator!$G$39,IF(H5336-K5336+E5336+L5336+M5336+Calculator!$G$39&gt;Calculator!$G$39,Calculator!$G$39-(H5336+E5336+L5336+M5336-K5336),Calculator!$G$39),D5336),0)))</f>
        <v>0</v>
      </c>
    </row>
    <row r="5337" spans="1:14" ht="15.75" thickBot="1">
      <c r="A5337" s="33" t="str">
        <f ca="1">IF(C5337=Calculator!$H$27,"F",IF(Daily!D5337+Daily!H5337=0,IF(D5336+H5336&gt;0,"L",""),""))</f>
        <v/>
      </c>
      <c r="B5337" s="34">
        <v>5336</v>
      </c>
      <c r="C5337" s="19">
        <f t="shared" ca="1" si="333"/>
        <v>51266</v>
      </c>
      <c r="D5337" s="29">
        <f t="shared" ca="1" si="335"/>
        <v>0</v>
      </c>
      <c r="E5337" s="29">
        <f ca="1">IF(C5337&lt;Calculator!$D$26,0,IF(DAY($C5337)=1,IF(D5337-Calculator!$G$24&gt;0,Calculator!$G$24,D5337),0))</f>
        <v>0</v>
      </c>
      <c r="F5337" s="29">
        <f ca="1">IF(E5337&gt;0,D5337*Calculator!$G$22/12,0)</f>
        <v>0</v>
      </c>
      <c r="G5337" s="29">
        <f ca="1">IF(E5337&gt;0,(IFERROR(-PMT(Calculator!$G$22/12,Calculator!$G$23*12,Calculator!$G$20),0))-F5337,0)</f>
        <v>0</v>
      </c>
      <c r="H5337" s="29">
        <f t="shared" ca="1" si="336"/>
        <v>0</v>
      </c>
      <c r="I5337" s="29">
        <f t="shared" ca="1" si="334"/>
        <v>0</v>
      </c>
      <c r="J5337" s="30">
        <f>Calculator!$G$40</f>
        <v>6.5000000000000002E-2</v>
      </c>
      <c r="K5337" s="29">
        <f ca="1">IF(C5337&gt;=Calculator!$G$27,IF(DAY($C5337)=1,Calculator!$G$34/2,IF(DAY($C5337)=15,Calculator!$G$34/2,0)),0)</f>
        <v>0</v>
      </c>
      <c r="L5337" s="29">
        <f ca="1">IF(DAY($C5337)=28,IF(H5337=0,0,Calculator!$G$35),0)</f>
        <v>0</v>
      </c>
      <c r="M5337" s="29">
        <f ca="1">IF(I5337&gt;0,IF(DAY($C5337)=1,SUM(INDIRECT("I"&amp;(ROW(C5336)-DAY(C5336))):I5336),0),0)</f>
        <v>0</v>
      </c>
      <c r="N5337" s="29">
        <f ca="1">IF(C5337&lt;Calculator!$G$27,0,IF(C5337=Calculator!$G$27,Calculator!$G$39,IF(H5337-K5337&lt;=0,IF(D5337&gt;Calculator!$G$39,IF(H5337-K5337+E5337+L5337+M5337+Calculator!$G$39&gt;Calculator!$G$39,Calculator!$G$39-(H5337+E5337+L5337+M5337-K5337),Calculator!$G$39),D5337),0)))</f>
        <v>0</v>
      </c>
    </row>
    <row r="5338" spans="1:14" ht="15.75" thickBot="1">
      <c r="A5338" s="33" t="str">
        <f ca="1">IF(C5338=Calculator!$H$27,"F",IF(Daily!D5338+Daily!H5338=0,IF(D5337+H5337&gt;0,"L",""),""))</f>
        <v/>
      </c>
      <c r="B5338" s="34">
        <v>5337</v>
      </c>
      <c r="C5338" s="19">
        <f t="shared" ca="1" si="333"/>
        <v>51267</v>
      </c>
      <c r="D5338" s="29">
        <f t="shared" ca="1" si="335"/>
        <v>0</v>
      </c>
      <c r="E5338" s="29">
        <f ca="1">IF(C5338&lt;Calculator!$D$26,0,IF(DAY($C5338)=1,IF(D5338-Calculator!$G$24&gt;0,Calculator!$G$24,D5338),0))</f>
        <v>0</v>
      </c>
      <c r="F5338" s="29">
        <f ca="1">IF(E5338&gt;0,D5338*Calculator!$G$22/12,0)</f>
        <v>0</v>
      </c>
      <c r="G5338" s="29">
        <f ca="1">IF(E5338&gt;0,(IFERROR(-PMT(Calculator!$G$22/12,Calculator!$G$23*12,Calculator!$G$20),0))-F5338,0)</f>
        <v>0</v>
      </c>
      <c r="H5338" s="29">
        <f t="shared" ca="1" si="336"/>
        <v>0</v>
      </c>
      <c r="I5338" s="29">
        <f t="shared" ca="1" si="334"/>
        <v>0</v>
      </c>
      <c r="J5338" s="30">
        <f>Calculator!$G$40</f>
        <v>6.5000000000000002E-2</v>
      </c>
      <c r="K5338" s="29">
        <f ca="1">IF(C5338&gt;=Calculator!$G$27,IF(DAY($C5338)=1,Calculator!$G$34/2,IF(DAY($C5338)=15,Calculator!$G$34/2,0)),0)</f>
        <v>0</v>
      </c>
      <c r="L5338" s="29">
        <f ca="1">IF(DAY($C5338)=28,IF(H5338=0,0,Calculator!$G$35),0)</f>
        <v>0</v>
      </c>
      <c r="M5338" s="29">
        <f ca="1">IF(I5338&gt;0,IF(DAY($C5338)=1,SUM(INDIRECT("I"&amp;(ROW(C5337)-DAY(C5337))):I5337),0),0)</f>
        <v>0</v>
      </c>
      <c r="N5338" s="29">
        <f ca="1">IF(C5338&lt;Calculator!$G$27,0,IF(C5338=Calculator!$G$27,Calculator!$G$39,IF(H5338-K5338&lt;=0,IF(D5338&gt;Calculator!$G$39,IF(H5338-K5338+E5338+L5338+M5338+Calculator!$G$39&gt;Calculator!$G$39,Calculator!$G$39-(H5338+E5338+L5338+M5338-K5338),Calculator!$G$39),D5338),0)))</f>
        <v>0</v>
      </c>
    </row>
    <row r="5339" spans="1:14" ht="15.75" thickBot="1">
      <c r="A5339" s="33" t="str">
        <f ca="1">IF(C5339=Calculator!$H$27,"F",IF(Daily!D5339+Daily!H5339=0,IF(D5338+H5338&gt;0,"L",""),""))</f>
        <v/>
      </c>
      <c r="B5339" s="34">
        <v>5338</v>
      </c>
      <c r="C5339" s="19">
        <f t="shared" ca="1" si="333"/>
        <v>51268</v>
      </c>
      <c r="D5339" s="29">
        <f t="shared" ca="1" si="335"/>
        <v>0</v>
      </c>
      <c r="E5339" s="29">
        <f ca="1">IF(C5339&lt;Calculator!$D$26,0,IF(DAY($C5339)=1,IF(D5339-Calculator!$G$24&gt;0,Calculator!$G$24,D5339),0))</f>
        <v>0</v>
      </c>
      <c r="F5339" s="29">
        <f ca="1">IF(E5339&gt;0,D5339*Calculator!$G$22/12,0)</f>
        <v>0</v>
      </c>
      <c r="G5339" s="29">
        <f ca="1">IF(E5339&gt;0,(IFERROR(-PMT(Calculator!$G$22/12,Calculator!$G$23*12,Calculator!$G$20),0))-F5339,0)</f>
        <v>0</v>
      </c>
      <c r="H5339" s="29">
        <f t="shared" ca="1" si="336"/>
        <v>0</v>
      </c>
      <c r="I5339" s="29">
        <f t="shared" ca="1" si="334"/>
        <v>0</v>
      </c>
      <c r="J5339" s="30">
        <f>Calculator!$G$40</f>
        <v>6.5000000000000002E-2</v>
      </c>
      <c r="K5339" s="29">
        <f ca="1">IF(C5339&gt;=Calculator!$G$27,IF(DAY($C5339)=1,Calculator!$G$34/2,IF(DAY($C5339)=15,Calculator!$G$34/2,0)),0)</f>
        <v>0</v>
      </c>
      <c r="L5339" s="29">
        <f ca="1">IF(DAY($C5339)=28,IF(H5339=0,0,Calculator!$G$35),0)</f>
        <v>0</v>
      </c>
      <c r="M5339" s="29">
        <f ca="1">IF(I5339&gt;0,IF(DAY($C5339)=1,SUM(INDIRECT("I"&amp;(ROW(C5338)-DAY(C5338))):I5338),0),0)</f>
        <v>0</v>
      </c>
      <c r="N5339" s="29">
        <f ca="1">IF(C5339&lt;Calculator!$G$27,0,IF(C5339=Calculator!$G$27,Calculator!$G$39,IF(H5339-K5339&lt;=0,IF(D5339&gt;Calculator!$G$39,IF(H5339-K5339+E5339+L5339+M5339+Calculator!$G$39&gt;Calculator!$G$39,Calculator!$G$39-(H5339+E5339+L5339+M5339-K5339),Calculator!$G$39),D5339),0)))</f>
        <v>0</v>
      </c>
    </row>
    <row r="5340" spans="1:14" ht="15.75" thickBot="1">
      <c r="A5340" s="33" t="str">
        <f ca="1">IF(C5340=Calculator!$H$27,"F",IF(Daily!D5340+Daily!H5340=0,IF(D5339+H5339&gt;0,"L",""),""))</f>
        <v/>
      </c>
      <c r="B5340" s="34">
        <v>5339</v>
      </c>
      <c r="C5340" s="19">
        <f t="shared" ca="1" si="333"/>
        <v>51269</v>
      </c>
      <c r="D5340" s="29">
        <f t="shared" ca="1" si="335"/>
        <v>0</v>
      </c>
      <c r="E5340" s="29">
        <f ca="1">IF(C5340&lt;Calculator!$D$26,0,IF(DAY($C5340)=1,IF(D5340-Calculator!$G$24&gt;0,Calculator!$G$24,D5340),0))</f>
        <v>0</v>
      </c>
      <c r="F5340" s="29">
        <f ca="1">IF(E5340&gt;0,D5340*Calculator!$G$22/12,0)</f>
        <v>0</v>
      </c>
      <c r="G5340" s="29">
        <f ca="1">IF(E5340&gt;0,(IFERROR(-PMT(Calculator!$G$22/12,Calculator!$G$23*12,Calculator!$G$20),0))-F5340,0)</f>
        <v>0</v>
      </c>
      <c r="H5340" s="29">
        <f t="shared" ca="1" si="336"/>
        <v>0</v>
      </c>
      <c r="I5340" s="29">
        <f t="shared" ca="1" si="334"/>
        <v>0</v>
      </c>
      <c r="J5340" s="30">
        <f>Calculator!$G$40</f>
        <v>6.5000000000000002E-2</v>
      </c>
      <c r="K5340" s="29">
        <f ca="1">IF(C5340&gt;=Calculator!$G$27,IF(DAY($C5340)=1,Calculator!$G$34/2,IF(DAY($C5340)=15,Calculator!$G$34/2,0)),0)</f>
        <v>0</v>
      </c>
      <c r="L5340" s="29">
        <f ca="1">IF(DAY($C5340)=28,IF(H5340=0,0,Calculator!$G$35),0)</f>
        <v>0</v>
      </c>
      <c r="M5340" s="29">
        <f ca="1">IF(I5340&gt;0,IF(DAY($C5340)=1,SUM(INDIRECT("I"&amp;(ROW(C5339)-DAY(C5339))):I5339),0),0)</f>
        <v>0</v>
      </c>
      <c r="N5340" s="29">
        <f ca="1">IF(C5340&lt;Calculator!$G$27,0,IF(C5340=Calculator!$G$27,Calculator!$G$39,IF(H5340-K5340&lt;=0,IF(D5340&gt;Calculator!$G$39,IF(H5340-K5340+E5340+L5340+M5340+Calculator!$G$39&gt;Calculator!$G$39,Calculator!$G$39-(H5340+E5340+L5340+M5340-K5340),Calculator!$G$39),D5340),0)))</f>
        <v>0</v>
      </c>
    </row>
    <row r="5341" spans="1:14" ht="15.75" thickBot="1">
      <c r="A5341" s="33" t="str">
        <f ca="1">IF(C5341=Calculator!$H$27,"F",IF(Daily!D5341+Daily!H5341=0,IF(D5340+H5340&gt;0,"L",""),""))</f>
        <v/>
      </c>
      <c r="B5341" s="34">
        <v>5340</v>
      </c>
      <c r="C5341" s="19">
        <f t="shared" ca="1" si="333"/>
        <v>51270</v>
      </c>
      <c r="D5341" s="29">
        <f t="shared" ca="1" si="335"/>
        <v>0</v>
      </c>
      <c r="E5341" s="29">
        <f ca="1">IF(C5341&lt;Calculator!$D$26,0,IF(DAY($C5341)=1,IF(D5341-Calculator!$G$24&gt;0,Calculator!$G$24,D5341),0))</f>
        <v>0</v>
      </c>
      <c r="F5341" s="29">
        <f ca="1">IF(E5341&gt;0,D5341*Calculator!$G$22/12,0)</f>
        <v>0</v>
      </c>
      <c r="G5341" s="29">
        <f ca="1">IF(E5341&gt;0,(IFERROR(-PMT(Calculator!$G$22/12,Calculator!$G$23*12,Calculator!$G$20),0))-F5341,0)</f>
        <v>0</v>
      </c>
      <c r="H5341" s="29">
        <f t="shared" ca="1" si="336"/>
        <v>0</v>
      </c>
      <c r="I5341" s="29">
        <f t="shared" ca="1" si="334"/>
        <v>0</v>
      </c>
      <c r="J5341" s="30">
        <f>Calculator!$G$40</f>
        <v>6.5000000000000002E-2</v>
      </c>
      <c r="K5341" s="29">
        <f ca="1">IF(C5341&gt;=Calculator!$G$27,IF(DAY($C5341)=1,Calculator!$G$34/2,IF(DAY($C5341)=15,Calculator!$G$34/2,0)),0)</f>
        <v>0</v>
      </c>
      <c r="L5341" s="29">
        <f ca="1">IF(DAY($C5341)=28,IF(H5341=0,0,Calculator!$G$35),0)</f>
        <v>0</v>
      </c>
      <c r="M5341" s="29">
        <f ca="1">IF(I5341&gt;0,IF(DAY($C5341)=1,SUM(INDIRECT("I"&amp;(ROW(C5340)-DAY(C5340))):I5340),0),0)</f>
        <v>0</v>
      </c>
      <c r="N5341" s="29">
        <f ca="1">IF(C5341&lt;Calculator!$G$27,0,IF(C5341=Calculator!$G$27,Calculator!$G$39,IF(H5341-K5341&lt;=0,IF(D5341&gt;Calculator!$G$39,IF(H5341-K5341+E5341+L5341+M5341+Calculator!$G$39&gt;Calculator!$G$39,Calculator!$G$39-(H5341+E5341+L5341+M5341-K5341),Calculator!$G$39),D5341),0)))</f>
        <v>0</v>
      </c>
    </row>
    <row r="5342" spans="1:14" ht="15.75" thickBot="1">
      <c r="A5342" s="33" t="str">
        <f ca="1">IF(C5342=Calculator!$H$27,"F",IF(Daily!D5342+Daily!H5342=0,IF(D5341+H5341&gt;0,"L",""),""))</f>
        <v/>
      </c>
      <c r="B5342" s="34">
        <v>5341</v>
      </c>
      <c r="C5342" s="19">
        <f t="shared" ca="1" si="333"/>
        <v>51271</v>
      </c>
      <c r="D5342" s="29">
        <f t="shared" ca="1" si="335"/>
        <v>0</v>
      </c>
      <c r="E5342" s="29">
        <f ca="1">IF(C5342&lt;Calculator!$D$26,0,IF(DAY($C5342)=1,IF(D5342-Calculator!$G$24&gt;0,Calculator!$G$24,D5342),0))</f>
        <v>0</v>
      </c>
      <c r="F5342" s="29">
        <f ca="1">IF(E5342&gt;0,D5342*Calculator!$G$22/12,0)</f>
        <v>0</v>
      </c>
      <c r="G5342" s="29">
        <f ca="1">IF(E5342&gt;0,(IFERROR(-PMT(Calculator!$G$22/12,Calculator!$G$23*12,Calculator!$G$20),0))-F5342,0)</f>
        <v>0</v>
      </c>
      <c r="H5342" s="29">
        <f t="shared" ca="1" si="336"/>
        <v>0</v>
      </c>
      <c r="I5342" s="29">
        <f t="shared" ca="1" si="334"/>
        <v>0</v>
      </c>
      <c r="J5342" s="30">
        <f>Calculator!$G$40</f>
        <v>6.5000000000000002E-2</v>
      </c>
      <c r="K5342" s="29">
        <f ca="1">IF(C5342&gt;=Calculator!$G$27,IF(DAY($C5342)=1,Calculator!$G$34/2,IF(DAY($C5342)=15,Calculator!$G$34/2,0)),0)</f>
        <v>4500</v>
      </c>
      <c r="L5342" s="29">
        <f ca="1">IF(DAY($C5342)=28,IF(H5342=0,0,Calculator!$G$35),0)</f>
        <v>0</v>
      </c>
      <c r="M5342" s="29">
        <f ca="1">IF(I5342&gt;0,IF(DAY($C5342)=1,SUM(INDIRECT("I"&amp;(ROW(C5341)-DAY(C5341))):I5341),0),0)</f>
        <v>0</v>
      </c>
      <c r="N5342" s="29">
        <f ca="1">IF(C5342&lt;Calculator!$G$27,0,IF(C5342=Calculator!$G$27,Calculator!$G$39,IF(H5342-K5342&lt;=0,IF(D5342&gt;Calculator!$G$39,IF(H5342-K5342+E5342+L5342+M5342+Calculator!$G$39&gt;Calculator!$G$39,Calculator!$G$39-(H5342+E5342+L5342+M5342-K5342),Calculator!$G$39),D5342),0)))</f>
        <v>0</v>
      </c>
    </row>
    <row r="5343" spans="1:14" ht="15.75" thickBot="1">
      <c r="A5343" s="33" t="str">
        <f ca="1">IF(C5343=Calculator!$H$27,"F",IF(Daily!D5343+Daily!H5343=0,IF(D5342+H5342&gt;0,"L",""),""))</f>
        <v/>
      </c>
      <c r="B5343" s="34">
        <v>5342</v>
      </c>
      <c r="C5343" s="19">
        <f t="shared" ca="1" si="333"/>
        <v>51272</v>
      </c>
      <c r="D5343" s="29">
        <f t="shared" ca="1" si="335"/>
        <v>0</v>
      </c>
      <c r="E5343" s="29">
        <f ca="1">IF(C5343&lt;Calculator!$D$26,0,IF(DAY($C5343)=1,IF(D5343-Calculator!$G$24&gt;0,Calculator!$G$24,D5343),0))</f>
        <v>0</v>
      </c>
      <c r="F5343" s="29">
        <f ca="1">IF(E5343&gt;0,D5343*Calculator!$G$22/12,0)</f>
        <v>0</v>
      </c>
      <c r="G5343" s="29">
        <f ca="1">IF(E5343&gt;0,(IFERROR(-PMT(Calculator!$G$22/12,Calculator!$G$23*12,Calculator!$G$20),0))-F5343,0)</f>
        <v>0</v>
      </c>
      <c r="H5343" s="29">
        <f t="shared" ca="1" si="336"/>
        <v>0</v>
      </c>
      <c r="I5343" s="29">
        <f t="shared" ca="1" si="334"/>
        <v>0</v>
      </c>
      <c r="J5343" s="30">
        <f>Calculator!$G$40</f>
        <v>6.5000000000000002E-2</v>
      </c>
      <c r="K5343" s="29">
        <f ca="1">IF(C5343&gt;=Calculator!$G$27,IF(DAY($C5343)=1,Calculator!$G$34/2,IF(DAY($C5343)=15,Calculator!$G$34/2,0)),0)</f>
        <v>0</v>
      </c>
      <c r="L5343" s="29">
        <f ca="1">IF(DAY($C5343)=28,IF(H5343=0,0,Calculator!$G$35),0)</f>
        <v>0</v>
      </c>
      <c r="M5343" s="29">
        <f ca="1">IF(I5343&gt;0,IF(DAY($C5343)=1,SUM(INDIRECT("I"&amp;(ROW(C5342)-DAY(C5342))):I5342),0),0)</f>
        <v>0</v>
      </c>
      <c r="N5343" s="29">
        <f ca="1">IF(C5343&lt;Calculator!$G$27,0,IF(C5343=Calculator!$G$27,Calculator!$G$39,IF(H5343-K5343&lt;=0,IF(D5343&gt;Calculator!$G$39,IF(H5343-K5343+E5343+L5343+M5343+Calculator!$G$39&gt;Calculator!$G$39,Calculator!$G$39-(H5343+E5343+L5343+M5343-K5343),Calculator!$G$39),D5343),0)))</f>
        <v>0</v>
      </c>
    </row>
    <row r="5344" spans="1:14" ht="15.75" thickBot="1">
      <c r="A5344" s="33" t="str">
        <f ca="1">IF(C5344=Calculator!$H$27,"F",IF(Daily!D5344+Daily!H5344=0,IF(D5343+H5343&gt;0,"L",""),""))</f>
        <v/>
      </c>
      <c r="B5344" s="34">
        <v>5343</v>
      </c>
      <c r="C5344" s="19">
        <f t="shared" ca="1" si="333"/>
        <v>51273</v>
      </c>
      <c r="D5344" s="29">
        <f t="shared" ca="1" si="335"/>
        <v>0</v>
      </c>
      <c r="E5344" s="29">
        <f ca="1">IF(C5344&lt;Calculator!$D$26,0,IF(DAY($C5344)=1,IF(D5344-Calculator!$G$24&gt;0,Calculator!$G$24,D5344),0))</f>
        <v>0</v>
      </c>
      <c r="F5344" s="29">
        <f ca="1">IF(E5344&gt;0,D5344*Calculator!$G$22/12,0)</f>
        <v>0</v>
      </c>
      <c r="G5344" s="29">
        <f ca="1">IF(E5344&gt;0,(IFERROR(-PMT(Calculator!$G$22/12,Calculator!$G$23*12,Calculator!$G$20),0))-F5344,0)</f>
        <v>0</v>
      </c>
      <c r="H5344" s="29">
        <f t="shared" ca="1" si="336"/>
        <v>0</v>
      </c>
      <c r="I5344" s="29">
        <f t="shared" ca="1" si="334"/>
        <v>0</v>
      </c>
      <c r="J5344" s="30">
        <f>Calculator!$G$40</f>
        <v>6.5000000000000002E-2</v>
      </c>
      <c r="K5344" s="29">
        <f ca="1">IF(C5344&gt;=Calculator!$G$27,IF(DAY($C5344)=1,Calculator!$G$34/2,IF(DAY($C5344)=15,Calculator!$G$34/2,0)),0)</f>
        <v>0</v>
      </c>
      <c r="L5344" s="29">
        <f ca="1">IF(DAY($C5344)=28,IF(H5344=0,0,Calculator!$G$35),0)</f>
        <v>0</v>
      </c>
      <c r="M5344" s="29">
        <f ca="1">IF(I5344&gt;0,IF(DAY($C5344)=1,SUM(INDIRECT("I"&amp;(ROW(C5343)-DAY(C5343))):I5343),0),0)</f>
        <v>0</v>
      </c>
      <c r="N5344" s="29">
        <f ca="1">IF(C5344&lt;Calculator!$G$27,0,IF(C5344=Calculator!$G$27,Calculator!$G$39,IF(H5344-K5344&lt;=0,IF(D5344&gt;Calculator!$G$39,IF(H5344-K5344+E5344+L5344+M5344+Calculator!$G$39&gt;Calculator!$G$39,Calculator!$G$39-(H5344+E5344+L5344+M5344-K5344),Calculator!$G$39),D5344),0)))</f>
        <v>0</v>
      </c>
    </row>
    <row r="5345" spans="1:14" ht="15.75" thickBot="1">
      <c r="A5345" s="33" t="str">
        <f ca="1">IF(C5345=Calculator!$H$27,"F",IF(Daily!D5345+Daily!H5345=0,IF(D5344+H5344&gt;0,"L",""),""))</f>
        <v/>
      </c>
      <c r="B5345" s="34">
        <v>5344</v>
      </c>
      <c r="C5345" s="19">
        <f t="shared" ca="1" si="333"/>
        <v>51274</v>
      </c>
      <c r="D5345" s="29">
        <f t="shared" ca="1" si="335"/>
        <v>0</v>
      </c>
      <c r="E5345" s="29">
        <f ca="1">IF(C5345&lt;Calculator!$D$26,0,IF(DAY($C5345)=1,IF(D5345-Calculator!$G$24&gt;0,Calculator!$G$24,D5345),0))</f>
        <v>0</v>
      </c>
      <c r="F5345" s="29">
        <f ca="1">IF(E5345&gt;0,D5345*Calculator!$G$22/12,0)</f>
        <v>0</v>
      </c>
      <c r="G5345" s="29">
        <f ca="1">IF(E5345&gt;0,(IFERROR(-PMT(Calculator!$G$22/12,Calculator!$G$23*12,Calculator!$G$20),0))-F5345,0)</f>
        <v>0</v>
      </c>
      <c r="H5345" s="29">
        <f t="shared" ca="1" si="336"/>
        <v>0</v>
      </c>
      <c r="I5345" s="29">
        <f t="shared" ca="1" si="334"/>
        <v>0</v>
      </c>
      <c r="J5345" s="30">
        <f>Calculator!$G$40</f>
        <v>6.5000000000000002E-2</v>
      </c>
      <c r="K5345" s="29">
        <f ca="1">IF(C5345&gt;=Calculator!$G$27,IF(DAY($C5345)=1,Calculator!$G$34/2,IF(DAY($C5345)=15,Calculator!$G$34/2,0)),0)</f>
        <v>0</v>
      </c>
      <c r="L5345" s="29">
        <f ca="1">IF(DAY($C5345)=28,IF(H5345=0,0,Calculator!$G$35),0)</f>
        <v>0</v>
      </c>
      <c r="M5345" s="29">
        <f ca="1">IF(I5345&gt;0,IF(DAY($C5345)=1,SUM(INDIRECT("I"&amp;(ROW(C5344)-DAY(C5344))):I5344),0),0)</f>
        <v>0</v>
      </c>
      <c r="N5345" s="29">
        <f ca="1">IF(C5345&lt;Calculator!$G$27,0,IF(C5345=Calculator!$G$27,Calculator!$G$39,IF(H5345-K5345&lt;=0,IF(D5345&gt;Calculator!$G$39,IF(H5345-K5345+E5345+L5345+M5345+Calculator!$G$39&gt;Calculator!$G$39,Calculator!$G$39-(H5345+E5345+L5345+M5345-K5345),Calculator!$G$39),D5345),0)))</f>
        <v>0</v>
      </c>
    </row>
    <row r="5346" spans="1:14" ht="15.75" thickBot="1">
      <c r="A5346" s="33" t="str">
        <f ca="1">IF(C5346=Calculator!$H$27,"F",IF(Daily!D5346+Daily!H5346=0,IF(D5345+H5345&gt;0,"L",""),""))</f>
        <v/>
      </c>
      <c r="B5346" s="34">
        <v>5345</v>
      </c>
      <c r="C5346" s="19">
        <f t="shared" ca="1" si="333"/>
        <v>51275</v>
      </c>
      <c r="D5346" s="29">
        <f t="shared" ca="1" si="335"/>
        <v>0</v>
      </c>
      <c r="E5346" s="29">
        <f ca="1">IF(C5346&lt;Calculator!$D$26,0,IF(DAY($C5346)=1,IF(D5346-Calculator!$G$24&gt;0,Calculator!$G$24,D5346),0))</f>
        <v>0</v>
      </c>
      <c r="F5346" s="29">
        <f ca="1">IF(E5346&gt;0,D5346*Calculator!$G$22/12,0)</f>
        <v>0</v>
      </c>
      <c r="G5346" s="29">
        <f ca="1">IF(E5346&gt;0,(IFERROR(-PMT(Calculator!$G$22/12,Calculator!$G$23*12,Calculator!$G$20),0))-F5346,0)</f>
        <v>0</v>
      </c>
      <c r="H5346" s="29">
        <f t="shared" ca="1" si="336"/>
        <v>0</v>
      </c>
      <c r="I5346" s="29">
        <f t="shared" ca="1" si="334"/>
        <v>0</v>
      </c>
      <c r="J5346" s="30">
        <f>Calculator!$G$40</f>
        <v>6.5000000000000002E-2</v>
      </c>
      <c r="K5346" s="29">
        <f ca="1">IF(C5346&gt;=Calculator!$G$27,IF(DAY($C5346)=1,Calculator!$G$34/2,IF(DAY($C5346)=15,Calculator!$G$34/2,0)),0)</f>
        <v>0</v>
      </c>
      <c r="L5346" s="29">
        <f ca="1">IF(DAY($C5346)=28,IF(H5346=0,0,Calculator!$G$35),0)</f>
        <v>0</v>
      </c>
      <c r="M5346" s="29">
        <f ca="1">IF(I5346&gt;0,IF(DAY($C5346)=1,SUM(INDIRECT("I"&amp;(ROW(C5345)-DAY(C5345))):I5345),0),0)</f>
        <v>0</v>
      </c>
      <c r="N5346" s="29">
        <f ca="1">IF(C5346&lt;Calculator!$G$27,0,IF(C5346=Calculator!$G$27,Calculator!$G$39,IF(H5346-K5346&lt;=0,IF(D5346&gt;Calculator!$G$39,IF(H5346-K5346+E5346+L5346+M5346+Calculator!$G$39&gt;Calculator!$G$39,Calculator!$G$39-(H5346+E5346+L5346+M5346-K5346),Calculator!$G$39),D5346),0)))</f>
        <v>0</v>
      </c>
    </row>
    <row r="5347" spans="1:14" ht="15.75" thickBot="1">
      <c r="A5347" s="33" t="str">
        <f ca="1">IF(C5347=Calculator!$H$27,"F",IF(Daily!D5347+Daily!H5347=0,IF(D5346+H5346&gt;0,"L",""),""))</f>
        <v/>
      </c>
      <c r="B5347" s="34">
        <v>5346</v>
      </c>
      <c r="C5347" s="19">
        <f t="shared" ca="1" si="333"/>
        <v>51276</v>
      </c>
      <c r="D5347" s="29">
        <f t="shared" ca="1" si="335"/>
        <v>0</v>
      </c>
      <c r="E5347" s="29">
        <f ca="1">IF(C5347&lt;Calculator!$D$26,0,IF(DAY($C5347)=1,IF(D5347-Calculator!$G$24&gt;0,Calculator!$G$24,D5347),0))</f>
        <v>0</v>
      </c>
      <c r="F5347" s="29">
        <f ca="1">IF(E5347&gt;0,D5347*Calculator!$G$22/12,0)</f>
        <v>0</v>
      </c>
      <c r="G5347" s="29">
        <f ca="1">IF(E5347&gt;0,(IFERROR(-PMT(Calculator!$G$22/12,Calculator!$G$23*12,Calculator!$G$20),0))-F5347,0)</f>
        <v>0</v>
      </c>
      <c r="H5347" s="29">
        <f t="shared" ca="1" si="336"/>
        <v>0</v>
      </c>
      <c r="I5347" s="29">
        <f t="shared" ca="1" si="334"/>
        <v>0</v>
      </c>
      <c r="J5347" s="30">
        <f>Calculator!$G$40</f>
        <v>6.5000000000000002E-2</v>
      </c>
      <c r="K5347" s="29">
        <f ca="1">IF(C5347&gt;=Calculator!$G$27,IF(DAY($C5347)=1,Calculator!$G$34/2,IF(DAY($C5347)=15,Calculator!$G$34/2,0)),0)</f>
        <v>0</v>
      </c>
      <c r="L5347" s="29">
        <f ca="1">IF(DAY($C5347)=28,IF(H5347=0,0,Calculator!$G$35),0)</f>
        <v>0</v>
      </c>
      <c r="M5347" s="29">
        <f ca="1">IF(I5347&gt;0,IF(DAY($C5347)=1,SUM(INDIRECT("I"&amp;(ROW(C5346)-DAY(C5346))):I5346),0),0)</f>
        <v>0</v>
      </c>
      <c r="N5347" s="29">
        <f ca="1">IF(C5347&lt;Calculator!$G$27,0,IF(C5347=Calculator!$G$27,Calculator!$G$39,IF(H5347-K5347&lt;=0,IF(D5347&gt;Calculator!$G$39,IF(H5347-K5347+E5347+L5347+M5347+Calculator!$G$39&gt;Calculator!$G$39,Calculator!$G$39-(H5347+E5347+L5347+M5347-K5347),Calculator!$G$39),D5347),0)))</f>
        <v>0</v>
      </c>
    </row>
    <row r="5348" spans="1:14" ht="15.75" thickBot="1">
      <c r="A5348" s="33" t="str">
        <f ca="1">IF(C5348=Calculator!$H$27,"F",IF(Daily!D5348+Daily!H5348=0,IF(D5347+H5347&gt;0,"L",""),""))</f>
        <v/>
      </c>
      <c r="B5348" s="34">
        <v>5347</v>
      </c>
      <c r="C5348" s="19">
        <f t="shared" ca="1" si="333"/>
        <v>51277</v>
      </c>
      <c r="D5348" s="29">
        <f t="shared" ca="1" si="335"/>
        <v>0</v>
      </c>
      <c r="E5348" s="29">
        <f ca="1">IF(C5348&lt;Calculator!$D$26,0,IF(DAY($C5348)=1,IF(D5348-Calculator!$G$24&gt;0,Calculator!$G$24,D5348),0))</f>
        <v>0</v>
      </c>
      <c r="F5348" s="29">
        <f ca="1">IF(E5348&gt;0,D5348*Calculator!$G$22/12,0)</f>
        <v>0</v>
      </c>
      <c r="G5348" s="29">
        <f ca="1">IF(E5348&gt;0,(IFERROR(-PMT(Calculator!$G$22/12,Calculator!$G$23*12,Calculator!$G$20),0))-F5348,0)</f>
        <v>0</v>
      </c>
      <c r="H5348" s="29">
        <f t="shared" ca="1" si="336"/>
        <v>0</v>
      </c>
      <c r="I5348" s="29">
        <f t="shared" ca="1" si="334"/>
        <v>0</v>
      </c>
      <c r="J5348" s="30">
        <f>Calculator!$G$40</f>
        <v>6.5000000000000002E-2</v>
      </c>
      <c r="K5348" s="29">
        <f ca="1">IF(C5348&gt;=Calculator!$G$27,IF(DAY($C5348)=1,Calculator!$G$34/2,IF(DAY($C5348)=15,Calculator!$G$34/2,0)),0)</f>
        <v>0</v>
      </c>
      <c r="L5348" s="29">
        <f ca="1">IF(DAY($C5348)=28,IF(H5348=0,0,Calculator!$G$35),0)</f>
        <v>0</v>
      </c>
      <c r="M5348" s="29">
        <f ca="1">IF(I5348&gt;0,IF(DAY($C5348)=1,SUM(INDIRECT("I"&amp;(ROW(C5347)-DAY(C5347))):I5347),0),0)</f>
        <v>0</v>
      </c>
      <c r="N5348" s="29">
        <f ca="1">IF(C5348&lt;Calculator!$G$27,0,IF(C5348=Calculator!$G$27,Calculator!$G$39,IF(H5348-K5348&lt;=0,IF(D5348&gt;Calculator!$G$39,IF(H5348-K5348+E5348+L5348+M5348+Calculator!$G$39&gt;Calculator!$G$39,Calculator!$G$39-(H5348+E5348+L5348+M5348-K5348),Calculator!$G$39),D5348),0)))</f>
        <v>0</v>
      </c>
    </row>
    <row r="5349" spans="1:14" ht="15.75" thickBot="1">
      <c r="A5349" s="33" t="str">
        <f ca="1">IF(C5349=Calculator!$H$27,"F",IF(Daily!D5349+Daily!H5349=0,IF(D5348+H5348&gt;0,"L",""),""))</f>
        <v/>
      </c>
      <c r="B5349" s="34">
        <v>5348</v>
      </c>
      <c r="C5349" s="19">
        <f t="shared" ca="1" si="333"/>
        <v>51278</v>
      </c>
      <c r="D5349" s="29">
        <f t="shared" ca="1" si="335"/>
        <v>0</v>
      </c>
      <c r="E5349" s="29">
        <f ca="1">IF(C5349&lt;Calculator!$D$26,0,IF(DAY($C5349)=1,IF(D5349-Calculator!$G$24&gt;0,Calculator!$G$24,D5349),0))</f>
        <v>0</v>
      </c>
      <c r="F5349" s="29">
        <f ca="1">IF(E5349&gt;0,D5349*Calculator!$G$22/12,0)</f>
        <v>0</v>
      </c>
      <c r="G5349" s="29">
        <f ca="1">IF(E5349&gt;0,(IFERROR(-PMT(Calculator!$G$22/12,Calculator!$G$23*12,Calculator!$G$20),0))-F5349,0)</f>
        <v>0</v>
      </c>
      <c r="H5349" s="29">
        <f t="shared" ca="1" si="336"/>
        <v>0</v>
      </c>
      <c r="I5349" s="29">
        <f t="shared" ca="1" si="334"/>
        <v>0</v>
      </c>
      <c r="J5349" s="30">
        <f>Calculator!$G$40</f>
        <v>6.5000000000000002E-2</v>
      </c>
      <c r="K5349" s="29">
        <f ca="1">IF(C5349&gt;=Calculator!$G$27,IF(DAY($C5349)=1,Calculator!$G$34/2,IF(DAY($C5349)=15,Calculator!$G$34/2,0)),0)</f>
        <v>0</v>
      </c>
      <c r="L5349" s="29">
        <f ca="1">IF(DAY($C5349)=28,IF(H5349=0,0,Calculator!$G$35),0)</f>
        <v>0</v>
      </c>
      <c r="M5349" s="29">
        <f ca="1">IF(I5349&gt;0,IF(DAY($C5349)=1,SUM(INDIRECT("I"&amp;(ROW(C5348)-DAY(C5348))):I5348),0),0)</f>
        <v>0</v>
      </c>
      <c r="N5349" s="29">
        <f ca="1">IF(C5349&lt;Calculator!$G$27,0,IF(C5349=Calculator!$G$27,Calculator!$G$39,IF(H5349-K5349&lt;=0,IF(D5349&gt;Calculator!$G$39,IF(H5349-K5349+E5349+L5349+M5349+Calculator!$G$39&gt;Calculator!$G$39,Calculator!$G$39-(H5349+E5349+L5349+M5349-K5349),Calculator!$G$39),D5349),0)))</f>
        <v>0</v>
      </c>
    </row>
    <row r="5350" spans="1:14" ht="15.75" thickBot="1">
      <c r="A5350" s="33" t="str">
        <f ca="1">IF(C5350=Calculator!$H$27,"F",IF(Daily!D5350+Daily!H5350=0,IF(D5349+H5349&gt;0,"L",""),""))</f>
        <v/>
      </c>
      <c r="B5350" s="34">
        <v>5349</v>
      </c>
      <c r="C5350" s="19">
        <f t="shared" ca="1" si="333"/>
        <v>51279</v>
      </c>
      <c r="D5350" s="29">
        <f t="shared" ca="1" si="335"/>
        <v>0</v>
      </c>
      <c r="E5350" s="29">
        <f ca="1">IF(C5350&lt;Calculator!$D$26,0,IF(DAY($C5350)=1,IF(D5350-Calculator!$G$24&gt;0,Calculator!$G$24,D5350),0))</f>
        <v>0</v>
      </c>
      <c r="F5350" s="29">
        <f ca="1">IF(E5350&gt;0,D5350*Calculator!$G$22/12,0)</f>
        <v>0</v>
      </c>
      <c r="G5350" s="29">
        <f ca="1">IF(E5350&gt;0,(IFERROR(-PMT(Calculator!$G$22/12,Calculator!$G$23*12,Calculator!$G$20),0))-F5350,0)</f>
        <v>0</v>
      </c>
      <c r="H5350" s="29">
        <f t="shared" ca="1" si="336"/>
        <v>0</v>
      </c>
      <c r="I5350" s="29">
        <f t="shared" ca="1" si="334"/>
        <v>0</v>
      </c>
      <c r="J5350" s="30">
        <f>Calculator!$G$40</f>
        <v>6.5000000000000002E-2</v>
      </c>
      <c r="K5350" s="29">
        <f ca="1">IF(C5350&gt;=Calculator!$G$27,IF(DAY($C5350)=1,Calculator!$G$34/2,IF(DAY($C5350)=15,Calculator!$G$34/2,0)),0)</f>
        <v>0</v>
      </c>
      <c r="L5350" s="29">
        <f ca="1">IF(DAY($C5350)=28,IF(H5350=0,0,Calculator!$G$35),0)</f>
        <v>0</v>
      </c>
      <c r="M5350" s="29">
        <f ca="1">IF(I5350&gt;0,IF(DAY($C5350)=1,SUM(INDIRECT("I"&amp;(ROW(C5349)-DAY(C5349))):I5349),0),0)</f>
        <v>0</v>
      </c>
      <c r="N5350" s="29">
        <f ca="1">IF(C5350&lt;Calculator!$G$27,0,IF(C5350=Calculator!$G$27,Calculator!$G$39,IF(H5350-K5350&lt;=0,IF(D5350&gt;Calculator!$G$39,IF(H5350-K5350+E5350+L5350+M5350+Calculator!$G$39&gt;Calculator!$G$39,Calculator!$G$39-(H5350+E5350+L5350+M5350-K5350),Calculator!$G$39),D5350),0)))</f>
        <v>0</v>
      </c>
    </row>
    <row r="5351" spans="1:14" ht="15.75" thickBot="1">
      <c r="A5351" s="33" t="str">
        <f ca="1">IF(C5351=Calculator!$H$27,"F",IF(Daily!D5351+Daily!H5351=0,IF(D5350+H5350&gt;0,"L",""),""))</f>
        <v/>
      </c>
      <c r="B5351" s="34">
        <v>5350</v>
      </c>
      <c r="C5351" s="19">
        <f t="shared" ca="1" si="333"/>
        <v>51280</v>
      </c>
      <c r="D5351" s="29">
        <f t="shared" ca="1" si="335"/>
        <v>0</v>
      </c>
      <c r="E5351" s="29">
        <f ca="1">IF(C5351&lt;Calculator!$D$26,0,IF(DAY($C5351)=1,IF(D5351-Calculator!$G$24&gt;0,Calculator!$G$24,D5351),0))</f>
        <v>0</v>
      </c>
      <c r="F5351" s="29">
        <f ca="1">IF(E5351&gt;0,D5351*Calculator!$G$22/12,0)</f>
        <v>0</v>
      </c>
      <c r="G5351" s="29">
        <f ca="1">IF(E5351&gt;0,(IFERROR(-PMT(Calculator!$G$22/12,Calculator!$G$23*12,Calculator!$G$20),0))-F5351,0)</f>
        <v>0</v>
      </c>
      <c r="H5351" s="29">
        <f t="shared" ca="1" si="336"/>
        <v>0</v>
      </c>
      <c r="I5351" s="29">
        <f t="shared" ca="1" si="334"/>
        <v>0</v>
      </c>
      <c r="J5351" s="30">
        <f>Calculator!$G$40</f>
        <v>6.5000000000000002E-2</v>
      </c>
      <c r="K5351" s="29">
        <f ca="1">IF(C5351&gt;=Calculator!$G$27,IF(DAY($C5351)=1,Calculator!$G$34/2,IF(DAY($C5351)=15,Calculator!$G$34/2,0)),0)</f>
        <v>0</v>
      </c>
      <c r="L5351" s="29">
        <f ca="1">IF(DAY($C5351)=28,IF(H5351=0,0,Calculator!$G$35),0)</f>
        <v>0</v>
      </c>
      <c r="M5351" s="29">
        <f ca="1">IF(I5351&gt;0,IF(DAY($C5351)=1,SUM(INDIRECT("I"&amp;(ROW(C5350)-DAY(C5350))):I5350),0),0)</f>
        <v>0</v>
      </c>
      <c r="N5351" s="29">
        <f ca="1">IF(C5351&lt;Calculator!$G$27,0,IF(C5351=Calculator!$G$27,Calculator!$G$39,IF(H5351-K5351&lt;=0,IF(D5351&gt;Calculator!$G$39,IF(H5351-K5351+E5351+L5351+M5351+Calculator!$G$39&gt;Calculator!$G$39,Calculator!$G$39-(H5351+E5351+L5351+M5351-K5351),Calculator!$G$39),D5351),0)))</f>
        <v>0</v>
      </c>
    </row>
    <row r="5352" spans="1:14" ht="15.75" thickBot="1">
      <c r="A5352" s="33" t="str">
        <f ca="1">IF(C5352=Calculator!$H$27,"F",IF(Daily!D5352+Daily!H5352=0,IF(D5351+H5351&gt;0,"L",""),""))</f>
        <v/>
      </c>
      <c r="B5352" s="34">
        <v>5351</v>
      </c>
      <c r="C5352" s="19">
        <f t="shared" ca="1" si="333"/>
        <v>51281</v>
      </c>
      <c r="D5352" s="29">
        <f t="shared" ca="1" si="335"/>
        <v>0</v>
      </c>
      <c r="E5352" s="29">
        <f ca="1">IF(C5352&lt;Calculator!$D$26,0,IF(DAY($C5352)=1,IF(D5352-Calculator!$G$24&gt;0,Calculator!$G$24,D5352),0))</f>
        <v>0</v>
      </c>
      <c r="F5352" s="29">
        <f ca="1">IF(E5352&gt;0,D5352*Calculator!$G$22/12,0)</f>
        <v>0</v>
      </c>
      <c r="G5352" s="29">
        <f ca="1">IF(E5352&gt;0,(IFERROR(-PMT(Calculator!$G$22/12,Calculator!$G$23*12,Calculator!$G$20),0))-F5352,0)</f>
        <v>0</v>
      </c>
      <c r="H5352" s="29">
        <f t="shared" ca="1" si="336"/>
        <v>0</v>
      </c>
      <c r="I5352" s="29">
        <f t="shared" ca="1" si="334"/>
        <v>0</v>
      </c>
      <c r="J5352" s="30">
        <f>Calculator!$G$40</f>
        <v>6.5000000000000002E-2</v>
      </c>
      <c r="K5352" s="29">
        <f ca="1">IF(C5352&gt;=Calculator!$G$27,IF(DAY($C5352)=1,Calculator!$G$34/2,IF(DAY($C5352)=15,Calculator!$G$34/2,0)),0)</f>
        <v>0</v>
      </c>
      <c r="L5352" s="29">
        <f ca="1">IF(DAY($C5352)=28,IF(H5352=0,0,Calculator!$G$35),0)</f>
        <v>0</v>
      </c>
      <c r="M5352" s="29">
        <f ca="1">IF(I5352&gt;0,IF(DAY($C5352)=1,SUM(INDIRECT("I"&amp;(ROW(C5351)-DAY(C5351))):I5351),0),0)</f>
        <v>0</v>
      </c>
      <c r="N5352" s="29">
        <f ca="1">IF(C5352&lt;Calculator!$G$27,0,IF(C5352=Calculator!$G$27,Calculator!$G$39,IF(H5352-K5352&lt;=0,IF(D5352&gt;Calculator!$G$39,IF(H5352-K5352+E5352+L5352+M5352+Calculator!$G$39&gt;Calculator!$G$39,Calculator!$G$39-(H5352+E5352+L5352+M5352-K5352),Calculator!$G$39),D5352),0)))</f>
        <v>0</v>
      </c>
    </row>
    <row r="5353" spans="1:14" ht="15.75" thickBot="1">
      <c r="A5353" s="33" t="str">
        <f ca="1">IF(C5353=Calculator!$H$27,"F",IF(Daily!D5353+Daily!H5353=0,IF(D5352+H5352&gt;0,"L",""),""))</f>
        <v/>
      </c>
      <c r="B5353" s="34">
        <v>5352</v>
      </c>
      <c r="C5353" s="19">
        <f t="shared" ca="1" si="333"/>
        <v>51282</v>
      </c>
      <c r="D5353" s="29">
        <f t="shared" ca="1" si="335"/>
        <v>0</v>
      </c>
      <c r="E5353" s="29">
        <f ca="1">IF(C5353&lt;Calculator!$D$26,0,IF(DAY($C5353)=1,IF(D5353-Calculator!$G$24&gt;0,Calculator!$G$24,D5353),0))</f>
        <v>0</v>
      </c>
      <c r="F5353" s="29">
        <f ca="1">IF(E5353&gt;0,D5353*Calculator!$G$22/12,0)</f>
        <v>0</v>
      </c>
      <c r="G5353" s="29">
        <f ca="1">IF(E5353&gt;0,(IFERROR(-PMT(Calculator!$G$22/12,Calculator!$G$23*12,Calculator!$G$20),0))-F5353,0)</f>
        <v>0</v>
      </c>
      <c r="H5353" s="29">
        <f t="shared" ca="1" si="336"/>
        <v>0</v>
      </c>
      <c r="I5353" s="29">
        <f t="shared" ca="1" si="334"/>
        <v>0</v>
      </c>
      <c r="J5353" s="30">
        <f>Calculator!$G$40</f>
        <v>6.5000000000000002E-2</v>
      </c>
      <c r="K5353" s="29">
        <f ca="1">IF(C5353&gt;=Calculator!$G$27,IF(DAY($C5353)=1,Calculator!$G$34/2,IF(DAY($C5353)=15,Calculator!$G$34/2,0)),0)</f>
        <v>0</v>
      </c>
      <c r="L5353" s="29">
        <f ca="1">IF(DAY($C5353)=28,IF(H5353=0,0,Calculator!$G$35),0)</f>
        <v>0</v>
      </c>
      <c r="M5353" s="29">
        <f ca="1">IF(I5353&gt;0,IF(DAY($C5353)=1,SUM(INDIRECT("I"&amp;(ROW(C5352)-DAY(C5352))):I5352),0),0)</f>
        <v>0</v>
      </c>
      <c r="N5353" s="29">
        <f ca="1">IF(C5353&lt;Calculator!$G$27,0,IF(C5353=Calculator!$G$27,Calculator!$G$39,IF(H5353-K5353&lt;=0,IF(D5353&gt;Calculator!$G$39,IF(H5353-K5353+E5353+L5353+M5353+Calculator!$G$39&gt;Calculator!$G$39,Calculator!$G$39-(H5353+E5353+L5353+M5353-K5353),Calculator!$G$39),D5353),0)))</f>
        <v>0</v>
      </c>
    </row>
    <row r="5354" spans="1:14" ht="15.75" thickBot="1">
      <c r="A5354" s="33" t="str">
        <f ca="1">IF(C5354=Calculator!$H$27,"F",IF(Daily!D5354+Daily!H5354=0,IF(D5353+H5353&gt;0,"L",""),""))</f>
        <v/>
      </c>
      <c r="B5354" s="34">
        <v>5353</v>
      </c>
      <c r="C5354" s="19">
        <f t="shared" ca="1" si="333"/>
        <v>51283</v>
      </c>
      <c r="D5354" s="29">
        <f t="shared" ca="1" si="335"/>
        <v>0</v>
      </c>
      <c r="E5354" s="29">
        <f ca="1">IF(C5354&lt;Calculator!$D$26,0,IF(DAY($C5354)=1,IF(D5354-Calculator!$G$24&gt;0,Calculator!$G$24,D5354),0))</f>
        <v>0</v>
      </c>
      <c r="F5354" s="29">
        <f ca="1">IF(E5354&gt;0,D5354*Calculator!$G$22/12,0)</f>
        <v>0</v>
      </c>
      <c r="G5354" s="29">
        <f ca="1">IF(E5354&gt;0,(IFERROR(-PMT(Calculator!$G$22/12,Calculator!$G$23*12,Calculator!$G$20),0))-F5354,0)</f>
        <v>0</v>
      </c>
      <c r="H5354" s="29">
        <f t="shared" ca="1" si="336"/>
        <v>0</v>
      </c>
      <c r="I5354" s="29">
        <f t="shared" ca="1" si="334"/>
        <v>0</v>
      </c>
      <c r="J5354" s="30">
        <f>Calculator!$G$40</f>
        <v>6.5000000000000002E-2</v>
      </c>
      <c r="K5354" s="29">
        <f ca="1">IF(C5354&gt;=Calculator!$G$27,IF(DAY($C5354)=1,Calculator!$G$34/2,IF(DAY($C5354)=15,Calculator!$G$34/2,0)),0)</f>
        <v>0</v>
      </c>
      <c r="L5354" s="29">
        <f ca="1">IF(DAY($C5354)=28,IF(H5354=0,0,Calculator!$G$35),0)</f>
        <v>0</v>
      </c>
      <c r="M5354" s="29">
        <f ca="1">IF(I5354&gt;0,IF(DAY($C5354)=1,SUM(INDIRECT("I"&amp;(ROW(C5353)-DAY(C5353))):I5353),0),0)</f>
        <v>0</v>
      </c>
      <c r="N5354" s="29">
        <f ca="1">IF(C5354&lt;Calculator!$G$27,0,IF(C5354=Calculator!$G$27,Calculator!$G$39,IF(H5354-K5354&lt;=0,IF(D5354&gt;Calculator!$G$39,IF(H5354-K5354+E5354+L5354+M5354+Calculator!$G$39&gt;Calculator!$G$39,Calculator!$G$39-(H5354+E5354+L5354+M5354-K5354),Calculator!$G$39),D5354),0)))</f>
        <v>0</v>
      </c>
    </row>
    <row r="5355" spans="1:14" ht="15.75" thickBot="1">
      <c r="A5355" s="33" t="str">
        <f ca="1">IF(C5355=Calculator!$H$27,"F",IF(Daily!D5355+Daily!H5355=0,IF(D5354+H5354&gt;0,"L",""),""))</f>
        <v/>
      </c>
      <c r="B5355" s="34">
        <v>5354</v>
      </c>
      <c r="C5355" s="19">
        <f t="shared" ca="1" si="333"/>
        <v>51284</v>
      </c>
      <c r="D5355" s="29">
        <f t="shared" ca="1" si="335"/>
        <v>0</v>
      </c>
      <c r="E5355" s="29">
        <f ca="1">IF(C5355&lt;Calculator!$D$26,0,IF(DAY($C5355)=1,IF(D5355-Calculator!$G$24&gt;0,Calculator!$G$24,D5355),0))</f>
        <v>0</v>
      </c>
      <c r="F5355" s="29">
        <f ca="1">IF(E5355&gt;0,D5355*Calculator!$G$22/12,0)</f>
        <v>0</v>
      </c>
      <c r="G5355" s="29">
        <f ca="1">IF(E5355&gt;0,(IFERROR(-PMT(Calculator!$G$22/12,Calculator!$G$23*12,Calculator!$G$20),0))-F5355,0)</f>
        <v>0</v>
      </c>
      <c r="H5355" s="29">
        <f t="shared" ca="1" si="336"/>
        <v>0</v>
      </c>
      <c r="I5355" s="29">
        <f t="shared" ca="1" si="334"/>
        <v>0</v>
      </c>
      <c r="J5355" s="30">
        <f>Calculator!$G$40</f>
        <v>6.5000000000000002E-2</v>
      </c>
      <c r="K5355" s="29">
        <f ca="1">IF(C5355&gt;=Calculator!$G$27,IF(DAY($C5355)=1,Calculator!$G$34/2,IF(DAY($C5355)=15,Calculator!$G$34/2,0)),0)</f>
        <v>0</v>
      </c>
      <c r="L5355" s="29">
        <f ca="1">IF(DAY($C5355)=28,IF(H5355=0,0,Calculator!$G$35),0)</f>
        <v>0</v>
      </c>
      <c r="M5355" s="29">
        <f ca="1">IF(I5355&gt;0,IF(DAY($C5355)=1,SUM(INDIRECT("I"&amp;(ROW(C5354)-DAY(C5354))):I5354),0),0)</f>
        <v>0</v>
      </c>
      <c r="N5355" s="29">
        <f ca="1">IF(C5355&lt;Calculator!$G$27,0,IF(C5355=Calculator!$G$27,Calculator!$G$39,IF(H5355-K5355&lt;=0,IF(D5355&gt;Calculator!$G$39,IF(H5355-K5355+E5355+L5355+M5355+Calculator!$G$39&gt;Calculator!$G$39,Calculator!$G$39-(H5355+E5355+L5355+M5355-K5355),Calculator!$G$39),D5355),0)))</f>
        <v>0</v>
      </c>
    </row>
    <row r="5356" spans="1:14" ht="15.75" thickBot="1">
      <c r="A5356" s="33" t="str">
        <f ca="1">IF(C5356=Calculator!$H$27,"F",IF(Daily!D5356+Daily!H5356=0,IF(D5355+H5355&gt;0,"L",""),""))</f>
        <v/>
      </c>
      <c r="B5356" s="34">
        <v>5355</v>
      </c>
      <c r="C5356" s="19">
        <f t="shared" ca="1" si="333"/>
        <v>51285</v>
      </c>
      <c r="D5356" s="29">
        <f t="shared" ca="1" si="335"/>
        <v>0</v>
      </c>
      <c r="E5356" s="29">
        <f ca="1">IF(C5356&lt;Calculator!$D$26,0,IF(DAY($C5356)=1,IF(D5356-Calculator!$G$24&gt;0,Calculator!$G$24,D5356),0))</f>
        <v>0</v>
      </c>
      <c r="F5356" s="29">
        <f ca="1">IF(E5356&gt;0,D5356*Calculator!$G$22/12,0)</f>
        <v>0</v>
      </c>
      <c r="G5356" s="29">
        <f ca="1">IF(E5356&gt;0,(IFERROR(-PMT(Calculator!$G$22/12,Calculator!$G$23*12,Calculator!$G$20),0))-F5356,0)</f>
        <v>0</v>
      </c>
      <c r="H5356" s="29">
        <f t="shared" ca="1" si="336"/>
        <v>0</v>
      </c>
      <c r="I5356" s="29">
        <f t="shared" ca="1" si="334"/>
        <v>0</v>
      </c>
      <c r="J5356" s="30">
        <f>Calculator!$G$40</f>
        <v>6.5000000000000002E-2</v>
      </c>
      <c r="K5356" s="29">
        <f ca="1">IF(C5356&gt;=Calculator!$G$27,IF(DAY($C5356)=1,Calculator!$G$34/2,IF(DAY($C5356)=15,Calculator!$G$34/2,0)),0)</f>
        <v>0</v>
      </c>
      <c r="L5356" s="29">
        <f ca="1">IF(DAY($C5356)=28,IF(H5356=0,0,Calculator!$G$35),0)</f>
        <v>0</v>
      </c>
      <c r="M5356" s="29">
        <f ca="1">IF(I5356&gt;0,IF(DAY($C5356)=1,SUM(INDIRECT("I"&amp;(ROW(C5355)-DAY(C5355))):I5355),0),0)</f>
        <v>0</v>
      </c>
      <c r="N5356" s="29">
        <f ca="1">IF(C5356&lt;Calculator!$G$27,0,IF(C5356=Calculator!$G$27,Calculator!$G$39,IF(H5356-K5356&lt;=0,IF(D5356&gt;Calculator!$G$39,IF(H5356-K5356+E5356+L5356+M5356+Calculator!$G$39&gt;Calculator!$G$39,Calculator!$G$39-(H5356+E5356+L5356+M5356-K5356),Calculator!$G$39),D5356),0)))</f>
        <v>0</v>
      </c>
    </row>
    <row r="5357" spans="1:14" ht="15.75" thickBot="1">
      <c r="A5357" s="33" t="str">
        <f ca="1">IF(C5357=Calculator!$H$27,"F",IF(Daily!D5357+Daily!H5357=0,IF(D5356+H5356&gt;0,"L",""),""))</f>
        <v/>
      </c>
      <c r="B5357" s="34">
        <v>5356</v>
      </c>
      <c r="C5357" s="19">
        <f t="shared" ca="1" si="333"/>
        <v>51286</v>
      </c>
      <c r="D5357" s="29">
        <f t="shared" ca="1" si="335"/>
        <v>0</v>
      </c>
      <c r="E5357" s="29">
        <f ca="1">IF(C5357&lt;Calculator!$D$26,0,IF(DAY($C5357)=1,IF(D5357-Calculator!$G$24&gt;0,Calculator!$G$24,D5357),0))</f>
        <v>0</v>
      </c>
      <c r="F5357" s="29">
        <f ca="1">IF(E5357&gt;0,D5357*Calculator!$G$22/12,0)</f>
        <v>0</v>
      </c>
      <c r="G5357" s="29">
        <f ca="1">IF(E5357&gt;0,(IFERROR(-PMT(Calculator!$G$22/12,Calculator!$G$23*12,Calculator!$G$20),0))-F5357,0)</f>
        <v>0</v>
      </c>
      <c r="H5357" s="29">
        <f t="shared" ca="1" si="336"/>
        <v>0</v>
      </c>
      <c r="I5357" s="29">
        <f t="shared" ca="1" si="334"/>
        <v>0</v>
      </c>
      <c r="J5357" s="30">
        <f>Calculator!$G$40</f>
        <v>6.5000000000000002E-2</v>
      </c>
      <c r="K5357" s="29">
        <f ca="1">IF(C5357&gt;=Calculator!$G$27,IF(DAY($C5357)=1,Calculator!$G$34/2,IF(DAY($C5357)=15,Calculator!$G$34/2,0)),0)</f>
        <v>0</v>
      </c>
      <c r="L5357" s="29">
        <f ca="1">IF(DAY($C5357)=28,IF(H5357=0,0,Calculator!$G$35),0)</f>
        <v>0</v>
      </c>
      <c r="M5357" s="29">
        <f ca="1">IF(I5357&gt;0,IF(DAY($C5357)=1,SUM(INDIRECT("I"&amp;(ROW(C5356)-DAY(C5356))):I5356),0),0)</f>
        <v>0</v>
      </c>
      <c r="N5357" s="29">
        <f ca="1">IF(C5357&lt;Calculator!$G$27,0,IF(C5357=Calculator!$G$27,Calculator!$G$39,IF(H5357-K5357&lt;=0,IF(D5357&gt;Calculator!$G$39,IF(H5357-K5357+E5357+L5357+M5357+Calculator!$G$39&gt;Calculator!$G$39,Calculator!$G$39-(H5357+E5357+L5357+M5357-K5357),Calculator!$G$39),D5357),0)))</f>
        <v>0</v>
      </c>
    </row>
    <row r="5358" spans="1:14" ht="15.75" thickBot="1">
      <c r="A5358" s="33" t="str">
        <f ca="1">IF(C5358=Calculator!$H$27,"F",IF(Daily!D5358+Daily!H5358=0,IF(D5357+H5357&gt;0,"L",""),""))</f>
        <v/>
      </c>
      <c r="B5358" s="34">
        <v>5357</v>
      </c>
      <c r="C5358" s="19">
        <f t="shared" ca="1" si="333"/>
        <v>51287</v>
      </c>
      <c r="D5358" s="29">
        <f t="shared" ca="1" si="335"/>
        <v>0</v>
      </c>
      <c r="E5358" s="29">
        <f ca="1">IF(C5358&lt;Calculator!$D$26,0,IF(DAY($C5358)=1,IF(D5358-Calculator!$G$24&gt;0,Calculator!$G$24,D5358),0))</f>
        <v>0</v>
      </c>
      <c r="F5358" s="29">
        <f ca="1">IF(E5358&gt;0,D5358*Calculator!$G$22/12,0)</f>
        <v>0</v>
      </c>
      <c r="G5358" s="29">
        <f ca="1">IF(E5358&gt;0,(IFERROR(-PMT(Calculator!$G$22/12,Calculator!$G$23*12,Calculator!$G$20),0))-F5358,0)</f>
        <v>0</v>
      </c>
      <c r="H5358" s="29">
        <f t="shared" ca="1" si="336"/>
        <v>0</v>
      </c>
      <c r="I5358" s="29">
        <f t="shared" ca="1" si="334"/>
        <v>0</v>
      </c>
      <c r="J5358" s="30">
        <f>Calculator!$G$40</f>
        <v>6.5000000000000002E-2</v>
      </c>
      <c r="K5358" s="29">
        <f ca="1">IF(C5358&gt;=Calculator!$G$27,IF(DAY($C5358)=1,Calculator!$G$34/2,IF(DAY($C5358)=15,Calculator!$G$34/2,0)),0)</f>
        <v>0</v>
      </c>
      <c r="L5358" s="29">
        <f ca="1">IF(DAY($C5358)=28,IF(H5358=0,0,Calculator!$G$35),0)</f>
        <v>0</v>
      </c>
      <c r="M5358" s="29">
        <f ca="1">IF(I5358&gt;0,IF(DAY($C5358)=1,SUM(INDIRECT("I"&amp;(ROW(C5357)-DAY(C5357))):I5357),0),0)</f>
        <v>0</v>
      </c>
      <c r="N5358" s="29">
        <f ca="1">IF(C5358&lt;Calculator!$G$27,0,IF(C5358=Calculator!$G$27,Calculator!$G$39,IF(H5358-K5358&lt;=0,IF(D5358&gt;Calculator!$G$39,IF(H5358-K5358+E5358+L5358+M5358+Calculator!$G$39&gt;Calculator!$G$39,Calculator!$G$39-(H5358+E5358+L5358+M5358-K5358),Calculator!$G$39),D5358),0)))</f>
        <v>0</v>
      </c>
    </row>
    <row r="5359" spans="1:14" ht="15.75" thickBot="1">
      <c r="A5359" s="33" t="str">
        <f ca="1">IF(C5359=Calculator!$H$27,"F",IF(Daily!D5359+Daily!H5359=0,IF(D5358+H5358&gt;0,"L",""),""))</f>
        <v/>
      </c>
      <c r="B5359" s="34">
        <v>5358</v>
      </c>
      <c r="C5359" s="19">
        <f t="shared" ca="1" si="333"/>
        <v>51288</v>
      </c>
      <c r="D5359" s="29">
        <f t="shared" ca="1" si="335"/>
        <v>0</v>
      </c>
      <c r="E5359" s="29">
        <f ca="1">IF(C5359&lt;Calculator!$D$26,0,IF(DAY($C5359)=1,IF(D5359-Calculator!$G$24&gt;0,Calculator!$G$24,D5359),0))</f>
        <v>0</v>
      </c>
      <c r="F5359" s="29">
        <f ca="1">IF(E5359&gt;0,D5359*Calculator!$G$22/12,0)</f>
        <v>0</v>
      </c>
      <c r="G5359" s="29">
        <f ca="1">IF(E5359&gt;0,(IFERROR(-PMT(Calculator!$G$22/12,Calculator!$G$23*12,Calculator!$G$20),0))-F5359,0)</f>
        <v>0</v>
      </c>
      <c r="H5359" s="29">
        <f t="shared" ca="1" si="336"/>
        <v>0</v>
      </c>
      <c r="I5359" s="29">
        <f t="shared" ca="1" si="334"/>
        <v>0</v>
      </c>
      <c r="J5359" s="30">
        <f>Calculator!$G$40</f>
        <v>6.5000000000000002E-2</v>
      </c>
      <c r="K5359" s="29">
        <f ca="1">IF(C5359&gt;=Calculator!$G$27,IF(DAY($C5359)=1,Calculator!$G$34/2,IF(DAY($C5359)=15,Calculator!$G$34/2,0)),0)</f>
        <v>4500</v>
      </c>
      <c r="L5359" s="29">
        <f ca="1">IF(DAY($C5359)=28,IF(H5359=0,0,Calculator!$G$35),0)</f>
        <v>0</v>
      </c>
      <c r="M5359" s="29">
        <f ca="1">IF(I5359&gt;0,IF(DAY($C5359)=1,SUM(INDIRECT("I"&amp;(ROW(C5358)-DAY(C5358))):I5358),0),0)</f>
        <v>0</v>
      </c>
      <c r="N5359" s="29">
        <f ca="1">IF(C5359&lt;Calculator!$G$27,0,IF(C5359=Calculator!$G$27,Calculator!$G$39,IF(H5359-K5359&lt;=0,IF(D5359&gt;Calculator!$G$39,IF(H5359-K5359+E5359+L5359+M5359+Calculator!$G$39&gt;Calculator!$G$39,Calculator!$G$39-(H5359+E5359+L5359+M5359-K5359),Calculator!$G$39),D5359),0)))</f>
        <v>0</v>
      </c>
    </row>
    <row r="5360" spans="1:14" ht="15.75" thickBot="1">
      <c r="A5360" s="33" t="str">
        <f ca="1">IF(C5360=Calculator!$H$27,"F",IF(Daily!D5360+Daily!H5360=0,IF(D5359+H5359&gt;0,"L",""),""))</f>
        <v/>
      </c>
      <c r="B5360" s="34">
        <v>5359</v>
      </c>
      <c r="C5360" s="19">
        <f t="shared" ca="1" si="333"/>
        <v>51289</v>
      </c>
      <c r="D5360" s="29">
        <f t="shared" ca="1" si="335"/>
        <v>0</v>
      </c>
      <c r="E5360" s="29">
        <f ca="1">IF(C5360&lt;Calculator!$D$26,0,IF(DAY($C5360)=1,IF(D5360-Calculator!$G$24&gt;0,Calculator!$G$24,D5360),0))</f>
        <v>0</v>
      </c>
      <c r="F5360" s="29">
        <f ca="1">IF(E5360&gt;0,D5360*Calculator!$G$22/12,0)</f>
        <v>0</v>
      </c>
      <c r="G5360" s="29">
        <f ca="1">IF(E5360&gt;0,(IFERROR(-PMT(Calculator!$G$22/12,Calculator!$G$23*12,Calculator!$G$20),0))-F5360,0)</f>
        <v>0</v>
      </c>
      <c r="H5360" s="29">
        <f t="shared" ca="1" si="336"/>
        <v>0</v>
      </c>
      <c r="I5360" s="29">
        <f t="shared" ca="1" si="334"/>
        <v>0</v>
      </c>
      <c r="J5360" s="30">
        <f>Calculator!$G$40</f>
        <v>6.5000000000000002E-2</v>
      </c>
      <c r="K5360" s="29">
        <f ca="1">IF(C5360&gt;=Calculator!$G$27,IF(DAY($C5360)=1,Calculator!$G$34/2,IF(DAY($C5360)=15,Calculator!$G$34/2,0)),0)</f>
        <v>0</v>
      </c>
      <c r="L5360" s="29">
        <f ca="1">IF(DAY($C5360)=28,IF(H5360=0,0,Calculator!$G$35),0)</f>
        <v>0</v>
      </c>
      <c r="M5360" s="29">
        <f ca="1">IF(I5360&gt;0,IF(DAY($C5360)=1,SUM(INDIRECT("I"&amp;(ROW(C5359)-DAY(C5359))):I5359),0),0)</f>
        <v>0</v>
      </c>
      <c r="N5360" s="29">
        <f ca="1">IF(C5360&lt;Calculator!$G$27,0,IF(C5360=Calculator!$G$27,Calculator!$G$39,IF(H5360-K5360&lt;=0,IF(D5360&gt;Calculator!$G$39,IF(H5360-K5360+E5360+L5360+M5360+Calculator!$G$39&gt;Calculator!$G$39,Calculator!$G$39-(H5360+E5360+L5360+M5360-K5360),Calculator!$G$39),D5360),0)))</f>
        <v>0</v>
      </c>
    </row>
    <row r="5361" spans="1:14" ht="15.75" thickBot="1">
      <c r="A5361" s="33" t="str">
        <f ca="1">IF(C5361=Calculator!$H$27,"F",IF(Daily!D5361+Daily!H5361=0,IF(D5360+H5360&gt;0,"L",""),""))</f>
        <v/>
      </c>
      <c r="B5361" s="34">
        <v>5360</v>
      </c>
      <c r="C5361" s="19">
        <f t="shared" ca="1" si="333"/>
        <v>51290</v>
      </c>
      <c r="D5361" s="29">
        <f t="shared" ca="1" si="335"/>
        <v>0</v>
      </c>
      <c r="E5361" s="29">
        <f ca="1">IF(C5361&lt;Calculator!$D$26,0,IF(DAY($C5361)=1,IF(D5361-Calculator!$G$24&gt;0,Calculator!$G$24,D5361),0))</f>
        <v>0</v>
      </c>
      <c r="F5361" s="29">
        <f ca="1">IF(E5361&gt;0,D5361*Calculator!$G$22/12,0)</f>
        <v>0</v>
      </c>
      <c r="G5361" s="29">
        <f ca="1">IF(E5361&gt;0,(IFERROR(-PMT(Calculator!$G$22/12,Calculator!$G$23*12,Calculator!$G$20),0))-F5361,0)</f>
        <v>0</v>
      </c>
      <c r="H5361" s="29">
        <f t="shared" ca="1" si="336"/>
        <v>0</v>
      </c>
      <c r="I5361" s="29">
        <f t="shared" ca="1" si="334"/>
        <v>0</v>
      </c>
      <c r="J5361" s="30">
        <f>Calculator!$G$40</f>
        <v>6.5000000000000002E-2</v>
      </c>
      <c r="K5361" s="29">
        <f ca="1">IF(C5361&gt;=Calculator!$G$27,IF(DAY($C5361)=1,Calculator!$G$34/2,IF(DAY($C5361)=15,Calculator!$G$34/2,0)),0)</f>
        <v>0</v>
      </c>
      <c r="L5361" s="29">
        <f ca="1">IF(DAY($C5361)=28,IF(H5361=0,0,Calculator!$G$35),0)</f>
        <v>0</v>
      </c>
      <c r="M5361" s="29">
        <f ca="1">IF(I5361&gt;0,IF(DAY($C5361)=1,SUM(INDIRECT("I"&amp;(ROW(C5360)-DAY(C5360))):I5360),0),0)</f>
        <v>0</v>
      </c>
      <c r="N5361" s="29">
        <f ca="1">IF(C5361&lt;Calculator!$G$27,0,IF(C5361=Calculator!$G$27,Calculator!$G$39,IF(H5361-K5361&lt;=0,IF(D5361&gt;Calculator!$G$39,IF(H5361-K5361+E5361+L5361+M5361+Calculator!$G$39&gt;Calculator!$G$39,Calculator!$G$39-(H5361+E5361+L5361+M5361-K5361),Calculator!$G$39),D5361),0)))</f>
        <v>0</v>
      </c>
    </row>
    <row r="5362" spans="1:14" ht="15.75" thickBot="1">
      <c r="A5362" s="33" t="str">
        <f ca="1">IF(C5362=Calculator!$H$27,"F",IF(Daily!D5362+Daily!H5362=0,IF(D5361+H5361&gt;0,"L",""),""))</f>
        <v/>
      </c>
      <c r="B5362" s="34">
        <v>5361</v>
      </c>
      <c r="C5362" s="19">
        <f t="shared" ca="1" si="333"/>
        <v>51291</v>
      </c>
      <c r="D5362" s="29">
        <f t="shared" ca="1" si="335"/>
        <v>0</v>
      </c>
      <c r="E5362" s="29">
        <f ca="1">IF(C5362&lt;Calculator!$D$26,0,IF(DAY($C5362)=1,IF(D5362-Calculator!$G$24&gt;0,Calculator!$G$24,D5362),0))</f>
        <v>0</v>
      </c>
      <c r="F5362" s="29">
        <f ca="1">IF(E5362&gt;0,D5362*Calculator!$G$22/12,0)</f>
        <v>0</v>
      </c>
      <c r="G5362" s="29">
        <f ca="1">IF(E5362&gt;0,(IFERROR(-PMT(Calculator!$G$22/12,Calculator!$G$23*12,Calculator!$G$20),0))-F5362,0)</f>
        <v>0</v>
      </c>
      <c r="H5362" s="29">
        <f t="shared" ca="1" si="336"/>
        <v>0</v>
      </c>
      <c r="I5362" s="29">
        <f t="shared" ca="1" si="334"/>
        <v>0</v>
      </c>
      <c r="J5362" s="30">
        <f>Calculator!$G$40</f>
        <v>6.5000000000000002E-2</v>
      </c>
      <c r="K5362" s="29">
        <f ca="1">IF(C5362&gt;=Calculator!$G$27,IF(DAY($C5362)=1,Calculator!$G$34/2,IF(DAY($C5362)=15,Calculator!$G$34/2,0)),0)</f>
        <v>0</v>
      </c>
      <c r="L5362" s="29">
        <f ca="1">IF(DAY($C5362)=28,IF(H5362=0,0,Calculator!$G$35),0)</f>
        <v>0</v>
      </c>
      <c r="M5362" s="29">
        <f ca="1">IF(I5362&gt;0,IF(DAY($C5362)=1,SUM(INDIRECT("I"&amp;(ROW(C5361)-DAY(C5361))):I5361),0),0)</f>
        <v>0</v>
      </c>
      <c r="N5362" s="29">
        <f ca="1">IF(C5362&lt;Calculator!$G$27,0,IF(C5362=Calculator!$G$27,Calculator!$G$39,IF(H5362-K5362&lt;=0,IF(D5362&gt;Calculator!$G$39,IF(H5362-K5362+E5362+L5362+M5362+Calculator!$G$39&gt;Calculator!$G$39,Calculator!$G$39-(H5362+E5362+L5362+M5362-K5362),Calculator!$G$39),D5362),0)))</f>
        <v>0</v>
      </c>
    </row>
    <row r="5363" spans="1:14" ht="15.75" thickBot="1">
      <c r="A5363" s="33" t="str">
        <f ca="1">IF(C5363=Calculator!$H$27,"F",IF(Daily!D5363+Daily!H5363=0,IF(D5362+H5362&gt;0,"L",""),""))</f>
        <v/>
      </c>
      <c r="B5363" s="34">
        <v>5362</v>
      </c>
      <c r="C5363" s="19">
        <f t="shared" ca="1" si="333"/>
        <v>51292</v>
      </c>
      <c r="D5363" s="29">
        <f t="shared" ca="1" si="335"/>
        <v>0</v>
      </c>
      <c r="E5363" s="29">
        <f ca="1">IF(C5363&lt;Calculator!$D$26,0,IF(DAY($C5363)=1,IF(D5363-Calculator!$G$24&gt;0,Calculator!$G$24,D5363),0))</f>
        <v>0</v>
      </c>
      <c r="F5363" s="29">
        <f ca="1">IF(E5363&gt;0,D5363*Calculator!$G$22/12,0)</f>
        <v>0</v>
      </c>
      <c r="G5363" s="29">
        <f ca="1">IF(E5363&gt;0,(IFERROR(-PMT(Calculator!$G$22/12,Calculator!$G$23*12,Calculator!$G$20),0))-F5363,0)</f>
        <v>0</v>
      </c>
      <c r="H5363" s="29">
        <f t="shared" ca="1" si="336"/>
        <v>0</v>
      </c>
      <c r="I5363" s="29">
        <f t="shared" ca="1" si="334"/>
        <v>0</v>
      </c>
      <c r="J5363" s="30">
        <f>Calculator!$G$40</f>
        <v>6.5000000000000002E-2</v>
      </c>
      <c r="K5363" s="29">
        <f ca="1">IF(C5363&gt;=Calculator!$G$27,IF(DAY($C5363)=1,Calculator!$G$34/2,IF(DAY($C5363)=15,Calculator!$G$34/2,0)),0)</f>
        <v>0</v>
      </c>
      <c r="L5363" s="29">
        <f ca="1">IF(DAY($C5363)=28,IF(H5363=0,0,Calculator!$G$35),0)</f>
        <v>0</v>
      </c>
      <c r="M5363" s="29">
        <f ca="1">IF(I5363&gt;0,IF(DAY($C5363)=1,SUM(INDIRECT("I"&amp;(ROW(C5362)-DAY(C5362))):I5362),0),0)</f>
        <v>0</v>
      </c>
      <c r="N5363" s="29">
        <f ca="1">IF(C5363&lt;Calculator!$G$27,0,IF(C5363=Calculator!$G$27,Calculator!$G$39,IF(H5363-K5363&lt;=0,IF(D5363&gt;Calculator!$G$39,IF(H5363-K5363+E5363+L5363+M5363+Calculator!$G$39&gt;Calculator!$G$39,Calculator!$G$39-(H5363+E5363+L5363+M5363-K5363),Calculator!$G$39),D5363),0)))</f>
        <v>0</v>
      </c>
    </row>
    <row r="5364" spans="1:14" ht="15.75" thickBot="1">
      <c r="A5364" s="33" t="str">
        <f ca="1">IF(C5364=Calculator!$H$27,"F",IF(Daily!D5364+Daily!H5364=0,IF(D5363+H5363&gt;0,"L",""),""))</f>
        <v/>
      </c>
      <c r="B5364" s="34">
        <v>5363</v>
      </c>
      <c r="C5364" s="19">
        <f t="shared" ca="1" si="333"/>
        <v>51293</v>
      </c>
      <c r="D5364" s="29">
        <f t="shared" ca="1" si="335"/>
        <v>0</v>
      </c>
      <c r="E5364" s="29">
        <f ca="1">IF(C5364&lt;Calculator!$D$26,0,IF(DAY($C5364)=1,IF(D5364-Calculator!$G$24&gt;0,Calculator!$G$24,D5364),0))</f>
        <v>0</v>
      </c>
      <c r="F5364" s="29">
        <f ca="1">IF(E5364&gt;0,D5364*Calculator!$G$22/12,0)</f>
        <v>0</v>
      </c>
      <c r="G5364" s="29">
        <f ca="1">IF(E5364&gt;0,(IFERROR(-PMT(Calculator!$G$22/12,Calculator!$G$23*12,Calculator!$G$20),0))-F5364,0)</f>
        <v>0</v>
      </c>
      <c r="H5364" s="29">
        <f t="shared" ca="1" si="336"/>
        <v>0</v>
      </c>
      <c r="I5364" s="29">
        <f t="shared" ca="1" si="334"/>
        <v>0</v>
      </c>
      <c r="J5364" s="30">
        <f>Calculator!$G$40</f>
        <v>6.5000000000000002E-2</v>
      </c>
      <c r="K5364" s="29">
        <f ca="1">IF(C5364&gt;=Calculator!$G$27,IF(DAY($C5364)=1,Calculator!$G$34/2,IF(DAY($C5364)=15,Calculator!$G$34/2,0)),0)</f>
        <v>0</v>
      </c>
      <c r="L5364" s="29">
        <f ca="1">IF(DAY($C5364)=28,IF(H5364=0,0,Calculator!$G$35),0)</f>
        <v>0</v>
      </c>
      <c r="M5364" s="29">
        <f ca="1">IF(I5364&gt;0,IF(DAY($C5364)=1,SUM(INDIRECT("I"&amp;(ROW(C5363)-DAY(C5363))):I5363),0),0)</f>
        <v>0</v>
      </c>
      <c r="N5364" s="29">
        <f ca="1">IF(C5364&lt;Calculator!$G$27,0,IF(C5364=Calculator!$G$27,Calculator!$G$39,IF(H5364-K5364&lt;=0,IF(D5364&gt;Calculator!$G$39,IF(H5364-K5364+E5364+L5364+M5364+Calculator!$G$39&gt;Calculator!$G$39,Calculator!$G$39-(H5364+E5364+L5364+M5364-K5364),Calculator!$G$39),D5364),0)))</f>
        <v>0</v>
      </c>
    </row>
    <row r="5365" spans="1:14" ht="15.75" thickBot="1">
      <c r="A5365" s="33" t="str">
        <f ca="1">IF(C5365=Calculator!$H$27,"F",IF(Daily!D5365+Daily!H5365=0,IF(D5364+H5364&gt;0,"L",""),""))</f>
        <v/>
      </c>
      <c r="B5365" s="34">
        <v>5364</v>
      </c>
      <c r="C5365" s="19">
        <f t="shared" ca="1" si="333"/>
        <v>51294</v>
      </c>
      <c r="D5365" s="29">
        <f t="shared" ca="1" si="335"/>
        <v>0</v>
      </c>
      <c r="E5365" s="29">
        <f ca="1">IF(C5365&lt;Calculator!$D$26,0,IF(DAY($C5365)=1,IF(D5365-Calculator!$G$24&gt;0,Calculator!$G$24,D5365),0))</f>
        <v>0</v>
      </c>
      <c r="F5365" s="29">
        <f ca="1">IF(E5365&gt;0,D5365*Calculator!$G$22/12,0)</f>
        <v>0</v>
      </c>
      <c r="G5365" s="29">
        <f ca="1">IF(E5365&gt;0,(IFERROR(-PMT(Calculator!$G$22/12,Calculator!$G$23*12,Calculator!$G$20),0))-F5365,0)</f>
        <v>0</v>
      </c>
      <c r="H5365" s="29">
        <f t="shared" ca="1" si="336"/>
        <v>0</v>
      </c>
      <c r="I5365" s="29">
        <f t="shared" ca="1" si="334"/>
        <v>0</v>
      </c>
      <c r="J5365" s="30">
        <f>Calculator!$G$40</f>
        <v>6.5000000000000002E-2</v>
      </c>
      <c r="K5365" s="29">
        <f ca="1">IF(C5365&gt;=Calculator!$G$27,IF(DAY($C5365)=1,Calculator!$G$34/2,IF(DAY($C5365)=15,Calculator!$G$34/2,0)),0)</f>
        <v>0</v>
      </c>
      <c r="L5365" s="29">
        <f ca="1">IF(DAY($C5365)=28,IF(H5365=0,0,Calculator!$G$35),0)</f>
        <v>0</v>
      </c>
      <c r="M5365" s="29">
        <f ca="1">IF(I5365&gt;0,IF(DAY($C5365)=1,SUM(INDIRECT("I"&amp;(ROW(C5364)-DAY(C5364))):I5364),0),0)</f>
        <v>0</v>
      </c>
      <c r="N5365" s="29">
        <f ca="1">IF(C5365&lt;Calculator!$G$27,0,IF(C5365=Calculator!$G$27,Calculator!$G$39,IF(H5365-K5365&lt;=0,IF(D5365&gt;Calculator!$G$39,IF(H5365-K5365+E5365+L5365+M5365+Calculator!$G$39&gt;Calculator!$G$39,Calculator!$G$39-(H5365+E5365+L5365+M5365-K5365),Calculator!$G$39),D5365),0)))</f>
        <v>0</v>
      </c>
    </row>
    <row r="5366" spans="1:14" ht="15.75" thickBot="1">
      <c r="A5366" s="33" t="str">
        <f ca="1">IF(C5366=Calculator!$H$27,"F",IF(Daily!D5366+Daily!H5366=0,IF(D5365+H5365&gt;0,"L",""),""))</f>
        <v/>
      </c>
      <c r="B5366" s="34">
        <v>5365</v>
      </c>
      <c r="C5366" s="19">
        <f t="shared" ca="1" si="333"/>
        <v>51295</v>
      </c>
      <c r="D5366" s="29">
        <f t="shared" ca="1" si="335"/>
        <v>0</v>
      </c>
      <c r="E5366" s="29">
        <f ca="1">IF(C5366&lt;Calculator!$D$26,0,IF(DAY($C5366)=1,IF(D5366-Calculator!$G$24&gt;0,Calculator!$G$24,D5366),0))</f>
        <v>0</v>
      </c>
      <c r="F5366" s="29">
        <f ca="1">IF(E5366&gt;0,D5366*Calculator!$G$22/12,0)</f>
        <v>0</v>
      </c>
      <c r="G5366" s="29">
        <f ca="1">IF(E5366&gt;0,(IFERROR(-PMT(Calculator!$G$22/12,Calculator!$G$23*12,Calculator!$G$20),0))-F5366,0)</f>
        <v>0</v>
      </c>
      <c r="H5366" s="29">
        <f t="shared" ca="1" si="336"/>
        <v>0</v>
      </c>
      <c r="I5366" s="29">
        <f t="shared" ca="1" si="334"/>
        <v>0</v>
      </c>
      <c r="J5366" s="30">
        <f>Calculator!$G$40</f>
        <v>6.5000000000000002E-2</v>
      </c>
      <c r="K5366" s="29">
        <f ca="1">IF(C5366&gt;=Calculator!$G$27,IF(DAY($C5366)=1,Calculator!$G$34/2,IF(DAY($C5366)=15,Calculator!$G$34/2,0)),0)</f>
        <v>0</v>
      </c>
      <c r="L5366" s="29">
        <f ca="1">IF(DAY($C5366)=28,IF(H5366=0,0,Calculator!$G$35),0)</f>
        <v>0</v>
      </c>
      <c r="M5366" s="29">
        <f ca="1">IF(I5366&gt;0,IF(DAY($C5366)=1,SUM(INDIRECT("I"&amp;(ROW(C5365)-DAY(C5365))):I5365),0),0)</f>
        <v>0</v>
      </c>
      <c r="N5366" s="29">
        <f ca="1">IF(C5366&lt;Calculator!$G$27,0,IF(C5366=Calculator!$G$27,Calculator!$G$39,IF(H5366-K5366&lt;=0,IF(D5366&gt;Calculator!$G$39,IF(H5366-K5366+E5366+L5366+M5366+Calculator!$G$39&gt;Calculator!$G$39,Calculator!$G$39-(H5366+E5366+L5366+M5366-K5366),Calculator!$G$39),D5366),0)))</f>
        <v>0</v>
      </c>
    </row>
    <row r="5367" spans="1:14" ht="15.75" thickBot="1">
      <c r="A5367" s="33" t="str">
        <f ca="1">IF(C5367=Calculator!$H$27,"F",IF(Daily!D5367+Daily!H5367=0,IF(D5366+H5366&gt;0,"L",""),""))</f>
        <v/>
      </c>
      <c r="B5367" s="34">
        <v>5366</v>
      </c>
      <c r="C5367" s="19">
        <f t="shared" ca="1" si="333"/>
        <v>51296</v>
      </c>
      <c r="D5367" s="29">
        <f t="shared" ca="1" si="335"/>
        <v>0</v>
      </c>
      <c r="E5367" s="29">
        <f ca="1">IF(C5367&lt;Calculator!$D$26,0,IF(DAY($C5367)=1,IF(D5367-Calculator!$G$24&gt;0,Calculator!$G$24,D5367),0))</f>
        <v>0</v>
      </c>
      <c r="F5367" s="29">
        <f ca="1">IF(E5367&gt;0,D5367*Calculator!$G$22/12,0)</f>
        <v>0</v>
      </c>
      <c r="G5367" s="29">
        <f ca="1">IF(E5367&gt;0,(IFERROR(-PMT(Calculator!$G$22/12,Calculator!$G$23*12,Calculator!$G$20),0))-F5367,0)</f>
        <v>0</v>
      </c>
      <c r="H5367" s="29">
        <f t="shared" ca="1" si="336"/>
        <v>0</v>
      </c>
      <c r="I5367" s="29">
        <f t="shared" ca="1" si="334"/>
        <v>0</v>
      </c>
      <c r="J5367" s="30">
        <f>Calculator!$G$40</f>
        <v>6.5000000000000002E-2</v>
      </c>
      <c r="K5367" s="29">
        <f ca="1">IF(C5367&gt;=Calculator!$G$27,IF(DAY($C5367)=1,Calculator!$G$34/2,IF(DAY($C5367)=15,Calculator!$G$34/2,0)),0)</f>
        <v>0</v>
      </c>
      <c r="L5367" s="29">
        <f ca="1">IF(DAY($C5367)=28,IF(H5367=0,0,Calculator!$G$35),0)</f>
        <v>0</v>
      </c>
      <c r="M5367" s="29">
        <f ca="1">IF(I5367&gt;0,IF(DAY($C5367)=1,SUM(INDIRECT("I"&amp;(ROW(C5366)-DAY(C5366))):I5366),0),0)</f>
        <v>0</v>
      </c>
      <c r="N5367" s="29">
        <f ca="1">IF(C5367&lt;Calculator!$G$27,0,IF(C5367=Calculator!$G$27,Calculator!$G$39,IF(H5367-K5367&lt;=0,IF(D5367&gt;Calculator!$G$39,IF(H5367-K5367+E5367+L5367+M5367+Calculator!$G$39&gt;Calculator!$G$39,Calculator!$G$39-(H5367+E5367+L5367+M5367-K5367),Calculator!$G$39),D5367),0)))</f>
        <v>0</v>
      </c>
    </row>
    <row r="5368" spans="1:14" ht="15.75" thickBot="1">
      <c r="A5368" s="33" t="str">
        <f ca="1">IF(C5368=Calculator!$H$27,"F",IF(Daily!D5368+Daily!H5368=0,IF(D5367+H5367&gt;0,"L",""),""))</f>
        <v/>
      </c>
      <c r="B5368" s="34">
        <v>5367</v>
      </c>
      <c r="C5368" s="19">
        <f t="shared" ca="1" si="333"/>
        <v>51297</v>
      </c>
      <c r="D5368" s="29">
        <f t="shared" ca="1" si="335"/>
        <v>0</v>
      </c>
      <c r="E5368" s="29">
        <f ca="1">IF(C5368&lt;Calculator!$D$26,0,IF(DAY($C5368)=1,IF(D5368-Calculator!$G$24&gt;0,Calculator!$G$24,D5368),0))</f>
        <v>0</v>
      </c>
      <c r="F5368" s="29">
        <f ca="1">IF(E5368&gt;0,D5368*Calculator!$G$22/12,0)</f>
        <v>0</v>
      </c>
      <c r="G5368" s="29">
        <f ca="1">IF(E5368&gt;0,(IFERROR(-PMT(Calculator!$G$22/12,Calculator!$G$23*12,Calculator!$G$20),0))-F5368,0)</f>
        <v>0</v>
      </c>
      <c r="H5368" s="29">
        <f t="shared" ca="1" si="336"/>
        <v>0</v>
      </c>
      <c r="I5368" s="29">
        <f t="shared" ca="1" si="334"/>
        <v>0</v>
      </c>
      <c r="J5368" s="30">
        <f>Calculator!$G$40</f>
        <v>6.5000000000000002E-2</v>
      </c>
      <c r="K5368" s="29">
        <f ca="1">IF(C5368&gt;=Calculator!$G$27,IF(DAY($C5368)=1,Calculator!$G$34/2,IF(DAY($C5368)=15,Calculator!$G$34/2,0)),0)</f>
        <v>0</v>
      </c>
      <c r="L5368" s="29">
        <f ca="1">IF(DAY($C5368)=28,IF(H5368=0,0,Calculator!$G$35),0)</f>
        <v>0</v>
      </c>
      <c r="M5368" s="29">
        <f ca="1">IF(I5368&gt;0,IF(DAY($C5368)=1,SUM(INDIRECT("I"&amp;(ROW(C5367)-DAY(C5367))):I5367),0),0)</f>
        <v>0</v>
      </c>
      <c r="N5368" s="29">
        <f ca="1">IF(C5368&lt;Calculator!$G$27,0,IF(C5368=Calculator!$G$27,Calculator!$G$39,IF(H5368-K5368&lt;=0,IF(D5368&gt;Calculator!$G$39,IF(H5368-K5368+E5368+L5368+M5368+Calculator!$G$39&gt;Calculator!$G$39,Calculator!$G$39-(H5368+E5368+L5368+M5368-K5368),Calculator!$G$39),D5368),0)))</f>
        <v>0</v>
      </c>
    </row>
    <row r="5369" spans="1:14" ht="15.75" thickBot="1">
      <c r="A5369" s="33" t="str">
        <f ca="1">IF(C5369=Calculator!$H$27,"F",IF(Daily!D5369+Daily!H5369=0,IF(D5368+H5368&gt;0,"L",""),""))</f>
        <v/>
      </c>
      <c r="B5369" s="34">
        <v>5368</v>
      </c>
      <c r="C5369" s="19">
        <f t="shared" ca="1" si="333"/>
        <v>51298</v>
      </c>
      <c r="D5369" s="29">
        <f t="shared" ca="1" si="335"/>
        <v>0</v>
      </c>
      <c r="E5369" s="29">
        <f ca="1">IF(C5369&lt;Calculator!$D$26,0,IF(DAY($C5369)=1,IF(D5369-Calculator!$G$24&gt;0,Calculator!$G$24,D5369),0))</f>
        <v>0</v>
      </c>
      <c r="F5369" s="29">
        <f ca="1">IF(E5369&gt;0,D5369*Calculator!$G$22/12,0)</f>
        <v>0</v>
      </c>
      <c r="G5369" s="29">
        <f ca="1">IF(E5369&gt;0,(IFERROR(-PMT(Calculator!$G$22/12,Calculator!$G$23*12,Calculator!$G$20),0))-F5369,0)</f>
        <v>0</v>
      </c>
      <c r="H5369" s="29">
        <f t="shared" ca="1" si="336"/>
        <v>0</v>
      </c>
      <c r="I5369" s="29">
        <f t="shared" ca="1" si="334"/>
        <v>0</v>
      </c>
      <c r="J5369" s="30">
        <f>Calculator!$G$40</f>
        <v>6.5000000000000002E-2</v>
      </c>
      <c r="K5369" s="29">
        <f ca="1">IF(C5369&gt;=Calculator!$G$27,IF(DAY($C5369)=1,Calculator!$G$34/2,IF(DAY($C5369)=15,Calculator!$G$34/2,0)),0)</f>
        <v>0</v>
      </c>
      <c r="L5369" s="29">
        <f ca="1">IF(DAY($C5369)=28,IF(H5369=0,0,Calculator!$G$35),0)</f>
        <v>0</v>
      </c>
      <c r="M5369" s="29">
        <f ca="1">IF(I5369&gt;0,IF(DAY($C5369)=1,SUM(INDIRECT("I"&amp;(ROW(C5368)-DAY(C5368))):I5368),0),0)</f>
        <v>0</v>
      </c>
      <c r="N5369" s="29">
        <f ca="1">IF(C5369&lt;Calculator!$G$27,0,IF(C5369=Calculator!$G$27,Calculator!$G$39,IF(H5369-K5369&lt;=0,IF(D5369&gt;Calculator!$G$39,IF(H5369-K5369+E5369+L5369+M5369+Calculator!$G$39&gt;Calculator!$G$39,Calculator!$G$39-(H5369+E5369+L5369+M5369-K5369),Calculator!$G$39),D5369),0)))</f>
        <v>0</v>
      </c>
    </row>
    <row r="5370" spans="1:14" ht="15.75" thickBot="1">
      <c r="A5370" s="33" t="str">
        <f ca="1">IF(C5370=Calculator!$H$27,"F",IF(Daily!D5370+Daily!H5370=0,IF(D5369+H5369&gt;0,"L",""),""))</f>
        <v/>
      </c>
      <c r="B5370" s="34">
        <v>5369</v>
      </c>
      <c r="C5370" s="19">
        <f t="shared" ca="1" si="333"/>
        <v>51299</v>
      </c>
      <c r="D5370" s="29">
        <f t="shared" ca="1" si="335"/>
        <v>0</v>
      </c>
      <c r="E5370" s="29">
        <f ca="1">IF(C5370&lt;Calculator!$D$26,0,IF(DAY($C5370)=1,IF(D5370-Calculator!$G$24&gt;0,Calculator!$G$24,D5370),0))</f>
        <v>0</v>
      </c>
      <c r="F5370" s="29">
        <f ca="1">IF(E5370&gt;0,D5370*Calculator!$G$22/12,0)</f>
        <v>0</v>
      </c>
      <c r="G5370" s="29">
        <f ca="1">IF(E5370&gt;0,(IFERROR(-PMT(Calculator!$G$22/12,Calculator!$G$23*12,Calculator!$G$20),0))-F5370,0)</f>
        <v>0</v>
      </c>
      <c r="H5370" s="29">
        <f t="shared" ca="1" si="336"/>
        <v>0</v>
      </c>
      <c r="I5370" s="29">
        <f t="shared" ca="1" si="334"/>
        <v>0</v>
      </c>
      <c r="J5370" s="30">
        <f>Calculator!$G$40</f>
        <v>6.5000000000000002E-2</v>
      </c>
      <c r="K5370" s="29">
        <f ca="1">IF(C5370&gt;=Calculator!$G$27,IF(DAY($C5370)=1,Calculator!$G$34/2,IF(DAY($C5370)=15,Calculator!$G$34/2,0)),0)</f>
        <v>0</v>
      </c>
      <c r="L5370" s="29">
        <f ca="1">IF(DAY($C5370)=28,IF(H5370=0,0,Calculator!$G$35),0)</f>
        <v>0</v>
      </c>
      <c r="M5370" s="29">
        <f ca="1">IF(I5370&gt;0,IF(DAY($C5370)=1,SUM(INDIRECT("I"&amp;(ROW(C5369)-DAY(C5369))):I5369),0),0)</f>
        <v>0</v>
      </c>
      <c r="N5370" s="29">
        <f ca="1">IF(C5370&lt;Calculator!$G$27,0,IF(C5370=Calculator!$G$27,Calculator!$G$39,IF(H5370-K5370&lt;=0,IF(D5370&gt;Calculator!$G$39,IF(H5370-K5370+E5370+L5370+M5370+Calculator!$G$39&gt;Calculator!$G$39,Calculator!$G$39-(H5370+E5370+L5370+M5370-K5370),Calculator!$G$39),D5370),0)))</f>
        <v>0</v>
      </c>
    </row>
    <row r="5371" spans="1:14" ht="15.75" thickBot="1">
      <c r="A5371" s="33" t="str">
        <f ca="1">IF(C5371=Calculator!$H$27,"F",IF(Daily!D5371+Daily!H5371=0,IF(D5370+H5370&gt;0,"L",""),""))</f>
        <v/>
      </c>
      <c r="B5371" s="34">
        <v>5370</v>
      </c>
      <c r="C5371" s="19">
        <f t="shared" ca="1" si="333"/>
        <v>51300</v>
      </c>
      <c r="D5371" s="29">
        <f t="shared" ca="1" si="335"/>
        <v>0</v>
      </c>
      <c r="E5371" s="29">
        <f ca="1">IF(C5371&lt;Calculator!$D$26,0,IF(DAY($C5371)=1,IF(D5371-Calculator!$G$24&gt;0,Calculator!$G$24,D5371),0))</f>
        <v>0</v>
      </c>
      <c r="F5371" s="29">
        <f ca="1">IF(E5371&gt;0,D5371*Calculator!$G$22/12,0)</f>
        <v>0</v>
      </c>
      <c r="G5371" s="29">
        <f ca="1">IF(E5371&gt;0,(IFERROR(-PMT(Calculator!$G$22/12,Calculator!$G$23*12,Calculator!$G$20),0))-F5371,0)</f>
        <v>0</v>
      </c>
      <c r="H5371" s="29">
        <f t="shared" ca="1" si="336"/>
        <v>0</v>
      </c>
      <c r="I5371" s="29">
        <f t="shared" ca="1" si="334"/>
        <v>0</v>
      </c>
      <c r="J5371" s="30">
        <f>Calculator!$G$40</f>
        <v>6.5000000000000002E-2</v>
      </c>
      <c r="K5371" s="29">
        <f ca="1">IF(C5371&gt;=Calculator!$G$27,IF(DAY($C5371)=1,Calculator!$G$34/2,IF(DAY($C5371)=15,Calculator!$G$34/2,0)),0)</f>
        <v>0</v>
      </c>
      <c r="L5371" s="29">
        <f ca="1">IF(DAY($C5371)=28,IF(H5371=0,0,Calculator!$G$35),0)</f>
        <v>0</v>
      </c>
      <c r="M5371" s="29">
        <f ca="1">IF(I5371&gt;0,IF(DAY($C5371)=1,SUM(INDIRECT("I"&amp;(ROW(C5370)-DAY(C5370))):I5370),0),0)</f>
        <v>0</v>
      </c>
      <c r="N5371" s="29">
        <f ca="1">IF(C5371&lt;Calculator!$G$27,0,IF(C5371=Calculator!$G$27,Calculator!$G$39,IF(H5371-K5371&lt;=0,IF(D5371&gt;Calculator!$G$39,IF(H5371-K5371+E5371+L5371+M5371+Calculator!$G$39&gt;Calculator!$G$39,Calculator!$G$39-(H5371+E5371+L5371+M5371-K5371),Calculator!$G$39),D5371),0)))</f>
        <v>0</v>
      </c>
    </row>
    <row r="5372" spans="1:14" ht="15.75" thickBot="1">
      <c r="A5372" s="33" t="str">
        <f ca="1">IF(C5372=Calculator!$H$27,"F",IF(Daily!D5372+Daily!H5372=0,IF(D5371+H5371&gt;0,"L",""),""))</f>
        <v/>
      </c>
      <c r="B5372" s="34">
        <v>5371</v>
      </c>
      <c r="C5372" s="19">
        <f t="shared" ca="1" si="333"/>
        <v>51301</v>
      </c>
      <c r="D5372" s="29">
        <f t="shared" ca="1" si="335"/>
        <v>0</v>
      </c>
      <c r="E5372" s="29">
        <f ca="1">IF(C5372&lt;Calculator!$D$26,0,IF(DAY($C5372)=1,IF(D5372-Calculator!$G$24&gt;0,Calculator!$G$24,D5372),0))</f>
        <v>0</v>
      </c>
      <c r="F5372" s="29">
        <f ca="1">IF(E5372&gt;0,D5372*Calculator!$G$22/12,0)</f>
        <v>0</v>
      </c>
      <c r="G5372" s="29">
        <f ca="1">IF(E5372&gt;0,(IFERROR(-PMT(Calculator!$G$22/12,Calculator!$G$23*12,Calculator!$G$20),0))-F5372,0)</f>
        <v>0</v>
      </c>
      <c r="H5372" s="29">
        <f t="shared" ca="1" si="336"/>
        <v>0</v>
      </c>
      <c r="I5372" s="29">
        <f t="shared" ca="1" si="334"/>
        <v>0</v>
      </c>
      <c r="J5372" s="30">
        <f>Calculator!$G$40</f>
        <v>6.5000000000000002E-2</v>
      </c>
      <c r="K5372" s="29">
        <f ca="1">IF(C5372&gt;=Calculator!$G$27,IF(DAY($C5372)=1,Calculator!$G$34/2,IF(DAY($C5372)=15,Calculator!$G$34/2,0)),0)</f>
        <v>0</v>
      </c>
      <c r="L5372" s="29">
        <f ca="1">IF(DAY($C5372)=28,IF(H5372=0,0,Calculator!$G$35),0)</f>
        <v>0</v>
      </c>
      <c r="M5372" s="29">
        <f ca="1">IF(I5372&gt;0,IF(DAY($C5372)=1,SUM(INDIRECT("I"&amp;(ROW(C5371)-DAY(C5371))):I5371),0),0)</f>
        <v>0</v>
      </c>
      <c r="N5372" s="29">
        <f ca="1">IF(C5372&lt;Calculator!$G$27,0,IF(C5372=Calculator!$G$27,Calculator!$G$39,IF(H5372-K5372&lt;=0,IF(D5372&gt;Calculator!$G$39,IF(H5372-K5372+E5372+L5372+M5372+Calculator!$G$39&gt;Calculator!$G$39,Calculator!$G$39-(H5372+E5372+L5372+M5372-K5372),Calculator!$G$39),D5372),0)))</f>
        <v>0</v>
      </c>
    </row>
    <row r="5373" spans="1:14" ht="15.75" thickBot="1">
      <c r="A5373" s="33" t="str">
        <f ca="1">IF(C5373=Calculator!$H$27,"F",IF(Daily!D5373+Daily!H5373=0,IF(D5372+H5372&gt;0,"L",""),""))</f>
        <v/>
      </c>
      <c r="B5373" s="34">
        <v>5372</v>
      </c>
      <c r="C5373" s="19">
        <f t="shared" ca="1" si="333"/>
        <v>51302</v>
      </c>
      <c r="D5373" s="29">
        <f t="shared" ca="1" si="335"/>
        <v>0</v>
      </c>
      <c r="E5373" s="29">
        <f ca="1">IF(C5373&lt;Calculator!$D$26,0,IF(DAY($C5373)=1,IF(D5373-Calculator!$G$24&gt;0,Calculator!$G$24,D5373),0))</f>
        <v>0</v>
      </c>
      <c r="F5373" s="29">
        <f ca="1">IF(E5373&gt;0,D5373*Calculator!$G$22/12,0)</f>
        <v>0</v>
      </c>
      <c r="G5373" s="29">
        <f ca="1">IF(E5373&gt;0,(IFERROR(-PMT(Calculator!$G$22/12,Calculator!$G$23*12,Calculator!$G$20),0))-F5373,0)</f>
        <v>0</v>
      </c>
      <c r="H5373" s="29">
        <f t="shared" ca="1" si="336"/>
        <v>0</v>
      </c>
      <c r="I5373" s="29">
        <f t="shared" ca="1" si="334"/>
        <v>0</v>
      </c>
      <c r="J5373" s="30">
        <f>Calculator!$G$40</f>
        <v>6.5000000000000002E-2</v>
      </c>
      <c r="K5373" s="29">
        <f ca="1">IF(C5373&gt;=Calculator!$G$27,IF(DAY($C5373)=1,Calculator!$G$34/2,IF(DAY($C5373)=15,Calculator!$G$34/2,0)),0)</f>
        <v>4500</v>
      </c>
      <c r="L5373" s="29">
        <f ca="1">IF(DAY($C5373)=28,IF(H5373=0,0,Calculator!$G$35),0)</f>
        <v>0</v>
      </c>
      <c r="M5373" s="29">
        <f ca="1">IF(I5373&gt;0,IF(DAY($C5373)=1,SUM(INDIRECT("I"&amp;(ROW(C5372)-DAY(C5372))):I5372),0),0)</f>
        <v>0</v>
      </c>
      <c r="N5373" s="29">
        <f ca="1">IF(C5373&lt;Calculator!$G$27,0,IF(C5373=Calculator!$G$27,Calculator!$G$39,IF(H5373-K5373&lt;=0,IF(D5373&gt;Calculator!$G$39,IF(H5373-K5373+E5373+L5373+M5373+Calculator!$G$39&gt;Calculator!$G$39,Calculator!$G$39-(H5373+E5373+L5373+M5373-K5373),Calculator!$G$39),D5373),0)))</f>
        <v>0</v>
      </c>
    </row>
    <row r="5374" spans="1:14" ht="15.75" thickBot="1">
      <c r="A5374" s="33" t="str">
        <f ca="1">IF(C5374=Calculator!$H$27,"F",IF(Daily!D5374+Daily!H5374=0,IF(D5373+H5373&gt;0,"L",""),""))</f>
        <v/>
      </c>
      <c r="B5374" s="34">
        <v>5373</v>
      </c>
      <c r="C5374" s="19">
        <f t="shared" ca="1" si="333"/>
        <v>51303</v>
      </c>
      <c r="D5374" s="29">
        <f t="shared" ca="1" si="335"/>
        <v>0</v>
      </c>
      <c r="E5374" s="29">
        <f ca="1">IF(C5374&lt;Calculator!$D$26,0,IF(DAY($C5374)=1,IF(D5374-Calculator!$G$24&gt;0,Calculator!$G$24,D5374),0))</f>
        <v>0</v>
      </c>
      <c r="F5374" s="29">
        <f ca="1">IF(E5374&gt;0,D5374*Calculator!$G$22/12,0)</f>
        <v>0</v>
      </c>
      <c r="G5374" s="29">
        <f ca="1">IF(E5374&gt;0,(IFERROR(-PMT(Calculator!$G$22/12,Calculator!$G$23*12,Calculator!$G$20),0))-F5374,0)</f>
        <v>0</v>
      </c>
      <c r="H5374" s="29">
        <f t="shared" ca="1" si="336"/>
        <v>0</v>
      </c>
      <c r="I5374" s="29">
        <f t="shared" ca="1" si="334"/>
        <v>0</v>
      </c>
      <c r="J5374" s="30">
        <f>Calculator!$G$40</f>
        <v>6.5000000000000002E-2</v>
      </c>
      <c r="K5374" s="29">
        <f ca="1">IF(C5374&gt;=Calculator!$G$27,IF(DAY($C5374)=1,Calculator!$G$34/2,IF(DAY($C5374)=15,Calculator!$G$34/2,0)),0)</f>
        <v>0</v>
      </c>
      <c r="L5374" s="29">
        <f ca="1">IF(DAY($C5374)=28,IF(H5374=0,0,Calculator!$G$35),0)</f>
        <v>0</v>
      </c>
      <c r="M5374" s="29">
        <f ca="1">IF(I5374&gt;0,IF(DAY($C5374)=1,SUM(INDIRECT("I"&amp;(ROW(C5373)-DAY(C5373))):I5373),0),0)</f>
        <v>0</v>
      </c>
      <c r="N5374" s="29">
        <f ca="1">IF(C5374&lt;Calculator!$G$27,0,IF(C5374=Calculator!$G$27,Calculator!$G$39,IF(H5374-K5374&lt;=0,IF(D5374&gt;Calculator!$G$39,IF(H5374-K5374+E5374+L5374+M5374+Calculator!$G$39&gt;Calculator!$G$39,Calculator!$G$39-(H5374+E5374+L5374+M5374-K5374),Calculator!$G$39),D5374),0)))</f>
        <v>0</v>
      </c>
    </row>
    <row r="5375" spans="1:14" ht="15.75" thickBot="1">
      <c r="A5375" s="33" t="str">
        <f ca="1">IF(C5375=Calculator!$H$27,"F",IF(Daily!D5375+Daily!H5375=0,IF(D5374+H5374&gt;0,"L",""),""))</f>
        <v/>
      </c>
      <c r="B5375" s="34">
        <v>5374</v>
      </c>
      <c r="C5375" s="19">
        <f t="shared" ca="1" si="333"/>
        <v>51304</v>
      </c>
      <c r="D5375" s="29">
        <f t="shared" ca="1" si="335"/>
        <v>0</v>
      </c>
      <c r="E5375" s="29">
        <f ca="1">IF(C5375&lt;Calculator!$D$26,0,IF(DAY($C5375)=1,IF(D5375-Calculator!$G$24&gt;0,Calculator!$G$24,D5375),0))</f>
        <v>0</v>
      </c>
      <c r="F5375" s="29">
        <f ca="1">IF(E5375&gt;0,D5375*Calculator!$G$22/12,0)</f>
        <v>0</v>
      </c>
      <c r="G5375" s="29">
        <f ca="1">IF(E5375&gt;0,(IFERROR(-PMT(Calculator!$G$22/12,Calculator!$G$23*12,Calculator!$G$20),0))-F5375,0)</f>
        <v>0</v>
      </c>
      <c r="H5375" s="29">
        <f t="shared" ca="1" si="336"/>
        <v>0</v>
      </c>
      <c r="I5375" s="29">
        <f t="shared" ca="1" si="334"/>
        <v>0</v>
      </c>
      <c r="J5375" s="30">
        <f>Calculator!$G$40</f>
        <v>6.5000000000000002E-2</v>
      </c>
      <c r="K5375" s="29">
        <f ca="1">IF(C5375&gt;=Calculator!$G$27,IF(DAY($C5375)=1,Calculator!$G$34/2,IF(DAY($C5375)=15,Calculator!$G$34/2,0)),0)</f>
        <v>0</v>
      </c>
      <c r="L5375" s="29">
        <f ca="1">IF(DAY($C5375)=28,IF(H5375=0,0,Calculator!$G$35),0)</f>
        <v>0</v>
      </c>
      <c r="M5375" s="29">
        <f ca="1">IF(I5375&gt;0,IF(DAY($C5375)=1,SUM(INDIRECT("I"&amp;(ROW(C5374)-DAY(C5374))):I5374),0),0)</f>
        <v>0</v>
      </c>
      <c r="N5375" s="29">
        <f ca="1">IF(C5375&lt;Calculator!$G$27,0,IF(C5375=Calculator!$G$27,Calculator!$G$39,IF(H5375-K5375&lt;=0,IF(D5375&gt;Calculator!$G$39,IF(H5375-K5375+E5375+L5375+M5375+Calculator!$G$39&gt;Calculator!$G$39,Calculator!$G$39-(H5375+E5375+L5375+M5375-K5375),Calculator!$G$39),D5375),0)))</f>
        <v>0</v>
      </c>
    </row>
    <row r="5376" spans="1:14" ht="15.75" thickBot="1">
      <c r="A5376" s="33" t="str">
        <f ca="1">IF(C5376=Calculator!$H$27,"F",IF(Daily!D5376+Daily!H5376=0,IF(D5375+H5375&gt;0,"L",""),""))</f>
        <v/>
      </c>
      <c r="B5376" s="34">
        <v>5375</v>
      </c>
      <c r="C5376" s="19">
        <f t="shared" ca="1" si="333"/>
        <v>51305</v>
      </c>
      <c r="D5376" s="29">
        <f t="shared" ca="1" si="335"/>
        <v>0</v>
      </c>
      <c r="E5376" s="29">
        <f ca="1">IF(C5376&lt;Calculator!$D$26,0,IF(DAY($C5376)=1,IF(D5376-Calculator!$G$24&gt;0,Calculator!$G$24,D5376),0))</f>
        <v>0</v>
      </c>
      <c r="F5376" s="29">
        <f ca="1">IF(E5376&gt;0,D5376*Calculator!$G$22/12,0)</f>
        <v>0</v>
      </c>
      <c r="G5376" s="29">
        <f ca="1">IF(E5376&gt;0,(IFERROR(-PMT(Calculator!$G$22/12,Calculator!$G$23*12,Calculator!$G$20),0))-F5376,0)</f>
        <v>0</v>
      </c>
      <c r="H5376" s="29">
        <f t="shared" ca="1" si="336"/>
        <v>0</v>
      </c>
      <c r="I5376" s="29">
        <f t="shared" ca="1" si="334"/>
        <v>0</v>
      </c>
      <c r="J5376" s="30">
        <f>Calculator!$G$40</f>
        <v>6.5000000000000002E-2</v>
      </c>
      <c r="K5376" s="29">
        <f ca="1">IF(C5376&gt;=Calculator!$G$27,IF(DAY($C5376)=1,Calculator!$G$34/2,IF(DAY($C5376)=15,Calculator!$G$34/2,0)),0)</f>
        <v>0</v>
      </c>
      <c r="L5376" s="29">
        <f ca="1">IF(DAY($C5376)=28,IF(H5376=0,0,Calculator!$G$35),0)</f>
        <v>0</v>
      </c>
      <c r="M5376" s="29">
        <f ca="1">IF(I5376&gt;0,IF(DAY($C5376)=1,SUM(INDIRECT("I"&amp;(ROW(C5375)-DAY(C5375))):I5375),0),0)</f>
        <v>0</v>
      </c>
      <c r="N5376" s="29">
        <f ca="1">IF(C5376&lt;Calculator!$G$27,0,IF(C5376=Calculator!$G$27,Calculator!$G$39,IF(H5376-K5376&lt;=0,IF(D5376&gt;Calculator!$G$39,IF(H5376-K5376+E5376+L5376+M5376+Calculator!$G$39&gt;Calculator!$G$39,Calculator!$G$39-(H5376+E5376+L5376+M5376-K5376),Calculator!$G$39),D5376),0)))</f>
        <v>0</v>
      </c>
    </row>
    <row r="5377" spans="1:14" ht="15.75" thickBot="1">
      <c r="A5377" s="33" t="str">
        <f ca="1">IF(C5377=Calculator!$H$27,"F",IF(Daily!D5377+Daily!H5377=0,IF(D5376+H5376&gt;0,"L",""),""))</f>
        <v/>
      </c>
      <c r="B5377" s="34">
        <v>5376</v>
      </c>
      <c r="C5377" s="19">
        <f t="shared" ca="1" si="333"/>
        <v>51306</v>
      </c>
      <c r="D5377" s="29">
        <f t="shared" ca="1" si="335"/>
        <v>0</v>
      </c>
      <c r="E5377" s="29">
        <f ca="1">IF(C5377&lt;Calculator!$D$26,0,IF(DAY($C5377)=1,IF(D5377-Calculator!$G$24&gt;0,Calculator!$G$24,D5377),0))</f>
        <v>0</v>
      </c>
      <c r="F5377" s="29">
        <f ca="1">IF(E5377&gt;0,D5377*Calculator!$G$22/12,0)</f>
        <v>0</v>
      </c>
      <c r="G5377" s="29">
        <f ca="1">IF(E5377&gt;0,(IFERROR(-PMT(Calculator!$G$22/12,Calculator!$G$23*12,Calculator!$G$20),0))-F5377,0)</f>
        <v>0</v>
      </c>
      <c r="H5377" s="29">
        <f t="shared" ca="1" si="336"/>
        <v>0</v>
      </c>
      <c r="I5377" s="29">
        <f t="shared" ca="1" si="334"/>
        <v>0</v>
      </c>
      <c r="J5377" s="30">
        <f>Calculator!$G$40</f>
        <v>6.5000000000000002E-2</v>
      </c>
      <c r="K5377" s="29">
        <f ca="1">IF(C5377&gt;=Calculator!$G$27,IF(DAY($C5377)=1,Calculator!$G$34/2,IF(DAY($C5377)=15,Calculator!$G$34/2,0)),0)</f>
        <v>0</v>
      </c>
      <c r="L5377" s="29">
        <f ca="1">IF(DAY($C5377)=28,IF(H5377=0,0,Calculator!$G$35),0)</f>
        <v>0</v>
      </c>
      <c r="M5377" s="29">
        <f ca="1">IF(I5377&gt;0,IF(DAY($C5377)=1,SUM(INDIRECT("I"&amp;(ROW(C5376)-DAY(C5376))):I5376),0),0)</f>
        <v>0</v>
      </c>
      <c r="N5377" s="29">
        <f ca="1">IF(C5377&lt;Calculator!$G$27,0,IF(C5377=Calculator!$G$27,Calculator!$G$39,IF(H5377-K5377&lt;=0,IF(D5377&gt;Calculator!$G$39,IF(H5377-K5377+E5377+L5377+M5377+Calculator!$G$39&gt;Calculator!$G$39,Calculator!$G$39-(H5377+E5377+L5377+M5377-K5377),Calculator!$G$39),D5377),0)))</f>
        <v>0</v>
      </c>
    </row>
    <row r="5378" spans="1:14" ht="15.75" thickBot="1">
      <c r="A5378" s="33" t="str">
        <f ca="1">IF(C5378=Calculator!$H$27,"F",IF(Daily!D5378+Daily!H5378=0,IF(D5377+H5377&gt;0,"L",""),""))</f>
        <v/>
      </c>
      <c r="B5378" s="34">
        <v>5377</v>
      </c>
      <c r="C5378" s="19">
        <f t="shared" ca="1" si="333"/>
        <v>51307</v>
      </c>
      <c r="D5378" s="29">
        <f t="shared" ca="1" si="335"/>
        <v>0</v>
      </c>
      <c r="E5378" s="29">
        <f ca="1">IF(C5378&lt;Calculator!$D$26,0,IF(DAY($C5378)=1,IF(D5378-Calculator!$G$24&gt;0,Calculator!$G$24,D5378),0))</f>
        <v>0</v>
      </c>
      <c r="F5378" s="29">
        <f ca="1">IF(E5378&gt;0,D5378*Calculator!$G$22/12,0)</f>
        <v>0</v>
      </c>
      <c r="G5378" s="29">
        <f ca="1">IF(E5378&gt;0,(IFERROR(-PMT(Calculator!$G$22/12,Calculator!$G$23*12,Calculator!$G$20),0))-F5378,0)</f>
        <v>0</v>
      </c>
      <c r="H5378" s="29">
        <f t="shared" ca="1" si="336"/>
        <v>0</v>
      </c>
      <c r="I5378" s="29">
        <f t="shared" ca="1" si="334"/>
        <v>0</v>
      </c>
      <c r="J5378" s="30">
        <f>Calculator!$G$40</f>
        <v>6.5000000000000002E-2</v>
      </c>
      <c r="K5378" s="29">
        <f ca="1">IF(C5378&gt;=Calculator!$G$27,IF(DAY($C5378)=1,Calculator!$G$34/2,IF(DAY($C5378)=15,Calculator!$G$34/2,0)),0)</f>
        <v>0</v>
      </c>
      <c r="L5378" s="29">
        <f ca="1">IF(DAY($C5378)=28,IF(H5378=0,0,Calculator!$G$35),0)</f>
        <v>0</v>
      </c>
      <c r="M5378" s="29">
        <f ca="1">IF(I5378&gt;0,IF(DAY($C5378)=1,SUM(INDIRECT("I"&amp;(ROW(C5377)-DAY(C5377))):I5377),0),0)</f>
        <v>0</v>
      </c>
      <c r="N5378" s="29">
        <f ca="1">IF(C5378&lt;Calculator!$G$27,0,IF(C5378=Calculator!$G$27,Calculator!$G$39,IF(H5378-K5378&lt;=0,IF(D5378&gt;Calculator!$G$39,IF(H5378-K5378+E5378+L5378+M5378+Calculator!$G$39&gt;Calculator!$G$39,Calculator!$G$39-(H5378+E5378+L5378+M5378-K5378),Calculator!$G$39),D5378),0)))</f>
        <v>0</v>
      </c>
    </row>
    <row r="5379" spans="1:14" ht="15.75" thickBot="1">
      <c r="A5379" s="33" t="str">
        <f ca="1">IF(C5379=Calculator!$H$27,"F",IF(Daily!D5379+Daily!H5379=0,IF(D5378+H5378&gt;0,"L",""),""))</f>
        <v/>
      </c>
      <c r="B5379" s="34">
        <v>5378</v>
      </c>
      <c r="C5379" s="19">
        <f t="shared" ref="C5379:C5442" ca="1" si="337">C5378+1</f>
        <v>51308</v>
      </c>
      <c r="D5379" s="29">
        <f t="shared" ca="1" si="335"/>
        <v>0</v>
      </c>
      <c r="E5379" s="29">
        <f ca="1">IF(C5379&lt;Calculator!$D$26,0,IF(DAY($C5379)=1,IF(D5379-Calculator!$G$24&gt;0,Calculator!$G$24,D5379),0))</f>
        <v>0</v>
      </c>
      <c r="F5379" s="29">
        <f ca="1">IF(E5379&gt;0,D5379*Calculator!$G$22/12,0)</f>
        <v>0</v>
      </c>
      <c r="G5379" s="29">
        <f ca="1">IF(E5379&gt;0,(IFERROR(-PMT(Calculator!$G$22/12,Calculator!$G$23*12,Calculator!$G$20),0))-F5379,0)</f>
        <v>0</v>
      </c>
      <c r="H5379" s="29">
        <f t="shared" ca="1" si="336"/>
        <v>0</v>
      </c>
      <c r="I5379" s="29">
        <f t="shared" ref="I5379:I5442" ca="1" si="338">H5379*J5379/365</f>
        <v>0</v>
      </c>
      <c r="J5379" s="30">
        <f>Calculator!$G$40</f>
        <v>6.5000000000000002E-2</v>
      </c>
      <c r="K5379" s="29">
        <f ca="1">IF(C5379&gt;=Calculator!$G$27,IF(DAY($C5379)=1,Calculator!$G$34/2,IF(DAY($C5379)=15,Calculator!$G$34/2,0)),0)</f>
        <v>0</v>
      </c>
      <c r="L5379" s="29">
        <f ca="1">IF(DAY($C5379)=28,IF(H5379=0,0,Calculator!$G$35),0)</f>
        <v>0</v>
      </c>
      <c r="M5379" s="29">
        <f ca="1">IF(I5379&gt;0,IF(DAY($C5379)=1,SUM(INDIRECT("I"&amp;(ROW(C5378)-DAY(C5378))):I5378),0),0)</f>
        <v>0</v>
      </c>
      <c r="N5379" s="29">
        <f ca="1">IF(C5379&lt;Calculator!$G$27,0,IF(C5379=Calculator!$G$27,Calculator!$G$39,IF(H5379-K5379&lt;=0,IF(D5379&gt;Calculator!$G$39,IF(H5379-K5379+E5379+L5379+M5379+Calculator!$G$39&gt;Calculator!$G$39,Calculator!$G$39-(H5379+E5379+L5379+M5379-K5379),Calculator!$G$39),D5379),0)))</f>
        <v>0</v>
      </c>
    </row>
    <row r="5380" spans="1:14" ht="15.75" thickBot="1">
      <c r="A5380" s="33" t="str">
        <f ca="1">IF(C5380=Calculator!$H$27,"F",IF(Daily!D5380+Daily!H5380=0,IF(D5379+H5379&gt;0,"L",""),""))</f>
        <v/>
      </c>
      <c r="B5380" s="34">
        <v>5379</v>
      </c>
      <c r="C5380" s="19">
        <f t="shared" ca="1" si="337"/>
        <v>51309</v>
      </c>
      <c r="D5380" s="29">
        <f t="shared" ref="D5380:D5443" ca="1" si="339">IF(((D5379-G5379)-N5379)&lt;0,0,((D5379-G5379)-N5379))</f>
        <v>0</v>
      </c>
      <c r="E5380" s="29">
        <f ca="1">IF(C5380&lt;Calculator!$D$26,0,IF(DAY($C5380)=1,IF(D5380-Calculator!$G$24&gt;0,Calculator!$G$24,D5380),0))</f>
        <v>0</v>
      </c>
      <c r="F5380" s="29">
        <f ca="1">IF(E5380&gt;0,D5380*Calculator!$G$22/12,0)</f>
        <v>0</v>
      </c>
      <c r="G5380" s="29">
        <f ca="1">IF(E5380&gt;0,(IFERROR(-PMT(Calculator!$G$22/12,Calculator!$G$23*12,Calculator!$G$20),0))-F5380,0)</f>
        <v>0</v>
      </c>
      <c r="H5380" s="29">
        <f t="shared" ref="H5380:H5443" ca="1" si="340">IF((H5379-K5379+SUM(L5379:N5379)+E5379)&lt;0,0,(H5379-K5379+SUM(L5379:N5379)+E5379))</f>
        <v>0</v>
      </c>
      <c r="I5380" s="29">
        <f t="shared" ca="1" si="338"/>
        <v>0</v>
      </c>
      <c r="J5380" s="30">
        <f>Calculator!$G$40</f>
        <v>6.5000000000000002E-2</v>
      </c>
      <c r="K5380" s="29">
        <f ca="1">IF(C5380&gt;=Calculator!$G$27,IF(DAY($C5380)=1,Calculator!$G$34/2,IF(DAY($C5380)=15,Calculator!$G$34/2,0)),0)</f>
        <v>0</v>
      </c>
      <c r="L5380" s="29">
        <f ca="1">IF(DAY($C5380)=28,IF(H5380=0,0,Calculator!$G$35),0)</f>
        <v>0</v>
      </c>
      <c r="M5380" s="29">
        <f ca="1">IF(I5380&gt;0,IF(DAY($C5380)=1,SUM(INDIRECT("I"&amp;(ROW(C5379)-DAY(C5379))):I5379),0),0)</f>
        <v>0</v>
      </c>
      <c r="N5380" s="29">
        <f ca="1">IF(C5380&lt;Calculator!$G$27,0,IF(C5380=Calculator!$G$27,Calculator!$G$39,IF(H5380-K5380&lt;=0,IF(D5380&gt;Calculator!$G$39,IF(H5380-K5380+E5380+L5380+M5380+Calculator!$G$39&gt;Calculator!$G$39,Calculator!$G$39-(H5380+E5380+L5380+M5380-K5380),Calculator!$G$39),D5380),0)))</f>
        <v>0</v>
      </c>
    </row>
    <row r="5381" spans="1:14" ht="15.75" thickBot="1">
      <c r="A5381" s="33" t="str">
        <f ca="1">IF(C5381=Calculator!$H$27,"F",IF(Daily!D5381+Daily!H5381=0,IF(D5380+H5380&gt;0,"L",""),""))</f>
        <v/>
      </c>
      <c r="B5381" s="34">
        <v>5380</v>
      </c>
      <c r="C5381" s="19">
        <f t="shared" ca="1" si="337"/>
        <v>51310</v>
      </c>
      <c r="D5381" s="29">
        <f t="shared" ca="1" si="339"/>
        <v>0</v>
      </c>
      <c r="E5381" s="29">
        <f ca="1">IF(C5381&lt;Calculator!$D$26,0,IF(DAY($C5381)=1,IF(D5381-Calculator!$G$24&gt;0,Calculator!$G$24,D5381),0))</f>
        <v>0</v>
      </c>
      <c r="F5381" s="29">
        <f ca="1">IF(E5381&gt;0,D5381*Calculator!$G$22/12,0)</f>
        <v>0</v>
      </c>
      <c r="G5381" s="29">
        <f ca="1">IF(E5381&gt;0,(IFERROR(-PMT(Calculator!$G$22/12,Calculator!$G$23*12,Calculator!$G$20),0))-F5381,0)</f>
        <v>0</v>
      </c>
      <c r="H5381" s="29">
        <f t="shared" ca="1" si="340"/>
        <v>0</v>
      </c>
      <c r="I5381" s="29">
        <f t="shared" ca="1" si="338"/>
        <v>0</v>
      </c>
      <c r="J5381" s="30">
        <f>Calculator!$G$40</f>
        <v>6.5000000000000002E-2</v>
      </c>
      <c r="K5381" s="29">
        <f ca="1">IF(C5381&gt;=Calculator!$G$27,IF(DAY($C5381)=1,Calculator!$G$34/2,IF(DAY($C5381)=15,Calculator!$G$34/2,0)),0)</f>
        <v>0</v>
      </c>
      <c r="L5381" s="29">
        <f ca="1">IF(DAY($C5381)=28,IF(H5381=0,0,Calculator!$G$35),0)</f>
        <v>0</v>
      </c>
      <c r="M5381" s="29">
        <f ca="1">IF(I5381&gt;0,IF(DAY($C5381)=1,SUM(INDIRECT("I"&amp;(ROW(C5380)-DAY(C5380))):I5380),0),0)</f>
        <v>0</v>
      </c>
      <c r="N5381" s="29">
        <f ca="1">IF(C5381&lt;Calculator!$G$27,0,IF(C5381=Calculator!$G$27,Calculator!$G$39,IF(H5381-K5381&lt;=0,IF(D5381&gt;Calculator!$G$39,IF(H5381-K5381+E5381+L5381+M5381+Calculator!$G$39&gt;Calculator!$G$39,Calculator!$G$39-(H5381+E5381+L5381+M5381-K5381),Calculator!$G$39),D5381),0)))</f>
        <v>0</v>
      </c>
    </row>
    <row r="5382" spans="1:14" ht="15.75" thickBot="1">
      <c r="A5382" s="33" t="str">
        <f ca="1">IF(C5382=Calculator!$H$27,"F",IF(Daily!D5382+Daily!H5382=0,IF(D5381+H5381&gt;0,"L",""),""))</f>
        <v/>
      </c>
      <c r="B5382" s="34">
        <v>5381</v>
      </c>
      <c r="C5382" s="19">
        <f t="shared" ca="1" si="337"/>
        <v>51311</v>
      </c>
      <c r="D5382" s="29">
        <f t="shared" ca="1" si="339"/>
        <v>0</v>
      </c>
      <c r="E5382" s="29">
        <f ca="1">IF(C5382&lt;Calculator!$D$26,0,IF(DAY($C5382)=1,IF(D5382-Calculator!$G$24&gt;0,Calculator!$G$24,D5382),0))</f>
        <v>0</v>
      </c>
      <c r="F5382" s="29">
        <f ca="1">IF(E5382&gt;0,D5382*Calculator!$G$22/12,0)</f>
        <v>0</v>
      </c>
      <c r="G5382" s="29">
        <f ca="1">IF(E5382&gt;0,(IFERROR(-PMT(Calculator!$G$22/12,Calculator!$G$23*12,Calculator!$G$20),0))-F5382,0)</f>
        <v>0</v>
      </c>
      <c r="H5382" s="29">
        <f t="shared" ca="1" si="340"/>
        <v>0</v>
      </c>
      <c r="I5382" s="29">
        <f t="shared" ca="1" si="338"/>
        <v>0</v>
      </c>
      <c r="J5382" s="30">
        <f>Calculator!$G$40</f>
        <v>6.5000000000000002E-2</v>
      </c>
      <c r="K5382" s="29">
        <f ca="1">IF(C5382&gt;=Calculator!$G$27,IF(DAY($C5382)=1,Calculator!$G$34/2,IF(DAY($C5382)=15,Calculator!$G$34/2,0)),0)</f>
        <v>0</v>
      </c>
      <c r="L5382" s="29">
        <f ca="1">IF(DAY($C5382)=28,IF(H5382=0,0,Calculator!$G$35),0)</f>
        <v>0</v>
      </c>
      <c r="M5382" s="29">
        <f ca="1">IF(I5382&gt;0,IF(DAY($C5382)=1,SUM(INDIRECT("I"&amp;(ROW(C5381)-DAY(C5381))):I5381),0),0)</f>
        <v>0</v>
      </c>
      <c r="N5382" s="29">
        <f ca="1">IF(C5382&lt;Calculator!$G$27,0,IF(C5382=Calculator!$G$27,Calculator!$G$39,IF(H5382-K5382&lt;=0,IF(D5382&gt;Calculator!$G$39,IF(H5382-K5382+E5382+L5382+M5382+Calculator!$G$39&gt;Calculator!$G$39,Calculator!$G$39-(H5382+E5382+L5382+M5382-K5382),Calculator!$G$39),D5382),0)))</f>
        <v>0</v>
      </c>
    </row>
    <row r="5383" spans="1:14" ht="15.75" thickBot="1">
      <c r="A5383" s="33" t="str">
        <f ca="1">IF(C5383=Calculator!$H$27,"F",IF(Daily!D5383+Daily!H5383=0,IF(D5382+H5382&gt;0,"L",""),""))</f>
        <v/>
      </c>
      <c r="B5383" s="34">
        <v>5382</v>
      </c>
      <c r="C5383" s="19">
        <f t="shared" ca="1" si="337"/>
        <v>51312</v>
      </c>
      <c r="D5383" s="29">
        <f t="shared" ca="1" si="339"/>
        <v>0</v>
      </c>
      <c r="E5383" s="29">
        <f ca="1">IF(C5383&lt;Calculator!$D$26,0,IF(DAY($C5383)=1,IF(D5383-Calculator!$G$24&gt;0,Calculator!$G$24,D5383),0))</f>
        <v>0</v>
      </c>
      <c r="F5383" s="29">
        <f ca="1">IF(E5383&gt;0,D5383*Calculator!$G$22/12,0)</f>
        <v>0</v>
      </c>
      <c r="G5383" s="29">
        <f ca="1">IF(E5383&gt;0,(IFERROR(-PMT(Calculator!$G$22/12,Calculator!$G$23*12,Calculator!$G$20),0))-F5383,0)</f>
        <v>0</v>
      </c>
      <c r="H5383" s="29">
        <f t="shared" ca="1" si="340"/>
        <v>0</v>
      </c>
      <c r="I5383" s="29">
        <f t="shared" ca="1" si="338"/>
        <v>0</v>
      </c>
      <c r="J5383" s="30">
        <f>Calculator!$G$40</f>
        <v>6.5000000000000002E-2</v>
      </c>
      <c r="K5383" s="29">
        <f ca="1">IF(C5383&gt;=Calculator!$G$27,IF(DAY($C5383)=1,Calculator!$G$34/2,IF(DAY($C5383)=15,Calculator!$G$34/2,0)),0)</f>
        <v>0</v>
      </c>
      <c r="L5383" s="29">
        <f ca="1">IF(DAY($C5383)=28,IF(H5383=0,0,Calculator!$G$35),0)</f>
        <v>0</v>
      </c>
      <c r="M5383" s="29">
        <f ca="1">IF(I5383&gt;0,IF(DAY($C5383)=1,SUM(INDIRECT("I"&amp;(ROW(C5382)-DAY(C5382))):I5382),0),0)</f>
        <v>0</v>
      </c>
      <c r="N5383" s="29">
        <f ca="1">IF(C5383&lt;Calculator!$G$27,0,IF(C5383=Calculator!$G$27,Calculator!$G$39,IF(H5383-K5383&lt;=0,IF(D5383&gt;Calculator!$G$39,IF(H5383-K5383+E5383+L5383+M5383+Calculator!$G$39&gt;Calculator!$G$39,Calculator!$G$39-(H5383+E5383+L5383+M5383-K5383),Calculator!$G$39),D5383),0)))</f>
        <v>0</v>
      </c>
    </row>
    <row r="5384" spans="1:14" ht="15.75" thickBot="1">
      <c r="A5384" s="33" t="str">
        <f ca="1">IF(C5384=Calculator!$H$27,"F",IF(Daily!D5384+Daily!H5384=0,IF(D5383+H5383&gt;0,"L",""),""))</f>
        <v/>
      </c>
      <c r="B5384" s="34">
        <v>5383</v>
      </c>
      <c r="C5384" s="19">
        <f t="shared" ca="1" si="337"/>
        <v>51313</v>
      </c>
      <c r="D5384" s="29">
        <f t="shared" ca="1" si="339"/>
        <v>0</v>
      </c>
      <c r="E5384" s="29">
        <f ca="1">IF(C5384&lt;Calculator!$D$26,0,IF(DAY($C5384)=1,IF(D5384-Calculator!$G$24&gt;0,Calculator!$G$24,D5384),0))</f>
        <v>0</v>
      </c>
      <c r="F5384" s="29">
        <f ca="1">IF(E5384&gt;0,D5384*Calculator!$G$22/12,0)</f>
        <v>0</v>
      </c>
      <c r="G5384" s="29">
        <f ca="1">IF(E5384&gt;0,(IFERROR(-PMT(Calculator!$G$22/12,Calculator!$G$23*12,Calculator!$G$20),0))-F5384,0)</f>
        <v>0</v>
      </c>
      <c r="H5384" s="29">
        <f t="shared" ca="1" si="340"/>
        <v>0</v>
      </c>
      <c r="I5384" s="29">
        <f t="shared" ca="1" si="338"/>
        <v>0</v>
      </c>
      <c r="J5384" s="30">
        <f>Calculator!$G$40</f>
        <v>6.5000000000000002E-2</v>
      </c>
      <c r="K5384" s="29">
        <f ca="1">IF(C5384&gt;=Calculator!$G$27,IF(DAY($C5384)=1,Calculator!$G$34/2,IF(DAY($C5384)=15,Calculator!$G$34/2,0)),0)</f>
        <v>0</v>
      </c>
      <c r="L5384" s="29">
        <f ca="1">IF(DAY($C5384)=28,IF(H5384=0,0,Calculator!$G$35),0)</f>
        <v>0</v>
      </c>
      <c r="M5384" s="29">
        <f ca="1">IF(I5384&gt;0,IF(DAY($C5384)=1,SUM(INDIRECT("I"&amp;(ROW(C5383)-DAY(C5383))):I5383),0),0)</f>
        <v>0</v>
      </c>
      <c r="N5384" s="29">
        <f ca="1">IF(C5384&lt;Calculator!$G$27,0,IF(C5384=Calculator!$G$27,Calculator!$G$39,IF(H5384-K5384&lt;=0,IF(D5384&gt;Calculator!$G$39,IF(H5384-K5384+E5384+L5384+M5384+Calculator!$G$39&gt;Calculator!$G$39,Calculator!$G$39-(H5384+E5384+L5384+M5384-K5384),Calculator!$G$39),D5384),0)))</f>
        <v>0</v>
      </c>
    </row>
    <row r="5385" spans="1:14" ht="15.75" thickBot="1">
      <c r="A5385" s="33" t="str">
        <f ca="1">IF(C5385=Calculator!$H$27,"F",IF(Daily!D5385+Daily!H5385=0,IF(D5384+H5384&gt;0,"L",""),""))</f>
        <v/>
      </c>
      <c r="B5385" s="34">
        <v>5384</v>
      </c>
      <c r="C5385" s="19">
        <f t="shared" ca="1" si="337"/>
        <v>51314</v>
      </c>
      <c r="D5385" s="29">
        <f t="shared" ca="1" si="339"/>
        <v>0</v>
      </c>
      <c r="E5385" s="29">
        <f ca="1">IF(C5385&lt;Calculator!$D$26,0,IF(DAY($C5385)=1,IF(D5385-Calculator!$G$24&gt;0,Calculator!$G$24,D5385),0))</f>
        <v>0</v>
      </c>
      <c r="F5385" s="29">
        <f ca="1">IF(E5385&gt;0,D5385*Calculator!$G$22/12,0)</f>
        <v>0</v>
      </c>
      <c r="G5385" s="29">
        <f ca="1">IF(E5385&gt;0,(IFERROR(-PMT(Calculator!$G$22/12,Calculator!$G$23*12,Calculator!$G$20),0))-F5385,0)</f>
        <v>0</v>
      </c>
      <c r="H5385" s="29">
        <f t="shared" ca="1" si="340"/>
        <v>0</v>
      </c>
      <c r="I5385" s="29">
        <f t="shared" ca="1" si="338"/>
        <v>0</v>
      </c>
      <c r="J5385" s="30">
        <f>Calculator!$G$40</f>
        <v>6.5000000000000002E-2</v>
      </c>
      <c r="K5385" s="29">
        <f ca="1">IF(C5385&gt;=Calculator!$G$27,IF(DAY($C5385)=1,Calculator!$G$34/2,IF(DAY($C5385)=15,Calculator!$G$34/2,0)),0)</f>
        <v>0</v>
      </c>
      <c r="L5385" s="29">
        <f ca="1">IF(DAY($C5385)=28,IF(H5385=0,0,Calculator!$G$35),0)</f>
        <v>0</v>
      </c>
      <c r="M5385" s="29">
        <f ca="1">IF(I5385&gt;0,IF(DAY($C5385)=1,SUM(INDIRECT("I"&amp;(ROW(C5384)-DAY(C5384))):I5384),0),0)</f>
        <v>0</v>
      </c>
      <c r="N5385" s="29">
        <f ca="1">IF(C5385&lt;Calculator!$G$27,0,IF(C5385=Calculator!$G$27,Calculator!$G$39,IF(H5385-K5385&lt;=0,IF(D5385&gt;Calculator!$G$39,IF(H5385-K5385+E5385+L5385+M5385+Calculator!$G$39&gt;Calculator!$G$39,Calculator!$G$39-(H5385+E5385+L5385+M5385-K5385),Calculator!$G$39),D5385),0)))</f>
        <v>0</v>
      </c>
    </row>
    <row r="5386" spans="1:14" ht="15.75" thickBot="1">
      <c r="A5386" s="33" t="str">
        <f ca="1">IF(C5386=Calculator!$H$27,"F",IF(Daily!D5386+Daily!H5386=0,IF(D5385+H5385&gt;0,"L",""),""))</f>
        <v/>
      </c>
      <c r="B5386" s="34">
        <v>5385</v>
      </c>
      <c r="C5386" s="19">
        <f t="shared" ca="1" si="337"/>
        <v>51315</v>
      </c>
      <c r="D5386" s="29">
        <f t="shared" ca="1" si="339"/>
        <v>0</v>
      </c>
      <c r="E5386" s="29">
        <f ca="1">IF(C5386&lt;Calculator!$D$26,0,IF(DAY($C5386)=1,IF(D5386-Calculator!$G$24&gt;0,Calculator!$G$24,D5386),0))</f>
        <v>0</v>
      </c>
      <c r="F5386" s="29">
        <f ca="1">IF(E5386&gt;0,D5386*Calculator!$G$22/12,0)</f>
        <v>0</v>
      </c>
      <c r="G5386" s="29">
        <f ca="1">IF(E5386&gt;0,(IFERROR(-PMT(Calculator!$G$22/12,Calculator!$G$23*12,Calculator!$G$20),0))-F5386,0)</f>
        <v>0</v>
      </c>
      <c r="H5386" s="29">
        <f t="shared" ca="1" si="340"/>
        <v>0</v>
      </c>
      <c r="I5386" s="29">
        <f t="shared" ca="1" si="338"/>
        <v>0</v>
      </c>
      <c r="J5386" s="30">
        <f>Calculator!$G$40</f>
        <v>6.5000000000000002E-2</v>
      </c>
      <c r="K5386" s="29">
        <f ca="1">IF(C5386&gt;=Calculator!$G$27,IF(DAY($C5386)=1,Calculator!$G$34/2,IF(DAY($C5386)=15,Calculator!$G$34/2,0)),0)</f>
        <v>0</v>
      </c>
      <c r="L5386" s="29">
        <f ca="1">IF(DAY($C5386)=28,IF(H5386=0,0,Calculator!$G$35),0)</f>
        <v>0</v>
      </c>
      <c r="M5386" s="29">
        <f ca="1">IF(I5386&gt;0,IF(DAY($C5386)=1,SUM(INDIRECT("I"&amp;(ROW(C5385)-DAY(C5385))):I5385),0),0)</f>
        <v>0</v>
      </c>
      <c r="N5386" s="29">
        <f ca="1">IF(C5386&lt;Calculator!$G$27,0,IF(C5386=Calculator!$G$27,Calculator!$G$39,IF(H5386-K5386&lt;=0,IF(D5386&gt;Calculator!$G$39,IF(H5386-K5386+E5386+L5386+M5386+Calculator!$G$39&gt;Calculator!$G$39,Calculator!$G$39-(H5386+E5386+L5386+M5386-K5386),Calculator!$G$39),D5386),0)))</f>
        <v>0</v>
      </c>
    </row>
    <row r="5387" spans="1:14" ht="15.75" thickBot="1">
      <c r="A5387" s="33" t="str">
        <f ca="1">IF(C5387=Calculator!$H$27,"F",IF(Daily!D5387+Daily!H5387=0,IF(D5386+H5386&gt;0,"L",""),""))</f>
        <v/>
      </c>
      <c r="B5387" s="34">
        <v>5386</v>
      </c>
      <c r="C5387" s="19">
        <f t="shared" ca="1" si="337"/>
        <v>51316</v>
      </c>
      <c r="D5387" s="29">
        <f t="shared" ca="1" si="339"/>
        <v>0</v>
      </c>
      <c r="E5387" s="29">
        <f ca="1">IF(C5387&lt;Calculator!$D$26,0,IF(DAY($C5387)=1,IF(D5387-Calculator!$G$24&gt;0,Calculator!$G$24,D5387),0))</f>
        <v>0</v>
      </c>
      <c r="F5387" s="29">
        <f ca="1">IF(E5387&gt;0,D5387*Calculator!$G$22/12,0)</f>
        <v>0</v>
      </c>
      <c r="G5387" s="29">
        <f ca="1">IF(E5387&gt;0,(IFERROR(-PMT(Calculator!$G$22/12,Calculator!$G$23*12,Calculator!$G$20),0))-F5387,0)</f>
        <v>0</v>
      </c>
      <c r="H5387" s="29">
        <f t="shared" ca="1" si="340"/>
        <v>0</v>
      </c>
      <c r="I5387" s="29">
        <f t="shared" ca="1" si="338"/>
        <v>0</v>
      </c>
      <c r="J5387" s="30">
        <f>Calculator!$G$40</f>
        <v>6.5000000000000002E-2</v>
      </c>
      <c r="K5387" s="29">
        <f ca="1">IF(C5387&gt;=Calculator!$G$27,IF(DAY($C5387)=1,Calculator!$G$34/2,IF(DAY($C5387)=15,Calculator!$G$34/2,0)),0)</f>
        <v>0</v>
      </c>
      <c r="L5387" s="29">
        <f ca="1">IF(DAY($C5387)=28,IF(H5387=0,0,Calculator!$G$35),0)</f>
        <v>0</v>
      </c>
      <c r="M5387" s="29">
        <f ca="1">IF(I5387&gt;0,IF(DAY($C5387)=1,SUM(INDIRECT("I"&amp;(ROW(C5386)-DAY(C5386))):I5386),0),0)</f>
        <v>0</v>
      </c>
      <c r="N5387" s="29">
        <f ca="1">IF(C5387&lt;Calculator!$G$27,0,IF(C5387=Calculator!$G$27,Calculator!$G$39,IF(H5387-K5387&lt;=0,IF(D5387&gt;Calculator!$G$39,IF(H5387-K5387+E5387+L5387+M5387+Calculator!$G$39&gt;Calculator!$G$39,Calculator!$G$39-(H5387+E5387+L5387+M5387-K5387),Calculator!$G$39),D5387),0)))</f>
        <v>0</v>
      </c>
    </row>
    <row r="5388" spans="1:14" ht="15.75" thickBot="1">
      <c r="A5388" s="33" t="str">
        <f ca="1">IF(C5388=Calculator!$H$27,"F",IF(Daily!D5388+Daily!H5388=0,IF(D5387+H5387&gt;0,"L",""),""))</f>
        <v/>
      </c>
      <c r="B5388" s="34">
        <v>5387</v>
      </c>
      <c r="C5388" s="19">
        <f t="shared" ca="1" si="337"/>
        <v>51317</v>
      </c>
      <c r="D5388" s="29">
        <f t="shared" ca="1" si="339"/>
        <v>0</v>
      </c>
      <c r="E5388" s="29">
        <f ca="1">IF(C5388&lt;Calculator!$D$26,0,IF(DAY($C5388)=1,IF(D5388-Calculator!$G$24&gt;0,Calculator!$G$24,D5388),0))</f>
        <v>0</v>
      </c>
      <c r="F5388" s="29">
        <f ca="1">IF(E5388&gt;0,D5388*Calculator!$G$22/12,0)</f>
        <v>0</v>
      </c>
      <c r="G5388" s="29">
        <f ca="1">IF(E5388&gt;0,(IFERROR(-PMT(Calculator!$G$22/12,Calculator!$G$23*12,Calculator!$G$20),0))-F5388,0)</f>
        <v>0</v>
      </c>
      <c r="H5388" s="29">
        <f t="shared" ca="1" si="340"/>
        <v>0</v>
      </c>
      <c r="I5388" s="29">
        <f t="shared" ca="1" si="338"/>
        <v>0</v>
      </c>
      <c r="J5388" s="30">
        <f>Calculator!$G$40</f>
        <v>6.5000000000000002E-2</v>
      </c>
      <c r="K5388" s="29">
        <f ca="1">IF(C5388&gt;=Calculator!$G$27,IF(DAY($C5388)=1,Calculator!$G$34/2,IF(DAY($C5388)=15,Calculator!$G$34/2,0)),0)</f>
        <v>0</v>
      </c>
      <c r="L5388" s="29">
        <f ca="1">IF(DAY($C5388)=28,IF(H5388=0,0,Calculator!$G$35),0)</f>
        <v>0</v>
      </c>
      <c r="M5388" s="29">
        <f ca="1">IF(I5388&gt;0,IF(DAY($C5388)=1,SUM(INDIRECT("I"&amp;(ROW(C5387)-DAY(C5387))):I5387),0),0)</f>
        <v>0</v>
      </c>
      <c r="N5388" s="29">
        <f ca="1">IF(C5388&lt;Calculator!$G$27,0,IF(C5388=Calculator!$G$27,Calculator!$G$39,IF(H5388-K5388&lt;=0,IF(D5388&gt;Calculator!$G$39,IF(H5388-K5388+E5388+L5388+M5388+Calculator!$G$39&gt;Calculator!$G$39,Calculator!$G$39-(H5388+E5388+L5388+M5388-K5388),Calculator!$G$39),D5388),0)))</f>
        <v>0</v>
      </c>
    </row>
    <row r="5389" spans="1:14" ht="15.75" thickBot="1">
      <c r="A5389" s="33" t="str">
        <f ca="1">IF(C5389=Calculator!$H$27,"F",IF(Daily!D5389+Daily!H5389=0,IF(D5388+H5388&gt;0,"L",""),""))</f>
        <v/>
      </c>
      <c r="B5389" s="34">
        <v>5388</v>
      </c>
      <c r="C5389" s="19">
        <f t="shared" ca="1" si="337"/>
        <v>51318</v>
      </c>
      <c r="D5389" s="29">
        <f t="shared" ca="1" si="339"/>
        <v>0</v>
      </c>
      <c r="E5389" s="29">
        <f ca="1">IF(C5389&lt;Calculator!$D$26,0,IF(DAY($C5389)=1,IF(D5389-Calculator!$G$24&gt;0,Calculator!$G$24,D5389),0))</f>
        <v>0</v>
      </c>
      <c r="F5389" s="29">
        <f ca="1">IF(E5389&gt;0,D5389*Calculator!$G$22/12,0)</f>
        <v>0</v>
      </c>
      <c r="G5389" s="29">
        <f ca="1">IF(E5389&gt;0,(IFERROR(-PMT(Calculator!$G$22/12,Calculator!$G$23*12,Calculator!$G$20),0))-F5389,0)</f>
        <v>0</v>
      </c>
      <c r="H5389" s="29">
        <f t="shared" ca="1" si="340"/>
        <v>0</v>
      </c>
      <c r="I5389" s="29">
        <f t="shared" ca="1" si="338"/>
        <v>0</v>
      </c>
      <c r="J5389" s="30">
        <f>Calculator!$G$40</f>
        <v>6.5000000000000002E-2</v>
      </c>
      <c r="K5389" s="29">
        <f ca="1">IF(C5389&gt;=Calculator!$G$27,IF(DAY($C5389)=1,Calculator!$G$34/2,IF(DAY($C5389)=15,Calculator!$G$34/2,0)),0)</f>
        <v>4500</v>
      </c>
      <c r="L5389" s="29">
        <f ca="1">IF(DAY($C5389)=28,IF(H5389=0,0,Calculator!$G$35),0)</f>
        <v>0</v>
      </c>
      <c r="M5389" s="29">
        <f ca="1">IF(I5389&gt;0,IF(DAY($C5389)=1,SUM(INDIRECT("I"&amp;(ROW(C5388)-DAY(C5388))):I5388),0),0)</f>
        <v>0</v>
      </c>
      <c r="N5389" s="29">
        <f ca="1">IF(C5389&lt;Calculator!$G$27,0,IF(C5389=Calculator!$G$27,Calculator!$G$39,IF(H5389-K5389&lt;=0,IF(D5389&gt;Calculator!$G$39,IF(H5389-K5389+E5389+L5389+M5389+Calculator!$G$39&gt;Calculator!$G$39,Calculator!$G$39-(H5389+E5389+L5389+M5389-K5389),Calculator!$G$39),D5389),0)))</f>
        <v>0</v>
      </c>
    </row>
    <row r="5390" spans="1:14" ht="15.75" thickBot="1">
      <c r="A5390" s="33" t="str">
        <f ca="1">IF(C5390=Calculator!$H$27,"F",IF(Daily!D5390+Daily!H5390=0,IF(D5389+H5389&gt;0,"L",""),""))</f>
        <v/>
      </c>
      <c r="B5390" s="34">
        <v>5389</v>
      </c>
      <c r="C5390" s="19">
        <f t="shared" ca="1" si="337"/>
        <v>51319</v>
      </c>
      <c r="D5390" s="29">
        <f t="shared" ca="1" si="339"/>
        <v>0</v>
      </c>
      <c r="E5390" s="29">
        <f ca="1">IF(C5390&lt;Calculator!$D$26,0,IF(DAY($C5390)=1,IF(D5390-Calculator!$G$24&gt;0,Calculator!$G$24,D5390),0))</f>
        <v>0</v>
      </c>
      <c r="F5390" s="29">
        <f ca="1">IF(E5390&gt;0,D5390*Calculator!$G$22/12,0)</f>
        <v>0</v>
      </c>
      <c r="G5390" s="29">
        <f ca="1">IF(E5390&gt;0,(IFERROR(-PMT(Calculator!$G$22/12,Calculator!$G$23*12,Calculator!$G$20),0))-F5390,0)</f>
        <v>0</v>
      </c>
      <c r="H5390" s="29">
        <f t="shared" ca="1" si="340"/>
        <v>0</v>
      </c>
      <c r="I5390" s="29">
        <f t="shared" ca="1" si="338"/>
        <v>0</v>
      </c>
      <c r="J5390" s="30">
        <f>Calculator!$G$40</f>
        <v>6.5000000000000002E-2</v>
      </c>
      <c r="K5390" s="29">
        <f ca="1">IF(C5390&gt;=Calculator!$G$27,IF(DAY($C5390)=1,Calculator!$G$34/2,IF(DAY($C5390)=15,Calculator!$G$34/2,0)),0)</f>
        <v>0</v>
      </c>
      <c r="L5390" s="29">
        <f ca="1">IF(DAY($C5390)=28,IF(H5390=0,0,Calculator!$G$35),0)</f>
        <v>0</v>
      </c>
      <c r="M5390" s="29">
        <f ca="1">IF(I5390&gt;0,IF(DAY($C5390)=1,SUM(INDIRECT("I"&amp;(ROW(C5389)-DAY(C5389))):I5389),0),0)</f>
        <v>0</v>
      </c>
      <c r="N5390" s="29">
        <f ca="1">IF(C5390&lt;Calculator!$G$27,0,IF(C5390=Calculator!$G$27,Calculator!$G$39,IF(H5390-K5390&lt;=0,IF(D5390&gt;Calculator!$G$39,IF(H5390-K5390+E5390+L5390+M5390+Calculator!$G$39&gt;Calculator!$G$39,Calculator!$G$39-(H5390+E5390+L5390+M5390-K5390),Calculator!$G$39),D5390),0)))</f>
        <v>0</v>
      </c>
    </row>
    <row r="5391" spans="1:14" ht="15.75" thickBot="1">
      <c r="A5391" s="33" t="str">
        <f ca="1">IF(C5391=Calculator!$H$27,"F",IF(Daily!D5391+Daily!H5391=0,IF(D5390+H5390&gt;0,"L",""),""))</f>
        <v/>
      </c>
      <c r="B5391" s="34">
        <v>5390</v>
      </c>
      <c r="C5391" s="19">
        <f t="shared" ca="1" si="337"/>
        <v>51320</v>
      </c>
      <c r="D5391" s="29">
        <f t="shared" ca="1" si="339"/>
        <v>0</v>
      </c>
      <c r="E5391" s="29">
        <f ca="1">IF(C5391&lt;Calculator!$D$26,0,IF(DAY($C5391)=1,IF(D5391-Calculator!$G$24&gt;0,Calculator!$G$24,D5391),0))</f>
        <v>0</v>
      </c>
      <c r="F5391" s="29">
        <f ca="1">IF(E5391&gt;0,D5391*Calculator!$G$22/12,0)</f>
        <v>0</v>
      </c>
      <c r="G5391" s="29">
        <f ca="1">IF(E5391&gt;0,(IFERROR(-PMT(Calculator!$G$22/12,Calculator!$G$23*12,Calculator!$G$20),0))-F5391,0)</f>
        <v>0</v>
      </c>
      <c r="H5391" s="29">
        <f t="shared" ca="1" si="340"/>
        <v>0</v>
      </c>
      <c r="I5391" s="29">
        <f t="shared" ca="1" si="338"/>
        <v>0</v>
      </c>
      <c r="J5391" s="30">
        <f>Calculator!$G$40</f>
        <v>6.5000000000000002E-2</v>
      </c>
      <c r="K5391" s="29">
        <f ca="1">IF(C5391&gt;=Calculator!$G$27,IF(DAY($C5391)=1,Calculator!$G$34/2,IF(DAY($C5391)=15,Calculator!$G$34/2,0)),0)</f>
        <v>0</v>
      </c>
      <c r="L5391" s="29">
        <f ca="1">IF(DAY($C5391)=28,IF(H5391=0,0,Calculator!$G$35),0)</f>
        <v>0</v>
      </c>
      <c r="M5391" s="29">
        <f ca="1">IF(I5391&gt;0,IF(DAY($C5391)=1,SUM(INDIRECT("I"&amp;(ROW(C5390)-DAY(C5390))):I5390),0),0)</f>
        <v>0</v>
      </c>
      <c r="N5391" s="29">
        <f ca="1">IF(C5391&lt;Calculator!$G$27,0,IF(C5391=Calculator!$G$27,Calculator!$G$39,IF(H5391-K5391&lt;=0,IF(D5391&gt;Calculator!$G$39,IF(H5391-K5391+E5391+L5391+M5391+Calculator!$G$39&gt;Calculator!$G$39,Calculator!$G$39-(H5391+E5391+L5391+M5391-K5391),Calculator!$G$39),D5391),0)))</f>
        <v>0</v>
      </c>
    </row>
    <row r="5392" spans="1:14" ht="15.75" thickBot="1">
      <c r="A5392" s="33" t="str">
        <f ca="1">IF(C5392=Calculator!$H$27,"F",IF(Daily!D5392+Daily!H5392=0,IF(D5391+H5391&gt;0,"L",""),""))</f>
        <v/>
      </c>
      <c r="B5392" s="34">
        <v>5391</v>
      </c>
      <c r="C5392" s="19">
        <f t="shared" ca="1" si="337"/>
        <v>51321</v>
      </c>
      <c r="D5392" s="29">
        <f t="shared" ca="1" si="339"/>
        <v>0</v>
      </c>
      <c r="E5392" s="29">
        <f ca="1">IF(C5392&lt;Calculator!$D$26,0,IF(DAY($C5392)=1,IF(D5392-Calculator!$G$24&gt;0,Calculator!$G$24,D5392),0))</f>
        <v>0</v>
      </c>
      <c r="F5392" s="29">
        <f ca="1">IF(E5392&gt;0,D5392*Calculator!$G$22/12,0)</f>
        <v>0</v>
      </c>
      <c r="G5392" s="29">
        <f ca="1">IF(E5392&gt;0,(IFERROR(-PMT(Calculator!$G$22/12,Calculator!$G$23*12,Calculator!$G$20),0))-F5392,0)</f>
        <v>0</v>
      </c>
      <c r="H5392" s="29">
        <f t="shared" ca="1" si="340"/>
        <v>0</v>
      </c>
      <c r="I5392" s="29">
        <f t="shared" ca="1" si="338"/>
        <v>0</v>
      </c>
      <c r="J5392" s="30">
        <f>Calculator!$G$40</f>
        <v>6.5000000000000002E-2</v>
      </c>
      <c r="K5392" s="29">
        <f ca="1">IF(C5392&gt;=Calculator!$G$27,IF(DAY($C5392)=1,Calculator!$G$34/2,IF(DAY($C5392)=15,Calculator!$G$34/2,0)),0)</f>
        <v>0</v>
      </c>
      <c r="L5392" s="29">
        <f ca="1">IF(DAY($C5392)=28,IF(H5392=0,0,Calculator!$G$35),0)</f>
        <v>0</v>
      </c>
      <c r="M5392" s="29">
        <f ca="1">IF(I5392&gt;0,IF(DAY($C5392)=1,SUM(INDIRECT("I"&amp;(ROW(C5391)-DAY(C5391))):I5391),0),0)</f>
        <v>0</v>
      </c>
      <c r="N5392" s="29">
        <f ca="1">IF(C5392&lt;Calculator!$G$27,0,IF(C5392=Calculator!$G$27,Calculator!$G$39,IF(H5392-K5392&lt;=0,IF(D5392&gt;Calculator!$G$39,IF(H5392-K5392+E5392+L5392+M5392+Calculator!$G$39&gt;Calculator!$G$39,Calculator!$G$39-(H5392+E5392+L5392+M5392-K5392),Calculator!$G$39),D5392),0)))</f>
        <v>0</v>
      </c>
    </row>
    <row r="5393" spans="1:14" ht="15.75" thickBot="1">
      <c r="A5393" s="33" t="str">
        <f ca="1">IF(C5393=Calculator!$H$27,"F",IF(Daily!D5393+Daily!H5393=0,IF(D5392+H5392&gt;0,"L",""),""))</f>
        <v/>
      </c>
      <c r="B5393" s="34">
        <v>5392</v>
      </c>
      <c r="C5393" s="19">
        <f t="shared" ca="1" si="337"/>
        <v>51322</v>
      </c>
      <c r="D5393" s="29">
        <f t="shared" ca="1" si="339"/>
        <v>0</v>
      </c>
      <c r="E5393" s="29">
        <f ca="1">IF(C5393&lt;Calculator!$D$26,0,IF(DAY($C5393)=1,IF(D5393-Calculator!$G$24&gt;0,Calculator!$G$24,D5393),0))</f>
        <v>0</v>
      </c>
      <c r="F5393" s="29">
        <f ca="1">IF(E5393&gt;0,D5393*Calculator!$G$22/12,0)</f>
        <v>0</v>
      </c>
      <c r="G5393" s="29">
        <f ca="1">IF(E5393&gt;0,(IFERROR(-PMT(Calculator!$G$22/12,Calculator!$G$23*12,Calculator!$G$20),0))-F5393,0)</f>
        <v>0</v>
      </c>
      <c r="H5393" s="29">
        <f t="shared" ca="1" si="340"/>
        <v>0</v>
      </c>
      <c r="I5393" s="29">
        <f t="shared" ca="1" si="338"/>
        <v>0</v>
      </c>
      <c r="J5393" s="30">
        <f>Calculator!$G$40</f>
        <v>6.5000000000000002E-2</v>
      </c>
      <c r="K5393" s="29">
        <f ca="1">IF(C5393&gt;=Calculator!$G$27,IF(DAY($C5393)=1,Calculator!$G$34/2,IF(DAY($C5393)=15,Calculator!$G$34/2,0)),0)</f>
        <v>0</v>
      </c>
      <c r="L5393" s="29">
        <f ca="1">IF(DAY($C5393)=28,IF(H5393=0,0,Calculator!$G$35),0)</f>
        <v>0</v>
      </c>
      <c r="M5393" s="29">
        <f ca="1">IF(I5393&gt;0,IF(DAY($C5393)=1,SUM(INDIRECT("I"&amp;(ROW(C5392)-DAY(C5392))):I5392),0),0)</f>
        <v>0</v>
      </c>
      <c r="N5393" s="29">
        <f ca="1">IF(C5393&lt;Calculator!$G$27,0,IF(C5393=Calculator!$G$27,Calculator!$G$39,IF(H5393-K5393&lt;=0,IF(D5393&gt;Calculator!$G$39,IF(H5393-K5393+E5393+L5393+M5393+Calculator!$G$39&gt;Calculator!$G$39,Calculator!$G$39-(H5393+E5393+L5393+M5393-K5393),Calculator!$G$39),D5393),0)))</f>
        <v>0</v>
      </c>
    </row>
    <row r="5394" spans="1:14" ht="15.75" thickBot="1">
      <c r="A5394" s="33" t="str">
        <f ca="1">IF(C5394=Calculator!$H$27,"F",IF(Daily!D5394+Daily!H5394=0,IF(D5393+H5393&gt;0,"L",""),""))</f>
        <v/>
      </c>
      <c r="B5394" s="34">
        <v>5393</v>
      </c>
      <c r="C5394" s="19">
        <f t="shared" ca="1" si="337"/>
        <v>51323</v>
      </c>
      <c r="D5394" s="29">
        <f t="shared" ca="1" si="339"/>
        <v>0</v>
      </c>
      <c r="E5394" s="29">
        <f ca="1">IF(C5394&lt;Calculator!$D$26,0,IF(DAY($C5394)=1,IF(D5394-Calculator!$G$24&gt;0,Calculator!$G$24,D5394),0))</f>
        <v>0</v>
      </c>
      <c r="F5394" s="29">
        <f ca="1">IF(E5394&gt;0,D5394*Calculator!$G$22/12,0)</f>
        <v>0</v>
      </c>
      <c r="G5394" s="29">
        <f ca="1">IF(E5394&gt;0,(IFERROR(-PMT(Calculator!$G$22/12,Calculator!$G$23*12,Calculator!$G$20),0))-F5394,0)</f>
        <v>0</v>
      </c>
      <c r="H5394" s="29">
        <f t="shared" ca="1" si="340"/>
        <v>0</v>
      </c>
      <c r="I5394" s="29">
        <f t="shared" ca="1" si="338"/>
        <v>0</v>
      </c>
      <c r="J5394" s="30">
        <f>Calculator!$G$40</f>
        <v>6.5000000000000002E-2</v>
      </c>
      <c r="K5394" s="29">
        <f ca="1">IF(C5394&gt;=Calculator!$G$27,IF(DAY($C5394)=1,Calculator!$G$34/2,IF(DAY($C5394)=15,Calculator!$G$34/2,0)),0)</f>
        <v>0</v>
      </c>
      <c r="L5394" s="29">
        <f ca="1">IF(DAY($C5394)=28,IF(H5394=0,0,Calculator!$G$35),0)</f>
        <v>0</v>
      </c>
      <c r="M5394" s="29">
        <f ca="1">IF(I5394&gt;0,IF(DAY($C5394)=1,SUM(INDIRECT("I"&amp;(ROW(C5393)-DAY(C5393))):I5393),0),0)</f>
        <v>0</v>
      </c>
      <c r="N5394" s="29">
        <f ca="1">IF(C5394&lt;Calculator!$G$27,0,IF(C5394=Calculator!$G$27,Calculator!$G$39,IF(H5394-K5394&lt;=0,IF(D5394&gt;Calculator!$G$39,IF(H5394-K5394+E5394+L5394+M5394+Calculator!$G$39&gt;Calculator!$G$39,Calculator!$G$39-(H5394+E5394+L5394+M5394-K5394),Calculator!$G$39),D5394),0)))</f>
        <v>0</v>
      </c>
    </row>
    <row r="5395" spans="1:14" ht="15.75" thickBot="1">
      <c r="A5395" s="33" t="str">
        <f ca="1">IF(C5395=Calculator!$H$27,"F",IF(Daily!D5395+Daily!H5395=0,IF(D5394+H5394&gt;0,"L",""),""))</f>
        <v/>
      </c>
      <c r="B5395" s="34">
        <v>5394</v>
      </c>
      <c r="C5395" s="19">
        <f t="shared" ca="1" si="337"/>
        <v>51324</v>
      </c>
      <c r="D5395" s="29">
        <f t="shared" ca="1" si="339"/>
        <v>0</v>
      </c>
      <c r="E5395" s="29">
        <f ca="1">IF(C5395&lt;Calculator!$D$26,0,IF(DAY($C5395)=1,IF(D5395-Calculator!$G$24&gt;0,Calculator!$G$24,D5395),0))</f>
        <v>0</v>
      </c>
      <c r="F5395" s="29">
        <f ca="1">IF(E5395&gt;0,D5395*Calculator!$G$22/12,0)</f>
        <v>0</v>
      </c>
      <c r="G5395" s="29">
        <f ca="1">IF(E5395&gt;0,(IFERROR(-PMT(Calculator!$G$22/12,Calculator!$G$23*12,Calculator!$G$20),0))-F5395,0)</f>
        <v>0</v>
      </c>
      <c r="H5395" s="29">
        <f t="shared" ca="1" si="340"/>
        <v>0</v>
      </c>
      <c r="I5395" s="29">
        <f t="shared" ca="1" si="338"/>
        <v>0</v>
      </c>
      <c r="J5395" s="30">
        <f>Calculator!$G$40</f>
        <v>6.5000000000000002E-2</v>
      </c>
      <c r="K5395" s="29">
        <f ca="1">IF(C5395&gt;=Calculator!$G$27,IF(DAY($C5395)=1,Calculator!$G$34/2,IF(DAY($C5395)=15,Calculator!$G$34/2,0)),0)</f>
        <v>0</v>
      </c>
      <c r="L5395" s="29">
        <f ca="1">IF(DAY($C5395)=28,IF(H5395=0,0,Calculator!$G$35),0)</f>
        <v>0</v>
      </c>
      <c r="M5395" s="29">
        <f ca="1">IF(I5395&gt;0,IF(DAY($C5395)=1,SUM(INDIRECT("I"&amp;(ROW(C5394)-DAY(C5394))):I5394),0),0)</f>
        <v>0</v>
      </c>
      <c r="N5395" s="29">
        <f ca="1">IF(C5395&lt;Calculator!$G$27,0,IF(C5395=Calculator!$G$27,Calculator!$G$39,IF(H5395-K5395&lt;=0,IF(D5395&gt;Calculator!$G$39,IF(H5395-K5395+E5395+L5395+M5395+Calculator!$G$39&gt;Calculator!$G$39,Calculator!$G$39-(H5395+E5395+L5395+M5395-K5395),Calculator!$G$39),D5395),0)))</f>
        <v>0</v>
      </c>
    </row>
    <row r="5396" spans="1:14" ht="15.75" thickBot="1">
      <c r="A5396" s="33" t="str">
        <f ca="1">IF(C5396=Calculator!$H$27,"F",IF(Daily!D5396+Daily!H5396=0,IF(D5395+H5395&gt;0,"L",""),""))</f>
        <v/>
      </c>
      <c r="B5396" s="34">
        <v>5395</v>
      </c>
      <c r="C5396" s="19">
        <f t="shared" ca="1" si="337"/>
        <v>51325</v>
      </c>
      <c r="D5396" s="29">
        <f t="shared" ca="1" si="339"/>
        <v>0</v>
      </c>
      <c r="E5396" s="29">
        <f ca="1">IF(C5396&lt;Calculator!$D$26,0,IF(DAY($C5396)=1,IF(D5396-Calculator!$G$24&gt;0,Calculator!$G$24,D5396),0))</f>
        <v>0</v>
      </c>
      <c r="F5396" s="29">
        <f ca="1">IF(E5396&gt;0,D5396*Calculator!$G$22/12,0)</f>
        <v>0</v>
      </c>
      <c r="G5396" s="29">
        <f ca="1">IF(E5396&gt;0,(IFERROR(-PMT(Calculator!$G$22/12,Calculator!$G$23*12,Calculator!$G$20),0))-F5396,0)</f>
        <v>0</v>
      </c>
      <c r="H5396" s="29">
        <f t="shared" ca="1" si="340"/>
        <v>0</v>
      </c>
      <c r="I5396" s="29">
        <f t="shared" ca="1" si="338"/>
        <v>0</v>
      </c>
      <c r="J5396" s="30">
        <f>Calculator!$G$40</f>
        <v>6.5000000000000002E-2</v>
      </c>
      <c r="K5396" s="29">
        <f ca="1">IF(C5396&gt;=Calculator!$G$27,IF(DAY($C5396)=1,Calculator!$G$34/2,IF(DAY($C5396)=15,Calculator!$G$34/2,0)),0)</f>
        <v>0</v>
      </c>
      <c r="L5396" s="29">
        <f ca="1">IF(DAY($C5396)=28,IF(H5396=0,0,Calculator!$G$35),0)</f>
        <v>0</v>
      </c>
      <c r="M5396" s="29">
        <f ca="1">IF(I5396&gt;0,IF(DAY($C5396)=1,SUM(INDIRECT("I"&amp;(ROW(C5395)-DAY(C5395))):I5395),0),0)</f>
        <v>0</v>
      </c>
      <c r="N5396" s="29">
        <f ca="1">IF(C5396&lt;Calculator!$G$27,0,IF(C5396=Calculator!$G$27,Calculator!$G$39,IF(H5396-K5396&lt;=0,IF(D5396&gt;Calculator!$G$39,IF(H5396-K5396+E5396+L5396+M5396+Calculator!$G$39&gt;Calculator!$G$39,Calculator!$G$39-(H5396+E5396+L5396+M5396-K5396),Calculator!$G$39),D5396),0)))</f>
        <v>0</v>
      </c>
    </row>
    <row r="5397" spans="1:14" ht="15.75" thickBot="1">
      <c r="A5397" s="33" t="str">
        <f ca="1">IF(C5397=Calculator!$H$27,"F",IF(Daily!D5397+Daily!H5397=0,IF(D5396+H5396&gt;0,"L",""),""))</f>
        <v/>
      </c>
      <c r="B5397" s="34">
        <v>5396</v>
      </c>
      <c r="C5397" s="19">
        <f t="shared" ca="1" si="337"/>
        <v>51326</v>
      </c>
      <c r="D5397" s="29">
        <f t="shared" ca="1" si="339"/>
        <v>0</v>
      </c>
      <c r="E5397" s="29">
        <f ca="1">IF(C5397&lt;Calculator!$D$26,0,IF(DAY($C5397)=1,IF(D5397-Calculator!$G$24&gt;0,Calculator!$G$24,D5397),0))</f>
        <v>0</v>
      </c>
      <c r="F5397" s="29">
        <f ca="1">IF(E5397&gt;0,D5397*Calculator!$G$22/12,0)</f>
        <v>0</v>
      </c>
      <c r="G5397" s="29">
        <f ca="1">IF(E5397&gt;0,(IFERROR(-PMT(Calculator!$G$22/12,Calculator!$G$23*12,Calculator!$G$20),0))-F5397,0)</f>
        <v>0</v>
      </c>
      <c r="H5397" s="29">
        <f t="shared" ca="1" si="340"/>
        <v>0</v>
      </c>
      <c r="I5397" s="29">
        <f t="shared" ca="1" si="338"/>
        <v>0</v>
      </c>
      <c r="J5397" s="30">
        <f>Calculator!$G$40</f>
        <v>6.5000000000000002E-2</v>
      </c>
      <c r="K5397" s="29">
        <f ca="1">IF(C5397&gt;=Calculator!$G$27,IF(DAY($C5397)=1,Calculator!$G$34/2,IF(DAY($C5397)=15,Calculator!$G$34/2,0)),0)</f>
        <v>0</v>
      </c>
      <c r="L5397" s="29">
        <f ca="1">IF(DAY($C5397)=28,IF(H5397=0,0,Calculator!$G$35),0)</f>
        <v>0</v>
      </c>
      <c r="M5397" s="29">
        <f ca="1">IF(I5397&gt;0,IF(DAY($C5397)=1,SUM(INDIRECT("I"&amp;(ROW(C5396)-DAY(C5396))):I5396),0),0)</f>
        <v>0</v>
      </c>
      <c r="N5397" s="29">
        <f ca="1">IF(C5397&lt;Calculator!$G$27,0,IF(C5397=Calculator!$G$27,Calculator!$G$39,IF(H5397-K5397&lt;=0,IF(D5397&gt;Calculator!$G$39,IF(H5397-K5397+E5397+L5397+M5397+Calculator!$G$39&gt;Calculator!$G$39,Calculator!$G$39-(H5397+E5397+L5397+M5397-K5397),Calculator!$G$39),D5397),0)))</f>
        <v>0</v>
      </c>
    </row>
    <row r="5398" spans="1:14" ht="15.75" thickBot="1">
      <c r="A5398" s="33" t="str">
        <f ca="1">IF(C5398=Calculator!$H$27,"F",IF(Daily!D5398+Daily!H5398=0,IF(D5397+H5397&gt;0,"L",""),""))</f>
        <v/>
      </c>
      <c r="B5398" s="34">
        <v>5397</v>
      </c>
      <c r="C5398" s="19">
        <f t="shared" ca="1" si="337"/>
        <v>51327</v>
      </c>
      <c r="D5398" s="29">
        <f t="shared" ca="1" si="339"/>
        <v>0</v>
      </c>
      <c r="E5398" s="29">
        <f ca="1">IF(C5398&lt;Calculator!$D$26,0,IF(DAY($C5398)=1,IF(D5398-Calculator!$G$24&gt;0,Calculator!$G$24,D5398),0))</f>
        <v>0</v>
      </c>
      <c r="F5398" s="29">
        <f ca="1">IF(E5398&gt;0,D5398*Calculator!$G$22/12,0)</f>
        <v>0</v>
      </c>
      <c r="G5398" s="29">
        <f ca="1">IF(E5398&gt;0,(IFERROR(-PMT(Calculator!$G$22/12,Calculator!$G$23*12,Calculator!$G$20),0))-F5398,0)</f>
        <v>0</v>
      </c>
      <c r="H5398" s="29">
        <f t="shared" ca="1" si="340"/>
        <v>0</v>
      </c>
      <c r="I5398" s="29">
        <f t="shared" ca="1" si="338"/>
        <v>0</v>
      </c>
      <c r="J5398" s="30">
        <f>Calculator!$G$40</f>
        <v>6.5000000000000002E-2</v>
      </c>
      <c r="K5398" s="29">
        <f ca="1">IF(C5398&gt;=Calculator!$G$27,IF(DAY($C5398)=1,Calculator!$G$34/2,IF(DAY($C5398)=15,Calculator!$G$34/2,0)),0)</f>
        <v>0</v>
      </c>
      <c r="L5398" s="29">
        <f ca="1">IF(DAY($C5398)=28,IF(H5398=0,0,Calculator!$G$35),0)</f>
        <v>0</v>
      </c>
      <c r="M5398" s="29">
        <f ca="1">IF(I5398&gt;0,IF(DAY($C5398)=1,SUM(INDIRECT("I"&amp;(ROW(C5397)-DAY(C5397))):I5397),0),0)</f>
        <v>0</v>
      </c>
      <c r="N5398" s="29">
        <f ca="1">IF(C5398&lt;Calculator!$G$27,0,IF(C5398=Calculator!$G$27,Calculator!$G$39,IF(H5398-K5398&lt;=0,IF(D5398&gt;Calculator!$G$39,IF(H5398-K5398+E5398+L5398+M5398+Calculator!$G$39&gt;Calculator!$G$39,Calculator!$G$39-(H5398+E5398+L5398+M5398-K5398),Calculator!$G$39),D5398),0)))</f>
        <v>0</v>
      </c>
    </row>
    <row r="5399" spans="1:14" ht="15.75" thickBot="1">
      <c r="A5399" s="33" t="str">
        <f ca="1">IF(C5399=Calculator!$H$27,"F",IF(Daily!D5399+Daily!H5399=0,IF(D5398+H5398&gt;0,"L",""),""))</f>
        <v/>
      </c>
      <c r="B5399" s="34">
        <v>5398</v>
      </c>
      <c r="C5399" s="19">
        <f t="shared" ca="1" si="337"/>
        <v>51328</v>
      </c>
      <c r="D5399" s="29">
        <f t="shared" ca="1" si="339"/>
        <v>0</v>
      </c>
      <c r="E5399" s="29">
        <f ca="1">IF(C5399&lt;Calculator!$D$26,0,IF(DAY($C5399)=1,IF(D5399-Calculator!$G$24&gt;0,Calculator!$G$24,D5399),0))</f>
        <v>0</v>
      </c>
      <c r="F5399" s="29">
        <f ca="1">IF(E5399&gt;0,D5399*Calculator!$G$22/12,0)</f>
        <v>0</v>
      </c>
      <c r="G5399" s="29">
        <f ca="1">IF(E5399&gt;0,(IFERROR(-PMT(Calculator!$G$22/12,Calculator!$G$23*12,Calculator!$G$20),0))-F5399,0)</f>
        <v>0</v>
      </c>
      <c r="H5399" s="29">
        <f t="shared" ca="1" si="340"/>
        <v>0</v>
      </c>
      <c r="I5399" s="29">
        <f t="shared" ca="1" si="338"/>
        <v>0</v>
      </c>
      <c r="J5399" s="30">
        <f>Calculator!$G$40</f>
        <v>6.5000000000000002E-2</v>
      </c>
      <c r="K5399" s="29">
        <f ca="1">IF(C5399&gt;=Calculator!$G$27,IF(DAY($C5399)=1,Calculator!$G$34/2,IF(DAY($C5399)=15,Calculator!$G$34/2,0)),0)</f>
        <v>0</v>
      </c>
      <c r="L5399" s="29">
        <f ca="1">IF(DAY($C5399)=28,IF(H5399=0,0,Calculator!$G$35),0)</f>
        <v>0</v>
      </c>
      <c r="M5399" s="29">
        <f ca="1">IF(I5399&gt;0,IF(DAY($C5399)=1,SUM(INDIRECT("I"&amp;(ROW(C5398)-DAY(C5398))):I5398),0),0)</f>
        <v>0</v>
      </c>
      <c r="N5399" s="29">
        <f ca="1">IF(C5399&lt;Calculator!$G$27,0,IF(C5399=Calculator!$G$27,Calculator!$G$39,IF(H5399-K5399&lt;=0,IF(D5399&gt;Calculator!$G$39,IF(H5399-K5399+E5399+L5399+M5399+Calculator!$G$39&gt;Calculator!$G$39,Calculator!$G$39-(H5399+E5399+L5399+M5399-K5399),Calculator!$G$39),D5399),0)))</f>
        <v>0</v>
      </c>
    </row>
    <row r="5400" spans="1:14" ht="15.75" thickBot="1">
      <c r="A5400" s="33" t="str">
        <f ca="1">IF(C5400=Calculator!$H$27,"F",IF(Daily!D5400+Daily!H5400=0,IF(D5399+H5399&gt;0,"L",""),""))</f>
        <v/>
      </c>
      <c r="B5400" s="34">
        <v>5399</v>
      </c>
      <c r="C5400" s="19">
        <f t="shared" ca="1" si="337"/>
        <v>51329</v>
      </c>
      <c r="D5400" s="29">
        <f t="shared" ca="1" si="339"/>
        <v>0</v>
      </c>
      <c r="E5400" s="29">
        <f ca="1">IF(C5400&lt;Calculator!$D$26,0,IF(DAY($C5400)=1,IF(D5400-Calculator!$G$24&gt;0,Calculator!$G$24,D5400),0))</f>
        <v>0</v>
      </c>
      <c r="F5400" s="29">
        <f ca="1">IF(E5400&gt;0,D5400*Calculator!$G$22/12,0)</f>
        <v>0</v>
      </c>
      <c r="G5400" s="29">
        <f ca="1">IF(E5400&gt;0,(IFERROR(-PMT(Calculator!$G$22/12,Calculator!$G$23*12,Calculator!$G$20),0))-F5400,0)</f>
        <v>0</v>
      </c>
      <c r="H5400" s="29">
        <f t="shared" ca="1" si="340"/>
        <v>0</v>
      </c>
      <c r="I5400" s="29">
        <f t="shared" ca="1" si="338"/>
        <v>0</v>
      </c>
      <c r="J5400" s="30">
        <f>Calculator!$G$40</f>
        <v>6.5000000000000002E-2</v>
      </c>
      <c r="K5400" s="29">
        <f ca="1">IF(C5400&gt;=Calculator!$G$27,IF(DAY($C5400)=1,Calculator!$G$34/2,IF(DAY($C5400)=15,Calculator!$G$34/2,0)),0)</f>
        <v>0</v>
      </c>
      <c r="L5400" s="29">
        <f ca="1">IF(DAY($C5400)=28,IF(H5400=0,0,Calculator!$G$35),0)</f>
        <v>0</v>
      </c>
      <c r="M5400" s="29">
        <f ca="1">IF(I5400&gt;0,IF(DAY($C5400)=1,SUM(INDIRECT("I"&amp;(ROW(C5399)-DAY(C5399))):I5399),0),0)</f>
        <v>0</v>
      </c>
      <c r="N5400" s="29">
        <f ca="1">IF(C5400&lt;Calculator!$G$27,0,IF(C5400=Calculator!$G$27,Calculator!$G$39,IF(H5400-K5400&lt;=0,IF(D5400&gt;Calculator!$G$39,IF(H5400-K5400+E5400+L5400+M5400+Calculator!$G$39&gt;Calculator!$G$39,Calculator!$G$39-(H5400+E5400+L5400+M5400-K5400),Calculator!$G$39),D5400),0)))</f>
        <v>0</v>
      </c>
    </row>
    <row r="5401" spans="1:14" ht="15.75" thickBot="1">
      <c r="A5401" s="33" t="str">
        <f ca="1">IF(C5401=Calculator!$H$27,"F",IF(Daily!D5401+Daily!H5401=0,IF(D5400+H5400&gt;0,"L",""),""))</f>
        <v/>
      </c>
      <c r="B5401" s="34">
        <v>5400</v>
      </c>
      <c r="C5401" s="19">
        <f t="shared" ca="1" si="337"/>
        <v>51330</v>
      </c>
      <c r="D5401" s="29">
        <f t="shared" ca="1" si="339"/>
        <v>0</v>
      </c>
      <c r="E5401" s="29">
        <f ca="1">IF(C5401&lt;Calculator!$D$26,0,IF(DAY($C5401)=1,IF(D5401-Calculator!$G$24&gt;0,Calculator!$G$24,D5401),0))</f>
        <v>0</v>
      </c>
      <c r="F5401" s="29">
        <f ca="1">IF(E5401&gt;0,D5401*Calculator!$G$22/12,0)</f>
        <v>0</v>
      </c>
      <c r="G5401" s="29">
        <f ca="1">IF(E5401&gt;0,(IFERROR(-PMT(Calculator!$G$22/12,Calculator!$G$23*12,Calculator!$G$20),0))-F5401,0)</f>
        <v>0</v>
      </c>
      <c r="H5401" s="29">
        <f t="shared" ca="1" si="340"/>
        <v>0</v>
      </c>
      <c r="I5401" s="29">
        <f t="shared" ca="1" si="338"/>
        <v>0</v>
      </c>
      <c r="J5401" s="30">
        <f>Calculator!$G$40</f>
        <v>6.5000000000000002E-2</v>
      </c>
      <c r="K5401" s="29">
        <f ca="1">IF(C5401&gt;=Calculator!$G$27,IF(DAY($C5401)=1,Calculator!$G$34/2,IF(DAY($C5401)=15,Calculator!$G$34/2,0)),0)</f>
        <v>0</v>
      </c>
      <c r="L5401" s="29">
        <f ca="1">IF(DAY($C5401)=28,IF(H5401=0,0,Calculator!$G$35),0)</f>
        <v>0</v>
      </c>
      <c r="M5401" s="29">
        <f ca="1">IF(I5401&gt;0,IF(DAY($C5401)=1,SUM(INDIRECT("I"&amp;(ROW(C5400)-DAY(C5400))):I5400),0),0)</f>
        <v>0</v>
      </c>
      <c r="N5401" s="29">
        <f ca="1">IF(C5401&lt;Calculator!$G$27,0,IF(C5401=Calculator!$G$27,Calculator!$G$39,IF(H5401-K5401&lt;=0,IF(D5401&gt;Calculator!$G$39,IF(H5401-K5401+E5401+L5401+M5401+Calculator!$G$39&gt;Calculator!$G$39,Calculator!$G$39-(H5401+E5401+L5401+M5401-K5401),Calculator!$G$39),D5401),0)))</f>
        <v>0</v>
      </c>
    </row>
    <row r="5402" spans="1:14" ht="15.75" thickBot="1">
      <c r="A5402" s="33" t="str">
        <f ca="1">IF(C5402=Calculator!$H$27,"F",IF(Daily!D5402+Daily!H5402=0,IF(D5401+H5401&gt;0,"L",""),""))</f>
        <v/>
      </c>
      <c r="B5402" s="34">
        <v>5401</v>
      </c>
      <c r="C5402" s="19">
        <f t="shared" ca="1" si="337"/>
        <v>51331</v>
      </c>
      <c r="D5402" s="29">
        <f t="shared" ca="1" si="339"/>
        <v>0</v>
      </c>
      <c r="E5402" s="29">
        <f ca="1">IF(C5402&lt;Calculator!$D$26,0,IF(DAY($C5402)=1,IF(D5402-Calculator!$G$24&gt;0,Calculator!$G$24,D5402),0))</f>
        <v>0</v>
      </c>
      <c r="F5402" s="29">
        <f ca="1">IF(E5402&gt;0,D5402*Calculator!$G$22/12,0)</f>
        <v>0</v>
      </c>
      <c r="G5402" s="29">
        <f ca="1">IF(E5402&gt;0,(IFERROR(-PMT(Calculator!$G$22/12,Calculator!$G$23*12,Calculator!$G$20),0))-F5402,0)</f>
        <v>0</v>
      </c>
      <c r="H5402" s="29">
        <f t="shared" ca="1" si="340"/>
        <v>0</v>
      </c>
      <c r="I5402" s="29">
        <f t="shared" ca="1" si="338"/>
        <v>0</v>
      </c>
      <c r="J5402" s="30">
        <f>Calculator!$G$40</f>
        <v>6.5000000000000002E-2</v>
      </c>
      <c r="K5402" s="29">
        <f ca="1">IF(C5402&gt;=Calculator!$G$27,IF(DAY($C5402)=1,Calculator!$G$34/2,IF(DAY($C5402)=15,Calculator!$G$34/2,0)),0)</f>
        <v>0</v>
      </c>
      <c r="L5402" s="29">
        <f ca="1">IF(DAY($C5402)=28,IF(H5402=0,0,Calculator!$G$35),0)</f>
        <v>0</v>
      </c>
      <c r="M5402" s="29">
        <f ca="1">IF(I5402&gt;0,IF(DAY($C5402)=1,SUM(INDIRECT("I"&amp;(ROW(C5401)-DAY(C5401))):I5401),0),0)</f>
        <v>0</v>
      </c>
      <c r="N5402" s="29">
        <f ca="1">IF(C5402&lt;Calculator!$G$27,0,IF(C5402=Calculator!$G$27,Calculator!$G$39,IF(H5402-K5402&lt;=0,IF(D5402&gt;Calculator!$G$39,IF(H5402-K5402+E5402+L5402+M5402+Calculator!$G$39&gt;Calculator!$G$39,Calculator!$G$39-(H5402+E5402+L5402+M5402-K5402),Calculator!$G$39),D5402),0)))</f>
        <v>0</v>
      </c>
    </row>
    <row r="5403" spans="1:14" ht="15.75" thickBot="1">
      <c r="A5403" s="33" t="str">
        <f ca="1">IF(C5403=Calculator!$H$27,"F",IF(Daily!D5403+Daily!H5403=0,IF(D5402+H5402&gt;0,"L",""),""))</f>
        <v/>
      </c>
      <c r="B5403" s="34">
        <v>5402</v>
      </c>
      <c r="C5403" s="19">
        <f t="shared" ca="1" si="337"/>
        <v>51332</v>
      </c>
      <c r="D5403" s="29">
        <f t="shared" ca="1" si="339"/>
        <v>0</v>
      </c>
      <c r="E5403" s="29">
        <f ca="1">IF(C5403&lt;Calculator!$D$26,0,IF(DAY($C5403)=1,IF(D5403-Calculator!$G$24&gt;0,Calculator!$G$24,D5403),0))</f>
        <v>0</v>
      </c>
      <c r="F5403" s="29">
        <f ca="1">IF(E5403&gt;0,D5403*Calculator!$G$22/12,0)</f>
        <v>0</v>
      </c>
      <c r="G5403" s="29">
        <f ca="1">IF(E5403&gt;0,(IFERROR(-PMT(Calculator!$G$22/12,Calculator!$G$23*12,Calculator!$G$20),0))-F5403,0)</f>
        <v>0</v>
      </c>
      <c r="H5403" s="29">
        <f t="shared" ca="1" si="340"/>
        <v>0</v>
      </c>
      <c r="I5403" s="29">
        <f t="shared" ca="1" si="338"/>
        <v>0</v>
      </c>
      <c r="J5403" s="30">
        <f>Calculator!$G$40</f>
        <v>6.5000000000000002E-2</v>
      </c>
      <c r="K5403" s="29">
        <f ca="1">IF(C5403&gt;=Calculator!$G$27,IF(DAY($C5403)=1,Calculator!$G$34/2,IF(DAY($C5403)=15,Calculator!$G$34/2,0)),0)</f>
        <v>4500</v>
      </c>
      <c r="L5403" s="29">
        <f ca="1">IF(DAY($C5403)=28,IF(H5403=0,0,Calculator!$G$35),0)</f>
        <v>0</v>
      </c>
      <c r="M5403" s="29">
        <f ca="1">IF(I5403&gt;0,IF(DAY($C5403)=1,SUM(INDIRECT("I"&amp;(ROW(C5402)-DAY(C5402))):I5402),0),0)</f>
        <v>0</v>
      </c>
      <c r="N5403" s="29">
        <f ca="1">IF(C5403&lt;Calculator!$G$27,0,IF(C5403=Calculator!$G$27,Calculator!$G$39,IF(H5403-K5403&lt;=0,IF(D5403&gt;Calculator!$G$39,IF(H5403-K5403+E5403+L5403+M5403+Calculator!$G$39&gt;Calculator!$G$39,Calculator!$G$39-(H5403+E5403+L5403+M5403-K5403),Calculator!$G$39),D5403),0)))</f>
        <v>0</v>
      </c>
    </row>
    <row r="5404" spans="1:14" ht="15.75" thickBot="1">
      <c r="A5404" s="33" t="str">
        <f ca="1">IF(C5404=Calculator!$H$27,"F",IF(Daily!D5404+Daily!H5404=0,IF(D5403+H5403&gt;0,"L",""),""))</f>
        <v/>
      </c>
      <c r="B5404" s="34">
        <v>5403</v>
      </c>
      <c r="C5404" s="19">
        <f t="shared" ca="1" si="337"/>
        <v>51333</v>
      </c>
      <c r="D5404" s="29">
        <f t="shared" ca="1" si="339"/>
        <v>0</v>
      </c>
      <c r="E5404" s="29">
        <f ca="1">IF(C5404&lt;Calculator!$D$26,0,IF(DAY($C5404)=1,IF(D5404-Calculator!$G$24&gt;0,Calculator!$G$24,D5404),0))</f>
        <v>0</v>
      </c>
      <c r="F5404" s="29">
        <f ca="1">IF(E5404&gt;0,D5404*Calculator!$G$22/12,0)</f>
        <v>0</v>
      </c>
      <c r="G5404" s="29">
        <f ca="1">IF(E5404&gt;0,(IFERROR(-PMT(Calculator!$G$22/12,Calculator!$G$23*12,Calculator!$G$20),0))-F5404,0)</f>
        <v>0</v>
      </c>
      <c r="H5404" s="29">
        <f t="shared" ca="1" si="340"/>
        <v>0</v>
      </c>
      <c r="I5404" s="29">
        <f t="shared" ca="1" si="338"/>
        <v>0</v>
      </c>
      <c r="J5404" s="30">
        <f>Calculator!$G$40</f>
        <v>6.5000000000000002E-2</v>
      </c>
      <c r="K5404" s="29">
        <f ca="1">IF(C5404&gt;=Calculator!$G$27,IF(DAY($C5404)=1,Calculator!$G$34/2,IF(DAY($C5404)=15,Calculator!$G$34/2,0)),0)</f>
        <v>0</v>
      </c>
      <c r="L5404" s="29">
        <f ca="1">IF(DAY($C5404)=28,IF(H5404=0,0,Calculator!$G$35),0)</f>
        <v>0</v>
      </c>
      <c r="M5404" s="29">
        <f ca="1">IF(I5404&gt;0,IF(DAY($C5404)=1,SUM(INDIRECT("I"&amp;(ROW(C5403)-DAY(C5403))):I5403),0),0)</f>
        <v>0</v>
      </c>
      <c r="N5404" s="29">
        <f ca="1">IF(C5404&lt;Calculator!$G$27,0,IF(C5404=Calculator!$G$27,Calculator!$G$39,IF(H5404-K5404&lt;=0,IF(D5404&gt;Calculator!$G$39,IF(H5404-K5404+E5404+L5404+M5404+Calculator!$G$39&gt;Calculator!$G$39,Calculator!$G$39-(H5404+E5404+L5404+M5404-K5404),Calculator!$G$39),D5404),0)))</f>
        <v>0</v>
      </c>
    </row>
    <row r="5405" spans="1:14" ht="15.75" thickBot="1">
      <c r="A5405" s="33" t="str">
        <f ca="1">IF(C5405=Calculator!$H$27,"F",IF(Daily!D5405+Daily!H5405=0,IF(D5404+H5404&gt;0,"L",""),""))</f>
        <v/>
      </c>
      <c r="B5405" s="34">
        <v>5404</v>
      </c>
      <c r="C5405" s="19">
        <f t="shared" ca="1" si="337"/>
        <v>51334</v>
      </c>
      <c r="D5405" s="29">
        <f t="shared" ca="1" si="339"/>
        <v>0</v>
      </c>
      <c r="E5405" s="29">
        <f ca="1">IF(C5405&lt;Calculator!$D$26,0,IF(DAY($C5405)=1,IF(D5405-Calculator!$G$24&gt;0,Calculator!$G$24,D5405),0))</f>
        <v>0</v>
      </c>
      <c r="F5405" s="29">
        <f ca="1">IF(E5405&gt;0,D5405*Calculator!$G$22/12,0)</f>
        <v>0</v>
      </c>
      <c r="G5405" s="29">
        <f ca="1">IF(E5405&gt;0,(IFERROR(-PMT(Calculator!$G$22/12,Calculator!$G$23*12,Calculator!$G$20),0))-F5405,0)</f>
        <v>0</v>
      </c>
      <c r="H5405" s="29">
        <f t="shared" ca="1" si="340"/>
        <v>0</v>
      </c>
      <c r="I5405" s="29">
        <f t="shared" ca="1" si="338"/>
        <v>0</v>
      </c>
      <c r="J5405" s="30">
        <f>Calculator!$G$40</f>
        <v>6.5000000000000002E-2</v>
      </c>
      <c r="K5405" s="29">
        <f ca="1">IF(C5405&gt;=Calculator!$G$27,IF(DAY($C5405)=1,Calculator!$G$34/2,IF(DAY($C5405)=15,Calculator!$G$34/2,0)),0)</f>
        <v>0</v>
      </c>
      <c r="L5405" s="29">
        <f ca="1">IF(DAY($C5405)=28,IF(H5405=0,0,Calculator!$G$35),0)</f>
        <v>0</v>
      </c>
      <c r="M5405" s="29">
        <f ca="1">IF(I5405&gt;0,IF(DAY($C5405)=1,SUM(INDIRECT("I"&amp;(ROW(C5404)-DAY(C5404))):I5404),0),0)</f>
        <v>0</v>
      </c>
      <c r="N5405" s="29">
        <f ca="1">IF(C5405&lt;Calculator!$G$27,0,IF(C5405=Calculator!$G$27,Calculator!$G$39,IF(H5405-K5405&lt;=0,IF(D5405&gt;Calculator!$G$39,IF(H5405-K5405+E5405+L5405+M5405+Calculator!$G$39&gt;Calculator!$G$39,Calculator!$G$39-(H5405+E5405+L5405+M5405-K5405),Calculator!$G$39),D5405),0)))</f>
        <v>0</v>
      </c>
    </row>
    <row r="5406" spans="1:14" ht="15.75" thickBot="1">
      <c r="A5406" s="33" t="str">
        <f ca="1">IF(C5406=Calculator!$H$27,"F",IF(Daily!D5406+Daily!H5406=0,IF(D5405+H5405&gt;0,"L",""),""))</f>
        <v/>
      </c>
      <c r="B5406" s="34">
        <v>5405</v>
      </c>
      <c r="C5406" s="19">
        <f t="shared" ca="1" si="337"/>
        <v>51335</v>
      </c>
      <c r="D5406" s="29">
        <f t="shared" ca="1" si="339"/>
        <v>0</v>
      </c>
      <c r="E5406" s="29">
        <f ca="1">IF(C5406&lt;Calculator!$D$26,0,IF(DAY($C5406)=1,IF(D5406-Calculator!$G$24&gt;0,Calculator!$G$24,D5406),0))</f>
        <v>0</v>
      </c>
      <c r="F5406" s="29">
        <f ca="1">IF(E5406&gt;0,D5406*Calculator!$G$22/12,0)</f>
        <v>0</v>
      </c>
      <c r="G5406" s="29">
        <f ca="1">IF(E5406&gt;0,(IFERROR(-PMT(Calculator!$G$22/12,Calculator!$G$23*12,Calculator!$G$20),0))-F5406,0)</f>
        <v>0</v>
      </c>
      <c r="H5406" s="29">
        <f t="shared" ca="1" si="340"/>
        <v>0</v>
      </c>
      <c r="I5406" s="29">
        <f t="shared" ca="1" si="338"/>
        <v>0</v>
      </c>
      <c r="J5406" s="30">
        <f>Calculator!$G$40</f>
        <v>6.5000000000000002E-2</v>
      </c>
      <c r="K5406" s="29">
        <f ca="1">IF(C5406&gt;=Calculator!$G$27,IF(DAY($C5406)=1,Calculator!$G$34/2,IF(DAY($C5406)=15,Calculator!$G$34/2,0)),0)</f>
        <v>0</v>
      </c>
      <c r="L5406" s="29">
        <f ca="1">IF(DAY($C5406)=28,IF(H5406=0,0,Calculator!$G$35),0)</f>
        <v>0</v>
      </c>
      <c r="M5406" s="29">
        <f ca="1">IF(I5406&gt;0,IF(DAY($C5406)=1,SUM(INDIRECT("I"&amp;(ROW(C5405)-DAY(C5405))):I5405),0),0)</f>
        <v>0</v>
      </c>
      <c r="N5406" s="29">
        <f ca="1">IF(C5406&lt;Calculator!$G$27,0,IF(C5406=Calculator!$G$27,Calculator!$G$39,IF(H5406-K5406&lt;=0,IF(D5406&gt;Calculator!$G$39,IF(H5406-K5406+E5406+L5406+M5406+Calculator!$G$39&gt;Calculator!$G$39,Calculator!$G$39-(H5406+E5406+L5406+M5406-K5406),Calculator!$G$39),D5406),0)))</f>
        <v>0</v>
      </c>
    </row>
    <row r="5407" spans="1:14" ht="15.75" thickBot="1">
      <c r="A5407" s="33" t="str">
        <f ca="1">IF(C5407=Calculator!$H$27,"F",IF(Daily!D5407+Daily!H5407=0,IF(D5406+H5406&gt;0,"L",""),""))</f>
        <v/>
      </c>
      <c r="B5407" s="34">
        <v>5406</v>
      </c>
      <c r="C5407" s="19">
        <f t="shared" ca="1" si="337"/>
        <v>51336</v>
      </c>
      <c r="D5407" s="29">
        <f t="shared" ca="1" si="339"/>
        <v>0</v>
      </c>
      <c r="E5407" s="29">
        <f ca="1">IF(C5407&lt;Calculator!$D$26,0,IF(DAY($C5407)=1,IF(D5407-Calculator!$G$24&gt;0,Calculator!$G$24,D5407),0))</f>
        <v>0</v>
      </c>
      <c r="F5407" s="29">
        <f ca="1">IF(E5407&gt;0,D5407*Calculator!$G$22/12,0)</f>
        <v>0</v>
      </c>
      <c r="G5407" s="29">
        <f ca="1">IF(E5407&gt;0,(IFERROR(-PMT(Calculator!$G$22/12,Calculator!$G$23*12,Calculator!$G$20),0))-F5407,0)</f>
        <v>0</v>
      </c>
      <c r="H5407" s="29">
        <f t="shared" ca="1" si="340"/>
        <v>0</v>
      </c>
      <c r="I5407" s="29">
        <f t="shared" ca="1" si="338"/>
        <v>0</v>
      </c>
      <c r="J5407" s="30">
        <f>Calculator!$G$40</f>
        <v>6.5000000000000002E-2</v>
      </c>
      <c r="K5407" s="29">
        <f ca="1">IF(C5407&gt;=Calculator!$G$27,IF(DAY($C5407)=1,Calculator!$G$34/2,IF(DAY($C5407)=15,Calculator!$G$34/2,0)),0)</f>
        <v>0</v>
      </c>
      <c r="L5407" s="29">
        <f ca="1">IF(DAY($C5407)=28,IF(H5407=0,0,Calculator!$G$35),0)</f>
        <v>0</v>
      </c>
      <c r="M5407" s="29">
        <f ca="1">IF(I5407&gt;0,IF(DAY($C5407)=1,SUM(INDIRECT("I"&amp;(ROW(C5406)-DAY(C5406))):I5406),0),0)</f>
        <v>0</v>
      </c>
      <c r="N5407" s="29">
        <f ca="1">IF(C5407&lt;Calculator!$G$27,0,IF(C5407=Calculator!$G$27,Calculator!$G$39,IF(H5407-K5407&lt;=0,IF(D5407&gt;Calculator!$G$39,IF(H5407-K5407+E5407+L5407+M5407+Calculator!$G$39&gt;Calculator!$G$39,Calculator!$G$39-(H5407+E5407+L5407+M5407-K5407),Calculator!$G$39),D5407),0)))</f>
        <v>0</v>
      </c>
    </row>
    <row r="5408" spans="1:14" ht="15.75" thickBot="1">
      <c r="A5408" s="33" t="str">
        <f ca="1">IF(C5408=Calculator!$H$27,"F",IF(Daily!D5408+Daily!H5408=0,IF(D5407+H5407&gt;0,"L",""),""))</f>
        <v/>
      </c>
      <c r="B5408" s="34">
        <v>5407</v>
      </c>
      <c r="C5408" s="19">
        <f t="shared" ca="1" si="337"/>
        <v>51337</v>
      </c>
      <c r="D5408" s="29">
        <f t="shared" ca="1" si="339"/>
        <v>0</v>
      </c>
      <c r="E5408" s="29">
        <f ca="1">IF(C5408&lt;Calculator!$D$26,0,IF(DAY($C5408)=1,IF(D5408-Calculator!$G$24&gt;0,Calculator!$G$24,D5408),0))</f>
        <v>0</v>
      </c>
      <c r="F5408" s="29">
        <f ca="1">IF(E5408&gt;0,D5408*Calculator!$G$22/12,0)</f>
        <v>0</v>
      </c>
      <c r="G5408" s="29">
        <f ca="1">IF(E5408&gt;0,(IFERROR(-PMT(Calculator!$G$22/12,Calculator!$G$23*12,Calculator!$G$20),0))-F5408,0)</f>
        <v>0</v>
      </c>
      <c r="H5408" s="29">
        <f t="shared" ca="1" si="340"/>
        <v>0</v>
      </c>
      <c r="I5408" s="29">
        <f t="shared" ca="1" si="338"/>
        <v>0</v>
      </c>
      <c r="J5408" s="30">
        <f>Calculator!$G$40</f>
        <v>6.5000000000000002E-2</v>
      </c>
      <c r="K5408" s="29">
        <f ca="1">IF(C5408&gt;=Calculator!$G$27,IF(DAY($C5408)=1,Calculator!$G$34/2,IF(DAY($C5408)=15,Calculator!$G$34/2,0)),0)</f>
        <v>0</v>
      </c>
      <c r="L5408" s="29">
        <f ca="1">IF(DAY($C5408)=28,IF(H5408=0,0,Calculator!$G$35),0)</f>
        <v>0</v>
      </c>
      <c r="M5408" s="29">
        <f ca="1">IF(I5408&gt;0,IF(DAY($C5408)=1,SUM(INDIRECT("I"&amp;(ROW(C5407)-DAY(C5407))):I5407),0),0)</f>
        <v>0</v>
      </c>
      <c r="N5408" s="29">
        <f ca="1">IF(C5408&lt;Calculator!$G$27,0,IF(C5408=Calculator!$G$27,Calculator!$G$39,IF(H5408-K5408&lt;=0,IF(D5408&gt;Calculator!$G$39,IF(H5408-K5408+E5408+L5408+M5408+Calculator!$G$39&gt;Calculator!$G$39,Calculator!$G$39-(H5408+E5408+L5408+M5408-K5408),Calculator!$G$39),D5408),0)))</f>
        <v>0</v>
      </c>
    </row>
    <row r="5409" spans="1:14" ht="15.75" thickBot="1">
      <c r="A5409" s="33" t="str">
        <f ca="1">IF(C5409=Calculator!$H$27,"F",IF(Daily!D5409+Daily!H5409=0,IF(D5408+H5408&gt;0,"L",""),""))</f>
        <v/>
      </c>
      <c r="B5409" s="34">
        <v>5408</v>
      </c>
      <c r="C5409" s="19">
        <f t="shared" ca="1" si="337"/>
        <v>51338</v>
      </c>
      <c r="D5409" s="29">
        <f t="shared" ca="1" si="339"/>
        <v>0</v>
      </c>
      <c r="E5409" s="29">
        <f ca="1">IF(C5409&lt;Calculator!$D$26,0,IF(DAY($C5409)=1,IF(D5409-Calculator!$G$24&gt;0,Calculator!$G$24,D5409),0))</f>
        <v>0</v>
      </c>
      <c r="F5409" s="29">
        <f ca="1">IF(E5409&gt;0,D5409*Calculator!$G$22/12,0)</f>
        <v>0</v>
      </c>
      <c r="G5409" s="29">
        <f ca="1">IF(E5409&gt;0,(IFERROR(-PMT(Calculator!$G$22/12,Calculator!$G$23*12,Calculator!$G$20),0))-F5409,0)</f>
        <v>0</v>
      </c>
      <c r="H5409" s="29">
        <f t="shared" ca="1" si="340"/>
        <v>0</v>
      </c>
      <c r="I5409" s="29">
        <f t="shared" ca="1" si="338"/>
        <v>0</v>
      </c>
      <c r="J5409" s="30">
        <f>Calculator!$G$40</f>
        <v>6.5000000000000002E-2</v>
      </c>
      <c r="K5409" s="29">
        <f ca="1">IF(C5409&gt;=Calculator!$G$27,IF(DAY($C5409)=1,Calculator!$G$34/2,IF(DAY($C5409)=15,Calculator!$G$34/2,0)),0)</f>
        <v>0</v>
      </c>
      <c r="L5409" s="29">
        <f ca="1">IF(DAY($C5409)=28,IF(H5409=0,0,Calculator!$G$35),0)</f>
        <v>0</v>
      </c>
      <c r="M5409" s="29">
        <f ca="1">IF(I5409&gt;0,IF(DAY($C5409)=1,SUM(INDIRECT("I"&amp;(ROW(C5408)-DAY(C5408))):I5408),0),0)</f>
        <v>0</v>
      </c>
      <c r="N5409" s="29">
        <f ca="1">IF(C5409&lt;Calculator!$G$27,0,IF(C5409=Calculator!$G$27,Calculator!$G$39,IF(H5409-K5409&lt;=0,IF(D5409&gt;Calculator!$G$39,IF(H5409-K5409+E5409+L5409+M5409+Calculator!$G$39&gt;Calculator!$G$39,Calculator!$G$39-(H5409+E5409+L5409+M5409-K5409),Calculator!$G$39),D5409),0)))</f>
        <v>0</v>
      </c>
    </row>
    <row r="5410" spans="1:14" ht="15.75" thickBot="1">
      <c r="A5410" s="33" t="str">
        <f ca="1">IF(C5410=Calculator!$H$27,"F",IF(Daily!D5410+Daily!H5410=0,IF(D5409+H5409&gt;0,"L",""),""))</f>
        <v/>
      </c>
      <c r="B5410" s="34">
        <v>5409</v>
      </c>
      <c r="C5410" s="19">
        <f t="shared" ca="1" si="337"/>
        <v>51339</v>
      </c>
      <c r="D5410" s="29">
        <f t="shared" ca="1" si="339"/>
        <v>0</v>
      </c>
      <c r="E5410" s="29">
        <f ca="1">IF(C5410&lt;Calculator!$D$26,0,IF(DAY($C5410)=1,IF(D5410-Calculator!$G$24&gt;0,Calculator!$G$24,D5410),0))</f>
        <v>0</v>
      </c>
      <c r="F5410" s="29">
        <f ca="1">IF(E5410&gt;0,D5410*Calculator!$G$22/12,0)</f>
        <v>0</v>
      </c>
      <c r="G5410" s="29">
        <f ca="1">IF(E5410&gt;0,(IFERROR(-PMT(Calculator!$G$22/12,Calculator!$G$23*12,Calculator!$G$20),0))-F5410,0)</f>
        <v>0</v>
      </c>
      <c r="H5410" s="29">
        <f t="shared" ca="1" si="340"/>
        <v>0</v>
      </c>
      <c r="I5410" s="29">
        <f t="shared" ca="1" si="338"/>
        <v>0</v>
      </c>
      <c r="J5410" s="30">
        <f>Calculator!$G$40</f>
        <v>6.5000000000000002E-2</v>
      </c>
      <c r="K5410" s="29">
        <f ca="1">IF(C5410&gt;=Calculator!$G$27,IF(DAY($C5410)=1,Calculator!$G$34/2,IF(DAY($C5410)=15,Calculator!$G$34/2,0)),0)</f>
        <v>0</v>
      </c>
      <c r="L5410" s="29">
        <f ca="1">IF(DAY($C5410)=28,IF(H5410=0,0,Calculator!$G$35),0)</f>
        <v>0</v>
      </c>
      <c r="M5410" s="29">
        <f ca="1">IF(I5410&gt;0,IF(DAY($C5410)=1,SUM(INDIRECT("I"&amp;(ROW(C5409)-DAY(C5409))):I5409),0),0)</f>
        <v>0</v>
      </c>
      <c r="N5410" s="29">
        <f ca="1">IF(C5410&lt;Calculator!$G$27,0,IF(C5410=Calculator!$G$27,Calculator!$G$39,IF(H5410-K5410&lt;=0,IF(D5410&gt;Calculator!$G$39,IF(H5410-K5410+E5410+L5410+M5410+Calculator!$G$39&gt;Calculator!$G$39,Calculator!$G$39-(H5410+E5410+L5410+M5410-K5410),Calculator!$G$39),D5410),0)))</f>
        <v>0</v>
      </c>
    </row>
    <row r="5411" spans="1:14" ht="15.75" thickBot="1">
      <c r="A5411" s="33" t="str">
        <f ca="1">IF(C5411=Calculator!$H$27,"F",IF(Daily!D5411+Daily!H5411=0,IF(D5410+H5410&gt;0,"L",""),""))</f>
        <v/>
      </c>
      <c r="B5411" s="34">
        <v>5410</v>
      </c>
      <c r="C5411" s="19">
        <f t="shared" ca="1" si="337"/>
        <v>51340</v>
      </c>
      <c r="D5411" s="29">
        <f t="shared" ca="1" si="339"/>
        <v>0</v>
      </c>
      <c r="E5411" s="29">
        <f ca="1">IF(C5411&lt;Calculator!$D$26,0,IF(DAY($C5411)=1,IF(D5411-Calculator!$G$24&gt;0,Calculator!$G$24,D5411),0))</f>
        <v>0</v>
      </c>
      <c r="F5411" s="29">
        <f ca="1">IF(E5411&gt;0,D5411*Calculator!$G$22/12,0)</f>
        <v>0</v>
      </c>
      <c r="G5411" s="29">
        <f ca="1">IF(E5411&gt;0,(IFERROR(-PMT(Calculator!$G$22/12,Calculator!$G$23*12,Calculator!$G$20),0))-F5411,0)</f>
        <v>0</v>
      </c>
      <c r="H5411" s="29">
        <f t="shared" ca="1" si="340"/>
        <v>0</v>
      </c>
      <c r="I5411" s="29">
        <f t="shared" ca="1" si="338"/>
        <v>0</v>
      </c>
      <c r="J5411" s="30">
        <f>Calculator!$G$40</f>
        <v>6.5000000000000002E-2</v>
      </c>
      <c r="K5411" s="29">
        <f ca="1">IF(C5411&gt;=Calculator!$G$27,IF(DAY($C5411)=1,Calculator!$G$34/2,IF(DAY($C5411)=15,Calculator!$G$34/2,0)),0)</f>
        <v>0</v>
      </c>
      <c r="L5411" s="29">
        <f ca="1">IF(DAY($C5411)=28,IF(H5411=0,0,Calculator!$G$35),0)</f>
        <v>0</v>
      </c>
      <c r="M5411" s="29">
        <f ca="1">IF(I5411&gt;0,IF(DAY($C5411)=1,SUM(INDIRECT("I"&amp;(ROW(C5410)-DAY(C5410))):I5410),0),0)</f>
        <v>0</v>
      </c>
      <c r="N5411" s="29">
        <f ca="1">IF(C5411&lt;Calculator!$G$27,0,IF(C5411=Calculator!$G$27,Calculator!$G$39,IF(H5411-K5411&lt;=0,IF(D5411&gt;Calculator!$G$39,IF(H5411-K5411+E5411+L5411+M5411+Calculator!$G$39&gt;Calculator!$G$39,Calculator!$G$39-(H5411+E5411+L5411+M5411-K5411),Calculator!$G$39),D5411),0)))</f>
        <v>0</v>
      </c>
    </row>
    <row r="5412" spans="1:14" ht="15.75" thickBot="1">
      <c r="A5412" s="33" t="str">
        <f ca="1">IF(C5412=Calculator!$H$27,"F",IF(Daily!D5412+Daily!H5412=0,IF(D5411+H5411&gt;0,"L",""),""))</f>
        <v/>
      </c>
      <c r="B5412" s="34">
        <v>5411</v>
      </c>
      <c r="C5412" s="19">
        <f t="shared" ca="1" si="337"/>
        <v>51341</v>
      </c>
      <c r="D5412" s="29">
        <f t="shared" ca="1" si="339"/>
        <v>0</v>
      </c>
      <c r="E5412" s="29">
        <f ca="1">IF(C5412&lt;Calculator!$D$26,0,IF(DAY($C5412)=1,IF(D5412-Calculator!$G$24&gt;0,Calculator!$G$24,D5412),0))</f>
        <v>0</v>
      </c>
      <c r="F5412" s="29">
        <f ca="1">IF(E5412&gt;0,D5412*Calculator!$G$22/12,0)</f>
        <v>0</v>
      </c>
      <c r="G5412" s="29">
        <f ca="1">IF(E5412&gt;0,(IFERROR(-PMT(Calculator!$G$22/12,Calculator!$G$23*12,Calculator!$G$20),0))-F5412,0)</f>
        <v>0</v>
      </c>
      <c r="H5412" s="29">
        <f t="shared" ca="1" si="340"/>
        <v>0</v>
      </c>
      <c r="I5412" s="29">
        <f t="shared" ca="1" si="338"/>
        <v>0</v>
      </c>
      <c r="J5412" s="30">
        <f>Calculator!$G$40</f>
        <v>6.5000000000000002E-2</v>
      </c>
      <c r="K5412" s="29">
        <f ca="1">IF(C5412&gt;=Calculator!$G$27,IF(DAY($C5412)=1,Calculator!$G$34/2,IF(DAY($C5412)=15,Calculator!$G$34/2,0)),0)</f>
        <v>0</v>
      </c>
      <c r="L5412" s="29">
        <f ca="1">IF(DAY($C5412)=28,IF(H5412=0,0,Calculator!$G$35),0)</f>
        <v>0</v>
      </c>
      <c r="M5412" s="29">
        <f ca="1">IF(I5412&gt;0,IF(DAY($C5412)=1,SUM(INDIRECT("I"&amp;(ROW(C5411)-DAY(C5411))):I5411),0),0)</f>
        <v>0</v>
      </c>
      <c r="N5412" s="29">
        <f ca="1">IF(C5412&lt;Calculator!$G$27,0,IF(C5412=Calculator!$G$27,Calculator!$G$39,IF(H5412-K5412&lt;=0,IF(D5412&gt;Calculator!$G$39,IF(H5412-K5412+E5412+L5412+M5412+Calculator!$G$39&gt;Calculator!$G$39,Calculator!$G$39-(H5412+E5412+L5412+M5412-K5412),Calculator!$G$39),D5412),0)))</f>
        <v>0</v>
      </c>
    </row>
    <row r="5413" spans="1:14" ht="15.75" thickBot="1">
      <c r="A5413" s="33" t="str">
        <f ca="1">IF(C5413=Calculator!$H$27,"F",IF(Daily!D5413+Daily!H5413=0,IF(D5412+H5412&gt;0,"L",""),""))</f>
        <v/>
      </c>
      <c r="B5413" s="34">
        <v>5412</v>
      </c>
      <c r="C5413" s="19">
        <f t="shared" ca="1" si="337"/>
        <v>51342</v>
      </c>
      <c r="D5413" s="29">
        <f t="shared" ca="1" si="339"/>
        <v>0</v>
      </c>
      <c r="E5413" s="29">
        <f ca="1">IF(C5413&lt;Calculator!$D$26,0,IF(DAY($C5413)=1,IF(D5413-Calculator!$G$24&gt;0,Calculator!$G$24,D5413),0))</f>
        <v>0</v>
      </c>
      <c r="F5413" s="29">
        <f ca="1">IF(E5413&gt;0,D5413*Calculator!$G$22/12,0)</f>
        <v>0</v>
      </c>
      <c r="G5413" s="29">
        <f ca="1">IF(E5413&gt;0,(IFERROR(-PMT(Calculator!$G$22/12,Calculator!$G$23*12,Calculator!$G$20),0))-F5413,0)</f>
        <v>0</v>
      </c>
      <c r="H5413" s="29">
        <f t="shared" ca="1" si="340"/>
        <v>0</v>
      </c>
      <c r="I5413" s="29">
        <f t="shared" ca="1" si="338"/>
        <v>0</v>
      </c>
      <c r="J5413" s="30">
        <f>Calculator!$G$40</f>
        <v>6.5000000000000002E-2</v>
      </c>
      <c r="K5413" s="29">
        <f ca="1">IF(C5413&gt;=Calculator!$G$27,IF(DAY($C5413)=1,Calculator!$G$34/2,IF(DAY($C5413)=15,Calculator!$G$34/2,0)),0)</f>
        <v>0</v>
      </c>
      <c r="L5413" s="29">
        <f ca="1">IF(DAY($C5413)=28,IF(H5413=0,0,Calculator!$G$35),0)</f>
        <v>0</v>
      </c>
      <c r="M5413" s="29">
        <f ca="1">IF(I5413&gt;0,IF(DAY($C5413)=1,SUM(INDIRECT("I"&amp;(ROW(C5412)-DAY(C5412))):I5412),0),0)</f>
        <v>0</v>
      </c>
      <c r="N5413" s="29">
        <f ca="1">IF(C5413&lt;Calculator!$G$27,0,IF(C5413=Calculator!$G$27,Calculator!$G$39,IF(H5413-K5413&lt;=0,IF(D5413&gt;Calculator!$G$39,IF(H5413-K5413+E5413+L5413+M5413+Calculator!$G$39&gt;Calculator!$G$39,Calculator!$G$39-(H5413+E5413+L5413+M5413-K5413),Calculator!$G$39),D5413),0)))</f>
        <v>0</v>
      </c>
    </row>
    <row r="5414" spans="1:14" ht="15.75" thickBot="1">
      <c r="A5414" s="33" t="str">
        <f ca="1">IF(C5414=Calculator!$H$27,"F",IF(Daily!D5414+Daily!H5414=0,IF(D5413+H5413&gt;0,"L",""),""))</f>
        <v/>
      </c>
      <c r="B5414" s="34">
        <v>5413</v>
      </c>
      <c r="C5414" s="19">
        <f t="shared" ca="1" si="337"/>
        <v>51343</v>
      </c>
      <c r="D5414" s="29">
        <f t="shared" ca="1" si="339"/>
        <v>0</v>
      </c>
      <c r="E5414" s="29">
        <f ca="1">IF(C5414&lt;Calculator!$D$26,0,IF(DAY($C5414)=1,IF(D5414-Calculator!$G$24&gt;0,Calculator!$G$24,D5414),0))</f>
        <v>0</v>
      </c>
      <c r="F5414" s="29">
        <f ca="1">IF(E5414&gt;0,D5414*Calculator!$G$22/12,0)</f>
        <v>0</v>
      </c>
      <c r="G5414" s="29">
        <f ca="1">IF(E5414&gt;0,(IFERROR(-PMT(Calculator!$G$22/12,Calculator!$G$23*12,Calculator!$G$20),0))-F5414,0)</f>
        <v>0</v>
      </c>
      <c r="H5414" s="29">
        <f t="shared" ca="1" si="340"/>
        <v>0</v>
      </c>
      <c r="I5414" s="29">
        <f t="shared" ca="1" si="338"/>
        <v>0</v>
      </c>
      <c r="J5414" s="30">
        <f>Calculator!$G$40</f>
        <v>6.5000000000000002E-2</v>
      </c>
      <c r="K5414" s="29">
        <f ca="1">IF(C5414&gt;=Calculator!$G$27,IF(DAY($C5414)=1,Calculator!$G$34/2,IF(DAY($C5414)=15,Calculator!$G$34/2,0)),0)</f>
        <v>0</v>
      </c>
      <c r="L5414" s="29">
        <f ca="1">IF(DAY($C5414)=28,IF(H5414=0,0,Calculator!$G$35),0)</f>
        <v>0</v>
      </c>
      <c r="M5414" s="29">
        <f ca="1">IF(I5414&gt;0,IF(DAY($C5414)=1,SUM(INDIRECT("I"&amp;(ROW(C5413)-DAY(C5413))):I5413),0),0)</f>
        <v>0</v>
      </c>
      <c r="N5414" s="29">
        <f ca="1">IF(C5414&lt;Calculator!$G$27,0,IF(C5414=Calculator!$G$27,Calculator!$G$39,IF(H5414-K5414&lt;=0,IF(D5414&gt;Calculator!$G$39,IF(H5414-K5414+E5414+L5414+M5414+Calculator!$G$39&gt;Calculator!$G$39,Calculator!$G$39-(H5414+E5414+L5414+M5414-K5414),Calculator!$G$39),D5414),0)))</f>
        <v>0</v>
      </c>
    </row>
    <row r="5415" spans="1:14" ht="15.75" thickBot="1">
      <c r="A5415" s="33" t="str">
        <f ca="1">IF(C5415=Calculator!$H$27,"F",IF(Daily!D5415+Daily!H5415=0,IF(D5414+H5414&gt;0,"L",""),""))</f>
        <v/>
      </c>
      <c r="B5415" s="34">
        <v>5414</v>
      </c>
      <c r="C5415" s="19">
        <f t="shared" ca="1" si="337"/>
        <v>51344</v>
      </c>
      <c r="D5415" s="29">
        <f t="shared" ca="1" si="339"/>
        <v>0</v>
      </c>
      <c r="E5415" s="29">
        <f ca="1">IF(C5415&lt;Calculator!$D$26,0,IF(DAY($C5415)=1,IF(D5415-Calculator!$G$24&gt;0,Calculator!$G$24,D5415),0))</f>
        <v>0</v>
      </c>
      <c r="F5415" s="29">
        <f ca="1">IF(E5415&gt;0,D5415*Calculator!$G$22/12,0)</f>
        <v>0</v>
      </c>
      <c r="G5415" s="29">
        <f ca="1">IF(E5415&gt;0,(IFERROR(-PMT(Calculator!$G$22/12,Calculator!$G$23*12,Calculator!$G$20),0))-F5415,0)</f>
        <v>0</v>
      </c>
      <c r="H5415" s="29">
        <f t="shared" ca="1" si="340"/>
        <v>0</v>
      </c>
      <c r="I5415" s="29">
        <f t="shared" ca="1" si="338"/>
        <v>0</v>
      </c>
      <c r="J5415" s="30">
        <f>Calculator!$G$40</f>
        <v>6.5000000000000002E-2</v>
      </c>
      <c r="K5415" s="29">
        <f ca="1">IF(C5415&gt;=Calculator!$G$27,IF(DAY($C5415)=1,Calculator!$G$34/2,IF(DAY($C5415)=15,Calculator!$G$34/2,0)),0)</f>
        <v>0</v>
      </c>
      <c r="L5415" s="29">
        <f ca="1">IF(DAY($C5415)=28,IF(H5415=0,0,Calculator!$G$35),0)</f>
        <v>0</v>
      </c>
      <c r="M5415" s="29">
        <f ca="1">IF(I5415&gt;0,IF(DAY($C5415)=1,SUM(INDIRECT("I"&amp;(ROW(C5414)-DAY(C5414))):I5414),0),0)</f>
        <v>0</v>
      </c>
      <c r="N5415" s="29">
        <f ca="1">IF(C5415&lt;Calculator!$G$27,0,IF(C5415=Calculator!$G$27,Calculator!$G$39,IF(H5415-K5415&lt;=0,IF(D5415&gt;Calculator!$G$39,IF(H5415-K5415+E5415+L5415+M5415+Calculator!$G$39&gt;Calculator!$G$39,Calculator!$G$39-(H5415+E5415+L5415+M5415-K5415),Calculator!$G$39),D5415),0)))</f>
        <v>0</v>
      </c>
    </row>
    <row r="5416" spans="1:14" ht="15.75" thickBot="1">
      <c r="A5416" s="33" t="str">
        <f ca="1">IF(C5416=Calculator!$H$27,"F",IF(Daily!D5416+Daily!H5416=0,IF(D5415+H5415&gt;0,"L",""),""))</f>
        <v/>
      </c>
      <c r="B5416" s="34">
        <v>5415</v>
      </c>
      <c r="C5416" s="19">
        <f t="shared" ca="1" si="337"/>
        <v>51345</v>
      </c>
      <c r="D5416" s="29">
        <f t="shared" ca="1" si="339"/>
        <v>0</v>
      </c>
      <c r="E5416" s="29">
        <f ca="1">IF(C5416&lt;Calculator!$D$26,0,IF(DAY($C5416)=1,IF(D5416-Calculator!$G$24&gt;0,Calculator!$G$24,D5416),0))</f>
        <v>0</v>
      </c>
      <c r="F5416" s="29">
        <f ca="1">IF(E5416&gt;0,D5416*Calculator!$G$22/12,0)</f>
        <v>0</v>
      </c>
      <c r="G5416" s="29">
        <f ca="1">IF(E5416&gt;0,(IFERROR(-PMT(Calculator!$G$22/12,Calculator!$G$23*12,Calculator!$G$20),0))-F5416,0)</f>
        <v>0</v>
      </c>
      <c r="H5416" s="29">
        <f t="shared" ca="1" si="340"/>
        <v>0</v>
      </c>
      <c r="I5416" s="29">
        <f t="shared" ca="1" si="338"/>
        <v>0</v>
      </c>
      <c r="J5416" s="30">
        <f>Calculator!$G$40</f>
        <v>6.5000000000000002E-2</v>
      </c>
      <c r="K5416" s="29">
        <f ca="1">IF(C5416&gt;=Calculator!$G$27,IF(DAY($C5416)=1,Calculator!$G$34/2,IF(DAY($C5416)=15,Calculator!$G$34/2,0)),0)</f>
        <v>0</v>
      </c>
      <c r="L5416" s="29">
        <f ca="1">IF(DAY($C5416)=28,IF(H5416=0,0,Calculator!$G$35),0)</f>
        <v>0</v>
      </c>
      <c r="M5416" s="29">
        <f ca="1">IF(I5416&gt;0,IF(DAY($C5416)=1,SUM(INDIRECT("I"&amp;(ROW(C5415)-DAY(C5415))):I5415),0),0)</f>
        <v>0</v>
      </c>
      <c r="N5416" s="29">
        <f ca="1">IF(C5416&lt;Calculator!$G$27,0,IF(C5416=Calculator!$G$27,Calculator!$G$39,IF(H5416-K5416&lt;=0,IF(D5416&gt;Calculator!$G$39,IF(H5416-K5416+E5416+L5416+M5416+Calculator!$G$39&gt;Calculator!$G$39,Calculator!$G$39-(H5416+E5416+L5416+M5416-K5416),Calculator!$G$39),D5416),0)))</f>
        <v>0</v>
      </c>
    </row>
    <row r="5417" spans="1:14" ht="15.75" thickBot="1">
      <c r="A5417" s="33" t="str">
        <f ca="1">IF(C5417=Calculator!$H$27,"F",IF(Daily!D5417+Daily!H5417=0,IF(D5416+H5416&gt;0,"L",""),""))</f>
        <v/>
      </c>
      <c r="B5417" s="34">
        <v>5416</v>
      </c>
      <c r="C5417" s="19">
        <f t="shared" ca="1" si="337"/>
        <v>51346</v>
      </c>
      <c r="D5417" s="29">
        <f t="shared" ca="1" si="339"/>
        <v>0</v>
      </c>
      <c r="E5417" s="29">
        <f ca="1">IF(C5417&lt;Calculator!$D$26,0,IF(DAY($C5417)=1,IF(D5417-Calculator!$G$24&gt;0,Calculator!$G$24,D5417),0))</f>
        <v>0</v>
      </c>
      <c r="F5417" s="29">
        <f ca="1">IF(E5417&gt;0,D5417*Calculator!$G$22/12,0)</f>
        <v>0</v>
      </c>
      <c r="G5417" s="29">
        <f ca="1">IF(E5417&gt;0,(IFERROR(-PMT(Calculator!$G$22/12,Calculator!$G$23*12,Calculator!$G$20),0))-F5417,0)</f>
        <v>0</v>
      </c>
      <c r="H5417" s="29">
        <f t="shared" ca="1" si="340"/>
        <v>0</v>
      </c>
      <c r="I5417" s="29">
        <f t="shared" ca="1" si="338"/>
        <v>0</v>
      </c>
      <c r="J5417" s="30">
        <f>Calculator!$G$40</f>
        <v>6.5000000000000002E-2</v>
      </c>
      <c r="K5417" s="29">
        <f ca="1">IF(C5417&gt;=Calculator!$G$27,IF(DAY($C5417)=1,Calculator!$G$34/2,IF(DAY($C5417)=15,Calculator!$G$34/2,0)),0)</f>
        <v>0</v>
      </c>
      <c r="L5417" s="29">
        <f ca="1">IF(DAY($C5417)=28,IF(H5417=0,0,Calculator!$G$35),0)</f>
        <v>0</v>
      </c>
      <c r="M5417" s="29">
        <f ca="1">IF(I5417&gt;0,IF(DAY($C5417)=1,SUM(INDIRECT("I"&amp;(ROW(C5416)-DAY(C5416))):I5416),0),0)</f>
        <v>0</v>
      </c>
      <c r="N5417" s="29">
        <f ca="1">IF(C5417&lt;Calculator!$G$27,0,IF(C5417=Calculator!$G$27,Calculator!$G$39,IF(H5417-K5417&lt;=0,IF(D5417&gt;Calculator!$G$39,IF(H5417-K5417+E5417+L5417+M5417+Calculator!$G$39&gt;Calculator!$G$39,Calculator!$G$39-(H5417+E5417+L5417+M5417-K5417),Calculator!$G$39),D5417),0)))</f>
        <v>0</v>
      </c>
    </row>
    <row r="5418" spans="1:14" ht="15.75" thickBot="1">
      <c r="A5418" s="33" t="str">
        <f ca="1">IF(C5418=Calculator!$H$27,"F",IF(Daily!D5418+Daily!H5418=0,IF(D5417+H5417&gt;0,"L",""),""))</f>
        <v/>
      </c>
      <c r="B5418" s="34">
        <v>5417</v>
      </c>
      <c r="C5418" s="19">
        <f t="shared" ca="1" si="337"/>
        <v>51347</v>
      </c>
      <c r="D5418" s="29">
        <f t="shared" ca="1" si="339"/>
        <v>0</v>
      </c>
      <c r="E5418" s="29">
        <f ca="1">IF(C5418&lt;Calculator!$D$26,0,IF(DAY($C5418)=1,IF(D5418-Calculator!$G$24&gt;0,Calculator!$G$24,D5418),0))</f>
        <v>0</v>
      </c>
      <c r="F5418" s="29">
        <f ca="1">IF(E5418&gt;0,D5418*Calculator!$G$22/12,0)</f>
        <v>0</v>
      </c>
      <c r="G5418" s="29">
        <f ca="1">IF(E5418&gt;0,(IFERROR(-PMT(Calculator!$G$22/12,Calculator!$G$23*12,Calculator!$G$20),0))-F5418,0)</f>
        <v>0</v>
      </c>
      <c r="H5418" s="29">
        <f t="shared" ca="1" si="340"/>
        <v>0</v>
      </c>
      <c r="I5418" s="29">
        <f t="shared" ca="1" si="338"/>
        <v>0</v>
      </c>
      <c r="J5418" s="30">
        <f>Calculator!$G$40</f>
        <v>6.5000000000000002E-2</v>
      </c>
      <c r="K5418" s="29">
        <f ca="1">IF(C5418&gt;=Calculator!$G$27,IF(DAY($C5418)=1,Calculator!$G$34/2,IF(DAY($C5418)=15,Calculator!$G$34/2,0)),0)</f>
        <v>0</v>
      </c>
      <c r="L5418" s="29">
        <f ca="1">IF(DAY($C5418)=28,IF(H5418=0,0,Calculator!$G$35),0)</f>
        <v>0</v>
      </c>
      <c r="M5418" s="29">
        <f ca="1">IF(I5418&gt;0,IF(DAY($C5418)=1,SUM(INDIRECT("I"&amp;(ROW(C5417)-DAY(C5417))):I5417),0),0)</f>
        <v>0</v>
      </c>
      <c r="N5418" s="29">
        <f ca="1">IF(C5418&lt;Calculator!$G$27,0,IF(C5418=Calculator!$G$27,Calculator!$G$39,IF(H5418-K5418&lt;=0,IF(D5418&gt;Calculator!$G$39,IF(H5418-K5418+E5418+L5418+M5418+Calculator!$G$39&gt;Calculator!$G$39,Calculator!$G$39-(H5418+E5418+L5418+M5418-K5418),Calculator!$G$39),D5418),0)))</f>
        <v>0</v>
      </c>
    </row>
    <row r="5419" spans="1:14" ht="15.75" thickBot="1">
      <c r="A5419" s="33" t="str">
        <f ca="1">IF(C5419=Calculator!$H$27,"F",IF(Daily!D5419+Daily!H5419=0,IF(D5418+H5418&gt;0,"L",""),""))</f>
        <v/>
      </c>
      <c r="B5419" s="34">
        <v>5418</v>
      </c>
      <c r="C5419" s="19">
        <f t="shared" ca="1" si="337"/>
        <v>51348</v>
      </c>
      <c r="D5419" s="29">
        <f t="shared" ca="1" si="339"/>
        <v>0</v>
      </c>
      <c r="E5419" s="29">
        <f ca="1">IF(C5419&lt;Calculator!$D$26,0,IF(DAY($C5419)=1,IF(D5419-Calculator!$G$24&gt;0,Calculator!$G$24,D5419),0))</f>
        <v>0</v>
      </c>
      <c r="F5419" s="29">
        <f ca="1">IF(E5419&gt;0,D5419*Calculator!$G$22/12,0)</f>
        <v>0</v>
      </c>
      <c r="G5419" s="29">
        <f ca="1">IF(E5419&gt;0,(IFERROR(-PMT(Calculator!$G$22/12,Calculator!$G$23*12,Calculator!$G$20),0))-F5419,0)</f>
        <v>0</v>
      </c>
      <c r="H5419" s="29">
        <f t="shared" ca="1" si="340"/>
        <v>0</v>
      </c>
      <c r="I5419" s="29">
        <f t="shared" ca="1" si="338"/>
        <v>0</v>
      </c>
      <c r="J5419" s="30">
        <f>Calculator!$G$40</f>
        <v>6.5000000000000002E-2</v>
      </c>
      <c r="K5419" s="29">
        <f ca="1">IF(C5419&gt;=Calculator!$G$27,IF(DAY($C5419)=1,Calculator!$G$34/2,IF(DAY($C5419)=15,Calculator!$G$34/2,0)),0)</f>
        <v>0</v>
      </c>
      <c r="L5419" s="29">
        <f ca="1">IF(DAY($C5419)=28,IF(H5419=0,0,Calculator!$G$35),0)</f>
        <v>0</v>
      </c>
      <c r="M5419" s="29">
        <f ca="1">IF(I5419&gt;0,IF(DAY($C5419)=1,SUM(INDIRECT("I"&amp;(ROW(C5418)-DAY(C5418))):I5418),0),0)</f>
        <v>0</v>
      </c>
      <c r="N5419" s="29">
        <f ca="1">IF(C5419&lt;Calculator!$G$27,0,IF(C5419=Calculator!$G$27,Calculator!$G$39,IF(H5419-K5419&lt;=0,IF(D5419&gt;Calculator!$G$39,IF(H5419-K5419+E5419+L5419+M5419+Calculator!$G$39&gt;Calculator!$G$39,Calculator!$G$39-(H5419+E5419+L5419+M5419-K5419),Calculator!$G$39),D5419),0)))</f>
        <v>0</v>
      </c>
    </row>
    <row r="5420" spans="1:14" ht="15.75" thickBot="1">
      <c r="A5420" s="33" t="str">
        <f ca="1">IF(C5420=Calculator!$H$27,"F",IF(Daily!D5420+Daily!H5420=0,IF(D5419+H5419&gt;0,"L",""),""))</f>
        <v/>
      </c>
      <c r="B5420" s="34">
        <v>5419</v>
      </c>
      <c r="C5420" s="19">
        <f t="shared" ca="1" si="337"/>
        <v>51349</v>
      </c>
      <c r="D5420" s="29">
        <f t="shared" ca="1" si="339"/>
        <v>0</v>
      </c>
      <c r="E5420" s="29">
        <f ca="1">IF(C5420&lt;Calculator!$D$26,0,IF(DAY($C5420)=1,IF(D5420-Calculator!$G$24&gt;0,Calculator!$G$24,D5420),0))</f>
        <v>0</v>
      </c>
      <c r="F5420" s="29">
        <f ca="1">IF(E5420&gt;0,D5420*Calculator!$G$22/12,0)</f>
        <v>0</v>
      </c>
      <c r="G5420" s="29">
        <f ca="1">IF(E5420&gt;0,(IFERROR(-PMT(Calculator!$G$22/12,Calculator!$G$23*12,Calculator!$G$20),0))-F5420,0)</f>
        <v>0</v>
      </c>
      <c r="H5420" s="29">
        <f t="shared" ca="1" si="340"/>
        <v>0</v>
      </c>
      <c r="I5420" s="29">
        <f t="shared" ca="1" si="338"/>
        <v>0</v>
      </c>
      <c r="J5420" s="30">
        <f>Calculator!$G$40</f>
        <v>6.5000000000000002E-2</v>
      </c>
      <c r="K5420" s="29">
        <f ca="1">IF(C5420&gt;=Calculator!$G$27,IF(DAY($C5420)=1,Calculator!$G$34/2,IF(DAY($C5420)=15,Calculator!$G$34/2,0)),0)</f>
        <v>4500</v>
      </c>
      <c r="L5420" s="29">
        <f ca="1">IF(DAY($C5420)=28,IF(H5420=0,0,Calculator!$G$35),0)</f>
        <v>0</v>
      </c>
      <c r="M5420" s="29">
        <f ca="1">IF(I5420&gt;0,IF(DAY($C5420)=1,SUM(INDIRECT("I"&amp;(ROW(C5419)-DAY(C5419))):I5419),0),0)</f>
        <v>0</v>
      </c>
      <c r="N5420" s="29">
        <f ca="1">IF(C5420&lt;Calculator!$G$27,0,IF(C5420=Calculator!$G$27,Calculator!$G$39,IF(H5420-K5420&lt;=0,IF(D5420&gt;Calculator!$G$39,IF(H5420-K5420+E5420+L5420+M5420+Calculator!$G$39&gt;Calculator!$G$39,Calculator!$G$39-(H5420+E5420+L5420+M5420-K5420),Calculator!$G$39),D5420),0)))</f>
        <v>0</v>
      </c>
    </row>
    <row r="5421" spans="1:14" ht="15.75" thickBot="1">
      <c r="A5421" s="33" t="str">
        <f ca="1">IF(C5421=Calculator!$H$27,"F",IF(Daily!D5421+Daily!H5421=0,IF(D5420+H5420&gt;0,"L",""),""))</f>
        <v/>
      </c>
      <c r="B5421" s="34">
        <v>5420</v>
      </c>
      <c r="C5421" s="19">
        <f t="shared" ca="1" si="337"/>
        <v>51350</v>
      </c>
      <c r="D5421" s="29">
        <f t="shared" ca="1" si="339"/>
        <v>0</v>
      </c>
      <c r="E5421" s="29">
        <f ca="1">IF(C5421&lt;Calculator!$D$26,0,IF(DAY($C5421)=1,IF(D5421-Calculator!$G$24&gt;0,Calculator!$G$24,D5421),0))</f>
        <v>0</v>
      </c>
      <c r="F5421" s="29">
        <f ca="1">IF(E5421&gt;0,D5421*Calculator!$G$22/12,0)</f>
        <v>0</v>
      </c>
      <c r="G5421" s="29">
        <f ca="1">IF(E5421&gt;0,(IFERROR(-PMT(Calculator!$G$22/12,Calculator!$G$23*12,Calculator!$G$20),0))-F5421,0)</f>
        <v>0</v>
      </c>
      <c r="H5421" s="29">
        <f t="shared" ca="1" si="340"/>
        <v>0</v>
      </c>
      <c r="I5421" s="29">
        <f t="shared" ca="1" si="338"/>
        <v>0</v>
      </c>
      <c r="J5421" s="30">
        <f>Calculator!$G$40</f>
        <v>6.5000000000000002E-2</v>
      </c>
      <c r="K5421" s="29">
        <f ca="1">IF(C5421&gt;=Calculator!$G$27,IF(DAY($C5421)=1,Calculator!$G$34/2,IF(DAY($C5421)=15,Calculator!$G$34/2,0)),0)</f>
        <v>0</v>
      </c>
      <c r="L5421" s="29">
        <f ca="1">IF(DAY($C5421)=28,IF(H5421=0,0,Calculator!$G$35),0)</f>
        <v>0</v>
      </c>
      <c r="M5421" s="29">
        <f ca="1">IF(I5421&gt;0,IF(DAY($C5421)=1,SUM(INDIRECT("I"&amp;(ROW(C5420)-DAY(C5420))):I5420),0),0)</f>
        <v>0</v>
      </c>
      <c r="N5421" s="29">
        <f ca="1">IF(C5421&lt;Calculator!$G$27,0,IF(C5421=Calculator!$G$27,Calculator!$G$39,IF(H5421-K5421&lt;=0,IF(D5421&gt;Calculator!$G$39,IF(H5421-K5421+E5421+L5421+M5421+Calculator!$G$39&gt;Calculator!$G$39,Calculator!$G$39-(H5421+E5421+L5421+M5421-K5421),Calculator!$G$39),D5421),0)))</f>
        <v>0</v>
      </c>
    </row>
    <row r="5422" spans="1:14" ht="15.75" thickBot="1">
      <c r="A5422" s="33" t="str">
        <f ca="1">IF(C5422=Calculator!$H$27,"F",IF(Daily!D5422+Daily!H5422=0,IF(D5421+H5421&gt;0,"L",""),""))</f>
        <v/>
      </c>
      <c r="B5422" s="34">
        <v>5421</v>
      </c>
      <c r="C5422" s="19">
        <f t="shared" ca="1" si="337"/>
        <v>51351</v>
      </c>
      <c r="D5422" s="29">
        <f t="shared" ca="1" si="339"/>
        <v>0</v>
      </c>
      <c r="E5422" s="29">
        <f ca="1">IF(C5422&lt;Calculator!$D$26,0,IF(DAY($C5422)=1,IF(D5422-Calculator!$G$24&gt;0,Calculator!$G$24,D5422),0))</f>
        <v>0</v>
      </c>
      <c r="F5422" s="29">
        <f ca="1">IF(E5422&gt;0,D5422*Calculator!$G$22/12,0)</f>
        <v>0</v>
      </c>
      <c r="G5422" s="29">
        <f ca="1">IF(E5422&gt;0,(IFERROR(-PMT(Calculator!$G$22/12,Calculator!$G$23*12,Calculator!$G$20),0))-F5422,0)</f>
        <v>0</v>
      </c>
      <c r="H5422" s="29">
        <f t="shared" ca="1" si="340"/>
        <v>0</v>
      </c>
      <c r="I5422" s="29">
        <f t="shared" ca="1" si="338"/>
        <v>0</v>
      </c>
      <c r="J5422" s="30">
        <f>Calculator!$G$40</f>
        <v>6.5000000000000002E-2</v>
      </c>
      <c r="K5422" s="29">
        <f ca="1">IF(C5422&gt;=Calculator!$G$27,IF(DAY($C5422)=1,Calculator!$G$34/2,IF(DAY($C5422)=15,Calculator!$G$34/2,0)),0)</f>
        <v>0</v>
      </c>
      <c r="L5422" s="29">
        <f ca="1">IF(DAY($C5422)=28,IF(H5422=0,0,Calculator!$G$35),0)</f>
        <v>0</v>
      </c>
      <c r="M5422" s="29">
        <f ca="1">IF(I5422&gt;0,IF(DAY($C5422)=1,SUM(INDIRECT("I"&amp;(ROW(C5421)-DAY(C5421))):I5421),0),0)</f>
        <v>0</v>
      </c>
      <c r="N5422" s="29">
        <f ca="1">IF(C5422&lt;Calculator!$G$27,0,IF(C5422=Calculator!$G$27,Calculator!$G$39,IF(H5422-K5422&lt;=0,IF(D5422&gt;Calculator!$G$39,IF(H5422-K5422+E5422+L5422+M5422+Calculator!$G$39&gt;Calculator!$G$39,Calculator!$G$39-(H5422+E5422+L5422+M5422-K5422),Calculator!$G$39),D5422),0)))</f>
        <v>0</v>
      </c>
    </row>
    <row r="5423" spans="1:14" ht="15.75" thickBot="1">
      <c r="A5423" s="33" t="str">
        <f ca="1">IF(C5423=Calculator!$H$27,"F",IF(Daily!D5423+Daily!H5423=0,IF(D5422+H5422&gt;0,"L",""),""))</f>
        <v/>
      </c>
      <c r="B5423" s="34">
        <v>5422</v>
      </c>
      <c r="C5423" s="19">
        <f t="shared" ca="1" si="337"/>
        <v>51352</v>
      </c>
      <c r="D5423" s="29">
        <f t="shared" ca="1" si="339"/>
        <v>0</v>
      </c>
      <c r="E5423" s="29">
        <f ca="1">IF(C5423&lt;Calculator!$D$26,0,IF(DAY($C5423)=1,IF(D5423-Calculator!$G$24&gt;0,Calculator!$G$24,D5423),0))</f>
        <v>0</v>
      </c>
      <c r="F5423" s="29">
        <f ca="1">IF(E5423&gt;0,D5423*Calculator!$G$22/12,0)</f>
        <v>0</v>
      </c>
      <c r="G5423" s="29">
        <f ca="1">IF(E5423&gt;0,(IFERROR(-PMT(Calculator!$G$22/12,Calculator!$G$23*12,Calculator!$G$20),0))-F5423,0)</f>
        <v>0</v>
      </c>
      <c r="H5423" s="29">
        <f t="shared" ca="1" si="340"/>
        <v>0</v>
      </c>
      <c r="I5423" s="29">
        <f t="shared" ca="1" si="338"/>
        <v>0</v>
      </c>
      <c r="J5423" s="30">
        <f>Calculator!$G$40</f>
        <v>6.5000000000000002E-2</v>
      </c>
      <c r="K5423" s="29">
        <f ca="1">IF(C5423&gt;=Calculator!$G$27,IF(DAY($C5423)=1,Calculator!$G$34/2,IF(DAY($C5423)=15,Calculator!$G$34/2,0)),0)</f>
        <v>0</v>
      </c>
      <c r="L5423" s="29">
        <f ca="1">IF(DAY($C5423)=28,IF(H5423=0,0,Calculator!$G$35),0)</f>
        <v>0</v>
      </c>
      <c r="M5423" s="29">
        <f ca="1">IF(I5423&gt;0,IF(DAY($C5423)=1,SUM(INDIRECT("I"&amp;(ROW(C5422)-DAY(C5422))):I5422),0),0)</f>
        <v>0</v>
      </c>
      <c r="N5423" s="29">
        <f ca="1">IF(C5423&lt;Calculator!$G$27,0,IF(C5423=Calculator!$G$27,Calculator!$G$39,IF(H5423-K5423&lt;=0,IF(D5423&gt;Calculator!$G$39,IF(H5423-K5423+E5423+L5423+M5423+Calculator!$G$39&gt;Calculator!$G$39,Calculator!$G$39-(H5423+E5423+L5423+M5423-K5423),Calculator!$G$39),D5423),0)))</f>
        <v>0</v>
      </c>
    </row>
    <row r="5424" spans="1:14" ht="15.75" thickBot="1">
      <c r="A5424" s="33" t="str">
        <f ca="1">IF(C5424=Calculator!$H$27,"F",IF(Daily!D5424+Daily!H5424=0,IF(D5423+H5423&gt;0,"L",""),""))</f>
        <v/>
      </c>
      <c r="B5424" s="34">
        <v>5423</v>
      </c>
      <c r="C5424" s="19">
        <f t="shared" ca="1" si="337"/>
        <v>51353</v>
      </c>
      <c r="D5424" s="29">
        <f t="shared" ca="1" si="339"/>
        <v>0</v>
      </c>
      <c r="E5424" s="29">
        <f ca="1">IF(C5424&lt;Calculator!$D$26,0,IF(DAY($C5424)=1,IF(D5424-Calculator!$G$24&gt;0,Calculator!$G$24,D5424),0))</f>
        <v>0</v>
      </c>
      <c r="F5424" s="29">
        <f ca="1">IF(E5424&gt;0,D5424*Calculator!$G$22/12,0)</f>
        <v>0</v>
      </c>
      <c r="G5424" s="29">
        <f ca="1">IF(E5424&gt;0,(IFERROR(-PMT(Calculator!$G$22/12,Calculator!$G$23*12,Calculator!$G$20),0))-F5424,0)</f>
        <v>0</v>
      </c>
      <c r="H5424" s="29">
        <f t="shared" ca="1" si="340"/>
        <v>0</v>
      </c>
      <c r="I5424" s="29">
        <f t="shared" ca="1" si="338"/>
        <v>0</v>
      </c>
      <c r="J5424" s="30">
        <f>Calculator!$G$40</f>
        <v>6.5000000000000002E-2</v>
      </c>
      <c r="K5424" s="29">
        <f ca="1">IF(C5424&gt;=Calculator!$G$27,IF(DAY($C5424)=1,Calculator!$G$34/2,IF(DAY($C5424)=15,Calculator!$G$34/2,0)),0)</f>
        <v>0</v>
      </c>
      <c r="L5424" s="29">
        <f ca="1">IF(DAY($C5424)=28,IF(H5424=0,0,Calculator!$G$35),0)</f>
        <v>0</v>
      </c>
      <c r="M5424" s="29">
        <f ca="1">IF(I5424&gt;0,IF(DAY($C5424)=1,SUM(INDIRECT("I"&amp;(ROW(C5423)-DAY(C5423))):I5423),0),0)</f>
        <v>0</v>
      </c>
      <c r="N5424" s="29">
        <f ca="1">IF(C5424&lt;Calculator!$G$27,0,IF(C5424=Calculator!$G$27,Calculator!$G$39,IF(H5424-K5424&lt;=0,IF(D5424&gt;Calculator!$G$39,IF(H5424-K5424+E5424+L5424+M5424+Calculator!$G$39&gt;Calculator!$G$39,Calculator!$G$39-(H5424+E5424+L5424+M5424-K5424),Calculator!$G$39),D5424),0)))</f>
        <v>0</v>
      </c>
    </row>
    <row r="5425" spans="1:14" ht="15.75" thickBot="1">
      <c r="A5425" s="33" t="str">
        <f ca="1">IF(C5425=Calculator!$H$27,"F",IF(Daily!D5425+Daily!H5425=0,IF(D5424+H5424&gt;0,"L",""),""))</f>
        <v/>
      </c>
      <c r="B5425" s="34">
        <v>5424</v>
      </c>
      <c r="C5425" s="19">
        <f t="shared" ca="1" si="337"/>
        <v>51354</v>
      </c>
      <c r="D5425" s="29">
        <f t="shared" ca="1" si="339"/>
        <v>0</v>
      </c>
      <c r="E5425" s="29">
        <f ca="1">IF(C5425&lt;Calculator!$D$26,0,IF(DAY($C5425)=1,IF(D5425-Calculator!$G$24&gt;0,Calculator!$G$24,D5425),0))</f>
        <v>0</v>
      </c>
      <c r="F5425" s="29">
        <f ca="1">IF(E5425&gt;0,D5425*Calculator!$G$22/12,0)</f>
        <v>0</v>
      </c>
      <c r="G5425" s="29">
        <f ca="1">IF(E5425&gt;0,(IFERROR(-PMT(Calculator!$G$22/12,Calculator!$G$23*12,Calculator!$G$20),0))-F5425,0)</f>
        <v>0</v>
      </c>
      <c r="H5425" s="29">
        <f t="shared" ca="1" si="340"/>
        <v>0</v>
      </c>
      <c r="I5425" s="29">
        <f t="shared" ca="1" si="338"/>
        <v>0</v>
      </c>
      <c r="J5425" s="30">
        <f>Calculator!$G$40</f>
        <v>6.5000000000000002E-2</v>
      </c>
      <c r="K5425" s="29">
        <f ca="1">IF(C5425&gt;=Calculator!$G$27,IF(DAY($C5425)=1,Calculator!$G$34/2,IF(DAY($C5425)=15,Calculator!$G$34/2,0)),0)</f>
        <v>0</v>
      </c>
      <c r="L5425" s="29">
        <f ca="1">IF(DAY($C5425)=28,IF(H5425=0,0,Calculator!$G$35),0)</f>
        <v>0</v>
      </c>
      <c r="M5425" s="29">
        <f ca="1">IF(I5425&gt;0,IF(DAY($C5425)=1,SUM(INDIRECT("I"&amp;(ROW(C5424)-DAY(C5424))):I5424),0),0)</f>
        <v>0</v>
      </c>
      <c r="N5425" s="29">
        <f ca="1">IF(C5425&lt;Calculator!$G$27,0,IF(C5425=Calculator!$G$27,Calculator!$G$39,IF(H5425-K5425&lt;=0,IF(D5425&gt;Calculator!$G$39,IF(H5425-K5425+E5425+L5425+M5425+Calculator!$G$39&gt;Calculator!$G$39,Calculator!$G$39-(H5425+E5425+L5425+M5425-K5425),Calculator!$G$39),D5425),0)))</f>
        <v>0</v>
      </c>
    </row>
    <row r="5426" spans="1:14" ht="15.75" thickBot="1">
      <c r="A5426" s="33" t="str">
        <f ca="1">IF(C5426=Calculator!$H$27,"F",IF(Daily!D5426+Daily!H5426=0,IF(D5425+H5425&gt;0,"L",""),""))</f>
        <v/>
      </c>
      <c r="B5426" s="34">
        <v>5425</v>
      </c>
      <c r="C5426" s="19">
        <f t="shared" ca="1" si="337"/>
        <v>51355</v>
      </c>
      <c r="D5426" s="29">
        <f t="shared" ca="1" si="339"/>
        <v>0</v>
      </c>
      <c r="E5426" s="29">
        <f ca="1">IF(C5426&lt;Calculator!$D$26,0,IF(DAY($C5426)=1,IF(D5426-Calculator!$G$24&gt;0,Calculator!$G$24,D5426),0))</f>
        <v>0</v>
      </c>
      <c r="F5426" s="29">
        <f ca="1">IF(E5426&gt;0,D5426*Calculator!$G$22/12,0)</f>
        <v>0</v>
      </c>
      <c r="G5426" s="29">
        <f ca="1">IF(E5426&gt;0,(IFERROR(-PMT(Calculator!$G$22/12,Calculator!$G$23*12,Calculator!$G$20),0))-F5426,0)</f>
        <v>0</v>
      </c>
      <c r="H5426" s="29">
        <f t="shared" ca="1" si="340"/>
        <v>0</v>
      </c>
      <c r="I5426" s="29">
        <f t="shared" ca="1" si="338"/>
        <v>0</v>
      </c>
      <c r="J5426" s="30">
        <f>Calculator!$G$40</f>
        <v>6.5000000000000002E-2</v>
      </c>
      <c r="K5426" s="29">
        <f ca="1">IF(C5426&gt;=Calculator!$G$27,IF(DAY($C5426)=1,Calculator!$G$34/2,IF(DAY($C5426)=15,Calculator!$G$34/2,0)),0)</f>
        <v>0</v>
      </c>
      <c r="L5426" s="29">
        <f ca="1">IF(DAY($C5426)=28,IF(H5426=0,0,Calculator!$G$35),0)</f>
        <v>0</v>
      </c>
      <c r="M5426" s="29">
        <f ca="1">IF(I5426&gt;0,IF(DAY($C5426)=1,SUM(INDIRECT("I"&amp;(ROW(C5425)-DAY(C5425))):I5425),0),0)</f>
        <v>0</v>
      </c>
      <c r="N5426" s="29">
        <f ca="1">IF(C5426&lt;Calculator!$G$27,0,IF(C5426=Calculator!$G$27,Calculator!$G$39,IF(H5426-K5426&lt;=0,IF(D5426&gt;Calculator!$G$39,IF(H5426-K5426+E5426+L5426+M5426+Calculator!$G$39&gt;Calculator!$G$39,Calculator!$G$39-(H5426+E5426+L5426+M5426-K5426),Calculator!$G$39),D5426),0)))</f>
        <v>0</v>
      </c>
    </row>
    <row r="5427" spans="1:14" ht="15.75" thickBot="1">
      <c r="A5427" s="33" t="str">
        <f ca="1">IF(C5427=Calculator!$H$27,"F",IF(Daily!D5427+Daily!H5427=0,IF(D5426+H5426&gt;0,"L",""),""))</f>
        <v/>
      </c>
      <c r="B5427" s="34">
        <v>5426</v>
      </c>
      <c r="C5427" s="19">
        <f t="shared" ca="1" si="337"/>
        <v>51356</v>
      </c>
      <c r="D5427" s="29">
        <f t="shared" ca="1" si="339"/>
        <v>0</v>
      </c>
      <c r="E5427" s="29">
        <f ca="1">IF(C5427&lt;Calculator!$D$26,0,IF(DAY($C5427)=1,IF(D5427-Calculator!$G$24&gt;0,Calculator!$G$24,D5427),0))</f>
        <v>0</v>
      </c>
      <c r="F5427" s="29">
        <f ca="1">IF(E5427&gt;0,D5427*Calculator!$G$22/12,0)</f>
        <v>0</v>
      </c>
      <c r="G5427" s="29">
        <f ca="1">IF(E5427&gt;0,(IFERROR(-PMT(Calculator!$G$22/12,Calculator!$G$23*12,Calculator!$G$20),0))-F5427,0)</f>
        <v>0</v>
      </c>
      <c r="H5427" s="29">
        <f t="shared" ca="1" si="340"/>
        <v>0</v>
      </c>
      <c r="I5427" s="29">
        <f t="shared" ca="1" si="338"/>
        <v>0</v>
      </c>
      <c r="J5427" s="30">
        <f>Calculator!$G$40</f>
        <v>6.5000000000000002E-2</v>
      </c>
      <c r="K5427" s="29">
        <f ca="1">IF(C5427&gt;=Calculator!$G$27,IF(DAY($C5427)=1,Calculator!$G$34/2,IF(DAY($C5427)=15,Calculator!$G$34/2,0)),0)</f>
        <v>0</v>
      </c>
      <c r="L5427" s="29">
        <f ca="1">IF(DAY($C5427)=28,IF(H5427=0,0,Calculator!$G$35),0)</f>
        <v>0</v>
      </c>
      <c r="M5427" s="29">
        <f ca="1">IF(I5427&gt;0,IF(DAY($C5427)=1,SUM(INDIRECT("I"&amp;(ROW(C5426)-DAY(C5426))):I5426),0),0)</f>
        <v>0</v>
      </c>
      <c r="N5427" s="29">
        <f ca="1">IF(C5427&lt;Calculator!$G$27,0,IF(C5427=Calculator!$G$27,Calculator!$G$39,IF(H5427-K5427&lt;=0,IF(D5427&gt;Calculator!$G$39,IF(H5427-K5427+E5427+L5427+M5427+Calculator!$G$39&gt;Calculator!$G$39,Calculator!$G$39-(H5427+E5427+L5427+M5427-K5427),Calculator!$G$39),D5427),0)))</f>
        <v>0</v>
      </c>
    </row>
    <row r="5428" spans="1:14" ht="15.75" thickBot="1">
      <c r="A5428" s="33" t="str">
        <f ca="1">IF(C5428=Calculator!$H$27,"F",IF(Daily!D5428+Daily!H5428=0,IF(D5427+H5427&gt;0,"L",""),""))</f>
        <v/>
      </c>
      <c r="B5428" s="34">
        <v>5427</v>
      </c>
      <c r="C5428" s="19">
        <f t="shared" ca="1" si="337"/>
        <v>51357</v>
      </c>
      <c r="D5428" s="29">
        <f t="shared" ca="1" si="339"/>
        <v>0</v>
      </c>
      <c r="E5428" s="29">
        <f ca="1">IF(C5428&lt;Calculator!$D$26,0,IF(DAY($C5428)=1,IF(D5428-Calculator!$G$24&gt;0,Calculator!$G$24,D5428),0))</f>
        <v>0</v>
      </c>
      <c r="F5428" s="29">
        <f ca="1">IF(E5428&gt;0,D5428*Calculator!$G$22/12,0)</f>
        <v>0</v>
      </c>
      <c r="G5428" s="29">
        <f ca="1">IF(E5428&gt;0,(IFERROR(-PMT(Calculator!$G$22/12,Calculator!$G$23*12,Calculator!$G$20),0))-F5428,0)</f>
        <v>0</v>
      </c>
      <c r="H5428" s="29">
        <f t="shared" ca="1" si="340"/>
        <v>0</v>
      </c>
      <c r="I5428" s="29">
        <f t="shared" ca="1" si="338"/>
        <v>0</v>
      </c>
      <c r="J5428" s="30">
        <f>Calculator!$G$40</f>
        <v>6.5000000000000002E-2</v>
      </c>
      <c r="K5428" s="29">
        <f ca="1">IF(C5428&gt;=Calculator!$G$27,IF(DAY($C5428)=1,Calculator!$G$34/2,IF(DAY($C5428)=15,Calculator!$G$34/2,0)),0)</f>
        <v>0</v>
      </c>
      <c r="L5428" s="29">
        <f ca="1">IF(DAY($C5428)=28,IF(H5428=0,0,Calculator!$G$35),0)</f>
        <v>0</v>
      </c>
      <c r="M5428" s="29">
        <f ca="1">IF(I5428&gt;0,IF(DAY($C5428)=1,SUM(INDIRECT("I"&amp;(ROW(C5427)-DAY(C5427))):I5427),0),0)</f>
        <v>0</v>
      </c>
      <c r="N5428" s="29">
        <f ca="1">IF(C5428&lt;Calculator!$G$27,0,IF(C5428=Calculator!$G$27,Calculator!$G$39,IF(H5428-K5428&lt;=0,IF(D5428&gt;Calculator!$G$39,IF(H5428-K5428+E5428+L5428+M5428+Calculator!$G$39&gt;Calculator!$G$39,Calculator!$G$39-(H5428+E5428+L5428+M5428-K5428),Calculator!$G$39),D5428),0)))</f>
        <v>0</v>
      </c>
    </row>
    <row r="5429" spans="1:14" ht="15.75" thickBot="1">
      <c r="A5429" s="33" t="str">
        <f ca="1">IF(C5429=Calculator!$H$27,"F",IF(Daily!D5429+Daily!H5429=0,IF(D5428+H5428&gt;0,"L",""),""))</f>
        <v/>
      </c>
      <c r="B5429" s="34">
        <v>5428</v>
      </c>
      <c r="C5429" s="19">
        <f t="shared" ca="1" si="337"/>
        <v>51358</v>
      </c>
      <c r="D5429" s="29">
        <f t="shared" ca="1" si="339"/>
        <v>0</v>
      </c>
      <c r="E5429" s="29">
        <f ca="1">IF(C5429&lt;Calculator!$D$26,0,IF(DAY($C5429)=1,IF(D5429-Calculator!$G$24&gt;0,Calculator!$G$24,D5429),0))</f>
        <v>0</v>
      </c>
      <c r="F5429" s="29">
        <f ca="1">IF(E5429&gt;0,D5429*Calculator!$G$22/12,0)</f>
        <v>0</v>
      </c>
      <c r="G5429" s="29">
        <f ca="1">IF(E5429&gt;0,(IFERROR(-PMT(Calculator!$G$22/12,Calculator!$G$23*12,Calculator!$G$20),0))-F5429,0)</f>
        <v>0</v>
      </c>
      <c r="H5429" s="29">
        <f t="shared" ca="1" si="340"/>
        <v>0</v>
      </c>
      <c r="I5429" s="29">
        <f t="shared" ca="1" si="338"/>
        <v>0</v>
      </c>
      <c r="J5429" s="30">
        <f>Calculator!$G$40</f>
        <v>6.5000000000000002E-2</v>
      </c>
      <c r="K5429" s="29">
        <f ca="1">IF(C5429&gt;=Calculator!$G$27,IF(DAY($C5429)=1,Calculator!$G$34/2,IF(DAY($C5429)=15,Calculator!$G$34/2,0)),0)</f>
        <v>0</v>
      </c>
      <c r="L5429" s="29">
        <f ca="1">IF(DAY($C5429)=28,IF(H5429=0,0,Calculator!$G$35),0)</f>
        <v>0</v>
      </c>
      <c r="M5429" s="29">
        <f ca="1">IF(I5429&gt;0,IF(DAY($C5429)=1,SUM(INDIRECT("I"&amp;(ROW(C5428)-DAY(C5428))):I5428),0),0)</f>
        <v>0</v>
      </c>
      <c r="N5429" s="29">
        <f ca="1">IF(C5429&lt;Calculator!$G$27,0,IF(C5429=Calculator!$G$27,Calculator!$G$39,IF(H5429-K5429&lt;=0,IF(D5429&gt;Calculator!$G$39,IF(H5429-K5429+E5429+L5429+M5429+Calculator!$G$39&gt;Calculator!$G$39,Calculator!$G$39-(H5429+E5429+L5429+M5429-K5429),Calculator!$G$39),D5429),0)))</f>
        <v>0</v>
      </c>
    </row>
    <row r="5430" spans="1:14" ht="15.75" thickBot="1">
      <c r="A5430" s="33" t="str">
        <f ca="1">IF(C5430=Calculator!$H$27,"F",IF(Daily!D5430+Daily!H5430=0,IF(D5429+H5429&gt;0,"L",""),""))</f>
        <v/>
      </c>
      <c r="B5430" s="34">
        <v>5429</v>
      </c>
      <c r="C5430" s="19">
        <f t="shared" ca="1" si="337"/>
        <v>51359</v>
      </c>
      <c r="D5430" s="29">
        <f t="shared" ca="1" si="339"/>
        <v>0</v>
      </c>
      <c r="E5430" s="29">
        <f ca="1">IF(C5430&lt;Calculator!$D$26,0,IF(DAY($C5430)=1,IF(D5430-Calculator!$G$24&gt;0,Calculator!$G$24,D5430),0))</f>
        <v>0</v>
      </c>
      <c r="F5430" s="29">
        <f ca="1">IF(E5430&gt;0,D5430*Calculator!$G$22/12,0)</f>
        <v>0</v>
      </c>
      <c r="G5430" s="29">
        <f ca="1">IF(E5430&gt;0,(IFERROR(-PMT(Calculator!$G$22/12,Calculator!$G$23*12,Calculator!$G$20),0))-F5430,0)</f>
        <v>0</v>
      </c>
      <c r="H5430" s="29">
        <f t="shared" ca="1" si="340"/>
        <v>0</v>
      </c>
      <c r="I5430" s="29">
        <f t="shared" ca="1" si="338"/>
        <v>0</v>
      </c>
      <c r="J5430" s="30">
        <f>Calculator!$G$40</f>
        <v>6.5000000000000002E-2</v>
      </c>
      <c r="K5430" s="29">
        <f ca="1">IF(C5430&gt;=Calculator!$G$27,IF(DAY($C5430)=1,Calculator!$G$34/2,IF(DAY($C5430)=15,Calculator!$G$34/2,0)),0)</f>
        <v>0</v>
      </c>
      <c r="L5430" s="29">
        <f ca="1">IF(DAY($C5430)=28,IF(H5430=0,0,Calculator!$G$35),0)</f>
        <v>0</v>
      </c>
      <c r="M5430" s="29">
        <f ca="1">IF(I5430&gt;0,IF(DAY($C5430)=1,SUM(INDIRECT("I"&amp;(ROW(C5429)-DAY(C5429))):I5429),0),0)</f>
        <v>0</v>
      </c>
      <c r="N5430" s="29">
        <f ca="1">IF(C5430&lt;Calculator!$G$27,0,IF(C5430=Calculator!$G$27,Calculator!$G$39,IF(H5430-K5430&lt;=0,IF(D5430&gt;Calculator!$G$39,IF(H5430-K5430+E5430+L5430+M5430+Calculator!$G$39&gt;Calculator!$G$39,Calculator!$G$39-(H5430+E5430+L5430+M5430-K5430),Calculator!$G$39),D5430),0)))</f>
        <v>0</v>
      </c>
    </row>
    <row r="5431" spans="1:14" ht="15.75" thickBot="1">
      <c r="A5431" s="33" t="str">
        <f ca="1">IF(C5431=Calculator!$H$27,"F",IF(Daily!D5431+Daily!H5431=0,IF(D5430+H5430&gt;0,"L",""),""))</f>
        <v/>
      </c>
      <c r="B5431" s="34">
        <v>5430</v>
      </c>
      <c r="C5431" s="19">
        <f t="shared" ca="1" si="337"/>
        <v>51360</v>
      </c>
      <c r="D5431" s="29">
        <f t="shared" ca="1" si="339"/>
        <v>0</v>
      </c>
      <c r="E5431" s="29">
        <f ca="1">IF(C5431&lt;Calculator!$D$26,0,IF(DAY($C5431)=1,IF(D5431-Calculator!$G$24&gt;0,Calculator!$G$24,D5431),0))</f>
        <v>0</v>
      </c>
      <c r="F5431" s="29">
        <f ca="1">IF(E5431&gt;0,D5431*Calculator!$G$22/12,0)</f>
        <v>0</v>
      </c>
      <c r="G5431" s="29">
        <f ca="1">IF(E5431&gt;0,(IFERROR(-PMT(Calculator!$G$22/12,Calculator!$G$23*12,Calculator!$G$20),0))-F5431,0)</f>
        <v>0</v>
      </c>
      <c r="H5431" s="29">
        <f t="shared" ca="1" si="340"/>
        <v>0</v>
      </c>
      <c r="I5431" s="29">
        <f t="shared" ca="1" si="338"/>
        <v>0</v>
      </c>
      <c r="J5431" s="30">
        <f>Calculator!$G$40</f>
        <v>6.5000000000000002E-2</v>
      </c>
      <c r="K5431" s="29">
        <f ca="1">IF(C5431&gt;=Calculator!$G$27,IF(DAY($C5431)=1,Calculator!$G$34/2,IF(DAY($C5431)=15,Calculator!$G$34/2,0)),0)</f>
        <v>0</v>
      </c>
      <c r="L5431" s="29">
        <f ca="1">IF(DAY($C5431)=28,IF(H5431=0,0,Calculator!$G$35),0)</f>
        <v>0</v>
      </c>
      <c r="M5431" s="29">
        <f ca="1">IF(I5431&gt;0,IF(DAY($C5431)=1,SUM(INDIRECT("I"&amp;(ROW(C5430)-DAY(C5430))):I5430),0),0)</f>
        <v>0</v>
      </c>
      <c r="N5431" s="29">
        <f ca="1">IF(C5431&lt;Calculator!$G$27,0,IF(C5431=Calculator!$G$27,Calculator!$G$39,IF(H5431-K5431&lt;=0,IF(D5431&gt;Calculator!$G$39,IF(H5431-K5431+E5431+L5431+M5431+Calculator!$G$39&gt;Calculator!$G$39,Calculator!$G$39-(H5431+E5431+L5431+M5431-K5431),Calculator!$G$39),D5431),0)))</f>
        <v>0</v>
      </c>
    </row>
    <row r="5432" spans="1:14" ht="15.75" thickBot="1">
      <c r="A5432" s="33" t="str">
        <f ca="1">IF(C5432=Calculator!$H$27,"F",IF(Daily!D5432+Daily!H5432=0,IF(D5431+H5431&gt;0,"L",""),""))</f>
        <v/>
      </c>
      <c r="B5432" s="34">
        <v>5431</v>
      </c>
      <c r="C5432" s="19">
        <f t="shared" ca="1" si="337"/>
        <v>51361</v>
      </c>
      <c r="D5432" s="29">
        <f t="shared" ca="1" si="339"/>
        <v>0</v>
      </c>
      <c r="E5432" s="29">
        <f ca="1">IF(C5432&lt;Calculator!$D$26,0,IF(DAY($C5432)=1,IF(D5432-Calculator!$G$24&gt;0,Calculator!$G$24,D5432),0))</f>
        <v>0</v>
      </c>
      <c r="F5432" s="29">
        <f ca="1">IF(E5432&gt;0,D5432*Calculator!$G$22/12,0)</f>
        <v>0</v>
      </c>
      <c r="G5432" s="29">
        <f ca="1">IF(E5432&gt;0,(IFERROR(-PMT(Calculator!$G$22/12,Calculator!$G$23*12,Calculator!$G$20),0))-F5432,0)</f>
        <v>0</v>
      </c>
      <c r="H5432" s="29">
        <f t="shared" ca="1" si="340"/>
        <v>0</v>
      </c>
      <c r="I5432" s="29">
        <f t="shared" ca="1" si="338"/>
        <v>0</v>
      </c>
      <c r="J5432" s="30">
        <f>Calculator!$G$40</f>
        <v>6.5000000000000002E-2</v>
      </c>
      <c r="K5432" s="29">
        <f ca="1">IF(C5432&gt;=Calculator!$G$27,IF(DAY($C5432)=1,Calculator!$G$34/2,IF(DAY($C5432)=15,Calculator!$G$34/2,0)),0)</f>
        <v>0</v>
      </c>
      <c r="L5432" s="29">
        <f ca="1">IF(DAY($C5432)=28,IF(H5432=0,0,Calculator!$G$35),0)</f>
        <v>0</v>
      </c>
      <c r="M5432" s="29">
        <f ca="1">IF(I5432&gt;0,IF(DAY($C5432)=1,SUM(INDIRECT("I"&amp;(ROW(C5431)-DAY(C5431))):I5431),0),0)</f>
        <v>0</v>
      </c>
      <c r="N5432" s="29">
        <f ca="1">IF(C5432&lt;Calculator!$G$27,0,IF(C5432=Calculator!$G$27,Calculator!$G$39,IF(H5432-K5432&lt;=0,IF(D5432&gt;Calculator!$G$39,IF(H5432-K5432+E5432+L5432+M5432+Calculator!$G$39&gt;Calculator!$G$39,Calculator!$G$39-(H5432+E5432+L5432+M5432-K5432),Calculator!$G$39),D5432),0)))</f>
        <v>0</v>
      </c>
    </row>
    <row r="5433" spans="1:14" ht="15.75" thickBot="1">
      <c r="A5433" s="33" t="str">
        <f ca="1">IF(C5433=Calculator!$H$27,"F",IF(Daily!D5433+Daily!H5433=0,IF(D5432+H5432&gt;0,"L",""),""))</f>
        <v/>
      </c>
      <c r="B5433" s="34">
        <v>5432</v>
      </c>
      <c r="C5433" s="19">
        <f t="shared" ca="1" si="337"/>
        <v>51362</v>
      </c>
      <c r="D5433" s="29">
        <f t="shared" ca="1" si="339"/>
        <v>0</v>
      </c>
      <c r="E5433" s="29">
        <f ca="1">IF(C5433&lt;Calculator!$D$26,0,IF(DAY($C5433)=1,IF(D5433-Calculator!$G$24&gt;0,Calculator!$G$24,D5433),0))</f>
        <v>0</v>
      </c>
      <c r="F5433" s="29">
        <f ca="1">IF(E5433&gt;0,D5433*Calculator!$G$22/12,0)</f>
        <v>0</v>
      </c>
      <c r="G5433" s="29">
        <f ca="1">IF(E5433&gt;0,(IFERROR(-PMT(Calculator!$G$22/12,Calculator!$G$23*12,Calculator!$G$20),0))-F5433,0)</f>
        <v>0</v>
      </c>
      <c r="H5433" s="29">
        <f t="shared" ca="1" si="340"/>
        <v>0</v>
      </c>
      <c r="I5433" s="29">
        <f t="shared" ca="1" si="338"/>
        <v>0</v>
      </c>
      <c r="J5433" s="30">
        <f>Calculator!$G$40</f>
        <v>6.5000000000000002E-2</v>
      </c>
      <c r="K5433" s="29">
        <f ca="1">IF(C5433&gt;=Calculator!$G$27,IF(DAY($C5433)=1,Calculator!$G$34/2,IF(DAY($C5433)=15,Calculator!$G$34/2,0)),0)</f>
        <v>0</v>
      </c>
      <c r="L5433" s="29">
        <f ca="1">IF(DAY($C5433)=28,IF(H5433=0,0,Calculator!$G$35),0)</f>
        <v>0</v>
      </c>
      <c r="M5433" s="29">
        <f ca="1">IF(I5433&gt;0,IF(DAY($C5433)=1,SUM(INDIRECT("I"&amp;(ROW(C5432)-DAY(C5432))):I5432),0),0)</f>
        <v>0</v>
      </c>
      <c r="N5433" s="29">
        <f ca="1">IF(C5433&lt;Calculator!$G$27,0,IF(C5433=Calculator!$G$27,Calculator!$G$39,IF(H5433-K5433&lt;=0,IF(D5433&gt;Calculator!$G$39,IF(H5433-K5433+E5433+L5433+M5433+Calculator!$G$39&gt;Calculator!$G$39,Calculator!$G$39-(H5433+E5433+L5433+M5433-K5433),Calculator!$G$39),D5433),0)))</f>
        <v>0</v>
      </c>
    </row>
    <row r="5434" spans="1:14" ht="15.75" thickBot="1">
      <c r="A5434" s="33" t="str">
        <f ca="1">IF(C5434=Calculator!$H$27,"F",IF(Daily!D5434+Daily!H5434=0,IF(D5433+H5433&gt;0,"L",""),""))</f>
        <v/>
      </c>
      <c r="B5434" s="34">
        <v>5433</v>
      </c>
      <c r="C5434" s="19">
        <f t="shared" ca="1" si="337"/>
        <v>51363</v>
      </c>
      <c r="D5434" s="29">
        <f t="shared" ca="1" si="339"/>
        <v>0</v>
      </c>
      <c r="E5434" s="29">
        <f ca="1">IF(C5434&lt;Calculator!$D$26,0,IF(DAY($C5434)=1,IF(D5434-Calculator!$G$24&gt;0,Calculator!$G$24,D5434),0))</f>
        <v>0</v>
      </c>
      <c r="F5434" s="29">
        <f ca="1">IF(E5434&gt;0,D5434*Calculator!$G$22/12,0)</f>
        <v>0</v>
      </c>
      <c r="G5434" s="29">
        <f ca="1">IF(E5434&gt;0,(IFERROR(-PMT(Calculator!$G$22/12,Calculator!$G$23*12,Calculator!$G$20),0))-F5434,0)</f>
        <v>0</v>
      </c>
      <c r="H5434" s="29">
        <f t="shared" ca="1" si="340"/>
        <v>0</v>
      </c>
      <c r="I5434" s="29">
        <f t="shared" ca="1" si="338"/>
        <v>0</v>
      </c>
      <c r="J5434" s="30">
        <f>Calculator!$G$40</f>
        <v>6.5000000000000002E-2</v>
      </c>
      <c r="K5434" s="29">
        <f ca="1">IF(C5434&gt;=Calculator!$G$27,IF(DAY($C5434)=1,Calculator!$G$34/2,IF(DAY($C5434)=15,Calculator!$G$34/2,0)),0)</f>
        <v>4500</v>
      </c>
      <c r="L5434" s="29">
        <f ca="1">IF(DAY($C5434)=28,IF(H5434=0,0,Calculator!$G$35),0)</f>
        <v>0</v>
      </c>
      <c r="M5434" s="29">
        <f ca="1">IF(I5434&gt;0,IF(DAY($C5434)=1,SUM(INDIRECT("I"&amp;(ROW(C5433)-DAY(C5433))):I5433),0),0)</f>
        <v>0</v>
      </c>
      <c r="N5434" s="29">
        <f ca="1">IF(C5434&lt;Calculator!$G$27,0,IF(C5434=Calculator!$G$27,Calculator!$G$39,IF(H5434-K5434&lt;=0,IF(D5434&gt;Calculator!$G$39,IF(H5434-K5434+E5434+L5434+M5434+Calculator!$G$39&gt;Calculator!$G$39,Calculator!$G$39-(H5434+E5434+L5434+M5434-K5434),Calculator!$G$39),D5434),0)))</f>
        <v>0</v>
      </c>
    </row>
    <row r="5435" spans="1:14" ht="15.75" thickBot="1">
      <c r="A5435" s="33" t="str">
        <f ca="1">IF(C5435=Calculator!$H$27,"F",IF(Daily!D5435+Daily!H5435=0,IF(D5434+H5434&gt;0,"L",""),""))</f>
        <v/>
      </c>
      <c r="B5435" s="34">
        <v>5434</v>
      </c>
      <c r="C5435" s="19">
        <f t="shared" ca="1" si="337"/>
        <v>51364</v>
      </c>
      <c r="D5435" s="29">
        <f t="shared" ca="1" si="339"/>
        <v>0</v>
      </c>
      <c r="E5435" s="29">
        <f ca="1">IF(C5435&lt;Calculator!$D$26,0,IF(DAY($C5435)=1,IF(D5435-Calculator!$G$24&gt;0,Calculator!$G$24,D5435),0))</f>
        <v>0</v>
      </c>
      <c r="F5435" s="29">
        <f ca="1">IF(E5435&gt;0,D5435*Calculator!$G$22/12,0)</f>
        <v>0</v>
      </c>
      <c r="G5435" s="29">
        <f ca="1">IF(E5435&gt;0,(IFERROR(-PMT(Calculator!$G$22/12,Calculator!$G$23*12,Calculator!$G$20),0))-F5435,0)</f>
        <v>0</v>
      </c>
      <c r="H5435" s="29">
        <f t="shared" ca="1" si="340"/>
        <v>0</v>
      </c>
      <c r="I5435" s="29">
        <f t="shared" ca="1" si="338"/>
        <v>0</v>
      </c>
      <c r="J5435" s="30">
        <f>Calculator!$G$40</f>
        <v>6.5000000000000002E-2</v>
      </c>
      <c r="K5435" s="29">
        <f ca="1">IF(C5435&gt;=Calculator!$G$27,IF(DAY($C5435)=1,Calculator!$G$34/2,IF(DAY($C5435)=15,Calculator!$G$34/2,0)),0)</f>
        <v>0</v>
      </c>
      <c r="L5435" s="29">
        <f ca="1">IF(DAY($C5435)=28,IF(H5435=0,0,Calculator!$G$35),0)</f>
        <v>0</v>
      </c>
      <c r="M5435" s="29">
        <f ca="1">IF(I5435&gt;0,IF(DAY($C5435)=1,SUM(INDIRECT("I"&amp;(ROW(C5434)-DAY(C5434))):I5434),0),0)</f>
        <v>0</v>
      </c>
      <c r="N5435" s="29">
        <f ca="1">IF(C5435&lt;Calculator!$G$27,0,IF(C5435=Calculator!$G$27,Calculator!$G$39,IF(H5435-K5435&lt;=0,IF(D5435&gt;Calculator!$G$39,IF(H5435-K5435+E5435+L5435+M5435+Calculator!$G$39&gt;Calculator!$G$39,Calculator!$G$39-(H5435+E5435+L5435+M5435-K5435),Calculator!$G$39),D5435),0)))</f>
        <v>0</v>
      </c>
    </row>
    <row r="5436" spans="1:14" ht="15.75" thickBot="1">
      <c r="A5436" s="33" t="str">
        <f ca="1">IF(C5436=Calculator!$H$27,"F",IF(Daily!D5436+Daily!H5436=0,IF(D5435+H5435&gt;0,"L",""),""))</f>
        <v/>
      </c>
      <c r="B5436" s="34">
        <v>5435</v>
      </c>
      <c r="C5436" s="19">
        <f t="shared" ca="1" si="337"/>
        <v>51365</v>
      </c>
      <c r="D5436" s="29">
        <f t="shared" ca="1" si="339"/>
        <v>0</v>
      </c>
      <c r="E5436" s="29">
        <f ca="1">IF(C5436&lt;Calculator!$D$26,0,IF(DAY($C5436)=1,IF(D5436-Calculator!$G$24&gt;0,Calculator!$G$24,D5436),0))</f>
        <v>0</v>
      </c>
      <c r="F5436" s="29">
        <f ca="1">IF(E5436&gt;0,D5436*Calculator!$G$22/12,0)</f>
        <v>0</v>
      </c>
      <c r="G5436" s="29">
        <f ca="1">IF(E5436&gt;0,(IFERROR(-PMT(Calculator!$G$22/12,Calculator!$G$23*12,Calculator!$G$20),0))-F5436,0)</f>
        <v>0</v>
      </c>
      <c r="H5436" s="29">
        <f t="shared" ca="1" si="340"/>
        <v>0</v>
      </c>
      <c r="I5436" s="29">
        <f t="shared" ca="1" si="338"/>
        <v>0</v>
      </c>
      <c r="J5436" s="30">
        <f>Calculator!$G$40</f>
        <v>6.5000000000000002E-2</v>
      </c>
      <c r="K5436" s="29">
        <f ca="1">IF(C5436&gt;=Calculator!$G$27,IF(DAY($C5436)=1,Calculator!$G$34/2,IF(DAY($C5436)=15,Calculator!$G$34/2,0)),0)</f>
        <v>0</v>
      </c>
      <c r="L5436" s="29">
        <f ca="1">IF(DAY($C5436)=28,IF(H5436=0,0,Calculator!$G$35),0)</f>
        <v>0</v>
      </c>
      <c r="M5436" s="29">
        <f ca="1">IF(I5436&gt;0,IF(DAY($C5436)=1,SUM(INDIRECT("I"&amp;(ROW(C5435)-DAY(C5435))):I5435),0),0)</f>
        <v>0</v>
      </c>
      <c r="N5436" s="29">
        <f ca="1">IF(C5436&lt;Calculator!$G$27,0,IF(C5436=Calculator!$G$27,Calculator!$G$39,IF(H5436-K5436&lt;=0,IF(D5436&gt;Calculator!$G$39,IF(H5436-K5436+E5436+L5436+M5436+Calculator!$G$39&gt;Calculator!$G$39,Calculator!$G$39-(H5436+E5436+L5436+M5436-K5436),Calculator!$G$39),D5436),0)))</f>
        <v>0</v>
      </c>
    </row>
    <row r="5437" spans="1:14" ht="15.75" thickBot="1">
      <c r="A5437" s="33" t="str">
        <f ca="1">IF(C5437=Calculator!$H$27,"F",IF(Daily!D5437+Daily!H5437=0,IF(D5436+H5436&gt;0,"L",""),""))</f>
        <v/>
      </c>
      <c r="B5437" s="34">
        <v>5436</v>
      </c>
      <c r="C5437" s="19">
        <f t="shared" ca="1" si="337"/>
        <v>51366</v>
      </c>
      <c r="D5437" s="29">
        <f t="shared" ca="1" si="339"/>
        <v>0</v>
      </c>
      <c r="E5437" s="29">
        <f ca="1">IF(C5437&lt;Calculator!$D$26,0,IF(DAY($C5437)=1,IF(D5437-Calculator!$G$24&gt;0,Calculator!$G$24,D5437),0))</f>
        <v>0</v>
      </c>
      <c r="F5437" s="29">
        <f ca="1">IF(E5437&gt;0,D5437*Calculator!$G$22/12,0)</f>
        <v>0</v>
      </c>
      <c r="G5437" s="29">
        <f ca="1">IF(E5437&gt;0,(IFERROR(-PMT(Calculator!$G$22/12,Calculator!$G$23*12,Calculator!$G$20),0))-F5437,0)</f>
        <v>0</v>
      </c>
      <c r="H5437" s="29">
        <f t="shared" ca="1" si="340"/>
        <v>0</v>
      </c>
      <c r="I5437" s="29">
        <f t="shared" ca="1" si="338"/>
        <v>0</v>
      </c>
      <c r="J5437" s="30">
        <f>Calculator!$G$40</f>
        <v>6.5000000000000002E-2</v>
      </c>
      <c r="K5437" s="29">
        <f ca="1">IF(C5437&gt;=Calculator!$G$27,IF(DAY($C5437)=1,Calculator!$G$34/2,IF(DAY($C5437)=15,Calculator!$G$34/2,0)),0)</f>
        <v>0</v>
      </c>
      <c r="L5437" s="29">
        <f ca="1">IF(DAY($C5437)=28,IF(H5437=0,0,Calculator!$G$35),0)</f>
        <v>0</v>
      </c>
      <c r="M5437" s="29">
        <f ca="1">IF(I5437&gt;0,IF(DAY($C5437)=1,SUM(INDIRECT("I"&amp;(ROW(C5436)-DAY(C5436))):I5436),0),0)</f>
        <v>0</v>
      </c>
      <c r="N5437" s="29">
        <f ca="1">IF(C5437&lt;Calculator!$G$27,0,IF(C5437=Calculator!$G$27,Calculator!$G$39,IF(H5437-K5437&lt;=0,IF(D5437&gt;Calculator!$G$39,IF(H5437-K5437+E5437+L5437+M5437+Calculator!$G$39&gt;Calculator!$G$39,Calculator!$G$39-(H5437+E5437+L5437+M5437-K5437),Calculator!$G$39),D5437),0)))</f>
        <v>0</v>
      </c>
    </row>
    <row r="5438" spans="1:14" ht="15.75" thickBot="1">
      <c r="A5438" s="33" t="str">
        <f ca="1">IF(C5438=Calculator!$H$27,"F",IF(Daily!D5438+Daily!H5438=0,IF(D5437+H5437&gt;0,"L",""),""))</f>
        <v/>
      </c>
      <c r="B5438" s="34">
        <v>5437</v>
      </c>
      <c r="C5438" s="19">
        <f t="shared" ca="1" si="337"/>
        <v>51367</v>
      </c>
      <c r="D5438" s="29">
        <f t="shared" ca="1" si="339"/>
        <v>0</v>
      </c>
      <c r="E5438" s="29">
        <f ca="1">IF(C5438&lt;Calculator!$D$26,0,IF(DAY($C5438)=1,IF(D5438-Calculator!$G$24&gt;0,Calculator!$G$24,D5438),0))</f>
        <v>0</v>
      </c>
      <c r="F5438" s="29">
        <f ca="1">IF(E5438&gt;0,D5438*Calculator!$G$22/12,0)</f>
        <v>0</v>
      </c>
      <c r="G5438" s="29">
        <f ca="1">IF(E5438&gt;0,(IFERROR(-PMT(Calculator!$G$22/12,Calculator!$G$23*12,Calculator!$G$20),0))-F5438,0)</f>
        <v>0</v>
      </c>
      <c r="H5438" s="29">
        <f t="shared" ca="1" si="340"/>
        <v>0</v>
      </c>
      <c r="I5438" s="29">
        <f t="shared" ca="1" si="338"/>
        <v>0</v>
      </c>
      <c r="J5438" s="30">
        <f>Calculator!$G$40</f>
        <v>6.5000000000000002E-2</v>
      </c>
      <c r="K5438" s="29">
        <f ca="1">IF(C5438&gt;=Calculator!$G$27,IF(DAY($C5438)=1,Calculator!$G$34/2,IF(DAY($C5438)=15,Calculator!$G$34/2,0)),0)</f>
        <v>0</v>
      </c>
      <c r="L5438" s="29">
        <f ca="1">IF(DAY($C5438)=28,IF(H5438=0,0,Calculator!$G$35),0)</f>
        <v>0</v>
      </c>
      <c r="M5438" s="29">
        <f ca="1">IF(I5438&gt;0,IF(DAY($C5438)=1,SUM(INDIRECT("I"&amp;(ROW(C5437)-DAY(C5437))):I5437),0),0)</f>
        <v>0</v>
      </c>
      <c r="N5438" s="29">
        <f ca="1">IF(C5438&lt;Calculator!$G$27,0,IF(C5438=Calculator!$G$27,Calculator!$G$39,IF(H5438-K5438&lt;=0,IF(D5438&gt;Calculator!$G$39,IF(H5438-K5438+E5438+L5438+M5438+Calculator!$G$39&gt;Calculator!$G$39,Calculator!$G$39-(H5438+E5438+L5438+M5438-K5438),Calculator!$G$39),D5438),0)))</f>
        <v>0</v>
      </c>
    </row>
    <row r="5439" spans="1:14" ht="15.75" thickBot="1">
      <c r="A5439" s="33" t="str">
        <f ca="1">IF(C5439=Calculator!$H$27,"F",IF(Daily!D5439+Daily!H5439=0,IF(D5438+H5438&gt;0,"L",""),""))</f>
        <v/>
      </c>
      <c r="B5439" s="34">
        <v>5438</v>
      </c>
      <c r="C5439" s="19">
        <f t="shared" ca="1" si="337"/>
        <v>51368</v>
      </c>
      <c r="D5439" s="29">
        <f t="shared" ca="1" si="339"/>
        <v>0</v>
      </c>
      <c r="E5439" s="29">
        <f ca="1">IF(C5439&lt;Calculator!$D$26,0,IF(DAY($C5439)=1,IF(D5439-Calculator!$G$24&gt;0,Calculator!$G$24,D5439),0))</f>
        <v>0</v>
      </c>
      <c r="F5439" s="29">
        <f ca="1">IF(E5439&gt;0,D5439*Calculator!$G$22/12,0)</f>
        <v>0</v>
      </c>
      <c r="G5439" s="29">
        <f ca="1">IF(E5439&gt;0,(IFERROR(-PMT(Calculator!$G$22/12,Calculator!$G$23*12,Calculator!$G$20),0))-F5439,0)</f>
        <v>0</v>
      </c>
      <c r="H5439" s="29">
        <f t="shared" ca="1" si="340"/>
        <v>0</v>
      </c>
      <c r="I5439" s="29">
        <f t="shared" ca="1" si="338"/>
        <v>0</v>
      </c>
      <c r="J5439" s="30">
        <f>Calculator!$G$40</f>
        <v>6.5000000000000002E-2</v>
      </c>
      <c r="K5439" s="29">
        <f ca="1">IF(C5439&gt;=Calculator!$G$27,IF(DAY($C5439)=1,Calculator!$G$34/2,IF(DAY($C5439)=15,Calculator!$G$34/2,0)),0)</f>
        <v>0</v>
      </c>
      <c r="L5439" s="29">
        <f ca="1">IF(DAY($C5439)=28,IF(H5439=0,0,Calculator!$G$35),0)</f>
        <v>0</v>
      </c>
      <c r="M5439" s="29">
        <f ca="1">IF(I5439&gt;0,IF(DAY($C5439)=1,SUM(INDIRECT("I"&amp;(ROW(C5438)-DAY(C5438))):I5438),0),0)</f>
        <v>0</v>
      </c>
      <c r="N5439" s="29">
        <f ca="1">IF(C5439&lt;Calculator!$G$27,0,IF(C5439=Calculator!$G$27,Calculator!$G$39,IF(H5439-K5439&lt;=0,IF(D5439&gt;Calculator!$G$39,IF(H5439-K5439+E5439+L5439+M5439+Calculator!$G$39&gt;Calculator!$G$39,Calculator!$G$39-(H5439+E5439+L5439+M5439-K5439),Calculator!$G$39),D5439),0)))</f>
        <v>0</v>
      </c>
    </row>
    <row r="5440" spans="1:14" ht="15.75" thickBot="1">
      <c r="A5440" s="33" t="str">
        <f ca="1">IF(C5440=Calculator!$H$27,"F",IF(Daily!D5440+Daily!H5440=0,IF(D5439+H5439&gt;0,"L",""),""))</f>
        <v/>
      </c>
      <c r="B5440" s="34">
        <v>5439</v>
      </c>
      <c r="C5440" s="19">
        <f t="shared" ca="1" si="337"/>
        <v>51369</v>
      </c>
      <c r="D5440" s="29">
        <f t="shared" ca="1" si="339"/>
        <v>0</v>
      </c>
      <c r="E5440" s="29">
        <f ca="1">IF(C5440&lt;Calculator!$D$26,0,IF(DAY($C5440)=1,IF(D5440-Calculator!$G$24&gt;0,Calculator!$G$24,D5440),0))</f>
        <v>0</v>
      </c>
      <c r="F5440" s="29">
        <f ca="1">IF(E5440&gt;0,D5440*Calculator!$G$22/12,0)</f>
        <v>0</v>
      </c>
      <c r="G5440" s="29">
        <f ca="1">IF(E5440&gt;0,(IFERROR(-PMT(Calculator!$G$22/12,Calculator!$G$23*12,Calculator!$G$20),0))-F5440,0)</f>
        <v>0</v>
      </c>
      <c r="H5440" s="29">
        <f t="shared" ca="1" si="340"/>
        <v>0</v>
      </c>
      <c r="I5440" s="29">
        <f t="shared" ca="1" si="338"/>
        <v>0</v>
      </c>
      <c r="J5440" s="30">
        <f>Calculator!$G$40</f>
        <v>6.5000000000000002E-2</v>
      </c>
      <c r="K5440" s="29">
        <f ca="1">IF(C5440&gt;=Calculator!$G$27,IF(DAY($C5440)=1,Calculator!$G$34/2,IF(DAY($C5440)=15,Calculator!$G$34/2,0)),0)</f>
        <v>0</v>
      </c>
      <c r="L5440" s="29">
        <f ca="1">IF(DAY($C5440)=28,IF(H5440=0,0,Calculator!$G$35),0)</f>
        <v>0</v>
      </c>
      <c r="M5440" s="29">
        <f ca="1">IF(I5440&gt;0,IF(DAY($C5440)=1,SUM(INDIRECT("I"&amp;(ROW(C5439)-DAY(C5439))):I5439),0),0)</f>
        <v>0</v>
      </c>
      <c r="N5440" s="29">
        <f ca="1">IF(C5440&lt;Calculator!$G$27,0,IF(C5440=Calculator!$G$27,Calculator!$G$39,IF(H5440-K5440&lt;=0,IF(D5440&gt;Calculator!$G$39,IF(H5440-K5440+E5440+L5440+M5440+Calculator!$G$39&gt;Calculator!$G$39,Calculator!$G$39-(H5440+E5440+L5440+M5440-K5440),Calculator!$G$39),D5440),0)))</f>
        <v>0</v>
      </c>
    </row>
    <row r="5441" spans="1:14" ht="15.75" thickBot="1">
      <c r="A5441" s="33" t="str">
        <f ca="1">IF(C5441=Calculator!$H$27,"F",IF(Daily!D5441+Daily!H5441=0,IF(D5440+H5440&gt;0,"L",""),""))</f>
        <v/>
      </c>
      <c r="B5441" s="34">
        <v>5440</v>
      </c>
      <c r="C5441" s="19">
        <f t="shared" ca="1" si="337"/>
        <v>51370</v>
      </c>
      <c r="D5441" s="29">
        <f t="shared" ca="1" si="339"/>
        <v>0</v>
      </c>
      <c r="E5441" s="29">
        <f ca="1">IF(C5441&lt;Calculator!$D$26,0,IF(DAY($C5441)=1,IF(D5441-Calculator!$G$24&gt;0,Calculator!$G$24,D5441),0))</f>
        <v>0</v>
      </c>
      <c r="F5441" s="29">
        <f ca="1">IF(E5441&gt;0,D5441*Calculator!$G$22/12,0)</f>
        <v>0</v>
      </c>
      <c r="G5441" s="29">
        <f ca="1">IF(E5441&gt;0,(IFERROR(-PMT(Calculator!$G$22/12,Calculator!$G$23*12,Calculator!$G$20),0))-F5441,0)</f>
        <v>0</v>
      </c>
      <c r="H5441" s="29">
        <f t="shared" ca="1" si="340"/>
        <v>0</v>
      </c>
      <c r="I5441" s="29">
        <f t="shared" ca="1" si="338"/>
        <v>0</v>
      </c>
      <c r="J5441" s="30">
        <f>Calculator!$G$40</f>
        <v>6.5000000000000002E-2</v>
      </c>
      <c r="K5441" s="29">
        <f ca="1">IF(C5441&gt;=Calculator!$G$27,IF(DAY($C5441)=1,Calculator!$G$34/2,IF(DAY($C5441)=15,Calculator!$G$34/2,0)),0)</f>
        <v>0</v>
      </c>
      <c r="L5441" s="29">
        <f ca="1">IF(DAY($C5441)=28,IF(H5441=0,0,Calculator!$G$35),0)</f>
        <v>0</v>
      </c>
      <c r="M5441" s="29">
        <f ca="1">IF(I5441&gt;0,IF(DAY($C5441)=1,SUM(INDIRECT("I"&amp;(ROW(C5440)-DAY(C5440))):I5440),0),0)</f>
        <v>0</v>
      </c>
      <c r="N5441" s="29">
        <f ca="1">IF(C5441&lt;Calculator!$G$27,0,IF(C5441=Calculator!$G$27,Calculator!$G$39,IF(H5441-K5441&lt;=0,IF(D5441&gt;Calculator!$G$39,IF(H5441-K5441+E5441+L5441+M5441+Calculator!$G$39&gt;Calculator!$G$39,Calculator!$G$39-(H5441+E5441+L5441+M5441-K5441),Calculator!$G$39),D5441),0)))</f>
        <v>0</v>
      </c>
    </row>
    <row r="5442" spans="1:14" ht="15.75" thickBot="1">
      <c r="A5442" s="33" t="str">
        <f ca="1">IF(C5442=Calculator!$H$27,"F",IF(Daily!D5442+Daily!H5442=0,IF(D5441+H5441&gt;0,"L",""),""))</f>
        <v/>
      </c>
      <c r="B5442" s="34">
        <v>5441</v>
      </c>
      <c r="C5442" s="19">
        <f t="shared" ca="1" si="337"/>
        <v>51371</v>
      </c>
      <c r="D5442" s="29">
        <f t="shared" ca="1" si="339"/>
        <v>0</v>
      </c>
      <c r="E5442" s="29">
        <f ca="1">IF(C5442&lt;Calculator!$D$26,0,IF(DAY($C5442)=1,IF(D5442-Calculator!$G$24&gt;0,Calculator!$G$24,D5442),0))</f>
        <v>0</v>
      </c>
      <c r="F5442" s="29">
        <f ca="1">IF(E5442&gt;0,D5442*Calculator!$G$22/12,0)</f>
        <v>0</v>
      </c>
      <c r="G5442" s="29">
        <f ca="1">IF(E5442&gt;0,(IFERROR(-PMT(Calculator!$G$22/12,Calculator!$G$23*12,Calculator!$G$20),0))-F5442,0)</f>
        <v>0</v>
      </c>
      <c r="H5442" s="29">
        <f t="shared" ca="1" si="340"/>
        <v>0</v>
      </c>
      <c r="I5442" s="29">
        <f t="shared" ca="1" si="338"/>
        <v>0</v>
      </c>
      <c r="J5442" s="30">
        <f>Calculator!$G$40</f>
        <v>6.5000000000000002E-2</v>
      </c>
      <c r="K5442" s="29">
        <f ca="1">IF(C5442&gt;=Calculator!$G$27,IF(DAY($C5442)=1,Calculator!$G$34/2,IF(DAY($C5442)=15,Calculator!$G$34/2,0)),0)</f>
        <v>0</v>
      </c>
      <c r="L5442" s="29">
        <f ca="1">IF(DAY($C5442)=28,IF(H5442=0,0,Calculator!$G$35),0)</f>
        <v>0</v>
      </c>
      <c r="M5442" s="29">
        <f ca="1">IF(I5442&gt;0,IF(DAY($C5442)=1,SUM(INDIRECT("I"&amp;(ROW(C5441)-DAY(C5441))):I5441),0),0)</f>
        <v>0</v>
      </c>
      <c r="N5442" s="29">
        <f ca="1">IF(C5442&lt;Calculator!$G$27,0,IF(C5442=Calculator!$G$27,Calculator!$G$39,IF(H5442-K5442&lt;=0,IF(D5442&gt;Calculator!$G$39,IF(H5442-K5442+E5442+L5442+M5442+Calculator!$G$39&gt;Calculator!$G$39,Calculator!$G$39-(H5442+E5442+L5442+M5442-K5442),Calculator!$G$39),D5442),0)))</f>
        <v>0</v>
      </c>
    </row>
    <row r="5443" spans="1:14" ht="15.75" thickBot="1">
      <c r="A5443" s="33" t="str">
        <f ca="1">IF(C5443=Calculator!$H$27,"F",IF(Daily!D5443+Daily!H5443=0,IF(D5442+H5442&gt;0,"L",""),""))</f>
        <v/>
      </c>
      <c r="B5443" s="34">
        <v>5442</v>
      </c>
      <c r="C5443" s="19">
        <f t="shared" ref="C5443:C5506" ca="1" si="341">C5442+1</f>
        <v>51372</v>
      </c>
      <c r="D5443" s="29">
        <f t="shared" ca="1" si="339"/>
        <v>0</v>
      </c>
      <c r="E5443" s="29">
        <f ca="1">IF(C5443&lt;Calculator!$D$26,0,IF(DAY($C5443)=1,IF(D5443-Calculator!$G$24&gt;0,Calculator!$G$24,D5443),0))</f>
        <v>0</v>
      </c>
      <c r="F5443" s="29">
        <f ca="1">IF(E5443&gt;0,D5443*Calculator!$G$22/12,0)</f>
        <v>0</v>
      </c>
      <c r="G5443" s="29">
        <f ca="1">IF(E5443&gt;0,(IFERROR(-PMT(Calculator!$G$22/12,Calculator!$G$23*12,Calculator!$G$20),0))-F5443,0)</f>
        <v>0</v>
      </c>
      <c r="H5443" s="29">
        <f t="shared" ca="1" si="340"/>
        <v>0</v>
      </c>
      <c r="I5443" s="29">
        <f t="shared" ref="I5443:I5506" ca="1" si="342">H5443*J5443/365</f>
        <v>0</v>
      </c>
      <c r="J5443" s="30">
        <f>Calculator!$G$40</f>
        <v>6.5000000000000002E-2</v>
      </c>
      <c r="K5443" s="29">
        <f ca="1">IF(C5443&gt;=Calculator!$G$27,IF(DAY($C5443)=1,Calculator!$G$34/2,IF(DAY($C5443)=15,Calculator!$G$34/2,0)),0)</f>
        <v>0</v>
      </c>
      <c r="L5443" s="29">
        <f ca="1">IF(DAY($C5443)=28,IF(H5443=0,0,Calculator!$G$35),0)</f>
        <v>0</v>
      </c>
      <c r="M5443" s="29">
        <f ca="1">IF(I5443&gt;0,IF(DAY($C5443)=1,SUM(INDIRECT("I"&amp;(ROW(C5442)-DAY(C5442))):I5442),0),0)</f>
        <v>0</v>
      </c>
      <c r="N5443" s="29">
        <f ca="1">IF(C5443&lt;Calculator!$G$27,0,IF(C5443=Calculator!$G$27,Calculator!$G$39,IF(H5443-K5443&lt;=0,IF(D5443&gt;Calculator!$G$39,IF(H5443-K5443+E5443+L5443+M5443+Calculator!$G$39&gt;Calculator!$G$39,Calculator!$G$39-(H5443+E5443+L5443+M5443-K5443),Calculator!$G$39),D5443),0)))</f>
        <v>0</v>
      </c>
    </row>
    <row r="5444" spans="1:14" ht="15.75" thickBot="1">
      <c r="A5444" s="33" t="str">
        <f ca="1">IF(C5444=Calculator!$H$27,"F",IF(Daily!D5444+Daily!H5444=0,IF(D5443+H5443&gt;0,"L",""),""))</f>
        <v/>
      </c>
      <c r="B5444" s="34">
        <v>5443</v>
      </c>
      <c r="C5444" s="19">
        <f t="shared" ca="1" si="341"/>
        <v>51373</v>
      </c>
      <c r="D5444" s="29">
        <f t="shared" ref="D5444:D5507" ca="1" si="343">IF(((D5443-G5443)-N5443)&lt;0,0,((D5443-G5443)-N5443))</f>
        <v>0</v>
      </c>
      <c r="E5444" s="29">
        <f ca="1">IF(C5444&lt;Calculator!$D$26,0,IF(DAY($C5444)=1,IF(D5444-Calculator!$G$24&gt;0,Calculator!$G$24,D5444),0))</f>
        <v>0</v>
      </c>
      <c r="F5444" s="29">
        <f ca="1">IF(E5444&gt;0,D5444*Calculator!$G$22/12,0)</f>
        <v>0</v>
      </c>
      <c r="G5444" s="29">
        <f ca="1">IF(E5444&gt;0,(IFERROR(-PMT(Calculator!$G$22/12,Calculator!$G$23*12,Calculator!$G$20),0))-F5444,0)</f>
        <v>0</v>
      </c>
      <c r="H5444" s="29">
        <f t="shared" ref="H5444:H5507" ca="1" si="344">IF((H5443-K5443+SUM(L5443:N5443)+E5443)&lt;0,0,(H5443-K5443+SUM(L5443:N5443)+E5443))</f>
        <v>0</v>
      </c>
      <c r="I5444" s="29">
        <f t="shared" ca="1" si="342"/>
        <v>0</v>
      </c>
      <c r="J5444" s="30">
        <f>Calculator!$G$40</f>
        <v>6.5000000000000002E-2</v>
      </c>
      <c r="K5444" s="29">
        <f ca="1">IF(C5444&gt;=Calculator!$G$27,IF(DAY($C5444)=1,Calculator!$G$34/2,IF(DAY($C5444)=15,Calculator!$G$34/2,0)),0)</f>
        <v>0</v>
      </c>
      <c r="L5444" s="29">
        <f ca="1">IF(DAY($C5444)=28,IF(H5444=0,0,Calculator!$G$35),0)</f>
        <v>0</v>
      </c>
      <c r="M5444" s="29">
        <f ca="1">IF(I5444&gt;0,IF(DAY($C5444)=1,SUM(INDIRECT("I"&amp;(ROW(C5443)-DAY(C5443))):I5443),0),0)</f>
        <v>0</v>
      </c>
      <c r="N5444" s="29">
        <f ca="1">IF(C5444&lt;Calculator!$G$27,0,IF(C5444=Calculator!$G$27,Calculator!$G$39,IF(H5444-K5444&lt;=0,IF(D5444&gt;Calculator!$G$39,IF(H5444-K5444+E5444+L5444+M5444+Calculator!$G$39&gt;Calculator!$G$39,Calculator!$G$39-(H5444+E5444+L5444+M5444-K5444),Calculator!$G$39),D5444),0)))</f>
        <v>0</v>
      </c>
    </row>
    <row r="5445" spans="1:14" ht="15.75" thickBot="1">
      <c r="A5445" s="33" t="str">
        <f ca="1">IF(C5445=Calculator!$H$27,"F",IF(Daily!D5445+Daily!H5445=0,IF(D5444+H5444&gt;0,"L",""),""))</f>
        <v/>
      </c>
      <c r="B5445" s="34">
        <v>5444</v>
      </c>
      <c r="C5445" s="19">
        <f t="shared" ca="1" si="341"/>
        <v>51374</v>
      </c>
      <c r="D5445" s="29">
        <f t="shared" ca="1" si="343"/>
        <v>0</v>
      </c>
      <c r="E5445" s="29">
        <f ca="1">IF(C5445&lt;Calculator!$D$26,0,IF(DAY($C5445)=1,IF(D5445-Calculator!$G$24&gt;0,Calculator!$G$24,D5445),0))</f>
        <v>0</v>
      </c>
      <c r="F5445" s="29">
        <f ca="1">IF(E5445&gt;0,D5445*Calculator!$G$22/12,0)</f>
        <v>0</v>
      </c>
      <c r="G5445" s="29">
        <f ca="1">IF(E5445&gt;0,(IFERROR(-PMT(Calculator!$G$22/12,Calculator!$G$23*12,Calculator!$G$20),0))-F5445,0)</f>
        <v>0</v>
      </c>
      <c r="H5445" s="29">
        <f t="shared" ca="1" si="344"/>
        <v>0</v>
      </c>
      <c r="I5445" s="29">
        <f t="shared" ca="1" si="342"/>
        <v>0</v>
      </c>
      <c r="J5445" s="30">
        <f>Calculator!$G$40</f>
        <v>6.5000000000000002E-2</v>
      </c>
      <c r="K5445" s="29">
        <f ca="1">IF(C5445&gt;=Calculator!$G$27,IF(DAY($C5445)=1,Calculator!$G$34/2,IF(DAY($C5445)=15,Calculator!$G$34/2,0)),0)</f>
        <v>0</v>
      </c>
      <c r="L5445" s="29">
        <f ca="1">IF(DAY($C5445)=28,IF(H5445=0,0,Calculator!$G$35),0)</f>
        <v>0</v>
      </c>
      <c r="M5445" s="29">
        <f ca="1">IF(I5445&gt;0,IF(DAY($C5445)=1,SUM(INDIRECT("I"&amp;(ROW(C5444)-DAY(C5444))):I5444),0),0)</f>
        <v>0</v>
      </c>
      <c r="N5445" s="29">
        <f ca="1">IF(C5445&lt;Calculator!$G$27,0,IF(C5445=Calculator!$G$27,Calculator!$G$39,IF(H5445-K5445&lt;=0,IF(D5445&gt;Calculator!$G$39,IF(H5445-K5445+E5445+L5445+M5445+Calculator!$G$39&gt;Calculator!$G$39,Calculator!$G$39-(H5445+E5445+L5445+M5445-K5445),Calculator!$G$39),D5445),0)))</f>
        <v>0</v>
      </c>
    </row>
    <row r="5446" spans="1:14" ht="15.75" thickBot="1">
      <c r="A5446" s="33" t="str">
        <f ca="1">IF(C5446=Calculator!$H$27,"F",IF(Daily!D5446+Daily!H5446=0,IF(D5445+H5445&gt;0,"L",""),""))</f>
        <v/>
      </c>
      <c r="B5446" s="34">
        <v>5445</v>
      </c>
      <c r="C5446" s="19">
        <f t="shared" ca="1" si="341"/>
        <v>51375</v>
      </c>
      <c r="D5446" s="29">
        <f t="shared" ca="1" si="343"/>
        <v>0</v>
      </c>
      <c r="E5446" s="29">
        <f ca="1">IF(C5446&lt;Calculator!$D$26,0,IF(DAY($C5446)=1,IF(D5446-Calculator!$G$24&gt;0,Calculator!$G$24,D5446),0))</f>
        <v>0</v>
      </c>
      <c r="F5446" s="29">
        <f ca="1">IF(E5446&gt;0,D5446*Calculator!$G$22/12,0)</f>
        <v>0</v>
      </c>
      <c r="G5446" s="29">
        <f ca="1">IF(E5446&gt;0,(IFERROR(-PMT(Calculator!$G$22/12,Calculator!$G$23*12,Calculator!$G$20),0))-F5446,0)</f>
        <v>0</v>
      </c>
      <c r="H5446" s="29">
        <f t="shared" ca="1" si="344"/>
        <v>0</v>
      </c>
      <c r="I5446" s="29">
        <f t="shared" ca="1" si="342"/>
        <v>0</v>
      </c>
      <c r="J5446" s="30">
        <f>Calculator!$G$40</f>
        <v>6.5000000000000002E-2</v>
      </c>
      <c r="K5446" s="29">
        <f ca="1">IF(C5446&gt;=Calculator!$G$27,IF(DAY($C5446)=1,Calculator!$G$34/2,IF(DAY($C5446)=15,Calculator!$G$34/2,0)),0)</f>
        <v>0</v>
      </c>
      <c r="L5446" s="29">
        <f ca="1">IF(DAY($C5446)=28,IF(H5446=0,0,Calculator!$G$35),0)</f>
        <v>0</v>
      </c>
      <c r="M5446" s="29">
        <f ca="1">IF(I5446&gt;0,IF(DAY($C5446)=1,SUM(INDIRECT("I"&amp;(ROW(C5445)-DAY(C5445))):I5445),0),0)</f>
        <v>0</v>
      </c>
      <c r="N5446" s="29">
        <f ca="1">IF(C5446&lt;Calculator!$G$27,0,IF(C5446=Calculator!$G$27,Calculator!$G$39,IF(H5446-K5446&lt;=0,IF(D5446&gt;Calculator!$G$39,IF(H5446-K5446+E5446+L5446+M5446+Calculator!$G$39&gt;Calculator!$G$39,Calculator!$G$39-(H5446+E5446+L5446+M5446-K5446),Calculator!$G$39),D5446),0)))</f>
        <v>0</v>
      </c>
    </row>
    <row r="5447" spans="1:14" ht="15.75" thickBot="1">
      <c r="A5447" s="33" t="str">
        <f ca="1">IF(C5447=Calculator!$H$27,"F",IF(Daily!D5447+Daily!H5447=0,IF(D5446+H5446&gt;0,"L",""),""))</f>
        <v/>
      </c>
      <c r="B5447" s="34">
        <v>5446</v>
      </c>
      <c r="C5447" s="19">
        <f t="shared" ca="1" si="341"/>
        <v>51376</v>
      </c>
      <c r="D5447" s="29">
        <f t="shared" ca="1" si="343"/>
        <v>0</v>
      </c>
      <c r="E5447" s="29">
        <f ca="1">IF(C5447&lt;Calculator!$D$26,0,IF(DAY($C5447)=1,IF(D5447-Calculator!$G$24&gt;0,Calculator!$G$24,D5447),0))</f>
        <v>0</v>
      </c>
      <c r="F5447" s="29">
        <f ca="1">IF(E5447&gt;0,D5447*Calculator!$G$22/12,0)</f>
        <v>0</v>
      </c>
      <c r="G5447" s="29">
        <f ca="1">IF(E5447&gt;0,(IFERROR(-PMT(Calculator!$G$22/12,Calculator!$G$23*12,Calculator!$G$20),0))-F5447,0)</f>
        <v>0</v>
      </c>
      <c r="H5447" s="29">
        <f t="shared" ca="1" si="344"/>
        <v>0</v>
      </c>
      <c r="I5447" s="29">
        <f t="shared" ca="1" si="342"/>
        <v>0</v>
      </c>
      <c r="J5447" s="30">
        <f>Calculator!$G$40</f>
        <v>6.5000000000000002E-2</v>
      </c>
      <c r="K5447" s="29">
        <f ca="1">IF(C5447&gt;=Calculator!$G$27,IF(DAY($C5447)=1,Calculator!$G$34/2,IF(DAY($C5447)=15,Calculator!$G$34/2,0)),0)</f>
        <v>0</v>
      </c>
      <c r="L5447" s="29">
        <f ca="1">IF(DAY($C5447)=28,IF(H5447=0,0,Calculator!$G$35),0)</f>
        <v>0</v>
      </c>
      <c r="M5447" s="29">
        <f ca="1">IF(I5447&gt;0,IF(DAY($C5447)=1,SUM(INDIRECT("I"&amp;(ROW(C5446)-DAY(C5446))):I5446),0),0)</f>
        <v>0</v>
      </c>
      <c r="N5447" s="29">
        <f ca="1">IF(C5447&lt;Calculator!$G$27,0,IF(C5447=Calculator!$G$27,Calculator!$G$39,IF(H5447-K5447&lt;=0,IF(D5447&gt;Calculator!$G$39,IF(H5447-K5447+E5447+L5447+M5447+Calculator!$G$39&gt;Calculator!$G$39,Calculator!$G$39-(H5447+E5447+L5447+M5447-K5447),Calculator!$G$39),D5447),0)))</f>
        <v>0</v>
      </c>
    </row>
    <row r="5448" spans="1:14" ht="15.75" thickBot="1">
      <c r="A5448" s="33" t="str">
        <f ca="1">IF(C5448=Calculator!$H$27,"F",IF(Daily!D5448+Daily!H5448=0,IF(D5447+H5447&gt;0,"L",""),""))</f>
        <v/>
      </c>
      <c r="B5448" s="34">
        <v>5447</v>
      </c>
      <c r="C5448" s="19">
        <f t="shared" ca="1" si="341"/>
        <v>51377</v>
      </c>
      <c r="D5448" s="29">
        <f t="shared" ca="1" si="343"/>
        <v>0</v>
      </c>
      <c r="E5448" s="29">
        <f ca="1">IF(C5448&lt;Calculator!$D$26,0,IF(DAY($C5448)=1,IF(D5448-Calculator!$G$24&gt;0,Calculator!$G$24,D5448),0))</f>
        <v>0</v>
      </c>
      <c r="F5448" s="29">
        <f ca="1">IF(E5448&gt;0,D5448*Calculator!$G$22/12,0)</f>
        <v>0</v>
      </c>
      <c r="G5448" s="29">
        <f ca="1">IF(E5448&gt;0,(IFERROR(-PMT(Calculator!$G$22/12,Calculator!$G$23*12,Calculator!$G$20),0))-F5448,0)</f>
        <v>0</v>
      </c>
      <c r="H5448" s="29">
        <f t="shared" ca="1" si="344"/>
        <v>0</v>
      </c>
      <c r="I5448" s="29">
        <f t="shared" ca="1" si="342"/>
        <v>0</v>
      </c>
      <c r="J5448" s="30">
        <f>Calculator!$G$40</f>
        <v>6.5000000000000002E-2</v>
      </c>
      <c r="K5448" s="29">
        <f ca="1">IF(C5448&gt;=Calculator!$G$27,IF(DAY($C5448)=1,Calculator!$G$34/2,IF(DAY($C5448)=15,Calculator!$G$34/2,0)),0)</f>
        <v>0</v>
      </c>
      <c r="L5448" s="29">
        <f ca="1">IF(DAY($C5448)=28,IF(H5448=0,0,Calculator!$G$35),0)</f>
        <v>0</v>
      </c>
      <c r="M5448" s="29">
        <f ca="1">IF(I5448&gt;0,IF(DAY($C5448)=1,SUM(INDIRECT("I"&amp;(ROW(C5447)-DAY(C5447))):I5447),0),0)</f>
        <v>0</v>
      </c>
      <c r="N5448" s="29">
        <f ca="1">IF(C5448&lt;Calculator!$G$27,0,IF(C5448=Calculator!$G$27,Calculator!$G$39,IF(H5448-K5448&lt;=0,IF(D5448&gt;Calculator!$G$39,IF(H5448-K5448+E5448+L5448+M5448+Calculator!$G$39&gt;Calculator!$G$39,Calculator!$G$39-(H5448+E5448+L5448+M5448-K5448),Calculator!$G$39),D5448),0)))</f>
        <v>0</v>
      </c>
    </row>
    <row r="5449" spans="1:14" ht="15.75" thickBot="1">
      <c r="A5449" s="33" t="str">
        <f ca="1">IF(C5449=Calculator!$H$27,"F",IF(Daily!D5449+Daily!H5449=0,IF(D5448+H5448&gt;0,"L",""),""))</f>
        <v/>
      </c>
      <c r="B5449" s="34">
        <v>5448</v>
      </c>
      <c r="C5449" s="19">
        <f t="shared" ca="1" si="341"/>
        <v>51378</v>
      </c>
      <c r="D5449" s="29">
        <f t="shared" ca="1" si="343"/>
        <v>0</v>
      </c>
      <c r="E5449" s="29">
        <f ca="1">IF(C5449&lt;Calculator!$D$26,0,IF(DAY($C5449)=1,IF(D5449-Calculator!$G$24&gt;0,Calculator!$G$24,D5449),0))</f>
        <v>0</v>
      </c>
      <c r="F5449" s="29">
        <f ca="1">IF(E5449&gt;0,D5449*Calculator!$G$22/12,0)</f>
        <v>0</v>
      </c>
      <c r="G5449" s="29">
        <f ca="1">IF(E5449&gt;0,(IFERROR(-PMT(Calculator!$G$22/12,Calculator!$G$23*12,Calculator!$G$20),0))-F5449,0)</f>
        <v>0</v>
      </c>
      <c r="H5449" s="29">
        <f t="shared" ca="1" si="344"/>
        <v>0</v>
      </c>
      <c r="I5449" s="29">
        <f t="shared" ca="1" si="342"/>
        <v>0</v>
      </c>
      <c r="J5449" s="30">
        <f>Calculator!$G$40</f>
        <v>6.5000000000000002E-2</v>
      </c>
      <c r="K5449" s="29">
        <f ca="1">IF(C5449&gt;=Calculator!$G$27,IF(DAY($C5449)=1,Calculator!$G$34/2,IF(DAY($C5449)=15,Calculator!$G$34/2,0)),0)</f>
        <v>0</v>
      </c>
      <c r="L5449" s="29">
        <f ca="1">IF(DAY($C5449)=28,IF(H5449=0,0,Calculator!$G$35),0)</f>
        <v>0</v>
      </c>
      <c r="M5449" s="29">
        <f ca="1">IF(I5449&gt;0,IF(DAY($C5449)=1,SUM(INDIRECT("I"&amp;(ROW(C5448)-DAY(C5448))):I5448),0),0)</f>
        <v>0</v>
      </c>
      <c r="N5449" s="29">
        <f ca="1">IF(C5449&lt;Calculator!$G$27,0,IF(C5449=Calculator!$G$27,Calculator!$G$39,IF(H5449-K5449&lt;=0,IF(D5449&gt;Calculator!$G$39,IF(H5449-K5449+E5449+L5449+M5449+Calculator!$G$39&gt;Calculator!$G$39,Calculator!$G$39-(H5449+E5449+L5449+M5449-K5449),Calculator!$G$39),D5449),0)))</f>
        <v>0</v>
      </c>
    </row>
    <row r="5450" spans="1:14" ht="15.75" thickBot="1">
      <c r="A5450" s="33" t="str">
        <f ca="1">IF(C5450=Calculator!$H$27,"F",IF(Daily!D5450+Daily!H5450=0,IF(D5449+H5449&gt;0,"L",""),""))</f>
        <v/>
      </c>
      <c r="B5450" s="34">
        <v>5449</v>
      </c>
      <c r="C5450" s="19">
        <f t="shared" ca="1" si="341"/>
        <v>51379</v>
      </c>
      <c r="D5450" s="29">
        <f t="shared" ca="1" si="343"/>
        <v>0</v>
      </c>
      <c r="E5450" s="29">
        <f ca="1">IF(C5450&lt;Calculator!$D$26,0,IF(DAY($C5450)=1,IF(D5450-Calculator!$G$24&gt;0,Calculator!$G$24,D5450),0))</f>
        <v>0</v>
      </c>
      <c r="F5450" s="29">
        <f ca="1">IF(E5450&gt;0,D5450*Calculator!$G$22/12,0)</f>
        <v>0</v>
      </c>
      <c r="G5450" s="29">
        <f ca="1">IF(E5450&gt;0,(IFERROR(-PMT(Calculator!$G$22/12,Calculator!$G$23*12,Calculator!$G$20),0))-F5450,0)</f>
        <v>0</v>
      </c>
      <c r="H5450" s="29">
        <f t="shared" ca="1" si="344"/>
        <v>0</v>
      </c>
      <c r="I5450" s="29">
        <f t="shared" ca="1" si="342"/>
        <v>0</v>
      </c>
      <c r="J5450" s="30">
        <f>Calculator!$G$40</f>
        <v>6.5000000000000002E-2</v>
      </c>
      <c r="K5450" s="29">
        <f ca="1">IF(C5450&gt;=Calculator!$G$27,IF(DAY($C5450)=1,Calculator!$G$34/2,IF(DAY($C5450)=15,Calculator!$G$34/2,0)),0)</f>
        <v>0</v>
      </c>
      <c r="L5450" s="29">
        <f ca="1">IF(DAY($C5450)=28,IF(H5450=0,0,Calculator!$G$35),0)</f>
        <v>0</v>
      </c>
      <c r="M5450" s="29">
        <f ca="1">IF(I5450&gt;0,IF(DAY($C5450)=1,SUM(INDIRECT("I"&amp;(ROW(C5449)-DAY(C5449))):I5449),0),0)</f>
        <v>0</v>
      </c>
      <c r="N5450" s="29">
        <f ca="1">IF(C5450&lt;Calculator!$G$27,0,IF(C5450=Calculator!$G$27,Calculator!$G$39,IF(H5450-K5450&lt;=0,IF(D5450&gt;Calculator!$G$39,IF(H5450-K5450+E5450+L5450+M5450+Calculator!$G$39&gt;Calculator!$G$39,Calculator!$G$39-(H5450+E5450+L5450+M5450-K5450),Calculator!$G$39),D5450),0)))</f>
        <v>0</v>
      </c>
    </row>
    <row r="5451" spans="1:14" ht="15.75" thickBot="1">
      <c r="A5451" s="33" t="str">
        <f ca="1">IF(C5451=Calculator!$H$27,"F",IF(Daily!D5451+Daily!H5451=0,IF(D5450+H5450&gt;0,"L",""),""))</f>
        <v/>
      </c>
      <c r="B5451" s="34">
        <v>5450</v>
      </c>
      <c r="C5451" s="19">
        <f t="shared" ca="1" si="341"/>
        <v>51380</v>
      </c>
      <c r="D5451" s="29">
        <f t="shared" ca="1" si="343"/>
        <v>0</v>
      </c>
      <c r="E5451" s="29">
        <f ca="1">IF(C5451&lt;Calculator!$D$26,0,IF(DAY($C5451)=1,IF(D5451-Calculator!$G$24&gt;0,Calculator!$G$24,D5451),0))</f>
        <v>0</v>
      </c>
      <c r="F5451" s="29">
        <f ca="1">IF(E5451&gt;0,D5451*Calculator!$G$22/12,0)</f>
        <v>0</v>
      </c>
      <c r="G5451" s="29">
        <f ca="1">IF(E5451&gt;0,(IFERROR(-PMT(Calculator!$G$22/12,Calculator!$G$23*12,Calculator!$G$20),0))-F5451,0)</f>
        <v>0</v>
      </c>
      <c r="H5451" s="29">
        <f t="shared" ca="1" si="344"/>
        <v>0</v>
      </c>
      <c r="I5451" s="29">
        <f t="shared" ca="1" si="342"/>
        <v>0</v>
      </c>
      <c r="J5451" s="30">
        <f>Calculator!$G$40</f>
        <v>6.5000000000000002E-2</v>
      </c>
      <c r="K5451" s="29">
        <f ca="1">IF(C5451&gt;=Calculator!$G$27,IF(DAY($C5451)=1,Calculator!$G$34/2,IF(DAY($C5451)=15,Calculator!$G$34/2,0)),0)</f>
        <v>4500</v>
      </c>
      <c r="L5451" s="29">
        <f ca="1">IF(DAY($C5451)=28,IF(H5451=0,0,Calculator!$G$35),0)</f>
        <v>0</v>
      </c>
      <c r="M5451" s="29">
        <f ca="1">IF(I5451&gt;0,IF(DAY($C5451)=1,SUM(INDIRECT("I"&amp;(ROW(C5450)-DAY(C5450))):I5450),0),0)</f>
        <v>0</v>
      </c>
      <c r="N5451" s="29">
        <f ca="1">IF(C5451&lt;Calculator!$G$27,0,IF(C5451=Calculator!$G$27,Calculator!$G$39,IF(H5451-K5451&lt;=0,IF(D5451&gt;Calculator!$G$39,IF(H5451-K5451+E5451+L5451+M5451+Calculator!$G$39&gt;Calculator!$G$39,Calculator!$G$39-(H5451+E5451+L5451+M5451-K5451),Calculator!$G$39),D5451),0)))</f>
        <v>0</v>
      </c>
    </row>
    <row r="5452" spans="1:14" ht="15.75" thickBot="1">
      <c r="A5452" s="33" t="str">
        <f ca="1">IF(C5452=Calculator!$H$27,"F",IF(Daily!D5452+Daily!H5452=0,IF(D5451+H5451&gt;0,"L",""),""))</f>
        <v/>
      </c>
      <c r="B5452" s="34">
        <v>5451</v>
      </c>
      <c r="C5452" s="19">
        <f t="shared" ca="1" si="341"/>
        <v>51381</v>
      </c>
      <c r="D5452" s="29">
        <f t="shared" ca="1" si="343"/>
        <v>0</v>
      </c>
      <c r="E5452" s="29">
        <f ca="1">IF(C5452&lt;Calculator!$D$26,0,IF(DAY($C5452)=1,IF(D5452-Calculator!$G$24&gt;0,Calculator!$G$24,D5452),0))</f>
        <v>0</v>
      </c>
      <c r="F5452" s="29">
        <f ca="1">IF(E5452&gt;0,D5452*Calculator!$G$22/12,0)</f>
        <v>0</v>
      </c>
      <c r="G5452" s="29">
        <f ca="1">IF(E5452&gt;0,(IFERROR(-PMT(Calculator!$G$22/12,Calculator!$G$23*12,Calculator!$G$20),0))-F5452,0)</f>
        <v>0</v>
      </c>
      <c r="H5452" s="29">
        <f t="shared" ca="1" si="344"/>
        <v>0</v>
      </c>
      <c r="I5452" s="29">
        <f t="shared" ca="1" si="342"/>
        <v>0</v>
      </c>
      <c r="J5452" s="30">
        <f>Calculator!$G$40</f>
        <v>6.5000000000000002E-2</v>
      </c>
      <c r="K5452" s="29">
        <f ca="1">IF(C5452&gt;=Calculator!$G$27,IF(DAY($C5452)=1,Calculator!$G$34/2,IF(DAY($C5452)=15,Calculator!$G$34/2,0)),0)</f>
        <v>0</v>
      </c>
      <c r="L5452" s="29">
        <f ca="1">IF(DAY($C5452)=28,IF(H5452=0,0,Calculator!$G$35),0)</f>
        <v>0</v>
      </c>
      <c r="M5452" s="29">
        <f ca="1">IF(I5452&gt;0,IF(DAY($C5452)=1,SUM(INDIRECT("I"&amp;(ROW(C5451)-DAY(C5451))):I5451),0),0)</f>
        <v>0</v>
      </c>
      <c r="N5452" s="29">
        <f ca="1">IF(C5452&lt;Calculator!$G$27,0,IF(C5452=Calculator!$G$27,Calculator!$G$39,IF(H5452-K5452&lt;=0,IF(D5452&gt;Calculator!$G$39,IF(H5452-K5452+E5452+L5452+M5452+Calculator!$G$39&gt;Calculator!$G$39,Calculator!$G$39-(H5452+E5452+L5452+M5452-K5452),Calculator!$G$39),D5452),0)))</f>
        <v>0</v>
      </c>
    </row>
    <row r="5453" spans="1:14" ht="15.75" thickBot="1">
      <c r="A5453" s="33" t="str">
        <f ca="1">IF(C5453=Calculator!$H$27,"F",IF(Daily!D5453+Daily!H5453=0,IF(D5452+H5452&gt;0,"L",""),""))</f>
        <v/>
      </c>
      <c r="B5453" s="34">
        <v>5452</v>
      </c>
      <c r="C5453" s="19">
        <f t="shared" ca="1" si="341"/>
        <v>51382</v>
      </c>
      <c r="D5453" s="29">
        <f t="shared" ca="1" si="343"/>
        <v>0</v>
      </c>
      <c r="E5453" s="29">
        <f ca="1">IF(C5453&lt;Calculator!$D$26,0,IF(DAY($C5453)=1,IF(D5453-Calculator!$G$24&gt;0,Calculator!$G$24,D5453),0))</f>
        <v>0</v>
      </c>
      <c r="F5453" s="29">
        <f ca="1">IF(E5453&gt;0,D5453*Calculator!$G$22/12,0)</f>
        <v>0</v>
      </c>
      <c r="G5453" s="29">
        <f ca="1">IF(E5453&gt;0,(IFERROR(-PMT(Calculator!$G$22/12,Calculator!$G$23*12,Calculator!$G$20),0))-F5453,0)</f>
        <v>0</v>
      </c>
      <c r="H5453" s="29">
        <f t="shared" ca="1" si="344"/>
        <v>0</v>
      </c>
      <c r="I5453" s="29">
        <f t="shared" ca="1" si="342"/>
        <v>0</v>
      </c>
      <c r="J5453" s="30">
        <f>Calculator!$G$40</f>
        <v>6.5000000000000002E-2</v>
      </c>
      <c r="K5453" s="29">
        <f ca="1">IF(C5453&gt;=Calculator!$G$27,IF(DAY($C5453)=1,Calculator!$G$34/2,IF(DAY($C5453)=15,Calculator!$G$34/2,0)),0)</f>
        <v>0</v>
      </c>
      <c r="L5453" s="29">
        <f ca="1">IF(DAY($C5453)=28,IF(H5453=0,0,Calculator!$G$35),0)</f>
        <v>0</v>
      </c>
      <c r="M5453" s="29">
        <f ca="1">IF(I5453&gt;0,IF(DAY($C5453)=1,SUM(INDIRECT("I"&amp;(ROW(C5452)-DAY(C5452))):I5452),0),0)</f>
        <v>0</v>
      </c>
      <c r="N5453" s="29">
        <f ca="1">IF(C5453&lt;Calculator!$G$27,0,IF(C5453=Calculator!$G$27,Calculator!$G$39,IF(H5453-K5453&lt;=0,IF(D5453&gt;Calculator!$G$39,IF(H5453-K5453+E5453+L5453+M5453+Calculator!$G$39&gt;Calculator!$G$39,Calculator!$G$39-(H5453+E5453+L5453+M5453-K5453),Calculator!$G$39),D5453),0)))</f>
        <v>0</v>
      </c>
    </row>
    <row r="5454" spans="1:14" ht="15.75" thickBot="1">
      <c r="A5454" s="33" t="str">
        <f ca="1">IF(C5454=Calculator!$H$27,"F",IF(Daily!D5454+Daily!H5454=0,IF(D5453+H5453&gt;0,"L",""),""))</f>
        <v/>
      </c>
      <c r="B5454" s="34">
        <v>5453</v>
      </c>
      <c r="C5454" s="19">
        <f t="shared" ca="1" si="341"/>
        <v>51383</v>
      </c>
      <c r="D5454" s="29">
        <f t="shared" ca="1" si="343"/>
        <v>0</v>
      </c>
      <c r="E5454" s="29">
        <f ca="1">IF(C5454&lt;Calculator!$D$26,0,IF(DAY($C5454)=1,IF(D5454-Calculator!$G$24&gt;0,Calculator!$G$24,D5454),0))</f>
        <v>0</v>
      </c>
      <c r="F5454" s="29">
        <f ca="1">IF(E5454&gt;0,D5454*Calculator!$G$22/12,0)</f>
        <v>0</v>
      </c>
      <c r="G5454" s="29">
        <f ca="1">IF(E5454&gt;0,(IFERROR(-PMT(Calculator!$G$22/12,Calculator!$G$23*12,Calculator!$G$20),0))-F5454,0)</f>
        <v>0</v>
      </c>
      <c r="H5454" s="29">
        <f t="shared" ca="1" si="344"/>
        <v>0</v>
      </c>
      <c r="I5454" s="29">
        <f t="shared" ca="1" si="342"/>
        <v>0</v>
      </c>
      <c r="J5454" s="30">
        <f>Calculator!$G$40</f>
        <v>6.5000000000000002E-2</v>
      </c>
      <c r="K5454" s="29">
        <f ca="1">IF(C5454&gt;=Calculator!$G$27,IF(DAY($C5454)=1,Calculator!$G$34/2,IF(DAY($C5454)=15,Calculator!$G$34/2,0)),0)</f>
        <v>0</v>
      </c>
      <c r="L5454" s="29">
        <f ca="1">IF(DAY($C5454)=28,IF(H5454=0,0,Calculator!$G$35),0)</f>
        <v>0</v>
      </c>
      <c r="M5454" s="29">
        <f ca="1">IF(I5454&gt;0,IF(DAY($C5454)=1,SUM(INDIRECT("I"&amp;(ROW(C5453)-DAY(C5453))):I5453),0),0)</f>
        <v>0</v>
      </c>
      <c r="N5454" s="29">
        <f ca="1">IF(C5454&lt;Calculator!$G$27,0,IF(C5454=Calculator!$G$27,Calculator!$G$39,IF(H5454-K5454&lt;=0,IF(D5454&gt;Calculator!$G$39,IF(H5454-K5454+E5454+L5454+M5454+Calculator!$G$39&gt;Calculator!$G$39,Calculator!$G$39-(H5454+E5454+L5454+M5454-K5454),Calculator!$G$39),D5454),0)))</f>
        <v>0</v>
      </c>
    </row>
    <row r="5455" spans="1:14" ht="15.75" thickBot="1">
      <c r="A5455" s="33" t="str">
        <f ca="1">IF(C5455=Calculator!$H$27,"F",IF(Daily!D5455+Daily!H5455=0,IF(D5454+H5454&gt;0,"L",""),""))</f>
        <v/>
      </c>
      <c r="B5455" s="34">
        <v>5454</v>
      </c>
      <c r="C5455" s="19">
        <f t="shared" ca="1" si="341"/>
        <v>51384</v>
      </c>
      <c r="D5455" s="29">
        <f t="shared" ca="1" si="343"/>
        <v>0</v>
      </c>
      <c r="E5455" s="29">
        <f ca="1">IF(C5455&lt;Calculator!$D$26,0,IF(DAY($C5455)=1,IF(D5455-Calculator!$G$24&gt;0,Calculator!$G$24,D5455),0))</f>
        <v>0</v>
      </c>
      <c r="F5455" s="29">
        <f ca="1">IF(E5455&gt;0,D5455*Calculator!$G$22/12,0)</f>
        <v>0</v>
      </c>
      <c r="G5455" s="29">
        <f ca="1">IF(E5455&gt;0,(IFERROR(-PMT(Calculator!$G$22/12,Calculator!$G$23*12,Calculator!$G$20),0))-F5455,0)</f>
        <v>0</v>
      </c>
      <c r="H5455" s="29">
        <f t="shared" ca="1" si="344"/>
        <v>0</v>
      </c>
      <c r="I5455" s="29">
        <f t="shared" ca="1" si="342"/>
        <v>0</v>
      </c>
      <c r="J5455" s="30">
        <f>Calculator!$G$40</f>
        <v>6.5000000000000002E-2</v>
      </c>
      <c r="K5455" s="29">
        <f ca="1">IF(C5455&gt;=Calculator!$G$27,IF(DAY($C5455)=1,Calculator!$G$34/2,IF(DAY($C5455)=15,Calculator!$G$34/2,0)),0)</f>
        <v>0</v>
      </c>
      <c r="L5455" s="29">
        <f ca="1">IF(DAY($C5455)=28,IF(H5455=0,0,Calculator!$G$35),0)</f>
        <v>0</v>
      </c>
      <c r="M5455" s="29">
        <f ca="1">IF(I5455&gt;0,IF(DAY($C5455)=1,SUM(INDIRECT("I"&amp;(ROW(C5454)-DAY(C5454))):I5454),0),0)</f>
        <v>0</v>
      </c>
      <c r="N5455" s="29">
        <f ca="1">IF(C5455&lt;Calculator!$G$27,0,IF(C5455=Calculator!$G$27,Calculator!$G$39,IF(H5455-K5455&lt;=0,IF(D5455&gt;Calculator!$G$39,IF(H5455-K5455+E5455+L5455+M5455+Calculator!$G$39&gt;Calculator!$G$39,Calculator!$G$39-(H5455+E5455+L5455+M5455-K5455),Calculator!$G$39),D5455),0)))</f>
        <v>0</v>
      </c>
    </row>
    <row r="5456" spans="1:14" ht="15.75" thickBot="1">
      <c r="A5456" s="33" t="str">
        <f ca="1">IF(C5456=Calculator!$H$27,"F",IF(Daily!D5456+Daily!H5456=0,IF(D5455+H5455&gt;0,"L",""),""))</f>
        <v/>
      </c>
      <c r="B5456" s="34">
        <v>5455</v>
      </c>
      <c r="C5456" s="19">
        <f t="shared" ca="1" si="341"/>
        <v>51385</v>
      </c>
      <c r="D5456" s="29">
        <f t="shared" ca="1" si="343"/>
        <v>0</v>
      </c>
      <c r="E5456" s="29">
        <f ca="1">IF(C5456&lt;Calculator!$D$26,0,IF(DAY($C5456)=1,IF(D5456-Calculator!$G$24&gt;0,Calculator!$G$24,D5456),0))</f>
        <v>0</v>
      </c>
      <c r="F5456" s="29">
        <f ca="1">IF(E5456&gt;0,D5456*Calculator!$G$22/12,0)</f>
        <v>0</v>
      </c>
      <c r="G5456" s="29">
        <f ca="1">IF(E5456&gt;0,(IFERROR(-PMT(Calculator!$G$22/12,Calculator!$G$23*12,Calculator!$G$20),0))-F5456,0)</f>
        <v>0</v>
      </c>
      <c r="H5456" s="29">
        <f t="shared" ca="1" si="344"/>
        <v>0</v>
      </c>
      <c r="I5456" s="29">
        <f t="shared" ca="1" si="342"/>
        <v>0</v>
      </c>
      <c r="J5456" s="30">
        <f>Calculator!$G$40</f>
        <v>6.5000000000000002E-2</v>
      </c>
      <c r="K5456" s="29">
        <f ca="1">IF(C5456&gt;=Calculator!$G$27,IF(DAY($C5456)=1,Calculator!$G$34/2,IF(DAY($C5456)=15,Calculator!$G$34/2,0)),0)</f>
        <v>0</v>
      </c>
      <c r="L5456" s="29">
        <f ca="1">IF(DAY($C5456)=28,IF(H5456=0,0,Calculator!$G$35),0)</f>
        <v>0</v>
      </c>
      <c r="M5456" s="29">
        <f ca="1">IF(I5456&gt;0,IF(DAY($C5456)=1,SUM(INDIRECT("I"&amp;(ROW(C5455)-DAY(C5455))):I5455),0),0)</f>
        <v>0</v>
      </c>
      <c r="N5456" s="29">
        <f ca="1">IF(C5456&lt;Calculator!$G$27,0,IF(C5456=Calculator!$G$27,Calculator!$G$39,IF(H5456-K5456&lt;=0,IF(D5456&gt;Calculator!$G$39,IF(H5456-K5456+E5456+L5456+M5456+Calculator!$G$39&gt;Calculator!$G$39,Calculator!$G$39-(H5456+E5456+L5456+M5456-K5456),Calculator!$G$39),D5456),0)))</f>
        <v>0</v>
      </c>
    </row>
    <row r="5457" spans="1:14" ht="15.75" thickBot="1">
      <c r="A5457" s="33" t="str">
        <f ca="1">IF(C5457=Calculator!$H$27,"F",IF(Daily!D5457+Daily!H5457=0,IF(D5456+H5456&gt;0,"L",""),""))</f>
        <v/>
      </c>
      <c r="B5457" s="34">
        <v>5456</v>
      </c>
      <c r="C5457" s="19">
        <f t="shared" ca="1" si="341"/>
        <v>51386</v>
      </c>
      <c r="D5457" s="29">
        <f t="shared" ca="1" si="343"/>
        <v>0</v>
      </c>
      <c r="E5457" s="29">
        <f ca="1">IF(C5457&lt;Calculator!$D$26,0,IF(DAY($C5457)=1,IF(D5457-Calculator!$G$24&gt;0,Calculator!$G$24,D5457),0))</f>
        <v>0</v>
      </c>
      <c r="F5457" s="29">
        <f ca="1">IF(E5457&gt;0,D5457*Calculator!$G$22/12,0)</f>
        <v>0</v>
      </c>
      <c r="G5457" s="29">
        <f ca="1">IF(E5457&gt;0,(IFERROR(-PMT(Calculator!$G$22/12,Calculator!$G$23*12,Calculator!$G$20),0))-F5457,0)</f>
        <v>0</v>
      </c>
      <c r="H5457" s="29">
        <f t="shared" ca="1" si="344"/>
        <v>0</v>
      </c>
      <c r="I5457" s="29">
        <f t="shared" ca="1" si="342"/>
        <v>0</v>
      </c>
      <c r="J5457" s="30">
        <f>Calculator!$G$40</f>
        <v>6.5000000000000002E-2</v>
      </c>
      <c r="K5457" s="29">
        <f ca="1">IF(C5457&gt;=Calculator!$G$27,IF(DAY($C5457)=1,Calculator!$G$34/2,IF(DAY($C5457)=15,Calculator!$G$34/2,0)),0)</f>
        <v>0</v>
      </c>
      <c r="L5457" s="29">
        <f ca="1">IF(DAY($C5457)=28,IF(H5457=0,0,Calculator!$G$35),0)</f>
        <v>0</v>
      </c>
      <c r="M5457" s="29">
        <f ca="1">IF(I5457&gt;0,IF(DAY($C5457)=1,SUM(INDIRECT("I"&amp;(ROW(C5456)-DAY(C5456))):I5456),0),0)</f>
        <v>0</v>
      </c>
      <c r="N5457" s="29">
        <f ca="1">IF(C5457&lt;Calculator!$G$27,0,IF(C5457=Calculator!$G$27,Calculator!$G$39,IF(H5457-K5457&lt;=0,IF(D5457&gt;Calculator!$G$39,IF(H5457-K5457+E5457+L5457+M5457+Calculator!$G$39&gt;Calculator!$G$39,Calculator!$G$39-(H5457+E5457+L5457+M5457-K5457),Calculator!$G$39),D5457),0)))</f>
        <v>0</v>
      </c>
    </row>
    <row r="5458" spans="1:14" ht="15.75" thickBot="1">
      <c r="A5458" s="33" t="str">
        <f ca="1">IF(C5458=Calculator!$H$27,"F",IF(Daily!D5458+Daily!H5458=0,IF(D5457+H5457&gt;0,"L",""),""))</f>
        <v/>
      </c>
      <c r="B5458" s="34">
        <v>5457</v>
      </c>
      <c r="C5458" s="19">
        <f t="shared" ca="1" si="341"/>
        <v>51387</v>
      </c>
      <c r="D5458" s="29">
        <f t="shared" ca="1" si="343"/>
        <v>0</v>
      </c>
      <c r="E5458" s="29">
        <f ca="1">IF(C5458&lt;Calculator!$D$26,0,IF(DAY($C5458)=1,IF(D5458-Calculator!$G$24&gt;0,Calculator!$G$24,D5458),0))</f>
        <v>0</v>
      </c>
      <c r="F5458" s="29">
        <f ca="1">IF(E5458&gt;0,D5458*Calculator!$G$22/12,0)</f>
        <v>0</v>
      </c>
      <c r="G5458" s="29">
        <f ca="1">IF(E5458&gt;0,(IFERROR(-PMT(Calculator!$G$22/12,Calculator!$G$23*12,Calculator!$G$20),0))-F5458,0)</f>
        <v>0</v>
      </c>
      <c r="H5458" s="29">
        <f t="shared" ca="1" si="344"/>
        <v>0</v>
      </c>
      <c r="I5458" s="29">
        <f t="shared" ca="1" si="342"/>
        <v>0</v>
      </c>
      <c r="J5458" s="30">
        <f>Calculator!$G$40</f>
        <v>6.5000000000000002E-2</v>
      </c>
      <c r="K5458" s="29">
        <f ca="1">IF(C5458&gt;=Calculator!$G$27,IF(DAY($C5458)=1,Calculator!$G$34/2,IF(DAY($C5458)=15,Calculator!$G$34/2,0)),0)</f>
        <v>0</v>
      </c>
      <c r="L5458" s="29">
        <f ca="1">IF(DAY($C5458)=28,IF(H5458=0,0,Calculator!$G$35),0)</f>
        <v>0</v>
      </c>
      <c r="M5458" s="29">
        <f ca="1">IF(I5458&gt;0,IF(DAY($C5458)=1,SUM(INDIRECT("I"&amp;(ROW(C5457)-DAY(C5457))):I5457),0),0)</f>
        <v>0</v>
      </c>
      <c r="N5458" s="29">
        <f ca="1">IF(C5458&lt;Calculator!$G$27,0,IF(C5458=Calculator!$G$27,Calculator!$G$39,IF(H5458-K5458&lt;=0,IF(D5458&gt;Calculator!$G$39,IF(H5458-K5458+E5458+L5458+M5458+Calculator!$G$39&gt;Calculator!$G$39,Calculator!$G$39-(H5458+E5458+L5458+M5458-K5458),Calculator!$G$39),D5458),0)))</f>
        <v>0</v>
      </c>
    </row>
    <row r="5459" spans="1:14" ht="15.75" thickBot="1">
      <c r="A5459" s="33" t="str">
        <f ca="1">IF(C5459=Calculator!$H$27,"F",IF(Daily!D5459+Daily!H5459=0,IF(D5458+H5458&gt;0,"L",""),""))</f>
        <v/>
      </c>
      <c r="B5459" s="34">
        <v>5458</v>
      </c>
      <c r="C5459" s="19">
        <f t="shared" ca="1" si="341"/>
        <v>51388</v>
      </c>
      <c r="D5459" s="29">
        <f t="shared" ca="1" si="343"/>
        <v>0</v>
      </c>
      <c r="E5459" s="29">
        <f ca="1">IF(C5459&lt;Calculator!$D$26,0,IF(DAY($C5459)=1,IF(D5459-Calculator!$G$24&gt;0,Calculator!$G$24,D5459),0))</f>
        <v>0</v>
      </c>
      <c r="F5459" s="29">
        <f ca="1">IF(E5459&gt;0,D5459*Calculator!$G$22/12,0)</f>
        <v>0</v>
      </c>
      <c r="G5459" s="29">
        <f ca="1">IF(E5459&gt;0,(IFERROR(-PMT(Calculator!$G$22/12,Calculator!$G$23*12,Calculator!$G$20),0))-F5459,0)</f>
        <v>0</v>
      </c>
      <c r="H5459" s="29">
        <f t="shared" ca="1" si="344"/>
        <v>0</v>
      </c>
      <c r="I5459" s="29">
        <f t="shared" ca="1" si="342"/>
        <v>0</v>
      </c>
      <c r="J5459" s="30">
        <f>Calculator!$G$40</f>
        <v>6.5000000000000002E-2</v>
      </c>
      <c r="K5459" s="29">
        <f ca="1">IF(C5459&gt;=Calculator!$G$27,IF(DAY($C5459)=1,Calculator!$G$34/2,IF(DAY($C5459)=15,Calculator!$G$34/2,0)),0)</f>
        <v>0</v>
      </c>
      <c r="L5459" s="29">
        <f ca="1">IF(DAY($C5459)=28,IF(H5459=0,0,Calculator!$G$35),0)</f>
        <v>0</v>
      </c>
      <c r="M5459" s="29">
        <f ca="1">IF(I5459&gt;0,IF(DAY($C5459)=1,SUM(INDIRECT("I"&amp;(ROW(C5458)-DAY(C5458))):I5458),0),0)</f>
        <v>0</v>
      </c>
      <c r="N5459" s="29">
        <f ca="1">IF(C5459&lt;Calculator!$G$27,0,IF(C5459=Calculator!$G$27,Calculator!$G$39,IF(H5459-K5459&lt;=0,IF(D5459&gt;Calculator!$G$39,IF(H5459-K5459+E5459+L5459+M5459+Calculator!$G$39&gt;Calculator!$G$39,Calculator!$G$39-(H5459+E5459+L5459+M5459-K5459),Calculator!$G$39),D5459),0)))</f>
        <v>0</v>
      </c>
    </row>
    <row r="5460" spans="1:14" ht="15.75" thickBot="1">
      <c r="A5460" s="33" t="str">
        <f ca="1">IF(C5460=Calculator!$H$27,"F",IF(Daily!D5460+Daily!H5460=0,IF(D5459+H5459&gt;0,"L",""),""))</f>
        <v/>
      </c>
      <c r="B5460" s="34">
        <v>5459</v>
      </c>
      <c r="C5460" s="19">
        <f t="shared" ca="1" si="341"/>
        <v>51389</v>
      </c>
      <c r="D5460" s="29">
        <f t="shared" ca="1" si="343"/>
        <v>0</v>
      </c>
      <c r="E5460" s="29">
        <f ca="1">IF(C5460&lt;Calculator!$D$26,0,IF(DAY($C5460)=1,IF(D5460-Calculator!$G$24&gt;0,Calculator!$G$24,D5460),0))</f>
        <v>0</v>
      </c>
      <c r="F5460" s="29">
        <f ca="1">IF(E5460&gt;0,D5460*Calculator!$G$22/12,0)</f>
        <v>0</v>
      </c>
      <c r="G5460" s="29">
        <f ca="1">IF(E5460&gt;0,(IFERROR(-PMT(Calculator!$G$22/12,Calculator!$G$23*12,Calculator!$G$20),0))-F5460,0)</f>
        <v>0</v>
      </c>
      <c r="H5460" s="29">
        <f t="shared" ca="1" si="344"/>
        <v>0</v>
      </c>
      <c r="I5460" s="29">
        <f t="shared" ca="1" si="342"/>
        <v>0</v>
      </c>
      <c r="J5460" s="30">
        <f>Calculator!$G$40</f>
        <v>6.5000000000000002E-2</v>
      </c>
      <c r="K5460" s="29">
        <f ca="1">IF(C5460&gt;=Calculator!$G$27,IF(DAY($C5460)=1,Calculator!$G$34/2,IF(DAY($C5460)=15,Calculator!$G$34/2,0)),0)</f>
        <v>0</v>
      </c>
      <c r="L5460" s="29">
        <f ca="1">IF(DAY($C5460)=28,IF(H5460=0,0,Calculator!$G$35),0)</f>
        <v>0</v>
      </c>
      <c r="M5460" s="29">
        <f ca="1">IF(I5460&gt;0,IF(DAY($C5460)=1,SUM(INDIRECT("I"&amp;(ROW(C5459)-DAY(C5459))):I5459),0),0)</f>
        <v>0</v>
      </c>
      <c r="N5460" s="29">
        <f ca="1">IF(C5460&lt;Calculator!$G$27,0,IF(C5460=Calculator!$G$27,Calculator!$G$39,IF(H5460-K5460&lt;=0,IF(D5460&gt;Calculator!$G$39,IF(H5460-K5460+E5460+L5460+M5460+Calculator!$G$39&gt;Calculator!$G$39,Calculator!$G$39-(H5460+E5460+L5460+M5460-K5460),Calculator!$G$39),D5460),0)))</f>
        <v>0</v>
      </c>
    </row>
    <row r="5461" spans="1:14" ht="15.75" thickBot="1">
      <c r="A5461" s="33" t="str">
        <f ca="1">IF(C5461=Calculator!$H$27,"F",IF(Daily!D5461+Daily!H5461=0,IF(D5460+H5460&gt;0,"L",""),""))</f>
        <v/>
      </c>
      <c r="B5461" s="34">
        <v>5460</v>
      </c>
      <c r="C5461" s="19">
        <f t="shared" ca="1" si="341"/>
        <v>51390</v>
      </c>
      <c r="D5461" s="29">
        <f t="shared" ca="1" si="343"/>
        <v>0</v>
      </c>
      <c r="E5461" s="29">
        <f ca="1">IF(C5461&lt;Calculator!$D$26,0,IF(DAY($C5461)=1,IF(D5461-Calculator!$G$24&gt;0,Calculator!$G$24,D5461),0))</f>
        <v>0</v>
      </c>
      <c r="F5461" s="29">
        <f ca="1">IF(E5461&gt;0,D5461*Calculator!$G$22/12,0)</f>
        <v>0</v>
      </c>
      <c r="G5461" s="29">
        <f ca="1">IF(E5461&gt;0,(IFERROR(-PMT(Calculator!$G$22/12,Calculator!$G$23*12,Calculator!$G$20),0))-F5461,0)</f>
        <v>0</v>
      </c>
      <c r="H5461" s="29">
        <f t="shared" ca="1" si="344"/>
        <v>0</v>
      </c>
      <c r="I5461" s="29">
        <f t="shared" ca="1" si="342"/>
        <v>0</v>
      </c>
      <c r="J5461" s="30">
        <f>Calculator!$G$40</f>
        <v>6.5000000000000002E-2</v>
      </c>
      <c r="K5461" s="29">
        <f ca="1">IF(C5461&gt;=Calculator!$G$27,IF(DAY($C5461)=1,Calculator!$G$34/2,IF(DAY($C5461)=15,Calculator!$G$34/2,0)),0)</f>
        <v>0</v>
      </c>
      <c r="L5461" s="29">
        <f ca="1">IF(DAY($C5461)=28,IF(H5461=0,0,Calculator!$G$35),0)</f>
        <v>0</v>
      </c>
      <c r="M5461" s="29">
        <f ca="1">IF(I5461&gt;0,IF(DAY($C5461)=1,SUM(INDIRECT("I"&amp;(ROW(C5460)-DAY(C5460))):I5460),0),0)</f>
        <v>0</v>
      </c>
      <c r="N5461" s="29">
        <f ca="1">IF(C5461&lt;Calculator!$G$27,0,IF(C5461=Calculator!$G$27,Calculator!$G$39,IF(H5461-K5461&lt;=0,IF(D5461&gt;Calculator!$G$39,IF(H5461-K5461+E5461+L5461+M5461+Calculator!$G$39&gt;Calculator!$G$39,Calculator!$G$39-(H5461+E5461+L5461+M5461-K5461),Calculator!$G$39),D5461),0)))</f>
        <v>0</v>
      </c>
    </row>
    <row r="5462" spans="1:14" ht="15.75" thickBot="1">
      <c r="A5462" s="33" t="str">
        <f ca="1">IF(C5462=Calculator!$H$27,"F",IF(Daily!D5462+Daily!H5462=0,IF(D5461+H5461&gt;0,"L",""),""))</f>
        <v/>
      </c>
      <c r="B5462" s="34">
        <v>5461</v>
      </c>
      <c r="C5462" s="19">
        <f t="shared" ca="1" si="341"/>
        <v>51391</v>
      </c>
      <c r="D5462" s="29">
        <f t="shared" ca="1" si="343"/>
        <v>0</v>
      </c>
      <c r="E5462" s="29">
        <f ca="1">IF(C5462&lt;Calculator!$D$26,0,IF(DAY($C5462)=1,IF(D5462-Calculator!$G$24&gt;0,Calculator!$G$24,D5462),0))</f>
        <v>0</v>
      </c>
      <c r="F5462" s="29">
        <f ca="1">IF(E5462&gt;0,D5462*Calculator!$G$22/12,0)</f>
        <v>0</v>
      </c>
      <c r="G5462" s="29">
        <f ca="1">IF(E5462&gt;0,(IFERROR(-PMT(Calculator!$G$22/12,Calculator!$G$23*12,Calculator!$G$20),0))-F5462,0)</f>
        <v>0</v>
      </c>
      <c r="H5462" s="29">
        <f t="shared" ca="1" si="344"/>
        <v>0</v>
      </c>
      <c r="I5462" s="29">
        <f t="shared" ca="1" si="342"/>
        <v>0</v>
      </c>
      <c r="J5462" s="30">
        <f>Calculator!$G$40</f>
        <v>6.5000000000000002E-2</v>
      </c>
      <c r="K5462" s="29">
        <f ca="1">IF(C5462&gt;=Calculator!$G$27,IF(DAY($C5462)=1,Calculator!$G$34/2,IF(DAY($C5462)=15,Calculator!$G$34/2,0)),0)</f>
        <v>0</v>
      </c>
      <c r="L5462" s="29">
        <f ca="1">IF(DAY($C5462)=28,IF(H5462=0,0,Calculator!$G$35),0)</f>
        <v>0</v>
      </c>
      <c r="M5462" s="29">
        <f ca="1">IF(I5462&gt;0,IF(DAY($C5462)=1,SUM(INDIRECT("I"&amp;(ROW(C5461)-DAY(C5461))):I5461),0),0)</f>
        <v>0</v>
      </c>
      <c r="N5462" s="29">
        <f ca="1">IF(C5462&lt;Calculator!$G$27,0,IF(C5462=Calculator!$G$27,Calculator!$G$39,IF(H5462-K5462&lt;=0,IF(D5462&gt;Calculator!$G$39,IF(H5462-K5462+E5462+L5462+M5462+Calculator!$G$39&gt;Calculator!$G$39,Calculator!$G$39-(H5462+E5462+L5462+M5462-K5462),Calculator!$G$39),D5462),0)))</f>
        <v>0</v>
      </c>
    </row>
    <row r="5463" spans="1:14" ht="15.75" thickBot="1">
      <c r="A5463" s="33" t="str">
        <f ca="1">IF(C5463=Calculator!$H$27,"F",IF(Daily!D5463+Daily!H5463=0,IF(D5462+H5462&gt;0,"L",""),""))</f>
        <v/>
      </c>
      <c r="B5463" s="34">
        <v>5462</v>
      </c>
      <c r="C5463" s="19">
        <f t="shared" ca="1" si="341"/>
        <v>51392</v>
      </c>
      <c r="D5463" s="29">
        <f t="shared" ca="1" si="343"/>
        <v>0</v>
      </c>
      <c r="E5463" s="29">
        <f ca="1">IF(C5463&lt;Calculator!$D$26,0,IF(DAY($C5463)=1,IF(D5463-Calculator!$G$24&gt;0,Calculator!$G$24,D5463),0))</f>
        <v>0</v>
      </c>
      <c r="F5463" s="29">
        <f ca="1">IF(E5463&gt;0,D5463*Calculator!$G$22/12,0)</f>
        <v>0</v>
      </c>
      <c r="G5463" s="29">
        <f ca="1">IF(E5463&gt;0,(IFERROR(-PMT(Calculator!$G$22/12,Calculator!$G$23*12,Calculator!$G$20),0))-F5463,0)</f>
        <v>0</v>
      </c>
      <c r="H5463" s="29">
        <f t="shared" ca="1" si="344"/>
        <v>0</v>
      </c>
      <c r="I5463" s="29">
        <f t="shared" ca="1" si="342"/>
        <v>0</v>
      </c>
      <c r="J5463" s="30">
        <f>Calculator!$G$40</f>
        <v>6.5000000000000002E-2</v>
      </c>
      <c r="K5463" s="29">
        <f ca="1">IF(C5463&gt;=Calculator!$G$27,IF(DAY($C5463)=1,Calculator!$G$34/2,IF(DAY($C5463)=15,Calculator!$G$34/2,0)),0)</f>
        <v>0</v>
      </c>
      <c r="L5463" s="29">
        <f ca="1">IF(DAY($C5463)=28,IF(H5463=0,0,Calculator!$G$35),0)</f>
        <v>0</v>
      </c>
      <c r="M5463" s="29">
        <f ca="1">IF(I5463&gt;0,IF(DAY($C5463)=1,SUM(INDIRECT("I"&amp;(ROW(C5462)-DAY(C5462))):I5462),0),0)</f>
        <v>0</v>
      </c>
      <c r="N5463" s="29">
        <f ca="1">IF(C5463&lt;Calculator!$G$27,0,IF(C5463=Calculator!$G$27,Calculator!$G$39,IF(H5463-K5463&lt;=0,IF(D5463&gt;Calculator!$G$39,IF(H5463-K5463+E5463+L5463+M5463+Calculator!$G$39&gt;Calculator!$G$39,Calculator!$G$39-(H5463+E5463+L5463+M5463-K5463),Calculator!$G$39),D5463),0)))</f>
        <v>0</v>
      </c>
    </row>
    <row r="5464" spans="1:14" ht="15.75" thickBot="1">
      <c r="A5464" s="33" t="str">
        <f ca="1">IF(C5464=Calculator!$H$27,"F",IF(Daily!D5464+Daily!H5464=0,IF(D5463+H5463&gt;0,"L",""),""))</f>
        <v/>
      </c>
      <c r="B5464" s="34">
        <v>5463</v>
      </c>
      <c r="C5464" s="19">
        <f t="shared" ca="1" si="341"/>
        <v>51393</v>
      </c>
      <c r="D5464" s="29">
        <f t="shared" ca="1" si="343"/>
        <v>0</v>
      </c>
      <c r="E5464" s="29">
        <f ca="1">IF(C5464&lt;Calculator!$D$26,0,IF(DAY($C5464)=1,IF(D5464-Calculator!$G$24&gt;0,Calculator!$G$24,D5464),0))</f>
        <v>0</v>
      </c>
      <c r="F5464" s="29">
        <f ca="1">IF(E5464&gt;0,D5464*Calculator!$G$22/12,0)</f>
        <v>0</v>
      </c>
      <c r="G5464" s="29">
        <f ca="1">IF(E5464&gt;0,(IFERROR(-PMT(Calculator!$G$22/12,Calculator!$G$23*12,Calculator!$G$20),0))-F5464,0)</f>
        <v>0</v>
      </c>
      <c r="H5464" s="29">
        <f t="shared" ca="1" si="344"/>
        <v>0</v>
      </c>
      <c r="I5464" s="29">
        <f t="shared" ca="1" si="342"/>
        <v>0</v>
      </c>
      <c r="J5464" s="30">
        <f>Calculator!$G$40</f>
        <v>6.5000000000000002E-2</v>
      </c>
      <c r="K5464" s="29">
        <f ca="1">IF(C5464&gt;=Calculator!$G$27,IF(DAY($C5464)=1,Calculator!$G$34/2,IF(DAY($C5464)=15,Calculator!$G$34/2,0)),0)</f>
        <v>0</v>
      </c>
      <c r="L5464" s="29">
        <f ca="1">IF(DAY($C5464)=28,IF(H5464=0,0,Calculator!$G$35),0)</f>
        <v>0</v>
      </c>
      <c r="M5464" s="29">
        <f ca="1">IF(I5464&gt;0,IF(DAY($C5464)=1,SUM(INDIRECT("I"&amp;(ROW(C5463)-DAY(C5463))):I5463),0),0)</f>
        <v>0</v>
      </c>
      <c r="N5464" s="29">
        <f ca="1">IF(C5464&lt;Calculator!$G$27,0,IF(C5464=Calculator!$G$27,Calculator!$G$39,IF(H5464-K5464&lt;=0,IF(D5464&gt;Calculator!$G$39,IF(H5464-K5464+E5464+L5464+M5464+Calculator!$G$39&gt;Calculator!$G$39,Calculator!$G$39-(H5464+E5464+L5464+M5464-K5464),Calculator!$G$39),D5464),0)))</f>
        <v>0</v>
      </c>
    </row>
    <row r="5465" spans="1:14" ht="15.75" thickBot="1">
      <c r="A5465" s="33" t="str">
        <f ca="1">IF(C5465=Calculator!$H$27,"F",IF(Daily!D5465+Daily!H5465=0,IF(D5464+H5464&gt;0,"L",""),""))</f>
        <v/>
      </c>
      <c r="B5465" s="34">
        <v>5464</v>
      </c>
      <c r="C5465" s="19">
        <f t="shared" ca="1" si="341"/>
        <v>51394</v>
      </c>
      <c r="D5465" s="29">
        <f t="shared" ca="1" si="343"/>
        <v>0</v>
      </c>
      <c r="E5465" s="29">
        <f ca="1">IF(C5465&lt;Calculator!$D$26,0,IF(DAY($C5465)=1,IF(D5465-Calculator!$G$24&gt;0,Calculator!$G$24,D5465),0))</f>
        <v>0</v>
      </c>
      <c r="F5465" s="29">
        <f ca="1">IF(E5465&gt;0,D5465*Calculator!$G$22/12,0)</f>
        <v>0</v>
      </c>
      <c r="G5465" s="29">
        <f ca="1">IF(E5465&gt;0,(IFERROR(-PMT(Calculator!$G$22/12,Calculator!$G$23*12,Calculator!$G$20),0))-F5465,0)</f>
        <v>0</v>
      </c>
      <c r="H5465" s="29">
        <f t="shared" ca="1" si="344"/>
        <v>0</v>
      </c>
      <c r="I5465" s="29">
        <f t="shared" ca="1" si="342"/>
        <v>0</v>
      </c>
      <c r="J5465" s="30">
        <f>Calculator!$G$40</f>
        <v>6.5000000000000002E-2</v>
      </c>
      <c r="K5465" s="29">
        <f ca="1">IF(C5465&gt;=Calculator!$G$27,IF(DAY($C5465)=1,Calculator!$G$34/2,IF(DAY($C5465)=15,Calculator!$G$34/2,0)),0)</f>
        <v>4500</v>
      </c>
      <c r="L5465" s="29">
        <f ca="1">IF(DAY($C5465)=28,IF(H5465=0,0,Calculator!$G$35),0)</f>
        <v>0</v>
      </c>
      <c r="M5465" s="29">
        <f ca="1">IF(I5465&gt;0,IF(DAY($C5465)=1,SUM(INDIRECT("I"&amp;(ROW(C5464)-DAY(C5464))):I5464),0),0)</f>
        <v>0</v>
      </c>
      <c r="N5465" s="29">
        <f ca="1">IF(C5465&lt;Calculator!$G$27,0,IF(C5465=Calculator!$G$27,Calculator!$G$39,IF(H5465-K5465&lt;=0,IF(D5465&gt;Calculator!$G$39,IF(H5465-K5465+E5465+L5465+M5465+Calculator!$G$39&gt;Calculator!$G$39,Calculator!$G$39-(H5465+E5465+L5465+M5465-K5465),Calculator!$G$39),D5465),0)))</f>
        <v>0</v>
      </c>
    </row>
    <row r="5466" spans="1:14" ht="15.75" thickBot="1">
      <c r="A5466" s="33" t="str">
        <f ca="1">IF(C5466=Calculator!$H$27,"F",IF(Daily!D5466+Daily!H5466=0,IF(D5465+H5465&gt;0,"L",""),""))</f>
        <v/>
      </c>
      <c r="B5466" s="34">
        <v>5465</v>
      </c>
      <c r="C5466" s="19">
        <f t="shared" ca="1" si="341"/>
        <v>51395</v>
      </c>
      <c r="D5466" s="29">
        <f t="shared" ca="1" si="343"/>
        <v>0</v>
      </c>
      <c r="E5466" s="29">
        <f ca="1">IF(C5466&lt;Calculator!$D$26,0,IF(DAY($C5466)=1,IF(D5466-Calculator!$G$24&gt;0,Calculator!$G$24,D5466),0))</f>
        <v>0</v>
      </c>
      <c r="F5466" s="29">
        <f ca="1">IF(E5466&gt;0,D5466*Calculator!$G$22/12,0)</f>
        <v>0</v>
      </c>
      <c r="G5466" s="29">
        <f ca="1">IF(E5466&gt;0,(IFERROR(-PMT(Calculator!$G$22/12,Calculator!$G$23*12,Calculator!$G$20),0))-F5466,0)</f>
        <v>0</v>
      </c>
      <c r="H5466" s="29">
        <f t="shared" ca="1" si="344"/>
        <v>0</v>
      </c>
      <c r="I5466" s="29">
        <f t="shared" ca="1" si="342"/>
        <v>0</v>
      </c>
      <c r="J5466" s="30">
        <f>Calculator!$G$40</f>
        <v>6.5000000000000002E-2</v>
      </c>
      <c r="K5466" s="29">
        <f ca="1">IF(C5466&gt;=Calculator!$G$27,IF(DAY($C5466)=1,Calculator!$G$34/2,IF(DAY($C5466)=15,Calculator!$G$34/2,0)),0)</f>
        <v>0</v>
      </c>
      <c r="L5466" s="29">
        <f ca="1">IF(DAY($C5466)=28,IF(H5466=0,0,Calculator!$G$35),0)</f>
        <v>0</v>
      </c>
      <c r="M5466" s="29">
        <f ca="1">IF(I5466&gt;0,IF(DAY($C5466)=1,SUM(INDIRECT("I"&amp;(ROW(C5465)-DAY(C5465))):I5465),0),0)</f>
        <v>0</v>
      </c>
      <c r="N5466" s="29">
        <f ca="1">IF(C5466&lt;Calculator!$G$27,0,IF(C5466=Calculator!$G$27,Calculator!$G$39,IF(H5466-K5466&lt;=0,IF(D5466&gt;Calculator!$G$39,IF(H5466-K5466+E5466+L5466+M5466+Calculator!$G$39&gt;Calculator!$G$39,Calculator!$G$39-(H5466+E5466+L5466+M5466-K5466),Calculator!$G$39),D5466),0)))</f>
        <v>0</v>
      </c>
    </row>
    <row r="5467" spans="1:14" ht="15.75" thickBot="1">
      <c r="A5467" s="33" t="str">
        <f ca="1">IF(C5467=Calculator!$H$27,"F",IF(Daily!D5467+Daily!H5467=0,IF(D5466+H5466&gt;0,"L",""),""))</f>
        <v/>
      </c>
      <c r="B5467" s="34">
        <v>5466</v>
      </c>
      <c r="C5467" s="19">
        <f t="shared" ca="1" si="341"/>
        <v>51396</v>
      </c>
      <c r="D5467" s="29">
        <f t="shared" ca="1" si="343"/>
        <v>0</v>
      </c>
      <c r="E5467" s="29">
        <f ca="1">IF(C5467&lt;Calculator!$D$26,0,IF(DAY($C5467)=1,IF(D5467-Calculator!$G$24&gt;0,Calculator!$G$24,D5467),0))</f>
        <v>0</v>
      </c>
      <c r="F5467" s="29">
        <f ca="1">IF(E5467&gt;0,D5467*Calculator!$G$22/12,0)</f>
        <v>0</v>
      </c>
      <c r="G5467" s="29">
        <f ca="1">IF(E5467&gt;0,(IFERROR(-PMT(Calculator!$G$22/12,Calculator!$G$23*12,Calculator!$G$20),0))-F5467,0)</f>
        <v>0</v>
      </c>
      <c r="H5467" s="29">
        <f t="shared" ca="1" si="344"/>
        <v>0</v>
      </c>
      <c r="I5467" s="29">
        <f t="shared" ca="1" si="342"/>
        <v>0</v>
      </c>
      <c r="J5467" s="30">
        <f>Calculator!$G$40</f>
        <v>6.5000000000000002E-2</v>
      </c>
      <c r="K5467" s="29">
        <f ca="1">IF(C5467&gt;=Calculator!$G$27,IF(DAY($C5467)=1,Calculator!$G$34/2,IF(DAY($C5467)=15,Calculator!$G$34/2,0)),0)</f>
        <v>0</v>
      </c>
      <c r="L5467" s="29">
        <f ca="1">IF(DAY($C5467)=28,IF(H5467=0,0,Calculator!$G$35),0)</f>
        <v>0</v>
      </c>
      <c r="M5467" s="29">
        <f ca="1">IF(I5467&gt;0,IF(DAY($C5467)=1,SUM(INDIRECT("I"&amp;(ROW(C5466)-DAY(C5466))):I5466),0),0)</f>
        <v>0</v>
      </c>
      <c r="N5467" s="29">
        <f ca="1">IF(C5467&lt;Calculator!$G$27,0,IF(C5467=Calculator!$G$27,Calculator!$G$39,IF(H5467-K5467&lt;=0,IF(D5467&gt;Calculator!$G$39,IF(H5467-K5467+E5467+L5467+M5467+Calculator!$G$39&gt;Calculator!$G$39,Calculator!$G$39-(H5467+E5467+L5467+M5467-K5467),Calculator!$G$39),D5467),0)))</f>
        <v>0</v>
      </c>
    </row>
    <row r="5468" spans="1:14" ht="15.75" thickBot="1">
      <c r="A5468" s="33" t="str">
        <f ca="1">IF(C5468=Calculator!$H$27,"F",IF(Daily!D5468+Daily!H5468=0,IF(D5467+H5467&gt;0,"L",""),""))</f>
        <v/>
      </c>
      <c r="B5468" s="34">
        <v>5467</v>
      </c>
      <c r="C5468" s="19">
        <f t="shared" ca="1" si="341"/>
        <v>51397</v>
      </c>
      <c r="D5468" s="29">
        <f t="shared" ca="1" si="343"/>
        <v>0</v>
      </c>
      <c r="E5468" s="29">
        <f ca="1">IF(C5468&lt;Calculator!$D$26,0,IF(DAY($C5468)=1,IF(D5468-Calculator!$G$24&gt;0,Calculator!$G$24,D5468),0))</f>
        <v>0</v>
      </c>
      <c r="F5468" s="29">
        <f ca="1">IF(E5468&gt;0,D5468*Calculator!$G$22/12,0)</f>
        <v>0</v>
      </c>
      <c r="G5468" s="29">
        <f ca="1">IF(E5468&gt;0,(IFERROR(-PMT(Calculator!$G$22/12,Calculator!$G$23*12,Calculator!$G$20),0))-F5468,0)</f>
        <v>0</v>
      </c>
      <c r="H5468" s="29">
        <f t="shared" ca="1" si="344"/>
        <v>0</v>
      </c>
      <c r="I5468" s="29">
        <f t="shared" ca="1" si="342"/>
        <v>0</v>
      </c>
      <c r="J5468" s="30">
        <f>Calculator!$G$40</f>
        <v>6.5000000000000002E-2</v>
      </c>
      <c r="K5468" s="29">
        <f ca="1">IF(C5468&gt;=Calculator!$G$27,IF(DAY($C5468)=1,Calculator!$G$34/2,IF(DAY($C5468)=15,Calculator!$G$34/2,0)),0)</f>
        <v>0</v>
      </c>
      <c r="L5468" s="29">
        <f ca="1">IF(DAY($C5468)=28,IF(H5468=0,0,Calculator!$G$35),0)</f>
        <v>0</v>
      </c>
      <c r="M5468" s="29">
        <f ca="1">IF(I5468&gt;0,IF(DAY($C5468)=1,SUM(INDIRECT("I"&amp;(ROW(C5467)-DAY(C5467))):I5467),0),0)</f>
        <v>0</v>
      </c>
      <c r="N5468" s="29">
        <f ca="1">IF(C5468&lt;Calculator!$G$27,0,IF(C5468=Calculator!$G$27,Calculator!$G$39,IF(H5468-K5468&lt;=0,IF(D5468&gt;Calculator!$G$39,IF(H5468-K5468+E5468+L5468+M5468+Calculator!$G$39&gt;Calculator!$G$39,Calculator!$G$39-(H5468+E5468+L5468+M5468-K5468),Calculator!$G$39),D5468),0)))</f>
        <v>0</v>
      </c>
    </row>
    <row r="5469" spans="1:14" ht="15.75" thickBot="1">
      <c r="A5469" s="33" t="str">
        <f ca="1">IF(C5469=Calculator!$H$27,"F",IF(Daily!D5469+Daily!H5469=0,IF(D5468+H5468&gt;0,"L",""),""))</f>
        <v/>
      </c>
      <c r="B5469" s="34">
        <v>5468</v>
      </c>
      <c r="C5469" s="19">
        <f t="shared" ca="1" si="341"/>
        <v>51398</v>
      </c>
      <c r="D5469" s="29">
        <f t="shared" ca="1" si="343"/>
        <v>0</v>
      </c>
      <c r="E5469" s="29">
        <f ca="1">IF(C5469&lt;Calculator!$D$26,0,IF(DAY($C5469)=1,IF(D5469-Calculator!$G$24&gt;0,Calculator!$G$24,D5469),0))</f>
        <v>0</v>
      </c>
      <c r="F5469" s="29">
        <f ca="1">IF(E5469&gt;0,D5469*Calculator!$G$22/12,0)</f>
        <v>0</v>
      </c>
      <c r="G5469" s="29">
        <f ca="1">IF(E5469&gt;0,(IFERROR(-PMT(Calculator!$G$22/12,Calculator!$G$23*12,Calculator!$G$20),0))-F5469,0)</f>
        <v>0</v>
      </c>
      <c r="H5469" s="29">
        <f t="shared" ca="1" si="344"/>
        <v>0</v>
      </c>
      <c r="I5469" s="29">
        <f t="shared" ca="1" si="342"/>
        <v>0</v>
      </c>
      <c r="J5469" s="30">
        <f>Calculator!$G$40</f>
        <v>6.5000000000000002E-2</v>
      </c>
      <c r="K5469" s="29">
        <f ca="1">IF(C5469&gt;=Calculator!$G$27,IF(DAY($C5469)=1,Calculator!$G$34/2,IF(DAY($C5469)=15,Calculator!$G$34/2,0)),0)</f>
        <v>0</v>
      </c>
      <c r="L5469" s="29">
        <f ca="1">IF(DAY($C5469)=28,IF(H5469=0,0,Calculator!$G$35),0)</f>
        <v>0</v>
      </c>
      <c r="M5469" s="29">
        <f ca="1">IF(I5469&gt;0,IF(DAY($C5469)=1,SUM(INDIRECT("I"&amp;(ROW(C5468)-DAY(C5468))):I5468),0),0)</f>
        <v>0</v>
      </c>
      <c r="N5469" s="29">
        <f ca="1">IF(C5469&lt;Calculator!$G$27,0,IF(C5469=Calculator!$G$27,Calculator!$G$39,IF(H5469-K5469&lt;=0,IF(D5469&gt;Calculator!$G$39,IF(H5469-K5469+E5469+L5469+M5469+Calculator!$G$39&gt;Calculator!$G$39,Calculator!$G$39-(H5469+E5469+L5469+M5469-K5469),Calculator!$G$39),D5469),0)))</f>
        <v>0</v>
      </c>
    </row>
    <row r="5470" spans="1:14" ht="15.75" thickBot="1">
      <c r="A5470" s="33" t="str">
        <f ca="1">IF(C5470=Calculator!$H$27,"F",IF(Daily!D5470+Daily!H5470=0,IF(D5469+H5469&gt;0,"L",""),""))</f>
        <v/>
      </c>
      <c r="B5470" s="34">
        <v>5469</v>
      </c>
      <c r="C5470" s="19">
        <f t="shared" ca="1" si="341"/>
        <v>51399</v>
      </c>
      <c r="D5470" s="29">
        <f t="shared" ca="1" si="343"/>
        <v>0</v>
      </c>
      <c r="E5470" s="29">
        <f ca="1">IF(C5470&lt;Calculator!$D$26,0,IF(DAY($C5470)=1,IF(D5470-Calculator!$G$24&gt;0,Calculator!$G$24,D5470),0))</f>
        <v>0</v>
      </c>
      <c r="F5470" s="29">
        <f ca="1">IF(E5470&gt;0,D5470*Calculator!$G$22/12,0)</f>
        <v>0</v>
      </c>
      <c r="G5470" s="29">
        <f ca="1">IF(E5470&gt;0,(IFERROR(-PMT(Calculator!$G$22/12,Calculator!$G$23*12,Calculator!$G$20),0))-F5470,0)</f>
        <v>0</v>
      </c>
      <c r="H5470" s="29">
        <f t="shared" ca="1" si="344"/>
        <v>0</v>
      </c>
      <c r="I5470" s="29">
        <f t="shared" ca="1" si="342"/>
        <v>0</v>
      </c>
      <c r="J5470" s="30">
        <f>Calculator!$G$40</f>
        <v>6.5000000000000002E-2</v>
      </c>
      <c r="K5470" s="29">
        <f ca="1">IF(C5470&gt;=Calculator!$G$27,IF(DAY($C5470)=1,Calculator!$G$34/2,IF(DAY($C5470)=15,Calculator!$G$34/2,0)),0)</f>
        <v>0</v>
      </c>
      <c r="L5470" s="29">
        <f ca="1">IF(DAY($C5470)=28,IF(H5470=0,0,Calculator!$G$35),0)</f>
        <v>0</v>
      </c>
      <c r="M5470" s="29">
        <f ca="1">IF(I5470&gt;0,IF(DAY($C5470)=1,SUM(INDIRECT("I"&amp;(ROW(C5469)-DAY(C5469))):I5469),0),0)</f>
        <v>0</v>
      </c>
      <c r="N5470" s="29">
        <f ca="1">IF(C5470&lt;Calculator!$G$27,0,IF(C5470=Calculator!$G$27,Calculator!$G$39,IF(H5470-K5470&lt;=0,IF(D5470&gt;Calculator!$G$39,IF(H5470-K5470+E5470+L5470+M5470+Calculator!$G$39&gt;Calculator!$G$39,Calculator!$G$39-(H5470+E5470+L5470+M5470-K5470),Calculator!$G$39),D5470),0)))</f>
        <v>0</v>
      </c>
    </row>
    <row r="5471" spans="1:14" ht="15.75" thickBot="1">
      <c r="A5471" s="33" t="str">
        <f ca="1">IF(C5471=Calculator!$H$27,"F",IF(Daily!D5471+Daily!H5471=0,IF(D5470+H5470&gt;0,"L",""),""))</f>
        <v/>
      </c>
      <c r="B5471" s="34">
        <v>5470</v>
      </c>
      <c r="C5471" s="19">
        <f t="shared" ca="1" si="341"/>
        <v>51400</v>
      </c>
      <c r="D5471" s="29">
        <f t="shared" ca="1" si="343"/>
        <v>0</v>
      </c>
      <c r="E5471" s="29">
        <f ca="1">IF(C5471&lt;Calculator!$D$26,0,IF(DAY($C5471)=1,IF(D5471-Calculator!$G$24&gt;0,Calculator!$G$24,D5471),0))</f>
        <v>0</v>
      </c>
      <c r="F5471" s="29">
        <f ca="1">IF(E5471&gt;0,D5471*Calculator!$G$22/12,0)</f>
        <v>0</v>
      </c>
      <c r="G5471" s="29">
        <f ca="1">IF(E5471&gt;0,(IFERROR(-PMT(Calculator!$G$22/12,Calculator!$G$23*12,Calculator!$G$20),0))-F5471,0)</f>
        <v>0</v>
      </c>
      <c r="H5471" s="29">
        <f t="shared" ca="1" si="344"/>
        <v>0</v>
      </c>
      <c r="I5471" s="29">
        <f t="shared" ca="1" si="342"/>
        <v>0</v>
      </c>
      <c r="J5471" s="30">
        <f>Calculator!$G$40</f>
        <v>6.5000000000000002E-2</v>
      </c>
      <c r="K5471" s="29">
        <f ca="1">IF(C5471&gt;=Calculator!$G$27,IF(DAY($C5471)=1,Calculator!$G$34/2,IF(DAY($C5471)=15,Calculator!$G$34/2,0)),0)</f>
        <v>0</v>
      </c>
      <c r="L5471" s="29">
        <f ca="1">IF(DAY($C5471)=28,IF(H5471=0,0,Calculator!$G$35),0)</f>
        <v>0</v>
      </c>
      <c r="M5471" s="29">
        <f ca="1">IF(I5471&gt;0,IF(DAY($C5471)=1,SUM(INDIRECT("I"&amp;(ROW(C5470)-DAY(C5470))):I5470),0),0)</f>
        <v>0</v>
      </c>
      <c r="N5471" s="29">
        <f ca="1">IF(C5471&lt;Calculator!$G$27,0,IF(C5471=Calculator!$G$27,Calculator!$G$39,IF(H5471-K5471&lt;=0,IF(D5471&gt;Calculator!$G$39,IF(H5471-K5471+E5471+L5471+M5471+Calculator!$G$39&gt;Calculator!$G$39,Calculator!$G$39-(H5471+E5471+L5471+M5471-K5471),Calculator!$G$39),D5471),0)))</f>
        <v>0</v>
      </c>
    </row>
    <row r="5472" spans="1:14" ht="15.75" thickBot="1">
      <c r="A5472" s="33" t="str">
        <f ca="1">IF(C5472=Calculator!$H$27,"F",IF(Daily!D5472+Daily!H5472=0,IF(D5471+H5471&gt;0,"L",""),""))</f>
        <v/>
      </c>
      <c r="B5472" s="34">
        <v>5471</v>
      </c>
      <c r="C5472" s="19">
        <f t="shared" ca="1" si="341"/>
        <v>51401</v>
      </c>
      <c r="D5472" s="29">
        <f t="shared" ca="1" si="343"/>
        <v>0</v>
      </c>
      <c r="E5472" s="29">
        <f ca="1">IF(C5472&lt;Calculator!$D$26,0,IF(DAY($C5472)=1,IF(D5472-Calculator!$G$24&gt;0,Calculator!$G$24,D5472),0))</f>
        <v>0</v>
      </c>
      <c r="F5472" s="29">
        <f ca="1">IF(E5472&gt;0,D5472*Calculator!$G$22/12,0)</f>
        <v>0</v>
      </c>
      <c r="G5472" s="29">
        <f ca="1">IF(E5472&gt;0,(IFERROR(-PMT(Calculator!$G$22/12,Calculator!$G$23*12,Calculator!$G$20),0))-F5472,0)</f>
        <v>0</v>
      </c>
      <c r="H5472" s="29">
        <f t="shared" ca="1" si="344"/>
        <v>0</v>
      </c>
      <c r="I5472" s="29">
        <f t="shared" ca="1" si="342"/>
        <v>0</v>
      </c>
      <c r="J5472" s="30">
        <f>Calculator!$G$40</f>
        <v>6.5000000000000002E-2</v>
      </c>
      <c r="K5472" s="29">
        <f ca="1">IF(C5472&gt;=Calculator!$G$27,IF(DAY($C5472)=1,Calculator!$G$34/2,IF(DAY($C5472)=15,Calculator!$G$34/2,0)),0)</f>
        <v>0</v>
      </c>
      <c r="L5472" s="29">
        <f ca="1">IF(DAY($C5472)=28,IF(H5472=0,0,Calculator!$G$35),0)</f>
        <v>0</v>
      </c>
      <c r="M5472" s="29">
        <f ca="1">IF(I5472&gt;0,IF(DAY($C5472)=1,SUM(INDIRECT("I"&amp;(ROW(C5471)-DAY(C5471))):I5471),0),0)</f>
        <v>0</v>
      </c>
      <c r="N5472" s="29">
        <f ca="1">IF(C5472&lt;Calculator!$G$27,0,IF(C5472=Calculator!$G$27,Calculator!$G$39,IF(H5472-K5472&lt;=0,IF(D5472&gt;Calculator!$G$39,IF(H5472-K5472+E5472+L5472+M5472+Calculator!$G$39&gt;Calculator!$G$39,Calculator!$G$39-(H5472+E5472+L5472+M5472-K5472),Calculator!$G$39),D5472),0)))</f>
        <v>0</v>
      </c>
    </row>
    <row r="5473" spans="1:14" ht="15.75" thickBot="1">
      <c r="A5473" s="33" t="str">
        <f ca="1">IF(C5473=Calculator!$H$27,"F",IF(Daily!D5473+Daily!H5473=0,IF(D5472+H5472&gt;0,"L",""),""))</f>
        <v/>
      </c>
      <c r="B5473" s="34">
        <v>5472</v>
      </c>
      <c r="C5473" s="19">
        <f t="shared" ca="1" si="341"/>
        <v>51402</v>
      </c>
      <c r="D5473" s="29">
        <f t="shared" ca="1" si="343"/>
        <v>0</v>
      </c>
      <c r="E5473" s="29">
        <f ca="1">IF(C5473&lt;Calculator!$D$26,0,IF(DAY($C5473)=1,IF(D5473-Calculator!$G$24&gt;0,Calculator!$G$24,D5473),0))</f>
        <v>0</v>
      </c>
      <c r="F5473" s="29">
        <f ca="1">IF(E5473&gt;0,D5473*Calculator!$G$22/12,0)</f>
        <v>0</v>
      </c>
      <c r="G5473" s="29">
        <f ca="1">IF(E5473&gt;0,(IFERROR(-PMT(Calculator!$G$22/12,Calculator!$G$23*12,Calculator!$G$20),0))-F5473,0)</f>
        <v>0</v>
      </c>
      <c r="H5473" s="29">
        <f t="shared" ca="1" si="344"/>
        <v>0</v>
      </c>
      <c r="I5473" s="29">
        <f t="shared" ca="1" si="342"/>
        <v>0</v>
      </c>
      <c r="J5473" s="30">
        <f>Calculator!$G$40</f>
        <v>6.5000000000000002E-2</v>
      </c>
      <c r="K5473" s="29">
        <f ca="1">IF(C5473&gt;=Calculator!$G$27,IF(DAY($C5473)=1,Calculator!$G$34/2,IF(DAY($C5473)=15,Calculator!$G$34/2,0)),0)</f>
        <v>0</v>
      </c>
      <c r="L5473" s="29">
        <f ca="1">IF(DAY($C5473)=28,IF(H5473=0,0,Calculator!$G$35),0)</f>
        <v>0</v>
      </c>
      <c r="M5473" s="29">
        <f ca="1">IF(I5473&gt;0,IF(DAY($C5473)=1,SUM(INDIRECT("I"&amp;(ROW(C5472)-DAY(C5472))):I5472),0),0)</f>
        <v>0</v>
      </c>
      <c r="N5473" s="29">
        <f ca="1">IF(C5473&lt;Calculator!$G$27,0,IF(C5473=Calculator!$G$27,Calculator!$G$39,IF(H5473-K5473&lt;=0,IF(D5473&gt;Calculator!$G$39,IF(H5473-K5473+E5473+L5473+M5473+Calculator!$G$39&gt;Calculator!$G$39,Calculator!$G$39-(H5473+E5473+L5473+M5473-K5473),Calculator!$G$39),D5473),0)))</f>
        <v>0</v>
      </c>
    </row>
    <row r="5474" spans="1:14" ht="15.75" thickBot="1">
      <c r="A5474" s="33" t="str">
        <f ca="1">IF(C5474=Calculator!$H$27,"F",IF(Daily!D5474+Daily!H5474=0,IF(D5473+H5473&gt;0,"L",""),""))</f>
        <v/>
      </c>
      <c r="B5474" s="34">
        <v>5473</v>
      </c>
      <c r="C5474" s="19">
        <f t="shared" ca="1" si="341"/>
        <v>51403</v>
      </c>
      <c r="D5474" s="29">
        <f t="shared" ca="1" si="343"/>
        <v>0</v>
      </c>
      <c r="E5474" s="29">
        <f ca="1">IF(C5474&lt;Calculator!$D$26,0,IF(DAY($C5474)=1,IF(D5474-Calculator!$G$24&gt;0,Calculator!$G$24,D5474),0))</f>
        <v>0</v>
      </c>
      <c r="F5474" s="29">
        <f ca="1">IF(E5474&gt;0,D5474*Calculator!$G$22/12,0)</f>
        <v>0</v>
      </c>
      <c r="G5474" s="29">
        <f ca="1">IF(E5474&gt;0,(IFERROR(-PMT(Calculator!$G$22/12,Calculator!$G$23*12,Calculator!$G$20),0))-F5474,0)</f>
        <v>0</v>
      </c>
      <c r="H5474" s="29">
        <f t="shared" ca="1" si="344"/>
        <v>0</v>
      </c>
      <c r="I5474" s="29">
        <f t="shared" ca="1" si="342"/>
        <v>0</v>
      </c>
      <c r="J5474" s="30">
        <f>Calculator!$G$40</f>
        <v>6.5000000000000002E-2</v>
      </c>
      <c r="K5474" s="29">
        <f ca="1">IF(C5474&gt;=Calculator!$G$27,IF(DAY($C5474)=1,Calculator!$G$34/2,IF(DAY($C5474)=15,Calculator!$G$34/2,0)),0)</f>
        <v>0</v>
      </c>
      <c r="L5474" s="29">
        <f ca="1">IF(DAY($C5474)=28,IF(H5474=0,0,Calculator!$G$35),0)</f>
        <v>0</v>
      </c>
      <c r="M5474" s="29">
        <f ca="1">IF(I5474&gt;0,IF(DAY($C5474)=1,SUM(INDIRECT("I"&amp;(ROW(C5473)-DAY(C5473))):I5473),0),0)</f>
        <v>0</v>
      </c>
      <c r="N5474" s="29">
        <f ca="1">IF(C5474&lt;Calculator!$G$27,0,IF(C5474=Calculator!$G$27,Calculator!$G$39,IF(H5474-K5474&lt;=0,IF(D5474&gt;Calculator!$G$39,IF(H5474-K5474+E5474+L5474+M5474+Calculator!$G$39&gt;Calculator!$G$39,Calculator!$G$39-(H5474+E5474+L5474+M5474-K5474),Calculator!$G$39),D5474),0)))</f>
        <v>0</v>
      </c>
    </row>
    <row r="5475" spans="1:14" ht="15.75" thickBot="1">
      <c r="A5475" s="33" t="str">
        <f ca="1">IF(C5475=Calculator!$H$27,"F",IF(Daily!D5475+Daily!H5475=0,IF(D5474+H5474&gt;0,"L",""),""))</f>
        <v/>
      </c>
      <c r="B5475" s="34">
        <v>5474</v>
      </c>
      <c r="C5475" s="19">
        <f t="shared" ca="1" si="341"/>
        <v>51404</v>
      </c>
      <c r="D5475" s="29">
        <f t="shared" ca="1" si="343"/>
        <v>0</v>
      </c>
      <c r="E5475" s="29">
        <f ca="1">IF(C5475&lt;Calculator!$D$26,0,IF(DAY($C5475)=1,IF(D5475-Calculator!$G$24&gt;0,Calculator!$G$24,D5475),0))</f>
        <v>0</v>
      </c>
      <c r="F5475" s="29">
        <f ca="1">IF(E5475&gt;0,D5475*Calculator!$G$22/12,0)</f>
        <v>0</v>
      </c>
      <c r="G5475" s="29">
        <f ca="1">IF(E5475&gt;0,(IFERROR(-PMT(Calculator!$G$22/12,Calculator!$G$23*12,Calculator!$G$20),0))-F5475,0)</f>
        <v>0</v>
      </c>
      <c r="H5475" s="29">
        <f t="shared" ca="1" si="344"/>
        <v>0</v>
      </c>
      <c r="I5475" s="29">
        <f t="shared" ca="1" si="342"/>
        <v>0</v>
      </c>
      <c r="J5475" s="30">
        <f>Calculator!$G$40</f>
        <v>6.5000000000000002E-2</v>
      </c>
      <c r="K5475" s="29">
        <f ca="1">IF(C5475&gt;=Calculator!$G$27,IF(DAY($C5475)=1,Calculator!$G$34/2,IF(DAY($C5475)=15,Calculator!$G$34/2,0)),0)</f>
        <v>0</v>
      </c>
      <c r="L5475" s="29">
        <f ca="1">IF(DAY($C5475)=28,IF(H5475=0,0,Calculator!$G$35),0)</f>
        <v>0</v>
      </c>
      <c r="M5475" s="29">
        <f ca="1">IF(I5475&gt;0,IF(DAY($C5475)=1,SUM(INDIRECT("I"&amp;(ROW(C5474)-DAY(C5474))):I5474),0),0)</f>
        <v>0</v>
      </c>
      <c r="N5475" s="29">
        <f ca="1">IF(C5475&lt;Calculator!$G$27,0,IF(C5475=Calculator!$G$27,Calculator!$G$39,IF(H5475-K5475&lt;=0,IF(D5475&gt;Calculator!$G$39,IF(H5475-K5475+E5475+L5475+M5475+Calculator!$G$39&gt;Calculator!$G$39,Calculator!$G$39-(H5475+E5475+L5475+M5475-K5475),Calculator!$G$39),D5475),0)))</f>
        <v>0</v>
      </c>
    </row>
    <row r="5476" spans="1:14" ht="15.75" thickBot="1">
      <c r="A5476" s="33" t="str">
        <f ca="1">IF(C5476=Calculator!$H$27,"F",IF(Daily!D5476+Daily!H5476=0,IF(D5475+H5475&gt;0,"L",""),""))</f>
        <v/>
      </c>
      <c r="B5476" s="34">
        <v>5475</v>
      </c>
      <c r="C5476" s="19">
        <f t="shared" ca="1" si="341"/>
        <v>51405</v>
      </c>
      <c r="D5476" s="29">
        <f t="shared" ca="1" si="343"/>
        <v>0</v>
      </c>
      <c r="E5476" s="29">
        <f ca="1">IF(C5476&lt;Calculator!$D$26,0,IF(DAY($C5476)=1,IF(D5476-Calculator!$G$24&gt;0,Calculator!$G$24,D5476),0))</f>
        <v>0</v>
      </c>
      <c r="F5476" s="29">
        <f ca="1">IF(E5476&gt;0,D5476*Calculator!$G$22/12,0)</f>
        <v>0</v>
      </c>
      <c r="G5476" s="29">
        <f ca="1">IF(E5476&gt;0,(IFERROR(-PMT(Calculator!$G$22/12,Calculator!$G$23*12,Calculator!$G$20),0))-F5476,0)</f>
        <v>0</v>
      </c>
      <c r="H5476" s="29">
        <f t="shared" ca="1" si="344"/>
        <v>0</v>
      </c>
      <c r="I5476" s="29">
        <f t="shared" ca="1" si="342"/>
        <v>0</v>
      </c>
      <c r="J5476" s="30">
        <f>Calculator!$G$40</f>
        <v>6.5000000000000002E-2</v>
      </c>
      <c r="K5476" s="29">
        <f ca="1">IF(C5476&gt;=Calculator!$G$27,IF(DAY($C5476)=1,Calculator!$G$34/2,IF(DAY($C5476)=15,Calculator!$G$34/2,0)),0)</f>
        <v>0</v>
      </c>
      <c r="L5476" s="29">
        <f ca="1">IF(DAY($C5476)=28,IF(H5476=0,0,Calculator!$G$35),0)</f>
        <v>0</v>
      </c>
      <c r="M5476" s="29">
        <f ca="1">IF(I5476&gt;0,IF(DAY($C5476)=1,SUM(INDIRECT("I"&amp;(ROW(C5475)-DAY(C5475))):I5475),0),0)</f>
        <v>0</v>
      </c>
      <c r="N5476" s="29">
        <f ca="1">IF(C5476&lt;Calculator!$G$27,0,IF(C5476=Calculator!$G$27,Calculator!$G$39,IF(H5476-K5476&lt;=0,IF(D5476&gt;Calculator!$G$39,IF(H5476-K5476+E5476+L5476+M5476+Calculator!$G$39&gt;Calculator!$G$39,Calculator!$G$39-(H5476+E5476+L5476+M5476-K5476),Calculator!$G$39),D5476),0)))</f>
        <v>0</v>
      </c>
    </row>
    <row r="5477" spans="1:14" ht="15.75" thickBot="1">
      <c r="A5477" s="33" t="str">
        <f ca="1">IF(C5477=Calculator!$H$27,"F",IF(Daily!D5477+Daily!H5477=0,IF(D5476+H5476&gt;0,"L",""),""))</f>
        <v/>
      </c>
      <c r="B5477" s="34">
        <v>5476</v>
      </c>
      <c r="C5477" s="19">
        <f t="shared" ca="1" si="341"/>
        <v>51406</v>
      </c>
      <c r="D5477" s="29">
        <f t="shared" ca="1" si="343"/>
        <v>0</v>
      </c>
      <c r="E5477" s="29">
        <f ca="1">IF(C5477&lt;Calculator!$D$26,0,IF(DAY($C5477)=1,IF(D5477-Calculator!$G$24&gt;0,Calculator!$G$24,D5477),0))</f>
        <v>0</v>
      </c>
      <c r="F5477" s="29">
        <f ca="1">IF(E5477&gt;0,D5477*Calculator!$G$22/12,0)</f>
        <v>0</v>
      </c>
      <c r="G5477" s="29">
        <f ca="1">IF(E5477&gt;0,(IFERROR(-PMT(Calculator!$G$22/12,Calculator!$G$23*12,Calculator!$G$20),0))-F5477,0)</f>
        <v>0</v>
      </c>
      <c r="H5477" s="29">
        <f t="shared" ca="1" si="344"/>
        <v>0</v>
      </c>
      <c r="I5477" s="29">
        <f t="shared" ca="1" si="342"/>
        <v>0</v>
      </c>
      <c r="J5477" s="30">
        <f>Calculator!$G$40</f>
        <v>6.5000000000000002E-2</v>
      </c>
      <c r="K5477" s="29">
        <f ca="1">IF(C5477&gt;=Calculator!$G$27,IF(DAY($C5477)=1,Calculator!$G$34/2,IF(DAY($C5477)=15,Calculator!$G$34/2,0)),0)</f>
        <v>0</v>
      </c>
      <c r="L5477" s="29">
        <f ca="1">IF(DAY($C5477)=28,IF(H5477=0,0,Calculator!$G$35),0)</f>
        <v>0</v>
      </c>
      <c r="M5477" s="29">
        <f ca="1">IF(I5477&gt;0,IF(DAY($C5477)=1,SUM(INDIRECT("I"&amp;(ROW(C5476)-DAY(C5476))):I5476),0),0)</f>
        <v>0</v>
      </c>
      <c r="N5477" s="29">
        <f ca="1">IF(C5477&lt;Calculator!$G$27,0,IF(C5477=Calculator!$G$27,Calculator!$G$39,IF(H5477-K5477&lt;=0,IF(D5477&gt;Calculator!$G$39,IF(H5477-K5477+E5477+L5477+M5477+Calculator!$G$39&gt;Calculator!$G$39,Calculator!$G$39-(H5477+E5477+L5477+M5477-K5477),Calculator!$G$39),D5477),0)))</f>
        <v>0</v>
      </c>
    </row>
    <row r="5478" spans="1:14" ht="15.75" thickBot="1">
      <c r="A5478" s="33" t="str">
        <f ca="1">IF(C5478=Calculator!$H$27,"F",IF(Daily!D5478+Daily!H5478=0,IF(D5477+H5477&gt;0,"L",""),""))</f>
        <v/>
      </c>
      <c r="B5478" s="34">
        <v>5477</v>
      </c>
      <c r="C5478" s="19">
        <f t="shared" ca="1" si="341"/>
        <v>51407</v>
      </c>
      <c r="D5478" s="29">
        <f t="shared" ca="1" si="343"/>
        <v>0</v>
      </c>
      <c r="E5478" s="29">
        <f ca="1">IF(C5478&lt;Calculator!$D$26,0,IF(DAY($C5478)=1,IF(D5478-Calculator!$G$24&gt;0,Calculator!$G$24,D5478),0))</f>
        <v>0</v>
      </c>
      <c r="F5478" s="29">
        <f ca="1">IF(E5478&gt;0,D5478*Calculator!$G$22/12,0)</f>
        <v>0</v>
      </c>
      <c r="G5478" s="29">
        <f ca="1">IF(E5478&gt;0,(IFERROR(-PMT(Calculator!$G$22/12,Calculator!$G$23*12,Calculator!$G$20),0))-F5478,0)</f>
        <v>0</v>
      </c>
      <c r="H5478" s="29">
        <f t="shared" ca="1" si="344"/>
        <v>0</v>
      </c>
      <c r="I5478" s="29">
        <f t="shared" ca="1" si="342"/>
        <v>0</v>
      </c>
      <c r="J5478" s="30">
        <f>Calculator!$G$40</f>
        <v>6.5000000000000002E-2</v>
      </c>
      <c r="K5478" s="29">
        <f ca="1">IF(C5478&gt;=Calculator!$G$27,IF(DAY($C5478)=1,Calculator!$G$34/2,IF(DAY($C5478)=15,Calculator!$G$34/2,0)),0)</f>
        <v>0</v>
      </c>
      <c r="L5478" s="29">
        <f ca="1">IF(DAY($C5478)=28,IF(H5478=0,0,Calculator!$G$35),0)</f>
        <v>0</v>
      </c>
      <c r="M5478" s="29">
        <f ca="1">IF(I5478&gt;0,IF(DAY($C5478)=1,SUM(INDIRECT("I"&amp;(ROW(C5477)-DAY(C5477))):I5477),0),0)</f>
        <v>0</v>
      </c>
      <c r="N5478" s="29">
        <f ca="1">IF(C5478&lt;Calculator!$G$27,0,IF(C5478=Calculator!$G$27,Calculator!$G$39,IF(H5478-K5478&lt;=0,IF(D5478&gt;Calculator!$G$39,IF(H5478-K5478+E5478+L5478+M5478+Calculator!$G$39&gt;Calculator!$G$39,Calculator!$G$39-(H5478+E5478+L5478+M5478-K5478),Calculator!$G$39),D5478),0)))</f>
        <v>0</v>
      </c>
    </row>
    <row r="5479" spans="1:14" ht="15.75" thickBot="1">
      <c r="A5479" s="33" t="str">
        <f ca="1">IF(C5479=Calculator!$H$27,"F",IF(Daily!D5479+Daily!H5479=0,IF(D5478+H5478&gt;0,"L",""),""))</f>
        <v/>
      </c>
      <c r="B5479" s="34">
        <v>5478</v>
      </c>
      <c r="C5479" s="19">
        <f t="shared" ca="1" si="341"/>
        <v>51408</v>
      </c>
      <c r="D5479" s="29">
        <f t="shared" ca="1" si="343"/>
        <v>0</v>
      </c>
      <c r="E5479" s="29">
        <f ca="1">IF(C5479&lt;Calculator!$D$26,0,IF(DAY($C5479)=1,IF(D5479-Calculator!$G$24&gt;0,Calculator!$G$24,D5479),0))</f>
        <v>0</v>
      </c>
      <c r="F5479" s="29">
        <f ca="1">IF(E5479&gt;0,D5479*Calculator!$G$22/12,0)</f>
        <v>0</v>
      </c>
      <c r="G5479" s="29">
        <f ca="1">IF(E5479&gt;0,(IFERROR(-PMT(Calculator!$G$22/12,Calculator!$G$23*12,Calculator!$G$20),0))-F5479,0)</f>
        <v>0</v>
      </c>
      <c r="H5479" s="29">
        <f t="shared" ca="1" si="344"/>
        <v>0</v>
      </c>
      <c r="I5479" s="29">
        <f t="shared" ca="1" si="342"/>
        <v>0</v>
      </c>
      <c r="J5479" s="30">
        <f>Calculator!$G$40</f>
        <v>6.5000000000000002E-2</v>
      </c>
      <c r="K5479" s="29">
        <f ca="1">IF(C5479&gt;=Calculator!$G$27,IF(DAY($C5479)=1,Calculator!$G$34/2,IF(DAY($C5479)=15,Calculator!$G$34/2,0)),0)</f>
        <v>0</v>
      </c>
      <c r="L5479" s="29">
        <f ca="1">IF(DAY($C5479)=28,IF(H5479=0,0,Calculator!$G$35),0)</f>
        <v>0</v>
      </c>
      <c r="M5479" s="29">
        <f ca="1">IF(I5479&gt;0,IF(DAY($C5479)=1,SUM(INDIRECT("I"&amp;(ROW(C5478)-DAY(C5478))):I5478),0),0)</f>
        <v>0</v>
      </c>
      <c r="N5479" s="29">
        <f ca="1">IF(C5479&lt;Calculator!$G$27,0,IF(C5479=Calculator!$G$27,Calculator!$G$39,IF(H5479-K5479&lt;=0,IF(D5479&gt;Calculator!$G$39,IF(H5479-K5479+E5479+L5479+M5479+Calculator!$G$39&gt;Calculator!$G$39,Calculator!$G$39-(H5479+E5479+L5479+M5479-K5479),Calculator!$G$39),D5479),0)))</f>
        <v>0</v>
      </c>
    </row>
    <row r="5480" spans="1:14" ht="15.75" thickBot="1">
      <c r="A5480" s="33" t="str">
        <f ca="1">IF(C5480=Calculator!$H$27,"F",IF(Daily!D5480+Daily!H5480=0,IF(D5479+H5479&gt;0,"L",""),""))</f>
        <v/>
      </c>
      <c r="B5480" s="34">
        <v>5479</v>
      </c>
      <c r="C5480" s="19">
        <f t="shared" ca="1" si="341"/>
        <v>51409</v>
      </c>
      <c r="D5480" s="29">
        <f t="shared" ca="1" si="343"/>
        <v>0</v>
      </c>
      <c r="E5480" s="29">
        <f ca="1">IF(C5480&lt;Calculator!$D$26,0,IF(DAY($C5480)=1,IF(D5480-Calculator!$G$24&gt;0,Calculator!$G$24,D5480),0))</f>
        <v>0</v>
      </c>
      <c r="F5480" s="29">
        <f ca="1">IF(E5480&gt;0,D5480*Calculator!$G$22/12,0)</f>
        <v>0</v>
      </c>
      <c r="G5480" s="29">
        <f ca="1">IF(E5480&gt;0,(IFERROR(-PMT(Calculator!$G$22/12,Calculator!$G$23*12,Calculator!$G$20),0))-F5480,0)</f>
        <v>0</v>
      </c>
      <c r="H5480" s="29">
        <f t="shared" ca="1" si="344"/>
        <v>0</v>
      </c>
      <c r="I5480" s="29">
        <f t="shared" ca="1" si="342"/>
        <v>0</v>
      </c>
      <c r="J5480" s="30">
        <f>Calculator!$G$40</f>
        <v>6.5000000000000002E-2</v>
      </c>
      <c r="K5480" s="29">
        <f ca="1">IF(C5480&gt;=Calculator!$G$27,IF(DAY($C5480)=1,Calculator!$G$34/2,IF(DAY($C5480)=15,Calculator!$G$34/2,0)),0)</f>
        <v>0</v>
      </c>
      <c r="L5480" s="29">
        <f ca="1">IF(DAY($C5480)=28,IF(H5480=0,0,Calculator!$G$35),0)</f>
        <v>0</v>
      </c>
      <c r="M5480" s="29">
        <f ca="1">IF(I5480&gt;0,IF(DAY($C5480)=1,SUM(INDIRECT("I"&amp;(ROW(C5479)-DAY(C5479))):I5479),0),0)</f>
        <v>0</v>
      </c>
      <c r="N5480" s="29">
        <f ca="1">IF(C5480&lt;Calculator!$G$27,0,IF(C5480=Calculator!$G$27,Calculator!$G$39,IF(H5480-K5480&lt;=0,IF(D5480&gt;Calculator!$G$39,IF(H5480-K5480+E5480+L5480+M5480+Calculator!$G$39&gt;Calculator!$G$39,Calculator!$G$39-(H5480+E5480+L5480+M5480-K5480),Calculator!$G$39),D5480),0)))</f>
        <v>0</v>
      </c>
    </row>
    <row r="5481" spans="1:14" ht="15.75" thickBot="1">
      <c r="A5481" s="33" t="str">
        <f ca="1">IF(C5481=Calculator!$H$27,"F",IF(Daily!D5481+Daily!H5481=0,IF(D5480+H5480&gt;0,"L",""),""))</f>
        <v/>
      </c>
      <c r="B5481" s="34">
        <v>5480</v>
      </c>
      <c r="C5481" s="19">
        <f t="shared" ca="1" si="341"/>
        <v>51410</v>
      </c>
      <c r="D5481" s="29">
        <f t="shared" ca="1" si="343"/>
        <v>0</v>
      </c>
      <c r="E5481" s="29">
        <f ca="1">IF(C5481&lt;Calculator!$D$26,0,IF(DAY($C5481)=1,IF(D5481-Calculator!$G$24&gt;0,Calculator!$G$24,D5481),0))</f>
        <v>0</v>
      </c>
      <c r="F5481" s="29">
        <f ca="1">IF(E5481&gt;0,D5481*Calculator!$G$22/12,0)</f>
        <v>0</v>
      </c>
      <c r="G5481" s="29">
        <f ca="1">IF(E5481&gt;0,(IFERROR(-PMT(Calculator!$G$22/12,Calculator!$G$23*12,Calculator!$G$20),0))-F5481,0)</f>
        <v>0</v>
      </c>
      <c r="H5481" s="29">
        <f t="shared" ca="1" si="344"/>
        <v>0</v>
      </c>
      <c r="I5481" s="29">
        <f t="shared" ca="1" si="342"/>
        <v>0</v>
      </c>
      <c r="J5481" s="30">
        <f>Calculator!$G$40</f>
        <v>6.5000000000000002E-2</v>
      </c>
      <c r="K5481" s="29">
        <f ca="1">IF(C5481&gt;=Calculator!$G$27,IF(DAY($C5481)=1,Calculator!$G$34/2,IF(DAY($C5481)=15,Calculator!$G$34/2,0)),0)</f>
        <v>4500</v>
      </c>
      <c r="L5481" s="29">
        <f ca="1">IF(DAY($C5481)=28,IF(H5481=0,0,Calculator!$G$35),0)</f>
        <v>0</v>
      </c>
      <c r="M5481" s="29">
        <f ca="1">IF(I5481&gt;0,IF(DAY($C5481)=1,SUM(INDIRECT("I"&amp;(ROW(C5480)-DAY(C5480))):I5480),0),0)</f>
        <v>0</v>
      </c>
      <c r="N5481" s="29">
        <f ca="1">IF(C5481&lt;Calculator!$G$27,0,IF(C5481=Calculator!$G$27,Calculator!$G$39,IF(H5481-K5481&lt;=0,IF(D5481&gt;Calculator!$G$39,IF(H5481-K5481+E5481+L5481+M5481+Calculator!$G$39&gt;Calculator!$G$39,Calculator!$G$39-(H5481+E5481+L5481+M5481-K5481),Calculator!$G$39),D5481),0)))</f>
        <v>0</v>
      </c>
    </row>
    <row r="5482" spans="1:14" ht="15.75" thickBot="1">
      <c r="A5482" s="33" t="str">
        <f ca="1">IF(C5482=Calculator!$H$27,"F",IF(Daily!D5482+Daily!H5482=0,IF(D5481+H5481&gt;0,"L",""),""))</f>
        <v/>
      </c>
      <c r="B5482" s="34">
        <v>5481</v>
      </c>
      <c r="C5482" s="19">
        <f t="shared" ca="1" si="341"/>
        <v>51411</v>
      </c>
      <c r="D5482" s="29">
        <f t="shared" ca="1" si="343"/>
        <v>0</v>
      </c>
      <c r="E5482" s="29">
        <f ca="1">IF(C5482&lt;Calculator!$D$26,0,IF(DAY($C5482)=1,IF(D5482-Calculator!$G$24&gt;0,Calculator!$G$24,D5482),0))</f>
        <v>0</v>
      </c>
      <c r="F5482" s="29">
        <f ca="1">IF(E5482&gt;0,D5482*Calculator!$G$22/12,0)</f>
        <v>0</v>
      </c>
      <c r="G5482" s="29">
        <f ca="1">IF(E5482&gt;0,(IFERROR(-PMT(Calculator!$G$22/12,Calculator!$G$23*12,Calculator!$G$20),0))-F5482,0)</f>
        <v>0</v>
      </c>
      <c r="H5482" s="29">
        <f t="shared" ca="1" si="344"/>
        <v>0</v>
      </c>
      <c r="I5482" s="29">
        <f t="shared" ca="1" si="342"/>
        <v>0</v>
      </c>
      <c r="J5482" s="30">
        <f>Calculator!$G$40</f>
        <v>6.5000000000000002E-2</v>
      </c>
      <c r="K5482" s="29">
        <f ca="1">IF(C5482&gt;=Calculator!$G$27,IF(DAY($C5482)=1,Calculator!$G$34/2,IF(DAY($C5482)=15,Calculator!$G$34/2,0)),0)</f>
        <v>0</v>
      </c>
      <c r="L5482" s="29">
        <f ca="1">IF(DAY($C5482)=28,IF(H5482=0,0,Calculator!$G$35),0)</f>
        <v>0</v>
      </c>
      <c r="M5482" s="29">
        <f ca="1">IF(I5482&gt;0,IF(DAY($C5482)=1,SUM(INDIRECT("I"&amp;(ROW(C5481)-DAY(C5481))):I5481),0),0)</f>
        <v>0</v>
      </c>
      <c r="N5482" s="29">
        <f ca="1">IF(C5482&lt;Calculator!$G$27,0,IF(C5482=Calculator!$G$27,Calculator!$G$39,IF(H5482-K5482&lt;=0,IF(D5482&gt;Calculator!$G$39,IF(H5482-K5482+E5482+L5482+M5482+Calculator!$G$39&gt;Calculator!$G$39,Calculator!$G$39-(H5482+E5482+L5482+M5482-K5482),Calculator!$G$39),D5482),0)))</f>
        <v>0</v>
      </c>
    </row>
    <row r="5483" spans="1:14" ht="15.75" thickBot="1">
      <c r="A5483" s="33" t="str">
        <f ca="1">IF(C5483=Calculator!$H$27,"F",IF(Daily!D5483+Daily!H5483=0,IF(D5482+H5482&gt;0,"L",""),""))</f>
        <v/>
      </c>
      <c r="B5483" s="34">
        <v>5482</v>
      </c>
      <c r="C5483" s="19">
        <f t="shared" ca="1" si="341"/>
        <v>51412</v>
      </c>
      <c r="D5483" s="29">
        <f t="shared" ca="1" si="343"/>
        <v>0</v>
      </c>
      <c r="E5483" s="29">
        <f ca="1">IF(C5483&lt;Calculator!$D$26,0,IF(DAY($C5483)=1,IF(D5483-Calculator!$G$24&gt;0,Calculator!$G$24,D5483),0))</f>
        <v>0</v>
      </c>
      <c r="F5483" s="29">
        <f ca="1">IF(E5483&gt;0,D5483*Calculator!$G$22/12,0)</f>
        <v>0</v>
      </c>
      <c r="G5483" s="29">
        <f ca="1">IF(E5483&gt;0,(IFERROR(-PMT(Calculator!$G$22/12,Calculator!$G$23*12,Calculator!$G$20),0))-F5483,0)</f>
        <v>0</v>
      </c>
      <c r="H5483" s="29">
        <f t="shared" ca="1" si="344"/>
        <v>0</v>
      </c>
      <c r="I5483" s="29">
        <f t="shared" ca="1" si="342"/>
        <v>0</v>
      </c>
      <c r="J5483" s="30">
        <f>Calculator!$G$40</f>
        <v>6.5000000000000002E-2</v>
      </c>
      <c r="K5483" s="29">
        <f ca="1">IF(C5483&gt;=Calculator!$G$27,IF(DAY($C5483)=1,Calculator!$G$34/2,IF(DAY($C5483)=15,Calculator!$G$34/2,0)),0)</f>
        <v>0</v>
      </c>
      <c r="L5483" s="29">
        <f ca="1">IF(DAY($C5483)=28,IF(H5483=0,0,Calculator!$G$35),0)</f>
        <v>0</v>
      </c>
      <c r="M5483" s="29">
        <f ca="1">IF(I5483&gt;0,IF(DAY($C5483)=1,SUM(INDIRECT("I"&amp;(ROW(C5482)-DAY(C5482))):I5482),0),0)</f>
        <v>0</v>
      </c>
      <c r="N5483" s="29">
        <f ca="1">IF(C5483&lt;Calculator!$G$27,0,IF(C5483=Calculator!$G$27,Calculator!$G$39,IF(H5483-K5483&lt;=0,IF(D5483&gt;Calculator!$G$39,IF(H5483-K5483+E5483+L5483+M5483+Calculator!$G$39&gt;Calculator!$G$39,Calculator!$G$39-(H5483+E5483+L5483+M5483-K5483),Calculator!$G$39),D5483),0)))</f>
        <v>0</v>
      </c>
    </row>
    <row r="5484" spans="1:14" ht="15.75" thickBot="1">
      <c r="A5484" s="33" t="str">
        <f ca="1">IF(C5484=Calculator!$H$27,"F",IF(Daily!D5484+Daily!H5484=0,IF(D5483+H5483&gt;0,"L",""),""))</f>
        <v/>
      </c>
      <c r="B5484" s="34">
        <v>5483</v>
      </c>
      <c r="C5484" s="19">
        <f t="shared" ca="1" si="341"/>
        <v>51413</v>
      </c>
      <c r="D5484" s="29">
        <f t="shared" ca="1" si="343"/>
        <v>0</v>
      </c>
      <c r="E5484" s="29">
        <f ca="1">IF(C5484&lt;Calculator!$D$26,0,IF(DAY($C5484)=1,IF(D5484-Calculator!$G$24&gt;0,Calculator!$G$24,D5484),0))</f>
        <v>0</v>
      </c>
      <c r="F5484" s="29">
        <f ca="1">IF(E5484&gt;0,D5484*Calculator!$G$22/12,0)</f>
        <v>0</v>
      </c>
      <c r="G5484" s="29">
        <f ca="1">IF(E5484&gt;0,(IFERROR(-PMT(Calculator!$G$22/12,Calculator!$G$23*12,Calculator!$G$20),0))-F5484,0)</f>
        <v>0</v>
      </c>
      <c r="H5484" s="29">
        <f t="shared" ca="1" si="344"/>
        <v>0</v>
      </c>
      <c r="I5484" s="29">
        <f t="shared" ca="1" si="342"/>
        <v>0</v>
      </c>
      <c r="J5484" s="30">
        <f>Calculator!$G$40</f>
        <v>6.5000000000000002E-2</v>
      </c>
      <c r="K5484" s="29">
        <f ca="1">IF(C5484&gt;=Calculator!$G$27,IF(DAY($C5484)=1,Calculator!$G$34/2,IF(DAY($C5484)=15,Calculator!$G$34/2,0)),0)</f>
        <v>0</v>
      </c>
      <c r="L5484" s="29">
        <f ca="1">IF(DAY($C5484)=28,IF(H5484=0,0,Calculator!$G$35),0)</f>
        <v>0</v>
      </c>
      <c r="M5484" s="29">
        <f ca="1">IF(I5484&gt;0,IF(DAY($C5484)=1,SUM(INDIRECT("I"&amp;(ROW(C5483)-DAY(C5483))):I5483),0),0)</f>
        <v>0</v>
      </c>
      <c r="N5484" s="29">
        <f ca="1">IF(C5484&lt;Calculator!$G$27,0,IF(C5484=Calculator!$G$27,Calculator!$G$39,IF(H5484-K5484&lt;=0,IF(D5484&gt;Calculator!$G$39,IF(H5484-K5484+E5484+L5484+M5484+Calculator!$G$39&gt;Calculator!$G$39,Calculator!$G$39-(H5484+E5484+L5484+M5484-K5484),Calculator!$G$39),D5484),0)))</f>
        <v>0</v>
      </c>
    </row>
    <row r="5485" spans="1:14" ht="15.75" thickBot="1">
      <c r="A5485" s="33" t="str">
        <f ca="1">IF(C5485=Calculator!$H$27,"F",IF(Daily!D5485+Daily!H5485=0,IF(D5484+H5484&gt;0,"L",""),""))</f>
        <v/>
      </c>
      <c r="B5485" s="34">
        <v>5484</v>
      </c>
      <c r="C5485" s="19">
        <f t="shared" ca="1" si="341"/>
        <v>51414</v>
      </c>
      <c r="D5485" s="29">
        <f t="shared" ca="1" si="343"/>
        <v>0</v>
      </c>
      <c r="E5485" s="29">
        <f ca="1">IF(C5485&lt;Calculator!$D$26,0,IF(DAY($C5485)=1,IF(D5485-Calculator!$G$24&gt;0,Calculator!$G$24,D5485),0))</f>
        <v>0</v>
      </c>
      <c r="F5485" s="29">
        <f ca="1">IF(E5485&gt;0,D5485*Calculator!$G$22/12,0)</f>
        <v>0</v>
      </c>
      <c r="G5485" s="29">
        <f ca="1">IF(E5485&gt;0,(IFERROR(-PMT(Calculator!$G$22/12,Calculator!$G$23*12,Calculator!$G$20),0))-F5485,0)</f>
        <v>0</v>
      </c>
      <c r="H5485" s="29">
        <f t="shared" ca="1" si="344"/>
        <v>0</v>
      </c>
      <c r="I5485" s="29">
        <f t="shared" ca="1" si="342"/>
        <v>0</v>
      </c>
      <c r="J5485" s="30">
        <f>Calculator!$G$40</f>
        <v>6.5000000000000002E-2</v>
      </c>
      <c r="K5485" s="29">
        <f ca="1">IF(C5485&gt;=Calculator!$G$27,IF(DAY($C5485)=1,Calculator!$G$34/2,IF(DAY($C5485)=15,Calculator!$G$34/2,0)),0)</f>
        <v>0</v>
      </c>
      <c r="L5485" s="29">
        <f ca="1">IF(DAY($C5485)=28,IF(H5485=0,0,Calculator!$G$35),0)</f>
        <v>0</v>
      </c>
      <c r="M5485" s="29">
        <f ca="1">IF(I5485&gt;0,IF(DAY($C5485)=1,SUM(INDIRECT("I"&amp;(ROW(C5484)-DAY(C5484))):I5484),0),0)</f>
        <v>0</v>
      </c>
      <c r="N5485" s="29">
        <f ca="1">IF(C5485&lt;Calculator!$G$27,0,IF(C5485=Calculator!$G$27,Calculator!$G$39,IF(H5485-K5485&lt;=0,IF(D5485&gt;Calculator!$G$39,IF(H5485-K5485+E5485+L5485+M5485+Calculator!$G$39&gt;Calculator!$G$39,Calculator!$G$39-(H5485+E5485+L5485+M5485-K5485),Calculator!$G$39),D5485),0)))</f>
        <v>0</v>
      </c>
    </row>
    <row r="5486" spans="1:14" ht="15.75" thickBot="1">
      <c r="A5486" s="33" t="str">
        <f ca="1">IF(C5486=Calculator!$H$27,"F",IF(Daily!D5486+Daily!H5486=0,IF(D5485+H5485&gt;0,"L",""),""))</f>
        <v/>
      </c>
      <c r="B5486" s="34">
        <v>5485</v>
      </c>
      <c r="C5486" s="19">
        <f t="shared" ca="1" si="341"/>
        <v>51415</v>
      </c>
      <c r="D5486" s="29">
        <f t="shared" ca="1" si="343"/>
        <v>0</v>
      </c>
      <c r="E5486" s="29">
        <f ca="1">IF(C5486&lt;Calculator!$D$26,0,IF(DAY($C5486)=1,IF(D5486-Calculator!$G$24&gt;0,Calculator!$G$24,D5486),0))</f>
        <v>0</v>
      </c>
      <c r="F5486" s="29">
        <f ca="1">IF(E5486&gt;0,D5486*Calculator!$G$22/12,0)</f>
        <v>0</v>
      </c>
      <c r="G5486" s="29">
        <f ca="1">IF(E5486&gt;0,(IFERROR(-PMT(Calculator!$G$22/12,Calculator!$G$23*12,Calculator!$G$20),0))-F5486,0)</f>
        <v>0</v>
      </c>
      <c r="H5486" s="29">
        <f t="shared" ca="1" si="344"/>
        <v>0</v>
      </c>
      <c r="I5486" s="29">
        <f t="shared" ca="1" si="342"/>
        <v>0</v>
      </c>
      <c r="J5486" s="30">
        <f>Calculator!$G$40</f>
        <v>6.5000000000000002E-2</v>
      </c>
      <c r="K5486" s="29">
        <f ca="1">IF(C5486&gt;=Calculator!$G$27,IF(DAY($C5486)=1,Calculator!$G$34/2,IF(DAY($C5486)=15,Calculator!$G$34/2,0)),0)</f>
        <v>0</v>
      </c>
      <c r="L5486" s="29">
        <f ca="1">IF(DAY($C5486)=28,IF(H5486=0,0,Calculator!$G$35),0)</f>
        <v>0</v>
      </c>
      <c r="M5486" s="29">
        <f ca="1">IF(I5486&gt;0,IF(DAY($C5486)=1,SUM(INDIRECT("I"&amp;(ROW(C5485)-DAY(C5485))):I5485),0),0)</f>
        <v>0</v>
      </c>
      <c r="N5486" s="29">
        <f ca="1">IF(C5486&lt;Calculator!$G$27,0,IF(C5486=Calculator!$G$27,Calculator!$G$39,IF(H5486-K5486&lt;=0,IF(D5486&gt;Calculator!$G$39,IF(H5486-K5486+E5486+L5486+M5486+Calculator!$G$39&gt;Calculator!$G$39,Calculator!$G$39-(H5486+E5486+L5486+M5486-K5486),Calculator!$G$39),D5486),0)))</f>
        <v>0</v>
      </c>
    </row>
    <row r="5487" spans="1:14" ht="15.75" thickBot="1">
      <c r="A5487" s="33" t="str">
        <f ca="1">IF(C5487=Calculator!$H$27,"F",IF(Daily!D5487+Daily!H5487=0,IF(D5486+H5486&gt;0,"L",""),""))</f>
        <v/>
      </c>
      <c r="B5487" s="34">
        <v>5486</v>
      </c>
      <c r="C5487" s="19">
        <f t="shared" ca="1" si="341"/>
        <v>51416</v>
      </c>
      <c r="D5487" s="29">
        <f t="shared" ca="1" si="343"/>
        <v>0</v>
      </c>
      <c r="E5487" s="29">
        <f ca="1">IF(C5487&lt;Calculator!$D$26,0,IF(DAY($C5487)=1,IF(D5487-Calculator!$G$24&gt;0,Calculator!$G$24,D5487),0))</f>
        <v>0</v>
      </c>
      <c r="F5487" s="29">
        <f ca="1">IF(E5487&gt;0,D5487*Calculator!$G$22/12,0)</f>
        <v>0</v>
      </c>
      <c r="G5487" s="29">
        <f ca="1">IF(E5487&gt;0,(IFERROR(-PMT(Calculator!$G$22/12,Calculator!$G$23*12,Calculator!$G$20),0))-F5487,0)</f>
        <v>0</v>
      </c>
      <c r="H5487" s="29">
        <f t="shared" ca="1" si="344"/>
        <v>0</v>
      </c>
      <c r="I5487" s="29">
        <f t="shared" ca="1" si="342"/>
        <v>0</v>
      </c>
      <c r="J5487" s="30">
        <f>Calculator!$G$40</f>
        <v>6.5000000000000002E-2</v>
      </c>
      <c r="K5487" s="29">
        <f ca="1">IF(C5487&gt;=Calculator!$G$27,IF(DAY($C5487)=1,Calculator!$G$34/2,IF(DAY($C5487)=15,Calculator!$G$34/2,0)),0)</f>
        <v>0</v>
      </c>
      <c r="L5487" s="29">
        <f ca="1">IF(DAY($C5487)=28,IF(H5487=0,0,Calculator!$G$35),0)</f>
        <v>0</v>
      </c>
      <c r="M5487" s="29">
        <f ca="1">IF(I5487&gt;0,IF(DAY($C5487)=1,SUM(INDIRECT("I"&amp;(ROW(C5486)-DAY(C5486))):I5486),0),0)</f>
        <v>0</v>
      </c>
      <c r="N5487" s="29">
        <f ca="1">IF(C5487&lt;Calculator!$G$27,0,IF(C5487=Calculator!$G$27,Calculator!$G$39,IF(H5487-K5487&lt;=0,IF(D5487&gt;Calculator!$G$39,IF(H5487-K5487+E5487+L5487+M5487+Calculator!$G$39&gt;Calculator!$G$39,Calculator!$G$39-(H5487+E5487+L5487+M5487-K5487),Calculator!$G$39),D5487),0)))</f>
        <v>0</v>
      </c>
    </row>
    <row r="5488" spans="1:14" ht="15.75" thickBot="1">
      <c r="A5488" s="33" t="str">
        <f ca="1">IF(C5488=Calculator!$H$27,"F",IF(Daily!D5488+Daily!H5488=0,IF(D5487+H5487&gt;0,"L",""),""))</f>
        <v/>
      </c>
      <c r="B5488" s="34">
        <v>5487</v>
      </c>
      <c r="C5488" s="19">
        <f t="shared" ca="1" si="341"/>
        <v>51417</v>
      </c>
      <c r="D5488" s="29">
        <f t="shared" ca="1" si="343"/>
        <v>0</v>
      </c>
      <c r="E5488" s="29">
        <f ca="1">IF(C5488&lt;Calculator!$D$26,0,IF(DAY($C5488)=1,IF(D5488-Calculator!$G$24&gt;0,Calculator!$G$24,D5488),0))</f>
        <v>0</v>
      </c>
      <c r="F5488" s="29">
        <f ca="1">IF(E5488&gt;0,D5488*Calculator!$G$22/12,0)</f>
        <v>0</v>
      </c>
      <c r="G5488" s="29">
        <f ca="1">IF(E5488&gt;0,(IFERROR(-PMT(Calculator!$G$22/12,Calculator!$G$23*12,Calculator!$G$20),0))-F5488,0)</f>
        <v>0</v>
      </c>
      <c r="H5488" s="29">
        <f t="shared" ca="1" si="344"/>
        <v>0</v>
      </c>
      <c r="I5488" s="29">
        <f t="shared" ca="1" si="342"/>
        <v>0</v>
      </c>
      <c r="J5488" s="30">
        <f>Calculator!$G$40</f>
        <v>6.5000000000000002E-2</v>
      </c>
      <c r="K5488" s="29">
        <f ca="1">IF(C5488&gt;=Calculator!$G$27,IF(DAY($C5488)=1,Calculator!$G$34/2,IF(DAY($C5488)=15,Calculator!$G$34/2,0)),0)</f>
        <v>0</v>
      </c>
      <c r="L5488" s="29">
        <f ca="1">IF(DAY($C5488)=28,IF(H5488=0,0,Calculator!$G$35),0)</f>
        <v>0</v>
      </c>
      <c r="M5488" s="29">
        <f ca="1">IF(I5488&gt;0,IF(DAY($C5488)=1,SUM(INDIRECT("I"&amp;(ROW(C5487)-DAY(C5487))):I5487),0),0)</f>
        <v>0</v>
      </c>
      <c r="N5488" s="29">
        <f ca="1">IF(C5488&lt;Calculator!$G$27,0,IF(C5488=Calculator!$G$27,Calculator!$G$39,IF(H5488-K5488&lt;=0,IF(D5488&gt;Calculator!$G$39,IF(H5488-K5488+E5488+L5488+M5488+Calculator!$G$39&gt;Calculator!$G$39,Calculator!$G$39-(H5488+E5488+L5488+M5488-K5488),Calculator!$G$39),D5488),0)))</f>
        <v>0</v>
      </c>
    </row>
    <row r="5489" spans="1:14" ht="15.75" thickBot="1">
      <c r="A5489" s="33" t="str">
        <f ca="1">IF(C5489=Calculator!$H$27,"F",IF(Daily!D5489+Daily!H5489=0,IF(D5488+H5488&gt;0,"L",""),""))</f>
        <v/>
      </c>
      <c r="B5489" s="34">
        <v>5488</v>
      </c>
      <c r="C5489" s="19">
        <f t="shared" ca="1" si="341"/>
        <v>51418</v>
      </c>
      <c r="D5489" s="29">
        <f t="shared" ca="1" si="343"/>
        <v>0</v>
      </c>
      <c r="E5489" s="29">
        <f ca="1">IF(C5489&lt;Calculator!$D$26,0,IF(DAY($C5489)=1,IF(D5489-Calculator!$G$24&gt;0,Calculator!$G$24,D5489),0))</f>
        <v>0</v>
      </c>
      <c r="F5489" s="29">
        <f ca="1">IF(E5489&gt;0,D5489*Calculator!$G$22/12,0)</f>
        <v>0</v>
      </c>
      <c r="G5489" s="29">
        <f ca="1">IF(E5489&gt;0,(IFERROR(-PMT(Calculator!$G$22/12,Calculator!$G$23*12,Calculator!$G$20),0))-F5489,0)</f>
        <v>0</v>
      </c>
      <c r="H5489" s="29">
        <f t="shared" ca="1" si="344"/>
        <v>0</v>
      </c>
      <c r="I5489" s="29">
        <f t="shared" ca="1" si="342"/>
        <v>0</v>
      </c>
      <c r="J5489" s="30">
        <f>Calculator!$G$40</f>
        <v>6.5000000000000002E-2</v>
      </c>
      <c r="K5489" s="29">
        <f ca="1">IF(C5489&gt;=Calculator!$G$27,IF(DAY($C5489)=1,Calculator!$G$34/2,IF(DAY($C5489)=15,Calculator!$G$34/2,0)),0)</f>
        <v>0</v>
      </c>
      <c r="L5489" s="29">
        <f ca="1">IF(DAY($C5489)=28,IF(H5489=0,0,Calculator!$G$35),0)</f>
        <v>0</v>
      </c>
      <c r="M5489" s="29">
        <f ca="1">IF(I5489&gt;0,IF(DAY($C5489)=1,SUM(INDIRECT("I"&amp;(ROW(C5488)-DAY(C5488))):I5488),0),0)</f>
        <v>0</v>
      </c>
      <c r="N5489" s="29">
        <f ca="1">IF(C5489&lt;Calculator!$G$27,0,IF(C5489=Calculator!$G$27,Calculator!$G$39,IF(H5489-K5489&lt;=0,IF(D5489&gt;Calculator!$G$39,IF(H5489-K5489+E5489+L5489+M5489+Calculator!$G$39&gt;Calculator!$G$39,Calculator!$G$39-(H5489+E5489+L5489+M5489-K5489),Calculator!$G$39),D5489),0)))</f>
        <v>0</v>
      </c>
    </row>
    <row r="5490" spans="1:14" ht="15.75" thickBot="1">
      <c r="A5490" s="33" t="str">
        <f ca="1">IF(C5490=Calculator!$H$27,"F",IF(Daily!D5490+Daily!H5490=0,IF(D5489+H5489&gt;0,"L",""),""))</f>
        <v/>
      </c>
      <c r="B5490" s="34">
        <v>5489</v>
      </c>
      <c r="C5490" s="19">
        <f t="shared" ca="1" si="341"/>
        <v>51419</v>
      </c>
      <c r="D5490" s="29">
        <f t="shared" ca="1" si="343"/>
        <v>0</v>
      </c>
      <c r="E5490" s="29">
        <f ca="1">IF(C5490&lt;Calculator!$D$26,0,IF(DAY($C5490)=1,IF(D5490-Calculator!$G$24&gt;0,Calculator!$G$24,D5490),0))</f>
        <v>0</v>
      </c>
      <c r="F5490" s="29">
        <f ca="1">IF(E5490&gt;0,D5490*Calculator!$G$22/12,0)</f>
        <v>0</v>
      </c>
      <c r="G5490" s="29">
        <f ca="1">IF(E5490&gt;0,(IFERROR(-PMT(Calculator!$G$22/12,Calculator!$G$23*12,Calculator!$G$20),0))-F5490,0)</f>
        <v>0</v>
      </c>
      <c r="H5490" s="29">
        <f t="shared" ca="1" si="344"/>
        <v>0</v>
      </c>
      <c r="I5490" s="29">
        <f t="shared" ca="1" si="342"/>
        <v>0</v>
      </c>
      <c r="J5490" s="30">
        <f>Calculator!$G$40</f>
        <v>6.5000000000000002E-2</v>
      </c>
      <c r="K5490" s="29">
        <f ca="1">IF(C5490&gt;=Calculator!$G$27,IF(DAY($C5490)=1,Calculator!$G$34/2,IF(DAY($C5490)=15,Calculator!$G$34/2,0)),0)</f>
        <v>0</v>
      </c>
      <c r="L5490" s="29">
        <f ca="1">IF(DAY($C5490)=28,IF(H5490=0,0,Calculator!$G$35),0)</f>
        <v>0</v>
      </c>
      <c r="M5490" s="29">
        <f ca="1">IF(I5490&gt;0,IF(DAY($C5490)=1,SUM(INDIRECT("I"&amp;(ROW(C5489)-DAY(C5489))):I5489),0),0)</f>
        <v>0</v>
      </c>
      <c r="N5490" s="29">
        <f ca="1">IF(C5490&lt;Calculator!$G$27,0,IF(C5490=Calculator!$G$27,Calculator!$G$39,IF(H5490-K5490&lt;=0,IF(D5490&gt;Calculator!$G$39,IF(H5490-K5490+E5490+L5490+M5490+Calculator!$G$39&gt;Calculator!$G$39,Calculator!$G$39-(H5490+E5490+L5490+M5490-K5490),Calculator!$G$39),D5490),0)))</f>
        <v>0</v>
      </c>
    </row>
    <row r="5491" spans="1:14" ht="15.75" thickBot="1">
      <c r="A5491" s="33" t="str">
        <f ca="1">IF(C5491=Calculator!$H$27,"F",IF(Daily!D5491+Daily!H5491=0,IF(D5490+H5490&gt;0,"L",""),""))</f>
        <v/>
      </c>
      <c r="B5491" s="34">
        <v>5490</v>
      </c>
      <c r="C5491" s="19">
        <f t="shared" ca="1" si="341"/>
        <v>51420</v>
      </c>
      <c r="D5491" s="29">
        <f t="shared" ca="1" si="343"/>
        <v>0</v>
      </c>
      <c r="E5491" s="29">
        <f ca="1">IF(C5491&lt;Calculator!$D$26,0,IF(DAY($C5491)=1,IF(D5491-Calculator!$G$24&gt;0,Calculator!$G$24,D5491),0))</f>
        <v>0</v>
      </c>
      <c r="F5491" s="29">
        <f ca="1">IF(E5491&gt;0,D5491*Calculator!$G$22/12,0)</f>
        <v>0</v>
      </c>
      <c r="G5491" s="29">
        <f ca="1">IF(E5491&gt;0,(IFERROR(-PMT(Calculator!$G$22/12,Calculator!$G$23*12,Calculator!$G$20),0))-F5491,0)</f>
        <v>0</v>
      </c>
      <c r="H5491" s="29">
        <f t="shared" ca="1" si="344"/>
        <v>0</v>
      </c>
      <c r="I5491" s="29">
        <f t="shared" ca="1" si="342"/>
        <v>0</v>
      </c>
      <c r="J5491" s="30">
        <f>Calculator!$G$40</f>
        <v>6.5000000000000002E-2</v>
      </c>
      <c r="K5491" s="29">
        <f ca="1">IF(C5491&gt;=Calculator!$G$27,IF(DAY($C5491)=1,Calculator!$G$34/2,IF(DAY($C5491)=15,Calculator!$G$34/2,0)),0)</f>
        <v>0</v>
      </c>
      <c r="L5491" s="29">
        <f ca="1">IF(DAY($C5491)=28,IF(H5491=0,0,Calculator!$G$35),0)</f>
        <v>0</v>
      </c>
      <c r="M5491" s="29">
        <f ca="1">IF(I5491&gt;0,IF(DAY($C5491)=1,SUM(INDIRECT("I"&amp;(ROW(C5490)-DAY(C5490))):I5490),0),0)</f>
        <v>0</v>
      </c>
      <c r="N5491" s="29">
        <f ca="1">IF(C5491&lt;Calculator!$G$27,0,IF(C5491=Calculator!$G$27,Calculator!$G$39,IF(H5491-K5491&lt;=0,IF(D5491&gt;Calculator!$G$39,IF(H5491-K5491+E5491+L5491+M5491+Calculator!$G$39&gt;Calculator!$G$39,Calculator!$G$39-(H5491+E5491+L5491+M5491-K5491),Calculator!$G$39),D5491),0)))</f>
        <v>0</v>
      </c>
    </row>
    <row r="5492" spans="1:14" ht="15.75" thickBot="1">
      <c r="A5492" s="33" t="str">
        <f ca="1">IF(C5492=Calculator!$H$27,"F",IF(Daily!D5492+Daily!H5492=0,IF(D5491+H5491&gt;0,"L",""),""))</f>
        <v/>
      </c>
      <c r="B5492" s="34">
        <v>5491</v>
      </c>
      <c r="C5492" s="19">
        <f t="shared" ca="1" si="341"/>
        <v>51421</v>
      </c>
      <c r="D5492" s="29">
        <f t="shared" ca="1" si="343"/>
        <v>0</v>
      </c>
      <c r="E5492" s="29">
        <f ca="1">IF(C5492&lt;Calculator!$D$26,0,IF(DAY($C5492)=1,IF(D5492-Calculator!$G$24&gt;0,Calculator!$G$24,D5492),0))</f>
        <v>0</v>
      </c>
      <c r="F5492" s="29">
        <f ca="1">IF(E5492&gt;0,D5492*Calculator!$G$22/12,0)</f>
        <v>0</v>
      </c>
      <c r="G5492" s="29">
        <f ca="1">IF(E5492&gt;0,(IFERROR(-PMT(Calculator!$G$22/12,Calculator!$G$23*12,Calculator!$G$20),0))-F5492,0)</f>
        <v>0</v>
      </c>
      <c r="H5492" s="29">
        <f t="shared" ca="1" si="344"/>
        <v>0</v>
      </c>
      <c r="I5492" s="29">
        <f t="shared" ca="1" si="342"/>
        <v>0</v>
      </c>
      <c r="J5492" s="30">
        <f>Calculator!$G$40</f>
        <v>6.5000000000000002E-2</v>
      </c>
      <c r="K5492" s="29">
        <f ca="1">IF(C5492&gt;=Calculator!$G$27,IF(DAY($C5492)=1,Calculator!$G$34/2,IF(DAY($C5492)=15,Calculator!$G$34/2,0)),0)</f>
        <v>0</v>
      </c>
      <c r="L5492" s="29">
        <f ca="1">IF(DAY($C5492)=28,IF(H5492=0,0,Calculator!$G$35),0)</f>
        <v>0</v>
      </c>
      <c r="M5492" s="29">
        <f ca="1">IF(I5492&gt;0,IF(DAY($C5492)=1,SUM(INDIRECT("I"&amp;(ROW(C5491)-DAY(C5491))):I5491),0),0)</f>
        <v>0</v>
      </c>
      <c r="N5492" s="29">
        <f ca="1">IF(C5492&lt;Calculator!$G$27,0,IF(C5492=Calculator!$G$27,Calculator!$G$39,IF(H5492-K5492&lt;=0,IF(D5492&gt;Calculator!$G$39,IF(H5492-K5492+E5492+L5492+M5492+Calculator!$G$39&gt;Calculator!$G$39,Calculator!$G$39-(H5492+E5492+L5492+M5492-K5492),Calculator!$G$39),D5492),0)))</f>
        <v>0</v>
      </c>
    </row>
    <row r="5493" spans="1:14" ht="15.75" thickBot="1">
      <c r="A5493" s="33" t="str">
        <f ca="1">IF(C5493=Calculator!$H$27,"F",IF(Daily!D5493+Daily!H5493=0,IF(D5492+H5492&gt;0,"L",""),""))</f>
        <v/>
      </c>
      <c r="B5493" s="34">
        <v>5492</v>
      </c>
      <c r="C5493" s="19">
        <f t="shared" ca="1" si="341"/>
        <v>51422</v>
      </c>
      <c r="D5493" s="29">
        <f t="shared" ca="1" si="343"/>
        <v>0</v>
      </c>
      <c r="E5493" s="29">
        <f ca="1">IF(C5493&lt;Calculator!$D$26,0,IF(DAY($C5493)=1,IF(D5493-Calculator!$G$24&gt;0,Calculator!$G$24,D5493),0))</f>
        <v>0</v>
      </c>
      <c r="F5493" s="29">
        <f ca="1">IF(E5493&gt;0,D5493*Calculator!$G$22/12,0)</f>
        <v>0</v>
      </c>
      <c r="G5493" s="29">
        <f ca="1">IF(E5493&gt;0,(IFERROR(-PMT(Calculator!$G$22/12,Calculator!$G$23*12,Calculator!$G$20),0))-F5493,0)</f>
        <v>0</v>
      </c>
      <c r="H5493" s="29">
        <f t="shared" ca="1" si="344"/>
        <v>0</v>
      </c>
      <c r="I5493" s="29">
        <f t="shared" ca="1" si="342"/>
        <v>0</v>
      </c>
      <c r="J5493" s="30">
        <f>Calculator!$G$40</f>
        <v>6.5000000000000002E-2</v>
      </c>
      <c r="K5493" s="29">
        <f ca="1">IF(C5493&gt;=Calculator!$G$27,IF(DAY($C5493)=1,Calculator!$G$34/2,IF(DAY($C5493)=15,Calculator!$G$34/2,0)),0)</f>
        <v>0</v>
      </c>
      <c r="L5493" s="29">
        <f ca="1">IF(DAY($C5493)=28,IF(H5493=0,0,Calculator!$G$35),0)</f>
        <v>0</v>
      </c>
      <c r="M5493" s="29">
        <f ca="1">IF(I5493&gt;0,IF(DAY($C5493)=1,SUM(INDIRECT("I"&amp;(ROW(C5492)-DAY(C5492))):I5492),0),0)</f>
        <v>0</v>
      </c>
      <c r="N5493" s="29">
        <f ca="1">IF(C5493&lt;Calculator!$G$27,0,IF(C5493=Calculator!$G$27,Calculator!$G$39,IF(H5493-K5493&lt;=0,IF(D5493&gt;Calculator!$G$39,IF(H5493-K5493+E5493+L5493+M5493+Calculator!$G$39&gt;Calculator!$G$39,Calculator!$G$39-(H5493+E5493+L5493+M5493-K5493),Calculator!$G$39),D5493),0)))</f>
        <v>0</v>
      </c>
    </row>
    <row r="5494" spans="1:14" ht="15.75" thickBot="1">
      <c r="A5494" s="33" t="str">
        <f ca="1">IF(C5494=Calculator!$H$27,"F",IF(Daily!D5494+Daily!H5494=0,IF(D5493+H5493&gt;0,"L",""),""))</f>
        <v/>
      </c>
      <c r="B5494" s="34">
        <v>5493</v>
      </c>
      <c r="C5494" s="19">
        <f t="shared" ca="1" si="341"/>
        <v>51423</v>
      </c>
      <c r="D5494" s="29">
        <f t="shared" ca="1" si="343"/>
        <v>0</v>
      </c>
      <c r="E5494" s="29">
        <f ca="1">IF(C5494&lt;Calculator!$D$26,0,IF(DAY($C5494)=1,IF(D5494-Calculator!$G$24&gt;0,Calculator!$G$24,D5494),0))</f>
        <v>0</v>
      </c>
      <c r="F5494" s="29">
        <f ca="1">IF(E5494&gt;0,D5494*Calculator!$G$22/12,0)</f>
        <v>0</v>
      </c>
      <c r="G5494" s="29">
        <f ca="1">IF(E5494&gt;0,(IFERROR(-PMT(Calculator!$G$22/12,Calculator!$G$23*12,Calculator!$G$20),0))-F5494,0)</f>
        <v>0</v>
      </c>
      <c r="H5494" s="29">
        <f t="shared" ca="1" si="344"/>
        <v>0</v>
      </c>
      <c r="I5494" s="29">
        <f t="shared" ca="1" si="342"/>
        <v>0</v>
      </c>
      <c r="J5494" s="30">
        <f>Calculator!$G$40</f>
        <v>6.5000000000000002E-2</v>
      </c>
      <c r="K5494" s="29">
        <f ca="1">IF(C5494&gt;=Calculator!$G$27,IF(DAY($C5494)=1,Calculator!$G$34/2,IF(DAY($C5494)=15,Calculator!$G$34/2,0)),0)</f>
        <v>0</v>
      </c>
      <c r="L5494" s="29">
        <f ca="1">IF(DAY($C5494)=28,IF(H5494=0,0,Calculator!$G$35),0)</f>
        <v>0</v>
      </c>
      <c r="M5494" s="29">
        <f ca="1">IF(I5494&gt;0,IF(DAY($C5494)=1,SUM(INDIRECT("I"&amp;(ROW(C5493)-DAY(C5493))):I5493),0),0)</f>
        <v>0</v>
      </c>
      <c r="N5494" s="29">
        <f ca="1">IF(C5494&lt;Calculator!$G$27,0,IF(C5494=Calculator!$G$27,Calculator!$G$39,IF(H5494-K5494&lt;=0,IF(D5494&gt;Calculator!$G$39,IF(H5494-K5494+E5494+L5494+M5494+Calculator!$G$39&gt;Calculator!$G$39,Calculator!$G$39-(H5494+E5494+L5494+M5494-K5494),Calculator!$G$39),D5494),0)))</f>
        <v>0</v>
      </c>
    </row>
    <row r="5495" spans="1:14" ht="15.75" thickBot="1">
      <c r="A5495" s="33" t="str">
        <f ca="1">IF(C5495=Calculator!$H$27,"F",IF(Daily!D5495+Daily!H5495=0,IF(D5494+H5494&gt;0,"L",""),""))</f>
        <v/>
      </c>
      <c r="B5495" s="34">
        <v>5494</v>
      </c>
      <c r="C5495" s="19">
        <f t="shared" ca="1" si="341"/>
        <v>51424</v>
      </c>
      <c r="D5495" s="29">
        <f t="shared" ca="1" si="343"/>
        <v>0</v>
      </c>
      <c r="E5495" s="29">
        <f ca="1">IF(C5495&lt;Calculator!$D$26,0,IF(DAY($C5495)=1,IF(D5495-Calculator!$G$24&gt;0,Calculator!$G$24,D5495),0))</f>
        <v>0</v>
      </c>
      <c r="F5495" s="29">
        <f ca="1">IF(E5495&gt;0,D5495*Calculator!$G$22/12,0)</f>
        <v>0</v>
      </c>
      <c r="G5495" s="29">
        <f ca="1">IF(E5495&gt;0,(IFERROR(-PMT(Calculator!$G$22/12,Calculator!$G$23*12,Calculator!$G$20),0))-F5495,0)</f>
        <v>0</v>
      </c>
      <c r="H5495" s="29">
        <f t="shared" ca="1" si="344"/>
        <v>0</v>
      </c>
      <c r="I5495" s="29">
        <f t="shared" ca="1" si="342"/>
        <v>0</v>
      </c>
      <c r="J5495" s="30">
        <f>Calculator!$G$40</f>
        <v>6.5000000000000002E-2</v>
      </c>
      <c r="K5495" s="29">
        <f ca="1">IF(C5495&gt;=Calculator!$G$27,IF(DAY($C5495)=1,Calculator!$G$34/2,IF(DAY($C5495)=15,Calculator!$G$34/2,0)),0)</f>
        <v>4500</v>
      </c>
      <c r="L5495" s="29">
        <f ca="1">IF(DAY($C5495)=28,IF(H5495=0,0,Calculator!$G$35),0)</f>
        <v>0</v>
      </c>
      <c r="M5495" s="29">
        <f ca="1">IF(I5495&gt;0,IF(DAY($C5495)=1,SUM(INDIRECT("I"&amp;(ROW(C5494)-DAY(C5494))):I5494),0),0)</f>
        <v>0</v>
      </c>
      <c r="N5495" s="29">
        <f ca="1">IF(C5495&lt;Calculator!$G$27,0,IF(C5495=Calculator!$G$27,Calculator!$G$39,IF(H5495-K5495&lt;=0,IF(D5495&gt;Calculator!$G$39,IF(H5495-K5495+E5495+L5495+M5495+Calculator!$G$39&gt;Calculator!$G$39,Calculator!$G$39-(H5495+E5495+L5495+M5495-K5495),Calculator!$G$39),D5495),0)))</f>
        <v>0</v>
      </c>
    </row>
    <row r="5496" spans="1:14" ht="15.75" thickBot="1">
      <c r="A5496" s="33" t="str">
        <f ca="1">IF(C5496=Calculator!$H$27,"F",IF(Daily!D5496+Daily!H5496=0,IF(D5495+H5495&gt;0,"L",""),""))</f>
        <v/>
      </c>
      <c r="B5496" s="34">
        <v>5495</v>
      </c>
      <c r="C5496" s="19">
        <f t="shared" ca="1" si="341"/>
        <v>51425</v>
      </c>
      <c r="D5496" s="29">
        <f t="shared" ca="1" si="343"/>
        <v>0</v>
      </c>
      <c r="E5496" s="29">
        <f ca="1">IF(C5496&lt;Calculator!$D$26,0,IF(DAY($C5496)=1,IF(D5496-Calculator!$G$24&gt;0,Calculator!$G$24,D5496),0))</f>
        <v>0</v>
      </c>
      <c r="F5496" s="29">
        <f ca="1">IF(E5496&gt;0,D5496*Calculator!$G$22/12,0)</f>
        <v>0</v>
      </c>
      <c r="G5496" s="29">
        <f ca="1">IF(E5496&gt;0,(IFERROR(-PMT(Calculator!$G$22/12,Calculator!$G$23*12,Calculator!$G$20),0))-F5496,0)</f>
        <v>0</v>
      </c>
      <c r="H5496" s="29">
        <f t="shared" ca="1" si="344"/>
        <v>0</v>
      </c>
      <c r="I5496" s="29">
        <f t="shared" ca="1" si="342"/>
        <v>0</v>
      </c>
      <c r="J5496" s="30">
        <f>Calculator!$G$40</f>
        <v>6.5000000000000002E-2</v>
      </c>
      <c r="K5496" s="29">
        <f ca="1">IF(C5496&gt;=Calculator!$G$27,IF(DAY($C5496)=1,Calculator!$G$34/2,IF(DAY($C5496)=15,Calculator!$G$34/2,0)),0)</f>
        <v>0</v>
      </c>
      <c r="L5496" s="29">
        <f ca="1">IF(DAY($C5496)=28,IF(H5496=0,0,Calculator!$G$35),0)</f>
        <v>0</v>
      </c>
      <c r="M5496" s="29">
        <f ca="1">IF(I5496&gt;0,IF(DAY($C5496)=1,SUM(INDIRECT("I"&amp;(ROW(C5495)-DAY(C5495))):I5495),0),0)</f>
        <v>0</v>
      </c>
      <c r="N5496" s="29">
        <f ca="1">IF(C5496&lt;Calculator!$G$27,0,IF(C5496=Calculator!$G$27,Calculator!$G$39,IF(H5496-K5496&lt;=0,IF(D5496&gt;Calculator!$G$39,IF(H5496-K5496+E5496+L5496+M5496+Calculator!$G$39&gt;Calculator!$G$39,Calculator!$G$39-(H5496+E5496+L5496+M5496-K5496),Calculator!$G$39),D5496),0)))</f>
        <v>0</v>
      </c>
    </row>
    <row r="5497" spans="1:14" ht="15.75" thickBot="1">
      <c r="A5497" s="33" t="str">
        <f ca="1">IF(C5497=Calculator!$H$27,"F",IF(Daily!D5497+Daily!H5497=0,IF(D5496+H5496&gt;0,"L",""),""))</f>
        <v/>
      </c>
      <c r="B5497" s="34">
        <v>5496</v>
      </c>
      <c r="C5497" s="19">
        <f t="shared" ca="1" si="341"/>
        <v>51426</v>
      </c>
      <c r="D5497" s="29">
        <f t="shared" ca="1" si="343"/>
        <v>0</v>
      </c>
      <c r="E5497" s="29">
        <f ca="1">IF(C5497&lt;Calculator!$D$26,0,IF(DAY($C5497)=1,IF(D5497-Calculator!$G$24&gt;0,Calculator!$G$24,D5497),0))</f>
        <v>0</v>
      </c>
      <c r="F5497" s="29">
        <f ca="1">IF(E5497&gt;0,D5497*Calculator!$G$22/12,0)</f>
        <v>0</v>
      </c>
      <c r="G5497" s="29">
        <f ca="1">IF(E5497&gt;0,(IFERROR(-PMT(Calculator!$G$22/12,Calculator!$G$23*12,Calculator!$G$20),0))-F5497,0)</f>
        <v>0</v>
      </c>
      <c r="H5497" s="29">
        <f t="shared" ca="1" si="344"/>
        <v>0</v>
      </c>
      <c r="I5497" s="29">
        <f t="shared" ca="1" si="342"/>
        <v>0</v>
      </c>
      <c r="J5497" s="30">
        <f>Calculator!$G$40</f>
        <v>6.5000000000000002E-2</v>
      </c>
      <c r="K5497" s="29">
        <f ca="1">IF(C5497&gt;=Calculator!$G$27,IF(DAY($C5497)=1,Calculator!$G$34/2,IF(DAY($C5497)=15,Calculator!$G$34/2,0)),0)</f>
        <v>0</v>
      </c>
      <c r="L5497" s="29">
        <f ca="1">IF(DAY($C5497)=28,IF(H5497=0,0,Calculator!$G$35),0)</f>
        <v>0</v>
      </c>
      <c r="M5497" s="29">
        <f ca="1">IF(I5497&gt;0,IF(DAY($C5497)=1,SUM(INDIRECT("I"&amp;(ROW(C5496)-DAY(C5496))):I5496),0),0)</f>
        <v>0</v>
      </c>
      <c r="N5497" s="29">
        <f ca="1">IF(C5497&lt;Calculator!$G$27,0,IF(C5497=Calculator!$G$27,Calculator!$G$39,IF(H5497-K5497&lt;=0,IF(D5497&gt;Calculator!$G$39,IF(H5497-K5497+E5497+L5497+M5497+Calculator!$G$39&gt;Calculator!$G$39,Calculator!$G$39-(H5497+E5497+L5497+M5497-K5497),Calculator!$G$39),D5497),0)))</f>
        <v>0</v>
      </c>
    </row>
    <row r="5498" spans="1:14" ht="15.75" thickBot="1">
      <c r="A5498" s="33" t="str">
        <f ca="1">IF(C5498=Calculator!$H$27,"F",IF(Daily!D5498+Daily!H5498=0,IF(D5497+H5497&gt;0,"L",""),""))</f>
        <v/>
      </c>
      <c r="B5498" s="34">
        <v>5497</v>
      </c>
      <c r="C5498" s="19">
        <f t="shared" ca="1" si="341"/>
        <v>51427</v>
      </c>
      <c r="D5498" s="29">
        <f t="shared" ca="1" si="343"/>
        <v>0</v>
      </c>
      <c r="E5498" s="29">
        <f ca="1">IF(C5498&lt;Calculator!$D$26,0,IF(DAY($C5498)=1,IF(D5498-Calculator!$G$24&gt;0,Calculator!$G$24,D5498),0))</f>
        <v>0</v>
      </c>
      <c r="F5498" s="29">
        <f ca="1">IF(E5498&gt;0,D5498*Calculator!$G$22/12,0)</f>
        <v>0</v>
      </c>
      <c r="G5498" s="29">
        <f ca="1">IF(E5498&gt;0,(IFERROR(-PMT(Calculator!$G$22/12,Calculator!$G$23*12,Calculator!$G$20),0))-F5498,0)</f>
        <v>0</v>
      </c>
      <c r="H5498" s="29">
        <f t="shared" ca="1" si="344"/>
        <v>0</v>
      </c>
      <c r="I5498" s="29">
        <f t="shared" ca="1" si="342"/>
        <v>0</v>
      </c>
      <c r="J5498" s="30">
        <f>Calculator!$G$40</f>
        <v>6.5000000000000002E-2</v>
      </c>
      <c r="K5498" s="29">
        <f ca="1">IF(C5498&gt;=Calculator!$G$27,IF(DAY($C5498)=1,Calculator!$G$34/2,IF(DAY($C5498)=15,Calculator!$G$34/2,0)),0)</f>
        <v>0</v>
      </c>
      <c r="L5498" s="29">
        <f ca="1">IF(DAY($C5498)=28,IF(H5498=0,0,Calculator!$G$35),0)</f>
        <v>0</v>
      </c>
      <c r="M5498" s="29">
        <f ca="1">IF(I5498&gt;0,IF(DAY($C5498)=1,SUM(INDIRECT("I"&amp;(ROW(C5497)-DAY(C5497))):I5497),0),0)</f>
        <v>0</v>
      </c>
      <c r="N5498" s="29">
        <f ca="1">IF(C5498&lt;Calculator!$G$27,0,IF(C5498=Calculator!$G$27,Calculator!$G$39,IF(H5498-K5498&lt;=0,IF(D5498&gt;Calculator!$G$39,IF(H5498-K5498+E5498+L5498+M5498+Calculator!$G$39&gt;Calculator!$G$39,Calculator!$G$39-(H5498+E5498+L5498+M5498-K5498),Calculator!$G$39),D5498),0)))</f>
        <v>0</v>
      </c>
    </row>
    <row r="5499" spans="1:14" ht="15.75" thickBot="1">
      <c r="A5499" s="33" t="str">
        <f ca="1">IF(C5499=Calculator!$H$27,"F",IF(Daily!D5499+Daily!H5499=0,IF(D5498+H5498&gt;0,"L",""),""))</f>
        <v/>
      </c>
      <c r="B5499" s="34">
        <v>5498</v>
      </c>
      <c r="C5499" s="19">
        <f t="shared" ca="1" si="341"/>
        <v>51428</v>
      </c>
      <c r="D5499" s="29">
        <f t="shared" ca="1" si="343"/>
        <v>0</v>
      </c>
      <c r="E5499" s="29">
        <f ca="1">IF(C5499&lt;Calculator!$D$26,0,IF(DAY($C5499)=1,IF(D5499-Calculator!$G$24&gt;0,Calculator!$G$24,D5499),0))</f>
        <v>0</v>
      </c>
      <c r="F5499" s="29">
        <f ca="1">IF(E5499&gt;0,D5499*Calculator!$G$22/12,0)</f>
        <v>0</v>
      </c>
      <c r="G5499" s="29">
        <f ca="1">IF(E5499&gt;0,(IFERROR(-PMT(Calculator!$G$22/12,Calculator!$G$23*12,Calculator!$G$20),0))-F5499,0)</f>
        <v>0</v>
      </c>
      <c r="H5499" s="29">
        <f t="shared" ca="1" si="344"/>
        <v>0</v>
      </c>
      <c r="I5499" s="29">
        <f t="shared" ca="1" si="342"/>
        <v>0</v>
      </c>
      <c r="J5499" s="30">
        <f>Calculator!$G$40</f>
        <v>6.5000000000000002E-2</v>
      </c>
      <c r="K5499" s="29">
        <f ca="1">IF(C5499&gt;=Calculator!$G$27,IF(DAY($C5499)=1,Calculator!$G$34/2,IF(DAY($C5499)=15,Calculator!$G$34/2,0)),0)</f>
        <v>0</v>
      </c>
      <c r="L5499" s="29">
        <f ca="1">IF(DAY($C5499)=28,IF(H5499=0,0,Calculator!$G$35),0)</f>
        <v>0</v>
      </c>
      <c r="M5499" s="29">
        <f ca="1">IF(I5499&gt;0,IF(DAY($C5499)=1,SUM(INDIRECT("I"&amp;(ROW(C5498)-DAY(C5498))):I5498),0),0)</f>
        <v>0</v>
      </c>
      <c r="N5499" s="29">
        <f ca="1">IF(C5499&lt;Calculator!$G$27,0,IF(C5499=Calculator!$G$27,Calculator!$G$39,IF(H5499-K5499&lt;=0,IF(D5499&gt;Calculator!$G$39,IF(H5499-K5499+E5499+L5499+M5499+Calculator!$G$39&gt;Calculator!$G$39,Calculator!$G$39-(H5499+E5499+L5499+M5499-K5499),Calculator!$G$39),D5499),0)))</f>
        <v>0</v>
      </c>
    </row>
    <row r="5500" spans="1:14" ht="15.75" thickBot="1">
      <c r="A5500" s="33" t="str">
        <f ca="1">IF(C5500=Calculator!$H$27,"F",IF(Daily!D5500+Daily!H5500=0,IF(D5499+H5499&gt;0,"L",""),""))</f>
        <v/>
      </c>
      <c r="B5500" s="34">
        <v>5499</v>
      </c>
      <c r="C5500" s="19">
        <f t="shared" ca="1" si="341"/>
        <v>51429</v>
      </c>
      <c r="D5500" s="29">
        <f t="shared" ca="1" si="343"/>
        <v>0</v>
      </c>
      <c r="E5500" s="29">
        <f ca="1">IF(C5500&lt;Calculator!$D$26,0,IF(DAY($C5500)=1,IF(D5500-Calculator!$G$24&gt;0,Calculator!$G$24,D5500),0))</f>
        <v>0</v>
      </c>
      <c r="F5500" s="29">
        <f ca="1">IF(E5500&gt;0,D5500*Calculator!$G$22/12,0)</f>
        <v>0</v>
      </c>
      <c r="G5500" s="29">
        <f ca="1">IF(E5500&gt;0,(IFERROR(-PMT(Calculator!$G$22/12,Calculator!$G$23*12,Calculator!$G$20),0))-F5500,0)</f>
        <v>0</v>
      </c>
      <c r="H5500" s="29">
        <f t="shared" ca="1" si="344"/>
        <v>0</v>
      </c>
      <c r="I5500" s="29">
        <f t="shared" ca="1" si="342"/>
        <v>0</v>
      </c>
      <c r="J5500" s="30">
        <f>Calculator!$G$40</f>
        <v>6.5000000000000002E-2</v>
      </c>
      <c r="K5500" s="29">
        <f ca="1">IF(C5500&gt;=Calculator!$G$27,IF(DAY($C5500)=1,Calculator!$G$34/2,IF(DAY($C5500)=15,Calculator!$G$34/2,0)),0)</f>
        <v>0</v>
      </c>
      <c r="L5500" s="29">
        <f ca="1">IF(DAY($C5500)=28,IF(H5500=0,0,Calculator!$G$35),0)</f>
        <v>0</v>
      </c>
      <c r="M5500" s="29">
        <f ca="1">IF(I5500&gt;0,IF(DAY($C5500)=1,SUM(INDIRECT("I"&amp;(ROW(C5499)-DAY(C5499))):I5499),0),0)</f>
        <v>0</v>
      </c>
      <c r="N5500" s="29">
        <f ca="1">IF(C5500&lt;Calculator!$G$27,0,IF(C5500=Calculator!$G$27,Calculator!$G$39,IF(H5500-K5500&lt;=0,IF(D5500&gt;Calculator!$G$39,IF(H5500-K5500+E5500+L5500+M5500+Calculator!$G$39&gt;Calculator!$G$39,Calculator!$G$39-(H5500+E5500+L5500+M5500-K5500),Calculator!$G$39),D5500),0)))</f>
        <v>0</v>
      </c>
    </row>
    <row r="5501" spans="1:14" ht="15.75" thickBot="1">
      <c r="A5501" s="33" t="str">
        <f ca="1">IF(C5501=Calculator!$H$27,"F",IF(Daily!D5501+Daily!H5501=0,IF(D5500+H5500&gt;0,"L",""),""))</f>
        <v/>
      </c>
      <c r="B5501" s="34">
        <v>5500</v>
      </c>
      <c r="C5501" s="19">
        <f t="shared" ca="1" si="341"/>
        <v>51430</v>
      </c>
      <c r="D5501" s="29">
        <f t="shared" ca="1" si="343"/>
        <v>0</v>
      </c>
      <c r="E5501" s="29">
        <f ca="1">IF(C5501&lt;Calculator!$D$26,0,IF(DAY($C5501)=1,IF(D5501-Calculator!$G$24&gt;0,Calculator!$G$24,D5501),0))</f>
        <v>0</v>
      </c>
      <c r="F5501" s="29">
        <f ca="1">IF(E5501&gt;0,D5501*Calculator!$G$22/12,0)</f>
        <v>0</v>
      </c>
      <c r="G5501" s="29">
        <f ca="1">IF(E5501&gt;0,(IFERROR(-PMT(Calculator!$G$22/12,Calculator!$G$23*12,Calculator!$G$20),0))-F5501,0)</f>
        <v>0</v>
      </c>
      <c r="H5501" s="29">
        <f t="shared" ca="1" si="344"/>
        <v>0</v>
      </c>
      <c r="I5501" s="29">
        <f t="shared" ca="1" si="342"/>
        <v>0</v>
      </c>
      <c r="J5501" s="30">
        <f>Calculator!$G$40</f>
        <v>6.5000000000000002E-2</v>
      </c>
      <c r="K5501" s="29">
        <f ca="1">IF(C5501&gt;=Calculator!$G$27,IF(DAY($C5501)=1,Calculator!$G$34/2,IF(DAY($C5501)=15,Calculator!$G$34/2,0)),0)</f>
        <v>0</v>
      </c>
      <c r="L5501" s="29">
        <f ca="1">IF(DAY($C5501)=28,IF(H5501=0,0,Calculator!$G$35),0)</f>
        <v>0</v>
      </c>
      <c r="M5501" s="29">
        <f ca="1">IF(I5501&gt;0,IF(DAY($C5501)=1,SUM(INDIRECT("I"&amp;(ROW(C5500)-DAY(C5500))):I5500),0),0)</f>
        <v>0</v>
      </c>
      <c r="N5501" s="29">
        <f ca="1">IF(C5501&lt;Calculator!$G$27,0,IF(C5501=Calculator!$G$27,Calculator!$G$39,IF(H5501-K5501&lt;=0,IF(D5501&gt;Calculator!$G$39,IF(H5501-K5501+E5501+L5501+M5501+Calculator!$G$39&gt;Calculator!$G$39,Calculator!$G$39-(H5501+E5501+L5501+M5501-K5501),Calculator!$G$39),D5501),0)))</f>
        <v>0</v>
      </c>
    </row>
    <row r="5502" spans="1:14" ht="15.75" thickBot="1">
      <c r="A5502" s="33" t="str">
        <f ca="1">IF(C5502=Calculator!$H$27,"F",IF(Daily!D5502+Daily!H5502=0,IF(D5501+H5501&gt;0,"L",""),""))</f>
        <v/>
      </c>
      <c r="B5502" s="34">
        <v>5501</v>
      </c>
      <c r="C5502" s="19">
        <f t="shared" ca="1" si="341"/>
        <v>51431</v>
      </c>
      <c r="D5502" s="29">
        <f t="shared" ca="1" si="343"/>
        <v>0</v>
      </c>
      <c r="E5502" s="29">
        <f ca="1">IF(C5502&lt;Calculator!$D$26,0,IF(DAY($C5502)=1,IF(D5502-Calculator!$G$24&gt;0,Calculator!$G$24,D5502),0))</f>
        <v>0</v>
      </c>
      <c r="F5502" s="29">
        <f ca="1">IF(E5502&gt;0,D5502*Calculator!$G$22/12,0)</f>
        <v>0</v>
      </c>
      <c r="G5502" s="29">
        <f ca="1">IF(E5502&gt;0,(IFERROR(-PMT(Calculator!$G$22/12,Calculator!$G$23*12,Calculator!$G$20),0))-F5502,0)</f>
        <v>0</v>
      </c>
      <c r="H5502" s="29">
        <f t="shared" ca="1" si="344"/>
        <v>0</v>
      </c>
      <c r="I5502" s="29">
        <f t="shared" ca="1" si="342"/>
        <v>0</v>
      </c>
      <c r="J5502" s="30">
        <f>Calculator!$G$40</f>
        <v>6.5000000000000002E-2</v>
      </c>
      <c r="K5502" s="29">
        <f ca="1">IF(C5502&gt;=Calculator!$G$27,IF(DAY($C5502)=1,Calculator!$G$34/2,IF(DAY($C5502)=15,Calculator!$G$34/2,0)),0)</f>
        <v>0</v>
      </c>
      <c r="L5502" s="29">
        <f ca="1">IF(DAY($C5502)=28,IF(H5502=0,0,Calculator!$G$35),0)</f>
        <v>0</v>
      </c>
      <c r="M5502" s="29">
        <f ca="1">IF(I5502&gt;0,IF(DAY($C5502)=1,SUM(INDIRECT("I"&amp;(ROW(C5501)-DAY(C5501))):I5501),0),0)</f>
        <v>0</v>
      </c>
      <c r="N5502" s="29">
        <f ca="1">IF(C5502&lt;Calculator!$G$27,0,IF(C5502=Calculator!$G$27,Calculator!$G$39,IF(H5502-K5502&lt;=0,IF(D5502&gt;Calculator!$G$39,IF(H5502-K5502+E5502+L5502+M5502+Calculator!$G$39&gt;Calculator!$G$39,Calculator!$G$39-(H5502+E5502+L5502+M5502-K5502),Calculator!$G$39),D5502),0)))</f>
        <v>0</v>
      </c>
    </row>
    <row r="5503" spans="1:14" ht="15.75" thickBot="1">
      <c r="A5503" s="33" t="str">
        <f ca="1">IF(C5503=Calculator!$H$27,"F",IF(Daily!D5503+Daily!H5503=0,IF(D5502+H5502&gt;0,"L",""),""))</f>
        <v/>
      </c>
      <c r="B5503" s="34">
        <v>5502</v>
      </c>
      <c r="C5503" s="19">
        <f t="shared" ca="1" si="341"/>
        <v>51432</v>
      </c>
      <c r="D5503" s="29">
        <f t="shared" ca="1" si="343"/>
        <v>0</v>
      </c>
      <c r="E5503" s="29">
        <f ca="1">IF(C5503&lt;Calculator!$D$26,0,IF(DAY($C5503)=1,IF(D5503-Calculator!$G$24&gt;0,Calculator!$G$24,D5503),0))</f>
        <v>0</v>
      </c>
      <c r="F5503" s="29">
        <f ca="1">IF(E5503&gt;0,D5503*Calculator!$G$22/12,0)</f>
        <v>0</v>
      </c>
      <c r="G5503" s="29">
        <f ca="1">IF(E5503&gt;0,(IFERROR(-PMT(Calculator!$G$22/12,Calculator!$G$23*12,Calculator!$G$20),0))-F5503,0)</f>
        <v>0</v>
      </c>
      <c r="H5503" s="29">
        <f t="shared" ca="1" si="344"/>
        <v>0</v>
      </c>
      <c r="I5503" s="29">
        <f t="shared" ca="1" si="342"/>
        <v>0</v>
      </c>
      <c r="J5503" s="30">
        <f>Calculator!$G$40</f>
        <v>6.5000000000000002E-2</v>
      </c>
      <c r="K5503" s="29">
        <f ca="1">IF(C5503&gt;=Calculator!$G$27,IF(DAY($C5503)=1,Calculator!$G$34/2,IF(DAY($C5503)=15,Calculator!$G$34/2,0)),0)</f>
        <v>0</v>
      </c>
      <c r="L5503" s="29">
        <f ca="1">IF(DAY($C5503)=28,IF(H5503=0,0,Calculator!$G$35),0)</f>
        <v>0</v>
      </c>
      <c r="M5503" s="29">
        <f ca="1">IF(I5503&gt;0,IF(DAY($C5503)=1,SUM(INDIRECT("I"&amp;(ROW(C5502)-DAY(C5502))):I5502),0),0)</f>
        <v>0</v>
      </c>
      <c r="N5503" s="29">
        <f ca="1">IF(C5503&lt;Calculator!$G$27,0,IF(C5503=Calculator!$G$27,Calculator!$G$39,IF(H5503-K5503&lt;=0,IF(D5503&gt;Calculator!$G$39,IF(H5503-K5503+E5503+L5503+M5503+Calculator!$G$39&gt;Calculator!$G$39,Calculator!$G$39-(H5503+E5503+L5503+M5503-K5503),Calculator!$G$39),D5503),0)))</f>
        <v>0</v>
      </c>
    </row>
    <row r="5504" spans="1:14" ht="15.75" thickBot="1">
      <c r="A5504" s="33" t="str">
        <f ca="1">IF(C5504=Calculator!$H$27,"F",IF(Daily!D5504+Daily!H5504=0,IF(D5503+H5503&gt;0,"L",""),""))</f>
        <v/>
      </c>
      <c r="B5504" s="34">
        <v>5503</v>
      </c>
      <c r="C5504" s="19">
        <f t="shared" ca="1" si="341"/>
        <v>51433</v>
      </c>
      <c r="D5504" s="29">
        <f t="shared" ca="1" si="343"/>
        <v>0</v>
      </c>
      <c r="E5504" s="29">
        <f ca="1">IF(C5504&lt;Calculator!$D$26,0,IF(DAY($C5504)=1,IF(D5504-Calculator!$G$24&gt;0,Calculator!$G$24,D5504),0))</f>
        <v>0</v>
      </c>
      <c r="F5504" s="29">
        <f ca="1">IF(E5504&gt;0,D5504*Calculator!$G$22/12,0)</f>
        <v>0</v>
      </c>
      <c r="G5504" s="29">
        <f ca="1">IF(E5504&gt;0,(IFERROR(-PMT(Calculator!$G$22/12,Calculator!$G$23*12,Calculator!$G$20),0))-F5504,0)</f>
        <v>0</v>
      </c>
      <c r="H5504" s="29">
        <f t="shared" ca="1" si="344"/>
        <v>0</v>
      </c>
      <c r="I5504" s="29">
        <f t="shared" ca="1" si="342"/>
        <v>0</v>
      </c>
      <c r="J5504" s="30">
        <f>Calculator!$G$40</f>
        <v>6.5000000000000002E-2</v>
      </c>
      <c r="K5504" s="29">
        <f ca="1">IF(C5504&gt;=Calculator!$G$27,IF(DAY($C5504)=1,Calculator!$G$34/2,IF(DAY($C5504)=15,Calculator!$G$34/2,0)),0)</f>
        <v>0</v>
      </c>
      <c r="L5504" s="29">
        <f ca="1">IF(DAY($C5504)=28,IF(H5504=0,0,Calculator!$G$35),0)</f>
        <v>0</v>
      </c>
      <c r="M5504" s="29">
        <f ca="1">IF(I5504&gt;0,IF(DAY($C5504)=1,SUM(INDIRECT("I"&amp;(ROW(C5503)-DAY(C5503))):I5503),0),0)</f>
        <v>0</v>
      </c>
      <c r="N5504" s="29">
        <f ca="1">IF(C5504&lt;Calculator!$G$27,0,IF(C5504=Calculator!$G$27,Calculator!$G$39,IF(H5504-K5504&lt;=0,IF(D5504&gt;Calculator!$G$39,IF(H5504-K5504+E5504+L5504+M5504+Calculator!$G$39&gt;Calculator!$G$39,Calculator!$G$39-(H5504+E5504+L5504+M5504-K5504),Calculator!$G$39),D5504),0)))</f>
        <v>0</v>
      </c>
    </row>
    <row r="5505" spans="1:14" ht="15.75" thickBot="1">
      <c r="A5505" s="33" t="str">
        <f ca="1">IF(C5505=Calculator!$H$27,"F",IF(Daily!D5505+Daily!H5505=0,IF(D5504+H5504&gt;0,"L",""),""))</f>
        <v/>
      </c>
      <c r="B5505" s="34">
        <v>5504</v>
      </c>
      <c r="C5505" s="19">
        <f t="shared" ca="1" si="341"/>
        <v>51434</v>
      </c>
      <c r="D5505" s="29">
        <f t="shared" ca="1" si="343"/>
        <v>0</v>
      </c>
      <c r="E5505" s="29">
        <f ca="1">IF(C5505&lt;Calculator!$D$26,0,IF(DAY($C5505)=1,IF(D5505-Calculator!$G$24&gt;0,Calculator!$G$24,D5505),0))</f>
        <v>0</v>
      </c>
      <c r="F5505" s="29">
        <f ca="1">IF(E5505&gt;0,D5505*Calculator!$G$22/12,0)</f>
        <v>0</v>
      </c>
      <c r="G5505" s="29">
        <f ca="1">IF(E5505&gt;0,(IFERROR(-PMT(Calculator!$G$22/12,Calculator!$G$23*12,Calculator!$G$20),0))-F5505,0)</f>
        <v>0</v>
      </c>
      <c r="H5505" s="29">
        <f t="shared" ca="1" si="344"/>
        <v>0</v>
      </c>
      <c r="I5505" s="29">
        <f t="shared" ca="1" si="342"/>
        <v>0</v>
      </c>
      <c r="J5505" s="30">
        <f>Calculator!$G$40</f>
        <v>6.5000000000000002E-2</v>
      </c>
      <c r="K5505" s="29">
        <f ca="1">IF(C5505&gt;=Calculator!$G$27,IF(DAY($C5505)=1,Calculator!$G$34/2,IF(DAY($C5505)=15,Calculator!$G$34/2,0)),0)</f>
        <v>0</v>
      </c>
      <c r="L5505" s="29">
        <f ca="1">IF(DAY($C5505)=28,IF(H5505=0,0,Calculator!$G$35),0)</f>
        <v>0</v>
      </c>
      <c r="M5505" s="29">
        <f ca="1">IF(I5505&gt;0,IF(DAY($C5505)=1,SUM(INDIRECT("I"&amp;(ROW(C5504)-DAY(C5504))):I5504),0),0)</f>
        <v>0</v>
      </c>
      <c r="N5505" s="29">
        <f ca="1">IF(C5505&lt;Calculator!$G$27,0,IF(C5505=Calculator!$G$27,Calculator!$G$39,IF(H5505-K5505&lt;=0,IF(D5505&gt;Calculator!$G$39,IF(H5505-K5505+E5505+L5505+M5505+Calculator!$G$39&gt;Calculator!$G$39,Calculator!$G$39-(H5505+E5505+L5505+M5505-K5505),Calculator!$G$39),D5505),0)))</f>
        <v>0</v>
      </c>
    </row>
    <row r="5506" spans="1:14" ht="15.75" thickBot="1">
      <c r="A5506" s="33" t="str">
        <f ca="1">IF(C5506=Calculator!$H$27,"F",IF(Daily!D5506+Daily!H5506=0,IF(D5505+H5505&gt;0,"L",""),""))</f>
        <v/>
      </c>
      <c r="B5506" s="34">
        <v>5505</v>
      </c>
      <c r="C5506" s="19">
        <f t="shared" ca="1" si="341"/>
        <v>51435</v>
      </c>
      <c r="D5506" s="29">
        <f t="shared" ca="1" si="343"/>
        <v>0</v>
      </c>
      <c r="E5506" s="29">
        <f ca="1">IF(C5506&lt;Calculator!$D$26,0,IF(DAY($C5506)=1,IF(D5506-Calculator!$G$24&gt;0,Calculator!$G$24,D5506),0))</f>
        <v>0</v>
      </c>
      <c r="F5506" s="29">
        <f ca="1">IF(E5506&gt;0,D5506*Calculator!$G$22/12,0)</f>
        <v>0</v>
      </c>
      <c r="G5506" s="29">
        <f ca="1">IF(E5506&gt;0,(IFERROR(-PMT(Calculator!$G$22/12,Calculator!$G$23*12,Calculator!$G$20),0))-F5506,0)</f>
        <v>0</v>
      </c>
      <c r="H5506" s="29">
        <f t="shared" ca="1" si="344"/>
        <v>0</v>
      </c>
      <c r="I5506" s="29">
        <f t="shared" ca="1" si="342"/>
        <v>0</v>
      </c>
      <c r="J5506" s="30">
        <f>Calculator!$G$40</f>
        <v>6.5000000000000002E-2</v>
      </c>
      <c r="K5506" s="29">
        <f ca="1">IF(C5506&gt;=Calculator!$G$27,IF(DAY($C5506)=1,Calculator!$G$34/2,IF(DAY($C5506)=15,Calculator!$G$34/2,0)),0)</f>
        <v>0</v>
      </c>
      <c r="L5506" s="29">
        <f ca="1">IF(DAY($C5506)=28,IF(H5506=0,0,Calculator!$G$35),0)</f>
        <v>0</v>
      </c>
      <c r="M5506" s="29">
        <f ca="1">IF(I5506&gt;0,IF(DAY($C5506)=1,SUM(INDIRECT("I"&amp;(ROW(C5505)-DAY(C5505))):I5505),0),0)</f>
        <v>0</v>
      </c>
      <c r="N5506" s="29">
        <f ca="1">IF(C5506&lt;Calculator!$G$27,0,IF(C5506=Calculator!$G$27,Calculator!$G$39,IF(H5506-K5506&lt;=0,IF(D5506&gt;Calculator!$G$39,IF(H5506-K5506+E5506+L5506+M5506+Calculator!$G$39&gt;Calculator!$G$39,Calculator!$G$39-(H5506+E5506+L5506+M5506-K5506),Calculator!$G$39),D5506),0)))</f>
        <v>0</v>
      </c>
    </row>
    <row r="5507" spans="1:14" ht="15.75" thickBot="1">
      <c r="A5507" s="33" t="str">
        <f ca="1">IF(C5507=Calculator!$H$27,"F",IF(Daily!D5507+Daily!H5507=0,IF(D5506+H5506&gt;0,"L",""),""))</f>
        <v/>
      </c>
      <c r="B5507" s="34">
        <v>5506</v>
      </c>
      <c r="C5507" s="19">
        <f t="shared" ref="C5507:C5570" ca="1" si="345">C5506+1</f>
        <v>51436</v>
      </c>
      <c r="D5507" s="29">
        <f t="shared" ca="1" si="343"/>
        <v>0</v>
      </c>
      <c r="E5507" s="29">
        <f ca="1">IF(C5507&lt;Calculator!$D$26,0,IF(DAY($C5507)=1,IF(D5507-Calculator!$G$24&gt;0,Calculator!$G$24,D5507),0))</f>
        <v>0</v>
      </c>
      <c r="F5507" s="29">
        <f ca="1">IF(E5507&gt;0,D5507*Calculator!$G$22/12,0)</f>
        <v>0</v>
      </c>
      <c r="G5507" s="29">
        <f ca="1">IF(E5507&gt;0,(IFERROR(-PMT(Calculator!$G$22/12,Calculator!$G$23*12,Calculator!$G$20),0))-F5507,0)</f>
        <v>0</v>
      </c>
      <c r="H5507" s="29">
        <f t="shared" ca="1" si="344"/>
        <v>0</v>
      </c>
      <c r="I5507" s="29">
        <f t="shared" ref="I5507:I5570" ca="1" si="346">H5507*J5507/365</f>
        <v>0</v>
      </c>
      <c r="J5507" s="30">
        <f>Calculator!$G$40</f>
        <v>6.5000000000000002E-2</v>
      </c>
      <c r="K5507" s="29">
        <f ca="1">IF(C5507&gt;=Calculator!$G$27,IF(DAY($C5507)=1,Calculator!$G$34/2,IF(DAY($C5507)=15,Calculator!$G$34/2,0)),0)</f>
        <v>0</v>
      </c>
      <c r="L5507" s="29">
        <f ca="1">IF(DAY($C5507)=28,IF(H5507=0,0,Calculator!$G$35),0)</f>
        <v>0</v>
      </c>
      <c r="M5507" s="29">
        <f ca="1">IF(I5507&gt;0,IF(DAY($C5507)=1,SUM(INDIRECT("I"&amp;(ROW(C5506)-DAY(C5506))):I5506),0),0)</f>
        <v>0</v>
      </c>
      <c r="N5507" s="29">
        <f ca="1">IF(C5507&lt;Calculator!$G$27,0,IF(C5507=Calculator!$G$27,Calculator!$G$39,IF(H5507-K5507&lt;=0,IF(D5507&gt;Calculator!$G$39,IF(H5507-K5507+E5507+L5507+M5507+Calculator!$G$39&gt;Calculator!$G$39,Calculator!$G$39-(H5507+E5507+L5507+M5507-K5507),Calculator!$G$39),D5507),0)))</f>
        <v>0</v>
      </c>
    </row>
    <row r="5508" spans="1:14" ht="15.75" thickBot="1">
      <c r="A5508" s="33" t="str">
        <f ca="1">IF(C5508=Calculator!$H$27,"F",IF(Daily!D5508+Daily!H5508=0,IF(D5507+H5507&gt;0,"L",""),""))</f>
        <v/>
      </c>
      <c r="B5508" s="34">
        <v>5507</v>
      </c>
      <c r="C5508" s="19">
        <f t="shared" ca="1" si="345"/>
        <v>51437</v>
      </c>
      <c r="D5508" s="29">
        <f t="shared" ref="D5508:D5571" ca="1" si="347">IF(((D5507-G5507)-N5507)&lt;0,0,((D5507-G5507)-N5507))</f>
        <v>0</v>
      </c>
      <c r="E5508" s="29">
        <f ca="1">IF(C5508&lt;Calculator!$D$26,0,IF(DAY($C5508)=1,IF(D5508-Calculator!$G$24&gt;0,Calculator!$G$24,D5508),0))</f>
        <v>0</v>
      </c>
      <c r="F5508" s="29">
        <f ca="1">IF(E5508&gt;0,D5508*Calculator!$G$22/12,0)</f>
        <v>0</v>
      </c>
      <c r="G5508" s="29">
        <f ca="1">IF(E5508&gt;0,(IFERROR(-PMT(Calculator!$G$22/12,Calculator!$G$23*12,Calculator!$G$20),0))-F5508,0)</f>
        <v>0</v>
      </c>
      <c r="H5508" s="29">
        <f t="shared" ref="H5508:H5571" ca="1" si="348">IF((H5507-K5507+SUM(L5507:N5507)+E5507)&lt;0,0,(H5507-K5507+SUM(L5507:N5507)+E5507))</f>
        <v>0</v>
      </c>
      <c r="I5508" s="29">
        <f t="shared" ca="1" si="346"/>
        <v>0</v>
      </c>
      <c r="J5508" s="30">
        <f>Calculator!$G$40</f>
        <v>6.5000000000000002E-2</v>
      </c>
      <c r="K5508" s="29">
        <f ca="1">IF(C5508&gt;=Calculator!$G$27,IF(DAY($C5508)=1,Calculator!$G$34/2,IF(DAY($C5508)=15,Calculator!$G$34/2,0)),0)</f>
        <v>0</v>
      </c>
      <c r="L5508" s="29">
        <f ca="1">IF(DAY($C5508)=28,IF(H5508=0,0,Calculator!$G$35),0)</f>
        <v>0</v>
      </c>
      <c r="M5508" s="29">
        <f ca="1">IF(I5508&gt;0,IF(DAY($C5508)=1,SUM(INDIRECT("I"&amp;(ROW(C5507)-DAY(C5507))):I5507),0),0)</f>
        <v>0</v>
      </c>
      <c r="N5508" s="29">
        <f ca="1">IF(C5508&lt;Calculator!$G$27,0,IF(C5508=Calculator!$G$27,Calculator!$G$39,IF(H5508-K5508&lt;=0,IF(D5508&gt;Calculator!$G$39,IF(H5508-K5508+E5508+L5508+M5508+Calculator!$G$39&gt;Calculator!$G$39,Calculator!$G$39-(H5508+E5508+L5508+M5508-K5508),Calculator!$G$39),D5508),0)))</f>
        <v>0</v>
      </c>
    </row>
    <row r="5509" spans="1:14" ht="15.75" thickBot="1">
      <c r="A5509" s="33" t="str">
        <f ca="1">IF(C5509=Calculator!$H$27,"F",IF(Daily!D5509+Daily!H5509=0,IF(D5508+H5508&gt;0,"L",""),""))</f>
        <v/>
      </c>
      <c r="B5509" s="34">
        <v>5508</v>
      </c>
      <c r="C5509" s="19">
        <f t="shared" ca="1" si="345"/>
        <v>51438</v>
      </c>
      <c r="D5509" s="29">
        <f t="shared" ca="1" si="347"/>
        <v>0</v>
      </c>
      <c r="E5509" s="29">
        <f ca="1">IF(C5509&lt;Calculator!$D$26,0,IF(DAY($C5509)=1,IF(D5509-Calculator!$G$24&gt;0,Calculator!$G$24,D5509),0))</f>
        <v>0</v>
      </c>
      <c r="F5509" s="29">
        <f ca="1">IF(E5509&gt;0,D5509*Calculator!$G$22/12,0)</f>
        <v>0</v>
      </c>
      <c r="G5509" s="29">
        <f ca="1">IF(E5509&gt;0,(IFERROR(-PMT(Calculator!$G$22/12,Calculator!$G$23*12,Calculator!$G$20),0))-F5509,0)</f>
        <v>0</v>
      </c>
      <c r="H5509" s="29">
        <f t="shared" ca="1" si="348"/>
        <v>0</v>
      </c>
      <c r="I5509" s="29">
        <f t="shared" ca="1" si="346"/>
        <v>0</v>
      </c>
      <c r="J5509" s="30">
        <f>Calculator!$G$40</f>
        <v>6.5000000000000002E-2</v>
      </c>
      <c r="K5509" s="29">
        <f ca="1">IF(C5509&gt;=Calculator!$G$27,IF(DAY($C5509)=1,Calculator!$G$34/2,IF(DAY($C5509)=15,Calculator!$G$34/2,0)),0)</f>
        <v>0</v>
      </c>
      <c r="L5509" s="29">
        <f ca="1">IF(DAY($C5509)=28,IF(H5509=0,0,Calculator!$G$35),0)</f>
        <v>0</v>
      </c>
      <c r="M5509" s="29">
        <f ca="1">IF(I5509&gt;0,IF(DAY($C5509)=1,SUM(INDIRECT("I"&amp;(ROW(C5508)-DAY(C5508))):I5508),0),0)</f>
        <v>0</v>
      </c>
      <c r="N5509" s="29">
        <f ca="1">IF(C5509&lt;Calculator!$G$27,0,IF(C5509=Calculator!$G$27,Calculator!$G$39,IF(H5509-K5509&lt;=0,IF(D5509&gt;Calculator!$G$39,IF(H5509-K5509+E5509+L5509+M5509+Calculator!$G$39&gt;Calculator!$G$39,Calculator!$G$39-(H5509+E5509+L5509+M5509-K5509),Calculator!$G$39),D5509),0)))</f>
        <v>0</v>
      </c>
    </row>
    <row r="5510" spans="1:14" ht="15.75" thickBot="1">
      <c r="A5510" s="33" t="str">
        <f ca="1">IF(C5510=Calculator!$H$27,"F",IF(Daily!D5510+Daily!H5510=0,IF(D5509+H5509&gt;0,"L",""),""))</f>
        <v/>
      </c>
      <c r="B5510" s="34">
        <v>5509</v>
      </c>
      <c r="C5510" s="19">
        <f t="shared" ca="1" si="345"/>
        <v>51439</v>
      </c>
      <c r="D5510" s="29">
        <f t="shared" ca="1" si="347"/>
        <v>0</v>
      </c>
      <c r="E5510" s="29">
        <f ca="1">IF(C5510&lt;Calculator!$D$26,0,IF(DAY($C5510)=1,IF(D5510-Calculator!$G$24&gt;0,Calculator!$G$24,D5510),0))</f>
        <v>0</v>
      </c>
      <c r="F5510" s="29">
        <f ca="1">IF(E5510&gt;0,D5510*Calculator!$G$22/12,0)</f>
        <v>0</v>
      </c>
      <c r="G5510" s="29">
        <f ca="1">IF(E5510&gt;0,(IFERROR(-PMT(Calculator!$G$22/12,Calculator!$G$23*12,Calculator!$G$20),0))-F5510,0)</f>
        <v>0</v>
      </c>
      <c r="H5510" s="29">
        <f t="shared" ca="1" si="348"/>
        <v>0</v>
      </c>
      <c r="I5510" s="29">
        <f t="shared" ca="1" si="346"/>
        <v>0</v>
      </c>
      <c r="J5510" s="30">
        <f>Calculator!$G$40</f>
        <v>6.5000000000000002E-2</v>
      </c>
      <c r="K5510" s="29">
        <f ca="1">IF(C5510&gt;=Calculator!$G$27,IF(DAY($C5510)=1,Calculator!$G$34/2,IF(DAY($C5510)=15,Calculator!$G$34/2,0)),0)</f>
        <v>0</v>
      </c>
      <c r="L5510" s="29">
        <f ca="1">IF(DAY($C5510)=28,IF(H5510=0,0,Calculator!$G$35),0)</f>
        <v>0</v>
      </c>
      <c r="M5510" s="29">
        <f ca="1">IF(I5510&gt;0,IF(DAY($C5510)=1,SUM(INDIRECT("I"&amp;(ROW(C5509)-DAY(C5509))):I5509),0),0)</f>
        <v>0</v>
      </c>
      <c r="N5510" s="29">
        <f ca="1">IF(C5510&lt;Calculator!$G$27,0,IF(C5510=Calculator!$G$27,Calculator!$G$39,IF(H5510-K5510&lt;=0,IF(D5510&gt;Calculator!$G$39,IF(H5510-K5510+E5510+L5510+M5510+Calculator!$G$39&gt;Calculator!$G$39,Calculator!$G$39-(H5510+E5510+L5510+M5510-K5510),Calculator!$G$39),D5510),0)))</f>
        <v>0</v>
      </c>
    </row>
    <row r="5511" spans="1:14" ht="15.75" thickBot="1">
      <c r="A5511" s="33" t="str">
        <f ca="1">IF(C5511=Calculator!$H$27,"F",IF(Daily!D5511+Daily!H5511=0,IF(D5510+H5510&gt;0,"L",""),""))</f>
        <v/>
      </c>
      <c r="B5511" s="34">
        <v>5510</v>
      </c>
      <c r="C5511" s="19">
        <f t="shared" ca="1" si="345"/>
        <v>51440</v>
      </c>
      <c r="D5511" s="29">
        <f t="shared" ca="1" si="347"/>
        <v>0</v>
      </c>
      <c r="E5511" s="29">
        <f ca="1">IF(C5511&lt;Calculator!$D$26,0,IF(DAY($C5511)=1,IF(D5511-Calculator!$G$24&gt;0,Calculator!$G$24,D5511),0))</f>
        <v>0</v>
      </c>
      <c r="F5511" s="29">
        <f ca="1">IF(E5511&gt;0,D5511*Calculator!$G$22/12,0)</f>
        <v>0</v>
      </c>
      <c r="G5511" s="29">
        <f ca="1">IF(E5511&gt;0,(IFERROR(-PMT(Calculator!$G$22/12,Calculator!$G$23*12,Calculator!$G$20),0))-F5511,0)</f>
        <v>0</v>
      </c>
      <c r="H5511" s="29">
        <f t="shared" ca="1" si="348"/>
        <v>0</v>
      </c>
      <c r="I5511" s="29">
        <f t="shared" ca="1" si="346"/>
        <v>0</v>
      </c>
      <c r="J5511" s="30">
        <f>Calculator!$G$40</f>
        <v>6.5000000000000002E-2</v>
      </c>
      <c r="K5511" s="29">
        <f ca="1">IF(C5511&gt;=Calculator!$G$27,IF(DAY($C5511)=1,Calculator!$G$34/2,IF(DAY($C5511)=15,Calculator!$G$34/2,0)),0)</f>
        <v>0</v>
      </c>
      <c r="L5511" s="29">
        <f ca="1">IF(DAY($C5511)=28,IF(H5511=0,0,Calculator!$G$35),0)</f>
        <v>0</v>
      </c>
      <c r="M5511" s="29">
        <f ca="1">IF(I5511&gt;0,IF(DAY($C5511)=1,SUM(INDIRECT("I"&amp;(ROW(C5510)-DAY(C5510))):I5510),0),0)</f>
        <v>0</v>
      </c>
      <c r="N5511" s="29">
        <f ca="1">IF(C5511&lt;Calculator!$G$27,0,IF(C5511=Calculator!$G$27,Calculator!$G$39,IF(H5511-K5511&lt;=0,IF(D5511&gt;Calculator!$G$39,IF(H5511-K5511+E5511+L5511+M5511+Calculator!$G$39&gt;Calculator!$G$39,Calculator!$G$39-(H5511+E5511+L5511+M5511-K5511),Calculator!$G$39),D5511),0)))</f>
        <v>0</v>
      </c>
    </row>
    <row r="5512" spans="1:14" ht="15.75" thickBot="1">
      <c r="A5512" s="33" t="str">
        <f ca="1">IF(C5512=Calculator!$H$27,"F",IF(Daily!D5512+Daily!H5512=0,IF(D5511+H5511&gt;0,"L",""),""))</f>
        <v/>
      </c>
      <c r="B5512" s="34">
        <v>5511</v>
      </c>
      <c r="C5512" s="19">
        <f t="shared" ca="1" si="345"/>
        <v>51441</v>
      </c>
      <c r="D5512" s="29">
        <f t="shared" ca="1" si="347"/>
        <v>0</v>
      </c>
      <c r="E5512" s="29">
        <f ca="1">IF(C5512&lt;Calculator!$D$26,0,IF(DAY($C5512)=1,IF(D5512-Calculator!$G$24&gt;0,Calculator!$G$24,D5512),0))</f>
        <v>0</v>
      </c>
      <c r="F5512" s="29">
        <f ca="1">IF(E5512&gt;0,D5512*Calculator!$G$22/12,0)</f>
        <v>0</v>
      </c>
      <c r="G5512" s="29">
        <f ca="1">IF(E5512&gt;0,(IFERROR(-PMT(Calculator!$G$22/12,Calculator!$G$23*12,Calculator!$G$20),0))-F5512,0)</f>
        <v>0</v>
      </c>
      <c r="H5512" s="29">
        <f t="shared" ca="1" si="348"/>
        <v>0</v>
      </c>
      <c r="I5512" s="29">
        <f t="shared" ca="1" si="346"/>
        <v>0</v>
      </c>
      <c r="J5512" s="30">
        <f>Calculator!$G$40</f>
        <v>6.5000000000000002E-2</v>
      </c>
      <c r="K5512" s="29">
        <f ca="1">IF(C5512&gt;=Calculator!$G$27,IF(DAY($C5512)=1,Calculator!$G$34/2,IF(DAY($C5512)=15,Calculator!$G$34/2,0)),0)</f>
        <v>4500</v>
      </c>
      <c r="L5512" s="29">
        <f ca="1">IF(DAY($C5512)=28,IF(H5512=0,0,Calculator!$G$35),0)</f>
        <v>0</v>
      </c>
      <c r="M5512" s="29">
        <f ca="1">IF(I5512&gt;0,IF(DAY($C5512)=1,SUM(INDIRECT("I"&amp;(ROW(C5511)-DAY(C5511))):I5511),0),0)</f>
        <v>0</v>
      </c>
      <c r="N5512" s="29">
        <f ca="1">IF(C5512&lt;Calculator!$G$27,0,IF(C5512=Calculator!$G$27,Calculator!$G$39,IF(H5512-K5512&lt;=0,IF(D5512&gt;Calculator!$G$39,IF(H5512-K5512+E5512+L5512+M5512+Calculator!$G$39&gt;Calculator!$G$39,Calculator!$G$39-(H5512+E5512+L5512+M5512-K5512),Calculator!$G$39),D5512),0)))</f>
        <v>0</v>
      </c>
    </row>
    <row r="5513" spans="1:14" ht="15.75" thickBot="1">
      <c r="A5513" s="33" t="str">
        <f ca="1">IF(C5513=Calculator!$H$27,"F",IF(Daily!D5513+Daily!H5513=0,IF(D5512+H5512&gt;0,"L",""),""))</f>
        <v/>
      </c>
      <c r="B5513" s="34">
        <v>5512</v>
      </c>
      <c r="C5513" s="19">
        <f t="shared" ca="1" si="345"/>
        <v>51442</v>
      </c>
      <c r="D5513" s="29">
        <f t="shared" ca="1" si="347"/>
        <v>0</v>
      </c>
      <c r="E5513" s="29">
        <f ca="1">IF(C5513&lt;Calculator!$D$26,0,IF(DAY($C5513)=1,IF(D5513-Calculator!$G$24&gt;0,Calculator!$G$24,D5513),0))</f>
        <v>0</v>
      </c>
      <c r="F5513" s="29">
        <f ca="1">IF(E5513&gt;0,D5513*Calculator!$G$22/12,0)</f>
        <v>0</v>
      </c>
      <c r="G5513" s="29">
        <f ca="1">IF(E5513&gt;0,(IFERROR(-PMT(Calculator!$G$22/12,Calculator!$G$23*12,Calculator!$G$20),0))-F5513,0)</f>
        <v>0</v>
      </c>
      <c r="H5513" s="29">
        <f t="shared" ca="1" si="348"/>
        <v>0</v>
      </c>
      <c r="I5513" s="29">
        <f t="shared" ca="1" si="346"/>
        <v>0</v>
      </c>
      <c r="J5513" s="30">
        <f>Calculator!$G$40</f>
        <v>6.5000000000000002E-2</v>
      </c>
      <c r="K5513" s="29">
        <f ca="1">IF(C5513&gt;=Calculator!$G$27,IF(DAY($C5513)=1,Calculator!$G$34/2,IF(DAY($C5513)=15,Calculator!$G$34/2,0)),0)</f>
        <v>0</v>
      </c>
      <c r="L5513" s="29">
        <f ca="1">IF(DAY($C5513)=28,IF(H5513=0,0,Calculator!$G$35),0)</f>
        <v>0</v>
      </c>
      <c r="M5513" s="29">
        <f ca="1">IF(I5513&gt;0,IF(DAY($C5513)=1,SUM(INDIRECT("I"&amp;(ROW(C5512)-DAY(C5512))):I5512),0),0)</f>
        <v>0</v>
      </c>
      <c r="N5513" s="29">
        <f ca="1">IF(C5513&lt;Calculator!$G$27,0,IF(C5513=Calculator!$G$27,Calculator!$G$39,IF(H5513-K5513&lt;=0,IF(D5513&gt;Calculator!$G$39,IF(H5513-K5513+E5513+L5513+M5513+Calculator!$G$39&gt;Calculator!$G$39,Calculator!$G$39-(H5513+E5513+L5513+M5513-K5513),Calculator!$G$39),D5513),0)))</f>
        <v>0</v>
      </c>
    </row>
    <row r="5514" spans="1:14" ht="15.75" thickBot="1">
      <c r="A5514" s="33" t="str">
        <f ca="1">IF(C5514=Calculator!$H$27,"F",IF(Daily!D5514+Daily!H5514=0,IF(D5513+H5513&gt;0,"L",""),""))</f>
        <v/>
      </c>
      <c r="B5514" s="34">
        <v>5513</v>
      </c>
      <c r="C5514" s="19">
        <f t="shared" ca="1" si="345"/>
        <v>51443</v>
      </c>
      <c r="D5514" s="29">
        <f t="shared" ca="1" si="347"/>
        <v>0</v>
      </c>
      <c r="E5514" s="29">
        <f ca="1">IF(C5514&lt;Calculator!$D$26,0,IF(DAY($C5514)=1,IF(D5514-Calculator!$G$24&gt;0,Calculator!$G$24,D5514),0))</f>
        <v>0</v>
      </c>
      <c r="F5514" s="29">
        <f ca="1">IF(E5514&gt;0,D5514*Calculator!$G$22/12,0)</f>
        <v>0</v>
      </c>
      <c r="G5514" s="29">
        <f ca="1">IF(E5514&gt;0,(IFERROR(-PMT(Calculator!$G$22/12,Calculator!$G$23*12,Calculator!$G$20),0))-F5514,0)</f>
        <v>0</v>
      </c>
      <c r="H5514" s="29">
        <f t="shared" ca="1" si="348"/>
        <v>0</v>
      </c>
      <c r="I5514" s="29">
        <f t="shared" ca="1" si="346"/>
        <v>0</v>
      </c>
      <c r="J5514" s="30">
        <f>Calculator!$G$40</f>
        <v>6.5000000000000002E-2</v>
      </c>
      <c r="K5514" s="29">
        <f ca="1">IF(C5514&gt;=Calculator!$G$27,IF(DAY($C5514)=1,Calculator!$G$34/2,IF(DAY($C5514)=15,Calculator!$G$34/2,0)),0)</f>
        <v>0</v>
      </c>
      <c r="L5514" s="29">
        <f ca="1">IF(DAY($C5514)=28,IF(H5514=0,0,Calculator!$G$35),0)</f>
        <v>0</v>
      </c>
      <c r="M5514" s="29">
        <f ca="1">IF(I5514&gt;0,IF(DAY($C5514)=1,SUM(INDIRECT("I"&amp;(ROW(C5513)-DAY(C5513))):I5513),0),0)</f>
        <v>0</v>
      </c>
      <c r="N5514" s="29">
        <f ca="1">IF(C5514&lt;Calculator!$G$27,0,IF(C5514=Calculator!$G$27,Calculator!$G$39,IF(H5514-K5514&lt;=0,IF(D5514&gt;Calculator!$G$39,IF(H5514-K5514+E5514+L5514+M5514+Calculator!$G$39&gt;Calculator!$G$39,Calculator!$G$39-(H5514+E5514+L5514+M5514-K5514),Calculator!$G$39),D5514),0)))</f>
        <v>0</v>
      </c>
    </row>
    <row r="5515" spans="1:14" ht="15.75" thickBot="1">
      <c r="A5515" s="33" t="str">
        <f ca="1">IF(C5515=Calculator!$H$27,"F",IF(Daily!D5515+Daily!H5515=0,IF(D5514+H5514&gt;0,"L",""),""))</f>
        <v/>
      </c>
      <c r="B5515" s="34">
        <v>5514</v>
      </c>
      <c r="C5515" s="19">
        <f t="shared" ca="1" si="345"/>
        <v>51444</v>
      </c>
      <c r="D5515" s="29">
        <f t="shared" ca="1" si="347"/>
        <v>0</v>
      </c>
      <c r="E5515" s="29">
        <f ca="1">IF(C5515&lt;Calculator!$D$26,0,IF(DAY($C5515)=1,IF(D5515-Calculator!$G$24&gt;0,Calculator!$G$24,D5515),0))</f>
        <v>0</v>
      </c>
      <c r="F5515" s="29">
        <f ca="1">IF(E5515&gt;0,D5515*Calculator!$G$22/12,0)</f>
        <v>0</v>
      </c>
      <c r="G5515" s="29">
        <f ca="1">IF(E5515&gt;0,(IFERROR(-PMT(Calculator!$G$22/12,Calculator!$G$23*12,Calculator!$G$20),0))-F5515,0)</f>
        <v>0</v>
      </c>
      <c r="H5515" s="29">
        <f t="shared" ca="1" si="348"/>
        <v>0</v>
      </c>
      <c r="I5515" s="29">
        <f t="shared" ca="1" si="346"/>
        <v>0</v>
      </c>
      <c r="J5515" s="30">
        <f>Calculator!$G$40</f>
        <v>6.5000000000000002E-2</v>
      </c>
      <c r="K5515" s="29">
        <f ca="1">IF(C5515&gt;=Calculator!$G$27,IF(DAY($C5515)=1,Calculator!$G$34/2,IF(DAY($C5515)=15,Calculator!$G$34/2,0)),0)</f>
        <v>0</v>
      </c>
      <c r="L5515" s="29">
        <f ca="1">IF(DAY($C5515)=28,IF(H5515=0,0,Calculator!$G$35),0)</f>
        <v>0</v>
      </c>
      <c r="M5515" s="29">
        <f ca="1">IF(I5515&gt;0,IF(DAY($C5515)=1,SUM(INDIRECT("I"&amp;(ROW(C5514)-DAY(C5514))):I5514),0),0)</f>
        <v>0</v>
      </c>
      <c r="N5515" s="29">
        <f ca="1">IF(C5515&lt;Calculator!$G$27,0,IF(C5515=Calculator!$G$27,Calculator!$G$39,IF(H5515-K5515&lt;=0,IF(D5515&gt;Calculator!$G$39,IF(H5515-K5515+E5515+L5515+M5515+Calculator!$G$39&gt;Calculator!$G$39,Calculator!$G$39-(H5515+E5515+L5515+M5515-K5515),Calculator!$G$39),D5515),0)))</f>
        <v>0</v>
      </c>
    </row>
    <row r="5516" spans="1:14" ht="15.75" thickBot="1">
      <c r="A5516" s="33" t="str">
        <f ca="1">IF(C5516=Calculator!$H$27,"F",IF(Daily!D5516+Daily!H5516=0,IF(D5515+H5515&gt;0,"L",""),""))</f>
        <v/>
      </c>
      <c r="B5516" s="34">
        <v>5515</v>
      </c>
      <c r="C5516" s="19">
        <f t="shared" ca="1" si="345"/>
        <v>51445</v>
      </c>
      <c r="D5516" s="29">
        <f t="shared" ca="1" si="347"/>
        <v>0</v>
      </c>
      <c r="E5516" s="29">
        <f ca="1">IF(C5516&lt;Calculator!$D$26,0,IF(DAY($C5516)=1,IF(D5516-Calculator!$G$24&gt;0,Calculator!$G$24,D5516),0))</f>
        <v>0</v>
      </c>
      <c r="F5516" s="29">
        <f ca="1">IF(E5516&gt;0,D5516*Calculator!$G$22/12,0)</f>
        <v>0</v>
      </c>
      <c r="G5516" s="29">
        <f ca="1">IF(E5516&gt;0,(IFERROR(-PMT(Calculator!$G$22/12,Calculator!$G$23*12,Calculator!$G$20),0))-F5516,0)</f>
        <v>0</v>
      </c>
      <c r="H5516" s="29">
        <f t="shared" ca="1" si="348"/>
        <v>0</v>
      </c>
      <c r="I5516" s="29">
        <f t="shared" ca="1" si="346"/>
        <v>0</v>
      </c>
      <c r="J5516" s="30">
        <f>Calculator!$G$40</f>
        <v>6.5000000000000002E-2</v>
      </c>
      <c r="K5516" s="29">
        <f ca="1">IF(C5516&gt;=Calculator!$G$27,IF(DAY($C5516)=1,Calculator!$G$34/2,IF(DAY($C5516)=15,Calculator!$G$34/2,0)),0)</f>
        <v>0</v>
      </c>
      <c r="L5516" s="29">
        <f ca="1">IF(DAY($C5516)=28,IF(H5516=0,0,Calculator!$G$35),0)</f>
        <v>0</v>
      </c>
      <c r="M5516" s="29">
        <f ca="1">IF(I5516&gt;0,IF(DAY($C5516)=1,SUM(INDIRECT("I"&amp;(ROW(C5515)-DAY(C5515))):I5515),0),0)</f>
        <v>0</v>
      </c>
      <c r="N5516" s="29">
        <f ca="1">IF(C5516&lt;Calculator!$G$27,0,IF(C5516=Calculator!$G$27,Calculator!$G$39,IF(H5516-K5516&lt;=0,IF(D5516&gt;Calculator!$G$39,IF(H5516-K5516+E5516+L5516+M5516+Calculator!$G$39&gt;Calculator!$G$39,Calculator!$G$39-(H5516+E5516+L5516+M5516-K5516),Calculator!$G$39),D5516),0)))</f>
        <v>0</v>
      </c>
    </row>
    <row r="5517" spans="1:14" ht="15.75" thickBot="1">
      <c r="A5517" s="33" t="str">
        <f ca="1">IF(C5517=Calculator!$H$27,"F",IF(Daily!D5517+Daily!H5517=0,IF(D5516+H5516&gt;0,"L",""),""))</f>
        <v/>
      </c>
      <c r="B5517" s="34">
        <v>5516</v>
      </c>
      <c r="C5517" s="19">
        <f t="shared" ca="1" si="345"/>
        <v>51446</v>
      </c>
      <c r="D5517" s="29">
        <f t="shared" ca="1" si="347"/>
        <v>0</v>
      </c>
      <c r="E5517" s="29">
        <f ca="1">IF(C5517&lt;Calculator!$D$26,0,IF(DAY($C5517)=1,IF(D5517-Calculator!$G$24&gt;0,Calculator!$G$24,D5517),0))</f>
        <v>0</v>
      </c>
      <c r="F5517" s="29">
        <f ca="1">IF(E5517&gt;0,D5517*Calculator!$G$22/12,0)</f>
        <v>0</v>
      </c>
      <c r="G5517" s="29">
        <f ca="1">IF(E5517&gt;0,(IFERROR(-PMT(Calculator!$G$22/12,Calculator!$G$23*12,Calculator!$G$20),0))-F5517,0)</f>
        <v>0</v>
      </c>
      <c r="H5517" s="29">
        <f t="shared" ca="1" si="348"/>
        <v>0</v>
      </c>
      <c r="I5517" s="29">
        <f t="shared" ca="1" si="346"/>
        <v>0</v>
      </c>
      <c r="J5517" s="30">
        <f>Calculator!$G$40</f>
        <v>6.5000000000000002E-2</v>
      </c>
      <c r="K5517" s="29">
        <f ca="1">IF(C5517&gt;=Calculator!$G$27,IF(DAY($C5517)=1,Calculator!$G$34/2,IF(DAY($C5517)=15,Calculator!$G$34/2,0)),0)</f>
        <v>0</v>
      </c>
      <c r="L5517" s="29">
        <f ca="1">IF(DAY($C5517)=28,IF(H5517=0,0,Calculator!$G$35),0)</f>
        <v>0</v>
      </c>
      <c r="M5517" s="29">
        <f ca="1">IF(I5517&gt;0,IF(DAY($C5517)=1,SUM(INDIRECT("I"&amp;(ROW(C5516)-DAY(C5516))):I5516),0),0)</f>
        <v>0</v>
      </c>
      <c r="N5517" s="29">
        <f ca="1">IF(C5517&lt;Calculator!$G$27,0,IF(C5517=Calculator!$G$27,Calculator!$G$39,IF(H5517-K5517&lt;=0,IF(D5517&gt;Calculator!$G$39,IF(H5517-K5517+E5517+L5517+M5517+Calculator!$G$39&gt;Calculator!$G$39,Calculator!$G$39-(H5517+E5517+L5517+M5517-K5517),Calculator!$G$39),D5517),0)))</f>
        <v>0</v>
      </c>
    </row>
    <row r="5518" spans="1:14" ht="15.75" thickBot="1">
      <c r="A5518" s="33" t="str">
        <f ca="1">IF(C5518=Calculator!$H$27,"F",IF(Daily!D5518+Daily!H5518=0,IF(D5517+H5517&gt;0,"L",""),""))</f>
        <v/>
      </c>
      <c r="B5518" s="34">
        <v>5517</v>
      </c>
      <c r="C5518" s="19">
        <f t="shared" ca="1" si="345"/>
        <v>51447</v>
      </c>
      <c r="D5518" s="29">
        <f t="shared" ca="1" si="347"/>
        <v>0</v>
      </c>
      <c r="E5518" s="29">
        <f ca="1">IF(C5518&lt;Calculator!$D$26,0,IF(DAY($C5518)=1,IF(D5518-Calculator!$G$24&gt;0,Calculator!$G$24,D5518),0))</f>
        <v>0</v>
      </c>
      <c r="F5518" s="29">
        <f ca="1">IF(E5518&gt;0,D5518*Calculator!$G$22/12,0)</f>
        <v>0</v>
      </c>
      <c r="G5518" s="29">
        <f ca="1">IF(E5518&gt;0,(IFERROR(-PMT(Calculator!$G$22/12,Calculator!$G$23*12,Calculator!$G$20),0))-F5518,0)</f>
        <v>0</v>
      </c>
      <c r="H5518" s="29">
        <f t="shared" ca="1" si="348"/>
        <v>0</v>
      </c>
      <c r="I5518" s="29">
        <f t="shared" ca="1" si="346"/>
        <v>0</v>
      </c>
      <c r="J5518" s="30">
        <f>Calculator!$G$40</f>
        <v>6.5000000000000002E-2</v>
      </c>
      <c r="K5518" s="29">
        <f ca="1">IF(C5518&gt;=Calculator!$G$27,IF(DAY($C5518)=1,Calculator!$G$34/2,IF(DAY($C5518)=15,Calculator!$G$34/2,0)),0)</f>
        <v>0</v>
      </c>
      <c r="L5518" s="29">
        <f ca="1">IF(DAY($C5518)=28,IF(H5518=0,0,Calculator!$G$35),0)</f>
        <v>0</v>
      </c>
      <c r="M5518" s="29">
        <f ca="1">IF(I5518&gt;0,IF(DAY($C5518)=1,SUM(INDIRECT("I"&amp;(ROW(C5517)-DAY(C5517))):I5517),0),0)</f>
        <v>0</v>
      </c>
      <c r="N5518" s="29">
        <f ca="1">IF(C5518&lt;Calculator!$G$27,0,IF(C5518=Calculator!$G$27,Calculator!$G$39,IF(H5518-K5518&lt;=0,IF(D5518&gt;Calculator!$G$39,IF(H5518-K5518+E5518+L5518+M5518+Calculator!$G$39&gt;Calculator!$G$39,Calculator!$G$39-(H5518+E5518+L5518+M5518-K5518),Calculator!$G$39),D5518),0)))</f>
        <v>0</v>
      </c>
    </row>
    <row r="5519" spans="1:14" ht="15.75" thickBot="1">
      <c r="A5519" s="33" t="str">
        <f ca="1">IF(C5519=Calculator!$H$27,"F",IF(Daily!D5519+Daily!H5519=0,IF(D5518+H5518&gt;0,"L",""),""))</f>
        <v/>
      </c>
      <c r="B5519" s="34">
        <v>5518</v>
      </c>
      <c r="C5519" s="19">
        <f t="shared" ca="1" si="345"/>
        <v>51448</v>
      </c>
      <c r="D5519" s="29">
        <f t="shared" ca="1" si="347"/>
        <v>0</v>
      </c>
      <c r="E5519" s="29">
        <f ca="1">IF(C5519&lt;Calculator!$D$26,0,IF(DAY($C5519)=1,IF(D5519-Calculator!$G$24&gt;0,Calculator!$G$24,D5519),0))</f>
        <v>0</v>
      </c>
      <c r="F5519" s="29">
        <f ca="1">IF(E5519&gt;0,D5519*Calculator!$G$22/12,0)</f>
        <v>0</v>
      </c>
      <c r="G5519" s="29">
        <f ca="1">IF(E5519&gt;0,(IFERROR(-PMT(Calculator!$G$22/12,Calculator!$G$23*12,Calculator!$G$20),0))-F5519,0)</f>
        <v>0</v>
      </c>
      <c r="H5519" s="29">
        <f t="shared" ca="1" si="348"/>
        <v>0</v>
      </c>
      <c r="I5519" s="29">
        <f t="shared" ca="1" si="346"/>
        <v>0</v>
      </c>
      <c r="J5519" s="30">
        <f>Calculator!$G$40</f>
        <v>6.5000000000000002E-2</v>
      </c>
      <c r="K5519" s="29">
        <f ca="1">IF(C5519&gt;=Calculator!$G$27,IF(DAY($C5519)=1,Calculator!$G$34/2,IF(DAY($C5519)=15,Calculator!$G$34/2,0)),0)</f>
        <v>0</v>
      </c>
      <c r="L5519" s="29">
        <f ca="1">IF(DAY($C5519)=28,IF(H5519=0,0,Calculator!$G$35),0)</f>
        <v>0</v>
      </c>
      <c r="M5519" s="29">
        <f ca="1">IF(I5519&gt;0,IF(DAY($C5519)=1,SUM(INDIRECT("I"&amp;(ROW(C5518)-DAY(C5518))):I5518),0),0)</f>
        <v>0</v>
      </c>
      <c r="N5519" s="29">
        <f ca="1">IF(C5519&lt;Calculator!$G$27,0,IF(C5519=Calculator!$G$27,Calculator!$G$39,IF(H5519-K5519&lt;=0,IF(D5519&gt;Calculator!$G$39,IF(H5519-K5519+E5519+L5519+M5519+Calculator!$G$39&gt;Calculator!$G$39,Calculator!$G$39-(H5519+E5519+L5519+M5519-K5519),Calculator!$G$39),D5519),0)))</f>
        <v>0</v>
      </c>
    </row>
    <row r="5520" spans="1:14" ht="15.75" thickBot="1">
      <c r="A5520" s="33" t="str">
        <f ca="1">IF(C5520=Calculator!$H$27,"F",IF(Daily!D5520+Daily!H5520=0,IF(D5519+H5519&gt;0,"L",""),""))</f>
        <v/>
      </c>
      <c r="B5520" s="34">
        <v>5519</v>
      </c>
      <c r="C5520" s="19">
        <f t="shared" ca="1" si="345"/>
        <v>51449</v>
      </c>
      <c r="D5520" s="29">
        <f t="shared" ca="1" si="347"/>
        <v>0</v>
      </c>
      <c r="E5520" s="29">
        <f ca="1">IF(C5520&lt;Calculator!$D$26,0,IF(DAY($C5520)=1,IF(D5520-Calculator!$G$24&gt;0,Calculator!$G$24,D5520),0))</f>
        <v>0</v>
      </c>
      <c r="F5520" s="29">
        <f ca="1">IF(E5520&gt;0,D5520*Calculator!$G$22/12,0)</f>
        <v>0</v>
      </c>
      <c r="G5520" s="29">
        <f ca="1">IF(E5520&gt;0,(IFERROR(-PMT(Calculator!$G$22/12,Calculator!$G$23*12,Calculator!$G$20),0))-F5520,0)</f>
        <v>0</v>
      </c>
      <c r="H5520" s="29">
        <f t="shared" ca="1" si="348"/>
        <v>0</v>
      </c>
      <c r="I5520" s="29">
        <f t="shared" ca="1" si="346"/>
        <v>0</v>
      </c>
      <c r="J5520" s="30">
        <f>Calculator!$G$40</f>
        <v>6.5000000000000002E-2</v>
      </c>
      <c r="K5520" s="29">
        <f ca="1">IF(C5520&gt;=Calculator!$G$27,IF(DAY($C5520)=1,Calculator!$G$34/2,IF(DAY($C5520)=15,Calculator!$G$34/2,0)),0)</f>
        <v>0</v>
      </c>
      <c r="L5520" s="29">
        <f ca="1">IF(DAY($C5520)=28,IF(H5520=0,0,Calculator!$G$35),0)</f>
        <v>0</v>
      </c>
      <c r="M5520" s="29">
        <f ca="1">IF(I5520&gt;0,IF(DAY($C5520)=1,SUM(INDIRECT("I"&amp;(ROW(C5519)-DAY(C5519))):I5519),0),0)</f>
        <v>0</v>
      </c>
      <c r="N5520" s="29">
        <f ca="1">IF(C5520&lt;Calculator!$G$27,0,IF(C5520=Calculator!$G$27,Calculator!$G$39,IF(H5520-K5520&lt;=0,IF(D5520&gt;Calculator!$G$39,IF(H5520-K5520+E5520+L5520+M5520+Calculator!$G$39&gt;Calculator!$G$39,Calculator!$G$39-(H5520+E5520+L5520+M5520-K5520),Calculator!$G$39),D5520),0)))</f>
        <v>0</v>
      </c>
    </row>
    <row r="5521" spans="1:14" ht="15.75" thickBot="1">
      <c r="A5521" s="33" t="str">
        <f ca="1">IF(C5521=Calculator!$H$27,"F",IF(Daily!D5521+Daily!H5521=0,IF(D5520+H5520&gt;0,"L",""),""))</f>
        <v/>
      </c>
      <c r="B5521" s="34">
        <v>5520</v>
      </c>
      <c r="C5521" s="19">
        <f t="shared" ca="1" si="345"/>
        <v>51450</v>
      </c>
      <c r="D5521" s="29">
        <f t="shared" ca="1" si="347"/>
        <v>0</v>
      </c>
      <c r="E5521" s="29">
        <f ca="1">IF(C5521&lt;Calculator!$D$26,0,IF(DAY($C5521)=1,IF(D5521-Calculator!$G$24&gt;0,Calculator!$G$24,D5521),0))</f>
        <v>0</v>
      </c>
      <c r="F5521" s="29">
        <f ca="1">IF(E5521&gt;0,D5521*Calculator!$G$22/12,0)</f>
        <v>0</v>
      </c>
      <c r="G5521" s="29">
        <f ca="1">IF(E5521&gt;0,(IFERROR(-PMT(Calculator!$G$22/12,Calculator!$G$23*12,Calculator!$G$20),0))-F5521,0)</f>
        <v>0</v>
      </c>
      <c r="H5521" s="29">
        <f t="shared" ca="1" si="348"/>
        <v>0</v>
      </c>
      <c r="I5521" s="29">
        <f t="shared" ca="1" si="346"/>
        <v>0</v>
      </c>
      <c r="J5521" s="30">
        <f>Calculator!$G$40</f>
        <v>6.5000000000000002E-2</v>
      </c>
      <c r="K5521" s="29">
        <f ca="1">IF(C5521&gt;=Calculator!$G$27,IF(DAY($C5521)=1,Calculator!$G$34/2,IF(DAY($C5521)=15,Calculator!$G$34/2,0)),0)</f>
        <v>0</v>
      </c>
      <c r="L5521" s="29">
        <f ca="1">IF(DAY($C5521)=28,IF(H5521=0,0,Calculator!$G$35),0)</f>
        <v>0</v>
      </c>
      <c r="M5521" s="29">
        <f ca="1">IF(I5521&gt;0,IF(DAY($C5521)=1,SUM(INDIRECT("I"&amp;(ROW(C5520)-DAY(C5520))):I5520),0),0)</f>
        <v>0</v>
      </c>
      <c r="N5521" s="29">
        <f ca="1">IF(C5521&lt;Calculator!$G$27,0,IF(C5521=Calculator!$G$27,Calculator!$G$39,IF(H5521-K5521&lt;=0,IF(D5521&gt;Calculator!$G$39,IF(H5521-K5521+E5521+L5521+M5521+Calculator!$G$39&gt;Calculator!$G$39,Calculator!$G$39-(H5521+E5521+L5521+M5521-K5521),Calculator!$G$39),D5521),0)))</f>
        <v>0</v>
      </c>
    </row>
    <row r="5522" spans="1:14" ht="15.75" thickBot="1">
      <c r="A5522" s="33" t="str">
        <f ca="1">IF(C5522=Calculator!$H$27,"F",IF(Daily!D5522+Daily!H5522=0,IF(D5521+H5521&gt;0,"L",""),""))</f>
        <v/>
      </c>
      <c r="B5522" s="34">
        <v>5521</v>
      </c>
      <c r="C5522" s="19">
        <f t="shared" ca="1" si="345"/>
        <v>51451</v>
      </c>
      <c r="D5522" s="29">
        <f t="shared" ca="1" si="347"/>
        <v>0</v>
      </c>
      <c r="E5522" s="29">
        <f ca="1">IF(C5522&lt;Calculator!$D$26,0,IF(DAY($C5522)=1,IF(D5522-Calculator!$G$24&gt;0,Calculator!$G$24,D5522),0))</f>
        <v>0</v>
      </c>
      <c r="F5522" s="29">
        <f ca="1">IF(E5522&gt;0,D5522*Calculator!$G$22/12,0)</f>
        <v>0</v>
      </c>
      <c r="G5522" s="29">
        <f ca="1">IF(E5522&gt;0,(IFERROR(-PMT(Calculator!$G$22/12,Calculator!$G$23*12,Calculator!$G$20),0))-F5522,0)</f>
        <v>0</v>
      </c>
      <c r="H5522" s="29">
        <f t="shared" ca="1" si="348"/>
        <v>0</v>
      </c>
      <c r="I5522" s="29">
        <f t="shared" ca="1" si="346"/>
        <v>0</v>
      </c>
      <c r="J5522" s="30">
        <f>Calculator!$G$40</f>
        <v>6.5000000000000002E-2</v>
      </c>
      <c r="K5522" s="29">
        <f ca="1">IF(C5522&gt;=Calculator!$G$27,IF(DAY($C5522)=1,Calculator!$G$34/2,IF(DAY($C5522)=15,Calculator!$G$34/2,0)),0)</f>
        <v>0</v>
      </c>
      <c r="L5522" s="29">
        <f ca="1">IF(DAY($C5522)=28,IF(H5522=0,0,Calculator!$G$35),0)</f>
        <v>0</v>
      </c>
      <c r="M5522" s="29">
        <f ca="1">IF(I5522&gt;0,IF(DAY($C5522)=1,SUM(INDIRECT("I"&amp;(ROW(C5521)-DAY(C5521))):I5521),0),0)</f>
        <v>0</v>
      </c>
      <c r="N5522" s="29">
        <f ca="1">IF(C5522&lt;Calculator!$G$27,0,IF(C5522=Calculator!$G$27,Calculator!$G$39,IF(H5522-K5522&lt;=0,IF(D5522&gt;Calculator!$G$39,IF(H5522-K5522+E5522+L5522+M5522+Calculator!$G$39&gt;Calculator!$G$39,Calculator!$G$39-(H5522+E5522+L5522+M5522-K5522),Calculator!$G$39),D5522),0)))</f>
        <v>0</v>
      </c>
    </row>
    <row r="5523" spans="1:14" ht="15.75" thickBot="1">
      <c r="A5523" s="33" t="str">
        <f ca="1">IF(C5523=Calculator!$H$27,"F",IF(Daily!D5523+Daily!H5523=0,IF(D5522+H5522&gt;0,"L",""),""))</f>
        <v/>
      </c>
      <c r="B5523" s="34">
        <v>5522</v>
      </c>
      <c r="C5523" s="19">
        <f t="shared" ca="1" si="345"/>
        <v>51452</v>
      </c>
      <c r="D5523" s="29">
        <f t="shared" ca="1" si="347"/>
        <v>0</v>
      </c>
      <c r="E5523" s="29">
        <f ca="1">IF(C5523&lt;Calculator!$D$26,0,IF(DAY($C5523)=1,IF(D5523-Calculator!$G$24&gt;0,Calculator!$G$24,D5523),0))</f>
        <v>0</v>
      </c>
      <c r="F5523" s="29">
        <f ca="1">IF(E5523&gt;0,D5523*Calculator!$G$22/12,0)</f>
        <v>0</v>
      </c>
      <c r="G5523" s="29">
        <f ca="1">IF(E5523&gt;0,(IFERROR(-PMT(Calculator!$G$22/12,Calculator!$G$23*12,Calculator!$G$20),0))-F5523,0)</f>
        <v>0</v>
      </c>
      <c r="H5523" s="29">
        <f t="shared" ca="1" si="348"/>
        <v>0</v>
      </c>
      <c r="I5523" s="29">
        <f t="shared" ca="1" si="346"/>
        <v>0</v>
      </c>
      <c r="J5523" s="30">
        <f>Calculator!$G$40</f>
        <v>6.5000000000000002E-2</v>
      </c>
      <c r="K5523" s="29">
        <f ca="1">IF(C5523&gt;=Calculator!$G$27,IF(DAY($C5523)=1,Calculator!$G$34/2,IF(DAY($C5523)=15,Calculator!$G$34/2,0)),0)</f>
        <v>0</v>
      </c>
      <c r="L5523" s="29">
        <f ca="1">IF(DAY($C5523)=28,IF(H5523=0,0,Calculator!$G$35),0)</f>
        <v>0</v>
      </c>
      <c r="M5523" s="29">
        <f ca="1">IF(I5523&gt;0,IF(DAY($C5523)=1,SUM(INDIRECT("I"&amp;(ROW(C5522)-DAY(C5522))):I5522),0),0)</f>
        <v>0</v>
      </c>
      <c r="N5523" s="29">
        <f ca="1">IF(C5523&lt;Calculator!$G$27,0,IF(C5523=Calculator!$G$27,Calculator!$G$39,IF(H5523-K5523&lt;=0,IF(D5523&gt;Calculator!$G$39,IF(H5523-K5523+E5523+L5523+M5523+Calculator!$G$39&gt;Calculator!$G$39,Calculator!$G$39-(H5523+E5523+L5523+M5523-K5523),Calculator!$G$39),D5523),0)))</f>
        <v>0</v>
      </c>
    </row>
    <row r="5524" spans="1:14" ht="15.75" thickBot="1">
      <c r="A5524" s="33" t="str">
        <f ca="1">IF(C5524=Calculator!$H$27,"F",IF(Daily!D5524+Daily!H5524=0,IF(D5523+H5523&gt;0,"L",""),""))</f>
        <v/>
      </c>
      <c r="B5524" s="34">
        <v>5523</v>
      </c>
      <c r="C5524" s="19">
        <f t="shared" ca="1" si="345"/>
        <v>51453</v>
      </c>
      <c r="D5524" s="29">
        <f t="shared" ca="1" si="347"/>
        <v>0</v>
      </c>
      <c r="E5524" s="29">
        <f ca="1">IF(C5524&lt;Calculator!$D$26,0,IF(DAY($C5524)=1,IF(D5524-Calculator!$G$24&gt;0,Calculator!$G$24,D5524),0))</f>
        <v>0</v>
      </c>
      <c r="F5524" s="29">
        <f ca="1">IF(E5524&gt;0,D5524*Calculator!$G$22/12,0)</f>
        <v>0</v>
      </c>
      <c r="G5524" s="29">
        <f ca="1">IF(E5524&gt;0,(IFERROR(-PMT(Calculator!$G$22/12,Calculator!$G$23*12,Calculator!$G$20),0))-F5524,0)</f>
        <v>0</v>
      </c>
      <c r="H5524" s="29">
        <f t="shared" ca="1" si="348"/>
        <v>0</v>
      </c>
      <c r="I5524" s="29">
        <f t="shared" ca="1" si="346"/>
        <v>0</v>
      </c>
      <c r="J5524" s="30">
        <f>Calculator!$G$40</f>
        <v>6.5000000000000002E-2</v>
      </c>
      <c r="K5524" s="29">
        <f ca="1">IF(C5524&gt;=Calculator!$G$27,IF(DAY($C5524)=1,Calculator!$G$34/2,IF(DAY($C5524)=15,Calculator!$G$34/2,0)),0)</f>
        <v>0</v>
      </c>
      <c r="L5524" s="29">
        <f ca="1">IF(DAY($C5524)=28,IF(H5524=0,0,Calculator!$G$35),0)</f>
        <v>0</v>
      </c>
      <c r="M5524" s="29">
        <f ca="1">IF(I5524&gt;0,IF(DAY($C5524)=1,SUM(INDIRECT("I"&amp;(ROW(C5523)-DAY(C5523))):I5523),0),0)</f>
        <v>0</v>
      </c>
      <c r="N5524" s="29">
        <f ca="1">IF(C5524&lt;Calculator!$G$27,0,IF(C5524=Calculator!$G$27,Calculator!$G$39,IF(H5524-K5524&lt;=0,IF(D5524&gt;Calculator!$G$39,IF(H5524-K5524+E5524+L5524+M5524+Calculator!$G$39&gt;Calculator!$G$39,Calculator!$G$39-(H5524+E5524+L5524+M5524-K5524),Calculator!$G$39),D5524),0)))</f>
        <v>0</v>
      </c>
    </row>
    <row r="5525" spans="1:14" ht="15.75" thickBot="1">
      <c r="A5525" s="33" t="str">
        <f ca="1">IF(C5525=Calculator!$H$27,"F",IF(Daily!D5525+Daily!H5525=0,IF(D5524+H5524&gt;0,"L",""),""))</f>
        <v/>
      </c>
      <c r="B5525" s="34">
        <v>5524</v>
      </c>
      <c r="C5525" s="19">
        <f t="shared" ca="1" si="345"/>
        <v>51454</v>
      </c>
      <c r="D5525" s="29">
        <f t="shared" ca="1" si="347"/>
        <v>0</v>
      </c>
      <c r="E5525" s="29">
        <f ca="1">IF(C5525&lt;Calculator!$D$26,0,IF(DAY($C5525)=1,IF(D5525-Calculator!$G$24&gt;0,Calculator!$G$24,D5525),0))</f>
        <v>0</v>
      </c>
      <c r="F5525" s="29">
        <f ca="1">IF(E5525&gt;0,D5525*Calculator!$G$22/12,0)</f>
        <v>0</v>
      </c>
      <c r="G5525" s="29">
        <f ca="1">IF(E5525&gt;0,(IFERROR(-PMT(Calculator!$G$22/12,Calculator!$G$23*12,Calculator!$G$20),0))-F5525,0)</f>
        <v>0</v>
      </c>
      <c r="H5525" s="29">
        <f t="shared" ca="1" si="348"/>
        <v>0</v>
      </c>
      <c r="I5525" s="29">
        <f t="shared" ca="1" si="346"/>
        <v>0</v>
      </c>
      <c r="J5525" s="30">
        <f>Calculator!$G$40</f>
        <v>6.5000000000000002E-2</v>
      </c>
      <c r="K5525" s="29">
        <f ca="1">IF(C5525&gt;=Calculator!$G$27,IF(DAY($C5525)=1,Calculator!$G$34/2,IF(DAY($C5525)=15,Calculator!$G$34/2,0)),0)</f>
        <v>0</v>
      </c>
      <c r="L5525" s="29">
        <f ca="1">IF(DAY($C5525)=28,IF(H5525=0,0,Calculator!$G$35),0)</f>
        <v>0</v>
      </c>
      <c r="M5525" s="29">
        <f ca="1">IF(I5525&gt;0,IF(DAY($C5525)=1,SUM(INDIRECT("I"&amp;(ROW(C5524)-DAY(C5524))):I5524),0),0)</f>
        <v>0</v>
      </c>
      <c r="N5525" s="29">
        <f ca="1">IF(C5525&lt;Calculator!$G$27,0,IF(C5525=Calculator!$G$27,Calculator!$G$39,IF(H5525-K5525&lt;=0,IF(D5525&gt;Calculator!$G$39,IF(H5525-K5525+E5525+L5525+M5525+Calculator!$G$39&gt;Calculator!$G$39,Calculator!$G$39-(H5525+E5525+L5525+M5525-K5525),Calculator!$G$39),D5525),0)))</f>
        <v>0</v>
      </c>
    </row>
    <row r="5526" spans="1:14" ht="15.75" thickBot="1">
      <c r="A5526" s="33" t="str">
        <f ca="1">IF(C5526=Calculator!$H$27,"F",IF(Daily!D5526+Daily!H5526=0,IF(D5525+H5525&gt;0,"L",""),""))</f>
        <v/>
      </c>
      <c r="B5526" s="34">
        <v>5525</v>
      </c>
      <c r="C5526" s="19">
        <f t="shared" ca="1" si="345"/>
        <v>51455</v>
      </c>
      <c r="D5526" s="29">
        <f t="shared" ca="1" si="347"/>
        <v>0</v>
      </c>
      <c r="E5526" s="29">
        <f ca="1">IF(C5526&lt;Calculator!$D$26,0,IF(DAY($C5526)=1,IF(D5526-Calculator!$G$24&gt;0,Calculator!$G$24,D5526),0))</f>
        <v>0</v>
      </c>
      <c r="F5526" s="29">
        <f ca="1">IF(E5526&gt;0,D5526*Calculator!$G$22/12,0)</f>
        <v>0</v>
      </c>
      <c r="G5526" s="29">
        <f ca="1">IF(E5526&gt;0,(IFERROR(-PMT(Calculator!$G$22/12,Calculator!$G$23*12,Calculator!$G$20),0))-F5526,0)</f>
        <v>0</v>
      </c>
      <c r="H5526" s="29">
        <f t="shared" ca="1" si="348"/>
        <v>0</v>
      </c>
      <c r="I5526" s="29">
        <f t="shared" ca="1" si="346"/>
        <v>0</v>
      </c>
      <c r="J5526" s="30">
        <f>Calculator!$G$40</f>
        <v>6.5000000000000002E-2</v>
      </c>
      <c r="K5526" s="29">
        <f ca="1">IF(C5526&gt;=Calculator!$G$27,IF(DAY($C5526)=1,Calculator!$G$34/2,IF(DAY($C5526)=15,Calculator!$G$34/2,0)),0)</f>
        <v>4500</v>
      </c>
      <c r="L5526" s="29">
        <f ca="1">IF(DAY($C5526)=28,IF(H5526=0,0,Calculator!$G$35),0)</f>
        <v>0</v>
      </c>
      <c r="M5526" s="29">
        <f ca="1">IF(I5526&gt;0,IF(DAY($C5526)=1,SUM(INDIRECT("I"&amp;(ROW(C5525)-DAY(C5525))):I5525),0),0)</f>
        <v>0</v>
      </c>
      <c r="N5526" s="29">
        <f ca="1">IF(C5526&lt;Calculator!$G$27,0,IF(C5526=Calculator!$G$27,Calculator!$G$39,IF(H5526-K5526&lt;=0,IF(D5526&gt;Calculator!$G$39,IF(H5526-K5526+E5526+L5526+M5526+Calculator!$G$39&gt;Calculator!$G$39,Calculator!$G$39-(H5526+E5526+L5526+M5526-K5526),Calculator!$G$39),D5526),0)))</f>
        <v>0</v>
      </c>
    </row>
    <row r="5527" spans="1:14" ht="15.75" thickBot="1">
      <c r="A5527" s="33" t="str">
        <f ca="1">IF(C5527=Calculator!$H$27,"F",IF(Daily!D5527+Daily!H5527=0,IF(D5526+H5526&gt;0,"L",""),""))</f>
        <v/>
      </c>
      <c r="B5527" s="34">
        <v>5526</v>
      </c>
      <c r="C5527" s="19">
        <f t="shared" ca="1" si="345"/>
        <v>51456</v>
      </c>
      <c r="D5527" s="29">
        <f t="shared" ca="1" si="347"/>
        <v>0</v>
      </c>
      <c r="E5527" s="29">
        <f ca="1">IF(C5527&lt;Calculator!$D$26,0,IF(DAY($C5527)=1,IF(D5527-Calculator!$G$24&gt;0,Calculator!$G$24,D5527),0))</f>
        <v>0</v>
      </c>
      <c r="F5527" s="29">
        <f ca="1">IF(E5527&gt;0,D5527*Calculator!$G$22/12,0)</f>
        <v>0</v>
      </c>
      <c r="G5527" s="29">
        <f ca="1">IF(E5527&gt;0,(IFERROR(-PMT(Calculator!$G$22/12,Calculator!$G$23*12,Calculator!$G$20),0))-F5527,0)</f>
        <v>0</v>
      </c>
      <c r="H5527" s="29">
        <f t="shared" ca="1" si="348"/>
        <v>0</v>
      </c>
      <c r="I5527" s="29">
        <f t="shared" ca="1" si="346"/>
        <v>0</v>
      </c>
      <c r="J5527" s="30">
        <f>Calculator!$G$40</f>
        <v>6.5000000000000002E-2</v>
      </c>
      <c r="K5527" s="29">
        <f ca="1">IF(C5527&gt;=Calculator!$G$27,IF(DAY($C5527)=1,Calculator!$G$34/2,IF(DAY($C5527)=15,Calculator!$G$34/2,0)),0)</f>
        <v>0</v>
      </c>
      <c r="L5527" s="29">
        <f ca="1">IF(DAY($C5527)=28,IF(H5527=0,0,Calculator!$G$35),0)</f>
        <v>0</v>
      </c>
      <c r="M5527" s="29">
        <f ca="1">IF(I5527&gt;0,IF(DAY($C5527)=1,SUM(INDIRECT("I"&amp;(ROW(C5526)-DAY(C5526))):I5526),0),0)</f>
        <v>0</v>
      </c>
      <c r="N5527" s="29">
        <f ca="1">IF(C5527&lt;Calculator!$G$27,0,IF(C5527=Calculator!$G$27,Calculator!$G$39,IF(H5527-K5527&lt;=0,IF(D5527&gt;Calculator!$G$39,IF(H5527-K5527+E5527+L5527+M5527+Calculator!$G$39&gt;Calculator!$G$39,Calculator!$G$39-(H5527+E5527+L5527+M5527-K5527),Calculator!$G$39),D5527),0)))</f>
        <v>0</v>
      </c>
    </row>
    <row r="5528" spans="1:14" ht="15.75" thickBot="1">
      <c r="A5528" s="33" t="str">
        <f ca="1">IF(C5528=Calculator!$H$27,"F",IF(Daily!D5528+Daily!H5528=0,IF(D5527+H5527&gt;0,"L",""),""))</f>
        <v/>
      </c>
      <c r="B5528" s="34">
        <v>5527</v>
      </c>
      <c r="C5528" s="19">
        <f t="shared" ca="1" si="345"/>
        <v>51457</v>
      </c>
      <c r="D5528" s="29">
        <f t="shared" ca="1" si="347"/>
        <v>0</v>
      </c>
      <c r="E5528" s="29">
        <f ca="1">IF(C5528&lt;Calculator!$D$26,0,IF(DAY($C5528)=1,IF(D5528-Calculator!$G$24&gt;0,Calculator!$G$24,D5528),0))</f>
        <v>0</v>
      </c>
      <c r="F5528" s="29">
        <f ca="1">IF(E5528&gt;0,D5528*Calculator!$G$22/12,0)</f>
        <v>0</v>
      </c>
      <c r="G5528" s="29">
        <f ca="1">IF(E5528&gt;0,(IFERROR(-PMT(Calculator!$G$22/12,Calculator!$G$23*12,Calculator!$G$20),0))-F5528,0)</f>
        <v>0</v>
      </c>
      <c r="H5528" s="29">
        <f t="shared" ca="1" si="348"/>
        <v>0</v>
      </c>
      <c r="I5528" s="29">
        <f t="shared" ca="1" si="346"/>
        <v>0</v>
      </c>
      <c r="J5528" s="30">
        <f>Calculator!$G$40</f>
        <v>6.5000000000000002E-2</v>
      </c>
      <c r="K5528" s="29">
        <f ca="1">IF(C5528&gt;=Calculator!$G$27,IF(DAY($C5528)=1,Calculator!$G$34/2,IF(DAY($C5528)=15,Calculator!$G$34/2,0)),0)</f>
        <v>0</v>
      </c>
      <c r="L5528" s="29">
        <f ca="1">IF(DAY($C5528)=28,IF(H5528=0,0,Calculator!$G$35),0)</f>
        <v>0</v>
      </c>
      <c r="M5528" s="29">
        <f ca="1">IF(I5528&gt;0,IF(DAY($C5528)=1,SUM(INDIRECT("I"&amp;(ROW(C5527)-DAY(C5527))):I5527),0),0)</f>
        <v>0</v>
      </c>
      <c r="N5528" s="29">
        <f ca="1">IF(C5528&lt;Calculator!$G$27,0,IF(C5528=Calculator!$G$27,Calculator!$G$39,IF(H5528-K5528&lt;=0,IF(D5528&gt;Calculator!$G$39,IF(H5528-K5528+E5528+L5528+M5528+Calculator!$G$39&gt;Calculator!$G$39,Calculator!$G$39-(H5528+E5528+L5528+M5528-K5528),Calculator!$G$39),D5528),0)))</f>
        <v>0</v>
      </c>
    </row>
    <row r="5529" spans="1:14" ht="15.75" thickBot="1">
      <c r="A5529" s="33" t="str">
        <f ca="1">IF(C5529=Calculator!$H$27,"F",IF(Daily!D5529+Daily!H5529=0,IF(D5528+H5528&gt;0,"L",""),""))</f>
        <v/>
      </c>
      <c r="B5529" s="34">
        <v>5528</v>
      </c>
      <c r="C5529" s="19">
        <f t="shared" ca="1" si="345"/>
        <v>51458</v>
      </c>
      <c r="D5529" s="29">
        <f t="shared" ca="1" si="347"/>
        <v>0</v>
      </c>
      <c r="E5529" s="29">
        <f ca="1">IF(C5529&lt;Calculator!$D$26,0,IF(DAY($C5529)=1,IF(D5529-Calculator!$G$24&gt;0,Calculator!$G$24,D5529),0))</f>
        <v>0</v>
      </c>
      <c r="F5529" s="29">
        <f ca="1">IF(E5529&gt;0,D5529*Calculator!$G$22/12,0)</f>
        <v>0</v>
      </c>
      <c r="G5529" s="29">
        <f ca="1">IF(E5529&gt;0,(IFERROR(-PMT(Calculator!$G$22/12,Calculator!$G$23*12,Calculator!$G$20),0))-F5529,0)</f>
        <v>0</v>
      </c>
      <c r="H5529" s="29">
        <f t="shared" ca="1" si="348"/>
        <v>0</v>
      </c>
      <c r="I5529" s="29">
        <f t="shared" ca="1" si="346"/>
        <v>0</v>
      </c>
      <c r="J5529" s="30">
        <f>Calculator!$G$40</f>
        <v>6.5000000000000002E-2</v>
      </c>
      <c r="K5529" s="29">
        <f ca="1">IF(C5529&gt;=Calculator!$G$27,IF(DAY($C5529)=1,Calculator!$G$34/2,IF(DAY($C5529)=15,Calculator!$G$34/2,0)),0)</f>
        <v>0</v>
      </c>
      <c r="L5529" s="29">
        <f ca="1">IF(DAY($C5529)=28,IF(H5529=0,0,Calculator!$G$35),0)</f>
        <v>0</v>
      </c>
      <c r="M5529" s="29">
        <f ca="1">IF(I5529&gt;0,IF(DAY($C5529)=1,SUM(INDIRECT("I"&amp;(ROW(C5528)-DAY(C5528))):I5528),0),0)</f>
        <v>0</v>
      </c>
      <c r="N5529" s="29">
        <f ca="1">IF(C5529&lt;Calculator!$G$27,0,IF(C5529=Calculator!$G$27,Calculator!$G$39,IF(H5529-K5529&lt;=0,IF(D5529&gt;Calculator!$G$39,IF(H5529-K5529+E5529+L5529+M5529+Calculator!$G$39&gt;Calculator!$G$39,Calculator!$G$39-(H5529+E5529+L5529+M5529-K5529),Calculator!$G$39),D5529),0)))</f>
        <v>0</v>
      </c>
    </row>
    <row r="5530" spans="1:14" ht="15.75" thickBot="1">
      <c r="A5530" s="33" t="str">
        <f ca="1">IF(C5530=Calculator!$H$27,"F",IF(Daily!D5530+Daily!H5530=0,IF(D5529+H5529&gt;0,"L",""),""))</f>
        <v/>
      </c>
      <c r="B5530" s="34">
        <v>5529</v>
      </c>
      <c r="C5530" s="19">
        <f t="shared" ca="1" si="345"/>
        <v>51459</v>
      </c>
      <c r="D5530" s="29">
        <f t="shared" ca="1" si="347"/>
        <v>0</v>
      </c>
      <c r="E5530" s="29">
        <f ca="1">IF(C5530&lt;Calculator!$D$26,0,IF(DAY($C5530)=1,IF(D5530-Calculator!$G$24&gt;0,Calculator!$G$24,D5530),0))</f>
        <v>0</v>
      </c>
      <c r="F5530" s="29">
        <f ca="1">IF(E5530&gt;0,D5530*Calculator!$G$22/12,0)</f>
        <v>0</v>
      </c>
      <c r="G5530" s="29">
        <f ca="1">IF(E5530&gt;0,(IFERROR(-PMT(Calculator!$G$22/12,Calculator!$G$23*12,Calculator!$G$20),0))-F5530,0)</f>
        <v>0</v>
      </c>
      <c r="H5530" s="29">
        <f t="shared" ca="1" si="348"/>
        <v>0</v>
      </c>
      <c r="I5530" s="29">
        <f t="shared" ca="1" si="346"/>
        <v>0</v>
      </c>
      <c r="J5530" s="30">
        <f>Calculator!$G$40</f>
        <v>6.5000000000000002E-2</v>
      </c>
      <c r="K5530" s="29">
        <f ca="1">IF(C5530&gt;=Calculator!$G$27,IF(DAY($C5530)=1,Calculator!$G$34/2,IF(DAY($C5530)=15,Calculator!$G$34/2,0)),0)</f>
        <v>0</v>
      </c>
      <c r="L5530" s="29">
        <f ca="1">IF(DAY($C5530)=28,IF(H5530=0,0,Calculator!$G$35),0)</f>
        <v>0</v>
      </c>
      <c r="M5530" s="29">
        <f ca="1">IF(I5530&gt;0,IF(DAY($C5530)=1,SUM(INDIRECT("I"&amp;(ROW(C5529)-DAY(C5529))):I5529),0),0)</f>
        <v>0</v>
      </c>
      <c r="N5530" s="29">
        <f ca="1">IF(C5530&lt;Calculator!$G$27,0,IF(C5530=Calculator!$G$27,Calculator!$G$39,IF(H5530-K5530&lt;=0,IF(D5530&gt;Calculator!$G$39,IF(H5530-K5530+E5530+L5530+M5530+Calculator!$G$39&gt;Calculator!$G$39,Calculator!$G$39-(H5530+E5530+L5530+M5530-K5530),Calculator!$G$39),D5530),0)))</f>
        <v>0</v>
      </c>
    </row>
    <row r="5531" spans="1:14" ht="15.75" thickBot="1">
      <c r="A5531" s="33" t="str">
        <f ca="1">IF(C5531=Calculator!$H$27,"F",IF(Daily!D5531+Daily!H5531=0,IF(D5530+H5530&gt;0,"L",""),""))</f>
        <v/>
      </c>
      <c r="B5531" s="34">
        <v>5530</v>
      </c>
      <c r="C5531" s="19">
        <f t="shared" ca="1" si="345"/>
        <v>51460</v>
      </c>
      <c r="D5531" s="29">
        <f t="shared" ca="1" si="347"/>
        <v>0</v>
      </c>
      <c r="E5531" s="29">
        <f ca="1">IF(C5531&lt;Calculator!$D$26,0,IF(DAY($C5531)=1,IF(D5531-Calculator!$G$24&gt;0,Calculator!$G$24,D5531),0))</f>
        <v>0</v>
      </c>
      <c r="F5531" s="29">
        <f ca="1">IF(E5531&gt;0,D5531*Calculator!$G$22/12,0)</f>
        <v>0</v>
      </c>
      <c r="G5531" s="29">
        <f ca="1">IF(E5531&gt;0,(IFERROR(-PMT(Calculator!$G$22/12,Calculator!$G$23*12,Calculator!$G$20),0))-F5531,0)</f>
        <v>0</v>
      </c>
      <c r="H5531" s="29">
        <f t="shared" ca="1" si="348"/>
        <v>0</v>
      </c>
      <c r="I5531" s="29">
        <f t="shared" ca="1" si="346"/>
        <v>0</v>
      </c>
      <c r="J5531" s="30">
        <f>Calculator!$G$40</f>
        <v>6.5000000000000002E-2</v>
      </c>
      <c r="K5531" s="29">
        <f ca="1">IF(C5531&gt;=Calculator!$G$27,IF(DAY($C5531)=1,Calculator!$G$34/2,IF(DAY($C5531)=15,Calculator!$G$34/2,0)),0)</f>
        <v>0</v>
      </c>
      <c r="L5531" s="29">
        <f ca="1">IF(DAY($C5531)=28,IF(H5531=0,0,Calculator!$G$35),0)</f>
        <v>0</v>
      </c>
      <c r="M5531" s="29">
        <f ca="1">IF(I5531&gt;0,IF(DAY($C5531)=1,SUM(INDIRECT("I"&amp;(ROW(C5530)-DAY(C5530))):I5530),0),0)</f>
        <v>0</v>
      </c>
      <c r="N5531" s="29">
        <f ca="1">IF(C5531&lt;Calculator!$G$27,0,IF(C5531=Calculator!$G$27,Calculator!$G$39,IF(H5531-K5531&lt;=0,IF(D5531&gt;Calculator!$G$39,IF(H5531-K5531+E5531+L5531+M5531+Calculator!$G$39&gt;Calculator!$G$39,Calculator!$G$39-(H5531+E5531+L5531+M5531-K5531),Calculator!$G$39),D5531),0)))</f>
        <v>0</v>
      </c>
    </row>
    <row r="5532" spans="1:14" ht="15.75" thickBot="1">
      <c r="A5532" s="33" t="str">
        <f ca="1">IF(C5532=Calculator!$H$27,"F",IF(Daily!D5532+Daily!H5532=0,IF(D5531+H5531&gt;0,"L",""),""))</f>
        <v/>
      </c>
      <c r="B5532" s="34">
        <v>5531</v>
      </c>
      <c r="C5532" s="19">
        <f t="shared" ca="1" si="345"/>
        <v>51461</v>
      </c>
      <c r="D5532" s="29">
        <f t="shared" ca="1" si="347"/>
        <v>0</v>
      </c>
      <c r="E5532" s="29">
        <f ca="1">IF(C5532&lt;Calculator!$D$26,0,IF(DAY($C5532)=1,IF(D5532-Calculator!$G$24&gt;0,Calculator!$G$24,D5532),0))</f>
        <v>0</v>
      </c>
      <c r="F5532" s="29">
        <f ca="1">IF(E5532&gt;0,D5532*Calculator!$G$22/12,0)</f>
        <v>0</v>
      </c>
      <c r="G5532" s="29">
        <f ca="1">IF(E5532&gt;0,(IFERROR(-PMT(Calculator!$G$22/12,Calculator!$G$23*12,Calculator!$G$20),0))-F5532,0)</f>
        <v>0</v>
      </c>
      <c r="H5532" s="29">
        <f t="shared" ca="1" si="348"/>
        <v>0</v>
      </c>
      <c r="I5532" s="29">
        <f t="shared" ca="1" si="346"/>
        <v>0</v>
      </c>
      <c r="J5532" s="30">
        <f>Calculator!$G$40</f>
        <v>6.5000000000000002E-2</v>
      </c>
      <c r="K5532" s="29">
        <f ca="1">IF(C5532&gt;=Calculator!$G$27,IF(DAY($C5532)=1,Calculator!$G$34/2,IF(DAY($C5532)=15,Calculator!$G$34/2,0)),0)</f>
        <v>0</v>
      </c>
      <c r="L5532" s="29">
        <f ca="1">IF(DAY($C5532)=28,IF(H5532=0,0,Calculator!$G$35),0)</f>
        <v>0</v>
      </c>
      <c r="M5532" s="29">
        <f ca="1">IF(I5532&gt;0,IF(DAY($C5532)=1,SUM(INDIRECT("I"&amp;(ROW(C5531)-DAY(C5531))):I5531),0),0)</f>
        <v>0</v>
      </c>
      <c r="N5532" s="29">
        <f ca="1">IF(C5532&lt;Calculator!$G$27,0,IF(C5532=Calculator!$G$27,Calculator!$G$39,IF(H5532-K5532&lt;=0,IF(D5532&gt;Calculator!$G$39,IF(H5532-K5532+E5532+L5532+M5532+Calculator!$G$39&gt;Calculator!$G$39,Calculator!$G$39-(H5532+E5532+L5532+M5532-K5532),Calculator!$G$39),D5532),0)))</f>
        <v>0</v>
      </c>
    </row>
    <row r="5533" spans="1:14" ht="15.75" thickBot="1">
      <c r="A5533" s="33" t="str">
        <f ca="1">IF(C5533=Calculator!$H$27,"F",IF(Daily!D5533+Daily!H5533=0,IF(D5532+H5532&gt;0,"L",""),""))</f>
        <v/>
      </c>
      <c r="B5533" s="34">
        <v>5532</v>
      </c>
      <c r="C5533" s="19">
        <f t="shared" ca="1" si="345"/>
        <v>51462</v>
      </c>
      <c r="D5533" s="29">
        <f t="shared" ca="1" si="347"/>
        <v>0</v>
      </c>
      <c r="E5533" s="29">
        <f ca="1">IF(C5533&lt;Calculator!$D$26,0,IF(DAY($C5533)=1,IF(D5533-Calculator!$G$24&gt;0,Calculator!$G$24,D5533),0))</f>
        <v>0</v>
      </c>
      <c r="F5533" s="29">
        <f ca="1">IF(E5533&gt;0,D5533*Calculator!$G$22/12,0)</f>
        <v>0</v>
      </c>
      <c r="G5533" s="29">
        <f ca="1">IF(E5533&gt;0,(IFERROR(-PMT(Calculator!$G$22/12,Calculator!$G$23*12,Calculator!$G$20),0))-F5533,0)</f>
        <v>0</v>
      </c>
      <c r="H5533" s="29">
        <f t="shared" ca="1" si="348"/>
        <v>0</v>
      </c>
      <c r="I5533" s="29">
        <f t="shared" ca="1" si="346"/>
        <v>0</v>
      </c>
      <c r="J5533" s="30">
        <f>Calculator!$G$40</f>
        <v>6.5000000000000002E-2</v>
      </c>
      <c r="K5533" s="29">
        <f ca="1">IF(C5533&gt;=Calculator!$G$27,IF(DAY($C5533)=1,Calculator!$G$34/2,IF(DAY($C5533)=15,Calculator!$G$34/2,0)),0)</f>
        <v>0</v>
      </c>
      <c r="L5533" s="29">
        <f ca="1">IF(DAY($C5533)=28,IF(H5533=0,0,Calculator!$G$35),0)</f>
        <v>0</v>
      </c>
      <c r="M5533" s="29">
        <f ca="1">IF(I5533&gt;0,IF(DAY($C5533)=1,SUM(INDIRECT("I"&amp;(ROW(C5532)-DAY(C5532))):I5532),0),0)</f>
        <v>0</v>
      </c>
      <c r="N5533" s="29">
        <f ca="1">IF(C5533&lt;Calculator!$G$27,0,IF(C5533=Calculator!$G$27,Calculator!$G$39,IF(H5533-K5533&lt;=0,IF(D5533&gt;Calculator!$G$39,IF(H5533-K5533+E5533+L5533+M5533+Calculator!$G$39&gt;Calculator!$G$39,Calculator!$G$39-(H5533+E5533+L5533+M5533-K5533),Calculator!$G$39),D5533),0)))</f>
        <v>0</v>
      </c>
    </row>
    <row r="5534" spans="1:14" ht="15.75" thickBot="1">
      <c r="A5534" s="33" t="str">
        <f ca="1">IF(C5534=Calculator!$H$27,"F",IF(Daily!D5534+Daily!H5534=0,IF(D5533+H5533&gt;0,"L",""),""))</f>
        <v/>
      </c>
      <c r="B5534" s="34">
        <v>5533</v>
      </c>
      <c r="C5534" s="19">
        <f t="shared" ca="1" si="345"/>
        <v>51463</v>
      </c>
      <c r="D5534" s="29">
        <f t="shared" ca="1" si="347"/>
        <v>0</v>
      </c>
      <c r="E5534" s="29">
        <f ca="1">IF(C5534&lt;Calculator!$D$26,0,IF(DAY($C5534)=1,IF(D5534-Calculator!$G$24&gt;0,Calculator!$G$24,D5534),0))</f>
        <v>0</v>
      </c>
      <c r="F5534" s="29">
        <f ca="1">IF(E5534&gt;0,D5534*Calculator!$G$22/12,0)</f>
        <v>0</v>
      </c>
      <c r="G5534" s="29">
        <f ca="1">IF(E5534&gt;0,(IFERROR(-PMT(Calculator!$G$22/12,Calculator!$G$23*12,Calculator!$G$20),0))-F5534,0)</f>
        <v>0</v>
      </c>
      <c r="H5534" s="29">
        <f t="shared" ca="1" si="348"/>
        <v>0</v>
      </c>
      <c r="I5534" s="29">
        <f t="shared" ca="1" si="346"/>
        <v>0</v>
      </c>
      <c r="J5534" s="30">
        <f>Calculator!$G$40</f>
        <v>6.5000000000000002E-2</v>
      </c>
      <c r="K5534" s="29">
        <f ca="1">IF(C5534&gt;=Calculator!$G$27,IF(DAY($C5534)=1,Calculator!$G$34/2,IF(DAY($C5534)=15,Calculator!$G$34/2,0)),0)</f>
        <v>0</v>
      </c>
      <c r="L5534" s="29">
        <f ca="1">IF(DAY($C5534)=28,IF(H5534=0,0,Calculator!$G$35),0)</f>
        <v>0</v>
      </c>
      <c r="M5534" s="29">
        <f ca="1">IF(I5534&gt;0,IF(DAY($C5534)=1,SUM(INDIRECT("I"&amp;(ROW(C5533)-DAY(C5533))):I5533),0),0)</f>
        <v>0</v>
      </c>
      <c r="N5534" s="29">
        <f ca="1">IF(C5534&lt;Calculator!$G$27,0,IF(C5534=Calculator!$G$27,Calculator!$G$39,IF(H5534-K5534&lt;=0,IF(D5534&gt;Calculator!$G$39,IF(H5534-K5534+E5534+L5534+M5534+Calculator!$G$39&gt;Calculator!$G$39,Calculator!$G$39-(H5534+E5534+L5534+M5534-K5534),Calculator!$G$39),D5534),0)))</f>
        <v>0</v>
      </c>
    </row>
    <row r="5535" spans="1:14" ht="15.75" thickBot="1">
      <c r="A5535" s="33" t="str">
        <f ca="1">IF(C5535=Calculator!$H$27,"F",IF(Daily!D5535+Daily!H5535=0,IF(D5534+H5534&gt;0,"L",""),""))</f>
        <v/>
      </c>
      <c r="B5535" s="34">
        <v>5534</v>
      </c>
      <c r="C5535" s="19">
        <f t="shared" ca="1" si="345"/>
        <v>51464</v>
      </c>
      <c r="D5535" s="29">
        <f t="shared" ca="1" si="347"/>
        <v>0</v>
      </c>
      <c r="E5535" s="29">
        <f ca="1">IF(C5535&lt;Calculator!$D$26,0,IF(DAY($C5535)=1,IF(D5535-Calculator!$G$24&gt;0,Calculator!$G$24,D5535),0))</f>
        <v>0</v>
      </c>
      <c r="F5535" s="29">
        <f ca="1">IF(E5535&gt;0,D5535*Calculator!$G$22/12,0)</f>
        <v>0</v>
      </c>
      <c r="G5535" s="29">
        <f ca="1">IF(E5535&gt;0,(IFERROR(-PMT(Calculator!$G$22/12,Calculator!$G$23*12,Calculator!$G$20),0))-F5535,0)</f>
        <v>0</v>
      </c>
      <c r="H5535" s="29">
        <f t="shared" ca="1" si="348"/>
        <v>0</v>
      </c>
      <c r="I5535" s="29">
        <f t="shared" ca="1" si="346"/>
        <v>0</v>
      </c>
      <c r="J5535" s="30">
        <f>Calculator!$G$40</f>
        <v>6.5000000000000002E-2</v>
      </c>
      <c r="K5535" s="29">
        <f ca="1">IF(C5535&gt;=Calculator!$G$27,IF(DAY($C5535)=1,Calculator!$G$34/2,IF(DAY($C5535)=15,Calculator!$G$34/2,0)),0)</f>
        <v>0</v>
      </c>
      <c r="L5535" s="29">
        <f ca="1">IF(DAY($C5535)=28,IF(H5535=0,0,Calculator!$G$35),0)</f>
        <v>0</v>
      </c>
      <c r="M5535" s="29">
        <f ca="1">IF(I5535&gt;0,IF(DAY($C5535)=1,SUM(INDIRECT("I"&amp;(ROW(C5534)-DAY(C5534))):I5534),0),0)</f>
        <v>0</v>
      </c>
      <c r="N5535" s="29">
        <f ca="1">IF(C5535&lt;Calculator!$G$27,0,IF(C5535=Calculator!$G$27,Calculator!$G$39,IF(H5535-K5535&lt;=0,IF(D5535&gt;Calculator!$G$39,IF(H5535-K5535+E5535+L5535+M5535+Calculator!$G$39&gt;Calculator!$G$39,Calculator!$G$39-(H5535+E5535+L5535+M5535-K5535),Calculator!$G$39),D5535),0)))</f>
        <v>0</v>
      </c>
    </row>
    <row r="5536" spans="1:14" ht="15.75" thickBot="1">
      <c r="A5536" s="33" t="str">
        <f ca="1">IF(C5536=Calculator!$H$27,"F",IF(Daily!D5536+Daily!H5536=0,IF(D5535+H5535&gt;0,"L",""),""))</f>
        <v/>
      </c>
      <c r="B5536" s="34">
        <v>5535</v>
      </c>
      <c r="C5536" s="19">
        <f t="shared" ca="1" si="345"/>
        <v>51465</v>
      </c>
      <c r="D5536" s="29">
        <f t="shared" ca="1" si="347"/>
        <v>0</v>
      </c>
      <c r="E5536" s="29">
        <f ca="1">IF(C5536&lt;Calculator!$D$26,0,IF(DAY($C5536)=1,IF(D5536-Calculator!$G$24&gt;0,Calculator!$G$24,D5536),0))</f>
        <v>0</v>
      </c>
      <c r="F5536" s="29">
        <f ca="1">IF(E5536&gt;0,D5536*Calculator!$G$22/12,0)</f>
        <v>0</v>
      </c>
      <c r="G5536" s="29">
        <f ca="1">IF(E5536&gt;0,(IFERROR(-PMT(Calculator!$G$22/12,Calculator!$G$23*12,Calculator!$G$20),0))-F5536,0)</f>
        <v>0</v>
      </c>
      <c r="H5536" s="29">
        <f t="shared" ca="1" si="348"/>
        <v>0</v>
      </c>
      <c r="I5536" s="29">
        <f t="shared" ca="1" si="346"/>
        <v>0</v>
      </c>
      <c r="J5536" s="30">
        <f>Calculator!$G$40</f>
        <v>6.5000000000000002E-2</v>
      </c>
      <c r="K5536" s="29">
        <f ca="1">IF(C5536&gt;=Calculator!$G$27,IF(DAY($C5536)=1,Calculator!$G$34/2,IF(DAY($C5536)=15,Calculator!$G$34/2,0)),0)</f>
        <v>0</v>
      </c>
      <c r="L5536" s="29">
        <f ca="1">IF(DAY($C5536)=28,IF(H5536=0,0,Calculator!$G$35),0)</f>
        <v>0</v>
      </c>
      <c r="M5536" s="29">
        <f ca="1">IF(I5536&gt;0,IF(DAY($C5536)=1,SUM(INDIRECT("I"&amp;(ROW(C5535)-DAY(C5535))):I5535),0),0)</f>
        <v>0</v>
      </c>
      <c r="N5536" s="29">
        <f ca="1">IF(C5536&lt;Calculator!$G$27,0,IF(C5536=Calculator!$G$27,Calculator!$G$39,IF(H5536-K5536&lt;=0,IF(D5536&gt;Calculator!$G$39,IF(H5536-K5536+E5536+L5536+M5536+Calculator!$G$39&gt;Calculator!$G$39,Calculator!$G$39-(H5536+E5536+L5536+M5536-K5536),Calculator!$G$39),D5536),0)))</f>
        <v>0</v>
      </c>
    </row>
    <row r="5537" spans="1:14" ht="15.75" thickBot="1">
      <c r="A5537" s="33" t="str">
        <f ca="1">IF(C5537=Calculator!$H$27,"F",IF(Daily!D5537+Daily!H5537=0,IF(D5536+H5536&gt;0,"L",""),""))</f>
        <v/>
      </c>
      <c r="B5537" s="34">
        <v>5536</v>
      </c>
      <c r="C5537" s="19">
        <f t="shared" ca="1" si="345"/>
        <v>51466</v>
      </c>
      <c r="D5537" s="29">
        <f t="shared" ca="1" si="347"/>
        <v>0</v>
      </c>
      <c r="E5537" s="29">
        <f ca="1">IF(C5537&lt;Calculator!$D$26,0,IF(DAY($C5537)=1,IF(D5537-Calculator!$G$24&gt;0,Calculator!$G$24,D5537),0))</f>
        <v>0</v>
      </c>
      <c r="F5537" s="29">
        <f ca="1">IF(E5537&gt;0,D5537*Calculator!$G$22/12,0)</f>
        <v>0</v>
      </c>
      <c r="G5537" s="29">
        <f ca="1">IF(E5537&gt;0,(IFERROR(-PMT(Calculator!$G$22/12,Calculator!$G$23*12,Calculator!$G$20),0))-F5537,0)</f>
        <v>0</v>
      </c>
      <c r="H5537" s="29">
        <f t="shared" ca="1" si="348"/>
        <v>0</v>
      </c>
      <c r="I5537" s="29">
        <f t="shared" ca="1" si="346"/>
        <v>0</v>
      </c>
      <c r="J5537" s="30">
        <f>Calculator!$G$40</f>
        <v>6.5000000000000002E-2</v>
      </c>
      <c r="K5537" s="29">
        <f ca="1">IF(C5537&gt;=Calculator!$G$27,IF(DAY($C5537)=1,Calculator!$G$34/2,IF(DAY($C5537)=15,Calculator!$G$34/2,0)),0)</f>
        <v>0</v>
      </c>
      <c r="L5537" s="29">
        <f ca="1">IF(DAY($C5537)=28,IF(H5537=0,0,Calculator!$G$35),0)</f>
        <v>0</v>
      </c>
      <c r="M5537" s="29">
        <f ca="1">IF(I5537&gt;0,IF(DAY($C5537)=1,SUM(INDIRECT("I"&amp;(ROW(C5536)-DAY(C5536))):I5536),0),0)</f>
        <v>0</v>
      </c>
      <c r="N5537" s="29">
        <f ca="1">IF(C5537&lt;Calculator!$G$27,0,IF(C5537=Calculator!$G$27,Calculator!$G$39,IF(H5537-K5537&lt;=0,IF(D5537&gt;Calculator!$G$39,IF(H5537-K5537+E5537+L5537+M5537+Calculator!$G$39&gt;Calculator!$G$39,Calculator!$G$39-(H5537+E5537+L5537+M5537-K5537),Calculator!$G$39),D5537),0)))</f>
        <v>0</v>
      </c>
    </row>
    <row r="5538" spans="1:14" ht="15.75" thickBot="1">
      <c r="A5538" s="33" t="str">
        <f ca="1">IF(C5538=Calculator!$H$27,"F",IF(Daily!D5538+Daily!H5538=0,IF(D5537+H5537&gt;0,"L",""),""))</f>
        <v/>
      </c>
      <c r="B5538" s="34">
        <v>5537</v>
      </c>
      <c r="C5538" s="19">
        <f t="shared" ca="1" si="345"/>
        <v>51467</v>
      </c>
      <c r="D5538" s="29">
        <f t="shared" ca="1" si="347"/>
        <v>0</v>
      </c>
      <c r="E5538" s="29">
        <f ca="1">IF(C5538&lt;Calculator!$D$26,0,IF(DAY($C5538)=1,IF(D5538-Calculator!$G$24&gt;0,Calculator!$G$24,D5538),0))</f>
        <v>0</v>
      </c>
      <c r="F5538" s="29">
        <f ca="1">IF(E5538&gt;0,D5538*Calculator!$G$22/12,0)</f>
        <v>0</v>
      </c>
      <c r="G5538" s="29">
        <f ca="1">IF(E5538&gt;0,(IFERROR(-PMT(Calculator!$G$22/12,Calculator!$G$23*12,Calculator!$G$20),0))-F5538,0)</f>
        <v>0</v>
      </c>
      <c r="H5538" s="29">
        <f t="shared" ca="1" si="348"/>
        <v>0</v>
      </c>
      <c r="I5538" s="29">
        <f t="shared" ca="1" si="346"/>
        <v>0</v>
      </c>
      <c r="J5538" s="30">
        <f>Calculator!$G$40</f>
        <v>6.5000000000000002E-2</v>
      </c>
      <c r="K5538" s="29">
        <f ca="1">IF(C5538&gt;=Calculator!$G$27,IF(DAY($C5538)=1,Calculator!$G$34/2,IF(DAY($C5538)=15,Calculator!$G$34/2,0)),0)</f>
        <v>0</v>
      </c>
      <c r="L5538" s="29">
        <f ca="1">IF(DAY($C5538)=28,IF(H5538=0,0,Calculator!$G$35),0)</f>
        <v>0</v>
      </c>
      <c r="M5538" s="29">
        <f ca="1">IF(I5538&gt;0,IF(DAY($C5538)=1,SUM(INDIRECT("I"&amp;(ROW(C5537)-DAY(C5537))):I5537),0),0)</f>
        <v>0</v>
      </c>
      <c r="N5538" s="29">
        <f ca="1">IF(C5538&lt;Calculator!$G$27,0,IF(C5538=Calculator!$G$27,Calculator!$G$39,IF(H5538-K5538&lt;=0,IF(D5538&gt;Calculator!$G$39,IF(H5538-K5538+E5538+L5538+M5538+Calculator!$G$39&gt;Calculator!$G$39,Calculator!$G$39-(H5538+E5538+L5538+M5538-K5538),Calculator!$G$39),D5538),0)))</f>
        <v>0</v>
      </c>
    </row>
    <row r="5539" spans="1:14" ht="15.75" thickBot="1">
      <c r="A5539" s="33" t="str">
        <f ca="1">IF(C5539=Calculator!$H$27,"F",IF(Daily!D5539+Daily!H5539=0,IF(D5538+H5538&gt;0,"L",""),""))</f>
        <v/>
      </c>
      <c r="B5539" s="34">
        <v>5538</v>
      </c>
      <c r="C5539" s="19">
        <f t="shared" ca="1" si="345"/>
        <v>51468</v>
      </c>
      <c r="D5539" s="29">
        <f t="shared" ca="1" si="347"/>
        <v>0</v>
      </c>
      <c r="E5539" s="29">
        <f ca="1">IF(C5539&lt;Calculator!$D$26,0,IF(DAY($C5539)=1,IF(D5539-Calculator!$G$24&gt;0,Calculator!$G$24,D5539),0))</f>
        <v>0</v>
      </c>
      <c r="F5539" s="29">
        <f ca="1">IF(E5539&gt;0,D5539*Calculator!$G$22/12,0)</f>
        <v>0</v>
      </c>
      <c r="G5539" s="29">
        <f ca="1">IF(E5539&gt;0,(IFERROR(-PMT(Calculator!$G$22/12,Calculator!$G$23*12,Calculator!$G$20),0))-F5539,0)</f>
        <v>0</v>
      </c>
      <c r="H5539" s="29">
        <f t="shared" ca="1" si="348"/>
        <v>0</v>
      </c>
      <c r="I5539" s="29">
        <f t="shared" ca="1" si="346"/>
        <v>0</v>
      </c>
      <c r="J5539" s="30">
        <f>Calculator!$G$40</f>
        <v>6.5000000000000002E-2</v>
      </c>
      <c r="K5539" s="29">
        <f ca="1">IF(C5539&gt;=Calculator!$G$27,IF(DAY($C5539)=1,Calculator!$G$34/2,IF(DAY($C5539)=15,Calculator!$G$34/2,0)),0)</f>
        <v>0</v>
      </c>
      <c r="L5539" s="29">
        <f ca="1">IF(DAY($C5539)=28,IF(H5539=0,0,Calculator!$G$35),0)</f>
        <v>0</v>
      </c>
      <c r="M5539" s="29">
        <f ca="1">IF(I5539&gt;0,IF(DAY($C5539)=1,SUM(INDIRECT("I"&amp;(ROW(C5538)-DAY(C5538))):I5538),0),0)</f>
        <v>0</v>
      </c>
      <c r="N5539" s="29">
        <f ca="1">IF(C5539&lt;Calculator!$G$27,0,IF(C5539=Calculator!$G$27,Calculator!$G$39,IF(H5539-K5539&lt;=0,IF(D5539&gt;Calculator!$G$39,IF(H5539-K5539+E5539+L5539+M5539+Calculator!$G$39&gt;Calculator!$G$39,Calculator!$G$39-(H5539+E5539+L5539+M5539-K5539),Calculator!$G$39),D5539),0)))</f>
        <v>0</v>
      </c>
    </row>
    <row r="5540" spans="1:14" ht="15.75" thickBot="1">
      <c r="A5540" s="33" t="str">
        <f ca="1">IF(C5540=Calculator!$H$27,"F",IF(Daily!D5540+Daily!H5540=0,IF(D5539+H5539&gt;0,"L",""),""))</f>
        <v/>
      </c>
      <c r="B5540" s="34">
        <v>5539</v>
      </c>
      <c r="C5540" s="19">
        <f t="shared" ca="1" si="345"/>
        <v>51469</v>
      </c>
      <c r="D5540" s="29">
        <f t="shared" ca="1" si="347"/>
        <v>0</v>
      </c>
      <c r="E5540" s="29">
        <f ca="1">IF(C5540&lt;Calculator!$D$26,0,IF(DAY($C5540)=1,IF(D5540-Calculator!$G$24&gt;0,Calculator!$G$24,D5540),0))</f>
        <v>0</v>
      </c>
      <c r="F5540" s="29">
        <f ca="1">IF(E5540&gt;0,D5540*Calculator!$G$22/12,0)</f>
        <v>0</v>
      </c>
      <c r="G5540" s="29">
        <f ca="1">IF(E5540&gt;0,(IFERROR(-PMT(Calculator!$G$22/12,Calculator!$G$23*12,Calculator!$G$20),0))-F5540,0)</f>
        <v>0</v>
      </c>
      <c r="H5540" s="29">
        <f t="shared" ca="1" si="348"/>
        <v>0</v>
      </c>
      <c r="I5540" s="29">
        <f t="shared" ca="1" si="346"/>
        <v>0</v>
      </c>
      <c r="J5540" s="30">
        <f>Calculator!$G$40</f>
        <v>6.5000000000000002E-2</v>
      </c>
      <c r="K5540" s="29">
        <f ca="1">IF(C5540&gt;=Calculator!$G$27,IF(DAY($C5540)=1,Calculator!$G$34/2,IF(DAY($C5540)=15,Calculator!$G$34/2,0)),0)</f>
        <v>0</v>
      </c>
      <c r="L5540" s="29">
        <f ca="1">IF(DAY($C5540)=28,IF(H5540=0,0,Calculator!$G$35),0)</f>
        <v>0</v>
      </c>
      <c r="M5540" s="29">
        <f ca="1">IF(I5540&gt;0,IF(DAY($C5540)=1,SUM(INDIRECT("I"&amp;(ROW(C5539)-DAY(C5539))):I5539),0),0)</f>
        <v>0</v>
      </c>
      <c r="N5540" s="29">
        <f ca="1">IF(C5540&lt;Calculator!$G$27,0,IF(C5540=Calculator!$G$27,Calculator!$G$39,IF(H5540-K5540&lt;=0,IF(D5540&gt;Calculator!$G$39,IF(H5540-K5540+E5540+L5540+M5540+Calculator!$G$39&gt;Calculator!$G$39,Calculator!$G$39-(H5540+E5540+L5540+M5540-K5540),Calculator!$G$39),D5540),0)))</f>
        <v>0</v>
      </c>
    </row>
    <row r="5541" spans="1:14" ht="15.75" thickBot="1">
      <c r="A5541" s="33" t="str">
        <f ca="1">IF(C5541=Calculator!$H$27,"F",IF(Daily!D5541+Daily!H5541=0,IF(D5540+H5540&gt;0,"L",""),""))</f>
        <v/>
      </c>
      <c r="B5541" s="34">
        <v>5540</v>
      </c>
      <c r="C5541" s="19">
        <f t="shared" ca="1" si="345"/>
        <v>51470</v>
      </c>
      <c r="D5541" s="29">
        <f t="shared" ca="1" si="347"/>
        <v>0</v>
      </c>
      <c r="E5541" s="29">
        <f ca="1">IF(C5541&lt;Calculator!$D$26,0,IF(DAY($C5541)=1,IF(D5541-Calculator!$G$24&gt;0,Calculator!$G$24,D5541),0))</f>
        <v>0</v>
      </c>
      <c r="F5541" s="29">
        <f ca="1">IF(E5541&gt;0,D5541*Calculator!$G$22/12,0)</f>
        <v>0</v>
      </c>
      <c r="G5541" s="29">
        <f ca="1">IF(E5541&gt;0,(IFERROR(-PMT(Calculator!$G$22/12,Calculator!$G$23*12,Calculator!$G$20),0))-F5541,0)</f>
        <v>0</v>
      </c>
      <c r="H5541" s="29">
        <f t="shared" ca="1" si="348"/>
        <v>0</v>
      </c>
      <c r="I5541" s="29">
        <f t="shared" ca="1" si="346"/>
        <v>0</v>
      </c>
      <c r="J5541" s="30">
        <f>Calculator!$G$40</f>
        <v>6.5000000000000002E-2</v>
      </c>
      <c r="K5541" s="29">
        <f ca="1">IF(C5541&gt;=Calculator!$G$27,IF(DAY($C5541)=1,Calculator!$G$34/2,IF(DAY($C5541)=15,Calculator!$G$34/2,0)),0)</f>
        <v>0</v>
      </c>
      <c r="L5541" s="29">
        <f ca="1">IF(DAY($C5541)=28,IF(H5541=0,0,Calculator!$G$35),0)</f>
        <v>0</v>
      </c>
      <c r="M5541" s="29">
        <f ca="1">IF(I5541&gt;0,IF(DAY($C5541)=1,SUM(INDIRECT("I"&amp;(ROW(C5540)-DAY(C5540))):I5540),0),0)</f>
        <v>0</v>
      </c>
      <c r="N5541" s="29">
        <f ca="1">IF(C5541&lt;Calculator!$G$27,0,IF(C5541=Calculator!$G$27,Calculator!$G$39,IF(H5541-K5541&lt;=0,IF(D5541&gt;Calculator!$G$39,IF(H5541-K5541+E5541+L5541+M5541+Calculator!$G$39&gt;Calculator!$G$39,Calculator!$G$39-(H5541+E5541+L5541+M5541-K5541),Calculator!$G$39),D5541),0)))</f>
        <v>0</v>
      </c>
    </row>
    <row r="5542" spans="1:14" ht="15.75" thickBot="1">
      <c r="A5542" s="33" t="str">
        <f ca="1">IF(C5542=Calculator!$H$27,"F",IF(Daily!D5542+Daily!H5542=0,IF(D5541+H5541&gt;0,"L",""),""))</f>
        <v/>
      </c>
      <c r="B5542" s="34">
        <v>5541</v>
      </c>
      <c r="C5542" s="19">
        <f t="shared" ca="1" si="345"/>
        <v>51471</v>
      </c>
      <c r="D5542" s="29">
        <f t="shared" ca="1" si="347"/>
        <v>0</v>
      </c>
      <c r="E5542" s="29">
        <f ca="1">IF(C5542&lt;Calculator!$D$26,0,IF(DAY($C5542)=1,IF(D5542-Calculator!$G$24&gt;0,Calculator!$G$24,D5542),0))</f>
        <v>0</v>
      </c>
      <c r="F5542" s="29">
        <f ca="1">IF(E5542&gt;0,D5542*Calculator!$G$22/12,0)</f>
        <v>0</v>
      </c>
      <c r="G5542" s="29">
        <f ca="1">IF(E5542&gt;0,(IFERROR(-PMT(Calculator!$G$22/12,Calculator!$G$23*12,Calculator!$G$20),0))-F5542,0)</f>
        <v>0</v>
      </c>
      <c r="H5542" s="29">
        <f t="shared" ca="1" si="348"/>
        <v>0</v>
      </c>
      <c r="I5542" s="29">
        <f t="shared" ca="1" si="346"/>
        <v>0</v>
      </c>
      <c r="J5542" s="30">
        <f>Calculator!$G$40</f>
        <v>6.5000000000000002E-2</v>
      </c>
      <c r="K5542" s="29">
        <f ca="1">IF(C5542&gt;=Calculator!$G$27,IF(DAY($C5542)=1,Calculator!$G$34/2,IF(DAY($C5542)=15,Calculator!$G$34/2,0)),0)</f>
        <v>4500</v>
      </c>
      <c r="L5542" s="29">
        <f ca="1">IF(DAY($C5542)=28,IF(H5542=0,0,Calculator!$G$35),0)</f>
        <v>0</v>
      </c>
      <c r="M5542" s="29">
        <f ca="1">IF(I5542&gt;0,IF(DAY($C5542)=1,SUM(INDIRECT("I"&amp;(ROW(C5541)-DAY(C5541))):I5541),0),0)</f>
        <v>0</v>
      </c>
      <c r="N5542" s="29">
        <f ca="1">IF(C5542&lt;Calculator!$G$27,0,IF(C5542=Calculator!$G$27,Calculator!$G$39,IF(H5542-K5542&lt;=0,IF(D5542&gt;Calculator!$G$39,IF(H5542-K5542+E5542+L5542+M5542+Calculator!$G$39&gt;Calculator!$G$39,Calculator!$G$39-(H5542+E5542+L5542+M5542-K5542),Calculator!$G$39),D5542),0)))</f>
        <v>0</v>
      </c>
    </row>
    <row r="5543" spans="1:14" ht="15.75" thickBot="1">
      <c r="A5543" s="33" t="str">
        <f ca="1">IF(C5543=Calculator!$H$27,"F",IF(Daily!D5543+Daily!H5543=0,IF(D5542+H5542&gt;0,"L",""),""))</f>
        <v/>
      </c>
      <c r="B5543" s="34">
        <v>5542</v>
      </c>
      <c r="C5543" s="19">
        <f t="shared" ca="1" si="345"/>
        <v>51472</v>
      </c>
      <c r="D5543" s="29">
        <f t="shared" ca="1" si="347"/>
        <v>0</v>
      </c>
      <c r="E5543" s="29">
        <f ca="1">IF(C5543&lt;Calculator!$D$26,0,IF(DAY($C5543)=1,IF(D5543-Calculator!$G$24&gt;0,Calculator!$G$24,D5543),0))</f>
        <v>0</v>
      </c>
      <c r="F5543" s="29">
        <f ca="1">IF(E5543&gt;0,D5543*Calculator!$G$22/12,0)</f>
        <v>0</v>
      </c>
      <c r="G5543" s="29">
        <f ca="1">IF(E5543&gt;0,(IFERROR(-PMT(Calculator!$G$22/12,Calculator!$G$23*12,Calculator!$G$20),0))-F5543,0)</f>
        <v>0</v>
      </c>
      <c r="H5543" s="29">
        <f t="shared" ca="1" si="348"/>
        <v>0</v>
      </c>
      <c r="I5543" s="29">
        <f t="shared" ca="1" si="346"/>
        <v>0</v>
      </c>
      <c r="J5543" s="30">
        <f>Calculator!$G$40</f>
        <v>6.5000000000000002E-2</v>
      </c>
      <c r="K5543" s="29">
        <f ca="1">IF(C5543&gt;=Calculator!$G$27,IF(DAY($C5543)=1,Calculator!$G$34/2,IF(DAY($C5543)=15,Calculator!$G$34/2,0)),0)</f>
        <v>0</v>
      </c>
      <c r="L5543" s="29">
        <f ca="1">IF(DAY($C5543)=28,IF(H5543=0,0,Calculator!$G$35),0)</f>
        <v>0</v>
      </c>
      <c r="M5543" s="29">
        <f ca="1">IF(I5543&gt;0,IF(DAY($C5543)=1,SUM(INDIRECT("I"&amp;(ROW(C5542)-DAY(C5542))):I5542),0),0)</f>
        <v>0</v>
      </c>
      <c r="N5543" s="29">
        <f ca="1">IF(C5543&lt;Calculator!$G$27,0,IF(C5543=Calculator!$G$27,Calculator!$G$39,IF(H5543-K5543&lt;=0,IF(D5543&gt;Calculator!$G$39,IF(H5543-K5543+E5543+L5543+M5543+Calculator!$G$39&gt;Calculator!$G$39,Calculator!$G$39-(H5543+E5543+L5543+M5543-K5543),Calculator!$G$39),D5543),0)))</f>
        <v>0</v>
      </c>
    </row>
    <row r="5544" spans="1:14" ht="15.75" thickBot="1">
      <c r="A5544" s="33" t="str">
        <f ca="1">IF(C5544=Calculator!$H$27,"F",IF(Daily!D5544+Daily!H5544=0,IF(D5543+H5543&gt;0,"L",""),""))</f>
        <v/>
      </c>
      <c r="B5544" s="34">
        <v>5543</v>
      </c>
      <c r="C5544" s="19">
        <f t="shared" ca="1" si="345"/>
        <v>51473</v>
      </c>
      <c r="D5544" s="29">
        <f t="shared" ca="1" si="347"/>
        <v>0</v>
      </c>
      <c r="E5544" s="29">
        <f ca="1">IF(C5544&lt;Calculator!$D$26,0,IF(DAY($C5544)=1,IF(D5544-Calculator!$G$24&gt;0,Calculator!$G$24,D5544),0))</f>
        <v>0</v>
      </c>
      <c r="F5544" s="29">
        <f ca="1">IF(E5544&gt;0,D5544*Calculator!$G$22/12,0)</f>
        <v>0</v>
      </c>
      <c r="G5544" s="29">
        <f ca="1">IF(E5544&gt;0,(IFERROR(-PMT(Calculator!$G$22/12,Calculator!$G$23*12,Calculator!$G$20),0))-F5544,0)</f>
        <v>0</v>
      </c>
      <c r="H5544" s="29">
        <f t="shared" ca="1" si="348"/>
        <v>0</v>
      </c>
      <c r="I5544" s="29">
        <f t="shared" ca="1" si="346"/>
        <v>0</v>
      </c>
      <c r="J5544" s="30">
        <f>Calculator!$G$40</f>
        <v>6.5000000000000002E-2</v>
      </c>
      <c r="K5544" s="29">
        <f ca="1">IF(C5544&gt;=Calculator!$G$27,IF(DAY($C5544)=1,Calculator!$G$34/2,IF(DAY($C5544)=15,Calculator!$G$34/2,0)),0)</f>
        <v>0</v>
      </c>
      <c r="L5544" s="29">
        <f ca="1">IF(DAY($C5544)=28,IF(H5544=0,0,Calculator!$G$35),0)</f>
        <v>0</v>
      </c>
      <c r="M5544" s="29">
        <f ca="1">IF(I5544&gt;0,IF(DAY($C5544)=1,SUM(INDIRECT("I"&amp;(ROW(C5543)-DAY(C5543))):I5543),0),0)</f>
        <v>0</v>
      </c>
      <c r="N5544" s="29">
        <f ca="1">IF(C5544&lt;Calculator!$G$27,0,IF(C5544=Calculator!$G$27,Calculator!$G$39,IF(H5544-K5544&lt;=0,IF(D5544&gt;Calculator!$G$39,IF(H5544-K5544+E5544+L5544+M5544+Calculator!$G$39&gt;Calculator!$G$39,Calculator!$G$39-(H5544+E5544+L5544+M5544-K5544),Calculator!$G$39),D5544),0)))</f>
        <v>0</v>
      </c>
    </row>
    <row r="5545" spans="1:14" ht="15.75" thickBot="1">
      <c r="A5545" s="33" t="str">
        <f ca="1">IF(C5545=Calculator!$H$27,"F",IF(Daily!D5545+Daily!H5545=0,IF(D5544+H5544&gt;0,"L",""),""))</f>
        <v/>
      </c>
      <c r="B5545" s="34">
        <v>5544</v>
      </c>
      <c r="C5545" s="19">
        <f t="shared" ca="1" si="345"/>
        <v>51474</v>
      </c>
      <c r="D5545" s="29">
        <f t="shared" ca="1" si="347"/>
        <v>0</v>
      </c>
      <c r="E5545" s="29">
        <f ca="1">IF(C5545&lt;Calculator!$D$26,0,IF(DAY($C5545)=1,IF(D5545-Calculator!$G$24&gt;0,Calculator!$G$24,D5545),0))</f>
        <v>0</v>
      </c>
      <c r="F5545" s="29">
        <f ca="1">IF(E5545&gt;0,D5545*Calculator!$G$22/12,0)</f>
        <v>0</v>
      </c>
      <c r="G5545" s="29">
        <f ca="1">IF(E5545&gt;0,(IFERROR(-PMT(Calculator!$G$22/12,Calculator!$G$23*12,Calculator!$G$20),0))-F5545,0)</f>
        <v>0</v>
      </c>
      <c r="H5545" s="29">
        <f t="shared" ca="1" si="348"/>
        <v>0</v>
      </c>
      <c r="I5545" s="29">
        <f t="shared" ca="1" si="346"/>
        <v>0</v>
      </c>
      <c r="J5545" s="30">
        <f>Calculator!$G$40</f>
        <v>6.5000000000000002E-2</v>
      </c>
      <c r="K5545" s="29">
        <f ca="1">IF(C5545&gt;=Calculator!$G$27,IF(DAY($C5545)=1,Calculator!$G$34/2,IF(DAY($C5545)=15,Calculator!$G$34/2,0)),0)</f>
        <v>0</v>
      </c>
      <c r="L5545" s="29">
        <f ca="1">IF(DAY($C5545)=28,IF(H5545=0,0,Calculator!$G$35),0)</f>
        <v>0</v>
      </c>
      <c r="M5545" s="29">
        <f ca="1">IF(I5545&gt;0,IF(DAY($C5545)=1,SUM(INDIRECT("I"&amp;(ROW(C5544)-DAY(C5544))):I5544),0),0)</f>
        <v>0</v>
      </c>
      <c r="N5545" s="29">
        <f ca="1">IF(C5545&lt;Calculator!$G$27,0,IF(C5545=Calculator!$G$27,Calculator!$G$39,IF(H5545-K5545&lt;=0,IF(D5545&gt;Calculator!$G$39,IF(H5545-K5545+E5545+L5545+M5545+Calculator!$G$39&gt;Calculator!$G$39,Calculator!$G$39-(H5545+E5545+L5545+M5545-K5545),Calculator!$G$39),D5545),0)))</f>
        <v>0</v>
      </c>
    </row>
    <row r="5546" spans="1:14" ht="15.75" thickBot="1">
      <c r="A5546" s="33" t="str">
        <f ca="1">IF(C5546=Calculator!$H$27,"F",IF(Daily!D5546+Daily!H5546=0,IF(D5545+H5545&gt;0,"L",""),""))</f>
        <v/>
      </c>
      <c r="B5546" s="34">
        <v>5545</v>
      </c>
      <c r="C5546" s="19">
        <f t="shared" ca="1" si="345"/>
        <v>51475</v>
      </c>
      <c r="D5546" s="29">
        <f t="shared" ca="1" si="347"/>
        <v>0</v>
      </c>
      <c r="E5546" s="29">
        <f ca="1">IF(C5546&lt;Calculator!$D$26,0,IF(DAY($C5546)=1,IF(D5546-Calculator!$G$24&gt;0,Calculator!$G$24,D5546),0))</f>
        <v>0</v>
      </c>
      <c r="F5546" s="29">
        <f ca="1">IF(E5546&gt;0,D5546*Calculator!$G$22/12,0)</f>
        <v>0</v>
      </c>
      <c r="G5546" s="29">
        <f ca="1">IF(E5546&gt;0,(IFERROR(-PMT(Calculator!$G$22/12,Calculator!$G$23*12,Calculator!$G$20),0))-F5546,0)</f>
        <v>0</v>
      </c>
      <c r="H5546" s="29">
        <f t="shared" ca="1" si="348"/>
        <v>0</v>
      </c>
      <c r="I5546" s="29">
        <f t="shared" ca="1" si="346"/>
        <v>0</v>
      </c>
      <c r="J5546" s="30">
        <f>Calculator!$G$40</f>
        <v>6.5000000000000002E-2</v>
      </c>
      <c r="K5546" s="29">
        <f ca="1">IF(C5546&gt;=Calculator!$G$27,IF(DAY($C5546)=1,Calculator!$G$34/2,IF(DAY($C5546)=15,Calculator!$G$34/2,0)),0)</f>
        <v>0</v>
      </c>
      <c r="L5546" s="29">
        <f ca="1">IF(DAY($C5546)=28,IF(H5546=0,0,Calculator!$G$35),0)</f>
        <v>0</v>
      </c>
      <c r="M5546" s="29">
        <f ca="1">IF(I5546&gt;0,IF(DAY($C5546)=1,SUM(INDIRECT("I"&amp;(ROW(C5545)-DAY(C5545))):I5545),0),0)</f>
        <v>0</v>
      </c>
      <c r="N5546" s="29">
        <f ca="1">IF(C5546&lt;Calculator!$G$27,0,IF(C5546=Calculator!$G$27,Calculator!$G$39,IF(H5546-K5546&lt;=0,IF(D5546&gt;Calculator!$G$39,IF(H5546-K5546+E5546+L5546+M5546+Calculator!$G$39&gt;Calculator!$G$39,Calculator!$G$39-(H5546+E5546+L5546+M5546-K5546),Calculator!$G$39),D5546),0)))</f>
        <v>0</v>
      </c>
    </row>
    <row r="5547" spans="1:14" ht="15.75" thickBot="1">
      <c r="A5547" s="33" t="str">
        <f ca="1">IF(C5547=Calculator!$H$27,"F",IF(Daily!D5547+Daily!H5547=0,IF(D5546+H5546&gt;0,"L",""),""))</f>
        <v/>
      </c>
      <c r="B5547" s="34">
        <v>5546</v>
      </c>
      <c r="C5547" s="19">
        <f t="shared" ca="1" si="345"/>
        <v>51476</v>
      </c>
      <c r="D5547" s="29">
        <f t="shared" ca="1" si="347"/>
        <v>0</v>
      </c>
      <c r="E5547" s="29">
        <f ca="1">IF(C5547&lt;Calculator!$D$26,0,IF(DAY($C5547)=1,IF(D5547-Calculator!$G$24&gt;0,Calculator!$G$24,D5547),0))</f>
        <v>0</v>
      </c>
      <c r="F5547" s="29">
        <f ca="1">IF(E5547&gt;0,D5547*Calculator!$G$22/12,0)</f>
        <v>0</v>
      </c>
      <c r="G5547" s="29">
        <f ca="1">IF(E5547&gt;0,(IFERROR(-PMT(Calculator!$G$22/12,Calculator!$G$23*12,Calculator!$G$20),0))-F5547,0)</f>
        <v>0</v>
      </c>
      <c r="H5547" s="29">
        <f t="shared" ca="1" si="348"/>
        <v>0</v>
      </c>
      <c r="I5547" s="29">
        <f t="shared" ca="1" si="346"/>
        <v>0</v>
      </c>
      <c r="J5547" s="30">
        <f>Calculator!$G$40</f>
        <v>6.5000000000000002E-2</v>
      </c>
      <c r="K5547" s="29">
        <f ca="1">IF(C5547&gt;=Calculator!$G$27,IF(DAY($C5547)=1,Calculator!$G$34/2,IF(DAY($C5547)=15,Calculator!$G$34/2,0)),0)</f>
        <v>0</v>
      </c>
      <c r="L5547" s="29">
        <f ca="1">IF(DAY($C5547)=28,IF(H5547=0,0,Calculator!$G$35),0)</f>
        <v>0</v>
      </c>
      <c r="M5547" s="29">
        <f ca="1">IF(I5547&gt;0,IF(DAY($C5547)=1,SUM(INDIRECT("I"&amp;(ROW(C5546)-DAY(C5546))):I5546),0),0)</f>
        <v>0</v>
      </c>
      <c r="N5547" s="29">
        <f ca="1">IF(C5547&lt;Calculator!$G$27,0,IF(C5547=Calculator!$G$27,Calculator!$G$39,IF(H5547-K5547&lt;=0,IF(D5547&gt;Calculator!$G$39,IF(H5547-K5547+E5547+L5547+M5547+Calculator!$G$39&gt;Calculator!$G$39,Calculator!$G$39-(H5547+E5547+L5547+M5547-K5547),Calculator!$G$39),D5547),0)))</f>
        <v>0</v>
      </c>
    </row>
    <row r="5548" spans="1:14" ht="15.75" thickBot="1">
      <c r="A5548" s="33" t="str">
        <f ca="1">IF(C5548=Calculator!$H$27,"F",IF(Daily!D5548+Daily!H5548=0,IF(D5547+H5547&gt;0,"L",""),""))</f>
        <v/>
      </c>
      <c r="B5548" s="34">
        <v>5547</v>
      </c>
      <c r="C5548" s="19">
        <f t="shared" ca="1" si="345"/>
        <v>51477</v>
      </c>
      <c r="D5548" s="29">
        <f t="shared" ca="1" si="347"/>
        <v>0</v>
      </c>
      <c r="E5548" s="29">
        <f ca="1">IF(C5548&lt;Calculator!$D$26,0,IF(DAY($C5548)=1,IF(D5548-Calculator!$G$24&gt;0,Calculator!$G$24,D5548),0))</f>
        <v>0</v>
      </c>
      <c r="F5548" s="29">
        <f ca="1">IF(E5548&gt;0,D5548*Calculator!$G$22/12,0)</f>
        <v>0</v>
      </c>
      <c r="G5548" s="29">
        <f ca="1">IF(E5548&gt;0,(IFERROR(-PMT(Calculator!$G$22/12,Calculator!$G$23*12,Calculator!$G$20),0))-F5548,0)</f>
        <v>0</v>
      </c>
      <c r="H5548" s="29">
        <f t="shared" ca="1" si="348"/>
        <v>0</v>
      </c>
      <c r="I5548" s="29">
        <f t="shared" ca="1" si="346"/>
        <v>0</v>
      </c>
      <c r="J5548" s="30">
        <f>Calculator!$G$40</f>
        <v>6.5000000000000002E-2</v>
      </c>
      <c r="K5548" s="29">
        <f ca="1">IF(C5548&gt;=Calculator!$G$27,IF(DAY($C5548)=1,Calculator!$G$34/2,IF(DAY($C5548)=15,Calculator!$G$34/2,0)),0)</f>
        <v>0</v>
      </c>
      <c r="L5548" s="29">
        <f ca="1">IF(DAY($C5548)=28,IF(H5548=0,0,Calculator!$G$35),0)</f>
        <v>0</v>
      </c>
      <c r="M5548" s="29">
        <f ca="1">IF(I5548&gt;0,IF(DAY($C5548)=1,SUM(INDIRECT("I"&amp;(ROW(C5547)-DAY(C5547))):I5547),0),0)</f>
        <v>0</v>
      </c>
      <c r="N5548" s="29">
        <f ca="1">IF(C5548&lt;Calculator!$G$27,0,IF(C5548=Calculator!$G$27,Calculator!$G$39,IF(H5548-K5548&lt;=0,IF(D5548&gt;Calculator!$G$39,IF(H5548-K5548+E5548+L5548+M5548+Calculator!$G$39&gt;Calculator!$G$39,Calculator!$G$39-(H5548+E5548+L5548+M5548-K5548),Calculator!$G$39),D5548),0)))</f>
        <v>0</v>
      </c>
    </row>
    <row r="5549" spans="1:14" ht="15.75" thickBot="1">
      <c r="A5549" s="33" t="str">
        <f ca="1">IF(C5549=Calculator!$H$27,"F",IF(Daily!D5549+Daily!H5549=0,IF(D5548+H5548&gt;0,"L",""),""))</f>
        <v/>
      </c>
      <c r="B5549" s="34">
        <v>5548</v>
      </c>
      <c r="C5549" s="19">
        <f t="shared" ca="1" si="345"/>
        <v>51478</v>
      </c>
      <c r="D5549" s="29">
        <f t="shared" ca="1" si="347"/>
        <v>0</v>
      </c>
      <c r="E5549" s="29">
        <f ca="1">IF(C5549&lt;Calculator!$D$26,0,IF(DAY($C5549)=1,IF(D5549-Calculator!$G$24&gt;0,Calculator!$G$24,D5549),0))</f>
        <v>0</v>
      </c>
      <c r="F5549" s="29">
        <f ca="1">IF(E5549&gt;0,D5549*Calculator!$G$22/12,0)</f>
        <v>0</v>
      </c>
      <c r="G5549" s="29">
        <f ca="1">IF(E5549&gt;0,(IFERROR(-PMT(Calculator!$G$22/12,Calculator!$G$23*12,Calculator!$G$20),0))-F5549,0)</f>
        <v>0</v>
      </c>
      <c r="H5549" s="29">
        <f t="shared" ca="1" si="348"/>
        <v>0</v>
      </c>
      <c r="I5549" s="29">
        <f t="shared" ca="1" si="346"/>
        <v>0</v>
      </c>
      <c r="J5549" s="30">
        <f>Calculator!$G$40</f>
        <v>6.5000000000000002E-2</v>
      </c>
      <c r="K5549" s="29">
        <f ca="1">IF(C5549&gt;=Calculator!$G$27,IF(DAY($C5549)=1,Calculator!$G$34/2,IF(DAY($C5549)=15,Calculator!$G$34/2,0)),0)</f>
        <v>0</v>
      </c>
      <c r="L5549" s="29">
        <f ca="1">IF(DAY($C5549)=28,IF(H5549=0,0,Calculator!$G$35),0)</f>
        <v>0</v>
      </c>
      <c r="M5549" s="29">
        <f ca="1">IF(I5549&gt;0,IF(DAY($C5549)=1,SUM(INDIRECT("I"&amp;(ROW(C5548)-DAY(C5548))):I5548),0),0)</f>
        <v>0</v>
      </c>
      <c r="N5549" s="29">
        <f ca="1">IF(C5549&lt;Calculator!$G$27,0,IF(C5549=Calculator!$G$27,Calculator!$G$39,IF(H5549-K5549&lt;=0,IF(D5549&gt;Calculator!$G$39,IF(H5549-K5549+E5549+L5549+M5549+Calculator!$G$39&gt;Calculator!$G$39,Calculator!$G$39-(H5549+E5549+L5549+M5549-K5549),Calculator!$G$39),D5549),0)))</f>
        <v>0</v>
      </c>
    </row>
    <row r="5550" spans="1:14" ht="15.75" thickBot="1">
      <c r="A5550" s="33" t="str">
        <f ca="1">IF(C5550=Calculator!$H$27,"F",IF(Daily!D5550+Daily!H5550=0,IF(D5549+H5549&gt;0,"L",""),""))</f>
        <v/>
      </c>
      <c r="B5550" s="34">
        <v>5549</v>
      </c>
      <c r="C5550" s="19">
        <f t="shared" ca="1" si="345"/>
        <v>51479</v>
      </c>
      <c r="D5550" s="29">
        <f t="shared" ca="1" si="347"/>
        <v>0</v>
      </c>
      <c r="E5550" s="29">
        <f ca="1">IF(C5550&lt;Calculator!$D$26,0,IF(DAY($C5550)=1,IF(D5550-Calculator!$G$24&gt;0,Calculator!$G$24,D5550),0))</f>
        <v>0</v>
      </c>
      <c r="F5550" s="29">
        <f ca="1">IF(E5550&gt;0,D5550*Calculator!$G$22/12,0)</f>
        <v>0</v>
      </c>
      <c r="G5550" s="29">
        <f ca="1">IF(E5550&gt;0,(IFERROR(-PMT(Calculator!$G$22/12,Calculator!$G$23*12,Calculator!$G$20),0))-F5550,0)</f>
        <v>0</v>
      </c>
      <c r="H5550" s="29">
        <f t="shared" ca="1" si="348"/>
        <v>0</v>
      </c>
      <c r="I5550" s="29">
        <f t="shared" ca="1" si="346"/>
        <v>0</v>
      </c>
      <c r="J5550" s="30">
        <f>Calculator!$G$40</f>
        <v>6.5000000000000002E-2</v>
      </c>
      <c r="K5550" s="29">
        <f ca="1">IF(C5550&gt;=Calculator!$G$27,IF(DAY($C5550)=1,Calculator!$G$34/2,IF(DAY($C5550)=15,Calculator!$G$34/2,0)),0)</f>
        <v>0</v>
      </c>
      <c r="L5550" s="29">
        <f ca="1">IF(DAY($C5550)=28,IF(H5550=0,0,Calculator!$G$35),0)</f>
        <v>0</v>
      </c>
      <c r="M5550" s="29">
        <f ca="1">IF(I5550&gt;0,IF(DAY($C5550)=1,SUM(INDIRECT("I"&amp;(ROW(C5549)-DAY(C5549))):I5549),0),0)</f>
        <v>0</v>
      </c>
      <c r="N5550" s="29">
        <f ca="1">IF(C5550&lt;Calculator!$G$27,0,IF(C5550=Calculator!$G$27,Calculator!$G$39,IF(H5550-K5550&lt;=0,IF(D5550&gt;Calculator!$G$39,IF(H5550-K5550+E5550+L5550+M5550+Calculator!$G$39&gt;Calculator!$G$39,Calculator!$G$39-(H5550+E5550+L5550+M5550-K5550),Calculator!$G$39),D5550),0)))</f>
        <v>0</v>
      </c>
    </row>
    <row r="5551" spans="1:14" ht="15.75" thickBot="1">
      <c r="A5551" s="33" t="str">
        <f ca="1">IF(C5551=Calculator!$H$27,"F",IF(Daily!D5551+Daily!H5551=0,IF(D5550+H5550&gt;0,"L",""),""))</f>
        <v/>
      </c>
      <c r="B5551" s="34">
        <v>5550</v>
      </c>
      <c r="C5551" s="19">
        <f t="shared" ca="1" si="345"/>
        <v>51480</v>
      </c>
      <c r="D5551" s="29">
        <f t="shared" ca="1" si="347"/>
        <v>0</v>
      </c>
      <c r="E5551" s="29">
        <f ca="1">IF(C5551&lt;Calculator!$D$26,0,IF(DAY($C5551)=1,IF(D5551-Calculator!$G$24&gt;0,Calculator!$G$24,D5551),0))</f>
        <v>0</v>
      </c>
      <c r="F5551" s="29">
        <f ca="1">IF(E5551&gt;0,D5551*Calculator!$G$22/12,0)</f>
        <v>0</v>
      </c>
      <c r="G5551" s="29">
        <f ca="1">IF(E5551&gt;0,(IFERROR(-PMT(Calculator!$G$22/12,Calculator!$G$23*12,Calculator!$G$20),0))-F5551,0)</f>
        <v>0</v>
      </c>
      <c r="H5551" s="29">
        <f t="shared" ca="1" si="348"/>
        <v>0</v>
      </c>
      <c r="I5551" s="29">
        <f t="shared" ca="1" si="346"/>
        <v>0</v>
      </c>
      <c r="J5551" s="30">
        <f>Calculator!$G$40</f>
        <v>6.5000000000000002E-2</v>
      </c>
      <c r="K5551" s="29">
        <f ca="1">IF(C5551&gt;=Calculator!$G$27,IF(DAY($C5551)=1,Calculator!$G$34/2,IF(DAY($C5551)=15,Calculator!$G$34/2,0)),0)</f>
        <v>0</v>
      </c>
      <c r="L5551" s="29">
        <f ca="1">IF(DAY($C5551)=28,IF(H5551=0,0,Calculator!$G$35),0)</f>
        <v>0</v>
      </c>
      <c r="M5551" s="29">
        <f ca="1">IF(I5551&gt;0,IF(DAY($C5551)=1,SUM(INDIRECT("I"&amp;(ROW(C5550)-DAY(C5550))):I5550),0),0)</f>
        <v>0</v>
      </c>
      <c r="N5551" s="29">
        <f ca="1">IF(C5551&lt;Calculator!$G$27,0,IF(C5551=Calculator!$G$27,Calculator!$G$39,IF(H5551-K5551&lt;=0,IF(D5551&gt;Calculator!$G$39,IF(H5551-K5551+E5551+L5551+M5551+Calculator!$G$39&gt;Calculator!$G$39,Calculator!$G$39-(H5551+E5551+L5551+M5551-K5551),Calculator!$G$39),D5551),0)))</f>
        <v>0</v>
      </c>
    </row>
    <row r="5552" spans="1:14" ht="15.75" thickBot="1">
      <c r="A5552" s="33" t="str">
        <f ca="1">IF(C5552=Calculator!$H$27,"F",IF(Daily!D5552+Daily!H5552=0,IF(D5551+H5551&gt;0,"L",""),""))</f>
        <v/>
      </c>
      <c r="B5552" s="34">
        <v>5551</v>
      </c>
      <c r="C5552" s="19">
        <f t="shared" ca="1" si="345"/>
        <v>51481</v>
      </c>
      <c r="D5552" s="29">
        <f t="shared" ca="1" si="347"/>
        <v>0</v>
      </c>
      <c r="E5552" s="29">
        <f ca="1">IF(C5552&lt;Calculator!$D$26,0,IF(DAY($C5552)=1,IF(D5552-Calculator!$G$24&gt;0,Calculator!$G$24,D5552),0))</f>
        <v>0</v>
      </c>
      <c r="F5552" s="29">
        <f ca="1">IF(E5552&gt;0,D5552*Calculator!$G$22/12,0)</f>
        <v>0</v>
      </c>
      <c r="G5552" s="29">
        <f ca="1">IF(E5552&gt;0,(IFERROR(-PMT(Calculator!$G$22/12,Calculator!$G$23*12,Calculator!$G$20),0))-F5552,0)</f>
        <v>0</v>
      </c>
      <c r="H5552" s="29">
        <f t="shared" ca="1" si="348"/>
        <v>0</v>
      </c>
      <c r="I5552" s="29">
        <f t="shared" ca="1" si="346"/>
        <v>0</v>
      </c>
      <c r="J5552" s="30">
        <f>Calculator!$G$40</f>
        <v>6.5000000000000002E-2</v>
      </c>
      <c r="K5552" s="29">
        <f ca="1">IF(C5552&gt;=Calculator!$G$27,IF(DAY($C5552)=1,Calculator!$G$34/2,IF(DAY($C5552)=15,Calculator!$G$34/2,0)),0)</f>
        <v>0</v>
      </c>
      <c r="L5552" s="29">
        <f ca="1">IF(DAY($C5552)=28,IF(H5552=0,0,Calculator!$G$35),0)</f>
        <v>0</v>
      </c>
      <c r="M5552" s="29">
        <f ca="1">IF(I5552&gt;0,IF(DAY($C5552)=1,SUM(INDIRECT("I"&amp;(ROW(C5551)-DAY(C5551))):I5551),0),0)</f>
        <v>0</v>
      </c>
      <c r="N5552" s="29">
        <f ca="1">IF(C5552&lt;Calculator!$G$27,0,IF(C5552=Calculator!$G$27,Calculator!$G$39,IF(H5552-K5552&lt;=0,IF(D5552&gt;Calculator!$G$39,IF(H5552-K5552+E5552+L5552+M5552+Calculator!$G$39&gt;Calculator!$G$39,Calculator!$G$39-(H5552+E5552+L5552+M5552-K5552),Calculator!$G$39),D5552),0)))</f>
        <v>0</v>
      </c>
    </row>
    <row r="5553" spans="1:14" ht="15.75" thickBot="1">
      <c r="A5553" s="33" t="str">
        <f ca="1">IF(C5553=Calculator!$H$27,"F",IF(Daily!D5553+Daily!H5553=0,IF(D5552+H5552&gt;0,"L",""),""))</f>
        <v/>
      </c>
      <c r="B5553" s="34">
        <v>5552</v>
      </c>
      <c r="C5553" s="19">
        <f t="shared" ca="1" si="345"/>
        <v>51482</v>
      </c>
      <c r="D5553" s="29">
        <f t="shared" ca="1" si="347"/>
        <v>0</v>
      </c>
      <c r="E5553" s="29">
        <f ca="1">IF(C5553&lt;Calculator!$D$26,0,IF(DAY($C5553)=1,IF(D5553-Calculator!$G$24&gt;0,Calculator!$G$24,D5553),0))</f>
        <v>0</v>
      </c>
      <c r="F5553" s="29">
        <f ca="1">IF(E5553&gt;0,D5553*Calculator!$G$22/12,0)</f>
        <v>0</v>
      </c>
      <c r="G5553" s="29">
        <f ca="1">IF(E5553&gt;0,(IFERROR(-PMT(Calculator!$G$22/12,Calculator!$G$23*12,Calculator!$G$20),0))-F5553,0)</f>
        <v>0</v>
      </c>
      <c r="H5553" s="29">
        <f t="shared" ca="1" si="348"/>
        <v>0</v>
      </c>
      <c r="I5553" s="29">
        <f t="shared" ca="1" si="346"/>
        <v>0</v>
      </c>
      <c r="J5553" s="30">
        <f>Calculator!$G$40</f>
        <v>6.5000000000000002E-2</v>
      </c>
      <c r="K5553" s="29">
        <f ca="1">IF(C5553&gt;=Calculator!$G$27,IF(DAY($C5553)=1,Calculator!$G$34/2,IF(DAY($C5553)=15,Calculator!$G$34/2,0)),0)</f>
        <v>0</v>
      </c>
      <c r="L5553" s="29">
        <f ca="1">IF(DAY($C5553)=28,IF(H5553=0,0,Calculator!$G$35),0)</f>
        <v>0</v>
      </c>
      <c r="M5553" s="29">
        <f ca="1">IF(I5553&gt;0,IF(DAY($C5553)=1,SUM(INDIRECT("I"&amp;(ROW(C5552)-DAY(C5552))):I5552),0),0)</f>
        <v>0</v>
      </c>
      <c r="N5553" s="29">
        <f ca="1">IF(C5553&lt;Calculator!$G$27,0,IF(C5553=Calculator!$G$27,Calculator!$G$39,IF(H5553-K5553&lt;=0,IF(D5553&gt;Calculator!$G$39,IF(H5553-K5553+E5553+L5553+M5553+Calculator!$G$39&gt;Calculator!$G$39,Calculator!$G$39-(H5553+E5553+L5553+M5553-K5553),Calculator!$G$39),D5553),0)))</f>
        <v>0</v>
      </c>
    </row>
    <row r="5554" spans="1:14" ht="15.75" thickBot="1">
      <c r="A5554" s="33" t="str">
        <f ca="1">IF(C5554=Calculator!$H$27,"F",IF(Daily!D5554+Daily!H5554=0,IF(D5553+H5553&gt;0,"L",""),""))</f>
        <v/>
      </c>
      <c r="B5554" s="34">
        <v>5553</v>
      </c>
      <c r="C5554" s="19">
        <f t="shared" ca="1" si="345"/>
        <v>51483</v>
      </c>
      <c r="D5554" s="29">
        <f t="shared" ca="1" si="347"/>
        <v>0</v>
      </c>
      <c r="E5554" s="29">
        <f ca="1">IF(C5554&lt;Calculator!$D$26,0,IF(DAY($C5554)=1,IF(D5554-Calculator!$G$24&gt;0,Calculator!$G$24,D5554),0))</f>
        <v>0</v>
      </c>
      <c r="F5554" s="29">
        <f ca="1">IF(E5554&gt;0,D5554*Calculator!$G$22/12,0)</f>
        <v>0</v>
      </c>
      <c r="G5554" s="29">
        <f ca="1">IF(E5554&gt;0,(IFERROR(-PMT(Calculator!$G$22/12,Calculator!$G$23*12,Calculator!$G$20),0))-F5554,0)</f>
        <v>0</v>
      </c>
      <c r="H5554" s="29">
        <f t="shared" ca="1" si="348"/>
        <v>0</v>
      </c>
      <c r="I5554" s="29">
        <f t="shared" ca="1" si="346"/>
        <v>0</v>
      </c>
      <c r="J5554" s="30">
        <f>Calculator!$G$40</f>
        <v>6.5000000000000002E-2</v>
      </c>
      <c r="K5554" s="29">
        <f ca="1">IF(C5554&gt;=Calculator!$G$27,IF(DAY($C5554)=1,Calculator!$G$34/2,IF(DAY($C5554)=15,Calculator!$G$34/2,0)),0)</f>
        <v>0</v>
      </c>
      <c r="L5554" s="29">
        <f ca="1">IF(DAY($C5554)=28,IF(H5554=0,0,Calculator!$G$35),0)</f>
        <v>0</v>
      </c>
      <c r="M5554" s="29">
        <f ca="1">IF(I5554&gt;0,IF(DAY($C5554)=1,SUM(INDIRECT("I"&amp;(ROW(C5553)-DAY(C5553))):I5553),0),0)</f>
        <v>0</v>
      </c>
      <c r="N5554" s="29">
        <f ca="1">IF(C5554&lt;Calculator!$G$27,0,IF(C5554=Calculator!$G$27,Calculator!$G$39,IF(H5554-K5554&lt;=0,IF(D5554&gt;Calculator!$G$39,IF(H5554-K5554+E5554+L5554+M5554+Calculator!$G$39&gt;Calculator!$G$39,Calculator!$G$39-(H5554+E5554+L5554+M5554-K5554),Calculator!$G$39),D5554),0)))</f>
        <v>0</v>
      </c>
    </row>
    <row r="5555" spans="1:14" ht="15.75" thickBot="1">
      <c r="A5555" s="33" t="str">
        <f ca="1">IF(C5555=Calculator!$H$27,"F",IF(Daily!D5555+Daily!H5555=0,IF(D5554+H5554&gt;0,"L",""),""))</f>
        <v/>
      </c>
      <c r="B5555" s="34">
        <v>5554</v>
      </c>
      <c r="C5555" s="19">
        <f t="shared" ca="1" si="345"/>
        <v>51484</v>
      </c>
      <c r="D5555" s="29">
        <f t="shared" ca="1" si="347"/>
        <v>0</v>
      </c>
      <c r="E5555" s="29">
        <f ca="1">IF(C5555&lt;Calculator!$D$26,0,IF(DAY($C5555)=1,IF(D5555-Calculator!$G$24&gt;0,Calculator!$G$24,D5555),0))</f>
        <v>0</v>
      </c>
      <c r="F5555" s="29">
        <f ca="1">IF(E5555&gt;0,D5555*Calculator!$G$22/12,0)</f>
        <v>0</v>
      </c>
      <c r="G5555" s="29">
        <f ca="1">IF(E5555&gt;0,(IFERROR(-PMT(Calculator!$G$22/12,Calculator!$G$23*12,Calculator!$G$20),0))-F5555,0)</f>
        <v>0</v>
      </c>
      <c r="H5555" s="29">
        <f t="shared" ca="1" si="348"/>
        <v>0</v>
      </c>
      <c r="I5555" s="29">
        <f t="shared" ca="1" si="346"/>
        <v>0</v>
      </c>
      <c r="J5555" s="30">
        <f>Calculator!$G$40</f>
        <v>6.5000000000000002E-2</v>
      </c>
      <c r="K5555" s="29">
        <f ca="1">IF(C5555&gt;=Calculator!$G$27,IF(DAY($C5555)=1,Calculator!$G$34/2,IF(DAY($C5555)=15,Calculator!$G$34/2,0)),0)</f>
        <v>0</v>
      </c>
      <c r="L5555" s="29">
        <f ca="1">IF(DAY($C5555)=28,IF(H5555=0,0,Calculator!$G$35),0)</f>
        <v>0</v>
      </c>
      <c r="M5555" s="29">
        <f ca="1">IF(I5555&gt;0,IF(DAY($C5555)=1,SUM(INDIRECT("I"&amp;(ROW(C5554)-DAY(C5554))):I5554),0),0)</f>
        <v>0</v>
      </c>
      <c r="N5555" s="29">
        <f ca="1">IF(C5555&lt;Calculator!$G$27,0,IF(C5555=Calculator!$G$27,Calculator!$G$39,IF(H5555-K5555&lt;=0,IF(D5555&gt;Calculator!$G$39,IF(H5555-K5555+E5555+L5555+M5555+Calculator!$G$39&gt;Calculator!$G$39,Calculator!$G$39-(H5555+E5555+L5555+M5555-K5555),Calculator!$G$39),D5555),0)))</f>
        <v>0</v>
      </c>
    </row>
    <row r="5556" spans="1:14" ht="15.75" thickBot="1">
      <c r="A5556" s="33" t="str">
        <f ca="1">IF(C5556=Calculator!$H$27,"F",IF(Daily!D5556+Daily!H5556=0,IF(D5555+H5555&gt;0,"L",""),""))</f>
        <v/>
      </c>
      <c r="B5556" s="34">
        <v>5555</v>
      </c>
      <c r="C5556" s="19">
        <f t="shared" ca="1" si="345"/>
        <v>51485</v>
      </c>
      <c r="D5556" s="29">
        <f t="shared" ca="1" si="347"/>
        <v>0</v>
      </c>
      <c r="E5556" s="29">
        <f ca="1">IF(C5556&lt;Calculator!$D$26,0,IF(DAY($C5556)=1,IF(D5556-Calculator!$G$24&gt;0,Calculator!$G$24,D5556),0))</f>
        <v>0</v>
      </c>
      <c r="F5556" s="29">
        <f ca="1">IF(E5556&gt;0,D5556*Calculator!$G$22/12,0)</f>
        <v>0</v>
      </c>
      <c r="G5556" s="29">
        <f ca="1">IF(E5556&gt;0,(IFERROR(-PMT(Calculator!$G$22/12,Calculator!$G$23*12,Calculator!$G$20),0))-F5556,0)</f>
        <v>0</v>
      </c>
      <c r="H5556" s="29">
        <f t="shared" ca="1" si="348"/>
        <v>0</v>
      </c>
      <c r="I5556" s="29">
        <f t="shared" ca="1" si="346"/>
        <v>0</v>
      </c>
      <c r="J5556" s="30">
        <f>Calculator!$G$40</f>
        <v>6.5000000000000002E-2</v>
      </c>
      <c r="K5556" s="29">
        <f ca="1">IF(C5556&gt;=Calculator!$G$27,IF(DAY($C5556)=1,Calculator!$G$34/2,IF(DAY($C5556)=15,Calculator!$G$34/2,0)),0)</f>
        <v>4500</v>
      </c>
      <c r="L5556" s="29">
        <f ca="1">IF(DAY($C5556)=28,IF(H5556=0,0,Calculator!$G$35),0)</f>
        <v>0</v>
      </c>
      <c r="M5556" s="29">
        <f ca="1">IF(I5556&gt;0,IF(DAY($C5556)=1,SUM(INDIRECT("I"&amp;(ROW(C5555)-DAY(C5555))):I5555),0),0)</f>
        <v>0</v>
      </c>
      <c r="N5556" s="29">
        <f ca="1">IF(C5556&lt;Calculator!$G$27,0,IF(C5556=Calculator!$G$27,Calculator!$G$39,IF(H5556-K5556&lt;=0,IF(D5556&gt;Calculator!$G$39,IF(H5556-K5556+E5556+L5556+M5556+Calculator!$G$39&gt;Calculator!$G$39,Calculator!$G$39-(H5556+E5556+L5556+M5556-K5556),Calculator!$G$39),D5556),0)))</f>
        <v>0</v>
      </c>
    </row>
    <row r="5557" spans="1:14" ht="15.75" thickBot="1">
      <c r="A5557" s="33" t="str">
        <f ca="1">IF(C5557=Calculator!$H$27,"F",IF(Daily!D5557+Daily!H5557=0,IF(D5556+H5556&gt;0,"L",""),""))</f>
        <v/>
      </c>
      <c r="B5557" s="34">
        <v>5556</v>
      </c>
      <c r="C5557" s="19">
        <f t="shared" ca="1" si="345"/>
        <v>51486</v>
      </c>
      <c r="D5557" s="29">
        <f t="shared" ca="1" si="347"/>
        <v>0</v>
      </c>
      <c r="E5557" s="29">
        <f ca="1">IF(C5557&lt;Calculator!$D$26,0,IF(DAY($C5557)=1,IF(D5557-Calculator!$G$24&gt;0,Calculator!$G$24,D5557),0))</f>
        <v>0</v>
      </c>
      <c r="F5557" s="29">
        <f ca="1">IF(E5557&gt;0,D5557*Calculator!$G$22/12,0)</f>
        <v>0</v>
      </c>
      <c r="G5557" s="29">
        <f ca="1">IF(E5557&gt;0,(IFERROR(-PMT(Calculator!$G$22/12,Calculator!$G$23*12,Calculator!$G$20),0))-F5557,0)</f>
        <v>0</v>
      </c>
      <c r="H5557" s="29">
        <f t="shared" ca="1" si="348"/>
        <v>0</v>
      </c>
      <c r="I5557" s="29">
        <f t="shared" ca="1" si="346"/>
        <v>0</v>
      </c>
      <c r="J5557" s="30">
        <f>Calculator!$G$40</f>
        <v>6.5000000000000002E-2</v>
      </c>
      <c r="K5557" s="29">
        <f ca="1">IF(C5557&gt;=Calculator!$G$27,IF(DAY($C5557)=1,Calculator!$G$34/2,IF(DAY($C5557)=15,Calculator!$G$34/2,0)),0)</f>
        <v>0</v>
      </c>
      <c r="L5557" s="29">
        <f ca="1">IF(DAY($C5557)=28,IF(H5557=0,0,Calculator!$G$35),0)</f>
        <v>0</v>
      </c>
      <c r="M5557" s="29">
        <f ca="1">IF(I5557&gt;0,IF(DAY($C5557)=1,SUM(INDIRECT("I"&amp;(ROW(C5556)-DAY(C5556))):I5556),0),0)</f>
        <v>0</v>
      </c>
      <c r="N5557" s="29">
        <f ca="1">IF(C5557&lt;Calculator!$G$27,0,IF(C5557=Calculator!$G$27,Calculator!$G$39,IF(H5557-K5557&lt;=0,IF(D5557&gt;Calculator!$G$39,IF(H5557-K5557+E5557+L5557+M5557+Calculator!$G$39&gt;Calculator!$G$39,Calculator!$G$39-(H5557+E5557+L5557+M5557-K5557),Calculator!$G$39),D5557),0)))</f>
        <v>0</v>
      </c>
    </row>
    <row r="5558" spans="1:14" ht="15.75" thickBot="1">
      <c r="A5558" s="33" t="str">
        <f ca="1">IF(C5558=Calculator!$H$27,"F",IF(Daily!D5558+Daily!H5558=0,IF(D5557+H5557&gt;0,"L",""),""))</f>
        <v/>
      </c>
      <c r="B5558" s="34">
        <v>5557</v>
      </c>
      <c r="C5558" s="19">
        <f t="shared" ca="1" si="345"/>
        <v>51487</v>
      </c>
      <c r="D5558" s="29">
        <f t="shared" ca="1" si="347"/>
        <v>0</v>
      </c>
      <c r="E5558" s="29">
        <f ca="1">IF(C5558&lt;Calculator!$D$26,0,IF(DAY($C5558)=1,IF(D5558-Calculator!$G$24&gt;0,Calculator!$G$24,D5558),0))</f>
        <v>0</v>
      </c>
      <c r="F5558" s="29">
        <f ca="1">IF(E5558&gt;0,D5558*Calculator!$G$22/12,0)</f>
        <v>0</v>
      </c>
      <c r="G5558" s="29">
        <f ca="1">IF(E5558&gt;0,(IFERROR(-PMT(Calculator!$G$22/12,Calculator!$G$23*12,Calculator!$G$20),0))-F5558,0)</f>
        <v>0</v>
      </c>
      <c r="H5558" s="29">
        <f t="shared" ca="1" si="348"/>
        <v>0</v>
      </c>
      <c r="I5558" s="29">
        <f t="shared" ca="1" si="346"/>
        <v>0</v>
      </c>
      <c r="J5558" s="30">
        <f>Calculator!$G$40</f>
        <v>6.5000000000000002E-2</v>
      </c>
      <c r="K5558" s="29">
        <f ca="1">IF(C5558&gt;=Calculator!$G$27,IF(DAY($C5558)=1,Calculator!$G$34/2,IF(DAY($C5558)=15,Calculator!$G$34/2,0)),0)</f>
        <v>0</v>
      </c>
      <c r="L5558" s="29">
        <f ca="1">IF(DAY($C5558)=28,IF(H5558=0,0,Calculator!$G$35),0)</f>
        <v>0</v>
      </c>
      <c r="M5558" s="29">
        <f ca="1">IF(I5558&gt;0,IF(DAY($C5558)=1,SUM(INDIRECT("I"&amp;(ROW(C5557)-DAY(C5557))):I5557),0),0)</f>
        <v>0</v>
      </c>
      <c r="N5558" s="29">
        <f ca="1">IF(C5558&lt;Calculator!$G$27,0,IF(C5558=Calculator!$G$27,Calculator!$G$39,IF(H5558-K5558&lt;=0,IF(D5558&gt;Calculator!$G$39,IF(H5558-K5558+E5558+L5558+M5558+Calculator!$G$39&gt;Calculator!$G$39,Calculator!$G$39-(H5558+E5558+L5558+M5558-K5558),Calculator!$G$39),D5558),0)))</f>
        <v>0</v>
      </c>
    </row>
    <row r="5559" spans="1:14" ht="15.75" thickBot="1">
      <c r="A5559" s="33" t="str">
        <f ca="1">IF(C5559=Calculator!$H$27,"F",IF(Daily!D5559+Daily!H5559=0,IF(D5558+H5558&gt;0,"L",""),""))</f>
        <v/>
      </c>
      <c r="B5559" s="34">
        <v>5558</v>
      </c>
      <c r="C5559" s="19">
        <f t="shared" ca="1" si="345"/>
        <v>51488</v>
      </c>
      <c r="D5559" s="29">
        <f t="shared" ca="1" si="347"/>
        <v>0</v>
      </c>
      <c r="E5559" s="29">
        <f ca="1">IF(C5559&lt;Calculator!$D$26,0,IF(DAY($C5559)=1,IF(D5559-Calculator!$G$24&gt;0,Calculator!$G$24,D5559),0))</f>
        <v>0</v>
      </c>
      <c r="F5559" s="29">
        <f ca="1">IF(E5559&gt;0,D5559*Calculator!$G$22/12,0)</f>
        <v>0</v>
      </c>
      <c r="G5559" s="29">
        <f ca="1">IF(E5559&gt;0,(IFERROR(-PMT(Calculator!$G$22/12,Calculator!$G$23*12,Calculator!$G$20),0))-F5559,0)</f>
        <v>0</v>
      </c>
      <c r="H5559" s="29">
        <f t="shared" ca="1" si="348"/>
        <v>0</v>
      </c>
      <c r="I5559" s="29">
        <f t="shared" ca="1" si="346"/>
        <v>0</v>
      </c>
      <c r="J5559" s="30">
        <f>Calculator!$G$40</f>
        <v>6.5000000000000002E-2</v>
      </c>
      <c r="K5559" s="29">
        <f ca="1">IF(C5559&gt;=Calculator!$G$27,IF(DAY($C5559)=1,Calculator!$G$34/2,IF(DAY($C5559)=15,Calculator!$G$34/2,0)),0)</f>
        <v>0</v>
      </c>
      <c r="L5559" s="29">
        <f ca="1">IF(DAY($C5559)=28,IF(H5559=0,0,Calculator!$G$35),0)</f>
        <v>0</v>
      </c>
      <c r="M5559" s="29">
        <f ca="1">IF(I5559&gt;0,IF(DAY($C5559)=1,SUM(INDIRECT("I"&amp;(ROW(C5558)-DAY(C5558))):I5558),0),0)</f>
        <v>0</v>
      </c>
      <c r="N5559" s="29">
        <f ca="1">IF(C5559&lt;Calculator!$G$27,0,IF(C5559=Calculator!$G$27,Calculator!$G$39,IF(H5559-K5559&lt;=0,IF(D5559&gt;Calculator!$G$39,IF(H5559-K5559+E5559+L5559+M5559+Calculator!$G$39&gt;Calculator!$G$39,Calculator!$G$39-(H5559+E5559+L5559+M5559-K5559),Calculator!$G$39),D5559),0)))</f>
        <v>0</v>
      </c>
    </row>
    <row r="5560" spans="1:14" ht="15.75" thickBot="1">
      <c r="A5560" s="33" t="str">
        <f ca="1">IF(C5560=Calculator!$H$27,"F",IF(Daily!D5560+Daily!H5560=0,IF(D5559+H5559&gt;0,"L",""),""))</f>
        <v/>
      </c>
      <c r="B5560" s="34">
        <v>5559</v>
      </c>
      <c r="C5560" s="19">
        <f t="shared" ca="1" si="345"/>
        <v>51489</v>
      </c>
      <c r="D5560" s="29">
        <f t="shared" ca="1" si="347"/>
        <v>0</v>
      </c>
      <c r="E5560" s="29">
        <f ca="1">IF(C5560&lt;Calculator!$D$26,0,IF(DAY($C5560)=1,IF(D5560-Calculator!$G$24&gt;0,Calculator!$G$24,D5560),0))</f>
        <v>0</v>
      </c>
      <c r="F5560" s="29">
        <f ca="1">IF(E5560&gt;0,D5560*Calculator!$G$22/12,0)</f>
        <v>0</v>
      </c>
      <c r="G5560" s="29">
        <f ca="1">IF(E5560&gt;0,(IFERROR(-PMT(Calculator!$G$22/12,Calculator!$G$23*12,Calculator!$G$20),0))-F5560,0)</f>
        <v>0</v>
      </c>
      <c r="H5560" s="29">
        <f t="shared" ca="1" si="348"/>
        <v>0</v>
      </c>
      <c r="I5560" s="29">
        <f t="shared" ca="1" si="346"/>
        <v>0</v>
      </c>
      <c r="J5560" s="30">
        <f>Calculator!$G$40</f>
        <v>6.5000000000000002E-2</v>
      </c>
      <c r="K5560" s="29">
        <f ca="1">IF(C5560&gt;=Calculator!$G$27,IF(DAY($C5560)=1,Calculator!$G$34/2,IF(DAY($C5560)=15,Calculator!$G$34/2,0)),0)</f>
        <v>0</v>
      </c>
      <c r="L5560" s="29">
        <f ca="1">IF(DAY($C5560)=28,IF(H5560=0,0,Calculator!$G$35),0)</f>
        <v>0</v>
      </c>
      <c r="M5560" s="29">
        <f ca="1">IF(I5560&gt;0,IF(DAY($C5560)=1,SUM(INDIRECT("I"&amp;(ROW(C5559)-DAY(C5559))):I5559),0),0)</f>
        <v>0</v>
      </c>
      <c r="N5560" s="29">
        <f ca="1">IF(C5560&lt;Calculator!$G$27,0,IF(C5560=Calculator!$G$27,Calculator!$G$39,IF(H5560-K5560&lt;=0,IF(D5560&gt;Calculator!$G$39,IF(H5560-K5560+E5560+L5560+M5560+Calculator!$G$39&gt;Calculator!$G$39,Calculator!$G$39-(H5560+E5560+L5560+M5560-K5560),Calculator!$G$39),D5560),0)))</f>
        <v>0</v>
      </c>
    </row>
    <row r="5561" spans="1:14" ht="15.75" thickBot="1">
      <c r="A5561" s="33" t="str">
        <f ca="1">IF(C5561=Calculator!$H$27,"F",IF(Daily!D5561+Daily!H5561=0,IF(D5560+H5560&gt;0,"L",""),""))</f>
        <v/>
      </c>
      <c r="B5561" s="34">
        <v>5560</v>
      </c>
      <c r="C5561" s="19">
        <f t="shared" ca="1" si="345"/>
        <v>51490</v>
      </c>
      <c r="D5561" s="29">
        <f t="shared" ca="1" si="347"/>
        <v>0</v>
      </c>
      <c r="E5561" s="29">
        <f ca="1">IF(C5561&lt;Calculator!$D$26,0,IF(DAY($C5561)=1,IF(D5561-Calculator!$G$24&gt;0,Calculator!$G$24,D5561),0))</f>
        <v>0</v>
      </c>
      <c r="F5561" s="29">
        <f ca="1">IF(E5561&gt;0,D5561*Calculator!$G$22/12,0)</f>
        <v>0</v>
      </c>
      <c r="G5561" s="29">
        <f ca="1">IF(E5561&gt;0,(IFERROR(-PMT(Calculator!$G$22/12,Calculator!$G$23*12,Calculator!$G$20),0))-F5561,0)</f>
        <v>0</v>
      </c>
      <c r="H5561" s="29">
        <f t="shared" ca="1" si="348"/>
        <v>0</v>
      </c>
      <c r="I5561" s="29">
        <f t="shared" ca="1" si="346"/>
        <v>0</v>
      </c>
      <c r="J5561" s="30">
        <f>Calculator!$G$40</f>
        <v>6.5000000000000002E-2</v>
      </c>
      <c r="K5561" s="29">
        <f ca="1">IF(C5561&gt;=Calculator!$G$27,IF(DAY($C5561)=1,Calculator!$G$34/2,IF(DAY($C5561)=15,Calculator!$G$34/2,0)),0)</f>
        <v>0</v>
      </c>
      <c r="L5561" s="29">
        <f ca="1">IF(DAY($C5561)=28,IF(H5561=0,0,Calculator!$G$35),0)</f>
        <v>0</v>
      </c>
      <c r="M5561" s="29">
        <f ca="1">IF(I5561&gt;0,IF(DAY($C5561)=1,SUM(INDIRECT("I"&amp;(ROW(C5560)-DAY(C5560))):I5560),0),0)</f>
        <v>0</v>
      </c>
      <c r="N5561" s="29">
        <f ca="1">IF(C5561&lt;Calculator!$G$27,0,IF(C5561=Calculator!$G$27,Calculator!$G$39,IF(H5561-K5561&lt;=0,IF(D5561&gt;Calculator!$G$39,IF(H5561-K5561+E5561+L5561+M5561+Calculator!$G$39&gt;Calculator!$G$39,Calculator!$G$39-(H5561+E5561+L5561+M5561-K5561),Calculator!$G$39),D5561),0)))</f>
        <v>0</v>
      </c>
    </row>
    <row r="5562" spans="1:14" ht="15.75" thickBot="1">
      <c r="A5562" s="33" t="str">
        <f ca="1">IF(C5562=Calculator!$H$27,"F",IF(Daily!D5562+Daily!H5562=0,IF(D5561+H5561&gt;0,"L",""),""))</f>
        <v/>
      </c>
      <c r="B5562" s="34">
        <v>5561</v>
      </c>
      <c r="C5562" s="19">
        <f t="shared" ca="1" si="345"/>
        <v>51491</v>
      </c>
      <c r="D5562" s="29">
        <f t="shared" ca="1" si="347"/>
        <v>0</v>
      </c>
      <c r="E5562" s="29">
        <f ca="1">IF(C5562&lt;Calculator!$D$26,0,IF(DAY($C5562)=1,IF(D5562-Calculator!$G$24&gt;0,Calculator!$G$24,D5562),0))</f>
        <v>0</v>
      </c>
      <c r="F5562" s="29">
        <f ca="1">IF(E5562&gt;0,D5562*Calculator!$G$22/12,0)</f>
        <v>0</v>
      </c>
      <c r="G5562" s="29">
        <f ca="1">IF(E5562&gt;0,(IFERROR(-PMT(Calculator!$G$22/12,Calculator!$G$23*12,Calculator!$G$20),0))-F5562,0)</f>
        <v>0</v>
      </c>
      <c r="H5562" s="29">
        <f t="shared" ca="1" si="348"/>
        <v>0</v>
      </c>
      <c r="I5562" s="29">
        <f t="shared" ca="1" si="346"/>
        <v>0</v>
      </c>
      <c r="J5562" s="30">
        <f>Calculator!$G$40</f>
        <v>6.5000000000000002E-2</v>
      </c>
      <c r="K5562" s="29">
        <f ca="1">IF(C5562&gt;=Calculator!$G$27,IF(DAY($C5562)=1,Calculator!$G$34/2,IF(DAY($C5562)=15,Calculator!$G$34/2,0)),0)</f>
        <v>0</v>
      </c>
      <c r="L5562" s="29">
        <f ca="1">IF(DAY($C5562)=28,IF(H5562=0,0,Calculator!$G$35),0)</f>
        <v>0</v>
      </c>
      <c r="M5562" s="29">
        <f ca="1">IF(I5562&gt;0,IF(DAY($C5562)=1,SUM(INDIRECT("I"&amp;(ROW(C5561)-DAY(C5561))):I5561),0),0)</f>
        <v>0</v>
      </c>
      <c r="N5562" s="29">
        <f ca="1">IF(C5562&lt;Calculator!$G$27,0,IF(C5562=Calculator!$G$27,Calculator!$G$39,IF(H5562-K5562&lt;=0,IF(D5562&gt;Calculator!$G$39,IF(H5562-K5562+E5562+L5562+M5562+Calculator!$G$39&gt;Calculator!$G$39,Calculator!$G$39-(H5562+E5562+L5562+M5562-K5562),Calculator!$G$39),D5562),0)))</f>
        <v>0</v>
      </c>
    </row>
    <row r="5563" spans="1:14" ht="15.75" thickBot="1">
      <c r="A5563" s="33" t="str">
        <f ca="1">IF(C5563=Calculator!$H$27,"F",IF(Daily!D5563+Daily!H5563=0,IF(D5562+H5562&gt;0,"L",""),""))</f>
        <v/>
      </c>
      <c r="B5563" s="34">
        <v>5562</v>
      </c>
      <c r="C5563" s="19">
        <f t="shared" ca="1" si="345"/>
        <v>51492</v>
      </c>
      <c r="D5563" s="29">
        <f t="shared" ca="1" si="347"/>
        <v>0</v>
      </c>
      <c r="E5563" s="29">
        <f ca="1">IF(C5563&lt;Calculator!$D$26,0,IF(DAY($C5563)=1,IF(D5563-Calculator!$G$24&gt;0,Calculator!$G$24,D5563),0))</f>
        <v>0</v>
      </c>
      <c r="F5563" s="29">
        <f ca="1">IF(E5563&gt;0,D5563*Calculator!$G$22/12,0)</f>
        <v>0</v>
      </c>
      <c r="G5563" s="29">
        <f ca="1">IF(E5563&gt;0,(IFERROR(-PMT(Calculator!$G$22/12,Calculator!$G$23*12,Calculator!$G$20),0))-F5563,0)</f>
        <v>0</v>
      </c>
      <c r="H5563" s="29">
        <f t="shared" ca="1" si="348"/>
        <v>0</v>
      </c>
      <c r="I5563" s="29">
        <f t="shared" ca="1" si="346"/>
        <v>0</v>
      </c>
      <c r="J5563" s="30">
        <f>Calculator!$G$40</f>
        <v>6.5000000000000002E-2</v>
      </c>
      <c r="K5563" s="29">
        <f ca="1">IF(C5563&gt;=Calculator!$G$27,IF(DAY($C5563)=1,Calculator!$G$34/2,IF(DAY($C5563)=15,Calculator!$G$34/2,0)),0)</f>
        <v>0</v>
      </c>
      <c r="L5563" s="29">
        <f ca="1">IF(DAY($C5563)=28,IF(H5563=0,0,Calculator!$G$35),0)</f>
        <v>0</v>
      </c>
      <c r="M5563" s="29">
        <f ca="1">IF(I5563&gt;0,IF(DAY($C5563)=1,SUM(INDIRECT("I"&amp;(ROW(C5562)-DAY(C5562))):I5562),0),0)</f>
        <v>0</v>
      </c>
      <c r="N5563" s="29">
        <f ca="1">IF(C5563&lt;Calculator!$G$27,0,IF(C5563=Calculator!$G$27,Calculator!$G$39,IF(H5563-K5563&lt;=0,IF(D5563&gt;Calculator!$G$39,IF(H5563-K5563+E5563+L5563+M5563+Calculator!$G$39&gt;Calculator!$G$39,Calculator!$G$39-(H5563+E5563+L5563+M5563-K5563),Calculator!$G$39),D5563),0)))</f>
        <v>0</v>
      </c>
    </row>
    <row r="5564" spans="1:14" ht="15.75" thickBot="1">
      <c r="A5564" s="33" t="str">
        <f ca="1">IF(C5564=Calculator!$H$27,"F",IF(Daily!D5564+Daily!H5564=0,IF(D5563+H5563&gt;0,"L",""),""))</f>
        <v/>
      </c>
      <c r="B5564" s="34">
        <v>5563</v>
      </c>
      <c r="C5564" s="19">
        <f t="shared" ca="1" si="345"/>
        <v>51493</v>
      </c>
      <c r="D5564" s="29">
        <f t="shared" ca="1" si="347"/>
        <v>0</v>
      </c>
      <c r="E5564" s="29">
        <f ca="1">IF(C5564&lt;Calculator!$D$26,0,IF(DAY($C5564)=1,IF(D5564-Calculator!$G$24&gt;0,Calculator!$G$24,D5564),0))</f>
        <v>0</v>
      </c>
      <c r="F5564" s="29">
        <f ca="1">IF(E5564&gt;0,D5564*Calculator!$G$22/12,0)</f>
        <v>0</v>
      </c>
      <c r="G5564" s="29">
        <f ca="1">IF(E5564&gt;0,(IFERROR(-PMT(Calculator!$G$22/12,Calculator!$G$23*12,Calculator!$G$20),0))-F5564,0)</f>
        <v>0</v>
      </c>
      <c r="H5564" s="29">
        <f t="shared" ca="1" si="348"/>
        <v>0</v>
      </c>
      <c r="I5564" s="29">
        <f t="shared" ca="1" si="346"/>
        <v>0</v>
      </c>
      <c r="J5564" s="30">
        <f>Calculator!$G$40</f>
        <v>6.5000000000000002E-2</v>
      </c>
      <c r="K5564" s="29">
        <f ca="1">IF(C5564&gt;=Calculator!$G$27,IF(DAY($C5564)=1,Calculator!$G$34/2,IF(DAY($C5564)=15,Calculator!$G$34/2,0)),0)</f>
        <v>0</v>
      </c>
      <c r="L5564" s="29">
        <f ca="1">IF(DAY($C5564)=28,IF(H5564=0,0,Calculator!$G$35),0)</f>
        <v>0</v>
      </c>
      <c r="M5564" s="29">
        <f ca="1">IF(I5564&gt;0,IF(DAY($C5564)=1,SUM(INDIRECT("I"&amp;(ROW(C5563)-DAY(C5563))):I5563),0),0)</f>
        <v>0</v>
      </c>
      <c r="N5564" s="29">
        <f ca="1">IF(C5564&lt;Calculator!$G$27,0,IF(C5564=Calculator!$G$27,Calculator!$G$39,IF(H5564-K5564&lt;=0,IF(D5564&gt;Calculator!$G$39,IF(H5564-K5564+E5564+L5564+M5564+Calculator!$G$39&gt;Calculator!$G$39,Calculator!$G$39-(H5564+E5564+L5564+M5564-K5564),Calculator!$G$39),D5564),0)))</f>
        <v>0</v>
      </c>
    </row>
    <row r="5565" spans="1:14" ht="15.75" thickBot="1">
      <c r="A5565" s="33" t="str">
        <f ca="1">IF(C5565=Calculator!$H$27,"F",IF(Daily!D5565+Daily!H5565=0,IF(D5564+H5564&gt;0,"L",""),""))</f>
        <v/>
      </c>
      <c r="B5565" s="34">
        <v>5564</v>
      </c>
      <c r="C5565" s="19">
        <f t="shared" ca="1" si="345"/>
        <v>51494</v>
      </c>
      <c r="D5565" s="29">
        <f t="shared" ca="1" si="347"/>
        <v>0</v>
      </c>
      <c r="E5565" s="29">
        <f ca="1">IF(C5565&lt;Calculator!$D$26,0,IF(DAY($C5565)=1,IF(D5565-Calculator!$G$24&gt;0,Calculator!$G$24,D5565),0))</f>
        <v>0</v>
      </c>
      <c r="F5565" s="29">
        <f ca="1">IF(E5565&gt;0,D5565*Calculator!$G$22/12,0)</f>
        <v>0</v>
      </c>
      <c r="G5565" s="29">
        <f ca="1">IF(E5565&gt;0,(IFERROR(-PMT(Calculator!$G$22/12,Calculator!$G$23*12,Calculator!$G$20),0))-F5565,0)</f>
        <v>0</v>
      </c>
      <c r="H5565" s="29">
        <f t="shared" ca="1" si="348"/>
        <v>0</v>
      </c>
      <c r="I5565" s="29">
        <f t="shared" ca="1" si="346"/>
        <v>0</v>
      </c>
      <c r="J5565" s="30">
        <f>Calculator!$G$40</f>
        <v>6.5000000000000002E-2</v>
      </c>
      <c r="K5565" s="29">
        <f ca="1">IF(C5565&gt;=Calculator!$G$27,IF(DAY($C5565)=1,Calculator!$G$34/2,IF(DAY($C5565)=15,Calculator!$G$34/2,0)),0)</f>
        <v>0</v>
      </c>
      <c r="L5565" s="29">
        <f ca="1">IF(DAY($C5565)=28,IF(H5565=0,0,Calculator!$G$35),0)</f>
        <v>0</v>
      </c>
      <c r="M5565" s="29">
        <f ca="1">IF(I5565&gt;0,IF(DAY($C5565)=1,SUM(INDIRECT("I"&amp;(ROW(C5564)-DAY(C5564))):I5564),0),0)</f>
        <v>0</v>
      </c>
      <c r="N5565" s="29">
        <f ca="1">IF(C5565&lt;Calculator!$G$27,0,IF(C5565=Calculator!$G$27,Calculator!$G$39,IF(H5565-K5565&lt;=0,IF(D5565&gt;Calculator!$G$39,IF(H5565-K5565+E5565+L5565+M5565+Calculator!$G$39&gt;Calculator!$G$39,Calculator!$G$39-(H5565+E5565+L5565+M5565-K5565),Calculator!$G$39),D5565),0)))</f>
        <v>0</v>
      </c>
    </row>
    <row r="5566" spans="1:14" ht="15.75" thickBot="1">
      <c r="A5566" s="33" t="str">
        <f ca="1">IF(C5566=Calculator!$H$27,"F",IF(Daily!D5566+Daily!H5566=0,IF(D5565+H5565&gt;0,"L",""),""))</f>
        <v/>
      </c>
      <c r="B5566" s="34">
        <v>5565</v>
      </c>
      <c r="C5566" s="19">
        <f t="shared" ca="1" si="345"/>
        <v>51495</v>
      </c>
      <c r="D5566" s="29">
        <f t="shared" ca="1" si="347"/>
        <v>0</v>
      </c>
      <c r="E5566" s="29">
        <f ca="1">IF(C5566&lt;Calculator!$D$26,0,IF(DAY($C5566)=1,IF(D5566-Calculator!$G$24&gt;0,Calculator!$G$24,D5566),0))</f>
        <v>0</v>
      </c>
      <c r="F5566" s="29">
        <f ca="1">IF(E5566&gt;0,D5566*Calculator!$G$22/12,0)</f>
        <v>0</v>
      </c>
      <c r="G5566" s="29">
        <f ca="1">IF(E5566&gt;0,(IFERROR(-PMT(Calculator!$G$22/12,Calculator!$G$23*12,Calculator!$G$20),0))-F5566,0)</f>
        <v>0</v>
      </c>
      <c r="H5566" s="29">
        <f t="shared" ca="1" si="348"/>
        <v>0</v>
      </c>
      <c r="I5566" s="29">
        <f t="shared" ca="1" si="346"/>
        <v>0</v>
      </c>
      <c r="J5566" s="30">
        <f>Calculator!$G$40</f>
        <v>6.5000000000000002E-2</v>
      </c>
      <c r="K5566" s="29">
        <f ca="1">IF(C5566&gt;=Calculator!$G$27,IF(DAY($C5566)=1,Calculator!$G$34/2,IF(DAY($C5566)=15,Calculator!$G$34/2,0)),0)</f>
        <v>0</v>
      </c>
      <c r="L5566" s="29">
        <f ca="1">IF(DAY($C5566)=28,IF(H5566=0,0,Calculator!$G$35),0)</f>
        <v>0</v>
      </c>
      <c r="M5566" s="29">
        <f ca="1">IF(I5566&gt;0,IF(DAY($C5566)=1,SUM(INDIRECT("I"&amp;(ROW(C5565)-DAY(C5565))):I5565),0),0)</f>
        <v>0</v>
      </c>
      <c r="N5566" s="29">
        <f ca="1">IF(C5566&lt;Calculator!$G$27,0,IF(C5566=Calculator!$G$27,Calculator!$G$39,IF(H5566-K5566&lt;=0,IF(D5566&gt;Calculator!$G$39,IF(H5566-K5566+E5566+L5566+M5566+Calculator!$G$39&gt;Calculator!$G$39,Calculator!$G$39-(H5566+E5566+L5566+M5566-K5566),Calculator!$G$39),D5566),0)))</f>
        <v>0</v>
      </c>
    </row>
    <row r="5567" spans="1:14" ht="15.75" thickBot="1">
      <c r="A5567" s="33" t="str">
        <f ca="1">IF(C5567=Calculator!$H$27,"F",IF(Daily!D5567+Daily!H5567=0,IF(D5566+H5566&gt;0,"L",""),""))</f>
        <v/>
      </c>
      <c r="B5567" s="34">
        <v>5566</v>
      </c>
      <c r="C5567" s="19">
        <f t="shared" ca="1" si="345"/>
        <v>51496</v>
      </c>
      <c r="D5567" s="29">
        <f t="shared" ca="1" si="347"/>
        <v>0</v>
      </c>
      <c r="E5567" s="29">
        <f ca="1">IF(C5567&lt;Calculator!$D$26,0,IF(DAY($C5567)=1,IF(D5567-Calculator!$G$24&gt;0,Calculator!$G$24,D5567),0))</f>
        <v>0</v>
      </c>
      <c r="F5567" s="29">
        <f ca="1">IF(E5567&gt;0,D5567*Calculator!$G$22/12,0)</f>
        <v>0</v>
      </c>
      <c r="G5567" s="29">
        <f ca="1">IF(E5567&gt;0,(IFERROR(-PMT(Calculator!$G$22/12,Calculator!$G$23*12,Calculator!$G$20),0))-F5567,0)</f>
        <v>0</v>
      </c>
      <c r="H5567" s="29">
        <f t="shared" ca="1" si="348"/>
        <v>0</v>
      </c>
      <c r="I5567" s="29">
        <f t="shared" ca="1" si="346"/>
        <v>0</v>
      </c>
      <c r="J5567" s="30">
        <f>Calculator!$G$40</f>
        <v>6.5000000000000002E-2</v>
      </c>
      <c r="K5567" s="29">
        <f ca="1">IF(C5567&gt;=Calculator!$G$27,IF(DAY($C5567)=1,Calculator!$G$34/2,IF(DAY($C5567)=15,Calculator!$G$34/2,0)),0)</f>
        <v>0</v>
      </c>
      <c r="L5567" s="29">
        <f ca="1">IF(DAY($C5567)=28,IF(H5567=0,0,Calculator!$G$35),0)</f>
        <v>0</v>
      </c>
      <c r="M5567" s="29">
        <f ca="1">IF(I5567&gt;0,IF(DAY($C5567)=1,SUM(INDIRECT("I"&amp;(ROW(C5566)-DAY(C5566))):I5566),0),0)</f>
        <v>0</v>
      </c>
      <c r="N5567" s="29">
        <f ca="1">IF(C5567&lt;Calculator!$G$27,0,IF(C5567=Calculator!$G$27,Calculator!$G$39,IF(H5567-K5567&lt;=0,IF(D5567&gt;Calculator!$G$39,IF(H5567-K5567+E5567+L5567+M5567+Calculator!$G$39&gt;Calculator!$G$39,Calculator!$G$39-(H5567+E5567+L5567+M5567-K5567),Calculator!$G$39),D5567),0)))</f>
        <v>0</v>
      </c>
    </row>
    <row r="5568" spans="1:14" ht="15.75" thickBot="1">
      <c r="A5568" s="33" t="str">
        <f ca="1">IF(C5568=Calculator!$H$27,"F",IF(Daily!D5568+Daily!H5568=0,IF(D5567+H5567&gt;0,"L",""),""))</f>
        <v/>
      </c>
      <c r="B5568" s="34">
        <v>5567</v>
      </c>
      <c r="C5568" s="19">
        <f t="shared" ca="1" si="345"/>
        <v>51497</v>
      </c>
      <c r="D5568" s="29">
        <f t="shared" ca="1" si="347"/>
        <v>0</v>
      </c>
      <c r="E5568" s="29">
        <f ca="1">IF(C5568&lt;Calculator!$D$26,0,IF(DAY($C5568)=1,IF(D5568-Calculator!$G$24&gt;0,Calculator!$G$24,D5568),0))</f>
        <v>0</v>
      </c>
      <c r="F5568" s="29">
        <f ca="1">IF(E5568&gt;0,D5568*Calculator!$G$22/12,0)</f>
        <v>0</v>
      </c>
      <c r="G5568" s="29">
        <f ca="1">IF(E5568&gt;0,(IFERROR(-PMT(Calculator!$G$22/12,Calculator!$G$23*12,Calculator!$G$20),0))-F5568,0)</f>
        <v>0</v>
      </c>
      <c r="H5568" s="29">
        <f t="shared" ca="1" si="348"/>
        <v>0</v>
      </c>
      <c r="I5568" s="29">
        <f t="shared" ca="1" si="346"/>
        <v>0</v>
      </c>
      <c r="J5568" s="30">
        <f>Calculator!$G$40</f>
        <v>6.5000000000000002E-2</v>
      </c>
      <c r="K5568" s="29">
        <f ca="1">IF(C5568&gt;=Calculator!$G$27,IF(DAY($C5568)=1,Calculator!$G$34/2,IF(DAY($C5568)=15,Calculator!$G$34/2,0)),0)</f>
        <v>0</v>
      </c>
      <c r="L5568" s="29">
        <f ca="1">IF(DAY($C5568)=28,IF(H5568=0,0,Calculator!$G$35),0)</f>
        <v>0</v>
      </c>
      <c r="M5568" s="29">
        <f ca="1">IF(I5568&gt;0,IF(DAY($C5568)=1,SUM(INDIRECT("I"&amp;(ROW(C5567)-DAY(C5567))):I5567),0),0)</f>
        <v>0</v>
      </c>
      <c r="N5568" s="29">
        <f ca="1">IF(C5568&lt;Calculator!$G$27,0,IF(C5568=Calculator!$G$27,Calculator!$G$39,IF(H5568-K5568&lt;=0,IF(D5568&gt;Calculator!$G$39,IF(H5568-K5568+E5568+L5568+M5568+Calculator!$G$39&gt;Calculator!$G$39,Calculator!$G$39-(H5568+E5568+L5568+M5568-K5568),Calculator!$G$39),D5568),0)))</f>
        <v>0</v>
      </c>
    </row>
    <row r="5569" spans="1:14" ht="15.75" thickBot="1">
      <c r="A5569" s="33" t="str">
        <f ca="1">IF(C5569=Calculator!$H$27,"F",IF(Daily!D5569+Daily!H5569=0,IF(D5568+H5568&gt;0,"L",""),""))</f>
        <v/>
      </c>
      <c r="B5569" s="34">
        <v>5568</v>
      </c>
      <c r="C5569" s="19">
        <f t="shared" ca="1" si="345"/>
        <v>51498</v>
      </c>
      <c r="D5569" s="29">
        <f t="shared" ca="1" si="347"/>
        <v>0</v>
      </c>
      <c r="E5569" s="29">
        <f ca="1">IF(C5569&lt;Calculator!$D$26,0,IF(DAY($C5569)=1,IF(D5569-Calculator!$G$24&gt;0,Calculator!$G$24,D5569),0))</f>
        <v>0</v>
      </c>
      <c r="F5569" s="29">
        <f ca="1">IF(E5569&gt;0,D5569*Calculator!$G$22/12,0)</f>
        <v>0</v>
      </c>
      <c r="G5569" s="29">
        <f ca="1">IF(E5569&gt;0,(IFERROR(-PMT(Calculator!$G$22/12,Calculator!$G$23*12,Calculator!$G$20),0))-F5569,0)</f>
        <v>0</v>
      </c>
      <c r="H5569" s="29">
        <f t="shared" ca="1" si="348"/>
        <v>0</v>
      </c>
      <c r="I5569" s="29">
        <f t="shared" ca="1" si="346"/>
        <v>0</v>
      </c>
      <c r="J5569" s="30">
        <f>Calculator!$G$40</f>
        <v>6.5000000000000002E-2</v>
      </c>
      <c r="K5569" s="29">
        <f ca="1">IF(C5569&gt;=Calculator!$G$27,IF(DAY($C5569)=1,Calculator!$G$34/2,IF(DAY($C5569)=15,Calculator!$G$34/2,0)),0)</f>
        <v>0</v>
      </c>
      <c r="L5569" s="29">
        <f ca="1">IF(DAY($C5569)=28,IF(H5569=0,0,Calculator!$G$35),0)</f>
        <v>0</v>
      </c>
      <c r="M5569" s="29">
        <f ca="1">IF(I5569&gt;0,IF(DAY($C5569)=1,SUM(INDIRECT("I"&amp;(ROW(C5568)-DAY(C5568))):I5568),0),0)</f>
        <v>0</v>
      </c>
      <c r="N5569" s="29">
        <f ca="1">IF(C5569&lt;Calculator!$G$27,0,IF(C5569=Calculator!$G$27,Calculator!$G$39,IF(H5569-K5569&lt;=0,IF(D5569&gt;Calculator!$G$39,IF(H5569-K5569+E5569+L5569+M5569+Calculator!$G$39&gt;Calculator!$G$39,Calculator!$G$39-(H5569+E5569+L5569+M5569-K5569),Calculator!$G$39),D5569),0)))</f>
        <v>0</v>
      </c>
    </row>
    <row r="5570" spans="1:14" ht="15.75" thickBot="1">
      <c r="A5570" s="33" t="str">
        <f ca="1">IF(C5570=Calculator!$H$27,"F",IF(Daily!D5570+Daily!H5570=0,IF(D5569+H5569&gt;0,"L",""),""))</f>
        <v/>
      </c>
      <c r="B5570" s="34">
        <v>5569</v>
      </c>
      <c r="C5570" s="19">
        <f t="shared" ca="1" si="345"/>
        <v>51499</v>
      </c>
      <c r="D5570" s="29">
        <f t="shared" ca="1" si="347"/>
        <v>0</v>
      </c>
      <c r="E5570" s="29">
        <f ca="1">IF(C5570&lt;Calculator!$D$26,0,IF(DAY($C5570)=1,IF(D5570-Calculator!$G$24&gt;0,Calculator!$G$24,D5570),0))</f>
        <v>0</v>
      </c>
      <c r="F5570" s="29">
        <f ca="1">IF(E5570&gt;0,D5570*Calculator!$G$22/12,0)</f>
        <v>0</v>
      </c>
      <c r="G5570" s="29">
        <f ca="1">IF(E5570&gt;0,(IFERROR(-PMT(Calculator!$G$22/12,Calculator!$G$23*12,Calculator!$G$20),0))-F5570,0)</f>
        <v>0</v>
      </c>
      <c r="H5570" s="29">
        <f t="shared" ca="1" si="348"/>
        <v>0</v>
      </c>
      <c r="I5570" s="29">
        <f t="shared" ca="1" si="346"/>
        <v>0</v>
      </c>
      <c r="J5570" s="30">
        <f>Calculator!$G$40</f>
        <v>6.5000000000000002E-2</v>
      </c>
      <c r="K5570" s="29">
        <f ca="1">IF(C5570&gt;=Calculator!$G$27,IF(DAY($C5570)=1,Calculator!$G$34/2,IF(DAY($C5570)=15,Calculator!$G$34/2,0)),0)</f>
        <v>0</v>
      </c>
      <c r="L5570" s="29">
        <f ca="1">IF(DAY($C5570)=28,IF(H5570=0,0,Calculator!$G$35),0)</f>
        <v>0</v>
      </c>
      <c r="M5570" s="29">
        <f ca="1">IF(I5570&gt;0,IF(DAY($C5570)=1,SUM(INDIRECT("I"&amp;(ROW(C5569)-DAY(C5569))):I5569),0),0)</f>
        <v>0</v>
      </c>
      <c r="N5570" s="29">
        <f ca="1">IF(C5570&lt;Calculator!$G$27,0,IF(C5570=Calculator!$G$27,Calculator!$G$39,IF(H5570-K5570&lt;=0,IF(D5570&gt;Calculator!$G$39,IF(H5570-K5570+E5570+L5570+M5570+Calculator!$G$39&gt;Calculator!$G$39,Calculator!$G$39-(H5570+E5570+L5570+M5570-K5570),Calculator!$G$39),D5570),0)))</f>
        <v>0</v>
      </c>
    </row>
    <row r="5571" spans="1:14" ht="15.75" thickBot="1">
      <c r="A5571" s="33" t="str">
        <f ca="1">IF(C5571=Calculator!$H$27,"F",IF(Daily!D5571+Daily!H5571=0,IF(D5570+H5570&gt;0,"L",""),""))</f>
        <v/>
      </c>
      <c r="B5571" s="34">
        <v>5570</v>
      </c>
      <c r="C5571" s="19">
        <f t="shared" ref="C5571:C5634" ca="1" si="349">C5570+1</f>
        <v>51500</v>
      </c>
      <c r="D5571" s="29">
        <f t="shared" ca="1" si="347"/>
        <v>0</v>
      </c>
      <c r="E5571" s="29">
        <f ca="1">IF(C5571&lt;Calculator!$D$26,0,IF(DAY($C5571)=1,IF(D5571-Calculator!$G$24&gt;0,Calculator!$G$24,D5571),0))</f>
        <v>0</v>
      </c>
      <c r="F5571" s="29">
        <f ca="1">IF(E5571&gt;0,D5571*Calculator!$G$22/12,0)</f>
        <v>0</v>
      </c>
      <c r="G5571" s="29">
        <f ca="1">IF(E5571&gt;0,(IFERROR(-PMT(Calculator!$G$22/12,Calculator!$G$23*12,Calculator!$G$20),0))-F5571,0)</f>
        <v>0</v>
      </c>
      <c r="H5571" s="29">
        <f t="shared" ca="1" si="348"/>
        <v>0</v>
      </c>
      <c r="I5571" s="29">
        <f t="shared" ref="I5571:I5634" ca="1" si="350">H5571*J5571/365</f>
        <v>0</v>
      </c>
      <c r="J5571" s="30">
        <f>Calculator!$G$40</f>
        <v>6.5000000000000002E-2</v>
      </c>
      <c r="K5571" s="29">
        <f ca="1">IF(C5571&gt;=Calculator!$G$27,IF(DAY($C5571)=1,Calculator!$G$34/2,IF(DAY($C5571)=15,Calculator!$G$34/2,0)),0)</f>
        <v>0</v>
      </c>
      <c r="L5571" s="29">
        <f ca="1">IF(DAY($C5571)=28,IF(H5571=0,0,Calculator!$G$35),0)</f>
        <v>0</v>
      </c>
      <c r="M5571" s="29">
        <f ca="1">IF(I5571&gt;0,IF(DAY($C5571)=1,SUM(INDIRECT("I"&amp;(ROW(C5570)-DAY(C5570))):I5570),0),0)</f>
        <v>0</v>
      </c>
      <c r="N5571" s="29">
        <f ca="1">IF(C5571&lt;Calculator!$G$27,0,IF(C5571=Calculator!$G$27,Calculator!$G$39,IF(H5571-K5571&lt;=0,IF(D5571&gt;Calculator!$G$39,IF(H5571-K5571+E5571+L5571+M5571+Calculator!$G$39&gt;Calculator!$G$39,Calculator!$G$39-(H5571+E5571+L5571+M5571-K5571),Calculator!$G$39),D5571),0)))</f>
        <v>0</v>
      </c>
    </row>
    <row r="5572" spans="1:14" ht="15.75" thickBot="1">
      <c r="A5572" s="33" t="str">
        <f ca="1">IF(C5572=Calculator!$H$27,"F",IF(Daily!D5572+Daily!H5572=0,IF(D5571+H5571&gt;0,"L",""),""))</f>
        <v/>
      </c>
      <c r="B5572" s="34">
        <v>5571</v>
      </c>
      <c r="C5572" s="19">
        <f t="shared" ca="1" si="349"/>
        <v>51501</v>
      </c>
      <c r="D5572" s="29">
        <f t="shared" ref="D5572:D5635" ca="1" si="351">IF(((D5571-G5571)-N5571)&lt;0,0,((D5571-G5571)-N5571))</f>
        <v>0</v>
      </c>
      <c r="E5572" s="29">
        <f ca="1">IF(C5572&lt;Calculator!$D$26,0,IF(DAY($C5572)=1,IF(D5572-Calculator!$G$24&gt;0,Calculator!$G$24,D5572),0))</f>
        <v>0</v>
      </c>
      <c r="F5572" s="29">
        <f ca="1">IF(E5572&gt;0,D5572*Calculator!$G$22/12,0)</f>
        <v>0</v>
      </c>
      <c r="G5572" s="29">
        <f ca="1">IF(E5572&gt;0,(IFERROR(-PMT(Calculator!$G$22/12,Calculator!$G$23*12,Calculator!$G$20),0))-F5572,0)</f>
        <v>0</v>
      </c>
      <c r="H5572" s="29">
        <f t="shared" ref="H5572:H5635" ca="1" si="352">IF((H5571-K5571+SUM(L5571:N5571)+E5571)&lt;0,0,(H5571-K5571+SUM(L5571:N5571)+E5571))</f>
        <v>0</v>
      </c>
      <c r="I5572" s="29">
        <f t="shared" ca="1" si="350"/>
        <v>0</v>
      </c>
      <c r="J5572" s="30">
        <f>Calculator!$G$40</f>
        <v>6.5000000000000002E-2</v>
      </c>
      <c r="K5572" s="29">
        <f ca="1">IF(C5572&gt;=Calculator!$G$27,IF(DAY($C5572)=1,Calculator!$G$34/2,IF(DAY($C5572)=15,Calculator!$G$34/2,0)),0)</f>
        <v>0</v>
      </c>
      <c r="L5572" s="29">
        <f ca="1">IF(DAY($C5572)=28,IF(H5572=0,0,Calculator!$G$35),0)</f>
        <v>0</v>
      </c>
      <c r="M5572" s="29">
        <f ca="1">IF(I5572&gt;0,IF(DAY($C5572)=1,SUM(INDIRECT("I"&amp;(ROW(C5571)-DAY(C5571))):I5571),0),0)</f>
        <v>0</v>
      </c>
      <c r="N5572" s="29">
        <f ca="1">IF(C5572&lt;Calculator!$G$27,0,IF(C5572=Calculator!$G$27,Calculator!$G$39,IF(H5572-K5572&lt;=0,IF(D5572&gt;Calculator!$G$39,IF(H5572-K5572+E5572+L5572+M5572+Calculator!$G$39&gt;Calculator!$G$39,Calculator!$G$39-(H5572+E5572+L5572+M5572-K5572),Calculator!$G$39),D5572),0)))</f>
        <v>0</v>
      </c>
    </row>
    <row r="5573" spans="1:14" ht="15.75" thickBot="1">
      <c r="A5573" s="33" t="str">
        <f ca="1">IF(C5573=Calculator!$H$27,"F",IF(Daily!D5573+Daily!H5573=0,IF(D5572+H5572&gt;0,"L",""),""))</f>
        <v/>
      </c>
      <c r="B5573" s="34">
        <v>5572</v>
      </c>
      <c r="C5573" s="19">
        <f t="shared" ca="1" si="349"/>
        <v>51502</v>
      </c>
      <c r="D5573" s="29">
        <f t="shared" ca="1" si="351"/>
        <v>0</v>
      </c>
      <c r="E5573" s="29">
        <f ca="1">IF(C5573&lt;Calculator!$D$26,0,IF(DAY($C5573)=1,IF(D5573-Calculator!$G$24&gt;0,Calculator!$G$24,D5573),0))</f>
        <v>0</v>
      </c>
      <c r="F5573" s="29">
        <f ca="1">IF(E5573&gt;0,D5573*Calculator!$G$22/12,0)</f>
        <v>0</v>
      </c>
      <c r="G5573" s="29">
        <f ca="1">IF(E5573&gt;0,(IFERROR(-PMT(Calculator!$G$22/12,Calculator!$G$23*12,Calculator!$G$20),0))-F5573,0)</f>
        <v>0</v>
      </c>
      <c r="H5573" s="29">
        <f t="shared" ca="1" si="352"/>
        <v>0</v>
      </c>
      <c r="I5573" s="29">
        <f t="shared" ca="1" si="350"/>
        <v>0</v>
      </c>
      <c r="J5573" s="30">
        <f>Calculator!$G$40</f>
        <v>6.5000000000000002E-2</v>
      </c>
      <c r="K5573" s="29">
        <f ca="1">IF(C5573&gt;=Calculator!$G$27,IF(DAY($C5573)=1,Calculator!$G$34/2,IF(DAY($C5573)=15,Calculator!$G$34/2,0)),0)</f>
        <v>4500</v>
      </c>
      <c r="L5573" s="29">
        <f ca="1">IF(DAY($C5573)=28,IF(H5573=0,0,Calculator!$G$35),0)</f>
        <v>0</v>
      </c>
      <c r="M5573" s="29">
        <f ca="1">IF(I5573&gt;0,IF(DAY($C5573)=1,SUM(INDIRECT("I"&amp;(ROW(C5572)-DAY(C5572))):I5572),0),0)</f>
        <v>0</v>
      </c>
      <c r="N5573" s="29">
        <f ca="1">IF(C5573&lt;Calculator!$G$27,0,IF(C5573=Calculator!$G$27,Calculator!$G$39,IF(H5573-K5573&lt;=0,IF(D5573&gt;Calculator!$G$39,IF(H5573-K5573+E5573+L5573+M5573+Calculator!$G$39&gt;Calculator!$G$39,Calculator!$G$39-(H5573+E5573+L5573+M5573-K5573),Calculator!$G$39),D5573),0)))</f>
        <v>0</v>
      </c>
    </row>
    <row r="5574" spans="1:14" ht="15.75" thickBot="1">
      <c r="A5574" s="33" t="str">
        <f ca="1">IF(C5574=Calculator!$H$27,"F",IF(Daily!D5574+Daily!H5574=0,IF(D5573+H5573&gt;0,"L",""),""))</f>
        <v/>
      </c>
      <c r="B5574" s="34">
        <v>5573</v>
      </c>
      <c r="C5574" s="19">
        <f t="shared" ca="1" si="349"/>
        <v>51503</v>
      </c>
      <c r="D5574" s="29">
        <f t="shared" ca="1" si="351"/>
        <v>0</v>
      </c>
      <c r="E5574" s="29">
        <f ca="1">IF(C5574&lt;Calculator!$D$26,0,IF(DAY($C5574)=1,IF(D5574-Calculator!$G$24&gt;0,Calculator!$G$24,D5574),0))</f>
        <v>0</v>
      </c>
      <c r="F5574" s="29">
        <f ca="1">IF(E5574&gt;0,D5574*Calculator!$G$22/12,0)</f>
        <v>0</v>
      </c>
      <c r="G5574" s="29">
        <f ca="1">IF(E5574&gt;0,(IFERROR(-PMT(Calculator!$G$22/12,Calculator!$G$23*12,Calculator!$G$20),0))-F5574,0)</f>
        <v>0</v>
      </c>
      <c r="H5574" s="29">
        <f t="shared" ca="1" si="352"/>
        <v>0</v>
      </c>
      <c r="I5574" s="29">
        <f t="shared" ca="1" si="350"/>
        <v>0</v>
      </c>
      <c r="J5574" s="30">
        <f>Calculator!$G$40</f>
        <v>6.5000000000000002E-2</v>
      </c>
      <c r="K5574" s="29">
        <f ca="1">IF(C5574&gt;=Calculator!$G$27,IF(DAY($C5574)=1,Calculator!$G$34/2,IF(DAY($C5574)=15,Calculator!$G$34/2,0)),0)</f>
        <v>0</v>
      </c>
      <c r="L5574" s="29">
        <f ca="1">IF(DAY($C5574)=28,IF(H5574=0,0,Calculator!$G$35),0)</f>
        <v>0</v>
      </c>
      <c r="M5574" s="29">
        <f ca="1">IF(I5574&gt;0,IF(DAY($C5574)=1,SUM(INDIRECT("I"&amp;(ROW(C5573)-DAY(C5573))):I5573),0),0)</f>
        <v>0</v>
      </c>
      <c r="N5574" s="29">
        <f ca="1">IF(C5574&lt;Calculator!$G$27,0,IF(C5574=Calculator!$G$27,Calculator!$G$39,IF(H5574-K5574&lt;=0,IF(D5574&gt;Calculator!$G$39,IF(H5574-K5574+E5574+L5574+M5574+Calculator!$G$39&gt;Calculator!$G$39,Calculator!$G$39-(H5574+E5574+L5574+M5574-K5574),Calculator!$G$39),D5574),0)))</f>
        <v>0</v>
      </c>
    </row>
    <row r="5575" spans="1:14" ht="15.75" thickBot="1">
      <c r="A5575" s="33" t="str">
        <f ca="1">IF(C5575=Calculator!$H$27,"F",IF(Daily!D5575+Daily!H5575=0,IF(D5574+H5574&gt;0,"L",""),""))</f>
        <v/>
      </c>
      <c r="B5575" s="34">
        <v>5574</v>
      </c>
      <c r="C5575" s="19">
        <f t="shared" ca="1" si="349"/>
        <v>51504</v>
      </c>
      <c r="D5575" s="29">
        <f t="shared" ca="1" si="351"/>
        <v>0</v>
      </c>
      <c r="E5575" s="29">
        <f ca="1">IF(C5575&lt;Calculator!$D$26,0,IF(DAY($C5575)=1,IF(D5575-Calculator!$G$24&gt;0,Calculator!$G$24,D5575),0))</f>
        <v>0</v>
      </c>
      <c r="F5575" s="29">
        <f ca="1">IF(E5575&gt;0,D5575*Calculator!$G$22/12,0)</f>
        <v>0</v>
      </c>
      <c r="G5575" s="29">
        <f ca="1">IF(E5575&gt;0,(IFERROR(-PMT(Calculator!$G$22/12,Calculator!$G$23*12,Calculator!$G$20),0))-F5575,0)</f>
        <v>0</v>
      </c>
      <c r="H5575" s="29">
        <f t="shared" ca="1" si="352"/>
        <v>0</v>
      </c>
      <c r="I5575" s="29">
        <f t="shared" ca="1" si="350"/>
        <v>0</v>
      </c>
      <c r="J5575" s="30">
        <f>Calculator!$G$40</f>
        <v>6.5000000000000002E-2</v>
      </c>
      <c r="K5575" s="29">
        <f ca="1">IF(C5575&gt;=Calculator!$G$27,IF(DAY($C5575)=1,Calculator!$G$34/2,IF(DAY($C5575)=15,Calculator!$G$34/2,0)),0)</f>
        <v>0</v>
      </c>
      <c r="L5575" s="29">
        <f ca="1">IF(DAY($C5575)=28,IF(H5575=0,0,Calculator!$G$35),0)</f>
        <v>0</v>
      </c>
      <c r="M5575" s="29">
        <f ca="1">IF(I5575&gt;0,IF(DAY($C5575)=1,SUM(INDIRECT("I"&amp;(ROW(C5574)-DAY(C5574))):I5574),0),0)</f>
        <v>0</v>
      </c>
      <c r="N5575" s="29">
        <f ca="1">IF(C5575&lt;Calculator!$G$27,0,IF(C5575=Calculator!$G$27,Calculator!$G$39,IF(H5575-K5575&lt;=0,IF(D5575&gt;Calculator!$G$39,IF(H5575-K5575+E5575+L5575+M5575+Calculator!$G$39&gt;Calculator!$G$39,Calculator!$G$39-(H5575+E5575+L5575+M5575-K5575),Calculator!$G$39),D5575),0)))</f>
        <v>0</v>
      </c>
    </row>
    <row r="5576" spans="1:14" ht="15.75" thickBot="1">
      <c r="A5576" s="33" t="str">
        <f ca="1">IF(C5576=Calculator!$H$27,"F",IF(Daily!D5576+Daily!H5576=0,IF(D5575+H5575&gt;0,"L",""),""))</f>
        <v/>
      </c>
      <c r="B5576" s="34">
        <v>5575</v>
      </c>
      <c r="C5576" s="19">
        <f t="shared" ca="1" si="349"/>
        <v>51505</v>
      </c>
      <c r="D5576" s="29">
        <f t="shared" ca="1" si="351"/>
        <v>0</v>
      </c>
      <c r="E5576" s="29">
        <f ca="1">IF(C5576&lt;Calculator!$D$26,0,IF(DAY($C5576)=1,IF(D5576-Calculator!$G$24&gt;0,Calculator!$G$24,D5576),0))</f>
        <v>0</v>
      </c>
      <c r="F5576" s="29">
        <f ca="1">IF(E5576&gt;0,D5576*Calculator!$G$22/12,0)</f>
        <v>0</v>
      </c>
      <c r="G5576" s="29">
        <f ca="1">IF(E5576&gt;0,(IFERROR(-PMT(Calculator!$G$22/12,Calculator!$G$23*12,Calculator!$G$20),0))-F5576,0)</f>
        <v>0</v>
      </c>
      <c r="H5576" s="29">
        <f t="shared" ca="1" si="352"/>
        <v>0</v>
      </c>
      <c r="I5576" s="29">
        <f t="shared" ca="1" si="350"/>
        <v>0</v>
      </c>
      <c r="J5576" s="30">
        <f>Calculator!$G$40</f>
        <v>6.5000000000000002E-2</v>
      </c>
      <c r="K5576" s="29">
        <f ca="1">IF(C5576&gt;=Calculator!$G$27,IF(DAY($C5576)=1,Calculator!$G$34/2,IF(DAY($C5576)=15,Calculator!$G$34/2,0)),0)</f>
        <v>0</v>
      </c>
      <c r="L5576" s="29">
        <f ca="1">IF(DAY($C5576)=28,IF(H5576=0,0,Calculator!$G$35),0)</f>
        <v>0</v>
      </c>
      <c r="M5576" s="29">
        <f ca="1">IF(I5576&gt;0,IF(DAY($C5576)=1,SUM(INDIRECT("I"&amp;(ROW(C5575)-DAY(C5575))):I5575),0),0)</f>
        <v>0</v>
      </c>
      <c r="N5576" s="29">
        <f ca="1">IF(C5576&lt;Calculator!$G$27,0,IF(C5576=Calculator!$G$27,Calculator!$G$39,IF(H5576-K5576&lt;=0,IF(D5576&gt;Calculator!$G$39,IF(H5576-K5576+E5576+L5576+M5576+Calculator!$G$39&gt;Calculator!$G$39,Calculator!$G$39-(H5576+E5576+L5576+M5576-K5576),Calculator!$G$39),D5576),0)))</f>
        <v>0</v>
      </c>
    </row>
    <row r="5577" spans="1:14" ht="15.75" thickBot="1">
      <c r="A5577" s="33" t="str">
        <f ca="1">IF(C5577=Calculator!$H$27,"F",IF(Daily!D5577+Daily!H5577=0,IF(D5576+H5576&gt;0,"L",""),""))</f>
        <v/>
      </c>
      <c r="B5577" s="34">
        <v>5576</v>
      </c>
      <c r="C5577" s="19">
        <f t="shared" ca="1" si="349"/>
        <v>51506</v>
      </c>
      <c r="D5577" s="29">
        <f t="shared" ca="1" si="351"/>
        <v>0</v>
      </c>
      <c r="E5577" s="29">
        <f ca="1">IF(C5577&lt;Calculator!$D$26,0,IF(DAY($C5577)=1,IF(D5577-Calculator!$G$24&gt;0,Calculator!$G$24,D5577),0))</f>
        <v>0</v>
      </c>
      <c r="F5577" s="29">
        <f ca="1">IF(E5577&gt;0,D5577*Calculator!$G$22/12,0)</f>
        <v>0</v>
      </c>
      <c r="G5577" s="29">
        <f ca="1">IF(E5577&gt;0,(IFERROR(-PMT(Calculator!$G$22/12,Calculator!$G$23*12,Calculator!$G$20),0))-F5577,0)</f>
        <v>0</v>
      </c>
      <c r="H5577" s="29">
        <f t="shared" ca="1" si="352"/>
        <v>0</v>
      </c>
      <c r="I5577" s="29">
        <f t="shared" ca="1" si="350"/>
        <v>0</v>
      </c>
      <c r="J5577" s="30">
        <f>Calculator!$G$40</f>
        <v>6.5000000000000002E-2</v>
      </c>
      <c r="K5577" s="29">
        <f ca="1">IF(C5577&gt;=Calculator!$G$27,IF(DAY($C5577)=1,Calculator!$G$34/2,IF(DAY($C5577)=15,Calculator!$G$34/2,0)),0)</f>
        <v>0</v>
      </c>
      <c r="L5577" s="29">
        <f ca="1">IF(DAY($C5577)=28,IF(H5577=0,0,Calculator!$G$35),0)</f>
        <v>0</v>
      </c>
      <c r="M5577" s="29">
        <f ca="1">IF(I5577&gt;0,IF(DAY($C5577)=1,SUM(INDIRECT("I"&amp;(ROW(C5576)-DAY(C5576))):I5576),0),0)</f>
        <v>0</v>
      </c>
      <c r="N5577" s="29">
        <f ca="1">IF(C5577&lt;Calculator!$G$27,0,IF(C5577=Calculator!$G$27,Calculator!$G$39,IF(H5577-K5577&lt;=0,IF(D5577&gt;Calculator!$G$39,IF(H5577-K5577+E5577+L5577+M5577+Calculator!$G$39&gt;Calculator!$G$39,Calculator!$G$39-(H5577+E5577+L5577+M5577-K5577),Calculator!$G$39),D5577),0)))</f>
        <v>0</v>
      </c>
    </row>
    <row r="5578" spans="1:14" ht="15.75" thickBot="1">
      <c r="A5578" s="33" t="str">
        <f ca="1">IF(C5578=Calculator!$H$27,"F",IF(Daily!D5578+Daily!H5578=0,IF(D5577+H5577&gt;0,"L",""),""))</f>
        <v/>
      </c>
      <c r="B5578" s="34">
        <v>5577</v>
      </c>
      <c r="C5578" s="19">
        <f t="shared" ca="1" si="349"/>
        <v>51507</v>
      </c>
      <c r="D5578" s="29">
        <f t="shared" ca="1" si="351"/>
        <v>0</v>
      </c>
      <c r="E5578" s="29">
        <f ca="1">IF(C5578&lt;Calculator!$D$26,0,IF(DAY($C5578)=1,IF(D5578-Calculator!$G$24&gt;0,Calculator!$G$24,D5578),0))</f>
        <v>0</v>
      </c>
      <c r="F5578" s="29">
        <f ca="1">IF(E5578&gt;0,D5578*Calculator!$G$22/12,0)</f>
        <v>0</v>
      </c>
      <c r="G5578" s="29">
        <f ca="1">IF(E5578&gt;0,(IFERROR(-PMT(Calculator!$G$22/12,Calculator!$G$23*12,Calculator!$G$20),0))-F5578,0)</f>
        <v>0</v>
      </c>
      <c r="H5578" s="29">
        <f t="shared" ca="1" si="352"/>
        <v>0</v>
      </c>
      <c r="I5578" s="29">
        <f t="shared" ca="1" si="350"/>
        <v>0</v>
      </c>
      <c r="J5578" s="30">
        <f>Calculator!$G$40</f>
        <v>6.5000000000000002E-2</v>
      </c>
      <c r="K5578" s="29">
        <f ca="1">IF(C5578&gt;=Calculator!$G$27,IF(DAY($C5578)=1,Calculator!$G$34/2,IF(DAY($C5578)=15,Calculator!$G$34/2,0)),0)</f>
        <v>0</v>
      </c>
      <c r="L5578" s="29">
        <f ca="1">IF(DAY($C5578)=28,IF(H5578=0,0,Calculator!$G$35),0)</f>
        <v>0</v>
      </c>
      <c r="M5578" s="29">
        <f ca="1">IF(I5578&gt;0,IF(DAY($C5578)=1,SUM(INDIRECT("I"&amp;(ROW(C5577)-DAY(C5577))):I5577),0),0)</f>
        <v>0</v>
      </c>
      <c r="N5578" s="29">
        <f ca="1">IF(C5578&lt;Calculator!$G$27,0,IF(C5578=Calculator!$G$27,Calculator!$G$39,IF(H5578-K5578&lt;=0,IF(D5578&gt;Calculator!$G$39,IF(H5578-K5578+E5578+L5578+M5578+Calculator!$G$39&gt;Calculator!$G$39,Calculator!$G$39-(H5578+E5578+L5578+M5578-K5578),Calculator!$G$39),D5578),0)))</f>
        <v>0</v>
      </c>
    </row>
    <row r="5579" spans="1:14" ht="15.75" thickBot="1">
      <c r="A5579" s="33" t="str">
        <f ca="1">IF(C5579=Calculator!$H$27,"F",IF(Daily!D5579+Daily!H5579=0,IF(D5578+H5578&gt;0,"L",""),""))</f>
        <v/>
      </c>
      <c r="B5579" s="34">
        <v>5578</v>
      </c>
      <c r="C5579" s="19">
        <f t="shared" ca="1" si="349"/>
        <v>51508</v>
      </c>
      <c r="D5579" s="29">
        <f t="shared" ca="1" si="351"/>
        <v>0</v>
      </c>
      <c r="E5579" s="29">
        <f ca="1">IF(C5579&lt;Calculator!$D$26,0,IF(DAY($C5579)=1,IF(D5579-Calculator!$G$24&gt;0,Calculator!$G$24,D5579),0))</f>
        <v>0</v>
      </c>
      <c r="F5579" s="29">
        <f ca="1">IF(E5579&gt;0,D5579*Calculator!$G$22/12,0)</f>
        <v>0</v>
      </c>
      <c r="G5579" s="29">
        <f ca="1">IF(E5579&gt;0,(IFERROR(-PMT(Calculator!$G$22/12,Calculator!$G$23*12,Calculator!$G$20),0))-F5579,0)</f>
        <v>0</v>
      </c>
      <c r="H5579" s="29">
        <f t="shared" ca="1" si="352"/>
        <v>0</v>
      </c>
      <c r="I5579" s="29">
        <f t="shared" ca="1" si="350"/>
        <v>0</v>
      </c>
      <c r="J5579" s="30">
        <f>Calculator!$G$40</f>
        <v>6.5000000000000002E-2</v>
      </c>
      <c r="K5579" s="29">
        <f ca="1">IF(C5579&gt;=Calculator!$G$27,IF(DAY($C5579)=1,Calculator!$G$34/2,IF(DAY($C5579)=15,Calculator!$G$34/2,0)),0)</f>
        <v>0</v>
      </c>
      <c r="L5579" s="29">
        <f ca="1">IF(DAY($C5579)=28,IF(H5579=0,0,Calculator!$G$35),0)</f>
        <v>0</v>
      </c>
      <c r="M5579" s="29">
        <f ca="1">IF(I5579&gt;0,IF(DAY($C5579)=1,SUM(INDIRECT("I"&amp;(ROW(C5578)-DAY(C5578))):I5578),0),0)</f>
        <v>0</v>
      </c>
      <c r="N5579" s="29">
        <f ca="1">IF(C5579&lt;Calculator!$G$27,0,IF(C5579=Calculator!$G$27,Calculator!$G$39,IF(H5579-K5579&lt;=0,IF(D5579&gt;Calculator!$G$39,IF(H5579-K5579+E5579+L5579+M5579+Calculator!$G$39&gt;Calculator!$G$39,Calculator!$G$39-(H5579+E5579+L5579+M5579-K5579),Calculator!$G$39),D5579),0)))</f>
        <v>0</v>
      </c>
    </row>
    <row r="5580" spans="1:14" ht="15.75" thickBot="1">
      <c r="A5580" s="33" t="str">
        <f ca="1">IF(C5580=Calculator!$H$27,"F",IF(Daily!D5580+Daily!H5580=0,IF(D5579+H5579&gt;0,"L",""),""))</f>
        <v/>
      </c>
      <c r="B5580" s="34">
        <v>5579</v>
      </c>
      <c r="C5580" s="19">
        <f t="shared" ca="1" si="349"/>
        <v>51509</v>
      </c>
      <c r="D5580" s="29">
        <f t="shared" ca="1" si="351"/>
        <v>0</v>
      </c>
      <c r="E5580" s="29">
        <f ca="1">IF(C5580&lt;Calculator!$D$26,0,IF(DAY($C5580)=1,IF(D5580-Calculator!$G$24&gt;0,Calculator!$G$24,D5580),0))</f>
        <v>0</v>
      </c>
      <c r="F5580" s="29">
        <f ca="1">IF(E5580&gt;0,D5580*Calculator!$G$22/12,0)</f>
        <v>0</v>
      </c>
      <c r="G5580" s="29">
        <f ca="1">IF(E5580&gt;0,(IFERROR(-PMT(Calculator!$G$22/12,Calculator!$G$23*12,Calculator!$G$20),0))-F5580,0)</f>
        <v>0</v>
      </c>
      <c r="H5580" s="29">
        <f t="shared" ca="1" si="352"/>
        <v>0</v>
      </c>
      <c r="I5580" s="29">
        <f t="shared" ca="1" si="350"/>
        <v>0</v>
      </c>
      <c r="J5580" s="30">
        <f>Calculator!$G$40</f>
        <v>6.5000000000000002E-2</v>
      </c>
      <c r="K5580" s="29">
        <f ca="1">IF(C5580&gt;=Calculator!$G$27,IF(DAY($C5580)=1,Calculator!$G$34/2,IF(DAY($C5580)=15,Calculator!$G$34/2,0)),0)</f>
        <v>0</v>
      </c>
      <c r="L5580" s="29">
        <f ca="1">IF(DAY($C5580)=28,IF(H5580=0,0,Calculator!$G$35),0)</f>
        <v>0</v>
      </c>
      <c r="M5580" s="29">
        <f ca="1">IF(I5580&gt;0,IF(DAY($C5580)=1,SUM(INDIRECT("I"&amp;(ROW(C5579)-DAY(C5579))):I5579),0),0)</f>
        <v>0</v>
      </c>
      <c r="N5580" s="29">
        <f ca="1">IF(C5580&lt;Calculator!$G$27,0,IF(C5580=Calculator!$G$27,Calculator!$G$39,IF(H5580-K5580&lt;=0,IF(D5580&gt;Calculator!$G$39,IF(H5580-K5580+E5580+L5580+M5580+Calculator!$G$39&gt;Calculator!$G$39,Calculator!$G$39-(H5580+E5580+L5580+M5580-K5580),Calculator!$G$39),D5580),0)))</f>
        <v>0</v>
      </c>
    </row>
    <row r="5581" spans="1:14" ht="15.75" thickBot="1">
      <c r="A5581" s="33" t="str">
        <f ca="1">IF(C5581=Calculator!$H$27,"F",IF(Daily!D5581+Daily!H5581=0,IF(D5580+H5580&gt;0,"L",""),""))</f>
        <v/>
      </c>
      <c r="B5581" s="34">
        <v>5580</v>
      </c>
      <c r="C5581" s="19">
        <f t="shared" ca="1" si="349"/>
        <v>51510</v>
      </c>
      <c r="D5581" s="29">
        <f t="shared" ca="1" si="351"/>
        <v>0</v>
      </c>
      <c r="E5581" s="29">
        <f ca="1">IF(C5581&lt;Calculator!$D$26,0,IF(DAY($C5581)=1,IF(D5581-Calculator!$G$24&gt;0,Calculator!$G$24,D5581),0))</f>
        <v>0</v>
      </c>
      <c r="F5581" s="29">
        <f ca="1">IF(E5581&gt;0,D5581*Calculator!$G$22/12,0)</f>
        <v>0</v>
      </c>
      <c r="G5581" s="29">
        <f ca="1">IF(E5581&gt;0,(IFERROR(-PMT(Calculator!$G$22/12,Calculator!$G$23*12,Calculator!$G$20),0))-F5581,0)</f>
        <v>0</v>
      </c>
      <c r="H5581" s="29">
        <f t="shared" ca="1" si="352"/>
        <v>0</v>
      </c>
      <c r="I5581" s="29">
        <f t="shared" ca="1" si="350"/>
        <v>0</v>
      </c>
      <c r="J5581" s="30">
        <f>Calculator!$G$40</f>
        <v>6.5000000000000002E-2</v>
      </c>
      <c r="K5581" s="29">
        <f ca="1">IF(C5581&gt;=Calculator!$G$27,IF(DAY($C5581)=1,Calculator!$G$34/2,IF(DAY($C5581)=15,Calculator!$G$34/2,0)),0)</f>
        <v>0</v>
      </c>
      <c r="L5581" s="29">
        <f ca="1">IF(DAY($C5581)=28,IF(H5581=0,0,Calculator!$G$35),0)</f>
        <v>0</v>
      </c>
      <c r="M5581" s="29">
        <f ca="1">IF(I5581&gt;0,IF(DAY($C5581)=1,SUM(INDIRECT("I"&amp;(ROW(C5580)-DAY(C5580))):I5580),0),0)</f>
        <v>0</v>
      </c>
      <c r="N5581" s="29">
        <f ca="1">IF(C5581&lt;Calculator!$G$27,0,IF(C5581=Calculator!$G$27,Calculator!$G$39,IF(H5581-K5581&lt;=0,IF(D5581&gt;Calculator!$G$39,IF(H5581-K5581+E5581+L5581+M5581+Calculator!$G$39&gt;Calculator!$G$39,Calculator!$G$39-(H5581+E5581+L5581+M5581-K5581),Calculator!$G$39),D5581),0)))</f>
        <v>0</v>
      </c>
    </row>
    <row r="5582" spans="1:14" ht="15.75" thickBot="1">
      <c r="A5582" s="33" t="str">
        <f ca="1">IF(C5582=Calculator!$H$27,"F",IF(Daily!D5582+Daily!H5582=0,IF(D5581+H5581&gt;0,"L",""),""))</f>
        <v/>
      </c>
      <c r="B5582" s="34">
        <v>5581</v>
      </c>
      <c r="C5582" s="19">
        <f t="shared" ca="1" si="349"/>
        <v>51511</v>
      </c>
      <c r="D5582" s="29">
        <f t="shared" ca="1" si="351"/>
        <v>0</v>
      </c>
      <c r="E5582" s="29">
        <f ca="1">IF(C5582&lt;Calculator!$D$26,0,IF(DAY($C5582)=1,IF(D5582-Calculator!$G$24&gt;0,Calculator!$G$24,D5582),0))</f>
        <v>0</v>
      </c>
      <c r="F5582" s="29">
        <f ca="1">IF(E5582&gt;0,D5582*Calculator!$G$22/12,0)</f>
        <v>0</v>
      </c>
      <c r="G5582" s="29">
        <f ca="1">IF(E5582&gt;0,(IFERROR(-PMT(Calculator!$G$22/12,Calculator!$G$23*12,Calculator!$G$20),0))-F5582,0)</f>
        <v>0</v>
      </c>
      <c r="H5582" s="29">
        <f t="shared" ca="1" si="352"/>
        <v>0</v>
      </c>
      <c r="I5582" s="29">
        <f t="shared" ca="1" si="350"/>
        <v>0</v>
      </c>
      <c r="J5582" s="30">
        <f>Calculator!$G$40</f>
        <v>6.5000000000000002E-2</v>
      </c>
      <c r="K5582" s="29">
        <f ca="1">IF(C5582&gt;=Calculator!$G$27,IF(DAY($C5582)=1,Calculator!$G$34/2,IF(DAY($C5582)=15,Calculator!$G$34/2,0)),0)</f>
        <v>0</v>
      </c>
      <c r="L5582" s="29">
        <f ca="1">IF(DAY($C5582)=28,IF(H5582=0,0,Calculator!$G$35),0)</f>
        <v>0</v>
      </c>
      <c r="M5582" s="29">
        <f ca="1">IF(I5582&gt;0,IF(DAY($C5582)=1,SUM(INDIRECT("I"&amp;(ROW(C5581)-DAY(C5581))):I5581),0),0)</f>
        <v>0</v>
      </c>
      <c r="N5582" s="29">
        <f ca="1">IF(C5582&lt;Calculator!$G$27,0,IF(C5582=Calculator!$G$27,Calculator!$G$39,IF(H5582-K5582&lt;=0,IF(D5582&gt;Calculator!$G$39,IF(H5582-K5582+E5582+L5582+M5582+Calculator!$G$39&gt;Calculator!$G$39,Calculator!$G$39-(H5582+E5582+L5582+M5582-K5582),Calculator!$G$39),D5582),0)))</f>
        <v>0</v>
      </c>
    </row>
    <row r="5583" spans="1:14" ht="15.75" thickBot="1">
      <c r="A5583" s="33" t="str">
        <f ca="1">IF(C5583=Calculator!$H$27,"F",IF(Daily!D5583+Daily!H5583=0,IF(D5582+H5582&gt;0,"L",""),""))</f>
        <v/>
      </c>
      <c r="B5583" s="34">
        <v>5582</v>
      </c>
      <c r="C5583" s="19">
        <f t="shared" ca="1" si="349"/>
        <v>51512</v>
      </c>
      <c r="D5583" s="29">
        <f t="shared" ca="1" si="351"/>
        <v>0</v>
      </c>
      <c r="E5583" s="29">
        <f ca="1">IF(C5583&lt;Calculator!$D$26,0,IF(DAY($C5583)=1,IF(D5583-Calculator!$G$24&gt;0,Calculator!$G$24,D5583),0))</f>
        <v>0</v>
      </c>
      <c r="F5583" s="29">
        <f ca="1">IF(E5583&gt;0,D5583*Calculator!$G$22/12,0)</f>
        <v>0</v>
      </c>
      <c r="G5583" s="29">
        <f ca="1">IF(E5583&gt;0,(IFERROR(-PMT(Calculator!$G$22/12,Calculator!$G$23*12,Calculator!$G$20),0))-F5583,0)</f>
        <v>0</v>
      </c>
      <c r="H5583" s="29">
        <f t="shared" ca="1" si="352"/>
        <v>0</v>
      </c>
      <c r="I5583" s="29">
        <f t="shared" ca="1" si="350"/>
        <v>0</v>
      </c>
      <c r="J5583" s="30">
        <f>Calculator!$G$40</f>
        <v>6.5000000000000002E-2</v>
      </c>
      <c r="K5583" s="29">
        <f ca="1">IF(C5583&gt;=Calculator!$G$27,IF(DAY($C5583)=1,Calculator!$G$34/2,IF(DAY($C5583)=15,Calculator!$G$34/2,0)),0)</f>
        <v>0</v>
      </c>
      <c r="L5583" s="29">
        <f ca="1">IF(DAY($C5583)=28,IF(H5583=0,0,Calculator!$G$35),0)</f>
        <v>0</v>
      </c>
      <c r="M5583" s="29">
        <f ca="1">IF(I5583&gt;0,IF(DAY($C5583)=1,SUM(INDIRECT("I"&amp;(ROW(C5582)-DAY(C5582))):I5582),0),0)</f>
        <v>0</v>
      </c>
      <c r="N5583" s="29">
        <f ca="1">IF(C5583&lt;Calculator!$G$27,0,IF(C5583=Calculator!$G$27,Calculator!$G$39,IF(H5583-K5583&lt;=0,IF(D5583&gt;Calculator!$G$39,IF(H5583-K5583+E5583+L5583+M5583+Calculator!$G$39&gt;Calculator!$G$39,Calculator!$G$39-(H5583+E5583+L5583+M5583-K5583),Calculator!$G$39),D5583),0)))</f>
        <v>0</v>
      </c>
    </row>
    <row r="5584" spans="1:14" ht="15.75" thickBot="1">
      <c r="A5584" s="33" t="str">
        <f ca="1">IF(C5584=Calculator!$H$27,"F",IF(Daily!D5584+Daily!H5584=0,IF(D5583+H5583&gt;0,"L",""),""))</f>
        <v/>
      </c>
      <c r="B5584" s="34">
        <v>5583</v>
      </c>
      <c r="C5584" s="19">
        <f t="shared" ca="1" si="349"/>
        <v>51513</v>
      </c>
      <c r="D5584" s="29">
        <f t="shared" ca="1" si="351"/>
        <v>0</v>
      </c>
      <c r="E5584" s="29">
        <f ca="1">IF(C5584&lt;Calculator!$D$26,0,IF(DAY($C5584)=1,IF(D5584-Calculator!$G$24&gt;0,Calculator!$G$24,D5584),0))</f>
        <v>0</v>
      </c>
      <c r="F5584" s="29">
        <f ca="1">IF(E5584&gt;0,D5584*Calculator!$G$22/12,0)</f>
        <v>0</v>
      </c>
      <c r="G5584" s="29">
        <f ca="1">IF(E5584&gt;0,(IFERROR(-PMT(Calculator!$G$22/12,Calculator!$G$23*12,Calculator!$G$20),0))-F5584,0)</f>
        <v>0</v>
      </c>
      <c r="H5584" s="29">
        <f t="shared" ca="1" si="352"/>
        <v>0</v>
      </c>
      <c r="I5584" s="29">
        <f t="shared" ca="1" si="350"/>
        <v>0</v>
      </c>
      <c r="J5584" s="30">
        <f>Calculator!$G$40</f>
        <v>6.5000000000000002E-2</v>
      </c>
      <c r="K5584" s="29">
        <f ca="1">IF(C5584&gt;=Calculator!$G$27,IF(DAY($C5584)=1,Calculator!$G$34/2,IF(DAY($C5584)=15,Calculator!$G$34/2,0)),0)</f>
        <v>0</v>
      </c>
      <c r="L5584" s="29">
        <f ca="1">IF(DAY($C5584)=28,IF(H5584=0,0,Calculator!$G$35),0)</f>
        <v>0</v>
      </c>
      <c r="M5584" s="29">
        <f ca="1">IF(I5584&gt;0,IF(DAY($C5584)=1,SUM(INDIRECT("I"&amp;(ROW(C5583)-DAY(C5583))):I5583),0),0)</f>
        <v>0</v>
      </c>
      <c r="N5584" s="29">
        <f ca="1">IF(C5584&lt;Calculator!$G$27,0,IF(C5584=Calculator!$G$27,Calculator!$G$39,IF(H5584-K5584&lt;=0,IF(D5584&gt;Calculator!$G$39,IF(H5584-K5584+E5584+L5584+M5584+Calculator!$G$39&gt;Calculator!$G$39,Calculator!$G$39-(H5584+E5584+L5584+M5584-K5584),Calculator!$G$39),D5584),0)))</f>
        <v>0</v>
      </c>
    </row>
    <row r="5585" spans="1:14" ht="15.75" thickBot="1">
      <c r="A5585" s="33" t="str">
        <f ca="1">IF(C5585=Calculator!$H$27,"F",IF(Daily!D5585+Daily!H5585=0,IF(D5584+H5584&gt;0,"L",""),""))</f>
        <v/>
      </c>
      <c r="B5585" s="34">
        <v>5584</v>
      </c>
      <c r="C5585" s="19">
        <f t="shared" ca="1" si="349"/>
        <v>51514</v>
      </c>
      <c r="D5585" s="29">
        <f t="shared" ca="1" si="351"/>
        <v>0</v>
      </c>
      <c r="E5585" s="29">
        <f ca="1">IF(C5585&lt;Calculator!$D$26,0,IF(DAY($C5585)=1,IF(D5585-Calculator!$G$24&gt;0,Calculator!$G$24,D5585),0))</f>
        <v>0</v>
      </c>
      <c r="F5585" s="29">
        <f ca="1">IF(E5585&gt;0,D5585*Calculator!$G$22/12,0)</f>
        <v>0</v>
      </c>
      <c r="G5585" s="29">
        <f ca="1">IF(E5585&gt;0,(IFERROR(-PMT(Calculator!$G$22/12,Calculator!$G$23*12,Calculator!$G$20),0))-F5585,0)</f>
        <v>0</v>
      </c>
      <c r="H5585" s="29">
        <f t="shared" ca="1" si="352"/>
        <v>0</v>
      </c>
      <c r="I5585" s="29">
        <f t="shared" ca="1" si="350"/>
        <v>0</v>
      </c>
      <c r="J5585" s="30">
        <f>Calculator!$G$40</f>
        <v>6.5000000000000002E-2</v>
      </c>
      <c r="K5585" s="29">
        <f ca="1">IF(C5585&gt;=Calculator!$G$27,IF(DAY($C5585)=1,Calculator!$G$34/2,IF(DAY($C5585)=15,Calculator!$G$34/2,0)),0)</f>
        <v>0</v>
      </c>
      <c r="L5585" s="29">
        <f ca="1">IF(DAY($C5585)=28,IF(H5585=0,0,Calculator!$G$35),0)</f>
        <v>0</v>
      </c>
      <c r="M5585" s="29">
        <f ca="1">IF(I5585&gt;0,IF(DAY($C5585)=1,SUM(INDIRECT("I"&amp;(ROW(C5584)-DAY(C5584))):I5584),0),0)</f>
        <v>0</v>
      </c>
      <c r="N5585" s="29">
        <f ca="1">IF(C5585&lt;Calculator!$G$27,0,IF(C5585=Calculator!$G$27,Calculator!$G$39,IF(H5585-K5585&lt;=0,IF(D5585&gt;Calculator!$G$39,IF(H5585-K5585+E5585+L5585+M5585+Calculator!$G$39&gt;Calculator!$G$39,Calculator!$G$39-(H5585+E5585+L5585+M5585-K5585),Calculator!$G$39),D5585),0)))</f>
        <v>0</v>
      </c>
    </row>
    <row r="5586" spans="1:14" ht="15.75" thickBot="1">
      <c r="A5586" s="33" t="str">
        <f ca="1">IF(C5586=Calculator!$H$27,"F",IF(Daily!D5586+Daily!H5586=0,IF(D5585+H5585&gt;0,"L",""),""))</f>
        <v/>
      </c>
      <c r="B5586" s="34">
        <v>5585</v>
      </c>
      <c r="C5586" s="19">
        <f t="shared" ca="1" si="349"/>
        <v>51515</v>
      </c>
      <c r="D5586" s="29">
        <f t="shared" ca="1" si="351"/>
        <v>0</v>
      </c>
      <c r="E5586" s="29">
        <f ca="1">IF(C5586&lt;Calculator!$D$26,0,IF(DAY($C5586)=1,IF(D5586-Calculator!$G$24&gt;0,Calculator!$G$24,D5586),0))</f>
        <v>0</v>
      </c>
      <c r="F5586" s="29">
        <f ca="1">IF(E5586&gt;0,D5586*Calculator!$G$22/12,0)</f>
        <v>0</v>
      </c>
      <c r="G5586" s="29">
        <f ca="1">IF(E5586&gt;0,(IFERROR(-PMT(Calculator!$G$22/12,Calculator!$G$23*12,Calculator!$G$20),0))-F5586,0)</f>
        <v>0</v>
      </c>
      <c r="H5586" s="29">
        <f t="shared" ca="1" si="352"/>
        <v>0</v>
      </c>
      <c r="I5586" s="29">
        <f t="shared" ca="1" si="350"/>
        <v>0</v>
      </c>
      <c r="J5586" s="30">
        <f>Calculator!$G$40</f>
        <v>6.5000000000000002E-2</v>
      </c>
      <c r="K5586" s="29">
        <f ca="1">IF(C5586&gt;=Calculator!$G$27,IF(DAY($C5586)=1,Calculator!$G$34/2,IF(DAY($C5586)=15,Calculator!$G$34/2,0)),0)</f>
        <v>0</v>
      </c>
      <c r="L5586" s="29">
        <f ca="1">IF(DAY($C5586)=28,IF(H5586=0,0,Calculator!$G$35),0)</f>
        <v>0</v>
      </c>
      <c r="M5586" s="29">
        <f ca="1">IF(I5586&gt;0,IF(DAY($C5586)=1,SUM(INDIRECT("I"&amp;(ROW(C5585)-DAY(C5585))):I5585),0),0)</f>
        <v>0</v>
      </c>
      <c r="N5586" s="29">
        <f ca="1">IF(C5586&lt;Calculator!$G$27,0,IF(C5586=Calculator!$G$27,Calculator!$G$39,IF(H5586-K5586&lt;=0,IF(D5586&gt;Calculator!$G$39,IF(H5586-K5586+E5586+L5586+M5586+Calculator!$G$39&gt;Calculator!$G$39,Calculator!$G$39-(H5586+E5586+L5586+M5586-K5586),Calculator!$G$39),D5586),0)))</f>
        <v>0</v>
      </c>
    </row>
    <row r="5587" spans="1:14" ht="15.75" thickBot="1">
      <c r="A5587" s="33" t="str">
        <f ca="1">IF(C5587=Calculator!$H$27,"F",IF(Daily!D5587+Daily!H5587=0,IF(D5586+H5586&gt;0,"L",""),""))</f>
        <v/>
      </c>
      <c r="B5587" s="34">
        <v>5586</v>
      </c>
      <c r="C5587" s="19">
        <f t="shared" ca="1" si="349"/>
        <v>51516</v>
      </c>
      <c r="D5587" s="29">
        <f t="shared" ca="1" si="351"/>
        <v>0</v>
      </c>
      <c r="E5587" s="29">
        <f ca="1">IF(C5587&lt;Calculator!$D$26,0,IF(DAY($C5587)=1,IF(D5587-Calculator!$G$24&gt;0,Calculator!$G$24,D5587),0))</f>
        <v>0</v>
      </c>
      <c r="F5587" s="29">
        <f ca="1">IF(E5587&gt;0,D5587*Calculator!$G$22/12,0)</f>
        <v>0</v>
      </c>
      <c r="G5587" s="29">
        <f ca="1">IF(E5587&gt;0,(IFERROR(-PMT(Calculator!$G$22/12,Calculator!$G$23*12,Calculator!$G$20),0))-F5587,0)</f>
        <v>0</v>
      </c>
      <c r="H5587" s="29">
        <f t="shared" ca="1" si="352"/>
        <v>0</v>
      </c>
      <c r="I5587" s="29">
        <f t="shared" ca="1" si="350"/>
        <v>0</v>
      </c>
      <c r="J5587" s="30">
        <f>Calculator!$G$40</f>
        <v>6.5000000000000002E-2</v>
      </c>
      <c r="K5587" s="29">
        <f ca="1">IF(C5587&gt;=Calculator!$G$27,IF(DAY($C5587)=1,Calculator!$G$34/2,IF(DAY($C5587)=15,Calculator!$G$34/2,0)),0)</f>
        <v>4500</v>
      </c>
      <c r="L5587" s="29">
        <f ca="1">IF(DAY($C5587)=28,IF(H5587=0,0,Calculator!$G$35),0)</f>
        <v>0</v>
      </c>
      <c r="M5587" s="29">
        <f ca="1">IF(I5587&gt;0,IF(DAY($C5587)=1,SUM(INDIRECT("I"&amp;(ROW(C5586)-DAY(C5586))):I5586),0),0)</f>
        <v>0</v>
      </c>
      <c r="N5587" s="29">
        <f ca="1">IF(C5587&lt;Calculator!$G$27,0,IF(C5587=Calculator!$G$27,Calculator!$G$39,IF(H5587-K5587&lt;=0,IF(D5587&gt;Calculator!$G$39,IF(H5587-K5587+E5587+L5587+M5587+Calculator!$G$39&gt;Calculator!$G$39,Calculator!$G$39-(H5587+E5587+L5587+M5587-K5587),Calculator!$G$39),D5587),0)))</f>
        <v>0</v>
      </c>
    </row>
    <row r="5588" spans="1:14" ht="15.75" thickBot="1">
      <c r="A5588" s="33" t="str">
        <f ca="1">IF(C5588=Calculator!$H$27,"F",IF(Daily!D5588+Daily!H5588=0,IF(D5587+H5587&gt;0,"L",""),""))</f>
        <v/>
      </c>
      <c r="B5588" s="34">
        <v>5587</v>
      </c>
      <c r="C5588" s="19">
        <f t="shared" ca="1" si="349"/>
        <v>51517</v>
      </c>
      <c r="D5588" s="29">
        <f t="shared" ca="1" si="351"/>
        <v>0</v>
      </c>
      <c r="E5588" s="29">
        <f ca="1">IF(C5588&lt;Calculator!$D$26,0,IF(DAY($C5588)=1,IF(D5588-Calculator!$G$24&gt;0,Calculator!$G$24,D5588),0))</f>
        <v>0</v>
      </c>
      <c r="F5588" s="29">
        <f ca="1">IF(E5588&gt;0,D5588*Calculator!$G$22/12,0)</f>
        <v>0</v>
      </c>
      <c r="G5588" s="29">
        <f ca="1">IF(E5588&gt;0,(IFERROR(-PMT(Calculator!$G$22/12,Calculator!$G$23*12,Calculator!$G$20),0))-F5588,0)</f>
        <v>0</v>
      </c>
      <c r="H5588" s="29">
        <f t="shared" ca="1" si="352"/>
        <v>0</v>
      </c>
      <c r="I5588" s="29">
        <f t="shared" ca="1" si="350"/>
        <v>0</v>
      </c>
      <c r="J5588" s="30">
        <f>Calculator!$G$40</f>
        <v>6.5000000000000002E-2</v>
      </c>
      <c r="K5588" s="29">
        <f ca="1">IF(C5588&gt;=Calculator!$G$27,IF(DAY($C5588)=1,Calculator!$G$34/2,IF(DAY($C5588)=15,Calculator!$G$34/2,0)),0)</f>
        <v>0</v>
      </c>
      <c r="L5588" s="29">
        <f ca="1">IF(DAY($C5588)=28,IF(H5588=0,0,Calculator!$G$35),0)</f>
        <v>0</v>
      </c>
      <c r="M5588" s="29">
        <f ca="1">IF(I5588&gt;0,IF(DAY($C5588)=1,SUM(INDIRECT("I"&amp;(ROW(C5587)-DAY(C5587))):I5587),0),0)</f>
        <v>0</v>
      </c>
      <c r="N5588" s="29">
        <f ca="1">IF(C5588&lt;Calculator!$G$27,0,IF(C5588=Calculator!$G$27,Calculator!$G$39,IF(H5588-K5588&lt;=0,IF(D5588&gt;Calculator!$G$39,IF(H5588-K5588+E5588+L5588+M5588+Calculator!$G$39&gt;Calculator!$G$39,Calculator!$G$39-(H5588+E5588+L5588+M5588-K5588),Calculator!$G$39),D5588),0)))</f>
        <v>0</v>
      </c>
    </row>
    <row r="5589" spans="1:14" ht="15.75" thickBot="1">
      <c r="A5589" s="33" t="str">
        <f ca="1">IF(C5589=Calculator!$H$27,"F",IF(Daily!D5589+Daily!H5589=0,IF(D5588+H5588&gt;0,"L",""),""))</f>
        <v/>
      </c>
      <c r="B5589" s="34">
        <v>5588</v>
      </c>
      <c r="C5589" s="19">
        <f t="shared" ca="1" si="349"/>
        <v>51518</v>
      </c>
      <c r="D5589" s="29">
        <f t="shared" ca="1" si="351"/>
        <v>0</v>
      </c>
      <c r="E5589" s="29">
        <f ca="1">IF(C5589&lt;Calculator!$D$26,0,IF(DAY($C5589)=1,IF(D5589-Calculator!$G$24&gt;0,Calculator!$G$24,D5589),0))</f>
        <v>0</v>
      </c>
      <c r="F5589" s="29">
        <f ca="1">IF(E5589&gt;0,D5589*Calculator!$G$22/12,0)</f>
        <v>0</v>
      </c>
      <c r="G5589" s="29">
        <f ca="1">IF(E5589&gt;0,(IFERROR(-PMT(Calculator!$G$22/12,Calculator!$G$23*12,Calculator!$G$20),0))-F5589,0)</f>
        <v>0</v>
      </c>
      <c r="H5589" s="29">
        <f t="shared" ca="1" si="352"/>
        <v>0</v>
      </c>
      <c r="I5589" s="29">
        <f t="shared" ca="1" si="350"/>
        <v>0</v>
      </c>
      <c r="J5589" s="30">
        <f>Calculator!$G$40</f>
        <v>6.5000000000000002E-2</v>
      </c>
      <c r="K5589" s="29">
        <f ca="1">IF(C5589&gt;=Calculator!$G$27,IF(DAY($C5589)=1,Calculator!$G$34/2,IF(DAY($C5589)=15,Calculator!$G$34/2,0)),0)</f>
        <v>0</v>
      </c>
      <c r="L5589" s="29">
        <f ca="1">IF(DAY($C5589)=28,IF(H5589=0,0,Calculator!$G$35),0)</f>
        <v>0</v>
      </c>
      <c r="M5589" s="29">
        <f ca="1">IF(I5589&gt;0,IF(DAY($C5589)=1,SUM(INDIRECT("I"&amp;(ROW(C5588)-DAY(C5588))):I5588),0),0)</f>
        <v>0</v>
      </c>
      <c r="N5589" s="29">
        <f ca="1">IF(C5589&lt;Calculator!$G$27,0,IF(C5589=Calculator!$G$27,Calculator!$G$39,IF(H5589-K5589&lt;=0,IF(D5589&gt;Calculator!$G$39,IF(H5589-K5589+E5589+L5589+M5589+Calculator!$G$39&gt;Calculator!$G$39,Calculator!$G$39-(H5589+E5589+L5589+M5589-K5589),Calculator!$G$39),D5589),0)))</f>
        <v>0</v>
      </c>
    </row>
    <row r="5590" spans="1:14" ht="15.75" thickBot="1">
      <c r="A5590" s="33" t="str">
        <f ca="1">IF(C5590=Calculator!$H$27,"F",IF(Daily!D5590+Daily!H5590=0,IF(D5589+H5589&gt;0,"L",""),""))</f>
        <v/>
      </c>
      <c r="B5590" s="34">
        <v>5589</v>
      </c>
      <c r="C5590" s="19">
        <f t="shared" ca="1" si="349"/>
        <v>51519</v>
      </c>
      <c r="D5590" s="29">
        <f t="shared" ca="1" si="351"/>
        <v>0</v>
      </c>
      <c r="E5590" s="29">
        <f ca="1">IF(C5590&lt;Calculator!$D$26,0,IF(DAY($C5590)=1,IF(D5590-Calculator!$G$24&gt;0,Calculator!$G$24,D5590),0))</f>
        <v>0</v>
      </c>
      <c r="F5590" s="29">
        <f ca="1">IF(E5590&gt;0,D5590*Calculator!$G$22/12,0)</f>
        <v>0</v>
      </c>
      <c r="G5590" s="29">
        <f ca="1">IF(E5590&gt;0,(IFERROR(-PMT(Calculator!$G$22/12,Calculator!$G$23*12,Calculator!$G$20),0))-F5590,0)</f>
        <v>0</v>
      </c>
      <c r="H5590" s="29">
        <f t="shared" ca="1" si="352"/>
        <v>0</v>
      </c>
      <c r="I5590" s="29">
        <f t="shared" ca="1" si="350"/>
        <v>0</v>
      </c>
      <c r="J5590" s="30">
        <f>Calculator!$G$40</f>
        <v>6.5000000000000002E-2</v>
      </c>
      <c r="K5590" s="29">
        <f ca="1">IF(C5590&gt;=Calculator!$G$27,IF(DAY($C5590)=1,Calculator!$G$34/2,IF(DAY($C5590)=15,Calculator!$G$34/2,0)),0)</f>
        <v>0</v>
      </c>
      <c r="L5590" s="29">
        <f ca="1">IF(DAY($C5590)=28,IF(H5590=0,0,Calculator!$G$35),0)</f>
        <v>0</v>
      </c>
      <c r="M5590" s="29">
        <f ca="1">IF(I5590&gt;0,IF(DAY($C5590)=1,SUM(INDIRECT("I"&amp;(ROW(C5589)-DAY(C5589))):I5589),0),0)</f>
        <v>0</v>
      </c>
      <c r="N5590" s="29">
        <f ca="1">IF(C5590&lt;Calculator!$G$27,0,IF(C5590=Calculator!$G$27,Calculator!$G$39,IF(H5590-K5590&lt;=0,IF(D5590&gt;Calculator!$G$39,IF(H5590-K5590+E5590+L5590+M5590+Calculator!$G$39&gt;Calculator!$G$39,Calculator!$G$39-(H5590+E5590+L5590+M5590-K5590),Calculator!$G$39),D5590),0)))</f>
        <v>0</v>
      </c>
    </row>
    <row r="5591" spans="1:14" ht="15.75" thickBot="1">
      <c r="A5591" s="33" t="str">
        <f ca="1">IF(C5591=Calculator!$H$27,"F",IF(Daily!D5591+Daily!H5591=0,IF(D5590+H5590&gt;0,"L",""),""))</f>
        <v/>
      </c>
      <c r="B5591" s="34">
        <v>5590</v>
      </c>
      <c r="C5591" s="19">
        <f t="shared" ca="1" si="349"/>
        <v>51520</v>
      </c>
      <c r="D5591" s="29">
        <f t="shared" ca="1" si="351"/>
        <v>0</v>
      </c>
      <c r="E5591" s="29">
        <f ca="1">IF(C5591&lt;Calculator!$D$26,0,IF(DAY($C5591)=1,IF(D5591-Calculator!$G$24&gt;0,Calculator!$G$24,D5591),0))</f>
        <v>0</v>
      </c>
      <c r="F5591" s="29">
        <f ca="1">IF(E5591&gt;0,D5591*Calculator!$G$22/12,0)</f>
        <v>0</v>
      </c>
      <c r="G5591" s="29">
        <f ca="1">IF(E5591&gt;0,(IFERROR(-PMT(Calculator!$G$22/12,Calculator!$G$23*12,Calculator!$G$20),0))-F5591,0)</f>
        <v>0</v>
      </c>
      <c r="H5591" s="29">
        <f t="shared" ca="1" si="352"/>
        <v>0</v>
      </c>
      <c r="I5591" s="29">
        <f t="shared" ca="1" si="350"/>
        <v>0</v>
      </c>
      <c r="J5591" s="30">
        <f>Calculator!$G$40</f>
        <v>6.5000000000000002E-2</v>
      </c>
      <c r="K5591" s="29">
        <f ca="1">IF(C5591&gt;=Calculator!$G$27,IF(DAY($C5591)=1,Calculator!$G$34/2,IF(DAY($C5591)=15,Calculator!$G$34/2,0)),0)</f>
        <v>0</v>
      </c>
      <c r="L5591" s="29">
        <f ca="1">IF(DAY($C5591)=28,IF(H5591=0,0,Calculator!$G$35),0)</f>
        <v>0</v>
      </c>
      <c r="M5591" s="29">
        <f ca="1">IF(I5591&gt;0,IF(DAY($C5591)=1,SUM(INDIRECT("I"&amp;(ROW(C5590)-DAY(C5590))):I5590),0),0)</f>
        <v>0</v>
      </c>
      <c r="N5591" s="29">
        <f ca="1">IF(C5591&lt;Calculator!$G$27,0,IF(C5591=Calculator!$G$27,Calculator!$G$39,IF(H5591-K5591&lt;=0,IF(D5591&gt;Calculator!$G$39,IF(H5591-K5591+E5591+L5591+M5591+Calculator!$G$39&gt;Calculator!$G$39,Calculator!$G$39-(H5591+E5591+L5591+M5591-K5591),Calculator!$G$39),D5591),0)))</f>
        <v>0</v>
      </c>
    </row>
    <row r="5592" spans="1:14" ht="15.75" thickBot="1">
      <c r="A5592" s="33" t="str">
        <f ca="1">IF(C5592=Calculator!$H$27,"F",IF(Daily!D5592+Daily!H5592=0,IF(D5591+H5591&gt;0,"L",""),""))</f>
        <v/>
      </c>
      <c r="B5592" s="34">
        <v>5591</v>
      </c>
      <c r="C5592" s="19">
        <f t="shared" ca="1" si="349"/>
        <v>51521</v>
      </c>
      <c r="D5592" s="29">
        <f t="shared" ca="1" si="351"/>
        <v>0</v>
      </c>
      <c r="E5592" s="29">
        <f ca="1">IF(C5592&lt;Calculator!$D$26,0,IF(DAY($C5592)=1,IF(D5592-Calculator!$G$24&gt;0,Calculator!$G$24,D5592),0))</f>
        <v>0</v>
      </c>
      <c r="F5592" s="29">
        <f ca="1">IF(E5592&gt;0,D5592*Calculator!$G$22/12,0)</f>
        <v>0</v>
      </c>
      <c r="G5592" s="29">
        <f ca="1">IF(E5592&gt;0,(IFERROR(-PMT(Calculator!$G$22/12,Calculator!$G$23*12,Calculator!$G$20),0))-F5592,0)</f>
        <v>0</v>
      </c>
      <c r="H5592" s="29">
        <f t="shared" ca="1" si="352"/>
        <v>0</v>
      </c>
      <c r="I5592" s="29">
        <f t="shared" ca="1" si="350"/>
        <v>0</v>
      </c>
      <c r="J5592" s="30">
        <f>Calculator!$G$40</f>
        <v>6.5000000000000002E-2</v>
      </c>
      <c r="K5592" s="29">
        <f ca="1">IF(C5592&gt;=Calculator!$G$27,IF(DAY($C5592)=1,Calculator!$G$34/2,IF(DAY($C5592)=15,Calculator!$G$34/2,0)),0)</f>
        <v>0</v>
      </c>
      <c r="L5592" s="29">
        <f ca="1">IF(DAY($C5592)=28,IF(H5592=0,0,Calculator!$G$35),0)</f>
        <v>0</v>
      </c>
      <c r="M5592" s="29">
        <f ca="1">IF(I5592&gt;0,IF(DAY($C5592)=1,SUM(INDIRECT("I"&amp;(ROW(C5591)-DAY(C5591))):I5591),0),0)</f>
        <v>0</v>
      </c>
      <c r="N5592" s="29">
        <f ca="1">IF(C5592&lt;Calculator!$G$27,0,IF(C5592=Calculator!$G$27,Calculator!$G$39,IF(H5592-K5592&lt;=0,IF(D5592&gt;Calculator!$G$39,IF(H5592-K5592+E5592+L5592+M5592+Calculator!$G$39&gt;Calculator!$G$39,Calculator!$G$39-(H5592+E5592+L5592+M5592-K5592),Calculator!$G$39),D5592),0)))</f>
        <v>0</v>
      </c>
    </row>
    <row r="5593" spans="1:14" ht="15.75" thickBot="1">
      <c r="A5593" s="33" t="str">
        <f ca="1">IF(C5593=Calculator!$H$27,"F",IF(Daily!D5593+Daily!H5593=0,IF(D5592+H5592&gt;0,"L",""),""))</f>
        <v/>
      </c>
      <c r="B5593" s="34">
        <v>5592</v>
      </c>
      <c r="C5593" s="19">
        <f t="shared" ca="1" si="349"/>
        <v>51522</v>
      </c>
      <c r="D5593" s="29">
        <f t="shared" ca="1" si="351"/>
        <v>0</v>
      </c>
      <c r="E5593" s="29">
        <f ca="1">IF(C5593&lt;Calculator!$D$26,0,IF(DAY($C5593)=1,IF(D5593-Calculator!$G$24&gt;0,Calculator!$G$24,D5593),0))</f>
        <v>0</v>
      </c>
      <c r="F5593" s="29">
        <f ca="1">IF(E5593&gt;0,D5593*Calculator!$G$22/12,0)</f>
        <v>0</v>
      </c>
      <c r="G5593" s="29">
        <f ca="1">IF(E5593&gt;0,(IFERROR(-PMT(Calculator!$G$22/12,Calculator!$G$23*12,Calculator!$G$20),0))-F5593,0)</f>
        <v>0</v>
      </c>
      <c r="H5593" s="29">
        <f t="shared" ca="1" si="352"/>
        <v>0</v>
      </c>
      <c r="I5593" s="29">
        <f t="shared" ca="1" si="350"/>
        <v>0</v>
      </c>
      <c r="J5593" s="30">
        <f>Calculator!$G$40</f>
        <v>6.5000000000000002E-2</v>
      </c>
      <c r="K5593" s="29">
        <f ca="1">IF(C5593&gt;=Calculator!$G$27,IF(DAY($C5593)=1,Calculator!$G$34/2,IF(DAY($C5593)=15,Calculator!$G$34/2,0)),0)</f>
        <v>0</v>
      </c>
      <c r="L5593" s="29">
        <f ca="1">IF(DAY($C5593)=28,IF(H5593=0,0,Calculator!$G$35),0)</f>
        <v>0</v>
      </c>
      <c r="M5593" s="29">
        <f ca="1">IF(I5593&gt;0,IF(DAY($C5593)=1,SUM(INDIRECT("I"&amp;(ROW(C5592)-DAY(C5592))):I5592),0),0)</f>
        <v>0</v>
      </c>
      <c r="N5593" s="29">
        <f ca="1">IF(C5593&lt;Calculator!$G$27,0,IF(C5593=Calculator!$G$27,Calculator!$G$39,IF(H5593-K5593&lt;=0,IF(D5593&gt;Calculator!$G$39,IF(H5593-K5593+E5593+L5593+M5593+Calculator!$G$39&gt;Calculator!$G$39,Calculator!$G$39-(H5593+E5593+L5593+M5593-K5593),Calculator!$G$39),D5593),0)))</f>
        <v>0</v>
      </c>
    </row>
    <row r="5594" spans="1:14" ht="15.75" thickBot="1">
      <c r="A5594" s="33" t="str">
        <f ca="1">IF(C5594=Calculator!$H$27,"F",IF(Daily!D5594+Daily!H5594=0,IF(D5593+H5593&gt;0,"L",""),""))</f>
        <v/>
      </c>
      <c r="B5594" s="34">
        <v>5593</v>
      </c>
      <c r="C5594" s="19">
        <f t="shared" ca="1" si="349"/>
        <v>51523</v>
      </c>
      <c r="D5594" s="29">
        <f t="shared" ca="1" si="351"/>
        <v>0</v>
      </c>
      <c r="E5594" s="29">
        <f ca="1">IF(C5594&lt;Calculator!$D$26,0,IF(DAY($C5594)=1,IF(D5594-Calculator!$G$24&gt;0,Calculator!$G$24,D5594),0))</f>
        <v>0</v>
      </c>
      <c r="F5594" s="29">
        <f ca="1">IF(E5594&gt;0,D5594*Calculator!$G$22/12,0)</f>
        <v>0</v>
      </c>
      <c r="G5594" s="29">
        <f ca="1">IF(E5594&gt;0,(IFERROR(-PMT(Calculator!$G$22/12,Calculator!$G$23*12,Calculator!$G$20),0))-F5594,0)</f>
        <v>0</v>
      </c>
      <c r="H5594" s="29">
        <f t="shared" ca="1" si="352"/>
        <v>0</v>
      </c>
      <c r="I5594" s="29">
        <f t="shared" ca="1" si="350"/>
        <v>0</v>
      </c>
      <c r="J5594" s="30">
        <f>Calculator!$G$40</f>
        <v>6.5000000000000002E-2</v>
      </c>
      <c r="K5594" s="29">
        <f ca="1">IF(C5594&gt;=Calculator!$G$27,IF(DAY($C5594)=1,Calculator!$G$34/2,IF(DAY($C5594)=15,Calculator!$G$34/2,0)),0)</f>
        <v>0</v>
      </c>
      <c r="L5594" s="29">
        <f ca="1">IF(DAY($C5594)=28,IF(H5594=0,0,Calculator!$G$35),0)</f>
        <v>0</v>
      </c>
      <c r="M5594" s="29">
        <f ca="1">IF(I5594&gt;0,IF(DAY($C5594)=1,SUM(INDIRECT("I"&amp;(ROW(C5593)-DAY(C5593))):I5593),0),0)</f>
        <v>0</v>
      </c>
      <c r="N5594" s="29">
        <f ca="1">IF(C5594&lt;Calculator!$G$27,0,IF(C5594=Calculator!$G$27,Calculator!$G$39,IF(H5594-K5594&lt;=0,IF(D5594&gt;Calculator!$G$39,IF(H5594-K5594+E5594+L5594+M5594+Calculator!$G$39&gt;Calculator!$G$39,Calculator!$G$39-(H5594+E5594+L5594+M5594-K5594),Calculator!$G$39),D5594),0)))</f>
        <v>0</v>
      </c>
    </row>
    <row r="5595" spans="1:14" ht="15.75" thickBot="1">
      <c r="A5595" s="33" t="str">
        <f ca="1">IF(C5595=Calculator!$H$27,"F",IF(Daily!D5595+Daily!H5595=0,IF(D5594+H5594&gt;0,"L",""),""))</f>
        <v/>
      </c>
      <c r="B5595" s="34">
        <v>5594</v>
      </c>
      <c r="C5595" s="19">
        <f t="shared" ca="1" si="349"/>
        <v>51524</v>
      </c>
      <c r="D5595" s="29">
        <f t="shared" ca="1" si="351"/>
        <v>0</v>
      </c>
      <c r="E5595" s="29">
        <f ca="1">IF(C5595&lt;Calculator!$D$26,0,IF(DAY($C5595)=1,IF(D5595-Calculator!$G$24&gt;0,Calculator!$G$24,D5595),0))</f>
        <v>0</v>
      </c>
      <c r="F5595" s="29">
        <f ca="1">IF(E5595&gt;0,D5595*Calculator!$G$22/12,0)</f>
        <v>0</v>
      </c>
      <c r="G5595" s="29">
        <f ca="1">IF(E5595&gt;0,(IFERROR(-PMT(Calculator!$G$22/12,Calculator!$G$23*12,Calculator!$G$20),0))-F5595,0)</f>
        <v>0</v>
      </c>
      <c r="H5595" s="29">
        <f t="shared" ca="1" si="352"/>
        <v>0</v>
      </c>
      <c r="I5595" s="29">
        <f t="shared" ca="1" si="350"/>
        <v>0</v>
      </c>
      <c r="J5595" s="30">
        <f>Calculator!$G$40</f>
        <v>6.5000000000000002E-2</v>
      </c>
      <c r="K5595" s="29">
        <f ca="1">IF(C5595&gt;=Calculator!$G$27,IF(DAY($C5595)=1,Calculator!$G$34/2,IF(DAY($C5595)=15,Calculator!$G$34/2,0)),0)</f>
        <v>0</v>
      </c>
      <c r="L5595" s="29">
        <f ca="1">IF(DAY($C5595)=28,IF(H5595=0,0,Calculator!$G$35),0)</f>
        <v>0</v>
      </c>
      <c r="M5595" s="29">
        <f ca="1">IF(I5595&gt;0,IF(DAY($C5595)=1,SUM(INDIRECT("I"&amp;(ROW(C5594)-DAY(C5594))):I5594),0),0)</f>
        <v>0</v>
      </c>
      <c r="N5595" s="29">
        <f ca="1">IF(C5595&lt;Calculator!$G$27,0,IF(C5595=Calculator!$G$27,Calculator!$G$39,IF(H5595-K5595&lt;=0,IF(D5595&gt;Calculator!$G$39,IF(H5595-K5595+E5595+L5595+M5595+Calculator!$G$39&gt;Calculator!$G$39,Calculator!$G$39-(H5595+E5595+L5595+M5595-K5595),Calculator!$G$39),D5595),0)))</f>
        <v>0</v>
      </c>
    </row>
    <row r="5596" spans="1:14" ht="15.75" thickBot="1">
      <c r="A5596" s="33" t="str">
        <f ca="1">IF(C5596=Calculator!$H$27,"F",IF(Daily!D5596+Daily!H5596=0,IF(D5595+H5595&gt;0,"L",""),""))</f>
        <v/>
      </c>
      <c r="B5596" s="34">
        <v>5595</v>
      </c>
      <c r="C5596" s="19">
        <f t="shared" ca="1" si="349"/>
        <v>51525</v>
      </c>
      <c r="D5596" s="29">
        <f t="shared" ca="1" si="351"/>
        <v>0</v>
      </c>
      <c r="E5596" s="29">
        <f ca="1">IF(C5596&lt;Calculator!$D$26,0,IF(DAY($C5596)=1,IF(D5596-Calculator!$G$24&gt;0,Calculator!$G$24,D5596),0))</f>
        <v>0</v>
      </c>
      <c r="F5596" s="29">
        <f ca="1">IF(E5596&gt;0,D5596*Calculator!$G$22/12,0)</f>
        <v>0</v>
      </c>
      <c r="G5596" s="29">
        <f ca="1">IF(E5596&gt;0,(IFERROR(-PMT(Calculator!$G$22/12,Calculator!$G$23*12,Calculator!$G$20),0))-F5596,0)</f>
        <v>0</v>
      </c>
      <c r="H5596" s="29">
        <f t="shared" ca="1" si="352"/>
        <v>0</v>
      </c>
      <c r="I5596" s="29">
        <f t="shared" ca="1" si="350"/>
        <v>0</v>
      </c>
      <c r="J5596" s="30">
        <f>Calculator!$G$40</f>
        <v>6.5000000000000002E-2</v>
      </c>
      <c r="K5596" s="29">
        <f ca="1">IF(C5596&gt;=Calculator!$G$27,IF(DAY($C5596)=1,Calculator!$G$34/2,IF(DAY($C5596)=15,Calculator!$G$34/2,0)),0)</f>
        <v>0</v>
      </c>
      <c r="L5596" s="29">
        <f ca="1">IF(DAY($C5596)=28,IF(H5596=0,0,Calculator!$G$35),0)</f>
        <v>0</v>
      </c>
      <c r="M5596" s="29">
        <f ca="1">IF(I5596&gt;0,IF(DAY($C5596)=1,SUM(INDIRECT("I"&amp;(ROW(C5595)-DAY(C5595))):I5595),0),0)</f>
        <v>0</v>
      </c>
      <c r="N5596" s="29">
        <f ca="1">IF(C5596&lt;Calculator!$G$27,0,IF(C5596=Calculator!$G$27,Calculator!$G$39,IF(H5596-K5596&lt;=0,IF(D5596&gt;Calculator!$G$39,IF(H5596-K5596+E5596+L5596+M5596+Calculator!$G$39&gt;Calculator!$G$39,Calculator!$G$39-(H5596+E5596+L5596+M5596-K5596),Calculator!$G$39),D5596),0)))</f>
        <v>0</v>
      </c>
    </row>
    <row r="5597" spans="1:14" ht="15.75" thickBot="1">
      <c r="A5597" s="33" t="str">
        <f ca="1">IF(C5597=Calculator!$H$27,"F",IF(Daily!D5597+Daily!H5597=0,IF(D5596+H5596&gt;0,"L",""),""))</f>
        <v/>
      </c>
      <c r="B5597" s="34">
        <v>5596</v>
      </c>
      <c r="C5597" s="19">
        <f t="shared" ca="1" si="349"/>
        <v>51526</v>
      </c>
      <c r="D5597" s="29">
        <f t="shared" ca="1" si="351"/>
        <v>0</v>
      </c>
      <c r="E5597" s="29">
        <f ca="1">IF(C5597&lt;Calculator!$D$26,0,IF(DAY($C5597)=1,IF(D5597-Calculator!$G$24&gt;0,Calculator!$G$24,D5597),0))</f>
        <v>0</v>
      </c>
      <c r="F5597" s="29">
        <f ca="1">IF(E5597&gt;0,D5597*Calculator!$G$22/12,0)</f>
        <v>0</v>
      </c>
      <c r="G5597" s="29">
        <f ca="1">IF(E5597&gt;0,(IFERROR(-PMT(Calculator!$G$22/12,Calculator!$G$23*12,Calculator!$G$20),0))-F5597,0)</f>
        <v>0</v>
      </c>
      <c r="H5597" s="29">
        <f t="shared" ca="1" si="352"/>
        <v>0</v>
      </c>
      <c r="I5597" s="29">
        <f t="shared" ca="1" si="350"/>
        <v>0</v>
      </c>
      <c r="J5597" s="30">
        <f>Calculator!$G$40</f>
        <v>6.5000000000000002E-2</v>
      </c>
      <c r="K5597" s="29">
        <f ca="1">IF(C5597&gt;=Calculator!$G$27,IF(DAY($C5597)=1,Calculator!$G$34/2,IF(DAY($C5597)=15,Calculator!$G$34/2,0)),0)</f>
        <v>0</v>
      </c>
      <c r="L5597" s="29">
        <f ca="1">IF(DAY($C5597)=28,IF(H5597=0,0,Calculator!$G$35),0)</f>
        <v>0</v>
      </c>
      <c r="M5597" s="29">
        <f ca="1">IF(I5597&gt;0,IF(DAY($C5597)=1,SUM(INDIRECT("I"&amp;(ROW(C5596)-DAY(C5596))):I5596),0),0)</f>
        <v>0</v>
      </c>
      <c r="N5597" s="29">
        <f ca="1">IF(C5597&lt;Calculator!$G$27,0,IF(C5597=Calculator!$G$27,Calculator!$G$39,IF(H5597-K5597&lt;=0,IF(D5597&gt;Calculator!$G$39,IF(H5597-K5597+E5597+L5597+M5597+Calculator!$G$39&gt;Calculator!$G$39,Calculator!$G$39-(H5597+E5597+L5597+M5597-K5597),Calculator!$G$39),D5597),0)))</f>
        <v>0</v>
      </c>
    </row>
    <row r="5598" spans="1:14" ht="15.75" thickBot="1">
      <c r="A5598" s="33" t="str">
        <f ca="1">IF(C5598=Calculator!$H$27,"F",IF(Daily!D5598+Daily!H5598=0,IF(D5597+H5597&gt;0,"L",""),""))</f>
        <v/>
      </c>
      <c r="B5598" s="34">
        <v>5597</v>
      </c>
      <c r="C5598" s="19">
        <f t="shared" ca="1" si="349"/>
        <v>51527</v>
      </c>
      <c r="D5598" s="29">
        <f t="shared" ca="1" si="351"/>
        <v>0</v>
      </c>
      <c r="E5598" s="29">
        <f ca="1">IF(C5598&lt;Calculator!$D$26,0,IF(DAY($C5598)=1,IF(D5598-Calculator!$G$24&gt;0,Calculator!$G$24,D5598),0))</f>
        <v>0</v>
      </c>
      <c r="F5598" s="29">
        <f ca="1">IF(E5598&gt;0,D5598*Calculator!$G$22/12,0)</f>
        <v>0</v>
      </c>
      <c r="G5598" s="29">
        <f ca="1">IF(E5598&gt;0,(IFERROR(-PMT(Calculator!$G$22/12,Calculator!$G$23*12,Calculator!$G$20),0))-F5598,0)</f>
        <v>0</v>
      </c>
      <c r="H5598" s="29">
        <f t="shared" ca="1" si="352"/>
        <v>0</v>
      </c>
      <c r="I5598" s="29">
        <f t="shared" ca="1" si="350"/>
        <v>0</v>
      </c>
      <c r="J5598" s="30">
        <f>Calculator!$G$40</f>
        <v>6.5000000000000002E-2</v>
      </c>
      <c r="K5598" s="29">
        <f ca="1">IF(C5598&gt;=Calculator!$G$27,IF(DAY($C5598)=1,Calculator!$G$34/2,IF(DAY($C5598)=15,Calculator!$G$34/2,0)),0)</f>
        <v>0</v>
      </c>
      <c r="L5598" s="29">
        <f ca="1">IF(DAY($C5598)=28,IF(H5598=0,0,Calculator!$G$35),0)</f>
        <v>0</v>
      </c>
      <c r="M5598" s="29">
        <f ca="1">IF(I5598&gt;0,IF(DAY($C5598)=1,SUM(INDIRECT("I"&amp;(ROW(C5597)-DAY(C5597))):I5597),0),0)</f>
        <v>0</v>
      </c>
      <c r="N5598" s="29">
        <f ca="1">IF(C5598&lt;Calculator!$G$27,0,IF(C5598=Calculator!$G$27,Calculator!$G$39,IF(H5598-K5598&lt;=0,IF(D5598&gt;Calculator!$G$39,IF(H5598-K5598+E5598+L5598+M5598+Calculator!$G$39&gt;Calculator!$G$39,Calculator!$G$39-(H5598+E5598+L5598+M5598-K5598),Calculator!$G$39),D5598),0)))</f>
        <v>0</v>
      </c>
    </row>
    <row r="5599" spans="1:14" ht="15.75" thickBot="1">
      <c r="A5599" s="33" t="str">
        <f ca="1">IF(C5599=Calculator!$H$27,"F",IF(Daily!D5599+Daily!H5599=0,IF(D5598+H5598&gt;0,"L",""),""))</f>
        <v/>
      </c>
      <c r="B5599" s="34">
        <v>5598</v>
      </c>
      <c r="C5599" s="19">
        <f t="shared" ca="1" si="349"/>
        <v>51528</v>
      </c>
      <c r="D5599" s="29">
        <f t="shared" ca="1" si="351"/>
        <v>0</v>
      </c>
      <c r="E5599" s="29">
        <f ca="1">IF(C5599&lt;Calculator!$D$26,0,IF(DAY($C5599)=1,IF(D5599-Calculator!$G$24&gt;0,Calculator!$G$24,D5599),0))</f>
        <v>0</v>
      </c>
      <c r="F5599" s="29">
        <f ca="1">IF(E5599&gt;0,D5599*Calculator!$G$22/12,0)</f>
        <v>0</v>
      </c>
      <c r="G5599" s="29">
        <f ca="1">IF(E5599&gt;0,(IFERROR(-PMT(Calculator!$G$22/12,Calculator!$G$23*12,Calculator!$G$20),0))-F5599,0)</f>
        <v>0</v>
      </c>
      <c r="H5599" s="29">
        <f t="shared" ca="1" si="352"/>
        <v>0</v>
      </c>
      <c r="I5599" s="29">
        <f t="shared" ca="1" si="350"/>
        <v>0</v>
      </c>
      <c r="J5599" s="30">
        <f>Calculator!$G$40</f>
        <v>6.5000000000000002E-2</v>
      </c>
      <c r="K5599" s="29">
        <f ca="1">IF(C5599&gt;=Calculator!$G$27,IF(DAY($C5599)=1,Calculator!$G$34/2,IF(DAY($C5599)=15,Calculator!$G$34/2,0)),0)</f>
        <v>0</v>
      </c>
      <c r="L5599" s="29">
        <f ca="1">IF(DAY($C5599)=28,IF(H5599=0,0,Calculator!$G$35),0)</f>
        <v>0</v>
      </c>
      <c r="M5599" s="29">
        <f ca="1">IF(I5599&gt;0,IF(DAY($C5599)=1,SUM(INDIRECT("I"&amp;(ROW(C5598)-DAY(C5598))):I5598),0),0)</f>
        <v>0</v>
      </c>
      <c r="N5599" s="29">
        <f ca="1">IF(C5599&lt;Calculator!$G$27,0,IF(C5599=Calculator!$G$27,Calculator!$G$39,IF(H5599-K5599&lt;=0,IF(D5599&gt;Calculator!$G$39,IF(H5599-K5599+E5599+L5599+M5599+Calculator!$G$39&gt;Calculator!$G$39,Calculator!$G$39-(H5599+E5599+L5599+M5599-K5599),Calculator!$G$39),D5599),0)))</f>
        <v>0</v>
      </c>
    </row>
    <row r="5600" spans="1:14" ht="15.75" thickBot="1">
      <c r="A5600" s="33" t="str">
        <f ca="1">IF(C5600=Calculator!$H$27,"F",IF(Daily!D5600+Daily!H5600=0,IF(D5599+H5599&gt;0,"L",""),""))</f>
        <v/>
      </c>
      <c r="B5600" s="34">
        <v>5599</v>
      </c>
      <c r="C5600" s="19">
        <f t="shared" ca="1" si="349"/>
        <v>51529</v>
      </c>
      <c r="D5600" s="29">
        <f t="shared" ca="1" si="351"/>
        <v>0</v>
      </c>
      <c r="E5600" s="29">
        <f ca="1">IF(C5600&lt;Calculator!$D$26,0,IF(DAY($C5600)=1,IF(D5600-Calculator!$G$24&gt;0,Calculator!$G$24,D5600),0))</f>
        <v>0</v>
      </c>
      <c r="F5600" s="29">
        <f ca="1">IF(E5600&gt;0,D5600*Calculator!$G$22/12,0)</f>
        <v>0</v>
      </c>
      <c r="G5600" s="29">
        <f ca="1">IF(E5600&gt;0,(IFERROR(-PMT(Calculator!$G$22/12,Calculator!$G$23*12,Calculator!$G$20),0))-F5600,0)</f>
        <v>0</v>
      </c>
      <c r="H5600" s="29">
        <f t="shared" ca="1" si="352"/>
        <v>0</v>
      </c>
      <c r="I5600" s="29">
        <f t="shared" ca="1" si="350"/>
        <v>0</v>
      </c>
      <c r="J5600" s="30">
        <f>Calculator!$G$40</f>
        <v>6.5000000000000002E-2</v>
      </c>
      <c r="K5600" s="29">
        <f ca="1">IF(C5600&gt;=Calculator!$G$27,IF(DAY($C5600)=1,Calculator!$G$34/2,IF(DAY($C5600)=15,Calculator!$G$34/2,0)),0)</f>
        <v>0</v>
      </c>
      <c r="L5600" s="29">
        <f ca="1">IF(DAY($C5600)=28,IF(H5600=0,0,Calculator!$G$35),0)</f>
        <v>0</v>
      </c>
      <c r="M5600" s="29">
        <f ca="1">IF(I5600&gt;0,IF(DAY($C5600)=1,SUM(INDIRECT("I"&amp;(ROW(C5599)-DAY(C5599))):I5599),0),0)</f>
        <v>0</v>
      </c>
      <c r="N5600" s="29">
        <f ca="1">IF(C5600&lt;Calculator!$G$27,0,IF(C5600=Calculator!$G$27,Calculator!$G$39,IF(H5600-K5600&lt;=0,IF(D5600&gt;Calculator!$G$39,IF(H5600-K5600+E5600+L5600+M5600+Calculator!$G$39&gt;Calculator!$G$39,Calculator!$G$39-(H5600+E5600+L5600+M5600-K5600),Calculator!$G$39),D5600),0)))</f>
        <v>0</v>
      </c>
    </row>
    <row r="5601" spans="1:14" ht="15.75" thickBot="1">
      <c r="A5601" s="33" t="str">
        <f ca="1">IF(C5601=Calculator!$H$27,"F",IF(Daily!D5601+Daily!H5601=0,IF(D5600+H5600&gt;0,"L",""),""))</f>
        <v/>
      </c>
      <c r="B5601" s="34">
        <v>5600</v>
      </c>
      <c r="C5601" s="19">
        <f t="shared" ca="1" si="349"/>
        <v>51530</v>
      </c>
      <c r="D5601" s="29">
        <f t="shared" ca="1" si="351"/>
        <v>0</v>
      </c>
      <c r="E5601" s="29">
        <f ca="1">IF(C5601&lt;Calculator!$D$26,0,IF(DAY($C5601)=1,IF(D5601-Calculator!$G$24&gt;0,Calculator!$G$24,D5601),0))</f>
        <v>0</v>
      </c>
      <c r="F5601" s="29">
        <f ca="1">IF(E5601&gt;0,D5601*Calculator!$G$22/12,0)</f>
        <v>0</v>
      </c>
      <c r="G5601" s="29">
        <f ca="1">IF(E5601&gt;0,(IFERROR(-PMT(Calculator!$G$22/12,Calculator!$G$23*12,Calculator!$G$20),0))-F5601,0)</f>
        <v>0</v>
      </c>
      <c r="H5601" s="29">
        <f t="shared" ca="1" si="352"/>
        <v>0</v>
      </c>
      <c r="I5601" s="29">
        <f t="shared" ca="1" si="350"/>
        <v>0</v>
      </c>
      <c r="J5601" s="30">
        <f>Calculator!$G$40</f>
        <v>6.5000000000000002E-2</v>
      </c>
      <c r="K5601" s="29">
        <f ca="1">IF(C5601&gt;=Calculator!$G$27,IF(DAY($C5601)=1,Calculator!$G$34/2,IF(DAY($C5601)=15,Calculator!$G$34/2,0)),0)</f>
        <v>0</v>
      </c>
      <c r="L5601" s="29">
        <f ca="1">IF(DAY($C5601)=28,IF(H5601=0,0,Calculator!$G$35),0)</f>
        <v>0</v>
      </c>
      <c r="M5601" s="29">
        <f ca="1">IF(I5601&gt;0,IF(DAY($C5601)=1,SUM(INDIRECT("I"&amp;(ROW(C5600)-DAY(C5600))):I5600),0),0)</f>
        <v>0</v>
      </c>
      <c r="N5601" s="29">
        <f ca="1">IF(C5601&lt;Calculator!$G$27,0,IF(C5601=Calculator!$G$27,Calculator!$G$39,IF(H5601-K5601&lt;=0,IF(D5601&gt;Calculator!$G$39,IF(H5601-K5601+E5601+L5601+M5601+Calculator!$G$39&gt;Calculator!$G$39,Calculator!$G$39-(H5601+E5601+L5601+M5601-K5601),Calculator!$G$39),D5601),0)))</f>
        <v>0</v>
      </c>
    </row>
    <row r="5602" spans="1:14" ht="15.75" thickBot="1">
      <c r="A5602" s="33" t="str">
        <f ca="1">IF(C5602=Calculator!$H$27,"F",IF(Daily!D5602+Daily!H5602=0,IF(D5601+H5601&gt;0,"L",""),""))</f>
        <v/>
      </c>
      <c r="B5602" s="34">
        <v>5601</v>
      </c>
      <c r="C5602" s="19">
        <f t="shared" ca="1" si="349"/>
        <v>51531</v>
      </c>
      <c r="D5602" s="29">
        <f t="shared" ca="1" si="351"/>
        <v>0</v>
      </c>
      <c r="E5602" s="29">
        <f ca="1">IF(C5602&lt;Calculator!$D$26,0,IF(DAY($C5602)=1,IF(D5602-Calculator!$G$24&gt;0,Calculator!$G$24,D5602),0))</f>
        <v>0</v>
      </c>
      <c r="F5602" s="29">
        <f ca="1">IF(E5602&gt;0,D5602*Calculator!$G$22/12,0)</f>
        <v>0</v>
      </c>
      <c r="G5602" s="29">
        <f ca="1">IF(E5602&gt;0,(IFERROR(-PMT(Calculator!$G$22/12,Calculator!$G$23*12,Calculator!$G$20),0))-F5602,0)</f>
        <v>0</v>
      </c>
      <c r="H5602" s="29">
        <f t="shared" ca="1" si="352"/>
        <v>0</v>
      </c>
      <c r="I5602" s="29">
        <f t="shared" ca="1" si="350"/>
        <v>0</v>
      </c>
      <c r="J5602" s="30">
        <f>Calculator!$G$40</f>
        <v>6.5000000000000002E-2</v>
      </c>
      <c r="K5602" s="29">
        <f ca="1">IF(C5602&gt;=Calculator!$G$27,IF(DAY($C5602)=1,Calculator!$G$34/2,IF(DAY($C5602)=15,Calculator!$G$34/2,0)),0)</f>
        <v>0</v>
      </c>
      <c r="L5602" s="29">
        <f ca="1">IF(DAY($C5602)=28,IF(H5602=0,0,Calculator!$G$35),0)</f>
        <v>0</v>
      </c>
      <c r="M5602" s="29">
        <f ca="1">IF(I5602&gt;0,IF(DAY($C5602)=1,SUM(INDIRECT("I"&amp;(ROW(C5601)-DAY(C5601))):I5601),0),0)</f>
        <v>0</v>
      </c>
      <c r="N5602" s="29">
        <f ca="1">IF(C5602&lt;Calculator!$G$27,0,IF(C5602=Calculator!$G$27,Calculator!$G$39,IF(H5602-K5602&lt;=0,IF(D5602&gt;Calculator!$G$39,IF(H5602-K5602+E5602+L5602+M5602+Calculator!$G$39&gt;Calculator!$G$39,Calculator!$G$39-(H5602+E5602+L5602+M5602-K5602),Calculator!$G$39),D5602),0)))</f>
        <v>0</v>
      </c>
    </row>
    <row r="5603" spans="1:14" ht="15.75" thickBot="1">
      <c r="A5603" s="33" t="str">
        <f ca="1">IF(C5603=Calculator!$H$27,"F",IF(Daily!D5603+Daily!H5603=0,IF(D5602+H5602&gt;0,"L",""),""))</f>
        <v/>
      </c>
      <c r="B5603" s="34">
        <v>5602</v>
      </c>
      <c r="C5603" s="19">
        <f t="shared" ca="1" si="349"/>
        <v>51532</v>
      </c>
      <c r="D5603" s="29">
        <f t="shared" ca="1" si="351"/>
        <v>0</v>
      </c>
      <c r="E5603" s="29">
        <f ca="1">IF(C5603&lt;Calculator!$D$26,0,IF(DAY($C5603)=1,IF(D5603-Calculator!$G$24&gt;0,Calculator!$G$24,D5603),0))</f>
        <v>0</v>
      </c>
      <c r="F5603" s="29">
        <f ca="1">IF(E5603&gt;0,D5603*Calculator!$G$22/12,0)</f>
        <v>0</v>
      </c>
      <c r="G5603" s="29">
        <f ca="1">IF(E5603&gt;0,(IFERROR(-PMT(Calculator!$G$22/12,Calculator!$G$23*12,Calculator!$G$20),0))-F5603,0)</f>
        <v>0</v>
      </c>
      <c r="H5603" s="29">
        <f t="shared" ca="1" si="352"/>
        <v>0</v>
      </c>
      <c r="I5603" s="29">
        <f t="shared" ca="1" si="350"/>
        <v>0</v>
      </c>
      <c r="J5603" s="30">
        <f>Calculator!$G$40</f>
        <v>6.5000000000000002E-2</v>
      </c>
      <c r="K5603" s="29">
        <f ca="1">IF(C5603&gt;=Calculator!$G$27,IF(DAY($C5603)=1,Calculator!$G$34/2,IF(DAY($C5603)=15,Calculator!$G$34/2,0)),0)</f>
        <v>0</v>
      </c>
      <c r="L5603" s="29">
        <f ca="1">IF(DAY($C5603)=28,IF(H5603=0,0,Calculator!$G$35),0)</f>
        <v>0</v>
      </c>
      <c r="M5603" s="29">
        <f ca="1">IF(I5603&gt;0,IF(DAY($C5603)=1,SUM(INDIRECT("I"&amp;(ROW(C5602)-DAY(C5602))):I5602),0),0)</f>
        <v>0</v>
      </c>
      <c r="N5603" s="29">
        <f ca="1">IF(C5603&lt;Calculator!$G$27,0,IF(C5603=Calculator!$G$27,Calculator!$G$39,IF(H5603-K5603&lt;=0,IF(D5603&gt;Calculator!$G$39,IF(H5603-K5603+E5603+L5603+M5603+Calculator!$G$39&gt;Calculator!$G$39,Calculator!$G$39-(H5603+E5603+L5603+M5603-K5603),Calculator!$G$39),D5603),0)))</f>
        <v>0</v>
      </c>
    </row>
    <row r="5604" spans="1:14" ht="15.75" thickBot="1">
      <c r="A5604" s="33" t="str">
        <f ca="1">IF(C5604=Calculator!$H$27,"F",IF(Daily!D5604+Daily!H5604=0,IF(D5603+H5603&gt;0,"L",""),""))</f>
        <v/>
      </c>
      <c r="B5604" s="34">
        <v>5603</v>
      </c>
      <c r="C5604" s="19">
        <f t="shared" ca="1" si="349"/>
        <v>51533</v>
      </c>
      <c r="D5604" s="29">
        <f t="shared" ca="1" si="351"/>
        <v>0</v>
      </c>
      <c r="E5604" s="29">
        <f ca="1">IF(C5604&lt;Calculator!$D$26,0,IF(DAY($C5604)=1,IF(D5604-Calculator!$G$24&gt;0,Calculator!$G$24,D5604),0))</f>
        <v>0</v>
      </c>
      <c r="F5604" s="29">
        <f ca="1">IF(E5604&gt;0,D5604*Calculator!$G$22/12,0)</f>
        <v>0</v>
      </c>
      <c r="G5604" s="29">
        <f ca="1">IF(E5604&gt;0,(IFERROR(-PMT(Calculator!$G$22/12,Calculator!$G$23*12,Calculator!$G$20),0))-F5604,0)</f>
        <v>0</v>
      </c>
      <c r="H5604" s="29">
        <f t="shared" ca="1" si="352"/>
        <v>0</v>
      </c>
      <c r="I5604" s="29">
        <f t="shared" ca="1" si="350"/>
        <v>0</v>
      </c>
      <c r="J5604" s="30">
        <f>Calculator!$G$40</f>
        <v>6.5000000000000002E-2</v>
      </c>
      <c r="K5604" s="29">
        <f ca="1">IF(C5604&gt;=Calculator!$G$27,IF(DAY($C5604)=1,Calculator!$G$34/2,IF(DAY($C5604)=15,Calculator!$G$34/2,0)),0)</f>
        <v>4500</v>
      </c>
      <c r="L5604" s="29">
        <f ca="1">IF(DAY($C5604)=28,IF(H5604=0,0,Calculator!$G$35),0)</f>
        <v>0</v>
      </c>
      <c r="M5604" s="29">
        <f ca="1">IF(I5604&gt;0,IF(DAY($C5604)=1,SUM(INDIRECT("I"&amp;(ROW(C5603)-DAY(C5603))):I5603),0),0)</f>
        <v>0</v>
      </c>
      <c r="N5604" s="29">
        <f ca="1">IF(C5604&lt;Calculator!$G$27,0,IF(C5604=Calculator!$G$27,Calculator!$G$39,IF(H5604-K5604&lt;=0,IF(D5604&gt;Calculator!$G$39,IF(H5604-K5604+E5604+L5604+M5604+Calculator!$G$39&gt;Calculator!$G$39,Calculator!$G$39-(H5604+E5604+L5604+M5604-K5604),Calculator!$G$39),D5604),0)))</f>
        <v>0</v>
      </c>
    </row>
    <row r="5605" spans="1:14" ht="15.75" thickBot="1">
      <c r="A5605" s="33" t="str">
        <f ca="1">IF(C5605=Calculator!$H$27,"F",IF(Daily!D5605+Daily!H5605=0,IF(D5604+H5604&gt;0,"L",""),""))</f>
        <v/>
      </c>
      <c r="B5605" s="34">
        <v>5604</v>
      </c>
      <c r="C5605" s="19">
        <f t="shared" ca="1" si="349"/>
        <v>51534</v>
      </c>
      <c r="D5605" s="29">
        <f t="shared" ca="1" si="351"/>
        <v>0</v>
      </c>
      <c r="E5605" s="29">
        <f ca="1">IF(C5605&lt;Calculator!$D$26,0,IF(DAY($C5605)=1,IF(D5605-Calculator!$G$24&gt;0,Calculator!$G$24,D5605),0))</f>
        <v>0</v>
      </c>
      <c r="F5605" s="29">
        <f ca="1">IF(E5605&gt;0,D5605*Calculator!$G$22/12,0)</f>
        <v>0</v>
      </c>
      <c r="G5605" s="29">
        <f ca="1">IF(E5605&gt;0,(IFERROR(-PMT(Calculator!$G$22/12,Calculator!$G$23*12,Calculator!$G$20),0))-F5605,0)</f>
        <v>0</v>
      </c>
      <c r="H5605" s="29">
        <f t="shared" ca="1" si="352"/>
        <v>0</v>
      </c>
      <c r="I5605" s="29">
        <f t="shared" ca="1" si="350"/>
        <v>0</v>
      </c>
      <c r="J5605" s="30">
        <f>Calculator!$G$40</f>
        <v>6.5000000000000002E-2</v>
      </c>
      <c r="K5605" s="29">
        <f ca="1">IF(C5605&gt;=Calculator!$G$27,IF(DAY($C5605)=1,Calculator!$G$34/2,IF(DAY($C5605)=15,Calculator!$G$34/2,0)),0)</f>
        <v>0</v>
      </c>
      <c r="L5605" s="29">
        <f ca="1">IF(DAY($C5605)=28,IF(H5605=0,0,Calculator!$G$35),0)</f>
        <v>0</v>
      </c>
      <c r="M5605" s="29">
        <f ca="1">IF(I5605&gt;0,IF(DAY($C5605)=1,SUM(INDIRECT("I"&amp;(ROW(C5604)-DAY(C5604))):I5604),0),0)</f>
        <v>0</v>
      </c>
      <c r="N5605" s="29">
        <f ca="1">IF(C5605&lt;Calculator!$G$27,0,IF(C5605=Calculator!$G$27,Calculator!$G$39,IF(H5605-K5605&lt;=0,IF(D5605&gt;Calculator!$G$39,IF(H5605-K5605+E5605+L5605+M5605+Calculator!$G$39&gt;Calculator!$G$39,Calculator!$G$39-(H5605+E5605+L5605+M5605-K5605),Calculator!$G$39),D5605),0)))</f>
        <v>0</v>
      </c>
    </row>
    <row r="5606" spans="1:14" ht="15.75" thickBot="1">
      <c r="A5606" s="33" t="str">
        <f ca="1">IF(C5606=Calculator!$H$27,"F",IF(Daily!D5606+Daily!H5606=0,IF(D5605+H5605&gt;0,"L",""),""))</f>
        <v/>
      </c>
      <c r="B5606" s="34">
        <v>5605</v>
      </c>
      <c r="C5606" s="19">
        <f t="shared" ca="1" si="349"/>
        <v>51535</v>
      </c>
      <c r="D5606" s="29">
        <f t="shared" ca="1" si="351"/>
        <v>0</v>
      </c>
      <c r="E5606" s="29">
        <f ca="1">IF(C5606&lt;Calculator!$D$26,0,IF(DAY($C5606)=1,IF(D5606-Calculator!$G$24&gt;0,Calculator!$G$24,D5606),0))</f>
        <v>0</v>
      </c>
      <c r="F5606" s="29">
        <f ca="1">IF(E5606&gt;0,D5606*Calculator!$G$22/12,0)</f>
        <v>0</v>
      </c>
      <c r="G5606" s="29">
        <f ca="1">IF(E5606&gt;0,(IFERROR(-PMT(Calculator!$G$22/12,Calculator!$G$23*12,Calculator!$G$20),0))-F5606,0)</f>
        <v>0</v>
      </c>
      <c r="H5606" s="29">
        <f t="shared" ca="1" si="352"/>
        <v>0</v>
      </c>
      <c r="I5606" s="29">
        <f t="shared" ca="1" si="350"/>
        <v>0</v>
      </c>
      <c r="J5606" s="30">
        <f>Calculator!$G$40</f>
        <v>6.5000000000000002E-2</v>
      </c>
      <c r="K5606" s="29">
        <f ca="1">IF(C5606&gt;=Calculator!$G$27,IF(DAY($C5606)=1,Calculator!$G$34/2,IF(DAY($C5606)=15,Calculator!$G$34/2,0)),0)</f>
        <v>0</v>
      </c>
      <c r="L5606" s="29">
        <f ca="1">IF(DAY($C5606)=28,IF(H5606=0,0,Calculator!$G$35),0)</f>
        <v>0</v>
      </c>
      <c r="M5606" s="29">
        <f ca="1">IF(I5606&gt;0,IF(DAY($C5606)=1,SUM(INDIRECT("I"&amp;(ROW(C5605)-DAY(C5605))):I5605),0),0)</f>
        <v>0</v>
      </c>
      <c r="N5606" s="29">
        <f ca="1">IF(C5606&lt;Calculator!$G$27,0,IF(C5606=Calculator!$G$27,Calculator!$G$39,IF(H5606-K5606&lt;=0,IF(D5606&gt;Calculator!$G$39,IF(H5606-K5606+E5606+L5606+M5606+Calculator!$G$39&gt;Calculator!$G$39,Calculator!$G$39-(H5606+E5606+L5606+M5606-K5606),Calculator!$G$39),D5606),0)))</f>
        <v>0</v>
      </c>
    </row>
    <row r="5607" spans="1:14" ht="15.75" thickBot="1">
      <c r="A5607" s="33" t="str">
        <f ca="1">IF(C5607=Calculator!$H$27,"F",IF(Daily!D5607+Daily!H5607=0,IF(D5606+H5606&gt;0,"L",""),""))</f>
        <v/>
      </c>
      <c r="B5607" s="34">
        <v>5606</v>
      </c>
      <c r="C5607" s="19">
        <f t="shared" ca="1" si="349"/>
        <v>51536</v>
      </c>
      <c r="D5607" s="29">
        <f t="shared" ca="1" si="351"/>
        <v>0</v>
      </c>
      <c r="E5607" s="29">
        <f ca="1">IF(C5607&lt;Calculator!$D$26,0,IF(DAY($C5607)=1,IF(D5607-Calculator!$G$24&gt;0,Calculator!$G$24,D5607),0))</f>
        <v>0</v>
      </c>
      <c r="F5607" s="29">
        <f ca="1">IF(E5607&gt;0,D5607*Calculator!$G$22/12,0)</f>
        <v>0</v>
      </c>
      <c r="G5607" s="29">
        <f ca="1">IF(E5607&gt;0,(IFERROR(-PMT(Calculator!$G$22/12,Calculator!$G$23*12,Calculator!$G$20),0))-F5607,0)</f>
        <v>0</v>
      </c>
      <c r="H5607" s="29">
        <f t="shared" ca="1" si="352"/>
        <v>0</v>
      </c>
      <c r="I5607" s="29">
        <f t="shared" ca="1" si="350"/>
        <v>0</v>
      </c>
      <c r="J5607" s="30">
        <f>Calculator!$G$40</f>
        <v>6.5000000000000002E-2</v>
      </c>
      <c r="K5607" s="29">
        <f ca="1">IF(C5607&gt;=Calculator!$G$27,IF(DAY($C5607)=1,Calculator!$G$34/2,IF(DAY($C5607)=15,Calculator!$G$34/2,0)),0)</f>
        <v>0</v>
      </c>
      <c r="L5607" s="29">
        <f ca="1">IF(DAY($C5607)=28,IF(H5607=0,0,Calculator!$G$35),0)</f>
        <v>0</v>
      </c>
      <c r="M5607" s="29">
        <f ca="1">IF(I5607&gt;0,IF(DAY($C5607)=1,SUM(INDIRECT("I"&amp;(ROW(C5606)-DAY(C5606))):I5606),0),0)</f>
        <v>0</v>
      </c>
      <c r="N5607" s="29">
        <f ca="1">IF(C5607&lt;Calculator!$G$27,0,IF(C5607=Calculator!$G$27,Calculator!$G$39,IF(H5607-K5607&lt;=0,IF(D5607&gt;Calculator!$G$39,IF(H5607-K5607+E5607+L5607+M5607+Calculator!$G$39&gt;Calculator!$G$39,Calculator!$G$39-(H5607+E5607+L5607+M5607-K5607),Calculator!$G$39),D5607),0)))</f>
        <v>0</v>
      </c>
    </row>
    <row r="5608" spans="1:14" ht="15.75" thickBot="1">
      <c r="A5608" s="33" t="str">
        <f ca="1">IF(C5608=Calculator!$H$27,"F",IF(Daily!D5608+Daily!H5608=0,IF(D5607+H5607&gt;0,"L",""),""))</f>
        <v/>
      </c>
      <c r="B5608" s="34">
        <v>5607</v>
      </c>
      <c r="C5608" s="19">
        <f t="shared" ca="1" si="349"/>
        <v>51537</v>
      </c>
      <c r="D5608" s="29">
        <f t="shared" ca="1" si="351"/>
        <v>0</v>
      </c>
      <c r="E5608" s="29">
        <f ca="1">IF(C5608&lt;Calculator!$D$26,0,IF(DAY($C5608)=1,IF(D5608-Calculator!$G$24&gt;0,Calculator!$G$24,D5608),0))</f>
        <v>0</v>
      </c>
      <c r="F5608" s="29">
        <f ca="1">IF(E5608&gt;0,D5608*Calculator!$G$22/12,0)</f>
        <v>0</v>
      </c>
      <c r="G5608" s="29">
        <f ca="1">IF(E5608&gt;0,(IFERROR(-PMT(Calculator!$G$22/12,Calculator!$G$23*12,Calculator!$G$20),0))-F5608,0)</f>
        <v>0</v>
      </c>
      <c r="H5608" s="29">
        <f t="shared" ca="1" si="352"/>
        <v>0</v>
      </c>
      <c r="I5608" s="29">
        <f t="shared" ca="1" si="350"/>
        <v>0</v>
      </c>
      <c r="J5608" s="30">
        <f>Calculator!$G$40</f>
        <v>6.5000000000000002E-2</v>
      </c>
      <c r="K5608" s="29">
        <f ca="1">IF(C5608&gt;=Calculator!$G$27,IF(DAY($C5608)=1,Calculator!$G$34/2,IF(DAY($C5608)=15,Calculator!$G$34/2,0)),0)</f>
        <v>0</v>
      </c>
      <c r="L5608" s="29">
        <f ca="1">IF(DAY($C5608)=28,IF(H5608=0,0,Calculator!$G$35),0)</f>
        <v>0</v>
      </c>
      <c r="M5608" s="29">
        <f ca="1">IF(I5608&gt;0,IF(DAY($C5608)=1,SUM(INDIRECT("I"&amp;(ROW(C5607)-DAY(C5607))):I5607),0),0)</f>
        <v>0</v>
      </c>
      <c r="N5608" s="29">
        <f ca="1">IF(C5608&lt;Calculator!$G$27,0,IF(C5608=Calculator!$G$27,Calculator!$G$39,IF(H5608-K5608&lt;=0,IF(D5608&gt;Calculator!$G$39,IF(H5608-K5608+E5608+L5608+M5608+Calculator!$G$39&gt;Calculator!$G$39,Calculator!$G$39-(H5608+E5608+L5608+M5608-K5608),Calculator!$G$39),D5608),0)))</f>
        <v>0</v>
      </c>
    </row>
    <row r="5609" spans="1:14" ht="15.75" thickBot="1">
      <c r="A5609" s="33" t="str">
        <f ca="1">IF(C5609=Calculator!$H$27,"F",IF(Daily!D5609+Daily!H5609=0,IF(D5608+H5608&gt;0,"L",""),""))</f>
        <v/>
      </c>
      <c r="B5609" s="34">
        <v>5608</v>
      </c>
      <c r="C5609" s="19">
        <f t="shared" ca="1" si="349"/>
        <v>51538</v>
      </c>
      <c r="D5609" s="29">
        <f t="shared" ca="1" si="351"/>
        <v>0</v>
      </c>
      <c r="E5609" s="29">
        <f ca="1">IF(C5609&lt;Calculator!$D$26,0,IF(DAY($C5609)=1,IF(D5609-Calculator!$G$24&gt;0,Calculator!$G$24,D5609),0))</f>
        <v>0</v>
      </c>
      <c r="F5609" s="29">
        <f ca="1">IF(E5609&gt;0,D5609*Calculator!$G$22/12,0)</f>
        <v>0</v>
      </c>
      <c r="G5609" s="29">
        <f ca="1">IF(E5609&gt;0,(IFERROR(-PMT(Calculator!$G$22/12,Calculator!$G$23*12,Calculator!$G$20),0))-F5609,0)</f>
        <v>0</v>
      </c>
      <c r="H5609" s="29">
        <f t="shared" ca="1" si="352"/>
        <v>0</v>
      </c>
      <c r="I5609" s="29">
        <f t="shared" ca="1" si="350"/>
        <v>0</v>
      </c>
      <c r="J5609" s="30">
        <f>Calculator!$G$40</f>
        <v>6.5000000000000002E-2</v>
      </c>
      <c r="K5609" s="29">
        <f ca="1">IF(C5609&gt;=Calculator!$G$27,IF(DAY($C5609)=1,Calculator!$G$34/2,IF(DAY($C5609)=15,Calculator!$G$34/2,0)),0)</f>
        <v>0</v>
      </c>
      <c r="L5609" s="29">
        <f ca="1">IF(DAY($C5609)=28,IF(H5609=0,0,Calculator!$G$35),0)</f>
        <v>0</v>
      </c>
      <c r="M5609" s="29">
        <f ca="1">IF(I5609&gt;0,IF(DAY($C5609)=1,SUM(INDIRECT("I"&amp;(ROW(C5608)-DAY(C5608))):I5608),0),0)</f>
        <v>0</v>
      </c>
      <c r="N5609" s="29">
        <f ca="1">IF(C5609&lt;Calculator!$G$27,0,IF(C5609=Calculator!$G$27,Calculator!$G$39,IF(H5609-K5609&lt;=0,IF(D5609&gt;Calculator!$G$39,IF(H5609-K5609+E5609+L5609+M5609+Calculator!$G$39&gt;Calculator!$G$39,Calculator!$G$39-(H5609+E5609+L5609+M5609-K5609),Calculator!$G$39),D5609),0)))</f>
        <v>0</v>
      </c>
    </row>
    <row r="5610" spans="1:14" ht="15.75" thickBot="1">
      <c r="A5610" s="33" t="str">
        <f ca="1">IF(C5610=Calculator!$H$27,"F",IF(Daily!D5610+Daily!H5610=0,IF(D5609+H5609&gt;0,"L",""),""))</f>
        <v/>
      </c>
      <c r="B5610" s="34">
        <v>5609</v>
      </c>
      <c r="C5610" s="19">
        <f t="shared" ca="1" si="349"/>
        <v>51539</v>
      </c>
      <c r="D5610" s="29">
        <f t="shared" ca="1" si="351"/>
        <v>0</v>
      </c>
      <c r="E5610" s="29">
        <f ca="1">IF(C5610&lt;Calculator!$D$26,0,IF(DAY($C5610)=1,IF(D5610-Calculator!$G$24&gt;0,Calculator!$G$24,D5610),0))</f>
        <v>0</v>
      </c>
      <c r="F5610" s="29">
        <f ca="1">IF(E5610&gt;0,D5610*Calculator!$G$22/12,0)</f>
        <v>0</v>
      </c>
      <c r="G5610" s="29">
        <f ca="1">IF(E5610&gt;0,(IFERROR(-PMT(Calculator!$G$22/12,Calculator!$G$23*12,Calculator!$G$20),0))-F5610,0)</f>
        <v>0</v>
      </c>
      <c r="H5610" s="29">
        <f t="shared" ca="1" si="352"/>
        <v>0</v>
      </c>
      <c r="I5610" s="29">
        <f t="shared" ca="1" si="350"/>
        <v>0</v>
      </c>
      <c r="J5610" s="30">
        <f>Calculator!$G$40</f>
        <v>6.5000000000000002E-2</v>
      </c>
      <c r="K5610" s="29">
        <f ca="1">IF(C5610&gt;=Calculator!$G$27,IF(DAY($C5610)=1,Calculator!$G$34/2,IF(DAY($C5610)=15,Calculator!$G$34/2,0)),0)</f>
        <v>0</v>
      </c>
      <c r="L5610" s="29">
        <f ca="1">IF(DAY($C5610)=28,IF(H5610=0,0,Calculator!$G$35),0)</f>
        <v>0</v>
      </c>
      <c r="M5610" s="29">
        <f ca="1">IF(I5610&gt;0,IF(DAY($C5610)=1,SUM(INDIRECT("I"&amp;(ROW(C5609)-DAY(C5609))):I5609),0),0)</f>
        <v>0</v>
      </c>
      <c r="N5610" s="29">
        <f ca="1">IF(C5610&lt;Calculator!$G$27,0,IF(C5610=Calculator!$G$27,Calculator!$G$39,IF(H5610-K5610&lt;=0,IF(D5610&gt;Calculator!$G$39,IF(H5610-K5610+E5610+L5610+M5610+Calculator!$G$39&gt;Calculator!$G$39,Calculator!$G$39-(H5610+E5610+L5610+M5610-K5610),Calculator!$G$39),D5610),0)))</f>
        <v>0</v>
      </c>
    </row>
    <row r="5611" spans="1:14" ht="15.75" thickBot="1">
      <c r="A5611" s="33" t="str">
        <f ca="1">IF(C5611=Calculator!$H$27,"F",IF(Daily!D5611+Daily!H5611=0,IF(D5610+H5610&gt;0,"L",""),""))</f>
        <v/>
      </c>
      <c r="B5611" s="34">
        <v>5610</v>
      </c>
      <c r="C5611" s="19">
        <f t="shared" ca="1" si="349"/>
        <v>51540</v>
      </c>
      <c r="D5611" s="29">
        <f t="shared" ca="1" si="351"/>
        <v>0</v>
      </c>
      <c r="E5611" s="29">
        <f ca="1">IF(C5611&lt;Calculator!$D$26,0,IF(DAY($C5611)=1,IF(D5611-Calculator!$G$24&gt;0,Calculator!$G$24,D5611),0))</f>
        <v>0</v>
      </c>
      <c r="F5611" s="29">
        <f ca="1">IF(E5611&gt;0,D5611*Calculator!$G$22/12,0)</f>
        <v>0</v>
      </c>
      <c r="G5611" s="29">
        <f ca="1">IF(E5611&gt;0,(IFERROR(-PMT(Calculator!$G$22/12,Calculator!$G$23*12,Calculator!$G$20),0))-F5611,0)</f>
        <v>0</v>
      </c>
      <c r="H5611" s="29">
        <f t="shared" ca="1" si="352"/>
        <v>0</v>
      </c>
      <c r="I5611" s="29">
        <f t="shared" ca="1" si="350"/>
        <v>0</v>
      </c>
      <c r="J5611" s="30">
        <f>Calculator!$G$40</f>
        <v>6.5000000000000002E-2</v>
      </c>
      <c r="K5611" s="29">
        <f ca="1">IF(C5611&gt;=Calculator!$G$27,IF(DAY($C5611)=1,Calculator!$G$34/2,IF(DAY($C5611)=15,Calculator!$G$34/2,0)),0)</f>
        <v>0</v>
      </c>
      <c r="L5611" s="29">
        <f ca="1">IF(DAY($C5611)=28,IF(H5611=0,0,Calculator!$G$35),0)</f>
        <v>0</v>
      </c>
      <c r="M5611" s="29">
        <f ca="1">IF(I5611&gt;0,IF(DAY($C5611)=1,SUM(INDIRECT("I"&amp;(ROW(C5610)-DAY(C5610))):I5610),0),0)</f>
        <v>0</v>
      </c>
      <c r="N5611" s="29">
        <f ca="1">IF(C5611&lt;Calculator!$G$27,0,IF(C5611=Calculator!$G$27,Calculator!$G$39,IF(H5611-K5611&lt;=0,IF(D5611&gt;Calculator!$G$39,IF(H5611-K5611+E5611+L5611+M5611+Calculator!$G$39&gt;Calculator!$G$39,Calculator!$G$39-(H5611+E5611+L5611+M5611-K5611),Calculator!$G$39),D5611),0)))</f>
        <v>0</v>
      </c>
    </row>
    <row r="5612" spans="1:14" ht="15.75" thickBot="1">
      <c r="A5612" s="33" t="str">
        <f ca="1">IF(C5612=Calculator!$H$27,"F",IF(Daily!D5612+Daily!H5612=0,IF(D5611+H5611&gt;0,"L",""),""))</f>
        <v/>
      </c>
      <c r="B5612" s="34">
        <v>5611</v>
      </c>
      <c r="C5612" s="19">
        <f t="shared" ca="1" si="349"/>
        <v>51541</v>
      </c>
      <c r="D5612" s="29">
        <f t="shared" ca="1" si="351"/>
        <v>0</v>
      </c>
      <c r="E5612" s="29">
        <f ca="1">IF(C5612&lt;Calculator!$D$26,0,IF(DAY($C5612)=1,IF(D5612-Calculator!$G$24&gt;0,Calculator!$G$24,D5612),0))</f>
        <v>0</v>
      </c>
      <c r="F5612" s="29">
        <f ca="1">IF(E5612&gt;0,D5612*Calculator!$G$22/12,0)</f>
        <v>0</v>
      </c>
      <c r="G5612" s="29">
        <f ca="1">IF(E5612&gt;0,(IFERROR(-PMT(Calculator!$G$22/12,Calculator!$G$23*12,Calculator!$G$20),0))-F5612,0)</f>
        <v>0</v>
      </c>
      <c r="H5612" s="29">
        <f t="shared" ca="1" si="352"/>
        <v>0</v>
      </c>
      <c r="I5612" s="29">
        <f t="shared" ca="1" si="350"/>
        <v>0</v>
      </c>
      <c r="J5612" s="30">
        <f>Calculator!$G$40</f>
        <v>6.5000000000000002E-2</v>
      </c>
      <c r="K5612" s="29">
        <f ca="1">IF(C5612&gt;=Calculator!$G$27,IF(DAY($C5612)=1,Calculator!$G$34/2,IF(DAY($C5612)=15,Calculator!$G$34/2,0)),0)</f>
        <v>0</v>
      </c>
      <c r="L5612" s="29">
        <f ca="1">IF(DAY($C5612)=28,IF(H5612=0,0,Calculator!$G$35),0)</f>
        <v>0</v>
      </c>
      <c r="M5612" s="29">
        <f ca="1">IF(I5612&gt;0,IF(DAY($C5612)=1,SUM(INDIRECT("I"&amp;(ROW(C5611)-DAY(C5611))):I5611),0),0)</f>
        <v>0</v>
      </c>
      <c r="N5612" s="29">
        <f ca="1">IF(C5612&lt;Calculator!$G$27,0,IF(C5612=Calculator!$G$27,Calculator!$G$39,IF(H5612-K5612&lt;=0,IF(D5612&gt;Calculator!$G$39,IF(H5612-K5612+E5612+L5612+M5612+Calculator!$G$39&gt;Calculator!$G$39,Calculator!$G$39-(H5612+E5612+L5612+M5612-K5612),Calculator!$G$39),D5612),0)))</f>
        <v>0</v>
      </c>
    </row>
    <row r="5613" spans="1:14" ht="15.75" thickBot="1">
      <c r="A5613" s="33" t="str">
        <f ca="1">IF(C5613=Calculator!$H$27,"F",IF(Daily!D5613+Daily!H5613=0,IF(D5612+H5612&gt;0,"L",""),""))</f>
        <v/>
      </c>
      <c r="B5613" s="34">
        <v>5612</v>
      </c>
      <c r="C5613" s="19">
        <f t="shared" ca="1" si="349"/>
        <v>51542</v>
      </c>
      <c r="D5613" s="29">
        <f t="shared" ca="1" si="351"/>
        <v>0</v>
      </c>
      <c r="E5613" s="29">
        <f ca="1">IF(C5613&lt;Calculator!$D$26,0,IF(DAY($C5613)=1,IF(D5613-Calculator!$G$24&gt;0,Calculator!$G$24,D5613),0))</f>
        <v>0</v>
      </c>
      <c r="F5613" s="29">
        <f ca="1">IF(E5613&gt;0,D5613*Calculator!$G$22/12,0)</f>
        <v>0</v>
      </c>
      <c r="G5613" s="29">
        <f ca="1">IF(E5613&gt;0,(IFERROR(-PMT(Calculator!$G$22/12,Calculator!$G$23*12,Calculator!$G$20),0))-F5613,0)</f>
        <v>0</v>
      </c>
      <c r="H5613" s="29">
        <f t="shared" ca="1" si="352"/>
        <v>0</v>
      </c>
      <c r="I5613" s="29">
        <f t="shared" ca="1" si="350"/>
        <v>0</v>
      </c>
      <c r="J5613" s="30">
        <f>Calculator!$G$40</f>
        <v>6.5000000000000002E-2</v>
      </c>
      <c r="K5613" s="29">
        <f ca="1">IF(C5613&gt;=Calculator!$G$27,IF(DAY($C5613)=1,Calculator!$G$34/2,IF(DAY($C5613)=15,Calculator!$G$34/2,0)),0)</f>
        <v>0</v>
      </c>
      <c r="L5613" s="29">
        <f ca="1">IF(DAY($C5613)=28,IF(H5613=0,0,Calculator!$G$35),0)</f>
        <v>0</v>
      </c>
      <c r="M5613" s="29">
        <f ca="1">IF(I5613&gt;0,IF(DAY($C5613)=1,SUM(INDIRECT("I"&amp;(ROW(C5612)-DAY(C5612))):I5612),0),0)</f>
        <v>0</v>
      </c>
      <c r="N5613" s="29">
        <f ca="1">IF(C5613&lt;Calculator!$G$27,0,IF(C5613=Calculator!$G$27,Calculator!$G$39,IF(H5613-K5613&lt;=0,IF(D5613&gt;Calculator!$G$39,IF(H5613-K5613+E5613+L5613+M5613+Calculator!$G$39&gt;Calculator!$G$39,Calculator!$G$39-(H5613+E5613+L5613+M5613-K5613),Calculator!$G$39),D5613),0)))</f>
        <v>0</v>
      </c>
    </row>
    <row r="5614" spans="1:14" ht="15.75" thickBot="1">
      <c r="A5614" s="33" t="str">
        <f ca="1">IF(C5614=Calculator!$H$27,"F",IF(Daily!D5614+Daily!H5614=0,IF(D5613+H5613&gt;0,"L",""),""))</f>
        <v/>
      </c>
      <c r="B5614" s="34">
        <v>5613</v>
      </c>
      <c r="C5614" s="19">
        <f t="shared" ca="1" si="349"/>
        <v>51543</v>
      </c>
      <c r="D5614" s="29">
        <f t="shared" ca="1" si="351"/>
        <v>0</v>
      </c>
      <c r="E5614" s="29">
        <f ca="1">IF(C5614&lt;Calculator!$D$26,0,IF(DAY($C5614)=1,IF(D5614-Calculator!$G$24&gt;0,Calculator!$G$24,D5614),0))</f>
        <v>0</v>
      </c>
      <c r="F5614" s="29">
        <f ca="1">IF(E5614&gt;0,D5614*Calculator!$G$22/12,0)</f>
        <v>0</v>
      </c>
      <c r="G5614" s="29">
        <f ca="1">IF(E5614&gt;0,(IFERROR(-PMT(Calculator!$G$22/12,Calculator!$G$23*12,Calculator!$G$20),0))-F5614,0)</f>
        <v>0</v>
      </c>
      <c r="H5614" s="29">
        <f t="shared" ca="1" si="352"/>
        <v>0</v>
      </c>
      <c r="I5614" s="29">
        <f t="shared" ca="1" si="350"/>
        <v>0</v>
      </c>
      <c r="J5614" s="30">
        <f>Calculator!$G$40</f>
        <v>6.5000000000000002E-2</v>
      </c>
      <c r="K5614" s="29">
        <f ca="1">IF(C5614&gt;=Calculator!$G$27,IF(DAY($C5614)=1,Calculator!$G$34/2,IF(DAY($C5614)=15,Calculator!$G$34/2,0)),0)</f>
        <v>0</v>
      </c>
      <c r="L5614" s="29">
        <f ca="1">IF(DAY($C5614)=28,IF(H5614=0,0,Calculator!$G$35),0)</f>
        <v>0</v>
      </c>
      <c r="M5614" s="29">
        <f ca="1">IF(I5614&gt;0,IF(DAY($C5614)=1,SUM(INDIRECT("I"&amp;(ROW(C5613)-DAY(C5613))):I5613),0),0)</f>
        <v>0</v>
      </c>
      <c r="N5614" s="29">
        <f ca="1">IF(C5614&lt;Calculator!$G$27,0,IF(C5614=Calculator!$G$27,Calculator!$G$39,IF(H5614-K5614&lt;=0,IF(D5614&gt;Calculator!$G$39,IF(H5614-K5614+E5614+L5614+M5614+Calculator!$G$39&gt;Calculator!$G$39,Calculator!$G$39-(H5614+E5614+L5614+M5614-K5614),Calculator!$G$39),D5614),0)))</f>
        <v>0</v>
      </c>
    </row>
    <row r="5615" spans="1:14" ht="15.75" thickBot="1">
      <c r="A5615" s="33" t="str">
        <f ca="1">IF(C5615=Calculator!$H$27,"F",IF(Daily!D5615+Daily!H5615=0,IF(D5614+H5614&gt;0,"L",""),""))</f>
        <v/>
      </c>
      <c r="B5615" s="34">
        <v>5614</v>
      </c>
      <c r="C5615" s="19">
        <f t="shared" ca="1" si="349"/>
        <v>51544</v>
      </c>
      <c r="D5615" s="29">
        <f t="shared" ca="1" si="351"/>
        <v>0</v>
      </c>
      <c r="E5615" s="29">
        <f ca="1">IF(C5615&lt;Calculator!$D$26,0,IF(DAY($C5615)=1,IF(D5615-Calculator!$G$24&gt;0,Calculator!$G$24,D5615),0))</f>
        <v>0</v>
      </c>
      <c r="F5615" s="29">
        <f ca="1">IF(E5615&gt;0,D5615*Calculator!$G$22/12,0)</f>
        <v>0</v>
      </c>
      <c r="G5615" s="29">
        <f ca="1">IF(E5615&gt;0,(IFERROR(-PMT(Calculator!$G$22/12,Calculator!$G$23*12,Calculator!$G$20),0))-F5615,0)</f>
        <v>0</v>
      </c>
      <c r="H5615" s="29">
        <f t="shared" ca="1" si="352"/>
        <v>0</v>
      </c>
      <c r="I5615" s="29">
        <f t="shared" ca="1" si="350"/>
        <v>0</v>
      </c>
      <c r="J5615" s="30">
        <f>Calculator!$G$40</f>
        <v>6.5000000000000002E-2</v>
      </c>
      <c r="K5615" s="29">
        <f ca="1">IF(C5615&gt;=Calculator!$G$27,IF(DAY($C5615)=1,Calculator!$G$34/2,IF(DAY($C5615)=15,Calculator!$G$34/2,0)),0)</f>
        <v>0</v>
      </c>
      <c r="L5615" s="29">
        <f ca="1">IF(DAY($C5615)=28,IF(H5615=0,0,Calculator!$G$35),0)</f>
        <v>0</v>
      </c>
      <c r="M5615" s="29">
        <f ca="1">IF(I5615&gt;0,IF(DAY($C5615)=1,SUM(INDIRECT("I"&amp;(ROW(C5614)-DAY(C5614))):I5614),0),0)</f>
        <v>0</v>
      </c>
      <c r="N5615" s="29">
        <f ca="1">IF(C5615&lt;Calculator!$G$27,0,IF(C5615=Calculator!$G$27,Calculator!$G$39,IF(H5615-K5615&lt;=0,IF(D5615&gt;Calculator!$G$39,IF(H5615-K5615+E5615+L5615+M5615+Calculator!$G$39&gt;Calculator!$G$39,Calculator!$G$39-(H5615+E5615+L5615+M5615-K5615),Calculator!$G$39),D5615),0)))</f>
        <v>0</v>
      </c>
    </row>
    <row r="5616" spans="1:14" ht="15.75" thickBot="1">
      <c r="A5616" s="33" t="str">
        <f ca="1">IF(C5616=Calculator!$H$27,"F",IF(Daily!D5616+Daily!H5616=0,IF(D5615+H5615&gt;0,"L",""),""))</f>
        <v/>
      </c>
      <c r="B5616" s="34">
        <v>5615</v>
      </c>
      <c r="C5616" s="19">
        <f t="shared" ca="1" si="349"/>
        <v>51545</v>
      </c>
      <c r="D5616" s="29">
        <f t="shared" ca="1" si="351"/>
        <v>0</v>
      </c>
      <c r="E5616" s="29">
        <f ca="1">IF(C5616&lt;Calculator!$D$26,0,IF(DAY($C5616)=1,IF(D5616-Calculator!$G$24&gt;0,Calculator!$G$24,D5616),0))</f>
        <v>0</v>
      </c>
      <c r="F5616" s="29">
        <f ca="1">IF(E5616&gt;0,D5616*Calculator!$G$22/12,0)</f>
        <v>0</v>
      </c>
      <c r="G5616" s="29">
        <f ca="1">IF(E5616&gt;0,(IFERROR(-PMT(Calculator!$G$22/12,Calculator!$G$23*12,Calculator!$G$20),0))-F5616,0)</f>
        <v>0</v>
      </c>
      <c r="H5616" s="29">
        <f t="shared" ca="1" si="352"/>
        <v>0</v>
      </c>
      <c r="I5616" s="29">
        <f t="shared" ca="1" si="350"/>
        <v>0</v>
      </c>
      <c r="J5616" s="30">
        <f>Calculator!$G$40</f>
        <v>6.5000000000000002E-2</v>
      </c>
      <c r="K5616" s="29">
        <f ca="1">IF(C5616&gt;=Calculator!$G$27,IF(DAY($C5616)=1,Calculator!$G$34/2,IF(DAY($C5616)=15,Calculator!$G$34/2,0)),0)</f>
        <v>0</v>
      </c>
      <c r="L5616" s="29">
        <f ca="1">IF(DAY($C5616)=28,IF(H5616=0,0,Calculator!$G$35),0)</f>
        <v>0</v>
      </c>
      <c r="M5616" s="29">
        <f ca="1">IF(I5616&gt;0,IF(DAY($C5616)=1,SUM(INDIRECT("I"&amp;(ROW(C5615)-DAY(C5615))):I5615),0),0)</f>
        <v>0</v>
      </c>
      <c r="N5616" s="29">
        <f ca="1">IF(C5616&lt;Calculator!$G$27,0,IF(C5616=Calculator!$G$27,Calculator!$G$39,IF(H5616-K5616&lt;=0,IF(D5616&gt;Calculator!$G$39,IF(H5616-K5616+E5616+L5616+M5616+Calculator!$G$39&gt;Calculator!$G$39,Calculator!$G$39-(H5616+E5616+L5616+M5616-K5616),Calculator!$G$39),D5616),0)))</f>
        <v>0</v>
      </c>
    </row>
    <row r="5617" spans="1:14" ht="15.75" thickBot="1">
      <c r="A5617" s="33" t="str">
        <f ca="1">IF(C5617=Calculator!$H$27,"F",IF(Daily!D5617+Daily!H5617=0,IF(D5616+H5616&gt;0,"L",""),""))</f>
        <v/>
      </c>
      <c r="B5617" s="34">
        <v>5616</v>
      </c>
      <c r="C5617" s="19">
        <f t="shared" ca="1" si="349"/>
        <v>51546</v>
      </c>
      <c r="D5617" s="29">
        <f t="shared" ca="1" si="351"/>
        <v>0</v>
      </c>
      <c r="E5617" s="29">
        <f ca="1">IF(C5617&lt;Calculator!$D$26,0,IF(DAY($C5617)=1,IF(D5617-Calculator!$G$24&gt;0,Calculator!$G$24,D5617),0))</f>
        <v>0</v>
      </c>
      <c r="F5617" s="29">
        <f ca="1">IF(E5617&gt;0,D5617*Calculator!$G$22/12,0)</f>
        <v>0</v>
      </c>
      <c r="G5617" s="29">
        <f ca="1">IF(E5617&gt;0,(IFERROR(-PMT(Calculator!$G$22/12,Calculator!$G$23*12,Calculator!$G$20),0))-F5617,0)</f>
        <v>0</v>
      </c>
      <c r="H5617" s="29">
        <f t="shared" ca="1" si="352"/>
        <v>0</v>
      </c>
      <c r="I5617" s="29">
        <f t="shared" ca="1" si="350"/>
        <v>0</v>
      </c>
      <c r="J5617" s="30">
        <f>Calculator!$G$40</f>
        <v>6.5000000000000002E-2</v>
      </c>
      <c r="K5617" s="29">
        <f ca="1">IF(C5617&gt;=Calculator!$G$27,IF(DAY($C5617)=1,Calculator!$G$34/2,IF(DAY($C5617)=15,Calculator!$G$34/2,0)),0)</f>
        <v>0</v>
      </c>
      <c r="L5617" s="29">
        <f ca="1">IF(DAY($C5617)=28,IF(H5617=0,0,Calculator!$G$35),0)</f>
        <v>0</v>
      </c>
      <c r="M5617" s="29">
        <f ca="1">IF(I5617&gt;0,IF(DAY($C5617)=1,SUM(INDIRECT("I"&amp;(ROW(C5616)-DAY(C5616))):I5616),0),0)</f>
        <v>0</v>
      </c>
      <c r="N5617" s="29">
        <f ca="1">IF(C5617&lt;Calculator!$G$27,0,IF(C5617=Calculator!$G$27,Calculator!$G$39,IF(H5617-K5617&lt;=0,IF(D5617&gt;Calculator!$G$39,IF(H5617-K5617+E5617+L5617+M5617+Calculator!$G$39&gt;Calculator!$G$39,Calculator!$G$39-(H5617+E5617+L5617+M5617-K5617),Calculator!$G$39),D5617),0)))</f>
        <v>0</v>
      </c>
    </row>
    <row r="5618" spans="1:14" ht="15.75" thickBot="1">
      <c r="A5618" s="33" t="str">
        <f ca="1">IF(C5618=Calculator!$H$27,"F",IF(Daily!D5618+Daily!H5618=0,IF(D5617+H5617&gt;0,"L",""),""))</f>
        <v/>
      </c>
      <c r="B5618" s="34">
        <v>5617</v>
      </c>
      <c r="C5618" s="19">
        <f t="shared" ca="1" si="349"/>
        <v>51547</v>
      </c>
      <c r="D5618" s="29">
        <f t="shared" ca="1" si="351"/>
        <v>0</v>
      </c>
      <c r="E5618" s="29">
        <f ca="1">IF(C5618&lt;Calculator!$D$26,0,IF(DAY($C5618)=1,IF(D5618-Calculator!$G$24&gt;0,Calculator!$G$24,D5618),0))</f>
        <v>0</v>
      </c>
      <c r="F5618" s="29">
        <f ca="1">IF(E5618&gt;0,D5618*Calculator!$G$22/12,0)</f>
        <v>0</v>
      </c>
      <c r="G5618" s="29">
        <f ca="1">IF(E5618&gt;0,(IFERROR(-PMT(Calculator!$G$22/12,Calculator!$G$23*12,Calculator!$G$20),0))-F5618,0)</f>
        <v>0</v>
      </c>
      <c r="H5618" s="29">
        <f t="shared" ca="1" si="352"/>
        <v>0</v>
      </c>
      <c r="I5618" s="29">
        <f t="shared" ca="1" si="350"/>
        <v>0</v>
      </c>
      <c r="J5618" s="30">
        <f>Calculator!$G$40</f>
        <v>6.5000000000000002E-2</v>
      </c>
      <c r="K5618" s="29">
        <f ca="1">IF(C5618&gt;=Calculator!$G$27,IF(DAY($C5618)=1,Calculator!$G$34/2,IF(DAY($C5618)=15,Calculator!$G$34/2,0)),0)</f>
        <v>4500</v>
      </c>
      <c r="L5618" s="29">
        <f ca="1">IF(DAY($C5618)=28,IF(H5618=0,0,Calculator!$G$35),0)</f>
        <v>0</v>
      </c>
      <c r="M5618" s="29">
        <f ca="1">IF(I5618&gt;0,IF(DAY($C5618)=1,SUM(INDIRECT("I"&amp;(ROW(C5617)-DAY(C5617))):I5617),0),0)</f>
        <v>0</v>
      </c>
      <c r="N5618" s="29">
        <f ca="1">IF(C5618&lt;Calculator!$G$27,0,IF(C5618=Calculator!$G$27,Calculator!$G$39,IF(H5618-K5618&lt;=0,IF(D5618&gt;Calculator!$G$39,IF(H5618-K5618+E5618+L5618+M5618+Calculator!$G$39&gt;Calculator!$G$39,Calculator!$G$39-(H5618+E5618+L5618+M5618-K5618),Calculator!$G$39),D5618),0)))</f>
        <v>0</v>
      </c>
    </row>
    <row r="5619" spans="1:14" ht="15.75" thickBot="1">
      <c r="A5619" s="33" t="str">
        <f ca="1">IF(C5619=Calculator!$H$27,"F",IF(Daily!D5619+Daily!H5619=0,IF(D5618+H5618&gt;0,"L",""),""))</f>
        <v/>
      </c>
      <c r="B5619" s="34">
        <v>5618</v>
      </c>
      <c r="C5619" s="19">
        <f t="shared" ca="1" si="349"/>
        <v>51548</v>
      </c>
      <c r="D5619" s="29">
        <f t="shared" ca="1" si="351"/>
        <v>0</v>
      </c>
      <c r="E5619" s="29">
        <f ca="1">IF(C5619&lt;Calculator!$D$26,0,IF(DAY($C5619)=1,IF(D5619-Calculator!$G$24&gt;0,Calculator!$G$24,D5619),0))</f>
        <v>0</v>
      </c>
      <c r="F5619" s="29">
        <f ca="1">IF(E5619&gt;0,D5619*Calculator!$G$22/12,0)</f>
        <v>0</v>
      </c>
      <c r="G5619" s="29">
        <f ca="1">IF(E5619&gt;0,(IFERROR(-PMT(Calculator!$G$22/12,Calculator!$G$23*12,Calculator!$G$20),0))-F5619,0)</f>
        <v>0</v>
      </c>
      <c r="H5619" s="29">
        <f t="shared" ca="1" si="352"/>
        <v>0</v>
      </c>
      <c r="I5619" s="29">
        <f t="shared" ca="1" si="350"/>
        <v>0</v>
      </c>
      <c r="J5619" s="30">
        <f>Calculator!$G$40</f>
        <v>6.5000000000000002E-2</v>
      </c>
      <c r="K5619" s="29">
        <f ca="1">IF(C5619&gt;=Calculator!$G$27,IF(DAY($C5619)=1,Calculator!$G$34/2,IF(DAY($C5619)=15,Calculator!$G$34/2,0)),0)</f>
        <v>0</v>
      </c>
      <c r="L5619" s="29">
        <f ca="1">IF(DAY($C5619)=28,IF(H5619=0,0,Calculator!$G$35),0)</f>
        <v>0</v>
      </c>
      <c r="M5619" s="29">
        <f ca="1">IF(I5619&gt;0,IF(DAY($C5619)=1,SUM(INDIRECT("I"&amp;(ROW(C5618)-DAY(C5618))):I5618),0),0)</f>
        <v>0</v>
      </c>
      <c r="N5619" s="29">
        <f ca="1">IF(C5619&lt;Calculator!$G$27,0,IF(C5619=Calculator!$G$27,Calculator!$G$39,IF(H5619-K5619&lt;=0,IF(D5619&gt;Calculator!$G$39,IF(H5619-K5619+E5619+L5619+M5619+Calculator!$G$39&gt;Calculator!$G$39,Calculator!$G$39-(H5619+E5619+L5619+M5619-K5619),Calculator!$G$39),D5619),0)))</f>
        <v>0</v>
      </c>
    </row>
    <row r="5620" spans="1:14" ht="15.75" thickBot="1">
      <c r="A5620" s="33" t="str">
        <f ca="1">IF(C5620=Calculator!$H$27,"F",IF(Daily!D5620+Daily!H5620=0,IF(D5619+H5619&gt;0,"L",""),""))</f>
        <v/>
      </c>
      <c r="B5620" s="34">
        <v>5619</v>
      </c>
      <c r="C5620" s="19">
        <f t="shared" ca="1" si="349"/>
        <v>51549</v>
      </c>
      <c r="D5620" s="29">
        <f t="shared" ca="1" si="351"/>
        <v>0</v>
      </c>
      <c r="E5620" s="29">
        <f ca="1">IF(C5620&lt;Calculator!$D$26,0,IF(DAY($C5620)=1,IF(D5620-Calculator!$G$24&gt;0,Calculator!$G$24,D5620),0))</f>
        <v>0</v>
      </c>
      <c r="F5620" s="29">
        <f ca="1">IF(E5620&gt;0,D5620*Calculator!$G$22/12,0)</f>
        <v>0</v>
      </c>
      <c r="G5620" s="29">
        <f ca="1">IF(E5620&gt;0,(IFERROR(-PMT(Calculator!$G$22/12,Calculator!$G$23*12,Calculator!$G$20),0))-F5620,0)</f>
        <v>0</v>
      </c>
      <c r="H5620" s="29">
        <f t="shared" ca="1" si="352"/>
        <v>0</v>
      </c>
      <c r="I5620" s="29">
        <f t="shared" ca="1" si="350"/>
        <v>0</v>
      </c>
      <c r="J5620" s="30">
        <f>Calculator!$G$40</f>
        <v>6.5000000000000002E-2</v>
      </c>
      <c r="K5620" s="29">
        <f ca="1">IF(C5620&gt;=Calculator!$G$27,IF(DAY($C5620)=1,Calculator!$G$34/2,IF(DAY($C5620)=15,Calculator!$G$34/2,0)),0)</f>
        <v>0</v>
      </c>
      <c r="L5620" s="29">
        <f ca="1">IF(DAY($C5620)=28,IF(H5620=0,0,Calculator!$G$35),0)</f>
        <v>0</v>
      </c>
      <c r="M5620" s="29">
        <f ca="1">IF(I5620&gt;0,IF(DAY($C5620)=1,SUM(INDIRECT("I"&amp;(ROW(C5619)-DAY(C5619))):I5619),0),0)</f>
        <v>0</v>
      </c>
      <c r="N5620" s="29">
        <f ca="1">IF(C5620&lt;Calculator!$G$27,0,IF(C5620=Calculator!$G$27,Calculator!$G$39,IF(H5620-K5620&lt;=0,IF(D5620&gt;Calculator!$G$39,IF(H5620-K5620+E5620+L5620+M5620+Calculator!$G$39&gt;Calculator!$G$39,Calculator!$G$39-(H5620+E5620+L5620+M5620-K5620),Calculator!$G$39),D5620),0)))</f>
        <v>0</v>
      </c>
    </row>
    <row r="5621" spans="1:14" ht="15.75" thickBot="1">
      <c r="A5621" s="33" t="str">
        <f ca="1">IF(C5621=Calculator!$H$27,"F",IF(Daily!D5621+Daily!H5621=0,IF(D5620+H5620&gt;0,"L",""),""))</f>
        <v/>
      </c>
      <c r="B5621" s="34">
        <v>5620</v>
      </c>
      <c r="C5621" s="19">
        <f t="shared" ca="1" si="349"/>
        <v>51550</v>
      </c>
      <c r="D5621" s="29">
        <f t="shared" ca="1" si="351"/>
        <v>0</v>
      </c>
      <c r="E5621" s="29">
        <f ca="1">IF(C5621&lt;Calculator!$D$26,0,IF(DAY($C5621)=1,IF(D5621-Calculator!$G$24&gt;0,Calculator!$G$24,D5621),0))</f>
        <v>0</v>
      </c>
      <c r="F5621" s="29">
        <f ca="1">IF(E5621&gt;0,D5621*Calculator!$G$22/12,0)</f>
        <v>0</v>
      </c>
      <c r="G5621" s="29">
        <f ca="1">IF(E5621&gt;0,(IFERROR(-PMT(Calculator!$G$22/12,Calculator!$G$23*12,Calculator!$G$20),0))-F5621,0)</f>
        <v>0</v>
      </c>
      <c r="H5621" s="29">
        <f t="shared" ca="1" si="352"/>
        <v>0</v>
      </c>
      <c r="I5621" s="29">
        <f t="shared" ca="1" si="350"/>
        <v>0</v>
      </c>
      <c r="J5621" s="30">
        <f>Calculator!$G$40</f>
        <v>6.5000000000000002E-2</v>
      </c>
      <c r="K5621" s="29">
        <f ca="1">IF(C5621&gt;=Calculator!$G$27,IF(DAY($C5621)=1,Calculator!$G$34/2,IF(DAY($C5621)=15,Calculator!$G$34/2,0)),0)</f>
        <v>0</v>
      </c>
      <c r="L5621" s="29">
        <f ca="1">IF(DAY($C5621)=28,IF(H5621=0,0,Calculator!$G$35),0)</f>
        <v>0</v>
      </c>
      <c r="M5621" s="29">
        <f ca="1">IF(I5621&gt;0,IF(DAY($C5621)=1,SUM(INDIRECT("I"&amp;(ROW(C5620)-DAY(C5620))):I5620),0),0)</f>
        <v>0</v>
      </c>
      <c r="N5621" s="29">
        <f ca="1">IF(C5621&lt;Calculator!$G$27,0,IF(C5621=Calculator!$G$27,Calculator!$G$39,IF(H5621-K5621&lt;=0,IF(D5621&gt;Calculator!$G$39,IF(H5621-K5621+E5621+L5621+M5621+Calculator!$G$39&gt;Calculator!$G$39,Calculator!$G$39-(H5621+E5621+L5621+M5621-K5621),Calculator!$G$39),D5621),0)))</f>
        <v>0</v>
      </c>
    </row>
    <row r="5622" spans="1:14" ht="15.75" thickBot="1">
      <c r="A5622" s="33" t="str">
        <f ca="1">IF(C5622=Calculator!$H$27,"F",IF(Daily!D5622+Daily!H5622=0,IF(D5621+H5621&gt;0,"L",""),""))</f>
        <v/>
      </c>
      <c r="B5622" s="34">
        <v>5621</v>
      </c>
      <c r="C5622" s="19">
        <f t="shared" ca="1" si="349"/>
        <v>51551</v>
      </c>
      <c r="D5622" s="29">
        <f t="shared" ca="1" si="351"/>
        <v>0</v>
      </c>
      <c r="E5622" s="29">
        <f ca="1">IF(C5622&lt;Calculator!$D$26,0,IF(DAY($C5622)=1,IF(D5622-Calculator!$G$24&gt;0,Calculator!$G$24,D5622),0))</f>
        <v>0</v>
      </c>
      <c r="F5622" s="29">
        <f ca="1">IF(E5622&gt;0,D5622*Calculator!$G$22/12,0)</f>
        <v>0</v>
      </c>
      <c r="G5622" s="29">
        <f ca="1">IF(E5622&gt;0,(IFERROR(-PMT(Calculator!$G$22/12,Calculator!$G$23*12,Calculator!$G$20),0))-F5622,0)</f>
        <v>0</v>
      </c>
      <c r="H5622" s="29">
        <f t="shared" ca="1" si="352"/>
        <v>0</v>
      </c>
      <c r="I5622" s="29">
        <f t="shared" ca="1" si="350"/>
        <v>0</v>
      </c>
      <c r="J5622" s="30">
        <f>Calculator!$G$40</f>
        <v>6.5000000000000002E-2</v>
      </c>
      <c r="K5622" s="29">
        <f ca="1">IF(C5622&gt;=Calculator!$G$27,IF(DAY($C5622)=1,Calculator!$G$34/2,IF(DAY($C5622)=15,Calculator!$G$34/2,0)),0)</f>
        <v>0</v>
      </c>
      <c r="L5622" s="29">
        <f ca="1">IF(DAY($C5622)=28,IF(H5622=0,0,Calculator!$G$35),0)</f>
        <v>0</v>
      </c>
      <c r="M5622" s="29">
        <f ca="1">IF(I5622&gt;0,IF(DAY($C5622)=1,SUM(INDIRECT("I"&amp;(ROW(C5621)-DAY(C5621))):I5621),0),0)</f>
        <v>0</v>
      </c>
      <c r="N5622" s="29">
        <f ca="1">IF(C5622&lt;Calculator!$G$27,0,IF(C5622=Calculator!$G$27,Calculator!$G$39,IF(H5622-K5622&lt;=0,IF(D5622&gt;Calculator!$G$39,IF(H5622-K5622+E5622+L5622+M5622+Calculator!$G$39&gt;Calculator!$G$39,Calculator!$G$39-(H5622+E5622+L5622+M5622-K5622),Calculator!$G$39),D5622),0)))</f>
        <v>0</v>
      </c>
    </row>
    <row r="5623" spans="1:14" ht="15.75" thickBot="1">
      <c r="A5623" s="33" t="str">
        <f ca="1">IF(C5623=Calculator!$H$27,"F",IF(Daily!D5623+Daily!H5623=0,IF(D5622+H5622&gt;0,"L",""),""))</f>
        <v/>
      </c>
      <c r="B5623" s="34">
        <v>5622</v>
      </c>
      <c r="C5623" s="19">
        <f t="shared" ca="1" si="349"/>
        <v>51552</v>
      </c>
      <c r="D5623" s="29">
        <f t="shared" ca="1" si="351"/>
        <v>0</v>
      </c>
      <c r="E5623" s="29">
        <f ca="1">IF(C5623&lt;Calculator!$D$26,0,IF(DAY($C5623)=1,IF(D5623-Calculator!$G$24&gt;0,Calculator!$G$24,D5623),0))</f>
        <v>0</v>
      </c>
      <c r="F5623" s="29">
        <f ca="1">IF(E5623&gt;0,D5623*Calculator!$G$22/12,0)</f>
        <v>0</v>
      </c>
      <c r="G5623" s="29">
        <f ca="1">IF(E5623&gt;0,(IFERROR(-PMT(Calculator!$G$22/12,Calculator!$G$23*12,Calculator!$G$20),0))-F5623,0)</f>
        <v>0</v>
      </c>
      <c r="H5623" s="29">
        <f t="shared" ca="1" si="352"/>
        <v>0</v>
      </c>
      <c r="I5623" s="29">
        <f t="shared" ca="1" si="350"/>
        <v>0</v>
      </c>
      <c r="J5623" s="30">
        <f>Calculator!$G$40</f>
        <v>6.5000000000000002E-2</v>
      </c>
      <c r="K5623" s="29">
        <f ca="1">IF(C5623&gt;=Calculator!$G$27,IF(DAY($C5623)=1,Calculator!$G$34/2,IF(DAY($C5623)=15,Calculator!$G$34/2,0)),0)</f>
        <v>0</v>
      </c>
      <c r="L5623" s="29">
        <f ca="1">IF(DAY($C5623)=28,IF(H5623=0,0,Calculator!$G$35),0)</f>
        <v>0</v>
      </c>
      <c r="M5623" s="29">
        <f ca="1">IF(I5623&gt;0,IF(DAY($C5623)=1,SUM(INDIRECT("I"&amp;(ROW(C5622)-DAY(C5622))):I5622),0),0)</f>
        <v>0</v>
      </c>
      <c r="N5623" s="29">
        <f ca="1">IF(C5623&lt;Calculator!$G$27,0,IF(C5623=Calculator!$G$27,Calculator!$G$39,IF(H5623-K5623&lt;=0,IF(D5623&gt;Calculator!$G$39,IF(H5623-K5623+E5623+L5623+M5623+Calculator!$G$39&gt;Calculator!$G$39,Calculator!$G$39-(H5623+E5623+L5623+M5623-K5623),Calculator!$G$39),D5623),0)))</f>
        <v>0</v>
      </c>
    </row>
    <row r="5624" spans="1:14" ht="15.75" thickBot="1">
      <c r="A5624" s="33" t="str">
        <f ca="1">IF(C5624=Calculator!$H$27,"F",IF(Daily!D5624+Daily!H5624=0,IF(D5623+H5623&gt;0,"L",""),""))</f>
        <v/>
      </c>
      <c r="B5624" s="34">
        <v>5623</v>
      </c>
      <c r="C5624" s="19">
        <f t="shared" ca="1" si="349"/>
        <v>51553</v>
      </c>
      <c r="D5624" s="29">
        <f t="shared" ca="1" si="351"/>
        <v>0</v>
      </c>
      <c r="E5624" s="29">
        <f ca="1">IF(C5624&lt;Calculator!$D$26,0,IF(DAY($C5624)=1,IF(D5624-Calculator!$G$24&gt;0,Calculator!$G$24,D5624),0))</f>
        <v>0</v>
      </c>
      <c r="F5624" s="29">
        <f ca="1">IF(E5624&gt;0,D5624*Calculator!$G$22/12,0)</f>
        <v>0</v>
      </c>
      <c r="G5624" s="29">
        <f ca="1">IF(E5624&gt;0,(IFERROR(-PMT(Calculator!$G$22/12,Calculator!$G$23*12,Calculator!$G$20),0))-F5624,0)</f>
        <v>0</v>
      </c>
      <c r="H5624" s="29">
        <f t="shared" ca="1" si="352"/>
        <v>0</v>
      </c>
      <c r="I5624" s="29">
        <f t="shared" ca="1" si="350"/>
        <v>0</v>
      </c>
      <c r="J5624" s="30">
        <f>Calculator!$G$40</f>
        <v>6.5000000000000002E-2</v>
      </c>
      <c r="K5624" s="29">
        <f ca="1">IF(C5624&gt;=Calculator!$G$27,IF(DAY($C5624)=1,Calculator!$G$34/2,IF(DAY($C5624)=15,Calculator!$G$34/2,0)),0)</f>
        <v>0</v>
      </c>
      <c r="L5624" s="29">
        <f ca="1">IF(DAY($C5624)=28,IF(H5624=0,0,Calculator!$G$35),0)</f>
        <v>0</v>
      </c>
      <c r="M5624" s="29">
        <f ca="1">IF(I5624&gt;0,IF(DAY($C5624)=1,SUM(INDIRECT("I"&amp;(ROW(C5623)-DAY(C5623))):I5623),0),0)</f>
        <v>0</v>
      </c>
      <c r="N5624" s="29">
        <f ca="1">IF(C5624&lt;Calculator!$G$27,0,IF(C5624=Calculator!$G$27,Calculator!$G$39,IF(H5624-K5624&lt;=0,IF(D5624&gt;Calculator!$G$39,IF(H5624-K5624+E5624+L5624+M5624+Calculator!$G$39&gt;Calculator!$G$39,Calculator!$G$39-(H5624+E5624+L5624+M5624-K5624),Calculator!$G$39),D5624),0)))</f>
        <v>0</v>
      </c>
    </row>
    <row r="5625" spans="1:14" ht="15.75" thickBot="1">
      <c r="A5625" s="33" t="str">
        <f ca="1">IF(C5625=Calculator!$H$27,"F",IF(Daily!D5625+Daily!H5625=0,IF(D5624+H5624&gt;0,"L",""),""))</f>
        <v/>
      </c>
      <c r="B5625" s="34">
        <v>5624</v>
      </c>
      <c r="C5625" s="19">
        <f t="shared" ca="1" si="349"/>
        <v>51554</v>
      </c>
      <c r="D5625" s="29">
        <f t="shared" ca="1" si="351"/>
        <v>0</v>
      </c>
      <c r="E5625" s="29">
        <f ca="1">IF(C5625&lt;Calculator!$D$26,0,IF(DAY($C5625)=1,IF(D5625-Calculator!$G$24&gt;0,Calculator!$G$24,D5625),0))</f>
        <v>0</v>
      </c>
      <c r="F5625" s="29">
        <f ca="1">IF(E5625&gt;0,D5625*Calculator!$G$22/12,0)</f>
        <v>0</v>
      </c>
      <c r="G5625" s="29">
        <f ca="1">IF(E5625&gt;0,(IFERROR(-PMT(Calculator!$G$22/12,Calculator!$G$23*12,Calculator!$G$20),0))-F5625,0)</f>
        <v>0</v>
      </c>
      <c r="H5625" s="29">
        <f t="shared" ca="1" si="352"/>
        <v>0</v>
      </c>
      <c r="I5625" s="29">
        <f t="shared" ca="1" si="350"/>
        <v>0</v>
      </c>
      <c r="J5625" s="30">
        <f>Calculator!$G$40</f>
        <v>6.5000000000000002E-2</v>
      </c>
      <c r="K5625" s="29">
        <f ca="1">IF(C5625&gt;=Calculator!$G$27,IF(DAY($C5625)=1,Calculator!$G$34/2,IF(DAY($C5625)=15,Calculator!$G$34/2,0)),0)</f>
        <v>0</v>
      </c>
      <c r="L5625" s="29">
        <f ca="1">IF(DAY($C5625)=28,IF(H5625=0,0,Calculator!$G$35),0)</f>
        <v>0</v>
      </c>
      <c r="M5625" s="29">
        <f ca="1">IF(I5625&gt;0,IF(DAY($C5625)=1,SUM(INDIRECT("I"&amp;(ROW(C5624)-DAY(C5624))):I5624),0),0)</f>
        <v>0</v>
      </c>
      <c r="N5625" s="29">
        <f ca="1">IF(C5625&lt;Calculator!$G$27,0,IF(C5625=Calculator!$G$27,Calculator!$G$39,IF(H5625-K5625&lt;=0,IF(D5625&gt;Calculator!$G$39,IF(H5625-K5625+E5625+L5625+M5625+Calculator!$G$39&gt;Calculator!$G$39,Calculator!$G$39-(H5625+E5625+L5625+M5625-K5625),Calculator!$G$39),D5625),0)))</f>
        <v>0</v>
      </c>
    </row>
    <row r="5626" spans="1:14" ht="15.75" thickBot="1">
      <c r="A5626" s="33" t="str">
        <f ca="1">IF(C5626=Calculator!$H$27,"F",IF(Daily!D5626+Daily!H5626=0,IF(D5625+H5625&gt;0,"L",""),""))</f>
        <v/>
      </c>
      <c r="B5626" s="34">
        <v>5625</v>
      </c>
      <c r="C5626" s="19">
        <f t="shared" ca="1" si="349"/>
        <v>51555</v>
      </c>
      <c r="D5626" s="29">
        <f t="shared" ca="1" si="351"/>
        <v>0</v>
      </c>
      <c r="E5626" s="29">
        <f ca="1">IF(C5626&lt;Calculator!$D$26,0,IF(DAY($C5626)=1,IF(D5626-Calculator!$G$24&gt;0,Calculator!$G$24,D5626),0))</f>
        <v>0</v>
      </c>
      <c r="F5626" s="29">
        <f ca="1">IF(E5626&gt;0,D5626*Calculator!$G$22/12,0)</f>
        <v>0</v>
      </c>
      <c r="G5626" s="29">
        <f ca="1">IF(E5626&gt;0,(IFERROR(-PMT(Calculator!$G$22/12,Calculator!$G$23*12,Calculator!$G$20),0))-F5626,0)</f>
        <v>0</v>
      </c>
      <c r="H5626" s="29">
        <f t="shared" ca="1" si="352"/>
        <v>0</v>
      </c>
      <c r="I5626" s="29">
        <f t="shared" ca="1" si="350"/>
        <v>0</v>
      </c>
      <c r="J5626" s="30">
        <f>Calculator!$G$40</f>
        <v>6.5000000000000002E-2</v>
      </c>
      <c r="K5626" s="29">
        <f ca="1">IF(C5626&gt;=Calculator!$G$27,IF(DAY($C5626)=1,Calculator!$G$34/2,IF(DAY($C5626)=15,Calculator!$G$34/2,0)),0)</f>
        <v>0</v>
      </c>
      <c r="L5626" s="29">
        <f ca="1">IF(DAY($C5626)=28,IF(H5626=0,0,Calculator!$G$35),0)</f>
        <v>0</v>
      </c>
      <c r="M5626" s="29">
        <f ca="1">IF(I5626&gt;0,IF(DAY($C5626)=1,SUM(INDIRECT("I"&amp;(ROW(C5625)-DAY(C5625))):I5625),0),0)</f>
        <v>0</v>
      </c>
      <c r="N5626" s="29">
        <f ca="1">IF(C5626&lt;Calculator!$G$27,0,IF(C5626=Calculator!$G$27,Calculator!$G$39,IF(H5626-K5626&lt;=0,IF(D5626&gt;Calculator!$G$39,IF(H5626-K5626+E5626+L5626+M5626+Calculator!$G$39&gt;Calculator!$G$39,Calculator!$G$39-(H5626+E5626+L5626+M5626-K5626),Calculator!$G$39),D5626),0)))</f>
        <v>0</v>
      </c>
    </row>
    <row r="5627" spans="1:14" ht="15.75" thickBot="1">
      <c r="A5627" s="33" t="str">
        <f ca="1">IF(C5627=Calculator!$H$27,"F",IF(Daily!D5627+Daily!H5627=0,IF(D5626+H5626&gt;0,"L",""),""))</f>
        <v/>
      </c>
      <c r="B5627" s="34">
        <v>5626</v>
      </c>
      <c r="C5627" s="19">
        <f t="shared" ca="1" si="349"/>
        <v>51556</v>
      </c>
      <c r="D5627" s="29">
        <f t="shared" ca="1" si="351"/>
        <v>0</v>
      </c>
      <c r="E5627" s="29">
        <f ca="1">IF(C5627&lt;Calculator!$D$26,0,IF(DAY($C5627)=1,IF(D5627-Calculator!$G$24&gt;0,Calculator!$G$24,D5627),0))</f>
        <v>0</v>
      </c>
      <c r="F5627" s="29">
        <f ca="1">IF(E5627&gt;0,D5627*Calculator!$G$22/12,0)</f>
        <v>0</v>
      </c>
      <c r="G5627" s="29">
        <f ca="1">IF(E5627&gt;0,(IFERROR(-PMT(Calculator!$G$22/12,Calculator!$G$23*12,Calculator!$G$20),0))-F5627,0)</f>
        <v>0</v>
      </c>
      <c r="H5627" s="29">
        <f t="shared" ca="1" si="352"/>
        <v>0</v>
      </c>
      <c r="I5627" s="29">
        <f t="shared" ca="1" si="350"/>
        <v>0</v>
      </c>
      <c r="J5627" s="30">
        <f>Calculator!$G$40</f>
        <v>6.5000000000000002E-2</v>
      </c>
      <c r="K5627" s="29">
        <f ca="1">IF(C5627&gt;=Calculator!$G$27,IF(DAY($C5627)=1,Calculator!$G$34/2,IF(DAY($C5627)=15,Calculator!$G$34/2,0)),0)</f>
        <v>0</v>
      </c>
      <c r="L5627" s="29">
        <f ca="1">IF(DAY($C5627)=28,IF(H5627=0,0,Calculator!$G$35),0)</f>
        <v>0</v>
      </c>
      <c r="M5627" s="29">
        <f ca="1">IF(I5627&gt;0,IF(DAY($C5627)=1,SUM(INDIRECT("I"&amp;(ROW(C5626)-DAY(C5626))):I5626),0),0)</f>
        <v>0</v>
      </c>
      <c r="N5627" s="29">
        <f ca="1">IF(C5627&lt;Calculator!$G$27,0,IF(C5627=Calculator!$G$27,Calculator!$G$39,IF(H5627-K5627&lt;=0,IF(D5627&gt;Calculator!$G$39,IF(H5627-K5627+E5627+L5627+M5627+Calculator!$G$39&gt;Calculator!$G$39,Calculator!$G$39-(H5627+E5627+L5627+M5627-K5627),Calculator!$G$39),D5627),0)))</f>
        <v>0</v>
      </c>
    </row>
    <row r="5628" spans="1:14" ht="15.75" thickBot="1">
      <c r="A5628" s="33" t="str">
        <f ca="1">IF(C5628=Calculator!$H$27,"F",IF(Daily!D5628+Daily!H5628=0,IF(D5627+H5627&gt;0,"L",""),""))</f>
        <v/>
      </c>
      <c r="B5628" s="34">
        <v>5627</v>
      </c>
      <c r="C5628" s="19">
        <f t="shared" ca="1" si="349"/>
        <v>51557</v>
      </c>
      <c r="D5628" s="29">
        <f t="shared" ca="1" si="351"/>
        <v>0</v>
      </c>
      <c r="E5628" s="29">
        <f ca="1">IF(C5628&lt;Calculator!$D$26,0,IF(DAY($C5628)=1,IF(D5628-Calculator!$G$24&gt;0,Calculator!$G$24,D5628),0))</f>
        <v>0</v>
      </c>
      <c r="F5628" s="29">
        <f ca="1">IF(E5628&gt;0,D5628*Calculator!$G$22/12,0)</f>
        <v>0</v>
      </c>
      <c r="G5628" s="29">
        <f ca="1">IF(E5628&gt;0,(IFERROR(-PMT(Calculator!$G$22/12,Calculator!$G$23*12,Calculator!$G$20),0))-F5628,0)</f>
        <v>0</v>
      </c>
      <c r="H5628" s="29">
        <f t="shared" ca="1" si="352"/>
        <v>0</v>
      </c>
      <c r="I5628" s="29">
        <f t="shared" ca="1" si="350"/>
        <v>0</v>
      </c>
      <c r="J5628" s="30">
        <f>Calculator!$G$40</f>
        <v>6.5000000000000002E-2</v>
      </c>
      <c r="K5628" s="29">
        <f ca="1">IF(C5628&gt;=Calculator!$G$27,IF(DAY($C5628)=1,Calculator!$G$34/2,IF(DAY($C5628)=15,Calculator!$G$34/2,0)),0)</f>
        <v>0</v>
      </c>
      <c r="L5628" s="29">
        <f ca="1">IF(DAY($C5628)=28,IF(H5628=0,0,Calculator!$G$35),0)</f>
        <v>0</v>
      </c>
      <c r="M5628" s="29">
        <f ca="1">IF(I5628&gt;0,IF(DAY($C5628)=1,SUM(INDIRECT("I"&amp;(ROW(C5627)-DAY(C5627))):I5627),0),0)</f>
        <v>0</v>
      </c>
      <c r="N5628" s="29">
        <f ca="1">IF(C5628&lt;Calculator!$G$27,0,IF(C5628=Calculator!$G$27,Calculator!$G$39,IF(H5628-K5628&lt;=0,IF(D5628&gt;Calculator!$G$39,IF(H5628-K5628+E5628+L5628+M5628+Calculator!$G$39&gt;Calculator!$G$39,Calculator!$G$39-(H5628+E5628+L5628+M5628-K5628),Calculator!$G$39),D5628),0)))</f>
        <v>0</v>
      </c>
    </row>
    <row r="5629" spans="1:14" ht="15.75" thickBot="1">
      <c r="A5629" s="33" t="str">
        <f ca="1">IF(C5629=Calculator!$H$27,"F",IF(Daily!D5629+Daily!H5629=0,IF(D5628+H5628&gt;0,"L",""),""))</f>
        <v/>
      </c>
      <c r="B5629" s="34">
        <v>5628</v>
      </c>
      <c r="C5629" s="19">
        <f t="shared" ca="1" si="349"/>
        <v>51558</v>
      </c>
      <c r="D5629" s="29">
        <f t="shared" ca="1" si="351"/>
        <v>0</v>
      </c>
      <c r="E5629" s="29">
        <f ca="1">IF(C5629&lt;Calculator!$D$26,0,IF(DAY($C5629)=1,IF(D5629-Calculator!$G$24&gt;0,Calculator!$G$24,D5629),0))</f>
        <v>0</v>
      </c>
      <c r="F5629" s="29">
        <f ca="1">IF(E5629&gt;0,D5629*Calculator!$G$22/12,0)</f>
        <v>0</v>
      </c>
      <c r="G5629" s="29">
        <f ca="1">IF(E5629&gt;0,(IFERROR(-PMT(Calculator!$G$22/12,Calculator!$G$23*12,Calculator!$G$20),0))-F5629,0)</f>
        <v>0</v>
      </c>
      <c r="H5629" s="29">
        <f t="shared" ca="1" si="352"/>
        <v>0</v>
      </c>
      <c r="I5629" s="29">
        <f t="shared" ca="1" si="350"/>
        <v>0</v>
      </c>
      <c r="J5629" s="30">
        <f>Calculator!$G$40</f>
        <v>6.5000000000000002E-2</v>
      </c>
      <c r="K5629" s="29">
        <f ca="1">IF(C5629&gt;=Calculator!$G$27,IF(DAY($C5629)=1,Calculator!$G$34/2,IF(DAY($C5629)=15,Calculator!$G$34/2,0)),0)</f>
        <v>0</v>
      </c>
      <c r="L5629" s="29">
        <f ca="1">IF(DAY($C5629)=28,IF(H5629=0,0,Calculator!$G$35),0)</f>
        <v>0</v>
      </c>
      <c r="M5629" s="29">
        <f ca="1">IF(I5629&gt;0,IF(DAY($C5629)=1,SUM(INDIRECT("I"&amp;(ROW(C5628)-DAY(C5628))):I5628),0),0)</f>
        <v>0</v>
      </c>
      <c r="N5629" s="29">
        <f ca="1">IF(C5629&lt;Calculator!$G$27,0,IF(C5629=Calculator!$G$27,Calculator!$G$39,IF(H5629-K5629&lt;=0,IF(D5629&gt;Calculator!$G$39,IF(H5629-K5629+E5629+L5629+M5629+Calculator!$G$39&gt;Calculator!$G$39,Calculator!$G$39-(H5629+E5629+L5629+M5629-K5629),Calculator!$G$39),D5629),0)))</f>
        <v>0</v>
      </c>
    </row>
    <row r="5630" spans="1:14" ht="15.75" thickBot="1">
      <c r="A5630" s="33" t="str">
        <f ca="1">IF(C5630=Calculator!$H$27,"F",IF(Daily!D5630+Daily!H5630=0,IF(D5629+H5629&gt;0,"L",""),""))</f>
        <v/>
      </c>
      <c r="B5630" s="34">
        <v>5629</v>
      </c>
      <c r="C5630" s="19">
        <f t="shared" ca="1" si="349"/>
        <v>51559</v>
      </c>
      <c r="D5630" s="29">
        <f t="shared" ca="1" si="351"/>
        <v>0</v>
      </c>
      <c r="E5630" s="29">
        <f ca="1">IF(C5630&lt;Calculator!$D$26,0,IF(DAY($C5630)=1,IF(D5630-Calculator!$G$24&gt;0,Calculator!$G$24,D5630),0))</f>
        <v>0</v>
      </c>
      <c r="F5630" s="29">
        <f ca="1">IF(E5630&gt;0,D5630*Calculator!$G$22/12,0)</f>
        <v>0</v>
      </c>
      <c r="G5630" s="29">
        <f ca="1">IF(E5630&gt;0,(IFERROR(-PMT(Calculator!$G$22/12,Calculator!$G$23*12,Calculator!$G$20),0))-F5630,0)</f>
        <v>0</v>
      </c>
      <c r="H5630" s="29">
        <f t="shared" ca="1" si="352"/>
        <v>0</v>
      </c>
      <c r="I5630" s="29">
        <f t="shared" ca="1" si="350"/>
        <v>0</v>
      </c>
      <c r="J5630" s="30">
        <f>Calculator!$G$40</f>
        <v>6.5000000000000002E-2</v>
      </c>
      <c r="K5630" s="29">
        <f ca="1">IF(C5630&gt;=Calculator!$G$27,IF(DAY($C5630)=1,Calculator!$G$34/2,IF(DAY($C5630)=15,Calculator!$G$34/2,0)),0)</f>
        <v>0</v>
      </c>
      <c r="L5630" s="29">
        <f ca="1">IF(DAY($C5630)=28,IF(H5630=0,0,Calculator!$G$35),0)</f>
        <v>0</v>
      </c>
      <c r="M5630" s="29">
        <f ca="1">IF(I5630&gt;0,IF(DAY($C5630)=1,SUM(INDIRECT("I"&amp;(ROW(C5629)-DAY(C5629))):I5629),0),0)</f>
        <v>0</v>
      </c>
      <c r="N5630" s="29">
        <f ca="1">IF(C5630&lt;Calculator!$G$27,0,IF(C5630=Calculator!$G$27,Calculator!$G$39,IF(H5630-K5630&lt;=0,IF(D5630&gt;Calculator!$G$39,IF(H5630-K5630+E5630+L5630+M5630+Calculator!$G$39&gt;Calculator!$G$39,Calculator!$G$39-(H5630+E5630+L5630+M5630-K5630),Calculator!$G$39),D5630),0)))</f>
        <v>0</v>
      </c>
    </row>
    <row r="5631" spans="1:14" ht="15.75" thickBot="1">
      <c r="A5631" s="33" t="str">
        <f ca="1">IF(C5631=Calculator!$H$27,"F",IF(Daily!D5631+Daily!H5631=0,IF(D5630+H5630&gt;0,"L",""),""))</f>
        <v/>
      </c>
      <c r="B5631" s="34">
        <v>5630</v>
      </c>
      <c r="C5631" s="19">
        <f t="shared" ca="1" si="349"/>
        <v>51560</v>
      </c>
      <c r="D5631" s="29">
        <f t="shared" ca="1" si="351"/>
        <v>0</v>
      </c>
      <c r="E5631" s="29">
        <f ca="1">IF(C5631&lt;Calculator!$D$26,0,IF(DAY($C5631)=1,IF(D5631-Calculator!$G$24&gt;0,Calculator!$G$24,D5631),0))</f>
        <v>0</v>
      </c>
      <c r="F5631" s="29">
        <f ca="1">IF(E5631&gt;0,D5631*Calculator!$G$22/12,0)</f>
        <v>0</v>
      </c>
      <c r="G5631" s="29">
        <f ca="1">IF(E5631&gt;0,(IFERROR(-PMT(Calculator!$G$22/12,Calculator!$G$23*12,Calculator!$G$20),0))-F5631,0)</f>
        <v>0</v>
      </c>
      <c r="H5631" s="29">
        <f t="shared" ca="1" si="352"/>
        <v>0</v>
      </c>
      <c r="I5631" s="29">
        <f t="shared" ca="1" si="350"/>
        <v>0</v>
      </c>
      <c r="J5631" s="30">
        <f>Calculator!$G$40</f>
        <v>6.5000000000000002E-2</v>
      </c>
      <c r="K5631" s="29">
        <f ca="1">IF(C5631&gt;=Calculator!$G$27,IF(DAY($C5631)=1,Calculator!$G$34/2,IF(DAY($C5631)=15,Calculator!$G$34/2,0)),0)</f>
        <v>0</v>
      </c>
      <c r="L5631" s="29">
        <f ca="1">IF(DAY($C5631)=28,IF(H5631=0,0,Calculator!$G$35),0)</f>
        <v>0</v>
      </c>
      <c r="M5631" s="29">
        <f ca="1">IF(I5631&gt;0,IF(DAY($C5631)=1,SUM(INDIRECT("I"&amp;(ROW(C5630)-DAY(C5630))):I5630),0),0)</f>
        <v>0</v>
      </c>
      <c r="N5631" s="29">
        <f ca="1">IF(C5631&lt;Calculator!$G$27,0,IF(C5631=Calculator!$G$27,Calculator!$G$39,IF(H5631-K5631&lt;=0,IF(D5631&gt;Calculator!$G$39,IF(H5631-K5631+E5631+L5631+M5631+Calculator!$G$39&gt;Calculator!$G$39,Calculator!$G$39-(H5631+E5631+L5631+M5631-K5631),Calculator!$G$39),D5631),0)))</f>
        <v>0</v>
      </c>
    </row>
    <row r="5632" spans="1:14" ht="15.75" thickBot="1">
      <c r="A5632" s="33" t="str">
        <f ca="1">IF(C5632=Calculator!$H$27,"F",IF(Daily!D5632+Daily!H5632=0,IF(D5631+H5631&gt;0,"L",""),""))</f>
        <v/>
      </c>
      <c r="B5632" s="34">
        <v>5631</v>
      </c>
      <c r="C5632" s="19">
        <f t="shared" ca="1" si="349"/>
        <v>51561</v>
      </c>
      <c r="D5632" s="29">
        <f t="shared" ca="1" si="351"/>
        <v>0</v>
      </c>
      <c r="E5632" s="29">
        <f ca="1">IF(C5632&lt;Calculator!$D$26,0,IF(DAY($C5632)=1,IF(D5632-Calculator!$G$24&gt;0,Calculator!$G$24,D5632),0))</f>
        <v>0</v>
      </c>
      <c r="F5632" s="29">
        <f ca="1">IF(E5632&gt;0,D5632*Calculator!$G$22/12,0)</f>
        <v>0</v>
      </c>
      <c r="G5632" s="29">
        <f ca="1">IF(E5632&gt;0,(IFERROR(-PMT(Calculator!$G$22/12,Calculator!$G$23*12,Calculator!$G$20),0))-F5632,0)</f>
        <v>0</v>
      </c>
      <c r="H5632" s="29">
        <f t="shared" ca="1" si="352"/>
        <v>0</v>
      </c>
      <c r="I5632" s="29">
        <f t="shared" ca="1" si="350"/>
        <v>0</v>
      </c>
      <c r="J5632" s="30">
        <f>Calculator!$G$40</f>
        <v>6.5000000000000002E-2</v>
      </c>
      <c r="K5632" s="29">
        <f ca="1">IF(C5632&gt;=Calculator!$G$27,IF(DAY($C5632)=1,Calculator!$G$34/2,IF(DAY($C5632)=15,Calculator!$G$34/2,0)),0)</f>
        <v>4500</v>
      </c>
      <c r="L5632" s="29">
        <f ca="1">IF(DAY($C5632)=28,IF(H5632=0,0,Calculator!$G$35),0)</f>
        <v>0</v>
      </c>
      <c r="M5632" s="29">
        <f ca="1">IF(I5632&gt;0,IF(DAY($C5632)=1,SUM(INDIRECT("I"&amp;(ROW(C5631)-DAY(C5631))):I5631),0),0)</f>
        <v>0</v>
      </c>
      <c r="N5632" s="29">
        <f ca="1">IF(C5632&lt;Calculator!$G$27,0,IF(C5632=Calculator!$G$27,Calculator!$G$39,IF(H5632-K5632&lt;=0,IF(D5632&gt;Calculator!$G$39,IF(H5632-K5632+E5632+L5632+M5632+Calculator!$G$39&gt;Calculator!$G$39,Calculator!$G$39-(H5632+E5632+L5632+M5632-K5632),Calculator!$G$39),D5632),0)))</f>
        <v>0</v>
      </c>
    </row>
    <row r="5633" spans="1:14" ht="15.75" thickBot="1">
      <c r="A5633" s="33" t="str">
        <f ca="1">IF(C5633=Calculator!$H$27,"F",IF(Daily!D5633+Daily!H5633=0,IF(D5632+H5632&gt;0,"L",""),""))</f>
        <v/>
      </c>
      <c r="B5633" s="34">
        <v>5632</v>
      </c>
      <c r="C5633" s="19">
        <f t="shared" ca="1" si="349"/>
        <v>51562</v>
      </c>
      <c r="D5633" s="29">
        <f t="shared" ca="1" si="351"/>
        <v>0</v>
      </c>
      <c r="E5633" s="29">
        <f ca="1">IF(C5633&lt;Calculator!$D$26,0,IF(DAY($C5633)=1,IF(D5633-Calculator!$G$24&gt;0,Calculator!$G$24,D5633),0))</f>
        <v>0</v>
      </c>
      <c r="F5633" s="29">
        <f ca="1">IF(E5633&gt;0,D5633*Calculator!$G$22/12,0)</f>
        <v>0</v>
      </c>
      <c r="G5633" s="29">
        <f ca="1">IF(E5633&gt;0,(IFERROR(-PMT(Calculator!$G$22/12,Calculator!$G$23*12,Calculator!$G$20),0))-F5633,0)</f>
        <v>0</v>
      </c>
      <c r="H5633" s="29">
        <f t="shared" ca="1" si="352"/>
        <v>0</v>
      </c>
      <c r="I5633" s="29">
        <f t="shared" ca="1" si="350"/>
        <v>0</v>
      </c>
      <c r="J5633" s="30">
        <f>Calculator!$G$40</f>
        <v>6.5000000000000002E-2</v>
      </c>
      <c r="K5633" s="29">
        <f ca="1">IF(C5633&gt;=Calculator!$G$27,IF(DAY($C5633)=1,Calculator!$G$34/2,IF(DAY($C5633)=15,Calculator!$G$34/2,0)),0)</f>
        <v>0</v>
      </c>
      <c r="L5633" s="29">
        <f ca="1">IF(DAY($C5633)=28,IF(H5633=0,0,Calculator!$G$35),0)</f>
        <v>0</v>
      </c>
      <c r="M5633" s="29">
        <f ca="1">IF(I5633&gt;0,IF(DAY($C5633)=1,SUM(INDIRECT("I"&amp;(ROW(C5632)-DAY(C5632))):I5632),0),0)</f>
        <v>0</v>
      </c>
      <c r="N5633" s="29">
        <f ca="1">IF(C5633&lt;Calculator!$G$27,0,IF(C5633=Calculator!$G$27,Calculator!$G$39,IF(H5633-K5633&lt;=0,IF(D5633&gt;Calculator!$G$39,IF(H5633-K5633+E5633+L5633+M5633+Calculator!$G$39&gt;Calculator!$G$39,Calculator!$G$39-(H5633+E5633+L5633+M5633-K5633),Calculator!$G$39),D5633),0)))</f>
        <v>0</v>
      </c>
    </row>
    <row r="5634" spans="1:14" ht="15.75" thickBot="1">
      <c r="A5634" s="33" t="str">
        <f ca="1">IF(C5634=Calculator!$H$27,"F",IF(Daily!D5634+Daily!H5634=0,IF(D5633+H5633&gt;0,"L",""),""))</f>
        <v/>
      </c>
      <c r="B5634" s="34">
        <v>5633</v>
      </c>
      <c r="C5634" s="19">
        <f t="shared" ca="1" si="349"/>
        <v>51563</v>
      </c>
      <c r="D5634" s="29">
        <f t="shared" ca="1" si="351"/>
        <v>0</v>
      </c>
      <c r="E5634" s="29">
        <f ca="1">IF(C5634&lt;Calculator!$D$26,0,IF(DAY($C5634)=1,IF(D5634-Calculator!$G$24&gt;0,Calculator!$G$24,D5634),0))</f>
        <v>0</v>
      </c>
      <c r="F5634" s="29">
        <f ca="1">IF(E5634&gt;0,D5634*Calculator!$G$22/12,0)</f>
        <v>0</v>
      </c>
      <c r="G5634" s="29">
        <f ca="1">IF(E5634&gt;0,(IFERROR(-PMT(Calculator!$G$22/12,Calculator!$G$23*12,Calculator!$G$20),0))-F5634,0)</f>
        <v>0</v>
      </c>
      <c r="H5634" s="29">
        <f t="shared" ca="1" si="352"/>
        <v>0</v>
      </c>
      <c r="I5634" s="29">
        <f t="shared" ca="1" si="350"/>
        <v>0</v>
      </c>
      <c r="J5634" s="30">
        <f>Calculator!$G$40</f>
        <v>6.5000000000000002E-2</v>
      </c>
      <c r="K5634" s="29">
        <f ca="1">IF(C5634&gt;=Calculator!$G$27,IF(DAY($C5634)=1,Calculator!$G$34/2,IF(DAY($C5634)=15,Calculator!$G$34/2,0)),0)</f>
        <v>0</v>
      </c>
      <c r="L5634" s="29">
        <f ca="1">IF(DAY($C5634)=28,IF(H5634=0,0,Calculator!$G$35),0)</f>
        <v>0</v>
      </c>
      <c r="M5634" s="29">
        <f ca="1">IF(I5634&gt;0,IF(DAY($C5634)=1,SUM(INDIRECT("I"&amp;(ROW(C5633)-DAY(C5633))):I5633),0),0)</f>
        <v>0</v>
      </c>
      <c r="N5634" s="29">
        <f ca="1">IF(C5634&lt;Calculator!$G$27,0,IF(C5634=Calculator!$G$27,Calculator!$G$39,IF(H5634-K5634&lt;=0,IF(D5634&gt;Calculator!$G$39,IF(H5634-K5634+E5634+L5634+M5634+Calculator!$G$39&gt;Calculator!$G$39,Calculator!$G$39-(H5634+E5634+L5634+M5634-K5634),Calculator!$G$39),D5634),0)))</f>
        <v>0</v>
      </c>
    </row>
    <row r="5635" spans="1:14" ht="15.75" thickBot="1">
      <c r="A5635" s="33" t="str">
        <f ca="1">IF(C5635=Calculator!$H$27,"F",IF(Daily!D5635+Daily!H5635=0,IF(D5634+H5634&gt;0,"L",""),""))</f>
        <v/>
      </c>
      <c r="B5635" s="34">
        <v>5634</v>
      </c>
      <c r="C5635" s="19">
        <f t="shared" ref="C5635:C5698" ca="1" si="353">C5634+1</f>
        <v>51564</v>
      </c>
      <c r="D5635" s="29">
        <f t="shared" ca="1" si="351"/>
        <v>0</v>
      </c>
      <c r="E5635" s="29">
        <f ca="1">IF(C5635&lt;Calculator!$D$26,0,IF(DAY($C5635)=1,IF(D5635-Calculator!$G$24&gt;0,Calculator!$G$24,D5635),0))</f>
        <v>0</v>
      </c>
      <c r="F5635" s="29">
        <f ca="1">IF(E5635&gt;0,D5635*Calculator!$G$22/12,0)</f>
        <v>0</v>
      </c>
      <c r="G5635" s="29">
        <f ca="1">IF(E5635&gt;0,(IFERROR(-PMT(Calculator!$G$22/12,Calculator!$G$23*12,Calculator!$G$20),0))-F5635,0)</f>
        <v>0</v>
      </c>
      <c r="H5635" s="29">
        <f t="shared" ca="1" si="352"/>
        <v>0</v>
      </c>
      <c r="I5635" s="29">
        <f t="shared" ref="I5635:I5698" ca="1" si="354">H5635*J5635/365</f>
        <v>0</v>
      </c>
      <c r="J5635" s="30">
        <f>Calculator!$G$40</f>
        <v>6.5000000000000002E-2</v>
      </c>
      <c r="K5635" s="29">
        <f ca="1">IF(C5635&gt;=Calculator!$G$27,IF(DAY($C5635)=1,Calculator!$G$34/2,IF(DAY($C5635)=15,Calculator!$G$34/2,0)),0)</f>
        <v>0</v>
      </c>
      <c r="L5635" s="29">
        <f ca="1">IF(DAY($C5635)=28,IF(H5635=0,0,Calculator!$G$35),0)</f>
        <v>0</v>
      </c>
      <c r="M5635" s="29">
        <f ca="1">IF(I5635&gt;0,IF(DAY($C5635)=1,SUM(INDIRECT("I"&amp;(ROW(C5634)-DAY(C5634))):I5634),0),0)</f>
        <v>0</v>
      </c>
      <c r="N5635" s="29">
        <f ca="1">IF(C5635&lt;Calculator!$G$27,0,IF(C5635=Calculator!$G$27,Calculator!$G$39,IF(H5635-K5635&lt;=0,IF(D5635&gt;Calculator!$G$39,IF(H5635-K5635+E5635+L5635+M5635+Calculator!$G$39&gt;Calculator!$G$39,Calculator!$G$39-(H5635+E5635+L5635+M5635-K5635),Calculator!$G$39),D5635),0)))</f>
        <v>0</v>
      </c>
    </row>
    <row r="5636" spans="1:14" ht="15.75" thickBot="1">
      <c r="A5636" s="33" t="str">
        <f ca="1">IF(C5636=Calculator!$H$27,"F",IF(Daily!D5636+Daily!H5636=0,IF(D5635+H5635&gt;0,"L",""),""))</f>
        <v/>
      </c>
      <c r="B5636" s="34">
        <v>5635</v>
      </c>
      <c r="C5636" s="19">
        <f t="shared" ca="1" si="353"/>
        <v>51565</v>
      </c>
      <c r="D5636" s="29">
        <f t="shared" ref="D5636:D5699" ca="1" si="355">IF(((D5635-G5635)-N5635)&lt;0,0,((D5635-G5635)-N5635))</f>
        <v>0</v>
      </c>
      <c r="E5636" s="29">
        <f ca="1">IF(C5636&lt;Calculator!$D$26,0,IF(DAY($C5636)=1,IF(D5636-Calculator!$G$24&gt;0,Calculator!$G$24,D5636),0))</f>
        <v>0</v>
      </c>
      <c r="F5636" s="29">
        <f ca="1">IF(E5636&gt;0,D5636*Calculator!$G$22/12,0)</f>
        <v>0</v>
      </c>
      <c r="G5636" s="29">
        <f ca="1">IF(E5636&gt;0,(IFERROR(-PMT(Calculator!$G$22/12,Calculator!$G$23*12,Calculator!$G$20),0))-F5636,0)</f>
        <v>0</v>
      </c>
      <c r="H5636" s="29">
        <f t="shared" ref="H5636:H5699" ca="1" si="356">IF((H5635-K5635+SUM(L5635:N5635)+E5635)&lt;0,0,(H5635-K5635+SUM(L5635:N5635)+E5635))</f>
        <v>0</v>
      </c>
      <c r="I5636" s="29">
        <f t="shared" ca="1" si="354"/>
        <v>0</v>
      </c>
      <c r="J5636" s="30">
        <f>Calculator!$G$40</f>
        <v>6.5000000000000002E-2</v>
      </c>
      <c r="K5636" s="29">
        <f ca="1">IF(C5636&gt;=Calculator!$G$27,IF(DAY($C5636)=1,Calculator!$G$34/2,IF(DAY($C5636)=15,Calculator!$G$34/2,0)),0)</f>
        <v>0</v>
      </c>
      <c r="L5636" s="29">
        <f ca="1">IF(DAY($C5636)=28,IF(H5636=0,0,Calculator!$G$35),0)</f>
        <v>0</v>
      </c>
      <c r="M5636" s="29">
        <f ca="1">IF(I5636&gt;0,IF(DAY($C5636)=1,SUM(INDIRECT("I"&amp;(ROW(C5635)-DAY(C5635))):I5635),0),0)</f>
        <v>0</v>
      </c>
      <c r="N5636" s="29">
        <f ca="1">IF(C5636&lt;Calculator!$G$27,0,IF(C5636=Calculator!$G$27,Calculator!$G$39,IF(H5636-K5636&lt;=0,IF(D5636&gt;Calculator!$G$39,IF(H5636-K5636+E5636+L5636+M5636+Calculator!$G$39&gt;Calculator!$G$39,Calculator!$G$39-(H5636+E5636+L5636+M5636-K5636),Calculator!$G$39),D5636),0)))</f>
        <v>0</v>
      </c>
    </row>
    <row r="5637" spans="1:14" ht="15.75" thickBot="1">
      <c r="A5637" s="33" t="str">
        <f ca="1">IF(C5637=Calculator!$H$27,"F",IF(Daily!D5637+Daily!H5637=0,IF(D5636+H5636&gt;0,"L",""),""))</f>
        <v/>
      </c>
      <c r="B5637" s="34">
        <v>5636</v>
      </c>
      <c r="C5637" s="19">
        <f t="shared" ca="1" si="353"/>
        <v>51566</v>
      </c>
      <c r="D5637" s="29">
        <f t="shared" ca="1" si="355"/>
        <v>0</v>
      </c>
      <c r="E5637" s="29">
        <f ca="1">IF(C5637&lt;Calculator!$D$26,0,IF(DAY($C5637)=1,IF(D5637-Calculator!$G$24&gt;0,Calculator!$G$24,D5637),0))</f>
        <v>0</v>
      </c>
      <c r="F5637" s="29">
        <f ca="1">IF(E5637&gt;0,D5637*Calculator!$G$22/12,0)</f>
        <v>0</v>
      </c>
      <c r="G5637" s="29">
        <f ca="1">IF(E5637&gt;0,(IFERROR(-PMT(Calculator!$G$22/12,Calculator!$G$23*12,Calculator!$G$20),0))-F5637,0)</f>
        <v>0</v>
      </c>
      <c r="H5637" s="29">
        <f t="shared" ca="1" si="356"/>
        <v>0</v>
      </c>
      <c r="I5637" s="29">
        <f t="shared" ca="1" si="354"/>
        <v>0</v>
      </c>
      <c r="J5637" s="30">
        <f>Calculator!$G$40</f>
        <v>6.5000000000000002E-2</v>
      </c>
      <c r="K5637" s="29">
        <f ca="1">IF(C5637&gt;=Calculator!$G$27,IF(DAY($C5637)=1,Calculator!$G$34/2,IF(DAY($C5637)=15,Calculator!$G$34/2,0)),0)</f>
        <v>0</v>
      </c>
      <c r="L5637" s="29">
        <f ca="1">IF(DAY($C5637)=28,IF(H5637=0,0,Calculator!$G$35),0)</f>
        <v>0</v>
      </c>
      <c r="M5637" s="29">
        <f ca="1">IF(I5637&gt;0,IF(DAY($C5637)=1,SUM(INDIRECT("I"&amp;(ROW(C5636)-DAY(C5636))):I5636),0),0)</f>
        <v>0</v>
      </c>
      <c r="N5637" s="29">
        <f ca="1">IF(C5637&lt;Calculator!$G$27,0,IF(C5637=Calculator!$G$27,Calculator!$G$39,IF(H5637-K5637&lt;=0,IF(D5637&gt;Calculator!$G$39,IF(H5637-K5637+E5637+L5637+M5637+Calculator!$G$39&gt;Calculator!$G$39,Calculator!$G$39-(H5637+E5637+L5637+M5637-K5637),Calculator!$G$39),D5637),0)))</f>
        <v>0</v>
      </c>
    </row>
    <row r="5638" spans="1:14" ht="15.75" thickBot="1">
      <c r="A5638" s="33" t="str">
        <f ca="1">IF(C5638=Calculator!$H$27,"F",IF(Daily!D5638+Daily!H5638=0,IF(D5637+H5637&gt;0,"L",""),""))</f>
        <v/>
      </c>
      <c r="B5638" s="34">
        <v>5637</v>
      </c>
      <c r="C5638" s="19">
        <f t="shared" ca="1" si="353"/>
        <v>51567</v>
      </c>
      <c r="D5638" s="29">
        <f t="shared" ca="1" si="355"/>
        <v>0</v>
      </c>
      <c r="E5638" s="29">
        <f ca="1">IF(C5638&lt;Calculator!$D$26,0,IF(DAY($C5638)=1,IF(D5638-Calculator!$G$24&gt;0,Calculator!$G$24,D5638),0))</f>
        <v>0</v>
      </c>
      <c r="F5638" s="29">
        <f ca="1">IF(E5638&gt;0,D5638*Calculator!$G$22/12,0)</f>
        <v>0</v>
      </c>
      <c r="G5638" s="29">
        <f ca="1">IF(E5638&gt;0,(IFERROR(-PMT(Calculator!$G$22/12,Calculator!$G$23*12,Calculator!$G$20),0))-F5638,0)</f>
        <v>0</v>
      </c>
      <c r="H5638" s="29">
        <f t="shared" ca="1" si="356"/>
        <v>0</v>
      </c>
      <c r="I5638" s="29">
        <f t="shared" ca="1" si="354"/>
        <v>0</v>
      </c>
      <c r="J5638" s="30">
        <f>Calculator!$G$40</f>
        <v>6.5000000000000002E-2</v>
      </c>
      <c r="K5638" s="29">
        <f ca="1">IF(C5638&gt;=Calculator!$G$27,IF(DAY($C5638)=1,Calculator!$G$34/2,IF(DAY($C5638)=15,Calculator!$G$34/2,0)),0)</f>
        <v>0</v>
      </c>
      <c r="L5638" s="29">
        <f ca="1">IF(DAY($C5638)=28,IF(H5638=0,0,Calculator!$G$35),0)</f>
        <v>0</v>
      </c>
      <c r="M5638" s="29">
        <f ca="1">IF(I5638&gt;0,IF(DAY($C5638)=1,SUM(INDIRECT("I"&amp;(ROW(C5637)-DAY(C5637))):I5637),0),0)</f>
        <v>0</v>
      </c>
      <c r="N5638" s="29">
        <f ca="1">IF(C5638&lt;Calculator!$G$27,0,IF(C5638=Calculator!$G$27,Calculator!$G$39,IF(H5638-K5638&lt;=0,IF(D5638&gt;Calculator!$G$39,IF(H5638-K5638+E5638+L5638+M5638+Calculator!$G$39&gt;Calculator!$G$39,Calculator!$G$39-(H5638+E5638+L5638+M5638-K5638),Calculator!$G$39),D5638),0)))</f>
        <v>0</v>
      </c>
    </row>
    <row r="5639" spans="1:14" ht="15.75" thickBot="1">
      <c r="A5639" s="33" t="str">
        <f ca="1">IF(C5639=Calculator!$H$27,"F",IF(Daily!D5639+Daily!H5639=0,IF(D5638+H5638&gt;0,"L",""),""))</f>
        <v/>
      </c>
      <c r="B5639" s="34">
        <v>5638</v>
      </c>
      <c r="C5639" s="19">
        <f t="shared" ca="1" si="353"/>
        <v>51568</v>
      </c>
      <c r="D5639" s="29">
        <f t="shared" ca="1" si="355"/>
        <v>0</v>
      </c>
      <c r="E5639" s="29">
        <f ca="1">IF(C5639&lt;Calculator!$D$26,0,IF(DAY($C5639)=1,IF(D5639-Calculator!$G$24&gt;0,Calculator!$G$24,D5639),0))</f>
        <v>0</v>
      </c>
      <c r="F5639" s="29">
        <f ca="1">IF(E5639&gt;0,D5639*Calculator!$G$22/12,0)</f>
        <v>0</v>
      </c>
      <c r="G5639" s="29">
        <f ca="1">IF(E5639&gt;0,(IFERROR(-PMT(Calculator!$G$22/12,Calculator!$G$23*12,Calculator!$G$20),0))-F5639,0)</f>
        <v>0</v>
      </c>
      <c r="H5639" s="29">
        <f t="shared" ca="1" si="356"/>
        <v>0</v>
      </c>
      <c r="I5639" s="29">
        <f t="shared" ca="1" si="354"/>
        <v>0</v>
      </c>
      <c r="J5639" s="30">
        <f>Calculator!$G$40</f>
        <v>6.5000000000000002E-2</v>
      </c>
      <c r="K5639" s="29">
        <f ca="1">IF(C5639&gt;=Calculator!$G$27,IF(DAY($C5639)=1,Calculator!$G$34/2,IF(DAY($C5639)=15,Calculator!$G$34/2,0)),0)</f>
        <v>0</v>
      </c>
      <c r="L5639" s="29">
        <f ca="1">IF(DAY($C5639)=28,IF(H5639=0,0,Calculator!$G$35),0)</f>
        <v>0</v>
      </c>
      <c r="M5639" s="29">
        <f ca="1">IF(I5639&gt;0,IF(DAY($C5639)=1,SUM(INDIRECT("I"&amp;(ROW(C5638)-DAY(C5638))):I5638),0),0)</f>
        <v>0</v>
      </c>
      <c r="N5639" s="29">
        <f ca="1">IF(C5639&lt;Calculator!$G$27,0,IF(C5639=Calculator!$G$27,Calculator!$G$39,IF(H5639-K5639&lt;=0,IF(D5639&gt;Calculator!$G$39,IF(H5639-K5639+E5639+L5639+M5639+Calculator!$G$39&gt;Calculator!$G$39,Calculator!$G$39-(H5639+E5639+L5639+M5639-K5639),Calculator!$G$39),D5639),0)))</f>
        <v>0</v>
      </c>
    </row>
    <row r="5640" spans="1:14" ht="15.75" thickBot="1">
      <c r="A5640" s="33" t="str">
        <f ca="1">IF(C5640=Calculator!$H$27,"F",IF(Daily!D5640+Daily!H5640=0,IF(D5639+H5639&gt;0,"L",""),""))</f>
        <v/>
      </c>
      <c r="B5640" s="34">
        <v>5639</v>
      </c>
      <c r="C5640" s="19">
        <f t="shared" ca="1" si="353"/>
        <v>51569</v>
      </c>
      <c r="D5640" s="29">
        <f t="shared" ca="1" si="355"/>
        <v>0</v>
      </c>
      <c r="E5640" s="29">
        <f ca="1">IF(C5640&lt;Calculator!$D$26,0,IF(DAY($C5640)=1,IF(D5640-Calculator!$G$24&gt;0,Calculator!$G$24,D5640),0))</f>
        <v>0</v>
      </c>
      <c r="F5640" s="29">
        <f ca="1">IF(E5640&gt;0,D5640*Calculator!$G$22/12,0)</f>
        <v>0</v>
      </c>
      <c r="G5640" s="29">
        <f ca="1">IF(E5640&gt;0,(IFERROR(-PMT(Calculator!$G$22/12,Calculator!$G$23*12,Calculator!$G$20),0))-F5640,0)</f>
        <v>0</v>
      </c>
      <c r="H5640" s="29">
        <f t="shared" ca="1" si="356"/>
        <v>0</v>
      </c>
      <c r="I5640" s="29">
        <f t="shared" ca="1" si="354"/>
        <v>0</v>
      </c>
      <c r="J5640" s="30">
        <f>Calculator!$G$40</f>
        <v>6.5000000000000002E-2</v>
      </c>
      <c r="K5640" s="29">
        <f ca="1">IF(C5640&gt;=Calculator!$G$27,IF(DAY($C5640)=1,Calculator!$G$34/2,IF(DAY($C5640)=15,Calculator!$G$34/2,0)),0)</f>
        <v>0</v>
      </c>
      <c r="L5640" s="29">
        <f ca="1">IF(DAY($C5640)=28,IF(H5640=0,0,Calculator!$G$35),0)</f>
        <v>0</v>
      </c>
      <c r="M5640" s="29">
        <f ca="1">IF(I5640&gt;0,IF(DAY($C5640)=1,SUM(INDIRECT("I"&amp;(ROW(C5639)-DAY(C5639))):I5639),0),0)</f>
        <v>0</v>
      </c>
      <c r="N5640" s="29">
        <f ca="1">IF(C5640&lt;Calculator!$G$27,0,IF(C5640=Calculator!$G$27,Calculator!$G$39,IF(H5640-K5640&lt;=0,IF(D5640&gt;Calculator!$G$39,IF(H5640-K5640+E5640+L5640+M5640+Calculator!$G$39&gt;Calculator!$G$39,Calculator!$G$39-(H5640+E5640+L5640+M5640-K5640),Calculator!$G$39),D5640),0)))</f>
        <v>0</v>
      </c>
    </row>
    <row r="5641" spans="1:14" ht="15.75" thickBot="1">
      <c r="A5641" s="33" t="str">
        <f ca="1">IF(C5641=Calculator!$H$27,"F",IF(Daily!D5641+Daily!H5641=0,IF(D5640+H5640&gt;0,"L",""),""))</f>
        <v/>
      </c>
      <c r="B5641" s="34">
        <v>5640</v>
      </c>
      <c r="C5641" s="19">
        <f t="shared" ca="1" si="353"/>
        <v>51570</v>
      </c>
      <c r="D5641" s="29">
        <f t="shared" ca="1" si="355"/>
        <v>0</v>
      </c>
      <c r="E5641" s="29">
        <f ca="1">IF(C5641&lt;Calculator!$D$26,0,IF(DAY($C5641)=1,IF(D5641-Calculator!$G$24&gt;0,Calculator!$G$24,D5641),0))</f>
        <v>0</v>
      </c>
      <c r="F5641" s="29">
        <f ca="1">IF(E5641&gt;0,D5641*Calculator!$G$22/12,0)</f>
        <v>0</v>
      </c>
      <c r="G5641" s="29">
        <f ca="1">IF(E5641&gt;0,(IFERROR(-PMT(Calculator!$G$22/12,Calculator!$G$23*12,Calculator!$G$20),0))-F5641,0)</f>
        <v>0</v>
      </c>
      <c r="H5641" s="29">
        <f t="shared" ca="1" si="356"/>
        <v>0</v>
      </c>
      <c r="I5641" s="29">
        <f t="shared" ca="1" si="354"/>
        <v>0</v>
      </c>
      <c r="J5641" s="30">
        <f>Calculator!$G$40</f>
        <v>6.5000000000000002E-2</v>
      </c>
      <c r="K5641" s="29">
        <f ca="1">IF(C5641&gt;=Calculator!$G$27,IF(DAY($C5641)=1,Calculator!$G$34/2,IF(DAY($C5641)=15,Calculator!$G$34/2,0)),0)</f>
        <v>0</v>
      </c>
      <c r="L5641" s="29">
        <f ca="1">IF(DAY($C5641)=28,IF(H5641=0,0,Calculator!$G$35),0)</f>
        <v>0</v>
      </c>
      <c r="M5641" s="29">
        <f ca="1">IF(I5641&gt;0,IF(DAY($C5641)=1,SUM(INDIRECT("I"&amp;(ROW(C5640)-DAY(C5640))):I5640),0),0)</f>
        <v>0</v>
      </c>
      <c r="N5641" s="29">
        <f ca="1">IF(C5641&lt;Calculator!$G$27,0,IF(C5641=Calculator!$G$27,Calculator!$G$39,IF(H5641-K5641&lt;=0,IF(D5641&gt;Calculator!$G$39,IF(H5641-K5641+E5641+L5641+M5641+Calculator!$G$39&gt;Calculator!$G$39,Calculator!$G$39-(H5641+E5641+L5641+M5641-K5641),Calculator!$G$39),D5641),0)))</f>
        <v>0</v>
      </c>
    </row>
    <row r="5642" spans="1:14" ht="15.75" thickBot="1">
      <c r="A5642" s="33" t="str">
        <f ca="1">IF(C5642=Calculator!$H$27,"F",IF(Daily!D5642+Daily!H5642=0,IF(D5641+H5641&gt;0,"L",""),""))</f>
        <v/>
      </c>
      <c r="B5642" s="34">
        <v>5641</v>
      </c>
      <c r="C5642" s="19">
        <f t="shared" ca="1" si="353"/>
        <v>51571</v>
      </c>
      <c r="D5642" s="29">
        <f t="shared" ca="1" si="355"/>
        <v>0</v>
      </c>
      <c r="E5642" s="29">
        <f ca="1">IF(C5642&lt;Calculator!$D$26,0,IF(DAY($C5642)=1,IF(D5642-Calculator!$G$24&gt;0,Calculator!$G$24,D5642),0))</f>
        <v>0</v>
      </c>
      <c r="F5642" s="29">
        <f ca="1">IF(E5642&gt;0,D5642*Calculator!$G$22/12,0)</f>
        <v>0</v>
      </c>
      <c r="G5642" s="29">
        <f ca="1">IF(E5642&gt;0,(IFERROR(-PMT(Calculator!$G$22/12,Calculator!$G$23*12,Calculator!$G$20),0))-F5642,0)</f>
        <v>0</v>
      </c>
      <c r="H5642" s="29">
        <f t="shared" ca="1" si="356"/>
        <v>0</v>
      </c>
      <c r="I5642" s="29">
        <f t="shared" ca="1" si="354"/>
        <v>0</v>
      </c>
      <c r="J5642" s="30">
        <f>Calculator!$G$40</f>
        <v>6.5000000000000002E-2</v>
      </c>
      <c r="K5642" s="29">
        <f ca="1">IF(C5642&gt;=Calculator!$G$27,IF(DAY($C5642)=1,Calculator!$G$34/2,IF(DAY($C5642)=15,Calculator!$G$34/2,0)),0)</f>
        <v>0</v>
      </c>
      <c r="L5642" s="29">
        <f ca="1">IF(DAY($C5642)=28,IF(H5642=0,0,Calculator!$G$35),0)</f>
        <v>0</v>
      </c>
      <c r="M5642" s="29">
        <f ca="1">IF(I5642&gt;0,IF(DAY($C5642)=1,SUM(INDIRECT("I"&amp;(ROW(C5641)-DAY(C5641))):I5641),0),0)</f>
        <v>0</v>
      </c>
      <c r="N5642" s="29">
        <f ca="1">IF(C5642&lt;Calculator!$G$27,0,IF(C5642=Calculator!$G$27,Calculator!$G$39,IF(H5642-K5642&lt;=0,IF(D5642&gt;Calculator!$G$39,IF(H5642-K5642+E5642+L5642+M5642+Calculator!$G$39&gt;Calculator!$G$39,Calculator!$G$39-(H5642+E5642+L5642+M5642-K5642),Calculator!$G$39),D5642),0)))</f>
        <v>0</v>
      </c>
    </row>
    <row r="5643" spans="1:14" ht="15.75" thickBot="1">
      <c r="A5643" s="33" t="str">
        <f ca="1">IF(C5643=Calculator!$H$27,"F",IF(Daily!D5643+Daily!H5643=0,IF(D5642+H5642&gt;0,"L",""),""))</f>
        <v/>
      </c>
      <c r="B5643" s="34">
        <v>5642</v>
      </c>
      <c r="C5643" s="19">
        <f t="shared" ca="1" si="353"/>
        <v>51572</v>
      </c>
      <c r="D5643" s="29">
        <f t="shared" ca="1" si="355"/>
        <v>0</v>
      </c>
      <c r="E5643" s="29">
        <f ca="1">IF(C5643&lt;Calculator!$D$26,0,IF(DAY($C5643)=1,IF(D5643-Calculator!$G$24&gt;0,Calculator!$G$24,D5643),0))</f>
        <v>0</v>
      </c>
      <c r="F5643" s="29">
        <f ca="1">IF(E5643&gt;0,D5643*Calculator!$G$22/12,0)</f>
        <v>0</v>
      </c>
      <c r="G5643" s="29">
        <f ca="1">IF(E5643&gt;0,(IFERROR(-PMT(Calculator!$G$22/12,Calculator!$G$23*12,Calculator!$G$20),0))-F5643,0)</f>
        <v>0</v>
      </c>
      <c r="H5643" s="29">
        <f t="shared" ca="1" si="356"/>
        <v>0</v>
      </c>
      <c r="I5643" s="29">
        <f t="shared" ca="1" si="354"/>
        <v>0</v>
      </c>
      <c r="J5643" s="30">
        <f>Calculator!$G$40</f>
        <v>6.5000000000000002E-2</v>
      </c>
      <c r="K5643" s="29">
        <f ca="1">IF(C5643&gt;=Calculator!$G$27,IF(DAY($C5643)=1,Calculator!$G$34/2,IF(DAY($C5643)=15,Calculator!$G$34/2,0)),0)</f>
        <v>0</v>
      </c>
      <c r="L5643" s="29">
        <f ca="1">IF(DAY($C5643)=28,IF(H5643=0,0,Calculator!$G$35),0)</f>
        <v>0</v>
      </c>
      <c r="M5643" s="29">
        <f ca="1">IF(I5643&gt;0,IF(DAY($C5643)=1,SUM(INDIRECT("I"&amp;(ROW(C5642)-DAY(C5642))):I5642),0),0)</f>
        <v>0</v>
      </c>
      <c r="N5643" s="29">
        <f ca="1">IF(C5643&lt;Calculator!$G$27,0,IF(C5643=Calculator!$G$27,Calculator!$G$39,IF(H5643-K5643&lt;=0,IF(D5643&gt;Calculator!$G$39,IF(H5643-K5643+E5643+L5643+M5643+Calculator!$G$39&gt;Calculator!$G$39,Calculator!$G$39-(H5643+E5643+L5643+M5643-K5643),Calculator!$G$39),D5643),0)))</f>
        <v>0</v>
      </c>
    </row>
    <row r="5644" spans="1:14" ht="15.75" thickBot="1">
      <c r="A5644" s="33" t="str">
        <f ca="1">IF(C5644=Calculator!$H$27,"F",IF(Daily!D5644+Daily!H5644=0,IF(D5643+H5643&gt;0,"L",""),""))</f>
        <v/>
      </c>
      <c r="B5644" s="34">
        <v>5643</v>
      </c>
      <c r="C5644" s="19">
        <f t="shared" ca="1" si="353"/>
        <v>51573</v>
      </c>
      <c r="D5644" s="29">
        <f t="shared" ca="1" si="355"/>
        <v>0</v>
      </c>
      <c r="E5644" s="29">
        <f ca="1">IF(C5644&lt;Calculator!$D$26,0,IF(DAY($C5644)=1,IF(D5644-Calculator!$G$24&gt;0,Calculator!$G$24,D5644),0))</f>
        <v>0</v>
      </c>
      <c r="F5644" s="29">
        <f ca="1">IF(E5644&gt;0,D5644*Calculator!$G$22/12,0)</f>
        <v>0</v>
      </c>
      <c r="G5644" s="29">
        <f ca="1">IF(E5644&gt;0,(IFERROR(-PMT(Calculator!$G$22/12,Calculator!$G$23*12,Calculator!$G$20),0))-F5644,0)</f>
        <v>0</v>
      </c>
      <c r="H5644" s="29">
        <f t="shared" ca="1" si="356"/>
        <v>0</v>
      </c>
      <c r="I5644" s="29">
        <f t="shared" ca="1" si="354"/>
        <v>0</v>
      </c>
      <c r="J5644" s="30">
        <f>Calculator!$G$40</f>
        <v>6.5000000000000002E-2</v>
      </c>
      <c r="K5644" s="29">
        <f ca="1">IF(C5644&gt;=Calculator!$G$27,IF(DAY($C5644)=1,Calculator!$G$34/2,IF(DAY($C5644)=15,Calculator!$G$34/2,0)),0)</f>
        <v>0</v>
      </c>
      <c r="L5644" s="29">
        <f ca="1">IF(DAY($C5644)=28,IF(H5644=0,0,Calculator!$G$35),0)</f>
        <v>0</v>
      </c>
      <c r="M5644" s="29">
        <f ca="1">IF(I5644&gt;0,IF(DAY($C5644)=1,SUM(INDIRECT("I"&amp;(ROW(C5643)-DAY(C5643))):I5643),0),0)</f>
        <v>0</v>
      </c>
      <c r="N5644" s="29">
        <f ca="1">IF(C5644&lt;Calculator!$G$27,0,IF(C5644=Calculator!$G$27,Calculator!$G$39,IF(H5644-K5644&lt;=0,IF(D5644&gt;Calculator!$G$39,IF(H5644-K5644+E5644+L5644+M5644+Calculator!$G$39&gt;Calculator!$G$39,Calculator!$G$39-(H5644+E5644+L5644+M5644-K5644),Calculator!$G$39),D5644),0)))</f>
        <v>0</v>
      </c>
    </row>
    <row r="5645" spans="1:14" ht="15.75" thickBot="1">
      <c r="A5645" s="33" t="str">
        <f ca="1">IF(C5645=Calculator!$H$27,"F",IF(Daily!D5645+Daily!H5645=0,IF(D5644+H5644&gt;0,"L",""),""))</f>
        <v/>
      </c>
      <c r="B5645" s="34">
        <v>5644</v>
      </c>
      <c r="C5645" s="19">
        <f t="shared" ca="1" si="353"/>
        <v>51574</v>
      </c>
      <c r="D5645" s="29">
        <f t="shared" ca="1" si="355"/>
        <v>0</v>
      </c>
      <c r="E5645" s="29">
        <f ca="1">IF(C5645&lt;Calculator!$D$26,0,IF(DAY($C5645)=1,IF(D5645-Calculator!$G$24&gt;0,Calculator!$G$24,D5645),0))</f>
        <v>0</v>
      </c>
      <c r="F5645" s="29">
        <f ca="1">IF(E5645&gt;0,D5645*Calculator!$G$22/12,0)</f>
        <v>0</v>
      </c>
      <c r="G5645" s="29">
        <f ca="1">IF(E5645&gt;0,(IFERROR(-PMT(Calculator!$G$22/12,Calculator!$G$23*12,Calculator!$G$20),0))-F5645,0)</f>
        <v>0</v>
      </c>
      <c r="H5645" s="29">
        <f t="shared" ca="1" si="356"/>
        <v>0</v>
      </c>
      <c r="I5645" s="29">
        <f t="shared" ca="1" si="354"/>
        <v>0</v>
      </c>
      <c r="J5645" s="30">
        <f>Calculator!$G$40</f>
        <v>6.5000000000000002E-2</v>
      </c>
      <c r="K5645" s="29">
        <f ca="1">IF(C5645&gt;=Calculator!$G$27,IF(DAY($C5645)=1,Calculator!$G$34/2,IF(DAY($C5645)=15,Calculator!$G$34/2,0)),0)</f>
        <v>0</v>
      </c>
      <c r="L5645" s="29">
        <f ca="1">IF(DAY($C5645)=28,IF(H5645=0,0,Calculator!$G$35),0)</f>
        <v>0</v>
      </c>
      <c r="M5645" s="29">
        <f ca="1">IF(I5645&gt;0,IF(DAY($C5645)=1,SUM(INDIRECT("I"&amp;(ROW(C5644)-DAY(C5644))):I5644),0),0)</f>
        <v>0</v>
      </c>
      <c r="N5645" s="29">
        <f ca="1">IF(C5645&lt;Calculator!$G$27,0,IF(C5645=Calculator!$G$27,Calculator!$G$39,IF(H5645-K5645&lt;=0,IF(D5645&gt;Calculator!$G$39,IF(H5645-K5645+E5645+L5645+M5645+Calculator!$G$39&gt;Calculator!$G$39,Calculator!$G$39-(H5645+E5645+L5645+M5645-K5645),Calculator!$G$39),D5645),0)))</f>
        <v>0</v>
      </c>
    </row>
    <row r="5646" spans="1:14" ht="15.75" thickBot="1">
      <c r="A5646" s="33" t="str">
        <f ca="1">IF(C5646=Calculator!$H$27,"F",IF(Daily!D5646+Daily!H5646=0,IF(D5645+H5645&gt;0,"L",""),""))</f>
        <v/>
      </c>
      <c r="B5646" s="34">
        <v>5645</v>
      </c>
      <c r="C5646" s="19">
        <f t="shared" ca="1" si="353"/>
        <v>51575</v>
      </c>
      <c r="D5646" s="29">
        <f t="shared" ca="1" si="355"/>
        <v>0</v>
      </c>
      <c r="E5646" s="29">
        <f ca="1">IF(C5646&lt;Calculator!$D$26,0,IF(DAY($C5646)=1,IF(D5646-Calculator!$G$24&gt;0,Calculator!$G$24,D5646),0))</f>
        <v>0</v>
      </c>
      <c r="F5646" s="29">
        <f ca="1">IF(E5646&gt;0,D5646*Calculator!$G$22/12,0)</f>
        <v>0</v>
      </c>
      <c r="G5646" s="29">
        <f ca="1">IF(E5646&gt;0,(IFERROR(-PMT(Calculator!$G$22/12,Calculator!$G$23*12,Calculator!$G$20),0))-F5646,0)</f>
        <v>0</v>
      </c>
      <c r="H5646" s="29">
        <f t="shared" ca="1" si="356"/>
        <v>0</v>
      </c>
      <c r="I5646" s="29">
        <f t="shared" ca="1" si="354"/>
        <v>0</v>
      </c>
      <c r="J5646" s="30">
        <f>Calculator!$G$40</f>
        <v>6.5000000000000002E-2</v>
      </c>
      <c r="K5646" s="29">
        <f ca="1">IF(C5646&gt;=Calculator!$G$27,IF(DAY($C5646)=1,Calculator!$G$34/2,IF(DAY($C5646)=15,Calculator!$G$34/2,0)),0)</f>
        <v>4500</v>
      </c>
      <c r="L5646" s="29">
        <f ca="1">IF(DAY($C5646)=28,IF(H5646=0,0,Calculator!$G$35),0)</f>
        <v>0</v>
      </c>
      <c r="M5646" s="29">
        <f ca="1">IF(I5646&gt;0,IF(DAY($C5646)=1,SUM(INDIRECT("I"&amp;(ROW(C5645)-DAY(C5645))):I5645),0),0)</f>
        <v>0</v>
      </c>
      <c r="N5646" s="29">
        <f ca="1">IF(C5646&lt;Calculator!$G$27,0,IF(C5646=Calculator!$G$27,Calculator!$G$39,IF(H5646-K5646&lt;=0,IF(D5646&gt;Calculator!$G$39,IF(H5646-K5646+E5646+L5646+M5646+Calculator!$G$39&gt;Calculator!$G$39,Calculator!$G$39-(H5646+E5646+L5646+M5646-K5646),Calculator!$G$39),D5646),0)))</f>
        <v>0</v>
      </c>
    </row>
    <row r="5647" spans="1:14" ht="15.75" thickBot="1">
      <c r="A5647" s="33" t="str">
        <f ca="1">IF(C5647=Calculator!$H$27,"F",IF(Daily!D5647+Daily!H5647=0,IF(D5646+H5646&gt;0,"L",""),""))</f>
        <v/>
      </c>
      <c r="B5647" s="34">
        <v>5646</v>
      </c>
      <c r="C5647" s="19">
        <f t="shared" ca="1" si="353"/>
        <v>51576</v>
      </c>
      <c r="D5647" s="29">
        <f t="shared" ca="1" si="355"/>
        <v>0</v>
      </c>
      <c r="E5647" s="29">
        <f ca="1">IF(C5647&lt;Calculator!$D$26,0,IF(DAY($C5647)=1,IF(D5647-Calculator!$G$24&gt;0,Calculator!$G$24,D5647),0))</f>
        <v>0</v>
      </c>
      <c r="F5647" s="29">
        <f ca="1">IF(E5647&gt;0,D5647*Calculator!$G$22/12,0)</f>
        <v>0</v>
      </c>
      <c r="G5647" s="29">
        <f ca="1">IF(E5647&gt;0,(IFERROR(-PMT(Calculator!$G$22/12,Calculator!$G$23*12,Calculator!$G$20),0))-F5647,0)</f>
        <v>0</v>
      </c>
      <c r="H5647" s="29">
        <f t="shared" ca="1" si="356"/>
        <v>0</v>
      </c>
      <c r="I5647" s="29">
        <f t="shared" ca="1" si="354"/>
        <v>0</v>
      </c>
      <c r="J5647" s="30">
        <f>Calculator!$G$40</f>
        <v>6.5000000000000002E-2</v>
      </c>
      <c r="K5647" s="29">
        <f ca="1">IF(C5647&gt;=Calculator!$G$27,IF(DAY($C5647)=1,Calculator!$G$34/2,IF(DAY($C5647)=15,Calculator!$G$34/2,0)),0)</f>
        <v>0</v>
      </c>
      <c r="L5647" s="29">
        <f ca="1">IF(DAY($C5647)=28,IF(H5647=0,0,Calculator!$G$35),0)</f>
        <v>0</v>
      </c>
      <c r="M5647" s="29">
        <f ca="1">IF(I5647&gt;0,IF(DAY($C5647)=1,SUM(INDIRECT("I"&amp;(ROW(C5646)-DAY(C5646))):I5646),0),0)</f>
        <v>0</v>
      </c>
      <c r="N5647" s="29">
        <f ca="1">IF(C5647&lt;Calculator!$G$27,0,IF(C5647=Calculator!$G$27,Calculator!$G$39,IF(H5647-K5647&lt;=0,IF(D5647&gt;Calculator!$G$39,IF(H5647-K5647+E5647+L5647+M5647+Calculator!$G$39&gt;Calculator!$G$39,Calculator!$G$39-(H5647+E5647+L5647+M5647-K5647),Calculator!$G$39),D5647),0)))</f>
        <v>0</v>
      </c>
    </row>
    <row r="5648" spans="1:14" ht="15.75" thickBot="1">
      <c r="A5648" s="33" t="str">
        <f ca="1">IF(C5648=Calculator!$H$27,"F",IF(Daily!D5648+Daily!H5648=0,IF(D5647+H5647&gt;0,"L",""),""))</f>
        <v/>
      </c>
      <c r="B5648" s="34">
        <v>5647</v>
      </c>
      <c r="C5648" s="19">
        <f t="shared" ca="1" si="353"/>
        <v>51577</v>
      </c>
      <c r="D5648" s="29">
        <f t="shared" ca="1" si="355"/>
        <v>0</v>
      </c>
      <c r="E5648" s="29">
        <f ca="1">IF(C5648&lt;Calculator!$D$26,0,IF(DAY($C5648)=1,IF(D5648-Calculator!$G$24&gt;0,Calculator!$G$24,D5648),0))</f>
        <v>0</v>
      </c>
      <c r="F5648" s="29">
        <f ca="1">IF(E5648&gt;0,D5648*Calculator!$G$22/12,0)</f>
        <v>0</v>
      </c>
      <c r="G5648" s="29">
        <f ca="1">IF(E5648&gt;0,(IFERROR(-PMT(Calculator!$G$22/12,Calculator!$G$23*12,Calculator!$G$20),0))-F5648,0)</f>
        <v>0</v>
      </c>
      <c r="H5648" s="29">
        <f t="shared" ca="1" si="356"/>
        <v>0</v>
      </c>
      <c r="I5648" s="29">
        <f t="shared" ca="1" si="354"/>
        <v>0</v>
      </c>
      <c r="J5648" s="30">
        <f>Calculator!$G$40</f>
        <v>6.5000000000000002E-2</v>
      </c>
      <c r="K5648" s="29">
        <f ca="1">IF(C5648&gt;=Calculator!$G$27,IF(DAY($C5648)=1,Calculator!$G$34/2,IF(DAY($C5648)=15,Calculator!$G$34/2,0)),0)</f>
        <v>0</v>
      </c>
      <c r="L5648" s="29">
        <f ca="1">IF(DAY($C5648)=28,IF(H5648=0,0,Calculator!$G$35),0)</f>
        <v>0</v>
      </c>
      <c r="M5648" s="29">
        <f ca="1">IF(I5648&gt;0,IF(DAY($C5648)=1,SUM(INDIRECT("I"&amp;(ROW(C5647)-DAY(C5647))):I5647),0),0)</f>
        <v>0</v>
      </c>
      <c r="N5648" s="29">
        <f ca="1">IF(C5648&lt;Calculator!$G$27,0,IF(C5648=Calculator!$G$27,Calculator!$G$39,IF(H5648-K5648&lt;=0,IF(D5648&gt;Calculator!$G$39,IF(H5648-K5648+E5648+L5648+M5648+Calculator!$G$39&gt;Calculator!$G$39,Calculator!$G$39-(H5648+E5648+L5648+M5648-K5648),Calculator!$G$39),D5648),0)))</f>
        <v>0</v>
      </c>
    </row>
    <row r="5649" spans="1:14" ht="15.75" thickBot="1">
      <c r="A5649" s="33" t="str">
        <f ca="1">IF(C5649=Calculator!$H$27,"F",IF(Daily!D5649+Daily!H5649=0,IF(D5648+H5648&gt;0,"L",""),""))</f>
        <v/>
      </c>
      <c r="B5649" s="34">
        <v>5648</v>
      </c>
      <c r="C5649" s="19">
        <f t="shared" ca="1" si="353"/>
        <v>51578</v>
      </c>
      <c r="D5649" s="29">
        <f t="shared" ca="1" si="355"/>
        <v>0</v>
      </c>
      <c r="E5649" s="29">
        <f ca="1">IF(C5649&lt;Calculator!$D$26,0,IF(DAY($C5649)=1,IF(D5649-Calculator!$G$24&gt;0,Calculator!$G$24,D5649),0))</f>
        <v>0</v>
      </c>
      <c r="F5649" s="29">
        <f ca="1">IF(E5649&gt;0,D5649*Calculator!$G$22/12,0)</f>
        <v>0</v>
      </c>
      <c r="G5649" s="29">
        <f ca="1">IF(E5649&gt;0,(IFERROR(-PMT(Calculator!$G$22/12,Calculator!$G$23*12,Calculator!$G$20),0))-F5649,0)</f>
        <v>0</v>
      </c>
      <c r="H5649" s="29">
        <f t="shared" ca="1" si="356"/>
        <v>0</v>
      </c>
      <c r="I5649" s="29">
        <f t="shared" ca="1" si="354"/>
        <v>0</v>
      </c>
      <c r="J5649" s="30">
        <f>Calculator!$G$40</f>
        <v>6.5000000000000002E-2</v>
      </c>
      <c r="K5649" s="29">
        <f ca="1">IF(C5649&gt;=Calculator!$G$27,IF(DAY($C5649)=1,Calculator!$G$34/2,IF(DAY($C5649)=15,Calculator!$G$34/2,0)),0)</f>
        <v>0</v>
      </c>
      <c r="L5649" s="29">
        <f ca="1">IF(DAY($C5649)=28,IF(H5649=0,0,Calculator!$G$35),0)</f>
        <v>0</v>
      </c>
      <c r="M5649" s="29">
        <f ca="1">IF(I5649&gt;0,IF(DAY($C5649)=1,SUM(INDIRECT("I"&amp;(ROW(C5648)-DAY(C5648))):I5648),0),0)</f>
        <v>0</v>
      </c>
      <c r="N5649" s="29">
        <f ca="1">IF(C5649&lt;Calculator!$G$27,0,IF(C5649=Calculator!$G$27,Calculator!$G$39,IF(H5649-K5649&lt;=0,IF(D5649&gt;Calculator!$G$39,IF(H5649-K5649+E5649+L5649+M5649+Calculator!$G$39&gt;Calculator!$G$39,Calculator!$G$39-(H5649+E5649+L5649+M5649-K5649),Calculator!$G$39),D5649),0)))</f>
        <v>0</v>
      </c>
    </row>
    <row r="5650" spans="1:14" ht="15.75" thickBot="1">
      <c r="A5650" s="33" t="str">
        <f ca="1">IF(C5650=Calculator!$H$27,"F",IF(Daily!D5650+Daily!H5650=0,IF(D5649+H5649&gt;0,"L",""),""))</f>
        <v/>
      </c>
      <c r="B5650" s="34">
        <v>5649</v>
      </c>
      <c r="C5650" s="19">
        <f t="shared" ca="1" si="353"/>
        <v>51579</v>
      </c>
      <c r="D5650" s="29">
        <f t="shared" ca="1" si="355"/>
        <v>0</v>
      </c>
      <c r="E5650" s="29">
        <f ca="1">IF(C5650&lt;Calculator!$D$26,0,IF(DAY($C5650)=1,IF(D5650-Calculator!$G$24&gt;0,Calculator!$G$24,D5650),0))</f>
        <v>0</v>
      </c>
      <c r="F5650" s="29">
        <f ca="1">IF(E5650&gt;0,D5650*Calculator!$G$22/12,0)</f>
        <v>0</v>
      </c>
      <c r="G5650" s="29">
        <f ca="1">IF(E5650&gt;0,(IFERROR(-PMT(Calculator!$G$22/12,Calculator!$G$23*12,Calculator!$G$20),0))-F5650,0)</f>
        <v>0</v>
      </c>
      <c r="H5650" s="29">
        <f t="shared" ca="1" si="356"/>
        <v>0</v>
      </c>
      <c r="I5650" s="29">
        <f t="shared" ca="1" si="354"/>
        <v>0</v>
      </c>
      <c r="J5650" s="30">
        <f>Calculator!$G$40</f>
        <v>6.5000000000000002E-2</v>
      </c>
      <c r="K5650" s="29">
        <f ca="1">IF(C5650&gt;=Calculator!$G$27,IF(DAY($C5650)=1,Calculator!$G$34/2,IF(DAY($C5650)=15,Calculator!$G$34/2,0)),0)</f>
        <v>0</v>
      </c>
      <c r="L5650" s="29">
        <f ca="1">IF(DAY($C5650)=28,IF(H5650=0,0,Calculator!$G$35),0)</f>
        <v>0</v>
      </c>
      <c r="M5650" s="29">
        <f ca="1">IF(I5650&gt;0,IF(DAY($C5650)=1,SUM(INDIRECT("I"&amp;(ROW(C5649)-DAY(C5649))):I5649),0),0)</f>
        <v>0</v>
      </c>
      <c r="N5650" s="29">
        <f ca="1">IF(C5650&lt;Calculator!$G$27,0,IF(C5650=Calculator!$G$27,Calculator!$G$39,IF(H5650-K5650&lt;=0,IF(D5650&gt;Calculator!$G$39,IF(H5650-K5650+E5650+L5650+M5650+Calculator!$G$39&gt;Calculator!$G$39,Calculator!$G$39-(H5650+E5650+L5650+M5650-K5650),Calculator!$G$39),D5650),0)))</f>
        <v>0</v>
      </c>
    </row>
    <row r="5651" spans="1:14" ht="15.75" thickBot="1">
      <c r="A5651" s="33" t="str">
        <f ca="1">IF(C5651=Calculator!$H$27,"F",IF(Daily!D5651+Daily!H5651=0,IF(D5650+H5650&gt;0,"L",""),""))</f>
        <v/>
      </c>
      <c r="B5651" s="34">
        <v>5650</v>
      </c>
      <c r="C5651" s="19">
        <f t="shared" ca="1" si="353"/>
        <v>51580</v>
      </c>
      <c r="D5651" s="29">
        <f t="shared" ca="1" si="355"/>
        <v>0</v>
      </c>
      <c r="E5651" s="29">
        <f ca="1">IF(C5651&lt;Calculator!$D$26,0,IF(DAY($C5651)=1,IF(D5651-Calculator!$G$24&gt;0,Calculator!$G$24,D5651),0))</f>
        <v>0</v>
      </c>
      <c r="F5651" s="29">
        <f ca="1">IF(E5651&gt;0,D5651*Calculator!$G$22/12,0)</f>
        <v>0</v>
      </c>
      <c r="G5651" s="29">
        <f ca="1">IF(E5651&gt;0,(IFERROR(-PMT(Calculator!$G$22/12,Calculator!$G$23*12,Calculator!$G$20),0))-F5651,0)</f>
        <v>0</v>
      </c>
      <c r="H5651" s="29">
        <f t="shared" ca="1" si="356"/>
        <v>0</v>
      </c>
      <c r="I5651" s="29">
        <f t="shared" ca="1" si="354"/>
        <v>0</v>
      </c>
      <c r="J5651" s="30">
        <f>Calculator!$G$40</f>
        <v>6.5000000000000002E-2</v>
      </c>
      <c r="K5651" s="29">
        <f ca="1">IF(C5651&gt;=Calculator!$G$27,IF(DAY($C5651)=1,Calculator!$G$34/2,IF(DAY($C5651)=15,Calculator!$G$34/2,0)),0)</f>
        <v>0</v>
      </c>
      <c r="L5651" s="29">
        <f ca="1">IF(DAY($C5651)=28,IF(H5651=0,0,Calculator!$G$35),0)</f>
        <v>0</v>
      </c>
      <c r="M5651" s="29">
        <f ca="1">IF(I5651&gt;0,IF(DAY($C5651)=1,SUM(INDIRECT("I"&amp;(ROW(C5650)-DAY(C5650))):I5650),0),0)</f>
        <v>0</v>
      </c>
      <c r="N5651" s="29">
        <f ca="1">IF(C5651&lt;Calculator!$G$27,0,IF(C5651=Calculator!$G$27,Calculator!$G$39,IF(H5651-K5651&lt;=0,IF(D5651&gt;Calculator!$G$39,IF(H5651-K5651+E5651+L5651+M5651+Calculator!$G$39&gt;Calculator!$G$39,Calculator!$G$39-(H5651+E5651+L5651+M5651-K5651),Calculator!$G$39),D5651),0)))</f>
        <v>0</v>
      </c>
    </row>
    <row r="5652" spans="1:14" ht="15.75" thickBot="1">
      <c r="A5652" s="33" t="str">
        <f ca="1">IF(C5652=Calculator!$H$27,"F",IF(Daily!D5652+Daily!H5652=0,IF(D5651+H5651&gt;0,"L",""),""))</f>
        <v/>
      </c>
      <c r="B5652" s="34">
        <v>5651</v>
      </c>
      <c r="C5652" s="19">
        <f t="shared" ca="1" si="353"/>
        <v>51581</v>
      </c>
      <c r="D5652" s="29">
        <f t="shared" ca="1" si="355"/>
        <v>0</v>
      </c>
      <c r="E5652" s="29">
        <f ca="1">IF(C5652&lt;Calculator!$D$26,0,IF(DAY($C5652)=1,IF(D5652-Calculator!$G$24&gt;0,Calculator!$G$24,D5652),0))</f>
        <v>0</v>
      </c>
      <c r="F5652" s="29">
        <f ca="1">IF(E5652&gt;0,D5652*Calculator!$G$22/12,0)</f>
        <v>0</v>
      </c>
      <c r="G5652" s="29">
        <f ca="1">IF(E5652&gt;0,(IFERROR(-PMT(Calculator!$G$22/12,Calculator!$G$23*12,Calculator!$G$20),0))-F5652,0)</f>
        <v>0</v>
      </c>
      <c r="H5652" s="29">
        <f t="shared" ca="1" si="356"/>
        <v>0</v>
      </c>
      <c r="I5652" s="29">
        <f t="shared" ca="1" si="354"/>
        <v>0</v>
      </c>
      <c r="J5652" s="30">
        <f>Calculator!$G$40</f>
        <v>6.5000000000000002E-2</v>
      </c>
      <c r="K5652" s="29">
        <f ca="1">IF(C5652&gt;=Calculator!$G$27,IF(DAY($C5652)=1,Calculator!$G$34/2,IF(DAY($C5652)=15,Calculator!$G$34/2,0)),0)</f>
        <v>0</v>
      </c>
      <c r="L5652" s="29">
        <f ca="1">IF(DAY($C5652)=28,IF(H5652=0,0,Calculator!$G$35),0)</f>
        <v>0</v>
      </c>
      <c r="M5652" s="29">
        <f ca="1">IF(I5652&gt;0,IF(DAY($C5652)=1,SUM(INDIRECT("I"&amp;(ROW(C5651)-DAY(C5651))):I5651),0),0)</f>
        <v>0</v>
      </c>
      <c r="N5652" s="29">
        <f ca="1">IF(C5652&lt;Calculator!$G$27,0,IF(C5652=Calculator!$G$27,Calculator!$G$39,IF(H5652-K5652&lt;=0,IF(D5652&gt;Calculator!$G$39,IF(H5652-K5652+E5652+L5652+M5652+Calculator!$G$39&gt;Calculator!$G$39,Calculator!$G$39-(H5652+E5652+L5652+M5652-K5652),Calculator!$G$39),D5652),0)))</f>
        <v>0</v>
      </c>
    </row>
    <row r="5653" spans="1:14" ht="15.75" thickBot="1">
      <c r="A5653" s="33" t="str">
        <f ca="1">IF(C5653=Calculator!$H$27,"F",IF(Daily!D5653+Daily!H5653=0,IF(D5652+H5652&gt;0,"L",""),""))</f>
        <v/>
      </c>
      <c r="B5653" s="34">
        <v>5652</v>
      </c>
      <c r="C5653" s="19">
        <f t="shared" ca="1" si="353"/>
        <v>51582</v>
      </c>
      <c r="D5653" s="29">
        <f t="shared" ca="1" si="355"/>
        <v>0</v>
      </c>
      <c r="E5653" s="29">
        <f ca="1">IF(C5653&lt;Calculator!$D$26,0,IF(DAY($C5653)=1,IF(D5653-Calculator!$G$24&gt;0,Calculator!$G$24,D5653),0))</f>
        <v>0</v>
      </c>
      <c r="F5653" s="29">
        <f ca="1">IF(E5653&gt;0,D5653*Calculator!$G$22/12,0)</f>
        <v>0</v>
      </c>
      <c r="G5653" s="29">
        <f ca="1">IF(E5653&gt;0,(IFERROR(-PMT(Calculator!$G$22/12,Calculator!$G$23*12,Calculator!$G$20),0))-F5653,0)</f>
        <v>0</v>
      </c>
      <c r="H5653" s="29">
        <f t="shared" ca="1" si="356"/>
        <v>0</v>
      </c>
      <c r="I5653" s="29">
        <f t="shared" ca="1" si="354"/>
        <v>0</v>
      </c>
      <c r="J5653" s="30">
        <f>Calculator!$G$40</f>
        <v>6.5000000000000002E-2</v>
      </c>
      <c r="K5653" s="29">
        <f ca="1">IF(C5653&gt;=Calculator!$G$27,IF(DAY($C5653)=1,Calculator!$G$34/2,IF(DAY($C5653)=15,Calculator!$G$34/2,0)),0)</f>
        <v>0</v>
      </c>
      <c r="L5653" s="29">
        <f ca="1">IF(DAY($C5653)=28,IF(H5653=0,0,Calculator!$G$35),0)</f>
        <v>0</v>
      </c>
      <c r="M5653" s="29">
        <f ca="1">IF(I5653&gt;0,IF(DAY($C5653)=1,SUM(INDIRECT("I"&amp;(ROW(C5652)-DAY(C5652))):I5652),0),0)</f>
        <v>0</v>
      </c>
      <c r="N5653" s="29">
        <f ca="1">IF(C5653&lt;Calculator!$G$27,0,IF(C5653=Calculator!$G$27,Calculator!$G$39,IF(H5653-K5653&lt;=0,IF(D5653&gt;Calculator!$G$39,IF(H5653-K5653+E5653+L5653+M5653+Calculator!$G$39&gt;Calculator!$G$39,Calculator!$G$39-(H5653+E5653+L5653+M5653-K5653),Calculator!$G$39),D5653),0)))</f>
        <v>0</v>
      </c>
    </row>
    <row r="5654" spans="1:14" ht="15.75" thickBot="1">
      <c r="A5654" s="33" t="str">
        <f ca="1">IF(C5654=Calculator!$H$27,"F",IF(Daily!D5654+Daily!H5654=0,IF(D5653+H5653&gt;0,"L",""),""))</f>
        <v/>
      </c>
      <c r="B5654" s="34">
        <v>5653</v>
      </c>
      <c r="C5654" s="19">
        <f t="shared" ca="1" si="353"/>
        <v>51583</v>
      </c>
      <c r="D5654" s="29">
        <f t="shared" ca="1" si="355"/>
        <v>0</v>
      </c>
      <c r="E5654" s="29">
        <f ca="1">IF(C5654&lt;Calculator!$D$26,0,IF(DAY($C5654)=1,IF(D5654-Calculator!$G$24&gt;0,Calculator!$G$24,D5654),0))</f>
        <v>0</v>
      </c>
      <c r="F5654" s="29">
        <f ca="1">IF(E5654&gt;0,D5654*Calculator!$G$22/12,0)</f>
        <v>0</v>
      </c>
      <c r="G5654" s="29">
        <f ca="1">IF(E5654&gt;0,(IFERROR(-PMT(Calculator!$G$22/12,Calculator!$G$23*12,Calculator!$G$20),0))-F5654,0)</f>
        <v>0</v>
      </c>
      <c r="H5654" s="29">
        <f t="shared" ca="1" si="356"/>
        <v>0</v>
      </c>
      <c r="I5654" s="29">
        <f t="shared" ca="1" si="354"/>
        <v>0</v>
      </c>
      <c r="J5654" s="30">
        <f>Calculator!$G$40</f>
        <v>6.5000000000000002E-2</v>
      </c>
      <c r="K5654" s="29">
        <f ca="1">IF(C5654&gt;=Calculator!$G$27,IF(DAY($C5654)=1,Calculator!$G$34/2,IF(DAY($C5654)=15,Calculator!$G$34/2,0)),0)</f>
        <v>0</v>
      </c>
      <c r="L5654" s="29">
        <f ca="1">IF(DAY($C5654)=28,IF(H5654=0,0,Calculator!$G$35),0)</f>
        <v>0</v>
      </c>
      <c r="M5654" s="29">
        <f ca="1">IF(I5654&gt;0,IF(DAY($C5654)=1,SUM(INDIRECT("I"&amp;(ROW(C5653)-DAY(C5653))):I5653),0),0)</f>
        <v>0</v>
      </c>
      <c r="N5654" s="29">
        <f ca="1">IF(C5654&lt;Calculator!$G$27,0,IF(C5654=Calculator!$G$27,Calculator!$G$39,IF(H5654-K5654&lt;=0,IF(D5654&gt;Calculator!$G$39,IF(H5654-K5654+E5654+L5654+M5654+Calculator!$G$39&gt;Calculator!$G$39,Calculator!$G$39-(H5654+E5654+L5654+M5654-K5654),Calculator!$G$39),D5654),0)))</f>
        <v>0</v>
      </c>
    </row>
    <row r="5655" spans="1:14" ht="15.75" thickBot="1">
      <c r="A5655" s="33" t="str">
        <f ca="1">IF(C5655=Calculator!$H$27,"F",IF(Daily!D5655+Daily!H5655=0,IF(D5654+H5654&gt;0,"L",""),""))</f>
        <v/>
      </c>
      <c r="B5655" s="34">
        <v>5654</v>
      </c>
      <c r="C5655" s="19">
        <f t="shared" ca="1" si="353"/>
        <v>51584</v>
      </c>
      <c r="D5655" s="29">
        <f t="shared" ca="1" si="355"/>
        <v>0</v>
      </c>
      <c r="E5655" s="29">
        <f ca="1">IF(C5655&lt;Calculator!$D$26,0,IF(DAY($C5655)=1,IF(D5655-Calculator!$G$24&gt;0,Calculator!$G$24,D5655),0))</f>
        <v>0</v>
      </c>
      <c r="F5655" s="29">
        <f ca="1">IF(E5655&gt;0,D5655*Calculator!$G$22/12,0)</f>
        <v>0</v>
      </c>
      <c r="G5655" s="29">
        <f ca="1">IF(E5655&gt;0,(IFERROR(-PMT(Calculator!$G$22/12,Calculator!$G$23*12,Calculator!$G$20),0))-F5655,0)</f>
        <v>0</v>
      </c>
      <c r="H5655" s="29">
        <f t="shared" ca="1" si="356"/>
        <v>0</v>
      </c>
      <c r="I5655" s="29">
        <f t="shared" ca="1" si="354"/>
        <v>0</v>
      </c>
      <c r="J5655" s="30">
        <f>Calculator!$G$40</f>
        <v>6.5000000000000002E-2</v>
      </c>
      <c r="K5655" s="29">
        <f ca="1">IF(C5655&gt;=Calculator!$G$27,IF(DAY($C5655)=1,Calculator!$G$34/2,IF(DAY($C5655)=15,Calculator!$G$34/2,0)),0)</f>
        <v>0</v>
      </c>
      <c r="L5655" s="29">
        <f ca="1">IF(DAY($C5655)=28,IF(H5655=0,0,Calculator!$G$35),0)</f>
        <v>0</v>
      </c>
      <c r="M5655" s="29">
        <f ca="1">IF(I5655&gt;0,IF(DAY($C5655)=1,SUM(INDIRECT("I"&amp;(ROW(C5654)-DAY(C5654))):I5654),0),0)</f>
        <v>0</v>
      </c>
      <c r="N5655" s="29">
        <f ca="1">IF(C5655&lt;Calculator!$G$27,0,IF(C5655=Calculator!$G$27,Calculator!$G$39,IF(H5655-K5655&lt;=0,IF(D5655&gt;Calculator!$G$39,IF(H5655-K5655+E5655+L5655+M5655+Calculator!$G$39&gt;Calculator!$G$39,Calculator!$G$39-(H5655+E5655+L5655+M5655-K5655),Calculator!$G$39),D5655),0)))</f>
        <v>0</v>
      </c>
    </row>
    <row r="5656" spans="1:14" ht="15.75" thickBot="1">
      <c r="A5656" s="33" t="str">
        <f ca="1">IF(C5656=Calculator!$H$27,"F",IF(Daily!D5656+Daily!H5656=0,IF(D5655+H5655&gt;0,"L",""),""))</f>
        <v/>
      </c>
      <c r="B5656" s="34">
        <v>5655</v>
      </c>
      <c r="C5656" s="19">
        <f t="shared" ca="1" si="353"/>
        <v>51585</v>
      </c>
      <c r="D5656" s="29">
        <f t="shared" ca="1" si="355"/>
        <v>0</v>
      </c>
      <c r="E5656" s="29">
        <f ca="1">IF(C5656&lt;Calculator!$D$26,0,IF(DAY($C5656)=1,IF(D5656-Calculator!$G$24&gt;0,Calculator!$G$24,D5656),0))</f>
        <v>0</v>
      </c>
      <c r="F5656" s="29">
        <f ca="1">IF(E5656&gt;0,D5656*Calculator!$G$22/12,0)</f>
        <v>0</v>
      </c>
      <c r="G5656" s="29">
        <f ca="1">IF(E5656&gt;0,(IFERROR(-PMT(Calculator!$G$22/12,Calculator!$G$23*12,Calculator!$G$20),0))-F5656,0)</f>
        <v>0</v>
      </c>
      <c r="H5656" s="29">
        <f t="shared" ca="1" si="356"/>
        <v>0</v>
      </c>
      <c r="I5656" s="29">
        <f t="shared" ca="1" si="354"/>
        <v>0</v>
      </c>
      <c r="J5656" s="30">
        <f>Calculator!$G$40</f>
        <v>6.5000000000000002E-2</v>
      </c>
      <c r="K5656" s="29">
        <f ca="1">IF(C5656&gt;=Calculator!$G$27,IF(DAY($C5656)=1,Calculator!$G$34/2,IF(DAY($C5656)=15,Calculator!$G$34/2,0)),0)</f>
        <v>0</v>
      </c>
      <c r="L5656" s="29">
        <f ca="1">IF(DAY($C5656)=28,IF(H5656=0,0,Calculator!$G$35),0)</f>
        <v>0</v>
      </c>
      <c r="M5656" s="29">
        <f ca="1">IF(I5656&gt;0,IF(DAY($C5656)=1,SUM(INDIRECT("I"&amp;(ROW(C5655)-DAY(C5655))):I5655),0),0)</f>
        <v>0</v>
      </c>
      <c r="N5656" s="29">
        <f ca="1">IF(C5656&lt;Calculator!$G$27,0,IF(C5656=Calculator!$G$27,Calculator!$G$39,IF(H5656-K5656&lt;=0,IF(D5656&gt;Calculator!$G$39,IF(H5656-K5656+E5656+L5656+M5656+Calculator!$G$39&gt;Calculator!$G$39,Calculator!$G$39-(H5656+E5656+L5656+M5656-K5656),Calculator!$G$39),D5656),0)))</f>
        <v>0</v>
      </c>
    </row>
    <row r="5657" spans="1:14" ht="15.75" thickBot="1">
      <c r="A5657" s="33" t="str">
        <f ca="1">IF(C5657=Calculator!$H$27,"F",IF(Daily!D5657+Daily!H5657=0,IF(D5656+H5656&gt;0,"L",""),""))</f>
        <v/>
      </c>
      <c r="B5657" s="34">
        <v>5656</v>
      </c>
      <c r="C5657" s="19">
        <f t="shared" ca="1" si="353"/>
        <v>51586</v>
      </c>
      <c r="D5657" s="29">
        <f t="shared" ca="1" si="355"/>
        <v>0</v>
      </c>
      <c r="E5657" s="29">
        <f ca="1">IF(C5657&lt;Calculator!$D$26,0,IF(DAY($C5657)=1,IF(D5657-Calculator!$G$24&gt;0,Calculator!$G$24,D5657),0))</f>
        <v>0</v>
      </c>
      <c r="F5657" s="29">
        <f ca="1">IF(E5657&gt;0,D5657*Calculator!$G$22/12,0)</f>
        <v>0</v>
      </c>
      <c r="G5657" s="29">
        <f ca="1">IF(E5657&gt;0,(IFERROR(-PMT(Calculator!$G$22/12,Calculator!$G$23*12,Calculator!$G$20),0))-F5657,0)</f>
        <v>0</v>
      </c>
      <c r="H5657" s="29">
        <f t="shared" ca="1" si="356"/>
        <v>0</v>
      </c>
      <c r="I5657" s="29">
        <f t="shared" ca="1" si="354"/>
        <v>0</v>
      </c>
      <c r="J5657" s="30">
        <f>Calculator!$G$40</f>
        <v>6.5000000000000002E-2</v>
      </c>
      <c r="K5657" s="29">
        <f ca="1">IF(C5657&gt;=Calculator!$G$27,IF(DAY($C5657)=1,Calculator!$G$34/2,IF(DAY($C5657)=15,Calculator!$G$34/2,0)),0)</f>
        <v>0</v>
      </c>
      <c r="L5657" s="29">
        <f ca="1">IF(DAY($C5657)=28,IF(H5657=0,0,Calculator!$G$35),0)</f>
        <v>0</v>
      </c>
      <c r="M5657" s="29">
        <f ca="1">IF(I5657&gt;0,IF(DAY($C5657)=1,SUM(INDIRECT("I"&amp;(ROW(C5656)-DAY(C5656))):I5656),0),0)</f>
        <v>0</v>
      </c>
      <c r="N5657" s="29">
        <f ca="1">IF(C5657&lt;Calculator!$G$27,0,IF(C5657=Calculator!$G$27,Calculator!$G$39,IF(H5657-K5657&lt;=0,IF(D5657&gt;Calculator!$G$39,IF(H5657-K5657+E5657+L5657+M5657+Calculator!$G$39&gt;Calculator!$G$39,Calculator!$G$39-(H5657+E5657+L5657+M5657-K5657),Calculator!$G$39),D5657),0)))</f>
        <v>0</v>
      </c>
    </row>
    <row r="5658" spans="1:14" ht="15.75" thickBot="1">
      <c r="A5658" s="33" t="str">
        <f ca="1">IF(C5658=Calculator!$H$27,"F",IF(Daily!D5658+Daily!H5658=0,IF(D5657+H5657&gt;0,"L",""),""))</f>
        <v/>
      </c>
      <c r="B5658" s="34">
        <v>5657</v>
      </c>
      <c r="C5658" s="19">
        <f t="shared" ca="1" si="353"/>
        <v>51587</v>
      </c>
      <c r="D5658" s="29">
        <f t="shared" ca="1" si="355"/>
        <v>0</v>
      </c>
      <c r="E5658" s="29">
        <f ca="1">IF(C5658&lt;Calculator!$D$26,0,IF(DAY($C5658)=1,IF(D5658-Calculator!$G$24&gt;0,Calculator!$G$24,D5658),0))</f>
        <v>0</v>
      </c>
      <c r="F5658" s="29">
        <f ca="1">IF(E5658&gt;0,D5658*Calculator!$G$22/12,0)</f>
        <v>0</v>
      </c>
      <c r="G5658" s="29">
        <f ca="1">IF(E5658&gt;0,(IFERROR(-PMT(Calculator!$G$22/12,Calculator!$G$23*12,Calculator!$G$20),0))-F5658,0)</f>
        <v>0</v>
      </c>
      <c r="H5658" s="29">
        <f t="shared" ca="1" si="356"/>
        <v>0</v>
      </c>
      <c r="I5658" s="29">
        <f t="shared" ca="1" si="354"/>
        <v>0</v>
      </c>
      <c r="J5658" s="30">
        <f>Calculator!$G$40</f>
        <v>6.5000000000000002E-2</v>
      </c>
      <c r="K5658" s="29">
        <f ca="1">IF(C5658&gt;=Calculator!$G$27,IF(DAY($C5658)=1,Calculator!$G$34/2,IF(DAY($C5658)=15,Calculator!$G$34/2,0)),0)</f>
        <v>0</v>
      </c>
      <c r="L5658" s="29">
        <f ca="1">IF(DAY($C5658)=28,IF(H5658=0,0,Calculator!$G$35),0)</f>
        <v>0</v>
      </c>
      <c r="M5658" s="29">
        <f ca="1">IF(I5658&gt;0,IF(DAY($C5658)=1,SUM(INDIRECT("I"&amp;(ROW(C5657)-DAY(C5657))):I5657),0),0)</f>
        <v>0</v>
      </c>
      <c r="N5658" s="29">
        <f ca="1">IF(C5658&lt;Calculator!$G$27,0,IF(C5658=Calculator!$G$27,Calculator!$G$39,IF(H5658-K5658&lt;=0,IF(D5658&gt;Calculator!$G$39,IF(H5658-K5658+E5658+L5658+M5658+Calculator!$G$39&gt;Calculator!$G$39,Calculator!$G$39-(H5658+E5658+L5658+M5658-K5658),Calculator!$G$39),D5658),0)))</f>
        <v>0</v>
      </c>
    </row>
    <row r="5659" spans="1:14" ht="15.75" thickBot="1">
      <c r="A5659" s="33" t="str">
        <f ca="1">IF(C5659=Calculator!$H$27,"F",IF(Daily!D5659+Daily!H5659=0,IF(D5658+H5658&gt;0,"L",""),""))</f>
        <v/>
      </c>
      <c r="B5659" s="34">
        <v>5658</v>
      </c>
      <c r="C5659" s="19">
        <f t="shared" ca="1" si="353"/>
        <v>51588</v>
      </c>
      <c r="D5659" s="29">
        <f t="shared" ca="1" si="355"/>
        <v>0</v>
      </c>
      <c r="E5659" s="29">
        <f ca="1">IF(C5659&lt;Calculator!$D$26,0,IF(DAY($C5659)=1,IF(D5659-Calculator!$G$24&gt;0,Calculator!$G$24,D5659),0))</f>
        <v>0</v>
      </c>
      <c r="F5659" s="29">
        <f ca="1">IF(E5659&gt;0,D5659*Calculator!$G$22/12,0)</f>
        <v>0</v>
      </c>
      <c r="G5659" s="29">
        <f ca="1">IF(E5659&gt;0,(IFERROR(-PMT(Calculator!$G$22/12,Calculator!$G$23*12,Calculator!$G$20),0))-F5659,0)</f>
        <v>0</v>
      </c>
      <c r="H5659" s="29">
        <f t="shared" ca="1" si="356"/>
        <v>0</v>
      </c>
      <c r="I5659" s="29">
        <f t="shared" ca="1" si="354"/>
        <v>0</v>
      </c>
      <c r="J5659" s="30">
        <f>Calculator!$G$40</f>
        <v>6.5000000000000002E-2</v>
      </c>
      <c r="K5659" s="29">
        <f ca="1">IF(C5659&gt;=Calculator!$G$27,IF(DAY($C5659)=1,Calculator!$G$34/2,IF(DAY($C5659)=15,Calculator!$G$34/2,0)),0)</f>
        <v>0</v>
      </c>
      <c r="L5659" s="29">
        <f ca="1">IF(DAY($C5659)=28,IF(H5659=0,0,Calculator!$G$35),0)</f>
        <v>0</v>
      </c>
      <c r="M5659" s="29">
        <f ca="1">IF(I5659&gt;0,IF(DAY($C5659)=1,SUM(INDIRECT("I"&amp;(ROW(C5658)-DAY(C5658))):I5658),0),0)</f>
        <v>0</v>
      </c>
      <c r="N5659" s="29">
        <f ca="1">IF(C5659&lt;Calculator!$G$27,0,IF(C5659=Calculator!$G$27,Calculator!$G$39,IF(H5659-K5659&lt;=0,IF(D5659&gt;Calculator!$G$39,IF(H5659-K5659+E5659+L5659+M5659+Calculator!$G$39&gt;Calculator!$G$39,Calculator!$G$39-(H5659+E5659+L5659+M5659-K5659),Calculator!$G$39),D5659),0)))</f>
        <v>0</v>
      </c>
    </row>
    <row r="5660" spans="1:14" ht="15.75" thickBot="1">
      <c r="A5660" s="33" t="str">
        <f ca="1">IF(C5660=Calculator!$H$27,"F",IF(Daily!D5660+Daily!H5660=0,IF(D5659+H5659&gt;0,"L",""),""))</f>
        <v/>
      </c>
      <c r="B5660" s="34">
        <v>5659</v>
      </c>
      <c r="C5660" s="19">
        <f t="shared" ca="1" si="353"/>
        <v>51589</v>
      </c>
      <c r="D5660" s="29">
        <f t="shared" ca="1" si="355"/>
        <v>0</v>
      </c>
      <c r="E5660" s="29">
        <f ca="1">IF(C5660&lt;Calculator!$D$26,0,IF(DAY($C5660)=1,IF(D5660-Calculator!$G$24&gt;0,Calculator!$G$24,D5660),0))</f>
        <v>0</v>
      </c>
      <c r="F5660" s="29">
        <f ca="1">IF(E5660&gt;0,D5660*Calculator!$G$22/12,0)</f>
        <v>0</v>
      </c>
      <c r="G5660" s="29">
        <f ca="1">IF(E5660&gt;0,(IFERROR(-PMT(Calculator!$G$22/12,Calculator!$G$23*12,Calculator!$G$20),0))-F5660,0)</f>
        <v>0</v>
      </c>
      <c r="H5660" s="29">
        <f t="shared" ca="1" si="356"/>
        <v>0</v>
      </c>
      <c r="I5660" s="29">
        <f t="shared" ca="1" si="354"/>
        <v>0</v>
      </c>
      <c r="J5660" s="30">
        <f>Calculator!$G$40</f>
        <v>6.5000000000000002E-2</v>
      </c>
      <c r="K5660" s="29">
        <f ca="1">IF(C5660&gt;=Calculator!$G$27,IF(DAY($C5660)=1,Calculator!$G$34/2,IF(DAY($C5660)=15,Calculator!$G$34/2,0)),0)</f>
        <v>0</v>
      </c>
      <c r="L5660" s="29">
        <f ca="1">IF(DAY($C5660)=28,IF(H5660=0,0,Calculator!$G$35),0)</f>
        <v>0</v>
      </c>
      <c r="M5660" s="29">
        <f ca="1">IF(I5660&gt;0,IF(DAY($C5660)=1,SUM(INDIRECT("I"&amp;(ROW(C5659)-DAY(C5659))):I5659),0),0)</f>
        <v>0</v>
      </c>
      <c r="N5660" s="29">
        <f ca="1">IF(C5660&lt;Calculator!$G$27,0,IF(C5660=Calculator!$G$27,Calculator!$G$39,IF(H5660-K5660&lt;=0,IF(D5660&gt;Calculator!$G$39,IF(H5660-K5660+E5660+L5660+M5660+Calculator!$G$39&gt;Calculator!$G$39,Calculator!$G$39-(H5660+E5660+L5660+M5660-K5660),Calculator!$G$39),D5660),0)))</f>
        <v>0</v>
      </c>
    </row>
    <row r="5661" spans="1:14" ht="15.75" thickBot="1">
      <c r="A5661" s="33" t="str">
        <f ca="1">IF(C5661=Calculator!$H$27,"F",IF(Daily!D5661+Daily!H5661=0,IF(D5660+H5660&gt;0,"L",""),""))</f>
        <v/>
      </c>
      <c r="B5661" s="34">
        <v>5660</v>
      </c>
      <c r="C5661" s="19">
        <f t="shared" ca="1" si="353"/>
        <v>51590</v>
      </c>
      <c r="D5661" s="29">
        <f t="shared" ca="1" si="355"/>
        <v>0</v>
      </c>
      <c r="E5661" s="29">
        <f ca="1">IF(C5661&lt;Calculator!$D$26,0,IF(DAY($C5661)=1,IF(D5661-Calculator!$G$24&gt;0,Calculator!$G$24,D5661),0))</f>
        <v>0</v>
      </c>
      <c r="F5661" s="29">
        <f ca="1">IF(E5661&gt;0,D5661*Calculator!$G$22/12,0)</f>
        <v>0</v>
      </c>
      <c r="G5661" s="29">
        <f ca="1">IF(E5661&gt;0,(IFERROR(-PMT(Calculator!$G$22/12,Calculator!$G$23*12,Calculator!$G$20),0))-F5661,0)</f>
        <v>0</v>
      </c>
      <c r="H5661" s="29">
        <f t="shared" ca="1" si="356"/>
        <v>0</v>
      </c>
      <c r="I5661" s="29">
        <f t="shared" ca="1" si="354"/>
        <v>0</v>
      </c>
      <c r="J5661" s="30">
        <f>Calculator!$G$40</f>
        <v>6.5000000000000002E-2</v>
      </c>
      <c r="K5661" s="29">
        <f ca="1">IF(C5661&gt;=Calculator!$G$27,IF(DAY($C5661)=1,Calculator!$G$34/2,IF(DAY($C5661)=15,Calculator!$G$34/2,0)),0)</f>
        <v>0</v>
      </c>
      <c r="L5661" s="29">
        <f ca="1">IF(DAY($C5661)=28,IF(H5661=0,0,Calculator!$G$35),0)</f>
        <v>0</v>
      </c>
      <c r="M5661" s="29">
        <f ca="1">IF(I5661&gt;0,IF(DAY($C5661)=1,SUM(INDIRECT("I"&amp;(ROW(C5660)-DAY(C5660))):I5660),0),0)</f>
        <v>0</v>
      </c>
      <c r="N5661" s="29">
        <f ca="1">IF(C5661&lt;Calculator!$G$27,0,IF(C5661=Calculator!$G$27,Calculator!$G$39,IF(H5661-K5661&lt;=0,IF(D5661&gt;Calculator!$G$39,IF(H5661-K5661+E5661+L5661+M5661+Calculator!$G$39&gt;Calculator!$G$39,Calculator!$G$39-(H5661+E5661+L5661+M5661-K5661),Calculator!$G$39),D5661),0)))</f>
        <v>0</v>
      </c>
    </row>
    <row r="5662" spans="1:14" ht="15.75" thickBot="1">
      <c r="A5662" s="33" t="str">
        <f ca="1">IF(C5662=Calculator!$H$27,"F",IF(Daily!D5662+Daily!H5662=0,IF(D5661+H5661&gt;0,"L",""),""))</f>
        <v/>
      </c>
      <c r="B5662" s="34">
        <v>5661</v>
      </c>
      <c r="C5662" s="19">
        <f t="shared" ca="1" si="353"/>
        <v>51591</v>
      </c>
      <c r="D5662" s="29">
        <f t="shared" ca="1" si="355"/>
        <v>0</v>
      </c>
      <c r="E5662" s="29">
        <f ca="1">IF(C5662&lt;Calculator!$D$26,0,IF(DAY($C5662)=1,IF(D5662-Calculator!$G$24&gt;0,Calculator!$G$24,D5662),0))</f>
        <v>0</v>
      </c>
      <c r="F5662" s="29">
        <f ca="1">IF(E5662&gt;0,D5662*Calculator!$G$22/12,0)</f>
        <v>0</v>
      </c>
      <c r="G5662" s="29">
        <f ca="1">IF(E5662&gt;0,(IFERROR(-PMT(Calculator!$G$22/12,Calculator!$G$23*12,Calculator!$G$20),0))-F5662,0)</f>
        <v>0</v>
      </c>
      <c r="H5662" s="29">
        <f t="shared" ca="1" si="356"/>
        <v>0</v>
      </c>
      <c r="I5662" s="29">
        <f t="shared" ca="1" si="354"/>
        <v>0</v>
      </c>
      <c r="J5662" s="30">
        <f>Calculator!$G$40</f>
        <v>6.5000000000000002E-2</v>
      </c>
      <c r="K5662" s="29">
        <f ca="1">IF(C5662&gt;=Calculator!$G$27,IF(DAY($C5662)=1,Calculator!$G$34/2,IF(DAY($C5662)=15,Calculator!$G$34/2,0)),0)</f>
        <v>0</v>
      </c>
      <c r="L5662" s="29">
        <f ca="1">IF(DAY($C5662)=28,IF(H5662=0,0,Calculator!$G$35),0)</f>
        <v>0</v>
      </c>
      <c r="M5662" s="29">
        <f ca="1">IF(I5662&gt;0,IF(DAY($C5662)=1,SUM(INDIRECT("I"&amp;(ROW(C5661)-DAY(C5661))):I5661),0),0)</f>
        <v>0</v>
      </c>
      <c r="N5662" s="29">
        <f ca="1">IF(C5662&lt;Calculator!$G$27,0,IF(C5662=Calculator!$G$27,Calculator!$G$39,IF(H5662-K5662&lt;=0,IF(D5662&gt;Calculator!$G$39,IF(H5662-K5662+E5662+L5662+M5662+Calculator!$G$39&gt;Calculator!$G$39,Calculator!$G$39-(H5662+E5662+L5662+M5662-K5662),Calculator!$G$39),D5662),0)))</f>
        <v>0</v>
      </c>
    </row>
    <row r="5663" spans="1:14" ht="15.75" thickBot="1">
      <c r="A5663" s="33" t="str">
        <f ca="1">IF(C5663=Calculator!$H$27,"F",IF(Daily!D5663+Daily!H5663=0,IF(D5662+H5662&gt;0,"L",""),""))</f>
        <v/>
      </c>
      <c r="B5663" s="34">
        <v>5662</v>
      </c>
      <c r="C5663" s="19">
        <f t="shared" ca="1" si="353"/>
        <v>51592</v>
      </c>
      <c r="D5663" s="29">
        <f t="shared" ca="1" si="355"/>
        <v>0</v>
      </c>
      <c r="E5663" s="29">
        <f ca="1">IF(C5663&lt;Calculator!$D$26,0,IF(DAY($C5663)=1,IF(D5663-Calculator!$G$24&gt;0,Calculator!$G$24,D5663),0))</f>
        <v>0</v>
      </c>
      <c r="F5663" s="29">
        <f ca="1">IF(E5663&gt;0,D5663*Calculator!$G$22/12,0)</f>
        <v>0</v>
      </c>
      <c r="G5663" s="29">
        <f ca="1">IF(E5663&gt;0,(IFERROR(-PMT(Calculator!$G$22/12,Calculator!$G$23*12,Calculator!$G$20),0))-F5663,0)</f>
        <v>0</v>
      </c>
      <c r="H5663" s="29">
        <f t="shared" ca="1" si="356"/>
        <v>0</v>
      </c>
      <c r="I5663" s="29">
        <f t="shared" ca="1" si="354"/>
        <v>0</v>
      </c>
      <c r="J5663" s="30">
        <f>Calculator!$G$40</f>
        <v>6.5000000000000002E-2</v>
      </c>
      <c r="K5663" s="29">
        <f ca="1">IF(C5663&gt;=Calculator!$G$27,IF(DAY($C5663)=1,Calculator!$G$34/2,IF(DAY($C5663)=15,Calculator!$G$34/2,0)),0)</f>
        <v>4500</v>
      </c>
      <c r="L5663" s="29">
        <f ca="1">IF(DAY($C5663)=28,IF(H5663=0,0,Calculator!$G$35),0)</f>
        <v>0</v>
      </c>
      <c r="M5663" s="29">
        <f ca="1">IF(I5663&gt;0,IF(DAY($C5663)=1,SUM(INDIRECT("I"&amp;(ROW(C5662)-DAY(C5662))):I5662),0),0)</f>
        <v>0</v>
      </c>
      <c r="N5663" s="29">
        <f ca="1">IF(C5663&lt;Calculator!$G$27,0,IF(C5663=Calculator!$G$27,Calculator!$G$39,IF(H5663-K5663&lt;=0,IF(D5663&gt;Calculator!$G$39,IF(H5663-K5663+E5663+L5663+M5663+Calculator!$G$39&gt;Calculator!$G$39,Calculator!$G$39-(H5663+E5663+L5663+M5663-K5663),Calculator!$G$39),D5663),0)))</f>
        <v>0</v>
      </c>
    </row>
    <row r="5664" spans="1:14" ht="15.75" thickBot="1">
      <c r="A5664" s="33" t="str">
        <f ca="1">IF(C5664=Calculator!$H$27,"F",IF(Daily!D5664+Daily!H5664=0,IF(D5663+H5663&gt;0,"L",""),""))</f>
        <v/>
      </c>
      <c r="B5664" s="34">
        <v>5663</v>
      </c>
      <c r="C5664" s="19">
        <f t="shared" ca="1" si="353"/>
        <v>51593</v>
      </c>
      <c r="D5664" s="29">
        <f t="shared" ca="1" si="355"/>
        <v>0</v>
      </c>
      <c r="E5664" s="29">
        <f ca="1">IF(C5664&lt;Calculator!$D$26,0,IF(DAY($C5664)=1,IF(D5664-Calculator!$G$24&gt;0,Calculator!$G$24,D5664),0))</f>
        <v>0</v>
      </c>
      <c r="F5664" s="29">
        <f ca="1">IF(E5664&gt;0,D5664*Calculator!$G$22/12,0)</f>
        <v>0</v>
      </c>
      <c r="G5664" s="29">
        <f ca="1">IF(E5664&gt;0,(IFERROR(-PMT(Calculator!$G$22/12,Calculator!$G$23*12,Calculator!$G$20),0))-F5664,0)</f>
        <v>0</v>
      </c>
      <c r="H5664" s="29">
        <f t="shared" ca="1" si="356"/>
        <v>0</v>
      </c>
      <c r="I5664" s="29">
        <f t="shared" ca="1" si="354"/>
        <v>0</v>
      </c>
      <c r="J5664" s="30">
        <f>Calculator!$G$40</f>
        <v>6.5000000000000002E-2</v>
      </c>
      <c r="K5664" s="29">
        <f ca="1">IF(C5664&gt;=Calculator!$G$27,IF(DAY($C5664)=1,Calculator!$G$34/2,IF(DAY($C5664)=15,Calculator!$G$34/2,0)),0)</f>
        <v>0</v>
      </c>
      <c r="L5664" s="29">
        <f ca="1">IF(DAY($C5664)=28,IF(H5664=0,0,Calculator!$G$35),0)</f>
        <v>0</v>
      </c>
      <c r="M5664" s="29">
        <f ca="1">IF(I5664&gt;0,IF(DAY($C5664)=1,SUM(INDIRECT("I"&amp;(ROW(C5663)-DAY(C5663))):I5663),0),0)</f>
        <v>0</v>
      </c>
      <c r="N5664" s="29">
        <f ca="1">IF(C5664&lt;Calculator!$G$27,0,IF(C5664=Calculator!$G$27,Calculator!$G$39,IF(H5664-K5664&lt;=0,IF(D5664&gt;Calculator!$G$39,IF(H5664-K5664+E5664+L5664+M5664+Calculator!$G$39&gt;Calculator!$G$39,Calculator!$G$39-(H5664+E5664+L5664+M5664-K5664),Calculator!$G$39),D5664),0)))</f>
        <v>0</v>
      </c>
    </row>
    <row r="5665" spans="1:14" ht="15.75" thickBot="1">
      <c r="A5665" s="33" t="str">
        <f ca="1">IF(C5665=Calculator!$H$27,"F",IF(Daily!D5665+Daily!H5665=0,IF(D5664+H5664&gt;0,"L",""),""))</f>
        <v/>
      </c>
      <c r="B5665" s="34">
        <v>5664</v>
      </c>
      <c r="C5665" s="19">
        <f t="shared" ca="1" si="353"/>
        <v>51594</v>
      </c>
      <c r="D5665" s="29">
        <f t="shared" ca="1" si="355"/>
        <v>0</v>
      </c>
      <c r="E5665" s="29">
        <f ca="1">IF(C5665&lt;Calculator!$D$26,0,IF(DAY($C5665)=1,IF(D5665-Calculator!$G$24&gt;0,Calculator!$G$24,D5665),0))</f>
        <v>0</v>
      </c>
      <c r="F5665" s="29">
        <f ca="1">IF(E5665&gt;0,D5665*Calculator!$G$22/12,0)</f>
        <v>0</v>
      </c>
      <c r="G5665" s="29">
        <f ca="1">IF(E5665&gt;0,(IFERROR(-PMT(Calculator!$G$22/12,Calculator!$G$23*12,Calculator!$G$20),0))-F5665,0)</f>
        <v>0</v>
      </c>
      <c r="H5665" s="29">
        <f t="shared" ca="1" si="356"/>
        <v>0</v>
      </c>
      <c r="I5665" s="29">
        <f t="shared" ca="1" si="354"/>
        <v>0</v>
      </c>
      <c r="J5665" s="30">
        <f>Calculator!$G$40</f>
        <v>6.5000000000000002E-2</v>
      </c>
      <c r="K5665" s="29">
        <f ca="1">IF(C5665&gt;=Calculator!$G$27,IF(DAY($C5665)=1,Calculator!$G$34/2,IF(DAY($C5665)=15,Calculator!$G$34/2,0)),0)</f>
        <v>0</v>
      </c>
      <c r="L5665" s="29">
        <f ca="1">IF(DAY($C5665)=28,IF(H5665=0,0,Calculator!$G$35),0)</f>
        <v>0</v>
      </c>
      <c r="M5665" s="29">
        <f ca="1">IF(I5665&gt;0,IF(DAY($C5665)=1,SUM(INDIRECT("I"&amp;(ROW(C5664)-DAY(C5664))):I5664),0),0)</f>
        <v>0</v>
      </c>
      <c r="N5665" s="29">
        <f ca="1">IF(C5665&lt;Calculator!$G$27,0,IF(C5665=Calculator!$G$27,Calculator!$G$39,IF(H5665-K5665&lt;=0,IF(D5665&gt;Calculator!$G$39,IF(H5665-K5665+E5665+L5665+M5665+Calculator!$G$39&gt;Calculator!$G$39,Calculator!$G$39-(H5665+E5665+L5665+M5665-K5665),Calculator!$G$39),D5665),0)))</f>
        <v>0</v>
      </c>
    </row>
    <row r="5666" spans="1:14" ht="15.75" thickBot="1">
      <c r="A5666" s="33" t="str">
        <f ca="1">IF(C5666=Calculator!$H$27,"F",IF(Daily!D5666+Daily!H5666=0,IF(D5665+H5665&gt;0,"L",""),""))</f>
        <v/>
      </c>
      <c r="B5666" s="34">
        <v>5665</v>
      </c>
      <c r="C5666" s="19">
        <f t="shared" ca="1" si="353"/>
        <v>51595</v>
      </c>
      <c r="D5666" s="29">
        <f t="shared" ca="1" si="355"/>
        <v>0</v>
      </c>
      <c r="E5666" s="29">
        <f ca="1">IF(C5666&lt;Calculator!$D$26,0,IF(DAY($C5666)=1,IF(D5666-Calculator!$G$24&gt;0,Calculator!$G$24,D5666),0))</f>
        <v>0</v>
      </c>
      <c r="F5666" s="29">
        <f ca="1">IF(E5666&gt;0,D5666*Calculator!$G$22/12,0)</f>
        <v>0</v>
      </c>
      <c r="G5666" s="29">
        <f ca="1">IF(E5666&gt;0,(IFERROR(-PMT(Calculator!$G$22/12,Calculator!$G$23*12,Calculator!$G$20),0))-F5666,0)</f>
        <v>0</v>
      </c>
      <c r="H5666" s="29">
        <f t="shared" ca="1" si="356"/>
        <v>0</v>
      </c>
      <c r="I5666" s="29">
        <f t="shared" ca="1" si="354"/>
        <v>0</v>
      </c>
      <c r="J5666" s="30">
        <f>Calculator!$G$40</f>
        <v>6.5000000000000002E-2</v>
      </c>
      <c r="K5666" s="29">
        <f ca="1">IF(C5666&gt;=Calculator!$G$27,IF(DAY($C5666)=1,Calculator!$G$34/2,IF(DAY($C5666)=15,Calculator!$G$34/2,0)),0)</f>
        <v>0</v>
      </c>
      <c r="L5666" s="29">
        <f ca="1">IF(DAY($C5666)=28,IF(H5666=0,0,Calculator!$G$35),0)</f>
        <v>0</v>
      </c>
      <c r="M5666" s="29">
        <f ca="1">IF(I5666&gt;0,IF(DAY($C5666)=1,SUM(INDIRECT("I"&amp;(ROW(C5665)-DAY(C5665))):I5665),0),0)</f>
        <v>0</v>
      </c>
      <c r="N5666" s="29">
        <f ca="1">IF(C5666&lt;Calculator!$G$27,0,IF(C5666=Calculator!$G$27,Calculator!$G$39,IF(H5666-K5666&lt;=0,IF(D5666&gt;Calculator!$G$39,IF(H5666-K5666+E5666+L5666+M5666+Calculator!$G$39&gt;Calculator!$G$39,Calculator!$G$39-(H5666+E5666+L5666+M5666-K5666),Calculator!$G$39),D5666),0)))</f>
        <v>0</v>
      </c>
    </row>
    <row r="5667" spans="1:14" ht="15.75" thickBot="1">
      <c r="A5667" s="33" t="str">
        <f ca="1">IF(C5667=Calculator!$H$27,"F",IF(Daily!D5667+Daily!H5667=0,IF(D5666+H5666&gt;0,"L",""),""))</f>
        <v/>
      </c>
      <c r="B5667" s="34">
        <v>5666</v>
      </c>
      <c r="C5667" s="19">
        <f t="shared" ca="1" si="353"/>
        <v>51596</v>
      </c>
      <c r="D5667" s="29">
        <f t="shared" ca="1" si="355"/>
        <v>0</v>
      </c>
      <c r="E5667" s="29">
        <f ca="1">IF(C5667&lt;Calculator!$D$26,0,IF(DAY($C5667)=1,IF(D5667-Calculator!$G$24&gt;0,Calculator!$G$24,D5667),0))</f>
        <v>0</v>
      </c>
      <c r="F5667" s="29">
        <f ca="1">IF(E5667&gt;0,D5667*Calculator!$G$22/12,0)</f>
        <v>0</v>
      </c>
      <c r="G5667" s="29">
        <f ca="1">IF(E5667&gt;0,(IFERROR(-PMT(Calculator!$G$22/12,Calculator!$G$23*12,Calculator!$G$20),0))-F5667,0)</f>
        <v>0</v>
      </c>
      <c r="H5667" s="29">
        <f t="shared" ca="1" si="356"/>
        <v>0</v>
      </c>
      <c r="I5667" s="29">
        <f t="shared" ca="1" si="354"/>
        <v>0</v>
      </c>
      <c r="J5667" s="30">
        <f>Calculator!$G$40</f>
        <v>6.5000000000000002E-2</v>
      </c>
      <c r="K5667" s="29">
        <f ca="1">IF(C5667&gt;=Calculator!$G$27,IF(DAY($C5667)=1,Calculator!$G$34/2,IF(DAY($C5667)=15,Calculator!$G$34/2,0)),0)</f>
        <v>0</v>
      </c>
      <c r="L5667" s="29">
        <f ca="1">IF(DAY($C5667)=28,IF(H5667=0,0,Calculator!$G$35),0)</f>
        <v>0</v>
      </c>
      <c r="M5667" s="29">
        <f ca="1">IF(I5667&gt;0,IF(DAY($C5667)=1,SUM(INDIRECT("I"&amp;(ROW(C5666)-DAY(C5666))):I5666),0),0)</f>
        <v>0</v>
      </c>
      <c r="N5667" s="29">
        <f ca="1">IF(C5667&lt;Calculator!$G$27,0,IF(C5667=Calculator!$G$27,Calculator!$G$39,IF(H5667-K5667&lt;=0,IF(D5667&gt;Calculator!$G$39,IF(H5667-K5667+E5667+L5667+M5667+Calculator!$G$39&gt;Calculator!$G$39,Calculator!$G$39-(H5667+E5667+L5667+M5667-K5667),Calculator!$G$39),D5667),0)))</f>
        <v>0</v>
      </c>
    </row>
    <row r="5668" spans="1:14" ht="15.75" thickBot="1">
      <c r="A5668" s="33" t="str">
        <f ca="1">IF(C5668=Calculator!$H$27,"F",IF(Daily!D5668+Daily!H5668=0,IF(D5667+H5667&gt;0,"L",""),""))</f>
        <v/>
      </c>
      <c r="B5668" s="34">
        <v>5667</v>
      </c>
      <c r="C5668" s="19">
        <f t="shared" ca="1" si="353"/>
        <v>51597</v>
      </c>
      <c r="D5668" s="29">
        <f t="shared" ca="1" si="355"/>
        <v>0</v>
      </c>
      <c r="E5668" s="29">
        <f ca="1">IF(C5668&lt;Calculator!$D$26,0,IF(DAY($C5668)=1,IF(D5668-Calculator!$G$24&gt;0,Calculator!$G$24,D5668),0))</f>
        <v>0</v>
      </c>
      <c r="F5668" s="29">
        <f ca="1">IF(E5668&gt;0,D5668*Calculator!$G$22/12,0)</f>
        <v>0</v>
      </c>
      <c r="G5668" s="29">
        <f ca="1">IF(E5668&gt;0,(IFERROR(-PMT(Calculator!$G$22/12,Calculator!$G$23*12,Calculator!$G$20),0))-F5668,0)</f>
        <v>0</v>
      </c>
      <c r="H5668" s="29">
        <f t="shared" ca="1" si="356"/>
        <v>0</v>
      </c>
      <c r="I5668" s="29">
        <f t="shared" ca="1" si="354"/>
        <v>0</v>
      </c>
      <c r="J5668" s="30">
        <f>Calculator!$G$40</f>
        <v>6.5000000000000002E-2</v>
      </c>
      <c r="K5668" s="29">
        <f ca="1">IF(C5668&gt;=Calculator!$G$27,IF(DAY($C5668)=1,Calculator!$G$34/2,IF(DAY($C5668)=15,Calculator!$G$34/2,0)),0)</f>
        <v>0</v>
      </c>
      <c r="L5668" s="29">
        <f ca="1">IF(DAY($C5668)=28,IF(H5668=0,0,Calculator!$G$35),0)</f>
        <v>0</v>
      </c>
      <c r="M5668" s="29">
        <f ca="1">IF(I5668&gt;0,IF(DAY($C5668)=1,SUM(INDIRECT("I"&amp;(ROW(C5667)-DAY(C5667))):I5667),0),0)</f>
        <v>0</v>
      </c>
      <c r="N5668" s="29">
        <f ca="1">IF(C5668&lt;Calculator!$G$27,0,IF(C5668=Calculator!$G$27,Calculator!$G$39,IF(H5668-K5668&lt;=0,IF(D5668&gt;Calculator!$G$39,IF(H5668-K5668+E5668+L5668+M5668+Calculator!$G$39&gt;Calculator!$G$39,Calculator!$G$39-(H5668+E5668+L5668+M5668-K5668),Calculator!$G$39),D5668),0)))</f>
        <v>0</v>
      </c>
    </row>
    <row r="5669" spans="1:14" ht="15.75" thickBot="1">
      <c r="A5669" s="33" t="str">
        <f ca="1">IF(C5669=Calculator!$H$27,"F",IF(Daily!D5669+Daily!H5669=0,IF(D5668+H5668&gt;0,"L",""),""))</f>
        <v/>
      </c>
      <c r="B5669" s="34">
        <v>5668</v>
      </c>
      <c r="C5669" s="19">
        <f t="shared" ca="1" si="353"/>
        <v>51598</v>
      </c>
      <c r="D5669" s="29">
        <f t="shared" ca="1" si="355"/>
        <v>0</v>
      </c>
      <c r="E5669" s="29">
        <f ca="1">IF(C5669&lt;Calculator!$D$26,0,IF(DAY($C5669)=1,IF(D5669-Calculator!$G$24&gt;0,Calculator!$G$24,D5669),0))</f>
        <v>0</v>
      </c>
      <c r="F5669" s="29">
        <f ca="1">IF(E5669&gt;0,D5669*Calculator!$G$22/12,0)</f>
        <v>0</v>
      </c>
      <c r="G5669" s="29">
        <f ca="1">IF(E5669&gt;0,(IFERROR(-PMT(Calculator!$G$22/12,Calculator!$G$23*12,Calculator!$G$20),0))-F5669,0)</f>
        <v>0</v>
      </c>
      <c r="H5669" s="29">
        <f t="shared" ca="1" si="356"/>
        <v>0</v>
      </c>
      <c r="I5669" s="29">
        <f t="shared" ca="1" si="354"/>
        <v>0</v>
      </c>
      <c r="J5669" s="30">
        <f>Calculator!$G$40</f>
        <v>6.5000000000000002E-2</v>
      </c>
      <c r="K5669" s="29">
        <f ca="1">IF(C5669&gt;=Calculator!$G$27,IF(DAY($C5669)=1,Calculator!$G$34/2,IF(DAY($C5669)=15,Calculator!$G$34/2,0)),0)</f>
        <v>0</v>
      </c>
      <c r="L5669" s="29">
        <f ca="1">IF(DAY($C5669)=28,IF(H5669=0,0,Calculator!$G$35),0)</f>
        <v>0</v>
      </c>
      <c r="M5669" s="29">
        <f ca="1">IF(I5669&gt;0,IF(DAY($C5669)=1,SUM(INDIRECT("I"&amp;(ROW(C5668)-DAY(C5668))):I5668),0),0)</f>
        <v>0</v>
      </c>
      <c r="N5669" s="29">
        <f ca="1">IF(C5669&lt;Calculator!$G$27,0,IF(C5669=Calculator!$G$27,Calculator!$G$39,IF(H5669-K5669&lt;=0,IF(D5669&gt;Calculator!$G$39,IF(H5669-K5669+E5669+L5669+M5669+Calculator!$G$39&gt;Calculator!$G$39,Calculator!$G$39-(H5669+E5669+L5669+M5669-K5669),Calculator!$G$39),D5669),0)))</f>
        <v>0</v>
      </c>
    </row>
    <row r="5670" spans="1:14" ht="15.75" thickBot="1">
      <c r="A5670" s="33" t="str">
        <f ca="1">IF(C5670=Calculator!$H$27,"F",IF(Daily!D5670+Daily!H5670=0,IF(D5669+H5669&gt;0,"L",""),""))</f>
        <v/>
      </c>
      <c r="B5670" s="34">
        <v>5669</v>
      </c>
      <c r="C5670" s="19">
        <f t="shared" ca="1" si="353"/>
        <v>51599</v>
      </c>
      <c r="D5670" s="29">
        <f t="shared" ca="1" si="355"/>
        <v>0</v>
      </c>
      <c r="E5670" s="29">
        <f ca="1">IF(C5670&lt;Calculator!$D$26,0,IF(DAY($C5670)=1,IF(D5670-Calculator!$G$24&gt;0,Calculator!$G$24,D5670),0))</f>
        <v>0</v>
      </c>
      <c r="F5670" s="29">
        <f ca="1">IF(E5670&gt;0,D5670*Calculator!$G$22/12,0)</f>
        <v>0</v>
      </c>
      <c r="G5670" s="29">
        <f ca="1">IF(E5670&gt;0,(IFERROR(-PMT(Calculator!$G$22/12,Calculator!$G$23*12,Calculator!$G$20),0))-F5670,0)</f>
        <v>0</v>
      </c>
      <c r="H5670" s="29">
        <f t="shared" ca="1" si="356"/>
        <v>0</v>
      </c>
      <c r="I5670" s="29">
        <f t="shared" ca="1" si="354"/>
        <v>0</v>
      </c>
      <c r="J5670" s="30">
        <f>Calculator!$G$40</f>
        <v>6.5000000000000002E-2</v>
      </c>
      <c r="K5670" s="29">
        <f ca="1">IF(C5670&gt;=Calculator!$G$27,IF(DAY($C5670)=1,Calculator!$G$34/2,IF(DAY($C5670)=15,Calculator!$G$34/2,0)),0)</f>
        <v>0</v>
      </c>
      <c r="L5670" s="29">
        <f ca="1">IF(DAY($C5670)=28,IF(H5670=0,0,Calculator!$G$35),0)</f>
        <v>0</v>
      </c>
      <c r="M5670" s="29">
        <f ca="1">IF(I5670&gt;0,IF(DAY($C5670)=1,SUM(INDIRECT("I"&amp;(ROW(C5669)-DAY(C5669))):I5669),0),0)</f>
        <v>0</v>
      </c>
      <c r="N5670" s="29">
        <f ca="1">IF(C5670&lt;Calculator!$G$27,0,IF(C5670=Calculator!$G$27,Calculator!$G$39,IF(H5670-K5670&lt;=0,IF(D5670&gt;Calculator!$G$39,IF(H5670-K5670+E5670+L5670+M5670+Calculator!$G$39&gt;Calculator!$G$39,Calculator!$G$39-(H5670+E5670+L5670+M5670-K5670),Calculator!$G$39),D5670),0)))</f>
        <v>0</v>
      </c>
    </row>
    <row r="5671" spans="1:14" ht="15.75" thickBot="1">
      <c r="A5671" s="33" t="str">
        <f ca="1">IF(C5671=Calculator!$H$27,"F",IF(Daily!D5671+Daily!H5671=0,IF(D5670+H5670&gt;0,"L",""),""))</f>
        <v/>
      </c>
      <c r="B5671" s="34">
        <v>5670</v>
      </c>
      <c r="C5671" s="19">
        <f t="shared" ca="1" si="353"/>
        <v>51600</v>
      </c>
      <c r="D5671" s="29">
        <f t="shared" ca="1" si="355"/>
        <v>0</v>
      </c>
      <c r="E5671" s="29">
        <f ca="1">IF(C5671&lt;Calculator!$D$26,0,IF(DAY($C5671)=1,IF(D5671-Calculator!$G$24&gt;0,Calculator!$G$24,D5671),0))</f>
        <v>0</v>
      </c>
      <c r="F5671" s="29">
        <f ca="1">IF(E5671&gt;0,D5671*Calculator!$G$22/12,0)</f>
        <v>0</v>
      </c>
      <c r="G5671" s="29">
        <f ca="1">IF(E5671&gt;0,(IFERROR(-PMT(Calculator!$G$22/12,Calculator!$G$23*12,Calculator!$G$20),0))-F5671,0)</f>
        <v>0</v>
      </c>
      <c r="H5671" s="29">
        <f t="shared" ca="1" si="356"/>
        <v>0</v>
      </c>
      <c r="I5671" s="29">
        <f t="shared" ca="1" si="354"/>
        <v>0</v>
      </c>
      <c r="J5671" s="30">
        <f>Calculator!$G$40</f>
        <v>6.5000000000000002E-2</v>
      </c>
      <c r="K5671" s="29">
        <f ca="1">IF(C5671&gt;=Calculator!$G$27,IF(DAY($C5671)=1,Calculator!$G$34/2,IF(DAY($C5671)=15,Calculator!$G$34/2,0)),0)</f>
        <v>0</v>
      </c>
      <c r="L5671" s="29">
        <f ca="1">IF(DAY($C5671)=28,IF(H5671=0,0,Calculator!$G$35),0)</f>
        <v>0</v>
      </c>
      <c r="M5671" s="29">
        <f ca="1">IF(I5671&gt;0,IF(DAY($C5671)=1,SUM(INDIRECT("I"&amp;(ROW(C5670)-DAY(C5670))):I5670),0),0)</f>
        <v>0</v>
      </c>
      <c r="N5671" s="29">
        <f ca="1">IF(C5671&lt;Calculator!$G$27,0,IF(C5671=Calculator!$G$27,Calculator!$G$39,IF(H5671-K5671&lt;=0,IF(D5671&gt;Calculator!$G$39,IF(H5671-K5671+E5671+L5671+M5671+Calculator!$G$39&gt;Calculator!$G$39,Calculator!$G$39-(H5671+E5671+L5671+M5671-K5671),Calculator!$G$39),D5671),0)))</f>
        <v>0</v>
      </c>
    </row>
    <row r="5672" spans="1:14" ht="15.75" thickBot="1">
      <c r="A5672" s="33" t="str">
        <f ca="1">IF(C5672=Calculator!$H$27,"F",IF(Daily!D5672+Daily!H5672=0,IF(D5671+H5671&gt;0,"L",""),""))</f>
        <v/>
      </c>
      <c r="B5672" s="34">
        <v>5671</v>
      </c>
      <c r="C5672" s="19">
        <f t="shared" ca="1" si="353"/>
        <v>51601</v>
      </c>
      <c r="D5672" s="29">
        <f t="shared" ca="1" si="355"/>
        <v>0</v>
      </c>
      <c r="E5672" s="29">
        <f ca="1">IF(C5672&lt;Calculator!$D$26,0,IF(DAY($C5672)=1,IF(D5672-Calculator!$G$24&gt;0,Calculator!$G$24,D5672),0))</f>
        <v>0</v>
      </c>
      <c r="F5672" s="29">
        <f ca="1">IF(E5672&gt;0,D5672*Calculator!$G$22/12,0)</f>
        <v>0</v>
      </c>
      <c r="G5672" s="29">
        <f ca="1">IF(E5672&gt;0,(IFERROR(-PMT(Calculator!$G$22/12,Calculator!$G$23*12,Calculator!$G$20),0))-F5672,0)</f>
        <v>0</v>
      </c>
      <c r="H5672" s="29">
        <f t="shared" ca="1" si="356"/>
        <v>0</v>
      </c>
      <c r="I5672" s="29">
        <f t="shared" ca="1" si="354"/>
        <v>0</v>
      </c>
      <c r="J5672" s="30">
        <f>Calculator!$G$40</f>
        <v>6.5000000000000002E-2</v>
      </c>
      <c r="K5672" s="29">
        <f ca="1">IF(C5672&gt;=Calculator!$G$27,IF(DAY($C5672)=1,Calculator!$G$34/2,IF(DAY($C5672)=15,Calculator!$G$34/2,0)),0)</f>
        <v>0</v>
      </c>
      <c r="L5672" s="29">
        <f ca="1">IF(DAY($C5672)=28,IF(H5672=0,0,Calculator!$G$35),0)</f>
        <v>0</v>
      </c>
      <c r="M5672" s="29">
        <f ca="1">IF(I5672&gt;0,IF(DAY($C5672)=1,SUM(INDIRECT("I"&amp;(ROW(C5671)-DAY(C5671))):I5671),0),0)</f>
        <v>0</v>
      </c>
      <c r="N5672" s="29">
        <f ca="1">IF(C5672&lt;Calculator!$G$27,0,IF(C5672=Calculator!$G$27,Calculator!$G$39,IF(H5672-K5672&lt;=0,IF(D5672&gt;Calculator!$G$39,IF(H5672-K5672+E5672+L5672+M5672+Calculator!$G$39&gt;Calculator!$G$39,Calculator!$G$39-(H5672+E5672+L5672+M5672-K5672),Calculator!$G$39),D5672),0)))</f>
        <v>0</v>
      </c>
    </row>
    <row r="5673" spans="1:14" ht="15.75" thickBot="1">
      <c r="A5673" s="33" t="str">
        <f ca="1">IF(C5673=Calculator!$H$27,"F",IF(Daily!D5673+Daily!H5673=0,IF(D5672+H5672&gt;0,"L",""),""))</f>
        <v/>
      </c>
      <c r="B5673" s="34">
        <v>5672</v>
      </c>
      <c r="C5673" s="19">
        <f t="shared" ca="1" si="353"/>
        <v>51602</v>
      </c>
      <c r="D5673" s="29">
        <f t="shared" ca="1" si="355"/>
        <v>0</v>
      </c>
      <c r="E5673" s="29">
        <f ca="1">IF(C5673&lt;Calculator!$D$26,0,IF(DAY($C5673)=1,IF(D5673-Calculator!$G$24&gt;0,Calculator!$G$24,D5673),0))</f>
        <v>0</v>
      </c>
      <c r="F5673" s="29">
        <f ca="1">IF(E5673&gt;0,D5673*Calculator!$G$22/12,0)</f>
        <v>0</v>
      </c>
      <c r="G5673" s="29">
        <f ca="1">IF(E5673&gt;0,(IFERROR(-PMT(Calculator!$G$22/12,Calculator!$G$23*12,Calculator!$G$20),0))-F5673,0)</f>
        <v>0</v>
      </c>
      <c r="H5673" s="29">
        <f t="shared" ca="1" si="356"/>
        <v>0</v>
      </c>
      <c r="I5673" s="29">
        <f t="shared" ca="1" si="354"/>
        <v>0</v>
      </c>
      <c r="J5673" s="30">
        <f>Calculator!$G$40</f>
        <v>6.5000000000000002E-2</v>
      </c>
      <c r="K5673" s="29">
        <f ca="1">IF(C5673&gt;=Calculator!$G$27,IF(DAY($C5673)=1,Calculator!$G$34/2,IF(DAY($C5673)=15,Calculator!$G$34/2,0)),0)</f>
        <v>0</v>
      </c>
      <c r="L5673" s="29">
        <f ca="1">IF(DAY($C5673)=28,IF(H5673=0,0,Calculator!$G$35),0)</f>
        <v>0</v>
      </c>
      <c r="M5673" s="29">
        <f ca="1">IF(I5673&gt;0,IF(DAY($C5673)=1,SUM(INDIRECT("I"&amp;(ROW(C5672)-DAY(C5672))):I5672),0),0)</f>
        <v>0</v>
      </c>
      <c r="N5673" s="29">
        <f ca="1">IF(C5673&lt;Calculator!$G$27,0,IF(C5673=Calculator!$G$27,Calculator!$G$39,IF(H5673-K5673&lt;=0,IF(D5673&gt;Calculator!$G$39,IF(H5673-K5673+E5673+L5673+M5673+Calculator!$G$39&gt;Calculator!$G$39,Calculator!$G$39-(H5673+E5673+L5673+M5673-K5673),Calculator!$G$39),D5673),0)))</f>
        <v>0</v>
      </c>
    </row>
    <row r="5674" spans="1:14" ht="15.75" thickBot="1">
      <c r="A5674" s="33" t="str">
        <f ca="1">IF(C5674=Calculator!$H$27,"F",IF(Daily!D5674+Daily!H5674=0,IF(D5673+H5673&gt;0,"L",""),""))</f>
        <v/>
      </c>
      <c r="B5674" s="34">
        <v>5673</v>
      </c>
      <c r="C5674" s="19">
        <f t="shared" ca="1" si="353"/>
        <v>51603</v>
      </c>
      <c r="D5674" s="29">
        <f t="shared" ca="1" si="355"/>
        <v>0</v>
      </c>
      <c r="E5674" s="29">
        <f ca="1">IF(C5674&lt;Calculator!$D$26,0,IF(DAY($C5674)=1,IF(D5674-Calculator!$G$24&gt;0,Calculator!$G$24,D5674),0))</f>
        <v>0</v>
      </c>
      <c r="F5674" s="29">
        <f ca="1">IF(E5674&gt;0,D5674*Calculator!$G$22/12,0)</f>
        <v>0</v>
      </c>
      <c r="G5674" s="29">
        <f ca="1">IF(E5674&gt;0,(IFERROR(-PMT(Calculator!$G$22/12,Calculator!$G$23*12,Calculator!$G$20),0))-F5674,0)</f>
        <v>0</v>
      </c>
      <c r="H5674" s="29">
        <f t="shared" ca="1" si="356"/>
        <v>0</v>
      </c>
      <c r="I5674" s="29">
        <f t="shared" ca="1" si="354"/>
        <v>0</v>
      </c>
      <c r="J5674" s="30">
        <f>Calculator!$G$40</f>
        <v>6.5000000000000002E-2</v>
      </c>
      <c r="K5674" s="29">
        <f ca="1">IF(C5674&gt;=Calculator!$G$27,IF(DAY($C5674)=1,Calculator!$G$34/2,IF(DAY($C5674)=15,Calculator!$G$34/2,0)),0)</f>
        <v>0</v>
      </c>
      <c r="L5674" s="29">
        <f ca="1">IF(DAY($C5674)=28,IF(H5674=0,0,Calculator!$G$35),0)</f>
        <v>0</v>
      </c>
      <c r="M5674" s="29">
        <f ca="1">IF(I5674&gt;0,IF(DAY($C5674)=1,SUM(INDIRECT("I"&amp;(ROW(C5673)-DAY(C5673))):I5673),0),0)</f>
        <v>0</v>
      </c>
      <c r="N5674" s="29">
        <f ca="1">IF(C5674&lt;Calculator!$G$27,0,IF(C5674=Calculator!$G$27,Calculator!$G$39,IF(H5674-K5674&lt;=0,IF(D5674&gt;Calculator!$G$39,IF(H5674-K5674+E5674+L5674+M5674+Calculator!$G$39&gt;Calculator!$G$39,Calculator!$G$39-(H5674+E5674+L5674+M5674-K5674),Calculator!$G$39),D5674),0)))</f>
        <v>0</v>
      </c>
    </row>
    <row r="5675" spans="1:14" ht="15.75" thickBot="1">
      <c r="A5675" s="33" t="str">
        <f ca="1">IF(C5675=Calculator!$H$27,"F",IF(Daily!D5675+Daily!H5675=0,IF(D5674+H5674&gt;0,"L",""),""))</f>
        <v/>
      </c>
      <c r="B5675" s="34">
        <v>5674</v>
      </c>
      <c r="C5675" s="19">
        <f t="shared" ca="1" si="353"/>
        <v>51604</v>
      </c>
      <c r="D5675" s="29">
        <f t="shared" ca="1" si="355"/>
        <v>0</v>
      </c>
      <c r="E5675" s="29">
        <f ca="1">IF(C5675&lt;Calculator!$D$26,0,IF(DAY($C5675)=1,IF(D5675-Calculator!$G$24&gt;0,Calculator!$G$24,D5675),0))</f>
        <v>0</v>
      </c>
      <c r="F5675" s="29">
        <f ca="1">IF(E5675&gt;0,D5675*Calculator!$G$22/12,0)</f>
        <v>0</v>
      </c>
      <c r="G5675" s="29">
        <f ca="1">IF(E5675&gt;0,(IFERROR(-PMT(Calculator!$G$22/12,Calculator!$G$23*12,Calculator!$G$20),0))-F5675,0)</f>
        <v>0</v>
      </c>
      <c r="H5675" s="29">
        <f t="shared" ca="1" si="356"/>
        <v>0</v>
      </c>
      <c r="I5675" s="29">
        <f t="shared" ca="1" si="354"/>
        <v>0</v>
      </c>
      <c r="J5675" s="30">
        <f>Calculator!$G$40</f>
        <v>6.5000000000000002E-2</v>
      </c>
      <c r="K5675" s="29">
        <f ca="1">IF(C5675&gt;=Calculator!$G$27,IF(DAY($C5675)=1,Calculator!$G$34/2,IF(DAY($C5675)=15,Calculator!$G$34/2,0)),0)</f>
        <v>0</v>
      </c>
      <c r="L5675" s="29">
        <f ca="1">IF(DAY($C5675)=28,IF(H5675=0,0,Calculator!$G$35),0)</f>
        <v>0</v>
      </c>
      <c r="M5675" s="29">
        <f ca="1">IF(I5675&gt;0,IF(DAY($C5675)=1,SUM(INDIRECT("I"&amp;(ROW(C5674)-DAY(C5674))):I5674),0),0)</f>
        <v>0</v>
      </c>
      <c r="N5675" s="29">
        <f ca="1">IF(C5675&lt;Calculator!$G$27,0,IF(C5675=Calculator!$G$27,Calculator!$G$39,IF(H5675-K5675&lt;=0,IF(D5675&gt;Calculator!$G$39,IF(H5675-K5675+E5675+L5675+M5675+Calculator!$G$39&gt;Calculator!$G$39,Calculator!$G$39-(H5675+E5675+L5675+M5675-K5675),Calculator!$G$39),D5675),0)))</f>
        <v>0</v>
      </c>
    </row>
    <row r="5676" spans="1:14" ht="15.75" thickBot="1">
      <c r="A5676" s="33" t="str">
        <f ca="1">IF(C5676=Calculator!$H$27,"F",IF(Daily!D5676+Daily!H5676=0,IF(D5675+H5675&gt;0,"L",""),""))</f>
        <v/>
      </c>
      <c r="B5676" s="34">
        <v>5675</v>
      </c>
      <c r="C5676" s="19">
        <f t="shared" ca="1" si="353"/>
        <v>51605</v>
      </c>
      <c r="D5676" s="29">
        <f t="shared" ca="1" si="355"/>
        <v>0</v>
      </c>
      <c r="E5676" s="29">
        <f ca="1">IF(C5676&lt;Calculator!$D$26,0,IF(DAY($C5676)=1,IF(D5676-Calculator!$G$24&gt;0,Calculator!$G$24,D5676),0))</f>
        <v>0</v>
      </c>
      <c r="F5676" s="29">
        <f ca="1">IF(E5676&gt;0,D5676*Calculator!$G$22/12,0)</f>
        <v>0</v>
      </c>
      <c r="G5676" s="29">
        <f ca="1">IF(E5676&gt;0,(IFERROR(-PMT(Calculator!$G$22/12,Calculator!$G$23*12,Calculator!$G$20),0))-F5676,0)</f>
        <v>0</v>
      </c>
      <c r="H5676" s="29">
        <f t="shared" ca="1" si="356"/>
        <v>0</v>
      </c>
      <c r="I5676" s="29">
        <f t="shared" ca="1" si="354"/>
        <v>0</v>
      </c>
      <c r="J5676" s="30">
        <f>Calculator!$G$40</f>
        <v>6.5000000000000002E-2</v>
      </c>
      <c r="K5676" s="29">
        <f ca="1">IF(C5676&gt;=Calculator!$G$27,IF(DAY($C5676)=1,Calculator!$G$34/2,IF(DAY($C5676)=15,Calculator!$G$34/2,0)),0)</f>
        <v>0</v>
      </c>
      <c r="L5676" s="29">
        <f ca="1">IF(DAY($C5676)=28,IF(H5676=0,0,Calculator!$G$35),0)</f>
        <v>0</v>
      </c>
      <c r="M5676" s="29">
        <f ca="1">IF(I5676&gt;0,IF(DAY($C5676)=1,SUM(INDIRECT("I"&amp;(ROW(C5675)-DAY(C5675))):I5675),0),0)</f>
        <v>0</v>
      </c>
      <c r="N5676" s="29">
        <f ca="1">IF(C5676&lt;Calculator!$G$27,0,IF(C5676=Calculator!$G$27,Calculator!$G$39,IF(H5676-K5676&lt;=0,IF(D5676&gt;Calculator!$G$39,IF(H5676-K5676+E5676+L5676+M5676+Calculator!$G$39&gt;Calculator!$G$39,Calculator!$G$39-(H5676+E5676+L5676+M5676-K5676),Calculator!$G$39),D5676),0)))</f>
        <v>0</v>
      </c>
    </row>
    <row r="5677" spans="1:14" ht="15.75" thickBot="1">
      <c r="A5677" s="33" t="str">
        <f ca="1">IF(C5677=Calculator!$H$27,"F",IF(Daily!D5677+Daily!H5677=0,IF(D5676+H5676&gt;0,"L",""),""))</f>
        <v/>
      </c>
      <c r="B5677" s="34">
        <v>5676</v>
      </c>
      <c r="C5677" s="19">
        <f t="shared" ca="1" si="353"/>
        <v>51606</v>
      </c>
      <c r="D5677" s="29">
        <f t="shared" ca="1" si="355"/>
        <v>0</v>
      </c>
      <c r="E5677" s="29">
        <f ca="1">IF(C5677&lt;Calculator!$D$26,0,IF(DAY($C5677)=1,IF(D5677-Calculator!$G$24&gt;0,Calculator!$G$24,D5677),0))</f>
        <v>0</v>
      </c>
      <c r="F5677" s="29">
        <f ca="1">IF(E5677&gt;0,D5677*Calculator!$G$22/12,0)</f>
        <v>0</v>
      </c>
      <c r="G5677" s="29">
        <f ca="1">IF(E5677&gt;0,(IFERROR(-PMT(Calculator!$G$22/12,Calculator!$G$23*12,Calculator!$G$20),0))-F5677,0)</f>
        <v>0</v>
      </c>
      <c r="H5677" s="29">
        <f t="shared" ca="1" si="356"/>
        <v>0</v>
      </c>
      <c r="I5677" s="29">
        <f t="shared" ca="1" si="354"/>
        <v>0</v>
      </c>
      <c r="J5677" s="30">
        <f>Calculator!$G$40</f>
        <v>6.5000000000000002E-2</v>
      </c>
      <c r="K5677" s="29">
        <f ca="1">IF(C5677&gt;=Calculator!$G$27,IF(DAY($C5677)=1,Calculator!$G$34/2,IF(DAY($C5677)=15,Calculator!$G$34/2,0)),0)</f>
        <v>4500</v>
      </c>
      <c r="L5677" s="29">
        <f ca="1">IF(DAY($C5677)=28,IF(H5677=0,0,Calculator!$G$35),0)</f>
        <v>0</v>
      </c>
      <c r="M5677" s="29">
        <f ca="1">IF(I5677&gt;0,IF(DAY($C5677)=1,SUM(INDIRECT("I"&amp;(ROW(C5676)-DAY(C5676))):I5676),0),0)</f>
        <v>0</v>
      </c>
      <c r="N5677" s="29">
        <f ca="1">IF(C5677&lt;Calculator!$G$27,0,IF(C5677=Calculator!$G$27,Calculator!$G$39,IF(H5677-K5677&lt;=0,IF(D5677&gt;Calculator!$G$39,IF(H5677-K5677+E5677+L5677+M5677+Calculator!$G$39&gt;Calculator!$G$39,Calculator!$G$39-(H5677+E5677+L5677+M5677-K5677),Calculator!$G$39),D5677),0)))</f>
        <v>0</v>
      </c>
    </row>
    <row r="5678" spans="1:14" ht="15.75" thickBot="1">
      <c r="A5678" s="33" t="str">
        <f ca="1">IF(C5678=Calculator!$H$27,"F",IF(Daily!D5678+Daily!H5678=0,IF(D5677+H5677&gt;0,"L",""),""))</f>
        <v/>
      </c>
      <c r="B5678" s="34">
        <v>5677</v>
      </c>
      <c r="C5678" s="19">
        <f t="shared" ca="1" si="353"/>
        <v>51607</v>
      </c>
      <c r="D5678" s="29">
        <f t="shared" ca="1" si="355"/>
        <v>0</v>
      </c>
      <c r="E5678" s="29">
        <f ca="1">IF(C5678&lt;Calculator!$D$26,0,IF(DAY($C5678)=1,IF(D5678-Calculator!$G$24&gt;0,Calculator!$G$24,D5678),0))</f>
        <v>0</v>
      </c>
      <c r="F5678" s="29">
        <f ca="1">IF(E5678&gt;0,D5678*Calculator!$G$22/12,0)</f>
        <v>0</v>
      </c>
      <c r="G5678" s="29">
        <f ca="1">IF(E5678&gt;0,(IFERROR(-PMT(Calculator!$G$22/12,Calculator!$G$23*12,Calculator!$G$20),0))-F5678,0)</f>
        <v>0</v>
      </c>
      <c r="H5678" s="29">
        <f t="shared" ca="1" si="356"/>
        <v>0</v>
      </c>
      <c r="I5678" s="29">
        <f t="shared" ca="1" si="354"/>
        <v>0</v>
      </c>
      <c r="J5678" s="30">
        <f>Calculator!$G$40</f>
        <v>6.5000000000000002E-2</v>
      </c>
      <c r="K5678" s="29">
        <f ca="1">IF(C5678&gt;=Calculator!$G$27,IF(DAY($C5678)=1,Calculator!$G$34/2,IF(DAY($C5678)=15,Calculator!$G$34/2,0)),0)</f>
        <v>0</v>
      </c>
      <c r="L5678" s="29">
        <f ca="1">IF(DAY($C5678)=28,IF(H5678=0,0,Calculator!$G$35),0)</f>
        <v>0</v>
      </c>
      <c r="M5678" s="29">
        <f ca="1">IF(I5678&gt;0,IF(DAY($C5678)=1,SUM(INDIRECT("I"&amp;(ROW(C5677)-DAY(C5677))):I5677),0),0)</f>
        <v>0</v>
      </c>
      <c r="N5678" s="29">
        <f ca="1">IF(C5678&lt;Calculator!$G$27,0,IF(C5678=Calculator!$G$27,Calculator!$G$39,IF(H5678-K5678&lt;=0,IF(D5678&gt;Calculator!$G$39,IF(H5678-K5678+E5678+L5678+M5678+Calculator!$G$39&gt;Calculator!$G$39,Calculator!$G$39-(H5678+E5678+L5678+M5678-K5678),Calculator!$G$39),D5678),0)))</f>
        <v>0</v>
      </c>
    </row>
    <row r="5679" spans="1:14" ht="15.75" thickBot="1">
      <c r="A5679" s="33" t="str">
        <f ca="1">IF(C5679=Calculator!$H$27,"F",IF(Daily!D5679+Daily!H5679=0,IF(D5678+H5678&gt;0,"L",""),""))</f>
        <v/>
      </c>
      <c r="B5679" s="34">
        <v>5678</v>
      </c>
      <c r="C5679" s="19">
        <f t="shared" ca="1" si="353"/>
        <v>51608</v>
      </c>
      <c r="D5679" s="29">
        <f t="shared" ca="1" si="355"/>
        <v>0</v>
      </c>
      <c r="E5679" s="29">
        <f ca="1">IF(C5679&lt;Calculator!$D$26,0,IF(DAY($C5679)=1,IF(D5679-Calculator!$G$24&gt;0,Calculator!$G$24,D5679),0))</f>
        <v>0</v>
      </c>
      <c r="F5679" s="29">
        <f ca="1">IF(E5679&gt;0,D5679*Calculator!$G$22/12,0)</f>
        <v>0</v>
      </c>
      <c r="G5679" s="29">
        <f ca="1">IF(E5679&gt;0,(IFERROR(-PMT(Calculator!$G$22/12,Calculator!$G$23*12,Calculator!$G$20),0))-F5679,0)</f>
        <v>0</v>
      </c>
      <c r="H5679" s="29">
        <f t="shared" ca="1" si="356"/>
        <v>0</v>
      </c>
      <c r="I5679" s="29">
        <f t="shared" ca="1" si="354"/>
        <v>0</v>
      </c>
      <c r="J5679" s="30">
        <f>Calculator!$G$40</f>
        <v>6.5000000000000002E-2</v>
      </c>
      <c r="K5679" s="29">
        <f ca="1">IF(C5679&gt;=Calculator!$G$27,IF(DAY($C5679)=1,Calculator!$G$34/2,IF(DAY($C5679)=15,Calculator!$G$34/2,0)),0)</f>
        <v>0</v>
      </c>
      <c r="L5679" s="29">
        <f ca="1">IF(DAY($C5679)=28,IF(H5679=0,0,Calculator!$G$35),0)</f>
        <v>0</v>
      </c>
      <c r="M5679" s="29">
        <f ca="1">IF(I5679&gt;0,IF(DAY($C5679)=1,SUM(INDIRECT("I"&amp;(ROW(C5678)-DAY(C5678))):I5678),0),0)</f>
        <v>0</v>
      </c>
      <c r="N5679" s="29">
        <f ca="1">IF(C5679&lt;Calculator!$G$27,0,IF(C5679=Calculator!$G$27,Calculator!$G$39,IF(H5679-K5679&lt;=0,IF(D5679&gt;Calculator!$G$39,IF(H5679-K5679+E5679+L5679+M5679+Calculator!$G$39&gt;Calculator!$G$39,Calculator!$G$39-(H5679+E5679+L5679+M5679-K5679),Calculator!$G$39),D5679),0)))</f>
        <v>0</v>
      </c>
    </row>
    <row r="5680" spans="1:14" ht="15.75" thickBot="1">
      <c r="A5680" s="33" t="str">
        <f ca="1">IF(C5680=Calculator!$H$27,"F",IF(Daily!D5680+Daily!H5680=0,IF(D5679+H5679&gt;0,"L",""),""))</f>
        <v/>
      </c>
      <c r="B5680" s="34">
        <v>5679</v>
      </c>
      <c r="C5680" s="19">
        <f t="shared" ca="1" si="353"/>
        <v>51609</v>
      </c>
      <c r="D5680" s="29">
        <f t="shared" ca="1" si="355"/>
        <v>0</v>
      </c>
      <c r="E5680" s="29">
        <f ca="1">IF(C5680&lt;Calculator!$D$26,0,IF(DAY($C5680)=1,IF(D5680-Calculator!$G$24&gt;0,Calculator!$G$24,D5680),0))</f>
        <v>0</v>
      </c>
      <c r="F5680" s="29">
        <f ca="1">IF(E5680&gt;0,D5680*Calculator!$G$22/12,0)</f>
        <v>0</v>
      </c>
      <c r="G5680" s="29">
        <f ca="1">IF(E5680&gt;0,(IFERROR(-PMT(Calculator!$G$22/12,Calculator!$G$23*12,Calculator!$G$20),0))-F5680,0)</f>
        <v>0</v>
      </c>
      <c r="H5680" s="29">
        <f t="shared" ca="1" si="356"/>
        <v>0</v>
      </c>
      <c r="I5680" s="29">
        <f t="shared" ca="1" si="354"/>
        <v>0</v>
      </c>
      <c r="J5680" s="30">
        <f>Calculator!$G$40</f>
        <v>6.5000000000000002E-2</v>
      </c>
      <c r="K5680" s="29">
        <f ca="1">IF(C5680&gt;=Calculator!$G$27,IF(DAY($C5680)=1,Calculator!$G$34/2,IF(DAY($C5680)=15,Calculator!$G$34/2,0)),0)</f>
        <v>0</v>
      </c>
      <c r="L5680" s="29">
        <f ca="1">IF(DAY($C5680)=28,IF(H5680=0,0,Calculator!$G$35),0)</f>
        <v>0</v>
      </c>
      <c r="M5680" s="29">
        <f ca="1">IF(I5680&gt;0,IF(DAY($C5680)=1,SUM(INDIRECT("I"&amp;(ROW(C5679)-DAY(C5679))):I5679),0),0)</f>
        <v>0</v>
      </c>
      <c r="N5680" s="29">
        <f ca="1">IF(C5680&lt;Calculator!$G$27,0,IF(C5680=Calculator!$G$27,Calculator!$G$39,IF(H5680-K5680&lt;=0,IF(D5680&gt;Calculator!$G$39,IF(H5680-K5680+E5680+L5680+M5680+Calculator!$G$39&gt;Calculator!$G$39,Calculator!$G$39-(H5680+E5680+L5680+M5680-K5680),Calculator!$G$39),D5680),0)))</f>
        <v>0</v>
      </c>
    </row>
    <row r="5681" spans="1:14" ht="15.75" thickBot="1">
      <c r="A5681" s="33" t="str">
        <f ca="1">IF(C5681=Calculator!$H$27,"F",IF(Daily!D5681+Daily!H5681=0,IF(D5680+H5680&gt;0,"L",""),""))</f>
        <v/>
      </c>
      <c r="B5681" s="34">
        <v>5680</v>
      </c>
      <c r="C5681" s="19">
        <f t="shared" ca="1" si="353"/>
        <v>51610</v>
      </c>
      <c r="D5681" s="29">
        <f t="shared" ca="1" si="355"/>
        <v>0</v>
      </c>
      <c r="E5681" s="29">
        <f ca="1">IF(C5681&lt;Calculator!$D$26,0,IF(DAY($C5681)=1,IF(D5681-Calculator!$G$24&gt;0,Calculator!$G$24,D5681),0))</f>
        <v>0</v>
      </c>
      <c r="F5681" s="29">
        <f ca="1">IF(E5681&gt;0,D5681*Calculator!$G$22/12,0)</f>
        <v>0</v>
      </c>
      <c r="G5681" s="29">
        <f ca="1">IF(E5681&gt;0,(IFERROR(-PMT(Calculator!$G$22/12,Calculator!$G$23*12,Calculator!$G$20),0))-F5681,0)</f>
        <v>0</v>
      </c>
      <c r="H5681" s="29">
        <f t="shared" ca="1" si="356"/>
        <v>0</v>
      </c>
      <c r="I5681" s="29">
        <f t="shared" ca="1" si="354"/>
        <v>0</v>
      </c>
      <c r="J5681" s="30">
        <f>Calculator!$G$40</f>
        <v>6.5000000000000002E-2</v>
      </c>
      <c r="K5681" s="29">
        <f ca="1">IF(C5681&gt;=Calculator!$G$27,IF(DAY($C5681)=1,Calculator!$G$34/2,IF(DAY($C5681)=15,Calculator!$G$34/2,0)),0)</f>
        <v>0</v>
      </c>
      <c r="L5681" s="29">
        <f ca="1">IF(DAY($C5681)=28,IF(H5681=0,0,Calculator!$G$35),0)</f>
        <v>0</v>
      </c>
      <c r="M5681" s="29">
        <f ca="1">IF(I5681&gt;0,IF(DAY($C5681)=1,SUM(INDIRECT("I"&amp;(ROW(C5680)-DAY(C5680))):I5680),0),0)</f>
        <v>0</v>
      </c>
      <c r="N5681" s="29">
        <f ca="1">IF(C5681&lt;Calculator!$G$27,0,IF(C5681=Calculator!$G$27,Calculator!$G$39,IF(H5681-K5681&lt;=0,IF(D5681&gt;Calculator!$G$39,IF(H5681-K5681+E5681+L5681+M5681+Calculator!$G$39&gt;Calculator!$G$39,Calculator!$G$39-(H5681+E5681+L5681+M5681-K5681),Calculator!$G$39),D5681),0)))</f>
        <v>0</v>
      </c>
    </row>
    <row r="5682" spans="1:14" ht="15.75" thickBot="1">
      <c r="A5682" s="33" t="str">
        <f ca="1">IF(C5682=Calculator!$H$27,"F",IF(Daily!D5682+Daily!H5682=0,IF(D5681+H5681&gt;0,"L",""),""))</f>
        <v/>
      </c>
      <c r="B5682" s="34">
        <v>5681</v>
      </c>
      <c r="C5682" s="19">
        <f t="shared" ca="1" si="353"/>
        <v>51611</v>
      </c>
      <c r="D5682" s="29">
        <f t="shared" ca="1" si="355"/>
        <v>0</v>
      </c>
      <c r="E5682" s="29">
        <f ca="1">IF(C5682&lt;Calculator!$D$26,0,IF(DAY($C5682)=1,IF(D5682-Calculator!$G$24&gt;0,Calculator!$G$24,D5682),0))</f>
        <v>0</v>
      </c>
      <c r="F5682" s="29">
        <f ca="1">IF(E5682&gt;0,D5682*Calculator!$G$22/12,0)</f>
        <v>0</v>
      </c>
      <c r="G5682" s="29">
        <f ca="1">IF(E5682&gt;0,(IFERROR(-PMT(Calculator!$G$22/12,Calculator!$G$23*12,Calculator!$G$20),0))-F5682,0)</f>
        <v>0</v>
      </c>
      <c r="H5682" s="29">
        <f t="shared" ca="1" si="356"/>
        <v>0</v>
      </c>
      <c r="I5682" s="29">
        <f t="shared" ca="1" si="354"/>
        <v>0</v>
      </c>
      <c r="J5682" s="30">
        <f>Calculator!$G$40</f>
        <v>6.5000000000000002E-2</v>
      </c>
      <c r="K5682" s="29">
        <f ca="1">IF(C5682&gt;=Calculator!$G$27,IF(DAY($C5682)=1,Calculator!$G$34/2,IF(DAY($C5682)=15,Calculator!$G$34/2,0)),0)</f>
        <v>0</v>
      </c>
      <c r="L5682" s="29">
        <f ca="1">IF(DAY($C5682)=28,IF(H5682=0,0,Calculator!$G$35),0)</f>
        <v>0</v>
      </c>
      <c r="M5682" s="29">
        <f ca="1">IF(I5682&gt;0,IF(DAY($C5682)=1,SUM(INDIRECT("I"&amp;(ROW(C5681)-DAY(C5681))):I5681),0),0)</f>
        <v>0</v>
      </c>
      <c r="N5682" s="29">
        <f ca="1">IF(C5682&lt;Calculator!$G$27,0,IF(C5682=Calculator!$G$27,Calculator!$G$39,IF(H5682-K5682&lt;=0,IF(D5682&gt;Calculator!$G$39,IF(H5682-K5682+E5682+L5682+M5682+Calculator!$G$39&gt;Calculator!$G$39,Calculator!$G$39-(H5682+E5682+L5682+M5682-K5682),Calculator!$G$39),D5682),0)))</f>
        <v>0</v>
      </c>
    </row>
    <row r="5683" spans="1:14" ht="15.75" thickBot="1">
      <c r="A5683" s="33" t="str">
        <f ca="1">IF(C5683=Calculator!$H$27,"F",IF(Daily!D5683+Daily!H5683=0,IF(D5682+H5682&gt;0,"L",""),""))</f>
        <v/>
      </c>
      <c r="B5683" s="34">
        <v>5682</v>
      </c>
      <c r="C5683" s="19">
        <f t="shared" ca="1" si="353"/>
        <v>51612</v>
      </c>
      <c r="D5683" s="29">
        <f t="shared" ca="1" si="355"/>
        <v>0</v>
      </c>
      <c r="E5683" s="29">
        <f ca="1">IF(C5683&lt;Calculator!$D$26,0,IF(DAY($C5683)=1,IF(D5683-Calculator!$G$24&gt;0,Calculator!$G$24,D5683),0))</f>
        <v>0</v>
      </c>
      <c r="F5683" s="29">
        <f ca="1">IF(E5683&gt;0,D5683*Calculator!$G$22/12,0)</f>
        <v>0</v>
      </c>
      <c r="G5683" s="29">
        <f ca="1">IF(E5683&gt;0,(IFERROR(-PMT(Calculator!$G$22/12,Calculator!$G$23*12,Calculator!$G$20),0))-F5683,0)</f>
        <v>0</v>
      </c>
      <c r="H5683" s="29">
        <f t="shared" ca="1" si="356"/>
        <v>0</v>
      </c>
      <c r="I5683" s="29">
        <f t="shared" ca="1" si="354"/>
        <v>0</v>
      </c>
      <c r="J5683" s="30">
        <f>Calculator!$G$40</f>
        <v>6.5000000000000002E-2</v>
      </c>
      <c r="K5683" s="29">
        <f ca="1">IF(C5683&gt;=Calculator!$G$27,IF(DAY($C5683)=1,Calculator!$G$34/2,IF(DAY($C5683)=15,Calculator!$G$34/2,0)),0)</f>
        <v>0</v>
      </c>
      <c r="L5683" s="29">
        <f ca="1">IF(DAY($C5683)=28,IF(H5683=0,0,Calculator!$G$35),0)</f>
        <v>0</v>
      </c>
      <c r="M5683" s="29">
        <f ca="1">IF(I5683&gt;0,IF(DAY($C5683)=1,SUM(INDIRECT("I"&amp;(ROW(C5682)-DAY(C5682))):I5682),0),0)</f>
        <v>0</v>
      </c>
      <c r="N5683" s="29">
        <f ca="1">IF(C5683&lt;Calculator!$G$27,0,IF(C5683=Calculator!$G$27,Calculator!$G$39,IF(H5683-K5683&lt;=0,IF(D5683&gt;Calculator!$G$39,IF(H5683-K5683+E5683+L5683+M5683+Calculator!$G$39&gt;Calculator!$G$39,Calculator!$G$39-(H5683+E5683+L5683+M5683-K5683),Calculator!$G$39),D5683),0)))</f>
        <v>0</v>
      </c>
    </row>
    <row r="5684" spans="1:14" ht="15.75" thickBot="1">
      <c r="A5684" s="33" t="str">
        <f ca="1">IF(C5684=Calculator!$H$27,"F",IF(Daily!D5684+Daily!H5684=0,IF(D5683+H5683&gt;0,"L",""),""))</f>
        <v/>
      </c>
      <c r="B5684" s="34">
        <v>5683</v>
      </c>
      <c r="C5684" s="19">
        <f t="shared" ca="1" si="353"/>
        <v>51613</v>
      </c>
      <c r="D5684" s="29">
        <f t="shared" ca="1" si="355"/>
        <v>0</v>
      </c>
      <c r="E5684" s="29">
        <f ca="1">IF(C5684&lt;Calculator!$D$26,0,IF(DAY($C5684)=1,IF(D5684-Calculator!$G$24&gt;0,Calculator!$G$24,D5684),0))</f>
        <v>0</v>
      </c>
      <c r="F5684" s="29">
        <f ca="1">IF(E5684&gt;0,D5684*Calculator!$G$22/12,0)</f>
        <v>0</v>
      </c>
      <c r="G5684" s="29">
        <f ca="1">IF(E5684&gt;0,(IFERROR(-PMT(Calculator!$G$22/12,Calculator!$G$23*12,Calculator!$G$20),0))-F5684,0)</f>
        <v>0</v>
      </c>
      <c r="H5684" s="29">
        <f t="shared" ca="1" si="356"/>
        <v>0</v>
      </c>
      <c r="I5684" s="29">
        <f t="shared" ca="1" si="354"/>
        <v>0</v>
      </c>
      <c r="J5684" s="30">
        <f>Calculator!$G$40</f>
        <v>6.5000000000000002E-2</v>
      </c>
      <c r="K5684" s="29">
        <f ca="1">IF(C5684&gt;=Calculator!$G$27,IF(DAY($C5684)=1,Calculator!$G$34/2,IF(DAY($C5684)=15,Calculator!$G$34/2,0)),0)</f>
        <v>0</v>
      </c>
      <c r="L5684" s="29">
        <f ca="1">IF(DAY($C5684)=28,IF(H5684=0,0,Calculator!$G$35),0)</f>
        <v>0</v>
      </c>
      <c r="M5684" s="29">
        <f ca="1">IF(I5684&gt;0,IF(DAY($C5684)=1,SUM(INDIRECT("I"&amp;(ROW(C5683)-DAY(C5683))):I5683),0),0)</f>
        <v>0</v>
      </c>
      <c r="N5684" s="29">
        <f ca="1">IF(C5684&lt;Calculator!$G$27,0,IF(C5684=Calculator!$G$27,Calculator!$G$39,IF(H5684-K5684&lt;=0,IF(D5684&gt;Calculator!$G$39,IF(H5684-K5684+E5684+L5684+M5684+Calculator!$G$39&gt;Calculator!$G$39,Calculator!$G$39-(H5684+E5684+L5684+M5684-K5684),Calculator!$G$39),D5684),0)))</f>
        <v>0</v>
      </c>
    </row>
    <row r="5685" spans="1:14" ht="15.75" thickBot="1">
      <c r="A5685" s="33" t="str">
        <f ca="1">IF(C5685=Calculator!$H$27,"F",IF(Daily!D5685+Daily!H5685=0,IF(D5684+H5684&gt;0,"L",""),""))</f>
        <v/>
      </c>
      <c r="B5685" s="34">
        <v>5684</v>
      </c>
      <c r="C5685" s="19">
        <f t="shared" ca="1" si="353"/>
        <v>51614</v>
      </c>
      <c r="D5685" s="29">
        <f t="shared" ca="1" si="355"/>
        <v>0</v>
      </c>
      <c r="E5685" s="29">
        <f ca="1">IF(C5685&lt;Calculator!$D$26,0,IF(DAY($C5685)=1,IF(D5685-Calculator!$G$24&gt;0,Calculator!$G$24,D5685),0))</f>
        <v>0</v>
      </c>
      <c r="F5685" s="29">
        <f ca="1">IF(E5685&gt;0,D5685*Calculator!$G$22/12,0)</f>
        <v>0</v>
      </c>
      <c r="G5685" s="29">
        <f ca="1">IF(E5685&gt;0,(IFERROR(-PMT(Calculator!$G$22/12,Calculator!$G$23*12,Calculator!$G$20),0))-F5685,0)</f>
        <v>0</v>
      </c>
      <c r="H5685" s="29">
        <f t="shared" ca="1" si="356"/>
        <v>0</v>
      </c>
      <c r="I5685" s="29">
        <f t="shared" ca="1" si="354"/>
        <v>0</v>
      </c>
      <c r="J5685" s="30">
        <f>Calculator!$G$40</f>
        <v>6.5000000000000002E-2</v>
      </c>
      <c r="K5685" s="29">
        <f ca="1">IF(C5685&gt;=Calculator!$G$27,IF(DAY($C5685)=1,Calculator!$G$34/2,IF(DAY($C5685)=15,Calculator!$G$34/2,0)),0)</f>
        <v>0</v>
      </c>
      <c r="L5685" s="29">
        <f ca="1">IF(DAY($C5685)=28,IF(H5685=0,0,Calculator!$G$35),0)</f>
        <v>0</v>
      </c>
      <c r="M5685" s="29">
        <f ca="1">IF(I5685&gt;0,IF(DAY($C5685)=1,SUM(INDIRECT("I"&amp;(ROW(C5684)-DAY(C5684))):I5684),0),0)</f>
        <v>0</v>
      </c>
      <c r="N5685" s="29">
        <f ca="1">IF(C5685&lt;Calculator!$G$27,0,IF(C5685=Calculator!$G$27,Calculator!$G$39,IF(H5685-K5685&lt;=0,IF(D5685&gt;Calculator!$G$39,IF(H5685-K5685+E5685+L5685+M5685+Calculator!$G$39&gt;Calculator!$G$39,Calculator!$G$39-(H5685+E5685+L5685+M5685-K5685),Calculator!$G$39),D5685),0)))</f>
        <v>0</v>
      </c>
    </row>
    <row r="5686" spans="1:14" ht="15.75" thickBot="1">
      <c r="A5686" s="33" t="str">
        <f ca="1">IF(C5686=Calculator!$H$27,"F",IF(Daily!D5686+Daily!H5686=0,IF(D5685+H5685&gt;0,"L",""),""))</f>
        <v/>
      </c>
      <c r="B5686" s="34">
        <v>5685</v>
      </c>
      <c r="C5686" s="19">
        <f t="shared" ca="1" si="353"/>
        <v>51615</v>
      </c>
      <c r="D5686" s="29">
        <f t="shared" ca="1" si="355"/>
        <v>0</v>
      </c>
      <c r="E5686" s="29">
        <f ca="1">IF(C5686&lt;Calculator!$D$26,0,IF(DAY($C5686)=1,IF(D5686-Calculator!$G$24&gt;0,Calculator!$G$24,D5686),0))</f>
        <v>0</v>
      </c>
      <c r="F5686" s="29">
        <f ca="1">IF(E5686&gt;0,D5686*Calculator!$G$22/12,0)</f>
        <v>0</v>
      </c>
      <c r="G5686" s="29">
        <f ca="1">IF(E5686&gt;0,(IFERROR(-PMT(Calculator!$G$22/12,Calculator!$G$23*12,Calculator!$G$20),0))-F5686,0)</f>
        <v>0</v>
      </c>
      <c r="H5686" s="29">
        <f t="shared" ca="1" si="356"/>
        <v>0</v>
      </c>
      <c r="I5686" s="29">
        <f t="shared" ca="1" si="354"/>
        <v>0</v>
      </c>
      <c r="J5686" s="30">
        <f>Calculator!$G$40</f>
        <v>6.5000000000000002E-2</v>
      </c>
      <c r="K5686" s="29">
        <f ca="1">IF(C5686&gt;=Calculator!$G$27,IF(DAY($C5686)=1,Calculator!$G$34/2,IF(DAY($C5686)=15,Calculator!$G$34/2,0)),0)</f>
        <v>0</v>
      </c>
      <c r="L5686" s="29">
        <f ca="1">IF(DAY($C5686)=28,IF(H5686=0,0,Calculator!$G$35),0)</f>
        <v>0</v>
      </c>
      <c r="M5686" s="29">
        <f ca="1">IF(I5686&gt;0,IF(DAY($C5686)=1,SUM(INDIRECT("I"&amp;(ROW(C5685)-DAY(C5685))):I5685),0),0)</f>
        <v>0</v>
      </c>
      <c r="N5686" s="29">
        <f ca="1">IF(C5686&lt;Calculator!$G$27,0,IF(C5686=Calculator!$G$27,Calculator!$G$39,IF(H5686-K5686&lt;=0,IF(D5686&gt;Calculator!$G$39,IF(H5686-K5686+E5686+L5686+M5686+Calculator!$G$39&gt;Calculator!$G$39,Calculator!$G$39-(H5686+E5686+L5686+M5686-K5686),Calculator!$G$39),D5686),0)))</f>
        <v>0</v>
      </c>
    </row>
    <row r="5687" spans="1:14" ht="15.75" thickBot="1">
      <c r="A5687" s="33" t="str">
        <f ca="1">IF(C5687=Calculator!$H$27,"F",IF(Daily!D5687+Daily!H5687=0,IF(D5686+H5686&gt;0,"L",""),""))</f>
        <v/>
      </c>
      <c r="B5687" s="34">
        <v>5686</v>
      </c>
      <c r="C5687" s="19">
        <f t="shared" ca="1" si="353"/>
        <v>51616</v>
      </c>
      <c r="D5687" s="29">
        <f t="shared" ca="1" si="355"/>
        <v>0</v>
      </c>
      <c r="E5687" s="29">
        <f ca="1">IF(C5687&lt;Calculator!$D$26,0,IF(DAY($C5687)=1,IF(D5687-Calculator!$G$24&gt;0,Calculator!$G$24,D5687),0))</f>
        <v>0</v>
      </c>
      <c r="F5687" s="29">
        <f ca="1">IF(E5687&gt;0,D5687*Calculator!$G$22/12,0)</f>
        <v>0</v>
      </c>
      <c r="G5687" s="29">
        <f ca="1">IF(E5687&gt;0,(IFERROR(-PMT(Calculator!$G$22/12,Calculator!$G$23*12,Calculator!$G$20),0))-F5687,0)</f>
        <v>0</v>
      </c>
      <c r="H5687" s="29">
        <f t="shared" ca="1" si="356"/>
        <v>0</v>
      </c>
      <c r="I5687" s="29">
        <f t="shared" ca="1" si="354"/>
        <v>0</v>
      </c>
      <c r="J5687" s="30">
        <f>Calculator!$G$40</f>
        <v>6.5000000000000002E-2</v>
      </c>
      <c r="K5687" s="29">
        <f ca="1">IF(C5687&gt;=Calculator!$G$27,IF(DAY($C5687)=1,Calculator!$G$34/2,IF(DAY($C5687)=15,Calculator!$G$34/2,0)),0)</f>
        <v>0</v>
      </c>
      <c r="L5687" s="29">
        <f ca="1">IF(DAY($C5687)=28,IF(H5687=0,0,Calculator!$G$35),0)</f>
        <v>0</v>
      </c>
      <c r="M5687" s="29">
        <f ca="1">IF(I5687&gt;0,IF(DAY($C5687)=1,SUM(INDIRECT("I"&amp;(ROW(C5686)-DAY(C5686))):I5686),0),0)</f>
        <v>0</v>
      </c>
      <c r="N5687" s="29">
        <f ca="1">IF(C5687&lt;Calculator!$G$27,0,IF(C5687=Calculator!$G$27,Calculator!$G$39,IF(H5687-K5687&lt;=0,IF(D5687&gt;Calculator!$G$39,IF(H5687-K5687+E5687+L5687+M5687+Calculator!$G$39&gt;Calculator!$G$39,Calculator!$G$39-(H5687+E5687+L5687+M5687-K5687),Calculator!$G$39),D5687),0)))</f>
        <v>0</v>
      </c>
    </row>
    <row r="5688" spans="1:14" ht="15.75" thickBot="1">
      <c r="A5688" s="33" t="str">
        <f ca="1">IF(C5688=Calculator!$H$27,"F",IF(Daily!D5688+Daily!H5688=0,IF(D5687+H5687&gt;0,"L",""),""))</f>
        <v/>
      </c>
      <c r="B5688" s="34">
        <v>5687</v>
      </c>
      <c r="C5688" s="19">
        <f t="shared" ca="1" si="353"/>
        <v>51617</v>
      </c>
      <c r="D5688" s="29">
        <f t="shared" ca="1" si="355"/>
        <v>0</v>
      </c>
      <c r="E5688" s="29">
        <f ca="1">IF(C5688&lt;Calculator!$D$26,0,IF(DAY($C5688)=1,IF(D5688-Calculator!$G$24&gt;0,Calculator!$G$24,D5688),0))</f>
        <v>0</v>
      </c>
      <c r="F5688" s="29">
        <f ca="1">IF(E5688&gt;0,D5688*Calculator!$G$22/12,0)</f>
        <v>0</v>
      </c>
      <c r="G5688" s="29">
        <f ca="1">IF(E5688&gt;0,(IFERROR(-PMT(Calculator!$G$22/12,Calculator!$G$23*12,Calculator!$G$20),0))-F5688,0)</f>
        <v>0</v>
      </c>
      <c r="H5688" s="29">
        <f t="shared" ca="1" si="356"/>
        <v>0</v>
      </c>
      <c r="I5688" s="29">
        <f t="shared" ca="1" si="354"/>
        <v>0</v>
      </c>
      <c r="J5688" s="30">
        <f>Calculator!$G$40</f>
        <v>6.5000000000000002E-2</v>
      </c>
      <c r="K5688" s="29">
        <f ca="1">IF(C5688&gt;=Calculator!$G$27,IF(DAY($C5688)=1,Calculator!$G$34/2,IF(DAY($C5688)=15,Calculator!$G$34/2,0)),0)</f>
        <v>0</v>
      </c>
      <c r="L5688" s="29">
        <f ca="1">IF(DAY($C5688)=28,IF(H5688=0,0,Calculator!$G$35),0)</f>
        <v>0</v>
      </c>
      <c r="M5688" s="29">
        <f ca="1">IF(I5688&gt;0,IF(DAY($C5688)=1,SUM(INDIRECT("I"&amp;(ROW(C5687)-DAY(C5687))):I5687),0),0)</f>
        <v>0</v>
      </c>
      <c r="N5688" s="29">
        <f ca="1">IF(C5688&lt;Calculator!$G$27,0,IF(C5688=Calculator!$G$27,Calculator!$G$39,IF(H5688-K5688&lt;=0,IF(D5688&gt;Calculator!$G$39,IF(H5688-K5688+E5688+L5688+M5688+Calculator!$G$39&gt;Calculator!$G$39,Calculator!$G$39-(H5688+E5688+L5688+M5688-K5688),Calculator!$G$39),D5688),0)))</f>
        <v>0</v>
      </c>
    </row>
    <row r="5689" spans="1:14" ht="15.75" thickBot="1">
      <c r="A5689" s="33" t="str">
        <f ca="1">IF(C5689=Calculator!$H$27,"F",IF(Daily!D5689+Daily!H5689=0,IF(D5688+H5688&gt;0,"L",""),""))</f>
        <v/>
      </c>
      <c r="B5689" s="34">
        <v>5688</v>
      </c>
      <c r="C5689" s="19">
        <f t="shared" ca="1" si="353"/>
        <v>51618</v>
      </c>
      <c r="D5689" s="29">
        <f t="shared" ca="1" si="355"/>
        <v>0</v>
      </c>
      <c r="E5689" s="29">
        <f ca="1">IF(C5689&lt;Calculator!$D$26,0,IF(DAY($C5689)=1,IF(D5689-Calculator!$G$24&gt;0,Calculator!$G$24,D5689),0))</f>
        <v>0</v>
      </c>
      <c r="F5689" s="29">
        <f ca="1">IF(E5689&gt;0,D5689*Calculator!$G$22/12,0)</f>
        <v>0</v>
      </c>
      <c r="G5689" s="29">
        <f ca="1">IF(E5689&gt;0,(IFERROR(-PMT(Calculator!$G$22/12,Calculator!$G$23*12,Calculator!$G$20),0))-F5689,0)</f>
        <v>0</v>
      </c>
      <c r="H5689" s="29">
        <f t="shared" ca="1" si="356"/>
        <v>0</v>
      </c>
      <c r="I5689" s="29">
        <f t="shared" ca="1" si="354"/>
        <v>0</v>
      </c>
      <c r="J5689" s="30">
        <f>Calculator!$G$40</f>
        <v>6.5000000000000002E-2</v>
      </c>
      <c r="K5689" s="29">
        <f ca="1">IF(C5689&gt;=Calculator!$G$27,IF(DAY($C5689)=1,Calculator!$G$34/2,IF(DAY($C5689)=15,Calculator!$G$34/2,0)),0)</f>
        <v>0</v>
      </c>
      <c r="L5689" s="29">
        <f ca="1">IF(DAY($C5689)=28,IF(H5689=0,0,Calculator!$G$35),0)</f>
        <v>0</v>
      </c>
      <c r="M5689" s="29">
        <f ca="1">IF(I5689&gt;0,IF(DAY($C5689)=1,SUM(INDIRECT("I"&amp;(ROW(C5688)-DAY(C5688))):I5688),0),0)</f>
        <v>0</v>
      </c>
      <c r="N5689" s="29">
        <f ca="1">IF(C5689&lt;Calculator!$G$27,0,IF(C5689=Calculator!$G$27,Calculator!$G$39,IF(H5689-K5689&lt;=0,IF(D5689&gt;Calculator!$G$39,IF(H5689-K5689+E5689+L5689+M5689+Calculator!$G$39&gt;Calculator!$G$39,Calculator!$G$39-(H5689+E5689+L5689+M5689-K5689),Calculator!$G$39),D5689),0)))</f>
        <v>0</v>
      </c>
    </row>
    <row r="5690" spans="1:14" ht="15.75" thickBot="1">
      <c r="A5690" s="33" t="str">
        <f ca="1">IF(C5690=Calculator!$H$27,"F",IF(Daily!D5690+Daily!H5690=0,IF(D5689+H5689&gt;0,"L",""),""))</f>
        <v/>
      </c>
      <c r="B5690" s="34">
        <v>5689</v>
      </c>
      <c r="C5690" s="19">
        <f t="shared" ca="1" si="353"/>
        <v>51619</v>
      </c>
      <c r="D5690" s="29">
        <f t="shared" ca="1" si="355"/>
        <v>0</v>
      </c>
      <c r="E5690" s="29">
        <f ca="1">IF(C5690&lt;Calculator!$D$26,0,IF(DAY($C5690)=1,IF(D5690-Calculator!$G$24&gt;0,Calculator!$G$24,D5690),0))</f>
        <v>0</v>
      </c>
      <c r="F5690" s="29">
        <f ca="1">IF(E5690&gt;0,D5690*Calculator!$G$22/12,0)</f>
        <v>0</v>
      </c>
      <c r="G5690" s="29">
        <f ca="1">IF(E5690&gt;0,(IFERROR(-PMT(Calculator!$G$22/12,Calculator!$G$23*12,Calculator!$G$20),0))-F5690,0)</f>
        <v>0</v>
      </c>
      <c r="H5690" s="29">
        <f t="shared" ca="1" si="356"/>
        <v>0</v>
      </c>
      <c r="I5690" s="29">
        <f t="shared" ca="1" si="354"/>
        <v>0</v>
      </c>
      <c r="J5690" s="30">
        <f>Calculator!$G$40</f>
        <v>6.5000000000000002E-2</v>
      </c>
      <c r="K5690" s="29">
        <f ca="1">IF(C5690&gt;=Calculator!$G$27,IF(DAY($C5690)=1,Calculator!$G$34/2,IF(DAY($C5690)=15,Calculator!$G$34/2,0)),0)</f>
        <v>0</v>
      </c>
      <c r="L5690" s="29">
        <f ca="1">IF(DAY($C5690)=28,IF(H5690=0,0,Calculator!$G$35),0)</f>
        <v>0</v>
      </c>
      <c r="M5690" s="29">
        <f ca="1">IF(I5690&gt;0,IF(DAY($C5690)=1,SUM(INDIRECT("I"&amp;(ROW(C5689)-DAY(C5689))):I5689),0),0)</f>
        <v>0</v>
      </c>
      <c r="N5690" s="29">
        <f ca="1">IF(C5690&lt;Calculator!$G$27,0,IF(C5690=Calculator!$G$27,Calculator!$G$39,IF(H5690-K5690&lt;=0,IF(D5690&gt;Calculator!$G$39,IF(H5690-K5690+E5690+L5690+M5690+Calculator!$G$39&gt;Calculator!$G$39,Calculator!$G$39-(H5690+E5690+L5690+M5690-K5690),Calculator!$G$39),D5690),0)))</f>
        <v>0</v>
      </c>
    </row>
    <row r="5691" spans="1:14" ht="15.75" thickBot="1">
      <c r="A5691" s="33" t="str">
        <f ca="1">IF(C5691=Calculator!$H$27,"F",IF(Daily!D5691+Daily!H5691=0,IF(D5690+H5690&gt;0,"L",""),""))</f>
        <v/>
      </c>
      <c r="B5691" s="34">
        <v>5690</v>
      </c>
      <c r="C5691" s="19">
        <f t="shared" ca="1" si="353"/>
        <v>51620</v>
      </c>
      <c r="D5691" s="29">
        <f t="shared" ca="1" si="355"/>
        <v>0</v>
      </c>
      <c r="E5691" s="29">
        <f ca="1">IF(C5691&lt;Calculator!$D$26,0,IF(DAY($C5691)=1,IF(D5691-Calculator!$G$24&gt;0,Calculator!$G$24,D5691),0))</f>
        <v>0</v>
      </c>
      <c r="F5691" s="29">
        <f ca="1">IF(E5691&gt;0,D5691*Calculator!$G$22/12,0)</f>
        <v>0</v>
      </c>
      <c r="G5691" s="29">
        <f ca="1">IF(E5691&gt;0,(IFERROR(-PMT(Calculator!$G$22/12,Calculator!$G$23*12,Calculator!$G$20),0))-F5691,0)</f>
        <v>0</v>
      </c>
      <c r="H5691" s="29">
        <f t="shared" ca="1" si="356"/>
        <v>0</v>
      </c>
      <c r="I5691" s="29">
        <f t="shared" ca="1" si="354"/>
        <v>0</v>
      </c>
      <c r="J5691" s="30">
        <f>Calculator!$G$40</f>
        <v>6.5000000000000002E-2</v>
      </c>
      <c r="K5691" s="29">
        <f ca="1">IF(C5691&gt;=Calculator!$G$27,IF(DAY($C5691)=1,Calculator!$G$34/2,IF(DAY($C5691)=15,Calculator!$G$34/2,0)),0)</f>
        <v>0</v>
      </c>
      <c r="L5691" s="29">
        <f ca="1">IF(DAY($C5691)=28,IF(H5691=0,0,Calculator!$G$35),0)</f>
        <v>0</v>
      </c>
      <c r="M5691" s="29">
        <f ca="1">IF(I5691&gt;0,IF(DAY($C5691)=1,SUM(INDIRECT("I"&amp;(ROW(C5690)-DAY(C5690))):I5690),0),0)</f>
        <v>0</v>
      </c>
      <c r="N5691" s="29">
        <f ca="1">IF(C5691&lt;Calculator!$G$27,0,IF(C5691=Calculator!$G$27,Calculator!$G$39,IF(H5691-K5691&lt;=0,IF(D5691&gt;Calculator!$G$39,IF(H5691-K5691+E5691+L5691+M5691+Calculator!$G$39&gt;Calculator!$G$39,Calculator!$G$39-(H5691+E5691+L5691+M5691-K5691),Calculator!$G$39),D5691),0)))</f>
        <v>0</v>
      </c>
    </row>
    <row r="5692" spans="1:14" ht="15.75" thickBot="1">
      <c r="A5692" s="33" t="str">
        <f ca="1">IF(C5692=Calculator!$H$27,"F",IF(Daily!D5692+Daily!H5692=0,IF(D5691+H5691&gt;0,"L",""),""))</f>
        <v/>
      </c>
      <c r="B5692" s="34">
        <v>5691</v>
      </c>
      <c r="C5692" s="19">
        <f t="shared" ca="1" si="353"/>
        <v>51621</v>
      </c>
      <c r="D5692" s="29">
        <f t="shared" ca="1" si="355"/>
        <v>0</v>
      </c>
      <c r="E5692" s="29">
        <f ca="1">IF(C5692&lt;Calculator!$D$26,0,IF(DAY($C5692)=1,IF(D5692-Calculator!$G$24&gt;0,Calculator!$G$24,D5692),0))</f>
        <v>0</v>
      </c>
      <c r="F5692" s="29">
        <f ca="1">IF(E5692&gt;0,D5692*Calculator!$G$22/12,0)</f>
        <v>0</v>
      </c>
      <c r="G5692" s="29">
        <f ca="1">IF(E5692&gt;0,(IFERROR(-PMT(Calculator!$G$22/12,Calculator!$G$23*12,Calculator!$G$20),0))-F5692,0)</f>
        <v>0</v>
      </c>
      <c r="H5692" s="29">
        <f t="shared" ca="1" si="356"/>
        <v>0</v>
      </c>
      <c r="I5692" s="29">
        <f t="shared" ca="1" si="354"/>
        <v>0</v>
      </c>
      <c r="J5692" s="30">
        <f>Calculator!$G$40</f>
        <v>6.5000000000000002E-2</v>
      </c>
      <c r="K5692" s="29">
        <f ca="1">IF(C5692&gt;=Calculator!$G$27,IF(DAY($C5692)=1,Calculator!$G$34/2,IF(DAY($C5692)=15,Calculator!$G$34/2,0)),0)</f>
        <v>0</v>
      </c>
      <c r="L5692" s="29">
        <f ca="1">IF(DAY($C5692)=28,IF(H5692=0,0,Calculator!$G$35),0)</f>
        <v>0</v>
      </c>
      <c r="M5692" s="29">
        <f ca="1">IF(I5692&gt;0,IF(DAY($C5692)=1,SUM(INDIRECT("I"&amp;(ROW(C5691)-DAY(C5691))):I5691),0),0)</f>
        <v>0</v>
      </c>
      <c r="N5692" s="29">
        <f ca="1">IF(C5692&lt;Calculator!$G$27,0,IF(C5692=Calculator!$G$27,Calculator!$G$39,IF(H5692-K5692&lt;=0,IF(D5692&gt;Calculator!$G$39,IF(H5692-K5692+E5692+L5692+M5692+Calculator!$G$39&gt;Calculator!$G$39,Calculator!$G$39-(H5692+E5692+L5692+M5692-K5692),Calculator!$G$39),D5692),0)))</f>
        <v>0</v>
      </c>
    </row>
    <row r="5693" spans="1:14" ht="15.75" thickBot="1">
      <c r="A5693" s="33" t="str">
        <f ca="1">IF(C5693=Calculator!$H$27,"F",IF(Daily!D5693+Daily!H5693=0,IF(D5692+H5692&gt;0,"L",""),""))</f>
        <v/>
      </c>
      <c r="B5693" s="34">
        <v>5692</v>
      </c>
      <c r="C5693" s="19">
        <f t="shared" ca="1" si="353"/>
        <v>51622</v>
      </c>
      <c r="D5693" s="29">
        <f t="shared" ca="1" si="355"/>
        <v>0</v>
      </c>
      <c r="E5693" s="29">
        <f ca="1">IF(C5693&lt;Calculator!$D$26,0,IF(DAY($C5693)=1,IF(D5693-Calculator!$G$24&gt;0,Calculator!$G$24,D5693),0))</f>
        <v>0</v>
      </c>
      <c r="F5693" s="29">
        <f ca="1">IF(E5693&gt;0,D5693*Calculator!$G$22/12,0)</f>
        <v>0</v>
      </c>
      <c r="G5693" s="29">
        <f ca="1">IF(E5693&gt;0,(IFERROR(-PMT(Calculator!$G$22/12,Calculator!$G$23*12,Calculator!$G$20),0))-F5693,0)</f>
        <v>0</v>
      </c>
      <c r="H5693" s="29">
        <f t="shared" ca="1" si="356"/>
        <v>0</v>
      </c>
      <c r="I5693" s="29">
        <f t="shared" ca="1" si="354"/>
        <v>0</v>
      </c>
      <c r="J5693" s="30">
        <f>Calculator!$G$40</f>
        <v>6.5000000000000002E-2</v>
      </c>
      <c r="K5693" s="29">
        <f ca="1">IF(C5693&gt;=Calculator!$G$27,IF(DAY($C5693)=1,Calculator!$G$34/2,IF(DAY($C5693)=15,Calculator!$G$34/2,0)),0)</f>
        <v>4500</v>
      </c>
      <c r="L5693" s="29">
        <f ca="1">IF(DAY($C5693)=28,IF(H5693=0,0,Calculator!$G$35),0)</f>
        <v>0</v>
      </c>
      <c r="M5693" s="29">
        <f ca="1">IF(I5693&gt;0,IF(DAY($C5693)=1,SUM(INDIRECT("I"&amp;(ROW(C5692)-DAY(C5692))):I5692),0),0)</f>
        <v>0</v>
      </c>
      <c r="N5693" s="29">
        <f ca="1">IF(C5693&lt;Calculator!$G$27,0,IF(C5693=Calculator!$G$27,Calculator!$G$39,IF(H5693-K5693&lt;=0,IF(D5693&gt;Calculator!$G$39,IF(H5693-K5693+E5693+L5693+M5693+Calculator!$G$39&gt;Calculator!$G$39,Calculator!$G$39-(H5693+E5693+L5693+M5693-K5693),Calculator!$G$39),D5693),0)))</f>
        <v>0</v>
      </c>
    </row>
    <row r="5694" spans="1:14" ht="15.75" thickBot="1">
      <c r="A5694" s="33" t="str">
        <f ca="1">IF(C5694=Calculator!$H$27,"F",IF(Daily!D5694+Daily!H5694=0,IF(D5693+H5693&gt;0,"L",""),""))</f>
        <v/>
      </c>
      <c r="B5694" s="34">
        <v>5693</v>
      </c>
      <c r="C5694" s="19">
        <f t="shared" ca="1" si="353"/>
        <v>51623</v>
      </c>
      <c r="D5694" s="29">
        <f t="shared" ca="1" si="355"/>
        <v>0</v>
      </c>
      <c r="E5694" s="29">
        <f ca="1">IF(C5694&lt;Calculator!$D$26,0,IF(DAY($C5694)=1,IF(D5694-Calculator!$G$24&gt;0,Calculator!$G$24,D5694),0))</f>
        <v>0</v>
      </c>
      <c r="F5694" s="29">
        <f ca="1">IF(E5694&gt;0,D5694*Calculator!$G$22/12,0)</f>
        <v>0</v>
      </c>
      <c r="G5694" s="29">
        <f ca="1">IF(E5694&gt;0,(IFERROR(-PMT(Calculator!$G$22/12,Calculator!$G$23*12,Calculator!$G$20),0))-F5694,0)</f>
        <v>0</v>
      </c>
      <c r="H5694" s="29">
        <f t="shared" ca="1" si="356"/>
        <v>0</v>
      </c>
      <c r="I5694" s="29">
        <f t="shared" ca="1" si="354"/>
        <v>0</v>
      </c>
      <c r="J5694" s="30">
        <f>Calculator!$G$40</f>
        <v>6.5000000000000002E-2</v>
      </c>
      <c r="K5694" s="29">
        <f ca="1">IF(C5694&gt;=Calculator!$G$27,IF(DAY($C5694)=1,Calculator!$G$34/2,IF(DAY($C5694)=15,Calculator!$G$34/2,0)),0)</f>
        <v>0</v>
      </c>
      <c r="L5694" s="29">
        <f ca="1">IF(DAY($C5694)=28,IF(H5694=0,0,Calculator!$G$35),0)</f>
        <v>0</v>
      </c>
      <c r="M5694" s="29">
        <f ca="1">IF(I5694&gt;0,IF(DAY($C5694)=1,SUM(INDIRECT("I"&amp;(ROW(C5693)-DAY(C5693))):I5693),0),0)</f>
        <v>0</v>
      </c>
      <c r="N5694" s="29">
        <f ca="1">IF(C5694&lt;Calculator!$G$27,0,IF(C5694=Calculator!$G$27,Calculator!$G$39,IF(H5694-K5694&lt;=0,IF(D5694&gt;Calculator!$G$39,IF(H5694-K5694+E5694+L5694+M5694+Calculator!$G$39&gt;Calculator!$G$39,Calculator!$G$39-(H5694+E5694+L5694+M5694-K5694),Calculator!$G$39),D5694),0)))</f>
        <v>0</v>
      </c>
    </row>
    <row r="5695" spans="1:14" ht="15.75" thickBot="1">
      <c r="A5695" s="33" t="str">
        <f ca="1">IF(C5695=Calculator!$H$27,"F",IF(Daily!D5695+Daily!H5695=0,IF(D5694+H5694&gt;0,"L",""),""))</f>
        <v/>
      </c>
      <c r="B5695" s="34">
        <v>5694</v>
      </c>
      <c r="C5695" s="19">
        <f t="shared" ca="1" si="353"/>
        <v>51624</v>
      </c>
      <c r="D5695" s="29">
        <f t="shared" ca="1" si="355"/>
        <v>0</v>
      </c>
      <c r="E5695" s="29">
        <f ca="1">IF(C5695&lt;Calculator!$D$26,0,IF(DAY($C5695)=1,IF(D5695-Calculator!$G$24&gt;0,Calculator!$G$24,D5695),0))</f>
        <v>0</v>
      </c>
      <c r="F5695" s="29">
        <f ca="1">IF(E5695&gt;0,D5695*Calculator!$G$22/12,0)</f>
        <v>0</v>
      </c>
      <c r="G5695" s="29">
        <f ca="1">IF(E5695&gt;0,(IFERROR(-PMT(Calculator!$G$22/12,Calculator!$G$23*12,Calculator!$G$20),0))-F5695,0)</f>
        <v>0</v>
      </c>
      <c r="H5695" s="29">
        <f t="shared" ca="1" si="356"/>
        <v>0</v>
      </c>
      <c r="I5695" s="29">
        <f t="shared" ca="1" si="354"/>
        <v>0</v>
      </c>
      <c r="J5695" s="30">
        <f>Calculator!$G$40</f>
        <v>6.5000000000000002E-2</v>
      </c>
      <c r="K5695" s="29">
        <f ca="1">IF(C5695&gt;=Calculator!$G$27,IF(DAY($C5695)=1,Calculator!$G$34/2,IF(DAY($C5695)=15,Calculator!$G$34/2,0)),0)</f>
        <v>0</v>
      </c>
      <c r="L5695" s="29">
        <f ca="1">IF(DAY($C5695)=28,IF(H5695=0,0,Calculator!$G$35),0)</f>
        <v>0</v>
      </c>
      <c r="M5695" s="29">
        <f ca="1">IF(I5695&gt;0,IF(DAY($C5695)=1,SUM(INDIRECT("I"&amp;(ROW(C5694)-DAY(C5694))):I5694),0),0)</f>
        <v>0</v>
      </c>
      <c r="N5695" s="29">
        <f ca="1">IF(C5695&lt;Calculator!$G$27,0,IF(C5695=Calculator!$G$27,Calculator!$G$39,IF(H5695-K5695&lt;=0,IF(D5695&gt;Calculator!$G$39,IF(H5695-K5695+E5695+L5695+M5695+Calculator!$G$39&gt;Calculator!$G$39,Calculator!$G$39-(H5695+E5695+L5695+M5695-K5695),Calculator!$G$39),D5695),0)))</f>
        <v>0</v>
      </c>
    </row>
    <row r="5696" spans="1:14" ht="15.75" thickBot="1">
      <c r="A5696" s="33" t="str">
        <f ca="1">IF(C5696=Calculator!$H$27,"F",IF(Daily!D5696+Daily!H5696=0,IF(D5695+H5695&gt;0,"L",""),""))</f>
        <v/>
      </c>
      <c r="B5696" s="34">
        <v>5695</v>
      </c>
      <c r="C5696" s="19">
        <f t="shared" ca="1" si="353"/>
        <v>51625</v>
      </c>
      <c r="D5696" s="29">
        <f t="shared" ca="1" si="355"/>
        <v>0</v>
      </c>
      <c r="E5696" s="29">
        <f ca="1">IF(C5696&lt;Calculator!$D$26,0,IF(DAY($C5696)=1,IF(D5696-Calculator!$G$24&gt;0,Calculator!$G$24,D5696),0))</f>
        <v>0</v>
      </c>
      <c r="F5696" s="29">
        <f ca="1">IF(E5696&gt;0,D5696*Calculator!$G$22/12,0)</f>
        <v>0</v>
      </c>
      <c r="G5696" s="29">
        <f ca="1">IF(E5696&gt;0,(IFERROR(-PMT(Calculator!$G$22/12,Calculator!$G$23*12,Calculator!$G$20),0))-F5696,0)</f>
        <v>0</v>
      </c>
      <c r="H5696" s="29">
        <f t="shared" ca="1" si="356"/>
        <v>0</v>
      </c>
      <c r="I5696" s="29">
        <f t="shared" ca="1" si="354"/>
        <v>0</v>
      </c>
      <c r="J5696" s="30">
        <f>Calculator!$G$40</f>
        <v>6.5000000000000002E-2</v>
      </c>
      <c r="K5696" s="29">
        <f ca="1">IF(C5696&gt;=Calculator!$G$27,IF(DAY($C5696)=1,Calculator!$G$34/2,IF(DAY($C5696)=15,Calculator!$G$34/2,0)),0)</f>
        <v>0</v>
      </c>
      <c r="L5696" s="29">
        <f ca="1">IF(DAY($C5696)=28,IF(H5696=0,0,Calculator!$G$35),0)</f>
        <v>0</v>
      </c>
      <c r="M5696" s="29">
        <f ca="1">IF(I5696&gt;0,IF(DAY($C5696)=1,SUM(INDIRECT("I"&amp;(ROW(C5695)-DAY(C5695))):I5695),0),0)</f>
        <v>0</v>
      </c>
      <c r="N5696" s="29">
        <f ca="1">IF(C5696&lt;Calculator!$G$27,0,IF(C5696=Calculator!$G$27,Calculator!$G$39,IF(H5696-K5696&lt;=0,IF(D5696&gt;Calculator!$G$39,IF(H5696-K5696+E5696+L5696+M5696+Calculator!$G$39&gt;Calculator!$G$39,Calculator!$G$39-(H5696+E5696+L5696+M5696-K5696),Calculator!$G$39),D5696),0)))</f>
        <v>0</v>
      </c>
    </row>
    <row r="5697" spans="1:14" ht="15.75" thickBot="1">
      <c r="A5697" s="33" t="str">
        <f ca="1">IF(C5697=Calculator!$H$27,"F",IF(Daily!D5697+Daily!H5697=0,IF(D5696+H5696&gt;0,"L",""),""))</f>
        <v/>
      </c>
      <c r="B5697" s="34">
        <v>5696</v>
      </c>
      <c r="C5697" s="19">
        <f t="shared" ca="1" si="353"/>
        <v>51626</v>
      </c>
      <c r="D5697" s="29">
        <f t="shared" ca="1" si="355"/>
        <v>0</v>
      </c>
      <c r="E5697" s="29">
        <f ca="1">IF(C5697&lt;Calculator!$D$26,0,IF(DAY($C5697)=1,IF(D5697-Calculator!$G$24&gt;0,Calculator!$G$24,D5697),0))</f>
        <v>0</v>
      </c>
      <c r="F5697" s="29">
        <f ca="1">IF(E5697&gt;0,D5697*Calculator!$G$22/12,0)</f>
        <v>0</v>
      </c>
      <c r="G5697" s="29">
        <f ca="1">IF(E5697&gt;0,(IFERROR(-PMT(Calculator!$G$22/12,Calculator!$G$23*12,Calculator!$G$20),0))-F5697,0)</f>
        <v>0</v>
      </c>
      <c r="H5697" s="29">
        <f t="shared" ca="1" si="356"/>
        <v>0</v>
      </c>
      <c r="I5697" s="29">
        <f t="shared" ca="1" si="354"/>
        <v>0</v>
      </c>
      <c r="J5697" s="30">
        <f>Calculator!$G$40</f>
        <v>6.5000000000000002E-2</v>
      </c>
      <c r="K5697" s="29">
        <f ca="1">IF(C5697&gt;=Calculator!$G$27,IF(DAY($C5697)=1,Calculator!$G$34/2,IF(DAY($C5697)=15,Calculator!$G$34/2,0)),0)</f>
        <v>0</v>
      </c>
      <c r="L5697" s="29">
        <f ca="1">IF(DAY($C5697)=28,IF(H5697=0,0,Calculator!$G$35),0)</f>
        <v>0</v>
      </c>
      <c r="M5697" s="29">
        <f ca="1">IF(I5697&gt;0,IF(DAY($C5697)=1,SUM(INDIRECT("I"&amp;(ROW(C5696)-DAY(C5696))):I5696),0),0)</f>
        <v>0</v>
      </c>
      <c r="N5697" s="29">
        <f ca="1">IF(C5697&lt;Calculator!$G$27,0,IF(C5697=Calculator!$G$27,Calculator!$G$39,IF(H5697-K5697&lt;=0,IF(D5697&gt;Calculator!$G$39,IF(H5697-K5697+E5697+L5697+M5697+Calculator!$G$39&gt;Calculator!$G$39,Calculator!$G$39-(H5697+E5697+L5697+M5697-K5697),Calculator!$G$39),D5697),0)))</f>
        <v>0</v>
      </c>
    </row>
    <row r="5698" spans="1:14" ht="15.75" thickBot="1">
      <c r="A5698" s="33" t="str">
        <f ca="1">IF(C5698=Calculator!$H$27,"F",IF(Daily!D5698+Daily!H5698=0,IF(D5697+H5697&gt;0,"L",""),""))</f>
        <v/>
      </c>
      <c r="B5698" s="34">
        <v>5697</v>
      </c>
      <c r="C5698" s="19">
        <f t="shared" ca="1" si="353"/>
        <v>51627</v>
      </c>
      <c r="D5698" s="29">
        <f t="shared" ca="1" si="355"/>
        <v>0</v>
      </c>
      <c r="E5698" s="29">
        <f ca="1">IF(C5698&lt;Calculator!$D$26,0,IF(DAY($C5698)=1,IF(D5698-Calculator!$G$24&gt;0,Calculator!$G$24,D5698),0))</f>
        <v>0</v>
      </c>
      <c r="F5698" s="29">
        <f ca="1">IF(E5698&gt;0,D5698*Calculator!$G$22/12,0)</f>
        <v>0</v>
      </c>
      <c r="G5698" s="29">
        <f ca="1">IF(E5698&gt;0,(IFERROR(-PMT(Calculator!$G$22/12,Calculator!$G$23*12,Calculator!$G$20),0))-F5698,0)</f>
        <v>0</v>
      </c>
      <c r="H5698" s="29">
        <f t="shared" ca="1" si="356"/>
        <v>0</v>
      </c>
      <c r="I5698" s="29">
        <f t="shared" ca="1" si="354"/>
        <v>0</v>
      </c>
      <c r="J5698" s="30">
        <f>Calculator!$G$40</f>
        <v>6.5000000000000002E-2</v>
      </c>
      <c r="K5698" s="29">
        <f ca="1">IF(C5698&gt;=Calculator!$G$27,IF(DAY($C5698)=1,Calculator!$G$34/2,IF(DAY($C5698)=15,Calculator!$G$34/2,0)),0)</f>
        <v>0</v>
      </c>
      <c r="L5698" s="29">
        <f ca="1">IF(DAY($C5698)=28,IF(H5698=0,0,Calculator!$G$35),0)</f>
        <v>0</v>
      </c>
      <c r="M5698" s="29">
        <f ca="1">IF(I5698&gt;0,IF(DAY($C5698)=1,SUM(INDIRECT("I"&amp;(ROW(C5697)-DAY(C5697))):I5697),0),0)</f>
        <v>0</v>
      </c>
      <c r="N5698" s="29">
        <f ca="1">IF(C5698&lt;Calculator!$G$27,0,IF(C5698=Calculator!$G$27,Calculator!$G$39,IF(H5698-K5698&lt;=0,IF(D5698&gt;Calculator!$G$39,IF(H5698-K5698+E5698+L5698+M5698+Calculator!$G$39&gt;Calculator!$G$39,Calculator!$G$39-(H5698+E5698+L5698+M5698-K5698),Calculator!$G$39),D5698),0)))</f>
        <v>0</v>
      </c>
    </row>
    <row r="5699" spans="1:14" ht="15.75" thickBot="1">
      <c r="A5699" s="33" t="str">
        <f ca="1">IF(C5699=Calculator!$H$27,"F",IF(Daily!D5699+Daily!H5699=0,IF(D5698+H5698&gt;0,"L",""),""))</f>
        <v/>
      </c>
      <c r="B5699" s="34">
        <v>5698</v>
      </c>
      <c r="C5699" s="19">
        <f t="shared" ref="C5699:C5762" ca="1" si="357">C5698+1</f>
        <v>51628</v>
      </c>
      <c r="D5699" s="29">
        <f t="shared" ca="1" si="355"/>
        <v>0</v>
      </c>
      <c r="E5699" s="29">
        <f ca="1">IF(C5699&lt;Calculator!$D$26,0,IF(DAY($C5699)=1,IF(D5699-Calculator!$G$24&gt;0,Calculator!$G$24,D5699),0))</f>
        <v>0</v>
      </c>
      <c r="F5699" s="29">
        <f ca="1">IF(E5699&gt;0,D5699*Calculator!$G$22/12,0)</f>
        <v>0</v>
      </c>
      <c r="G5699" s="29">
        <f ca="1">IF(E5699&gt;0,(IFERROR(-PMT(Calculator!$G$22/12,Calculator!$G$23*12,Calculator!$G$20),0))-F5699,0)</f>
        <v>0</v>
      </c>
      <c r="H5699" s="29">
        <f t="shared" ca="1" si="356"/>
        <v>0</v>
      </c>
      <c r="I5699" s="29">
        <f t="shared" ref="I5699:I5762" ca="1" si="358">H5699*J5699/365</f>
        <v>0</v>
      </c>
      <c r="J5699" s="30">
        <f>Calculator!$G$40</f>
        <v>6.5000000000000002E-2</v>
      </c>
      <c r="K5699" s="29">
        <f ca="1">IF(C5699&gt;=Calculator!$G$27,IF(DAY($C5699)=1,Calculator!$G$34/2,IF(DAY($C5699)=15,Calculator!$G$34/2,0)),0)</f>
        <v>0</v>
      </c>
      <c r="L5699" s="29">
        <f ca="1">IF(DAY($C5699)=28,IF(H5699=0,0,Calculator!$G$35),0)</f>
        <v>0</v>
      </c>
      <c r="M5699" s="29">
        <f ca="1">IF(I5699&gt;0,IF(DAY($C5699)=1,SUM(INDIRECT("I"&amp;(ROW(C5698)-DAY(C5698))):I5698),0),0)</f>
        <v>0</v>
      </c>
      <c r="N5699" s="29">
        <f ca="1">IF(C5699&lt;Calculator!$G$27,0,IF(C5699=Calculator!$G$27,Calculator!$G$39,IF(H5699-K5699&lt;=0,IF(D5699&gt;Calculator!$G$39,IF(H5699-K5699+E5699+L5699+M5699+Calculator!$G$39&gt;Calculator!$G$39,Calculator!$G$39-(H5699+E5699+L5699+M5699-K5699),Calculator!$G$39),D5699),0)))</f>
        <v>0</v>
      </c>
    </row>
    <row r="5700" spans="1:14" ht="15.75" thickBot="1">
      <c r="A5700" s="33" t="str">
        <f ca="1">IF(C5700=Calculator!$H$27,"F",IF(Daily!D5700+Daily!H5700=0,IF(D5699+H5699&gt;0,"L",""),""))</f>
        <v/>
      </c>
      <c r="B5700" s="34">
        <v>5699</v>
      </c>
      <c r="C5700" s="19">
        <f t="shared" ca="1" si="357"/>
        <v>51629</v>
      </c>
      <c r="D5700" s="29">
        <f t="shared" ref="D5700:D5763" ca="1" si="359">IF(((D5699-G5699)-N5699)&lt;0,0,((D5699-G5699)-N5699))</f>
        <v>0</v>
      </c>
      <c r="E5700" s="29">
        <f ca="1">IF(C5700&lt;Calculator!$D$26,0,IF(DAY($C5700)=1,IF(D5700-Calculator!$G$24&gt;0,Calculator!$G$24,D5700),0))</f>
        <v>0</v>
      </c>
      <c r="F5700" s="29">
        <f ca="1">IF(E5700&gt;0,D5700*Calculator!$G$22/12,0)</f>
        <v>0</v>
      </c>
      <c r="G5700" s="29">
        <f ca="1">IF(E5700&gt;0,(IFERROR(-PMT(Calculator!$G$22/12,Calculator!$G$23*12,Calculator!$G$20),0))-F5700,0)</f>
        <v>0</v>
      </c>
      <c r="H5700" s="29">
        <f t="shared" ref="H5700:H5763" ca="1" si="360">IF((H5699-K5699+SUM(L5699:N5699)+E5699)&lt;0,0,(H5699-K5699+SUM(L5699:N5699)+E5699))</f>
        <v>0</v>
      </c>
      <c r="I5700" s="29">
        <f t="shared" ca="1" si="358"/>
        <v>0</v>
      </c>
      <c r="J5700" s="30">
        <f>Calculator!$G$40</f>
        <v>6.5000000000000002E-2</v>
      </c>
      <c r="K5700" s="29">
        <f ca="1">IF(C5700&gt;=Calculator!$G$27,IF(DAY($C5700)=1,Calculator!$G$34/2,IF(DAY($C5700)=15,Calculator!$G$34/2,0)),0)</f>
        <v>0</v>
      </c>
      <c r="L5700" s="29">
        <f ca="1">IF(DAY($C5700)=28,IF(H5700=0,0,Calculator!$G$35),0)</f>
        <v>0</v>
      </c>
      <c r="M5700" s="29">
        <f ca="1">IF(I5700&gt;0,IF(DAY($C5700)=1,SUM(INDIRECT("I"&amp;(ROW(C5699)-DAY(C5699))):I5699),0),0)</f>
        <v>0</v>
      </c>
      <c r="N5700" s="29">
        <f ca="1">IF(C5700&lt;Calculator!$G$27,0,IF(C5700=Calculator!$G$27,Calculator!$G$39,IF(H5700-K5700&lt;=0,IF(D5700&gt;Calculator!$G$39,IF(H5700-K5700+E5700+L5700+M5700+Calculator!$G$39&gt;Calculator!$G$39,Calculator!$G$39-(H5700+E5700+L5700+M5700-K5700),Calculator!$G$39),D5700),0)))</f>
        <v>0</v>
      </c>
    </row>
    <row r="5701" spans="1:14" ht="15.75" thickBot="1">
      <c r="A5701" s="33" t="str">
        <f ca="1">IF(C5701=Calculator!$H$27,"F",IF(Daily!D5701+Daily!H5701=0,IF(D5700+H5700&gt;0,"L",""),""))</f>
        <v/>
      </c>
      <c r="B5701" s="34">
        <v>5700</v>
      </c>
      <c r="C5701" s="19">
        <f t="shared" ca="1" si="357"/>
        <v>51630</v>
      </c>
      <c r="D5701" s="29">
        <f t="shared" ca="1" si="359"/>
        <v>0</v>
      </c>
      <c r="E5701" s="29">
        <f ca="1">IF(C5701&lt;Calculator!$D$26,0,IF(DAY($C5701)=1,IF(D5701-Calculator!$G$24&gt;0,Calculator!$G$24,D5701),0))</f>
        <v>0</v>
      </c>
      <c r="F5701" s="29">
        <f ca="1">IF(E5701&gt;0,D5701*Calculator!$G$22/12,0)</f>
        <v>0</v>
      </c>
      <c r="G5701" s="29">
        <f ca="1">IF(E5701&gt;0,(IFERROR(-PMT(Calculator!$G$22/12,Calculator!$G$23*12,Calculator!$G$20),0))-F5701,0)</f>
        <v>0</v>
      </c>
      <c r="H5701" s="29">
        <f t="shared" ca="1" si="360"/>
        <v>0</v>
      </c>
      <c r="I5701" s="29">
        <f t="shared" ca="1" si="358"/>
        <v>0</v>
      </c>
      <c r="J5701" s="30">
        <f>Calculator!$G$40</f>
        <v>6.5000000000000002E-2</v>
      </c>
      <c r="K5701" s="29">
        <f ca="1">IF(C5701&gt;=Calculator!$G$27,IF(DAY($C5701)=1,Calculator!$G$34/2,IF(DAY($C5701)=15,Calculator!$G$34/2,0)),0)</f>
        <v>0</v>
      </c>
      <c r="L5701" s="29">
        <f ca="1">IF(DAY($C5701)=28,IF(H5701=0,0,Calculator!$G$35),0)</f>
        <v>0</v>
      </c>
      <c r="M5701" s="29">
        <f ca="1">IF(I5701&gt;0,IF(DAY($C5701)=1,SUM(INDIRECT("I"&amp;(ROW(C5700)-DAY(C5700))):I5700),0),0)</f>
        <v>0</v>
      </c>
      <c r="N5701" s="29">
        <f ca="1">IF(C5701&lt;Calculator!$G$27,0,IF(C5701=Calculator!$G$27,Calculator!$G$39,IF(H5701-K5701&lt;=0,IF(D5701&gt;Calculator!$G$39,IF(H5701-K5701+E5701+L5701+M5701+Calculator!$G$39&gt;Calculator!$G$39,Calculator!$G$39-(H5701+E5701+L5701+M5701-K5701),Calculator!$G$39),D5701),0)))</f>
        <v>0</v>
      </c>
    </row>
    <row r="5702" spans="1:14" ht="15.75" thickBot="1">
      <c r="A5702" s="33" t="str">
        <f ca="1">IF(C5702=Calculator!$H$27,"F",IF(Daily!D5702+Daily!H5702=0,IF(D5701+H5701&gt;0,"L",""),""))</f>
        <v/>
      </c>
      <c r="B5702" s="34">
        <v>5701</v>
      </c>
      <c r="C5702" s="19">
        <f t="shared" ca="1" si="357"/>
        <v>51631</v>
      </c>
      <c r="D5702" s="29">
        <f t="shared" ca="1" si="359"/>
        <v>0</v>
      </c>
      <c r="E5702" s="29">
        <f ca="1">IF(C5702&lt;Calculator!$D$26,0,IF(DAY($C5702)=1,IF(D5702-Calculator!$G$24&gt;0,Calculator!$G$24,D5702),0))</f>
        <v>0</v>
      </c>
      <c r="F5702" s="29">
        <f ca="1">IF(E5702&gt;0,D5702*Calculator!$G$22/12,0)</f>
        <v>0</v>
      </c>
      <c r="G5702" s="29">
        <f ca="1">IF(E5702&gt;0,(IFERROR(-PMT(Calculator!$G$22/12,Calculator!$G$23*12,Calculator!$G$20),0))-F5702,0)</f>
        <v>0</v>
      </c>
      <c r="H5702" s="29">
        <f t="shared" ca="1" si="360"/>
        <v>0</v>
      </c>
      <c r="I5702" s="29">
        <f t="shared" ca="1" si="358"/>
        <v>0</v>
      </c>
      <c r="J5702" s="30">
        <f>Calculator!$G$40</f>
        <v>6.5000000000000002E-2</v>
      </c>
      <c r="K5702" s="29">
        <f ca="1">IF(C5702&gt;=Calculator!$G$27,IF(DAY($C5702)=1,Calculator!$G$34/2,IF(DAY($C5702)=15,Calculator!$G$34/2,0)),0)</f>
        <v>0</v>
      </c>
      <c r="L5702" s="29">
        <f ca="1">IF(DAY($C5702)=28,IF(H5702=0,0,Calculator!$G$35),0)</f>
        <v>0</v>
      </c>
      <c r="M5702" s="29">
        <f ca="1">IF(I5702&gt;0,IF(DAY($C5702)=1,SUM(INDIRECT("I"&amp;(ROW(C5701)-DAY(C5701))):I5701),0),0)</f>
        <v>0</v>
      </c>
      <c r="N5702" s="29">
        <f ca="1">IF(C5702&lt;Calculator!$G$27,0,IF(C5702=Calculator!$G$27,Calculator!$G$39,IF(H5702-K5702&lt;=0,IF(D5702&gt;Calculator!$G$39,IF(H5702-K5702+E5702+L5702+M5702+Calculator!$G$39&gt;Calculator!$G$39,Calculator!$G$39-(H5702+E5702+L5702+M5702-K5702),Calculator!$G$39),D5702),0)))</f>
        <v>0</v>
      </c>
    </row>
    <row r="5703" spans="1:14" ht="15.75" thickBot="1">
      <c r="A5703" s="33" t="str">
        <f ca="1">IF(C5703=Calculator!$H$27,"F",IF(Daily!D5703+Daily!H5703=0,IF(D5702+H5702&gt;0,"L",""),""))</f>
        <v/>
      </c>
      <c r="B5703" s="34">
        <v>5702</v>
      </c>
      <c r="C5703" s="19">
        <f t="shared" ca="1" si="357"/>
        <v>51632</v>
      </c>
      <c r="D5703" s="29">
        <f t="shared" ca="1" si="359"/>
        <v>0</v>
      </c>
      <c r="E5703" s="29">
        <f ca="1">IF(C5703&lt;Calculator!$D$26,0,IF(DAY($C5703)=1,IF(D5703-Calculator!$G$24&gt;0,Calculator!$G$24,D5703),0))</f>
        <v>0</v>
      </c>
      <c r="F5703" s="29">
        <f ca="1">IF(E5703&gt;0,D5703*Calculator!$G$22/12,0)</f>
        <v>0</v>
      </c>
      <c r="G5703" s="29">
        <f ca="1">IF(E5703&gt;0,(IFERROR(-PMT(Calculator!$G$22/12,Calculator!$G$23*12,Calculator!$G$20),0))-F5703,0)</f>
        <v>0</v>
      </c>
      <c r="H5703" s="29">
        <f t="shared" ca="1" si="360"/>
        <v>0</v>
      </c>
      <c r="I5703" s="29">
        <f t="shared" ca="1" si="358"/>
        <v>0</v>
      </c>
      <c r="J5703" s="30">
        <f>Calculator!$G$40</f>
        <v>6.5000000000000002E-2</v>
      </c>
      <c r="K5703" s="29">
        <f ca="1">IF(C5703&gt;=Calculator!$G$27,IF(DAY($C5703)=1,Calculator!$G$34/2,IF(DAY($C5703)=15,Calculator!$G$34/2,0)),0)</f>
        <v>0</v>
      </c>
      <c r="L5703" s="29">
        <f ca="1">IF(DAY($C5703)=28,IF(H5703=0,0,Calculator!$G$35),0)</f>
        <v>0</v>
      </c>
      <c r="M5703" s="29">
        <f ca="1">IF(I5703&gt;0,IF(DAY($C5703)=1,SUM(INDIRECT("I"&amp;(ROW(C5702)-DAY(C5702))):I5702),0),0)</f>
        <v>0</v>
      </c>
      <c r="N5703" s="29">
        <f ca="1">IF(C5703&lt;Calculator!$G$27,0,IF(C5703=Calculator!$G$27,Calculator!$G$39,IF(H5703-K5703&lt;=0,IF(D5703&gt;Calculator!$G$39,IF(H5703-K5703+E5703+L5703+M5703+Calculator!$G$39&gt;Calculator!$G$39,Calculator!$G$39-(H5703+E5703+L5703+M5703-K5703),Calculator!$G$39),D5703),0)))</f>
        <v>0</v>
      </c>
    </row>
    <row r="5704" spans="1:14" ht="15.75" thickBot="1">
      <c r="A5704" s="33" t="str">
        <f ca="1">IF(C5704=Calculator!$H$27,"F",IF(Daily!D5704+Daily!H5704=0,IF(D5703+H5703&gt;0,"L",""),""))</f>
        <v/>
      </c>
      <c r="B5704" s="34">
        <v>5703</v>
      </c>
      <c r="C5704" s="19">
        <f t="shared" ca="1" si="357"/>
        <v>51633</v>
      </c>
      <c r="D5704" s="29">
        <f t="shared" ca="1" si="359"/>
        <v>0</v>
      </c>
      <c r="E5704" s="29">
        <f ca="1">IF(C5704&lt;Calculator!$D$26,0,IF(DAY($C5704)=1,IF(D5704-Calculator!$G$24&gt;0,Calculator!$G$24,D5704),0))</f>
        <v>0</v>
      </c>
      <c r="F5704" s="29">
        <f ca="1">IF(E5704&gt;0,D5704*Calculator!$G$22/12,0)</f>
        <v>0</v>
      </c>
      <c r="G5704" s="29">
        <f ca="1">IF(E5704&gt;0,(IFERROR(-PMT(Calculator!$G$22/12,Calculator!$G$23*12,Calculator!$G$20),0))-F5704,0)</f>
        <v>0</v>
      </c>
      <c r="H5704" s="29">
        <f t="shared" ca="1" si="360"/>
        <v>0</v>
      </c>
      <c r="I5704" s="29">
        <f t="shared" ca="1" si="358"/>
        <v>0</v>
      </c>
      <c r="J5704" s="30">
        <f>Calculator!$G$40</f>
        <v>6.5000000000000002E-2</v>
      </c>
      <c r="K5704" s="29">
        <f ca="1">IF(C5704&gt;=Calculator!$G$27,IF(DAY($C5704)=1,Calculator!$G$34/2,IF(DAY($C5704)=15,Calculator!$G$34/2,0)),0)</f>
        <v>0</v>
      </c>
      <c r="L5704" s="29">
        <f ca="1">IF(DAY($C5704)=28,IF(H5704=0,0,Calculator!$G$35),0)</f>
        <v>0</v>
      </c>
      <c r="M5704" s="29">
        <f ca="1">IF(I5704&gt;0,IF(DAY($C5704)=1,SUM(INDIRECT("I"&amp;(ROW(C5703)-DAY(C5703))):I5703),0),0)</f>
        <v>0</v>
      </c>
      <c r="N5704" s="29">
        <f ca="1">IF(C5704&lt;Calculator!$G$27,0,IF(C5704=Calculator!$G$27,Calculator!$G$39,IF(H5704-K5704&lt;=0,IF(D5704&gt;Calculator!$G$39,IF(H5704-K5704+E5704+L5704+M5704+Calculator!$G$39&gt;Calculator!$G$39,Calculator!$G$39-(H5704+E5704+L5704+M5704-K5704),Calculator!$G$39),D5704),0)))</f>
        <v>0</v>
      </c>
    </row>
    <row r="5705" spans="1:14" ht="15.75" thickBot="1">
      <c r="A5705" s="33" t="str">
        <f ca="1">IF(C5705=Calculator!$H$27,"F",IF(Daily!D5705+Daily!H5705=0,IF(D5704+H5704&gt;0,"L",""),""))</f>
        <v/>
      </c>
      <c r="B5705" s="34">
        <v>5704</v>
      </c>
      <c r="C5705" s="19">
        <f t="shared" ca="1" si="357"/>
        <v>51634</v>
      </c>
      <c r="D5705" s="29">
        <f t="shared" ca="1" si="359"/>
        <v>0</v>
      </c>
      <c r="E5705" s="29">
        <f ca="1">IF(C5705&lt;Calculator!$D$26,0,IF(DAY($C5705)=1,IF(D5705-Calculator!$G$24&gt;0,Calculator!$G$24,D5705),0))</f>
        <v>0</v>
      </c>
      <c r="F5705" s="29">
        <f ca="1">IF(E5705&gt;0,D5705*Calculator!$G$22/12,0)</f>
        <v>0</v>
      </c>
      <c r="G5705" s="29">
        <f ca="1">IF(E5705&gt;0,(IFERROR(-PMT(Calculator!$G$22/12,Calculator!$G$23*12,Calculator!$G$20),0))-F5705,0)</f>
        <v>0</v>
      </c>
      <c r="H5705" s="29">
        <f t="shared" ca="1" si="360"/>
        <v>0</v>
      </c>
      <c r="I5705" s="29">
        <f t="shared" ca="1" si="358"/>
        <v>0</v>
      </c>
      <c r="J5705" s="30">
        <f>Calculator!$G$40</f>
        <v>6.5000000000000002E-2</v>
      </c>
      <c r="K5705" s="29">
        <f ca="1">IF(C5705&gt;=Calculator!$G$27,IF(DAY($C5705)=1,Calculator!$G$34/2,IF(DAY($C5705)=15,Calculator!$G$34/2,0)),0)</f>
        <v>0</v>
      </c>
      <c r="L5705" s="29">
        <f ca="1">IF(DAY($C5705)=28,IF(H5705=0,0,Calculator!$G$35),0)</f>
        <v>0</v>
      </c>
      <c r="M5705" s="29">
        <f ca="1">IF(I5705&gt;0,IF(DAY($C5705)=1,SUM(INDIRECT("I"&amp;(ROW(C5704)-DAY(C5704))):I5704),0),0)</f>
        <v>0</v>
      </c>
      <c r="N5705" s="29">
        <f ca="1">IF(C5705&lt;Calculator!$G$27,0,IF(C5705=Calculator!$G$27,Calculator!$G$39,IF(H5705-K5705&lt;=0,IF(D5705&gt;Calculator!$G$39,IF(H5705-K5705+E5705+L5705+M5705+Calculator!$G$39&gt;Calculator!$G$39,Calculator!$G$39-(H5705+E5705+L5705+M5705-K5705),Calculator!$G$39),D5705),0)))</f>
        <v>0</v>
      </c>
    </row>
    <row r="5706" spans="1:14" ht="15.75" thickBot="1">
      <c r="A5706" s="33" t="str">
        <f ca="1">IF(C5706=Calculator!$H$27,"F",IF(Daily!D5706+Daily!H5706=0,IF(D5705+H5705&gt;0,"L",""),""))</f>
        <v/>
      </c>
      <c r="B5706" s="34">
        <v>5705</v>
      </c>
      <c r="C5706" s="19">
        <f t="shared" ca="1" si="357"/>
        <v>51635</v>
      </c>
      <c r="D5706" s="29">
        <f t="shared" ca="1" si="359"/>
        <v>0</v>
      </c>
      <c r="E5706" s="29">
        <f ca="1">IF(C5706&lt;Calculator!$D$26,0,IF(DAY($C5706)=1,IF(D5706-Calculator!$G$24&gt;0,Calculator!$G$24,D5706),0))</f>
        <v>0</v>
      </c>
      <c r="F5706" s="29">
        <f ca="1">IF(E5706&gt;0,D5706*Calculator!$G$22/12,0)</f>
        <v>0</v>
      </c>
      <c r="G5706" s="29">
        <f ca="1">IF(E5706&gt;0,(IFERROR(-PMT(Calculator!$G$22/12,Calculator!$G$23*12,Calculator!$G$20),0))-F5706,0)</f>
        <v>0</v>
      </c>
      <c r="H5706" s="29">
        <f t="shared" ca="1" si="360"/>
        <v>0</v>
      </c>
      <c r="I5706" s="29">
        <f t="shared" ca="1" si="358"/>
        <v>0</v>
      </c>
      <c r="J5706" s="30">
        <f>Calculator!$G$40</f>
        <v>6.5000000000000002E-2</v>
      </c>
      <c r="K5706" s="29">
        <f ca="1">IF(C5706&gt;=Calculator!$G$27,IF(DAY($C5706)=1,Calculator!$G$34/2,IF(DAY($C5706)=15,Calculator!$G$34/2,0)),0)</f>
        <v>0</v>
      </c>
      <c r="L5706" s="29">
        <f ca="1">IF(DAY($C5706)=28,IF(H5706=0,0,Calculator!$G$35),0)</f>
        <v>0</v>
      </c>
      <c r="M5706" s="29">
        <f ca="1">IF(I5706&gt;0,IF(DAY($C5706)=1,SUM(INDIRECT("I"&amp;(ROW(C5705)-DAY(C5705))):I5705),0),0)</f>
        <v>0</v>
      </c>
      <c r="N5706" s="29">
        <f ca="1">IF(C5706&lt;Calculator!$G$27,0,IF(C5706=Calculator!$G$27,Calculator!$G$39,IF(H5706-K5706&lt;=0,IF(D5706&gt;Calculator!$G$39,IF(H5706-K5706+E5706+L5706+M5706+Calculator!$G$39&gt;Calculator!$G$39,Calculator!$G$39-(H5706+E5706+L5706+M5706-K5706),Calculator!$G$39),D5706),0)))</f>
        <v>0</v>
      </c>
    </row>
    <row r="5707" spans="1:14" ht="15.75" thickBot="1">
      <c r="A5707" s="33" t="str">
        <f ca="1">IF(C5707=Calculator!$H$27,"F",IF(Daily!D5707+Daily!H5707=0,IF(D5706+H5706&gt;0,"L",""),""))</f>
        <v/>
      </c>
      <c r="B5707" s="34">
        <v>5706</v>
      </c>
      <c r="C5707" s="19">
        <f t="shared" ca="1" si="357"/>
        <v>51636</v>
      </c>
      <c r="D5707" s="29">
        <f t="shared" ca="1" si="359"/>
        <v>0</v>
      </c>
      <c r="E5707" s="29">
        <f ca="1">IF(C5707&lt;Calculator!$D$26,0,IF(DAY($C5707)=1,IF(D5707-Calculator!$G$24&gt;0,Calculator!$G$24,D5707),0))</f>
        <v>0</v>
      </c>
      <c r="F5707" s="29">
        <f ca="1">IF(E5707&gt;0,D5707*Calculator!$G$22/12,0)</f>
        <v>0</v>
      </c>
      <c r="G5707" s="29">
        <f ca="1">IF(E5707&gt;0,(IFERROR(-PMT(Calculator!$G$22/12,Calculator!$G$23*12,Calculator!$G$20),0))-F5707,0)</f>
        <v>0</v>
      </c>
      <c r="H5707" s="29">
        <f t="shared" ca="1" si="360"/>
        <v>0</v>
      </c>
      <c r="I5707" s="29">
        <f t="shared" ca="1" si="358"/>
        <v>0</v>
      </c>
      <c r="J5707" s="30">
        <f>Calculator!$G$40</f>
        <v>6.5000000000000002E-2</v>
      </c>
      <c r="K5707" s="29">
        <f ca="1">IF(C5707&gt;=Calculator!$G$27,IF(DAY($C5707)=1,Calculator!$G$34/2,IF(DAY($C5707)=15,Calculator!$G$34/2,0)),0)</f>
        <v>4500</v>
      </c>
      <c r="L5707" s="29">
        <f ca="1">IF(DAY($C5707)=28,IF(H5707=0,0,Calculator!$G$35),0)</f>
        <v>0</v>
      </c>
      <c r="M5707" s="29">
        <f ca="1">IF(I5707&gt;0,IF(DAY($C5707)=1,SUM(INDIRECT("I"&amp;(ROW(C5706)-DAY(C5706))):I5706),0),0)</f>
        <v>0</v>
      </c>
      <c r="N5707" s="29">
        <f ca="1">IF(C5707&lt;Calculator!$G$27,0,IF(C5707=Calculator!$G$27,Calculator!$G$39,IF(H5707-K5707&lt;=0,IF(D5707&gt;Calculator!$G$39,IF(H5707-K5707+E5707+L5707+M5707+Calculator!$G$39&gt;Calculator!$G$39,Calculator!$G$39-(H5707+E5707+L5707+M5707-K5707),Calculator!$G$39),D5707),0)))</f>
        <v>0</v>
      </c>
    </row>
    <row r="5708" spans="1:14" ht="15.75" thickBot="1">
      <c r="A5708" s="33" t="str">
        <f ca="1">IF(C5708=Calculator!$H$27,"F",IF(Daily!D5708+Daily!H5708=0,IF(D5707+H5707&gt;0,"L",""),""))</f>
        <v/>
      </c>
      <c r="B5708" s="34">
        <v>5707</v>
      </c>
      <c r="C5708" s="19">
        <f t="shared" ca="1" si="357"/>
        <v>51637</v>
      </c>
      <c r="D5708" s="29">
        <f t="shared" ca="1" si="359"/>
        <v>0</v>
      </c>
      <c r="E5708" s="29">
        <f ca="1">IF(C5708&lt;Calculator!$D$26,0,IF(DAY($C5708)=1,IF(D5708-Calculator!$G$24&gt;0,Calculator!$G$24,D5708),0))</f>
        <v>0</v>
      </c>
      <c r="F5708" s="29">
        <f ca="1">IF(E5708&gt;0,D5708*Calculator!$G$22/12,0)</f>
        <v>0</v>
      </c>
      <c r="G5708" s="29">
        <f ca="1">IF(E5708&gt;0,(IFERROR(-PMT(Calculator!$G$22/12,Calculator!$G$23*12,Calculator!$G$20),0))-F5708,0)</f>
        <v>0</v>
      </c>
      <c r="H5708" s="29">
        <f t="shared" ca="1" si="360"/>
        <v>0</v>
      </c>
      <c r="I5708" s="29">
        <f t="shared" ca="1" si="358"/>
        <v>0</v>
      </c>
      <c r="J5708" s="30">
        <f>Calculator!$G$40</f>
        <v>6.5000000000000002E-2</v>
      </c>
      <c r="K5708" s="29">
        <f ca="1">IF(C5708&gt;=Calculator!$G$27,IF(DAY($C5708)=1,Calculator!$G$34/2,IF(DAY($C5708)=15,Calculator!$G$34/2,0)),0)</f>
        <v>0</v>
      </c>
      <c r="L5708" s="29">
        <f ca="1">IF(DAY($C5708)=28,IF(H5708=0,0,Calculator!$G$35),0)</f>
        <v>0</v>
      </c>
      <c r="M5708" s="29">
        <f ca="1">IF(I5708&gt;0,IF(DAY($C5708)=1,SUM(INDIRECT("I"&amp;(ROW(C5707)-DAY(C5707))):I5707),0),0)</f>
        <v>0</v>
      </c>
      <c r="N5708" s="29">
        <f ca="1">IF(C5708&lt;Calculator!$G$27,0,IF(C5708=Calculator!$G$27,Calculator!$G$39,IF(H5708-K5708&lt;=0,IF(D5708&gt;Calculator!$G$39,IF(H5708-K5708+E5708+L5708+M5708+Calculator!$G$39&gt;Calculator!$G$39,Calculator!$G$39-(H5708+E5708+L5708+M5708-K5708),Calculator!$G$39),D5708),0)))</f>
        <v>0</v>
      </c>
    </row>
    <row r="5709" spans="1:14" ht="15.75" thickBot="1">
      <c r="A5709" s="33" t="str">
        <f ca="1">IF(C5709=Calculator!$H$27,"F",IF(Daily!D5709+Daily!H5709=0,IF(D5708+H5708&gt;0,"L",""),""))</f>
        <v/>
      </c>
      <c r="B5709" s="34">
        <v>5708</v>
      </c>
      <c r="C5709" s="19">
        <f t="shared" ca="1" si="357"/>
        <v>51638</v>
      </c>
      <c r="D5709" s="29">
        <f t="shared" ca="1" si="359"/>
        <v>0</v>
      </c>
      <c r="E5709" s="29">
        <f ca="1">IF(C5709&lt;Calculator!$D$26,0,IF(DAY($C5709)=1,IF(D5709-Calculator!$G$24&gt;0,Calculator!$G$24,D5709),0))</f>
        <v>0</v>
      </c>
      <c r="F5709" s="29">
        <f ca="1">IF(E5709&gt;0,D5709*Calculator!$G$22/12,0)</f>
        <v>0</v>
      </c>
      <c r="G5709" s="29">
        <f ca="1">IF(E5709&gt;0,(IFERROR(-PMT(Calculator!$G$22/12,Calculator!$G$23*12,Calculator!$G$20),0))-F5709,0)</f>
        <v>0</v>
      </c>
      <c r="H5709" s="29">
        <f t="shared" ca="1" si="360"/>
        <v>0</v>
      </c>
      <c r="I5709" s="29">
        <f t="shared" ca="1" si="358"/>
        <v>0</v>
      </c>
      <c r="J5709" s="30">
        <f>Calculator!$G$40</f>
        <v>6.5000000000000002E-2</v>
      </c>
      <c r="K5709" s="29">
        <f ca="1">IF(C5709&gt;=Calculator!$G$27,IF(DAY($C5709)=1,Calculator!$G$34/2,IF(DAY($C5709)=15,Calculator!$G$34/2,0)),0)</f>
        <v>0</v>
      </c>
      <c r="L5709" s="29">
        <f ca="1">IF(DAY($C5709)=28,IF(H5709=0,0,Calculator!$G$35),0)</f>
        <v>0</v>
      </c>
      <c r="M5709" s="29">
        <f ca="1">IF(I5709&gt;0,IF(DAY($C5709)=1,SUM(INDIRECT("I"&amp;(ROW(C5708)-DAY(C5708))):I5708),0),0)</f>
        <v>0</v>
      </c>
      <c r="N5709" s="29">
        <f ca="1">IF(C5709&lt;Calculator!$G$27,0,IF(C5709=Calculator!$G$27,Calculator!$G$39,IF(H5709-K5709&lt;=0,IF(D5709&gt;Calculator!$G$39,IF(H5709-K5709+E5709+L5709+M5709+Calculator!$G$39&gt;Calculator!$G$39,Calculator!$G$39-(H5709+E5709+L5709+M5709-K5709),Calculator!$G$39),D5709),0)))</f>
        <v>0</v>
      </c>
    </row>
    <row r="5710" spans="1:14" ht="15.75" thickBot="1">
      <c r="A5710" s="33" t="str">
        <f ca="1">IF(C5710=Calculator!$H$27,"F",IF(Daily!D5710+Daily!H5710=0,IF(D5709+H5709&gt;0,"L",""),""))</f>
        <v/>
      </c>
      <c r="B5710" s="34">
        <v>5709</v>
      </c>
      <c r="C5710" s="19">
        <f t="shared" ca="1" si="357"/>
        <v>51639</v>
      </c>
      <c r="D5710" s="29">
        <f t="shared" ca="1" si="359"/>
        <v>0</v>
      </c>
      <c r="E5710" s="29">
        <f ca="1">IF(C5710&lt;Calculator!$D$26,0,IF(DAY($C5710)=1,IF(D5710-Calculator!$G$24&gt;0,Calculator!$G$24,D5710),0))</f>
        <v>0</v>
      </c>
      <c r="F5710" s="29">
        <f ca="1">IF(E5710&gt;0,D5710*Calculator!$G$22/12,0)</f>
        <v>0</v>
      </c>
      <c r="G5710" s="29">
        <f ca="1">IF(E5710&gt;0,(IFERROR(-PMT(Calculator!$G$22/12,Calculator!$G$23*12,Calculator!$G$20),0))-F5710,0)</f>
        <v>0</v>
      </c>
      <c r="H5710" s="29">
        <f t="shared" ca="1" si="360"/>
        <v>0</v>
      </c>
      <c r="I5710" s="29">
        <f t="shared" ca="1" si="358"/>
        <v>0</v>
      </c>
      <c r="J5710" s="30">
        <f>Calculator!$G$40</f>
        <v>6.5000000000000002E-2</v>
      </c>
      <c r="K5710" s="29">
        <f ca="1">IF(C5710&gt;=Calculator!$G$27,IF(DAY($C5710)=1,Calculator!$G$34/2,IF(DAY($C5710)=15,Calculator!$G$34/2,0)),0)</f>
        <v>0</v>
      </c>
      <c r="L5710" s="29">
        <f ca="1">IF(DAY($C5710)=28,IF(H5710=0,0,Calculator!$G$35),0)</f>
        <v>0</v>
      </c>
      <c r="M5710" s="29">
        <f ca="1">IF(I5710&gt;0,IF(DAY($C5710)=1,SUM(INDIRECT("I"&amp;(ROW(C5709)-DAY(C5709))):I5709),0),0)</f>
        <v>0</v>
      </c>
      <c r="N5710" s="29">
        <f ca="1">IF(C5710&lt;Calculator!$G$27,0,IF(C5710=Calculator!$G$27,Calculator!$G$39,IF(H5710-K5710&lt;=0,IF(D5710&gt;Calculator!$G$39,IF(H5710-K5710+E5710+L5710+M5710+Calculator!$G$39&gt;Calculator!$G$39,Calculator!$G$39-(H5710+E5710+L5710+M5710-K5710),Calculator!$G$39),D5710),0)))</f>
        <v>0</v>
      </c>
    </row>
    <row r="5711" spans="1:14" ht="15.75" thickBot="1">
      <c r="A5711" s="33" t="str">
        <f ca="1">IF(C5711=Calculator!$H$27,"F",IF(Daily!D5711+Daily!H5711=0,IF(D5710+H5710&gt;0,"L",""),""))</f>
        <v/>
      </c>
      <c r="B5711" s="34">
        <v>5710</v>
      </c>
      <c r="C5711" s="19">
        <f t="shared" ca="1" si="357"/>
        <v>51640</v>
      </c>
      <c r="D5711" s="29">
        <f t="shared" ca="1" si="359"/>
        <v>0</v>
      </c>
      <c r="E5711" s="29">
        <f ca="1">IF(C5711&lt;Calculator!$D$26,0,IF(DAY($C5711)=1,IF(D5711-Calculator!$G$24&gt;0,Calculator!$G$24,D5711),0))</f>
        <v>0</v>
      </c>
      <c r="F5711" s="29">
        <f ca="1">IF(E5711&gt;0,D5711*Calculator!$G$22/12,0)</f>
        <v>0</v>
      </c>
      <c r="G5711" s="29">
        <f ca="1">IF(E5711&gt;0,(IFERROR(-PMT(Calculator!$G$22/12,Calculator!$G$23*12,Calculator!$G$20),0))-F5711,0)</f>
        <v>0</v>
      </c>
      <c r="H5711" s="29">
        <f t="shared" ca="1" si="360"/>
        <v>0</v>
      </c>
      <c r="I5711" s="29">
        <f t="shared" ca="1" si="358"/>
        <v>0</v>
      </c>
      <c r="J5711" s="30">
        <f>Calculator!$G$40</f>
        <v>6.5000000000000002E-2</v>
      </c>
      <c r="K5711" s="29">
        <f ca="1">IF(C5711&gt;=Calculator!$G$27,IF(DAY($C5711)=1,Calculator!$G$34/2,IF(DAY($C5711)=15,Calculator!$G$34/2,0)),0)</f>
        <v>0</v>
      </c>
      <c r="L5711" s="29">
        <f ca="1">IF(DAY($C5711)=28,IF(H5711=0,0,Calculator!$G$35),0)</f>
        <v>0</v>
      </c>
      <c r="M5711" s="29">
        <f ca="1">IF(I5711&gt;0,IF(DAY($C5711)=1,SUM(INDIRECT("I"&amp;(ROW(C5710)-DAY(C5710))):I5710),0),0)</f>
        <v>0</v>
      </c>
      <c r="N5711" s="29">
        <f ca="1">IF(C5711&lt;Calculator!$G$27,0,IF(C5711=Calculator!$G$27,Calculator!$G$39,IF(H5711-K5711&lt;=0,IF(D5711&gt;Calculator!$G$39,IF(H5711-K5711+E5711+L5711+M5711+Calculator!$G$39&gt;Calculator!$G$39,Calculator!$G$39-(H5711+E5711+L5711+M5711-K5711),Calculator!$G$39),D5711),0)))</f>
        <v>0</v>
      </c>
    </row>
    <row r="5712" spans="1:14" ht="15.75" thickBot="1">
      <c r="A5712" s="33" t="str">
        <f ca="1">IF(C5712=Calculator!$H$27,"F",IF(Daily!D5712+Daily!H5712=0,IF(D5711+H5711&gt;0,"L",""),""))</f>
        <v/>
      </c>
      <c r="B5712" s="34">
        <v>5711</v>
      </c>
      <c r="C5712" s="19">
        <f t="shared" ca="1" si="357"/>
        <v>51641</v>
      </c>
      <c r="D5712" s="29">
        <f t="shared" ca="1" si="359"/>
        <v>0</v>
      </c>
      <c r="E5712" s="29">
        <f ca="1">IF(C5712&lt;Calculator!$D$26,0,IF(DAY($C5712)=1,IF(D5712-Calculator!$G$24&gt;0,Calculator!$G$24,D5712),0))</f>
        <v>0</v>
      </c>
      <c r="F5712" s="29">
        <f ca="1">IF(E5712&gt;0,D5712*Calculator!$G$22/12,0)</f>
        <v>0</v>
      </c>
      <c r="G5712" s="29">
        <f ca="1">IF(E5712&gt;0,(IFERROR(-PMT(Calculator!$G$22/12,Calculator!$G$23*12,Calculator!$G$20),0))-F5712,0)</f>
        <v>0</v>
      </c>
      <c r="H5712" s="29">
        <f t="shared" ca="1" si="360"/>
        <v>0</v>
      </c>
      <c r="I5712" s="29">
        <f t="shared" ca="1" si="358"/>
        <v>0</v>
      </c>
      <c r="J5712" s="30">
        <f>Calculator!$G$40</f>
        <v>6.5000000000000002E-2</v>
      </c>
      <c r="K5712" s="29">
        <f ca="1">IF(C5712&gt;=Calculator!$G$27,IF(DAY($C5712)=1,Calculator!$G$34/2,IF(DAY($C5712)=15,Calculator!$G$34/2,0)),0)</f>
        <v>0</v>
      </c>
      <c r="L5712" s="29">
        <f ca="1">IF(DAY($C5712)=28,IF(H5712=0,0,Calculator!$G$35),0)</f>
        <v>0</v>
      </c>
      <c r="M5712" s="29">
        <f ca="1">IF(I5712&gt;0,IF(DAY($C5712)=1,SUM(INDIRECT("I"&amp;(ROW(C5711)-DAY(C5711))):I5711),0),0)</f>
        <v>0</v>
      </c>
      <c r="N5712" s="29">
        <f ca="1">IF(C5712&lt;Calculator!$G$27,0,IF(C5712=Calculator!$G$27,Calculator!$G$39,IF(H5712-K5712&lt;=0,IF(D5712&gt;Calculator!$G$39,IF(H5712-K5712+E5712+L5712+M5712+Calculator!$G$39&gt;Calculator!$G$39,Calculator!$G$39-(H5712+E5712+L5712+M5712-K5712),Calculator!$G$39),D5712),0)))</f>
        <v>0</v>
      </c>
    </row>
    <row r="5713" spans="1:14" ht="15.75" thickBot="1">
      <c r="A5713" s="33" t="str">
        <f ca="1">IF(C5713=Calculator!$H$27,"F",IF(Daily!D5713+Daily!H5713=0,IF(D5712+H5712&gt;0,"L",""),""))</f>
        <v/>
      </c>
      <c r="B5713" s="34">
        <v>5712</v>
      </c>
      <c r="C5713" s="19">
        <f t="shared" ca="1" si="357"/>
        <v>51642</v>
      </c>
      <c r="D5713" s="29">
        <f t="shared" ca="1" si="359"/>
        <v>0</v>
      </c>
      <c r="E5713" s="29">
        <f ca="1">IF(C5713&lt;Calculator!$D$26,0,IF(DAY($C5713)=1,IF(D5713-Calculator!$G$24&gt;0,Calculator!$G$24,D5713),0))</f>
        <v>0</v>
      </c>
      <c r="F5713" s="29">
        <f ca="1">IF(E5713&gt;0,D5713*Calculator!$G$22/12,0)</f>
        <v>0</v>
      </c>
      <c r="G5713" s="29">
        <f ca="1">IF(E5713&gt;0,(IFERROR(-PMT(Calculator!$G$22/12,Calculator!$G$23*12,Calculator!$G$20),0))-F5713,0)</f>
        <v>0</v>
      </c>
      <c r="H5713" s="29">
        <f t="shared" ca="1" si="360"/>
        <v>0</v>
      </c>
      <c r="I5713" s="29">
        <f t="shared" ca="1" si="358"/>
        <v>0</v>
      </c>
      <c r="J5713" s="30">
        <f>Calculator!$G$40</f>
        <v>6.5000000000000002E-2</v>
      </c>
      <c r="K5713" s="29">
        <f ca="1">IF(C5713&gt;=Calculator!$G$27,IF(DAY($C5713)=1,Calculator!$G$34/2,IF(DAY($C5713)=15,Calculator!$G$34/2,0)),0)</f>
        <v>0</v>
      </c>
      <c r="L5713" s="29">
        <f ca="1">IF(DAY($C5713)=28,IF(H5713=0,0,Calculator!$G$35),0)</f>
        <v>0</v>
      </c>
      <c r="M5713" s="29">
        <f ca="1">IF(I5713&gt;0,IF(DAY($C5713)=1,SUM(INDIRECT("I"&amp;(ROW(C5712)-DAY(C5712))):I5712),0),0)</f>
        <v>0</v>
      </c>
      <c r="N5713" s="29">
        <f ca="1">IF(C5713&lt;Calculator!$G$27,0,IF(C5713=Calculator!$G$27,Calculator!$G$39,IF(H5713-K5713&lt;=0,IF(D5713&gt;Calculator!$G$39,IF(H5713-K5713+E5713+L5713+M5713+Calculator!$G$39&gt;Calculator!$G$39,Calculator!$G$39-(H5713+E5713+L5713+M5713-K5713),Calculator!$G$39),D5713),0)))</f>
        <v>0</v>
      </c>
    </row>
    <row r="5714" spans="1:14" ht="15.75" thickBot="1">
      <c r="A5714" s="33" t="str">
        <f ca="1">IF(C5714=Calculator!$H$27,"F",IF(Daily!D5714+Daily!H5714=0,IF(D5713+H5713&gt;0,"L",""),""))</f>
        <v/>
      </c>
      <c r="B5714" s="34">
        <v>5713</v>
      </c>
      <c r="C5714" s="19">
        <f t="shared" ca="1" si="357"/>
        <v>51643</v>
      </c>
      <c r="D5714" s="29">
        <f t="shared" ca="1" si="359"/>
        <v>0</v>
      </c>
      <c r="E5714" s="29">
        <f ca="1">IF(C5714&lt;Calculator!$D$26,0,IF(DAY($C5714)=1,IF(D5714-Calculator!$G$24&gt;0,Calculator!$G$24,D5714),0))</f>
        <v>0</v>
      </c>
      <c r="F5714" s="29">
        <f ca="1">IF(E5714&gt;0,D5714*Calculator!$G$22/12,0)</f>
        <v>0</v>
      </c>
      <c r="G5714" s="29">
        <f ca="1">IF(E5714&gt;0,(IFERROR(-PMT(Calculator!$G$22/12,Calculator!$G$23*12,Calculator!$G$20),0))-F5714,0)</f>
        <v>0</v>
      </c>
      <c r="H5714" s="29">
        <f t="shared" ca="1" si="360"/>
        <v>0</v>
      </c>
      <c r="I5714" s="29">
        <f t="shared" ca="1" si="358"/>
        <v>0</v>
      </c>
      <c r="J5714" s="30">
        <f>Calculator!$G$40</f>
        <v>6.5000000000000002E-2</v>
      </c>
      <c r="K5714" s="29">
        <f ca="1">IF(C5714&gt;=Calculator!$G$27,IF(DAY($C5714)=1,Calculator!$G$34/2,IF(DAY($C5714)=15,Calculator!$G$34/2,0)),0)</f>
        <v>0</v>
      </c>
      <c r="L5714" s="29">
        <f ca="1">IF(DAY($C5714)=28,IF(H5714=0,0,Calculator!$G$35),0)</f>
        <v>0</v>
      </c>
      <c r="M5714" s="29">
        <f ca="1">IF(I5714&gt;0,IF(DAY($C5714)=1,SUM(INDIRECT("I"&amp;(ROW(C5713)-DAY(C5713))):I5713),0),0)</f>
        <v>0</v>
      </c>
      <c r="N5714" s="29">
        <f ca="1">IF(C5714&lt;Calculator!$G$27,0,IF(C5714=Calculator!$G$27,Calculator!$G$39,IF(H5714-K5714&lt;=0,IF(D5714&gt;Calculator!$G$39,IF(H5714-K5714+E5714+L5714+M5714+Calculator!$G$39&gt;Calculator!$G$39,Calculator!$G$39-(H5714+E5714+L5714+M5714-K5714),Calculator!$G$39),D5714),0)))</f>
        <v>0</v>
      </c>
    </row>
    <row r="5715" spans="1:14" ht="15.75" thickBot="1">
      <c r="A5715" s="33" t="str">
        <f ca="1">IF(C5715=Calculator!$H$27,"F",IF(Daily!D5715+Daily!H5715=0,IF(D5714+H5714&gt;0,"L",""),""))</f>
        <v/>
      </c>
      <c r="B5715" s="34">
        <v>5714</v>
      </c>
      <c r="C5715" s="19">
        <f t="shared" ca="1" si="357"/>
        <v>51644</v>
      </c>
      <c r="D5715" s="29">
        <f t="shared" ca="1" si="359"/>
        <v>0</v>
      </c>
      <c r="E5715" s="29">
        <f ca="1">IF(C5715&lt;Calculator!$D$26,0,IF(DAY($C5715)=1,IF(D5715-Calculator!$G$24&gt;0,Calculator!$G$24,D5715),0))</f>
        <v>0</v>
      </c>
      <c r="F5715" s="29">
        <f ca="1">IF(E5715&gt;0,D5715*Calculator!$G$22/12,0)</f>
        <v>0</v>
      </c>
      <c r="G5715" s="29">
        <f ca="1">IF(E5715&gt;0,(IFERROR(-PMT(Calculator!$G$22/12,Calculator!$G$23*12,Calculator!$G$20),0))-F5715,0)</f>
        <v>0</v>
      </c>
      <c r="H5715" s="29">
        <f t="shared" ca="1" si="360"/>
        <v>0</v>
      </c>
      <c r="I5715" s="29">
        <f t="shared" ca="1" si="358"/>
        <v>0</v>
      </c>
      <c r="J5715" s="30">
        <f>Calculator!$G$40</f>
        <v>6.5000000000000002E-2</v>
      </c>
      <c r="K5715" s="29">
        <f ca="1">IF(C5715&gt;=Calculator!$G$27,IF(DAY($C5715)=1,Calculator!$G$34/2,IF(DAY($C5715)=15,Calculator!$G$34/2,0)),0)</f>
        <v>0</v>
      </c>
      <c r="L5715" s="29">
        <f ca="1">IF(DAY($C5715)=28,IF(H5715=0,0,Calculator!$G$35),0)</f>
        <v>0</v>
      </c>
      <c r="M5715" s="29">
        <f ca="1">IF(I5715&gt;0,IF(DAY($C5715)=1,SUM(INDIRECT("I"&amp;(ROW(C5714)-DAY(C5714))):I5714),0),0)</f>
        <v>0</v>
      </c>
      <c r="N5715" s="29">
        <f ca="1">IF(C5715&lt;Calculator!$G$27,0,IF(C5715=Calculator!$G$27,Calculator!$G$39,IF(H5715-K5715&lt;=0,IF(D5715&gt;Calculator!$G$39,IF(H5715-K5715+E5715+L5715+M5715+Calculator!$G$39&gt;Calculator!$G$39,Calculator!$G$39-(H5715+E5715+L5715+M5715-K5715),Calculator!$G$39),D5715),0)))</f>
        <v>0</v>
      </c>
    </row>
    <row r="5716" spans="1:14" ht="15.75" thickBot="1">
      <c r="A5716" s="33" t="str">
        <f ca="1">IF(C5716=Calculator!$H$27,"F",IF(Daily!D5716+Daily!H5716=0,IF(D5715+H5715&gt;0,"L",""),""))</f>
        <v/>
      </c>
      <c r="B5716" s="34">
        <v>5715</v>
      </c>
      <c r="C5716" s="19">
        <f t="shared" ca="1" si="357"/>
        <v>51645</v>
      </c>
      <c r="D5716" s="29">
        <f t="shared" ca="1" si="359"/>
        <v>0</v>
      </c>
      <c r="E5716" s="29">
        <f ca="1">IF(C5716&lt;Calculator!$D$26,0,IF(DAY($C5716)=1,IF(D5716-Calculator!$G$24&gt;0,Calculator!$G$24,D5716),0))</f>
        <v>0</v>
      </c>
      <c r="F5716" s="29">
        <f ca="1">IF(E5716&gt;0,D5716*Calculator!$G$22/12,0)</f>
        <v>0</v>
      </c>
      <c r="G5716" s="29">
        <f ca="1">IF(E5716&gt;0,(IFERROR(-PMT(Calculator!$G$22/12,Calculator!$G$23*12,Calculator!$G$20),0))-F5716,0)</f>
        <v>0</v>
      </c>
      <c r="H5716" s="29">
        <f t="shared" ca="1" si="360"/>
        <v>0</v>
      </c>
      <c r="I5716" s="29">
        <f t="shared" ca="1" si="358"/>
        <v>0</v>
      </c>
      <c r="J5716" s="30">
        <f>Calculator!$G$40</f>
        <v>6.5000000000000002E-2</v>
      </c>
      <c r="K5716" s="29">
        <f ca="1">IF(C5716&gt;=Calculator!$G$27,IF(DAY($C5716)=1,Calculator!$G$34/2,IF(DAY($C5716)=15,Calculator!$G$34/2,0)),0)</f>
        <v>0</v>
      </c>
      <c r="L5716" s="29">
        <f ca="1">IF(DAY($C5716)=28,IF(H5716=0,0,Calculator!$G$35),0)</f>
        <v>0</v>
      </c>
      <c r="M5716" s="29">
        <f ca="1">IF(I5716&gt;0,IF(DAY($C5716)=1,SUM(INDIRECT("I"&amp;(ROW(C5715)-DAY(C5715))):I5715),0),0)</f>
        <v>0</v>
      </c>
      <c r="N5716" s="29">
        <f ca="1">IF(C5716&lt;Calculator!$G$27,0,IF(C5716=Calculator!$G$27,Calculator!$G$39,IF(H5716-K5716&lt;=0,IF(D5716&gt;Calculator!$G$39,IF(H5716-K5716+E5716+L5716+M5716+Calculator!$G$39&gt;Calculator!$G$39,Calculator!$G$39-(H5716+E5716+L5716+M5716-K5716),Calculator!$G$39),D5716),0)))</f>
        <v>0</v>
      </c>
    </row>
    <row r="5717" spans="1:14" ht="15.75" thickBot="1">
      <c r="A5717" s="33" t="str">
        <f ca="1">IF(C5717=Calculator!$H$27,"F",IF(Daily!D5717+Daily!H5717=0,IF(D5716+H5716&gt;0,"L",""),""))</f>
        <v/>
      </c>
      <c r="B5717" s="34">
        <v>5716</v>
      </c>
      <c r="C5717" s="19">
        <f t="shared" ca="1" si="357"/>
        <v>51646</v>
      </c>
      <c r="D5717" s="29">
        <f t="shared" ca="1" si="359"/>
        <v>0</v>
      </c>
      <c r="E5717" s="29">
        <f ca="1">IF(C5717&lt;Calculator!$D$26,0,IF(DAY($C5717)=1,IF(D5717-Calculator!$G$24&gt;0,Calculator!$G$24,D5717),0))</f>
        <v>0</v>
      </c>
      <c r="F5717" s="29">
        <f ca="1">IF(E5717&gt;0,D5717*Calculator!$G$22/12,0)</f>
        <v>0</v>
      </c>
      <c r="G5717" s="29">
        <f ca="1">IF(E5717&gt;0,(IFERROR(-PMT(Calculator!$G$22/12,Calculator!$G$23*12,Calculator!$G$20),0))-F5717,0)</f>
        <v>0</v>
      </c>
      <c r="H5717" s="29">
        <f t="shared" ca="1" si="360"/>
        <v>0</v>
      </c>
      <c r="I5717" s="29">
        <f t="shared" ca="1" si="358"/>
        <v>0</v>
      </c>
      <c r="J5717" s="30">
        <f>Calculator!$G$40</f>
        <v>6.5000000000000002E-2</v>
      </c>
      <c r="K5717" s="29">
        <f ca="1">IF(C5717&gt;=Calculator!$G$27,IF(DAY($C5717)=1,Calculator!$G$34/2,IF(DAY($C5717)=15,Calculator!$G$34/2,0)),0)</f>
        <v>0</v>
      </c>
      <c r="L5717" s="29">
        <f ca="1">IF(DAY($C5717)=28,IF(H5717=0,0,Calculator!$G$35),0)</f>
        <v>0</v>
      </c>
      <c r="M5717" s="29">
        <f ca="1">IF(I5717&gt;0,IF(DAY($C5717)=1,SUM(INDIRECT("I"&amp;(ROW(C5716)-DAY(C5716))):I5716),0),0)</f>
        <v>0</v>
      </c>
      <c r="N5717" s="29">
        <f ca="1">IF(C5717&lt;Calculator!$G$27,0,IF(C5717=Calculator!$G$27,Calculator!$G$39,IF(H5717-K5717&lt;=0,IF(D5717&gt;Calculator!$G$39,IF(H5717-K5717+E5717+L5717+M5717+Calculator!$G$39&gt;Calculator!$G$39,Calculator!$G$39-(H5717+E5717+L5717+M5717-K5717),Calculator!$G$39),D5717),0)))</f>
        <v>0</v>
      </c>
    </row>
    <row r="5718" spans="1:14" ht="15.75" thickBot="1">
      <c r="A5718" s="33" t="str">
        <f ca="1">IF(C5718=Calculator!$H$27,"F",IF(Daily!D5718+Daily!H5718=0,IF(D5717+H5717&gt;0,"L",""),""))</f>
        <v/>
      </c>
      <c r="B5718" s="34">
        <v>5717</v>
      </c>
      <c r="C5718" s="19">
        <f t="shared" ca="1" si="357"/>
        <v>51647</v>
      </c>
      <c r="D5718" s="29">
        <f t="shared" ca="1" si="359"/>
        <v>0</v>
      </c>
      <c r="E5718" s="29">
        <f ca="1">IF(C5718&lt;Calculator!$D$26,0,IF(DAY($C5718)=1,IF(D5718-Calculator!$G$24&gt;0,Calculator!$G$24,D5718),0))</f>
        <v>0</v>
      </c>
      <c r="F5718" s="29">
        <f ca="1">IF(E5718&gt;0,D5718*Calculator!$G$22/12,0)</f>
        <v>0</v>
      </c>
      <c r="G5718" s="29">
        <f ca="1">IF(E5718&gt;0,(IFERROR(-PMT(Calculator!$G$22/12,Calculator!$G$23*12,Calculator!$G$20),0))-F5718,0)</f>
        <v>0</v>
      </c>
      <c r="H5718" s="29">
        <f t="shared" ca="1" si="360"/>
        <v>0</v>
      </c>
      <c r="I5718" s="29">
        <f t="shared" ca="1" si="358"/>
        <v>0</v>
      </c>
      <c r="J5718" s="30">
        <f>Calculator!$G$40</f>
        <v>6.5000000000000002E-2</v>
      </c>
      <c r="K5718" s="29">
        <f ca="1">IF(C5718&gt;=Calculator!$G$27,IF(DAY($C5718)=1,Calculator!$G$34/2,IF(DAY($C5718)=15,Calculator!$G$34/2,0)),0)</f>
        <v>0</v>
      </c>
      <c r="L5718" s="29">
        <f ca="1">IF(DAY($C5718)=28,IF(H5718=0,0,Calculator!$G$35),0)</f>
        <v>0</v>
      </c>
      <c r="M5718" s="29">
        <f ca="1">IF(I5718&gt;0,IF(DAY($C5718)=1,SUM(INDIRECT("I"&amp;(ROW(C5717)-DAY(C5717))):I5717),0),0)</f>
        <v>0</v>
      </c>
      <c r="N5718" s="29">
        <f ca="1">IF(C5718&lt;Calculator!$G$27,0,IF(C5718=Calculator!$G$27,Calculator!$G$39,IF(H5718-K5718&lt;=0,IF(D5718&gt;Calculator!$G$39,IF(H5718-K5718+E5718+L5718+M5718+Calculator!$G$39&gt;Calculator!$G$39,Calculator!$G$39-(H5718+E5718+L5718+M5718-K5718),Calculator!$G$39),D5718),0)))</f>
        <v>0</v>
      </c>
    </row>
    <row r="5719" spans="1:14" ht="15.75" thickBot="1">
      <c r="A5719" s="33" t="str">
        <f ca="1">IF(C5719=Calculator!$H$27,"F",IF(Daily!D5719+Daily!H5719=0,IF(D5718+H5718&gt;0,"L",""),""))</f>
        <v/>
      </c>
      <c r="B5719" s="34">
        <v>5718</v>
      </c>
      <c r="C5719" s="19">
        <f t="shared" ca="1" si="357"/>
        <v>51648</v>
      </c>
      <c r="D5719" s="29">
        <f t="shared" ca="1" si="359"/>
        <v>0</v>
      </c>
      <c r="E5719" s="29">
        <f ca="1">IF(C5719&lt;Calculator!$D$26,0,IF(DAY($C5719)=1,IF(D5719-Calculator!$G$24&gt;0,Calculator!$G$24,D5719),0))</f>
        <v>0</v>
      </c>
      <c r="F5719" s="29">
        <f ca="1">IF(E5719&gt;0,D5719*Calculator!$G$22/12,0)</f>
        <v>0</v>
      </c>
      <c r="G5719" s="29">
        <f ca="1">IF(E5719&gt;0,(IFERROR(-PMT(Calculator!$G$22/12,Calculator!$G$23*12,Calculator!$G$20),0))-F5719,0)</f>
        <v>0</v>
      </c>
      <c r="H5719" s="29">
        <f t="shared" ca="1" si="360"/>
        <v>0</v>
      </c>
      <c r="I5719" s="29">
        <f t="shared" ca="1" si="358"/>
        <v>0</v>
      </c>
      <c r="J5719" s="30">
        <f>Calculator!$G$40</f>
        <v>6.5000000000000002E-2</v>
      </c>
      <c r="K5719" s="29">
        <f ca="1">IF(C5719&gt;=Calculator!$G$27,IF(DAY($C5719)=1,Calculator!$G$34/2,IF(DAY($C5719)=15,Calculator!$G$34/2,0)),0)</f>
        <v>0</v>
      </c>
      <c r="L5719" s="29">
        <f ca="1">IF(DAY($C5719)=28,IF(H5719=0,0,Calculator!$G$35),0)</f>
        <v>0</v>
      </c>
      <c r="M5719" s="29">
        <f ca="1">IF(I5719&gt;0,IF(DAY($C5719)=1,SUM(INDIRECT("I"&amp;(ROW(C5718)-DAY(C5718))):I5718),0),0)</f>
        <v>0</v>
      </c>
      <c r="N5719" s="29">
        <f ca="1">IF(C5719&lt;Calculator!$G$27,0,IF(C5719=Calculator!$G$27,Calculator!$G$39,IF(H5719-K5719&lt;=0,IF(D5719&gt;Calculator!$G$39,IF(H5719-K5719+E5719+L5719+M5719+Calculator!$G$39&gt;Calculator!$G$39,Calculator!$G$39-(H5719+E5719+L5719+M5719-K5719),Calculator!$G$39),D5719),0)))</f>
        <v>0</v>
      </c>
    </row>
    <row r="5720" spans="1:14" ht="15.75" thickBot="1">
      <c r="A5720" s="33" t="str">
        <f ca="1">IF(C5720=Calculator!$H$27,"F",IF(Daily!D5720+Daily!H5720=0,IF(D5719+H5719&gt;0,"L",""),""))</f>
        <v/>
      </c>
      <c r="B5720" s="34">
        <v>5719</v>
      </c>
      <c r="C5720" s="19">
        <f t="shared" ca="1" si="357"/>
        <v>51649</v>
      </c>
      <c r="D5720" s="29">
        <f t="shared" ca="1" si="359"/>
        <v>0</v>
      </c>
      <c r="E5720" s="29">
        <f ca="1">IF(C5720&lt;Calculator!$D$26,0,IF(DAY($C5720)=1,IF(D5720-Calculator!$G$24&gt;0,Calculator!$G$24,D5720),0))</f>
        <v>0</v>
      </c>
      <c r="F5720" s="29">
        <f ca="1">IF(E5720&gt;0,D5720*Calculator!$G$22/12,0)</f>
        <v>0</v>
      </c>
      <c r="G5720" s="29">
        <f ca="1">IF(E5720&gt;0,(IFERROR(-PMT(Calculator!$G$22/12,Calculator!$G$23*12,Calculator!$G$20),0))-F5720,0)</f>
        <v>0</v>
      </c>
      <c r="H5720" s="29">
        <f t="shared" ca="1" si="360"/>
        <v>0</v>
      </c>
      <c r="I5720" s="29">
        <f t="shared" ca="1" si="358"/>
        <v>0</v>
      </c>
      <c r="J5720" s="30">
        <f>Calculator!$G$40</f>
        <v>6.5000000000000002E-2</v>
      </c>
      <c r="K5720" s="29">
        <f ca="1">IF(C5720&gt;=Calculator!$G$27,IF(DAY($C5720)=1,Calculator!$G$34/2,IF(DAY($C5720)=15,Calculator!$G$34/2,0)),0)</f>
        <v>0</v>
      </c>
      <c r="L5720" s="29">
        <f ca="1">IF(DAY($C5720)=28,IF(H5720=0,0,Calculator!$G$35),0)</f>
        <v>0</v>
      </c>
      <c r="M5720" s="29">
        <f ca="1">IF(I5720&gt;0,IF(DAY($C5720)=1,SUM(INDIRECT("I"&amp;(ROW(C5719)-DAY(C5719))):I5719),0),0)</f>
        <v>0</v>
      </c>
      <c r="N5720" s="29">
        <f ca="1">IF(C5720&lt;Calculator!$G$27,0,IF(C5720=Calculator!$G$27,Calculator!$G$39,IF(H5720-K5720&lt;=0,IF(D5720&gt;Calculator!$G$39,IF(H5720-K5720+E5720+L5720+M5720+Calculator!$G$39&gt;Calculator!$G$39,Calculator!$G$39-(H5720+E5720+L5720+M5720-K5720),Calculator!$G$39),D5720),0)))</f>
        <v>0</v>
      </c>
    </row>
    <row r="5721" spans="1:14" ht="15.75" thickBot="1">
      <c r="A5721" s="33" t="str">
        <f ca="1">IF(C5721=Calculator!$H$27,"F",IF(Daily!D5721+Daily!H5721=0,IF(D5720+H5720&gt;0,"L",""),""))</f>
        <v/>
      </c>
      <c r="B5721" s="34">
        <v>5720</v>
      </c>
      <c r="C5721" s="19">
        <f t="shared" ca="1" si="357"/>
        <v>51650</v>
      </c>
      <c r="D5721" s="29">
        <f t="shared" ca="1" si="359"/>
        <v>0</v>
      </c>
      <c r="E5721" s="29">
        <f ca="1">IF(C5721&lt;Calculator!$D$26,0,IF(DAY($C5721)=1,IF(D5721-Calculator!$G$24&gt;0,Calculator!$G$24,D5721),0))</f>
        <v>0</v>
      </c>
      <c r="F5721" s="29">
        <f ca="1">IF(E5721&gt;0,D5721*Calculator!$G$22/12,0)</f>
        <v>0</v>
      </c>
      <c r="G5721" s="29">
        <f ca="1">IF(E5721&gt;0,(IFERROR(-PMT(Calculator!$G$22/12,Calculator!$G$23*12,Calculator!$G$20),0))-F5721,0)</f>
        <v>0</v>
      </c>
      <c r="H5721" s="29">
        <f t="shared" ca="1" si="360"/>
        <v>0</v>
      </c>
      <c r="I5721" s="29">
        <f t="shared" ca="1" si="358"/>
        <v>0</v>
      </c>
      <c r="J5721" s="30">
        <f>Calculator!$G$40</f>
        <v>6.5000000000000002E-2</v>
      </c>
      <c r="K5721" s="29">
        <f ca="1">IF(C5721&gt;=Calculator!$G$27,IF(DAY($C5721)=1,Calculator!$G$34/2,IF(DAY($C5721)=15,Calculator!$G$34/2,0)),0)</f>
        <v>0</v>
      </c>
      <c r="L5721" s="29">
        <f ca="1">IF(DAY($C5721)=28,IF(H5721=0,0,Calculator!$G$35),0)</f>
        <v>0</v>
      </c>
      <c r="M5721" s="29">
        <f ca="1">IF(I5721&gt;0,IF(DAY($C5721)=1,SUM(INDIRECT("I"&amp;(ROW(C5720)-DAY(C5720))):I5720),0),0)</f>
        <v>0</v>
      </c>
      <c r="N5721" s="29">
        <f ca="1">IF(C5721&lt;Calculator!$G$27,0,IF(C5721=Calculator!$G$27,Calculator!$G$39,IF(H5721-K5721&lt;=0,IF(D5721&gt;Calculator!$G$39,IF(H5721-K5721+E5721+L5721+M5721+Calculator!$G$39&gt;Calculator!$G$39,Calculator!$G$39-(H5721+E5721+L5721+M5721-K5721),Calculator!$G$39),D5721),0)))</f>
        <v>0</v>
      </c>
    </row>
    <row r="5722" spans="1:14" ht="15.75" thickBot="1">
      <c r="A5722" s="33" t="str">
        <f ca="1">IF(C5722=Calculator!$H$27,"F",IF(Daily!D5722+Daily!H5722=0,IF(D5721+H5721&gt;0,"L",""),""))</f>
        <v/>
      </c>
      <c r="B5722" s="34">
        <v>5721</v>
      </c>
      <c r="C5722" s="19">
        <f t="shared" ca="1" si="357"/>
        <v>51651</v>
      </c>
      <c r="D5722" s="29">
        <f t="shared" ca="1" si="359"/>
        <v>0</v>
      </c>
      <c r="E5722" s="29">
        <f ca="1">IF(C5722&lt;Calculator!$D$26,0,IF(DAY($C5722)=1,IF(D5722-Calculator!$G$24&gt;0,Calculator!$G$24,D5722),0))</f>
        <v>0</v>
      </c>
      <c r="F5722" s="29">
        <f ca="1">IF(E5722&gt;0,D5722*Calculator!$G$22/12,0)</f>
        <v>0</v>
      </c>
      <c r="G5722" s="29">
        <f ca="1">IF(E5722&gt;0,(IFERROR(-PMT(Calculator!$G$22/12,Calculator!$G$23*12,Calculator!$G$20),0))-F5722,0)</f>
        <v>0</v>
      </c>
      <c r="H5722" s="29">
        <f t="shared" ca="1" si="360"/>
        <v>0</v>
      </c>
      <c r="I5722" s="29">
        <f t="shared" ca="1" si="358"/>
        <v>0</v>
      </c>
      <c r="J5722" s="30">
        <f>Calculator!$G$40</f>
        <v>6.5000000000000002E-2</v>
      </c>
      <c r="K5722" s="29">
        <f ca="1">IF(C5722&gt;=Calculator!$G$27,IF(DAY($C5722)=1,Calculator!$G$34/2,IF(DAY($C5722)=15,Calculator!$G$34/2,0)),0)</f>
        <v>0</v>
      </c>
      <c r="L5722" s="29">
        <f ca="1">IF(DAY($C5722)=28,IF(H5722=0,0,Calculator!$G$35),0)</f>
        <v>0</v>
      </c>
      <c r="M5722" s="29">
        <f ca="1">IF(I5722&gt;0,IF(DAY($C5722)=1,SUM(INDIRECT("I"&amp;(ROW(C5721)-DAY(C5721))):I5721),0),0)</f>
        <v>0</v>
      </c>
      <c r="N5722" s="29">
        <f ca="1">IF(C5722&lt;Calculator!$G$27,0,IF(C5722=Calculator!$G$27,Calculator!$G$39,IF(H5722-K5722&lt;=0,IF(D5722&gt;Calculator!$G$39,IF(H5722-K5722+E5722+L5722+M5722+Calculator!$G$39&gt;Calculator!$G$39,Calculator!$G$39-(H5722+E5722+L5722+M5722-K5722),Calculator!$G$39),D5722),0)))</f>
        <v>0</v>
      </c>
    </row>
    <row r="5723" spans="1:14" ht="15.75" thickBot="1">
      <c r="A5723" s="33" t="str">
        <f ca="1">IF(C5723=Calculator!$H$27,"F",IF(Daily!D5723+Daily!H5723=0,IF(D5722+H5722&gt;0,"L",""),""))</f>
        <v/>
      </c>
      <c r="B5723" s="34">
        <v>5722</v>
      </c>
      <c r="C5723" s="19">
        <f t="shared" ca="1" si="357"/>
        <v>51652</v>
      </c>
      <c r="D5723" s="29">
        <f t="shared" ca="1" si="359"/>
        <v>0</v>
      </c>
      <c r="E5723" s="29">
        <f ca="1">IF(C5723&lt;Calculator!$D$26,0,IF(DAY($C5723)=1,IF(D5723-Calculator!$G$24&gt;0,Calculator!$G$24,D5723),0))</f>
        <v>0</v>
      </c>
      <c r="F5723" s="29">
        <f ca="1">IF(E5723&gt;0,D5723*Calculator!$G$22/12,0)</f>
        <v>0</v>
      </c>
      <c r="G5723" s="29">
        <f ca="1">IF(E5723&gt;0,(IFERROR(-PMT(Calculator!$G$22/12,Calculator!$G$23*12,Calculator!$G$20),0))-F5723,0)</f>
        <v>0</v>
      </c>
      <c r="H5723" s="29">
        <f t="shared" ca="1" si="360"/>
        <v>0</v>
      </c>
      <c r="I5723" s="29">
        <f t="shared" ca="1" si="358"/>
        <v>0</v>
      </c>
      <c r="J5723" s="30">
        <f>Calculator!$G$40</f>
        <v>6.5000000000000002E-2</v>
      </c>
      <c r="K5723" s="29">
        <f ca="1">IF(C5723&gt;=Calculator!$G$27,IF(DAY($C5723)=1,Calculator!$G$34/2,IF(DAY($C5723)=15,Calculator!$G$34/2,0)),0)</f>
        <v>0</v>
      </c>
      <c r="L5723" s="29">
        <f ca="1">IF(DAY($C5723)=28,IF(H5723=0,0,Calculator!$G$35),0)</f>
        <v>0</v>
      </c>
      <c r="M5723" s="29">
        <f ca="1">IF(I5723&gt;0,IF(DAY($C5723)=1,SUM(INDIRECT("I"&amp;(ROW(C5722)-DAY(C5722))):I5722),0),0)</f>
        <v>0</v>
      </c>
      <c r="N5723" s="29">
        <f ca="1">IF(C5723&lt;Calculator!$G$27,0,IF(C5723=Calculator!$G$27,Calculator!$G$39,IF(H5723-K5723&lt;=0,IF(D5723&gt;Calculator!$G$39,IF(H5723-K5723+E5723+L5723+M5723+Calculator!$G$39&gt;Calculator!$G$39,Calculator!$G$39-(H5723+E5723+L5723+M5723-K5723),Calculator!$G$39),D5723),0)))</f>
        <v>0</v>
      </c>
    </row>
    <row r="5724" spans="1:14" ht="15.75" thickBot="1">
      <c r="A5724" s="33" t="str">
        <f ca="1">IF(C5724=Calculator!$H$27,"F",IF(Daily!D5724+Daily!H5724=0,IF(D5723+H5723&gt;0,"L",""),""))</f>
        <v/>
      </c>
      <c r="B5724" s="34">
        <v>5723</v>
      </c>
      <c r="C5724" s="19">
        <f t="shared" ca="1" si="357"/>
        <v>51653</v>
      </c>
      <c r="D5724" s="29">
        <f t="shared" ca="1" si="359"/>
        <v>0</v>
      </c>
      <c r="E5724" s="29">
        <f ca="1">IF(C5724&lt;Calculator!$D$26,0,IF(DAY($C5724)=1,IF(D5724-Calculator!$G$24&gt;0,Calculator!$G$24,D5724),0))</f>
        <v>0</v>
      </c>
      <c r="F5724" s="29">
        <f ca="1">IF(E5724&gt;0,D5724*Calculator!$G$22/12,0)</f>
        <v>0</v>
      </c>
      <c r="G5724" s="29">
        <f ca="1">IF(E5724&gt;0,(IFERROR(-PMT(Calculator!$G$22/12,Calculator!$G$23*12,Calculator!$G$20),0))-F5724,0)</f>
        <v>0</v>
      </c>
      <c r="H5724" s="29">
        <f t="shared" ca="1" si="360"/>
        <v>0</v>
      </c>
      <c r="I5724" s="29">
        <f t="shared" ca="1" si="358"/>
        <v>0</v>
      </c>
      <c r="J5724" s="30">
        <f>Calculator!$G$40</f>
        <v>6.5000000000000002E-2</v>
      </c>
      <c r="K5724" s="29">
        <f ca="1">IF(C5724&gt;=Calculator!$G$27,IF(DAY($C5724)=1,Calculator!$G$34/2,IF(DAY($C5724)=15,Calculator!$G$34/2,0)),0)</f>
        <v>4500</v>
      </c>
      <c r="L5724" s="29">
        <f ca="1">IF(DAY($C5724)=28,IF(H5724=0,0,Calculator!$G$35),0)</f>
        <v>0</v>
      </c>
      <c r="M5724" s="29">
        <f ca="1">IF(I5724&gt;0,IF(DAY($C5724)=1,SUM(INDIRECT("I"&amp;(ROW(C5723)-DAY(C5723))):I5723),0),0)</f>
        <v>0</v>
      </c>
      <c r="N5724" s="29">
        <f ca="1">IF(C5724&lt;Calculator!$G$27,0,IF(C5724=Calculator!$G$27,Calculator!$G$39,IF(H5724-K5724&lt;=0,IF(D5724&gt;Calculator!$G$39,IF(H5724-K5724+E5724+L5724+M5724+Calculator!$G$39&gt;Calculator!$G$39,Calculator!$G$39-(H5724+E5724+L5724+M5724-K5724),Calculator!$G$39),D5724),0)))</f>
        <v>0</v>
      </c>
    </row>
    <row r="5725" spans="1:14" ht="15.75" thickBot="1">
      <c r="A5725" s="33" t="str">
        <f ca="1">IF(C5725=Calculator!$H$27,"F",IF(Daily!D5725+Daily!H5725=0,IF(D5724+H5724&gt;0,"L",""),""))</f>
        <v/>
      </c>
      <c r="B5725" s="34">
        <v>5724</v>
      </c>
      <c r="C5725" s="19">
        <f t="shared" ca="1" si="357"/>
        <v>51654</v>
      </c>
      <c r="D5725" s="29">
        <f t="shared" ca="1" si="359"/>
        <v>0</v>
      </c>
      <c r="E5725" s="29">
        <f ca="1">IF(C5725&lt;Calculator!$D$26,0,IF(DAY($C5725)=1,IF(D5725-Calculator!$G$24&gt;0,Calculator!$G$24,D5725),0))</f>
        <v>0</v>
      </c>
      <c r="F5725" s="29">
        <f ca="1">IF(E5725&gt;0,D5725*Calculator!$G$22/12,0)</f>
        <v>0</v>
      </c>
      <c r="G5725" s="29">
        <f ca="1">IF(E5725&gt;0,(IFERROR(-PMT(Calculator!$G$22/12,Calculator!$G$23*12,Calculator!$G$20),0))-F5725,0)</f>
        <v>0</v>
      </c>
      <c r="H5725" s="29">
        <f t="shared" ca="1" si="360"/>
        <v>0</v>
      </c>
      <c r="I5725" s="29">
        <f t="shared" ca="1" si="358"/>
        <v>0</v>
      </c>
      <c r="J5725" s="30">
        <f>Calculator!$G$40</f>
        <v>6.5000000000000002E-2</v>
      </c>
      <c r="K5725" s="29">
        <f ca="1">IF(C5725&gt;=Calculator!$G$27,IF(DAY($C5725)=1,Calculator!$G$34/2,IF(DAY($C5725)=15,Calculator!$G$34/2,0)),0)</f>
        <v>0</v>
      </c>
      <c r="L5725" s="29">
        <f ca="1">IF(DAY($C5725)=28,IF(H5725=0,0,Calculator!$G$35),0)</f>
        <v>0</v>
      </c>
      <c r="M5725" s="29">
        <f ca="1">IF(I5725&gt;0,IF(DAY($C5725)=1,SUM(INDIRECT("I"&amp;(ROW(C5724)-DAY(C5724))):I5724),0),0)</f>
        <v>0</v>
      </c>
      <c r="N5725" s="29">
        <f ca="1">IF(C5725&lt;Calculator!$G$27,0,IF(C5725=Calculator!$G$27,Calculator!$G$39,IF(H5725-K5725&lt;=0,IF(D5725&gt;Calculator!$G$39,IF(H5725-K5725+E5725+L5725+M5725+Calculator!$G$39&gt;Calculator!$G$39,Calculator!$G$39-(H5725+E5725+L5725+M5725-K5725),Calculator!$G$39),D5725),0)))</f>
        <v>0</v>
      </c>
    </row>
    <row r="5726" spans="1:14" ht="15.75" thickBot="1">
      <c r="A5726" s="33" t="str">
        <f ca="1">IF(C5726=Calculator!$H$27,"F",IF(Daily!D5726+Daily!H5726=0,IF(D5725+H5725&gt;0,"L",""),""))</f>
        <v/>
      </c>
      <c r="B5726" s="34">
        <v>5725</v>
      </c>
      <c r="C5726" s="19">
        <f t="shared" ca="1" si="357"/>
        <v>51655</v>
      </c>
      <c r="D5726" s="29">
        <f t="shared" ca="1" si="359"/>
        <v>0</v>
      </c>
      <c r="E5726" s="29">
        <f ca="1">IF(C5726&lt;Calculator!$D$26,0,IF(DAY($C5726)=1,IF(D5726-Calculator!$G$24&gt;0,Calculator!$G$24,D5726),0))</f>
        <v>0</v>
      </c>
      <c r="F5726" s="29">
        <f ca="1">IF(E5726&gt;0,D5726*Calculator!$G$22/12,0)</f>
        <v>0</v>
      </c>
      <c r="G5726" s="29">
        <f ca="1">IF(E5726&gt;0,(IFERROR(-PMT(Calculator!$G$22/12,Calculator!$G$23*12,Calculator!$G$20),0))-F5726,0)</f>
        <v>0</v>
      </c>
      <c r="H5726" s="29">
        <f t="shared" ca="1" si="360"/>
        <v>0</v>
      </c>
      <c r="I5726" s="29">
        <f t="shared" ca="1" si="358"/>
        <v>0</v>
      </c>
      <c r="J5726" s="30">
        <f>Calculator!$G$40</f>
        <v>6.5000000000000002E-2</v>
      </c>
      <c r="K5726" s="29">
        <f ca="1">IF(C5726&gt;=Calculator!$G$27,IF(DAY($C5726)=1,Calculator!$G$34/2,IF(DAY($C5726)=15,Calculator!$G$34/2,0)),0)</f>
        <v>0</v>
      </c>
      <c r="L5726" s="29">
        <f ca="1">IF(DAY($C5726)=28,IF(H5726=0,0,Calculator!$G$35),0)</f>
        <v>0</v>
      </c>
      <c r="M5726" s="29">
        <f ca="1">IF(I5726&gt;0,IF(DAY($C5726)=1,SUM(INDIRECT("I"&amp;(ROW(C5725)-DAY(C5725))):I5725),0),0)</f>
        <v>0</v>
      </c>
      <c r="N5726" s="29">
        <f ca="1">IF(C5726&lt;Calculator!$G$27,0,IF(C5726=Calculator!$G$27,Calculator!$G$39,IF(H5726-K5726&lt;=0,IF(D5726&gt;Calculator!$G$39,IF(H5726-K5726+E5726+L5726+M5726+Calculator!$G$39&gt;Calculator!$G$39,Calculator!$G$39-(H5726+E5726+L5726+M5726-K5726),Calculator!$G$39),D5726),0)))</f>
        <v>0</v>
      </c>
    </row>
    <row r="5727" spans="1:14" ht="15.75" thickBot="1">
      <c r="A5727" s="33" t="str">
        <f ca="1">IF(C5727=Calculator!$H$27,"F",IF(Daily!D5727+Daily!H5727=0,IF(D5726+H5726&gt;0,"L",""),""))</f>
        <v/>
      </c>
      <c r="B5727" s="34">
        <v>5726</v>
      </c>
      <c r="C5727" s="19">
        <f t="shared" ca="1" si="357"/>
        <v>51656</v>
      </c>
      <c r="D5727" s="29">
        <f t="shared" ca="1" si="359"/>
        <v>0</v>
      </c>
      <c r="E5727" s="29">
        <f ca="1">IF(C5727&lt;Calculator!$D$26,0,IF(DAY($C5727)=1,IF(D5727-Calculator!$G$24&gt;0,Calculator!$G$24,D5727),0))</f>
        <v>0</v>
      </c>
      <c r="F5727" s="29">
        <f ca="1">IF(E5727&gt;0,D5727*Calculator!$G$22/12,0)</f>
        <v>0</v>
      </c>
      <c r="G5727" s="29">
        <f ca="1">IF(E5727&gt;0,(IFERROR(-PMT(Calculator!$G$22/12,Calculator!$G$23*12,Calculator!$G$20),0))-F5727,0)</f>
        <v>0</v>
      </c>
      <c r="H5727" s="29">
        <f t="shared" ca="1" si="360"/>
        <v>0</v>
      </c>
      <c r="I5727" s="29">
        <f t="shared" ca="1" si="358"/>
        <v>0</v>
      </c>
      <c r="J5727" s="30">
        <f>Calculator!$G$40</f>
        <v>6.5000000000000002E-2</v>
      </c>
      <c r="K5727" s="29">
        <f ca="1">IF(C5727&gt;=Calculator!$G$27,IF(DAY($C5727)=1,Calculator!$G$34/2,IF(DAY($C5727)=15,Calculator!$G$34/2,0)),0)</f>
        <v>0</v>
      </c>
      <c r="L5727" s="29">
        <f ca="1">IF(DAY($C5727)=28,IF(H5727=0,0,Calculator!$G$35),0)</f>
        <v>0</v>
      </c>
      <c r="M5727" s="29">
        <f ca="1">IF(I5727&gt;0,IF(DAY($C5727)=1,SUM(INDIRECT("I"&amp;(ROW(C5726)-DAY(C5726))):I5726),0),0)</f>
        <v>0</v>
      </c>
      <c r="N5727" s="29">
        <f ca="1">IF(C5727&lt;Calculator!$G$27,0,IF(C5727=Calculator!$G$27,Calculator!$G$39,IF(H5727-K5727&lt;=0,IF(D5727&gt;Calculator!$G$39,IF(H5727-K5727+E5727+L5727+M5727+Calculator!$G$39&gt;Calculator!$G$39,Calculator!$G$39-(H5727+E5727+L5727+M5727-K5727),Calculator!$G$39),D5727),0)))</f>
        <v>0</v>
      </c>
    </row>
    <row r="5728" spans="1:14" ht="15.75" thickBot="1">
      <c r="A5728" s="33" t="str">
        <f ca="1">IF(C5728=Calculator!$H$27,"F",IF(Daily!D5728+Daily!H5728=0,IF(D5727+H5727&gt;0,"L",""),""))</f>
        <v/>
      </c>
      <c r="B5728" s="34">
        <v>5727</v>
      </c>
      <c r="C5728" s="19">
        <f t="shared" ca="1" si="357"/>
        <v>51657</v>
      </c>
      <c r="D5728" s="29">
        <f t="shared" ca="1" si="359"/>
        <v>0</v>
      </c>
      <c r="E5728" s="29">
        <f ca="1">IF(C5728&lt;Calculator!$D$26,0,IF(DAY($C5728)=1,IF(D5728-Calculator!$G$24&gt;0,Calculator!$G$24,D5728),0))</f>
        <v>0</v>
      </c>
      <c r="F5728" s="29">
        <f ca="1">IF(E5728&gt;0,D5728*Calculator!$G$22/12,0)</f>
        <v>0</v>
      </c>
      <c r="G5728" s="29">
        <f ca="1">IF(E5728&gt;0,(IFERROR(-PMT(Calculator!$G$22/12,Calculator!$G$23*12,Calculator!$G$20),0))-F5728,0)</f>
        <v>0</v>
      </c>
      <c r="H5728" s="29">
        <f t="shared" ca="1" si="360"/>
        <v>0</v>
      </c>
      <c r="I5728" s="29">
        <f t="shared" ca="1" si="358"/>
        <v>0</v>
      </c>
      <c r="J5728" s="30">
        <f>Calculator!$G$40</f>
        <v>6.5000000000000002E-2</v>
      </c>
      <c r="K5728" s="29">
        <f ca="1">IF(C5728&gt;=Calculator!$G$27,IF(DAY($C5728)=1,Calculator!$G$34/2,IF(DAY($C5728)=15,Calculator!$G$34/2,0)),0)</f>
        <v>0</v>
      </c>
      <c r="L5728" s="29">
        <f ca="1">IF(DAY($C5728)=28,IF(H5728=0,0,Calculator!$G$35),0)</f>
        <v>0</v>
      </c>
      <c r="M5728" s="29">
        <f ca="1">IF(I5728&gt;0,IF(DAY($C5728)=1,SUM(INDIRECT("I"&amp;(ROW(C5727)-DAY(C5727))):I5727),0),0)</f>
        <v>0</v>
      </c>
      <c r="N5728" s="29">
        <f ca="1">IF(C5728&lt;Calculator!$G$27,0,IF(C5728=Calculator!$G$27,Calculator!$G$39,IF(H5728-K5728&lt;=0,IF(D5728&gt;Calculator!$G$39,IF(H5728-K5728+E5728+L5728+M5728+Calculator!$G$39&gt;Calculator!$G$39,Calculator!$G$39-(H5728+E5728+L5728+M5728-K5728),Calculator!$G$39),D5728),0)))</f>
        <v>0</v>
      </c>
    </row>
    <row r="5729" spans="1:14" ht="15.75" thickBot="1">
      <c r="A5729" s="33" t="str">
        <f ca="1">IF(C5729=Calculator!$H$27,"F",IF(Daily!D5729+Daily!H5729=0,IF(D5728+H5728&gt;0,"L",""),""))</f>
        <v/>
      </c>
      <c r="B5729" s="34">
        <v>5728</v>
      </c>
      <c r="C5729" s="19">
        <f t="shared" ca="1" si="357"/>
        <v>51658</v>
      </c>
      <c r="D5729" s="29">
        <f t="shared" ca="1" si="359"/>
        <v>0</v>
      </c>
      <c r="E5729" s="29">
        <f ca="1">IF(C5729&lt;Calculator!$D$26,0,IF(DAY($C5729)=1,IF(D5729-Calculator!$G$24&gt;0,Calculator!$G$24,D5729),0))</f>
        <v>0</v>
      </c>
      <c r="F5729" s="29">
        <f ca="1">IF(E5729&gt;0,D5729*Calculator!$G$22/12,0)</f>
        <v>0</v>
      </c>
      <c r="G5729" s="29">
        <f ca="1">IF(E5729&gt;0,(IFERROR(-PMT(Calculator!$G$22/12,Calculator!$G$23*12,Calculator!$G$20),0))-F5729,0)</f>
        <v>0</v>
      </c>
      <c r="H5729" s="29">
        <f t="shared" ca="1" si="360"/>
        <v>0</v>
      </c>
      <c r="I5729" s="29">
        <f t="shared" ca="1" si="358"/>
        <v>0</v>
      </c>
      <c r="J5729" s="30">
        <f>Calculator!$G$40</f>
        <v>6.5000000000000002E-2</v>
      </c>
      <c r="K5729" s="29">
        <f ca="1">IF(C5729&gt;=Calculator!$G$27,IF(DAY($C5729)=1,Calculator!$G$34/2,IF(DAY($C5729)=15,Calculator!$G$34/2,0)),0)</f>
        <v>0</v>
      </c>
      <c r="L5729" s="29">
        <f ca="1">IF(DAY($C5729)=28,IF(H5729=0,0,Calculator!$G$35),0)</f>
        <v>0</v>
      </c>
      <c r="M5729" s="29">
        <f ca="1">IF(I5729&gt;0,IF(DAY($C5729)=1,SUM(INDIRECT("I"&amp;(ROW(C5728)-DAY(C5728))):I5728),0),0)</f>
        <v>0</v>
      </c>
      <c r="N5729" s="29">
        <f ca="1">IF(C5729&lt;Calculator!$G$27,0,IF(C5729=Calculator!$G$27,Calculator!$G$39,IF(H5729-K5729&lt;=0,IF(D5729&gt;Calculator!$G$39,IF(H5729-K5729+E5729+L5729+M5729+Calculator!$G$39&gt;Calculator!$G$39,Calculator!$G$39-(H5729+E5729+L5729+M5729-K5729),Calculator!$G$39),D5729),0)))</f>
        <v>0</v>
      </c>
    </row>
    <row r="5730" spans="1:14" ht="15.75" thickBot="1">
      <c r="A5730" s="33" t="str">
        <f ca="1">IF(C5730=Calculator!$H$27,"F",IF(Daily!D5730+Daily!H5730=0,IF(D5729+H5729&gt;0,"L",""),""))</f>
        <v/>
      </c>
      <c r="B5730" s="34">
        <v>5729</v>
      </c>
      <c r="C5730" s="19">
        <f t="shared" ca="1" si="357"/>
        <v>51659</v>
      </c>
      <c r="D5730" s="29">
        <f t="shared" ca="1" si="359"/>
        <v>0</v>
      </c>
      <c r="E5730" s="29">
        <f ca="1">IF(C5730&lt;Calculator!$D$26,0,IF(DAY($C5730)=1,IF(D5730-Calculator!$G$24&gt;0,Calculator!$G$24,D5730),0))</f>
        <v>0</v>
      </c>
      <c r="F5730" s="29">
        <f ca="1">IF(E5730&gt;0,D5730*Calculator!$G$22/12,0)</f>
        <v>0</v>
      </c>
      <c r="G5730" s="29">
        <f ca="1">IF(E5730&gt;0,(IFERROR(-PMT(Calculator!$G$22/12,Calculator!$G$23*12,Calculator!$G$20),0))-F5730,0)</f>
        <v>0</v>
      </c>
      <c r="H5730" s="29">
        <f t="shared" ca="1" si="360"/>
        <v>0</v>
      </c>
      <c r="I5730" s="29">
        <f t="shared" ca="1" si="358"/>
        <v>0</v>
      </c>
      <c r="J5730" s="30">
        <f>Calculator!$G$40</f>
        <v>6.5000000000000002E-2</v>
      </c>
      <c r="K5730" s="29">
        <f ca="1">IF(C5730&gt;=Calculator!$G$27,IF(DAY($C5730)=1,Calculator!$G$34/2,IF(DAY($C5730)=15,Calculator!$G$34/2,0)),0)</f>
        <v>0</v>
      </c>
      <c r="L5730" s="29">
        <f ca="1">IF(DAY($C5730)=28,IF(H5730=0,0,Calculator!$G$35),0)</f>
        <v>0</v>
      </c>
      <c r="M5730" s="29">
        <f ca="1">IF(I5730&gt;0,IF(DAY($C5730)=1,SUM(INDIRECT("I"&amp;(ROW(C5729)-DAY(C5729))):I5729),0),0)</f>
        <v>0</v>
      </c>
      <c r="N5730" s="29">
        <f ca="1">IF(C5730&lt;Calculator!$G$27,0,IF(C5730=Calculator!$G$27,Calculator!$G$39,IF(H5730-K5730&lt;=0,IF(D5730&gt;Calculator!$G$39,IF(H5730-K5730+E5730+L5730+M5730+Calculator!$G$39&gt;Calculator!$G$39,Calculator!$G$39-(H5730+E5730+L5730+M5730-K5730),Calculator!$G$39),D5730),0)))</f>
        <v>0</v>
      </c>
    </row>
    <row r="5731" spans="1:14" ht="15.75" thickBot="1">
      <c r="A5731" s="33" t="str">
        <f ca="1">IF(C5731=Calculator!$H$27,"F",IF(Daily!D5731+Daily!H5731=0,IF(D5730+H5730&gt;0,"L",""),""))</f>
        <v/>
      </c>
      <c r="B5731" s="34">
        <v>5730</v>
      </c>
      <c r="C5731" s="19">
        <f t="shared" ca="1" si="357"/>
        <v>51660</v>
      </c>
      <c r="D5731" s="29">
        <f t="shared" ca="1" si="359"/>
        <v>0</v>
      </c>
      <c r="E5731" s="29">
        <f ca="1">IF(C5731&lt;Calculator!$D$26,0,IF(DAY($C5731)=1,IF(D5731-Calculator!$G$24&gt;0,Calculator!$G$24,D5731),0))</f>
        <v>0</v>
      </c>
      <c r="F5731" s="29">
        <f ca="1">IF(E5731&gt;0,D5731*Calculator!$G$22/12,0)</f>
        <v>0</v>
      </c>
      <c r="G5731" s="29">
        <f ca="1">IF(E5731&gt;0,(IFERROR(-PMT(Calculator!$G$22/12,Calculator!$G$23*12,Calculator!$G$20),0))-F5731,0)</f>
        <v>0</v>
      </c>
      <c r="H5731" s="29">
        <f t="shared" ca="1" si="360"/>
        <v>0</v>
      </c>
      <c r="I5731" s="29">
        <f t="shared" ca="1" si="358"/>
        <v>0</v>
      </c>
      <c r="J5731" s="30">
        <f>Calculator!$G$40</f>
        <v>6.5000000000000002E-2</v>
      </c>
      <c r="K5731" s="29">
        <f ca="1">IF(C5731&gt;=Calculator!$G$27,IF(DAY($C5731)=1,Calculator!$G$34/2,IF(DAY($C5731)=15,Calculator!$G$34/2,0)),0)</f>
        <v>0</v>
      </c>
      <c r="L5731" s="29">
        <f ca="1">IF(DAY($C5731)=28,IF(H5731=0,0,Calculator!$G$35),0)</f>
        <v>0</v>
      </c>
      <c r="M5731" s="29">
        <f ca="1">IF(I5731&gt;0,IF(DAY($C5731)=1,SUM(INDIRECT("I"&amp;(ROW(C5730)-DAY(C5730))):I5730),0),0)</f>
        <v>0</v>
      </c>
      <c r="N5731" s="29">
        <f ca="1">IF(C5731&lt;Calculator!$G$27,0,IF(C5731=Calculator!$G$27,Calculator!$G$39,IF(H5731-K5731&lt;=0,IF(D5731&gt;Calculator!$G$39,IF(H5731-K5731+E5731+L5731+M5731+Calculator!$G$39&gt;Calculator!$G$39,Calculator!$G$39-(H5731+E5731+L5731+M5731-K5731),Calculator!$G$39),D5731),0)))</f>
        <v>0</v>
      </c>
    </row>
    <row r="5732" spans="1:14" ht="15.75" thickBot="1">
      <c r="A5732" s="33" t="str">
        <f ca="1">IF(C5732=Calculator!$H$27,"F",IF(Daily!D5732+Daily!H5732=0,IF(D5731+H5731&gt;0,"L",""),""))</f>
        <v/>
      </c>
      <c r="B5732" s="34">
        <v>5731</v>
      </c>
      <c r="C5732" s="19">
        <f t="shared" ca="1" si="357"/>
        <v>51661</v>
      </c>
      <c r="D5732" s="29">
        <f t="shared" ca="1" si="359"/>
        <v>0</v>
      </c>
      <c r="E5732" s="29">
        <f ca="1">IF(C5732&lt;Calculator!$D$26,0,IF(DAY($C5732)=1,IF(D5732-Calculator!$G$24&gt;0,Calculator!$G$24,D5732),0))</f>
        <v>0</v>
      </c>
      <c r="F5732" s="29">
        <f ca="1">IF(E5732&gt;0,D5732*Calculator!$G$22/12,0)</f>
        <v>0</v>
      </c>
      <c r="G5732" s="29">
        <f ca="1">IF(E5732&gt;0,(IFERROR(-PMT(Calculator!$G$22/12,Calculator!$G$23*12,Calculator!$G$20),0))-F5732,0)</f>
        <v>0</v>
      </c>
      <c r="H5732" s="29">
        <f t="shared" ca="1" si="360"/>
        <v>0</v>
      </c>
      <c r="I5732" s="29">
        <f t="shared" ca="1" si="358"/>
        <v>0</v>
      </c>
      <c r="J5732" s="30">
        <f>Calculator!$G$40</f>
        <v>6.5000000000000002E-2</v>
      </c>
      <c r="K5732" s="29">
        <f ca="1">IF(C5732&gt;=Calculator!$G$27,IF(DAY($C5732)=1,Calculator!$G$34/2,IF(DAY($C5732)=15,Calculator!$G$34/2,0)),0)</f>
        <v>0</v>
      </c>
      <c r="L5732" s="29">
        <f ca="1">IF(DAY($C5732)=28,IF(H5732=0,0,Calculator!$G$35),0)</f>
        <v>0</v>
      </c>
      <c r="M5732" s="29">
        <f ca="1">IF(I5732&gt;0,IF(DAY($C5732)=1,SUM(INDIRECT("I"&amp;(ROW(C5731)-DAY(C5731))):I5731),0),0)</f>
        <v>0</v>
      </c>
      <c r="N5732" s="29">
        <f ca="1">IF(C5732&lt;Calculator!$G$27,0,IF(C5732=Calculator!$G$27,Calculator!$G$39,IF(H5732-K5732&lt;=0,IF(D5732&gt;Calculator!$G$39,IF(H5732-K5732+E5732+L5732+M5732+Calculator!$G$39&gt;Calculator!$G$39,Calculator!$G$39-(H5732+E5732+L5732+M5732-K5732),Calculator!$G$39),D5732),0)))</f>
        <v>0</v>
      </c>
    </row>
    <row r="5733" spans="1:14" ht="15.75" thickBot="1">
      <c r="A5733" s="33" t="str">
        <f ca="1">IF(C5733=Calculator!$H$27,"F",IF(Daily!D5733+Daily!H5733=0,IF(D5732+H5732&gt;0,"L",""),""))</f>
        <v/>
      </c>
      <c r="B5733" s="34">
        <v>5732</v>
      </c>
      <c r="C5733" s="19">
        <f t="shared" ca="1" si="357"/>
        <v>51662</v>
      </c>
      <c r="D5733" s="29">
        <f t="shared" ca="1" si="359"/>
        <v>0</v>
      </c>
      <c r="E5733" s="29">
        <f ca="1">IF(C5733&lt;Calculator!$D$26,0,IF(DAY($C5733)=1,IF(D5733-Calculator!$G$24&gt;0,Calculator!$G$24,D5733),0))</f>
        <v>0</v>
      </c>
      <c r="F5733" s="29">
        <f ca="1">IF(E5733&gt;0,D5733*Calculator!$G$22/12,0)</f>
        <v>0</v>
      </c>
      <c r="G5733" s="29">
        <f ca="1">IF(E5733&gt;0,(IFERROR(-PMT(Calculator!$G$22/12,Calculator!$G$23*12,Calculator!$G$20),0))-F5733,0)</f>
        <v>0</v>
      </c>
      <c r="H5733" s="29">
        <f t="shared" ca="1" si="360"/>
        <v>0</v>
      </c>
      <c r="I5733" s="29">
        <f t="shared" ca="1" si="358"/>
        <v>0</v>
      </c>
      <c r="J5733" s="30">
        <f>Calculator!$G$40</f>
        <v>6.5000000000000002E-2</v>
      </c>
      <c r="K5733" s="29">
        <f ca="1">IF(C5733&gt;=Calculator!$G$27,IF(DAY($C5733)=1,Calculator!$G$34/2,IF(DAY($C5733)=15,Calculator!$G$34/2,0)),0)</f>
        <v>0</v>
      </c>
      <c r="L5733" s="29">
        <f ca="1">IF(DAY($C5733)=28,IF(H5733=0,0,Calculator!$G$35),0)</f>
        <v>0</v>
      </c>
      <c r="M5733" s="29">
        <f ca="1">IF(I5733&gt;0,IF(DAY($C5733)=1,SUM(INDIRECT("I"&amp;(ROW(C5732)-DAY(C5732))):I5732),0),0)</f>
        <v>0</v>
      </c>
      <c r="N5733" s="29">
        <f ca="1">IF(C5733&lt;Calculator!$G$27,0,IF(C5733=Calculator!$G$27,Calculator!$G$39,IF(H5733-K5733&lt;=0,IF(D5733&gt;Calculator!$G$39,IF(H5733-K5733+E5733+L5733+M5733+Calculator!$G$39&gt;Calculator!$G$39,Calculator!$G$39-(H5733+E5733+L5733+M5733-K5733),Calculator!$G$39),D5733),0)))</f>
        <v>0</v>
      </c>
    </row>
    <row r="5734" spans="1:14" ht="15.75" thickBot="1">
      <c r="A5734" s="33" t="str">
        <f ca="1">IF(C5734=Calculator!$H$27,"F",IF(Daily!D5734+Daily!H5734=0,IF(D5733+H5733&gt;0,"L",""),""))</f>
        <v/>
      </c>
      <c r="B5734" s="34">
        <v>5733</v>
      </c>
      <c r="C5734" s="19">
        <f t="shared" ca="1" si="357"/>
        <v>51663</v>
      </c>
      <c r="D5734" s="29">
        <f t="shared" ca="1" si="359"/>
        <v>0</v>
      </c>
      <c r="E5734" s="29">
        <f ca="1">IF(C5734&lt;Calculator!$D$26,0,IF(DAY($C5734)=1,IF(D5734-Calculator!$G$24&gt;0,Calculator!$G$24,D5734),0))</f>
        <v>0</v>
      </c>
      <c r="F5734" s="29">
        <f ca="1">IF(E5734&gt;0,D5734*Calculator!$G$22/12,0)</f>
        <v>0</v>
      </c>
      <c r="G5734" s="29">
        <f ca="1">IF(E5734&gt;0,(IFERROR(-PMT(Calculator!$G$22/12,Calculator!$G$23*12,Calculator!$G$20),0))-F5734,0)</f>
        <v>0</v>
      </c>
      <c r="H5734" s="29">
        <f t="shared" ca="1" si="360"/>
        <v>0</v>
      </c>
      <c r="I5734" s="29">
        <f t="shared" ca="1" si="358"/>
        <v>0</v>
      </c>
      <c r="J5734" s="30">
        <f>Calculator!$G$40</f>
        <v>6.5000000000000002E-2</v>
      </c>
      <c r="K5734" s="29">
        <f ca="1">IF(C5734&gt;=Calculator!$G$27,IF(DAY($C5734)=1,Calculator!$G$34/2,IF(DAY($C5734)=15,Calculator!$G$34/2,0)),0)</f>
        <v>0</v>
      </c>
      <c r="L5734" s="29">
        <f ca="1">IF(DAY($C5734)=28,IF(H5734=0,0,Calculator!$G$35),0)</f>
        <v>0</v>
      </c>
      <c r="M5734" s="29">
        <f ca="1">IF(I5734&gt;0,IF(DAY($C5734)=1,SUM(INDIRECT("I"&amp;(ROW(C5733)-DAY(C5733))):I5733),0),0)</f>
        <v>0</v>
      </c>
      <c r="N5734" s="29">
        <f ca="1">IF(C5734&lt;Calculator!$G$27,0,IF(C5734=Calculator!$G$27,Calculator!$G$39,IF(H5734-K5734&lt;=0,IF(D5734&gt;Calculator!$G$39,IF(H5734-K5734+E5734+L5734+M5734+Calculator!$G$39&gt;Calculator!$G$39,Calculator!$G$39-(H5734+E5734+L5734+M5734-K5734),Calculator!$G$39),D5734),0)))</f>
        <v>0</v>
      </c>
    </row>
    <row r="5735" spans="1:14" ht="15.75" thickBot="1">
      <c r="A5735" s="33" t="str">
        <f ca="1">IF(C5735=Calculator!$H$27,"F",IF(Daily!D5735+Daily!H5735=0,IF(D5734+H5734&gt;0,"L",""),""))</f>
        <v/>
      </c>
      <c r="B5735" s="34">
        <v>5734</v>
      </c>
      <c r="C5735" s="19">
        <f t="shared" ca="1" si="357"/>
        <v>51664</v>
      </c>
      <c r="D5735" s="29">
        <f t="shared" ca="1" si="359"/>
        <v>0</v>
      </c>
      <c r="E5735" s="29">
        <f ca="1">IF(C5735&lt;Calculator!$D$26,0,IF(DAY($C5735)=1,IF(D5735-Calculator!$G$24&gt;0,Calculator!$G$24,D5735),0))</f>
        <v>0</v>
      </c>
      <c r="F5735" s="29">
        <f ca="1">IF(E5735&gt;0,D5735*Calculator!$G$22/12,0)</f>
        <v>0</v>
      </c>
      <c r="G5735" s="29">
        <f ca="1">IF(E5735&gt;0,(IFERROR(-PMT(Calculator!$G$22/12,Calculator!$G$23*12,Calculator!$G$20),0))-F5735,0)</f>
        <v>0</v>
      </c>
      <c r="H5735" s="29">
        <f t="shared" ca="1" si="360"/>
        <v>0</v>
      </c>
      <c r="I5735" s="29">
        <f t="shared" ca="1" si="358"/>
        <v>0</v>
      </c>
      <c r="J5735" s="30">
        <f>Calculator!$G$40</f>
        <v>6.5000000000000002E-2</v>
      </c>
      <c r="K5735" s="29">
        <f ca="1">IF(C5735&gt;=Calculator!$G$27,IF(DAY($C5735)=1,Calculator!$G$34/2,IF(DAY($C5735)=15,Calculator!$G$34/2,0)),0)</f>
        <v>0</v>
      </c>
      <c r="L5735" s="29">
        <f ca="1">IF(DAY($C5735)=28,IF(H5735=0,0,Calculator!$G$35),0)</f>
        <v>0</v>
      </c>
      <c r="M5735" s="29">
        <f ca="1">IF(I5735&gt;0,IF(DAY($C5735)=1,SUM(INDIRECT("I"&amp;(ROW(C5734)-DAY(C5734))):I5734),0),0)</f>
        <v>0</v>
      </c>
      <c r="N5735" s="29">
        <f ca="1">IF(C5735&lt;Calculator!$G$27,0,IF(C5735=Calculator!$G$27,Calculator!$G$39,IF(H5735-K5735&lt;=0,IF(D5735&gt;Calculator!$G$39,IF(H5735-K5735+E5735+L5735+M5735+Calculator!$G$39&gt;Calculator!$G$39,Calculator!$G$39-(H5735+E5735+L5735+M5735-K5735),Calculator!$G$39),D5735),0)))</f>
        <v>0</v>
      </c>
    </row>
    <row r="5736" spans="1:14" ht="15.75" thickBot="1">
      <c r="A5736" s="33" t="str">
        <f ca="1">IF(C5736=Calculator!$H$27,"F",IF(Daily!D5736+Daily!H5736=0,IF(D5735+H5735&gt;0,"L",""),""))</f>
        <v/>
      </c>
      <c r="B5736" s="34">
        <v>5735</v>
      </c>
      <c r="C5736" s="19">
        <f t="shared" ca="1" si="357"/>
        <v>51665</v>
      </c>
      <c r="D5736" s="29">
        <f t="shared" ca="1" si="359"/>
        <v>0</v>
      </c>
      <c r="E5736" s="29">
        <f ca="1">IF(C5736&lt;Calculator!$D$26,0,IF(DAY($C5736)=1,IF(D5736-Calculator!$G$24&gt;0,Calculator!$G$24,D5736),0))</f>
        <v>0</v>
      </c>
      <c r="F5736" s="29">
        <f ca="1">IF(E5736&gt;0,D5736*Calculator!$G$22/12,0)</f>
        <v>0</v>
      </c>
      <c r="G5736" s="29">
        <f ca="1">IF(E5736&gt;0,(IFERROR(-PMT(Calculator!$G$22/12,Calculator!$G$23*12,Calculator!$G$20),0))-F5736,0)</f>
        <v>0</v>
      </c>
      <c r="H5736" s="29">
        <f t="shared" ca="1" si="360"/>
        <v>0</v>
      </c>
      <c r="I5736" s="29">
        <f t="shared" ca="1" si="358"/>
        <v>0</v>
      </c>
      <c r="J5736" s="30">
        <f>Calculator!$G$40</f>
        <v>6.5000000000000002E-2</v>
      </c>
      <c r="K5736" s="29">
        <f ca="1">IF(C5736&gt;=Calculator!$G$27,IF(DAY($C5736)=1,Calculator!$G$34/2,IF(DAY($C5736)=15,Calculator!$G$34/2,0)),0)</f>
        <v>0</v>
      </c>
      <c r="L5736" s="29">
        <f ca="1">IF(DAY($C5736)=28,IF(H5736=0,0,Calculator!$G$35),0)</f>
        <v>0</v>
      </c>
      <c r="M5736" s="29">
        <f ca="1">IF(I5736&gt;0,IF(DAY($C5736)=1,SUM(INDIRECT("I"&amp;(ROW(C5735)-DAY(C5735))):I5735),0),0)</f>
        <v>0</v>
      </c>
      <c r="N5736" s="29">
        <f ca="1">IF(C5736&lt;Calculator!$G$27,0,IF(C5736=Calculator!$G$27,Calculator!$G$39,IF(H5736-K5736&lt;=0,IF(D5736&gt;Calculator!$G$39,IF(H5736-K5736+E5736+L5736+M5736+Calculator!$G$39&gt;Calculator!$G$39,Calculator!$G$39-(H5736+E5736+L5736+M5736-K5736),Calculator!$G$39),D5736),0)))</f>
        <v>0</v>
      </c>
    </row>
    <row r="5737" spans="1:14" ht="15.75" thickBot="1">
      <c r="A5737" s="33" t="str">
        <f ca="1">IF(C5737=Calculator!$H$27,"F",IF(Daily!D5737+Daily!H5737=0,IF(D5736+H5736&gt;0,"L",""),""))</f>
        <v/>
      </c>
      <c r="B5737" s="34">
        <v>5736</v>
      </c>
      <c r="C5737" s="19">
        <f t="shared" ca="1" si="357"/>
        <v>51666</v>
      </c>
      <c r="D5737" s="29">
        <f t="shared" ca="1" si="359"/>
        <v>0</v>
      </c>
      <c r="E5737" s="29">
        <f ca="1">IF(C5737&lt;Calculator!$D$26,0,IF(DAY($C5737)=1,IF(D5737-Calculator!$G$24&gt;0,Calculator!$G$24,D5737),0))</f>
        <v>0</v>
      </c>
      <c r="F5737" s="29">
        <f ca="1">IF(E5737&gt;0,D5737*Calculator!$G$22/12,0)</f>
        <v>0</v>
      </c>
      <c r="G5737" s="29">
        <f ca="1">IF(E5737&gt;0,(IFERROR(-PMT(Calculator!$G$22/12,Calculator!$G$23*12,Calculator!$G$20),0))-F5737,0)</f>
        <v>0</v>
      </c>
      <c r="H5737" s="29">
        <f t="shared" ca="1" si="360"/>
        <v>0</v>
      </c>
      <c r="I5737" s="29">
        <f t="shared" ca="1" si="358"/>
        <v>0</v>
      </c>
      <c r="J5737" s="30">
        <f>Calculator!$G$40</f>
        <v>6.5000000000000002E-2</v>
      </c>
      <c r="K5737" s="29">
        <f ca="1">IF(C5737&gt;=Calculator!$G$27,IF(DAY($C5737)=1,Calculator!$G$34/2,IF(DAY($C5737)=15,Calculator!$G$34/2,0)),0)</f>
        <v>0</v>
      </c>
      <c r="L5737" s="29">
        <f ca="1">IF(DAY($C5737)=28,IF(H5737=0,0,Calculator!$G$35),0)</f>
        <v>0</v>
      </c>
      <c r="M5737" s="29">
        <f ca="1">IF(I5737&gt;0,IF(DAY($C5737)=1,SUM(INDIRECT("I"&amp;(ROW(C5736)-DAY(C5736))):I5736),0),0)</f>
        <v>0</v>
      </c>
      <c r="N5737" s="29">
        <f ca="1">IF(C5737&lt;Calculator!$G$27,0,IF(C5737=Calculator!$G$27,Calculator!$G$39,IF(H5737-K5737&lt;=0,IF(D5737&gt;Calculator!$G$39,IF(H5737-K5737+E5737+L5737+M5737+Calculator!$G$39&gt;Calculator!$G$39,Calculator!$G$39-(H5737+E5737+L5737+M5737-K5737),Calculator!$G$39),D5737),0)))</f>
        <v>0</v>
      </c>
    </row>
    <row r="5738" spans="1:14" ht="15.75" thickBot="1">
      <c r="A5738" s="33" t="str">
        <f ca="1">IF(C5738=Calculator!$H$27,"F",IF(Daily!D5738+Daily!H5738=0,IF(D5737+H5737&gt;0,"L",""),""))</f>
        <v/>
      </c>
      <c r="B5738" s="34">
        <v>5737</v>
      </c>
      <c r="C5738" s="19">
        <f t="shared" ca="1" si="357"/>
        <v>51667</v>
      </c>
      <c r="D5738" s="29">
        <f t="shared" ca="1" si="359"/>
        <v>0</v>
      </c>
      <c r="E5738" s="29">
        <f ca="1">IF(C5738&lt;Calculator!$D$26,0,IF(DAY($C5738)=1,IF(D5738-Calculator!$G$24&gt;0,Calculator!$G$24,D5738),0))</f>
        <v>0</v>
      </c>
      <c r="F5738" s="29">
        <f ca="1">IF(E5738&gt;0,D5738*Calculator!$G$22/12,0)</f>
        <v>0</v>
      </c>
      <c r="G5738" s="29">
        <f ca="1">IF(E5738&gt;0,(IFERROR(-PMT(Calculator!$G$22/12,Calculator!$G$23*12,Calculator!$G$20),0))-F5738,0)</f>
        <v>0</v>
      </c>
      <c r="H5738" s="29">
        <f t="shared" ca="1" si="360"/>
        <v>0</v>
      </c>
      <c r="I5738" s="29">
        <f t="shared" ca="1" si="358"/>
        <v>0</v>
      </c>
      <c r="J5738" s="30">
        <f>Calculator!$G$40</f>
        <v>6.5000000000000002E-2</v>
      </c>
      <c r="K5738" s="29">
        <f ca="1">IF(C5738&gt;=Calculator!$G$27,IF(DAY($C5738)=1,Calculator!$G$34/2,IF(DAY($C5738)=15,Calculator!$G$34/2,0)),0)</f>
        <v>4500</v>
      </c>
      <c r="L5738" s="29">
        <f ca="1">IF(DAY($C5738)=28,IF(H5738=0,0,Calculator!$G$35),0)</f>
        <v>0</v>
      </c>
      <c r="M5738" s="29">
        <f ca="1">IF(I5738&gt;0,IF(DAY($C5738)=1,SUM(INDIRECT("I"&amp;(ROW(C5737)-DAY(C5737))):I5737),0),0)</f>
        <v>0</v>
      </c>
      <c r="N5738" s="29">
        <f ca="1">IF(C5738&lt;Calculator!$G$27,0,IF(C5738=Calculator!$G$27,Calculator!$G$39,IF(H5738-K5738&lt;=0,IF(D5738&gt;Calculator!$G$39,IF(H5738-K5738+E5738+L5738+M5738+Calculator!$G$39&gt;Calculator!$G$39,Calculator!$G$39-(H5738+E5738+L5738+M5738-K5738),Calculator!$G$39),D5738),0)))</f>
        <v>0</v>
      </c>
    </row>
    <row r="5739" spans="1:14" ht="15.75" thickBot="1">
      <c r="A5739" s="33" t="str">
        <f ca="1">IF(C5739=Calculator!$H$27,"F",IF(Daily!D5739+Daily!H5739=0,IF(D5738+H5738&gt;0,"L",""),""))</f>
        <v/>
      </c>
      <c r="B5739" s="34">
        <v>5738</v>
      </c>
      <c r="C5739" s="19">
        <f t="shared" ca="1" si="357"/>
        <v>51668</v>
      </c>
      <c r="D5739" s="29">
        <f t="shared" ca="1" si="359"/>
        <v>0</v>
      </c>
      <c r="E5739" s="29">
        <f ca="1">IF(C5739&lt;Calculator!$D$26,0,IF(DAY($C5739)=1,IF(D5739-Calculator!$G$24&gt;0,Calculator!$G$24,D5739),0))</f>
        <v>0</v>
      </c>
      <c r="F5739" s="29">
        <f ca="1">IF(E5739&gt;0,D5739*Calculator!$G$22/12,0)</f>
        <v>0</v>
      </c>
      <c r="G5739" s="29">
        <f ca="1">IF(E5739&gt;0,(IFERROR(-PMT(Calculator!$G$22/12,Calculator!$G$23*12,Calculator!$G$20),0))-F5739,0)</f>
        <v>0</v>
      </c>
      <c r="H5739" s="29">
        <f t="shared" ca="1" si="360"/>
        <v>0</v>
      </c>
      <c r="I5739" s="29">
        <f t="shared" ca="1" si="358"/>
        <v>0</v>
      </c>
      <c r="J5739" s="30">
        <f>Calculator!$G$40</f>
        <v>6.5000000000000002E-2</v>
      </c>
      <c r="K5739" s="29">
        <f ca="1">IF(C5739&gt;=Calculator!$G$27,IF(DAY($C5739)=1,Calculator!$G$34/2,IF(DAY($C5739)=15,Calculator!$G$34/2,0)),0)</f>
        <v>0</v>
      </c>
      <c r="L5739" s="29">
        <f ca="1">IF(DAY($C5739)=28,IF(H5739=0,0,Calculator!$G$35),0)</f>
        <v>0</v>
      </c>
      <c r="M5739" s="29">
        <f ca="1">IF(I5739&gt;0,IF(DAY($C5739)=1,SUM(INDIRECT("I"&amp;(ROW(C5738)-DAY(C5738))):I5738),0),0)</f>
        <v>0</v>
      </c>
      <c r="N5739" s="29">
        <f ca="1">IF(C5739&lt;Calculator!$G$27,0,IF(C5739=Calculator!$G$27,Calculator!$G$39,IF(H5739-K5739&lt;=0,IF(D5739&gt;Calculator!$G$39,IF(H5739-K5739+E5739+L5739+M5739+Calculator!$G$39&gt;Calculator!$G$39,Calculator!$G$39-(H5739+E5739+L5739+M5739-K5739),Calculator!$G$39),D5739),0)))</f>
        <v>0</v>
      </c>
    </row>
    <row r="5740" spans="1:14" ht="15.75" thickBot="1">
      <c r="A5740" s="33" t="str">
        <f ca="1">IF(C5740=Calculator!$H$27,"F",IF(Daily!D5740+Daily!H5740=0,IF(D5739+H5739&gt;0,"L",""),""))</f>
        <v/>
      </c>
      <c r="B5740" s="34">
        <v>5739</v>
      </c>
      <c r="C5740" s="19">
        <f t="shared" ca="1" si="357"/>
        <v>51669</v>
      </c>
      <c r="D5740" s="29">
        <f t="shared" ca="1" si="359"/>
        <v>0</v>
      </c>
      <c r="E5740" s="29">
        <f ca="1">IF(C5740&lt;Calculator!$D$26,0,IF(DAY($C5740)=1,IF(D5740-Calculator!$G$24&gt;0,Calculator!$G$24,D5740),0))</f>
        <v>0</v>
      </c>
      <c r="F5740" s="29">
        <f ca="1">IF(E5740&gt;0,D5740*Calculator!$G$22/12,0)</f>
        <v>0</v>
      </c>
      <c r="G5740" s="29">
        <f ca="1">IF(E5740&gt;0,(IFERROR(-PMT(Calculator!$G$22/12,Calculator!$G$23*12,Calculator!$G$20),0))-F5740,0)</f>
        <v>0</v>
      </c>
      <c r="H5740" s="29">
        <f t="shared" ca="1" si="360"/>
        <v>0</v>
      </c>
      <c r="I5740" s="29">
        <f t="shared" ca="1" si="358"/>
        <v>0</v>
      </c>
      <c r="J5740" s="30">
        <f>Calculator!$G$40</f>
        <v>6.5000000000000002E-2</v>
      </c>
      <c r="K5740" s="29">
        <f ca="1">IF(C5740&gt;=Calculator!$G$27,IF(DAY($C5740)=1,Calculator!$G$34/2,IF(DAY($C5740)=15,Calculator!$G$34/2,0)),0)</f>
        <v>0</v>
      </c>
      <c r="L5740" s="29">
        <f ca="1">IF(DAY($C5740)=28,IF(H5740=0,0,Calculator!$G$35),0)</f>
        <v>0</v>
      </c>
      <c r="M5740" s="29">
        <f ca="1">IF(I5740&gt;0,IF(DAY($C5740)=1,SUM(INDIRECT("I"&amp;(ROW(C5739)-DAY(C5739))):I5739),0),0)</f>
        <v>0</v>
      </c>
      <c r="N5740" s="29">
        <f ca="1">IF(C5740&lt;Calculator!$G$27,0,IF(C5740=Calculator!$G$27,Calculator!$G$39,IF(H5740-K5740&lt;=0,IF(D5740&gt;Calculator!$G$39,IF(H5740-K5740+E5740+L5740+M5740+Calculator!$G$39&gt;Calculator!$G$39,Calculator!$G$39-(H5740+E5740+L5740+M5740-K5740),Calculator!$G$39),D5740),0)))</f>
        <v>0</v>
      </c>
    </row>
    <row r="5741" spans="1:14" ht="15.75" thickBot="1">
      <c r="A5741" s="33" t="str">
        <f ca="1">IF(C5741=Calculator!$H$27,"F",IF(Daily!D5741+Daily!H5741=0,IF(D5740+H5740&gt;0,"L",""),""))</f>
        <v/>
      </c>
      <c r="B5741" s="34">
        <v>5740</v>
      </c>
      <c r="C5741" s="19">
        <f t="shared" ca="1" si="357"/>
        <v>51670</v>
      </c>
      <c r="D5741" s="29">
        <f t="shared" ca="1" si="359"/>
        <v>0</v>
      </c>
      <c r="E5741" s="29">
        <f ca="1">IF(C5741&lt;Calculator!$D$26,0,IF(DAY($C5741)=1,IF(D5741-Calculator!$G$24&gt;0,Calculator!$G$24,D5741),0))</f>
        <v>0</v>
      </c>
      <c r="F5741" s="29">
        <f ca="1">IF(E5741&gt;0,D5741*Calculator!$G$22/12,0)</f>
        <v>0</v>
      </c>
      <c r="G5741" s="29">
        <f ca="1">IF(E5741&gt;0,(IFERROR(-PMT(Calculator!$G$22/12,Calculator!$G$23*12,Calculator!$G$20),0))-F5741,0)</f>
        <v>0</v>
      </c>
      <c r="H5741" s="29">
        <f t="shared" ca="1" si="360"/>
        <v>0</v>
      </c>
      <c r="I5741" s="29">
        <f t="shared" ca="1" si="358"/>
        <v>0</v>
      </c>
      <c r="J5741" s="30">
        <f>Calculator!$G$40</f>
        <v>6.5000000000000002E-2</v>
      </c>
      <c r="K5741" s="29">
        <f ca="1">IF(C5741&gt;=Calculator!$G$27,IF(DAY($C5741)=1,Calculator!$G$34/2,IF(DAY($C5741)=15,Calculator!$G$34/2,0)),0)</f>
        <v>0</v>
      </c>
      <c r="L5741" s="29">
        <f ca="1">IF(DAY($C5741)=28,IF(H5741=0,0,Calculator!$G$35),0)</f>
        <v>0</v>
      </c>
      <c r="M5741" s="29">
        <f ca="1">IF(I5741&gt;0,IF(DAY($C5741)=1,SUM(INDIRECT("I"&amp;(ROW(C5740)-DAY(C5740))):I5740),0),0)</f>
        <v>0</v>
      </c>
      <c r="N5741" s="29">
        <f ca="1">IF(C5741&lt;Calculator!$G$27,0,IF(C5741=Calculator!$G$27,Calculator!$G$39,IF(H5741-K5741&lt;=0,IF(D5741&gt;Calculator!$G$39,IF(H5741-K5741+E5741+L5741+M5741+Calculator!$G$39&gt;Calculator!$G$39,Calculator!$G$39-(H5741+E5741+L5741+M5741-K5741),Calculator!$G$39),D5741),0)))</f>
        <v>0</v>
      </c>
    </row>
    <row r="5742" spans="1:14" ht="15.75" thickBot="1">
      <c r="A5742" s="33" t="str">
        <f ca="1">IF(C5742=Calculator!$H$27,"F",IF(Daily!D5742+Daily!H5742=0,IF(D5741+H5741&gt;0,"L",""),""))</f>
        <v/>
      </c>
      <c r="B5742" s="34">
        <v>5741</v>
      </c>
      <c r="C5742" s="19">
        <f t="shared" ca="1" si="357"/>
        <v>51671</v>
      </c>
      <c r="D5742" s="29">
        <f t="shared" ca="1" si="359"/>
        <v>0</v>
      </c>
      <c r="E5742" s="29">
        <f ca="1">IF(C5742&lt;Calculator!$D$26,0,IF(DAY($C5742)=1,IF(D5742-Calculator!$G$24&gt;0,Calculator!$G$24,D5742),0))</f>
        <v>0</v>
      </c>
      <c r="F5742" s="29">
        <f ca="1">IF(E5742&gt;0,D5742*Calculator!$G$22/12,0)</f>
        <v>0</v>
      </c>
      <c r="G5742" s="29">
        <f ca="1">IF(E5742&gt;0,(IFERROR(-PMT(Calculator!$G$22/12,Calculator!$G$23*12,Calculator!$G$20),0))-F5742,0)</f>
        <v>0</v>
      </c>
      <c r="H5742" s="29">
        <f t="shared" ca="1" si="360"/>
        <v>0</v>
      </c>
      <c r="I5742" s="29">
        <f t="shared" ca="1" si="358"/>
        <v>0</v>
      </c>
      <c r="J5742" s="30">
        <f>Calculator!$G$40</f>
        <v>6.5000000000000002E-2</v>
      </c>
      <c r="K5742" s="29">
        <f ca="1">IF(C5742&gt;=Calculator!$G$27,IF(DAY($C5742)=1,Calculator!$G$34/2,IF(DAY($C5742)=15,Calculator!$G$34/2,0)),0)</f>
        <v>0</v>
      </c>
      <c r="L5742" s="29">
        <f ca="1">IF(DAY($C5742)=28,IF(H5742=0,0,Calculator!$G$35),0)</f>
        <v>0</v>
      </c>
      <c r="M5742" s="29">
        <f ca="1">IF(I5742&gt;0,IF(DAY($C5742)=1,SUM(INDIRECT("I"&amp;(ROW(C5741)-DAY(C5741))):I5741),0),0)</f>
        <v>0</v>
      </c>
      <c r="N5742" s="29">
        <f ca="1">IF(C5742&lt;Calculator!$G$27,0,IF(C5742=Calculator!$G$27,Calculator!$G$39,IF(H5742-K5742&lt;=0,IF(D5742&gt;Calculator!$G$39,IF(H5742-K5742+E5742+L5742+M5742+Calculator!$G$39&gt;Calculator!$G$39,Calculator!$G$39-(H5742+E5742+L5742+M5742-K5742),Calculator!$G$39),D5742),0)))</f>
        <v>0</v>
      </c>
    </row>
    <row r="5743" spans="1:14" ht="15.75" thickBot="1">
      <c r="A5743" s="33" t="str">
        <f ca="1">IF(C5743=Calculator!$H$27,"F",IF(Daily!D5743+Daily!H5743=0,IF(D5742+H5742&gt;0,"L",""),""))</f>
        <v/>
      </c>
      <c r="B5743" s="34">
        <v>5742</v>
      </c>
      <c r="C5743" s="19">
        <f t="shared" ca="1" si="357"/>
        <v>51672</v>
      </c>
      <c r="D5743" s="29">
        <f t="shared" ca="1" si="359"/>
        <v>0</v>
      </c>
      <c r="E5743" s="29">
        <f ca="1">IF(C5743&lt;Calculator!$D$26,0,IF(DAY($C5743)=1,IF(D5743-Calculator!$G$24&gt;0,Calculator!$G$24,D5743),0))</f>
        <v>0</v>
      </c>
      <c r="F5743" s="29">
        <f ca="1">IF(E5743&gt;0,D5743*Calculator!$G$22/12,0)</f>
        <v>0</v>
      </c>
      <c r="G5743" s="29">
        <f ca="1">IF(E5743&gt;0,(IFERROR(-PMT(Calculator!$G$22/12,Calculator!$G$23*12,Calculator!$G$20),0))-F5743,0)</f>
        <v>0</v>
      </c>
      <c r="H5743" s="29">
        <f t="shared" ca="1" si="360"/>
        <v>0</v>
      </c>
      <c r="I5743" s="29">
        <f t="shared" ca="1" si="358"/>
        <v>0</v>
      </c>
      <c r="J5743" s="30">
        <f>Calculator!$G$40</f>
        <v>6.5000000000000002E-2</v>
      </c>
      <c r="K5743" s="29">
        <f ca="1">IF(C5743&gt;=Calculator!$G$27,IF(DAY($C5743)=1,Calculator!$G$34/2,IF(DAY($C5743)=15,Calculator!$G$34/2,0)),0)</f>
        <v>0</v>
      </c>
      <c r="L5743" s="29">
        <f ca="1">IF(DAY($C5743)=28,IF(H5743=0,0,Calculator!$G$35),0)</f>
        <v>0</v>
      </c>
      <c r="M5743" s="29">
        <f ca="1">IF(I5743&gt;0,IF(DAY($C5743)=1,SUM(INDIRECT("I"&amp;(ROW(C5742)-DAY(C5742))):I5742),0),0)</f>
        <v>0</v>
      </c>
      <c r="N5743" s="29">
        <f ca="1">IF(C5743&lt;Calculator!$G$27,0,IF(C5743=Calculator!$G$27,Calculator!$G$39,IF(H5743-K5743&lt;=0,IF(D5743&gt;Calculator!$G$39,IF(H5743-K5743+E5743+L5743+M5743+Calculator!$G$39&gt;Calculator!$G$39,Calculator!$G$39-(H5743+E5743+L5743+M5743-K5743),Calculator!$G$39),D5743),0)))</f>
        <v>0</v>
      </c>
    </row>
    <row r="5744" spans="1:14" ht="15.75" thickBot="1">
      <c r="A5744" s="33" t="str">
        <f ca="1">IF(C5744=Calculator!$H$27,"F",IF(Daily!D5744+Daily!H5744=0,IF(D5743+H5743&gt;0,"L",""),""))</f>
        <v/>
      </c>
      <c r="B5744" s="34">
        <v>5743</v>
      </c>
      <c r="C5744" s="19">
        <f t="shared" ca="1" si="357"/>
        <v>51673</v>
      </c>
      <c r="D5744" s="29">
        <f t="shared" ca="1" si="359"/>
        <v>0</v>
      </c>
      <c r="E5744" s="29">
        <f ca="1">IF(C5744&lt;Calculator!$D$26,0,IF(DAY($C5744)=1,IF(D5744-Calculator!$G$24&gt;0,Calculator!$G$24,D5744),0))</f>
        <v>0</v>
      </c>
      <c r="F5744" s="29">
        <f ca="1">IF(E5744&gt;0,D5744*Calculator!$G$22/12,0)</f>
        <v>0</v>
      </c>
      <c r="G5744" s="29">
        <f ca="1">IF(E5744&gt;0,(IFERROR(-PMT(Calculator!$G$22/12,Calculator!$G$23*12,Calculator!$G$20),0))-F5744,0)</f>
        <v>0</v>
      </c>
      <c r="H5744" s="29">
        <f t="shared" ca="1" si="360"/>
        <v>0</v>
      </c>
      <c r="I5744" s="29">
        <f t="shared" ca="1" si="358"/>
        <v>0</v>
      </c>
      <c r="J5744" s="30">
        <f>Calculator!$G$40</f>
        <v>6.5000000000000002E-2</v>
      </c>
      <c r="K5744" s="29">
        <f ca="1">IF(C5744&gt;=Calculator!$G$27,IF(DAY($C5744)=1,Calculator!$G$34/2,IF(DAY($C5744)=15,Calculator!$G$34/2,0)),0)</f>
        <v>0</v>
      </c>
      <c r="L5744" s="29">
        <f ca="1">IF(DAY($C5744)=28,IF(H5744=0,0,Calculator!$G$35),0)</f>
        <v>0</v>
      </c>
      <c r="M5744" s="29">
        <f ca="1">IF(I5744&gt;0,IF(DAY($C5744)=1,SUM(INDIRECT("I"&amp;(ROW(C5743)-DAY(C5743))):I5743),0),0)</f>
        <v>0</v>
      </c>
      <c r="N5744" s="29">
        <f ca="1">IF(C5744&lt;Calculator!$G$27,0,IF(C5744=Calculator!$G$27,Calculator!$G$39,IF(H5744-K5744&lt;=0,IF(D5744&gt;Calculator!$G$39,IF(H5744-K5744+E5744+L5744+M5744+Calculator!$G$39&gt;Calculator!$G$39,Calculator!$G$39-(H5744+E5744+L5744+M5744-K5744),Calculator!$G$39),D5744),0)))</f>
        <v>0</v>
      </c>
    </row>
    <row r="5745" spans="1:14" ht="15.75" thickBot="1">
      <c r="A5745" s="33" t="str">
        <f ca="1">IF(C5745=Calculator!$H$27,"F",IF(Daily!D5745+Daily!H5745=0,IF(D5744+H5744&gt;0,"L",""),""))</f>
        <v/>
      </c>
      <c r="B5745" s="34">
        <v>5744</v>
      </c>
      <c r="C5745" s="19">
        <f t="shared" ca="1" si="357"/>
        <v>51674</v>
      </c>
      <c r="D5745" s="29">
        <f t="shared" ca="1" si="359"/>
        <v>0</v>
      </c>
      <c r="E5745" s="29">
        <f ca="1">IF(C5745&lt;Calculator!$D$26,0,IF(DAY($C5745)=1,IF(D5745-Calculator!$G$24&gt;0,Calculator!$G$24,D5745),0))</f>
        <v>0</v>
      </c>
      <c r="F5745" s="29">
        <f ca="1">IF(E5745&gt;0,D5745*Calculator!$G$22/12,0)</f>
        <v>0</v>
      </c>
      <c r="G5745" s="29">
        <f ca="1">IF(E5745&gt;0,(IFERROR(-PMT(Calculator!$G$22/12,Calculator!$G$23*12,Calculator!$G$20),0))-F5745,0)</f>
        <v>0</v>
      </c>
      <c r="H5745" s="29">
        <f t="shared" ca="1" si="360"/>
        <v>0</v>
      </c>
      <c r="I5745" s="29">
        <f t="shared" ca="1" si="358"/>
        <v>0</v>
      </c>
      <c r="J5745" s="30">
        <f>Calculator!$G$40</f>
        <v>6.5000000000000002E-2</v>
      </c>
      <c r="K5745" s="29">
        <f ca="1">IF(C5745&gt;=Calculator!$G$27,IF(DAY($C5745)=1,Calculator!$G$34/2,IF(DAY($C5745)=15,Calculator!$G$34/2,0)),0)</f>
        <v>0</v>
      </c>
      <c r="L5745" s="29">
        <f ca="1">IF(DAY($C5745)=28,IF(H5745=0,0,Calculator!$G$35),0)</f>
        <v>0</v>
      </c>
      <c r="M5745" s="29">
        <f ca="1">IF(I5745&gt;0,IF(DAY($C5745)=1,SUM(INDIRECT("I"&amp;(ROW(C5744)-DAY(C5744))):I5744),0),0)</f>
        <v>0</v>
      </c>
      <c r="N5745" s="29">
        <f ca="1">IF(C5745&lt;Calculator!$G$27,0,IF(C5745=Calculator!$G$27,Calculator!$G$39,IF(H5745-K5745&lt;=0,IF(D5745&gt;Calculator!$G$39,IF(H5745-K5745+E5745+L5745+M5745+Calculator!$G$39&gt;Calculator!$G$39,Calculator!$G$39-(H5745+E5745+L5745+M5745-K5745),Calculator!$G$39),D5745),0)))</f>
        <v>0</v>
      </c>
    </row>
    <row r="5746" spans="1:14" ht="15.75" thickBot="1">
      <c r="A5746" s="33" t="str">
        <f ca="1">IF(C5746=Calculator!$H$27,"F",IF(Daily!D5746+Daily!H5746=0,IF(D5745+H5745&gt;0,"L",""),""))</f>
        <v/>
      </c>
      <c r="B5746" s="34">
        <v>5745</v>
      </c>
      <c r="C5746" s="19">
        <f t="shared" ca="1" si="357"/>
        <v>51675</v>
      </c>
      <c r="D5746" s="29">
        <f t="shared" ca="1" si="359"/>
        <v>0</v>
      </c>
      <c r="E5746" s="29">
        <f ca="1">IF(C5746&lt;Calculator!$D$26,0,IF(DAY($C5746)=1,IF(D5746-Calculator!$G$24&gt;0,Calculator!$G$24,D5746),0))</f>
        <v>0</v>
      </c>
      <c r="F5746" s="29">
        <f ca="1">IF(E5746&gt;0,D5746*Calculator!$G$22/12,0)</f>
        <v>0</v>
      </c>
      <c r="G5746" s="29">
        <f ca="1">IF(E5746&gt;0,(IFERROR(-PMT(Calculator!$G$22/12,Calculator!$G$23*12,Calculator!$G$20),0))-F5746,0)</f>
        <v>0</v>
      </c>
      <c r="H5746" s="29">
        <f t="shared" ca="1" si="360"/>
        <v>0</v>
      </c>
      <c r="I5746" s="29">
        <f t="shared" ca="1" si="358"/>
        <v>0</v>
      </c>
      <c r="J5746" s="30">
        <f>Calculator!$G$40</f>
        <v>6.5000000000000002E-2</v>
      </c>
      <c r="K5746" s="29">
        <f ca="1">IF(C5746&gt;=Calculator!$G$27,IF(DAY($C5746)=1,Calculator!$G$34/2,IF(DAY($C5746)=15,Calculator!$G$34/2,0)),0)</f>
        <v>0</v>
      </c>
      <c r="L5746" s="29">
        <f ca="1">IF(DAY($C5746)=28,IF(H5746=0,0,Calculator!$G$35),0)</f>
        <v>0</v>
      </c>
      <c r="M5746" s="29">
        <f ca="1">IF(I5746&gt;0,IF(DAY($C5746)=1,SUM(INDIRECT("I"&amp;(ROW(C5745)-DAY(C5745))):I5745),0),0)</f>
        <v>0</v>
      </c>
      <c r="N5746" s="29">
        <f ca="1">IF(C5746&lt;Calculator!$G$27,0,IF(C5746=Calculator!$G$27,Calculator!$G$39,IF(H5746-K5746&lt;=0,IF(D5746&gt;Calculator!$G$39,IF(H5746-K5746+E5746+L5746+M5746+Calculator!$G$39&gt;Calculator!$G$39,Calculator!$G$39-(H5746+E5746+L5746+M5746-K5746),Calculator!$G$39),D5746),0)))</f>
        <v>0</v>
      </c>
    </row>
    <row r="5747" spans="1:14" ht="15.75" thickBot="1">
      <c r="A5747" s="33" t="str">
        <f ca="1">IF(C5747=Calculator!$H$27,"F",IF(Daily!D5747+Daily!H5747=0,IF(D5746+H5746&gt;0,"L",""),""))</f>
        <v/>
      </c>
      <c r="B5747" s="34">
        <v>5746</v>
      </c>
      <c r="C5747" s="19">
        <f t="shared" ca="1" si="357"/>
        <v>51676</v>
      </c>
      <c r="D5747" s="29">
        <f t="shared" ca="1" si="359"/>
        <v>0</v>
      </c>
      <c r="E5747" s="29">
        <f ca="1">IF(C5747&lt;Calculator!$D$26,0,IF(DAY($C5747)=1,IF(D5747-Calculator!$G$24&gt;0,Calculator!$G$24,D5747),0))</f>
        <v>0</v>
      </c>
      <c r="F5747" s="29">
        <f ca="1">IF(E5747&gt;0,D5747*Calculator!$G$22/12,0)</f>
        <v>0</v>
      </c>
      <c r="G5747" s="29">
        <f ca="1">IF(E5747&gt;0,(IFERROR(-PMT(Calculator!$G$22/12,Calculator!$G$23*12,Calculator!$G$20),0))-F5747,0)</f>
        <v>0</v>
      </c>
      <c r="H5747" s="29">
        <f t="shared" ca="1" si="360"/>
        <v>0</v>
      </c>
      <c r="I5747" s="29">
        <f t="shared" ca="1" si="358"/>
        <v>0</v>
      </c>
      <c r="J5747" s="30">
        <f>Calculator!$G$40</f>
        <v>6.5000000000000002E-2</v>
      </c>
      <c r="K5747" s="29">
        <f ca="1">IF(C5747&gt;=Calculator!$G$27,IF(DAY($C5747)=1,Calculator!$G$34/2,IF(DAY($C5747)=15,Calculator!$G$34/2,0)),0)</f>
        <v>0</v>
      </c>
      <c r="L5747" s="29">
        <f ca="1">IF(DAY($C5747)=28,IF(H5747=0,0,Calculator!$G$35),0)</f>
        <v>0</v>
      </c>
      <c r="M5747" s="29">
        <f ca="1">IF(I5747&gt;0,IF(DAY($C5747)=1,SUM(INDIRECT("I"&amp;(ROW(C5746)-DAY(C5746))):I5746),0),0)</f>
        <v>0</v>
      </c>
      <c r="N5747" s="29">
        <f ca="1">IF(C5747&lt;Calculator!$G$27,0,IF(C5747=Calculator!$G$27,Calculator!$G$39,IF(H5747-K5747&lt;=0,IF(D5747&gt;Calculator!$G$39,IF(H5747-K5747+E5747+L5747+M5747+Calculator!$G$39&gt;Calculator!$G$39,Calculator!$G$39-(H5747+E5747+L5747+M5747-K5747),Calculator!$G$39),D5747),0)))</f>
        <v>0</v>
      </c>
    </row>
    <row r="5748" spans="1:14" ht="15.75" thickBot="1">
      <c r="A5748" s="33" t="str">
        <f ca="1">IF(C5748=Calculator!$H$27,"F",IF(Daily!D5748+Daily!H5748=0,IF(D5747+H5747&gt;0,"L",""),""))</f>
        <v/>
      </c>
      <c r="B5748" s="34">
        <v>5747</v>
      </c>
      <c r="C5748" s="19">
        <f t="shared" ca="1" si="357"/>
        <v>51677</v>
      </c>
      <c r="D5748" s="29">
        <f t="shared" ca="1" si="359"/>
        <v>0</v>
      </c>
      <c r="E5748" s="29">
        <f ca="1">IF(C5748&lt;Calculator!$D$26,0,IF(DAY($C5748)=1,IF(D5748-Calculator!$G$24&gt;0,Calculator!$G$24,D5748),0))</f>
        <v>0</v>
      </c>
      <c r="F5748" s="29">
        <f ca="1">IF(E5748&gt;0,D5748*Calculator!$G$22/12,0)</f>
        <v>0</v>
      </c>
      <c r="G5748" s="29">
        <f ca="1">IF(E5748&gt;0,(IFERROR(-PMT(Calculator!$G$22/12,Calculator!$G$23*12,Calculator!$G$20),0))-F5748,0)</f>
        <v>0</v>
      </c>
      <c r="H5748" s="29">
        <f t="shared" ca="1" si="360"/>
        <v>0</v>
      </c>
      <c r="I5748" s="29">
        <f t="shared" ca="1" si="358"/>
        <v>0</v>
      </c>
      <c r="J5748" s="30">
        <f>Calculator!$G$40</f>
        <v>6.5000000000000002E-2</v>
      </c>
      <c r="K5748" s="29">
        <f ca="1">IF(C5748&gt;=Calculator!$G$27,IF(DAY($C5748)=1,Calculator!$G$34/2,IF(DAY($C5748)=15,Calculator!$G$34/2,0)),0)</f>
        <v>0</v>
      </c>
      <c r="L5748" s="29">
        <f ca="1">IF(DAY($C5748)=28,IF(H5748=0,0,Calculator!$G$35),0)</f>
        <v>0</v>
      </c>
      <c r="M5748" s="29">
        <f ca="1">IF(I5748&gt;0,IF(DAY($C5748)=1,SUM(INDIRECT("I"&amp;(ROW(C5747)-DAY(C5747))):I5747),0),0)</f>
        <v>0</v>
      </c>
      <c r="N5748" s="29">
        <f ca="1">IF(C5748&lt;Calculator!$G$27,0,IF(C5748=Calculator!$G$27,Calculator!$G$39,IF(H5748-K5748&lt;=0,IF(D5748&gt;Calculator!$G$39,IF(H5748-K5748+E5748+L5748+M5748+Calculator!$G$39&gt;Calculator!$G$39,Calculator!$G$39-(H5748+E5748+L5748+M5748-K5748),Calculator!$G$39),D5748),0)))</f>
        <v>0</v>
      </c>
    </row>
    <row r="5749" spans="1:14" ht="15.75" thickBot="1">
      <c r="A5749" s="33" t="str">
        <f ca="1">IF(C5749=Calculator!$H$27,"F",IF(Daily!D5749+Daily!H5749=0,IF(D5748+H5748&gt;0,"L",""),""))</f>
        <v/>
      </c>
      <c r="B5749" s="34">
        <v>5748</v>
      </c>
      <c r="C5749" s="19">
        <f t="shared" ca="1" si="357"/>
        <v>51678</v>
      </c>
      <c r="D5749" s="29">
        <f t="shared" ca="1" si="359"/>
        <v>0</v>
      </c>
      <c r="E5749" s="29">
        <f ca="1">IF(C5749&lt;Calculator!$D$26,0,IF(DAY($C5749)=1,IF(D5749-Calculator!$G$24&gt;0,Calculator!$G$24,D5749),0))</f>
        <v>0</v>
      </c>
      <c r="F5749" s="29">
        <f ca="1">IF(E5749&gt;0,D5749*Calculator!$G$22/12,0)</f>
        <v>0</v>
      </c>
      <c r="G5749" s="29">
        <f ca="1">IF(E5749&gt;0,(IFERROR(-PMT(Calculator!$G$22/12,Calculator!$G$23*12,Calculator!$G$20),0))-F5749,0)</f>
        <v>0</v>
      </c>
      <c r="H5749" s="29">
        <f t="shared" ca="1" si="360"/>
        <v>0</v>
      </c>
      <c r="I5749" s="29">
        <f t="shared" ca="1" si="358"/>
        <v>0</v>
      </c>
      <c r="J5749" s="30">
        <f>Calculator!$G$40</f>
        <v>6.5000000000000002E-2</v>
      </c>
      <c r="K5749" s="29">
        <f ca="1">IF(C5749&gt;=Calculator!$G$27,IF(DAY($C5749)=1,Calculator!$G$34/2,IF(DAY($C5749)=15,Calculator!$G$34/2,0)),0)</f>
        <v>0</v>
      </c>
      <c r="L5749" s="29">
        <f ca="1">IF(DAY($C5749)=28,IF(H5749=0,0,Calculator!$G$35),0)</f>
        <v>0</v>
      </c>
      <c r="M5749" s="29">
        <f ca="1">IF(I5749&gt;0,IF(DAY($C5749)=1,SUM(INDIRECT("I"&amp;(ROW(C5748)-DAY(C5748))):I5748),0),0)</f>
        <v>0</v>
      </c>
      <c r="N5749" s="29">
        <f ca="1">IF(C5749&lt;Calculator!$G$27,0,IF(C5749=Calculator!$G$27,Calculator!$G$39,IF(H5749-K5749&lt;=0,IF(D5749&gt;Calculator!$G$39,IF(H5749-K5749+E5749+L5749+M5749+Calculator!$G$39&gt;Calculator!$G$39,Calculator!$G$39-(H5749+E5749+L5749+M5749-K5749),Calculator!$G$39),D5749),0)))</f>
        <v>0</v>
      </c>
    </row>
    <row r="5750" spans="1:14" ht="15.75" thickBot="1">
      <c r="A5750" s="33" t="str">
        <f ca="1">IF(C5750=Calculator!$H$27,"F",IF(Daily!D5750+Daily!H5750=0,IF(D5749+H5749&gt;0,"L",""),""))</f>
        <v/>
      </c>
      <c r="B5750" s="34">
        <v>5749</v>
      </c>
      <c r="C5750" s="19">
        <f t="shared" ca="1" si="357"/>
        <v>51679</v>
      </c>
      <c r="D5750" s="29">
        <f t="shared" ca="1" si="359"/>
        <v>0</v>
      </c>
      <c r="E5750" s="29">
        <f ca="1">IF(C5750&lt;Calculator!$D$26,0,IF(DAY($C5750)=1,IF(D5750-Calculator!$G$24&gt;0,Calculator!$G$24,D5750),0))</f>
        <v>0</v>
      </c>
      <c r="F5750" s="29">
        <f ca="1">IF(E5750&gt;0,D5750*Calculator!$G$22/12,0)</f>
        <v>0</v>
      </c>
      <c r="G5750" s="29">
        <f ca="1">IF(E5750&gt;0,(IFERROR(-PMT(Calculator!$G$22/12,Calculator!$G$23*12,Calculator!$G$20),0))-F5750,0)</f>
        <v>0</v>
      </c>
      <c r="H5750" s="29">
        <f t="shared" ca="1" si="360"/>
        <v>0</v>
      </c>
      <c r="I5750" s="29">
        <f t="shared" ca="1" si="358"/>
        <v>0</v>
      </c>
      <c r="J5750" s="30">
        <f>Calculator!$G$40</f>
        <v>6.5000000000000002E-2</v>
      </c>
      <c r="K5750" s="29">
        <f ca="1">IF(C5750&gt;=Calculator!$G$27,IF(DAY($C5750)=1,Calculator!$G$34/2,IF(DAY($C5750)=15,Calculator!$G$34/2,0)),0)</f>
        <v>0</v>
      </c>
      <c r="L5750" s="29">
        <f ca="1">IF(DAY($C5750)=28,IF(H5750=0,0,Calculator!$G$35),0)</f>
        <v>0</v>
      </c>
      <c r="M5750" s="29">
        <f ca="1">IF(I5750&gt;0,IF(DAY($C5750)=1,SUM(INDIRECT("I"&amp;(ROW(C5749)-DAY(C5749))):I5749),0),0)</f>
        <v>0</v>
      </c>
      <c r="N5750" s="29">
        <f ca="1">IF(C5750&lt;Calculator!$G$27,0,IF(C5750=Calculator!$G$27,Calculator!$G$39,IF(H5750-K5750&lt;=0,IF(D5750&gt;Calculator!$G$39,IF(H5750-K5750+E5750+L5750+M5750+Calculator!$G$39&gt;Calculator!$G$39,Calculator!$G$39-(H5750+E5750+L5750+M5750-K5750),Calculator!$G$39),D5750),0)))</f>
        <v>0</v>
      </c>
    </row>
    <row r="5751" spans="1:14" ht="15.75" thickBot="1">
      <c r="A5751" s="33" t="str">
        <f ca="1">IF(C5751=Calculator!$H$27,"F",IF(Daily!D5751+Daily!H5751=0,IF(D5750+H5750&gt;0,"L",""),""))</f>
        <v/>
      </c>
      <c r="B5751" s="34">
        <v>5750</v>
      </c>
      <c r="C5751" s="19">
        <f t="shared" ca="1" si="357"/>
        <v>51680</v>
      </c>
      <c r="D5751" s="29">
        <f t="shared" ca="1" si="359"/>
        <v>0</v>
      </c>
      <c r="E5751" s="29">
        <f ca="1">IF(C5751&lt;Calculator!$D$26,0,IF(DAY($C5751)=1,IF(D5751-Calculator!$G$24&gt;0,Calculator!$G$24,D5751),0))</f>
        <v>0</v>
      </c>
      <c r="F5751" s="29">
        <f ca="1">IF(E5751&gt;0,D5751*Calculator!$G$22/12,0)</f>
        <v>0</v>
      </c>
      <c r="G5751" s="29">
        <f ca="1">IF(E5751&gt;0,(IFERROR(-PMT(Calculator!$G$22/12,Calculator!$G$23*12,Calculator!$G$20),0))-F5751,0)</f>
        <v>0</v>
      </c>
      <c r="H5751" s="29">
        <f t="shared" ca="1" si="360"/>
        <v>0</v>
      </c>
      <c r="I5751" s="29">
        <f t="shared" ca="1" si="358"/>
        <v>0</v>
      </c>
      <c r="J5751" s="30">
        <f>Calculator!$G$40</f>
        <v>6.5000000000000002E-2</v>
      </c>
      <c r="K5751" s="29">
        <f ca="1">IF(C5751&gt;=Calculator!$G$27,IF(DAY($C5751)=1,Calculator!$G$34/2,IF(DAY($C5751)=15,Calculator!$G$34/2,0)),0)</f>
        <v>0</v>
      </c>
      <c r="L5751" s="29">
        <f ca="1">IF(DAY($C5751)=28,IF(H5751=0,0,Calculator!$G$35),0)</f>
        <v>0</v>
      </c>
      <c r="M5751" s="29">
        <f ca="1">IF(I5751&gt;0,IF(DAY($C5751)=1,SUM(INDIRECT("I"&amp;(ROW(C5750)-DAY(C5750))):I5750),0),0)</f>
        <v>0</v>
      </c>
      <c r="N5751" s="29">
        <f ca="1">IF(C5751&lt;Calculator!$G$27,0,IF(C5751=Calculator!$G$27,Calculator!$G$39,IF(H5751-K5751&lt;=0,IF(D5751&gt;Calculator!$G$39,IF(H5751-K5751+E5751+L5751+M5751+Calculator!$G$39&gt;Calculator!$G$39,Calculator!$G$39-(H5751+E5751+L5751+M5751-K5751),Calculator!$G$39),D5751),0)))</f>
        <v>0</v>
      </c>
    </row>
    <row r="5752" spans="1:14" ht="15.75" thickBot="1">
      <c r="A5752" s="33" t="str">
        <f ca="1">IF(C5752=Calculator!$H$27,"F",IF(Daily!D5752+Daily!H5752=0,IF(D5751+H5751&gt;0,"L",""),""))</f>
        <v/>
      </c>
      <c r="B5752" s="34">
        <v>5751</v>
      </c>
      <c r="C5752" s="19">
        <f t="shared" ca="1" si="357"/>
        <v>51681</v>
      </c>
      <c r="D5752" s="29">
        <f t="shared" ca="1" si="359"/>
        <v>0</v>
      </c>
      <c r="E5752" s="29">
        <f ca="1">IF(C5752&lt;Calculator!$D$26,0,IF(DAY($C5752)=1,IF(D5752-Calculator!$G$24&gt;0,Calculator!$G$24,D5752),0))</f>
        <v>0</v>
      </c>
      <c r="F5752" s="29">
        <f ca="1">IF(E5752&gt;0,D5752*Calculator!$G$22/12,0)</f>
        <v>0</v>
      </c>
      <c r="G5752" s="29">
        <f ca="1">IF(E5752&gt;0,(IFERROR(-PMT(Calculator!$G$22/12,Calculator!$G$23*12,Calculator!$G$20),0))-F5752,0)</f>
        <v>0</v>
      </c>
      <c r="H5752" s="29">
        <f t="shared" ca="1" si="360"/>
        <v>0</v>
      </c>
      <c r="I5752" s="29">
        <f t="shared" ca="1" si="358"/>
        <v>0</v>
      </c>
      <c r="J5752" s="30">
        <f>Calculator!$G$40</f>
        <v>6.5000000000000002E-2</v>
      </c>
      <c r="K5752" s="29">
        <f ca="1">IF(C5752&gt;=Calculator!$G$27,IF(DAY($C5752)=1,Calculator!$G$34/2,IF(DAY($C5752)=15,Calculator!$G$34/2,0)),0)</f>
        <v>0</v>
      </c>
      <c r="L5752" s="29">
        <f ca="1">IF(DAY($C5752)=28,IF(H5752=0,0,Calculator!$G$35),0)</f>
        <v>0</v>
      </c>
      <c r="M5752" s="29">
        <f ca="1">IF(I5752&gt;0,IF(DAY($C5752)=1,SUM(INDIRECT("I"&amp;(ROW(C5751)-DAY(C5751))):I5751),0),0)</f>
        <v>0</v>
      </c>
      <c r="N5752" s="29">
        <f ca="1">IF(C5752&lt;Calculator!$G$27,0,IF(C5752=Calculator!$G$27,Calculator!$G$39,IF(H5752-K5752&lt;=0,IF(D5752&gt;Calculator!$G$39,IF(H5752-K5752+E5752+L5752+M5752+Calculator!$G$39&gt;Calculator!$G$39,Calculator!$G$39-(H5752+E5752+L5752+M5752-K5752),Calculator!$G$39),D5752),0)))</f>
        <v>0</v>
      </c>
    </row>
    <row r="5753" spans="1:14" ht="15.75" thickBot="1">
      <c r="A5753" s="33" t="str">
        <f ca="1">IF(C5753=Calculator!$H$27,"F",IF(Daily!D5753+Daily!H5753=0,IF(D5752+H5752&gt;0,"L",""),""))</f>
        <v/>
      </c>
      <c r="B5753" s="34">
        <v>5752</v>
      </c>
      <c r="C5753" s="19">
        <f t="shared" ca="1" si="357"/>
        <v>51682</v>
      </c>
      <c r="D5753" s="29">
        <f t="shared" ca="1" si="359"/>
        <v>0</v>
      </c>
      <c r="E5753" s="29">
        <f ca="1">IF(C5753&lt;Calculator!$D$26,0,IF(DAY($C5753)=1,IF(D5753-Calculator!$G$24&gt;0,Calculator!$G$24,D5753),0))</f>
        <v>0</v>
      </c>
      <c r="F5753" s="29">
        <f ca="1">IF(E5753&gt;0,D5753*Calculator!$G$22/12,0)</f>
        <v>0</v>
      </c>
      <c r="G5753" s="29">
        <f ca="1">IF(E5753&gt;0,(IFERROR(-PMT(Calculator!$G$22/12,Calculator!$G$23*12,Calculator!$G$20),0))-F5753,0)</f>
        <v>0</v>
      </c>
      <c r="H5753" s="29">
        <f t="shared" ca="1" si="360"/>
        <v>0</v>
      </c>
      <c r="I5753" s="29">
        <f t="shared" ca="1" si="358"/>
        <v>0</v>
      </c>
      <c r="J5753" s="30">
        <f>Calculator!$G$40</f>
        <v>6.5000000000000002E-2</v>
      </c>
      <c r="K5753" s="29">
        <f ca="1">IF(C5753&gt;=Calculator!$G$27,IF(DAY($C5753)=1,Calculator!$G$34/2,IF(DAY($C5753)=15,Calculator!$G$34/2,0)),0)</f>
        <v>0</v>
      </c>
      <c r="L5753" s="29">
        <f ca="1">IF(DAY($C5753)=28,IF(H5753=0,0,Calculator!$G$35),0)</f>
        <v>0</v>
      </c>
      <c r="M5753" s="29">
        <f ca="1">IF(I5753&gt;0,IF(DAY($C5753)=1,SUM(INDIRECT("I"&amp;(ROW(C5752)-DAY(C5752))):I5752),0),0)</f>
        <v>0</v>
      </c>
      <c r="N5753" s="29">
        <f ca="1">IF(C5753&lt;Calculator!$G$27,0,IF(C5753=Calculator!$G$27,Calculator!$G$39,IF(H5753-K5753&lt;=0,IF(D5753&gt;Calculator!$G$39,IF(H5753-K5753+E5753+L5753+M5753+Calculator!$G$39&gt;Calculator!$G$39,Calculator!$G$39-(H5753+E5753+L5753+M5753-K5753),Calculator!$G$39),D5753),0)))</f>
        <v>0</v>
      </c>
    </row>
    <row r="5754" spans="1:14" ht="15.75" thickBot="1">
      <c r="A5754" s="33" t="str">
        <f ca="1">IF(C5754=Calculator!$H$27,"F",IF(Daily!D5754+Daily!H5754=0,IF(D5753+H5753&gt;0,"L",""),""))</f>
        <v/>
      </c>
      <c r="B5754" s="34">
        <v>5753</v>
      </c>
      <c r="C5754" s="19">
        <f t="shared" ca="1" si="357"/>
        <v>51683</v>
      </c>
      <c r="D5754" s="29">
        <f t="shared" ca="1" si="359"/>
        <v>0</v>
      </c>
      <c r="E5754" s="29">
        <f ca="1">IF(C5754&lt;Calculator!$D$26,0,IF(DAY($C5754)=1,IF(D5754-Calculator!$G$24&gt;0,Calculator!$G$24,D5754),0))</f>
        <v>0</v>
      </c>
      <c r="F5754" s="29">
        <f ca="1">IF(E5754&gt;0,D5754*Calculator!$G$22/12,0)</f>
        <v>0</v>
      </c>
      <c r="G5754" s="29">
        <f ca="1">IF(E5754&gt;0,(IFERROR(-PMT(Calculator!$G$22/12,Calculator!$G$23*12,Calculator!$G$20),0))-F5754,0)</f>
        <v>0</v>
      </c>
      <c r="H5754" s="29">
        <f t="shared" ca="1" si="360"/>
        <v>0</v>
      </c>
      <c r="I5754" s="29">
        <f t="shared" ca="1" si="358"/>
        <v>0</v>
      </c>
      <c r="J5754" s="30">
        <f>Calculator!$G$40</f>
        <v>6.5000000000000002E-2</v>
      </c>
      <c r="K5754" s="29">
        <f ca="1">IF(C5754&gt;=Calculator!$G$27,IF(DAY($C5754)=1,Calculator!$G$34/2,IF(DAY($C5754)=15,Calculator!$G$34/2,0)),0)</f>
        <v>4500</v>
      </c>
      <c r="L5754" s="29">
        <f ca="1">IF(DAY($C5754)=28,IF(H5754=0,0,Calculator!$G$35),0)</f>
        <v>0</v>
      </c>
      <c r="M5754" s="29">
        <f ca="1">IF(I5754&gt;0,IF(DAY($C5754)=1,SUM(INDIRECT("I"&amp;(ROW(C5753)-DAY(C5753))):I5753),0),0)</f>
        <v>0</v>
      </c>
      <c r="N5754" s="29">
        <f ca="1">IF(C5754&lt;Calculator!$G$27,0,IF(C5754=Calculator!$G$27,Calculator!$G$39,IF(H5754-K5754&lt;=0,IF(D5754&gt;Calculator!$G$39,IF(H5754-K5754+E5754+L5754+M5754+Calculator!$G$39&gt;Calculator!$G$39,Calculator!$G$39-(H5754+E5754+L5754+M5754-K5754),Calculator!$G$39),D5754),0)))</f>
        <v>0</v>
      </c>
    </row>
    <row r="5755" spans="1:14" ht="15.75" thickBot="1">
      <c r="A5755" s="33" t="str">
        <f ca="1">IF(C5755=Calculator!$H$27,"F",IF(Daily!D5755+Daily!H5755=0,IF(D5754+H5754&gt;0,"L",""),""))</f>
        <v/>
      </c>
      <c r="B5755" s="34">
        <v>5754</v>
      </c>
      <c r="C5755" s="19">
        <f t="shared" ca="1" si="357"/>
        <v>51684</v>
      </c>
      <c r="D5755" s="29">
        <f t="shared" ca="1" si="359"/>
        <v>0</v>
      </c>
      <c r="E5755" s="29">
        <f ca="1">IF(C5755&lt;Calculator!$D$26,0,IF(DAY($C5755)=1,IF(D5755-Calculator!$G$24&gt;0,Calculator!$G$24,D5755),0))</f>
        <v>0</v>
      </c>
      <c r="F5755" s="29">
        <f ca="1">IF(E5755&gt;0,D5755*Calculator!$G$22/12,0)</f>
        <v>0</v>
      </c>
      <c r="G5755" s="29">
        <f ca="1">IF(E5755&gt;0,(IFERROR(-PMT(Calculator!$G$22/12,Calculator!$G$23*12,Calculator!$G$20),0))-F5755,0)</f>
        <v>0</v>
      </c>
      <c r="H5755" s="29">
        <f t="shared" ca="1" si="360"/>
        <v>0</v>
      </c>
      <c r="I5755" s="29">
        <f t="shared" ca="1" si="358"/>
        <v>0</v>
      </c>
      <c r="J5755" s="30">
        <f>Calculator!$G$40</f>
        <v>6.5000000000000002E-2</v>
      </c>
      <c r="K5755" s="29">
        <f ca="1">IF(C5755&gt;=Calculator!$G$27,IF(DAY($C5755)=1,Calculator!$G$34/2,IF(DAY($C5755)=15,Calculator!$G$34/2,0)),0)</f>
        <v>0</v>
      </c>
      <c r="L5755" s="29">
        <f ca="1">IF(DAY($C5755)=28,IF(H5755=0,0,Calculator!$G$35),0)</f>
        <v>0</v>
      </c>
      <c r="M5755" s="29">
        <f ca="1">IF(I5755&gt;0,IF(DAY($C5755)=1,SUM(INDIRECT("I"&amp;(ROW(C5754)-DAY(C5754))):I5754),0),0)</f>
        <v>0</v>
      </c>
      <c r="N5755" s="29">
        <f ca="1">IF(C5755&lt;Calculator!$G$27,0,IF(C5755=Calculator!$G$27,Calculator!$G$39,IF(H5755-K5755&lt;=0,IF(D5755&gt;Calculator!$G$39,IF(H5755-K5755+E5755+L5755+M5755+Calculator!$G$39&gt;Calculator!$G$39,Calculator!$G$39-(H5755+E5755+L5755+M5755-K5755),Calculator!$G$39),D5755),0)))</f>
        <v>0</v>
      </c>
    </row>
    <row r="5756" spans="1:14" ht="15.75" thickBot="1">
      <c r="A5756" s="33" t="str">
        <f ca="1">IF(C5756=Calculator!$H$27,"F",IF(Daily!D5756+Daily!H5756=0,IF(D5755+H5755&gt;0,"L",""),""))</f>
        <v/>
      </c>
      <c r="B5756" s="34">
        <v>5755</v>
      </c>
      <c r="C5756" s="19">
        <f t="shared" ca="1" si="357"/>
        <v>51685</v>
      </c>
      <c r="D5756" s="29">
        <f t="shared" ca="1" si="359"/>
        <v>0</v>
      </c>
      <c r="E5756" s="29">
        <f ca="1">IF(C5756&lt;Calculator!$D$26,0,IF(DAY($C5756)=1,IF(D5756-Calculator!$G$24&gt;0,Calculator!$G$24,D5756),0))</f>
        <v>0</v>
      </c>
      <c r="F5756" s="29">
        <f ca="1">IF(E5756&gt;0,D5756*Calculator!$G$22/12,0)</f>
        <v>0</v>
      </c>
      <c r="G5756" s="29">
        <f ca="1">IF(E5756&gt;0,(IFERROR(-PMT(Calculator!$G$22/12,Calculator!$G$23*12,Calculator!$G$20),0))-F5756,0)</f>
        <v>0</v>
      </c>
      <c r="H5756" s="29">
        <f t="shared" ca="1" si="360"/>
        <v>0</v>
      </c>
      <c r="I5756" s="29">
        <f t="shared" ca="1" si="358"/>
        <v>0</v>
      </c>
      <c r="J5756" s="30">
        <f>Calculator!$G$40</f>
        <v>6.5000000000000002E-2</v>
      </c>
      <c r="K5756" s="29">
        <f ca="1">IF(C5756&gt;=Calculator!$G$27,IF(DAY($C5756)=1,Calculator!$G$34/2,IF(DAY($C5756)=15,Calculator!$G$34/2,0)),0)</f>
        <v>0</v>
      </c>
      <c r="L5756" s="29">
        <f ca="1">IF(DAY($C5756)=28,IF(H5756=0,0,Calculator!$G$35),0)</f>
        <v>0</v>
      </c>
      <c r="M5756" s="29">
        <f ca="1">IF(I5756&gt;0,IF(DAY($C5756)=1,SUM(INDIRECT("I"&amp;(ROW(C5755)-DAY(C5755))):I5755),0),0)</f>
        <v>0</v>
      </c>
      <c r="N5756" s="29">
        <f ca="1">IF(C5756&lt;Calculator!$G$27,0,IF(C5756=Calculator!$G$27,Calculator!$G$39,IF(H5756-K5756&lt;=0,IF(D5756&gt;Calculator!$G$39,IF(H5756-K5756+E5756+L5756+M5756+Calculator!$G$39&gt;Calculator!$G$39,Calculator!$G$39-(H5756+E5756+L5756+M5756-K5756),Calculator!$G$39),D5756),0)))</f>
        <v>0</v>
      </c>
    </row>
    <row r="5757" spans="1:14" ht="15.75" thickBot="1">
      <c r="A5757" s="33" t="str">
        <f ca="1">IF(C5757=Calculator!$H$27,"F",IF(Daily!D5757+Daily!H5757=0,IF(D5756+H5756&gt;0,"L",""),""))</f>
        <v/>
      </c>
      <c r="B5757" s="34">
        <v>5756</v>
      </c>
      <c r="C5757" s="19">
        <f t="shared" ca="1" si="357"/>
        <v>51686</v>
      </c>
      <c r="D5757" s="29">
        <f t="shared" ca="1" si="359"/>
        <v>0</v>
      </c>
      <c r="E5757" s="29">
        <f ca="1">IF(C5757&lt;Calculator!$D$26,0,IF(DAY($C5757)=1,IF(D5757-Calculator!$G$24&gt;0,Calculator!$G$24,D5757),0))</f>
        <v>0</v>
      </c>
      <c r="F5757" s="29">
        <f ca="1">IF(E5757&gt;0,D5757*Calculator!$G$22/12,0)</f>
        <v>0</v>
      </c>
      <c r="G5757" s="29">
        <f ca="1">IF(E5757&gt;0,(IFERROR(-PMT(Calculator!$G$22/12,Calculator!$G$23*12,Calculator!$G$20),0))-F5757,0)</f>
        <v>0</v>
      </c>
      <c r="H5757" s="29">
        <f t="shared" ca="1" si="360"/>
        <v>0</v>
      </c>
      <c r="I5757" s="29">
        <f t="shared" ca="1" si="358"/>
        <v>0</v>
      </c>
      <c r="J5757" s="30">
        <f>Calculator!$G$40</f>
        <v>6.5000000000000002E-2</v>
      </c>
      <c r="K5757" s="29">
        <f ca="1">IF(C5757&gt;=Calculator!$G$27,IF(DAY($C5757)=1,Calculator!$G$34/2,IF(DAY($C5757)=15,Calculator!$G$34/2,0)),0)</f>
        <v>0</v>
      </c>
      <c r="L5757" s="29">
        <f ca="1">IF(DAY($C5757)=28,IF(H5757=0,0,Calculator!$G$35),0)</f>
        <v>0</v>
      </c>
      <c r="M5757" s="29">
        <f ca="1">IF(I5757&gt;0,IF(DAY($C5757)=1,SUM(INDIRECT("I"&amp;(ROW(C5756)-DAY(C5756))):I5756),0),0)</f>
        <v>0</v>
      </c>
      <c r="N5757" s="29">
        <f ca="1">IF(C5757&lt;Calculator!$G$27,0,IF(C5757=Calculator!$G$27,Calculator!$G$39,IF(H5757-K5757&lt;=0,IF(D5757&gt;Calculator!$G$39,IF(H5757-K5757+E5757+L5757+M5757+Calculator!$G$39&gt;Calculator!$G$39,Calculator!$G$39-(H5757+E5757+L5757+M5757-K5757),Calculator!$G$39),D5757),0)))</f>
        <v>0</v>
      </c>
    </row>
    <row r="5758" spans="1:14" ht="15.75" thickBot="1">
      <c r="A5758" s="33" t="str">
        <f ca="1">IF(C5758=Calculator!$H$27,"F",IF(Daily!D5758+Daily!H5758=0,IF(D5757+H5757&gt;0,"L",""),""))</f>
        <v/>
      </c>
      <c r="B5758" s="34">
        <v>5757</v>
      </c>
      <c r="C5758" s="19">
        <f t="shared" ca="1" si="357"/>
        <v>51687</v>
      </c>
      <c r="D5758" s="29">
        <f t="shared" ca="1" si="359"/>
        <v>0</v>
      </c>
      <c r="E5758" s="29">
        <f ca="1">IF(C5758&lt;Calculator!$D$26,0,IF(DAY($C5758)=1,IF(D5758-Calculator!$G$24&gt;0,Calculator!$G$24,D5758),0))</f>
        <v>0</v>
      </c>
      <c r="F5758" s="29">
        <f ca="1">IF(E5758&gt;0,D5758*Calculator!$G$22/12,0)</f>
        <v>0</v>
      </c>
      <c r="G5758" s="29">
        <f ca="1">IF(E5758&gt;0,(IFERROR(-PMT(Calculator!$G$22/12,Calculator!$G$23*12,Calculator!$G$20),0))-F5758,0)</f>
        <v>0</v>
      </c>
      <c r="H5758" s="29">
        <f t="shared" ca="1" si="360"/>
        <v>0</v>
      </c>
      <c r="I5758" s="29">
        <f t="shared" ca="1" si="358"/>
        <v>0</v>
      </c>
      <c r="J5758" s="30">
        <f>Calculator!$G$40</f>
        <v>6.5000000000000002E-2</v>
      </c>
      <c r="K5758" s="29">
        <f ca="1">IF(C5758&gt;=Calculator!$G$27,IF(DAY($C5758)=1,Calculator!$G$34/2,IF(DAY($C5758)=15,Calculator!$G$34/2,0)),0)</f>
        <v>0</v>
      </c>
      <c r="L5758" s="29">
        <f ca="1">IF(DAY($C5758)=28,IF(H5758=0,0,Calculator!$G$35),0)</f>
        <v>0</v>
      </c>
      <c r="M5758" s="29">
        <f ca="1">IF(I5758&gt;0,IF(DAY($C5758)=1,SUM(INDIRECT("I"&amp;(ROW(C5757)-DAY(C5757))):I5757),0),0)</f>
        <v>0</v>
      </c>
      <c r="N5758" s="29">
        <f ca="1">IF(C5758&lt;Calculator!$G$27,0,IF(C5758=Calculator!$G$27,Calculator!$G$39,IF(H5758-K5758&lt;=0,IF(D5758&gt;Calculator!$G$39,IF(H5758-K5758+E5758+L5758+M5758+Calculator!$G$39&gt;Calculator!$G$39,Calculator!$G$39-(H5758+E5758+L5758+M5758-K5758),Calculator!$G$39),D5758),0)))</f>
        <v>0</v>
      </c>
    </row>
    <row r="5759" spans="1:14" ht="15.75" thickBot="1">
      <c r="A5759" s="33" t="str">
        <f ca="1">IF(C5759=Calculator!$H$27,"F",IF(Daily!D5759+Daily!H5759=0,IF(D5758+H5758&gt;0,"L",""),""))</f>
        <v/>
      </c>
      <c r="B5759" s="34">
        <v>5758</v>
      </c>
      <c r="C5759" s="19">
        <f t="shared" ca="1" si="357"/>
        <v>51688</v>
      </c>
      <c r="D5759" s="29">
        <f t="shared" ca="1" si="359"/>
        <v>0</v>
      </c>
      <c r="E5759" s="29">
        <f ca="1">IF(C5759&lt;Calculator!$D$26,0,IF(DAY($C5759)=1,IF(D5759-Calculator!$G$24&gt;0,Calculator!$G$24,D5759),0))</f>
        <v>0</v>
      </c>
      <c r="F5759" s="29">
        <f ca="1">IF(E5759&gt;0,D5759*Calculator!$G$22/12,0)</f>
        <v>0</v>
      </c>
      <c r="G5759" s="29">
        <f ca="1">IF(E5759&gt;0,(IFERROR(-PMT(Calculator!$G$22/12,Calculator!$G$23*12,Calculator!$G$20),0))-F5759,0)</f>
        <v>0</v>
      </c>
      <c r="H5759" s="29">
        <f t="shared" ca="1" si="360"/>
        <v>0</v>
      </c>
      <c r="I5759" s="29">
        <f t="shared" ca="1" si="358"/>
        <v>0</v>
      </c>
      <c r="J5759" s="30">
        <f>Calculator!$G$40</f>
        <v>6.5000000000000002E-2</v>
      </c>
      <c r="K5759" s="29">
        <f ca="1">IF(C5759&gt;=Calculator!$G$27,IF(DAY($C5759)=1,Calculator!$G$34/2,IF(DAY($C5759)=15,Calculator!$G$34/2,0)),0)</f>
        <v>0</v>
      </c>
      <c r="L5759" s="29">
        <f ca="1">IF(DAY($C5759)=28,IF(H5759=0,0,Calculator!$G$35),0)</f>
        <v>0</v>
      </c>
      <c r="M5759" s="29">
        <f ca="1">IF(I5759&gt;0,IF(DAY($C5759)=1,SUM(INDIRECT("I"&amp;(ROW(C5758)-DAY(C5758))):I5758),0),0)</f>
        <v>0</v>
      </c>
      <c r="N5759" s="29">
        <f ca="1">IF(C5759&lt;Calculator!$G$27,0,IF(C5759=Calculator!$G$27,Calculator!$G$39,IF(H5759-K5759&lt;=0,IF(D5759&gt;Calculator!$G$39,IF(H5759-K5759+E5759+L5759+M5759+Calculator!$G$39&gt;Calculator!$G$39,Calculator!$G$39-(H5759+E5759+L5759+M5759-K5759),Calculator!$G$39),D5759),0)))</f>
        <v>0</v>
      </c>
    </row>
    <row r="5760" spans="1:14" ht="15.75" thickBot="1">
      <c r="A5760" s="33" t="str">
        <f ca="1">IF(C5760=Calculator!$H$27,"F",IF(Daily!D5760+Daily!H5760=0,IF(D5759+H5759&gt;0,"L",""),""))</f>
        <v/>
      </c>
      <c r="B5760" s="34">
        <v>5759</v>
      </c>
      <c r="C5760" s="19">
        <f t="shared" ca="1" si="357"/>
        <v>51689</v>
      </c>
      <c r="D5760" s="29">
        <f t="shared" ca="1" si="359"/>
        <v>0</v>
      </c>
      <c r="E5760" s="29">
        <f ca="1">IF(C5760&lt;Calculator!$D$26,0,IF(DAY($C5760)=1,IF(D5760-Calculator!$G$24&gt;0,Calculator!$G$24,D5760),0))</f>
        <v>0</v>
      </c>
      <c r="F5760" s="29">
        <f ca="1">IF(E5760&gt;0,D5760*Calculator!$G$22/12,0)</f>
        <v>0</v>
      </c>
      <c r="G5760" s="29">
        <f ca="1">IF(E5760&gt;0,(IFERROR(-PMT(Calculator!$G$22/12,Calculator!$G$23*12,Calculator!$G$20),0))-F5760,0)</f>
        <v>0</v>
      </c>
      <c r="H5760" s="29">
        <f t="shared" ca="1" si="360"/>
        <v>0</v>
      </c>
      <c r="I5760" s="29">
        <f t="shared" ca="1" si="358"/>
        <v>0</v>
      </c>
      <c r="J5760" s="30">
        <f>Calculator!$G$40</f>
        <v>6.5000000000000002E-2</v>
      </c>
      <c r="K5760" s="29">
        <f ca="1">IF(C5760&gt;=Calculator!$G$27,IF(DAY($C5760)=1,Calculator!$G$34/2,IF(DAY($C5760)=15,Calculator!$G$34/2,0)),0)</f>
        <v>0</v>
      </c>
      <c r="L5760" s="29">
        <f ca="1">IF(DAY($C5760)=28,IF(H5760=0,0,Calculator!$G$35),0)</f>
        <v>0</v>
      </c>
      <c r="M5760" s="29">
        <f ca="1">IF(I5760&gt;0,IF(DAY($C5760)=1,SUM(INDIRECT("I"&amp;(ROW(C5759)-DAY(C5759))):I5759),0),0)</f>
        <v>0</v>
      </c>
      <c r="N5760" s="29">
        <f ca="1">IF(C5760&lt;Calculator!$G$27,0,IF(C5760=Calculator!$G$27,Calculator!$G$39,IF(H5760-K5760&lt;=0,IF(D5760&gt;Calculator!$G$39,IF(H5760-K5760+E5760+L5760+M5760+Calculator!$G$39&gt;Calculator!$G$39,Calculator!$G$39-(H5760+E5760+L5760+M5760-K5760),Calculator!$G$39),D5760),0)))</f>
        <v>0</v>
      </c>
    </row>
    <row r="5761" spans="1:14" ht="15.75" thickBot="1">
      <c r="A5761" s="33" t="str">
        <f ca="1">IF(C5761=Calculator!$H$27,"F",IF(Daily!D5761+Daily!H5761=0,IF(D5760+H5760&gt;0,"L",""),""))</f>
        <v/>
      </c>
      <c r="B5761" s="34">
        <v>5760</v>
      </c>
      <c r="C5761" s="19">
        <f t="shared" ca="1" si="357"/>
        <v>51690</v>
      </c>
      <c r="D5761" s="29">
        <f t="shared" ca="1" si="359"/>
        <v>0</v>
      </c>
      <c r="E5761" s="29">
        <f ca="1">IF(C5761&lt;Calculator!$D$26,0,IF(DAY($C5761)=1,IF(D5761-Calculator!$G$24&gt;0,Calculator!$G$24,D5761),0))</f>
        <v>0</v>
      </c>
      <c r="F5761" s="29">
        <f ca="1">IF(E5761&gt;0,D5761*Calculator!$G$22/12,0)</f>
        <v>0</v>
      </c>
      <c r="G5761" s="29">
        <f ca="1">IF(E5761&gt;0,(IFERROR(-PMT(Calculator!$G$22/12,Calculator!$G$23*12,Calculator!$G$20),0))-F5761,0)</f>
        <v>0</v>
      </c>
      <c r="H5761" s="29">
        <f t="shared" ca="1" si="360"/>
        <v>0</v>
      </c>
      <c r="I5761" s="29">
        <f t="shared" ca="1" si="358"/>
        <v>0</v>
      </c>
      <c r="J5761" s="30">
        <f>Calculator!$G$40</f>
        <v>6.5000000000000002E-2</v>
      </c>
      <c r="K5761" s="29">
        <f ca="1">IF(C5761&gt;=Calculator!$G$27,IF(DAY($C5761)=1,Calculator!$G$34/2,IF(DAY($C5761)=15,Calculator!$G$34/2,0)),0)</f>
        <v>0</v>
      </c>
      <c r="L5761" s="29">
        <f ca="1">IF(DAY($C5761)=28,IF(H5761=0,0,Calculator!$G$35),0)</f>
        <v>0</v>
      </c>
      <c r="M5761" s="29">
        <f ca="1">IF(I5761&gt;0,IF(DAY($C5761)=1,SUM(INDIRECT("I"&amp;(ROW(C5760)-DAY(C5760))):I5760),0),0)</f>
        <v>0</v>
      </c>
      <c r="N5761" s="29">
        <f ca="1">IF(C5761&lt;Calculator!$G$27,0,IF(C5761=Calculator!$G$27,Calculator!$G$39,IF(H5761-K5761&lt;=0,IF(D5761&gt;Calculator!$G$39,IF(H5761-K5761+E5761+L5761+M5761+Calculator!$G$39&gt;Calculator!$G$39,Calculator!$G$39-(H5761+E5761+L5761+M5761-K5761),Calculator!$G$39),D5761),0)))</f>
        <v>0</v>
      </c>
    </row>
    <row r="5762" spans="1:14" ht="15.75" thickBot="1">
      <c r="A5762" s="33" t="str">
        <f ca="1">IF(C5762=Calculator!$H$27,"F",IF(Daily!D5762+Daily!H5762=0,IF(D5761+H5761&gt;0,"L",""),""))</f>
        <v/>
      </c>
      <c r="B5762" s="34">
        <v>5761</v>
      </c>
      <c r="C5762" s="19">
        <f t="shared" ca="1" si="357"/>
        <v>51691</v>
      </c>
      <c r="D5762" s="29">
        <f t="shared" ca="1" si="359"/>
        <v>0</v>
      </c>
      <c r="E5762" s="29">
        <f ca="1">IF(C5762&lt;Calculator!$D$26,0,IF(DAY($C5762)=1,IF(D5762-Calculator!$G$24&gt;0,Calculator!$G$24,D5762),0))</f>
        <v>0</v>
      </c>
      <c r="F5762" s="29">
        <f ca="1">IF(E5762&gt;0,D5762*Calculator!$G$22/12,0)</f>
        <v>0</v>
      </c>
      <c r="G5762" s="29">
        <f ca="1">IF(E5762&gt;0,(IFERROR(-PMT(Calculator!$G$22/12,Calculator!$G$23*12,Calculator!$G$20),0))-F5762,0)</f>
        <v>0</v>
      </c>
      <c r="H5762" s="29">
        <f t="shared" ca="1" si="360"/>
        <v>0</v>
      </c>
      <c r="I5762" s="29">
        <f t="shared" ca="1" si="358"/>
        <v>0</v>
      </c>
      <c r="J5762" s="30">
        <f>Calculator!$G$40</f>
        <v>6.5000000000000002E-2</v>
      </c>
      <c r="K5762" s="29">
        <f ca="1">IF(C5762&gt;=Calculator!$G$27,IF(DAY($C5762)=1,Calculator!$G$34/2,IF(DAY($C5762)=15,Calculator!$G$34/2,0)),0)</f>
        <v>0</v>
      </c>
      <c r="L5762" s="29">
        <f ca="1">IF(DAY($C5762)=28,IF(H5762=0,0,Calculator!$G$35),0)</f>
        <v>0</v>
      </c>
      <c r="M5762" s="29">
        <f ca="1">IF(I5762&gt;0,IF(DAY($C5762)=1,SUM(INDIRECT("I"&amp;(ROW(C5761)-DAY(C5761))):I5761),0),0)</f>
        <v>0</v>
      </c>
      <c r="N5762" s="29">
        <f ca="1">IF(C5762&lt;Calculator!$G$27,0,IF(C5762=Calculator!$G$27,Calculator!$G$39,IF(H5762-K5762&lt;=0,IF(D5762&gt;Calculator!$G$39,IF(H5762-K5762+E5762+L5762+M5762+Calculator!$G$39&gt;Calculator!$G$39,Calculator!$G$39-(H5762+E5762+L5762+M5762-K5762),Calculator!$G$39),D5762),0)))</f>
        <v>0</v>
      </c>
    </row>
    <row r="5763" spans="1:14" ht="15.75" thickBot="1">
      <c r="A5763" s="33" t="str">
        <f ca="1">IF(C5763=Calculator!$H$27,"F",IF(Daily!D5763+Daily!H5763=0,IF(D5762+H5762&gt;0,"L",""),""))</f>
        <v/>
      </c>
      <c r="B5763" s="34">
        <v>5762</v>
      </c>
      <c r="C5763" s="19">
        <f t="shared" ref="C5763:C5826" ca="1" si="361">C5762+1</f>
        <v>51692</v>
      </c>
      <c r="D5763" s="29">
        <f t="shared" ca="1" si="359"/>
        <v>0</v>
      </c>
      <c r="E5763" s="29">
        <f ca="1">IF(C5763&lt;Calculator!$D$26,0,IF(DAY($C5763)=1,IF(D5763-Calculator!$G$24&gt;0,Calculator!$G$24,D5763),0))</f>
        <v>0</v>
      </c>
      <c r="F5763" s="29">
        <f ca="1">IF(E5763&gt;0,D5763*Calculator!$G$22/12,0)</f>
        <v>0</v>
      </c>
      <c r="G5763" s="29">
        <f ca="1">IF(E5763&gt;0,(IFERROR(-PMT(Calculator!$G$22/12,Calculator!$G$23*12,Calculator!$G$20),0))-F5763,0)</f>
        <v>0</v>
      </c>
      <c r="H5763" s="29">
        <f t="shared" ca="1" si="360"/>
        <v>0</v>
      </c>
      <c r="I5763" s="29">
        <f t="shared" ref="I5763:I5826" ca="1" si="362">H5763*J5763/365</f>
        <v>0</v>
      </c>
      <c r="J5763" s="30">
        <f>Calculator!$G$40</f>
        <v>6.5000000000000002E-2</v>
      </c>
      <c r="K5763" s="29">
        <f ca="1">IF(C5763&gt;=Calculator!$G$27,IF(DAY($C5763)=1,Calculator!$G$34/2,IF(DAY($C5763)=15,Calculator!$G$34/2,0)),0)</f>
        <v>0</v>
      </c>
      <c r="L5763" s="29">
        <f ca="1">IF(DAY($C5763)=28,IF(H5763=0,0,Calculator!$G$35),0)</f>
        <v>0</v>
      </c>
      <c r="M5763" s="29">
        <f ca="1">IF(I5763&gt;0,IF(DAY($C5763)=1,SUM(INDIRECT("I"&amp;(ROW(C5762)-DAY(C5762))):I5762),0),0)</f>
        <v>0</v>
      </c>
      <c r="N5763" s="29">
        <f ca="1">IF(C5763&lt;Calculator!$G$27,0,IF(C5763=Calculator!$G$27,Calculator!$G$39,IF(H5763-K5763&lt;=0,IF(D5763&gt;Calculator!$G$39,IF(H5763-K5763+E5763+L5763+M5763+Calculator!$G$39&gt;Calculator!$G$39,Calculator!$G$39-(H5763+E5763+L5763+M5763-K5763),Calculator!$G$39),D5763),0)))</f>
        <v>0</v>
      </c>
    </row>
    <row r="5764" spans="1:14" ht="15.75" thickBot="1">
      <c r="A5764" s="33" t="str">
        <f ca="1">IF(C5764=Calculator!$H$27,"F",IF(Daily!D5764+Daily!H5764=0,IF(D5763+H5763&gt;0,"L",""),""))</f>
        <v/>
      </c>
      <c r="B5764" s="34">
        <v>5763</v>
      </c>
      <c r="C5764" s="19">
        <f t="shared" ca="1" si="361"/>
        <v>51693</v>
      </c>
      <c r="D5764" s="29">
        <f t="shared" ref="D5764:D5827" ca="1" si="363">IF(((D5763-G5763)-N5763)&lt;0,0,((D5763-G5763)-N5763))</f>
        <v>0</v>
      </c>
      <c r="E5764" s="29">
        <f ca="1">IF(C5764&lt;Calculator!$D$26,0,IF(DAY($C5764)=1,IF(D5764-Calculator!$G$24&gt;0,Calculator!$G$24,D5764),0))</f>
        <v>0</v>
      </c>
      <c r="F5764" s="29">
        <f ca="1">IF(E5764&gt;0,D5764*Calculator!$G$22/12,0)</f>
        <v>0</v>
      </c>
      <c r="G5764" s="29">
        <f ca="1">IF(E5764&gt;0,(IFERROR(-PMT(Calculator!$G$22/12,Calculator!$G$23*12,Calculator!$G$20),0))-F5764,0)</f>
        <v>0</v>
      </c>
      <c r="H5764" s="29">
        <f t="shared" ref="H5764:H5827" ca="1" si="364">IF((H5763-K5763+SUM(L5763:N5763)+E5763)&lt;0,0,(H5763-K5763+SUM(L5763:N5763)+E5763))</f>
        <v>0</v>
      </c>
      <c r="I5764" s="29">
        <f t="shared" ca="1" si="362"/>
        <v>0</v>
      </c>
      <c r="J5764" s="30">
        <f>Calculator!$G$40</f>
        <v>6.5000000000000002E-2</v>
      </c>
      <c r="K5764" s="29">
        <f ca="1">IF(C5764&gt;=Calculator!$G$27,IF(DAY($C5764)=1,Calculator!$G$34/2,IF(DAY($C5764)=15,Calculator!$G$34/2,0)),0)</f>
        <v>0</v>
      </c>
      <c r="L5764" s="29">
        <f ca="1">IF(DAY($C5764)=28,IF(H5764=0,0,Calculator!$G$35),0)</f>
        <v>0</v>
      </c>
      <c r="M5764" s="29">
        <f ca="1">IF(I5764&gt;0,IF(DAY($C5764)=1,SUM(INDIRECT("I"&amp;(ROW(C5763)-DAY(C5763))):I5763),0),0)</f>
        <v>0</v>
      </c>
      <c r="N5764" s="29">
        <f ca="1">IF(C5764&lt;Calculator!$G$27,0,IF(C5764=Calculator!$G$27,Calculator!$G$39,IF(H5764-K5764&lt;=0,IF(D5764&gt;Calculator!$G$39,IF(H5764-K5764+E5764+L5764+M5764+Calculator!$G$39&gt;Calculator!$G$39,Calculator!$G$39-(H5764+E5764+L5764+M5764-K5764),Calculator!$G$39),D5764),0)))</f>
        <v>0</v>
      </c>
    </row>
    <row r="5765" spans="1:14" ht="15.75" thickBot="1">
      <c r="A5765" s="33" t="str">
        <f ca="1">IF(C5765=Calculator!$H$27,"F",IF(Daily!D5765+Daily!H5765=0,IF(D5764+H5764&gt;0,"L",""),""))</f>
        <v/>
      </c>
      <c r="B5765" s="34">
        <v>5764</v>
      </c>
      <c r="C5765" s="19">
        <f t="shared" ca="1" si="361"/>
        <v>51694</v>
      </c>
      <c r="D5765" s="29">
        <f t="shared" ca="1" si="363"/>
        <v>0</v>
      </c>
      <c r="E5765" s="29">
        <f ca="1">IF(C5765&lt;Calculator!$D$26,0,IF(DAY($C5765)=1,IF(D5765-Calculator!$G$24&gt;0,Calculator!$G$24,D5765),0))</f>
        <v>0</v>
      </c>
      <c r="F5765" s="29">
        <f ca="1">IF(E5765&gt;0,D5765*Calculator!$G$22/12,0)</f>
        <v>0</v>
      </c>
      <c r="G5765" s="29">
        <f ca="1">IF(E5765&gt;0,(IFERROR(-PMT(Calculator!$G$22/12,Calculator!$G$23*12,Calculator!$G$20),0))-F5765,0)</f>
        <v>0</v>
      </c>
      <c r="H5765" s="29">
        <f t="shared" ca="1" si="364"/>
        <v>0</v>
      </c>
      <c r="I5765" s="29">
        <f t="shared" ca="1" si="362"/>
        <v>0</v>
      </c>
      <c r="J5765" s="30">
        <f>Calculator!$G$40</f>
        <v>6.5000000000000002E-2</v>
      </c>
      <c r="K5765" s="29">
        <f ca="1">IF(C5765&gt;=Calculator!$G$27,IF(DAY($C5765)=1,Calculator!$G$34/2,IF(DAY($C5765)=15,Calculator!$G$34/2,0)),0)</f>
        <v>0</v>
      </c>
      <c r="L5765" s="29">
        <f ca="1">IF(DAY($C5765)=28,IF(H5765=0,0,Calculator!$G$35),0)</f>
        <v>0</v>
      </c>
      <c r="M5765" s="29">
        <f ca="1">IF(I5765&gt;0,IF(DAY($C5765)=1,SUM(INDIRECT("I"&amp;(ROW(C5764)-DAY(C5764))):I5764),0),0)</f>
        <v>0</v>
      </c>
      <c r="N5765" s="29">
        <f ca="1">IF(C5765&lt;Calculator!$G$27,0,IF(C5765=Calculator!$G$27,Calculator!$G$39,IF(H5765-K5765&lt;=0,IF(D5765&gt;Calculator!$G$39,IF(H5765-K5765+E5765+L5765+M5765+Calculator!$G$39&gt;Calculator!$G$39,Calculator!$G$39-(H5765+E5765+L5765+M5765-K5765),Calculator!$G$39),D5765),0)))</f>
        <v>0</v>
      </c>
    </row>
    <row r="5766" spans="1:14" ht="15.75" thickBot="1">
      <c r="A5766" s="33" t="str">
        <f ca="1">IF(C5766=Calculator!$H$27,"F",IF(Daily!D5766+Daily!H5766=0,IF(D5765+H5765&gt;0,"L",""),""))</f>
        <v/>
      </c>
      <c r="B5766" s="34">
        <v>5765</v>
      </c>
      <c r="C5766" s="19">
        <f t="shared" ca="1" si="361"/>
        <v>51695</v>
      </c>
      <c r="D5766" s="29">
        <f t="shared" ca="1" si="363"/>
        <v>0</v>
      </c>
      <c r="E5766" s="29">
        <f ca="1">IF(C5766&lt;Calculator!$D$26,0,IF(DAY($C5766)=1,IF(D5766-Calculator!$G$24&gt;0,Calculator!$G$24,D5766),0))</f>
        <v>0</v>
      </c>
      <c r="F5766" s="29">
        <f ca="1">IF(E5766&gt;0,D5766*Calculator!$G$22/12,0)</f>
        <v>0</v>
      </c>
      <c r="G5766" s="29">
        <f ca="1">IF(E5766&gt;0,(IFERROR(-PMT(Calculator!$G$22/12,Calculator!$G$23*12,Calculator!$G$20),0))-F5766,0)</f>
        <v>0</v>
      </c>
      <c r="H5766" s="29">
        <f t="shared" ca="1" si="364"/>
        <v>0</v>
      </c>
      <c r="I5766" s="29">
        <f t="shared" ca="1" si="362"/>
        <v>0</v>
      </c>
      <c r="J5766" s="30">
        <f>Calculator!$G$40</f>
        <v>6.5000000000000002E-2</v>
      </c>
      <c r="K5766" s="29">
        <f ca="1">IF(C5766&gt;=Calculator!$G$27,IF(DAY($C5766)=1,Calculator!$G$34/2,IF(DAY($C5766)=15,Calculator!$G$34/2,0)),0)</f>
        <v>0</v>
      </c>
      <c r="L5766" s="29">
        <f ca="1">IF(DAY($C5766)=28,IF(H5766=0,0,Calculator!$G$35),0)</f>
        <v>0</v>
      </c>
      <c r="M5766" s="29">
        <f ca="1">IF(I5766&gt;0,IF(DAY($C5766)=1,SUM(INDIRECT("I"&amp;(ROW(C5765)-DAY(C5765))):I5765),0),0)</f>
        <v>0</v>
      </c>
      <c r="N5766" s="29">
        <f ca="1">IF(C5766&lt;Calculator!$G$27,0,IF(C5766=Calculator!$G$27,Calculator!$G$39,IF(H5766-K5766&lt;=0,IF(D5766&gt;Calculator!$G$39,IF(H5766-K5766+E5766+L5766+M5766+Calculator!$G$39&gt;Calculator!$G$39,Calculator!$G$39-(H5766+E5766+L5766+M5766-K5766),Calculator!$G$39),D5766),0)))</f>
        <v>0</v>
      </c>
    </row>
    <row r="5767" spans="1:14" ht="15.75" thickBot="1">
      <c r="A5767" s="33" t="str">
        <f ca="1">IF(C5767=Calculator!$H$27,"F",IF(Daily!D5767+Daily!H5767=0,IF(D5766+H5766&gt;0,"L",""),""))</f>
        <v/>
      </c>
      <c r="B5767" s="34">
        <v>5766</v>
      </c>
      <c r="C5767" s="19">
        <f t="shared" ca="1" si="361"/>
        <v>51696</v>
      </c>
      <c r="D5767" s="29">
        <f t="shared" ca="1" si="363"/>
        <v>0</v>
      </c>
      <c r="E5767" s="29">
        <f ca="1">IF(C5767&lt;Calculator!$D$26,0,IF(DAY($C5767)=1,IF(D5767-Calculator!$G$24&gt;0,Calculator!$G$24,D5767),0))</f>
        <v>0</v>
      </c>
      <c r="F5767" s="29">
        <f ca="1">IF(E5767&gt;0,D5767*Calculator!$G$22/12,0)</f>
        <v>0</v>
      </c>
      <c r="G5767" s="29">
        <f ca="1">IF(E5767&gt;0,(IFERROR(-PMT(Calculator!$G$22/12,Calculator!$G$23*12,Calculator!$G$20),0))-F5767,0)</f>
        <v>0</v>
      </c>
      <c r="H5767" s="29">
        <f t="shared" ca="1" si="364"/>
        <v>0</v>
      </c>
      <c r="I5767" s="29">
        <f t="shared" ca="1" si="362"/>
        <v>0</v>
      </c>
      <c r="J5767" s="30">
        <f>Calculator!$G$40</f>
        <v>6.5000000000000002E-2</v>
      </c>
      <c r="K5767" s="29">
        <f ca="1">IF(C5767&gt;=Calculator!$G$27,IF(DAY($C5767)=1,Calculator!$G$34/2,IF(DAY($C5767)=15,Calculator!$G$34/2,0)),0)</f>
        <v>0</v>
      </c>
      <c r="L5767" s="29">
        <f ca="1">IF(DAY($C5767)=28,IF(H5767=0,0,Calculator!$G$35),0)</f>
        <v>0</v>
      </c>
      <c r="M5767" s="29">
        <f ca="1">IF(I5767&gt;0,IF(DAY($C5767)=1,SUM(INDIRECT("I"&amp;(ROW(C5766)-DAY(C5766))):I5766),0),0)</f>
        <v>0</v>
      </c>
      <c r="N5767" s="29">
        <f ca="1">IF(C5767&lt;Calculator!$G$27,0,IF(C5767=Calculator!$G$27,Calculator!$G$39,IF(H5767-K5767&lt;=0,IF(D5767&gt;Calculator!$G$39,IF(H5767-K5767+E5767+L5767+M5767+Calculator!$G$39&gt;Calculator!$G$39,Calculator!$G$39-(H5767+E5767+L5767+M5767-K5767),Calculator!$G$39),D5767),0)))</f>
        <v>0</v>
      </c>
    </row>
    <row r="5768" spans="1:14" ht="15.75" thickBot="1">
      <c r="A5768" s="33" t="str">
        <f ca="1">IF(C5768=Calculator!$H$27,"F",IF(Daily!D5768+Daily!H5768=0,IF(D5767+H5767&gt;0,"L",""),""))</f>
        <v/>
      </c>
      <c r="B5768" s="34">
        <v>5767</v>
      </c>
      <c r="C5768" s="19">
        <f t="shared" ca="1" si="361"/>
        <v>51697</v>
      </c>
      <c r="D5768" s="29">
        <f t="shared" ca="1" si="363"/>
        <v>0</v>
      </c>
      <c r="E5768" s="29">
        <f ca="1">IF(C5768&lt;Calculator!$D$26,0,IF(DAY($C5768)=1,IF(D5768-Calculator!$G$24&gt;0,Calculator!$G$24,D5768),0))</f>
        <v>0</v>
      </c>
      <c r="F5768" s="29">
        <f ca="1">IF(E5768&gt;0,D5768*Calculator!$G$22/12,0)</f>
        <v>0</v>
      </c>
      <c r="G5768" s="29">
        <f ca="1">IF(E5768&gt;0,(IFERROR(-PMT(Calculator!$G$22/12,Calculator!$G$23*12,Calculator!$G$20),0))-F5768,0)</f>
        <v>0</v>
      </c>
      <c r="H5768" s="29">
        <f t="shared" ca="1" si="364"/>
        <v>0</v>
      </c>
      <c r="I5768" s="29">
        <f t="shared" ca="1" si="362"/>
        <v>0</v>
      </c>
      <c r="J5768" s="30">
        <f>Calculator!$G$40</f>
        <v>6.5000000000000002E-2</v>
      </c>
      <c r="K5768" s="29">
        <f ca="1">IF(C5768&gt;=Calculator!$G$27,IF(DAY($C5768)=1,Calculator!$G$34/2,IF(DAY($C5768)=15,Calculator!$G$34/2,0)),0)</f>
        <v>4500</v>
      </c>
      <c r="L5768" s="29">
        <f ca="1">IF(DAY($C5768)=28,IF(H5768=0,0,Calculator!$G$35),0)</f>
        <v>0</v>
      </c>
      <c r="M5768" s="29">
        <f ca="1">IF(I5768&gt;0,IF(DAY($C5768)=1,SUM(INDIRECT("I"&amp;(ROW(C5767)-DAY(C5767))):I5767),0),0)</f>
        <v>0</v>
      </c>
      <c r="N5768" s="29">
        <f ca="1">IF(C5768&lt;Calculator!$G$27,0,IF(C5768=Calculator!$G$27,Calculator!$G$39,IF(H5768-K5768&lt;=0,IF(D5768&gt;Calculator!$G$39,IF(H5768-K5768+E5768+L5768+M5768+Calculator!$G$39&gt;Calculator!$G$39,Calculator!$G$39-(H5768+E5768+L5768+M5768-K5768),Calculator!$G$39),D5768),0)))</f>
        <v>0</v>
      </c>
    </row>
    <row r="5769" spans="1:14" ht="15.75" thickBot="1">
      <c r="A5769" s="33" t="str">
        <f ca="1">IF(C5769=Calculator!$H$27,"F",IF(Daily!D5769+Daily!H5769=0,IF(D5768+H5768&gt;0,"L",""),""))</f>
        <v/>
      </c>
      <c r="B5769" s="34">
        <v>5768</v>
      </c>
      <c r="C5769" s="19">
        <f t="shared" ca="1" si="361"/>
        <v>51698</v>
      </c>
      <c r="D5769" s="29">
        <f t="shared" ca="1" si="363"/>
        <v>0</v>
      </c>
      <c r="E5769" s="29">
        <f ca="1">IF(C5769&lt;Calculator!$D$26,0,IF(DAY($C5769)=1,IF(D5769-Calculator!$G$24&gt;0,Calculator!$G$24,D5769),0))</f>
        <v>0</v>
      </c>
      <c r="F5769" s="29">
        <f ca="1">IF(E5769&gt;0,D5769*Calculator!$G$22/12,0)</f>
        <v>0</v>
      </c>
      <c r="G5769" s="29">
        <f ca="1">IF(E5769&gt;0,(IFERROR(-PMT(Calculator!$G$22/12,Calculator!$G$23*12,Calculator!$G$20),0))-F5769,0)</f>
        <v>0</v>
      </c>
      <c r="H5769" s="29">
        <f t="shared" ca="1" si="364"/>
        <v>0</v>
      </c>
      <c r="I5769" s="29">
        <f t="shared" ca="1" si="362"/>
        <v>0</v>
      </c>
      <c r="J5769" s="30">
        <f>Calculator!$G$40</f>
        <v>6.5000000000000002E-2</v>
      </c>
      <c r="K5769" s="29">
        <f ca="1">IF(C5769&gt;=Calculator!$G$27,IF(DAY($C5769)=1,Calculator!$G$34/2,IF(DAY($C5769)=15,Calculator!$G$34/2,0)),0)</f>
        <v>0</v>
      </c>
      <c r="L5769" s="29">
        <f ca="1">IF(DAY($C5769)=28,IF(H5769=0,0,Calculator!$G$35),0)</f>
        <v>0</v>
      </c>
      <c r="M5769" s="29">
        <f ca="1">IF(I5769&gt;0,IF(DAY($C5769)=1,SUM(INDIRECT("I"&amp;(ROW(C5768)-DAY(C5768))):I5768),0),0)</f>
        <v>0</v>
      </c>
      <c r="N5769" s="29">
        <f ca="1">IF(C5769&lt;Calculator!$G$27,0,IF(C5769=Calculator!$G$27,Calculator!$G$39,IF(H5769-K5769&lt;=0,IF(D5769&gt;Calculator!$G$39,IF(H5769-K5769+E5769+L5769+M5769+Calculator!$G$39&gt;Calculator!$G$39,Calculator!$G$39-(H5769+E5769+L5769+M5769-K5769),Calculator!$G$39),D5769),0)))</f>
        <v>0</v>
      </c>
    </row>
    <row r="5770" spans="1:14" ht="15.75" thickBot="1">
      <c r="A5770" s="33" t="str">
        <f ca="1">IF(C5770=Calculator!$H$27,"F",IF(Daily!D5770+Daily!H5770=0,IF(D5769+H5769&gt;0,"L",""),""))</f>
        <v/>
      </c>
      <c r="B5770" s="34">
        <v>5769</v>
      </c>
      <c r="C5770" s="19">
        <f t="shared" ca="1" si="361"/>
        <v>51699</v>
      </c>
      <c r="D5770" s="29">
        <f t="shared" ca="1" si="363"/>
        <v>0</v>
      </c>
      <c r="E5770" s="29">
        <f ca="1">IF(C5770&lt;Calculator!$D$26,0,IF(DAY($C5770)=1,IF(D5770-Calculator!$G$24&gt;0,Calculator!$G$24,D5770),0))</f>
        <v>0</v>
      </c>
      <c r="F5770" s="29">
        <f ca="1">IF(E5770&gt;0,D5770*Calculator!$G$22/12,0)</f>
        <v>0</v>
      </c>
      <c r="G5770" s="29">
        <f ca="1">IF(E5770&gt;0,(IFERROR(-PMT(Calculator!$G$22/12,Calculator!$G$23*12,Calculator!$G$20),0))-F5770,0)</f>
        <v>0</v>
      </c>
      <c r="H5770" s="29">
        <f t="shared" ca="1" si="364"/>
        <v>0</v>
      </c>
      <c r="I5770" s="29">
        <f t="shared" ca="1" si="362"/>
        <v>0</v>
      </c>
      <c r="J5770" s="30">
        <f>Calculator!$G$40</f>
        <v>6.5000000000000002E-2</v>
      </c>
      <c r="K5770" s="29">
        <f ca="1">IF(C5770&gt;=Calculator!$G$27,IF(DAY($C5770)=1,Calculator!$G$34/2,IF(DAY($C5770)=15,Calculator!$G$34/2,0)),0)</f>
        <v>0</v>
      </c>
      <c r="L5770" s="29">
        <f ca="1">IF(DAY($C5770)=28,IF(H5770=0,0,Calculator!$G$35),0)</f>
        <v>0</v>
      </c>
      <c r="M5770" s="29">
        <f ca="1">IF(I5770&gt;0,IF(DAY($C5770)=1,SUM(INDIRECT("I"&amp;(ROW(C5769)-DAY(C5769))):I5769),0),0)</f>
        <v>0</v>
      </c>
      <c r="N5770" s="29">
        <f ca="1">IF(C5770&lt;Calculator!$G$27,0,IF(C5770=Calculator!$G$27,Calculator!$G$39,IF(H5770-K5770&lt;=0,IF(D5770&gt;Calculator!$G$39,IF(H5770-K5770+E5770+L5770+M5770+Calculator!$G$39&gt;Calculator!$G$39,Calculator!$G$39-(H5770+E5770+L5770+M5770-K5770),Calculator!$G$39),D5770),0)))</f>
        <v>0</v>
      </c>
    </row>
    <row r="5771" spans="1:14" ht="15.75" thickBot="1">
      <c r="A5771" s="33" t="str">
        <f ca="1">IF(C5771=Calculator!$H$27,"F",IF(Daily!D5771+Daily!H5771=0,IF(D5770+H5770&gt;0,"L",""),""))</f>
        <v/>
      </c>
      <c r="B5771" s="34">
        <v>5770</v>
      </c>
      <c r="C5771" s="19">
        <f t="shared" ca="1" si="361"/>
        <v>51700</v>
      </c>
      <c r="D5771" s="29">
        <f t="shared" ca="1" si="363"/>
        <v>0</v>
      </c>
      <c r="E5771" s="29">
        <f ca="1">IF(C5771&lt;Calculator!$D$26,0,IF(DAY($C5771)=1,IF(D5771-Calculator!$G$24&gt;0,Calculator!$G$24,D5771),0))</f>
        <v>0</v>
      </c>
      <c r="F5771" s="29">
        <f ca="1">IF(E5771&gt;0,D5771*Calculator!$G$22/12,0)</f>
        <v>0</v>
      </c>
      <c r="G5771" s="29">
        <f ca="1">IF(E5771&gt;0,(IFERROR(-PMT(Calculator!$G$22/12,Calculator!$G$23*12,Calculator!$G$20),0))-F5771,0)</f>
        <v>0</v>
      </c>
      <c r="H5771" s="29">
        <f t="shared" ca="1" si="364"/>
        <v>0</v>
      </c>
      <c r="I5771" s="29">
        <f t="shared" ca="1" si="362"/>
        <v>0</v>
      </c>
      <c r="J5771" s="30">
        <f>Calculator!$G$40</f>
        <v>6.5000000000000002E-2</v>
      </c>
      <c r="K5771" s="29">
        <f ca="1">IF(C5771&gt;=Calculator!$G$27,IF(DAY($C5771)=1,Calculator!$G$34/2,IF(DAY($C5771)=15,Calculator!$G$34/2,0)),0)</f>
        <v>0</v>
      </c>
      <c r="L5771" s="29">
        <f ca="1">IF(DAY($C5771)=28,IF(H5771=0,0,Calculator!$G$35),0)</f>
        <v>0</v>
      </c>
      <c r="M5771" s="29">
        <f ca="1">IF(I5771&gt;0,IF(DAY($C5771)=1,SUM(INDIRECT("I"&amp;(ROW(C5770)-DAY(C5770))):I5770),0),0)</f>
        <v>0</v>
      </c>
      <c r="N5771" s="29">
        <f ca="1">IF(C5771&lt;Calculator!$G$27,0,IF(C5771=Calculator!$G$27,Calculator!$G$39,IF(H5771-K5771&lt;=0,IF(D5771&gt;Calculator!$G$39,IF(H5771-K5771+E5771+L5771+M5771+Calculator!$G$39&gt;Calculator!$G$39,Calculator!$G$39-(H5771+E5771+L5771+M5771-K5771),Calculator!$G$39),D5771),0)))</f>
        <v>0</v>
      </c>
    </row>
    <row r="5772" spans="1:14" ht="15.75" thickBot="1">
      <c r="A5772" s="33" t="str">
        <f ca="1">IF(C5772=Calculator!$H$27,"F",IF(Daily!D5772+Daily!H5772=0,IF(D5771+H5771&gt;0,"L",""),""))</f>
        <v/>
      </c>
      <c r="B5772" s="34">
        <v>5771</v>
      </c>
      <c r="C5772" s="19">
        <f t="shared" ca="1" si="361"/>
        <v>51701</v>
      </c>
      <c r="D5772" s="29">
        <f t="shared" ca="1" si="363"/>
        <v>0</v>
      </c>
      <c r="E5772" s="29">
        <f ca="1">IF(C5772&lt;Calculator!$D$26,0,IF(DAY($C5772)=1,IF(D5772-Calculator!$G$24&gt;0,Calculator!$G$24,D5772),0))</f>
        <v>0</v>
      </c>
      <c r="F5772" s="29">
        <f ca="1">IF(E5772&gt;0,D5772*Calculator!$G$22/12,0)</f>
        <v>0</v>
      </c>
      <c r="G5772" s="29">
        <f ca="1">IF(E5772&gt;0,(IFERROR(-PMT(Calculator!$G$22/12,Calculator!$G$23*12,Calculator!$G$20),0))-F5772,0)</f>
        <v>0</v>
      </c>
      <c r="H5772" s="29">
        <f t="shared" ca="1" si="364"/>
        <v>0</v>
      </c>
      <c r="I5772" s="29">
        <f t="shared" ca="1" si="362"/>
        <v>0</v>
      </c>
      <c r="J5772" s="30">
        <f>Calculator!$G$40</f>
        <v>6.5000000000000002E-2</v>
      </c>
      <c r="K5772" s="29">
        <f ca="1">IF(C5772&gt;=Calculator!$G$27,IF(DAY($C5772)=1,Calculator!$G$34/2,IF(DAY($C5772)=15,Calculator!$G$34/2,0)),0)</f>
        <v>0</v>
      </c>
      <c r="L5772" s="29">
        <f ca="1">IF(DAY($C5772)=28,IF(H5772=0,0,Calculator!$G$35),0)</f>
        <v>0</v>
      </c>
      <c r="M5772" s="29">
        <f ca="1">IF(I5772&gt;0,IF(DAY($C5772)=1,SUM(INDIRECT("I"&amp;(ROW(C5771)-DAY(C5771))):I5771),0),0)</f>
        <v>0</v>
      </c>
      <c r="N5772" s="29">
        <f ca="1">IF(C5772&lt;Calculator!$G$27,0,IF(C5772=Calculator!$G$27,Calculator!$G$39,IF(H5772-K5772&lt;=0,IF(D5772&gt;Calculator!$G$39,IF(H5772-K5772+E5772+L5772+M5772+Calculator!$G$39&gt;Calculator!$G$39,Calculator!$G$39-(H5772+E5772+L5772+M5772-K5772),Calculator!$G$39),D5772),0)))</f>
        <v>0</v>
      </c>
    </row>
    <row r="5773" spans="1:14" ht="15.75" thickBot="1">
      <c r="A5773" s="33" t="str">
        <f ca="1">IF(C5773=Calculator!$H$27,"F",IF(Daily!D5773+Daily!H5773=0,IF(D5772+H5772&gt;0,"L",""),""))</f>
        <v/>
      </c>
      <c r="B5773" s="34">
        <v>5772</v>
      </c>
      <c r="C5773" s="19">
        <f t="shared" ca="1" si="361"/>
        <v>51702</v>
      </c>
      <c r="D5773" s="29">
        <f t="shared" ca="1" si="363"/>
        <v>0</v>
      </c>
      <c r="E5773" s="29">
        <f ca="1">IF(C5773&lt;Calculator!$D$26,0,IF(DAY($C5773)=1,IF(D5773-Calculator!$G$24&gt;0,Calculator!$G$24,D5773),0))</f>
        <v>0</v>
      </c>
      <c r="F5773" s="29">
        <f ca="1">IF(E5773&gt;0,D5773*Calculator!$G$22/12,0)</f>
        <v>0</v>
      </c>
      <c r="G5773" s="29">
        <f ca="1">IF(E5773&gt;0,(IFERROR(-PMT(Calculator!$G$22/12,Calculator!$G$23*12,Calculator!$G$20),0))-F5773,0)</f>
        <v>0</v>
      </c>
      <c r="H5773" s="29">
        <f t="shared" ca="1" si="364"/>
        <v>0</v>
      </c>
      <c r="I5773" s="29">
        <f t="shared" ca="1" si="362"/>
        <v>0</v>
      </c>
      <c r="J5773" s="30">
        <f>Calculator!$G$40</f>
        <v>6.5000000000000002E-2</v>
      </c>
      <c r="K5773" s="29">
        <f ca="1">IF(C5773&gt;=Calculator!$G$27,IF(DAY($C5773)=1,Calculator!$G$34/2,IF(DAY($C5773)=15,Calculator!$G$34/2,0)),0)</f>
        <v>0</v>
      </c>
      <c r="L5773" s="29">
        <f ca="1">IF(DAY($C5773)=28,IF(H5773=0,0,Calculator!$G$35),0)</f>
        <v>0</v>
      </c>
      <c r="M5773" s="29">
        <f ca="1">IF(I5773&gt;0,IF(DAY($C5773)=1,SUM(INDIRECT("I"&amp;(ROW(C5772)-DAY(C5772))):I5772),0),0)</f>
        <v>0</v>
      </c>
      <c r="N5773" s="29">
        <f ca="1">IF(C5773&lt;Calculator!$G$27,0,IF(C5773=Calculator!$G$27,Calculator!$G$39,IF(H5773-K5773&lt;=0,IF(D5773&gt;Calculator!$G$39,IF(H5773-K5773+E5773+L5773+M5773+Calculator!$G$39&gt;Calculator!$G$39,Calculator!$G$39-(H5773+E5773+L5773+M5773-K5773),Calculator!$G$39),D5773),0)))</f>
        <v>0</v>
      </c>
    </row>
    <row r="5774" spans="1:14" ht="15.75" thickBot="1">
      <c r="A5774" s="33" t="str">
        <f ca="1">IF(C5774=Calculator!$H$27,"F",IF(Daily!D5774+Daily!H5774=0,IF(D5773+H5773&gt;0,"L",""),""))</f>
        <v/>
      </c>
      <c r="B5774" s="34">
        <v>5773</v>
      </c>
      <c r="C5774" s="19">
        <f t="shared" ca="1" si="361"/>
        <v>51703</v>
      </c>
      <c r="D5774" s="29">
        <f t="shared" ca="1" si="363"/>
        <v>0</v>
      </c>
      <c r="E5774" s="29">
        <f ca="1">IF(C5774&lt;Calculator!$D$26,0,IF(DAY($C5774)=1,IF(D5774-Calculator!$G$24&gt;0,Calculator!$G$24,D5774),0))</f>
        <v>0</v>
      </c>
      <c r="F5774" s="29">
        <f ca="1">IF(E5774&gt;0,D5774*Calculator!$G$22/12,0)</f>
        <v>0</v>
      </c>
      <c r="G5774" s="29">
        <f ca="1">IF(E5774&gt;0,(IFERROR(-PMT(Calculator!$G$22/12,Calculator!$G$23*12,Calculator!$G$20),0))-F5774,0)</f>
        <v>0</v>
      </c>
      <c r="H5774" s="29">
        <f t="shared" ca="1" si="364"/>
        <v>0</v>
      </c>
      <c r="I5774" s="29">
        <f t="shared" ca="1" si="362"/>
        <v>0</v>
      </c>
      <c r="J5774" s="30">
        <f>Calculator!$G$40</f>
        <v>6.5000000000000002E-2</v>
      </c>
      <c r="K5774" s="29">
        <f ca="1">IF(C5774&gt;=Calculator!$G$27,IF(DAY($C5774)=1,Calculator!$G$34/2,IF(DAY($C5774)=15,Calculator!$G$34/2,0)),0)</f>
        <v>0</v>
      </c>
      <c r="L5774" s="29">
        <f ca="1">IF(DAY($C5774)=28,IF(H5774=0,0,Calculator!$G$35),0)</f>
        <v>0</v>
      </c>
      <c r="M5774" s="29">
        <f ca="1">IF(I5774&gt;0,IF(DAY($C5774)=1,SUM(INDIRECT("I"&amp;(ROW(C5773)-DAY(C5773))):I5773),0),0)</f>
        <v>0</v>
      </c>
      <c r="N5774" s="29">
        <f ca="1">IF(C5774&lt;Calculator!$G$27,0,IF(C5774=Calculator!$G$27,Calculator!$G$39,IF(H5774-K5774&lt;=0,IF(D5774&gt;Calculator!$G$39,IF(H5774-K5774+E5774+L5774+M5774+Calculator!$G$39&gt;Calculator!$G$39,Calculator!$G$39-(H5774+E5774+L5774+M5774-K5774),Calculator!$G$39),D5774),0)))</f>
        <v>0</v>
      </c>
    </row>
    <row r="5775" spans="1:14" ht="15.75" thickBot="1">
      <c r="A5775" s="33" t="str">
        <f ca="1">IF(C5775=Calculator!$H$27,"F",IF(Daily!D5775+Daily!H5775=0,IF(D5774+H5774&gt;0,"L",""),""))</f>
        <v/>
      </c>
      <c r="B5775" s="34">
        <v>5774</v>
      </c>
      <c r="C5775" s="19">
        <f t="shared" ca="1" si="361"/>
        <v>51704</v>
      </c>
      <c r="D5775" s="29">
        <f t="shared" ca="1" si="363"/>
        <v>0</v>
      </c>
      <c r="E5775" s="29">
        <f ca="1">IF(C5775&lt;Calculator!$D$26,0,IF(DAY($C5775)=1,IF(D5775-Calculator!$G$24&gt;0,Calculator!$G$24,D5775),0))</f>
        <v>0</v>
      </c>
      <c r="F5775" s="29">
        <f ca="1">IF(E5775&gt;0,D5775*Calculator!$G$22/12,0)</f>
        <v>0</v>
      </c>
      <c r="G5775" s="29">
        <f ca="1">IF(E5775&gt;0,(IFERROR(-PMT(Calculator!$G$22/12,Calculator!$G$23*12,Calculator!$G$20),0))-F5775,0)</f>
        <v>0</v>
      </c>
      <c r="H5775" s="29">
        <f t="shared" ca="1" si="364"/>
        <v>0</v>
      </c>
      <c r="I5775" s="29">
        <f t="shared" ca="1" si="362"/>
        <v>0</v>
      </c>
      <c r="J5775" s="30">
        <f>Calculator!$G$40</f>
        <v>6.5000000000000002E-2</v>
      </c>
      <c r="K5775" s="29">
        <f ca="1">IF(C5775&gt;=Calculator!$G$27,IF(DAY($C5775)=1,Calculator!$G$34/2,IF(DAY($C5775)=15,Calculator!$G$34/2,0)),0)</f>
        <v>0</v>
      </c>
      <c r="L5775" s="29">
        <f ca="1">IF(DAY($C5775)=28,IF(H5775=0,0,Calculator!$G$35),0)</f>
        <v>0</v>
      </c>
      <c r="M5775" s="29">
        <f ca="1">IF(I5775&gt;0,IF(DAY($C5775)=1,SUM(INDIRECT("I"&amp;(ROW(C5774)-DAY(C5774))):I5774),0),0)</f>
        <v>0</v>
      </c>
      <c r="N5775" s="29">
        <f ca="1">IF(C5775&lt;Calculator!$G$27,0,IF(C5775=Calculator!$G$27,Calculator!$G$39,IF(H5775-K5775&lt;=0,IF(D5775&gt;Calculator!$G$39,IF(H5775-K5775+E5775+L5775+M5775+Calculator!$G$39&gt;Calculator!$G$39,Calculator!$G$39-(H5775+E5775+L5775+M5775-K5775),Calculator!$G$39),D5775),0)))</f>
        <v>0</v>
      </c>
    </row>
    <row r="5776" spans="1:14" ht="15.75" thickBot="1">
      <c r="A5776" s="33" t="str">
        <f ca="1">IF(C5776=Calculator!$H$27,"F",IF(Daily!D5776+Daily!H5776=0,IF(D5775+H5775&gt;0,"L",""),""))</f>
        <v/>
      </c>
      <c r="B5776" s="34">
        <v>5775</v>
      </c>
      <c r="C5776" s="19">
        <f t="shared" ca="1" si="361"/>
        <v>51705</v>
      </c>
      <c r="D5776" s="29">
        <f t="shared" ca="1" si="363"/>
        <v>0</v>
      </c>
      <c r="E5776" s="29">
        <f ca="1">IF(C5776&lt;Calculator!$D$26,0,IF(DAY($C5776)=1,IF(D5776-Calculator!$G$24&gt;0,Calculator!$G$24,D5776),0))</f>
        <v>0</v>
      </c>
      <c r="F5776" s="29">
        <f ca="1">IF(E5776&gt;0,D5776*Calculator!$G$22/12,0)</f>
        <v>0</v>
      </c>
      <c r="G5776" s="29">
        <f ca="1">IF(E5776&gt;0,(IFERROR(-PMT(Calculator!$G$22/12,Calculator!$G$23*12,Calculator!$G$20),0))-F5776,0)</f>
        <v>0</v>
      </c>
      <c r="H5776" s="29">
        <f t="shared" ca="1" si="364"/>
        <v>0</v>
      </c>
      <c r="I5776" s="29">
        <f t="shared" ca="1" si="362"/>
        <v>0</v>
      </c>
      <c r="J5776" s="30">
        <f>Calculator!$G$40</f>
        <v>6.5000000000000002E-2</v>
      </c>
      <c r="K5776" s="29">
        <f ca="1">IF(C5776&gt;=Calculator!$G$27,IF(DAY($C5776)=1,Calculator!$G$34/2,IF(DAY($C5776)=15,Calculator!$G$34/2,0)),0)</f>
        <v>0</v>
      </c>
      <c r="L5776" s="29">
        <f ca="1">IF(DAY($C5776)=28,IF(H5776=0,0,Calculator!$G$35),0)</f>
        <v>0</v>
      </c>
      <c r="M5776" s="29">
        <f ca="1">IF(I5776&gt;0,IF(DAY($C5776)=1,SUM(INDIRECT("I"&amp;(ROW(C5775)-DAY(C5775))):I5775),0),0)</f>
        <v>0</v>
      </c>
      <c r="N5776" s="29">
        <f ca="1">IF(C5776&lt;Calculator!$G$27,0,IF(C5776=Calculator!$G$27,Calculator!$G$39,IF(H5776-K5776&lt;=0,IF(D5776&gt;Calculator!$G$39,IF(H5776-K5776+E5776+L5776+M5776+Calculator!$G$39&gt;Calculator!$G$39,Calculator!$G$39-(H5776+E5776+L5776+M5776-K5776),Calculator!$G$39),D5776),0)))</f>
        <v>0</v>
      </c>
    </row>
    <row r="5777" spans="1:14" ht="15.75" thickBot="1">
      <c r="A5777" s="33" t="str">
        <f ca="1">IF(C5777=Calculator!$H$27,"F",IF(Daily!D5777+Daily!H5777=0,IF(D5776+H5776&gt;0,"L",""),""))</f>
        <v/>
      </c>
      <c r="B5777" s="34">
        <v>5776</v>
      </c>
      <c r="C5777" s="19">
        <f t="shared" ca="1" si="361"/>
        <v>51706</v>
      </c>
      <c r="D5777" s="29">
        <f t="shared" ca="1" si="363"/>
        <v>0</v>
      </c>
      <c r="E5777" s="29">
        <f ca="1">IF(C5777&lt;Calculator!$D$26,0,IF(DAY($C5777)=1,IF(D5777-Calculator!$G$24&gt;0,Calculator!$G$24,D5777),0))</f>
        <v>0</v>
      </c>
      <c r="F5777" s="29">
        <f ca="1">IF(E5777&gt;0,D5777*Calculator!$G$22/12,0)</f>
        <v>0</v>
      </c>
      <c r="G5777" s="29">
        <f ca="1">IF(E5777&gt;0,(IFERROR(-PMT(Calculator!$G$22/12,Calculator!$G$23*12,Calculator!$G$20),0))-F5777,0)</f>
        <v>0</v>
      </c>
      <c r="H5777" s="29">
        <f t="shared" ca="1" si="364"/>
        <v>0</v>
      </c>
      <c r="I5777" s="29">
        <f t="shared" ca="1" si="362"/>
        <v>0</v>
      </c>
      <c r="J5777" s="30">
        <f>Calculator!$G$40</f>
        <v>6.5000000000000002E-2</v>
      </c>
      <c r="K5777" s="29">
        <f ca="1">IF(C5777&gt;=Calculator!$G$27,IF(DAY($C5777)=1,Calculator!$G$34/2,IF(DAY($C5777)=15,Calculator!$G$34/2,0)),0)</f>
        <v>0</v>
      </c>
      <c r="L5777" s="29">
        <f ca="1">IF(DAY($C5777)=28,IF(H5777=0,0,Calculator!$G$35),0)</f>
        <v>0</v>
      </c>
      <c r="M5777" s="29">
        <f ca="1">IF(I5777&gt;0,IF(DAY($C5777)=1,SUM(INDIRECT("I"&amp;(ROW(C5776)-DAY(C5776))):I5776),0),0)</f>
        <v>0</v>
      </c>
      <c r="N5777" s="29">
        <f ca="1">IF(C5777&lt;Calculator!$G$27,0,IF(C5777=Calculator!$G$27,Calculator!$G$39,IF(H5777-K5777&lt;=0,IF(D5777&gt;Calculator!$G$39,IF(H5777-K5777+E5777+L5777+M5777+Calculator!$G$39&gt;Calculator!$G$39,Calculator!$G$39-(H5777+E5777+L5777+M5777-K5777),Calculator!$G$39),D5777),0)))</f>
        <v>0</v>
      </c>
    </row>
    <row r="5778" spans="1:14" ht="15.75" thickBot="1">
      <c r="A5778" s="33" t="str">
        <f ca="1">IF(C5778=Calculator!$H$27,"F",IF(Daily!D5778+Daily!H5778=0,IF(D5777+H5777&gt;0,"L",""),""))</f>
        <v/>
      </c>
      <c r="B5778" s="34">
        <v>5777</v>
      </c>
      <c r="C5778" s="19">
        <f t="shared" ca="1" si="361"/>
        <v>51707</v>
      </c>
      <c r="D5778" s="29">
        <f t="shared" ca="1" si="363"/>
        <v>0</v>
      </c>
      <c r="E5778" s="29">
        <f ca="1">IF(C5778&lt;Calculator!$D$26,0,IF(DAY($C5778)=1,IF(D5778-Calculator!$G$24&gt;0,Calculator!$G$24,D5778),0))</f>
        <v>0</v>
      </c>
      <c r="F5778" s="29">
        <f ca="1">IF(E5778&gt;0,D5778*Calculator!$G$22/12,0)</f>
        <v>0</v>
      </c>
      <c r="G5778" s="29">
        <f ca="1">IF(E5778&gt;0,(IFERROR(-PMT(Calculator!$G$22/12,Calculator!$G$23*12,Calculator!$G$20),0))-F5778,0)</f>
        <v>0</v>
      </c>
      <c r="H5778" s="29">
        <f t="shared" ca="1" si="364"/>
        <v>0</v>
      </c>
      <c r="I5778" s="29">
        <f t="shared" ca="1" si="362"/>
        <v>0</v>
      </c>
      <c r="J5778" s="30">
        <f>Calculator!$G$40</f>
        <v>6.5000000000000002E-2</v>
      </c>
      <c r="K5778" s="29">
        <f ca="1">IF(C5778&gt;=Calculator!$G$27,IF(DAY($C5778)=1,Calculator!$G$34/2,IF(DAY($C5778)=15,Calculator!$G$34/2,0)),0)</f>
        <v>0</v>
      </c>
      <c r="L5778" s="29">
        <f ca="1">IF(DAY($C5778)=28,IF(H5778=0,0,Calculator!$G$35),0)</f>
        <v>0</v>
      </c>
      <c r="M5778" s="29">
        <f ca="1">IF(I5778&gt;0,IF(DAY($C5778)=1,SUM(INDIRECT("I"&amp;(ROW(C5777)-DAY(C5777))):I5777),0),0)</f>
        <v>0</v>
      </c>
      <c r="N5778" s="29">
        <f ca="1">IF(C5778&lt;Calculator!$G$27,0,IF(C5778=Calculator!$G$27,Calculator!$G$39,IF(H5778-K5778&lt;=0,IF(D5778&gt;Calculator!$G$39,IF(H5778-K5778+E5778+L5778+M5778+Calculator!$G$39&gt;Calculator!$G$39,Calculator!$G$39-(H5778+E5778+L5778+M5778-K5778),Calculator!$G$39),D5778),0)))</f>
        <v>0</v>
      </c>
    </row>
    <row r="5779" spans="1:14" ht="15.75" thickBot="1">
      <c r="A5779" s="33" t="str">
        <f ca="1">IF(C5779=Calculator!$H$27,"F",IF(Daily!D5779+Daily!H5779=0,IF(D5778+H5778&gt;0,"L",""),""))</f>
        <v/>
      </c>
      <c r="B5779" s="34">
        <v>5778</v>
      </c>
      <c r="C5779" s="19">
        <f t="shared" ca="1" si="361"/>
        <v>51708</v>
      </c>
      <c r="D5779" s="29">
        <f t="shared" ca="1" si="363"/>
        <v>0</v>
      </c>
      <c r="E5779" s="29">
        <f ca="1">IF(C5779&lt;Calculator!$D$26,0,IF(DAY($C5779)=1,IF(D5779-Calculator!$G$24&gt;0,Calculator!$G$24,D5779),0))</f>
        <v>0</v>
      </c>
      <c r="F5779" s="29">
        <f ca="1">IF(E5779&gt;0,D5779*Calculator!$G$22/12,0)</f>
        <v>0</v>
      </c>
      <c r="G5779" s="29">
        <f ca="1">IF(E5779&gt;0,(IFERROR(-PMT(Calculator!$G$22/12,Calculator!$G$23*12,Calculator!$G$20),0))-F5779,0)</f>
        <v>0</v>
      </c>
      <c r="H5779" s="29">
        <f t="shared" ca="1" si="364"/>
        <v>0</v>
      </c>
      <c r="I5779" s="29">
        <f t="shared" ca="1" si="362"/>
        <v>0</v>
      </c>
      <c r="J5779" s="30">
        <f>Calculator!$G$40</f>
        <v>6.5000000000000002E-2</v>
      </c>
      <c r="K5779" s="29">
        <f ca="1">IF(C5779&gt;=Calculator!$G$27,IF(DAY($C5779)=1,Calculator!$G$34/2,IF(DAY($C5779)=15,Calculator!$G$34/2,0)),0)</f>
        <v>0</v>
      </c>
      <c r="L5779" s="29">
        <f ca="1">IF(DAY($C5779)=28,IF(H5779=0,0,Calculator!$G$35),0)</f>
        <v>0</v>
      </c>
      <c r="M5779" s="29">
        <f ca="1">IF(I5779&gt;0,IF(DAY($C5779)=1,SUM(INDIRECT("I"&amp;(ROW(C5778)-DAY(C5778))):I5778),0),0)</f>
        <v>0</v>
      </c>
      <c r="N5779" s="29">
        <f ca="1">IF(C5779&lt;Calculator!$G$27,0,IF(C5779=Calculator!$G$27,Calculator!$G$39,IF(H5779-K5779&lt;=0,IF(D5779&gt;Calculator!$G$39,IF(H5779-K5779+E5779+L5779+M5779+Calculator!$G$39&gt;Calculator!$G$39,Calculator!$G$39-(H5779+E5779+L5779+M5779-K5779),Calculator!$G$39),D5779),0)))</f>
        <v>0</v>
      </c>
    </row>
    <row r="5780" spans="1:14" ht="15.75" thickBot="1">
      <c r="A5780" s="33" t="str">
        <f ca="1">IF(C5780=Calculator!$H$27,"F",IF(Daily!D5780+Daily!H5780=0,IF(D5779+H5779&gt;0,"L",""),""))</f>
        <v/>
      </c>
      <c r="B5780" s="34">
        <v>5779</v>
      </c>
      <c r="C5780" s="19">
        <f t="shared" ca="1" si="361"/>
        <v>51709</v>
      </c>
      <c r="D5780" s="29">
        <f t="shared" ca="1" si="363"/>
        <v>0</v>
      </c>
      <c r="E5780" s="29">
        <f ca="1">IF(C5780&lt;Calculator!$D$26,0,IF(DAY($C5780)=1,IF(D5780-Calculator!$G$24&gt;0,Calculator!$G$24,D5780),0))</f>
        <v>0</v>
      </c>
      <c r="F5780" s="29">
        <f ca="1">IF(E5780&gt;0,D5780*Calculator!$G$22/12,0)</f>
        <v>0</v>
      </c>
      <c r="G5780" s="29">
        <f ca="1">IF(E5780&gt;0,(IFERROR(-PMT(Calculator!$G$22/12,Calculator!$G$23*12,Calculator!$G$20),0))-F5780,0)</f>
        <v>0</v>
      </c>
      <c r="H5780" s="29">
        <f t="shared" ca="1" si="364"/>
        <v>0</v>
      </c>
      <c r="I5780" s="29">
        <f t="shared" ca="1" si="362"/>
        <v>0</v>
      </c>
      <c r="J5780" s="30">
        <f>Calculator!$G$40</f>
        <v>6.5000000000000002E-2</v>
      </c>
      <c r="K5780" s="29">
        <f ca="1">IF(C5780&gt;=Calculator!$G$27,IF(DAY($C5780)=1,Calculator!$G$34/2,IF(DAY($C5780)=15,Calculator!$G$34/2,0)),0)</f>
        <v>0</v>
      </c>
      <c r="L5780" s="29">
        <f ca="1">IF(DAY($C5780)=28,IF(H5780=0,0,Calculator!$G$35),0)</f>
        <v>0</v>
      </c>
      <c r="M5780" s="29">
        <f ca="1">IF(I5780&gt;0,IF(DAY($C5780)=1,SUM(INDIRECT("I"&amp;(ROW(C5779)-DAY(C5779))):I5779),0),0)</f>
        <v>0</v>
      </c>
      <c r="N5780" s="29">
        <f ca="1">IF(C5780&lt;Calculator!$G$27,0,IF(C5780=Calculator!$G$27,Calculator!$G$39,IF(H5780-K5780&lt;=0,IF(D5780&gt;Calculator!$G$39,IF(H5780-K5780+E5780+L5780+M5780+Calculator!$G$39&gt;Calculator!$G$39,Calculator!$G$39-(H5780+E5780+L5780+M5780-K5780),Calculator!$G$39),D5780),0)))</f>
        <v>0</v>
      </c>
    </row>
    <row r="5781" spans="1:14" ht="15.75" thickBot="1">
      <c r="A5781" s="33" t="str">
        <f ca="1">IF(C5781=Calculator!$H$27,"F",IF(Daily!D5781+Daily!H5781=0,IF(D5780+H5780&gt;0,"L",""),""))</f>
        <v/>
      </c>
      <c r="B5781" s="34">
        <v>5780</v>
      </c>
      <c r="C5781" s="19">
        <f t="shared" ca="1" si="361"/>
        <v>51710</v>
      </c>
      <c r="D5781" s="29">
        <f t="shared" ca="1" si="363"/>
        <v>0</v>
      </c>
      <c r="E5781" s="29">
        <f ca="1">IF(C5781&lt;Calculator!$D$26,0,IF(DAY($C5781)=1,IF(D5781-Calculator!$G$24&gt;0,Calculator!$G$24,D5781),0))</f>
        <v>0</v>
      </c>
      <c r="F5781" s="29">
        <f ca="1">IF(E5781&gt;0,D5781*Calculator!$G$22/12,0)</f>
        <v>0</v>
      </c>
      <c r="G5781" s="29">
        <f ca="1">IF(E5781&gt;0,(IFERROR(-PMT(Calculator!$G$22/12,Calculator!$G$23*12,Calculator!$G$20),0))-F5781,0)</f>
        <v>0</v>
      </c>
      <c r="H5781" s="29">
        <f t="shared" ca="1" si="364"/>
        <v>0</v>
      </c>
      <c r="I5781" s="29">
        <f t="shared" ca="1" si="362"/>
        <v>0</v>
      </c>
      <c r="J5781" s="30">
        <f>Calculator!$G$40</f>
        <v>6.5000000000000002E-2</v>
      </c>
      <c r="K5781" s="29">
        <f ca="1">IF(C5781&gt;=Calculator!$G$27,IF(DAY($C5781)=1,Calculator!$G$34/2,IF(DAY($C5781)=15,Calculator!$G$34/2,0)),0)</f>
        <v>0</v>
      </c>
      <c r="L5781" s="29">
        <f ca="1">IF(DAY($C5781)=28,IF(H5781=0,0,Calculator!$G$35),0)</f>
        <v>0</v>
      </c>
      <c r="M5781" s="29">
        <f ca="1">IF(I5781&gt;0,IF(DAY($C5781)=1,SUM(INDIRECT("I"&amp;(ROW(C5780)-DAY(C5780))):I5780),0),0)</f>
        <v>0</v>
      </c>
      <c r="N5781" s="29">
        <f ca="1">IF(C5781&lt;Calculator!$G$27,0,IF(C5781=Calculator!$G$27,Calculator!$G$39,IF(H5781-K5781&lt;=0,IF(D5781&gt;Calculator!$G$39,IF(H5781-K5781+E5781+L5781+M5781+Calculator!$G$39&gt;Calculator!$G$39,Calculator!$G$39-(H5781+E5781+L5781+M5781-K5781),Calculator!$G$39),D5781),0)))</f>
        <v>0</v>
      </c>
    </row>
    <row r="5782" spans="1:14" ht="15.75" thickBot="1">
      <c r="A5782" s="33" t="str">
        <f ca="1">IF(C5782=Calculator!$H$27,"F",IF(Daily!D5782+Daily!H5782=0,IF(D5781+H5781&gt;0,"L",""),""))</f>
        <v/>
      </c>
      <c r="B5782" s="34">
        <v>5781</v>
      </c>
      <c r="C5782" s="19">
        <f t="shared" ca="1" si="361"/>
        <v>51711</v>
      </c>
      <c r="D5782" s="29">
        <f t="shared" ca="1" si="363"/>
        <v>0</v>
      </c>
      <c r="E5782" s="29">
        <f ca="1">IF(C5782&lt;Calculator!$D$26,0,IF(DAY($C5782)=1,IF(D5782-Calculator!$G$24&gt;0,Calculator!$G$24,D5782),0))</f>
        <v>0</v>
      </c>
      <c r="F5782" s="29">
        <f ca="1">IF(E5782&gt;0,D5782*Calculator!$G$22/12,0)</f>
        <v>0</v>
      </c>
      <c r="G5782" s="29">
        <f ca="1">IF(E5782&gt;0,(IFERROR(-PMT(Calculator!$G$22/12,Calculator!$G$23*12,Calculator!$G$20),0))-F5782,0)</f>
        <v>0</v>
      </c>
      <c r="H5782" s="29">
        <f t="shared" ca="1" si="364"/>
        <v>0</v>
      </c>
      <c r="I5782" s="29">
        <f t="shared" ca="1" si="362"/>
        <v>0</v>
      </c>
      <c r="J5782" s="30">
        <f>Calculator!$G$40</f>
        <v>6.5000000000000002E-2</v>
      </c>
      <c r="K5782" s="29">
        <f ca="1">IF(C5782&gt;=Calculator!$G$27,IF(DAY($C5782)=1,Calculator!$G$34/2,IF(DAY($C5782)=15,Calculator!$G$34/2,0)),0)</f>
        <v>0</v>
      </c>
      <c r="L5782" s="29">
        <f ca="1">IF(DAY($C5782)=28,IF(H5782=0,0,Calculator!$G$35),0)</f>
        <v>0</v>
      </c>
      <c r="M5782" s="29">
        <f ca="1">IF(I5782&gt;0,IF(DAY($C5782)=1,SUM(INDIRECT("I"&amp;(ROW(C5781)-DAY(C5781))):I5781),0),0)</f>
        <v>0</v>
      </c>
      <c r="N5782" s="29">
        <f ca="1">IF(C5782&lt;Calculator!$G$27,0,IF(C5782=Calculator!$G$27,Calculator!$G$39,IF(H5782-K5782&lt;=0,IF(D5782&gt;Calculator!$G$39,IF(H5782-K5782+E5782+L5782+M5782+Calculator!$G$39&gt;Calculator!$G$39,Calculator!$G$39-(H5782+E5782+L5782+M5782-K5782),Calculator!$G$39),D5782),0)))</f>
        <v>0</v>
      </c>
    </row>
    <row r="5783" spans="1:14" ht="15.75" thickBot="1">
      <c r="A5783" s="33" t="str">
        <f ca="1">IF(C5783=Calculator!$H$27,"F",IF(Daily!D5783+Daily!H5783=0,IF(D5782+H5782&gt;0,"L",""),""))</f>
        <v/>
      </c>
      <c r="B5783" s="34">
        <v>5782</v>
      </c>
      <c r="C5783" s="19">
        <f t="shared" ca="1" si="361"/>
        <v>51712</v>
      </c>
      <c r="D5783" s="29">
        <f t="shared" ca="1" si="363"/>
        <v>0</v>
      </c>
      <c r="E5783" s="29">
        <f ca="1">IF(C5783&lt;Calculator!$D$26,0,IF(DAY($C5783)=1,IF(D5783-Calculator!$G$24&gt;0,Calculator!$G$24,D5783),0))</f>
        <v>0</v>
      </c>
      <c r="F5783" s="29">
        <f ca="1">IF(E5783&gt;0,D5783*Calculator!$G$22/12,0)</f>
        <v>0</v>
      </c>
      <c r="G5783" s="29">
        <f ca="1">IF(E5783&gt;0,(IFERROR(-PMT(Calculator!$G$22/12,Calculator!$G$23*12,Calculator!$G$20),0))-F5783,0)</f>
        <v>0</v>
      </c>
      <c r="H5783" s="29">
        <f t="shared" ca="1" si="364"/>
        <v>0</v>
      </c>
      <c r="I5783" s="29">
        <f t="shared" ca="1" si="362"/>
        <v>0</v>
      </c>
      <c r="J5783" s="30">
        <f>Calculator!$G$40</f>
        <v>6.5000000000000002E-2</v>
      </c>
      <c r="K5783" s="29">
        <f ca="1">IF(C5783&gt;=Calculator!$G$27,IF(DAY($C5783)=1,Calculator!$G$34/2,IF(DAY($C5783)=15,Calculator!$G$34/2,0)),0)</f>
        <v>0</v>
      </c>
      <c r="L5783" s="29">
        <f ca="1">IF(DAY($C5783)=28,IF(H5783=0,0,Calculator!$G$35),0)</f>
        <v>0</v>
      </c>
      <c r="M5783" s="29">
        <f ca="1">IF(I5783&gt;0,IF(DAY($C5783)=1,SUM(INDIRECT("I"&amp;(ROW(C5782)-DAY(C5782))):I5782),0),0)</f>
        <v>0</v>
      </c>
      <c r="N5783" s="29">
        <f ca="1">IF(C5783&lt;Calculator!$G$27,0,IF(C5783=Calculator!$G$27,Calculator!$G$39,IF(H5783-K5783&lt;=0,IF(D5783&gt;Calculator!$G$39,IF(H5783-K5783+E5783+L5783+M5783+Calculator!$G$39&gt;Calculator!$G$39,Calculator!$G$39-(H5783+E5783+L5783+M5783-K5783),Calculator!$G$39),D5783),0)))</f>
        <v>0</v>
      </c>
    </row>
    <row r="5784" spans="1:14" ht="15.75" thickBot="1">
      <c r="A5784" s="33" t="str">
        <f ca="1">IF(C5784=Calculator!$H$27,"F",IF(Daily!D5784+Daily!H5784=0,IF(D5783+H5783&gt;0,"L",""),""))</f>
        <v/>
      </c>
      <c r="B5784" s="34">
        <v>5783</v>
      </c>
      <c r="C5784" s="19">
        <f t="shared" ca="1" si="361"/>
        <v>51713</v>
      </c>
      <c r="D5784" s="29">
        <f t="shared" ca="1" si="363"/>
        <v>0</v>
      </c>
      <c r="E5784" s="29">
        <f ca="1">IF(C5784&lt;Calculator!$D$26,0,IF(DAY($C5784)=1,IF(D5784-Calculator!$G$24&gt;0,Calculator!$G$24,D5784),0))</f>
        <v>0</v>
      </c>
      <c r="F5784" s="29">
        <f ca="1">IF(E5784&gt;0,D5784*Calculator!$G$22/12,0)</f>
        <v>0</v>
      </c>
      <c r="G5784" s="29">
        <f ca="1">IF(E5784&gt;0,(IFERROR(-PMT(Calculator!$G$22/12,Calculator!$G$23*12,Calculator!$G$20),0))-F5784,0)</f>
        <v>0</v>
      </c>
      <c r="H5784" s="29">
        <f t="shared" ca="1" si="364"/>
        <v>0</v>
      </c>
      <c r="I5784" s="29">
        <f t="shared" ca="1" si="362"/>
        <v>0</v>
      </c>
      <c r="J5784" s="30">
        <f>Calculator!$G$40</f>
        <v>6.5000000000000002E-2</v>
      </c>
      <c r="K5784" s="29">
        <f ca="1">IF(C5784&gt;=Calculator!$G$27,IF(DAY($C5784)=1,Calculator!$G$34/2,IF(DAY($C5784)=15,Calculator!$G$34/2,0)),0)</f>
        <v>0</v>
      </c>
      <c r="L5784" s="29">
        <f ca="1">IF(DAY($C5784)=28,IF(H5784=0,0,Calculator!$G$35),0)</f>
        <v>0</v>
      </c>
      <c r="M5784" s="29">
        <f ca="1">IF(I5784&gt;0,IF(DAY($C5784)=1,SUM(INDIRECT("I"&amp;(ROW(C5783)-DAY(C5783))):I5783),0),0)</f>
        <v>0</v>
      </c>
      <c r="N5784" s="29">
        <f ca="1">IF(C5784&lt;Calculator!$G$27,0,IF(C5784=Calculator!$G$27,Calculator!$G$39,IF(H5784-K5784&lt;=0,IF(D5784&gt;Calculator!$G$39,IF(H5784-K5784+E5784+L5784+M5784+Calculator!$G$39&gt;Calculator!$G$39,Calculator!$G$39-(H5784+E5784+L5784+M5784-K5784),Calculator!$G$39),D5784),0)))</f>
        <v>0</v>
      </c>
    </row>
    <row r="5785" spans="1:14" ht="15.75" thickBot="1">
      <c r="A5785" s="33" t="str">
        <f ca="1">IF(C5785=Calculator!$H$27,"F",IF(Daily!D5785+Daily!H5785=0,IF(D5784+H5784&gt;0,"L",""),""))</f>
        <v/>
      </c>
      <c r="B5785" s="34">
        <v>5784</v>
      </c>
      <c r="C5785" s="19">
        <f t="shared" ca="1" si="361"/>
        <v>51714</v>
      </c>
      <c r="D5785" s="29">
        <f t="shared" ca="1" si="363"/>
        <v>0</v>
      </c>
      <c r="E5785" s="29">
        <f ca="1">IF(C5785&lt;Calculator!$D$26,0,IF(DAY($C5785)=1,IF(D5785-Calculator!$G$24&gt;0,Calculator!$G$24,D5785),0))</f>
        <v>0</v>
      </c>
      <c r="F5785" s="29">
        <f ca="1">IF(E5785&gt;0,D5785*Calculator!$G$22/12,0)</f>
        <v>0</v>
      </c>
      <c r="G5785" s="29">
        <f ca="1">IF(E5785&gt;0,(IFERROR(-PMT(Calculator!$G$22/12,Calculator!$G$23*12,Calculator!$G$20),0))-F5785,0)</f>
        <v>0</v>
      </c>
      <c r="H5785" s="29">
        <f t="shared" ca="1" si="364"/>
        <v>0</v>
      </c>
      <c r="I5785" s="29">
        <f t="shared" ca="1" si="362"/>
        <v>0</v>
      </c>
      <c r="J5785" s="30">
        <f>Calculator!$G$40</f>
        <v>6.5000000000000002E-2</v>
      </c>
      <c r="K5785" s="29">
        <f ca="1">IF(C5785&gt;=Calculator!$G$27,IF(DAY($C5785)=1,Calculator!$G$34/2,IF(DAY($C5785)=15,Calculator!$G$34/2,0)),0)</f>
        <v>4500</v>
      </c>
      <c r="L5785" s="29">
        <f ca="1">IF(DAY($C5785)=28,IF(H5785=0,0,Calculator!$G$35),0)</f>
        <v>0</v>
      </c>
      <c r="M5785" s="29">
        <f ca="1">IF(I5785&gt;0,IF(DAY($C5785)=1,SUM(INDIRECT("I"&amp;(ROW(C5784)-DAY(C5784))):I5784),0),0)</f>
        <v>0</v>
      </c>
      <c r="N5785" s="29">
        <f ca="1">IF(C5785&lt;Calculator!$G$27,0,IF(C5785=Calculator!$G$27,Calculator!$G$39,IF(H5785-K5785&lt;=0,IF(D5785&gt;Calculator!$G$39,IF(H5785-K5785+E5785+L5785+M5785+Calculator!$G$39&gt;Calculator!$G$39,Calculator!$G$39-(H5785+E5785+L5785+M5785-K5785),Calculator!$G$39),D5785),0)))</f>
        <v>0</v>
      </c>
    </row>
    <row r="5786" spans="1:14" ht="15.75" thickBot="1">
      <c r="A5786" s="33" t="str">
        <f ca="1">IF(C5786=Calculator!$H$27,"F",IF(Daily!D5786+Daily!H5786=0,IF(D5785+H5785&gt;0,"L",""),""))</f>
        <v/>
      </c>
      <c r="B5786" s="34">
        <v>5785</v>
      </c>
      <c r="C5786" s="19">
        <f t="shared" ca="1" si="361"/>
        <v>51715</v>
      </c>
      <c r="D5786" s="29">
        <f t="shared" ca="1" si="363"/>
        <v>0</v>
      </c>
      <c r="E5786" s="29">
        <f ca="1">IF(C5786&lt;Calculator!$D$26,0,IF(DAY($C5786)=1,IF(D5786-Calculator!$G$24&gt;0,Calculator!$G$24,D5786),0))</f>
        <v>0</v>
      </c>
      <c r="F5786" s="29">
        <f ca="1">IF(E5786&gt;0,D5786*Calculator!$G$22/12,0)</f>
        <v>0</v>
      </c>
      <c r="G5786" s="29">
        <f ca="1">IF(E5786&gt;0,(IFERROR(-PMT(Calculator!$G$22/12,Calculator!$G$23*12,Calculator!$G$20),0))-F5786,0)</f>
        <v>0</v>
      </c>
      <c r="H5786" s="29">
        <f t="shared" ca="1" si="364"/>
        <v>0</v>
      </c>
      <c r="I5786" s="29">
        <f t="shared" ca="1" si="362"/>
        <v>0</v>
      </c>
      <c r="J5786" s="30">
        <f>Calculator!$G$40</f>
        <v>6.5000000000000002E-2</v>
      </c>
      <c r="K5786" s="29">
        <f ca="1">IF(C5786&gt;=Calculator!$G$27,IF(DAY($C5786)=1,Calculator!$G$34/2,IF(DAY($C5786)=15,Calculator!$G$34/2,0)),0)</f>
        <v>0</v>
      </c>
      <c r="L5786" s="29">
        <f ca="1">IF(DAY($C5786)=28,IF(H5786=0,0,Calculator!$G$35),0)</f>
        <v>0</v>
      </c>
      <c r="M5786" s="29">
        <f ca="1">IF(I5786&gt;0,IF(DAY($C5786)=1,SUM(INDIRECT("I"&amp;(ROW(C5785)-DAY(C5785))):I5785),0),0)</f>
        <v>0</v>
      </c>
      <c r="N5786" s="29">
        <f ca="1">IF(C5786&lt;Calculator!$G$27,0,IF(C5786=Calculator!$G$27,Calculator!$G$39,IF(H5786-K5786&lt;=0,IF(D5786&gt;Calculator!$G$39,IF(H5786-K5786+E5786+L5786+M5786+Calculator!$G$39&gt;Calculator!$G$39,Calculator!$G$39-(H5786+E5786+L5786+M5786-K5786),Calculator!$G$39),D5786),0)))</f>
        <v>0</v>
      </c>
    </row>
    <row r="5787" spans="1:14" ht="15.75" thickBot="1">
      <c r="A5787" s="33" t="str">
        <f ca="1">IF(C5787=Calculator!$H$27,"F",IF(Daily!D5787+Daily!H5787=0,IF(D5786+H5786&gt;0,"L",""),""))</f>
        <v/>
      </c>
      <c r="B5787" s="34">
        <v>5786</v>
      </c>
      <c r="C5787" s="19">
        <f t="shared" ca="1" si="361"/>
        <v>51716</v>
      </c>
      <c r="D5787" s="29">
        <f t="shared" ca="1" si="363"/>
        <v>0</v>
      </c>
      <c r="E5787" s="29">
        <f ca="1">IF(C5787&lt;Calculator!$D$26,0,IF(DAY($C5787)=1,IF(D5787-Calculator!$G$24&gt;0,Calculator!$G$24,D5787),0))</f>
        <v>0</v>
      </c>
      <c r="F5787" s="29">
        <f ca="1">IF(E5787&gt;0,D5787*Calculator!$G$22/12,0)</f>
        <v>0</v>
      </c>
      <c r="G5787" s="29">
        <f ca="1">IF(E5787&gt;0,(IFERROR(-PMT(Calculator!$G$22/12,Calculator!$G$23*12,Calculator!$G$20),0))-F5787,0)</f>
        <v>0</v>
      </c>
      <c r="H5787" s="29">
        <f t="shared" ca="1" si="364"/>
        <v>0</v>
      </c>
      <c r="I5787" s="29">
        <f t="shared" ca="1" si="362"/>
        <v>0</v>
      </c>
      <c r="J5787" s="30">
        <f>Calculator!$G$40</f>
        <v>6.5000000000000002E-2</v>
      </c>
      <c r="K5787" s="29">
        <f ca="1">IF(C5787&gt;=Calculator!$G$27,IF(DAY($C5787)=1,Calculator!$G$34/2,IF(DAY($C5787)=15,Calculator!$G$34/2,0)),0)</f>
        <v>0</v>
      </c>
      <c r="L5787" s="29">
        <f ca="1">IF(DAY($C5787)=28,IF(H5787=0,0,Calculator!$G$35),0)</f>
        <v>0</v>
      </c>
      <c r="M5787" s="29">
        <f ca="1">IF(I5787&gt;0,IF(DAY($C5787)=1,SUM(INDIRECT("I"&amp;(ROW(C5786)-DAY(C5786))):I5786),0),0)</f>
        <v>0</v>
      </c>
      <c r="N5787" s="29">
        <f ca="1">IF(C5787&lt;Calculator!$G$27,0,IF(C5787=Calculator!$G$27,Calculator!$G$39,IF(H5787-K5787&lt;=0,IF(D5787&gt;Calculator!$G$39,IF(H5787-K5787+E5787+L5787+M5787+Calculator!$G$39&gt;Calculator!$G$39,Calculator!$G$39-(H5787+E5787+L5787+M5787-K5787),Calculator!$G$39),D5787),0)))</f>
        <v>0</v>
      </c>
    </row>
    <row r="5788" spans="1:14" ht="15.75" thickBot="1">
      <c r="A5788" s="33" t="str">
        <f ca="1">IF(C5788=Calculator!$H$27,"F",IF(Daily!D5788+Daily!H5788=0,IF(D5787+H5787&gt;0,"L",""),""))</f>
        <v/>
      </c>
      <c r="B5788" s="34">
        <v>5787</v>
      </c>
      <c r="C5788" s="19">
        <f t="shared" ca="1" si="361"/>
        <v>51717</v>
      </c>
      <c r="D5788" s="29">
        <f t="shared" ca="1" si="363"/>
        <v>0</v>
      </c>
      <c r="E5788" s="29">
        <f ca="1">IF(C5788&lt;Calculator!$D$26,0,IF(DAY($C5788)=1,IF(D5788-Calculator!$G$24&gt;0,Calculator!$G$24,D5788),0))</f>
        <v>0</v>
      </c>
      <c r="F5788" s="29">
        <f ca="1">IF(E5788&gt;0,D5788*Calculator!$G$22/12,0)</f>
        <v>0</v>
      </c>
      <c r="G5788" s="29">
        <f ca="1">IF(E5788&gt;0,(IFERROR(-PMT(Calculator!$G$22/12,Calculator!$G$23*12,Calculator!$G$20),0))-F5788,0)</f>
        <v>0</v>
      </c>
      <c r="H5788" s="29">
        <f t="shared" ca="1" si="364"/>
        <v>0</v>
      </c>
      <c r="I5788" s="29">
        <f t="shared" ca="1" si="362"/>
        <v>0</v>
      </c>
      <c r="J5788" s="30">
        <f>Calculator!$G$40</f>
        <v>6.5000000000000002E-2</v>
      </c>
      <c r="K5788" s="29">
        <f ca="1">IF(C5788&gt;=Calculator!$G$27,IF(DAY($C5788)=1,Calculator!$G$34/2,IF(DAY($C5788)=15,Calculator!$G$34/2,0)),0)</f>
        <v>0</v>
      </c>
      <c r="L5788" s="29">
        <f ca="1">IF(DAY($C5788)=28,IF(H5788=0,0,Calculator!$G$35),0)</f>
        <v>0</v>
      </c>
      <c r="M5788" s="29">
        <f ca="1">IF(I5788&gt;0,IF(DAY($C5788)=1,SUM(INDIRECT("I"&amp;(ROW(C5787)-DAY(C5787))):I5787),0),0)</f>
        <v>0</v>
      </c>
      <c r="N5788" s="29">
        <f ca="1">IF(C5788&lt;Calculator!$G$27,0,IF(C5788=Calculator!$G$27,Calculator!$G$39,IF(H5788-K5788&lt;=0,IF(D5788&gt;Calculator!$G$39,IF(H5788-K5788+E5788+L5788+M5788+Calculator!$G$39&gt;Calculator!$G$39,Calculator!$G$39-(H5788+E5788+L5788+M5788-K5788),Calculator!$G$39),D5788),0)))</f>
        <v>0</v>
      </c>
    </row>
    <row r="5789" spans="1:14" ht="15.75" thickBot="1">
      <c r="A5789" s="33" t="str">
        <f ca="1">IF(C5789=Calculator!$H$27,"F",IF(Daily!D5789+Daily!H5789=0,IF(D5788+H5788&gt;0,"L",""),""))</f>
        <v/>
      </c>
      <c r="B5789" s="34">
        <v>5788</v>
      </c>
      <c r="C5789" s="19">
        <f t="shared" ca="1" si="361"/>
        <v>51718</v>
      </c>
      <c r="D5789" s="29">
        <f t="shared" ca="1" si="363"/>
        <v>0</v>
      </c>
      <c r="E5789" s="29">
        <f ca="1">IF(C5789&lt;Calculator!$D$26,0,IF(DAY($C5789)=1,IF(D5789-Calculator!$G$24&gt;0,Calculator!$G$24,D5789),0))</f>
        <v>0</v>
      </c>
      <c r="F5789" s="29">
        <f ca="1">IF(E5789&gt;0,D5789*Calculator!$G$22/12,0)</f>
        <v>0</v>
      </c>
      <c r="G5789" s="29">
        <f ca="1">IF(E5789&gt;0,(IFERROR(-PMT(Calculator!$G$22/12,Calculator!$G$23*12,Calculator!$G$20),0))-F5789,0)</f>
        <v>0</v>
      </c>
      <c r="H5789" s="29">
        <f t="shared" ca="1" si="364"/>
        <v>0</v>
      </c>
      <c r="I5789" s="29">
        <f t="shared" ca="1" si="362"/>
        <v>0</v>
      </c>
      <c r="J5789" s="30">
        <f>Calculator!$G$40</f>
        <v>6.5000000000000002E-2</v>
      </c>
      <c r="K5789" s="29">
        <f ca="1">IF(C5789&gt;=Calculator!$G$27,IF(DAY($C5789)=1,Calculator!$G$34/2,IF(DAY($C5789)=15,Calculator!$G$34/2,0)),0)</f>
        <v>0</v>
      </c>
      <c r="L5789" s="29">
        <f ca="1">IF(DAY($C5789)=28,IF(H5789=0,0,Calculator!$G$35),0)</f>
        <v>0</v>
      </c>
      <c r="M5789" s="29">
        <f ca="1">IF(I5789&gt;0,IF(DAY($C5789)=1,SUM(INDIRECT("I"&amp;(ROW(C5788)-DAY(C5788))):I5788),0),0)</f>
        <v>0</v>
      </c>
      <c r="N5789" s="29">
        <f ca="1">IF(C5789&lt;Calculator!$G$27,0,IF(C5789=Calculator!$G$27,Calculator!$G$39,IF(H5789-K5789&lt;=0,IF(D5789&gt;Calculator!$G$39,IF(H5789-K5789+E5789+L5789+M5789+Calculator!$G$39&gt;Calculator!$G$39,Calculator!$G$39-(H5789+E5789+L5789+M5789-K5789),Calculator!$G$39),D5789),0)))</f>
        <v>0</v>
      </c>
    </row>
    <row r="5790" spans="1:14" ht="15.75" thickBot="1">
      <c r="A5790" s="33" t="str">
        <f ca="1">IF(C5790=Calculator!$H$27,"F",IF(Daily!D5790+Daily!H5790=0,IF(D5789+H5789&gt;0,"L",""),""))</f>
        <v/>
      </c>
      <c r="B5790" s="34">
        <v>5789</v>
      </c>
      <c r="C5790" s="19">
        <f t="shared" ca="1" si="361"/>
        <v>51719</v>
      </c>
      <c r="D5790" s="29">
        <f t="shared" ca="1" si="363"/>
        <v>0</v>
      </c>
      <c r="E5790" s="29">
        <f ca="1">IF(C5790&lt;Calculator!$D$26,0,IF(DAY($C5790)=1,IF(D5790-Calculator!$G$24&gt;0,Calculator!$G$24,D5790),0))</f>
        <v>0</v>
      </c>
      <c r="F5790" s="29">
        <f ca="1">IF(E5790&gt;0,D5790*Calculator!$G$22/12,0)</f>
        <v>0</v>
      </c>
      <c r="G5790" s="29">
        <f ca="1">IF(E5790&gt;0,(IFERROR(-PMT(Calculator!$G$22/12,Calculator!$G$23*12,Calculator!$G$20),0))-F5790,0)</f>
        <v>0</v>
      </c>
      <c r="H5790" s="29">
        <f t="shared" ca="1" si="364"/>
        <v>0</v>
      </c>
      <c r="I5790" s="29">
        <f t="shared" ca="1" si="362"/>
        <v>0</v>
      </c>
      <c r="J5790" s="30">
        <f>Calculator!$G$40</f>
        <v>6.5000000000000002E-2</v>
      </c>
      <c r="K5790" s="29">
        <f ca="1">IF(C5790&gt;=Calculator!$G$27,IF(DAY($C5790)=1,Calculator!$G$34/2,IF(DAY($C5790)=15,Calculator!$G$34/2,0)),0)</f>
        <v>0</v>
      </c>
      <c r="L5790" s="29">
        <f ca="1">IF(DAY($C5790)=28,IF(H5790=0,0,Calculator!$G$35),0)</f>
        <v>0</v>
      </c>
      <c r="M5790" s="29">
        <f ca="1">IF(I5790&gt;0,IF(DAY($C5790)=1,SUM(INDIRECT("I"&amp;(ROW(C5789)-DAY(C5789))):I5789),0),0)</f>
        <v>0</v>
      </c>
      <c r="N5790" s="29">
        <f ca="1">IF(C5790&lt;Calculator!$G$27,0,IF(C5790=Calculator!$G$27,Calculator!$G$39,IF(H5790-K5790&lt;=0,IF(D5790&gt;Calculator!$G$39,IF(H5790-K5790+E5790+L5790+M5790+Calculator!$G$39&gt;Calculator!$G$39,Calculator!$G$39-(H5790+E5790+L5790+M5790-K5790),Calculator!$G$39),D5790),0)))</f>
        <v>0</v>
      </c>
    </row>
    <row r="5791" spans="1:14" ht="15.75" thickBot="1">
      <c r="A5791" s="33" t="str">
        <f ca="1">IF(C5791=Calculator!$H$27,"F",IF(Daily!D5791+Daily!H5791=0,IF(D5790+H5790&gt;0,"L",""),""))</f>
        <v/>
      </c>
      <c r="B5791" s="34">
        <v>5790</v>
      </c>
      <c r="C5791" s="19">
        <f t="shared" ca="1" si="361"/>
        <v>51720</v>
      </c>
      <c r="D5791" s="29">
        <f t="shared" ca="1" si="363"/>
        <v>0</v>
      </c>
      <c r="E5791" s="29">
        <f ca="1">IF(C5791&lt;Calculator!$D$26,0,IF(DAY($C5791)=1,IF(D5791-Calculator!$G$24&gt;0,Calculator!$G$24,D5791),0))</f>
        <v>0</v>
      </c>
      <c r="F5791" s="29">
        <f ca="1">IF(E5791&gt;0,D5791*Calculator!$G$22/12,0)</f>
        <v>0</v>
      </c>
      <c r="G5791" s="29">
        <f ca="1">IF(E5791&gt;0,(IFERROR(-PMT(Calculator!$G$22/12,Calculator!$G$23*12,Calculator!$G$20),0))-F5791,0)</f>
        <v>0</v>
      </c>
      <c r="H5791" s="29">
        <f t="shared" ca="1" si="364"/>
        <v>0</v>
      </c>
      <c r="I5791" s="29">
        <f t="shared" ca="1" si="362"/>
        <v>0</v>
      </c>
      <c r="J5791" s="30">
        <f>Calculator!$G$40</f>
        <v>6.5000000000000002E-2</v>
      </c>
      <c r="K5791" s="29">
        <f ca="1">IF(C5791&gt;=Calculator!$G$27,IF(DAY($C5791)=1,Calculator!$G$34/2,IF(DAY($C5791)=15,Calculator!$G$34/2,0)),0)</f>
        <v>0</v>
      </c>
      <c r="L5791" s="29">
        <f ca="1">IF(DAY($C5791)=28,IF(H5791=0,0,Calculator!$G$35),0)</f>
        <v>0</v>
      </c>
      <c r="M5791" s="29">
        <f ca="1">IF(I5791&gt;0,IF(DAY($C5791)=1,SUM(INDIRECT("I"&amp;(ROW(C5790)-DAY(C5790))):I5790),0),0)</f>
        <v>0</v>
      </c>
      <c r="N5791" s="29">
        <f ca="1">IF(C5791&lt;Calculator!$G$27,0,IF(C5791=Calculator!$G$27,Calculator!$G$39,IF(H5791-K5791&lt;=0,IF(D5791&gt;Calculator!$G$39,IF(H5791-K5791+E5791+L5791+M5791+Calculator!$G$39&gt;Calculator!$G$39,Calculator!$G$39-(H5791+E5791+L5791+M5791-K5791),Calculator!$G$39),D5791),0)))</f>
        <v>0</v>
      </c>
    </row>
    <row r="5792" spans="1:14" ht="15.75" thickBot="1">
      <c r="A5792" s="33" t="str">
        <f ca="1">IF(C5792=Calculator!$H$27,"F",IF(Daily!D5792+Daily!H5792=0,IF(D5791+H5791&gt;0,"L",""),""))</f>
        <v/>
      </c>
      <c r="B5792" s="34">
        <v>5791</v>
      </c>
      <c r="C5792" s="19">
        <f t="shared" ca="1" si="361"/>
        <v>51721</v>
      </c>
      <c r="D5792" s="29">
        <f t="shared" ca="1" si="363"/>
        <v>0</v>
      </c>
      <c r="E5792" s="29">
        <f ca="1">IF(C5792&lt;Calculator!$D$26,0,IF(DAY($C5792)=1,IF(D5792-Calculator!$G$24&gt;0,Calculator!$G$24,D5792),0))</f>
        <v>0</v>
      </c>
      <c r="F5792" s="29">
        <f ca="1">IF(E5792&gt;0,D5792*Calculator!$G$22/12,0)</f>
        <v>0</v>
      </c>
      <c r="G5792" s="29">
        <f ca="1">IF(E5792&gt;0,(IFERROR(-PMT(Calculator!$G$22/12,Calculator!$G$23*12,Calculator!$G$20),0))-F5792,0)</f>
        <v>0</v>
      </c>
      <c r="H5792" s="29">
        <f t="shared" ca="1" si="364"/>
        <v>0</v>
      </c>
      <c r="I5792" s="29">
        <f t="shared" ca="1" si="362"/>
        <v>0</v>
      </c>
      <c r="J5792" s="30">
        <f>Calculator!$G$40</f>
        <v>6.5000000000000002E-2</v>
      </c>
      <c r="K5792" s="29">
        <f ca="1">IF(C5792&gt;=Calculator!$G$27,IF(DAY($C5792)=1,Calculator!$G$34/2,IF(DAY($C5792)=15,Calculator!$G$34/2,0)),0)</f>
        <v>0</v>
      </c>
      <c r="L5792" s="29">
        <f ca="1">IF(DAY($C5792)=28,IF(H5792=0,0,Calculator!$G$35),0)</f>
        <v>0</v>
      </c>
      <c r="M5792" s="29">
        <f ca="1">IF(I5792&gt;0,IF(DAY($C5792)=1,SUM(INDIRECT("I"&amp;(ROW(C5791)-DAY(C5791))):I5791),0),0)</f>
        <v>0</v>
      </c>
      <c r="N5792" s="29">
        <f ca="1">IF(C5792&lt;Calculator!$G$27,0,IF(C5792=Calculator!$G$27,Calculator!$G$39,IF(H5792-K5792&lt;=0,IF(D5792&gt;Calculator!$G$39,IF(H5792-K5792+E5792+L5792+M5792+Calculator!$G$39&gt;Calculator!$G$39,Calculator!$G$39-(H5792+E5792+L5792+M5792-K5792),Calculator!$G$39),D5792),0)))</f>
        <v>0</v>
      </c>
    </row>
    <row r="5793" spans="1:14" ht="15.75" thickBot="1">
      <c r="A5793" s="33" t="str">
        <f ca="1">IF(C5793=Calculator!$H$27,"F",IF(Daily!D5793+Daily!H5793=0,IF(D5792+H5792&gt;0,"L",""),""))</f>
        <v/>
      </c>
      <c r="B5793" s="34">
        <v>5792</v>
      </c>
      <c r="C5793" s="19">
        <f t="shared" ca="1" si="361"/>
        <v>51722</v>
      </c>
      <c r="D5793" s="29">
        <f t="shared" ca="1" si="363"/>
        <v>0</v>
      </c>
      <c r="E5793" s="29">
        <f ca="1">IF(C5793&lt;Calculator!$D$26,0,IF(DAY($C5793)=1,IF(D5793-Calculator!$G$24&gt;0,Calculator!$G$24,D5793),0))</f>
        <v>0</v>
      </c>
      <c r="F5793" s="29">
        <f ca="1">IF(E5793&gt;0,D5793*Calculator!$G$22/12,0)</f>
        <v>0</v>
      </c>
      <c r="G5793" s="29">
        <f ca="1">IF(E5793&gt;0,(IFERROR(-PMT(Calculator!$G$22/12,Calculator!$G$23*12,Calculator!$G$20),0))-F5793,0)</f>
        <v>0</v>
      </c>
      <c r="H5793" s="29">
        <f t="shared" ca="1" si="364"/>
        <v>0</v>
      </c>
      <c r="I5793" s="29">
        <f t="shared" ca="1" si="362"/>
        <v>0</v>
      </c>
      <c r="J5793" s="30">
        <f>Calculator!$G$40</f>
        <v>6.5000000000000002E-2</v>
      </c>
      <c r="K5793" s="29">
        <f ca="1">IF(C5793&gt;=Calculator!$G$27,IF(DAY($C5793)=1,Calculator!$G$34/2,IF(DAY($C5793)=15,Calculator!$G$34/2,0)),0)</f>
        <v>0</v>
      </c>
      <c r="L5793" s="29">
        <f ca="1">IF(DAY($C5793)=28,IF(H5793=0,0,Calculator!$G$35),0)</f>
        <v>0</v>
      </c>
      <c r="M5793" s="29">
        <f ca="1">IF(I5793&gt;0,IF(DAY($C5793)=1,SUM(INDIRECT("I"&amp;(ROW(C5792)-DAY(C5792))):I5792),0),0)</f>
        <v>0</v>
      </c>
      <c r="N5793" s="29">
        <f ca="1">IF(C5793&lt;Calculator!$G$27,0,IF(C5793=Calculator!$G$27,Calculator!$G$39,IF(H5793-K5793&lt;=0,IF(D5793&gt;Calculator!$G$39,IF(H5793-K5793+E5793+L5793+M5793+Calculator!$G$39&gt;Calculator!$G$39,Calculator!$G$39-(H5793+E5793+L5793+M5793-K5793),Calculator!$G$39),D5793),0)))</f>
        <v>0</v>
      </c>
    </row>
    <row r="5794" spans="1:14" ht="15.75" thickBot="1">
      <c r="A5794" s="33" t="str">
        <f ca="1">IF(C5794=Calculator!$H$27,"F",IF(Daily!D5794+Daily!H5794=0,IF(D5793+H5793&gt;0,"L",""),""))</f>
        <v/>
      </c>
      <c r="B5794" s="34">
        <v>5793</v>
      </c>
      <c r="C5794" s="19">
        <f t="shared" ca="1" si="361"/>
        <v>51723</v>
      </c>
      <c r="D5794" s="29">
        <f t="shared" ca="1" si="363"/>
        <v>0</v>
      </c>
      <c r="E5794" s="29">
        <f ca="1">IF(C5794&lt;Calculator!$D$26,0,IF(DAY($C5794)=1,IF(D5794-Calculator!$G$24&gt;0,Calculator!$G$24,D5794),0))</f>
        <v>0</v>
      </c>
      <c r="F5794" s="29">
        <f ca="1">IF(E5794&gt;0,D5794*Calculator!$G$22/12,0)</f>
        <v>0</v>
      </c>
      <c r="G5794" s="29">
        <f ca="1">IF(E5794&gt;0,(IFERROR(-PMT(Calculator!$G$22/12,Calculator!$G$23*12,Calculator!$G$20),0))-F5794,0)</f>
        <v>0</v>
      </c>
      <c r="H5794" s="29">
        <f t="shared" ca="1" si="364"/>
        <v>0</v>
      </c>
      <c r="I5794" s="29">
        <f t="shared" ca="1" si="362"/>
        <v>0</v>
      </c>
      <c r="J5794" s="30">
        <f>Calculator!$G$40</f>
        <v>6.5000000000000002E-2</v>
      </c>
      <c r="K5794" s="29">
        <f ca="1">IF(C5794&gt;=Calculator!$G$27,IF(DAY($C5794)=1,Calculator!$G$34/2,IF(DAY($C5794)=15,Calculator!$G$34/2,0)),0)</f>
        <v>0</v>
      </c>
      <c r="L5794" s="29">
        <f ca="1">IF(DAY($C5794)=28,IF(H5794=0,0,Calculator!$G$35),0)</f>
        <v>0</v>
      </c>
      <c r="M5794" s="29">
        <f ca="1">IF(I5794&gt;0,IF(DAY($C5794)=1,SUM(INDIRECT("I"&amp;(ROW(C5793)-DAY(C5793))):I5793),0),0)</f>
        <v>0</v>
      </c>
      <c r="N5794" s="29">
        <f ca="1">IF(C5794&lt;Calculator!$G$27,0,IF(C5794=Calculator!$G$27,Calculator!$G$39,IF(H5794-K5794&lt;=0,IF(D5794&gt;Calculator!$G$39,IF(H5794-K5794+E5794+L5794+M5794+Calculator!$G$39&gt;Calculator!$G$39,Calculator!$G$39-(H5794+E5794+L5794+M5794-K5794),Calculator!$G$39),D5794),0)))</f>
        <v>0</v>
      </c>
    </row>
    <row r="5795" spans="1:14" ht="15.75" thickBot="1">
      <c r="A5795" s="33" t="str">
        <f ca="1">IF(C5795=Calculator!$H$27,"F",IF(Daily!D5795+Daily!H5795=0,IF(D5794+H5794&gt;0,"L",""),""))</f>
        <v/>
      </c>
      <c r="B5795" s="34">
        <v>5794</v>
      </c>
      <c r="C5795" s="19">
        <f t="shared" ca="1" si="361"/>
        <v>51724</v>
      </c>
      <c r="D5795" s="29">
        <f t="shared" ca="1" si="363"/>
        <v>0</v>
      </c>
      <c r="E5795" s="29">
        <f ca="1">IF(C5795&lt;Calculator!$D$26,0,IF(DAY($C5795)=1,IF(D5795-Calculator!$G$24&gt;0,Calculator!$G$24,D5795),0))</f>
        <v>0</v>
      </c>
      <c r="F5795" s="29">
        <f ca="1">IF(E5795&gt;0,D5795*Calculator!$G$22/12,0)</f>
        <v>0</v>
      </c>
      <c r="G5795" s="29">
        <f ca="1">IF(E5795&gt;0,(IFERROR(-PMT(Calculator!$G$22/12,Calculator!$G$23*12,Calculator!$G$20),0))-F5795,0)</f>
        <v>0</v>
      </c>
      <c r="H5795" s="29">
        <f t="shared" ca="1" si="364"/>
        <v>0</v>
      </c>
      <c r="I5795" s="29">
        <f t="shared" ca="1" si="362"/>
        <v>0</v>
      </c>
      <c r="J5795" s="30">
        <f>Calculator!$G$40</f>
        <v>6.5000000000000002E-2</v>
      </c>
      <c r="K5795" s="29">
        <f ca="1">IF(C5795&gt;=Calculator!$G$27,IF(DAY($C5795)=1,Calculator!$G$34/2,IF(DAY($C5795)=15,Calculator!$G$34/2,0)),0)</f>
        <v>0</v>
      </c>
      <c r="L5795" s="29">
        <f ca="1">IF(DAY($C5795)=28,IF(H5795=0,0,Calculator!$G$35),0)</f>
        <v>0</v>
      </c>
      <c r="M5795" s="29">
        <f ca="1">IF(I5795&gt;0,IF(DAY($C5795)=1,SUM(INDIRECT("I"&amp;(ROW(C5794)-DAY(C5794))):I5794),0),0)</f>
        <v>0</v>
      </c>
      <c r="N5795" s="29">
        <f ca="1">IF(C5795&lt;Calculator!$G$27,0,IF(C5795=Calculator!$G$27,Calculator!$G$39,IF(H5795-K5795&lt;=0,IF(D5795&gt;Calculator!$G$39,IF(H5795-K5795+E5795+L5795+M5795+Calculator!$G$39&gt;Calculator!$G$39,Calculator!$G$39-(H5795+E5795+L5795+M5795-K5795),Calculator!$G$39),D5795),0)))</f>
        <v>0</v>
      </c>
    </row>
    <row r="5796" spans="1:14" ht="15.75" thickBot="1">
      <c r="A5796" s="33" t="str">
        <f ca="1">IF(C5796=Calculator!$H$27,"F",IF(Daily!D5796+Daily!H5796=0,IF(D5795+H5795&gt;0,"L",""),""))</f>
        <v/>
      </c>
      <c r="B5796" s="34">
        <v>5795</v>
      </c>
      <c r="C5796" s="19">
        <f t="shared" ca="1" si="361"/>
        <v>51725</v>
      </c>
      <c r="D5796" s="29">
        <f t="shared" ca="1" si="363"/>
        <v>0</v>
      </c>
      <c r="E5796" s="29">
        <f ca="1">IF(C5796&lt;Calculator!$D$26,0,IF(DAY($C5796)=1,IF(D5796-Calculator!$G$24&gt;0,Calculator!$G$24,D5796),0))</f>
        <v>0</v>
      </c>
      <c r="F5796" s="29">
        <f ca="1">IF(E5796&gt;0,D5796*Calculator!$G$22/12,0)</f>
        <v>0</v>
      </c>
      <c r="G5796" s="29">
        <f ca="1">IF(E5796&gt;0,(IFERROR(-PMT(Calculator!$G$22/12,Calculator!$G$23*12,Calculator!$G$20),0))-F5796,0)</f>
        <v>0</v>
      </c>
      <c r="H5796" s="29">
        <f t="shared" ca="1" si="364"/>
        <v>0</v>
      </c>
      <c r="I5796" s="29">
        <f t="shared" ca="1" si="362"/>
        <v>0</v>
      </c>
      <c r="J5796" s="30">
        <f>Calculator!$G$40</f>
        <v>6.5000000000000002E-2</v>
      </c>
      <c r="K5796" s="29">
        <f ca="1">IF(C5796&gt;=Calculator!$G$27,IF(DAY($C5796)=1,Calculator!$G$34/2,IF(DAY($C5796)=15,Calculator!$G$34/2,0)),0)</f>
        <v>0</v>
      </c>
      <c r="L5796" s="29">
        <f ca="1">IF(DAY($C5796)=28,IF(H5796=0,0,Calculator!$G$35),0)</f>
        <v>0</v>
      </c>
      <c r="M5796" s="29">
        <f ca="1">IF(I5796&gt;0,IF(DAY($C5796)=1,SUM(INDIRECT("I"&amp;(ROW(C5795)-DAY(C5795))):I5795),0),0)</f>
        <v>0</v>
      </c>
      <c r="N5796" s="29">
        <f ca="1">IF(C5796&lt;Calculator!$G$27,0,IF(C5796=Calculator!$G$27,Calculator!$G$39,IF(H5796-K5796&lt;=0,IF(D5796&gt;Calculator!$G$39,IF(H5796-K5796+E5796+L5796+M5796+Calculator!$G$39&gt;Calculator!$G$39,Calculator!$G$39-(H5796+E5796+L5796+M5796-K5796),Calculator!$G$39),D5796),0)))</f>
        <v>0</v>
      </c>
    </row>
    <row r="5797" spans="1:14" ht="15.75" thickBot="1">
      <c r="A5797" s="33" t="str">
        <f ca="1">IF(C5797=Calculator!$H$27,"F",IF(Daily!D5797+Daily!H5797=0,IF(D5796+H5796&gt;0,"L",""),""))</f>
        <v/>
      </c>
      <c r="B5797" s="34">
        <v>5796</v>
      </c>
      <c r="C5797" s="19">
        <f t="shared" ca="1" si="361"/>
        <v>51726</v>
      </c>
      <c r="D5797" s="29">
        <f t="shared" ca="1" si="363"/>
        <v>0</v>
      </c>
      <c r="E5797" s="29">
        <f ca="1">IF(C5797&lt;Calculator!$D$26,0,IF(DAY($C5797)=1,IF(D5797-Calculator!$G$24&gt;0,Calculator!$G$24,D5797),0))</f>
        <v>0</v>
      </c>
      <c r="F5797" s="29">
        <f ca="1">IF(E5797&gt;0,D5797*Calculator!$G$22/12,0)</f>
        <v>0</v>
      </c>
      <c r="G5797" s="29">
        <f ca="1">IF(E5797&gt;0,(IFERROR(-PMT(Calculator!$G$22/12,Calculator!$G$23*12,Calculator!$G$20),0))-F5797,0)</f>
        <v>0</v>
      </c>
      <c r="H5797" s="29">
        <f t="shared" ca="1" si="364"/>
        <v>0</v>
      </c>
      <c r="I5797" s="29">
        <f t="shared" ca="1" si="362"/>
        <v>0</v>
      </c>
      <c r="J5797" s="30">
        <f>Calculator!$G$40</f>
        <v>6.5000000000000002E-2</v>
      </c>
      <c r="K5797" s="29">
        <f ca="1">IF(C5797&gt;=Calculator!$G$27,IF(DAY($C5797)=1,Calculator!$G$34/2,IF(DAY($C5797)=15,Calculator!$G$34/2,0)),0)</f>
        <v>0</v>
      </c>
      <c r="L5797" s="29">
        <f ca="1">IF(DAY($C5797)=28,IF(H5797=0,0,Calculator!$G$35),0)</f>
        <v>0</v>
      </c>
      <c r="M5797" s="29">
        <f ca="1">IF(I5797&gt;0,IF(DAY($C5797)=1,SUM(INDIRECT("I"&amp;(ROW(C5796)-DAY(C5796))):I5796),0),0)</f>
        <v>0</v>
      </c>
      <c r="N5797" s="29">
        <f ca="1">IF(C5797&lt;Calculator!$G$27,0,IF(C5797=Calculator!$G$27,Calculator!$G$39,IF(H5797-K5797&lt;=0,IF(D5797&gt;Calculator!$G$39,IF(H5797-K5797+E5797+L5797+M5797+Calculator!$G$39&gt;Calculator!$G$39,Calculator!$G$39-(H5797+E5797+L5797+M5797-K5797),Calculator!$G$39),D5797),0)))</f>
        <v>0</v>
      </c>
    </row>
    <row r="5798" spans="1:14" ht="15.75" thickBot="1">
      <c r="A5798" s="33" t="str">
        <f ca="1">IF(C5798=Calculator!$H$27,"F",IF(Daily!D5798+Daily!H5798=0,IF(D5797+H5797&gt;0,"L",""),""))</f>
        <v/>
      </c>
      <c r="B5798" s="34">
        <v>5797</v>
      </c>
      <c r="C5798" s="19">
        <f t="shared" ca="1" si="361"/>
        <v>51727</v>
      </c>
      <c r="D5798" s="29">
        <f t="shared" ca="1" si="363"/>
        <v>0</v>
      </c>
      <c r="E5798" s="29">
        <f ca="1">IF(C5798&lt;Calculator!$D$26,0,IF(DAY($C5798)=1,IF(D5798-Calculator!$G$24&gt;0,Calculator!$G$24,D5798),0))</f>
        <v>0</v>
      </c>
      <c r="F5798" s="29">
        <f ca="1">IF(E5798&gt;0,D5798*Calculator!$G$22/12,0)</f>
        <v>0</v>
      </c>
      <c r="G5798" s="29">
        <f ca="1">IF(E5798&gt;0,(IFERROR(-PMT(Calculator!$G$22/12,Calculator!$G$23*12,Calculator!$G$20),0))-F5798,0)</f>
        <v>0</v>
      </c>
      <c r="H5798" s="29">
        <f t="shared" ca="1" si="364"/>
        <v>0</v>
      </c>
      <c r="I5798" s="29">
        <f t="shared" ca="1" si="362"/>
        <v>0</v>
      </c>
      <c r="J5798" s="30">
        <f>Calculator!$G$40</f>
        <v>6.5000000000000002E-2</v>
      </c>
      <c r="K5798" s="29">
        <f ca="1">IF(C5798&gt;=Calculator!$G$27,IF(DAY($C5798)=1,Calculator!$G$34/2,IF(DAY($C5798)=15,Calculator!$G$34/2,0)),0)</f>
        <v>0</v>
      </c>
      <c r="L5798" s="29">
        <f ca="1">IF(DAY($C5798)=28,IF(H5798=0,0,Calculator!$G$35),0)</f>
        <v>0</v>
      </c>
      <c r="M5798" s="29">
        <f ca="1">IF(I5798&gt;0,IF(DAY($C5798)=1,SUM(INDIRECT("I"&amp;(ROW(C5797)-DAY(C5797))):I5797),0),0)</f>
        <v>0</v>
      </c>
      <c r="N5798" s="29">
        <f ca="1">IF(C5798&lt;Calculator!$G$27,0,IF(C5798=Calculator!$G$27,Calculator!$G$39,IF(H5798-K5798&lt;=0,IF(D5798&gt;Calculator!$G$39,IF(H5798-K5798+E5798+L5798+M5798+Calculator!$G$39&gt;Calculator!$G$39,Calculator!$G$39-(H5798+E5798+L5798+M5798-K5798),Calculator!$G$39),D5798),0)))</f>
        <v>0</v>
      </c>
    </row>
    <row r="5799" spans="1:14" ht="15.75" thickBot="1">
      <c r="A5799" s="33" t="str">
        <f ca="1">IF(C5799=Calculator!$H$27,"F",IF(Daily!D5799+Daily!H5799=0,IF(D5798+H5798&gt;0,"L",""),""))</f>
        <v/>
      </c>
      <c r="B5799" s="34">
        <v>5798</v>
      </c>
      <c r="C5799" s="19">
        <f t="shared" ca="1" si="361"/>
        <v>51728</v>
      </c>
      <c r="D5799" s="29">
        <f t="shared" ca="1" si="363"/>
        <v>0</v>
      </c>
      <c r="E5799" s="29">
        <f ca="1">IF(C5799&lt;Calculator!$D$26,0,IF(DAY($C5799)=1,IF(D5799-Calculator!$G$24&gt;0,Calculator!$G$24,D5799),0))</f>
        <v>0</v>
      </c>
      <c r="F5799" s="29">
        <f ca="1">IF(E5799&gt;0,D5799*Calculator!$G$22/12,0)</f>
        <v>0</v>
      </c>
      <c r="G5799" s="29">
        <f ca="1">IF(E5799&gt;0,(IFERROR(-PMT(Calculator!$G$22/12,Calculator!$G$23*12,Calculator!$G$20),0))-F5799,0)</f>
        <v>0</v>
      </c>
      <c r="H5799" s="29">
        <f t="shared" ca="1" si="364"/>
        <v>0</v>
      </c>
      <c r="I5799" s="29">
        <f t="shared" ca="1" si="362"/>
        <v>0</v>
      </c>
      <c r="J5799" s="30">
        <f>Calculator!$G$40</f>
        <v>6.5000000000000002E-2</v>
      </c>
      <c r="K5799" s="29">
        <f ca="1">IF(C5799&gt;=Calculator!$G$27,IF(DAY($C5799)=1,Calculator!$G$34/2,IF(DAY($C5799)=15,Calculator!$G$34/2,0)),0)</f>
        <v>4500</v>
      </c>
      <c r="L5799" s="29">
        <f ca="1">IF(DAY($C5799)=28,IF(H5799=0,0,Calculator!$G$35),0)</f>
        <v>0</v>
      </c>
      <c r="M5799" s="29">
        <f ca="1">IF(I5799&gt;0,IF(DAY($C5799)=1,SUM(INDIRECT("I"&amp;(ROW(C5798)-DAY(C5798))):I5798),0),0)</f>
        <v>0</v>
      </c>
      <c r="N5799" s="29">
        <f ca="1">IF(C5799&lt;Calculator!$G$27,0,IF(C5799=Calculator!$G$27,Calculator!$G$39,IF(H5799-K5799&lt;=0,IF(D5799&gt;Calculator!$G$39,IF(H5799-K5799+E5799+L5799+M5799+Calculator!$G$39&gt;Calculator!$G$39,Calculator!$G$39-(H5799+E5799+L5799+M5799-K5799),Calculator!$G$39),D5799),0)))</f>
        <v>0</v>
      </c>
    </row>
    <row r="5800" spans="1:14" ht="15.75" thickBot="1">
      <c r="A5800" s="33" t="str">
        <f ca="1">IF(C5800=Calculator!$H$27,"F",IF(Daily!D5800+Daily!H5800=0,IF(D5799+H5799&gt;0,"L",""),""))</f>
        <v/>
      </c>
      <c r="B5800" s="34">
        <v>5799</v>
      </c>
      <c r="C5800" s="19">
        <f t="shared" ca="1" si="361"/>
        <v>51729</v>
      </c>
      <c r="D5800" s="29">
        <f t="shared" ca="1" si="363"/>
        <v>0</v>
      </c>
      <c r="E5800" s="29">
        <f ca="1">IF(C5800&lt;Calculator!$D$26,0,IF(DAY($C5800)=1,IF(D5800-Calculator!$G$24&gt;0,Calculator!$G$24,D5800),0))</f>
        <v>0</v>
      </c>
      <c r="F5800" s="29">
        <f ca="1">IF(E5800&gt;0,D5800*Calculator!$G$22/12,0)</f>
        <v>0</v>
      </c>
      <c r="G5800" s="29">
        <f ca="1">IF(E5800&gt;0,(IFERROR(-PMT(Calculator!$G$22/12,Calculator!$G$23*12,Calculator!$G$20),0))-F5800,0)</f>
        <v>0</v>
      </c>
      <c r="H5800" s="29">
        <f t="shared" ca="1" si="364"/>
        <v>0</v>
      </c>
      <c r="I5800" s="29">
        <f t="shared" ca="1" si="362"/>
        <v>0</v>
      </c>
      <c r="J5800" s="30">
        <f>Calculator!$G$40</f>
        <v>6.5000000000000002E-2</v>
      </c>
      <c r="K5800" s="29">
        <f ca="1">IF(C5800&gt;=Calculator!$G$27,IF(DAY($C5800)=1,Calculator!$G$34/2,IF(DAY($C5800)=15,Calculator!$G$34/2,0)),0)</f>
        <v>0</v>
      </c>
      <c r="L5800" s="29">
        <f ca="1">IF(DAY($C5800)=28,IF(H5800=0,0,Calculator!$G$35),0)</f>
        <v>0</v>
      </c>
      <c r="M5800" s="29">
        <f ca="1">IF(I5800&gt;0,IF(DAY($C5800)=1,SUM(INDIRECT("I"&amp;(ROW(C5799)-DAY(C5799))):I5799),0),0)</f>
        <v>0</v>
      </c>
      <c r="N5800" s="29">
        <f ca="1">IF(C5800&lt;Calculator!$G$27,0,IF(C5800=Calculator!$G$27,Calculator!$G$39,IF(H5800-K5800&lt;=0,IF(D5800&gt;Calculator!$G$39,IF(H5800-K5800+E5800+L5800+M5800+Calculator!$G$39&gt;Calculator!$G$39,Calculator!$G$39-(H5800+E5800+L5800+M5800-K5800),Calculator!$G$39),D5800),0)))</f>
        <v>0</v>
      </c>
    </row>
    <row r="5801" spans="1:14" ht="15.75" thickBot="1">
      <c r="A5801" s="33" t="str">
        <f ca="1">IF(C5801=Calculator!$H$27,"F",IF(Daily!D5801+Daily!H5801=0,IF(D5800+H5800&gt;0,"L",""),""))</f>
        <v/>
      </c>
      <c r="B5801" s="34">
        <v>5800</v>
      </c>
      <c r="C5801" s="19">
        <f t="shared" ca="1" si="361"/>
        <v>51730</v>
      </c>
      <c r="D5801" s="29">
        <f t="shared" ca="1" si="363"/>
        <v>0</v>
      </c>
      <c r="E5801" s="29">
        <f ca="1">IF(C5801&lt;Calculator!$D$26,0,IF(DAY($C5801)=1,IF(D5801-Calculator!$G$24&gt;0,Calculator!$G$24,D5801),0))</f>
        <v>0</v>
      </c>
      <c r="F5801" s="29">
        <f ca="1">IF(E5801&gt;0,D5801*Calculator!$G$22/12,0)</f>
        <v>0</v>
      </c>
      <c r="G5801" s="29">
        <f ca="1">IF(E5801&gt;0,(IFERROR(-PMT(Calculator!$G$22/12,Calculator!$G$23*12,Calculator!$G$20),0))-F5801,0)</f>
        <v>0</v>
      </c>
      <c r="H5801" s="29">
        <f t="shared" ca="1" si="364"/>
        <v>0</v>
      </c>
      <c r="I5801" s="29">
        <f t="shared" ca="1" si="362"/>
        <v>0</v>
      </c>
      <c r="J5801" s="30">
        <f>Calculator!$G$40</f>
        <v>6.5000000000000002E-2</v>
      </c>
      <c r="K5801" s="29">
        <f ca="1">IF(C5801&gt;=Calculator!$G$27,IF(DAY($C5801)=1,Calculator!$G$34/2,IF(DAY($C5801)=15,Calculator!$G$34/2,0)),0)</f>
        <v>0</v>
      </c>
      <c r="L5801" s="29">
        <f ca="1">IF(DAY($C5801)=28,IF(H5801=0,0,Calculator!$G$35),0)</f>
        <v>0</v>
      </c>
      <c r="M5801" s="29">
        <f ca="1">IF(I5801&gt;0,IF(DAY($C5801)=1,SUM(INDIRECT("I"&amp;(ROW(C5800)-DAY(C5800))):I5800),0),0)</f>
        <v>0</v>
      </c>
      <c r="N5801" s="29">
        <f ca="1">IF(C5801&lt;Calculator!$G$27,0,IF(C5801=Calculator!$G$27,Calculator!$G$39,IF(H5801-K5801&lt;=0,IF(D5801&gt;Calculator!$G$39,IF(H5801-K5801+E5801+L5801+M5801+Calculator!$G$39&gt;Calculator!$G$39,Calculator!$G$39-(H5801+E5801+L5801+M5801-K5801),Calculator!$G$39),D5801),0)))</f>
        <v>0</v>
      </c>
    </row>
    <row r="5802" spans="1:14" ht="15.75" thickBot="1">
      <c r="A5802" s="33" t="str">
        <f ca="1">IF(C5802=Calculator!$H$27,"F",IF(Daily!D5802+Daily!H5802=0,IF(D5801+H5801&gt;0,"L",""),""))</f>
        <v/>
      </c>
      <c r="B5802" s="34">
        <v>5801</v>
      </c>
      <c r="C5802" s="19">
        <f t="shared" ca="1" si="361"/>
        <v>51731</v>
      </c>
      <c r="D5802" s="29">
        <f t="shared" ca="1" si="363"/>
        <v>0</v>
      </c>
      <c r="E5802" s="29">
        <f ca="1">IF(C5802&lt;Calculator!$D$26,0,IF(DAY($C5802)=1,IF(D5802-Calculator!$G$24&gt;0,Calculator!$G$24,D5802),0))</f>
        <v>0</v>
      </c>
      <c r="F5802" s="29">
        <f ca="1">IF(E5802&gt;0,D5802*Calculator!$G$22/12,0)</f>
        <v>0</v>
      </c>
      <c r="G5802" s="29">
        <f ca="1">IF(E5802&gt;0,(IFERROR(-PMT(Calculator!$G$22/12,Calculator!$G$23*12,Calculator!$G$20),0))-F5802,0)</f>
        <v>0</v>
      </c>
      <c r="H5802" s="29">
        <f t="shared" ca="1" si="364"/>
        <v>0</v>
      </c>
      <c r="I5802" s="29">
        <f t="shared" ca="1" si="362"/>
        <v>0</v>
      </c>
      <c r="J5802" s="30">
        <f>Calculator!$G$40</f>
        <v>6.5000000000000002E-2</v>
      </c>
      <c r="K5802" s="29">
        <f ca="1">IF(C5802&gt;=Calculator!$G$27,IF(DAY($C5802)=1,Calculator!$G$34/2,IF(DAY($C5802)=15,Calculator!$G$34/2,0)),0)</f>
        <v>0</v>
      </c>
      <c r="L5802" s="29">
        <f ca="1">IF(DAY($C5802)=28,IF(H5802=0,0,Calculator!$G$35),0)</f>
        <v>0</v>
      </c>
      <c r="M5802" s="29">
        <f ca="1">IF(I5802&gt;0,IF(DAY($C5802)=1,SUM(INDIRECT("I"&amp;(ROW(C5801)-DAY(C5801))):I5801),0),0)</f>
        <v>0</v>
      </c>
      <c r="N5802" s="29">
        <f ca="1">IF(C5802&lt;Calculator!$G$27,0,IF(C5802=Calculator!$G$27,Calculator!$G$39,IF(H5802-K5802&lt;=0,IF(D5802&gt;Calculator!$G$39,IF(H5802-K5802+E5802+L5802+M5802+Calculator!$G$39&gt;Calculator!$G$39,Calculator!$G$39-(H5802+E5802+L5802+M5802-K5802),Calculator!$G$39),D5802),0)))</f>
        <v>0</v>
      </c>
    </row>
    <row r="5803" spans="1:14" ht="15.75" thickBot="1">
      <c r="A5803" s="33" t="str">
        <f ca="1">IF(C5803=Calculator!$H$27,"F",IF(Daily!D5803+Daily!H5803=0,IF(D5802+H5802&gt;0,"L",""),""))</f>
        <v/>
      </c>
      <c r="B5803" s="34">
        <v>5802</v>
      </c>
      <c r="C5803" s="19">
        <f t="shared" ca="1" si="361"/>
        <v>51732</v>
      </c>
      <c r="D5803" s="29">
        <f t="shared" ca="1" si="363"/>
        <v>0</v>
      </c>
      <c r="E5803" s="29">
        <f ca="1">IF(C5803&lt;Calculator!$D$26,0,IF(DAY($C5803)=1,IF(D5803-Calculator!$G$24&gt;0,Calculator!$G$24,D5803),0))</f>
        <v>0</v>
      </c>
      <c r="F5803" s="29">
        <f ca="1">IF(E5803&gt;0,D5803*Calculator!$G$22/12,0)</f>
        <v>0</v>
      </c>
      <c r="G5803" s="29">
        <f ca="1">IF(E5803&gt;0,(IFERROR(-PMT(Calculator!$G$22/12,Calculator!$G$23*12,Calculator!$G$20),0))-F5803,0)</f>
        <v>0</v>
      </c>
      <c r="H5803" s="29">
        <f t="shared" ca="1" si="364"/>
        <v>0</v>
      </c>
      <c r="I5803" s="29">
        <f t="shared" ca="1" si="362"/>
        <v>0</v>
      </c>
      <c r="J5803" s="30">
        <f>Calculator!$G$40</f>
        <v>6.5000000000000002E-2</v>
      </c>
      <c r="K5803" s="29">
        <f ca="1">IF(C5803&gt;=Calculator!$G$27,IF(DAY($C5803)=1,Calculator!$G$34/2,IF(DAY($C5803)=15,Calculator!$G$34/2,0)),0)</f>
        <v>0</v>
      </c>
      <c r="L5803" s="29">
        <f ca="1">IF(DAY($C5803)=28,IF(H5803=0,0,Calculator!$G$35),0)</f>
        <v>0</v>
      </c>
      <c r="M5803" s="29">
        <f ca="1">IF(I5803&gt;0,IF(DAY($C5803)=1,SUM(INDIRECT("I"&amp;(ROW(C5802)-DAY(C5802))):I5802),0),0)</f>
        <v>0</v>
      </c>
      <c r="N5803" s="29">
        <f ca="1">IF(C5803&lt;Calculator!$G$27,0,IF(C5803=Calculator!$G$27,Calculator!$G$39,IF(H5803-K5803&lt;=0,IF(D5803&gt;Calculator!$G$39,IF(H5803-K5803+E5803+L5803+M5803+Calculator!$G$39&gt;Calculator!$G$39,Calculator!$G$39-(H5803+E5803+L5803+M5803-K5803),Calculator!$G$39),D5803),0)))</f>
        <v>0</v>
      </c>
    </row>
    <row r="5804" spans="1:14" ht="15.75" thickBot="1">
      <c r="A5804" s="33" t="str">
        <f ca="1">IF(C5804=Calculator!$H$27,"F",IF(Daily!D5804+Daily!H5804=0,IF(D5803+H5803&gt;0,"L",""),""))</f>
        <v/>
      </c>
      <c r="B5804" s="34">
        <v>5803</v>
      </c>
      <c r="C5804" s="19">
        <f t="shared" ca="1" si="361"/>
        <v>51733</v>
      </c>
      <c r="D5804" s="29">
        <f t="shared" ca="1" si="363"/>
        <v>0</v>
      </c>
      <c r="E5804" s="29">
        <f ca="1">IF(C5804&lt;Calculator!$D$26,0,IF(DAY($C5804)=1,IF(D5804-Calculator!$G$24&gt;0,Calculator!$G$24,D5804),0))</f>
        <v>0</v>
      </c>
      <c r="F5804" s="29">
        <f ca="1">IF(E5804&gt;0,D5804*Calculator!$G$22/12,0)</f>
        <v>0</v>
      </c>
      <c r="G5804" s="29">
        <f ca="1">IF(E5804&gt;0,(IFERROR(-PMT(Calculator!$G$22/12,Calculator!$G$23*12,Calculator!$G$20),0))-F5804,0)</f>
        <v>0</v>
      </c>
      <c r="H5804" s="29">
        <f t="shared" ca="1" si="364"/>
        <v>0</v>
      </c>
      <c r="I5804" s="29">
        <f t="shared" ca="1" si="362"/>
        <v>0</v>
      </c>
      <c r="J5804" s="30">
        <f>Calculator!$G$40</f>
        <v>6.5000000000000002E-2</v>
      </c>
      <c r="K5804" s="29">
        <f ca="1">IF(C5804&gt;=Calculator!$G$27,IF(DAY($C5804)=1,Calculator!$G$34/2,IF(DAY($C5804)=15,Calculator!$G$34/2,0)),0)</f>
        <v>0</v>
      </c>
      <c r="L5804" s="29">
        <f ca="1">IF(DAY($C5804)=28,IF(H5804=0,0,Calculator!$G$35),0)</f>
        <v>0</v>
      </c>
      <c r="M5804" s="29">
        <f ca="1">IF(I5804&gt;0,IF(DAY($C5804)=1,SUM(INDIRECT("I"&amp;(ROW(C5803)-DAY(C5803))):I5803),0),0)</f>
        <v>0</v>
      </c>
      <c r="N5804" s="29">
        <f ca="1">IF(C5804&lt;Calculator!$G$27,0,IF(C5804=Calculator!$G$27,Calculator!$G$39,IF(H5804-K5804&lt;=0,IF(D5804&gt;Calculator!$G$39,IF(H5804-K5804+E5804+L5804+M5804+Calculator!$G$39&gt;Calculator!$G$39,Calculator!$G$39-(H5804+E5804+L5804+M5804-K5804),Calculator!$G$39),D5804),0)))</f>
        <v>0</v>
      </c>
    </row>
    <row r="5805" spans="1:14" ht="15.75" thickBot="1">
      <c r="A5805" s="33" t="str">
        <f ca="1">IF(C5805=Calculator!$H$27,"F",IF(Daily!D5805+Daily!H5805=0,IF(D5804+H5804&gt;0,"L",""),""))</f>
        <v/>
      </c>
      <c r="B5805" s="34">
        <v>5804</v>
      </c>
      <c r="C5805" s="19">
        <f t="shared" ca="1" si="361"/>
        <v>51734</v>
      </c>
      <c r="D5805" s="29">
        <f t="shared" ca="1" si="363"/>
        <v>0</v>
      </c>
      <c r="E5805" s="29">
        <f ca="1">IF(C5805&lt;Calculator!$D$26,0,IF(DAY($C5805)=1,IF(D5805-Calculator!$G$24&gt;0,Calculator!$G$24,D5805),0))</f>
        <v>0</v>
      </c>
      <c r="F5805" s="29">
        <f ca="1">IF(E5805&gt;0,D5805*Calculator!$G$22/12,0)</f>
        <v>0</v>
      </c>
      <c r="G5805" s="29">
        <f ca="1">IF(E5805&gt;0,(IFERROR(-PMT(Calculator!$G$22/12,Calculator!$G$23*12,Calculator!$G$20),0))-F5805,0)</f>
        <v>0</v>
      </c>
      <c r="H5805" s="29">
        <f t="shared" ca="1" si="364"/>
        <v>0</v>
      </c>
      <c r="I5805" s="29">
        <f t="shared" ca="1" si="362"/>
        <v>0</v>
      </c>
      <c r="J5805" s="30">
        <f>Calculator!$G$40</f>
        <v>6.5000000000000002E-2</v>
      </c>
      <c r="K5805" s="29">
        <f ca="1">IF(C5805&gt;=Calculator!$G$27,IF(DAY($C5805)=1,Calculator!$G$34/2,IF(DAY($C5805)=15,Calculator!$G$34/2,0)),0)</f>
        <v>0</v>
      </c>
      <c r="L5805" s="29">
        <f ca="1">IF(DAY($C5805)=28,IF(H5805=0,0,Calculator!$G$35),0)</f>
        <v>0</v>
      </c>
      <c r="M5805" s="29">
        <f ca="1">IF(I5805&gt;0,IF(DAY($C5805)=1,SUM(INDIRECT("I"&amp;(ROW(C5804)-DAY(C5804))):I5804),0),0)</f>
        <v>0</v>
      </c>
      <c r="N5805" s="29">
        <f ca="1">IF(C5805&lt;Calculator!$G$27,0,IF(C5805=Calculator!$G$27,Calculator!$G$39,IF(H5805-K5805&lt;=0,IF(D5805&gt;Calculator!$G$39,IF(H5805-K5805+E5805+L5805+M5805+Calculator!$G$39&gt;Calculator!$G$39,Calculator!$G$39-(H5805+E5805+L5805+M5805-K5805),Calculator!$G$39),D5805),0)))</f>
        <v>0</v>
      </c>
    </row>
    <row r="5806" spans="1:14" ht="15.75" thickBot="1">
      <c r="A5806" s="33" t="str">
        <f ca="1">IF(C5806=Calculator!$H$27,"F",IF(Daily!D5806+Daily!H5806=0,IF(D5805+H5805&gt;0,"L",""),""))</f>
        <v/>
      </c>
      <c r="B5806" s="34">
        <v>5805</v>
      </c>
      <c r="C5806" s="19">
        <f t="shared" ca="1" si="361"/>
        <v>51735</v>
      </c>
      <c r="D5806" s="29">
        <f t="shared" ca="1" si="363"/>
        <v>0</v>
      </c>
      <c r="E5806" s="29">
        <f ca="1">IF(C5806&lt;Calculator!$D$26,0,IF(DAY($C5806)=1,IF(D5806-Calculator!$G$24&gt;0,Calculator!$G$24,D5806),0))</f>
        <v>0</v>
      </c>
      <c r="F5806" s="29">
        <f ca="1">IF(E5806&gt;0,D5806*Calculator!$G$22/12,0)</f>
        <v>0</v>
      </c>
      <c r="G5806" s="29">
        <f ca="1">IF(E5806&gt;0,(IFERROR(-PMT(Calculator!$G$22/12,Calculator!$G$23*12,Calculator!$G$20),0))-F5806,0)</f>
        <v>0</v>
      </c>
      <c r="H5806" s="29">
        <f t="shared" ca="1" si="364"/>
        <v>0</v>
      </c>
      <c r="I5806" s="29">
        <f t="shared" ca="1" si="362"/>
        <v>0</v>
      </c>
      <c r="J5806" s="30">
        <f>Calculator!$G$40</f>
        <v>6.5000000000000002E-2</v>
      </c>
      <c r="K5806" s="29">
        <f ca="1">IF(C5806&gt;=Calculator!$G$27,IF(DAY($C5806)=1,Calculator!$G$34/2,IF(DAY($C5806)=15,Calculator!$G$34/2,0)),0)</f>
        <v>0</v>
      </c>
      <c r="L5806" s="29">
        <f ca="1">IF(DAY($C5806)=28,IF(H5806=0,0,Calculator!$G$35),0)</f>
        <v>0</v>
      </c>
      <c r="M5806" s="29">
        <f ca="1">IF(I5806&gt;0,IF(DAY($C5806)=1,SUM(INDIRECT("I"&amp;(ROW(C5805)-DAY(C5805))):I5805),0),0)</f>
        <v>0</v>
      </c>
      <c r="N5806" s="29">
        <f ca="1">IF(C5806&lt;Calculator!$G$27,0,IF(C5806=Calculator!$G$27,Calculator!$G$39,IF(H5806-K5806&lt;=0,IF(D5806&gt;Calculator!$G$39,IF(H5806-K5806+E5806+L5806+M5806+Calculator!$G$39&gt;Calculator!$G$39,Calculator!$G$39-(H5806+E5806+L5806+M5806-K5806),Calculator!$G$39),D5806),0)))</f>
        <v>0</v>
      </c>
    </row>
    <row r="5807" spans="1:14" ht="15.75" thickBot="1">
      <c r="A5807" s="33" t="str">
        <f ca="1">IF(C5807=Calculator!$H$27,"F",IF(Daily!D5807+Daily!H5807=0,IF(D5806+H5806&gt;0,"L",""),""))</f>
        <v/>
      </c>
      <c r="B5807" s="34">
        <v>5806</v>
      </c>
      <c r="C5807" s="19">
        <f t="shared" ca="1" si="361"/>
        <v>51736</v>
      </c>
      <c r="D5807" s="29">
        <f t="shared" ca="1" si="363"/>
        <v>0</v>
      </c>
      <c r="E5807" s="29">
        <f ca="1">IF(C5807&lt;Calculator!$D$26,0,IF(DAY($C5807)=1,IF(D5807-Calculator!$G$24&gt;0,Calculator!$G$24,D5807),0))</f>
        <v>0</v>
      </c>
      <c r="F5807" s="29">
        <f ca="1">IF(E5807&gt;0,D5807*Calculator!$G$22/12,0)</f>
        <v>0</v>
      </c>
      <c r="G5807" s="29">
        <f ca="1">IF(E5807&gt;0,(IFERROR(-PMT(Calculator!$G$22/12,Calculator!$G$23*12,Calculator!$G$20),0))-F5807,0)</f>
        <v>0</v>
      </c>
      <c r="H5807" s="29">
        <f t="shared" ca="1" si="364"/>
        <v>0</v>
      </c>
      <c r="I5807" s="29">
        <f t="shared" ca="1" si="362"/>
        <v>0</v>
      </c>
      <c r="J5807" s="30">
        <f>Calculator!$G$40</f>
        <v>6.5000000000000002E-2</v>
      </c>
      <c r="K5807" s="29">
        <f ca="1">IF(C5807&gt;=Calculator!$G$27,IF(DAY($C5807)=1,Calculator!$G$34/2,IF(DAY($C5807)=15,Calculator!$G$34/2,0)),0)</f>
        <v>0</v>
      </c>
      <c r="L5807" s="29">
        <f ca="1">IF(DAY($C5807)=28,IF(H5807=0,0,Calculator!$G$35),0)</f>
        <v>0</v>
      </c>
      <c r="M5807" s="29">
        <f ca="1">IF(I5807&gt;0,IF(DAY($C5807)=1,SUM(INDIRECT("I"&amp;(ROW(C5806)-DAY(C5806))):I5806),0),0)</f>
        <v>0</v>
      </c>
      <c r="N5807" s="29">
        <f ca="1">IF(C5807&lt;Calculator!$G$27,0,IF(C5807=Calculator!$G$27,Calculator!$G$39,IF(H5807-K5807&lt;=0,IF(D5807&gt;Calculator!$G$39,IF(H5807-K5807+E5807+L5807+M5807+Calculator!$G$39&gt;Calculator!$G$39,Calculator!$G$39-(H5807+E5807+L5807+M5807-K5807),Calculator!$G$39),D5807),0)))</f>
        <v>0</v>
      </c>
    </row>
    <row r="5808" spans="1:14" ht="15.75" thickBot="1">
      <c r="A5808" s="33" t="str">
        <f ca="1">IF(C5808=Calculator!$H$27,"F",IF(Daily!D5808+Daily!H5808=0,IF(D5807+H5807&gt;0,"L",""),""))</f>
        <v/>
      </c>
      <c r="B5808" s="34">
        <v>5807</v>
      </c>
      <c r="C5808" s="19">
        <f t="shared" ca="1" si="361"/>
        <v>51737</v>
      </c>
      <c r="D5808" s="29">
        <f t="shared" ca="1" si="363"/>
        <v>0</v>
      </c>
      <c r="E5808" s="29">
        <f ca="1">IF(C5808&lt;Calculator!$D$26,0,IF(DAY($C5808)=1,IF(D5808-Calculator!$G$24&gt;0,Calculator!$G$24,D5808),0))</f>
        <v>0</v>
      </c>
      <c r="F5808" s="29">
        <f ca="1">IF(E5808&gt;0,D5808*Calculator!$G$22/12,0)</f>
        <v>0</v>
      </c>
      <c r="G5808" s="29">
        <f ca="1">IF(E5808&gt;0,(IFERROR(-PMT(Calculator!$G$22/12,Calculator!$G$23*12,Calculator!$G$20),0))-F5808,0)</f>
        <v>0</v>
      </c>
      <c r="H5808" s="29">
        <f t="shared" ca="1" si="364"/>
        <v>0</v>
      </c>
      <c r="I5808" s="29">
        <f t="shared" ca="1" si="362"/>
        <v>0</v>
      </c>
      <c r="J5808" s="30">
        <f>Calculator!$G$40</f>
        <v>6.5000000000000002E-2</v>
      </c>
      <c r="K5808" s="29">
        <f ca="1">IF(C5808&gt;=Calculator!$G$27,IF(DAY($C5808)=1,Calculator!$G$34/2,IF(DAY($C5808)=15,Calculator!$G$34/2,0)),0)</f>
        <v>0</v>
      </c>
      <c r="L5808" s="29">
        <f ca="1">IF(DAY($C5808)=28,IF(H5808=0,0,Calculator!$G$35),0)</f>
        <v>0</v>
      </c>
      <c r="M5808" s="29">
        <f ca="1">IF(I5808&gt;0,IF(DAY($C5808)=1,SUM(INDIRECT("I"&amp;(ROW(C5807)-DAY(C5807))):I5807),0),0)</f>
        <v>0</v>
      </c>
      <c r="N5808" s="29">
        <f ca="1">IF(C5808&lt;Calculator!$G$27,0,IF(C5808=Calculator!$G$27,Calculator!$G$39,IF(H5808-K5808&lt;=0,IF(D5808&gt;Calculator!$G$39,IF(H5808-K5808+E5808+L5808+M5808+Calculator!$G$39&gt;Calculator!$G$39,Calculator!$G$39-(H5808+E5808+L5808+M5808-K5808),Calculator!$G$39),D5808),0)))</f>
        <v>0</v>
      </c>
    </row>
    <row r="5809" spans="1:14" ht="15.75" thickBot="1">
      <c r="A5809" s="33" t="str">
        <f ca="1">IF(C5809=Calculator!$H$27,"F",IF(Daily!D5809+Daily!H5809=0,IF(D5808+H5808&gt;0,"L",""),""))</f>
        <v/>
      </c>
      <c r="B5809" s="34">
        <v>5808</v>
      </c>
      <c r="C5809" s="19">
        <f t="shared" ca="1" si="361"/>
        <v>51738</v>
      </c>
      <c r="D5809" s="29">
        <f t="shared" ca="1" si="363"/>
        <v>0</v>
      </c>
      <c r="E5809" s="29">
        <f ca="1">IF(C5809&lt;Calculator!$D$26,0,IF(DAY($C5809)=1,IF(D5809-Calculator!$G$24&gt;0,Calculator!$G$24,D5809),0))</f>
        <v>0</v>
      </c>
      <c r="F5809" s="29">
        <f ca="1">IF(E5809&gt;0,D5809*Calculator!$G$22/12,0)</f>
        <v>0</v>
      </c>
      <c r="G5809" s="29">
        <f ca="1">IF(E5809&gt;0,(IFERROR(-PMT(Calculator!$G$22/12,Calculator!$G$23*12,Calculator!$G$20),0))-F5809,0)</f>
        <v>0</v>
      </c>
      <c r="H5809" s="29">
        <f t="shared" ca="1" si="364"/>
        <v>0</v>
      </c>
      <c r="I5809" s="29">
        <f t="shared" ca="1" si="362"/>
        <v>0</v>
      </c>
      <c r="J5809" s="30">
        <f>Calculator!$G$40</f>
        <v>6.5000000000000002E-2</v>
      </c>
      <c r="K5809" s="29">
        <f ca="1">IF(C5809&gt;=Calculator!$G$27,IF(DAY($C5809)=1,Calculator!$G$34/2,IF(DAY($C5809)=15,Calculator!$G$34/2,0)),0)</f>
        <v>0</v>
      </c>
      <c r="L5809" s="29">
        <f ca="1">IF(DAY($C5809)=28,IF(H5809=0,0,Calculator!$G$35),0)</f>
        <v>0</v>
      </c>
      <c r="M5809" s="29">
        <f ca="1">IF(I5809&gt;0,IF(DAY($C5809)=1,SUM(INDIRECT("I"&amp;(ROW(C5808)-DAY(C5808))):I5808),0),0)</f>
        <v>0</v>
      </c>
      <c r="N5809" s="29">
        <f ca="1">IF(C5809&lt;Calculator!$G$27,0,IF(C5809=Calculator!$G$27,Calculator!$G$39,IF(H5809-K5809&lt;=0,IF(D5809&gt;Calculator!$G$39,IF(H5809-K5809+E5809+L5809+M5809+Calculator!$G$39&gt;Calculator!$G$39,Calculator!$G$39-(H5809+E5809+L5809+M5809-K5809),Calculator!$G$39),D5809),0)))</f>
        <v>0</v>
      </c>
    </row>
    <row r="5810" spans="1:14" ht="15.75" thickBot="1">
      <c r="A5810" s="33" t="str">
        <f ca="1">IF(C5810=Calculator!$H$27,"F",IF(Daily!D5810+Daily!H5810=0,IF(D5809+H5809&gt;0,"L",""),""))</f>
        <v/>
      </c>
      <c r="B5810" s="34">
        <v>5809</v>
      </c>
      <c r="C5810" s="19">
        <f t="shared" ca="1" si="361"/>
        <v>51739</v>
      </c>
      <c r="D5810" s="29">
        <f t="shared" ca="1" si="363"/>
        <v>0</v>
      </c>
      <c r="E5810" s="29">
        <f ca="1">IF(C5810&lt;Calculator!$D$26,0,IF(DAY($C5810)=1,IF(D5810-Calculator!$G$24&gt;0,Calculator!$G$24,D5810),0))</f>
        <v>0</v>
      </c>
      <c r="F5810" s="29">
        <f ca="1">IF(E5810&gt;0,D5810*Calculator!$G$22/12,0)</f>
        <v>0</v>
      </c>
      <c r="G5810" s="29">
        <f ca="1">IF(E5810&gt;0,(IFERROR(-PMT(Calculator!$G$22/12,Calculator!$G$23*12,Calculator!$G$20),0))-F5810,0)</f>
        <v>0</v>
      </c>
      <c r="H5810" s="29">
        <f t="shared" ca="1" si="364"/>
        <v>0</v>
      </c>
      <c r="I5810" s="29">
        <f t="shared" ca="1" si="362"/>
        <v>0</v>
      </c>
      <c r="J5810" s="30">
        <f>Calculator!$G$40</f>
        <v>6.5000000000000002E-2</v>
      </c>
      <c r="K5810" s="29">
        <f ca="1">IF(C5810&gt;=Calculator!$G$27,IF(DAY($C5810)=1,Calculator!$G$34/2,IF(DAY($C5810)=15,Calculator!$G$34/2,0)),0)</f>
        <v>0</v>
      </c>
      <c r="L5810" s="29">
        <f ca="1">IF(DAY($C5810)=28,IF(H5810=0,0,Calculator!$G$35),0)</f>
        <v>0</v>
      </c>
      <c r="M5810" s="29">
        <f ca="1">IF(I5810&gt;0,IF(DAY($C5810)=1,SUM(INDIRECT("I"&amp;(ROW(C5809)-DAY(C5809))):I5809),0),0)</f>
        <v>0</v>
      </c>
      <c r="N5810" s="29">
        <f ca="1">IF(C5810&lt;Calculator!$G$27,0,IF(C5810=Calculator!$G$27,Calculator!$G$39,IF(H5810-K5810&lt;=0,IF(D5810&gt;Calculator!$G$39,IF(H5810-K5810+E5810+L5810+M5810+Calculator!$G$39&gt;Calculator!$G$39,Calculator!$G$39-(H5810+E5810+L5810+M5810-K5810),Calculator!$G$39),D5810),0)))</f>
        <v>0</v>
      </c>
    </row>
    <row r="5811" spans="1:14" ht="15.75" thickBot="1">
      <c r="A5811" s="33" t="str">
        <f ca="1">IF(C5811=Calculator!$H$27,"F",IF(Daily!D5811+Daily!H5811=0,IF(D5810+H5810&gt;0,"L",""),""))</f>
        <v/>
      </c>
      <c r="B5811" s="34">
        <v>5810</v>
      </c>
      <c r="C5811" s="19">
        <f t="shared" ca="1" si="361"/>
        <v>51740</v>
      </c>
      <c r="D5811" s="29">
        <f t="shared" ca="1" si="363"/>
        <v>0</v>
      </c>
      <c r="E5811" s="29">
        <f ca="1">IF(C5811&lt;Calculator!$D$26,0,IF(DAY($C5811)=1,IF(D5811-Calculator!$G$24&gt;0,Calculator!$G$24,D5811),0))</f>
        <v>0</v>
      </c>
      <c r="F5811" s="29">
        <f ca="1">IF(E5811&gt;0,D5811*Calculator!$G$22/12,0)</f>
        <v>0</v>
      </c>
      <c r="G5811" s="29">
        <f ca="1">IF(E5811&gt;0,(IFERROR(-PMT(Calculator!$G$22/12,Calculator!$G$23*12,Calculator!$G$20),0))-F5811,0)</f>
        <v>0</v>
      </c>
      <c r="H5811" s="29">
        <f t="shared" ca="1" si="364"/>
        <v>0</v>
      </c>
      <c r="I5811" s="29">
        <f t="shared" ca="1" si="362"/>
        <v>0</v>
      </c>
      <c r="J5811" s="30">
        <f>Calculator!$G$40</f>
        <v>6.5000000000000002E-2</v>
      </c>
      <c r="K5811" s="29">
        <f ca="1">IF(C5811&gt;=Calculator!$G$27,IF(DAY($C5811)=1,Calculator!$G$34/2,IF(DAY($C5811)=15,Calculator!$G$34/2,0)),0)</f>
        <v>0</v>
      </c>
      <c r="L5811" s="29">
        <f ca="1">IF(DAY($C5811)=28,IF(H5811=0,0,Calculator!$G$35),0)</f>
        <v>0</v>
      </c>
      <c r="M5811" s="29">
        <f ca="1">IF(I5811&gt;0,IF(DAY($C5811)=1,SUM(INDIRECT("I"&amp;(ROW(C5810)-DAY(C5810))):I5810),0),0)</f>
        <v>0</v>
      </c>
      <c r="N5811" s="29">
        <f ca="1">IF(C5811&lt;Calculator!$G$27,0,IF(C5811=Calculator!$G$27,Calculator!$G$39,IF(H5811-K5811&lt;=0,IF(D5811&gt;Calculator!$G$39,IF(H5811-K5811+E5811+L5811+M5811+Calculator!$G$39&gt;Calculator!$G$39,Calculator!$G$39-(H5811+E5811+L5811+M5811-K5811),Calculator!$G$39),D5811),0)))</f>
        <v>0</v>
      </c>
    </row>
    <row r="5812" spans="1:14" ht="15.75" thickBot="1">
      <c r="A5812" s="33" t="str">
        <f ca="1">IF(C5812=Calculator!$H$27,"F",IF(Daily!D5812+Daily!H5812=0,IF(D5811+H5811&gt;0,"L",""),""))</f>
        <v/>
      </c>
      <c r="B5812" s="34">
        <v>5811</v>
      </c>
      <c r="C5812" s="19">
        <f t="shared" ca="1" si="361"/>
        <v>51741</v>
      </c>
      <c r="D5812" s="29">
        <f t="shared" ca="1" si="363"/>
        <v>0</v>
      </c>
      <c r="E5812" s="29">
        <f ca="1">IF(C5812&lt;Calculator!$D$26,0,IF(DAY($C5812)=1,IF(D5812-Calculator!$G$24&gt;0,Calculator!$G$24,D5812),0))</f>
        <v>0</v>
      </c>
      <c r="F5812" s="29">
        <f ca="1">IF(E5812&gt;0,D5812*Calculator!$G$22/12,0)</f>
        <v>0</v>
      </c>
      <c r="G5812" s="29">
        <f ca="1">IF(E5812&gt;0,(IFERROR(-PMT(Calculator!$G$22/12,Calculator!$G$23*12,Calculator!$G$20),0))-F5812,0)</f>
        <v>0</v>
      </c>
      <c r="H5812" s="29">
        <f t="shared" ca="1" si="364"/>
        <v>0</v>
      </c>
      <c r="I5812" s="29">
        <f t="shared" ca="1" si="362"/>
        <v>0</v>
      </c>
      <c r="J5812" s="30">
        <f>Calculator!$G$40</f>
        <v>6.5000000000000002E-2</v>
      </c>
      <c r="K5812" s="29">
        <f ca="1">IF(C5812&gt;=Calculator!$G$27,IF(DAY($C5812)=1,Calculator!$G$34/2,IF(DAY($C5812)=15,Calculator!$G$34/2,0)),0)</f>
        <v>0</v>
      </c>
      <c r="L5812" s="29">
        <f ca="1">IF(DAY($C5812)=28,IF(H5812=0,0,Calculator!$G$35),0)</f>
        <v>0</v>
      </c>
      <c r="M5812" s="29">
        <f ca="1">IF(I5812&gt;0,IF(DAY($C5812)=1,SUM(INDIRECT("I"&amp;(ROW(C5811)-DAY(C5811))):I5811),0),0)</f>
        <v>0</v>
      </c>
      <c r="N5812" s="29">
        <f ca="1">IF(C5812&lt;Calculator!$G$27,0,IF(C5812=Calculator!$G$27,Calculator!$G$39,IF(H5812-K5812&lt;=0,IF(D5812&gt;Calculator!$G$39,IF(H5812-K5812+E5812+L5812+M5812+Calculator!$G$39&gt;Calculator!$G$39,Calculator!$G$39-(H5812+E5812+L5812+M5812-K5812),Calculator!$G$39),D5812),0)))</f>
        <v>0</v>
      </c>
    </row>
    <row r="5813" spans="1:14" ht="15.75" thickBot="1">
      <c r="A5813" s="33" t="str">
        <f ca="1">IF(C5813=Calculator!$H$27,"F",IF(Daily!D5813+Daily!H5813=0,IF(D5812+H5812&gt;0,"L",""),""))</f>
        <v/>
      </c>
      <c r="B5813" s="34">
        <v>5812</v>
      </c>
      <c r="C5813" s="19">
        <f t="shared" ca="1" si="361"/>
        <v>51742</v>
      </c>
      <c r="D5813" s="29">
        <f t="shared" ca="1" si="363"/>
        <v>0</v>
      </c>
      <c r="E5813" s="29">
        <f ca="1">IF(C5813&lt;Calculator!$D$26,0,IF(DAY($C5813)=1,IF(D5813-Calculator!$G$24&gt;0,Calculator!$G$24,D5813),0))</f>
        <v>0</v>
      </c>
      <c r="F5813" s="29">
        <f ca="1">IF(E5813&gt;0,D5813*Calculator!$G$22/12,0)</f>
        <v>0</v>
      </c>
      <c r="G5813" s="29">
        <f ca="1">IF(E5813&gt;0,(IFERROR(-PMT(Calculator!$G$22/12,Calculator!$G$23*12,Calculator!$G$20),0))-F5813,0)</f>
        <v>0</v>
      </c>
      <c r="H5813" s="29">
        <f t="shared" ca="1" si="364"/>
        <v>0</v>
      </c>
      <c r="I5813" s="29">
        <f t="shared" ca="1" si="362"/>
        <v>0</v>
      </c>
      <c r="J5813" s="30">
        <f>Calculator!$G$40</f>
        <v>6.5000000000000002E-2</v>
      </c>
      <c r="K5813" s="29">
        <f ca="1">IF(C5813&gt;=Calculator!$G$27,IF(DAY($C5813)=1,Calculator!$G$34/2,IF(DAY($C5813)=15,Calculator!$G$34/2,0)),0)</f>
        <v>0</v>
      </c>
      <c r="L5813" s="29">
        <f ca="1">IF(DAY($C5813)=28,IF(H5813=0,0,Calculator!$G$35),0)</f>
        <v>0</v>
      </c>
      <c r="M5813" s="29">
        <f ca="1">IF(I5813&gt;0,IF(DAY($C5813)=1,SUM(INDIRECT("I"&amp;(ROW(C5812)-DAY(C5812))):I5812),0),0)</f>
        <v>0</v>
      </c>
      <c r="N5813" s="29">
        <f ca="1">IF(C5813&lt;Calculator!$G$27,0,IF(C5813=Calculator!$G$27,Calculator!$G$39,IF(H5813-K5813&lt;=0,IF(D5813&gt;Calculator!$G$39,IF(H5813-K5813+E5813+L5813+M5813+Calculator!$G$39&gt;Calculator!$G$39,Calculator!$G$39-(H5813+E5813+L5813+M5813-K5813),Calculator!$G$39),D5813),0)))</f>
        <v>0</v>
      </c>
    </row>
    <row r="5814" spans="1:14" ht="15.75" thickBot="1">
      <c r="A5814" s="33" t="str">
        <f ca="1">IF(C5814=Calculator!$H$27,"F",IF(Daily!D5814+Daily!H5814=0,IF(D5813+H5813&gt;0,"L",""),""))</f>
        <v/>
      </c>
      <c r="B5814" s="34">
        <v>5813</v>
      </c>
      <c r="C5814" s="19">
        <f t="shared" ca="1" si="361"/>
        <v>51743</v>
      </c>
      <c r="D5814" s="29">
        <f t="shared" ca="1" si="363"/>
        <v>0</v>
      </c>
      <c r="E5814" s="29">
        <f ca="1">IF(C5814&lt;Calculator!$D$26,0,IF(DAY($C5814)=1,IF(D5814-Calculator!$G$24&gt;0,Calculator!$G$24,D5814),0))</f>
        <v>0</v>
      </c>
      <c r="F5814" s="29">
        <f ca="1">IF(E5814&gt;0,D5814*Calculator!$G$22/12,0)</f>
        <v>0</v>
      </c>
      <c r="G5814" s="29">
        <f ca="1">IF(E5814&gt;0,(IFERROR(-PMT(Calculator!$G$22/12,Calculator!$G$23*12,Calculator!$G$20),0))-F5814,0)</f>
        <v>0</v>
      </c>
      <c r="H5814" s="29">
        <f t="shared" ca="1" si="364"/>
        <v>0</v>
      </c>
      <c r="I5814" s="29">
        <f t="shared" ca="1" si="362"/>
        <v>0</v>
      </c>
      <c r="J5814" s="30">
        <f>Calculator!$G$40</f>
        <v>6.5000000000000002E-2</v>
      </c>
      <c r="K5814" s="29">
        <f ca="1">IF(C5814&gt;=Calculator!$G$27,IF(DAY($C5814)=1,Calculator!$G$34/2,IF(DAY($C5814)=15,Calculator!$G$34/2,0)),0)</f>
        <v>0</v>
      </c>
      <c r="L5814" s="29">
        <f ca="1">IF(DAY($C5814)=28,IF(H5814=0,0,Calculator!$G$35),0)</f>
        <v>0</v>
      </c>
      <c r="M5814" s="29">
        <f ca="1">IF(I5814&gt;0,IF(DAY($C5814)=1,SUM(INDIRECT("I"&amp;(ROW(C5813)-DAY(C5813))):I5813),0),0)</f>
        <v>0</v>
      </c>
      <c r="N5814" s="29">
        <f ca="1">IF(C5814&lt;Calculator!$G$27,0,IF(C5814=Calculator!$G$27,Calculator!$G$39,IF(H5814-K5814&lt;=0,IF(D5814&gt;Calculator!$G$39,IF(H5814-K5814+E5814+L5814+M5814+Calculator!$G$39&gt;Calculator!$G$39,Calculator!$G$39-(H5814+E5814+L5814+M5814-K5814),Calculator!$G$39),D5814),0)))</f>
        <v>0</v>
      </c>
    </row>
    <row r="5815" spans="1:14" ht="15.75" thickBot="1">
      <c r="A5815" s="33" t="str">
        <f ca="1">IF(C5815=Calculator!$H$27,"F",IF(Daily!D5815+Daily!H5815=0,IF(D5814+H5814&gt;0,"L",""),""))</f>
        <v/>
      </c>
      <c r="B5815" s="34">
        <v>5814</v>
      </c>
      <c r="C5815" s="19">
        <f t="shared" ca="1" si="361"/>
        <v>51744</v>
      </c>
      <c r="D5815" s="29">
        <f t="shared" ca="1" si="363"/>
        <v>0</v>
      </c>
      <c r="E5815" s="29">
        <f ca="1">IF(C5815&lt;Calculator!$D$26,0,IF(DAY($C5815)=1,IF(D5815-Calculator!$G$24&gt;0,Calculator!$G$24,D5815),0))</f>
        <v>0</v>
      </c>
      <c r="F5815" s="29">
        <f ca="1">IF(E5815&gt;0,D5815*Calculator!$G$22/12,0)</f>
        <v>0</v>
      </c>
      <c r="G5815" s="29">
        <f ca="1">IF(E5815&gt;0,(IFERROR(-PMT(Calculator!$G$22/12,Calculator!$G$23*12,Calculator!$G$20),0))-F5815,0)</f>
        <v>0</v>
      </c>
      <c r="H5815" s="29">
        <f t="shared" ca="1" si="364"/>
        <v>0</v>
      </c>
      <c r="I5815" s="29">
        <f t="shared" ca="1" si="362"/>
        <v>0</v>
      </c>
      <c r="J5815" s="30">
        <f>Calculator!$G$40</f>
        <v>6.5000000000000002E-2</v>
      </c>
      <c r="K5815" s="29">
        <f ca="1">IF(C5815&gt;=Calculator!$G$27,IF(DAY($C5815)=1,Calculator!$G$34/2,IF(DAY($C5815)=15,Calculator!$G$34/2,0)),0)</f>
        <v>0</v>
      </c>
      <c r="L5815" s="29">
        <f ca="1">IF(DAY($C5815)=28,IF(H5815=0,0,Calculator!$G$35),0)</f>
        <v>0</v>
      </c>
      <c r="M5815" s="29">
        <f ca="1">IF(I5815&gt;0,IF(DAY($C5815)=1,SUM(INDIRECT("I"&amp;(ROW(C5814)-DAY(C5814))):I5814),0),0)</f>
        <v>0</v>
      </c>
      <c r="N5815" s="29">
        <f ca="1">IF(C5815&lt;Calculator!$G$27,0,IF(C5815=Calculator!$G$27,Calculator!$G$39,IF(H5815-K5815&lt;=0,IF(D5815&gt;Calculator!$G$39,IF(H5815-K5815+E5815+L5815+M5815+Calculator!$G$39&gt;Calculator!$G$39,Calculator!$G$39-(H5815+E5815+L5815+M5815-K5815),Calculator!$G$39),D5815),0)))</f>
        <v>0</v>
      </c>
    </row>
    <row r="5816" spans="1:14" ht="15.75" thickBot="1">
      <c r="A5816" s="33" t="str">
        <f ca="1">IF(C5816=Calculator!$H$27,"F",IF(Daily!D5816+Daily!H5816=0,IF(D5815+H5815&gt;0,"L",""),""))</f>
        <v/>
      </c>
      <c r="B5816" s="34">
        <v>5815</v>
      </c>
      <c r="C5816" s="19">
        <f t="shared" ca="1" si="361"/>
        <v>51745</v>
      </c>
      <c r="D5816" s="29">
        <f t="shared" ca="1" si="363"/>
        <v>0</v>
      </c>
      <c r="E5816" s="29">
        <f ca="1">IF(C5816&lt;Calculator!$D$26,0,IF(DAY($C5816)=1,IF(D5816-Calculator!$G$24&gt;0,Calculator!$G$24,D5816),0))</f>
        <v>0</v>
      </c>
      <c r="F5816" s="29">
        <f ca="1">IF(E5816&gt;0,D5816*Calculator!$G$22/12,0)</f>
        <v>0</v>
      </c>
      <c r="G5816" s="29">
        <f ca="1">IF(E5816&gt;0,(IFERROR(-PMT(Calculator!$G$22/12,Calculator!$G$23*12,Calculator!$G$20),0))-F5816,0)</f>
        <v>0</v>
      </c>
      <c r="H5816" s="29">
        <f t="shared" ca="1" si="364"/>
        <v>0</v>
      </c>
      <c r="I5816" s="29">
        <f t="shared" ca="1" si="362"/>
        <v>0</v>
      </c>
      <c r="J5816" s="30">
        <f>Calculator!$G$40</f>
        <v>6.5000000000000002E-2</v>
      </c>
      <c r="K5816" s="29">
        <f ca="1">IF(C5816&gt;=Calculator!$G$27,IF(DAY($C5816)=1,Calculator!$G$34/2,IF(DAY($C5816)=15,Calculator!$G$34/2,0)),0)</f>
        <v>4500</v>
      </c>
      <c r="L5816" s="29">
        <f ca="1">IF(DAY($C5816)=28,IF(H5816=0,0,Calculator!$G$35),0)</f>
        <v>0</v>
      </c>
      <c r="M5816" s="29">
        <f ca="1">IF(I5816&gt;0,IF(DAY($C5816)=1,SUM(INDIRECT("I"&amp;(ROW(C5815)-DAY(C5815))):I5815),0),0)</f>
        <v>0</v>
      </c>
      <c r="N5816" s="29">
        <f ca="1">IF(C5816&lt;Calculator!$G$27,0,IF(C5816=Calculator!$G$27,Calculator!$G$39,IF(H5816-K5816&lt;=0,IF(D5816&gt;Calculator!$G$39,IF(H5816-K5816+E5816+L5816+M5816+Calculator!$G$39&gt;Calculator!$G$39,Calculator!$G$39-(H5816+E5816+L5816+M5816-K5816),Calculator!$G$39),D5816),0)))</f>
        <v>0</v>
      </c>
    </row>
    <row r="5817" spans="1:14" ht="15.75" thickBot="1">
      <c r="A5817" s="33" t="str">
        <f ca="1">IF(C5817=Calculator!$H$27,"F",IF(Daily!D5817+Daily!H5817=0,IF(D5816+H5816&gt;0,"L",""),""))</f>
        <v/>
      </c>
      <c r="B5817" s="34">
        <v>5816</v>
      </c>
      <c r="C5817" s="19">
        <f t="shared" ca="1" si="361"/>
        <v>51746</v>
      </c>
      <c r="D5817" s="29">
        <f t="shared" ca="1" si="363"/>
        <v>0</v>
      </c>
      <c r="E5817" s="29">
        <f ca="1">IF(C5817&lt;Calculator!$D$26,0,IF(DAY($C5817)=1,IF(D5817-Calculator!$G$24&gt;0,Calculator!$G$24,D5817),0))</f>
        <v>0</v>
      </c>
      <c r="F5817" s="29">
        <f ca="1">IF(E5817&gt;0,D5817*Calculator!$G$22/12,0)</f>
        <v>0</v>
      </c>
      <c r="G5817" s="29">
        <f ca="1">IF(E5817&gt;0,(IFERROR(-PMT(Calculator!$G$22/12,Calculator!$G$23*12,Calculator!$G$20),0))-F5817,0)</f>
        <v>0</v>
      </c>
      <c r="H5817" s="29">
        <f t="shared" ca="1" si="364"/>
        <v>0</v>
      </c>
      <c r="I5817" s="29">
        <f t="shared" ca="1" si="362"/>
        <v>0</v>
      </c>
      <c r="J5817" s="30">
        <f>Calculator!$G$40</f>
        <v>6.5000000000000002E-2</v>
      </c>
      <c r="K5817" s="29">
        <f ca="1">IF(C5817&gt;=Calculator!$G$27,IF(DAY($C5817)=1,Calculator!$G$34/2,IF(DAY($C5817)=15,Calculator!$G$34/2,0)),0)</f>
        <v>0</v>
      </c>
      <c r="L5817" s="29">
        <f ca="1">IF(DAY($C5817)=28,IF(H5817=0,0,Calculator!$G$35),0)</f>
        <v>0</v>
      </c>
      <c r="M5817" s="29">
        <f ca="1">IF(I5817&gt;0,IF(DAY($C5817)=1,SUM(INDIRECT("I"&amp;(ROW(C5816)-DAY(C5816))):I5816),0),0)</f>
        <v>0</v>
      </c>
      <c r="N5817" s="29">
        <f ca="1">IF(C5817&lt;Calculator!$G$27,0,IF(C5817=Calculator!$G$27,Calculator!$G$39,IF(H5817-K5817&lt;=0,IF(D5817&gt;Calculator!$G$39,IF(H5817-K5817+E5817+L5817+M5817+Calculator!$G$39&gt;Calculator!$G$39,Calculator!$G$39-(H5817+E5817+L5817+M5817-K5817),Calculator!$G$39),D5817),0)))</f>
        <v>0</v>
      </c>
    </row>
    <row r="5818" spans="1:14" ht="15.75" thickBot="1">
      <c r="A5818" s="33" t="str">
        <f ca="1">IF(C5818=Calculator!$H$27,"F",IF(Daily!D5818+Daily!H5818=0,IF(D5817+H5817&gt;0,"L",""),""))</f>
        <v/>
      </c>
      <c r="B5818" s="34">
        <v>5817</v>
      </c>
      <c r="C5818" s="19">
        <f t="shared" ca="1" si="361"/>
        <v>51747</v>
      </c>
      <c r="D5818" s="29">
        <f t="shared" ca="1" si="363"/>
        <v>0</v>
      </c>
      <c r="E5818" s="29">
        <f ca="1">IF(C5818&lt;Calculator!$D$26,0,IF(DAY($C5818)=1,IF(D5818-Calculator!$G$24&gt;0,Calculator!$G$24,D5818),0))</f>
        <v>0</v>
      </c>
      <c r="F5818" s="29">
        <f ca="1">IF(E5818&gt;0,D5818*Calculator!$G$22/12,0)</f>
        <v>0</v>
      </c>
      <c r="G5818" s="29">
        <f ca="1">IF(E5818&gt;0,(IFERROR(-PMT(Calculator!$G$22/12,Calculator!$G$23*12,Calculator!$G$20),0))-F5818,0)</f>
        <v>0</v>
      </c>
      <c r="H5818" s="29">
        <f t="shared" ca="1" si="364"/>
        <v>0</v>
      </c>
      <c r="I5818" s="29">
        <f t="shared" ca="1" si="362"/>
        <v>0</v>
      </c>
      <c r="J5818" s="30">
        <f>Calculator!$G$40</f>
        <v>6.5000000000000002E-2</v>
      </c>
      <c r="K5818" s="29">
        <f ca="1">IF(C5818&gt;=Calculator!$G$27,IF(DAY($C5818)=1,Calculator!$G$34/2,IF(DAY($C5818)=15,Calculator!$G$34/2,0)),0)</f>
        <v>0</v>
      </c>
      <c r="L5818" s="29">
        <f ca="1">IF(DAY($C5818)=28,IF(H5818=0,0,Calculator!$G$35),0)</f>
        <v>0</v>
      </c>
      <c r="M5818" s="29">
        <f ca="1">IF(I5818&gt;0,IF(DAY($C5818)=1,SUM(INDIRECT("I"&amp;(ROW(C5817)-DAY(C5817))):I5817),0),0)</f>
        <v>0</v>
      </c>
      <c r="N5818" s="29">
        <f ca="1">IF(C5818&lt;Calculator!$G$27,0,IF(C5818=Calculator!$G$27,Calculator!$G$39,IF(H5818-K5818&lt;=0,IF(D5818&gt;Calculator!$G$39,IF(H5818-K5818+E5818+L5818+M5818+Calculator!$G$39&gt;Calculator!$G$39,Calculator!$G$39-(H5818+E5818+L5818+M5818-K5818),Calculator!$G$39),D5818),0)))</f>
        <v>0</v>
      </c>
    </row>
    <row r="5819" spans="1:14" ht="15.75" thickBot="1">
      <c r="A5819" s="33" t="str">
        <f ca="1">IF(C5819=Calculator!$H$27,"F",IF(Daily!D5819+Daily!H5819=0,IF(D5818+H5818&gt;0,"L",""),""))</f>
        <v/>
      </c>
      <c r="B5819" s="34">
        <v>5818</v>
      </c>
      <c r="C5819" s="19">
        <f t="shared" ca="1" si="361"/>
        <v>51748</v>
      </c>
      <c r="D5819" s="29">
        <f t="shared" ca="1" si="363"/>
        <v>0</v>
      </c>
      <c r="E5819" s="29">
        <f ca="1">IF(C5819&lt;Calculator!$D$26,0,IF(DAY($C5819)=1,IF(D5819-Calculator!$G$24&gt;0,Calculator!$G$24,D5819),0))</f>
        <v>0</v>
      </c>
      <c r="F5819" s="29">
        <f ca="1">IF(E5819&gt;0,D5819*Calculator!$G$22/12,0)</f>
        <v>0</v>
      </c>
      <c r="G5819" s="29">
        <f ca="1">IF(E5819&gt;0,(IFERROR(-PMT(Calculator!$G$22/12,Calculator!$G$23*12,Calculator!$G$20),0))-F5819,0)</f>
        <v>0</v>
      </c>
      <c r="H5819" s="29">
        <f t="shared" ca="1" si="364"/>
        <v>0</v>
      </c>
      <c r="I5819" s="29">
        <f t="shared" ca="1" si="362"/>
        <v>0</v>
      </c>
      <c r="J5819" s="30">
        <f>Calculator!$G$40</f>
        <v>6.5000000000000002E-2</v>
      </c>
      <c r="K5819" s="29">
        <f ca="1">IF(C5819&gt;=Calculator!$G$27,IF(DAY($C5819)=1,Calculator!$G$34/2,IF(DAY($C5819)=15,Calculator!$G$34/2,0)),0)</f>
        <v>0</v>
      </c>
      <c r="L5819" s="29">
        <f ca="1">IF(DAY($C5819)=28,IF(H5819=0,0,Calculator!$G$35),0)</f>
        <v>0</v>
      </c>
      <c r="M5819" s="29">
        <f ca="1">IF(I5819&gt;0,IF(DAY($C5819)=1,SUM(INDIRECT("I"&amp;(ROW(C5818)-DAY(C5818))):I5818),0),0)</f>
        <v>0</v>
      </c>
      <c r="N5819" s="29">
        <f ca="1">IF(C5819&lt;Calculator!$G$27,0,IF(C5819=Calculator!$G$27,Calculator!$G$39,IF(H5819-K5819&lt;=0,IF(D5819&gt;Calculator!$G$39,IF(H5819-K5819+E5819+L5819+M5819+Calculator!$G$39&gt;Calculator!$G$39,Calculator!$G$39-(H5819+E5819+L5819+M5819-K5819),Calculator!$G$39),D5819),0)))</f>
        <v>0</v>
      </c>
    </row>
    <row r="5820" spans="1:14" ht="15.75" thickBot="1">
      <c r="A5820" s="33" t="str">
        <f ca="1">IF(C5820=Calculator!$H$27,"F",IF(Daily!D5820+Daily!H5820=0,IF(D5819+H5819&gt;0,"L",""),""))</f>
        <v/>
      </c>
      <c r="B5820" s="34">
        <v>5819</v>
      </c>
      <c r="C5820" s="19">
        <f t="shared" ca="1" si="361"/>
        <v>51749</v>
      </c>
      <c r="D5820" s="29">
        <f t="shared" ca="1" si="363"/>
        <v>0</v>
      </c>
      <c r="E5820" s="29">
        <f ca="1">IF(C5820&lt;Calculator!$D$26,0,IF(DAY($C5820)=1,IF(D5820-Calculator!$G$24&gt;0,Calculator!$G$24,D5820),0))</f>
        <v>0</v>
      </c>
      <c r="F5820" s="29">
        <f ca="1">IF(E5820&gt;0,D5820*Calculator!$G$22/12,0)</f>
        <v>0</v>
      </c>
      <c r="G5820" s="29">
        <f ca="1">IF(E5820&gt;0,(IFERROR(-PMT(Calculator!$G$22/12,Calculator!$G$23*12,Calculator!$G$20),0))-F5820,0)</f>
        <v>0</v>
      </c>
      <c r="H5820" s="29">
        <f t="shared" ca="1" si="364"/>
        <v>0</v>
      </c>
      <c r="I5820" s="29">
        <f t="shared" ca="1" si="362"/>
        <v>0</v>
      </c>
      <c r="J5820" s="30">
        <f>Calculator!$G$40</f>
        <v>6.5000000000000002E-2</v>
      </c>
      <c r="K5820" s="29">
        <f ca="1">IF(C5820&gt;=Calculator!$G$27,IF(DAY($C5820)=1,Calculator!$G$34/2,IF(DAY($C5820)=15,Calculator!$G$34/2,0)),0)</f>
        <v>0</v>
      </c>
      <c r="L5820" s="29">
        <f ca="1">IF(DAY($C5820)=28,IF(H5820=0,0,Calculator!$G$35),0)</f>
        <v>0</v>
      </c>
      <c r="M5820" s="29">
        <f ca="1">IF(I5820&gt;0,IF(DAY($C5820)=1,SUM(INDIRECT("I"&amp;(ROW(C5819)-DAY(C5819))):I5819),0),0)</f>
        <v>0</v>
      </c>
      <c r="N5820" s="29">
        <f ca="1">IF(C5820&lt;Calculator!$G$27,0,IF(C5820=Calculator!$G$27,Calculator!$G$39,IF(H5820-K5820&lt;=0,IF(D5820&gt;Calculator!$G$39,IF(H5820-K5820+E5820+L5820+M5820+Calculator!$G$39&gt;Calculator!$G$39,Calculator!$G$39-(H5820+E5820+L5820+M5820-K5820),Calculator!$G$39),D5820),0)))</f>
        <v>0</v>
      </c>
    </row>
    <row r="5821" spans="1:14" ht="15.75" thickBot="1">
      <c r="A5821" s="33" t="str">
        <f ca="1">IF(C5821=Calculator!$H$27,"F",IF(Daily!D5821+Daily!H5821=0,IF(D5820+H5820&gt;0,"L",""),""))</f>
        <v/>
      </c>
      <c r="B5821" s="34">
        <v>5820</v>
      </c>
      <c r="C5821" s="19">
        <f t="shared" ca="1" si="361"/>
        <v>51750</v>
      </c>
      <c r="D5821" s="29">
        <f t="shared" ca="1" si="363"/>
        <v>0</v>
      </c>
      <c r="E5821" s="29">
        <f ca="1">IF(C5821&lt;Calculator!$D$26,0,IF(DAY($C5821)=1,IF(D5821-Calculator!$G$24&gt;0,Calculator!$G$24,D5821),0))</f>
        <v>0</v>
      </c>
      <c r="F5821" s="29">
        <f ca="1">IF(E5821&gt;0,D5821*Calculator!$G$22/12,0)</f>
        <v>0</v>
      </c>
      <c r="G5821" s="29">
        <f ca="1">IF(E5821&gt;0,(IFERROR(-PMT(Calculator!$G$22/12,Calculator!$G$23*12,Calculator!$G$20),0))-F5821,0)</f>
        <v>0</v>
      </c>
      <c r="H5821" s="29">
        <f t="shared" ca="1" si="364"/>
        <v>0</v>
      </c>
      <c r="I5821" s="29">
        <f t="shared" ca="1" si="362"/>
        <v>0</v>
      </c>
      <c r="J5821" s="30">
        <f>Calculator!$G$40</f>
        <v>6.5000000000000002E-2</v>
      </c>
      <c r="K5821" s="29">
        <f ca="1">IF(C5821&gt;=Calculator!$G$27,IF(DAY($C5821)=1,Calculator!$G$34/2,IF(DAY($C5821)=15,Calculator!$G$34/2,0)),0)</f>
        <v>0</v>
      </c>
      <c r="L5821" s="29">
        <f ca="1">IF(DAY($C5821)=28,IF(H5821=0,0,Calculator!$G$35),0)</f>
        <v>0</v>
      </c>
      <c r="M5821" s="29">
        <f ca="1">IF(I5821&gt;0,IF(DAY($C5821)=1,SUM(INDIRECT("I"&amp;(ROW(C5820)-DAY(C5820))):I5820),0),0)</f>
        <v>0</v>
      </c>
      <c r="N5821" s="29">
        <f ca="1">IF(C5821&lt;Calculator!$G$27,0,IF(C5821=Calculator!$G$27,Calculator!$G$39,IF(H5821-K5821&lt;=0,IF(D5821&gt;Calculator!$G$39,IF(H5821-K5821+E5821+L5821+M5821+Calculator!$G$39&gt;Calculator!$G$39,Calculator!$G$39-(H5821+E5821+L5821+M5821-K5821),Calculator!$G$39),D5821),0)))</f>
        <v>0</v>
      </c>
    </row>
    <row r="5822" spans="1:14" ht="15.75" thickBot="1">
      <c r="A5822" s="33" t="str">
        <f ca="1">IF(C5822=Calculator!$H$27,"F",IF(Daily!D5822+Daily!H5822=0,IF(D5821+H5821&gt;0,"L",""),""))</f>
        <v/>
      </c>
      <c r="B5822" s="34">
        <v>5821</v>
      </c>
      <c r="C5822" s="19">
        <f t="shared" ca="1" si="361"/>
        <v>51751</v>
      </c>
      <c r="D5822" s="29">
        <f t="shared" ca="1" si="363"/>
        <v>0</v>
      </c>
      <c r="E5822" s="29">
        <f ca="1">IF(C5822&lt;Calculator!$D$26,0,IF(DAY($C5822)=1,IF(D5822-Calculator!$G$24&gt;0,Calculator!$G$24,D5822),0))</f>
        <v>0</v>
      </c>
      <c r="F5822" s="29">
        <f ca="1">IF(E5822&gt;0,D5822*Calculator!$G$22/12,0)</f>
        <v>0</v>
      </c>
      <c r="G5822" s="29">
        <f ca="1">IF(E5822&gt;0,(IFERROR(-PMT(Calculator!$G$22/12,Calculator!$G$23*12,Calculator!$G$20),0))-F5822,0)</f>
        <v>0</v>
      </c>
      <c r="H5822" s="29">
        <f t="shared" ca="1" si="364"/>
        <v>0</v>
      </c>
      <c r="I5822" s="29">
        <f t="shared" ca="1" si="362"/>
        <v>0</v>
      </c>
      <c r="J5822" s="30">
        <f>Calculator!$G$40</f>
        <v>6.5000000000000002E-2</v>
      </c>
      <c r="K5822" s="29">
        <f ca="1">IF(C5822&gt;=Calculator!$G$27,IF(DAY($C5822)=1,Calculator!$G$34/2,IF(DAY($C5822)=15,Calculator!$G$34/2,0)),0)</f>
        <v>0</v>
      </c>
      <c r="L5822" s="29">
        <f ca="1">IF(DAY($C5822)=28,IF(H5822=0,0,Calculator!$G$35),0)</f>
        <v>0</v>
      </c>
      <c r="M5822" s="29">
        <f ca="1">IF(I5822&gt;0,IF(DAY($C5822)=1,SUM(INDIRECT("I"&amp;(ROW(C5821)-DAY(C5821))):I5821),0),0)</f>
        <v>0</v>
      </c>
      <c r="N5822" s="29">
        <f ca="1">IF(C5822&lt;Calculator!$G$27,0,IF(C5822=Calculator!$G$27,Calculator!$G$39,IF(H5822-K5822&lt;=0,IF(D5822&gt;Calculator!$G$39,IF(H5822-K5822+E5822+L5822+M5822+Calculator!$G$39&gt;Calculator!$G$39,Calculator!$G$39-(H5822+E5822+L5822+M5822-K5822),Calculator!$G$39),D5822),0)))</f>
        <v>0</v>
      </c>
    </row>
    <row r="5823" spans="1:14" ht="15.75" thickBot="1">
      <c r="A5823" s="33" t="str">
        <f ca="1">IF(C5823=Calculator!$H$27,"F",IF(Daily!D5823+Daily!H5823=0,IF(D5822+H5822&gt;0,"L",""),""))</f>
        <v/>
      </c>
      <c r="B5823" s="34">
        <v>5822</v>
      </c>
      <c r="C5823" s="19">
        <f t="shared" ca="1" si="361"/>
        <v>51752</v>
      </c>
      <c r="D5823" s="29">
        <f t="shared" ca="1" si="363"/>
        <v>0</v>
      </c>
      <c r="E5823" s="29">
        <f ca="1">IF(C5823&lt;Calculator!$D$26,0,IF(DAY($C5823)=1,IF(D5823-Calculator!$G$24&gt;0,Calculator!$G$24,D5823),0))</f>
        <v>0</v>
      </c>
      <c r="F5823" s="29">
        <f ca="1">IF(E5823&gt;0,D5823*Calculator!$G$22/12,0)</f>
        <v>0</v>
      </c>
      <c r="G5823" s="29">
        <f ca="1">IF(E5823&gt;0,(IFERROR(-PMT(Calculator!$G$22/12,Calculator!$G$23*12,Calculator!$G$20),0))-F5823,0)</f>
        <v>0</v>
      </c>
      <c r="H5823" s="29">
        <f t="shared" ca="1" si="364"/>
        <v>0</v>
      </c>
      <c r="I5823" s="29">
        <f t="shared" ca="1" si="362"/>
        <v>0</v>
      </c>
      <c r="J5823" s="30">
        <f>Calculator!$G$40</f>
        <v>6.5000000000000002E-2</v>
      </c>
      <c r="K5823" s="29">
        <f ca="1">IF(C5823&gt;=Calculator!$G$27,IF(DAY($C5823)=1,Calculator!$G$34/2,IF(DAY($C5823)=15,Calculator!$G$34/2,0)),0)</f>
        <v>0</v>
      </c>
      <c r="L5823" s="29">
        <f ca="1">IF(DAY($C5823)=28,IF(H5823=0,0,Calculator!$G$35),0)</f>
        <v>0</v>
      </c>
      <c r="M5823" s="29">
        <f ca="1">IF(I5823&gt;0,IF(DAY($C5823)=1,SUM(INDIRECT("I"&amp;(ROW(C5822)-DAY(C5822))):I5822),0),0)</f>
        <v>0</v>
      </c>
      <c r="N5823" s="29">
        <f ca="1">IF(C5823&lt;Calculator!$G$27,0,IF(C5823=Calculator!$G$27,Calculator!$G$39,IF(H5823-K5823&lt;=0,IF(D5823&gt;Calculator!$G$39,IF(H5823-K5823+E5823+L5823+M5823+Calculator!$G$39&gt;Calculator!$G$39,Calculator!$G$39-(H5823+E5823+L5823+M5823-K5823),Calculator!$G$39),D5823),0)))</f>
        <v>0</v>
      </c>
    </row>
    <row r="5824" spans="1:14" ht="15.75" thickBot="1">
      <c r="A5824" s="33" t="str">
        <f ca="1">IF(C5824=Calculator!$H$27,"F",IF(Daily!D5824+Daily!H5824=0,IF(D5823+H5823&gt;0,"L",""),""))</f>
        <v/>
      </c>
      <c r="B5824" s="34">
        <v>5823</v>
      </c>
      <c r="C5824" s="19">
        <f t="shared" ca="1" si="361"/>
        <v>51753</v>
      </c>
      <c r="D5824" s="29">
        <f t="shared" ca="1" si="363"/>
        <v>0</v>
      </c>
      <c r="E5824" s="29">
        <f ca="1">IF(C5824&lt;Calculator!$D$26,0,IF(DAY($C5824)=1,IF(D5824-Calculator!$G$24&gt;0,Calculator!$G$24,D5824),0))</f>
        <v>0</v>
      </c>
      <c r="F5824" s="29">
        <f ca="1">IF(E5824&gt;0,D5824*Calculator!$G$22/12,0)</f>
        <v>0</v>
      </c>
      <c r="G5824" s="29">
        <f ca="1">IF(E5824&gt;0,(IFERROR(-PMT(Calculator!$G$22/12,Calculator!$G$23*12,Calculator!$G$20),0))-F5824,0)</f>
        <v>0</v>
      </c>
      <c r="H5824" s="29">
        <f t="shared" ca="1" si="364"/>
        <v>0</v>
      </c>
      <c r="I5824" s="29">
        <f t="shared" ca="1" si="362"/>
        <v>0</v>
      </c>
      <c r="J5824" s="30">
        <f>Calculator!$G$40</f>
        <v>6.5000000000000002E-2</v>
      </c>
      <c r="K5824" s="29">
        <f ca="1">IF(C5824&gt;=Calculator!$G$27,IF(DAY($C5824)=1,Calculator!$G$34/2,IF(DAY($C5824)=15,Calculator!$G$34/2,0)),0)</f>
        <v>0</v>
      </c>
      <c r="L5824" s="29">
        <f ca="1">IF(DAY($C5824)=28,IF(H5824=0,0,Calculator!$G$35),0)</f>
        <v>0</v>
      </c>
      <c r="M5824" s="29">
        <f ca="1">IF(I5824&gt;0,IF(DAY($C5824)=1,SUM(INDIRECT("I"&amp;(ROW(C5823)-DAY(C5823))):I5823),0),0)</f>
        <v>0</v>
      </c>
      <c r="N5824" s="29">
        <f ca="1">IF(C5824&lt;Calculator!$G$27,0,IF(C5824=Calculator!$G$27,Calculator!$G$39,IF(H5824-K5824&lt;=0,IF(D5824&gt;Calculator!$G$39,IF(H5824-K5824+E5824+L5824+M5824+Calculator!$G$39&gt;Calculator!$G$39,Calculator!$G$39-(H5824+E5824+L5824+M5824-K5824),Calculator!$G$39),D5824),0)))</f>
        <v>0</v>
      </c>
    </row>
    <row r="5825" spans="1:14" ht="15.75" thickBot="1">
      <c r="A5825" s="33" t="str">
        <f ca="1">IF(C5825=Calculator!$H$27,"F",IF(Daily!D5825+Daily!H5825=0,IF(D5824+H5824&gt;0,"L",""),""))</f>
        <v/>
      </c>
      <c r="B5825" s="34">
        <v>5824</v>
      </c>
      <c r="C5825" s="19">
        <f t="shared" ca="1" si="361"/>
        <v>51754</v>
      </c>
      <c r="D5825" s="29">
        <f t="shared" ca="1" si="363"/>
        <v>0</v>
      </c>
      <c r="E5825" s="29">
        <f ca="1">IF(C5825&lt;Calculator!$D$26,0,IF(DAY($C5825)=1,IF(D5825-Calculator!$G$24&gt;0,Calculator!$G$24,D5825),0))</f>
        <v>0</v>
      </c>
      <c r="F5825" s="29">
        <f ca="1">IF(E5825&gt;0,D5825*Calculator!$G$22/12,0)</f>
        <v>0</v>
      </c>
      <c r="G5825" s="29">
        <f ca="1">IF(E5825&gt;0,(IFERROR(-PMT(Calculator!$G$22/12,Calculator!$G$23*12,Calculator!$G$20),0))-F5825,0)</f>
        <v>0</v>
      </c>
      <c r="H5825" s="29">
        <f t="shared" ca="1" si="364"/>
        <v>0</v>
      </c>
      <c r="I5825" s="29">
        <f t="shared" ca="1" si="362"/>
        <v>0</v>
      </c>
      <c r="J5825" s="30">
        <f>Calculator!$G$40</f>
        <v>6.5000000000000002E-2</v>
      </c>
      <c r="K5825" s="29">
        <f ca="1">IF(C5825&gt;=Calculator!$G$27,IF(DAY($C5825)=1,Calculator!$G$34/2,IF(DAY($C5825)=15,Calculator!$G$34/2,0)),0)</f>
        <v>0</v>
      </c>
      <c r="L5825" s="29">
        <f ca="1">IF(DAY($C5825)=28,IF(H5825=0,0,Calculator!$G$35),0)</f>
        <v>0</v>
      </c>
      <c r="M5825" s="29">
        <f ca="1">IF(I5825&gt;0,IF(DAY($C5825)=1,SUM(INDIRECT("I"&amp;(ROW(C5824)-DAY(C5824))):I5824),0),0)</f>
        <v>0</v>
      </c>
      <c r="N5825" s="29">
        <f ca="1">IF(C5825&lt;Calculator!$G$27,0,IF(C5825=Calculator!$G$27,Calculator!$G$39,IF(H5825-K5825&lt;=0,IF(D5825&gt;Calculator!$G$39,IF(H5825-K5825+E5825+L5825+M5825+Calculator!$G$39&gt;Calculator!$G$39,Calculator!$G$39-(H5825+E5825+L5825+M5825-K5825),Calculator!$G$39),D5825),0)))</f>
        <v>0</v>
      </c>
    </row>
    <row r="5826" spans="1:14" ht="15.75" thickBot="1">
      <c r="A5826" s="33" t="str">
        <f ca="1">IF(C5826=Calculator!$H$27,"F",IF(Daily!D5826+Daily!H5826=0,IF(D5825+H5825&gt;0,"L",""),""))</f>
        <v/>
      </c>
      <c r="B5826" s="34">
        <v>5825</v>
      </c>
      <c r="C5826" s="19">
        <f t="shared" ca="1" si="361"/>
        <v>51755</v>
      </c>
      <c r="D5826" s="29">
        <f t="shared" ca="1" si="363"/>
        <v>0</v>
      </c>
      <c r="E5826" s="29">
        <f ca="1">IF(C5826&lt;Calculator!$D$26,0,IF(DAY($C5826)=1,IF(D5826-Calculator!$G$24&gt;0,Calculator!$G$24,D5826),0))</f>
        <v>0</v>
      </c>
      <c r="F5826" s="29">
        <f ca="1">IF(E5826&gt;0,D5826*Calculator!$G$22/12,0)</f>
        <v>0</v>
      </c>
      <c r="G5826" s="29">
        <f ca="1">IF(E5826&gt;0,(IFERROR(-PMT(Calculator!$G$22/12,Calculator!$G$23*12,Calculator!$G$20),0))-F5826,0)</f>
        <v>0</v>
      </c>
      <c r="H5826" s="29">
        <f t="shared" ca="1" si="364"/>
        <v>0</v>
      </c>
      <c r="I5826" s="29">
        <f t="shared" ca="1" si="362"/>
        <v>0</v>
      </c>
      <c r="J5826" s="30">
        <f>Calculator!$G$40</f>
        <v>6.5000000000000002E-2</v>
      </c>
      <c r="K5826" s="29">
        <f ca="1">IF(C5826&gt;=Calculator!$G$27,IF(DAY($C5826)=1,Calculator!$G$34/2,IF(DAY($C5826)=15,Calculator!$G$34/2,0)),0)</f>
        <v>0</v>
      </c>
      <c r="L5826" s="29">
        <f ca="1">IF(DAY($C5826)=28,IF(H5826=0,0,Calculator!$G$35),0)</f>
        <v>0</v>
      </c>
      <c r="M5826" s="29">
        <f ca="1">IF(I5826&gt;0,IF(DAY($C5826)=1,SUM(INDIRECT("I"&amp;(ROW(C5825)-DAY(C5825))):I5825),0),0)</f>
        <v>0</v>
      </c>
      <c r="N5826" s="29">
        <f ca="1">IF(C5826&lt;Calculator!$G$27,0,IF(C5826=Calculator!$G$27,Calculator!$G$39,IF(H5826-K5826&lt;=0,IF(D5826&gt;Calculator!$G$39,IF(H5826-K5826+E5826+L5826+M5826+Calculator!$G$39&gt;Calculator!$G$39,Calculator!$G$39-(H5826+E5826+L5826+M5826-K5826),Calculator!$G$39),D5826),0)))</f>
        <v>0</v>
      </c>
    </row>
    <row r="5827" spans="1:14" ht="15.75" thickBot="1">
      <c r="A5827" s="33" t="str">
        <f ca="1">IF(C5827=Calculator!$H$27,"F",IF(Daily!D5827+Daily!H5827=0,IF(D5826+H5826&gt;0,"L",""),""))</f>
        <v/>
      </c>
      <c r="B5827" s="34">
        <v>5826</v>
      </c>
      <c r="C5827" s="19">
        <f t="shared" ref="C5827:C5890" ca="1" si="365">C5826+1</f>
        <v>51756</v>
      </c>
      <c r="D5827" s="29">
        <f t="shared" ca="1" si="363"/>
        <v>0</v>
      </c>
      <c r="E5827" s="29">
        <f ca="1">IF(C5827&lt;Calculator!$D$26,0,IF(DAY($C5827)=1,IF(D5827-Calculator!$G$24&gt;0,Calculator!$G$24,D5827),0))</f>
        <v>0</v>
      </c>
      <c r="F5827" s="29">
        <f ca="1">IF(E5827&gt;0,D5827*Calculator!$G$22/12,0)</f>
        <v>0</v>
      </c>
      <c r="G5827" s="29">
        <f ca="1">IF(E5827&gt;0,(IFERROR(-PMT(Calculator!$G$22/12,Calculator!$G$23*12,Calculator!$G$20),0))-F5827,0)</f>
        <v>0</v>
      </c>
      <c r="H5827" s="29">
        <f t="shared" ca="1" si="364"/>
        <v>0</v>
      </c>
      <c r="I5827" s="29">
        <f t="shared" ref="I5827:I5890" ca="1" si="366">H5827*J5827/365</f>
        <v>0</v>
      </c>
      <c r="J5827" s="30">
        <f>Calculator!$G$40</f>
        <v>6.5000000000000002E-2</v>
      </c>
      <c r="K5827" s="29">
        <f ca="1">IF(C5827&gt;=Calculator!$G$27,IF(DAY($C5827)=1,Calculator!$G$34/2,IF(DAY($C5827)=15,Calculator!$G$34/2,0)),0)</f>
        <v>0</v>
      </c>
      <c r="L5827" s="29">
        <f ca="1">IF(DAY($C5827)=28,IF(H5827=0,0,Calculator!$G$35),0)</f>
        <v>0</v>
      </c>
      <c r="M5827" s="29">
        <f ca="1">IF(I5827&gt;0,IF(DAY($C5827)=1,SUM(INDIRECT("I"&amp;(ROW(C5826)-DAY(C5826))):I5826),0),0)</f>
        <v>0</v>
      </c>
      <c r="N5827" s="29">
        <f ca="1">IF(C5827&lt;Calculator!$G$27,0,IF(C5827=Calculator!$G$27,Calculator!$G$39,IF(H5827-K5827&lt;=0,IF(D5827&gt;Calculator!$G$39,IF(H5827-K5827+E5827+L5827+M5827+Calculator!$G$39&gt;Calculator!$G$39,Calculator!$G$39-(H5827+E5827+L5827+M5827-K5827),Calculator!$G$39),D5827),0)))</f>
        <v>0</v>
      </c>
    </row>
    <row r="5828" spans="1:14" ht="15.75" thickBot="1">
      <c r="A5828" s="33" t="str">
        <f ca="1">IF(C5828=Calculator!$H$27,"F",IF(Daily!D5828+Daily!H5828=0,IF(D5827+H5827&gt;0,"L",""),""))</f>
        <v/>
      </c>
      <c r="B5828" s="34">
        <v>5827</v>
      </c>
      <c r="C5828" s="19">
        <f t="shared" ca="1" si="365"/>
        <v>51757</v>
      </c>
      <c r="D5828" s="29">
        <f t="shared" ref="D5828:D5891" ca="1" si="367">IF(((D5827-G5827)-N5827)&lt;0,0,((D5827-G5827)-N5827))</f>
        <v>0</v>
      </c>
      <c r="E5828" s="29">
        <f ca="1">IF(C5828&lt;Calculator!$D$26,0,IF(DAY($C5828)=1,IF(D5828-Calculator!$G$24&gt;0,Calculator!$G$24,D5828),0))</f>
        <v>0</v>
      </c>
      <c r="F5828" s="29">
        <f ca="1">IF(E5828&gt;0,D5828*Calculator!$G$22/12,0)</f>
        <v>0</v>
      </c>
      <c r="G5828" s="29">
        <f ca="1">IF(E5828&gt;0,(IFERROR(-PMT(Calculator!$G$22/12,Calculator!$G$23*12,Calculator!$G$20),0))-F5828,0)</f>
        <v>0</v>
      </c>
      <c r="H5828" s="29">
        <f t="shared" ref="H5828:H5891" ca="1" si="368">IF((H5827-K5827+SUM(L5827:N5827)+E5827)&lt;0,0,(H5827-K5827+SUM(L5827:N5827)+E5827))</f>
        <v>0</v>
      </c>
      <c r="I5828" s="29">
        <f t="shared" ca="1" si="366"/>
        <v>0</v>
      </c>
      <c r="J5828" s="30">
        <f>Calculator!$G$40</f>
        <v>6.5000000000000002E-2</v>
      </c>
      <c r="K5828" s="29">
        <f ca="1">IF(C5828&gt;=Calculator!$G$27,IF(DAY($C5828)=1,Calculator!$G$34/2,IF(DAY($C5828)=15,Calculator!$G$34/2,0)),0)</f>
        <v>0</v>
      </c>
      <c r="L5828" s="29">
        <f ca="1">IF(DAY($C5828)=28,IF(H5828=0,0,Calculator!$G$35),0)</f>
        <v>0</v>
      </c>
      <c r="M5828" s="29">
        <f ca="1">IF(I5828&gt;0,IF(DAY($C5828)=1,SUM(INDIRECT("I"&amp;(ROW(C5827)-DAY(C5827))):I5827),0),0)</f>
        <v>0</v>
      </c>
      <c r="N5828" s="29">
        <f ca="1">IF(C5828&lt;Calculator!$G$27,0,IF(C5828=Calculator!$G$27,Calculator!$G$39,IF(H5828-K5828&lt;=0,IF(D5828&gt;Calculator!$G$39,IF(H5828-K5828+E5828+L5828+M5828+Calculator!$G$39&gt;Calculator!$G$39,Calculator!$G$39-(H5828+E5828+L5828+M5828-K5828),Calculator!$G$39),D5828),0)))</f>
        <v>0</v>
      </c>
    </row>
    <row r="5829" spans="1:14" ht="15.75" thickBot="1">
      <c r="A5829" s="33" t="str">
        <f ca="1">IF(C5829=Calculator!$H$27,"F",IF(Daily!D5829+Daily!H5829=0,IF(D5828+H5828&gt;0,"L",""),""))</f>
        <v/>
      </c>
      <c r="B5829" s="34">
        <v>5828</v>
      </c>
      <c r="C5829" s="19">
        <f t="shared" ca="1" si="365"/>
        <v>51758</v>
      </c>
      <c r="D5829" s="29">
        <f t="shared" ca="1" si="367"/>
        <v>0</v>
      </c>
      <c r="E5829" s="29">
        <f ca="1">IF(C5829&lt;Calculator!$D$26,0,IF(DAY($C5829)=1,IF(D5829-Calculator!$G$24&gt;0,Calculator!$G$24,D5829),0))</f>
        <v>0</v>
      </c>
      <c r="F5829" s="29">
        <f ca="1">IF(E5829&gt;0,D5829*Calculator!$G$22/12,0)</f>
        <v>0</v>
      </c>
      <c r="G5829" s="29">
        <f ca="1">IF(E5829&gt;0,(IFERROR(-PMT(Calculator!$G$22/12,Calculator!$G$23*12,Calculator!$G$20),0))-F5829,0)</f>
        <v>0</v>
      </c>
      <c r="H5829" s="29">
        <f t="shared" ca="1" si="368"/>
        <v>0</v>
      </c>
      <c r="I5829" s="29">
        <f t="shared" ca="1" si="366"/>
        <v>0</v>
      </c>
      <c r="J5829" s="30">
        <f>Calculator!$G$40</f>
        <v>6.5000000000000002E-2</v>
      </c>
      <c r="K5829" s="29">
        <f ca="1">IF(C5829&gt;=Calculator!$G$27,IF(DAY($C5829)=1,Calculator!$G$34/2,IF(DAY($C5829)=15,Calculator!$G$34/2,0)),0)</f>
        <v>0</v>
      </c>
      <c r="L5829" s="29">
        <f ca="1">IF(DAY($C5829)=28,IF(H5829=0,0,Calculator!$G$35),0)</f>
        <v>0</v>
      </c>
      <c r="M5829" s="29">
        <f ca="1">IF(I5829&gt;0,IF(DAY($C5829)=1,SUM(INDIRECT("I"&amp;(ROW(C5828)-DAY(C5828))):I5828),0),0)</f>
        <v>0</v>
      </c>
      <c r="N5829" s="29">
        <f ca="1">IF(C5829&lt;Calculator!$G$27,0,IF(C5829=Calculator!$G$27,Calculator!$G$39,IF(H5829-K5829&lt;=0,IF(D5829&gt;Calculator!$G$39,IF(H5829-K5829+E5829+L5829+M5829+Calculator!$G$39&gt;Calculator!$G$39,Calculator!$G$39-(H5829+E5829+L5829+M5829-K5829),Calculator!$G$39),D5829),0)))</f>
        <v>0</v>
      </c>
    </row>
    <row r="5830" spans="1:14" ht="15.75" thickBot="1">
      <c r="A5830" s="33" t="str">
        <f ca="1">IF(C5830=Calculator!$H$27,"F",IF(Daily!D5830+Daily!H5830=0,IF(D5829+H5829&gt;0,"L",""),""))</f>
        <v/>
      </c>
      <c r="B5830" s="34">
        <v>5829</v>
      </c>
      <c r="C5830" s="19">
        <f t="shared" ca="1" si="365"/>
        <v>51759</v>
      </c>
      <c r="D5830" s="29">
        <f t="shared" ca="1" si="367"/>
        <v>0</v>
      </c>
      <c r="E5830" s="29">
        <f ca="1">IF(C5830&lt;Calculator!$D$26,0,IF(DAY($C5830)=1,IF(D5830-Calculator!$G$24&gt;0,Calculator!$G$24,D5830),0))</f>
        <v>0</v>
      </c>
      <c r="F5830" s="29">
        <f ca="1">IF(E5830&gt;0,D5830*Calculator!$G$22/12,0)</f>
        <v>0</v>
      </c>
      <c r="G5830" s="29">
        <f ca="1">IF(E5830&gt;0,(IFERROR(-PMT(Calculator!$G$22/12,Calculator!$G$23*12,Calculator!$G$20),0))-F5830,0)</f>
        <v>0</v>
      </c>
      <c r="H5830" s="29">
        <f t="shared" ca="1" si="368"/>
        <v>0</v>
      </c>
      <c r="I5830" s="29">
        <f t="shared" ca="1" si="366"/>
        <v>0</v>
      </c>
      <c r="J5830" s="30">
        <f>Calculator!$G$40</f>
        <v>6.5000000000000002E-2</v>
      </c>
      <c r="K5830" s="29">
        <f ca="1">IF(C5830&gt;=Calculator!$G$27,IF(DAY($C5830)=1,Calculator!$G$34/2,IF(DAY($C5830)=15,Calculator!$G$34/2,0)),0)</f>
        <v>4500</v>
      </c>
      <c r="L5830" s="29">
        <f ca="1">IF(DAY($C5830)=28,IF(H5830=0,0,Calculator!$G$35),0)</f>
        <v>0</v>
      </c>
      <c r="M5830" s="29">
        <f ca="1">IF(I5830&gt;0,IF(DAY($C5830)=1,SUM(INDIRECT("I"&amp;(ROW(C5829)-DAY(C5829))):I5829),0),0)</f>
        <v>0</v>
      </c>
      <c r="N5830" s="29">
        <f ca="1">IF(C5830&lt;Calculator!$G$27,0,IF(C5830=Calculator!$G$27,Calculator!$G$39,IF(H5830-K5830&lt;=0,IF(D5830&gt;Calculator!$G$39,IF(H5830-K5830+E5830+L5830+M5830+Calculator!$G$39&gt;Calculator!$G$39,Calculator!$G$39-(H5830+E5830+L5830+M5830-K5830),Calculator!$G$39),D5830),0)))</f>
        <v>0</v>
      </c>
    </row>
    <row r="5831" spans="1:14" ht="15.75" thickBot="1">
      <c r="A5831" s="33" t="str">
        <f ca="1">IF(C5831=Calculator!$H$27,"F",IF(Daily!D5831+Daily!H5831=0,IF(D5830+H5830&gt;0,"L",""),""))</f>
        <v/>
      </c>
      <c r="B5831" s="34">
        <v>5830</v>
      </c>
      <c r="C5831" s="19">
        <f t="shared" ca="1" si="365"/>
        <v>51760</v>
      </c>
      <c r="D5831" s="29">
        <f t="shared" ca="1" si="367"/>
        <v>0</v>
      </c>
      <c r="E5831" s="29">
        <f ca="1">IF(C5831&lt;Calculator!$D$26,0,IF(DAY($C5831)=1,IF(D5831-Calculator!$G$24&gt;0,Calculator!$G$24,D5831),0))</f>
        <v>0</v>
      </c>
      <c r="F5831" s="29">
        <f ca="1">IF(E5831&gt;0,D5831*Calculator!$G$22/12,0)</f>
        <v>0</v>
      </c>
      <c r="G5831" s="29">
        <f ca="1">IF(E5831&gt;0,(IFERROR(-PMT(Calculator!$G$22/12,Calculator!$G$23*12,Calculator!$G$20),0))-F5831,0)</f>
        <v>0</v>
      </c>
      <c r="H5831" s="29">
        <f t="shared" ca="1" si="368"/>
        <v>0</v>
      </c>
      <c r="I5831" s="29">
        <f t="shared" ca="1" si="366"/>
        <v>0</v>
      </c>
      <c r="J5831" s="30">
        <f>Calculator!$G$40</f>
        <v>6.5000000000000002E-2</v>
      </c>
      <c r="K5831" s="29">
        <f ca="1">IF(C5831&gt;=Calculator!$G$27,IF(DAY($C5831)=1,Calculator!$G$34/2,IF(DAY($C5831)=15,Calculator!$G$34/2,0)),0)</f>
        <v>0</v>
      </c>
      <c r="L5831" s="29">
        <f ca="1">IF(DAY($C5831)=28,IF(H5831=0,0,Calculator!$G$35),0)</f>
        <v>0</v>
      </c>
      <c r="M5831" s="29">
        <f ca="1">IF(I5831&gt;0,IF(DAY($C5831)=1,SUM(INDIRECT("I"&amp;(ROW(C5830)-DAY(C5830))):I5830),0),0)</f>
        <v>0</v>
      </c>
      <c r="N5831" s="29">
        <f ca="1">IF(C5831&lt;Calculator!$G$27,0,IF(C5831=Calculator!$G$27,Calculator!$G$39,IF(H5831-K5831&lt;=0,IF(D5831&gt;Calculator!$G$39,IF(H5831-K5831+E5831+L5831+M5831+Calculator!$G$39&gt;Calculator!$G$39,Calculator!$G$39-(H5831+E5831+L5831+M5831-K5831),Calculator!$G$39),D5831),0)))</f>
        <v>0</v>
      </c>
    </row>
    <row r="5832" spans="1:14" ht="15.75" thickBot="1">
      <c r="A5832" s="33" t="str">
        <f ca="1">IF(C5832=Calculator!$H$27,"F",IF(Daily!D5832+Daily!H5832=0,IF(D5831+H5831&gt;0,"L",""),""))</f>
        <v/>
      </c>
      <c r="B5832" s="34">
        <v>5831</v>
      </c>
      <c r="C5832" s="19">
        <f t="shared" ca="1" si="365"/>
        <v>51761</v>
      </c>
      <c r="D5832" s="29">
        <f t="shared" ca="1" si="367"/>
        <v>0</v>
      </c>
      <c r="E5832" s="29">
        <f ca="1">IF(C5832&lt;Calculator!$D$26,0,IF(DAY($C5832)=1,IF(D5832-Calculator!$G$24&gt;0,Calculator!$G$24,D5832),0))</f>
        <v>0</v>
      </c>
      <c r="F5832" s="29">
        <f ca="1">IF(E5832&gt;0,D5832*Calculator!$G$22/12,0)</f>
        <v>0</v>
      </c>
      <c r="G5832" s="29">
        <f ca="1">IF(E5832&gt;0,(IFERROR(-PMT(Calculator!$G$22/12,Calculator!$G$23*12,Calculator!$G$20),0))-F5832,0)</f>
        <v>0</v>
      </c>
      <c r="H5832" s="29">
        <f t="shared" ca="1" si="368"/>
        <v>0</v>
      </c>
      <c r="I5832" s="29">
        <f t="shared" ca="1" si="366"/>
        <v>0</v>
      </c>
      <c r="J5832" s="30">
        <f>Calculator!$G$40</f>
        <v>6.5000000000000002E-2</v>
      </c>
      <c r="K5832" s="29">
        <f ca="1">IF(C5832&gt;=Calculator!$G$27,IF(DAY($C5832)=1,Calculator!$G$34/2,IF(DAY($C5832)=15,Calculator!$G$34/2,0)),0)</f>
        <v>0</v>
      </c>
      <c r="L5832" s="29">
        <f ca="1">IF(DAY($C5832)=28,IF(H5832=0,0,Calculator!$G$35),0)</f>
        <v>0</v>
      </c>
      <c r="M5832" s="29">
        <f ca="1">IF(I5832&gt;0,IF(DAY($C5832)=1,SUM(INDIRECT("I"&amp;(ROW(C5831)-DAY(C5831))):I5831),0),0)</f>
        <v>0</v>
      </c>
      <c r="N5832" s="29">
        <f ca="1">IF(C5832&lt;Calculator!$G$27,0,IF(C5832=Calculator!$G$27,Calculator!$G$39,IF(H5832-K5832&lt;=0,IF(D5832&gt;Calculator!$G$39,IF(H5832-K5832+E5832+L5832+M5832+Calculator!$G$39&gt;Calculator!$G$39,Calculator!$G$39-(H5832+E5832+L5832+M5832-K5832),Calculator!$G$39),D5832),0)))</f>
        <v>0</v>
      </c>
    </row>
    <row r="5833" spans="1:14" ht="15.75" thickBot="1">
      <c r="A5833" s="33" t="str">
        <f ca="1">IF(C5833=Calculator!$H$27,"F",IF(Daily!D5833+Daily!H5833=0,IF(D5832+H5832&gt;0,"L",""),""))</f>
        <v/>
      </c>
      <c r="B5833" s="34">
        <v>5832</v>
      </c>
      <c r="C5833" s="19">
        <f t="shared" ca="1" si="365"/>
        <v>51762</v>
      </c>
      <c r="D5833" s="29">
        <f t="shared" ca="1" si="367"/>
        <v>0</v>
      </c>
      <c r="E5833" s="29">
        <f ca="1">IF(C5833&lt;Calculator!$D$26,0,IF(DAY($C5833)=1,IF(D5833-Calculator!$G$24&gt;0,Calculator!$G$24,D5833),0))</f>
        <v>0</v>
      </c>
      <c r="F5833" s="29">
        <f ca="1">IF(E5833&gt;0,D5833*Calculator!$G$22/12,0)</f>
        <v>0</v>
      </c>
      <c r="G5833" s="29">
        <f ca="1">IF(E5833&gt;0,(IFERROR(-PMT(Calculator!$G$22/12,Calculator!$G$23*12,Calculator!$G$20),0))-F5833,0)</f>
        <v>0</v>
      </c>
      <c r="H5833" s="29">
        <f t="shared" ca="1" si="368"/>
        <v>0</v>
      </c>
      <c r="I5833" s="29">
        <f t="shared" ca="1" si="366"/>
        <v>0</v>
      </c>
      <c r="J5833" s="30">
        <f>Calculator!$G$40</f>
        <v>6.5000000000000002E-2</v>
      </c>
      <c r="K5833" s="29">
        <f ca="1">IF(C5833&gt;=Calculator!$G$27,IF(DAY($C5833)=1,Calculator!$G$34/2,IF(DAY($C5833)=15,Calculator!$G$34/2,0)),0)</f>
        <v>0</v>
      </c>
      <c r="L5833" s="29">
        <f ca="1">IF(DAY($C5833)=28,IF(H5833=0,0,Calculator!$G$35),0)</f>
        <v>0</v>
      </c>
      <c r="M5833" s="29">
        <f ca="1">IF(I5833&gt;0,IF(DAY($C5833)=1,SUM(INDIRECT("I"&amp;(ROW(C5832)-DAY(C5832))):I5832),0),0)</f>
        <v>0</v>
      </c>
      <c r="N5833" s="29">
        <f ca="1">IF(C5833&lt;Calculator!$G$27,0,IF(C5833=Calculator!$G$27,Calculator!$G$39,IF(H5833-K5833&lt;=0,IF(D5833&gt;Calculator!$G$39,IF(H5833-K5833+E5833+L5833+M5833+Calculator!$G$39&gt;Calculator!$G$39,Calculator!$G$39-(H5833+E5833+L5833+M5833-K5833),Calculator!$G$39),D5833),0)))</f>
        <v>0</v>
      </c>
    </row>
    <row r="5834" spans="1:14" ht="15.75" thickBot="1">
      <c r="A5834" s="33" t="str">
        <f ca="1">IF(C5834=Calculator!$H$27,"F",IF(Daily!D5834+Daily!H5834=0,IF(D5833+H5833&gt;0,"L",""),""))</f>
        <v/>
      </c>
      <c r="B5834" s="34">
        <v>5833</v>
      </c>
      <c r="C5834" s="19">
        <f t="shared" ca="1" si="365"/>
        <v>51763</v>
      </c>
      <c r="D5834" s="29">
        <f t="shared" ca="1" si="367"/>
        <v>0</v>
      </c>
      <c r="E5834" s="29">
        <f ca="1">IF(C5834&lt;Calculator!$D$26,0,IF(DAY($C5834)=1,IF(D5834-Calculator!$G$24&gt;0,Calculator!$G$24,D5834),0))</f>
        <v>0</v>
      </c>
      <c r="F5834" s="29">
        <f ca="1">IF(E5834&gt;0,D5834*Calculator!$G$22/12,0)</f>
        <v>0</v>
      </c>
      <c r="G5834" s="29">
        <f ca="1">IF(E5834&gt;0,(IFERROR(-PMT(Calculator!$G$22/12,Calculator!$G$23*12,Calculator!$G$20),0))-F5834,0)</f>
        <v>0</v>
      </c>
      <c r="H5834" s="29">
        <f t="shared" ca="1" si="368"/>
        <v>0</v>
      </c>
      <c r="I5834" s="29">
        <f t="shared" ca="1" si="366"/>
        <v>0</v>
      </c>
      <c r="J5834" s="30">
        <f>Calculator!$G$40</f>
        <v>6.5000000000000002E-2</v>
      </c>
      <c r="K5834" s="29">
        <f ca="1">IF(C5834&gt;=Calculator!$G$27,IF(DAY($C5834)=1,Calculator!$G$34/2,IF(DAY($C5834)=15,Calculator!$G$34/2,0)),0)</f>
        <v>0</v>
      </c>
      <c r="L5834" s="29">
        <f ca="1">IF(DAY($C5834)=28,IF(H5834=0,0,Calculator!$G$35),0)</f>
        <v>0</v>
      </c>
      <c r="M5834" s="29">
        <f ca="1">IF(I5834&gt;0,IF(DAY($C5834)=1,SUM(INDIRECT("I"&amp;(ROW(C5833)-DAY(C5833))):I5833),0),0)</f>
        <v>0</v>
      </c>
      <c r="N5834" s="29">
        <f ca="1">IF(C5834&lt;Calculator!$G$27,0,IF(C5834=Calculator!$G$27,Calculator!$G$39,IF(H5834-K5834&lt;=0,IF(D5834&gt;Calculator!$G$39,IF(H5834-K5834+E5834+L5834+M5834+Calculator!$G$39&gt;Calculator!$G$39,Calculator!$G$39-(H5834+E5834+L5834+M5834-K5834),Calculator!$G$39),D5834),0)))</f>
        <v>0</v>
      </c>
    </row>
    <row r="5835" spans="1:14" ht="15.75" thickBot="1">
      <c r="A5835" s="33" t="str">
        <f ca="1">IF(C5835=Calculator!$H$27,"F",IF(Daily!D5835+Daily!H5835=0,IF(D5834+H5834&gt;0,"L",""),""))</f>
        <v/>
      </c>
      <c r="B5835" s="34">
        <v>5834</v>
      </c>
      <c r="C5835" s="19">
        <f t="shared" ca="1" si="365"/>
        <v>51764</v>
      </c>
      <c r="D5835" s="29">
        <f t="shared" ca="1" si="367"/>
        <v>0</v>
      </c>
      <c r="E5835" s="29">
        <f ca="1">IF(C5835&lt;Calculator!$D$26,0,IF(DAY($C5835)=1,IF(D5835-Calculator!$G$24&gt;0,Calculator!$G$24,D5835),0))</f>
        <v>0</v>
      </c>
      <c r="F5835" s="29">
        <f ca="1">IF(E5835&gt;0,D5835*Calculator!$G$22/12,0)</f>
        <v>0</v>
      </c>
      <c r="G5835" s="29">
        <f ca="1">IF(E5835&gt;0,(IFERROR(-PMT(Calculator!$G$22/12,Calculator!$G$23*12,Calculator!$G$20),0))-F5835,0)</f>
        <v>0</v>
      </c>
      <c r="H5835" s="29">
        <f t="shared" ca="1" si="368"/>
        <v>0</v>
      </c>
      <c r="I5835" s="29">
        <f t="shared" ca="1" si="366"/>
        <v>0</v>
      </c>
      <c r="J5835" s="30">
        <f>Calculator!$G$40</f>
        <v>6.5000000000000002E-2</v>
      </c>
      <c r="K5835" s="29">
        <f ca="1">IF(C5835&gt;=Calculator!$G$27,IF(DAY($C5835)=1,Calculator!$G$34/2,IF(DAY($C5835)=15,Calculator!$G$34/2,0)),0)</f>
        <v>0</v>
      </c>
      <c r="L5835" s="29">
        <f ca="1">IF(DAY($C5835)=28,IF(H5835=0,0,Calculator!$G$35),0)</f>
        <v>0</v>
      </c>
      <c r="M5835" s="29">
        <f ca="1">IF(I5835&gt;0,IF(DAY($C5835)=1,SUM(INDIRECT("I"&amp;(ROW(C5834)-DAY(C5834))):I5834),0),0)</f>
        <v>0</v>
      </c>
      <c r="N5835" s="29">
        <f ca="1">IF(C5835&lt;Calculator!$G$27,0,IF(C5835=Calculator!$G$27,Calculator!$G$39,IF(H5835-K5835&lt;=0,IF(D5835&gt;Calculator!$G$39,IF(H5835-K5835+E5835+L5835+M5835+Calculator!$G$39&gt;Calculator!$G$39,Calculator!$G$39-(H5835+E5835+L5835+M5835-K5835),Calculator!$G$39),D5835),0)))</f>
        <v>0</v>
      </c>
    </row>
    <row r="5836" spans="1:14" ht="15.75" thickBot="1">
      <c r="A5836" s="33" t="str">
        <f ca="1">IF(C5836=Calculator!$H$27,"F",IF(Daily!D5836+Daily!H5836=0,IF(D5835+H5835&gt;0,"L",""),""))</f>
        <v/>
      </c>
      <c r="B5836" s="34">
        <v>5835</v>
      </c>
      <c r="C5836" s="19">
        <f t="shared" ca="1" si="365"/>
        <v>51765</v>
      </c>
      <c r="D5836" s="29">
        <f t="shared" ca="1" si="367"/>
        <v>0</v>
      </c>
      <c r="E5836" s="29">
        <f ca="1">IF(C5836&lt;Calculator!$D$26,0,IF(DAY($C5836)=1,IF(D5836-Calculator!$G$24&gt;0,Calculator!$G$24,D5836),0))</f>
        <v>0</v>
      </c>
      <c r="F5836" s="29">
        <f ca="1">IF(E5836&gt;0,D5836*Calculator!$G$22/12,0)</f>
        <v>0</v>
      </c>
      <c r="G5836" s="29">
        <f ca="1">IF(E5836&gt;0,(IFERROR(-PMT(Calculator!$G$22/12,Calculator!$G$23*12,Calculator!$G$20),0))-F5836,0)</f>
        <v>0</v>
      </c>
      <c r="H5836" s="29">
        <f t="shared" ca="1" si="368"/>
        <v>0</v>
      </c>
      <c r="I5836" s="29">
        <f t="shared" ca="1" si="366"/>
        <v>0</v>
      </c>
      <c r="J5836" s="30">
        <f>Calculator!$G$40</f>
        <v>6.5000000000000002E-2</v>
      </c>
      <c r="K5836" s="29">
        <f ca="1">IF(C5836&gt;=Calculator!$G$27,IF(DAY($C5836)=1,Calculator!$G$34/2,IF(DAY($C5836)=15,Calculator!$G$34/2,0)),0)</f>
        <v>0</v>
      </c>
      <c r="L5836" s="29">
        <f ca="1">IF(DAY($C5836)=28,IF(H5836=0,0,Calculator!$G$35),0)</f>
        <v>0</v>
      </c>
      <c r="M5836" s="29">
        <f ca="1">IF(I5836&gt;0,IF(DAY($C5836)=1,SUM(INDIRECT("I"&amp;(ROW(C5835)-DAY(C5835))):I5835),0),0)</f>
        <v>0</v>
      </c>
      <c r="N5836" s="29">
        <f ca="1">IF(C5836&lt;Calculator!$G$27,0,IF(C5836=Calculator!$G$27,Calculator!$G$39,IF(H5836-K5836&lt;=0,IF(D5836&gt;Calculator!$G$39,IF(H5836-K5836+E5836+L5836+M5836+Calculator!$G$39&gt;Calculator!$G$39,Calculator!$G$39-(H5836+E5836+L5836+M5836-K5836),Calculator!$G$39),D5836),0)))</f>
        <v>0</v>
      </c>
    </row>
    <row r="5837" spans="1:14" ht="15.75" thickBot="1">
      <c r="A5837" s="33" t="str">
        <f ca="1">IF(C5837=Calculator!$H$27,"F",IF(Daily!D5837+Daily!H5837=0,IF(D5836+H5836&gt;0,"L",""),""))</f>
        <v/>
      </c>
      <c r="B5837" s="34">
        <v>5836</v>
      </c>
      <c r="C5837" s="19">
        <f t="shared" ca="1" si="365"/>
        <v>51766</v>
      </c>
      <c r="D5837" s="29">
        <f t="shared" ca="1" si="367"/>
        <v>0</v>
      </c>
      <c r="E5837" s="29">
        <f ca="1">IF(C5837&lt;Calculator!$D$26,0,IF(DAY($C5837)=1,IF(D5837-Calculator!$G$24&gt;0,Calculator!$G$24,D5837),0))</f>
        <v>0</v>
      </c>
      <c r="F5837" s="29">
        <f ca="1">IF(E5837&gt;0,D5837*Calculator!$G$22/12,0)</f>
        <v>0</v>
      </c>
      <c r="G5837" s="29">
        <f ca="1">IF(E5837&gt;0,(IFERROR(-PMT(Calculator!$G$22/12,Calculator!$G$23*12,Calculator!$G$20),0))-F5837,0)</f>
        <v>0</v>
      </c>
      <c r="H5837" s="29">
        <f t="shared" ca="1" si="368"/>
        <v>0</v>
      </c>
      <c r="I5837" s="29">
        <f t="shared" ca="1" si="366"/>
        <v>0</v>
      </c>
      <c r="J5837" s="30">
        <f>Calculator!$G$40</f>
        <v>6.5000000000000002E-2</v>
      </c>
      <c r="K5837" s="29">
        <f ca="1">IF(C5837&gt;=Calculator!$G$27,IF(DAY($C5837)=1,Calculator!$G$34/2,IF(DAY($C5837)=15,Calculator!$G$34/2,0)),0)</f>
        <v>0</v>
      </c>
      <c r="L5837" s="29">
        <f ca="1">IF(DAY($C5837)=28,IF(H5837=0,0,Calculator!$G$35),0)</f>
        <v>0</v>
      </c>
      <c r="M5837" s="29">
        <f ca="1">IF(I5837&gt;0,IF(DAY($C5837)=1,SUM(INDIRECT("I"&amp;(ROW(C5836)-DAY(C5836))):I5836),0),0)</f>
        <v>0</v>
      </c>
      <c r="N5837" s="29">
        <f ca="1">IF(C5837&lt;Calculator!$G$27,0,IF(C5837=Calculator!$G$27,Calculator!$G$39,IF(H5837-K5837&lt;=0,IF(D5837&gt;Calculator!$G$39,IF(H5837-K5837+E5837+L5837+M5837+Calculator!$G$39&gt;Calculator!$G$39,Calculator!$G$39-(H5837+E5837+L5837+M5837-K5837),Calculator!$G$39),D5837),0)))</f>
        <v>0</v>
      </c>
    </row>
    <row r="5838" spans="1:14" ht="15.75" thickBot="1">
      <c r="A5838" s="33" t="str">
        <f ca="1">IF(C5838=Calculator!$H$27,"F",IF(Daily!D5838+Daily!H5838=0,IF(D5837+H5837&gt;0,"L",""),""))</f>
        <v/>
      </c>
      <c r="B5838" s="34">
        <v>5837</v>
      </c>
      <c r="C5838" s="19">
        <f t="shared" ca="1" si="365"/>
        <v>51767</v>
      </c>
      <c r="D5838" s="29">
        <f t="shared" ca="1" si="367"/>
        <v>0</v>
      </c>
      <c r="E5838" s="29">
        <f ca="1">IF(C5838&lt;Calculator!$D$26,0,IF(DAY($C5838)=1,IF(D5838-Calculator!$G$24&gt;0,Calculator!$G$24,D5838),0))</f>
        <v>0</v>
      </c>
      <c r="F5838" s="29">
        <f ca="1">IF(E5838&gt;0,D5838*Calculator!$G$22/12,0)</f>
        <v>0</v>
      </c>
      <c r="G5838" s="29">
        <f ca="1">IF(E5838&gt;0,(IFERROR(-PMT(Calculator!$G$22/12,Calculator!$G$23*12,Calculator!$G$20),0))-F5838,0)</f>
        <v>0</v>
      </c>
      <c r="H5838" s="29">
        <f t="shared" ca="1" si="368"/>
        <v>0</v>
      </c>
      <c r="I5838" s="29">
        <f t="shared" ca="1" si="366"/>
        <v>0</v>
      </c>
      <c r="J5838" s="30">
        <f>Calculator!$G$40</f>
        <v>6.5000000000000002E-2</v>
      </c>
      <c r="K5838" s="29">
        <f ca="1">IF(C5838&gt;=Calculator!$G$27,IF(DAY($C5838)=1,Calculator!$G$34/2,IF(DAY($C5838)=15,Calculator!$G$34/2,0)),0)</f>
        <v>0</v>
      </c>
      <c r="L5838" s="29">
        <f ca="1">IF(DAY($C5838)=28,IF(H5838=0,0,Calculator!$G$35),0)</f>
        <v>0</v>
      </c>
      <c r="M5838" s="29">
        <f ca="1">IF(I5838&gt;0,IF(DAY($C5838)=1,SUM(INDIRECT("I"&amp;(ROW(C5837)-DAY(C5837))):I5837),0),0)</f>
        <v>0</v>
      </c>
      <c r="N5838" s="29">
        <f ca="1">IF(C5838&lt;Calculator!$G$27,0,IF(C5838=Calculator!$G$27,Calculator!$G$39,IF(H5838-K5838&lt;=0,IF(D5838&gt;Calculator!$G$39,IF(H5838-K5838+E5838+L5838+M5838+Calculator!$G$39&gt;Calculator!$G$39,Calculator!$G$39-(H5838+E5838+L5838+M5838-K5838),Calculator!$G$39),D5838),0)))</f>
        <v>0</v>
      </c>
    </row>
    <row r="5839" spans="1:14" ht="15.75" thickBot="1">
      <c r="A5839" s="33" t="str">
        <f ca="1">IF(C5839=Calculator!$H$27,"F",IF(Daily!D5839+Daily!H5839=0,IF(D5838+H5838&gt;0,"L",""),""))</f>
        <v/>
      </c>
      <c r="B5839" s="34">
        <v>5838</v>
      </c>
      <c r="C5839" s="19">
        <f t="shared" ca="1" si="365"/>
        <v>51768</v>
      </c>
      <c r="D5839" s="29">
        <f t="shared" ca="1" si="367"/>
        <v>0</v>
      </c>
      <c r="E5839" s="29">
        <f ca="1">IF(C5839&lt;Calculator!$D$26,0,IF(DAY($C5839)=1,IF(D5839-Calculator!$G$24&gt;0,Calculator!$G$24,D5839),0))</f>
        <v>0</v>
      </c>
      <c r="F5839" s="29">
        <f ca="1">IF(E5839&gt;0,D5839*Calculator!$G$22/12,0)</f>
        <v>0</v>
      </c>
      <c r="G5839" s="29">
        <f ca="1">IF(E5839&gt;0,(IFERROR(-PMT(Calculator!$G$22/12,Calculator!$G$23*12,Calculator!$G$20),0))-F5839,0)</f>
        <v>0</v>
      </c>
      <c r="H5839" s="29">
        <f t="shared" ca="1" si="368"/>
        <v>0</v>
      </c>
      <c r="I5839" s="29">
        <f t="shared" ca="1" si="366"/>
        <v>0</v>
      </c>
      <c r="J5839" s="30">
        <f>Calculator!$G$40</f>
        <v>6.5000000000000002E-2</v>
      </c>
      <c r="K5839" s="29">
        <f ca="1">IF(C5839&gt;=Calculator!$G$27,IF(DAY($C5839)=1,Calculator!$G$34/2,IF(DAY($C5839)=15,Calculator!$G$34/2,0)),0)</f>
        <v>0</v>
      </c>
      <c r="L5839" s="29">
        <f ca="1">IF(DAY($C5839)=28,IF(H5839=0,0,Calculator!$G$35),0)</f>
        <v>0</v>
      </c>
      <c r="M5839" s="29">
        <f ca="1">IF(I5839&gt;0,IF(DAY($C5839)=1,SUM(INDIRECT("I"&amp;(ROW(C5838)-DAY(C5838))):I5838),0),0)</f>
        <v>0</v>
      </c>
      <c r="N5839" s="29">
        <f ca="1">IF(C5839&lt;Calculator!$G$27,0,IF(C5839=Calculator!$G$27,Calculator!$G$39,IF(H5839-K5839&lt;=0,IF(D5839&gt;Calculator!$G$39,IF(H5839-K5839+E5839+L5839+M5839+Calculator!$G$39&gt;Calculator!$G$39,Calculator!$G$39-(H5839+E5839+L5839+M5839-K5839),Calculator!$G$39),D5839),0)))</f>
        <v>0</v>
      </c>
    </row>
    <row r="5840" spans="1:14" ht="15.75" thickBot="1">
      <c r="A5840" s="33" t="str">
        <f ca="1">IF(C5840=Calculator!$H$27,"F",IF(Daily!D5840+Daily!H5840=0,IF(D5839+H5839&gt;0,"L",""),""))</f>
        <v/>
      </c>
      <c r="B5840" s="34">
        <v>5839</v>
      </c>
      <c r="C5840" s="19">
        <f t="shared" ca="1" si="365"/>
        <v>51769</v>
      </c>
      <c r="D5840" s="29">
        <f t="shared" ca="1" si="367"/>
        <v>0</v>
      </c>
      <c r="E5840" s="29">
        <f ca="1">IF(C5840&lt;Calculator!$D$26,0,IF(DAY($C5840)=1,IF(D5840-Calculator!$G$24&gt;0,Calculator!$G$24,D5840),0))</f>
        <v>0</v>
      </c>
      <c r="F5840" s="29">
        <f ca="1">IF(E5840&gt;0,D5840*Calculator!$G$22/12,0)</f>
        <v>0</v>
      </c>
      <c r="G5840" s="29">
        <f ca="1">IF(E5840&gt;0,(IFERROR(-PMT(Calculator!$G$22/12,Calculator!$G$23*12,Calculator!$G$20),0))-F5840,0)</f>
        <v>0</v>
      </c>
      <c r="H5840" s="29">
        <f t="shared" ca="1" si="368"/>
        <v>0</v>
      </c>
      <c r="I5840" s="29">
        <f t="shared" ca="1" si="366"/>
        <v>0</v>
      </c>
      <c r="J5840" s="30">
        <f>Calculator!$G$40</f>
        <v>6.5000000000000002E-2</v>
      </c>
      <c r="K5840" s="29">
        <f ca="1">IF(C5840&gt;=Calculator!$G$27,IF(DAY($C5840)=1,Calculator!$G$34/2,IF(DAY($C5840)=15,Calculator!$G$34/2,0)),0)</f>
        <v>0</v>
      </c>
      <c r="L5840" s="29">
        <f ca="1">IF(DAY($C5840)=28,IF(H5840=0,0,Calculator!$G$35),0)</f>
        <v>0</v>
      </c>
      <c r="M5840" s="29">
        <f ca="1">IF(I5840&gt;0,IF(DAY($C5840)=1,SUM(INDIRECT("I"&amp;(ROW(C5839)-DAY(C5839))):I5839),0),0)</f>
        <v>0</v>
      </c>
      <c r="N5840" s="29">
        <f ca="1">IF(C5840&lt;Calculator!$G$27,0,IF(C5840=Calculator!$G$27,Calculator!$G$39,IF(H5840-K5840&lt;=0,IF(D5840&gt;Calculator!$G$39,IF(H5840-K5840+E5840+L5840+M5840+Calculator!$G$39&gt;Calculator!$G$39,Calculator!$G$39-(H5840+E5840+L5840+M5840-K5840),Calculator!$G$39),D5840),0)))</f>
        <v>0</v>
      </c>
    </row>
    <row r="5841" spans="1:14" ht="15.75" thickBot="1">
      <c r="A5841" s="33" t="str">
        <f ca="1">IF(C5841=Calculator!$H$27,"F",IF(Daily!D5841+Daily!H5841=0,IF(D5840+H5840&gt;0,"L",""),""))</f>
        <v/>
      </c>
      <c r="B5841" s="34">
        <v>5840</v>
      </c>
      <c r="C5841" s="19">
        <f t="shared" ca="1" si="365"/>
        <v>51770</v>
      </c>
      <c r="D5841" s="29">
        <f t="shared" ca="1" si="367"/>
        <v>0</v>
      </c>
      <c r="E5841" s="29">
        <f ca="1">IF(C5841&lt;Calculator!$D$26,0,IF(DAY($C5841)=1,IF(D5841-Calculator!$G$24&gt;0,Calculator!$G$24,D5841),0))</f>
        <v>0</v>
      </c>
      <c r="F5841" s="29">
        <f ca="1">IF(E5841&gt;0,D5841*Calculator!$G$22/12,0)</f>
        <v>0</v>
      </c>
      <c r="G5841" s="29">
        <f ca="1">IF(E5841&gt;0,(IFERROR(-PMT(Calculator!$G$22/12,Calculator!$G$23*12,Calculator!$G$20),0))-F5841,0)</f>
        <v>0</v>
      </c>
      <c r="H5841" s="29">
        <f t="shared" ca="1" si="368"/>
        <v>0</v>
      </c>
      <c r="I5841" s="29">
        <f t="shared" ca="1" si="366"/>
        <v>0</v>
      </c>
      <c r="J5841" s="30">
        <f>Calculator!$G$40</f>
        <v>6.5000000000000002E-2</v>
      </c>
      <c r="K5841" s="29">
        <f ca="1">IF(C5841&gt;=Calculator!$G$27,IF(DAY($C5841)=1,Calculator!$G$34/2,IF(DAY($C5841)=15,Calculator!$G$34/2,0)),0)</f>
        <v>0</v>
      </c>
      <c r="L5841" s="29">
        <f ca="1">IF(DAY($C5841)=28,IF(H5841=0,0,Calculator!$G$35),0)</f>
        <v>0</v>
      </c>
      <c r="M5841" s="29">
        <f ca="1">IF(I5841&gt;0,IF(DAY($C5841)=1,SUM(INDIRECT("I"&amp;(ROW(C5840)-DAY(C5840))):I5840),0),0)</f>
        <v>0</v>
      </c>
      <c r="N5841" s="29">
        <f ca="1">IF(C5841&lt;Calculator!$G$27,0,IF(C5841=Calculator!$G$27,Calculator!$G$39,IF(H5841-K5841&lt;=0,IF(D5841&gt;Calculator!$G$39,IF(H5841-K5841+E5841+L5841+M5841+Calculator!$G$39&gt;Calculator!$G$39,Calculator!$G$39-(H5841+E5841+L5841+M5841-K5841),Calculator!$G$39),D5841),0)))</f>
        <v>0</v>
      </c>
    </row>
    <row r="5842" spans="1:14" ht="15.75" thickBot="1">
      <c r="A5842" s="33" t="str">
        <f ca="1">IF(C5842=Calculator!$H$27,"F",IF(Daily!D5842+Daily!H5842=0,IF(D5841+H5841&gt;0,"L",""),""))</f>
        <v/>
      </c>
      <c r="B5842" s="34">
        <v>5841</v>
      </c>
      <c r="C5842" s="19">
        <f t="shared" ca="1" si="365"/>
        <v>51771</v>
      </c>
      <c r="D5842" s="29">
        <f t="shared" ca="1" si="367"/>
        <v>0</v>
      </c>
      <c r="E5842" s="29">
        <f ca="1">IF(C5842&lt;Calculator!$D$26,0,IF(DAY($C5842)=1,IF(D5842-Calculator!$G$24&gt;0,Calculator!$G$24,D5842),0))</f>
        <v>0</v>
      </c>
      <c r="F5842" s="29">
        <f ca="1">IF(E5842&gt;0,D5842*Calculator!$G$22/12,0)</f>
        <v>0</v>
      </c>
      <c r="G5842" s="29">
        <f ca="1">IF(E5842&gt;0,(IFERROR(-PMT(Calculator!$G$22/12,Calculator!$G$23*12,Calculator!$G$20),0))-F5842,0)</f>
        <v>0</v>
      </c>
      <c r="H5842" s="29">
        <f t="shared" ca="1" si="368"/>
        <v>0</v>
      </c>
      <c r="I5842" s="29">
        <f t="shared" ca="1" si="366"/>
        <v>0</v>
      </c>
      <c r="J5842" s="30">
        <f>Calculator!$G$40</f>
        <v>6.5000000000000002E-2</v>
      </c>
      <c r="K5842" s="29">
        <f ca="1">IF(C5842&gt;=Calculator!$G$27,IF(DAY($C5842)=1,Calculator!$G$34/2,IF(DAY($C5842)=15,Calculator!$G$34/2,0)),0)</f>
        <v>0</v>
      </c>
      <c r="L5842" s="29">
        <f ca="1">IF(DAY($C5842)=28,IF(H5842=0,0,Calculator!$G$35),0)</f>
        <v>0</v>
      </c>
      <c r="M5842" s="29">
        <f ca="1">IF(I5842&gt;0,IF(DAY($C5842)=1,SUM(INDIRECT("I"&amp;(ROW(C5841)-DAY(C5841))):I5841),0),0)</f>
        <v>0</v>
      </c>
      <c r="N5842" s="29">
        <f ca="1">IF(C5842&lt;Calculator!$G$27,0,IF(C5842=Calculator!$G$27,Calculator!$G$39,IF(H5842-K5842&lt;=0,IF(D5842&gt;Calculator!$G$39,IF(H5842-K5842+E5842+L5842+M5842+Calculator!$G$39&gt;Calculator!$G$39,Calculator!$G$39-(H5842+E5842+L5842+M5842-K5842),Calculator!$G$39),D5842),0)))</f>
        <v>0</v>
      </c>
    </row>
    <row r="5843" spans="1:14" ht="15.75" thickBot="1">
      <c r="A5843" s="33" t="str">
        <f ca="1">IF(C5843=Calculator!$H$27,"F",IF(Daily!D5843+Daily!H5843=0,IF(D5842+H5842&gt;0,"L",""),""))</f>
        <v/>
      </c>
      <c r="B5843" s="34">
        <v>5842</v>
      </c>
      <c r="C5843" s="19">
        <f t="shared" ca="1" si="365"/>
        <v>51772</v>
      </c>
      <c r="D5843" s="29">
        <f t="shared" ca="1" si="367"/>
        <v>0</v>
      </c>
      <c r="E5843" s="29">
        <f ca="1">IF(C5843&lt;Calculator!$D$26,0,IF(DAY($C5843)=1,IF(D5843-Calculator!$G$24&gt;0,Calculator!$G$24,D5843),0))</f>
        <v>0</v>
      </c>
      <c r="F5843" s="29">
        <f ca="1">IF(E5843&gt;0,D5843*Calculator!$G$22/12,0)</f>
        <v>0</v>
      </c>
      <c r="G5843" s="29">
        <f ca="1">IF(E5843&gt;0,(IFERROR(-PMT(Calculator!$G$22/12,Calculator!$G$23*12,Calculator!$G$20),0))-F5843,0)</f>
        <v>0</v>
      </c>
      <c r="H5843" s="29">
        <f t="shared" ca="1" si="368"/>
        <v>0</v>
      </c>
      <c r="I5843" s="29">
        <f t="shared" ca="1" si="366"/>
        <v>0</v>
      </c>
      <c r="J5843" s="30">
        <f>Calculator!$G$40</f>
        <v>6.5000000000000002E-2</v>
      </c>
      <c r="K5843" s="29">
        <f ca="1">IF(C5843&gt;=Calculator!$G$27,IF(DAY($C5843)=1,Calculator!$G$34/2,IF(DAY($C5843)=15,Calculator!$G$34/2,0)),0)</f>
        <v>0</v>
      </c>
      <c r="L5843" s="29">
        <f ca="1">IF(DAY($C5843)=28,IF(H5843=0,0,Calculator!$G$35),0)</f>
        <v>0</v>
      </c>
      <c r="M5843" s="29">
        <f ca="1">IF(I5843&gt;0,IF(DAY($C5843)=1,SUM(INDIRECT("I"&amp;(ROW(C5842)-DAY(C5842))):I5842),0),0)</f>
        <v>0</v>
      </c>
      <c r="N5843" s="29">
        <f ca="1">IF(C5843&lt;Calculator!$G$27,0,IF(C5843=Calculator!$G$27,Calculator!$G$39,IF(H5843-K5843&lt;=0,IF(D5843&gt;Calculator!$G$39,IF(H5843-K5843+E5843+L5843+M5843+Calculator!$G$39&gt;Calculator!$G$39,Calculator!$G$39-(H5843+E5843+L5843+M5843-K5843),Calculator!$G$39),D5843),0)))</f>
        <v>0</v>
      </c>
    </row>
    <row r="5844" spans="1:14" ht="15.75" thickBot="1">
      <c r="A5844" s="33" t="str">
        <f ca="1">IF(C5844=Calculator!$H$27,"F",IF(Daily!D5844+Daily!H5844=0,IF(D5843+H5843&gt;0,"L",""),""))</f>
        <v/>
      </c>
      <c r="B5844" s="34">
        <v>5843</v>
      </c>
      <c r="C5844" s="19">
        <f t="shared" ca="1" si="365"/>
        <v>51773</v>
      </c>
      <c r="D5844" s="29">
        <f t="shared" ca="1" si="367"/>
        <v>0</v>
      </c>
      <c r="E5844" s="29">
        <f ca="1">IF(C5844&lt;Calculator!$D$26,0,IF(DAY($C5844)=1,IF(D5844-Calculator!$G$24&gt;0,Calculator!$G$24,D5844),0))</f>
        <v>0</v>
      </c>
      <c r="F5844" s="29">
        <f ca="1">IF(E5844&gt;0,D5844*Calculator!$G$22/12,0)</f>
        <v>0</v>
      </c>
      <c r="G5844" s="29">
        <f ca="1">IF(E5844&gt;0,(IFERROR(-PMT(Calculator!$G$22/12,Calculator!$G$23*12,Calculator!$G$20),0))-F5844,0)</f>
        <v>0</v>
      </c>
      <c r="H5844" s="29">
        <f t="shared" ca="1" si="368"/>
        <v>0</v>
      </c>
      <c r="I5844" s="29">
        <f t="shared" ca="1" si="366"/>
        <v>0</v>
      </c>
      <c r="J5844" s="30">
        <f>Calculator!$G$40</f>
        <v>6.5000000000000002E-2</v>
      </c>
      <c r="K5844" s="29">
        <f ca="1">IF(C5844&gt;=Calculator!$G$27,IF(DAY($C5844)=1,Calculator!$G$34/2,IF(DAY($C5844)=15,Calculator!$G$34/2,0)),0)</f>
        <v>0</v>
      </c>
      <c r="L5844" s="29">
        <f ca="1">IF(DAY($C5844)=28,IF(H5844=0,0,Calculator!$G$35),0)</f>
        <v>0</v>
      </c>
      <c r="M5844" s="29">
        <f ca="1">IF(I5844&gt;0,IF(DAY($C5844)=1,SUM(INDIRECT("I"&amp;(ROW(C5843)-DAY(C5843))):I5843),0),0)</f>
        <v>0</v>
      </c>
      <c r="N5844" s="29">
        <f ca="1">IF(C5844&lt;Calculator!$G$27,0,IF(C5844=Calculator!$G$27,Calculator!$G$39,IF(H5844-K5844&lt;=0,IF(D5844&gt;Calculator!$G$39,IF(H5844-K5844+E5844+L5844+M5844+Calculator!$G$39&gt;Calculator!$G$39,Calculator!$G$39-(H5844+E5844+L5844+M5844-K5844),Calculator!$G$39),D5844),0)))</f>
        <v>0</v>
      </c>
    </row>
    <row r="5845" spans="1:14" ht="15.75" thickBot="1">
      <c r="A5845" s="33" t="str">
        <f ca="1">IF(C5845=Calculator!$H$27,"F",IF(Daily!D5845+Daily!H5845=0,IF(D5844+H5844&gt;0,"L",""),""))</f>
        <v/>
      </c>
      <c r="B5845" s="34">
        <v>5844</v>
      </c>
      <c r="C5845" s="19">
        <f t="shared" ca="1" si="365"/>
        <v>51774</v>
      </c>
      <c r="D5845" s="29">
        <f t="shared" ca="1" si="367"/>
        <v>0</v>
      </c>
      <c r="E5845" s="29">
        <f ca="1">IF(C5845&lt;Calculator!$D$26,0,IF(DAY($C5845)=1,IF(D5845-Calculator!$G$24&gt;0,Calculator!$G$24,D5845),0))</f>
        <v>0</v>
      </c>
      <c r="F5845" s="29">
        <f ca="1">IF(E5845&gt;0,D5845*Calculator!$G$22/12,0)</f>
        <v>0</v>
      </c>
      <c r="G5845" s="29">
        <f ca="1">IF(E5845&gt;0,(IFERROR(-PMT(Calculator!$G$22/12,Calculator!$G$23*12,Calculator!$G$20),0))-F5845,0)</f>
        <v>0</v>
      </c>
      <c r="H5845" s="29">
        <f t="shared" ca="1" si="368"/>
        <v>0</v>
      </c>
      <c r="I5845" s="29">
        <f t="shared" ca="1" si="366"/>
        <v>0</v>
      </c>
      <c r="J5845" s="30">
        <f>Calculator!$G$40</f>
        <v>6.5000000000000002E-2</v>
      </c>
      <c r="K5845" s="29">
        <f ca="1">IF(C5845&gt;=Calculator!$G$27,IF(DAY($C5845)=1,Calculator!$G$34/2,IF(DAY($C5845)=15,Calculator!$G$34/2,0)),0)</f>
        <v>0</v>
      </c>
      <c r="L5845" s="29">
        <f ca="1">IF(DAY($C5845)=28,IF(H5845=0,0,Calculator!$G$35),0)</f>
        <v>0</v>
      </c>
      <c r="M5845" s="29">
        <f ca="1">IF(I5845&gt;0,IF(DAY($C5845)=1,SUM(INDIRECT("I"&amp;(ROW(C5844)-DAY(C5844))):I5844),0),0)</f>
        <v>0</v>
      </c>
      <c r="N5845" s="29">
        <f ca="1">IF(C5845&lt;Calculator!$G$27,0,IF(C5845=Calculator!$G$27,Calculator!$G$39,IF(H5845-K5845&lt;=0,IF(D5845&gt;Calculator!$G$39,IF(H5845-K5845+E5845+L5845+M5845+Calculator!$G$39&gt;Calculator!$G$39,Calculator!$G$39-(H5845+E5845+L5845+M5845-K5845),Calculator!$G$39),D5845),0)))</f>
        <v>0</v>
      </c>
    </row>
    <row r="5846" spans="1:14" ht="15.75" thickBot="1">
      <c r="A5846" s="33" t="str">
        <f ca="1">IF(C5846=Calculator!$H$27,"F",IF(Daily!D5846+Daily!H5846=0,IF(D5845+H5845&gt;0,"L",""),""))</f>
        <v/>
      </c>
      <c r="B5846" s="34">
        <v>5845</v>
      </c>
      <c r="C5846" s="19">
        <f t="shared" ca="1" si="365"/>
        <v>51775</v>
      </c>
      <c r="D5846" s="29">
        <f t="shared" ca="1" si="367"/>
        <v>0</v>
      </c>
      <c r="E5846" s="29">
        <f ca="1">IF(C5846&lt;Calculator!$D$26,0,IF(DAY($C5846)=1,IF(D5846-Calculator!$G$24&gt;0,Calculator!$G$24,D5846),0))</f>
        <v>0</v>
      </c>
      <c r="F5846" s="29">
        <f ca="1">IF(E5846&gt;0,D5846*Calculator!$G$22/12,0)</f>
        <v>0</v>
      </c>
      <c r="G5846" s="29">
        <f ca="1">IF(E5846&gt;0,(IFERROR(-PMT(Calculator!$G$22/12,Calculator!$G$23*12,Calculator!$G$20),0))-F5846,0)</f>
        <v>0</v>
      </c>
      <c r="H5846" s="29">
        <f t="shared" ca="1" si="368"/>
        <v>0</v>
      </c>
      <c r="I5846" s="29">
        <f t="shared" ca="1" si="366"/>
        <v>0</v>
      </c>
      <c r="J5846" s="30">
        <f>Calculator!$G$40</f>
        <v>6.5000000000000002E-2</v>
      </c>
      <c r="K5846" s="29">
        <f ca="1">IF(C5846&gt;=Calculator!$G$27,IF(DAY($C5846)=1,Calculator!$G$34/2,IF(DAY($C5846)=15,Calculator!$G$34/2,0)),0)</f>
        <v>4500</v>
      </c>
      <c r="L5846" s="29">
        <f ca="1">IF(DAY($C5846)=28,IF(H5846=0,0,Calculator!$G$35),0)</f>
        <v>0</v>
      </c>
      <c r="M5846" s="29">
        <f ca="1">IF(I5846&gt;0,IF(DAY($C5846)=1,SUM(INDIRECT("I"&amp;(ROW(C5845)-DAY(C5845))):I5845),0),0)</f>
        <v>0</v>
      </c>
      <c r="N5846" s="29">
        <f ca="1">IF(C5846&lt;Calculator!$G$27,0,IF(C5846=Calculator!$G$27,Calculator!$G$39,IF(H5846-K5846&lt;=0,IF(D5846&gt;Calculator!$G$39,IF(H5846-K5846+E5846+L5846+M5846+Calculator!$G$39&gt;Calculator!$G$39,Calculator!$G$39-(H5846+E5846+L5846+M5846-K5846),Calculator!$G$39),D5846),0)))</f>
        <v>0</v>
      </c>
    </row>
    <row r="5847" spans="1:14" ht="15.75" thickBot="1">
      <c r="A5847" s="33" t="str">
        <f ca="1">IF(C5847=Calculator!$H$27,"F",IF(Daily!D5847+Daily!H5847=0,IF(D5846+H5846&gt;0,"L",""),""))</f>
        <v/>
      </c>
      <c r="B5847" s="34">
        <v>5846</v>
      </c>
      <c r="C5847" s="19">
        <f t="shared" ca="1" si="365"/>
        <v>51776</v>
      </c>
      <c r="D5847" s="29">
        <f t="shared" ca="1" si="367"/>
        <v>0</v>
      </c>
      <c r="E5847" s="29">
        <f ca="1">IF(C5847&lt;Calculator!$D$26,0,IF(DAY($C5847)=1,IF(D5847-Calculator!$G$24&gt;0,Calculator!$G$24,D5847),0))</f>
        <v>0</v>
      </c>
      <c r="F5847" s="29">
        <f ca="1">IF(E5847&gt;0,D5847*Calculator!$G$22/12,0)</f>
        <v>0</v>
      </c>
      <c r="G5847" s="29">
        <f ca="1">IF(E5847&gt;0,(IFERROR(-PMT(Calculator!$G$22/12,Calculator!$G$23*12,Calculator!$G$20),0))-F5847,0)</f>
        <v>0</v>
      </c>
      <c r="H5847" s="29">
        <f t="shared" ca="1" si="368"/>
        <v>0</v>
      </c>
      <c r="I5847" s="29">
        <f t="shared" ca="1" si="366"/>
        <v>0</v>
      </c>
      <c r="J5847" s="30">
        <f>Calculator!$G$40</f>
        <v>6.5000000000000002E-2</v>
      </c>
      <c r="K5847" s="29">
        <f ca="1">IF(C5847&gt;=Calculator!$G$27,IF(DAY($C5847)=1,Calculator!$G$34/2,IF(DAY($C5847)=15,Calculator!$G$34/2,0)),0)</f>
        <v>0</v>
      </c>
      <c r="L5847" s="29">
        <f ca="1">IF(DAY($C5847)=28,IF(H5847=0,0,Calculator!$G$35),0)</f>
        <v>0</v>
      </c>
      <c r="M5847" s="29">
        <f ca="1">IF(I5847&gt;0,IF(DAY($C5847)=1,SUM(INDIRECT("I"&amp;(ROW(C5846)-DAY(C5846))):I5846),0),0)</f>
        <v>0</v>
      </c>
      <c r="N5847" s="29">
        <f ca="1">IF(C5847&lt;Calculator!$G$27,0,IF(C5847=Calculator!$G$27,Calculator!$G$39,IF(H5847-K5847&lt;=0,IF(D5847&gt;Calculator!$G$39,IF(H5847-K5847+E5847+L5847+M5847+Calculator!$G$39&gt;Calculator!$G$39,Calculator!$G$39-(H5847+E5847+L5847+M5847-K5847),Calculator!$G$39),D5847),0)))</f>
        <v>0</v>
      </c>
    </row>
    <row r="5848" spans="1:14" ht="15.75" thickBot="1">
      <c r="A5848" s="33" t="str">
        <f ca="1">IF(C5848=Calculator!$H$27,"F",IF(Daily!D5848+Daily!H5848=0,IF(D5847+H5847&gt;0,"L",""),""))</f>
        <v/>
      </c>
      <c r="B5848" s="34">
        <v>5847</v>
      </c>
      <c r="C5848" s="19">
        <f t="shared" ca="1" si="365"/>
        <v>51777</v>
      </c>
      <c r="D5848" s="29">
        <f t="shared" ca="1" si="367"/>
        <v>0</v>
      </c>
      <c r="E5848" s="29">
        <f ca="1">IF(C5848&lt;Calculator!$D$26,0,IF(DAY($C5848)=1,IF(D5848-Calculator!$G$24&gt;0,Calculator!$G$24,D5848),0))</f>
        <v>0</v>
      </c>
      <c r="F5848" s="29">
        <f ca="1">IF(E5848&gt;0,D5848*Calculator!$G$22/12,0)</f>
        <v>0</v>
      </c>
      <c r="G5848" s="29">
        <f ca="1">IF(E5848&gt;0,(IFERROR(-PMT(Calculator!$G$22/12,Calculator!$G$23*12,Calculator!$G$20),0))-F5848,0)</f>
        <v>0</v>
      </c>
      <c r="H5848" s="29">
        <f t="shared" ca="1" si="368"/>
        <v>0</v>
      </c>
      <c r="I5848" s="29">
        <f t="shared" ca="1" si="366"/>
        <v>0</v>
      </c>
      <c r="J5848" s="30">
        <f>Calculator!$G$40</f>
        <v>6.5000000000000002E-2</v>
      </c>
      <c r="K5848" s="29">
        <f ca="1">IF(C5848&gt;=Calculator!$G$27,IF(DAY($C5848)=1,Calculator!$G$34/2,IF(DAY($C5848)=15,Calculator!$G$34/2,0)),0)</f>
        <v>0</v>
      </c>
      <c r="L5848" s="29">
        <f ca="1">IF(DAY($C5848)=28,IF(H5848=0,0,Calculator!$G$35),0)</f>
        <v>0</v>
      </c>
      <c r="M5848" s="29">
        <f ca="1">IF(I5848&gt;0,IF(DAY($C5848)=1,SUM(INDIRECT("I"&amp;(ROW(C5847)-DAY(C5847))):I5847),0),0)</f>
        <v>0</v>
      </c>
      <c r="N5848" s="29">
        <f ca="1">IF(C5848&lt;Calculator!$G$27,0,IF(C5848=Calculator!$G$27,Calculator!$G$39,IF(H5848-K5848&lt;=0,IF(D5848&gt;Calculator!$G$39,IF(H5848-K5848+E5848+L5848+M5848+Calculator!$G$39&gt;Calculator!$G$39,Calculator!$G$39-(H5848+E5848+L5848+M5848-K5848),Calculator!$G$39),D5848),0)))</f>
        <v>0</v>
      </c>
    </row>
    <row r="5849" spans="1:14" ht="15.75" thickBot="1">
      <c r="A5849" s="33" t="str">
        <f ca="1">IF(C5849=Calculator!$H$27,"F",IF(Daily!D5849+Daily!H5849=0,IF(D5848+H5848&gt;0,"L",""),""))</f>
        <v/>
      </c>
      <c r="B5849" s="34">
        <v>5848</v>
      </c>
      <c r="C5849" s="19">
        <f t="shared" ca="1" si="365"/>
        <v>51778</v>
      </c>
      <c r="D5849" s="29">
        <f t="shared" ca="1" si="367"/>
        <v>0</v>
      </c>
      <c r="E5849" s="29">
        <f ca="1">IF(C5849&lt;Calculator!$D$26,0,IF(DAY($C5849)=1,IF(D5849-Calculator!$G$24&gt;0,Calculator!$G$24,D5849),0))</f>
        <v>0</v>
      </c>
      <c r="F5849" s="29">
        <f ca="1">IF(E5849&gt;0,D5849*Calculator!$G$22/12,0)</f>
        <v>0</v>
      </c>
      <c r="G5849" s="29">
        <f ca="1">IF(E5849&gt;0,(IFERROR(-PMT(Calculator!$G$22/12,Calculator!$G$23*12,Calculator!$G$20),0))-F5849,0)</f>
        <v>0</v>
      </c>
      <c r="H5849" s="29">
        <f t="shared" ca="1" si="368"/>
        <v>0</v>
      </c>
      <c r="I5849" s="29">
        <f t="shared" ca="1" si="366"/>
        <v>0</v>
      </c>
      <c r="J5849" s="30">
        <f>Calculator!$G$40</f>
        <v>6.5000000000000002E-2</v>
      </c>
      <c r="K5849" s="29">
        <f ca="1">IF(C5849&gt;=Calculator!$G$27,IF(DAY($C5849)=1,Calculator!$G$34/2,IF(DAY($C5849)=15,Calculator!$G$34/2,0)),0)</f>
        <v>0</v>
      </c>
      <c r="L5849" s="29">
        <f ca="1">IF(DAY($C5849)=28,IF(H5849=0,0,Calculator!$G$35),0)</f>
        <v>0</v>
      </c>
      <c r="M5849" s="29">
        <f ca="1">IF(I5849&gt;0,IF(DAY($C5849)=1,SUM(INDIRECT("I"&amp;(ROW(C5848)-DAY(C5848))):I5848),0),0)</f>
        <v>0</v>
      </c>
      <c r="N5849" s="29">
        <f ca="1">IF(C5849&lt;Calculator!$G$27,0,IF(C5849=Calculator!$G$27,Calculator!$G$39,IF(H5849-K5849&lt;=0,IF(D5849&gt;Calculator!$G$39,IF(H5849-K5849+E5849+L5849+M5849+Calculator!$G$39&gt;Calculator!$G$39,Calculator!$G$39-(H5849+E5849+L5849+M5849-K5849),Calculator!$G$39),D5849),0)))</f>
        <v>0</v>
      </c>
    </row>
    <row r="5850" spans="1:14" ht="15.75" thickBot="1">
      <c r="A5850" s="33" t="str">
        <f ca="1">IF(C5850=Calculator!$H$27,"F",IF(Daily!D5850+Daily!H5850=0,IF(D5849+H5849&gt;0,"L",""),""))</f>
        <v/>
      </c>
      <c r="B5850" s="34">
        <v>5849</v>
      </c>
      <c r="C5850" s="19">
        <f t="shared" ca="1" si="365"/>
        <v>51779</v>
      </c>
      <c r="D5850" s="29">
        <f t="shared" ca="1" si="367"/>
        <v>0</v>
      </c>
      <c r="E5850" s="29">
        <f ca="1">IF(C5850&lt;Calculator!$D$26,0,IF(DAY($C5850)=1,IF(D5850-Calculator!$G$24&gt;0,Calculator!$G$24,D5850),0))</f>
        <v>0</v>
      </c>
      <c r="F5850" s="29">
        <f ca="1">IF(E5850&gt;0,D5850*Calculator!$G$22/12,0)</f>
        <v>0</v>
      </c>
      <c r="G5850" s="29">
        <f ca="1">IF(E5850&gt;0,(IFERROR(-PMT(Calculator!$G$22/12,Calculator!$G$23*12,Calculator!$G$20),0))-F5850,0)</f>
        <v>0</v>
      </c>
      <c r="H5850" s="29">
        <f t="shared" ca="1" si="368"/>
        <v>0</v>
      </c>
      <c r="I5850" s="29">
        <f t="shared" ca="1" si="366"/>
        <v>0</v>
      </c>
      <c r="J5850" s="30">
        <f>Calculator!$G$40</f>
        <v>6.5000000000000002E-2</v>
      </c>
      <c r="K5850" s="29">
        <f ca="1">IF(C5850&gt;=Calculator!$G$27,IF(DAY($C5850)=1,Calculator!$G$34/2,IF(DAY($C5850)=15,Calculator!$G$34/2,0)),0)</f>
        <v>0</v>
      </c>
      <c r="L5850" s="29">
        <f ca="1">IF(DAY($C5850)=28,IF(H5850=0,0,Calculator!$G$35),0)</f>
        <v>0</v>
      </c>
      <c r="M5850" s="29">
        <f ca="1">IF(I5850&gt;0,IF(DAY($C5850)=1,SUM(INDIRECT("I"&amp;(ROW(C5849)-DAY(C5849))):I5849),0),0)</f>
        <v>0</v>
      </c>
      <c r="N5850" s="29">
        <f ca="1">IF(C5850&lt;Calculator!$G$27,0,IF(C5850=Calculator!$G$27,Calculator!$G$39,IF(H5850-K5850&lt;=0,IF(D5850&gt;Calculator!$G$39,IF(H5850-K5850+E5850+L5850+M5850+Calculator!$G$39&gt;Calculator!$G$39,Calculator!$G$39-(H5850+E5850+L5850+M5850-K5850),Calculator!$G$39),D5850),0)))</f>
        <v>0</v>
      </c>
    </row>
    <row r="5851" spans="1:14" ht="15.75" thickBot="1">
      <c r="A5851" s="33" t="str">
        <f ca="1">IF(C5851=Calculator!$H$27,"F",IF(Daily!D5851+Daily!H5851=0,IF(D5850+H5850&gt;0,"L",""),""))</f>
        <v/>
      </c>
      <c r="B5851" s="34">
        <v>5850</v>
      </c>
      <c r="C5851" s="19">
        <f t="shared" ca="1" si="365"/>
        <v>51780</v>
      </c>
      <c r="D5851" s="29">
        <f t="shared" ca="1" si="367"/>
        <v>0</v>
      </c>
      <c r="E5851" s="29">
        <f ca="1">IF(C5851&lt;Calculator!$D$26,0,IF(DAY($C5851)=1,IF(D5851-Calculator!$G$24&gt;0,Calculator!$G$24,D5851),0))</f>
        <v>0</v>
      </c>
      <c r="F5851" s="29">
        <f ca="1">IF(E5851&gt;0,D5851*Calculator!$G$22/12,0)</f>
        <v>0</v>
      </c>
      <c r="G5851" s="29">
        <f ca="1">IF(E5851&gt;0,(IFERROR(-PMT(Calculator!$G$22/12,Calculator!$G$23*12,Calculator!$G$20),0))-F5851,0)</f>
        <v>0</v>
      </c>
      <c r="H5851" s="29">
        <f t="shared" ca="1" si="368"/>
        <v>0</v>
      </c>
      <c r="I5851" s="29">
        <f t="shared" ca="1" si="366"/>
        <v>0</v>
      </c>
      <c r="J5851" s="30">
        <f>Calculator!$G$40</f>
        <v>6.5000000000000002E-2</v>
      </c>
      <c r="K5851" s="29">
        <f ca="1">IF(C5851&gt;=Calculator!$G$27,IF(DAY($C5851)=1,Calculator!$G$34/2,IF(DAY($C5851)=15,Calculator!$G$34/2,0)),0)</f>
        <v>0</v>
      </c>
      <c r="L5851" s="29">
        <f ca="1">IF(DAY($C5851)=28,IF(H5851=0,0,Calculator!$G$35),0)</f>
        <v>0</v>
      </c>
      <c r="M5851" s="29">
        <f ca="1">IF(I5851&gt;0,IF(DAY($C5851)=1,SUM(INDIRECT("I"&amp;(ROW(C5850)-DAY(C5850))):I5850),0),0)</f>
        <v>0</v>
      </c>
      <c r="N5851" s="29">
        <f ca="1">IF(C5851&lt;Calculator!$G$27,0,IF(C5851=Calculator!$G$27,Calculator!$G$39,IF(H5851-K5851&lt;=0,IF(D5851&gt;Calculator!$G$39,IF(H5851-K5851+E5851+L5851+M5851+Calculator!$G$39&gt;Calculator!$G$39,Calculator!$G$39-(H5851+E5851+L5851+M5851-K5851),Calculator!$G$39),D5851),0)))</f>
        <v>0</v>
      </c>
    </row>
    <row r="5852" spans="1:14" ht="15.75" thickBot="1">
      <c r="A5852" s="33" t="str">
        <f ca="1">IF(C5852=Calculator!$H$27,"F",IF(Daily!D5852+Daily!H5852=0,IF(D5851+H5851&gt;0,"L",""),""))</f>
        <v/>
      </c>
      <c r="B5852" s="34">
        <v>5851</v>
      </c>
      <c r="C5852" s="19">
        <f t="shared" ca="1" si="365"/>
        <v>51781</v>
      </c>
      <c r="D5852" s="29">
        <f t="shared" ca="1" si="367"/>
        <v>0</v>
      </c>
      <c r="E5852" s="29">
        <f ca="1">IF(C5852&lt;Calculator!$D$26,0,IF(DAY($C5852)=1,IF(D5852-Calculator!$G$24&gt;0,Calculator!$G$24,D5852),0))</f>
        <v>0</v>
      </c>
      <c r="F5852" s="29">
        <f ca="1">IF(E5852&gt;0,D5852*Calculator!$G$22/12,0)</f>
        <v>0</v>
      </c>
      <c r="G5852" s="29">
        <f ca="1">IF(E5852&gt;0,(IFERROR(-PMT(Calculator!$G$22/12,Calculator!$G$23*12,Calculator!$G$20),0))-F5852,0)</f>
        <v>0</v>
      </c>
      <c r="H5852" s="29">
        <f t="shared" ca="1" si="368"/>
        <v>0</v>
      </c>
      <c r="I5852" s="29">
        <f t="shared" ca="1" si="366"/>
        <v>0</v>
      </c>
      <c r="J5852" s="30">
        <f>Calculator!$G$40</f>
        <v>6.5000000000000002E-2</v>
      </c>
      <c r="K5852" s="29">
        <f ca="1">IF(C5852&gt;=Calculator!$G$27,IF(DAY($C5852)=1,Calculator!$G$34/2,IF(DAY($C5852)=15,Calculator!$G$34/2,0)),0)</f>
        <v>0</v>
      </c>
      <c r="L5852" s="29">
        <f ca="1">IF(DAY($C5852)=28,IF(H5852=0,0,Calculator!$G$35),0)</f>
        <v>0</v>
      </c>
      <c r="M5852" s="29">
        <f ca="1">IF(I5852&gt;0,IF(DAY($C5852)=1,SUM(INDIRECT("I"&amp;(ROW(C5851)-DAY(C5851))):I5851),0),0)</f>
        <v>0</v>
      </c>
      <c r="N5852" s="29">
        <f ca="1">IF(C5852&lt;Calculator!$G$27,0,IF(C5852=Calculator!$G$27,Calculator!$G$39,IF(H5852-K5852&lt;=0,IF(D5852&gt;Calculator!$G$39,IF(H5852-K5852+E5852+L5852+M5852+Calculator!$G$39&gt;Calculator!$G$39,Calculator!$G$39-(H5852+E5852+L5852+M5852-K5852),Calculator!$G$39),D5852),0)))</f>
        <v>0</v>
      </c>
    </row>
    <row r="5853" spans="1:14" ht="15.75" thickBot="1">
      <c r="A5853" s="33" t="str">
        <f ca="1">IF(C5853=Calculator!$H$27,"F",IF(Daily!D5853+Daily!H5853=0,IF(D5852+H5852&gt;0,"L",""),""))</f>
        <v/>
      </c>
      <c r="B5853" s="34">
        <v>5852</v>
      </c>
      <c r="C5853" s="19">
        <f t="shared" ca="1" si="365"/>
        <v>51782</v>
      </c>
      <c r="D5853" s="29">
        <f t="shared" ca="1" si="367"/>
        <v>0</v>
      </c>
      <c r="E5853" s="29">
        <f ca="1">IF(C5853&lt;Calculator!$D$26,0,IF(DAY($C5853)=1,IF(D5853-Calculator!$G$24&gt;0,Calculator!$G$24,D5853),0))</f>
        <v>0</v>
      </c>
      <c r="F5853" s="29">
        <f ca="1">IF(E5853&gt;0,D5853*Calculator!$G$22/12,0)</f>
        <v>0</v>
      </c>
      <c r="G5853" s="29">
        <f ca="1">IF(E5853&gt;0,(IFERROR(-PMT(Calculator!$G$22/12,Calculator!$G$23*12,Calculator!$G$20),0))-F5853,0)</f>
        <v>0</v>
      </c>
      <c r="H5853" s="29">
        <f t="shared" ca="1" si="368"/>
        <v>0</v>
      </c>
      <c r="I5853" s="29">
        <f t="shared" ca="1" si="366"/>
        <v>0</v>
      </c>
      <c r="J5853" s="30">
        <f>Calculator!$G$40</f>
        <v>6.5000000000000002E-2</v>
      </c>
      <c r="K5853" s="29">
        <f ca="1">IF(C5853&gt;=Calculator!$G$27,IF(DAY($C5853)=1,Calculator!$G$34/2,IF(DAY($C5853)=15,Calculator!$G$34/2,0)),0)</f>
        <v>0</v>
      </c>
      <c r="L5853" s="29">
        <f ca="1">IF(DAY($C5853)=28,IF(H5853=0,0,Calculator!$G$35),0)</f>
        <v>0</v>
      </c>
      <c r="M5853" s="29">
        <f ca="1">IF(I5853&gt;0,IF(DAY($C5853)=1,SUM(INDIRECT("I"&amp;(ROW(C5852)-DAY(C5852))):I5852),0),0)</f>
        <v>0</v>
      </c>
      <c r="N5853" s="29">
        <f ca="1">IF(C5853&lt;Calculator!$G$27,0,IF(C5853=Calculator!$G$27,Calculator!$G$39,IF(H5853-K5853&lt;=0,IF(D5853&gt;Calculator!$G$39,IF(H5853-K5853+E5853+L5853+M5853+Calculator!$G$39&gt;Calculator!$G$39,Calculator!$G$39-(H5853+E5853+L5853+M5853-K5853),Calculator!$G$39),D5853),0)))</f>
        <v>0</v>
      </c>
    </row>
    <row r="5854" spans="1:14" ht="15.75" thickBot="1">
      <c r="A5854" s="33" t="str">
        <f ca="1">IF(C5854=Calculator!$H$27,"F",IF(Daily!D5854+Daily!H5854=0,IF(D5853+H5853&gt;0,"L",""),""))</f>
        <v/>
      </c>
      <c r="B5854" s="34">
        <v>5853</v>
      </c>
      <c r="C5854" s="19">
        <f t="shared" ca="1" si="365"/>
        <v>51783</v>
      </c>
      <c r="D5854" s="29">
        <f t="shared" ca="1" si="367"/>
        <v>0</v>
      </c>
      <c r="E5854" s="29">
        <f ca="1">IF(C5854&lt;Calculator!$D$26,0,IF(DAY($C5854)=1,IF(D5854-Calculator!$G$24&gt;0,Calculator!$G$24,D5854),0))</f>
        <v>0</v>
      </c>
      <c r="F5854" s="29">
        <f ca="1">IF(E5854&gt;0,D5854*Calculator!$G$22/12,0)</f>
        <v>0</v>
      </c>
      <c r="G5854" s="29">
        <f ca="1">IF(E5854&gt;0,(IFERROR(-PMT(Calculator!$G$22/12,Calculator!$G$23*12,Calculator!$G$20),0))-F5854,0)</f>
        <v>0</v>
      </c>
      <c r="H5854" s="29">
        <f t="shared" ca="1" si="368"/>
        <v>0</v>
      </c>
      <c r="I5854" s="29">
        <f t="shared" ca="1" si="366"/>
        <v>0</v>
      </c>
      <c r="J5854" s="30">
        <f>Calculator!$G$40</f>
        <v>6.5000000000000002E-2</v>
      </c>
      <c r="K5854" s="29">
        <f ca="1">IF(C5854&gt;=Calculator!$G$27,IF(DAY($C5854)=1,Calculator!$G$34/2,IF(DAY($C5854)=15,Calculator!$G$34/2,0)),0)</f>
        <v>0</v>
      </c>
      <c r="L5854" s="29">
        <f ca="1">IF(DAY($C5854)=28,IF(H5854=0,0,Calculator!$G$35),0)</f>
        <v>0</v>
      </c>
      <c r="M5854" s="29">
        <f ca="1">IF(I5854&gt;0,IF(DAY($C5854)=1,SUM(INDIRECT("I"&amp;(ROW(C5853)-DAY(C5853))):I5853),0),0)</f>
        <v>0</v>
      </c>
      <c r="N5854" s="29">
        <f ca="1">IF(C5854&lt;Calculator!$G$27,0,IF(C5854=Calculator!$G$27,Calculator!$G$39,IF(H5854-K5854&lt;=0,IF(D5854&gt;Calculator!$G$39,IF(H5854-K5854+E5854+L5854+M5854+Calculator!$G$39&gt;Calculator!$G$39,Calculator!$G$39-(H5854+E5854+L5854+M5854-K5854),Calculator!$G$39),D5854),0)))</f>
        <v>0</v>
      </c>
    </row>
    <row r="5855" spans="1:14" ht="15.75" thickBot="1">
      <c r="A5855" s="33" t="str">
        <f ca="1">IF(C5855=Calculator!$H$27,"F",IF(Daily!D5855+Daily!H5855=0,IF(D5854+H5854&gt;0,"L",""),""))</f>
        <v/>
      </c>
      <c r="B5855" s="34">
        <v>5854</v>
      </c>
      <c r="C5855" s="19">
        <f t="shared" ca="1" si="365"/>
        <v>51784</v>
      </c>
      <c r="D5855" s="29">
        <f t="shared" ca="1" si="367"/>
        <v>0</v>
      </c>
      <c r="E5855" s="29">
        <f ca="1">IF(C5855&lt;Calculator!$D$26,0,IF(DAY($C5855)=1,IF(D5855-Calculator!$G$24&gt;0,Calculator!$G$24,D5855),0))</f>
        <v>0</v>
      </c>
      <c r="F5855" s="29">
        <f ca="1">IF(E5855&gt;0,D5855*Calculator!$G$22/12,0)</f>
        <v>0</v>
      </c>
      <c r="G5855" s="29">
        <f ca="1">IF(E5855&gt;0,(IFERROR(-PMT(Calculator!$G$22/12,Calculator!$G$23*12,Calculator!$G$20),0))-F5855,0)</f>
        <v>0</v>
      </c>
      <c r="H5855" s="29">
        <f t="shared" ca="1" si="368"/>
        <v>0</v>
      </c>
      <c r="I5855" s="29">
        <f t="shared" ca="1" si="366"/>
        <v>0</v>
      </c>
      <c r="J5855" s="30">
        <f>Calculator!$G$40</f>
        <v>6.5000000000000002E-2</v>
      </c>
      <c r="K5855" s="29">
        <f ca="1">IF(C5855&gt;=Calculator!$G$27,IF(DAY($C5855)=1,Calculator!$G$34/2,IF(DAY($C5855)=15,Calculator!$G$34/2,0)),0)</f>
        <v>0</v>
      </c>
      <c r="L5855" s="29">
        <f ca="1">IF(DAY($C5855)=28,IF(H5855=0,0,Calculator!$G$35),0)</f>
        <v>0</v>
      </c>
      <c r="M5855" s="29">
        <f ca="1">IF(I5855&gt;0,IF(DAY($C5855)=1,SUM(INDIRECT("I"&amp;(ROW(C5854)-DAY(C5854))):I5854),0),0)</f>
        <v>0</v>
      </c>
      <c r="N5855" s="29">
        <f ca="1">IF(C5855&lt;Calculator!$G$27,0,IF(C5855=Calculator!$G$27,Calculator!$G$39,IF(H5855-K5855&lt;=0,IF(D5855&gt;Calculator!$G$39,IF(H5855-K5855+E5855+L5855+M5855+Calculator!$G$39&gt;Calculator!$G$39,Calculator!$G$39-(H5855+E5855+L5855+M5855-K5855),Calculator!$G$39),D5855),0)))</f>
        <v>0</v>
      </c>
    </row>
    <row r="5856" spans="1:14" ht="15.75" thickBot="1">
      <c r="A5856" s="33" t="str">
        <f ca="1">IF(C5856=Calculator!$H$27,"F",IF(Daily!D5856+Daily!H5856=0,IF(D5855+H5855&gt;0,"L",""),""))</f>
        <v/>
      </c>
      <c r="B5856" s="34">
        <v>5855</v>
      </c>
      <c r="C5856" s="19">
        <f t="shared" ca="1" si="365"/>
        <v>51785</v>
      </c>
      <c r="D5856" s="29">
        <f t="shared" ca="1" si="367"/>
        <v>0</v>
      </c>
      <c r="E5856" s="29">
        <f ca="1">IF(C5856&lt;Calculator!$D$26,0,IF(DAY($C5856)=1,IF(D5856-Calculator!$G$24&gt;0,Calculator!$G$24,D5856),0))</f>
        <v>0</v>
      </c>
      <c r="F5856" s="29">
        <f ca="1">IF(E5856&gt;0,D5856*Calculator!$G$22/12,0)</f>
        <v>0</v>
      </c>
      <c r="G5856" s="29">
        <f ca="1">IF(E5856&gt;0,(IFERROR(-PMT(Calculator!$G$22/12,Calculator!$G$23*12,Calculator!$G$20),0))-F5856,0)</f>
        <v>0</v>
      </c>
      <c r="H5856" s="29">
        <f t="shared" ca="1" si="368"/>
        <v>0</v>
      </c>
      <c r="I5856" s="29">
        <f t="shared" ca="1" si="366"/>
        <v>0</v>
      </c>
      <c r="J5856" s="30">
        <f>Calculator!$G$40</f>
        <v>6.5000000000000002E-2</v>
      </c>
      <c r="K5856" s="29">
        <f ca="1">IF(C5856&gt;=Calculator!$G$27,IF(DAY($C5856)=1,Calculator!$G$34/2,IF(DAY($C5856)=15,Calculator!$G$34/2,0)),0)</f>
        <v>0</v>
      </c>
      <c r="L5856" s="29">
        <f ca="1">IF(DAY($C5856)=28,IF(H5856=0,0,Calculator!$G$35),0)</f>
        <v>0</v>
      </c>
      <c r="M5856" s="29">
        <f ca="1">IF(I5856&gt;0,IF(DAY($C5856)=1,SUM(INDIRECT("I"&amp;(ROW(C5855)-DAY(C5855))):I5855),0),0)</f>
        <v>0</v>
      </c>
      <c r="N5856" s="29">
        <f ca="1">IF(C5856&lt;Calculator!$G$27,0,IF(C5856=Calculator!$G$27,Calculator!$G$39,IF(H5856-K5856&lt;=0,IF(D5856&gt;Calculator!$G$39,IF(H5856-K5856+E5856+L5856+M5856+Calculator!$G$39&gt;Calculator!$G$39,Calculator!$G$39-(H5856+E5856+L5856+M5856-K5856),Calculator!$G$39),D5856),0)))</f>
        <v>0</v>
      </c>
    </row>
    <row r="5857" spans="1:14" ht="15.75" thickBot="1">
      <c r="A5857" s="33" t="str">
        <f ca="1">IF(C5857=Calculator!$H$27,"F",IF(Daily!D5857+Daily!H5857=0,IF(D5856+H5856&gt;0,"L",""),""))</f>
        <v/>
      </c>
      <c r="B5857" s="34">
        <v>5856</v>
      </c>
      <c r="C5857" s="19">
        <f t="shared" ca="1" si="365"/>
        <v>51786</v>
      </c>
      <c r="D5857" s="29">
        <f t="shared" ca="1" si="367"/>
        <v>0</v>
      </c>
      <c r="E5857" s="29">
        <f ca="1">IF(C5857&lt;Calculator!$D$26,0,IF(DAY($C5857)=1,IF(D5857-Calculator!$G$24&gt;0,Calculator!$G$24,D5857),0))</f>
        <v>0</v>
      </c>
      <c r="F5857" s="29">
        <f ca="1">IF(E5857&gt;0,D5857*Calculator!$G$22/12,0)</f>
        <v>0</v>
      </c>
      <c r="G5857" s="29">
        <f ca="1">IF(E5857&gt;0,(IFERROR(-PMT(Calculator!$G$22/12,Calculator!$G$23*12,Calculator!$G$20),0))-F5857,0)</f>
        <v>0</v>
      </c>
      <c r="H5857" s="29">
        <f t="shared" ca="1" si="368"/>
        <v>0</v>
      </c>
      <c r="I5857" s="29">
        <f t="shared" ca="1" si="366"/>
        <v>0</v>
      </c>
      <c r="J5857" s="30">
        <f>Calculator!$G$40</f>
        <v>6.5000000000000002E-2</v>
      </c>
      <c r="K5857" s="29">
        <f ca="1">IF(C5857&gt;=Calculator!$G$27,IF(DAY($C5857)=1,Calculator!$G$34/2,IF(DAY($C5857)=15,Calculator!$G$34/2,0)),0)</f>
        <v>0</v>
      </c>
      <c r="L5857" s="29">
        <f ca="1">IF(DAY($C5857)=28,IF(H5857=0,0,Calculator!$G$35),0)</f>
        <v>0</v>
      </c>
      <c r="M5857" s="29">
        <f ca="1">IF(I5857&gt;0,IF(DAY($C5857)=1,SUM(INDIRECT("I"&amp;(ROW(C5856)-DAY(C5856))):I5856),0),0)</f>
        <v>0</v>
      </c>
      <c r="N5857" s="29">
        <f ca="1">IF(C5857&lt;Calculator!$G$27,0,IF(C5857=Calculator!$G$27,Calculator!$G$39,IF(H5857-K5857&lt;=0,IF(D5857&gt;Calculator!$G$39,IF(H5857-K5857+E5857+L5857+M5857+Calculator!$G$39&gt;Calculator!$G$39,Calculator!$G$39-(H5857+E5857+L5857+M5857-K5857),Calculator!$G$39),D5857),0)))</f>
        <v>0</v>
      </c>
    </row>
    <row r="5858" spans="1:14" ht="15.75" thickBot="1">
      <c r="A5858" s="33" t="str">
        <f ca="1">IF(C5858=Calculator!$H$27,"F",IF(Daily!D5858+Daily!H5858=0,IF(D5857+H5857&gt;0,"L",""),""))</f>
        <v/>
      </c>
      <c r="B5858" s="34">
        <v>5857</v>
      </c>
      <c r="C5858" s="19">
        <f t="shared" ca="1" si="365"/>
        <v>51787</v>
      </c>
      <c r="D5858" s="29">
        <f t="shared" ca="1" si="367"/>
        <v>0</v>
      </c>
      <c r="E5858" s="29">
        <f ca="1">IF(C5858&lt;Calculator!$D$26,0,IF(DAY($C5858)=1,IF(D5858-Calculator!$G$24&gt;0,Calculator!$G$24,D5858),0))</f>
        <v>0</v>
      </c>
      <c r="F5858" s="29">
        <f ca="1">IF(E5858&gt;0,D5858*Calculator!$G$22/12,0)</f>
        <v>0</v>
      </c>
      <c r="G5858" s="29">
        <f ca="1">IF(E5858&gt;0,(IFERROR(-PMT(Calculator!$G$22/12,Calculator!$G$23*12,Calculator!$G$20),0))-F5858,0)</f>
        <v>0</v>
      </c>
      <c r="H5858" s="29">
        <f t="shared" ca="1" si="368"/>
        <v>0</v>
      </c>
      <c r="I5858" s="29">
        <f t="shared" ca="1" si="366"/>
        <v>0</v>
      </c>
      <c r="J5858" s="30">
        <f>Calculator!$G$40</f>
        <v>6.5000000000000002E-2</v>
      </c>
      <c r="K5858" s="29">
        <f ca="1">IF(C5858&gt;=Calculator!$G$27,IF(DAY($C5858)=1,Calculator!$G$34/2,IF(DAY($C5858)=15,Calculator!$G$34/2,0)),0)</f>
        <v>0</v>
      </c>
      <c r="L5858" s="29">
        <f ca="1">IF(DAY($C5858)=28,IF(H5858=0,0,Calculator!$G$35),0)</f>
        <v>0</v>
      </c>
      <c r="M5858" s="29">
        <f ca="1">IF(I5858&gt;0,IF(DAY($C5858)=1,SUM(INDIRECT("I"&amp;(ROW(C5857)-DAY(C5857))):I5857),0),0)</f>
        <v>0</v>
      </c>
      <c r="N5858" s="29">
        <f ca="1">IF(C5858&lt;Calculator!$G$27,0,IF(C5858=Calculator!$G$27,Calculator!$G$39,IF(H5858-K5858&lt;=0,IF(D5858&gt;Calculator!$G$39,IF(H5858-K5858+E5858+L5858+M5858+Calculator!$G$39&gt;Calculator!$G$39,Calculator!$G$39-(H5858+E5858+L5858+M5858-K5858),Calculator!$G$39),D5858),0)))</f>
        <v>0</v>
      </c>
    </row>
    <row r="5859" spans="1:14" ht="15.75" thickBot="1">
      <c r="A5859" s="33" t="str">
        <f ca="1">IF(C5859=Calculator!$H$27,"F",IF(Daily!D5859+Daily!H5859=0,IF(D5858+H5858&gt;0,"L",""),""))</f>
        <v/>
      </c>
      <c r="B5859" s="34">
        <v>5858</v>
      </c>
      <c r="C5859" s="19">
        <f t="shared" ca="1" si="365"/>
        <v>51788</v>
      </c>
      <c r="D5859" s="29">
        <f t="shared" ca="1" si="367"/>
        <v>0</v>
      </c>
      <c r="E5859" s="29">
        <f ca="1">IF(C5859&lt;Calculator!$D$26,0,IF(DAY($C5859)=1,IF(D5859-Calculator!$G$24&gt;0,Calculator!$G$24,D5859),0))</f>
        <v>0</v>
      </c>
      <c r="F5859" s="29">
        <f ca="1">IF(E5859&gt;0,D5859*Calculator!$G$22/12,0)</f>
        <v>0</v>
      </c>
      <c r="G5859" s="29">
        <f ca="1">IF(E5859&gt;0,(IFERROR(-PMT(Calculator!$G$22/12,Calculator!$G$23*12,Calculator!$G$20),0))-F5859,0)</f>
        <v>0</v>
      </c>
      <c r="H5859" s="29">
        <f t="shared" ca="1" si="368"/>
        <v>0</v>
      </c>
      <c r="I5859" s="29">
        <f t="shared" ca="1" si="366"/>
        <v>0</v>
      </c>
      <c r="J5859" s="30">
        <f>Calculator!$G$40</f>
        <v>6.5000000000000002E-2</v>
      </c>
      <c r="K5859" s="29">
        <f ca="1">IF(C5859&gt;=Calculator!$G$27,IF(DAY($C5859)=1,Calculator!$G$34/2,IF(DAY($C5859)=15,Calculator!$G$34/2,0)),0)</f>
        <v>0</v>
      </c>
      <c r="L5859" s="29">
        <f ca="1">IF(DAY($C5859)=28,IF(H5859=0,0,Calculator!$G$35),0)</f>
        <v>0</v>
      </c>
      <c r="M5859" s="29">
        <f ca="1">IF(I5859&gt;0,IF(DAY($C5859)=1,SUM(INDIRECT("I"&amp;(ROW(C5858)-DAY(C5858))):I5858),0),0)</f>
        <v>0</v>
      </c>
      <c r="N5859" s="29">
        <f ca="1">IF(C5859&lt;Calculator!$G$27,0,IF(C5859=Calculator!$G$27,Calculator!$G$39,IF(H5859-K5859&lt;=0,IF(D5859&gt;Calculator!$G$39,IF(H5859-K5859+E5859+L5859+M5859+Calculator!$G$39&gt;Calculator!$G$39,Calculator!$G$39-(H5859+E5859+L5859+M5859-K5859),Calculator!$G$39),D5859),0)))</f>
        <v>0</v>
      </c>
    </row>
    <row r="5860" spans="1:14" ht="15.75" thickBot="1">
      <c r="A5860" s="33" t="str">
        <f ca="1">IF(C5860=Calculator!$H$27,"F",IF(Daily!D5860+Daily!H5860=0,IF(D5859+H5859&gt;0,"L",""),""))</f>
        <v/>
      </c>
      <c r="B5860" s="34">
        <v>5859</v>
      </c>
      <c r="C5860" s="19">
        <f t="shared" ca="1" si="365"/>
        <v>51789</v>
      </c>
      <c r="D5860" s="29">
        <f t="shared" ca="1" si="367"/>
        <v>0</v>
      </c>
      <c r="E5860" s="29">
        <f ca="1">IF(C5860&lt;Calculator!$D$26,0,IF(DAY($C5860)=1,IF(D5860-Calculator!$G$24&gt;0,Calculator!$G$24,D5860),0))</f>
        <v>0</v>
      </c>
      <c r="F5860" s="29">
        <f ca="1">IF(E5860&gt;0,D5860*Calculator!$G$22/12,0)</f>
        <v>0</v>
      </c>
      <c r="G5860" s="29">
        <f ca="1">IF(E5860&gt;0,(IFERROR(-PMT(Calculator!$G$22/12,Calculator!$G$23*12,Calculator!$G$20),0))-F5860,0)</f>
        <v>0</v>
      </c>
      <c r="H5860" s="29">
        <f t="shared" ca="1" si="368"/>
        <v>0</v>
      </c>
      <c r="I5860" s="29">
        <f t="shared" ca="1" si="366"/>
        <v>0</v>
      </c>
      <c r="J5860" s="30">
        <f>Calculator!$G$40</f>
        <v>6.5000000000000002E-2</v>
      </c>
      <c r="K5860" s="29">
        <f ca="1">IF(C5860&gt;=Calculator!$G$27,IF(DAY($C5860)=1,Calculator!$G$34/2,IF(DAY($C5860)=15,Calculator!$G$34/2,0)),0)</f>
        <v>4500</v>
      </c>
      <c r="L5860" s="29">
        <f ca="1">IF(DAY($C5860)=28,IF(H5860=0,0,Calculator!$G$35),0)</f>
        <v>0</v>
      </c>
      <c r="M5860" s="29">
        <f ca="1">IF(I5860&gt;0,IF(DAY($C5860)=1,SUM(INDIRECT("I"&amp;(ROW(C5859)-DAY(C5859))):I5859),0),0)</f>
        <v>0</v>
      </c>
      <c r="N5860" s="29">
        <f ca="1">IF(C5860&lt;Calculator!$G$27,0,IF(C5860=Calculator!$G$27,Calculator!$G$39,IF(H5860-K5860&lt;=0,IF(D5860&gt;Calculator!$G$39,IF(H5860-K5860+E5860+L5860+M5860+Calculator!$G$39&gt;Calculator!$G$39,Calculator!$G$39-(H5860+E5860+L5860+M5860-K5860),Calculator!$G$39),D5860),0)))</f>
        <v>0</v>
      </c>
    </row>
    <row r="5861" spans="1:14" ht="15.75" thickBot="1">
      <c r="A5861" s="33" t="str">
        <f ca="1">IF(C5861=Calculator!$H$27,"F",IF(Daily!D5861+Daily!H5861=0,IF(D5860+H5860&gt;0,"L",""),""))</f>
        <v/>
      </c>
      <c r="B5861" s="34">
        <v>5860</v>
      </c>
      <c r="C5861" s="19">
        <f t="shared" ca="1" si="365"/>
        <v>51790</v>
      </c>
      <c r="D5861" s="29">
        <f t="shared" ca="1" si="367"/>
        <v>0</v>
      </c>
      <c r="E5861" s="29">
        <f ca="1">IF(C5861&lt;Calculator!$D$26,0,IF(DAY($C5861)=1,IF(D5861-Calculator!$G$24&gt;0,Calculator!$G$24,D5861),0))</f>
        <v>0</v>
      </c>
      <c r="F5861" s="29">
        <f ca="1">IF(E5861&gt;0,D5861*Calculator!$G$22/12,0)</f>
        <v>0</v>
      </c>
      <c r="G5861" s="29">
        <f ca="1">IF(E5861&gt;0,(IFERROR(-PMT(Calculator!$G$22/12,Calculator!$G$23*12,Calculator!$G$20),0))-F5861,0)</f>
        <v>0</v>
      </c>
      <c r="H5861" s="29">
        <f t="shared" ca="1" si="368"/>
        <v>0</v>
      </c>
      <c r="I5861" s="29">
        <f t="shared" ca="1" si="366"/>
        <v>0</v>
      </c>
      <c r="J5861" s="30">
        <f>Calculator!$G$40</f>
        <v>6.5000000000000002E-2</v>
      </c>
      <c r="K5861" s="29">
        <f ca="1">IF(C5861&gt;=Calculator!$G$27,IF(DAY($C5861)=1,Calculator!$G$34/2,IF(DAY($C5861)=15,Calculator!$G$34/2,0)),0)</f>
        <v>0</v>
      </c>
      <c r="L5861" s="29">
        <f ca="1">IF(DAY($C5861)=28,IF(H5861=0,0,Calculator!$G$35),0)</f>
        <v>0</v>
      </c>
      <c r="M5861" s="29">
        <f ca="1">IF(I5861&gt;0,IF(DAY($C5861)=1,SUM(INDIRECT("I"&amp;(ROW(C5860)-DAY(C5860))):I5860),0),0)</f>
        <v>0</v>
      </c>
      <c r="N5861" s="29">
        <f ca="1">IF(C5861&lt;Calculator!$G$27,0,IF(C5861=Calculator!$G$27,Calculator!$G$39,IF(H5861-K5861&lt;=0,IF(D5861&gt;Calculator!$G$39,IF(H5861-K5861+E5861+L5861+M5861+Calculator!$G$39&gt;Calculator!$G$39,Calculator!$G$39-(H5861+E5861+L5861+M5861-K5861),Calculator!$G$39),D5861),0)))</f>
        <v>0</v>
      </c>
    </row>
    <row r="5862" spans="1:14" ht="15.75" thickBot="1">
      <c r="A5862" s="33" t="str">
        <f ca="1">IF(C5862=Calculator!$H$27,"F",IF(Daily!D5862+Daily!H5862=0,IF(D5861+H5861&gt;0,"L",""),""))</f>
        <v/>
      </c>
      <c r="B5862" s="34">
        <v>5861</v>
      </c>
      <c r="C5862" s="19">
        <f t="shared" ca="1" si="365"/>
        <v>51791</v>
      </c>
      <c r="D5862" s="29">
        <f t="shared" ca="1" si="367"/>
        <v>0</v>
      </c>
      <c r="E5862" s="29">
        <f ca="1">IF(C5862&lt;Calculator!$D$26,0,IF(DAY($C5862)=1,IF(D5862-Calculator!$G$24&gt;0,Calculator!$G$24,D5862),0))</f>
        <v>0</v>
      </c>
      <c r="F5862" s="29">
        <f ca="1">IF(E5862&gt;0,D5862*Calculator!$G$22/12,0)</f>
        <v>0</v>
      </c>
      <c r="G5862" s="29">
        <f ca="1">IF(E5862&gt;0,(IFERROR(-PMT(Calculator!$G$22/12,Calculator!$G$23*12,Calculator!$G$20),0))-F5862,0)</f>
        <v>0</v>
      </c>
      <c r="H5862" s="29">
        <f t="shared" ca="1" si="368"/>
        <v>0</v>
      </c>
      <c r="I5862" s="29">
        <f t="shared" ca="1" si="366"/>
        <v>0</v>
      </c>
      <c r="J5862" s="30">
        <f>Calculator!$G$40</f>
        <v>6.5000000000000002E-2</v>
      </c>
      <c r="K5862" s="29">
        <f ca="1">IF(C5862&gt;=Calculator!$G$27,IF(DAY($C5862)=1,Calculator!$G$34/2,IF(DAY($C5862)=15,Calculator!$G$34/2,0)),0)</f>
        <v>0</v>
      </c>
      <c r="L5862" s="29">
        <f ca="1">IF(DAY($C5862)=28,IF(H5862=0,0,Calculator!$G$35),0)</f>
        <v>0</v>
      </c>
      <c r="M5862" s="29">
        <f ca="1">IF(I5862&gt;0,IF(DAY($C5862)=1,SUM(INDIRECT("I"&amp;(ROW(C5861)-DAY(C5861))):I5861),0),0)</f>
        <v>0</v>
      </c>
      <c r="N5862" s="29">
        <f ca="1">IF(C5862&lt;Calculator!$G$27,0,IF(C5862=Calculator!$G$27,Calculator!$G$39,IF(H5862-K5862&lt;=0,IF(D5862&gt;Calculator!$G$39,IF(H5862-K5862+E5862+L5862+M5862+Calculator!$G$39&gt;Calculator!$G$39,Calculator!$G$39-(H5862+E5862+L5862+M5862-K5862),Calculator!$G$39),D5862),0)))</f>
        <v>0</v>
      </c>
    </row>
    <row r="5863" spans="1:14" ht="15.75" thickBot="1">
      <c r="A5863" s="33" t="str">
        <f ca="1">IF(C5863=Calculator!$H$27,"F",IF(Daily!D5863+Daily!H5863=0,IF(D5862+H5862&gt;0,"L",""),""))</f>
        <v/>
      </c>
      <c r="B5863" s="34">
        <v>5862</v>
      </c>
      <c r="C5863" s="19">
        <f t="shared" ca="1" si="365"/>
        <v>51792</v>
      </c>
      <c r="D5863" s="29">
        <f t="shared" ca="1" si="367"/>
        <v>0</v>
      </c>
      <c r="E5863" s="29">
        <f ca="1">IF(C5863&lt;Calculator!$D$26,0,IF(DAY($C5863)=1,IF(D5863-Calculator!$G$24&gt;0,Calculator!$G$24,D5863),0))</f>
        <v>0</v>
      </c>
      <c r="F5863" s="29">
        <f ca="1">IF(E5863&gt;0,D5863*Calculator!$G$22/12,0)</f>
        <v>0</v>
      </c>
      <c r="G5863" s="29">
        <f ca="1">IF(E5863&gt;0,(IFERROR(-PMT(Calculator!$G$22/12,Calculator!$G$23*12,Calculator!$G$20),0))-F5863,0)</f>
        <v>0</v>
      </c>
      <c r="H5863" s="29">
        <f t="shared" ca="1" si="368"/>
        <v>0</v>
      </c>
      <c r="I5863" s="29">
        <f t="shared" ca="1" si="366"/>
        <v>0</v>
      </c>
      <c r="J5863" s="30">
        <f>Calculator!$G$40</f>
        <v>6.5000000000000002E-2</v>
      </c>
      <c r="K5863" s="29">
        <f ca="1">IF(C5863&gt;=Calculator!$G$27,IF(DAY($C5863)=1,Calculator!$G$34/2,IF(DAY($C5863)=15,Calculator!$G$34/2,0)),0)</f>
        <v>0</v>
      </c>
      <c r="L5863" s="29">
        <f ca="1">IF(DAY($C5863)=28,IF(H5863=0,0,Calculator!$G$35),0)</f>
        <v>0</v>
      </c>
      <c r="M5863" s="29">
        <f ca="1">IF(I5863&gt;0,IF(DAY($C5863)=1,SUM(INDIRECT("I"&amp;(ROW(C5862)-DAY(C5862))):I5862),0),0)</f>
        <v>0</v>
      </c>
      <c r="N5863" s="29">
        <f ca="1">IF(C5863&lt;Calculator!$G$27,0,IF(C5863=Calculator!$G$27,Calculator!$G$39,IF(H5863-K5863&lt;=0,IF(D5863&gt;Calculator!$G$39,IF(H5863-K5863+E5863+L5863+M5863+Calculator!$G$39&gt;Calculator!$G$39,Calculator!$G$39-(H5863+E5863+L5863+M5863-K5863),Calculator!$G$39),D5863),0)))</f>
        <v>0</v>
      </c>
    </row>
    <row r="5864" spans="1:14" ht="15.75" thickBot="1">
      <c r="A5864" s="33" t="str">
        <f ca="1">IF(C5864=Calculator!$H$27,"F",IF(Daily!D5864+Daily!H5864=0,IF(D5863+H5863&gt;0,"L",""),""))</f>
        <v/>
      </c>
      <c r="B5864" s="34">
        <v>5863</v>
      </c>
      <c r="C5864" s="19">
        <f t="shared" ca="1" si="365"/>
        <v>51793</v>
      </c>
      <c r="D5864" s="29">
        <f t="shared" ca="1" si="367"/>
        <v>0</v>
      </c>
      <c r="E5864" s="29">
        <f ca="1">IF(C5864&lt;Calculator!$D$26,0,IF(DAY($C5864)=1,IF(D5864-Calculator!$G$24&gt;0,Calculator!$G$24,D5864),0))</f>
        <v>0</v>
      </c>
      <c r="F5864" s="29">
        <f ca="1">IF(E5864&gt;0,D5864*Calculator!$G$22/12,0)</f>
        <v>0</v>
      </c>
      <c r="G5864" s="29">
        <f ca="1">IF(E5864&gt;0,(IFERROR(-PMT(Calculator!$G$22/12,Calculator!$G$23*12,Calculator!$G$20),0))-F5864,0)</f>
        <v>0</v>
      </c>
      <c r="H5864" s="29">
        <f t="shared" ca="1" si="368"/>
        <v>0</v>
      </c>
      <c r="I5864" s="29">
        <f t="shared" ca="1" si="366"/>
        <v>0</v>
      </c>
      <c r="J5864" s="30">
        <f>Calculator!$G$40</f>
        <v>6.5000000000000002E-2</v>
      </c>
      <c r="K5864" s="29">
        <f ca="1">IF(C5864&gt;=Calculator!$G$27,IF(DAY($C5864)=1,Calculator!$G$34/2,IF(DAY($C5864)=15,Calculator!$G$34/2,0)),0)</f>
        <v>0</v>
      </c>
      <c r="L5864" s="29">
        <f ca="1">IF(DAY($C5864)=28,IF(H5864=0,0,Calculator!$G$35),0)</f>
        <v>0</v>
      </c>
      <c r="M5864" s="29">
        <f ca="1">IF(I5864&gt;0,IF(DAY($C5864)=1,SUM(INDIRECT("I"&amp;(ROW(C5863)-DAY(C5863))):I5863),0),0)</f>
        <v>0</v>
      </c>
      <c r="N5864" s="29">
        <f ca="1">IF(C5864&lt;Calculator!$G$27,0,IF(C5864=Calculator!$G$27,Calculator!$G$39,IF(H5864-K5864&lt;=0,IF(D5864&gt;Calculator!$G$39,IF(H5864-K5864+E5864+L5864+M5864+Calculator!$G$39&gt;Calculator!$G$39,Calculator!$G$39-(H5864+E5864+L5864+M5864-K5864),Calculator!$G$39),D5864),0)))</f>
        <v>0</v>
      </c>
    </row>
    <row r="5865" spans="1:14" ht="15.75" thickBot="1">
      <c r="A5865" s="33" t="str">
        <f ca="1">IF(C5865=Calculator!$H$27,"F",IF(Daily!D5865+Daily!H5865=0,IF(D5864+H5864&gt;0,"L",""),""))</f>
        <v/>
      </c>
      <c r="B5865" s="34">
        <v>5864</v>
      </c>
      <c r="C5865" s="19">
        <f t="shared" ca="1" si="365"/>
        <v>51794</v>
      </c>
      <c r="D5865" s="29">
        <f t="shared" ca="1" si="367"/>
        <v>0</v>
      </c>
      <c r="E5865" s="29">
        <f ca="1">IF(C5865&lt;Calculator!$D$26,0,IF(DAY($C5865)=1,IF(D5865-Calculator!$G$24&gt;0,Calculator!$G$24,D5865),0))</f>
        <v>0</v>
      </c>
      <c r="F5865" s="29">
        <f ca="1">IF(E5865&gt;0,D5865*Calculator!$G$22/12,0)</f>
        <v>0</v>
      </c>
      <c r="G5865" s="29">
        <f ca="1">IF(E5865&gt;0,(IFERROR(-PMT(Calculator!$G$22/12,Calculator!$G$23*12,Calculator!$G$20),0))-F5865,0)</f>
        <v>0</v>
      </c>
      <c r="H5865" s="29">
        <f t="shared" ca="1" si="368"/>
        <v>0</v>
      </c>
      <c r="I5865" s="29">
        <f t="shared" ca="1" si="366"/>
        <v>0</v>
      </c>
      <c r="J5865" s="30">
        <f>Calculator!$G$40</f>
        <v>6.5000000000000002E-2</v>
      </c>
      <c r="K5865" s="29">
        <f ca="1">IF(C5865&gt;=Calculator!$G$27,IF(DAY($C5865)=1,Calculator!$G$34/2,IF(DAY($C5865)=15,Calculator!$G$34/2,0)),0)</f>
        <v>0</v>
      </c>
      <c r="L5865" s="29">
        <f ca="1">IF(DAY($C5865)=28,IF(H5865=0,0,Calculator!$G$35),0)</f>
        <v>0</v>
      </c>
      <c r="M5865" s="29">
        <f ca="1">IF(I5865&gt;0,IF(DAY($C5865)=1,SUM(INDIRECT("I"&amp;(ROW(C5864)-DAY(C5864))):I5864),0),0)</f>
        <v>0</v>
      </c>
      <c r="N5865" s="29">
        <f ca="1">IF(C5865&lt;Calculator!$G$27,0,IF(C5865=Calculator!$G$27,Calculator!$G$39,IF(H5865-K5865&lt;=0,IF(D5865&gt;Calculator!$G$39,IF(H5865-K5865+E5865+L5865+M5865+Calculator!$G$39&gt;Calculator!$G$39,Calculator!$G$39-(H5865+E5865+L5865+M5865-K5865),Calculator!$G$39),D5865),0)))</f>
        <v>0</v>
      </c>
    </row>
    <row r="5866" spans="1:14" ht="15.75" thickBot="1">
      <c r="A5866" s="33" t="str">
        <f ca="1">IF(C5866=Calculator!$H$27,"F",IF(Daily!D5866+Daily!H5866=0,IF(D5865+H5865&gt;0,"L",""),""))</f>
        <v/>
      </c>
      <c r="B5866" s="34">
        <v>5865</v>
      </c>
      <c r="C5866" s="19">
        <f t="shared" ca="1" si="365"/>
        <v>51795</v>
      </c>
      <c r="D5866" s="29">
        <f t="shared" ca="1" si="367"/>
        <v>0</v>
      </c>
      <c r="E5866" s="29">
        <f ca="1">IF(C5866&lt;Calculator!$D$26,0,IF(DAY($C5866)=1,IF(D5866-Calculator!$G$24&gt;0,Calculator!$G$24,D5866),0))</f>
        <v>0</v>
      </c>
      <c r="F5866" s="29">
        <f ca="1">IF(E5866&gt;0,D5866*Calculator!$G$22/12,0)</f>
        <v>0</v>
      </c>
      <c r="G5866" s="29">
        <f ca="1">IF(E5866&gt;0,(IFERROR(-PMT(Calculator!$G$22/12,Calculator!$G$23*12,Calculator!$G$20),0))-F5866,0)</f>
        <v>0</v>
      </c>
      <c r="H5866" s="29">
        <f t="shared" ca="1" si="368"/>
        <v>0</v>
      </c>
      <c r="I5866" s="29">
        <f t="shared" ca="1" si="366"/>
        <v>0</v>
      </c>
      <c r="J5866" s="30">
        <f>Calculator!$G$40</f>
        <v>6.5000000000000002E-2</v>
      </c>
      <c r="K5866" s="29">
        <f ca="1">IF(C5866&gt;=Calculator!$G$27,IF(DAY($C5866)=1,Calculator!$G$34/2,IF(DAY($C5866)=15,Calculator!$G$34/2,0)),0)</f>
        <v>0</v>
      </c>
      <c r="L5866" s="29">
        <f ca="1">IF(DAY($C5866)=28,IF(H5866=0,0,Calculator!$G$35),0)</f>
        <v>0</v>
      </c>
      <c r="M5866" s="29">
        <f ca="1">IF(I5866&gt;0,IF(DAY($C5866)=1,SUM(INDIRECT("I"&amp;(ROW(C5865)-DAY(C5865))):I5865),0),0)</f>
        <v>0</v>
      </c>
      <c r="N5866" s="29">
        <f ca="1">IF(C5866&lt;Calculator!$G$27,0,IF(C5866=Calculator!$G$27,Calculator!$G$39,IF(H5866-K5866&lt;=0,IF(D5866&gt;Calculator!$G$39,IF(H5866-K5866+E5866+L5866+M5866+Calculator!$G$39&gt;Calculator!$G$39,Calculator!$G$39-(H5866+E5866+L5866+M5866-K5866),Calculator!$G$39),D5866),0)))</f>
        <v>0</v>
      </c>
    </row>
    <row r="5867" spans="1:14" ht="15.75" thickBot="1">
      <c r="A5867" s="33" t="str">
        <f ca="1">IF(C5867=Calculator!$H$27,"F",IF(Daily!D5867+Daily!H5867=0,IF(D5866+H5866&gt;0,"L",""),""))</f>
        <v/>
      </c>
      <c r="B5867" s="34">
        <v>5866</v>
      </c>
      <c r="C5867" s="19">
        <f t="shared" ca="1" si="365"/>
        <v>51796</v>
      </c>
      <c r="D5867" s="29">
        <f t="shared" ca="1" si="367"/>
        <v>0</v>
      </c>
      <c r="E5867" s="29">
        <f ca="1">IF(C5867&lt;Calculator!$D$26,0,IF(DAY($C5867)=1,IF(D5867-Calculator!$G$24&gt;0,Calculator!$G$24,D5867),0))</f>
        <v>0</v>
      </c>
      <c r="F5867" s="29">
        <f ca="1">IF(E5867&gt;0,D5867*Calculator!$G$22/12,0)</f>
        <v>0</v>
      </c>
      <c r="G5867" s="29">
        <f ca="1">IF(E5867&gt;0,(IFERROR(-PMT(Calculator!$G$22/12,Calculator!$G$23*12,Calculator!$G$20),0))-F5867,0)</f>
        <v>0</v>
      </c>
      <c r="H5867" s="29">
        <f t="shared" ca="1" si="368"/>
        <v>0</v>
      </c>
      <c r="I5867" s="29">
        <f t="shared" ca="1" si="366"/>
        <v>0</v>
      </c>
      <c r="J5867" s="30">
        <f>Calculator!$G$40</f>
        <v>6.5000000000000002E-2</v>
      </c>
      <c r="K5867" s="29">
        <f ca="1">IF(C5867&gt;=Calculator!$G$27,IF(DAY($C5867)=1,Calculator!$G$34/2,IF(DAY($C5867)=15,Calculator!$G$34/2,0)),0)</f>
        <v>0</v>
      </c>
      <c r="L5867" s="29">
        <f ca="1">IF(DAY($C5867)=28,IF(H5867=0,0,Calculator!$G$35),0)</f>
        <v>0</v>
      </c>
      <c r="M5867" s="29">
        <f ca="1">IF(I5867&gt;0,IF(DAY($C5867)=1,SUM(INDIRECT("I"&amp;(ROW(C5866)-DAY(C5866))):I5866),0),0)</f>
        <v>0</v>
      </c>
      <c r="N5867" s="29">
        <f ca="1">IF(C5867&lt;Calculator!$G$27,0,IF(C5867=Calculator!$G$27,Calculator!$G$39,IF(H5867-K5867&lt;=0,IF(D5867&gt;Calculator!$G$39,IF(H5867-K5867+E5867+L5867+M5867+Calculator!$G$39&gt;Calculator!$G$39,Calculator!$G$39-(H5867+E5867+L5867+M5867-K5867),Calculator!$G$39),D5867),0)))</f>
        <v>0</v>
      </c>
    </row>
    <row r="5868" spans="1:14" ht="15.75" thickBot="1">
      <c r="A5868" s="33" t="str">
        <f ca="1">IF(C5868=Calculator!$H$27,"F",IF(Daily!D5868+Daily!H5868=0,IF(D5867+H5867&gt;0,"L",""),""))</f>
        <v/>
      </c>
      <c r="B5868" s="34">
        <v>5867</v>
      </c>
      <c r="C5868" s="19">
        <f t="shared" ca="1" si="365"/>
        <v>51797</v>
      </c>
      <c r="D5868" s="29">
        <f t="shared" ca="1" si="367"/>
        <v>0</v>
      </c>
      <c r="E5868" s="29">
        <f ca="1">IF(C5868&lt;Calculator!$D$26,0,IF(DAY($C5868)=1,IF(D5868-Calculator!$G$24&gt;0,Calculator!$G$24,D5868),0))</f>
        <v>0</v>
      </c>
      <c r="F5868" s="29">
        <f ca="1">IF(E5868&gt;0,D5868*Calculator!$G$22/12,0)</f>
        <v>0</v>
      </c>
      <c r="G5868" s="29">
        <f ca="1">IF(E5868&gt;0,(IFERROR(-PMT(Calculator!$G$22/12,Calculator!$G$23*12,Calculator!$G$20),0))-F5868,0)</f>
        <v>0</v>
      </c>
      <c r="H5868" s="29">
        <f t="shared" ca="1" si="368"/>
        <v>0</v>
      </c>
      <c r="I5868" s="29">
        <f t="shared" ca="1" si="366"/>
        <v>0</v>
      </c>
      <c r="J5868" s="30">
        <f>Calculator!$G$40</f>
        <v>6.5000000000000002E-2</v>
      </c>
      <c r="K5868" s="29">
        <f ca="1">IF(C5868&gt;=Calculator!$G$27,IF(DAY($C5868)=1,Calculator!$G$34/2,IF(DAY($C5868)=15,Calculator!$G$34/2,0)),0)</f>
        <v>0</v>
      </c>
      <c r="L5868" s="29">
        <f ca="1">IF(DAY($C5868)=28,IF(H5868=0,0,Calculator!$G$35),0)</f>
        <v>0</v>
      </c>
      <c r="M5868" s="29">
        <f ca="1">IF(I5868&gt;0,IF(DAY($C5868)=1,SUM(INDIRECT("I"&amp;(ROW(C5867)-DAY(C5867))):I5867),0),0)</f>
        <v>0</v>
      </c>
      <c r="N5868" s="29">
        <f ca="1">IF(C5868&lt;Calculator!$G$27,0,IF(C5868=Calculator!$G$27,Calculator!$G$39,IF(H5868-K5868&lt;=0,IF(D5868&gt;Calculator!$G$39,IF(H5868-K5868+E5868+L5868+M5868+Calculator!$G$39&gt;Calculator!$G$39,Calculator!$G$39-(H5868+E5868+L5868+M5868-K5868),Calculator!$G$39),D5868),0)))</f>
        <v>0</v>
      </c>
    </row>
    <row r="5869" spans="1:14" ht="15.75" thickBot="1">
      <c r="A5869" s="33" t="str">
        <f ca="1">IF(C5869=Calculator!$H$27,"F",IF(Daily!D5869+Daily!H5869=0,IF(D5868+H5868&gt;0,"L",""),""))</f>
        <v/>
      </c>
      <c r="B5869" s="34">
        <v>5868</v>
      </c>
      <c r="C5869" s="19">
        <f t="shared" ca="1" si="365"/>
        <v>51798</v>
      </c>
      <c r="D5869" s="29">
        <f t="shared" ca="1" si="367"/>
        <v>0</v>
      </c>
      <c r="E5869" s="29">
        <f ca="1">IF(C5869&lt;Calculator!$D$26,0,IF(DAY($C5869)=1,IF(D5869-Calculator!$G$24&gt;0,Calculator!$G$24,D5869),0))</f>
        <v>0</v>
      </c>
      <c r="F5869" s="29">
        <f ca="1">IF(E5869&gt;0,D5869*Calculator!$G$22/12,0)</f>
        <v>0</v>
      </c>
      <c r="G5869" s="29">
        <f ca="1">IF(E5869&gt;0,(IFERROR(-PMT(Calculator!$G$22/12,Calculator!$G$23*12,Calculator!$G$20),0))-F5869,0)</f>
        <v>0</v>
      </c>
      <c r="H5869" s="29">
        <f t="shared" ca="1" si="368"/>
        <v>0</v>
      </c>
      <c r="I5869" s="29">
        <f t="shared" ca="1" si="366"/>
        <v>0</v>
      </c>
      <c r="J5869" s="30">
        <f>Calculator!$G$40</f>
        <v>6.5000000000000002E-2</v>
      </c>
      <c r="K5869" s="29">
        <f ca="1">IF(C5869&gt;=Calculator!$G$27,IF(DAY($C5869)=1,Calculator!$G$34/2,IF(DAY($C5869)=15,Calculator!$G$34/2,0)),0)</f>
        <v>0</v>
      </c>
      <c r="L5869" s="29">
        <f ca="1">IF(DAY($C5869)=28,IF(H5869=0,0,Calculator!$G$35),0)</f>
        <v>0</v>
      </c>
      <c r="M5869" s="29">
        <f ca="1">IF(I5869&gt;0,IF(DAY($C5869)=1,SUM(INDIRECT("I"&amp;(ROW(C5868)-DAY(C5868))):I5868),0),0)</f>
        <v>0</v>
      </c>
      <c r="N5869" s="29">
        <f ca="1">IF(C5869&lt;Calculator!$G$27,0,IF(C5869=Calculator!$G$27,Calculator!$G$39,IF(H5869-K5869&lt;=0,IF(D5869&gt;Calculator!$G$39,IF(H5869-K5869+E5869+L5869+M5869+Calculator!$G$39&gt;Calculator!$G$39,Calculator!$G$39-(H5869+E5869+L5869+M5869-K5869),Calculator!$G$39),D5869),0)))</f>
        <v>0</v>
      </c>
    </row>
    <row r="5870" spans="1:14" ht="15.75" thickBot="1">
      <c r="A5870" s="33" t="str">
        <f ca="1">IF(C5870=Calculator!$H$27,"F",IF(Daily!D5870+Daily!H5870=0,IF(D5869+H5869&gt;0,"L",""),""))</f>
        <v/>
      </c>
      <c r="B5870" s="34">
        <v>5869</v>
      </c>
      <c r="C5870" s="19">
        <f t="shared" ca="1" si="365"/>
        <v>51799</v>
      </c>
      <c r="D5870" s="29">
        <f t="shared" ca="1" si="367"/>
        <v>0</v>
      </c>
      <c r="E5870" s="29">
        <f ca="1">IF(C5870&lt;Calculator!$D$26,0,IF(DAY($C5870)=1,IF(D5870-Calculator!$G$24&gt;0,Calculator!$G$24,D5870),0))</f>
        <v>0</v>
      </c>
      <c r="F5870" s="29">
        <f ca="1">IF(E5870&gt;0,D5870*Calculator!$G$22/12,0)</f>
        <v>0</v>
      </c>
      <c r="G5870" s="29">
        <f ca="1">IF(E5870&gt;0,(IFERROR(-PMT(Calculator!$G$22/12,Calculator!$G$23*12,Calculator!$G$20),0))-F5870,0)</f>
        <v>0</v>
      </c>
      <c r="H5870" s="29">
        <f t="shared" ca="1" si="368"/>
        <v>0</v>
      </c>
      <c r="I5870" s="29">
        <f t="shared" ca="1" si="366"/>
        <v>0</v>
      </c>
      <c r="J5870" s="30">
        <f>Calculator!$G$40</f>
        <v>6.5000000000000002E-2</v>
      </c>
      <c r="K5870" s="29">
        <f ca="1">IF(C5870&gt;=Calculator!$G$27,IF(DAY($C5870)=1,Calculator!$G$34/2,IF(DAY($C5870)=15,Calculator!$G$34/2,0)),0)</f>
        <v>0</v>
      </c>
      <c r="L5870" s="29">
        <f ca="1">IF(DAY($C5870)=28,IF(H5870=0,0,Calculator!$G$35),0)</f>
        <v>0</v>
      </c>
      <c r="M5870" s="29">
        <f ca="1">IF(I5870&gt;0,IF(DAY($C5870)=1,SUM(INDIRECT("I"&amp;(ROW(C5869)-DAY(C5869))):I5869),0),0)</f>
        <v>0</v>
      </c>
      <c r="N5870" s="29">
        <f ca="1">IF(C5870&lt;Calculator!$G$27,0,IF(C5870=Calculator!$G$27,Calculator!$G$39,IF(H5870-K5870&lt;=0,IF(D5870&gt;Calculator!$G$39,IF(H5870-K5870+E5870+L5870+M5870+Calculator!$G$39&gt;Calculator!$G$39,Calculator!$G$39-(H5870+E5870+L5870+M5870-K5870),Calculator!$G$39),D5870),0)))</f>
        <v>0</v>
      </c>
    </row>
    <row r="5871" spans="1:14" ht="15.75" thickBot="1">
      <c r="A5871" s="33" t="str">
        <f ca="1">IF(C5871=Calculator!$H$27,"F",IF(Daily!D5871+Daily!H5871=0,IF(D5870+H5870&gt;0,"L",""),""))</f>
        <v/>
      </c>
      <c r="B5871" s="34">
        <v>5870</v>
      </c>
      <c r="C5871" s="19">
        <f t="shared" ca="1" si="365"/>
        <v>51800</v>
      </c>
      <c r="D5871" s="29">
        <f t="shared" ca="1" si="367"/>
        <v>0</v>
      </c>
      <c r="E5871" s="29">
        <f ca="1">IF(C5871&lt;Calculator!$D$26,0,IF(DAY($C5871)=1,IF(D5871-Calculator!$G$24&gt;0,Calculator!$G$24,D5871),0))</f>
        <v>0</v>
      </c>
      <c r="F5871" s="29">
        <f ca="1">IF(E5871&gt;0,D5871*Calculator!$G$22/12,0)</f>
        <v>0</v>
      </c>
      <c r="G5871" s="29">
        <f ca="1">IF(E5871&gt;0,(IFERROR(-PMT(Calculator!$G$22/12,Calculator!$G$23*12,Calculator!$G$20),0))-F5871,0)</f>
        <v>0</v>
      </c>
      <c r="H5871" s="29">
        <f t="shared" ca="1" si="368"/>
        <v>0</v>
      </c>
      <c r="I5871" s="29">
        <f t="shared" ca="1" si="366"/>
        <v>0</v>
      </c>
      <c r="J5871" s="30">
        <f>Calculator!$G$40</f>
        <v>6.5000000000000002E-2</v>
      </c>
      <c r="K5871" s="29">
        <f ca="1">IF(C5871&gt;=Calculator!$G$27,IF(DAY($C5871)=1,Calculator!$G$34/2,IF(DAY($C5871)=15,Calculator!$G$34/2,0)),0)</f>
        <v>0</v>
      </c>
      <c r="L5871" s="29">
        <f ca="1">IF(DAY($C5871)=28,IF(H5871=0,0,Calculator!$G$35),0)</f>
        <v>0</v>
      </c>
      <c r="M5871" s="29">
        <f ca="1">IF(I5871&gt;0,IF(DAY($C5871)=1,SUM(INDIRECT("I"&amp;(ROW(C5870)-DAY(C5870))):I5870),0),0)</f>
        <v>0</v>
      </c>
      <c r="N5871" s="29">
        <f ca="1">IF(C5871&lt;Calculator!$G$27,0,IF(C5871=Calculator!$G$27,Calculator!$G$39,IF(H5871-K5871&lt;=0,IF(D5871&gt;Calculator!$G$39,IF(H5871-K5871+E5871+L5871+M5871+Calculator!$G$39&gt;Calculator!$G$39,Calculator!$G$39-(H5871+E5871+L5871+M5871-K5871),Calculator!$G$39),D5871),0)))</f>
        <v>0</v>
      </c>
    </row>
    <row r="5872" spans="1:14" ht="15.75" thickBot="1">
      <c r="A5872" s="33" t="str">
        <f ca="1">IF(C5872=Calculator!$H$27,"F",IF(Daily!D5872+Daily!H5872=0,IF(D5871+H5871&gt;0,"L",""),""))</f>
        <v/>
      </c>
      <c r="B5872" s="34">
        <v>5871</v>
      </c>
      <c r="C5872" s="19">
        <f t="shared" ca="1" si="365"/>
        <v>51801</v>
      </c>
      <c r="D5872" s="29">
        <f t="shared" ca="1" si="367"/>
        <v>0</v>
      </c>
      <c r="E5872" s="29">
        <f ca="1">IF(C5872&lt;Calculator!$D$26,0,IF(DAY($C5872)=1,IF(D5872-Calculator!$G$24&gt;0,Calculator!$G$24,D5872),0))</f>
        <v>0</v>
      </c>
      <c r="F5872" s="29">
        <f ca="1">IF(E5872&gt;0,D5872*Calculator!$G$22/12,0)</f>
        <v>0</v>
      </c>
      <c r="G5872" s="29">
        <f ca="1">IF(E5872&gt;0,(IFERROR(-PMT(Calculator!$G$22/12,Calculator!$G$23*12,Calculator!$G$20),0))-F5872,0)</f>
        <v>0</v>
      </c>
      <c r="H5872" s="29">
        <f t="shared" ca="1" si="368"/>
        <v>0</v>
      </c>
      <c r="I5872" s="29">
        <f t="shared" ca="1" si="366"/>
        <v>0</v>
      </c>
      <c r="J5872" s="30">
        <f>Calculator!$G$40</f>
        <v>6.5000000000000002E-2</v>
      </c>
      <c r="K5872" s="29">
        <f ca="1">IF(C5872&gt;=Calculator!$G$27,IF(DAY($C5872)=1,Calculator!$G$34/2,IF(DAY($C5872)=15,Calculator!$G$34/2,0)),0)</f>
        <v>0</v>
      </c>
      <c r="L5872" s="29">
        <f ca="1">IF(DAY($C5872)=28,IF(H5872=0,0,Calculator!$G$35),0)</f>
        <v>0</v>
      </c>
      <c r="M5872" s="29">
        <f ca="1">IF(I5872&gt;0,IF(DAY($C5872)=1,SUM(INDIRECT("I"&amp;(ROW(C5871)-DAY(C5871))):I5871),0),0)</f>
        <v>0</v>
      </c>
      <c r="N5872" s="29">
        <f ca="1">IF(C5872&lt;Calculator!$G$27,0,IF(C5872=Calculator!$G$27,Calculator!$G$39,IF(H5872-K5872&lt;=0,IF(D5872&gt;Calculator!$G$39,IF(H5872-K5872+E5872+L5872+M5872+Calculator!$G$39&gt;Calculator!$G$39,Calculator!$G$39-(H5872+E5872+L5872+M5872-K5872),Calculator!$G$39),D5872),0)))</f>
        <v>0</v>
      </c>
    </row>
    <row r="5873" spans="1:14" ht="15.75" thickBot="1">
      <c r="A5873" s="33" t="str">
        <f ca="1">IF(C5873=Calculator!$H$27,"F",IF(Daily!D5873+Daily!H5873=0,IF(D5872+H5872&gt;0,"L",""),""))</f>
        <v/>
      </c>
      <c r="B5873" s="34">
        <v>5872</v>
      </c>
      <c r="C5873" s="19">
        <f t="shared" ca="1" si="365"/>
        <v>51802</v>
      </c>
      <c r="D5873" s="29">
        <f t="shared" ca="1" si="367"/>
        <v>0</v>
      </c>
      <c r="E5873" s="29">
        <f ca="1">IF(C5873&lt;Calculator!$D$26,0,IF(DAY($C5873)=1,IF(D5873-Calculator!$G$24&gt;0,Calculator!$G$24,D5873),0))</f>
        <v>0</v>
      </c>
      <c r="F5873" s="29">
        <f ca="1">IF(E5873&gt;0,D5873*Calculator!$G$22/12,0)</f>
        <v>0</v>
      </c>
      <c r="G5873" s="29">
        <f ca="1">IF(E5873&gt;0,(IFERROR(-PMT(Calculator!$G$22/12,Calculator!$G$23*12,Calculator!$G$20),0))-F5873,0)</f>
        <v>0</v>
      </c>
      <c r="H5873" s="29">
        <f t="shared" ca="1" si="368"/>
        <v>0</v>
      </c>
      <c r="I5873" s="29">
        <f t="shared" ca="1" si="366"/>
        <v>0</v>
      </c>
      <c r="J5873" s="30">
        <f>Calculator!$G$40</f>
        <v>6.5000000000000002E-2</v>
      </c>
      <c r="K5873" s="29">
        <f ca="1">IF(C5873&gt;=Calculator!$G$27,IF(DAY($C5873)=1,Calculator!$G$34/2,IF(DAY($C5873)=15,Calculator!$G$34/2,0)),0)</f>
        <v>0</v>
      </c>
      <c r="L5873" s="29">
        <f ca="1">IF(DAY($C5873)=28,IF(H5873=0,0,Calculator!$G$35),0)</f>
        <v>0</v>
      </c>
      <c r="M5873" s="29">
        <f ca="1">IF(I5873&gt;0,IF(DAY($C5873)=1,SUM(INDIRECT("I"&amp;(ROW(C5872)-DAY(C5872))):I5872),0),0)</f>
        <v>0</v>
      </c>
      <c r="N5873" s="29">
        <f ca="1">IF(C5873&lt;Calculator!$G$27,0,IF(C5873=Calculator!$G$27,Calculator!$G$39,IF(H5873-K5873&lt;=0,IF(D5873&gt;Calculator!$G$39,IF(H5873-K5873+E5873+L5873+M5873+Calculator!$G$39&gt;Calculator!$G$39,Calculator!$G$39-(H5873+E5873+L5873+M5873-K5873),Calculator!$G$39),D5873),0)))</f>
        <v>0</v>
      </c>
    </row>
    <row r="5874" spans="1:14" ht="15.75" thickBot="1">
      <c r="A5874" s="33" t="str">
        <f ca="1">IF(C5874=Calculator!$H$27,"F",IF(Daily!D5874+Daily!H5874=0,IF(D5873+H5873&gt;0,"L",""),""))</f>
        <v/>
      </c>
      <c r="B5874" s="34">
        <v>5873</v>
      </c>
      <c r="C5874" s="19">
        <f t="shared" ca="1" si="365"/>
        <v>51803</v>
      </c>
      <c r="D5874" s="29">
        <f t="shared" ca="1" si="367"/>
        <v>0</v>
      </c>
      <c r="E5874" s="29">
        <f ca="1">IF(C5874&lt;Calculator!$D$26,0,IF(DAY($C5874)=1,IF(D5874-Calculator!$G$24&gt;0,Calculator!$G$24,D5874),0))</f>
        <v>0</v>
      </c>
      <c r="F5874" s="29">
        <f ca="1">IF(E5874&gt;0,D5874*Calculator!$G$22/12,0)</f>
        <v>0</v>
      </c>
      <c r="G5874" s="29">
        <f ca="1">IF(E5874&gt;0,(IFERROR(-PMT(Calculator!$G$22/12,Calculator!$G$23*12,Calculator!$G$20),0))-F5874,0)</f>
        <v>0</v>
      </c>
      <c r="H5874" s="29">
        <f t="shared" ca="1" si="368"/>
        <v>0</v>
      </c>
      <c r="I5874" s="29">
        <f t="shared" ca="1" si="366"/>
        <v>0</v>
      </c>
      <c r="J5874" s="30">
        <f>Calculator!$G$40</f>
        <v>6.5000000000000002E-2</v>
      </c>
      <c r="K5874" s="29">
        <f ca="1">IF(C5874&gt;=Calculator!$G$27,IF(DAY($C5874)=1,Calculator!$G$34/2,IF(DAY($C5874)=15,Calculator!$G$34/2,0)),0)</f>
        <v>0</v>
      </c>
      <c r="L5874" s="29">
        <f ca="1">IF(DAY($C5874)=28,IF(H5874=0,0,Calculator!$G$35),0)</f>
        <v>0</v>
      </c>
      <c r="M5874" s="29">
        <f ca="1">IF(I5874&gt;0,IF(DAY($C5874)=1,SUM(INDIRECT("I"&amp;(ROW(C5873)-DAY(C5873))):I5873),0),0)</f>
        <v>0</v>
      </c>
      <c r="N5874" s="29">
        <f ca="1">IF(C5874&lt;Calculator!$G$27,0,IF(C5874=Calculator!$G$27,Calculator!$G$39,IF(H5874-K5874&lt;=0,IF(D5874&gt;Calculator!$G$39,IF(H5874-K5874+E5874+L5874+M5874+Calculator!$G$39&gt;Calculator!$G$39,Calculator!$G$39-(H5874+E5874+L5874+M5874-K5874),Calculator!$G$39),D5874),0)))</f>
        <v>0</v>
      </c>
    </row>
    <row r="5875" spans="1:14" ht="15.75" thickBot="1">
      <c r="A5875" s="33" t="str">
        <f ca="1">IF(C5875=Calculator!$H$27,"F",IF(Daily!D5875+Daily!H5875=0,IF(D5874+H5874&gt;0,"L",""),""))</f>
        <v/>
      </c>
      <c r="B5875" s="34">
        <v>5874</v>
      </c>
      <c r="C5875" s="19">
        <f t="shared" ca="1" si="365"/>
        <v>51804</v>
      </c>
      <c r="D5875" s="29">
        <f t="shared" ca="1" si="367"/>
        <v>0</v>
      </c>
      <c r="E5875" s="29">
        <f ca="1">IF(C5875&lt;Calculator!$D$26,0,IF(DAY($C5875)=1,IF(D5875-Calculator!$G$24&gt;0,Calculator!$G$24,D5875),0))</f>
        <v>0</v>
      </c>
      <c r="F5875" s="29">
        <f ca="1">IF(E5875&gt;0,D5875*Calculator!$G$22/12,0)</f>
        <v>0</v>
      </c>
      <c r="G5875" s="29">
        <f ca="1">IF(E5875&gt;0,(IFERROR(-PMT(Calculator!$G$22/12,Calculator!$G$23*12,Calculator!$G$20),0))-F5875,0)</f>
        <v>0</v>
      </c>
      <c r="H5875" s="29">
        <f t="shared" ca="1" si="368"/>
        <v>0</v>
      </c>
      <c r="I5875" s="29">
        <f t="shared" ca="1" si="366"/>
        <v>0</v>
      </c>
      <c r="J5875" s="30">
        <f>Calculator!$G$40</f>
        <v>6.5000000000000002E-2</v>
      </c>
      <c r="K5875" s="29">
        <f ca="1">IF(C5875&gt;=Calculator!$G$27,IF(DAY($C5875)=1,Calculator!$G$34/2,IF(DAY($C5875)=15,Calculator!$G$34/2,0)),0)</f>
        <v>0</v>
      </c>
      <c r="L5875" s="29">
        <f ca="1">IF(DAY($C5875)=28,IF(H5875=0,0,Calculator!$G$35),0)</f>
        <v>0</v>
      </c>
      <c r="M5875" s="29">
        <f ca="1">IF(I5875&gt;0,IF(DAY($C5875)=1,SUM(INDIRECT("I"&amp;(ROW(C5874)-DAY(C5874))):I5874),0),0)</f>
        <v>0</v>
      </c>
      <c r="N5875" s="29">
        <f ca="1">IF(C5875&lt;Calculator!$G$27,0,IF(C5875=Calculator!$G$27,Calculator!$G$39,IF(H5875-K5875&lt;=0,IF(D5875&gt;Calculator!$G$39,IF(H5875-K5875+E5875+L5875+M5875+Calculator!$G$39&gt;Calculator!$G$39,Calculator!$G$39-(H5875+E5875+L5875+M5875-K5875),Calculator!$G$39),D5875),0)))</f>
        <v>0</v>
      </c>
    </row>
    <row r="5876" spans="1:14" ht="15.75" thickBot="1">
      <c r="A5876" s="33" t="str">
        <f ca="1">IF(C5876=Calculator!$H$27,"F",IF(Daily!D5876+Daily!H5876=0,IF(D5875+H5875&gt;0,"L",""),""))</f>
        <v/>
      </c>
      <c r="B5876" s="34">
        <v>5875</v>
      </c>
      <c r="C5876" s="19">
        <f t="shared" ca="1" si="365"/>
        <v>51805</v>
      </c>
      <c r="D5876" s="29">
        <f t="shared" ca="1" si="367"/>
        <v>0</v>
      </c>
      <c r="E5876" s="29">
        <f ca="1">IF(C5876&lt;Calculator!$D$26,0,IF(DAY($C5876)=1,IF(D5876-Calculator!$G$24&gt;0,Calculator!$G$24,D5876),0))</f>
        <v>0</v>
      </c>
      <c r="F5876" s="29">
        <f ca="1">IF(E5876&gt;0,D5876*Calculator!$G$22/12,0)</f>
        <v>0</v>
      </c>
      <c r="G5876" s="29">
        <f ca="1">IF(E5876&gt;0,(IFERROR(-PMT(Calculator!$G$22/12,Calculator!$G$23*12,Calculator!$G$20),0))-F5876,0)</f>
        <v>0</v>
      </c>
      <c r="H5876" s="29">
        <f t="shared" ca="1" si="368"/>
        <v>0</v>
      </c>
      <c r="I5876" s="29">
        <f t="shared" ca="1" si="366"/>
        <v>0</v>
      </c>
      <c r="J5876" s="30">
        <f>Calculator!$G$40</f>
        <v>6.5000000000000002E-2</v>
      </c>
      <c r="K5876" s="29">
        <f ca="1">IF(C5876&gt;=Calculator!$G$27,IF(DAY($C5876)=1,Calculator!$G$34/2,IF(DAY($C5876)=15,Calculator!$G$34/2,0)),0)</f>
        <v>0</v>
      </c>
      <c r="L5876" s="29">
        <f ca="1">IF(DAY($C5876)=28,IF(H5876=0,0,Calculator!$G$35),0)</f>
        <v>0</v>
      </c>
      <c r="M5876" s="29">
        <f ca="1">IF(I5876&gt;0,IF(DAY($C5876)=1,SUM(INDIRECT("I"&amp;(ROW(C5875)-DAY(C5875))):I5875),0),0)</f>
        <v>0</v>
      </c>
      <c r="N5876" s="29">
        <f ca="1">IF(C5876&lt;Calculator!$G$27,0,IF(C5876=Calculator!$G$27,Calculator!$G$39,IF(H5876-K5876&lt;=0,IF(D5876&gt;Calculator!$G$39,IF(H5876-K5876+E5876+L5876+M5876+Calculator!$G$39&gt;Calculator!$G$39,Calculator!$G$39-(H5876+E5876+L5876+M5876-K5876),Calculator!$G$39),D5876),0)))</f>
        <v>0</v>
      </c>
    </row>
    <row r="5877" spans="1:14" ht="15.75" thickBot="1">
      <c r="A5877" s="33" t="str">
        <f ca="1">IF(C5877=Calculator!$H$27,"F",IF(Daily!D5877+Daily!H5877=0,IF(D5876+H5876&gt;0,"L",""),""))</f>
        <v/>
      </c>
      <c r="B5877" s="34">
        <v>5876</v>
      </c>
      <c r="C5877" s="19">
        <f t="shared" ca="1" si="365"/>
        <v>51806</v>
      </c>
      <c r="D5877" s="29">
        <f t="shared" ca="1" si="367"/>
        <v>0</v>
      </c>
      <c r="E5877" s="29">
        <f ca="1">IF(C5877&lt;Calculator!$D$26,0,IF(DAY($C5877)=1,IF(D5877-Calculator!$G$24&gt;0,Calculator!$G$24,D5877),0))</f>
        <v>0</v>
      </c>
      <c r="F5877" s="29">
        <f ca="1">IF(E5877&gt;0,D5877*Calculator!$G$22/12,0)</f>
        <v>0</v>
      </c>
      <c r="G5877" s="29">
        <f ca="1">IF(E5877&gt;0,(IFERROR(-PMT(Calculator!$G$22/12,Calculator!$G$23*12,Calculator!$G$20),0))-F5877,0)</f>
        <v>0</v>
      </c>
      <c r="H5877" s="29">
        <f t="shared" ca="1" si="368"/>
        <v>0</v>
      </c>
      <c r="I5877" s="29">
        <f t="shared" ca="1" si="366"/>
        <v>0</v>
      </c>
      <c r="J5877" s="30">
        <f>Calculator!$G$40</f>
        <v>6.5000000000000002E-2</v>
      </c>
      <c r="K5877" s="29">
        <f ca="1">IF(C5877&gt;=Calculator!$G$27,IF(DAY($C5877)=1,Calculator!$G$34/2,IF(DAY($C5877)=15,Calculator!$G$34/2,0)),0)</f>
        <v>4500</v>
      </c>
      <c r="L5877" s="29">
        <f ca="1">IF(DAY($C5877)=28,IF(H5877=0,0,Calculator!$G$35),0)</f>
        <v>0</v>
      </c>
      <c r="M5877" s="29">
        <f ca="1">IF(I5877&gt;0,IF(DAY($C5877)=1,SUM(INDIRECT("I"&amp;(ROW(C5876)-DAY(C5876))):I5876),0),0)</f>
        <v>0</v>
      </c>
      <c r="N5877" s="29">
        <f ca="1">IF(C5877&lt;Calculator!$G$27,0,IF(C5877=Calculator!$G$27,Calculator!$G$39,IF(H5877-K5877&lt;=0,IF(D5877&gt;Calculator!$G$39,IF(H5877-K5877+E5877+L5877+M5877+Calculator!$G$39&gt;Calculator!$G$39,Calculator!$G$39-(H5877+E5877+L5877+M5877-K5877),Calculator!$G$39),D5877),0)))</f>
        <v>0</v>
      </c>
    </row>
    <row r="5878" spans="1:14" ht="15.75" thickBot="1">
      <c r="A5878" s="33" t="str">
        <f ca="1">IF(C5878=Calculator!$H$27,"F",IF(Daily!D5878+Daily!H5878=0,IF(D5877+H5877&gt;0,"L",""),""))</f>
        <v/>
      </c>
      <c r="B5878" s="34">
        <v>5877</v>
      </c>
      <c r="C5878" s="19">
        <f t="shared" ca="1" si="365"/>
        <v>51807</v>
      </c>
      <c r="D5878" s="29">
        <f t="shared" ca="1" si="367"/>
        <v>0</v>
      </c>
      <c r="E5878" s="29">
        <f ca="1">IF(C5878&lt;Calculator!$D$26,0,IF(DAY($C5878)=1,IF(D5878-Calculator!$G$24&gt;0,Calculator!$G$24,D5878),0))</f>
        <v>0</v>
      </c>
      <c r="F5878" s="29">
        <f ca="1">IF(E5878&gt;0,D5878*Calculator!$G$22/12,0)</f>
        <v>0</v>
      </c>
      <c r="G5878" s="29">
        <f ca="1">IF(E5878&gt;0,(IFERROR(-PMT(Calculator!$G$22/12,Calculator!$G$23*12,Calculator!$G$20),0))-F5878,0)</f>
        <v>0</v>
      </c>
      <c r="H5878" s="29">
        <f t="shared" ca="1" si="368"/>
        <v>0</v>
      </c>
      <c r="I5878" s="29">
        <f t="shared" ca="1" si="366"/>
        <v>0</v>
      </c>
      <c r="J5878" s="30">
        <f>Calculator!$G$40</f>
        <v>6.5000000000000002E-2</v>
      </c>
      <c r="K5878" s="29">
        <f ca="1">IF(C5878&gt;=Calculator!$G$27,IF(DAY($C5878)=1,Calculator!$G$34/2,IF(DAY($C5878)=15,Calculator!$G$34/2,0)),0)</f>
        <v>0</v>
      </c>
      <c r="L5878" s="29">
        <f ca="1">IF(DAY($C5878)=28,IF(H5878=0,0,Calculator!$G$35),0)</f>
        <v>0</v>
      </c>
      <c r="M5878" s="29">
        <f ca="1">IF(I5878&gt;0,IF(DAY($C5878)=1,SUM(INDIRECT("I"&amp;(ROW(C5877)-DAY(C5877))):I5877),0),0)</f>
        <v>0</v>
      </c>
      <c r="N5878" s="29">
        <f ca="1">IF(C5878&lt;Calculator!$G$27,0,IF(C5878=Calculator!$G$27,Calculator!$G$39,IF(H5878-K5878&lt;=0,IF(D5878&gt;Calculator!$G$39,IF(H5878-K5878+E5878+L5878+M5878+Calculator!$G$39&gt;Calculator!$G$39,Calculator!$G$39-(H5878+E5878+L5878+M5878-K5878),Calculator!$G$39),D5878),0)))</f>
        <v>0</v>
      </c>
    </row>
    <row r="5879" spans="1:14" ht="15.75" thickBot="1">
      <c r="A5879" s="33" t="str">
        <f ca="1">IF(C5879=Calculator!$H$27,"F",IF(Daily!D5879+Daily!H5879=0,IF(D5878+H5878&gt;0,"L",""),""))</f>
        <v/>
      </c>
      <c r="B5879" s="34">
        <v>5878</v>
      </c>
      <c r="C5879" s="19">
        <f t="shared" ca="1" si="365"/>
        <v>51808</v>
      </c>
      <c r="D5879" s="29">
        <f t="shared" ca="1" si="367"/>
        <v>0</v>
      </c>
      <c r="E5879" s="29">
        <f ca="1">IF(C5879&lt;Calculator!$D$26,0,IF(DAY($C5879)=1,IF(D5879-Calculator!$G$24&gt;0,Calculator!$G$24,D5879),0))</f>
        <v>0</v>
      </c>
      <c r="F5879" s="29">
        <f ca="1">IF(E5879&gt;0,D5879*Calculator!$G$22/12,0)</f>
        <v>0</v>
      </c>
      <c r="G5879" s="29">
        <f ca="1">IF(E5879&gt;0,(IFERROR(-PMT(Calculator!$G$22/12,Calculator!$G$23*12,Calculator!$G$20),0))-F5879,0)</f>
        <v>0</v>
      </c>
      <c r="H5879" s="29">
        <f t="shared" ca="1" si="368"/>
        <v>0</v>
      </c>
      <c r="I5879" s="29">
        <f t="shared" ca="1" si="366"/>
        <v>0</v>
      </c>
      <c r="J5879" s="30">
        <f>Calculator!$G$40</f>
        <v>6.5000000000000002E-2</v>
      </c>
      <c r="K5879" s="29">
        <f ca="1">IF(C5879&gt;=Calculator!$G$27,IF(DAY($C5879)=1,Calculator!$G$34/2,IF(DAY($C5879)=15,Calculator!$G$34/2,0)),0)</f>
        <v>0</v>
      </c>
      <c r="L5879" s="29">
        <f ca="1">IF(DAY($C5879)=28,IF(H5879=0,0,Calculator!$G$35),0)</f>
        <v>0</v>
      </c>
      <c r="M5879" s="29">
        <f ca="1">IF(I5879&gt;0,IF(DAY($C5879)=1,SUM(INDIRECT("I"&amp;(ROW(C5878)-DAY(C5878))):I5878),0),0)</f>
        <v>0</v>
      </c>
      <c r="N5879" s="29">
        <f ca="1">IF(C5879&lt;Calculator!$G$27,0,IF(C5879=Calculator!$G$27,Calculator!$G$39,IF(H5879-K5879&lt;=0,IF(D5879&gt;Calculator!$G$39,IF(H5879-K5879+E5879+L5879+M5879+Calculator!$G$39&gt;Calculator!$G$39,Calculator!$G$39-(H5879+E5879+L5879+M5879-K5879),Calculator!$G$39),D5879),0)))</f>
        <v>0</v>
      </c>
    </row>
    <row r="5880" spans="1:14" ht="15.75" thickBot="1">
      <c r="A5880" s="33" t="str">
        <f ca="1">IF(C5880=Calculator!$H$27,"F",IF(Daily!D5880+Daily!H5880=0,IF(D5879+H5879&gt;0,"L",""),""))</f>
        <v/>
      </c>
      <c r="B5880" s="34">
        <v>5879</v>
      </c>
      <c r="C5880" s="19">
        <f t="shared" ca="1" si="365"/>
        <v>51809</v>
      </c>
      <c r="D5880" s="29">
        <f t="shared" ca="1" si="367"/>
        <v>0</v>
      </c>
      <c r="E5880" s="29">
        <f ca="1">IF(C5880&lt;Calculator!$D$26,0,IF(DAY($C5880)=1,IF(D5880-Calculator!$G$24&gt;0,Calculator!$G$24,D5880),0))</f>
        <v>0</v>
      </c>
      <c r="F5880" s="29">
        <f ca="1">IF(E5880&gt;0,D5880*Calculator!$G$22/12,0)</f>
        <v>0</v>
      </c>
      <c r="G5880" s="29">
        <f ca="1">IF(E5880&gt;0,(IFERROR(-PMT(Calculator!$G$22/12,Calculator!$G$23*12,Calculator!$G$20),0))-F5880,0)</f>
        <v>0</v>
      </c>
      <c r="H5880" s="29">
        <f t="shared" ca="1" si="368"/>
        <v>0</v>
      </c>
      <c r="I5880" s="29">
        <f t="shared" ca="1" si="366"/>
        <v>0</v>
      </c>
      <c r="J5880" s="30">
        <f>Calculator!$G$40</f>
        <v>6.5000000000000002E-2</v>
      </c>
      <c r="K5880" s="29">
        <f ca="1">IF(C5880&gt;=Calculator!$G$27,IF(DAY($C5880)=1,Calculator!$G$34/2,IF(DAY($C5880)=15,Calculator!$G$34/2,0)),0)</f>
        <v>0</v>
      </c>
      <c r="L5880" s="29">
        <f ca="1">IF(DAY($C5880)=28,IF(H5880=0,0,Calculator!$G$35),0)</f>
        <v>0</v>
      </c>
      <c r="M5880" s="29">
        <f ca="1">IF(I5880&gt;0,IF(DAY($C5880)=1,SUM(INDIRECT("I"&amp;(ROW(C5879)-DAY(C5879))):I5879),0),0)</f>
        <v>0</v>
      </c>
      <c r="N5880" s="29">
        <f ca="1">IF(C5880&lt;Calculator!$G$27,0,IF(C5880=Calculator!$G$27,Calculator!$G$39,IF(H5880-K5880&lt;=0,IF(D5880&gt;Calculator!$G$39,IF(H5880-K5880+E5880+L5880+M5880+Calculator!$G$39&gt;Calculator!$G$39,Calculator!$G$39-(H5880+E5880+L5880+M5880-K5880),Calculator!$G$39),D5880),0)))</f>
        <v>0</v>
      </c>
    </row>
    <row r="5881" spans="1:14" ht="15.75" thickBot="1">
      <c r="A5881" s="33" t="str">
        <f ca="1">IF(C5881=Calculator!$H$27,"F",IF(Daily!D5881+Daily!H5881=0,IF(D5880+H5880&gt;0,"L",""),""))</f>
        <v/>
      </c>
      <c r="B5881" s="34">
        <v>5880</v>
      </c>
      <c r="C5881" s="19">
        <f t="shared" ca="1" si="365"/>
        <v>51810</v>
      </c>
      <c r="D5881" s="29">
        <f t="shared" ca="1" si="367"/>
        <v>0</v>
      </c>
      <c r="E5881" s="29">
        <f ca="1">IF(C5881&lt;Calculator!$D$26,0,IF(DAY($C5881)=1,IF(D5881-Calculator!$G$24&gt;0,Calculator!$G$24,D5881),0))</f>
        <v>0</v>
      </c>
      <c r="F5881" s="29">
        <f ca="1">IF(E5881&gt;0,D5881*Calculator!$G$22/12,0)</f>
        <v>0</v>
      </c>
      <c r="G5881" s="29">
        <f ca="1">IF(E5881&gt;0,(IFERROR(-PMT(Calculator!$G$22/12,Calculator!$G$23*12,Calculator!$G$20),0))-F5881,0)</f>
        <v>0</v>
      </c>
      <c r="H5881" s="29">
        <f t="shared" ca="1" si="368"/>
        <v>0</v>
      </c>
      <c r="I5881" s="29">
        <f t="shared" ca="1" si="366"/>
        <v>0</v>
      </c>
      <c r="J5881" s="30">
        <f>Calculator!$G$40</f>
        <v>6.5000000000000002E-2</v>
      </c>
      <c r="K5881" s="29">
        <f ca="1">IF(C5881&gt;=Calculator!$G$27,IF(DAY($C5881)=1,Calculator!$G$34/2,IF(DAY($C5881)=15,Calculator!$G$34/2,0)),0)</f>
        <v>0</v>
      </c>
      <c r="L5881" s="29">
        <f ca="1">IF(DAY($C5881)=28,IF(H5881=0,0,Calculator!$G$35),0)</f>
        <v>0</v>
      </c>
      <c r="M5881" s="29">
        <f ca="1">IF(I5881&gt;0,IF(DAY($C5881)=1,SUM(INDIRECT("I"&amp;(ROW(C5880)-DAY(C5880))):I5880),0),0)</f>
        <v>0</v>
      </c>
      <c r="N5881" s="29">
        <f ca="1">IF(C5881&lt;Calculator!$G$27,0,IF(C5881=Calculator!$G$27,Calculator!$G$39,IF(H5881-K5881&lt;=0,IF(D5881&gt;Calculator!$G$39,IF(H5881-K5881+E5881+L5881+M5881+Calculator!$G$39&gt;Calculator!$G$39,Calculator!$G$39-(H5881+E5881+L5881+M5881-K5881),Calculator!$G$39),D5881),0)))</f>
        <v>0</v>
      </c>
    </row>
    <row r="5882" spans="1:14" ht="15.75" thickBot="1">
      <c r="A5882" s="33" t="str">
        <f ca="1">IF(C5882=Calculator!$H$27,"F",IF(Daily!D5882+Daily!H5882=0,IF(D5881+H5881&gt;0,"L",""),""))</f>
        <v/>
      </c>
      <c r="B5882" s="34">
        <v>5881</v>
      </c>
      <c r="C5882" s="19">
        <f t="shared" ca="1" si="365"/>
        <v>51811</v>
      </c>
      <c r="D5882" s="29">
        <f t="shared" ca="1" si="367"/>
        <v>0</v>
      </c>
      <c r="E5882" s="29">
        <f ca="1">IF(C5882&lt;Calculator!$D$26,0,IF(DAY($C5882)=1,IF(D5882-Calculator!$G$24&gt;0,Calculator!$G$24,D5882),0))</f>
        <v>0</v>
      </c>
      <c r="F5882" s="29">
        <f ca="1">IF(E5882&gt;0,D5882*Calculator!$G$22/12,0)</f>
        <v>0</v>
      </c>
      <c r="G5882" s="29">
        <f ca="1">IF(E5882&gt;0,(IFERROR(-PMT(Calculator!$G$22/12,Calculator!$G$23*12,Calculator!$G$20),0))-F5882,0)</f>
        <v>0</v>
      </c>
      <c r="H5882" s="29">
        <f t="shared" ca="1" si="368"/>
        <v>0</v>
      </c>
      <c r="I5882" s="29">
        <f t="shared" ca="1" si="366"/>
        <v>0</v>
      </c>
      <c r="J5882" s="30">
        <f>Calculator!$G$40</f>
        <v>6.5000000000000002E-2</v>
      </c>
      <c r="K5882" s="29">
        <f ca="1">IF(C5882&gt;=Calculator!$G$27,IF(DAY($C5882)=1,Calculator!$G$34/2,IF(DAY($C5882)=15,Calculator!$G$34/2,0)),0)</f>
        <v>0</v>
      </c>
      <c r="L5882" s="29">
        <f ca="1">IF(DAY($C5882)=28,IF(H5882=0,0,Calculator!$G$35),0)</f>
        <v>0</v>
      </c>
      <c r="M5882" s="29">
        <f ca="1">IF(I5882&gt;0,IF(DAY($C5882)=1,SUM(INDIRECT("I"&amp;(ROW(C5881)-DAY(C5881))):I5881),0),0)</f>
        <v>0</v>
      </c>
      <c r="N5882" s="29">
        <f ca="1">IF(C5882&lt;Calculator!$G$27,0,IF(C5882=Calculator!$G$27,Calculator!$G$39,IF(H5882-K5882&lt;=0,IF(D5882&gt;Calculator!$G$39,IF(H5882-K5882+E5882+L5882+M5882+Calculator!$G$39&gt;Calculator!$G$39,Calculator!$G$39-(H5882+E5882+L5882+M5882-K5882),Calculator!$G$39),D5882),0)))</f>
        <v>0</v>
      </c>
    </row>
    <row r="5883" spans="1:14" ht="15.75" thickBot="1">
      <c r="A5883" s="33" t="str">
        <f ca="1">IF(C5883=Calculator!$H$27,"F",IF(Daily!D5883+Daily!H5883=0,IF(D5882+H5882&gt;0,"L",""),""))</f>
        <v/>
      </c>
      <c r="B5883" s="34">
        <v>5882</v>
      </c>
      <c r="C5883" s="19">
        <f t="shared" ca="1" si="365"/>
        <v>51812</v>
      </c>
      <c r="D5883" s="29">
        <f t="shared" ca="1" si="367"/>
        <v>0</v>
      </c>
      <c r="E5883" s="29">
        <f ca="1">IF(C5883&lt;Calculator!$D$26,0,IF(DAY($C5883)=1,IF(D5883-Calculator!$G$24&gt;0,Calculator!$G$24,D5883),0))</f>
        <v>0</v>
      </c>
      <c r="F5883" s="29">
        <f ca="1">IF(E5883&gt;0,D5883*Calculator!$G$22/12,0)</f>
        <v>0</v>
      </c>
      <c r="G5883" s="29">
        <f ca="1">IF(E5883&gt;0,(IFERROR(-PMT(Calculator!$G$22/12,Calculator!$G$23*12,Calculator!$G$20),0))-F5883,0)</f>
        <v>0</v>
      </c>
      <c r="H5883" s="29">
        <f t="shared" ca="1" si="368"/>
        <v>0</v>
      </c>
      <c r="I5883" s="29">
        <f t="shared" ca="1" si="366"/>
        <v>0</v>
      </c>
      <c r="J5883" s="30">
        <f>Calculator!$G$40</f>
        <v>6.5000000000000002E-2</v>
      </c>
      <c r="K5883" s="29">
        <f ca="1">IF(C5883&gt;=Calculator!$G$27,IF(DAY($C5883)=1,Calculator!$G$34/2,IF(DAY($C5883)=15,Calculator!$G$34/2,0)),0)</f>
        <v>0</v>
      </c>
      <c r="L5883" s="29">
        <f ca="1">IF(DAY($C5883)=28,IF(H5883=0,0,Calculator!$G$35),0)</f>
        <v>0</v>
      </c>
      <c r="M5883" s="29">
        <f ca="1">IF(I5883&gt;0,IF(DAY($C5883)=1,SUM(INDIRECT("I"&amp;(ROW(C5882)-DAY(C5882))):I5882),0),0)</f>
        <v>0</v>
      </c>
      <c r="N5883" s="29">
        <f ca="1">IF(C5883&lt;Calculator!$G$27,0,IF(C5883=Calculator!$G$27,Calculator!$G$39,IF(H5883-K5883&lt;=0,IF(D5883&gt;Calculator!$G$39,IF(H5883-K5883+E5883+L5883+M5883+Calculator!$G$39&gt;Calculator!$G$39,Calculator!$G$39-(H5883+E5883+L5883+M5883-K5883),Calculator!$G$39),D5883),0)))</f>
        <v>0</v>
      </c>
    </row>
    <row r="5884" spans="1:14" ht="15.75" thickBot="1">
      <c r="A5884" s="33" t="str">
        <f ca="1">IF(C5884=Calculator!$H$27,"F",IF(Daily!D5884+Daily!H5884=0,IF(D5883+H5883&gt;0,"L",""),""))</f>
        <v/>
      </c>
      <c r="B5884" s="34">
        <v>5883</v>
      </c>
      <c r="C5884" s="19">
        <f t="shared" ca="1" si="365"/>
        <v>51813</v>
      </c>
      <c r="D5884" s="29">
        <f t="shared" ca="1" si="367"/>
        <v>0</v>
      </c>
      <c r="E5884" s="29">
        <f ca="1">IF(C5884&lt;Calculator!$D$26,0,IF(DAY($C5884)=1,IF(D5884-Calculator!$G$24&gt;0,Calculator!$G$24,D5884),0))</f>
        <v>0</v>
      </c>
      <c r="F5884" s="29">
        <f ca="1">IF(E5884&gt;0,D5884*Calculator!$G$22/12,0)</f>
        <v>0</v>
      </c>
      <c r="G5884" s="29">
        <f ca="1">IF(E5884&gt;0,(IFERROR(-PMT(Calculator!$G$22/12,Calculator!$G$23*12,Calculator!$G$20),0))-F5884,0)</f>
        <v>0</v>
      </c>
      <c r="H5884" s="29">
        <f t="shared" ca="1" si="368"/>
        <v>0</v>
      </c>
      <c r="I5884" s="29">
        <f t="shared" ca="1" si="366"/>
        <v>0</v>
      </c>
      <c r="J5884" s="30">
        <f>Calculator!$G$40</f>
        <v>6.5000000000000002E-2</v>
      </c>
      <c r="K5884" s="29">
        <f ca="1">IF(C5884&gt;=Calculator!$G$27,IF(DAY($C5884)=1,Calculator!$G$34/2,IF(DAY($C5884)=15,Calculator!$G$34/2,0)),0)</f>
        <v>0</v>
      </c>
      <c r="L5884" s="29">
        <f ca="1">IF(DAY($C5884)=28,IF(H5884=0,0,Calculator!$G$35),0)</f>
        <v>0</v>
      </c>
      <c r="M5884" s="29">
        <f ca="1">IF(I5884&gt;0,IF(DAY($C5884)=1,SUM(INDIRECT("I"&amp;(ROW(C5883)-DAY(C5883))):I5883),0),0)</f>
        <v>0</v>
      </c>
      <c r="N5884" s="29">
        <f ca="1">IF(C5884&lt;Calculator!$G$27,0,IF(C5884=Calculator!$G$27,Calculator!$G$39,IF(H5884-K5884&lt;=0,IF(D5884&gt;Calculator!$G$39,IF(H5884-K5884+E5884+L5884+M5884+Calculator!$G$39&gt;Calculator!$G$39,Calculator!$G$39-(H5884+E5884+L5884+M5884-K5884),Calculator!$G$39),D5884),0)))</f>
        <v>0</v>
      </c>
    </row>
    <row r="5885" spans="1:14" ht="15.75" thickBot="1">
      <c r="A5885" s="33" t="str">
        <f ca="1">IF(C5885=Calculator!$H$27,"F",IF(Daily!D5885+Daily!H5885=0,IF(D5884+H5884&gt;0,"L",""),""))</f>
        <v/>
      </c>
      <c r="B5885" s="34">
        <v>5884</v>
      </c>
      <c r="C5885" s="19">
        <f t="shared" ca="1" si="365"/>
        <v>51814</v>
      </c>
      <c r="D5885" s="29">
        <f t="shared" ca="1" si="367"/>
        <v>0</v>
      </c>
      <c r="E5885" s="29">
        <f ca="1">IF(C5885&lt;Calculator!$D$26,0,IF(DAY($C5885)=1,IF(D5885-Calculator!$G$24&gt;0,Calculator!$G$24,D5885),0))</f>
        <v>0</v>
      </c>
      <c r="F5885" s="29">
        <f ca="1">IF(E5885&gt;0,D5885*Calculator!$G$22/12,0)</f>
        <v>0</v>
      </c>
      <c r="G5885" s="29">
        <f ca="1">IF(E5885&gt;0,(IFERROR(-PMT(Calculator!$G$22/12,Calculator!$G$23*12,Calculator!$G$20),0))-F5885,0)</f>
        <v>0</v>
      </c>
      <c r="H5885" s="29">
        <f t="shared" ca="1" si="368"/>
        <v>0</v>
      </c>
      <c r="I5885" s="29">
        <f t="shared" ca="1" si="366"/>
        <v>0</v>
      </c>
      <c r="J5885" s="30">
        <f>Calculator!$G$40</f>
        <v>6.5000000000000002E-2</v>
      </c>
      <c r="K5885" s="29">
        <f ca="1">IF(C5885&gt;=Calculator!$G$27,IF(DAY($C5885)=1,Calculator!$G$34/2,IF(DAY($C5885)=15,Calculator!$G$34/2,0)),0)</f>
        <v>0</v>
      </c>
      <c r="L5885" s="29">
        <f ca="1">IF(DAY($C5885)=28,IF(H5885=0,0,Calculator!$G$35),0)</f>
        <v>0</v>
      </c>
      <c r="M5885" s="29">
        <f ca="1">IF(I5885&gt;0,IF(DAY($C5885)=1,SUM(INDIRECT("I"&amp;(ROW(C5884)-DAY(C5884))):I5884),0),0)</f>
        <v>0</v>
      </c>
      <c r="N5885" s="29">
        <f ca="1">IF(C5885&lt;Calculator!$G$27,0,IF(C5885=Calculator!$G$27,Calculator!$G$39,IF(H5885-K5885&lt;=0,IF(D5885&gt;Calculator!$G$39,IF(H5885-K5885+E5885+L5885+M5885+Calculator!$G$39&gt;Calculator!$G$39,Calculator!$G$39-(H5885+E5885+L5885+M5885-K5885),Calculator!$G$39),D5885),0)))</f>
        <v>0</v>
      </c>
    </row>
    <row r="5886" spans="1:14" ht="15.75" thickBot="1">
      <c r="A5886" s="33" t="str">
        <f ca="1">IF(C5886=Calculator!$H$27,"F",IF(Daily!D5886+Daily!H5886=0,IF(D5885+H5885&gt;0,"L",""),""))</f>
        <v/>
      </c>
      <c r="B5886" s="34">
        <v>5885</v>
      </c>
      <c r="C5886" s="19">
        <f t="shared" ca="1" si="365"/>
        <v>51815</v>
      </c>
      <c r="D5886" s="29">
        <f t="shared" ca="1" si="367"/>
        <v>0</v>
      </c>
      <c r="E5886" s="29">
        <f ca="1">IF(C5886&lt;Calculator!$D$26,0,IF(DAY($C5886)=1,IF(D5886-Calculator!$G$24&gt;0,Calculator!$G$24,D5886),0))</f>
        <v>0</v>
      </c>
      <c r="F5886" s="29">
        <f ca="1">IF(E5886&gt;0,D5886*Calculator!$G$22/12,0)</f>
        <v>0</v>
      </c>
      <c r="G5886" s="29">
        <f ca="1">IF(E5886&gt;0,(IFERROR(-PMT(Calculator!$G$22/12,Calculator!$G$23*12,Calculator!$G$20),0))-F5886,0)</f>
        <v>0</v>
      </c>
      <c r="H5886" s="29">
        <f t="shared" ca="1" si="368"/>
        <v>0</v>
      </c>
      <c r="I5886" s="29">
        <f t="shared" ca="1" si="366"/>
        <v>0</v>
      </c>
      <c r="J5886" s="30">
        <f>Calculator!$G$40</f>
        <v>6.5000000000000002E-2</v>
      </c>
      <c r="K5886" s="29">
        <f ca="1">IF(C5886&gt;=Calculator!$G$27,IF(DAY($C5886)=1,Calculator!$G$34/2,IF(DAY($C5886)=15,Calculator!$G$34/2,0)),0)</f>
        <v>0</v>
      </c>
      <c r="L5886" s="29">
        <f ca="1">IF(DAY($C5886)=28,IF(H5886=0,0,Calculator!$G$35),0)</f>
        <v>0</v>
      </c>
      <c r="M5886" s="29">
        <f ca="1">IF(I5886&gt;0,IF(DAY($C5886)=1,SUM(INDIRECT("I"&amp;(ROW(C5885)-DAY(C5885))):I5885),0),0)</f>
        <v>0</v>
      </c>
      <c r="N5886" s="29">
        <f ca="1">IF(C5886&lt;Calculator!$G$27,0,IF(C5886=Calculator!$G$27,Calculator!$G$39,IF(H5886-K5886&lt;=0,IF(D5886&gt;Calculator!$G$39,IF(H5886-K5886+E5886+L5886+M5886+Calculator!$G$39&gt;Calculator!$G$39,Calculator!$G$39-(H5886+E5886+L5886+M5886-K5886),Calculator!$G$39),D5886),0)))</f>
        <v>0</v>
      </c>
    </row>
    <row r="5887" spans="1:14" ht="15.75" thickBot="1">
      <c r="A5887" s="33" t="str">
        <f ca="1">IF(C5887=Calculator!$H$27,"F",IF(Daily!D5887+Daily!H5887=0,IF(D5886+H5886&gt;0,"L",""),""))</f>
        <v/>
      </c>
      <c r="B5887" s="34">
        <v>5886</v>
      </c>
      <c r="C5887" s="19">
        <f t="shared" ca="1" si="365"/>
        <v>51816</v>
      </c>
      <c r="D5887" s="29">
        <f t="shared" ca="1" si="367"/>
        <v>0</v>
      </c>
      <c r="E5887" s="29">
        <f ca="1">IF(C5887&lt;Calculator!$D$26,0,IF(DAY($C5887)=1,IF(D5887-Calculator!$G$24&gt;0,Calculator!$G$24,D5887),0))</f>
        <v>0</v>
      </c>
      <c r="F5887" s="29">
        <f ca="1">IF(E5887&gt;0,D5887*Calculator!$G$22/12,0)</f>
        <v>0</v>
      </c>
      <c r="G5887" s="29">
        <f ca="1">IF(E5887&gt;0,(IFERROR(-PMT(Calculator!$G$22/12,Calculator!$G$23*12,Calculator!$G$20),0))-F5887,0)</f>
        <v>0</v>
      </c>
      <c r="H5887" s="29">
        <f t="shared" ca="1" si="368"/>
        <v>0</v>
      </c>
      <c r="I5887" s="29">
        <f t="shared" ca="1" si="366"/>
        <v>0</v>
      </c>
      <c r="J5887" s="30">
        <f>Calculator!$G$40</f>
        <v>6.5000000000000002E-2</v>
      </c>
      <c r="K5887" s="29">
        <f ca="1">IF(C5887&gt;=Calculator!$G$27,IF(DAY($C5887)=1,Calculator!$G$34/2,IF(DAY($C5887)=15,Calculator!$G$34/2,0)),0)</f>
        <v>0</v>
      </c>
      <c r="L5887" s="29">
        <f ca="1">IF(DAY($C5887)=28,IF(H5887=0,0,Calculator!$G$35),0)</f>
        <v>0</v>
      </c>
      <c r="M5887" s="29">
        <f ca="1">IF(I5887&gt;0,IF(DAY($C5887)=1,SUM(INDIRECT("I"&amp;(ROW(C5886)-DAY(C5886))):I5886),0),0)</f>
        <v>0</v>
      </c>
      <c r="N5887" s="29">
        <f ca="1">IF(C5887&lt;Calculator!$G$27,0,IF(C5887=Calculator!$G$27,Calculator!$G$39,IF(H5887-K5887&lt;=0,IF(D5887&gt;Calculator!$G$39,IF(H5887-K5887+E5887+L5887+M5887+Calculator!$G$39&gt;Calculator!$G$39,Calculator!$G$39-(H5887+E5887+L5887+M5887-K5887),Calculator!$G$39),D5887),0)))</f>
        <v>0</v>
      </c>
    </row>
    <row r="5888" spans="1:14" ht="15.75" thickBot="1">
      <c r="A5888" s="33" t="str">
        <f ca="1">IF(C5888=Calculator!$H$27,"F",IF(Daily!D5888+Daily!H5888=0,IF(D5887+H5887&gt;0,"L",""),""))</f>
        <v/>
      </c>
      <c r="B5888" s="34">
        <v>5887</v>
      </c>
      <c r="C5888" s="19">
        <f t="shared" ca="1" si="365"/>
        <v>51817</v>
      </c>
      <c r="D5888" s="29">
        <f t="shared" ca="1" si="367"/>
        <v>0</v>
      </c>
      <c r="E5888" s="29">
        <f ca="1">IF(C5888&lt;Calculator!$D$26,0,IF(DAY($C5888)=1,IF(D5888-Calculator!$G$24&gt;0,Calculator!$G$24,D5888),0))</f>
        <v>0</v>
      </c>
      <c r="F5888" s="29">
        <f ca="1">IF(E5888&gt;0,D5888*Calculator!$G$22/12,0)</f>
        <v>0</v>
      </c>
      <c r="G5888" s="29">
        <f ca="1">IF(E5888&gt;0,(IFERROR(-PMT(Calculator!$G$22/12,Calculator!$G$23*12,Calculator!$G$20),0))-F5888,0)</f>
        <v>0</v>
      </c>
      <c r="H5888" s="29">
        <f t="shared" ca="1" si="368"/>
        <v>0</v>
      </c>
      <c r="I5888" s="29">
        <f t="shared" ca="1" si="366"/>
        <v>0</v>
      </c>
      <c r="J5888" s="30">
        <f>Calculator!$G$40</f>
        <v>6.5000000000000002E-2</v>
      </c>
      <c r="K5888" s="29">
        <f ca="1">IF(C5888&gt;=Calculator!$G$27,IF(DAY($C5888)=1,Calculator!$G$34/2,IF(DAY($C5888)=15,Calculator!$G$34/2,0)),0)</f>
        <v>0</v>
      </c>
      <c r="L5888" s="29">
        <f ca="1">IF(DAY($C5888)=28,IF(H5888=0,0,Calculator!$G$35),0)</f>
        <v>0</v>
      </c>
      <c r="M5888" s="29">
        <f ca="1">IF(I5888&gt;0,IF(DAY($C5888)=1,SUM(INDIRECT("I"&amp;(ROW(C5887)-DAY(C5887))):I5887),0),0)</f>
        <v>0</v>
      </c>
      <c r="N5888" s="29">
        <f ca="1">IF(C5888&lt;Calculator!$G$27,0,IF(C5888=Calculator!$G$27,Calculator!$G$39,IF(H5888-K5888&lt;=0,IF(D5888&gt;Calculator!$G$39,IF(H5888-K5888+E5888+L5888+M5888+Calculator!$G$39&gt;Calculator!$G$39,Calculator!$G$39-(H5888+E5888+L5888+M5888-K5888),Calculator!$G$39),D5888),0)))</f>
        <v>0</v>
      </c>
    </row>
    <row r="5889" spans="1:14" ht="15.75" thickBot="1">
      <c r="A5889" s="33" t="str">
        <f ca="1">IF(C5889=Calculator!$H$27,"F",IF(Daily!D5889+Daily!H5889=0,IF(D5888+H5888&gt;0,"L",""),""))</f>
        <v/>
      </c>
      <c r="B5889" s="34">
        <v>5888</v>
      </c>
      <c r="C5889" s="19">
        <f t="shared" ca="1" si="365"/>
        <v>51818</v>
      </c>
      <c r="D5889" s="29">
        <f t="shared" ca="1" si="367"/>
        <v>0</v>
      </c>
      <c r="E5889" s="29">
        <f ca="1">IF(C5889&lt;Calculator!$D$26,0,IF(DAY($C5889)=1,IF(D5889-Calculator!$G$24&gt;0,Calculator!$G$24,D5889),0))</f>
        <v>0</v>
      </c>
      <c r="F5889" s="29">
        <f ca="1">IF(E5889&gt;0,D5889*Calculator!$G$22/12,0)</f>
        <v>0</v>
      </c>
      <c r="G5889" s="29">
        <f ca="1">IF(E5889&gt;0,(IFERROR(-PMT(Calculator!$G$22/12,Calculator!$G$23*12,Calculator!$G$20),0))-F5889,0)</f>
        <v>0</v>
      </c>
      <c r="H5889" s="29">
        <f t="shared" ca="1" si="368"/>
        <v>0</v>
      </c>
      <c r="I5889" s="29">
        <f t="shared" ca="1" si="366"/>
        <v>0</v>
      </c>
      <c r="J5889" s="30">
        <f>Calculator!$G$40</f>
        <v>6.5000000000000002E-2</v>
      </c>
      <c r="K5889" s="29">
        <f ca="1">IF(C5889&gt;=Calculator!$G$27,IF(DAY($C5889)=1,Calculator!$G$34/2,IF(DAY($C5889)=15,Calculator!$G$34/2,0)),0)</f>
        <v>0</v>
      </c>
      <c r="L5889" s="29">
        <f ca="1">IF(DAY($C5889)=28,IF(H5889=0,0,Calculator!$G$35),0)</f>
        <v>0</v>
      </c>
      <c r="M5889" s="29">
        <f ca="1">IF(I5889&gt;0,IF(DAY($C5889)=1,SUM(INDIRECT("I"&amp;(ROW(C5888)-DAY(C5888))):I5888),0),0)</f>
        <v>0</v>
      </c>
      <c r="N5889" s="29">
        <f ca="1">IF(C5889&lt;Calculator!$G$27,0,IF(C5889=Calculator!$G$27,Calculator!$G$39,IF(H5889-K5889&lt;=0,IF(D5889&gt;Calculator!$G$39,IF(H5889-K5889+E5889+L5889+M5889+Calculator!$G$39&gt;Calculator!$G$39,Calculator!$G$39-(H5889+E5889+L5889+M5889-K5889),Calculator!$G$39),D5889),0)))</f>
        <v>0</v>
      </c>
    </row>
    <row r="5890" spans="1:14" ht="15.75" thickBot="1">
      <c r="A5890" s="33" t="str">
        <f ca="1">IF(C5890=Calculator!$H$27,"F",IF(Daily!D5890+Daily!H5890=0,IF(D5889+H5889&gt;0,"L",""),""))</f>
        <v/>
      </c>
      <c r="B5890" s="34">
        <v>5889</v>
      </c>
      <c r="C5890" s="19">
        <f t="shared" ca="1" si="365"/>
        <v>51819</v>
      </c>
      <c r="D5890" s="29">
        <f t="shared" ca="1" si="367"/>
        <v>0</v>
      </c>
      <c r="E5890" s="29">
        <f ca="1">IF(C5890&lt;Calculator!$D$26,0,IF(DAY($C5890)=1,IF(D5890-Calculator!$G$24&gt;0,Calculator!$G$24,D5890),0))</f>
        <v>0</v>
      </c>
      <c r="F5890" s="29">
        <f ca="1">IF(E5890&gt;0,D5890*Calculator!$G$22/12,0)</f>
        <v>0</v>
      </c>
      <c r="G5890" s="29">
        <f ca="1">IF(E5890&gt;0,(IFERROR(-PMT(Calculator!$G$22/12,Calculator!$G$23*12,Calculator!$G$20),0))-F5890,0)</f>
        <v>0</v>
      </c>
      <c r="H5890" s="29">
        <f t="shared" ca="1" si="368"/>
        <v>0</v>
      </c>
      <c r="I5890" s="29">
        <f t="shared" ca="1" si="366"/>
        <v>0</v>
      </c>
      <c r="J5890" s="30">
        <f>Calculator!$G$40</f>
        <v>6.5000000000000002E-2</v>
      </c>
      <c r="K5890" s="29">
        <f ca="1">IF(C5890&gt;=Calculator!$G$27,IF(DAY($C5890)=1,Calculator!$G$34/2,IF(DAY($C5890)=15,Calculator!$G$34/2,0)),0)</f>
        <v>0</v>
      </c>
      <c r="L5890" s="29">
        <f ca="1">IF(DAY($C5890)=28,IF(H5890=0,0,Calculator!$G$35),0)</f>
        <v>0</v>
      </c>
      <c r="M5890" s="29">
        <f ca="1">IF(I5890&gt;0,IF(DAY($C5890)=1,SUM(INDIRECT("I"&amp;(ROW(C5889)-DAY(C5889))):I5889),0),0)</f>
        <v>0</v>
      </c>
      <c r="N5890" s="29">
        <f ca="1">IF(C5890&lt;Calculator!$G$27,0,IF(C5890=Calculator!$G$27,Calculator!$G$39,IF(H5890-K5890&lt;=0,IF(D5890&gt;Calculator!$G$39,IF(H5890-K5890+E5890+L5890+M5890+Calculator!$G$39&gt;Calculator!$G$39,Calculator!$G$39-(H5890+E5890+L5890+M5890-K5890),Calculator!$G$39),D5890),0)))</f>
        <v>0</v>
      </c>
    </row>
    <row r="5891" spans="1:14" ht="15.75" thickBot="1">
      <c r="A5891" s="33" t="str">
        <f ca="1">IF(C5891=Calculator!$H$27,"F",IF(Daily!D5891+Daily!H5891=0,IF(D5890+H5890&gt;0,"L",""),""))</f>
        <v/>
      </c>
      <c r="B5891" s="34">
        <v>5890</v>
      </c>
      <c r="C5891" s="19">
        <f t="shared" ref="C5891:C5954" ca="1" si="369">C5890+1</f>
        <v>51820</v>
      </c>
      <c r="D5891" s="29">
        <f t="shared" ca="1" si="367"/>
        <v>0</v>
      </c>
      <c r="E5891" s="29">
        <f ca="1">IF(C5891&lt;Calculator!$D$26,0,IF(DAY($C5891)=1,IF(D5891-Calculator!$G$24&gt;0,Calculator!$G$24,D5891),0))</f>
        <v>0</v>
      </c>
      <c r="F5891" s="29">
        <f ca="1">IF(E5891&gt;0,D5891*Calculator!$G$22/12,0)</f>
        <v>0</v>
      </c>
      <c r="G5891" s="29">
        <f ca="1">IF(E5891&gt;0,(IFERROR(-PMT(Calculator!$G$22/12,Calculator!$G$23*12,Calculator!$G$20),0))-F5891,0)</f>
        <v>0</v>
      </c>
      <c r="H5891" s="29">
        <f t="shared" ca="1" si="368"/>
        <v>0</v>
      </c>
      <c r="I5891" s="29">
        <f t="shared" ref="I5891:I5954" ca="1" si="370">H5891*J5891/365</f>
        <v>0</v>
      </c>
      <c r="J5891" s="30">
        <f>Calculator!$G$40</f>
        <v>6.5000000000000002E-2</v>
      </c>
      <c r="K5891" s="29">
        <f ca="1">IF(C5891&gt;=Calculator!$G$27,IF(DAY($C5891)=1,Calculator!$G$34/2,IF(DAY($C5891)=15,Calculator!$G$34/2,0)),0)</f>
        <v>4500</v>
      </c>
      <c r="L5891" s="29">
        <f ca="1">IF(DAY($C5891)=28,IF(H5891=0,0,Calculator!$G$35),0)</f>
        <v>0</v>
      </c>
      <c r="M5891" s="29">
        <f ca="1">IF(I5891&gt;0,IF(DAY($C5891)=1,SUM(INDIRECT("I"&amp;(ROW(C5890)-DAY(C5890))):I5890),0),0)</f>
        <v>0</v>
      </c>
      <c r="N5891" s="29">
        <f ca="1">IF(C5891&lt;Calculator!$G$27,0,IF(C5891=Calculator!$G$27,Calculator!$G$39,IF(H5891-K5891&lt;=0,IF(D5891&gt;Calculator!$G$39,IF(H5891-K5891+E5891+L5891+M5891+Calculator!$G$39&gt;Calculator!$G$39,Calculator!$G$39-(H5891+E5891+L5891+M5891-K5891),Calculator!$G$39),D5891),0)))</f>
        <v>0</v>
      </c>
    </row>
    <row r="5892" spans="1:14" ht="15.75" thickBot="1">
      <c r="A5892" s="33" t="str">
        <f ca="1">IF(C5892=Calculator!$H$27,"F",IF(Daily!D5892+Daily!H5892=0,IF(D5891+H5891&gt;0,"L",""),""))</f>
        <v/>
      </c>
      <c r="B5892" s="34">
        <v>5891</v>
      </c>
      <c r="C5892" s="19">
        <f t="shared" ca="1" si="369"/>
        <v>51821</v>
      </c>
      <c r="D5892" s="29">
        <f t="shared" ref="D5892:D5955" ca="1" si="371">IF(((D5891-G5891)-N5891)&lt;0,0,((D5891-G5891)-N5891))</f>
        <v>0</v>
      </c>
      <c r="E5892" s="29">
        <f ca="1">IF(C5892&lt;Calculator!$D$26,0,IF(DAY($C5892)=1,IF(D5892-Calculator!$G$24&gt;0,Calculator!$G$24,D5892),0))</f>
        <v>0</v>
      </c>
      <c r="F5892" s="29">
        <f ca="1">IF(E5892&gt;0,D5892*Calculator!$G$22/12,0)</f>
        <v>0</v>
      </c>
      <c r="G5892" s="29">
        <f ca="1">IF(E5892&gt;0,(IFERROR(-PMT(Calculator!$G$22/12,Calculator!$G$23*12,Calculator!$G$20),0))-F5892,0)</f>
        <v>0</v>
      </c>
      <c r="H5892" s="29">
        <f t="shared" ref="H5892:H5955" ca="1" si="372">IF((H5891-K5891+SUM(L5891:N5891)+E5891)&lt;0,0,(H5891-K5891+SUM(L5891:N5891)+E5891))</f>
        <v>0</v>
      </c>
      <c r="I5892" s="29">
        <f t="shared" ca="1" si="370"/>
        <v>0</v>
      </c>
      <c r="J5892" s="30">
        <f>Calculator!$G$40</f>
        <v>6.5000000000000002E-2</v>
      </c>
      <c r="K5892" s="29">
        <f ca="1">IF(C5892&gt;=Calculator!$G$27,IF(DAY($C5892)=1,Calculator!$G$34/2,IF(DAY($C5892)=15,Calculator!$G$34/2,0)),0)</f>
        <v>0</v>
      </c>
      <c r="L5892" s="29">
        <f ca="1">IF(DAY($C5892)=28,IF(H5892=0,0,Calculator!$G$35),0)</f>
        <v>0</v>
      </c>
      <c r="M5892" s="29">
        <f ca="1">IF(I5892&gt;0,IF(DAY($C5892)=1,SUM(INDIRECT("I"&amp;(ROW(C5891)-DAY(C5891))):I5891),0),0)</f>
        <v>0</v>
      </c>
      <c r="N5892" s="29">
        <f ca="1">IF(C5892&lt;Calculator!$G$27,0,IF(C5892=Calculator!$G$27,Calculator!$G$39,IF(H5892-K5892&lt;=0,IF(D5892&gt;Calculator!$G$39,IF(H5892-K5892+E5892+L5892+M5892+Calculator!$G$39&gt;Calculator!$G$39,Calculator!$G$39-(H5892+E5892+L5892+M5892-K5892),Calculator!$G$39),D5892),0)))</f>
        <v>0</v>
      </c>
    </row>
    <row r="5893" spans="1:14" ht="15.75" thickBot="1">
      <c r="A5893" s="33" t="str">
        <f ca="1">IF(C5893=Calculator!$H$27,"F",IF(Daily!D5893+Daily!H5893=0,IF(D5892+H5892&gt;0,"L",""),""))</f>
        <v/>
      </c>
      <c r="B5893" s="34">
        <v>5892</v>
      </c>
      <c r="C5893" s="19">
        <f t="shared" ca="1" si="369"/>
        <v>51822</v>
      </c>
      <c r="D5893" s="29">
        <f t="shared" ca="1" si="371"/>
        <v>0</v>
      </c>
      <c r="E5893" s="29">
        <f ca="1">IF(C5893&lt;Calculator!$D$26,0,IF(DAY($C5893)=1,IF(D5893-Calculator!$G$24&gt;0,Calculator!$G$24,D5893),0))</f>
        <v>0</v>
      </c>
      <c r="F5893" s="29">
        <f ca="1">IF(E5893&gt;0,D5893*Calculator!$G$22/12,0)</f>
        <v>0</v>
      </c>
      <c r="G5893" s="29">
        <f ca="1">IF(E5893&gt;0,(IFERROR(-PMT(Calculator!$G$22/12,Calculator!$G$23*12,Calculator!$G$20),0))-F5893,0)</f>
        <v>0</v>
      </c>
      <c r="H5893" s="29">
        <f t="shared" ca="1" si="372"/>
        <v>0</v>
      </c>
      <c r="I5893" s="29">
        <f t="shared" ca="1" si="370"/>
        <v>0</v>
      </c>
      <c r="J5893" s="30">
        <f>Calculator!$G$40</f>
        <v>6.5000000000000002E-2</v>
      </c>
      <c r="K5893" s="29">
        <f ca="1">IF(C5893&gt;=Calculator!$G$27,IF(DAY($C5893)=1,Calculator!$G$34/2,IF(DAY($C5893)=15,Calculator!$G$34/2,0)),0)</f>
        <v>0</v>
      </c>
      <c r="L5893" s="29">
        <f ca="1">IF(DAY($C5893)=28,IF(H5893=0,0,Calculator!$G$35),0)</f>
        <v>0</v>
      </c>
      <c r="M5893" s="29">
        <f ca="1">IF(I5893&gt;0,IF(DAY($C5893)=1,SUM(INDIRECT("I"&amp;(ROW(C5892)-DAY(C5892))):I5892),0),0)</f>
        <v>0</v>
      </c>
      <c r="N5893" s="29">
        <f ca="1">IF(C5893&lt;Calculator!$G$27,0,IF(C5893=Calculator!$G$27,Calculator!$G$39,IF(H5893-K5893&lt;=0,IF(D5893&gt;Calculator!$G$39,IF(H5893-K5893+E5893+L5893+M5893+Calculator!$G$39&gt;Calculator!$G$39,Calculator!$G$39-(H5893+E5893+L5893+M5893-K5893),Calculator!$G$39),D5893),0)))</f>
        <v>0</v>
      </c>
    </row>
    <row r="5894" spans="1:14" ht="15.75" thickBot="1">
      <c r="A5894" s="33" t="str">
        <f ca="1">IF(C5894=Calculator!$H$27,"F",IF(Daily!D5894+Daily!H5894=0,IF(D5893+H5893&gt;0,"L",""),""))</f>
        <v/>
      </c>
      <c r="B5894" s="34">
        <v>5893</v>
      </c>
      <c r="C5894" s="19">
        <f t="shared" ca="1" si="369"/>
        <v>51823</v>
      </c>
      <c r="D5894" s="29">
        <f t="shared" ca="1" si="371"/>
        <v>0</v>
      </c>
      <c r="E5894" s="29">
        <f ca="1">IF(C5894&lt;Calculator!$D$26,0,IF(DAY($C5894)=1,IF(D5894-Calculator!$G$24&gt;0,Calculator!$G$24,D5894),0))</f>
        <v>0</v>
      </c>
      <c r="F5894" s="29">
        <f ca="1">IF(E5894&gt;0,D5894*Calculator!$G$22/12,0)</f>
        <v>0</v>
      </c>
      <c r="G5894" s="29">
        <f ca="1">IF(E5894&gt;0,(IFERROR(-PMT(Calculator!$G$22/12,Calculator!$G$23*12,Calculator!$G$20),0))-F5894,0)</f>
        <v>0</v>
      </c>
      <c r="H5894" s="29">
        <f t="shared" ca="1" si="372"/>
        <v>0</v>
      </c>
      <c r="I5894" s="29">
        <f t="shared" ca="1" si="370"/>
        <v>0</v>
      </c>
      <c r="J5894" s="30">
        <f>Calculator!$G$40</f>
        <v>6.5000000000000002E-2</v>
      </c>
      <c r="K5894" s="29">
        <f ca="1">IF(C5894&gt;=Calculator!$G$27,IF(DAY($C5894)=1,Calculator!$G$34/2,IF(DAY($C5894)=15,Calculator!$G$34/2,0)),0)</f>
        <v>0</v>
      </c>
      <c r="L5894" s="29">
        <f ca="1">IF(DAY($C5894)=28,IF(H5894=0,0,Calculator!$G$35),0)</f>
        <v>0</v>
      </c>
      <c r="M5894" s="29">
        <f ca="1">IF(I5894&gt;0,IF(DAY($C5894)=1,SUM(INDIRECT("I"&amp;(ROW(C5893)-DAY(C5893))):I5893),0),0)</f>
        <v>0</v>
      </c>
      <c r="N5894" s="29">
        <f ca="1">IF(C5894&lt;Calculator!$G$27,0,IF(C5894=Calculator!$G$27,Calculator!$G$39,IF(H5894-K5894&lt;=0,IF(D5894&gt;Calculator!$G$39,IF(H5894-K5894+E5894+L5894+M5894+Calculator!$G$39&gt;Calculator!$G$39,Calculator!$G$39-(H5894+E5894+L5894+M5894-K5894),Calculator!$G$39),D5894),0)))</f>
        <v>0</v>
      </c>
    </row>
    <row r="5895" spans="1:14" ht="15.75" thickBot="1">
      <c r="A5895" s="33" t="str">
        <f ca="1">IF(C5895=Calculator!$H$27,"F",IF(Daily!D5895+Daily!H5895=0,IF(D5894+H5894&gt;0,"L",""),""))</f>
        <v/>
      </c>
      <c r="B5895" s="34">
        <v>5894</v>
      </c>
      <c r="C5895" s="19">
        <f t="shared" ca="1" si="369"/>
        <v>51824</v>
      </c>
      <c r="D5895" s="29">
        <f t="shared" ca="1" si="371"/>
        <v>0</v>
      </c>
      <c r="E5895" s="29">
        <f ca="1">IF(C5895&lt;Calculator!$D$26,0,IF(DAY($C5895)=1,IF(D5895-Calculator!$G$24&gt;0,Calculator!$G$24,D5895),0))</f>
        <v>0</v>
      </c>
      <c r="F5895" s="29">
        <f ca="1">IF(E5895&gt;0,D5895*Calculator!$G$22/12,0)</f>
        <v>0</v>
      </c>
      <c r="G5895" s="29">
        <f ca="1">IF(E5895&gt;0,(IFERROR(-PMT(Calculator!$G$22/12,Calculator!$G$23*12,Calculator!$G$20),0))-F5895,0)</f>
        <v>0</v>
      </c>
      <c r="H5895" s="29">
        <f t="shared" ca="1" si="372"/>
        <v>0</v>
      </c>
      <c r="I5895" s="29">
        <f t="shared" ca="1" si="370"/>
        <v>0</v>
      </c>
      <c r="J5895" s="30">
        <f>Calculator!$G$40</f>
        <v>6.5000000000000002E-2</v>
      </c>
      <c r="K5895" s="29">
        <f ca="1">IF(C5895&gt;=Calculator!$G$27,IF(DAY($C5895)=1,Calculator!$G$34/2,IF(DAY($C5895)=15,Calculator!$G$34/2,0)),0)</f>
        <v>0</v>
      </c>
      <c r="L5895" s="29">
        <f ca="1">IF(DAY($C5895)=28,IF(H5895=0,0,Calculator!$G$35),0)</f>
        <v>0</v>
      </c>
      <c r="M5895" s="29">
        <f ca="1">IF(I5895&gt;0,IF(DAY($C5895)=1,SUM(INDIRECT("I"&amp;(ROW(C5894)-DAY(C5894))):I5894),0),0)</f>
        <v>0</v>
      </c>
      <c r="N5895" s="29">
        <f ca="1">IF(C5895&lt;Calculator!$G$27,0,IF(C5895=Calculator!$G$27,Calculator!$G$39,IF(H5895-K5895&lt;=0,IF(D5895&gt;Calculator!$G$39,IF(H5895-K5895+E5895+L5895+M5895+Calculator!$G$39&gt;Calculator!$G$39,Calculator!$G$39-(H5895+E5895+L5895+M5895-K5895),Calculator!$G$39),D5895),0)))</f>
        <v>0</v>
      </c>
    </row>
    <row r="5896" spans="1:14" ht="15.75" thickBot="1">
      <c r="A5896" s="33" t="str">
        <f ca="1">IF(C5896=Calculator!$H$27,"F",IF(Daily!D5896+Daily!H5896=0,IF(D5895+H5895&gt;0,"L",""),""))</f>
        <v/>
      </c>
      <c r="B5896" s="34">
        <v>5895</v>
      </c>
      <c r="C5896" s="19">
        <f t="shared" ca="1" si="369"/>
        <v>51825</v>
      </c>
      <c r="D5896" s="29">
        <f t="shared" ca="1" si="371"/>
        <v>0</v>
      </c>
      <c r="E5896" s="29">
        <f ca="1">IF(C5896&lt;Calculator!$D$26,0,IF(DAY($C5896)=1,IF(D5896-Calculator!$G$24&gt;0,Calculator!$G$24,D5896),0))</f>
        <v>0</v>
      </c>
      <c r="F5896" s="29">
        <f ca="1">IF(E5896&gt;0,D5896*Calculator!$G$22/12,0)</f>
        <v>0</v>
      </c>
      <c r="G5896" s="29">
        <f ca="1">IF(E5896&gt;0,(IFERROR(-PMT(Calculator!$G$22/12,Calculator!$G$23*12,Calculator!$G$20),0))-F5896,0)</f>
        <v>0</v>
      </c>
      <c r="H5896" s="29">
        <f t="shared" ca="1" si="372"/>
        <v>0</v>
      </c>
      <c r="I5896" s="29">
        <f t="shared" ca="1" si="370"/>
        <v>0</v>
      </c>
      <c r="J5896" s="30">
        <f>Calculator!$G$40</f>
        <v>6.5000000000000002E-2</v>
      </c>
      <c r="K5896" s="29">
        <f ca="1">IF(C5896&gt;=Calculator!$G$27,IF(DAY($C5896)=1,Calculator!$G$34/2,IF(DAY($C5896)=15,Calculator!$G$34/2,0)),0)</f>
        <v>0</v>
      </c>
      <c r="L5896" s="29">
        <f ca="1">IF(DAY($C5896)=28,IF(H5896=0,0,Calculator!$G$35),0)</f>
        <v>0</v>
      </c>
      <c r="M5896" s="29">
        <f ca="1">IF(I5896&gt;0,IF(DAY($C5896)=1,SUM(INDIRECT("I"&amp;(ROW(C5895)-DAY(C5895))):I5895),0),0)</f>
        <v>0</v>
      </c>
      <c r="N5896" s="29">
        <f ca="1">IF(C5896&lt;Calculator!$G$27,0,IF(C5896=Calculator!$G$27,Calculator!$G$39,IF(H5896-K5896&lt;=0,IF(D5896&gt;Calculator!$G$39,IF(H5896-K5896+E5896+L5896+M5896+Calculator!$G$39&gt;Calculator!$G$39,Calculator!$G$39-(H5896+E5896+L5896+M5896-K5896),Calculator!$G$39),D5896),0)))</f>
        <v>0</v>
      </c>
    </row>
    <row r="5897" spans="1:14" ht="15.75" thickBot="1">
      <c r="A5897" s="33" t="str">
        <f ca="1">IF(C5897=Calculator!$H$27,"F",IF(Daily!D5897+Daily!H5897=0,IF(D5896+H5896&gt;0,"L",""),""))</f>
        <v/>
      </c>
      <c r="B5897" s="34">
        <v>5896</v>
      </c>
      <c r="C5897" s="19">
        <f t="shared" ca="1" si="369"/>
        <v>51826</v>
      </c>
      <c r="D5897" s="29">
        <f t="shared" ca="1" si="371"/>
        <v>0</v>
      </c>
      <c r="E5897" s="29">
        <f ca="1">IF(C5897&lt;Calculator!$D$26,0,IF(DAY($C5897)=1,IF(D5897-Calculator!$G$24&gt;0,Calculator!$G$24,D5897),0))</f>
        <v>0</v>
      </c>
      <c r="F5897" s="29">
        <f ca="1">IF(E5897&gt;0,D5897*Calculator!$G$22/12,0)</f>
        <v>0</v>
      </c>
      <c r="G5897" s="29">
        <f ca="1">IF(E5897&gt;0,(IFERROR(-PMT(Calculator!$G$22/12,Calculator!$G$23*12,Calculator!$G$20),0))-F5897,0)</f>
        <v>0</v>
      </c>
      <c r="H5897" s="29">
        <f t="shared" ca="1" si="372"/>
        <v>0</v>
      </c>
      <c r="I5897" s="29">
        <f t="shared" ca="1" si="370"/>
        <v>0</v>
      </c>
      <c r="J5897" s="30">
        <f>Calculator!$G$40</f>
        <v>6.5000000000000002E-2</v>
      </c>
      <c r="K5897" s="29">
        <f ca="1">IF(C5897&gt;=Calculator!$G$27,IF(DAY($C5897)=1,Calculator!$G$34/2,IF(DAY($C5897)=15,Calculator!$G$34/2,0)),0)</f>
        <v>0</v>
      </c>
      <c r="L5897" s="29">
        <f ca="1">IF(DAY($C5897)=28,IF(H5897=0,0,Calculator!$G$35),0)</f>
        <v>0</v>
      </c>
      <c r="M5897" s="29">
        <f ca="1">IF(I5897&gt;0,IF(DAY($C5897)=1,SUM(INDIRECT("I"&amp;(ROW(C5896)-DAY(C5896))):I5896),0),0)</f>
        <v>0</v>
      </c>
      <c r="N5897" s="29">
        <f ca="1">IF(C5897&lt;Calculator!$G$27,0,IF(C5897=Calculator!$G$27,Calculator!$G$39,IF(H5897-K5897&lt;=0,IF(D5897&gt;Calculator!$G$39,IF(H5897-K5897+E5897+L5897+M5897+Calculator!$G$39&gt;Calculator!$G$39,Calculator!$G$39-(H5897+E5897+L5897+M5897-K5897),Calculator!$G$39),D5897),0)))</f>
        <v>0</v>
      </c>
    </row>
    <row r="5898" spans="1:14" ht="15.75" thickBot="1">
      <c r="A5898" s="33" t="str">
        <f ca="1">IF(C5898=Calculator!$H$27,"F",IF(Daily!D5898+Daily!H5898=0,IF(D5897+H5897&gt;0,"L",""),""))</f>
        <v/>
      </c>
      <c r="B5898" s="34">
        <v>5897</v>
      </c>
      <c r="C5898" s="19">
        <f t="shared" ca="1" si="369"/>
        <v>51827</v>
      </c>
      <c r="D5898" s="29">
        <f t="shared" ca="1" si="371"/>
        <v>0</v>
      </c>
      <c r="E5898" s="29">
        <f ca="1">IF(C5898&lt;Calculator!$D$26,0,IF(DAY($C5898)=1,IF(D5898-Calculator!$G$24&gt;0,Calculator!$G$24,D5898),0))</f>
        <v>0</v>
      </c>
      <c r="F5898" s="29">
        <f ca="1">IF(E5898&gt;0,D5898*Calculator!$G$22/12,0)</f>
        <v>0</v>
      </c>
      <c r="G5898" s="29">
        <f ca="1">IF(E5898&gt;0,(IFERROR(-PMT(Calculator!$G$22/12,Calculator!$G$23*12,Calculator!$G$20),0))-F5898,0)</f>
        <v>0</v>
      </c>
      <c r="H5898" s="29">
        <f t="shared" ca="1" si="372"/>
        <v>0</v>
      </c>
      <c r="I5898" s="29">
        <f t="shared" ca="1" si="370"/>
        <v>0</v>
      </c>
      <c r="J5898" s="30">
        <f>Calculator!$G$40</f>
        <v>6.5000000000000002E-2</v>
      </c>
      <c r="K5898" s="29">
        <f ca="1">IF(C5898&gt;=Calculator!$G$27,IF(DAY($C5898)=1,Calculator!$G$34/2,IF(DAY($C5898)=15,Calculator!$G$34/2,0)),0)</f>
        <v>0</v>
      </c>
      <c r="L5898" s="29">
        <f ca="1">IF(DAY($C5898)=28,IF(H5898=0,0,Calculator!$G$35),0)</f>
        <v>0</v>
      </c>
      <c r="M5898" s="29">
        <f ca="1">IF(I5898&gt;0,IF(DAY($C5898)=1,SUM(INDIRECT("I"&amp;(ROW(C5897)-DAY(C5897))):I5897),0),0)</f>
        <v>0</v>
      </c>
      <c r="N5898" s="29">
        <f ca="1">IF(C5898&lt;Calculator!$G$27,0,IF(C5898=Calculator!$G$27,Calculator!$G$39,IF(H5898-K5898&lt;=0,IF(D5898&gt;Calculator!$G$39,IF(H5898-K5898+E5898+L5898+M5898+Calculator!$G$39&gt;Calculator!$G$39,Calculator!$G$39-(H5898+E5898+L5898+M5898-K5898),Calculator!$G$39),D5898),0)))</f>
        <v>0</v>
      </c>
    </row>
    <row r="5899" spans="1:14" ht="15.75" thickBot="1">
      <c r="A5899" s="33" t="str">
        <f ca="1">IF(C5899=Calculator!$H$27,"F",IF(Daily!D5899+Daily!H5899=0,IF(D5898+H5898&gt;0,"L",""),""))</f>
        <v/>
      </c>
      <c r="B5899" s="34">
        <v>5898</v>
      </c>
      <c r="C5899" s="19">
        <f t="shared" ca="1" si="369"/>
        <v>51828</v>
      </c>
      <c r="D5899" s="29">
        <f t="shared" ca="1" si="371"/>
        <v>0</v>
      </c>
      <c r="E5899" s="29">
        <f ca="1">IF(C5899&lt;Calculator!$D$26,0,IF(DAY($C5899)=1,IF(D5899-Calculator!$G$24&gt;0,Calculator!$G$24,D5899),0))</f>
        <v>0</v>
      </c>
      <c r="F5899" s="29">
        <f ca="1">IF(E5899&gt;0,D5899*Calculator!$G$22/12,0)</f>
        <v>0</v>
      </c>
      <c r="G5899" s="29">
        <f ca="1">IF(E5899&gt;0,(IFERROR(-PMT(Calculator!$G$22/12,Calculator!$G$23*12,Calculator!$G$20),0))-F5899,0)</f>
        <v>0</v>
      </c>
      <c r="H5899" s="29">
        <f t="shared" ca="1" si="372"/>
        <v>0</v>
      </c>
      <c r="I5899" s="29">
        <f t="shared" ca="1" si="370"/>
        <v>0</v>
      </c>
      <c r="J5899" s="30">
        <f>Calculator!$G$40</f>
        <v>6.5000000000000002E-2</v>
      </c>
      <c r="K5899" s="29">
        <f ca="1">IF(C5899&gt;=Calculator!$G$27,IF(DAY($C5899)=1,Calculator!$G$34/2,IF(DAY($C5899)=15,Calculator!$G$34/2,0)),0)</f>
        <v>0</v>
      </c>
      <c r="L5899" s="29">
        <f ca="1">IF(DAY($C5899)=28,IF(H5899=0,0,Calculator!$G$35),0)</f>
        <v>0</v>
      </c>
      <c r="M5899" s="29">
        <f ca="1">IF(I5899&gt;0,IF(DAY($C5899)=1,SUM(INDIRECT("I"&amp;(ROW(C5898)-DAY(C5898))):I5898),0),0)</f>
        <v>0</v>
      </c>
      <c r="N5899" s="29">
        <f ca="1">IF(C5899&lt;Calculator!$G$27,0,IF(C5899=Calculator!$G$27,Calculator!$G$39,IF(H5899-K5899&lt;=0,IF(D5899&gt;Calculator!$G$39,IF(H5899-K5899+E5899+L5899+M5899+Calculator!$G$39&gt;Calculator!$G$39,Calculator!$G$39-(H5899+E5899+L5899+M5899-K5899),Calculator!$G$39),D5899),0)))</f>
        <v>0</v>
      </c>
    </row>
    <row r="5900" spans="1:14" ht="15.75" thickBot="1">
      <c r="A5900" s="33" t="str">
        <f ca="1">IF(C5900=Calculator!$H$27,"F",IF(Daily!D5900+Daily!H5900=0,IF(D5899+H5899&gt;0,"L",""),""))</f>
        <v/>
      </c>
      <c r="B5900" s="34">
        <v>5899</v>
      </c>
      <c r="C5900" s="19">
        <f t="shared" ca="1" si="369"/>
        <v>51829</v>
      </c>
      <c r="D5900" s="29">
        <f t="shared" ca="1" si="371"/>
        <v>0</v>
      </c>
      <c r="E5900" s="29">
        <f ca="1">IF(C5900&lt;Calculator!$D$26,0,IF(DAY($C5900)=1,IF(D5900-Calculator!$G$24&gt;0,Calculator!$G$24,D5900),0))</f>
        <v>0</v>
      </c>
      <c r="F5900" s="29">
        <f ca="1">IF(E5900&gt;0,D5900*Calculator!$G$22/12,0)</f>
        <v>0</v>
      </c>
      <c r="G5900" s="29">
        <f ca="1">IF(E5900&gt;0,(IFERROR(-PMT(Calculator!$G$22/12,Calculator!$G$23*12,Calculator!$G$20),0))-F5900,0)</f>
        <v>0</v>
      </c>
      <c r="H5900" s="29">
        <f t="shared" ca="1" si="372"/>
        <v>0</v>
      </c>
      <c r="I5900" s="29">
        <f t="shared" ca="1" si="370"/>
        <v>0</v>
      </c>
      <c r="J5900" s="30">
        <f>Calculator!$G$40</f>
        <v>6.5000000000000002E-2</v>
      </c>
      <c r="K5900" s="29">
        <f ca="1">IF(C5900&gt;=Calculator!$G$27,IF(DAY($C5900)=1,Calculator!$G$34/2,IF(DAY($C5900)=15,Calculator!$G$34/2,0)),0)</f>
        <v>0</v>
      </c>
      <c r="L5900" s="29">
        <f ca="1">IF(DAY($C5900)=28,IF(H5900=0,0,Calculator!$G$35),0)</f>
        <v>0</v>
      </c>
      <c r="M5900" s="29">
        <f ca="1">IF(I5900&gt;0,IF(DAY($C5900)=1,SUM(INDIRECT("I"&amp;(ROW(C5899)-DAY(C5899))):I5899),0),0)</f>
        <v>0</v>
      </c>
      <c r="N5900" s="29">
        <f ca="1">IF(C5900&lt;Calculator!$G$27,0,IF(C5900=Calculator!$G$27,Calculator!$G$39,IF(H5900-K5900&lt;=0,IF(D5900&gt;Calculator!$G$39,IF(H5900-K5900+E5900+L5900+M5900+Calculator!$G$39&gt;Calculator!$G$39,Calculator!$G$39-(H5900+E5900+L5900+M5900-K5900),Calculator!$G$39),D5900),0)))</f>
        <v>0</v>
      </c>
    </row>
    <row r="5901" spans="1:14" ht="15.75" thickBot="1">
      <c r="A5901" s="33" t="str">
        <f ca="1">IF(C5901=Calculator!$H$27,"F",IF(Daily!D5901+Daily!H5901=0,IF(D5900+H5900&gt;0,"L",""),""))</f>
        <v/>
      </c>
      <c r="B5901" s="34">
        <v>5900</v>
      </c>
      <c r="C5901" s="19">
        <f t="shared" ca="1" si="369"/>
        <v>51830</v>
      </c>
      <c r="D5901" s="29">
        <f t="shared" ca="1" si="371"/>
        <v>0</v>
      </c>
      <c r="E5901" s="29">
        <f ca="1">IF(C5901&lt;Calculator!$D$26,0,IF(DAY($C5901)=1,IF(D5901-Calculator!$G$24&gt;0,Calculator!$G$24,D5901),0))</f>
        <v>0</v>
      </c>
      <c r="F5901" s="29">
        <f ca="1">IF(E5901&gt;0,D5901*Calculator!$G$22/12,0)</f>
        <v>0</v>
      </c>
      <c r="G5901" s="29">
        <f ca="1">IF(E5901&gt;0,(IFERROR(-PMT(Calculator!$G$22/12,Calculator!$G$23*12,Calculator!$G$20),0))-F5901,0)</f>
        <v>0</v>
      </c>
      <c r="H5901" s="29">
        <f t="shared" ca="1" si="372"/>
        <v>0</v>
      </c>
      <c r="I5901" s="29">
        <f t="shared" ca="1" si="370"/>
        <v>0</v>
      </c>
      <c r="J5901" s="30">
        <f>Calculator!$G$40</f>
        <v>6.5000000000000002E-2</v>
      </c>
      <c r="K5901" s="29">
        <f ca="1">IF(C5901&gt;=Calculator!$G$27,IF(DAY($C5901)=1,Calculator!$G$34/2,IF(DAY($C5901)=15,Calculator!$G$34/2,0)),0)</f>
        <v>0</v>
      </c>
      <c r="L5901" s="29">
        <f ca="1">IF(DAY($C5901)=28,IF(H5901=0,0,Calculator!$G$35),0)</f>
        <v>0</v>
      </c>
      <c r="M5901" s="29">
        <f ca="1">IF(I5901&gt;0,IF(DAY($C5901)=1,SUM(INDIRECT("I"&amp;(ROW(C5900)-DAY(C5900))):I5900),0),0)</f>
        <v>0</v>
      </c>
      <c r="N5901" s="29">
        <f ca="1">IF(C5901&lt;Calculator!$G$27,0,IF(C5901=Calculator!$G$27,Calculator!$G$39,IF(H5901-K5901&lt;=0,IF(D5901&gt;Calculator!$G$39,IF(H5901-K5901+E5901+L5901+M5901+Calculator!$G$39&gt;Calculator!$G$39,Calculator!$G$39-(H5901+E5901+L5901+M5901-K5901),Calculator!$G$39),D5901),0)))</f>
        <v>0</v>
      </c>
    </row>
    <row r="5902" spans="1:14" ht="15.75" thickBot="1">
      <c r="A5902" s="33" t="str">
        <f ca="1">IF(C5902=Calculator!$H$27,"F",IF(Daily!D5902+Daily!H5902=0,IF(D5901+H5901&gt;0,"L",""),""))</f>
        <v/>
      </c>
      <c r="B5902" s="34">
        <v>5901</v>
      </c>
      <c r="C5902" s="19">
        <f t="shared" ca="1" si="369"/>
        <v>51831</v>
      </c>
      <c r="D5902" s="29">
        <f t="shared" ca="1" si="371"/>
        <v>0</v>
      </c>
      <c r="E5902" s="29">
        <f ca="1">IF(C5902&lt;Calculator!$D$26,0,IF(DAY($C5902)=1,IF(D5902-Calculator!$G$24&gt;0,Calculator!$G$24,D5902),0))</f>
        <v>0</v>
      </c>
      <c r="F5902" s="29">
        <f ca="1">IF(E5902&gt;0,D5902*Calculator!$G$22/12,0)</f>
        <v>0</v>
      </c>
      <c r="G5902" s="29">
        <f ca="1">IF(E5902&gt;0,(IFERROR(-PMT(Calculator!$G$22/12,Calculator!$G$23*12,Calculator!$G$20),0))-F5902,0)</f>
        <v>0</v>
      </c>
      <c r="H5902" s="29">
        <f t="shared" ca="1" si="372"/>
        <v>0</v>
      </c>
      <c r="I5902" s="29">
        <f t="shared" ca="1" si="370"/>
        <v>0</v>
      </c>
      <c r="J5902" s="30">
        <f>Calculator!$G$40</f>
        <v>6.5000000000000002E-2</v>
      </c>
      <c r="K5902" s="29">
        <f ca="1">IF(C5902&gt;=Calculator!$G$27,IF(DAY($C5902)=1,Calculator!$G$34/2,IF(DAY($C5902)=15,Calculator!$G$34/2,0)),0)</f>
        <v>0</v>
      </c>
      <c r="L5902" s="29">
        <f ca="1">IF(DAY($C5902)=28,IF(H5902=0,0,Calculator!$G$35),0)</f>
        <v>0</v>
      </c>
      <c r="M5902" s="29">
        <f ca="1">IF(I5902&gt;0,IF(DAY($C5902)=1,SUM(INDIRECT("I"&amp;(ROW(C5901)-DAY(C5901))):I5901),0),0)</f>
        <v>0</v>
      </c>
      <c r="N5902" s="29">
        <f ca="1">IF(C5902&lt;Calculator!$G$27,0,IF(C5902=Calculator!$G$27,Calculator!$G$39,IF(H5902-K5902&lt;=0,IF(D5902&gt;Calculator!$G$39,IF(H5902-K5902+E5902+L5902+M5902+Calculator!$G$39&gt;Calculator!$G$39,Calculator!$G$39-(H5902+E5902+L5902+M5902-K5902),Calculator!$G$39),D5902),0)))</f>
        <v>0</v>
      </c>
    </row>
    <row r="5903" spans="1:14" ht="15.75" thickBot="1">
      <c r="A5903" s="33" t="str">
        <f ca="1">IF(C5903=Calculator!$H$27,"F",IF(Daily!D5903+Daily!H5903=0,IF(D5902+H5902&gt;0,"L",""),""))</f>
        <v/>
      </c>
      <c r="B5903" s="34">
        <v>5902</v>
      </c>
      <c r="C5903" s="19">
        <f t="shared" ca="1" si="369"/>
        <v>51832</v>
      </c>
      <c r="D5903" s="29">
        <f t="shared" ca="1" si="371"/>
        <v>0</v>
      </c>
      <c r="E5903" s="29">
        <f ca="1">IF(C5903&lt;Calculator!$D$26,0,IF(DAY($C5903)=1,IF(D5903-Calculator!$G$24&gt;0,Calculator!$G$24,D5903),0))</f>
        <v>0</v>
      </c>
      <c r="F5903" s="29">
        <f ca="1">IF(E5903&gt;0,D5903*Calculator!$G$22/12,0)</f>
        <v>0</v>
      </c>
      <c r="G5903" s="29">
        <f ca="1">IF(E5903&gt;0,(IFERROR(-PMT(Calculator!$G$22/12,Calculator!$G$23*12,Calculator!$G$20),0))-F5903,0)</f>
        <v>0</v>
      </c>
      <c r="H5903" s="29">
        <f t="shared" ca="1" si="372"/>
        <v>0</v>
      </c>
      <c r="I5903" s="29">
        <f t="shared" ca="1" si="370"/>
        <v>0</v>
      </c>
      <c r="J5903" s="30">
        <f>Calculator!$G$40</f>
        <v>6.5000000000000002E-2</v>
      </c>
      <c r="K5903" s="29">
        <f ca="1">IF(C5903&gt;=Calculator!$G$27,IF(DAY($C5903)=1,Calculator!$G$34/2,IF(DAY($C5903)=15,Calculator!$G$34/2,0)),0)</f>
        <v>0</v>
      </c>
      <c r="L5903" s="29">
        <f ca="1">IF(DAY($C5903)=28,IF(H5903=0,0,Calculator!$G$35),0)</f>
        <v>0</v>
      </c>
      <c r="M5903" s="29">
        <f ca="1">IF(I5903&gt;0,IF(DAY($C5903)=1,SUM(INDIRECT("I"&amp;(ROW(C5902)-DAY(C5902))):I5902),0),0)</f>
        <v>0</v>
      </c>
      <c r="N5903" s="29">
        <f ca="1">IF(C5903&lt;Calculator!$G$27,0,IF(C5903=Calculator!$G$27,Calculator!$G$39,IF(H5903-K5903&lt;=0,IF(D5903&gt;Calculator!$G$39,IF(H5903-K5903+E5903+L5903+M5903+Calculator!$G$39&gt;Calculator!$G$39,Calculator!$G$39-(H5903+E5903+L5903+M5903-K5903),Calculator!$G$39),D5903),0)))</f>
        <v>0</v>
      </c>
    </row>
    <row r="5904" spans="1:14" ht="15.75" thickBot="1">
      <c r="A5904" s="33" t="str">
        <f ca="1">IF(C5904=Calculator!$H$27,"F",IF(Daily!D5904+Daily!H5904=0,IF(D5903+H5903&gt;0,"L",""),""))</f>
        <v/>
      </c>
      <c r="B5904" s="34">
        <v>5903</v>
      </c>
      <c r="C5904" s="19">
        <f t="shared" ca="1" si="369"/>
        <v>51833</v>
      </c>
      <c r="D5904" s="29">
        <f t="shared" ca="1" si="371"/>
        <v>0</v>
      </c>
      <c r="E5904" s="29">
        <f ca="1">IF(C5904&lt;Calculator!$D$26,0,IF(DAY($C5904)=1,IF(D5904-Calculator!$G$24&gt;0,Calculator!$G$24,D5904),0))</f>
        <v>0</v>
      </c>
      <c r="F5904" s="29">
        <f ca="1">IF(E5904&gt;0,D5904*Calculator!$G$22/12,0)</f>
        <v>0</v>
      </c>
      <c r="G5904" s="29">
        <f ca="1">IF(E5904&gt;0,(IFERROR(-PMT(Calculator!$G$22/12,Calculator!$G$23*12,Calculator!$G$20),0))-F5904,0)</f>
        <v>0</v>
      </c>
      <c r="H5904" s="29">
        <f t="shared" ca="1" si="372"/>
        <v>0</v>
      </c>
      <c r="I5904" s="29">
        <f t="shared" ca="1" si="370"/>
        <v>0</v>
      </c>
      <c r="J5904" s="30">
        <f>Calculator!$G$40</f>
        <v>6.5000000000000002E-2</v>
      </c>
      <c r="K5904" s="29">
        <f ca="1">IF(C5904&gt;=Calculator!$G$27,IF(DAY($C5904)=1,Calculator!$G$34/2,IF(DAY($C5904)=15,Calculator!$G$34/2,0)),0)</f>
        <v>0</v>
      </c>
      <c r="L5904" s="29">
        <f ca="1">IF(DAY($C5904)=28,IF(H5904=0,0,Calculator!$G$35),0)</f>
        <v>0</v>
      </c>
      <c r="M5904" s="29">
        <f ca="1">IF(I5904&gt;0,IF(DAY($C5904)=1,SUM(INDIRECT("I"&amp;(ROW(C5903)-DAY(C5903))):I5903),0),0)</f>
        <v>0</v>
      </c>
      <c r="N5904" s="29">
        <f ca="1">IF(C5904&lt;Calculator!$G$27,0,IF(C5904=Calculator!$G$27,Calculator!$G$39,IF(H5904-K5904&lt;=0,IF(D5904&gt;Calculator!$G$39,IF(H5904-K5904+E5904+L5904+M5904+Calculator!$G$39&gt;Calculator!$G$39,Calculator!$G$39-(H5904+E5904+L5904+M5904-K5904),Calculator!$G$39),D5904),0)))</f>
        <v>0</v>
      </c>
    </row>
    <row r="5905" spans="1:14" ht="15.75" thickBot="1">
      <c r="A5905" s="33" t="str">
        <f ca="1">IF(C5905=Calculator!$H$27,"F",IF(Daily!D5905+Daily!H5905=0,IF(D5904+H5904&gt;0,"L",""),""))</f>
        <v/>
      </c>
      <c r="B5905" s="34">
        <v>5904</v>
      </c>
      <c r="C5905" s="19">
        <f t="shared" ca="1" si="369"/>
        <v>51834</v>
      </c>
      <c r="D5905" s="29">
        <f t="shared" ca="1" si="371"/>
        <v>0</v>
      </c>
      <c r="E5905" s="29">
        <f ca="1">IF(C5905&lt;Calculator!$D$26,0,IF(DAY($C5905)=1,IF(D5905-Calculator!$G$24&gt;0,Calculator!$G$24,D5905),0))</f>
        <v>0</v>
      </c>
      <c r="F5905" s="29">
        <f ca="1">IF(E5905&gt;0,D5905*Calculator!$G$22/12,0)</f>
        <v>0</v>
      </c>
      <c r="G5905" s="29">
        <f ca="1">IF(E5905&gt;0,(IFERROR(-PMT(Calculator!$G$22/12,Calculator!$G$23*12,Calculator!$G$20),0))-F5905,0)</f>
        <v>0</v>
      </c>
      <c r="H5905" s="29">
        <f t="shared" ca="1" si="372"/>
        <v>0</v>
      </c>
      <c r="I5905" s="29">
        <f t="shared" ca="1" si="370"/>
        <v>0</v>
      </c>
      <c r="J5905" s="30">
        <f>Calculator!$G$40</f>
        <v>6.5000000000000002E-2</v>
      </c>
      <c r="K5905" s="29">
        <f ca="1">IF(C5905&gt;=Calculator!$G$27,IF(DAY($C5905)=1,Calculator!$G$34/2,IF(DAY($C5905)=15,Calculator!$G$34/2,0)),0)</f>
        <v>0</v>
      </c>
      <c r="L5905" s="29">
        <f ca="1">IF(DAY($C5905)=28,IF(H5905=0,0,Calculator!$G$35),0)</f>
        <v>0</v>
      </c>
      <c r="M5905" s="29">
        <f ca="1">IF(I5905&gt;0,IF(DAY($C5905)=1,SUM(INDIRECT("I"&amp;(ROW(C5904)-DAY(C5904))):I5904),0),0)</f>
        <v>0</v>
      </c>
      <c r="N5905" s="29">
        <f ca="1">IF(C5905&lt;Calculator!$G$27,0,IF(C5905=Calculator!$G$27,Calculator!$G$39,IF(H5905-K5905&lt;=0,IF(D5905&gt;Calculator!$G$39,IF(H5905-K5905+E5905+L5905+M5905+Calculator!$G$39&gt;Calculator!$G$39,Calculator!$G$39-(H5905+E5905+L5905+M5905-K5905),Calculator!$G$39),D5905),0)))</f>
        <v>0</v>
      </c>
    </row>
    <row r="5906" spans="1:14" ht="15.75" thickBot="1">
      <c r="A5906" s="33" t="str">
        <f ca="1">IF(C5906=Calculator!$H$27,"F",IF(Daily!D5906+Daily!H5906=0,IF(D5905+H5905&gt;0,"L",""),""))</f>
        <v/>
      </c>
      <c r="B5906" s="34">
        <v>5905</v>
      </c>
      <c r="C5906" s="19">
        <f t="shared" ca="1" si="369"/>
        <v>51835</v>
      </c>
      <c r="D5906" s="29">
        <f t="shared" ca="1" si="371"/>
        <v>0</v>
      </c>
      <c r="E5906" s="29">
        <f ca="1">IF(C5906&lt;Calculator!$D$26,0,IF(DAY($C5906)=1,IF(D5906-Calculator!$G$24&gt;0,Calculator!$G$24,D5906),0))</f>
        <v>0</v>
      </c>
      <c r="F5906" s="29">
        <f ca="1">IF(E5906&gt;0,D5906*Calculator!$G$22/12,0)</f>
        <v>0</v>
      </c>
      <c r="G5906" s="29">
        <f ca="1">IF(E5906&gt;0,(IFERROR(-PMT(Calculator!$G$22/12,Calculator!$G$23*12,Calculator!$G$20),0))-F5906,0)</f>
        <v>0</v>
      </c>
      <c r="H5906" s="29">
        <f t="shared" ca="1" si="372"/>
        <v>0</v>
      </c>
      <c r="I5906" s="29">
        <f t="shared" ca="1" si="370"/>
        <v>0</v>
      </c>
      <c r="J5906" s="30">
        <f>Calculator!$G$40</f>
        <v>6.5000000000000002E-2</v>
      </c>
      <c r="K5906" s="29">
        <f ca="1">IF(C5906&gt;=Calculator!$G$27,IF(DAY($C5906)=1,Calculator!$G$34/2,IF(DAY($C5906)=15,Calculator!$G$34/2,0)),0)</f>
        <v>0</v>
      </c>
      <c r="L5906" s="29">
        <f ca="1">IF(DAY($C5906)=28,IF(H5906=0,0,Calculator!$G$35),0)</f>
        <v>0</v>
      </c>
      <c r="M5906" s="29">
        <f ca="1">IF(I5906&gt;0,IF(DAY($C5906)=1,SUM(INDIRECT("I"&amp;(ROW(C5905)-DAY(C5905))):I5905),0),0)</f>
        <v>0</v>
      </c>
      <c r="N5906" s="29">
        <f ca="1">IF(C5906&lt;Calculator!$G$27,0,IF(C5906=Calculator!$G$27,Calculator!$G$39,IF(H5906-K5906&lt;=0,IF(D5906&gt;Calculator!$G$39,IF(H5906-K5906+E5906+L5906+M5906+Calculator!$G$39&gt;Calculator!$G$39,Calculator!$G$39-(H5906+E5906+L5906+M5906-K5906),Calculator!$G$39),D5906),0)))</f>
        <v>0</v>
      </c>
    </row>
    <row r="5907" spans="1:14" ht="15.75" thickBot="1">
      <c r="A5907" s="33" t="str">
        <f ca="1">IF(C5907=Calculator!$H$27,"F",IF(Daily!D5907+Daily!H5907=0,IF(D5906+H5906&gt;0,"L",""),""))</f>
        <v/>
      </c>
      <c r="B5907" s="34">
        <v>5906</v>
      </c>
      <c r="C5907" s="19">
        <f t="shared" ca="1" si="369"/>
        <v>51836</v>
      </c>
      <c r="D5907" s="29">
        <f t="shared" ca="1" si="371"/>
        <v>0</v>
      </c>
      <c r="E5907" s="29">
        <f ca="1">IF(C5907&lt;Calculator!$D$26,0,IF(DAY($C5907)=1,IF(D5907-Calculator!$G$24&gt;0,Calculator!$G$24,D5907),0))</f>
        <v>0</v>
      </c>
      <c r="F5907" s="29">
        <f ca="1">IF(E5907&gt;0,D5907*Calculator!$G$22/12,0)</f>
        <v>0</v>
      </c>
      <c r="G5907" s="29">
        <f ca="1">IF(E5907&gt;0,(IFERROR(-PMT(Calculator!$G$22/12,Calculator!$G$23*12,Calculator!$G$20),0))-F5907,0)</f>
        <v>0</v>
      </c>
      <c r="H5907" s="29">
        <f t="shared" ca="1" si="372"/>
        <v>0</v>
      </c>
      <c r="I5907" s="29">
        <f t="shared" ca="1" si="370"/>
        <v>0</v>
      </c>
      <c r="J5907" s="30">
        <f>Calculator!$G$40</f>
        <v>6.5000000000000002E-2</v>
      </c>
      <c r="K5907" s="29">
        <f ca="1">IF(C5907&gt;=Calculator!$G$27,IF(DAY($C5907)=1,Calculator!$G$34/2,IF(DAY($C5907)=15,Calculator!$G$34/2,0)),0)</f>
        <v>4500</v>
      </c>
      <c r="L5907" s="29">
        <f ca="1">IF(DAY($C5907)=28,IF(H5907=0,0,Calculator!$G$35),0)</f>
        <v>0</v>
      </c>
      <c r="M5907" s="29">
        <f ca="1">IF(I5907&gt;0,IF(DAY($C5907)=1,SUM(INDIRECT("I"&amp;(ROW(C5906)-DAY(C5906))):I5906),0),0)</f>
        <v>0</v>
      </c>
      <c r="N5907" s="29">
        <f ca="1">IF(C5907&lt;Calculator!$G$27,0,IF(C5907=Calculator!$G$27,Calculator!$G$39,IF(H5907-K5907&lt;=0,IF(D5907&gt;Calculator!$G$39,IF(H5907-K5907+E5907+L5907+M5907+Calculator!$G$39&gt;Calculator!$G$39,Calculator!$G$39-(H5907+E5907+L5907+M5907-K5907),Calculator!$G$39),D5907),0)))</f>
        <v>0</v>
      </c>
    </row>
    <row r="5908" spans="1:14" ht="15.75" thickBot="1">
      <c r="A5908" s="33" t="str">
        <f ca="1">IF(C5908=Calculator!$H$27,"F",IF(Daily!D5908+Daily!H5908=0,IF(D5907+H5907&gt;0,"L",""),""))</f>
        <v/>
      </c>
      <c r="B5908" s="34">
        <v>5907</v>
      </c>
      <c r="C5908" s="19">
        <f t="shared" ca="1" si="369"/>
        <v>51837</v>
      </c>
      <c r="D5908" s="29">
        <f t="shared" ca="1" si="371"/>
        <v>0</v>
      </c>
      <c r="E5908" s="29">
        <f ca="1">IF(C5908&lt;Calculator!$D$26,0,IF(DAY($C5908)=1,IF(D5908-Calculator!$G$24&gt;0,Calculator!$G$24,D5908),0))</f>
        <v>0</v>
      </c>
      <c r="F5908" s="29">
        <f ca="1">IF(E5908&gt;0,D5908*Calculator!$G$22/12,0)</f>
        <v>0</v>
      </c>
      <c r="G5908" s="29">
        <f ca="1">IF(E5908&gt;0,(IFERROR(-PMT(Calculator!$G$22/12,Calculator!$G$23*12,Calculator!$G$20),0))-F5908,0)</f>
        <v>0</v>
      </c>
      <c r="H5908" s="29">
        <f t="shared" ca="1" si="372"/>
        <v>0</v>
      </c>
      <c r="I5908" s="29">
        <f t="shared" ca="1" si="370"/>
        <v>0</v>
      </c>
      <c r="J5908" s="30">
        <f>Calculator!$G$40</f>
        <v>6.5000000000000002E-2</v>
      </c>
      <c r="K5908" s="29">
        <f ca="1">IF(C5908&gt;=Calculator!$G$27,IF(DAY($C5908)=1,Calculator!$G$34/2,IF(DAY($C5908)=15,Calculator!$G$34/2,0)),0)</f>
        <v>0</v>
      </c>
      <c r="L5908" s="29">
        <f ca="1">IF(DAY($C5908)=28,IF(H5908=0,0,Calculator!$G$35),0)</f>
        <v>0</v>
      </c>
      <c r="M5908" s="29">
        <f ca="1">IF(I5908&gt;0,IF(DAY($C5908)=1,SUM(INDIRECT("I"&amp;(ROW(C5907)-DAY(C5907))):I5907),0),0)</f>
        <v>0</v>
      </c>
      <c r="N5908" s="29">
        <f ca="1">IF(C5908&lt;Calculator!$G$27,0,IF(C5908=Calculator!$G$27,Calculator!$G$39,IF(H5908-K5908&lt;=0,IF(D5908&gt;Calculator!$G$39,IF(H5908-K5908+E5908+L5908+M5908+Calculator!$G$39&gt;Calculator!$G$39,Calculator!$G$39-(H5908+E5908+L5908+M5908-K5908),Calculator!$G$39),D5908),0)))</f>
        <v>0</v>
      </c>
    </row>
    <row r="5909" spans="1:14" ht="15.75" thickBot="1">
      <c r="A5909" s="33" t="str">
        <f ca="1">IF(C5909=Calculator!$H$27,"F",IF(Daily!D5909+Daily!H5909=0,IF(D5908+H5908&gt;0,"L",""),""))</f>
        <v/>
      </c>
      <c r="B5909" s="34">
        <v>5908</v>
      </c>
      <c r="C5909" s="19">
        <f t="shared" ca="1" si="369"/>
        <v>51838</v>
      </c>
      <c r="D5909" s="29">
        <f t="shared" ca="1" si="371"/>
        <v>0</v>
      </c>
      <c r="E5909" s="29">
        <f ca="1">IF(C5909&lt;Calculator!$D$26,0,IF(DAY($C5909)=1,IF(D5909-Calculator!$G$24&gt;0,Calculator!$G$24,D5909),0))</f>
        <v>0</v>
      </c>
      <c r="F5909" s="29">
        <f ca="1">IF(E5909&gt;0,D5909*Calculator!$G$22/12,0)</f>
        <v>0</v>
      </c>
      <c r="G5909" s="29">
        <f ca="1">IF(E5909&gt;0,(IFERROR(-PMT(Calculator!$G$22/12,Calculator!$G$23*12,Calculator!$G$20),0))-F5909,0)</f>
        <v>0</v>
      </c>
      <c r="H5909" s="29">
        <f t="shared" ca="1" si="372"/>
        <v>0</v>
      </c>
      <c r="I5909" s="29">
        <f t="shared" ca="1" si="370"/>
        <v>0</v>
      </c>
      <c r="J5909" s="30">
        <f>Calculator!$G$40</f>
        <v>6.5000000000000002E-2</v>
      </c>
      <c r="K5909" s="29">
        <f ca="1">IF(C5909&gt;=Calculator!$G$27,IF(DAY($C5909)=1,Calculator!$G$34/2,IF(DAY($C5909)=15,Calculator!$G$34/2,0)),0)</f>
        <v>0</v>
      </c>
      <c r="L5909" s="29">
        <f ca="1">IF(DAY($C5909)=28,IF(H5909=0,0,Calculator!$G$35),0)</f>
        <v>0</v>
      </c>
      <c r="M5909" s="29">
        <f ca="1">IF(I5909&gt;0,IF(DAY($C5909)=1,SUM(INDIRECT("I"&amp;(ROW(C5908)-DAY(C5908))):I5908),0),0)</f>
        <v>0</v>
      </c>
      <c r="N5909" s="29">
        <f ca="1">IF(C5909&lt;Calculator!$G$27,0,IF(C5909=Calculator!$G$27,Calculator!$G$39,IF(H5909-K5909&lt;=0,IF(D5909&gt;Calculator!$G$39,IF(H5909-K5909+E5909+L5909+M5909+Calculator!$G$39&gt;Calculator!$G$39,Calculator!$G$39-(H5909+E5909+L5909+M5909-K5909),Calculator!$G$39),D5909),0)))</f>
        <v>0</v>
      </c>
    </row>
    <row r="5910" spans="1:14" ht="15.75" thickBot="1">
      <c r="A5910" s="33" t="str">
        <f ca="1">IF(C5910=Calculator!$H$27,"F",IF(Daily!D5910+Daily!H5910=0,IF(D5909+H5909&gt;0,"L",""),""))</f>
        <v/>
      </c>
      <c r="B5910" s="34">
        <v>5909</v>
      </c>
      <c r="C5910" s="19">
        <f t="shared" ca="1" si="369"/>
        <v>51839</v>
      </c>
      <c r="D5910" s="29">
        <f t="shared" ca="1" si="371"/>
        <v>0</v>
      </c>
      <c r="E5910" s="29">
        <f ca="1">IF(C5910&lt;Calculator!$D$26,0,IF(DAY($C5910)=1,IF(D5910-Calculator!$G$24&gt;0,Calculator!$G$24,D5910),0))</f>
        <v>0</v>
      </c>
      <c r="F5910" s="29">
        <f ca="1">IF(E5910&gt;0,D5910*Calculator!$G$22/12,0)</f>
        <v>0</v>
      </c>
      <c r="G5910" s="29">
        <f ca="1">IF(E5910&gt;0,(IFERROR(-PMT(Calculator!$G$22/12,Calculator!$G$23*12,Calculator!$G$20),0))-F5910,0)</f>
        <v>0</v>
      </c>
      <c r="H5910" s="29">
        <f t="shared" ca="1" si="372"/>
        <v>0</v>
      </c>
      <c r="I5910" s="29">
        <f t="shared" ca="1" si="370"/>
        <v>0</v>
      </c>
      <c r="J5910" s="30">
        <f>Calculator!$G$40</f>
        <v>6.5000000000000002E-2</v>
      </c>
      <c r="K5910" s="29">
        <f ca="1">IF(C5910&gt;=Calculator!$G$27,IF(DAY($C5910)=1,Calculator!$G$34/2,IF(DAY($C5910)=15,Calculator!$G$34/2,0)),0)</f>
        <v>0</v>
      </c>
      <c r="L5910" s="29">
        <f ca="1">IF(DAY($C5910)=28,IF(H5910=0,0,Calculator!$G$35),0)</f>
        <v>0</v>
      </c>
      <c r="M5910" s="29">
        <f ca="1">IF(I5910&gt;0,IF(DAY($C5910)=1,SUM(INDIRECT("I"&amp;(ROW(C5909)-DAY(C5909))):I5909),0),0)</f>
        <v>0</v>
      </c>
      <c r="N5910" s="29">
        <f ca="1">IF(C5910&lt;Calculator!$G$27,0,IF(C5910=Calculator!$G$27,Calculator!$G$39,IF(H5910-K5910&lt;=0,IF(D5910&gt;Calculator!$G$39,IF(H5910-K5910+E5910+L5910+M5910+Calculator!$G$39&gt;Calculator!$G$39,Calculator!$G$39-(H5910+E5910+L5910+M5910-K5910),Calculator!$G$39),D5910),0)))</f>
        <v>0</v>
      </c>
    </row>
    <row r="5911" spans="1:14" ht="15.75" thickBot="1">
      <c r="A5911" s="33" t="str">
        <f ca="1">IF(C5911=Calculator!$H$27,"F",IF(Daily!D5911+Daily!H5911=0,IF(D5910+H5910&gt;0,"L",""),""))</f>
        <v/>
      </c>
      <c r="B5911" s="34">
        <v>5910</v>
      </c>
      <c r="C5911" s="19">
        <f t="shared" ca="1" si="369"/>
        <v>51840</v>
      </c>
      <c r="D5911" s="29">
        <f t="shared" ca="1" si="371"/>
        <v>0</v>
      </c>
      <c r="E5911" s="29">
        <f ca="1">IF(C5911&lt;Calculator!$D$26,0,IF(DAY($C5911)=1,IF(D5911-Calculator!$G$24&gt;0,Calculator!$G$24,D5911),0))</f>
        <v>0</v>
      </c>
      <c r="F5911" s="29">
        <f ca="1">IF(E5911&gt;0,D5911*Calculator!$G$22/12,0)</f>
        <v>0</v>
      </c>
      <c r="G5911" s="29">
        <f ca="1">IF(E5911&gt;0,(IFERROR(-PMT(Calculator!$G$22/12,Calculator!$G$23*12,Calculator!$G$20),0))-F5911,0)</f>
        <v>0</v>
      </c>
      <c r="H5911" s="29">
        <f t="shared" ca="1" si="372"/>
        <v>0</v>
      </c>
      <c r="I5911" s="29">
        <f t="shared" ca="1" si="370"/>
        <v>0</v>
      </c>
      <c r="J5911" s="30">
        <f>Calculator!$G$40</f>
        <v>6.5000000000000002E-2</v>
      </c>
      <c r="K5911" s="29">
        <f ca="1">IF(C5911&gt;=Calculator!$G$27,IF(DAY($C5911)=1,Calculator!$G$34/2,IF(DAY($C5911)=15,Calculator!$G$34/2,0)),0)</f>
        <v>0</v>
      </c>
      <c r="L5911" s="29">
        <f ca="1">IF(DAY($C5911)=28,IF(H5911=0,0,Calculator!$G$35),0)</f>
        <v>0</v>
      </c>
      <c r="M5911" s="29">
        <f ca="1">IF(I5911&gt;0,IF(DAY($C5911)=1,SUM(INDIRECT("I"&amp;(ROW(C5910)-DAY(C5910))):I5910),0),0)</f>
        <v>0</v>
      </c>
      <c r="N5911" s="29">
        <f ca="1">IF(C5911&lt;Calculator!$G$27,0,IF(C5911=Calculator!$G$27,Calculator!$G$39,IF(H5911-K5911&lt;=0,IF(D5911&gt;Calculator!$G$39,IF(H5911-K5911+E5911+L5911+M5911+Calculator!$G$39&gt;Calculator!$G$39,Calculator!$G$39-(H5911+E5911+L5911+M5911-K5911),Calculator!$G$39),D5911),0)))</f>
        <v>0</v>
      </c>
    </row>
    <row r="5912" spans="1:14" ht="15.75" thickBot="1">
      <c r="A5912" s="33" t="str">
        <f ca="1">IF(C5912=Calculator!$H$27,"F",IF(Daily!D5912+Daily!H5912=0,IF(D5911+H5911&gt;0,"L",""),""))</f>
        <v/>
      </c>
      <c r="B5912" s="34">
        <v>5911</v>
      </c>
      <c r="C5912" s="19">
        <f t="shared" ca="1" si="369"/>
        <v>51841</v>
      </c>
      <c r="D5912" s="29">
        <f t="shared" ca="1" si="371"/>
        <v>0</v>
      </c>
      <c r="E5912" s="29">
        <f ca="1">IF(C5912&lt;Calculator!$D$26,0,IF(DAY($C5912)=1,IF(D5912-Calculator!$G$24&gt;0,Calculator!$G$24,D5912),0))</f>
        <v>0</v>
      </c>
      <c r="F5912" s="29">
        <f ca="1">IF(E5912&gt;0,D5912*Calculator!$G$22/12,0)</f>
        <v>0</v>
      </c>
      <c r="G5912" s="29">
        <f ca="1">IF(E5912&gt;0,(IFERROR(-PMT(Calculator!$G$22/12,Calculator!$G$23*12,Calculator!$G$20),0))-F5912,0)</f>
        <v>0</v>
      </c>
      <c r="H5912" s="29">
        <f t="shared" ca="1" si="372"/>
        <v>0</v>
      </c>
      <c r="I5912" s="29">
        <f t="shared" ca="1" si="370"/>
        <v>0</v>
      </c>
      <c r="J5912" s="30">
        <f>Calculator!$G$40</f>
        <v>6.5000000000000002E-2</v>
      </c>
      <c r="K5912" s="29">
        <f ca="1">IF(C5912&gt;=Calculator!$G$27,IF(DAY($C5912)=1,Calculator!$G$34/2,IF(DAY($C5912)=15,Calculator!$G$34/2,0)),0)</f>
        <v>0</v>
      </c>
      <c r="L5912" s="29">
        <f ca="1">IF(DAY($C5912)=28,IF(H5912=0,0,Calculator!$G$35),0)</f>
        <v>0</v>
      </c>
      <c r="M5912" s="29">
        <f ca="1">IF(I5912&gt;0,IF(DAY($C5912)=1,SUM(INDIRECT("I"&amp;(ROW(C5911)-DAY(C5911))):I5911),0),0)</f>
        <v>0</v>
      </c>
      <c r="N5912" s="29">
        <f ca="1">IF(C5912&lt;Calculator!$G$27,0,IF(C5912=Calculator!$G$27,Calculator!$G$39,IF(H5912-K5912&lt;=0,IF(D5912&gt;Calculator!$G$39,IF(H5912-K5912+E5912+L5912+M5912+Calculator!$G$39&gt;Calculator!$G$39,Calculator!$G$39-(H5912+E5912+L5912+M5912-K5912),Calculator!$G$39),D5912),0)))</f>
        <v>0</v>
      </c>
    </row>
    <row r="5913" spans="1:14" ht="15.75" thickBot="1">
      <c r="A5913" s="33" t="str">
        <f ca="1">IF(C5913=Calculator!$H$27,"F",IF(Daily!D5913+Daily!H5913=0,IF(D5912+H5912&gt;0,"L",""),""))</f>
        <v/>
      </c>
      <c r="B5913" s="34">
        <v>5912</v>
      </c>
      <c r="C5913" s="19">
        <f t="shared" ca="1" si="369"/>
        <v>51842</v>
      </c>
      <c r="D5913" s="29">
        <f t="shared" ca="1" si="371"/>
        <v>0</v>
      </c>
      <c r="E5913" s="29">
        <f ca="1">IF(C5913&lt;Calculator!$D$26,0,IF(DAY($C5913)=1,IF(D5913-Calculator!$G$24&gt;0,Calculator!$G$24,D5913),0))</f>
        <v>0</v>
      </c>
      <c r="F5913" s="29">
        <f ca="1">IF(E5913&gt;0,D5913*Calculator!$G$22/12,0)</f>
        <v>0</v>
      </c>
      <c r="G5913" s="29">
        <f ca="1">IF(E5913&gt;0,(IFERROR(-PMT(Calculator!$G$22/12,Calculator!$G$23*12,Calculator!$G$20),0))-F5913,0)</f>
        <v>0</v>
      </c>
      <c r="H5913" s="29">
        <f t="shared" ca="1" si="372"/>
        <v>0</v>
      </c>
      <c r="I5913" s="29">
        <f t="shared" ca="1" si="370"/>
        <v>0</v>
      </c>
      <c r="J5913" s="30">
        <f>Calculator!$G$40</f>
        <v>6.5000000000000002E-2</v>
      </c>
      <c r="K5913" s="29">
        <f ca="1">IF(C5913&gt;=Calculator!$G$27,IF(DAY($C5913)=1,Calculator!$G$34/2,IF(DAY($C5913)=15,Calculator!$G$34/2,0)),0)</f>
        <v>0</v>
      </c>
      <c r="L5913" s="29">
        <f ca="1">IF(DAY($C5913)=28,IF(H5913=0,0,Calculator!$G$35),0)</f>
        <v>0</v>
      </c>
      <c r="M5913" s="29">
        <f ca="1">IF(I5913&gt;0,IF(DAY($C5913)=1,SUM(INDIRECT("I"&amp;(ROW(C5912)-DAY(C5912))):I5912),0),0)</f>
        <v>0</v>
      </c>
      <c r="N5913" s="29">
        <f ca="1">IF(C5913&lt;Calculator!$G$27,0,IF(C5913=Calculator!$G$27,Calculator!$G$39,IF(H5913-K5913&lt;=0,IF(D5913&gt;Calculator!$G$39,IF(H5913-K5913+E5913+L5913+M5913+Calculator!$G$39&gt;Calculator!$G$39,Calculator!$G$39-(H5913+E5913+L5913+M5913-K5913),Calculator!$G$39),D5913),0)))</f>
        <v>0</v>
      </c>
    </row>
    <row r="5914" spans="1:14" ht="15.75" thickBot="1">
      <c r="A5914" s="33" t="str">
        <f ca="1">IF(C5914=Calculator!$H$27,"F",IF(Daily!D5914+Daily!H5914=0,IF(D5913+H5913&gt;0,"L",""),""))</f>
        <v/>
      </c>
      <c r="B5914" s="34">
        <v>5913</v>
      </c>
      <c r="C5914" s="19">
        <f t="shared" ca="1" si="369"/>
        <v>51843</v>
      </c>
      <c r="D5914" s="29">
        <f t="shared" ca="1" si="371"/>
        <v>0</v>
      </c>
      <c r="E5914" s="29">
        <f ca="1">IF(C5914&lt;Calculator!$D$26,0,IF(DAY($C5914)=1,IF(D5914-Calculator!$G$24&gt;0,Calculator!$G$24,D5914),0))</f>
        <v>0</v>
      </c>
      <c r="F5914" s="29">
        <f ca="1">IF(E5914&gt;0,D5914*Calculator!$G$22/12,0)</f>
        <v>0</v>
      </c>
      <c r="G5914" s="29">
        <f ca="1">IF(E5914&gt;0,(IFERROR(-PMT(Calculator!$G$22/12,Calculator!$G$23*12,Calculator!$G$20),0))-F5914,0)</f>
        <v>0</v>
      </c>
      <c r="H5914" s="29">
        <f t="shared" ca="1" si="372"/>
        <v>0</v>
      </c>
      <c r="I5914" s="29">
        <f t="shared" ca="1" si="370"/>
        <v>0</v>
      </c>
      <c r="J5914" s="30">
        <f>Calculator!$G$40</f>
        <v>6.5000000000000002E-2</v>
      </c>
      <c r="K5914" s="29">
        <f ca="1">IF(C5914&gt;=Calculator!$G$27,IF(DAY($C5914)=1,Calculator!$G$34/2,IF(DAY($C5914)=15,Calculator!$G$34/2,0)),0)</f>
        <v>0</v>
      </c>
      <c r="L5914" s="29">
        <f ca="1">IF(DAY($C5914)=28,IF(H5914=0,0,Calculator!$G$35),0)</f>
        <v>0</v>
      </c>
      <c r="M5914" s="29">
        <f ca="1">IF(I5914&gt;0,IF(DAY($C5914)=1,SUM(INDIRECT("I"&amp;(ROW(C5913)-DAY(C5913))):I5913),0),0)</f>
        <v>0</v>
      </c>
      <c r="N5914" s="29">
        <f ca="1">IF(C5914&lt;Calculator!$G$27,0,IF(C5914=Calculator!$G$27,Calculator!$G$39,IF(H5914-K5914&lt;=0,IF(D5914&gt;Calculator!$G$39,IF(H5914-K5914+E5914+L5914+M5914+Calculator!$G$39&gt;Calculator!$G$39,Calculator!$G$39-(H5914+E5914+L5914+M5914-K5914),Calculator!$G$39),D5914),0)))</f>
        <v>0</v>
      </c>
    </row>
    <row r="5915" spans="1:14" ht="15.75" thickBot="1">
      <c r="A5915" s="33" t="str">
        <f ca="1">IF(C5915=Calculator!$H$27,"F",IF(Daily!D5915+Daily!H5915=0,IF(D5914+H5914&gt;0,"L",""),""))</f>
        <v/>
      </c>
      <c r="B5915" s="34">
        <v>5914</v>
      </c>
      <c r="C5915" s="19">
        <f t="shared" ca="1" si="369"/>
        <v>51844</v>
      </c>
      <c r="D5915" s="29">
        <f t="shared" ca="1" si="371"/>
        <v>0</v>
      </c>
      <c r="E5915" s="29">
        <f ca="1">IF(C5915&lt;Calculator!$D$26,0,IF(DAY($C5915)=1,IF(D5915-Calculator!$G$24&gt;0,Calculator!$G$24,D5915),0))</f>
        <v>0</v>
      </c>
      <c r="F5915" s="29">
        <f ca="1">IF(E5915&gt;0,D5915*Calculator!$G$22/12,0)</f>
        <v>0</v>
      </c>
      <c r="G5915" s="29">
        <f ca="1">IF(E5915&gt;0,(IFERROR(-PMT(Calculator!$G$22/12,Calculator!$G$23*12,Calculator!$G$20),0))-F5915,0)</f>
        <v>0</v>
      </c>
      <c r="H5915" s="29">
        <f t="shared" ca="1" si="372"/>
        <v>0</v>
      </c>
      <c r="I5915" s="29">
        <f t="shared" ca="1" si="370"/>
        <v>0</v>
      </c>
      <c r="J5915" s="30">
        <f>Calculator!$G$40</f>
        <v>6.5000000000000002E-2</v>
      </c>
      <c r="K5915" s="29">
        <f ca="1">IF(C5915&gt;=Calculator!$G$27,IF(DAY($C5915)=1,Calculator!$G$34/2,IF(DAY($C5915)=15,Calculator!$G$34/2,0)),0)</f>
        <v>0</v>
      </c>
      <c r="L5915" s="29">
        <f ca="1">IF(DAY($C5915)=28,IF(H5915=0,0,Calculator!$G$35),0)</f>
        <v>0</v>
      </c>
      <c r="M5915" s="29">
        <f ca="1">IF(I5915&gt;0,IF(DAY($C5915)=1,SUM(INDIRECT("I"&amp;(ROW(C5914)-DAY(C5914))):I5914),0),0)</f>
        <v>0</v>
      </c>
      <c r="N5915" s="29">
        <f ca="1">IF(C5915&lt;Calculator!$G$27,0,IF(C5915=Calculator!$G$27,Calculator!$G$39,IF(H5915-K5915&lt;=0,IF(D5915&gt;Calculator!$G$39,IF(H5915-K5915+E5915+L5915+M5915+Calculator!$G$39&gt;Calculator!$G$39,Calculator!$G$39-(H5915+E5915+L5915+M5915-K5915),Calculator!$G$39),D5915),0)))</f>
        <v>0</v>
      </c>
    </row>
    <row r="5916" spans="1:14" ht="15.75" thickBot="1">
      <c r="A5916" s="33" t="str">
        <f ca="1">IF(C5916=Calculator!$H$27,"F",IF(Daily!D5916+Daily!H5916=0,IF(D5915+H5915&gt;0,"L",""),""))</f>
        <v/>
      </c>
      <c r="B5916" s="34">
        <v>5915</v>
      </c>
      <c r="C5916" s="19">
        <f t="shared" ca="1" si="369"/>
        <v>51845</v>
      </c>
      <c r="D5916" s="29">
        <f t="shared" ca="1" si="371"/>
        <v>0</v>
      </c>
      <c r="E5916" s="29">
        <f ca="1">IF(C5916&lt;Calculator!$D$26,0,IF(DAY($C5916)=1,IF(D5916-Calculator!$G$24&gt;0,Calculator!$G$24,D5916),0))</f>
        <v>0</v>
      </c>
      <c r="F5916" s="29">
        <f ca="1">IF(E5916&gt;0,D5916*Calculator!$G$22/12,0)</f>
        <v>0</v>
      </c>
      <c r="G5916" s="29">
        <f ca="1">IF(E5916&gt;0,(IFERROR(-PMT(Calculator!$G$22/12,Calculator!$G$23*12,Calculator!$G$20),0))-F5916,0)</f>
        <v>0</v>
      </c>
      <c r="H5916" s="29">
        <f t="shared" ca="1" si="372"/>
        <v>0</v>
      </c>
      <c r="I5916" s="29">
        <f t="shared" ca="1" si="370"/>
        <v>0</v>
      </c>
      <c r="J5916" s="30">
        <f>Calculator!$G$40</f>
        <v>6.5000000000000002E-2</v>
      </c>
      <c r="K5916" s="29">
        <f ca="1">IF(C5916&gt;=Calculator!$G$27,IF(DAY($C5916)=1,Calculator!$G$34/2,IF(DAY($C5916)=15,Calculator!$G$34/2,0)),0)</f>
        <v>0</v>
      </c>
      <c r="L5916" s="29">
        <f ca="1">IF(DAY($C5916)=28,IF(H5916=0,0,Calculator!$G$35),0)</f>
        <v>0</v>
      </c>
      <c r="M5916" s="29">
        <f ca="1">IF(I5916&gt;0,IF(DAY($C5916)=1,SUM(INDIRECT("I"&amp;(ROW(C5915)-DAY(C5915))):I5915),0),0)</f>
        <v>0</v>
      </c>
      <c r="N5916" s="29">
        <f ca="1">IF(C5916&lt;Calculator!$G$27,0,IF(C5916=Calculator!$G$27,Calculator!$G$39,IF(H5916-K5916&lt;=0,IF(D5916&gt;Calculator!$G$39,IF(H5916-K5916+E5916+L5916+M5916+Calculator!$G$39&gt;Calculator!$G$39,Calculator!$G$39-(H5916+E5916+L5916+M5916-K5916),Calculator!$G$39),D5916),0)))</f>
        <v>0</v>
      </c>
    </row>
    <row r="5917" spans="1:14" ht="15.75" thickBot="1">
      <c r="A5917" s="33" t="str">
        <f ca="1">IF(C5917=Calculator!$H$27,"F",IF(Daily!D5917+Daily!H5917=0,IF(D5916+H5916&gt;0,"L",""),""))</f>
        <v/>
      </c>
      <c r="B5917" s="34">
        <v>5916</v>
      </c>
      <c r="C5917" s="19">
        <f t="shared" ca="1" si="369"/>
        <v>51846</v>
      </c>
      <c r="D5917" s="29">
        <f t="shared" ca="1" si="371"/>
        <v>0</v>
      </c>
      <c r="E5917" s="29">
        <f ca="1">IF(C5917&lt;Calculator!$D$26,0,IF(DAY($C5917)=1,IF(D5917-Calculator!$G$24&gt;0,Calculator!$G$24,D5917),0))</f>
        <v>0</v>
      </c>
      <c r="F5917" s="29">
        <f ca="1">IF(E5917&gt;0,D5917*Calculator!$G$22/12,0)</f>
        <v>0</v>
      </c>
      <c r="G5917" s="29">
        <f ca="1">IF(E5917&gt;0,(IFERROR(-PMT(Calculator!$G$22/12,Calculator!$G$23*12,Calculator!$G$20),0))-F5917,0)</f>
        <v>0</v>
      </c>
      <c r="H5917" s="29">
        <f t="shared" ca="1" si="372"/>
        <v>0</v>
      </c>
      <c r="I5917" s="29">
        <f t="shared" ca="1" si="370"/>
        <v>0</v>
      </c>
      <c r="J5917" s="30">
        <f>Calculator!$G$40</f>
        <v>6.5000000000000002E-2</v>
      </c>
      <c r="K5917" s="29">
        <f ca="1">IF(C5917&gt;=Calculator!$G$27,IF(DAY($C5917)=1,Calculator!$G$34/2,IF(DAY($C5917)=15,Calculator!$G$34/2,0)),0)</f>
        <v>0</v>
      </c>
      <c r="L5917" s="29">
        <f ca="1">IF(DAY($C5917)=28,IF(H5917=0,0,Calculator!$G$35),0)</f>
        <v>0</v>
      </c>
      <c r="M5917" s="29">
        <f ca="1">IF(I5917&gt;0,IF(DAY($C5917)=1,SUM(INDIRECT("I"&amp;(ROW(C5916)-DAY(C5916))):I5916),0),0)</f>
        <v>0</v>
      </c>
      <c r="N5917" s="29">
        <f ca="1">IF(C5917&lt;Calculator!$G$27,0,IF(C5917=Calculator!$G$27,Calculator!$G$39,IF(H5917-K5917&lt;=0,IF(D5917&gt;Calculator!$G$39,IF(H5917-K5917+E5917+L5917+M5917+Calculator!$G$39&gt;Calculator!$G$39,Calculator!$G$39-(H5917+E5917+L5917+M5917-K5917),Calculator!$G$39),D5917),0)))</f>
        <v>0</v>
      </c>
    </row>
    <row r="5918" spans="1:14" ht="15.75" thickBot="1">
      <c r="A5918" s="33" t="str">
        <f ca="1">IF(C5918=Calculator!$H$27,"F",IF(Daily!D5918+Daily!H5918=0,IF(D5917+H5917&gt;0,"L",""),""))</f>
        <v/>
      </c>
      <c r="B5918" s="34">
        <v>5917</v>
      </c>
      <c r="C5918" s="19">
        <f t="shared" ca="1" si="369"/>
        <v>51847</v>
      </c>
      <c r="D5918" s="29">
        <f t="shared" ca="1" si="371"/>
        <v>0</v>
      </c>
      <c r="E5918" s="29">
        <f ca="1">IF(C5918&lt;Calculator!$D$26,0,IF(DAY($C5918)=1,IF(D5918-Calculator!$G$24&gt;0,Calculator!$G$24,D5918),0))</f>
        <v>0</v>
      </c>
      <c r="F5918" s="29">
        <f ca="1">IF(E5918&gt;0,D5918*Calculator!$G$22/12,0)</f>
        <v>0</v>
      </c>
      <c r="G5918" s="29">
        <f ca="1">IF(E5918&gt;0,(IFERROR(-PMT(Calculator!$G$22/12,Calculator!$G$23*12,Calculator!$G$20),0))-F5918,0)</f>
        <v>0</v>
      </c>
      <c r="H5918" s="29">
        <f t="shared" ca="1" si="372"/>
        <v>0</v>
      </c>
      <c r="I5918" s="29">
        <f t="shared" ca="1" si="370"/>
        <v>0</v>
      </c>
      <c r="J5918" s="30">
        <f>Calculator!$G$40</f>
        <v>6.5000000000000002E-2</v>
      </c>
      <c r="K5918" s="29">
        <f ca="1">IF(C5918&gt;=Calculator!$G$27,IF(DAY($C5918)=1,Calculator!$G$34/2,IF(DAY($C5918)=15,Calculator!$G$34/2,0)),0)</f>
        <v>0</v>
      </c>
      <c r="L5918" s="29">
        <f ca="1">IF(DAY($C5918)=28,IF(H5918=0,0,Calculator!$G$35),0)</f>
        <v>0</v>
      </c>
      <c r="M5918" s="29">
        <f ca="1">IF(I5918&gt;0,IF(DAY($C5918)=1,SUM(INDIRECT("I"&amp;(ROW(C5917)-DAY(C5917))):I5917),0),0)</f>
        <v>0</v>
      </c>
      <c r="N5918" s="29">
        <f ca="1">IF(C5918&lt;Calculator!$G$27,0,IF(C5918=Calculator!$G$27,Calculator!$G$39,IF(H5918-K5918&lt;=0,IF(D5918&gt;Calculator!$G$39,IF(H5918-K5918+E5918+L5918+M5918+Calculator!$G$39&gt;Calculator!$G$39,Calculator!$G$39-(H5918+E5918+L5918+M5918-K5918),Calculator!$G$39),D5918),0)))</f>
        <v>0</v>
      </c>
    </row>
    <row r="5919" spans="1:14" ht="15.75" thickBot="1">
      <c r="A5919" s="33" t="str">
        <f ca="1">IF(C5919=Calculator!$H$27,"F",IF(Daily!D5919+Daily!H5919=0,IF(D5918+H5918&gt;0,"L",""),""))</f>
        <v/>
      </c>
      <c r="B5919" s="34">
        <v>5918</v>
      </c>
      <c r="C5919" s="19">
        <f t="shared" ca="1" si="369"/>
        <v>51848</v>
      </c>
      <c r="D5919" s="29">
        <f t="shared" ca="1" si="371"/>
        <v>0</v>
      </c>
      <c r="E5919" s="29">
        <f ca="1">IF(C5919&lt;Calculator!$D$26,0,IF(DAY($C5919)=1,IF(D5919-Calculator!$G$24&gt;0,Calculator!$G$24,D5919),0))</f>
        <v>0</v>
      </c>
      <c r="F5919" s="29">
        <f ca="1">IF(E5919&gt;0,D5919*Calculator!$G$22/12,0)</f>
        <v>0</v>
      </c>
      <c r="G5919" s="29">
        <f ca="1">IF(E5919&gt;0,(IFERROR(-PMT(Calculator!$G$22/12,Calculator!$G$23*12,Calculator!$G$20),0))-F5919,0)</f>
        <v>0</v>
      </c>
      <c r="H5919" s="29">
        <f t="shared" ca="1" si="372"/>
        <v>0</v>
      </c>
      <c r="I5919" s="29">
        <f t="shared" ca="1" si="370"/>
        <v>0</v>
      </c>
      <c r="J5919" s="30">
        <f>Calculator!$G$40</f>
        <v>6.5000000000000002E-2</v>
      </c>
      <c r="K5919" s="29">
        <f ca="1">IF(C5919&gt;=Calculator!$G$27,IF(DAY($C5919)=1,Calculator!$G$34/2,IF(DAY($C5919)=15,Calculator!$G$34/2,0)),0)</f>
        <v>0</v>
      </c>
      <c r="L5919" s="29">
        <f ca="1">IF(DAY($C5919)=28,IF(H5919=0,0,Calculator!$G$35),0)</f>
        <v>0</v>
      </c>
      <c r="M5919" s="29">
        <f ca="1">IF(I5919&gt;0,IF(DAY($C5919)=1,SUM(INDIRECT("I"&amp;(ROW(C5918)-DAY(C5918))):I5918),0),0)</f>
        <v>0</v>
      </c>
      <c r="N5919" s="29">
        <f ca="1">IF(C5919&lt;Calculator!$G$27,0,IF(C5919=Calculator!$G$27,Calculator!$G$39,IF(H5919-K5919&lt;=0,IF(D5919&gt;Calculator!$G$39,IF(H5919-K5919+E5919+L5919+M5919+Calculator!$G$39&gt;Calculator!$G$39,Calculator!$G$39-(H5919+E5919+L5919+M5919-K5919),Calculator!$G$39),D5919),0)))</f>
        <v>0</v>
      </c>
    </row>
    <row r="5920" spans="1:14" ht="15.75" thickBot="1">
      <c r="A5920" s="33" t="str">
        <f ca="1">IF(C5920=Calculator!$H$27,"F",IF(Daily!D5920+Daily!H5920=0,IF(D5919+H5919&gt;0,"L",""),""))</f>
        <v/>
      </c>
      <c r="B5920" s="34">
        <v>5919</v>
      </c>
      <c r="C5920" s="19">
        <f t="shared" ca="1" si="369"/>
        <v>51849</v>
      </c>
      <c r="D5920" s="29">
        <f t="shared" ca="1" si="371"/>
        <v>0</v>
      </c>
      <c r="E5920" s="29">
        <f ca="1">IF(C5920&lt;Calculator!$D$26,0,IF(DAY($C5920)=1,IF(D5920-Calculator!$G$24&gt;0,Calculator!$G$24,D5920),0))</f>
        <v>0</v>
      </c>
      <c r="F5920" s="29">
        <f ca="1">IF(E5920&gt;0,D5920*Calculator!$G$22/12,0)</f>
        <v>0</v>
      </c>
      <c r="G5920" s="29">
        <f ca="1">IF(E5920&gt;0,(IFERROR(-PMT(Calculator!$G$22/12,Calculator!$G$23*12,Calculator!$G$20),0))-F5920,0)</f>
        <v>0</v>
      </c>
      <c r="H5920" s="29">
        <f t="shared" ca="1" si="372"/>
        <v>0</v>
      </c>
      <c r="I5920" s="29">
        <f t="shared" ca="1" si="370"/>
        <v>0</v>
      </c>
      <c r="J5920" s="30">
        <f>Calculator!$G$40</f>
        <v>6.5000000000000002E-2</v>
      </c>
      <c r="K5920" s="29">
        <f ca="1">IF(C5920&gt;=Calculator!$G$27,IF(DAY($C5920)=1,Calculator!$G$34/2,IF(DAY($C5920)=15,Calculator!$G$34/2,0)),0)</f>
        <v>0</v>
      </c>
      <c r="L5920" s="29">
        <f ca="1">IF(DAY($C5920)=28,IF(H5920=0,0,Calculator!$G$35),0)</f>
        <v>0</v>
      </c>
      <c r="M5920" s="29">
        <f ca="1">IF(I5920&gt;0,IF(DAY($C5920)=1,SUM(INDIRECT("I"&amp;(ROW(C5919)-DAY(C5919))):I5919),0),0)</f>
        <v>0</v>
      </c>
      <c r="N5920" s="29">
        <f ca="1">IF(C5920&lt;Calculator!$G$27,0,IF(C5920=Calculator!$G$27,Calculator!$G$39,IF(H5920-K5920&lt;=0,IF(D5920&gt;Calculator!$G$39,IF(H5920-K5920+E5920+L5920+M5920+Calculator!$G$39&gt;Calculator!$G$39,Calculator!$G$39-(H5920+E5920+L5920+M5920-K5920),Calculator!$G$39),D5920),0)))</f>
        <v>0</v>
      </c>
    </row>
    <row r="5921" spans="1:14" ht="15.75" thickBot="1">
      <c r="A5921" s="33" t="str">
        <f ca="1">IF(C5921=Calculator!$H$27,"F",IF(Daily!D5921+Daily!H5921=0,IF(D5920+H5920&gt;0,"L",""),""))</f>
        <v/>
      </c>
      <c r="B5921" s="34">
        <v>5920</v>
      </c>
      <c r="C5921" s="19">
        <f t="shared" ca="1" si="369"/>
        <v>51850</v>
      </c>
      <c r="D5921" s="29">
        <f t="shared" ca="1" si="371"/>
        <v>0</v>
      </c>
      <c r="E5921" s="29">
        <f ca="1">IF(C5921&lt;Calculator!$D$26,0,IF(DAY($C5921)=1,IF(D5921-Calculator!$G$24&gt;0,Calculator!$G$24,D5921),0))</f>
        <v>0</v>
      </c>
      <c r="F5921" s="29">
        <f ca="1">IF(E5921&gt;0,D5921*Calculator!$G$22/12,0)</f>
        <v>0</v>
      </c>
      <c r="G5921" s="29">
        <f ca="1">IF(E5921&gt;0,(IFERROR(-PMT(Calculator!$G$22/12,Calculator!$G$23*12,Calculator!$G$20),0))-F5921,0)</f>
        <v>0</v>
      </c>
      <c r="H5921" s="29">
        <f t="shared" ca="1" si="372"/>
        <v>0</v>
      </c>
      <c r="I5921" s="29">
        <f t="shared" ca="1" si="370"/>
        <v>0</v>
      </c>
      <c r="J5921" s="30">
        <f>Calculator!$G$40</f>
        <v>6.5000000000000002E-2</v>
      </c>
      <c r="K5921" s="29">
        <f ca="1">IF(C5921&gt;=Calculator!$G$27,IF(DAY($C5921)=1,Calculator!$G$34/2,IF(DAY($C5921)=15,Calculator!$G$34/2,0)),0)</f>
        <v>4500</v>
      </c>
      <c r="L5921" s="29">
        <f ca="1">IF(DAY($C5921)=28,IF(H5921=0,0,Calculator!$G$35),0)</f>
        <v>0</v>
      </c>
      <c r="M5921" s="29">
        <f ca="1">IF(I5921&gt;0,IF(DAY($C5921)=1,SUM(INDIRECT("I"&amp;(ROW(C5920)-DAY(C5920))):I5920),0),0)</f>
        <v>0</v>
      </c>
      <c r="N5921" s="29">
        <f ca="1">IF(C5921&lt;Calculator!$G$27,0,IF(C5921=Calculator!$G$27,Calculator!$G$39,IF(H5921-K5921&lt;=0,IF(D5921&gt;Calculator!$G$39,IF(H5921-K5921+E5921+L5921+M5921+Calculator!$G$39&gt;Calculator!$G$39,Calculator!$G$39-(H5921+E5921+L5921+M5921-K5921),Calculator!$G$39),D5921),0)))</f>
        <v>0</v>
      </c>
    </row>
    <row r="5922" spans="1:14" ht="15.75" thickBot="1">
      <c r="A5922" s="33" t="str">
        <f ca="1">IF(C5922=Calculator!$H$27,"F",IF(Daily!D5922+Daily!H5922=0,IF(D5921+H5921&gt;0,"L",""),""))</f>
        <v/>
      </c>
      <c r="B5922" s="34">
        <v>5921</v>
      </c>
      <c r="C5922" s="19">
        <f t="shared" ca="1" si="369"/>
        <v>51851</v>
      </c>
      <c r="D5922" s="29">
        <f t="shared" ca="1" si="371"/>
        <v>0</v>
      </c>
      <c r="E5922" s="29">
        <f ca="1">IF(C5922&lt;Calculator!$D$26,0,IF(DAY($C5922)=1,IF(D5922-Calculator!$G$24&gt;0,Calculator!$G$24,D5922),0))</f>
        <v>0</v>
      </c>
      <c r="F5922" s="29">
        <f ca="1">IF(E5922&gt;0,D5922*Calculator!$G$22/12,0)</f>
        <v>0</v>
      </c>
      <c r="G5922" s="29">
        <f ca="1">IF(E5922&gt;0,(IFERROR(-PMT(Calculator!$G$22/12,Calculator!$G$23*12,Calculator!$G$20),0))-F5922,0)</f>
        <v>0</v>
      </c>
      <c r="H5922" s="29">
        <f t="shared" ca="1" si="372"/>
        <v>0</v>
      </c>
      <c r="I5922" s="29">
        <f t="shared" ca="1" si="370"/>
        <v>0</v>
      </c>
      <c r="J5922" s="30">
        <f>Calculator!$G$40</f>
        <v>6.5000000000000002E-2</v>
      </c>
      <c r="K5922" s="29">
        <f ca="1">IF(C5922&gt;=Calculator!$G$27,IF(DAY($C5922)=1,Calculator!$G$34/2,IF(DAY($C5922)=15,Calculator!$G$34/2,0)),0)</f>
        <v>0</v>
      </c>
      <c r="L5922" s="29">
        <f ca="1">IF(DAY($C5922)=28,IF(H5922=0,0,Calculator!$G$35),0)</f>
        <v>0</v>
      </c>
      <c r="M5922" s="29">
        <f ca="1">IF(I5922&gt;0,IF(DAY($C5922)=1,SUM(INDIRECT("I"&amp;(ROW(C5921)-DAY(C5921))):I5921),0),0)</f>
        <v>0</v>
      </c>
      <c r="N5922" s="29">
        <f ca="1">IF(C5922&lt;Calculator!$G$27,0,IF(C5922=Calculator!$G$27,Calculator!$G$39,IF(H5922-K5922&lt;=0,IF(D5922&gt;Calculator!$G$39,IF(H5922-K5922+E5922+L5922+M5922+Calculator!$G$39&gt;Calculator!$G$39,Calculator!$G$39-(H5922+E5922+L5922+M5922-K5922),Calculator!$G$39),D5922),0)))</f>
        <v>0</v>
      </c>
    </row>
    <row r="5923" spans="1:14" ht="15.75" thickBot="1">
      <c r="A5923" s="33" t="str">
        <f ca="1">IF(C5923=Calculator!$H$27,"F",IF(Daily!D5923+Daily!H5923=0,IF(D5922+H5922&gt;0,"L",""),""))</f>
        <v/>
      </c>
      <c r="B5923" s="34">
        <v>5922</v>
      </c>
      <c r="C5923" s="19">
        <f t="shared" ca="1" si="369"/>
        <v>51852</v>
      </c>
      <c r="D5923" s="29">
        <f t="shared" ca="1" si="371"/>
        <v>0</v>
      </c>
      <c r="E5923" s="29">
        <f ca="1">IF(C5923&lt;Calculator!$D$26,0,IF(DAY($C5923)=1,IF(D5923-Calculator!$G$24&gt;0,Calculator!$G$24,D5923),0))</f>
        <v>0</v>
      </c>
      <c r="F5923" s="29">
        <f ca="1">IF(E5923&gt;0,D5923*Calculator!$G$22/12,0)</f>
        <v>0</v>
      </c>
      <c r="G5923" s="29">
        <f ca="1">IF(E5923&gt;0,(IFERROR(-PMT(Calculator!$G$22/12,Calculator!$G$23*12,Calculator!$G$20),0))-F5923,0)</f>
        <v>0</v>
      </c>
      <c r="H5923" s="29">
        <f t="shared" ca="1" si="372"/>
        <v>0</v>
      </c>
      <c r="I5923" s="29">
        <f t="shared" ca="1" si="370"/>
        <v>0</v>
      </c>
      <c r="J5923" s="30">
        <f>Calculator!$G$40</f>
        <v>6.5000000000000002E-2</v>
      </c>
      <c r="K5923" s="29">
        <f ca="1">IF(C5923&gt;=Calculator!$G$27,IF(DAY($C5923)=1,Calculator!$G$34/2,IF(DAY($C5923)=15,Calculator!$G$34/2,0)),0)</f>
        <v>0</v>
      </c>
      <c r="L5923" s="29">
        <f ca="1">IF(DAY($C5923)=28,IF(H5923=0,0,Calculator!$G$35),0)</f>
        <v>0</v>
      </c>
      <c r="M5923" s="29">
        <f ca="1">IF(I5923&gt;0,IF(DAY($C5923)=1,SUM(INDIRECT("I"&amp;(ROW(C5922)-DAY(C5922))):I5922),0),0)</f>
        <v>0</v>
      </c>
      <c r="N5923" s="29">
        <f ca="1">IF(C5923&lt;Calculator!$G$27,0,IF(C5923=Calculator!$G$27,Calculator!$G$39,IF(H5923-K5923&lt;=0,IF(D5923&gt;Calculator!$G$39,IF(H5923-K5923+E5923+L5923+M5923+Calculator!$G$39&gt;Calculator!$G$39,Calculator!$G$39-(H5923+E5923+L5923+M5923-K5923),Calculator!$G$39),D5923),0)))</f>
        <v>0</v>
      </c>
    </row>
    <row r="5924" spans="1:14" ht="15.75" thickBot="1">
      <c r="A5924" s="33" t="str">
        <f ca="1">IF(C5924=Calculator!$H$27,"F",IF(Daily!D5924+Daily!H5924=0,IF(D5923+H5923&gt;0,"L",""),""))</f>
        <v/>
      </c>
      <c r="B5924" s="34">
        <v>5923</v>
      </c>
      <c r="C5924" s="19">
        <f t="shared" ca="1" si="369"/>
        <v>51853</v>
      </c>
      <c r="D5924" s="29">
        <f t="shared" ca="1" si="371"/>
        <v>0</v>
      </c>
      <c r="E5924" s="29">
        <f ca="1">IF(C5924&lt;Calculator!$D$26,0,IF(DAY($C5924)=1,IF(D5924-Calculator!$G$24&gt;0,Calculator!$G$24,D5924),0))</f>
        <v>0</v>
      </c>
      <c r="F5924" s="29">
        <f ca="1">IF(E5924&gt;0,D5924*Calculator!$G$22/12,0)</f>
        <v>0</v>
      </c>
      <c r="G5924" s="29">
        <f ca="1">IF(E5924&gt;0,(IFERROR(-PMT(Calculator!$G$22/12,Calculator!$G$23*12,Calculator!$G$20),0))-F5924,0)</f>
        <v>0</v>
      </c>
      <c r="H5924" s="29">
        <f t="shared" ca="1" si="372"/>
        <v>0</v>
      </c>
      <c r="I5924" s="29">
        <f t="shared" ca="1" si="370"/>
        <v>0</v>
      </c>
      <c r="J5924" s="30">
        <f>Calculator!$G$40</f>
        <v>6.5000000000000002E-2</v>
      </c>
      <c r="K5924" s="29">
        <f ca="1">IF(C5924&gt;=Calculator!$G$27,IF(DAY($C5924)=1,Calculator!$G$34/2,IF(DAY($C5924)=15,Calculator!$G$34/2,0)),0)</f>
        <v>0</v>
      </c>
      <c r="L5924" s="29">
        <f ca="1">IF(DAY($C5924)=28,IF(H5924=0,0,Calculator!$G$35),0)</f>
        <v>0</v>
      </c>
      <c r="M5924" s="29">
        <f ca="1">IF(I5924&gt;0,IF(DAY($C5924)=1,SUM(INDIRECT("I"&amp;(ROW(C5923)-DAY(C5923))):I5923),0),0)</f>
        <v>0</v>
      </c>
      <c r="N5924" s="29">
        <f ca="1">IF(C5924&lt;Calculator!$G$27,0,IF(C5924=Calculator!$G$27,Calculator!$G$39,IF(H5924-K5924&lt;=0,IF(D5924&gt;Calculator!$G$39,IF(H5924-K5924+E5924+L5924+M5924+Calculator!$G$39&gt;Calculator!$G$39,Calculator!$G$39-(H5924+E5924+L5924+M5924-K5924),Calculator!$G$39),D5924),0)))</f>
        <v>0</v>
      </c>
    </row>
    <row r="5925" spans="1:14" ht="15.75" thickBot="1">
      <c r="A5925" s="33" t="str">
        <f ca="1">IF(C5925=Calculator!$H$27,"F",IF(Daily!D5925+Daily!H5925=0,IF(D5924+H5924&gt;0,"L",""),""))</f>
        <v/>
      </c>
      <c r="B5925" s="34">
        <v>5924</v>
      </c>
      <c r="C5925" s="19">
        <f t="shared" ca="1" si="369"/>
        <v>51854</v>
      </c>
      <c r="D5925" s="29">
        <f t="shared" ca="1" si="371"/>
        <v>0</v>
      </c>
      <c r="E5925" s="29">
        <f ca="1">IF(C5925&lt;Calculator!$D$26,0,IF(DAY($C5925)=1,IF(D5925-Calculator!$G$24&gt;0,Calculator!$G$24,D5925),0))</f>
        <v>0</v>
      </c>
      <c r="F5925" s="29">
        <f ca="1">IF(E5925&gt;0,D5925*Calculator!$G$22/12,0)</f>
        <v>0</v>
      </c>
      <c r="G5925" s="29">
        <f ca="1">IF(E5925&gt;0,(IFERROR(-PMT(Calculator!$G$22/12,Calculator!$G$23*12,Calculator!$G$20),0))-F5925,0)</f>
        <v>0</v>
      </c>
      <c r="H5925" s="29">
        <f t="shared" ca="1" si="372"/>
        <v>0</v>
      </c>
      <c r="I5925" s="29">
        <f t="shared" ca="1" si="370"/>
        <v>0</v>
      </c>
      <c r="J5925" s="30">
        <f>Calculator!$G$40</f>
        <v>6.5000000000000002E-2</v>
      </c>
      <c r="K5925" s="29">
        <f ca="1">IF(C5925&gt;=Calculator!$G$27,IF(DAY($C5925)=1,Calculator!$G$34/2,IF(DAY($C5925)=15,Calculator!$G$34/2,0)),0)</f>
        <v>0</v>
      </c>
      <c r="L5925" s="29">
        <f ca="1">IF(DAY($C5925)=28,IF(H5925=0,0,Calculator!$G$35),0)</f>
        <v>0</v>
      </c>
      <c r="M5925" s="29">
        <f ca="1">IF(I5925&gt;0,IF(DAY($C5925)=1,SUM(INDIRECT("I"&amp;(ROW(C5924)-DAY(C5924))):I5924),0),0)</f>
        <v>0</v>
      </c>
      <c r="N5925" s="29">
        <f ca="1">IF(C5925&lt;Calculator!$G$27,0,IF(C5925=Calculator!$G$27,Calculator!$G$39,IF(H5925-K5925&lt;=0,IF(D5925&gt;Calculator!$G$39,IF(H5925-K5925+E5925+L5925+M5925+Calculator!$G$39&gt;Calculator!$G$39,Calculator!$G$39-(H5925+E5925+L5925+M5925-K5925),Calculator!$G$39),D5925),0)))</f>
        <v>0</v>
      </c>
    </row>
    <row r="5926" spans="1:14" ht="15.75" thickBot="1">
      <c r="A5926" s="33" t="str">
        <f ca="1">IF(C5926=Calculator!$H$27,"F",IF(Daily!D5926+Daily!H5926=0,IF(D5925+H5925&gt;0,"L",""),""))</f>
        <v/>
      </c>
      <c r="B5926" s="34">
        <v>5925</v>
      </c>
      <c r="C5926" s="19">
        <f t="shared" ca="1" si="369"/>
        <v>51855</v>
      </c>
      <c r="D5926" s="29">
        <f t="shared" ca="1" si="371"/>
        <v>0</v>
      </c>
      <c r="E5926" s="29">
        <f ca="1">IF(C5926&lt;Calculator!$D$26,0,IF(DAY($C5926)=1,IF(D5926-Calculator!$G$24&gt;0,Calculator!$G$24,D5926),0))</f>
        <v>0</v>
      </c>
      <c r="F5926" s="29">
        <f ca="1">IF(E5926&gt;0,D5926*Calculator!$G$22/12,0)</f>
        <v>0</v>
      </c>
      <c r="G5926" s="29">
        <f ca="1">IF(E5926&gt;0,(IFERROR(-PMT(Calculator!$G$22/12,Calculator!$G$23*12,Calculator!$G$20),0))-F5926,0)</f>
        <v>0</v>
      </c>
      <c r="H5926" s="29">
        <f t="shared" ca="1" si="372"/>
        <v>0</v>
      </c>
      <c r="I5926" s="29">
        <f t="shared" ca="1" si="370"/>
        <v>0</v>
      </c>
      <c r="J5926" s="30">
        <f>Calculator!$G$40</f>
        <v>6.5000000000000002E-2</v>
      </c>
      <c r="K5926" s="29">
        <f ca="1">IF(C5926&gt;=Calculator!$G$27,IF(DAY($C5926)=1,Calculator!$G$34/2,IF(DAY($C5926)=15,Calculator!$G$34/2,0)),0)</f>
        <v>0</v>
      </c>
      <c r="L5926" s="29">
        <f ca="1">IF(DAY($C5926)=28,IF(H5926=0,0,Calculator!$G$35),0)</f>
        <v>0</v>
      </c>
      <c r="M5926" s="29">
        <f ca="1">IF(I5926&gt;0,IF(DAY($C5926)=1,SUM(INDIRECT("I"&amp;(ROW(C5925)-DAY(C5925))):I5925),0),0)</f>
        <v>0</v>
      </c>
      <c r="N5926" s="29">
        <f ca="1">IF(C5926&lt;Calculator!$G$27,0,IF(C5926=Calculator!$G$27,Calculator!$G$39,IF(H5926-K5926&lt;=0,IF(D5926&gt;Calculator!$G$39,IF(H5926-K5926+E5926+L5926+M5926+Calculator!$G$39&gt;Calculator!$G$39,Calculator!$G$39-(H5926+E5926+L5926+M5926-K5926),Calculator!$G$39),D5926),0)))</f>
        <v>0</v>
      </c>
    </row>
    <row r="5927" spans="1:14" ht="15.75" thickBot="1">
      <c r="A5927" s="33" t="str">
        <f ca="1">IF(C5927=Calculator!$H$27,"F",IF(Daily!D5927+Daily!H5927=0,IF(D5926+H5926&gt;0,"L",""),""))</f>
        <v/>
      </c>
      <c r="B5927" s="34">
        <v>5926</v>
      </c>
      <c r="C5927" s="19">
        <f t="shared" ca="1" si="369"/>
        <v>51856</v>
      </c>
      <c r="D5927" s="29">
        <f t="shared" ca="1" si="371"/>
        <v>0</v>
      </c>
      <c r="E5927" s="29">
        <f ca="1">IF(C5927&lt;Calculator!$D$26,0,IF(DAY($C5927)=1,IF(D5927-Calculator!$G$24&gt;0,Calculator!$G$24,D5927),0))</f>
        <v>0</v>
      </c>
      <c r="F5927" s="29">
        <f ca="1">IF(E5927&gt;0,D5927*Calculator!$G$22/12,0)</f>
        <v>0</v>
      </c>
      <c r="G5927" s="29">
        <f ca="1">IF(E5927&gt;0,(IFERROR(-PMT(Calculator!$G$22/12,Calculator!$G$23*12,Calculator!$G$20),0))-F5927,0)</f>
        <v>0</v>
      </c>
      <c r="H5927" s="29">
        <f t="shared" ca="1" si="372"/>
        <v>0</v>
      </c>
      <c r="I5927" s="29">
        <f t="shared" ca="1" si="370"/>
        <v>0</v>
      </c>
      <c r="J5927" s="30">
        <f>Calculator!$G$40</f>
        <v>6.5000000000000002E-2</v>
      </c>
      <c r="K5927" s="29">
        <f ca="1">IF(C5927&gt;=Calculator!$G$27,IF(DAY($C5927)=1,Calculator!$G$34/2,IF(DAY($C5927)=15,Calculator!$G$34/2,0)),0)</f>
        <v>0</v>
      </c>
      <c r="L5927" s="29">
        <f ca="1">IF(DAY($C5927)=28,IF(H5927=0,0,Calculator!$G$35),0)</f>
        <v>0</v>
      </c>
      <c r="M5927" s="29">
        <f ca="1">IF(I5927&gt;0,IF(DAY($C5927)=1,SUM(INDIRECT("I"&amp;(ROW(C5926)-DAY(C5926))):I5926),0),0)</f>
        <v>0</v>
      </c>
      <c r="N5927" s="29">
        <f ca="1">IF(C5927&lt;Calculator!$G$27,0,IF(C5927=Calculator!$G$27,Calculator!$G$39,IF(H5927-K5927&lt;=0,IF(D5927&gt;Calculator!$G$39,IF(H5927-K5927+E5927+L5927+M5927+Calculator!$G$39&gt;Calculator!$G$39,Calculator!$G$39-(H5927+E5927+L5927+M5927-K5927),Calculator!$G$39),D5927),0)))</f>
        <v>0</v>
      </c>
    </row>
    <row r="5928" spans="1:14" ht="15.75" thickBot="1">
      <c r="A5928" s="33" t="str">
        <f ca="1">IF(C5928=Calculator!$H$27,"F",IF(Daily!D5928+Daily!H5928=0,IF(D5927+H5927&gt;0,"L",""),""))</f>
        <v/>
      </c>
      <c r="B5928" s="34">
        <v>5927</v>
      </c>
      <c r="C5928" s="19">
        <f t="shared" ca="1" si="369"/>
        <v>51857</v>
      </c>
      <c r="D5928" s="29">
        <f t="shared" ca="1" si="371"/>
        <v>0</v>
      </c>
      <c r="E5928" s="29">
        <f ca="1">IF(C5928&lt;Calculator!$D$26,0,IF(DAY($C5928)=1,IF(D5928-Calculator!$G$24&gt;0,Calculator!$G$24,D5928),0))</f>
        <v>0</v>
      </c>
      <c r="F5928" s="29">
        <f ca="1">IF(E5928&gt;0,D5928*Calculator!$G$22/12,0)</f>
        <v>0</v>
      </c>
      <c r="G5928" s="29">
        <f ca="1">IF(E5928&gt;0,(IFERROR(-PMT(Calculator!$G$22/12,Calculator!$G$23*12,Calculator!$G$20),0))-F5928,0)</f>
        <v>0</v>
      </c>
      <c r="H5928" s="29">
        <f t="shared" ca="1" si="372"/>
        <v>0</v>
      </c>
      <c r="I5928" s="29">
        <f t="shared" ca="1" si="370"/>
        <v>0</v>
      </c>
      <c r="J5928" s="30">
        <f>Calculator!$G$40</f>
        <v>6.5000000000000002E-2</v>
      </c>
      <c r="K5928" s="29">
        <f ca="1">IF(C5928&gt;=Calculator!$G$27,IF(DAY($C5928)=1,Calculator!$G$34/2,IF(DAY($C5928)=15,Calculator!$G$34/2,0)),0)</f>
        <v>0</v>
      </c>
      <c r="L5928" s="29">
        <f ca="1">IF(DAY($C5928)=28,IF(H5928=0,0,Calculator!$G$35),0)</f>
        <v>0</v>
      </c>
      <c r="M5928" s="29">
        <f ca="1">IF(I5928&gt;0,IF(DAY($C5928)=1,SUM(INDIRECT("I"&amp;(ROW(C5927)-DAY(C5927))):I5927),0),0)</f>
        <v>0</v>
      </c>
      <c r="N5928" s="29">
        <f ca="1">IF(C5928&lt;Calculator!$G$27,0,IF(C5928=Calculator!$G$27,Calculator!$G$39,IF(H5928-K5928&lt;=0,IF(D5928&gt;Calculator!$G$39,IF(H5928-K5928+E5928+L5928+M5928+Calculator!$G$39&gt;Calculator!$G$39,Calculator!$G$39-(H5928+E5928+L5928+M5928-K5928),Calculator!$G$39),D5928),0)))</f>
        <v>0</v>
      </c>
    </row>
    <row r="5929" spans="1:14" ht="15.75" thickBot="1">
      <c r="A5929" s="33" t="str">
        <f ca="1">IF(C5929=Calculator!$H$27,"F",IF(Daily!D5929+Daily!H5929=0,IF(D5928+H5928&gt;0,"L",""),""))</f>
        <v/>
      </c>
      <c r="B5929" s="34">
        <v>5928</v>
      </c>
      <c r="C5929" s="19">
        <f t="shared" ca="1" si="369"/>
        <v>51858</v>
      </c>
      <c r="D5929" s="29">
        <f t="shared" ca="1" si="371"/>
        <v>0</v>
      </c>
      <c r="E5929" s="29">
        <f ca="1">IF(C5929&lt;Calculator!$D$26,0,IF(DAY($C5929)=1,IF(D5929-Calculator!$G$24&gt;0,Calculator!$G$24,D5929),0))</f>
        <v>0</v>
      </c>
      <c r="F5929" s="29">
        <f ca="1">IF(E5929&gt;0,D5929*Calculator!$G$22/12,0)</f>
        <v>0</v>
      </c>
      <c r="G5929" s="29">
        <f ca="1">IF(E5929&gt;0,(IFERROR(-PMT(Calculator!$G$22/12,Calculator!$G$23*12,Calculator!$G$20),0))-F5929,0)</f>
        <v>0</v>
      </c>
      <c r="H5929" s="29">
        <f t="shared" ca="1" si="372"/>
        <v>0</v>
      </c>
      <c r="I5929" s="29">
        <f t="shared" ca="1" si="370"/>
        <v>0</v>
      </c>
      <c r="J5929" s="30">
        <f>Calculator!$G$40</f>
        <v>6.5000000000000002E-2</v>
      </c>
      <c r="K5929" s="29">
        <f ca="1">IF(C5929&gt;=Calculator!$G$27,IF(DAY($C5929)=1,Calculator!$G$34/2,IF(DAY($C5929)=15,Calculator!$G$34/2,0)),0)</f>
        <v>0</v>
      </c>
      <c r="L5929" s="29">
        <f ca="1">IF(DAY($C5929)=28,IF(H5929=0,0,Calculator!$G$35),0)</f>
        <v>0</v>
      </c>
      <c r="M5929" s="29">
        <f ca="1">IF(I5929&gt;0,IF(DAY($C5929)=1,SUM(INDIRECT("I"&amp;(ROW(C5928)-DAY(C5928))):I5928),0),0)</f>
        <v>0</v>
      </c>
      <c r="N5929" s="29">
        <f ca="1">IF(C5929&lt;Calculator!$G$27,0,IF(C5929=Calculator!$G$27,Calculator!$G$39,IF(H5929-K5929&lt;=0,IF(D5929&gt;Calculator!$G$39,IF(H5929-K5929+E5929+L5929+M5929+Calculator!$G$39&gt;Calculator!$G$39,Calculator!$G$39-(H5929+E5929+L5929+M5929-K5929),Calculator!$G$39),D5929),0)))</f>
        <v>0</v>
      </c>
    </row>
    <row r="5930" spans="1:14" ht="15.75" thickBot="1">
      <c r="A5930" s="33" t="str">
        <f ca="1">IF(C5930=Calculator!$H$27,"F",IF(Daily!D5930+Daily!H5930=0,IF(D5929+H5929&gt;0,"L",""),""))</f>
        <v/>
      </c>
      <c r="B5930" s="34">
        <v>5929</v>
      </c>
      <c r="C5930" s="19">
        <f t="shared" ca="1" si="369"/>
        <v>51859</v>
      </c>
      <c r="D5930" s="29">
        <f t="shared" ca="1" si="371"/>
        <v>0</v>
      </c>
      <c r="E5930" s="29">
        <f ca="1">IF(C5930&lt;Calculator!$D$26,0,IF(DAY($C5930)=1,IF(D5930-Calculator!$G$24&gt;0,Calculator!$G$24,D5930),0))</f>
        <v>0</v>
      </c>
      <c r="F5930" s="29">
        <f ca="1">IF(E5930&gt;0,D5930*Calculator!$G$22/12,0)</f>
        <v>0</v>
      </c>
      <c r="G5930" s="29">
        <f ca="1">IF(E5930&gt;0,(IFERROR(-PMT(Calculator!$G$22/12,Calculator!$G$23*12,Calculator!$G$20),0))-F5930,0)</f>
        <v>0</v>
      </c>
      <c r="H5930" s="29">
        <f t="shared" ca="1" si="372"/>
        <v>0</v>
      </c>
      <c r="I5930" s="29">
        <f t="shared" ca="1" si="370"/>
        <v>0</v>
      </c>
      <c r="J5930" s="30">
        <f>Calculator!$G$40</f>
        <v>6.5000000000000002E-2</v>
      </c>
      <c r="K5930" s="29">
        <f ca="1">IF(C5930&gt;=Calculator!$G$27,IF(DAY($C5930)=1,Calculator!$G$34/2,IF(DAY($C5930)=15,Calculator!$G$34/2,0)),0)</f>
        <v>0</v>
      </c>
      <c r="L5930" s="29">
        <f ca="1">IF(DAY($C5930)=28,IF(H5930=0,0,Calculator!$G$35),0)</f>
        <v>0</v>
      </c>
      <c r="M5930" s="29">
        <f ca="1">IF(I5930&gt;0,IF(DAY($C5930)=1,SUM(INDIRECT("I"&amp;(ROW(C5929)-DAY(C5929))):I5929),0),0)</f>
        <v>0</v>
      </c>
      <c r="N5930" s="29">
        <f ca="1">IF(C5930&lt;Calculator!$G$27,0,IF(C5930=Calculator!$G$27,Calculator!$G$39,IF(H5930-K5930&lt;=0,IF(D5930&gt;Calculator!$G$39,IF(H5930-K5930+E5930+L5930+M5930+Calculator!$G$39&gt;Calculator!$G$39,Calculator!$G$39-(H5930+E5930+L5930+M5930-K5930),Calculator!$G$39),D5930),0)))</f>
        <v>0</v>
      </c>
    </row>
    <row r="5931" spans="1:14" ht="15.75" thickBot="1">
      <c r="A5931" s="33" t="str">
        <f ca="1">IF(C5931=Calculator!$H$27,"F",IF(Daily!D5931+Daily!H5931=0,IF(D5930+H5930&gt;0,"L",""),""))</f>
        <v/>
      </c>
      <c r="B5931" s="34">
        <v>5930</v>
      </c>
      <c r="C5931" s="19">
        <f t="shared" ca="1" si="369"/>
        <v>51860</v>
      </c>
      <c r="D5931" s="29">
        <f t="shared" ca="1" si="371"/>
        <v>0</v>
      </c>
      <c r="E5931" s="29">
        <f ca="1">IF(C5931&lt;Calculator!$D$26,0,IF(DAY($C5931)=1,IF(D5931-Calculator!$G$24&gt;0,Calculator!$G$24,D5931),0))</f>
        <v>0</v>
      </c>
      <c r="F5931" s="29">
        <f ca="1">IF(E5931&gt;0,D5931*Calculator!$G$22/12,0)</f>
        <v>0</v>
      </c>
      <c r="G5931" s="29">
        <f ca="1">IF(E5931&gt;0,(IFERROR(-PMT(Calculator!$G$22/12,Calculator!$G$23*12,Calculator!$G$20),0))-F5931,0)</f>
        <v>0</v>
      </c>
      <c r="H5931" s="29">
        <f t="shared" ca="1" si="372"/>
        <v>0</v>
      </c>
      <c r="I5931" s="29">
        <f t="shared" ca="1" si="370"/>
        <v>0</v>
      </c>
      <c r="J5931" s="30">
        <f>Calculator!$G$40</f>
        <v>6.5000000000000002E-2</v>
      </c>
      <c r="K5931" s="29">
        <f ca="1">IF(C5931&gt;=Calculator!$G$27,IF(DAY($C5931)=1,Calculator!$G$34/2,IF(DAY($C5931)=15,Calculator!$G$34/2,0)),0)</f>
        <v>0</v>
      </c>
      <c r="L5931" s="29">
        <f ca="1">IF(DAY($C5931)=28,IF(H5931=0,0,Calculator!$G$35),0)</f>
        <v>0</v>
      </c>
      <c r="M5931" s="29">
        <f ca="1">IF(I5931&gt;0,IF(DAY($C5931)=1,SUM(INDIRECT("I"&amp;(ROW(C5930)-DAY(C5930))):I5930),0),0)</f>
        <v>0</v>
      </c>
      <c r="N5931" s="29">
        <f ca="1">IF(C5931&lt;Calculator!$G$27,0,IF(C5931=Calculator!$G$27,Calculator!$G$39,IF(H5931-K5931&lt;=0,IF(D5931&gt;Calculator!$G$39,IF(H5931-K5931+E5931+L5931+M5931+Calculator!$G$39&gt;Calculator!$G$39,Calculator!$G$39-(H5931+E5931+L5931+M5931-K5931),Calculator!$G$39),D5931),0)))</f>
        <v>0</v>
      </c>
    </row>
    <row r="5932" spans="1:14" ht="15.75" thickBot="1">
      <c r="A5932" s="33" t="str">
        <f ca="1">IF(C5932=Calculator!$H$27,"F",IF(Daily!D5932+Daily!H5932=0,IF(D5931+H5931&gt;0,"L",""),""))</f>
        <v/>
      </c>
      <c r="B5932" s="34">
        <v>5931</v>
      </c>
      <c r="C5932" s="19">
        <f t="shared" ca="1" si="369"/>
        <v>51861</v>
      </c>
      <c r="D5932" s="29">
        <f t="shared" ca="1" si="371"/>
        <v>0</v>
      </c>
      <c r="E5932" s="29">
        <f ca="1">IF(C5932&lt;Calculator!$D$26,0,IF(DAY($C5932)=1,IF(D5932-Calculator!$G$24&gt;0,Calculator!$G$24,D5932),0))</f>
        <v>0</v>
      </c>
      <c r="F5932" s="29">
        <f ca="1">IF(E5932&gt;0,D5932*Calculator!$G$22/12,0)</f>
        <v>0</v>
      </c>
      <c r="G5932" s="29">
        <f ca="1">IF(E5932&gt;0,(IFERROR(-PMT(Calculator!$G$22/12,Calculator!$G$23*12,Calculator!$G$20),0))-F5932,0)</f>
        <v>0</v>
      </c>
      <c r="H5932" s="29">
        <f t="shared" ca="1" si="372"/>
        <v>0</v>
      </c>
      <c r="I5932" s="29">
        <f t="shared" ca="1" si="370"/>
        <v>0</v>
      </c>
      <c r="J5932" s="30">
        <f>Calculator!$G$40</f>
        <v>6.5000000000000002E-2</v>
      </c>
      <c r="K5932" s="29">
        <f ca="1">IF(C5932&gt;=Calculator!$G$27,IF(DAY($C5932)=1,Calculator!$G$34/2,IF(DAY($C5932)=15,Calculator!$G$34/2,0)),0)</f>
        <v>0</v>
      </c>
      <c r="L5932" s="29">
        <f ca="1">IF(DAY($C5932)=28,IF(H5932=0,0,Calculator!$G$35),0)</f>
        <v>0</v>
      </c>
      <c r="M5932" s="29">
        <f ca="1">IF(I5932&gt;0,IF(DAY($C5932)=1,SUM(INDIRECT("I"&amp;(ROW(C5931)-DAY(C5931))):I5931),0),0)</f>
        <v>0</v>
      </c>
      <c r="N5932" s="29">
        <f ca="1">IF(C5932&lt;Calculator!$G$27,0,IF(C5932=Calculator!$G$27,Calculator!$G$39,IF(H5932-K5932&lt;=0,IF(D5932&gt;Calculator!$G$39,IF(H5932-K5932+E5932+L5932+M5932+Calculator!$G$39&gt;Calculator!$G$39,Calculator!$G$39-(H5932+E5932+L5932+M5932-K5932),Calculator!$G$39),D5932),0)))</f>
        <v>0</v>
      </c>
    </row>
    <row r="5933" spans="1:14" ht="15.75" thickBot="1">
      <c r="A5933" s="33" t="str">
        <f ca="1">IF(C5933=Calculator!$H$27,"F",IF(Daily!D5933+Daily!H5933=0,IF(D5932+H5932&gt;0,"L",""),""))</f>
        <v/>
      </c>
      <c r="B5933" s="34">
        <v>5932</v>
      </c>
      <c r="C5933" s="19">
        <f t="shared" ca="1" si="369"/>
        <v>51862</v>
      </c>
      <c r="D5933" s="29">
        <f t="shared" ca="1" si="371"/>
        <v>0</v>
      </c>
      <c r="E5933" s="29">
        <f ca="1">IF(C5933&lt;Calculator!$D$26,0,IF(DAY($C5933)=1,IF(D5933-Calculator!$G$24&gt;0,Calculator!$G$24,D5933),0))</f>
        <v>0</v>
      </c>
      <c r="F5933" s="29">
        <f ca="1">IF(E5933&gt;0,D5933*Calculator!$G$22/12,0)</f>
        <v>0</v>
      </c>
      <c r="G5933" s="29">
        <f ca="1">IF(E5933&gt;0,(IFERROR(-PMT(Calculator!$G$22/12,Calculator!$G$23*12,Calculator!$G$20),0))-F5933,0)</f>
        <v>0</v>
      </c>
      <c r="H5933" s="29">
        <f t="shared" ca="1" si="372"/>
        <v>0</v>
      </c>
      <c r="I5933" s="29">
        <f t="shared" ca="1" si="370"/>
        <v>0</v>
      </c>
      <c r="J5933" s="30">
        <f>Calculator!$G$40</f>
        <v>6.5000000000000002E-2</v>
      </c>
      <c r="K5933" s="29">
        <f ca="1">IF(C5933&gt;=Calculator!$G$27,IF(DAY($C5933)=1,Calculator!$G$34/2,IF(DAY($C5933)=15,Calculator!$G$34/2,0)),0)</f>
        <v>0</v>
      </c>
      <c r="L5933" s="29">
        <f ca="1">IF(DAY($C5933)=28,IF(H5933=0,0,Calculator!$G$35),0)</f>
        <v>0</v>
      </c>
      <c r="M5933" s="29">
        <f ca="1">IF(I5933&gt;0,IF(DAY($C5933)=1,SUM(INDIRECT("I"&amp;(ROW(C5932)-DAY(C5932))):I5932),0),0)</f>
        <v>0</v>
      </c>
      <c r="N5933" s="29">
        <f ca="1">IF(C5933&lt;Calculator!$G$27,0,IF(C5933=Calculator!$G$27,Calculator!$G$39,IF(H5933-K5933&lt;=0,IF(D5933&gt;Calculator!$G$39,IF(H5933-K5933+E5933+L5933+M5933+Calculator!$G$39&gt;Calculator!$G$39,Calculator!$G$39-(H5933+E5933+L5933+M5933-K5933),Calculator!$G$39),D5933),0)))</f>
        <v>0</v>
      </c>
    </row>
    <row r="5934" spans="1:14" ht="15.75" thickBot="1">
      <c r="A5934" s="33" t="str">
        <f ca="1">IF(C5934=Calculator!$H$27,"F",IF(Daily!D5934+Daily!H5934=0,IF(D5933+H5933&gt;0,"L",""),""))</f>
        <v/>
      </c>
      <c r="B5934" s="34">
        <v>5933</v>
      </c>
      <c r="C5934" s="19">
        <f t="shared" ca="1" si="369"/>
        <v>51863</v>
      </c>
      <c r="D5934" s="29">
        <f t="shared" ca="1" si="371"/>
        <v>0</v>
      </c>
      <c r="E5934" s="29">
        <f ca="1">IF(C5934&lt;Calculator!$D$26,0,IF(DAY($C5934)=1,IF(D5934-Calculator!$G$24&gt;0,Calculator!$G$24,D5934),0))</f>
        <v>0</v>
      </c>
      <c r="F5934" s="29">
        <f ca="1">IF(E5934&gt;0,D5934*Calculator!$G$22/12,0)</f>
        <v>0</v>
      </c>
      <c r="G5934" s="29">
        <f ca="1">IF(E5934&gt;0,(IFERROR(-PMT(Calculator!$G$22/12,Calculator!$G$23*12,Calculator!$G$20),0))-F5934,0)</f>
        <v>0</v>
      </c>
      <c r="H5934" s="29">
        <f t="shared" ca="1" si="372"/>
        <v>0</v>
      </c>
      <c r="I5934" s="29">
        <f t="shared" ca="1" si="370"/>
        <v>0</v>
      </c>
      <c r="J5934" s="30">
        <f>Calculator!$G$40</f>
        <v>6.5000000000000002E-2</v>
      </c>
      <c r="K5934" s="29">
        <f ca="1">IF(C5934&gt;=Calculator!$G$27,IF(DAY($C5934)=1,Calculator!$G$34/2,IF(DAY($C5934)=15,Calculator!$G$34/2,0)),0)</f>
        <v>0</v>
      </c>
      <c r="L5934" s="29">
        <f ca="1">IF(DAY($C5934)=28,IF(H5934=0,0,Calculator!$G$35),0)</f>
        <v>0</v>
      </c>
      <c r="M5934" s="29">
        <f ca="1">IF(I5934&gt;0,IF(DAY($C5934)=1,SUM(INDIRECT("I"&amp;(ROW(C5933)-DAY(C5933))):I5933),0),0)</f>
        <v>0</v>
      </c>
      <c r="N5934" s="29">
        <f ca="1">IF(C5934&lt;Calculator!$G$27,0,IF(C5934=Calculator!$G$27,Calculator!$G$39,IF(H5934-K5934&lt;=0,IF(D5934&gt;Calculator!$G$39,IF(H5934-K5934+E5934+L5934+M5934+Calculator!$G$39&gt;Calculator!$G$39,Calculator!$G$39-(H5934+E5934+L5934+M5934-K5934),Calculator!$G$39),D5934),0)))</f>
        <v>0</v>
      </c>
    </row>
    <row r="5935" spans="1:14" ht="15.75" thickBot="1">
      <c r="A5935" s="33" t="str">
        <f ca="1">IF(C5935=Calculator!$H$27,"F",IF(Daily!D5935+Daily!H5935=0,IF(D5934+H5934&gt;0,"L",""),""))</f>
        <v/>
      </c>
      <c r="B5935" s="34">
        <v>5934</v>
      </c>
      <c r="C5935" s="19">
        <f t="shared" ca="1" si="369"/>
        <v>51864</v>
      </c>
      <c r="D5935" s="29">
        <f t="shared" ca="1" si="371"/>
        <v>0</v>
      </c>
      <c r="E5935" s="29">
        <f ca="1">IF(C5935&lt;Calculator!$D$26,0,IF(DAY($C5935)=1,IF(D5935-Calculator!$G$24&gt;0,Calculator!$G$24,D5935),0))</f>
        <v>0</v>
      </c>
      <c r="F5935" s="29">
        <f ca="1">IF(E5935&gt;0,D5935*Calculator!$G$22/12,0)</f>
        <v>0</v>
      </c>
      <c r="G5935" s="29">
        <f ca="1">IF(E5935&gt;0,(IFERROR(-PMT(Calculator!$G$22/12,Calculator!$G$23*12,Calculator!$G$20),0))-F5935,0)</f>
        <v>0</v>
      </c>
      <c r="H5935" s="29">
        <f t="shared" ca="1" si="372"/>
        <v>0</v>
      </c>
      <c r="I5935" s="29">
        <f t="shared" ca="1" si="370"/>
        <v>0</v>
      </c>
      <c r="J5935" s="30">
        <f>Calculator!$G$40</f>
        <v>6.5000000000000002E-2</v>
      </c>
      <c r="K5935" s="29">
        <f ca="1">IF(C5935&gt;=Calculator!$G$27,IF(DAY($C5935)=1,Calculator!$G$34/2,IF(DAY($C5935)=15,Calculator!$G$34/2,0)),0)</f>
        <v>0</v>
      </c>
      <c r="L5935" s="29">
        <f ca="1">IF(DAY($C5935)=28,IF(H5935=0,0,Calculator!$G$35),0)</f>
        <v>0</v>
      </c>
      <c r="M5935" s="29">
        <f ca="1">IF(I5935&gt;0,IF(DAY($C5935)=1,SUM(INDIRECT("I"&amp;(ROW(C5934)-DAY(C5934))):I5934),0),0)</f>
        <v>0</v>
      </c>
      <c r="N5935" s="29">
        <f ca="1">IF(C5935&lt;Calculator!$G$27,0,IF(C5935=Calculator!$G$27,Calculator!$G$39,IF(H5935-K5935&lt;=0,IF(D5935&gt;Calculator!$G$39,IF(H5935-K5935+E5935+L5935+M5935+Calculator!$G$39&gt;Calculator!$G$39,Calculator!$G$39-(H5935+E5935+L5935+M5935-K5935),Calculator!$G$39),D5935),0)))</f>
        <v>0</v>
      </c>
    </row>
    <row r="5936" spans="1:14" ht="15.75" thickBot="1">
      <c r="A5936" s="33" t="str">
        <f ca="1">IF(C5936=Calculator!$H$27,"F",IF(Daily!D5936+Daily!H5936=0,IF(D5935+H5935&gt;0,"L",""),""))</f>
        <v/>
      </c>
      <c r="B5936" s="34">
        <v>5935</v>
      </c>
      <c r="C5936" s="19">
        <f t="shared" ca="1" si="369"/>
        <v>51865</v>
      </c>
      <c r="D5936" s="29">
        <f t="shared" ca="1" si="371"/>
        <v>0</v>
      </c>
      <c r="E5936" s="29">
        <f ca="1">IF(C5936&lt;Calculator!$D$26,0,IF(DAY($C5936)=1,IF(D5936-Calculator!$G$24&gt;0,Calculator!$G$24,D5936),0))</f>
        <v>0</v>
      </c>
      <c r="F5936" s="29">
        <f ca="1">IF(E5936&gt;0,D5936*Calculator!$G$22/12,0)</f>
        <v>0</v>
      </c>
      <c r="G5936" s="29">
        <f ca="1">IF(E5936&gt;0,(IFERROR(-PMT(Calculator!$G$22/12,Calculator!$G$23*12,Calculator!$G$20),0))-F5936,0)</f>
        <v>0</v>
      </c>
      <c r="H5936" s="29">
        <f t="shared" ca="1" si="372"/>
        <v>0</v>
      </c>
      <c r="I5936" s="29">
        <f t="shared" ca="1" si="370"/>
        <v>0</v>
      </c>
      <c r="J5936" s="30">
        <f>Calculator!$G$40</f>
        <v>6.5000000000000002E-2</v>
      </c>
      <c r="K5936" s="29">
        <f ca="1">IF(C5936&gt;=Calculator!$G$27,IF(DAY($C5936)=1,Calculator!$G$34/2,IF(DAY($C5936)=15,Calculator!$G$34/2,0)),0)</f>
        <v>0</v>
      </c>
      <c r="L5936" s="29">
        <f ca="1">IF(DAY($C5936)=28,IF(H5936=0,0,Calculator!$G$35),0)</f>
        <v>0</v>
      </c>
      <c r="M5936" s="29">
        <f ca="1">IF(I5936&gt;0,IF(DAY($C5936)=1,SUM(INDIRECT("I"&amp;(ROW(C5935)-DAY(C5935))):I5935),0),0)</f>
        <v>0</v>
      </c>
      <c r="N5936" s="29">
        <f ca="1">IF(C5936&lt;Calculator!$G$27,0,IF(C5936=Calculator!$G$27,Calculator!$G$39,IF(H5936-K5936&lt;=0,IF(D5936&gt;Calculator!$G$39,IF(H5936-K5936+E5936+L5936+M5936+Calculator!$G$39&gt;Calculator!$G$39,Calculator!$G$39-(H5936+E5936+L5936+M5936-K5936),Calculator!$G$39),D5936),0)))</f>
        <v>0</v>
      </c>
    </row>
    <row r="5937" spans="1:14" ht="15.75" thickBot="1">
      <c r="A5937" s="33" t="str">
        <f ca="1">IF(C5937=Calculator!$H$27,"F",IF(Daily!D5937+Daily!H5937=0,IF(D5936+H5936&gt;0,"L",""),""))</f>
        <v/>
      </c>
      <c r="B5937" s="34">
        <v>5936</v>
      </c>
      <c r="C5937" s="19">
        <f t="shared" ca="1" si="369"/>
        <v>51866</v>
      </c>
      <c r="D5937" s="29">
        <f t="shared" ca="1" si="371"/>
        <v>0</v>
      </c>
      <c r="E5937" s="29">
        <f ca="1">IF(C5937&lt;Calculator!$D$26,0,IF(DAY($C5937)=1,IF(D5937-Calculator!$G$24&gt;0,Calculator!$G$24,D5937),0))</f>
        <v>0</v>
      </c>
      <c r="F5937" s="29">
        <f ca="1">IF(E5937&gt;0,D5937*Calculator!$G$22/12,0)</f>
        <v>0</v>
      </c>
      <c r="G5937" s="29">
        <f ca="1">IF(E5937&gt;0,(IFERROR(-PMT(Calculator!$G$22/12,Calculator!$G$23*12,Calculator!$G$20),0))-F5937,0)</f>
        <v>0</v>
      </c>
      <c r="H5937" s="29">
        <f t="shared" ca="1" si="372"/>
        <v>0</v>
      </c>
      <c r="I5937" s="29">
        <f t="shared" ca="1" si="370"/>
        <v>0</v>
      </c>
      <c r="J5937" s="30">
        <f>Calculator!$G$40</f>
        <v>6.5000000000000002E-2</v>
      </c>
      <c r="K5937" s="29">
        <f ca="1">IF(C5937&gt;=Calculator!$G$27,IF(DAY($C5937)=1,Calculator!$G$34/2,IF(DAY($C5937)=15,Calculator!$G$34/2,0)),0)</f>
        <v>0</v>
      </c>
      <c r="L5937" s="29">
        <f ca="1">IF(DAY($C5937)=28,IF(H5937=0,0,Calculator!$G$35),0)</f>
        <v>0</v>
      </c>
      <c r="M5937" s="29">
        <f ca="1">IF(I5937&gt;0,IF(DAY($C5937)=1,SUM(INDIRECT("I"&amp;(ROW(C5936)-DAY(C5936))):I5936),0),0)</f>
        <v>0</v>
      </c>
      <c r="N5937" s="29">
        <f ca="1">IF(C5937&lt;Calculator!$G$27,0,IF(C5937=Calculator!$G$27,Calculator!$G$39,IF(H5937-K5937&lt;=0,IF(D5937&gt;Calculator!$G$39,IF(H5937-K5937+E5937+L5937+M5937+Calculator!$G$39&gt;Calculator!$G$39,Calculator!$G$39-(H5937+E5937+L5937+M5937-K5937),Calculator!$G$39),D5937),0)))</f>
        <v>0</v>
      </c>
    </row>
    <row r="5938" spans="1:14" ht="15.75" thickBot="1">
      <c r="A5938" s="33" t="str">
        <f ca="1">IF(C5938=Calculator!$H$27,"F",IF(Daily!D5938+Daily!H5938=0,IF(D5937+H5937&gt;0,"L",""),""))</f>
        <v/>
      </c>
      <c r="B5938" s="34">
        <v>5937</v>
      </c>
      <c r="C5938" s="19">
        <f t="shared" ca="1" si="369"/>
        <v>51867</v>
      </c>
      <c r="D5938" s="29">
        <f t="shared" ca="1" si="371"/>
        <v>0</v>
      </c>
      <c r="E5938" s="29">
        <f ca="1">IF(C5938&lt;Calculator!$D$26,0,IF(DAY($C5938)=1,IF(D5938-Calculator!$G$24&gt;0,Calculator!$G$24,D5938),0))</f>
        <v>0</v>
      </c>
      <c r="F5938" s="29">
        <f ca="1">IF(E5938&gt;0,D5938*Calculator!$G$22/12,0)</f>
        <v>0</v>
      </c>
      <c r="G5938" s="29">
        <f ca="1">IF(E5938&gt;0,(IFERROR(-PMT(Calculator!$G$22/12,Calculator!$G$23*12,Calculator!$G$20),0))-F5938,0)</f>
        <v>0</v>
      </c>
      <c r="H5938" s="29">
        <f t="shared" ca="1" si="372"/>
        <v>0</v>
      </c>
      <c r="I5938" s="29">
        <f t="shared" ca="1" si="370"/>
        <v>0</v>
      </c>
      <c r="J5938" s="30">
        <f>Calculator!$G$40</f>
        <v>6.5000000000000002E-2</v>
      </c>
      <c r="K5938" s="29">
        <f ca="1">IF(C5938&gt;=Calculator!$G$27,IF(DAY($C5938)=1,Calculator!$G$34/2,IF(DAY($C5938)=15,Calculator!$G$34/2,0)),0)</f>
        <v>4500</v>
      </c>
      <c r="L5938" s="29">
        <f ca="1">IF(DAY($C5938)=28,IF(H5938=0,0,Calculator!$G$35),0)</f>
        <v>0</v>
      </c>
      <c r="M5938" s="29">
        <f ca="1">IF(I5938&gt;0,IF(DAY($C5938)=1,SUM(INDIRECT("I"&amp;(ROW(C5937)-DAY(C5937))):I5937),0),0)</f>
        <v>0</v>
      </c>
      <c r="N5938" s="29">
        <f ca="1">IF(C5938&lt;Calculator!$G$27,0,IF(C5938=Calculator!$G$27,Calculator!$G$39,IF(H5938-K5938&lt;=0,IF(D5938&gt;Calculator!$G$39,IF(H5938-K5938+E5938+L5938+M5938+Calculator!$G$39&gt;Calculator!$G$39,Calculator!$G$39-(H5938+E5938+L5938+M5938-K5938),Calculator!$G$39),D5938),0)))</f>
        <v>0</v>
      </c>
    </row>
    <row r="5939" spans="1:14" ht="15.75" thickBot="1">
      <c r="A5939" s="33" t="str">
        <f ca="1">IF(C5939=Calculator!$H$27,"F",IF(Daily!D5939+Daily!H5939=0,IF(D5938+H5938&gt;0,"L",""),""))</f>
        <v/>
      </c>
      <c r="B5939" s="34">
        <v>5938</v>
      </c>
      <c r="C5939" s="19">
        <f t="shared" ca="1" si="369"/>
        <v>51868</v>
      </c>
      <c r="D5939" s="29">
        <f t="shared" ca="1" si="371"/>
        <v>0</v>
      </c>
      <c r="E5939" s="29">
        <f ca="1">IF(C5939&lt;Calculator!$D$26,0,IF(DAY($C5939)=1,IF(D5939-Calculator!$G$24&gt;0,Calculator!$G$24,D5939),0))</f>
        <v>0</v>
      </c>
      <c r="F5939" s="29">
        <f ca="1">IF(E5939&gt;0,D5939*Calculator!$G$22/12,0)</f>
        <v>0</v>
      </c>
      <c r="G5939" s="29">
        <f ca="1">IF(E5939&gt;0,(IFERROR(-PMT(Calculator!$G$22/12,Calculator!$G$23*12,Calculator!$G$20),0))-F5939,0)</f>
        <v>0</v>
      </c>
      <c r="H5939" s="29">
        <f t="shared" ca="1" si="372"/>
        <v>0</v>
      </c>
      <c r="I5939" s="29">
        <f t="shared" ca="1" si="370"/>
        <v>0</v>
      </c>
      <c r="J5939" s="30">
        <f>Calculator!$G$40</f>
        <v>6.5000000000000002E-2</v>
      </c>
      <c r="K5939" s="29">
        <f ca="1">IF(C5939&gt;=Calculator!$G$27,IF(DAY($C5939)=1,Calculator!$G$34/2,IF(DAY($C5939)=15,Calculator!$G$34/2,0)),0)</f>
        <v>0</v>
      </c>
      <c r="L5939" s="29">
        <f ca="1">IF(DAY($C5939)=28,IF(H5939=0,0,Calculator!$G$35),0)</f>
        <v>0</v>
      </c>
      <c r="M5939" s="29">
        <f ca="1">IF(I5939&gt;0,IF(DAY($C5939)=1,SUM(INDIRECT("I"&amp;(ROW(C5938)-DAY(C5938))):I5938),0),0)</f>
        <v>0</v>
      </c>
      <c r="N5939" s="29">
        <f ca="1">IF(C5939&lt;Calculator!$G$27,0,IF(C5939=Calculator!$G$27,Calculator!$G$39,IF(H5939-K5939&lt;=0,IF(D5939&gt;Calculator!$G$39,IF(H5939-K5939+E5939+L5939+M5939+Calculator!$G$39&gt;Calculator!$G$39,Calculator!$G$39-(H5939+E5939+L5939+M5939-K5939),Calculator!$G$39),D5939),0)))</f>
        <v>0</v>
      </c>
    </row>
    <row r="5940" spans="1:14" ht="15.75" thickBot="1">
      <c r="A5940" s="33" t="str">
        <f ca="1">IF(C5940=Calculator!$H$27,"F",IF(Daily!D5940+Daily!H5940=0,IF(D5939+H5939&gt;0,"L",""),""))</f>
        <v/>
      </c>
      <c r="B5940" s="34">
        <v>5939</v>
      </c>
      <c r="C5940" s="19">
        <f t="shared" ca="1" si="369"/>
        <v>51869</v>
      </c>
      <c r="D5940" s="29">
        <f t="shared" ca="1" si="371"/>
        <v>0</v>
      </c>
      <c r="E5940" s="29">
        <f ca="1">IF(C5940&lt;Calculator!$D$26,0,IF(DAY($C5940)=1,IF(D5940-Calculator!$G$24&gt;0,Calculator!$G$24,D5940),0))</f>
        <v>0</v>
      </c>
      <c r="F5940" s="29">
        <f ca="1">IF(E5940&gt;0,D5940*Calculator!$G$22/12,0)</f>
        <v>0</v>
      </c>
      <c r="G5940" s="29">
        <f ca="1">IF(E5940&gt;0,(IFERROR(-PMT(Calculator!$G$22/12,Calculator!$G$23*12,Calculator!$G$20),0))-F5940,0)</f>
        <v>0</v>
      </c>
      <c r="H5940" s="29">
        <f t="shared" ca="1" si="372"/>
        <v>0</v>
      </c>
      <c r="I5940" s="29">
        <f t="shared" ca="1" si="370"/>
        <v>0</v>
      </c>
      <c r="J5940" s="30">
        <f>Calculator!$G$40</f>
        <v>6.5000000000000002E-2</v>
      </c>
      <c r="K5940" s="29">
        <f ca="1">IF(C5940&gt;=Calculator!$G$27,IF(DAY($C5940)=1,Calculator!$G$34/2,IF(DAY($C5940)=15,Calculator!$G$34/2,0)),0)</f>
        <v>0</v>
      </c>
      <c r="L5940" s="29">
        <f ca="1">IF(DAY($C5940)=28,IF(H5940=0,0,Calculator!$G$35),0)</f>
        <v>0</v>
      </c>
      <c r="M5940" s="29">
        <f ca="1">IF(I5940&gt;0,IF(DAY($C5940)=1,SUM(INDIRECT("I"&amp;(ROW(C5939)-DAY(C5939))):I5939),0),0)</f>
        <v>0</v>
      </c>
      <c r="N5940" s="29">
        <f ca="1">IF(C5940&lt;Calculator!$G$27,0,IF(C5940=Calculator!$G$27,Calculator!$G$39,IF(H5940-K5940&lt;=0,IF(D5940&gt;Calculator!$G$39,IF(H5940-K5940+E5940+L5940+M5940+Calculator!$G$39&gt;Calculator!$G$39,Calculator!$G$39-(H5940+E5940+L5940+M5940-K5940),Calculator!$G$39),D5940),0)))</f>
        <v>0</v>
      </c>
    </row>
    <row r="5941" spans="1:14" ht="15.75" thickBot="1">
      <c r="A5941" s="33" t="str">
        <f ca="1">IF(C5941=Calculator!$H$27,"F",IF(Daily!D5941+Daily!H5941=0,IF(D5940+H5940&gt;0,"L",""),""))</f>
        <v/>
      </c>
      <c r="B5941" s="34">
        <v>5940</v>
      </c>
      <c r="C5941" s="19">
        <f t="shared" ca="1" si="369"/>
        <v>51870</v>
      </c>
      <c r="D5941" s="29">
        <f t="shared" ca="1" si="371"/>
        <v>0</v>
      </c>
      <c r="E5941" s="29">
        <f ca="1">IF(C5941&lt;Calculator!$D$26,0,IF(DAY($C5941)=1,IF(D5941-Calculator!$G$24&gt;0,Calculator!$G$24,D5941),0))</f>
        <v>0</v>
      </c>
      <c r="F5941" s="29">
        <f ca="1">IF(E5941&gt;0,D5941*Calculator!$G$22/12,0)</f>
        <v>0</v>
      </c>
      <c r="G5941" s="29">
        <f ca="1">IF(E5941&gt;0,(IFERROR(-PMT(Calculator!$G$22/12,Calculator!$G$23*12,Calculator!$G$20),0))-F5941,0)</f>
        <v>0</v>
      </c>
      <c r="H5941" s="29">
        <f t="shared" ca="1" si="372"/>
        <v>0</v>
      </c>
      <c r="I5941" s="29">
        <f t="shared" ca="1" si="370"/>
        <v>0</v>
      </c>
      <c r="J5941" s="30">
        <f>Calculator!$G$40</f>
        <v>6.5000000000000002E-2</v>
      </c>
      <c r="K5941" s="29">
        <f ca="1">IF(C5941&gt;=Calculator!$G$27,IF(DAY($C5941)=1,Calculator!$G$34/2,IF(DAY($C5941)=15,Calculator!$G$34/2,0)),0)</f>
        <v>0</v>
      </c>
      <c r="L5941" s="29">
        <f ca="1">IF(DAY($C5941)=28,IF(H5941=0,0,Calculator!$G$35),0)</f>
        <v>0</v>
      </c>
      <c r="M5941" s="29">
        <f ca="1">IF(I5941&gt;0,IF(DAY($C5941)=1,SUM(INDIRECT("I"&amp;(ROW(C5940)-DAY(C5940))):I5940),0),0)</f>
        <v>0</v>
      </c>
      <c r="N5941" s="29">
        <f ca="1">IF(C5941&lt;Calculator!$G$27,0,IF(C5941=Calculator!$G$27,Calculator!$G$39,IF(H5941-K5941&lt;=0,IF(D5941&gt;Calculator!$G$39,IF(H5941-K5941+E5941+L5941+M5941+Calculator!$G$39&gt;Calculator!$G$39,Calculator!$G$39-(H5941+E5941+L5941+M5941-K5941),Calculator!$G$39),D5941),0)))</f>
        <v>0</v>
      </c>
    </row>
    <row r="5942" spans="1:14" ht="15.75" thickBot="1">
      <c r="A5942" s="33" t="str">
        <f ca="1">IF(C5942=Calculator!$H$27,"F",IF(Daily!D5942+Daily!H5942=0,IF(D5941+H5941&gt;0,"L",""),""))</f>
        <v/>
      </c>
      <c r="B5942" s="34">
        <v>5941</v>
      </c>
      <c r="C5942" s="19">
        <f t="shared" ca="1" si="369"/>
        <v>51871</v>
      </c>
      <c r="D5942" s="29">
        <f t="shared" ca="1" si="371"/>
        <v>0</v>
      </c>
      <c r="E5942" s="29">
        <f ca="1">IF(C5942&lt;Calculator!$D$26,0,IF(DAY($C5942)=1,IF(D5942-Calculator!$G$24&gt;0,Calculator!$G$24,D5942),0))</f>
        <v>0</v>
      </c>
      <c r="F5942" s="29">
        <f ca="1">IF(E5942&gt;0,D5942*Calculator!$G$22/12,0)</f>
        <v>0</v>
      </c>
      <c r="G5942" s="29">
        <f ca="1">IF(E5942&gt;0,(IFERROR(-PMT(Calculator!$G$22/12,Calculator!$G$23*12,Calculator!$G$20),0))-F5942,0)</f>
        <v>0</v>
      </c>
      <c r="H5942" s="29">
        <f t="shared" ca="1" si="372"/>
        <v>0</v>
      </c>
      <c r="I5942" s="29">
        <f t="shared" ca="1" si="370"/>
        <v>0</v>
      </c>
      <c r="J5942" s="30">
        <f>Calculator!$G$40</f>
        <v>6.5000000000000002E-2</v>
      </c>
      <c r="K5942" s="29">
        <f ca="1">IF(C5942&gt;=Calculator!$G$27,IF(DAY($C5942)=1,Calculator!$G$34/2,IF(DAY($C5942)=15,Calculator!$G$34/2,0)),0)</f>
        <v>0</v>
      </c>
      <c r="L5942" s="29">
        <f ca="1">IF(DAY($C5942)=28,IF(H5942=0,0,Calculator!$G$35),0)</f>
        <v>0</v>
      </c>
      <c r="M5942" s="29">
        <f ca="1">IF(I5942&gt;0,IF(DAY($C5942)=1,SUM(INDIRECT("I"&amp;(ROW(C5941)-DAY(C5941))):I5941),0),0)</f>
        <v>0</v>
      </c>
      <c r="N5942" s="29">
        <f ca="1">IF(C5942&lt;Calculator!$G$27,0,IF(C5942=Calculator!$G$27,Calculator!$G$39,IF(H5942-K5942&lt;=0,IF(D5942&gt;Calculator!$G$39,IF(H5942-K5942+E5942+L5942+M5942+Calculator!$G$39&gt;Calculator!$G$39,Calculator!$G$39-(H5942+E5942+L5942+M5942-K5942),Calculator!$G$39),D5942),0)))</f>
        <v>0</v>
      </c>
    </row>
    <row r="5943" spans="1:14" ht="15.75" thickBot="1">
      <c r="A5943" s="33" t="str">
        <f ca="1">IF(C5943=Calculator!$H$27,"F",IF(Daily!D5943+Daily!H5943=0,IF(D5942+H5942&gt;0,"L",""),""))</f>
        <v/>
      </c>
      <c r="B5943" s="34">
        <v>5942</v>
      </c>
      <c r="C5943" s="19">
        <f t="shared" ca="1" si="369"/>
        <v>51872</v>
      </c>
      <c r="D5943" s="29">
        <f t="shared" ca="1" si="371"/>
        <v>0</v>
      </c>
      <c r="E5943" s="29">
        <f ca="1">IF(C5943&lt;Calculator!$D$26,0,IF(DAY($C5943)=1,IF(D5943-Calculator!$G$24&gt;0,Calculator!$G$24,D5943),0))</f>
        <v>0</v>
      </c>
      <c r="F5943" s="29">
        <f ca="1">IF(E5943&gt;0,D5943*Calculator!$G$22/12,0)</f>
        <v>0</v>
      </c>
      <c r="G5943" s="29">
        <f ca="1">IF(E5943&gt;0,(IFERROR(-PMT(Calculator!$G$22/12,Calculator!$G$23*12,Calculator!$G$20),0))-F5943,0)</f>
        <v>0</v>
      </c>
      <c r="H5943" s="29">
        <f t="shared" ca="1" si="372"/>
        <v>0</v>
      </c>
      <c r="I5943" s="29">
        <f t="shared" ca="1" si="370"/>
        <v>0</v>
      </c>
      <c r="J5943" s="30">
        <f>Calculator!$G$40</f>
        <v>6.5000000000000002E-2</v>
      </c>
      <c r="K5943" s="29">
        <f ca="1">IF(C5943&gt;=Calculator!$G$27,IF(DAY($C5943)=1,Calculator!$G$34/2,IF(DAY($C5943)=15,Calculator!$G$34/2,0)),0)</f>
        <v>0</v>
      </c>
      <c r="L5943" s="29">
        <f ca="1">IF(DAY($C5943)=28,IF(H5943=0,0,Calculator!$G$35),0)</f>
        <v>0</v>
      </c>
      <c r="M5943" s="29">
        <f ca="1">IF(I5943&gt;0,IF(DAY($C5943)=1,SUM(INDIRECT("I"&amp;(ROW(C5942)-DAY(C5942))):I5942),0),0)</f>
        <v>0</v>
      </c>
      <c r="N5943" s="29">
        <f ca="1">IF(C5943&lt;Calculator!$G$27,0,IF(C5943=Calculator!$G$27,Calculator!$G$39,IF(H5943-K5943&lt;=0,IF(D5943&gt;Calculator!$G$39,IF(H5943-K5943+E5943+L5943+M5943+Calculator!$G$39&gt;Calculator!$G$39,Calculator!$G$39-(H5943+E5943+L5943+M5943-K5943),Calculator!$G$39),D5943),0)))</f>
        <v>0</v>
      </c>
    </row>
    <row r="5944" spans="1:14" ht="15.75" thickBot="1">
      <c r="A5944" s="33" t="str">
        <f ca="1">IF(C5944=Calculator!$H$27,"F",IF(Daily!D5944+Daily!H5944=0,IF(D5943+H5943&gt;0,"L",""),""))</f>
        <v/>
      </c>
      <c r="B5944" s="34">
        <v>5943</v>
      </c>
      <c r="C5944" s="19">
        <f t="shared" ca="1" si="369"/>
        <v>51873</v>
      </c>
      <c r="D5944" s="29">
        <f t="shared" ca="1" si="371"/>
        <v>0</v>
      </c>
      <c r="E5944" s="29">
        <f ca="1">IF(C5944&lt;Calculator!$D$26,0,IF(DAY($C5944)=1,IF(D5944-Calculator!$G$24&gt;0,Calculator!$G$24,D5944),0))</f>
        <v>0</v>
      </c>
      <c r="F5944" s="29">
        <f ca="1">IF(E5944&gt;0,D5944*Calculator!$G$22/12,0)</f>
        <v>0</v>
      </c>
      <c r="G5944" s="29">
        <f ca="1">IF(E5944&gt;0,(IFERROR(-PMT(Calculator!$G$22/12,Calculator!$G$23*12,Calculator!$G$20),0))-F5944,0)</f>
        <v>0</v>
      </c>
      <c r="H5944" s="29">
        <f t="shared" ca="1" si="372"/>
        <v>0</v>
      </c>
      <c r="I5944" s="29">
        <f t="shared" ca="1" si="370"/>
        <v>0</v>
      </c>
      <c r="J5944" s="30">
        <f>Calculator!$G$40</f>
        <v>6.5000000000000002E-2</v>
      </c>
      <c r="K5944" s="29">
        <f ca="1">IF(C5944&gt;=Calculator!$G$27,IF(DAY($C5944)=1,Calculator!$G$34/2,IF(DAY($C5944)=15,Calculator!$G$34/2,0)),0)</f>
        <v>0</v>
      </c>
      <c r="L5944" s="29">
        <f ca="1">IF(DAY($C5944)=28,IF(H5944=0,0,Calculator!$G$35),0)</f>
        <v>0</v>
      </c>
      <c r="M5944" s="29">
        <f ca="1">IF(I5944&gt;0,IF(DAY($C5944)=1,SUM(INDIRECT("I"&amp;(ROW(C5943)-DAY(C5943))):I5943),0),0)</f>
        <v>0</v>
      </c>
      <c r="N5944" s="29">
        <f ca="1">IF(C5944&lt;Calculator!$G$27,0,IF(C5944=Calculator!$G$27,Calculator!$G$39,IF(H5944-K5944&lt;=0,IF(D5944&gt;Calculator!$G$39,IF(H5944-K5944+E5944+L5944+M5944+Calculator!$G$39&gt;Calculator!$G$39,Calculator!$G$39-(H5944+E5944+L5944+M5944-K5944),Calculator!$G$39),D5944),0)))</f>
        <v>0</v>
      </c>
    </row>
    <row r="5945" spans="1:14" ht="15.75" thickBot="1">
      <c r="A5945" s="33" t="str">
        <f ca="1">IF(C5945=Calculator!$H$27,"F",IF(Daily!D5945+Daily!H5945=0,IF(D5944+H5944&gt;0,"L",""),""))</f>
        <v/>
      </c>
      <c r="B5945" s="34">
        <v>5944</v>
      </c>
      <c r="C5945" s="19">
        <f t="shared" ca="1" si="369"/>
        <v>51874</v>
      </c>
      <c r="D5945" s="29">
        <f t="shared" ca="1" si="371"/>
        <v>0</v>
      </c>
      <c r="E5945" s="29">
        <f ca="1">IF(C5945&lt;Calculator!$D$26,0,IF(DAY($C5945)=1,IF(D5945-Calculator!$G$24&gt;0,Calculator!$G$24,D5945),0))</f>
        <v>0</v>
      </c>
      <c r="F5945" s="29">
        <f ca="1">IF(E5945&gt;0,D5945*Calculator!$G$22/12,0)</f>
        <v>0</v>
      </c>
      <c r="G5945" s="29">
        <f ca="1">IF(E5945&gt;0,(IFERROR(-PMT(Calculator!$G$22/12,Calculator!$G$23*12,Calculator!$G$20),0))-F5945,0)</f>
        <v>0</v>
      </c>
      <c r="H5945" s="29">
        <f t="shared" ca="1" si="372"/>
        <v>0</v>
      </c>
      <c r="I5945" s="29">
        <f t="shared" ca="1" si="370"/>
        <v>0</v>
      </c>
      <c r="J5945" s="30">
        <f>Calculator!$G$40</f>
        <v>6.5000000000000002E-2</v>
      </c>
      <c r="K5945" s="29">
        <f ca="1">IF(C5945&gt;=Calculator!$G$27,IF(DAY($C5945)=1,Calculator!$G$34/2,IF(DAY($C5945)=15,Calculator!$G$34/2,0)),0)</f>
        <v>0</v>
      </c>
      <c r="L5945" s="29">
        <f ca="1">IF(DAY($C5945)=28,IF(H5945=0,0,Calculator!$G$35),0)</f>
        <v>0</v>
      </c>
      <c r="M5945" s="29">
        <f ca="1">IF(I5945&gt;0,IF(DAY($C5945)=1,SUM(INDIRECT("I"&amp;(ROW(C5944)-DAY(C5944))):I5944),0),0)</f>
        <v>0</v>
      </c>
      <c r="N5945" s="29">
        <f ca="1">IF(C5945&lt;Calculator!$G$27,0,IF(C5945=Calculator!$G$27,Calculator!$G$39,IF(H5945-K5945&lt;=0,IF(D5945&gt;Calculator!$G$39,IF(H5945-K5945+E5945+L5945+M5945+Calculator!$G$39&gt;Calculator!$G$39,Calculator!$G$39-(H5945+E5945+L5945+M5945-K5945),Calculator!$G$39),D5945),0)))</f>
        <v>0</v>
      </c>
    </row>
    <row r="5946" spans="1:14" ht="15.75" thickBot="1">
      <c r="A5946" s="33" t="str">
        <f ca="1">IF(C5946=Calculator!$H$27,"F",IF(Daily!D5946+Daily!H5946=0,IF(D5945+H5945&gt;0,"L",""),""))</f>
        <v/>
      </c>
      <c r="B5946" s="34">
        <v>5945</v>
      </c>
      <c r="C5946" s="19">
        <f t="shared" ca="1" si="369"/>
        <v>51875</v>
      </c>
      <c r="D5946" s="29">
        <f t="shared" ca="1" si="371"/>
        <v>0</v>
      </c>
      <c r="E5946" s="29">
        <f ca="1">IF(C5946&lt;Calculator!$D$26,0,IF(DAY($C5946)=1,IF(D5946-Calculator!$G$24&gt;0,Calculator!$G$24,D5946),0))</f>
        <v>0</v>
      </c>
      <c r="F5946" s="29">
        <f ca="1">IF(E5946&gt;0,D5946*Calculator!$G$22/12,0)</f>
        <v>0</v>
      </c>
      <c r="G5946" s="29">
        <f ca="1">IF(E5946&gt;0,(IFERROR(-PMT(Calculator!$G$22/12,Calculator!$G$23*12,Calculator!$G$20),0))-F5946,0)</f>
        <v>0</v>
      </c>
      <c r="H5946" s="29">
        <f t="shared" ca="1" si="372"/>
        <v>0</v>
      </c>
      <c r="I5946" s="29">
        <f t="shared" ca="1" si="370"/>
        <v>0</v>
      </c>
      <c r="J5946" s="30">
        <f>Calculator!$G$40</f>
        <v>6.5000000000000002E-2</v>
      </c>
      <c r="K5946" s="29">
        <f ca="1">IF(C5946&gt;=Calculator!$G$27,IF(DAY($C5946)=1,Calculator!$G$34/2,IF(DAY($C5946)=15,Calculator!$G$34/2,0)),0)</f>
        <v>0</v>
      </c>
      <c r="L5946" s="29">
        <f ca="1">IF(DAY($C5946)=28,IF(H5946=0,0,Calculator!$G$35),0)</f>
        <v>0</v>
      </c>
      <c r="M5946" s="29">
        <f ca="1">IF(I5946&gt;0,IF(DAY($C5946)=1,SUM(INDIRECT("I"&amp;(ROW(C5945)-DAY(C5945))):I5945),0),0)</f>
        <v>0</v>
      </c>
      <c r="N5946" s="29">
        <f ca="1">IF(C5946&lt;Calculator!$G$27,0,IF(C5946=Calculator!$G$27,Calculator!$G$39,IF(H5946-K5946&lt;=0,IF(D5946&gt;Calculator!$G$39,IF(H5946-K5946+E5946+L5946+M5946+Calculator!$G$39&gt;Calculator!$G$39,Calculator!$G$39-(H5946+E5946+L5946+M5946-K5946),Calculator!$G$39),D5946),0)))</f>
        <v>0</v>
      </c>
    </row>
    <row r="5947" spans="1:14" ht="15.75" thickBot="1">
      <c r="A5947" s="33" t="str">
        <f ca="1">IF(C5947=Calculator!$H$27,"F",IF(Daily!D5947+Daily!H5947=0,IF(D5946+H5946&gt;0,"L",""),""))</f>
        <v/>
      </c>
      <c r="B5947" s="34">
        <v>5946</v>
      </c>
      <c r="C5947" s="19">
        <f t="shared" ca="1" si="369"/>
        <v>51876</v>
      </c>
      <c r="D5947" s="29">
        <f t="shared" ca="1" si="371"/>
        <v>0</v>
      </c>
      <c r="E5947" s="29">
        <f ca="1">IF(C5947&lt;Calculator!$D$26,0,IF(DAY($C5947)=1,IF(D5947-Calculator!$G$24&gt;0,Calculator!$G$24,D5947),0))</f>
        <v>0</v>
      </c>
      <c r="F5947" s="29">
        <f ca="1">IF(E5947&gt;0,D5947*Calculator!$G$22/12,0)</f>
        <v>0</v>
      </c>
      <c r="G5947" s="29">
        <f ca="1">IF(E5947&gt;0,(IFERROR(-PMT(Calculator!$G$22/12,Calculator!$G$23*12,Calculator!$G$20),0))-F5947,0)</f>
        <v>0</v>
      </c>
      <c r="H5947" s="29">
        <f t="shared" ca="1" si="372"/>
        <v>0</v>
      </c>
      <c r="I5947" s="29">
        <f t="shared" ca="1" si="370"/>
        <v>0</v>
      </c>
      <c r="J5947" s="30">
        <f>Calculator!$G$40</f>
        <v>6.5000000000000002E-2</v>
      </c>
      <c r="K5947" s="29">
        <f ca="1">IF(C5947&gt;=Calculator!$G$27,IF(DAY($C5947)=1,Calculator!$G$34/2,IF(DAY($C5947)=15,Calculator!$G$34/2,0)),0)</f>
        <v>0</v>
      </c>
      <c r="L5947" s="29">
        <f ca="1">IF(DAY($C5947)=28,IF(H5947=0,0,Calculator!$G$35),0)</f>
        <v>0</v>
      </c>
      <c r="M5947" s="29">
        <f ca="1">IF(I5947&gt;0,IF(DAY($C5947)=1,SUM(INDIRECT("I"&amp;(ROW(C5946)-DAY(C5946))):I5946),0),0)</f>
        <v>0</v>
      </c>
      <c r="N5947" s="29">
        <f ca="1">IF(C5947&lt;Calculator!$G$27,0,IF(C5947=Calculator!$G$27,Calculator!$G$39,IF(H5947-K5947&lt;=0,IF(D5947&gt;Calculator!$G$39,IF(H5947-K5947+E5947+L5947+M5947+Calculator!$G$39&gt;Calculator!$G$39,Calculator!$G$39-(H5947+E5947+L5947+M5947-K5947),Calculator!$G$39),D5947),0)))</f>
        <v>0</v>
      </c>
    </row>
    <row r="5948" spans="1:14" ht="15.75" thickBot="1">
      <c r="A5948" s="33" t="str">
        <f ca="1">IF(C5948=Calculator!$H$27,"F",IF(Daily!D5948+Daily!H5948=0,IF(D5947+H5947&gt;0,"L",""),""))</f>
        <v/>
      </c>
      <c r="B5948" s="34">
        <v>5947</v>
      </c>
      <c r="C5948" s="19">
        <f t="shared" ca="1" si="369"/>
        <v>51877</v>
      </c>
      <c r="D5948" s="29">
        <f t="shared" ca="1" si="371"/>
        <v>0</v>
      </c>
      <c r="E5948" s="29">
        <f ca="1">IF(C5948&lt;Calculator!$D$26,0,IF(DAY($C5948)=1,IF(D5948-Calculator!$G$24&gt;0,Calculator!$G$24,D5948),0))</f>
        <v>0</v>
      </c>
      <c r="F5948" s="29">
        <f ca="1">IF(E5948&gt;0,D5948*Calculator!$G$22/12,0)</f>
        <v>0</v>
      </c>
      <c r="G5948" s="29">
        <f ca="1">IF(E5948&gt;0,(IFERROR(-PMT(Calculator!$G$22/12,Calculator!$G$23*12,Calculator!$G$20),0))-F5948,0)</f>
        <v>0</v>
      </c>
      <c r="H5948" s="29">
        <f t="shared" ca="1" si="372"/>
        <v>0</v>
      </c>
      <c r="I5948" s="29">
        <f t="shared" ca="1" si="370"/>
        <v>0</v>
      </c>
      <c r="J5948" s="30">
        <f>Calculator!$G$40</f>
        <v>6.5000000000000002E-2</v>
      </c>
      <c r="K5948" s="29">
        <f ca="1">IF(C5948&gt;=Calculator!$G$27,IF(DAY($C5948)=1,Calculator!$G$34/2,IF(DAY($C5948)=15,Calculator!$G$34/2,0)),0)</f>
        <v>0</v>
      </c>
      <c r="L5948" s="29">
        <f ca="1">IF(DAY($C5948)=28,IF(H5948=0,0,Calculator!$G$35),0)</f>
        <v>0</v>
      </c>
      <c r="M5948" s="29">
        <f ca="1">IF(I5948&gt;0,IF(DAY($C5948)=1,SUM(INDIRECT("I"&amp;(ROW(C5947)-DAY(C5947))):I5947),0),0)</f>
        <v>0</v>
      </c>
      <c r="N5948" s="29">
        <f ca="1">IF(C5948&lt;Calculator!$G$27,0,IF(C5948=Calculator!$G$27,Calculator!$G$39,IF(H5948-K5948&lt;=0,IF(D5948&gt;Calculator!$G$39,IF(H5948-K5948+E5948+L5948+M5948+Calculator!$G$39&gt;Calculator!$G$39,Calculator!$G$39-(H5948+E5948+L5948+M5948-K5948),Calculator!$G$39),D5948),0)))</f>
        <v>0</v>
      </c>
    </row>
    <row r="5949" spans="1:14" ht="15.75" thickBot="1">
      <c r="A5949" s="33" t="str">
        <f ca="1">IF(C5949=Calculator!$H$27,"F",IF(Daily!D5949+Daily!H5949=0,IF(D5948+H5948&gt;0,"L",""),""))</f>
        <v/>
      </c>
      <c r="B5949" s="34">
        <v>5948</v>
      </c>
      <c r="C5949" s="19">
        <f t="shared" ca="1" si="369"/>
        <v>51878</v>
      </c>
      <c r="D5949" s="29">
        <f t="shared" ca="1" si="371"/>
        <v>0</v>
      </c>
      <c r="E5949" s="29">
        <f ca="1">IF(C5949&lt;Calculator!$D$26,0,IF(DAY($C5949)=1,IF(D5949-Calculator!$G$24&gt;0,Calculator!$G$24,D5949),0))</f>
        <v>0</v>
      </c>
      <c r="F5949" s="29">
        <f ca="1">IF(E5949&gt;0,D5949*Calculator!$G$22/12,0)</f>
        <v>0</v>
      </c>
      <c r="G5949" s="29">
        <f ca="1">IF(E5949&gt;0,(IFERROR(-PMT(Calculator!$G$22/12,Calculator!$G$23*12,Calculator!$G$20),0))-F5949,0)</f>
        <v>0</v>
      </c>
      <c r="H5949" s="29">
        <f t="shared" ca="1" si="372"/>
        <v>0</v>
      </c>
      <c r="I5949" s="29">
        <f t="shared" ca="1" si="370"/>
        <v>0</v>
      </c>
      <c r="J5949" s="30">
        <f>Calculator!$G$40</f>
        <v>6.5000000000000002E-2</v>
      </c>
      <c r="K5949" s="29">
        <f ca="1">IF(C5949&gt;=Calculator!$G$27,IF(DAY($C5949)=1,Calculator!$G$34/2,IF(DAY($C5949)=15,Calculator!$G$34/2,0)),0)</f>
        <v>0</v>
      </c>
      <c r="L5949" s="29">
        <f ca="1">IF(DAY($C5949)=28,IF(H5949=0,0,Calculator!$G$35),0)</f>
        <v>0</v>
      </c>
      <c r="M5949" s="29">
        <f ca="1">IF(I5949&gt;0,IF(DAY($C5949)=1,SUM(INDIRECT("I"&amp;(ROW(C5948)-DAY(C5948))):I5948),0),0)</f>
        <v>0</v>
      </c>
      <c r="N5949" s="29">
        <f ca="1">IF(C5949&lt;Calculator!$G$27,0,IF(C5949=Calculator!$G$27,Calculator!$G$39,IF(H5949-K5949&lt;=0,IF(D5949&gt;Calculator!$G$39,IF(H5949-K5949+E5949+L5949+M5949+Calculator!$G$39&gt;Calculator!$G$39,Calculator!$G$39-(H5949+E5949+L5949+M5949-K5949),Calculator!$G$39),D5949),0)))</f>
        <v>0</v>
      </c>
    </row>
    <row r="5950" spans="1:14" ht="15.75" thickBot="1">
      <c r="A5950" s="33" t="str">
        <f ca="1">IF(C5950=Calculator!$H$27,"F",IF(Daily!D5950+Daily!H5950=0,IF(D5949+H5949&gt;0,"L",""),""))</f>
        <v/>
      </c>
      <c r="B5950" s="34">
        <v>5949</v>
      </c>
      <c r="C5950" s="19">
        <f t="shared" ca="1" si="369"/>
        <v>51879</v>
      </c>
      <c r="D5950" s="29">
        <f t="shared" ca="1" si="371"/>
        <v>0</v>
      </c>
      <c r="E5950" s="29">
        <f ca="1">IF(C5950&lt;Calculator!$D$26,0,IF(DAY($C5950)=1,IF(D5950-Calculator!$G$24&gt;0,Calculator!$G$24,D5950),0))</f>
        <v>0</v>
      </c>
      <c r="F5950" s="29">
        <f ca="1">IF(E5950&gt;0,D5950*Calculator!$G$22/12,0)</f>
        <v>0</v>
      </c>
      <c r="G5950" s="29">
        <f ca="1">IF(E5950&gt;0,(IFERROR(-PMT(Calculator!$G$22/12,Calculator!$G$23*12,Calculator!$G$20),0))-F5950,0)</f>
        <v>0</v>
      </c>
      <c r="H5950" s="29">
        <f t="shared" ca="1" si="372"/>
        <v>0</v>
      </c>
      <c r="I5950" s="29">
        <f t="shared" ca="1" si="370"/>
        <v>0</v>
      </c>
      <c r="J5950" s="30">
        <f>Calculator!$G$40</f>
        <v>6.5000000000000002E-2</v>
      </c>
      <c r="K5950" s="29">
        <f ca="1">IF(C5950&gt;=Calculator!$G$27,IF(DAY($C5950)=1,Calculator!$G$34/2,IF(DAY($C5950)=15,Calculator!$G$34/2,0)),0)</f>
        <v>0</v>
      </c>
      <c r="L5950" s="29">
        <f ca="1">IF(DAY($C5950)=28,IF(H5950=0,0,Calculator!$G$35),0)</f>
        <v>0</v>
      </c>
      <c r="M5950" s="29">
        <f ca="1">IF(I5950&gt;0,IF(DAY($C5950)=1,SUM(INDIRECT("I"&amp;(ROW(C5949)-DAY(C5949))):I5949),0),0)</f>
        <v>0</v>
      </c>
      <c r="N5950" s="29">
        <f ca="1">IF(C5950&lt;Calculator!$G$27,0,IF(C5950=Calculator!$G$27,Calculator!$G$39,IF(H5950-K5950&lt;=0,IF(D5950&gt;Calculator!$G$39,IF(H5950-K5950+E5950+L5950+M5950+Calculator!$G$39&gt;Calculator!$G$39,Calculator!$G$39-(H5950+E5950+L5950+M5950-K5950),Calculator!$G$39),D5950),0)))</f>
        <v>0</v>
      </c>
    </row>
    <row r="5951" spans="1:14" ht="15.75" thickBot="1">
      <c r="A5951" s="33" t="str">
        <f ca="1">IF(C5951=Calculator!$H$27,"F",IF(Daily!D5951+Daily!H5951=0,IF(D5950+H5950&gt;0,"L",""),""))</f>
        <v/>
      </c>
      <c r="B5951" s="34">
        <v>5950</v>
      </c>
      <c r="C5951" s="19">
        <f t="shared" ca="1" si="369"/>
        <v>51880</v>
      </c>
      <c r="D5951" s="29">
        <f t="shared" ca="1" si="371"/>
        <v>0</v>
      </c>
      <c r="E5951" s="29">
        <f ca="1">IF(C5951&lt;Calculator!$D$26,0,IF(DAY($C5951)=1,IF(D5951-Calculator!$G$24&gt;0,Calculator!$G$24,D5951),0))</f>
        <v>0</v>
      </c>
      <c r="F5951" s="29">
        <f ca="1">IF(E5951&gt;0,D5951*Calculator!$G$22/12,0)</f>
        <v>0</v>
      </c>
      <c r="G5951" s="29">
        <f ca="1">IF(E5951&gt;0,(IFERROR(-PMT(Calculator!$G$22/12,Calculator!$G$23*12,Calculator!$G$20),0))-F5951,0)</f>
        <v>0</v>
      </c>
      <c r="H5951" s="29">
        <f t="shared" ca="1" si="372"/>
        <v>0</v>
      </c>
      <c r="I5951" s="29">
        <f t="shared" ca="1" si="370"/>
        <v>0</v>
      </c>
      <c r="J5951" s="30">
        <f>Calculator!$G$40</f>
        <v>6.5000000000000002E-2</v>
      </c>
      <c r="K5951" s="29">
        <f ca="1">IF(C5951&gt;=Calculator!$G$27,IF(DAY($C5951)=1,Calculator!$G$34/2,IF(DAY($C5951)=15,Calculator!$G$34/2,0)),0)</f>
        <v>0</v>
      </c>
      <c r="L5951" s="29">
        <f ca="1">IF(DAY($C5951)=28,IF(H5951=0,0,Calculator!$G$35),0)</f>
        <v>0</v>
      </c>
      <c r="M5951" s="29">
        <f ca="1">IF(I5951&gt;0,IF(DAY($C5951)=1,SUM(INDIRECT("I"&amp;(ROW(C5950)-DAY(C5950))):I5950),0),0)</f>
        <v>0</v>
      </c>
      <c r="N5951" s="29">
        <f ca="1">IF(C5951&lt;Calculator!$G$27,0,IF(C5951=Calculator!$G$27,Calculator!$G$39,IF(H5951-K5951&lt;=0,IF(D5951&gt;Calculator!$G$39,IF(H5951-K5951+E5951+L5951+M5951+Calculator!$G$39&gt;Calculator!$G$39,Calculator!$G$39-(H5951+E5951+L5951+M5951-K5951),Calculator!$G$39),D5951),0)))</f>
        <v>0</v>
      </c>
    </row>
    <row r="5952" spans="1:14" ht="15.75" thickBot="1">
      <c r="A5952" s="33" t="str">
        <f ca="1">IF(C5952=Calculator!$H$27,"F",IF(Daily!D5952+Daily!H5952=0,IF(D5951+H5951&gt;0,"L",""),""))</f>
        <v/>
      </c>
      <c r="B5952" s="34">
        <v>5951</v>
      </c>
      <c r="C5952" s="19">
        <f t="shared" ca="1" si="369"/>
        <v>51881</v>
      </c>
      <c r="D5952" s="29">
        <f t="shared" ca="1" si="371"/>
        <v>0</v>
      </c>
      <c r="E5952" s="29">
        <f ca="1">IF(C5952&lt;Calculator!$D$26,0,IF(DAY($C5952)=1,IF(D5952-Calculator!$G$24&gt;0,Calculator!$G$24,D5952),0))</f>
        <v>0</v>
      </c>
      <c r="F5952" s="29">
        <f ca="1">IF(E5952&gt;0,D5952*Calculator!$G$22/12,0)</f>
        <v>0</v>
      </c>
      <c r="G5952" s="29">
        <f ca="1">IF(E5952&gt;0,(IFERROR(-PMT(Calculator!$G$22/12,Calculator!$G$23*12,Calculator!$G$20),0))-F5952,0)</f>
        <v>0</v>
      </c>
      <c r="H5952" s="29">
        <f t="shared" ca="1" si="372"/>
        <v>0</v>
      </c>
      <c r="I5952" s="29">
        <f t="shared" ca="1" si="370"/>
        <v>0</v>
      </c>
      <c r="J5952" s="30">
        <f>Calculator!$G$40</f>
        <v>6.5000000000000002E-2</v>
      </c>
      <c r="K5952" s="29">
        <f ca="1">IF(C5952&gt;=Calculator!$G$27,IF(DAY($C5952)=1,Calculator!$G$34/2,IF(DAY($C5952)=15,Calculator!$G$34/2,0)),0)</f>
        <v>4500</v>
      </c>
      <c r="L5952" s="29">
        <f ca="1">IF(DAY($C5952)=28,IF(H5952=0,0,Calculator!$G$35),0)</f>
        <v>0</v>
      </c>
      <c r="M5952" s="29">
        <f ca="1">IF(I5952&gt;0,IF(DAY($C5952)=1,SUM(INDIRECT("I"&amp;(ROW(C5951)-DAY(C5951))):I5951),0),0)</f>
        <v>0</v>
      </c>
      <c r="N5952" s="29">
        <f ca="1">IF(C5952&lt;Calculator!$G$27,0,IF(C5952=Calculator!$G$27,Calculator!$G$39,IF(H5952-K5952&lt;=0,IF(D5952&gt;Calculator!$G$39,IF(H5952-K5952+E5952+L5952+M5952+Calculator!$G$39&gt;Calculator!$G$39,Calculator!$G$39-(H5952+E5952+L5952+M5952-K5952),Calculator!$G$39),D5952),0)))</f>
        <v>0</v>
      </c>
    </row>
    <row r="5953" spans="1:14" ht="15.75" thickBot="1">
      <c r="A5953" s="33" t="str">
        <f ca="1">IF(C5953=Calculator!$H$27,"F",IF(Daily!D5953+Daily!H5953=0,IF(D5952+H5952&gt;0,"L",""),""))</f>
        <v/>
      </c>
      <c r="B5953" s="34">
        <v>5952</v>
      </c>
      <c r="C5953" s="19">
        <f t="shared" ca="1" si="369"/>
        <v>51882</v>
      </c>
      <c r="D5953" s="29">
        <f t="shared" ca="1" si="371"/>
        <v>0</v>
      </c>
      <c r="E5953" s="29">
        <f ca="1">IF(C5953&lt;Calculator!$D$26,0,IF(DAY($C5953)=1,IF(D5953-Calculator!$G$24&gt;0,Calculator!$G$24,D5953),0))</f>
        <v>0</v>
      </c>
      <c r="F5953" s="29">
        <f ca="1">IF(E5953&gt;0,D5953*Calculator!$G$22/12,0)</f>
        <v>0</v>
      </c>
      <c r="G5953" s="29">
        <f ca="1">IF(E5953&gt;0,(IFERROR(-PMT(Calculator!$G$22/12,Calculator!$G$23*12,Calculator!$G$20),0))-F5953,0)</f>
        <v>0</v>
      </c>
      <c r="H5953" s="29">
        <f t="shared" ca="1" si="372"/>
        <v>0</v>
      </c>
      <c r="I5953" s="29">
        <f t="shared" ca="1" si="370"/>
        <v>0</v>
      </c>
      <c r="J5953" s="30">
        <f>Calculator!$G$40</f>
        <v>6.5000000000000002E-2</v>
      </c>
      <c r="K5953" s="29">
        <f ca="1">IF(C5953&gt;=Calculator!$G$27,IF(DAY($C5953)=1,Calculator!$G$34/2,IF(DAY($C5953)=15,Calculator!$G$34/2,0)),0)</f>
        <v>0</v>
      </c>
      <c r="L5953" s="29">
        <f ca="1">IF(DAY($C5953)=28,IF(H5953=0,0,Calculator!$G$35),0)</f>
        <v>0</v>
      </c>
      <c r="M5953" s="29">
        <f ca="1">IF(I5953&gt;0,IF(DAY($C5953)=1,SUM(INDIRECT("I"&amp;(ROW(C5952)-DAY(C5952))):I5952),0),0)</f>
        <v>0</v>
      </c>
      <c r="N5953" s="29">
        <f ca="1">IF(C5953&lt;Calculator!$G$27,0,IF(C5953=Calculator!$G$27,Calculator!$G$39,IF(H5953-K5953&lt;=0,IF(D5953&gt;Calculator!$G$39,IF(H5953-K5953+E5953+L5953+M5953+Calculator!$G$39&gt;Calculator!$G$39,Calculator!$G$39-(H5953+E5953+L5953+M5953-K5953),Calculator!$G$39),D5953),0)))</f>
        <v>0</v>
      </c>
    </row>
    <row r="5954" spans="1:14" ht="15.75" thickBot="1">
      <c r="A5954" s="33" t="str">
        <f ca="1">IF(C5954=Calculator!$H$27,"F",IF(Daily!D5954+Daily!H5954=0,IF(D5953+H5953&gt;0,"L",""),""))</f>
        <v/>
      </c>
      <c r="B5954" s="34">
        <v>5953</v>
      </c>
      <c r="C5954" s="19">
        <f t="shared" ca="1" si="369"/>
        <v>51883</v>
      </c>
      <c r="D5954" s="29">
        <f t="shared" ca="1" si="371"/>
        <v>0</v>
      </c>
      <c r="E5954" s="29">
        <f ca="1">IF(C5954&lt;Calculator!$D$26,0,IF(DAY($C5954)=1,IF(D5954-Calculator!$G$24&gt;0,Calculator!$G$24,D5954),0))</f>
        <v>0</v>
      </c>
      <c r="F5954" s="29">
        <f ca="1">IF(E5954&gt;0,D5954*Calculator!$G$22/12,0)</f>
        <v>0</v>
      </c>
      <c r="G5954" s="29">
        <f ca="1">IF(E5954&gt;0,(IFERROR(-PMT(Calculator!$G$22/12,Calculator!$G$23*12,Calculator!$G$20),0))-F5954,0)</f>
        <v>0</v>
      </c>
      <c r="H5954" s="29">
        <f t="shared" ca="1" si="372"/>
        <v>0</v>
      </c>
      <c r="I5954" s="29">
        <f t="shared" ca="1" si="370"/>
        <v>0</v>
      </c>
      <c r="J5954" s="30">
        <f>Calculator!$G$40</f>
        <v>6.5000000000000002E-2</v>
      </c>
      <c r="K5954" s="29">
        <f ca="1">IF(C5954&gt;=Calculator!$G$27,IF(DAY($C5954)=1,Calculator!$G$34/2,IF(DAY($C5954)=15,Calculator!$G$34/2,0)),0)</f>
        <v>0</v>
      </c>
      <c r="L5954" s="29">
        <f ca="1">IF(DAY($C5954)=28,IF(H5954=0,0,Calculator!$G$35),0)</f>
        <v>0</v>
      </c>
      <c r="M5954" s="29">
        <f ca="1">IF(I5954&gt;0,IF(DAY($C5954)=1,SUM(INDIRECT("I"&amp;(ROW(C5953)-DAY(C5953))):I5953),0),0)</f>
        <v>0</v>
      </c>
      <c r="N5954" s="29">
        <f ca="1">IF(C5954&lt;Calculator!$G$27,0,IF(C5954=Calculator!$G$27,Calculator!$G$39,IF(H5954-K5954&lt;=0,IF(D5954&gt;Calculator!$G$39,IF(H5954-K5954+E5954+L5954+M5954+Calculator!$G$39&gt;Calculator!$G$39,Calculator!$G$39-(H5954+E5954+L5954+M5954-K5954),Calculator!$G$39),D5954),0)))</f>
        <v>0</v>
      </c>
    </row>
    <row r="5955" spans="1:14" ht="15.75" thickBot="1">
      <c r="A5955" s="33" t="str">
        <f ca="1">IF(C5955=Calculator!$H$27,"F",IF(Daily!D5955+Daily!H5955=0,IF(D5954+H5954&gt;0,"L",""),""))</f>
        <v/>
      </c>
      <c r="B5955" s="34">
        <v>5954</v>
      </c>
      <c r="C5955" s="19">
        <f t="shared" ref="C5955:C6018" ca="1" si="373">C5954+1</f>
        <v>51884</v>
      </c>
      <c r="D5955" s="29">
        <f t="shared" ca="1" si="371"/>
        <v>0</v>
      </c>
      <c r="E5955" s="29">
        <f ca="1">IF(C5955&lt;Calculator!$D$26,0,IF(DAY($C5955)=1,IF(D5955-Calculator!$G$24&gt;0,Calculator!$G$24,D5955),0))</f>
        <v>0</v>
      </c>
      <c r="F5955" s="29">
        <f ca="1">IF(E5955&gt;0,D5955*Calculator!$G$22/12,0)</f>
        <v>0</v>
      </c>
      <c r="G5955" s="29">
        <f ca="1">IF(E5955&gt;0,(IFERROR(-PMT(Calculator!$G$22/12,Calculator!$G$23*12,Calculator!$G$20),0))-F5955,0)</f>
        <v>0</v>
      </c>
      <c r="H5955" s="29">
        <f t="shared" ca="1" si="372"/>
        <v>0</v>
      </c>
      <c r="I5955" s="29">
        <f t="shared" ref="I5955:I6018" ca="1" si="374">H5955*J5955/365</f>
        <v>0</v>
      </c>
      <c r="J5955" s="30">
        <f>Calculator!$G$40</f>
        <v>6.5000000000000002E-2</v>
      </c>
      <c r="K5955" s="29">
        <f ca="1">IF(C5955&gt;=Calculator!$G$27,IF(DAY($C5955)=1,Calculator!$G$34/2,IF(DAY($C5955)=15,Calculator!$G$34/2,0)),0)</f>
        <v>0</v>
      </c>
      <c r="L5955" s="29">
        <f ca="1">IF(DAY($C5955)=28,IF(H5955=0,0,Calculator!$G$35),0)</f>
        <v>0</v>
      </c>
      <c r="M5955" s="29">
        <f ca="1">IF(I5955&gt;0,IF(DAY($C5955)=1,SUM(INDIRECT("I"&amp;(ROW(C5954)-DAY(C5954))):I5954),0),0)</f>
        <v>0</v>
      </c>
      <c r="N5955" s="29">
        <f ca="1">IF(C5955&lt;Calculator!$G$27,0,IF(C5955=Calculator!$G$27,Calculator!$G$39,IF(H5955-K5955&lt;=0,IF(D5955&gt;Calculator!$G$39,IF(H5955-K5955+E5955+L5955+M5955+Calculator!$G$39&gt;Calculator!$G$39,Calculator!$G$39-(H5955+E5955+L5955+M5955-K5955),Calculator!$G$39),D5955),0)))</f>
        <v>0</v>
      </c>
    </row>
    <row r="5956" spans="1:14" ht="15.75" thickBot="1">
      <c r="A5956" s="33" t="str">
        <f ca="1">IF(C5956=Calculator!$H$27,"F",IF(Daily!D5956+Daily!H5956=0,IF(D5955+H5955&gt;0,"L",""),""))</f>
        <v/>
      </c>
      <c r="B5956" s="34">
        <v>5955</v>
      </c>
      <c r="C5956" s="19">
        <f t="shared" ca="1" si="373"/>
        <v>51885</v>
      </c>
      <c r="D5956" s="29">
        <f t="shared" ref="D5956:D6019" ca="1" si="375">IF(((D5955-G5955)-N5955)&lt;0,0,((D5955-G5955)-N5955))</f>
        <v>0</v>
      </c>
      <c r="E5956" s="29">
        <f ca="1">IF(C5956&lt;Calculator!$D$26,0,IF(DAY($C5956)=1,IF(D5956-Calculator!$G$24&gt;0,Calculator!$G$24,D5956),0))</f>
        <v>0</v>
      </c>
      <c r="F5956" s="29">
        <f ca="1">IF(E5956&gt;0,D5956*Calculator!$G$22/12,0)</f>
        <v>0</v>
      </c>
      <c r="G5956" s="29">
        <f ca="1">IF(E5956&gt;0,(IFERROR(-PMT(Calculator!$G$22/12,Calculator!$G$23*12,Calculator!$G$20),0))-F5956,0)</f>
        <v>0</v>
      </c>
      <c r="H5956" s="29">
        <f t="shared" ref="H5956:H6019" ca="1" si="376">IF((H5955-K5955+SUM(L5955:N5955)+E5955)&lt;0,0,(H5955-K5955+SUM(L5955:N5955)+E5955))</f>
        <v>0</v>
      </c>
      <c r="I5956" s="29">
        <f t="shared" ca="1" si="374"/>
        <v>0</v>
      </c>
      <c r="J5956" s="30">
        <f>Calculator!$G$40</f>
        <v>6.5000000000000002E-2</v>
      </c>
      <c r="K5956" s="29">
        <f ca="1">IF(C5956&gt;=Calculator!$G$27,IF(DAY($C5956)=1,Calculator!$G$34/2,IF(DAY($C5956)=15,Calculator!$G$34/2,0)),0)</f>
        <v>0</v>
      </c>
      <c r="L5956" s="29">
        <f ca="1">IF(DAY($C5956)=28,IF(H5956=0,0,Calculator!$G$35),0)</f>
        <v>0</v>
      </c>
      <c r="M5956" s="29">
        <f ca="1">IF(I5956&gt;0,IF(DAY($C5956)=1,SUM(INDIRECT("I"&amp;(ROW(C5955)-DAY(C5955))):I5955),0),0)</f>
        <v>0</v>
      </c>
      <c r="N5956" s="29">
        <f ca="1">IF(C5956&lt;Calculator!$G$27,0,IF(C5956=Calculator!$G$27,Calculator!$G$39,IF(H5956-K5956&lt;=0,IF(D5956&gt;Calculator!$G$39,IF(H5956-K5956+E5956+L5956+M5956+Calculator!$G$39&gt;Calculator!$G$39,Calculator!$G$39-(H5956+E5956+L5956+M5956-K5956),Calculator!$G$39),D5956),0)))</f>
        <v>0</v>
      </c>
    </row>
    <row r="5957" spans="1:14" ht="15.75" thickBot="1">
      <c r="A5957" s="33" t="str">
        <f ca="1">IF(C5957=Calculator!$H$27,"F",IF(Daily!D5957+Daily!H5957=0,IF(D5956+H5956&gt;0,"L",""),""))</f>
        <v/>
      </c>
      <c r="B5957" s="34">
        <v>5956</v>
      </c>
      <c r="C5957" s="19">
        <f t="shared" ca="1" si="373"/>
        <v>51886</v>
      </c>
      <c r="D5957" s="29">
        <f t="shared" ca="1" si="375"/>
        <v>0</v>
      </c>
      <c r="E5957" s="29">
        <f ca="1">IF(C5957&lt;Calculator!$D$26,0,IF(DAY($C5957)=1,IF(D5957-Calculator!$G$24&gt;0,Calculator!$G$24,D5957),0))</f>
        <v>0</v>
      </c>
      <c r="F5957" s="29">
        <f ca="1">IF(E5957&gt;0,D5957*Calculator!$G$22/12,0)</f>
        <v>0</v>
      </c>
      <c r="G5957" s="29">
        <f ca="1">IF(E5957&gt;0,(IFERROR(-PMT(Calculator!$G$22/12,Calculator!$G$23*12,Calculator!$G$20),0))-F5957,0)</f>
        <v>0</v>
      </c>
      <c r="H5957" s="29">
        <f t="shared" ca="1" si="376"/>
        <v>0</v>
      </c>
      <c r="I5957" s="29">
        <f t="shared" ca="1" si="374"/>
        <v>0</v>
      </c>
      <c r="J5957" s="30">
        <f>Calculator!$G$40</f>
        <v>6.5000000000000002E-2</v>
      </c>
      <c r="K5957" s="29">
        <f ca="1">IF(C5957&gt;=Calculator!$G$27,IF(DAY($C5957)=1,Calculator!$G$34/2,IF(DAY($C5957)=15,Calculator!$G$34/2,0)),0)</f>
        <v>0</v>
      </c>
      <c r="L5957" s="29">
        <f ca="1">IF(DAY($C5957)=28,IF(H5957=0,0,Calculator!$G$35),0)</f>
        <v>0</v>
      </c>
      <c r="M5957" s="29">
        <f ca="1">IF(I5957&gt;0,IF(DAY($C5957)=1,SUM(INDIRECT("I"&amp;(ROW(C5956)-DAY(C5956))):I5956),0),0)</f>
        <v>0</v>
      </c>
      <c r="N5957" s="29">
        <f ca="1">IF(C5957&lt;Calculator!$G$27,0,IF(C5957=Calculator!$G$27,Calculator!$G$39,IF(H5957-K5957&lt;=0,IF(D5957&gt;Calculator!$G$39,IF(H5957-K5957+E5957+L5957+M5957+Calculator!$G$39&gt;Calculator!$G$39,Calculator!$G$39-(H5957+E5957+L5957+M5957-K5957),Calculator!$G$39),D5957),0)))</f>
        <v>0</v>
      </c>
    </row>
    <row r="5958" spans="1:14" ht="15.75" thickBot="1">
      <c r="A5958" s="33" t="str">
        <f ca="1">IF(C5958=Calculator!$H$27,"F",IF(Daily!D5958+Daily!H5958=0,IF(D5957+H5957&gt;0,"L",""),""))</f>
        <v/>
      </c>
      <c r="B5958" s="34">
        <v>5957</v>
      </c>
      <c r="C5958" s="19">
        <f t="shared" ca="1" si="373"/>
        <v>51887</v>
      </c>
      <c r="D5958" s="29">
        <f t="shared" ca="1" si="375"/>
        <v>0</v>
      </c>
      <c r="E5958" s="29">
        <f ca="1">IF(C5958&lt;Calculator!$D$26,0,IF(DAY($C5958)=1,IF(D5958-Calculator!$G$24&gt;0,Calculator!$G$24,D5958),0))</f>
        <v>0</v>
      </c>
      <c r="F5958" s="29">
        <f ca="1">IF(E5958&gt;0,D5958*Calculator!$G$22/12,0)</f>
        <v>0</v>
      </c>
      <c r="G5958" s="29">
        <f ca="1">IF(E5958&gt;0,(IFERROR(-PMT(Calculator!$G$22/12,Calculator!$G$23*12,Calculator!$G$20),0))-F5958,0)</f>
        <v>0</v>
      </c>
      <c r="H5958" s="29">
        <f t="shared" ca="1" si="376"/>
        <v>0</v>
      </c>
      <c r="I5958" s="29">
        <f t="shared" ca="1" si="374"/>
        <v>0</v>
      </c>
      <c r="J5958" s="30">
        <f>Calculator!$G$40</f>
        <v>6.5000000000000002E-2</v>
      </c>
      <c r="K5958" s="29">
        <f ca="1">IF(C5958&gt;=Calculator!$G$27,IF(DAY($C5958)=1,Calculator!$G$34/2,IF(DAY($C5958)=15,Calculator!$G$34/2,0)),0)</f>
        <v>0</v>
      </c>
      <c r="L5958" s="29">
        <f ca="1">IF(DAY($C5958)=28,IF(H5958=0,0,Calculator!$G$35),0)</f>
        <v>0</v>
      </c>
      <c r="M5958" s="29">
        <f ca="1">IF(I5958&gt;0,IF(DAY($C5958)=1,SUM(INDIRECT("I"&amp;(ROW(C5957)-DAY(C5957))):I5957),0),0)</f>
        <v>0</v>
      </c>
      <c r="N5958" s="29">
        <f ca="1">IF(C5958&lt;Calculator!$G$27,0,IF(C5958=Calculator!$G$27,Calculator!$G$39,IF(H5958-K5958&lt;=0,IF(D5958&gt;Calculator!$G$39,IF(H5958-K5958+E5958+L5958+M5958+Calculator!$G$39&gt;Calculator!$G$39,Calculator!$G$39-(H5958+E5958+L5958+M5958-K5958),Calculator!$G$39),D5958),0)))</f>
        <v>0</v>
      </c>
    </row>
    <row r="5959" spans="1:14" ht="15.75" thickBot="1">
      <c r="A5959" s="33" t="str">
        <f ca="1">IF(C5959=Calculator!$H$27,"F",IF(Daily!D5959+Daily!H5959=0,IF(D5958+H5958&gt;0,"L",""),""))</f>
        <v/>
      </c>
      <c r="B5959" s="34">
        <v>5958</v>
      </c>
      <c r="C5959" s="19">
        <f t="shared" ca="1" si="373"/>
        <v>51888</v>
      </c>
      <c r="D5959" s="29">
        <f t="shared" ca="1" si="375"/>
        <v>0</v>
      </c>
      <c r="E5959" s="29">
        <f ca="1">IF(C5959&lt;Calculator!$D$26,0,IF(DAY($C5959)=1,IF(D5959-Calculator!$G$24&gt;0,Calculator!$G$24,D5959),0))</f>
        <v>0</v>
      </c>
      <c r="F5959" s="29">
        <f ca="1">IF(E5959&gt;0,D5959*Calculator!$G$22/12,0)</f>
        <v>0</v>
      </c>
      <c r="G5959" s="29">
        <f ca="1">IF(E5959&gt;0,(IFERROR(-PMT(Calculator!$G$22/12,Calculator!$G$23*12,Calculator!$G$20),0))-F5959,0)</f>
        <v>0</v>
      </c>
      <c r="H5959" s="29">
        <f t="shared" ca="1" si="376"/>
        <v>0</v>
      </c>
      <c r="I5959" s="29">
        <f t="shared" ca="1" si="374"/>
        <v>0</v>
      </c>
      <c r="J5959" s="30">
        <f>Calculator!$G$40</f>
        <v>6.5000000000000002E-2</v>
      </c>
      <c r="K5959" s="29">
        <f ca="1">IF(C5959&gt;=Calculator!$G$27,IF(DAY($C5959)=1,Calculator!$G$34/2,IF(DAY($C5959)=15,Calculator!$G$34/2,0)),0)</f>
        <v>0</v>
      </c>
      <c r="L5959" s="29">
        <f ca="1">IF(DAY($C5959)=28,IF(H5959=0,0,Calculator!$G$35),0)</f>
        <v>0</v>
      </c>
      <c r="M5959" s="29">
        <f ca="1">IF(I5959&gt;0,IF(DAY($C5959)=1,SUM(INDIRECT("I"&amp;(ROW(C5958)-DAY(C5958))):I5958),0),0)</f>
        <v>0</v>
      </c>
      <c r="N5959" s="29">
        <f ca="1">IF(C5959&lt;Calculator!$G$27,0,IF(C5959=Calculator!$G$27,Calculator!$G$39,IF(H5959-K5959&lt;=0,IF(D5959&gt;Calculator!$G$39,IF(H5959-K5959+E5959+L5959+M5959+Calculator!$G$39&gt;Calculator!$G$39,Calculator!$G$39-(H5959+E5959+L5959+M5959-K5959),Calculator!$G$39),D5959),0)))</f>
        <v>0</v>
      </c>
    </row>
    <row r="5960" spans="1:14" ht="15.75" thickBot="1">
      <c r="A5960" s="33" t="str">
        <f ca="1">IF(C5960=Calculator!$H$27,"F",IF(Daily!D5960+Daily!H5960=0,IF(D5959+H5959&gt;0,"L",""),""))</f>
        <v/>
      </c>
      <c r="B5960" s="34">
        <v>5959</v>
      </c>
      <c r="C5960" s="19">
        <f t="shared" ca="1" si="373"/>
        <v>51889</v>
      </c>
      <c r="D5960" s="29">
        <f t="shared" ca="1" si="375"/>
        <v>0</v>
      </c>
      <c r="E5960" s="29">
        <f ca="1">IF(C5960&lt;Calculator!$D$26,0,IF(DAY($C5960)=1,IF(D5960-Calculator!$G$24&gt;0,Calculator!$G$24,D5960),0))</f>
        <v>0</v>
      </c>
      <c r="F5960" s="29">
        <f ca="1">IF(E5960&gt;0,D5960*Calculator!$G$22/12,0)</f>
        <v>0</v>
      </c>
      <c r="G5960" s="29">
        <f ca="1">IF(E5960&gt;0,(IFERROR(-PMT(Calculator!$G$22/12,Calculator!$G$23*12,Calculator!$G$20),0))-F5960,0)</f>
        <v>0</v>
      </c>
      <c r="H5960" s="29">
        <f t="shared" ca="1" si="376"/>
        <v>0</v>
      </c>
      <c r="I5960" s="29">
        <f t="shared" ca="1" si="374"/>
        <v>0</v>
      </c>
      <c r="J5960" s="30">
        <f>Calculator!$G$40</f>
        <v>6.5000000000000002E-2</v>
      </c>
      <c r="K5960" s="29">
        <f ca="1">IF(C5960&gt;=Calculator!$G$27,IF(DAY($C5960)=1,Calculator!$G$34/2,IF(DAY($C5960)=15,Calculator!$G$34/2,0)),0)</f>
        <v>0</v>
      </c>
      <c r="L5960" s="29">
        <f ca="1">IF(DAY($C5960)=28,IF(H5960=0,0,Calculator!$G$35),0)</f>
        <v>0</v>
      </c>
      <c r="M5960" s="29">
        <f ca="1">IF(I5960&gt;0,IF(DAY($C5960)=1,SUM(INDIRECT("I"&amp;(ROW(C5959)-DAY(C5959))):I5959),0),0)</f>
        <v>0</v>
      </c>
      <c r="N5960" s="29">
        <f ca="1">IF(C5960&lt;Calculator!$G$27,0,IF(C5960=Calculator!$G$27,Calculator!$G$39,IF(H5960-K5960&lt;=0,IF(D5960&gt;Calculator!$G$39,IF(H5960-K5960+E5960+L5960+M5960+Calculator!$G$39&gt;Calculator!$G$39,Calculator!$G$39-(H5960+E5960+L5960+M5960-K5960),Calculator!$G$39),D5960),0)))</f>
        <v>0</v>
      </c>
    </row>
    <row r="5961" spans="1:14" ht="15.75" thickBot="1">
      <c r="A5961" s="33" t="str">
        <f ca="1">IF(C5961=Calculator!$H$27,"F",IF(Daily!D5961+Daily!H5961=0,IF(D5960+H5960&gt;0,"L",""),""))</f>
        <v/>
      </c>
      <c r="B5961" s="34">
        <v>5960</v>
      </c>
      <c r="C5961" s="19">
        <f t="shared" ca="1" si="373"/>
        <v>51890</v>
      </c>
      <c r="D5961" s="29">
        <f t="shared" ca="1" si="375"/>
        <v>0</v>
      </c>
      <c r="E5961" s="29">
        <f ca="1">IF(C5961&lt;Calculator!$D$26,0,IF(DAY($C5961)=1,IF(D5961-Calculator!$G$24&gt;0,Calculator!$G$24,D5961),0))</f>
        <v>0</v>
      </c>
      <c r="F5961" s="29">
        <f ca="1">IF(E5961&gt;0,D5961*Calculator!$G$22/12,0)</f>
        <v>0</v>
      </c>
      <c r="G5961" s="29">
        <f ca="1">IF(E5961&gt;0,(IFERROR(-PMT(Calculator!$G$22/12,Calculator!$G$23*12,Calculator!$G$20),0))-F5961,0)</f>
        <v>0</v>
      </c>
      <c r="H5961" s="29">
        <f t="shared" ca="1" si="376"/>
        <v>0</v>
      </c>
      <c r="I5961" s="29">
        <f t="shared" ca="1" si="374"/>
        <v>0</v>
      </c>
      <c r="J5961" s="30">
        <f>Calculator!$G$40</f>
        <v>6.5000000000000002E-2</v>
      </c>
      <c r="K5961" s="29">
        <f ca="1">IF(C5961&gt;=Calculator!$G$27,IF(DAY($C5961)=1,Calculator!$G$34/2,IF(DAY($C5961)=15,Calculator!$G$34/2,0)),0)</f>
        <v>0</v>
      </c>
      <c r="L5961" s="29">
        <f ca="1">IF(DAY($C5961)=28,IF(H5961=0,0,Calculator!$G$35),0)</f>
        <v>0</v>
      </c>
      <c r="M5961" s="29">
        <f ca="1">IF(I5961&gt;0,IF(DAY($C5961)=1,SUM(INDIRECT("I"&amp;(ROW(C5960)-DAY(C5960))):I5960),0),0)</f>
        <v>0</v>
      </c>
      <c r="N5961" s="29">
        <f ca="1">IF(C5961&lt;Calculator!$G$27,0,IF(C5961=Calculator!$G$27,Calculator!$G$39,IF(H5961-K5961&lt;=0,IF(D5961&gt;Calculator!$G$39,IF(H5961-K5961+E5961+L5961+M5961+Calculator!$G$39&gt;Calculator!$G$39,Calculator!$G$39-(H5961+E5961+L5961+M5961-K5961),Calculator!$G$39),D5961),0)))</f>
        <v>0</v>
      </c>
    </row>
    <row r="5962" spans="1:14" ht="15.75" thickBot="1">
      <c r="A5962" s="33" t="str">
        <f ca="1">IF(C5962=Calculator!$H$27,"F",IF(Daily!D5962+Daily!H5962=0,IF(D5961+H5961&gt;0,"L",""),""))</f>
        <v/>
      </c>
      <c r="B5962" s="34">
        <v>5961</v>
      </c>
      <c r="C5962" s="19">
        <f t="shared" ca="1" si="373"/>
        <v>51891</v>
      </c>
      <c r="D5962" s="29">
        <f t="shared" ca="1" si="375"/>
        <v>0</v>
      </c>
      <c r="E5962" s="29">
        <f ca="1">IF(C5962&lt;Calculator!$D$26,0,IF(DAY($C5962)=1,IF(D5962-Calculator!$G$24&gt;0,Calculator!$G$24,D5962),0))</f>
        <v>0</v>
      </c>
      <c r="F5962" s="29">
        <f ca="1">IF(E5962&gt;0,D5962*Calculator!$G$22/12,0)</f>
        <v>0</v>
      </c>
      <c r="G5962" s="29">
        <f ca="1">IF(E5962&gt;0,(IFERROR(-PMT(Calculator!$G$22/12,Calculator!$G$23*12,Calculator!$G$20),0))-F5962,0)</f>
        <v>0</v>
      </c>
      <c r="H5962" s="29">
        <f t="shared" ca="1" si="376"/>
        <v>0</v>
      </c>
      <c r="I5962" s="29">
        <f t="shared" ca="1" si="374"/>
        <v>0</v>
      </c>
      <c r="J5962" s="30">
        <f>Calculator!$G$40</f>
        <v>6.5000000000000002E-2</v>
      </c>
      <c r="K5962" s="29">
        <f ca="1">IF(C5962&gt;=Calculator!$G$27,IF(DAY($C5962)=1,Calculator!$G$34/2,IF(DAY($C5962)=15,Calculator!$G$34/2,0)),0)</f>
        <v>0</v>
      </c>
      <c r="L5962" s="29">
        <f ca="1">IF(DAY($C5962)=28,IF(H5962=0,0,Calculator!$G$35),0)</f>
        <v>0</v>
      </c>
      <c r="M5962" s="29">
        <f ca="1">IF(I5962&gt;0,IF(DAY($C5962)=1,SUM(INDIRECT("I"&amp;(ROW(C5961)-DAY(C5961))):I5961),0),0)</f>
        <v>0</v>
      </c>
      <c r="N5962" s="29">
        <f ca="1">IF(C5962&lt;Calculator!$G$27,0,IF(C5962=Calculator!$G$27,Calculator!$G$39,IF(H5962-K5962&lt;=0,IF(D5962&gt;Calculator!$G$39,IF(H5962-K5962+E5962+L5962+M5962+Calculator!$G$39&gt;Calculator!$G$39,Calculator!$G$39-(H5962+E5962+L5962+M5962-K5962),Calculator!$G$39),D5962),0)))</f>
        <v>0</v>
      </c>
    </row>
    <row r="5963" spans="1:14" ht="15.75" thickBot="1">
      <c r="A5963" s="33" t="str">
        <f ca="1">IF(C5963=Calculator!$H$27,"F",IF(Daily!D5963+Daily!H5963=0,IF(D5962+H5962&gt;0,"L",""),""))</f>
        <v/>
      </c>
      <c r="B5963" s="34">
        <v>5962</v>
      </c>
      <c r="C5963" s="19">
        <f t="shared" ca="1" si="373"/>
        <v>51892</v>
      </c>
      <c r="D5963" s="29">
        <f t="shared" ca="1" si="375"/>
        <v>0</v>
      </c>
      <c r="E5963" s="29">
        <f ca="1">IF(C5963&lt;Calculator!$D$26,0,IF(DAY($C5963)=1,IF(D5963-Calculator!$G$24&gt;0,Calculator!$G$24,D5963),0))</f>
        <v>0</v>
      </c>
      <c r="F5963" s="29">
        <f ca="1">IF(E5963&gt;0,D5963*Calculator!$G$22/12,0)</f>
        <v>0</v>
      </c>
      <c r="G5963" s="29">
        <f ca="1">IF(E5963&gt;0,(IFERROR(-PMT(Calculator!$G$22/12,Calculator!$G$23*12,Calculator!$G$20),0))-F5963,0)</f>
        <v>0</v>
      </c>
      <c r="H5963" s="29">
        <f t="shared" ca="1" si="376"/>
        <v>0</v>
      </c>
      <c r="I5963" s="29">
        <f t="shared" ca="1" si="374"/>
        <v>0</v>
      </c>
      <c r="J5963" s="30">
        <f>Calculator!$G$40</f>
        <v>6.5000000000000002E-2</v>
      </c>
      <c r="K5963" s="29">
        <f ca="1">IF(C5963&gt;=Calculator!$G$27,IF(DAY($C5963)=1,Calculator!$G$34/2,IF(DAY($C5963)=15,Calculator!$G$34/2,0)),0)</f>
        <v>0</v>
      </c>
      <c r="L5963" s="29">
        <f ca="1">IF(DAY($C5963)=28,IF(H5963=0,0,Calculator!$G$35),0)</f>
        <v>0</v>
      </c>
      <c r="M5963" s="29">
        <f ca="1">IF(I5963&gt;0,IF(DAY($C5963)=1,SUM(INDIRECT("I"&amp;(ROW(C5962)-DAY(C5962))):I5962),0),0)</f>
        <v>0</v>
      </c>
      <c r="N5963" s="29">
        <f ca="1">IF(C5963&lt;Calculator!$G$27,0,IF(C5963=Calculator!$G$27,Calculator!$G$39,IF(H5963-K5963&lt;=0,IF(D5963&gt;Calculator!$G$39,IF(H5963-K5963+E5963+L5963+M5963+Calculator!$G$39&gt;Calculator!$G$39,Calculator!$G$39-(H5963+E5963+L5963+M5963-K5963),Calculator!$G$39),D5963),0)))</f>
        <v>0</v>
      </c>
    </row>
    <row r="5964" spans="1:14" ht="15.75" thickBot="1">
      <c r="A5964" s="33" t="str">
        <f ca="1">IF(C5964=Calculator!$H$27,"F",IF(Daily!D5964+Daily!H5964=0,IF(D5963+H5963&gt;0,"L",""),""))</f>
        <v/>
      </c>
      <c r="B5964" s="34">
        <v>5963</v>
      </c>
      <c r="C5964" s="19">
        <f t="shared" ca="1" si="373"/>
        <v>51893</v>
      </c>
      <c r="D5964" s="29">
        <f t="shared" ca="1" si="375"/>
        <v>0</v>
      </c>
      <c r="E5964" s="29">
        <f ca="1">IF(C5964&lt;Calculator!$D$26,0,IF(DAY($C5964)=1,IF(D5964-Calculator!$G$24&gt;0,Calculator!$G$24,D5964),0))</f>
        <v>0</v>
      </c>
      <c r="F5964" s="29">
        <f ca="1">IF(E5964&gt;0,D5964*Calculator!$G$22/12,0)</f>
        <v>0</v>
      </c>
      <c r="G5964" s="29">
        <f ca="1">IF(E5964&gt;0,(IFERROR(-PMT(Calculator!$G$22/12,Calculator!$G$23*12,Calculator!$G$20),0))-F5964,0)</f>
        <v>0</v>
      </c>
      <c r="H5964" s="29">
        <f t="shared" ca="1" si="376"/>
        <v>0</v>
      </c>
      <c r="I5964" s="29">
        <f t="shared" ca="1" si="374"/>
        <v>0</v>
      </c>
      <c r="J5964" s="30">
        <f>Calculator!$G$40</f>
        <v>6.5000000000000002E-2</v>
      </c>
      <c r="K5964" s="29">
        <f ca="1">IF(C5964&gt;=Calculator!$G$27,IF(DAY($C5964)=1,Calculator!$G$34/2,IF(DAY($C5964)=15,Calculator!$G$34/2,0)),0)</f>
        <v>0</v>
      </c>
      <c r="L5964" s="29">
        <f ca="1">IF(DAY($C5964)=28,IF(H5964=0,0,Calculator!$G$35),0)</f>
        <v>0</v>
      </c>
      <c r="M5964" s="29">
        <f ca="1">IF(I5964&gt;0,IF(DAY($C5964)=1,SUM(INDIRECT("I"&amp;(ROW(C5963)-DAY(C5963))):I5963),0),0)</f>
        <v>0</v>
      </c>
      <c r="N5964" s="29">
        <f ca="1">IF(C5964&lt;Calculator!$G$27,0,IF(C5964=Calculator!$G$27,Calculator!$G$39,IF(H5964-K5964&lt;=0,IF(D5964&gt;Calculator!$G$39,IF(H5964-K5964+E5964+L5964+M5964+Calculator!$G$39&gt;Calculator!$G$39,Calculator!$G$39-(H5964+E5964+L5964+M5964-K5964),Calculator!$G$39),D5964),0)))</f>
        <v>0</v>
      </c>
    </row>
    <row r="5965" spans="1:14" ht="15.75" thickBot="1">
      <c r="A5965" s="33" t="str">
        <f ca="1">IF(C5965=Calculator!$H$27,"F",IF(Daily!D5965+Daily!H5965=0,IF(D5964+H5964&gt;0,"L",""),""))</f>
        <v/>
      </c>
      <c r="B5965" s="34">
        <v>5964</v>
      </c>
      <c r="C5965" s="19">
        <f t="shared" ca="1" si="373"/>
        <v>51894</v>
      </c>
      <c r="D5965" s="29">
        <f t="shared" ca="1" si="375"/>
        <v>0</v>
      </c>
      <c r="E5965" s="29">
        <f ca="1">IF(C5965&lt;Calculator!$D$26,0,IF(DAY($C5965)=1,IF(D5965-Calculator!$G$24&gt;0,Calculator!$G$24,D5965),0))</f>
        <v>0</v>
      </c>
      <c r="F5965" s="29">
        <f ca="1">IF(E5965&gt;0,D5965*Calculator!$G$22/12,0)</f>
        <v>0</v>
      </c>
      <c r="G5965" s="29">
        <f ca="1">IF(E5965&gt;0,(IFERROR(-PMT(Calculator!$G$22/12,Calculator!$G$23*12,Calculator!$G$20),0))-F5965,0)</f>
        <v>0</v>
      </c>
      <c r="H5965" s="29">
        <f t="shared" ca="1" si="376"/>
        <v>0</v>
      </c>
      <c r="I5965" s="29">
        <f t="shared" ca="1" si="374"/>
        <v>0</v>
      </c>
      <c r="J5965" s="30">
        <f>Calculator!$G$40</f>
        <v>6.5000000000000002E-2</v>
      </c>
      <c r="K5965" s="29">
        <f ca="1">IF(C5965&gt;=Calculator!$G$27,IF(DAY($C5965)=1,Calculator!$G$34/2,IF(DAY($C5965)=15,Calculator!$G$34/2,0)),0)</f>
        <v>0</v>
      </c>
      <c r="L5965" s="29">
        <f ca="1">IF(DAY($C5965)=28,IF(H5965=0,0,Calculator!$G$35),0)</f>
        <v>0</v>
      </c>
      <c r="M5965" s="29">
        <f ca="1">IF(I5965&gt;0,IF(DAY($C5965)=1,SUM(INDIRECT("I"&amp;(ROW(C5964)-DAY(C5964))):I5964),0),0)</f>
        <v>0</v>
      </c>
      <c r="N5965" s="29">
        <f ca="1">IF(C5965&lt;Calculator!$G$27,0,IF(C5965=Calculator!$G$27,Calculator!$G$39,IF(H5965-K5965&lt;=0,IF(D5965&gt;Calculator!$G$39,IF(H5965-K5965+E5965+L5965+M5965+Calculator!$G$39&gt;Calculator!$G$39,Calculator!$G$39-(H5965+E5965+L5965+M5965-K5965),Calculator!$G$39),D5965),0)))</f>
        <v>0</v>
      </c>
    </row>
    <row r="5966" spans="1:14" ht="15.75" thickBot="1">
      <c r="A5966" s="33" t="str">
        <f ca="1">IF(C5966=Calculator!$H$27,"F",IF(Daily!D5966+Daily!H5966=0,IF(D5965+H5965&gt;0,"L",""),""))</f>
        <v/>
      </c>
      <c r="B5966" s="34">
        <v>5965</v>
      </c>
      <c r="C5966" s="19">
        <f t="shared" ca="1" si="373"/>
        <v>51895</v>
      </c>
      <c r="D5966" s="29">
        <f t="shared" ca="1" si="375"/>
        <v>0</v>
      </c>
      <c r="E5966" s="29">
        <f ca="1">IF(C5966&lt;Calculator!$D$26,0,IF(DAY($C5966)=1,IF(D5966-Calculator!$G$24&gt;0,Calculator!$G$24,D5966),0))</f>
        <v>0</v>
      </c>
      <c r="F5966" s="29">
        <f ca="1">IF(E5966&gt;0,D5966*Calculator!$G$22/12,0)</f>
        <v>0</v>
      </c>
      <c r="G5966" s="29">
        <f ca="1">IF(E5966&gt;0,(IFERROR(-PMT(Calculator!$G$22/12,Calculator!$G$23*12,Calculator!$G$20),0))-F5966,0)</f>
        <v>0</v>
      </c>
      <c r="H5966" s="29">
        <f t="shared" ca="1" si="376"/>
        <v>0</v>
      </c>
      <c r="I5966" s="29">
        <f t="shared" ca="1" si="374"/>
        <v>0</v>
      </c>
      <c r="J5966" s="30">
        <f>Calculator!$G$40</f>
        <v>6.5000000000000002E-2</v>
      </c>
      <c r="K5966" s="29">
        <f ca="1">IF(C5966&gt;=Calculator!$G$27,IF(DAY($C5966)=1,Calculator!$G$34/2,IF(DAY($C5966)=15,Calculator!$G$34/2,0)),0)</f>
        <v>0</v>
      </c>
      <c r="L5966" s="29">
        <f ca="1">IF(DAY($C5966)=28,IF(H5966=0,0,Calculator!$G$35),0)</f>
        <v>0</v>
      </c>
      <c r="M5966" s="29">
        <f ca="1">IF(I5966&gt;0,IF(DAY($C5966)=1,SUM(INDIRECT("I"&amp;(ROW(C5965)-DAY(C5965))):I5965),0),0)</f>
        <v>0</v>
      </c>
      <c r="N5966" s="29">
        <f ca="1">IF(C5966&lt;Calculator!$G$27,0,IF(C5966=Calculator!$G$27,Calculator!$G$39,IF(H5966-K5966&lt;=0,IF(D5966&gt;Calculator!$G$39,IF(H5966-K5966+E5966+L5966+M5966+Calculator!$G$39&gt;Calculator!$G$39,Calculator!$G$39-(H5966+E5966+L5966+M5966-K5966),Calculator!$G$39),D5966),0)))</f>
        <v>0</v>
      </c>
    </row>
    <row r="5967" spans="1:14" ht="15.75" thickBot="1">
      <c r="A5967" s="33" t="str">
        <f ca="1">IF(C5967=Calculator!$H$27,"F",IF(Daily!D5967+Daily!H5967=0,IF(D5966+H5966&gt;0,"L",""),""))</f>
        <v/>
      </c>
      <c r="B5967" s="34">
        <v>5966</v>
      </c>
      <c r="C5967" s="19">
        <f t="shared" ca="1" si="373"/>
        <v>51896</v>
      </c>
      <c r="D5967" s="29">
        <f t="shared" ca="1" si="375"/>
        <v>0</v>
      </c>
      <c r="E5967" s="29">
        <f ca="1">IF(C5967&lt;Calculator!$D$26,0,IF(DAY($C5967)=1,IF(D5967-Calculator!$G$24&gt;0,Calculator!$G$24,D5967),0))</f>
        <v>0</v>
      </c>
      <c r="F5967" s="29">
        <f ca="1">IF(E5967&gt;0,D5967*Calculator!$G$22/12,0)</f>
        <v>0</v>
      </c>
      <c r="G5967" s="29">
        <f ca="1">IF(E5967&gt;0,(IFERROR(-PMT(Calculator!$G$22/12,Calculator!$G$23*12,Calculator!$G$20),0))-F5967,0)</f>
        <v>0</v>
      </c>
      <c r="H5967" s="29">
        <f t="shared" ca="1" si="376"/>
        <v>0</v>
      </c>
      <c r="I5967" s="29">
        <f t="shared" ca="1" si="374"/>
        <v>0</v>
      </c>
      <c r="J5967" s="30">
        <f>Calculator!$G$40</f>
        <v>6.5000000000000002E-2</v>
      </c>
      <c r="K5967" s="29">
        <f ca="1">IF(C5967&gt;=Calculator!$G$27,IF(DAY($C5967)=1,Calculator!$G$34/2,IF(DAY($C5967)=15,Calculator!$G$34/2,0)),0)</f>
        <v>0</v>
      </c>
      <c r="L5967" s="29">
        <f ca="1">IF(DAY($C5967)=28,IF(H5967=0,0,Calculator!$G$35),0)</f>
        <v>0</v>
      </c>
      <c r="M5967" s="29">
        <f ca="1">IF(I5967&gt;0,IF(DAY($C5967)=1,SUM(INDIRECT("I"&amp;(ROW(C5966)-DAY(C5966))):I5966),0),0)</f>
        <v>0</v>
      </c>
      <c r="N5967" s="29">
        <f ca="1">IF(C5967&lt;Calculator!$G$27,0,IF(C5967=Calculator!$G$27,Calculator!$G$39,IF(H5967-K5967&lt;=0,IF(D5967&gt;Calculator!$G$39,IF(H5967-K5967+E5967+L5967+M5967+Calculator!$G$39&gt;Calculator!$G$39,Calculator!$G$39-(H5967+E5967+L5967+M5967-K5967),Calculator!$G$39),D5967),0)))</f>
        <v>0</v>
      </c>
    </row>
    <row r="5968" spans="1:14" ht="15.75" thickBot="1">
      <c r="A5968" s="33" t="str">
        <f ca="1">IF(C5968=Calculator!$H$27,"F",IF(Daily!D5968+Daily!H5968=0,IF(D5967+H5967&gt;0,"L",""),""))</f>
        <v/>
      </c>
      <c r="B5968" s="34">
        <v>5967</v>
      </c>
      <c r="C5968" s="19">
        <f t="shared" ca="1" si="373"/>
        <v>51897</v>
      </c>
      <c r="D5968" s="29">
        <f t="shared" ca="1" si="375"/>
        <v>0</v>
      </c>
      <c r="E5968" s="29">
        <f ca="1">IF(C5968&lt;Calculator!$D$26,0,IF(DAY($C5968)=1,IF(D5968-Calculator!$G$24&gt;0,Calculator!$G$24,D5968),0))</f>
        <v>0</v>
      </c>
      <c r="F5968" s="29">
        <f ca="1">IF(E5968&gt;0,D5968*Calculator!$G$22/12,0)</f>
        <v>0</v>
      </c>
      <c r="G5968" s="29">
        <f ca="1">IF(E5968&gt;0,(IFERROR(-PMT(Calculator!$G$22/12,Calculator!$G$23*12,Calculator!$G$20),0))-F5968,0)</f>
        <v>0</v>
      </c>
      <c r="H5968" s="29">
        <f t="shared" ca="1" si="376"/>
        <v>0</v>
      </c>
      <c r="I5968" s="29">
        <f t="shared" ca="1" si="374"/>
        <v>0</v>
      </c>
      <c r="J5968" s="30">
        <f>Calculator!$G$40</f>
        <v>6.5000000000000002E-2</v>
      </c>
      <c r="K5968" s="29">
        <f ca="1">IF(C5968&gt;=Calculator!$G$27,IF(DAY($C5968)=1,Calculator!$G$34/2,IF(DAY($C5968)=15,Calculator!$G$34/2,0)),0)</f>
        <v>0</v>
      </c>
      <c r="L5968" s="29">
        <f ca="1">IF(DAY($C5968)=28,IF(H5968=0,0,Calculator!$G$35),0)</f>
        <v>0</v>
      </c>
      <c r="M5968" s="29">
        <f ca="1">IF(I5968&gt;0,IF(DAY($C5968)=1,SUM(INDIRECT("I"&amp;(ROW(C5967)-DAY(C5967))):I5967),0),0)</f>
        <v>0</v>
      </c>
      <c r="N5968" s="29">
        <f ca="1">IF(C5968&lt;Calculator!$G$27,0,IF(C5968=Calculator!$G$27,Calculator!$G$39,IF(H5968-K5968&lt;=0,IF(D5968&gt;Calculator!$G$39,IF(H5968-K5968+E5968+L5968+M5968+Calculator!$G$39&gt;Calculator!$G$39,Calculator!$G$39-(H5968+E5968+L5968+M5968-K5968),Calculator!$G$39),D5968),0)))</f>
        <v>0</v>
      </c>
    </row>
    <row r="5969" spans="1:14" ht="15.75" thickBot="1">
      <c r="A5969" s="33" t="str">
        <f ca="1">IF(C5969=Calculator!$H$27,"F",IF(Daily!D5969+Daily!H5969=0,IF(D5968+H5968&gt;0,"L",""),""))</f>
        <v/>
      </c>
      <c r="B5969" s="34">
        <v>5968</v>
      </c>
      <c r="C5969" s="19">
        <f t="shared" ca="1" si="373"/>
        <v>51898</v>
      </c>
      <c r="D5969" s="29">
        <f t="shared" ca="1" si="375"/>
        <v>0</v>
      </c>
      <c r="E5969" s="29">
        <f ca="1">IF(C5969&lt;Calculator!$D$26,0,IF(DAY($C5969)=1,IF(D5969-Calculator!$G$24&gt;0,Calculator!$G$24,D5969),0))</f>
        <v>0</v>
      </c>
      <c r="F5969" s="29">
        <f ca="1">IF(E5969&gt;0,D5969*Calculator!$G$22/12,0)</f>
        <v>0</v>
      </c>
      <c r="G5969" s="29">
        <f ca="1">IF(E5969&gt;0,(IFERROR(-PMT(Calculator!$G$22/12,Calculator!$G$23*12,Calculator!$G$20),0))-F5969,0)</f>
        <v>0</v>
      </c>
      <c r="H5969" s="29">
        <f t="shared" ca="1" si="376"/>
        <v>0</v>
      </c>
      <c r="I5969" s="29">
        <f t="shared" ca="1" si="374"/>
        <v>0</v>
      </c>
      <c r="J5969" s="30">
        <f>Calculator!$G$40</f>
        <v>6.5000000000000002E-2</v>
      </c>
      <c r="K5969" s="29">
        <f ca="1">IF(C5969&gt;=Calculator!$G$27,IF(DAY($C5969)=1,Calculator!$G$34/2,IF(DAY($C5969)=15,Calculator!$G$34/2,0)),0)</f>
        <v>4500</v>
      </c>
      <c r="L5969" s="29">
        <f ca="1">IF(DAY($C5969)=28,IF(H5969=0,0,Calculator!$G$35),0)</f>
        <v>0</v>
      </c>
      <c r="M5969" s="29">
        <f ca="1">IF(I5969&gt;0,IF(DAY($C5969)=1,SUM(INDIRECT("I"&amp;(ROW(C5968)-DAY(C5968))):I5968),0),0)</f>
        <v>0</v>
      </c>
      <c r="N5969" s="29">
        <f ca="1">IF(C5969&lt;Calculator!$G$27,0,IF(C5969=Calculator!$G$27,Calculator!$G$39,IF(H5969-K5969&lt;=0,IF(D5969&gt;Calculator!$G$39,IF(H5969-K5969+E5969+L5969+M5969+Calculator!$G$39&gt;Calculator!$G$39,Calculator!$G$39-(H5969+E5969+L5969+M5969-K5969),Calculator!$G$39),D5969),0)))</f>
        <v>0</v>
      </c>
    </row>
    <row r="5970" spans="1:14" ht="15.75" thickBot="1">
      <c r="A5970" s="33" t="str">
        <f ca="1">IF(C5970=Calculator!$H$27,"F",IF(Daily!D5970+Daily!H5970=0,IF(D5969+H5969&gt;0,"L",""),""))</f>
        <v/>
      </c>
      <c r="B5970" s="34">
        <v>5969</v>
      </c>
      <c r="C5970" s="19">
        <f t="shared" ca="1" si="373"/>
        <v>51899</v>
      </c>
      <c r="D5970" s="29">
        <f t="shared" ca="1" si="375"/>
        <v>0</v>
      </c>
      <c r="E5970" s="29">
        <f ca="1">IF(C5970&lt;Calculator!$D$26,0,IF(DAY($C5970)=1,IF(D5970-Calculator!$G$24&gt;0,Calculator!$G$24,D5970),0))</f>
        <v>0</v>
      </c>
      <c r="F5970" s="29">
        <f ca="1">IF(E5970&gt;0,D5970*Calculator!$G$22/12,0)</f>
        <v>0</v>
      </c>
      <c r="G5970" s="29">
        <f ca="1">IF(E5970&gt;0,(IFERROR(-PMT(Calculator!$G$22/12,Calculator!$G$23*12,Calculator!$G$20),0))-F5970,0)</f>
        <v>0</v>
      </c>
      <c r="H5970" s="29">
        <f t="shared" ca="1" si="376"/>
        <v>0</v>
      </c>
      <c r="I5970" s="29">
        <f t="shared" ca="1" si="374"/>
        <v>0</v>
      </c>
      <c r="J5970" s="30">
        <f>Calculator!$G$40</f>
        <v>6.5000000000000002E-2</v>
      </c>
      <c r="K5970" s="29">
        <f ca="1">IF(C5970&gt;=Calculator!$G$27,IF(DAY($C5970)=1,Calculator!$G$34/2,IF(DAY($C5970)=15,Calculator!$G$34/2,0)),0)</f>
        <v>0</v>
      </c>
      <c r="L5970" s="29">
        <f ca="1">IF(DAY($C5970)=28,IF(H5970=0,0,Calculator!$G$35),0)</f>
        <v>0</v>
      </c>
      <c r="M5970" s="29">
        <f ca="1">IF(I5970&gt;0,IF(DAY($C5970)=1,SUM(INDIRECT("I"&amp;(ROW(C5969)-DAY(C5969))):I5969),0),0)</f>
        <v>0</v>
      </c>
      <c r="N5970" s="29">
        <f ca="1">IF(C5970&lt;Calculator!$G$27,0,IF(C5970=Calculator!$G$27,Calculator!$G$39,IF(H5970-K5970&lt;=0,IF(D5970&gt;Calculator!$G$39,IF(H5970-K5970+E5970+L5970+M5970+Calculator!$G$39&gt;Calculator!$G$39,Calculator!$G$39-(H5970+E5970+L5970+M5970-K5970),Calculator!$G$39),D5970),0)))</f>
        <v>0</v>
      </c>
    </row>
    <row r="5971" spans="1:14" ht="15.75" thickBot="1">
      <c r="A5971" s="33" t="str">
        <f ca="1">IF(C5971=Calculator!$H$27,"F",IF(Daily!D5971+Daily!H5971=0,IF(D5970+H5970&gt;0,"L",""),""))</f>
        <v/>
      </c>
      <c r="B5971" s="34">
        <v>5970</v>
      </c>
      <c r="C5971" s="19">
        <f t="shared" ca="1" si="373"/>
        <v>51900</v>
      </c>
      <c r="D5971" s="29">
        <f t="shared" ca="1" si="375"/>
        <v>0</v>
      </c>
      <c r="E5971" s="29">
        <f ca="1">IF(C5971&lt;Calculator!$D$26,0,IF(DAY($C5971)=1,IF(D5971-Calculator!$G$24&gt;0,Calculator!$G$24,D5971),0))</f>
        <v>0</v>
      </c>
      <c r="F5971" s="29">
        <f ca="1">IF(E5971&gt;0,D5971*Calculator!$G$22/12,0)</f>
        <v>0</v>
      </c>
      <c r="G5971" s="29">
        <f ca="1">IF(E5971&gt;0,(IFERROR(-PMT(Calculator!$G$22/12,Calculator!$G$23*12,Calculator!$G$20),0))-F5971,0)</f>
        <v>0</v>
      </c>
      <c r="H5971" s="29">
        <f t="shared" ca="1" si="376"/>
        <v>0</v>
      </c>
      <c r="I5971" s="29">
        <f t="shared" ca="1" si="374"/>
        <v>0</v>
      </c>
      <c r="J5971" s="30">
        <f>Calculator!$G$40</f>
        <v>6.5000000000000002E-2</v>
      </c>
      <c r="K5971" s="29">
        <f ca="1">IF(C5971&gt;=Calculator!$G$27,IF(DAY($C5971)=1,Calculator!$G$34/2,IF(DAY($C5971)=15,Calculator!$G$34/2,0)),0)</f>
        <v>0</v>
      </c>
      <c r="L5971" s="29">
        <f ca="1">IF(DAY($C5971)=28,IF(H5971=0,0,Calculator!$G$35),0)</f>
        <v>0</v>
      </c>
      <c r="M5971" s="29">
        <f ca="1">IF(I5971&gt;0,IF(DAY($C5971)=1,SUM(INDIRECT("I"&amp;(ROW(C5970)-DAY(C5970))):I5970),0),0)</f>
        <v>0</v>
      </c>
      <c r="N5971" s="29">
        <f ca="1">IF(C5971&lt;Calculator!$G$27,0,IF(C5971=Calculator!$G$27,Calculator!$G$39,IF(H5971-K5971&lt;=0,IF(D5971&gt;Calculator!$G$39,IF(H5971-K5971+E5971+L5971+M5971+Calculator!$G$39&gt;Calculator!$G$39,Calculator!$G$39-(H5971+E5971+L5971+M5971-K5971),Calculator!$G$39),D5971),0)))</f>
        <v>0</v>
      </c>
    </row>
    <row r="5972" spans="1:14" ht="15.75" thickBot="1">
      <c r="A5972" s="33" t="str">
        <f ca="1">IF(C5972=Calculator!$H$27,"F",IF(Daily!D5972+Daily!H5972=0,IF(D5971+H5971&gt;0,"L",""),""))</f>
        <v/>
      </c>
      <c r="B5972" s="34">
        <v>5971</v>
      </c>
      <c r="C5972" s="19">
        <f t="shared" ca="1" si="373"/>
        <v>51901</v>
      </c>
      <c r="D5972" s="29">
        <f t="shared" ca="1" si="375"/>
        <v>0</v>
      </c>
      <c r="E5972" s="29">
        <f ca="1">IF(C5972&lt;Calculator!$D$26,0,IF(DAY($C5972)=1,IF(D5972-Calculator!$G$24&gt;0,Calculator!$G$24,D5972),0))</f>
        <v>0</v>
      </c>
      <c r="F5972" s="29">
        <f ca="1">IF(E5972&gt;0,D5972*Calculator!$G$22/12,0)</f>
        <v>0</v>
      </c>
      <c r="G5972" s="29">
        <f ca="1">IF(E5972&gt;0,(IFERROR(-PMT(Calculator!$G$22/12,Calculator!$G$23*12,Calculator!$G$20),0))-F5972,0)</f>
        <v>0</v>
      </c>
      <c r="H5972" s="29">
        <f t="shared" ca="1" si="376"/>
        <v>0</v>
      </c>
      <c r="I5972" s="29">
        <f t="shared" ca="1" si="374"/>
        <v>0</v>
      </c>
      <c r="J5972" s="30">
        <f>Calculator!$G$40</f>
        <v>6.5000000000000002E-2</v>
      </c>
      <c r="K5972" s="29">
        <f ca="1">IF(C5972&gt;=Calculator!$G$27,IF(DAY($C5972)=1,Calculator!$G$34/2,IF(DAY($C5972)=15,Calculator!$G$34/2,0)),0)</f>
        <v>0</v>
      </c>
      <c r="L5972" s="29">
        <f ca="1">IF(DAY($C5972)=28,IF(H5972=0,0,Calculator!$G$35),0)</f>
        <v>0</v>
      </c>
      <c r="M5972" s="29">
        <f ca="1">IF(I5972&gt;0,IF(DAY($C5972)=1,SUM(INDIRECT("I"&amp;(ROW(C5971)-DAY(C5971))):I5971),0),0)</f>
        <v>0</v>
      </c>
      <c r="N5972" s="29">
        <f ca="1">IF(C5972&lt;Calculator!$G$27,0,IF(C5972=Calculator!$G$27,Calculator!$G$39,IF(H5972-K5972&lt;=0,IF(D5972&gt;Calculator!$G$39,IF(H5972-K5972+E5972+L5972+M5972+Calculator!$G$39&gt;Calculator!$G$39,Calculator!$G$39-(H5972+E5972+L5972+M5972-K5972),Calculator!$G$39),D5972),0)))</f>
        <v>0</v>
      </c>
    </row>
    <row r="5973" spans="1:14" ht="15.75" thickBot="1">
      <c r="A5973" s="33" t="str">
        <f ca="1">IF(C5973=Calculator!$H$27,"F",IF(Daily!D5973+Daily!H5973=0,IF(D5972+H5972&gt;0,"L",""),""))</f>
        <v/>
      </c>
      <c r="B5973" s="34">
        <v>5972</v>
      </c>
      <c r="C5973" s="19">
        <f t="shared" ca="1" si="373"/>
        <v>51902</v>
      </c>
      <c r="D5973" s="29">
        <f t="shared" ca="1" si="375"/>
        <v>0</v>
      </c>
      <c r="E5973" s="29">
        <f ca="1">IF(C5973&lt;Calculator!$D$26,0,IF(DAY($C5973)=1,IF(D5973-Calculator!$G$24&gt;0,Calculator!$G$24,D5973),0))</f>
        <v>0</v>
      </c>
      <c r="F5973" s="29">
        <f ca="1">IF(E5973&gt;0,D5973*Calculator!$G$22/12,0)</f>
        <v>0</v>
      </c>
      <c r="G5973" s="29">
        <f ca="1">IF(E5973&gt;0,(IFERROR(-PMT(Calculator!$G$22/12,Calculator!$G$23*12,Calculator!$G$20),0))-F5973,0)</f>
        <v>0</v>
      </c>
      <c r="H5973" s="29">
        <f t="shared" ca="1" si="376"/>
        <v>0</v>
      </c>
      <c r="I5973" s="29">
        <f t="shared" ca="1" si="374"/>
        <v>0</v>
      </c>
      <c r="J5973" s="30">
        <f>Calculator!$G$40</f>
        <v>6.5000000000000002E-2</v>
      </c>
      <c r="K5973" s="29">
        <f ca="1">IF(C5973&gt;=Calculator!$G$27,IF(DAY($C5973)=1,Calculator!$G$34/2,IF(DAY($C5973)=15,Calculator!$G$34/2,0)),0)</f>
        <v>0</v>
      </c>
      <c r="L5973" s="29">
        <f ca="1">IF(DAY($C5973)=28,IF(H5973=0,0,Calculator!$G$35),0)</f>
        <v>0</v>
      </c>
      <c r="M5973" s="29">
        <f ca="1">IF(I5973&gt;0,IF(DAY($C5973)=1,SUM(INDIRECT("I"&amp;(ROW(C5972)-DAY(C5972))):I5972),0),0)</f>
        <v>0</v>
      </c>
      <c r="N5973" s="29">
        <f ca="1">IF(C5973&lt;Calculator!$G$27,0,IF(C5973=Calculator!$G$27,Calculator!$G$39,IF(H5973-K5973&lt;=0,IF(D5973&gt;Calculator!$G$39,IF(H5973-K5973+E5973+L5973+M5973+Calculator!$G$39&gt;Calculator!$G$39,Calculator!$G$39-(H5973+E5973+L5973+M5973-K5973),Calculator!$G$39),D5973),0)))</f>
        <v>0</v>
      </c>
    </row>
    <row r="5974" spans="1:14" ht="15.75" thickBot="1">
      <c r="A5974" s="33" t="str">
        <f ca="1">IF(C5974=Calculator!$H$27,"F",IF(Daily!D5974+Daily!H5974=0,IF(D5973+H5973&gt;0,"L",""),""))</f>
        <v/>
      </c>
      <c r="B5974" s="34">
        <v>5973</v>
      </c>
      <c r="C5974" s="19">
        <f t="shared" ca="1" si="373"/>
        <v>51903</v>
      </c>
      <c r="D5974" s="29">
        <f t="shared" ca="1" si="375"/>
        <v>0</v>
      </c>
      <c r="E5974" s="29">
        <f ca="1">IF(C5974&lt;Calculator!$D$26,0,IF(DAY($C5974)=1,IF(D5974-Calculator!$G$24&gt;0,Calculator!$G$24,D5974),0))</f>
        <v>0</v>
      </c>
      <c r="F5974" s="29">
        <f ca="1">IF(E5974&gt;0,D5974*Calculator!$G$22/12,0)</f>
        <v>0</v>
      </c>
      <c r="G5974" s="29">
        <f ca="1">IF(E5974&gt;0,(IFERROR(-PMT(Calculator!$G$22/12,Calculator!$G$23*12,Calculator!$G$20),0))-F5974,0)</f>
        <v>0</v>
      </c>
      <c r="H5974" s="29">
        <f t="shared" ca="1" si="376"/>
        <v>0</v>
      </c>
      <c r="I5974" s="29">
        <f t="shared" ca="1" si="374"/>
        <v>0</v>
      </c>
      <c r="J5974" s="30">
        <f>Calculator!$G$40</f>
        <v>6.5000000000000002E-2</v>
      </c>
      <c r="K5974" s="29">
        <f ca="1">IF(C5974&gt;=Calculator!$G$27,IF(DAY($C5974)=1,Calculator!$G$34/2,IF(DAY($C5974)=15,Calculator!$G$34/2,0)),0)</f>
        <v>0</v>
      </c>
      <c r="L5974" s="29">
        <f ca="1">IF(DAY($C5974)=28,IF(H5974=0,0,Calculator!$G$35),0)</f>
        <v>0</v>
      </c>
      <c r="M5974" s="29">
        <f ca="1">IF(I5974&gt;0,IF(DAY($C5974)=1,SUM(INDIRECT("I"&amp;(ROW(C5973)-DAY(C5973))):I5973),0),0)</f>
        <v>0</v>
      </c>
      <c r="N5974" s="29">
        <f ca="1">IF(C5974&lt;Calculator!$G$27,0,IF(C5974=Calculator!$G$27,Calculator!$G$39,IF(H5974-K5974&lt;=0,IF(D5974&gt;Calculator!$G$39,IF(H5974-K5974+E5974+L5974+M5974+Calculator!$G$39&gt;Calculator!$G$39,Calculator!$G$39-(H5974+E5974+L5974+M5974-K5974),Calculator!$G$39),D5974),0)))</f>
        <v>0</v>
      </c>
    </row>
    <row r="5975" spans="1:14" ht="15.75" thickBot="1">
      <c r="A5975" s="33" t="str">
        <f ca="1">IF(C5975=Calculator!$H$27,"F",IF(Daily!D5975+Daily!H5975=0,IF(D5974+H5974&gt;0,"L",""),""))</f>
        <v/>
      </c>
      <c r="B5975" s="34">
        <v>5974</v>
      </c>
      <c r="C5975" s="19">
        <f t="shared" ca="1" si="373"/>
        <v>51904</v>
      </c>
      <c r="D5975" s="29">
        <f t="shared" ca="1" si="375"/>
        <v>0</v>
      </c>
      <c r="E5975" s="29">
        <f ca="1">IF(C5975&lt;Calculator!$D$26,0,IF(DAY($C5975)=1,IF(D5975-Calculator!$G$24&gt;0,Calculator!$G$24,D5975),0))</f>
        <v>0</v>
      </c>
      <c r="F5975" s="29">
        <f ca="1">IF(E5975&gt;0,D5975*Calculator!$G$22/12,0)</f>
        <v>0</v>
      </c>
      <c r="G5975" s="29">
        <f ca="1">IF(E5975&gt;0,(IFERROR(-PMT(Calculator!$G$22/12,Calculator!$G$23*12,Calculator!$G$20),0))-F5975,0)</f>
        <v>0</v>
      </c>
      <c r="H5975" s="29">
        <f t="shared" ca="1" si="376"/>
        <v>0</v>
      </c>
      <c r="I5975" s="29">
        <f t="shared" ca="1" si="374"/>
        <v>0</v>
      </c>
      <c r="J5975" s="30">
        <f>Calculator!$G$40</f>
        <v>6.5000000000000002E-2</v>
      </c>
      <c r="K5975" s="29">
        <f ca="1">IF(C5975&gt;=Calculator!$G$27,IF(DAY($C5975)=1,Calculator!$G$34/2,IF(DAY($C5975)=15,Calculator!$G$34/2,0)),0)</f>
        <v>0</v>
      </c>
      <c r="L5975" s="29">
        <f ca="1">IF(DAY($C5975)=28,IF(H5975=0,0,Calculator!$G$35),0)</f>
        <v>0</v>
      </c>
      <c r="M5975" s="29">
        <f ca="1">IF(I5975&gt;0,IF(DAY($C5975)=1,SUM(INDIRECT("I"&amp;(ROW(C5974)-DAY(C5974))):I5974),0),0)</f>
        <v>0</v>
      </c>
      <c r="N5975" s="29">
        <f ca="1">IF(C5975&lt;Calculator!$G$27,0,IF(C5975=Calculator!$G$27,Calculator!$G$39,IF(H5975-K5975&lt;=0,IF(D5975&gt;Calculator!$G$39,IF(H5975-K5975+E5975+L5975+M5975+Calculator!$G$39&gt;Calculator!$G$39,Calculator!$G$39-(H5975+E5975+L5975+M5975-K5975),Calculator!$G$39),D5975),0)))</f>
        <v>0</v>
      </c>
    </row>
    <row r="5976" spans="1:14" ht="15.75" thickBot="1">
      <c r="A5976" s="33" t="str">
        <f ca="1">IF(C5976=Calculator!$H$27,"F",IF(Daily!D5976+Daily!H5976=0,IF(D5975+H5975&gt;0,"L",""),""))</f>
        <v/>
      </c>
      <c r="B5976" s="34">
        <v>5975</v>
      </c>
      <c r="C5976" s="19">
        <f t="shared" ca="1" si="373"/>
        <v>51905</v>
      </c>
      <c r="D5976" s="29">
        <f t="shared" ca="1" si="375"/>
        <v>0</v>
      </c>
      <c r="E5976" s="29">
        <f ca="1">IF(C5976&lt;Calculator!$D$26,0,IF(DAY($C5976)=1,IF(D5976-Calculator!$G$24&gt;0,Calculator!$G$24,D5976),0))</f>
        <v>0</v>
      </c>
      <c r="F5976" s="29">
        <f ca="1">IF(E5976&gt;0,D5976*Calculator!$G$22/12,0)</f>
        <v>0</v>
      </c>
      <c r="G5976" s="29">
        <f ca="1">IF(E5976&gt;0,(IFERROR(-PMT(Calculator!$G$22/12,Calculator!$G$23*12,Calculator!$G$20),0))-F5976,0)</f>
        <v>0</v>
      </c>
      <c r="H5976" s="29">
        <f t="shared" ca="1" si="376"/>
        <v>0</v>
      </c>
      <c r="I5976" s="29">
        <f t="shared" ca="1" si="374"/>
        <v>0</v>
      </c>
      <c r="J5976" s="30">
        <f>Calculator!$G$40</f>
        <v>6.5000000000000002E-2</v>
      </c>
      <c r="K5976" s="29">
        <f ca="1">IF(C5976&gt;=Calculator!$G$27,IF(DAY($C5976)=1,Calculator!$G$34/2,IF(DAY($C5976)=15,Calculator!$G$34/2,0)),0)</f>
        <v>0</v>
      </c>
      <c r="L5976" s="29">
        <f ca="1">IF(DAY($C5976)=28,IF(H5976=0,0,Calculator!$G$35),0)</f>
        <v>0</v>
      </c>
      <c r="M5976" s="29">
        <f ca="1">IF(I5976&gt;0,IF(DAY($C5976)=1,SUM(INDIRECT("I"&amp;(ROW(C5975)-DAY(C5975))):I5975),0),0)</f>
        <v>0</v>
      </c>
      <c r="N5976" s="29">
        <f ca="1">IF(C5976&lt;Calculator!$G$27,0,IF(C5976=Calculator!$G$27,Calculator!$G$39,IF(H5976-K5976&lt;=0,IF(D5976&gt;Calculator!$G$39,IF(H5976-K5976+E5976+L5976+M5976+Calculator!$G$39&gt;Calculator!$G$39,Calculator!$G$39-(H5976+E5976+L5976+M5976-K5976),Calculator!$G$39),D5976),0)))</f>
        <v>0</v>
      </c>
    </row>
    <row r="5977" spans="1:14" ht="15.75" thickBot="1">
      <c r="A5977" s="33" t="str">
        <f ca="1">IF(C5977=Calculator!$H$27,"F",IF(Daily!D5977+Daily!H5977=0,IF(D5976+H5976&gt;0,"L",""),""))</f>
        <v/>
      </c>
      <c r="B5977" s="34">
        <v>5976</v>
      </c>
      <c r="C5977" s="19">
        <f t="shared" ca="1" si="373"/>
        <v>51906</v>
      </c>
      <c r="D5977" s="29">
        <f t="shared" ca="1" si="375"/>
        <v>0</v>
      </c>
      <c r="E5977" s="29">
        <f ca="1">IF(C5977&lt;Calculator!$D$26,0,IF(DAY($C5977)=1,IF(D5977-Calculator!$G$24&gt;0,Calculator!$G$24,D5977),0))</f>
        <v>0</v>
      </c>
      <c r="F5977" s="29">
        <f ca="1">IF(E5977&gt;0,D5977*Calculator!$G$22/12,0)</f>
        <v>0</v>
      </c>
      <c r="G5977" s="29">
        <f ca="1">IF(E5977&gt;0,(IFERROR(-PMT(Calculator!$G$22/12,Calculator!$G$23*12,Calculator!$G$20),0))-F5977,0)</f>
        <v>0</v>
      </c>
      <c r="H5977" s="29">
        <f t="shared" ca="1" si="376"/>
        <v>0</v>
      </c>
      <c r="I5977" s="29">
        <f t="shared" ca="1" si="374"/>
        <v>0</v>
      </c>
      <c r="J5977" s="30">
        <f>Calculator!$G$40</f>
        <v>6.5000000000000002E-2</v>
      </c>
      <c r="K5977" s="29">
        <f ca="1">IF(C5977&gt;=Calculator!$G$27,IF(DAY($C5977)=1,Calculator!$G$34/2,IF(DAY($C5977)=15,Calculator!$G$34/2,0)),0)</f>
        <v>0</v>
      </c>
      <c r="L5977" s="29">
        <f ca="1">IF(DAY($C5977)=28,IF(H5977=0,0,Calculator!$G$35),0)</f>
        <v>0</v>
      </c>
      <c r="M5977" s="29">
        <f ca="1">IF(I5977&gt;0,IF(DAY($C5977)=1,SUM(INDIRECT("I"&amp;(ROW(C5976)-DAY(C5976))):I5976),0),0)</f>
        <v>0</v>
      </c>
      <c r="N5977" s="29">
        <f ca="1">IF(C5977&lt;Calculator!$G$27,0,IF(C5977=Calculator!$G$27,Calculator!$G$39,IF(H5977-K5977&lt;=0,IF(D5977&gt;Calculator!$G$39,IF(H5977-K5977+E5977+L5977+M5977+Calculator!$G$39&gt;Calculator!$G$39,Calculator!$G$39-(H5977+E5977+L5977+M5977-K5977),Calculator!$G$39),D5977),0)))</f>
        <v>0</v>
      </c>
    </row>
    <row r="5978" spans="1:14" ht="15.75" thickBot="1">
      <c r="A5978" s="33" t="str">
        <f ca="1">IF(C5978=Calculator!$H$27,"F",IF(Daily!D5978+Daily!H5978=0,IF(D5977+H5977&gt;0,"L",""),""))</f>
        <v/>
      </c>
      <c r="B5978" s="34">
        <v>5977</v>
      </c>
      <c r="C5978" s="19">
        <f t="shared" ca="1" si="373"/>
        <v>51907</v>
      </c>
      <c r="D5978" s="29">
        <f t="shared" ca="1" si="375"/>
        <v>0</v>
      </c>
      <c r="E5978" s="29">
        <f ca="1">IF(C5978&lt;Calculator!$D$26,0,IF(DAY($C5978)=1,IF(D5978-Calculator!$G$24&gt;0,Calculator!$G$24,D5978),0))</f>
        <v>0</v>
      </c>
      <c r="F5978" s="29">
        <f ca="1">IF(E5978&gt;0,D5978*Calculator!$G$22/12,0)</f>
        <v>0</v>
      </c>
      <c r="G5978" s="29">
        <f ca="1">IF(E5978&gt;0,(IFERROR(-PMT(Calculator!$G$22/12,Calculator!$G$23*12,Calculator!$G$20),0))-F5978,0)</f>
        <v>0</v>
      </c>
      <c r="H5978" s="29">
        <f t="shared" ca="1" si="376"/>
        <v>0</v>
      </c>
      <c r="I5978" s="29">
        <f t="shared" ca="1" si="374"/>
        <v>0</v>
      </c>
      <c r="J5978" s="30">
        <f>Calculator!$G$40</f>
        <v>6.5000000000000002E-2</v>
      </c>
      <c r="K5978" s="29">
        <f ca="1">IF(C5978&gt;=Calculator!$G$27,IF(DAY($C5978)=1,Calculator!$G$34/2,IF(DAY($C5978)=15,Calculator!$G$34/2,0)),0)</f>
        <v>0</v>
      </c>
      <c r="L5978" s="29">
        <f ca="1">IF(DAY($C5978)=28,IF(H5978=0,0,Calculator!$G$35),0)</f>
        <v>0</v>
      </c>
      <c r="M5978" s="29">
        <f ca="1">IF(I5978&gt;0,IF(DAY($C5978)=1,SUM(INDIRECT("I"&amp;(ROW(C5977)-DAY(C5977))):I5977),0),0)</f>
        <v>0</v>
      </c>
      <c r="N5978" s="29">
        <f ca="1">IF(C5978&lt;Calculator!$G$27,0,IF(C5978=Calculator!$G$27,Calculator!$G$39,IF(H5978-K5978&lt;=0,IF(D5978&gt;Calculator!$G$39,IF(H5978-K5978+E5978+L5978+M5978+Calculator!$G$39&gt;Calculator!$G$39,Calculator!$G$39-(H5978+E5978+L5978+M5978-K5978),Calculator!$G$39),D5978),0)))</f>
        <v>0</v>
      </c>
    </row>
    <row r="5979" spans="1:14" ht="15.75" thickBot="1">
      <c r="A5979" s="33" t="str">
        <f ca="1">IF(C5979=Calculator!$H$27,"F",IF(Daily!D5979+Daily!H5979=0,IF(D5978+H5978&gt;0,"L",""),""))</f>
        <v/>
      </c>
      <c r="B5979" s="34">
        <v>5978</v>
      </c>
      <c r="C5979" s="19">
        <f t="shared" ca="1" si="373"/>
        <v>51908</v>
      </c>
      <c r="D5979" s="29">
        <f t="shared" ca="1" si="375"/>
        <v>0</v>
      </c>
      <c r="E5979" s="29">
        <f ca="1">IF(C5979&lt;Calculator!$D$26,0,IF(DAY($C5979)=1,IF(D5979-Calculator!$G$24&gt;0,Calculator!$G$24,D5979),0))</f>
        <v>0</v>
      </c>
      <c r="F5979" s="29">
        <f ca="1">IF(E5979&gt;0,D5979*Calculator!$G$22/12,0)</f>
        <v>0</v>
      </c>
      <c r="G5979" s="29">
        <f ca="1">IF(E5979&gt;0,(IFERROR(-PMT(Calculator!$G$22/12,Calculator!$G$23*12,Calculator!$G$20),0))-F5979,0)</f>
        <v>0</v>
      </c>
      <c r="H5979" s="29">
        <f t="shared" ca="1" si="376"/>
        <v>0</v>
      </c>
      <c r="I5979" s="29">
        <f t="shared" ca="1" si="374"/>
        <v>0</v>
      </c>
      <c r="J5979" s="30">
        <f>Calculator!$G$40</f>
        <v>6.5000000000000002E-2</v>
      </c>
      <c r="K5979" s="29">
        <f ca="1">IF(C5979&gt;=Calculator!$G$27,IF(DAY($C5979)=1,Calculator!$G$34/2,IF(DAY($C5979)=15,Calculator!$G$34/2,0)),0)</f>
        <v>0</v>
      </c>
      <c r="L5979" s="29">
        <f ca="1">IF(DAY($C5979)=28,IF(H5979=0,0,Calculator!$G$35),0)</f>
        <v>0</v>
      </c>
      <c r="M5979" s="29">
        <f ca="1">IF(I5979&gt;0,IF(DAY($C5979)=1,SUM(INDIRECT("I"&amp;(ROW(C5978)-DAY(C5978))):I5978),0),0)</f>
        <v>0</v>
      </c>
      <c r="N5979" s="29">
        <f ca="1">IF(C5979&lt;Calculator!$G$27,0,IF(C5979=Calculator!$G$27,Calculator!$G$39,IF(H5979-K5979&lt;=0,IF(D5979&gt;Calculator!$G$39,IF(H5979-K5979+E5979+L5979+M5979+Calculator!$G$39&gt;Calculator!$G$39,Calculator!$G$39-(H5979+E5979+L5979+M5979-K5979),Calculator!$G$39),D5979),0)))</f>
        <v>0</v>
      </c>
    </row>
    <row r="5980" spans="1:14" ht="15.75" thickBot="1">
      <c r="A5980" s="33" t="str">
        <f ca="1">IF(C5980=Calculator!$H$27,"F",IF(Daily!D5980+Daily!H5980=0,IF(D5979+H5979&gt;0,"L",""),""))</f>
        <v/>
      </c>
      <c r="B5980" s="34">
        <v>5979</v>
      </c>
      <c r="C5980" s="19">
        <f t="shared" ca="1" si="373"/>
        <v>51909</v>
      </c>
      <c r="D5980" s="29">
        <f t="shared" ca="1" si="375"/>
        <v>0</v>
      </c>
      <c r="E5980" s="29">
        <f ca="1">IF(C5980&lt;Calculator!$D$26,0,IF(DAY($C5980)=1,IF(D5980-Calculator!$G$24&gt;0,Calculator!$G$24,D5980),0))</f>
        <v>0</v>
      </c>
      <c r="F5980" s="29">
        <f ca="1">IF(E5980&gt;0,D5980*Calculator!$G$22/12,0)</f>
        <v>0</v>
      </c>
      <c r="G5980" s="29">
        <f ca="1">IF(E5980&gt;0,(IFERROR(-PMT(Calculator!$G$22/12,Calculator!$G$23*12,Calculator!$G$20),0))-F5980,0)</f>
        <v>0</v>
      </c>
      <c r="H5980" s="29">
        <f t="shared" ca="1" si="376"/>
        <v>0</v>
      </c>
      <c r="I5980" s="29">
        <f t="shared" ca="1" si="374"/>
        <v>0</v>
      </c>
      <c r="J5980" s="30">
        <f>Calculator!$G$40</f>
        <v>6.5000000000000002E-2</v>
      </c>
      <c r="K5980" s="29">
        <f ca="1">IF(C5980&gt;=Calculator!$G$27,IF(DAY($C5980)=1,Calculator!$G$34/2,IF(DAY($C5980)=15,Calculator!$G$34/2,0)),0)</f>
        <v>0</v>
      </c>
      <c r="L5980" s="29">
        <f ca="1">IF(DAY($C5980)=28,IF(H5980=0,0,Calculator!$G$35),0)</f>
        <v>0</v>
      </c>
      <c r="M5980" s="29">
        <f ca="1">IF(I5980&gt;0,IF(DAY($C5980)=1,SUM(INDIRECT("I"&amp;(ROW(C5979)-DAY(C5979))):I5979),0),0)</f>
        <v>0</v>
      </c>
      <c r="N5980" s="29">
        <f ca="1">IF(C5980&lt;Calculator!$G$27,0,IF(C5980=Calculator!$G$27,Calculator!$G$39,IF(H5980-K5980&lt;=0,IF(D5980&gt;Calculator!$G$39,IF(H5980-K5980+E5980+L5980+M5980+Calculator!$G$39&gt;Calculator!$G$39,Calculator!$G$39-(H5980+E5980+L5980+M5980-K5980),Calculator!$G$39),D5980),0)))</f>
        <v>0</v>
      </c>
    </row>
    <row r="5981" spans="1:14" ht="15.75" thickBot="1">
      <c r="A5981" s="33" t="str">
        <f ca="1">IF(C5981=Calculator!$H$27,"F",IF(Daily!D5981+Daily!H5981=0,IF(D5980+H5980&gt;0,"L",""),""))</f>
        <v/>
      </c>
      <c r="B5981" s="34">
        <v>5980</v>
      </c>
      <c r="C5981" s="19">
        <f t="shared" ca="1" si="373"/>
        <v>51910</v>
      </c>
      <c r="D5981" s="29">
        <f t="shared" ca="1" si="375"/>
        <v>0</v>
      </c>
      <c r="E5981" s="29">
        <f ca="1">IF(C5981&lt;Calculator!$D$26,0,IF(DAY($C5981)=1,IF(D5981-Calculator!$G$24&gt;0,Calculator!$G$24,D5981),0))</f>
        <v>0</v>
      </c>
      <c r="F5981" s="29">
        <f ca="1">IF(E5981&gt;0,D5981*Calculator!$G$22/12,0)</f>
        <v>0</v>
      </c>
      <c r="G5981" s="29">
        <f ca="1">IF(E5981&gt;0,(IFERROR(-PMT(Calculator!$G$22/12,Calculator!$G$23*12,Calculator!$G$20),0))-F5981,0)</f>
        <v>0</v>
      </c>
      <c r="H5981" s="29">
        <f t="shared" ca="1" si="376"/>
        <v>0</v>
      </c>
      <c r="I5981" s="29">
        <f t="shared" ca="1" si="374"/>
        <v>0</v>
      </c>
      <c r="J5981" s="30">
        <f>Calculator!$G$40</f>
        <v>6.5000000000000002E-2</v>
      </c>
      <c r="K5981" s="29">
        <f ca="1">IF(C5981&gt;=Calculator!$G$27,IF(DAY($C5981)=1,Calculator!$G$34/2,IF(DAY($C5981)=15,Calculator!$G$34/2,0)),0)</f>
        <v>0</v>
      </c>
      <c r="L5981" s="29">
        <f ca="1">IF(DAY($C5981)=28,IF(H5981=0,0,Calculator!$G$35),0)</f>
        <v>0</v>
      </c>
      <c r="M5981" s="29">
        <f ca="1">IF(I5981&gt;0,IF(DAY($C5981)=1,SUM(INDIRECT("I"&amp;(ROW(C5980)-DAY(C5980))):I5980),0),0)</f>
        <v>0</v>
      </c>
      <c r="N5981" s="29">
        <f ca="1">IF(C5981&lt;Calculator!$G$27,0,IF(C5981=Calculator!$G$27,Calculator!$G$39,IF(H5981-K5981&lt;=0,IF(D5981&gt;Calculator!$G$39,IF(H5981-K5981+E5981+L5981+M5981+Calculator!$G$39&gt;Calculator!$G$39,Calculator!$G$39-(H5981+E5981+L5981+M5981-K5981),Calculator!$G$39),D5981),0)))</f>
        <v>0</v>
      </c>
    </row>
    <row r="5982" spans="1:14" ht="15.75" thickBot="1">
      <c r="A5982" s="33" t="str">
        <f ca="1">IF(C5982=Calculator!$H$27,"F",IF(Daily!D5982+Daily!H5982=0,IF(D5981+H5981&gt;0,"L",""),""))</f>
        <v/>
      </c>
      <c r="B5982" s="34">
        <v>5981</v>
      </c>
      <c r="C5982" s="19">
        <f t="shared" ca="1" si="373"/>
        <v>51911</v>
      </c>
      <c r="D5982" s="29">
        <f t="shared" ca="1" si="375"/>
        <v>0</v>
      </c>
      <c r="E5982" s="29">
        <f ca="1">IF(C5982&lt;Calculator!$D$26,0,IF(DAY($C5982)=1,IF(D5982-Calculator!$G$24&gt;0,Calculator!$G$24,D5982),0))</f>
        <v>0</v>
      </c>
      <c r="F5982" s="29">
        <f ca="1">IF(E5982&gt;0,D5982*Calculator!$G$22/12,0)</f>
        <v>0</v>
      </c>
      <c r="G5982" s="29">
        <f ca="1">IF(E5982&gt;0,(IFERROR(-PMT(Calculator!$G$22/12,Calculator!$G$23*12,Calculator!$G$20),0))-F5982,0)</f>
        <v>0</v>
      </c>
      <c r="H5982" s="29">
        <f t="shared" ca="1" si="376"/>
        <v>0</v>
      </c>
      <c r="I5982" s="29">
        <f t="shared" ca="1" si="374"/>
        <v>0</v>
      </c>
      <c r="J5982" s="30">
        <f>Calculator!$G$40</f>
        <v>6.5000000000000002E-2</v>
      </c>
      <c r="K5982" s="29">
        <f ca="1">IF(C5982&gt;=Calculator!$G$27,IF(DAY($C5982)=1,Calculator!$G$34/2,IF(DAY($C5982)=15,Calculator!$G$34/2,0)),0)</f>
        <v>0</v>
      </c>
      <c r="L5982" s="29">
        <f ca="1">IF(DAY($C5982)=28,IF(H5982=0,0,Calculator!$G$35),0)</f>
        <v>0</v>
      </c>
      <c r="M5982" s="29">
        <f ca="1">IF(I5982&gt;0,IF(DAY($C5982)=1,SUM(INDIRECT("I"&amp;(ROW(C5981)-DAY(C5981))):I5981),0),0)</f>
        <v>0</v>
      </c>
      <c r="N5982" s="29">
        <f ca="1">IF(C5982&lt;Calculator!$G$27,0,IF(C5982=Calculator!$G$27,Calculator!$G$39,IF(H5982-K5982&lt;=0,IF(D5982&gt;Calculator!$G$39,IF(H5982-K5982+E5982+L5982+M5982+Calculator!$G$39&gt;Calculator!$G$39,Calculator!$G$39-(H5982+E5982+L5982+M5982-K5982),Calculator!$G$39),D5982),0)))</f>
        <v>0</v>
      </c>
    </row>
    <row r="5983" spans="1:14" ht="15.75" thickBot="1">
      <c r="A5983" s="33" t="str">
        <f ca="1">IF(C5983=Calculator!$H$27,"F",IF(Daily!D5983+Daily!H5983=0,IF(D5982+H5982&gt;0,"L",""),""))</f>
        <v/>
      </c>
      <c r="B5983" s="34">
        <v>5982</v>
      </c>
      <c r="C5983" s="19">
        <f t="shared" ca="1" si="373"/>
        <v>51912</v>
      </c>
      <c r="D5983" s="29">
        <f t="shared" ca="1" si="375"/>
        <v>0</v>
      </c>
      <c r="E5983" s="29">
        <f ca="1">IF(C5983&lt;Calculator!$D$26,0,IF(DAY($C5983)=1,IF(D5983-Calculator!$G$24&gt;0,Calculator!$G$24,D5983),0))</f>
        <v>0</v>
      </c>
      <c r="F5983" s="29">
        <f ca="1">IF(E5983&gt;0,D5983*Calculator!$G$22/12,0)</f>
        <v>0</v>
      </c>
      <c r="G5983" s="29">
        <f ca="1">IF(E5983&gt;0,(IFERROR(-PMT(Calculator!$G$22/12,Calculator!$G$23*12,Calculator!$G$20),0))-F5983,0)</f>
        <v>0</v>
      </c>
      <c r="H5983" s="29">
        <f t="shared" ca="1" si="376"/>
        <v>0</v>
      </c>
      <c r="I5983" s="29">
        <f t="shared" ca="1" si="374"/>
        <v>0</v>
      </c>
      <c r="J5983" s="30">
        <f>Calculator!$G$40</f>
        <v>6.5000000000000002E-2</v>
      </c>
      <c r="K5983" s="29">
        <f ca="1">IF(C5983&gt;=Calculator!$G$27,IF(DAY($C5983)=1,Calculator!$G$34/2,IF(DAY($C5983)=15,Calculator!$G$34/2,0)),0)</f>
        <v>4500</v>
      </c>
      <c r="L5983" s="29">
        <f ca="1">IF(DAY($C5983)=28,IF(H5983=0,0,Calculator!$G$35),0)</f>
        <v>0</v>
      </c>
      <c r="M5983" s="29">
        <f ca="1">IF(I5983&gt;0,IF(DAY($C5983)=1,SUM(INDIRECT("I"&amp;(ROW(C5982)-DAY(C5982))):I5982),0),0)</f>
        <v>0</v>
      </c>
      <c r="N5983" s="29">
        <f ca="1">IF(C5983&lt;Calculator!$G$27,0,IF(C5983=Calculator!$G$27,Calculator!$G$39,IF(H5983-K5983&lt;=0,IF(D5983&gt;Calculator!$G$39,IF(H5983-K5983+E5983+L5983+M5983+Calculator!$G$39&gt;Calculator!$G$39,Calculator!$G$39-(H5983+E5983+L5983+M5983-K5983),Calculator!$G$39),D5983),0)))</f>
        <v>0</v>
      </c>
    </row>
    <row r="5984" spans="1:14" ht="15.75" thickBot="1">
      <c r="A5984" s="33" t="str">
        <f ca="1">IF(C5984=Calculator!$H$27,"F",IF(Daily!D5984+Daily!H5984=0,IF(D5983+H5983&gt;0,"L",""),""))</f>
        <v/>
      </c>
      <c r="B5984" s="34">
        <v>5983</v>
      </c>
      <c r="C5984" s="19">
        <f t="shared" ca="1" si="373"/>
        <v>51913</v>
      </c>
      <c r="D5984" s="29">
        <f t="shared" ca="1" si="375"/>
        <v>0</v>
      </c>
      <c r="E5984" s="29">
        <f ca="1">IF(C5984&lt;Calculator!$D$26,0,IF(DAY($C5984)=1,IF(D5984-Calculator!$G$24&gt;0,Calculator!$G$24,D5984),0))</f>
        <v>0</v>
      </c>
      <c r="F5984" s="29">
        <f ca="1">IF(E5984&gt;0,D5984*Calculator!$G$22/12,0)</f>
        <v>0</v>
      </c>
      <c r="G5984" s="29">
        <f ca="1">IF(E5984&gt;0,(IFERROR(-PMT(Calculator!$G$22/12,Calculator!$G$23*12,Calculator!$G$20),0))-F5984,0)</f>
        <v>0</v>
      </c>
      <c r="H5984" s="29">
        <f t="shared" ca="1" si="376"/>
        <v>0</v>
      </c>
      <c r="I5984" s="29">
        <f t="shared" ca="1" si="374"/>
        <v>0</v>
      </c>
      <c r="J5984" s="30">
        <f>Calculator!$G$40</f>
        <v>6.5000000000000002E-2</v>
      </c>
      <c r="K5984" s="29">
        <f ca="1">IF(C5984&gt;=Calculator!$G$27,IF(DAY($C5984)=1,Calculator!$G$34/2,IF(DAY($C5984)=15,Calculator!$G$34/2,0)),0)</f>
        <v>0</v>
      </c>
      <c r="L5984" s="29">
        <f ca="1">IF(DAY($C5984)=28,IF(H5984=0,0,Calculator!$G$35),0)</f>
        <v>0</v>
      </c>
      <c r="M5984" s="29">
        <f ca="1">IF(I5984&gt;0,IF(DAY($C5984)=1,SUM(INDIRECT("I"&amp;(ROW(C5983)-DAY(C5983))):I5983),0),0)</f>
        <v>0</v>
      </c>
      <c r="N5984" s="29">
        <f ca="1">IF(C5984&lt;Calculator!$G$27,0,IF(C5984=Calculator!$G$27,Calculator!$G$39,IF(H5984-K5984&lt;=0,IF(D5984&gt;Calculator!$G$39,IF(H5984-K5984+E5984+L5984+M5984+Calculator!$G$39&gt;Calculator!$G$39,Calculator!$G$39-(H5984+E5984+L5984+M5984-K5984),Calculator!$G$39),D5984),0)))</f>
        <v>0</v>
      </c>
    </row>
    <row r="5985" spans="1:14" ht="15.75" thickBot="1">
      <c r="A5985" s="33" t="str">
        <f ca="1">IF(C5985=Calculator!$H$27,"F",IF(Daily!D5985+Daily!H5985=0,IF(D5984+H5984&gt;0,"L",""),""))</f>
        <v/>
      </c>
      <c r="B5985" s="34">
        <v>5984</v>
      </c>
      <c r="C5985" s="19">
        <f t="shared" ca="1" si="373"/>
        <v>51914</v>
      </c>
      <c r="D5985" s="29">
        <f t="shared" ca="1" si="375"/>
        <v>0</v>
      </c>
      <c r="E5985" s="29">
        <f ca="1">IF(C5985&lt;Calculator!$D$26,0,IF(DAY($C5985)=1,IF(D5985-Calculator!$G$24&gt;0,Calculator!$G$24,D5985),0))</f>
        <v>0</v>
      </c>
      <c r="F5985" s="29">
        <f ca="1">IF(E5985&gt;0,D5985*Calculator!$G$22/12,0)</f>
        <v>0</v>
      </c>
      <c r="G5985" s="29">
        <f ca="1">IF(E5985&gt;0,(IFERROR(-PMT(Calculator!$G$22/12,Calculator!$G$23*12,Calculator!$G$20),0))-F5985,0)</f>
        <v>0</v>
      </c>
      <c r="H5985" s="29">
        <f t="shared" ca="1" si="376"/>
        <v>0</v>
      </c>
      <c r="I5985" s="29">
        <f t="shared" ca="1" si="374"/>
        <v>0</v>
      </c>
      <c r="J5985" s="30">
        <f>Calculator!$G$40</f>
        <v>6.5000000000000002E-2</v>
      </c>
      <c r="K5985" s="29">
        <f ca="1">IF(C5985&gt;=Calculator!$G$27,IF(DAY($C5985)=1,Calculator!$G$34/2,IF(DAY($C5985)=15,Calculator!$G$34/2,0)),0)</f>
        <v>0</v>
      </c>
      <c r="L5985" s="29">
        <f ca="1">IF(DAY($C5985)=28,IF(H5985=0,0,Calculator!$G$35),0)</f>
        <v>0</v>
      </c>
      <c r="M5985" s="29">
        <f ca="1">IF(I5985&gt;0,IF(DAY($C5985)=1,SUM(INDIRECT("I"&amp;(ROW(C5984)-DAY(C5984))):I5984),0),0)</f>
        <v>0</v>
      </c>
      <c r="N5985" s="29">
        <f ca="1">IF(C5985&lt;Calculator!$G$27,0,IF(C5985=Calculator!$G$27,Calculator!$G$39,IF(H5985-K5985&lt;=0,IF(D5985&gt;Calculator!$G$39,IF(H5985-K5985+E5985+L5985+M5985+Calculator!$G$39&gt;Calculator!$G$39,Calculator!$G$39-(H5985+E5985+L5985+M5985-K5985),Calculator!$G$39),D5985),0)))</f>
        <v>0</v>
      </c>
    </row>
    <row r="5986" spans="1:14" ht="15.75" thickBot="1">
      <c r="A5986" s="33" t="str">
        <f ca="1">IF(C5986=Calculator!$H$27,"F",IF(Daily!D5986+Daily!H5986=0,IF(D5985+H5985&gt;0,"L",""),""))</f>
        <v/>
      </c>
      <c r="B5986" s="34">
        <v>5985</v>
      </c>
      <c r="C5986" s="19">
        <f t="shared" ca="1" si="373"/>
        <v>51915</v>
      </c>
      <c r="D5986" s="29">
        <f t="shared" ca="1" si="375"/>
        <v>0</v>
      </c>
      <c r="E5986" s="29">
        <f ca="1">IF(C5986&lt;Calculator!$D$26,0,IF(DAY($C5986)=1,IF(D5986-Calculator!$G$24&gt;0,Calculator!$G$24,D5986),0))</f>
        <v>0</v>
      </c>
      <c r="F5986" s="29">
        <f ca="1">IF(E5986&gt;0,D5986*Calculator!$G$22/12,0)</f>
        <v>0</v>
      </c>
      <c r="G5986" s="29">
        <f ca="1">IF(E5986&gt;0,(IFERROR(-PMT(Calculator!$G$22/12,Calculator!$G$23*12,Calculator!$G$20),0))-F5986,0)</f>
        <v>0</v>
      </c>
      <c r="H5986" s="29">
        <f t="shared" ca="1" si="376"/>
        <v>0</v>
      </c>
      <c r="I5986" s="29">
        <f t="shared" ca="1" si="374"/>
        <v>0</v>
      </c>
      <c r="J5986" s="30">
        <f>Calculator!$G$40</f>
        <v>6.5000000000000002E-2</v>
      </c>
      <c r="K5986" s="29">
        <f ca="1">IF(C5986&gt;=Calculator!$G$27,IF(DAY($C5986)=1,Calculator!$G$34/2,IF(DAY($C5986)=15,Calculator!$G$34/2,0)),0)</f>
        <v>0</v>
      </c>
      <c r="L5986" s="29">
        <f ca="1">IF(DAY($C5986)=28,IF(H5986=0,0,Calculator!$G$35),0)</f>
        <v>0</v>
      </c>
      <c r="M5986" s="29">
        <f ca="1">IF(I5986&gt;0,IF(DAY($C5986)=1,SUM(INDIRECT("I"&amp;(ROW(C5985)-DAY(C5985))):I5985),0),0)</f>
        <v>0</v>
      </c>
      <c r="N5986" s="29">
        <f ca="1">IF(C5986&lt;Calculator!$G$27,0,IF(C5986=Calculator!$G$27,Calculator!$G$39,IF(H5986-K5986&lt;=0,IF(D5986&gt;Calculator!$G$39,IF(H5986-K5986+E5986+L5986+M5986+Calculator!$G$39&gt;Calculator!$G$39,Calculator!$G$39-(H5986+E5986+L5986+M5986-K5986),Calculator!$G$39),D5986),0)))</f>
        <v>0</v>
      </c>
    </row>
    <row r="5987" spans="1:14" ht="15.75" thickBot="1">
      <c r="A5987" s="33" t="str">
        <f ca="1">IF(C5987=Calculator!$H$27,"F",IF(Daily!D5987+Daily!H5987=0,IF(D5986+H5986&gt;0,"L",""),""))</f>
        <v/>
      </c>
      <c r="B5987" s="34">
        <v>5986</v>
      </c>
      <c r="C5987" s="19">
        <f t="shared" ca="1" si="373"/>
        <v>51916</v>
      </c>
      <c r="D5987" s="29">
        <f t="shared" ca="1" si="375"/>
        <v>0</v>
      </c>
      <c r="E5987" s="29">
        <f ca="1">IF(C5987&lt;Calculator!$D$26,0,IF(DAY($C5987)=1,IF(D5987-Calculator!$G$24&gt;0,Calculator!$G$24,D5987),0))</f>
        <v>0</v>
      </c>
      <c r="F5987" s="29">
        <f ca="1">IF(E5987&gt;0,D5987*Calculator!$G$22/12,0)</f>
        <v>0</v>
      </c>
      <c r="G5987" s="29">
        <f ca="1">IF(E5987&gt;0,(IFERROR(-PMT(Calculator!$G$22/12,Calculator!$G$23*12,Calculator!$G$20),0))-F5987,0)</f>
        <v>0</v>
      </c>
      <c r="H5987" s="29">
        <f t="shared" ca="1" si="376"/>
        <v>0</v>
      </c>
      <c r="I5987" s="29">
        <f t="shared" ca="1" si="374"/>
        <v>0</v>
      </c>
      <c r="J5987" s="30">
        <f>Calculator!$G$40</f>
        <v>6.5000000000000002E-2</v>
      </c>
      <c r="K5987" s="29">
        <f ca="1">IF(C5987&gt;=Calculator!$G$27,IF(DAY($C5987)=1,Calculator!$G$34/2,IF(DAY($C5987)=15,Calculator!$G$34/2,0)),0)</f>
        <v>0</v>
      </c>
      <c r="L5987" s="29">
        <f ca="1">IF(DAY($C5987)=28,IF(H5987=0,0,Calculator!$G$35),0)</f>
        <v>0</v>
      </c>
      <c r="M5987" s="29">
        <f ca="1">IF(I5987&gt;0,IF(DAY($C5987)=1,SUM(INDIRECT("I"&amp;(ROW(C5986)-DAY(C5986))):I5986),0),0)</f>
        <v>0</v>
      </c>
      <c r="N5987" s="29">
        <f ca="1">IF(C5987&lt;Calculator!$G$27,0,IF(C5987=Calculator!$G$27,Calculator!$G$39,IF(H5987-K5987&lt;=0,IF(D5987&gt;Calculator!$G$39,IF(H5987-K5987+E5987+L5987+M5987+Calculator!$G$39&gt;Calculator!$G$39,Calculator!$G$39-(H5987+E5987+L5987+M5987-K5987),Calculator!$G$39),D5987),0)))</f>
        <v>0</v>
      </c>
    </row>
    <row r="5988" spans="1:14" ht="15.75" thickBot="1">
      <c r="A5988" s="33" t="str">
        <f ca="1">IF(C5988=Calculator!$H$27,"F",IF(Daily!D5988+Daily!H5988=0,IF(D5987+H5987&gt;0,"L",""),""))</f>
        <v/>
      </c>
      <c r="B5988" s="34">
        <v>5987</v>
      </c>
      <c r="C5988" s="19">
        <f t="shared" ca="1" si="373"/>
        <v>51917</v>
      </c>
      <c r="D5988" s="29">
        <f t="shared" ca="1" si="375"/>
        <v>0</v>
      </c>
      <c r="E5988" s="29">
        <f ca="1">IF(C5988&lt;Calculator!$D$26,0,IF(DAY($C5988)=1,IF(D5988-Calculator!$G$24&gt;0,Calculator!$G$24,D5988),0))</f>
        <v>0</v>
      </c>
      <c r="F5988" s="29">
        <f ca="1">IF(E5988&gt;0,D5988*Calculator!$G$22/12,0)</f>
        <v>0</v>
      </c>
      <c r="G5988" s="29">
        <f ca="1">IF(E5988&gt;0,(IFERROR(-PMT(Calculator!$G$22/12,Calculator!$G$23*12,Calculator!$G$20),0))-F5988,0)</f>
        <v>0</v>
      </c>
      <c r="H5988" s="29">
        <f t="shared" ca="1" si="376"/>
        <v>0</v>
      </c>
      <c r="I5988" s="29">
        <f t="shared" ca="1" si="374"/>
        <v>0</v>
      </c>
      <c r="J5988" s="30">
        <f>Calculator!$G$40</f>
        <v>6.5000000000000002E-2</v>
      </c>
      <c r="K5988" s="29">
        <f ca="1">IF(C5988&gt;=Calculator!$G$27,IF(DAY($C5988)=1,Calculator!$G$34/2,IF(DAY($C5988)=15,Calculator!$G$34/2,0)),0)</f>
        <v>0</v>
      </c>
      <c r="L5988" s="29">
        <f ca="1">IF(DAY($C5988)=28,IF(H5988=0,0,Calculator!$G$35),0)</f>
        <v>0</v>
      </c>
      <c r="M5988" s="29">
        <f ca="1">IF(I5988&gt;0,IF(DAY($C5988)=1,SUM(INDIRECT("I"&amp;(ROW(C5987)-DAY(C5987))):I5987),0),0)</f>
        <v>0</v>
      </c>
      <c r="N5988" s="29">
        <f ca="1">IF(C5988&lt;Calculator!$G$27,0,IF(C5988=Calculator!$G$27,Calculator!$G$39,IF(H5988-K5988&lt;=0,IF(D5988&gt;Calculator!$G$39,IF(H5988-K5988+E5988+L5988+M5988+Calculator!$G$39&gt;Calculator!$G$39,Calculator!$G$39-(H5988+E5988+L5988+M5988-K5988),Calculator!$G$39),D5988),0)))</f>
        <v>0</v>
      </c>
    </row>
    <row r="5989" spans="1:14" ht="15.75" thickBot="1">
      <c r="A5989" s="33" t="str">
        <f ca="1">IF(C5989=Calculator!$H$27,"F",IF(Daily!D5989+Daily!H5989=0,IF(D5988+H5988&gt;0,"L",""),""))</f>
        <v/>
      </c>
      <c r="B5989" s="34">
        <v>5988</v>
      </c>
      <c r="C5989" s="19">
        <f t="shared" ca="1" si="373"/>
        <v>51918</v>
      </c>
      <c r="D5989" s="29">
        <f t="shared" ca="1" si="375"/>
        <v>0</v>
      </c>
      <c r="E5989" s="29">
        <f ca="1">IF(C5989&lt;Calculator!$D$26,0,IF(DAY($C5989)=1,IF(D5989-Calculator!$G$24&gt;0,Calculator!$G$24,D5989),0))</f>
        <v>0</v>
      </c>
      <c r="F5989" s="29">
        <f ca="1">IF(E5989&gt;0,D5989*Calculator!$G$22/12,0)</f>
        <v>0</v>
      </c>
      <c r="G5989" s="29">
        <f ca="1">IF(E5989&gt;0,(IFERROR(-PMT(Calculator!$G$22/12,Calculator!$G$23*12,Calculator!$G$20),0))-F5989,0)</f>
        <v>0</v>
      </c>
      <c r="H5989" s="29">
        <f t="shared" ca="1" si="376"/>
        <v>0</v>
      </c>
      <c r="I5989" s="29">
        <f t="shared" ca="1" si="374"/>
        <v>0</v>
      </c>
      <c r="J5989" s="30">
        <f>Calculator!$G$40</f>
        <v>6.5000000000000002E-2</v>
      </c>
      <c r="K5989" s="29">
        <f ca="1">IF(C5989&gt;=Calculator!$G$27,IF(DAY($C5989)=1,Calculator!$G$34/2,IF(DAY($C5989)=15,Calculator!$G$34/2,0)),0)</f>
        <v>0</v>
      </c>
      <c r="L5989" s="29">
        <f ca="1">IF(DAY($C5989)=28,IF(H5989=0,0,Calculator!$G$35),0)</f>
        <v>0</v>
      </c>
      <c r="M5989" s="29">
        <f ca="1">IF(I5989&gt;0,IF(DAY($C5989)=1,SUM(INDIRECT("I"&amp;(ROW(C5988)-DAY(C5988))):I5988),0),0)</f>
        <v>0</v>
      </c>
      <c r="N5989" s="29">
        <f ca="1">IF(C5989&lt;Calculator!$G$27,0,IF(C5989=Calculator!$G$27,Calculator!$G$39,IF(H5989-K5989&lt;=0,IF(D5989&gt;Calculator!$G$39,IF(H5989-K5989+E5989+L5989+M5989+Calculator!$G$39&gt;Calculator!$G$39,Calculator!$G$39-(H5989+E5989+L5989+M5989-K5989),Calculator!$G$39),D5989),0)))</f>
        <v>0</v>
      </c>
    </row>
    <row r="5990" spans="1:14" ht="15.75" thickBot="1">
      <c r="A5990" s="33" t="str">
        <f ca="1">IF(C5990=Calculator!$H$27,"F",IF(Daily!D5990+Daily!H5990=0,IF(D5989+H5989&gt;0,"L",""),""))</f>
        <v/>
      </c>
      <c r="B5990" s="34">
        <v>5989</v>
      </c>
      <c r="C5990" s="19">
        <f t="shared" ca="1" si="373"/>
        <v>51919</v>
      </c>
      <c r="D5990" s="29">
        <f t="shared" ca="1" si="375"/>
        <v>0</v>
      </c>
      <c r="E5990" s="29">
        <f ca="1">IF(C5990&lt;Calculator!$D$26,0,IF(DAY($C5990)=1,IF(D5990-Calculator!$G$24&gt;0,Calculator!$G$24,D5990),0))</f>
        <v>0</v>
      </c>
      <c r="F5990" s="29">
        <f ca="1">IF(E5990&gt;0,D5990*Calculator!$G$22/12,0)</f>
        <v>0</v>
      </c>
      <c r="G5990" s="29">
        <f ca="1">IF(E5990&gt;0,(IFERROR(-PMT(Calculator!$G$22/12,Calculator!$G$23*12,Calculator!$G$20),0))-F5990,0)</f>
        <v>0</v>
      </c>
      <c r="H5990" s="29">
        <f t="shared" ca="1" si="376"/>
        <v>0</v>
      </c>
      <c r="I5990" s="29">
        <f t="shared" ca="1" si="374"/>
        <v>0</v>
      </c>
      <c r="J5990" s="30">
        <f>Calculator!$G$40</f>
        <v>6.5000000000000002E-2</v>
      </c>
      <c r="K5990" s="29">
        <f ca="1">IF(C5990&gt;=Calculator!$G$27,IF(DAY($C5990)=1,Calculator!$G$34/2,IF(DAY($C5990)=15,Calculator!$G$34/2,0)),0)</f>
        <v>0</v>
      </c>
      <c r="L5990" s="29">
        <f ca="1">IF(DAY($C5990)=28,IF(H5990=0,0,Calculator!$G$35),0)</f>
        <v>0</v>
      </c>
      <c r="M5990" s="29">
        <f ca="1">IF(I5990&gt;0,IF(DAY($C5990)=1,SUM(INDIRECT("I"&amp;(ROW(C5989)-DAY(C5989))):I5989),0),0)</f>
        <v>0</v>
      </c>
      <c r="N5990" s="29">
        <f ca="1">IF(C5990&lt;Calculator!$G$27,0,IF(C5990=Calculator!$G$27,Calculator!$G$39,IF(H5990-K5990&lt;=0,IF(D5990&gt;Calculator!$G$39,IF(H5990-K5990+E5990+L5990+M5990+Calculator!$G$39&gt;Calculator!$G$39,Calculator!$G$39-(H5990+E5990+L5990+M5990-K5990),Calculator!$G$39),D5990),0)))</f>
        <v>0</v>
      </c>
    </row>
    <row r="5991" spans="1:14" ht="15.75" thickBot="1">
      <c r="A5991" s="33" t="str">
        <f ca="1">IF(C5991=Calculator!$H$27,"F",IF(Daily!D5991+Daily!H5991=0,IF(D5990+H5990&gt;0,"L",""),""))</f>
        <v/>
      </c>
      <c r="B5991" s="34">
        <v>5990</v>
      </c>
      <c r="C5991" s="19">
        <f t="shared" ca="1" si="373"/>
        <v>51920</v>
      </c>
      <c r="D5991" s="29">
        <f t="shared" ca="1" si="375"/>
        <v>0</v>
      </c>
      <c r="E5991" s="29">
        <f ca="1">IF(C5991&lt;Calculator!$D$26,0,IF(DAY($C5991)=1,IF(D5991-Calculator!$G$24&gt;0,Calculator!$G$24,D5991),0))</f>
        <v>0</v>
      </c>
      <c r="F5991" s="29">
        <f ca="1">IF(E5991&gt;0,D5991*Calculator!$G$22/12,0)</f>
        <v>0</v>
      </c>
      <c r="G5991" s="29">
        <f ca="1">IF(E5991&gt;0,(IFERROR(-PMT(Calculator!$G$22/12,Calculator!$G$23*12,Calculator!$G$20),0))-F5991,0)</f>
        <v>0</v>
      </c>
      <c r="H5991" s="29">
        <f t="shared" ca="1" si="376"/>
        <v>0</v>
      </c>
      <c r="I5991" s="29">
        <f t="shared" ca="1" si="374"/>
        <v>0</v>
      </c>
      <c r="J5991" s="30">
        <f>Calculator!$G$40</f>
        <v>6.5000000000000002E-2</v>
      </c>
      <c r="K5991" s="29">
        <f ca="1">IF(C5991&gt;=Calculator!$G$27,IF(DAY($C5991)=1,Calculator!$G$34/2,IF(DAY($C5991)=15,Calculator!$G$34/2,0)),0)</f>
        <v>0</v>
      </c>
      <c r="L5991" s="29">
        <f ca="1">IF(DAY($C5991)=28,IF(H5991=0,0,Calculator!$G$35),0)</f>
        <v>0</v>
      </c>
      <c r="M5991" s="29">
        <f ca="1">IF(I5991&gt;0,IF(DAY($C5991)=1,SUM(INDIRECT("I"&amp;(ROW(C5990)-DAY(C5990))):I5990),0),0)</f>
        <v>0</v>
      </c>
      <c r="N5991" s="29">
        <f ca="1">IF(C5991&lt;Calculator!$G$27,0,IF(C5991=Calculator!$G$27,Calculator!$G$39,IF(H5991-K5991&lt;=0,IF(D5991&gt;Calculator!$G$39,IF(H5991-K5991+E5991+L5991+M5991+Calculator!$G$39&gt;Calculator!$G$39,Calculator!$G$39-(H5991+E5991+L5991+M5991-K5991),Calculator!$G$39),D5991),0)))</f>
        <v>0</v>
      </c>
    </row>
    <row r="5992" spans="1:14" ht="15.75" thickBot="1">
      <c r="A5992" s="33" t="str">
        <f ca="1">IF(C5992=Calculator!$H$27,"F",IF(Daily!D5992+Daily!H5992=0,IF(D5991+H5991&gt;0,"L",""),""))</f>
        <v/>
      </c>
      <c r="B5992" s="34">
        <v>5991</v>
      </c>
      <c r="C5992" s="19">
        <f t="shared" ca="1" si="373"/>
        <v>51921</v>
      </c>
      <c r="D5992" s="29">
        <f t="shared" ca="1" si="375"/>
        <v>0</v>
      </c>
      <c r="E5992" s="29">
        <f ca="1">IF(C5992&lt;Calculator!$D$26,0,IF(DAY($C5992)=1,IF(D5992-Calculator!$G$24&gt;0,Calculator!$G$24,D5992),0))</f>
        <v>0</v>
      </c>
      <c r="F5992" s="29">
        <f ca="1">IF(E5992&gt;0,D5992*Calculator!$G$22/12,0)</f>
        <v>0</v>
      </c>
      <c r="G5992" s="29">
        <f ca="1">IF(E5992&gt;0,(IFERROR(-PMT(Calculator!$G$22/12,Calculator!$G$23*12,Calculator!$G$20),0))-F5992,0)</f>
        <v>0</v>
      </c>
      <c r="H5992" s="29">
        <f t="shared" ca="1" si="376"/>
        <v>0</v>
      </c>
      <c r="I5992" s="29">
        <f t="shared" ca="1" si="374"/>
        <v>0</v>
      </c>
      <c r="J5992" s="30">
        <f>Calculator!$G$40</f>
        <v>6.5000000000000002E-2</v>
      </c>
      <c r="K5992" s="29">
        <f ca="1">IF(C5992&gt;=Calculator!$G$27,IF(DAY($C5992)=1,Calculator!$G$34/2,IF(DAY($C5992)=15,Calculator!$G$34/2,0)),0)</f>
        <v>0</v>
      </c>
      <c r="L5992" s="29">
        <f ca="1">IF(DAY($C5992)=28,IF(H5992=0,0,Calculator!$G$35),0)</f>
        <v>0</v>
      </c>
      <c r="M5992" s="29">
        <f ca="1">IF(I5992&gt;0,IF(DAY($C5992)=1,SUM(INDIRECT("I"&amp;(ROW(C5991)-DAY(C5991))):I5991),0),0)</f>
        <v>0</v>
      </c>
      <c r="N5992" s="29">
        <f ca="1">IF(C5992&lt;Calculator!$G$27,0,IF(C5992=Calculator!$G$27,Calculator!$G$39,IF(H5992-K5992&lt;=0,IF(D5992&gt;Calculator!$G$39,IF(H5992-K5992+E5992+L5992+M5992+Calculator!$G$39&gt;Calculator!$G$39,Calculator!$G$39-(H5992+E5992+L5992+M5992-K5992),Calculator!$G$39),D5992),0)))</f>
        <v>0</v>
      </c>
    </row>
    <row r="5993" spans="1:14" ht="15.75" thickBot="1">
      <c r="A5993" s="33" t="str">
        <f ca="1">IF(C5993=Calculator!$H$27,"F",IF(Daily!D5993+Daily!H5993=0,IF(D5992+H5992&gt;0,"L",""),""))</f>
        <v/>
      </c>
      <c r="B5993" s="34">
        <v>5992</v>
      </c>
      <c r="C5993" s="19">
        <f t="shared" ca="1" si="373"/>
        <v>51922</v>
      </c>
      <c r="D5993" s="29">
        <f t="shared" ca="1" si="375"/>
        <v>0</v>
      </c>
      <c r="E5993" s="29">
        <f ca="1">IF(C5993&lt;Calculator!$D$26,0,IF(DAY($C5993)=1,IF(D5993-Calculator!$G$24&gt;0,Calculator!$G$24,D5993),0))</f>
        <v>0</v>
      </c>
      <c r="F5993" s="29">
        <f ca="1">IF(E5993&gt;0,D5993*Calculator!$G$22/12,0)</f>
        <v>0</v>
      </c>
      <c r="G5993" s="29">
        <f ca="1">IF(E5993&gt;0,(IFERROR(-PMT(Calculator!$G$22/12,Calculator!$G$23*12,Calculator!$G$20),0))-F5993,0)</f>
        <v>0</v>
      </c>
      <c r="H5993" s="29">
        <f t="shared" ca="1" si="376"/>
        <v>0</v>
      </c>
      <c r="I5993" s="29">
        <f t="shared" ca="1" si="374"/>
        <v>0</v>
      </c>
      <c r="J5993" s="30">
        <f>Calculator!$G$40</f>
        <v>6.5000000000000002E-2</v>
      </c>
      <c r="K5993" s="29">
        <f ca="1">IF(C5993&gt;=Calculator!$G$27,IF(DAY($C5993)=1,Calculator!$G$34/2,IF(DAY($C5993)=15,Calculator!$G$34/2,0)),0)</f>
        <v>0</v>
      </c>
      <c r="L5993" s="29">
        <f ca="1">IF(DAY($C5993)=28,IF(H5993=0,0,Calculator!$G$35),0)</f>
        <v>0</v>
      </c>
      <c r="M5993" s="29">
        <f ca="1">IF(I5993&gt;0,IF(DAY($C5993)=1,SUM(INDIRECT("I"&amp;(ROW(C5992)-DAY(C5992))):I5992),0),0)</f>
        <v>0</v>
      </c>
      <c r="N5993" s="29">
        <f ca="1">IF(C5993&lt;Calculator!$G$27,0,IF(C5993=Calculator!$G$27,Calculator!$G$39,IF(H5993-K5993&lt;=0,IF(D5993&gt;Calculator!$G$39,IF(H5993-K5993+E5993+L5993+M5993+Calculator!$G$39&gt;Calculator!$G$39,Calculator!$G$39-(H5993+E5993+L5993+M5993-K5993),Calculator!$G$39),D5993),0)))</f>
        <v>0</v>
      </c>
    </row>
    <row r="5994" spans="1:14" ht="15.75" thickBot="1">
      <c r="A5994" s="33" t="str">
        <f ca="1">IF(C5994=Calculator!$H$27,"F",IF(Daily!D5994+Daily!H5994=0,IF(D5993+H5993&gt;0,"L",""),""))</f>
        <v/>
      </c>
      <c r="B5994" s="34">
        <v>5993</v>
      </c>
      <c r="C5994" s="19">
        <f t="shared" ca="1" si="373"/>
        <v>51923</v>
      </c>
      <c r="D5994" s="29">
        <f t="shared" ca="1" si="375"/>
        <v>0</v>
      </c>
      <c r="E5994" s="29">
        <f ca="1">IF(C5994&lt;Calculator!$D$26,0,IF(DAY($C5994)=1,IF(D5994-Calculator!$G$24&gt;0,Calculator!$G$24,D5994),0))</f>
        <v>0</v>
      </c>
      <c r="F5994" s="29">
        <f ca="1">IF(E5994&gt;0,D5994*Calculator!$G$22/12,0)</f>
        <v>0</v>
      </c>
      <c r="G5994" s="29">
        <f ca="1">IF(E5994&gt;0,(IFERROR(-PMT(Calculator!$G$22/12,Calculator!$G$23*12,Calculator!$G$20),0))-F5994,0)</f>
        <v>0</v>
      </c>
      <c r="H5994" s="29">
        <f t="shared" ca="1" si="376"/>
        <v>0</v>
      </c>
      <c r="I5994" s="29">
        <f t="shared" ca="1" si="374"/>
        <v>0</v>
      </c>
      <c r="J5994" s="30">
        <f>Calculator!$G$40</f>
        <v>6.5000000000000002E-2</v>
      </c>
      <c r="K5994" s="29">
        <f ca="1">IF(C5994&gt;=Calculator!$G$27,IF(DAY($C5994)=1,Calculator!$G$34/2,IF(DAY($C5994)=15,Calculator!$G$34/2,0)),0)</f>
        <v>0</v>
      </c>
      <c r="L5994" s="29">
        <f ca="1">IF(DAY($C5994)=28,IF(H5994=0,0,Calculator!$G$35),0)</f>
        <v>0</v>
      </c>
      <c r="M5994" s="29">
        <f ca="1">IF(I5994&gt;0,IF(DAY($C5994)=1,SUM(INDIRECT("I"&amp;(ROW(C5993)-DAY(C5993))):I5993),0),0)</f>
        <v>0</v>
      </c>
      <c r="N5994" s="29">
        <f ca="1">IF(C5994&lt;Calculator!$G$27,0,IF(C5994=Calculator!$G$27,Calculator!$G$39,IF(H5994-K5994&lt;=0,IF(D5994&gt;Calculator!$G$39,IF(H5994-K5994+E5994+L5994+M5994+Calculator!$G$39&gt;Calculator!$G$39,Calculator!$G$39-(H5994+E5994+L5994+M5994-K5994),Calculator!$G$39),D5994),0)))</f>
        <v>0</v>
      </c>
    </row>
    <row r="5995" spans="1:14" ht="15.75" thickBot="1">
      <c r="A5995" s="33" t="str">
        <f ca="1">IF(C5995=Calculator!$H$27,"F",IF(Daily!D5995+Daily!H5995=0,IF(D5994+H5994&gt;0,"L",""),""))</f>
        <v/>
      </c>
      <c r="B5995" s="34">
        <v>5994</v>
      </c>
      <c r="C5995" s="19">
        <f t="shared" ca="1" si="373"/>
        <v>51924</v>
      </c>
      <c r="D5995" s="29">
        <f t="shared" ca="1" si="375"/>
        <v>0</v>
      </c>
      <c r="E5995" s="29">
        <f ca="1">IF(C5995&lt;Calculator!$D$26,0,IF(DAY($C5995)=1,IF(D5995-Calculator!$G$24&gt;0,Calculator!$G$24,D5995),0))</f>
        <v>0</v>
      </c>
      <c r="F5995" s="29">
        <f ca="1">IF(E5995&gt;0,D5995*Calculator!$G$22/12,0)</f>
        <v>0</v>
      </c>
      <c r="G5995" s="29">
        <f ca="1">IF(E5995&gt;0,(IFERROR(-PMT(Calculator!$G$22/12,Calculator!$G$23*12,Calculator!$G$20),0))-F5995,0)</f>
        <v>0</v>
      </c>
      <c r="H5995" s="29">
        <f t="shared" ca="1" si="376"/>
        <v>0</v>
      </c>
      <c r="I5995" s="29">
        <f t="shared" ca="1" si="374"/>
        <v>0</v>
      </c>
      <c r="J5995" s="30">
        <f>Calculator!$G$40</f>
        <v>6.5000000000000002E-2</v>
      </c>
      <c r="K5995" s="29">
        <f ca="1">IF(C5995&gt;=Calculator!$G$27,IF(DAY($C5995)=1,Calculator!$G$34/2,IF(DAY($C5995)=15,Calculator!$G$34/2,0)),0)</f>
        <v>0</v>
      </c>
      <c r="L5995" s="29">
        <f ca="1">IF(DAY($C5995)=28,IF(H5995=0,0,Calculator!$G$35),0)</f>
        <v>0</v>
      </c>
      <c r="M5995" s="29">
        <f ca="1">IF(I5995&gt;0,IF(DAY($C5995)=1,SUM(INDIRECT("I"&amp;(ROW(C5994)-DAY(C5994))):I5994),0),0)</f>
        <v>0</v>
      </c>
      <c r="N5995" s="29">
        <f ca="1">IF(C5995&lt;Calculator!$G$27,0,IF(C5995=Calculator!$G$27,Calculator!$G$39,IF(H5995-K5995&lt;=0,IF(D5995&gt;Calculator!$G$39,IF(H5995-K5995+E5995+L5995+M5995+Calculator!$G$39&gt;Calculator!$G$39,Calculator!$G$39-(H5995+E5995+L5995+M5995-K5995),Calculator!$G$39),D5995),0)))</f>
        <v>0</v>
      </c>
    </row>
    <row r="5996" spans="1:14" ht="15.75" thickBot="1">
      <c r="A5996" s="33" t="str">
        <f ca="1">IF(C5996=Calculator!$H$27,"F",IF(Daily!D5996+Daily!H5996=0,IF(D5995+H5995&gt;0,"L",""),""))</f>
        <v/>
      </c>
      <c r="B5996" s="34">
        <v>5995</v>
      </c>
      <c r="C5996" s="19">
        <f t="shared" ca="1" si="373"/>
        <v>51925</v>
      </c>
      <c r="D5996" s="29">
        <f t="shared" ca="1" si="375"/>
        <v>0</v>
      </c>
      <c r="E5996" s="29">
        <f ca="1">IF(C5996&lt;Calculator!$D$26,0,IF(DAY($C5996)=1,IF(D5996-Calculator!$G$24&gt;0,Calculator!$G$24,D5996),0))</f>
        <v>0</v>
      </c>
      <c r="F5996" s="29">
        <f ca="1">IF(E5996&gt;0,D5996*Calculator!$G$22/12,0)</f>
        <v>0</v>
      </c>
      <c r="G5996" s="29">
        <f ca="1">IF(E5996&gt;0,(IFERROR(-PMT(Calculator!$G$22/12,Calculator!$G$23*12,Calculator!$G$20),0))-F5996,0)</f>
        <v>0</v>
      </c>
      <c r="H5996" s="29">
        <f t="shared" ca="1" si="376"/>
        <v>0</v>
      </c>
      <c r="I5996" s="29">
        <f t="shared" ca="1" si="374"/>
        <v>0</v>
      </c>
      <c r="J5996" s="30">
        <f>Calculator!$G$40</f>
        <v>6.5000000000000002E-2</v>
      </c>
      <c r="K5996" s="29">
        <f ca="1">IF(C5996&gt;=Calculator!$G$27,IF(DAY($C5996)=1,Calculator!$G$34/2,IF(DAY($C5996)=15,Calculator!$G$34/2,0)),0)</f>
        <v>0</v>
      </c>
      <c r="L5996" s="29">
        <f ca="1">IF(DAY($C5996)=28,IF(H5996=0,0,Calculator!$G$35),0)</f>
        <v>0</v>
      </c>
      <c r="M5996" s="29">
        <f ca="1">IF(I5996&gt;0,IF(DAY($C5996)=1,SUM(INDIRECT("I"&amp;(ROW(C5995)-DAY(C5995))):I5995),0),0)</f>
        <v>0</v>
      </c>
      <c r="N5996" s="29">
        <f ca="1">IF(C5996&lt;Calculator!$G$27,0,IF(C5996=Calculator!$G$27,Calculator!$G$39,IF(H5996-K5996&lt;=0,IF(D5996&gt;Calculator!$G$39,IF(H5996-K5996+E5996+L5996+M5996+Calculator!$G$39&gt;Calculator!$G$39,Calculator!$G$39-(H5996+E5996+L5996+M5996-K5996),Calculator!$G$39),D5996),0)))</f>
        <v>0</v>
      </c>
    </row>
    <row r="5997" spans="1:14" ht="15.75" thickBot="1">
      <c r="A5997" s="33" t="str">
        <f ca="1">IF(C5997=Calculator!$H$27,"F",IF(Daily!D5997+Daily!H5997=0,IF(D5996+H5996&gt;0,"L",""),""))</f>
        <v/>
      </c>
      <c r="B5997" s="34">
        <v>5996</v>
      </c>
      <c r="C5997" s="19">
        <f t="shared" ca="1" si="373"/>
        <v>51926</v>
      </c>
      <c r="D5997" s="29">
        <f t="shared" ca="1" si="375"/>
        <v>0</v>
      </c>
      <c r="E5997" s="29">
        <f ca="1">IF(C5997&lt;Calculator!$D$26,0,IF(DAY($C5997)=1,IF(D5997-Calculator!$G$24&gt;0,Calculator!$G$24,D5997),0))</f>
        <v>0</v>
      </c>
      <c r="F5997" s="29">
        <f ca="1">IF(E5997&gt;0,D5997*Calculator!$G$22/12,0)</f>
        <v>0</v>
      </c>
      <c r="G5997" s="29">
        <f ca="1">IF(E5997&gt;0,(IFERROR(-PMT(Calculator!$G$22/12,Calculator!$G$23*12,Calculator!$G$20),0))-F5997,0)</f>
        <v>0</v>
      </c>
      <c r="H5997" s="29">
        <f t="shared" ca="1" si="376"/>
        <v>0</v>
      </c>
      <c r="I5997" s="29">
        <f t="shared" ca="1" si="374"/>
        <v>0</v>
      </c>
      <c r="J5997" s="30">
        <f>Calculator!$G$40</f>
        <v>6.5000000000000002E-2</v>
      </c>
      <c r="K5997" s="29">
        <f ca="1">IF(C5997&gt;=Calculator!$G$27,IF(DAY($C5997)=1,Calculator!$G$34/2,IF(DAY($C5997)=15,Calculator!$G$34/2,0)),0)</f>
        <v>4500</v>
      </c>
      <c r="L5997" s="29">
        <f ca="1">IF(DAY($C5997)=28,IF(H5997=0,0,Calculator!$G$35),0)</f>
        <v>0</v>
      </c>
      <c r="M5997" s="29">
        <f ca="1">IF(I5997&gt;0,IF(DAY($C5997)=1,SUM(INDIRECT("I"&amp;(ROW(C5996)-DAY(C5996))):I5996),0),0)</f>
        <v>0</v>
      </c>
      <c r="N5997" s="29">
        <f ca="1">IF(C5997&lt;Calculator!$G$27,0,IF(C5997=Calculator!$G$27,Calculator!$G$39,IF(H5997-K5997&lt;=0,IF(D5997&gt;Calculator!$G$39,IF(H5997-K5997+E5997+L5997+M5997+Calculator!$G$39&gt;Calculator!$G$39,Calculator!$G$39-(H5997+E5997+L5997+M5997-K5997),Calculator!$G$39),D5997),0)))</f>
        <v>0</v>
      </c>
    </row>
    <row r="5998" spans="1:14" ht="15.75" thickBot="1">
      <c r="A5998" s="33" t="str">
        <f ca="1">IF(C5998=Calculator!$H$27,"F",IF(Daily!D5998+Daily!H5998=0,IF(D5997+H5997&gt;0,"L",""),""))</f>
        <v/>
      </c>
      <c r="B5998" s="34">
        <v>5997</v>
      </c>
      <c r="C5998" s="19">
        <f t="shared" ca="1" si="373"/>
        <v>51927</v>
      </c>
      <c r="D5998" s="29">
        <f t="shared" ca="1" si="375"/>
        <v>0</v>
      </c>
      <c r="E5998" s="29">
        <f ca="1">IF(C5998&lt;Calculator!$D$26,0,IF(DAY($C5998)=1,IF(D5998-Calculator!$G$24&gt;0,Calculator!$G$24,D5998),0))</f>
        <v>0</v>
      </c>
      <c r="F5998" s="29">
        <f ca="1">IF(E5998&gt;0,D5998*Calculator!$G$22/12,0)</f>
        <v>0</v>
      </c>
      <c r="G5998" s="29">
        <f ca="1">IF(E5998&gt;0,(IFERROR(-PMT(Calculator!$G$22/12,Calculator!$G$23*12,Calculator!$G$20),0))-F5998,0)</f>
        <v>0</v>
      </c>
      <c r="H5998" s="29">
        <f t="shared" ca="1" si="376"/>
        <v>0</v>
      </c>
      <c r="I5998" s="29">
        <f t="shared" ca="1" si="374"/>
        <v>0</v>
      </c>
      <c r="J5998" s="30">
        <f>Calculator!$G$40</f>
        <v>6.5000000000000002E-2</v>
      </c>
      <c r="K5998" s="29">
        <f ca="1">IF(C5998&gt;=Calculator!$G$27,IF(DAY($C5998)=1,Calculator!$G$34/2,IF(DAY($C5998)=15,Calculator!$G$34/2,0)),0)</f>
        <v>0</v>
      </c>
      <c r="L5998" s="29">
        <f ca="1">IF(DAY($C5998)=28,IF(H5998=0,0,Calculator!$G$35),0)</f>
        <v>0</v>
      </c>
      <c r="M5998" s="29">
        <f ca="1">IF(I5998&gt;0,IF(DAY($C5998)=1,SUM(INDIRECT("I"&amp;(ROW(C5997)-DAY(C5997))):I5997),0),0)</f>
        <v>0</v>
      </c>
      <c r="N5998" s="29">
        <f ca="1">IF(C5998&lt;Calculator!$G$27,0,IF(C5998=Calculator!$G$27,Calculator!$G$39,IF(H5998-K5998&lt;=0,IF(D5998&gt;Calculator!$G$39,IF(H5998-K5998+E5998+L5998+M5998+Calculator!$G$39&gt;Calculator!$G$39,Calculator!$G$39-(H5998+E5998+L5998+M5998-K5998),Calculator!$G$39),D5998),0)))</f>
        <v>0</v>
      </c>
    </row>
    <row r="5999" spans="1:14" ht="15.75" thickBot="1">
      <c r="A5999" s="33" t="str">
        <f ca="1">IF(C5999=Calculator!$H$27,"F",IF(Daily!D5999+Daily!H5999=0,IF(D5998+H5998&gt;0,"L",""),""))</f>
        <v/>
      </c>
      <c r="B5999" s="34">
        <v>5998</v>
      </c>
      <c r="C5999" s="19">
        <f t="shared" ca="1" si="373"/>
        <v>51928</v>
      </c>
      <c r="D5999" s="29">
        <f t="shared" ca="1" si="375"/>
        <v>0</v>
      </c>
      <c r="E5999" s="29">
        <f ca="1">IF(C5999&lt;Calculator!$D$26,0,IF(DAY($C5999)=1,IF(D5999-Calculator!$G$24&gt;0,Calculator!$G$24,D5999),0))</f>
        <v>0</v>
      </c>
      <c r="F5999" s="29">
        <f ca="1">IF(E5999&gt;0,D5999*Calculator!$G$22/12,0)</f>
        <v>0</v>
      </c>
      <c r="G5999" s="29">
        <f ca="1">IF(E5999&gt;0,(IFERROR(-PMT(Calculator!$G$22/12,Calculator!$G$23*12,Calculator!$G$20),0))-F5999,0)</f>
        <v>0</v>
      </c>
      <c r="H5999" s="29">
        <f t="shared" ca="1" si="376"/>
        <v>0</v>
      </c>
      <c r="I5999" s="29">
        <f t="shared" ca="1" si="374"/>
        <v>0</v>
      </c>
      <c r="J5999" s="30">
        <f>Calculator!$G$40</f>
        <v>6.5000000000000002E-2</v>
      </c>
      <c r="K5999" s="29">
        <f ca="1">IF(C5999&gt;=Calculator!$G$27,IF(DAY($C5999)=1,Calculator!$G$34/2,IF(DAY($C5999)=15,Calculator!$G$34/2,0)),0)</f>
        <v>0</v>
      </c>
      <c r="L5999" s="29">
        <f ca="1">IF(DAY($C5999)=28,IF(H5999=0,0,Calculator!$G$35),0)</f>
        <v>0</v>
      </c>
      <c r="M5999" s="29">
        <f ca="1">IF(I5999&gt;0,IF(DAY($C5999)=1,SUM(INDIRECT("I"&amp;(ROW(C5998)-DAY(C5998))):I5998),0),0)</f>
        <v>0</v>
      </c>
      <c r="N5999" s="29">
        <f ca="1">IF(C5999&lt;Calculator!$G$27,0,IF(C5999=Calculator!$G$27,Calculator!$G$39,IF(H5999-K5999&lt;=0,IF(D5999&gt;Calculator!$G$39,IF(H5999-K5999+E5999+L5999+M5999+Calculator!$G$39&gt;Calculator!$G$39,Calculator!$G$39-(H5999+E5999+L5999+M5999-K5999),Calculator!$G$39),D5999),0)))</f>
        <v>0</v>
      </c>
    </row>
    <row r="6000" spans="1:14" ht="15.75" thickBot="1">
      <c r="A6000" s="33" t="str">
        <f ca="1">IF(C6000=Calculator!$H$27,"F",IF(Daily!D6000+Daily!H6000=0,IF(D5999+H5999&gt;0,"L",""),""))</f>
        <v/>
      </c>
      <c r="B6000" s="34">
        <v>5999</v>
      </c>
      <c r="C6000" s="19">
        <f t="shared" ca="1" si="373"/>
        <v>51929</v>
      </c>
      <c r="D6000" s="29">
        <f t="shared" ca="1" si="375"/>
        <v>0</v>
      </c>
      <c r="E6000" s="29">
        <f ca="1">IF(C6000&lt;Calculator!$D$26,0,IF(DAY($C6000)=1,IF(D6000-Calculator!$G$24&gt;0,Calculator!$G$24,D6000),0))</f>
        <v>0</v>
      </c>
      <c r="F6000" s="29">
        <f ca="1">IF(E6000&gt;0,D6000*Calculator!$G$22/12,0)</f>
        <v>0</v>
      </c>
      <c r="G6000" s="29">
        <f ca="1">IF(E6000&gt;0,(IFERROR(-PMT(Calculator!$G$22/12,Calculator!$G$23*12,Calculator!$G$20),0))-F6000,0)</f>
        <v>0</v>
      </c>
      <c r="H6000" s="29">
        <f t="shared" ca="1" si="376"/>
        <v>0</v>
      </c>
      <c r="I6000" s="29">
        <f t="shared" ca="1" si="374"/>
        <v>0</v>
      </c>
      <c r="J6000" s="30">
        <f>Calculator!$G$40</f>
        <v>6.5000000000000002E-2</v>
      </c>
      <c r="K6000" s="29">
        <f ca="1">IF(C6000&gt;=Calculator!$G$27,IF(DAY($C6000)=1,Calculator!$G$34/2,IF(DAY($C6000)=15,Calculator!$G$34/2,0)),0)</f>
        <v>0</v>
      </c>
      <c r="L6000" s="29">
        <f ca="1">IF(DAY($C6000)=28,IF(H6000=0,0,Calculator!$G$35),0)</f>
        <v>0</v>
      </c>
      <c r="M6000" s="29">
        <f ca="1">IF(I6000&gt;0,IF(DAY($C6000)=1,SUM(INDIRECT("I"&amp;(ROW(C5999)-DAY(C5999))):I5999),0),0)</f>
        <v>0</v>
      </c>
      <c r="N6000" s="29">
        <f ca="1">IF(C6000&lt;Calculator!$G$27,0,IF(C6000=Calculator!$G$27,Calculator!$G$39,IF(H6000-K6000&lt;=0,IF(D6000&gt;Calculator!$G$39,IF(H6000-K6000+E6000+L6000+M6000+Calculator!$G$39&gt;Calculator!$G$39,Calculator!$G$39-(H6000+E6000+L6000+M6000-K6000),Calculator!$G$39),D6000),0)))</f>
        <v>0</v>
      </c>
    </row>
    <row r="6001" spans="1:14" ht="15.75" thickBot="1">
      <c r="A6001" s="33" t="str">
        <f ca="1">IF(C6001=Calculator!$H$27,"F",IF(Daily!D6001+Daily!H6001=0,IF(D6000+H6000&gt;0,"L",""),""))</f>
        <v/>
      </c>
      <c r="B6001" s="34">
        <v>6000</v>
      </c>
      <c r="C6001" s="19">
        <f t="shared" ca="1" si="373"/>
        <v>51930</v>
      </c>
      <c r="D6001" s="29">
        <f t="shared" ca="1" si="375"/>
        <v>0</v>
      </c>
      <c r="E6001" s="29">
        <f ca="1">IF(C6001&lt;Calculator!$D$26,0,IF(DAY($C6001)=1,IF(D6001-Calculator!$G$24&gt;0,Calculator!$G$24,D6001),0))</f>
        <v>0</v>
      </c>
      <c r="F6001" s="29">
        <f ca="1">IF(E6001&gt;0,D6001*Calculator!$G$22/12,0)</f>
        <v>0</v>
      </c>
      <c r="G6001" s="29">
        <f ca="1">IF(E6001&gt;0,(IFERROR(-PMT(Calculator!$G$22/12,Calculator!$G$23*12,Calculator!$G$20),0))-F6001,0)</f>
        <v>0</v>
      </c>
      <c r="H6001" s="29">
        <f t="shared" ca="1" si="376"/>
        <v>0</v>
      </c>
      <c r="I6001" s="29">
        <f t="shared" ca="1" si="374"/>
        <v>0</v>
      </c>
      <c r="J6001" s="30">
        <f>Calculator!$G$40</f>
        <v>6.5000000000000002E-2</v>
      </c>
      <c r="K6001" s="29">
        <f ca="1">IF(C6001&gt;=Calculator!$G$27,IF(DAY($C6001)=1,Calculator!$G$34/2,IF(DAY($C6001)=15,Calculator!$G$34/2,0)),0)</f>
        <v>0</v>
      </c>
      <c r="L6001" s="29">
        <f ca="1">IF(DAY($C6001)=28,IF(H6001=0,0,Calculator!$G$35),0)</f>
        <v>0</v>
      </c>
      <c r="M6001" s="29">
        <f ca="1">IF(I6001&gt;0,IF(DAY($C6001)=1,SUM(INDIRECT("I"&amp;(ROW(C6000)-DAY(C6000))):I6000),0),0)</f>
        <v>0</v>
      </c>
      <c r="N6001" s="29">
        <f ca="1">IF(C6001&lt;Calculator!$G$27,0,IF(C6001=Calculator!$G$27,Calculator!$G$39,IF(H6001-K6001&lt;=0,IF(D6001&gt;Calculator!$G$39,IF(H6001-K6001+E6001+L6001+M6001+Calculator!$G$39&gt;Calculator!$G$39,Calculator!$G$39-(H6001+E6001+L6001+M6001-K6001),Calculator!$G$39),D6001),0)))</f>
        <v>0</v>
      </c>
    </row>
    <row r="6002" spans="1:14" ht="15.75" thickBot="1">
      <c r="A6002" s="33" t="str">
        <f ca="1">IF(C6002=Calculator!$H$27,"F",IF(Daily!D6002+Daily!H6002=0,IF(D6001+H6001&gt;0,"L",""),""))</f>
        <v/>
      </c>
      <c r="B6002" s="34">
        <v>6001</v>
      </c>
      <c r="C6002" s="19">
        <f t="shared" ca="1" si="373"/>
        <v>51931</v>
      </c>
      <c r="D6002" s="29">
        <f t="shared" ca="1" si="375"/>
        <v>0</v>
      </c>
      <c r="E6002" s="29">
        <f ca="1">IF(C6002&lt;Calculator!$D$26,0,IF(DAY($C6002)=1,IF(D6002-Calculator!$G$24&gt;0,Calculator!$G$24,D6002),0))</f>
        <v>0</v>
      </c>
      <c r="F6002" s="29">
        <f ca="1">IF(E6002&gt;0,D6002*Calculator!$G$22/12,0)</f>
        <v>0</v>
      </c>
      <c r="G6002" s="29">
        <f ca="1">IF(E6002&gt;0,(IFERROR(-PMT(Calculator!$G$22/12,Calculator!$G$23*12,Calculator!$G$20),0))-F6002,0)</f>
        <v>0</v>
      </c>
      <c r="H6002" s="29">
        <f t="shared" ca="1" si="376"/>
        <v>0</v>
      </c>
      <c r="I6002" s="29">
        <f t="shared" ca="1" si="374"/>
        <v>0</v>
      </c>
      <c r="J6002" s="30">
        <f>Calculator!$G$40</f>
        <v>6.5000000000000002E-2</v>
      </c>
      <c r="K6002" s="29">
        <f ca="1">IF(C6002&gt;=Calculator!$G$27,IF(DAY($C6002)=1,Calculator!$G$34/2,IF(DAY($C6002)=15,Calculator!$G$34/2,0)),0)</f>
        <v>0</v>
      </c>
      <c r="L6002" s="29">
        <f ca="1">IF(DAY($C6002)=28,IF(H6002=0,0,Calculator!$G$35),0)</f>
        <v>0</v>
      </c>
      <c r="M6002" s="29">
        <f ca="1">IF(I6002&gt;0,IF(DAY($C6002)=1,SUM(INDIRECT("I"&amp;(ROW(C6001)-DAY(C6001))):I6001),0),0)</f>
        <v>0</v>
      </c>
      <c r="N6002" s="29">
        <f ca="1">IF(C6002&lt;Calculator!$G$27,0,IF(C6002=Calculator!$G$27,Calculator!$G$39,IF(H6002-K6002&lt;=0,IF(D6002&gt;Calculator!$G$39,IF(H6002-K6002+E6002+L6002+M6002+Calculator!$G$39&gt;Calculator!$G$39,Calculator!$G$39-(H6002+E6002+L6002+M6002-K6002),Calculator!$G$39),D6002),0)))</f>
        <v>0</v>
      </c>
    </row>
    <row r="6003" spans="1:14" ht="15.75" thickBot="1">
      <c r="A6003" s="33" t="str">
        <f ca="1">IF(C6003=Calculator!$H$27,"F",IF(Daily!D6003+Daily!H6003=0,IF(D6002+H6002&gt;0,"L",""),""))</f>
        <v/>
      </c>
      <c r="B6003" s="34">
        <v>6002</v>
      </c>
      <c r="C6003" s="19">
        <f t="shared" ca="1" si="373"/>
        <v>51932</v>
      </c>
      <c r="D6003" s="29">
        <f t="shared" ca="1" si="375"/>
        <v>0</v>
      </c>
      <c r="E6003" s="29">
        <f ca="1">IF(C6003&lt;Calculator!$D$26,0,IF(DAY($C6003)=1,IF(D6003-Calculator!$G$24&gt;0,Calculator!$G$24,D6003),0))</f>
        <v>0</v>
      </c>
      <c r="F6003" s="29">
        <f ca="1">IF(E6003&gt;0,D6003*Calculator!$G$22/12,0)</f>
        <v>0</v>
      </c>
      <c r="G6003" s="29">
        <f ca="1">IF(E6003&gt;0,(IFERROR(-PMT(Calculator!$G$22/12,Calculator!$G$23*12,Calculator!$G$20),0))-F6003,0)</f>
        <v>0</v>
      </c>
      <c r="H6003" s="29">
        <f t="shared" ca="1" si="376"/>
        <v>0</v>
      </c>
      <c r="I6003" s="29">
        <f t="shared" ca="1" si="374"/>
        <v>0</v>
      </c>
      <c r="J6003" s="30">
        <f>Calculator!$G$40</f>
        <v>6.5000000000000002E-2</v>
      </c>
      <c r="K6003" s="29">
        <f ca="1">IF(C6003&gt;=Calculator!$G$27,IF(DAY($C6003)=1,Calculator!$G$34/2,IF(DAY($C6003)=15,Calculator!$G$34/2,0)),0)</f>
        <v>0</v>
      </c>
      <c r="L6003" s="29">
        <f ca="1">IF(DAY($C6003)=28,IF(H6003=0,0,Calculator!$G$35),0)</f>
        <v>0</v>
      </c>
      <c r="M6003" s="29">
        <f ca="1">IF(I6003&gt;0,IF(DAY($C6003)=1,SUM(INDIRECT("I"&amp;(ROW(C6002)-DAY(C6002))):I6002),0),0)</f>
        <v>0</v>
      </c>
      <c r="N6003" s="29">
        <f ca="1">IF(C6003&lt;Calculator!$G$27,0,IF(C6003=Calculator!$G$27,Calculator!$G$39,IF(H6003-K6003&lt;=0,IF(D6003&gt;Calculator!$G$39,IF(H6003-K6003+E6003+L6003+M6003+Calculator!$G$39&gt;Calculator!$G$39,Calculator!$G$39-(H6003+E6003+L6003+M6003-K6003),Calculator!$G$39),D6003),0)))</f>
        <v>0</v>
      </c>
    </row>
    <row r="6004" spans="1:14" ht="15.75" thickBot="1">
      <c r="A6004" s="33" t="str">
        <f ca="1">IF(C6004=Calculator!$H$27,"F",IF(Daily!D6004+Daily!H6004=0,IF(D6003+H6003&gt;0,"L",""),""))</f>
        <v/>
      </c>
      <c r="B6004" s="34">
        <v>6003</v>
      </c>
      <c r="C6004" s="19">
        <f t="shared" ca="1" si="373"/>
        <v>51933</v>
      </c>
      <c r="D6004" s="29">
        <f t="shared" ca="1" si="375"/>
        <v>0</v>
      </c>
      <c r="E6004" s="29">
        <f ca="1">IF(C6004&lt;Calculator!$D$26,0,IF(DAY($C6004)=1,IF(D6004-Calculator!$G$24&gt;0,Calculator!$G$24,D6004),0))</f>
        <v>0</v>
      </c>
      <c r="F6004" s="29">
        <f ca="1">IF(E6004&gt;0,D6004*Calculator!$G$22/12,0)</f>
        <v>0</v>
      </c>
      <c r="G6004" s="29">
        <f ca="1">IF(E6004&gt;0,(IFERROR(-PMT(Calculator!$G$22/12,Calculator!$G$23*12,Calculator!$G$20),0))-F6004,0)</f>
        <v>0</v>
      </c>
      <c r="H6004" s="29">
        <f t="shared" ca="1" si="376"/>
        <v>0</v>
      </c>
      <c r="I6004" s="29">
        <f t="shared" ca="1" si="374"/>
        <v>0</v>
      </c>
      <c r="J6004" s="30">
        <f>Calculator!$G$40</f>
        <v>6.5000000000000002E-2</v>
      </c>
      <c r="K6004" s="29">
        <f ca="1">IF(C6004&gt;=Calculator!$G$27,IF(DAY($C6004)=1,Calculator!$G$34/2,IF(DAY($C6004)=15,Calculator!$G$34/2,0)),0)</f>
        <v>0</v>
      </c>
      <c r="L6004" s="29">
        <f ca="1">IF(DAY($C6004)=28,IF(H6004=0,0,Calculator!$G$35),0)</f>
        <v>0</v>
      </c>
      <c r="M6004" s="29">
        <f ca="1">IF(I6004&gt;0,IF(DAY($C6004)=1,SUM(INDIRECT("I"&amp;(ROW(C6003)-DAY(C6003))):I6003),0),0)</f>
        <v>0</v>
      </c>
      <c r="N6004" s="29">
        <f ca="1">IF(C6004&lt;Calculator!$G$27,0,IF(C6004=Calculator!$G$27,Calculator!$G$39,IF(H6004-K6004&lt;=0,IF(D6004&gt;Calculator!$G$39,IF(H6004-K6004+E6004+L6004+M6004+Calculator!$G$39&gt;Calculator!$G$39,Calculator!$G$39-(H6004+E6004+L6004+M6004-K6004),Calculator!$G$39),D6004),0)))</f>
        <v>0</v>
      </c>
    </row>
    <row r="6005" spans="1:14" ht="15.75" thickBot="1">
      <c r="A6005" s="33" t="str">
        <f ca="1">IF(C6005=Calculator!$H$27,"F",IF(Daily!D6005+Daily!H6005=0,IF(D6004+H6004&gt;0,"L",""),""))</f>
        <v/>
      </c>
      <c r="B6005" s="34">
        <v>6004</v>
      </c>
      <c r="C6005" s="19">
        <f t="shared" ca="1" si="373"/>
        <v>51934</v>
      </c>
      <c r="D6005" s="29">
        <f t="shared" ca="1" si="375"/>
        <v>0</v>
      </c>
      <c r="E6005" s="29">
        <f ca="1">IF(C6005&lt;Calculator!$D$26,0,IF(DAY($C6005)=1,IF(D6005-Calculator!$G$24&gt;0,Calculator!$G$24,D6005),0))</f>
        <v>0</v>
      </c>
      <c r="F6005" s="29">
        <f ca="1">IF(E6005&gt;0,D6005*Calculator!$G$22/12,0)</f>
        <v>0</v>
      </c>
      <c r="G6005" s="29">
        <f ca="1">IF(E6005&gt;0,(IFERROR(-PMT(Calculator!$G$22/12,Calculator!$G$23*12,Calculator!$G$20),0))-F6005,0)</f>
        <v>0</v>
      </c>
      <c r="H6005" s="29">
        <f t="shared" ca="1" si="376"/>
        <v>0</v>
      </c>
      <c r="I6005" s="29">
        <f t="shared" ca="1" si="374"/>
        <v>0</v>
      </c>
      <c r="J6005" s="30">
        <f>Calculator!$G$40</f>
        <v>6.5000000000000002E-2</v>
      </c>
      <c r="K6005" s="29">
        <f ca="1">IF(C6005&gt;=Calculator!$G$27,IF(DAY($C6005)=1,Calculator!$G$34/2,IF(DAY($C6005)=15,Calculator!$G$34/2,0)),0)</f>
        <v>0</v>
      </c>
      <c r="L6005" s="29">
        <f ca="1">IF(DAY($C6005)=28,IF(H6005=0,0,Calculator!$G$35),0)</f>
        <v>0</v>
      </c>
      <c r="M6005" s="29">
        <f ca="1">IF(I6005&gt;0,IF(DAY($C6005)=1,SUM(INDIRECT("I"&amp;(ROW(C6004)-DAY(C6004))):I6004),0),0)</f>
        <v>0</v>
      </c>
      <c r="N6005" s="29">
        <f ca="1">IF(C6005&lt;Calculator!$G$27,0,IF(C6005=Calculator!$G$27,Calculator!$G$39,IF(H6005-K6005&lt;=0,IF(D6005&gt;Calculator!$G$39,IF(H6005-K6005+E6005+L6005+M6005+Calculator!$G$39&gt;Calculator!$G$39,Calculator!$G$39-(H6005+E6005+L6005+M6005-K6005),Calculator!$G$39),D6005),0)))</f>
        <v>0</v>
      </c>
    </row>
    <row r="6006" spans="1:14" ht="15.75" thickBot="1">
      <c r="A6006" s="33" t="str">
        <f ca="1">IF(C6006=Calculator!$H$27,"F",IF(Daily!D6006+Daily!H6006=0,IF(D6005+H6005&gt;0,"L",""),""))</f>
        <v/>
      </c>
      <c r="B6006" s="34">
        <v>6005</v>
      </c>
      <c r="C6006" s="19">
        <f t="shared" ca="1" si="373"/>
        <v>51935</v>
      </c>
      <c r="D6006" s="29">
        <f t="shared" ca="1" si="375"/>
        <v>0</v>
      </c>
      <c r="E6006" s="29">
        <f ca="1">IF(C6006&lt;Calculator!$D$26,0,IF(DAY($C6006)=1,IF(D6006-Calculator!$G$24&gt;0,Calculator!$G$24,D6006),0))</f>
        <v>0</v>
      </c>
      <c r="F6006" s="29">
        <f ca="1">IF(E6006&gt;0,D6006*Calculator!$G$22/12,0)</f>
        <v>0</v>
      </c>
      <c r="G6006" s="29">
        <f ca="1">IF(E6006&gt;0,(IFERROR(-PMT(Calculator!$G$22/12,Calculator!$G$23*12,Calculator!$G$20),0))-F6006,0)</f>
        <v>0</v>
      </c>
      <c r="H6006" s="29">
        <f t="shared" ca="1" si="376"/>
        <v>0</v>
      </c>
      <c r="I6006" s="29">
        <f t="shared" ca="1" si="374"/>
        <v>0</v>
      </c>
      <c r="J6006" s="30">
        <f>Calculator!$G$40</f>
        <v>6.5000000000000002E-2</v>
      </c>
      <c r="K6006" s="29">
        <f ca="1">IF(C6006&gt;=Calculator!$G$27,IF(DAY($C6006)=1,Calculator!$G$34/2,IF(DAY($C6006)=15,Calculator!$G$34/2,0)),0)</f>
        <v>0</v>
      </c>
      <c r="L6006" s="29">
        <f ca="1">IF(DAY($C6006)=28,IF(H6006=0,0,Calculator!$G$35),0)</f>
        <v>0</v>
      </c>
      <c r="M6006" s="29">
        <f ca="1">IF(I6006&gt;0,IF(DAY($C6006)=1,SUM(INDIRECT("I"&amp;(ROW(C6005)-DAY(C6005))):I6005),0),0)</f>
        <v>0</v>
      </c>
      <c r="N6006" s="29">
        <f ca="1">IF(C6006&lt;Calculator!$G$27,0,IF(C6006=Calculator!$G$27,Calculator!$G$39,IF(H6006-K6006&lt;=0,IF(D6006&gt;Calculator!$G$39,IF(H6006-K6006+E6006+L6006+M6006+Calculator!$G$39&gt;Calculator!$G$39,Calculator!$G$39-(H6006+E6006+L6006+M6006-K6006),Calculator!$G$39),D6006),0)))</f>
        <v>0</v>
      </c>
    </row>
    <row r="6007" spans="1:14" ht="15.75" thickBot="1">
      <c r="A6007" s="33" t="str">
        <f ca="1">IF(C6007=Calculator!$H$27,"F",IF(Daily!D6007+Daily!H6007=0,IF(D6006+H6006&gt;0,"L",""),""))</f>
        <v/>
      </c>
      <c r="B6007" s="34">
        <v>6006</v>
      </c>
      <c r="C6007" s="19">
        <f t="shared" ca="1" si="373"/>
        <v>51936</v>
      </c>
      <c r="D6007" s="29">
        <f t="shared" ca="1" si="375"/>
        <v>0</v>
      </c>
      <c r="E6007" s="29">
        <f ca="1">IF(C6007&lt;Calculator!$D$26,0,IF(DAY($C6007)=1,IF(D6007-Calculator!$G$24&gt;0,Calculator!$G$24,D6007),0))</f>
        <v>0</v>
      </c>
      <c r="F6007" s="29">
        <f ca="1">IF(E6007&gt;0,D6007*Calculator!$G$22/12,0)</f>
        <v>0</v>
      </c>
      <c r="G6007" s="29">
        <f ca="1">IF(E6007&gt;0,(IFERROR(-PMT(Calculator!$G$22/12,Calculator!$G$23*12,Calculator!$G$20),0))-F6007,0)</f>
        <v>0</v>
      </c>
      <c r="H6007" s="29">
        <f t="shared" ca="1" si="376"/>
        <v>0</v>
      </c>
      <c r="I6007" s="29">
        <f t="shared" ca="1" si="374"/>
        <v>0</v>
      </c>
      <c r="J6007" s="30">
        <f>Calculator!$G$40</f>
        <v>6.5000000000000002E-2</v>
      </c>
      <c r="K6007" s="29">
        <f ca="1">IF(C6007&gt;=Calculator!$G$27,IF(DAY($C6007)=1,Calculator!$G$34/2,IF(DAY($C6007)=15,Calculator!$G$34/2,0)),0)</f>
        <v>0</v>
      </c>
      <c r="L6007" s="29">
        <f ca="1">IF(DAY($C6007)=28,IF(H6007=0,0,Calculator!$G$35),0)</f>
        <v>0</v>
      </c>
      <c r="M6007" s="29">
        <f ca="1">IF(I6007&gt;0,IF(DAY($C6007)=1,SUM(INDIRECT("I"&amp;(ROW(C6006)-DAY(C6006))):I6006),0),0)</f>
        <v>0</v>
      </c>
      <c r="N6007" s="29">
        <f ca="1">IF(C6007&lt;Calculator!$G$27,0,IF(C6007=Calculator!$G$27,Calculator!$G$39,IF(H6007-K6007&lt;=0,IF(D6007&gt;Calculator!$G$39,IF(H6007-K6007+E6007+L6007+M6007+Calculator!$G$39&gt;Calculator!$G$39,Calculator!$G$39-(H6007+E6007+L6007+M6007-K6007),Calculator!$G$39),D6007),0)))</f>
        <v>0</v>
      </c>
    </row>
    <row r="6008" spans="1:14" ht="15.75" thickBot="1">
      <c r="A6008" s="33" t="str">
        <f ca="1">IF(C6008=Calculator!$H$27,"F",IF(Daily!D6008+Daily!H6008=0,IF(D6007+H6007&gt;0,"L",""),""))</f>
        <v/>
      </c>
      <c r="B6008" s="34">
        <v>6007</v>
      </c>
      <c r="C6008" s="19">
        <f t="shared" ca="1" si="373"/>
        <v>51937</v>
      </c>
      <c r="D6008" s="29">
        <f t="shared" ca="1" si="375"/>
        <v>0</v>
      </c>
      <c r="E6008" s="29">
        <f ca="1">IF(C6008&lt;Calculator!$D$26,0,IF(DAY($C6008)=1,IF(D6008-Calculator!$G$24&gt;0,Calculator!$G$24,D6008),0))</f>
        <v>0</v>
      </c>
      <c r="F6008" s="29">
        <f ca="1">IF(E6008&gt;0,D6008*Calculator!$G$22/12,0)</f>
        <v>0</v>
      </c>
      <c r="G6008" s="29">
        <f ca="1">IF(E6008&gt;0,(IFERROR(-PMT(Calculator!$G$22/12,Calculator!$G$23*12,Calculator!$G$20),0))-F6008,0)</f>
        <v>0</v>
      </c>
      <c r="H6008" s="29">
        <f t="shared" ca="1" si="376"/>
        <v>0</v>
      </c>
      <c r="I6008" s="29">
        <f t="shared" ca="1" si="374"/>
        <v>0</v>
      </c>
      <c r="J6008" s="30">
        <f>Calculator!$G$40</f>
        <v>6.5000000000000002E-2</v>
      </c>
      <c r="K6008" s="29">
        <f ca="1">IF(C6008&gt;=Calculator!$G$27,IF(DAY($C6008)=1,Calculator!$G$34/2,IF(DAY($C6008)=15,Calculator!$G$34/2,0)),0)</f>
        <v>0</v>
      </c>
      <c r="L6008" s="29">
        <f ca="1">IF(DAY($C6008)=28,IF(H6008=0,0,Calculator!$G$35),0)</f>
        <v>0</v>
      </c>
      <c r="M6008" s="29">
        <f ca="1">IF(I6008&gt;0,IF(DAY($C6008)=1,SUM(INDIRECT("I"&amp;(ROW(C6007)-DAY(C6007))):I6007),0),0)</f>
        <v>0</v>
      </c>
      <c r="N6008" s="29">
        <f ca="1">IF(C6008&lt;Calculator!$G$27,0,IF(C6008=Calculator!$G$27,Calculator!$G$39,IF(H6008-K6008&lt;=0,IF(D6008&gt;Calculator!$G$39,IF(H6008-K6008+E6008+L6008+M6008+Calculator!$G$39&gt;Calculator!$G$39,Calculator!$G$39-(H6008+E6008+L6008+M6008-K6008),Calculator!$G$39),D6008),0)))</f>
        <v>0</v>
      </c>
    </row>
    <row r="6009" spans="1:14" ht="15.75" thickBot="1">
      <c r="A6009" s="33" t="str">
        <f ca="1">IF(C6009=Calculator!$H$27,"F",IF(Daily!D6009+Daily!H6009=0,IF(D6008+H6008&gt;0,"L",""),""))</f>
        <v/>
      </c>
      <c r="B6009" s="34">
        <v>6008</v>
      </c>
      <c r="C6009" s="19">
        <f t="shared" ca="1" si="373"/>
        <v>51938</v>
      </c>
      <c r="D6009" s="29">
        <f t="shared" ca="1" si="375"/>
        <v>0</v>
      </c>
      <c r="E6009" s="29">
        <f ca="1">IF(C6009&lt;Calculator!$D$26,0,IF(DAY($C6009)=1,IF(D6009-Calculator!$G$24&gt;0,Calculator!$G$24,D6009),0))</f>
        <v>0</v>
      </c>
      <c r="F6009" s="29">
        <f ca="1">IF(E6009&gt;0,D6009*Calculator!$G$22/12,0)</f>
        <v>0</v>
      </c>
      <c r="G6009" s="29">
        <f ca="1">IF(E6009&gt;0,(IFERROR(-PMT(Calculator!$G$22/12,Calculator!$G$23*12,Calculator!$G$20),0))-F6009,0)</f>
        <v>0</v>
      </c>
      <c r="H6009" s="29">
        <f t="shared" ca="1" si="376"/>
        <v>0</v>
      </c>
      <c r="I6009" s="29">
        <f t="shared" ca="1" si="374"/>
        <v>0</v>
      </c>
      <c r="J6009" s="30">
        <f>Calculator!$G$40</f>
        <v>6.5000000000000002E-2</v>
      </c>
      <c r="K6009" s="29">
        <f ca="1">IF(C6009&gt;=Calculator!$G$27,IF(DAY($C6009)=1,Calculator!$G$34/2,IF(DAY($C6009)=15,Calculator!$G$34/2,0)),0)</f>
        <v>0</v>
      </c>
      <c r="L6009" s="29">
        <f ca="1">IF(DAY($C6009)=28,IF(H6009=0,0,Calculator!$G$35),0)</f>
        <v>0</v>
      </c>
      <c r="M6009" s="29">
        <f ca="1">IF(I6009&gt;0,IF(DAY($C6009)=1,SUM(INDIRECT("I"&amp;(ROW(C6008)-DAY(C6008))):I6008),0),0)</f>
        <v>0</v>
      </c>
      <c r="N6009" s="29">
        <f ca="1">IF(C6009&lt;Calculator!$G$27,0,IF(C6009=Calculator!$G$27,Calculator!$G$39,IF(H6009-K6009&lt;=0,IF(D6009&gt;Calculator!$G$39,IF(H6009-K6009+E6009+L6009+M6009+Calculator!$G$39&gt;Calculator!$G$39,Calculator!$G$39-(H6009+E6009+L6009+M6009-K6009),Calculator!$G$39),D6009),0)))</f>
        <v>0</v>
      </c>
    </row>
    <row r="6010" spans="1:14" ht="15.75" thickBot="1">
      <c r="A6010" s="33" t="str">
        <f ca="1">IF(C6010=Calculator!$H$27,"F",IF(Daily!D6010+Daily!H6010=0,IF(D6009+H6009&gt;0,"L",""),""))</f>
        <v/>
      </c>
      <c r="B6010" s="34">
        <v>6009</v>
      </c>
      <c r="C6010" s="19">
        <f t="shared" ca="1" si="373"/>
        <v>51939</v>
      </c>
      <c r="D6010" s="29">
        <f t="shared" ca="1" si="375"/>
        <v>0</v>
      </c>
      <c r="E6010" s="29">
        <f ca="1">IF(C6010&lt;Calculator!$D$26,0,IF(DAY($C6010)=1,IF(D6010-Calculator!$G$24&gt;0,Calculator!$G$24,D6010),0))</f>
        <v>0</v>
      </c>
      <c r="F6010" s="29">
        <f ca="1">IF(E6010&gt;0,D6010*Calculator!$G$22/12,0)</f>
        <v>0</v>
      </c>
      <c r="G6010" s="29">
        <f ca="1">IF(E6010&gt;0,(IFERROR(-PMT(Calculator!$G$22/12,Calculator!$G$23*12,Calculator!$G$20),0))-F6010,0)</f>
        <v>0</v>
      </c>
      <c r="H6010" s="29">
        <f t="shared" ca="1" si="376"/>
        <v>0</v>
      </c>
      <c r="I6010" s="29">
        <f t="shared" ca="1" si="374"/>
        <v>0</v>
      </c>
      <c r="J6010" s="30">
        <f>Calculator!$G$40</f>
        <v>6.5000000000000002E-2</v>
      </c>
      <c r="K6010" s="29">
        <f ca="1">IF(C6010&gt;=Calculator!$G$27,IF(DAY($C6010)=1,Calculator!$G$34/2,IF(DAY($C6010)=15,Calculator!$G$34/2,0)),0)</f>
        <v>0</v>
      </c>
      <c r="L6010" s="29">
        <f ca="1">IF(DAY($C6010)=28,IF(H6010=0,0,Calculator!$G$35),0)</f>
        <v>0</v>
      </c>
      <c r="M6010" s="29">
        <f ca="1">IF(I6010&gt;0,IF(DAY($C6010)=1,SUM(INDIRECT("I"&amp;(ROW(C6009)-DAY(C6009))):I6009),0),0)</f>
        <v>0</v>
      </c>
      <c r="N6010" s="29">
        <f ca="1">IF(C6010&lt;Calculator!$G$27,0,IF(C6010=Calculator!$G$27,Calculator!$G$39,IF(H6010-K6010&lt;=0,IF(D6010&gt;Calculator!$G$39,IF(H6010-K6010+E6010+L6010+M6010+Calculator!$G$39&gt;Calculator!$G$39,Calculator!$G$39-(H6010+E6010+L6010+M6010-K6010),Calculator!$G$39),D6010),0)))</f>
        <v>0</v>
      </c>
    </row>
    <row r="6011" spans="1:14" ht="15.75" thickBot="1">
      <c r="A6011" s="33" t="str">
        <f ca="1">IF(C6011=Calculator!$H$27,"F",IF(Daily!D6011+Daily!H6011=0,IF(D6010+H6010&gt;0,"L",""),""))</f>
        <v/>
      </c>
      <c r="B6011" s="34">
        <v>6010</v>
      </c>
      <c r="C6011" s="19">
        <f t="shared" ca="1" si="373"/>
        <v>51940</v>
      </c>
      <c r="D6011" s="29">
        <f t="shared" ca="1" si="375"/>
        <v>0</v>
      </c>
      <c r="E6011" s="29">
        <f ca="1">IF(C6011&lt;Calculator!$D$26,0,IF(DAY($C6011)=1,IF(D6011-Calculator!$G$24&gt;0,Calculator!$G$24,D6011),0))</f>
        <v>0</v>
      </c>
      <c r="F6011" s="29">
        <f ca="1">IF(E6011&gt;0,D6011*Calculator!$G$22/12,0)</f>
        <v>0</v>
      </c>
      <c r="G6011" s="29">
        <f ca="1">IF(E6011&gt;0,(IFERROR(-PMT(Calculator!$G$22/12,Calculator!$G$23*12,Calculator!$G$20),0))-F6011,0)</f>
        <v>0</v>
      </c>
      <c r="H6011" s="29">
        <f t="shared" ca="1" si="376"/>
        <v>0</v>
      </c>
      <c r="I6011" s="29">
        <f t="shared" ca="1" si="374"/>
        <v>0</v>
      </c>
      <c r="J6011" s="30">
        <f>Calculator!$G$40</f>
        <v>6.5000000000000002E-2</v>
      </c>
      <c r="K6011" s="29">
        <f ca="1">IF(C6011&gt;=Calculator!$G$27,IF(DAY($C6011)=1,Calculator!$G$34/2,IF(DAY($C6011)=15,Calculator!$G$34/2,0)),0)</f>
        <v>4500</v>
      </c>
      <c r="L6011" s="29">
        <f ca="1">IF(DAY($C6011)=28,IF(H6011=0,0,Calculator!$G$35),0)</f>
        <v>0</v>
      </c>
      <c r="M6011" s="29">
        <f ca="1">IF(I6011&gt;0,IF(DAY($C6011)=1,SUM(INDIRECT("I"&amp;(ROW(C6010)-DAY(C6010))):I6010),0),0)</f>
        <v>0</v>
      </c>
      <c r="N6011" s="29">
        <f ca="1">IF(C6011&lt;Calculator!$G$27,0,IF(C6011=Calculator!$G$27,Calculator!$G$39,IF(H6011-K6011&lt;=0,IF(D6011&gt;Calculator!$G$39,IF(H6011-K6011+E6011+L6011+M6011+Calculator!$G$39&gt;Calculator!$G$39,Calculator!$G$39-(H6011+E6011+L6011+M6011-K6011),Calculator!$G$39),D6011),0)))</f>
        <v>0</v>
      </c>
    </row>
    <row r="6012" spans="1:14" ht="15.75" thickBot="1">
      <c r="A6012" s="33" t="str">
        <f ca="1">IF(C6012=Calculator!$H$27,"F",IF(Daily!D6012+Daily!H6012=0,IF(D6011+H6011&gt;0,"L",""),""))</f>
        <v/>
      </c>
      <c r="B6012" s="34">
        <v>6011</v>
      </c>
      <c r="C6012" s="19">
        <f t="shared" ca="1" si="373"/>
        <v>51941</v>
      </c>
      <c r="D6012" s="29">
        <f t="shared" ca="1" si="375"/>
        <v>0</v>
      </c>
      <c r="E6012" s="29">
        <f ca="1">IF(C6012&lt;Calculator!$D$26,0,IF(DAY($C6012)=1,IF(D6012-Calculator!$G$24&gt;0,Calculator!$G$24,D6012),0))</f>
        <v>0</v>
      </c>
      <c r="F6012" s="29">
        <f ca="1">IF(E6012&gt;0,D6012*Calculator!$G$22/12,0)</f>
        <v>0</v>
      </c>
      <c r="G6012" s="29">
        <f ca="1">IF(E6012&gt;0,(IFERROR(-PMT(Calculator!$G$22/12,Calculator!$G$23*12,Calculator!$G$20),0))-F6012,0)</f>
        <v>0</v>
      </c>
      <c r="H6012" s="29">
        <f t="shared" ca="1" si="376"/>
        <v>0</v>
      </c>
      <c r="I6012" s="29">
        <f t="shared" ca="1" si="374"/>
        <v>0</v>
      </c>
      <c r="J6012" s="30">
        <f>Calculator!$G$40</f>
        <v>6.5000000000000002E-2</v>
      </c>
      <c r="K6012" s="29">
        <f ca="1">IF(C6012&gt;=Calculator!$G$27,IF(DAY($C6012)=1,Calculator!$G$34/2,IF(DAY($C6012)=15,Calculator!$G$34/2,0)),0)</f>
        <v>0</v>
      </c>
      <c r="L6012" s="29">
        <f ca="1">IF(DAY($C6012)=28,IF(H6012=0,0,Calculator!$G$35),0)</f>
        <v>0</v>
      </c>
      <c r="M6012" s="29">
        <f ca="1">IF(I6012&gt;0,IF(DAY($C6012)=1,SUM(INDIRECT("I"&amp;(ROW(C6011)-DAY(C6011))):I6011),0),0)</f>
        <v>0</v>
      </c>
      <c r="N6012" s="29">
        <f ca="1">IF(C6012&lt;Calculator!$G$27,0,IF(C6012=Calculator!$G$27,Calculator!$G$39,IF(H6012-K6012&lt;=0,IF(D6012&gt;Calculator!$G$39,IF(H6012-K6012+E6012+L6012+M6012+Calculator!$G$39&gt;Calculator!$G$39,Calculator!$G$39-(H6012+E6012+L6012+M6012-K6012),Calculator!$G$39),D6012),0)))</f>
        <v>0</v>
      </c>
    </row>
    <row r="6013" spans="1:14" ht="15.75" thickBot="1">
      <c r="A6013" s="33" t="str">
        <f ca="1">IF(C6013=Calculator!$H$27,"F",IF(Daily!D6013+Daily!H6013=0,IF(D6012+H6012&gt;0,"L",""),""))</f>
        <v/>
      </c>
      <c r="B6013" s="34">
        <v>6012</v>
      </c>
      <c r="C6013" s="19">
        <f t="shared" ca="1" si="373"/>
        <v>51942</v>
      </c>
      <c r="D6013" s="29">
        <f t="shared" ca="1" si="375"/>
        <v>0</v>
      </c>
      <c r="E6013" s="29">
        <f ca="1">IF(C6013&lt;Calculator!$D$26,0,IF(DAY($C6013)=1,IF(D6013-Calculator!$G$24&gt;0,Calculator!$G$24,D6013),0))</f>
        <v>0</v>
      </c>
      <c r="F6013" s="29">
        <f ca="1">IF(E6013&gt;0,D6013*Calculator!$G$22/12,0)</f>
        <v>0</v>
      </c>
      <c r="G6013" s="29">
        <f ca="1">IF(E6013&gt;0,(IFERROR(-PMT(Calculator!$G$22/12,Calculator!$G$23*12,Calculator!$G$20),0))-F6013,0)</f>
        <v>0</v>
      </c>
      <c r="H6013" s="29">
        <f t="shared" ca="1" si="376"/>
        <v>0</v>
      </c>
      <c r="I6013" s="29">
        <f t="shared" ca="1" si="374"/>
        <v>0</v>
      </c>
      <c r="J6013" s="30">
        <f>Calculator!$G$40</f>
        <v>6.5000000000000002E-2</v>
      </c>
      <c r="K6013" s="29">
        <f ca="1">IF(C6013&gt;=Calculator!$G$27,IF(DAY($C6013)=1,Calculator!$G$34/2,IF(DAY($C6013)=15,Calculator!$G$34/2,0)),0)</f>
        <v>0</v>
      </c>
      <c r="L6013" s="29">
        <f ca="1">IF(DAY($C6013)=28,IF(H6013=0,0,Calculator!$G$35),0)</f>
        <v>0</v>
      </c>
      <c r="M6013" s="29">
        <f ca="1">IF(I6013&gt;0,IF(DAY($C6013)=1,SUM(INDIRECT("I"&amp;(ROW(C6012)-DAY(C6012))):I6012),0),0)</f>
        <v>0</v>
      </c>
      <c r="N6013" s="29">
        <f ca="1">IF(C6013&lt;Calculator!$G$27,0,IF(C6013=Calculator!$G$27,Calculator!$G$39,IF(H6013-K6013&lt;=0,IF(D6013&gt;Calculator!$G$39,IF(H6013-K6013+E6013+L6013+M6013+Calculator!$G$39&gt;Calculator!$G$39,Calculator!$G$39-(H6013+E6013+L6013+M6013-K6013),Calculator!$G$39),D6013),0)))</f>
        <v>0</v>
      </c>
    </row>
    <row r="6014" spans="1:14" ht="15.75" thickBot="1">
      <c r="A6014" s="33" t="str">
        <f ca="1">IF(C6014=Calculator!$H$27,"F",IF(Daily!D6014+Daily!H6014=0,IF(D6013+H6013&gt;0,"L",""),""))</f>
        <v/>
      </c>
      <c r="B6014" s="34">
        <v>6013</v>
      </c>
      <c r="C6014" s="19">
        <f t="shared" ca="1" si="373"/>
        <v>51943</v>
      </c>
      <c r="D6014" s="29">
        <f t="shared" ca="1" si="375"/>
        <v>0</v>
      </c>
      <c r="E6014" s="29">
        <f ca="1">IF(C6014&lt;Calculator!$D$26,0,IF(DAY($C6014)=1,IF(D6014-Calculator!$G$24&gt;0,Calculator!$G$24,D6014),0))</f>
        <v>0</v>
      </c>
      <c r="F6014" s="29">
        <f ca="1">IF(E6014&gt;0,D6014*Calculator!$G$22/12,0)</f>
        <v>0</v>
      </c>
      <c r="G6014" s="29">
        <f ca="1">IF(E6014&gt;0,(IFERROR(-PMT(Calculator!$G$22/12,Calculator!$G$23*12,Calculator!$G$20),0))-F6014,0)</f>
        <v>0</v>
      </c>
      <c r="H6014" s="29">
        <f t="shared" ca="1" si="376"/>
        <v>0</v>
      </c>
      <c r="I6014" s="29">
        <f t="shared" ca="1" si="374"/>
        <v>0</v>
      </c>
      <c r="J6014" s="30">
        <f>Calculator!$G$40</f>
        <v>6.5000000000000002E-2</v>
      </c>
      <c r="K6014" s="29">
        <f ca="1">IF(C6014&gt;=Calculator!$G$27,IF(DAY($C6014)=1,Calculator!$G$34/2,IF(DAY($C6014)=15,Calculator!$G$34/2,0)),0)</f>
        <v>0</v>
      </c>
      <c r="L6014" s="29">
        <f ca="1">IF(DAY($C6014)=28,IF(H6014=0,0,Calculator!$G$35),0)</f>
        <v>0</v>
      </c>
      <c r="M6014" s="29">
        <f ca="1">IF(I6014&gt;0,IF(DAY($C6014)=1,SUM(INDIRECT("I"&amp;(ROW(C6013)-DAY(C6013))):I6013),0),0)</f>
        <v>0</v>
      </c>
      <c r="N6014" s="29">
        <f ca="1">IF(C6014&lt;Calculator!$G$27,0,IF(C6014=Calculator!$G$27,Calculator!$G$39,IF(H6014-K6014&lt;=0,IF(D6014&gt;Calculator!$G$39,IF(H6014-K6014+E6014+L6014+M6014+Calculator!$G$39&gt;Calculator!$G$39,Calculator!$G$39-(H6014+E6014+L6014+M6014-K6014),Calculator!$G$39),D6014),0)))</f>
        <v>0</v>
      </c>
    </row>
    <row r="6015" spans="1:14" ht="15.75" thickBot="1">
      <c r="A6015" s="33" t="str">
        <f ca="1">IF(C6015=Calculator!$H$27,"F",IF(Daily!D6015+Daily!H6015=0,IF(D6014+H6014&gt;0,"L",""),""))</f>
        <v/>
      </c>
      <c r="B6015" s="34">
        <v>6014</v>
      </c>
      <c r="C6015" s="19">
        <f t="shared" ca="1" si="373"/>
        <v>51944</v>
      </c>
      <c r="D6015" s="29">
        <f t="shared" ca="1" si="375"/>
        <v>0</v>
      </c>
      <c r="E6015" s="29">
        <f ca="1">IF(C6015&lt;Calculator!$D$26,0,IF(DAY($C6015)=1,IF(D6015-Calculator!$G$24&gt;0,Calculator!$G$24,D6015),0))</f>
        <v>0</v>
      </c>
      <c r="F6015" s="29">
        <f ca="1">IF(E6015&gt;0,D6015*Calculator!$G$22/12,0)</f>
        <v>0</v>
      </c>
      <c r="G6015" s="29">
        <f ca="1">IF(E6015&gt;0,(IFERROR(-PMT(Calculator!$G$22/12,Calculator!$G$23*12,Calculator!$G$20),0))-F6015,0)</f>
        <v>0</v>
      </c>
      <c r="H6015" s="29">
        <f t="shared" ca="1" si="376"/>
        <v>0</v>
      </c>
      <c r="I6015" s="29">
        <f t="shared" ca="1" si="374"/>
        <v>0</v>
      </c>
      <c r="J6015" s="30">
        <f>Calculator!$G$40</f>
        <v>6.5000000000000002E-2</v>
      </c>
      <c r="K6015" s="29">
        <f ca="1">IF(C6015&gt;=Calculator!$G$27,IF(DAY($C6015)=1,Calculator!$G$34/2,IF(DAY($C6015)=15,Calculator!$G$34/2,0)),0)</f>
        <v>0</v>
      </c>
      <c r="L6015" s="29">
        <f ca="1">IF(DAY($C6015)=28,IF(H6015=0,0,Calculator!$G$35),0)</f>
        <v>0</v>
      </c>
      <c r="M6015" s="29">
        <f ca="1">IF(I6015&gt;0,IF(DAY($C6015)=1,SUM(INDIRECT("I"&amp;(ROW(C6014)-DAY(C6014))):I6014),0),0)</f>
        <v>0</v>
      </c>
      <c r="N6015" s="29">
        <f ca="1">IF(C6015&lt;Calculator!$G$27,0,IF(C6015=Calculator!$G$27,Calculator!$G$39,IF(H6015-K6015&lt;=0,IF(D6015&gt;Calculator!$G$39,IF(H6015-K6015+E6015+L6015+M6015+Calculator!$G$39&gt;Calculator!$G$39,Calculator!$G$39-(H6015+E6015+L6015+M6015-K6015),Calculator!$G$39),D6015),0)))</f>
        <v>0</v>
      </c>
    </row>
    <row r="6016" spans="1:14" ht="15.75" thickBot="1">
      <c r="A6016" s="33" t="str">
        <f ca="1">IF(C6016=Calculator!$H$27,"F",IF(Daily!D6016+Daily!H6016=0,IF(D6015+H6015&gt;0,"L",""),""))</f>
        <v/>
      </c>
      <c r="B6016" s="34">
        <v>6015</v>
      </c>
      <c r="C6016" s="19">
        <f t="shared" ca="1" si="373"/>
        <v>51945</v>
      </c>
      <c r="D6016" s="29">
        <f t="shared" ca="1" si="375"/>
        <v>0</v>
      </c>
      <c r="E6016" s="29">
        <f ca="1">IF(C6016&lt;Calculator!$D$26,0,IF(DAY($C6016)=1,IF(D6016-Calculator!$G$24&gt;0,Calculator!$G$24,D6016),0))</f>
        <v>0</v>
      </c>
      <c r="F6016" s="29">
        <f ca="1">IF(E6016&gt;0,D6016*Calculator!$G$22/12,0)</f>
        <v>0</v>
      </c>
      <c r="G6016" s="29">
        <f ca="1">IF(E6016&gt;0,(IFERROR(-PMT(Calculator!$G$22/12,Calculator!$G$23*12,Calculator!$G$20),0))-F6016,0)</f>
        <v>0</v>
      </c>
      <c r="H6016" s="29">
        <f t="shared" ca="1" si="376"/>
        <v>0</v>
      </c>
      <c r="I6016" s="29">
        <f t="shared" ca="1" si="374"/>
        <v>0</v>
      </c>
      <c r="J6016" s="30">
        <f>Calculator!$G$40</f>
        <v>6.5000000000000002E-2</v>
      </c>
      <c r="K6016" s="29">
        <f ca="1">IF(C6016&gt;=Calculator!$G$27,IF(DAY($C6016)=1,Calculator!$G$34/2,IF(DAY($C6016)=15,Calculator!$G$34/2,0)),0)</f>
        <v>0</v>
      </c>
      <c r="L6016" s="29">
        <f ca="1">IF(DAY($C6016)=28,IF(H6016=0,0,Calculator!$G$35),0)</f>
        <v>0</v>
      </c>
      <c r="M6016" s="29">
        <f ca="1">IF(I6016&gt;0,IF(DAY($C6016)=1,SUM(INDIRECT("I"&amp;(ROW(C6015)-DAY(C6015))):I6015),0),0)</f>
        <v>0</v>
      </c>
      <c r="N6016" s="29">
        <f ca="1">IF(C6016&lt;Calculator!$G$27,0,IF(C6016=Calculator!$G$27,Calculator!$G$39,IF(H6016-K6016&lt;=0,IF(D6016&gt;Calculator!$G$39,IF(H6016-K6016+E6016+L6016+M6016+Calculator!$G$39&gt;Calculator!$G$39,Calculator!$G$39-(H6016+E6016+L6016+M6016-K6016),Calculator!$G$39),D6016),0)))</f>
        <v>0</v>
      </c>
    </row>
    <row r="6017" spans="1:14" ht="15.75" thickBot="1">
      <c r="A6017" s="33" t="str">
        <f ca="1">IF(C6017=Calculator!$H$27,"F",IF(Daily!D6017+Daily!H6017=0,IF(D6016+H6016&gt;0,"L",""),""))</f>
        <v/>
      </c>
      <c r="B6017" s="34">
        <v>6016</v>
      </c>
      <c r="C6017" s="19">
        <f t="shared" ca="1" si="373"/>
        <v>51946</v>
      </c>
      <c r="D6017" s="29">
        <f t="shared" ca="1" si="375"/>
        <v>0</v>
      </c>
      <c r="E6017" s="29">
        <f ca="1">IF(C6017&lt;Calculator!$D$26,0,IF(DAY($C6017)=1,IF(D6017-Calculator!$G$24&gt;0,Calculator!$G$24,D6017),0))</f>
        <v>0</v>
      </c>
      <c r="F6017" s="29">
        <f ca="1">IF(E6017&gt;0,D6017*Calculator!$G$22/12,0)</f>
        <v>0</v>
      </c>
      <c r="G6017" s="29">
        <f ca="1">IF(E6017&gt;0,(IFERROR(-PMT(Calculator!$G$22/12,Calculator!$G$23*12,Calculator!$G$20),0))-F6017,0)</f>
        <v>0</v>
      </c>
      <c r="H6017" s="29">
        <f t="shared" ca="1" si="376"/>
        <v>0</v>
      </c>
      <c r="I6017" s="29">
        <f t="shared" ca="1" si="374"/>
        <v>0</v>
      </c>
      <c r="J6017" s="30">
        <f>Calculator!$G$40</f>
        <v>6.5000000000000002E-2</v>
      </c>
      <c r="K6017" s="29">
        <f ca="1">IF(C6017&gt;=Calculator!$G$27,IF(DAY($C6017)=1,Calculator!$G$34/2,IF(DAY($C6017)=15,Calculator!$G$34/2,0)),0)</f>
        <v>0</v>
      </c>
      <c r="L6017" s="29">
        <f ca="1">IF(DAY($C6017)=28,IF(H6017=0,0,Calculator!$G$35),0)</f>
        <v>0</v>
      </c>
      <c r="M6017" s="29">
        <f ca="1">IF(I6017&gt;0,IF(DAY($C6017)=1,SUM(INDIRECT("I"&amp;(ROW(C6016)-DAY(C6016))):I6016),0),0)</f>
        <v>0</v>
      </c>
      <c r="N6017" s="29">
        <f ca="1">IF(C6017&lt;Calculator!$G$27,0,IF(C6017=Calculator!$G$27,Calculator!$G$39,IF(H6017-K6017&lt;=0,IF(D6017&gt;Calculator!$G$39,IF(H6017-K6017+E6017+L6017+M6017+Calculator!$G$39&gt;Calculator!$G$39,Calculator!$G$39-(H6017+E6017+L6017+M6017-K6017),Calculator!$G$39),D6017),0)))</f>
        <v>0</v>
      </c>
    </row>
    <row r="6018" spans="1:14" ht="15.75" thickBot="1">
      <c r="A6018" s="33" t="str">
        <f ca="1">IF(C6018=Calculator!$H$27,"F",IF(Daily!D6018+Daily!H6018=0,IF(D6017+H6017&gt;0,"L",""),""))</f>
        <v/>
      </c>
      <c r="B6018" s="34">
        <v>6017</v>
      </c>
      <c r="C6018" s="19">
        <f t="shared" ca="1" si="373"/>
        <v>51947</v>
      </c>
      <c r="D6018" s="29">
        <f t="shared" ca="1" si="375"/>
        <v>0</v>
      </c>
      <c r="E6018" s="29">
        <f ca="1">IF(C6018&lt;Calculator!$D$26,0,IF(DAY($C6018)=1,IF(D6018-Calculator!$G$24&gt;0,Calculator!$G$24,D6018),0))</f>
        <v>0</v>
      </c>
      <c r="F6018" s="29">
        <f ca="1">IF(E6018&gt;0,D6018*Calculator!$G$22/12,0)</f>
        <v>0</v>
      </c>
      <c r="G6018" s="29">
        <f ca="1">IF(E6018&gt;0,(IFERROR(-PMT(Calculator!$G$22/12,Calculator!$G$23*12,Calculator!$G$20),0))-F6018,0)</f>
        <v>0</v>
      </c>
      <c r="H6018" s="29">
        <f t="shared" ca="1" si="376"/>
        <v>0</v>
      </c>
      <c r="I6018" s="29">
        <f t="shared" ca="1" si="374"/>
        <v>0</v>
      </c>
      <c r="J6018" s="30">
        <f>Calculator!$G$40</f>
        <v>6.5000000000000002E-2</v>
      </c>
      <c r="K6018" s="29">
        <f ca="1">IF(C6018&gt;=Calculator!$G$27,IF(DAY($C6018)=1,Calculator!$G$34/2,IF(DAY($C6018)=15,Calculator!$G$34/2,0)),0)</f>
        <v>0</v>
      </c>
      <c r="L6018" s="29">
        <f ca="1">IF(DAY($C6018)=28,IF(H6018=0,0,Calculator!$G$35),0)</f>
        <v>0</v>
      </c>
      <c r="M6018" s="29">
        <f ca="1">IF(I6018&gt;0,IF(DAY($C6018)=1,SUM(INDIRECT("I"&amp;(ROW(C6017)-DAY(C6017))):I6017),0),0)</f>
        <v>0</v>
      </c>
      <c r="N6018" s="29">
        <f ca="1">IF(C6018&lt;Calculator!$G$27,0,IF(C6018=Calculator!$G$27,Calculator!$G$39,IF(H6018-K6018&lt;=0,IF(D6018&gt;Calculator!$G$39,IF(H6018-K6018+E6018+L6018+M6018+Calculator!$G$39&gt;Calculator!$G$39,Calculator!$G$39-(H6018+E6018+L6018+M6018-K6018),Calculator!$G$39),D6018),0)))</f>
        <v>0</v>
      </c>
    </row>
    <row r="6019" spans="1:14" ht="15.75" thickBot="1">
      <c r="A6019" s="33" t="str">
        <f ca="1">IF(C6019=Calculator!$H$27,"F",IF(Daily!D6019+Daily!H6019=0,IF(D6018+H6018&gt;0,"L",""),""))</f>
        <v/>
      </c>
      <c r="B6019" s="34">
        <v>6018</v>
      </c>
      <c r="C6019" s="19">
        <f t="shared" ref="C6019:C6082" ca="1" si="377">C6018+1</f>
        <v>51948</v>
      </c>
      <c r="D6019" s="29">
        <f t="shared" ca="1" si="375"/>
        <v>0</v>
      </c>
      <c r="E6019" s="29">
        <f ca="1">IF(C6019&lt;Calculator!$D$26,0,IF(DAY($C6019)=1,IF(D6019-Calculator!$G$24&gt;0,Calculator!$G$24,D6019),0))</f>
        <v>0</v>
      </c>
      <c r="F6019" s="29">
        <f ca="1">IF(E6019&gt;0,D6019*Calculator!$G$22/12,0)</f>
        <v>0</v>
      </c>
      <c r="G6019" s="29">
        <f ca="1">IF(E6019&gt;0,(IFERROR(-PMT(Calculator!$G$22/12,Calculator!$G$23*12,Calculator!$G$20),0))-F6019,0)</f>
        <v>0</v>
      </c>
      <c r="H6019" s="29">
        <f t="shared" ca="1" si="376"/>
        <v>0</v>
      </c>
      <c r="I6019" s="29">
        <f t="shared" ref="I6019:I6082" ca="1" si="378">H6019*J6019/365</f>
        <v>0</v>
      </c>
      <c r="J6019" s="30">
        <f>Calculator!$G$40</f>
        <v>6.5000000000000002E-2</v>
      </c>
      <c r="K6019" s="29">
        <f ca="1">IF(C6019&gt;=Calculator!$G$27,IF(DAY($C6019)=1,Calculator!$G$34/2,IF(DAY($C6019)=15,Calculator!$G$34/2,0)),0)</f>
        <v>0</v>
      </c>
      <c r="L6019" s="29">
        <f ca="1">IF(DAY($C6019)=28,IF(H6019=0,0,Calculator!$G$35),0)</f>
        <v>0</v>
      </c>
      <c r="M6019" s="29">
        <f ca="1">IF(I6019&gt;0,IF(DAY($C6019)=1,SUM(INDIRECT("I"&amp;(ROW(C6018)-DAY(C6018))):I6018),0),0)</f>
        <v>0</v>
      </c>
      <c r="N6019" s="29">
        <f ca="1">IF(C6019&lt;Calculator!$G$27,0,IF(C6019=Calculator!$G$27,Calculator!$G$39,IF(H6019-K6019&lt;=0,IF(D6019&gt;Calculator!$G$39,IF(H6019-K6019+E6019+L6019+M6019+Calculator!$G$39&gt;Calculator!$G$39,Calculator!$G$39-(H6019+E6019+L6019+M6019-K6019),Calculator!$G$39),D6019),0)))</f>
        <v>0</v>
      </c>
    </row>
    <row r="6020" spans="1:14" ht="15.75" thickBot="1">
      <c r="A6020" s="33" t="str">
        <f ca="1">IF(C6020=Calculator!$H$27,"F",IF(Daily!D6020+Daily!H6020=0,IF(D6019+H6019&gt;0,"L",""),""))</f>
        <v/>
      </c>
      <c r="B6020" s="34">
        <v>6019</v>
      </c>
      <c r="C6020" s="19">
        <f t="shared" ca="1" si="377"/>
        <v>51949</v>
      </c>
      <c r="D6020" s="29">
        <f t="shared" ref="D6020:D6083" ca="1" si="379">IF(((D6019-G6019)-N6019)&lt;0,0,((D6019-G6019)-N6019))</f>
        <v>0</v>
      </c>
      <c r="E6020" s="29">
        <f ca="1">IF(C6020&lt;Calculator!$D$26,0,IF(DAY($C6020)=1,IF(D6020-Calculator!$G$24&gt;0,Calculator!$G$24,D6020),0))</f>
        <v>0</v>
      </c>
      <c r="F6020" s="29">
        <f ca="1">IF(E6020&gt;0,D6020*Calculator!$G$22/12,0)</f>
        <v>0</v>
      </c>
      <c r="G6020" s="29">
        <f ca="1">IF(E6020&gt;0,(IFERROR(-PMT(Calculator!$G$22/12,Calculator!$G$23*12,Calculator!$G$20),0))-F6020,0)</f>
        <v>0</v>
      </c>
      <c r="H6020" s="29">
        <f t="shared" ref="H6020:H6083" ca="1" si="380">IF((H6019-K6019+SUM(L6019:N6019)+E6019)&lt;0,0,(H6019-K6019+SUM(L6019:N6019)+E6019))</f>
        <v>0</v>
      </c>
      <c r="I6020" s="29">
        <f t="shared" ca="1" si="378"/>
        <v>0</v>
      </c>
      <c r="J6020" s="30">
        <f>Calculator!$G$40</f>
        <v>6.5000000000000002E-2</v>
      </c>
      <c r="K6020" s="29">
        <f ca="1">IF(C6020&gt;=Calculator!$G$27,IF(DAY($C6020)=1,Calculator!$G$34/2,IF(DAY($C6020)=15,Calculator!$G$34/2,0)),0)</f>
        <v>0</v>
      </c>
      <c r="L6020" s="29">
        <f ca="1">IF(DAY($C6020)=28,IF(H6020=0,0,Calculator!$G$35),0)</f>
        <v>0</v>
      </c>
      <c r="M6020" s="29">
        <f ca="1">IF(I6020&gt;0,IF(DAY($C6020)=1,SUM(INDIRECT("I"&amp;(ROW(C6019)-DAY(C6019))):I6019),0),0)</f>
        <v>0</v>
      </c>
      <c r="N6020" s="29">
        <f ca="1">IF(C6020&lt;Calculator!$G$27,0,IF(C6020=Calculator!$G$27,Calculator!$G$39,IF(H6020-K6020&lt;=0,IF(D6020&gt;Calculator!$G$39,IF(H6020-K6020+E6020+L6020+M6020+Calculator!$G$39&gt;Calculator!$G$39,Calculator!$G$39-(H6020+E6020+L6020+M6020-K6020),Calculator!$G$39),D6020),0)))</f>
        <v>0</v>
      </c>
    </row>
    <row r="6021" spans="1:14" ht="15.75" thickBot="1">
      <c r="A6021" s="33" t="str">
        <f ca="1">IF(C6021=Calculator!$H$27,"F",IF(Daily!D6021+Daily!H6021=0,IF(D6020+H6020&gt;0,"L",""),""))</f>
        <v/>
      </c>
      <c r="B6021" s="34">
        <v>6020</v>
      </c>
      <c r="C6021" s="19">
        <f t="shared" ca="1" si="377"/>
        <v>51950</v>
      </c>
      <c r="D6021" s="29">
        <f t="shared" ca="1" si="379"/>
        <v>0</v>
      </c>
      <c r="E6021" s="29">
        <f ca="1">IF(C6021&lt;Calculator!$D$26,0,IF(DAY($C6021)=1,IF(D6021-Calculator!$G$24&gt;0,Calculator!$G$24,D6021),0))</f>
        <v>0</v>
      </c>
      <c r="F6021" s="29">
        <f ca="1">IF(E6021&gt;0,D6021*Calculator!$G$22/12,0)</f>
        <v>0</v>
      </c>
      <c r="G6021" s="29">
        <f ca="1">IF(E6021&gt;0,(IFERROR(-PMT(Calculator!$G$22/12,Calculator!$G$23*12,Calculator!$G$20),0))-F6021,0)</f>
        <v>0</v>
      </c>
      <c r="H6021" s="29">
        <f t="shared" ca="1" si="380"/>
        <v>0</v>
      </c>
      <c r="I6021" s="29">
        <f t="shared" ca="1" si="378"/>
        <v>0</v>
      </c>
      <c r="J6021" s="30">
        <f>Calculator!$G$40</f>
        <v>6.5000000000000002E-2</v>
      </c>
      <c r="K6021" s="29">
        <f ca="1">IF(C6021&gt;=Calculator!$G$27,IF(DAY($C6021)=1,Calculator!$G$34/2,IF(DAY($C6021)=15,Calculator!$G$34/2,0)),0)</f>
        <v>0</v>
      </c>
      <c r="L6021" s="29">
        <f ca="1">IF(DAY($C6021)=28,IF(H6021=0,0,Calculator!$G$35),0)</f>
        <v>0</v>
      </c>
      <c r="M6021" s="29">
        <f ca="1">IF(I6021&gt;0,IF(DAY($C6021)=1,SUM(INDIRECT("I"&amp;(ROW(C6020)-DAY(C6020))):I6020),0),0)</f>
        <v>0</v>
      </c>
      <c r="N6021" s="29">
        <f ca="1">IF(C6021&lt;Calculator!$G$27,0,IF(C6021=Calculator!$G$27,Calculator!$G$39,IF(H6021-K6021&lt;=0,IF(D6021&gt;Calculator!$G$39,IF(H6021-K6021+E6021+L6021+M6021+Calculator!$G$39&gt;Calculator!$G$39,Calculator!$G$39-(H6021+E6021+L6021+M6021-K6021),Calculator!$G$39),D6021),0)))</f>
        <v>0</v>
      </c>
    </row>
    <row r="6022" spans="1:14" ht="15.75" thickBot="1">
      <c r="A6022" s="33" t="str">
        <f ca="1">IF(C6022=Calculator!$H$27,"F",IF(Daily!D6022+Daily!H6022=0,IF(D6021+H6021&gt;0,"L",""),""))</f>
        <v/>
      </c>
      <c r="B6022" s="34">
        <v>6021</v>
      </c>
      <c r="C6022" s="19">
        <f t="shared" ca="1" si="377"/>
        <v>51951</v>
      </c>
      <c r="D6022" s="29">
        <f t="shared" ca="1" si="379"/>
        <v>0</v>
      </c>
      <c r="E6022" s="29">
        <f ca="1">IF(C6022&lt;Calculator!$D$26,0,IF(DAY($C6022)=1,IF(D6022-Calculator!$G$24&gt;0,Calculator!$G$24,D6022),0))</f>
        <v>0</v>
      </c>
      <c r="F6022" s="29">
        <f ca="1">IF(E6022&gt;0,D6022*Calculator!$G$22/12,0)</f>
        <v>0</v>
      </c>
      <c r="G6022" s="29">
        <f ca="1">IF(E6022&gt;0,(IFERROR(-PMT(Calculator!$G$22/12,Calculator!$G$23*12,Calculator!$G$20),0))-F6022,0)</f>
        <v>0</v>
      </c>
      <c r="H6022" s="29">
        <f t="shared" ca="1" si="380"/>
        <v>0</v>
      </c>
      <c r="I6022" s="29">
        <f t="shared" ca="1" si="378"/>
        <v>0</v>
      </c>
      <c r="J6022" s="30">
        <f>Calculator!$G$40</f>
        <v>6.5000000000000002E-2</v>
      </c>
      <c r="K6022" s="29">
        <f ca="1">IF(C6022&gt;=Calculator!$G$27,IF(DAY($C6022)=1,Calculator!$G$34/2,IF(DAY($C6022)=15,Calculator!$G$34/2,0)),0)</f>
        <v>0</v>
      </c>
      <c r="L6022" s="29">
        <f ca="1">IF(DAY($C6022)=28,IF(H6022=0,0,Calculator!$G$35),0)</f>
        <v>0</v>
      </c>
      <c r="M6022" s="29">
        <f ca="1">IF(I6022&gt;0,IF(DAY($C6022)=1,SUM(INDIRECT("I"&amp;(ROW(C6021)-DAY(C6021))):I6021),0),0)</f>
        <v>0</v>
      </c>
      <c r="N6022" s="29">
        <f ca="1">IF(C6022&lt;Calculator!$G$27,0,IF(C6022=Calculator!$G$27,Calculator!$G$39,IF(H6022-K6022&lt;=0,IF(D6022&gt;Calculator!$G$39,IF(H6022-K6022+E6022+L6022+M6022+Calculator!$G$39&gt;Calculator!$G$39,Calculator!$G$39-(H6022+E6022+L6022+M6022-K6022),Calculator!$G$39),D6022),0)))</f>
        <v>0</v>
      </c>
    </row>
    <row r="6023" spans="1:14" ht="15.75" thickBot="1">
      <c r="A6023" s="33" t="str">
        <f ca="1">IF(C6023=Calculator!$H$27,"F",IF(Daily!D6023+Daily!H6023=0,IF(D6022+H6022&gt;0,"L",""),""))</f>
        <v/>
      </c>
      <c r="B6023" s="34">
        <v>6022</v>
      </c>
      <c r="C6023" s="19">
        <f t="shared" ca="1" si="377"/>
        <v>51952</v>
      </c>
      <c r="D6023" s="29">
        <f t="shared" ca="1" si="379"/>
        <v>0</v>
      </c>
      <c r="E6023" s="29">
        <f ca="1">IF(C6023&lt;Calculator!$D$26,0,IF(DAY($C6023)=1,IF(D6023-Calculator!$G$24&gt;0,Calculator!$G$24,D6023),0))</f>
        <v>0</v>
      </c>
      <c r="F6023" s="29">
        <f ca="1">IF(E6023&gt;0,D6023*Calculator!$G$22/12,0)</f>
        <v>0</v>
      </c>
      <c r="G6023" s="29">
        <f ca="1">IF(E6023&gt;0,(IFERROR(-PMT(Calculator!$G$22/12,Calculator!$G$23*12,Calculator!$G$20),0))-F6023,0)</f>
        <v>0</v>
      </c>
      <c r="H6023" s="29">
        <f t="shared" ca="1" si="380"/>
        <v>0</v>
      </c>
      <c r="I6023" s="29">
        <f t="shared" ca="1" si="378"/>
        <v>0</v>
      </c>
      <c r="J6023" s="30">
        <f>Calculator!$G$40</f>
        <v>6.5000000000000002E-2</v>
      </c>
      <c r="K6023" s="29">
        <f ca="1">IF(C6023&gt;=Calculator!$G$27,IF(DAY($C6023)=1,Calculator!$G$34/2,IF(DAY($C6023)=15,Calculator!$G$34/2,0)),0)</f>
        <v>0</v>
      </c>
      <c r="L6023" s="29">
        <f ca="1">IF(DAY($C6023)=28,IF(H6023=0,0,Calculator!$G$35),0)</f>
        <v>0</v>
      </c>
      <c r="M6023" s="29">
        <f ca="1">IF(I6023&gt;0,IF(DAY($C6023)=1,SUM(INDIRECT("I"&amp;(ROW(C6022)-DAY(C6022))):I6022),0),0)</f>
        <v>0</v>
      </c>
      <c r="N6023" s="29">
        <f ca="1">IF(C6023&lt;Calculator!$G$27,0,IF(C6023=Calculator!$G$27,Calculator!$G$39,IF(H6023-K6023&lt;=0,IF(D6023&gt;Calculator!$G$39,IF(H6023-K6023+E6023+L6023+M6023+Calculator!$G$39&gt;Calculator!$G$39,Calculator!$G$39-(H6023+E6023+L6023+M6023-K6023),Calculator!$G$39),D6023),0)))</f>
        <v>0</v>
      </c>
    </row>
    <row r="6024" spans="1:14" ht="15.75" thickBot="1">
      <c r="A6024" s="33" t="str">
        <f ca="1">IF(C6024=Calculator!$H$27,"F",IF(Daily!D6024+Daily!H6024=0,IF(D6023+H6023&gt;0,"L",""),""))</f>
        <v/>
      </c>
      <c r="B6024" s="34">
        <v>6023</v>
      </c>
      <c r="C6024" s="19">
        <f t="shared" ca="1" si="377"/>
        <v>51953</v>
      </c>
      <c r="D6024" s="29">
        <f t="shared" ca="1" si="379"/>
        <v>0</v>
      </c>
      <c r="E6024" s="29">
        <f ca="1">IF(C6024&lt;Calculator!$D$26,0,IF(DAY($C6024)=1,IF(D6024-Calculator!$G$24&gt;0,Calculator!$G$24,D6024),0))</f>
        <v>0</v>
      </c>
      <c r="F6024" s="29">
        <f ca="1">IF(E6024&gt;0,D6024*Calculator!$G$22/12,0)</f>
        <v>0</v>
      </c>
      <c r="G6024" s="29">
        <f ca="1">IF(E6024&gt;0,(IFERROR(-PMT(Calculator!$G$22/12,Calculator!$G$23*12,Calculator!$G$20),0))-F6024,0)</f>
        <v>0</v>
      </c>
      <c r="H6024" s="29">
        <f t="shared" ca="1" si="380"/>
        <v>0</v>
      </c>
      <c r="I6024" s="29">
        <f t="shared" ca="1" si="378"/>
        <v>0</v>
      </c>
      <c r="J6024" s="30">
        <f>Calculator!$G$40</f>
        <v>6.5000000000000002E-2</v>
      </c>
      <c r="K6024" s="29">
        <f ca="1">IF(C6024&gt;=Calculator!$G$27,IF(DAY($C6024)=1,Calculator!$G$34/2,IF(DAY($C6024)=15,Calculator!$G$34/2,0)),0)</f>
        <v>0</v>
      </c>
      <c r="L6024" s="29">
        <f ca="1">IF(DAY($C6024)=28,IF(H6024=0,0,Calculator!$G$35),0)</f>
        <v>0</v>
      </c>
      <c r="M6024" s="29">
        <f ca="1">IF(I6024&gt;0,IF(DAY($C6024)=1,SUM(INDIRECT("I"&amp;(ROW(C6023)-DAY(C6023))):I6023),0),0)</f>
        <v>0</v>
      </c>
      <c r="N6024" s="29">
        <f ca="1">IF(C6024&lt;Calculator!$G$27,0,IF(C6024=Calculator!$G$27,Calculator!$G$39,IF(H6024-K6024&lt;=0,IF(D6024&gt;Calculator!$G$39,IF(H6024-K6024+E6024+L6024+M6024+Calculator!$G$39&gt;Calculator!$G$39,Calculator!$G$39-(H6024+E6024+L6024+M6024-K6024),Calculator!$G$39),D6024),0)))</f>
        <v>0</v>
      </c>
    </row>
    <row r="6025" spans="1:14" ht="15.75" thickBot="1">
      <c r="A6025" s="33" t="str">
        <f ca="1">IF(C6025=Calculator!$H$27,"F",IF(Daily!D6025+Daily!H6025=0,IF(D6024+H6024&gt;0,"L",""),""))</f>
        <v/>
      </c>
      <c r="B6025" s="34">
        <v>6024</v>
      </c>
      <c r="C6025" s="19">
        <f t="shared" ca="1" si="377"/>
        <v>51954</v>
      </c>
      <c r="D6025" s="29">
        <f t="shared" ca="1" si="379"/>
        <v>0</v>
      </c>
      <c r="E6025" s="29">
        <f ca="1">IF(C6025&lt;Calculator!$D$26,0,IF(DAY($C6025)=1,IF(D6025-Calculator!$G$24&gt;0,Calculator!$G$24,D6025),0))</f>
        <v>0</v>
      </c>
      <c r="F6025" s="29">
        <f ca="1">IF(E6025&gt;0,D6025*Calculator!$G$22/12,0)</f>
        <v>0</v>
      </c>
      <c r="G6025" s="29">
        <f ca="1">IF(E6025&gt;0,(IFERROR(-PMT(Calculator!$G$22/12,Calculator!$G$23*12,Calculator!$G$20),0))-F6025,0)</f>
        <v>0</v>
      </c>
      <c r="H6025" s="29">
        <f t="shared" ca="1" si="380"/>
        <v>0</v>
      </c>
      <c r="I6025" s="29">
        <f t="shared" ca="1" si="378"/>
        <v>0</v>
      </c>
      <c r="J6025" s="30">
        <f>Calculator!$G$40</f>
        <v>6.5000000000000002E-2</v>
      </c>
      <c r="K6025" s="29">
        <f ca="1">IF(C6025&gt;=Calculator!$G$27,IF(DAY($C6025)=1,Calculator!$G$34/2,IF(DAY($C6025)=15,Calculator!$G$34/2,0)),0)</f>
        <v>0</v>
      </c>
      <c r="L6025" s="29">
        <f ca="1">IF(DAY($C6025)=28,IF(H6025=0,0,Calculator!$G$35),0)</f>
        <v>0</v>
      </c>
      <c r="M6025" s="29">
        <f ca="1">IF(I6025&gt;0,IF(DAY($C6025)=1,SUM(INDIRECT("I"&amp;(ROW(C6024)-DAY(C6024))):I6024),0),0)</f>
        <v>0</v>
      </c>
      <c r="N6025" s="29">
        <f ca="1">IF(C6025&lt;Calculator!$G$27,0,IF(C6025=Calculator!$G$27,Calculator!$G$39,IF(H6025-K6025&lt;=0,IF(D6025&gt;Calculator!$G$39,IF(H6025-K6025+E6025+L6025+M6025+Calculator!$G$39&gt;Calculator!$G$39,Calculator!$G$39-(H6025+E6025+L6025+M6025-K6025),Calculator!$G$39),D6025),0)))</f>
        <v>0</v>
      </c>
    </row>
    <row r="6026" spans="1:14" ht="15.75" thickBot="1">
      <c r="A6026" s="33" t="str">
        <f ca="1">IF(C6026=Calculator!$H$27,"F",IF(Daily!D6026+Daily!H6026=0,IF(D6025+H6025&gt;0,"L",""),""))</f>
        <v/>
      </c>
      <c r="B6026" s="34">
        <v>6025</v>
      </c>
      <c r="C6026" s="19">
        <f t="shared" ca="1" si="377"/>
        <v>51955</v>
      </c>
      <c r="D6026" s="29">
        <f t="shared" ca="1" si="379"/>
        <v>0</v>
      </c>
      <c r="E6026" s="29">
        <f ca="1">IF(C6026&lt;Calculator!$D$26,0,IF(DAY($C6026)=1,IF(D6026-Calculator!$G$24&gt;0,Calculator!$G$24,D6026),0))</f>
        <v>0</v>
      </c>
      <c r="F6026" s="29">
        <f ca="1">IF(E6026&gt;0,D6026*Calculator!$G$22/12,0)</f>
        <v>0</v>
      </c>
      <c r="G6026" s="29">
        <f ca="1">IF(E6026&gt;0,(IFERROR(-PMT(Calculator!$G$22/12,Calculator!$G$23*12,Calculator!$G$20),0))-F6026,0)</f>
        <v>0</v>
      </c>
      <c r="H6026" s="29">
        <f t="shared" ca="1" si="380"/>
        <v>0</v>
      </c>
      <c r="I6026" s="29">
        <f t="shared" ca="1" si="378"/>
        <v>0</v>
      </c>
      <c r="J6026" s="30">
        <f>Calculator!$G$40</f>
        <v>6.5000000000000002E-2</v>
      </c>
      <c r="K6026" s="29">
        <f ca="1">IF(C6026&gt;=Calculator!$G$27,IF(DAY($C6026)=1,Calculator!$G$34/2,IF(DAY($C6026)=15,Calculator!$G$34/2,0)),0)</f>
        <v>0</v>
      </c>
      <c r="L6026" s="29">
        <f ca="1">IF(DAY($C6026)=28,IF(H6026=0,0,Calculator!$G$35),0)</f>
        <v>0</v>
      </c>
      <c r="M6026" s="29">
        <f ca="1">IF(I6026&gt;0,IF(DAY($C6026)=1,SUM(INDIRECT("I"&amp;(ROW(C6025)-DAY(C6025))):I6025),0),0)</f>
        <v>0</v>
      </c>
      <c r="N6026" s="29">
        <f ca="1">IF(C6026&lt;Calculator!$G$27,0,IF(C6026=Calculator!$G$27,Calculator!$G$39,IF(H6026-K6026&lt;=0,IF(D6026&gt;Calculator!$G$39,IF(H6026-K6026+E6026+L6026+M6026+Calculator!$G$39&gt;Calculator!$G$39,Calculator!$G$39-(H6026+E6026+L6026+M6026-K6026),Calculator!$G$39),D6026),0)))</f>
        <v>0</v>
      </c>
    </row>
    <row r="6027" spans="1:14" ht="15.75" thickBot="1">
      <c r="A6027" s="33" t="str">
        <f ca="1">IF(C6027=Calculator!$H$27,"F",IF(Daily!D6027+Daily!H6027=0,IF(D6026+H6026&gt;0,"L",""),""))</f>
        <v/>
      </c>
      <c r="B6027" s="34">
        <v>6026</v>
      </c>
      <c r="C6027" s="19">
        <f t="shared" ca="1" si="377"/>
        <v>51956</v>
      </c>
      <c r="D6027" s="29">
        <f t="shared" ca="1" si="379"/>
        <v>0</v>
      </c>
      <c r="E6027" s="29">
        <f ca="1">IF(C6027&lt;Calculator!$D$26,0,IF(DAY($C6027)=1,IF(D6027-Calculator!$G$24&gt;0,Calculator!$G$24,D6027),0))</f>
        <v>0</v>
      </c>
      <c r="F6027" s="29">
        <f ca="1">IF(E6027&gt;0,D6027*Calculator!$G$22/12,0)</f>
        <v>0</v>
      </c>
      <c r="G6027" s="29">
        <f ca="1">IF(E6027&gt;0,(IFERROR(-PMT(Calculator!$G$22/12,Calculator!$G$23*12,Calculator!$G$20),0))-F6027,0)</f>
        <v>0</v>
      </c>
      <c r="H6027" s="29">
        <f t="shared" ca="1" si="380"/>
        <v>0</v>
      </c>
      <c r="I6027" s="29">
        <f t="shared" ca="1" si="378"/>
        <v>0</v>
      </c>
      <c r="J6027" s="30">
        <f>Calculator!$G$40</f>
        <v>6.5000000000000002E-2</v>
      </c>
      <c r="K6027" s="29">
        <f ca="1">IF(C6027&gt;=Calculator!$G$27,IF(DAY($C6027)=1,Calculator!$G$34/2,IF(DAY($C6027)=15,Calculator!$G$34/2,0)),0)</f>
        <v>0</v>
      </c>
      <c r="L6027" s="29">
        <f ca="1">IF(DAY($C6027)=28,IF(H6027=0,0,Calculator!$G$35),0)</f>
        <v>0</v>
      </c>
      <c r="M6027" s="29">
        <f ca="1">IF(I6027&gt;0,IF(DAY($C6027)=1,SUM(INDIRECT("I"&amp;(ROW(C6026)-DAY(C6026))):I6026),0),0)</f>
        <v>0</v>
      </c>
      <c r="N6027" s="29">
        <f ca="1">IF(C6027&lt;Calculator!$G$27,0,IF(C6027=Calculator!$G$27,Calculator!$G$39,IF(H6027-K6027&lt;=0,IF(D6027&gt;Calculator!$G$39,IF(H6027-K6027+E6027+L6027+M6027+Calculator!$G$39&gt;Calculator!$G$39,Calculator!$G$39-(H6027+E6027+L6027+M6027-K6027),Calculator!$G$39),D6027),0)))</f>
        <v>0</v>
      </c>
    </row>
    <row r="6028" spans="1:14" ht="15.75" thickBot="1">
      <c r="A6028" s="33" t="str">
        <f ca="1">IF(C6028=Calculator!$H$27,"F",IF(Daily!D6028+Daily!H6028=0,IF(D6027+H6027&gt;0,"L",""),""))</f>
        <v/>
      </c>
      <c r="B6028" s="34">
        <v>6027</v>
      </c>
      <c r="C6028" s="19">
        <f t="shared" ca="1" si="377"/>
        <v>51957</v>
      </c>
      <c r="D6028" s="29">
        <f t="shared" ca="1" si="379"/>
        <v>0</v>
      </c>
      <c r="E6028" s="29">
        <f ca="1">IF(C6028&lt;Calculator!$D$26,0,IF(DAY($C6028)=1,IF(D6028-Calculator!$G$24&gt;0,Calculator!$G$24,D6028),0))</f>
        <v>0</v>
      </c>
      <c r="F6028" s="29">
        <f ca="1">IF(E6028&gt;0,D6028*Calculator!$G$22/12,0)</f>
        <v>0</v>
      </c>
      <c r="G6028" s="29">
        <f ca="1">IF(E6028&gt;0,(IFERROR(-PMT(Calculator!$G$22/12,Calculator!$G$23*12,Calculator!$G$20),0))-F6028,0)</f>
        <v>0</v>
      </c>
      <c r="H6028" s="29">
        <f t="shared" ca="1" si="380"/>
        <v>0</v>
      </c>
      <c r="I6028" s="29">
        <f t="shared" ca="1" si="378"/>
        <v>0</v>
      </c>
      <c r="J6028" s="30">
        <f>Calculator!$G$40</f>
        <v>6.5000000000000002E-2</v>
      </c>
      <c r="K6028" s="29">
        <f ca="1">IF(C6028&gt;=Calculator!$G$27,IF(DAY($C6028)=1,Calculator!$G$34/2,IF(DAY($C6028)=15,Calculator!$G$34/2,0)),0)</f>
        <v>4500</v>
      </c>
      <c r="L6028" s="29">
        <f ca="1">IF(DAY($C6028)=28,IF(H6028=0,0,Calculator!$G$35),0)</f>
        <v>0</v>
      </c>
      <c r="M6028" s="29">
        <f ca="1">IF(I6028&gt;0,IF(DAY($C6028)=1,SUM(INDIRECT("I"&amp;(ROW(C6027)-DAY(C6027))):I6027),0),0)</f>
        <v>0</v>
      </c>
      <c r="N6028" s="29">
        <f ca="1">IF(C6028&lt;Calculator!$G$27,0,IF(C6028=Calculator!$G$27,Calculator!$G$39,IF(H6028-K6028&lt;=0,IF(D6028&gt;Calculator!$G$39,IF(H6028-K6028+E6028+L6028+M6028+Calculator!$G$39&gt;Calculator!$G$39,Calculator!$G$39-(H6028+E6028+L6028+M6028-K6028),Calculator!$G$39),D6028),0)))</f>
        <v>0</v>
      </c>
    </row>
    <row r="6029" spans="1:14" ht="15.75" thickBot="1">
      <c r="A6029" s="33" t="str">
        <f ca="1">IF(C6029=Calculator!$H$27,"F",IF(Daily!D6029+Daily!H6029=0,IF(D6028+H6028&gt;0,"L",""),""))</f>
        <v/>
      </c>
      <c r="B6029" s="34">
        <v>6028</v>
      </c>
      <c r="C6029" s="19">
        <f t="shared" ca="1" si="377"/>
        <v>51958</v>
      </c>
      <c r="D6029" s="29">
        <f t="shared" ca="1" si="379"/>
        <v>0</v>
      </c>
      <c r="E6029" s="29">
        <f ca="1">IF(C6029&lt;Calculator!$D$26,0,IF(DAY($C6029)=1,IF(D6029-Calculator!$G$24&gt;0,Calculator!$G$24,D6029),0))</f>
        <v>0</v>
      </c>
      <c r="F6029" s="29">
        <f ca="1">IF(E6029&gt;0,D6029*Calculator!$G$22/12,0)</f>
        <v>0</v>
      </c>
      <c r="G6029" s="29">
        <f ca="1">IF(E6029&gt;0,(IFERROR(-PMT(Calculator!$G$22/12,Calculator!$G$23*12,Calculator!$G$20),0))-F6029,0)</f>
        <v>0</v>
      </c>
      <c r="H6029" s="29">
        <f t="shared" ca="1" si="380"/>
        <v>0</v>
      </c>
      <c r="I6029" s="29">
        <f t="shared" ca="1" si="378"/>
        <v>0</v>
      </c>
      <c r="J6029" s="30">
        <f>Calculator!$G$40</f>
        <v>6.5000000000000002E-2</v>
      </c>
      <c r="K6029" s="29">
        <f ca="1">IF(C6029&gt;=Calculator!$G$27,IF(DAY($C6029)=1,Calculator!$G$34/2,IF(DAY($C6029)=15,Calculator!$G$34/2,0)),0)</f>
        <v>0</v>
      </c>
      <c r="L6029" s="29">
        <f ca="1">IF(DAY($C6029)=28,IF(H6029=0,0,Calculator!$G$35),0)</f>
        <v>0</v>
      </c>
      <c r="M6029" s="29">
        <f ca="1">IF(I6029&gt;0,IF(DAY($C6029)=1,SUM(INDIRECT("I"&amp;(ROW(C6028)-DAY(C6028))):I6028),0),0)</f>
        <v>0</v>
      </c>
      <c r="N6029" s="29">
        <f ca="1">IF(C6029&lt;Calculator!$G$27,0,IF(C6029=Calculator!$G$27,Calculator!$G$39,IF(H6029-K6029&lt;=0,IF(D6029&gt;Calculator!$G$39,IF(H6029-K6029+E6029+L6029+M6029+Calculator!$G$39&gt;Calculator!$G$39,Calculator!$G$39-(H6029+E6029+L6029+M6029-K6029),Calculator!$G$39),D6029),0)))</f>
        <v>0</v>
      </c>
    </row>
    <row r="6030" spans="1:14" ht="15.75" thickBot="1">
      <c r="A6030" s="33" t="str">
        <f ca="1">IF(C6030=Calculator!$H$27,"F",IF(Daily!D6030+Daily!H6030=0,IF(D6029+H6029&gt;0,"L",""),""))</f>
        <v/>
      </c>
      <c r="B6030" s="34">
        <v>6029</v>
      </c>
      <c r="C6030" s="19">
        <f t="shared" ca="1" si="377"/>
        <v>51959</v>
      </c>
      <c r="D6030" s="29">
        <f t="shared" ca="1" si="379"/>
        <v>0</v>
      </c>
      <c r="E6030" s="29">
        <f ca="1">IF(C6030&lt;Calculator!$D$26,0,IF(DAY($C6030)=1,IF(D6030-Calculator!$G$24&gt;0,Calculator!$G$24,D6030),0))</f>
        <v>0</v>
      </c>
      <c r="F6030" s="29">
        <f ca="1">IF(E6030&gt;0,D6030*Calculator!$G$22/12,0)</f>
        <v>0</v>
      </c>
      <c r="G6030" s="29">
        <f ca="1">IF(E6030&gt;0,(IFERROR(-PMT(Calculator!$G$22/12,Calculator!$G$23*12,Calculator!$G$20),0))-F6030,0)</f>
        <v>0</v>
      </c>
      <c r="H6030" s="29">
        <f t="shared" ca="1" si="380"/>
        <v>0</v>
      </c>
      <c r="I6030" s="29">
        <f t="shared" ca="1" si="378"/>
        <v>0</v>
      </c>
      <c r="J6030" s="30">
        <f>Calculator!$G$40</f>
        <v>6.5000000000000002E-2</v>
      </c>
      <c r="K6030" s="29">
        <f ca="1">IF(C6030&gt;=Calculator!$G$27,IF(DAY($C6030)=1,Calculator!$G$34/2,IF(DAY($C6030)=15,Calculator!$G$34/2,0)),0)</f>
        <v>0</v>
      </c>
      <c r="L6030" s="29">
        <f ca="1">IF(DAY($C6030)=28,IF(H6030=0,0,Calculator!$G$35),0)</f>
        <v>0</v>
      </c>
      <c r="M6030" s="29">
        <f ca="1">IF(I6030&gt;0,IF(DAY($C6030)=1,SUM(INDIRECT("I"&amp;(ROW(C6029)-DAY(C6029))):I6029),0),0)</f>
        <v>0</v>
      </c>
      <c r="N6030" s="29">
        <f ca="1">IF(C6030&lt;Calculator!$G$27,0,IF(C6030=Calculator!$G$27,Calculator!$G$39,IF(H6030-K6030&lt;=0,IF(D6030&gt;Calculator!$G$39,IF(H6030-K6030+E6030+L6030+M6030+Calculator!$G$39&gt;Calculator!$G$39,Calculator!$G$39-(H6030+E6030+L6030+M6030-K6030),Calculator!$G$39),D6030),0)))</f>
        <v>0</v>
      </c>
    </row>
    <row r="6031" spans="1:14" ht="15.75" thickBot="1">
      <c r="A6031" s="33" t="str">
        <f ca="1">IF(C6031=Calculator!$H$27,"F",IF(Daily!D6031+Daily!H6031=0,IF(D6030+H6030&gt;0,"L",""),""))</f>
        <v/>
      </c>
      <c r="B6031" s="34">
        <v>6030</v>
      </c>
      <c r="C6031" s="19">
        <f t="shared" ca="1" si="377"/>
        <v>51960</v>
      </c>
      <c r="D6031" s="29">
        <f t="shared" ca="1" si="379"/>
        <v>0</v>
      </c>
      <c r="E6031" s="29">
        <f ca="1">IF(C6031&lt;Calculator!$D$26,0,IF(DAY($C6031)=1,IF(D6031-Calculator!$G$24&gt;0,Calculator!$G$24,D6031),0))</f>
        <v>0</v>
      </c>
      <c r="F6031" s="29">
        <f ca="1">IF(E6031&gt;0,D6031*Calculator!$G$22/12,0)</f>
        <v>0</v>
      </c>
      <c r="G6031" s="29">
        <f ca="1">IF(E6031&gt;0,(IFERROR(-PMT(Calculator!$G$22/12,Calculator!$G$23*12,Calculator!$G$20),0))-F6031,0)</f>
        <v>0</v>
      </c>
      <c r="H6031" s="29">
        <f t="shared" ca="1" si="380"/>
        <v>0</v>
      </c>
      <c r="I6031" s="29">
        <f t="shared" ca="1" si="378"/>
        <v>0</v>
      </c>
      <c r="J6031" s="30">
        <f>Calculator!$G$40</f>
        <v>6.5000000000000002E-2</v>
      </c>
      <c r="K6031" s="29">
        <f ca="1">IF(C6031&gt;=Calculator!$G$27,IF(DAY($C6031)=1,Calculator!$G$34/2,IF(DAY($C6031)=15,Calculator!$G$34/2,0)),0)</f>
        <v>0</v>
      </c>
      <c r="L6031" s="29">
        <f ca="1">IF(DAY($C6031)=28,IF(H6031=0,0,Calculator!$G$35),0)</f>
        <v>0</v>
      </c>
      <c r="M6031" s="29">
        <f ca="1">IF(I6031&gt;0,IF(DAY($C6031)=1,SUM(INDIRECT("I"&amp;(ROW(C6030)-DAY(C6030))):I6030),0),0)</f>
        <v>0</v>
      </c>
      <c r="N6031" s="29">
        <f ca="1">IF(C6031&lt;Calculator!$G$27,0,IF(C6031=Calculator!$G$27,Calculator!$G$39,IF(H6031-K6031&lt;=0,IF(D6031&gt;Calculator!$G$39,IF(H6031-K6031+E6031+L6031+M6031+Calculator!$G$39&gt;Calculator!$G$39,Calculator!$G$39-(H6031+E6031+L6031+M6031-K6031),Calculator!$G$39),D6031),0)))</f>
        <v>0</v>
      </c>
    </row>
    <row r="6032" spans="1:14" ht="15.75" thickBot="1">
      <c r="A6032" s="33" t="str">
        <f ca="1">IF(C6032=Calculator!$H$27,"F",IF(Daily!D6032+Daily!H6032=0,IF(D6031+H6031&gt;0,"L",""),""))</f>
        <v/>
      </c>
      <c r="B6032" s="34">
        <v>6031</v>
      </c>
      <c r="C6032" s="19">
        <f t="shared" ca="1" si="377"/>
        <v>51961</v>
      </c>
      <c r="D6032" s="29">
        <f t="shared" ca="1" si="379"/>
        <v>0</v>
      </c>
      <c r="E6032" s="29">
        <f ca="1">IF(C6032&lt;Calculator!$D$26,0,IF(DAY($C6032)=1,IF(D6032-Calculator!$G$24&gt;0,Calculator!$G$24,D6032),0))</f>
        <v>0</v>
      </c>
      <c r="F6032" s="29">
        <f ca="1">IF(E6032&gt;0,D6032*Calculator!$G$22/12,0)</f>
        <v>0</v>
      </c>
      <c r="G6032" s="29">
        <f ca="1">IF(E6032&gt;0,(IFERROR(-PMT(Calculator!$G$22/12,Calculator!$G$23*12,Calculator!$G$20),0))-F6032,0)</f>
        <v>0</v>
      </c>
      <c r="H6032" s="29">
        <f t="shared" ca="1" si="380"/>
        <v>0</v>
      </c>
      <c r="I6032" s="29">
        <f t="shared" ca="1" si="378"/>
        <v>0</v>
      </c>
      <c r="J6032" s="30">
        <f>Calculator!$G$40</f>
        <v>6.5000000000000002E-2</v>
      </c>
      <c r="K6032" s="29">
        <f ca="1">IF(C6032&gt;=Calculator!$G$27,IF(DAY($C6032)=1,Calculator!$G$34/2,IF(DAY($C6032)=15,Calculator!$G$34/2,0)),0)</f>
        <v>0</v>
      </c>
      <c r="L6032" s="29">
        <f ca="1">IF(DAY($C6032)=28,IF(H6032=0,0,Calculator!$G$35),0)</f>
        <v>0</v>
      </c>
      <c r="M6032" s="29">
        <f ca="1">IF(I6032&gt;0,IF(DAY($C6032)=1,SUM(INDIRECT("I"&amp;(ROW(C6031)-DAY(C6031))):I6031),0),0)</f>
        <v>0</v>
      </c>
      <c r="N6032" s="29">
        <f ca="1">IF(C6032&lt;Calculator!$G$27,0,IF(C6032=Calculator!$G$27,Calculator!$G$39,IF(H6032-K6032&lt;=0,IF(D6032&gt;Calculator!$G$39,IF(H6032-K6032+E6032+L6032+M6032+Calculator!$G$39&gt;Calculator!$G$39,Calculator!$G$39-(H6032+E6032+L6032+M6032-K6032),Calculator!$G$39),D6032),0)))</f>
        <v>0</v>
      </c>
    </row>
    <row r="6033" spans="1:14" ht="15.75" thickBot="1">
      <c r="A6033" s="33" t="str">
        <f ca="1">IF(C6033=Calculator!$H$27,"F",IF(Daily!D6033+Daily!H6033=0,IF(D6032+H6032&gt;0,"L",""),""))</f>
        <v/>
      </c>
      <c r="B6033" s="34">
        <v>6032</v>
      </c>
      <c r="C6033" s="19">
        <f t="shared" ca="1" si="377"/>
        <v>51962</v>
      </c>
      <c r="D6033" s="29">
        <f t="shared" ca="1" si="379"/>
        <v>0</v>
      </c>
      <c r="E6033" s="29">
        <f ca="1">IF(C6033&lt;Calculator!$D$26,0,IF(DAY($C6033)=1,IF(D6033-Calculator!$G$24&gt;0,Calculator!$G$24,D6033),0))</f>
        <v>0</v>
      </c>
      <c r="F6033" s="29">
        <f ca="1">IF(E6033&gt;0,D6033*Calculator!$G$22/12,0)</f>
        <v>0</v>
      </c>
      <c r="G6033" s="29">
        <f ca="1">IF(E6033&gt;0,(IFERROR(-PMT(Calculator!$G$22/12,Calculator!$G$23*12,Calculator!$G$20),0))-F6033,0)</f>
        <v>0</v>
      </c>
      <c r="H6033" s="29">
        <f t="shared" ca="1" si="380"/>
        <v>0</v>
      </c>
      <c r="I6033" s="29">
        <f t="shared" ca="1" si="378"/>
        <v>0</v>
      </c>
      <c r="J6033" s="30">
        <f>Calculator!$G$40</f>
        <v>6.5000000000000002E-2</v>
      </c>
      <c r="K6033" s="29">
        <f ca="1">IF(C6033&gt;=Calculator!$G$27,IF(DAY($C6033)=1,Calculator!$G$34/2,IF(DAY($C6033)=15,Calculator!$G$34/2,0)),0)</f>
        <v>0</v>
      </c>
      <c r="L6033" s="29">
        <f ca="1">IF(DAY($C6033)=28,IF(H6033=0,0,Calculator!$G$35),0)</f>
        <v>0</v>
      </c>
      <c r="M6033" s="29">
        <f ca="1">IF(I6033&gt;0,IF(DAY($C6033)=1,SUM(INDIRECT("I"&amp;(ROW(C6032)-DAY(C6032))):I6032),0),0)</f>
        <v>0</v>
      </c>
      <c r="N6033" s="29">
        <f ca="1">IF(C6033&lt;Calculator!$G$27,0,IF(C6033=Calculator!$G$27,Calculator!$G$39,IF(H6033-K6033&lt;=0,IF(D6033&gt;Calculator!$G$39,IF(H6033-K6033+E6033+L6033+M6033+Calculator!$G$39&gt;Calculator!$G$39,Calculator!$G$39-(H6033+E6033+L6033+M6033-K6033),Calculator!$G$39),D6033),0)))</f>
        <v>0</v>
      </c>
    </row>
    <row r="6034" spans="1:14" ht="15.75" thickBot="1">
      <c r="A6034" s="33" t="str">
        <f ca="1">IF(C6034=Calculator!$H$27,"F",IF(Daily!D6034+Daily!H6034=0,IF(D6033+H6033&gt;0,"L",""),""))</f>
        <v/>
      </c>
      <c r="B6034" s="34">
        <v>6033</v>
      </c>
      <c r="C6034" s="19">
        <f t="shared" ca="1" si="377"/>
        <v>51963</v>
      </c>
      <c r="D6034" s="29">
        <f t="shared" ca="1" si="379"/>
        <v>0</v>
      </c>
      <c r="E6034" s="29">
        <f ca="1">IF(C6034&lt;Calculator!$D$26,0,IF(DAY($C6034)=1,IF(D6034-Calculator!$G$24&gt;0,Calculator!$G$24,D6034),0))</f>
        <v>0</v>
      </c>
      <c r="F6034" s="29">
        <f ca="1">IF(E6034&gt;0,D6034*Calculator!$G$22/12,0)</f>
        <v>0</v>
      </c>
      <c r="G6034" s="29">
        <f ca="1">IF(E6034&gt;0,(IFERROR(-PMT(Calculator!$G$22/12,Calculator!$G$23*12,Calculator!$G$20),0))-F6034,0)</f>
        <v>0</v>
      </c>
      <c r="H6034" s="29">
        <f t="shared" ca="1" si="380"/>
        <v>0</v>
      </c>
      <c r="I6034" s="29">
        <f t="shared" ca="1" si="378"/>
        <v>0</v>
      </c>
      <c r="J6034" s="30">
        <f>Calculator!$G$40</f>
        <v>6.5000000000000002E-2</v>
      </c>
      <c r="K6034" s="29">
        <f ca="1">IF(C6034&gt;=Calculator!$G$27,IF(DAY($C6034)=1,Calculator!$G$34/2,IF(DAY($C6034)=15,Calculator!$G$34/2,0)),0)</f>
        <v>0</v>
      </c>
      <c r="L6034" s="29">
        <f ca="1">IF(DAY($C6034)=28,IF(H6034=0,0,Calculator!$G$35),0)</f>
        <v>0</v>
      </c>
      <c r="M6034" s="29">
        <f ca="1">IF(I6034&gt;0,IF(DAY($C6034)=1,SUM(INDIRECT("I"&amp;(ROW(C6033)-DAY(C6033))):I6033),0),0)</f>
        <v>0</v>
      </c>
      <c r="N6034" s="29">
        <f ca="1">IF(C6034&lt;Calculator!$G$27,0,IF(C6034=Calculator!$G$27,Calculator!$G$39,IF(H6034-K6034&lt;=0,IF(D6034&gt;Calculator!$G$39,IF(H6034-K6034+E6034+L6034+M6034+Calculator!$G$39&gt;Calculator!$G$39,Calculator!$G$39-(H6034+E6034+L6034+M6034-K6034),Calculator!$G$39),D6034),0)))</f>
        <v>0</v>
      </c>
    </row>
    <row r="6035" spans="1:14" ht="15.75" thickBot="1">
      <c r="A6035" s="33" t="str">
        <f ca="1">IF(C6035=Calculator!$H$27,"F",IF(Daily!D6035+Daily!H6035=0,IF(D6034+H6034&gt;0,"L",""),""))</f>
        <v/>
      </c>
      <c r="B6035" s="34">
        <v>6034</v>
      </c>
      <c r="C6035" s="19">
        <f t="shared" ca="1" si="377"/>
        <v>51964</v>
      </c>
      <c r="D6035" s="29">
        <f t="shared" ca="1" si="379"/>
        <v>0</v>
      </c>
      <c r="E6035" s="29">
        <f ca="1">IF(C6035&lt;Calculator!$D$26,0,IF(DAY($C6035)=1,IF(D6035-Calculator!$G$24&gt;0,Calculator!$G$24,D6035),0))</f>
        <v>0</v>
      </c>
      <c r="F6035" s="29">
        <f ca="1">IF(E6035&gt;0,D6035*Calculator!$G$22/12,0)</f>
        <v>0</v>
      </c>
      <c r="G6035" s="29">
        <f ca="1">IF(E6035&gt;0,(IFERROR(-PMT(Calculator!$G$22/12,Calculator!$G$23*12,Calculator!$G$20),0))-F6035,0)</f>
        <v>0</v>
      </c>
      <c r="H6035" s="29">
        <f t="shared" ca="1" si="380"/>
        <v>0</v>
      </c>
      <c r="I6035" s="29">
        <f t="shared" ca="1" si="378"/>
        <v>0</v>
      </c>
      <c r="J6035" s="30">
        <f>Calculator!$G$40</f>
        <v>6.5000000000000002E-2</v>
      </c>
      <c r="K6035" s="29">
        <f ca="1">IF(C6035&gt;=Calculator!$G$27,IF(DAY($C6035)=1,Calculator!$G$34/2,IF(DAY($C6035)=15,Calculator!$G$34/2,0)),0)</f>
        <v>0</v>
      </c>
      <c r="L6035" s="29">
        <f ca="1">IF(DAY($C6035)=28,IF(H6035=0,0,Calculator!$G$35),0)</f>
        <v>0</v>
      </c>
      <c r="M6035" s="29">
        <f ca="1">IF(I6035&gt;0,IF(DAY($C6035)=1,SUM(INDIRECT("I"&amp;(ROW(C6034)-DAY(C6034))):I6034),0),0)</f>
        <v>0</v>
      </c>
      <c r="N6035" s="29">
        <f ca="1">IF(C6035&lt;Calculator!$G$27,0,IF(C6035=Calculator!$G$27,Calculator!$G$39,IF(H6035-K6035&lt;=0,IF(D6035&gt;Calculator!$G$39,IF(H6035-K6035+E6035+L6035+M6035+Calculator!$G$39&gt;Calculator!$G$39,Calculator!$G$39-(H6035+E6035+L6035+M6035-K6035),Calculator!$G$39),D6035),0)))</f>
        <v>0</v>
      </c>
    </row>
    <row r="6036" spans="1:14" ht="15.75" thickBot="1">
      <c r="A6036" s="33" t="str">
        <f ca="1">IF(C6036=Calculator!$H$27,"F",IF(Daily!D6036+Daily!H6036=0,IF(D6035+H6035&gt;0,"L",""),""))</f>
        <v/>
      </c>
      <c r="B6036" s="34">
        <v>6035</v>
      </c>
      <c r="C6036" s="19">
        <f t="shared" ca="1" si="377"/>
        <v>51965</v>
      </c>
      <c r="D6036" s="29">
        <f t="shared" ca="1" si="379"/>
        <v>0</v>
      </c>
      <c r="E6036" s="29">
        <f ca="1">IF(C6036&lt;Calculator!$D$26,0,IF(DAY($C6036)=1,IF(D6036-Calculator!$G$24&gt;0,Calculator!$G$24,D6036),0))</f>
        <v>0</v>
      </c>
      <c r="F6036" s="29">
        <f ca="1">IF(E6036&gt;0,D6036*Calculator!$G$22/12,0)</f>
        <v>0</v>
      </c>
      <c r="G6036" s="29">
        <f ca="1">IF(E6036&gt;0,(IFERROR(-PMT(Calculator!$G$22/12,Calculator!$G$23*12,Calculator!$G$20),0))-F6036,0)</f>
        <v>0</v>
      </c>
      <c r="H6036" s="29">
        <f t="shared" ca="1" si="380"/>
        <v>0</v>
      </c>
      <c r="I6036" s="29">
        <f t="shared" ca="1" si="378"/>
        <v>0</v>
      </c>
      <c r="J6036" s="30">
        <f>Calculator!$G$40</f>
        <v>6.5000000000000002E-2</v>
      </c>
      <c r="K6036" s="29">
        <f ca="1">IF(C6036&gt;=Calculator!$G$27,IF(DAY($C6036)=1,Calculator!$G$34/2,IF(DAY($C6036)=15,Calculator!$G$34/2,0)),0)</f>
        <v>0</v>
      </c>
      <c r="L6036" s="29">
        <f ca="1">IF(DAY($C6036)=28,IF(H6036=0,0,Calculator!$G$35),0)</f>
        <v>0</v>
      </c>
      <c r="M6036" s="29">
        <f ca="1">IF(I6036&gt;0,IF(DAY($C6036)=1,SUM(INDIRECT("I"&amp;(ROW(C6035)-DAY(C6035))):I6035),0),0)</f>
        <v>0</v>
      </c>
      <c r="N6036" s="29">
        <f ca="1">IF(C6036&lt;Calculator!$G$27,0,IF(C6036=Calculator!$G$27,Calculator!$G$39,IF(H6036-K6036&lt;=0,IF(D6036&gt;Calculator!$G$39,IF(H6036-K6036+E6036+L6036+M6036+Calculator!$G$39&gt;Calculator!$G$39,Calculator!$G$39-(H6036+E6036+L6036+M6036-K6036),Calculator!$G$39),D6036),0)))</f>
        <v>0</v>
      </c>
    </row>
    <row r="6037" spans="1:14" ht="15.75" thickBot="1">
      <c r="A6037" s="33" t="str">
        <f ca="1">IF(C6037=Calculator!$H$27,"F",IF(Daily!D6037+Daily!H6037=0,IF(D6036+H6036&gt;0,"L",""),""))</f>
        <v/>
      </c>
      <c r="B6037" s="34">
        <v>6036</v>
      </c>
      <c r="C6037" s="19">
        <f t="shared" ca="1" si="377"/>
        <v>51966</v>
      </c>
      <c r="D6037" s="29">
        <f t="shared" ca="1" si="379"/>
        <v>0</v>
      </c>
      <c r="E6037" s="29">
        <f ca="1">IF(C6037&lt;Calculator!$D$26,0,IF(DAY($C6037)=1,IF(D6037-Calculator!$G$24&gt;0,Calculator!$G$24,D6037),0))</f>
        <v>0</v>
      </c>
      <c r="F6037" s="29">
        <f ca="1">IF(E6037&gt;0,D6037*Calculator!$G$22/12,0)</f>
        <v>0</v>
      </c>
      <c r="G6037" s="29">
        <f ca="1">IF(E6037&gt;0,(IFERROR(-PMT(Calculator!$G$22/12,Calculator!$G$23*12,Calculator!$G$20),0))-F6037,0)</f>
        <v>0</v>
      </c>
      <c r="H6037" s="29">
        <f t="shared" ca="1" si="380"/>
        <v>0</v>
      </c>
      <c r="I6037" s="29">
        <f t="shared" ca="1" si="378"/>
        <v>0</v>
      </c>
      <c r="J6037" s="30">
        <f>Calculator!$G$40</f>
        <v>6.5000000000000002E-2</v>
      </c>
      <c r="K6037" s="29">
        <f ca="1">IF(C6037&gt;=Calculator!$G$27,IF(DAY($C6037)=1,Calculator!$G$34/2,IF(DAY($C6037)=15,Calculator!$G$34/2,0)),0)</f>
        <v>0</v>
      </c>
      <c r="L6037" s="29">
        <f ca="1">IF(DAY($C6037)=28,IF(H6037=0,0,Calculator!$G$35),0)</f>
        <v>0</v>
      </c>
      <c r="M6037" s="29">
        <f ca="1">IF(I6037&gt;0,IF(DAY($C6037)=1,SUM(INDIRECT("I"&amp;(ROW(C6036)-DAY(C6036))):I6036),0),0)</f>
        <v>0</v>
      </c>
      <c r="N6037" s="29">
        <f ca="1">IF(C6037&lt;Calculator!$G$27,0,IF(C6037=Calculator!$G$27,Calculator!$G$39,IF(H6037-K6037&lt;=0,IF(D6037&gt;Calculator!$G$39,IF(H6037-K6037+E6037+L6037+M6037+Calculator!$G$39&gt;Calculator!$G$39,Calculator!$G$39-(H6037+E6037+L6037+M6037-K6037),Calculator!$G$39),D6037),0)))</f>
        <v>0</v>
      </c>
    </row>
    <row r="6038" spans="1:14" ht="15.75" thickBot="1">
      <c r="A6038" s="33" t="str">
        <f ca="1">IF(C6038=Calculator!$H$27,"F",IF(Daily!D6038+Daily!H6038=0,IF(D6037+H6037&gt;0,"L",""),""))</f>
        <v/>
      </c>
      <c r="B6038" s="34">
        <v>6037</v>
      </c>
      <c r="C6038" s="19">
        <f t="shared" ca="1" si="377"/>
        <v>51967</v>
      </c>
      <c r="D6038" s="29">
        <f t="shared" ca="1" si="379"/>
        <v>0</v>
      </c>
      <c r="E6038" s="29">
        <f ca="1">IF(C6038&lt;Calculator!$D$26,0,IF(DAY($C6038)=1,IF(D6038-Calculator!$G$24&gt;0,Calculator!$G$24,D6038),0))</f>
        <v>0</v>
      </c>
      <c r="F6038" s="29">
        <f ca="1">IF(E6038&gt;0,D6038*Calculator!$G$22/12,0)</f>
        <v>0</v>
      </c>
      <c r="G6038" s="29">
        <f ca="1">IF(E6038&gt;0,(IFERROR(-PMT(Calculator!$G$22/12,Calculator!$G$23*12,Calculator!$G$20),0))-F6038,0)</f>
        <v>0</v>
      </c>
      <c r="H6038" s="29">
        <f t="shared" ca="1" si="380"/>
        <v>0</v>
      </c>
      <c r="I6038" s="29">
        <f t="shared" ca="1" si="378"/>
        <v>0</v>
      </c>
      <c r="J6038" s="30">
        <f>Calculator!$G$40</f>
        <v>6.5000000000000002E-2</v>
      </c>
      <c r="K6038" s="29">
        <f ca="1">IF(C6038&gt;=Calculator!$G$27,IF(DAY($C6038)=1,Calculator!$G$34/2,IF(DAY($C6038)=15,Calculator!$G$34/2,0)),0)</f>
        <v>0</v>
      </c>
      <c r="L6038" s="29">
        <f ca="1">IF(DAY($C6038)=28,IF(H6038=0,0,Calculator!$G$35),0)</f>
        <v>0</v>
      </c>
      <c r="M6038" s="29">
        <f ca="1">IF(I6038&gt;0,IF(DAY($C6038)=1,SUM(INDIRECT("I"&amp;(ROW(C6037)-DAY(C6037))):I6037),0),0)</f>
        <v>0</v>
      </c>
      <c r="N6038" s="29">
        <f ca="1">IF(C6038&lt;Calculator!$G$27,0,IF(C6038=Calculator!$G$27,Calculator!$G$39,IF(H6038-K6038&lt;=0,IF(D6038&gt;Calculator!$G$39,IF(H6038-K6038+E6038+L6038+M6038+Calculator!$G$39&gt;Calculator!$G$39,Calculator!$G$39-(H6038+E6038+L6038+M6038-K6038),Calculator!$G$39),D6038),0)))</f>
        <v>0</v>
      </c>
    </row>
    <row r="6039" spans="1:14" ht="15.75" thickBot="1">
      <c r="A6039" s="33" t="str">
        <f ca="1">IF(C6039=Calculator!$H$27,"F",IF(Daily!D6039+Daily!H6039=0,IF(D6038+H6038&gt;0,"L",""),""))</f>
        <v/>
      </c>
      <c r="B6039" s="34">
        <v>6038</v>
      </c>
      <c r="C6039" s="19">
        <f t="shared" ca="1" si="377"/>
        <v>51968</v>
      </c>
      <c r="D6039" s="29">
        <f t="shared" ca="1" si="379"/>
        <v>0</v>
      </c>
      <c r="E6039" s="29">
        <f ca="1">IF(C6039&lt;Calculator!$D$26,0,IF(DAY($C6039)=1,IF(D6039-Calculator!$G$24&gt;0,Calculator!$G$24,D6039),0))</f>
        <v>0</v>
      </c>
      <c r="F6039" s="29">
        <f ca="1">IF(E6039&gt;0,D6039*Calculator!$G$22/12,0)</f>
        <v>0</v>
      </c>
      <c r="G6039" s="29">
        <f ca="1">IF(E6039&gt;0,(IFERROR(-PMT(Calculator!$G$22/12,Calculator!$G$23*12,Calculator!$G$20),0))-F6039,0)</f>
        <v>0</v>
      </c>
      <c r="H6039" s="29">
        <f t="shared" ca="1" si="380"/>
        <v>0</v>
      </c>
      <c r="I6039" s="29">
        <f t="shared" ca="1" si="378"/>
        <v>0</v>
      </c>
      <c r="J6039" s="30">
        <f>Calculator!$G$40</f>
        <v>6.5000000000000002E-2</v>
      </c>
      <c r="K6039" s="29">
        <f ca="1">IF(C6039&gt;=Calculator!$G$27,IF(DAY($C6039)=1,Calculator!$G$34/2,IF(DAY($C6039)=15,Calculator!$G$34/2,0)),0)</f>
        <v>0</v>
      </c>
      <c r="L6039" s="29">
        <f ca="1">IF(DAY($C6039)=28,IF(H6039=0,0,Calculator!$G$35),0)</f>
        <v>0</v>
      </c>
      <c r="M6039" s="29">
        <f ca="1">IF(I6039&gt;0,IF(DAY($C6039)=1,SUM(INDIRECT("I"&amp;(ROW(C6038)-DAY(C6038))):I6038),0),0)</f>
        <v>0</v>
      </c>
      <c r="N6039" s="29">
        <f ca="1">IF(C6039&lt;Calculator!$G$27,0,IF(C6039=Calculator!$G$27,Calculator!$G$39,IF(H6039-K6039&lt;=0,IF(D6039&gt;Calculator!$G$39,IF(H6039-K6039+E6039+L6039+M6039+Calculator!$G$39&gt;Calculator!$G$39,Calculator!$G$39-(H6039+E6039+L6039+M6039-K6039),Calculator!$G$39),D6039),0)))</f>
        <v>0</v>
      </c>
    </row>
    <row r="6040" spans="1:14" ht="15.75" thickBot="1">
      <c r="A6040" s="33" t="str">
        <f ca="1">IF(C6040=Calculator!$H$27,"F",IF(Daily!D6040+Daily!H6040=0,IF(D6039+H6039&gt;0,"L",""),""))</f>
        <v/>
      </c>
      <c r="B6040" s="34">
        <v>6039</v>
      </c>
      <c r="C6040" s="19">
        <f t="shared" ca="1" si="377"/>
        <v>51969</v>
      </c>
      <c r="D6040" s="29">
        <f t="shared" ca="1" si="379"/>
        <v>0</v>
      </c>
      <c r="E6040" s="29">
        <f ca="1">IF(C6040&lt;Calculator!$D$26,0,IF(DAY($C6040)=1,IF(D6040-Calculator!$G$24&gt;0,Calculator!$G$24,D6040),0))</f>
        <v>0</v>
      </c>
      <c r="F6040" s="29">
        <f ca="1">IF(E6040&gt;0,D6040*Calculator!$G$22/12,0)</f>
        <v>0</v>
      </c>
      <c r="G6040" s="29">
        <f ca="1">IF(E6040&gt;0,(IFERROR(-PMT(Calculator!$G$22/12,Calculator!$G$23*12,Calculator!$G$20),0))-F6040,0)</f>
        <v>0</v>
      </c>
      <c r="H6040" s="29">
        <f t="shared" ca="1" si="380"/>
        <v>0</v>
      </c>
      <c r="I6040" s="29">
        <f t="shared" ca="1" si="378"/>
        <v>0</v>
      </c>
      <c r="J6040" s="30">
        <f>Calculator!$G$40</f>
        <v>6.5000000000000002E-2</v>
      </c>
      <c r="K6040" s="29">
        <f ca="1">IF(C6040&gt;=Calculator!$G$27,IF(DAY($C6040)=1,Calculator!$G$34/2,IF(DAY($C6040)=15,Calculator!$G$34/2,0)),0)</f>
        <v>0</v>
      </c>
      <c r="L6040" s="29">
        <f ca="1">IF(DAY($C6040)=28,IF(H6040=0,0,Calculator!$G$35),0)</f>
        <v>0</v>
      </c>
      <c r="M6040" s="29">
        <f ca="1">IF(I6040&gt;0,IF(DAY($C6040)=1,SUM(INDIRECT("I"&amp;(ROW(C6039)-DAY(C6039))):I6039),0),0)</f>
        <v>0</v>
      </c>
      <c r="N6040" s="29">
        <f ca="1">IF(C6040&lt;Calculator!$G$27,0,IF(C6040=Calculator!$G$27,Calculator!$G$39,IF(H6040-K6040&lt;=0,IF(D6040&gt;Calculator!$G$39,IF(H6040-K6040+E6040+L6040+M6040+Calculator!$G$39&gt;Calculator!$G$39,Calculator!$G$39-(H6040+E6040+L6040+M6040-K6040),Calculator!$G$39),D6040),0)))</f>
        <v>0</v>
      </c>
    </row>
    <row r="6041" spans="1:14" ht="15.75" thickBot="1">
      <c r="A6041" s="33" t="str">
        <f ca="1">IF(C6041=Calculator!$H$27,"F",IF(Daily!D6041+Daily!H6041=0,IF(D6040+H6040&gt;0,"L",""),""))</f>
        <v/>
      </c>
      <c r="B6041" s="34">
        <v>6040</v>
      </c>
      <c r="C6041" s="19">
        <f t="shared" ca="1" si="377"/>
        <v>51970</v>
      </c>
      <c r="D6041" s="29">
        <f t="shared" ca="1" si="379"/>
        <v>0</v>
      </c>
      <c r="E6041" s="29">
        <f ca="1">IF(C6041&lt;Calculator!$D$26,0,IF(DAY($C6041)=1,IF(D6041-Calculator!$G$24&gt;0,Calculator!$G$24,D6041),0))</f>
        <v>0</v>
      </c>
      <c r="F6041" s="29">
        <f ca="1">IF(E6041&gt;0,D6041*Calculator!$G$22/12,0)</f>
        <v>0</v>
      </c>
      <c r="G6041" s="29">
        <f ca="1">IF(E6041&gt;0,(IFERROR(-PMT(Calculator!$G$22/12,Calculator!$G$23*12,Calculator!$G$20),0))-F6041,0)</f>
        <v>0</v>
      </c>
      <c r="H6041" s="29">
        <f t="shared" ca="1" si="380"/>
        <v>0</v>
      </c>
      <c r="I6041" s="29">
        <f t="shared" ca="1" si="378"/>
        <v>0</v>
      </c>
      <c r="J6041" s="30">
        <f>Calculator!$G$40</f>
        <v>6.5000000000000002E-2</v>
      </c>
      <c r="K6041" s="29">
        <f ca="1">IF(C6041&gt;=Calculator!$G$27,IF(DAY($C6041)=1,Calculator!$G$34/2,IF(DAY($C6041)=15,Calculator!$G$34/2,0)),0)</f>
        <v>0</v>
      </c>
      <c r="L6041" s="29">
        <f ca="1">IF(DAY($C6041)=28,IF(H6041=0,0,Calculator!$G$35),0)</f>
        <v>0</v>
      </c>
      <c r="M6041" s="29">
        <f ca="1">IF(I6041&gt;0,IF(DAY($C6041)=1,SUM(INDIRECT("I"&amp;(ROW(C6040)-DAY(C6040))):I6040),0),0)</f>
        <v>0</v>
      </c>
      <c r="N6041" s="29">
        <f ca="1">IF(C6041&lt;Calculator!$G$27,0,IF(C6041=Calculator!$G$27,Calculator!$G$39,IF(H6041-K6041&lt;=0,IF(D6041&gt;Calculator!$G$39,IF(H6041-K6041+E6041+L6041+M6041+Calculator!$G$39&gt;Calculator!$G$39,Calculator!$G$39-(H6041+E6041+L6041+M6041-K6041),Calculator!$G$39),D6041),0)))</f>
        <v>0</v>
      </c>
    </row>
    <row r="6042" spans="1:14" ht="15.75" thickBot="1">
      <c r="A6042" s="33" t="str">
        <f ca="1">IF(C6042=Calculator!$H$27,"F",IF(Daily!D6042+Daily!H6042=0,IF(D6041+H6041&gt;0,"L",""),""))</f>
        <v/>
      </c>
      <c r="B6042" s="34">
        <v>6041</v>
      </c>
      <c r="C6042" s="19">
        <f t="shared" ca="1" si="377"/>
        <v>51971</v>
      </c>
      <c r="D6042" s="29">
        <f t="shared" ca="1" si="379"/>
        <v>0</v>
      </c>
      <c r="E6042" s="29">
        <f ca="1">IF(C6042&lt;Calculator!$D$26,0,IF(DAY($C6042)=1,IF(D6042-Calculator!$G$24&gt;0,Calculator!$G$24,D6042),0))</f>
        <v>0</v>
      </c>
      <c r="F6042" s="29">
        <f ca="1">IF(E6042&gt;0,D6042*Calculator!$G$22/12,0)</f>
        <v>0</v>
      </c>
      <c r="G6042" s="29">
        <f ca="1">IF(E6042&gt;0,(IFERROR(-PMT(Calculator!$G$22/12,Calculator!$G$23*12,Calculator!$G$20),0))-F6042,0)</f>
        <v>0</v>
      </c>
      <c r="H6042" s="29">
        <f t="shared" ca="1" si="380"/>
        <v>0</v>
      </c>
      <c r="I6042" s="29">
        <f t="shared" ca="1" si="378"/>
        <v>0</v>
      </c>
      <c r="J6042" s="30">
        <f>Calculator!$G$40</f>
        <v>6.5000000000000002E-2</v>
      </c>
      <c r="K6042" s="29">
        <f ca="1">IF(C6042&gt;=Calculator!$G$27,IF(DAY($C6042)=1,Calculator!$G$34/2,IF(DAY($C6042)=15,Calculator!$G$34/2,0)),0)</f>
        <v>4500</v>
      </c>
      <c r="L6042" s="29">
        <f ca="1">IF(DAY($C6042)=28,IF(H6042=0,0,Calculator!$G$35),0)</f>
        <v>0</v>
      </c>
      <c r="M6042" s="29">
        <f ca="1">IF(I6042&gt;0,IF(DAY($C6042)=1,SUM(INDIRECT("I"&amp;(ROW(C6041)-DAY(C6041))):I6041),0),0)</f>
        <v>0</v>
      </c>
      <c r="N6042" s="29">
        <f ca="1">IF(C6042&lt;Calculator!$G$27,0,IF(C6042=Calculator!$G$27,Calculator!$G$39,IF(H6042-K6042&lt;=0,IF(D6042&gt;Calculator!$G$39,IF(H6042-K6042+E6042+L6042+M6042+Calculator!$G$39&gt;Calculator!$G$39,Calculator!$G$39-(H6042+E6042+L6042+M6042-K6042),Calculator!$G$39),D6042),0)))</f>
        <v>0</v>
      </c>
    </row>
    <row r="6043" spans="1:14" ht="15.75" thickBot="1">
      <c r="A6043" s="33" t="str">
        <f ca="1">IF(C6043=Calculator!$H$27,"F",IF(Daily!D6043+Daily!H6043=0,IF(D6042+H6042&gt;0,"L",""),""))</f>
        <v/>
      </c>
      <c r="B6043" s="34">
        <v>6042</v>
      </c>
      <c r="C6043" s="19">
        <f t="shared" ca="1" si="377"/>
        <v>51972</v>
      </c>
      <c r="D6043" s="29">
        <f t="shared" ca="1" si="379"/>
        <v>0</v>
      </c>
      <c r="E6043" s="29">
        <f ca="1">IF(C6043&lt;Calculator!$D$26,0,IF(DAY($C6043)=1,IF(D6043-Calculator!$G$24&gt;0,Calculator!$G$24,D6043),0))</f>
        <v>0</v>
      </c>
      <c r="F6043" s="29">
        <f ca="1">IF(E6043&gt;0,D6043*Calculator!$G$22/12,0)</f>
        <v>0</v>
      </c>
      <c r="G6043" s="29">
        <f ca="1">IF(E6043&gt;0,(IFERROR(-PMT(Calculator!$G$22/12,Calculator!$G$23*12,Calculator!$G$20),0))-F6043,0)</f>
        <v>0</v>
      </c>
      <c r="H6043" s="29">
        <f t="shared" ca="1" si="380"/>
        <v>0</v>
      </c>
      <c r="I6043" s="29">
        <f t="shared" ca="1" si="378"/>
        <v>0</v>
      </c>
      <c r="J6043" s="30">
        <f>Calculator!$G$40</f>
        <v>6.5000000000000002E-2</v>
      </c>
      <c r="K6043" s="29">
        <f ca="1">IF(C6043&gt;=Calculator!$G$27,IF(DAY($C6043)=1,Calculator!$G$34/2,IF(DAY($C6043)=15,Calculator!$G$34/2,0)),0)</f>
        <v>0</v>
      </c>
      <c r="L6043" s="29">
        <f ca="1">IF(DAY($C6043)=28,IF(H6043=0,0,Calculator!$G$35),0)</f>
        <v>0</v>
      </c>
      <c r="M6043" s="29">
        <f ca="1">IF(I6043&gt;0,IF(DAY($C6043)=1,SUM(INDIRECT("I"&amp;(ROW(C6042)-DAY(C6042))):I6042),0),0)</f>
        <v>0</v>
      </c>
      <c r="N6043" s="29">
        <f ca="1">IF(C6043&lt;Calculator!$G$27,0,IF(C6043=Calculator!$G$27,Calculator!$G$39,IF(H6043-K6043&lt;=0,IF(D6043&gt;Calculator!$G$39,IF(H6043-K6043+E6043+L6043+M6043+Calculator!$G$39&gt;Calculator!$G$39,Calculator!$G$39-(H6043+E6043+L6043+M6043-K6043),Calculator!$G$39),D6043),0)))</f>
        <v>0</v>
      </c>
    </row>
    <row r="6044" spans="1:14" ht="15.75" thickBot="1">
      <c r="A6044" s="33" t="str">
        <f ca="1">IF(C6044=Calculator!$H$27,"F",IF(Daily!D6044+Daily!H6044=0,IF(D6043+H6043&gt;0,"L",""),""))</f>
        <v/>
      </c>
      <c r="B6044" s="34">
        <v>6043</v>
      </c>
      <c r="C6044" s="19">
        <f t="shared" ca="1" si="377"/>
        <v>51973</v>
      </c>
      <c r="D6044" s="29">
        <f t="shared" ca="1" si="379"/>
        <v>0</v>
      </c>
      <c r="E6044" s="29">
        <f ca="1">IF(C6044&lt;Calculator!$D$26,0,IF(DAY($C6044)=1,IF(D6044-Calculator!$G$24&gt;0,Calculator!$G$24,D6044),0))</f>
        <v>0</v>
      </c>
      <c r="F6044" s="29">
        <f ca="1">IF(E6044&gt;0,D6044*Calculator!$G$22/12,0)</f>
        <v>0</v>
      </c>
      <c r="G6044" s="29">
        <f ca="1">IF(E6044&gt;0,(IFERROR(-PMT(Calculator!$G$22/12,Calculator!$G$23*12,Calculator!$G$20),0))-F6044,0)</f>
        <v>0</v>
      </c>
      <c r="H6044" s="29">
        <f t="shared" ca="1" si="380"/>
        <v>0</v>
      </c>
      <c r="I6044" s="29">
        <f t="shared" ca="1" si="378"/>
        <v>0</v>
      </c>
      <c r="J6044" s="30">
        <f>Calculator!$G$40</f>
        <v>6.5000000000000002E-2</v>
      </c>
      <c r="K6044" s="29">
        <f ca="1">IF(C6044&gt;=Calculator!$G$27,IF(DAY($C6044)=1,Calculator!$G$34/2,IF(DAY($C6044)=15,Calculator!$G$34/2,0)),0)</f>
        <v>0</v>
      </c>
      <c r="L6044" s="29">
        <f ca="1">IF(DAY($C6044)=28,IF(H6044=0,0,Calculator!$G$35),0)</f>
        <v>0</v>
      </c>
      <c r="M6044" s="29">
        <f ca="1">IF(I6044&gt;0,IF(DAY($C6044)=1,SUM(INDIRECT("I"&amp;(ROW(C6043)-DAY(C6043))):I6043),0),0)</f>
        <v>0</v>
      </c>
      <c r="N6044" s="29">
        <f ca="1">IF(C6044&lt;Calculator!$G$27,0,IF(C6044=Calculator!$G$27,Calculator!$G$39,IF(H6044-K6044&lt;=0,IF(D6044&gt;Calculator!$G$39,IF(H6044-K6044+E6044+L6044+M6044+Calculator!$G$39&gt;Calculator!$G$39,Calculator!$G$39-(H6044+E6044+L6044+M6044-K6044),Calculator!$G$39),D6044),0)))</f>
        <v>0</v>
      </c>
    </row>
    <row r="6045" spans="1:14" ht="15.75" thickBot="1">
      <c r="A6045" s="33" t="str">
        <f ca="1">IF(C6045=Calculator!$H$27,"F",IF(Daily!D6045+Daily!H6045=0,IF(D6044+H6044&gt;0,"L",""),""))</f>
        <v/>
      </c>
      <c r="B6045" s="34">
        <v>6044</v>
      </c>
      <c r="C6045" s="19">
        <f t="shared" ca="1" si="377"/>
        <v>51974</v>
      </c>
      <c r="D6045" s="29">
        <f t="shared" ca="1" si="379"/>
        <v>0</v>
      </c>
      <c r="E6045" s="29">
        <f ca="1">IF(C6045&lt;Calculator!$D$26,0,IF(DAY($C6045)=1,IF(D6045-Calculator!$G$24&gt;0,Calculator!$G$24,D6045),0))</f>
        <v>0</v>
      </c>
      <c r="F6045" s="29">
        <f ca="1">IF(E6045&gt;0,D6045*Calculator!$G$22/12,0)</f>
        <v>0</v>
      </c>
      <c r="G6045" s="29">
        <f ca="1">IF(E6045&gt;0,(IFERROR(-PMT(Calculator!$G$22/12,Calculator!$G$23*12,Calculator!$G$20),0))-F6045,0)</f>
        <v>0</v>
      </c>
      <c r="H6045" s="29">
        <f t="shared" ca="1" si="380"/>
        <v>0</v>
      </c>
      <c r="I6045" s="29">
        <f t="shared" ca="1" si="378"/>
        <v>0</v>
      </c>
      <c r="J6045" s="30">
        <f>Calculator!$G$40</f>
        <v>6.5000000000000002E-2</v>
      </c>
      <c r="K6045" s="29">
        <f ca="1">IF(C6045&gt;=Calculator!$G$27,IF(DAY($C6045)=1,Calculator!$G$34/2,IF(DAY($C6045)=15,Calculator!$G$34/2,0)),0)</f>
        <v>0</v>
      </c>
      <c r="L6045" s="29">
        <f ca="1">IF(DAY($C6045)=28,IF(H6045=0,0,Calculator!$G$35),0)</f>
        <v>0</v>
      </c>
      <c r="M6045" s="29">
        <f ca="1">IF(I6045&gt;0,IF(DAY($C6045)=1,SUM(INDIRECT("I"&amp;(ROW(C6044)-DAY(C6044))):I6044),0),0)</f>
        <v>0</v>
      </c>
      <c r="N6045" s="29">
        <f ca="1">IF(C6045&lt;Calculator!$G$27,0,IF(C6045=Calculator!$G$27,Calculator!$G$39,IF(H6045-K6045&lt;=0,IF(D6045&gt;Calculator!$G$39,IF(H6045-K6045+E6045+L6045+M6045+Calculator!$G$39&gt;Calculator!$G$39,Calculator!$G$39-(H6045+E6045+L6045+M6045-K6045),Calculator!$G$39),D6045),0)))</f>
        <v>0</v>
      </c>
    </row>
    <row r="6046" spans="1:14" ht="15.75" thickBot="1">
      <c r="A6046" s="33" t="str">
        <f ca="1">IF(C6046=Calculator!$H$27,"F",IF(Daily!D6046+Daily!H6046=0,IF(D6045+H6045&gt;0,"L",""),""))</f>
        <v/>
      </c>
      <c r="B6046" s="34">
        <v>6045</v>
      </c>
      <c r="C6046" s="19">
        <f t="shared" ca="1" si="377"/>
        <v>51975</v>
      </c>
      <c r="D6046" s="29">
        <f t="shared" ca="1" si="379"/>
        <v>0</v>
      </c>
      <c r="E6046" s="29">
        <f ca="1">IF(C6046&lt;Calculator!$D$26,0,IF(DAY($C6046)=1,IF(D6046-Calculator!$G$24&gt;0,Calculator!$G$24,D6046),0))</f>
        <v>0</v>
      </c>
      <c r="F6046" s="29">
        <f ca="1">IF(E6046&gt;0,D6046*Calculator!$G$22/12,0)</f>
        <v>0</v>
      </c>
      <c r="G6046" s="29">
        <f ca="1">IF(E6046&gt;0,(IFERROR(-PMT(Calculator!$G$22/12,Calculator!$G$23*12,Calculator!$G$20),0))-F6046,0)</f>
        <v>0</v>
      </c>
      <c r="H6046" s="29">
        <f t="shared" ca="1" si="380"/>
        <v>0</v>
      </c>
      <c r="I6046" s="29">
        <f t="shared" ca="1" si="378"/>
        <v>0</v>
      </c>
      <c r="J6046" s="30">
        <f>Calculator!$G$40</f>
        <v>6.5000000000000002E-2</v>
      </c>
      <c r="K6046" s="29">
        <f ca="1">IF(C6046&gt;=Calculator!$G$27,IF(DAY($C6046)=1,Calculator!$G$34/2,IF(DAY($C6046)=15,Calculator!$G$34/2,0)),0)</f>
        <v>0</v>
      </c>
      <c r="L6046" s="29">
        <f ca="1">IF(DAY($C6046)=28,IF(H6046=0,0,Calculator!$G$35),0)</f>
        <v>0</v>
      </c>
      <c r="M6046" s="29">
        <f ca="1">IF(I6046&gt;0,IF(DAY($C6046)=1,SUM(INDIRECT("I"&amp;(ROW(C6045)-DAY(C6045))):I6045),0),0)</f>
        <v>0</v>
      </c>
      <c r="N6046" s="29">
        <f ca="1">IF(C6046&lt;Calculator!$G$27,0,IF(C6046=Calculator!$G$27,Calculator!$G$39,IF(H6046-K6046&lt;=0,IF(D6046&gt;Calculator!$G$39,IF(H6046-K6046+E6046+L6046+M6046+Calculator!$G$39&gt;Calculator!$G$39,Calculator!$G$39-(H6046+E6046+L6046+M6046-K6046),Calculator!$G$39),D6046),0)))</f>
        <v>0</v>
      </c>
    </row>
    <row r="6047" spans="1:14" ht="15.75" thickBot="1">
      <c r="A6047" s="33" t="str">
        <f ca="1">IF(C6047=Calculator!$H$27,"F",IF(Daily!D6047+Daily!H6047=0,IF(D6046+H6046&gt;0,"L",""),""))</f>
        <v/>
      </c>
      <c r="B6047" s="34">
        <v>6046</v>
      </c>
      <c r="C6047" s="19">
        <f t="shared" ca="1" si="377"/>
        <v>51976</v>
      </c>
      <c r="D6047" s="29">
        <f t="shared" ca="1" si="379"/>
        <v>0</v>
      </c>
      <c r="E6047" s="29">
        <f ca="1">IF(C6047&lt;Calculator!$D$26,0,IF(DAY($C6047)=1,IF(D6047-Calculator!$G$24&gt;0,Calculator!$G$24,D6047),0))</f>
        <v>0</v>
      </c>
      <c r="F6047" s="29">
        <f ca="1">IF(E6047&gt;0,D6047*Calculator!$G$22/12,0)</f>
        <v>0</v>
      </c>
      <c r="G6047" s="29">
        <f ca="1">IF(E6047&gt;0,(IFERROR(-PMT(Calculator!$G$22/12,Calculator!$G$23*12,Calculator!$G$20),0))-F6047,0)</f>
        <v>0</v>
      </c>
      <c r="H6047" s="29">
        <f t="shared" ca="1" si="380"/>
        <v>0</v>
      </c>
      <c r="I6047" s="29">
        <f t="shared" ca="1" si="378"/>
        <v>0</v>
      </c>
      <c r="J6047" s="30">
        <f>Calculator!$G$40</f>
        <v>6.5000000000000002E-2</v>
      </c>
      <c r="K6047" s="29">
        <f ca="1">IF(C6047&gt;=Calculator!$G$27,IF(DAY($C6047)=1,Calculator!$G$34/2,IF(DAY($C6047)=15,Calculator!$G$34/2,0)),0)</f>
        <v>0</v>
      </c>
      <c r="L6047" s="29">
        <f ca="1">IF(DAY($C6047)=28,IF(H6047=0,0,Calculator!$G$35),0)</f>
        <v>0</v>
      </c>
      <c r="M6047" s="29">
        <f ca="1">IF(I6047&gt;0,IF(DAY($C6047)=1,SUM(INDIRECT("I"&amp;(ROW(C6046)-DAY(C6046))):I6046),0),0)</f>
        <v>0</v>
      </c>
      <c r="N6047" s="29">
        <f ca="1">IF(C6047&lt;Calculator!$G$27,0,IF(C6047=Calculator!$G$27,Calculator!$G$39,IF(H6047-K6047&lt;=0,IF(D6047&gt;Calculator!$G$39,IF(H6047-K6047+E6047+L6047+M6047+Calculator!$G$39&gt;Calculator!$G$39,Calculator!$G$39-(H6047+E6047+L6047+M6047-K6047),Calculator!$G$39),D6047),0)))</f>
        <v>0</v>
      </c>
    </row>
    <row r="6048" spans="1:14" ht="15.75" thickBot="1">
      <c r="A6048" s="33" t="str">
        <f ca="1">IF(C6048=Calculator!$H$27,"F",IF(Daily!D6048+Daily!H6048=0,IF(D6047+H6047&gt;0,"L",""),""))</f>
        <v/>
      </c>
      <c r="B6048" s="34">
        <v>6047</v>
      </c>
      <c r="C6048" s="19">
        <f t="shared" ca="1" si="377"/>
        <v>51977</v>
      </c>
      <c r="D6048" s="29">
        <f t="shared" ca="1" si="379"/>
        <v>0</v>
      </c>
      <c r="E6048" s="29">
        <f ca="1">IF(C6048&lt;Calculator!$D$26,0,IF(DAY($C6048)=1,IF(D6048-Calculator!$G$24&gt;0,Calculator!$G$24,D6048),0))</f>
        <v>0</v>
      </c>
      <c r="F6048" s="29">
        <f ca="1">IF(E6048&gt;0,D6048*Calculator!$G$22/12,0)</f>
        <v>0</v>
      </c>
      <c r="G6048" s="29">
        <f ca="1">IF(E6048&gt;0,(IFERROR(-PMT(Calculator!$G$22/12,Calculator!$G$23*12,Calculator!$G$20),0))-F6048,0)</f>
        <v>0</v>
      </c>
      <c r="H6048" s="29">
        <f t="shared" ca="1" si="380"/>
        <v>0</v>
      </c>
      <c r="I6048" s="29">
        <f t="shared" ca="1" si="378"/>
        <v>0</v>
      </c>
      <c r="J6048" s="30">
        <f>Calculator!$G$40</f>
        <v>6.5000000000000002E-2</v>
      </c>
      <c r="K6048" s="29">
        <f ca="1">IF(C6048&gt;=Calculator!$G$27,IF(DAY($C6048)=1,Calculator!$G$34/2,IF(DAY($C6048)=15,Calculator!$G$34/2,0)),0)</f>
        <v>0</v>
      </c>
      <c r="L6048" s="29">
        <f ca="1">IF(DAY($C6048)=28,IF(H6048=0,0,Calculator!$G$35),0)</f>
        <v>0</v>
      </c>
      <c r="M6048" s="29">
        <f ca="1">IF(I6048&gt;0,IF(DAY($C6048)=1,SUM(INDIRECT("I"&amp;(ROW(C6047)-DAY(C6047))):I6047),0),0)</f>
        <v>0</v>
      </c>
      <c r="N6048" s="29">
        <f ca="1">IF(C6048&lt;Calculator!$G$27,0,IF(C6048=Calculator!$G$27,Calculator!$G$39,IF(H6048-K6048&lt;=0,IF(D6048&gt;Calculator!$G$39,IF(H6048-K6048+E6048+L6048+M6048+Calculator!$G$39&gt;Calculator!$G$39,Calculator!$G$39-(H6048+E6048+L6048+M6048-K6048),Calculator!$G$39),D6048),0)))</f>
        <v>0</v>
      </c>
    </row>
    <row r="6049" spans="1:14" ht="15.75" thickBot="1">
      <c r="A6049" s="33" t="str">
        <f ca="1">IF(C6049=Calculator!$H$27,"F",IF(Daily!D6049+Daily!H6049=0,IF(D6048+H6048&gt;0,"L",""),""))</f>
        <v/>
      </c>
      <c r="B6049" s="34">
        <v>6048</v>
      </c>
      <c r="C6049" s="19">
        <f t="shared" ca="1" si="377"/>
        <v>51978</v>
      </c>
      <c r="D6049" s="29">
        <f t="shared" ca="1" si="379"/>
        <v>0</v>
      </c>
      <c r="E6049" s="29">
        <f ca="1">IF(C6049&lt;Calculator!$D$26,0,IF(DAY($C6049)=1,IF(D6049-Calculator!$G$24&gt;0,Calculator!$G$24,D6049),0))</f>
        <v>0</v>
      </c>
      <c r="F6049" s="29">
        <f ca="1">IF(E6049&gt;0,D6049*Calculator!$G$22/12,0)</f>
        <v>0</v>
      </c>
      <c r="G6049" s="29">
        <f ca="1">IF(E6049&gt;0,(IFERROR(-PMT(Calculator!$G$22/12,Calculator!$G$23*12,Calculator!$G$20),0))-F6049,0)</f>
        <v>0</v>
      </c>
      <c r="H6049" s="29">
        <f t="shared" ca="1" si="380"/>
        <v>0</v>
      </c>
      <c r="I6049" s="29">
        <f t="shared" ca="1" si="378"/>
        <v>0</v>
      </c>
      <c r="J6049" s="30">
        <f>Calculator!$G$40</f>
        <v>6.5000000000000002E-2</v>
      </c>
      <c r="K6049" s="29">
        <f ca="1">IF(C6049&gt;=Calculator!$G$27,IF(DAY($C6049)=1,Calculator!$G$34/2,IF(DAY($C6049)=15,Calculator!$G$34/2,0)),0)</f>
        <v>0</v>
      </c>
      <c r="L6049" s="29">
        <f ca="1">IF(DAY($C6049)=28,IF(H6049=0,0,Calculator!$G$35),0)</f>
        <v>0</v>
      </c>
      <c r="M6049" s="29">
        <f ca="1">IF(I6049&gt;0,IF(DAY($C6049)=1,SUM(INDIRECT("I"&amp;(ROW(C6048)-DAY(C6048))):I6048),0),0)</f>
        <v>0</v>
      </c>
      <c r="N6049" s="29">
        <f ca="1">IF(C6049&lt;Calculator!$G$27,0,IF(C6049=Calculator!$G$27,Calculator!$G$39,IF(H6049-K6049&lt;=0,IF(D6049&gt;Calculator!$G$39,IF(H6049-K6049+E6049+L6049+M6049+Calculator!$G$39&gt;Calculator!$G$39,Calculator!$G$39-(H6049+E6049+L6049+M6049-K6049),Calculator!$G$39),D6049),0)))</f>
        <v>0</v>
      </c>
    </row>
    <row r="6050" spans="1:14" ht="15.75" thickBot="1">
      <c r="A6050" s="33" t="str">
        <f ca="1">IF(C6050=Calculator!$H$27,"F",IF(Daily!D6050+Daily!H6050=0,IF(D6049+H6049&gt;0,"L",""),""))</f>
        <v/>
      </c>
      <c r="B6050" s="34">
        <v>6049</v>
      </c>
      <c r="C6050" s="19">
        <f t="shared" ca="1" si="377"/>
        <v>51979</v>
      </c>
      <c r="D6050" s="29">
        <f t="shared" ca="1" si="379"/>
        <v>0</v>
      </c>
      <c r="E6050" s="29">
        <f ca="1">IF(C6050&lt;Calculator!$D$26,0,IF(DAY($C6050)=1,IF(D6050-Calculator!$G$24&gt;0,Calculator!$G$24,D6050),0))</f>
        <v>0</v>
      </c>
      <c r="F6050" s="29">
        <f ca="1">IF(E6050&gt;0,D6050*Calculator!$G$22/12,0)</f>
        <v>0</v>
      </c>
      <c r="G6050" s="29">
        <f ca="1">IF(E6050&gt;0,(IFERROR(-PMT(Calculator!$G$22/12,Calculator!$G$23*12,Calculator!$G$20),0))-F6050,0)</f>
        <v>0</v>
      </c>
      <c r="H6050" s="29">
        <f t="shared" ca="1" si="380"/>
        <v>0</v>
      </c>
      <c r="I6050" s="29">
        <f t="shared" ca="1" si="378"/>
        <v>0</v>
      </c>
      <c r="J6050" s="30">
        <f>Calculator!$G$40</f>
        <v>6.5000000000000002E-2</v>
      </c>
      <c r="K6050" s="29">
        <f ca="1">IF(C6050&gt;=Calculator!$G$27,IF(DAY($C6050)=1,Calculator!$G$34/2,IF(DAY($C6050)=15,Calculator!$G$34/2,0)),0)</f>
        <v>0</v>
      </c>
      <c r="L6050" s="29">
        <f ca="1">IF(DAY($C6050)=28,IF(H6050=0,0,Calculator!$G$35),0)</f>
        <v>0</v>
      </c>
      <c r="M6050" s="29">
        <f ca="1">IF(I6050&gt;0,IF(DAY($C6050)=1,SUM(INDIRECT("I"&amp;(ROW(C6049)-DAY(C6049))):I6049),0),0)</f>
        <v>0</v>
      </c>
      <c r="N6050" s="29">
        <f ca="1">IF(C6050&lt;Calculator!$G$27,0,IF(C6050=Calculator!$G$27,Calculator!$G$39,IF(H6050-K6050&lt;=0,IF(D6050&gt;Calculator!$G$39,IF(H6050-K6050+E6050+L6050+M6050+Calculator!$G$39&gt;Calculator!$G$39,Calculator!$G$39-(H6050+E6050+L6050+M6050-K6050),Calculator!$G$39),D6050),0)))</f>
        <v>0</v>
      </c>
    </row>
    <row r="6051" spans="1:14" ht="15.75" thickBot="1">
      <c r="A6051" s="33" t="str">
        <f ca="1">IF(C6051=Calculator!$H$27,"F",IF(Daily!D6051+Daily!H6051=0,IF(D6050+H6050&gt;0,"L",""),""))</f>
        <v/>
      </c>
      <c r="B6051" s="34">
        <v>6050</v>
      </c>
      <c r="C6051" s="19">
        <f t="shared" ca="1" si="377"/>
        <v>51980</v>
      </c>
      <c r="D6051" s="29">
        <f t="shared" ca="1" si="379"/>
        <v>0</v>
      </c>
      <c r="E6051" s="29">
        <f ca="1">IF(C6051&lt;Calculator!$D$26,0,IF(DAY($C6051)=1,IF(D6051-Calculator!$G$24&gt;0,Calculator!$G$24,D6051),0))</f>
        <v>0</v>
      </c>
      <c r="F6051" s="29">
        <f ca="1">IF(E6051&gt;0,D6051*Calculator!$G$22/12,0)</f>
        <v>0</v>
      </c>
      <c r="G6051" s="29">
        <f ca="1">IF(E6051&gt;0,(IFERROR(-PMT(Calculator!$G$22/12,Calculator!$G$23*12,Calculator!$G$20),0))-F6051,0)</f>
        <v>0</v>
      </c>
      <c r="H6051" s="29">
        <f t="shared" ca="1" si="380"/>
        <v>0</v>
      </c>
      <c r="I6051" s="29">
        <f t="shared" ca="1" si="378"/>
        <v>0</v>
      </c>
      <c r="J6051" s="30">
        <f>Calculator!$G$40</f>
        <v>6.5000000000000002E-2</v>
      </c>
      <c r="K6051" s="29">
        <f ca="1">IF(C6051&gt;=Calculator!$G$27,IF(DAY($C6051)=1,Calculator!$G$34/2,IF(DAY($C6051)=15,Calculator!$G$34/2,0)),0)</f>
        <v>0</v>
      </c>
      <c r="L6051" s="29">
        <f ca="1">IF(DAY($C6051)=28,IF(H6051=0,0,Calculator!$G$35),0)</f>
        <v>0</v>
      </c>
      <c r="M6051" s="29">
        <f ca="1">IF(I6051&gt;0,IF(DAY($C6051)=1,SUM(INDIRECT("I"&amp;(ROW(C6050)-DAY(C6050))):I6050),0),0)</f>
        <v>0</v>
      </c>
      <c r="N6051" s="29">
        <f ca="1">IF(C6051&lt;Calculator!$G$27,0,IF(C6051=Calculator!$G$27,Calculator!$G$39,IF(H6051-K6051&lt;=0,IF(D6051&gt;Calculator!$G$39,IF(H6051-K6051+E6051+L6051+M6051+Calculator!$G$39&gt;Calculator!$G$39,Calculator!$G$39-(H6051+E6051+L6051+M6051-K6051),Calculator!$G$39),D6051),0)))</f>
        <v>0</v>
      </c>
    </row>
    <row r="6052" spans="1:14" ht="15.75" thickBot="1">
      <c r="A6052" s="33" t="str">
        <f ca="1">IF(C6052=Calculator!$H$27,"F",IF(Daily!D6052+Daily!H6052=0,IF(D6051+H6051&gt;0,"L",""),""))</f>
        <v/>
      </c>
      <c r="B6052" s="34">
        <v>6051</v>
      </c>
      <c r="C6052" s="19">
        <f t="shared" ca="1" si="377"/>
        <v>51981</v>
      </c>
      <c r="D6052" s="29">
        <f t="shared" ca="1" si="379"/>
        <v>0</v>
      </c>
      <c r="E6052" s="29">
        <f ca="1">IF(C6052&lt;Calculator!$D$26,0,IF(DAY($C6052)=1,IF(D6052-Calculator!$G$24&gt;0,Calculator!$G$24,D6052),0))</f>
        <v>0</v>
      </c>
      <c r="F6052" s="29">
        <f ca="1">IF(E6052&gt;0,D6052*Calculator!$G$22/12,0)</f>
        <v>0</v>
      </c>
      <c r="G6052" s="29">
        <f ca="1">IF(E6052&gt;0,(IFERROR(-PMT(Calculator!$G$22/12,Calculator!$G$23*12,Calculator!$G$20),0))-F6052,0)</f>
        <v>0</v>
      </c>
      <c r="H6052" s="29">
        <f t="shared" ca="1" si="380"/>
        <v>0</v>
      </c>
      <c r="I6052" s="29">
        <f t="shared" ca="1" si="378"/>
        <v>0</v>
      </c>
      <c r="J6052" s="30">
        <f>Calculator!$G$40</f>
        <v>6.5000000000000002E-2</v>
      </c>
      <c r="K6052" s="29">
        <f ca="1">IF(C6052&gt;=Calculator!$G$27,IF(DAY($C6052)=1,Calculator!$G$34/2,IF(DAY($C6052)=15,Calculator!$G$34/2,0)),0)</f>
        <v>0</v>
      </c>
      <c r="L6052" s="29">
        <f ca="1">IF(DAY($C6052)=28,IF(H6052=0,0,Calculator!$G$35),0)</f>
        <v>0</v>
      </c>
      <c r="M6052" s="29">
        <f ca="1">IF(I6052&gt;0,IF(DAY($C6052)=1,SUM(INDIRECT("I"&amp;(ROW(C6051)-DAY(C6051))):I6051),0),0)</f>
        <v>0</v>
      </c>
      <c r="N6052" s="29">
        <f ca="1">IF(C6052&lt;Calculator!$G$27,0,IF(C6052=Calculator!$G$27,Calculator!$G$39,IF(H6052-K6052&lt;=0,IF(D6052&gt;Calculator!$G$39,IF(H6052-K6052+E6052+L6052+M6052+Calculator!$G$39&gt;Calculator!$G$39,Calculator!$G$39-(H6052+E6052+L6052+M6052-K6052),Calculator!$G$39),D6052),0)))</f>
        <v>0</v>
      </c>
    </row>
    <row r="6053" spans="1:14" ht="15.75" thickBot="1">
      <c r="A6053" s="33" t="str">
        <f ca="1">IF(C6053=Calculator!$H$27,"F",IF(Daily!D6053+Daily!H6053=0,IF(D6052+H6052&gt;0,"L",""),""))</f>
        <v/>
      </c>
      <c r="B6053" s="34">
        <v>6052</v>
      </c>
      <c r="C6053" s="19">
        <f t="shared" ca="1" si="377"/>
        <v>51982</v>
      </c>
      <c r="D6053" s="29">
        <f t="shared" ca="1" si="379"/>
        <v>0</v>
      </c>
      <c r="E6053" s="29">
        <f ca="1">IF(C6053&lt;Calculator!$D$26,0,IF(DAY($C6053)=1,IF(D6053-Calculator!$G$24&gt;0,Calculator!$G$24,D6053),0))</f>
        <v>0</v>
      </c>
      <c r="F6053" s="29">
        <f ca="1">IF(E6053&gt;0,D6053*Calculator!$G$22/12,0)</f>
        <v>0</v>
      </c>
      <c r="G6053" s="29">
        <f ca="1">IF(E6053&gt;0,(IFERROR(-PMT(Calculator!$G$22/12,Calculator!$G$23*12,Calculator!$G$20),0))-F6053,0)</f>
        <v>0</v>
      </c>
      <c r="H6053" s="29">
        <f t="shared" ca="1" si="380"/>
        <v>0</v>
      </c>
      <c r="I6053" s="29">
        <f t="shared" ca="1" si="378"/>
        <v>0</v>
      </c>
      <c r="J6053" s="30">
        <f>Calculator!$G$40</f>
        <v>6.5000000000000002E-2</v>
      </c>
      <c r="K6053" s="29">
        <f ca="1">IF(C6053&gt;=Calculator!$G$27,IF(DAY($C6053)=1,Calculator!$G$34/2,IF(DAY($C6053)=15,Calculator!$G$34/2,0)),0)</f>
        <v>0</v>
      </c>
      <c r="L6053" s="29">
        <f ca="1">IF(DAY($C6053)=28,IF(H6053=0,0,Calculator!$G$35),0)</f>
        <v>0</v>
      </c>
      <c r="M6053" s="29">
        <f ca="1">IF(I6053&gt;0,IF(DAY($C6053)=1,SUM(INDIRECT("I"&amp;(ROW(C6052)-DAY(C6052))):I6052),0),0)</f>
        <v>0</v>
      </c>
      <c r="N6053" s="29">
        <f ca="1">IF(C6053&lt;Calculator!$G$27,0,IF(C6053=Calculator!$G$27,Calculator!$G$39,IF(H6053-K6053&lt;=0,IF(D6053&gt;Calculator!$G$39,IF(H6053-K6053+E6053+L6053+M6053+Calculator!$G$39&gt;Calculator!$G$39,Calculator!$G$39-(H6053+E6053+L6053+M6053-K6053),Calculator!$G$39),D6053),0)))</f>
        <v>0</v>
      </c>
    </row>
    <row r="6054" spans="1:14" ht="15.75" thickBot="1">
      <c r="A6054" s="33" t="str">
        <f ca="1">IF(C6054=Calculator!$H$27,"F",IF(Daily!D6054+Daily!H6054=0,IF(D6053+H6053&gt;0,"L",""),""))</f>
        <v/>
      </c>
      <c r="B6054" s="34">
        <v>6053</v>
      </c>
      <c r="C6054" s="19">
        <f t="shared" ca="1" si="377"/>
        <v>51983</v>
      </c>
      <c r="D6054" s="29">
        <f t="shared" ca="1" si="379"/>
        <v>0</v>
      </c>
      <c r="E6054" s="29">
        <f ca="1">IF(C6054&lt;Calculator!$D$26,0,IF(DAY($C6054)=1,IF(D6054-Calculator!$G$24&gt;0,Calculator!$G$24,D6054),0))</f>
        <v>0</v>
      </c>
      <c r="F6054" s="29">
        <f ca="1">IF(E6054&gt;0,D6054*Calculator!$G$22/12,0)</f>
        <v>0</v>
      </c>
      <c r="G6054" s="29">
        <f ca="1">IF(E6054&gt;0,(IFERROR(-PMT(Calculator!$G$22/12,Calculator!$G$23*12,Calculator!$G$20),0))-F6054,0)</f>
        <v>0</v>
      </c>
      <c r="H6054" s="29">
        <f t="shared" ca="1" si="380"/>
        <v>0</v>
      </c>
      <c r="I6054" s="29">
        <f t="shared" ca="1" si="378"/>
        <v>0</v>
      </c>
      <c r="J6054" s="30">
        <f>Calculator!$G$40</f>
        <v>6.5000000000000002E-2</v>
      </c>
      <c r="K6054" s="29">
        <f ca="1">IF(C6054&gt;=Calculator!$G$27,IF(DAY($C6054)=1,Calculator!$G$34/2,IF(DAY($C6054)=15,Calculator!$G$34/2,0)),0)</f>
        <v>0</v>
      </c>
      <c r="L6054" s="29">
        <f ca="1">IF(DAY($C6054)=28,IF(H6054=0,0,Calculator!$G$35),0)</f>
        <v>0</v>
      </c>
      <c r="M6054" s="29">
        <f ca="1">IF(I6054&gt;0,IF(DAY($C6054)=1,SUM(INDIRECT("I"&amp;(ROW(C6053)-DAY(C6053))):I6053),0),0)</f>
        <v>0</v>
      </c>
      <c r="N6054" s="29">
        <f ca="1">IF(C6054&lt;Calculator!$G$27,0,IF(C6054=Calculator!$G$27,Calculator!$G$39,IF(H6054-K6054&lt;=0,IF(D6054&gt;Calculator!$G$39,IF(H6054-K6054+E6054+L6054+M6054+Calculator!$G$39&gt;Calculator!$G$39,Calculator!$G$39-(H6054+E6054+L6054+M6054-K6054),Calculator!$G$39),D6054),0)))</f>
        <v>0</v>
      </c>
    </row>
    <row r="6055" spans="1:14" ht="15.75" thickBot="1">
      <c r="A6055" s="33" t="str">
        <f ca="1">IF(C6055=Calculator!$H$27,"F",IF(Daily!D6055+Daily!H6055=0,IF(D6054+H6054&gt;0,"L",""),""))</f>
        <v/>
      </c>
      <c r="B6055" s="34">
        <v>6054</v>
      </c>
      <c r="C6055" s="19">
        <f t="shared" ca="1" si="377"/>
        <v>51984</v>
      </c>
      <c r="D6055" s="29">
        <f t="shared" ca="1" si="379"/>
        <v>0</v>
      </c>
      <c r="E6055" s="29">
        <f ca="1">IF(C6055&lt;Calculator!$D$26,0,IF(DAY($C6055)=1,IF(D6055-Calculator!$G$24&gt;0,Calculator!$G$24,D6055),0))</f>
        <v>0</v>
      </c>
      <c r="F6055" s="29">
        <f ca="1">IF(E6055&gt;0,D6055*Calculator!$G$22/12,0)</f>
        <v>0</v>
      </c>
      <c r="G6055" s="29">
        <f ca="1">IF(E6055&gt;0,(IFERROR(-PMT(Calculator!$G$22/12,Calculator!$G$23*12,Calculator!$G$20),0))-F6055,0)</f>
        <v>0</v>
      </c>
      <c r="H6055" s="29">
        <f t="shared" ca="1" si="380"/>
        <v>0</v>
      </c>
      <c r="I6055" s="29">
        <f t="shared" ca="1" si="378"/>
        <v>0</v>
      </c>
      <c r="J6055" s="30">
        <f>Calculator!$G$40</f>
        <v>6.5000000000000002E-2</v>
      </c>
      <c r="K6055" s="29">
        <f ca="1">IF(C6055&gt;=Calculator!$G$27,IF(DAY($C6055)=1,Calculator!$G$34/2,IF(DAY($C6055)=15,Calculator!$G$34/2,0)),0)</f>
        <v>0</v>
      </c>
      <c r="L6055" s="29">
        <f ca="1">IF(DAY($C6055)=28,IF(H6055=0,0,Calculator!$G$35),0)</f>
        <v>0</v>
      </c>
      <c r="M6055" s="29">
        <f ca="1">IF(I6055&gt;0,IF(DAY($C6055)=1,SUM(INDIRECT("I"&amp;(ROW(C6054)-DAY(C6054))):I6054),0),0)</f>
        <v>0</v>
      </c>
      <c r="N6055" s="29">
        <f ca="1">IF(C6055&lt;Calculator!$G$27,0,IF(C6055=Calculator!$G$27,Calculator!$G$39,IF(H6055-K6055&lt;=0,IF(D6055&gt;Calculator!$G$39,IF(H6055-K6055+E6055+L6055+M6055+Calculator!$G$39&gt;Calculator!$G$39,Calculator!$G$39-(H6055+E6055+L6055+M6055-K6055),Calculator!$G$39),D6055),0)))</f>
        <v>0</v>
      </c>
    </row>
    <row r="6056" spans="1:14" ht="15.75" thickBot="1">
      <c r="A6056" s="33" t="str">
        <f ca="1">IF(C6056=Calculator!$H$27,"F",IF(Daily!D6056+Daily!H6056=0,IF(D6055+H6055&gt;0,"L",""),""))</f>
        <v/>
      </c>
      <c r="B6056" s="34">
        <v>6055</v>
      </c>
      <c r="C6056" s="19">
        <f t="shared" ca="1" si="377"/>
        <v>51985</v>
      </c>
      <c r="D6056" s="29">
        <f t="shared" ca="1" si="379"/>
        <v>0</v>
      </c>
      <c r="E6056" s="29">
        <f ca="1">IF(C6056&lt;Calculator!$D$26,0,IF(DAY($C6056)=1,IF(D6056-Calculator!$G$24&gt;0,Calculator!$G$24,D6056),0))</f>
        <v>0</v>
      </c>
      <c r="F6056" s="29">
        <f ca="1">IF(E6056&gt;0,D6056*Calculator!$G$22/12,0)</f>
        <v>0</v>
      </c>
      <c r="G6056" s="29">
        <f ca="1">IF(E6056&gt;0,(IFERROR(-PMT(Calculator!$G$22/12,Calculator!$G$23*12,Calculator!$G$20),0))-F6056,0)</f>
        <v>0</v>
      </c>
      <c r="H6056" s="29">
        <f t="shared" ca="1" si="380"/>
        <v>0</v>
      </c>
      <c r="I6056" s="29">
        <f t="shared" ca="1" si="378"/>
        <v>0</v>
      </c>
      <c r="J6056" s="30">
        <f>Calculator!$G$40</f>
        <v>6.5000000000000002E-2</v>
      </c>
      <c r="K6056" s="29">
        <f ca="1">IF(C6056&gt;=Calculator!$G$27,IF(DAY($C6056)=1,Calculator!$G$34/2,IF(DAY($C6056)=15,Calculator!$G$34/2,0)),0)</f>
        <v>0</v>
      </c>
      <c r="L6056" s="29">
        <f ca="1">IF(DAY($C6056)=28,IF(H6056=0,0,Calculator!$G$35),0)</f>
        <v>0</v>
      </c>
      <c r="M6056" s="29">
        <f ca="1">IF(I6056&gt;0,IF(DAY($C6056)=1,SUM(INDIRECT("I"&amp;(ROW(C6055)-DAY(C6055))):I6055),0),0)</f>
        <v>0</v>
      </c>
      <c r="N6056" s="29">
        <f ca="1">IF(C6056&lt;Calculator!$G$27,0,IF(C6056=Calculator!$G$27,Calculator!$G$39,IF(H6056-K6056&lt;=0,IF(D6056&gt;Calculator!$G$39,IF(H6056-K6056+E6056+L6056+M6056+Calculator!$G$39&gt;Calculator!$G$39,Calculator!$G$39-(H6056+E6056+L6056+M6056-K6056),Calculator!$G$39),D6056),0)))</f>
        <v>0</v>
      </c>
    </row>
    <row r="6057" spans="1:14" ht="15.75" thickBot="1">
      <c r="A6057" s="33" t="str">
        <f ca="1">IF(C6057=Calculator!$H$27,"F",IF(Daily!D6057+Daily!H6057=0,IF(D6056+H6056&gt;0,"L",""),""))</f>
        <v/>
      </c>
      <c r="B6057" s="34">
        <v>6056</v>
      </c>
      <c r="C6057" s="19">
        <f t="shared" ca="1" si="377"/>
        <v>51986</v>
      </c>
      <c r="D6057" s="29">
        <f t="shared" ca="1" si="379"/>
        <v>0</v>
      </c>
      <c r="E6057" s="29">
        <f ca="1">IF(C6057&lt;Calculator!$D$26,0,IF(DAY($C6057)=1,IF(D6057-Calculator!$G$24&gt;0,Calculator!$G$24,D6057),0))</f>
        <v>0</v>
      </c>
      <c r="F6057" s="29">
        <f ca="1">IF(E6057&gt;0,D6057*Calculator!$G$22/12,0)</f>
        <v>0</v>
      </c>
      <c r="G6057" s="29">
        <f ca="1">IF(E6057&gt;0,(IFERROR(-PMT(Calculator!$G$22/12,Calculator!$G$23*12,Calculator!$G$20),0))-F6057,0)</f>
        <v>0</v>
      </c>
      <c r="H6057" s="29">
        <f t="shared" ca="1" si="380"/>
        <v>0</v>
      </c>
      <c r="I6057" s="29">
        <f t="shared" ca="1" si="378"/>
        <v>0</v>
      </c>
      <c r="J6057" s="30">
        <f>Calculator!$G$40</f>
        <v>6.5000000000000002E-2</v>
      </c>
      <c r="K6057" s="29">
        <f ca="1">IF(C6057&gt;=Calculator!$G$27,IF(DAY($C6057)=1,Calculator!$G$34/2,IF(DAY($C6057)=15,Calculator!$G$34/2,0)),0)</f>
        <v>0</v>
      </c>
      <c r="L6057" s="29">
        <f ca="1">IF(DAY($C6057)=28,IF(H6057=0,0,Calculator!$G$35),0)</f>
        <v>0</v>
      </c>
      <c r="M6057" s="29">
        <f ca="1">IF(I6057&gt;0,IF(DAY($C6057)=1,SUM(INDIRECT("I"&amp;(ROW(C6056)-DAY(C6056))):I6056),0),0)</f>
        <v>0</v>
      </c>
      <c r="N6057" s="29">
        <f ca="1">IF(C6057&lt;Calculator!$G$27,0,IF(C6057=Calculator!$G$27,Calculator!$G$39,IF(H6057-K6057&lt;=0,IF(D6057&gt;Calculator!$G$39,IF(H6057-K6057+E6057+L6057+M6057+Calculator!$G$39&gt;Calculator!$G$39,Calculator!$G$39-(H6057+E6057+L6057+M6057-K6057),Calculator!$G$39),D6057),0)))</f>
        <v>0</v>
      </c>
    </row>
    <row r="6058" spans="1:14" ht="15.75" thickBot="1">
      <c r="A6058" s="33" t="str">
        <f ca="1">IF(C6058=Calculator!$H$27,"F",IF(Daily!D6058+Daily!H6058=0,IF(D6057+H6057&gt;0,"L",""),""))</f>
        <v/>
      </c>
      <c r="B6058" s="34">
        <v>6057</v>
      </c>
      <c r="C6058" s="19">
        <f t="shared" ca="1" si="377"/>
        <v>51987</v>
      </c>
      <c r="D6058" s="29">
        <f t="shared" ca="1" si="379"/>
        <v>0</v>
      </c>
      <c r="E6058" s="29">
        <f ca="1">IF(C6058&lt;Calculator!$D$26,0,IF(DAY($C6058)=1,IF(D6058-Calculator!$G$24&gt;0,Calculator!$G$24,D6058),0))</f>
        <v>0</v>
      </c>
      <c r="F6058" s="29">
        <f ca="1">IF(E6058&gt;0,D6058*Calculator!$G$22/12,0)</f>
        <v>0</v>
      </c>
      <c r="G6058" s="29">
        <f ca="1">IF(E6058&gt;0,(IFERROR(-PMT(Calculator!$G$22/12,Calculator!$G$23*12,Calculator!$G$20),0))-F6058,0)</f>
        <v>0</v>
      </c>
      <c r="H6058" s="29">
        <f t="shared" ca="1" si="380"/>
        <v>0</v>
      </c>
      <c r="I6058" s="29">
        <f t="shared" ca="1" si="378"/>
        <v>0</v>
      </c>
      <c r="J6058" s="30">
        <f>Calculator!$G$40</f>
        <v>6.5000000000000002E-2</v>
      </c>
      <c r="K6058" s="29">
        <f ca="1">IF(C6058&gt;=Calculator!$G$27,IF(DAY($C6058)=1,Calculator!$G$34/2,IF(DAY($C6058)=15,Calculator!$G$34/2,0)),0)</f>
        <v>4500</v>
      </c>
      <c r="L6058" s="29">
        <f ca="1">IF(DAY($C6058)=28,IF(H6058=0,0,Calculator!$G$35),0)</f>
        <v>0</v>
      </c>
      <c r="M6058" s="29">
        <f ca="1">IF(I6058&gt;0,IF(DAY($C6058)=1,SUM(INDIRECT("I"&amp;(ROW(C6057)-DAY(C6057))):I6057),0),0)</f>
        <v>0</v>
      </c>
      <c r="N6058" s="29">
        <f ca="1">IF(C6058&lt;Calculator!$G$27,0,IF(C6058=Calculator!$G$27,Calculator!$G$39,IF(H6058-K6058&lt;=0,IF(D6058&gt;Calculator!$G$39,IF(H6058-K6058+E6058+L6058+M6058+Calculator!$G$39&gt;Calculator!$G$39,Calculator!$G$39-(H6058+E6058+L6058+M6058-K6058),Calculator!$G$39),D6058),0)))</f>
        <v>0</v>
      </c>
    </row>
    <row r="6059" spans="1:14" ht="15.75" thickBot="1">
      <c r="A6059" s="33" t="str">
        <f ca="1">IF(C6059=Calculator!$H$27,"F",IF(Daily!D6059+Daily!H6059=0,IF(D6058+H6058&gt;0,"L",""),""))</f>
        <v/>
      </c>
      <c r="B6059" s="34">
        <v>6058</v>
      </c>
      <c r="C6059" s="19">
        <f t="shared" ca="1" si="377"/>
        <v>51988</v>
      </c>
      <c r="D6059" s="29">
        <f t="shared" ca="1" si="379"/>
        <v>0</v>
      </c>
      <c r="E6059" s="29">
        <f ca="1">IF(C6059&lt;Calculator!$D$26,0,IF(DAY($C6059)=1,IF(D6059-Calculator!$G$24&gt;0,Calculator!$G$24,D6059),0))</f>
        <v>0</v>
      </c>
      <c r="F6059" s="29">
        <f ca="1">IF(E6059&gt;0,D6059*Calculator!$G$22/12,0)</f>
        <v>0</v>
      </c>
      <c r="G6059" s="29">
        <f ca="1">IF(E6059&gt;0,(IFERROR(-PMT(Calculator!$G$22/12,Calculator!$G$23*12,Calculator!$G$20),0))-F6059,0)</f>
        <v>0</v>
      </c>
      <c r="H6059" s="29">
        <f t="shared" ca="1" si="380"/>
        <v>0</v>
      </c>
      <c r="I6059" s="29">
        <f t="shared" ca="1" si="378"/>
        <v>0</v>
      </c>
      <c r="J6059" s="30">
        <f>Calculator!$G$40</f>
        <v>6.5000000000000002E-2</v>
      </c>
      <c r="K6059" s="29">
        <f ca="1">IF(C6059&gt;=Calculator!$G$27,IF(DAY($C6059)=1,Calculator!$G$34/2,IF(DAY($C6059)=15,Calculator!$G$34/2,0)),0)</f>
        <v>0</v>
      </c>
      <c r="L6059" s="29">
        <f ca="1">IF(DAY($C6059)=28,IF(H6059=0,0,Calculator!$G$35),0)</f>
        <v>0</v>
      </c>
      <c r="M6059" s="29">
        <f ca="1">IF(I6059&gt;0,IF(DAY($C6059)=1,SUM(INDIRECT("I"&amp;(ROW(C6058)-DAY(C6058))):I6058),0),0)</f>
        <v>0</v>
      </c>
      <c r="N6059" s="29">
        <f ca="1">IF(C6059&lt;Calculator!$G$27,0,IF(C6059=Calculator!$G$27,Calculator!$G$39,IF(H6059-K6059&lt;=0,IF(D6059&gt;Calculator!$G$39,IF(H6059-K6059+E6059+L6059+M6059+Calculator!$G$39&gt;Calculator!$G$39,Calculator!$G$39-(H6059+E6059+L6059+M6059-K6059),Calculator!$G$39),D6059),0)))</f>
        <v>0</v>
      </c>
    </row>
    <row r="6060" spans="1:14" ht="15.75" thickBot="1">
      <c r="A6060" s="33" t="str">
        <f ca="1">IF(C6060=Calculator!$H$27,"F",IF(Daily!D6060+Daily!H6060=0,IF(D6059+H6059&gt;0,"L",""),""))</f>
        <v/>
      </c>
      <c r="B6060" s="34">
        <v>6059</v>
      </c>
      <c r="C6060" s="19">
        <f t="shared" ca="1" si="377"/>
        <v>51989</v>
      </c>
      <c r="D6060" s="29">
        <f t="shared" ca="1" si="379"/>
        <v>0</v>
      </c>
      <c r="E6060" s="29">
        <f ca="1">IF(C6060&lt;Calculator!$D$26,0,IF(DAY($C6060)=1,IF(D6060-Calculator!$G$24&gt;0,Calculator!$G$24,D6060),0))</f>
        <v>0</v>
      </c>
      <c r="F6060" s="29">
        <f ca="1">IF(E6060&gt;0,D6060*Calculator!$G$22/12,0)</f>
        <v>0</v>
      </c>
      <c r="G6060" s="29">
        <f ca="1">IF(E6060&gt;0,(IFERROR(-PMT(Calculator!$G$22/12,Calculator!$G$23*12,Calculator!$G$20),0))-F6060,0)</f>
        <v>0</v>
      </c>
      <c r="H6060" s="29">
        <f t="shared" ca="1" si="380"/>
        <v>0</v>
      </c>
      <c r="I6060" s="29">
        <f t="shared" ca="1" si="378"/>
        <v>0</v>
      </c>
      <c r="J6060" s="30">
        <f>Calculator!$G$40</f>
        <v>6.5000000000000002E-2</v>
      </c>
      <c r="K6060" s="29">
        <f ca="1">IF(C6060&gt;=Calculator!$G$27,IF(DAY($C6060)=1,Calculator!$G$34/2,IF(DAY($C6060)=15,Calculator!$G$34/2,0)),0)</f>
        <v>0</v>
      </c>
      <c r="L6060" s="29">
        <f ca="1">IF(DAY($C6060)=28,IF(H6060=0,0,Calculator!$G$35),0)</f>
        <v>0</v>
      </c>
      <c r="M6060" s="29">
        <f ca="1">IF(I6060&gt;0,IF(DAY($C6060)=1,SUM(INDIRECT("I"&amp;(ROW(C6059)-DAY(C6059))):I6059),0),0)</f>
        <v>0</v>
      </c>
      <c r="N6060" s="29">
        <f ca="1">IF(C6060&lt;Calculator!$G$27,0,IF(C6060=Calculator!$G$27,Calculator!$G$39,IF(H6060-K6060&lt;=0,IF(D6060&gt;Calculator!$G$39,IF(H6060-K6060+E6060+L6060+M6060+Calculator!$G$39&gt;Calculator!$G$39,Calculator!$G$39-(H6060+E6060+L6060+M6060-K6060),Calculator!$G$39),D6060),0)))</f>
        <v>0</v>
      </c>
    </row>
    <row r="6061" spans="1:14" ht="15.75" thickBot="1">
      <c r="A6061" s="33" t="str">
        <f ca="1">IF(C6061=Calculator!$H$27,"F",IF(Daily!D6061+Daily!H6061=0,IF(D6060+H6060&gt;0,"L",""),""))</f>
        <v/>
      </c>
      <c r="B6061" s="34">
        <v>6060</v>
      </c>
      <c r="C6061" s="19">
        <f t="shared" ca="1" si="377"/>
        <v>51990</v>
      </c>
      <c r="D6061" s="29">
        <f t="shared" ca="1" si="379"/>
        <v>0</v>
      </c>
      <c r="E6061" s="29">
        <f ca="1">IF(C6061&lt;Calculator!$D$26,0,IF(DAY($C6061)=1,IF(D6061-Calculator!$G$24&gt;0,Calculator!$G$24,D6061),0))</f>
        <v>0</v>
      </c>
      <c r="F6061" s="29">
        <f ca="1">IF(E6061&gt;0,D6061*Calculator!$G$22/12,0)</f>
        <v>0</v>
      </c>
      <c r="G6061" s="29">
        <f ca="1">IF(E6061&gt;0,(IFERROR(-PMT(Calculator!$G$22/12,Calculator!$G$23*12,Calculator!$G$20),0))-F6061,0)</f>
        <v>0</v>
      </c>
      <c r="H6061" s="29">
        <f t="shared" ca="1" si="380"/>
        <v>0</v>
      </c>
      <c r="I6061" s="29">
        <f t="shared" ca="1" si="378"/>
        <v>0</v>
      </c>
      <c r="J6061" s="30">
        <f>Calculator!$G$40</f>
        <v>6.5000000000000002E-2</v>
      </c>
      <c r="K6061" s="29">
        <f ca="1">IF(C6061&gt;=Calculator!$G$27,IF(DAY($C6061)=1,Calculator!$G$34/2,IF(DAY($C6061)=15,Calculator!$G$34/2,0)),0)</f>
        <v>0</v>
      </c>
      <c r="L6061" s="29">
        <f ca="1">IF(DAY($C6061)=28,IF(H6061=0,0,Calculator!$G$35),0)</f>
        <v>0</v>
      </c>
      <c r="M6061" s="29">
        <f ca="1">IF(I6061&gt;0,IF(DAY($C6061)=1,SUM(INDIRECT("I"&amp;(ROW(C6060)-DAY(C6060))):I6060),0),0)</f>
        <v>0</v>
      </c>
      <c r="N6061" s="29">
        <f ca="1">IF(C6061&lt;Calculator!$G$27,0,IF(C6061=Calculator!$G$27,Calculator!$G$39,IF(H6061-K6061&lt;=0,IF(D6061&gt;Calculator!$G$39,IF(H6061-K6061+E6061+L6061+M6061+Calculator!$G$39&gt;Calculator!$G$39,Calculator!$G$39-(H6061+E6061+L6061+M6061-K6061),Calculator!$G$39),D6061),0)))</f>
        <v>0</v>
      </c>
    </row>
    <row r="6062" spans="1:14" ht="15.75" thickBot="1">
      <c r="A6062" s="33" t="str">
        <f ca="1">IF(C6062=Calculator!$H$27,"F",IF(Daily!D6062+Daily!H6062=0,IF(D6061+H6061&gt;0,"L",""),""))</f>
        <v/>
      </c>
      <c r="B6062" s="34">
        <v>6061</v>
      </c>
      <c r="C6062" s="19">
        <f t="shared" ca="1" si="377"/>
        <v>51991</v>
      </c>
      <c r="D6062" s="29">
        <f t="shared" ca="1" si="379"/>
        <v>0</v>
      </c>
      <c r="E6062" s="29">
        <f ca="1">IF(C6062&lt;Calculator!$D$26,0,IF(DAY($C6062)=1,IF(D6062-Calculator!$G$24&gt;0,Calculator!$G$24,D6062),0))</f>
        <v>0</v>
      </c>
      <c r="F6062" s="29">
        <f ca="1">IF(E6062&gt;0,D6062*Calculator!$G$22/12,0)</f>
        <v>0</v>
      </c>
      <c r="G6062" s="29">
        <f ca="1">IF(E6062&gt;0,(IFERROR(-PMT(Calculator!$G$22/12,Calculator!$G$23*12,Calculator!$G$20),0))-F6062,0)</f>
        <v>0</v>
      </c>
      <c r="H6062" s="29">
        <f t="shared" ca="1" si="380"/>
        <v>0</v>
      </c>
      <c r="I6062" s="29">
        <f t="shared" ca="1" si="378"/>
        <v>0</v>
      </c>
      <c r="J6062" s="30">
        <f>Calculator!$G$40</f>
        <v>6.5000000000000002E-2</v>
      </c>
      <c r="K6062" s="29">
        <f ca="1">IF(C6062&gt;=Calculator!$G$27,IF(DAY($C6062)=1,Calculator!$G$34/2,IF(DAY($C6062)=15,Calculator!$G$34/2,0)),0)</f>
        <v>0</v>
      </c>
      <c r="L6062" s="29">
        <f ca="1">IF(DAY($C6062)=28,IF(H6062=0,0,Calculator!$G$35),0)</f>
        <v>0</v>
      </c>
      <c r="M6062" s="29">
        <f ca="1">IF(I6062&gt;0,IF(DAY($C6062)=1,SUM(INDIRECT("I"&amp;(ROW(C6061)-DAY(C6061))):I6061),0),0)</f>
        <v>0</v>
      </c>
      <c r="N6062" s="29">
        <f ca="1">IF(C6062&lt;Calculator!$G$27,0,IF(C6062=Calculator!$G$27,Calculator!$G$39,IF(H6062-K6062&lt;=0,IF(D6062&gt;Calculator!$G$39,IF(H6062-K6062+E6062+L6062+M6062+Calculator!$G$39&gt;Calculator!$G$39,Calculator!$G$39-(H6062+E6062+L6062+M6062-K6062),Calculator!$G$39),D6062),0)))</f>
        <v>0</v>
      </c>
    </row>
    <row r="6063" spans="1:14" ht="15.75" thickBot="1">
      <c r="A6063" s="33" t="str">
        <f ca="1">IF(C6063=Calculator!$H$27,"F",IF(Daily!D6063+Daily!H6063=0,IF(D6062+H6062&gt;0,"L",""),""))</f>
        <v/>
      </c>
      <c r="B6063" s="34">
        <v>6062</v>
      </c>
      <c r="C6063" s="19">
        <f t="shared" ca="1" si="377"/>
        <v>51992</v>
      </c>
      <c r="D6063" s="29">
        <f t="shared" ca="1" si="379"/>
        <v>0</v>
      </c>
      <c r="E6063" s="29">
        <f ca="1">IF(C6063&lt;Calculator!$D$26,0,IF(DAY($C6063)=1,IF(D6063-Calculator!$G$24&gt;0,Calculator!$G$24,D6063),0))</f>
        <v>0</v>
      </c>
      <c r="F6063" s="29">
        <f ca="1">IF(E6063&gt;0,D6063*Calculator!$G$22/12,0)</f>
        <v>0</v>
      </c>
      <c r="G6063" s="29">
        <f ca="1">IF(E6063&gt;0,(IFERROR(-PMT(Calculator!$G$22/12,Calculator!$G$23*12,Calculator!$G$20),0))-F6063,0)</f>
        <v>0</v>
      </c>
      <c r="H6063" s="29">
        <f t="shared" ca="1" si="380"/>
        <v>0</v>
      </c>
      <c r="I6063" s="29">
        <f t="shared" ca="1" si="378"/>
        <v>0</v>
      </c>
      <c r="J6063" s="30">
        <f>Calculator!$G$40</f>
        <v>6.5000000000000002E-2</v>
      </c>
      <c r="K6063" s="29">
        <f ca="1">IF(C6063&gt;=Calculator!$G$27,IF(DAY($C6063)=1,Calculator!$G$34/2,IF(DAY($C6063)=15,Calculator!$G$34/2,0)),0)</f>
        <v>0</v>
      </c>
      <c r="L6063" s="29">
        <f ca="1">IF(DAY($C6063)=28,IF(H6063=0,0,Calculator!$G$35),0)</f>
        <v>0</v>
      </c>
      <c r="M6063" s="29">
        <f ca="1">IF(I6063&gt;0,IF(DAY($C6063)=1,SUM(INDIRECT("I"&amp;(ROW(C6062)-DAY(C6062))):I6062),0),0)</f>
        <v>0</v>
      </c>
      <c r="N6063" s="29">
        <f ca="1">IF(C6063&lt;Calculator!$G$27,0,IF(C6063=Calculator!$G$27,Calculator!$G$39,IF(H6063-K6063&lt;=0,IF(D6063&gt;Calculator!$G$39,IF(H6063-K6063+E6063+L6063+M6063+Calculator!$G$39&gt;Calculator!$G$39,Calculator!$G$39-(H6063+E6063+L6063+M6063-K6063),Calculator!$G$39),D6063),0)))</f>
        <v>0</v>
      </c>
    </row>
    <row r="6064" spans="1:14" ht="15.75" thickBot="1">
      <c r="A6064" s="33" t="str">
        <f ca="1">IF(C6064=Calculator!$H$27,"F",IF(Daily!D6064+Daily!H6064=0,IF(D6063+H6063&gt;0,"L",""),""))</f>
        <v/>
      </c>
      <c r="B6064" s="34">
        <v>6063</v>
      </c>
      <c r="C6064" s="19">
        <f t="shared" ca="1" si="377"/>
        <v>51993</v>
      </c>
      <c r="D6064" s="29">
        <f t="shared" ca="1" si="379"/>
        <v>0</v>
      </c>
      <c r="E6064" s="29">
        <f ca="1">IF(C6064&lt;Calculator!$D$26,0,IF(DAY($C6064)=1,IF(D6064-Calculator!$G$24&gt;0,Calculator!$G$24,D6064),0))</f>
        <v>0</v>
      </c>
      <c r="F6064" s="29">
        <f ca="1">IF(E6064&gt;0,D6064*Calculator!$G$22/12,0)</f>
        <v>0</v>
      </c>
      <c r="G6064" s="29">
        <f ca="1">IF(E6064&gt;0,(IFERROR(-PMT(Calculator!$G$22/12,Calculator!$G$23*12,Calculator!$G$20),0))-F6064,0)</f>
        <v>0</v>
      </c>
      <c r="H6064" s="29">
        <f t="shared" ca="1" si="380"/>
        <v>0</v>
      </c>
      <c r="I6064" s="29">
        <f t="shared" ca="1" si="378"/>
        <v>0</v>
      </c>
      <c r="J6064" s="30">
        <f>Calculator!$G$40</f>
        <v>6.5000000000000002E-2</v>
      </c>
      <c r="K6064" s="29">
        <f ca="1">IF(C6064&gt;=Calculator!$G$27,IF(DAY($C6064)=1,Calculator!$G$34/2,IF(DAY($C6064)=15,Calculator!$G$34/2,0)),0)</f>
        <v>0</v>
      </c>
      <c r="L6064" s="29">
        <f ca="1">IF(DAY($C6064)=28,IF(H6064=0,0,Calculator!$G$35),0)</f>
        <v>0</v>
      </c>
      <c r="M6064" s="29">
        <f ca="1">IF(I6064&gt;0,IF(DAY($C6064)=1,SUM(INDIRECT("I"&amp;(ROW(C6063)-DAY(C6063))):I6063),0),0)</f>
        <v>0</v>
      </c>
      <c r="N6064" s="29">
        <f ca="1">IF(C6064&lt;Calculator!$G$27,0,IF(C6064=Calculator!$G$27,Calculator!$G$39,IF(H6064-K6064&lt;=0,IF(D6064&gt;Calculator!$G$39,IF(H6064-K6064+E6064+L6064+M6064+Calculator!$G$39&gt;Calculator!$G$39,Calculator!$G$39-(H6064+E6064+L6064+M6064-K6064),Calculator!$G$39),D6064),0)))</f>
        <v>0</v>
      </c>
    </row>
    <row r="6065" spans="1:14" ht="15.75" thickBot="1">
      <c r="A6065" s="33" t="str">
        <f ca="1">IF(C6065=Calculator!$H$27,"F",IF(Daily!D6065+Daily!H6065=0,IF(D6064+H6064&gt;0,"L",""),""))</f>
        <v/>
      </c>
      <c r="B6065" s="34">
        <v>6064</v>
      </c>
      <c r="C6065" s="19">
        <f t="shared" ca="1" si="377"/>
        <v>51994</v>
      </c>
      <c r="D6065" s="29">
        <f t="shared" ca="1" si="379"/>
        <v>0</v>
      </c>
      <c r="E6065" s="29">
        <f ca="1">IF(C6065&lt;Calculator!$D$26,0,IF(DAY($C6065)=1,IF(D6065-Calculator!$G$24&gt;0,Calculator!$G$24,D6065),0))</f>
        <v>0</v>
      </c>
      <c r="F6065" s="29">
        <f ca="1">IF(E6065&gt;0,D6065*Calculator!$G$22/12,0)</f>
        <v>0</v>
      </c>
      <c r="G6065" s="29">
        <f ca="1">IF(E6065&gt;0,(IFERROR(-PMT(Calculator!$G$22/12,Calculator!$G$23*12,Calculator!$G$20),0))-F6065,0)</f>
        <v>0</v>
      </c>
      <c r="H6065" s="29">
        <f t="shared" ca="1" si="380"/>
        <v>0</v>
      </c>
      <c r="I6065" s="29">
        <f t="shared" ca="1" si="378"/>
        <v>0</v>
      </c>
      <c r="J6065" s="30">
        <f>Calculator!$G$40</f>
        <v>6.5000000000000002E-2</v>
      </c>
      <c r="K6065" s="29">
        <f ca="1">IF(C6065&gt;=Calculator!$G$27,IF(DAY($C6065)=1,Calculator!$G$34/2,IF(DAY($C6065)=15,Calculator!$G$34/2,0)),0)</f>
        <v>0</v>
      </c>
      <c r="L6065" s="29">
        <f ca="1">IF(DAY($C6065)=28,IF(H6065=0,0,Calculator!$G$35),0)</f>
        <v>0</v>
      </c>
      <c r="M6065" s="29">
        <f ca="1">IF(I6065&gt;0,IF(DAY($C6065)=1,SUM(INDIRECT("I"&amp;(ROW(C6064)-DAY(C6064))):I6064),0),0)</f>
        <v>0</v>
      </c>
      <c r="N6065" s="29">
        <f ca="1">IF(C6065&lt;Calculator!$G$27,0,IF(C6065=Calculator!$G$27,Calculator!$G$39,IF(H6065-K6065&lt;=0,IF(D6065&gt;Calculator!$G$39,IF(H6065-K6065+E6065+L6065+M6065+Calculator!$G$39&gt;Calculator!$G$39,Calculator!$G$39-(H6065+E6065+L6065+M6065-K6065),Calculator!$G$39),D6065),0)))</f>
        <v>0</v>
      </c>
    </row>
    <row r="6066" spans="1:14" ht="15.75" thickBot="1">
      <c r="A6066" s="33" t="str">
        <f ca="1">IF(C6066=Calculator!$H$27,"F",IF(Daily!D6066+Daily!H6066=0,IF(D6065+H6065&gt;0,"L",""),""))</f>
        <v/>
      </c>
      <c r="B6066" s="34">
        <v>6065</v>
      </c>
      <c r="C6066" s="19">
        <f t="shared" ca="1" si="377"/>
        <v>51995</v>
      </c>
      <c r="D6066" s="29">
        <f t="shared" ca="1" si="379"/>
        <v>0</v>
      </c>
      <c r="E6066" s="29">
        <f ca="1">IF(C6066&lt;Calculator!$D$26,0,IF(DAY($C6066)=1,IF(D6066-Calculator!$G$24&gt;0,Calculator!$G$24,D6066),0))</f>
        <v>0</v>
      </c>
      <c r="F6066" s="29">
        <f ca="1">IF(E6066&gt;0,D6066*Calculator!$G$22/12,0)</f>
        <v>0</v>
      </c>
      <c r="G6066" s="29">
        <f ca="1">IF(E6066&gt;0,(IFERROR(-PMT(Calculator!$G$22/12,Calculator!$G$23*12,Calculator!$G$20),0))-F6066,0)</f>
        <v>0</v>
      </c>
      <c r="H6066" s="29">
        <f t="shared" ca="1" si="380"/>
        <v>0</v>
      </c>
      <c r="I6066" s="29">
        <f t="shared" ca="1" si="378"/>
        <v>0</v>
      </c>
      <c r="J6066" s="30">
        <f>Calculator!$G$40</f>
        <v>6.5000000000000002E-2</v>
      </c>
      <c r="K6066" s="29">
        <f ca="1">IF(C6066&gt;=Calculator!$G$27,IF(DAY($C6066)=1,Calculator!$G$34/2,IF(DAY($C6066)=15,Calculator!$G$34/2,0)),0)</f>
        <v>0</v>
      </c>
      <c r="L6066" s="29">
        <f ca="1">IF(DAY($C6066)=28,IF(H6066=0,0,Calculator!$G$35),0)</f>
        <v>0</v>
      </c>
      <c r="M6066" s="29">
        <f ca="1">IF(I6066&gt;0,IF(DAY($C6066)=1,SUM(INDIRECT("I"&amp;(ROW(C6065)-DAY(C6065))):I6065),0),0)</f>
        <v>0</v>
      </c>
      <c r="N6066" s="29">
        <f ca="1">IF(C6066&lt;Calculator!$G$27,0,IF(C6066=Calculator!$G$27,Calculator!$G$39,IF(H6066-K6066&lt;=0,IF(D6066&gt;Calculator!$G$39,IF(H6066-K6066+E6066+L6066+M6066+Calculator!$G$39&gt;Calculator!$G$39,Calculator!$G$39-(H6066+E6066+L6066+M6066-K6066),Calculator!$G$39),D6066),0)))</f>
        <v>0</v>
      </c>
    </row>
    <row r="6067" spans="1:14" ht="15.75" thickBot="1">
      <c r="A6067" s="33" t="str">
        <f ca="1">IF(C6067=Calculator!$H$27,"F",IF(Daily!D6067+Daily!H6067=0,IF(D6066+H6066&gt;0,"L",""),""))</f>
        <v/>
      </c>
      <c r="B6067" s="34">
        <v>6066</v>
      </c>
      <c r="C6067" s="19">
        <f t="shared" ca="1" si="377"/>
        <v>51996</v>
      </c>
      <c r="D6067" s="29">
        <f t="shared" ca="1" si="379"/>
        <v>0</v>
      </c>
      <c r="E6067" s="29">
        <f ca="1">IF(C6067&lt;Calculator!$D$26,0,IF(DAY($C6067)=1,IF(D6067-Calculator!$G$24&gt;0,Calculator!$G$24,D6067),0))</f>
        <v>0</v>
      </c>
      <c r="F6067" s="29">
        <f ca="1">IF(E6067&gt;0,D6067*Calculator!$G$22/12,0)</f>
        <v>0</v>
      </c>
      <c r="G6067" s="29">
        <f ca="1">IF(E6067&gt;0,(IFERROR(-PMT(Calculator!$G$22/12,Calculator!$G$23*12,Calculator!$G$20),0))-F6067,0)</f>
        <v>0</v>
      </c>
      <c r="H6067" s="29">
        <f t="shared" ca="1" si="380"/>
        <v>0</v>
      </c>
      <c r="I6067" s="29">
        <f t="shared" ca="1" si="378"/>
        <v>0</v>
      </c>
      <c r="J6067" s="30">
        <f>Calculator!$G$40</f>
        <v>6.5000000000000002E-2</v>
      </c>
      <c r="K6067" s="29">
        <f ca="1">IF(C6067&gt;=Calculator!$G$27,IF(DAY($C6067)=1,Calculator!$G$34/2,IF(DAY($C6067)=15,Calculator!$G$34/2,0)),0)</f>
        <v>0</v>
      </c>
      <c r="L6067" s="29">
        <f ca="1">IF(DAY($C6067)=28,IF(H6067=0,0,Calculator!$G$35),0)</f>
        <v>0</v>
      </c>
      <c r="M6067" s="29">
        <f ca="1">IF(I6067&gt;0,IF(DAY($C6067)=1,SUM(INDIRECT("I"&amp;(ROW(C6066)-DAY(C6066))):I6066),0),0)</f>
        <v>0</v>
      </c>
      <c r="N6067" s="29">
        <f ca="1">IF(C6067&lt;Calculator!$G$27,0,IF(C6067=Calculator!$G$27,Calculator!$G$39,IF(H6067-K6067&lt;=0,IF(D6067&gt;Calculator!$G$39,IF(H6067-K6067+E6067+L6067+M6067+Calculator!$G$39&gt;Calculator!$G$39,Calculator!$G$39-(H6067+E6067+L6067+M6067-K6067),Calculator!$G$39),D6067),0)))</f>
        <v>0</v>
      </c>
    </row>
    <row r="6068" spans="1:14" ht="15.75" thickBot="1">
      <c r="A6068" s="33" t="str">
        <f ca="1">IF(C6068=Calculator!$H$27,"F",IF(Daily!D6068+Daily!H6068=0,IF(D6067+H6067&gt;0,"L",""),""))</f>
        <v/>
      </c>
      <c r="B6068" s="34">
        <v>6067</v>
      </c>
      <c r="C6068" s="19">
        <f t="shared" ca="1" si="377"/>
        <v>51997</v>
      </c>
      <c r="D6068" s="29">
        <f t="shared" ca="1" si="379"/>
        <v>0</v>
      </c>
      <c r="E6068" s="29">
        <f ca="1">IF(C6068&lt;Calculator!$D$26,0,IF(DAY($C6068)=1,IF(D6068-Calculator!$G$24&gt;0,Calculator!$G$24,D6068),0))</f>
        <v>0</v>
      </c>
      <c r="F6068" s="29">
        <f ca="1">IF(E6068&gt;0,D6068*Calculator!$G$22/12,0)</f>
        <v>0</v>
      </c>
      <c r="G6068" s="29">
        <f ca="1">IF(E6068&gt;0,(IFERROR(-PMT(Calculator!$G$22/12,Calculator!$G$23*12,Calculator!$G$20),0))-F6068,0)</f>
        <v>0</v>
      </c>
      <c r="H6068" s="29">
        <f t="shared" ca="1" si="380"/>
        <v>0</v>
      </c>
      <c r="I6068" s="29">
        <f t="shared" ca="1" si="378"/>
        <v>0</v>
      </c>
      <c r="J6068" s="30">
        <f>Calculator!$G$40</f>
        <v>6.5000000000000002E-2</v>
      </c>
      <c r="K6068" s="29">
        <f ca="1">IF(C6068&gt;=Calculator!$G$27,IF(DAY($C6068)=1,Calculator!$G$34/2,IF(DAY($C6068)=15,Calculator!$G$34/2,0)),0)</f>
        <v>0</v>
      </c>
      <c r="L6068" s="29">
        <f ca="1">IF(DAY($C6068)=28,IF(H6068=0,0,Calculator!$G$35),0)</f>
        <v>0</v>
      </c>
      <c r="M6068" s="29">
        <f ca="1">IF(I6068&gt;0,IF(DAY($C6068)=1,SUM(INDIRECT("I"&amp;(ROW(C6067)-DAY(C6067))):I6067),0),0)</f>
        <v>0</v>
      </c>
      <c r="N6068" s="29">
        <f ca="1">IF(C6068&lt;Calculator!$G$27,0,IF(C6068=Calculator!$G$27,Calculator!$G$39,IF(H6068-K6068&lt;=0,IF(D6068&gt;Calculator!$G$39,IF(H6068-K6068+E6068+L6068+M6068+Calculator!$G$39&gt;Calculator!$G$39,Calculator!$G$39-(H6068+E6068+L6068+M6068-K6068),Calculator!$G$39),D6068),0)))</f>
        <v>0</v>
      </c>
    </row>
    <row r="6069" spans="1:14" ht="15.75" thickBot="1">
      <c r="A6069" s="33" t="str">
        <f ca="1">IF(C6069=Calculator!$H$27,"F",IF(Daily!D6069+Daily!H6069=0,IF(D6068+H6068&gt;0,"L",""),""))</f>
        <v/>
      </c>
      <c r="B6069" s="34">
        <v>6068</v>
      </c>
      <c r="C6069" s="19">
        <f t="shared" ca="1" si="377"/>
        <v>51998</v>
      </c>
      <c r="D6069" s="29">
        <f t="shared" ca="1" si="379"/>
        <v>0</v>
      </c>
      <c r="E6069" s="29">
        <f ca="1">IF(C6069&lt;Calculator!$D$26,0,IF(DAY($C6069)=1,IF(D6069-Calculator!$G$24&gt;0,Calculator!$G$24,D6069),0))</f>
        <v>0</v>
      </c>
      <c r="F6069" s="29">
        <f ca="1">IF(E6069&gt;0,D6069*Calculator!$G$22/12,0)</f>
        <v>0</v>
      </c>
      <c r="G6069" s="29">
        <f ca="1">IF(E6069&gt;0,(IFERROR(-PMT(Calculator!$G$22/12,Calculator!$G$23*12,Calculator!$G$20),0))-F6069,0)</f>
        <v>0</v>
      </c>
      <c r="H6069" s="29">
        <f t="shared" ca="1" si="380"/>
        <v>0</v>
      </c>
      <c r="I6069" s="29">
        <f t="shared" ca="1" si="378"/>
        <v>0</v>
      </c>
      <c r="J6069" s="30">
        <f>Calculator!$G$40</f>
        <v>6.5000000000000002E-2</v>
      </c>
      <c r="K6069" s="29">
        <f ca="1">IF(C6069&gt;=Calculator!$G$27,IF(DAY($C6069)=1,Calculator!$G$34/2,IF(DAY($C6069)=15,Calculator!$G$34/2,0)),0)</f>
        <v>0</v>
      </c>
      <c r="L6069" s="29">
        <f ca="1">IF(DAY($C6069)=28,IF(H6069=0,0,Calculator!$G$35),0)</f>
        <v>0</v>
      </c>
      <c r="M6069" s="29">
        <f ca="1">IF(I6069&gt;0,IF(DAY($C6069)=1,SUM(INDIRECT("I"&amp;(ROW(C6068)-DAY(C6068))):I6068),0),0)</f>
        <v>0</v>
      </c>
      <c r="N6069" s="29">
        <f ca="1">IF(C6069&lt;Calculator!$G$27,0,IF(C6069=Calculator!$G$27,Calculator!$G$39,IF(H6069-K6069&lt;=0,IF(D6069&gt;Calculator!$G$39,IF(H6069-K6069+E6069+L6069+M6069+Calculator!$G$39&gt;Calculator!$G$39,Calculator!$G$39-(H6069+E6069+L6069+M6069-K6069),Calculator!$G$39),D6069),0)))</f>
        <v>0</v>
      </c>
    </row>
    <row r="6070" spans="1:14" ht="15.75" thickBot="1">
      <c r="A6070" s="33" t="str">
        <f ca="1">IF(C6070=Calculator!$H$27,"F",IF(Daily!D6070+Daily!H6070=0,IF(D6069+H6069&gt;0,"L",""),""))</f>
        <v/>
      </c>
      <c r="B6070" s="34">
        <v>6069</v>
      </c>
      <c r="C6070" s="19">
        <f t="shared" ca="1" si="377"/>
        <v>51999</v>
      </c>
      <c r="D6070" s="29">
        <f t="shared" ca="1" si="379"/>
        <v>0</v>
      </c>
      <c r="E6070" s="29">
        <f ca="1">IF(C6070&lt;Calculator!$D$26,0,IF(DAY($C6070)=1,IF(D6070-Calculator!$G$24&gt;0,Calculator!$G$24,D6070),0))</f>
        <v>0</v>
      </c>
      <c r="F6070" s="29">
        <f ca="1">IF(E6070&gt;0,D6070*Calculator!$G$22/12,0)</f>
        <v>0</v>
      </c>
      <c r="G6070" s="29">
        <f ca="1">IF(E6070&gt;0,(IFERROR(-PMT(Calculator!$G$22/12,Calculator!$G$23*12,Calculator!$G$20),0))-F6070,0)</f>
        <v>0</v>
      </c>
      <c r="H6070" s="29">
        <f t="shared" ca="1" si="380"/>
        <v>0</v>
      </c>
      <c r="I6070" s="29">
        <f t="shared" ca="1" si="378"/>
        <v>0</v>
      </c>
      <c r="J6070" s="30">
        <f>Calculator!$G$40</f>
        <v>6.5000000000000002E-2</v>
      </c>
      <c r="K6070" s="29">
        <f ca="1">IF(C6070&gt;=Calculator!$G$27,IF(DAY($C6070)=1,Calculator!$G$34/2,IF(DAY($C6070)=15,Calculator!$G$34/2,0)),0)</f>
        <v>0</v>
      </c>
      <c r="L6070" s="29">
        <f ca="1">IF(DAY($C6070)=28,IF(H6070=0,0,Calculator!$G$35),0)</f>
        <v>0</v>
      </c>
      <c r="M6070" s="29">
        <f ca="1">IF(I6070&gt;0,IF(DAY($C6070)=1,SUM(INDIRECT("I"&amp;(ROW(C6069)-DAY(C6069))):I6069),0),0)</f>
        <v>0</v>
      </c>
      <c r="N6070" s="29">
        <f ca="1">IF(C6070&lt;Calculator!$G$27,0,IF(C6070=Calculator!$G$27,Calculator!$G$39,IF(H6070-K6070&lt;=0,IF(D6070&gt;Calculator!$G$39,IF(H6070-K6070+E6070+L6070+M6070+Calculator!$G$39&gt;Calculator!$G$39,Calculator!$G$39-(H6070+E6070+L6070+M6070-K6070),Calculator!$G$39),D6070),0)))</f>
        <v>0</v>
      </c>
    </row>
    <row r="6071" spans="1:14" ht="15.75" thickBot="1">
      <c r="A6071" s="33" t="str">
        <f ca="1">IF(C6071=Calculator!$H$27,"F",IF(Daily!D6071+Daily!H6071=0,IF(D6070+H6070&gt;0,"L",""),""))</f>
        <v/>
      </c>
      <c r="B6071" s="34">
        <v>6070</v>
      </c>
      <c r="C6071" s="19">
        <f t="shared" ca="1" si="377"/>
        <v>52000</v>
      </c>
      <c r="D6071" s="29">
        <f t="shared" ca="1" si="379"/>
        <v>0</v>
      </c>
      <c r="E6071" s="29">
        <f ca="1">IF(C6071&lt;Calculator!$D$26,0,IF(DAY($C6071)=1,IF(D6071-Calculator!$G$24&gt;0,Calculator!$G$24,D6071),0))</f>
        <v>0</v>
      </c>
      <c r="F6071" s="29">
        <f ca="1">IF(E6071&gt;0,D6071*Calculator!$G$22/12,0)</f>
        <v>0</v>
      </c>
      <c r="G6071" s="29">
        <f ca="1">IF(E6071&gt;0,(IFERROR(-PMT(Calculator!$G$22/12,Calculator!$G$23*12,Calculator!$G$20),0))-F6071,0)</f>
        <v>0</v>
      </c>
      <c r="H6071" s="29">
        <f t="shared" ca="1" si="380"/>
        <v>0</v>
      </c>
      <c r="I6071" s="29">
        <f t="shared" ca="1" si="378"/>
        <v>0</v>
      </c>
      <c r="J6071" s="30">
        <f>Calculator!$G$40</f>
        <v>6.5000000000000002E-2</v>
      </c>
      <c r="K6071" s="29">
        <f ca="1">IF(C6071&gt;=Calculator!$G$27,IF(DAY($C6071)=1,Calculator!$G$34/2,IF(DAY($C6071)=15,Calculator!$G$34/2,0)),0)</f>
        <v>0</v>
      </c>
      <c r="L6071" s="29">
        <f ca="1">IF(DAY($C6071)=28,IF(H6071=0,0,Calculator!$G$35),0)</f>
        <v>0</v>
      </c>
      <c r="M6071" s="29">
        <f ca="1">IF(I6071&gt;0,IF(DAY($C6071)=1,SUM(INDIRECT("I"&amp;(ROW(C6070)-DAY(C6070))):I6070),0),0)</f>
        <v>0</v>
      </c>
      <c r="N6071" s="29">
        <f ca="1">IF(C6071&lt;Calculator!$G$27,0,IF(C6071=Calculator!$G$27,Calculator!$G$39,IF(H6071-K6071&lt;=0,IF(D6071&gt;Calculator!$G$39,IF(H6071-K6071+E6071+L6071+M6071+Calculator!$G$39&gt;Calculator!$G$39,Calculator!$G$39-(H6071+E6071+L6071+M6071-K6071),Calculator!$G$39),D6071),0)))</f>
        <v>0</v>
      </c>
    </row>
    <row r="6072" spans="1:14" ht="15.75" thickBot="1">
      <c r="A6072" s="33" t="str">
        <f ca="1">IF(C6072=Calculator!$H$27,"F",IF(Daily!D6072+Daily!H6072=0,IF(D6071+H6071&gt;0,"L",""),""))</f>
        <v/>
      </c>
      <c r="B6072" s="34">
        <v>6071</v>
      </c>
      <c r="C6072" s="19">
        <f t="shared" ca="1" si="377"/>
        <v>52001</v>
      </c>
      <c r="D6072" s="29">
        <f t="shared" ca="1" si="379"/>
        <v>0</v>
      </c>
      <c r="E6072" s="29">
        <f ca="1">IF(C6072&lt;Calculator!$D$26,0,IF(DAY($C6072)=1,IF(D6072-Calculator!$G$24&gt;0,Calculator!$G$24,D6072),0))</f>
        <v>0</v>
      </c>
      <c r="F6072" s="29">
        <f ca="1">IF(E6072&gt;0,D6072*Calculator!$G$22/12,0)</f>
        <v>0</v>
      </c>
      <c r="G6072" s="29">
        <f ca="1">IF(E6072&gt;0,(IFERROR(-PMT(Calculator!$G$22/12,Calculator!$G$23*12,Calculator!$G$20),0))-F6072,0)</f>
        <v>0</v>
      </c>
      <c r="H6072" s="29">
        <f t="shared" ca="1" si="380"/>
        <v>0</v>
      </c>
      <c r="I6072" s="29">
        <f t="shared" ca="1" si="378"/>
        <v>0</v>
      </c>
      <c r="J6072" s="30">
        <f>Calculator!$G$40</f>
        <v>6.5000000000000002E-2</v>
      </c>
      <c r="K6072" s="29">
        <f ca="1">IF(C6072&gt;=Calculator!$G$27,IF(DAY($C6072)=1,Calculator!$G$34/2,IF(DAY($C6072)=15,Calculator!$G$34/2,0)),0)</f>
        <v>4500</v>
      </c>
      <c r="L6072" s="29">
        <f ca="1">IF(DAY($C6072)=28,IF(H6072=0,0,Calculator!$G$35),0)</f>
        <v>0</v>
      </c>
      <c r="M6072" s="29">
        <f ca="1">IF(I6072&gt;0,IF(DAY($C6072)=1,SUM(INDIRECT("I"&amp;(ROW(C6071)-DAY(C6071))):I6071),0),0)</f>
        <v>0</v>
      </c>
      <c r="N6072" s="29">
        <f ca="1">IF(C6072&lt;Calculator!$G$27,0,IF(C6072=Calculator!$G$27,Calculator!$G$39,IF(H6072-K6072&lt;=0,IF(D6072&gt;Calculator!$G$39,IF(H6072-K6072+E6072+L6072+M6072+Calculator!$G$39&gt;Calculator!$G$39,Calculator!$G$39-(H6072+E6072+L6072+M6072-K6072),Calculator!$G$39),D6072),0)))</f>
        <v>0</v>
      </c>
    </row>
    <row r="6073" spans="1:14" ht="15.75" thickBot="1">
      <c r="A6073" s="33" t="str">
        <f ca="1">IF(C6073=Calculator!$H$27,"F",IF(Daily!D6073+Daily!H6073=0,IF(D6072+H6072&gt;0,"L",""),""))</f>
        <v/>
      </c>
      <c r="B6073" s="34">
        <v>6072</v>
      </c>
      <c r="C6073" s="19">
        <f t="shared" ca="1" si="377"/>
        <v>52002</v>
      </c>
      <c r="D6073" s="29">
        <f t="shared" ca="1" si="379"/>
        <v>0</v>
      </c>
      <c r="E6073" s="29">
        <f ca="1">IF(C6073&lt;Calculator!$D$26,0,IF(DAY($C6073)=1,IF(D6073-Calculator!$G$24&gt;0,Calculator!$G$24,D6073),0))</f>
        <v>0</v>
      </c>
      <c r="F6073" s="29">
        <f ca="1">IF(E6073&gt;0,D6073*Calculator!$G$22/12,0)</f>
        <v>0</v>
      </c>
      <c r="G6073" s="29">
        <f ca="1">IF(E6073&gt;0,(IFERROR(-PMT(Calculator!$G$22/12,Calculator!$G$23*12,Calculator!$G$20),0))-F6073,0)</f>
        <v>0</v>
      </c>
      <c r="H6073" s="29">
        <f t="shared" ca="1" si="380"/>
        <v>0</v>
      </c>
      <c r="I6073" s="29">
        <f t="shared" ca="1" si="378"/>
        <v>0</v>
      </c>
      <c r="J6073" s="30">
        <f>Calculator!$G$40</f>
        <v>6.5000000000000002E-2</v>
      </c>
      <c r="K6073" s="29">
        <f ca="1">IF(C6073&gt;=Calculator!$G$27,IF(DAY($C6073)=1,Calculator!$G$34/2,IF(DAY($C6073)=15,Calculator!$G$34/2,0)),0)</f>
        <v>0</v>
      </c>
      <c r="L6073" s="29">
        <f ca="1">IF(DAY($C6073)=28,IF(H6073=0,0,Calculator!$G$35),0)</f>
        <v>0</v>
      </c>
      <c r="M6073" s="29">
        <f ca="1">IF(I6073&gt;0,IF(DAY($C6073)=1,SUM(INDIRECT("I"&amp;(ROW(C6072)-DAY(C6072))):I6072),0),0)</f>
        <v>0</v>
      </c>
      <c r="N6073" s="29">
        <f ca="1">IF(C6073&lt;Calculator!$G$27,0,IF(C6073=Calculator!$G$27,Calculator!$G$39,IF(H6073-K6073&lt;=0,IF(D6073&gt;Calculator!$G$39,IF(H6073-K6073+E6073+L6073+M6073+Calculator!$G$39&gt;Calculator!$G$39,Calculator!$G$39-(H6073+E6073+L6073+M6073-K6073),Calculator!$G$39),D6073),0)))</f>
        <v>0</v>
      </c>
    </row>
    <row r="6074" spans="1:14" ht="15.75" thickBot="1">
      <c r="A6074" s="33" t="str">
        <f ca="1">IF(C6074=Calculator!$H$27,"F",IF(Daily!D6074+Daily!H6074=0,IF(D6073+H6073&gt;0,"L",""),""))</f>
        <v/>
      </c>
      <c r="B6074" s="34">
        <v>6073</v>
      </c>
      <c r="C6074" s="19">
        <f t="shared" ca="1" si="377"/>
        <v>52003</v>
      </c>
      <c r="D6074" s="29">
        <f t="shared" ca="1" si="379"/>
        <v>0</v>
      </c>
      <c r="E6074" s="29">
        <f ca="1">IF(C6074&lt;Calculator!$D$26,0,IF(DAY($C6074)=1,IF(D6074-Calculator!$G$24&gt;0,Calculator!$G$24,D6074),0))</f>
        <v>0</v>
      </c>
      <c r="F6074" s="29">
        <f ca="1">IF(E6074&gt;0,D6074*Calculator!$G$22/12,0)</f>
        <v>0</v>
      </c>
      <c r="G6074" s="29">
        <f ca="1">IF(E6074&gt;0,(IFERROR(-PMT(Calculator!$G$22/12,Calculator!$G$23*12,Calculator!$G$20),0))-F6074,0)</f>
        <v>0</v>
      </c>
      <c r="H6074" s="29">
        <f t="shared" ca="1" si="380"/>
        <v>0</v>
      </c>
      <c r="I6074" s="29">
        <f t="shared" ca="1" si="378"/>
        <v>0</v>
      </c>
      <c r="J6074" s="30">
        <f>Calculator!$G$40</f>
        <v>6.5000000000000002E-2</v>
      </c>
      <c r="K6074" s="29">
        <f ca="1">IF(C6074&gt;=Calculator!$G$27,IF(DAY($C6074)=1,Calculator!$G$34/2,IF(DAY($C6074)=15,Calculator!$G$34/2,0)),0)</f>
        <v>0</v>
      </c>
      <c r="L6074" s="29">
        <f ca="1">IF(DAY($C6074)=28,IF(H6074=0,0,Calculator!$G$35),0)</f>
        <v>0</v>
      </c>
      <c r="M6074" s="29">
        <f ca="1">IF(I6074&gt;0,IF(DAY($C6074)=1,SUM(INDIRECT("I"&amp;(ROW(C6073)-DAY(C6073))):I6073),0),0)</f>
        <v>0</v>
      </c>
      <c r="N6074" s="29">
        <f ca="1">IF(C6074&lt;Calculator!$G$27,0,IF(C6074=Calculator!$G$27,Calculator!$G$39,IF(H6074-K6074&lt;=0,IF(D6074&gt;Calculator!$G$39,IF(H6074-K6074+E6074+L6074+M6074+Calculator!$G$39&gt;Calculator!$G$39,Calculator!$G$39-(H6074+E6074+L6074+M6074-K6074),Calculator!$G$39),D6074),0)))</f>
        <v>0</v>
      </c>
    </row>
    <row r="6075" spans="1:14" ht="15.75" thickBot="1">
      <c r="A6075" s="33" t="str">
        <f ca="1">IF(C6075=Calculator!$H$27,"F",IF(Daily!D6075+Daily!H6075=0,IF(D6074+H6074&gt;0,"L",""),""))</f>
        <v/>
      </c>
      <c r="B6075" s="34">
        <v>6074</v>
      </c>
      <c r="C6075" s="19">
        <f t="shared" ca="1" si="377"/>
        <v>52004</v>
      </c>
      <c r="D6075" s="29">
        <f t="shared" ca="1" si="379"/>
        <v>0</v>
      </c>
      <c r="E6075" s="29">
        <f ca="1">IF(C6075&lt;Calculator!$D$26,0,IF(DAY($C6075)=1,IF(D6075-Calculator!$G$24&gt;0,Calculator!$G$24,D6075),0))</f>
        <v>0</v>
      </c>
      <c r="F6075" s="29">
        <f ca="1">IF(E6075&gt;0,D6075*Calculator!$G$22/12,0)</f>
        <v>0</v>
      </c>
      <c r="G6075" s="29">
        <f ca="1">IF(E6075&gt;0,(IFERROR(-PMT(Calculator!$G$22/12,Calculator!$G$23*12,Calculator!$G$20),0))-F6075,0)</f>
        <v>0</v>
      </c>
      <c r="H6075" s="29">
        <f t="shared" ca="1" si="380"/>
        <v>0</v>
      </c>
      <c r="I6075" s="29">
        <f t="shared" ca="1" si="378"/>
        <v>0</v>
      </c>
      <c r="J6075" s="30">
        <f>Calculator!$G$40</f>
        <v>6.5000000000000002E-2</v>
      </c>
      <c r="K6075" s="29">
        <f ca="1">IF(C6075&gt;=Calculator!$G$27,IF(DAY($C6075)=1,Calculator!$G$34/2,IF(DAY($C6075)=15,Calculator!$G$34/2,0)),0)</f>
        <v>0</v>
      </c>
      <c r="L6075" s="29">
        <f ca="1">IF(DAY($C6075)=28,IF(H6075=0,0,Calculator!$G$35),0)</f>
        <v>0</v>
      </c>
      <c r="M6075" s="29">
        <f ca="1">IF(I6075&gt;0,IF(DAY($C6075)=1,SUM(INDIRECT("I"&amp;(ROW(C6074)-DAY(C6074))):I6074),0),0)</f>
        <v>0</v>
      </c>
      <c r="N6075" s="29">
        <f ca="1">IF(C6075&lt;Calculator!$G$27,0,IF(C6075=Calculator!$G$27,Calculator!$G$39,IF(H6075-K6075&lt;=0,IF(D6075&gt;Calculator!$G$39,IF(H6075-K6075+E6075+L6075+M6075+Calculator!$G$39&gt;Calculator!$G$39,Calculator!$G$39-(H6075+E6075+L6075+M6075-K6075),Calculator!$G$39),D6075),0)))</f>
        <v>0</v>
      </c>
    </row>
    <row r="6076" spans="1:14" ht="15.75" thickBot="1">
      <c r="A6076" s="33" t="str">
        <f ca="1">IF(C6076=Calculator!$H$27,"F",IF(Daily!D6076+Daily!H6076=0,IF(D6075+H6075&gt;0,"L",""),""))</f>
        <v/>
      </c>
      <c r="B6076" s="34">
        <v>6075</v>
      </c>
      <c r="C6076" s="19">
        <f t="shared" ca="1" si="377"/>
        <v>52005</v>
      </c>
      <c r="D6076" s="29">
        <f t="shared" ca="1" si="379"/>
        <v>0</v>
      </c>
      <c r="E6076" s="29">
        <f ca="1">IF(C6076&lt;Calculator!$D$26,0,IF(DAY($C6076)=1,IF(D6076-Calculator!$G$24&gt;0,Calculator!$G$24,D6076),0))</f>
        <v>0</v>
      </c>
      <c r="F6076" s="29">
        <f ca="1">IF(E6076&gt;0,D6076*Calculator!$G$22/12,0)</f>
        <v>0</v>
      </c>
      <c r="G6076" s="29">
        <f ca="1">IF(E6076&gt;0,(IFERROR(-PMT(Calculator!$G$22/12,Calculator!$G$23*12,Calculator!$G$20),0))-F6076,0)</f>
        <v>0</v>
      </c>
      <c r="H6076" s="29">
        <f t="shared" ca="1" si="380"/>
        <v>0</v>
      </c>
      <c r="I6076" s="29">
        <f t="shared" ca="1" si="378"/>
        <v>0</v>
      </c>
      <c r="J6076" s="30">
        <f>Calculator!$G$40</f>
        <v>6.5000000000000002E-2</v>
      </c>
      <c r="K6076" s="29">
        <f ca="1">IF(C6076&gt;=Calculator!$G$27,IF(DAY($C6076)=1,Calculator!$G$34/2,IF(DAY($C6076)=15,Calculator!$G$34/2,0)),0)</f>
        <v>0</v>
      </c>
      <c r="L6076" s="29">
        <f ca="1">IF(DAY($C6076)=28,IF(H6076=0,0,Calculator!$G$35),0)</f>
        <v>0</v>
      </c>
      <c r="M6076" s="29">
        <f ca="1">IF(I6076&gt;0,IF(DAY($C6076)=1,SUM(INDIRECT("I"&amp;(ROW(C6075)-DAY(C6075))):I6075),0),0)</f>
        <v>0</v>
      </c>
      <c r="N6076" s="29">
        <f ca="1">IF(C6076&lt;Calculator!$G$27,0,IF(C6076=Calculator!$G$27,Calculator!$G$39,IF(H6076-K6076&lt;=0,IF(D6076&gt;Calculator!$G$39,IF(H6076-K6076+E6076+L6076+M6076+Calculator!$G$39&gt;Calculator!$G$39,Calculator!$G$39-(H6076+E6076+L6076+M6076-K6076),Calculator!$G$39),D6076),0)))</f>
        <v>0</v>
      </c>
    </row>
    <row r="6077" spans="1:14" ht="15.75" thickBot="1">
      <c r="A6077" s="33" t="str">
        <f ca="1">IF(C6077=Calculator!$H$27,"F",IF(Daily!D6077+Daily!H6077=0,IF(D6076+H6076&gt;0,"L",""),""))</f>
        <v/>
      </c>
      <c r="B6077" s="34">
        <v>6076</v>
      </c>
      <c r="C6077" s="19">
        <f t="shared" ca="1" si="377"/>
        <v>52006</v>
      </c>
      <c r="D6077" s="29">
        <f t="shared" ca="1" si="379"/>
        <v>0</v>
      </c>
      <c r="E6077" s="29">
        <f ca="1">IF(C6077&lt;Calculator!$D$26,0,IF(DAY($C6077)=1,IF(D6077-Calculator!$G$24&gt;0,Calculator!$G$24,D6077),0))</f>
        <v>0</v>
      </c>
      <c r="F6077" s="29">
        <f ca="1">IF(E6077&gt;0,D6077*Calculator!$G$22/12,0)</f>
        <v>0</v>
      </c>
      <c r="G6077" s="29">
        <f ca="1">IF(E6077&gt;0,(IFERROR(-PMT(Calculator!$G$22/12,Calculator!$G$23*12,Calculator!$G$20),0))-F6077,0)</f>
        <v>0</v>
      </c>
      <c r="H6077" s="29">
        <f t="shared" ca="1" si="380"/>
        <v>0</v>
      </c>
      <c r="I6077" s="29">
        <f t="shared" ca="1" si="378"/>
        <v>0</v>
      </c>
      <c r="J6077" s="30">
        <f>Calculator!$G$40</f>
        <v>6.5000000000000002E-2</v>
      </c>
      <c r="K6077" s="29">
        <f ca="1">IF(C6077&gt;=Calculator!$G$27,IF(DAY($C6077)=1,Calculator!$G$34/2,IF(DAY($C6077)=15,Calculator!$G$34/2,0)),0)</f>
        <v>0</v>
      </c>
      <c r="L6077" s="29">
        <f ca="1">IF(DAY($C6077)=28,IF(H6077=0,0,Calculator!$G$35),0)</f>
        <v>0</v>
      </c>
      <c r="M6077" s="29">
        <f ca="1">IF(I6077&gt;0,IF(DAY($C6077)=1,SUM(INDIRECT("I"&amp;(ROW(C6076)-DAY(C6076))):I6076),0),0)</f>
        <v>0</v>
      </c>
      <c r="N6077" s="29">
        <f ca="1">IF(C6077&lt;Calculator!$G$27,0,IF(C6077=Calculator!$G$27,Calculator!$G$39,IF(H6077-K6077&lt;=0,IF(D6077&gt;Calculator!$G$39,IF(H6077-K6077+E6077+L6077+M6077+Calculator!$G$39&gt;Calculator!$G$39,Calculator!$G$39-(H6077+E6077+L6077+M6077-K6077),Calculator!$G$39),D6077),0)))</f>
        <v>0</v>
      </c>
    </row>
    <row r="6078" spans="1:14" ht="15.75" thickBot="1">
      <c r="A6078" s="33" t="str">
        <f ca="1">IF(C6078=Calculator!$H$27,"F",IF(Daily!D6078+Daily!H6078=0,IF(D6077+H6077&gt;0,"L",""),""))</f>
        <v/>
      </c>
      <c r="B6078" s="34">
        <v>6077</v>
      </c>
      <c r="C6078" s="19">
        <f t="shared" ca="1" si="377"/>
        <v>52007</v>
      </c>
      <c r="D6078" s="29">
        <f t="shared" ca="1" si="379"/>
        <v>0</v>
      </c>
      <c r="E6078" s="29">
        <f ca="1">IF(C6078&lt;Calculator!$D$26,0,IF(DAY($C6078)=1,IF(D6078-Calculator!$G$24&gt;0,Calculator!$G$24,D6078),0))</f>
        <v>0</v>
      </c>
      <c r="F6078" s="29">
        <f ca="1">IF(E6078&gt;0,D6078*Calculator!$G$22/12,0)</f>
        <v>0</v>
      </c>
      <c r="G6078" s="29">
        <f ca="1">IF(E6078&gt;0,(IFERROR(-PMT(Calculator!$G$22/12,Calculator!$G$23*12,Calculator!$G$20),0))-F6078,0)</f>
        <v>0</v>
      </c>
      <c r="H6078" s="29">
        <f t="shared" ca="1" si="380"/>
        <v>0</v>
      </c>
      <c r="I6078" s="29">
        <f t="shared" ca="1" si="378"/>
        <v>0</v>
      </c>
      <c r="J6078" s="30">
        <f>Calculator!$G$40</f>
        <v>6.5000000000000002E-2</v>
      </c>
      <c r="K6078" s="29">
        <f ca="1">IF(C6078&gt;=Calculator!$G$27,IF(DAY($C6078)=1,Calculator!$G$34/2,IF(DAY($C6078)=15,Calculator!$G$34/2,0)),0)</f>
        <v>0</v>
      </c>
      <c r="L6078" s="29">
        <f ca="1">IF(DAY($C6078)=28,IF(H6078=0,0,Calculator!$G$35),0)</f>
        <v>0</v>
      </c>
      <c r="M6078" s="29">
        <f ca="1">IF(I6078&gt;0,IF(DAY($C6078)=1,SUM(INDIRECT("I"&amp;(ROW(C6077)-DAY(C6077))):I6077),0),0)</f>
        <v>0</v>
      </c>
      <c r="N6078" s="29">
        <f ca="1">IF(C6078&lt;Calculator!$G$27,0,IF(C6078=Calculator!$G$27,Calculator!$G$39,IF(H6078-K6078&lt;=0,IF(D6078&gt;Calculator!$G$39,IF(H6078-K6078+E6078+L6078+M6078+Calculator!$G$39&gt;Calculator!$G$39,Calculator!$G$39-(H6078+E6078+L6078+M6078-K6078),Calculator!$G$39),D6078),0)))</f>
        <v>0</v>
      </c>
    </row>
    <row r="6079" spans="1:14" ht="15.75" thickBot="1">
      <c r="A6079" s="33" t="str">
        <f ca="1">IF(C6079=Calculator!$H$27,"F",IF(Daily!D6079+Daily!H6079=0,IF(D6078+H6078&gt;0,"L",""),""))</f>
        <v/>
      </c>
      <c r="B6079" s="34">
        <v>6078</v>
      </c>
      <c r="C6079" s="19">
        <f t="shared" ca="1" si="377"/>
        <v>52008</v>
      </c>
      <c r="D6079" s="29">
        <f t="shared" ca="1" si="379"/>
        <v>0</v>
      </c>
      <c r="E6079" s="29">
        <f ca="1">IF(C6079&lt;Calculator!$D$26,0,IF(DAY($C6079)=1,IF(D6079-Calculator!$G$24&gt;0,Calculator!$G$24,D6079),0))</f>
        <v>0</v>
      </c>
      <c r="F6079" s="29">
        <f ca="1">IF(E6079&gt;0,D6079*Calculator!$G$22/12,0)</f>
        <v>0</v>
      </c>
      <c r="G6079" s="29">
        <f ca="1">IF(E6079&gt;0,(IFERROR(-PMT(Calculator!$G$22/12,Calculator!$G$23*12,Calculator!$G$20),0))-F6079,0)</f>
        <v>0</v>
      </c>
      <c r="H6079" s="29">
        <f t="shared" ca="1" si="380"/>
        <v>0</v>
      </c>
      <c r="I6079" s="29">
        <f t="shared" ca="1" si="378"/>
        <v>0</v>
      </c>
      <c r="J6079" s="30">
        <f>Calculator!$G$40</f>
        <v>6.5000000000000002E-2</v>
      </c>
      <c r="K6079" s="29">
        <f ca="1">IF(C6079&gt;=Calculator!$G$27,IF(DAY($C6079)=1,Calculator!$G$34/2,IF(DAY($C6079)=15,Calculator!$G$34/2,0)),0)</f>
        <v>0</v>
      </c>
      <c r="L6079" s="29">
        <f ca="1">IF(DAY($C6079)=28,IF(H6079=0,0,Calculator!$G$35),0)</f>
        <v>0</v>
      </c>
      <c r="M6079" s="29">
        <f ca="1">IF(I6079&gt;0,IF(DAY($C6079)=1,SUM(INDIRECT("I"&amp;(ROW(C6078)-DAY(C6078))):I6078),0),0)</f>
        <v>0</v>
      </c>
      <c r="N6079" s="29">
        <f ca="1">IF(C6079&lt;Calculator!$G$27,0,IF(C6079=Calculator!$G$27,Calculator!$G$39,IF(H6079-K6079&lt;=0,IF(D6079&gt;Calculator!$G$39,IF(H6079-K6079+E6079+L6079+M6079+Calculator!$G$39&gt;Calculator!$G$39,Calculator!$G$39-(H6079+E6079+L6079+M6079-K6079),Calculator!$G$39),D6079),0)))</f>
        <v>0</v>
      </c>
    </row>
    <row r="6080" spans="1:14" ht="15.75" thickBot="1">
      <c r="A6080" s="33" t="str">
        <f ca="1">IF(C6080=Calculator!$H$27,"F",IF(Daily!D6080+Daily!H6080=0,IF(D6079+H6079&gt;0,"L",""),""))</f>
        <v/>
      </c>
      <c r="B6080" s="34">
        <v>6079</v>
      </c>
      <c r="C6080" s="19">
        <f t="shared" ca="1" si="377"/>
        <v>52009</v>
      </c>
      <c r="D6080" s="29">
        <f t="shared" ca="1" si="379"/>
        <v>0</v>
      </c>
      <c r="E6080" s="29">
        <f ca="1">IF(C6080&lt;Calculator!$D$26,0,IF(DAY($C6080)=1,IF(D6080-Calculator!$G$24&gt;0,Calculator!$G$24,D6080),0))</f>
        <v>0</v>
      </c>
      <c r="F6080" s="29">
        <f ca="1">IF(E6080&gt;0,D6080*Calculator!$G$22/12,0)</f>
        <v>0</v>
      </c>
      <c r="G6080" s="29">
        <f ca="1">IF(E6080&gt;0,(IFERROR(-PMT(Calculator!$G$22/12,Calculator!$G$23*12,Calculator!$G$20),0))-F6080,0)</f>
        <v>0</v>
      </c>
      <c r="H6080" s="29">
        <f t="shared" ca="1" si="380"/>
        <v>0</v>
      </c>
      <c r="I6080" s="29">
        <f t="shared" ca="1" si="378"/>
        <v>0</v>
      </c>
      <c r="J6080" s="30">
        <f>Calculator!$G$40</f>
        <v>6.5000000000000002E-2</v>
      </c>
      <c r="K6080" s="29">
        <f ca="1">IF(C6080&gt;=Calculator!$G$27,IF(DAY($C6080)=1,Calculator!$G$34/2,IF(DAY($C6080)=15,Calculator!$G$34/2,0)),0)</f>
        <v>0</v>
      </c>
      <c r="L6080" s="29">
        <f ca="1">IF(DAY($C6080)=28,IF(H6080=0,0,Calculator!$G$35),0)</f>
        <v>0</v>
      </c>
      <c r="M6080" s="29">
        <f ca="1">IF(I6080&gt;0,IF(DAY($C6080)=1,SUM(INDIRECT("I"&amp;(ROW(C6079)-DAY(C6079))):I6079),0),0)</f>
        <v>0</v>
      </c>
      <c r="N6080" s="29">
        <f ca="1">IF(C6080&lt;Calculator!$G$27,0,IF(C6080=Calculator!$G$27,Calculator!$G$39,IF(H6080-K6080&lt;=0,IF(D6080&gt;Calculator!$G$39,IF(H6080-K6080+E6080+L6080+M6080+Calculator!$G$39&gt;Calculator!$G$39,Calculator!$G$39-(H6080+E6080+L6080+M6080-K6080),Calculator!$G$39),D6080),0)))</f>
        <v>0</v>
      </c>
    </row>
    <row r="6081" spans="1:14" ht="15.75" thickBot="1">
      <c r="A6081" s="33" t="str">
        <f ca="1">IF(C6081=Calculator!$H$27,"F",IF(Daily!D6081+Daily!H6081=0,IF(D6080+H6080&gt;0,"L",""),""))</f>
        <v/>
      </c>
      <c r="B6081" s="34">
        <v>6080</v>
      </c>
      <c r="C6081" s="19">
        <f t="shared" ca="1" si="377"/>
        <v>52010</v>
      </c>
      <c r="D6081" s="29">
        <f t="shared" ca="1" si="379"/>
        <v>0</v>
      </c>
      <c r="E6081" s="29">
        <f ca="1">IF(C6081&lt;Calculator!$D$26,0,IF(DAY($C6081)=1,IF(D6081-Calculator!$G$24&gt;0,Calculator!$G$24,D6081),0))</f>
        <v>0</v>
      </c>
      <c r="F6081" s="29">
        <f ca="1">IF(E6081&gt;0,D6081*Calculator!$G$22/12,0)</f>
        <v>0</v>
      </c>
      <c r="G6081" s="29">
        <f ca="1">IF(E6081&gt;0,(IFERROR(-PMT(Calculator!$G$22/12,Calculator!$G$23*12,Calculator!$G$20),0))-F6081,0)</f>
        <v>0</v>
      </c>
      <c r="H6081" s="29">
        <f t="shared" ca="1" si="380"/>
        <v>0</v>
      </c>
      <c r="I6081" s="29">
        <f t="shared" ca="1" si="378"/>
        <v>0</v>
      </c>
      <c r="J6081" s="30">
        <f>Calculator!$G$40</f>
        <v>6.5000000000000002E-2</v>
      </c>
      <c r="K6081" s="29">
        <f ca="1">IF(C6081&gt;=Calculator!$G$27,IF(DAY($C6081)=1,Calculator!$G$34/2,IF(DAY($C6081)=15,Calculator!$G$34/2,0)),0)</f>
        <v>0</v>
      </c>
      <c r="L6081" s="29">
        <f ca="1">IF(DAY($C6081)=28,IF(H6081=0,0,Calculator!$G$35),0)</f>
        <v>0</v>
      </c>
      <c r="M6081" s="29">
        <f ca="1">IF(I6081&gt;0,IF(DAY($C6081)=1,SUM(INDIRECT("I"&amp;(ROW(C6080)-DAY(C6080))):I6080),0),0)</f>
        <v>0</v>
      </c>
      <c r="N6081" s="29">
        <f ca="1">IF(C6081&lt;Calculator!$G$27,0,IF(C6081=Calculator!$G$27,Calculator!$G$39,IF(H6081-K6081&lt;=0,IF(D6081&gt;Calculator!$G$39,IF(H6081-K6081+E6081+L6081+M6081+Calculator!$G$39&gt;Calculator!$G$39,Calculator!$G$39-(H6081+E6081+L6081+M6081-K6081),Calculator!$G$39),D6081),0)))</f>
        <v>0</v>
      </c>
    </row>
    <row r="6082" spans="1:14" ht="15.75" thickBot="1">
      <c r="A6082" s="33" t="str">
        <f ca="1">IF(C6082=Calculator!$H$27,"F",IF(Daily!D6082+Daily!H6082=0,IF(D6081+H6081&gt;0,"L",""),""))</f>
        <v/>
      </c>
      <c r="B6082" s="34">
        <v>6081</v>
      </c>
      <c r="C6082" s="19">
        <f t="shared" ca="1" si="377"/>
        <v>52011</v>
      </c>
      <c r="D6082" s="29">
        <f t="shared" ca="1" si="379"/>
        <v>0</v>
      </c>
      <c r="E6082" s="29">
        <f ca="1">IF(C6082&lt;Calculator!$D$26,0,IF(DAY($C6082)=1,IF(D6082-Calculator!$G$24&gt;0,Calculator!$G$24,D6082),0))</f>
        <v>0</v>
      </c>
      <c r="F6082" s="29">
        <f ca="1">IF(E6082&gt;0,D6082*Calculator!$G$22/12,0)</f>
        <v>0</v>
      </c>
      <c r="G6082" s="29">
        <f ca="1">IF(E6082&gt;0,(IFERROR(-PMT(Calculator!$G$22/12,Calculator!$G$23*12,Calculator!$G$20),0))-F6082,0)</f>
        <v>0</v>
      </c>
      <c r="H6082" s="29">
        <f t="shared" ca="1" si="380"/>
        <v>0</v>
      </c>
      <c r="I6082" s="29">
        <f t="shared" ca="1" si="378"/>
        <v>0</v>
      </c>
      <c r="J6082" s="30">
        <f>Calculator!$G$40</f>
        <v>6.5000000000000002E-2</v>
      </c>
      <c r="K6082" s="29">
        <f ca="1">IF(C6082&gt;=Calculator!$G$27,IF(DAY($C6082)=1,Calculator!$G$34/2,IF(DAY($C6082)=15,Calculator!$G$34/2,0)),0)</f>
        <v>0</v>
      </c>
      <c r="L6082" s="29">
        <f ca="1">IF(DAY($C6082)=28,IF(H6082=0,0,Calculator!$G$35),0)</f>
        <v>0</v>
      </c>
      <c r="M6082" s="29">
        <f ca="1">IF(I6082&gt;0,IF(DAY($C6082)=1,SUM(INDIRECT("I"&amp;(ROW(C6081)-DAY(C6081))):I6081),0),0)</f>
        <v>0</v>
      </c>
      <c r="N6082" s="29">
        <f ca="1">IF(C6082&lt;Calculator!$G$27,0,IF(C6082=Calculator!$G$27,Calculator!$G$39,IF(H6082-K6082&lt;=0,IF(D6082&gt;Calculator!$G$39,IF(H6082-K6082+E6082+L6082+M6082+Calculator!$G$39&gt;Calculator!$G$39,Calculator!$G$39-(H6082+E6082+L6082+M6082-K6082),Calculator!$G$39),D6082),0)))</f>
        <v>0</v>
      </c>
    </row>
    <row r="6083" spans="1:14" ht="15.75" thickBot="1">
      <c r="A6083" s="33" t="str">
        <f ca="1">IF(C6083=Calculator!$H$27,"F",IF(Daily!D6083+Daily!H6083=0,IF(D6082+H6082&gt;0,"L",""),""))</f>
        <v/>
      </c>
      <c r="B6083" s="34">
        <v>6082</v>
      </c>
      <c r="C6083" s="19">
        <f t="shared" ref="C6083:C6146" ca="1" si="381">C6082+1</f>
        <v>52012</v>
      </c>
      <c r="D6083" s="29">
        <f t="shared" ca="1" si="379"/>
        <v>0</v>
      </c>
      <c r="E6083" s="29">
        <f ca="1">IF(C6083&lt;Calculator!$D$26,0,IF(DAY($C6083)=1,IF(D6083-Calculator!$G$24&gt;0,Calculator!$G$24,D6083),0))</f>
        <v>0</v>
      </c>
      <c r="F6083" s="29">
        <f ca="1">IF(E6083&gt;0,D6083*Calculator!$G$22/12,0)</f>
        <v>0</v>
      </c>
      <c r="G6083" s="29">
        <f ca="1">IF(E6083&gt;0,(IFERROR(-PMT(Calculator!$G$22/12,Calculator!$G$23*12,Calculator!$G$20),0))-F6083,0)</f>
        <v>0</v>
      </c>
      <c r="H6083" s="29">
        <f t="shared" ca="1" si="380"/>
        <v>0</v>
      </c>
      <c r="I6083" s="29">
        <f t="shared" ref="I6083:I6146" ca="1" si="382">H6083*J6083/365</f>
        <v>0</v>
      </c>
      <c r="J6083" s="30">
        <f>Calculator!$G$40</f>
        <v>6.5000000000000002E-2</v>
      </c>
      <c r="K6083" s="29">
        <f ca="1">IF(C6083&gt;=Calculator!$G$27,IF(DAY($C6083)=1,Calculator!$G$34/2,IF(DAY($C6083)=15,Calculator!$G$34/2,0)),0)</f>
        <v>0</v>
      </c>
      <c r="L6083" s="29">
        <f ca="1">IF(DAY($C6083)=28,IF(H6083=0,0,Calculator!$G$35),0)</f>
        <v>0</v>
      </c>
      <c r="M6083" s="29">
        <f ca="1">IF(I6083&gt;0,IF(DAY($C6083)=1,SUM(INDIRECT("I"&amp;(ROW(C6082)-DAY(C6082))):I6082),0),0)</f>
        <v>0</v>
      </c>
      <c r="N6083" s="29">
        <f ca="1">IF(C6083&lt;Calculator!$G$27,0,IF(C6083=Calculator!$G$27,Calculator!$G$39,IF(H6083-K6083&lt;=0,IF(D6083&gt;Calculator!$G$39,IF(H6083-K6083+E6083+L6083+M6083+Calculator!$G$39&gt;Calculator!$G$39,Calculator!$G$39-(H6083+E6083+L6083+M6083-K6083),Calculator!$G$39),D6083),0)))</f>
        <v>0</v>
      </c>
    </row>
    <row r="6084" spans="1:14" ht="15.75" thickBot="1">
      <c r="A6084" s="33" t="str">
        <f ca="1">IF(C6084=Calculator!$H$27,"F",IF(Daily!D6084+Daily!H6084=0,IF(D6083+H6083&gt;0,"L",""),""))</f>
        <v/>
      </c>
      <c r="B6084" s="34">
        <v>6083</v>
      </c>
      <c r="C6084" s="19">
        <f t="shared" ca="1" si="381"/>
        <v>52013</v>
      </c>
      <c r="D6084" s="29">
        <f t="shared" ref="D6084:D6147" ca="1" si="383">IF(((D6083-G6083)-N6083)&lt;0,0,((D6083-G6083)-N6083))</f>
        <v>0</v>
      </c>
      <c r="E6084" s="29">
        <f ca="1">IF(C6084&lt;Calculator!$D$26,0,IF(DAY($C6084)=1,IF(D6084-Calculator!$G$24&gt;0,Calculator!$G$24,D6084),0))</f>
        <v>0</v>
      </c>
      <c r="F6084" s="29">
        <f ca="1">IF(E6084&gt;0,D6084*Calculator!$G$22/12,0)</f>
        <v>0</v>
      </c>
      <c r="G6084" s="29">
        <f ca="1">IF(E6084&gt;0,(IFERROR(-PMT(Calculator!$G$22/12,Calculator!$G$23*12,Calculator!$G$20),0))-F6084,0)</f>
        <v>0</v>
      </c>
      <c r="H6084" s="29">
        <f t="shared" ref="H6084:H6147" ca="1" si="384">IF((H6083-K6083+SUM(L6083:N6083)+E6083)&lt;0,0,(H6083-K6083+SUM(L6083:N6083)+E6083))</f>
        <v>0</v>
      </c>
      <c r="I6084" s="29">
        <f t="shared" ca="1" si="382"/>
        <v>0</v>
      </c>
      <c r="J6084" s="30">
        <f>Calculator!$G$40</f>
        <v>6.5000000000000002E-2</v>
      </c>
      <c r="K6084" s="29">
        <f ca="1">IF(C6084&gt;=Calculator!$G$27,IF(DAY($C6084)=1,Calculator!$G$34/2,IF(DAY($C6084)=15,Calculator!$G$34/2,0)),0)</f>
        <v>0</v>
      </c>
      <c r="L6084" s="29">
        <f ca="1">IF(DAY($C6084)=28,IF(H6084=0,0,Calculator!$G$35),0)</f>
        <v>0</v>
      </c>
      <c r="M6084" s="29">
        <f ca="1">IF(I6084&gt;0,IF(DAY($C6084)=1,SUM(INDIRECT("I"&amp;(ROW(C6083)-DAY(C6083))):I6083),0),0)</f>
        <v>0</v>
      </c>
      <c r="N6084" s="29">
        <f ca="1">IF(C6084&lt;Calculator!$G$27,0,IF(C6084=Calculator!$G$27,Calculator!$G$39,IF(H6084-K6084&lt;=0,IF(D6084&gt;Calculator!$G$39,IF(H6084-K6084+E6084+L6084+M6084+Calculator!$G$39&gt;Calculator!$G$39,Calculator!$G$39-(H6084+E6084+L6084+M6084-K6084),Calculator!$G$39),D6084),0)))</f>
        <v>0</v>
      </c>
    </row>
    <row r="6085" spans="1:14" ht="15.75" thickBot="1">
      <c r="A6085" s="33" t="str">
        <f ca="1">IF(C6085=Calculator!$H$27,"F",IF(Daily!D6085+Daily!H6085=0,IF(D6084+H6084&gt;0,"L",""),""))</f>
        <v/>
      </c>
      <c r="B6085" s="34">
        <v>6084</v>
      </c>
      <c r="C6085" s="19">
        <f t="shared" ca="1" si="381"/>
        <v>52014</v>
      </c>
      <c r="D6085" s="29">
        <f t="shared" ca="1" si="383"/>
        <v>0</v>
      </c>
      <c r="E6085" s="29">
        <f ca="1">IF(C6085&lt;Calculator!$D$26,0,IF(DAY($C6085)=1,IF(D6085-Calculator!$G$24&gt;0,Calculator!$G$24,D6085),0))</f>
        <v>0</v>
      </c>
      <c r="F6085" s="29">
        <f ca="1">IF(E6085&gt;0,D6085*Calculator!$G$22/12,0)</f>
        <v>0</v>
      </c>
      <c r="G6085" s="29">
        <f ca="1">IF(E6085&gt;0,(IFERROR(-PMT(Calculator!$G$22/12,Calculator!$G$23*12,Calculator!$G$20),0))-F6085,0)</f>
        <v>0</v>
      </c>
      <c r="H6085" s="29">
        <f t="shared" ca="1" si="384"/>
        <v>0</v>
      </c>
      <c r="I6085" s="29">
        <f t="shared" ca="1" si="382"/>
        <v>0</v>
      </c>
      <c r="J6085" s="30">
        <f>Calculator!$G$40</f>
        <v>6.5000000000000002E-2</v>
      </c>
      <c r="K6085" s="29">
        <f ca="1">IF(C6085&gt;=Calculator!$G$27,IF(DAY($C6085)=1,Calculator!$G$34/2,IF(DAY($C6085)=15,Calculator!$G$34/2,0)),0)</f>
        <v>0</v>
      </c>
      <c r="L6085" s="29">
        <f ca="1">IF(DAY($C6085)=28,IF(H6085=0,0,Calculator!$G$35),0)</f>
        <v>0</v>
      </c>
      <c r="M6085" s="29">
        <f ca="1">IF(I6085&gt;0,IF(DAY($C6085)=1,SUM(INDIRECT("I"&amp;(ROW(C6084)-DAY(C6084))):I6084),0),0)</f>
        <v>0</v>
      </c>
      <c r="N6085" s="29">
        <f ca="1">IF(C6085&lt;Calculator!$G$27,0,IF(C6085=Calculator!$G$27,Calculator!$G$39,IF(H6085-K6085&lt;=0,IF(D6085&gt;Calculator!$G$39,IF(H6085-K6085+E6085+L6085+M6085+Calculator!$G$39&gt;Calculator!$G$39,Calculator!$G$39-(H6085+E6085+L6085+M6085-K6085),Calculator!$G$39),D6085),0)))</f>
        <v>0</v>
      </c>
    </row>
    <row r="6086" spans="1:14" ht="15.75" thickBot="1">
      <c r="A6086" s="33" t="str">
        <f ca="1">IF(C6086=Calculator!$H$27,"F",IF(Daily!D6086+Daily!H6086=0,IF(D6085+H6085&gt;0,"L",""),""))</f>
        <v/>
      </c>
      <c r="B6086" s="34">
        <v>6085</v>
      </c>
      <c r="C6086" s="19">
        <f t="shared" ca="1" si="381"/>
        <v>52015</v>
      </c>
      <c r="D6086" s="29">
        <f t="shared" ca="1" si="383"/>
        <v>0</v>
      </c>
      <c r="E6086" s="29">
        <f ca="1">IF(C6086&lt;Calculator!$D$26,0,IF(DAY($C6086)=1,IF(D6086-Calculator!$G$24&gt;0,Calculator!$G$24,D6086),0))</f>
        <v>0</v>
      </c>
      <c r="F6086" s="29">
        <f ca="1">IF(E6086&gt;0,D6086*Calculator!$G$22/12,0)</f>
        <v>0</v>
      </c>
      <c r="G6086" s="29">
        <f ca="1">IF(E6086&gt;0,(IFERROR(-PMT(Calculator!$G$22/12,Calculator!$G$23*12,Calculator!$G$20),0))-F6086,0)</f>
        <v>0</v>
      </c>
      <c r="H6086" s="29">
        <f t="shared" ca="1" si="384"/>
        <v>0</v>
      </c>
      <c r="I6086" s="29">
        <f t="shared" ca="1" si="382"/>
        <v>0</v>
      </c>
      <c r="J6086" s="30">
        <f>Calculator!$G$40</f>
        <v>6.5000000000000002E-2</v>
      </c>
      <c r="K6086" s="29">
        <f ca="1">IF(C6086&gt;=Calculator!$G$27,IF(DAY($C6086)=1,Calculator!$G$34/2,IF(DAY($C6086)=15,Calculator!$G$34/2,0)),0)</f>
        <v>0</v>
      </c>
      <c r="L6086" s="29">
        <f ca="1">IF(DAY($C6086)=28,IF(H6086=0,0,Calculator!$G$35),0)</f>
        <v>0</v>
      </c>
      <c r="M6086" s="29">
        <f ca="1">IF(I6086&gt;0,IF(DAY($C6086)=1,SUM(INDIRECT("I"&amp;(ROW(C6085)-DAY(C6085))):I6085),0),0)</f>
        <v>0</v>
      </c>
      <c r="N6086" s="29">
        <f ca="1">IF(C6086&lt;Calculator!$G$27,0,IF(C6086=Calculator!$G$27,Calculator!$G$39,IF(H6086-K6086&lt;=0,IF(D6086&gt;Calculator!$G$39,IF(H6086-K6086+E6086+L6086+M6086+Calculator!$G$39&gt;Calculator!$G$39,Calculator!$G$39-(H6086+E6086+L6086+M6086-K6086),Calculator!$G$39),D6086),0)))</f>
        <v>0</v>
      </c>
    </row>
    <row r="6087" spans="1:14" ht="15.75" thickBot="1">
      <c r="A6087" s="33" t="str">
        <f ca="1">IF(C6087=Calculator!$H$27,"F",IF(Daily!D6087+Daily!H6087=0,IF(D6086+H6086&gt;0,"L",""),""))</f>
        <v/>
      </c>
      <c r="B6087" s="34">
        <v>6086</v>
      </c>
      <c r="C6087" s="19">
        <f t="shared" ca="1" si="381"/>
        <v>52016</v>
      </c>
      <c r="D6087" s="29">
        <f t="shared" ca="1" si="383"/>
        <v>0</v>
      </c>
      <c r="E6087" s="29">
        <f ca="1">IF(C6087&lt;Calculator!$D$26,0,IF(DAY($C6087)=1,IF(D6087-Calculator!$G$24&gt;0,Calculator!$G$24,D6087),0))</f>
        <v>0</v>
      </c>
      <c r="F6087" s="29">
        <f ca="1">IF(E6087&gt;0,D6087*Calculator!$G$22/12,0)</f>
        <v>0</v>
      </c>
      <c r="G6087" s="29">
        <f ca="1">IF(E6087&gt;0,(IFERROR(-PMT(Calculator!$G$22/12,Calculator!$G$23*12,Calculator!$G$20),0))-F6087,0)</f>
        <v>0</v>
      </c>
      <c r="H6087" s="29">
        <f t="shared" ca="1" si="384"/>
        <v>0</v>
      </c>
      <c r="I6087" s="29">
        <f t="shared" ca="1" si="382"/>
        <v>0</v>
      </c>
      <c r="J6087" s="30">
        <f>Calculator!$G$40</f>
        <v>6.5000000000000002E-2</v>
      </c>
      <c r="K6087" s="29">
        <f ca="1">IF(C6087&gt;=Calculator!$G$27,IF(DAY($C6087)=1,Calculator!$G$34/2,IF(DAY($C6087)=15,Calculator!$G$34/2,0)),0)</f>
        <v>0</v>
      </c>
      <c r="L6087" s="29">
        <f ca="1">IF(DAY($C6087)=28,IF(H6087=0,0,Calculator!$G$35),0)</f>
        <v>0</v>
      </c>
      <c r="M6087" s="29">
        <f ca="1">IF(I6087&gt;0,IF(DAY($C6087)=1,SUM(INDIRECT("I"&amp;(ROW(C6086)-DAY(C6086))):I6086),0),0)</f>
        <v>0</v>
      </c>
      <c r="N6087" s="29">
        <f ca="1">IF(C6087&lt;Calculator!$G$27,0,IF(C6087=Calculator!$G$27,Calculator!$G$39,IF(H6087-K6087&lt;=0,IF(D6087&gt;Calculator!$G$39,IF(H6087-K6087+E6087+L6087+M6087+Calculator!$G$39&gt;Calculator!$G$39,Calculator!$G$39-(H6087+E6087+L6087+M6087-K6087),Calculator!$G$39),D6087),0)))</f>
        <v>0</v>
      </c>
    </row>
    <row r="6088" spans="1:14" ht="15.75" thickBot="1">
      <c r="A6088" s="33" t="str">
        <f ca="1">IF(C6088=Calculator!$H$27,"F",IF(Daily!D6088+Daily!H6088=0,IF(D6087+H6087&gt;0,"L",""),""))</f>
        <v/>
      </c>
      <c r="B6088" s="34">
        <v>6087</v>
      </c>
      <c r="C6088" s="19">
        <f t="shared" ca="1" si="381"/>
        <v>52017</v>
      </c>
      <c r="D6088" s="29">
        <f t="shared" ca="1" si="383"/>
        <v>0</v>
      </c>
      <c r="E6088" s="29">
        <f ca="1">IF(C6088&lt;Calculator!$D$26,0,IF(DAY($C6088)=1,IF(D6088-Calculator!$G$24&gt;0,Calculator!$G$24,D6088),0))</f>
        <v>0</v>
      </c>
      <c r="F6088" s="29">
        <f ca="1">IF(E6088&gt;0,D6088*Calculator!$G$22/12,0)</f>
        <v>0</v>
      </c>
      <c r="G6088" s="29">
        <f ca="1">IF(E6088&gt;0,(IFERROR(-PMT(Calculator!$G$22/12,Calculator!$G$23*12,Calculator!$G$20),0))-F6088,0)</f>
        <v>0</v>
      </c>
      <c r="H6088" s="29">
        <f t="shared" ca="1" si="384"/>
        <v>0</v>
      </c>
      <c r="I6088" s="29">
        <f t="shared" ca="1" si="382"/>
        <v>0</v>
      </c>
      <c r="J6088" s="30">
        <f>Calculator!$G$40</f>
        <v>6.5000000000000002E-2</v>
      </c>
      <c r="K6088" s="29">
        <f ca="1">IF(C6088&gt;=Calculator!$G$27,IF(DAY($C6088)=1,Calculator!$G$34/2,IF(DAY($C6088)=15,Calculator!$G$34/2,0)),0)</f>
        <v>0</v>
      </c>
      <c r="L6088" s="29">
        <f ca="1">IF(DAY($C6088)=28,IF(H6088=0,0,Calculator!$G$35),0)</f>
        <v>0</v>
      </c>
      <c r="M6088" s="29">
        <f ca="1">IF(I6088&gt;0,IF(DAY($C6088)=1,SUM(INDIRECT("I"&amp;(ROW(C6087)-DAY(C6087))):I6087),0),0)</f>
        <v>0</v>
      </c>
      <c r="N6088" s="29">
        <f ca="1">IF(C6088&lt;Calculator!$G$27,0,IF(C6088=Calculator!$G$27,Calculator!$G$39,IF(H6088-K6088&lt;=0,IF(D6088&gt;Calculator!$G$39,IF(H6088-K6088+E6088+L6088+M6088+Calculator!$G$39&gt;Calculator!$G$39,Calculator!$G$39-(H6088+E6088+L6088+M6088-K6088),Calculator!$G$39),D6088),0)))</f>
        <v>0</v>
      </c>
    </row>
    <row r="6089" spans="1:14" ht="15.75" thickBot="1">
      <c r="A6089" s="33" t="str">
        <f ca="1">IF(C6089=Calculator!$H$27,"F",IF(Daily!D6089+Daily!H6089=0,IF(D6088+H6088&gt;0,"L",""),""))</f>
        <v/>
      </c>
      <c r="B6089" s="34">
        <v>6088</v>
      </c>
      <c r="C6089" s="19">
        <f t="shared" ca="1" si="381"/>
        <v>52018</v>
      </c>
      <c r="D6089" s="29">
        <f t="shared" ca="1" si="383"/>
        <v>0</v>
      </c>
      <c r="E6089" s="29">
        <f ca="1">IF(C6089&lt;Calculator!$D$26,0,IF(DAY($C6089)=1,IF(D6089-Calculator!$G$24&gt;0,Calculator!$G$24,D6089),0))</f>
        <v>0</v>
      </c>
      <c r="F6089" s="29">
        <f ca="1">IF(E6089&gt;0,D6089*Calculator!$G$22/12,0)</f>
        <v>0</v>
      </c>
      <c r="G6089" s="29">
        <f ca="1">IF(E6089&gt;0,(IFERROR(-PMT(Calculator!$G$22/12,Calculator!$G$23*12,Calculator!$G$20),0))-F6089,0)</f>
        <v>0</v>
      </c>
      <c r="H6089" s="29">
        <f t="shared" ca="1" si="384"/>
        <v>0</v>
      </c>
      <c r="I6089" s="29">
        <f t="shared" ca="1" si="382"/>
        <v>0</v>
      </c>
      <c r="J6089" s="30">
        <f>Calculator!$G$40</f>
        <v>6.5000000000000002E-2</v>
      </c>
      <c r="K6089" s="29">
        <f ca="1">IF(C6089&gt;=Calculator!$G$27,IF(DAY($C6089)=1,Calculator!$G$34/2,IF(DAY($C6089)=15,Calculator!$G$34/2,0)),0)</f>
        <v>4500</v>
      </c>
      <c r="L6089" s="29">
        <f ca="1">IF(DAY($C6089)=28,IF(H6089=0,0,Calculator!$G$35),0)</f>
        <v>0</v>
      </c>
      <c r="M6089" s="29">
        <f ca="1">IF(I6089&gt;0,IF(DAY($C6089)=1,SUM(INDIRECT("I"&amp;(ROW(C6088)-DAY(C6088))):I6088),0),0)</f>
        <v>0</v>
      </c>
      <c r="N6089" s="29">
        <f ca="1">IF(C6089&lt;Calculator!$G$27,0,IF(C6089=Calculator!$G$27,Calculator!$G$39,IF(H6089-K6089&lt;=0,IF(D6089&gt;Calculator!$G$39,IF(H6089-K6089+E6089+L6089+M6089+Calculator!$G$39&gt;Calculator!$G$39,Calculator!$G$39-(H6089+E6089+L6089+M6089-K6089),Calculator!$G$39),D6089),0)))</f>
        <v>0</v>
      </c>
    </row>
    <row r="6090" spans="1:14" ht="15.75" thickBot="1">
      <c r="A6090" s="33" t="str">
        <f ca="1">IF(C6090=Calculator!$H$27,"F",IF(Daily!D6090+Daily!H6090=0,IF(D6089+H6089&gt;0,"L",""),""))</f>
        <v/>
      </c>
      <c r="B6090" s="34">
        <v>6089</v>
      </c>
      <c r="C6090" s="19">
        <f t="shared" ca="1" si="381"/>
        <v>52019</v>
      </c>
      <c r="D6090" s="29">
        <f t="shared" ca="1" si="383"/>
        <v>0</v>
      </c>
      <c r="E6090" s="29">
        <f ca="1">IF(C6090&lt;Calculator!$D$26,0,IF(DAY($C6090)=1,IF(D6090-Calculator!$G$24&gt;0,Calculator!$G$24,D6090),0))</f>
        <v>0</v>
      </c>
      <c r="F6090" s="29">
        <f ca="1">IF(E6090&gt;0,D6090*Calculator!$G$22/12,0)</f>
        <v>0</v>
      </c>
      <c r="G6090" s="29">
        <f ca="1">IF(E6090&gt;0,(IFERROR(-PMT(Calculator!$G$22/12,Calculator!$G$23*12,Calculator!$G$20),0))-F6090,0)</f>
        <v>0</v>
      </c>
      <c r="H6090" s="29">
        <f t="shared" ca="1" si="384"/>
        <v>0</v>
      </c>
      <c r="I6090" s="29">
        <f t="shared" ca="1" si="382"/>
        <v>0</v>
      </c>
      <c r="J6090" s="30">
        <f>Calculator!$G$40</f>
        <v>6.5000000000000002E-2</v>
      </c>
      <c r="K6090" s="29">
        <f ca="1">IF(C6090&gt;=Calculator!$G$27,IF(DAY($C6090)=1,Calculator!$G$34/2,IF(DAY($C6090)=15,Calculator!$G$34/2,0)),0)</f>
        <v>0</v>
      </c>
      <c r="L6090" s="29">
        <f ca="1">IF(DAY($C6090)=28,IF(H6090=0,0,Calculator!$G$35),0)</f>
        <v>0</v>
      </c>
      <c r="M6090" s="29">
        <f ca="1">IF(I6090&gt;0,IF(DAY($C6090)=1,SUM(INDIRECT("I"&amp;(ROW(C6089)-DAY(C6089))):I6089),0),0)</f>
        <v>0</v>
      </c>
      <c r="N6090" s="29">
        <f ca="1">IF(C6090&lt;Calculator!$G$27,0,IF(C6090=Calculator!$G$27,Calculator!$G$39,IF(H6090-K6090&lt;=0,IF(D6090&gt;Calculator!$G$39,IF(H6090-K6090+E6090+L6090+M6090+Calculator!$G$39&gt;Calculator!$G$39,Calculator!$G$39-(H6090+E6090+L6090+M6090-K6090),Calculator!$G$39),D6090),0)))</f>
        <v>0</v>
      </c>
    </row>
    <row r="6091" spans="1:14" ht="15.75" thickBot="1">
      <c r="A6091" s="33" t="str">
        <f ca="1">IF(C6091=Calculator!$H$27,"F",IF(Daily!D6091+Daily!H6091=0,IF(D6090+H6090&gt;0,"L",""),""))</f>
        <v/>
      </c>
      <c r="B6091" s="34">
        <v>6090</v>
      </c>
      <c r="C6091" s="19">
        <f t="shared" ca="1" si="381"/>
        <v>52020</v>
      </c>
      <c r="D6091" s="29">
        <f t="shared" ca="1" si="383"/>
        <v>0</v>
      </c>
      <c r="E6091" s="29">
        <f ca="1">IF(C6091&lt;Calculator!$D$26,0,IF(DAY($C6091)=1,IF(D6091-Calculator!$G$24&gt;0,Calculator!$G$24,D6091),0))</f>
        <v>0</v>
      </c>
      <c r="F6091" s="29">
        <f ca="1">IF(E6091&gt;0,D6091*Calculator!$G$22/12,0)</f>
        <v>0</v>
      </c>
      <c r="G6091" s="29">
        <f ca="1">IF(E6091&gt;0,(IFERROR(-PMT(Calculator!$G$22/12,Calculator!$G$23*12,Calculator!$G$20),0))-F6091,0)</f>
        <v>0</v>
      </c>
      <c r="H6091" s="29">
        <f t="shared" ca="1" si="384"/>
        <v>0</v>
      </c>
      <c r="I6091" s="29">
        <f t="shared" ca="1" si="382"/>
        <v>0</v>
      </c>
      <c r="J6091" s="30">
        <f>Calculator!$G$40</f>
        <v>6.5000000000000002E-2</v>
      </c>
      <c r="K6091" s="29">
        <f ca="1">IF(C6091&gt;=Calculator!$G$27,IF(DAY($C6091)=1,Calculator!$G$34/2,IF(DAY($C6091)=15,Calculator!$G$34/2,0)),0)</f>
        <v>0</v>
      </c>
      <c r="L6091" s="29">
        <f ca="1">IF(DAY($C6091)=28,IF(H6091=0,0,Calculator!$G$35),0)</f>
        <v>0</v>
      </c>
      <c r="M6091" s="29">
        <f ca="1">IF(I6091&gt;0,IF(DAY($C6091)=1,SUM(INDIRECT("I"&amp;(ROW(C6090)-DAY(C6090))):I6090),0),0)</f>
        <v>0</v>
      </c>
      <c r="N6091" s="29">
        <f ca="1">IF(C6091&lt;Calculator!$G$27,0,IF(C6091=Calculator!$G$27,Calculator!$G$39,IF(H6091-K6091&lt;=0,IF(D6091&gt;Calculator!$G$39,IF(H6091-K6091+E6091+L6091+M6091+Calculator!$G$39&gt;Calculator!$G$39,Calculator!$G$39-(H6091+E6091+L6091+M6091-K6091),Calculator!$G$39),D6091),0)))</f>
        <v>0</v>
      </c>
    </row>
    <row r="6092" spans="1:14" ht="15.75" thickBot="1">
      <c r="A6092" s="33" t="str">
        <f ca="1">IF(C6092=Calculator!$H$27,"F",IF(Daily!D6092+Daily!H6092=0,IF(D6091+H6091&gt;0,"L",""),""))</f>
        <v/>
      </c>
      <c r="B6092" s="34">
        <v>6091</v>
      </c>
      <c r="C6092" s="19">
        <f t="shared" ca="1" si="381"/>
        <v>52021</v>
      </c>
      <c r="D6092" s="29">
        <f t="shared" ca="1" si="383"/>
        <v>0</v>
      </c>
      <c r="E6092" s="29">
        <f ca="1">IF(C6092&lt;Calculator!$D$26,0,IF(DAY($C6092)=1,IF(D6092-Calculator!$G$24&gt;0,Calculator!$G$24,D6092),0))</f>
        <v>0</v>
      </c>
      <c r="F6092" s="29">
        <f ca="1">IF(E6092&gt;0,D6092*Calculator!$G$22/12,0)</f>
        <v>0</v>
      </c>
      <c r="G6092" s="29">
        <f ca="1">IF(E6092&gt;0,(IFERROR(-PMT(Calculator!$G$22/12,Calculator!$G$23*12,Calculator!$G$20),0))-F6092,0)</f>
        <v>0</v>
      </c>
      <c r="H6092" s="29">
        <f t="shared" ca="1" si="384"/>
        <v>0</v>
      </c>
      <c r="I6092" s="29">
        <f t="shared" ca="1" si="382"/>
        <v>0</v>
      </c>
      <c r="J6092" s="30">
        <f>Calculator!$G$40</f>
        <v>6.5000000000000002E-2</v>
      </c>
      <c r="K6092" s="29">
        <f ca="1">IF(C6092&gt;=Calculator!$G$27,IF(DAY($C6092)=1,Calculator!$G$34/2,IF(DAY($C6092)=15,Calculator!$G$34/2,0)),0)</f>
        <v>0</v>
      </c>
      <c r="L6092" s="29">
        <f ca="1">IF(DAY($C6092)=28,IF(H6092=0,0,Calculator!$G$35),0)</f>
        <v>0</v>
      </c>
      <c r="M6092" s="29">
        <f ca="1">IF(I6092&gt;0,IF(DAY($C6092)=1,SUM(INDIRECT("I"&amp;(ROW(C6091)-DAY(C6091))):I6091),0),0)</f>
        <v>0</v>
      </c>
      <c r="N6092" s="29">
        <f ca="1">IF(C6092&lt;Calculator!$G$27,0,IF(C6092=Calculator!$G$27,Calculator!$G$39,IF(H6092-K6092&lt;=0,IF(D6092&gt;Calculator!$G$39,IF(H6092-K6092+E6092+L6092+M6092+Calculator!$G$39&gt;Calculator!$G$39,Calculator!$G$39-(H6092+E6092+L6092+M6092-K6092),Calculator!$G$39),D6092),0)))</f>
        <v>0</v>
      </c>
    </row>
    <row r="6093" spans="1:14" ht="15.75" thickBot="1">
      <c r="A6093" s="33" t="str">
        <f ca="1">IF(C6093=Calculator!$H$27,"F",IF(Daily!D6093+Daily!H6093=0,IF(D6092+H6092&gt;0,"L",""),""))</f>
        <v/>
      </c>
      <c r="B6093" s="34">
        <v>6092</v>
      </c>
      <c r="C6093" s="19">
        <f t="shared" ca="1" si="381"/>
        <v>52022</v>
      </c>
      <c r="D6093" s="29">
        <f t="shared" ca="1" si="383"/>
        <v>0</v>
      </c>
      <c r="E6093" s="29">
        <f ca="1">IF(C6093&lt;Calculator!$D$26,0,IF(DAY($C6093)=1,IF(D6093-Calculator!$G$24&gt;0,Calculator!$G$24,D6093),0))</f>
        <v>0</v>
      </c>
      <c r="F6093" s="29">
        <f ca="1">IF(E6093&gt;0,D6093*Calculator!$G$22/12,0)</f>
        <v>0</v>
      </c>
      <c r="G6093" s="29">
        <f ca="1">IF(E6093&gt;0,(IFERROR(-PMT(Calculator!$G$22/12,Calculator!$G$23*12,Calculator!$G$20),0))-F6093,0)</f>
        <v>0</v>
      </c>
      <c r="H6093" s="29">
        <f t="shared" ca="1" si="384"/>
        <v>0</v>
      </c>
      <c r="I6093" s="29">
        <f t="shared" ca="1" si="382"/>
        <v>0</v>
      </c>
      <c r="J6093" s="30">
        <f>Calculator!$G$40</f>
        <v>6.5000000000000002E-2</v>
      </c>
      <c r="K6093" s="29">
        <f ca="1">IF(C6093&gt;=Calculator!$G$27,IF(DAY($C6093)=1,Calculator!$G$34/2,IF(DAY($C6093)=15,Calculator!$G$34/2,0)),0)</f>
        <v>0</v>
      </c>
      <c r="L6093" s="29">
        <f ca="1">IF(DAY($C6093)=28,IF(H6093=0,0,Calculator!$G$35),0)</f>
        <v>0</v>
      </c>
      <c r="M6093" s="29">
        <f ca="1">IF(I6093&gt;0,IF(DAY($C6093)=1,SUM(INDIRECT("I"&amp;(ROW(C6092)-DAY(C6092))):I6092),0),0)</f>
        <v>0</v>
      </c>
      <c r="N6093" s="29">
        <f ca="1">IF(C6093&lt;Calculator!$G$27,0,IF(C6093=Calculator!$G$27,Calculator!$G$39,IF(H6093-K6093&lt;=0,IF(D6093&gt;Calculator!$G$39,IF(H6093-K6093+E6093+L6093+M6093+Calculator!$G$39&gt;Calculator!$G$39,Calculator!$G$39-(H6093+E6093+L6093+M6093-K6093),Calculator!$G$39),D6093),0)))</f>
        <v>0</v>
      </c>
    </row>
    <row r="6094" spans="1:14" ht="15.75" thickBot="1">
      <c r="A6094" s="33" t="str">
        <f ca="1">IF(C6094=Calculator!$H$27,"F",IF(Daily!D6094+Daily!H6094=0,IF(D6093+H6093&gt;0,"L",""),""))</f>
        <v/>
      </c>
      <c r="B6094" s="34">
        <v>6093</v>
      </c>
      <c r="C6094" s="19">
        <f t="shared" ca="1" si="381"/>
        <v>52023</v>
      </c>
      <c r="D6094" s="29">
        <f t="shared" ca="1" si="383"/>
        <v>0</v>
      </c>
      <c r="E6094" s="29">
        <f ca="1">IF(C6094&lt;Calculator!$D$26,0,IF(DAY($C6094)=1,IF(D6094-Calculator!$G$24&gt;0,Calculator!$G$24,D6094),0))</f>
        <v>0</v>
      </c>
      <c r="F6094" s="29">
        <f ca="1">IF(E6094&gt;0,D6094*Calculator!$G$22/12,0)</f>
        <v>0</v>
      </c>
      <c r="G6094" s="29">
        <f ca="1">IF(E6094&gt;0,(IFERROR(-PMT(Calculator!$G$22/12,Calculator!$G$23*12,Calculator!$G$20),0))-F6094,0)</f>
        <v>0</v>
      </c>
      <c r="H6094" s="29">
        <f t="shared" ca="1" si="384"/>
        <v>0</v>
      </c>
      <c r="I6094" s="29">
        <f t="shared" ca="1" si="382"/>
        <v>0</v>
      </c>
      <c r="J6094" s="30">
        <f>Calculator!$G$40</f>
        <v>6.5000000000000002E-2</v>
      </c>
      <c r="K6094" s="29">
        <f ca="1">IF(C6094&gt;=Calculator!$G$27,IF(DAY($C6094)=1,Calculator!$G$34/2,IF(DAY($C6094)=15,Calculator!$G$34/2,0)),0)</f>
        <v>0</v>
      </c>
      <c r="L6094" s="29">
        <f ca="1">IF(DAY($C6094)=28,IF(H6094=0,0,Calculator!$G$35),0)</f>
        <v>0</v>
      </c>
      <c r="M6094" s="29">
        <f ca="1">IF(I6094&gt;0,IF(DAY($C6094)=1,SUM(INDIRECT("I"&amp;(ROW(C6093)-DAY(C6093))):I6093),0),0)</f>
        <v>0</v>
      </c>
      <c r="N6094" s="29">
        <f ca="1">IF(C6094&lt;Calculator!$G$27,0,IF(C6094=Calculator!$G$27,Calculator!$G$39,IF(H6094-K6094&lt;=0,IF(D6094&gt;Calculator!$G$39,IF(H6094-K6094+E6094+L6094+M6094+Calculator!$G$39&gt;Calculator!$G$39,Calculator!$G$39-(H6094+E6094+L6094+M6094-K6094),Calculator!$G$39),D6094),0)))</f>
        <v>0</v>
      </c>
    </row>
    <row r="6095" spans="1:14" ht="15.75" thickBot="1">
      <c r="A6095" s="33" t="str">
        <f ca="1">IF(C6095=Calculator!$H$27,"F",IF(Daily!D6095+Daily!H6095=0,IF(D6094+H6094&gt;0,"L",""),""))</f>
        <v/>
      </c>
      <c r="B6095" s="34">
        <v>6094</v>
      </c>
      <c r="C6095" s="19">
        <f t="shared" ca="1" si="381"/>
        <v>52024</v>
      </c>
      <c r="D6095" s="29">
        <f t="shared" ca="1" si="383"/>
        <v>0</v>
      </c>
      <c r="E6095" s="29">
        <f ca="1">IF(C6095&lt;Calculator!$D$26,0,IF(DAY($C6095)=1,IF(D6095-Calculator!$G$24&gt;0,Calculator!$G$24,D6095),0))</f>
        <v>0</v>
      </c>
      <c r="F6095" s="29">
        <f ca="1">IF(E6095&gt;0,D6095*Calculator!$G$22/12,0)</f>
        <v>0</v>
      </c>
      <c r="G6095" s="29">
        <f ca="1">IF(E6095&gt;0,(IFERROR(-PMT(Calculator!$G$22/12,Calculator!$G$23*12,Calculator!$G$20),0))-F6095,0)</f>
        <v>0</v>
      </c>
      <c r="H6095" s="29">
        <f t="shared" ca="1" si="384"/>
        <v>0</v>
      </c>
      <c r="I6095" s="29">
        <f t="shared" ca="1" si="382"/>
        <v>0</v>
      </c>
      <c r="J6095" s="30">
        <f>Calculator!$G$40</f>
        <v>6.5000000000000002E-2</v>
      </c>
      <c r="K6095" s="29">
        <f ca="1">IF(C6095&gt;=Calculator!$G$27,IF(DAY($C6095)=1,Calculator!$G$34/2,IF(DAY($C6095)=15,Calculator!$G$34/2,0)),0)</f>
        <v>0</v>
      </c>
      <c r="L6095" s="29">
        <f ca="1">IF(DAY($C6095)=28,IF(H6095=0,0,Calculator!$G$35),0)</f>
        <v>0</v>
      </c>
      <c r="M6095" s="29">
        <f ca="1">IF(I6095&gt;0,IF(DAY($C6095)=1,SUM(INDIRECT("I"&amp;(ROW(C6094)-DAY(C6094))):I6094),0),0)</f>
        <v>0</v>
      </c>
      <c r="N6095" s="29">
        <f ca="1">IF(C6095&lt;Calculator!$G$27,0,IF(C6095=Calculator!$G$27,Calculator!$G$39,IF(H6095-K6095&lt;=0,IF(D6095&gt;Calculator!$G$39,IF(H6095-K6095+E6095+L6095+M6095+Calculator!$G$39&gt;Calculator!$G$39,Calculator!$G$39-(H6095+E6095+L6095+M6095-K6095),Calculator!$G$39),D6095),0)))</f>
        <v>0</v>
      </c>
    </row>
    <row r="6096" spans="1:14" ht="15.75" thickBot="1">
      <c r="A6096" s="33" t="str">
        <f ca="1">IF(C6096=Calculator!$H$27,"F",IF(Daily!D6096+Daily!H6096=0,IF(D6095+H6095&gt;0,"L",""),""))</f>
        <v/>
      </c>
      <c r="B6096" s="34">
        <v>6095</v>
      </c>
      <c r="C6096" s="19">
        <f t="shared" ca="1" si="381"/>
        <v>52025</v>
      </c>
      <c r="D6096" s="29">
        <f t="shared" ca="1" si="383"/>
        <v>0</v>
      </c>
      <c r="E6096" s="29">
        <f ca="1">IF(C6096&lt;Calculator!$D$26,0,IF(DAY($C6096)=1,IF(D6096-Calculator!$G$24&gt;0,Calculator!$G$24,D6096),0))</f>
        <v>0</v>
      </c>
      <c r="F6096" s="29">
        <f ca="1">IF(E6096&gt;0,D6096*Calculator!$G$22/12,0)</f>
        <v>0</v>
      </c>
      <c r="G6096" s="29">
        <f ca="1">IF(E6096&gt;0,(IFERROR(-PMT(Calculator!$G$22/12,Calculator!$G$23*12,Calculator!$G$20),0))-F6096,0)</f>
        <v>0</v>
      </c>
      <c r="H6096" s="29">
        <f t="shared" ca="1" si="384"/>
        <v>0</v>
      </c>
      <c r="I6096" s="29">
        <f t="shared" ca="1" si="382"/>
        <v>0</v>
      </c>
      <c r="J6096" s="30">
        <f>Calculator!$G$40</f>
        <v>6.5000000000000002E-2</v>
      </c>
      <c r="K6096" s="29">
        <f ca="1">IF(C6096&gt;=Calculator!$G$27,IF(DAY($C6096)=1,Calculator!$G$34/2,IF(DAY($C6096)=15,Calculator!$G$34/2,0)),0)</f>
        <v>0</v>
      </c>
      <c r="L6096" s="29">
        <f ca="1">IF(DAY($C6096)=28,IF(H6096=0,0,Calculator!$G$35),0)</f>
        <v>0</v>
      </c>
      <c r="M6096" s="29">
        <f ca="1">IF(I6096&gt;0,IF(DAY($C6096)=1,SUM(INDIRECT("I"&amp;(ROW(C6095)-DAY(C6095))):I6095),0),0)</f>
        <v>0</v>
      </c>
      <c r="N6096" s="29">
        <f ca="1">IF(C6096&lt;Calculator!$G$27,0,IF(C6096=Calculator!$G$27,Calculator!$G$39,IF(H6096-K6096&lt;=0,IF(D6096&gt;Calculator!$G$39,IF(H6096-K6096+E6096+L6096+M6096+Calculator!$G$39&gt;Calculator!$G$39,Calculator!$G$39-(H6096+E6096+L6096+M6096-K6096),Calculator!$G$39),D6096),0)))</f>
        <v>0</v>
      </c>
    </row>
    <row r="6097" spans="1:14" ht="15.75" thickBot="1">
      <c r="A6097" s="33" t="str">
        <f ca="1">IF(C6097=Calculator!$H$27,"F",IF(Daily!D6097+Daily!H6097=0,IF(D6096+H6096&gt;0,"L",""),""))</f>
        <v/>
      </c>
      <c r="B6097" s="34">
        <v>6096</v>
      </c>
      <c r="C6097" s="19">
        <f t="shared" ca="1" si="381"/>
        <v>52026</v>
      </c>
      <c r="D6097" s="29">
        <f t="shared" ca="1" si="383"/>
        <v>0</v>
      </c>
      <c r="E6097" s="29">
        <f ca="1">IF(C6097&lt;Calculator!$D$26,0,IF(DAY($C6097)=1,IF(D6097-Calculator!$G$24&gt;0,Calculator!$G$24,D6097),0))</f>
        <v>0</v>
      </c>
      <c r="F6097" s="29">
        <f ca="1">IF(E6097&gt;0,D6097*Calculator!$G$22/12,0)</f>
        <v>0</v>
      </c>
      <c r="G6097" s="29">
        <f ca="1">IF(E6097&gt;0,(IFERROR(-PMT(Calculator!$G$22/12,Calculator!$G$23*12,Calculator!$G$20),0))-F6097,0)</f>
        <v>0</v>
      </c>
      <c r="H6097" s="29">
        <f t="shared" ca="1" si="384"/>
        <v>0</v>
      </c>
      <c r="I6097" s="29">
        <f t="shared" ca="1" si="382"/>
        <v>0</v>
      </c>
      <c r="J6097" s="30">
        <f>Calculator!$G$40</f>
        <v>6.5000000000000002E-2</v>
      </c>
      <c r="K6097" s="29">
        <f ca="1">IF(C6097&gt;=Calculator!$G$27,IF(DAY($C6097)=1,Calculator!$G$34/2,IF(DAY($C6097)=15,Calculator!$G$34/2,0)),0)</f>
        <v>0</v>
      </c>
      <c r="L6097" s="29">
        <f ca="1">IF(DAY($C6097)=28,IF(H6097=0,0,Calculator!$G$35),0)</f>
        <v>0</v>
      </c>
      <c r="M6097" s="29">
        <f ca="1">IF(I6097&gt;0,IF(DAY($C6097)=1,SUM(INDIRECT("I"&amp;(ROW(C6096)-DAY(C6096))):I6096),0),0)</f>
        <v>0</v>
      </c>
      <c r="N6097" s="29">
        <f ca="1">IF(C6097&lt;Calculator!$G$27,0,IF(C6097=Calculator!$G$27,Calculator!$G$39,IF(H6097-K6097&lt;=0,IF(D6097&gt;Calculator!$G$39,IF(H6097-K6097+E6097+L6097+M6097+Calculator!$G$39&gt;Calculator!$G$39,Calculator!$G$39-(H6097+E6097+L6097+M6097-K6097),Calculator!$G$39),D6097),0)))</f>
        <v>0</v>
      </c>
    </row>
    <row r="6098" spans="1:14" ht="15.75" thickBot="1">
      <c r="A6098" s="33" t="str">
        <f ca="1">IF(C6098=Calculator!$H$27,"F",IF(Daily!D6098+Daily!H6098=0,IF(D6097+H6097&gt;0,"L",""),""))</f>
        <v/>
      </c>
      <c r="B6098" s="34">
        <v>6097</v>
      </c>
      <c r="C6098" s="19">
        <f t="shared" ca="1" si="381"/>
        <v>52027</v>
      </c>
      <c r="D6098" s="29">
        <f t="shared" ca="1" si="383"/>
        <v>0</v>
      </c>
      <c r="E6098" s="29">
        <f ca="1">IF(C6098&lt;Calculator!$D$26,0,IF(DAY($C6098)=1,IF(D6098-Calculator!$G$24&gt;0,Calculator!$G$24,D6098),0))</f>
        <v>0</v>
      </c>
      <c r="F6098" s="29">
        <f ca="1">IF(E6098&gt;0,D6098*Calculator!$G$22/12,0)</f>
        <v>0</v>
      </c>
      <c r="G6098" s="29">
        <f ca="1">IF(E6098&gt;0,(IFERROR(-PMT(Calculator!$G$22/12,Calculator!$G$23*12,Calculator!$G$20),0))-F6098,0)</f>
        <v>0</v>
      </c>
      <c r="H6098" s="29">
        <f t="shared" ca="1" si="384"/>
        <v>0</v>
      </c>
      <c r="I6098" s="29">
        <f t="shared" ca="1" si="382"/>
        <v>0</v>
      </c>
      <c r="J6098" s="30">
        <f>Calculator!$G$40</f>
        <v>6.5000000000000002E-2</v>
      </c>
      <c r="K6098" s="29">
        <f ca="1">IF(C6098&gt;=Calculator!$G$27,IF(DAY($C6098)=1,Calculator!$G$34/2,IF(DAY($C6098)=15,Calculator!$G$34/2,0)),0)</f>
        <v>0</v>
      </c>
      <c r="L6098" s="29">
        <f ca="1">IF(DAY($C6098)=28,IF(H6098=0,0,Calculator!$G$35),0)</f>
        <v>0</v>
      </c>
      <c r="M6098" s="29">
        <f ca="1">IF(I6098&gt;0,IF(DAY($C6098)=1,SUM(INDIRECT("I"&amp;(ROW(C6097)-DAY(C6097))):I6097),0),0)</f>
        <v>0</v>
      </c>
      <c r="N6098" s="29">
        <f ca="1">IF(C6098&lt;Calculator!$G$27,0,IF(C6098=Calculator!$G$27,Calculator!$G$39,IF(H6098-K6098&lt;=0,IF(D6098&gt;Calculator!$G$39,IF(H6098-K6098+E6098+L6098+M6098+Calculator!$G$39&gt;Calculator!$G$39,Calculator!$G$39-(H6098+E6098+L6098+M6098-K6098),Calculator!$G$39),D6098),0)))</f>
        <v>0</v>
      </c>
    </row>
    <row r="6099" spans="1:14" ht="15.75" thickBot="1">
      <c r="A6099" s="33" t="str">
        <f ca="1">IF(C6099=Calculator!$H$27,"F",IF(Daily!D6099+Daily!H6099=0,IF(D6098+H6098&gt;0,"L",""),""))</f>
        <v/>
      </c>
      <c r="B6099" s="34">
        <v>6098</v>
      </c>
      <c r="C6099" s="19">
        <f t="shared" ca="1" si="381"/>
        <v>52028</v>
      </c>
      <c r="D6099" s="29">
        <f t="shared" ca="1" si="383"/>
        <v>0</v>
      </c>
      <c r="E6099" s="29">
        <f ca="1">IF(C6099&lt;Calculator!$D$26,0,IF(DAY($C6099)=1,IF(D6099-Calculator!$G$24&gt;0,Calculator!$G$24,D6099),0))</f>
        <v>0</v>
      </c>
      <c r="F6099" s="29">
        <f ca="1">IF(E6099&gt;0,D6099*Calculator!$G$22/12,0)</f>
        <v>0</v>
      </c>
      <c r="G6099" s="29">
        <f ca="1">IF(E6099&gt;0,(IFERROR(-PMT(Calculator!$G$22/12,Calculator!$G$23*12,Calculator!$G$20),0))-F6099,0)</f>
        <v>0</v>
      </c>
      <c r="H6099" s="29">
        <f t="shared" ca="1" si="384"/>
        <v>0</v>
      </c>
      <c r="I6099" s="29">
        <f t="shared" ca="1" si="382"/>
        <v>0</v>
      </c>
      <c r="J6099" s="30">
        <f>Calculator!$G$40</f>
        <v>6.5000000000000002E-2</v>
      </c>
      <c r="K6099" s="29">
        <f ca="1">IF(C6099&gt;=Calculator!$G$27,IF(DAY($C6099)=1,Calculator!$G$34/2,IF(DAY($C6099)=15,Calculator!$G$34/2,0)),0)</f>
        <v>0</v>
      </c>
      <c r="L6099" s="29">
        <f ca="1">IF(DAY($C6099)=28,IF(H6099=0,0,Calculator!$G$35),0)</f>
        <v>0</v>
      </c>
      <c r="M6099" s="29">
        <f ca="1">IF(I6099&gt;0,IF(DAY($C6099)=1,SUM(INDIRECT("I"&amp;(ROW(C6098)-DAY(C6098))):I6098),0),0)</f>
        <v>0</v>
      </c>
      <c r="N6099" s="29">
        <f ca="1">IF(C6099&lt;Calculator!$G$27,0,IF(C6099=Calculator!$G$27,Calculator!$G$39,IF(H6099-K6099&lt;=0,IF(D6099&gt;Calculator!$G$39,IF(H6099-K6099+E6099+L6099+M6099+Calculator!$G$39&gt;Calculator!$G$39,Calculator!$G$39-(H6099+E6099+L6099+M6099-K6099),Calculator!$G$39),D6099),0)))</f>
        <v>0</v>
      </c>
    </row>
    <row r="6100" spans="1:14" ht="15.75" thickBot="1">
      <c r="A6100" s="33" t="str">
        <f ca="1">IF(C6100=Calculator!$H$27,"F",IF(Daily!D6100+Daily!H6100=0,IF(D6099+H6099&gt;0,"L",""),""))</f>
        <v/>
      </c>
      <c r="B6100" s="34">
        <v>6099</v>
      </c>
      <c r="C6100" s="19">
        <f t="shared" ca="1" si="381"/>
        <v>52029</v>
      </c>
      <c r="D6100" s="29">
        <f t="shared" ca="1" si="383"/>
        <v>0</v>
      </c>
      <c r="E6100" s="29">
        <f ca="1">IF(C6100&lt;Calculator!$D$26,0,IF(DAY($C6100)=1,IF(D6100-Calculator!$G$24&gt;0,Calculator!$G$24,D6100),0))</f>
        <v>0</v>
      </c>
      <c r="F6100" s="29">
        <f ca="1">IF(E6100&gt;0,D6100*Calculator!$G$22/12,0)</f>
        <v>0</v>
      </c>
      <c r="G6100" s="29">
        <f ca="1">IF(E6100&gt;0,(IFERROR(-PMT(Calculator!$G$22/12,Calculator!$G$23*12,Calculator!$G$20),0))-F6100,0)</f>
        <v>0</v>
      </c>
      <c r="H6100" s="29">
        <f t="shared" ca="1" si="384"/>
        <v>0</v>
      </c>
      <c r="I6100" s="29">
        <f t="shared" ca="1" si="382"/>
        <v>0</v>
      </c>
      <c r="J6100" s="30">
        <f>Calculator!$G$40</f>
        <v>6.5000000000000002E-2</v>
      </c>
      <c r="K6100" s="29">
        <f ca="1">IF(C6100&gt;=Calculator!$G$27,IF(DAY($C6100)=1,Calculator!$G$34/2,IF(DAY($C6100)=15,Calculator!$G$34/2,0)),0)</f>
        <v>0</v>
      </c>
      <c r="L6100" s="29">
        <f ca="1">IF(DAY($C6100)=28,IF(H6100=0,0,Calculator!$G$35),0)</f>
        <v>0</v>
      </c>
      <c r="M6100" s="29">
        <f ca="1">IF(I6100&gt;0,IF(DAY($C6100)=1,SUM(INDIRECT("I"&amp;(ROW(C6099)-DAY(C6099))):I6099),0),0)</f>
        <v>0</v>
      </c>
      <c r="N6100" s="29">
        <f ca="1">IF(C6100&lt;Calculator!$G$27,0,IF(C6100=Calculator!$G$27,Calculator!$G$39,IF(H6100-K6100&lt;=0,IF(D6100&gt;Calculator!$G$39,IF(H6100-K6100+E6100+L6100+M6100+Calculator!$G$39&gt;Calculator!$G$39,Calculator!$G$39-(H6100+E6100+L6100+M6100-K6100),Calculator!$G$39),D6100),0)))</f>
        <v>0</v>
      </c>
    </row>
    <row r="6101" spans="1:14" ht="15.75" thickBot="1">
      <c r="A6101" s="33" t="str">
        <f ca="1">IF(C6101=Calculator!$H$27,"F",IF(Daily!D6101+Daily!H6101=0,IF(D6100+H6100&gt;0,"L",""),""))</f>
        <v/>
      </c>
      <c r="B6101" s="34">
        <v>6100</v>
      </c>
      <c r="C6101" s="19">
        <f t="shared" ca="1" si="381"/>
        <v>52030</v>
      </c>
      <c r="D6101" s="29">
        <f t="shared" ca="1" si="383"/>
        <v>0</v>
      </c>
      <c r="E6101" s="29">
        <f ca="1">IF(C6101&lt;Calculator!$D$26,0,IF(DAY($C6101)=1,IF(D6101-Calculator!$G$24&gt;0,Calculator!$G$24,D6101),0))</f>
        <v>0</v>
      </c>
      <c r="F6101" s="29">
        <f ca="1">IF(E6101&gt;0,D6101*Calculator!$G$22/12,0)</f>
        <v>0</v>
      </c>
      <c r="G6101" s="29">
        <f ca="1">IF(E6101&gt;0,(IFERROR(-PMT(Calculator!$G$22/12,Calculator!$G$23*12,Calculator!$G$20),0))-F6101,0)</f>
        <v>0</v>
      </c>
      <c r="H6101" s="29">
        <f t="shared" ca="1" si="384"/>
        <v>0</v>
      </c>
      <c r="I6101" s="29">
        <f t="shared" ca="1" si="382"/>
        <v>0</v>
      </c>
      <c r="J6101" s="30">
        <f>Calculator!$G$40</f>
        <v>6.5000000000000002E-2</v>
      </c>
      <c r="K6101" s="29">
        <f ca="1">IF(C6101&gt;=Calculator!$G$27,IF(DAY($C6101)=1,Calculator!$G$34/2,IF(DAY($C6101)=15,Calculator!$G$34/2,0)),0)</f>
        <v>0</v>
      </c>
      <c r="L6101" s="29">
        <f ca="1">IF(DAY($C6101)=28,IF(H6101=0,0,Calculator!$G$35),0)</f>
        <v>0</v>
      </c>
      <c r="M6101" s="29">
        <f ca="1">IF(I6101&gt;0,IF(DAY($C6101)=1,SUM(INDIRECT("I"&amp;(ROW(C6100)-DAY(C6100))):I6100),0),0)</f>
        <v>0</v>
      </c>
      <c r="N6101" s="29">
        <f ca="1">IF(C6101&lt;Calculator!$G$27,0,IF(C6101=Calculator!$G$27,Calculator!$G$39,IF(H6101-K6101&lt;=0,IF(D6101&gt;Calculator!$G$39,IF(H6101-K6101+E6101+L6101+M6101+Calculator!$G$39&gt;Calculator!$G$39,Calculator!$G$39-(H6101+E6101+L6101+M6101-K6101),Calculator!$G$39),D6101),0)))</f>
        <v>0</v>
      </c>
    </row>
    <row r="6102" spans="1:14" ht="15.75" thickBot="1">
      <c r="A6102" s="33" t="str">
        <f ca="1">IF(C6102=Calculator!$H$27,"F",IF(Daily!D6102+Daily!H6102=0,IF(D6101+H6101&gt;0,"L",""),""))</f>
        <v/>
      </c>
      <c r="B6102" s="34">
        <v>6101</v>
      </c>
      <c r="C6102" s="19">
        <f t="shared" ca="1" si="381"/>
        <v>52031</v>
      </c>
      <c r="D6102" s="29">
        <f t="shared" ca="1" si="383"/>
        <v>0</v>
      </c>
      <c r="E6102" s="29">
        <f ca="1">IF(C6102&lt;Calculator!$D$26,0,IF(DAY($C6102)=1,IF(D6102-Calculator!$G$24&gt;0,Calculator!$G$24,D6102),0))</f>
        <v>0</v>
      </c>
      <c r="F6102" s="29">
        <f ca="1">IF(E6102&gt;0,D6102*Calculator!$G$22/12,0)</f>
        <v>0</v>
      </c>
      <c r="G6102" s="29">
        <f ca="1">IF(E6102&gt;0,(IFERROR(-PMT(Calculator!$G$22/12,Calculator!$G$23*12,Calculator!$G$20),0))-F6102,0)</f>
        <v>0</v>
      </c>
      <c r="H6102" s="29">
        <f t="shared" ca="1" si="384"/>
        <v>0</v>
      </c>
      <c r="I6102" s="29">
        <f t="shared" ca="1" si="382"/>
        <v>0</v>
      </c>
      <c r="J6102" s="30">
        <f>Calculator!$G$40</f>
        <v>6.5000000000000002E-2</v>
      </c>
      <c r="K6102" s="29">
        <f ca="1">IF(C6102&gt;=Calculator!$G$27,IF(DAY($C6102)=1,Calculator!$G$34/2,IF(DAY($C6102)=15,Calculator!$G$34/2,0)),0)</f>
        <v>0</v>
      </c>
      <c r="L6102" s="29">
        <f ca="1">IF(DAY($C6102)=28,IF(H6102=0,0,Calculator!$G$35),0)</f>
        <v>0</v>
      </c>
      <c r="M6102" s="29">
        <f ca="1">IF(I6102&gt;0,IF(DAY($C6102)=1,SUM(INDIRECT("I"&amp;(ROW(C6101)-DAY(C6101))):I6101),0),0)</f>
        <v>0</v>
      </c>
      <c r="N6102" s="29">
        <f ca="1">IF(C6102&lt;Calculator!$G$27,0,IF(C6102=Calculator!$G$27,Calculator!$G$39,IF(H6102-K6102&lt;=0,IF(D6102&gt;Calculator!$G$39,IF(H6102-K6102+E6102+L6102+M6102+Calculator!$G$39&gt;Calculator!$G$39,Calculator!$G$39-(H6102+E6102+L6102+M6102-K6102),Calculator!$G$39),D6102),0)))</f>
        <v>0</v>
      </c>
    </row>
    <row r="6103" spans="1:14" ht="15.75" thickBot="1">
      <c r="A6103" s="33" t="str">
        <f ca="1">IF(C6103=Calculator!$H$27,"F",IF(Daily!D6103+Daily!H6103=0,IF(D6102+H6102&gt;0,"L",""),""))</f>
        <v/>
      </c>
      <c r="B6103" s="34">
        <v>6102</v>
      </c>
      <c r="C6103" s="19">
        <f t="shared" ca="1" si="381"/>
        <v>52032</v>
      </c>
      <c r="D6103" s="29">
        <f t="shared" ca="1" si="383"/>
        <v>0</v>
      </c>
      <c r="E6103" s="29">
        <f ca="1">IF(C6103&lt;Calculator!$D$26,0,IF(DAY($C6103)=1,IF(D6103-Calculator!$G$24&gt;0,Calculator!$G$24,D6103),0))</f>
        <v>0</v>
      </c>
      <c r="F6103" s="29">
        <f ca="1">IF(E6103&gt;0,D6103*Calculator!$G$22/12,0)</f>
        <v>0</v>
      </c>
      <c r="G6103" s="29">
        <f ca="1">IF(E6103&gt;0,(IFERROR(-PMT(Calculator!$G$22/12,Calculator!$G$23*12,Calculator!$G$20),0))-F6103,0)</f>
        <v>0</v>
      </c>
      <c r="H6103" s="29">
        <f t="shared" ca="1" si="384"/>
        <v>0</v>
      </c>
      <c r="I6103" s="29">
        <f t="shared" ca="1" si="382"/>
        <v>0</v>
      </c>
      <c r="J6103" s="30">
        <f>Calculator!$G$40</f>
        <v>6.5000000000000002E-2</v>
      </c>
      <c r="K6103" s="29">
        <f ca="1">IF(C6103&gt;=Calculator!$G$27,IF(DAY($C6103)=1,Calculator!$G$34/2,IF(DAY($C6103)=15,Calculator!$G$34/2,0)),0)</f>
        <v>4500</v>
      </c>
      <c r="L6103" s="29">
        <f ca="1">IF(DAY($C6103)=28,IF(H6103=0,0,Calculator!$G$35),0)</f>
        <v>0</v>
      </c>
      <c r="M6103" s="29">
        <f ca="1">IF(I6103&gt;0,IF(DAY($C6103)=1,SUM(INDIRECT("I"&amp;(ROW(C6102)-DAY(C6102))):I6102),0),0)</f>
        <v>0</v>
      </c>
      <c r="N6103" s="29">
        <f ca="1">IF(C6103&lt;Calculator!$G$27,0,IF(C6103=Calculator!$G$27,Calculator!$G$39,IF(H6103-K6103&lt;=0,IF(D6103&gt;Calculator!$G$39,IF(H6103-K6103+E6103+L6103+M6103+Calculator!$G$39&gt;Calculator!$G$39,Calculator!$G$39-(H6103+E6103+L6103+M6103-K6103),Calculator!$G$39),D6103),0)))</f>
        <v>0</v>
      </c>
    </row>
    <row r="6104" spans="1:14" ht="15.75" thickBot="1">
      <c r="A6104" s="33" t="str">
        <f ca="1">IF(C6104=Calculator!$H$27,"F",IF(Daily!D6104+Daily!H6104=0,IF(D6103+H6103&gt;0,"L",""),""))</f>
        <v/>
      </c>
      <c r="B6104" s="34">
        <v>6103</v>
      </c>
      <c r="C6104" s="19">
        <f t="shared" ca="1" si="381"/>
        <v>52033</v>
      </c>
      <c r="D6104" s="29">
        <f t="shared" ca="1" si="383"/>
        <v>0</v>
      </c>
      <c r="E6104" s="29">
        <f ca="1">IF(C6104&lt;Calculator!$D$26,0,IF(DAY($C6104)=1,IF(D6104-Calculator!$G$24&gt;0,Calculator!$G$24,D6104),0))</f>
        <v>0</v>
      </c>
      <c r="F6104" s="29">
        <f ca="1">IF(E6104&gt;0,D6104*Calculator!$G$22/12,0)</f>
        <v>0</v>
      </c>
      <c r="G6104" s="29">
        <f ca="1">IF(E6104&gt;0,(IFERROR(-PMT(Calculator!$G$22/12,Calculator!$G$23*12,Calculator!$G$20),0))-F6104,0)</f>
        <v>0</v>
      </c>
      <c r="H6104" s="29">
        <f t="shared" ca="1" si="384"/>
        <v>0</v>
      </c>
      <c r="I6104" s="29">
        <f t="shared" ca="1" si="382"/>
        <v>0</v>
      </c>
      <c r="J6104" s="30">
        <f>Calculator!$G$40</f>
        <v>6.5000000000000002E-2</v>
      </c>
      <c r="K6104" s="29">
        <f ca="1">IF(C6104&gt;=Calculator!$G$27,IF(DAY($C6104)=1,Calculator!$G$34/2,IF(DAY($C6104)=15,Calculator!$G$34/2,0)),0)</f>
        <v>0</v>
      </c>
      <c r="L6104" s="29">
        <f ca="1">IF(DAY($C6104)=28,IF(H6104=0,0,Calculator!$G$35),0)</f>
        <v>0</v>
      </c>
      <c r="M6104" s="29">
        <f ca="1">IF(I6104&gt;0,IF(DAY($C6104)=1,SUM(INDIRECT("I"&amp;(ROW(C6103)-DAY(C6103))):I6103),0),0)</f>
        <v>0</v>
      </c>
      <c r="N6104" s="29">
        <f ca="1">IF(C6104&lt;Calculator!$G$27,0,IF(C6104=Calculator!$G$27,Calculator!$G$39,IF(H6104-K6104&lt;=0,IF(D6104&gt;Calculator!$G$39,IF(H6104-K6104+E6104+L6104+M6104+Calculator!$G$39&gt;Calculator!$G$39,Calculator!$G$39-(H6104+E6104+L6104+M6104-K6104),Calculator!$G$39),D6104),0)))</f>
        <v>0</v>
      </c>
    </row>
    <row r="6105" spans="1:14" ht="15.75" thickBot="1">
      <c r="A6105" s="33" t="str">
        <f ca="1">IF(C6105=Calculator!$H$27,"F",IF(Daily!D6105+Daily!H6105=0,IF(D6104+H6104&gt;0,"L",""),""))</f>
        <v/>
      </c>
      <c r="B6105" s="34">
        <v>6104</v>
      </c>
      <c r="C6105" s="19">
        <f t="shared" ca="1" si="381"/>
        <v>52034</v>
      </c>
      <c r="D6105" s="29">
        <f t="shared" ca="1" si="383"/>
        <v>0</v>
      </c>
      <c r="E6105" s="29">
        <f ca="1">IF(C6105&lt;Calculator!$D$26,0,IF(DAY($C6105)=1,IF(D6105-Calculator!$G$24&gt;0,Calculator!$G$24,D6105),0))</f>
        <v>0</v>
      </c>
      <c r="F6105" s="29">
        <f ca="1">IF(E6105&gt;0,D6105*Calculator!$G$22/12,0)</f>
        <v>0</v>
      </c>
      <c r="G6105" s="29">
        <f ca="1">IF(E6105&gt;0,(IFERROR(-PMT(Calculator!$G$22/12,Calculator!$G$23*12,Calculator!$G$20),0))-F6105,0)</f>
        <v>0</v>
      </c>
      <c r="H6105" s="29">
        <f t="shared" ca="1" si="384"/>
        <v>0</v>
      </c>
      <c r="I6105" s="29">
        <f t="shared" ca="1" si="382"/>
        <v>0</v>
      </c>
      <c r="J6105" s="30">
        <f>Calculator!$G$40</f>
        <v>6.5000000000000002E-2</v>
      </c>
      <c r="K6105" s="29">
        <f ca="1">IF(C6105&gt;=Calculator!$G$27,IF(DAY($C6105)=1,Calculator!$G$34/2,IF(DAY($C6105)=15,Calculator!$G$34/2,0)),0)</f>
        <v>0</v>
      </c>
      <c r="L6105" s="29">
        <f ca="1">IF(DAY($C6105)=28,IF(H6105=0,0,Calculator!$G$35),0)</f>
        <v>0</v>
      </c>
      <c r="M6105" s="29">
        <f ca="1">IF(I6105&gt;0,IF(DAY($C6105)=1,SUM(INDIRECT("I"&amp;(ROW(C6104)-DAY(C6104))):I6104),0),0)</f>
        <v>0</v>
      </c>
      <c r="N6105" s="29">
        <f ca="1">IF(C6105&lt;Calculator!$G$27,0,IF(C6105=Calculator!$G$27,Calculator!$G$39,IF(H6105-K6105&lt;=0,IF(D6105&gt;Calculator!$G$39,IF(H6105-K6105+E6105+L6105+M6105+Calculator!$G$39&gt;Calculator!$G$39,Calculator!$G$39-(H6105+E6105+L6105+M6105-K6105),Calculator!$G$39),D6105),0)))</f>
        <v>0</v>
      </c>
    </row>
    <row r="6106" spans="1:14" ht="15.75" thickBot="1">
      <c r="A6106" s="33" t="str">
        <f ca="1">IF(C6106=Calculator!$H$27,"F",IF(Daily!D6106+Daily!H6106=0,IF(D6105+H6105&gt;0,"L",""),""))</f>
        <v/>
      </c>
      <c r="B6106" s="34">
        <v>6105</v>
      </c>
      <c r="C6106" s="19">
        <f t="shared" ca="1" si="381"/>
        <v>52035</v>
      </c>
      <c r="D6106" s="29">
        <f t="shared" ca="1" si="383"/>
        <v>0</v>
      </c>
      <c r="E6106" s="29">
        <f ca="1">IF(C6106&lt;Calculator!$D$26,0,IF(DAY($C6106)=1,IF(D6106-Calculator!$G$24&gt;0,Calculator!$G$24,D6106),0))</f>
        <v>0</v>
      </c>
      <c r="F6106" s="29">
        <f ca="1">IF(E6106&gt;0,D6106*Calculator!$G$22/12,0)</f>
        <v>0</v>
      </c>
      <c r="G6106" s="29">
        <f ca="1">IF(E6106&gt;0,(IFERROR(-PMT(Calculator!$G$22/12,Calculator!$G$23*12,Calculator!$G$20),0))-F6106,0)</f>
        <v>0</v>
      </c>
      <c r="H6106" s="29">
        <f t="shared" ca="1" si="384"/>
        <v>0</v>
      </c>
      <c r="I6106" s="29">
        <f t="shared" ca="1" si="382"/>
        <v>0</v>
      </c>
      <c r="J6106" s="30">
        <f>Calculator!$G$40</f>
        <v>6.5000000000000002E-2</v>
      </c>
      <c r="K6106" s="29">
        <f ca="1">IF(C6106&gt;=Calculator!$G$27,IF(DAY($C6106)=1,Calculator!$G$34/2,IF(DAY($C6106)=15,Calculator!$G$34/2,0)),0)</f>
        <v>0</v>
      </c>
      <c r="L6106" s="29">
        <f ca="1">IF(DAY($C6106)=28,IF(H6106=0,0,Calculator!$G$35),0)</f>
        <v>0</v>
      </c>
      <c r="M6106" s="29">
        <f ca="1">IF(I6106&gt;0,IF(DAY($C6106)=1,SUM(INDIRECT("I"&amp;(ROW(C6105)-DAY(C6105))):I6105),0),0)</f>
        <v>0</v>
      </c>
      <c r="N6106" s="29">
        <f ca="1">IF(C6106&lt;Calculator!$G$27,0,IF(C6106=Calculator!$G$27,Calculator!$G$39,IF(H6106-K6106&lt;=0,IF(D6106&gt;Calculator!$G$39,IF(H6106-K6106+E6106+L6106+M6106+Calculator!$G$39&gt;Calculator!$G$39,Calculator!$G$39-(H6106+E6106+L6106+M6106-K6106),Calculator!$G$39),D6106),0)))</f>
        <v>0</v>
      </c>
    </row>
    <row r="6107" spans="1:14" ht="15.75" thickBot="1">
      <c r="A6107" s="33" t="str">
        <f ca="1">IF(C6107=Calculator!$H$27,"F",IF(Daily!D6107+Daily!H6107=0,IF(D6106+H6106&gt;0,"L",""),""))</f>
        <v/>
      </c>
      <c r="B6107" s="34">
        <v>6106</v>
      </c>
      <c r="C6107" s="19">
        <f t="shared" ca="1" si="381"/>
        <v>52036</v>
      </c>
      <c r="D6107" s="29">
        <f t="shared" ca="1" si="383"/>
        <v>0</v>
      </c>
      <c r="E6107" s="29">
        <f ca="1">IF(C6107&lt;Calculator!$D$26,0,IF(DAY($C6107)=1,IF(D6107-Calculator!$G$24&gt;0,Calculator!$G$24,D6107),0))</f>
        <v>0</v>
      </c>
      <c r="F6107" s="29">
        <f ca="1">IF(E6107&gt;0,D6107*Calculator!$G$22/12,0)</f>
        <v>0</v>
      </c>
      <c r="G6107" s="29">
        <f ca="1">IF(E6107&gt;0,(IFERROR(-PMT(Calculator!$G$22/12,Calculator!$G$23*12,Calculator!$G$20),0))-F6107,0)</f>
        <v>0</v>
      </c>
      <c r="H6107" s="29">
        <f t="shared" ca="1" si="384"/>
        <v>0</v>
      </c>
      <c r="I6107" s="29">
        <f t="shared" ca="1" si="382"/>
        <v>0</v>
      </c>
      <c r="J6107" s="30">
        <f>Calculator!$G$40</f>
        <v>6.5000000000000002E-2</v>
      </c>
      <c r="K6107" s="29">
        <f ca="1">IF(C6107&gt;=Calculator!$G$27,IF(DAY($C6107)=1,Calculator!$G$34/2,IF(DAY($C6107)=15,Calculator!$G$34/2,0)),0)</f>
        <v>0</v>
      </c>
      <c r="L6107" s="29">
        <f ca="1">IF(DAY($C6107)=28,IF(H6107=0,0,Calculator!$G$35),0)</f>
        <v>0</v>
      </c>
      <c r="M6107" s="29">
        <f ca="1">IF(I6107&gt;0,IF(DAY($C6107)=1,SUM(INDIRECT("I"&amp;(ROW(C6106)-DAY(C6106))):I6106),0),0)</f>
        <v>0</v>
      </c>
      <c r="N6107" s="29">
        <f ca="1">IF(C6107&lt;Calculator!$G$27,0,IF(C6107=Calculator!$G$27,Calculator!$G$39,IF(H6107-K6107&lt;=0,IF(D6107&gt;Calculator!$G$39,IF(H6107-K6107+E6107+L6107+M6107+Calculator!$G$39&gt;Calculator!$G$39,Calculator!$G$39-(H6107+E6107+L6107+M6107-K6107),Calculator!$G$39),D6107),0)))</f>
        <v>0</v>
      </c>
    </row>
    <row r="6108" spans="1:14" ht="15.75" thickBot="1">
      <c r="A6108" s="33" t="str">
        <f ca="1">IF(C6108=Calculator!$H$27,"F",IF(Daily!D6108+Daily!H6108=0,IF(D6107+H6107&gt;0,"L",""),""))</f>
        <v/>
      </c>
      <c r="B6108" s="34">
        <v>6107</v>
      </c>
      <c r="C6108" s="19">
        <f t="shared" ca="1" si="381"/>
        <v>52037</v>
      </c>
      <c r="D6108" s="29">
        <f t="shared" ca="1" si="383"/>
        <v>0</v>
      </c>
      <c r="E6108" s="29">
        <f ca="1">IF(C6108&lt;Calculator!$D$26,0,IF(DAY($C6108)=1,IF(D6108-Calculator!$G$24&gt;0,Calculator!$G$24,D6108),0))</f>
        <v>0</v>
      </c>
      <c r="F6108" s="29">
        <f ca="1">IF(E6108&gt;0,D6108*Calculator!$G$22/12,0)</f>
        <v>0</v>
      </c>
      <c r="G6108" s="29">
        <f ca="1">IF(E6108&gt;0,(IFERROR(-PMT(Calculator!$G$22/12,Calculator!$G$23*12,Calculator!$G$20),0))-F6108,0)</f>
        <v>0</v>
      </c>
      <c r="H6108" s="29">
        <f t="shared" ca="1" si="384"/>
        <v>0</v>
      </c>
      <c r="I6108" s="29">
        <f t="shared" ca="1" si="382"/>
        <v>0</v>
      </c>
      <c r="J6108" s="30">
        <f>Calculator!$G$40</f>
        <v>6.5000000000000002E-2</v>
      </c>
      <c r="K6108" s="29">
        <f ca="1">IF(C6108&gt;=Calculator!$G$27,IF(DAY($C6108)=1,Calculator!$G$34/2,IF(DAY($C6108)=15,Calculator!$G$34/2,0)),0)</f>
        <v>0</v>
      </c>
      <c r="L6108" s="29">
        <f ca="1">IF(DAY($C6108)=28,IF(H6108=0,0,Calculator!$G$35),0)</f>
        <v>0</v>
      </c>
      <c r="M6108" s="29">
        <f ca="1">IF(I6108&gt;0,IF(DAY($C6108)=1,SUM(INDIRECT("I"&amp;(ROW(C6107)-DAY(C6107))):I6107),0),0)</f>
        <v>0</v>
      </c>
      <c r="N6108" s="29">
        <f ca="1">IF(C6108&lt;Calculator!$G$27,0,IF(C6108=Calculator!$G$27,Calculator!$G$39,IF(H6108-K6108&lt;=0,IF(D6108&gt;Calculator!$G$39,IF(H6108-K6108+E6108+L6108+M6108+Calculator!$G$39&gt;Calculator!$G$39,Calculator!$G$39-(H6108+E6108+L6108+M6108-K6108),Calculator!$G$39),D6108),0)))</f>
        <v>0</v>
      </c>
    </row>
    <row r="6109" spans="1:14" ht="15.75" thickBot="1">
      <c r="A6109" s="33" t="str">
        <f ca="1">IF(C6109=Calculator!$H$27,"F",IF(Daily!D6109+Daily!H6109=0,IF(D6108+H6108&gt;0,"L",""),""))</f>
        <v/>
      </c>
      <c r="B6109" s="34">
        <v>6108</v>
      </c>
      <c r="C6109" s="19">
        <f t="shared" ca="1" si="381"/>
        <v>52038</v>
      </c>
      <c r="D6109" s="29">
        <f t="shared" ca="1" si="383"/>
        <v>0</v>
      </c>
      <c r="E6109" s="29">
        <f ca="1">IF(C6109&lt;Calculator!$D$26,0,IF(DAY($C6109)=1,IF(D6109-Calculator!$G$24&gt;0,Calculator!$G$24,D6109),0))</f>
        <v>0</v>
      </c>
      <c r="F6109" s="29">
        <f ca="1">IF(E6109&gt;0,D6109*Calculator!$G$22/12,0)</f>
        <v>0</v>
      </c>
      <c r="G6109" s="29">
        <f ca="1">IF(E6109&gt;0,(IFERROR(-PMT(Calculator!$G$22/12,Calculator!$G$23*12,Calculator!$G$20),0))-F6109,0)</f>
        <v>0</v>
      </c>
      <c r="H6109" s="29">
        <f t="shared" ca="1" si="384"/>
        <v>0</v>
      </c>
      <c r="I6109" s="29">
        <f t="shared" ca="1" si="382"/>
        <v>0</v>
      </c>
      <c r="J6109" s="30">
        <f>Calculator!$G$40</f>
        <v>6.5000000000000002E-2</v>
      </c>
      <c r="K6109" s="29">
        <f ca="1">IF(C6109&gt;=Calculator!$G$27,IF(DAY($C6109)=1,Calculator!$G$34/2,IF(DAY($C6109)=15,Calculator!$G$34/2,0)),0)</f>
        <v>0</v>
      </c>
      <c r="L6109" s="29">
        <f ca="1">IF(DAY($C6109)=28,IF(H6109=0,0,Calculator!$G$35),0)</f>
        <v>0</v>
      </c>
      <c r="M6109" s="29">
        <f ca="1">IF(I6109&gt;0,IF(DAY($C6109)=1,SUM(INDIRECT("I"&amp;(ROW(C6108)-DAY(C6108))):I6108),0),0)</f>
        <v>0</v>
      </c>
      <c r="N6109" s="29">
        <f ca="1">IF(C6109&lt;Calculator!$G$27,0,IF(C6109=Calculator!$G$27,Calculator!$G$39,IF(H6109-K6109&lt;=0,IF(D6109&gt;Calculator!$G$39,IF(H6109-K6109+E6109+L6109+M6109+Calculator!$G$39&gt;Calculator!$G$39,Calculator!$G$39-(H6109+E6109+L6109+M6109-K6109),Calculator!$G$39),D6109),0)))</f>
        <v>0</v>
      </c>
    </row>
    <row r="6110" spans="1:14" ht="15.75" thickBot="1">
      <c r="A6110" s="33" t="str">
        <f ca="1">IF(C6110=Calculator!$H$27,"F",IF(Daily!D6110+Daily!H6110=0,IF(D6109+H6109&gt;0,"L",""),""))</f>
        <v/>
      </c>
      <c r="B6110" s="34">
        <v>6109</v>
      </c>
      <c r="C6110" s="19">
        <f t="shared" ca="1" si="381"/>
        <v>52039</v>
      </c>
      <c r="D6110" s="29">
        <f t="shared" ca="1" si="383"/>
        <v>0</v>
      </c>
      <c r="E6110" s="29">
        <f ca="1">IF(C6110&lt;Calculator!$D$26,0,IF(DAY($C6110)=1,IF(D6110-Calculator!$G$24&gt;0,Calculator!$G$24,D6110),0))</f>
        <v>0</v>
      </c>
      <c r="F6110" s="29">
        <f ca="1">IF(E6110&gt;0,D6110*Calculator!$G$22/12,0)</f>
        <v>0</v>
      </c>
      <c r="G6110" s="29">
        <f ca="1">IF(E6110&gt;0,(IFERROR(-PMT(Calculator!$G$22/12,Calculator!$G$23*12,Calculator!$G$20),0))-F6110,0)</f>
        <v>0</v>
      </c>
      <c r="H6110" s="29">
        <f t="shared" ca="1" si="384"/>
        <v>0</v>
      </c>
      <c r="I6110" s="29">
        <f t="shared" ca="1" si="382"/>
        <v>0</v>
      </c>
      <c r="J6110" s="30">
        <f>Calculator!$G$40</f>
        <v>6.5000000000000002E-2</v>
      </c>
      <c r="K6110" s="29">
        <f ca="1">IF(C6110&gt;=Calculator!$G$27,IF(DAY($C6110)=1,Calculator!$G$34/2,IF(DAY($C6110)=15,Calculator!$G$34/2,0)),0)</f>
        <v>0</v>
      </c>
      <c r="L6110" s="29">
        <f ca="1">IF(DAY($C6110)=28,IF(H6110=0,0,Calculator!$G$35),0)</f>
        <v>0</v>
      </c>
      <c r="M6110" s="29">
        <f ca="1">IF(I6110&gt;0,IF(DAY($C6110)=1,SUM(INDIRECT("I"&amp;(ROW(C6109)-DAY(C6109))):I6109),0),0)</f>
        <v>0</v>
      </c>
      <c r="N6110" s="29">
        <f ca="1">IF(C6110&lt;Calculator!$G$27,0,IF(C6110=Calculator!$G$27,Calculator!$G$39,IF(H6110-K6110&lt;=0,IF(D6110&gt;Calculator!$G$39,IF(H6110-K6110+E6110+L6110+M6110+Calculator!$G$39&gt;Calculator!$G$39,Calculator!$G$39-(H6110+E6110+L6110+M6110-K6110),Calculator!$G$39),D6110),0)))</f>
        <v>0</v>
      </c>
    </row>
    <row r="6111" spans="1:14" ht="15.75" thickBot="1">
      <c r="A6111" s="33" t="str">
        <f ca="1">IF(C6111=Calculator!$H$27,"F",IF(Daily!D6111+Daily!H6111=0,IF(D6110+H6110&gt;0,"L",""),""))</f>
        <v/>
      </c>
      <c r="B6111" s="34">
        <v>6110</v>
      </c>
      <c r="C6111" s="19">
        <f t="shared" ca="1" si="381"/>
        <v>52040</v>
      </c>
      <c r="D6111" s="29">
        <f t="shared" ca="1" si="383"/>
        <v>0</v>
      </c>
      <c r="E6111" s="29">
        <f ca="1">IF(C6111&lt;Calculator!$D$26,0,IF(DAY($C6111)=1,IF(D6111-Calculator!$G$24&gt;0,Calculator!$G$24,D6111),0))</f>
        <v>0</v>
      </c>
      <c r="F6111" s="29">
        <f ca="1">IF(E6111&gt;0,D6111*Calculator!$G$22/12,0)</f>
        <v>0</v>
      </c>
      <c r="G6111" s="29">
        <f ca="1">IF(E6111&gt;0,(IFERROR(-PMT(Calculator!$G$22/12,Calculator!$G$23*12,Calculator!$G$20),0))-F6111,0)</f>
        <v>0</v>
      </c>
      <c r="H6111" s="29">
        <f t="shared" ca="1" si="384"/>
        <v>0</v>
      </c>
      <c r="I6111" s="29">
        <f t="shared" ca="1" si="382"/>
        <v>0</v>
      </c>
      <c r="J6111" s="30">
        <f>Calculator!$G$40</f>
        <v>6.5000000000000002E-2</v>
      </c>
      <c r="K6111" s="29">
        <f ca="1">IF(C6111&gt;=Calculator!$G$27,IF(DAY($C6111)=1,Calculator!$G$34/2,IF(DAY($C6111)=15,Calculator!$G$34/2,0)),0)</f>
        <v>0</v>
      </c>
      <c r="L6111" s="29">
        <f ca="1">IF(DAY($C6111)=28,IF(H6111=0,0,Calculator!$G$35),0)</f>
        <v>0</v>
      </c>
      <c r="M6111" s="29">
        <f ca="1">IF(I6111&gt;0,IF(DAY($C6111)=1,SUM(INDIRECT("I"&amp;(ROW(C6110)-DAY(C6110))):I6110),0),0)</f>
        <v>0</v>
      </c>
      <c r="N6111" s="29">
        <f ca="1">IF(C6111&lt;Calculator!$G$27,0,IF(C6111=Calculator!$G$27,Calculator!$G$39,IF(H6111-K6111&lt;=0,IF(D6111&gt;Calculator!$G$39,IF(H6111-K6111+E6111+L6111+M6111+Calculator!$G$39&gt;Calculator!$G$39,Calculator!$G$39-(H6111+E6111+L6111+M6111-K6111),Calculator!$G$39),D6111),0)))</f>
        <v>0</v>
      </c>
    </row>
    <row r="6112" spans="1:14" ht="15.75" thickBot="1">
      <c r="A6112" s="33" t="str">
        <f ca="1">IF(C6112=Calculator!$H$27,"F",IF(Daily!D6112+Daily!H6112=0,IF(D6111+H6111&gt;0,"L",""),""))</f>
        <v/>
      </c>
      <c r="B6112" s="34">
        <v>6111</v>
      </c>
      <c r="C6112" s="19">
        <f t="shared" ca="1" si="381"/>
        <v>52041</v>
      </c>
      <c r="D6112" s="29">
        <f t="shared" ca="1" si="383"/>
        <v>0</v>
      </c>
      <c r="E6112" s="29">
        <f ca="1">IF(C6112&lt;Calculator!$D$26,0,IF(DAY($C6112)=1,IF(D6112-Calculator!$G$24&gt;0,Calculator!$G$24,D6112),0))</f>
        <v>0</v>
      </c>
      <c r="F6112" s="29">
        <f ca="1">IF(E6112&gt;0,D6112*Calculator!$G$22/12,0)</f>
        <v>0</v>
      </c>
      <c r="G6112" s="29">
        <f ca="1">IF(E6112&gt;0,(IFERROR(-PMT(Calculator!$G$22/12,Calculator!$G$23*12,Calculator!$G$20),0))-F6112,0)</f>
        <v>0</v>
      </c>
      <c r="H6112" s="29">
        <f t="shared" ca="1" si="384"/>
        <v>0</v>
      </c>
      <c r="I6112" s="29">
        <f t="shared" ca="1" si="382"/>
        <v>0</v>
      </c>
      <c r="J6112" s="30">
        <f>Calculator!$G$40</f>
        <v>6.5000000000000002E-2</v>
      </c>
      <c r="K6112" s="29">
        <f ca="1">IF(C6112&gt;=Calculator!$G$27,IF(DAY($C6112)=1,Calculator!$G$34/2,IF(DAY($C6112)=15,Calculator!$G$34/2,0)),0)</f>
        <v>0</v>
      </c>
      <c r="L6112" s="29">
        <f ca="1">IF(DAY($C6112)=28,IF(H6112=0,0,Calculator!$G$35),0)</f>
        <v>0</v>
      </c>
      <c r="M6112" s="29">
        <f ca="1">IF(I6112&gt;0,IF(DAY($C6112)=1,SUM(INDIRECT("I"&amp;(ROW(C6111)-DAY(C6111))):I6111),0),0)</f>
        <v>0</v>
      </c>
      <c r="N6112" s="29">
        <f ca="1">IF(C6112&lt;Calculator!$G$27,0,IF(C6112=Calculator!$G$27,Calculator!$G$39,IF(H6112-K6112&lt;=0,IF(D6112&gt;Calculator!$G$39,IF(H6112-K6112+E6112+L6112+M6112+Calculator!$G$39&gt;Calculator!$G$39,Calculator!$G$39-(H6112+E6112+L6112+M6112-K6112),Calculator!$G$39),D6112),0)))</f>
        <v>0</v>
      </c>
    </row>
    <row r="6113" spans="1:14" ht="15.75" thickBot="1">
      <c r="A6113" s="33" t="str">
        <f ca="1">IF(C6113=Calculator!$H$27,"F",IF(Daily!D6113+Daily!H6113=0,IF(D6112+H6112&gt;0,"L",""),""))</f>
        <v/>
      </c>
      <c r="B6113" s="34">
        <v>6112</v>
      </c>
      <c r="C6113" s="19">
        <f t="shared" ca="1" si="381"/>
        <v>52042</v>
      </c>
      <c r="D6113" s="29">
        <f t="shared" ca="1" si="383"/>
        <v>0</v>
      </c>
      <c r="E6113" s="29">
        <f ca="1">IF(C6113&lt;Calculator!$D$26,0,IF(DAY($C6113)=1,IF(D6113-Calculator!$G$24&gt;0,Calculator!$G$24,D6113),0))</f>
        <v>0</v>
      </c>
      <c r="F6113" s="29">
        <f ca="1">IF(E6113&gt;0,D6113*Calculator!$G$22/12,0)</f>
        <v>0</v>
      </c>
      <c r="G6113" s="29">
        <f ca="1">IF(E6113&gt;0,(IFERROR(-PMT(Calculator!$G$22/12,Calculator!$G$23*12,Calculator!$G$20),0))-F6113,0)</f>
        <v>0</v>
      </c>
      <c r="H6113" s="29">
        <f t="shared" ca="1" si="384"/>
        <v>0</v>
      </c>
      <c r="I6113" s="29">
        <f t="shared" ca="1" si="382"/>
        <v>0</v>
      </c>
      <c r="J6113" s="30">
        <f>Calculator!$G$40</f>
        <v>6.5000000000000002E-2</v>
      </c>
      <c r="K6113" s="29">
        <f ca="1">IF(C6113&gt;=Calculator!$G$27,IF(DAY($C6113)=1,Calculator!$G$34/2,IF(DAY($C6113)=15,Calculator!$G$34/2,0)),0)</f>
        <v>0</v>
      </c>
      <c r="L6113" s="29">
        <f ca="1">IF(DAY($C6113)=28,IF(H6113=0,0,Calculator!$G$35),0)</f>
        <v>0</v>
      </c>
      <c r="M6113" s="29">
        <f ca="1">IF(I6113&gt;0,IF(DAY($C6113)=1,SUM(INDIRECT("I"&amp;(ROW(C6112)-DAY(C6112))):I6112),0),0)</f>
        <v>0</v>
      </c>
      <c r="N6113" s="29">
        <f ca="1">IF(C6113&lt;Calculator!$G$27,0,IF(C6113=Calculator!$G$27,Calculator!$G$39,IF(H6113-K6113&lt;=0,IF(D6113&gt;Calculator!$G$39,IF(H6113-K6113+E6113+L6113+M6113+Calculator!$G$39&gt;Calculator!$G$39,Calculator!$G$39-(H6113+E6113+L6113+M6113-K6113),Calculator!$G$39),D6113),0)))</f>
        <v>0</v>
      </c>
    </row>
    <row r="6114" spans="1:14" ht="15.75" thickBot="1">
      <c r="A6114" s="33" t="str">
        <f ca="1">IF(C6114=Calculator!$H$27,"F",IF(Daily!D6114+Daily!H6114=0,IF(D6113+H6113&gt;0,"L",""),""))</f>
        <v/>
      </c>
      <c r="B6114" s="34">
        <v>6113</v>
      </c>
      <c r="C6114" s="19">
        <f t="shared" ca="1" si="381"/>
        <v>52043</v>
      </c>
      <c r="D6114" s="29">
        <f t="shared" ca="1" si="383"/>
        <v>0</v>
      </c>
      <c r="E6114" s="29">
        <f ca="1">IF(C6114&lt;Calculator!$D$26,0,IF(DAY($C6114)=1,IF(D6114-Calculator!$G$24&gt;0,Calculator!$G$24,D6114),0))</f>
        <v>0</v>
      </c>
      <c r="F6114" s="29">
        <f ca="1">IF(E6114&gt;0,D6114*Calculator!$G$22/12,0)</f>
        <v>0</v>
      </c>
      <c r="G6114" s="29">
        <f ca="1">IF(E6114&gt;0,(IFERROR(-PMT(Calculator!$G$22/12,Calculator!$G$23*12,Calculator!$G$20),0))-F6114,0)</f>
        <v>0</v>
      </c>
      <c r="H6114" s="29">
        <f t="shared" ca="1" si="384"/>
        <v>0</v>
      </c>
      <c r="I6114" s="29">
        <f t="shared" ca="1" si="382"/>
        <v>0</v>
      </c>
      <c r="J6114" s="30">
        <f>Calculator!$G$40</f>
        <v>6.5000000000000002E-2</v>
      </c>
      <c r="K6114" s="29">
        <f ca="1">IF(C6114&gt;=Calculator!$G$27,IF(DAY($C6114)=1,Calculator!$G$34/2,IF(DAY($C6114)=15,Calculator!$G$34/2,0)),0)</f>
        <v>0</v>
      </c>
      <c r="L6114" s="29">
        <f ca="1">IF(DAY($C6114)=28,IF(H6114=0,0,Calculator!$G$35),0)</f>
        <v>0</v>
      </c>
      <c r="M6114" s="29">
        <f ca="1">IF(I6114&gt;0,IF(DAY($C6114)=1,SUM(INDIRECT("I"&amp;(ROW(C6113)-DAY(C6113))):I6113),0),0)</f>
        <v>0</v>
      </c>
      <c r="N6114" s="29">
        <f ca="1">IF(C6114&lt;Calculator!$G$27,0,IF(C6114=Calculator!$G$27,Calculator!$G$39,IF(H6114-K6114&lt;=0,IF(D6114&gt;Calculator!$G$39,IF(H6114-K6114+E6114+L6114+M6114+Calculator!$G$39&gt;Calculator!$G$39,Calculator!$G$39-(H6114+E6114+L6114+M6114-K6114),Calculator!$G$39),D6114),0)))</f>
        <v>0</v>
      </c>
    </row>
    <row r="6115" spans="1:14" ht="15.75" thickBot="1">
      <c r="A6115" s="33" t="str">
        <f ca="1">IF(C6115=Calculator!$H$27,"F",IF(Daily!D6115+Daily!H6115=0,IF(D6114+H6114&gt;0,"L",""),""))</f>
        <v/>
      </c>
      <c r="B6115" s="34">
        <v>6114</v>
      </c>
      <c r="C6115" s="19">
        <f t="shared" ca="1" si="381"/>
        <v>52044</v>
      </c>
      <c r="D6115" s="29">
        <f t="shared" ca="1" si="383"/>
        <v>0</v>
      </c>
      <c r="E6115" s="29">
        <f ca="1">IF(C6115&lt;Calculator!$D$26,0,IF(DAY($C6115)=1,IF(D6115-Calculator!$G$24&gt;0,Calculator!$G$24,D6115),0))</f>
        <v>0</v>
      </c>
      <c r="F6115" s="29">
        <f ca="1">IF(E6115&gt;0,D6115*Calculator!$G$22/12,0)</f>
        <v>0</v>
      </c>
      <c r="G6115" s="29">
        <f ca="1">IF(E6115&gt;0,(IFERROR(-PMT(Calculator!$G$22/12,Calculator!$G$23*12,Calculator!$G$20),0))-F6115,0)</f>
        <v>0</v>
      </c>
      <c r="H6115" s="29">
        <f t="shared" ca="1" si="384"/>
        <v>0</v>
      </c>
      <c r="I6115" s="29">
        <f t="shared" ca="1" si="382"/>
        <v>0</v>
      </c>
      <c r="J6115" s="30">
        <f>Calculator!$G$40</f>
        <v>6.5000000000000002E-2</v>
      </c>
      <c r="K6115" s="29">
        <f ca="1">IF(C6115&gt;=Calculator!$G$27,IF(DAY($C6115)=1,Calculator!$G$34/2,IF(DAY($C6115)=15,Calculator!$G$34/2,0)),0)</f>
        <v>0</v>
      </c>
      <c r="L6115" s="29">
        <f ca="1">IF(DAY($C6115)=28,IF(H6115=0,0,Calculator!$G$35),0)</f>
        <v>0</v>
      </c>
      <c r="M6115" s="29">
        <f ca="1">IF(I6115&gt;0,IF(DAY($C6115)=1,SUM(INDIRECT("I"&amp;(ROW(C6114)-DAY(C6114))):I6114),0),0)</f>
        <v>0</v>
      </c>
      <c r="N6115" s="29">
        <f ca="1">IF(C6115&lt;Calculator!$G$27,0,IF(C6115=Calculator!$G$27,Calculator!$G$39,IF(H6115-K6115&lt;=0,IF(D6115&gt;Calculator!$G$39,IF(H6115-K6115+E6115+L6115+M6115+Calculator!$G$39&gt;Calculator!$G$39,Calculator!$G$39-(H6115+E6115+L6115+M6115-K6115),Calculator!$G$39),D6115),0)))</f>
        <v>0</v>
      </c>
    </row>
    <row r="6116" spans="1:14" ht="15.75" thickBot="1">
      <c r="A6116" s="33" t="str">
        <f ca="1">IF(C6116=Calculator!$H$27,"F",IF(Daily!D6116+Daily!H6116=0,IF(D6115+H6115&gt;0,"L",""),""))</f>
        <v/>
      </c>
      <c r="B6116" s="34">
        <v>6115</v>
      </c>
      <c r="C6116" s="19">
        <f t="shared" ca="1" si="381"/>
        <v>52045</v>
      </c>
      <c r="D6116" s="29">
        <f t="shared" ca="1" si="383"/>
        <v>0</v>
      </c>
      <c r="E6116" s="29">
        <f ca="1">IF(C6116&lt;Calculator!$D$26,0,IF(DAY($C6116)=1,IF(D6116-Calculator!$G$24&gt;0,Calculator!$G$24,D6116),0))</f>
        <v>0</v>
      </c>
      <c r="F6116" s="29">
        <f ca="1">IF(E6116&gt;0,D6116*Calculator!$G$22/12,0)</f>
        <v>0</v>
      </c>
      <c r="G6116" s="29">
        <f ca="1">IF(E6116&gt;0,(IFERROR(-PMT(Calculator!$G$22/12,Calculator!$G$23*12,Calculator!$G$20),0))-F6116,0)</f>
        <v>0</v>
      </c>
      <c r="H6116" s="29">
        <f t="shared" ca="1" si="384"/>
        <v>0</v>
      </c>
      <c r="I6116" s="29">
        <f t="shared" ca="1" si="382"/>
        <v>0</v>
      </c>
      <c r="J6116" s="30">
        <f>Calculator!$G$40</f>
        <v>6.5000000000000002E-2</v>
      </c>
      <c r="K6116" s="29">
        <f ca="1">IF(C6116&gt;=Calculator!$G$27,IF(DAY($C6116)=1,Calculator!$G$34/2,IF(DAY($C6116)=15,Calculator!$G$34/2,0)),0)</f>
        <v>0</v>
      </c>
      <c r="L6116" s="29">
        <f ca="1">IF(DAY($C6116)=28,IF(H6116=0,0,Calculator!$G$35),0)</f>
        <v>0</v>
      </c>
      <c r="M6116" s="29">
        <f ca="1">IF(I6116&gt;0,IF(DAY($C6116)=1,SUM(INDIRECT("I"&amp;(ROW(C6115)-DAY(C6115))):I6115),0),0)</f>
        <v>0</v>
      </c>
      <c r="N6116" s="29">
        <f ca="1">IF(C6116&lt;Calculator!$G$27,0,IF(C6116=Calculator!$G$27,Calculator!$G$39,IF(H6116-K6116&lt;=0,IF(D6116&gt;Calculator!$G$39,IF(H6116-K6116+E6116+L6116+M6116+Calculator!$G$39&gt;Calculator!$G$39,Calculator!$G$39-(H6116+E6116+L6116+M6116-K6116),Calculator!$G$39),D6116),0)))</f>
        <v>0</v>
      </c>
    </row>
    <row r="6117" spans="1:14" ht="15.75" thickBot="1">
      <c r="A6117" s="33" t="str">
        <f ca="1">IF(C6117=Calculator!$H$27,"F",IF(Daily!D6117+Daily!H6117=0,IF(D6116+H6116&gt;0,"L",""),""))</f>
        <v/>
      </c>
      <c r="B6117" s="34">
        <v>6116</v>
      </c>
      <c r="C6117" s="19">
        <f t="shared" ca="1" si="381"/>
        <v>52046</v>
      </c>
      <c r="D6117" s="29">
        <f t="shared" ca="1" si="383"/>
        <v>0</v>
      </c>
      <c r="E6117" s="29">
        <f ca="1">IF(C6117&lt;Calculator!$D$26,0,IF(DAY($C6117)=1,IF(D6117-Calculator!$G$24&gt;0,Calculator!$G$24,D6117),0))</f>
        <v>0</v>
      </c>
      <c r="F6117" s="29">
        <f ca="1">IF(E6117&gt;0,D6117*Calculator!$G$22/12,0)</f>
        <v>0</v>
      </c>
      <c r="G6117" s="29">
        <f ca="1">IF(E6117&gt;0,(IFERROR(-PMT(Calculator!$G$22/12,Calculator!$G$23*12,Calculator!$G$20),0))-F6117,0)</f>
        <v>0</v>
      </c>
      <c r="H6117" s="29">
        <f t="shared" ca="1" si="384"/>
        <v>0</v>
      </c>
      <c r="I6117" s="29">
        <f t="shared" ca="1" si="382"/>
        <v>0</v>
      </c>
      <c r="J6117" s="30">
        <f>Calculator!$G$40</f>
        <v>6.5000000000000002E-2</v>
      </c>
      <c r="K6117" s="29">
        <f ca="1">IF(C6117&gt;=Calculator!$G$27,IF(DAY($C6117)=1,Calculator!$G$34/2,IF(DAY($C6117)=15,Calculator!$G$34/2,0)),0)</f>
        <v>0</v>
      </c>
      <c r="L6117" s="29">
        <f ca="1">IF(DAY($C6117)=28,IF(H6117=0,0,Calculator!$G$35),0)</f>
        <v>0</v>
      </c>
      <c r="M6117" s="29">
        <f ca="1">IF(I6117&gt;0,IF(DAY($C6117)=1,SUM(INDIRECT("I"&amp;(ROW(C6116)-DAY(C6116))):I6116),0),0)</f>
        <v>0</v>
      </c>
      <c r="N6117" s="29">
        <f ca="1">IF(C6117&lt;Calculator!$G$27,0,IF(C6117=Calculator!$G$27,Calculator!$G$39,IF(H6117-K6117&lt;=0,IF(D6117&gt;Calculator!$G$39,IF(H6117-K6117+E6117+L6117+M6117+Calculator!$G$39&gt;Calculator!$G$39,Calculator!$G$39-(H6117+E6117+L6117+M6117-K6117),Calculator!$G$39),D6117),0)))</f>
        <v>0</v>
      </c>
    </row>
    <row r="6118" spans="1:14" ht="15.75" thickBot="1">
      <c r="A6118" s="33" t="str">
        <f ca="1">IF(C6118=Calculator!$H$27,"F",IF(Daily!D6118+Daily!H6118=0,IF(D6117+H6117&gt;0,"L",""),""))</f>
        <v/>
      </c>
      <c r="B6118" s="34">
        <v>6117</v>
      </c>
      <c r="C6118" s="19">
        <f t="shared" ca="1" si="381"/>
        <v>52047</v>
      </c>
      <c r="D6118" s="29">
        <f t="shared" ca="1" si="383"/>
        <v>0</v>
      </c>
      <c r="E6118" s="29">
        <f ca="1">IF(C6118&lt;Calculator!$D$26,0,IF(DAY($C6118)=1,IF(D6118-Calculator!$G$24&gt;0,Calculator!$G$24,D6118),0))</f>
        <v>0</v>
      </c>
      <c r="F6118" s="29">
        <f ca="1">IF(E6118&gt;0,D6118*Calculator!$G$22/12,0)</f>
        <v>0</v>
      </c>
      <c r="G6118" s="29">
        <f ca="1">IF(E6118&gt;0,(IFERROR(-PMT(Calculator!$G$22/12,Calculator!$G$23*12,Calculator!$G$20),0))-F6118,0)</f>
        <v>0</v>
      </c>
      <c r="H6118" s="29">
        <f t="shared" ca="1" si="384"/>
        <v>0</v>
      </c>
      <c r="I6118" s="29">
        <f t="shared" ca="1" si="382"/>
        <v>0</v>
      </c>
      <c r="J6118" s="30">
        <f>Calculator!$G$40</f>
        <v>6.5000000000000002E-2</v>
      </c>
      <c r="K6118" s="29">
        <f ca="1">IF(C6118&gt;=Calculator!$G$27,IF(DAY($C6118)=1,Calculator!$G$34/2,IF(DAY($C6118)=15,Calculator!$G$34/2,0)),0)</f>
        <v>0</v>
      </c>
      <c r="L6118" s="29">
        <f ca="1">IF(DAY($C6118)=28,IF(H6118=0,0,Calculator!$G$35),0)</f>
        <v>0</v>
      </c>
      <c r="M6118" s="29">
        <f ca="1">IF(I6118&gt;0,IF(DAY($C6118)=1,SUM(INDIRECT("I"&amp;(ROW(C6117)-DAY(C6117))):I6117),0),0)</f>
        <v>0</v>
      </c>
      <c r="N6118" s="29">
        <f ca="1">IF(C6118&lt;Calculator!$G$27,0,IF(C6118=Calculator!$G$27,Calculator!$G$39,IF(H6118-K6118&lt;=0,IF(D6118&gt;Calculator!$G$39,IF(H6118-K6118+E6118+L6118+M6118+Calculator!$G$39&gt;Calculator!$G$39,Calculator!$G$39-(H6118+E6118+L6118+M6118-K6118),Calculator!$G$39),D6118),0)))</f>
        <v>0</v>
      </c>
    </row>
    <row r="6119" spans="1:14" ht="15.75" thickBot="1">
      <c r="A6119" s="33" t="str">
        <f ca="1">IF(C6119=Calculator!$H$27,"F",IF(Daily!D6119+Daily!H6119=0,IF(D6118+H6118&gt;0,"L",""),""))</f>
        <v/>
      </c>
      <c r="B6119" s="34">
        <v>6118</v>
      </c>
      <c r="C6119" s="19">
        <f t="shared" ca="1" si="381"/>
        <v>52048</v>
      </c>
      <c r="D6119" s="29">
        <f t="shared" ca="1" si="383"/>
        <v>0</v>
      </c>
      <c r="E6119" s="29">
        <f ca="1">IF(C6119&lt;Calculator!$D$26,0,IF(DAY($C6119)=1,IF(D6119-Calculator!$G$24&gt;0,Calculator!$G$24,D6119),0))</f>
        <v>0</v>
      </c>
      <c r="F6119" s="29">
        <f ca="1">IF(E6119&gt;0,D6119*Calculator!$G$22/12,0)</f>
        <v>0</v>
      </c>
      <c r="G6119" s="29">
        <f ca="1">IF(E6119&gt;0,(IFERROR(-PMT(Calculator!$G$22/12,Calculator!$G$23*12,Calculator!$G$20),0))-F6119,0)</f>
        <v>0</v>
      </c>
      <c r="H6119" s="29">
        <f t="shared" ca="1" si="384"/>
        <v>0</v>
      </c>
      <c r="I6119" s="29">
        <f t="shared" ca="1" si="382"/>
        <v>0</v>
      </c>
      <c r="J6119" s="30">
        <f>Calculator!$G$40</f>
        <v>6.5000000000000002E-2</v>
      </c>
      <c r="K6119" s="29">
        <f ca="1">IF(C6119&gt;=Calculator!$G$27,IF(DAY($C6119)=1,Calculator!$G$34/2,IF(DAY($C6119)=15,Calculator!$G$34/2,0)),0)</f>
        <v>4500</v>
      </c>
      <c r="L6119" s="29">
        <f ca="1">IF(DAY($C6119)=28,IF(H6119=0,0,Calculator!$G$35),0)</f>
        <v>0</v>
      </c>
      <c r="M6119" s="29">
        <f ca="1">IF(I6119&gt;0,IF(DAY($C6119)=1,SUM(INDIRECT("I"&amp;(ROW(C6118)-DAY(C6118))):I6118),0),0)</f>
        <v>0</v>
      </c>
      <c r="N6119" s="29">
        <f ca="1">IF(C6119&lt;Calculator!$G$27,0,IF(C6119=Calculator!$G$27,Calculator!$G$39,IF(H6119-K6119&lt;=0,IF(D6119&gt;Calculator!$G$39,IF(H6119-K6119+E6119+L6119+M6119+Calculator!$G$39&gt;Calculator!$G$39,Calculator!$G$39-(H6119+E6119+L6119+M6119-K6119),Calculator!$G$39),D6119),0)))</f>
        <v>0</v>
      </c>
    </row>
    <row r="6120" spans="1:14" ht="15.75" thickBot="1">
      <c r="A6120" s="33" t="str">
        <f ca="1">IF(C6120=Calculator!$H$27,"F",IF(Daily!D6120+Daily!H6120=0,IF(D6119+H6119&gt;0,"L",""),""))</f>
        <v/>
      </c>
      <c r="B6120" s="34">
        <v>6119</v>
      </c>
      <c r="C6120" s="19">
        <f t="shared" ca="1" si="381"/>
        <v>52049</v>
      </c>
      <c r="D6120" s="29">
        <f t="shared" ca="1" si="383"/>
        <v>0</v>
      </c>
      <c r="E6120" s="29">
        <f ca="1">IF(C6120&lt;Calculator!$D$26,0,IF(DAY($C6120)=1,IF(D6120-Calculator!$G$24&gt;0,Calculator!$G$24,D6120),0))</f>
        <v>0</v>
      </c>
      <c r="F6120" s="29">
        <f ca="1">IF(E6120&gt;0,D6120*Calculator!$G$22/12,0)</f>
        <v>0</v>
      </c>
      <c r="G6120" s="29">
        <f ca="1">IF(E6120&gt;0,(IFERROR(-PMT(Calculator!$G$22/12,Calculator!$G$23*12,Calculator!$G$20),0))-F6120,0)</f>
        <v>0</v>
      </c>
      <c r="H6120" s="29">
        <f t="shared" ca="1" si="384"/>
        <v>0</v>
      </c>
      <c r="I6120" s="29">
        <f t="shared" ca="1" si="382"/>
        <v>0</v>
      </c>
      <c r="J6120" s="30">
        <f>Calculator!$G$40</f>
        <v>6.5000000000000002E-2</v>
      </c>
      <c r="K6120" s="29">
        <f ca="1">IF(C6120&gt;=Calculator!$G$27,IF(DAY($C6120)=1,Calculator!$G$34/2,IF(DAY($C6120)=15,Calculator!$G$34/2,0)),0)</f>
        <v>0</v>
      </c>
      <c r="L6120" s="29">
        <f ca="1">IF(DAY($C6120)=28,IF(H6120=0,0,Calculator!$G$35),0)</f>
        <v>0</v>
      </c>
      <c r="M6120" s="29">
        <f ca="1">IF(I6120&gt;0,IF(DAY($C6120)=1,SUM(INDIRECT("I"&amp;(ROW(C6119)-DAY(C6119))):I6119),0),0)</f>
        <v>0</v>
      </c>
      <c r="N6120" s="29">
        <f ca="1">IF(C6120&lt;Calculator!$G$27,0,IF(C6120=Calculator!$G$27,Calculator!$G$39,IF(H6120-K6120&lt;=0,IF(D6120&gt;Calculator!$G$39,IF(H6120-K6120+E6120+L6120+M6120+Calculator!$G$39&gt;Calculator!$G$39,Calculator!$G$39-(H6120+E6120+L6120+M6120-K6120),Calculator!$G$39),D6120),0)))</f>
        <v>0</v>
      </c>
    </row>
    <row r="6121" spans="1:14" ht="15.75" thickBot="1">
      <c r="A6121" s="33" t="str">
        <f ca="1">IF(C6121=Calculator!$H$27,"F",IF(Daily!D6121+Daily!H6121=0,IF(D6120+H6120&gt;0,"L",""),""))</f>
        <v/>
      </c>
      <c r="B6121" s="34">
        <v>6120</v>
      </c>
      <c r="C6121" s="19">
        <f t="shared" ca="1" si="381"/>
        <v>52050</v>
      </c>
      <c r="D6121" s="29">
        <f t="shared" ca="1" si="383"/>
        <v>0</v>
      </c>
      <c r="E6121" s="29">
        <f ca="1">IF(C6121&lt;Calculator!$D$26,0,IF(DAY($C6121)=1,IF(D6121-Calculator!$G$24&gt;0,Calculator!$G$24,D6121),0))</f>
        <v>0</v>
      </c>
      <c r="F6121" s="29">
        <f ca="1">IF(E6121&gt;0,D6121*Calculator!$G$22/12,0)</f>
        <v>0</v>
      </c>
      <c r="G6121" s="29">
        <f ca="1">IF(E6121&gt;0,(IFERROR(-PMT(Calculator!$G$22/12,Calculator!$G$23*12,Calculator!$G$20),0))-F6121,0)</f>
        <v>0</v>
      </c>
      <c r="H6121" s="29">
        <f t="shared" ca="1" si="384"/>
        <v>0</v>
      </c>
      <c r="I6121" s="29">
        <f t="shared" ca="1" si="382"/>
        <v>0</v>
      </c>
      <c r="J6121" s="30">
        <f>Calculator!$G$40</f>
        <v>6.5000000000000002E-2</v>
      </c>
      <c r="K6121" s="29">
        <f ca="1">IF(C6121&gt;=Calculator!$G$27,IF(DAY($C6121)=1,Calculator!$G$34/2,IF(DAY($C6121)=15,Calculator!$G$34/2,0)),0)</f>
        <v>0</v>
      </c>
      <c r="L6121" s="29">
        <f ca="1">IF(DAY($C6121)=28,IF(H6121=0,0,Calculator!$G$35),0)</f>
        <v>0</v>
      </c>
      <c r="M6121" s="29">
        <f ca="1">IF(I6121&gt;0,IF(DAY($C6121)=1,SUM(INDIRECT("I"&amp;(ROW(C6120)-DAY(C6120))):I6120),0),0)</f>
        <v>0</v>
      </c>
      <c r="N6121" s="29">
        <f ca="1">IF(C6121&lt;Calculator!$G$27,0,IF(C6121=Calculator!$G$27,Calculator!$G$39,IF(H6121-K6121&lt;=0,IF(D6121&gt;Calculator!$G$39,IF(H6121-K6121+E6121+L6121+M6121+Calculator!$G$39&gt;Calculator!$G$39,Calculator!$G$39-(H6121+E6121+L6121+M6121-K6121),Calculator!$G$39),D6121),0)))</f>
        <v>0</v>
      </c>
    </row>
    <row r="6122" spans="1:14" ht="15.75" thickBot="1">
      <c r="A6122" s="33" t="str">
        <f ca="1">IF(C6122=Calculator!$H$27,"F",IF(Daily!D6122+Daily!H6122=0,IF(D6121+H6121&gt;0,"L",""),""))</f>
        <v/>
      </c>
      <c r="B6122" s="34">
        <v>6121</v>
      </c>
      <c r="C6122" s="19">
        <f t="shared" ca="1" si="381"/>
        <v>52051</v>
      </c>
      <c r="D6122" s="29">
        <f t="shared" ca="1" si="383"/>
        <v>0</v>
      </c>
      <c r="E6122" s="29">
        <f ca="1">IF(C6122&lt;Calculator!$D$26,0,IF(DAY($C6122)=1,IF(D6122-Calculator!$G$24&gt;0,Calculator!$G$24,D6122),0))</f>
        <v>0</v>
      </c>
      <c r="F6122" s="29">
        <f ca="1">IF(E6122&gt;0,D6122*Calculator!$G$22/12,0)</f>
        <v>0</v>
      </c>
      <c r="G6122" s="29">
        <f ca="1">IF(E6122&gt;0,(IFERROR(-PMT(Calculator!$G$22/12,Calculator!$G$23*12,Calculator!$G$20),0))-F6122,0)</f>
        <v>0</v>
      </c>
      <c r="H6122" s="29">
        <f t="shared" ca="1" si="384"/>
        <v>0</v>
      </c>
      <c r="I6122" s="29">
        <f t="shared" ca="1" si="382"/>
        <v>0</v>
      </c>
      <c r="J6122" s="30">
        <f>Calculator!$G$40</f>
        <v>6.5000000000000002E-2</v>
      </c>
      <c r="K6122" s="29">
        <f ca="1">IF(C6122&gt;=Calculator!$G$27,IF(DAY($C6122)=1,Calculator!$G$34/2,IF(DAY($C6122)=15,Calculator!$G$34/2,0)),0)</f>
        <v>0</v>
      </c>
      <c r="L6122" s="29">
        <f ca="1">IF(DAY($C6122)=28,IF(H6122=0,0,Calculator!$G$35),0)</f>
        <v>0</v>
      </c>
      <c r="M6122" s="29">
        <f ca="1">IF(I6122&gt;0,IF(DAY($C6122)=1,SUM(INDIRECT("I"&amp;(ROW(C6121)-DAY(C6121))):I6121),0),0)</f>
        <v>0</v>
      </c>
      <c r="N6122" s="29">
        <f ca="1">IF(C6122&lt;Calculator!$G$27,0,IF(C6122=Calculator!$G$27,Calculator!$G$39,IF(H6122-K6122&lt;=0,IF(D6122&gt;Calculator!$G$39,IF(H6122-K6122+E6122+L6122+M6122+Calculator!$G$39&gt;Calculator!$G$39,Calculator!$G$39-(H6122+E6122+L6122+M6122-K6122),Calculator!$G$39),D6122),0)))</f>
        <v>0</v>
      </c>
    </row>
    <row r="6123" spans="1:14" ht="15.75" thickBot="1">
      <c r="A6123" s="33" t="str">
        <f ca="1">IF(C6123=Calculator!$H$27,"F",IF(Daily!D6123+Daily!H6123=0,IF(D6122+H6122&gt;0,"L",""),""))</f>
        <v/>
      </c>
      <c r="B6123" s="34">
        <v>6122</v>
      </c>
      <c r="C6123" s="19">
        <f t="shared" ca="1" si="381"/>
        <v>52052</v>
      </c>
      <c r="D6123" s="29">
        <f t="shared" ca="1" si="383"/>
        <v>0</v>
      </c>
      <c r="E6123" s="29">
        <f ca="1">IF(C6123&lt;Calculator!$D$26,0,IF(DAY($C6123)=1,IF(D6123-Calculator!$G$24&gt;0,Calculator!$G$24,D6123),0))</f>
        <v>0</v>
      </c>
      <c r="F6123" s="29">
        <f ca="1">IF(E6123&gt;0,D6123*Calculator!$G$22/12,0)</f>
        <v>0</v>
      </c>
      <c r="G6123" s="29">
        <f ca="1">IF(E6123&gt;0,(IFERROR(-PMT(Calculator!$G$22/12,Calculator!$G$23*12,Calculator!$G$20),0))-F6123,0)</f>
        <v>0</v>
      </c>
      <c r="H6123" s="29">
        <f t="shared" ca="1" si="384"/>
        <v>0</v>
      </c>
      <c r="I6123" s="29">
        <f t="shared" ca="1" si="382"/>
        <v>0</v>
      </c>
      <c r="J6123" s="30">
        <f>Calculator!$G$40</f>
        <v>6.5000000000000002E-2</v>
      </c>
      <c r="K6123" s="29">
        <f ca="1">IF(C6123&gt;=Calculator!$G$27,IF(DAY($C6123)=1,Calculator!$G$34/2,IF(DAY($C6123)=15,Calculator!$G$34/2,0)),0)</f>
        <v>0</v>
      </c>
      <c r="L6123" s="29">
        <f ca="1">IF(DAY($C6123)=28,IF(H6123=0,0,Calculator!$G$35),0)</f>
        <v>0</v>
      </c>
      <c r="M6123" s="29">
        <f ca="1">IF(I6123&gt;0,IF(DAY($C6123)=1,SUM(INDIRECT("I"&amp;(ROW(C6122)-DAY(C6122))):I6122),0),0)</f>
        <v>0</v>
      </c>
      <c r="N6123" s="29">
        <f ca="1">IF(C6123&lt;Calculator!$G$27,0,IF(C6123=Calculator!$G$27,Calculator!$G$39,IF(H6123-K6123&lt;=0,IF(D6123&gt;Calculator!$G$39,IF(H6123-K6123+E6123+L6123+M6123+Calculator!$G$39&gt;Calculator!$G$39,Calculator!$G$39-(H6123+E6123+L6123+M6123-K6123),Calculator!$G$39),D6123),0)))</f>
        <v>0</v>
      </c>
    </row>
    <row r="6124" spans="1:14" ht="15.75" thickBot="1">
      <c r="A6124" s="33" t="str">
        <f ca="1">IF(C6124=Calculator!$H$27,"F",IF(Daily!D6124+Daily!H6124=0,IF(D6123+H6123&gt;0,"L",""),""))</f>
        <v/>
      </c>
      <c r="B6124" s="34">
        <v>6123</v>
      </c>
      <c r="C6124" s="19">
        <f t="shared" ca="1" si="381"/>
        <v>52053</v>
      </c>
      <c r="D6124" s="29">
        <f t="shared" ca="1" si="383"/>
        <v>0</v>
      </c>
      <c r="E6124" s="29">
        <f ca="1">IF(C6124&lt;Calculator!$D$26,0,IF(DAY($C6124)=1,IF(D6124-Calculator!$G$24&gt;0,Calculator!$G$24,D6124),0))</f>
        <v>0</v>
      </c>
      <c r="F6124" s="29">
        <f ca="1">IF(E6124&gt;0,D6124*Calculator!$G$22/12,0)</f>
        <v>0</v>
      </c>
      <c r="G6124" s="29">
        <f ca="1">IF(E6124&gt;0,(IFERROR(-PMT(Calculator!$G$22/12,Calculator!$G$23*12,Calculator!$G$20),0))-F6124,0)</f>
        <v>0</v>
      </c>
      <c r="H6124" s="29">
        <f t="shared" ca="1" si="384"/>
        <v>0</v>
      </c>
      <c r="I6124" s="29">
        <f t="shared" ca="1" si="382"/>
        <v>0</v>
      </c>
      <c r="J6124" s="30">
        <f>Calculator!$G$40</f>
        <v>6.5000000000000002E-2</v>
      </c>
      <c r="K6124" s="29">
        <f ca="1">IF(C6124&gt;=Calculator!$G$27,IF(DAY($C6124)=1,Calculator!$G$34/2,IF(DAY($C6124)=15,Calculator!$G$34/2,0)),0)</f>
        <v>0</v>
      </c>
      <c r="L6124" s="29">
        <f ca="1">IF(DAY($C6124)=28,IF(H6124=0,0,Calculator!$G$35),0)</f>
        <v>0</v>
      </c>
      <c r="M6124" s="29">
        <f ca="1">IF(I6124&gt;0,IF(DAY($C6124)=1,SUM(INDIRECT("I"&amp;(ROW(C6123)-DAY(C6123))):I6123),0),0)</f>
        <v>0</v>
      </c>
      <c r="N6124" s="29">
        <f ca="1">IF(C6124&lt;Calculator!$G$27,0,IF(C6124=Calculator!$G$27,Calculator!$G$39,IF(H6124-K6124&lt;=0,IF(D6124&gt;Calculator!$G$39,IF(H6124-K6124+E6124+L6124+M6124+Calculator!$G$39&gt;Calculator!$G$39,Calculator!$G$39-(H6124+E6124+L6124+M6124-K6124),Calculator!$G$39),D6124),0)))</f>
        <v>0</v>
      </c>
    </row>
    <row r="6125" spans="1:14" ht="15.75" thickBot="1">
      <c r="A6125" s="33" t="str">
        <f ca="1">IF(C6125=Calculator!$H$27,"F",IF(Daily!D6125+Daily!H6125=0,IF(D6124+H6124&gt;0,"L",""),""))</f>
        <v/>
      </c>
      <c r="B6125" s="34">
        <v>6124</v>
      </c>
      <c r="C6125" s="19">
        <f t="shared" ca="1" si="381"/>
        <v>52054</v>
      </c>
      <c r="D6125" s="29">
        <f t="shared" ca="1" si="383"/>
        <v>0</v>
      </c>
      <c r="E6125" s="29">
        <f ca="1">IF(C6125&lt;Calculator!$D$26,0,IF(DAY($C6125)=1,IF(D6125-Calculator!$G$24&gt;0,Calculator!$G$24,D6125),0))</f>
        <v>0</v>
      </c>
      <c r="F6125" s="29">
        <f ca="1">IF(E6125&gt;0,D6125*Calculator!$G$22/12,0)</f>
        <v>0</v>
      </c>
      <c r="G6125" s="29">
        <f ca="1">IF(E6125&gt;0,(IFERROR(-PMT(Calculator!$G$22/12,Calculator!$G$23*12,Calculator!$G$20),0))-F6125,0)</f>
        <v>0</v>
      </c>
      <c r="H6125" s="29">
        <f t="shared" ca="1" si="384"/>
        <v>0</v>
      </c>
      <c r="I6125" s="29">
        <f t="shared" ca="1" si="382"/>
        <v>0</v>
      </c>
      <c r="J6125" s="30">
        <f>Calculator!$G$40</f>
        <v>6.5000000000000002E-2</v>
      </c>
      <c r="K6125" s="29">
        <f ca="1">IF(C6125&gt;=Calculator!$G$27,IF(DAY($C6125)=1,Calculator!$G$34/2,IF(DAY($C6125)=15,Calculator!$G$34/2,0)),0)</f>
        <v>0</v>
      </c>
      <c r="L6125" s="29">
        <f ca="1">IF(DAY($C6125)=28,IF(H6125=0,0,Calculator!$G$35),0)</f>
        <v>0</v>
      </c>
      <c r="M6125" s="29">
        <f ca="1">IF(I6125&gt;0,IF(DAY($C6125)=1,SUM(INDIRECT("I"&amp;(ROW(C6124)-DAY(C6124))):I6124),0),0)</f>
        <v>0</v>
      </c>
      <c r="N6125" s="29">
        <f ca="1">IF(C6125&lt;Calculator!$G$27,0,IF(C6125=Calculator!$G$27,Calculator!$G$39,IF(H6125-K6125&lt;=0,IF(D6125&gt;Calculator!$G$39,IF(H6125-K6125+E6125+L6125+M6125+Calculator!$G$39&gt;Calculator!$G$39,Calculator!$G$39-(H6125+E6125+L6125+M6125-K6125),Calculator!$G$39),D6125),0)))</f>
        <v>0</v>
      </c>
    </row>
    <row r="6126" spans="1:14" ht="15.75" thickBot="1">
      <c r="A6126" s="33" t="str">
        <f ca="1">IF(C6126=Calculator!$H$27,"F",IF(Daily!D6126+Daily!H6126=0,IF(D6125+H6125&gt;0,"L",""),""))</f>
        <v/>
      </c>
      <c r="B6126" s="34">
        <v>6125</v>
      </c>
      <c r="C6126" s="19">
        <f t="shared" ca="1" si="381"/>
        <v>52055</v>
      </c>
      <c r="D6126" s="29">
        <f t="shared" ca="1" si="383"/>
        <v>0</v>
      </c>
      <c r="E6126" s="29">
        <f ca="1">IF(C6126&lt;Calculator!$D$26,0,IF(DAY($C6126)=1,IF(D6126-Calculator!$G$24&gt;0,Calculator!$G$24,D6126),0))</f>
        <v>0</v>
      </c>
      <c r="F6126" s="29">
        <f ca="1">IF(E6126&gt;0,D6126*Calculator!$G$22/12,0)</f>
        <v>0</v>
      </c>
      <c r="G6126" s="29">
        <f ca="1">IF(E6126&gt;0,(IFERROR(-PMT(Calculator!$G$22/12,Calculator!$G$23*12,Calculator!$G$20),0))-F6126,0)</f>
        <v>0</v>
      </c>
      <c r="H6126" s="29">
        <f t="shared" ca="1" si="384"/>
        <v>0</v>
      </c>
      <c r="I6126" s="29">
        <f t="shared" ca="1" si="382"/>
        <v>0</v>
      </c>
      <c r="J6126" s="30">
        <f>Calculator!$G$40</f>
        <v>6.5000000000000002E-2</v>
      </c>
      <c r="K6126" s="29">
        <f ca="1">IF(C6126&gt;=Calculator!$G$27,IF(DAY($C6126)=1,Calculator!$G$34/2,IF(DAY($C6126)=15,Calculator!$G$34/2,0)),0)</f>
        <v>0</v>
      </c>
      <c r="L6126" s="29">
        <f ca="1">IF(DAY($C6126)=28,IF(H6126=0,0,Calculator!$G$35),0)</f>
        <v>0</v>
      </c>
      <c r="M6126" s="29">
        <f ca="1">IF(I6126&gt;0,IF(DAY($C6126)=1,SUM(INDIRECT("I"&amp;(ROW(C6125)-DAY(C6125))):I6125),0),0)</f>
        <v>0</v>
      </c>
      <c r="N6126" s="29">
        <f ca="1">IF(C6126&lt;Calculator!$G$27,0,IF(C6126=Calculator!$G$27,Calculator!$G$39,IF(H6126-K6126&lt;=0,IF(D6126&gt;Calculator!$G$39,IF(H6126-K6126+E6126+L6126+M6126+Calculator!$G$39&gt;Calculator!$G$39,Calculator!$G$39-(H6126+E6126+L6126+M6126-K6126),Calculator!$G$39),D6126),0)))</f>
        <v>0</v>
      </c>
    </row>
    <row r="6127" spans="1:14" ht="15.75" thickBot="1">
      <c r="A6127" s="33" t="str">
        <f ca="1">IF(C6127=Calculator!$H$27,"F",IF(Daily!D6127+Daily!H6127=0,IF(D6126+H6126&gt;0,"L",""),""))</f>
        <v/>
      </c>
      <c r="B6127" s="34">
        <v>6126</v>
      </c>
      <c r="C6127" s="19">
        <f t="shared" ca="1" si="381"/>
        <v>52056</v>
      </c>
      <c r="D6127" s="29">
        <f t="shared" ca="1" si="383"/>
        <v>0</v>
      </c>
      <c r="E6127" s="29">
        <f ca="1">IF(C6127&lt;Calculator!$D$26,0,IF(DAY($C6127)=1,IF(D6127-Calculator!$G$24&gt;0,Calculator!$G$24,D6127),0))</f>
        <v>0</v>
      </c>
      <c r="F6127" s="29">
        <f ca="1">IF(E6127&gt;0,D6127*Calculator!$G$22/12,0)</f>
        <v>0</v>
      </c>
      <c r="G6127" s="29">
        <f ca="1">IF(E6127&gt;0,(IFERROR(-PMT(Calculator!$G$22/12,Calculator!$G$23*12,Calculator!$G$20),0))-F6127,0)</f>
        <v>0</v>
      </c>
      <c r="H6127" s="29">
        <f t="shared" ca="1" si="384"/>
        <v>0</v>
      </c>
      <c r="I6127" s="29">
        <f t="shared" ca="1" si="382"/>
        <v>0</v>
      </c>
      <c r="J6127" s="30">
        <f>Calculator!$G$40</f>
        <v>6.5000000000000002E-2</v>
      </c>
      <c r="K6127" s="29">
        <f ca="1">IF(C6127&gt;=Calculator!$G$27,IF(DAY($C6127)=1,Calculator!$G$34/2,IF(DAY($C6127)=15,Calculator!$G$34/2,0)),0)</f>
        <v>0</v>
      </c>
      <c r="L6127" s="29">
        <f ca="1">IF(DAY($C6127)=28,IF(H6127=0,0,Calculator!$G$35),0)</f>
        <v>0</v>
      </c>
      <c r="M6127" s="29">
        <f ca="1">IF(I6127&gt;0,IF(DAY($C6127)=1,SUM(INDIRECT("I"&amp;(ROW(C6126)-DAY(C6126))):I6126),0),0)</f>
        <v>0</v>
      </c>
      <c r="N6127" s="29">
        <f ca="1">IF(C6127&lt;Calculator!$G$27,0,IF(C6127=Calculator!$G$27,Calculator!$G$39,IF(H6127-K6127&lt;=0,IF(D6127&gt;Calculator!$G$39,IF(H6127-K6127+E6127+L6127+M6127+Calculator!$G$39&gt;Calculator!$G$39,Calculator!$G$39-(H6127+E6127+L6127+M6127-K6127),Calculator!$G$39),D6127),0)))</f>
        <v>0</v>
      </c>
    </row>
    <row r="6128" spans="1:14" ht="15.75" thickBot="1">
      <c r="A6128" s="33" t="str">
        <f ca="1">IF(C6128=Calculator!$H$27,"F",IF(Daily!D6128+Daily!H6128=0,IF(D6127+H6127&gt;0,"L",""),""))</f>
        <v/>
      </c>
      <c r="B6128" s="34">
        <v>6127</v>
      </c>
      <c r="C6128" s="19">
        <f t="shared" ca="1" si="381"/>
        <v>52057</v>
      </c>
      <c r="D6128" s="29">
        <f t="shared" ca="1" si="383"/>
        <v>0</v>
      </c>
      <c r="E6128" s="29">
        <f ca="1">IF(C6128&lt;Calculator!$D$26,0,IF(DAY($C6128)=1,IF(D6128-Calculator!$G$24&gt;0,Calculator!$G$24,D6128),0))</f>
        <v>0</v>
      </c>
      <c r="F6128" s="29">
        <f ca="1">IF(E6128&gt;0,D6128*Calculator!$G$22/12,0)</f>
        <v>0</v>
      </c>
      <c r="G6128" s="29">
        <f ca="1">IF(E6128&gt;0,(IFERROR(-PMT(Calculator!$G$22/12,Calculator!$G$23*12,Calculator!$G$20),0))-F6128,0)</f>
        <v>0</v>
      </c>
      <c r="H6128" s="29">
        <f t="shared" ca="1" si="384"/>
        <v>0</v>
      </c>
      <c r="I6128" s="29">
        <f t="shared" ca="1" si="382"/>
        <v>0</v>
      </c>
      <c r="J6128" s="30">
        <f>Calculator!$G$40</f>
        <v>6.5000000000000002E-2</v>
      </c>
      <c r="K6128" s="29">
        <f ca="1">IF(C6128&gt;=Calculator!$G$27,IF(DAY($C6128)=1,Calculator!$G$34/2,IF(DAY($C6128)=15,Calculator!$G$34/2,0)),0)</f>
        <v>0</v>
      </c>
      <c r="L6128" s="29">
        <f ca="1">IF(DAY($C6128)=28,IF(H6128=0,0,Calculator!$G$35),0)</f>
        <v>0</v>
      </c>
      <c r="M6128" s="29">
        <f ca="1">IF(I6128&gt;0,IF(DAY($C6128)=1,SUM(INDIRECT("I"&amp;(ROW(C6127)-DAY(C6127))):I6127),0),0)</f>
        <v>0</v>
      </c>
      <c r="N6128" s="29">
        <f ca="1">IF(C6128&lt;Calculator!$G$27,0,IF(C6128=Calculator!$G$27,Calculator!$G$39,IF(H6128-K6128&lt;=0,IF(D6128&gt;Calculator!$G$39,IF(H6128-K6128+E6128+L6128+M6128+Calculator!$G$39&gt;Calculator!$G$39,Calculator!$G$39-(H6128+E6128+L6128+M6128-K6128),Calculator!$G$39),D6128),0)))</f>
        <v>0</v>
      </c>
    </row>
    <row r="6129" spans="1:14" ht="15.75" thickBot="1">
      <c r="A6129" s="33" t="str">
        <f ca="1">IF(C6129=Calculator!$H$27,"F",IF(Daily!D6129+Daily!H6129=0,IF(D6128+H6128&gt;0,"L",""),""))</f>
        <v/>
      </c>
      <c r="B6129" s="34">
        <v>6128</v>
      </c>
      <c r="C6129" s="19">
        <f t="shared" ca="1" si="381"/>
        <v>52058</v>
      </c>
      <c r="D6129" s="29">
        <f t="shared" ca="1" si="383"/>
        <v>0</v>
      </c>
      <c r="E6129" s="29">
        <f ca="1">IF(C6129&lt;Calculator!$D$26,0,IF(DAY($C6129)=1,IF(D6129-Calculator!$G$24&gt;0,Calculator!$G$24,D6129),0))</f>
        <v>0</v>
      </c>
      <c r="F6129" s="29">
        <f ca="1">IF(E6129&gt;0,D6129*Calculator!$G$22/12,0)</f>
        <v>0</v>
      </c>
      <c r="G6129" s="29">
        <f ca="1">IF(E6129&gt;0,(IFERROR(-PMT(Calculator!$G$22/12,Calculator!$G$23*12,Calculator!$G$20),0))-F6129,0)</f>
        <v>0</v>
      </c>
      <c r="H6129" s="29">
        <f t="shared" ca="1" si="384"/>
        <v>0</v>
      </c>
      <c r="I6129" s="29">
        <f t="shared" ca="1" si="382"/>
        <v>0</v>
      </c>
      <c r="J6129" s="30">
        <f>Calculator!$G$40</f>
        <v>6.5000000000000002E-2</v>
      </c>
      <c r="K6129" s="29">
        <f ca="1">IF(C6129&gt;=Calculator!$G$27,IF(DAY($C6129)=1,Calculator!$G$34/2,IF(DAY($C6129)=15,Calculator!$G$34/2,0)),0)</f>
        <v>0</v>
      </c>
      <c r="L6129" s="29">
        <f ca="1">IF(DAY($C6129)=28,IF(H6129=0,0,Calculator!$G$35),0)</f>
        <v>0</v>
      </c>
      <c r="M6129" s="29">
        <f ca="1">IF(I6129&gt;0,IF(DAY($C6129)=1,SUM(INDIRECT("I"&amp;(ROW(C6128)-DAY(C6128))):I6128),0),0)</f>
        <v>0</v>
      </c>
      <c r="N6129" s="29">
        <f ca="1">IF(C6129&lt;Calculator!$G$27,0,IF(C6129=Calculator!$G$27,Calculator!$G$39,IF(H6129-K6129&lt;=0,IF(D6129&gt;Calculator!$G$39,IF(H6129-K6129+E6129+L6129+M6129+Calculator!$G$39&gt;Calculator!$G$39,Calculator!$G$39-(H6129+E6129+L6129+M6129-K6129),Calculator!$G$39),D6129),0)))</f>
        <v>0</v>
      </c>
    </row>
    <row r="6130" spans="1:14" ht="15.75" thickBot="1">
      <c r="A6130" s="33" t="str">
        <f ca="1">IF(C6130=Calculator!$H$27,"F",IF(Daily!D6130+Daily!H6130=0,IF(D6129+H6129&gt;0,"L",""),""))</f>
        <v/>
      </c>
      <c r="B6130" s="34">
        <v>6129</v>
      </c>
      <c r="C6130" s="19">
        <f t="shared" ca="1" si="381"/>
        <v>52059</v>
      </c>
      <c r="D6130" s="29">
        <f t="shared" ca="1" si="383"/>
        <v>0</v>
      </c>
      <c r="E6130" s="29">
        <f ca="1">IF(C6130&lt;Calculator!$D$26,0,IF(DAY($C6130)=1,IF(D6130-Calculator!$G$24&gt;0,Calculator!$G$24,D6130),0))</f>
        <v>0</v>
      </c>
      <c r="F6130" s="29">
        <f ca="1">IF(E6130&gt;0,D6130*Calculator!$G$22/12,0)</f>
        <v>0</v>
      </c>
      <c r="G6130" s="29">
        <f ca="1">IF(E6130&gt;0,(IFERROR(-PMT(Calculator!$G$22/12,Calculator!$G$23*12,Calculator!$G$20),0))-F6130,0)</f>
        <v>0</v>
      </c>
      <c r="H6130" s="29">
        <f t="shared" ca="1" si="384"/>
        <v>0</v>
      </c>
      <c r="I6130" s="29">
        <f t="shared" ca="1" si="382"/>
        <v>0</v>
      </c>
      <c r="J6130" s="30">
        <f>Calculator!$G$40</f>
        <v>6.5000000000000002E-2</v>
      </c>
      <c r="K6130" s="29">
        <f ca="1">IF(C6130&gt;=Calculator!$G$27,IF(DAY($C6130)=1,Calculator!$G$34/2,IF(DAY($C6130)=15,Calculator!$G$34/2,0)),0)</f>
        <v>0</v>
      </c>
      <c r="L6130" s="29">
        <f ca="1">IF(DAY($C6130)=28,IF(H6130=0,0,Calculator!$G$35),0)</f>
        <v>0</v>
      </c>
      <c r="M6130" s="29">
        <f ca="1">IF(I6130&gt;0,IF(DAY($C6130)=1,SUM(INDIRECT("I"&amp;(ROW(C6129)-DAY(C6129))):I6129),0),0)</f>
        <v>0</v>
      </c>
      <c r="N6130" s="29">
        <f ca="1">IF(C6130&lt;Calculator!$G$27,0,IF(C6130=Calculator!$G$27,Calculator!$G$39,IF(H6130-K6130&lt;=0,IF(D6130&gt;Calculator!$G$39,IF(H6130-K6130+E6130+L6130+M6130+Calculator!$G$39&gt;Calculator!$G$39,Calculator!$G$39-(H6130+E6130+L6130+M6130-K6130),Calculator!$G$39),D6130),0)))</f>
        <v>0</v>
      </c>
    </row>
    <row r="6131" spans="1:14" ht="15.75" thickBot="1">
      <c r="A6131" s="33" t="str">
        <f ca="1">IF(C6131=Calculator!$H$27,"F",IF(Daily!D6131+Daily!H6131=0,IF(D6130+H6130&gt;0,"L",""),""))</f>
        <v/>
      </c>
      <c r="B6131" s="34">
        <v>6130</v>
      </c>
      <c r="C6131" s="19">
        <f t="shared" ca="1" si="381"/>
        <v>52060</v>
      </c>
      <c r="D6131" s="29">
        <f t="shared" ca="1" si="383"/>
        <v>0</v>
      </c>
      <c r="E6131" s="29">
        <f ca="1">IF(C6131&lt;Calculator!$D$26,0,IF(DAY($C6131)=1,IF(D6131-Calculator!$G$24&gt;0,Calculator!$G$24,D6131),0))</f>
        <v>0</v>
      </c>
      <c r="F6131" s="29">
        <f ca="1">IF(E6131&gt;0,D6131*Calculator!$G$22/12,0)</f>
        <v>0</v>
      </c>
      <c r="G6131" s="29">
        <f ca="1">IF(E6131&gt;0,(IFERROR(-PMT(Calculator!$G$22/12,Calculator!$G$23*12,Calculator!$G$20),0))-F6131,0)</f>
        <v>0</v>
      </c>
      <c r="H6131" s="29">
        <f t="shared" ca="1" si="384"/>
        <v>0</v>
      </c>
      <c r="I6131" s="29">
        <f t="shared" ca="1" si="382"/>
        <v>0</v>
      </c>
      <c r="J6131" s="30">
        <f>Calculator!$G$40</f>
        <v>6.5000000000000002E-2</v>
      </c>
      <c r="K6131" s="29">
        <f ca="1">IF(C6131&gt;=Calculator!$G$27,IF(DAY($C6131)=1,Calculator!$G$34/2,IF(DAY($C6131)=15,Calculator!$G$34/2,0)),0)</f>
        <v>0</v>
      </c>
      <c r="L6131" s="29">
        <f ca="1">IF(DAY($C6131)=28,IF(H6131=0,0,Calculator!$G$35),0)</f>
        <v>0</v>
      </c>
      <c r="M6131" s="29">
        <f ca="1">IF(I6131&gt;0,IF(DAY($C6131)=1,SUM(INDIRECT("I"&amp;(ROW(C6130)-DAY(C6130))):I6130),0),0)</f>
        <v>0</v>
      </c>
      <c r="N6131" s="29">
        <f ca="1">IF(C6131&lt;Calculator!$G$27,0,IF(C6131=Calculator!$G$27,Calculator!$G$39,IF(H6131-K6131&lt;=0,IF(D6131&gt;Calculator!$G$39,IF(H6131-K6131+E6131+L6131+M6131+Calculator!$G$39&gt;Calculator!$G$39,Calculator!$G$39-(H6131+E6131+L6131+M6131-K6131),Calculator!$G$39),D6131),0)))</f>
        <v>0</v>
      </c>
    </row>
    <row r="6132" spans="1:14" ht="15.75" thickBot="1">
      <c r="A6132" s="33" t="str">
        <f ca="1">IF(C6132=Calculator!$H$27,"F",IF(Daily!D6132+Daily!H6132=0,IF(D6131+H6131&gt;0,"L",""),""))</f>
        <v/>
      </c>
      <c r="B6132" s="34">
        <v>6131</v>
      </c>
      <c r="C6132" s="19">
        <f t="shared" ca="1" si="381"/>
        <v>52061</v>
      </c>
      <c r="D6132" s="29">
        <f t="shared" ca="1" si="383"/>
        <v>0</v>
      </c>
      <c r="E6132" s="29">
        <f ca="1">IF(C6132&lt;Calculator!$D$26,0,IF(DAY($C6132)=1,IF(D6132-Calculator!$G$24&gt;0,Calculator!$G$24,D6132),0))</f>
        <v>0</v>
      </c>
      <c r="F6132" s="29">
        <f ca="1">IF(E6132&gt;0,D6132*Calculator!$G$22/12,0)</f>
        <v>0</v>
      </c>
      <c r="G6132" s="29">
        <f ca="1">IF(E6132&gt;0,(IFERROR(-PMT(Calculator!$G$22/12,Calculator!$G$23*12,Calculator!$G$20),0))-F6132,0)</f>
        <v>0</v>
      </c>
      <c r="H6132" s="29">
        <f t="shared" ca="1" si="384"/>
        <v>0</v>
      </c>
      <c r="I6132" s="29">
        <f t="shared" ca="1" si="382"/>
        <v>0</v>
      </c>
      <c r="J6132" s="30">
        <f>Calculator!$G$40</f>
        <v>6.5000000000000002E-2</v>
      </c>
      <c r="K6132" s="29">
        <f ca="1">IF(C6132&gt;=Calculator!$G$27,IF(DAY($C6132)=1,Calculator!$G$34/2,IF(DAY($C6132)=15,Calculator!$G$34/2,0)),0)</f>
        <v>0</v>
      </c>
      <c r="L6132" s="29">
        <f ca="1">IF(DAY($C6132)=28,IF(H6132=0,0,Calculator!$G$35),0)</f>
        <v>0</v>
      </c>
      <c r="M6132" s="29">
        <f ca="1">IF(I6132&gt;0,IF(DAY($C6132)=1,SUM(INDIRECT("I"&amp;(ROW(C6131)-DAY(C6131))):I6131),0),0)</f>
        <v>0</v>
      </c>
      <c r="N6132" s="29">
        <f ca="1">IF(C6132&lt;Calculator!$G$27,0,IF(C6132=Calculator!$G$27,Calculator!$G$39,IF(H6132-K6132&lt;=0,IF(D6132&gt;Calculator!$G$39,IF(H6132-K6132+E6132+L6132+M6132+Calculator!$G$39&gt;Calculator!$G$39,Calculator!$G$39-(H6132+E6132+L6132+M6132-K6132),Calculator!$G$39),D6132),0)))</f>
        <v>0</v>
      </c>
    </row>
    <row r="6133" spans="1:14" ht="15.75" thickBot="1">
      <c r="A6133" s="33" t="str">
        <f ca="1">IF(C6133=Calculator!$H$27,"F",IF(Daily!D6133+Daily!H6133=0,IF(D6132+H6132&gt;0,"L",""),""))</f>
        <v/>
      </c>
      <c r="B6133" s="34">
        <v>6132</v>
      </c>
      <c r="C6133" s="19">
        <f t="shared" ca="1" si="381"/>
        <v>52062</v>
      </c>
      <c r="D6133" s="29">
        <f t="shared" ca="1" si="383"/>
        <v>0</v>
      </c>
      <c r="E6133" s="29">
        <f ca="1">IF(C6133&lt;Calculator!$D$26,0,IF(DAY($C6133)=1,IF(D6133-Calculator!$G$24&gt;0,Calculator!$G$24,D6133),0))</f>
        <v>0</v>
      </c>
      <c r="F6133" s="29">
        <f ca="1">IF(E6133&gt;0,D6133*Calculator!$G$22/12,0)</f>
        <v>0</v>
      </c>
      <c r="G6133" s="29">
        <f ca="1">IF(E6133&gt;0,(IFERROR(-PMT(Calculator!$G$22/12,Calculator!$G$23*12,Calculator!$G$20),0))-F6133,0)</f>
        <v>0</v>
      </c>
      <c r="H6133" s="29">
        <f t="shared" ca="1" si="384"/>
        <v>0</v>
      </c>
      <c r="I6133" s="29">
        <f t="shared" ca="1" si="382"/>
        <v>0</v>
      </c>
      <c r="J6133" s="30">
        <f>Calculator!$G$40</f>
        <v>6.5000000000000002E-2</v>
      </c>
      <c r="K6133" s="29">
        <f ca="1">IF(C6133&gt;=Calculator!$G$27,IF(DAY($C6133)=1,Calculator!$G$34/2,IF(DAY($C6133)=15,Calculator!$G$34/2,0)),0)</f>
        <v>4500</v>
      </c>
      <c r="L6133" s="29">
        <f ca="1">IF(DAY($C6133)=28,IF(H6133=0,0,Calculator!$G$35),0)</f>
        <v>0</v>
      </c>
      <c r="M6133" s="29">
        <f ca="1">IF(I6133&gt;0,IF(DAY($C6133)=1,SUM(INDIRECT("I"&amp;(ROW(C6132)-DAY(C6132))):I6132),0),0)</f>
        <v>0</v>
      </c>
      <c r="N6133" s="29">
        <f ca="1">IF(C6133&lt;Calculator!$G$27,0,IF(C6133=Calculator!$G$27,Calculator!$G$39,IF(H6133-K6133&lt;=0,IF(D6133&gt;Calculator!$G$39,IF(H6133-K6133+E6133+L6133+M6133+Calculator!$G$39&gt;Calculator!$G$39,Calculator!$G$39-(H6133+E6133+L6133+M6133-K6133),Calculator!$G$39),D6133),0)))</f>
        <v>0</v>
      </c>
    </row>
    <row r="6134" spans="1:14" ht="15.75" thickBot="1">
      <c r="A6134" s="33" t="str">
        <f ca="1">IF(C6134=Calculator!$H$27,"F",IF(Daily!D6134+Daily!H6134=0,IF(D6133+H6133&gt;0,"L",""),""))</f>
        <v/>
      </c>
      <c r="B6134" s="34">
        <v>6133</v>
      </c>
      <c r="C6134" s="19">
        <f t="shared" ca="1" si="381"/>
        <v>52063</v>
      </c>
      <c r="D6134" s="29">
        <f t="shared" ca="1" si="383"/>
        <v>0</v>
      </c>
      <c r="E6134" s="29">
        <f ca="1">IF(C6134&lt;Calculator!$D$26,0,IF(DAY($C6134)=1,IF(D6134-Calculator!$G$24&gt;0,Calculator!$G$24,D6134),0))</f>
        <v>0</v>
      </c>
      <c r="F6134" s="29">
        <f ca="1">IF(E6134&gt;0,D6134*Calculator!$G$22/12,0)</f>
        <v>0</v>
      </c>
      <c r="G6134" s="29">
        <f ca="1">IF(E6134&gt;0,(IFERROR(-PMT(Calculator!$G$22/12,Calculator!$G$23*12,Calculator!$G$20),0))-F6134,0)</f>
        <v>0</v>
      </c>
      <c r="H6134" s="29">
        <f t="shared" ca="1" si="384"/>
        <v>0</v>
      </c>
      <c r="I6134" s="29">
        <f t="shared" ca="1" si="382"/>
        <v>0</v>
      </c>
      <c r="J6134" s="30">
        <f>Calculator!$G$40</f>
        <v>6.5000000000000002E-2</v>
      </c>
      <c r="K6134" s="29">
        <f ca="1">IF(C6134&gt;=Calculator!$G$27,IF(DAY($C6134)=1,Calculator!$G$34/2,IF(DAY($C6134)=15,Calculator!$G$34/2,0)),0)</f>
        <v>0</v>
      </c>
      <c r="L6134" s="29">
        <f ca="1">IF(DAY($C6134)=28,IF(H6134=0,0,Calculator!$G$35),0)</f>
        <v>0</v>
      </c>
      <c r="M6134" s="29">
        <f ca="1">IF(I6134&gt;0,IF(DAY($C6134)=1,SUM(INDIRECT("I"&amp;(ROW(C6133)-DAY(C6133))):I6133),0),0)</f>
        <v>0</v>
      </c>
      <c r="N6134" s="29">
        <f ca="1">IF(C6134&lt;Calculator!$G$27,0,IF(C6134=Calculator!$G$27,Calculator!$G$39,IF(H6134-K6134&lt;=0,IF(D6134&gt;Calculator!$G$39,IF(H6134-K6134+E6134+L6134+M6134+Calculator!$G$39&gt;Calculator!$G$39,Calculator!$G$39-(H6134+E6134+L6134+M6134-K6134),Calculator!$G$39),D6134),0)))</f>
        <v>0</v>
      </c>
    </row>
    <row r="6135" spans="1:14" ht="15.75" thickBot="1">
      <c r="A6135" s="33" t="str">
        <f ca="1">IF(C6135=Calculator!$H$27,"F",IF(Daily!D6135+Daily!H6135=0,IF(D6134+H6134&gt;0,"L",""),""))</f>
        <v/>
      </c>
      <c r="B6135" s="34">
        <v>6134</v>
      </c>
      <c r="C6135" s="19">
        <f t="shared" ca="1" si="381"/>
        <v>52064</v>
      </c>
      <c r="D6135" s="29">
        <f t="shared" ca="1" si="383"/>
        <v>0</v>
      </c>
      <c r="E6135" s="29">
        <f ca="1">IF(C6135&lt;Calculator!$D$26,0,IF(DAY($C6135)=1,IF(D6135-Calculator!$G$24&gt;0,Calculator!$G$24,D6135),0))</f>
        <v>0</v>
      </c>
      <c r="F6135" s="29">
        <f ca="1">IF(E6135&gt;0,D6135*Calculator!$G$22/12,0)</f>
        <v>0</v>
      </c>
      <c r="G6135" s="29">
        <f ca="1">IF(E6135&gt;0,(IFERROR(-PMT(Calculator!$G$22/12,Calculator!$G$23*12,Calculator!$G$20),0))-F6135,0)</f>
        <v>0</v>
      </c>
      <c r="H6135" s="29">
        <f t="shared" ca="1" si="384"/>
        <v>0</v>
      </c>
      <c r="I6135" s="29">
        <f t="shared" ca="1" si="382"/>
        <v>0</v>
      </c>
      <c r="J6135" s="30">
        <f>Calculator!$G$40</f>
        <v>6.5000000000000002E-2</v>
      </c>
      <c r="K6135" s="29">
        <f ca="1">IF(C6135&gt;=Calculator!$G$27,IF(DAY($C6135)=1,Calculator!$G$34/2,IF(DAY($C6135)=15,Calculator!$G$34/2,0)),0)</f>
        <v>0</v>
      </c>
      <c r="L6135" s="29">
        <f ca="1">IF(DAY($C6135)=28,IF(H6135=0,0,Calculator!$G$35),0)</f>
        <v>0</v>
      </c>
      <c r="M6135" s="29">
        <f ca="1">IF(I6135&gt;0,IF(DAY($C6135)=1,SUM(INDIRECT("I"&amp;(ROW(C6134)-DAY(C6134))):I6134),0),0)</f>
        <v>0</v>
      </c>
      <c r="N6135" s="29">
        <f ca="1">IF(C6135&lt;Calculator!$G$27,0,IF(C6135=Calculator!$G$27,Calculator!$G$39,IF(H6135-K6135&lt;=0,IF(D6135&gt;Calculator!$G$39,IF(H6135-K6135+E6135+L6135+M6135+Calculator!$G$39&gt;Calculator!$G$39,Calculator!$G$39-(H6135+E6135+L6135+M6135-K6135),Calculator!$G$39),D6135),0)))</f>
        <v>0</v>
      </c>
    </row>
    <row r="6136" spans="1:14" ht="15.75" thickBot="1">
      <c r="A6136" s="33" t="str">
        <f ca="1">IF(C6136=Calculator!$H$27,"F",IF(Daily!D6136+Daily!H6136=0,IF(D6135+H6135&gt;0,"L",""),""))</f>
        <v/>
      </c>
      <c r="B6136" s="34">
        <v>6135</v>
      </c>
      <c r="C6136" s="19">
        <f t="shared" ca="1" si="381"/>
        <v>52065</v>
      </c>
      <c r="D6136" s="29">
        <f t="shared" ca="1" si="383"/>
        <v>0</v>
      </c>
      <c r="E6136" s="29">
        <f ca="1">IF(C6136&lt;Calculator!$D$26,0,IF(DAY($C6136)=1,IF(D6136-Calculator!$G$24&gt;0,Calculator!$G$24,D6136),0))</f>
        <v>0</v>
      </c>
      <c r="F6136" s="29">
        <f ca="1">IF(E6136&gt;0,D6136*Calculator!$G$22/12,0)</f>
        <v>0</v>
      </c>
      <c r="G6136" s="29">
        <f ca="1">IF(E6136&gt;0,(IFERROR(-PMT(Calculator!$G$22/12,Calculator!$G$23*12,Calculator!$G$20),0))-F6136,0)</f>
        <v>0</v>
      </c>
      <c r="H6136" s="29">
        <f t="shared" ca="1" si="384"/>
        <v>0</v>
      </c>
      <c r="I6136" s="29">
        <f t="shared" ca="1" si="382"/>
        <v>0</v>
      </c>
      <c r="J6136" s="30">
        <f>Calculator!$G$40</f>
        <v>6.5000000000000002E-2</v>
      </c>
      <c r="K6136" s="29">
        <f ca="1">IF(C6136&gt;=Calculator!$G$27,IF(DAY($C6136)=1,Calculator!$G$34/2,IF(DAY($C6136)=15,Calculator!$G$34/2,0)),0)</f>
        <v>0</v>
      </c>
      <c r="L6136" s="29">
        <f ca="1">IF(DAY($C6136)=28,IF(H6136=0,0,Calculator!$G$35),0)</f>
        <v>0</v>
      </c>
      <c r="M6136" s="29">
        <f ca="1">IF(I6136&gt;0,IF(DAY($C6136)=1,SUM(INDIRECT("I"&amp;(ROW(C6135)-DAY(C6135))):I6135),0),0)</f>
        <v>0</v>
      </c>
      <c r="N6136" s="29">
        <f ca="1">IF(C6136&lt;Calculator!$G$27,0,IF(C6136=Calculator!$G$27,Calculator!$G$39,IF(H6136-K6136&lt;=0,IF(D6136&gt;Calculator!$G$39,IF(H6136-K6136+E6136+L6136+M6136+Calculator!$G$39&gt;Calculator!$G$39,Calculator!$G$39-(H6136+E6136+L6136+M6136-K6136),Calculator!$G$39),D6136),0)))</f>
        <v>0</v>
      </c>
    </row>
    <row r="6137" spans="1:14" ht="15.75" thickBot="1">
      <c r="A6137" s="33" t="str">
        <f ca="1">IF(C6137=Calculator!$H$27,"F",IF(Daily!D6137+Daily!H6137=0,IF(D6136+H6136&gt;0,"L",""),""))</f>
        <v/>
      </c>
      <c r="B6137" s="34">
        <v>6136</v>
      </c>
      <c r="C6137" s="19">
        <f t="shared" ca="1" si="381"/>
        <v>52066</v>
      </c>
      <c r="D6137" s="29">
        <f t="shared" ca="1" si="383"/>
        <v>0</v>
      </c>
      <c r="E6137" s="29">
        <f ca="1">IF(C6137&lt;Calculator!$D$26,0,IF(DAY($C6137)=1,IF(D6137-Calculator!$G$24&gt;0,Calculator!$G$24,D6137),0))</f>
        <v>0</v>
      </c>
      <c r="F6137" s="29">
        <f ca="1">IF(E6137&gt;0,D6137*Calculator!$G$22/12,0)</f>
        <v>0</v>
      </c>
      <c r="G6137" s="29">
        <f ca="1">IF(E6137&gt;0,(IFERROR(-PMT(Calculator!$G$22/12,Calculator!$G$23*12,Calculator!$G$20),0))-F6137,0)</f>
        <v>0</v>
      </c>
      <c r="H6137" s="29">
        <f t="shared" ca="1" si="384"/>
        <v>0</v>
      </c>
      <c r="I6137" s="29">
        <f t="shared" ca="1" si="382"/>
        <v>0</v>
      </c>
      <c r="J6137" s="30">
        <f>Calculator!$G$40</f>
        <v>6.5000000000000002E-2</v>
      </c>
      <c r="K6137" s="29">
        <f ca="1">IF(C6137&gt;=Calculator!$G$27,IF(DAY($C6137)=1,Calculator!$G$34/2,IF(DAY($C6137)=15,Calculator!$G$34/2,0)),0)</f>
        <v>0</v>
      </c>
      <c r="L6137" s="29">
        <f ca="1">IF(DAY($C6137)=28,IF(H6137=0,0,Calculator!$G$35),0)</f>
        <v>0</v>
      </c>
      <c r="M6137" s="29">
        <f ca="1">IF(I6137&gt;0,IF(DAY($C6137)=1,SUM(INDIRECT("I"&amp;(ROW(C6136)-DAY(C6136))):I6136),0),0)</f>
        <v>0</v>
      </c>
      <c r="N6137" s="29">
        <f ca="1">IF(C6137&lt;Calculator!$G$27,0,IF(C6137=Calculator!$G$27,Calculator!$G$39,IF(H6137-K6137&lt;=0,IF(D6137&gt;Calculator!$G$39,IF(H6137-K6137+E6137+L6137+M6137+Calculator!$G$39&gt;Calculator!$G$39,Calculator!$G$39-(H6137+E6137+L6137+M6137-K6137),Calculator!$G$39),D6137),0)))</f>
        <v>0</v>
      </c>
    </row>
    <row r="6138" spans="1:14" ht="15.75" thickBot="1">
      <c r="A6138" s="33" t="str">
        <f ca="1">IF(C6138=Calculator!$H$27,"F",IF(Daily!D6138+Daily!H6138=0,IF(D6137+H6137&gt;0,"L",""),""))</f>
        <v/>
      </c>
      <c r="B6138" s="34">
        <v>6137</v>
      </c>
      <c r="C6138" s="19">
        <f t="shared" ca="1" si="381"/>
        <v>52067</v>
      </c>
      <c r="D6138" s="29">
        <f t="shared" ca="1" si="383"/>
        <v>0</v>
      </c>
      <c r="E6138" s="29">
        <f ca="1">IF(C6138&lt;Calculator!$D$26,0,IF(DAY($C6138)=1,IF(D6138-Calculator!$G$24&gt;0,Calculator!$G$24,D6138),0))</f>
        <v>0</v>
      </c>
      <c r="F6138" s="29">
        <f ca="1">IF(E6138&gt;0,D6138*Calculator!$G$22/12,0)</f>
        <v>0</v>
      </c>
      <c r="G6138" s="29">
        <f ca="1">IF(E6138&gt;0,(IFERROR(-PMT(Calculator!$G$22/12,Calculator!$G$23*12,Calculator!$G$20),0))-F6138,0)</f>
        <v>0</v>
      </c>
      <c r="H6138" s="29">
        <f t="shared" ca="1" si="384"/>
        <v>0</v>
      </c>
      <c r="I6138" s="29">
        <f t="shared" ca="1" si="382"/>
        <v>0</v>
      </c>
      <c r="J6138" s="30">
        <f>Calculator!$G$40</f>
        <v>6.5000000000000002E-2</v>
      </c>
      <c r="K6138" s="29">
        <f ca="1">IF(C6138&gt;=Calculator!$G$27,IF(DAY($C6138)=1,Calculator!$G$34/2,IF(DAY($C6138)=15,Calculator!$G$34/2,0)),0)</f>
        <v>0</v>
      </c>
      <c r="L6138" s="29">
        <f ca="1">IF(DAY($C6138)=28,IF(H6138=0,0,Calculator!$G$35),0)</f>
        <v>0</v>
      </c>
      <c r="M6138" s="29">
        <f ca="1">IF(I6138&gt;0,IF(DAY($C6138)=1,SUM(INDIRECT("I"&amp;(ROW(C6137)-DAY(C6137))):I6137),0),0)</f>
        <v>0</v>
      </c>
      <c r="N6138" s="29">
        <f ca="1">IF(C6138&lt;Calculator!$G$27,0,IF(C6138=Calculator!$G$27,Calculator!$G$39,IF(H6138-K6138&lt;=0,IF(D6138&gt;Calculator!$G$39,IF(H6138-K6138+E6138+L6138+M6138+Calculator!$G$39&gt;Calculator!$G$39,Calculator!$G$39-(H6138+E6138+L6138+M6138-K6138),Calculator!$G$39),D6138),0)))</f>
        <v>0</v>
      </c>
    </row>
    <row r="6139" spans="1:14" ht="15.75" thickBot="1">
      <c r="A6139" s="33" t="str">
        <f ca="1">IF(C6139=Calculator!$H$27,"F",IF(Daily!D6139+Daily!H6139=0,IF(D6138+H6138&gt;0,"L",""),""))</f>
        <v/>
      </c>
      <c r="B6139" s="34">
        <v>6138</v>
      </c>
      <c r="C6139" s="19">
        <f t="shared" ca="1" si="381"/>
        <v>52068</v>
      </c>
      <c r="D6139" s="29">
        <f t="shared" ca="1" si="383"/>
        <v>0</v>
      </c>
      <c r="E6139" s="29">
        <f ca="1">IF(C6139&lt;Calculator!$D$26,0,IF(DAY($C6139)=1,IF(D6139-Calculator!$G$24&gt;0,Calculator!$G$24,D6139),0))</f>
        <v>0</v>
      </c>
      <c r="F6139" s="29">
        <f ca="1">IF(E6139&gt;0,D6139*Calculator!$G$22/12,0)</f>
        <v>0</v>
      </c>
      <c r="G6139" s="29">
        <f ca="1">IF(E6139&gt;0,(IFERROR(-PMT(Calculator!$G$22/12,Calculator!$G$23*12,Calculator!$G$20),0))-F6139,0)</f>
        <v>0</v>
      </c>
      <c r="H6139" s="29">
        <f t="shared" ca="1" si="384"/>
        <v>0</v>
      </c>
      <c r="I6139" s="29">
        <f t="shared" ca="1" si="382"/>
        <v>0</v>
      </c>
      <c r="J6139" s="30">
        <f>Calculator!$G$40</f>
        <v>6.5000000000000002E-2</v>
      </c>
      <c r="K6139" s="29">
        <f ca="1">IF(C6139&gt;=Calculator!$G$27,IF(DAY($C6139)=1,Calculator!$G$34/2,IF(DAY($C6139)=15,Calculator!$G$34/2,0)),0)</f>
        <v>0</v>
      </c>
      <c r="L6139" s="29">
        <f ca="1">IF(DAY($C6139)=28,IF(H6139=0,0,Calculator!$G$35),0)</f>
        <v>0</v>
      </c>
      <c r="M6139" s="29">
        <f ca="1">IF(I6139&gt;0,IF(DAY($C6139)=1,SUM(INDIRECT("I"&amp;(ROW(C6138)-DAY(C6138))):I6138),0),0)</f>
        <v>0</v>
      </c>
      <c r="N6139" s="29">
        <f ca="1">IF(C6139&lt;Calculator!$G$27,0,IF(C6139=Calculator!$G$27,Calculator!$G$39,IF(H6139-K6139&lt;=0,IF(D6139&gt;Calculator!$G$39,IF(H6139-K6139+E6139+L6139+M6139+Calculator!$G$39&gt;Calculator!$G$39,Calculator!$G$39-(H6139+E6139+L6139+M6139-K6139),Calculator!$G$39),D6139),0)))</f>
        <v>0</v>
      </c>
    </row>
    <row r="6140" spans="1:14" ht="15.75" thickBot="1">
      <c r="A6140" s="33" t="str">
        <f ca="1">IF(C6140=Calculator!$H$27,"F",IF(Daily!D6140+Daily!H6140=0,IF(D6139+H6139&gt;0,"L",""),""))</f>
        <v/>
      </c>
      <c r="B6140" s="34">
        <v>6139</v>
      </c>
      <c r="C6140" s="19">
        <f t="shared" ca="1" si="381"/>
        <v>52069</v>
      </c>
      <c r="D6140" s="29">
        <f t="shared" ca="1" si="383"/>
        <v>0</v>
      </c>
      <c r="E6140" s="29">
        <f ca="1">IF(C6140&lt;Calculator!$D$26,0,IF(DAY($C6140)=1,IF(D6140-Calculator!$G$24&gt;0,Calculator!$G$24,D6140),0))</f>
        <v>0</v>
      </c>
      <c r="F6140" s="29">
        <f ca="1">IF(E6140&gt;0,D6140*Calculator!$G$22/12,0)</f>
        <v>0</v>
      </c>
      <c r="G6140" s="29">
        <f ca="1">IF(E6140&gt;0,(IFERROR(-PMT(Calculator!$G$22/12,Calculator!$G$23*12,Calculator!$G$20),0))-F6140,0)</f>
        <v>0</v>
      </c>
      <c r="H6140" s="29">
        <f t="shared" ca="1" si="384"/>
        <v>0</v>
      </c>
      <c r="I6140" s="29">
        <f t="shared" ca="1" si="382"/>
        <v>0</v>
      </c>
      <c r="J6140" s="30">
        <f>Calculator!$G$40</f>
        <v>6.5000000000000002E-2</v>
      </c>
      <c r="K6140" s="29">
        <f ca="1">IF(C6140&gt;=Calculator!$G$27,IF(DAY($C6140)=1,Calculator!$G$34/2,IF(DAY($C6140)=15,Calculator!$G$34/2,0)),0)</f>
        <v>0</v>
      </c>
      <c r="L6140" s="29">
        <f ca="1">IF(DAY($C6140)=28,IF(H6140=0,0,Calculator!$G$35),0)</f>
        <v>0</v>
      </c>
      <c r="M6140" s="29">
        <f ca="1">IF(I6140&gt;0,IF(DAY($C6140)=1,SUM(INDIRECT("I"&amp;(ROW(C6139)-DAY(C6139))):I6139),0),0)</f>
        <v>0</v>
      </c>
      <c r="N6140" s="29">
        <f ca="1">IF(C6140&lt;Calculator!$G$27,0,IF(C6140=Calculator!$G$27,Calculator!$G$39,IF(H6140-K6140&lt;=0,IF(D6140&gt;Calculator!$G$39,IF(H6140-K6140+E6140+L6140+M6140+Calculator!$G$39&gt;Calculator!$G$39,Calculator!$G$39-(H6140+E6140+L6140+M6140-K6140),Calculator!$G$39),D6140),0)))</f>
        <v>0</v>
      </c>
    </row>
    <row r="6141" spans="1:14" ht="15.75" thickBot="1">
      <c r="A6141" s="33" t="str">
        <f ca="1">IF(C6141=Calculator!$H$27,"F",IF(Daily!D6141+Daily!H6141=0,IF(D6140+H6140&gt;0,"L",""),""))</f>
        <v/>
      </c>
      <c r="B6141" s="34">
        <v>6140</v>
      </c>
      <c r="C6141" s="19">
        <f t="shared" ca="1" si="381"/>
        <v>52070</v>
      </c>
      <c r="D6141" s="29">
        <f t="shared" ca="1" si="383"/>
        <v>0</v>
      </c>
      <c r="E6141" s="29">
        <f ca="1">IF(C6141&lt;Calculator!$D$26,0,IF(DAY($C6141)=1,IF(D6141-Calculator!$G$24&gt;0,Calculator!$G$24,D6141),0))</f>
        <v>0</v>
      </c>
      <c r="F6141" s="29">
        <f ca="1">IF(E6141&gt;0,D6141*Calculator!$G$22/12,0)</f>
        <v>0</v>
      </c>
      <c r="G6141" s="29">
        <f ca="1">IF(E6141&gt;0,(IFERROR(-PMT(Calculator!$G$22/12,Calculator!$G$23*12,Calculator!$G$20),0))-F6141,0)</f>
        <v>0</v>
      </c>
      <c r="H6141" s="29">
        <f t="shared" ca="1" si="384"/>
        <v>0</v>
      </c>
      <c r="I6141" s="29">
        <f t="shared" ca="1" si="382"/>
        <v>0</v>
      </c>
      <c r="J6141" s="30">
        <f>Calculator!$G$40</f>
        <v>6.5000000000000002E-2</v>
      </c>
      <c r="K6141" s="29">
        <f ca="1">IF(C6141&gt;=Calculator!$G$27,IF(DAY($C6141)=1,Calculator!$G$34/2,IF(DAY($C6141)=15,Calculator!$G$34/2,0)),0)</f>
        <v>0</v>
      </c>
      <c r="L6141" s="29">
        <f ca="1">IF(DAY($C6141)=28,IF(H6141=0,0,Calculator!$G$35),0)</f>
        <v>0</v>
      </c>
      <c r="M6141" s="29">
        <f ca="1">IF(I6141&gt;0,IF(DAY($C6141)=1,SUM(INDIRECT("I"&amp;(ROW(C6140)-DAY(C6140))):I6140),0),0)</f>
        <v>0</v>
      </c>
      <c r="N6141" s="29">
        <f ca="1">IF(C6141&lt;Calculator!$G$27,0,IF(C6141=Calculator!$G$27,Calculator!$G$39,IF(H6141-K6141&lt;=0,IF(D6141&gt;Calculator!$G$39,IF(H6141-K6141+E6141+L6141+M6141+Calculator!$G$39&gt;Calculator!$G$39,Calculator!$G$39-(H6141+E6141+L6141+M6141-K6141),Calculator!$G$39),D6141),0)))</f>
        <v>0</v>
      </c>
    </row>
    <row r="6142" spans="1:14" ht="15.75" thickBot="1">
      <c r="A6142" s="33" t="str">
        <f ca="1">IF(C6142=Calculator!$H$27,"F",IF(Daily!D6142+Daily!H6142=0,IF(D6141+H6141&gt;0,"L",""),""))</f>
        <v/>
      </c>
      <c r="B6142" s="34">
        <v>6141</v>
      </c>
      <c r="C6142" s="19">
        <f t="shared" ca="1" si="381"/>
        <v>52071</v>
      </c>
      <c r="D6142" s="29">
        <f t="shared" ca="1" si="383"/>
        <v>0</v>
      </c>
      <c r="E6142" s="29">
        <f ca="1">IF(C6142&lt;Calculator!$D$26,0,IF(DAY($C6142)=1,IF(D6142-Calculator!$G$24&gt;0,Calculator!$G$24,D6142),0))</f>
        <v>0</v>
      </c>
      <c r="F6142" s="29">
        <f ca="1">IF(E6142&gt;0,D6142*Calculator!$G$22/12,0)</f>
        <v>0</v>
      </c>
      <c r="G6142" s="29">
        <f ca="1">IF(E6142&gt;0,(IFERROR(-PMT(Calculator!$G$22/12,Calculator!$G$23*12,Calculator!$G$20),0))-F6142,0)</f>
        <v>0</v>
      </c>
      <c r="H6142" s="29">
        <f t="shared" ca="1" si="384"/>
        <v>0</v>
      </c>
      <c r="I6142" s="29">
        <f t="shared" ca="1" si="382"/>
        <v>0</v>
      </c>
      <c r="J6142" s="30">
        <f>Calculator!$G$40</f>
        <v>6.5000000000000002E-2</v>
      </c>
      <c r="K6142" s="29">
        <f ca="1">IF(C6142&gt;=Calculator!$G$27,IF(DAY($C6142)=1,Calculator!$G$34/2,IF(DAY($C6142)=15,Calculator!$G$34/2,0)),0)</f>
        <v>0</v>
      </c>
      <c r="L6142" s="29">
        <f ca="1">IF(DAY($C6142)=28,IF(H6142=0,0,Calculator!$G$35),0)</f>
        <v>0</v>
      </c>
      <c r="M6142" s="29">
        <f ca="1">IF(I6142&gt;0,IF(DAY($C6142)=1,SUM(INDIRECT("I"&amp;(ROW(C6141)-DAY(C6141))):I6141),0),0)</f>
        <v>0</v>
      </c>
      <c r="N6142" s="29">
        <f ca="1">IF(C6142&lt;Calculator!$G$27,0,IF(C6142=Calculator!$G$27,Calculator!$G$39,IF(H6142-K6142&lt;=0,IF(D6142&gt;Calculator!$G$39,IF(H6142-K6142+E6142+L6142+M6142+Calculator!$G$39&gt;Calculator!$G$39,Calculator!$G$39-(H6142+E6142+L6142+M6142-K6142),Calculator!$G$39),D6142),0)))</f>
        <v>0</v>
      </c>
    </row>
    <row r="6143" spans="1:14" ht="15.75" thickBot="1">
      <c r="A6143" s="33" t="str">
        <f ca="1">IF(C6143=Calculator!$H$27,"F",IF(Daily!D6143+Daily!H6143=0,IF(D6142+H6142&gt;0,"L",""),""))</f>
        <v/>
      </c>
      <c r="B6143" s="34">
        <v>6142</v>
      </c>
      <c r="C6143" s="19">
        <f t="shared" ca="1" si="381"/>
        <v>52072</v>
      </c>
      <c r="D6143" s="29">
        <f t="shared" ca="1" si="383"/>
        <v>0</v>
      </c>
      <c r="E6143" s="29">
        <f ca="1">IF(C6143&lt;Calculator!$D$26,0,IF(DAY($C6143)=1,IF(D6143-Calculator!$G$24&gt;0,Calculator!$G$24,D6143),0))</f>
        <v>0</v>
      </c>
      <c r="F6143" s="29">
        <f ca="1">IF(E6143&gt;0,D6143*Calculator!$G$22/12,0)</f>
        <v>0</v>
      </c>
      <c r="G6143" s="29">
        <f ca="1">IF(E6143&gt;0,(IFERROR(-PMT(Calculator!$G$22/12,Calculator!$G$23*12,Calculator!$G$20),0))-F6143,0)</f>
        <v>0</v>
      </c>
      <c r="H6143" s="29">
        <f t="shared" ca="1" si="384"/>
        <v>0</v>
      </c>
      <c r="I6143" s="29">
        <f t="shared" ca="1" si="382"/>
        <v>0</v>
      </c>
      <c r="J6143" s="30">
        <f>Calculator!$G$40</f>
        <v>6.5000000000000002E-2</v>
      </c>
      <c r="K6143" s="29">
        <f ca="1">IF(C6143&gt;=Calculator!$G$27,IF(DAY($C6143)=1,Calculator!$G$34/2,IF(DAY($C6143)=15,Calculator!$G$34/2,0)),0)</f>
        <v>0</v>
      </c>
      <c r="L6143" s="29">
        <f ca="1">IF(DAY($C6143)=28,IF(H6143=0,0,Calculator!$G$35),0)</f>
        <v>0</v>
      </c>
      <c r="M6143" s="29">
        <f ca="1">IF(I6143&gt;0,IF(DAY($C6143)=1,SUM(INDIRECT("I"&amp;(ROW(C6142)-DAY(C6142))):I6142),0),0)</f>
        <v>0</v>
      </c>
      <c r="N6143" s="29">
        <f ca="1">IF(C6143&lt;Calculator!$G$27,0,IF(C6143=Calculator!$G$27,Calculator!$G$39,IF(H6143-K6143&lt;=0,IF(D6143&gt;Calculator!$G$39,IF(H6143-K6143+E6143+L6143+M6143+Calculator!$G$39&gt;Calculator!$G$39,Calculator!$G$39-(H6143+E6143+L6143+M6143-K6143),Calculator!$G$39),D6143),0)))</f>
        <v>0</v>
      </c>
    </row>
    <row r="6144" spans="1:14" ht="15.75" thickBot="1">
      <c r="A6144" s="33" t="str">
        <f ca="1">IF(C6144=Calculator!$H$27,"F",IF(Daily!D6144+Daily!H6144=0,IF(D6143+H6143&gt;0,"L",""),""))</f>
        <v/>
      </c>
      <c r="B6144" s="34">
        <v>6143</v>
      </c>
      <c r="C6144" s="19">
        <f t="shared" ca="1" si="381"/>
        <v>52073</v>
      </c>
      <c r="D6144" s="29">
        <f t="shared" ca="1" si="383"/>
        <v>0</v>
      </c>
      <c r="E6144" s="29">
        <f ca="1">IF(C6144&lt;Calculator!$D$26,0,IF(DAY($C6144)=1,IF(D6144-Calculator!$G$24&gt;0,Calculator!$G$24,D6144),0))</f>
        <v>0</v>
      </c>
      <c r="F6144" s="29">
        <f ca="1">IF(E6144&gt;0,D6144*Calculator!$G$22/12,0)</f>
        <v>0</v>
      </c>
      <c r="G6144" s="29">
        <f ca="1">IF(E6144&gt;0,(IFERROR(-PMT(Calculator!$G$22/12,Calculator!$G$23*12,Calculator!$G$20),0))-F6144,0)</f>
        <v>0</v>
      </c>
      <c r="H6144" s="29">
        <f t="shared" ca="1" si="384"/>
        <v>0</v>
      </c>
      <c r="I6144" s="29">
        <f t="shared" ca="1" si="382"/>
        <v>0</v>
      </c>
      <c r="J6144" s="30">
        <f>Calculator!$G$40</f>
        <v>6.5000000000000002E-2</v>
      </c>
      <c r="K6144" s="29">
        <f ca="1">IF(C6144&gt;=Calculator!$G$27,IF(DAY($C6144)=1,Calculator!$G$34/2,IF(DAY($C6144)=15,Calculator!$G$34/2,0)),0)</f>
        <v>0</v>
      </c>
      <c r="L6144" s="29">
        <f ca="1">IF(DAY($C6144)=28,IF(H6144=0,0,Calculator!$G$35),0)</f>
        <v>0</v>
      </c>
      <c r="M6144" s="29">
        <f ca="1">IF(I6144&gt;0,IF(DAY($C6144)=1,SUM(INDIRECT("I"&amp;(ROW(C6143)-DAY(C6143))):I6143),0),0)</f>
        <v>0</v>
      </c>
      <c r="N6144" s="29">
        <f ca="1">IF(C6144&lt;Calculator!$G$27,0,IF(C6144=Calculator!$G$27,Calculator!$G$39,IF(H6144-K6144&lt;=0,IF(D6144&gt;Calculator!$G$39,IF(H6144-K6144+E6144+L6144+M6144+Calculator!$G$39&gt;Calculator!$G$39,Calculator!$G$39-(H6144+E6144+L6144+M6144-K6144),Calculator!$G$39),D6144),0)))</f>
        <v>0</v>
      </c>
    </row>
    <row r="6145" spans="1:14" ht="15.75" thickBot="1">
      <c r="A6145" s="33" t="str">
        <f ca="1">IF(C6145=Calculator!$H$27,"F",IF(Daily!D6145+Daily!H6145=0,IF(D6144+H6144&gt;0,"L",""),""))</f>
        <v/>
      </c>
      <c r="B6145" s="34">
        <v>6144</v>
      </c>
      <c r="C6145" s="19">
        <f t="shared" ca="1" si="381"/>
        <v>52074</v>
      </c>
      <c r="D6145" s="29">
        <f t="shared" ca="1" si="383"/>
        <v>0</v>
      </c>
      <c r="E6145" s="29">
        <f ca="1">IF(C6145&lt;Calculator!$D$26,0,IF(DAY($C6145)=1,IF(D6145-Calculator!$G$24&gt;0,Calculator!$G$24,D6145),0))</f>
        <v>0</v>
      </c>
      <c r="F6145" s="29">
        <f ca="1">IF(E6145&gt;0,D6145*Calculator!$G$22/12,0)</f>
        <v>0</v>
      </c>
      <c r="G6145" s="29">
        <f ca="1">IF(E6145&gt;0,(IFERROR(-PMT(Calculator!$G$22/12,Calculator!$G$23*12,Calculator!$G$20),0))-F6145,0)</f>
        <v>0</v>
      </c>
      <c r="H6145" s="29">
        <f t="shared" ca="1" si="384"/>
        <v>0</v>
      </c>
      <c r="I6145" s="29">
        <f t="shared" ca="1" si="382"/>
        <v>0</v>
      </c>
      <c r="J6145" s="30">
        <f>Calculator!$G$40</f>
        <v>6.5000000000000002E-2</v>
      </c>
      <c r="K6145" s="29">
        <f ca="1">IF(C6145&gt;=Calculator!$G$27,IF(DAY($C6145)=1,Calculator!$G$34/2,IF(DAY($C6145)=15,Calculator!$G$34/2,0)),0)</f>
        <v>0</v>
      </c>
      <c r="L6145" s="29">
        <f ca="1">IF(DAY($C6145)=28,IF(H6145=0,0,Calculator!$G$35),0)</f>
        <v>0</v>
      </c>
      <c r="M6145" s="29">
        <f ca="1">IF(I6145&gt;0,IF(DAY($C6145)=1,SUM(INDIRECT("I"&amp;(ROW(C6144)-DAY(C6144))):I6144),0),0)</f>
        <v>0</v>
      </c>
      <c r="N6145" s="29">
        <f ca="1">IF(C6145&lt;Calculator!$G$27,0,IF(C6145=Calculator!$G$27,Calculator!$G$39,IF(H6145-K6145&lt;=0,IF(D6145&gt;Calculator!$G$39,IF(H6145-K6145+E6145+L6145+M6145+Calculator!$G$39&gt;Calculator!$G$39,Calculator!$G$39-(H6145+E6145+L6145+M6145-K6145),Calculator!$G$39),D6145),0)))</f>
        <v>0</v>
      </c>
    </row>
    <row r="6146" spans="1:14" ht="15.75" thickBot="1">
      <c r="A6146" s="33" t="str">
        <f ca="1">IF(C6146=Calculator!$H$27,"F",IF(Daily!D6146+Daily!H6146=0,IF(D6145+H6145&gt;0,"L",""),""))</f>
        <v/>
      </c>
      <c r="B6146" s="34">
        <v>6145</v>
      </c>
      <c r="C6146" s="19">
        <f t="shared" ca="1" si="381"/>
        <v>52075</v>
      </c>
      <c r="D6146" s="29">
        <f t="shared" ca="1" si="383"/>
        <v>0</v>
      </c>
      <c r="E6146" s="29">
        <f ca="1">IF(C6146&lt;Calculator!$D$26,0,IF(DAY($C6146)=1,IF(D6146-Calculator!$G$24&gt;0,Calculator!$G$24,D6146),0))</f>
        <v>0</v>
      </c>
      <c r="F6146" s="29">
        <f ca="1">IF(E6146&gt;0,D6146*Calculator!$G$22/12,0)</f>
        <v>0</v>
      </c>
      <c r="G6146" s="29">
        <f ca="1">IF(E6146&gt;0,(IFERROR(-PMT(Calculator!$G$22/12,Calculator!$G$23*12,Calculator!$G$20),0))-F6146,0)</f>
        <v>0</v>
      </c>
      <c r="H6146" s="29">
        <f t="shared" ca="1" si="384"/>
        <v>0</v>
      </c>
      <c r="I6146" s="29">
        <f t="shared" ca="1" si="382"/>
        <v>0</v>
      </c>
      <c r="J6146" s="30">
        <f>Calculator!$G$40</f>
        <v>6.5000000000000002E-2</v>
      </c>
      <c r="K6146" s="29">
        <f ca="1">IF(C6146&gt;=Calculator!$G$27,IF(DAY($C6146)=1,Calculator!$G$34/2,IF(DAY($C6146)=15,Calculator!$G$34/2,0)),0)</f>
        <v>0</v>
      </c>
      <c r="L6146" s="29">
        <f ca="1">IF(DAY($C6146)=28,IF(H6146=0,0,Calculator!$G$35),0)</f>
        <v>0</v>
      </c>
      <c r="M6146" s="29">
        <f ca="1">IF(I6146&gt;0,IF(DAY($C6146)=1,SUM(INDIRECT("I"&amp;(ROW(C6145)-DAY(C6145))):I6145),0),0)</f>
        <v>0</v>
      </c>
      <c r="N6146" s="29">
        <f ca="1">IF(C6146&lt;Calculator!$G$27,0,IF(C6146=Calculator!$G$27,Calculator!$G$39,IF(H6146-K6146&lt;=0,IF(D6146&gt;Calculator!$G$39,IF(H6146-K6146+E6146+L6146+M6146+Calculator!$G$39&gt;Calculator!$G$39,Calculator!$G$39-(H6146+E6146+L6146+M6146-K6146),Calculator!$G$39),D6146),0)))</f>
        <v>0</v>
      </c>
    </row>
    <row r="6147" spans="1:14" ht="15.75" thickBot="1">
      <c r="A6147" s="33" t="str">
        <f ca="1">IF(C6147=Calculator!$H$27,"F",IF(Daily!D6147+Daily!H6147=0,IF(D6146+H6146&gt;0,"L",""),""))</f>
        <v/>
      </c>
      <c r="B6147" s="34">
        <v>6146</v>
      </c>
      <c r="C6147" s="19">
        <f t="shared" ref="C6147:C6210" ca="1" si="385">C6146+1</f>
        <v>52076</v>
      </c>
      <c r="D6147" s="29">
        <f t="shared" ca="1" si="383"/>
        <v>0</v>
      </c>
      <c r="E6147" s="29">
        <f ca="1">IF(C6147&lt;Calculator!$D$26,0,IF(DAY($C6147)=1,IF(D6147-Calculator!$G$24&gt;0,Calculator!$G$24,D6147),0))</f>
        <v>0</v>
      </c>
      <c r="F6147" s="29">
        <f ca="1">IF(E6147&gt;0,D6147*Calculator!$G$22/12,0)</f>
        <v>0</v>
      </c>
      <c r="G6147" s="29">
        <f ca="1">IF(E6147&gt;0,(IFERROR(-PMT(Calculator!$G$22/12,Calculator!$G$23*12,Calculator!$G$20),0))-F6147,0)</f>
        <v>0</v>
      </c>
      <c r="H6147" s="29">
        <f t="shared" ca="1" si="384"/>
        <v>0</v>
      </c>
      <c r="I6147" s="29">
        <f t="shared" ref="I6147:I6210" ca="1" si="386">H6147*J6147/365</f>
        <v>0</v>
      </c>
      <c r="J6147" s="30">
        <f>Calculator!$G$40</f>
        <v>6.5000000000000002E-2</v>
      </c>
      <c r="K6147" s="29">
        <f ca="1">IF(C6147&gt;=Calculator!$G$27,IF(DAY($C6147)=1,Calculator!$G$34/2,IF(DAY($C6147)=15,Calculator!$G$34/2,0)),0)</f>
        <v>0</v>
      </c>
      <c r="L6147" s="29">
        <f ca="1">IF(DAY($C6147)=28,IF(H6147=0,0,Calculator!$G$35),0)</f>
        <v>0</v>
      </c>
      <c r="M6147" s="29">
        <f ca="1">IF(I6147&gt;0,IF(DAY($C6147)=1,SUM(INDIRECT("I"&amp;(ROW(C6146)-DAY(C6146))):I6146),0),0)</f>
        <v>0</v>
      </c>
      <c r="N6147" s="29">
        <f ca="1">IF(C6147&lt;Calculator!$G$27,0,IF(C6147=Calculator!$G$27,Calculator!$G$39,IF(H6147-K6147&lt;=0,IF(D6147&gt;Calculator!$G$39,IF(H6147-K6147+E6147+L6147+M6147+Calculator!$G$39&gt;Calculator!$G$39,Calculator!$G$39-(H6147+E6147+L6147+M6147-K6147),Calculator!$G$39),D6147),0)))</f>
        <v>0</v>
      </c>
    </row>
    <row r="6148" spans="1:14" ht="15.75" thickBot="1">
      <c r="A6148" s="33" t="str">
        <f ca="1">IF(C6148=Calculator!$H$27,"F",IF(Daily!D6148+Daily!H6148=0,IF(D6147+H6147&gt;0,"L",""),""))</f>
        <v/>
      </c>
      <c r="B6148" s="34">
        <v>6147</v>
      </c>
      <c r="C6148" s="19">
        <f t="shared" ca="1" si="385"/>
        <v>52077</v>
      </c>
      <c r="D6148" s="29">
        <f t="shared" ref="D6148:D6211" ca="1" si="387">IF(((D6147-G6147)-N6147)&lt;0,0,((D6147-G6147)-N6147))</f>
        <v>0</v>
      </c>
      <c r="E6148" s="29">
        <f ca="1">IF(C6148&lt;Calculator!$D$26,0,IF(DAY($C6148)=1,IF(D6148-Calculator!$G$24&gt;0,Calculator!$G$24,D6148),0))</f>
        <v>0</v>
      </c>
      <c r="F6148" s="29">
        <f ca="1">IF(E6148&gt;0,D6148*Calculator!$G$22/12,0)</f>
        <v>0</v>
      </c>
      <c r="G6148" s="29">
        <f ca="1">IF(E6148&gt;0,(IFERROR(-PMT(Calculator!$G$22/12,Calculator!$G$23*12,Calculator!$G$20),0))-F6148,0)</f>
        <v>0</v>
      </c>
      <c r="H6148" s="29">
        <f t="shared" ref="H6148:H6211" ca="1" si="388">IF((H6147-K6147+SUM(L6147:N6147)+E6147)&lt;0,0,(H6147-K6147+SUM(L6147:N6147)+E6147))</f>
        <v>0</v>
      </c>
      <c r="I6148" s="29">
        <f t="shared" ca="1" si="386"/>
        <v>0</v>
      </c>
      <c r="J6148" s="30">
        <f>Calculator!$G$40</f>
        <v>6.5000000000000002E-2</v>
      </c>
      <c r="K6148" s="29">
        <f ca="1">IF(C6148&gt;=Calculator!$G$27,IF(DAY($C6148)=1,Calculator!$G$34/2,IF(DAY($C6148)=15,Calculator!$G$34/2,0)),0)</f>
        <v>0</v>
      </c>
      <c r="L6148" s="29">
        <f ca="1">IF(DAY($C6148)=28,IF(H6148=0,0,Calculator!$G$35),0)</f>
        <v>0</v>
      </c>
      <c r="M6148" s="29">
        <f ca="1">IF(I6148&gt;0,IF(DAY($C6148)=1,SUM(INDIRECT("I"&amp;(ROW(C6147)-DAY(C6147))):I6147),0),0)</f>
        <v>0</v>
      </c>
      <c r="N6148" s="29">
        <f ca="1">IF(C6148&lt;Calculator!$G$27,0,IF(C6148=Calculator!$G$27,Calculator!$G$39,IF(H6148-K6148&lt;=0,IF(D6148&gt;Calculator!$G$39,IF(H6148-K6148+E6148+L6148+M6148+Calculator!$G$39&gt;Calculator!$G$39,Calculator!$G$39-(H6148+E6148+L6148+M6148-K6148),Calculator!$G$39),D6148),0)))</f>
        <v>0</v>
      </c>
    </row>
    <row r="6149" spans="1:14" ht="15.75" thickBot="1">
      <c r="A6149" s="33" t="str">
        <f ca="1">IF(C6149=Calculator!$H$27,"F",IF(Daily!D6149+Daily!H6149=0,IF(D6148+H6148&gt;0,"L",""),""))</f>
        <v/>
      </c>
      <c r="B6149" s="34">
        <v>6148</v>
      </c>
      <c r="C6149" s="19">
        <f t="shared" ca="1" si="385"/>
        <v>52078</v>
      </c>
      <c r="D6149" s="29">
        <f t="shared" ca="1" si="387"/>
        <v>0</v>
      </c>
      <c r="E6149" s="29">
        <f ca="1">IF(C6149&lt;Calculator!$D$26,0,IF(DAY($C6149)=1,IF(D6149-Calculator!$G$24&gt;0,Calculator!$G$24,D6149),0))</f>
        <v>0</v>
      </c>
      <c r="F6149" s="29">
        <f ca="1">IF(E6149&gt;0,D6149*Calculator!$G$22/12,0)</f>
        <v>0</v>
      </c>
      <c r="G6149" s="29">
        <f ca="1">IF(E6149&gt;0,(IFERROR(-PMT(Calculator!$G$22/12,Calculator!$G$23*12,Calculator!$G$20),0))-F6149,0)</f>
        <v>0</v>
      </c>
      <c r="H6149" s="29">
        <f t="shared" ca="1" si="388"/>
        <v>0</v>
      </c>
      <c r="I6149" s="29">
        <f t="shared" ca="1" si="386"/>
        <v>0</v>
      </c>
      <c r="J6149" s="30">
        <f>Calculator!$G$40</f>
        <v>6.5000000000000002E-2</v>
      </c>
      <c r="K6149" s="29">
        <f ca="1">IF(C6149&gt;=Calculator!$G$27,IF(DAY($C6149)=1,Calculator!$G$34/2,IF(DAY($C6149)=15,Calculator!$G$34/2,0)),0)</f>
        <v>0</v>
      </c>
      <c r="L6149" s="29">
        <f ca="1">IF(DAY($C6149)=28,IF(H6149=0,0,Calculator!$G$35),0)</f>
        <v>0</v>
      </c>
      <c r="M6149" s="29">
        <f ca="1">IF(I6149&gt;0,IF(DAY($C6149)=1,SUM(INDIRECT("I"&amp;(ROW(C6148)-DAY(C6148))):I6148),0),0)</f>
        <v>0</v>
      </c>
      <c r="N6149" s="29">
        <f ca="1">IF(C6149&lt;Calculator!$G$27,0,IF(C6149=Calculator!$G$27,Calculator!$G$39,IF(H6149-K6149&lt;=0,IF(D6149&gt;Calculator!$G$39,IF(H6149-K6149+E6149+L6149+M6149+Calculator!$G$39&gt;Calculator!$G$39,Calculator!$G$39-(H6149+E6149+L6149+M6149-K6149),Calculator!$G$39),D6149),0)))</f>
        <v>0</v>
      </c>
    </row>
    <row r="6150" spans="1:14" ht="15.75" thickBot="1">
      <c r="A6150" s="33" t="str">
        <f ca="1">IF(C6150=Calculator!$H$27,"F",IF(Daily!D6150+Daily!H6150=0,IF(D6149+H6149&gt;0,"L",""),""))</f>
        <v/>
      </c>
      <c r="B6150" s="34">
        <v>6149</v>
      </c>
      <c r="C6150" s="19">
        <f t="shared" ca="1" si="385"/>
        <v>52079</v>
      </c>
      <c r="D6150" s="29">
        <f t="shared" ca="1" si="387"/>
        <v>0</v>
      </c>
      <c r="E6150" s="29">
        <f ca="1">IF(C6150&lt;Calculator!$D$26,0,IF(DAY($C6150)=1,IF(D6150-Calculator!$G$24&gt;0,Calculator!$G$24,D6150),0))</f>
        <v>0</v>
      </c>
      <c r="F6150" s="29">
        <f ca="1">IF(E6150&gt;0,D6150*Calculator!$G$22/12,0)</f>
        <v>0</v>
      </c>
      <c r="G6150" s="29">
        <f ca="1">IF(E6150&gt;0,(IFERROR(-PMT(Calculator!$G$22/12,Calculator!$G$23*12,Calculator!$G$20),0))-F6150,0)</f>
        <v>0</v>
      </c>
      <c r="H6150" s="29">
        <f t="shared" ca="1" si="388"/>
        <v>0</v>
      </c>
      <c r="I6150" s="29">
        <f t="shared" ca="1" si="386"/>
        <v>0</v>
      </c>
      <c r="J6150" s="30">
        <f>Calculator!$G$40</f>
        <v>6.5000000000000002E-2</v>
      </c>
      <c r="K6150" s="29">
        <f ca="1">IF(C6150&gt;=Calculator!$G$27,IF(DAY($C6150)=1,Calculator!$G$34/2,IF(DAY($C6150)=15,Calculator!$G$34/2,0)),0)</f>
        <v>4500</v>
      </c>
      <c r="L6150" s="29">
        <f ca="1">IF(DAY($C6150)=28,IF(H6150=0,0,Calculator!$G$35),0)</f>
        <v>0</v>
      </c>
      <c r="M6150" s="29">
        <f ca="1">IF(I6150&gt;0,IF(DAY($C6150)=1,SUM(INDIRECT("I"&amp;(ROW(C6149)-DAY(C6149))):I6149),0),0)</f>
        <v>0</v>
      </c>
      <c r="N6150" s="29">
        <f ca="1">IF(C6150&lt;Calculator!$G$27,0,IF(C6150=Calculator!$G$27,Calculator!$G$39,IF(H6150-K6150&lt;=0,IF(D6150&gt;Calculator!$G$39,IF(H6150-K6150+E6150+L6150+M6150+Calculator!$G$39&gt;Calculator!$G$39,Calculator!$G$39-(H6150+E6150+L6150+M6150-K6150),Calculator!$G$39),D6150),0)))</f>
        <v>0</v>
      </c>
    </row>
    <row r="6151" spans="1:14" ht="15.75" thickBot="1">
      <c r="A6151" s="33" t="str">
        <f ca="1">IF(C6151=Calculator!$H$27,"F",IF(Daily!D6151+Daily!H6151=0,IF(D6150+H6150&gt;0,"L",""),""))</f>
        <v/>
      </c>
      <c r="B6151" s="34">
        <v>6150</v>
      </c>
      <c r="C6151" s="19">
        <f t="shared" ca="1" si="385"/>
        <v>52080</v>
      </c>
      <c r="D6151" s="29">
        <f t="shared" ca="1" si="387"/>
        <v>0</v>
      </c>
      <c r="E6151" s="29">
        <f ca="1">IF(C6151&lt;Calculator!$D$26,0,IF(DAY($C6151)=1,IF(D6151-Calculator!$G$24&gt;0,Calculator!$G$24,D6151),0))</f>
        <v>0</v>
      </c>
      <c r="F6151" s="29">
        <f ca="1">IF(E6151&gt;0,D6151*Calculator!$G$22/12,0)</f>
        <v>0</v>
      </c>
      <c r="G6151" s="29">
        <f ca="1">IF(E6151&gt;0,(IFERROR(-PMT(Calculator!$G$22/12,Calculator!$G$23*12,Calculator!$G$20),0))-F6151,0)</f>
        <v>0</v>
      </c>
      <c r="H6151" s="29">
        <f t="shared" ca="1" si="388"/>
        <v>0</v>
      </c>
      <c r="I6151" s="29">
        <f t="shared" ca="1" si="386"/>
        <v>0</v>
      </c>
      <c r="J6151" s="30">
        <f>Calculator!$G$40</f>
        <v>6.5000000000000002E-2</v>
      </c>
      <c r="K6151" s="29">
        <f ca="1">IF(C6151&gt;=Calculator!$G$27,IF(DAY($C6151)=1,Calculator!$G$34/2,IF(DAY($C6151)=15,Calculator!$G$34/2,0)),0)</f>
        <v>0</v>
      </c>
      <c r="L6151" s="29">
        <f ca="1">IF(DAY($C6151)=28,IF(H6151=0,0,Calculator!$G$35),0)</f>
        <v>0</v>
      </c>
      <c r="M6151" s="29">
        <f ca="1">IF(I6151&gt;0,IF(DAY($C6151)=1,SUM(INDIRECT("I"&amp;(ROW(C6150)-DAY(C6150))):I6150),0),0)</f>
        <v>0</v>
      </c>
      <c r="N6151" s="29">
        <f ca="1">IF(C6151&lt;Calculator!$G$27,0,IF(C6151=Calculator!$G$27,Calculator!$G$39,IF(H6151-K6151&lt;=0,IF(D6151&gt;Calculator!$G$39,IF(H6151-K6151+E6151+L6151+M6151+Calculator!$G$39&gt;Calculator!$G$39,Calculator!$G$39-(H6151+E6151+L6151+M6151-K6151),Calculator!$G$39),D6151),0)))</f>
        <v>0</v>
      </c>
    </row>
    <row r="6152" spans="1:14" ht="15.75" thickBot="1">
      <c r="A6152" s="33" t="str">
        <f ca="1">IF(C6152=Calculator!$H$27,"F",IF(Daily!D6152+Daily!H6152=0,IF(D6151+H6151&gt;0,"L",""),""))</f>
        <v/>
      </c>
      <c r="B6152" s="34">
        <v>6151</v>
      </c>
      <c r="C6152" s="19">
        <f t="shared" ca="1" si="385"/>
        <v>52081</v>
      </c>
      <c r="D6152" s="29">
        <f t="shared" ca="1" si="387"/>
        <v>0</v>
      </c>
      <c r="E6152" s="29">
        <f ca="1">IF(C6152&lt;Calculator!$D$26,0,IF(DAY($C6152)=1,IF(D6152-Calculator!$G$24&gt;0,Calculator!$G$24,D6152),0))</f>
        <v>0</v>
      </c>
      <c r="F6152" s="29">
        <f ca="1">IF(E6152&gt;0,D6152*Calculator!$G$22/12,0)</f>
        <v>0</v>
      </c>
      <c r="G6152" s="29">
        <f ca="1">IF(E6152&gt;0,(IFERROR(-PMT(Calculator!$G$22/12,Calculator!$G$23*12,Calculator!$G$20),0))-F6152,0)</f>
        <v>0</v>
      </c>
      <c r="H6152" s="29">
        <f t="shared" ca="1" si="388"/>
        <v>0</v>
      </c>
      <c r="I6152" s="29">
        <f t="shared" ca="1" si="386"/>
        <v>0</v>
      </c>
      <c r="J6152" s="30">
        <f>Calculator!$G$40</f>
        <v>6.5000000000000002E-2</v>
      </c>
      <c r="K6152" s="29">
        <f ca="1">IF(C6152&gt;=Calculator!$G$27,IF(DAY($C6152)=1,Calculator!$G$34/2,IF(DAY($C6152)=15,Calculator!$G$34/2,0)),0)</f>
        <v>0</v>
      </c>
      <c r="L6152" s="29">
        <f ca="1">IF(DAY($C6152)=28,IF(H6152=0,0,Calculator!$G$35),0)</f>
        <v>0</v>
      </c>
      <c r="M6152" s="29">
        <f ca="1">IF(I6152&gt;0,IF(DAY($C6152)=1,SUM(INDIRECT("I"&amp;(ROW(C6151)-DAY(C6151))):I6151),0),0)</f>
        <v>0</v>
      </c>
      <c r="N6152" s="29">
        <f ca="1">IF(C6152&lt;Calculator!$G$27,0,IF(C6152=Calculator!$G$27,Calculator!$G$39,IF(H6152-K6152&lt;=0,IF(D6152&gt;Calculator!$G$39,IF(H6152-K6152+E6152+L6152+M6152+Calculator!$G$39&gt;Calculator!$G$39,Calculator!$G$39-(H6152+E6152+L6152+M6152-K6152),Calculator!$G$39),D6152),0)))</f>
        <v>0</v>
      </c>
    </row>
    <row r="6153" spans="1:14" ht="15.75" thickBot="1">
      <c r="A6153" s="33" t="str">
        <f ca="1">IF(C6153=Calculator!$H$27,"F",IF(Daily!D6153+Daily!H6153=0,IF(D6152+H6152&gt;0,"L",""),""))</f>
        <v/>
      </c>
      <c r="B6153" s="34">
        <v>6152</v>
      </c>
      <c r="C6153" s="19">
        <f t="shared" ca="1" si="385"/>
        <v>52082</v>
      </c>
      <c r="D6153" s="29">
        <f t="shared" ca="1" si="387"/>
        <v>0</v>
      </c>
      <c r="E6153" s="29">
        <f ca="1">IF(C6153&lt;Calculator!$D$26,0,IF(DAY($C6153)=1,IF(D6153-Calculator!$G$24&gt;0,Calculator!$G$24,D6153),0))</f>
        <v>0</v>
      </c>
      <c r="F6153" s="29">
        <f ca="1">IF(E6153&gt;0,D6153*Calculator!$G$22/12,0)</f>
        <v>0</v>
      </c>
      <c r="G6153" s="29">
        <f ca="1">IF(E6153&gt;0,(IFERROR(-PMT(Calculator!$G$22/12,Calculator!$G$23*12,Calculator!$G$20),0))-F6153,0)</f>
        <v>0</v>
      </c>
      <c r="H6153" s="29">
        <f t="shared" ca="1" si="388"/>
        <v>0</v>
      </c>
      <c r="I6153" s="29">
        <f t="shared" ca="1" si="386"/>
        <v>0</v>
      </c>
      <c r="J6153" s="30">
        <f>Calculator!$G$40</f>
        <v>6.5000000000000002E-2</v>
      </c>
      <c r="K6153" s="29">
        <f ca="1">IF(C6153&gt;=Calculator!$G$27,IF(DAY($C6153)=1,Calculator!$G$34/2,IF(DAY($C6153)=15,Calculator!$G$34/2,0)),0)</f>
        <v>0</v>
      </c>
      <c r="L6153" s="29">
        <f ca="1">IF(DAY($C6153)=28,IF(H6153=0,0,Calculator!$G$35),0)</f>
        <v>0</v>
      </c>
      <c r="M6153" s="29">
        <f ca="1">IF(I6153&gt;0,IF(DAY($C6153)=1,SUM(INDIRECT("I"&amp;(ROW(C6152)-DAY(C6152))):I6152),0),0)</f>
        <v>0</v>
      </c>
      <c r="N6153" s="29">
        <f ca="1">IF(C6153&lt;Calculator!$G$27,0,IF(C6153=Calculator!$G$27,Calculator!$G$39,IF(H6153-K6153&lt;=0,IF(D6153&gt;Calculator!$G$39,IF(H6153-K6153+E6153+L6153+M6153+Calculator!$G$39&gt;Calculator!$G$39,Calculator!$G$39-(H6153+E6153+L6153+M6153-K6153),Calculator!$G$39),D6153),0)))</f>
        <v>0</v>
      </c>
    </row>
    <row r="6154" spans="1:14" ht="15.75" thickBot="1">
      <c r="A6154" s="33" t="str">
        <f ca="1">IF(C6154=Calculator!$H$27,"F",IF(Daily!D6154+Daily!H6154=0,IF(D6153+H6153&gt;0,"L",""),""))</f>
        <v/>
      </c>
      <c r="B6154" s="34">
        <v>6153</v>
      </c>
      <c r="C6154" s="19">
        <f t="shared" ca="1" si="385"/>
        <v>52083</v>
      </c>
      <c r="D6154" s="29">
        <f t="shared" ca="1" si="387"/>
        <v>0</v>
      </c>
      <c r="E6154" s="29">
        <f ca="1">IF(C6154&lt;Calculator!$D$26,0,IF(DAY($C6154)=1,IF(D6154-Calculator!$G$24&gt;0,Calculator!$G$24,D6154),0))</f>
        <v>0</v>
      </c>
      <c r="F6154" s="29">
        <f ca="1">IF(E6154&gt;0,D6154*Calculator!$G$22/12,0)</f>
        <v>0</v>
      </c>
      <c r="G6154" s="29">
        <f ca="1">IF(E6154&gt;0,(IFERROR(-PMT(Calculator!$G$22/12,Calculator!$G$23*12,Calculator!$G$20),0))-F6154,0)</f>
        <v>0</v>
      </c>
      <c r="H6154" s="29">
        <f t="shared" ca="1" si="388"/>
        <v>0</v>
      </c>
      <c r="I6154" s="29">
        <f t="shared" ca="1" si="386"/>
        <v>0</v>
      </c>
      <c r="J6154" s="30">
        <f>Calculator!$G$40</f>
        <v>6.5000000000000002E-2</v>
      </c>
      <c r="K6154" s="29">
        <f ca="1">IF(C6154&gt;=Calculator!$G$27,IF(DAY($C6154)=1,Calculator!$G$34/2,IF(DAY($C6154)=15,Calculator!$G$34/2,0)),0)</f>
        <v>0</v>
      </c>
      <c r="L6154" s="29">
        <f ca="1">IF(DAY($C6154)=28,IF(H6154=0,0,Calculator!$G$35),0)</f>
        <v>0</v>
      </c>
      <c r="M6154" s="29">
        <f ca="1">IF(I6154&gt;0,IF(DAY($C6154)=1,SUM(INDIRECT("I"&amp;(ROW(C6153)-DAY(C6153))):I6153),0),0)</f>
        <v>0</v>
      </c>
      <c r="N6154" s="29">
        <f ca="1">IF(C6154&lt;Calculator!$G$27,0,IF(C6154=Calculator!$G$27,Calculator!$G$39,IF(H6154-K6154&lt;=0,IF(D6154&gt;Calculator!$G$39,IF(H6154-K6154+E6154+L6154+M6154+Calculator!$G$39&gt;Calculator!$G$39,Calculator!$G$39-(H6154+E6154+L6154+M6154-K6154),Calculator!$G$39),D6154),0)))</f>
        <v>0</v>
      </c>
    </row>
    <row r="6155" spans="1:14" ht="15.75" thickBot="1">
      <c r="A6155" s="33" t="str">
        <f ca="1">IF(C6155=Calculator!$H$27,"F",IF(Daily!D6155+Daily!H6155=0,IF(D6154+H6154&gt;0,"L",""),""))</f>
        <v/>
      </c>
      <c r="B6155" s="34">
        <v>6154</v>
      </c>
      <c r="C6155" s="19">
        <f t="shared" ca="1" si="385"/>
        <v>52084</v>
      </c>
      <c r="D6155" s="29">
        <f t="shared" ca="1" si="387"/>
        <v>0</v>
      </c>
      <c r="E6155" s="29">
        <f ca="1">IF(C6155&lt;Calculator!$D$26,0,IF(DAY($C6155)=1,IF(D6155-Calculator!$G$24&gt;0,Calculator!$G$24,D6155),0))</f>
        <v>0</v>
      </c>
      <c r="F6155" s="29">
        <f ca="1">IF(E6155&gt;0,D6155*Calculator!$G$22/12,0)</f>
        <v>0</v>
      </c>
      <c r="G6155" s="29">
        <f ca="1">IF(E6155&gt;0,(IFERROR(-PMT(Calculator!$G$22/12,Calculator!$G$23*12,Calculator!$G$20),0))-F6155,0)</f>
        <v>0</v>
      </c>
      <c r="H6155" s="29">
        <f t="shared" ca="1" si="388"/>
        <v>0</v>
      </c>
      <c r="I6155" s="29">
        <f t="shared" ca="1" si="386"/>
        <v>0</v>
      </c>
      <c r="J6155" s="30">
        <f>Calculator!$G$40</f>
        <v>6.5000000000000002E-2</v>
      </c>
      <c r="K6155" s="29">
        <f ca="1">IF(C6155&gt;=Calculator!$G$27,IF(DAY($C6155)=1,Calculator!$G$34/2,IF(DAY($C6155)=15,Calculator!$G$34/2,0)),0)</f>
        <v>0</v>
      </c>
      <c r="L6155" s="29">
        <f ca="1">IF(DAY($C6155)=28,IF(H6155=0,0,Calculator!$G$35),0)</f>
        <v>0</v>
      </c>
      <c r="M6155" s="29">
        <f ca="1">IF(I6155&gt;0,IF(DAY($C6155)=1,SUM(INDIRECT("I"&amp;(ROW(C6154)-DAY(C6154))):I6154),0),0)</f>
        <v>0</v>
      </c>
      <c r="N6155" s="29">
        <f ca="1">IF(C6155&lt;Calculator!$G$27,0,IF(C6155=Calculator!$G$27,Calculator!$G$39,IF(H6155-K6155&lt;=0,IF(D6155&gt;Calculator!$G$39,IF(H6155-K6155+E6155+L6155+M6155+Calculator!$G$39&gt;Calculator!$G$39,Calculator!$G$39-(H6155+E6155+L6155+M6155-K6155),Calculator!$G$39),D6155),0)))</f>
        <v>0</v>
      </c>
    </row>
    <row r="6156" spans="1:14" ht="15.75" thickBot="1">
      <c r="A6156" s="33" t="str">
        <f ca="1">IF(C6156=Calculator!$H$27,"F",IF(Daily!D6156+Daily!H6156=0,IF(D6155+H6155&gt;0,"L",""),""))</f>
        <v/>
      </c>
      <c r="B6156" s="34">
        <v>6155</v>
      </c>
      <c r="C6156" s="19">
        <f t="shared" ca="1" si="385"/>
        <v>52085</v>
      </c>
      <c r="D6156" s="29">
        <f t="shared" ca="1" si="387"/>
        <v>0</v>
      </c>
      <c r="E6156" s="29">
        <f ca="1">IF(C6156&lt;Calculator!$D$26,0,IF(DAY($C6156)=1,IF(D6156-Calculator!$G$24&gt;0,Calculator!$G$24,D6156),0))</f>
        <v>0</v>
      </c>
      <c r="F6156" s="29">
        <f ca="1">IF(E6156&gt;0,D6156*Calculator!$G$22/12,0)</f>
        <v>0</v>
      </c>
      <c r="G6156" s="29">
        <f ca="1">IF(E6156&gt;0,(IFERROR(-PMT(Calculator!$G$22/12,Calculator!$G$23*12,Calculator!$G$20),0))-F6156,0)</f>
        <v>0</v>
      </c>
      <c r="H6156" s="29">
        <f t="shared" ca="1" si="388"/>
        <v>0</v>
      </c>
      <c r="I6156" s="29">
        <f t="shared" ca="1" si="386"/>
        <v>0</v>
      </c>
      <c r="J6156" s="30">
        <f>Calculator!$G$40</f>
        <v>6.5000000000000002E-2</v>
      </c>
      <c r="K6156" s="29">
        <f ca="1">IF(C6156&gt;=Calculator!$G$27,IF(DAY($C6156)=1,Calculator!$G$34/2,IF(DAY($C6156)=15,Calculator!$G$34/2,0)),0)</f>
        <v>0</v>
      </c>
      <c r="L6156" s="29">
        <f ca="1">IF(DAY($C6156)=28,IF(H6156=0,0,Calculator!$G$35),0)</f>
        <v>0</v>
      </c>
      <c r="M6156" s="29">
        <f ca="1">IF(I6156&gt;0,IF(DAY($C6156)=1,SUM(INDIRECT("I"&amp;(ROW(C6155)-DAY(C6155))):I6155),0),0)</f>
        <v>0</v>
      </c>
      <c r="N6156" s="29">
        <f ca="1">IF(C6156&lt;Calculator!$G$27,0,IF(C6156=Calculator!$G$27,Calculator!$G$39,IF(H6156-K6156&lt;=0,IF(D6156&gt;Calculator!$G$39,IF(H6156-K6156+E6156+L6156+M6156+Calculator!$G$39&gt;Calculator!$G$39,Calculator!$G$39-(H6156+E6156+L6156+M6156-K6156),Calculator!$G$39),D6156),0)))</f>
        <v>0</v>
      </c>
    </row>
    <row r="6157" spans="1:14" ht="15.75" thickBot="1">
      <c r="A6157" s="33" t="str">
        <f ca="1">IF(C6157=Calculator!$H$27,"F",IF(Daily!D6157+Daily!H6157=0,IF(D6156+H6156&gt;0,"L",""),""))</f>
        <v/>
      </c>
      <c r="B6157" s="34">
        <v>6156</v>
      </c>
      <c r="C6157" s="19">
        <f t="shared" ca="1" si="385"/>
        <v>52086</v>
      </c>
      <c r="D6157" s="29">
        <f t="shared" ca="1" si="387"/>
        <v>0</v>
      </c>
      <c r="E6157" s="29">
        <f ca="1">IF(C6157&lt;Calculator!$D$26,0,IF(DAY($C6157)=1,IF(D6157-Calculator!$G$24&gt;0,Calculator!$G$24,D6157),0))</f>
        <v>0</v>
      </c>
      <c r="F6157" s="29">
        <f ca="1">IF(E6157&gt;0,D6157*Calculator!$G$22/12,0)</f>
        <v>0</v>
      </c>
      <c r="G6157" s="29">
        <f ca="1">IF(E6157&gt;0,(IFERROR(-PMT(Calculator!$G$22/12,Calculator!$G$23*12,Calculator!$G$20),0))-F6157,0)</f>
        <v>0</v>
      </c>
      <c r="H6157" s="29">
        <f t="shared" ca="1" si="388"/>
        <v>0</v>
      </c>
      <c r="I6157" s="29">
        <f t="shared" ca="1" si="386"/>
        <v>0</v>
      </c>
      <c r="J6157" s="30">
        <f>Calculator!$G$40</f>
        <v>6.5000000000000002E-2</v>
      </c>
      <c r="K6157" s="29">
        <f ca="1">IF(C6157&gt;=Calculator!$G$27,IF(DAY($C6157)=1,Calculator!$G$34/2,IF(DAY($C6157)=15,Calculator!$G$34/2,0)),0)</f>
        <v>0</v>
      </c>
      <c r="L6157" s="29">
        <f ca="1">IF(DAY($C6157)=28,IF(H6157=0,0,Calculator!$G$35),0)</f>
        <v>0</v>
      </c>
      <c r="M6157" s="29">
        <f ca="1">IF(I6157&gt;0,IF(DAY($C6157)=1,SUM(INDIRECT("I"&amp;(ROW(C6156)-DAY(C6156))):I6156),0),0)</f>
        <v>0</v>
      </c>
      <c r="N6157" s="29">
        <f ca="1">IF(C6157&lt;Calculator!$G$27,0,IF(C6157=Calculator!$G$27,Calculator!$G$39,IF(H6157-K6157&lt;=0,IF(D6157&gt;Calculator!$G$39,IF(H6157-K6157+E6157+L6157+M6157+Calculator!$G$39&gt;Calculator!$G$39,Calculator!$G$39-(H6157+E6157+L6157+M6157-K6157),Calculator!$G$39),D6157),0)))</f>
        <v>0</v>
      </c>
    </row>
    <row r="6158" spans="1:14" ht="15.75" thickBot="1">
      <c r="A6158" s="33" t="str">
        <f ca="1">IF(C6158=Calculator!$H$27,"F",IF(Daily!D6158+Daily!H6158=0,IF(D6157+H6157&gt;0,"L",""),""))</f>
        <v/>
      </c>
      <c r="B6158" s="34">
        <v>6157</v>
      </c>
      <c r="C6158" s="19">
        <f t="shared" ca="1" si="385"/>
        <v>52087</v>
      </c>
      <c r="D6158" s="29">
        <f t="shared" ca="1" si="387"/>
        <v>0</v>
      </c>
      <c r="E6158" s="29">
        <f ca="1">IF(C6158&lt;Calculator!$D$26,0,IF(DAY($C6158)=1,IF(D6158-Calculator!$G$24&gt;0,Calculator!$G$24,D6158),0))</f>
        <v>0</v>
      </c>
      <c r="F6158" s="29">
        <f ca="1">IF(E6158&gt;0,D6158*Calculator!$G$22/12,0)</f>
        <v>0</v>
      </c>
      <c r="G6158" s="29">
        <f ca="1">IF(E6158&gt;0,(IFERROR(-PMT(Calculator!$G$22/12,Calculator!$G$23*12,Calculator!$G$20),0))-F6158,0)</f>
        <v>0</v>
      </c>
      <c r="H6158" s="29">
        <f t="shared" ca="1" si="388"/>
        <v>0</v>
      </c>
      <c r="I6158" s="29">
        <f t="shared" ca="1" si="386"/>
        <v>0</v>
      </c>
      <c r="J6158" s="30">
        <f>Calculator!$G$40</f>
        <v>6.5000000000000002E-2</v>
      </c>
      <c r="K6158" s="29">
        <f ca="1">IF(C6158&gt;=Calculator!$G$27,IF(DAY($C6158)=1,Calculator!$G$34/2,IF(DAY($C6158)=15,Calculator!$G$34/2,0)),0)</f>
        <v>0</v>
      </c>
      <c r="L6158" s="29">
        <f ca="1">IF(DAY($C6158)=28,IF(H6158=0,0,Calculator!$G$35),0)</f>
        <v>0</v>
      </c>
      <c r="M6158" s="29">
        <f ca="1">IF(I6158&gt;0,IF(DAY($C6158)=1,SUM(INDIRECT("I"&amp;(ROW(C6157)-DAY(C6157))):I6157),0),0)</f>
        <v>0</v>
      </c>
      <c r="N6158" s="29">
        <f ca="1">IF(C6158&lt;Calculator!$G$27,0,IF(C6158=Calculator!$G$27,Calculator!$G$39,IF(H6158-K6158&lt;=0,IF(D6158&gt;Calculator!$G$39,IF(H6158-K6158+E6158+L6158+M6158+Calculator!$G$39&gt;Calculator!$G$39,Calculator!$G$39-(H6158+E6158+L6158+M6158-K6158),Calculator!$G$39),D6158),0)))</f>
        <v>0</v>
      </c>
    </row>
    <row r="6159" spans="1:14" ht="15.75" thickBot="1">
      <c r="A6159" s="33" t="str">
        <f ca="1">IF(C6159=Calculator!$H$27,"F",IF(Daily!D6159+Daily!H6159=0,IF(D6158+H6158&gt;0,"L",""),""))</f>
        <v/>
      </c>
      <c r="B6159" s="34">
        <v>6158</v>
      </c>
      <c r="C6159" s="19">
        <f t="shared" ca="1" si="385"/>
        <v>52088</v>
      </c>
      <c r="D6159" s="29">
        <f t="shared" ca="1" si="387"/>
        <v>0</v>
      </c>
      <c r="E6159" s="29">
        <f ca="1">IF(C6159&lt;Calculator!$D$26,0,IF(DAY($C6159)=1,IF(D6159-Calculator!$G$24&gt;0,Calculator!$G$24,D6159),0))</f>
        <v>0</v>
      </c>
      <c r="F6159" s="29">
        <f ca="1">IF(E6159&gt;0,D6159*Calculator!$G$22/12,0)</f>
        <v>0</v>
      </c>
      <c r="G6159" s="29">
        <f ca="1">IF(E6159&gt;0,(IFERROR(-PMT(Calculator!$G$22/12,Calculator!$G$23*12,Calculator!$G$20),0))-F6159,0)</f>
        <v>0</v>
      </c>
      <c r="H6159" s="29">
        <f t="shared" ca="1" si="388"/>
        <v>0</v>
      </c>
      <c r="I6159" s="29">
        <f t="shared" ca="1" si="386"/>
        <v>0</v>
      </c>
      <c r="J6159" s="30">
        <f>Calculator!$G$40</f>
        <v>6.5000000000000002E-2</v>
      </c>
      <c r="K6159" s="29">
        <f ca="1">IF(C6159&gt;=Calculator!$G$27,IF(DAY($C6159)=1,Calculator!$G$34/2,IF(DAY($C6159)=15,Calculator!$G$34/2,0)),0)</f>
        <v>0</v>
      </c>
      <c r="L6159" s="29">
        <f ca="1">IF(DAY($C6159)=28,IF(H6159=0,0,Calculator!$G$35),0)</f>
        <v>0</v>
      </c>
      <c r="M6159" s="29">
        <f ca="1">IF(I6159&gt;0,IF(DAY($C6159)=1,SUM(INDIRECT("I"&amp;(ROW(C6158)-DAY(C6158))):I6158),0),0)</f>
        <v>0</v>
      </c>
      <c r="N6159" s="29">
        <f ca="1">IF(C6159&lt;Calculator!$G$27,0,IF(C6159=Calculator!$G$27,Calculator!$G$39,IF(H6159-K6159&lt;=0,IF(D6159&gt;Calculator!$G$39,IF(H6159-K6159+E6159+L6159+M6159+Calculator!$G$39&gt;Calculator!$G$39,Calculator!$G$39-(H6159+E6159+L6159+M6159-K6159),Calculator!$G$39),D6159),0)))</f>
        <v>0</v>
      </c>
    </row>
    <row r="6160" spans="1:14" ht="15.75" thickBot="1">
      <c r="A6160" s="33" t="str">
        <f ca="1">IF(C6160=Calculator!$H$27,"F",IF(Daily!D6160+Daily!H6160=0,IF(D6159+H6159&gt;0,"L",""),""))</f>
        <v/>
      </c>
      <c r="B6160" s="34">
        <v>6159</v>
      </c>
      <c r="C6160" s="19">
        <f t="shared" ca="1" si="385"/>
        <v>52089</v>
      </c>
      <c r="D6160" s="29">
        <f t="shared" ca="1" si="387"/>
        <v>0</v>
      </c>
      <c r="E6160" s="29">
        <f ca="1">IF(C6160&lt;Calculator!$D$26,0,IF(DAY($C6160)=1,IF(D6160-Calculator!$G$24&gt;0,Calculator!$G$24,D6160),0))</f>
        <v>0</v>
      </c>
      <c r="F6160" s="29">
        <f ca="1">IF(E6160&gt;0,D6160*Calculator!$G$22/12,0)</f>
        <v>0</v>
      </c>
      <c r="G6160" s="29">
        <f ca="1">IF(E6160&gt;0,(IFERROR(-PMT(Calculator!$G$22/12,Calculator!$G$23*12,Calculator!$G$20),0))-F6160,0)</f>
        <v>0</v>
      </c>
      <c r="H6160" s="29">
        <f t="shared" ca="1" si="388"/>
        <v>0</v>
      </c>
      <c r="I6160" s="29">
        <f t="shared" ca="1" si="386"/>
        <v>0</v>
      </c>
      <c r="J6160" s="30">
        <f>Calculator!$G$40</f>
        <v>6.5000000000000002E-2</v>
      </c>
      <c r="K6160" s="29">
        <f ca="1">IF(C6160&gt;=Calculator!$G$27,IF(DAY($C6160)=1,Calculator!$G$34/2,IF(DAY($C6160)=15,Calculator!$G$34/2,0)),0)</f>
        <v>0</v>
      </c>
      <c r="L6160" s="29">
        <f ca="1">IF(DAY($C6160)=28,IF(H6160=0,0,Calculator!$G$35),0)</f>
        <v>0</v>
      </c>
      <c r="M6160" s="29">
        <f ca="1">IF(I6160&gt;0,IF(DAY($C6160)=1,SUM(INDIRECT("I"&amp;(ROW(C6159)-DAY(C6159))):I6159),0),0)</f>
        <v>0</v>
      </c>
      <c r="N6160" s="29">
        <f ca="1">IF(C6160&lt;Calculator!$G$27,0,IF(C6160=Calculator!$G$27,Calculator!$G$39,IF(H6160-K6160&lt;=0,IF(D6160&gt;Calculator!$G$39,IF(H6160-K6160+E6160+L6160+M6160+Calculator!$G$39&gt;Calculator!$G$39,Calculator!$G$39-(H6160+E6160+L6160+M6160-K6160),Calculator!$G$39),D6160),0)))</f>
        <v>0</v>
      </c>
    </row>
    <row r="6161" spans="1:14" ht="15.75" thickBot="1">
      <c r="A6161" s="33" t="str">
        <f ca="1">IF(C6161=Calculator!$H$27,"F",IF(Daily!D6161+Daily!H6161=0,IF(D6160+H6160&gt;0,"L",""),""))</f>
        <v/>
      </c>
      <c r="B6161" s="34">
        <v>6160</v>
      </c>
      <c r="C6161" s="19">
        <f t="shared" ca="1" si="385"/>
        <v>52090</v>
      </c>
      <c r="D6161" s="29">
        <f t="shared" ca="1" si="387"/>
        <v>0</v>
      </c>
      <c r="E6161" s="29">
        <f ca="1">IF(C6161&lt;Calculator!$D$26,0,IF(DAY($C6161)=1,IF(D6161-Calculator!$G$24&gt;0,Calculator!$G$24,D6161),0))</f>
        <v>0</v>
      </c>
      <c r="F6161" s="29">
        <f ca="1">IF(E6161&gt;0,D6161*Calculator!$G$22/12,0)</f>
        <v>0</v>
      </c>
      <c r="G6161" s="29">
        <f ca="1">IF(E6161&gt;0,(IFERROR(-PMT(Calculator!$G$22/12,Calculator!$G$23*12,Calculator!$G$20),0))-F6161,0)</f>
        <v>0</v>
      </c>
      <c r="H6161" s="29">
        <f t="shared" ca="1" si="388"/>
        <v>0</v>
      </c>
      <c r="I6161" s="29">
        <f t="shared" ca="1" si="386"/>
        <v>0</v>
      </c>
      <c r="J6161" s="30">
        <f>Calculator!$G$40</f>
        <v>6.5000000000000002E-2</v>
      </c>
      <c r="K6161" s="29">
        <f ca="1">IF(C6161&gt;=Calculator!$G$27,IF(DAY($C6161)=1,Calculator!$G$34/2,IF(DAY($C6161)=15,Calculator!$G$34/2,0)),0)</f>
        <v>0</v>
      </c>
      <c r="L6161" s="29">
        <f ca="1">IF(DAY($C6161)=28,IF(H6161=0,0,Calculator!$G$35),0)</f>
        <v>0</v>
      </c>
      <c r="M6161" s="29">
        <f ca="1">IF(I6161&gt;0,IF(DAY($C6161)=1,SUM(INDIRECT("I"&amp;(ROW(C6160)-DAY(C6160))):I6160),0),0)</f>
        <v>0</v>
      </c>
      <c r="N6161" s="29">
        <f ca="1">IF(C6161&lt;Calculator!$G$27,0,IF(C6161=Calculator!$G$27,Calculator!$G$39,IF(H6161-K6161&lt;=0,IF(D6161&gt;Calculator!$G$39,IF(H6161-K6161+E6161+L6161+M6161+Calculator!$G$39&gt;Calculator!$G$39,Calculator!$G$39-(H6161+E6161+L6161+M6161-K6161),Calculator!$G$39),D6161),0)))</f>
        <v>0</v>
      </c>
    </row>
    <row r="6162" spans="1:14" ht="15.75" thickBot="1">
      <c r="A6162" s="33" t="str">
        <f ca="1">IF(C6162=Calculator!$H$27,"F",IF(Daily!D6162+Daily!H6162=0,IF(D6161+H6161&gt;0,"L",""),""))</f>
        <v/>
      </c>
      <c r="B6162" s="34">
        <v>6161</v>
      </c>
      <c r="C6162" s="19">
        <f t="shared" ca="1" si="385"/>
        <v>52091</v>
      </c>
      <c r="D6162" s="29">
        <f t="shared" ca="1" si="387"/>
        <v>0</v>
      </c>
      <c r="E6162" s="29">
        <f ca="1">IF(C6162&lt;Calculator!$D$26,0,IF(DAY($C6162)=1,IF(D6162-Calculator!$G$24&gt;0,Calculator!$G$24,D6162),0))</f>
        <v>0</v>
      </c>
      <c r="F6162" s="29">
        <f ca="1">IF(E6162&gt;0,D6162*Calculator!$G$22/12,0)</f>
        <v>0</v>
      </c>
      <c r="G6162" s="29">
        <f ca="1">IF(E6162&gt;0,(IFERROR(-PMT(Calculator!$G$22/12,Calculator!$G$23*12,Calculator!$G$20),0))-F6162,0)</f>
        <v>0</v>
      </c>
      <c r="H6162" s="29">
        <f t="shared" ca="1" si="388"/>
        <v>0</v>
      </c>
      <c r="I6162" s="29">
        <f t="shared" ca="1" si="386"/>
        <v>0</v>
      </c>
      <c r="J6162" s="30">
        <f>Calculator!$G$40</f>
        <v>6.5000000000000002E-2</v>
      </c>
      <c r="K6162" s="29">
        <f ca="1">IF(C6162&gt;=Calculator!$G$27,IF(DAY($C6162)=1,Calculator!$G$34/2,IF(DAY($C6162)=15,Calculator!$G$34/2,0)),0)</f>
        <v>0</v>
      </c>
      <c r="L6162" s="29">
        <f ca="1">IF(DAY($C6162)=28,IF(H6162=0,0,Calculator!$G$35),0)</f>
        <v>0</v>
      </c>
      <c r="M6162" s="29">
        <f ca="1">IF(I6162&gt;0,IF(DAY($C6162)=1,SUM(INDIRECT("I"&amp;(ROW(C6161)-DAY(C6161))):I6161),0),0)</f>
        <v>0</v>
      </c>
      <c r="N6162" s="29">
        <f ca="1">IF(C6162&lt;Calculator!$G$27,0,IF(C6162=Calculator!$G$27,Calculator!$G$39,IF(H6162-K6162&lt;=0,IF(D6162&gt;Calculator!$G$39,IF(H6162-K6162+E6162+L6162+M6162+Calculator!$G$39&gt;Calculator!$G$39,Calculator!$G$39-(H6162+E6162+L6162+M6162-K6162),Calculator!$G$39),D6162),0)))</f>
        <v>0</v>
      </c>
    </row>
    <row r="6163" spans="1:14" ht="15.75" thickBot="1">
      <c r="A6163" s="33" t="str">
        <f ca="1">IF(C6163=Calculator!$H$27,"F",IF(Daily!D6163+Daily!H6163=0,IF(D6162+H6162&gt;0,"L",""),""))</f>
        <v/>
      </c>
      <c r="B6163" s="34">
        <v>6162</v>
      </c>
      <c r="C6163" s="19">
        <f t="shared" ca="1" si="385"/>
        <v>52092</v>
      </c>
      <c r="D6163" s="29">
        <f t="shared" ca="1" si="387"/>
        <v>0</v>
      </c>
      <c r="E6163" s="29">
        <f ca="1">IF(C6163&lt;Calculator!$D$26,0,IF(DAY($C6163)=1,IF(D6163-Calculator!$G$24&gt;0,Calculator!$G$24,D6163),0))</f>
        <v>0</v>
      </c>
      <c r="F6163" s="29">
        <f ca="1">IF(E6163&gt;0,D6163*Calculator!$G$22/12,0)</f>
        <v>0</v>
      </c>
      <c r="G6163" s="29">
        <f ca="1">IF(E6163&gt;0,(IFERROR(-PMT(Calculator!$G$22/12,Calculator!$G$23*12,Calculator!$G$20),0))-F6163,0)</f>
        <v>0</v>
      </c>
      <c r="H6163" s="29">
        <f t="shared" ca="1" si="388"/>
        <v>0</v>
      </c>
      <c r="I6163" s="29">
        <f t="shared" ca="1" si="386"/>
        <v>0</v>
      </c>
      <c r="J6163" s="30">
        <f>Calculator!$G$40</f>
        <v>6.5000000000000002E-2</v>
      </c>
      <c r="K6163" s="29">
        <f ca="1">IF(C6163&gt;=Calculator!$G$27,IF(DAY($C6163)=1,Calculator!$G$34/2,IF(DAY($C6163)=15,Calculator!$G$34/2,0)),0)</f>
        <v>0</v>
      </c>
      <c r="L6163" s="29">
        <f ca="1">IF(DAY($C6163)=28,IF(H6163=0,0,Calculator!$G$35),0)</f>
        <v>0</v>
      </c>
      <c r="M6163" s="29">
        <f ca="1">IF(I6163&gt;0,IF(DAY($C6163)=1,SUM(INDIRECT("I"&amp;(ROW(C6162)-DAY(C6162))):I6162),0),0)</f>
        <v>0</v>
      </c>
      <c r="N6163" s="29">
        <f ca="1">IF(C6163&lt;Calculator!$G$27,0,IF(C6163=Calculator!$G$27,Calculator!$G$39,IF(H6163-K6163&lt;=0,IF(D6163&gt;Calculator!$G$39,IF(H6163-K6163+E6163+L6163+M6163+Calculator!$G$39&gt;Calculator!$G$39,Calculator!$G$39-(H6163+E6163+L6163+M6163-K6163),Calculator!$G$39),D6163),0)))</f>
        <v>0</v>
      </c>
    </row>
    <row r="6164" spans="1:14" ht="15.75" thickBot="1">
      <c r="A6164" s="33" t="str">
        <f ca="1">IF(C6164=Calculator!$H$27,"F",IF(Daily!D6164+Daily!H6164=0,IF(D6163+H6163&gt;0,"L",""),""))</f>
        <v/>
      </c>
      <c r="B6164" s="34">
        <v>6163</v>
      </c>
      <c r="C6164" s="19">
        <f t="shared" ca="1" si="385"/>
        <v>52093</v>
      </c>
      <c r="D6164" s="29">
        <f t="shared" ca="1" si="387"/>
        <v>0</v>
      </c>
      <c r="E6164" s="29">
        <f ca="1">IF(C6164&lt;Calculator!$D$26,0,IF(DAY($C6164)=1,IF(D6164-Calculator!$G$24&gt;0,Calculator!$G$24,D6164),0))</f>
        <v>0</v>
      </c>
      <c r="F6164" s="29">
        <f ca="1">IF(E6164&gt;0,D6164*Calculator!$G$22/12,0)</f>
        <v>0</v>
      </c>
      <c r="G6164" s="29">
        <f ca="1">IF(E6164&gt;0,(IFERROR(-PMT(Calculator!$G$22/12,Calculator!$G$23*12,Calculator!$G$20),0))-F6164,0)</f>
        <v>0</v>
      </c>
      <c r="H6164" s="29">
        <f t="shared" ca="1" si="388"/>
        <v>0</v>
      </c>
      <c r="I6164" s="29">
        <f t="shared" ca="1" si="386"/>
        <v>0</v>
      </c>
      <c r="J6164" s="30">
        <f>Calculator!$G$40</f>
        <v>6.5000000000000002E-2</v>
      </c>
      <c r="K6164" s="29">
        <f ca="1">IF(C6164&gt;=Calculator!$G$27,IF(DAY($C6164)=1,Calculator!$G$34/2,IF(DAY($C6164)=15,Calculator!$G$34/2,0)),0)</f>
        <v>4500</v>
      </c>
      <c r="L6164" s="29">
        <f ca="1">IF(DAY($C6164)=28,IF(H6164=0,0,Calculator!$G$35),0)</f>
        <v>0</v>
      </c>
      <c r="M6164" s="29">
        <f ca="1">IF(I6164&gt;0,IF(DAY($C6164)=1,SUM(INDIRECT("I"&amp;(ROW(C6163)-DAY(C6163))):I6163),0),0)</f>
        <v>0</v>
      </c>
      <c r="N6164" s="29">
        <f ca="1">IF(C6164&lt;Calculator!$G$27,0,IF(C6164=Calculator!$G$27,Calculator!$G$39,IF(H6164-K6164&lt;=0,IF(D6164&gt;Calculator!$G$39,IF(H6164-K6164+E6164+L6164+M6164+Calculator!$G$39&gt;Calculator!$G$39,Calculator!$G$39-(H6164+E6164+L6164+M6164-K6164),Calculator!$G$39),D6164),0)))</f>
        <v>0</v>
      </c>
    </row>
    <row r="6165" spans="1:14" ht="15.75" thickBot="1">
      <c r="A6165" s="33" t="str">
        <f ca="1">IF(C6165=Calculator!$H$27,"F",IF(Daily!D6165+Daily!H6165=0,IF(D6164+H6164&gt;0,"L",""),""))</f>
        <v/>
      </c>
      <c r="B6165" s="34">
        <v>6164</v>
      </c>
      <c r="C6165" s="19">
        <f t="shared" ca="1" si="385"/>
        <v>52094</v>
      </c>
      <c r="D6165" s="29">
        <f t="shared" ca="1" si="387"/>
        <v>0</v>
      </c>
      <c r="E6165" s="29">
        <f ca="1">IF(C6165&lt;Calculator!$D$26,0,IF(DAY($C6165)=1,IF(D6165-Calculator!$G$24&gt;0,Calculator!$G$24,D6165),0))</f>
        <v>0</v>
      </c>
      <c r="F6165" s="29">
        <f ca="1">IF(E6165&gt;0,D6165*Calculator!$G$22/12,0)</f>
        <v>0</v>
      </c>
      <c r="G6165" s="29">
        <f ca="1">IF(E6165&gt;0,(IFERROR(-PMT(Calculator!$G$22/12,Calculator!$G$23*12,Calculator!$G$20),0))-F6165,0)</f>
        <v>0</v>
      </c>
      <c r="H6165" s="29">
        <f t="shared" ca="1" si="388"/>
        <v>0</v>
      </c>
      <c r="I6165" s="29">
        <f t="shared" ca="1" si="386"/>
        <v>0</v>
      </c>
      <c r="J6165" s="30">
        <f>Calculator!$G$40</f>
        <v>6.5000000000000002E-2</v>
      </c>
      <c r="K6165" s="29">
        <f ca="1">IF(C6165&gt;=Calculator!$G$27,IF(DAY($C6165)=1,Calculator!$G$34/2,IF(DAY($C6165)=15,Calculator!$G$34/2,0)),0)</f>
        <v>0</v>
      </c>
      <c r="L6165" s="29">
        <f ca="1">IF(DAY($C6165)=28,IF(H6165=0,0,Calculator!$G$35),0)</f>
        <v>0</v>
      </c>
      <c r="M6165" s="29">
        <f ca="1">IF(I6165&gt;0,IF(DAY($C6165)=1,SUM(INDIRECT("I"&amp;(ROW(C6164)-DAY(C6164))):I6164),0),0)</f>
        <v>0</v>
      </c>
      <c r="N6165" s="29">
        <f ca="1">IF(C6165&lt;Calculator!$G$27,0,IF(C6165=Calculator!$G$27,Calculator!$G$39,IF(H6165-K6165&lt;=0,IF(D6165&gt;Calculator!$G$39,IF(H6165-K6165+E6165+L6165+M6165+Calculator!$G$39&gt;Calculator!$G$39,Calculator!$G$39-(H6165+E6165+L6165+M6165-K6165),Calculator!$G$39),D6165),0)))</f>
        <v>0</v>
      </c>
    </row>
    <row r="6166" spans="1:14" ht="15.75" thickBot="1">
      <c r="A6166" s="33" t="str">
        <f ca="1">IF(C6166=Calculator!$H$27,"F",IF(Daily!D6166+Daily!H6166=0,IF(D6165+H6165&gt;0,"L",""),""))</f>
        <v/>
      </c>
      <c r="B6166" s="34">
        <v>6165</v>
      </c>
      <c r="C6166" s="19">
        <f t="shared" ca="1" si="385"/>
        <v>52095</v>
      </c>
      <c r="D6166" s="29">
        <f t="shared" ca="1" si="387"/>
        <v>0</v>
      </c>
      <c r="E6166" s="29">
        <f ca="1">IF(C6166&lt;Calculator!$D$26,0,IF(DAY($C6166)=1,IF(D6166-Calculator!$G$24&gt;0,Calculator!$G$24,D6166),0))</f>
        <v>0</v>
      </c>
      <c r="F6166" s="29">
        <f ca="1">IF(E6166&gt;0,D6166*Calculator!$G$22/12,0)</f>
        <v>0</v>
      </c>
      <c r="G6166" s="29">
        <f ca="1">IF(E6166&gt;0,(IFERROR(-PMT(Calculator!$G$22/12,Calculator!$G$23*12,Calculator!$G$20),0))-F6166,0)</f>
        <v>0</v>
      </c>
      <c r="H6166" s="29">
        <f t="shared" ca="1" si="388"/>
        <v>0</v>
      </c>
      <c r="I6166" s="29">
        <f t="shared" ca="1" si="386"/>
        <v>0</v>
      </c>
      <c r="J6166" s="30">
        <f>Calculator!$G$40</f>
        <v>6.5000000000000002E-2</v>
      </c>
      <c r="K6166" s="29">
        <f ca="1">IF(C6166&gt;=Calculator!$G$27,IF(DAY($C6166)=1,Calculator!$G$34/2,IF(DAY($C6166)=15,Calculator!$G$34/2,0)),0)</f>
        <v>0</v>
      </c>
      <c r="L6166" s="29">
        <f ca="1">IF(DAY($C6166)=28,IF(H6166=0,0,Calculator!$G$35),0)</f>
        <v>0</v>
      </c>
      <c r="M6166" s="29">
        <f ca="1">IF(I6166&gt;0,IF(DAY($C6166)=1,SUM(INDIRECT("I"&amp;(ROW(C6165)-DAY(C6165))):I6165),0),0)</f>
        <v>0</v>
      </c>
      <c r="N6166" s="29">
        <f ca="1">IF(C6166&lt;Calculator!$G$27,0,IF(C6166=Calculator!$G$27,Calculator!$G$39,IF(H6166-K6166&lt;=0,IF(D6166&gt;Calculator!$G$39,IF(H6166-K6166+E6166+L6166+M6166+Calculator!$G$39&gt;Calculator!$G$39,Calculator!$G$39-(H6166+E6166+L6166+M6166-K6166),Calculator!$G$39),D6166),0)))</f>
        <v>0</v>
      </c>
    </row>
    <row r="6167" spans="1:14" ht="15.75" thickBot="1">
      <c r="A6167" s="33" t="str">
        <f ca="1">IF(C6167=Calculator!$H$27,"F",IF(Daily!D6167+Daily!H6167=0,IF(D6166+H6166&gt;0,"L",""),""))</f>
        <v/>
      </c>
      <c r="B6167" s="34">
        <v>6166</v>
      </c>
      <c r="C6167" s="19">
        <f t="shared" ca="1" si="385"/>
        <v>52096</v>
      </c>
      <c r="D6167" s="29">
        <f t="shared" ca="1" si="387"/>
        <v>0</v>
      </c>
      <c r="E6167" s="29">
        <f ca="1">IF(C6167&lt;Calculator!$D$26,0,IF(DAY($C6167)=1,IF(D6167-Calculator!$G$24&gt;0,Calculator!$G$24,D6167),0))</f>
        <v>0</v>
      </c>
      <c r="F6167" s="29">
        <f ca="1">IF(E6167&gt;0,D6167*Calculator!$G$22/12,0)</f>
        <v>0</v>
      </c>
      <c r="G6167" s="29">
        <f ca="1">IF(E6167&gt;0,(IFERROR(-PMT(Calculator!$G$22/12,Calculator!$G$23*12,Calculator!$G$20),0))-F6167,0)</f>
        <v>0</v>
      </c>
      <c r="H6167" s="29">
        <f t="shared" ca="1" si="388"/>
        <v>0</v>
      </c>
      <c r="I6167" s="29">
        <f t="shared" ca="1" si="386"/>
        <v>0</v>
      </c>
      <c r="J6167" s="30">
        <f>Calculator!$G$40</f>
        <v>6.5000000000000002E-2</v>
      </c>
      <c r="K6167" s="29">
        <f ca="1">IF(C6167&gt;=Calculator!$G$27,IF(DAY($C6167)=1,Calculator!$G$34/2,IF(DAY($C6167)=15,Calculator!$G$34/2,0)),0)</f>
        <v>0</v>
      </c>
      <c r="L6167" s="29">
        <f ca="1">IF(DAY($C6167)=28,IF(H6167=0,0,Calculator!$G$35),0)</f>
        <v>0</v>
      </c>
      <c r="M6167" s="29">
        <f ca="1">IF(I6167&gt;0,IF(DAY($C6167)=1,SUM(INDIRECT("I"&amp;(ROW(C6166)-DAY(C6166))):I6166),0),0)</f>
        <v>0</v>
      </c>
      <c r="N6167" s="29">
        <f ca="1">IF(C6167&lt;Calculator!$G$27,0,IF(C6167=Calculator!$G$27,Calculator!$G$39,IF(H6167-K6167&lt;=0,IF(D6167&gt;Calculator!$G$39,IF(H6167-K6167+E6167+L6167+M6167+Calculator!$G$39&gt;Calculator!$G$39,Calculator!$G$39-(H6167+E6167+L6167+M6167-K6167),Calculator!$G$39),D6167),0)))</f>
        <v>0</v>
      </c>
    </row>
    <row r="6168" spans="1:14" ht="15.75" thickBot="1">
      <c r="A6168" s="33" t="str">
        <f ca="1">IF(C6168=Calculator!$H$27,"F",IF(Daily!D6168+Daily!H6168=0,IF(D6167+H6167&gt;0,"L",""),""))</f>
        <v/>
      </c>
      <c r="B6168" s="34">
        <v>6167</v>
      </c>
      <c r="C6168" s="19">
        <f t="shared" ca="1" si="385"/>
        <v>52097</v>
      </c>
      <c r="D6168" s="29">
        <f t="shared" ca="1" si="387"/>
        <v>0</v>
      </c>
      <c r="E6168" s="29">
        <f ca="1">IF(C6168&lt;Calculator!$D$26,0,IF(DAY($C6168)=1,IF(D6168-Calculator!$G$24&gt;0,Calculator!$G$24,D6168),0))</f>
        <v>0</v>
      </c>
      <c r="F6168" s="29">
        <f ca="1">IF(E6168&gt;0,D6168*Calculator!$G$22/12,0)</f>
        <v>0</v>
      </c>
      <c r="G6168" s="29">
        <f ca="1">IF(E6168&gt;0,(IFERROR(-PMT(Calculator!$G$22/12,Calculator!$G$23*12,Calculator!$G$20),0))-F6168,0)</f>
        <v>0</v>
      </c>
      <c r="H6168" s="29">
        <f t="shared" ca="1" si="388"/>
        <v>0</v>
      </c>
      <c r="I6168" s="29">
        <f t="shared" ca="1" si="386"/>
        <v>0</v>
      </c>
      <c r="J6168" s="30">
        <f>Calculator!$G$40</f>
        <v>6.5000000000000002E-2</v>
      </c>
      <c r="K6168" s="29">
        <f ca="1">IF(C6168&gt;=Calculator!$G$27,IF(DAY($C6168)=1,Calculator!$G$34/2,IF(DAY($C6168)=15,Calculator!$G$34/2,0)),0)</f>
        <v>0</v>
      </c>
      <c r="L6168" s="29">
        <f ca="1">IF(DAY($C6168)=28,IF(H6168=0,0,Calculator!$G$35),0)</f>
        <v>0</v>
      </c>
      <c r="M6168" s="29">
        <f ca="1">IF(I6168&gt;0,IF(DAY($C6168)=1,SUM(INDIRECT("I"&amp;(ROW(C6167)-DAY(C6167))):I6167),0),0)</f>
        <v>0</v>
      </c>
      <c r="N6168" s="29">
        <f ca="1">IF(C6168&lt;Calculator!$G$27,0,IF(C6168=Calculator!$G$27,Calculator!$G$39,IF(H6168-K6168&lt;=0,IF(D6168&gt;Calculator!$G$39,IF(H6168-K6168+E6168+L6168+M6168+Calculator!$G$39&gt;Calculator!$G$39,Calculator!$G$39-(H6168+E6168+L6168+M6168-K6168),Calculator!$G$39),D6168),0)))</f>
        <v>0</v>
      </c>
    </row>
    <row r="6169" spans="1:14" ht="15.75" thickBot="1">
      <c r="A6169" s="33" t="str">
        <f ca="1">IF(C6169=Calculator!$H$27,"F",IF(Daily!D6169+Daily!H6169=0,IF(D6168+H6168&gt;0,"L",""),""))</f>
        <v/>
      </c>
      <c r="B6169" s="34">
        <v>6168</v>
      </c>
      <c r="C6169" s="19">
        <f t="shared" ca="1" si="385"/>
        <v>52098</v>
      </c>
      <c r="D6169" s="29">
        <f t="shared" ca="1" si="387"/>
        <v>0</v>
      </c>
      <c r="E6169" s="29">
        <f ca="1">IF(C6169&lt;Calculator!$D$26,0,IF(DAY($C6169)=1,IF(D6169-Calculator!$G$24&gt;0,Calculator!$G$24,D6169),0))</f>
        <v>0</v>
      </c>
      <c r="F6169" s="29">
        <f ca="1">IF(E6169&gt;0,D6169*Calculator!$G$22/12,0)</f>
        <v>0</v>
      </c>
      <c r="G6169" s="29">
        <f ca="1">IF(E6169&gt;0,(IFERROR(-PMT(Calculator!$G$22/12,Calculator!$G$23*12,Calculator!$G$20),0))-F6169,0)</f>
        <v>0</v>
      </c>
      <c r="H6169" s="29">
        <f t="shared" ca="1" si="388"/>
        <v>0</v>
      </c>
      <c r="I6169" s="29">
        <f t="shared" ca="1" si="386"/>
        <v>0</v>
      </c>
      <c r="J6169" s="30">
        <f>Calculator!$G$40</f>
        <v>6.5000000000000002E-2</v>
      </c>
      <c r="K6169" s="29">
        <f ca="1">IF(C6169&gt;=Calculator!$G$27,IF(DAY($C6169)=1,Calculator!$G$34/2,IF(DAY($C6169)=15,Calculator!$G$34/2,0)),0)</f>
        <v>0</v>
      </c>
      <c r="L6169" s="29">
        <f ca="1">IF(DAY($C6169)=28,IF(H6169=0,0,Calculator!$G$35),0)</f>
        <v>0</v>
      </c>
      <c r="M6169" s="29">
        <f ca="1">IF(I6169&gt;0,IF(DAY($C6169)=1,SUM(INDIRECT("I"&amp;(ROW(C6168)-DAY(C6168))):I6168),0),0)</f>
        <v>0</v>
      </c>
      <c r="N6169" s="29">
        <f ca="1">IF(C6169&lt;Calculator!$G$27,0,IF(C6169=Calculator!$G$27,Calculator!$G$39,IF(H6169-K6169&lt;=0,IF(D6169&gt;Calculator!$G$39,IF(H6169-K6169+E6169+L6169+M6169+Calculator!$G$39&gt;Calculator!$G$39,Calculator!$G$39-(H6169+E6169+L6169+M6169-K6169),Calculator!$G$39),D6169),0)))</f>
        <v>0</v>
      </c>
    </row>
    <row r="6170" spans="1:14" ht="15.75" thickBot="1">
      <c r="A6170" s="33" t="str">
        <f ca="1">IF(C6170=Calculator!$H$27,"F",IF(Daily!D6170+Daily!H6170=0,IF(D6169+H6169&gt;0,"L",""),""))</f>
        <v/>
      </c>
      <c r="B6170" s="34">
        <v>6169</v>
      </c>
      <c r="C6170" s="19">
        <f t="shared" ca="1" si="385"/>
        <v>52099</v>
      </c>
      <c r="D6170" s="29">
        <f t="shared" ca="1" si="387"/>
        <v>0</v>
      </c>
      <c r="E6170" s="29">
        <f ca="1">IF(C6170&lt;Calculator!$D$26,0,IF(DAY($C6170)=1,IF(D6170-Calculator!$G$24&gt;0,Calculator!$G$24,D6170),0))</f>
        <v>0</v>
      </c>
      <c r="F6170" s="29">
        <f ca="1">IF(E6170&gt;0,D6170*Calculator!$G$22/12,0)</f>
        <v>0</v>
      </c>
      <c r="G6170" s="29">
        <f ca="1">IF(E6170&gt;0,(IFERROR(-PMT(Calculator!$G$22/12,Calculator!$G$23*12,Calculator!$G$20),0))-F6170,0)</f>
        <v>0</v>
      </c>
      <c r="H6170" s="29">
        <f t="shared" ca="1" si="388"/>
        <v>0</v>
      </c>
      <c r="I6170" s="29">
        <f t="shared" ca="1" si="386"/>
        <v>0</v>
      </c>
      <c r="J6170" s="30">
        <f>Calculator!$G$40</f>
        <v>6.5000000000000002E-2</v>
      </c>
      <c r="K6170" s="29">
        <f ca="1">IF(C6170&gt;=Calculator!$G$27,IF(DAY($C6170)=1,Calculator!$G$34/2,IF(DAY($C6170)=15,Calculator!$G$34/2,0)),0)</f>
        <v>0</v>
      </c>
      <c r="L6170" s="29">
        <f ca="1">IF(DAY($C6170)=28,IF(H6170=0,0,Calculator!$G$35),0)</f>
        <v>0</v>
      </c>
      <c r="M6170" s="29">
        <f ca="1">IF(I6170&gt;0,IF(DAY($C6170)=1,SUM(INDIRECT("I"&amp;(ROW(C6169)-DAY(C6169))):I6169),0),0)</f>
        <v>0</v>
      </c>
      <c r="N6170" s="29">
        <f ca="1">IF(C6170&lt;Calculator!$G$27,0,IF(C6170=Calculator!$G$27,Calculator!$G$39,IF(H6170-K6170&lt;=0,IF(D6170&gt;Calculator!$G$39,IF(H6170-K6170+E6170+L6170+M6170+Calculator!$G$39&gt;Calculator!$G$39,Calculator!$G$39-(H6170+E6170+L6170+M6170-K6170),Calculator!$G$39),D6170),0)))</f>
        <v>0</v>
      </c>
    </row>
    <row r="6171" spans="1:14" ht="15.75" thickBot="1">
      <c r="A6171" s="33" t="str">
        <f ca="1">IF(C6171=Calculator!$H$27,"F",IF(Daily!D6171+Daily!H6171=0,IF(D6170+H6170&gt;0,"L",""),""))</f>
        <v/>
      </c>
      <c r="B6171" s="34">
        <v>6170</v>
      </c>
      <c r="C6171" s="19">
        <f t="shared" ca="1" si="385"/>
        <v>52100</v>
      </c>
      <c r="D6171" s="29">
        <f t="shared" ca="1" si="387"/>
        <v>0</v>
      </c>
      <c r="E6171" s="29">
        <f ca="1">IF(C6171&lt;Calculator!$D$26,0,IF(DAY($C6171)=1,IF(D6171-Calculator!$G$24&gt;0,Calculator!$G$24,D6171),0))</f>
        <v>0</v>
      </c>
      <c r="F6171" s="29">
        <f ca="1">IF(E6171&gt;0,D6171*Calculator!$G$22/12,0)</f>
        <v>0</v>
      </c>
      <c r="G6171" s="29">
        <f ca="1">IF(E6171&gt;0,(IFERROR(-PMT(Calculator!$G$22/12,Calculator!$G$23*12,Calculator!$G$20),0))-F6171,0)</f>
        <v>0</v>
      </c>
      <c r="H6171" s="29">
        <f t="shared" ca="1" si="388"/>
        <v>0</v>
      </c>
      <c r="I6171" s="29">
        <f t="shared" ca="1" si="386"/>
        <v>0</v>
      </c>
      <c r="J6171" s="30">
        <f>Calculator!$G$40</f>
        <v>6.5000000000000002E-2</v>
      </c>
      <c r="K6171" s="29">
        <f ca="1">IF(C6171&gt;=Calculator!$G$27,IF(DAY($C6171)=1,Calculator!$G$34/2,IF(DAY($C6171)=15,Calculator!$G$34/2,0)),0)</f>
        <v>0</v>
      </c>
      <c r="L6171" s="29">
        <f ca="1">IF(DAY($C6171)=28,IF(H6171=0,0,Calculator!$G$35),0)</f>
        <v>0</v>
      </c>
      <c r="M6171" s="29">
        <f ca="1">IF(I6171&gt;0,IF(DAY($C6171)=1,SUM(INDIRECT("I"&amp;(ROW(C6170)-DAY(C6170))):I6170),0),0)</f>
        <v>0</v>
      </c>
      <c r="N6171" s="29">
        <f ca="1">IF(C6171&lt;Calculator!$G$27,0,IF(C6171=Calculator!$G$27,Calculator!$G$39,IF(H6171-K6171&lt;=0,IF(D6171&gt;Calculator!$G$39,IF(H6171-K6171+E6171+L6171+M6171+Calculator!$G$39&gt;Calculator!$G$39,Calculator!$G$39-(H6171+E6171+L6171+M6171-K6171),Calculator!$G$39),D6171),0)))</f>
        <v>0</v>
      </c>
    </row>
    <row r="6172" spans="1:14" ht="15.75" thickBot="1">
      <c r="A6172" s="33" t="str">
        <f ca="1">IF(C6172=Calculator!$H$27,"F",IF(Daily!D6172+Daily!H6172=0,IF(D6171+H6171&gt;0,"L",""),""))</f>
        <v/>
      </c>
      <c r="B6172" s="34">
        <v>6171</v>
      </c>
      <c r="C6172" s="19">
        <f t="shared" ca="1" si="385"/>
        <v>52101</v>
      </c>
      <c r="D6172" s="29">
        <f t="shared" ca="1" si="387"/>
        <v>0</v>
      </c>
      <c r="E6172" s="29">
        <f ca="1">IF(C6172&lt;Calculator!$D$26,0,IF(DAY($C6172)=1,IF(D6172-Calculator!$G$24&gt;0,Calculator!$G$24,D6172),0))</f>
        <v>0</v>
      </c>
      <c r="F6172" s="29">
        <f ca="1">IF(E6172&gt;0,D6172*Calculator!$G$22/12,0)</f>
        <v>0</v>
      </c>
      <c r="G6172" s="29">
        <f ca="1">IF(E6172&gt;0,(IFERROR(-PMT(Calculator!$G$22/12,Calculator!$G$23*12,Calculator!$G$20),0))-F6172,0)</f>
        <v>0</v>
      </c>
      <c r="H6172" s="29">
        <f t="shared" ca="1" si="388"/>
        <v>0</v>
      </c>
      <c r="I6172" s="29">
        <f t="shared" ca="1" si="386"/>
        <v>0</v>
      </c>
      <c r="J6172" s="30">
        <f>Calculator!$G$40</f>
        <v>6.5000000000000002E-2</v>
      </c>
      <c r="K6172" s="29">
        <f ca="1">IF(C6172&gt;=Calculator!$G$27,IF(DAY($C6172)=1,Calculator!$G$34/2,IF(DAY($C6172)=15,Calculator!$G$34/2,0)),0)</f>
        <v>0</v>
      </c>
      <c r="L6172" s="29">
        <f ca="1">IF(DAY($C6172)=28,IF(H6172=0,0,Calculator!$G$35),0)</f>
        <v>0</v>
      </c>
      <c r="M6172" s="29">
        <f ca="1">IF(I6172&gt;0,IF(DAY($C6172)=1,SUM(INDIRECT("I"&amp;(ROW(C6171)-DAY(C6171))):I6171),0),0)</f>
        <v>0</v>
      </c>
      <c r="N6172" s="29">
        <f ca="1">IF(C6172&lt;Calculator!$G$27,0,IF(C6172=Calculator!$G$27,Calculator!$G$39,IF(H6172-K6172&lt;=0,IF(D6172&gt;Calculator!$G$39,IF(H6172-K6172+E6172+L6172+M6172+Calculator!$G$39&gt;Calculator!$G$39,Calculator!$G$39-(H6172+E6172+L6172+M6172-K6172),Calculator!$G$39),D6172),0)))</f>
        <v>0</v>
      </c>
    </row>
    <row r="6173" spans="1:14" ht="15.75" thickBot="1">
      <c r="A6173" s="33" t="str">
        <f ca="1">IF(C6173=Calculator!$H$27,"F",IF(Daily!D6173+Daily!H6173=0,IF(D6172+H6172&gt;0,"L",""),""))</f>
        <v/>
      </c>
      <c r="B6173" s="34">
        <v>6172</v>
      </c>
      <c r="C6173" s="19">
        <f t="shared" ca="1" si="385"/>
        <v>52102</v>
      </c>
      <c r="D6173" s="29">
        <f t="shared" ca="1" si="387"/>
        <v>0</v>
      </c>
      <c r="E6173" s="29">
        <f ca="1">IF(C6173&lt;Calculator!$D$26,0,IF(DAY($C6173)=1,IF(D6173-Calculator!$G$24&gt;0,Calculator!$G$24,D6173),0))</f>
        <v>0</v>
      </c>
      <c r="F6173" s="29">
        <f ca="1">IF(E6173&gt;0,D6173*Calculator!$G$22/12,0)</f>
        <v>0</v>
      </c>
      <c r="G6173" s="29">
        <f ca="1">IF(E6173&gt;0,(IFERROR(-PMT(Calculator!$G$22/12,Calculator!$G$23*12,Calculator!$G$20),0))-F6173,0)</f>
        <v>0</v>
      </c>
      <c r="H6173" s="29">
        <f t="shared" ca="1" si="388"/>
        <v>0</v>
      </c>
      <c r="I6173" s="29">
        <f t="shared" ca="1" si="386"/>
        <v>0</v>
      </c>
      <c r="J6173" s="30">
        <f>Calculator!$G$40</f>
        <v>6.5000000000000002E-2</v>
      </c>
      <c r="K6173" s="29">
        <f ca="1">IF(C6173&gt;=Calculator!$G$27,IF(DAY($C6173)=1,Calculator!$G$34/2,IF(DAY($C6173)=15,Calculator!$G$34/2,0)),0)</f>
        <v>0</v>
      </c>
      <c r="L6173" s="29">
        <f ca="1">IF(DAY($C6173)=28,IF(H6173=0,0,Calculator!$G$35),0)</f>
        <v>0</v>
      </c>
      <c r="M6173" s="29">
        <f ca="1">IF(I6173&gt;0,IF(DAY($C6173)=1,SUM(INDIRECT("I"&amp;(ROW(C6172)-DAY(C6172))):I6172),0),0)</f>
        <v>0</v>
      </c>
      <c r="N6173" s="29">
        <f ca="1">IF(C6173&lt;Calculator!$G$27,0,IF(C6173=Calculator!$G$27,Calculator!$G$39,IF(H6173-K6173&lt;=0,IF(D6173&gt;Calculator!$G$39,IF(H6173-K6173+E6173+L6173+M6173+Calculator!$G$39&gt;Calculator!$G$39,Calculator!$G$39-(H6173+E6173+L6173+M6173-K6173),Calculator!$G$39),D6173),0)))</f>
        <v>0</v>
      </c>
    </row>
    <row r="6174" spans="1:14" ht="15.75" thickBot="1">
      <c r="A6174" s="33" t="str">
        <f ca="1">IF(C6174=Calculator!$H$27,"F",IF(Daily!D6174+Daily!H6174=0,IF(D6173+H6173&gt;0,"L",""),""))</f>
        <v/>
      </c>
      <c r="B6174" s="34">
        <v>6173</v>
      </c>
      <c r="C6174" s="19">
        <f t="shared" ca="1" si="385"/>
        <v>52103</v>
      </c>
      <c r="D6174" s="29">
        <f t="shared" ca="1" si="387"/>
        <v>0</v>
      </c>
      <c r="E6174" s="29">
        <f ca="1">IF(C6174&lt;Calculator!$D$26,0,IF(DAY($C6174)=1,IF(D6174-Calculator!$G$24&gt;0,Calculator!$G$24,D6174),0))</f>
        <v>0</v>
      </c>
      <c r="F6174" s="29">
        <f ca="1">IF(E6174&gt;0,D6174*Calculator!$G$22/12,0)</f>
        <v>0</v>
      </c>
      <c r="G6174" s="29">
        <f ca="1">IF(E6174&gt;0,(IFERROR(-PMT(Calculator!$G$22/12,Calculator!$G$23*12,Calculator!$G$20),0))-F6174,0)</f>
        <v>0</v>
      </c>
      <c r="H6174" s="29">
        <f t="shared" ca="1" si="388"/>
        <v>0</v>
      </c>
      <c r="I6174" s="29">
        <f t="shared" ca="1" si="386"/>
        <v>0</v>
      </c>
      <c r="J6174" s="30">
        <f>Calculator!$G$40</f>
        <v>6.5000000000000002E-2</v>
      </c>
      <c r="K6174" s="29">
        <f ca="1">IF(C6174&gt;=Calculator!$G$27,IF(DAY($C6174)=1,Calculator!$G$34/2,IF(DAY($C6174)=15,Calculator!$G$34/2,0)),0)</f>
        <v>0</v>
      </c>
      <c r="L6174" s="29">
        <f ca="1">IF(DAY($C6174)=28,IF(H6174=0,0,Calculator!$G$35),0)</f>
        <v>0</v>
      </c>
      <c r="M6174" s="29">
        <f ca="1">IF(I6174&gt;0,IF(DAY($C6174)=1,SUM(INDIRECT("I"&amp;(ROW(C6173)-DAY(C6173))):I6173),0),0)</f>
        <v>0</v>
      </c>
      <c r="N6174" s="29">
        <f ca="1">IF(C6174&lt;Calculator!$G$27,0,IF(C6174=Calculator!$G$27,Calculator!$G$39,IF(H6174-K6174&lt;=0,IF(D6174&gt;Calculator!$G$39,IF(H6174-K6174+E6174+L6174+M6174+Calculator!$G$39&gt;Calculator!$G$39,Calculator!$G$39-(H6174+E6174+L6174+M6174-K6174),Calculator!$G$39),D6174),0)))</f>
        <v>0</v>
      </c>
    </row>
    <row r="6175" spans="1:14" ht="15.75" thickBot="1">
      <c r="A6175" s="33" t="str">
        <f ca="1">IF(C6175=Calculator!$H$27,"F",IF(Daily!D6175+Daily!H6175=0,IF(D6174+H6174&gt;0,"L",""),""))</f>
        <v/>
      </c>
      <c r="B6175" s="34">
        <v>6174</v>
      </c>
      <c r="C6175" s="19">
        <f t="shared" ca="1" si="385"/>
        <v>52104</v>
      </c>
      <c r="D6175" s="29">
        <f t="shared" ca="1" si="387"/>
        <v>0</v>
      </c>
      <c r="E6175" s="29">
        <f ca="1">IF(C6175&lt;Calculator!$D$26,0,IF(DAY($C6175)=1,IF(D6175-Calculator!$G$24&gt;0,Calculator!$G$24,D6175),0))</f>
        <v>0</v>
      </c>
      <c r="F6175" s="29">
        <f ca="1">IF(E6175&gt;0,D6175*Calculator!$G$22/12,0)</f>
        <v>0</v>
      </c>
      <c r="G6175" s="29">
        <f ca="1">IF(E6175&gt;0,(IFERROR(-PMT(Calculator!$G$22/12,Calculator!$G$23*12,Calculator!$G$20),0))-F6175,0)</f>
        <v>0</v>
      </c>
      <c r="H6175" s="29">
        <f t="shared" ca="1" si="388"/>
        <v>0</v>
      </c>
      <c r="I6175" s="29">
        <f t="shared" ca="1" si="386"/>
        <v>0</v>
      </c>
      <c r="J6175" s="30">
        <f>Calculator!$G$40</f>
        <v>6.5000000000000002E-2</v>
      </c>
      <c r="K6175" s="29">
        <f ca="1">IF(C6175&gt;=Calculator!$G$27,IF(DAY($C6175)=1,Calculator!$G$34/2,IF(DAY($C6175)=15,Calculator!$G$34/2,0)),0)</f>
        <v>0</v>
      </c>
      <c r="L6175" s="29">
        <f ca="1">IF(DAY($C6175)=28,IF(H6175=0,0,Calculator!$G$35),0)</f>
        <v>0</v>
      </c>
      <c r="M6175" s="29">
        <f ca="1">IF(I6175&gt;0,IF(DAY($C6175)=1,SUM(INDIRECT("I"&amp;(ROW(C6174)-DAY(C6174))):I6174),0),0)</f>
        <v>0</v>
      </c>
      <c r="N6175" s="29">
        <f ca="1">IF(C6175&lt;Calculator!$G$27,0,IF(C6175=Calculator!$G$27,Calculator!$G$39,IF(H6175-K6175&lt;=0,IF(D6175&gt;Calculator!$G$39,IF(H6175-K6175+E6175+L6175+M6175+Calculator!$G$39&gt;Calculator!$G$39,Calculator!$G$39-(H6175+E6175+L6175+M6175-K6175),Calculator!$G$39),D6175),0)))</f>
        <v>0</v>
      </c>
    </row>
    <row r="6176" spans="1:14" ht="15.75" thickBot="1">
      <c r="A6176" s="33" t="str">
        <f ca="1">IF(C6176=Calculator!$H$27,"F",IF(Daily!D6176+Daily!H6176=0,IF(D6175+H6175&gt;0,"L",""),""))</f>
        <v/>
      </c>
      <c r="B6176" s="34">
        <v>6175</v>
      </c>
      <c r="C6176" s="19">
        <f t="shared" ca="1" si="385"/>
        <v>52105</v>
      </c>
      <c r="D6176" s="29">
        <f t="shared" ca="1" si="387"/>
        <v>0</v>
      </c>
      <c r="E6176" s="29">
        <f ca="1">IF(C6176&lt;Calculator!$D$26,0,IF(DAY($C6176)=1,IF(D6176-Calculator!$G$24&gt;0,Calculator!$G$24,D6176),0))</f>
        <v>0</v>
      </c>
      <c r="F6176" s="29">
        <f ca="1">IF(E6176&gt;0,D6176*Calculator!$G$22/12,0)</f>
        <v>0</v>
      </c>
      <c r="G6176" s="29">
        <f ca="1">IF(E6176&gt;0,(IFERROR(-PMT(Calculator!$G$22/12,Calculator!$G$23*12,Calculator!$G$20),0))-F6176,0)</f>
        <v>0</v>
      </c>
      <c r="H6176" s="29">
        <f t="shared" ca="1" si="388"/>
        <v>0</v>
      </c>
      <c r="I6176" s="29">
        <f t="shared" ca="1" si="386"/>
        <v>0</v>
      </c>
      <c r="J6176" s="30">
        <f>Calculator!$G$40</f>
        <v>6.5000000000000002E-2</v>
      </c>
      <c r="K6176" s="29">
        <f ca="1">IF(C6176&gt;=Calculator!$G$27,IF(DAY($C6176)=1,Calculator!$G$34/2,IF(DAY($C6176)=15,Calculator!$G$34/2,0)),0)</f>
        <v>0</v>
      </c>
      <c r="L6176" s="29">
        <f ca="1">IF(DAY($C6176)=28,IF(H6176=0,0,Calculator!$G$35),0)</f>
        <v>0</v>
      </c>
      <c r="M6176" s="29">
        <f ca="1">IF(I6176&gt;0,IF(DAY($C6176)=1,SUM(INDIRECT("I"&amp;(ROW(C6175)-DAY(C6175))):I6175),0),0)</f>
        <v>0</v>
      </c>
      <c r="N6176" s="29">
        <f ca="1">IF(C6176&lt;Calculator!$G$27,0,IF(C6176=Calculator!$G$27,Calculator!$G$39,IF(H6176-K6176&lt;=0,IF(D6176&gt;Calculator!$G$39,IF(H6176-K6176+E6176+L6176+M6176+Calculator!$G$39&gt;Calculator!$G$39,Calculator!$G$39-(H6176+E6176+L6176+M6176-K6176),Calculator!$G$39),D6176),0)))</f>
        <v>0</v>
      </c>
    </row>
    <row r="6177" spans="1:14" ht="15.75" thickBot="1">
      <c r="A6177" s="33" t="str">
        <f ca="1">IF(C6177=Calculator!$H$27,"F",IF(Daily!D6177+Daily!H6177=0,IF(D6176+H6176&gt;0,"L",""),""))</f>
        <v/>
      </c>
      <c r="B6177" s="34">
        <v>6176</v>
      </c>
      <c r="C6177" s="19">
        <f t="shared" ca="1" si="385"/>
        <v>52106</v>
      </c>
      <c r="D6177" s="29">
        <f t="shared" ca="1" si="387"/>
        <v>0</v>
      </c>
      <c r="E6177" s="29">
        <f ca="1">IF(C6177&lt;Calculator!$D$26,0,IF(DAY($C6177)=1,IF(D6177-Calculator!$G$24&gt;0,Calculator!$G$24,D6177),0))</f>
        <v>0</v>
      </c>
      <c r="F6177" s="29">
        <f ca="1">IF(E6177&gt;0,D6177*Calculator!$G$22/12,0)</f>
        <v>0</v>
      </c>
      <c r="G6177" s="29">
        <f ca="1">IF(E6177&gt;0,(IFERROR(-PMT(Calculator!$G$22/12,Calculator!$G$23*12,Calculator!$G$20),0))-F6177,0)</f>
        <v>0</v>
      </c>
      <c r="H6177" s="29">
        <f t="shared" ca="1" si="388"/>
        <v>0</v>
      </c>
      <c r="I6177" s="29">
        <f t="shared" ca="1" si="386"/>
        <v>0</v>
      </c>
      <c r="J6177" s="30">
        <f>Calculator!$G$40</f>
        <v>6.5000000000000002E-2</v>
      </c>
      <c r="K6177" s="29">
        <f ca="1">IF(C6177&gt;=Calculator!$G$27,IF(DAY($C6177)=1,Calculator!$G$34/2,IF(DAY($C6177)=15,Calculator!$G$34/2,0)),0)</f>
        <v>0</v>
      </c>
      <c r="L6177" s="29">
        <f ca="1">IF(DAY($C6177)=28,IF(H6177=0,0,Calculator!$G$35),0)</f>
        <v>0</v>
      </c>
      <c r="M6177" s="29">
        <f ca="1">IF(I6177&gt;0,IF(DAY($C6177)=1,SUM(INDIRECT("I"&amp;(ROW(C6176)-DAY(C6176))):I6176),0),0)</f>
        <v>0</v>
      </c>
      <c r="N6177" s="29">
        <f ca="1">IF(C6177&lt;Calculator!$G$27,0,IF(C6177=Calculator!$G$27,Calculator!$G$39,IF(H6177-K6177&lt;=0,IF(D6177&gt;Calculator!$G$39,IF(H6177-K6177+E6177+L6177+M6177+Calculator!$G$39&gt;Calculator!$G$39,Calculator!$G$39-(H6177+E6177+L6177+M6177-K6177),Calculator!$G$39),D6177),0)))</f>
        <v>0</v>
      </c>
    </row>
    <row r="6178" spans="1:14" ht="15.75" thickBot="1">
      <c r="A6178" s="33" t="str">
        <f ca="1">IF(C6178=Calculator!$H$27,"F",IF(Daily!D6178+Daily!H6178=0,IF(D6177+H6177&gt;0,"L",""),""))</f>
        <v/>
      </c>
      <c r="B6178" s="34">
        <v>6177</v>
      </c>
      <c r="C6178" s="19">
        <f t="shared" ca="1" si="385"/>
        <v>52107</v>
      </c>
      <c r="D6178" s="29">
        <f t="shared" ca="1" si="387"/>
        <v>0</v>
      </c>
      <c r="E6178" s="29">
        <f ca="1">IF(C6178&lt;Calculator!$D$26,0,IF(DAY($C6178)=1,IF(D6178-Calculator!$G$24&gt;0,Calculator!$G$24,D6178),0))</f>
        <v>0</v>
      </c>
      <c r="F6178" s="29">
        <f ca="1">IF(E6178&gt;0,D6178*Calculator!$G$22/12,0)</f>
        <v>0</v>
      </c>
      <c r="G6178" s="29">
        <f ca="1">IF(E6178&gt;0,(IFERROR(-PMT(Calculator!$G$22/12,Calculator!$G$23*12,Calculator!$G$20),0))-F6178,0)</f>
        <v>0</v>
      </c>
      <c r="H6178" s="29">
        <f t="shared" ca="1" si="388"/>
        <v>0</v>
      </c>
      <c r="I6178" s="29">
        <f t="shared" ca="1" si="386"/>
        <v>0</v>
      </c>
      <c r="J6178" s="30">
        <f>Calculator!$G$40</f>
        <v>6.5000000000000002E-2</v>
      </c>
      <c r="K6178" s="29">
        <f ca="1">IF(C6178&gt;=Calculator!$G$27,IF(DAY($C6178)=1,Calculator!$G$34/2,IF(DAY($C6178)=15,Calculator!$G$34/2,0)),0)</f>
        <v>0</v>
      </c>
      <c r="L6178" s="29">
        <f ca="1">IF(DAY($C6178)=28,IF(H6178=0,0,Calculator!$G$35),0)</f>
        <v>0</v>
      </c>
      <c r="M6178" s="29">
        <f ca="1">IF(I6178&gt;0,IF(DAY($C6178)=1,SUM(INDIRECT("I"&amp;(ROW(C6177)-DAY(C6177))):I6177),0),0)</f>
        <v>0</v>
      </c>
      <c r="N6178" s="29">
        <f ca="1">IF(C6178&lt;Calculator!$G$27,0,IF(C6178=Calculator!$G$27,Calculator!$G$39,IF(H6178-K6178&lt;=0,IF(D6178&gt;Calculator!$G$39,IF(H6178-K6178+E6178+L6178+M6178+Calculator!$G$39&gt;Calculator!$G$39,Calculator!$G$39-(H6178+E6178+L6178+M6178-K6178),Calculator!$G$39),D6178),0)))</f>
        <v>0</v>
      </c>
    </row>
    <row r="6179" spans="1:14" ht="15.75" thickBot="1">
      <c r="A6179" s="33" t="str">
        <f ca="1">IF(C6179=Calculator!$H$27,"F",IF(Daily!D6179+Daily!H6179=0,IF(D6178+H6178&gt;0,"L",""),""))</f>
        <v/>
      </c>
      <c r="B6179" s="34">
        <v>6178</v>
      </c>
      <c r="C6179" s="19">
        <f t="shared" ca="1" si="385"/>
        <v>52108</v>
      </c>
      <c r="D6179" s="29">
        <f t="shared" ca="1" si="387"/>
        <v>0</v>
      </c>
      <c r="E6179" s="29">
        <f ca="1">IF(C6179&lt;Calculator!$D$26,0,IF(DAY($C6179)=1,IF(D6179-Calculator!$G$24&gt;0,Calculator!$G$24,D6179),0))</f>
        <v>0</v>
      </c>
      <c r="F6179" s="29">
        <f ca="1">IF(E6179&gt;0,D6179*Calculator!$G$22/12,0)</f>
        <v>0</v>
      </c>
      <c r="G6179" s="29">
        <f ca="1">IF(E6179&gt;0,(IFERROR(-PMT(Calculator!$G$22/12,Calculator!$G$23*12,Calculator!$G$20),0))-F6179,0)</f>
        <v>0</v>
      </c>
      <c r="H6179" s="29">
        <f t="shared" ca="1" si="388"/>
        <v>0</v>
      </c>
      <c r="I6179" s="29">
        <f t="shared" ca="1" si="386"/>
        <v>0</v>
      </c>
      <c r="J6179" s="30">
        <f>Calculator!$G$40</f>
        <v>6.5000000000000002E-2</v>
      </c>
      <c r="K6179" s="29">
        <f ca="1">IF(C6179&gt;=Calculator!$G$27,IF(DAY($C6179)=1,Calculator!$G$34/2,IF(DAY($C6179)=15,Calculator!$G$34/2,0)),0)</f>
        <v>0</v>
      </c>
      <c r="L6179" s="29">
        <f ca="1">IF(DAY($C6179)=28,IF(H6179=0,0,Calculator!$G$35),0)</f>
        <v>0</v>
      </c>
      <c r="M6179" s="29">
        <f ca="1">IF(I6179&gt;0,IF(DAY($C6179)=1,SUM(INDIRECT("I"&amp;(ROW(C6178)-DAY(C6178))):I6178),0),0)</f>
        <v>0</v>
      </c>
      <c r="N6179" s="29">
        <f ca="1">IF(C6179&lt;Calculator!$G$27,0,IF(C6179=Calculator!$G$27,Calculator!$G$39,IF(H6179-K6179&lt;=0,IF(D6179&gt;Calculator!$G$39,IF(H6179-K6179+E6179+L6179+M6179+Calculator!$G$39&gt;Calculator!$G$39,Calculator!$G$39-(H6179+E6179+L6179+M6179-K6179),Calculator!$G$39),D6179),0)))</f>
        <v>0</v>
      </c>
    </row>
    <row r="6180" spans="1:14" ht="15.75" thickBot="1">
      <c r="A6180" s="33" t="str">
        <f ca="1">IF(C6180=Calculator!$H$27,"F",IF(Daily!D6180+Daily!H6180=0,IF(D6179+H6179&gt;0,"L",""),""))</f>
        <v/>
      </c>
      <c r="B6180" s="34">
        <v>6179</v>
      </c>
      <c r="C6180" s="19">
        <f t="shared" ca="1" si="385"/>
        <v>52109</v>
      </c>
      <c r="D6180" s="29">
        <f t="shared" ca="1" si="387"/>
        <v>0</v>
      </c>
      <c r="E6180" s="29">
        <f ca="1">IF(C6180&lt;Calculator!$D$26,0,IF(DAY($C6180)=1,IF(D6180-Calculator!$G$24&gt;0,Calculator!$G$24,D6180),0))</f>
        <v>0</v>
      </c>
      <c r="F6180" s="29">
        <f ca="1">IF(E6180&gt;0,D6180*Calculator!$G$22/12,0)</f>
        <v>0</v>
      </c>
      <c r="G6180" s="29">
        <f ca="1">IF(E6180&gt;0,(IFERROR(-PMT(Calculator!$G$22/12,Calculator!$G$23*12,Calculator!$G$20),0))-F6180,0)</f>
        <v>0</v>
      </c>
      <c r="H6180" s="29">
        <f t="shared" ca="1" si="388"/>
        <v>0</v>
      </c>
      <c r="I6180" s="29">
        <f t="shared" ca="1" si="386"/>
        <v>0</v>
      </c>
      <c r="J6180" s="30">
        <f>Calculator!$G$40</f>
        <v>6.5000000000000002E-2</v>
      </c>
      <c r="K6180" s="29">
        <f ca="1">IF(C6180&gt;=Calculator!$G$27,IF(DAY($C6180)=1,Calculator!$G$34/2,IF(DAY($C6180)=15,Calculator!$G$34/2,0)),0)</f>
        <v>0</v>
      </c>
      <c r="L6180" s="29">
        <f ca="1">IF(DAY($C6180)=28,IF(H6180=0,0,Calculator!$G$35),0)</f>
        <v>0</v>
      </c>
      <c r="M6180" s="29">
        <f ca="1">IF(I6180&gt;0,IF(DAY($C6180)=1,SUM(INDIRECT("I"&amp;(ROW(C6179)-DAY(C6179))):I6179),0),0)</f>
        <v>0</v>
      </c>
      <c r="N6180" s="29">
        <f ca="1">IF(C6180&lt;Calculator!$G$27,0,IF(C6180=Calculator!$G$27,Calculator!$G$39,IF(H6180-K6180&lt;=0,IF(D6180&gt;Calculator!$G$39,IF(H6180-K6180+E6180+L6180+M6180+Calculator!$G$39&gt;Calculator!$G$39,Calculator!$G$39-(H6180+E6180+L6180+M6180-K6180),Calculator!$G$39),D6180),0)))</f>
        <v>0</v>
      </c>
    </row>
    <row r="6181" spans="1:14" ht="15.75" thickBot="1">
      <c r="A6181" s="33" t="str">
        <f ca="1">IF(C6181=Calculator!$H$27,"F",IF(Daily!D6181+Daily!H6181=0,IF(D6180+H6180&gt;0,"L",""),""))</f>
        <v/>
      </c>
      <c r="B6181" s="34">
        <v>6180</v>
      </c>
      <c r="C6181" s="19">
        <f t="shared" ca="1" si="385"/>
        <v>52110</v>
      </c>
      <c r="D6181" s="29">
        <f t="shared" ca="1" si="387"/>
        <v>0</v>
      </c>
      <c r="E6181" s="29">
        <f ca="1">IF(C6181&lt;Calculator!$D$26,0,IF(DAY($C6181)=1,IF(D6181-Calculator!$G$24&gt;0,Calculator!$G$24,D6181),0))</f>
        <v>0</v>
      </c>
      <c r="F6181" s="29">
        <f ca="1">IF(E6181&gt;0,D6181*Calculator!$G$22/12,0)</f>
        <v>0</v>
      </c>
      <c r="G6181" s="29">
        <f ca="1">IF(E6181&gt;0,(IFERROR(-PMT(Calculator!$G$22/12,Calculator!$G$23*12,Calculator!$G$20),0))-F6181,0)</f>
        <v>0</v>
      </c>
      <c r="H6181" s="29">
        <f t="shared" ca="1" si="388"/>
        <v>0</v>
      </c>
      <c r="I6181" s="29">
        <f t="shared" ca="1" si="386"/>
        <v>0</v>
      </c>
      <c r="J6181" s="30">
        <f>Calculator!$G$40</f>
        <v>6.5000000000000002E-2</v>
      </c>
      <c r="K6181" s="29">
        <f ca="1">IF(C6181&gt;=Calculator!$G$27,IF(DAY($C6181)=1,Calculator!$G$34/2,IF(DAY($C6181)=15,Calculator!$G$34/2,0)),0)</f>
        <v>4500</v>
      </c>
      <c r="L6181" s="29">
        <f ca="1">IF(DAY($C6181)=28,IF(H6181=0,0,Calculator!$G$35),0)</f>
        <v>0</v>
      </c>
      <c r="M6181" s="29">
        <f ca="1">IF(I6181&gt;0,IF(DAY($C6181)=1,SUM(INDIRECT("I"&amp;(ROW(C6180)-DAY(C6180))):I6180),0),0)</f>
        <v>0</v>
      </c>
      <c r="N6181" s="29">
        <f ca="1">IF(C6181&lt;Calculator!$G$27,0,IF(C6181=Calculator!$G$27,Calculator!$G$39,IF(H6181-K6181&lt;=0,IF(D6181&gt;Calculator!$G$39,IF(H6181-K6181+E6181+L6181+M6181+Calculator!$G$39&gt;Calculator!$G$39,Calculator!$G$39-(H6181+E6181+L6181+M6181-K6181),Calculator!$G$39),D6181),0)))</f>
        <v>0</v>
      </c>
    </row>
    <row r="6182" spans="1:14" ht="15.75" thickBot="1">
      <c r="A6182" s="33" t="str">
        <f ca="1">IF(C6182=Calculator!$H$27,"F",IF(Daily!D6182+Daily!H6182=0,IF(D6181+H6181&gt;0,"L",""),""))</f>
        <v/>
      </c>
      <c r="B6182" s="34">
        <v>6181</v>
      </c>
      <c r="C6182" s="19">
        <f t="shared" ca="1" si="385"/>
        <v>52111</v>
      </c>
      <c r="D6182" s="29">
        <f t="shared" ca="1" si="387"/>
        <v>0</v>
      </c>
      <c r="E6182" s="29">
        <f ca="1">IF(C6182&lt;Calculator!$D$26,0,IF(DAY($C6182)=1,IF(D6182-Calculator!$G$24&gt;0,Calculator!$G$24,D6182),0))</f>
        <v>0</v>
      </c>
      <c r="F6182" s="29">
        <f ca="1">IF(E6182&gt;0,D6182*Calculator!$G$22/12,0)</f>
        <v>0</v>
      </c>
      <c r="G6182" s="29">
        <f ca="1">IF(E6182&gt;0,(IFERROR(-PMT(Calculator!$G$22/12,Calculator!$G$23*12,Calculator!$G$20),0))-F6182,0)</f>
        <v>0</v>
      </c>
      <c r="H6182" s="29">
        <f t="shared" ca="1" si="388"/>
        <v>0</v>
      </c>
      <c r="I6182" s="29">
        <f t="shared" ca="1" si="386"/>
        <v>0</v>
      </c>
      <c r="J6182" s="30">
        <f>Calculator!$G$40</f>
        <v>6.5000000000000002E-2</v>
      </c>
      <c r="K6182" s="29">
        <f ca="1">IF(C6182&gt;=Calculator!$G$27,IF(DAY($C6182)=1,Calculator!$G$34/2,IF(DAY($C6182)=15,Calculator!$G$34/2,0)),0)</f>
        <v>0</v>
      </c>
      <c r="L6182" s="29">
        <f ca="1">IF(DAY($C6182)=28,IF(H6182=0,0,Calculator!$G$35),0)</f>
        <v>0</v>
      </c>
      <c r="M6182" s="29">
        <f ca="1">IF(I6182&gt;0,IF(DAY($C6182)=1,SUM(INDIRECT("I"&amp;(ROW(C6181)-DAY(C6181))):I6181),0),0)</f>
        <v>0</v>
      </c>
      <c r="N6182" s="29">
        <f ca="1">IF(C6182&lt;Calculator!$G$27,0,IF(C6182=Calculator!$G$27,Calculator!$G$39,IF(H6182-K6182&lt;=0,IF(D6182&gt;Calculator!$G$39,IF(H6182-K6182+E6182+L6182+M6182+Calculator!$G$39&gt;Calculator!$G$39,Calculator!$G$39-(H6182+E6182+L6182+M6182-K6182),Calculator!$G$39),D6182),0)))</f>
        <v>0</v>
      </c>
    </row>
    <row r="6183" spans="1:14" ht="15.75" thickBot="1">
      <c r="A6183" s="33" t="str">
        <f ca="1">IF(C6183=Calculator!$H$27,"F",IF(Daily!D6183+Daily!H6183=0,IF(D6182+H6182&gt;0,"L",""),""))</f>
        <v/>
      </c>
      <c r="B6183" s="34">
        <v>6182</v>
      </c>
      <c r="C6183" s="19">
        <f t="shared" ca="1" si="385"/>
        <v>52112</v>
      </c>
      <c r="D6183" s="29">
        <f t="shared" ca="1" si="387"/>
        <v>0</v>
      </c>
      <c r="E6183" s="29">
        <f ca="1">IF(C6183&lt;Calculator!$D$26,0,IF(DAY($C6183)=1,IF(D6183-Calculator!$G$24&gt;0,Calculator!$G$24,D6183),0))</f>
        <v>0</v>
      </c>
      <c r="F6183" s="29">
        <f ca="1">IF(E6183&gt;0,D6183*Calculator!$G$22/12,0)</f>
        <v>0</v>
      </c>
      <c r="G6183" s="29">
        <f ca="1">IF(E6183&gt;0,(IFERROR(-PMT(Calculator!$G$22/12,Calculator!$G$23*12,Calculator!$G$20),0))-F6183,0)</f>
        <v>0</v>
      </c>
      <c r="H6183" s="29">
        <f t="shared" ca="1" si="388"/>
        <v>0</v>
      </c>
      <c r="I6183" s="29">
        <f t="shared" ca="1" si="386"/>
        <v>0</v>
      </c>
      <c r="J6183" s="30">
        <f>Calculator!$G$40</f>
        <v>6.5000000000000002E-2</v>
      </c>
      <c r="K6183" s="29">
        <f ca="1">IF(C6183&gt;=Calculator!$G$27,IF(DAY($C6183)=1,Calculator!$G$34/2,IF(DAY($C6183)=15,Calculator!$G$34/2,0)),0)</f>
        <v>0</v>
      </c>
      <c r="L6183" s="29">
        <f ca="1">IF(DAY($C6183)=28,IF(H6183=0,0,Calculator!$G$35),0)</f>
        <v>0</v>
      </c>
      <c r="M6183" s="29">
        <f ca="1">IF(I6183&gt;0,IF(DAY($C6183)=1,SUM(INDIRECT("I"&amp;(ROW(C6182)-DAY(C6182))):I6182),0),0)</f>
        <v>0</v>
      </c>
      <c r="N6183" s="29">
        <f ca="1">IF(C6183&lt;Calculator!$G$27,0,IF(C6183=Calculator!$G$27,Calculator!$G$39,IF(H6183-K6183&lt;=0,IF(D6183&gt;Calculator!$G$39,IF(H6183-K6183+E6183+L6183+M6183+Calculator!$G$39&gt;Calculator!$G$39,Calculator!$G$39-(H6183+E6183+L6183+M6183-K6183),Calculator!$G$39),D6183),0)))</f>
        <v>0</v>
      </c>
    </row>
    <row r="6184" spans="1:14" ht="15.75" thickBot="1">
      <c r="A6184" s="33" t="str">
        <f ca="1">IF(C6184=Calculator!$H$27,"F",IF(Daily!D6184+Daily!H6184=0,IF(D6183+H6183&gt;0,"L",""),""))</f>
        <v/>
      </c>
      <c r="B6184" s="34">
        <v>6183</v>
      </c>
      <c r="C6184" s="19">
        <f t="shared" ca="1" si="385"/>
        <v>52113</v>
      </c>
      <c r="D6184" s="29">
        <f t="shared" ca="1" si="387"/>
        <v>0</v>
      </c>
      <c r="E6184" s="29">
        <f ca="1">IF(C6184&lt;Calculator!$D$26,0,IF(DAY($C6184)=1,IF(D6184-Calculator!$G$24&gt;0,Calculator!$G$24,D6184),0))</f>
        <v>0</v>
      </c>
      <c r="F6184" s="29">
        <f ca="1">IF(E6184&gt;0,D6184*Calculator!$G$22/12,0)</f>
        <v>0</v>
      </c>
      <c r="G6184" s="29">
        <f ca="1">IF(E6184&gt;0,(IFERROR(-PMT(Calculator!$G$22/12,Calculator!$G$23*12,Calculator!$G$20),0))-F6184,0)</f>
        <v>0</v>
      </c>
      <c r="H6184" s="29">
        <f t="shared" ca="1" si="388"/>
        <v>0</v>
      </c>
      <c r="I6184" s="29">
        <f t="shared" ca="1" si="386"/>
        <v>0</v>
      </c>
      <c r="J6184" s="30">
        <f>Calculator!$G$40</f>
        <v>6.5000000000000002E-2</v>
      </c>
      <c r="K6184" s="29">
        <f ca="1">IF(C6184&gt;=Calculator!$G$27,IF(DAY($C6184)=1,Calculator!$G$34/2,IF(DAY($C6184)=15,Calculator!$G$34/2,0)),0)</f>
        <v>0</v>
      </c>
      <c r="L6184" s="29">
        <f ca="1">IF(DAY($C6184)=28,IF(H6184=0,0,Calculator!$G$35),0)</f>
        <v>0</v>
      </c>
      <c r="M6184" s="29">
        <f ca="1">IF(I6184&gt;0,IF(DAY($C6184)=1,SUM(INDIRECT("I"&amp;(ROW(C6183)-DAY(C6183))):I6183),0),0)</f>
        <v>0</v>
      </c>
      <c r="N6184" s="29">
        <f ca="1">IF(C6184&lt;Calculator!$G$27,0,IF(C6184=Calculator!$G$27,Calculator!$G$39,IF(H6184-K6184&lt;=0,IF(D6184&gt;Calculator!$G$39,IF(H6184-K6184+E6184+L6184+M6184+Calculator!$G$39&gt;Calculator!$G$39,Calculator!$G$39-(H6184+E6184+L6184+M6184-K6184),Calculator!$G$39),D6184),0)))</f>
        <v>0</v>
      </c>
    </row>
    <row r="6185" spans="1:14" ht="15.75" thickBot="1">
      <c r="A6185" s="33" t="str">
        <f ca="1">IF(C6185=Calculator!$H$27,"F",IF(Daily!D6185+Daily!H6185=0,IF(D6184+H6184&gt;0,"L",""),""))</f>
        <v/>
      </c>
      <c r="B6185" s="34">
        <v>6184</v>
      </c>
      <c r="C6185" s="19">
        <f t="shared" ca="1" si="385"/>
        <v>52114</v>
      </c>
      <c r="D6185" s="29">
        <f t="shared" ca="1" si="387"/>
        <v>0</v>
      </c>
      <c r="E6185" s="29">
        <f ca="1">IF(C6185&lt;Calculator!$D$26,0,IF(DAY($C6185)=1,IF(D6185-Calculator!$G$24&gt;0,Calculator!$G$24,D6185),0))</f>
        <v>0</v>
      </c>
      <c r="F6185" s="29">
        <f ca="1">IF(E6185&gt;0,D6185*Calculator!$G$22/12,0)</f>
        <v>0</v>
      </c>
      <c r="G6185" s="29">
        <f ca="1">IF(E6185&gt;0,(IFERROR(-PMT(Calculator!$G$22/12,Calculator!$G$23*12,Calculator!$G$20),0))-F6185,0)</f>
        <v>0</v>
      </c>
      <c r="H6185" s="29">
        <f t="shared" ca="1" si="388"/>
        <v>0</v>
      </c>
      <c r="I6185" s="29">
        <f t="shared" ca="1" si="386"/>
        <v>0</v>
      </c>
      <c r="J6185" s="30">
        <f>Calculator!$G$40</f>
        <v>6.5000000000000002E-2</v>
      </c>
      <c r="K6185" s="29">
        <f ca="1">IF(C6185&gt;=Calculator!$G$27,IF(DAY($C6185)=1,Calculator!$G$34/2,IF(DAY($C6185)=15,Calculator!$G$34/2,0)),0)</f>
        <v>0</v>
      </c>
      <c r="L6185" s="29">
        <f ca="1">IF(DAY($C6185)=28,IF(H6185=0,0,Calculator!$G$35),0)</f>
        <v>0</v>
      </c>
      <c r="M6185" s="29">
        <f ca="1">IF(I6185&gt;0,IF(DAY($C6185)=1,SUM(INDIRECT("I"&amp;(ROW(C6184)-DAY(C6184))):I6184),0),0)</f>
        <v>0</v>
      </c>
      <c r="N6185" s="29">
        <f ca="1">IF(C6185&lt;Calculator!$G$27,0,IF(C6185=Calculator!$G$27,Calculator!$G$39,IF(H6185-K6185&lt;=0,IF(D6185&gt;Calculator!$G$39,IF(H6185-K6185+E6185+L6185+M6185+Calculator!$G$39&gt;Calculator!$G$39,Calculator!$G$39-(H6185+E6185+L6185+M6185-K6185),Calculator!$G$39),D6185),0)))</f>
        <v>0</v>
      </c>
    </row>
    <row r="6186" spans="1:14" ht="15.75" thickBot="1">
      <c r="A6186" s="33" t="str">
        <f ca="1">IF(C6186=Calculator!$H$27,"F",IF(Daily!D6186+Daily!H6186=0,IF(D6185+H6185&gt;0,"L",""),""))</f>
        <v/>
      </c>
      <c r="B6186" s="34">
        <v>6185</v>
      </c>
      <c r="C6186" s="19">
        <f t="shared" ca="1" si="385"/>
        <v>52115</v>
      </c>
      <c r="D6186" s="29">
        <f t="shared" ca="1" si="387"/>
        <v>0</v>
      </c>
      <c r="E6186" s="29">
        <f ca="1">IF(C6186&lt;Calculator!$D$26,0,IF(DAY($C6186)=1,IF(D6186-Calculator!$G$24&gt;0,Calculator!$G$24,D6186),0))</f>
        <v>0</v>
      </c>
      <c r="F6186" s="29">
        <f ca="1">IF(E6186&gt;0,D6186*Calculator!$G$22/12,0)</f>
        <v>0</v>
      </c>
      <c r="G6186" s="29">
        <f ca="1">IF(E6186&gt;0,(IFERROR(-PMT(Calculator!$G$22/12,Calculator!$G$23*12,Calculator!$G$20),0))-F6186,0)</f>
        <v>0</v>
      </c>
      <c r="H6186" s="29">
        <f t="shared" ca="1" si="388"/>
        <v>0</v>
      </c>
      <c r="I6186" s="29">
        <f t="shared" ca="1" si="386"/>
        <v>0</v>
      </c>
      <c r="J6186" s="30">
        <f>Calculator!$G$40</f>
        <v>6.5000000000000002E-2</v>
      </c>
      <c r="K6186" s="29">
        <f ca="1">IF(C6186&gt;=Calculator!$G$27,IF(DAY($C6186)=1,Calculator!$G$34/2,IF(DAY($C6186)=15,Calculator!$G$34/2,0)),0)</f>
        <v>0</v>
      </c>
      <c r="L6186" s="29">
        <f ca="1">IF(DAY($C6186)=28,IF(H6186=0,0,Calculator!$G$35),0)</f>
        <v>0</v>
      </c>
      <c r="M6186" s="29">
        <f ca="1">IF(I6186&gt;0,IF(DAY($C6186)=1,SUM(INDIRECT("I"&amp;(ROW(C6185)-DAY(C6185))):I6185),0),0)</f>
        <v>0</v>
      </c>
      <c r="N6186" s="29">
        <f ca="1">IF(C6186&lt;Calculator!$G$27,0,IF(C6186=Calculator!$G$27,Calculator!$G$39,IF(H6186-K6186&lt;=0,IF(D6186&gt;Calculator!$G$39,IF(H6186-K6186+E6186+L6186+M6186+Calculator!$G$39&gt;Calculator!$G$39,Calculator!$G$39-(H6186+E6186+L6186+M6186-K6186),Calculator!$G$39),D6186),0)))</f>
        <v>0</v>
      </c>
    </row>
    <row r="6187" spans="1:14" ht="15.75" thickBot="1">
      <c r="A6187" s="33" t="str">
        <f ca="1">IF(C6187=Calculator!$H$27,"F",IF(Daily!D6187+Daily!H6187=0,IF(D6186+H6186&gt;0,"L",""),""))</f>
        <v/>
      </c>
      <c r="B6187" s="34">
        <v>6186</v>
      </c>
      <c r="C6187" s="19">
        <f t="shared" ca="1" si="385"/>
        <v>52116</v>
      </c>
      <c r="D6187" s="29">
        <f t="shared" ca="1" si="387"/>
        <v>0</v>
      </c>
      <c r="E6187" s="29">
        <f ca="1">IF(C6187&lt;Calculator!$D$26,0,IF(DAY($C6187)=1,IF(D6187-Calculator!$G$24&gt;0,Calculator!$G$24,D6187),0))</f>
        <v>0</v>
      </c>
      <c r="F6187" s="29">
        <f ca="1">IF(E6187&gt;0,D6187*Calculator!$G$22/12,0)</f>
        <v>0</v>
      </c>
      <c r="G6187" s="29">
        <f ca="1">IF(E6187&gt;0,(IFERROR(-PMT(Calculator!$G$22/12,Calculator!$G$23*12,Calculator!$G$20),0))-F6187,0)</f>
        <v>0</v>
      </c>
      <c r="H6187" s="29">
        <f t="shared" ca="1" si="388"/>
        <v>0</v>
      </c>
      <c r="I6187" s="29">
        <f t="shared" ca="1" si="386"/>
        <v>0</v>
      </c>
      <c r="J6187" s="30">
        <f>Calculator!$G$40</f>
        <v>6.5000000000000002E-2</v>
      </c>
      <c r="K6187" s="29">
        <f ca="1">IF(C6187&gt;=Calculator!$G$27,IF(DAY($C6187)=1,Calculator!$G$34/2,IF(DAY($C6187)=15,Calculator!$G$34/2,0)),0)</f>
        <v>0</v>
      </c>
      <c r="L6187" s="29">
        <f ca="1">IF(DAY($C6187)=28,IF(H6187=0,0,Calculator!$G$35),0)</f>
        <v>0</v>
      </c>
      <c r="M6187" s="29">
        <f ca="1">IF(I6187&gt;0,IF(DAY($C6187)=1,SUM(INDIRECT("I"&amp;(ROW(C6186)-DAY(C6186))):I6186),0),0)</f>
        <v>0</v>
      </c>
      <c r="N6187" s="29">
        <f ca="1">IF(C6187&lt;Calculator!$G$27,0,IF(C6187=Calculator!$G$27,Calculator!$G$39,IF(H6187-K6187&lt;=0,IF(D6187&gt;Calculator!$G$39,IF(H6187-K6187+E6187+L6187+M6187+Calculator!$G$39&gt;Calculator!$G$39,Calculator!$G$39-(H6187+E6187+L6187+M6187-K6187),Calculator!$G$39),D6187),0)))</f>
        <v>0</v>
      </c>
    </row>
    <row r="6188" spans="1:14" ht="15.75" thickBot="1">
      <c r="A6188" s="33" t="str">
        <f ca="1">IF(C6188=Calculator!$H$27,"F",IF(Daily!D6188+Daily!H6188=0,IF(D6187+H6187&gt;0,"L",""),""))</f>
        <v/>
      </c>
      <c r="B6188" s="34">
        <v>6187</v>
      </c>
      <c r="C6188" s="19">
        <f t="shared" ca="1" si="385"/>
        <v>52117</v>
      </c>
      <c r="D6188" s="29">
        <f t="shared" ca="1" si="387"/>
        <v>0</v>
      </c>
      <c r="E6188" s="29">
        <f ca="1">IF(C6188&lt;Calculator!$D$26,0,IF(DAY($C6188)=1,IF(D6188-Calculator!$G$24&gt;0,Calculator!$G$24,D6188),0))</f>
        <v>0</v>
      </c>
      <c r="F6188" s="29">
        <f ca="1">IF(E6188&gt;0,D6188*Calculator!$G$22/12,0)</f>
        <v>0</v>
      </c>
      <c r="G6188" s="29">
        <f ca="1">IF(E6188&gt;0,(IFERROR(-PMT(Calculator!$G$22/12,Calculator!$G$23*12,Calculator!$G$20),0))-F6188,0)</f>
        <v>0</v>
      </c>
      <c r="H6188" s="29">
        <f t="shared" ca="1" si="388"/>
        <v>0</v>
      </c>
      <c r="I6188" s="29">
        <f t="shared" ca="1" si="386"/>
        <v>0</v>
      </c>
      <c r="J6188" s="30">
        <f>Calculator!$G$40</f>
        <v>6.5000000000000002E-2</v>
      </c>
      <c r="K6188" s="29">
        <f ca="1">IF(C6188&gt;=Calculator!$G$27,IF(DAY($C6188)=1,Calculator!$G$34/2,IF(DAY($C6188)=15,Calculator!$G$34/2,0)),0)</f>
        <v>0</v>
      </c>
      <c r="L6188" s="29">
        <f ca="1">IF(DAY($C6188)=28,IF(H6188=0,0,Calculator!$G$35),0)</f>
        <v>0</v>
      </c>
      <c r="M6188" s="29">
        <f ca="1">IF(I6188&gt;0,IF(DAY($C6188)=1,SUM(INDIRECT("I"&amp;(ROW(C6187)-DAY(C6187))):I6187),0),0)</f>
        <v>0</v>
      </c>
      <c r="N6188" s="29">
        <f ca="1">IF(C6188&lt;Calculator!$G$27,0,IF(C6188=Calculator!$G$27,Calculator!$G$39,IF(H6188-K6188&lt;=0,IF(D6188&gt;Calculator!$G$39,IF(H6188-K6188+E6188+L6188+M6188+Calculator!$G$39&gt;Calculator!$G$39,Calculator!$G$39-(H6188+E6188+L6188+M6188-K6188),Calculator!$G$39),D6188),0)))</f>
        <v>0</v>
      </c>
    </row>
    <row r="6189" spans="1:14" ht="15.75" thickBot="1">
      <c r="A6189" s="33" t="str">
        <f ca="1">IF(C6189=Calculator!$H$27,"F",IF(Daily!D6189+Daily!H6189=0,IF(D6188+H6188&gt;0,"L",""),""))</f>
        <v/>
      </c>
      <c r="B6189" s="34">
        <v>6188</v>
      </c>
      <c r="C6189" s="19">
        <f t="shared" ca="1" si="385"/>
        <v>52118</v>
      </c>
      <c r="D6189" s="29">
        <f t="shared" ca="1" si="387"/>
        <v>0</v>
      </c>
      <c r="E6189" s="29">
        <f ca="1">IF(C6189&lt;Calculator!$D$26,0,IF(DAY($C6189)=1,IF(D6189-Calculator!$G$24&gt;0,Calculator!$G$24,D6189),0))</f>
        <v>0</v>
      </c>
      <c r="F6189" s="29">
        <f ca="1">IF(E6189&gt;0,D6189*Calculator!$G$22/12,0)</f>
        <v>0</v>
      </c>
      <c r="G6189" s="29">
        <f ca="1">IF(E6189&gt;0,(IFERROR(-PMT(Calculator!$G$22/12,Calculator!$G$23*12,Calculator!$G$20),0))-F6189,0)</f>
        <v>0</v>
      </c>
      <c r="H6189" s="29">
        <f t="shared" ca="1" si="388"/>
        <v>0</v>
      </c>
      <c r="I6189" s="29">
        <f t="shared" ca="1" si="386"/>
        <v>0</v>
      </c>
      <c r="J6189" s="30">
        <f>Calculator!$G$40</f>
        <v>6.5000000000000002E-2</v>
      </c>
      <c r="K6189" s="29">
        <f ca="1">IF(C6189&gt;=Calculator!$G$27,IF(DAY($C6189)=1,Calculator!$G$34/2,IF(DAY($C6189)=15,Calculator!$G$34/2,0)),0)</f>
        <v>0</v>
      </c>
      <c r="L6189" s="29">
        <f ca="1">IF(DAY($C6189)=28,IF(H6189=0,0,Calculator!$G$35),0)</f>
        <v>0</v>
      </c>
      <c r="M6189" s="29">
        <f ca="1">IF(I6189&gt;0,IF(DAY($C6189)=1,SUM(INDIRECT("I"&amp;(ROW(C6188)-DAY(C6188))):I6188),0),0)</f>
        <v>0</v>
      </c>
      <c r="N6189" s="29">
        <f ca="1">IF(C6189&lt;Calculator!$G$27,0,IF(C6189=Calculator!$G$27,Calculator!$G$39,IF(H6189-K6189&lt;=0,IF(D6189&gt;Calculator!$G$39,IF(H6189-K6189+E6189+L6189+M6189+Calculator!$G$39&gt;Calculator!$G$39,Calculator!$G$39-(H6189+E6189+L6189+M6189-K6189),Calculator!$G$39),D6189),0)))</f>
        <v>0</v>
      </c>
    </row>
    <row r="6190" spans="1:14" ht="15.75" thickBot="1">
      <c r="A6190" s="33" t="str">
        <f ca="1">IF(C6190=Calculator!$H$27,"F",IF(Daily!D6190+Daily!H6190=0,IF(D6189+H6189&gt;0,"L",""),""))</f>
        <v/>
      </c>
      <c r="B6190" s="34">
        <v>6189</v>
      </c>
      <c r="C6190" s="19">
        <f t="shared" ca="1" si="385"/>
        <v>52119</v>
      </c>
      <c r="D6190" s="29">
        <f t="shared" ca="1" si="387"/>
        <v>0</v>
      </c>
      <c r="E6190" s="29">
        <f ca="1">IF(C6190&lt;Calculator!$D$26,0,IF(DAY($C6190)=1,IF(D6190-Calculator!$G$24&gt;0,Calculator!$G$24,D6190),0))</f>
        <v>0</v>
      </c>
      <c r="F6190" s="29">
        <f ca="1">IF(E6190&gt;0,D6190*Calculator!$G$22/12,0)</f>
        <v>0</v>
      </c>
      <c r="G6190" s="29">
        <f ca="1">IF(E6190&gt;0,(IFERROR(-PMT(Calculator!$G$22/12,Calculator!$G$23*12,Calculator!$G$20),0))-F6190,0)</f>
        <v>0</v>
      </c>
      <c r="H6190" s="29">
        <f t="shared" ca="1" si="388"/>
        <v>0</v>
      </c>
      <c r="I6190" s="29">
        <f t="shared" ca="1" si="386"/>
        <v>0</v>
      </c>
      <c r="J6190" s="30">
        <f>Calculator!$G$40</f>
        <v>6.5000000000000002E-2</v>
      </c>
      <c r="K6190" s="29">
        <f ca="1">IF(C6190&gt;=Calculator!$G$27,IF(DAY($C6190)=1,Calculator!$G$34/2,IF(DAY($C6190)=15,Calculator!$G$34/2,0)),0)</f>
        <v>0</v>
      </c>
      <c r="L6190" s="29">
        <f ca="1">IF(DAY($C6190)=28,IF(H6190=0,0,Calculator!$G$35),0)</f>
        <v>0</v>
      </c>
      <c r="M6190" s="29">
        <f ca="1">IF(I6190&gt;0,IF(DAY($C6190)=1,SUM(INDIRECT("I"&amp;(ROW(C6189)-DAY(C6189))):I6189),0),0)</f>
        <v>0</v>
      </c>
      <c r="N6190" s="29">
        <f ca="1">IF(C6190&lt;Calculator!$G$27,0,IF(C6190=Calculator!$G$27,Calculator!$G$39,IF(H6190-K6190&lt;=0,IF(D6190&gt;Calculator!$G$39,IF(H6190-K6190+E6190+L6190+M6190+Calculator!$G$39&gt;Calculator!$G$39,Calculator!$G$39-(H6190+E6190+L6190+M6190-K6190),Calculator!$G$39),D6190),0)))</f>
        <v>0</v>
      </c>
    </row>
    <row r="6191" spans="1:14" ht="15.75" thickBot="1">
      <c r="A6191" s="33" t="str">
        <f ca="1">IF(C6191=Calculator!$H$27,"F",IF(Daily!D6191+Daily!H6191=0,IF(D6190+H6190&gt;0,"L",""),""))</f>
        <v/>
      </c>
      <c r="B6191" s="34">
        <v>6190</v>
      </c>
      <c r="C6191" s="19">
        <f t="shared" ca="1" si="385"/>
        <v>52120</v>
      </c>
      <c r="D6191" s="29">
        <f t="shared" ca="1" si="387"/>
        <v>0</v>
      </c>
      <c r="E6191" s="29">
        <f ca="1">IF(C6191&lt;Calculator!$D$26,0,IF(DAY($C6191)=1,IF(D6191-Calculator!$G$24&gt;0,Calculator!$G$24,D6191),0))</f>
        <v>0</v>
      </c>
      <c r="F6191" s="29">
        <f ca="1">IF(E6191&gt;0,D6191*Calculator!$G$22/12,0)</f>
        <v>0</v>
      </c>
      <c r="G6191" s="29">
        <f ca="1">IF(E6191&gt;0,(IFERROR(-PMT(Calculator!$G$22/12,Calculator!$G$23*12,Calculator!$G$20),0))-F6191,0)</f>
        <v>0</v>
      </c>
      <c r="H6191" s="29">
        <f t="shared" ca="1" si="388"/>
        <v>0</v>
      </c>
      <c r="I6191" s="29">
        <f t="shared" ca="1" si="386"/>
        <v>0</v>
      </c>
      <c r="J6191" s="30">
        <f>Calculator!$G$40</f>
        <v>6.5000000000000002E-2</v>
      </c>
      <c r="K6191" s="29">
        <f ca="1">IF(C6191&gt;=Calculator!$G$27,IF(DAY($C6191)=1,Calculator!$G$34/2,IF(DAY($C6191)=15,Calculator!$G$34/2,0)),0)</f>
        <v>0</v>
      </c>
      <c r="L6191" s="29">
        <f ca="1">IF(DAY($C6191)=28,IF(H6191=0,0,Calculator!$G$35),0)</f>
        <v>0</v>
      </c>
      <c r="M6191" s="29">
        <f ca="1">IF(I6191&gt;0,IF(DAY($C6191)=1,SUM(INDIRECT("I"&amp;(ROW(C6190)-DAY(C6190))):I6190),0),0)</f>
        <v>0</v>
      </c>
      <c r="N6191" s="29">
        <f ca="1">IF(C6191&lt;Calculator!$G$27,0,IF(C6191=Calculator!$G$27,Calculator!$G$39,IF(H6191-K6191&lt;=0,IF(D6191&gt;Calculator!$G$39,IF(H6191-K6191+E6191+L6191+M6191+Calculator!$G$39&gt;Calculator!$G$39,Calculator!$G$39-(H6191+E6191+L6191+M6191-K6191),Calculator!$G$39),D6191),0)))</f>
        <v>0</v>
      </c>
    </row>
    <row r="6192" spans="1:14" ht="15.75" thickBot="1">
      <c r="A6192" s="33" t="str">
        <f ca="1">IF(C6192=Calculator!$H$27,"F",IF(Daily!D6192+Daily!H6192=0,IF(D6191+H6191&gt;0,"L",""),""))</f>
        <v/>
      </c>
      <c r="B6192" s="34">
        <v>6191</v>
      </c>
      <c r="C6192" s="19">
        <f t="shared" ca="1" si="385"/>
        <v>52121</v>
      </c>
      <c r="D6192" s="29">
        <f t="shared" ca="1" si="387"/>
        <v>0</v>
      </c>
      <c r="E6192" s="29">
        <f ca="1">IF(C6192&lt;Calculator!$D$26,0,IF(DAY($C6192)=1,IF(D6192-Calculator!$G$24&gt;0,Calculator!$G$24,D6192),0))</f>
        <v>0</v>
      </c>
      <c r="F6192" s="29">
        <f ca="1">IF(E6192&gt;0,D6192*Calculator!$G$22/12,0)</f>
        <v>0</v>
      </c>
      <c r="G6192" s="29">
        <f ca="1">IF(E6192&gt;0,(IFERROR(-PMT(Calculator!$G$22/12,Calculator!$G$23*12,Calculator!$G$20),0))-F6192,0)</f>
        <v>0</v>
      </c>
      <c r="H6192" s="29">
        <f t="shared" ca="1" si="388"/>
        <v>0</v>
      </c>
      <c r="I6192" s="29">
        <f t="shared" ca="1" si="386"/>
        <v>0</v>
      </c>
      <c r="J6192" s="30">
        <f>Calculator!$G$40</f>
        <v>6.5000000000000002E-2</v>
      </c>
      <c r="K6192" s="29">
        <f ca="1">IF(C6192&gt;=Calculator!$G$27,IF(DAY($C6192)=1,Calculator!$G$34/2,IF(DAY($C6192)=15,Calculator!$G$34/2,0)),0)</f>
        <v>0</v>
      </c>
      <c r="L6192" s="29">
        <f ca="1">IF(DAY($C6192)=28,IF(H6192=0,0,Calculator!$G$35),0)</f>
        <v>0</v>
      </c>
      <c r="M6192" s="29">
        <f ca="1">IF(I6192&gt;0,IF(DAY($C6192)=1,SUM(INDIRECT("I"&amp;(ROW(C6191)-DAY(C6191))):I6191),0),0)</f>
        <v>0</v>
      </c>
      <c r="N6192" s="29">
        <f ca="1">IF(C6192&lt;Calculator!$G$27,0,IF(C6192=Calculator!$G$27,Calculator!$G$39,IF(H6192-K6192&lt;=0,IF(D6192&gt;Calculator!$G$39,IF(H6192-K6192+E6192+L6192+M6192+Calculator!$G$39&gt;Calculator!$G$39,Calculator!$G$39-(H6192+E6192+L6192+M6192-K6192),Calculator!$G$39),D6192),0)))</f>
        <v>0</v>
      </c>
    </row>
    <row r="6193" spans="1:14" ht="15.75" thickBot="1">
      <c r="A6193" s="33" t="str">
        <f ca="1">IF(C6193=Calculator!$H$27,"F",IF(Daily!D6193+Daily!H6193=0,IF(D6192+H6192&gt;0,"L",""),""))</f>
        <v/>
      </c>
      <c r="B6193" s="34">
        <v>6192</v>
      </c>
      <c r="C6193" s="19">
        <f t="shared" ca="1" si="385"/>
        <v>52122</v>
      </c>
      <c r="D6193" s="29">
        <f t="shared" ca="1" si="387"/>
        <v>0</v>
      </c>
      <c r="E6193" s="29">
        <f ca="1">IF(C6193&lt;Calculator!$D$26,0,IF(DAY($C6193)=1,IF(D6193-Calculator!$G$24&gt;0,Calculator!$G$24,D6193),0))</f>
        <v>0</v>
      </c>
      <c r="F6193" s="29">
        <f ca="1">IF(E6193&gt;0,D6193*Calculator!$G$22/12,0)</f>
        <v>0</v>
      </c>
      <c r="G6193" s="29">
        <f ca="1">IF(E6193&gt;0,(IFERROR(-PMT(Calculator!$G$22/12,Calculator!$G$23*12,Calculator!$G$20),0))-F6193,0)</f>
        <v>0</v>
      </c>
      <c r="H6193" s="29">
        <f t="shared" ca="1" si="388"/>
        <v>0</v>
      </c>
      <c r="I6193" s="29">
        <f t="shared" ca="1" si="386"/>
        <v>0</v>
      </c>
      <c r="J6193" s="30">
        <f>Calculator!$G$40</f>
        <v>6.5000000000000002E-2</v>
      </c>
      <c r="K6193" s="29">
        <f ca="1">IF(C6193&gt;=Calculator!$G$27,IF(DAY($C6193)=1,Calculator!$G$34/2,IF(DAY($C6193)=15,Calculator!$G$34/2,0)),0)</f>
        <v>0</v>
      </c>
      <c r="L6193" s="29">
        <f ca="1">IF(DAY($C6193)=28,IF(H6193=0,0,Calculator!$G$35),0)</f>
        <v>0</v>
      </c>
      <c r="M6193" s="29">
        <f ca="1">IF(I6193&gt;0,IF(DAY($C6193)=1,SUM(INDIRECT("I"&amp;(ROW(C6192)-DAY(C6192))):I6192),0),0)</f>
        <v>0</v>
      </c>
      <c r="N6193" s="29">
        <f ca="1">IF(C6193&lt;Calculator!$G$27,0,IF(C6193=Calculator!$G$27,Calculator!$G$39,IF(H6193-K6193&lt;=0,IF(D6193&gt;Calculator!$G$39,IF(H6193-K6193+E6193+L6193+M6193+Calculator!$G$39&gt;Calculator!$G$39,Calculator!$G$39-(H6193+E6193+L6193+M6193-K6193),Calculator!$G$39),D6193),0)))</f>
        <v>0</v>
      </c>
    </row>
    <row r="6194" spans="1:14" ht="15.75" thickBot="1">
      <c r="A6194" s="33" t="str">
        <f ca="1">IF(C6194=Calculator!$H$27,"F",IF(Daily!D6194+Daily!H6194=0,IF(D6193+H6193&gt;0,"L",""),""))</f>
        <v/>
      </c>
      <c r="B6194" s="34">
        <v>6193</v>
      </c>
      <c r="C6194" s="19">
        <f t="shared" ca="1" si="385"/>
        <v>52123</v>
      </c>
      <c r="D6194" s="29">
        <f t="shared" ca="1" si="387"/>
        <v>0</v>
      </c>
      <c r="E6194" s="29">
        <f ca="1">IF(C6194&lt;Calculator!$D$26,0,IF(DAY($C6194)=1,IF(D6194-Calculator!$G$24&gt;0,Calculator!$G$24,D6194),0))</f>
        <v>0</v>
      </c>
      <c r="F6194" s="29">
        <f ca="1">IF(E6194&gt;0,D6194*Calculator!$G$22/12,0)</f>
        <v>0</v>
      </c>
      <c r="G6194" s="29">
        <f ca="1">IF(E6194&gt;0,(IFERROR(-PMT(Calculator!$G$22/12,Calculator!$G$23*12,Calculator!$G$20),0))-F6194,0)</f>
        <v>0</v>
      </c>
      <c r="H6194" s="29">
        <f t="shared" ca="1" si="388"/>
        <v>0</v>
      </c>
      <c r="I6194" s="29">
        <f t="shared" ca="1" si="386"/>
        <v>0</v>
      </c>
      <c r="J6194" s="30">
        <f>Calculator!$G$40</f>
        <v>6.5000000000000002E-2</v>
      </c>
      <c r="K6194" s="29">
        <f ca="1">IF(C6194&gt;=Calculator!$G$27,IF(DAY($C6194)=1,Calculator!$G$34/2,IF(DAY($C6194)=15,Calculator!$G$34/2,0)),0)</f>
        <v>0</v>
      </c>
      <c r="L6194" s="29">
        <f ca="1">IF(DAY($C6194)=28,IF(H6194=0,0,Calculator!$G$35),0)</f>
        <v>0</v>
      </c>
      <c r="M6194" s="29">
        <f ca="1">IF(I6194&gt;0,IF(DAY($C6194)=1,SUM(INDIRECT("I"&amp;(ROW(C6193)-DAY(C6193))):I6193),0),0)</f>
        <v>0</v>
      </c>
      <c r="N6194" s="29">
        <f ca="1">IF(C6194&lt;Calculator!$G$27,0,IF(C6194=Calculator!$G$27,Calculator!$G$39,IF(H6194-K6194&lt;=0,IF(D6194&gt;Calculator!$G$39,IF(H6194-K6194+E6194+L6194+M6194+Calculator!$G$39&gt;Calculator!$G$39,Calculator!$G$39-(H6194+E6194+L6194+M6194-K6194),Calculator!$G$39),D6194),0)))</f>
        <v>0</v>
      </c>
    </row>
    <row r="6195" spans="1:14" ht="15.75" thickBot="1">
      <c r="A6195" s="33" t="str">
        <f ca="1">IF(C6195=Calculator!$H$27,"F",IF(Daily!D6195+Daily!H6195=0,IF(D6194+H6194&gt;0,"L",""),""))</f>
        <v/>
      </c>
      <c r="B6195" s="34">
        <v>6194</v>
      </c>
      <c r="C6195" s="19">
        <f t="shared" ca="1" si="385"/>
        <v>52124</v>
      </c>
      <c r="D6195" s="29">
        <f t="shared" ca="1" si="387"/>
        <v>0</v>
      </c>
      <c r="E6195" s="29">
        <f ca="1">IF(C6195&lt;Calculator!$D$26,0,IF(DAY($C6195)=1,IF(D6195-Calculator!$G$24&gt;0,Calculator!$G$24,D6195),0))</f>
        <v>0</v>
      </c>
      <c r="F6195" s="29">
        <f ca="1">IF(E6195&gt;0,D6195*Calculator!$G$22/12,0)</f>
        <v>0</v>
      </c>
      <c r="G6195" s="29">
        <f ca="1">IF(E6195&gt;0,(IFERROR(-PMT(Calculator!$G$22/12,Calculator!$G$23*12,Calculator!$G$20),0))-F6195,0)</f>
        <v>0</v>
      </c>
      <c r="H6195" s="29">
        <f t="shared" ca="1" si="388"/>
        <v>0</v>
      </c>
      <c r="I6195" s="29">
        <f t="shared" ca="1" si="386"/>
        <v>0</v>
      </c>
      <c r="J6195" s="30">
        <f>Calculator!$G$40</f>
        <v>6.5000000000000002E-2</v>
      </c>
      <c r="K6195" s="29">
        <f ca="1">IF(C6195&gt;=Calculator!$G$27,IF(DAY($C6195)=1,Calculator!$G$34/2,IF(DAY($C6195)=15,Calculator!$G$34/2,0)),0)</f>
        <v>4500</v>
      </c>
      <c r="L6195" s="29">
        <f ca="1">IF(DAY($C6195)=28,IF(H6195=0,0,Calculator!$G$35),0)</f>
        <v>0</v>
      </c>
      <c r="M6195" s="29">
        <f ca="1">IF(I6195&gt;0,IF(DAY($C6195)=1,SUM(INDIRECT("I"&amp;(ROW(C6194)-DAY(C6194))):I6194),0),0)</f>
        <v>0</v>
      </c>
      <c r="N6195" s="29">
        <f ca="1">IF(C6195&lt;Calculator!$G$27,0,IF(C6195=Calculator!$G$27,Calculator!$G$39,IF(H6195-K6195&lt;=0,IF(D6195&gt;Calculator!$G$39,IF(H6195-K6195+E6195+L6195+M6195+Calculator!$G$39&gt;Calculator!$G$39,Calculator!$G$39-(H6195+E6195+L6195+M6195-K6195),Calculator!$G$39),D6195),0)))</f>
        <v>0</v>
      </c>
    </row>
    <row r="6196" spans="1:14" ht="15.75" thickBot="1">
      <c r="A6196" s="33" t="str">
        <f ca="1">IF(C6196=Calculator!$H$27,"F",IF(Daily!D6196+Daily!H6196=0,IF(D6195+H6195&gt;0,"L",""),""))</f>
        <v/>
      </c>
      <c r="B6196" s="34">
        <v>6195</v>
      </c>
      <c r="C6196" s="19">
        <f t="shared" ca="1" si="385"/>
        <v>52125</v>
      </c>
      <c r="D6196" s="29">
        <f t="shared" ca="1" si="387"/>
        <v>0</v>
      </c>
      <c r="E6196" s="29">
        <f ca="1">IF(C6196&lt;Calculator!$D$26,0,IF(DAY($C6196)=1,IF(D6196-Calculator!$G$24&gt;0,Calculator!$G$24,D6196),0))</f>
        <v>0</v>
      </c>
      <c r="F6196" s="29">
        <f ca="1">IF(E6196&gt;0,D6196*Calculator!$G$22/12,0)</f>
        <v>0</v>
      </c>
      <c r="G6196" s="29">
        <f ca="1">IF(E6196&gt;0,(IFERROR(-PMT(Calculator!$G$22/12,Calculator!$G$23*12,Calculator!$G$20),0))-F6196,0)</f>
        <v>0</v>
      </c>
      <c r="H6196" s="29">
        <f t="shared" ca="1" si="388"/>
        <v>0</v>
      </c>
      <c r="I6196" s="29">
        <f t="shared" ca="1" si="386"/>
        <v>0</v>
      </c>
      <c r="J6196" s="30">
        <f>Calculator!$G$40</f>
        <v>6.5000000000000002E-2</v>
      </c>
      <c r="K6196" s="29">
        <f ca="1">IF(C6196&gt;=Calculator!$G$27,IF(DAY($C6196)=1,Calculator!$G$34/2,IF(DAY($C6196)=15,Calculator!$G$34/2,0)),0)</f>
        <v>0</v>
      </c>
      <c r="L6196" s="29">
        <f ca="1">IF(DAY($C6196)=28,IF(H6196=0,0,Calculator!$G$35),0)</f>
        <v>0</v>
      </c>
      <c r="M6196" s="29">
        <f ca="1">IF(I6196&gt;0,IF(DAY($C6196)=1,SUM(INDIRECT("I"&amp;(ROW(C6195)-DAY(C6195))):I6195),0),0)</f>
        <v>0</v>
      </c>
      <c r="N6196" s="29">
        <f ca="1">IF(C6196&lt;Calculator!$G$27,0,IF(C6196=Calculator!$G$27,Calculator!$G$39,IF(H6196-K6196&lt;=0,IF(D6196&gt;Calculator!$G$39,IF(H6196-K6196+E6196+L6196+M6196+Calculator!$G$39&gt;Calculator!$G$39,Calculator!$G$39-(H6196+E6196+L6196+M6196-K6196),Calculator!$G$39),D6196),0)))</f>
        <v>0</v>
      </c>
    </row>
    <row r="6197" spans="1:14" ht="15.75" thickBot="1">
      <c r="A6197" s="33" t="str">
        <f ca="1">IF(C6197=Calculator!$H$27,"F",IF(Daily!D6197+Daily!H6197=0,IF(D6196+H6196&gt;0,"L",""),""))</f>
        <v/>
      </c>
      <c r="B6197" s="34">
        <v>6196</v>
      </c>
      <c r="C6197" s="19">
        <f t="shared" ca="1" si="385"/>
        <v>52126</v>
      </c>
      <c r="D6197" s="29">
        <f t="shared" ca="1" si="387"/>
        <v>0</v>
      </c>
      <c r="E6197" s="29">
        <f ca="1">IF(C6197&lt;Calculator!$D$26,0,IF(DAY($C6197)=1,IF(D6197-Calculator!$G$24&gt;0,Calculator!$G$24,D6197),0))</f>
        <v>0</v>
      </c>
      <c r="F6197" s="29">
        <f ca="1">IF(E6197&gt;0,D6197*Calculator!$G$22/12,0)</f>
        <v>0</v>
      </c>
      <c r="G6197" s="29">
        <f ca="1">IF(E6197&gt;0,(IFERROR(-PMT(Calculator!$G$22/12,Calculator!$G$23*12,Calculator!$G$20),0))-F6197,0)</f>
        <v>0</v>
      </c>
      <c r="H6197" s="29">
        <f t="shared" ca="1" si="388"/>
        <v>0</v>
      </c>
      <c r="I6197" s="29">
        <f t="shared" ca="1" si="386"/>
        <v>0</v>
      </c>
      <c r="J6197" s="30">
        <f>Calculator!$G$40</f>
        <v>6.5000000000000002E-2</v>
      </c>
      <c r="K6197" s="29">
        <f ca="1">IF(C6197&gt;=Calculator!$G$27,IF(DAY($C6197)=1,Calculator!$G$34/2,IF(DAY($C6197)=15,Calculator!$G$34/2,0)),0)</f>
        <v>0</v>
      </c>
      <c r="L6197" s="29">
        <f ca="1">IF(DAY($C6197)=28,IF(H6197=0,0,Calculator!$G$35),0)</f>
        <v>0</v>
      </c>
      <c r="M6197" s="29">
        <f ca="1">IF(I6197&gt;0,IF(DAY($C6197)=1,SUM(INDIRECT("I"&amp;(ROW(C6196)-DAY(C6196))):I6196),0),0)</f>
        <v>0</v>
      </c>
      <c r="N6197" s="29">
        <f ca="1">IF(C6197&lt;Calculator!$G$27,0,IF(C6197=Calculator!$G$27,Calculator!$G$39,IF(H6197-K6197&lt;=0,IF(D6197&gt;Calculator!$G$39,IF(H6197-K6197+E6197+L6197+M6197+Calculator!$G$39&gt;Calculator!$G$39,Calculator!$G$39-(H6197+E6197+L6197+M6197-K6197),Calculator!$G$39),D6197),0)))</f>
        <v>0</v>
      </c>
    </row>
    <row r="6198" spans="1:14" ht="15.75" thickBot="1">
      <c r="A6198" s="33" t="str">
        <f ca="1">IF(C6198=Calculator!$H$27,"F",IF(Daily!D6198+Daily!H6198=0,IF(D6197+H6197&gt;0,"L",""),""))</f>
        <v/>
      </c>
      <c r="B6198" s="34">
        <v>6197</v>
      </c>
      <c r="C6198" s="19">
        <f t="shared" ca="1" si="385"/>
        <v>52127</v>
      </c>
      <c r="D6198" s="29">
        <f t="shared" ca="1" si="387"/>
        <v>0</v>
      </c>
      <c r="E6198" s="29">
        <f ca="1">IF(C6198&lt;Calculator!$D$26,0,IF(DAY($C6198)=1,IF(D6198-Calculator!$G$24&gt;0,Calculator!$G$24,D6198),0))</f>
        <v>0</v>
      </c>
      <c r="F6198" s="29">
        <f ca="1">IF(E6198&gt;0,D6198*Calculator!$G$22/12,0)</f>
        <v>0</v>
      </c>
      <c r="G6198" s="29">
        <f ca="1">IF(E6198&gt;0,(IFERROR(-PMT(Calculator!$G$22/12,Calculator!$G$23*12,Calculator!$G$20),0))-F6198,0)</f>
        <v>0</v>
      </c>
      <c r="H6198" s="29">
        <f t="shared" ca="1" si="388"/>
        <v>0</v>
      </c>
      <c r="I6198" s="29">
        <f t="shared" ca="1" si="386"/>
        <v>0</v>
      </c>
      <c r="J6198" s="30">
        <f>Calculator!$G$40</f>
        <v>6.5000000000000002E-2</v>
      </c>
      <c r="K6198" s="29">
        <f ca="1">IF(C6198&gt;=Calculator!$G$27,IF(DAY($C6198)=1,Calculator!$G$34/2,IF(DAY($C6198)=15,Calculator!$G$34/2,0)),0)</f>
        <v>0</v>
      </c>
      <c r="L6198" s="29">
        <f ca="1">IF(DAY($C6198)=28,IF(H6198=0,0,Calculator!$G$35),0)</f>
        <v>0</v>
      </c>
      <c r="M6198" s="29">
        <f ca="1">IF(I6198&gt;0,IF(DAY($C6198)=1,SUM(INDIRECT("I"&amp;(ROW(C6197)-DAY(C6197))):I6197),0),0)</f>
        <v>0</v>
      </c>
      <c r="N6198" s="29">
        <f ca="1">IF(C6198&lt;Calculator!$G$27,0,IF(C6198=Calculator!$G$27,Calculator!$G$39,IF(H6198-K6198&lt;=0,IF(D6198&gt;Calculator!$G$39,IF(H6198-K6198+E6198+L6198+M6198+Calculator!$G$39&gt;Calculator!$G$39,Calculator!$G$39-(H6198+E6198+L6198+M6198-K6198),Calculator!$G$39),D6198),0)))</f>
        <v>0</v>
      </c>
    </row>
    <row r="6199" spans="1:14" ht="15.75" thickBot="1">
      <c r="A6199" s="33" t="str">
        <f ca="1">IF(C6199=Calculator!$H$27,"F",IF(Daily!D6199+Daily!H6199=0,IF(D6198+H6198&gt;0,"L",""),""))</f>
        <v/>
      </c>
      <c r="B6199" s="34">
        <v>6198</v>
      </c>
      <c r="C6199" s="19">
        <f t="shared" ca="1" si="385"/>
        <v>52128</v>
      </c>
      <c r="D6199" s="29">
        <f t="shared" ca="1" si="387"/>
        <v>0</v>
      </c>
      <c r="E6199" s="29">
        <f ca="1">IF(C6199&lt;Calculator!$D$26,0,IF(DAY($C6199)=1,IF(D6199-Calculator!$G$24&gt;0,Calculator!$G$24,D6199),0))</f>
        <v>0</v>
      </c>
      <c r="F6199" s="29">
        <f ca="1">IF(E6199&gt;0,D6199*Calculator!$G$22/12,0)</f>
        <v>0</v>
      </c>
      <c r="G6199" s="29">
        <f ca="1">IF(E6199&gt;0,(IFERROR(-PMT(Calculator!$G$22/12,Calculator!$G$23*12,Calculator!$G$20),0))-F6199,0)</f>
        <v>0</v>
      </c>
      <c r="H6199" s="29">
        <f t="shared" ca="1" si="388"/>
        <v>0</v>
      </c>
      <c r="I6199" s="29">
        <f t="shared" ca="1" si="386"/>
        <v>0</v>
      </c>
      <c r="J6199" s="30">
        <f>Calculator!$G$40</f>
        <v>6.5000000000000002E-2</v>
      </c>
      <c r="K6199" s="29">
        <f ca="1">IF(C6199&gt;=Calculator!$G$27,IF(DAY($C6199)=1,Calculator!$G$34/2,IF(DAY($C6199)=15,Calculator!$G$34/2,0)),0)</f>
        <v>0</v>
      </c>
      <c r="L6199" s="29">
        <f ca="1">IF(DAY($C6199)=28,IF(H6199=0,0,Calculator!$G$35),0)</f>
        <v>0</v>
      </c>
      <c r="M6199" s="29">
        <f ca="1">IF(I6199&gt;0,IF(DAY($C6199)=1,SUM(INDIRECT("I"&amp;(ROW(C6198)-DAY(C6198))):I6198),0),0)</f>
        <v>0</v>
      </c>
      <c r="N6199" s="29">
        <f ca="1">IF(C6199&lt;Calculator!$G$27,0,IF(C6199=Calculator!$G$27,Calculator!$G$39,IF(H6199-K6199&lt;=0,IF(D6199&gt;Calculator!$G$39,IF(H6199-K6199+E6199+L6199+M6199+Calculator!$G$39&gt;Calculator!$G$39,Calculator!$G$39-(H6199+E6199+L6199+M6199-K6199),Calculator!$G$39),D6199),0)))</f>
        <v>0</v>
      </c>
    </row>
    <row r="6200" spans="1:14" ht="15.75" thickBot="1">
      <c r="A6200" s="33" t="str">
        <f ca="1">IF(C6200=Calculator!$H$27,"F",IF(Daily!D6200+Daily!H6200=0,IF(D6199+H6199&gt;0,"L",""),""))</f>
        <v/>
      </c>
      <c r="B6200" s="34">
        <v>6199</v>
      </c>
      <c r="C6200" s="19">
        <f t="shared" ca="1" si="385"/>
        <v>52129</v>
      </c>
      <c r="D6200" s="29">
        <f t="shared" ca="1" si="387"/>
        <v>0</v>
      </c>
      <c r="E6200" s="29">
        <f ca="1">IF(C6200&lt;Calculator!$D$26,0,IF(DAY($C6200)=1,IF(D6200-Calculator!$G$24&gt;0,Calculator!$G$24,D6200),0))</f>
        <v>0</v>
      </c>
      <c r="F6200" s="29">
        <f ca="1">IF(E6200&gt;0,D6200*Calculator!$G$22/12,0)</f>
        <v>0</v>
      </c>
      <c r="G6200" s="29">
        <f ca="1">IF(E6200&gt;0,(IFERROR(-PMT(Calculator!$G$22/12,Calculator!$G$23*12,Calculator!$G$20),0))-F6200,0)</f>
        <v>0</v>
      </c>
      <c r="H6200" s="29">
        <f t="shared" ca="1" si="388"/>
        <v>0</v>
      </c>
      <c r="I6200" s="29">
        <f t="shared" ca="1" si="386"/>
        <v>0</v>
      </c>
      <c r="J6200" s="30">
        <f>Calculator!$G$40</f>
        <v>6.5000000000000002E-2</v>
      </c>
      <c r="K6200" s="29">
        <f ca="1">IF(C6200&gt;=Calculator!$G$27,IF(DAY($C6200)=1,Calculator!$G$34/2,IF(DAY($C6200)=15,Calculator!$G$34/2,0)),0)</f>
        <v>0</v>
      </c>
      <c r="L6200" s="29">
        <f ca="1">IF(DAY($C6200)=28,IF(H6200=0,0,Calculator!$G$35),0)</f>
        <v>0</v>
      </c>
      <c r="M6200" s="29">
        <f ca="1">IF(I6200&gt;0,IF(DAY($C6200)=1,SUM(INDIRECT("I"&amp;(ROW(C6199)-DAY(C6199))):I6199),0),0)</f>
        <v>0</v>
      </c>
      <c r="N6200" s="29">
        <f ca="1">IF(C6200&lt;Calculator!$G$27,0,IF(C6200=Calculator!$G$27,Calculator!$G$39,IF(H6200-K6200&lt;=0,IF(D6200&gt;Calculator!$G$39,IF(H6200-K6200+E6200+L6200+M6200+Calculator!$G$39&gt;Calculator!$G$39,Calculator!$G$39-(H6200+E6200+L6200+M6200-K6200),Calculator!$G$39),D6200),0)))</f>
        <v>0</v>
      </c>
    </row>
    <row r="6201" spans="1:14" ht="15.75" thickBot="1">
      <c r="A6201" s="33" t="str">
        <f ca="1">IF(C6201=Calculator!$H$27,"F",IF(Daily!D6201+Daily!H6201=0,IF(D6200+H6200&gt;0,"L",""),""))</f>
        <v/>
      </c>
      <c r="B6201" s="34">
        <v>6200</v>
      </c>
      <c r="C6201" s="19">
        <f t="shared" ca="1" si="385"/>
        <v>52130</v>
      </c>
      <c r="D6201" s="29">
        <f t="shared" ca="1" si="387"/>
        <v>0</v>
      </c>
      <c r="E6201" s="29">
        <f ca="1">IF(C6201&lt;Calculator!$D$26,0,IF(DAY($C6201)=1,IF(D6201-Calculator!$G$24&gt;0,Calculator!$G$24,D6201),0))</f>
        <v>0</v>
      </c>
      <c r="F6201" s="29">
        <f ca="1">IF(E6201&gt;0,D6201*Calculator!$G$22/12,0)</f>
        <v>0</v>
      </c>
      <c r="G6201" s="29">
        <f ca="1">IF(E6201&gt;0,(IFERROR(-PMT(Calculator!$G$22/12,Calculator!$G$23*12,Calculator!$G$20),0))-F6201,0)</f>
        <v>0</v>
      </c>
      <c r="H6201" s="29">
        <f t="shared" ca="1" si="388"/>
        <v>0</v>
      </c>
      <c r="I6201" s="29">
        <f t="shared" ca="1" si="386"/>
        <v>0</v>
      </c>
      <c r="J6201" s="30">
        <f>Calculator!$G$40</f>
        <v>6.5000000000000002E-2</v>
      </c>
      <c r="K6201" s="29">
        <f ca="1">IF(C6201&gt;=Calculator!$G$27,IF(DAY($C6201)=1,Calculator!$G$34/2,IF(DAY($C6201)=15,Calculator!$G$34/2,0)),0)</f>
        <v>0</v>
      </c>
      <c r="L6201" s="29">
        <f ca="1">IF(DAY($C6201)=28,IF(H6201=0,0,Calculator!$G$35),0)</f>
        <v>0</v>
      </c>
      <c r="M6201" s="29">
        <f ca="1">IF(I6201&gt;0,IF(DAY($C6201)=1,SUM(INDIRECT("I"&amp;(ROW(C6200)-DAY(C6200))):I6200),0),0)</f>
        <v>0</v>
      </c>
      <c r="N6201" s="29">
        <f ca="1">IF(C6201&lt;Calculator!$G$27,0,IF(C6201=Calculator!$G$27,Calculator!$G$39,IF(H6201-K6201&lt;=0,IF(D6201&gt;Calculator!$G$39,IF(H6201-K6201+E6201+L6201+M6201+Calculator!$G$39&gt;Calculator!$G$39,Calculator!$G$39-(H6201+E6201+L6201+M6201-K6201),Calculator!$G$39),D6201),0)))</f>
        <v>0</v>
      </c>
    </row>
    <row r="6202" spans="1:14" ht="15.75" thickBot="1">
      <c r="A6202" s="33" t="str">
        <f ca="1">IF(C6202=Calculator!$H$27,"F",IF(Daily!D6202+Daily!H6202=0,IF(D6201+H6201&gt;0,"L",""),""))</f>
        <v/>
      </c>
      <c r="B6202" s="34">
        <v>6201</v>
      </c>
      <c r="C6202" s="19">
        <f t="shared" ca="1" si="385"/>
        <v>52131</v>
      </c>
      <c r="D6202" s="29">
        <f t="shared" ca="1" si="387"/>
        <v>0</v>
      </c>
      <c r="E6202" s="29">
        <f ca="1">IF(C6202&lt;Calculator!$D$26,0,IF(DAY($C6202)=1,IF(D6202-Calculator!$G$24&gt;0,Calculator!$G$24,D6202),0))</f>
        <v>0</v>
      </c>
      <c r="F6202" s="29">
        <f ca="1">IF(E6202&gt;0,D6202*Calculator!$G$22/12,0)</f>
        <v>0</v>
      </c>
      <c r="G6202" s="29">
        <f ca="1">IF(E6202&gt;0,(IFERROR(-PMT(Calculator!$G$22/12,Calculator!$G$23*12,Calculator!$G$20),0))-F6202,0)</f>
        <v>0</v>
      </c>
      <c r="H6202" s="29">
        <f t="shared" ca="1" si="388"/>
        <v>0</v>
      </c>
      <c r="I6202" s="29">
        <f t="shared" ca="1" si="386"/>
        <v>0</v>
      </c>
      <c r="J6202" s="30">
        <f>Calculator!$G$40</f>
        <v>6.5000000000000002E-2</v>
      </c>
      <c r="K6202" s="29">
        <f ca="1">IF(C6202&gt;=Calculator!$G$27,IF(DAY($C6202)=1,Calculator!$G$34/2,IF(DAY($C6202)=15,Calculator!$G$34/2,0)),0)</f>
        <v>0</v>
      </c>
      <c r="L6202" s="29">
        <f ca="1">IF(DAY($C6202)=28,IF(H6202=0,0,Calculator!$G$35),0)</f>
        <v>0</v>
      </c>
      <c r="M6202" s="29">
        <f ca="1">IF(I6202&gt;0,IF(DAY($C6202)=1,SUM(INDIRECT("I"&amp;(ROW(C6201)-DAY(C6201))):I6201),0),0)</f>
        <v>0</v>
      </c>
      <c r="N6202" s="29">
        <f ca="1">IF(C6202&lt;Calculator!$G$27,0,IF(C6202=Calculator!$G$27,Calculator!$G$39,IF(H6202-K6202&lt;=0,IF(D6202&gt;Calculator!$G$39,IF(H6202-K6202+E6202+L6202+M6202+Calculator!$G$39&gt;Calculator!$G$39,Calculator!$G$39-(H6202+E6202+L6202+M6202-K6202),Calculator!$G$39),D6202),0)))</f>
        <v>0</v>
      </c>
    </row>
    <row r="6203" spans="1:14" ht="15.75" thickBot="1">
      <c r="A6203" s="33" t="str">
        <f ca="1">IF(C6203=Calculator!$H$27,"F",IF(Daily!D6203+Daily!H6203=0,IF(D6202+H6202&gt;0,"L",""),""))</f>
        <v/>
      </c>
      <c r="B6203" s="34">
        <v>6202</v>
      </c>
      <c r="C6203" s="19">
        <f t="shared" ca="1" si="385"/>
        <v>52132</v>
      </c>
      <c r="D6203" s="29">
        <f t="shared" ca="1" si="387"/>
        <v>0</v>
      </c>
      <c r="E6203" s="29">
        <f ca="1">IF(C6203&lt;Calculator!$D$26,0,IF(DAY($C6203)=1,IF(D6203-Calculator!$G$24&gt;0,Calculator!$G$24,D6203),0))</f>
        <v>0</v>
      </c>
      <c r="F6203" s="29">
        <f ca="1">IF(E6203&gt;0,D6203*Calculator!$G$22/12,0)</f>
        <v>0</v>
      </c>
      <c r="G6203" s="29">
        <f ca="1">IF(E6203&gt;0,(IFERROR(-PMT(Calculator!$G$22/12,Calculator!$G$23*12,Calculator!$G$20),0))-F6203,0)</f>
        <v>0</v>
      </c>
      <c r="H6203" s="29">
        <f t="shared" ca="1" si="388"/>
        <v>0</v>
      </c>
      <c r="I6203" s="29">
        <f t="shared" ca="1" si="386"/>
        <v>0</v>
      </c>
      <c r="J6203" s="30">
        <f>Calculator!$G$40</f>
        <v>6.5000000000000002E-2</v>
      </c>
      <c r="K6203" s="29">
        <f ca="1">IF(C6203&gt;=Calculator!$G$27,IF(DAY($C6203)=1,Calculator!$G$34/2,IF(DAY($C6203)=15,Calculator!$G$34/2,0)),0)</f>
        <v>0</v>
      </c>
      <c r="L6203" s="29">
        <f ca="1">IF(DAY($C6203)=28,IF(H6203=0,0,Calculator!$G$35),0)</f>
        <v>0</v>
      </c>
      <c r="M6203" s="29">
        <f ca="1">IF(I6203&gt;0,IF(DAY($C6203)=1,SUM(INDIRECT("I"&amp;(ROW(C6202)-DAY(C6202))):I6202),0),0)</f>
        <v>0</v>
      </c>
      <c r="N6203" s="29">
        <f ca="1">IF(C6203&lt;Calculator!$G$27,0,IF(C6203=Calculator!$G$27,Calculator!$G$39,IF(H6203-K6203&lt;=0,IF(D6203&gt;Calculator!$G$39,IF(H6203-K6203+E6203+L6203+M6203+Calculator!$G$39&gt;Calculator!$G$39,Calculator!$G$39-(H6203+E6203+L6203+M6203-K6203),Calculator!$G$39),D6203),0)))</f>
        <v>0</v>
      </c>
    </row>
    <row r="6204" spans="1:14" ht="15.75" thickBot="1">
      <c r="A6204" s="33" t="str">
        <f ca="1">IF(C6204=Calculator!$H$27,"F",IF(Daily!D6204+Daily!H6204=0,IF(D6203+H6203&gt;0,"L",""),""))</f>
        <v/>
      </c>
      <c r="B6204" s="34">
        <v>6203</v>
      </c>
      <c r="C6204" s="19">
        <f t="shared" ca="1" si="385"/>
        <v>52133</v>
      </c>
      <c r="D6204" s="29">
        <f t="shared" ca="1" si="387"/>
        <v>0</v>
      </c>
      <c r="E6204" s="29">
        <f ca="1">IF(C6204&lt;Calculator!$D$26,0,IF(DAY($C6204)=1,IF(D6204-Calculator!$G$24&gt;0,Calculator!$G$24,D6204),0))</f>
        <v>0</v>
      </c>
      <c r="F6204" s="29">
        <f ca="1">IF(E6204&gt;0,D6204*Calculator!$G$22/12,0)</f>
        <v>0</v>
      </c>
      <c r="G6204" s="29">
        <f ca="1">IF(E6204&gt;0,(IFERROR(-PMT(Calculator!$G$22/12,Calculator!$G$23*12,Calculator!$G$20),0))-F6204,0)</f>
        <v>0</v>
      </c>
      <c r="H6204" s="29">
        <f t="shared" ca="1" si="388"/>
        <v>0</v>
      </c>
      <c r="I6204" s="29">
        <f t="shared" ca="1" si="386"/>
        <v>0</v>
      </c>
      <c r="J6204" s="30">
        <f>Calculator!$G$40</f>
        <v>6.5000000000000002E-2</v>
      </c>
      <c r="K6204" s="29">
        <f ca="1">IF(C6204&gt;=Calculator!$G$27,IF(DAY($C6204)=1,Calculator!$G$34/2,IF(DAY($C6204)=15,Calculator!$G$34/2,0)),0)</f>
        <v>0</v>
      </c>
      <c r="L6204" s="29">
        <f ca="1">IF(DAY($C6204)=28,IF(H6204=0,0,Calculator!$G$35),0)</f>
        <v>0</v>
      </c>
      <c r="M6204" s="29">
        <f ca="1">IF(I6204&gt;0,IF(DAY($C6204)=1,SUM(INDIRECT("I"&amp;(ROW(C6203)-DAY(C6203))):I6203),0),0)</f>
        <v>0</v>
      </c>
      <c r="N6204" s="29">
        <f ca="1">IF(C6204&lt;Calculator!$G$27,0,IF(C6204=Calculator!$G$27,Calculator!$G$39,IF(H6204-K6204&lt;=0,IF(D6204&gt;Calculator!$G$39,IF(H6204-K6204+E6204+L6204+M6204+Calculator!$G$39&gt;Calculator!$G$39,Calculator!$G$39-(H6204+E6204+L6204+M6204-K6204),Calculator!$G$39),D6204),0)))</f>
        <v>0</v>
      </c>
    </row>
    <row r="6205" spans="1:14" ht="15.75" thickBot="1">
      <c r="A6205" s="33" t="str">
        <f ca="1">IF(C6205=Calculator!$H$27,"F",IF(Daily!D6205+Daily!H6205=0,IF(D6204+H6204&gt;0,"L",""),""))</f>
        <v/>
      </c>
      <c r="B6205" s="34">
        <v>6204</v>
      </c>
      <c r="C6205" s="19">
        <f t="shared" ca="1" si="385"/>
        <v>52134</v>
      </c>
      <c r="D6205" s="29">
        <f t="shared" ca="1" si="387"/>
        <v>0</v>
      </c>
      <c r="E6205" s="29">
        <f ca="1">IF(C6205&lt;Calculator!$D$26,0,IF(DAY($C6205)=1,IF(D6205-Calculator!$G$24&gt;0,Calculator!$G$24,D6205),0))</f>
        <v>0</v>
      </c>
      <c r="F6205" s="29">
        <f ca="1">IF(E6205&gt;0,D6205*Calculator!$G$22/12,0)</f>
        <v>0</v>
      </c>
      <c r="G6205" s="29">
        <f ca="1">IF(E6205&gt;0,(IFERROR(-PMT(Calculator!$G$22/12,Calculator!$G$23*12,Calculator!$G$20),0))-F6205,0)</f>
        <v>0</v>
      </c>
      <c r="H6205" s="29">
        <f t="shared" ca="1" si="388"/>
        <v>0</v>
      </c>
      <c r="I6205" s="29">
        <f t="shared" ca="1" si="386"/>
        <v>0</v>
      </c>
      <c r="J6205" s="30">
        <f>Calculator!$G$40</f>
        <v>6.5000000000000002E-2</v>
      </c>
      <c r="K6205" s="29">
        <f ca="1">IF(C6205&gt;=Calculator!$G$27,IF(DAY($C6205)=1,Calculator!$G$34/2,IF(DAY($C6205)=15,Calculator!$G$34/2,0)),0)</f>
        <v>0</v>
      </c>
      <c r="L6205" s="29">
        <f ca="1">IF(DAY($C6205)=28,IF(H6205=0,0,Calculator!$G$35),0)</f>
        <v>0</v>
      </c>
      <c r="M6205" s="29">
        <f ca="1">IF(I6205&gt;0,IF(DAY($C6205)=1,SUM(INDIRECT("I"&amp;(ROW(C6204)-DAY(C6204))):I6204),0),0)</f>
        <v>0</v>
      </c>
      <c r="N6205" s="29">
        <f ca="1">IF(C6205&lt;Calculator!$G$27,0,IF(C6205=Calculator!$G$27,Calculator!$G$39,IF(H6205-K6205&lt;=0,IF(D6205&gt;Calculator!$G$39,IF(H6205-K6205+E6205+L6205+M6205+Calculator!$G$39&gt;Calculator!$G$39,Calculator!$G$39-(H6205+E6205+L6205+M6205-K6205),Calculator!$G$39),D6205),0)))</f>
        <v>0</v>
      </c>
    </row>
    <row r="6206" spans="1:14" ht="15.75" thickBot="1">
      <c r="A6206" s="33" t="str">
        <f ca="1">IF(C6206=Calculator!$H$27,"F",IF(Daily!D6206+Daily!H6206=0,IF(D6205+H6205&gt;0,"L",""),""))</f>
        <v/>
      </c>
      <c r="B6206" s="34">
        <v>6205</v>
      </c>
      <c r="C6206" s="19">
        <f t="shared" ca="1" si="385"/>
        <v>52135</v>
      </c>
      <c r="D6206" s="29">
        <f t="shared" ca="1" si="387"/>
        <v>0</v>
      </c>
      <c r="E6206" s="29">
        <f ca="1">IF(C6206&lt;Calculator!$D$26,0,IF(DAY($C6206)=1,IF(D6206-Calculator!$G$24&gt;0,Calculator!$G$24,D6206),0))</f>
        <v>0</v>
      </c>
      <c r="F6206" s="29">
        <f ca="1">IF(E6206&gt;0,D6206*Calculator!$G$22/12,0)</f>
        <v>0</v>
      </c>
      <c r="G6206" s="29">
        <f ca="1">IF(E6206&gt;0,(IFERROR(-PMT(Calculator!$G$22/12,Calculator!$G$23*12,Calculator!$G$20),0))-F6206,0)</f>
        <v>0</v>
      </c>
      <c r="H6206" s="29">
        <f t="shared" ca="1" si="388"/>
        <v>0</v>
      </c>
      <c r="I6206" s="29">
        <f t="shared" ca="1" si="386"/>
        <v>0</v>
      </c>
      <c r="J6206" s="30">
        <f>Calculator!$G$40</f>
        <v>6.5000000000000002E-2</v>
      </c>
      <c r="K6206" s="29">
        <f ca="1">IF(C6206&gt;=Calculator!$G$27,IF(DAY($C6206)=1,Calculator!$G$34/2,IF(DAY($C6206)=15,Calculator!$G$34/2,0)),0)</f>
        <v>0</v>
      </c>
      <c r="L6206" s="29">
        <f ca="1">IF(DAY($C6206)=28,IF(H6206=0,0,Calculator!$G$35),0)</f>
        <v>0</v>
      </c>
      <c r="M6206" s="29">
        <f ca="1">IF(I6206&gt;0,IF(DAY($C6206)=1,SUM(INDIRECT("I"&amp;(ROW(C6205)-DAY(C6205))):I6205),0),0)</f>
        <v>0</v>
      </c>
      <c r="N6206" s="29">
        <f ca="1">IF(C6206&lt;Calculator!$G$27,0,IF(C6206=Calculator!$G$27,Calculator!$G$39,IF(H6206-K6206&lt;=0,IF(D6206&gt;Calculator!$G$39,IF(H6206-K6206+E6206+L6206+M6206+Calculator!$G$39&gt;Calculator!$G$39,Calculator!$G$39-(H6206+E6206+L6206+M6206-K6206),Calculator!$G$39),D6206),0)))</f>
        <v>0</v>
      </c>
    </row>
    <row r="6207" spans="1:14" ht="15.75" thickBot="1">
      <c r="A6207" s="33" t="str">
        <f ca="1">IF(C6207=Calculator!$H$27,"F",IF(Daily!D6207+Daily!H6207=0,IF(D6206+H6206&gt;0,"L",""),""))</f>
        <v/>
      </c>
      <c r="B6207" s="34">
        <v>6206</v>
      </c>
      <c r="C6207" s="19">
        <f t="shared" ca="1" si="385"/>
        <v>52136</v>
      </c>
      <c r="D6207" s="29">
        <f t="shared" ca="1" si="387"/>
        <v>0</v>
      </c>
      <c r="E6207" s="29">
        <f ca="1">IF(C6207&lt;Calculator!$D$26,0,IF(DAY($C6207)=1,IF(D6207-Calculator!$G$24&gt;0,Calculator!$G$24,D6207),0))</f>
        <v>0</v>
      </c>
      <c r="F6207" s="29">
        <f ca="1">IF(E6207&gt;0,D6207*Calculator!$G$22/12,0)</f>
        <v>0</v>
      </c>
      <c r="G6207" s="29">
        <f ca="1">IF(E6207&gt;0,(IFERROR(-PMT(Calculator!$G$22/12,Calculator!$G$23*12,Calculator!$G$20),0))-F6207,0)</f>
        <v>0</v>
      </c>
      <c r="H6207" s="29">
        <f t="shared" ca="1" si="388"/>
        <v>0</v>
      </c>
      <c r="I6207" s="29">
        <f t="shared" ca="1" si="386"/>
        <v>0</v>
      </c>
      <c r="J6207" s="30">
        <f>Calculator!$G$40</f>
        <v>6.5000000000000002E-2</v>
      </c>
      <c r="K6207" s="29">
        <f ca="1">IF(C6207&gt;=Calculator!$G$27,IF(DAY($C6207)=1,Calculator!$G$34/2,IF(DAY($C6207)=15,Calculator!$G$34/2,0)),0)</f>
        <v>0</v>
      </c>
      <c r="L6207" s="29">
        <f ca="1">IF(DAY($C6207)=28,IF(H6207=0,0,Calculator!$G$35),0)</f>
        <v>0</v>
      </c>
      <c r="M6207" s="29">
        <f ca="1">IF(I6207&gt;0,IF(DAY($C6207)=1,SUM(INDIRECT("I"&amp;(ROW(C6206)-DAY(C6206))):I6206),0),0)</f>
        <v>0</v>
      </c>
      <c r="N6207" s="29">
        <f ca="1">IF(C6207&lt;Calculator!$G$27,0,IF(C6207=Calculator!$G$27,Calculator!$G$39,IF(H6207-K6207&lt;=0,IF(D6207&gt;Calculator!$G$39,IF(H6207-K6207+E6207+L6207+M6207+Calculator!$G$39&gt;Calculator!$G$39,Calculator!$G$39-(H6207+E6207+L6207+M6207-K6207),Calculator!$G$39),D6207),0)))</f>
        <v>0</v>
      </c>
    </row>
    <row r="6208" spans="1:14" ht="15.75" thickBot="1">
      <c r="A6208" s="33" t="str">
        <f ca="1">IF(C6208=Calculator!$H$27,"F",IF(Daily!D6208+Daily!H6208=0,IF(D6207+H6207&gt;0,"L",""),""))</f>
        <v/>
      </c>
      <c r="B6208" s="34">
        <v>6207</v>
      </c>
      <c r="C6208" s="19">
        <f t="shared" ca="1" si="385"/>
        <v>52137</v>
      </c>
      <c r="D6208" s="29">
        <f t="shared" ca="1" si="387"/>
        <v>0</v>
      </c>
      <c r="E6208" s="29">
        <f ca="1">IF(C6208&lt;Calculator!$D$26,0,IF(DAY($C6208)=1,IF(D6208-Calculator!$G$24&gt;0,Calculator!$G$24,D6208),0))</f>
        <v>0</v>
      </c>
      <c r="F6208" s="29">
        <f ca="1">IF(E6208&gt;0,D6208*Calculator!$G$22/12,0)</f>
        <v>0</v>
      </c>
      <c r="G6208" s="29">
        <f ca="1">IF(E6208&gt;0,(IFERROR(-PMT(Calculator!$G$22/12,Calculator!$G$23*12,Calculator!$G$20),0))-F6208,0)</f>
        <v>0</v>
      </c>
      <c r="H6208" s="29">
        <f t="shared" ca="1" si="388"/>
        <v>0</v>
      </c>
      <c r="I6208" s="29">
        <f t="shared" ca="1" si="386"/>
        <v>0</v>
      </c>
      <c r="J6208" s="30">
        <f>Calculator!$G$40</f>
        <v>6.5000000000000002E-2</v>
      </c>
      <c r="K6208" s="29">
        <f ca="1">IF(C6208&gt;=Calculator!$G$27,IF(DAY($C6208)=1,Calculator!$G$34/2,IF(DAY($C6208)=15,Calculator!$G$34/2,0)),0)</f>
        <v>0</v>
      </c>
      <c r="L6208" s="29">
        <f ca="1">IF(DAY($C6208)=28,IF(H6208=0,0,Calculator!$G$35),0)</f>
        <v>0</v>
      </c>
      <c r="M6208" s="29">
        <f ca="1">IF(I6208&gt;0,IF(DAY($C6208)=1,SUM(INDIRECT("I"&amp;(ROW(C6207)-DAY(C6207))):I6207),0),0)</f>
        <v>0</v>
      </c>
      <c r="N6208" s="29">
        <f ca="1">IF(C6208&lt;Calculator!$G$27,0,IF(C6208=Calculator!$G$27,Calculator!$G$39,IF(H6208-K6208&lt;=0,IF(D6208&gt;Calculator!$G$39,IF(H6208-K6208+E6208+L6208+M6208+Calculator!$G$39&gt;Calculator!$G$39,Calculator!$G$39-(H6208+E6208+L6208+M6208-K6208),Calculator!$G$39),D6208),0)))</f>
        <v>0</v>
      </c>
    </row>
    <row r="6209" spans="1:14" ht="15.75" thickBot="1">
      <c r="A6209" s="33" t="str">
        <f ca="1">IF(C6209=Calculator!$H$27,"F",IF(Daily!D6209+Daily!H6209=0,IF(D6208+H6208&gt;0,"L",""),""))</f>
        <v/>
      </c>
      <c r="B6209" s="34">
        <v>6208</v>
      </c>
      <c r="C6209" s="19">
        <f t="shared" ca="1" si="385"/>
        <v>52138</v>
      </c>
      <c r="D6209" s="29">
        <f t="shared" ca="1" si="387"/>
        <v>0</v>
      </c>
      <c r="E6209" s="29">
        <f ca="1">IF(C6209&lt;Calculator!$D$26,0,IF(DAY($C6209)=1,IF(D6209-Calculator!$G$24&gt;0,Calculator!$G$24,D6209),0))</f>
        <v>0</v>
      </c>
      <c r="F6209" s="29">
        <f ca="1">IF(E6209&gt;0,D6209*Calculator!$G$22/12,0)</f>
        <v>0</v>
      </c>
      <c r="G6209" s="29">
        <f ca="1">IF(E6209&gt;0,(IFERROR(-PMT(Calculator!$G$22/12,Calculator!$G$23*12,Calculator!$G$20),0))-F6209,0)</f>
        <v>0</v>
      </c>
      <c r="H6209" s="29">
        <f t="shared" ca="1" si="388"/>
        <v>0</v>
      </c>
      <c r="I6209" s="29">
        <f t="shared" ca="1" si="386"/>
        <v>0</v>
      </c>
      <c r="J6209" s="30">
        <f>Calculator!$G$40</f>
        <v>6.5000000000000002E-2</v>
      </c>
      <c r="K6209" s="29">
        <f ca="1">IF(C6209&gt;=Calculator!$G$27,IF(DAY($C6209)=1,Calculator!$G$34/2,IF(DAY($C6209)=15,Calculator!$G$34/2,0)),0)</f>
        <v>0</v>
      </c>
      <c r="L6209" s="29">
        <f ca="1">IF(DAY($C6209)=28,IF(H6209=0,0,Calculator!$G$35),0)</f>
        <v>0</v>
      </c>
      <c r="M6209" s="29">
        <f ca="1">IF(I6209&gt;0,IF(DAY($C6209)=1,SUM(INDIRECT("I"&amp;(ROW(C6208)-DAY(C6208))):I6208),0),0)</f>
        <v>0</v>
      </c>
      <c r="N6209" s="29">
        <f ca="1">IF(C6209&lt;Calculator!$G$27,0,IF(C6209=Calculator!$G$27,Calculator!$G$39,IF(H6209-K6209&lt;=0,IF(D6209&gt;Calculator!$G$39,IF(H6209-K6209+E6209+L6209+M6209+Calculator!$G$39&gt;Calculator!$G$39,Calculator!$G$39-(H6209+E6209+L6209+M6209-K6209),Calculator!$G$39),D6209),0)))</f>
        <v>0</v>
      </c>
    </row>
    <row r="6210" spans="1:14" ht="15.75" thickBot="1">
      <c r="A6210" s="33" t="str">
        <f ca="1">IF(C6210=Calculator!$H$27,"F",IF(Daily!D6210+Daily!H6210=0,IF(D6209+H6209&gt;0,"L",""),""))</f>
        <v/>
      </c>
      <c r="B6210" s="34">
        <v>6209</v>
      </c>
      <c r="C6210" s="19">
        <f t="shared" ca="1" si="385"/>
        <v>52139</v>
      </c>
      <c r="D6210" s="29">
        <f t="shared" ca="1" si="387"/>
        <v>0</v>
      </c>
      <c r="E6210" s="29">
        <f ca="1">IF(C6210&lt;Calculator!$D$26,0,IF(DAY($C6210)=1,IF(D6210-Calculator!$G$24&gt;0,Calculator!$G$24,D6210),0))</f>
        <v>0</v>
      </c>
      <c r="F6210" s="29">
        <f ca="1">IF(E6210&gt;0,D6210*Calculator!$G$22/12,0)</f>
        <v>0</v>
      </c>
      <c r="G6210" s="29">
        <f ca="1">IF(E6210&gt;0,(IFERROR(-PMT(Calculator!$G$22/12,Calculator!$G$23*12,Calculator!$G$20),0))-F6210,0)</f>
        <v>0</v>
      </c>
      <c r="H6210" s="29">
        <f t="shared" ca="1" si="388"/>
        <v>0</v>
      </c>
      <c r="I6210" s="29">
        <f t="shared" ca="1" si="386"/>
        <v>0</v>
      </c>
      <c r="J6210" s="30">
        <f>Calculator!$G$40</f>
        <v>6.5000000000000002E-2</v>
      </c>
      <c r="K6210" s="29">
        <f ca="1">IF(C6210&gt;=Calculator!$G$27,IF(DAY($C6210)=1,Calculator!$G$34/2,IF(DAY($C6210)=15,Calculator!$G$34/2,0)),0)</f>
        <v>0</v>
      </c>
      <c r="L6210" s="29">
        <f ca="1">IF(DAY($C6210)=28,IF(H6210=0,0,Calculator!$G$35),0)</f>
        <v>0</v>
      </c>
      <c r="M6210" s="29">
        <f ca="1">IF(I6210&gt;0,IF(DAY($C6210)=1,SUM(INDIRECT("I"&amp;(ROW(C6209)-DAY(C6209))):I6209),0),0)</f>
        <v>0</v>
      </c>
      <c r="N6210" s="29">
        <f ca="1">IF(C6210&lt;Calculator!$G$27,0,IF(C6210=Calculator!$G$27,Calculator!$G$39,IF(H6210-K6210&lt;=0,IF(D6210&gt;Calculator!$G$39,IF(H6210-K6210+E6210+L6210+M6210+Calculator!$G$39&gt;Calculator!$G$39,Calculator!$G$39-(H6210+E6210+L6210+M6210-K6210),Calculator!$G$39),D6210),0)))</f>
        <v>0</v>
      </c>
    </row>
    <row r="6211" spans="1:14" ht="15.75" thickBot="1">
      <c r="A6211" s="33" t="str">
        <f ca="1">IF(C6211=Calculator!$H$27,"F",IF(Daily!D6211+Daily!H6211=0,IF(D6210+H6210&gt;0,"L",""),""))</f>
        <v/>
      </c>
      <c r="B6211" s="34">
        <v>6210</v>
      </c>
      <c r="C6211" s="19">
        <f t="shared" ref="C6211:C6274" ca="1" si="389">C6210+1</f>
        <v>52140</v>
      </c>
      <c r="D6211" s="29">
        <f t="shared" ca="1" si="387"/>
        <v>0</v>
      </c>
      <c r="E6211" s="29">
        <f ca="1">IF(C6211&lt;Calculator!$D$26,0,IF(DAY($C6211)=1,IF(D6211-Calculator!$G$24&gt;0,Calculator!$G$24,D6211),0))</f>
        <v>0</v>
      </c>
      <c r="F6211" s="29">
        <f ca="1">IF(E6211&gt;0,D6211*Calculator!$G$22/12,0)</f>
        <v>0</v>
      </c>
      <c r="G6211" s="29">
        <f ca="1">IF(E6211&gt;0,(IFERROR(-PMT(Calculator!$G$22/12,Calculator!$G$23*12,Calculator!$G$20),0))-F6211,0)</f>
        <v>0</v>
      </c>
      <c r="H6211" s="29">
        <f t="shared" ca="1" si="388"/>
        <v>0</v>
      </c>
      <c r="I6211" s="29">
        <f t="shared" ref="I6211:I6274" ca="1" si="390">H6211*J6211/365</f>
        <v>0</v>
      </c>
      <c r="J6211" s="30">
        <f>Calculator!$G$40</f>
        <v>6.5000000000000002E-2</v>
      </c>
      <c r="K6211" s="29">
        <f ca="1">IF(C6211&gt;=Calculator!$G$27,IF(DAY($C6211)=1,Calculator!$G$34/2,IF(DAY($C6211)=15,Calculator!$G$34/2,0)),0)</f>
        <v>4500</v>
      </c>
      <c r="L6211" s="29">
        <f ca="1">IF(DAY($C6211)=28,IF(H6211=0,0,Calculator!$G$35),0)</f>
        <v>0</v>
      </c>
      <c r="M6211" s="29">
        <f ca="1">IF(I6211&gt;0,IF(DAY($C6211)=1,SUM(INDIRECT("I"&amp;(ROW(C6210)-DAY(C6210))):I6210),0),0)</f>
        <v>0</v>
      </c>
      <c r="N6211" s="29">
        <f ca="1">IF(C6211&lt;Calculator!$G$27,0,IF(C6211=Calculator!$G$27,Calculator!$G$39,IF(H6211-K6211&lt;=0,IF(D6211&gt;Calculator!$G$39,IF(H6211-K6211+E6211+L6211+M6211+Calculator!$G$39&gt;Calculator!$G$39,Calculator!$G$39-(H6211+E6211+L6211+M6211-K6211),Calculator!$G$39),D6211),0)))</f>
        <v>0</v>
      </c>
    </row>
    <row r="6212" spans="1:14" ht="15.75" thickBot="1">
      <c r="A6212" s="33" t="str">
        <f ca="1">IF(C6212=Calculator!$H$27,"F",IF(Daily!D6212+Daily!H6212=0,IF(D6211+H6211&gt;0,"L",""),""))</f>
        <v/>
      </c>
      <c r="B6212" s="34">
        <v>6211</v>
      </c>
      <c r="C6212" s="19">
        <f t="shared" ca="1" si="389"/>
        <v>52141</v>
      </c>
      <c r="D6212" s="29">
        <f t="shared" ref="D6212:D6275" ca="1" si="391">IF(((D6211-G6211)-N6211)&lt;0,0,((D6211-G6211)-N6211))</f>
        <v>0</v>
      </c>
      <c r="E6212" s="29">
        <f ca="1">IF(C6212&lt;Calculator!$D$26,0,IF(DAY($C6212)=1,IF(D6212-Calculator!$G$24&gt;0,Calculator!$G$24,D6212),0))</f>
        <v>0</v>
      </c>
      <c r="F6212" s="29">
        <f ca="1">IF(E6212&gt;0,D6212*Calculator!$G$22/12,0)</f>
        <v>0</v>
      </c>
      <c r="G6212" s="29">
        <f ca="1">IF(E6212&gt;0,(IFERROR(-PMT(Calculator!$G$22/12,Calculator!$G$23*12,Calculator!$G$20),0))-F6212,0)</f>
        <v>0</v>
      </c>
      <c r="H6212" s="29">
        <f t="shared" ref="H6212:H6275" ca="1" si="392">IF((H6211-K6211+SUM(L6211:N6211)+E6211)&lt;0,0,(H6211-K6211+SUM(L6211:N6211)+E6211))</f>
        <v>0</v>
      </c>
      <c r="I6212" s="29">
        <f t="shared" ca="1" si="390"/>
        <v>0</v>
      </c>
      <c r="J6212" s="30">
        <f>Calculator!$G$40</f>
        <v>6.5000000000000002E-2</v>
      </c>
      <c r="K6212" s="29">
        <f ca="1">IF(C6212&gt;=Calculator!$G$27,IF(DAY($C6212)=1,Calculator!$G$34/2,IF(DAY($C6212)=15,Calculator!$G$34/2,0)),0)</f>
        <v>0</v>
      </c>
      <c r="L6212" s="29">
        <f ca="1">IF(DAY($C6212)=28,IF(H6212=0,0,Calculator!$G$35),0)</f>
        <v>0</v>
      </c>
      <c r="M6212" s="29">
        <f ca="1">IF(I6212&gt;0,IF(DAY($C6212)=1,SUM(INDIRECT("I"&amp;(ROW(C6211)-DAY(C6211))):I6211),0),0)</f>
        <v>0</v>
      </c>
      <c r="N6212" s="29">
        <f ca="1">IF(C6212&lt;Calculator!$G$27,0,IF(C6212=Calculator!$G$27,Calculator!$G$39,IF(H6212-K6212&lt;=0,IF(D6212&gt;Calculator!$G$39,IF(H6212-K6212+E6212+L6212+M6212+Calculator!$G$39&gt;Calculator!$G$39,Calculator!$G$39-(H6212+E6212+L6212+M6212-K6212),Calculator!$G$39),D6212),0)))</f>
        <v>0</v>
      </c>
    </row>
    <row r="6213" spans="1:14" ht="15.75" thickBot="1">
      <c r="A6213" s="33" t="str">
        <f ca="1">IF(C6213=Calculator!$H$27,"F",IF(Daily!D6213+Daily!H6213=0,IF(D6212+H6212&gt;0,"L",""),""))</f>
        <v/>
      </c>
      <c r="B6213" s="34">
        <v>6212</v>
      </c>
      <c r="C6213" s="19">
        <f t="shared" ca="1" si="389"/>
        <v>52142</v>
      </c>
      <c r="D6213" s="29">
        <f t="shared" ca="1" si="391"/>
        <v>0</v>
      </c>
      <c r="E6213" s="29">
        <f ca="1">IF(C6213&lt;Calculator!$D$26,0,IF(DAY($C6213)=1,IF(D6213-Calculator!$G$24&gt;0,Calculator!$G$24,D6213),0))</f>
        <v>0</v>
      </c>
      <c r="F6213" s="29">
        <f ca="1">IF(E6213&gt;0,D6213*Calculator!$G$22/12,0)</f>
        <v>0</v>
      </c>
      <c r="G6213" s="29">
        <f ca="1">IF(E6213&gt;0,(IFERROR(-PMT(Calculator!$G$22/12,Calculator!$G$23*12,Calculator!$G$20),0))-F6213,0)</f>
        <v>0</v>
      </c>
      <c r="H6213" s="29">
        <f t="shared" ca="1" si="392"/>
        <v>0</v>
      </c>
      <c r="I6213" s="29">
        <f t="shared" ca="1" si="390"/>
        <v>0</v>
      </c>
      <c r="J6213" s="30">
        <f>Calculator!$G$40</f>
        <v>6.5000000000000002E-2</v>
      </c>
      <c r="K6213" s="29">
        <f ca="1">IF(C6213&gt;=Calculator!$G$27,IF(DAY($C6213)=1,Calculator!$G$34/2,IF(DAY($C6213)=15,Calculator!$G$34/2,0)),0)</f>
        <v>0</v>
      </c>
      <c r="L6213" s="29">
        <f ca="1">IF(DAY($C6213)=28,IF(H6213=0,0,Calculator!$G$35),0)</f>
        <v>0</v>
      </c>
      <c r="M6213" s="29">
        <f ca="1">IF(I6213&gt;0,IF(DAY($C6213)=1,SUM(INDIRECT("I"&amp;(ROW(C6212)-DAY(C6212))):I6212),0),0)</f>
        <v>0</v>
      </c>
      <c r="N6213" s="29">
        <f ca="1">IF(C6213&lt;Calculator!$G$27,0,IF(C6213=Calculator!$G$27,Calculator!$G$39,IF(H6213-K6213&lt;=0,IF(D6213&gt;Calculator!$G$39,IF(H6213-K6213+E6213+L6213+M6213+Calculator!$G$39&gt;Calculator!$G$39,Calculator!$G$39-(H6213+E6213+L6213+M6213-K6213),Calculator!$G$39),D6213),0)))</f>
        <v>0</v>
      </c>
    </row>
    <row r="6214" spans="1:14" ht="15.75" thickBot="1">
      <c r="A6214" s="33" t="str">
        <f ca="1">IF(C6214=Calculator!$H$27,"F",IF(Daily!D6214+Daily!H6214=0,IF(D6213+H6213&gt;0,"L",""),""))</f>
        <v/>
      </c>
      <c r="B6214" s="34">
        <v>6213</v>
      </c>
      <c r="C6214" s="19">
        <f t="shared" ca="1" si="389"/>
        <v>52143</v>
      </c>
      <c r="D6214" s="29">
        <f t="shared" ca="1" si="391"/>
        <v>0</v>
      </c>
      <c r="E6214" s="29">
        <f ca="1">IF(C6214&lt;Calculator!$D$26,0,IF(DAY($C6214)=1,IF(D6214-Calculator!$G$24&gt;0,Calculator!$G$24,D6214),0))</f>
        <v>0</v>
      </c>
      <c r="F6214" s="29">
        <f ca="1">IF(E6214&gt;0,D6214*Calculator!$G$22/12,0)</f>
        <v>0</v>
      </c>
      <c r="G6214" s="29">
        <f ca="1">IF(E6214&gt;0,(IFERROR(-PMT(Calculator!$G$22/12,Calculator!$G$23*12,Calculator!$G$20),0))-F6214,0)</f>
        <v>0</v>
      </c>
      <c r="H6214" s="29">
        <f t="shared" ca="1" si="392"/>
        <v>0</v>
      </c>
      <c r="I6214" s="29">
        <f t="shared" ca="1" si="390"/>
        <v>0</v>
      </c>
      <c r="J6214" s="30">
        <f>Calculator!$G$40</f>
        <v>6.5000000000000002E-2</v>
      </c>
      <c r="K6214" s="29">
        <f ca="1">IF(C6214&gt;=Calculator!$G$27,IF(DAY($C6214)=1,Calculator!$G$34/2,IF(DAY($C6214)=15,Calculator!$G$34/2,0)),0)</f>
        <v>0</v>
      </c>
      <c r="L6214" s="29">
        <f ca="1">IF(DAY($C6214)=28,IF(H6214=0,0,Calculator!$G$35),0)</f>
        <v>0</v>
      </c>
      <c r="M6214" s="29">
        <f ca="1">IF(I6214&gt;0,IF(DAY($C6214)=1,SUM(INDIRECT("I"&amp;(ROW(C6213)-DAY(C6213))):I6213),0),0)</f>
        <v>0</v>
      </c>
      <c r="N6214" s="29">
        <f ca="1">IF(C6214&lt;Calculator!$G$27,0,IF(C6214=Calculator!$G$27,Calculator!$G$39,IF(H6214-K6214&lt;=0,IF(D6214&gt;Calculator!$G$39,IF(H6214-K6214+E6214+L6214+M6214+Calculator!$G$39&gt;Calculator!$G$39,Calculator!$G$39-(H6214+E6214+L6214+M6214-K6214),Calculator!$G$39),D6214),0)))</f>
        <v>0</v>
      </c>
    </row>
    <row r="6215" spans="1:14" ht="15.75" thickBot="1">
      <c r="A6215" s="33" t="str">
        <f ca="1">IF(C6215=Calculator!$H$27,"F",IF(Daily!D6215+Daily!H6215=0,IF(D6214+H6214&gt;0,"L",""),""))</f>
        <v/>
      </c>
      <c r="B6215" s="34">
        <v>6214</v>
      </c>
      <c r="C6215" s="19">
        <f t="shared" ca="1" si="389"/>
        <v>52144</v>
      </c>
      <c r="D6215" s="29">
        <f t="shared" ca="1" si="391"/>
        <v>0</v>
      </c>
      <c r="E6215" s="29">
        <f ca="1">IF(C6215&lt;Calculator!$D$26,0,IF(DAY($C6215)=1,IF(D6215-Calculator!$G$24&gt;0,Calculator!$G$24,D6215),0))</f>
        <v>0</v>
      </c>
      <c r="F6215" s="29">
        <f ca="1">IF(E6215&gt;0,D6215*Calculator!$G$22/12,0)</f>
        <v>0</v>
      </c>
      <c r="G6215" s="29">
        <f ca="1">IF(E6215&gt;0,(IFERROR(-PMT(Calculator!$G$22/12,Calculator!$G$23*12,Calculator!$G$20),0))-F6215,0)</f>
        <v>0</v>
      </c>
      <c r="H6215" s="29">
        <f t="shared" ca="1" si="392"/>
        <v>0</v>
      </c>
      <c r="I6215" s="29">
        <f t="shared" ca="1" si="390"/>
        <v>0</v>
      </c>
      <c r="J6215" s="30">
        <f>Calculator!$G$40</f>
        <v>6.5000000000000002E-2</v>
      </c>
      <c r="K6215" s="29">
        <f ca="1">IF(C6215&gt;=Calculator!$G$27,IF(DAY($C6215)=1,Calculator!$G$34/2,IF(DAY($C6215)=15,Calculator!$G$34/2,0)),0)</f>
        <v>0</v>
      </c>
      <c r="L6215" s="29">
        <f ca="1">IF(DAY($C6215)=28,IF(H6215=0,0,Calculator!$G$35),0)</f>
        <v>0</v>
      </c>
      <c r="M6215" s="29">
        <f ca="1">IF(I6215&gt;0,IF(DAY($C6215)=1,SUM(INDIRECT("I"&amp;(ROW(C6214)-DAY(C6214))):I6214),0),0)</f>
        <v>0</v>
      </c>
      <c r="N6215" s="29">
        <f ca="1">IF(C6215&lt;Calculator!$G$27,0,IF(C6215=Calculator!$G$27,Calculator!$G$39,IF(H6215-K6215&lt;=0,IF(D6215&gt;Calculator!$G$39,IF(H6215-K6215+E6215+L6215+M6215+Calculator!$G$39&gt;Calculator!$G$39,Calculator!$G$39-(H6215+E6215+L6215+M6215-K6215),Calculator!$G$39),D6215),0)))</f>
        <v>0</v>
      </c>
    </row>
    <row r="6216" spans="1:14" ht="15.75" thickBot="1">
      <c r="A6216" s="33" t="str">
        <f ca="1">IF(C6216=Calculator!$H$27,"F",IF(Daily!D6216+Daily!H6216=0,IF(D6215+H6215&gt;0,"L",""),""))</f>
        <v/>
      </c>
      <c r="B6216" s="34">
        <v>6215</v>
      </c>
      <c r="C6216" s="19">
        <f t="shared" ca="1" si="389"/>
        <v>52145</v>
      </c>
      <c r="D6216" s="29">
        <f t="shared" ca="1" si="391"/>
        <v>0</v>
      </c>
      <c r="E6216" s="29">
        <f ca="1">IF(C6216&lt;Calculator!$D$26,0,IF(DAY($C6216)=1,IF(D6216-Calculator!$G$24&gt;0,Calculator!$G$24,D6216),0))</f>
        <v>0</v>
      </c>
      <c r="F6216" s="29">
        <f ca="1">IF(E6216&gt;0,D6216*Calculator!$G$22/12,0)</f>
        <v>0</v>
      </c>
      <c r="G6216" s="29">
        <f ca="1">IF(E6216&gt;0,(IFERROR(-PMT(Calculator!$G$22/12,Calculator!$G$23*12,Calculator!$G$20),0))-F6216,0)</f>
        <v>0</v>
      </c>
      <c r="H6216" s="29">
        <f t="shared" ca="1" si="392"/>
        <v>0</v>
      </c>
      <c r="I6216" s="29">
        <f t="shared" ca="1" si="390"/>
        <v>0</v>
      </c>
      <c r="J6216" s="30">
        <f>Calculator!$G$40</f>
        <v>6.5000000000000002E-2</v>
      </c>
      <c r="K6216" s="29">
        <f ca="1">IF(C6216&gt;=Calculator!$G$27,IF(DAY($C6216)=1,Calculator!$G$34/2,IF(DAY($C6216)=15,Calculator!$G$34/2,0)),0)</f>
        <v>0</v>
      </c>
      <c r="L6216" s="29">
        <f ca="1">IF(DAY($C6216)=28,IF(H6216=0,0,Calculator!$G$35),0)</f>
        <v>0</v>
      </c>
      <c r="M6216" s="29">
        <f ca="1">IF(I6216&gt;0,IF(DAY($C6216)=1,SUM(INDIRECT("I"&amp;(ROW(C6215)-DAY(C6215))):I6215),0),0)</f>
        <v>0</v>
      </c>
      <c r="N6216" s="29">
        <f ca="1">IF(C6216&lt;Calculator!$G$27,0,IF(C6216=Calculator!$G$27,Calculator!$G$39,IF(H6216-K6216&lt;=0,IF(D6216&gt;Calculator!$G$39,IF(H6216-K6216+E6216+L6216+M6216+Calculator!$G$39&gt;Calculator!$G$39,Calculator!$G$39-(H6216+E6216+L6216+M6216-K6216),Calculator!$G$39),D6216),0)))</f>
        <v>0</v>
      </c>
    </row>
    <row r="6217" spans="1:14" ht="15.75" thickBot="1">
      <c r="A6217" s="33" t="str">
        <f ca="1">IF(C6217=Calculator!$H$27,"F",IF(Daily!D6217+Daily!H6217=0,IF(D6216+H6216&gt;0,"L",""),""))</f>
        <v/>
      </c>
      <c r="B6217" s="34">
        <v>6216</v>
      </c>
      <c r="C6217" s="19">
        <f t="shared" ca="1" si="389"/>
        <v>52146</v>
      </c>
      <c r="D6217" s="29">
        <f t="shared" ca="1" si="391"/>
        <v>0</v>
      </c>
      <c r="E6217" s="29">
        <f ca="1">IF(C6217&lt;Calculator!$D$26,0,IF(DAY($C6217)=1,IF(D6217-Calculator!$G$24&gt;0,Calculator!$G$24,D6217),0))</f>
        <v>0</v>
      </c>
      <c r="F6217" s="29">
        <f ca="1">IF(E6217&gt;0,D6217*Calculator!$G$22/12,0)</f>
        <v>0</v>
      </c>
      <c r="G6217" s="29">
        <f ca="1">IF(E6217&gt;0,(IFERROR(-PMT(Calculator!$G$22/12,Calculator!$G$23*12,Calculator!$G$20),0))-F6217,0)</f>
        <v>0</v>
      </c>
      <c r="H6217" s="29">
        <f t="shared" ca="1" si="392"/>
        <v>0</v>
      </c>
      <c r="I6217" s="29">
        <f t="shared" ca="1" si="390"/>
        <v>0</v>
      </c>
      <c r="J6217" s="30">
        <f>Calculator!$G$40</f>
        <v>6.5000000000000002E-2</v>
      </c>
      <c r="K6217" s="29">
        <f ca="1">IF(C6217&gt;=Calculator!$G$27,IF(DAY($C6217)=1,Calculator!$G$34/2,IF(DAY($C6217)=15,Calculator!$G$34/2,0)),0)</f>
        <v>0</v>
      </c>
      <c r="L6217" s="29">
        <f ca="1">IF(DAY($C6217)=28,IF(H6217=0,0,Calculator!$G$35),0)</f>
        <v>0</v>
      </c>
      <c r="M6217" s="29">
        <f ca="1">IF(I6217&gt;0,IF(DAY($C6217)=1,SUM(INDIRECT("I"&amp;(ROW(C6216)-DAY(C6216))):I6216),0),0)</f>
        <v>0</v>
      </c>
      <c r="N6217" s="29">
        <f ca="1">IF(C6217&lt;Calculator!$G$27,0,IF(C6217=Calculator!$G$27,Calculator!$G$39,IF(H6217-K6217&lt;=0,IF(D6217&gt;Calculator!$G$39,IF(H6217-K6217+E6217+L6217+M6217+Calculator!$G$39&gt;Calculator!$G$39,Calculator!$G$39-(H6217+E6217+L6217+M6217-K6217),Calculator!$G$39),D6217),0)))</f>
        <v>0</v>
      </c>
    </row>
    <row r="6218" spans="1:14" ht="15.75" thickBot="1">
      <c r="A6218" s="33" t="str">
        <f ca="1">IF(C6218=Calculator!$H$27,"F",IF(Daily!D6218+Daily!H6218=0,IF(D6217+H6217&gt;0,"L",""),""))</f>
        <v/>
      </c>
      <c r="B6218" s="34">
        <v>6217</v>
      </c>
      <c r="C6218" s="19">
        <f t="shared" ca="1" si="389"/>
        <v>52147</v>
      </c>
      <c r="D6218" s="29">
        <f t="shared" ca="1" si="391"/>
        <v>0</v>
      </c>
      <c r="E6218" s="29">
        <f ca="1">IF(C6218&lt;Calculator!$D$26,0,IF(DAY($C6218)=1,IF(D6218-Calculator!$G$24&gt;0,Calculator!$G$24,D6218),0))</f>
        <v>0</v>
      </c>
      <c r="F6218" s="29">
        <f ca="1">IF(E6218&gt;0,D6218*Calculator!$G$22/12,0)</f>
        <v>0</v>
      </c>
      <c r="G6218" s="29">
        <f ca="1">IF(E6218&gt;0,(IFERROR(-PMT(Calculator!$G$22/12,Calculator!$G$23*12,Calculator!$G$20),0))-F6218,0)</f>
        <v>0</v>
      </c>
      <c r="H6218" s="29">
        <f t="shared" ca="1" si="392"/>
        <v>0</v>
      </c>
      <c r="I6218" s="29">
        <f t="shared" ca="1" si="390"/>
        <v>0</v>
      </c>
      <c r="J6218" s="30">
        <f>Calculator!$G$40</f>
        <v>6.5000000000000002E-2</v>
      </c>
      <c r="K6218" s="29">
        <f ca="1">IF(C6218&gt;=Calculator!$G$27,IF(DAY($C6218)=1,Calculator!$G$34/2,IF(DAY($C6218)=15,Calculator!$G$34/2,0)),0)</f>
        <v>0</v>
      </c>
      <c r="L6218" s="29">
        <f ca="1">IF(DAY($C6218)=28,IF(H6218=0,0,Calculator!$G$35),0)</f>
        <v>0</v>
      </c>
      <c r="M6218" s="29">
        <f ca="1">IF(I6218&gt;0,IF(DAY($C6218)=1,SUM(INDIRECT("I"&amp;(ROW(C6217)-DAY(C6217))):I6217),0),0)</f>
        <v>0</v>
      </c>
      <c r="N6218" s="29">
        <f ca="1">IF(C6218&lt;Calculator!$G$27,0,IF(C6218=Calculator!$G$27,Calculator!$G$39,IF(H6218-K6218&lt;=0,IF(D6218&gt;Calculator!$G$39,IF(H6218-K6218+E6218+L6218+M6218+Calculator!$G$39&gt;Calculator!$G$39,Calculator!$G$39-(H6218+E6218+L6218+M6218-K6218),Calculator!$G$39),D6218),0)))</f>
        <v>0</v>
      </c>
    </row>
    <row r="6219" spans="1:14" ht="15.75" thickBot="1">
      <c r="A6219" s="33" t="str">
        <f ca="1">IF(C6219=Calculator!$H$27,"F",IF(Daily!D6219+Daily!H6219=0,IF(D6218+H6218&gt;0,"L",""),""))</f>
        <v/>
      </c>
      <c r="B6219" s="34">
        <v>6218</v>
      </c>
      <c r="C6219" s="19">
        <f t="shared" ca="1" si="389"/>
        <v>52148</v>
      </c>
      <c r="D6219" s="29">
        <f t="shared" ca="1" si="391"/>
        <v>0</v>
      </c>
      <c r="E6219" s="29">
        <f ca="1">IF(C6219&lt;Calculator!$D$26,0,IF(DAY($C6219)=1,IF(D6219-Calculator!$G$24&gt;0,Calculator!$G$24,D6219),0))</f>
        <v>0</v>
      </c>
      <c r="F6219" s="29">
        <f ca="1">IF(E6219&gt;0,D6219*Calculator!$G$22/12,0)</f>
        <v>0</v>
      </c>
      <c r="G6219" s="29">
        <f ca="1">IF(E6219&gt;0,(IFERROR(-PMT(Calculator!$G$22/12,Calculator!$G$23*12,Calculator!$G$20),0))-F6219,0)</f>
        <v>0</v>
      </c>
      <c r="H6219" s="29">
        <f t="shared" ca="1" si="392"/>
        <v>0</v>
      </c>
      <c r="I6219" s="29">
        <f t="shared" ca="1" si="390"/>
        <v>0</v>
      </c>
      <c r="J6219" s="30">
        <f>Calculator!$G$40</f>
        <v>6.5000000000000002E-2</v>
      </c>
      <c r="K6219" s="29">
        <f ca="1">IF(C6219&gt;=Calculator!$G$27,IF(DAY($C6219)=1,Calculator!$G$34/2,IF(DAY($C6219)=15,Calculator!$G$34/2,0)),0)</f>
        <v>0</v>
      </c>
      <c r="L6219" s="29">
        <f ca="1">IF(DAY($C6219)=28,IF(H6219=0,0,Calculator!$G$35),0)</f>
        <v>0</v>
      </c>
      <c r="M6219" s="29">
        <f ca="1">IF(I6219&gt;0,IF(DAY($C6219)=1,SUM(INDIRECT("I"&amp;(ROW(C6218)-DAY(C6218))):I6218),0),0)</f>
        <v>0</v>
      </c>
      <c r="N6219" s="29">
        <f ca="1">IF(C6219&lt;Calculator!$G$27,0,IF(C6219=Calculator!$G$27,Calculator!$G$39,IF(H6219-K6219&lt;=0,IF(D6219&gt;Calculator!$G$39,IF(H6219-K6219+E6219+L6219+M6219+Calculator!$G$39&gt;Calculator!$G$39,Calculator!$G$39-(H6219+E6219+L6219+M6219-K6219),Calculator!$G$39),D6219),0)))</f>
        <v>0</v>
      </c>
    </row>
    <row r="6220" spans="1:14" ht="15.75" thickBot="1">
      <c r="A6220" s="33" t="str">
        <f ca="1">IF(C6220=Calculator!$H$27,"F",IF(Daily!D6220+Daily!H6220=0,IF(D6219+H6219&gt;0,"L",""),""))</f>
        <v/>
      </c>
      <c r="B6220" s="34">
        <v>6219</v>
      </c>
      <c r="C6220" s="19">
        <f t="shared" ca="1" si="389"/>
        <v>52149</v>
      </c>
      <c r="D6220" s="29">
        <f t="shared" ca="1" si="391"/>
        <v>0</v>
      </c>
      <c r="E6220" s="29">
        <f ca="1">IF(C6220&lt;Calculator!$D$26,0,IF(DAY($C6220)=1,IF(D6220-Calculator!$G$24&gt;0,Calculator!$G$24,D6220),0))</f>
        <v>0</v>
      </c>
      <c r="F6220" s="29">
        <f ca="1">IF(E6220&gt;0,D6220*Calculator!$G$22/12,0)</f>
        <v>0</v>
      </c>
      <c r="G6220" s="29">
        <f ca="1">IF(E6220&gt;0,(IFERROR(-PMT(Calculator!$G$22/12,Calculator!$G$23*12,Calculator!$G$20),0))-F6220,0)</f>
        <v>0</v>
      </c>
      <c r="H6220" s="29">
        <f t="shared" ca="1" si="392"/>
        <v>0</v>
      </c>
      <c r="I6220" s="29">
        <f t="shared" ca="1" si="390"/>
        <v>0</v>
      </c>
      <c r="J6220" s="30">
        <f>Calculator!$G$40</f>
        <v>6.5000000000000002E-2</v>
      </c>
      <c r="K6220" s="29">
        <f ca="1">IF(C6220&gt;=Calculator!$G$27,IF(DAY($C6220)=1,Calculator!$G$34/2,IF(DAY($C6220)=15,Calculator!$G$34/2,0)),0)</f>
        <v>0</v>
      </c>
      <c r="L6220" s="29">
        <f ca="1">IF(DAY($C6220)=28,IF(H6220=0,0,Calculator!$G$35),0)</f>
        <v>0</v>
      </c>
      <c r="M6220" s="29">
        <f ca="1">IF(I6220&gt;0,IF(DAY($C6220)=1,SUM(INDIRECT("I"&amp;(ROW(C6219)-DAY(C6219))):I6219),0),0)</f>
        <v>0</v>
      </c>
      <c r="N6220" s="29">
        <f ca="1">IF(C6220&lt;Calculator!$G$27,0,IF(C6220=Calculator!$G$27,Calculator!$G$39,IF(H6220-K6220&lt;=0,IF(D6220&gt;Calculator!$G$39,IF(H6220-K6220+E6220+L6220+M6220+Calculator!$G$39&gt;Calculator!$G$39,Calculator!$G$39-(H6220+E6220+L6220+M6220-K6220),Calculator!$G$39),D6220),0)))</f>
        <v>0</v>
      </c>
    </row>
    <row r="6221" spans="1:14" ht="15.75" thickBot="1">
      <c r="A6221" s="33" t="str">
        <f ca="1">IF(C6221=Calculator!$H$27,"F",IF(Daily!D6221+Daily!H6221=0,IF(D6220+H6220&gt;0,"L",""),""))</f>
        <v/>
      </c>
      <c r="B6221" s="34">
        <v>6220</v>
      </c>
      <c r="C6221" s="19">
        <f t="shared" ca="1" si="389"/>
        <v>52150</v>
      </c>
      <c r="D6221" s="29">
        <f t="shared" ca="1" si="391"/>
        <v>0</v>
      </c>
      <c r="E6221" s="29">
        <f ca="1">IF(C6221&lt;Calculator!$D$26,0,IF(DAY($C6221)=1,IF(D6221-Calculator!$G$24&gt;0,Calculator!$G$24,D6221),0))</f>
        <v>0</v>
      </c>
      <c r="F6221" s="29">
        <f ca="1">IF(E6221&gt;0,D6221*Calculator!$G$22/12,0)</f>
        <v>0</v>
      </c>
      <c r="G6221" s="29">
        <f ca="1">IF(E6221&gt;0,(IFERROR(-PMT(Calculator!$G$22/12,Calculator!$G$23*12,Calculator!$G$20),0))-F6221,0)</f>
        <v>0</v>
      </c>
      <c r="H6221" s="29">
        <f t="shared" ca="1" si="392"/>
        <v>0</v>
      </c>
      <c r="I6221" s="29">
        <f t="shared" ca="1" si="390"/>
        <v>0</v>
      </c>
      <c r="J6221" s="30">
        <f>Calculator!$G$40</f>
        <v>6.5000000000000002E-2</v>
      </c>
      <c r="K6221" s="29">
        <f ca="1">IF(C6221&gt;=Calculator!$G$27,IF(DAY($C6221)=1,Calculator!$G$34/2,IF(DAY($C6221)=15,Calculator!$G$34/2,0)),0)</f>
        <v>0</v>
      </c>
      <c r="L6221" s="29">
        <f ca="1">IF(DAY($C6221)=28,IF(H6221=0,0,Calculator!$G$35),0)</f>
        <v>0</v>
      </c>
      <c r="M6221" s="29">
        <f ca="1">IF(I6221&gt;0,IF(DAY($C6221)=1,SUM(INDIRECT("I"&amp;(ROW(C6220)-DAY(C6220))):I6220),0),0)</f>
        <v>0</v>
      </c>
      <c r="N6221" s="29">
        <f ca="1">IF(C6221&lt;Calculator!$G$27,0,IF(C6221=Calculator!$G$27,Calculator!$G$39,IF(H6221-K6221&lt;=0,IF(D6221&gt;Calculator!$G$39,IF(H6221-K6221+E6221+L6221+M6221+Calculator!$G$39&gt;Calculator!$G$39,Calculator!$G$39-(H6221+E6221+L6221+M6221-K6221),Calculator!$G$39),D6221),0)))</f>
        <v>0</v>
      </c>
    </row>
    <row r="6222" spans="1:14" ht="15.75" thickBot="1">
      <c r="A6222" s="33" t="str">
        <f ca="1">IF(C6222=Calculator!$H$27,"F",IF(Daily!D6222+Daily!H6222=0,IF(D6221+H6221&gt;0,"L",""),""))</f>
        <v/>
      </c>
      <c r="B6222" s="34">
        <v>6221</v>
      </c>
      <c r="C6222" s="19">
        <f t="shared" ca="1" si="389"/>
        <v>52151</v>
      </c>
      <c r="D6222" s="29">
        <f t="shared" ca="1" si="391"/>
        <v>0</v>
      </c>
      <c r="E6222" s="29">
        <f ca="1">IF(C6222&lt;Calculator!$D$26,0,IF(DAY($C6222)=1,IF(D6222-Calculator!$G$24&gt;0,Calculator!$G$24,D6222),0))</f>
        <v>0</v>
      </c>
      <c r="F6222" s="29">
        <f ca="1">IF(E6222&gt;0,D6222*Calculator!$G$22/12,0)</f>
        <v>0</v>
      </c>
      <c r="G6222" s="29">
        <f ca="1">IF(E6222&gt;0,(IFERROR(-PMT(Calculator!$G$22/12,Calculator!$G$23*12,Calculator!$G$20),0))-F6222,0)</f>
        <v>0</v>
      </c>
      <c r="H6222" s="29">
        <f t="shared" ca="1" si="392"/>
        <v>0</v>
      </c>
      <c r="I6222" s="29">
        <f t="shared" ca="1" si="390"/>
        <v>0</v>
      </c>
      <c r="J6222" s="30">
        <f>Calculator!$G$40</f>
        <v>6.5000000000000002E-2</v>
      </c>
      <c r="K6222" s="29">
        <f ca="1">IF(C6222&gt;=Calculator!$G$27,IF(DAY($C6222)=1,Calculator!$G$34/2,IF(DAY($C6222)=15,Calculator!$G$34/2,0)),0)</f>
        <v>0</v>
      </c>
      <c r="L6222" s="29">
        <f ca="1">IF(DAY($C6222)=28,IF(H6222=0,0,Calculator!$G$35),0)</f>
        <v>0</v>
      </c>
      <c r="M6222" s="29">
        <f ca="1">IF(I6222&gt;0,IF(DAY($C6222)=1,SUM(INDIRECT("I"&amp;(ROW(C6221)-DAY(C6221))):I6221),0),0)</f>
        <v>0</v>
      </c>
      <c r="N6222" s="29">
        <f ca="1">IF(C6222&lt;Calculator!$G$27,0,IF(C6222=Calculator!$G$27,Calculator!$G$39,IF(H6222-K6222&lt;=0,IF(D6222&gt;Calculator!$G$39,IF(H6222-K6222+E6222+L6222+M6222+Calculator!$G$39&gt;Calculator!$G$39,Calculator!$G$39-(H6222+E6222+L6222+M6222-K6222),Calculator!$G$39),D6222),0)))</f>
        <v>0</v>
      </c>
    </row>
    <row r="6223" spans="1:14" ht="15.75" thickBot="1">
      <c r="A6223" s="33" t="str">
        <f ca="1">IF(C6223=Calculator!$H$27,"F",IF(Daily!D6223+Daily!H6223=0,IF(D6222+H6222&gt;0,"L",""),""))</f>
        <v/>
      </c>
      <c r="B6223" s="34">
        <v>6222</v>
      </c>
      <c r="C6223" s="19">
        <f t="shared" ca="1" si="389"/>
        <v>52152</v>
      </c>
      <c r="D6223" s="29">
        <f t="shared" ca="1" si="391"/>
        <v>0</v>
      </c>
      <c r="E6223" s="29">
        <f ca="1">IF(C6223&lt;Calculator!$D$26,0,IF(DAY($C6223)=1,IF(D6223-Calculator!$G$24&gt;0,Calculator!$G$24,D6223),0))</f>
        <v>0</v>
      </c>
      <c r="F6223" s="29">
        <f ca="1">IF(E6223&gt;0,D6223*Calculator!$G$22/12,0)</f>
        <v>0</v>
      </c>
      <c r="G6223" s="29">
        <f ca="1">IF(E6223&gt;0,(IFERROR(-PMT(Calculator!$G$22/12,Calculator!$G$23*12,Calculator!$G$20),0))-F6223,0)</f>
        <v>0</v>
      </c>
      <c r="H6223" s="29">
        <f t="shared" ca="1" si="392"/>
        <v>0</v>
      </c>
      <c r="I6223" s="29">
        <f t="shared" ca="1" si="390"/>
        <v>0</v>
      </c>
      <c r="J6223" s="30">
        <f>Calculator!$G$40</f>
        <v>6.5000000000000002E-2</v>
      </c>
      <c r="K6223" s="29">
        <f ca="1">IF(C6223&gt;=Calculator!$G$27,IF(DAY($C6223)=1,Calculator!$G$34/2,IF(DAY($C6223)=15,Calculator!$G$34/2,0)),0)</f>
        <v>0</v>
      </c>
      <c r="L6223" s="29">
        <f ca="1">IF(DAY($C6223)=28,IF(H6223=0,0,Calculator!$G$35),0)</f>
        <v>0</v>
      </c>
      <c r="M6223" s="29">
        <f ca="1">IF(I6223&gt;0,IF(DAY($C6223)=1,SUM(INDIRECT("I"&amp;(ROW(C6222)-DAY(C6222))):I6222),0),0)</f>
        <v>0</v>
      </c>
      <c r="N6223" s="29">
        <f ca="1">IF(C6223&lt;Calculator!$G$27,0,IF(C6223=Calculator!$G$27,Calculator!$G$39,IF(H6223-K6223&lt;=0,IF(D6223&gt;Calculator!$G$39,IF(H6223-K6223+E6223+L6223+M6223+Calculator!$G$39&gt;Calculator!$G$39,Calculator!$G$39-(H6223+E6223+L6223+M6223-K6223),Calculator!$G$39),D6223),0)))</f>
        <v>0</v>
      </c>
    </row>
    <row r="6224" spans="1:14" ht="15.75" thickBot="1">
      <c r="A6224" s="33" t="str">
        <f ca="1">IF(C6224=Calculator!$H$27,"F",IF(Daily!D6224+Daily!H6224=0,IF(D6223+H6223&gt;0,"L",""),""))</f>
        <v/>
      </c>
      <c r="B6224" s="34">
        <v>6223</v>
      </c>
      <c r="C6224" s="19">
        <f t="shared" ca="1" si="389"/>
        <v>52153</v>
      </c>
      <c r="D6224" s="29">
        <f t="shared" ca="1" si="391"/>
        <v>0</v>
      </c>
      <c r="E6224" s="29">
        <f ca="1">IF(C6224&lt;Calculator!$D$26,0,IF(DAY($C6224)=1,IF(D6224-Calculator!$G$24&gt;0,Calculator!$G$24,D6224),0))</f>
        <v>0</v>
      </c>
      <c r="F6224" s="29">
        <f ca="1">IF(E6224&gt;0,D6224*Calculator!$G$22/12,0)</f>
        <v>0</v>
      </c>
      <c r="G6224" s="29">
        <f ca="1">IF(E6224&gt;0,(IFERROR(-PMT(Calculator!$G$22/12,Calculator!$G$23*12,Calculator!$G$20),0))-F6224,0)</f>
        <v>0</v>
      </c>
      <c r="H6224" s="29">
        <f t="shared" ca="1" si="392"/>
        <v>0</v>
      </c>
      <c r="I6224" s="29">
        <f t="shared" ca="1" si="390"/>
        <v>0</v>
      </c>
      <c r="J6224" s="30">
        <f>Calculator!$G$40</f>
        <v>6.5000000000000002E-2</v>
      </c>
      <c r="K6224" s="29">
        <f ca="1">IF(C6224&gt;=Calculator!$G$27,IF(DAY($C6224)=1,Calculator!$G$34/2,IF(DAY($C6224)=15,Calculator!$G$34/2,0)),0)</f>
        <v>0</v>
      </c>
      <c r="L6224" s="29">
        <f ca="1">IF(DAY($C6224)=28,IF(H6224=0,0,Calculator!$G$35),0)</f>
        <v>0</v>
      </c>
      <c r="M6224" s="29">
        <f ca="1">IF(I6224&gt;0,IF(DAY($C6224)=1,SUM(INDIRECT("I"&amp;(ROW(C6223)-DAY(C6223))):I6223),0),0)</f>
        <v>0</v>
      </c>
      <c r="N6224" s="29">
        <f ca="1">IF(C6224&lt;Calculator!$G$27,0,IF(C6224=Calculator!$G$27,Calculator!$G$39,IF(H6224-K6224&lt;=0,IF(D6224&gt;Calculator!$G$39,IF(H6224-K6224+E6224+L6224+M6224+Calculator!$G$39&gt;Calculator!$G$39,Calculator!$G$39-(H6224+E6224+L6224+M6224-K6224),Calculator!$G$39),D6224),0)))</f>
        <v>0</v>
      </c>
    </row>
    <row r="6225" spans="1:14" ht="15.75" thickBot="1">
      <c r="A6225" s="33" t="str">
        <f ca="1">IF(C6225=Calculator!$H$27,"F",IF(Daily!D6225+Daily!H6225=0,IF(D6224+H6224&gt;0,"L",""),""))</f>
        <v/>
      </c>
      <c r="B6225" s="34">
        <v>6224</v>
      </c>
      <c r="C6225" s="19">
        <f t="shared" ca="1" si="389"/>
        <v>52154</v>
      </c>
      <c r="D6225" s="29">
        <f t="shared" ca="1" si="391"/>
        <v>0</v>
      </c>
      <c r="E6225" s="29">
        <f ca="1">IF(C6225&lt;Calculator!$D$26,0,IF(DAY($C6225)=1,IF(D6225-Calculator!$G$24&gt;0,Calculator!$G$24,D6225),0))</f>
        <v>0</v>
      </c>
      <c r="F6225" s="29">
        <f ca="1">IF(E6225&gt;0,D6225*Calculator!$G$22/12,0)</f>
        <v>0</v>
      </c>
      <c r="G6225" s="29">
        <f ca="1">IF(E6225&gt;0,(IFERROR(-PMT(Calculator!$G$22/12,Calculator!$G$23*12,Calculator!$G$20),0))-F6225,0)</f>
        <v>0</v>
      </c>
      <c r="H6225" s="29">
        <f t="shared" ca="1" si="392"/>
        <v>0</v>
      </c>
      <c r="I6225" s="29">
        <f t="shared" ca="1" si="390"/>
        <v>0</v>
      </c>
      <c r="J6225" s="30">
        <f>Calculator!$G$40</f>
        <v>6.5000000000000002E-2</v>
      </c>
      <c r="K6225" s="29">
        <f ca="1">IF(C6225&gt;=Calculator!$G$27,IF(DAY($C6225)=1,Calculator!$G$34/2,IF(DAY($C6225)=15,Calculator!$G$34/2,0)),0)</f>
        <v>4500</v>
      </c>
      <c r="L6225" s="29">
        <f ca="1">IF(DAY($C6225)=28,IF(H6225=0,0,Calculator!$G$35),0)</f>
        <v>0</v>
      </c>
      <c r="M6225" s="29">
        <f ca="1">IF(I6225&gt;0,IF(DAY($C6225)=1,SUM(INDIRECT("I"&amp;(ROW(C6224)-DAY(C6224))):I6224),0),0)</f>
        <v>0</v>
      </c>
      <c r="N6225" s="29">
        <f ca="1">IF(C6225&lt;Calculator!$G$27,0,IF(C6225=Calculator!$G$27,Calculator!$G$39,IF(H6225-K6225&lt;=0,IF(D6225&gt;Calculator!$G$39,IF(H6225-K6225+E6225+L6225+M6225+Calculator!$G$39&gt;Calculator!$G$39,Calculator!$G$39-(H6225+E6225+L6225+M6225-K6225),Calculator!$G$39),D6225),0)))</f>
        <v>0</v>
      </c>
    </row>
    <row r="6226" spans="1:14" ht="15.75" thickBot="1">
      <c r="A6226" s="33" t="str">
        <f ca="1">IF(C6226=Calculator!$H$27,"F",IF(Daily!D6226+Daily!H6226=0,IF(D6225+H6225&gt;0,"L",""),""))</f>
        <v/>
      </c>
      <c r="B6226" s="34">
        <v>6225</v>
      </c>
      <c r="C6226" s="19">
        <f t="shared" ca="1" si="389"/>
        <v>52155</v>
      </c>
      <c r="D6226" s="29">
        <f t="shared" ca="1" si="391"/>
        <v>0</v>
      </c>
      <c r="E6226" s="29">
        <f ca="1">IF(C6226&lt;Calculator!$D$26,0,IF(DAY($C6226)=1,IF(D6226-Calculator!$G$24&gt;0,Calculator!$G$24,D6226),0))</f>
        <v>0</v>
      </c>
      <c r="F6226" s="29">
        <f ca="1">IF(E6226&gt;0,D6226*Calculator!$G$22/12,0)</f>
        <v>0</v>
      </c>
      <c r="G6226" s="29">
        <f ca="1">IF(E6226&gt;0,(IFERROR(-PMT(Calculator!$G$22/12,Calculator!$G$23*12,Calculator!$G$20),0))-F6226,0)</f>
        <v>0</v>
      </c>
      <c r="H6226" s="29">
        <f t="shared" ca="1" si="392"/>
        <v>0</v>
      </c>
      <c r="I6226" s="29">
        <f t="shared" ca="1" si="390"/>
        <v>0</v>
      </c>
      <c r="J6226" s="30">
        <f>Calculator!$G$40</f>
        <v>6.5000000000000002E-2</v>
      </c>
      <c r="K6226" s="29">
        <f ca="1">IF(C6226&gt;=Calculator!$G$27,IF(DAY($C6226)=1,Calculator!$G$34/2,IF(DAY($C6226)=15,Calculator!$G$34/2,0)),0)</f>
        <v>0</v>
      </c>
      <c r="L6226" s="29">
        <f ca="1">IF(DAY($C6226)=28,IF(H6226=0,0,Calculator!$G$35),0)</f>
        <v>0</v>
      </c>
      <c r="M6226" s="29">
        <f ca="1">IF(I6226&gt;0,IF(DAY($C6226)=1,SUM(INDIRECT("I"&amp;(ROW(C6225)-DAY(C6225))):I6225),0),0)</f>
        <v>0</v>
      </c>
      <c r="N6226" s="29">
        <f ca="1">IF(C6226&lt;Calculator!$G$27,0,IF(C6226=Calculator!$G$27,Calculator!$G$39,IF(H6226-K6226&lt;=0,IF(D6226&gt;Calculator!$G$39,IF(H6226-K6226+E6226+L6226+M6226+Calculator!$G$39&gt;Calculator!$G$39,Calculator!$G$39-(H6226+E6226+L6226+M6226-K6226),Calculator!$G$39),D6226),0)))</f>
        <v>0</v>
      </c>
    </row>
    <row r="6227" spans="1:14" ht="15.75" thickBot="1">
      <c r="A6227" s="33" t="str">
        <f ca="1">IF(C6227=Calculator!$H$27,"F",IF(Daily!D6227+Daily!H6227=0,IF(D6226+H6226&gt;0,"L",""),""))</f>
        <v/>
      </c>
      <c r="B6227" s="34">
        <v>6226</v>
      </c>
      <c r="C6227" s="19">
        <f t="shared" ca="1" si="389"/>
        <v>52156</v>
      </c>
      <c r="D6227" s="29">
        <f t="shared" ca="1" si="391"/>
        <v>0</v>
      </c>
      <c r="E6227" s="29">
        <f ca="1">IF(C6227&lt;Calculator!$D$26,0,IF(DAY($C6227)=1,IF(D6227-Calculator!$G$24&gt;0,Calculator!$G$24,D6227),0))</f>
        <v>0</v>
      </c>
      <c r="F6227" s="29">
        <f ca="1">IF(E6227&gt;0,D6227*Calculator!$G$22/12,0)</f>
        <v>0</v>
      </c>
      <c r="G6227" s="29">
        <f ca="1">IF(E6227&gt;0,(IFERROR(-PMT(Calculator!$G$22/12,Calculator!$G$23*12,Calculator!$G$20),0))-F6227,0)</f>
        <v>0</v>
      </c>
      <c r="H6227" s="29">
        <f t="shared" ca="1" si="392"/>
        <v>0</v>
      </c>
      <c r="I6227" s="29">
        <f t="shared" ca="1" si="390"/>
        <v>0</v>
      </c>
      <c r="J6227" s="30">
        <f>Calculator!$G$40</f>
        <v>6.5000000000000002E-2</v>
      </c>
      <c r="K6227" s="29">
        <f ca="1">IF(C6227&gt;=Calculator!$G$27,IF(DAY($C6227)=1,Calculator!$G$34/2,IF(DAY($C6227)=15,Calculator!$G$34/2,0)),0)</f>
        <v>0</v>
      </c>
      <c r="L6227" s="29">
        <f ca="1">IF(DAY($C6227)=28,IF(H6227=0,0,Calculator!$G$35),0)</f>
        <v>0</v>
      </c>
      <c r="M6227" s="29">
        <f ca="1">IF(I6227&gt;0,IF(DAY($C6227)=1,SUM(INDIRECT("I"&amp;(ROW(C6226)-DAY(C6226))):I6226),0),0)</f>
        <v>0</v>
      </c>
      <c r="N6227" s="29">
        <f ca="1">IF(C6227&lt;Calculator!$G$27,0,IF(C6227=Calculator!$G$27,Calculator!$G$39,IF(H6227-K6227&lt;=0,IF(D6227&gt;Calculator!$G$39,IF(H6227-K6227+E6227+L6227+M6227+Calculator!$G$39&gt;Calculator!$G$39,Calculator!$G$39-(H6227+E6227+L6227+M6227-K6227),Calculator!$G$39),D6227),0)))</f>
        <v>0</v>
      </c>
    </row>
    <row r="6228" spans="1:14" ht="15.75" thickBot="1">
      <c r="A6228" s="33" t="str">
        <f ca="1">IF(C6228=Calculator!$H$27,"F",IF(Daily!D6228+Daily!H6228=0,IF(D6227+H6227&gt;0,"L",""),""))</f>
        <v/>
      </c>
      <c r="B6228" s="34">
        <v>6227</v>
      </c>
      <c r="C6228" s="19">
        <f t="shared" ca="1" si="389"/>
        <v>52157</v>
      </c>
      <c r="D6228" s="29">
        <f t="shared" ca="1" si="391"/>
        <v>0</v>
      </c>
      <c r="E6228" s="29">
        <f ca="1">IF(C6228&lt;Calculator!$D$26,0,IF(DAY($C6228)=1,IF(D6228-Calculator!$G$24&gt;0,Calculator!$G$24,D6228),0))</f>
        <v>0</v>
      </c>
      <c r="F6228" s="29">
        <f ca="1">IF(E6228&gt;0,D6228*Calculator!$G$22/12,0)</f>
        <v>0</v>
      </c>
      <c r="G6228" s="29">
        <f ca="1">IF(E6228&gt;0,(IFERROR(-PMT(Calculator!$G$22/12,Calculator!$G$23*12,Calculator!$G$20),0))-F6228,0)</f>
        <v>0</v>
      </c>
      <c r="H6228" s="29">
        <f t="shared" ca="1" si="392"/>
        <v>0</v>
      </c>
      <c r="I6228" s="29">
        <f t="shared" ca="1" si="390"/>
        <v>0</v>
      </c>
      <c r="J6228" s="30">
        <f>Calculator!$G$40</f>
        <v>6.5000000000000002E-2</v>
      </c>
      <c r="K6228" s="29">
        <f ca="1">IF(C6228&gt;=Calculator!$G$27,IF(DAY($C6228)=1,Calculator!$G$34/2,IF(DAY($C6228)=15,Calculator!$G$34/2,0)),0)</f>
        <v>0</v>
      </c>
      <c r="L6228" s="29">
        <f ca="1">IF(DAY($C6228)=28,IF(H6228=0,0,Calculator!$G$35),0)</f>
        <v>0</v>
      </c>
      <c r="M6228" s="29">
        <f ca="1">IF(I6228&gt;0,IF(DAY($C6228)=1,SUM(INDIRECT("I"&amp;(ROW(C6227)-DAY(C6227))):I6227),0),0)</f>
        <v>0</v>
      </c>
      <c r="N6228" s="29">
        <f ca="1">IF(C6228&lt;Calculator!$G$27,0,IF(C6228=Calculator!$G$27,Calculator!$G$39,IF(H6228-K6228&lt;=0,IF(D6228&gt;Calculator!$G$39,IF(H6228-K6228+E6228+L6228+M6228+Calculator!$G$39&gt;Calculator!$G$39,Calculator!$G$39-(H6228+E6228+L6228+M6228-K6228),Calculator!$G$39),D6228),0)))</f>
        <v>0</v>
      </c>
    </row>
    <row r="6229" spans="1:14" ht="15.75" thickBot="1">
      <c r="A6229" s="33" t="str">
        <f ca="1">IF(C6229=Calculator!$H$27,"F",IF(Daily!D6229+Daily!H6229=0,IF(D6228+H6228&gt;0,"L",""),""))</f>
        <v/>
      </c>
      <c r="B6229" s="34">
        <v>6228</v>
      </c>
      <c r="C6229" s="19">
        <f t="shared" ca="1" si="389"/>
        <v>52158</v>
      </c>
      <c r="D6229" s="29">
        <f t="shared" ca="1" si="391"/>
        <v>0</v>
      </c>
      <c r="E6229" s="29">
        <f ca="1">IF(C6229&lt;Calculator!$D$26,0,IF(DAY($C6229)=1,IF(D6229-Calculator!$G$24&gt;0,Calculator!$G$24,D6229),0))</f>
        <v>0</v>
      </c>
      <c r="F6229" s="29">
        <f ca="1">IF(E6229&gt;0,D6229*Calculator!$G$22/12,0)</f>
        <v>0</v>
      </c>
      <c r="G6229" s="29">
        <f ca="1">IF(E6229&gt;0,(IFERROR(-PMT(Calculator!$G$22/12,Calculator!$G$23*12,Calculator!$G$20),0))-F6229,0)</f>
        <v>0</v>
      </c>
      <c r="H6229" s="29">
        <f t="shared" ca="1" si="392"/>
        <v>0</v>
      </c>
      <c r="I6229" s="29">
        <f t="shared" ca="1" si="390"/>
        <v>0</v>
      </c>
      <c r="J6229" s="30">
        <f>Calculator!$G$40</f>
        <v>6.5000000000000002E-2</v>
      </c>
      <c r="K6229" s="29">
        <f ca="1">IF(C6229&gt;=Calculator!$G$27,IF(DAY($C6229)=1,Calculator!$G$34/2,IF(DAY($C6229)=15,Calculator!$G$34/2,0)),0)</f>
        <v>0</v>
      </c>
      <c r="L6229" s="29">
        <f ca="1">IF(DAY($C6229)=28,IF(H6229=0,0,Calculator!$G$35),0)</f>
        <v>0</v>
      </c>
      <c r="M6229" s="29">
        <f ca="1">IF(I6229&gt;0,IF(DAY($C6229)=1,SUM(INDIRECT("I"&amp;(ROW(C6228)-DAY(C6228))):I6228),0),0)</f>
        <v>0</v>
      </c>
      <c r="N6229" s="29">
        <f ca="1">IF(C6229&lt;Calculator!$G$27,0,IF(C6229=Calculator!$G$27,Calculator!$G$39,IF(H6229-K6229&lt;=0,IF(D6229&gt;Calculator!$G$39,IF(H6229-K6229+E6229+L6229+M6229+Calculator!$G$39&gt;Calculator!$G$39,Calculator!$G$39-(H6229+E6229+L6229+M6229-K6229),Calculator!$G$39),D6229),0)))</f>
        <v>0</v>
      </c>
    </row>
    <row r="6230" spans="1:14" ht="15.75" thickBot="1">
      <c r="A6230" s="33" t="str">
        <f ca="1">IF(C6230=Calculator!$H$27,"F",IF(Daily!D6230+Daily!H6230=0,IF(D6229+H6229&gt;0,"L",""),""))</f>
        <v/>
      </c>
      <c r="B6230" s="34">
        <v>6229</v>
      </c>
      <c r="C6230" s="19">
        <f t="shared" ca="1" si="389"/>
        <v>52159</v>
      </c>
      <c r="D6230" s="29">
        <f t="shared" ca="1" si="391"/>
        <v>0</v>
      </c>
      <c r="E6230" s="29">
        <f ca="1">IF(C6230&lt;Calculator!$D$26,0,IF(DAY($C6230)=1,IF(D6230-Calculator!$G$24&gt;0,Calculator!$G$24,D6230),0))</f>
        <v>0</v>
      </c>
      <c r="F6230" s="29">
        <f ca="1">IF(E6230&gt;0,D6230*Calculator!$G$22/12,0)</f>
        <v>0</v>
      </c>
      <c r="G6230" s="29">
        <f ca="1">IF(E6230&gt;0,(IFERROR(-PMT(Calculator!$G$22/12,Calculator!$G$23*12,Calculator!$G$20),0))-F6230,0)</f>
        <v>0</v>
      </c>
      <c r="H6230" s="29">
        <f t="shared" ca="1" si="392"/>
        <v>0</v>
      </c>
      <c r="I6230" s="29">
        <f t="shared" ca="1" si="390"/>
        <v>0</v>
      </c>
      <c r="J6230" s="30">
        <f>Calculator!$G$40</f>
        <v>6.5000000000000002E-2</v>
      </c>
      <c r="K6230" s="29">
        <f ca="1">IF(C6230&gt;=Calculator!$G$27,IF(DAY($C6230)=1,Calculator!$G$34/2,IF(DAY($C6230)=15,Calculator!$G$34/2,0)),0)</f>
        <v>0</v>
      </c>
      <c r="L6230" s="29">
        <f ca="1">IF(DAY($C6230)=28,IF(H6230=0,0,Calculator!$G$35),0)</f>
        <v>0</v>
      </c>
      <c r="M6230" s="29">
        <f ca="1">IF(I6230&gt;0,IF(DAY($C6230)=1,SUM(INDIRECT("I"&amp;(ROW(C6229)-DAY(C6229))):I6229),0),0)</f>
        <v>0</v>
      </c>
      <c r="N6230" s="29">
        <f ca="1">IF(C6230&lt;Calculator!$G$27,0,IF(C6230=Calculator!$G$27,Calculator!$G$39,IF(H6230-K6230&lt;=0,IF(D6230&gt;Calculator!$G$39,IF(H6230-K6230+E6230+L6230+M6230+Calculator!$G$39&gt;Calculator!$G$39,Calculator!$G$39-(H6230+E6230+L6230+M6230-K6230),Calculator!$G$39),D6230),0)))</f>
        <v>0</v>
      </c>
    </row>
    <row r="6231" spans="1:14" ht="15.75" thickBot="1">
      <c r="A6231" s="33" t="str">
        <f ca="1">IF(C6231=Calculator!$H$27,"F",IF(Daily!D6231+Daily!H6231=0,IF(D6230+H6230&gt;0,"L",""),""))</f>
        <v/>
      </c>
      <c r="B6231" s="34">
        <v>6230</v>
      </c>
      <c r="C6231" s="19">
        <f t="shared" ca="1" si="389"/>
        <v>52160</v>
      </c>
      <c r="D6231" s="29">
        <f t="shared" ca="1" si="391"/>
        <v>0</v>
      </c>
      <c r="E6231" s="29">
        <f ca="1">IF(C6231&lt;Calculator!$D$26,0,IF(DAY($C6231)=1,IF(D6231-Calculator!$G$24&gt;0,Calculator!$G$24,D6231),0))</f>
        <v>0</v>
      </c>
      <c r="F6231" s="29">
        <f ca="1">IF(E6231&gt;0,D6231*Calculator!$G$22/12,0)</f>
        <v>0</v>
      </c>
      <c r="G6231" s="29">
        <f ca="1">IF(E6231&gt;0,(IFERROR(-PMT(Calculator!$G$22/12,Calculator!$G$23*12,Calculator!$G$20),0))-F6231,0)</f>
        <v>0</v>
      </c>
      <c r="H6231" s="29">
        <f t="shared" ca="1" si="392"/>
        <v>0</v>
      </c>
      <c r="I6231" s="29">
        <f t="shared" ca="1" si="390"/>
        <v>0</v>
      </c>
      <c r="J6231" s="30">
        <f>Calculator!$G$40</f>
        <v>6.5000000000000002E-2</v>
      </c>
      <c r="K6231" s="29">
        <f ca="1">IF(C6231&gt;=Calculator!$G$27,IF(DAY($C6231)=1,Calculator!$G$34/2,IF(DAY($C6231)=15,Calculator!$G$34/2,0)),0)</f>
        <v>0</v>
      </c>
      <c r="L6231" s="29">
        <f ca="1">IF(DAY($C6231)=28,IF(H6231=0,0,Calculator!$G$35),0)</f>
        <v>0</v>
      </c>
      <c r="M6231" s="29">
        <f ca="1">IF(I6231&gt;0,IF(DAY($C6231)=1,SUM(INDIRECT("I"&amp;(ROW(C6230)-DAY(C6230))):I6230),0),0)</f>
        <v>0</v>
      </c>
      <c r="N6231" s="29">
        <f ca="1">IF(C6231&lt;Calculator!$G$27,0,IF(C6231=Calculator!$G$27,Calculator!$G$39,IF(H6231-K6231&lt;=0,IF(D6231&gt;Calculator!$G$39,IF(H6231-K6231+E6231+L6231+M6231+Calculator!$G$39&gt;Calculator!$G$39,Calculator!$G$39-(H6231+E6231+L6231+M6231-K6231),Calculator!$G$39),D6231),0)))</f>
        <v>0</v>
      </c>
    </row>
    <row r="6232" spans="1:14" ht="15.75" thickBot="1">
      <c r="A6232" s="33" t="str">
        <f ca="1">IF(C6232=Calculator!$H$27,"F",IF(Daily!D6232+Daily!H6232=0,IF(D6231+H6231&gt;0,"L",""),""))</f>
        <v/>
      </c>
      <c r="B6232" s="34">
        <v>6231</v>
      </c>
      <c r="C6232" s="19">
        <f t="shared" ca="1" si="389"/>
        <v>52161</v>
      </c>
      <c r="D6232" s="29">
        <f t="shared" ca="1" si="391"/>
        <v>0</v>
      </c>
      <c r="E6232" s="29">
        <f ca="1">IF(C6232&lt;Calculator!$D$26,0,IF(DAY($C6232)=1,IF(D6232-Calculator!$G$24&gt;0,Calculator!$G$24,D6232),0))</f>
        <v>0</v>
      </c>
      <c r="F6232" s="29">
        <f ca="1">IF(E6232&gt;0,D6232*Calculator!$G$22/12,0)</f>
        <v>0</v>
      </c>
      <c r="G6232" s="29">
        <f ca="1">IF(E6232&gt;0,(IFERROR(-PMT(Calculator!$G$22/12,Calculator!$G$23*12,Calculator!$G$20),0))-F6232,0)</f>
        <v>0</v>
      </c>
      <c r="H6232" s="29">
        <f t="shared" ca="1" si="392"/>
        <v>0</v>
      </c>
      <c r="I6232" s="29">
        <f t="shared" ca="1" si="390"/>
        <v>0</v>
      </c>
      <c r="J6232" s="30">
        <f>Calculator!$G$40</f>
        <v>6.5000000000000002E-2</v>
      </c>
      <c r="K6232" s="29">
        <f ca="1">IF(C6232&gt;=Calculator!$G$27,IF(DAY($C6232)=1,Calculator!$G$34/2,IF(DAY($C6232)=15,Calculator!$G$34/2,0)),0)</f>
        <v>0</v>
      </c>
      <c r="L6232" s="29">
        <f ca="1">IF(DAY($C6232)=28,IF(H6232=0,0,Calculator!$G$35),0)</f>
        <v>0</v>
      </c>
      <c r="M6232" s="29">
        <f ca="1">IF(I6232&gt;0,IF(DAY($C6232)=1,SUM(INDIRECT("I"&amp;(ROW(C6231)-DAY(C6231))):I6231),0),0)</f>
        <v>0</v>
      </c>
      <c r="N6232" s="29">
        <f ca="1">IF(C6232&lt;Calculator!$G$27,0,IF(C6232=Calculator!$G$27,Calculator!$G$39,IF(H6232-K6232&lt;=0,IF(D6232&gt;Calculator!$G$39,IF(H6232-K6232+E6232+L6232+M6232+Calculator!$G$39&gt;Calculator!$G$39,Calculator!$G$39-(H6232+E6232+L6232+M6232-K6232),Calculator!$G$39),D6232),0)))</f>
        <v>0</v>
      </c>
    </row>
    <row r="6233" spans="1:14" ht="15.75" thickBot="1">
      <c r="A6233" s="33" t="str">
        <f ca="1">IF(C6233=Calculator!$H$27,"F",IF(Daily!D6233+Daily!H6233=0,IF(D6232+H6232&gt;0,"L",""),""))</f>
        <v/>
      </c>
      <c r="B6233" s="34">
        <v>6232</v>
      </c>
      <c r="C6233" s="19">
        <f t="shared" ca="1" si="389"/>
        <v>52162</v>
      </c>
      <c r="D6233" s="29">
        <f t="shared" ca="1" si="391"/>
        <v>0</v>
      </c>
      <c r="E6233" s="29">
        <f ca="1">IF(C6233&lt;Calculator!$D$26,0,IF(DAY($C6233)=1,IF(D6233-Calculator!$G$24&gt;0,Calculator!$G$24,D6233),0))</f>
        <v>0</v>
      </c>
      <c r="F6233" s="29">
        <f ca="1">IF(E6233&gt;0,D6233*Calculator!$G$22/12,0)</f>
        <v>0</v>
      </c>
      <c r="G6233" s="29">
        <f ca="1">IF(E6233&gt;0,(IFERROR(-PMT(Calculator!$G$22/12,Calculator!$G$23*12,Calculator!$G$20),0))-F6233,0)</f>
        <v>0</v>
      </c>
      <c r="H6233" s="29">
        <f t="shared" ca="1" si="392"/>
        <v>0</v>
      </c>
      <c r="I6233" s="29">
        <f t="shared" ca="1" si="390"/>
        <v>0</v>
      </c>
      <c r="J6233" s="30">
        <f>Calculator!$G$40</f>
        <v>6.5000000000000002E-2</v>
      </c>
      <c r="K6233" s="29">
        <f ca="1">IF(C6233&gt;=Calculator!$G$27,IF(DAY($C6233)=1,Calculator!$G$34/2,IF(DAY($C6233)=15,Calculator!$G$34/2,0)),0)</f>
        <v>0</v>
      </c>
      <c r="L6233" s="29">
        <f ca="1">IF(DAY($C6233)=28,IF(H6233=0,0,Calculator!$G$35),0)</f>
        <v>0</v>
      </c>
      <c r="M6233" s="29">
        <f ca="1">IF(I6233&gt;0,IF(DAY($C6233)=1,SUM(INDIRECT("I"&amp;(ROW(C6232)-DAY(C6232))):I6232),0),0)</f>
        <v>0</v>
      </c>
      <c r="N6233" s="29">
        <f ca="1">IF(C6233&lt;Calculator!$G$27,0,IF(C6233=Calculator!$G$27,Calculator!$G$39,IF(H6233-K6233&lt;=0,IF(D6233&gt;Calculator!$G$39,IF(H6233-K6233+E6233+L6233+M6233+Calculator!$G$39&gt;Calculator!$G$39,Calculator!$G$39-(H6233+E6233+L6233+M6233-K6233),Calculator!$G$39),D6233),0)))</f>
        <v>0</v>
      </c>
    </row>
    <row r="6234" spans="1:14" ht="15.75" thickBot="1">
      <c r="A6234" s="33" t="str">
        <f ca="1">IF(C6234=Calculator!$H$27,"F",IF(Daily!D6234+Daily!H6234=0,IF(D6233+H6233&gt;0,"L",""),""))</f>
        <v/>
      </c>
      <c r="B6234" s="34">
        <v>6233</v>
      </c>
      <c r="C6234" s="19">
        <f t="shared" ca="1" si="389"/>
        <v>52163</v>
      </c>
      <c r="D6234" s="29">
        <f t="shared" ca="1" si="391"/>
        <v>0</v>
      </c>
      <c r="E6234" s="29">
        <f ca="1">IF(C6234&lt;Calculator!$D$26,0,IF(DAY($C6234)=1,IF(D6234-Calculator!$G$24&gt;0,Calculator!$G$24,D6234),0))</f>
        <v>0</v>
      </c>
      <c r="F6234" s="29">
        <f ca="1">IF(E6234&gt;0,D6234*Calculator!$G$22/12,0)</f>
        <v>0</v>
      </c>
      <c r="G6234" s="29">
        <f ca="1">IF(E6234&gt;0,(IFERROR(-PMT(Calculator!$G$22/12,Calculator!$G$23*12,Calculator!$G$20),0))-F6234,0)</f>
        <v>0</v>
      </c>
      <c r="H6234" s="29">
        <f t="shared" ca="1" si="392"/>
        <v>0</v>
      </c>
      <c r="I6234" s="29">
        <f t="shared" ca="1" si="390"/>
        <v>0</v>
      </c>
      <c r="J6234" s="30">
        <f>Calculator!$G$40</f>
        <v>6.5000000000000002E-2</v>
      </c>
      <c r="K6234" s="29">
        <f ca="1">IF(C6234&gt;=Calculator!$G$27,IF(DAY($C6234)=1,Calculator!$G$34/2,IF(DAY($C6234)=15,Calculator!$G$34/2,0)),0)</f>
        <v>0</v>
      </c>
      <c r="L6234" s="29">
        <f ca="1">IF(DAY($C6234)=28,IF(H6234=0,0,Calculator!$G$35),0)</f>
        <v>0</v>
      </c>
      <c r="M6234" s="29">
        <f ca="1">IF(I6234&gt;0,IF(DAY($C6234)=1,SUM(INDIRECT("I"&amp;(ROW(C6233)-DAY(C6233))):I6233),0),0)</f>
        <v>0</v>
      </c>
      <c r="N6234" s="29">
        <f ca="1">IF(C6234&lt;Calculator!$G$27,0,IF(C6234=Calculator!$G$27,Calculator!$G$39,IF(H6234-K6234&lt;=0,IF(D6234&gt;Calculator!$G$39,IF(H6234-K6234+E6234+L6234+M6234+Calculator!$G$39&gt;Calculator!$G$39,Calculator!$G$39-(H6234+E6234+L6234+M6234-K6234),Calculator!$G$39),D6234),0)))</f>
        <v>0</v>
      </c>
    </row>
    <row r="6235" spans="1:14" ht="15.75" thickBot="1">
      <c r="A6235" s="33" t="str">
        <f ca="1">IF(C6235=Calculator!$H$27,"F",IF(Daily!D6235+Daily!H6235=0,IF(D6234+H6234&gt;0,"L",""),""))</f>
        <v/>
      </c>
      <c r="B6235" s="34">
        <v>6234</v>
      </c>
      <c r="C6235" s="19">
        <f t="shared" ca="1" si="389"/>
        <v>52164</v>
      </c>
      <c r="D6235" s="29">
        <f t="shared" ca="1" si="391"/>
        <v>0</v>
      </c>
      <c r="E6235" s="29">
        <f ca="1">IF(C6235&lt;Calculator!$D$26,0,IF(DAY($C6235)=1,IF(D6235-Calculator!$G$24&gt;0,Calculator!$G$24,D6235),0))</f>
        <v>0</v>
      </c>
      <c r="F6235" s="29">
        <f ca="1">IF(E6235&gt;0,D6235*Calculator!$G$22/12,0)</f>
        <v>0</v>
      </c>
      <c r="G6235" s="29">
        <f ca="1">IF(E6235&gt;0,(IFERROR(-PMT(Calculator!$G$22/12,Calculator!$G$23*12,Calculator!$G$20),0))-F6235,0)</f>
        <v>0</v>
      </c>
      <c r="H6235" s="29">
        <f t="shared" ca="1" si="392"/>
        <v>0</v>
      </c>
      <c r="I6235" s="29">
        <f t="shared" ca="1" si="390"/>
        <v>0</v>
      </c>
      <c r="J6235" s="30">
        <f>Calculator!$G$40</f>
        <v>6.5000000000000002E-2</v>
      </c>
      <c r="K6235" s="29">
        <f ca="1">IF(C6235&gt;=Calculator!$G$27,IF(DAY($C6235)=1,Calculator!$G$34/2,IF(DAY($C6235)=15,Calculator!$G$34/2,0)),0)</f>
        <v>0</v>
      </c>
      <c r="L6235" s="29">
        <f ca="1">IF(DAY($C6235)=28,IF(H6235=0,0,Calculator!$G$35),0)</f>
        <v>0</v>
      </c>
      <c r="M6235" s="29">
        <f ca="1">IF(I6235&gt;0,IF(DAY($C6235)=1,SUM(INDIRECT("I"&amp;(ROW(C6234)-DAY(C6234))):I6234),0),0)</f>
        <v>0</v>
      </c>
      <c r="N6235" s="29">
        <f ca="1">IF(C6235&lt;Calculator!$G$27,0,IF(C6235=Calculator!$G$27,Calculator!$G$39,IF(H6235-K6235&lt;=0,IF(D6235&gt;Calculator!$G$39,IF(H6235-K6235+E6235+L6235+M6235+Calculator!$G$39&gt;Calculator!$G$39,Calculator!$G$39-(H6235+E6235+L6235+M6235-K6235),Calculator!$G$39),D6235),0)))</f>
        <v>0</v>
      </c>
    </row>
    <row r="6236" spans="1:14" ht="15.75" thickBot="1">
      <c r="A6236" s="33" t="str">
        <f ca="1">IF(C6236=Calculator!$H$27,"F",IF(Daily!D6236+Daily!H6236=0,IF(D6235+H6235&gt;0,"L",""),""))</f>
        <v/>
      </c>
      <c r="B6236" s="34">
        <v>6235</v>
      </c>
      <c r="C6236" s="19">
        <f t="shared" ca="1" si="389"/>
        <v>52165</v>
      </c>
      <c r="D6236" s="29">
        <f t="shared" ca="1" si="391"/>
        <v>0</v>
      </c>
      <c r="E6236" s="29">
        <f ca="1">IF(C6236&lt;Calculator!$D$26,0,IF(DAY($C6236)=1,IF(D6236-Calculator!$G$24&gt;0,Calculator!$G$24,D6236),0))</f>
        <v>0</v>
      </c>
      <c r="F6236" s="29">
        <f ca="1">IF(E6236&gt;0,D6236*Calculator!$G$22/12,0)</f>
        <v>0</v>
      </c>
      <c r="G6236" s="29">
        <f ca="1">IF(E6236&gt;0,(IFERROR(-PMT(Calculator!$G$22/12,Calculator!$G$23*12,Calculator!$G$20),0))-F6236,0)</f>
        <v>0</v>
      </c>
      <c r="H6236" s="29">
        <f t="shared" ca="1" si="392"/>
        <v>0</v>
      </c>
      <c r="I6236" s="29">
        <f t="shared" ca="1" si="390"/>
        <v>0</v>
      </c>
      <c r="J6236" s="30">
        <f>Calculator!$G$40</f>
        <v>6.5000000000000002E-2</v>
      </c>
      <c r="K6236" s="29">
        <f ca="1">IF(C6236&gt;=Calculator!$G$27,IF(DAY($C6236)=1,Calculator!$G$34/2,IF(DAY($C6236)=15,Calculator!$G$34/2,0)),0)</f>
        <v>0</v>
      </c>
      <c r="L6236" s="29">
        <f ca="1">IF(DAY($C6236)=28,IF(H6236=0,0,Calculator!$G$35),0)</f>
        <v>0</v>
      </c>
      <c r="M6236" s="29">
        <f ca="1">IF(I6236&gt;0,IF(DAY($C6236)=1,SUM(INDIRECT("I"&amp;(ROW(C6235)-DAY(C6235))):I6235),0),0)</f>
        <v>0</v>
      </c>
      <c r="N6236" s="29">
        <f ca="1">IF(C6236&lt;Calculator!$G$27,0,IF(C6236=Calculator!$G$27,Calculator!$G$39,IF(H6236-K6236&lt;=0,IF(D6236&gt;Calculator!$G$39,IF(H6236-K6236+E6236+L6236+M6236+Calculator!$G$39&gt;Calculator!$G$39,Calculator!$G$39-(H6236+E6236+L6236+M6236-K6236),Calculator!$G$39),D6236),0)))</f>
        <v>0</v>
      </c>
    </row>
    <row r="6237" spans="1:14" ht="15.75" thickBot="1">
      <c r="A6237" s="33" t="str">
        <f ca="1">IF(C6237=Calculator!$H$27,"F",IF(Daily!D6237+Daily!H6237=0,IF(D6236+H6236&gt;0,"L",""),""))</f>
        <v/>
      </c>
      <c r="B6237" s="34">
        <v>6236</v>
      </c>
      <c r="C6237" s="19">
        <f t="shared" ca="1" si="389"/>
        <v>52166</v>
      </c>
      <c r="D6237" s="29">
        <f t="shared" ca="1" si="391"/>
        <v>0</v>
      </c>
      <c r="E6237" s="29">
        <f ca="1">IF(C6237&lt;Calculator!$D$26,0,IF(DAY($C6237)=1,IF(D6237-Calculator!$G$24&gt;0,Calculator!$G$24,D6237),0))</f>
        <v>0</v>
      </c>
      <c r="F6237" s="29">
        <f ca="1">IF(E6237&gt;0,D6237*Calculator!$G$22/12,0)</f>
        <v>0</v>
      </c>
      <c r="G6237" s="29">
        <f ca="1">IF(E6237&gt;0,(IFERROR(-PMT(Calculator!$G$22/12,Calculator!$G$23*12,Calculator!$G$20),0))-F6237,0)</f>
        <v>0</v>
      </c>
      <c r="H6237" s="29">
        <f t="shared" ca="1" si="392"/>
        <v>0</v>
      </c>
      <c r="I6237" s="29">
        <f t="shared" ca="1" si="390"/>
        <v>0</v>
      </c>
      <c r="J6237" s="30">
        <f>Calculator!$G$40</f>
        <v>6.5000000000000002E-2</v>
      </c>
      <c r="K6237" s="29">
        <f ca="1">IF(C6237&gt;=Calculator!$G$27,IF(DAY($C6237)=1,Calculator!$G$34/2,IF(DAY($C6237)=15,Calculator!$G$34/2,0)),0)</f>
        <v>0</v>
      </c>
      <c r="L6237" s="29">
        <f ca="1">IF(DAY($C6237)=28,IF(H6237=0,0,Calculator!$G$35),0)</f>
        <v>0</v>
      </c>
      <c r="M6237" s="29">
        <f ca="1">IF(I6237&gt;0,IF(DAY($C6237)=1,SUM(INDIRECT("I"&amp;(ROW(C6236)-DAY(C6236))):I6236),0),0)</f>
        <v>0</v>
      </c>
      <c r="N6237" s="29">
        <f ca="1">IF(C6237&lt;Calculator!$G$27,0,IF(C6237=Calculator!$G$27,Calculator!$G$39,IF(H6237-K6237&lt;=0,IF(D6237&gt;Calculator!$G$39,IF(H6237-K6237+E6237+L6237+M6237+Calculator!$G$39&gt;Calculator!$G$39,Calculator!$G$39-(H6237+E6237+L6237+M6237-K6237),Calculator!$G$39),D6237),0)))</f>
        <v>0</v>
      </c>
    </row>
    <row r="6238" spans="1:14" ht="15.75" thickBot="1">
      <c r="A6238" s="33" t="str">
        <f ca="1">IF(C6238=Calculator!$H$27,"F",IF(Daily!D6238+Daily!H6238=0,IF(D6237+H6237&gt;0,"L",""),""))</f>
        <v/>
      </c>
      <c r="B6238" s="34">
        <v>6237</v>
      </c>
      <c r="C6238" s="19">
        <f t="shared" ca="1" si="389"/>
        <v>52167</v>
      </c>
      <c r="D6238" s="29">
        <f t="shared" ca="1" si="391"/>
        <v>0</v>
      </c>
      <c r="E6238" s="29">
        <f ca="1">IF(C6238&lt;Calculator!$D$26,0,IF(DAY($C6238)=1,IF(D6238-Calculator!$G$24&gt;0,Calculator!$G$24,D6238),0))</f>
        <v>0</v>
      </c>
      <c r="F6238" s="29">
        <f ca="1">IF(E6238&gt;0,D6238*Calculator!$G$22/12,0)</f>
        <v>0</v>
      </c>
      <c r="G6238" s="29">
        <f ca="1">IF(E6238&gt;0,(IFERROR(-PMT(Calculator!$G$22/12,Calculator!$G$23*12,Calculator!$G$20),0))-F6238,0)</f>
        <v>0</v>
      </c>
      <c r="H6238" s="29">
        <f t="shared" ca="1" si="392"/>
        <v>0</v>
      </c>
      <c r="I6238" s="29">
        <f t="shared" ca="1" si="390"/>
        <v>0</v>
      </c>
      <c r="J6238" s="30">
        <f>Calculator!$G$40</f>
        <v>6.5000000000000002E-2</v>
      </c>
      <c r="K6238" s="29">
        <f ca="1">IF(C6238&gt;=Calculator!$G$27,IF(DAY($C6238)=1,Calculator!$G$34/2,IF(DAY($C6238)=15,Calculator!$G$34/2,0)),0)</f>
        <v>0</v>
      </c>
      <c r="L6238" s="29">
        <f ca="1">IF(DAY($C6238)=28,IF(H6238=0,0,Calculator!$G$35),0)</f>
        <v>0</v>
      </c>
      <c r="M6238" s="29">
        <f ca="1">IF(I6238&gt;0,IF(DAY($C6238)=1,SUM(INDIRECT("I"&amp;(ROW(C6237)-DAY(C6237))):I6237),0),0)</f>
        <v>0</v>
      </c>
      <c r="N6238" s="29">
        <f ca="1">IF(C6238&lt;Calculator!$G$27,0,IF(C6238=Calculator!$G$27,Calculator!$G$39,IF(H6238-K6238&lt;=0,IF(D6238&gt;Calculator!$G$39,IF(H6238-K6238+E6238+L6238+M6238+Calculator!$G$39&gt;Calculator!$G$39,Calculator!$G$39-(H6238+E6238+L6238+M6238-K6238),Calculator!$G$39),D6238),0)))</f>
        <v>0</v>
      </c>
    </row>
    <row r="6239" spans="1:14" ht="15.75" thickBot="1">
      <c r="A6239" s="33" t="str">
        <f ca="1">IF(C6239=Calculator!$H$27,"F",IF(Daily!D6239+Daily!H6239=0,IF(D6238+H6238&gt;0,"L",""),""))</f>
        <v/>
      </c>
      <c r="B6239" s="34">
        <v>6238</v>
      </c>
      <c r="C6239" s="19">
        <f t="shared" ca="1" si="389"/>
        <v>52168</v>
      </c>
      <c r="D6239" s="29">
        <f t="shared" ca="1" si="391"/>
        <v>0</v>
      </c>
      <c r="E6239" s="29">
        <f ca="1">IF(C6239&lt;Calculator!$D$26,0,IF(DAY($C6239)=1,IF(D6239-Calculator!$G$24&gt;0,Calculator!$G$24,D6239),0))</f>
        <v>0</v>
      </c>
      <c r="F6239" s="29">
        <f ca="1">IF(E6239&gt;0,D6239*Calculator!$G$22/12,0)</f>
        <v>0</v>
      </c>
      <c r="G6239" s="29">
        <f ca="1">IF(E6239&gt;0,(IFERROR(-PMT(Calculator!$G$22/12,Calculator!$G$23*12,Calculator!$G$20),0))-F6239,0)</f>
        <v>0</v>
      </c>
      <c r="H6239" s="29">
        <f t="shared" ca="1" si="392"/>
        <v>0</v>
      </c>
      <c r="I6239" s="29">
        <f t="shared" ca="1" si="390"/>
        <v>0</v>
      </c>
      <c r="J6239" s="30">
        <f>Calculator!$G$40</f>
        <v>6.5000000000000002E-2</v>
      </c>
      <c r="K6239" s="29">
        <f ca="1">IF(C6239&gt;=Calculator!$G$27,IF(DAY($C6239)=1,Calculator!$G$34/2,IF(DAY($C6239)=15,Calculator!$G$34/2,0)),0)</f>
        <v>0</v>
      </c>
      <c r="L6239" s="29">
        <f ca="1">IF(DAY($C6239)=28,IF(H6239=0,0,Calculator!$G$35),0)</f>
        <v>0</v>
      </c>
      <c r="M6239" s="29">
        <f ca="1">IF(I6239&gt;0,IF(DAY($C6239)=1,SUM(INDIRECT("I"&amp;(ROW(C6238)-DAY(C6238))):I6238),0),0)</f>
        <v>0</v>
      </c>
      <c r="N6239" s="29">
        <f ca="1">IF(C6239&lt;Calculator!$G$27,0,IF(C6239=Calculator!$G$27,Calculator!$G$39,IF(H6239-K6239&lt;=0,IF(D6239&gt;Calculator!$G$39,IF(H6239-K6239+E6239+L6239+M6239+Calculator!$G$39&gt;Calculator!$G$39,Calculator!$G$39-(H6239+E6239+L6239+M6239-K6239),Calculator!$G$39),D6239),0)))</f>
        <v>0</v>
      </c>
    </row>
    <row r="6240" spans="1:14" ht="15.75" thickBot="1">
      <c r="A6240" s="33" t="str">
        <f ca="1">IF(C6240=Calculator!$H$27,"F",IF(Daily!D6240+Daily!H6240=0,IF(D6239+H6239&gt;0,"L",""),""))</f>
        <v/>
      </c>
      <c r="B6240" s="34">
        <v>6239</v>
      </c>
      <c r="C6240" s="19">
        <f t="shared" ca="1" si="389"/>
        <v>52169</v>
      </c>
      <c r="D6240" s="29">
        <f t="shared" ca="1" si="391"/>
        <v>0</v>
      </c>
      <c r="E6240" s="29">
        <f ca="1">IF(C6240&lt;Calculator!$D$26,0,IF(DAY($C6240)=1,IF(D6240-Calculator!$G$24&gt;0,Calculator!$G$24,D6240),0))</f>
        <v>0</v>
      </c>
      <c r="F6240" s="29">
        <f ca="1">IF(E6240&gt;0,D6240*Calculator!$G$22/12,0)</f>
        <v>0</v>
      </c>
      <c r="G6240" s="29">
        <f ca="1">IF(E6240&gt;0,(IFERROR(-PMT(Calculator!$G$22/12,Calculator!$G$23*12,Calculator!$G$20),0))-F6240,0)</f>
        <v>0</v>
      </c>
      <c r="H6240" s="29">
        <f t="shared" ca="1" si="392"/>
        <v>0</v>
      </c>
      <c r="I6240" s="29">
        <f t="shared" ca="1" si="390"/>
        <v>0</v>
      </c>
      <c r="J6240" s="30">
        <f>Calculator!$G$40</f>
        <v>6.5000000000000002E-2</v>
      </c>
      <c r="K6240" s="29">
        <f ca="1">IF(C6240&gt;=Calculator!$G$27,IF(DAY($C6240)=1,Calculator!$G$34/2,IF(DAY($C6240)=15,Calculator!$G$34/2,0)),0)</f>
        <v>0</v>
      </c>
      <c r="L6240" s="29">
        <f ca="1">IF(DAY($C6240)=28,IF(H6240=0,0,Calculator!$G$35),0)</f>
        <v>0</v>
      </c>
      <c r="M6240" s="29">
        <f ca="1">IF(I6240&gt;0,IF(DAY($C6240)=1,SUM(INDIRECT("I"&amp;(ROW(C6239)-DAY(C6239))):I6239),0),0)</f>
        <v>0</v>
      </c>
      <c r="N6240" s="29">
        <f ca="1">IF(C6240&lt;Calculator!$G$27,0,IF(C6240=Calculator!$G$27,Calculator!$G$39,IF(H6240-K6240&lt;=0,IF(D6240&gt;Calculator!$G$39,IF(H6240-K6240+E6240+L6240+M6240+Calculator!$G$39&gt;Calculator!$G$39,Calculator!$G$39-(H6240+E6240+L6240+M6240-K6240),Calculator!$G$39),D6240),0)))</f>
        <v>0</v>
      </c>
    </row>
    <row r="6241" spans="1:14" ht="15.75" thickBot="1">
      <c r="A6241" s="33" t="str">
        <f ca="1">IF(C6241=Calculator!$H$27,"F",IF(Daily!D6241+Daily!H6241=0,IF(D6240+H6240&gt;0,"L",""),""))</f>
        <v/>
      </c>
      <c r="B6241" s="34">
        <v>6240</v>
      </c>
      <c r="C6241" s="19">
        <f t="shared" ca="1" si="389"/>
        <v>52170</v>
      </c>
      <c r="D6241" s="29">
        <f t="shared" ca="1" si="391"/>
        <v>0</v>
      </c>
      <c r="E6241" s="29">
        <f ca="1">IF(C6241&lt;Calculator!$D$26,0,IF(DAY($C6241)=1,IF(D6241-Calculator!$G$24&gt;0,Calculator!$G$24,D6241),0))</f>
        <v>0</v>
      </c>
      <c r="F6241" s="29">
        <f ca="1">IF(E6241&gt;0,D6241*Calculator!$G$22/12,0)</f>
        <v>0</v>
      </c>
      <c r="G6241" s="29">
        <f ca="1">IF(E6241&gt;0,(IFERROR(-PMT(Calculator!$G$22/12,Calculator!$G$23*12,Calculator!$G$20),0))-F6241,0)</f>
        <v>0</v>
      </c>
      <c r="H6241" s="29">
        <f t="shared" ca="1" si="392"/>
        <v>0</v>
      </c>
      <c r="I6241" s="29">
        <f t="shared" ca="1" si="390"/>
        <v>0</v>
      </c>
      <c r="J6241" s="30">
        <f>Calculator!$G$40</f>
        <v>6.5000000000000002E-2</v>
      </c>
      <c r="K6241" s="29">
        <f ca="1">IF(C6241&gt;=Calculator!$G$27,IF(DAY($C6241)=1,Calculator!$G$34/2,IF(DAY($C6241)=15,Calculator!$G$34/2,0)),0)</f>
        <v>0</v>
      </c>
      <c r="L6241" s="29">
        <f ca="1">IF(DAY($C6241)=28,IF(H6241=0,0,Calculator!$G$35),0)</f>
        <v>0</v>
      </c>
      <c r="M6241" s="29">
        <f ca="1">IF(I6241&gt;0,IF(DAY($C6241)=1,SUM(INDIRECT("I"&amp;(ROW(C6240)-DAY(C6240))):I6240),0),0)</f>
        <v>0</v>
      </c>
      <c r="N6241" s="29">
        <f ca="1">IF(C6241&lt;Calculator!$G$27,0,IF(C6241=Calculator!$G$27,Calculator!$G$39,IF(H6241-K6241&lt;=0,IF(D6241&gt;Calculator!$G$39,IF(H6241-K6241+E6241+L6241+M6241+Calculator!$G$39&gt;Calculator!$G$39,Calculator!$G$39-(H6241+E6241+L6241+M6241-K6241),Calculator!$G$39),D6241),0)))</f>
        <v>0</v>
      </c>
    </row>
    <row r="6242" spans="1:14" ht="15.75" thickBot="1">
      <c r="A6242" s="33" t="str">
        <f ca="1">IF(C6242=Calculator!$H$27,"F",IF(Daily!D6242+Daily!H6242=0,IF(D6241+H6241&gt;0,"L",""),""))</f>
        <v/>
      </c>
      <c r="B6242" s="34">
        <v>6241</v>
      </c>
      <c r="C6242" s="19">
        <f t="shared" ca="1" si="389"/>
        <v>52171</v>
      </c>
      <c r="D6242" s="29">
        <f t="shared" ca="1" si="391"/>
        <v>0</v>
      </c>
      <c r="E6242" s="29">
        <f ca="1">IF(C6242&lt;Calculator!$D$26,0,IF(DAY($C6242)=1,IF(D6242-Calculator!$G$24&gt;0,Calculator!$G$24,D6242),0))</f>
        <v>0</v>
      </c>
      <c r="F6242" s="29">
        <f ca="1">IF(E6242&gt;0,D6242*Calculator!$G$22/12,0)</f>
        <v>0</v>
      </c>
      <c r="G6242" s="29">
        <f ca="1">IF(E6242&gt;0,(IFERROR(-PMT(Calculator!$G$22/12,Calculator!$G$23*12,Calculator!$G$20),0))-F6242,0)</f>
        <v>0</v>
      </c>
      <c r="H6242" s="29">
        <f t="shared" ca="1" si="392"/>
        <v>0</v>
      </c>
      <c r="I6242" s="29">
        <f t="shared" ca="1" si="390"/>
        <v>0</v>
      </c>
      <c r="J6242" s="30">
        <f>Calculator!$G$40</f>
        <v>6.5000000000000002E-2</v>
      </c>
      <c r="K6242" s="29">
        <f ca="1">IF(C6242&gt;=Calculator!$G$27,IF(DAY($C6242)=1,Calculator!$G$34/2,IF(DAY($C6242)=15,Calculator!$G$34/2,0)),0)</f>
        <v>4500</v>
      </c>
      <c r="L6242" s="29">
        <f ca="1">IF(DAY($C6242)=28,IF(H6242=0,0,Calculator!$G$35),0)</f>
        <v>0</v>
      </c>
      <c r="M6242" s="29">
        <f ca="1">IF(I6242&gt;0,IF(DAY($C6242)=1,SUM(INDIRECT("I"&amp;(ROW(C6241)-DAY(C6241))):I6241),0),0)</f>
        <v>0</v>
      </c>
      <c r="N6242" s="29">
        <f ca="1">IF(C6242&lt;Calculator!$G$27,0,IF(C6242=Calculator!$G$27,Calculator!$G$39,IF(H6242-K6242&lt;=0,IF(D6242&gt;Calculator!$G$39,IF(H6242-K6242+E6242+L6242+M6242+Calculator!$G$39&gt;Calculator!$G$39,Calculator!$G$39-(H6242+E6242+L6242+M6242-K6242),Calculator!$G$39),D6242),0)))</f>
        <v>0</v>
      </c>
    </row>
    <row r="6243" spans="1:14" ht="15.75" thickBot="1">
      <c r="A6243" s="33" t="str">
        <f ca="1">IF(C6243=Calculator!$H$27,"F",IF(Daily!D6243+Daily!H6243=0,IF(D6242+H6242&gt;0,"L",""),""))</f>
        <v/>
      </c>
      <c r="B6243" s="34">
        <v>6242</v>
      </c>
      <c r="C6243" s="19">
        <f t="shared" ca="1" si="389"/>
        <v>52172</v>
      </c>
      <c r="D6243" s="29">
        <f t="shared" ca="1" si="391"/>
        <v>0</v>
      </c>
      <c r="E6243" s="29">
        <f ca="1">IF(C6243&lt;Calculator!$D$26,0,IF(DAY($C6243)=1,IF(D6243-Calculator!$G$24&gt;0,Calculator!$G$24,D6243),0))</f>
        <v>0</v>
      </c>
      <c r="F6243" s="29">
        <f ca="1">IF(E6243&gt;0,D6243*Calculator!$G$22/12,0)</f>
        <v>0</v>
      </c>
      <c r="G6243" s="29">
        <f ca="1">IF(E6243&gt;0,(IFERROR(-PMT(Calculator!$G$22/12,Calculator!$G$23*12,Calculator!$G$20),0))-F6243,0)</f>
        <v>0</v>
      </c>
      <c r="H6243" s="29">
        <f t="shared" ca="1" si="392"/>
        <v>0</v>
      </c>
      <c r="I6243" s="29">
        <f t="shared" ca="1" si="390"/>
        <v>0</v>
      </c>
      <c r="J6243" s="30">
        <f>Calculator!$G$40</f>
        <v>6.5000000000000002E-2</v>
      </c>
      <c r="K6243" s="29">
        <f ca="1">IF(C6243&gt;=Calculator!$G$27,IF(DAY($C6243)=1,Calculator!$G$34/2,IF(DAY($C6243)=15,Calculator!$G$34/2,0)),0)</f>
        <v>0</v>
      </c>
      <c r="L6243" s="29">
        <f ca="1">IF(DAY($C6243)=28,IF(H6243=0,0,Calculator!$G$35),0)</f>
        <v>0</v>
      </c>
      <c r="M6243" s="29">
        <f ca="1">IF(I6243&gt;0,IF(DAY($C6243)=1,SUM(INDIRECT("I"&amp;(ROW(C6242)-DAY(C6242))):I6242),0),0)</f>
        <v>0</v>
      </c>
      <c r="N6243" s="29">
        <f ca="1">IF(C6243&lt;Calculator!$G$27,0,IF(C6243=Calculator!$G$27,Calculator!$G$39,IF(H6243-K6243&lt;=0,IF(D6243&gt;Calculator!$G$39,IF(H6243-K6243+E6243+L6243+M6243+Calculator!$G$39&gt;Calculator!$G$39,Calculator!$G$39-(H6243+E6243+L6243+M6243-K6243),Calculator!$G$39),D6243),0)))</f>
        <v>0</v>
      </c>
    </row>
    <row r="6244" spans="1:14" ht="15.75" thickBot="1">
      <c r="A6244" s="33" t="str">
        <f ca="1">IF(C6244=Calculator!$H$27,"F",IF(Daily!D6244+Daily!H6244=0,IF(D6243+H6243&gt;0,"L",""),""))</f>
        <v/>
      </c>
      <c r="B6244" s="34">
        <v>6243</v>
      </c>
      <c r="C6244" s="19">
        <f t="shared" ca="1" si="389"/>
        <v>52173</v>
      </c>
      <c r="D6244" s="29">
        <f t="shared" ca="1" si="391"/>
        <v>0</v>
      </c>
      <c r="E6244" s="29">
        <f ca="1">IF(C6244&lt;Calculator!$D$26,0,IF(DAY($C6244)=1,IF(D6244-Calculator!$G$24&gt;0,Calculator!$G$24,D6244),0))</f>
        <v>0</v>
      </c>
      <c r="F6244" s="29">
        <f ca="1">IF(E6244&gt;0,D6244*Calculator!$G$22/12,0)</f>
        <v>0</v>
      </c>
      <c r="G6244" s="29">
        <f ca="1">IF(E6244&gt;0,(IFERROR(-PMT(Calculator!$G$22/12,Calculator!$G$23*12,Calculator!$G$20),0))-F6244,0)</f>
        <v>0</v>
      </c>
      <c r="H6244" s="29">
        <f t="shared" ca="1" si="392"/>
        <v>0</v>
      </c>
      <c r="I6244" s="29">
        <f t="shared" ca="1" si="390"/>
        <v>0</v>
      </c>
      <c r="J6244" s="30">
        <f>Calculator!$G$40</f>
        <v>6.5000000000000002E-2</v>
      </c>
      <c r="K6244" s="29">
        <f ca="1">IF(C6244&gt;=Calculator!$G$27,IF(DAY($C6244)=1,Calculator!$G$34/2,IF(DAY($C6244)=15,Calculator!$G$34/2,0)),0)</f>
        <v>0</v>
      </c>
      <c r="L6244" s="29">
        <f ca="1">IF(DAY($C6244)=28,IF(H6244=0,0,Calculator!$G$35),0)</f>
        <v>0</v>
      </c>
      <c r="M6244" s="29">
        <f ca="1">IF(I6244&gt;0,IF(DAY($C6244)=1,SUM(INDIRECT("I"&amp;(ROW(C6243)-DAY(C6243))):I6243),0),0)</f>
        <v>0</v>
      </c>
      <c r="N6244" s="29">
        <f ca="1">IF(C6244&lt;Calculator!$G$27,0,IF(C6244=Calculator!$G$27,Calculator!$G$39,IF(H6244-K6244&lt;=0,IF(D6244&gt;Calculator!$G$39,IF(H6244-K6244+E6244+L6244+M6244+Calculator!$G$39&gt;Calculator!$G$39,Calculator!$G$39-(H6244+E6244+L6244+M6244-K6244),Calculator!$G$39),D6244),0)))</f>
        <v>0</v>
      </c>
    </row>
    <row r="6245" spans="1:14" ht="15.75" thickBot="1">
      <c r="A6245" s="33" t="str">
        <f ca="1">IF(C6245=Calculator!$H$27,"F",IF(Daily!D6245+Daily!H6245=0,IF(D6244+H6244&gt;0,"L",""),""))</f>
        <v/>
      </c>
      <c r="B6245" s="34">
        <v>6244</v>
      </c>
      <c r="C6245" s="19">
        <f t="shared" ca="1" si="389"/>
        <v>52174</v>
      </c>
      <c r="D6245" s="29">
        <f t="shared" ca="1" si="391"/>
        <v>0</v>
      </c>
      <c r="E6245" s="29">
        <f ca="1">IF(C6245&lt;Calculator!$D$26,0,IF(DAY($C6245)=1,IF(D6245-Calculator!$G$24&gt;0,Calculator!$G$24,D6245),0))</f>
        <v>0</v>
      </c>
      <c r="F6245" s="29">
        <f ca="1">IF(E6245&gt;0,D6245*Calculator!$G$22/12,0)</f>
        <v>0</v>
      </c>
      <c r="G6245" s="29">
        <f ca="1">IF(E6245&gt;0,(IFERROR(-PMT(Calculator!$G$22/12,Calculator!$G$23*12,Calculator!$G$20),0))-F6245,0)</f>
        <v>0</v>
      </c>
      <c r="H6245" s="29">
        <f t="shared" ca="1" si="392"/>
        <v>0</v>
      </c>
      <c r="I6245" s="29">
        <f t="shared" ca="1" si="390"/>
        <v>0</v>
      </c>
      <c r="J6245" s="30">
        <f>Calculator!$G$40</f>
        <v>6.5000000000000002E-2</v>
      </c>
      <c r="K6245" s="29">
        <f ca="1">IF(C6245&gt;=Calculator!$G$27,IF(DAY($C6245)=1,Calculator!$G$34/2,IF(DAY($C6245)=15,Calculator!$G$34/2,0)),0)</f>
        <v>0</v>
      </c>
      <c r="L6245" s="29">
        <f ca="1">IF(DAY($C6245)=28,IF(H6245=0,0,Calculator!$G$35),0)</f>
        <v>0</v>
      </c>
      <c r="M6245" s="29">
        <f ca="1">IF(I6245&gt;0,IF(DAY($C6245)=1,SUM(INDIRECT("I"&amp;(ROW(C6244)-DAY(C6244))):I6244),0),0)</f>
        <v>0</v>
      </c>
      <c r="N6245" s="29">
        <f ca="1">IF(C6245&lt;Calculator!$G$27,0,IF(C6245=Calculator!$G$27,Calculator!$G$39,IF(H6245-K6245&lt;=0,IF(D6245&gt;Calculator!$G$39,IF(H6245-K6245+E6245+L6245+M6245+Calculator!$G$39&gt;Calculator!$G$39,Calculator!$G$39-(H6245+E6245+L6245+M6245-K6245),Calculator!$G$39),D6245),0)))</f>
        <v>0</v>
      </c>
    </row>
    <row r="6246" spans="1:14" ht="15.75" thickBot="1">
      <c r="A6246" s="33" t="str">
        <f ca="1">IF(C6246=Calculator!$H$27,"F",IF(Daily!D6246+Daily!H6246=0,IF(D6245+H6245&gt;0,"L",""),""))</f>
        <v/>
      </c>
      <c r="B6246" s="34">
        <v>6245</v>
      </c>
      <c r="C6246" s="19">
        <f t="shared" ca="1" si="389"/>
        <v>52175</v>
      </c>
      <c r="D6246" s="29">
        <f t="shared" ca="1" si="391"/>
        <v>0</v>
      </c>
      <c r="E6246" s="29">
        <f ca="1">IF(C6246&lt;Calculator!$D$26,0,IF(DAY($C6246)=1,IF(D6246-Calculator!$G$24&gt;0,Calculator!$G$24,D6246),0))</f>
        <v>0</v>
      </c>
      <c r="F6246" s="29">
        <f ca="1">IF(E6246&gt;0,D6246*Calculator!$G$22/12,0)</f>
        <v>0</v>
      </c>
      <c r="G6246" s="29">
        <f ca="1">IF(E6246&gt;0,(IFERROR(-PMT(Calculator!$G$22/12,Calculator!$G$23*12,Calculator!$G$20),0))-F6246,0)</f>
        <v>0</v>
      </c>
      <c r="H6246" s="29">
        <f t="shared" ca="1" si="392"/>
        <v>0</v>
      </c>
      <c r="I6246" s="29">
        <f t="shared" ca="1" si="390"/>
        <v>0</v>
      </c>
      <c r="J6246" s="30">
        <f>Calculator!$G$40</f>
        <v>6.5000000000000002E-2</v>
      </c>
      <c r="K6246" s="29">
        <f ca="1">IF(C6246&gt;=Calculator!$G$27,IF(DAY($C6246)=1,Calculator!$G$34/2,IF(DAY($C6246)=15,Calculator!$G$34/2,0)),0)</f>
        <v>0</v>
      </c>
      <c r="L6246" s="29">
        <f ca="1">IF(DAY($C6246)=28,IF(H6246=0,0,Calculator!$G$35),0)</f>
        <v>0</v>
      </c>
      <c r="M6246" s="29">
        <f ca="1">IF(I6246&gt;0,IF(DAY($C6246)=1,SUM(INDIRECT("I"&amp;(ROW(C6245)-DAY(C6245))):I6245),0),0)</f>
        <v>0</v>
      </c>
      <c r="N6246" s="29">
        <f ca="1">IF(C6246&lt;Calculator!$G$27,0,IF(C6246=Calculator!$G$27,Calculator!$G$39,IF(H6246-K6246&lt;=0,IF(D6246&gt;Calculator!$G$39,IF(H6246-K6246+E6246+L6246+M6246+Calculator!$G$39&gt;Calculator!$G$39,Calculator!$G$39-(H6246+E6246+L6246+M6246-K6246),Calculator!$G$39),D6246),0)))</f>
        <v>0</v>
      </c>
    </row>
    <row r="6247" spans="1:14" ht="15.75" thickBot="1">
      <c r="A6247" s="33" t="str">
        <f ca="1">IF(C6247=Calculator!$H$27,"F",IF(Daily!D6247+Daily!H6247=0,IF(D6246+H6246&gt;0,"L",""),""))</f>
        <v/>
      </c>
      <c r="B6247" s="34">
        <v>6246</v>
      </c>
      <c r="C6247" s="19">
        <f t="shared" ca="1" si="389"/>
        <v>52176</v>
      </c>
      <c r="D6247" s="29">
        <f t="shared" ca="1" si="391"/>
        <v>0</v>
      </c>
      <c r="E6247" s="29">
        <f ca="1">IF(C6247&lt;Calculator!$D$26,0,IF(DAY($C6247)=1,IF(D6247-Calculator!$G$24&gt;0,Calculator!$G$24,D6247),0))</f>
        <v>0</v>
      </c>
      <c r="F6247" s="29">
        <f ca="1">IF(E6247&gt;0,D6247*Calculator!$G$22/12,0)</f>
        <v>0</v>
      </c>
      <c r="G6247" s="29">
        <f ca="1">IF(E6247&gt;0,(IFERROR(-PMT(Calculator!$G$22/12,Calculator!$G$23*12,Calculator!$G$20),0))-F6247,0)</f>
        <v>0</v>
      </c>
      <c r="H6247" s="29">
        <f t="shared" ca="1" si="392"/>
        <v>0</v>
      </c>
      <c r="I6247" s="29">
        <f t="shared" ca="1" si="390"/>
        <v>0</v>
      </c>
      <c r="J6247" s="30">
        <f>Calculator!$G$40</f>
        <v>6.5000000000000002E-2</v>
      </c>
      <c r="K6247" s="29">
        <f ca="1">IF(C6247&gt;=Calculator!$G$27,IF(DAY($C6247)=1,Calculator!$G$34/2,IF(DAY($C6247)=15,Calculator!$G$34/2,0)),0)</f>
        <v>0</v>
      </c>
      <c r="L6247" s="29">
        <f ca="1">IF(DAY($C6247)=28,IF(H6247=0,0,Calculator!$G$35),0)</f>
        <v>0</v>
      </c>
      <c r="M6247" s="29">
        <f ca="1">IF(I6247&gt;0,IF(DAY($C6247)=1,SUM(INDIRECT("I"&amp;(ROW(C6246)-DAY(C6246))):I6246),0),0)</f>
        <v>0</v>
      </c>
      <c r="N6247" s="29">
        <f ca="1">IF(C6247&lt;Calculator!$G$27,0,IF(C6247=Calculator!$G$27,Calculator!$G$39,IF(H6247-K6247&lt;=0,IF(D6247&gt;Calculator!$G$39,IF(H6247-K6247+E6247+L6247+M6247+Calculator!$G$39&gt;Calculator!$G$39,Calculator!$G$39-(H6247+E6247+L6247+M6247-K6247),Calculator!$G$39),D6247),0)))</f>
        <v>0</v>
      </c>
    </row>
    <row r="6248" spans="1:14" ht="15.75" thickBot="1">
      <c r="A6248" s="33" t="str">
        <f ca="1">IF(C6248=Calculator!$H$27,"F",IF(Daily!D6248+Daily!H6248=0,IF(D6247+H6247&gt;0,"L",""),""))</f>
        <v/>
      </c>
      <c r="B6248" s="34">
        <v>6247</v>
      </c>
      <c r="C6248" s="19">
        <f t="shared" ca="1" si="389"/>
        <v>52177</v>
      </c>
      <c r="D6248" s="29">
        <f t="shared" ca="1" si="391"/>
        <v>0</v>
      </c>
      <c r="E6248" s="29">
        <f ca="1">IF(C6248&lt;Calculator!$D$26,0,IF(DAY($C6248)=1,IF(D6248-Calculator!$G$24&gt;0,Calculator!$G$24,D6248),0))</f>
        <v>0</v>
      </c>
      <c r="F6248" s="29">
        <f ca="1">IF(E6248&gt;0,D6248*Calculator!$G$22/12,0)</f>
        <v>0</v>
      </c>
      <c r="G6248" s="29">
        <f ca="1">IF(E6248&gt;0,(IFERROR(-PMT(Calculator!$G$22/12,Calculator!$G$23*12,Calculator!$G$20),0))-F6248,0)</f>
        <v>0</v>
      </c>
      <c r="H6248" s="29">
        <f t="shared" ca="1" si="392"/>
        <v>0</v>
      </c>
      <c r="I6248" s="29">
        <f t="shared" ca="1" si="390"/>
        <v>0</v>
      </c>
      <c r="J6248" s="30">
        <f>Calculator!$G$40</f>
        <v>6.5000000000000002E-2</v>
      </c>
      <c r="K6248" s="29">
        <f ca="1">IF(C6248&gt;=Calculator!$G$27,IF(DAY($C6248)=1,Calculator!$G$34/2,IF(DAY($C6248)=15,Calculator!$G$34/2,0)),0)</f>
        <v>0</v>
      </c>
      <c r="L6248" s="29">
        <f ca="1">IF(DAY($C6248)=28,IF(H6248=0,0,Calculator!$G$35),0)</f>
        <v>0</v>
      </c>
      <c r="M6248" s="29">
        <f ca="1">IF(I6248&gt;0,IF(DAY($C6248)=1,SUM(INDIRECT("I"&amp;(ROW(C6247)-DAY(C6247))):I6247),0),0)</f>
        <v>0</v>
      </c>
      <c r="N6248" s="29">
        <f ca="1">IF(C6248&lt;Calculator!$G$27,0,IF(C6248=Calculator!$G$27,Calculator!$G$39,IF(H6248-K6248&lt;=0,IF(D6248&gt;Calculator!$G$39,IF(H6248-K6248+E6248+L6248+M6248+Calculator!$G$39&gt;Calculator!$G$39,Calculator!$G$39-(H6248+E6248+L6248+M6248-K6248),Calculator!$G$39),D6248),0)))</f>
        <v>0</v>
      </c>
    </row>
    <row r="6249" spans="1:14" ht="15.75" thickBot="1">
      <c r="A6249" s="33" t="str">
        <f ca="1">IF(C6249=Calculator!$H$27,"F",IF(Daily!D6249+Daily!H6249=0,IF(D6248+H6248&gt;0,"L",""),""))</f>
        <v/>
      </c>
      <c r="B6249" s="34">
        <v>6248</v>
      </c>
      <c r="C6249" s="19">
        <f t="shared" ca="1" si="389"/>
        <v>52178</v>
      </c>
      <c r="D6249" s="29">
        <f t="shared" ca="1" si="391"/>
        <v>0</v>
      </c>
      <c r="E6249" s="29">
        <f ca="1">IF(C6249&lt;Calculator!$D$26,0,IF(DAY($C6249)=1,IF(D6249-Calculator!$G$24&gt;0,Calculator!$G$24,D6249),0))</f>
        <v>0</v>
      </c>
      <c r="F6249" s="29">
        <f ca="1">IF(E6249&gt;0,D6249*Calculator!$G$22/12,0)</f>
        <v>0</v>
      </c>
      <c r="G6249" s="29">
        <f ca="1">IF(E6249&gt;0,(IFERROR(-PMT(Calculator!$G$22/12,Calculator!$G$23*12,Calculator!$G$20),0))-F6249,0)</f>
        <v>0</v>
      </c>
      <c r="H6249" s="29">
        <f t="shared" ca="1" si="392"/>
        <v>0</v>
      </c>
      <c r="I6249" s="29">
        <f t="shared" ca="1" si="390"/>
        <v>0</v>
      </c>
      <c r="J6249" s="30">
        <f>Calculator!$G$40</f>
        <v>6.5000000000000002E-2</v>
      </c>
      <c r="K6249" s="29">
        <f ca="1">IF(C6249&gt;=Calculator!$G$27,IF(DAY($C6249)=1,Calculator!$G$34/2,IF(DAY($C6249)=15,Calculator!$G$34/2,0)),0)</f>
        <v>0</v>
      </c>
      <c r="L6249" s="29">
        <f ca="1">IF(DAY($C6249)=28,IF(H6249=0,0,Calculator!$G$35),0)</f>
        <v>0</v>
      </c>
      <c r="M6249" s="29">
        <f ca="1">IF(I6249&gt;0,IF(DAY($C6249)=1,SUM(INDIRECT("I"&amp;(ROW(C6248)-DAY(C6248))):I6248),0),0)</f>
        <v>0</v>
      </c>
      <c r="N6249" s="29">
        <f ca="1">IF(C6249&lt;Calculator!$G$27,0,IF(C6249=Calculator!$G$27,Calculator!$G$39,IF(H6249-K6249&lt;=0,IF(D6249&gt;Calculator!$G$39,IF(H6249-K6249+E6249+L6249+M6249+Calculator!$G$39&gt;Calculator!$G$39,Calculator!$G$39-(H6249+E6249+L6249+M6249-K6249),Calculator!$G$39),D6249),0)))</f>
        <v>0</v>
      </c>
    </row>
    <row r="6250" spans="1:14" ht="15.75" thickBot="1">
      <c r="A6250" s="33" t="str">
        <f ca="1">IF(C6250=Calculator!$H$27,"F",IF(Daily!D6250+Daily!H6250=0,IF(D6249+H6249&gt;0,"L",""),""))</f>
        <v/>
      </c>
      <c r="B6250" s="34">
        <v>6249</v>
      </c>
      <c r="C6250" s="19">
        <f t="shared" ca="1" si="389"/>
        <v>52179</v>
      </c>
      <c r="D6250" s="29">
        <f t="shared" ca="1" si="391"/>
        <v>0</v>
      </c>
      <c r="E6250" s="29">
        <f ca="1">IF(C6250&lt;Calculator!$D$26,0,IF(DAY($C6250)=1,IF(D6250-Calculator!$G$24&gt;0,Calculator!$G$24,D6250),0))</f>
        <v>0</v>
      </c>
      <c r="F6250" s="29">
        <f ca="1">IF(E6250&gt;0,D6250*Calculator!$G$22/12,0)</f>
        <v>0</v>
      </c>
      <c r="G6250" s="29">
        <f ca="1">IF(E6250&gt;0,(IFERROR(-PMT(Calculator!$G$22/12,Calculator!$G$23*12,Calculator!$G$20),0))-F6250,0)</f>
        <v>0</v>
      </c>
      <c r="H6250" s="29">
        <f t="shared" ca="1" si="392"/>
        <v>0</v>
      </c>
      <c r="I6250" s="29">
        <f t="shared" ca="1" si="390"/>
        <v>0</v>
      </c>
      <c r="J6250" s="30">
        <f>Calculator!$G$40</f>
        <v>6.5000000000000002E-2</v>
      </c>
      <c r="K6250" s="29">
        <f ca="1">IF(C6250&gt;=Calculator!$G$27,IF(DAY($C6250)=1,Calculator!$G$34/2,IF(DAY($C6250)=15,Calculator!$G$34/2,0)),0)</f>
        <v>0</v>
      </c>
      <c r="L6250" s="29">
        <f ca="1">IF(DAY($C6250)=28,IF(H6250=0,0,Calculator!$G$35),0)</f>
        <v>0</v>
      </c>
      <c r="M6250" s="29">
        <f ca="1">IF(I6250&gt;0,IF(DAY($C6250)=1,SUM(INDIRECT("I"&amp;(ROW(C6249)-DAY(C6249))):I6249),0),0)</f>
        <v>0</v>
      </c>
      <c r="N6250" s="29">
        <f ca="1">IF(C6250&lt;Calculator!$G$27,0,IF(C6250=Calculator!$G$27,Calculator!$G$39,IF(H6250-K6250&lt;=0,IF(D6250&gt;Calculator!$G$39,IF(H6250-K6250+E6250+L6250+M6250+Calculator!$G$39&gt;Calculator!$G$39,Calculator!$G$39-(H6250+E6250+L6250+M6250-K6250),Calculator!$G$39),D6250),0)))</f>
        <v>0</v>
      </c>
    </row>
    <row r="6251" spans="1:14" ht="15.75" thickBot="1">
      <c r="A6251" s="33" t="str">
        <f ca="1">IF(C6251=Calculator!$H$27,"F",IF(Daily!D6251+Daily!H6251=0,IF(D6250+H6250&gt;0,"L",""),""))</f>
        <v/>
      </c>
      <c r="B6251" s="34">
        <v>6250</v>
      </c>
      <c r="C6251" s="19">
        <f t="shared" ca="1" si="389"/>
        <v>52180</v>
      </c>
      <c r="D6251" s="29">
        <f t="shared" ca="1" si="391"/>
        <v>0</v>
      </c>
      <c r="E6251" s="29">
        <f ca="1">IF(C6251&lt;Calculator!$D$26,0,IF(DAY($C6251)=1,IF(D6251-Calculator!$G$24&gt;0,Calculator!$G$24,D6251),0))</f>
        <v>0</v>
      </c>
      <c r="F6251" s="29">
        <f ca="1">IF(E6251&gt;0,D6251*Calculator!$G$22/12,0)</f>
        <v>0</v>
      </c>
      <c r="G6251" s="29">
        <f ca="1">IF(E6251&gt;0,(IFERROR(-PMT(Calculator!$G$22/12,Calculator!$G$23*12,Calculator!$G$20),0))-F6251,0)</f>
        <v>0</v>
      </c>
      <c r="H6251" s="29">
        <f t="shared" ca="1" si="392"/>
        <v>0</v>
      </c>
      <c r="I6251" s="29">
        <f t="shared" ca="1" si="390"/>
        <v>0</v>
      </c>
      <c r="J6251" s="30">
        <f>Calculator!$G$40</f>
        <v>6.5000000000000002E-2</v>
      </c>
      <c r="K6251" s="29">
        <f ca="1">IF(C6251&gt;=Calculator!$G$27,IF(DAY($C6251)=1,Calculator!$G$34/2,IF(DAY($C6251)=15,Calculator!$G$34/2,0)),0)</f>
        <v>0</v>
      </c>
      <c r="L6251" s="29">
        <f ca="1">IF(DAY($C6251)=28,IF(H6251=0,0,Calculator!$G$35),0)</f>
        <v>0</v>
      </c>
      <c r="M6251" s="29">
        <f ca="1">IF(I6251&gt;0,IF(DAY($C6251)=1,SUM(INDIRECT("I"&amp;(ROW(C6250)-DAY(C6250))):I6250),0),0)</f>
        <v>0</v>
      </c>
      <c r="N6251" s="29">
        <f ca="1">IF(C6251&lt;Calculator!$G$27,0,IF(C6251=Calculator!$G$27,Calculator!$G$39,IF(H6251-K6251&lt;=0,IF(D6251&gt;Calculator!$G$39,IF(H6251-K6251+E6251+L6251+M6251+Calculator!$G$39&gt;Calculator!$G$39,Calculator!$G$39-(H6251+E6251+L6251+M6251-K6251),Calculator!$G$39),D6251),0)))</f>
        <v>0</v>
      </c>
    </row>
    <row r="6252" spans="1:14" ht="15.75" thickBot="1">
      <c r="A6252" s="33" t="str">
        <f ca="1">IF(C6252=Calculator!$H$27,"F",IF(Daily!D6252+Daily!H6252=0,IF(D6251+H6251&gt;0,"L",""),""))</f>
        <v/>
      </c>
      <c r="B6252" s="34">
        <v>6251</v>
      </c>
      <c r="C6252" s="19">
        <f t="shared" ca="1" si="389"/>
        <v>52181</v>
      </c>
      <c r="D6252" s="29">
        <f t="shared" ca="1" si="391"/>
        <v>0</v>
      </c>
      <c r="E6252" s="29">
        <f ca="1">IF(C6252&lt;Calculator!$D$26,0,IF(DAY($C6252)=1,IF(D6252-Calculator!$G$24&gt;0,Calculator!$G$24,D6252),0))</f>
        <v>0</v>
      </c>
      <c r="F6252" s="29">
        <f ca="1">IF(E6252&gt;0,D6252*Calculator!$G$22/12,0)</f>
        <v>0</v>
      </c>
      <c r="G6252" s="29">
        <f ca="1">IF(E6252&gt;0,(IFERROR(-PMT(Calculator!$G$22/12,Calculator!$G$23*12,Calculator!$G$20),0))-F6252,0)</f>
        <v>0</v>
      </c>
      <c r="H6252" s="29">
        <f t="shared" ca="1" si="392"/>
        <v>0</v>
      </c>
      <c r="I6252" s="29">
        <f t="shared" ca="1" si="390"/>
        <v>0</v>
      </c>
      <c r="J6252" s="30">
        <f>Calculator!$G$40</f>
        <v>6.5000000000000002E-2</v>
      </c>
      <c r="K6252" s="29">
        <f ca="1">IF(C6252&gt;=Calculator!$G$27,IF(DAY($C6252)=1,Calculator!$G$34/2,IF(DAY($C6252)=15,Calculator!$G$34/2,0)),0)</f>
        <v>0</v>
      </c>
      <c r="L6252" s="29">
        <f ca="1">IF(DAY($C6252)=28,IF(H6252=0,0,Calculator!$G$35),0)</f>
        <v>0</v>
      </c>
      <c r="M6252" s="29">
        <f ca="1">IF(I6252&gt;0,IF(DAY($C6252)=1,SUM(INDIRECT("I"&amp;(ROW(C6251)-DAY(C6251))):I6251),0),0)</f>
        <v>0</v>
      </c>
      <c r="N6252" s="29">
        <f ca="1">IF(C6252&lt;Calculator!$G$27,0,IF(C6252=Calculator!$G$27,Calculator!$G$39,IF(H6252-K6252&lt;=0,IF(D6252&gt;Calculator!$G$39,IF(H6252-K6252+E6252+L6252+M6252+Calculator!$G$39&gt;Calculator!$G$39,Calculator!$G$39-(H6252+E6252+L6252+M6252-K6252),Calculator!$G$39),D6252),0)))</f>
        <v>0</v>
      </c>
    </row>
    <row r="6253" spans="1:14" ht="15.75" thickBot="1">
      <c r="A6253" s="33" t="str">
        <f ca="1">IF(C6253=Calculator!$H$27,"F",IF(Daily!D6253+Daily!H6253=0,IF(D6252+H6252&gt;0,"L",""),""))</f>
        <v/>
      </c>
      <c r="B6253" s="34">
        <v>6252</v>
      </c>
      <c r="C6253" s="19">
        <f t="shared" ca="1" si="389"/>
        <v>52182</v>
      </c>
      <c r="D6253" s="29">
        <f t="shared" ca="1" si="391"/>
        <v>0</v>
      </c>
      <c r="E6253" s="29">
        <f ca="1">IF(C6253&lt;Calculator!$D$26,0,IF(DAY($C6253)=1,IF(D6253-Calculator!$G$24&gt;0,Calculator!$G$24,D6253),0))</f>
        <v>0</v>
      </c>
      <c r="F6253" s="29">
        <f ca="1">IF(E6253&gt;0,D6253*Calculator!$G$22/12,0)</f>
        <v>0</v>
      </c>
      <c r="G6253" s="29">
        <f ca="1">IF(E6253&gt;0,(IFERROR(-PMT(Calculator!$G$22/12,Calculator!$G$23*12,Calculator!$G$20),0))-F6253,0)</f>
        <v>0</v>
      </c>
      <c r="H6253" s="29">
        <f t="shared" ca="1" si="392"/>
        <v>0</v>
      </c>
      <c r="I6253" s="29">
        <f t="shared" ca="1" si="390"/>
        <v>0</v>
      </c>
      <c r="J6253" s="30">
        <f>Calculator!$G$40</f>
        <v>6.5000000000000002E-2</v>
      </c>
      <c r="K6253" s="29">
        <f ca="1">IF(C6253&gt;=Calculator!$G$27,IF(DAY($C6253)=1,Calculator!$G$34/2,IF(DAY($C6253)=15,Calculator!$G$34/2,0)),0)</f>
        <v>0</v>
      </c>
      <c r="L6253" s="29">
        <f ca="1">IF(DAY($C6253)=28,IF(H6253=0,0,Calculator!$G$35),0)</f>
        <v>0</v>
      </c>
      <c r="M6253" s="29">
        <f ca="1">IF(I6253&gt;0,IF(DAY($C6253)=1,SUM(INDIRECT("I"&amp;(ROW(C6252)-DAY(C6252))):I6252),0),0)</f>
        <v>0</v>
      </c>
      <c r="N6253" s="29">
        <f ca="1">IF(C6253&lt;Calculator!$G$27,0,IF(C6253=Calculator!$G$27,Calculator!$G$39,IF(H6253-K6253&lt;=0,IF(D6253&gt;Calculator!$G$39,IF(H6253-K6253+E6253+L6253+M6253+Calculator!$G$39&gt;Calculator!$G$39,Calculator!$G$39-(H6253+E6253+L6253+M6253-K6253),Calculator!$G$39),D6253),0)))</f>
        <v>0</v>
      </c>
    </row>
    <row r="6254" spans="1:14" ht="15.75" thickBot="1">
      <c r="A6254" s="33" t="str">
        <f ca="1">IF(C6254=Calculator!$H$27,"F",IF(Daily!D6254+Daily!H6254=0,IF(D6253+H6253&gt;0,"L",""),""))</f>
        <v/>
      </c>
      <c r="B6254" s="34">
        <v>6253</v>
      </c>
      <c r="C6254" s="19">
        <f t="shared" ca="1" si="389"/>
        <v>52183</v>
      </c>
      <c r="D6254" s="29">
        <f t="shared" ca="1" si="391"/>
        <v>0</v>
      </c>
      <c r="E6254" s="29">
        <f ca="1">IF(C6254&lt;Calculator!$D$26,0,IF(DAY($C6254)=1,IF(D6254-Calculator!$G$24&gt;0,Calculator!$G$24,D6254),0))</f>
        <v>0</v>
      </c>
      <c r="F6254" s="29">
        <f ca="1">IF(E6254&gt;0,D6254*Calculator!$G$22/12,0)</f>
        <v>0</v>
      </c>
      <c r="G6254" s="29">
        <f ca="1">IF(E6254&gt;0,(IFERROR(-PMT(Calculator!$G$22/12,Calculator!$G$23*12,Calculator!$G$20),0))-F6254,0)</f>
        <v>0</v>
      </c>
      <c r="H6254" s="29">
        <f t="shared" ca="1" si="392"/>
        <v>0</v>
      </c>
      <c r="I6254" s="29">
        <f t="shared" ca="1" si="390"/>
        <v>0</v>
      </c>
      <c r="J6254" s="30">
        <f>Calculator!$G$40</f>
        <v>6.5000000000000002E-2</v>
      </c>
      <c r="K6254" s="29">
        <f ca="1">IF(C6254&gt;=Calculator!$G$27,IF(DAY($C6254)=1,Calculator!$G$34/2,IF(DAY($C6254)=15,Calculator!$G$34/2,0)),0)</f>
        <v>0</v>
      </c>
      <c r="L6254" s="29">
        <f ca="1">IF(DAY($C6254)=28,IF(H6254=0,0,Calculator!$G$35),0)</f>
        <v>0</v>
      </c>
      <c r="M6254" s="29">
        <f ca="1">IF(I6254&gt;0,IF(DAY($C6254)=1,SUM(INDIRECT("I"&amp;(ROW(C6253)-DAY(C6253))):I6253),0),0)</f>
        <v>0</v>
      </c>
      <c r="N6254" s="29">
        <f ca="1">IF(C6254&lt;Calculator!$G$27,0,IF(C6254=Calculator!$G$27,Calculator!$G$39,IF(H6254-K6254&lt;=0,IF(D6254&gt;Calculator!$G$39,IF(H6254-K6254+E6254+L6254+M6254+Calculator!$G$39&gt;Calculator!$G$39,Calculator!$G$39-(H6254+E6254+L6254+M6254-K6254),Calculator!$G$39),D6254),0)))</f>
        <v>0</v>
      </c>
    </row>
    <row r="6255" spans="1:14" ht="15.75" thickBot="1">
      <c r="A6255" s="33" t="str">
        <f ca="1">IF(C6255=Calculator!$H$27,"F",IF(Daily!D6255+Daily!H6255=0,IF(D6254+H6254&gt;0,"L",""),""))</f>
        <v/>
      </c>
      <c r="B6255" s="34">
        <v>6254</v>
      </c>
      <c r="C6255" s="19">
        <f t="shared" ca="1" si="389"/>
        <v>52184</v>
      </c>
      <c r="D6255" s="29">
        <f t="shared" ca="1" si="391"/>
        <v>0</v>
      </c>
      <c r="E6255" s="29">
        <f ca="1">IF(C6255&lt;Calculator!$D$26,0,IF(DAY($C6255)=1,IF(D6255-Calculator!$G$24&gt;0,Calculator!$G$24,D6255),0))</f>
        <v>0</v>
      </c>
      <c r="F6255" s="29">
        <f ca="1">IF(E6255&gt;0,D6255*Calculator!$G$22/12,0)</f>
        <v>0</v>
      </c>
      <c r="G6255" s="29">
        <f ca="1">IF(E6255&gt;0,(IFERROR(-PMT(Calculator!$G$22/12,Calculator!$G$23*12,Calculator!$G$20),0))-F6255,0)</f>
        <v>0</v>
      </c>
      <c r="H6255" s="29">
        <f t="shared" ca="1" si="392"/>
        <v>0</v>
      </c>
      <c r="I6255" s="29">
        <f t="shared" ca="1" si="390"/>
        <v>0</v>
      </c>
      <c r="J6255" s="30">
        <f>Calculator!$G$40</f>
        <v>6.5000000000000002E-2</v>
      </c>
      <c r="K6255" s="29">
        <f ca="1">IF(C6255&gt;=Calculator!$G$27,IF(DAY($C6255)=1,Calculator!$G$34/2,IF(DAY($C6255)=15,Calculator!$G$34/2,0)),0)</f>
        <v>0</v>
      </c>
      <c r="L6255" s="29">
        <f ca="1">IF(DAY($C6255)=28,IF(H6255=0,0,Calculator!$G$35),0)</f>
        <v>0</v>
      </c>
      <c r="M6255" s="29">
        <f ca="1">IF(I6255&gt;0,IF(DAY($C6255)=1,SUM(INDIRECT("I"&amp;(ROW(C6254)-DAY(C6254))):I6254),0),0)</f>
        <v>0</v>
      </c>
      <c r="N6255" s="29">
        <f ca="1">IF(C6255&lt;Calculator!$G$27,0,IF(C6255=Calculator!$G$27,Calculator!$G$39,IF(H6255-K6255&lt;=0,IF(D6255&gt;Calculator!$G$39,IF(H6255-K6255+E6255+L6255+M6255+Calculator!$G$39&gt;Calculator!$G$39,Calculator!$G$39-(H6255+E6255+L6255+M6255-K6255),Calculator!$G$39),D6255),0)))</f>
        <v>0</v>
      </c>
    </row>
    <row r="6256" spans="1:14" ht="15.75" thickBot="1">
      <c r="A6256" s="33" t="str">
        <f ca="1">IF(C6256=Calculator!$H$27,"F",IF(Daily!D6256+Daily!H6256=0,IF(D6255+H6255&gt;0,"L",""),""))</f>
        <v/>
      </c>
      <c r="B6256" s="34">
        <v>6255</v>
      </c>
      <c r="C6256" s="19">
        <f t="shared" ca="1" si="389"/>
        <v>52185</v>
      </c>
      <c r="D6256" s="29">
        <f t="shared" ca="1" si="391"/>
        <v>0</v>
      </c>
      <c r="E6256" s="29">
        <f ca="1">IF(C6256&lt;Calculator!$D$26,0,IF(DAY($C6256)=1,IF(D6256-Calculator!$G$24&gt;0,Calculator!$G$24,D6256),0))</f>
        <v>0</v>
      </c>
      <c r="F6256" s="29">
        <f ca="1">IF(E6256&gt;0,D6256*Calculator!$G$22/12,0)</f>
        <v>0</v>
      </c>
      <c r="G6256" s="29">
        <f ca="1">IF(E6256&gt;0,(IFERROR(-PMT(Calculator!$G$22/12,Calculator!$G$23*12,Calculator!$G$20),0))-F6256,0)</f>
        <v>0</v>
      </c>
      <c r="H6256" s="29">
        <f t="shared" ca="1" si="392"/>
        <v>0</v>
      </c>
      <c r="I6256" s="29">
        <f t="shared" ca="1" si="390"/>
        <v>0</v>
      </c>
      <c r="J6256" s="30">
        <f>Calculator!$G$40</f>
        <v>6.5000000000000002E-2</v>
      </c>
      <c r="K6256" s="29">
        <f ca="1">IF(C6256&gt;=Calculator!$G$27,IF(DAY($C6256)=1,Calculator!$G$34/2,IF(DAY($C6256)=15,Calculator!$G$34/2,0)),0)</f>
        <v>4500</v>
      </c>
      <c r="L6256" s="29">
        <f ca="1">IF(DAY($C6256)=28,IF(H6256=0,0,Calculator!$G$35),0)</f>
        <v>0</v>
      </c>
      <c r="M6256" s="29">
        <f ca="1">IF(I6256&gt;0,IF(DAY($C6256)=1,SUM(INDIRECT("I"&amp;(ROW(C6255)-DAY(C6255))):I6255),0),0)</f>
        <v>0</v>
      </c>
      <c r="N6256" s="29">
        <f ca="1">IF(C6256&lt;Calculator!$G$27,0,IF(C6256=Calculator!$G$27,Calculator!$G$39,IF(H6256-K6256&lt;=0,IF(D6256&gt;Calculator!$G$39,IF(H6256-K6256+E6256+L6256+M6256+Calculator!$G$39&gt;Calculator!$G$39,Calculator!$G$39-(H6256+E6256+L6256+M6256-K6256),Calculator!$G$39),D6256),0)))</f>
        <v>0</v>
      </c>
    </row>
    <row r="6257" spans="1:14" ht="15.75" thickBot="1">
      <c r="A6257" s="33" t="str">
        <f ca="1">IF(C6257=Calculator!$H$27,"F",IF(Daily!D6257+Daily!H6257=0,IF(D6256+H6256&gt;0,"L",""),""))</f>
        <v/>
      </c>
      <c r="B6257" s="34">
        <v>6256</v>
      </c>
      <c r="C6257" s="19">
        <f t="shared" ca="1" si="389"/>
        <v>52186</v>
      </c>
      <c r="D6257" s="29">
        <f t="shared" ca="1" si="391"/>
        <v>0</v>
      </c>
      <c r="E6257" s="29">
        <f ca="1">IF(C6257&lt;Calculator!$D$26,0,IF(DAY($C6257)=1,IF(D6257-Calculator!$G$24&gt;0,Calculator!$G$24,D6257),0))</f>
        <v>0</v>
      </c>
      <c r="F6257" s="29">
        <f ca="1">IF(E6257&gt;0,D6257*Calculator!$G$22/12,0)</f>
        <v>0</v>
      </c>
      <c r="G6257" s="29">
        <f ca="1">IF(E6257&gt;0,(IFERROR(-PMT(Calculator!$G$22/12,Calculator!$G$23*12,Calculator!$G$20),0))-F6257,0)</f>
        <v>0</v>
      </c>
      <c r="H6257" s="29">
        <f t="shared" ca="1" si="392"/>
        <v>0</v>
      </c>
      <c r="I6257" s="29">
        <f t="shared" ca="1" si="390"/>
        <v>0</v>
      </c>
      <c r="J6257" s="30">
        <f>Calculator!$G$40</f>
        <v>6.5000000000000002E-2</v>
      </c>
      <c r="K6257" s="29">
        <f ca="1">IF(C6257&gt;=Calculator!$G$27,IF(DAY($C6257)=1,Calculator!$G$34/2,IF(DAY($C6257)=15,Calculator!$G$34/2,0)),0)</f>
        <v>0</v>
      </c>
      <c r="L6257" s="29">
        <f ca="1">IF(DAY($C6257)=28,IF(H6257=0,0,Calculator!$G$35),0)</f>
        <v>0</v>
      </c>
      <c r="M6257" s="29">
        <f ca="1">IF(I6257&gt;0,IF(DAY($C6257)=1,SUM(INDIRECT("I"&amp;(ROW(C6256)-DAY(C6256))):I6256),0),0)</f>
        <v>0</v>
      </c>
      <c r="N6257" s="29">
        <f ca="1">IF(C6257&lt;Calculator!$G$27,0,IF(C6257=Calculator!$G$27,Calculator!$G$39,IF(H6257-K6257&lt;=0,IF(D6257&gt;Calculator!$G$39,IF(H6257-K6257+E6257+L6257+M6257+Calculator!$G$39&gt;Calculator!$G$39,Calculator!$G$39-(H6257+E6257+L6257+M6257-K6257),Calculator!$G$39),D6257),0)))</f>
        <v>0</v>
      </c>
    </row>
    <row r="6258" spans="1:14" ht="15.75" thickBot="1">
      <c r="A6258" s="33" t="str">
        <f ca="1">IF(C6258=Calculator!$H$27,"F",IF(Daily!D6258+Daily!H6258=0,IF(D6257+H6257&gt;0,"L",""),""))</f>
        <v/>
      </c>
      <c r="B6258" s="34">
        <v>6257</v>
      </c>
      <c r="C6258" s="19">
        <f t="shared" ca="1" si="389"/>
        <v>52187</v>
      </c>
      <c r="D6258" s="29">
        <f t="shared" ca="1" si="391"/>
        <v>0</v>
      </c>
      <c r="E6258" s="29">
        <f ca="1">IF(C6258&lt;Calculator!$D$26,0,IF(DAY($C6258)=1,IF(D6258-Calculator!$G$24&gt;0,Calculator!$G$24,D6258),0))</f>
        <v>0</v>
      </c>
      <c r="F6258" s="29">
        <f ca="1">IF(E6258&gt;0,D6258*Calculator!$G$22/12,0)</f>
        <v>0</v>
      </c>
      <c r="G6258" s="29">
        <f ca="1">IF(E6258&gt;0,(IFERROR(-PMT(Calculator!$G$22/12,Calculator!$G$23*12,Calculator!$G$20),0))-F6258,0)</f>
        <v>0</v>
      </c>
      <c r="H6258" s="29">
        <f t="shared" ca="1" si="392"/>
        <v>0</v>
      </c>
      <c r="I6258" s="29">
        <f t="shared" ca="1" si="390"/>
        <v>0</v>
      </c>
      <c r="J6258" s="30">
        <f>Calculator!$G$40</f>
        <v>6.5000000000000002E-2</v>
      </c>
      <c r="K6258" s="29">
        <f ca="1">IF(C6258&gt;=Calculator!$G$27,IF(DAY($C6258)=1,Calculator!$G$34/2,IF(DAY($C6258)=15,Calculator!$G$34/2,0)),0)</f>
        <v>0</v>
      </c>
      <c r="L6258" s="29">
        <f ca="1">IF(DAY($C6258)=28,IF(H6258=0,0,Calculator!$G$35),0)</f>
        <v>0</v>
      </c>
      <c r="M6258" s="29">
        <f ca="1">IF(I6258&gt;0,IF(DAY($C6258)=1,SUM(INDIRECT("I"&amp;(ROW(C6257)-DAY(C6257))):I6257),0),0)</f>
        <v>0</v>
      </c>
      <c r="N6258" s="29">
        <f ca="1">IF(C6258&lt;Calculator!$G$27,0,IF(C6258=Calculator!$G$27,Calculator!$G$39,IF(H6258-K6258&lt;=0,IF(D6258&gt;Calculator!$G$39,IF(H6258-K6258+E6258+L6258+M6258+Calculator!$G$39&gt;Calculator!$G$39,Calculator!$G$39-(H6258+E6258+L6258+M6258-K6258),Calculator!$G$39),D6258),0)))</f>
        <v>0</v>
      </c>
    </row>
    <row r="6259" spans="1:14" ht="15.75" thickBot="1">
      <c r="A6259" s="33" t="str">
        <f ca="1">IF(C6259=Calculator!$H$27,"F",IF(Daily!D6259+Daily!H6259=0,IF(D6258+H6258&gt;0,"L",""),""))</f>
        <v/>
      </c>
      <c r="B6259" s="34">
        <v>6258</v>
      </c>
      <c r="C6259" s="19">
        <f t="shared" ca="1" si="389"/>
        <v>52188</v>
      </c>
      <c r="D6259" s="29">
        <f t="shared" ca="1" si="391"/>
        <v>0</v>
      </c>
      <c r="E6259" s="29">
        <f ca="1">IF(C6259&lt;Calculator!$D$26,0,IF(DAY($C6259)=1,IF(D6259-Calculator!$G$24&gt;0,Calculator!$G$24,D6259),0))</f>
        <v>0</v>
      </c>
      <c r="F6259" s="29">
        <f ca="1">IF(E6259&gt;0,D6259*Calculator!$G$22/12,0)</f>
        <v>0</v>
      </c>
      <c r="G6259" s="29">
        <f ca="1">IF(E6259&gt;0,(IFERROR(-PMT(Calculator!$G$22/12,Calculator!$G$23*12,Calculator!$G$20),0))-F6259,0)</f>
        <v>0</v>
      </c>
      <c r="H6259" s="29">
        <f t="shared" ca="1" si="392"/>
        <v>0</v>
      </c>
      <c r="I6259" s="29">
        <f t="shared" ca="1" si="390"/>
        <v>0</v>
      </c>
      <c r="J6259" s="30">
        <f>Calculator!$G$40</f>
        <v>6.5000000000000002E-2</v>
      </c>
      <c r="K6259" s="29">
        <f ca="1">IF(C6259&gt;=Calculator!$G$27,IF(DAY($C6259)=1,Calculator!$G$34/2,IF(DAY($C6259)=15,Calculator!$G$34/2,0)),0)</f>
        <v>0</v>
      </c>
      <c r="L6259" s="29">
        <f ca="1">IF(DAY($C6259)=28,IF(H6259=0,0,Calculator!$G$35),0)</f>
        <v>0</v>
      </c>
      <c r="M6259" s="29">
        <f ca="1">IF(I6259&gt;0,IF(DAY($C6259)=1,SUM(INDIRECT("I"&amp;(ROW(C6258)-DAY(C6258))):I6258),0),0)</f>
        <v>0</v>
      </c>
      <c r="N6259" s="29">
        <f ca="1">IF(C6259&lt;Calculator!$G$27,0,IF(C6259=Calculator!$G$27,Calculator!$G$39,IF(H6259-K6259&lt;=0,IF(D6259&gt;Calculator!$G$39,IF(H6259-K6259+E6259+L6259+M6259+Calculator!$G$39&gt;Calculator!$G$39,Calculator!$G$39-(H6259+E6259+L6259+M6259-K6259),Calculator!$G$39),D6259),0)))</f>
        <v>0</v>
      </c>
    </row>
    <row r="6260" spans="1:14" ht="15.75" thickBot="1">
      <c r="A6260" s="33" t="str">
        <f ca="1">IF(C6260=Calculator!$H$27,"F",IF(Daily!D6260+Daily!H6260=0,IF(D6259+H6259&gt;0,"L",""),""))</f>
        <v/>
      </c>
      <c r="B6260" s="34">
        <v>6259</v>
      </c>
      <c r="C6260" s="19">
        <f t="shared" ca="1" si="389"/>
        <v>52189</v>
      </c>
      <c r="D6260" s="29">
        <f t="shared" ca="1" si="391"/>
        <v>0</v>
      </c>
      <c r="E6260" s="29">
        <f ca="1">IF(C6260&lt;Calculator!$D$26,0,IF(DAY($C6260)=1,IF(D6260-Calculator!$G$24&gt;0,Calculator!$G$24,D6260),0))</f>
        <v>0</v>
      </c>
      <c r="F6260" s="29">
        <f ca="1">IF(E6260&gt;0,D6260*Calculator!$G$22/12,0)</f>
        <v>0</v>
      </c>
      <c r="G6260" s="29">
        <f ca="1">IF(E6260&gt;0,(IFERROR(-PMT(Calculator!$G$22/12,Calculator!$G$23*12,Calculator!$G$20),0))-F6260,0)</f>
        <v>0</v>
      </c>
      <c r="H6260" s="29">
        <f t="shared" ca="1" si="392"/>
        <v>0</v>
      </c>
      <c r="I6260" s="29">
        <f t="shared" ca="1" si="390"/>
        <v>0</v>
      </c>
      <c r="J6260" s="30">
        <f>Calculator!$G$40</f>
        <v>6.5000000000000002E-2</v>
      </c>
      <c r="K6260" s="29">
        <f ca="1">IF(C6260&gt;=Calculator!$G$27,IF(DAY($C6260)=1,Calculator!$G$34/2,IF(DAY($C6260)=15,Calculator!$G$34/2,0)),0)</f>
        <v>0</v>
      </c>
      <c r="L6260" s="29">
        <f ca="1">IF(DAY($C6260)=28,IF(H6260=0,0,Calculator!$G$35),0)</f>
        <v>0</v>
      </c>
      <c r="M6260" s="29">
        <f ca="1">IF(I6260&gt;0,IF(DAY($C6260)=1,SUM(INDIRECT("I"&amp;(ROW(C6259)-DAY(C6259))):I6259),0),0)</f>
        <v>0</v>
      </c>
      <c r="N6260" s="29">
        <f ca="1">IF(C6260&lt;Calculator!$G$27,0,IF(C6260=Calculator!$G$27,Calculator!$G$39,IF(H6260-K6260&lt;=0,IF(D6260&gt;Calculator!$G$39,IF(H6260-K6260+E6260+L6260+M6260+Calculator!$G$39&gt;Calculator!$G$39,Calculator!$G$39-(H6260+E6260+L6260+M6260-K6260),Calculator!$G$39),D6260),0)))</f>
        <v>0</v>
      </c>
    </row>
    <row r="6261" spans="1:14" ht="15.75" thickBot="1">
      <c r="A6261" s="33" t="str">
        <f ca="1">IF(C6261=Calculator!$H$27,"F",IF(Daily!D6261+Daily!H6261=0,IF(D6260+H6260&gt;0,"L",""),""))</f>
        <v/>
      </c>
      <c r="B6261" s="34">
        <v>6260</v>
      </c>
      <c r="C6261" s="19">
        <f t="shared" ca="1" si="389"/>
        <v>52190</v>
      </c>
      <c r="D6261" s="29">
        <f t="shared" ca="1" si="391"/>
        <v>0</v>
      </c>
      <c r="E6261" s="29">
        <f ca="1">IF(C6261&lt;Calculator!$D$26,0,IF(DAY($C6261)=1,IF(D6261-Calculator!$G$24&gt;0,Calculator!$G$24,D6261),0))</f>
        <v>0</v>
      </c>
      <c r="F6261" s="29">
        <f ca="1">IF(E6261&gt;0,D6261*Calculator!$G$22/12,0)</f>
        <v>0</v>
      </c>
      <c r="G6261" s="29">
        <f ca="1">IF(E6261&gt;0,(IFERROR(-PMT(Calculator!$G$22/12,Calculator!$G$23*12,Calculator!$G$20),0))-F6261,0)</f>
        <v>0</v>
      </c>
      <c r="H6261" s="29">
        <f t="shared" ca="1" si="392"/>
        <v>0</v>
      </c>
      <c r="I6261" s="29">
        <f t="shared" ca="1" si="390"/>
        <v>0</v>
      </c>
      <c r="J6261" s="30">
        <f>Calculator!$G$40</f>
        <v>6.5000000000000002E-2</v>
      </c>
      <c r="K6261" s="29">
        <f ca="1">IF(C6261&gt;=Calculator!$G$27,IF(DAY($C6261)=1,Calculator!$G$34/2,IF(DAY($C6261)=15,Calculator!$G$34/2,0)),0)</f>
        <v>0</v>
      </c>
      <c r="L6261" s="29">
        <f ca="1">IF(DAY($C6261)=28,IF(H6261=0,0,Calculator!$G$35),0)</f>
        <v>0</v>
      </c>
      <c r="M6261" s="29">
        <f ca="1">IF(I6261&gt;0,IF(DAY($C6261)=1,SUM(INDIRECT("I"&amp;(ROW(C6260)-DAY(C6260))):I6260),0),0)</f>
        <v>0</v>
      </c>
      <c r="N6261" s="29">
        <f ca="1">IF(C6261&lt;Calculator!$G$27,0,IF(C6261=Calculator!$G$27,Calculator!$G$39,IF(H6261-K6261&lt;=0,IF(D6261&gt;Calculator!$G$39,IF(H6261-K6261+E6261+L6261+M6261+Calculator!$G$39&gt;Calculator!$G$39,Calculator!$G$39-(H6261+E6261+L6261+M6261-K6261),Calculator!$G$39),D6261),0)))</f>
        <v>0</v>
      </c>
    </row>
    <row r="6262" spans="1:14" ht="15.75" thickBot="1">
      <c r="A6262" s="33" t="str">
        <f ca="1">IF(C6262=Calculator!$H$27,"F",IF(Daily!D6262+Daily!H6262=0,IF(D6261+H6261&gt;0,"L",""),""))</f>
        <v/>
      </c>
      <c r="B6262" s="34">
        <v>6261</v>
      </c>
      <c r="C6262" s="19">
        <f t="shared" ca="1" si="389"/>
        <v>52191</v>
      </c>
      <c r="D6262" s="29">
        <f t="shared" ca="1" si="391"/>
        <v>0</v>
      </c>
      <c r="E6262" s="29">
        <f ca="1">IF(C6262&lt;Calculator!$D$26,0,IF(DAY($C6262)=1,IF(D6262-Calculator!$G$24&gt;0,Calculator!$G$24,D6262),0))</f>
        <v>0</v>
      </c>
      <c r="F6262" s="29">
        <f ca="1">IF(E6262&gt;0,D6262*Calculator!$G$22/12,0)</f>
        <v>0</v>
      </c>
      <c r="G6262" s="29">
        <f ca="1">IF(E6262&gt;0,(IFERROR(-PMT(Calculator!$G$22/12,Calculator!$G$23*12,Calculator!$G$20),0))-F6262,0)</f>
        <v>0</v>
      </c>
      <c r="H6262" s="29">
        <f t="shared" ca="1" si="392"/>
        <v>0</v>
      </c>
      <c r="I6262" s="29">
        <f t="shared" ca="1" si="390"/>
        <v>0</v>
      </c>
      <c r="J6262" s="30">
        <f>Calculator!$G$40</f>
        <v>6.5000000000000002E-2</v>
      </c>
      <c r="K6262" s="29">
        <f ca="1">IF(C6262&gt;=Calculator!$G$27,IF(DAY($C6262)=1,Calculator!$G$34/2,IF(DAY($C6262)=15,Calculator!$G$34/2,0)),0)</f>
        <v>0</v>
      </c>
      <c r="L6262" s="29">
        <f ca="1">IF(DAY($C6262)=28,IF(H6262=0,0,Calculator!$G$35),0)</f>
        <v>0</v>
      </c>
      <c r="M6262" s="29">
        <f ca="1">IF(I6262&gt;0,IF(DAY($C6262)=1,SUM(INDIRECT("I"&amp;(ROW(C6261)-DAY(C6261))):I6261),0),0)</f>
        <v>0</v>
      </c>
      <c r="N6262" s="29">
        <f ca="1">IF(C6262&lt;Calculator!$G$27,0,IF(C6262=Calculator!$G$27,Calculator!$G$39,IF(H6262-K6262&lt;=0,IF(D6262&gt;Calculator!$G$39,IF(H6262-K6262+E6262+L6262+M6262+Calculator!$G$39&gt;Calculator!$G$39,Calculator!$G$39-(H6262+E6262+L6262+M6262-K6262),Calculator!$G$39),D6262),0)))</f>
        <v>0</v>
      </c>
    </row>
    <row r="6263" spans="1:14" ht="15.75" thickBot="1">
      <c r="A6263" s="33" t="str">
        <f ca="1">IF(C6263=Calculator!$H$27,"F",IF(Daily!D6263+Daily!H6263=0,IF(D6262+H6262&gt;0,"L",""),""))</f>
        <v/>
      </c>
      <c r="B6263" s="34">
        <v>6262</v>
      </c>
      <c r="C6263" s="19">
        <f t="shared" ca="1" si="389"/>
        <v>52192</v>
      </c>
      <c r="D6263" s="29">
        <f t="shared" ca="1" si="391"/>
        <v>0</v>
      </c>
      <c r="E6263" s="29">
        <f ca="1">IF(C6263&lt;Calculator!$D$26,0,IF(DAY($C6263)=1,IF(D6263-Calculator!$G$24&gt;0,Calculator!$G$24,D6263),0))</f>
        <v>0</v>
      </c>
      <c r="F6263" s="29">
        <f ca="1">IF(E6263&gt;0,D6263*Calculator!$G$22/12,0)</f>
        <v>0</v>
      </c>
      <c r="G6263" s="29">
        <f ca="1">IF(E6263&gt;0,(IFERROR(-PMT(Calculator!$G$22/12,Calculator!$G$23*12,Calculator!$G$20),0))-F6263,0)</f>
        <v>0</v>
      </c>
      <c r="H6263" s="29">
        <f t="shared" ca="1" si="392"/>
        <v>0</v>
      </c>
      <c r="I6263" s="29">
        <f t="shared" ca="1" si="390"/>
        <v>0</v>
      </c>
      <c r="J6263" s="30">
        <f>Calculator!$G$40</f>
        <v>6.5000000000000002E-2</v>
      </c>
      <c r="K6263" s="29">
        <f ca="1">IF(C6263&gt;=Calculator!$G$27,IF(DAY($C6263)=1,Calculator!$G$34/2,IF(DAY($C6263)=15,Calculator!$G$34/2,0)),0)</f>
        <v>0</v>
      </c>
      <c r="L6263" s="29">
        <f ca="1">IF(DAY($C6263)=28,IF(H6263=0,0,Calculator!$G$35),0)</f>
        <v>0</v>
      </c>
      <c r="M6263" s="29">
        <f ca="1">IF(I6263&gt;0,IF(DAY($C6263)=1,SUM(INDIRECT("I"&amp;(ROW(C6262)-DAY(C6262))):I6262),0),0)</f>
        <v>0</v>
      </c>
      <c r="N6263" s="29">
        <f ca="1">IF(C6263&lt;Calculator!$G$27,0,IF(C6263=Calculator!$G$27,Calculator!$G$39,IF(H6263-K6263&lt;=0,IF(D6263&gt;Calculator!$G$39,IF(H6263-K6263+E6263+L6263+M6263+Calculator!$G$39&gt;Calculator!$G$39,Calculator!$G$39-(H6263+E6263+L6263+M6263-K6263),Calculator!$G$39),D6263),0)))</f>
        <v>0</v>
      </c>
    </row>
    <row r="6264" spans="1:14" ht="15.75" thickBot="1">
      <c r="A6264" s="33" t="str">
        <f ca="1">IF(C6264=Calculator!$H$27,"F",IF(Daily!D6264+Daily!H6264=0,IF(D6263+H6263&gt;0,"L",""),""))</f>
        <v/>
      </c>
      <c r="B6264" s="34">
        <v>6263</v>
      </c>
      <c r="C6264" s="19">
        <f t="shared" ca="1" si="389"/>
        <v>52193</v>
      </c>
      <c r="D6264" s="29">
        <f t="shared" ca="1" si="391"/>
        <v>0</v>
      </c>
      <c r="E6264" s="29">
        <f ca="1">IF(C6264&lt;Calculator!$D$26,0,IF(DAY($C6264)=1,IF(D6264-Calculator!$G$24&gt;0,Calculator!$G$24,D6264),0))</f>
        <v>0</v>
      </c>
      <c r="F6264" s="29">
        <f ca="1">IF(E6264&gt;0,D6264*Calculator!$G$22/12,0)</f>
        <v>0</v>
      </c>
      <c r="G6264" s="29">
        <f ca="1">IF(E6264&gt;0,(IFERROR(-PMT(Calculator!$G$22/12,Calculator!$G$23*12,Calculator!$G$20),0))-F6264,0)</f>
        <v>0</v>
      </c>
      <c r="H6264" s="29">
        <f t="shared" ca="1" si="392"/>
        <v>0</v>
      </c>
      <c r="I6264" s="29">
        <f t="shared" ca="1" si="390"/>
        <v>0</v>
      </c>
      <c r="J6264" s="30">
        <f>Calculator!$G$40</f>
        <v>6.5000000000000002E-2</v>
      </c>
      <c r="K6264" s="29">
        <f ca="1">IF(C6264&gt;=Calculator!$G$27,IF(DAY($C6264)=1,Calculator!$G$34/2,IF(DAY($C6264)=15,Calculator!$G$34/2,0)),0)</f>
        <v>0</v>
      </c>
      <c r="L6264" s="29">
        <f ca="1">IF(DAY($C6264)=28,IF(H6264=0,0,Calculator!$G$35),0)</f>
        <v>0</v>
      </c>
      <c r="M6264" s="29">
        <f ca="1">IF(I6264&gt;0,IF(DAY($C6264)=1,SUM(INDIRECT("I"&amp;(ROW(C6263)-DAY(C6263))):I6263),0),0)</f>
        <v>0</v>
      </c>
      <c r="N6264" s="29">
        <f ca="1">IF(C6264&lt;Calculator!$G$27,0,IF(C6264=Calculator!$G$27,Calculator!$G$39,IF(H6264-K6264&lt;=0,IF(D6264&gt;Calculator!$G$39,IF(H6264-K6264+E6264+L6264+M6264+Calculator!$G$39&gt;Calculator!$G$39,Calculator!$G$39-(H6264+E6264+L6264+M6264-K6264),Calculator!$G$39),D6264),0)))</f>
        <v>0</v>
      </c>
    </row>
    <row r="6265" spans="1:14" ht="15.75" thickBot="1">
      <c r="A6265" s="33" t="str">
        <f ca="1">IF(C6265=Calculator!$H$27,"F",IF(Daily!D6265+Daily!H6265=0,IF(D6264+H6264&gt;0,"L",""),""))</f>
        <v/>
      </c>
      <c r="B6265" s="34">
        <v>6264</v>
      </c>
      <c r="C6265" s="19">
        <f t="shared" ca="1" si="389"/>
        <v>52194</v>
      </c>
      <c r="D6265" s="29">
        <f t="shared" ca="1" si="391"/>
        <v>0</v>
      </c>
      <c r="E6265" s="29">
        <f ca="1">IF(C6265&lt;Calculator!$D$26,0,IF(DAY($C6265)=1,IF(D6265-Calculator!$G$24&gt;0,Calculator!$G$24,D6265),0))</f>
        <v>0</v>
      </c>
      <c r="F6265" s="29">
        <f ca="1">IF(E6265&gt;0,D6265*Calculator!$G$22/12,0)</f>
        <v>0</v>
      </c>
      <c r="G6265" s="29">
        <f ca="1">IF(E6265&gt;0,(IFERROR(-PMT(Calculator!$G$22/12,Calculator!$G$23*12,Calculator!$G$20),0))-F6265,0)</f>
        <v>0</v>
      </c>
      <c r="H6265" s="29">
        <f t="shared" ca="1" si="392"/>
        <v>0</v>
      </c>
      <c r="I6265" s="29">
        <f t="shared" ca="1" si="390"/>
        <v>0</v>
      </c>
      <c r="J6265" s="30">
        <f>Calculator!$G$40</f>
        <v>6.5000000000000002E-2</v>
      </c>
      <c r="K6265" s="29">
        <f ca="1">IF(C6265&gt;=Calculator!$G$27,IF(DAY($C6265)=1,Calculator!$G$34/2,IF(DAY($C6265)=15,Calculator!$G$34/2,0)),0)</f>
        <v>0</v>
      </c>
      <c r="L6265" s="29">
        <f ca="1">IF(DAY($C6265)=28,IF(H6265=0,0,Calculator!$G$35),0)</f>
        <v>0</v>
      </c>
      <c r="M6265" s="29">
        <f ca="1">IF(I6265&gt;0,IF(DAY($C6265)=1,SUM(INDIRECT("I"&amp;(ROW(C6264)-DAY(C6264))):I6264),0),0)</f>
        <v>0</v>
      </c>
      <c r="N6265" s="29">
        <f ca="1">IF(C6265&lt;Calculator!$G$27,0,IF(C6265=Calculator!$G$27,Calculator!$G$39,IF(H6265-K6265&lt;=0,IF(D6265&gt;Calculator!$G$39,IF(H6265-K6265+E6265+L6265+M6265+Calculator!$G$39&gt;Calculator!$G$39,Calculator!$G$39-(H6265+E6265+L6265+M6265-K6265),Calculator!$G$39),D6265),0)))</f>
        <v>0</v>
      </c>
    </row>
    <row r="6266" spans="1:14" ht="15.75" thickBot="1">
      <c r="A6266" s="33" t="str">
        <f ca="1">IF(C6266=Calculator!$H$27,"F",IF(Daily!D6266+Daily!H6266=0,IF(D6265+H6265&gt;0,"L",""),""))</f>
        <v/>
      </c>
      <c r="B6266" s="34">
        <v>6265</v>
      </c>
      <c r="C6266" s="19">
        <f t="shared" ca="1" si="389"/>
        <v>52195</v>
      </c>
      <c r="D6266" s="29">
        <f t="shared" ca="1" si="391"/>
        <v>0</v>
      </c>
      <c r="E6266" s="29">
        <f ca="1">IF(C6266&lt;Calculator!$D$26,0,IF(DAY($C6266)=1,IF(D6266-Calculator!$G$24&gt;0,Calculator!$G$24,D6266),0))</f>
        <v>0</v>
      </c>
      <c r="F6266" s="29">
        <f ca="1">IF(E6266&gt;0,D6266*Calculator!$G$22/12,0)</f>
        <v>0</v>
      </c>
      <c r="G6266" s="29">
        <f ca="1">IF(E6266&gt;0,(IFERROR(-PMT(Calculator!$G$22/12,Calculator!$G$23*12,Calculator!$G$20),0))-F6266,0)</f>
        <v>0</v>
      </c>
      <c r="H6266" s="29">
        <f t="shared" ca="1" si="392"/>
        <v>0</v>
      </c>
      <c r="I6266" s="29">
        <f t="shared" ca="1" si="390"/>
        <v>0</v>
      </c>
      <c r="J6266" s="30">
        <f>Calculator!$G$40</f>
        <v>6.5000000000000002E-2</v>
      </c>
      <c r="K6266" s="29">
        <f ca="1">IF(C6266&gt;=Calculator!$G$27,IF(DAY($C6266)=1,Calculator!$G$34/2,IF(DAY($C6266)=15,Calculator!$G$34/2,0)),0)</f>
        <v>0</v>
      </c>
      <c r="L6266" s="29">
        <f ca="1">IF(DAY($C6266)=28,IF(H6266=0,0,Calculator!$G$35),0)</f>
        <v>0</v>
      </c>
      <c r="M6266" s="29">
        <f ca="1">IF(I6266&gt;0,IF(DAY($C6266)=1,SUM(INDIRECT("I"&amp;(ROW(C6265)-DAY(C6265))):I6265),0),0)</f>
        <v>0</v>
      </c>
      <c r="N6266" s="29">
        <f ca="1">IF(C6266&lt;Calculator!$G$27,0,IF(C6266=Calculator!$G$27,Calculator!$G$39,IF(H6266-K6266&lt;=0,IF(D6266&gt;Calculator!$G$39,IF(H6266-K6266+E6266+L6266+M6266+Calculator!$G$39&gt;Calculator!$G$39,Calculator!$G$39-(H6266+E6266+L6266+M6266-K6266),Calculator!$G$39),D6266),0)))</f>
        <v>0</v>
      </c>
    </row>
    <row r="6267" spans="1:14" ht="15.75" thickBot="1">
      <c r="A6267" s="33" t="str">
        <f ca="1">IF(C6267=Calculator!$H$27,"F",IF(Daily!D6267+Daily!H6267=0,IF(D6266+H6266&gt;0,"L",""),""))</f>
        <v/>
      </c>
      <c r="B6267" s="34">
        <v>6266</v>
      </c>
      <c r="C6267" s="19">
        <f t="shared" ca="1" si="389"/>
        <v>52196</v>
      </c>
      <c r="D6267" s="29">
        <f t="shared" ca="1" si="391"/>
        <v>0</v>
      </c>
      <c r="E6267" s="29">
        <f ca="1">IF(C6267&lt;Calculator!$D$26,0,IF(DAY($C6267)=1,IF(D6267-Calculator!$G$24&gt;0,Calculator!$G$24,D6267),0))</f>
        <v>0</v>
      </c>
      <c r="F6267" s="29">
        <f ca="1">IF(E6267&gt;0,D6267*Calculator!$G$22/12,0)</f>
        <v>0</v>
      </c>
      <c r="G6267" s="29">
        <f ca="1">IF(E6267&gt;0,(IFERROR(-PMT(Calculator!$G$22/12,Calculator!$G$23*12,Calculator!$G$20),0))-F6267,0)</f>
        <v>0</v>
      </c>
      <c r="H6267" s="29">
        <f t="shared" ca="1" si="392"/>
        <v>0</v>
      </c>
      <c r="I6267" s="29">
        <f t="shared" ca="1" si="390"/>
        <v>0</v>
      </c>
      <c r="J6267" s="30">
        <f>Calculator!$G$40</f>
        <v>6.5000000000000002E-2</v>
      </c>
      <c r="K6267" s="29">
        <f ca="1">IF(C6267&gt;=Calculator!$G$27,IF(DAY($C6267)=1,Calculator!$G$34/2,IF(DAY($C6267)=15,Calculator!$G$34/2,0)),0)</f>
        <v>0</v>
      </c>
      <c r="L6267" s="29">
        <f ca="1">IF(DAY($C6267)=28,IF(H6267=0,0,Calculator!$G$35),0)</f>
        <v>0</v>
      </c>
      <c r="M6267" s="29">
        <f ca="1">IF(I6267&gt;0,IF(DAY($C6267)=1,SUM(INDIRECT("I"&amp;(ROW(C6266)-DAY(C6266))):I6266),0),0)</f>
        <v>0</v>
      </c>
      <c r="N6267" s="29">
        <f ca="1">IF(C6267&lt;Calculator!$G$27,0,IF(C6267=Calculator!$G$27,Calculator!$G$39,IF(H6267-K6267&lt;=0,IF(D6267&gt;Calculator!$G$39,IF(H6267-K6267+E6267+L6267+M6267+Calculator!$G$39&gt;Calculator!$G$39,Calculator!$G$39-(H6267+E6267+L6267+M6267-K6267),Calculator!$G$39),D6267),0)))</f>
        <v>0</v>
      </c>
    </row>
    <row r="6268" spans="1:14" ht="15.75" thickBot="1">
      <c r="A6268" s="33" t="str">
        <f ca="1">IF(C6268=Calculator!$H$27,"F",IF(Daily!D6268+Daily!H6268=0,IF(D6267+H6267&gt;0,"L",""),""))</f>
        <v/>
      </c>
      <c r="B6268" s="34">
        <v>6267</v>
      </c>
      <c r="C6268" s="19">
        <f t="shared" ca="1" si="389"/>
        <v>52197</v>
      </c>
      <c r="D6268" s="29">
        <f t="shared" ca="1" si="391"/>
        <v>0</v>
      </c>
      <c r="E6268" s="29">
        <f ca="1">IF(C6268&lt;Calculator!$D$26,0,IF(DAY($C6268)=1,IF(D6268-Calculator!$G$24&gt;0,Calculator!$G$24,D6268),0))</f>
        <v>0</v>
      </c>
      <c r="F6268" s="29">
        <f ca="1">IF(E6268&gt;0,D6268*Calculator!$G$22/12,0)</f>
        <v>0</v>
      </c>
      <c r="G6268" s="29">
        <f ca="1">IF(E6268&gt;0,(IFERROR(-PMT(Calculator!$G$22/12,Calculator!$G$23*12,Calculator!$G$20),0))-F6268,0)</f>
        <v>0</v>
      </c>
      <c r="H6268" s="29">
        <f t="shared" ca="1" si="392"/>
        <v>0</v>
      </c>
      <c r="I6268" s="29">
        <f t="shared" ca="1" si="390"/>
        <v>0</v>
      </c>
      <c r="J6268" s="30">
        <f>Calculator!$G$40</f>
        <v>6.5000000000000002E-2</v>
      </c>
      <c r="K6268" s="29">
        <f ca="1">IF(C6268&gt;=Calculator!$G$27,IF(DAY($C6268)=1,Calculator!$G$34/2,IF(DAY($C6268)=15,Calculator!$G$34/2,0)),0)</f>
        <v>0</v>
      </c>
      <c r="L6268" s="29">
        <f ca="1">IF(DAY($C6268)=28,IF(H6268=0,0,Calculator!$G$35),0)</f>
        <v>0</v>
      </c>
      <c r="M6268" s="29">
        <f ca="1">IF(I6268&gt;0,IF(DAY($C6268)=1,SUM(INDIRECT("I"&amp;(ROW(C6267)-DAY(C6267))):I6267),0),0)</f>
        <v>0</v>
      </c>
      <c r="N6268" s="29">
        <f ca="1">IF(C6268&lt;Calculator!$G$27,0,IF(C6268=Calculator!$G$27,Calculator!$G$39,IF(H6268-K6268&lt;=0,IF(D6268&gt;Calculator!$G$39,IF(H6268-K6268+E6268+L6268+M6268+Calculator!$G$39&gt;Calculator!$G$39,Calculator!$G$39-(H6268+E6268+L6268+M6268-K6268),Calculator!$G$39),D6268),0)))</f>
        <v>0</v>
      </c>
    </row>
    <row r="6269" spans="1:14" ht="15.75" thickBot="1">
      <c r="A6269" s="33" t="str">
        <f ca="1">IF(C6269=Calculator!$H$27,"F",IF(Daily!D6269+Daily!H6269=0,IF(D6268+H6268&gt;0,"L",""),""))</f>
        <v/>
      </c>
      <c r="B6269" s="34">
        <v>6268</v>
      </c>
      <c r="C6269" s="19">
        <f t="shared" ca="1" si="389"/>
        <v>52198</v>
      </c>
      <c r="D6269" s="29">
        <f t="shared" ca="1" si="391"/>
        <v>0</v>
      </c>
      <c r="E6269" s="29">
        <f ca="1">IF(C6269&lt;Calculator!$D$26,0,IF(DAY($C6269)=1,IF(D6269-Calculator!$G$24&gt;0,Calculator!$G$24,D6269),0))</f>
        <v>0</v>
      </c>
      <c r="F6269" s="29">
        <f ca="1">IF(E6269&gt;0,D6269*Calculator!$G$22/12,0)</f>
        <v>0</v>
      </c>
      <c r="G6269" s="29">
        <f ca="1">IF(E6269&gt;0,(IFERROR(-PMT(Calculator!$G$22/12,Calculator!$G$23*12,Calculator!$G$20),0))-F6269,0)</f>
        <v>0</v>
      </c>
      <c r="H6269" s="29">
        <f t="shared" ca="1" si="392"/>
        <v>0</v>
      </c>
      <c r="I6269" s="29">
        <f t="shared" ca="1" si="390"/>
        <v>0</v>
      </c>
      <c r="J6269" s="30">
        <f>Calculator!$G$40</f>
        <v>6.5000000000000002E-2</v>
      </c>
      <c r="K6269" s="29">
        <f ca="1">IF(C6269&gt;=Calculator!$G$27,IF(DAY($C6269)=1,Calculator!$G$34/2,IF(DAY($C6269)=15,Calculator!$G$34/2,0)),0)</f>
        <v>0</v>
      </c>
      <c r="L6269" s="29">
        <f ca="1">IF(DAY($C6269)=28,IF(H6269=0,0,Calculator!$G$35),0)</f>
        <v>0</v>
      </c>
      <c r="M6269" s="29">
        <f ca="1">IF(I6269&gt;0,IF(DAY($C6269)=1,SUM(INDIRECT("I"&amp;(ROW(C6268)-DAY(C6268))):I6268),0),0)</f>
        <v>0</v>
      </c>
      <c r="N6269" s="29">
        <f ca="1">IF(C6269&lt;Calculator!$G$27,0,IF(C6269=Calculator!$G$27,Calculator!$G$39,IF(H6269-K6269&lt;=0,IF(D6269&gt;Calculator!$G$39,IF(H6269-K6269+E6269+L6269+M6269+Calculator!$G$39&gt;Calculator!$G$39,Calculator!$G$39-(H6269+E6269+L6269+M6269-K6269),Calculator!$G$39),D6269),0)))</f>
        <v>0</v>
      </c>
    </row>
    <row r="6270" spans="1:14" ht="15.75" thickBot="1">
      <c r="A6270" s="33" t="str">
        <f ca="1">IF(C6270=Calculator!$H$27,"F",IF(Daily!D6270+Daily!H6270=0,IF(D6269+H6269&gt;0,"L",""),""))</f>
        <v/>
      </c>
      <c r="B6270" s="34">
        <v>6269</v>
      </c>
      <c r="C6270" s="19">
        <f t="shared" ca="1" si="389"/>
        <v>52199</v>
      </c>
      <c r="D6270" s="29">
        <f t="shared" ca="1" si="391"/>
        <v>0</v>
      </c>
      <c r="E6270" s="29">
        <f ca="1">IF(C6270&lt;Calculator!$D$26,0,IF(DAY($C6270)=1,IF(D6270-Calculator!$G$24&gt;0,Calculator!$G$24,D6270),0))</f>
        <v>0</v>
      </c>
      <c r="F6270" s="29">
        <f ca="1">IF(E6270&gt;0,D6270*Calculator!$G$22/12,0)</f>
        <v>0</v>
      </c>
      <c r="G6270" s="29">
        <f ca="1">IF(E6270&gt;0,(IFERROR(-PMT(Calculator!$G$22/12,Calculator!$G$23*12,Calculator!$G$20),0))-F6270,0)</f>
        <v>0</v>
      </c>
      <c r="H6270" s="29">
        <f t="shared" ca="1" si="392"/>
        <v>0</v>
      </c>
      <c r="I6270" s="29">
        <f t="shared" ca="1" si="390"/>
        <v>0</v>
      </c>
      <c r="J6270" s="30">
        <f>Calculator!$G$40</f>
        <v>6.5000000000000002E-2</v>
      </c>
      <c r="K6270" s="29">
        <f ca="1">IF(C6270&gt;=Calculator!$G$27,IF(DAY($C6270)=1,Calculator!$G$34/2,IF(DAY($C6270)=15,Calculator!$G$34/2,0)),0)</f>
        <v>0</v>
      </c>
      <c r="L6270" s="29">
        <f ca="1">IF(DAY($C6270)=28,IF(H6270=0,0,Calculator!$G$35),0)</f>
        <v>0</v>
      </c>
      <c r="M6270" s="29">
        <f ca="1">IF(I6270&gt;0,IF(DAY($C6270)=1,SUM(INDIRECT("I"&amp;(ROW(C6269)-DAY(C6269))):I6269),0),0)</f>
        <v>0</v>
      </c>
      <c r="N6270" s="29">
        <f ca="1">IF(C6270&lt;Calculator!$G$27,0,IF(C6270=Calculator!$G$27,Calculator!$G$39,IF(H6270-K6270&lt;=0,IF(D6270&gt;Calculator!$G$39,IF(H6270-K6270+E6270+L6270+M6270+Calculator!$G$39&gt;Calculator!$G$39,Calculator!$G$39-(H6270+E6270+L6270+M6270-K6270),Calculator!$G$39),D6270),0)))</f>
        <v>0</v>
      </c>
    </row>
    <row r="6271" spans="1:14" ht="15.75" thickBot="1">
      <c r="A6271" s="33" t="str">
        <f ca="1">IF(C6271=Calculator!$H$27,"F",IF(Daily!D6271+Daily!H6271=0,IF(D6270+H6270&gt;0,"L",""),""))</f>
        <v/>
      </c>
      <c r="B6271" s="34">
        <v>6270</v>
      </c>
      <c r="C6271" s="19">
        <f t="shared" ca="1" si="389"/>
        <v>52200</v>
      </c>
      <c r="D6271" s="29">
        <f t="shared" ca="1" si="391"/>
        <v>0</v>
      </c>
      <c r="E6271" s="29">
        <f ca="1">IF(C6271&lt;Calculator!$D$26,0,IF(DAY($C6271)=1,IF(D6271-Calculator!$G$24&gt;0,Calculator!$G$24,D6271),0))</f>
        <v>0</v>
      </c>
      <c r="F6271" s="29">
        <f ca="1">IF(E6271&gt;0,D6271*Calculator!$G$22/12,0)</f>
        <v>0</v>
      </c>
      <c r="G6271" s="29">
        <f ca="1">IF(E6271&gt;0,(IFERROR(-PMT(Calculator!$G$22/12,Calculator!$G$23*12,Calculator!$G$20),0))-F6271,0)</f>
        <v>0</v>
      </c>
      <c r="H6271" s="29">
        <f t="shared" ca="1" si="392"/>
        <v>0</v>
      </c>
      <c r="I6271" s="29">
        <f t="shared" ca="1" si="390"/>
        <v>0</v>
      </c>
      <c r="J6271" s="30">
        <f>Calculator!$G$40</f>
        <v>6.5000000000000002E-2</v>
      </c>
      <c r="K6271" s="29">
        <f ca="1">IF(C6271&gt;=Calculator!$G$27,IF(DAY($C6271)=1,Calculator!$G$34/2,IF(DAY($C6271)=15,Calculator!$G$34/2,0)),0)</f>
        <v>0</v>
      </c>
      <c r="L6271" s="29">
        <f ca="1">IF(DAY($C6271)=28,IF(H6271=0,0,Calculator!$G$35),0)</f>
        <v>0</v>
      </c>
      <c r="M6271" s="29">
        <f ca="1">IF(I6271&gt;0,IF(DAY($C6271)=1,SUM(INDIRECT("I"&amp;(ROW(C6270)-DAY(C6270))):I6270),0),0)</f>
        <v>0</v>
      </c>
      <c r="N6271" s="29">
        <f ca="1">IF(C6271&lt;Calculator!$G$27,0,IF(C6271=Calculator!$G$27,Calculator!$G$39,IF(H6271-K6271&lt;=0,IF(D6271&gt;Calculator!$G$39,IF(H6271-K6271+E6271+L6271+M6271+Calculator!$G$39&gt;Calculator!$G$39,Calculator!$G$39-(H6271+E6271+L6271+M6271-K6271),Calculator!$G$39),D6271),0)))</f>
        <v>0</v>
      </c>
    </row>
    <row r="6272" spans="1:14" ht="15.75" thickBot="1">
      <c r="A6272" s="33" t="str">
        <f ca="1">IF(C6272=Calculator!$H$27,"F",IF(Daily!D6272+Daily!H6272=0,IF(D6271+H6271&gt;0,"L",""),""))</f>
        <v/>
      </c>
      <c r="B6272" s="34">
        <v>6271</v>
      </c>
      <c r="C6272" s="19">
        <f t="shared" ca="1" si="389"/>
        <v>52201</v>
      </c>
      <c r="D6272" s="29">
        <f t="shared" ca="1" si="391"/>
        <v>0</v>
      </c>
      <c r="E6272" s="29">
        <f ca="1">IF(C6272&lt;Calculator!$D$26,0,IF(DAY($C6272)=1,IF(D6272-Calculator!$G$24&gt;0,Calculator!$G$24,D6272),0))</f>
        <v>0</v>
      </c>
      <c r="F6272" s="29">
        <f ca="1">IF(E6272&gt;0,D6272*Calculator!$G$22/12,0)</f>
        <v>0</v>
      </c>
      <c r="G6272" s="29">
        <f ca="1">IF(E6272&gt;0,(IFERROR(-PMT(Calculator!$G$22/12,Calculator!$G$23*12,Calculator!$G$20),0))-F6272,0)</f>
        <v>0</v>
      </c>
      <c r="H6272" s="29">
        <f t="shared" ca="1" si="392"/>
        <v>0</v>
      </c>
      <c r="I6272" s="29">
        <f t="shared" ca="1" si="390"/>
        <v>0</v>
      </c>
      <c r="J6272" s="30">
        <f>Calculator!$G$40</f>
        <v>6.5000000000000002E-2</v>
      </c>
      <c r="K6272" s="29">
        <f ca="1">IF(C6272&gt;=Calculator!$G$27,IF(DAY($C6272)=1,Calculator!$G$34/2,IF(DAY($C6272)=15,Calculator!$G$34/2,0)),0)</f>
        <v>4500</v>
      </c>
      <c r="L6272" s="29">
        <f ca="1">IF(DAY($C6272)=28,IF(H6272=0,0,Calculator!$G$35),0)</f>
        <v>0</v>
      </c>
      <c r="M6272" s="29">
        <f ca="1">IF(I6272&gt;0,IF(DAY($C6272)=1,SUM(INDIRECT("I"&amp;(ROW(C6271)-DAY(C6271))):I6271),0),0)</f>
        <v>0</v>
      </c>
      <c r="N6272" s="29">
        <f ca="1">IF(C6272&lt;Calculator!$G$27,0,IF(C6272=Calculator!$G$27,Calculator!$G$39,IF(H6272-K6272&lt;=0,IF(D6272&gt;Calculator!$G$39,IF(H6272-K6272+E6272+L6272+M6272+Calculator!$G$39&gt;Calculator!$G$39,Calculator!$G$39-(H6272+E6272+L6272+M6272-K6272),Calculator!$G$39),D6272),0)))</f>
        <v>0</v>
      </c>
    </row>
    <row r="6273" spans="1:14" ht="15.75" thickBot="1">
      <c r="A6273" s="33" t="str">
        <f ca="1">IF(C6273=Calculator!$H$27,"F",IF(Daily!D6273+Daily!H6273=0,IF(D6272+H6272&gt;0,"L",""),""))</f>
        <v/>
      </c>
      <c r="B6273" s="34">
        <v>6272</v>
      </c>
      <c r="C6273" s="19">
        <f t="shared" ca="1" si="389"/>
        <v>52202</v>
      </c>
      <c r="D6273" s="29">
        <f t="shared" ca="1" si="391"/>
        <v>0</v>
      </c>
      <c r="E6273" s="29">
        <f ca="1">IF(C6273&lt;Calculator!$D$26,0,IF(DAY($C6273)=1,IF(D6273-Calculator!$G$24&gt;0,Calculator!$G$24,D6273),0))</f>
        <v>0</v>
      </c>
      <c r="F6273" s="29">
        <f ca="1">IF(E6273&gt;0,D6273*Calculator!$G$22/12,0)</f>
        <v>0</v>
      </c>
      <c r="G6273" s="29">
        <f ca="1">IF(E6273&gt;0,(IFERROR(-PMT(Calculator!$G$22/12,Calculator!$G$23*12,Calculator!$G$20),0))-F6273,0)</f>
        <v>0</v>
      </c>
      <c r="H6273" s="29">
        <f t="shared" ca="1" si="392"/>
        <v>0</v>
      </c>
      <c r="I6273" s="29">
        <f t="shared" ca="1" si="390"/>
        <v>0</v>
      </c>
      <c r="J6273" s="30">
        <f>Calculator!$G$40</f>
        <v>6.5000000000000002E-2</v>
      </c>
      <c r="K6273" s="29">
        <f ca="1">IF(C6273&gt;=Calculator!$G$27,IF(DAY($C6273)=1,Calculator!$G$34/2,IF(DAY($C6273)=15,Calculator!$G$34/2,0)),0)</f>
        <v>0</v>
      </c>
      <c r="L6273" s="29">
        <f ca="1">IF(DAY($C6273)=28,IF(H6273=0,0,Calculator!$G$35),0)</f>
        <v>0</v>
      </c>
      <c r="M6273" s="29">
        <f ca="1">IF(I6273&gt;0,IF(DAY($C6273)=1,SUM(INDIRECT("I"&amp;(ROW(C6272)-DAY(C6272))):I6272),0),0)</f>
        <v>0</v>
      </c>
      <c r="N6273" s="29">
        <f ca="1">IF(C6273&lt;Calculator!$G$27,0,IF(C6273=Calculator!$G$27,Calculator!$G$39,IF(H6273-K6273&lt;=0,IF(D6273&gt;Calculator!$G$39,IF(H6273-K6273+E6273+L6273+M6273+Calculator!$G$39&gt;Calculator!$G$39,Calculator!$G$39-(H6273+E6273+L6273+M6273-K6273),Calculator!$G$39),D6273),0)))</f>
        <v>0</v>
      </c>
    </row>
    <row r="6274" spans="1:14" ht="15.75" thickBot="1">
      <c r="A6274" s="33" t="str">
        <f ca="1">IF(C6274=Calculator!$H$27,"F",IF(Daily!D6274+Daily!H6274=0,IF(D6273+H6273&gt;0,"L",""),""))</f>
        <v/>
      </c>
      <c r="B6274" s="34">
        <v>6273</v>
      </c>
      <c r="C6274" s="19">
        <f t="shared" ca="1" si="389"/>
        <v>52203</v>
      </c>
      <c r="D6274" s="29">
        <f t="shared" ca="1" si="391"/>
        <v>0</v>
      </c>
      <c r="E6274" s="29">
        <f ca="1">IF(C6274&lt;Calculator!$D$26,0,IF(DAY($C6274)=1,IF(D6274-Calculator!$G$24&gt;0,Calculator!$G$24,D6274),0))</f>
        <v>0</v>
      </c>
      <c r="F6274" s="29">
        <f ca="1">IF(E6274&gt;0,D6274*Calculator!$G$22/12,0)</f>
        <v>0</v>
      </c>
      <c r="G6274" s="29">
        <f ca="1">IF(E6274&gt;0,(IFERROR(-PMT(Calculator!$G$22/12,Calculator!$G$23*12,Calculator!$G$20),0))-F6274,0)</f>
        <v>0</v>
      </c>
      <c r="H6274" s="29">
        <f t="shared" ca="1" si="392"/>
        <v>0</v>
      </c>
      <c r="I6274" s="29">
        <f t="shared" ca="1" si="390"/>
        <v>0</v>
      </c>
      <c r="J6274" s="30">
        <f>Calculator!$G$40</f>
        <v>6.5000000000000002E-2</v>
      </c>
      <c r="K6274" s="29">
        <f ca="1">IF(C6274&gt;=Calculator!$G$27,IF(DAY($C6274)=1,Calculator!$G$34/2,IF(DAY($C6274)=15,Calculator!$G$34/2,0)),0)</f>
        <v>0</v>
      </c>
      <c r="L6274" s="29">
        <f ca="1">IF(DAY($C6274)=28,IF(H6274=0,0,Calculator!$G$35),0)</f>
        <v>0</v>
      </c>
      <c r="M6274" s="29">
        <f ca="1">IF(I6274&gt;0,IF(DAY($C6274)=1,SUM(INDIRECT("I"&amp;(ROW(C6273)-DAY(C6273))):I6273),0),0)</f>
        <v>0</v>
      </c>
      <c r="N6274" s="29">
        <f ca="1">IF(C6274&lt;Calculator!$G$27,0,IF(C6274=Calculator!$G$27,Calculator!$G$39,IF(H6274-K6274&lt;=0,IF(D6274&gt;Calculator!$G$39,IF(H6274-K6274+E6274+L6274+M6274+Calculator!$G$39&gt;Calculator!$G$39,Calculator!$G$39-(H6274+E6274+L6274+M6274-K6274),Calculator!$G$39),D6274),0)))</f>
        <v>0</v>
      </c>
    </row>
    <row r="6275" spans="1:14" ht="15.75" thickBot="1">
      <c r="A6275" s="33" t="str">
        <f ca="1">IF(C6275=Calculator!$H$27,"F",IF(Daily!D6275+Daily!H6275=0,IF(D6274+H6274&gt;0,"L",""),""))</f>
        <v/>
      </c>
      <c r="B6275" s="34">
        <v>6274</v>
      </c>
      <c r="C6275" s="19">
        <f t="shared" ref="C6275:C6338" ca="1" si="393">C6274+1</f>
        <v>52204</v>
      </c>
      <c r="D6275" s="29">
        <f t="shared" ca="1" si="391"/>
        <v>0</v>
      </c>
      <c r="E6275" s="29">
        <f ca="1">IF(C6275&lt;Calculator!$D$26,0,IF(DAY($C6275)=1,IF(D6275-Calculator!$G$24&gt;0,Calculator!$G$24,D6275),0))</f>
        <v>0</v>
      </c>
      <c r="F6275" s="29">
        <f ca="1">IF(E6275&gt;0,D6275*Calculator!$G$22/12,0)</f>
        <v>0</v>
      </c>
      <c r="G6275" s="29">
        <f ca="1">IF(E6275&gt;0,(IFERROR(-PMT(Calculator!$G$22/12,Calculator!$G$23*12,Calculator!$G$20),0))-F6275,0)</f>
        <v>0</v>
      </c>
      <c r="H6275" s="29">
        <f t="shared" ca="1" si="392"/>
        <v>0</v>
      </c>
      <c r="I6275" s="29">
        <f t="shared" ref="I6275:I6338" ca="1" si="394">H6275*J6275/365</f>
        <v>0</v>
      </c>
      <c r="J6275" s="30">
        <f>Calculator!$G$40</f>
        <v>6.5000000000000002E-2</v>
      </c>
      <c r="K6275" s="29">
        <f ca="1">IF(C6275&gt;=Calculator!$G$27,IF(DAY($C6275)=1,Calculator!$G$34/2,IF(DAY($C6275)=15,Calculator!$G$34/2,0)),0)</f>
        <v>0</v>
      </c>
      <c r="L6275" s="29">
        <f ca="1">IF(DAY($C6275)=28,IF(H6275=0,0,Calculator!$G$35),0)</f>
        <v>0</v>
      </c>
      <c r="M6275" s="29">
        <f ca="1">IF(I6275&gt;0,IF(DAY($C6275)=1,SUM(INDIRECT("I"&amp;(ROW(C6274)-DAY(C6274))):I6274),0),0)</f>
        <v>0</v>
      </c>
      <c r="N6275" s="29">
        <f ca="1">IF(C6275&lt;Calculator!$G$27,0,IF(C6275=Calculator!$G$27,Calculator!$G$39,IF(H6275-K6275&lt;=0,IF(D6275&gt;Calculator!$G$39,IF(H6275-K6275+E6275+L6275+M6275+Calculator!$G$39&gt;Calculator!$G$39,Calculator!$G$39-(H6275+E6275+L6275+M6275-K6275),Calculator!$G$39),D6275),0)))</f>
        <v>0</v>
      </c>
    </row>
    <row r="6276" spans="1:14" ht="15.75" thickBot="1">
      <c r="A6276" s="33" t="str">
        <f ca="1">IF(C6276=Calculator!$H$27,"F",IF(Daily!D6276+Daily!H6276=0,IF(D6275+H6275&gt;0,"L",""),""))</f>
        <v/>
      </c>
      <c r="B6276" s="34">
        <v>6275</v>
      </c>
      <c r="C6276" s="19">
        <f t="shared" ca="1" si="393"/>
        <v>52205</v>
      </c>
      <c r="D6276" s="29">
        <f t="shared" ref="D6276:D6339" ca="1" si="395">IF(((D6275-G6275)-N6275)&lt;0,0,((D6275-G6275)-N6275))</f>
        <v>0</v>
      </c>
      <c r="E6276" s="29">
        <f ca="1">IF(C6276&lt;Calculator!$D$26,0,IF(DAY($C6276)=1,IF(D6276-Calculator!$G$24&gt;0,Calculator!$G$24,D6276),0))</f>
        <v>0</v>
      </c>
      <c r="F6276" s="29">
        <f ca="1">IF(E6276&gt;0,D6276*Calculator!$G$22/12,0)</f>
        <v>0</v>
      </c>
      <c r="G6276" s="29">
        <f ca="1">IF(E6276&gt;0,(IFERROR(-PMT(Calculator!$G$22/12,Calculator!$G$23*12,Calculator!$G$20),0))-F6276,0)</f>
        <v>0</v>
      </c>
      <c r="H6276" s="29">
        <f t="shared" ref="H6276:H6339" ca="1" si="396">IF((H6275-K6275+SUM(L6275:N6275)+E6275)&lt;0,0,(H6275-K6275+SUM(L6275:N6275)+E6275))</f>
        <v>0</v>
      </c>
      <c r="I6276" s="29">
        <f t="shared" ca="1" si="394"/>
        <v>0</v>
      </c>
      <c r="J6276" s="30">
        <f>Calculator!$G$40</f>
        <v>6.5000000000000002E-2</v>
      </c>
      <c r="K6276" s="29">
        <f ca="1">IF(C6276&gt;=Calculator!$G$27,IF(DAY($C6276)=1,Calculator!$G$34/2,IF(DAY($C6276)=15,Calculator!$G$34/2,0)),0)</f>
        <v>0</v>
      </c>
      <c r="L6276" s="29">
        <f ca="1">IF(DAY($C6276)=28,IF(H6276=0,0,Calculator!$G$35),0)</f>
        <v>0</v>
      </c>
      <c r="M6276" s="29">
        <f ca="1">IF(I6276&gt;0,IF(DAY($C6276)=1,SUM(INDIRECT("I"&amp;(ROW(C6275)-DAY(C6275))):I6275),0),0)</f>
        <v>0</v>
      </c>
      <c r="N6276" s="29">
        <f ca="1">IF(C6276&lt;Calculator!$G$27,0,IF(C6276=Calculator!$G$27,Calculator!$G$39,IF(H6276-K6276&lt;=0,IF(D6276&gt;Calculator!$G$39,IF(H6276-K6276+E6276+L6276+M6276+Calculator!$G$39&gt;Calculator!$G$39,Calculator!$G$39-(H6276+E6276+L6276+M6276-K6276),Calculator!$G$39),D6276),0)))</f>
        <v>0</v>
      </c>
    </row>
    <row r="6277" spans="1:14" ht="15.75" thickBot="1">
      <c r="A6277" s="33" t="str">
        <f ca="1">IF(C6277=Calculator!$H$27,"F",IF(Daily!D6277+Daily!H6277=0,IF(D6276+H6276&gt;0,"L",""),""))</f>
        <v/>
      </c>
      <c r="B6277" s="34">
        <v>6276</v>
      </c>
      <c r="C6277" s="19">
        <f t="shared" ca="1" si="393"/>
        <v>52206</v>
      </c>
      <c r="D6277" s="29">
        <f t="shared" ca="1" si="395"/>
        <v>0</v>
      </c>
      <c r="E6277" s="29">
        <f ca="1">IF(C6277&lt;Calculator!$D$26,0,IF(DAY($C6277)=1,IF(D6277-Calculator!$G$24&gt;0,Calculator!$G$24,D6277),0))</f>
        <v>0</v>
      </c>
      <c r="F6277" s="29">
        <f ca="1">IF(E6277&gt;0,D6277*Calculator!$G$22/12,0)</f>
        <v>0</v>
      </c>
      <c r="G6277" s="29">
        <f ca="1">IF(E6277&gt;0,(IFERROR(-PMT(Calculator!$G$22/12,Calculator!$G$23*12,Calculator!$G$20),0))-F6277,0)</f>
        <v>0</v>
      </c>
      <c r="H6277" s="29">
        <f t="shared" ca="1" si="396"/>
        <v>0</v>
      </c>
      <c r="I6277" s="29">
        <f t="shared" ca="1" si="394"/>
        <v>0</v>
      </c>
      <c r="J6277" s="30">
        <f>Calculator!$G$40</f>
        <v>6.5000000000000002E-2</v>
      </c>
      <c r="K6277" s="29">
        <f ca="1">IF(C6277&gt;=Calculator!$G$27,IF(DAY($C6277)=1,Calculator!$G$34/2,IF(DAY($C6277)=15,Calculator!$G$34/2,0)),0)</f>
        <v>0</v>
      </c>
      <c r="L6277" s="29">
        <f ca="1">IF(DAY($C6277)=28,IF(H6277=0,0,Calculator!$G$35),0)</f>
        <v>0</v>
      </c>
      <c r="M6277" s="29">
        <f ca="1">IF(I6277&gt;0,IF(DAY($C6277)=1,SUM(INDIRECT("I"&amp;(ROW(C6276)-DAY(C6276))):I6276),0),0)</f>
        <v>0</v>
      </c>
      <c r="N6277" s="29">
        <f ca="1">IF(C6277&lt;Calculator!$G$27,0,IF(C6277=Calculator!$G$27,Calculator!$G$39,IF(H6277-K6277&lt;=0,IF(D6277&gt;Calculator!$G$39,IF(H6277-K6277+E6277+L6277+M6277+Calculator!$G$39&gt;Calculator!$G$39,Calculator!$G$39-(H6277+E6277+L6277+M6277-K6277),Calculator!$G$39),D6277),0)))</f>
        <v>0</v>
      </c>
    </row>
    <row r="6278" spans="1:14" ht="15.75" thickBot="1">
      <c r="A6278" s="33" t="str">
        <f ca="1">IF(C6278=Calculator!$H$27,"F",IF(Daily!D6278+Daily!H6278=0,IF(D6277+H6277&gt;0,"L",""),""))</f>
        <v/>
      </c>
      <c r="B6278" s="34">
        <v>6277</v>
      </c>
      <c r="C6278" s="19">
        <f t="shared" ca="1" si="393"/>
        <v>52207</v>
      </c>
      <c r="D6278" s="29">
        <f t="shared" ca="1" si="395"/>
        <v>0</v>
      </c>
      <c r="E6278" s="29">
        <f ca="1">IF(C6278&lt;Calculator!$D$26,0,IF(DAY($C6278)=1,IF(D6278-Calculator!$G$24&gt;0,Calculator!$G$24,D6278),0))</f>
        <v>0</v>
      </c>
      <c r="F6278" s="29">
        <f ca="1">IF(E6278&gt;0,D6278*Calculator!$G$22/12,0)</f>
        <v>0</v>
      </c>
      <c r="G6278" s="29">
        <f ca="1">IF(E6278&gt;0,(IFERROR(-PMT(Calculator!$G$22/12,Calculator!$G$23*12,Calculator!$G$20),0))-F6278,0)</f>
        <v>0</v>
      </c>
      <c r="H6278" s="29">
        <f t="shared" ca="1" si="396"/>
        <v>0</v>
      </c>
      <c r="I6278" s="29">
        <f t="shared" ca="1" si="394"/>
        <v>0</v>
      </c>
      <c r="J6278" s="30">
        <f>Calculator!$G$40</f>
        <v>6.5000000000000002E-2</v>
      </c>
      <c r="K6278" s="29">
        <f ca="1">IF(C6278&gt;=Calculator!$G$27,IF(DAY($C6278)=1,Calculator!$G$34/2,IF(DAY($C6278)=15,Calculator!$G$34/2,0)),0)</f>
        <v>0</v>
      </c>
      <c r="L6278" s="29">
        <f ca="1">IF(DAY($C6278)=28,IF(H6278=0,0,Calculator!$G$35),0)</f>
        <v>0</v>
      </c>
      <c r="M6278" s="29">
        <f ca="1">IF(I6278&gt;0,IF(DAY($C6278)=1,SUM(INDIRECT("I"&amp;(ROW(C6277)-DAY(C6277))):I6277),0),0)</f>
        <v>0</v>
      </c>
      <c r="N6278" s="29">
        <f ca="1">IF(C6278&lt;Calculator!$G$27,0,IF(C6278=Calculator!$G$27,Calculator!$G$39,IF(H6278-K6278&lt;=0,IF(D6278&gt;Calculator!$G$39,IF(H6278-K6278+E6278+L6278+M6278+Calculator!$G$39&gt;Calculator!$G$39,Calculator!$G$39-(H6278+E6278+L6278+M6278-K6278),Calculator!$G$39),D6278),0)))</f>
        <v>0</v>
      </c>
    </row>
    <row r="6279" spans="1:14" ht="15.75" thickBot="1">
      <c r="A6279" s="33" t="str">
        <f ca="1">IF(C6279=Calculator!$H$27,"F",IF(Daily!D6279+Daily!H6279=0,IF(D6278+H6278&gt;0,"L",""),""))</f>
        <v/>
      </c>
      <c r="B6279" s="34">
        <v>6278</v>
      </c>
      <c r="C6279" s="19">
        <f t="shared" ca="1" si="393"/>
        <v>52208</v>
      </c>
      <c r="D6279" s="29">
        <f t="shared" ca="1" si="395"/>
        <v>0</v>
      </c>
      <c r="E6279" s="29">
        <f ca="1">IF(C6279&lt;Calculator!$D$26,0,IF(DAY($C6279)=1,IF(D6279-Calculator!$G$24&gt;0,Calculator!$G$24,D6279),0))</f>
        <v>0</v>
      </c>
      <c r="F6279" s="29">
        <f ca="1">IF(E6279&gt;0,D6279*Calculator!$G$22/12,0)</f>
        <v>0</v>
      </c>
      <c r="G6279" s="29">
        <f ca="1">IF(E6279&gt;0,(IFERROR(-PMT(Calculator!$G$22/12,Calculator!$G$23*12,Calculator!$G$20),0))-F6279,0)</f>
        <v>0</v>
      </c>
      <c r="H6279" s="29">
        <f t="shared" ca="1" si="396"/>
        <v>0</v>
      </c>
      <c r="I6279" s="29">
        <f t="shared" ca="1" si="394"/>
        <v>0</v>
      </c>
      <c r="J6279" s="30">
        <f>Calculator!$G$40</f>
        <v>6.5000000000000002E-2</v>
      </c>
      <c r="K6279" s="29">
        <f ca="1">IF(C6279&gt;=Calculator!$G$27,IF(DAY($C6279)=1,Calculator!$G$34/2,IF(DAY($C6279)=15,Calculator!$G$34/2,0)),0)</f>
        <v>0</v>
      </c>
      <c r="L6279" s="29">
        <f ca="1">IF(DAY($C6279)=28,IF(H6279=0,0,Calculator!$G$35),0)</f>
        <v>0</v>
      </c>
      <c r="M6279" s="29">
        <f ca="1">IF(I6279&gt;0,IF(DAY($C6279)=1,SUM(INDIRECT("I"&amp;(ROW(C6278)-DAY(C6278))):I6278),0),0)</f>
        <v>0</v>
      </c>
      <c r="N6279" s="29">
        <f ca="1">IF(C6279&lt;Calculator!$G$27,0,IF(C6279=Calculator!$G$27,Calculator!$G$39,IF(H6279-K6279&lt;=0,IF(D6279&gt;Calculator!$G$39,IF(H6279-K6279+E6279+L6279+M6279+Calculator!$G$39&gt;Calculator!$G$39,Calculator!$G$39-(H6279+E6279+L6279+M6279-K6279),Calculator!$G$39),D6279),0)))</f>
        <v>0</v>
      </c>
    </row>
    <row r="6280" spans="1:14" ht="15.75" thickBot="1">
      <c r="A6280" s="33" t="str">
        <f ca="1">IF(C6280=Calculator!$H$27,"F",IF(Daily!D6280+Daily!H6280=0,IF(D6279+H6279&gt;0,"L",""),""))</f>
        <v/>
      </c>
      <c r="B6280" s="34">
        <v>6279</v>
      </c>
      <c r="C6280" s="19">
        <f t="shared" ca="1" si="393"/>
        <v>52209</v>
      </c>
      <c r="D6280" s="29">
        <f t="shared" ca="1" si="395"/>
        <v>0</v>
      </c>
      <c r="E6280" s="29">
        <f ca="1">IF(C6280&lt;Calculator!$D$26,0,IF(DAY($C6280)=1,IF(D6280-Calculator!$G$24&gt;0,Calculator!$G$24,D6280),0))</f>
        <v>0</v>
      </c>
      <c r="F6280" s="29">
        <f ca="1">IF(E6280&gt;0,D6280*Calculator!$G$22/12,0)</f>
        <v>0</v>
      </c>
      <c r="G6280" s="29">
        <f ca="1">IF(E6280&gt;0,(IFERROR(-PMT(Calculator!$G$22/12,Calculator!$G$23*12,Calculator!$G$20),0))-F6280,0)</f>
        <v>0</v>
      </c>
      <c r="H6280" s="29">
        <f t="shared" ca="1" si="396"/>
        <v>0</v>
      </c>
      <c r="I6280" s="29">
        <f t="shared" ca="1" si="394"/>
        <v>0</v>
      </c>
      <c r="J6280" s="30">
        <f>Calculator!$G$40</f>
        <v>6.5000000000000002E-2</v>
      </c>
      <c r="K6280" s="29">
        <f ca="1">IF(C6280&gt;=Calculator!$G$27,IF(DAY($C6280)=1,Calculator!$G$34/2,IF(DAY($C6280)=15,Calculator!$G$34/2,0)),0)</f>
        <v>0</v>
      </c>
      <c r="L6280" s="29">
        <f ca="1">IF(DAY($C6280)=28,IF(H6280=0,0,Calculator!$G$35),0)</f>
        <v>0</v>
      </c>
      <c r="M6280" s="29">
        <f ca="1">IF(I6280&gt;0,IF(DAY($C6280)=1,SUM(INDIRECT("I"&amp;(ROW(C6279)-DAY(C6279))):I6279),0),0)</f>
        <v>0</v>
      </c>
      <c r="N6280" s="29">
        <f ca="1">IF(C6280&lt;Calculator!$G$27,0,IF(C6280=Calculator!$G$27,Calculator!$G$39,IF(H6280-K6280&lt;=0,IF(D6280&gt;Calculator!$G$39,IF(H6280-K6280+E6280+L6280+M6280+Calculator!$G$39&gt;Calculator!$G$39,Calculator!$G$39-(H6280+E6280+L6280+M6280-K6280),Calculator!$G$39),D6280),0)))</f>
        <v>0</v>
      </c>
    </row>
    <row r="6281" spans="1:14" ht="15.75" thickBot="1">
      <c r="A6281" s="33" t="str">
        <f ca="1">IF(C6281=Calculator!$H$27,"F",IF(Daily!D6281+Daily!H6281=0,IF(D6280+H6280&gt;0,"L",""),""))</f>
        <v/>
      </c>
      <c r="B6281" s="34">
        <v>6280</v>
      </c>
      <c r="C6281" s="19">
        <f t="shared" ca="1" si="393"/>
        <v>52210</v>
      </c>
      <c r="D6281" s="29">
        <f t="shared" ca="1" si="395"/>
        <v>0</v>
      </c>
      <c r="E6281" s="29">
        <f ca="1">IF(C6281&lt;Calculator!$D$26,0,IF(DAY($C6281)=1,IF(D6281-Calculator!$G$24&gt;0,Calculator!$G$24,D6281),0))</f>
        <v>0</v>
      </c>
      <c r="F6281" s="29">
        <f ca="1">IF(E6281&gt;0,D6281*Calculator!$G$22/12,0)</f>
        <v>0</v>
      </c>
      <c r="G6281" s="29">
        <f ca="1">IF(E6281&gt;0,(IFERROR(-PMT(Calculator!$G$22/12,Calculator!$G$23*12,Calculator!$G$20),0))-F6281,0)</f>
        <v>0</v>
      </c>
      <c r="H6281" s="29">
        <f t="shared" ca="1" si="396"/>
        <v>0</v>
      </c>
      <c r="I6281" s="29">
        <f t="shared" ca="1" si="394"/>
        <v>0</v>
      </c>
      <c r="J6281" s="30">
        <f>Calculator!$G$40</f>
        <v>6.5000000000000002E-2</v>
      </c>
      <c r="K6281" s="29">
        <f ca="1">IF(C6281&gt;=Calculator!$G$27,IF(DAY($C6281)=1,Calculator!$G$34/2,IF(DAY($C6281)=15,Calculator!$G$34/2,0)),0)</f>
        <v>0</v>
      </c>
      <c r="L6281" s="29">
        <f ca="1">IF(DAY($C6281)=28,IF(H6281=0,0,Calculator!$G$35),0)</f>
        <v>0</v>
      </c>
      <c r="M6281" s="29">
        <f ca="1">IF(I6281&gt;0,IF(DAY($C6281)=1,SUM(INDIRECT("I"&amp;(ROW(C6280)-DAY(C6280))):I6280),0),0)</f>
        <v>0</v>
      </c>
      <c r="N6281" s="29">
        <f ca="1">IF(C6281&lt;Calculator!$G$27,0,IF(C6281=Calculator!$G$27,Calculator!$G$39,IF(H6281-K6281&lt;=0,IF(D6281&gt;Calculator!$G$39,IF(H6281-K6281+E6281+L6281+M6281+Calculator!$G$39&gt;Calculator!$G$39,Calculator!$G$39-(H6281+E6281+L6281+M6281-K6281),Calculator!$G$39),D6281),0)))</f>
        <v>0</v>
      </c>
    </row>
    <row r="6282" spans="1:14" ht="15.75" thickBot="1">
      <c r="A6282" s="33" t="str">
        <f ca="1">IF(C6282=Calculator!$H$27,"F",IF(Daily!D6282+Daily!H6282=0,IF(D6281+H6281&gt;0,"L",""),""))</f>
        <v/>
      </c>
      <c r="B6282" s="34">
        <v>6281</v>
      </c>
      <c r="C6282" s="19">
        <f t="shared" ca="1" si="393"/>
        <v>52211</v>
      </c>
      <c r="D6282" s="29">
        <f t="shared" ca="1" si="395"/>
        <v>0</v>
      </c>
      <c r="E6282" s="29">
        <f ca="1">IF(C6282&lt;Calculator!$D$26,0,IF(DAY($C6282)=1,IF(D6282-Calculator!$G$24&gt;0,Calculator!$G$24,D6282),0))</f>
        <v>0</v>
      </c>
      <c r="F6282" s="29">
        <f ca="1">IF(E6282&gt;0,D6282*Calculator!$G$22/12,0)</f>
        <v>0</v>
      </c>
      <c r="G6282" s="29">
        <f ca="1">IF(E6282&gt;0,(IFERROR(-PMT(Calculator!$G$22/12,Calculator!$G$23*12,Calculator!$G$20),0))-F6282,0)</f>
        <v>0</v>
      </c>
      <c r="H6282" s="29">
        <f t="shared" ca="1" si="396"/>
        <v>0</v>
      </c>
      <c r="I6282" s="29">
        <f t="shared" ca="1" si="394"/>
        <v>0</v>
      </c>
      <c r="J6282" s="30">
        <f>Calculator!$G$40</f>
        <v>6.5000000000000002E-2</v>
      </c>
      <c r="K6282" s="29">
        <f ca="1">IF(C6282&gt;=Calculator!$G$27,IF(DAY($C6282)=1,Calculator!$G$34/2,IF(DAY($C6282)=15,Calculator!$G$34/2,0)),0)</f>
        <v>0</v>
      </c>
      <c r="L6282" s="29">
        <f ca="1">IF(DAY($C6282)=28,IF(H6282=0,0,Calculator!$G$35),0)</f>
        <v>0</v>
      </c>
      <c r="M6282" s="29">
        <f ca="1">IF(I6282&gt;0,IF(DAY($C6282)=1,SUM(INDIRECT("I"&amp;(ROW(C6281)-DAY(C6281))):I6281),0),0)</f>
        <v>0</v>
      </c>
      <c r="N6282" s="29">
        <f ca="1">IF(C6282&lt;Calculator!$G$27,0,IF(C6282=Calculator!$G$27,Calculator!$G$39,IF(H6282-K6282&lt;=0,IF(D6282&gt;Calculator!$G$39,IF(H6282-K6282+E6282+L6282+M6282+Calculator!$G$39&gt;Calculator!$G$39,Calculator!$G$39-(H6282+E6282+L6282+M6282-K6282),Calculator!$G$39),D6282),0)))</f>
        <v>0</v>
      </c>
    </row>
    <row r="6283" spans="1:14" ht="15.75" thickBot="1">
      <c r="A6283" s="33" t="str">
        <f ca="1">IF(C6283=Calculator!$H$27,"F",IF(Daily!D6283+Daily!H6283=0,IF(D6282+H6282&gt;0,"L",""),""))</f>
        <v/>
      </c>
      <c r="B6283" s="34">
        <v>6282</v>
      </c>
      <c r="C6283" s="19">
        <f t="shared" ca="1" si="393"/>
        <v>52212</v>
      </c>
      <c r="D6283" s="29">
        <f t="shared" ca="1" si="395"/>
        <v>0</v>
      </c>
      <c r="E6283" s="29">
        <f ca="1">IF(C6283&lt;Calculator!$D$26,0,IF(DAY($C6283)=1,IF(D6283-Calculator!$G$24&gt;0,Calculator!$G$24,D6283),0))</f>
        <v>0</v>
      </c>
      <c r="F6283" s="29">
        <f ca="1">IF(E6283&gt;0,D6283*Calculator!$G$22/12,0)</f>
        <v>0</v>
      </c>
      <c r="G6283" s="29">
        <f ca="1">IF(E6283&gt;0,(IFERROR(-PMT(Calculator!$G$22/12,Calculator!$G$23*12,Calculator!$G$20),0))-F6283,0)</f>
        <v>0</v>
      </c>
      <c r="H6283" s="29">
        <f t="shared" ca="1" si="396"/>
        <v>0</v>
      </c>
      <c r="I6283" s="29">
        <f t="shared" ca="1" si="394"/>
        <v>0</v>
      </c>
      <c r="J6283" s="30">
        <f>Calculator!$G$40</f>
        <v>6.5000000000000002E-2</v>
      </c>
      <c r="K6283" s="29">
        <f ca="1">IF(C6283&gt;=Calculator!$G$27,IF(DAY($C6283)=1,Calculator!$G$34/2,IF(DAY($C6283)=15,Calculator!$G$34/2,0)),0)</f>
        <v>0</v>
      </c>
      <c r="L6283" s="29">
        <f ca="1">IF(DAY($C6283)=28,IF(H6283=0,0,Calculator!$G$35),0)</f>
        <v>0</v>
      </c>
      <c r="M6283" s="29">
        <f ca="1">IF(I6283&gt;0,IF(DAY($C6283)=1,SUM(INDIRECT("I"&amp;(ROW(C6282)-DAY(C6282))):I6282),0),0)</f>
        <v>0</v>
      </c>
      <c r="N6283" s="29">
        <f ca="1">IF(C6283&lt;Calculator!$G$27,0,IF(C6283=Calculator!$G$27,Calculator!$G$39,IF(H6283-K6283&lt;=0,IF(D6283&gt;Calculator!$G$39,IF(H6283-K6283+E6283+L6283+M6283+Calculator!$G$39&gt;Calculator!$G$39,Calculator!$G$39-(H6283+E6283+L6283+M6283-K6283),Calculator!$G$39),D6283),0)))</f>
        <v>0</v>
      </c>
    </row>
    <row r="6284" spans="1:14" ht="15.75" thickBot="1">
      <c r="A6284" s="33" t="str">
        <f ca="1">IF(C6284=Calculator!$H$27,"F",IF(Daily!D6284+Daily!H6284=0,IF(D6283+H6283&gt;0,"L",""),""))</f>
        <v/>
      </c>
      <c r="B6284" s="34">
        <v>6283</v>
      </c>
      <c r="C6284" s="19">
        <f t="shared" ca="1" si="393"/>
        <v>52213</v>
      </c>
      <c r="D6284" s="29">
        <f t="shared" ca="1" si="395"/>
        <v>0</v>
      </c>
      <c r="E6284" s="29">
        <f ca="1">IF(C6284&lt;Calculator!$D$26,0,IF(DAY($C6284)=1,IF(D6284-Calculator!$G$24&gt;0,Calculator!$G$24,D6284),0))</f>
        <v>0</v>
      </c>
      <c r="F6284" s="29">
        <f ca="1">IF(E6284&gt;0,D6284*Calculator!$G$22/12,0)</f>
        <v>0</v>
      </c>
      <c r="G6284" s="29">
        <f ca="1">IF(E6284&gt;0,(IFERROR(-PMT(Calculator!$G$22/12,Calculator!$G$23*12,Calculator!$G$20),0))-F6284,0)</f>
        <v>0</v>
      </c>
      <c r="H6284" s="29">
        <f t="shared" ca="1" si="396"/>
        <v>0</v>
      </c>
      <c r="I6284" s="29">
        <f t="shared" ca="1" si="394"/>
        <v>0</v>
      </c>
      <c r="J6284" s="30">
        <f>Calculator!$G$40</f>
        <v>6.5000000000000002E-2</v>
      </c>
      <c r="K6284" s="29">
        <f ca="1">IF(C6284&gt;=Calculator!$G$27,IF(DAY($C6284)=1,Calculator!$G$34/2,IF(DAY($C6284)=15,Calculator!$G$34/2,0)),0)</f>
        <v>0</v>
      </c>
      <c r="L6284" s="29">
        <f ca="1">IF(DAY($C6284)=28,IF(H6284=0,0,Calculator!$G$35),0)</f>
        <v>0</v>
      </c>
      <c r="M6284" s="29">
        <f ca="1">IF(I6284&gt;0,IF(DAY($C6284)=1,SUM(INDIRECT("I"&amp;(ROW(C6283)-DAY(C6283))):I6283),0),0)</f>
        <v>0</v>
      </c>
      <c r="N6284" s="29">
        <f ca="1">IF(C6284&lt;Calculator!$G$27,0,IF(C6284=Calculator!$G$27,Calculator!$G$39,IF(H6284-K6284&lt;=0,IF(D6284&gt;Calculator!$G$39,IF(H6284-K6284+E6284+L6284+M6284+Calculator!$G$39&gt;Calculator!$G$39,Calculator!$G$39-(H6284+E6284+L6284+M6284-K6284),Calculator!$G$39),D6284),0)))</f>
        <v>0</v>
      </c>
    </row>
    <row r="6285" spans="1:14" ht="15.75" thickBot="1">
      <c r="A6285" s="33" t="str">
        <f ca="1">IF(C6285=Calculator!$H$27,"F",IF(Daily!D6285+Daily!H6285=0,IF(D6284+H6284&gt;0,"L",""),""))</f>
        <v/>
      </c>
      <c r="B6285" s="34">
        <v>6284</v>
      </c>
      <c r="C6285" s="19">
        <f t="shared" ca="1" si="393"/>
        <v>52214</v>
      </c>
      <c r="D6285" s="29">
        <f t="shared" ca="1" si="395"/>
        <v>0</v>
      </c>
      <c r="E6285" s="29">
        <f ca="1">IF(C6285&lt;Calculator!$D$26,0,IF(DAY($C6285)=1,IF(D6285-Calculator!$G$24&gt;0,Calculator!$G$24,D6285),0))</f>
        <v>0</v>
      </c>
      <c r="F6285" s="29">
        <f ca="1">IF(E6285&gt;0,D6285*Calculator!$G$22/12,0)</f>
        <v>0</v>
      </c>
      <c r="G6285" s="29">
        <f ca="1">IF(E6285&gt;0,(IFERROR(-PMT(Calculator!$G$22/12,Calculator!$G$23*12,Calculator!$G$20),0))-F6285,0)</f>
        <v>0</v>
      </c>
      <c r="H6285" s="29">
        <f t="shared" ca="1" si="396"/>
        <v>0</v>
      </c>
      <c r="I6285" s="29">
        <f t="shared" ca="1" si="394"/>
        <v>0</v>
      </c>
      <c r="J6285" s="30">
        <f>Calculator!$G$40</f>
        <v>6.5000000000000002E-2</v>
      </c>
      <c r="K6285" s="29">
        <f ca="1">IF(C6285&gt;=Calculator!$G$27,IF(DAY($C6285)=1,Calculator!$G$34/2,IF(DAY($C6285)=15,Calculator!$G$34/2,0)),0)</f>
        <v>0</v>
      </c>
      <c r="L6285" s="29">
        <f ca="1">IF(DAY($C6285)=28,IF(H6285=0,0,Calculator!$G$35),0)</f>
        <v>0</v>
      </c>
      <c r="M6285" s="29">
        <f ca="1">IF(I6285&gt;0,IF(DAY($C6285)=1,SUM(INDIRECT("I"&amp;(ROW(C6284)-DAY(C6284))):I6284),0),0)</f>
        <v>0</v>
      </c>
      <c r="N6285" s="29">
        <f ca="1">IF(C6285&lt;Calculator!$G$27,0,IF(C6285=Calculator!$G$27,Calculator!$G$39,IF(H6285-K6285&lt;=0,IF(D6285&gt;Calculator!$G$39,IF(H6285-K6285+E6285+L6285+M6285+Calculator!$G$39&gt;Calculator!$G$39,Calculator!$G$39-(H6285+E6285+L6285+M6285-K6285),Calculator!$G$39),D6285),0)))</f>
        <v>0</v>
      </c>
    </row>
    <row r="6286" spans="1:14" ht="15.75" thickBot="1">
      <c r="A6286" s="33" t="str">
        <f ca="1">IF(C6286=Calculator!$H$27,"F",IF(Daily!D6286+Daily!H6286=0,IF(D6285+H6285&gt;0,"L",""),""))</f>
        <v/>
      </c>
      <c r="B6286" s="34">
        <v>6285</v>
      </c>
      <c r="C6286" s="19">
        <f t="shared" ca="1" si="393"/>
        <v>52215</v>
      </c>
      <c r="D6286" s="29">
        <f t="shared" ca="1" si="395"/>
        <v>0</v>
      </c>
      <c r="E6286" s="29">
        <f ca="1">IF(C6286&lt;Calculator!$D$26,0,IF(DAY($C6286)=1,IF(D6286-Calculator!$G$24&gt;0,Calculator!$G$24,D6286),0))</f>
        <v>0</v>
      </c>
      <c r="F6286" s="29">
        <f ca="1">IF(E6286&gt;0,D6286*Calculator!$G$22/12,0)</f>
        <v>0</v>
      </c>
      <c r="G6286" s="29">
        <f ca="1">IF(E6286&gt;0,(IFERROR(-PMT(Calculator!$G$22/12,Calculator!$G$23*12,Calculator!$G$20),0))-F6286,0)</f>
        <v>0</v>
      </c>
      <c r="H6286" s="29">
        <f t="shared" ca="1" si="396"/>
        <v>0</v>
      </c>
      <c r="I6286" s="29">
        <f t="shared" ca="1" si="394"/>
        <v>0</v>
      </c>
      <c r="J6286" s="30">
        <f>Calculator!$G$40</f>
        <v>6.5000000000000002E-2</v>
      </c>
      <c r="K6286" s="29">
        <f ca="1">IF(C6286&gt;=Calculator!$G$27,IF(DAY($C6286)=1,Calculator!$G$34/2,IF(DAY($C6286)=15,Calculator!$G$34/2,0)),0)</f>
        <v>4500</v>
      </c>
      <c r="L6286" s="29">
        <f ca="1">IF(DAY($C6286)=28,IF(H6286=0,0,Calculator!$G$35),0)</f>
        <v>0</v>
      </c>
      <c r="M6286" s="29">
        <f ca="1">IF(I6286&gt;0,IF(DAY($C6286)=1,SUM(INDIRECT("I"&amp;(ROW(C6285)-DAY(C6285))):I6285),0),0)</f>
        <v>0</v>
      </c>
      <c r="N6286" s="29">
        <f ca="1">IF(C6286&lt;Calculator!$G$27,0,IF(C6286=Calculator!$G$27,Calculator!$G$39,IF(H6286-K6286&lt;=0,IF(D6286&gt;Calculator!$G$39,IF(H6286-K6286+E6286+L6286+M6286+Calculator!$G$39&gt;Calculator!$G$39,Calculator!$G$39-(H6286+E6286+L6286+M6286-K6286),Calculator!$G$39),D6286),0)))</f>
        <v>0</v>
      </c>
    </row>
    <row r="6287" spans="1:14" ht="15.75" thickBot="1">
      <c r="A6287" s="33" t="str">
        <f ca="1">IF(C6287=Calculator!$H$27,"F",IF(Daily!D6287+Daily!H6287=0,IF(D6286+H6286&gt;0,"L",""),""))</f>
        <v/>
      </c>
      <c r="B6287" s="34">
        <v>6286</v>
      </c>
      <c r="C6287" s="19">
        <f t="shared" ca="1" si="393"/>
        <v>52216</v>
      </c>
      <c r="D6287" s="29">
        <f t="shared" ca="1" si="395"/>
        <v>0</v>
      </c>
      <c r="E6287" s="29">
        <f ca="1">IF(C6287&lt;Calculator!$D$26,0,IF(DAY($C6287)=1,IF(D6287-Calculator!$G$24&gt;0,Calculator!$G$24,D6287),0))</f>
        <v>0</v>
      </c>
      <c r="F6287" s="29">
        <f ca="1">IF(E6287&gt;0,D6287*Calculator!$G$22/12,0)</f>
        <v>0</v>
      </c>
      <c r="G6287" s="29">
        <f ca="1">IF(E6287&gt;0,(IFERROR(-PMT(Calculator!$G$22/12,Calculator!$G$23*12,Calculator!$G$20),0))-F6287,0)</f>
        <v>0</v>
      </c>
      <c r="H6287" s="29">
        <f t="shared" ca="1" si="396"/>
        <v>0</v>
      </c>
      <c r="I6287" s="29">
        <f t="shared" ca="1" si="394"/>
        <v>0</v>
      </c>
      <c r="J6287" s="30">
        <f>Calculator!$G$40</f>
        <v>6.5000000000000002E-2</v>
      </c>
      <c r="K6287" s="29">
        <f ca="1">IF(C6287&gt;=Calculator!$G$27,IF(DAY($C6287)=1,Calculator!$G$34/2,IF(DAY($C6287)=15,Calculator!$G$34/2,0)),0)</f>
        <v>0</v>
      </c>
      <c r="L6287" s="29">
        <f ca="1">IF(DAY($C6287)=28,IF(H6287=0,0,Calculator!$G$35),0)</f>
        <v>0</v>
      </c>
      <c r="M6287" s="29">
        <f ca="1">IF(I6287&gt;0,IF(DAY($C6287)=1,SUM(INDIRECT("I"&amp;(ROW(C6286)-DAY(C6286))):I6286),0),0)</f>
        <v>0</v>
      </c>
      <c r="N6287" s="29">
        <f ca="1">IF(C6287&lt;Calculator!$G$27,0,IF(C6287=Calculator!$G$27,Calculator!$G$39,IF(H6287-K6287&lt;=0,IF(D6287&gt;Calculator!$G$39,IF(H6287-K6287+E6287+L6287+M6287+Calculator!$G$39&gt;Calculator!$G$39,Calculator!$G$39-(H6287+E6287+L6287+M6287-K6287),Calculator!$G$39),D6287),0)))</f>
        <v>0</v>
      </c>
    </row>
    <row r="6288" spans="1:14" ht="15.75" thickBot="1">
      <c r="A6288" s="33" t="str">
        <f ca="1">IF(C6288=Calculator!$H$27,"F",IF(Daily!D6288+Daily!H6288=0,IF(D6287+H6287&gt;0,"L",""),""))</f>
        <v/>
      </c>
      <c r="B6288" s="34">
        <v>6287</v>
      </c>
      <c r="C6288" s="19">
        <f t="shared" ca="1" si="393"/>
        <v>52217</v>
      </c>
      <c r="D6288" s="29">
        <f t="shared" ca="1" si="395"/>
        <v>0</v>
      </c>
      <c r="E6288" s="29">
        <f ca="1">IF(C6288&lt;Calculator!$D$26,0,IF(DAY($C6288)=1,IF(D6288-Calculator!$G$24&gt;0,Calculator!$G$24,D6288),0))</f>
        <v>0</v>
      </c>
      <c r="F6288" s="29">
        <f ca="1">IF(E6288&gt;0,D6288*Calculator!$G$22/12,0)</f>
        <v>0</v>
      </c>
      <c r="G6288" s="29">
        <f ca="1">IF(E6288&gt;0,(IFERROR(-PMT(Calculator!$G$22/12,Calculator!$G$23*12,Calculator!$G$20),0))-F6288,0)</f>
        <v>0</v>
      </c>
      <c r="H6288" s="29">
        <f t="shared" ca="1" si="396"/>
        <v>0</v>
      </c>
      <c r="I6288" s="29">
        <f t="shared" ca="1" si="394"/>
        <v>0</v>
      </c>
      <c r="J6288" s="30">
        <f>Calculator!$G$40</f>
        <v>6.5000000000000002E-2</v>
      </c>
      <c r="K6288" s="29">
        <f ca="1">IF(C6288&gt;=Calculator!$G$27,IF(DAY($C6288)=1,Calculator!$G$34/2,IF(DAY($C6288)=15,Calculator!$G$34/2,0)),0)</f>
        <v>0</v>
      </c>
      <c r="L6288" s="29">
        <f ca="1">IF(DAY($C6288)=28,IF(H6288=0,0,Calculator!$G$35),0)</f>
        <v>0</v>
      </c>
      <c r="M6288" s="29">
        <f ca="1">IF(I6288&gt;0,IF(DAY($C6288)=1,SUM(INDIRECT("I"&amp;(ROW(C6287)-DAY(C6287))):I6287),0),0)</f>
        <v>0</v>
      </c>
      <c r="N6288" s="29">
        <f ca="1">IF(C6288&lt;Calculator!$G$27,0,IF(C6288=Calculator!$G$27,Calculator!$G$39,IF(H6288-K6288&lt;=0,IF(D6288&gt;Calculator!$G$39,IF(H6288-K6288+E6288+L6288+M6288+Calculator!$G$39&gt;Calculator!$G$39,Calculator!$G$39-(H6288+E6288+L6288+M6288-K6288),Calculator!$G$39),D6288),0)))</f>
        <v>0</v>
      </c>
    </row>
    <row r="6289" spans="1:14" ht="15.75" thickBot="1">
      <c r="A6289" s="33" t="str">
        <f ca="1">IF(C6289=Calculator!$H$27,"F",IF(Daily!D6289+Daily!H6289=0,IF(D6288+H6288&gt;0,"L",""),""))</f>
        <v/>
      </c>
      <c r="B6289" s="34">
        <v>6288</v>
      </c>
      <c r="C6289" s="19">
        <f t="shared" ca="1" si="393"/>
        <v>52218</v>
      </c>
      <c r="D6289" s="29">
        <f t="shared" ca="1" si="395"/>
        <v>0</v>
      </c>
      <c r="E6289" s="29">
        <f ca="1">IF(C6289&lt;Calculator!$D$26,0,IF(DAY($C6289)=1,IF(D6289-Calculator!$G$24&gt;0,Calculator!$G$24,D6289),0))</f>
        <v>0</v>
      </c>
      <c r="F6289" s="29">
        <f ca="1">IF(E6289&gt;0,D6289*Calculator!$G$22/12,0)</f>
        <v>0</v>
      </c>
      <c r="G6289" s="29">
        <f ca="1">IF(E6289&gt;0,(IFERROR(-PMT(Calculator!$G$22/12,Calculator!$G$23*12,Calculator!$G$20),0))-F6289,0)</f>
        <v>0</v>
      </c>
      <c r="H6289" s="29">
        <f t="shared" ca="1" si="396"/>
        <v>0</v>
      </c>
      <c r="I6289" s="29">
        <f t="shared" ca="1" si="394"/>
        <v>0</v>
      </c>
      <c r="J6289" s="30">
        <f>Calculator!$G$40</f>
        <v>6.5000000000000002E-2</v>
      </c>
      <c r="K6289" s="29">
        <f ca="1">IF(C6289&gt;=Calculator!$G$27,IF(DAY($C6289)=1,Calculator!$G$34/2,IF(DAY($C6289)=15,Calculator!$G$34/2,0)),0)</f>
        <v>0</v>
      </c>
      <c r="L6289" s="29">
        <f ca="1">IF(DAY($C6289)=28,IF(H6289=0,0,Calculator!$G$35),0)</f>
        <v>0</v>
      </c>
      <c r="M6289" s="29">
        <f ca="1">IF(I6289&gt;0,IF(DAY($C6289)=1,SUM(INDIRECT("I"&amp;(ROW(C6288)-DAY(C6288))):I6288),0),0)</f>
        <v>0</v>
      </c>
      <c r="N6289" s="29">
        <f ca="1">IF(C6289&lt;Calculator!$G$27,0,IF(C6289=Calculator!$G$27,Calculator!$G$39,IF(H6289-K6289&lt;=0,IF(D6289&gt;Calculator!$G$39,IF(H6289-K6289+E6289+L6289+M6289+Calculator!$G$39&gt;Calculator!$G$39,Calculator!$G$39-(H6289+E6289+L6289+M6289-K6289),Calculator!$G$39),D6289),0)))</f>
        <v>0</v>
      </c>
    </row>
    <row r="6290" spans="1:14" ht="15.75" thickBot="1">
      <c r="A6290" s="33" t="str">
        <f ca="1">IF(C6290=Calculator!$H$27,"F",IF(Daily!D6290+Daily!H6290=0,IF(D6289+H6289&gt;0,"L",""),""))</f>
        <v/>
      </c>
      <c r="B6290" s="34">
        <v>6289</v>
      </c>
      <c r="C6290" s="19">
        <f t="shared" ca="1" si="393"/>
        <v>52219</v>
      </c>
      <c r="D6290" s="29">
        <f t="shared" ca="1" si="395"/>
        <v>0</v>
      </c>
      <c r="E6290" s="29">
        <f ca="1">IF(C6290&lt;Calculator!$D$26,0,IF(DAY($C6290)=1,IF(D6290-Calculator!$G$24&gt;0,Calculator!$G$24,D6290),0))</f>
        <v>0</v>
      </c>
      <c r="F6290" s="29">
        <f ca="1">IF(E6290&gt;0,D6290*Calculator!$G$22/12,0)</f>
        <v>0</v>
      </c>
      <c r="G6290" s="29">
        <f ca="1">IF(E6290&gt;0,(IFERROR(-PMT(Calculator!$G$22/12,Calculator!$G$23*12,Calculator!$G$20),0))-F6290,0)</f>
        <v>0</v>
      </c>
      <c r="H6290" s="29">
        <f t="shared" ca="1" si="396"/>
        <v>0</v>
      </c>
      <c r="I6290" s="29">
        <f t="shared" ca="1" si="394"/>
        <v>0</v>
      </c>
      <c r="J6290" s="30">
        <f>Calculator!$G$40</f>
        <v>6.5000000000000002E-2</v>
      </c>
      <c r="K6290" s="29">
        <f ca="1">IF(C6290&gt;=Calculator!$G$27,IF(DAY($C6290)=1,Calculator!$G$34/2,IF(DAY($C6290)=15,Calculator!$G$34/2,0)),0)</f>
        <v>0</v>
      </c>
      <c r="L6290" s="29">
        <f ca="1">IF(DAY($C6290)=28,IF(H6290=0,0,Calculator!$G$35),0)</f>
        <v>0</v>
      </c>
      <c r="M6290" s="29">
        <f ca="1">IF(I6290&gt;0,IF(DAY($C6290)=1,SUM(INDIRECT("I"&amp;(ROW(C6289)-DAY(C6289))):I6289),0),0)</f>
        <v>0</v>
      </c>
      <c r="N6290" s="29">
        <f ca="1">IF(C6290&lt;Calculator!$G$27,0,IF(C6290=Calculator!$G$27,Calculator!$G$39,IF(H6290-K6290&lt;=0,IF(D6290&gt;Calculator!$G$39,IF(H6290-K6290+E6290+L6290+M6290+Calculator!$G$39&gt;Calculator!$G$39,Calculator!$G$39-(H6290+E6290+L6290+M6290-K6290),Calculator!$G$39),D6290),0)))</f>
        <v>0</v>
      </c>
    </row>
    <row r="6291" spans="1:14" ht="15.75" thickBot="1">
      <c r="A6291" s="33" t="str">
        <f ca="1">IF(C6291=Calculator!$H$27,"F",IF(Daily!D6291+Daily!H6291=0,IF(D6290+H6290&gt;0,"L",""),""))</f>
        <v/>
      </c>
      <c r="B6291" s="34">
        <v>6290</v>
      </c>
      <c r="C6291" s="19">
        <f t="shared" ca="1" si="393"/>
        <v>52220</v>
      </c>
      <c r="D6291" s="29">
        <f t="shared" ca="1" si="395"/>
        <v>0</v>
      </c>
      <c r="E6291" s="29">
        <f ca="1">IF(C6291&lt;Calculator!$D$26,0,IF(DAY($C6291)=1,IF(D6291-Calculator!$G$24&gt;0,Calculator!$G$24,D6291),0))</f>
        <v>0</v>
      </c>
      <c r="F6291" s="29">
        <f ca="1">IF(E6291&gt;0,D6291*Calculator!$G$22/12,0)</f>
        <v>0</v>
      </c>
      <c r="G6291" s="29">
        <f ca="1">IF(E6291&gt;0,(IFERROR(-PMT(Calculator!$G$22/12,Calculator!$G$23*12,Calculator!$G$20),0))-F6291,0)</f>
        <v>0</v>
      </c>
      <c r="H6291" s="29">
        <f t="shared" ca="1" si="396"/>
        <v>0</v>
      </c>
      <c r="I6291" s="29">
        <f t="shared" ca="1" si="394"/>
        <v>0</v>
      </c>
      <c r="J6291" s="30">
        <f>Calculator!$G$40</f>
        <v>6.5000000000000002E-2</v>
      </c>
      <c r="K6291" s="29">
        <f ca="1">IF(C6291&gt;=Calculator!$G$27,IF(DAY($C6291)=1,Calculator!$G$34/2,IF(DAY($C6291)=15,Calculator!$G$34/2,0)),0)</f>
        <v>0</v>
      </c>
      <c r="L6291" s="29">
        <f ca="1">IF(DAY($C6291)=28,IF(H6291=0,0,Calculator!$G$35),0)</f>
        <v>0</v>
      </c>
      <c r="M6291" s="29">
        <f ca="1">IF(I6291&gt;0,IF(DAY($C6291)=1,SUM(INDIRECT("I"&amp;(ROW(C6290)-DAY(C6290))):I6290),0),0)</f>
        <v>0</v>
      </c>
      <c r="N6291" s="29">
        <f ca="1">IF(C6291&lt;Calculator!$G$27,0,IF(C6291=Calculator!$G$27,Calculator!$G$39,IF(H6291-K6291&lt;=0,IF(D6291&gt;Calculator!$G$39,IF(H6291-K6291+E6291+L6291+M6291+Calculator!$G$39&gt;Calculator!$G$39,Calculator!$G$39-(H6291+E6291+L6291+M6291-K6291),Calculator!$G$39),D6291),0)))</f>
        <v>0</v>
      </c>
    </row>
    <row r="6292" spans="1:14" ht="15.75" thickBot="1">
      <c r="A6292" s="33" t="str">
        <f ca="1">IF(C6292=Calculator!$H$27,"F",IF(Daily!D6292+Daily!H6292=0,IF(D6291+H6291&gt;0,"L",""),""))</f>
        <v/>
      </c>
      <c r="B6292" s="34">
        <v>6291</v>
      </c>
      <c r="C6292" s="19">
        <f t="shared" ca="1" si="393"/>
        <v>52221</v>
      </c>
      <c r="D6292" s="29">
        <f t="shared" ca="1" si="395"/>
        <v>0</v>
      </c>
      <c r="E6292" s="29">
        <f ca="1">IF(C6292&lt;Calculator!$D$26,0,IF(DAY($C6292)=1,IF(D6292-Calculator!$G$24&gt;0,Calculator!$G$24,D6292),0))</f>
        <v>0</v>
      </c>
      <c r="F6292" s="29">
        <f ca="1">IF(E6292&gt;0,D6292*Calculator!$G$22/12,0)</f>
        <v>0</v>
      </c>
      <c r="G6292" s="29">
        <f ca="1">IF(E6292&gt;0,(IFERROR(-PMT(Calculator!$G$22/12,Calculator!$G$23*12,Calculator!$G$20),0))-F6292,0)</f>
        <v>0</v>
      </c>
      <c r="H6292" s="29">
        <f t="shared" ca="1" si="396"/>
        <v>0</v>
      </c>
      <c r="I6292" s="29">
        <f t="shared" ca="1" si="394"/>
        <v>0</v>
      </c>
      <c r="J6292" s="30">
        <f>Calculator!$G$40</f>
        <v>6.5000000000000002E-2</v>
      </c>
      <c r="K6292" s="29">
        <f ca="1">IF(C6292&gt;=Calculator!$G$27,IF(DAY($C6292)=1,Calculator!$G$34/2,IF(DAY($C6292)=15,Calculator!$G$34/2,0)),0)</f>
        <v>0</v>
      </c>
      <c r="L6292" s="29">
        <f ca="1">IF(DAY($C6292)=28,IF(H6292=0,0,Calculator!$G$35),0)</f>
        <v>0</v>
      </c>
      <c r="M6292" s="29">
        <f ca="1">IF(I6292&gt;0,IF(DAY($C6292)=1,SUM(INDIRECT("I"&amp;(ROW(C6291)-DAY(C6291))):I6291),0),0)</f>
        <v>0</v>
      </c>
      <c r="N6292" s="29">
        <f ca="1">IF(C6292&lt;Calculator!$G$27,0,IF(C6292=Calculator!$G$27,Calculator!$G$39,IF(H6292-K6292&lt;=0,IF(D6292&gt;Calculator!$G$39,IF(H6292-K6292+E6292+L6292+M6292+Calculator!$G$39&gt;Calculator!$G$39,Calculator!$G$39-(H6292+E6292+L6292+M6292-K6292),Calculator!$G$39),D6292),0)))</f>
        <v>0</v>
      </c>
    </row>
    <row r="6293" spans="1:14" ht="15.75" thickBot="1">
      <c r="A6293" s="33" t="str">
        <f ca="1">IF(C6293=Calculator!$H$27,"F",IF(Daily!D6293+Daily!H6293=0,IF(D6292+H6292&gt;0,"L",""),""))</f>
        <v/>
      </c>
      <c r="B6293" s="34">
        <v>6292</v>
      </c>
      <c r="C6293" s="19">
        <f t="shared" ca="1" si="393"/>
        <v>52222</v>
      </c>
      <c r="D6293" s="29">
        <f t="shared" ca="1" si="395"/>
        <v>0</v>
      </c>
      <c r="E6293" s="29">
        <f ca="1">IF(C6293&lt;Calculator!$D$26,0,IF(DAY($C6293)=1,IF(D6293-Calculator!$G$24&gt;0,Calculator!$G$24,D6293),0))</f>
        <v>0</v>
      </c>
      <c r="F6293" s="29">
        <f ca="1">IF(E6293&gt;0,D6293*Calculator!$G$22/12,0)</f>
        <v>0</v>
      </c>
      <c r="G6293" s="29">
        <f ca="1">IF(E6293&gt;0,(IFERROR(-PMT(Calculator!$G$22/12,Calculator!$G$23*12,Calculator!$G$20),0))-F6293,0)</f>
        <v>0</v>
      </c>
      <c r="H6293" s="29">
        <f t="shared" ca="1" si="396"/>
        <v>0</v>
      </c>
      <c r="I6293" s="29">
        <f t="shared" ca="1" si="394"/>
        <v>0</v>
      </c>
      <c r="J6293" s="30">
        <f>Calculator!$G$40</f>
        <v>6.5000000000000002E-2</v>
      </c>
      <c r="K6293" s="29">
        <f ca="1">IF(C6293&gt;=Calculator!$G$27,IF(DAY($C6293)=1,Calculator!$G$34/2,IF(DAY($C6293)=15,Calculator!$G$34/2,0)),0)</f>
        <v>0</v>
      </c>
      <c r="L6293" s="29">
        <f ca="1">IF(DAY($C6293)=28,IF(H6293=0,0,Calculator!$G$35),0)</f>
        <v>0</v>
      </c>
      <c r="M6293" s="29">
        <f ca="1">IF(I6293&gt;0,IF(DAY($C6293)=1,SUM(INDIRECT("I"&amp;(ROW(C6292)-DAY(C6292))):I6292),0),0)</f>
        <v>0</v>
      </c>
      <c r="N6293" s="29">
        <f ca="1">IF(C6293&lt;Calculator!$G$27,0,IF(C6293=Calculator!$G$27,Calculator!$G$39,IF(H6293-K6293&lt;=0,IF(D6293&gt;Calculator!$G$39,IF(H6293-K6293+E6293+L6293+M6293+Calculator!$G$39&gt;Calculator!$G$39,Calculator!$G$39-(H6293+E6293+L6293+M6293-K6293),Calculator!$G$39),D6293),0)))</f>
        <v>0</v>
      </c>
    </row>
    <row r="6294" spans="1:14" ht="15.75" thickBot="1">
      <c r="A6294" s="33" t="str">
        <f ca="1">IF(C6294=Calculator!$H$27,"F",IF(Daily!D6294+Daily!H6294=0,IF(D6293+H6293&gt;0,"L",""),""))</f>
        <v/>
      </c>
      <c r="B6294" s="34">
        <v>6293</v>
      </c>
      <c r="C6294" s="19">
        <f t="shared" ca="1" si="393"/>
        <v>52223</v>
      </c>
      <c r="D6294" s="29">
        <f t="shared" ca="1" si="395"/>
        <v>0</v>
      </c>
      <c r="E6294" s="29">
        <f ca="1">IF(C6294&lt;Calculator!$D$26,0,IF(DAY($C6294)=1,IF(D6294-Calculator!$G$24&gt;0,Calculator!$G$24,D6294),0))</f>
        <v>0</v>
      </c>
      <c r="F6294" s="29">
        <f ca="1">IF(E6294&gt;0,D6294*Calculator!$G$22/12,0)</f>
        <v>0</v>
      </c>
      <c r="G6294" s="29">
        <f ca="1">IF(E6294&gt;0,(IFERROR(-PMT(Calculator!$G$22/12,Calculator!$G$23*12,Calculator!$G$20),0))-F6294,0)</f>
        <v>0</v>
      </c>
      <c r="H6294" s="29">
        <f t="shared" ca="1" si="396"/>
        <v>0</v>
      </c>
      <c r="I6294" s="29">
        <f t="shared" ca="1" si="394"/>
        <v>0</v>
      </c>
      <c r="J6294" s="30">
        <f>Calculator!$G$40</f>
        <v>6.5000000000000002E-2</v>
      </c>
      <c r="K6294" s="29">
        <f ca="1">IF(C6294&gt;=Calculator!$G$27,IF(DAY($C6294)=1,Calculator!$G$34/2,IF(DAY($C6294)=15,Calculator!$G$34/2,0)),0)</f>
        <v>0</v>
      </c>
      <c r="L6294" s="29">
        <f ca="1">IF(DAY($C6294)=28,IF(H6294=0,0,Calculator!$G$35),0)</f>
        <v>0</v>
      </c>
      <c r="M6294" s="29">
        <f ca="1">IF(I6294&gt;0,IF(DAY($C6294)=1,SUM(INDIRECT("I"&amp;(ROW(C6293)-DAY(C6293))):I6293),0),0)</f>
        <v>0</v>
      </c>
      <c r="N6294" s="29">
        <f ca="1">IF(C6294&lt;Calculator!$G$27,0,IF(C6294=Calculator!$G$27,Calculator!$G$39,IF(H6294-K6294&lt;=0,IF(D6294&gt;Calculator!$G$39,IF(H6294-K6294+E6294+L6294+M6294+Calculator!$G$39&gt;Calculator!$G$39,Calculator!$G$39-(H6294+E6294+L6294+M6294-K6294),Calculator!$G$39),D6294),0)))</f>
        <v>0</v>
      </c>
    </row>
    <row r="6295" spans="1:14" ht="15.75" thickBot="1">
      <c r="A6295" s="33" t="str">
        <f ca="1">IF(C6295=Calculator!$H$27,"F",IF(Daily!D6295+Daily!H6295=0,IF(D6294+H6294&gt;0,"L",""),""))</f>
        <v/>
      </c>
      <c r="B6295" s="34">
        <v>6294</v>
      </c>
      <c r="C6295" s="19">
        <f t="shared" ca="1" si="393"/>
        <v>52224</v>
      </c>
      <c r="D6295" s="29">
        <f t="shared" ca="1" si="395"/>
        <v>0</v>
      </c>
      <c r="E6295" s="29">
        <f ca="1">IF(C6295&lt;Calculator!$D$26,0,IF(DAY($C6295)=1,IF(D6295-Calculator!$G$24&gt;0,Calculator!$G$24,D6295),0))</f>
        <v>0</v>
      </c>
      <c r="F6295" s="29">
        <f ca="1">IF(E6295&gt;0,D6295*Calculator!$G$22/12,0)</f>
        <v>0</v>
      </c>
      <c r="G6295" s="29">
        <f ca="1">IF(E6295&gt;0,(IFERROR(-PMT(Calculator!$G$22/12,Calculator!$G$23*12,Calculator!$G$20),0))-F6295,0)</f>
        <v>0</v>
      </c>
      <c r="H6295" s="29">
        <f t="shared" ca="1" si="396"/>
        <v>0</v>
      </c>
      <c r="I6295" s="29">
        <f t="shared" ca="1" si="394"/>
        <v>0</v>
      </c>
      <c r="J6295" s="30">
        <f>Calculator!$G$40</f>
        <v>6.5000000000000002E-2</v>
      </c>
      <c r="K6295" s="29">
        <f ca="1">IF(C6295&gt;=Calculator!$G$27,IF(DAY($C6295)=1,Calculator!$G$34/2,IF(DAY($C6295)=15,Calculator!$G$34/2,0)),0)</f>
        <v>0</v>
      </c>
      <c r="L6295" s="29">
        <f ca="1">IF(DAY($C6295)=28,IF(H6295=0,0,Calculator!$G$35),0)</f>
        <v>0</v>
      </c>
      <c r="M6295" s="29">
        <f ca="1">IF(I6295&gt;0,IF(DAY($C6295)=1,SUM(INDIRECT("I"&amp;(ROW(C6294)-DAY(C6294))):I6294),0),0)</f>
        <v>0</v>
      </c>
      <c r="N6295" s="29">
        <f ca="1">IF(C6295&lt;Calculator!$G$27,0,IF(C6295=Calculator!$G$27,Calculator!$G$39,IF(H6295-K6295&lt;=0,IF(D6295&gt;Calculator!$G$39,IF(H6295-K6295+E6295+L6295+M6295+Calculator!$G$39&gt;Calculator!$G$39,Calculator!$G$39-(H6295+E6295+L6295+M6295-K6295),Calculator!$G$39),D6295),0)))</f>
        <v>0</v>
      </c>
    </row>
    <row r="6296" spans="1:14" ht="15.75" thickBot="1">
      <c r="A6296" s="33" t="str">
        <f ca="1">IF(C6296=Calculator!$H$27,"F",IF(Daily!D6296+Daily!H6296=0,IF(D6295+H6295&gt;0,"L",""),""))</f>
        <v/>
      </c>
      <c r="B6296" s="34">
        <v>6295</v>
      </c>
      <c r="C6296" s="19">
        <f t="shared" ca="1" si="393"/>
        <v>52225</v>
      </c>
      <c r="D6296" s="29">
        <f t="shared" ca="1" si="395"/>
        <v>0</v>
      </c>
      <c r="E6296" s="29">
        <f ca="1">IF(C6296&lt;Calculator!$D$26,0,IF(DAY($C6296)=1,IF(D6296-Calculator!$G$24&gt;0,Calculator!$G$24,D6296),0))</f>
        <v>0</v>
      </c>
      <c r="F6296" s="29">
        <f ca="1">IF(E6296&gt;0,D6296*Calculator!$G$22/12,0)</f>
        <v>0</v>
      </c>
      <c r="G6296" s="29">
        <f ca="1">IF(E6296&gt;0,(IFERROR(-PMT(Calculator!$G$22/12,Calculator!$G$23*12,Calculator!$G$20),0))-F6296,0)</f>
        <v>0</v>
      </c>
      <c r="H6296" s="29">
        <f t="shared" ca="1" si="396"/>
        <v>0</v>
      </c>
      <c r="I6296" s="29">
        <f t="shared" ca="1" si="394"/>
        <v>0</v>
      </c>
      <c r="J6296" s="30">
        <f>Calculator!$G$40</f>
        <v>6.5000000000000002E-2</v>
      </c>
      <c r="K6296" s="29">
        <f ca="1">IF(C6296&gt;=Calculator!$G$27,IF(DAY($C6296)=1,Calculator!$G$34/2,IF(DAY($C6296)=15,Calculator!$G$34/2,0)),0)</f>
        <v>0</v>
      </c>
      <c r="L6296" s="29">
        <f ca="1">IF(DAY($C6296)=28,IF(H6296=0,0,Calculator!$G$35),0)</f>
        <v>0</v>
      </c>
      <c r="M6296" s="29">
        <f ca="1">IF(I6296&gt;0,IF(DAY($C6296)=1,SUM(INDIRECT("I"&amp;(ROW(C6295)-DAY(C6295))):I6295),0),0)</f>
        <v>0</v>
      </c>
      <c r="N6296" s="29">
        <f ca="1">IF(C6296&lt;Calculator!$G$27,0,IF(C6296=Calculator!$G$27,Calculator!$G$39,IF(H6296-K6296&lt;=0,IF(D6296&gt;Calculator!$G$39,IF(H6296-K6296+E6296+L6296+M6296+Calculator!$G$39&gt;Calculator!$G$39,Calculator!$G$39-(H6296+E6296+L6296+M6296-K6296),Calculator!$G$39),D6296),0)))</f>
        <v>0</v>
      </c>
    </row>
    <row r="6297" spans="1:14" ht="15.75" thickBot="1">
      <c r="A6297" s="33" t="str">
        <f ca="1">IF(C6297=Calculator!$H$27,"F",IF(Daily!D6297+Daily!H6297=0,IF(D6296+H6296&gt;0,"L",""),""))</f>
        <v/>
      </c>
      <c r="B6297" s="34">
        <v>6296</v>
      </c>
      <c r="C6297" s="19">
        <f t="shared" ca="1" si="393"/>
        <v>52226</v>
      </c>
      <c r="D6297" s="29">
        <f t="shared" ca="1" si="395"/>
        <v>0</v>
      </c>
      <c r="E6297" s="29">
        <f ca="1">IF(C6297&lt;Calculator!$D$26,0,IF(DAY($C6297)=1,IF(D6297-Calculator!$G$24&gt;0,Calculator!$G$24,D6297),0))</f>
        <v>0</v>
      </c>
      <c r="F6297" s="29">
        <f ca="1">IF(E6297&gt;0,D6297*Calculator!$G$22/12,0)</f>
        <v>0</v>
      </c>
      <c r="G6297" s="29">
        <f ca="1">IF(E6297&gt;0,(IFERROR(-PMT(Calculator!$G$22/12,Calculator!$G$23*12,Calculator!$G$20),0))-F6297,0)</f>
        <v>0</v>
      </c>
      <c r="H6297" s="29">
        <f t="shared" ca="1" si="396"/>
        <v>0</v>
      </c>
      <c r="I6297" s="29">
        <f t="shared" ca="1" si="394"/>
        <v>0</v>
      </c>
      <c r="J6297" s="30">
        <f>Calculator!$G$40</f>
        <v>6.5000000000000002E-2</v>
      </c>
      <c r="K6297" s="29">
        <f ca="1">IF(C6297&gt;=Calculator!$G$27,IF(DAY($C6297)=1,Calculator!$G$34/2,IF(DAY($C6297)=15,Calculator!$G$34/2,0)),0)</f>
        <v>0</v>
      </c>
      <c r="L6297" s="29">
        <f ca="1">IF(DAY($C6297)=28,IF(H6297=0,0,Calculator!$G$35),0)</f>
        <v>0</v>
      </c>
      <c r="M6297" s="29">
        <f ca="1">IF(I6297&gt;0,IF(DAY($C6297)=1,SUM(INDIRECT("I"&amp;(ROW(C6296)-DAY(C6296))):I6296),0),0)</f>
        <v>0</v>
      </c>
      <c r="N6297" s="29">
        <f ca="1">IF(C6297&lt;Calculator!$G$27,0,IF(C6297=Calculator!$G$27,Calculator!$G$39,IF(H6297-K6297&lt;=0,IF(D6297&gt;Calculator!$G$39,IF(H6297-K6297+E6297+L6297+M6297+Calculator!$G$39&gt;Calculator!$G$39,Calculator!$G$39-(H6297+E6297+L6297+M6297-K6297),Calculator!$G$39),D6297),0)))</f>
        <v>0</v>
      </c>
    </row>
    <row r="6298" spans="1:14" ht="15.75" thickBot="1">
      <c r="A6298" s="33" t="str">
        <f ca="1">IF(C6298=Calculator!$H$27,"F",IF(Daily!D6298+Daily!H6298=0,IF(D6297+H6297&gt;0,"L",""),""))</f>
        <v/>
      </c>
      <c r="B6298" s="34">
        <v>6297</v>
      </c>
      <c r="C6298" s="19">
        <f t="shared" ca="1" si="393"/>
        <v>52227</v>
      </c>
      <c r="D6298" s="29">
        <f t="shared" ca="1" si="395"/>
        <v>0</v>
      </c>
      <c r="E6298" s="29">
        <f ca="1">IF(C6298&lt;Calculator!$D$26,0,IF(DAY($C6298)=1,IF(D6298-Calculator!$G$24&gt;0,Calculator!$G$24,D6298),0))</f>
        <v>0</v>
      </c>
      <c r="F6298" s="29">
        <f ca="1">IF(E6298&gt;0,D6298*Calculator!$G$22/12,0)</f>
        <v>0</v>
      </c>
      <c r="G6298" s="29">
        <f ca="1">IF(E6298&gt;0,(IFERROR(-PMT(Calculator!$G$22/12,Calculator!$G$23*12,Calculator!$G$20),0))-F6298,0)</f>
        <v>0</v>
      </c>
      <c r="H6298" s="29">
        <f t="shared" ca="1" si="396"/>
        <v>0</v>
      </c>
      <c r="I6298" s="29">
        <f t="shared" ca="1" si="394"/>
        <v>0</v>
      </c>
      <c r="J6298" s="30">
        <f>Calculator!$G$40</f>
        <v>6.5000000000000002E-2</v>
      </c>
      <c r="K6298" s="29">
        <f ca="1">IF(C6298&gt;=Calculator!$G$27,IF(DAY($C6298)=1,Calculator!$G$34/2,IF(DAY($C6298)=15,Calculator!$G$34/2,0)),0)</f>
        <v>0</v>
      </c>
      <c r="L6298" s="29">
        <f ca="1">IF(DAY($C6298)=28,IF(H6298=0,0,Calculator!$G$35),0)</f>
        <v>0</v>
      </c>
      <c r="M6298" s="29">
        <f ca="1">IF(I6298&gt;0,IF(DAY($C6298)=1,SUM(INDIRECT("I"&amp;(ROW(C6297)-DAY(C6297))):I6297),0),0)</f>
        <v>0</v>
      </c>
      <c r="N6298" s="29">
        <f ca="1">IF(C6298&lt;Calculator!$G$27,0,IF(C6298=Calculator!$G$27,Calculator!$G$39,IF(H6298-K6298&lt;=0,IF(D6298&gt;Calculator!$G$39,IF(H6298-K6298+E6298+L6298+M6298+Calculator!$G$39&gt;Calculator!$G$39,Calculator!$G$39-(H6298+E6298+L6298+M6298-K6298),Calculator!$G$39),D6298),0)))</f>
        <v>0</v>
      </c>
    </row>
    <row r="6299" spans="1:14" ht="15.75" thickBot="1">
      <c r="A6299" s="33" t="str">
        <f ca="1">IF(C6299=Calculator!$H$27,"F",IF(Daily!D6299+Daily!H6299=0,IF(D6298+H6298&gt;0,"L",""),""))</f>
        <v/>
      </c>
      <c r="B6299" s="34">
        <v>6298</v>
      </c>
      <c r="C6299" s="19">
        <f t="shared" ca="1" si="393"/>
        <v>52228</v>
      </c>
      <c r="D6299" s="29">
        <f t="shared" ca="1" si="395"/>
        <v>0</v>
      </c>
      <c r="E6299" s="29">
        <f ca="1">IF(C6299&lt;Calculator!$D$26,0,IF(DAY($C6299)=1,IF(D6299-Calculator!$G$24&gt;0,Calculator!$G$24,D6299),0))</f>
        <v>0</v>
      </c>
      <c r="F6299" s="29">
        <f ca="1">IF(E6299&gt;0,D6299*Calculator!$G$22/12,0)</f>
        <v>0</v>
      </c>
      <c r="G6299" s="29">
        <f ca="1">IF(E6299&gt;0,(IFERROR(-PMT(Calculator!$G$22/12,Calculator!$G$23*12,Calculator!$G$20),0))-F6299,0)</f>
        <v>0</v>
      </c>
      <c r="H6299" s="29">
        <f t="shared" ca="1" si="396"/>
        <v>0</v>
      </c>
      <c r="I6299" s="29">
        <f t="shared" ca="1" si="394"/>
        <v>0</v>
      </c>
      <c r="J6299" s="30">
        <f>Calculator!$G$40</f>
        <v>6.5000000000000002E-2</v>
      </c>
      <c r="K6299" s="29">
        <f ca="1">IF(C6299&gt;=Calculator!$G$27,IF(DAY($C6299)=1,Calculator!$G$34/2,IF(DAY($C6299)=15,Calculator!$G$34/2,0)),0)</f>
        <v>0</v>
      </c>
      <c r="L6299" s="29">
        <f ca="1">IF(DAY($C6299)=28,IF(H6299=0,0,Calculator!$G$35),0)</f>
        <v>0</v>
      </c>
      <c r="M6299" s="29">
        <f ca="1">IF(I6299&gt;0,IF(DAY($C6299)=1,SUM(INDIRECT("I"&amp;(ROW(C6298)-DAY(C6298))):I6298),0),0)</f>
        <v>0</v>
      </c>
      <c r="N6299" s="29">
        <f ca="1">IF(C6299&lt;Calculator!$G$27,0,IF(C6299=Calculator!$G$27,Calculator!$G$39,IF(H6299-K6299&lt;=0,IF(D6299&gt;Calculator!$G$39,IF(H6299-K6299+E6299+L6299+M6299+Calculator!$G$39&gt;Calculator!$G$39,Calculator!$G$39-(H6299+E6299+L6299+M6299-K6299),Calculator!$G$39),D6299),0)))</f>
        <v>0</v>
      </c>
    </row>
    <row r="6300" spans="1:14" ht="15.75" thickBot="1">
      <c r="A6300" s="33" t="str">
        <f ca="1">IF(C6300=Calculator!$H$27,"F",IF(Daily!D6300+Daily!H6300=0,IF(D6299+H6299&gt;0,"L",""),""))</f>
        <v/>
      </c>
      <c r="B6300" s="34">
        <v>6299</v>
      </c>
      <c r="C6300" s="19">
        <f t="shared" ca="1" si="393"/>
        <v>52229</v>
      </c>
      <c r="D6300" s="29">
        <f t="shared" ca="1" si="395"/>
        <v>0</v>
      </c>
      <c r="E6300" s="29">
        <f ca="1">IF(C6300&lt;Calculator!$D$26,0,IF(DAY($C6300)=1,IF(D6300-Calculator!$G$24&gt;0,Calculator!$G$24,D6300),0))</f>
        <v>0</v>
      </c>
      <c r="F6300" s="29">
        <f ca="1">IF(E6300&gt;0,D6300*Calculator!$G$22/12,0)</f>
        <v>0</v>
      </c>
      <c r="G6300" s="29">
        <f ca="1">IF(E6300&gt;0,(IFERROR(-PMT(Calculator!$G$22/12,Calculator!$G$23*12,Calculator!$G$20),0))-F6300,0)</f>
        <v>0</v>
      </c>
      <c r="H6300" s="29">
        <f t="shared" ca="1" si="396"/>
        <v>0</v>
      </c>
      <c r="I6300" s="29">
        <f t="shared" ca="1" si="394"/>
        <v>0</v>
      </c>
      <c r="J6300" s="30">
        <f>Calculator!$G$40</f>
        <v>6.5000000000000002E-2</v>
      </c>
      <c r="K6300" s="29">
        <f ca="1">IF(C6300&gt;=Calculator!$G$27,IF(DAY($C6300)=1,Calculator!$G$34/2,IF(DAY($C6300)=15,Calculator!$G$34/2,0)),0)</f>
        <v>0</v>
      </c>
      <c r="L6300" s="29">
        <f ca="1">IF(DAY($C6300)=28,IF(H6300=0,0,Calculator!$G$35),0)</f>
        <v>0</v>
      </c>
      <c r="M6300" s="29">
        <f ca="1">IF(I6300&gt;0,IF(DAY($C6300)=1,SUM(INDIRECT("I"&amp;(ROW(C6299)-DAY(C6299))):I6299),0),0)</f>
        <v>0</v>
      </c>
      <c r="N6300" s="29">
        <f ca="1">IF(C6300&lt;Calculator!$G$27,0,IF(C6300=Calculator!$G$27,Calculator!$G$39,IF(H6300-K6300&lt;=0,IF(D6300&gt;Calculator!$G$39,IF(H6300-K6300+E6300+L6300+M6300+Calculator!$G$39&gt;Calculator!$G$39,Calculator!$G$39-(H6300+E6300+L6300+M6300-K6300),Calculator!$G$39),D6300),0)))</f>
        <v>0</v>
      </c>
    </row>
    <row r="6301" spans="1:14" ht="15.75" thickBot="1">
      <c r="A6301" s="33" t="str">
        <f ca="1">IF(C6301=Calculator!$H$27,"F",IF(Daily!D6301+Daily!H6301=0,IF(D6300+H6300&gt;0,"L",""),""))</f>
        <v/>
      </c>
      <c r="B6301" s="34">
        <v>6300</v>
      </c>
      <c r="C6301" s="19">
        <f t="shared" ca="1" si="393"/>
        <v>52230</v>
      </c>
      <c r="D6301" s="29">
        <f t="shared" ca="1" si="395"/>
        <v>0</v>
      </c>
      <c r="E6301" s="29">
        <f ca="1">IF(C6301&lt;Calculator!$D$26,0,IF(DAY($C6301)=1,IF(D6301-Calculator!$G$24&gt;0,Calculator!$G$24,D6301),0))</f>
        <v>0</v>
      </c>
      <c r="F6301" s="29">
        <f ca="1">IF(E6301&gt;0,D6301*Calculator!$G$22/12,0)</f>
        <v>0</v>
      </c>
      <c r="G6301" s="29">
        <f ca="1">IF(E6301&gt;0,(IFERROR(-PMT(Calculator!$G$22/12,Calculator!$G$23*12,Calculator!$G$20),0))-F6301,0)</f>
        <v>0</v>
      </c>
      <c r="H6301" s="29">
        <f t="shared" ca="1" si="396"/>
        <v>0</v>
      </c>
      <c r="I6301" s="29">
        <f t="shared" ca="1" si="394"/>
        <v>0</v>
      </c>
      <c r="J6301" s="30">
        <f>Calculator!$G$40</f>
        <v>6.5000000000000002E-2</v>
      </c>
      <c r="K6301" s="29">
        <f ca="1">IF(C6301&gt;=Calculator!$G$27,IF(DAY($C6301)=1,Calculator!$G$34/2,IF(DAY($C6301)=15,Calculator!$G$34/2,0)),0)</f>
        <v>0</v>
      </c>
      <c r="L6301" s="29">
        <f ca="1">IF(DAY($C6301)=28,IF(H6301=0,0,Calculator!$G$35),0)</f>
        <v>0</v>
      </c>
      <c r="M6301" s="29">
        <f ca="1">IF(I6301&gt;0,IF(DAY($C6301)=1,SUM(INDIRECT("I"&amp;(ROW(C6300)-DAY(C6300))):I6300),0),0)</f>
        <v>0</v>
      </c>
      <c r="N6301" s="29">
        <f ca="1">IF(C6301&lt;Calculator!$G$27,0,IF(C6301=Calculator!$G$27,Calculator!$G$39,IF(H6301-K6301&lt;=0,IF(D6301&gt;Calculator!$G$39,IF(H6301-K6301+E6301+L6301+M6301+Calculator!$G$39&gt;Calculator!$G$39,Calculator!$G$39-(H6301+E6301+L6301+M6301-K6301),Calculator!$G$39),D6301),0)))</f>
        <v>0</v>
      </c>
    </row>
    <row r="6302" spans="1:14" ht="15.75" thickBot="1">
      <c r="A6302" s="33" t="str">
        <f ca="1">IF(C6302=Calculator!$H$27,"F",IF(Daily!D6302+Daily!H6302=0,IF(D6301+H6301&gt;0,"L",""),""))</f>
        <v/>
      </c>
      <c r="B6302" s="34">
        <v>6301</v>
      </c>
      <c r="C6302" s="19">
        <f t="shared" ca="1" si="393"/>
        <v>52231</v>
      </c>
      <c r="D6302" s="29">
        <f t="shared" ca="1" si="395"/>
        <v>0</v>
      </c>
      <c r="E6302" s="29">
        <f ca="1">IF(C6302&lt;Calculator!$D$26,0,IF(DAY($C6302)=1,IF(D6302-Calculator!$G$24&gt;0,Calculator!$G$24,D6302),0))</f>
        <v>0</v>
      </c>
      <c r="F6302" s="29">
        <f ca="1">IF(E6302&gt;0,D6302*Calculator!$G$22/12,0)</f>
        <v>0</v>
      </c>
      <c r="G6302" s="29">
        <f ca="1">IF(E6302&gt;0,(IFERROR(-PMT(Calculator!$G$22/12,Calculator!$G$23*12,Calculator!$G$20),0))-F6302,0)</f>
        <v>0</v>
      </c>
      <c r="H6302" s="29">
        <f t="shared" ca="1" si="396"/>
        <v>0</v>
      </c>
      <c r="I6302" s="29">
        <f t="shared" ca="1" si="394"/>
        <v>0</v>
      </c>
      <c r="J6302" s="30">
        <f>Calculator!$G$40</f>
        <v>6.5000000000000002E-2</v>
      </c>
      <c r="K6302" s="29">
        <f ca="1">IF(C6302&gt;=Calculator!$G$27,IF(DAY($C6302)=1,Calculator!$G$34/2,IF(DAY($C6302)=15,Calculator!$G$34/2,0)),0)</f>
        <v>0</v>
      </c>
      <c r="L6302" s="29">
        <f ca="1">IF(DAY($C6302)=28,IF(H6302=0,0,Calculator!$G$35),0)</f>
        <v>0</v>
      </c>
      <c r="M6302" s="29">
        <f ca="1">IF(I6302&gt;0,IF(DAY($C6302)=1,SUM(INDIRECT("I"&amp;(ROW(C6301)-DAY(C6301))):I6301),0),0)</f>
        <v>0</v>
      </c>
      <c r="N6302" s="29">
        <f ca="1">IF(C6302&lt;Calculator!$G$27,0,IF(C6302=Calculator!$G$27,Calculator!$G$39,IF(H6302-K6302&lt;=0,IF(D6302&gt;Calculator!$G$39,IF(H6302-K6302+E6302+L6302+M6302+Calculator!$G$39&gt;Calculator!$G$39,Calculator!$G$39-(H6302+E6302+L6302+M6302-K6302),Calculator!$G$39),D6302),0)))</f>
        <v>0</v>
      </c>
    </row>
    <row r="6303" spans="1:14" ht="15.75" thickBot="1">
      <c r="A6303" s="33" t="str">
        <f ca="1">IF(C6303=Calculator!$H$27,"F",IF(Daily!D6303+Daily!H6303=0,IF(D6302+H6302&gt;0,"L",""),""))</f>
        <v/>
      </c>
      <c r="B6303" s="34">
        <v>6302</v>
      </c>
      <c r="C6303" s="19">
        <f t="shared" ca="1" si="393"/>
        <v>52232</v>
      </c>
      <c r="D6303" s="29">
        <f t="shared" ca="1" si="395"/>
        <v>0</v>
      </c>
      <c r="E6303" s="29">
        <f ca="1">IF(C6303&lt;Calculator!$D$26,0,IF(DAY($C6303)=1,IF(D6303-Calculator!$G$24&gt;0,Calculator!$G$24,D6303),0))</f>
        <v>0</v>
      </c>
      <c r="F6303" s="29">
        <f ca="1">IF(E6303&gt;0,D6303*Calculator!$G$22/12,0)</f>
        <v>0</v>
      </c>
      <c r="G6303" s="29">
        <f ca="1">IF(E6303&gt;0,(IFERROR(-PMT(Calculator!$G$22/12,Calculator!$G$23*12,Calculator!$G$20),0))-F6303,0)</f>
        <v>0</v>
      </c>
      <c r="H6303" s="29">
        <f t="shared" ca="1" si="396"/>
        <v>0</v>
      </c>
      <c r="I6303" s="29">
        <f t="shared" ca="1" si="394"/>
        <v>0</v>
      </c>
      <c r="J6303" s="30">
        <f>Calculator!$G$40</f>
        <v>6.5000000000000002E-2</v>
      </c>
      <c r="K6303" s="29">
        <f ca="1">IF(C6303&gt;=Calculator!$G$27,IF(DAY($C6303)=1,Calculator!$G$34/2,IF(DAY($C6303)=15,Calculator!$G$34/2,0)),0)</f>
        <v>4500</v>
      </c>
      <c r="L6303" s="29">
        <f ca="1">IF(DAY($C6303)=28,IF(H6303=0,0,Calculator!$G$35),0)</f>
        <v>0</v>
      </c>
      <c r="M6303" s="29">
        <f ca="1">IF(I6303&gt;0,IF(DAY($C6303)=1,SUM(INDIRECT("I"&amp;(ROW(C6302)-DAY(C6302))):I6302),0),0)</f>
        <v>0</v>
      </c>
      <c r="N6303" s="29">
        <f ca="1">IF(C6303&lt;Calculator!$G$27,0,IF(C6303=Calculator!$G$27,Calculator!$G$39,IF(H6303-K6303&lt;=0,IF(D6303&gt;Calculator!$G$39,IF(H6303-K6303+E6303+L6303+M6303+Calculator!$G$39&gt;Calculator!$G$39,Calculator!$G$39-(H6303+E6303+L6303+M6303-K6303),Calculator!$G$39),D6303),0)))</f>
        <v>0</v>
      </c>
    </row>
    <row r="6304" spans="1:14" ht="15.75" thickBot="1">
      <c r="A6304" s="33" t="str">
        <f ca="1">IF(C6304=Calculator!$H$27,"F",IF(Daily!D6304+Daily!H6304=0,IF(D6303+H6303&gt;0,"L",""),""))</f>
        <v/>
      </c>
      <c r="B6304" s="34">
        <v>6303</v>
      </c>
      <c r="C6304" s="19">
        <f t="shared" ca="1" si="393"/>
        <v>52233</v>
      </c>
      <c r="D6304" s="29">
        <f t="shared" ca="1" si="395"/>
        <v>0</v>
      </c>
      <c r="E6304" s="29">
        <f ca="1">IF(C6304&lt;Calculator!$D$26,0,IF(DAY($C6304)=1,IF(D6304-Calculator!$G$24&gt;0,Calculator!$G$24,D6304),0))</f>
        <v>0</v>
      </c>
      <c r="F6304" s="29">
        <f ca="1">IF(E6304&gt;0,D6304*Calculator!$G$22/12,0)</f>
        <v>0</v>
      </c>
      <c r="G6304" s="29">
        <f ca="1">IF(E6304&gt;0,(IFERROR(-PMT(Calculator!$G$22/12,Calculator!$G$23*12,Calculator!$G$20),0))-F6304,0)</f>
        <v>0</v>
      </c>
      <c r="H6304" s="29">
        <f t="shared" ca="1" si="396"/>
        <v>0</v>
      </c>
      <c r="I6304" s="29">
        <f t="shared" ca="1" si="394"/>
        <v>0</v>
      </c>
      <c r="J6304" s="30">
        <f>Calculator!$G$40</f>
        <v>6.5000000000000002E-2</v>
      </c>
      <c r="K6304" s="29">
        <f ca="1">IF(C6304&gt;=Calculator!$G$27,IF(DAY($C6304)=1,Calculator!$G$34/2,IF(DAY($C6304)=15,Calculator!$G$34/2,0)),0)</f>
        <v>0</v>
      </c>
      <c r="L6304" s="29">
        <f ca="1">IF(DAY($C6304)=28,IF(H6304=0,0,Calculator!$G$35),0)</f>
        <v>0</v>
      </c>
      <c r="M6304" s="29">
        <f ca="1">IF(I6304&gt;0,IF(DAY($C6304)=1,SUM(INDIRECT("I"&amp;(ROW(C6303)-DAY(C6303))):I6303),0),0)</f>
        <v>0</v>
      </c>
      <c r="N6304" s="29">
        <f ca="1">IF(C6304&lt;Calculator!$G$27,0,IF(C6304=Calculator!$G$27,Calculator!$G$39,IF(H6304-K6304&lt;=0,IF(D6304&gt;Calculator!$G$39,IF(H6304-K6304+E6304+L6304+M6304+Calculator!$G$39&gt;Calculator!$G$39,Calculator!$G$39-(H6304+E6304+L6304+M6304-K6304),Calculator!$G$39),D6304),0)))</f>
        <v>0</v>
      </c>
    </row>
    <row r="6305" spans="1:14" ht="15.75" thickBot="1">
      <c r="A6305" s="33" t="str">
        <f ca="1">IF(C6305=Calculator!$H$27,"F",IF(Daily!D6305+Daily!H6305=0,IF(D6304+H6304&gt;0,"L",""),""))</f>
        <v/>
      </c>
      <c r="B6305" s="34">
        <v>6304</v>
      </c>
      <c r="C6305" s="19">
        <f t="shared" ca="1" si="393"/>
        <v>52234</v>
      </c>
      <c r="D6305" s="29">
        <f t="shared" ca="1" si="395"/>
        <v>0</v>
      </c>
      <c r="E6305" s="29">
        <f ca="1">IF(C6305&lt;Calculator!$D$26,0,IF(DAY($C6305)=1,IF(D6305-Calculator!$G$24&gt;0,Calculator!$G$24,D6305),0))</f>
        <v>0</v>
      </c>
      <c r="F6305" s="29">
        <f ca="1">IF(E6305&gt;0,D6305*Calculator!$G$22/12,0)</f>
        <v>0</v>
      </c>
      <c r="G6305" s="29">
        <f ca="1">IF(E6305&gt;0,(IFERROR(-PMT(Calculator!$G$22/12,Calculator!$G$23*12,Calculator!$G$20),0))-F6305,0)</f>
        <v>0</v>
      </c>
      <c r="H6305" s="29">
        <f t="shared" ca="1" si="396"/>
        <v>0</v>
      </c>
      <c r="I6305" s="29">
        <f t="shared" ca="1" si="394"/>
        <v>0</v>
      </c>
      <c r="J6305" s="30">
        <f>Calculator!$G$40</f>
        <v>6.5000000000000002E-2</v>
      </c>
      <c r="K6305" s="29">
        <f ca="1">IF(C6305&gt;=Calculator!$G$27,IF(DAY($C6305)=1,Calculator!$G$34/2,IF(DAY($C6305)=15,Calculator!$G$34/2,0)),0)</f>
        <v>0</v>
      </c>
      <c r="L6305" s="29">
        <f ca="1">IF(DAY($C6305)=28,IF(H6305=0,0,Calculator!$G$35),0)</f>
        <v>0</v>
      </c>
      <c r="M6305" s="29">
        <f ca="1">IF(I6305&gt;0,IF(DAY($C6305)=1,SUM(INDIRECT("I"&amp;(ROW(C6304)-DAY(C6304))):I6304),0),0)</f>
        <v>0</v>
      </c>
      <c r="N6305" s="29">
        <f ca="1">IF(C6305&lt;Calculator!$G$27,0,IF(C6305=Calculator!$G$27,Calculator!$G$39,IF(H6305-K6305&lt;=0,IF(D6305&gt;Calculator!$G$39,IF(H6305-K6305+E6305+L6305+M6305+Calculator!$G$39&gt;Calculator!$G$39,Calculator!$G$39-(H6305+E6305+L6305+M6305-K6305),Calculator!$G$39),D6305),0)))</f>
        <v>0</v>
      </c>
    </row>
    <row r="6306" spans="1:14" ht="15.75" thickBot="1">
      <c r="A6306" s="33" t="str">
        <f ca="1">IF(C6306=Calculator!$H$27,"F",IF(Daily!D6306+Daily!H6306=0,IF(D6305+H6305&gt;0,"L",""),""))</f>
        <v/>
      </c>
      <c r="B6306" s="34">
        <v>6305</v>
      </c>
      <c r="C6306" s="19">
        <f t="shared" ca="1" si="393"/>
        <v>52235</v>
      </c>
      <c r="D6306" s="29">
        <f t="shared" ca="1" si="395"/>
        <v>0</v>
      </c>
      <c r="E6306" s="29">
        <f ca="1">IF(C6306&lt;Calculator!$D$26,0,IF(DAY($C6306)=1,IF(D6306-Calculator!$G$24&gt;0,Calculator!$G$24,D6306),0))</f>
        <v>0</v>
      </c>
      <c r="F6306" s="29">
        <f ca="1">IF(E6306&gt;0,D6306*Calculator!$G$22/12,0)</f>
        <v>0</v>
      </c>
      <c r="G6306" s="29">
        <f ca="1">IF(E6306&gt;0,(IFERROR(-PMT(Calculator!$G$22/12,Calculator!$G$23*12,Calculator!$G$20),0))-F6306,0)</f>
        <v>0</v>
      </c>
      <c r="H6306" s="29">
        <f t="shared" ca="1" si="396"/>
        <v>0</v>
      </c>
      <c r="I6306" s="29">
        <f t="shared" ca="1" si="394"/>
        <v>0</v>
      </c>
      <c r="J6306" s="30">
        <f>Calculator!$G$40</f>
        <v>6.5000000000000002E-2</v>
      </c>
      <c r="K6306" s="29">
        <f ca="1">IF(C6306&gt;=Calculator!$G$27,IF(DAY($C6306)=1,Calculator!$G$34/2,IF(DAY($C6306)=15,Calculator!$G$34/2,0)),0)</f>
        <v>0</v>
      </c>
      <c r="L6306" s="29">
        <f ca="1">IF(DAY($C6306)=28,IF(H6306=0,0,Calculator!$G$35),0)</f>
        <v>0</v>
      </c>
      <c r="M6306" s="29">
        <f ca="1">IF(I6306&gt;0,IF(DAY($C6306)=1,SUM(INDIRECT("I"&amp;(ROW(C6305)-DAY(C6305))):I6305),0),0)</f>
        <v>0</v>
      </c>
      <c r="N6306" s="29">
        <f ca="1">IF(C6306&lt;Calculator!$G$27,0,IF(C6306=Calculator!$G$27,Calculator!$G$39,IF(H6306-K6306&lt;=0,IF(D6306&gt;Calculator!$G$39,IF(H6306-K6306+E6306+L6306+M6306+Calculator!$G$39&gt;Calculator!$G$39,Calculator!$G$39-(H6306+E6306+L6306+M6306-K6306),Calculator!$G$39),D6306),0)))</f>
        <v>0</v>
      </c>
    </row>
    <row r="6307" spans="1:14" ht="15.75" thickBot="1">
      <c r="A6307" s="33" t="str">
        <f ca="1">IF(C6307=Calculator!$H$27,"F",IF(Daily!D6307+Daily!H6307=0,IF(D6306+H6306&gt;0,"L",""),""))</f>
        <v/>
      </c>
      <c r="B6307" s="34">
        <v>6306</v>
      </c>
      <c r="C6307" s="19">
        <f t="shared" ca="1" si="393"/>
        <v>52236</v>
      </c>
      <c r="D6307" s="29">
        <f t="shared" ca="1" si="395"/>
        <v>0</v>
      </c>
      <c r="E6307" s="29">
        <f ca="1">IF(C6307&lt;Calculator!$D$26,0,IF(DAY($C6307)=1,IF(D6307-Calculator!$G$24&gt;0,Calculator!$G$24,D6307),0))</f>
        <v>0</v>
      </c>
      <c r="F6307" s="29">
        <f ca="1">IF(E6307&gt;0,D6307*Calculator!$G$22/12,0)</f>
        <v>0</v>
      </c>
      <c r="G6307" s="29">
        <f ca="1">IF(E6307&gt;0,(IFERROR(-PMT(Calculator!$G$22/12,Calculator!$G$23*12,Calculator!$G$20),0))-F6307,0)</f>
        <v>0</v>
      </c>
      <c r="H6307" s="29">
        <f t="shared" ca="1" si="396"/>
        <v>0</v>
      </c>
      <c r="I6307" s="29">
        <f t="shared" ca="1" si="394"/>
        <v>0</v>
      </c>
      <c r="J6307" s="30">
        <f>Calculator!$G$40</f>
        <v>6.5000000000000002E-2</v>
      </c>
      <c r="K6307" s="29">
        <f ca="1">IF(C6307&gt;=Calculator!$G$27,IF(DAY($C6307)=1,Calculator!$G$34/2,IF(DAY($C6307)=15,Calculator!$G$34/2,0)),0)</f>
        <v>0</v>
      </c>
      <c r="L6307" s="29">
        <f ca="1">IF(DAY($C6307)=28,IF(H6307=0,0,Calculator!$G$35),0)</f>
        <v>0</v>
      </c>
      <c r="M6307" s="29">
        <f ca="1">IF(I6307&gt;0,IF(DAY($C6307)=1,SUM(INDIRECT("I"&amp;(ROW(C6306)-DAY(C6306))):I6306),0),0)</f>
        <v>0</v>
      </c>
      <c r="N6307" s="29">
        <f ca="1">IF(C6307&lt;Calculator!$G$27,0,IF(C6307=Calculator!$G$27,Calculator!$G$39,IF(H6307-K6307&lt;=0,IF(D6307&gt;Calculator!$G$39,IF(H6307-K6307+E6307+L6307+M6307+Calculator!$G$39&gt;Calculator!$G$39,Calculator!$G$39-(H6307+E6307+L6307+M6307-K6307),Calculator!$G$39),D6307),0)))</f>
        <v>0</v>
      </c>
    </row>
    <row r="6308" spans="1:14" ht="15.75" thickBot="1">
      <c r="A6308" s="33" t="str">
        <f ca="1">IF(C6308=Calculator!$H$27,"F",IF(Daily!D6308+Daily!H6308=0,IF(D6307+H6307&gt;0,"L",""),""))</f>
        <v/>
      </c>
      <c r="B6308" s="34">
        <v>6307</v>
      </c>
      <c r="C6308" s="19">
        <f t="shared" ca="1" si="393"/>
        <v>52237</v>
      </c>
      <c r="D6308" s="29">
        <f t="shared" ca="1" si="395"/>
        <v>0</v>
      </c>
      <c r="E6308" s="29">
        <f ca="1">IF(C6308&lt;Calculator!$D$26,0,IF(DAY($C6308)=1,IF(D6308-Calculator!$G$24&gt;0,Calculator!$G$24,D6308),0))</f>
        <v>0</v>
      </c>
      <c r="F6308" s="29">
        <f ca="1">IF(E6308&gt;0,D6308*Calculator!$G$22/12,0)</f>
        <v>0</v>
      </c>
      <c r="G6308" s="29">
        <f ca="1">IF(E6308&gt;0,(IFERROR(-PMT(Calculator!$G$22/12,Calculator!$G$23*12,Calculator!$G$20),0))-F6308,0)</f>
        <v>0</v>
      </c>
      <c r="H6308" s="29">
        <f t="shared" ca="1" si="396"/>
        <v>0</v>
      </c>
      <c r="I6308" s="29">
        <f t="shared" ca="1" si="394"/>
        <v>0</v>
      </c>
      <c r="J6308" s="30">
        <f>Calculator!$G$40</f>
        <v>6.5000000000000002E-2</v>
      </c>
      <c r="K6308" s="29">
        <f ca="1">IF(C6308&gt;=Calculator!$G$27,IF(DAY($C6308)=1,Calculator!$G$34/2,IF(DAY($C6308)=15,Calculator!$G$34/2,0)),0)</f>
        <v>0</v>
      </c>
      <c r="L6308" s="29">
        <f ca="1">IF(DAY($C6308)=28,IF(H6308=0,0,Calculator!$G$35),0)</f>
        <v>0</v>
      </c>
      <c r="M6308" s="29">
        <f ca="1">IF(I6308&gt;0,IF(DAY($C6308)=1,SUM(INDIRECT("I"&amp;(ROW(C6307)-DAY(C6307))):I6307),0),0)</f>
        <v>0</v>
      </c>
      <c r="N6308" s="29">
        <f ca="1">IF(C6308&lt;Calculator!$G$27,0,IF(C6308=Calculator!$G$27,Calculator!$G$39,IF(H6308-K6308&lt;=0,IF(D6308&gt;Calculator!$G$39,IF(H6308-K6308+E6308+L6308+M6308+Calculator!$G$39&gt;Calculator!$G$39,Calculator!$G$39-(H6308+E6308+L6308+M6308-K6308),Calculator!$G$39),D6308),0)))</f>
        <v>0</v>
      </c>
    </row>
    <row r="6309" spans="1:14" ht="15.75" thickBot="1">
      <c r="A6309" s="33" t="str">
        <f ca="1">IF(C6309=Calculator!$H$27,"F",IF(Daily!D6309+Daily!H6309=0,IF(D6308+H6308&gt;0,"L",""),""))</f>
        <v/>
      </c>
      <c r="B6309" s="34">
        <v>6308</v>
      </c>
      <c r="C6309" s="19">
        <f t="shared" ca="1" si="393"/>
        <v>52238</v>
      </c>
      <c r="D6309" s="29">
        <f t="shared" ca="1" si="395"/>
        <v>0</v>
      </c>
      <c r="E6309" s="29">
        <f ca="1">IF(C6309&lt;Calculator!$D$26,0,IF(DAY($C6309)=1,IF(D6309-Calculator!$G$24&gt;0,Calculator!$G$24,D6309),0))</f>
        <v>0</v>
      </c>
      <c r="F6309" s="29">
        <f ca="1">IF(E6309&gt;0,D6309*Calculator!$G$22/12,0)</f>
        <v>0</v>
      </c>
      <c r="G6309" s="29">
        <f ca="1">IF(E6309&gt;0,(IFERROR(-PMT(Calculator!$G$22/12,Calculator!$G$23*12,Calculator!$G$20),0))-F6309,0)</f>
        <v>0</v>
      </c>
      <c r="H6309" s="29">
        <f t="shared" ca="1" si="396"/>
        <v>0</v>
      </c>
      <c r="I6309" s="29">
        <f t="shared" ca="1" si="394"/>
        <v>0</v>
      </c>
      <c r="J6309" s="30">
        <f>Calculator!$G$40</f>
        <v>6.5000000000000002E-2</v>
      </c>
      <c r="K6309" s="29">
        <f ca="1">IF(C6309&gt;=Calculator!$G$27,IF(DAY($C6309)=1,Calculator!$G$34/2,IF(DAY($C6309)=15,Calculator!$G$34/2,0)),0)</f>
        <v>0</v>
      </c>
      <c r="L6309" s="29">
        <f ca="1">IF(DAY($C6309)=28,IF(H6309=0,0,Calculator!$G$35),0)</f>
        <v>0</v>
      </c>
      <c r="M6309" s="29">
        <f ca="1">IF(I6309&gt;0,IF(DAY($C6309)=1,SUM(INDIRECT("I"&amp;(ROW(C6308)-DAY(C6308))):I6308),0),0)</f>
        <v>0</v>
      </c>
      <c r="N6309" s="29">
        <f ca="1">IF(C6309&lt;Calculator!$G$27,0,IF(C6309=Calculator!$G$27,Calculator!$G$39,IF(H6309-K6309&lt;=0,IF(D6309&gt;Calculator!$G$39,IF(H6309-K6309+E6309+L6309+M6309+Calculator!$G$39&gt;Calculator!$G$39,Calculator!$G$39-(H6309+E6309+L6309+M6309-K6309),Calculator!$G$39),D6309),0)))</f>
        <v>0</v>
      </c>
    </row>
    <row r="6310" spans="1:14" ht="15.75" thickBot="1">
      <c r="A6310" s="33" t="str">
        <f ca="1">IF(C6310=Calculator!$H$27,"F",IF(Daily!D6310+Daily!H6310=0,IF(D6309+H6309&gt;0,"L",""),""))</f>
        <v/>
      </c>
      <c r="B6310" s="34">
        <v>6309</v>
      </c>
      <c r="C6310" s="19">
        <f t="shared" ca="1" si="393"/>
        <v>52239</v>
      </c>
      <c r="D6310" s="29">
        <f t="shared" ca="1" si="395"/>
        <v>0</v>
      </c>
      <c r="E6310" s="29">
        <f ca="1">IF(C6310&lt;Calculator!$D$26,0,IF(DAY($C6310)=1,IF(D6310-Calculator!$G$24&gt;0,Calculator!$G$24,D6310),0))</f>
        <v>0</v>
      </c>
      <c r="F6310" s="29">
        <f ca="1">IF(E6310&gt;0,D6310*Calculator!$G$22/12,0)</f>
        <v>0</v>
      </c>
      <c r="G6310" s="29">
        <f ca="1">IF(E6310&gt;0,(IFERROR(-PMT(Calculator!$G$22/12,Calculator!$G$23*12,Calculator!$G$20),0))-F6310,0)</f>
        <v>0</v>
      </c>
      <c r="H6310" s="29">
        <f t="shared" ca="1" si="396"/>
        <v>0</v>
      </c>
      <c r="I6310" s="29">
        <f t="shared" ca="1" si="394"/>
        <v>0</v>
      </c>
      <c r="J6310" s="30">
        <f>Calculator!$G$40</f>
        <v>6.5000000000000002E-2</v>
      </c>
      <c r="K6310" s="29">
        <f ca="1">IF(C6310&gt;=Calculator!$G$27,IF(DAY($C6310)=1,Calculator!$G$34/2,IF(DAY($C6310)=15,Calculator!$G$34/2,0)),0)</f>
        <v>0</v>
      </c>
      <c r="L6310" s="29">
        <f ca="1">IF(DAY($C6310)=28,IF(H6310=0,0,Calculator!$G$35),0)</f>
        <v>0</v>
      </c>
      <c r="M6310" s="29">
        <f ca="1">IF(I6310&gt;0,IF(DAY($C6310)=1,SUM(INDIRECT("I"&amp;(ROW(C6309)-DAY(C6309))):I6309),0),0)</f>
        <v>0</v>
      </c>
      <c r="N6310" s="29">
        <f ca="1">IF(C6310&lt;Calculator!$G$27,0,IF(C6310=Calculator!$G$27,Calculator!$G$39,IF(H6310-K6310&lt;=0,IF(D6310&gt;Calculator!$G$39,IF(H6310-K6310+E6310+L6310+M6310+Calculator!$G$39&gt;Calculator!$G$39,Calculator!$G$39-(H6310+E6310+L6310+M6310-K6310),Calculator!$G$39),D6310),0)))</f>
        <v>0</v>
      </c>
    </row>
    <row r="6311" spans="1:14" ht="15.75" thickBot="1">
      <c r="A6311" s="33" t="str">
        <f ca="1">IF(C6311=Calculator!$H$27,"F",IF(Daily!D6311+Daily!H6311=0,IF(D6310+H6310&gt;0,"L",""),""))</f>
        <v/>
      </c>
      <c r="B6311" s="34">
        <v>6310</v>
      </c>
      <c r="C6311" s="19">
        <f t="shared" ca="1" si="393"/>
        <v>52240</v>
      </c>
      <c r="D6311" s="29">
        <f t="shared" ca="1" si="395"/>
        <v>0</v>
      </c>
      <c r="E6311" s="29">
        <f ca="1">IF(C6311&lt;Calculator!$D$26,0,IF(DAY($C6311)=1,IF(D6311-Calculator!$G$24&gt;0,Calculator!$G$24,D6311),0))</f>
        <v>0</v>
      </c>
      <c r="F6311" s="29">
        <f ca="1">IF(E6311&gt;0,D6311*Calculator!$G$22/12,0)</f>
        <v>0</v>
      </c>
      <c r="G6311" s="29">
        <f ca="1">IF(E6311&gt;0,(IFERROR(-PMT(Calculator!$G$22/12,Calculator!$G$23*12,Calculator!$G$20),0))-F6311,0)</f>
        <v>0</v>
      </c>
      <c r="H6311" s="29">
        <f t="shared" ca="1" si="396"/>
        <v>0</v>
      </c>
      <c r="I6311" s="29">
        <f t="shared" ca="1" si="394"/>
        <v>0</v>
      </c>
      <c r="J6311" s="30">
        <f>Calculator!$G$40</f>
        <v>6.5000000000000002E-2</v>
      </c>
      <c r="K6311" s="29">
        <f ca="1">IF(C6311&gt;=Calculator!$G$27,IF(DAY($C6311)=1,Calculator!$G$34/2,IF(DAY($C6311)=15,Calculator!$G$34/2,0)),0)</f>
        <v>0</v>
      </c>
      <c r="L6311" s="29">
        <f ca="1">IF(DAY($C6311)=28,IF(H6311=0,0,Calculator!$G$35),0)</f>
        <v>0</v>
      </c>
      <c r="M6311" s="29">
        <f ca="1">IF(I6311&gt;0,IF(DAY($C6311)=1,SUM(INDIRECT("I"&amp;(ROW(C6310)-DAY(C6310))):I6310),0),0)</f>
        <v>0</v>
      </c>
      <c r="N6311" s="29">
        <f ca="1">IF(C6311&lt;Calculator!$G$27,0,IF(C6311=Calculator!$G$27,Calculator!$G$39,IF(H6311-K6311&lt;=0,IF(D6311&gt;Calculator!$G$39,IF(H6311-K6311+E6311+L6311+M6311+Calculator!$G$39&gt;Calculator!$G$39,Calculator!$G$39-(H6311+E6311+L6311+M6311-K6311),Calculator!$G$39),D6311),0)))</f>
        <v>0</v>
      </c>
    </row>
    <row r="6312" spans="1:14" ht="15.75" thickBot="1">
      <c r="A6312" s="33" t="str">
        <f ca="1">IF(C6312=Calculator!$H$27,"F",IF(Daily!D6312+Daily!H6312=0,IF(D6311+H6311&gt;0,"L",""),""))</f>
        <v/>
      </c>
      <c r="B6312" s="34">
        <v>6311</v>
      </c>
      <c r="C6312" s="19">
        <f t="shared" ca="1" si="393"/>
        <v>52241</v>
      </c>
      <c r="D6312" s="29">
        <f t="shared" ca="1" si="395"/>
        <v>0</v>
      </c>
      <c r="E6312" s="29">
        <f ca="1">IF(C6312&lt;Calculator!$D$26,0,IF(DAY($C6312)=1,IF(D6312-Calculator!$G$24&gt;0,Calculator!$G$24,D6312),0))</f>
        <v>0</v>
      </c>
      <c r="F6312" s="29">
        <f ca="1">IF(E6312&gt;0,D6312*Calculator!$G$22/12,0)</f>
        <v>0</v>
      </c>
      <c r="G6312" s="29">
        <f ca="1">IF(E6312&gt;0,(IFERROR(-PMT(Calculator!$G$22/12,Calculator!$G$23*12,Calculator!$G$20),0))-F6312,0)</f>
        <v>0</v>
      </c>
      <c r="H6312" s="29">
        <f t="shared" ca="1" si="396"/>
        <v>0</v>
      </c>
      <c r="I6312" s="29">
        <f t="shared" ca="1" si="394"/>
        <v>0</v>
      </c>
      <c r="J6312" s="30">
        <f>Calculator!$G$40</f>
        <v>6.5000000000000002E-2</v>
      </c>
      <c r="K6312" s="29">
        <f ca="1">IF(C6312&gt;=Calculator!$G$27,IF(DAY($C6312)=1,Calculator!$G$34/2,IF(DAY($C6312)=15,Calculator!$G$34/2,0)),0)</f>
        <v>0</v>
      </c>
      <c r="L6312" s="29">
        <f ca="1">IF(DAY($C6312)=28,IF(H6312=0,0,Calculator!$G$35),0)</f>
        <v>0</v>
      </c>
      <c r="M6312" s="29">
        <f ca="1">IF(I6312&gt;0,IF(DAY($C6312)=1,SUM(INDIRECT("I"&amp;(ROW(C6311)-DAY(C6311))):I6311),0),0)</f>
        <v>0</v>
      </c>
      <c r="N6312" s="29">
        <f ca="1">IF(C6312&lt;Calculator!$G$27,0,IF(C6312=Calculator!$G$27,Calculator!$G$39,IF(H6312-K6312&lt;=0,IF(D6312&gt;Calculator!$G$39,IF(H6312-K6312+E6312+L6312+M6312+Calculator!$G$39&gt;Calculator!$G$39,Calculator!$G$39-(H6312+E6312+L6312+M6312-K6312),Calculator!$G$39),D6312),0)))</f>
        <v>0</v>
      </c>
    </row>
    <row r="6313" spans="1:14" ht="15.75" thickBot="1">
      <c r="A6313" s="33" t="str">
        <f ca="1">IF(C6313=Calculator!$H$27,"F",IF(Daily!D6313+Daily!H6313=0,IF(D6312+H6312&gt;0,"L",""),""))</f>
        <v/>
      </c>
      <c r="B6313" s="34">
        <v>6312</v>
      </c>
      <c r="C6313" s="19">
        <f t="shared" ca="1" si="393"/>
        <v>52242</v>
      </c>
      <c r="D6313" s="29">
        <f t="shared" ca="1" si="395"/>
        <v>0</v>
      </c>
      <c r="E6313" s="29">
        <f ca="1">IF(C6313&lt;Calculator!$D$26,0,IF(DAY($C6313)=1,IF(D6313-Calculator!$G$24&gt;0,Calculator!$G$24,D6313),0))</f>
        <v>0</v>
      </c>
      <c r="F6313" s="29">
        <f ca="1">IF(E6313&gt;0,D6313*Calculator!$G$22/12,0)</f>
        <v>0</v>
      </c>
      <c r="G6313" s="29">
        <f ca="1">IF(E6313&gt;0,(IFERROR(-PMT(Calculator!$G$22/12,Calculator!$G$23*12,Calculator!$G$20),0))-F6313,0)</f>
        <v>0</v>
      </c>
      <c r="H6313" s="29">
        <f t="shared" ca="1" si="396"/>
        <v>0</v>
      </c>
      <c r="I6313" s="29">
        <f t="shared" ca="1" si="394"/>
        <v>0</v>
      </c>
      <c r="J6313" s="30">
        <f>Calculator!$G$40</f>
        <v>6.5000000000000002E-2</v>
      </c>
      <c r="K6313" s="29">
        <f ca="1">IF(C6313&gt;=Calculator!$G$27,IF(DAY($C6313)=1,Calculator!$G$34/2,IF(DAY($C6313)=15,Calculator!$G$34/2,0)),0)</f>
        <v>0</v>
      </c>
      <c r="L6313" s="29">
        <f ca="1">IF(DAY($C6313)=28,IF(H6313=0,0,Calculator!$G$35),0)</f>
        <v>0</v>
      </c>
      <c r="M6313" s="29">
        <f ca="1">IF(I6313&gt;0,IF(DAY($C6313)=1,SUM(INDIRECT("I"&amp;(ROW(C6312)-DAY(C6312))):I6312),0),0)</f>
        <v>0</v>
      </c>
      <c r="N6313" s="29">
        <f ca="1">IF(C6313&lt;Calculator!$G$27,0,IF(C6313=Calculator!$G$27,Calculator!$G$39,IF(H6313-K6313&lt;=0,IF(D6313&gt;Calculator!$G$39,IF(H6313-K6313+E6313+L6313+M6313+Calculator!$G$39&gt;Calculator!$G$39,Calculator!$G$39-(H6313+E6313+L6313+M6313-K6313),Calculator!$G$39),D6313),0)))</f>
        <v>0</v>
      </c>
    </row>
    <row r="6314" spans="1:14" ht="15.75" thickBot="1">
      <c r="A6314" s="33" t="str">
        <f ca="1">IF(C6314=Calculator!$H$27,"F",IF(Daily!D6314+Daily!H6314=0,IF(D6313+H6313&gt;0,"L",""),""))</f>
        <v/>
      </c>
      <c r="B6314" s="34">
        <v>6313</v>
      </c>
      <c r="C6314" s="19">
        <f t="shared" ca="1" si="393"/>
        <v>52243</v>
      </c>
      <c r="D6314" s="29">
        <f t="shared" ca="1" si="395"/>
        <v>0</v>
      </c>
      <c r="E6314" s="29">
        <f ca="1">IF(C6314&lt;Calculator!$D$26,0,IF(DAY($C6314)=1,IF(D6314-Calculator!$G$24&gt;0,Calculator!$G$24,D6314),0))</f>
        <v>0</v>
      </c>
      <c r="F6314" s="29">
        <f ca="1">IF(E6314&gt;0,D6314*Calculator!$G$22/12,0)</f>
        <v>0</v>
      </c>
      <c r="G6314" s="29">
        <f ca="1">IF(E6314&gt;0,(IFERROR(-PMT(Calculator!$G$22/12,Calculator!$G$23*12,Calculator!$G$20),0))-F6314,0)</f>
        <v>0</v>
      </c>
      <c r="H6314" s="29">
        <f t="shared" ca="1" si="396"/>
        <v>0</v>
      </c>
      <c r="I6314" s="29">
        <f t="shared" ca="1" si="394"/>
        <v>0</v>
      </c>
      <c r="J6314" s="30">
        <f>Calculator!$G$40</f>
        <v>6.5000000000000002E-2</v>
      </c>
      <c r="K6314" s="29">
        <f ca="1">IF(C6314&gt;=Calculator!$G$27,IF(DAY($C6314)=1,Calculator!$G$34/2,IF(DAY($C6314)=15,Calculator!$G$34/2,0)),0)</f>
        <v>0</v>
      </c>
      <c r="L6314" s="29">
        <f ca="1">IF(DAY($C6314)=28,IF(H6314=0,0,Calculator!$G$35),0)</f>
        <v>0</v>
      </c>
      <c r="M6314" s="29">
        <f ca="1">IF(I6314&gt;0,IF(DAY($C6314)=1,SUM(INDIRECT("I"&amp;(ROW(C6313)-DAY(C6313))):I6313),0),0)</f>
        <v>0</v>
      </c>
      <c r="N6314" s="29">
        <f ca="1">IF(C6314&lt;Calculator!$G$27,0,IF(C6314=Calculator!$G$27,Calculator!$G$39,IF(H6314-K6314&lt;=0,IF(D6314&gt;Calculator!$G$39,IF(H6314-K6314+E6314+L6314+M6314+Calculator!$G$39&gt;Calculator!$G$39,Calculator!$G$39-(H6314+E6314+L6314+M6314-K6314),Calculator!$G$39),D6314),0)))</f>
        <v>0</v>
      </c>
    </row>
    <row r="6315" spans="1:14" ht="15.75" thickBot="1">
      <c r="A6315" s="33" t="str">
        <f ca="1">IF(C6315=Calculator!$H$27,"F",IF(Daily!D6315+Daily!H6315=0,IF(D6314+H6314&gt;0,"L",""),""))</f>
        <v/>
      </c>
      <c r="B6315" s="34">
        <v>6314</v>
      </c>
      <c r="C6315" s="19">
        <f t="shared" ca="1" si="393"/>
        <v>52244</v>
      </c>
      <c r="D6315" s="29">
        <f t="shared" ca="1" si="395"/>
        <v>0</v>
      </c>
      <c r="E6315" s="29">
        <f ca="1">IF(C6315&lt;Calculator!$D$26,0,IF(DAY($C6315)=1,IF(D6315-Calculator!$G$24&gt;0,Calculator!$G$24,D6315),0))</f>
        <v>0</v>
      </c>
      <c r="F6315" s="29">
        <f ca="1">IF(E6315&gt;0,D6315*Calculator!$G$22/12,0)</f>
        <v>0</v>
      </c>
      <c r="G6315" s="29">
        <f ca="1">IF(E6315&gt;0,(IFERROR(-PMT(Calculator!$G$22/12,Calculator!$G$23*12,Calculator!$G$20),0))-F6315,0)</f>
        <v>0</v>
      </c>
      <c r="H6315" s="29">
        <f t="shared" ca="1" si="396"/>
        <v>0</v>
      </c>
      <c r="I6315" s="29">
        <f t="shared" ca="1" si="394"/>
        <v>0</v>
      </c>
      <c r="J6315" s="30">
        <f>Calculator!$G$40</f>
        <v>6.5000000000000002E-2</v>
      </c>
      <c r="K6315" s="29">
        <f ca="1">IF(C6315&gt;=Calculator!$G$27,IF(DAY($C6315)=1,Calculator!$G$34/2,IF(DAY($C6315)=15,Calculator!$G$34/2,0)),0)</f>
        <v>0</v>
      </c>
      <c r="L6315" s="29">
        <f ca="1">IF(DAY($C6315)=28,IF(H6315=0,0,Calculator!$G$35),0)</f>
        <v>0</v>
      </c>
      <c r="M6315" s="29">
        <f ca="1">IF(I6315&gt;0,IF(DAY($C6315)=1,SUM(INDIRECT("I"&amp;(ROW(C6314)-DAY(C6314))):I6314),0),0)</f>
        <v>0</v>
      </c>
      <c r="N6315" s="29">
        <f ca="1">IF(C6315&lt;Calculator!$G$27,0,IF(C6315=Calculator!$G$27,Calculator!$G$39,IF(H6315-K6315&lt;=0,IF(D6315&gt;Calculator!$G$39,IF(H6315-K6315+E6315+L6315+M6315+Calculator!$G$39&gt;Calculator!$G$39,Calculator!$G$39-(H6315+E6315+L6315+M6315-K6315),Calculator!$G$39),D6315),0)))</f>
        <v>0</v>
      </c>
    </row>
    <row r="6316" spans="1:14" ht="15.75" thickBot="1">
      <c r="A6316" s="33" t="str">
        <f ca="1">IF(C6316=Calculator!$H$27,"F",IF(Daily!D6316+Daily!H6316=0,IF(D6315+H6315&gt;0,"L",""),""))</f>
        <v/>
      </c>
      <c r="B6316" s="34">
        <v>6315</v>
      </c>
      <c r="C6316" s="19">
        <f t="shared" ca="1" si="393"/>
        <v>52245</v>
      </c>
      <c r="D6316" s="29">
        <f t="shared" ca="1" si="395"/>
        <v>0</v>
      </c>
      <c r="E6316" s="29">
        <f ca="1">IF(C6316&lt;Calculator!$D$26,0,IF(DAY($C6316)=1,IF(D6316-Calculator!$G$24&gt;0,Calculator!$G$24,D6316),0))</f>
        <v>0</v>
      </c>
      <c r="F6316" s="29">
        <f ca="1">IF(E6316&gt;0,D6316*Calculator!$G$22/12,0)</f>
        <v>0</v>
      </c>
      <c r="G6316" s="29">
        <f ca="1">IF(E6316&gt;0,(IFERROR(-PMT(Calculator!$G$22/12,Calculator!$G$23*12,Calculator!$G$20),0))-F6316,0)</f>
        <v>0</v>
      </c>
      <c r="H6316" s="29">
        <f t="shared" ca="1" si="396"/>
        <v>0</v>
      </c>
      <c r="I6316" s="29">
        <f t="shared" ca="1" si="394"/>
        <v>0</v>
      </c>
      <c r="J6316" s="30">
        <f>Calculator!$G$40</f>
        <v>6.5000000000000002E-2</v>
      </c>
      <c r="K6316" s="29">
        <f ca="1">IF(C6316&gt;=Calculator!$G$27,IF(DAY($C6316)=1,Calculator!$G$34/2,IF(DAY($C6316)=15,Calculator!$G$34/2,0)),0)</f>
        <v>0</v>
      </c>
      <c r="L6316" s="29">
        <f ca="1">IF(DAY($C6316)=28,IF(H6316=0,0,Calculator!$G$35),0)</f>
        <v>0</v>
      </c>
      <c r="M6316" s="29">
        <f ca="1">IF(I6316&gt;0,IF(DAY($C6316)=1,SUM(INDIRECT("I"&amp;(ROW(C6315)-DAY(C6315))):I6315),0),0)</f>
        <v>0</v>
      </c>
      <c r="N6316" s="29">
        <f ca="1">IF(C6316&lt;Calculator!$G$27,0,IF(C6316=Calculator!$G$27,Calculator!$G$39,IF(H6316-K6316&lt;=0,IF(D6316&gt;Calculator!$G$39,IF(H6316-K6316+E6316+L6316+M6316+Calculator!$G$39&gt;Calculator!$G$39,Calculator!$G$39-(H6316+E6316+L6316+M6316-K6316),Calculator!$G$39),D6316),0)))</f>
        <v>0</v>
      </c>
    </row>
    <row r="6317" spans="1:14" ht="15.75" thickBot="1">
      <c r="A6317" s="33" t="str">
        <f ca="1">IF(C6317=Calculator!$H$27,"F",IF(Daily!D6317+Daily!H6317=0,IF(D6316+H6316&gt;0,"L",""),""))</f>
        <v/>
      </c>
      <c r="B6317" s="34">
        <v>6316</v>
      </c>
      <c r="C6317" s="19">
        <f t="shared" ca="1" si="393"/>
        <v>52246</v>
      </c>
      <c r="D6317" s="29">
        <f t="shared" ca="1" si="395"/>
        <v>0</v>
      </c>
      <c r="E6317" s="29">
        <f ca="1">IF(C6317&lt;Calculator!$D$26,0,IF(DAY($C6317)=1,IF(D6317-Calculator!$G$24&gt;0,Calculator!$G$24,D6317),0))</f>
        <v>0</v>
      </c>
      <c r="F6317" s="29">
        <f ca="1">IF(E6317&gt;0,D6317*Calculator!$G$22/12,0)</f>
        <v>0</v>
      </c>
      <c r="G6317" s="29">
        <f ca="1">IF(E6317&gt;0,(IFERROR(-PMT(Calculator!$G$22/12,Calculator!$G$23*12,Calculator!$G$20),0))-F6317,0)</f>
        <v>0</v>
      </c>
      <c r="H6317" s="29">
        <f t="shared" ca="1" si="396"/>
        <v>0</v>
      </c>
      <c r="I6317" s="29">
        <f t="shared" ca="1" si="394"/>
        <v>0</v>
      </c>
      <c r="J6317" s="30">
        <f>Calculator!$G$40</f>
        <v>6.5000000000000002E-2</v>
      </c>
      <c r="K6317" s="29">
        <f ca="1">IF(C6317&gt;=Calculator!$G$27,IF(DAY($C6317)=1,Calculator!$G$34/2,IF(DAY($C6317)=15,Calculator!$G$34/2,0)),0)</f>
        <v>4500</v>
      </c>
      <c r="L6317" s="29">
        <f ca="1">IF(DAY($C6317)=28,IF(H6317=0,0,Calculator!$G$35),0)</f>
        <v>0</v>
      </c>
      <c r="M6317" s="29">
        <f ca="1">IF(I6317&gt;0,IF(DAY($C6317)=1,SUM(INDIRECT("I"&amp;(ROW(C6316)-DAY(C6316))):I6316),0),0)</f>
        <v>0</v>
      </c>
      <c r="N6317" s="29">
        <f ca="1">IF(C6317&lt;Calculator!$G$27,0,IF(C6317=Calculator!$G$27,Calculator!$G$39,IF(H6317-K6317&lt;=0,IF(D6317&gt;Calculator!$G$39,IF(H6317-K6317+E6317+L6317+M6317+Calculator!$G$39&gt;Calculator!$G$39,Calculator!$G$39-(H6317+E6317+L6317+M6317-K6317),Calculator!$G$39),D6317),0)))</f>
        <v>0</v>
      </c>
    </row>
    <row r="6318" spans="1:14" ht="15.75" thickBot="1">
      <c r="A6318" s="33" t="str">
        <f ca="1">IF(C6318=Calculator!$H$27,"F",IF(Daily!D6318+Daily!H6318=0,IF(D6317+H6317&gt;0,"L",""),""))</f>
        <v/>
      </c>
      <c r="B6318" s="34">
        <v>6317</v>
      </c>
      <c r="C6318" s="19">
        <f t="shared" ca="1" si="393"/>
        <v>52247</v>
      </c>
      <c r="D6318" s="29">
        <f t="shared" ca="1" si="395"/>
        <v>0</v>
      </c>
      <c r="E6318" s="29">
        <f ca="1">IF(C6318&lt;Calculator!$D$26,0,IF(DAY($C6318)=1,IF(D6318-Calculator!$G$24&gt;0,Calculator!$G$24,D6318),0))</f>
        <v>0</v>
      </c>
      <c r="F6318" s="29">
        <f ca="1">IF(E6318&gt;0,D6318*Calculator!$G$22/12,0)</f>
        <v>0</v>
      </c>
      <c r="G6318" s="29">
        <f ca="1">IF(E6318&gt;0,(IFERROR(-PMT(Calculator!$G$22/12,Calculator!$G$23*12,Calculator!$G$20),0))-F6318,0)</f>
        <v>0</v>
      </c>
      <c r="H6318" s="29">
        <f t="shared" ca="1" si="396"/>
        <v>0</v>
      </c>
      <c r="I6318" s="29">
        <f t="shared" ca="1" si="394"/>
        <v>0</v>
      </c>
      <c r="J6318" s="30">
        <f>Calculator!$G$40</f>
        <v>6.5000000000000002E-2</v>
      </c>
      <c r="K6318" s="29">
        <f ca="1">IF(C6318&gt;=Calculator!$G$27,IF(DAY($C6318)=1,Calculator!$G$34/2,IF(DAY($C6318)=15,Calculator!$G$34/2,0)),0)</f>
        <v>0</v>
      </c>
      <c r="L6318" s="29">
        <f ca="1">IF(DAY($C6318)=28,IF(H6318=0,0,Calculator!$G$35),0)</f>
        <v>0</v>
      </c>
      <c r="M6318" s="29">
        <f ca="1">IF(I6318&gt;0,IF(DAY($C6318)=1,SUM(INDIRECT("I"&amp;(ROW(C6317)-DAY(C6317))):I6317),0),0)</f>
        <v>0</v>
      </c>
      <c r="N6318" s="29">
        <f ca="1">IF(C6318&lt;Calculator!$G$27,0,IF(C6318=Calculator!$G$27,Calculator!$G$39,IF(H6318-K6318&lt;=0,IF(D6318&gt;Calculator!$G$39,IF(H6318-K6318+E6318+L6318+M6318+Calculator!$G$39&gt;Calculator!$G$39,Calculator!$G$39-(H6318+E6318+L6318+M6318-K6318),Calculator!$G$39),D6318),0)))</f>
        <v>0</v>
      </c>
    </row>
    <row r="6319" spans="1:14" ht="15.75" thickBot="1">
      <c r="A6319" s="33" t="str">
        <f ca="1">IF(C6319=Calculator!$H$27,"F",IF(Daily!D6319+Daily!H6319=0,IF(D6318+H6318&gt;0,"L",""),""))</f>
        <v/>
      </c>
      <c r="B6319" s="34">
        <v>6318</v>
      </c>
      <c r="C6319" s="19">
        <f t="shared" ca="1" si="393"/>
        <v>52248</v>
      </c>
      <c r="D6319" s="29">
        <f t="shared" ca="1" si="395"/>
        <v>0</v>
      </c>
      <c r="E6319" s="29">
        <f ca="1">IF(C6319&lt;Calculator!$D$26,0,IF(DAY($C6319)=1,IF(D6319-Calculator!$G$24&gt;0,Calculator!$G$24,D6319),0))</f>
        <v>0</v>
      </c>
      <c r="F6319" s="29">
        <f ca="1">IF(E6319&gt;0,D6319*Calculator!$G$22/12,0)</f>
        <v>0</v>
      </c>
      <c r="G6319" s="29">
        <f ca="1">IF(E6319&gt;0,(IFERROR(-PMT(Calculator!$G$22/12,Calculator!$G$23*12,Calculator!$G$20),0))-F6319,0)</f>
        <v>0</v>
      </c>
      <c r="H6319" s="29">
        <f t="shared" ca="1" si="396"/>
        <v>0</v>
      </c>
      <c r="I6319" s="29">
        <f t="shared" ca="1" si="394"/>
        <v>0</v>
      </c>
      <c r="J6319" s="30">
        <f>Calculator!$G$40</f>
        <v>6.5000000000000002E-2</v>
      </c>
      <c r="K6319" s="29">
        <f ca="1">IF(C6319&gt;=Calculator!$G$27,IF(DAY($C6319)=1,Calculator!$G$34/2,IF(DAY($C6319)=15,Calculator!$G$34/2,0)),0)</f>
        <v>0</v>
      </c>
      <c r="L6319" s="29">
        <f ca="1">IF(DAY($C6319)=28,IF(H6319=0,0,Calculator!$G$35),0)</f>
        <v>0</v>
      </c>
      <c r="M6319" s="29">
        <f ca="1">IF(I6319&gt;0,IF(DAY($C6319)=1,SUM(INDIRECT("I"&amp;(ROW(C6318)-DAY(C6318))):I6318),0),0)</f>
        <v>0</v>
      </c>
      <c r="N6319" s="29">
        <f ca="1">IF(C6319&lt;Calculator!$G$27,0,IF(C6319=Calculator!$G$27,Calculator!$G$39,IF(H6319-K6319&lt;=0,IF(D6319&gt;Calculator!$G$39,IF(H6319-K6319+E6319+L6319+M6319+Calculator!$G$39&gt;Calculator!$G$39,Calculator!$G$39-(H6319+E6319+L6319+M6319-K6319),Calculator!$G$39),D6319),0)))</f>
        <v>0</v>
      </c>
    </row>
    <row r="6320" spans="1:14" ht="15.75" thickBot="1">
      <c r="A6320" s="33" t="str">
        <f ca="1">IF(C6320=Calculator!$H$27,"F",IF(Daily!D6320+Daily!H6320=0,IF(D6319+H6319&gt;0,"L",""),""))</f>
        <v/>
      </c>
      <c r="B6320" s="34">
        <v>6319</v>
      </c>
      <c r="C6320" s="19">
        <f t="shared" ca="1" si="393"/>
        <v>52249</v>
      </c>
      <c r="D6320" s="29">
        <f t="shared" ca="1" si="395"/>
        <v>0</v>
      </c>
      <c r="E6320" s="29">
        <f ca="1">IF(C6320&lt;Calculator!$D$26,0,IF(DAY($C6320)=1,IF(D6320-Calculator!$G$24&gt;0,Calculator!$G$24,D6320),0))</f>
        <v>0</v>
      </c>
      <c r="F6320" s="29">
        <f ca="1">IF(E6320&gt;0,D6320*Calculator!$G$22/12,0)</f>
        <v>0</v>
      </c>
      <c r="G6320" s="29">
        <f ca="1">IF(E6320&gt;0,(IFERROR(-PMT(Calculator!$G$22/12,Calculator!$G$23*12,Calculator!$G$20),0))-F6320,0)</f>
        <v>0</v>
      </c>
      <c r="H6320" s="29">
        <f t="shared" ca="1" si="396"/>
        <v>0</v>
      </c>
      <c r="I6320" s="29">
        <f t="shared" ca="1" si="394"/>
        <v>0</v>
      </c>
      <c r="J6320" s="30">
        <f>Calculator!$G$40</f>
        <v>6.5000000000000002E-2</v>
      </c>
      <c r="K6320" s="29">
        <f ca="1">IF(C6320&gt;=Calculator!$G$27,IF(DAY($C6320)=1,Calculator!$G$34/2,IF(DAY($C6320)=15,Calculator!$G$34/2,0)),0)</f>
        <v>0</v>
      </c>
      <c r="L6320" s="29">
        <f ca="1">IF(DAY($C6320)=28,IF(H6320=0,0,Calculator!$G$35),0)</f>
        <v>0</v>
      </c>
      <c r="M6320" s="29">
        <f ca="1">IF(I6320&gt;0,IF(DAY($C6320)=1,SUM(INDIRECT("I"&amp;(ROW(C6319)-DAY(C6319))):I6319),0),0)</f>
        <v>0</v>
      </c>
      <c r="N6320" s="29">
        <f ca="1">IF(C6320&lt;Calculator!$G$27,0,IF(C6320=Calculator!$G$27,Calculator!$G$39,IF(H6320-K6320&lt;=0,IF(D6320&gt;Calculator!$G$39,IF(H6320-K6320+E6320+L6320+M6320+Calculator!$G$39&gt;Calculator!$G$39,Calculator!$G$39-(H6320+E6320+L6320+M6320-K6320),Calculator!$G$39),D6320),0)))</f>
        <v>0</v>
      </c>
    </row>
    <row r="6321" spans="1:14" ht="15.75" thickBot="1">
      <c r="A6321" s="33" t="str">
        <f ca="1">IF(C6321=Calculator!$H$27,"F",IF(Daily!D6321+Daily!H6321=0,IF(D6320+H6320&gt;0,"L",""),""))</f>
        <v/>
      </c>
      <c r="B6321" s="34">
        <v>6320</v>
      </c>
      <c r="C6321" s="19">
        <f t="shared" ca="1" si="393"/>
        <v>52250</v>
      </c>
      <c r="D6321" s="29">
        <f t="shared" ca="1" si="395"/>
        <v>0</v>
      </c>
      <c r="E6321" s="29">
        <f ca="1">IF(C6321&lt;Calculator!$D$26,0,IF(DAY($C6321)=1,IF(D6321-Calculator!$G$24&gt;0,Calculator!$G$24,D6321),0))</f>
        <v>0</v>
      </c>
      <c r="F6321" s="29">
        <f ca="1">IF(E6321&gt;0,D6321*Calculator!$G$22/12,0)</f>
        <v>0</v>
      </c>
      <c r="G6321" s="29">
        <f ca="1">IF(E6321&gt;0,(IFERROR(-PMT(Calculator!$G$22/12,Calculator!$G$23*12,Calculator!$G$20),0))-F6321,0)</f>
        <v>0</v>
      </c>
      <c r="H6321" s="29">
        <f t="shared" ca="1" si="396"/>
        <v>0</v>
      </c>
      <c r="I6321" s="29">
        <f t="shared" ca="1" si="394"/>
        <v>0</v>
      </c>
      <c r="J6321" s="30">
        <f>Calculator!$G$40</f>
        <v>6.5000000000000002E-2</v>
      </c>
      <c r="K6321" s="29">
        <f ca="1">IF(C6321&gt;=Calculator!$G$27,IF(DAY($C6321)=1,Calculator!$G$34/2,IF(DAY($C6321)=15,Calculator!$G$34/2,0)),0)</f>
        <v>0</v>
      </c>
      <c r="L6321" s="29">
        <f ca="1">IF(DAY($C6321)=28,IF(H6321=0,0,Calculator!$G$35),0)</f>
        <v>0</v>
      </c>
      <c r="M6321" s="29">
        <f ca="1">IF(I6321&gt;0,IF(DAY($C6321)=1,SUM(INDIRECT("I"&amp;(ROW(C6320)-DAY(C6320))):I6320),0),0)</f>
        <v>0</v>
      </c>
      <c r="N6321" s="29">
        <f ca="1">IF(C6321&lt;Calculator!$G$27,0,IF(C6321=Calculator!$G$27,Calculator!$G$39,IF(H6321-K6321&lt;=0,IF(D6321&gt;Calculator!$G$39,IF(H6321-K6321+E6321+L6321+M6321+Calculator!$G$39&gt;Calculator!$G$39,Calculator!$G$39-(H6321+E6321+L6321+M6321-K6321),Calculator!$G$39),D6321),0)))</f>
        <v>0</v>
      </c>
    </row>
    <row r="6322" spans="1:14" ht="15.75" thickBot="1">
      <c r="A6322" s="33" t="str">
        <f ca="1">IF(C6322=Calculator!$H$27,"F",IF(Daily!D6322+Daily!H6322=0,IF(D6321+H6321&gt;0,"L",""),""))</f>
        <v/>
      </c>
      <c r="B6322" s="34">
        <v>6321</v>
      </c>
      <c r="C6322" s="19">
        <f t="shared" ca="1" si="393"/>
        <v>52251</v>
      </c>
      <c r="D6322" s="29">
        <f t="shared" ca="1" si="395"/>
        <v>0</v>
      </c>
      <c r="E6322" s="29">
        <f ca="1">IF(C6322&lt;Calculator!$D$26,0,IF(DAY($C6322)=1,IF(D6322-Calculator!$G$24&gt;0,Calculator!$G$24,D6322),0))</f>
        <v>0</v>
      </c>
      <c r="F6322" s="29">
        <f ca="1">IF(E6322&gt;0,D6322*Calculator!$G$22/12,0)</f>
        <v>0</v>
      </c>
      <c r="G6322" s="29">
        <f ca="1">IF(E6322&gt;0,(IFERROR(-PMT(Calculator!$G$22/12,Calculator!$G$23*12,Calculator!$G$20),0))-F6322,0)</f>
        <v>0</v>
      </c>
      <c r="H6322" s="29">
        <f t="shared" ca="1" si="396"/>
        <v>0</v>
      </c>
      <c r="I6322" s="29">
        <f t="shared" ca="1" si="394"/>
        <v>0</v>
      </c>
      <c r="J6322" s="30">
        <f>Calculator!$G$40</f>
        <v>6.5000000000000002E-2</v>
      </c>
      <c r="K6322" s="29">
        <f ca="1">IF(C6322&gt;=Calculator!$G$27,IF(DAY($C6322)=1,Calculator!$G$34/2,IF(DAY($C6322)=15,Calculator!$G$34/2,0)),0)</f>
        <v>0</v>
      </c>
      <c r="L6322" s="29">
        <f ca="1">IF(DAY($C6322)=28,IF(H6322=0,0,Calculator!$G$35),0)</f>
        <v>0</v>
      </c>
      <c r="M6322" s="29">
        <f ca="1">IF(I6322&gt;0,IF(DAY($C6322)=1,SUM(INDIRECT("I"&amp;(ROW(C6321)-DAY(C6321))):I6321),0),0)</f>
        <v>0</v>
      </c>
      <c r="N6322" s="29">
        <f ca="1">IF(C6322&lt;Calculator!$G$27,0,IF(C6322=Calculator!$G$27,Calculator!$G$39,IF(H6322-K6322&lt;=0,IF(D6322&gt;Calculator!$G$39,IF(H6322-K6322+E6322+L6322+M6322+Calculator!$G$39&gt;Calculator!$G$39,Calculator!$G$39-(H6322+E6322+L6322+M6322-K6322),Calculator!$G$39),D6322),0)))</f>
        <v>0</v>
      </c>
    </row>
    <row r="6323" spans="1:14" ht="15.75" thickBot="1">
      <c r="A6323" s="33" t="str">
        <f ca="1">IF(C6323=Calculator!$H$27,"F",IF(Daily!D6323+Daily!H6323=0,IF(D6322+H6322&gt;0,"L",""),""))</f>
        <v/>
      </c>
      <c r="B6323" s="34">
        <v>6322</v>
      </c>
      <c r="C6323" s="19">
        <f t="shared" ca="1" si="393"/>
        <v>52252</v>
      </c>
      <c r="D6323" s="29">
        <f t="shared" ca="1" si="395"/>
        <v>0</v>
      </c>
      <c r="E6323" s="29">
        <f ca="1">IF(C6323&lt;Calculator!$D$26,0,IF(DAY($C6323)=1,IF(D6323-Calculator!$G$24&gt;0,Calculator!$G$24,D6323),0))</f>
        <v>0</v>
      </c>
      <c r="F6323" s="29">
        <f ca="1">IF(E6323&gt;0,D6323*Calculator!$G$22/12,0)</f>
        <v>0</v>
      </c>
      <c r="G6323" s="29">
        <f ca="1">IF(E6323&gt;0,(IFERROR(-PMT(Calculator!$G$22/12,Calculator!$G$23*12,Calculator!$G$20),0))-F6323,0)</f>
        <v>0</v>
      </c>
      <c r="H6323" s="29">
        <f t="shared" ca="1" si="396"/>
        <v>0</v>
      </c>
      <c r="I6323" s="29">
        <f t="shared" ca="1" si="394"/>
        <v>0</v>
      </c>
      <c r="J6323" s="30">
        <f>Calculator!$G$40</f>
        <v>6.5000000000000002E-2</v>
      </c>
      <c r="K6323" s="29">
        <f ca="1">IF(C6323&gt;=Calculator!$G$27,IF(DAY($C6323)=1,Calculator!$G$34/2,IF(DAY($C6323)=15,Calculator!$G$34/2,0)),0)</f>
        <v>0</v>
      </c>
      <c r="L6323" s="29">
        <f ca="1">IF(DAY($C6323)=28,IF(H6323=0,0,Calculator!$G$35),0)</f>
        <v>0</v>
      </c>
      <c r="M6323" s="29">
        <f ca="1">IF(I6323&gt;0,IF(DAY($C6323)=1,SUM(INDIRECT("I"&amp;(ROW(C6322)-DAY(C6322))):I6322),0),0)</f>
        <v>0</v>
      </c>
      <c r="N6323" s="29">
        <f ca="1">IF(C6323&lt;Calculator!$G$27,0,IF(C6323=Calculator!$G$27,Calculator!$G$39,IF(H6323-K6323&lt;=0,IF(D6323&gt;Calculator!$G$39,IF(H6323-K6323+E6323+L6323+M6323+Calculator!$G$39&gt;Calculator!$G$39,Calculator!$G$39-(H6323+E6323+L6323+M6323-K6323),Calculator!$G$39),D6323),0)))</f>
        <v>0</v>
      </c>
    </row>
    <row r="6324" spans="1:14" ht="15.75" thickBot="1">
      <c r="A6324" s="33" t="str">
        <f ca="1">IF(C6324=Calculator!$H$27,"F",IF(Daily!D6324+Daily!H6324=0,IF(D6323+H6323&gt;0,"L",""),""))</f>
        <v/>
      </c>
      <c r="B6324" s="34">
        <v>6323</v>
      </c>
      <c r="C6324" s="19">
        <f t="shared" ca="1" si="393"/>
        <v>52253</v>
      </c>
      <c r="D6324" s="29">
        <f t="shared" ca="1" si="395"/>
        <v>0</v>
      </c>
      <c r="E6324" s="29">
        <f ca="1">IF(C6324&lt;Calculator!$D$26,0,IF(DAY($C6324)=1,IF(D6324-Calculator!$G$24&gt;0,Calculator!$G$24,D6324),0))</f>
        <v>0</v>
      </c>
      <c r="F6324" s="29">
        <f ca="1">IF(E6324&gt;0,D6324*Calculator!$G$22/12,0)</f>
        <v>0</v>
      </c>
      <c r="G6324" s="29">
        <f ca="1">IF(E6324&gt;0,(IFERROR(-PMT(Calculator!$G$22/12,Calculator!$G$23*12,Calculator!$G$20),0))-F6324,0)</f>
        <v>0</v>
      </c>
      <c r="H6324" s="29">
        <f t="shared" ca="1" si="396"/>
        <v>0</v>
      </c>
      <c r="I6324" s="29">
        <f t="shared" ca="1" si="394"/>
        <v>0</v>
      </c>
      <c r="J6324" s="30">
        <f>Calculator!$G$40</f>
        <v>6.5000000000000002E-2</v>
      </c>
      <c r="K6324" s="29">
        <f ca="1">IF(C6324&gt;=Calculator!$G$27,IF(DAY($C6324)=1,Calculator!$G$34/2,IF(DAY($C6324)=15,Calculator!$G$34/2,0)),0)</f>
        <v>0</v>
      </c>
      <c r="L6324" s="29">
        <f ca="1">IF(DAY($C6324)=28,IF(H6324=0,0,Calculator!$G$35),0)</f>
        <v>0</v>
      </c>
      <c r="M6324" s="29">
        <f ca="1">IF(I6324&gt;0,IF(DAY($C6324)=1,SUM(INDIRECT("I"&amp;(ROW(C6323)-DAY(C6323))):I6323),0),0)</f>
        <v>0</v>
      </c>
      <c r="N6324" s="29">
        <f ca="1">IF(C6324&lt;Calculator!$G$27,0,IF(C6324=Calculator!$G$27,Calculator!$G$39,IF(H6324-K6324&lt;=0,IF(D6324&gt;Calculator!$G$39,IF(H6324-K6324+E6324+L6324+M6324+Calculator!$G$39&gt;Calculator!$G$39,Calculator!$G$39-(H6324+E6324+L6324+M6324-K6324),Calculator!$G$39),D6324),0)))</f>
        <v>0</v>
      </c>
    </row>
    <row r="6325" spans="1:14" ht="15.75" thickBot="1">
      <c r="A6325" s="33" t="str">
        <f ca="1">IF(C6325=Calculator!$H$27,"F",IF(Daily!D6325+Daily!H6325=0,IF(D6324+H6324&gt;0,"L",""),""))</f>
        <v/>
      </c>
      <c r="B6325" s="34">
        <v>6324</v>
      </c>
      <c r="C6325" s="19">
        <f t="shared" ca="1" si="393"/>
        <v>52254</v>
      </c>
      <c r="D6325" s="29">
        <f t="shared" ca="1" si="395"/>
        <v>0</v>
      </c>
      <c r="E6325" s="29">
        <f ca="1">IF(C6325&lt;Calculator!$D$26,0,IF(DAY($C6325)=1,IF(D6325-Calculator!$G$24&gt;0,Calculator!$G$24,D6325),0))</f>
        <v>0</v>
      </c>
      <c r="F6325" s="29">
        <f ca="1">IF(E6325&gt;0,D6325*Calculator!$G$22/12,0)</f>
        <v>0</v>
      </c>
      <c r="G6325" s="29">
        <f ca="1">IF(E6325&gt;0,(IFERROR(-PMT(Calculator!$G$22/12,Calculator!$G$23*12,Calculator!$G$20),0))-F6325,0)</f>
        <v>0</v>
      </c>
      <c r="H6325" s="29">
        <f t="shared" ca="1" si="396"/>
        <v>0</v>
      </c>
      <c r="I6325" s="29">
        <f t="shared" ca="1" si="394"/>
        <v>0</v>
      </c>
      <c r="J6325" s="30">
        <f>Calculator!$G$40</f>
        <v>6.5000000000000002E-2</v>
      </c>
      <c r="K6325" s="29">
        <f ca="1">IF(C6325&gt;=Calculator!$G$27,IF(DAY($C6325)=1,Calculator!$G$34/2,IF(DAY($C6325)=15,Calculator!$G$34/2,0)),0)</f>
        <v>0</v>
      </c>
      <c r="L6325" s="29">
        <f ca="1">IF(DAY($C6325)=28,IF(H6325=0,0,Calculator!$G$35),0)</f>
        <v>0</v>
      </c>
      <c r="M6325" s="29">
        <f ca="1">IF(I6325&gt;0,IF(DAY($C6325)=1,SUM(INDIRECT("I"&amp;(ROW(C6324)-DAY(C6324))):I6324),0),0)</f>
        <v>0</v>
      </c>
      <c r="N6325" s="29">
        <f ca="1">IF(C6325&lt;Calculator!$G$27,0,IF(C6325=Calculator!$G$27,Calculator!$G$39,IF(H6325-K6325&lt;=0,IF(D6325&gt;Calculator!$G$39,IF(H6325-K6325+E6325+L6325+M6325+Calculator!$G$39&gt;Calculator!$G$39,Calculator!$G$39-(H6325+E6325+L6325+M6325-K6325),Calculator!$G$39),D6325),0)))</f>
        <v>0</v>
      </c>
    </row>
    <row r="6326" spans="1:14" ht="15.75" thickBot="1">
      <c r="A6326" s="33" t="str">
        <f ca="1">IF(C6326=Calculator!$H$27,"F",IF(Daily!D6326+Daily!H6326=0,IF(D6325+H6325&gt;0,"L",""),""))</f>
        <v/>
      </c>
      <c r="B6326" s="34">
        <v>6325</v>
      </c>
      <c r="C6326" s="19">
        <f t="shared" ca="1" si="393"/>
        <v>52255</v>
      </c>
      <c r="D6326" s="29">
        <f t="shared" ca="1" si="395"/>
        <v>0</v>
      </c>
      <c r="E6326" s="29">
        <f ca="1">IF(C6326&lt;Calculator!$D$26,0,IF(DAY($C6326)=1,IF(D6326-Calculator!$G$24&gt;0,Calculator!$G$24,D6326),0))</f>
        <v>0</v>
      </c>
      <c r="F6326" s="29">
        <f ca="1">IF(E6326&gt;0,D6326*Calculator!$G$22/12,0)</f>
        <v>0</v>
      </c>
      <c r="G6326" s="29">
        <f ca="1">IF(E6326&gt;0,(IFERROR(-PMT(Calculator!$G$22/12,Calculator!$G$23*12,Calculator!$G$20),0))-F6326,0)</f>
        <v>0</v>
      </c>
      <c r="H6326" s="29">
        <f t="shared" ca="1" si="396"/>
        <v>0</v>
      </c>
      <c r="I6326" s="29">
        <f t="shared" ca="1" si="394"/>
        <v>0</v>
      </c>
      <c r="J6326" s="30">
        <f>Calculator!$G$40</f>
        <v>6.5000000000000002E-2</v>
      </c>
      <c r="K6326" s="29">
        <f ca="1">IF(C6326&gt;=Calculator!$G$27,IF(DAY($C6326)=1,Calculator!$G$34/2,IF(DAY($C6326)=15,Calculator!$G$34/2,0)),0)</f>
        <v>0</v>
      </c>
      <c r="L6326" s="29">
        <f ca="1">IF(DAY($C6326)=28,IF(H6326=0,0,Calculator!$G$35),0)</f>
        <v>0</v>
      </c>
      <c r="M6326" s="29">
        <f ca="1">IF(I6326&gt;0,IF(DAY($C6326)=1,SUM(INDIRECT("I"&amp;(ROW(C6325)-DAY(C6325))):I6325),0),0)</f>
        <v>0</v>
      </c>
      <c r="N6326" s="29">
        <f ca="1">IF(C6326&lt;Calculator!$G$27,0,IF(C6326=Calculator!$G$27,Calculator!$G$39,IF(H6326-K6326&lt;=0,IF(D6326&gt;Calculator!$G$39,IF(H6326-K6326+E6326+L6326+M6326+Calculator!$G$39&gt;Calculator!$G$39,Calculator!$G$39-(H6326+E6326+L6326+M6326-K6326),Calculator!$G$39),D6326),0)))</f>
        <v>0</v>
      </c>
    </row>
    <row r="6327" spans="1:14" ht="15.75" thickBot="1">
      <c r="A6327" s="33" t="str">
        <f ca="1">IF(C6327=Calculator!$H$27,"F",IF(Daily!D6327+Daily!H6327=0,IF(D6326+H6326&gt;0,"L",""),""))</f>
        <v/>
      </c>
      <c r="B6327" s="34">
        <v>6326</v>
      </c>
      <c r="C6327" s="19">
        <f t="shared" ca="1" si="393"/>
        <v>52256</v>
      </c>
      <c r="D6327" s="29">
        <f t="shared" ca="1" si="395"/>
        <v>0</v>
      </c>
      <c r="E6327" s="29">
        <f ca="1">IF(C6327&lt;Calculator!$D$26,0,IF(DAY($C6327)=1,IF(D6327-Calculator!$G$24&gt;0,Calculator!$G$24,D6327),0))</f>
        <v>0</v>
      </c>
      <c r="F6327" s="29">
        <f ca="1">IF(E6327&gt;0,D6327*Calculator!$G$22/12,0)</f>
        <v>0</v>
      </c>
      <c r="G6327" s="29">
        <f ca="1">IF(E6327&gt;0,(IFERROR(-PMT(Calculator!$G$22/12,Calculator!$G$23*12,Calculator!$G$20),0))-F6327,0)</f>
        <v>0</v>
      </c>
      <c r="H6327" s="29">
        <f t="shared" ca="1" si="396"/>
        <v>0</v>
      </c>
      <c r="I6327" s="29">
        <f t="shared" ca="1" si="394"/>
        <v>0</v>
      </c>
      <c r="J6327" s="30">
        <f>Calculator!$G$40</f>
        <v>6.5000000000000002E-2</v>
      </c>
      <c r="K6327" s="29">
        <f ca="1">IF(C6327&gt;=Calculator!$G$27,IF(DAY($C6327)=1,Calculator!$G$34/2,IF(DAY($C6327)=15,Calculator!$G$34/2,0)),0)</f>
        <v>0</v>
      </c>
      <c r="L6327" s="29">
        <f ca="1">IF(DAY($C6327)=28,IF(H6327=0,0,Calculator!$G$35),0)</f>
        <v>0</v>
      </c>
      <c r="M6327" s="29">
        <f ca="1">IF(I6327&gt;0,IF(DAY($C6327)=1,SUM(INDIRECT("I"&amp;(ROW(C6326)-DAY(C6326))):I6326),0),0)</f>
        <v>0</v>
      </c>
      <c r="N6327" s="29">
        <f ca="1">IF(C6327&lt;Calculator!$G$27,0,IF(C6327=Calculator!$G$27,Calculator!$G$39,IF(H6327-K6327&lt;=0,IF(D6327&gt;Calculator!$G$39,IF(H6327-K6327+E6327+L6327+M6327+Calculator!$G$39&gt;Calculator!$G$39,Calculator!$G$39-(H6327+E6327+L6327+M6327-K6327),Calculator!$G$39),D6327),0)))</f>
        <v>0</v>
      </c>
    </row>
    <row r="6328" spans="1:14" ht="15.75" thickBot="1">
      <c r="A6328" s="33" t="str">
        <f ca="1">IF(C6328=Calculator!$H$27,"F",IF(Daily!D6328+Daily!H6328=0,IF(D6327+H6327&gt;0,"L",""),""))</f>
        <v/>
      </c>
      <c r="B6328" s="34">
        <v>6327</v>
      </c>
      <c r="C6328" s="19">
        <f t="shared" ca="1" si="393"/>
        <v>52257</v>
      </c>
      <c r="D6328" s="29">
        <f t="shared" ca="1" si="395"/>
        <v>0</v>
      </c>
      <c r="E6328" s="29">
        <f ca="1">IF(C6328&lt;Calculator!$D$26,0,IF(DAY($C6328)=1,IF(D6328-Calculator!$G$24&gt;0,Calculator!$G$24,D6328),0))</f>
        <v>0</v>
      </c>
      <c r="F6328" s="29">
        <f ca="1">IF(E6328&gt;0,D6328*Calculator!$G$22/12,0)</f>
        <v>0</v>
      </c>
      <c r="G6328" s="29">
        <f ca="1">IF(E6328&gt;0,(IFERROR(-PMT(Calculator!$G$22/12,Calculator!$G$23*12,Calculator!$G$20),0))-F6328,0)</f>
        <v>0</v>
      </c>
      <c r="H6328" s="29">
        <f t="shared" ca="1" si="396"/>
        <v>0</v>
      </c>
      <c r="I6328" s="29">
        <f t="shared" ca="1" si="394"/>
        <v>0</v>
      </c>
      <c r="J6328" s="30">
        <f>Calculator!$G$40</f>
        <v>6.5000000000000002E-2</v>
      </c>
      <c r="K6328" s="29">
        <f ca="1">IF(C6328&gt;=Calculator!$G$27,IF(DAY($C6328)=1,Calculator!$G$34/2,IF(DAY($C6328)=15,Calculator!$G$34/2,0)),0)</f>
        <v>0</v>
      </c>
      <c r="L6328" s="29">
        <f ca="1">IF(DAY($C6328)=28,IF(H6328=0,0,Calculator!$G$35),0)</f>
        <v>0</v>
      </c>
      <c r="M6328" s="29">
        <f ca="1">IF(I6328&gt;0,IF(DAY($C6328)=1,SUM(INDIRECT("I"&amp;(ROW(C6327)-DAY(C6327))):I6327),0),0)</f>
        <v>0</v>
      </c>
      <c r="N6328" s="29">
        <f ca="1">IF(C6328&lt;Calculator!$G$27,0,IF(C6328=Calculator!$G$27,Calculator!$G$39,IF(H6328-K6328&lt;=0,IF(D6328&gt;Calculator!$G$39,IF(H6328-K6328+E6328+L6328+M6328+Calculator!$G$39&gt;Calculator!$G$39,Calculator!$G$39-(H6328+E6328+L6328+M6328-K6328),Calculator!$G$39),D6328),0)))</f>
        <v>0</v>
      </c>
    </row>
    <row r="6329" spans="1:14" ht="15.75" thickBot="1">
      <c r="A6329" s="33" t="str">
        <f ca="1">IF(C6329=Calculator!$H$27,"F",IF(Daily!D6329+Daily!H6329=0,IF(D6328+H6328&gt;0,"L",""),""))</f>
        <v/>
      </c>
      <c r="B6329" s="34">
        <v>6328</v>
      </c>
      <c r="C6329" s="19">
        <f t="shared" ca="1" si="393"/>
        <v>52258</v>
      </c>
      <c r="D6329" s="29">
        <f t="shared" ca="1" si="395"/>
        <v>0</v>
      </c>
      <c r="E6329" s="29">
        <f ca="1">IF(C6329&lt;Calculator!$D$26,0,IF(DAY($C6329)=1,IF(D6329-Calculator!$G$24&gt;0,Calculator!$G$24,D6329),0))</f>
        <v>0</v>
      </c>
      <c r="F6329" s="29">
        <f ca="1">IF(E6329&gt;0,D6329*Calculator!$G$22/12,0)</f>
        <v>0</v>
      </c>
      <c r="G6329" s="29">
        <f ca="1">IF(E6329&gt;0,(IFERROR(-PMT(Calculator!$G$22/12,Calculator!$G$23*12,Calculator!$G$20),0))-F6329,0)</f>
        <v>0</v>
      </c>
      <c r="H6329" s="29">
        <f t="shared" ca="1" si="396"/>
        <v>0</v>
      </c>
      <c r="I6329" s="29">
        <f t="shared" ca="1" si="394"/>
        <v>0</v>
      </c>
      <c r="J6329" s="30">
        <f>Calculator!$G$40</f>
        <v>6.5000000000000002E-2</v>
      </c>
      <c r="K6329" s="29">
        <f ca="1">IF(C6329&gt;=Calculator!$G$27,IF(DAY($C6329)=1,Calculator!$G$34/2,IF(DAY($C6329)=15,Calculator!$G$34/2,0)),0)</f>
        <v>0</v>
      </c>
      <c r="L6329" s="29">
        <f ca="1">IF(DAY($C6329)=28,IF(H6329=0,0,Calculator!$G$35),0)</f>
        <v>0</v>
      </c>
      <c r="M6329" s="29">
        <f ca="1">IF(I6329&gt;0,IF(DAY($C6329)=1,SUM(INDIRECT("I"&amp;(ROW(C6328)-DAY(C6328))):I6328),0),0)</f>
        <v>0</v>
      </c>
      <c r="N6329" s="29">
        <f ca="1">IF(C6329&lt;Calculator!$G$27,0,IF(C6329=Calculator!$G$27,Calculator!$G$39,IF(H6329-K6329&lt;=0,IF(D6329&gt;Calculator!$G$39,IF(H6329-K6329+E6329+L6329+M6329+Calculator!$G$39&gt;Calculator!$G$39,Calculator!$G$39-(H6329+E6329+L6329+M6329-K6329),Calculator!$G$39),D6329),0)))</f>
        <v>0</v>
      </c>
    </row>
    <row r="6330" spans="1:14" ht="15.75" thickBot="1">
      <c r="A6330" s="33" t="str">
        <f ca="1">IF(C6330=Calculator!$H$27,"F",IF(Daily!D6330+Daily!H6330=0,IF(D6329+H6329&gt;0,"L",""),""))</f>
        <v/>
      </c>
      <c r="B6330" s="34">
        <v>6329</v>
      </c>
      <c r="C6330" s="19">
        <f t="shared" ca="1" si="393"/>
        <v>52259</v>
      </c>
      <c r="D6330" s="29">
        <f t="shared" ca="1" si="395"/>
        <v>0</v>
      </c>
      <c r="E6330" s="29">
        <f ca="1">IF(C6330&lt;Calculator!$D$26,0,IF(DAY($C6330)=1,IF(D6330-Calculator!$G$24&gt;0,Calculator!$G$24,D6330),0))</f>
        <v>0</v>
      </c>
      <c r="F6330" s="29">
        <f ca="1">IF(E6330&gt;0,D6330*Calculator!$G$22/12,0)</f>
        <v>0</v>
      </c>
      <c r="G6330" s="29">
        <f ca="1">IF(E6330&gt;0,(IFERROR(-PMT(Calculator!$G$22/12,Calculator!$G$23*12,Calculator!$G$20),0))-F6330,0)</f>
        <v>0</v>
      </c>
      <c r="H6330" s="29">
        <f t="shared" ca="1" si="396"/>
        <v>0</v>
      </c>
      <c r="I6330" s="29">
        <f t="shared" ca="1" si="394"/>
        <v>0</v>
      </c>
      <c r="J6330" s="30">
        <f>Calculator!$G$40</f>
        <v>6.5000000000000002E-2</v>
      </c>
      <c r="K6330" s="29">
        <f ca="1">IF(C6330&gt;=Calculator!$G$27,IF(DAY($C6330)=1,Calculator!$G$34/2,IF(DAY($C6330)=15,Calculator!$G$34/2,0)),0)</f>
        <v>0</v>
      </c>
      <c r="L6330" s="29">
        <f ca="1">IF(DAY($C6330)=28,IF(H6330=0,0,Calculator!$G$35),0)</f>
        <v>0</v>
      </c>
      <c r="M6330" s="29">
        <f ca="1">IF(I6330&gt;0,IF(DAY($C6330)=1,SUM(INDIRECT("I"&amp;(ROW(C6329)-DAY(C6329))):I6329),0),0)</f>
        <v>0</v>
      </c>
      <c r="N6330" s="29">
        <f ca="1">IF(C6330&lt;Calculator!$G$27,0,IF(C6330=Calculator!$G$27,Calculator!$G$39,IF(H6330-K6330&lt;=0,IF(D6330&gt;Calculator!$G$39,IF(H6330-K6330+E6330+L6330+M6330+Calculator!$G$39&gt;Calculator!$G$39,Calculator!$G$39-(H6330+E6330+L6330+M6330-K6330),Calculator!$G$39),D6330),0)))</f>
        <v>0</v>
      </c>
    </row>
    <row r="6331" spans="1:14" ht="15.75" thickBot="1">
      <c r="A6331" s="33" t="str">
        <f ca="1">IF(C6331=Calculator!$H$27,"F",IF(Daily!D6331+Daily!H6331=0,IF(D6330+H6330&gt;0,"L",""),""))</f>
        <v/>
      </c>
      <c r="B6331" s="34">
        <v>6330</v>
      </c>
      <c r="C6331" s="19">
        <f t="shared" ca="1" si="393"/>
        <v>52260</v>
      </c>
      <c r="D6331" s="29">
        <f t="shared" ca="1" si="395"/>
        <v>0</v>
      </c>
      <c r="E6331" s="29">
        <f ca="1">IF(C6331&lt;Calculator!$D$26,0,IF(DAY($C6331)=1,IF(D6331-Calculator!$G$24&gt;0,Calculator!$G$24,D6331),0))</f>
        <v>0</v>
      </c>
      <c r="F6331" s="29">
        <f ca="1">IF(E6331&gt;0,D6331*Calculator!$G$22/12,0)</f>
        <v>0</v>
      </c>
      <c r="G6331" s="29">
        <f ca="1">IF(E6331&gt;0,(IFERROR(-PMT(Calculator!$G$22/12,Calculator!$G$23*12,Calculator!$G$20),0))-F6331,0)</f>
        <v>0</v>
      </c>
      <c r="H6331" s="29">
        <f t="shared" ca="1" si="396"/>
        <v>0</v>
      </c>
      <c r="I6331" s="29">
        <f t="shared" ca="1" si="394"/>
        <v>0</v>
      </c>
      <c r="J6331" s="30">
        <f>Calculator!$G$40</f>
        <v>6.5000000000000002E-2</v>
      </c>
      <c r="K6331" s="29">
        <f ca="1">IF(C6331&gt;=Calculator!$G$27,IF(DAY($C6331)=1,Calculator!$G$34/2,IF(DAY($C6331)=15,Calculator!$G$34/2,0)),0)</f>
        <v>0</v>
      </c>
      <c r="L6331" s="29">
        <f ca="1">IF(DAY($C6331)=28,IF(H6331=0,0,Calculator!$G$35),0)</f>
        <v>0</v>
      </c>
      <c r="M6331" s="29">
        <f ca="1">IF(I6331&gt;0,IF(DAY($C6331)=1,SUM(INDIRECT("I"&amp;(ROW(C6330)-DAY(C6330))):I6330),0),0)</f>
        <v>0</v>
      </c>
      <c r="N6331" s="29">
        <f ca="1">IF(C6331&lt;Calculator!$G$27,0,IF(C6331=Calculator!$G$27,Calculator!$G$39,IF(H6331-K6331&lt;=0,IF(D6331&gt;Calculator!$G$39,IF(H6331-K6331+E6331+L6331+M6331+Calculator!$G$39&gt;Calculator!$G$39,Calculator!$G$39-(H6331+E6331+L6331+M6331-K6331),Calculator!$G$39),D6331),0)))</f>
        <v>0</v>
      </c>
    </row>
    <row r="6332" spans="1:14" ht="15.75" thickBot="1">
      <c r="A6332" s="33" t="str">
        <f ca="1">IF(C6332=Calculator!$H$27,"F",IF(Daily!D6332+Daily!H6332=0,IF(D6331+H6331&gt;0,"L",""),""))</f>
        <v/>
      </c>
      <c r="B6332" s="34">
        <v>6331</v>
      </c>
      <c r="C6332" s="19">
        <f t="shared" ca="1" si="393"/>
        <v>52261</v>
      </c>
      <c r="D6332" s="29">
        <f t="shared" ca="1" si="395"/>
        <v>0</v>
      </c>
      <c r="E6332" s="29">
        <f ca="1">IF(C6332&lt;Calculator!$D$26,0,IF(DAY($C6332)=1,IF(D6332-Calculator!$G$24&gt;0,Calculator!$G$24,D6332),0))</f>
        <v>0</v>
      </c>
      <c r="F6332" s="29">
        <f ca="1">IF(E6332&gt;0,D6332*Calculator!$G$22/12,0)</f>
        <v>0</v>
      </c>
      <c r="G6332" s="29">
        <f ca="1">IF(E6332&gt;0,(IFERROR(-PMT(Calculator!$G$22/12,Calculator!$G$23*12,Calculator!$G$20),0))-F6332,0)</f>
        <v>0</v>
      </c>
      <c r="H6332" s="29">
        <f t="shared" ca="1" si="396"/>
        <v>0</v>
      </c>
      <c r="I6332" s="29">
        <f t="shared" ca="1" si="394"/>
        <v>0</v>
      </c>
      <c r="J6332" s="30">
        <f>Calculator!$G$40</f>
        <v>6.5000000000000002E-2</v>
      </c>
      <c r="K6332" s="29">
        <f ca="1">IF(C6332&gt;=Calculator!$G$27,IF(DAY($C6332)=1,Calculator!$G$34/2,IF(DAY($C6332)=15,Calculator!$G$34/2,0)),0)</f>
        <v>0</v>
      </c>
      <c r="L6332" s="29">
        <f ca="1">IF(DAY($C6332)=28,IF(H6332=0,0,Calculator!$G$35),0)</f>
        <v>0</v>
      </c>
      <c r="M6332" s="29">
        <f ca="1">IF(I6332&gt;0,IF(DAY($C6332)=1,SUM(INDIRECT("I"&amp;(ROW(C6331)-DAY(C6331))):I6331),0),0)</f>
        <v>0</v>
      </c>
      <c r="N6332" s="29">
        <f ca="1">IF(C6332&lt;Calculator!$G$27,0,IF(C6332=Calculator!$G$27,Calculator!$G$39,IF(H6332-K6332&lt;=0,IF(D6332&gt;Calculator!$G$39,IF(H6332-K6332+E6332+L6332+M6332+Calculator!$G$39&gt;Calculator!$G$39,Calculator!$G$39-(H6332+E6332+L6332+M6332-K6332),Calculator!$G$39),D6332),0)))</f>
        <v>0</v>
      </c>
    </row>
    <row r="6333" spans="1:14" ht="15.75" thickBot="1">
      <c r="A6333" s="33" t="str">
        <f ca="1">IF(C6333=Calculator!$H$27,"F",IF(Daily!D6333+Daily!H6333=0,IF(D6332+H6332&gt;0,"L",""),""))</f>
        <v/>
      </c>
      <c r="B6333" s="34">
        <v>6332</v>
      </c>
      <c r="C6333" s="19">
        <f t="shared" ca="1" si="393"/>
        <v>52262</v>
      </c>
      <c r="D6333" s="29">
        <f t="shared" ca="1" si="395"/>
        <v>0</v>
      </c>
      <c r="E6333" s="29">
        <f ca="1">IF(C6333&lt;Calculator!$D$26,0,IF(DAY($C6333)=1,IF(D6333-Calculator!$G$24&gt;0,Calculator!$G$24,D6333),0))</f>
        <v>0</v>
      </c>
      <c r="F6333" s="29">
        <f ca="1">IF(E6333&gt;0,D6333*Calculator!$G$22/12,0)</f>
        <v>0</v>
      </c>
      <c r="G6333" s="29">
        <f ca="1">IF(E6333&gt;0,(IFERROR(-PMT(Calculator!$G$22/12,Calculator!$G$23*12,Calculator!$G$20),0))-F6333,0)</f>
        <v>0</v>
      </c>
      <c r="H6333" s="29">
        <f t="shared" ca="1" si="396"/>
        <v>0</v>
      </c>
      <c r="I6333" s="29">
        <f t="shared" ca="1" si="394"/>
        <v>0</v>
      </c>
      <c r="J6333" s="30">
        <f>Calculator!$G$40</f>
        <v>6.5000000000000002E-2</v>
      </c>
      <c r="K6333" s="29">
        <f ca="1">IF(C6333&gt;=Calculator!$G$27,IF(DAY($C6333)=1,Calculator!$G$34/2,IF(DAY($C6333)=15,Calculator!$G$34/2,0)),0)</f>
        <v>0</v>
      </c>
      <c r="L6333" s="29">
        <f ca="1">IF(DAY($C6333)=28,IF(H6333=0,0,Calculator!$G$35),0)</f>
        <v>0</v>
      </c>
      <c r="M6333" s="29">
        <f ca="1">IF(I6333&gt;0,IF(DAY($C6333)=1,SUM(INDIRECT("I"&amp;(ROW(C6332)-DAY(C6332))):I6332),0),0)</f>
        <v>0</v>
      </c>
      <c r="N6333" s="29">
        <f ca="1">IF(C6333&lt;Calculator!$G$27,0,IF(C6333=Calculator!$G$27,Calculator!$G$39,IF(H6333-K6333&lt;=0,IF(D6333&gt;Calculator!$G$39,IF(H6333-K6333+E6333+L6333+M6333+Calculator!$G$39&gt;Calculator!$G$39,Calculator!$G$39-(H6333+E6333+L6333+M6333-K6333),Calculator!$G$39),D6333),0)))</f>
        <v>0</v>
      </c>
    </row>
    <row r="6334" spans="1:14" ht="15.75" thickBot="1">
      <c r="A6334" s="33" t="str">
        <f ca="1">IF(C6334=Calculator!$H$27,"F",IF(Daily!D6334+Daily!H6334=0,IF(D6333+H6333&gt;0,"L",""),""))</f>
        <v/>
      </c>
      <c r="B6334" s="34">
        <v>6333</v>
      </c>
      <c r="C6334" s="19">
        <f t="shared" ca="1" si="393"/>
        <v>52263</v>
      </c>
      <c r="D6334" s="29">
        <f t="shared" ca="1" si="395"/>
        <v>0</v>
      </c>
      <c r="E6334" s="29">
        <f ca="1">IF(C6334&lt;Calculator!$D$26,0,IF(DAY($C6334)=1,IF(D6334-Calculator!$G$24&gt;0,Calculator!$G$24,D6334),0))</f>
        <v>0</v>
      </c>
      <c r="F6334" s="29">
        <f ca="1">IF(E6334&gt;0,D6334*Calculator!$G$22/12,0)</f>
        <v>0</v>
      </c>
      <c r="G6334" s="29">
        <f ca="1">IF(E6334&gt;0,(IFERROR(-PMT(Calculator!$G$22/12,Calculator!$G$23*12,Calculator!$G$20),0))-F6334,0)</f>
        <v>0</v>
      </c>
      <c r="H6334" s="29">
        <f t="shared" ca="1" si="396"/>
        <v>0</v>
      </c>
      <c r="I6334" s="29">
        <f t="shared" ca="1" si="394"/>
        <v>0</v>
      </c>
      <c r="J6334" s="30">
        <f>Calculator!$G$40</f>
        <v>6.5000000000000002E-2</v>
      </c>
      <c r="K6334" s="29">
        <f ca="1">IF(C6334&gt;=Calculator!$G$27,IF(DAY($C6334)=1,Calculator!$G$34/2,IF(DAY($C6334)=15,Calculator!$G$34/2,0)),0)</f>
        <v>4500</v>
      </c>
      <c r="L6334" s="29">
        <f ca="1">IF(DAY($C6334)=28,IF(H6334=0,0,Calculator!$G$35),0)</f>
        <v>0</v>
      </c>
      <c r="M6334" s="29">
        <f ca="1">IF(I6334&gt;0,IF(DAY($C6334)=1,SUM(INDIRECT("I"&amp;(ROW(C6333)-DAY(C6333))):I6333),0),0)</f>
        <v>0</v>
      </c>
      <c r="N6334" s="29">
        <f ca="1">IF(C6334&lt;Calculator!$G$27,0,IF(C6334=Calculator!$G$27,Calculator!$G$39,IF(H6334-K6334&lt;=0,IF(D6334&gt;Calculator!$G$39,IF(H6334-K6334+E6334+L6334+M6334+Calculator!$G$39&gt;Calculator!$G$39,Calculator!$G$39-(H6334+E6334+L6334+M6334-K6334),Calculator!$G$39),D6334),0)))</f>
        <v>0</v>
      </c>
    </row>
    <row r="6335" spans="1:14" ht="15.75" thickBot="1">
      <c r="A6335" s="33" t="str">
        <f ca="1">IF(C6335=Calculator!$H$27,"F",IF(Daily!D6335+Daily!H6335=0,IF(D6334+H6334&gt;0,"L",""),""))</f>
        <v/>
      </c>
      <c r="B6335" s="34">
        <v>6334</v>
      </c>
      <c r="C6335" s="19">
        <f t="shared" ca="1" si="393"/>
        <v>52264</v>
      </c>
      <c r="D6335" s="29">
        <f t="shared" ca="1" si="395"/>
        <v>0</v>
      </c>
      <c r="E6335" s="29">
        <f ca="1">IF(C6335&lt;Calculator!$D$26,0,IF(DAY($C6335)=1,IF(D6335-Calculator!$G$24&gt;0,Calculator!$G$24,D6335),0))</f>
        <v>0</v>
      </c>
      <c r="F6335" s="29">
        <f ca="1">IF(E6335&gt;0,D6335*Calculator!$G$22/12,0)</f>
        <v>0</v>
      </c>
      <c r="G6335" s="29">
        <f ca="1">IF(E6335&gt;0,(IFERROR(-PMT(Calculator!$G$22/12,Calculator!$G$23*12,Calculator!$G$20),0))-F6335,0)</f>
        <v>0</v>
      </c>
      <c r="H6335" s="29">
        <f t="shared" ca="1" si="396"/>
        <v>0</v>
      </c>
      <c r="I6335" s="29">
        <f t="shared" ca="1" si="394"/>
        <v>0</v>
      </c>
      <c r="J6335" s="30">
        <f>Calculator!$G$40</f>
        <v>6.5000000000000002E-2</v>
      </c>
      <c r="K6335" s="29">
        <f ca="1">IF(C6335&gt;=Calculator!$G$27,IF(DAY($C6335)=1,Calculator!$G$34/2,IF(DAY($C6335)=15,Calculator!$G$34/2,0)),0)</f>
        <v>0</v>
      </c>
      <c r="L6335" s="29">
        <f ca="1">IF(DAY($C6335)=28,IF(H6335=0,0,Calculator!$G$35),0)</f>
        <v>0</v>
      </c>
      <c r="M6335" s="29">
        <f ca="1">IF(I6335&gt;0,IF(DAY($C6335)=1,SUM(INDIRECT("I"&amp;(ROW(C6334)-DAY(C6334))):I6334),0),0)</f>
        <v>0</v>
      </c>
      <c r="N6335" s="29">
        <f ca="1">IF(C6335&lt;Calculator!$G$27,0,IF(C6335=Calculator!$G$27,Calculator!$G$39,IF(H6335-K6335&lt;=0,IF(D6335&gt;Calculator!$G$39,IF(H6335-K6335+E6335+L6335+M6335+Calculator!$G$39&gt;Calculator!$G$39,Calculator!$G$39-(H6335+E6335+L6335+M6335-K6335),Calculator!$G$39),D6335),0)))</f>
        <v>0</v>
      </c>
    </row>
    <row r="6336" spans="1:14" ht="15.75" thickBot="1">
      <c r="A6336" s="33" t="str">
        <f ca="1">IF(C6336=Calculator!$H$27,"F",IF(Daily!D6336+Daily!H6336=0,IF(D6335+H6335&gt;0,"L",""),""))</f>
        <v/>
      </c>
      <c r="B6336" s="34">
        <v>6335</v>
      </c>
      <c r="C6336" s="19">
        <f t="shared" ca="1" si="393"/>
        <v>52265</v>
      </c>
      <c r="D6336" s="29">
        <f t="shared" ca="1" si="395"/>
        <v>0</v>
      </c>
      <c r="E6336" s="29">
        <f ca="1">IF(C6336&lt;Calculator!$D$26,0,IF(DAY($C6336)=1,IF(D6336-Calculator!$G$24&gt;0,Calculator!$G$24,D6336),0))</f>
        <v>0</v>
      </c>
      <c r="F6336" s="29">
        <f ca="1">IF(E6336&gt;0,D6336*Calculator!$G$22/12,0)</f>
        <v>0</v>
      </c>
      <c r="G6336" s="29">
        <f ca="1">IF(E6336&gt;0,(IFERROR(-PMT(Calculator!$G$22/12,Calculator!$G$23*12,Calculator!$G$20),0))-F6336,0)</f>
        <v>0</v>
      </c>
      <c r="H6336" s="29">
        <f t="shared" ca="1" si="396"/>
        <v>0</v>
      </c>
      <c r="I6336" s="29">
        <f t="shared" ca="1" si="394"/>
        <v>0</v>
      </c>
      <c r="J6336" s="30">
        <f>Calculator!$G$40</f>
        <v>6.5000000000000002E-2</v>
      </c>
      <c r="K6336" s="29">
        <f ca="1">IF(C6336&gt;=Calculator!$G$27,IF(DAY($C6336)=1,Calculator!$G$34/2,IF(DAY($C6336)=15,Calculator!$G$34/2,0)),0)</f>
        <v>0</v>
      </c>
      <c r="L6336" s="29">
        <f ca="1">IF(DAY($C6336)=28,IF(H6336=0,0,Calculator!$G$35),0)</f>
        <v>0</v>
      </c>
      <c r="M6336" s="29">
        <f ca="1">IF(I6336&gt;0,IF(DAY($C6336)=1,SUM(INDIRECT("I"&amp;(ROW(C6335)-DAY(C6335))):I6335),0),0)</f>
        <v>0</v>
      </c>
      <c r="N6336" s="29">
        <f ca="1">IF(C6336&lt;Calculator!$G$27,0,IF(C6336=Calculator!$G$27,Calculator!$G$39,IF(H6336-K6336&lt;=0,IF(D6336&gt;Calculator!$G$39,IF(H6336-K6336+E6336+L6336+M6336+Calculator!$G$39&gt;Calculator!$G$39,Calculator!$G$39-(H6336+E6336+L6336+M6336-K6336),Calculator!$G$39),D6336),0)))</f>
        <v>0</v>
      </c>
    </row>
    <row r="6337" spans="1:14" ht="15.75" thickBot="1">
      <c r="A6337" s="33" t="str">
        <f ca="1">IF(C6337=Calculator!$H$27,"F",IF(Daily!D6337+Daily!H6337=0,IF(D6336+H6336&gt;0,"L",""),""))</f>
        <v/>
      </c>
      <c r="B6337" s="34">
        <v>6336</v>
      </c>
      <c r="C6337" s="19">
        <f t="shared" ca="1" si="393"/>
        <v>52266</v>
      </c>
      <c r="D6337" s="29">
        <f t="shared" ca="1" si="395"/>
        <v>0</v>
      </c>
      <c r="E6337" s="29">
        <f ca="1">IF(C6337&lt;Calculator!$D$26,0,IF(DAY($C6337)=1,IF(D6337-Calculator!$G$24&gt;0,Calculator!$G$24,D6337),0))</f>
        <v>0</v>
      </c>
      <c r="F6337" s="29">
        <f ca="1">IF(E6337&gt;0,D6337*Calculator!$G$22/12,0)</f>
        <v>0</v>
      </c>
      <c r="G6337" s="29">
        <f ca="1">IF(E6337&gt;0,(IFERROR(-PMT(Calculator!$G$22/12,Calculator!$G$23*12,Calculator!$G$20),0))-F6337,0)</f>
        <v>0</v>
      </c>
      <c r="H6337" s="29">
        <f t="shared" ca="1" si="396"/>
        <v>0</v>
      </c>
      <c r="I6337" s="29">
        <f t="shared" ca="1" si="394"/>
        <v>0</v>
      </c>
      <c r="J6337" s="30">
        <f>Calculator!$G$40</f>
        <v>6.5000000000000002E-2</v>
      </c>
      <c r="K6337" s="29">
        <f ca="1">IF(C6337&gt;=Calculator!$G$27,IF(DAY($C6337)=1,Calculator!$G$34/2,IF(DAY($C6337)=15,Calculator!$G$34/2,0)),0)</f>
        <v>0</v>
      </c>
      <c r="L6337" s="29">
        <f ca="1">IF(DAY($C6337)=28,IF(H6337=0,0,Calculator!$G$35),0)</f>
        <v>0</v>
      </c>
      <c r="M6337" s="29">
        <f ca="1">IF(I6337&gt;0,IF(DAY($C6337)=1,SUM(INDIRECT("I"&amp;(ROW(C6336)-DAY(C6336))):I6336),0),0)</f>
        <v>0</v>
      </c>
      <c r="N6337" s="29">
        <f ca="1">IF(C6337&lt;Calculator!$G$27,0,IF(C6337=Calculator!$G$27,Calculator!$G$39,IF(H6337-K6337&lt;=0,IF(D6337&gt;Calculator!$G$39,IF(H6337-K6337+E6337+L6337+M6337+Calculator!$G$39&gt;Calculator!$G$39,Calculator!$G$39-(H6337+E6337+L6337+M6337-K6337),Calculator!$G$39),D6337),0)))</f>
        <v>0</v>
      </c>
    </row>
    <row r="6338" spans="1:14" ht="15.75" thickBot="1">
      <c r="A6338" s="33" t="str">
        <f ca="1">IF(C6338=Calculator!$H$27,"F",IF(Daily!D6338+Daily!H6338=0,IF(D6337+H6337&gt;0,"L",""),""))</f>
        <v/>
      </c>
      <c r="B6338" s="34">
        <v>6337</v>
      </c>
      <c r="C6338" s="19">
        <f t="shared" ca="1" si="393"/>
        <v>52267</v>
      </c>
      <c r="D6338" s="29">
        <f t="shared" ca="1" si="395"/>
        <v>0</v>
      </c>
      <c r="E6338" s="29">
        <f ca="1">IF(C6338&lt;Calculator!$D$26,0,IF(DAY($C6338)=1,IF(D6338-Calculator!$G$24&gt;0,Calculator!$G$24,D6338),0))</f>
        <v>0</v>
      </c>
      <c r="F6338" s="29">
        <f ca="1">IF(E6338&gt;0,D6338*Calculator!$G$22/12,0)</f>
        <v>0</v>
      </c>
      <c r="G6338" s="29">
        <f ca="1">IF(E6338&gt;0,(IFERROR(-PMT(Calculator!$G$22/12,Calculator!$G$23*12,Calculator!$G$20),0))-F6338,0)</f>
        <v>0</v>
      </c>
      <c r="H6338" s="29">
        <f t="shared" ca="1" si="396"/>
        <v>0</v>
      </c>
      <c r="I6338" s="29">
        <f t="shared" ca="1" si="394"/>
        <v>0</v>
      </c>
      <c r="J6338" s="30">
        <f>Calculator!$G$40</f>
        <v>6.5000000000000002E-2</v>
      </c>
      <c r="K6338" s="29">
        <f ca="1">IF(C6338&gt;=Calculator!$G$27,IF(DAY($C6338)=1,Calculator!$G$34/2,IF(DAY($C6338)=15,Calculator!$G$34/2,0)),0)</f>
        <v>0</v>
      </c>
      <c r="L6338" s="29">
        <f ca="1">IF(DAY($C6338)=28,IF(H6338=0,0,Calculator!$G$35),0)</f>
        <v>0</v>
      </c>
      <c r="M6338" s="29">
        <f ca="1">IF(I6338&gt;0,IF(DAY($C6338)=1,SUM(INDIRECT("I"&amp;(ROW(C6337)-DAY(C6337))):I6337),0),0)</f>
        <v>0</v>
      </c>
      <c r="N6338" s="29">
        <f ca="1">IF(C6338&lt;Calculator!$G$27,0,IF(C6338=Calculator!$G$27,Calculator!$G$39,IF(H6338-K6338&lt;=0,IF(D6338&gt;Calculator!$G$39,IF(H6338-K6338+E6338+L6338+M6338+Calculator!$G$39&gt;Calculator!$G$39,Calculator!$G$39-(H6338+E6338+L6338+M6338-K6338),Calculator!$G$39),D6338),0)))</f>
        <v>0</v>
      </c>
    </row>
    <row r="6339" spans="1:14" ht="15.75" thickBot="1">
      <c r="A6339" s="33" t="str">
        <f ca="1">IF(C6339=Calculator!$H$27,"F",IF(Daily!D6339+Daily!H6339=0,IF(D6338+H6338&gt;0,"L",""),""))</f>
        <v/>
      </c>
      <c r="B6339" s="34">
        <v>6338</v>
      </c>
      <c r="C6339" s="19">
        <f t="shared" ref="C6339:C6402" ca="1" si="397">C6338+1</f>
        <v>52268</v>
      </c>
      <c r="D6339" s="29">
        <f t="shared" ca="1" si="395"/>
        <v>0</v>
      </c>
      <c r="E6339" s="29">
        <f ca="1">IF(C6339&lt;Calculator!$D$26,0,IF(DAY($C6339)=1,IF(D6339-Calculator!$G$24&gt;0,Calculator!$G$24,D6339),0))</f>
        <v>0</v>
      </c>
      <c r="F6339" s="29">
        <f ca="1">IF(E6339&gt;0,D6339*Calculator!$G$22/12,0)</f>
        <v>0</v>
      </c>
      <c r="G6339" s="29">
        <f ca="1">IF(E6339&gt;0,(IFERROR(-PMT(Calculator!$G$22/12,Calculator!$G$23*12,Calculator!$G$20),0))-F6339,0)</f>
        <v>0</v>
      </c>
      <c r="H6339" s="29">
        <f t="shared" ca="1" si="396"/>
        <v>0</v>
      </c>
      <c r="I6339" s="29">
        <f t="shared" ref="I6339:I6402" ca="1" si="398">H6339*J6339/365</f>
        <v>0</v>
      </c>
      <c r="J6339" s="30">
        <f>Calculator!$G$40</f>
        <v>6.5000000000000002E-2</v>
      </c>
      <c r="K6339" s="29">
        <f ca="1">IF(C6339&gt;=Calculator!$G$27,IF(DAY($C6339)=1,Calculator!$G$34/2,IF(DAY($C6339)=15,Calculator!$G$34/2,0)),0)</f>
        <v>0</v>
      </c>
      <c r="L6339" s="29">
        <f ca="1">IF(DAY($C6339)=28,IF(H6339=0,0,Calculator!$G$35),0)</f>
        <v>0</v>
      </c>
      <c r="M6339" s="29">
        <f ca="1">IF(I6339&gt;0,IF(DAY($C6339)=1,SUM(INDIRECT("I"&amp;(ROW(C6338)-DAY(C6338))):I6338),0),0)</f>
        <v>0</v>
      </c>
      <c r="N6339" s="29">
        <f ca="1">IF(C6339&lt;Calculator!$G$27,0,IF(C6339=Calculator!$G$27,Calculator!$G$39,IF(H6339-K6339&lt;=0,IF(D6339&gt;Calculator!$G$39,IF(H6339-K6339+E6339+L6339+M6339+Calculator!$G$39&gt;Calculator!$G$39,Calculator!$G$39-(H6339+E6339+L6339+M6339-K6339),Calculator!$G$39),D6339),0)))</f>
        <v>0</v>
      </c>
    </row>
    <row r="6340" spans="1:14" ht="15.75" thickBot="1">
      <c r="A6340" s="33" t="str">
        <f ca="1">IF(C6340=Calculator!$H$27,"F",IF(Daily!D6340+Daily!H6340=0,IF(D6339+H6339&gt;0,"L",""),""))</f>
        <v/>
      </c>
      <c r="B6340" s="34">
        <v>6339</v>
      </c>
      <c r="C6340" s="19">
        <f t="shared" ca="1" si="397"/>
        <v>52269</v>
      </c>
      <c r="D6340" s="29">
        <f t="shared" ref="D6340:D6403" ca="1" si="399">IF(((D6339-G6339)-N6339)&lt;0,0,((D6339-G6339)-N6339))</f>
        <v>0</v>
      </c>
      <c r="E6340" s="29">
        <f ca="1">IF(C6340&lt;Calculator!$D$26,0,IF(DAY($C6340)=1,IF(D6340-Calculator!$G$24&gt;0,Calculator!$G$24,D6340),0))</f>
        <v>0</v>
      </c>
      <c r="F6340" s="29">
        <f ca="1">IF(E6340&gt;0,D6340*Calculator!$G$22/12,0)</f>
        <v>0</v>
      </c>
      <c r="G6340" s="29">
        <f ca="1">IF(E6340&gt;0,(IFERROR(-PMT(Calculator!$G$22/12,Calculator!$G$23*12,Calculator!$G$20),0))-F6340,0)</f>
        <v>0</v>
      </c>
      <c r="H6340" s="29">
        <f t="shared" ref="H6340:H6403" ca="1" si="400">IF((H6339-K6339+SUM(L6339:N6339)+E6339)&lt;0,0,(H6339-K6339+SUM(L6339:N6339)+E6339))</f>
        <v>0</v>
      </c>
      <c r="I6340" s="29">
        <f t="shared" ca="1" si="398"/>
        <v>0</v>
      </c>
      <c r="J6340" s="30">
        <f>Calculator!$G$40</f>
        <v>6.5000000000000002E-2</v>
      </c>
      <c r="K6340" s="29">
        <f ca="1">IF(C6340&gt;=Calculator!$G$27,IF(DAY($C6340)=1,Calculator!$G$34/2,IF(DAY($C6340)=15,Calculator!$G$34/2,0)),0)</f>
        <v>0</v>
      </c>
      <c r="L6340" s="29">
        <f ca="1">IF(DAY($C6340)=28,IF(H6340=0,0,Calculator!$G$35),0)</f>
        <v>0</v>
      </c>
      <c r="M6340" s="29">
        <f ca="1">IF(I6340&gt;0,IF(DAY($C6340)=1,SUM(INDIRECT("I"&amp;(ROW(C6339)-DAY(C6339))):I6339),0),0)</f>
        <v>0</v>
      </c>
      <c r="N6340" s="29">
        <f ca="1">IF(C6340&lt;Calculator!$G$27,0,IF(C6340=Calculator!$G$27,Calculator!$G$39,IF(H6340-K6340&lt;=0,IF(D6340&gt;Calculator!$G$39,IF(H6340-K6340+E6340+L6340+M6340+Calculator!$G$39&gt;Calculator!$G$39,Calculator!$G$39-(H6340+E6340+L6340+M6340-K6340),Calculator!$G$39),D6340),0)))</f>
        <v>0</v>
      </c>
    </row>
    <row r="6341" spans="1:14" ht="15.75" thickBot="1">
      <c r="A6341" s="33" t="str">
        <f ca="1">IF(C6341=Calculator!$H$27,"F",IF(Daily!D6341+Daily!H6341=0,IF(D6340+H6340&gt;0,"L",""),""))</f>
        <v/>
      </c>
      <c r="B6341" s="34">
        <v>6340</v>
      </c>
      <c r="C6341" s="19">
        <f t="shared" ca="1" si="397"/>
        <v>52270</v>
      </c>
      <c r="D6341" s="29">
        <f t="shared" ca="1" si="399"/>
        <v>0</v>
      </c>
      <c r="E6341" s="29">
        <f ca="1">IF(C6341&lt;Calculator!$D$26,0,IF(DAY($C6341)=1,IF(D6341-Calculator!$G$24&gt;0,Calculator!$G$24,D6341),0))</f>
        <v>0</v>
      </c>
      <c r="F6341" s="29">
        <f ca="1">IF(E6341&gt;0,D6341*Calculator!$G$22/12,0)</f>
        <v>0</v>
      </c>
      <c r="G6341" s="29">
        <f ca="1">IF(E6341&gt;0,(IFERROR(-PMT(Calculator!$G$22/12,Calculator!$G$23*12,Calculator!$G$20),0))-F6341,0)</f>
        <v>0</v>
      </c>
      <c r="H6341" s="29">
        <f t="shared" ca="1" si="400"/>
        <v>0</v>
      </c>
      <c r="I6341" s="29">
        <f t="shared" ca="1" si="398"/>
        <v>0</v>
      </c>
      <c r="J6341" s="30">
        <f>Calculator!$G$40</f>
        <v>6.5000000000000002E-2</v>
      </c>
      <c r="K6341" s="29">
        <f ca="1">IF(C6341&gt;=Calculator!$G$27,IF(DAY($C6341)=1,Calculator!$G$34/2,IF(DAY($C6341)=15,Calculator!$G$34/2,0)),0)</f>
        <v>0</v>
      </c>
      <c r="L6341" s="29">
        <f ca="1">IF(DAY($C6341)=28,IF(H6341=0,0,Calculator!$G$35),0)</f>
        <v>0</v>
      </c>
      <c r="M6341" s="29">
        <f ca="1">IF(I6341&gt;0,IF(DAY($C6341)=1,SUM(INDIRECT("I"&amp;(ROW(C6340)-DAY(C6340))):I6340),0),0)</f>
        <v>0</v>
      </c>
      <c r="N6341" s="29">
        <f ca="1">IF(C6341&lt;Calculator!$G$27,0,IF(C6341=Calculator!$G$27,Calculator!$G$39,IF(H6341-K6341&lt;=0,IF(D6341&gt;Calculator!$G$39,IF(H6341-K6341+E6341+L6341+M6341+Calculator!$G$39&gt;Calculator!$G$39,Calculator!$G$39-(H6341+E6341+L6341+M6341-K6341),Calculator!$G$39),D6341),0)))</f>
        <v>0</v>
      </c>
    </row>
    <row r="6342" spans="1:14" ht="15.75" thickBot="1">
      <c r="A6342" s="33" t="str">
        <f ca="1">IF(C6342=Calculator!$H$27,"F",IF(Daily!D6342+Daily!H6342=0,IF(D6341+H6341&gt;0,"L",""),""))</f>
        <v/>
      </c>
      <c r="B6342" s="34">
        <v>6341</v>
      </c>
      <c r="C6342" s="19">
        <f t="shared" ca="1" si="397"/>
        <v>52271</v>
      </c>
      <c r="D6342" s="29">
        <f t="shared" ca="1" si="399"/>
        <v>0</v>
      </c>
      <c r="E6342" s="29">
        <f ca="1">IF(C6342&lt;Calculator!$D$26,0,IF(DAY($C6342)=1,IF(D6342-Calculator!$G$24&gt;0,Calculator!$G$24,D6342),0))</f>
        <v>0</v>
      </c>
      <c r="F6342" s="29">
        <f ca="1">IF(E6342&gt;0,D6342*Calculator!$G$22/12,0)</f>
        <v>0</v>
      </c>
      <c r="G6342" s="29">
        <f ca="1">IF(E6342&gt;0,(IFERROR(-PMT(Calculator!$G$22/12,Calculator!$G$23*12,Calculator!$G$20),0))-F6342,0)</f>
        <v>0</v>
      </c>
      <c r="H6342" s="29">
        <f t="shared" ca="1" si="400"/>
        <v>0</v>
      </c>
      <c r="I6342" s="29">
        <f t="shared" ca="1" si="398"/>
        <v>0</v>
      </c>
      <c r="J6342" s="30">
        <f>Calculator!$G$40</f>
        <v>6.5000000000000002E-2</v>
      </c>
      <c r="K6342" s="29">
        <f ca="1">IF(C6342&gt;=Calculator!$G$27,IF(DAY($C6342)=1,Calculator!$G$34/2,IF(DAY($C6342)=15,Calculator!$G$34/2,0)),0)</f>
        <v>0</v>
      </c>
      <c r="L6342" s="29">
        <f ca="1">IF(DAY($C6342)=28,IF(H6342=0,0,Calculator!$G$35),0)</f>
        <v>0</v>
      </c>
      <c r="M6342" s="29">
        <f ca="1">IF(I6342&gt;0,IF(DAY($C6342)=1,SUM(INDIRECT("I"&amp;(ROW(C6341)-DAY(C6341))):I6341),0),0)</f>
        <v>0</v>
      </c>
      <c r="N6342" s="29">
        <f ca="1">IF(C6342&lt;Calculator!$G$27,0,IF(C6342=Calculator!$G$27,Calculator!$G$39,IF(H6342-K6342&lt;=0,IF(D6342&gt;Calculator!$G$39,IF(H6342-K6342+E6342+L6342+M6342+Calculator!$G$39&gt;Calculator!$G$39,Calculator!$G$39-(H6342+E6342+L6342+M6342-K6342),Calculator!$G$39),D6342),0)))</f>
        <v>0</v>
      </c>
    </row>
    <row r="6343" spans="1:14" ht="15.75" thickBot="1">
      <c r="A6343" s="33" t="str">
        <f ca="1">IF(C6343=Calculator!$H$27,"F",IF(Daily!D6343+Daily!H6343=0,IF(D6342+H6342&gt;0,"L",""),""))</f>
        <v/>
      </c>
      <c r="B6343" s="34">
        <v>6342</v>
      </c>
      <c r="C6343" s="19">
        <f t="shared" ca="1" si="397"/>
        <v>52272</v>
      </c>
      <c r="D6343" s="29">
        <f t="shared" ca="1" si="399"/>
        <v>0</v>
      </c>
      <c r="E6343" s="29">
        <f ca="1">IF(C6343&lt;Calculator!$D$26,0,IF(DAY($C6343)=1,IF(D6343-Calculator!$G$24&gt;0,Calculator!$G$24,D6343),0))</f>
        <v>0</v>
      </c>
      <c r="F6343" s="29">
        <f ca="1">IF(E6343&gt;0,D6343*Calculator!$G$22/12,0)</f>
        <v>0</v>
      </c>
      <c r="G6343" s="29">
        <f ca="1">IF(E6343&gt;0,(IFERROR(-PMT(Calculator!$G$22/12,Calculator!$G$23*12,Calculator!$G$20),0))-F6343,0)</f>
        <v>0</v>
      </c>
      <c r="H6343" s="29">
        <f t="shared" ca="1" si="400"/>
        <v>0</v>
      </c>
      <c r="I6343" s="29">
        <f t="shared" ca="1" si="398"/>
        <v>0</v>
      </c>
      <c r="J6343" s="30">
        <f>Calculator!$G$40</f>
        <v>6.5000000000000002E-2</v>
      </c>
      <c r="K6343" s="29">
        <f ca="1">IF(C6343&gt;=Calculator!$G$27,IF(DAY($C6343)=1,Calculator!$G$34/2,IF(DAY($C6343)=15,Calculator!$G$34/2,0)),0)</f>
        <v>0</v>
      </c>
      <c r="L6343" s="29">
        <f ca="1">IF(DAY($C6343)=28,IF(H6343=0,0,Calculator!$G$35),0)</f>
        <v>0</v>
      </c>
      <c r="M6343" s="29">
        <f ca="1">IF(I6343&gt;0,IF(DAY($C6343)=1,SUM(INDIRECT("I"&amp;(ROW(C6342)-DAY(C6342))):I6342),0),0)</f>
        <v>0</v>
      </c>
      <c r="N6343" s="29">
        <f ca="1">IF(C6343&lt;Calculator!$G$27,0,IF(C6343=Calculator!$G$27,Calculator!$G$39,IF(H6343-K6343&lt;=0,IF(D6343&gt;Calculator!$G$39,IF(H6343-K6343+E6343+L6343+M6343+Calculator!$G$39&gt;Calculator!$G$39,Calculator!$G$39-(H6343+E6343+L6343+M6343-K6343),Calculator!$G$39),D6343),0)))</f>
        <v>0</v>
      </c>
    </row>
    <row r="6344" spans="1:14" ht="15.75" thickBot="1">
      <c r="A6344" s="33" t="str">
        <f ca="1">IF(C6344=Calculator!$H$27,"F",IF(Daily!D6344+Daily!H6344=0,IF(D6343+H6343&gt;0,"L",""),""))</f>
        <v/>
      </c>
      <c r="B6344" s="34">
        <v>6343</v>
      </c>
      <c r="C6344" s="19">
        <f t="shared" ca="1" si="397"/>
        <v>52273</v>
      </c>
      <c r="D6344" s="29">
        <f t="shared" ca="1" si="399"/>
        <v>0</v>
      </c>
      <c r="E6344" s="29">
        <f ca="1">IF(C6344&lt;Calculator!$D$26,0,IF(DAY($C6344)=1,IF(D6344-Calculator!$G$24&gt;0,Calculator!$G$24,D6344),0))</f>
        <v>0</v>
      </c>
      <c r="F6344" s="29">
        <f ca="1">IF(E6344&gt;0,D6344*Calculator!$G$22/12,0)</f>
        <v>0</v>
      </c>
      <c r="G6344" s="29">
        <f ca="1">IF(E6344&gt;0,(IFERROR(-PMT(Calculator!$G$22/12,Calculator!$G$23*12,Calculator!$G$20),0))-F6344,0)</f>
        <v>0</v>
      </c>
      <c r="H6344" s="29">
        <f t="shared" ca="1" si="400"/>
        <v>0</v>
      </c>
      <c r="I6344" s="29">
        <f t="shared" ca="1" si="398"/>
        <v>0</v>
      </c>
      <c r="J6344" s="30">
        <f>Calculator!$G$40</f>
        <v>6.5000000000000002E-2</v>
      </c>
      <c r="K6344" s="29">
        <f ca="1">IF(C6344&gt;=Calculator!$G$27,IF(DAY($C6344)=1,Calculator!$G$34/2,IF(DAY($C6344)=15,Calculator!$G$34/2,0)),0)</f>
        <v>0</v>
      </c>
      <c r="L6344" s="29">
        <f ca="1">IF(DAY($C6344)=28,IF(H6344=0,0,Calculator!$G$35),0)</f>
        <v>0</v>
      </c>
      <c r="M6344" s="29">
        <f ca="1">IF(I6344&gt;0,IF(DAY($C6344)=1,SUM(INDIRECT("I"&amp;(ROW(C6343)-DAY(C6343))):I6343),0),0)</f>
        <v>0</v>
      </c>
      <c r="N6344" s="29">
        <f ca="1">IF(C6344&lt;Calculator!$G$27,0,IF(C6344=Calculator!$G$27,Calculator!$G$39,IF(H6344-K6344&lt;=0,IF(D6344&gt;Calculator!$G$39,IF(H6344-K6344+E6344+L6344+M6344+Calculator!$G$39&gt;Calculator!$G$39,Calculator!$G$39-(H6344+E6344+L6344+M6344-K6344),Calculator!$G$39),D6344),0)))</f>
        <v>0</v>
      </c>
    </row>
    <row r="6345" spans="1:14" ht="15.75" thickBot="1">
      <c r="A6345" s="33" t="str">
        <f ca="1">IF(C6345=Calculator!$H$27,"F",IF(Daily!D6345+Daily!H6345=0,IF(D6344+H6344&gt;0,"L",""),""))</f>
        <v/>
      </c>
      <c r="B6345" s="34">
        <v>6344</v>
      </c>
      <c r="C6345" s="19">
        <f t="shared" ca="1" si="397"/>
        <v>52274</v>
      </c>
      <c r="D6345" s="29">
        <f t="shared" ca="1" si="399"/>
        <v>0</v>
      </c>
      <c r="E6345" s="29">
        <f ca="1">IF(C6345&lt;Calculator!$D$26,0,IF(DAY($C6345)=1,IF(D6345-Calculator!$G$24&gt;0,Calculator!$G$24,D6345),0))</f>
        <v>0</v>
      </c>
      <c r="F6345" s="29">
        <f ca="1">IF(E6345&gt;0,D6345*Calculator!$G$22/12,0)</f>
        <v>0</v>
      </c>
      <c r="G6345" s="29">
        <f ca="1">IF(E6345&gt;0,(IFERROR(-PMT(Calculator!$G$22/12,Calculator!$G$23*12,Calculator!$G$20),0))-F6345,0)</f>
        <v>0</v>
      </c>
      <c r="H6345" s="29">
        <f t="shared" ca="1" si="400"/>
        <v>0</v>
      </c>
      <c r="I6345" s="29">
        <f t="shared" ca="1" si="398"/>
        <v>0</v>
      </c>
      <c r="J6345" s="30">
        <f>Calculator!$G$40</f>
        <v>6.5000000000000002E-2</v>
      </c>
      <c r="K6345" s="29">
        <f ca="1">IF(C6345&gt;=Calculator!$G$27,IF(DAY($C6345)=1,Calculator!$G$34/2,IF(DAY($C6345)=15,Calculator!$G$34/2,0)),0)</f>
        <v>0</v>
      </c>
      <c r="L6345" s="29">
        <f ca="1">IF(DAY($C6345)=28,IF(H6345=0,0,Calculator!$G$35),0)</f>
        <v>0</v>
      </c>
      <c r="M6345" s="29">
        <f ca="1">IF(I6345&gt;0,IF(DAY($C6345)=1,SUM(INDIRECT("I"&amp;(ROW(C6344)-DAY(C6344))):I6344),0),0)</f>
        <v>0</v>
      </c>
      <c r="N6345" s="29">
        <f ca="1">IF(C6345&lt;Calculator!$G$27,0,IF(C6345=Calculator!$G$27,Calculator!$G$39,IF(H6345-K6345&lt;=0,IF(D6345&gt;Calculator!$G$39,IF(H6345-K6345+E6345+L6345+M6345+Calculator!$G$39&gt;Calculator!$G$39,Calculator!$G$39-(H6345+E6345+L6345+M6345-K6345),Calculator!$G$39),D6345),0)))</f>
        <v>0</v>
      </c>
    </row>
    <row r="6346" spans="1:14" ht="15.75" thickBot="1">
      <c r="A6346" s="33" t="str">
        <f ca="1">IF(C6346=Calculator!$H$27,"F",IF(Daily!D6346+Daily!H6346=0,IF(D6345+H6345&gt;0,"L",""),""))</f>
        <v/>
      </c>
      <c r="B6346" s="34">
        <v>6345</v>
      </c>
      <c r="C6346" s="19">
        <f t="shared" ca="1" si="397"/>
        <v>52275</v>
      </c>
      <c r="D6346" s="29">
        <f t="shared" ca="1" si="399"/>
        <v>0</v>
      </c>
      <c r="E6346" s="29">
        <f ca="1">IF(C6346&lt;Calculator!$D$26,0,IF(DAY($C6346)=1,IF(D6346-Calculator!$G$24&gt;0,Calculator!$G$24,D6346),0))</f>
        <v>0</v>
      </c>
      <c r="F6346" s="29">
        <f ca="1">IF(E6346&gt;0,D6346*Calculator!$G$22/12,0)</f>
        <v>0</v>
      </c>
      <c r="G6346" s="29">
        <f ca="1">IF(E6346&gt;0,(IFERROR(-PMT(Calculator!$G$22/12,Calculator!$G$23*12,Calculator!$G$20),0))-F6346,0)</f>
        <v>0</v>
      </c>
      <c r="H6346" s="29">
        <f t="shared" ca="1" si="400"/>
        <v>0</v>
      </c>
      <c r="I6346" s="29">
        <f t="shared" ca="1" si="398"/>
        <v>0</v>
      </c>
      <c r="J6346" s="30">
        <f>Calculator!$G$40</f>
        <v>6.5000000000000002E-2</v>
      </c>
      <c r="K6346" s="29">
        <f ca="1">IF(C6346&gt;=Calculator!$G$27,IF(DAY($C6346)=1,Calculator!$G$34/2,IF(DAY($C6346)=15,Calculator!$G$34/2,0)),0)</f>
        <v>0</v>
      </c>
      <c r="L6346" s="29">
        <f ca="1">IF(DAY($C6346)=28,IF(H6346=0,0,Calculator!$G$35),0)</f>
        <v>0</v>
      </c>
      <c r="M6346" s="29">
        <f ca="1">IF(I6346&gt;0,IF(DAY($C6346)=1,SUM(INDIRECT("I"&amp;(ROW(C6345)-DAY(C6345))):I6345),0),0)</f>
        <v>0</v>
      </c>
      <c r="N6346" s="29">
        <f ca="1">IF(C6346&lt;Calculator!$G$27,0,IF(C6346=Calculator!$G$27,Calculator!$G$39,IF(H6346-K6346&lt;=0,IF(D6346&gt;Calculator!$G$39,IF(H6346-K6346+E6346+L6346+M6346+Calculator!$G$39&gt;Calculator!$G$39,Calculator!$G$39-(H6346+E6346+L6346+M6346-K6346),Calculator!$G$39),D6346),0)))</f>
        <v>0</v>
      </c>
    </row>
    <row r="6347" spans="1:14" ht="15.75" thickBot="1">
      <c r="A6347" s="33" t="str">
        <f ca="1">IF(C6347=Calculator!$H$27,"F",IF(Daily!D6347+Daily!H6347=0,IF(D6346+H6346&gt;0,"L",""),""))</f>
        <v/>
      </c>
      <c r="B6347" s="34">
        <v>6346</v>
      </c>
      <c r="C6347" s="19">
        <f t="shared" ca="1" si="397"/>
        <v>52276</v>
      </c>
      <c r="D6347" s="29">
        <f t="shared" ca="1" si="399"/>
        <v>0</v>
      </c>
      <c r="E6347" s="29">
        <f ca="1">IF(C6347&lt;Calculator!$D$26,0,IF(DAY($C6347)=1,IF(D6347-Calculator!$G$24&gt;0,Calculator!$G$24,D6347),0))</f>
        <v>0</v>
      </c>
      <c r="F6347" s="29">
        <f ca="1">IF(E6347&gt;0,D6347*Calculator!$G$22/12,0)</f>
        <v>0</v>
      </c>
      <c r="G6347" s="29">
        <f ca="1">IF(E6347&gt;0,(IFERROR(-PMT(Calculator!$G$22/12,Calculator!$G$23*12,Calculator!$G$20),0))-F6347,0)</f>
        <v>0</v>
      </c>
      <c r="H6347" s="29">
        <f t="shared" ca="1" si="400"/>
        <v>0</v>
      </c>
      <c r="I6347" s="29">
        <f t="shared" ca="1" si="398"/>
        <v>0</v>
      </c>
      <c r="J6347" s="30">
        <f>Calculator!$G$40</f>
        <v>6.5000000000000002E-2</v>
      </c>
      <c r="K6347" s="29">
        <f ca="1">IF(C6347&gt;=Calculator!$G$27,IF(DAY($C6347)=1,Calculator!$G$34/2,IF(DAY($C6347)=15,Calculator!$G$34/2,0)),0)</f>
        <v>0</v>
      </c>
      <c r="L6347" s="29">
        <f ca="1">IF(DAY($C6347)=28,IF(H6347=0,0,Calculator!$G$35),0)</f>
        <v>0</v>
      </c>
      <c r="M6347" s="29">
        <f ca="1">IF(I6347&gt;0,IF(DAY($C6347)=1,SUM(INDIRECT("I"&amp;(ROW(C6346)-DAY(C6346))):I6346),0),0)</f>
        <v>0</v>
      </c>
      <c r="N6347" s="29">
        <f ca="1">IF(C6347&lt;Calculator!$G$27,0,IF(C6347=Calculator!$G$27,Calculator!$G$39,IF(H6347-K6347&lt;=0,IF(D6347&gt;Calculator!$G$39,IF(H6347-K6347+E6347+L6347+M6347+Calculator!$G$39&gt;Calculator!$G$39,Calculator!$G$39-(H6347+E6347+L6347+M6347-K6347),Calculator!$G$39),D6347),0)))</f>
        <v>0</v>
      </c>
    </row>
    <row r="6348" spans="1:14" ht="15.75" thickBot="1">
      <c r="A6348" s="33" t="str">
        <f ca="1">IF(C6348=Calculator!$H$27,"F",IF(Daily!D6348+Daily!H6348=0,IF(D6347+H6347&gt;0,"L",""),""))</f>
        <v/>
      </c>
      <c r="B6348" s="34">
        <v>6347</v>
      </c>
      <c r="C6348" s="19">
        <f t="shared" ca="1" si="397"/>
        <v>52277</v>
      </c>
      <c r="D6348" s="29">
        <f t="shared" ca="1" si="399"/>
        <v>0</v>
      </c>
      <c r="E6348" s="29">
        <f ca="1">IF(C6348&lt;Calculator!$D$26,0,IF(DAY($C6348)=1,IF(D6348-Calculator!$G$24&gt;0,Calculator!$G$24,D6348),0))</f>
        <v>0</v>
      </c>
      <c r="F6348" s="29">
        <f ca="1">IF(E6348&gt;0,D6348*Calculator!$G$22/12,0)</f>
        <v>0</v>
      </c>
      <c r="G6348" s="29">
        <f ca="1">IF(E6348&gt;0,(IFERROR(-PMT(Calculator!$G$22/12,Calculator!$G$23*12,Calculator!$G$20),0))-F6348,0)</f>
        <v>0</v>
      </c>
      <c r="H6348" s="29">
        <f t="shared" ca="1" si="400"/>
        <v>0</v>
      </c>
      <c r="I6348" s="29">
        <f t="shared" ca="1" si="398"/>
        <v>0</v>
      </c>
      <c r="J6348" s="30">
        <f>Calculator!$G$40</f>
        <v>6.5000000000000002E-2</v>
      </c>
      <c r="K6348" s="29">
        <f ca="1">IF(C6348&gt;=Calculator!$G$27,IF(DAY($C6348)=1,Calculator!$G$34/2,IF(DAY($C6348)=15,Calculator!$G$34/2,0)),0)</f>
        <v>4500</v>
      </c>
      <c r="L6348" s="29">
        <f ca="1">IF(DAY($C6348)=28,IF(H6348=0,0,Calculator!$G$35),0)</f>
        <v>0</v>
      </c>
      <c r="M6348" s="29">
        <f ca="1">IF(I6348&gt;0,IF(DAY($C6348)=1,SUM(INDIRECT("I"&amp;(ROW(C6347)-DAY(C6347))):I6347),0),0)</f>
        <v>0</v>
      </c>
      <c r="N6348" s="29">
        <f ca="1">IF(C6348&lt;Calculator!$G$27,0,IF(C6348=Calculator!$G$27,Calculator!$G$39,IF(H6348-K6348&lt;=0,IF(D6348&gt;Calculator!$G$39,IF(H6348-K6348+E6348+L6348+M6348+Calculator!$G$39&gt;Calculator!$G$39,Calculator!$G$39-(H6348+E6348+L6348+M6348-K6348),Calculator!$G$39),D6348),0)))</f>
        <v>0</v>
      </c>
    </row>
    <row r="6349" spans="1:14" ht="15.75" thickBot="1">
      <c r="A6349" s="33" t="str">
        <f ca="1">IF(C6349=Calculator!$H$27,"F",IF(Daily!D6349+Daily!H6349=0,IF(D6348+H6348&gt;0,"L",""),""))</f>
        <v/>
      </c>
      <c r="B6349" s="34">
        <v>6348</v>
      </c>
      <c r="C6349" s="19">
        <f t="shared" ca="1" si="397"/>
        <v>52278</v>
      </c>
      <c r="D6349" s="29">
        <f t="shared" ca="1" si="399"/>
        <v>0</v>
      </c>
      <c r="E6349" s="29">
        <f ca="1">IF(C6349&lt;Calculator!$D$26,0,IF(DAY($C6349)=1,IF(D6349-Calculator!$G$24&gt;0,Calculator!$G$24,D6349),0))</f>
        <v>0</v>
      </c>
      <c r="F6349" s="29">
        <f ca="1">IF(E6349&gt;0,D6349*Calculator!$G$22/12,0)</f>
        <v>0</v>
      </c>
      <c r="G6349" s="29">
        <f ca="1">IF(E6349&gt;0,(IFERROR(-PMT(Calculator!$G$22/12,Calculator!$G$23*12,Calculator!$G$20),0))-F6349,0)</f>
        <v>0</v>
      </c>
      <c r="H6349" s="29">
        <f t="shared" ca="1" si="400"/>
        <v>0</v>
      </c>
      <c r="I6349" s="29">
        <f t="shared" ca="1" si="398"/>
        <v>0</v>
      </c>
      <c r="J6349" s="30">
        <f>Calculator!$G$40</f>
        <v>6.5000000000000002E-2</v>
      </c>
      <c r="K6349" s="29">
        <f ca="1">IF(C6349&gt;=Calculator!$G$27,IF(DAY($C6349)=1,Calculator!$G$34/2,IF(DAY($C6349)=15,Calculator!$G$34/2,0)),0)</f>
        <v>0</v>
      </c>
      <c r="L6349" s="29">
        <f ca="1">IF(DAY($C6349)=28,IF(H6349=0,0,Calculator!$G$35),0)</f>
        <v>0</v>
      </c>
      <c r="M6349" s="29">
        <f ca="1">IF(I6349&gt;0,IF(DAY($C6349)=1,SUM(INDIRECT("I"&amp;(ROW(C6348)-DAY(C6348))):I6348),0),0)</f>
        <v>0</v>
      </c>
      <c r="N6349" s="29">
        <f ca="1">IF(C6349&lt;Calculator!$G$27,0,IF(C6349=Calculator!$G$27,Calculator!$G$39,IF(H6349-K6349&lt;=0,IF(D6349&gt;Calculator!$G$39,IF(H6349-K6349+E6349+L6349+M6349+Calculator!$G$39&gt;Calculator!$G$39,Calculator!$G$39-(H6349+E6349+L6349+M6349-K6349),Calculator!$G$39),D6349),0)))</f>
        <v>0</v>
      </c>
    </row>
    <row r="6350" spans="1:14" ht="15.75" thickBot="1">
      <c r="A6350" s="33" t="str">
        <f ca="1">IF(C6350=Calculator!$H$27,"F",IF(Daily!D6350+Daily!H6350=0,IF(D6349+H6349&gt;0,"L",""),""))</f>
        <v/>
      </c>
      <c r="B6350" s="34">
        <v>6349</v>
      </c>
      <c r="C6350" s="19">
        <f t="shared" ca="1" si="397"/>
        <v>52279</v>
      </c>
      <c r="D6350" s="29">
        <f t="shared" ca="1" si="399"/>
        <v>0</v>
      </c>
      <c r="E6350" s="29">
        <f ca="1">IF(C6350&lt;Calculator!$D$26,0,IF(DAY($C6350)=1,IF(D6350-Calculator!$G$24&gt;0,Calculator!$G$24,D6350),0))</f>
        <v>0</v>
      </c>
      <c r="F6350" s="29">
        <f ca="1">IF(E6350&gt;0,D6350*Calculator!$G$22/12,0)</f>
        <v>0</v>
      </c>
      <c r="G6350" s="29">
        <f ca="1">IF(E6350&gt;0,(IFERROR(-PMT(Calculator!$G$22/12,Calculator!$G$23*12,Calculator!$G$20),0))-F6350,0)</f>
        <v>0</v>
      </c>
      <c r="H6350" s="29">
        <f t="shared" ca="1" si="400"/>
        <v>0</v>
      </c>
      <c r="I6350" s="29">
        <f t="shared" ca="1" si="398"/>
        <v>0</v>
      </c>
      <c r="J6350" s="30">
        <f>Calculator!$G$40</f>
        <v>6.5000000000000002E-2</v>
      </c>
      <c r="K6350" s="29">
        <f ca="1">IF(C6350&gt;=Calculator!$G$27,IF(DAY($C6350)=1,Calculator!$G$34/2,IF(DAY($C6350)=15,Calculator!$G$34/2,0)),0)</f>
        <v>0</v>
      </c>
      <c r="L6350" s="29">
        <f ca="1">IF(DAY($C6350)=28,IF(H6350=0,0,Calculator!$G$35),0)</f>
        <v>0</v>
      </c>
      <c r="M6350" s="29">
        <f ca="1">IF(I6350&gt;0,IF(DAY($C6350)=1,SUM(INDIRECT("I"&amp;(ROW(C6349)-DAY(C6349))):I6349),0),0)</f>
        <v>0</v>
      </c>
      <c r="N6350" s="29">
        <f ca="1">IF(C6350&lt;Calculator!$G$27,0,IF(C6350=Calculator!$G$27,Calculator!$G$39,IF(H6350-K6350&lt;=0,IF(D6350&gt;Calculator!$G$39,IF(H6350-K6350+E6350+L6350+M6350+Calculator!$G$39&gt;Calculator!$G$39,Calculator!$G$39-(H6350+E6350+L6350+M6350-K6350),Calculator!$G$39),D6350),0)))</f>
        <v>0</v>
      </c>
    </row>
    <row r="6351" spans="1:14" ht="15.75" thickBot="1">
      <c r="A6351" s="33" t="str">
        <f ca="1">IF(C6351=Calculator!$H$27,"F",IF(Daily!D6351+Daily!H6351=0,IF(D6350+H6350&gt;0,"L",""),""))</f>
        <v/>
      </c>
      <c r="B6351" s="34">
        <v>6350</v>
      </c>
      <c r="C6351" s="19">
        <f t="shared" ca="1" si="397"/>
        <v>52280</v>
      </c>
      <c r="D6351" s="29">
        <f t="shared" ca="1" si="399"/>
        <v>0</v>
      </c>
      <c r="E6351" s="29">
        <f ca="1">IF(C6351&lt;Calculator!$D$26,0,IF(DAY($C6351)=1,IF(D6351-Calculator!$G$24&gt;0,Calculator!$G$24,D6351),0))</f>
        <v>0</v>
      </c>
      <c r="F6351" s="29">
        <f ca="1">IF(E6351&gt;0,D6351*Calculator!$G$22/12,0)</f>
        <v>0</v>
      </c>
      <c r="G6351" s="29">
        <f ca="1">IF(E6351&gt;0,(IFERROR(-PMT(Calculator!$G$22/12,Calculator!$G$23*12,Calculator!$G$20),0))-F6351,0)</f>
        <v>0</v>
      </c>
      <c r="H6351" s="29">
        <f t="shared" ca="1" si="400"/>
        <v>0</v>
      </c>
      <c r="I6351" s="29">
        <f t="shared" ca="1" si="398"/>
        <v>0</v>
      </c>
      <c r="J6351" s="30">
        <f>Calculator!$G$40</f>
        <v>6.5000000000000002E-2</v>
      </c>
      <c r="K6351" s="29">
        <f ca="1">IF(C6351&gt;=Calculator!$G$27,IF(DAY($C6351)=1,Calculator!$G$34/2,IF(DAY($C6351)=15,Calculator!$G$34/2,0)),0)</f>
        <v>0</v>
      </c>
      <c r="L6351" s="29">
        <f ca="1">IF(DAY($C6351)=28,IF(H6351=0,0,Calculator!$G$35),0)</f>
        <v>0</v>
      </c>
      <c r="M6351" s="29">
        <f ca="1">IF(I6351&gt;0,IF(DAY($C6351)=1,SUM(INDIRECT("I"&amp;(ROW(C6350)-DAY(C6350))):I6350),0),0)</f>
        <v>0</v>
      </c>
      <c r="N6351" s="29">
        <f ca="1">IF(C6351&lt;Calculator!$G$27,0,IF(C6351=Calculator!$G$27,Calculator!$G$39,IF(H6351-K6351&lt;=0,IF(D6351&gt;Calculator!$G$39,IF(H6351-K6351+E6351+L6351+M6351+Calculator!$G$39&gt;Calculator!$G$39,Calculator!$G$39-(H6351+E6351+L6351+M6351-K6351),Calculator!$G$39),D6351),0)))</f>
        <v>0</v>
      </c>
    </row>
    <row r="6352" spans="1:14" ht="15.75" thickBot="1">
      <c r="A6352" s="33" t="str">
        <f ca="1">IF(C6352=Calculator!$H$27,"F",IF(Daily!D6352+Daily!H6352=0,IF(D6351+H6351&gt;0,"L",""),""))</f>
        <v/>
      </c>
      <c r="B6352" s="34">
        <v>6351</v>
      </c>
      <c r="C6352" s="19">
        <f t="shared" ca="1" si="397"/>
        <v>52281</v>
      </c>
      <c r="D6352" s="29">
        <f t="shared" ca="1" si="399"/>
        <v>0</v>
      </c>
      <c r="E6352" s="29">
        <f ca="1">IF(C6352&lt;Calculator!$D$26,0,IF(DAY($C6352)=1,IF(D6352-Calculator!$G$24&gt;0,Calculator!$G$24,D6352),0))</f>
        <v>0</v>
      </c>
      <c r="F6352" s="29">
        <f ca="1">IF(E6352&gt;0,D6352*Calculator!$G$22/12,0)</f>
        <v>0</v>
      </c>
      <c r="G6352" s="29">
        <f ca="1">IF(E6352&gt;0,(IFERROR(-PMT(Calculator!$G$22/12,Calculator!$G$23*12,Calculator!$G$20),0))-F6352,0)</f>
        <v>0</v>
      </c>
      <c r="H6352" s="29">
        <f t="shared" ca="1" si="400"/>
        <v>0</v>
      </c>
      <c r="I6352" s="29">
        <f t="shared" ca="1" si="398"/>
        <v>0</v>
      </c>
      <c r="J6352" s="30">
        <f>Calculator!$G$40</f>
        <v>6.5000000000000002E-2</v>
      </c>
      <c r="K6352" s="29">
        <f ca="1">IF(C6352&gt;=Calculator!$G$27,IF(DAY($C6352)=1,Calculator!$G$34/2,IF(DAY($C6352)=15,Calculator!$G$34/2,0)),0)</f>
        <v>0</v>
      </c>
      <c r="L6352" s="29">
        <f ca="1">IF(DAY($C6352)=28,IF(H6352=0,0,Calculator!$G$35),0)</f>
        <v>0</v>
      </c>
      <c r="M6352" s="29">
        <f ca="1">IF(I6352&gt;0,IF(DAY($C6352)=1,SUM(INDIRECT("I"&amp;(ROW(C6351)-DAY(C6351))):I6351),0),0)</f>
        <v>0</v>
      </c>
      <c r="N6352" s="29">
        <f ca="1">IF(C6352&lt;Calculator!$G$27,0,IF(C6352=Calculator!$G$27,Calculator!$G$39,IF(H6352-K6352&lt;=0,IF(D6352&gt;Calculator!$G$39,IF(H6352-K6352+E6352+L6352+M6352+Calculator!$G$39&gt;Calculator!$G$39,Calculator!$G$39-(H6352+E6352+L6352+M6352-K6352),Calculator!$G$39),D6352),0)))</f>
        <v>0</v>
      </c>
    </row>
    <row r="6353" spans="1:14" ht="15.75" thickBot="1">
      <c r="A6353" s="33" t="str">
        <f ca="1">IF(C6353=Calculator!$H$27,"F",IF(Daily!D6353+Daily!H6353=0,IF(D6352+H6352&gt;0,"L",""),""))</f>
        <v/>
      </c>
      <c r="B6353" s="34">
        <v>6352</v>
      </c>
      <c r="C6353" s="19">
        <f t="shared" ca="1" si="397"/>
        <v>52282</v>
      </c>
      <c r="D6353" s="29">
        <f t="shared" ca="1" si="399"/>
        <v>0</v>
      </c>
      <c r="E6353" s="29">
        <f ca="1">IF(C6353&lt;Calculator!$D$26,0,IF(DAY($C6353)=1,IF(D6353-Calculator!$G$24&gt;0,Calculator!$G$24,D6353),0))</f>
        <v>0</v>
      </c>
      <c r="F6353" s="29">
        <f ca="1">IF(E6353&gt;0,D6353*Calculator!$G$22/12,0)</f>
        <v>0</v>
      </c>
      <c r="G6353" s="29">
        <f ca="1">IF(E6353&gt;0,(IFERROR(-PMT(Calculator!$G$22/12,Calculator!$G$23*12,Calculator!$G$20),0))-F6353,0)</f>
        <v>0</v>
      </c>
      <c r="H6353" s="29">
        <f t="shared" ca="1" si="400"/>
        <v>0</v>
      </c>
      <c r="I6353" s="29">
        <f t="shared" ca="1" si="398"/>
        <v>0</v>
      </c>
      <c r="J6353" s="30">
        <f>Calculator!$G$40</f>
        <v>6.5000000000000002E-2</v>
      </c>
      <c r="K6353" s="29">
        <f ca="1">IF(C6353&gt;=Calculator!$G$27,IF(DAY($C6353)=1,Calculator!$G$34/2,IF(DAY($C6353)=15,Calculator!$G$34/2,0)),0)</f>
        <v>0</v>
      </c>
      <c r="L6353" s="29">
        <f ca="1">IF(DAY($C6353)=28,IF(H6353=0,0,Calculator!$G$35),0)</f>
        <v>0</v>
      </c>
      <c r="M6353" s="29">
        <f ca="1">IF(I6353&gt;0,IF(DAY($C6353)=1,SUM(INDIRECT("I"&amp;(ROW(C6352)-DAY(C6352))):I6352),0),0)</f>
        <v>0</v>
      </c>
      <c r="N6353" s="29">
        <f ca="1">IF(C6353&lt;Calculator!$G$27,0,IF(C6353=Calculator!$G$27,Calculator!$G$39,IF(H6353-K6353&lt;=0,IF(D6353&gt;Calculator!$G$39,IF(H6353-K6353+E6353+L6353+M6353+Calculator!$G$39&gt;Calculator!$G$39,Calculator!$G$39-(H6353+E6353+L6353+M6353-K6353),Calculator!$G$39),D6353),0)))</f>
        <v>0</v>
      </c>
    </row>
    <row r="6354" spans="1:14" ht="15.75" thickBot="1">
      <c r="A6354" s="33" t="str">
        <f ca="1">IF(C6354=Calculator!$H$27,"F",IF(Daily!D6354+Daily!H6354=0,IF(D6353+H6353&gt;0,"L",""),""))</f>
        <v/>
      </c>
      <c r="B6354" s="34">
        <v>6353</v>
      </c>
      <c r="C6354" s="19">
        <f t="shared" ca="1" si="397"/>
        <v>52283</v>
      </c>
      <c r="D6354" s="29">
        <f t="shared" ca="1" si="399"/>
        <v>0</v>
      </c>
      <c r="E6354" s="29">
        <f ca="1">IF(C6354&lt;Calculator!$D$26,0,IF(DAY($C6354)=1,IF(D6354-Calculator!$G$24&gt;0,Calculator!$G$24,D6354),0))</f>
        <v>0</v>
      </c>
      <c r="F6354" s="29">
        <f ca="1">IF(E6354&gt;0,D6354*Calculator!$G$22/12,0)</f>
        <v>0</v>
      </c>
      <c r="G6354" s="29">
        <f ca="1">IF(E6354&gt;0,(IFERROR(-PMT(Calculator!$G$22/12,Calculator!$G$23*12,Calculator!$G$20),0))-F6354,0)</f>
        <v>0</v>
      </c>
      <c r="H6354" s="29">
        <f t="shared" ca="1" si="400"/>
        <v>0</v>
      </c>
      <c r="I6354" s="29">
        <f t="shared" ca="1" si="398"/>
        <v>0</v>
      </c>
      <c r="J6354" s="30">
        <f>Calculator!$G$40</f>
        <v>6.5000000000000002E-2</v>
      </c>
      <c r="K6354" s="29">
        <f ca="1">IF(C6354&gt;=Calculator!$G$27,IF(DAY($C6354)=1,Calculator!$G$34/2,IF(DAY($C6354)=15,Calculator!$G$34/2,0)),0)</f>
        <v>0</v>
      </c>
      <c r="L6354" s="29">
        <f ca="1">IF(DAY($C6354)=28,IF(H6354=0,0,Calculator!$G$35),0)</f>
        <v>0</v>
      </c>
      <c r="M6354" s="29">
        <f ca="1">IF(I6354&gt;0,IF(DAY($C6354)=1,SUM(INDIRECT("I"&amp;(ROW(C6353)-DAY(C6353))):I6353),0),0)</f>
        <v>0</v>
      </c>
      <c r="N6354" s="29">
        <f ca="1">IF(C6354&lt;Calculator!$G$27,0,IF(C6354=Calculator!$G$27,Calculator!$G$39,IF(H6354-K6354&lt;=0,IF(D6354&gt;Calculator!$G$39,IF(H6354-K6354+E6354+L6354+M6354+Calculator!$G$39&gt;Calculator!$G$39,Calculator!$G$39-(H6354+E6354+L6354+M6354-K6354),Calculator!$G$39),D6354),0)))</f>
        <v>0</v>
      </c>
    </row>
    <row r="6355" spans="1:14" ht="15.75" thickBot="1">
      <c r="A6355" s="33" t="str">
        <f ca="1">IF(C6355=Calculator!$H$27,"F",IF(Daily!D6355+Daily!H6355=0,IF(D6354+H6354&gt;0,"L",""),""))</f>
        <v/>
      </c>
      <c r="B6355" s="34">
        <v>6354</v>
      </c>
      <c r="C6355" s="19">
        <f t="shared" ca="1" si="397"/>
        <v>52284</v>
      </c>
      <c r="D6355" s="29">
        <f t="shared" ca="1" si="399"/>
        <v>0</v>
      </c>
      <c r="E6355" s="29">
        <f ca="1">IF(C6355&lt;Calculator!$D$26,0,IF(DAY($C6355)=1,IF(D6355-Calculator!$G$24&gt;0,Calculator!$G$24,D6355),0))</f>
        <v>0</v>
      </c>
      <c r="F6355" s="29">
        <f ca="1">IF(E6355&gt;0,D6355*Calculator!$G$22/12,0)</f>
        <v>0</v>
      </c>
      <c r="G6355" s="29">
        <f ca="1">IF(E6355&gt;0,(IFERROR(-PMT(Calculator!$G$22/12,Calculator!$G$23*12,Calculator!$G$20),0))-F6355,0)</f>
        <v>0</v>
      </c>
      <c r="H6355" s="29">
        <f t="shared" ca="1" si="400"/>
        <v>0</v>
      </c>
      <c r="I6355" s="29">
        <f t="shared" ca="1" si="398"/>
        <v>0</v>
      </c>
      <c r="J6355" s="30">
        <f>Calculator!$G$40</f>
        <v>6.5000000000000002E-2</v>
      </c>
      <c r="K6355" s="29">
        <f ca="1">IF(C6355&gt;=Calculator!$G$27,IF(DAY($C6355)=1,Calculator!$G$34/2,IF(DAY($C6355)=15,Calculator!$G$34/2,0)),0)</f>
        <v>0</v>
      </c>
      <c r="L6355" s="29">
        <f ca="1">IF(DAY($C6355)=28,IF(H6355=0,0,Calculator!$G$35),0)</f>
        <v>0</v>
      </c>
      <c r="M6355" s="29">
        <f ca="1">IF(I6355&gt;0,IF(DAY($C6355)=1,SUM(INDIRECT("I"&amp;(ROW(C6354)-DAY(C6354))):I6354),0),0)</f>
        <v>0</v>
      </c>
      <c r="N6355" s="29">
        <f ca="1">IF(C6355&lt;Calculator!$G$27,0,IF(C6355=Calculator!$G$27,Calculator!$G$39,IF(H6355-K6355&lt;=0,IF(D6355&gt;Calculator!$G$39,IF(H6355-K6355+E6355+L6355+M6355+Calculator!$G$39&gt;Calculator!$G$39,Calculator!$G$39-(H6355+E6355+L6355+M6355-K6355),Calculator!$G$39),D6355),0)))</f>
        <v>0</v>
      </c>
    </row>
    <row r="6356" spans="1:14" ht="15.75" thickBot="1">
      <c r="A6356" s="33" t="str">
        <f ca="1">IF(C6356=Calculator!$H$27,"F",IF(Daily!D6356+Daily!H6356=0,IF(D6355+H6355&gt;0,"L",""),""))</f>
        <v/>
      </c>
      <c r="B6356" s="34">
        <v>6355</v>
      </c>
      <c r="C6356" s="19">
        <f t="shared" ca="1" si="397"/>
        <v>52285</v>
      </c>
      <c r="D6356" s="29">
        <f t="shared" ca="1" si="399"/>
        <v>0</v>
      </c>
      <c r="E6356" s="29">
        <f ca="1">IF(C6356&lt;Calculator!$D$26,0,IF(DAY($C6356)=1,IF(D6356-Calculator!$G$24&gt;0,Calculator!$G$24,D6356),0))</f>
        <v>0</v>
      </c>
      <c r="F6356" s="29">
        <f ca="1">IF(E6356&gt;0,D6356*Calculator!$G$22/12,0)</f>
        <v>0</v>
      </c>
      <c r="G6356" s="29">
        <f ca="1">IF(E6356&gt;0,(IFERROR(-PMT(Calculator!$G$22/12,Calculator!$G$23*12,Calculator!$G$20),0))-F6356,0)</f>
        <v>0</v>
      </c>
      <c r="H6356" s="29">
        <f t="shared" ca="1" si="400"/>
        <v>0</v>
      </c>
      <c r="I6356" s="29">
        <f t="shared" ca="1" si="398"/>
        <v>0</v>
      </c>
      <c r="J6356" s="30">
        <f>Calculator!$G$40</f>
        <v>6.5000000000000002E-2</v>
      </c>
      <c r="K6356" s="29">
        <f ca="1">IF(C6356&gt;=Calculator!$G$27,IF(DAY($C6356)=1,Calculator!$G$34/2,IF(DAY($C6356)=15,Calculator!$G$34/2,0)),0)</f>
        <v>0</v>
      </c>
      <c r="L6356" s="29">
        <f ca="1">IF(DAY($C6356)=28,IF(H6356=0,0,Calculator!$G$35),0)</f>
        <v>0</v>
      </c>
      <c r="M6356" s="29">
        <f ca="1">IF(I6356&gt;0,IF(DAY($C6356)=1,SUM(INDIRECT("I"&amp;(ROW(C6355)-DAY(C6355))):I6355),0),0)</f>
        <v>0</v>
      </c>
      <c r="N6356" s="29">
        <f ca="1">IF(C6356&lt;Calculator!$G$27,0,IF(C6356=Calculator!$G$27,Calculator!$G$39,IF(H6356-K6356&lt;=0,IF(D6356&gt;Calculator!$G$39,IF(H6356-K6356+E6356+L6356+M6356+Calculator!$G$39&gt;Calculator!$G$39,Calculator!$G$39-(H6356+E6356+L6356+M6356-K6356),Calculator!$G$39),D6356),0)))</f>
        <v>0</v>
      </c>
    </row>
    <row r="6357" spans="1:14" ht="15.75" thickBot="1">
      <c r="A6357" s="33" t="str">
        <f ca="1">IF(C6357=Calculator!$H$27,"F",IF(Daily!D6357+Daily!H6357=0,IF(D6356+H6356&gt;0,"L",""),""))</f>
        <v/>
      </c>
      <c r="B6357" s="34">
        <v>6356</v>
      </c>
      <c r="C6357" s="19">
        <f t="shared" ca="1" si="397"/>
        <v>52286</v>
      </c>
      <c r="D6357" s="29">
        <f t="shared" ca="1" si="399"/>
        <v>0</v>
      </c>
      <c r="E6357" s="29">
        <f ca="1">IF(C6357&lt;Calculator!$D$26,0,IF(DAY($C6357)=1,IF(D6357-Calculator!$G$24&gt;0,Calculator!$G$24,D6357),0))</f>
        <v>0</v>
      </c>
      <c r="F6357" s="29">
        <f ca="1">IF(E6357&gt;0,D6357*Calculator!$G$22/12,0)</f>
        <v>0</v>
      </c>
      <c r="G6357" s="29">
        <f ca="1">IF(E6357&gt;0,(IFERROR(-PMT(Calculator!$G$22/12,Calculator!$G$23*12,Calculator!$G$20),0))-F6357,0)</f>
        <v>0</v>
      </c>
      <c r="H6357" s="29">
        <f t="shared" ca="1" si="400"/>
        <v>0</v>
      </c>
      <c r="I6357" s="29">
        <f t="shared" ca="1" si="398"/>
        <v>0</v>
      </c>
      <c r="J6357" s="30">
        <f>Calculator!$G$40</f>
        <v>6.5000000000000002E-2</v>
      </c>
      <c r="K6357" s="29">
        <f ca="1">IF(C6357&gt;=Calculator!$G$27,IF(DAY($C6357)=1,Calculator!$G$34/2,IF(DAY($C6357)=15,Calculator!$G$34/2,0)),0)</f>
        <v>0</v>
      </c>
      <c r="L6357" s="29">
        <f ca="1">IF(DAY($C6357)=28,IF(H6357=0,0,Calculator!$G$35),0)</f>
        <v>0</v>
      </c>
      <c r="M6357" s="29">
        <f ca="1">IF(I6357&gt;0,IF(DAY($C6357)=1,SUM(INDIRECT("I"&amp;(ROW(C6356)-DAY(C6356))):I6356),0),0)</f>
        <v>0</v>
      </c>
      <c r="N6357" s="29">
        <f ca="1">IF(C6357&lt;Calculator!$G$27,0,IF(C6357=Calculator!$G$27,Calculator!$G$39,IF(H6357-K6357&lt;=0,IF(D6357&gt;Calculator!$G$39,IF(H6357-K6357+E6357+L6357+M6357+Calculator!$G$39&gt;Calculator!$G$39,Calculator!$G$39-(H6357+E6357+L6357+M6357-K6357),Calculator!$G$39),D6357),0)))</f>
        <v>0</v>
      </c>
    </row>
    <row r="6358" spans="1:14" ht="15.75" thickBot="1">
      <c r="A6358" s="33" t="str">
        <f ca="1">IF(C6358=Calculator!$H$27,"F",IF(Daily!D6358+Daily!H6358=0,IF(D6357+H6357&gt;0,"L",""),""))</f>
        <v/>
      </c>
      <c r="B6358" s="34">
        <v>6357</v>
      </c>
      <c r="C6358" s="19">
        <f t="shared" ca="1" si="397"/>
        <v>52287</v>
      </c>
      <c r="D6358" s="29">
        <f t="shared" ca="1" si="399"/>
        <v>0</v>
      </c>
      <c r="E6358" s="29">
        <f ca="1">IF(C6358&lt;Calculator!$D$26,0,IF(DAY($C6358)=1,IF(D6358-Calculator!$G$24&gt;0,Calculator!$G$24,D6358),0))</f>
        <v>0</v>
      </c>
      <c r="F6358" s="29">
        <f ca="1">IF(E6358&gt;0,D6358*Calculator!$G$22/12,0)</f>
        <v>0</v>
      </c>
      <c r="G6358" s="29">
        <f ca="1">IF(E6358&gt;0,(IFERROR(-PMT(Calculator!$G$22/12,Calculator!$G$23*12,Calculator!$G$20),0))-F6358,0)</f>
        <v>0</v>
      </c>
      <c r="H6358" s="29">
        <f t="shared" ca="1" si="400"/>
        <v>0</v>
      </c>
      <c r="I6358" s="29">
        <f t="shared" ca="1" si="398"/>
        <v>0</v>
      </c>
      <c r="J6358" s="30">
        <f>Calculator!$G$40</f>
        <v>6.5000000000000002E-2</v>
      </c>
      <c r="K6358" s="29">
        <f ca="1">IF(C6358&gt;=Calculator!$G$27,IF(DAY($C6358)=1,Calculator!$G$34/2,IF(DAY($C6358)=15,Calculator!$G$34/2,0)),0)</f>
        <v>0</v>
      </c>
      <c r="L6358" s="29">
        <f ca="1">IF(DAY($C6358)=28,IF(H6358=0,0,Calculator!$G$35),0)</f>
        <v>0</v>
      </c>
      <c r="M6358" s="29">
        <f ca="1">IF(I6358&gt;0,IF(DAY($C6358)=1,SUM(INDIRECT("I"&amp;(ROW(C6357)-DAY(C6357))):I6357),0),0)</f>
        <v>0</v>
      </c>
      <c r="N6358" s="29">
        <f ca="1">IF(C6358&lt;Calculator!$G$27,0,IF(C6358=Calculator!$G$27,Calculator!$G$39,IF(H6358-K6358&lt;=0,IF(D6358&gt;Calculator!$G$39,IF(H6358-K6358+E6358+L6358+M6358+Calculator!$G$39&gt;Calculator!$G$39,Calculator!$G$39-(H6358+E6358+L6358+M6358-K6358),Calculator!$G$39),D6358),0)))</f>
        <v>0</v>
      </c>
    </row>
    <row r="6359" spans="1:14" ht="15.75" thickBot="1">
      <c r="A6359" s="33" t="str">
        <f ca="1">IF(C6359=Calculator!$H$27,"F",IF(Daily!D6359+Daily!H6359=0,IF(D6358+H6358&gt;0,"L",""),""))</f>
        <v/>
      </c>
      <c r="B6359" s="34">
        <v>6358</v>
      </c>
      <c r="C6359" s="19">
        <f t="shared" ca="1" si="397"/>
        <v>52288</v>
      </c>
      <c r="D6359" s="29">
        <f t="shared" ca="1" si="399"/>
        <v>0</v>
      </c>
      <c r="E6359" s="29">
        <f ca="1">IF(C6359&lt;Calculator!$D$26,0,IF(DAY($C6359)=1,IF(D6359-Calculator!$G$24&gt;0,Calculator!$G$24,D6359),0))</f>
        <v>0</v>
      </c>
      <c r="F6359" s="29">
        <f ca="1">IF(E6359&gt;0,D6359*Calculator!$G$22/12,0)</f>
        <v>0</v>
      </c>
      <c r="G6359" s="29">
        <f ca="1">IF(E6359&gt;0,(IFERROR(-PMT(Calculator!$G$22/12,Calculator!$G$23*12,Calculator!$G$20),0))-F6359,0)</f>
        <v>0</v>
      </c>
      <c r="H6359" s="29">
        <f t="shared" ca="1" si="400"/>
        <v>0</v>
      </c>
      <c r="I6359" s="29">
        <f t="shared" ca="1" si="398"/>
        <v>0</v>
      </c>
      <c r="J6359" s="30">
        <f>Calculator!$G$40</f>
        <v>6.5000000000000002E-2</v>
      </c>
      <c r="K6359" s="29">
        <f ca="1">IF(C6359&gt;=Calculator!$G$27,IF(DAY($C6359)=1,Calculator!$G$34/2,IF(DAY($C6359)=15,Calculator!$G$34/2,0)),0)</f>
        <v>0</v>
      </c>
      <c r="L6359" s="29">
        <f ca="1">IF(DAY($C6359)=28,IF(H6359=0,0,Calculator!$G$35),0)</f>
        <v>0</v>
      </c>
      <c r="M6359" s="29">
        <f ca="1">IF(I6359&gt;0,IF(DAY($C6359)=1,SUM(INDIRECT("I"&amp;(ROW(C6358)-DAY(C6358))):I6358),0),0)</f>
        <v>0</v>
      </c>
      <c r="N6359" s="29">
        <f ca="1">IF(C6359&lt;Calculator!$G$27,0,IF(C6359=Calculator!$G$27,Calculator!$G$39,IF(H6359-K6359&lt;=0,IF(D6359&gt;Calculator!$G$39,IF(H6359-K6359+E6359+L6359+M6359+Calculator!$G$39&gt;Calculator!$G$39,Calculator!$G$39-(H6359+E6359+L6359+M6359-K6359),Calculator!$G$39),D6359),0)))</f>
        <v>0</v>
      </c>
    </row>
    <row r="6360" spans="1:14" ht="15.75" thickBot="1">
      <c r="A6360" s="33" t="str">
        <f ca="1">IF(C6360=Calculator!$H$27,"F",IF(Daily!D6360+Daily!H6360=0,IF(D6359+H6359&gt;0,"L",""),""))</f>
        <v/>
      </c>
      <c r="B6360" s="34">
        <v>6359</v>
      </c>
      <c r="C6360" s="19">
        <f t="shared" ca="1" si="397"/>
        <v>52289</v>
      </c>
      <c r="D6360" s="29">
        <f t="shared" ca="1" si="399"/>
        <v>0</v>
      </c>
      <c r="E6360" s="29">
        <f ca="1">IF(C6360&lt;Calculator!$D$26,0,IF(DAY($C6360)=1,IF(D6360-Calculator!$G$24&gt;0,Calculator!$G$24,D6360),0))</f>
        <v>0</v>
      </c>
      <c r="F6360" s="29">
        <f ca="1">IF(E6360&gt;0,D6360*Calculator!$G$22/12,0)</f>
        <v>0</v>
      </c>
      <c r="G6360" s="29">
        <f ca="1">IF(E6360&gt;0,(IFERROR(-PMT(Calculator!$G$22/12,Calculator!$G$23*12,Calculator!$G$20),0))-F6360,0)</f>
        <v>0</v>
      </c>
      <c r="H6360" s="29">
        <f t="shared" ca="1" si="400"/>
        <v>0</v>
      </c>
      <c r="I6360" s="29">
        <f t="shared" ca="1" si="398"/>
        <v>0</v>
      </c>
      <c r="J6360" s="30">
        <f>Calculator!$G$40</f>
        <v>6.5000000000000002E-2</v>
      </c>
      <c r="K6360" s="29">
        <f ca="1">IF(C6360&gt;=Calculator!$G$27,IF(DAY($C6360)=1,Calculator!$G$34/2,IF(DAY($C6360)=15,Calculator!$G$34/2,0)),0)</f>
        <v>0</v>
      </c>
      <c r="L6360" s="29">
        <f ca="1">IF(DAY($C6360)=28,IF(H6360=0,0,Calculator!$G$35),0)</f>
        <v>0</v>
      </c>
      <c r="M6360" s="29">
        <f ca="1">IF(I6360&gt;0,IF(DAY($C6360)=1,SUM(INDIRECT("I"&amp;(ROW(C6359)-DAY(C6359))):I6359),0),0)</f>
        <v>0</v>
      </c>
      <c r="N6360" s="29">
        <f ca="1">IF(C6360&lt;Calculator!$G$27,0,IF(C6360=Calculator!$G$27,Calculator!$G$39,IF(H6360-K6360&lt;=0,IF(D6360&gt;Calculator!$G$39,IF(H6360-K6360+E6360+L6360+M6360+Calculator!$G$39&gt;Calculator!$G$39,Calculator!$G$39-(H6360+E6360+L6360+M6360-K6360),Calculator!$G$39),D6360),0)))</f>
        <v>0</v>
      </c>
    </row>
    <row r="6361" spans="1:14" ht="15.75" thickBot="1">
      <c r="A6361" s="33" t="str">
        <f ca="1">IF(C6361=Calculator!$H$27,"F",IF(Daily!D6361+Daily!H6361=0,IF(D6360+H6360&gt;0,"L",""),""))</f>
        <v/>
      </c>
      <c r="B6361" s="34">
        <v>6360</v>
      </c>
      <c r="C6361" s="19">
        <f t="shared" ca="1" si="397"/>
        <v>52290</v>
      </c>
      <c r="D6361" s="29">
        <f t="shared" ca="1" si="399"/>
        <v>0</v>
      </c>
      <c r="E6361" s="29">
        <f ca="1">IF(C6361&lt;Calculator!$D$26,0,IF(DAY($C6361)=1,IF(D6361-Calculator!$G$24&gt;0,Calculator!$G$24,D6361),0))</f>
        <v>0</v>
      </c>
      <c r="F6361" s="29">
        <f ca="1">IF(E6361&gt;0,D6361*Calculator!$G$22/12,0)</f>
        <v>0</v>
      </c>
      <c r="G6361" s="29">
        <f ca="1">IF(E6361&gt;0,(IFERROR(-PMT(Calculator!$G$22/12,Calculator!$G$23*12,Calculator!$G$20),0))-F6361,0)</f>
        <v>0</v>
      </c>
      <c r="H6361" s="29">
        <f t="shared" ca="1" si="400"/>
        <v>0</v>
      </c>
      <c r="I6361" s="29">
        <f t="shared" ca="1" si="398"/>
        <v>0</v>
      </c>
      <c r="J6361" s="30">
        <f>Calculator!$G$40</f>
        <v>6.5000000000000002E-2</v>
      </c>
      <c r="K6361" s="29">
        <f ca="1">IF(C6361&gt;=Calculator!$G$27,IF(DAY($C6361)=1,Calculator!$G$34/2,IF(DAY($C6361)=15,Calculator!$G$34/2,0)),0)</f>
        <v>0</v>
      </c>
      <c r="L6361" s="29">
        <f ca="1">IF(DAY($C6361)=28,IF(H6361=0,0,Calculator!$G$35),0)</f>
        <v>0</v>
      </c>
      <c r="M6361" s="29">
        <f ca="1">IF(I6361&gt;0,IF(DAY($C6361)=1,SUM(INDIRECT("I"&amp;(ROW(C6360)-DAY(C6360))):I6360),0),0)</f>
        <v>0</v>
      </c>
      <c r="N6361" s="29">
        <f ca="1">IF(C6361&lt;Calculator!$G$27,0,IF(C6361=Calculator!$G$27,Calculator!$G$39,IF(H6361-K6361&lt;=0,IF(D6361&gt;Calculator!$G$39,IF(H6361-K6361+E6361+L6361+M6361+Calculator!$G$39&gt;Calculator!$G$39,Calculator!$G$39-(H6361+E6361+L6361+M6361-K6361),Calculator!$G$39),D6361),0)))</f>
        <v>0</v>
      </c>
    </row>
    <row r="6362" spans="1:14" ht="15.75" thickBot="1">
      <c r="A6362" s="33" t="str">
        <f ca="1">IF(C6362=Calculator!$H$27,"F",IF(Daily!D6362+Daily!H6362=0,IF(D6361+H6361&gt;0,"L",""),""))</f>
        <v/>
      </c>
      <c r="B6362" s="34">
        <v>6361</v>
      </c>
      <c r="C6362" s="19">
        <f t="shared" ca="1" si="397"/>
        <v>52291</v>
      </c>
      <c r="D6362" s="29">
        <f t="shared" ca="1" si="399"/>
        <v>0</v>
      </c>
      <c r="E6362" s="29">
        <f ca="1">IF(C6362&lt;Calculator!$D$26,0,IF(DAY($C6362)=1,IF(D6362-Calculator!$G$24&gt;0,Calculator!$G$24,D6362),0))</f>
        <v>0</v>
      </c>
      <c r="F6362" s="29">
        <f ca="1">IF(E6362&gt;0,D6362*Calculator!$G$22/12,0)</f>
        <v>0</v>
      </c>
      <c r="G6362" s="29">
        <f ca="1">IF(E6362&gt;0,(IFERROR(-PMT(Calculator!$G$22/12,Calculator!$G$23*12,Calculator!$G$20),0))-F6362,0)</f>
        <v>0</v>
      </c>
      <c r="H6362" s="29">
        <f t="shared" ca="1" si="400"/>
        <v>0</v>
      </c>
      <c r="I6362" s="29">
        <f t="shared" ca="1" si="398"/>
        <v>0</v>
      </c>
      <c r="J6362" s="30">
        <f>Calculator!$G$40</f>
        <v>6.5000000000000002E-2</v>
      </c>
      <c r="K6362" s="29">
        <f ca="1">IF(C6362&gt;=Calculator!$G$27,IF(DAY($C6362)=1,Calculator!$G$34/2,IF(DAY($C6362)=15,Calculator!$G$34/2,0)),0)</f>
        <v>4500</v>
      </c>
      <c r="L6362" s="29">
        <f ca="1">IF(DAY($C6362)=28,IF(H6362=0,0,Calculator!$G$35),0)</f>
        <v>0</v>
      </c>
      <c r="M6362" s="29">
        <f ca="1">IF(I6362&gt;0,IF(DAY($C6362)=1,SUM(INDIRECT("I"&amp;(ROW(C6361)-DAY(C6361))):I6361),0),0)</f>
        <v>0</v>
      </c>
      <c r="N6362" s="29">
        <f ca="1">IF(C6362&lt;Calculator!$G$27,0,IF(C6362=Calculator!$G$27,Calculator!$G$39,IF(H6362-K6362&lt;=0,IF(D6362&gt;Calculator!$G$39,IF(H6362-K6362+E6362+L6362+M6362+Calculator!$G$39&gt;Calculator!$G$39,Calculator!$G$39-(H6362+E6362+L6362+M6362-K6362),Calculator!$G$39),D6362),0)))</f>
        <v>0</v>
      </c>
    </row>
    <row r="6363" spans="1:14" ht="15.75" thickBot="1">
      <c r="A6363" s="33" t="str">
        <f ca="1">IF(C6363=Calculator!$H$27,"F",IF(Daily!D6363+Daily!H6363=0,IF(D6362+H6362&gt;0,"L",""),""))</f>
        <v/>
      </c>
      <c r="B6363" s="34">
        <v>6362</v>
      </c>
      <c r="C6363" s="19">
        <f t="shared" ca="1" si="397"/>
        <v>52292</v>
      </c>
      <c r="D6363" s="29">
        <f t="shared" ca="1" si="399"/>
        <v>0</v>
      </c>
      <c r="E6363" s="29">
        <f ca="1">IF(C6363&lt;Calculator!$D$26,0,IF(DAY($C6363)=1,IF(D6363-Calculator!$G$24&gt;0,Calculator!$G$24,D6363),0))</f>
        <v>0</v>
      </c>
      <c r="F6363" s="29">
        <f ca="1">IF(E6363&gt;0,D6363*Calculator!$G$22/12,0)</f>
        <v>0</v>
      </c>
      <c r="G6363" s="29">
        <f ca="1">IF(E6363&gt;0,(IFERROR(-PMT(Calculator!$G$22/12,Calculator!$G$23*12,Calculator!$G$20),0))-F6363,0)</f>
        <v>0</v>
      </c>
      <c r="H6363" s="29">
        <f t="shared" ca="1" si="400"/>
        <v>0</v>
      </c>
      <c r="I6363" s="29">
        <f t="shared" ca="1" si="398"/>
        <v>0</v>
      </c>
      <c r="J6363" s="30">
        <f>Calculator!$G$40</f>
        <v>6.5000000000000002E-2</v>
      </c>
      <c r="K6363" s="29">
        <f ca="1">IF(C6363&gt;=Calculator!$G$27,IF(DAY($C6363)=1,Calculator!$G$34/2,IF(DAY($C6363)=15,Calculator!$G$34/2,0)),0)</f>
        <v>0</v>
      </c>
      <c r="L6363" s="29">
        <f ca="1">IF(DAY($C6363)=28,IF(H6363=0,0,Calculator!$G$35),0)</f>
        <v>0</v>
      </c>
      <c r="M6363" s="29">
        <f ca="1">IF(I6363&gt;0,IF(DAY($C6363)=1,SUM(INDIRECT("I"&amp;(ROW(C6362)-DAY(C6362))):I6362),0),0)</f>
        <v>0</v>
      </c>
      <c r="N6363" s="29">
        <f ca="1">IF(C6363&lt;Calculator!$G$27,0,IF(C6363=Calculator!$G$27,Calculator!$G$39,IF(H6363-K6363&lt;=0,IF(D6363&gt;Calculator!$G$39,IF(H6363-K6363+E6363+L6363+M6363+Calculator!$G$39&gt;Calculator!$G$39,Calculator!$G$39-(H6363+E6363+L6363+M6363-K6363),Calculator!$G$39),D6363),0)))</f>
        <v>0</v>
      </c>
    </row>
    <row r="6364" spans="1:14" ht="15.75" thickBot="1">
      <c r="A6364" s="33" t="str">
        <f ca="1">IF(C6364=Calculator!$H$27,"F",IF(Daily!D6364+Daily!H6364=0,IF(D6363+H6363&gt;0,"L",""),""))</f>
        <v/>
      </c>
      <c r="B6364" s="34">
        <v>6363</v>
      </c>
      <c r="C6364" s="19">
        <f t="shared" ca="1" si="397"/>
        <v>52293</v>
      </c>
      <c r="D6364" s="29">
        <f t="shared" ca="1" si="399"/>
        <v>0</v>
      </c>
      <c r="E6364" s="29">
        <f ca="1">IF(C6364&lt;Calculator!$D$26,0,IF(DAY($C6364)=1,IF(D6364-Calculator!$G$24&gt;0,Calculator!$G$24,D6364),0))</f>
        <v>0</v>
      </c>
      <c r="F6364" s="29">
        <f ca="1">IF(E6364&gt;0,D6364*Calculator!$G$22/12,0)</f>
        <v>0</v>
      </c>
      <c r="G6364" s="29">
        <f ca="1">IF(E6364&gt;0,(IFERROR(-PMT(Calculator!$G$22/12,Calculator!$G$23*12,Calculator!$G$20),0))-F6364,0)</f>
        <v>0</v>
      </c>
      <c r="H6364" s="29">
        <f t="shared" ca="1" si="400"/>
        <v>0</v>
      </c>
      <c r="I6364" s="29">
        <f t="shared" ca="1" si="398"/>
        <v>0</v>
      </c>
      <c r="J6364" s="30">
        <f>Calculator!$G$40</f>
        <v>6.5000000000000002E-2</v>
      </c>
      <c r="K6364" s="29">
        <f ca="1">IF(C6364&gt;=Calculator!$G$27,IF(DAY($C6364)=1,Calculator!$G$34/2,IF(DAY($C6364)=15,Calculator!$G$34/2,0)),0)</f>
        <v>0</v>
      </c>
      <c r="L6364" s="29">
        <f ca="1">IF(DAY($C6364)=28,IF(H6364=0,0,Calculator!$G$35),0)</f>
        <v>0</v>
      </c>
      <c r="M6364" s="29">
        <f ca="1">IF(I6364&gt;0,IF(DAY($C6364)=1,SUM(INDIRECT("I"&amp;(ROW(C6363)-DAY(C6363))):I6363),0),0)</f>
        <v>0</v>
      </c>
      <c r="N6364" s="29">
        <f ca="1">IF(C6364&lt;Calculator!$G$27,0,IF(C6364=Calculator!$G$27,Calculator!$G$39,IF(H6364-K6364&lt;=0,IF(D6364&gt;Calculator!$G$39,IF(H6364-K6364+E6364+L6364+M6364+Calculator!$G$39&gt;Calculator!$G$39,Calculator!$G$39-(H6364+E6364+L6364+M6364-K6364),Calculator!$G$39),D6364),0)))</f>
        <v>0</v>
      </c>
    </row>
    <row r="6365" spans="1:14" ht="15.75" thickBot="1">
      <c r="A6365" s="33" t="str">
        <f ca="1">IF(C6365=Calculator!$H$27,"F",IF(Daily!D6365+Daily!H6365=0,IF(D6364+H6364&gt;0,"L",""),""))</f>
        <v/>
      </c>
      <c r="B6365" s="34">
        <v>6364</v>
      </c>
      <c r="C6365" s="19">
        <f t="shared" ca="1" si="397"/>
        <v>52294</v>
      </c>
      <c r="D6365" s="29">
        <f t="shared" ca="1" si="399"/>
        <v>0</v>
      </c>
      <c r="E6365" s="29">
        <f ca="1">IF(C6365&lt;Calculator!$D$26,0,IF(DAY($C6365)=1,IF(D6365-Calculator!$G$24&gt;0,Calculator!$G$24,D6365),0))</f>
        <v>0</v>
      </c>
      <c r="F6365" s="29">
        <f ca="1">IF(E6365&gt;0,D6365*Calculator!$G$22/12,0)</f>
        <v>0</v>
      </c>
      <c r="G6365" s="29">
        <f ca="1">IF(E6365&gt;0,(IFERROR(-PMT(Calculator!$G$22/12,Calculator!$G$23*12,Calculator!$G$20),0))-F6365,0)</f>
        <v>0</v>
      </c>
      <c r="H6365" s="29">
        <f t="shared" ca="1" si="400"/>
        <v>0</v>
      </c>
      <c r="I6365" s="29">
        <f t="shared" ca="1" si="398"/>
        <v>0</v>
      </c>
      <c r="J6365" s="30">
        <f>Calculator!$G$40</f>
        <v>6.5000000000000002E-2</v>
      </c>
      <c r="K6365" s="29">
        <f ca="1">IF(C6365&gt;=Calculator!$G$27,IF(DAY($C6365)=1,Calculator!$G$34/2,IF(DAY($C6365)=15,Calculator!$G$34/2,0)),0)</f>
        <v>0</v>
      </c>
      <c r="L6365" s="29">
        <f ca="1">IF(DAY($C6365)=28,IF(H6365=0,0,Calculator!$G$35),0)</f>
        <v>0</v>
      </c>
      <c r="M6365" s="29">
        <f ca="1">IF(I6365&gt;0,IF(DAY($C6365)=1,SUM(INDIRECT("I"&amp;(ROW(C6364)-DAY(C6364))):I6364),0),0)</f>
        <v>0</v>
      </c>
      <c r="N6365" s="29">
        <f ca="1">IF(C6365&lt;Calculator!$G$27,0,IF(C6365=Calculator!$G$27,Calculator!$G$39,IF(H6365-K6365&lt;=0,IF(D6365&gt;Calculator!$G$39,IF(H6365-K6365+E6365+L6365+M6365+Calculator!$G$39&gt;Calculator!$G$39,Calculator!$G$39-(H6365+E6365+L6365+M6365-K6365),Calculator!$G$39),D6365),0)))</f>
        <v>0</v>
      </c>
    </row>
    <row r="6366" spans="1:14" ht="15.75" thickBot="1">
      <c r="A6366" s="33" t="str">
        <f ca="1">IF(C6366=Calculator!$H$27,"F",IF(Daily!D6366+Daily!H6366=0,IF(D6365+H6365&gt;0,"L",""),""))</f>
        <v/>
      </c>
      <c r="B6366" s="34">
        <v>6365</v>
      </c>
      <c r="C6366" s="19">
        <f t="shared" ca="1" si="397"/>
        <v>52295</v>
      </c>
      <c r="D6366" s="29">
        <f t="shared" ca="1" si="399"/>
        <v>0</v>
      </c>
      <c r="E6366" s="29">
        <f ca="1">IF(C6366&lt;Calculator!$D$26,0,IF(DAY($C6366)=1,IF(D6366-Calculator!$G$24&gt;0,Calculator!$G$24,D6366),0))</f>
        <v>0</v>
      </c>
      <c r="F6366" s="29">
        <f ca="1">IF(E6366&gt;0,D6366*Calculator!$G$22/12,0)</f>
        <v>0</v>
      </c>
      <c r="G6366" s="29">
        <f ca="1">IF(E6366&gt;0,(IFERROR(-PMT(Calculator!$G$22/12,Calculator!$G$23*12,Calculator!$G$20),0))-F6366,0)</f>
        <v>0</v>
      </c>
      <c r="H6366" s="29">
        <f t="shared" ca="1" si="400"/>
        <v>0</v>
      </c>
      <c r="I6366" s="29">
        <f t="shared" ca="1" si="398"/>
        <v>0</v>
      </c>
      <c r="J6366" s="30">
        <f>Calculator!$G$40</f>
        <v>6.5000000000000002E-2</v>
      </c>
      <c r="K6366" s="29">
        <f ca="1">IF(C6366&gt;=Calculator!$G$27,IF(DAY($C6366)=1,Calculator!$G$34/2,IF(DAY($C6366)=15,Calculator!$G$34/2,0)),0)</f>
        <v>0</v>
      </c>
      <c r="L6366" s="29">
        <f ca="1">IF(DAY($C6366)=28,IF(H6366=0,0,Calculator!$G$35),0)</f>
        <v>0</v>
      </c>
      <c r="M6366" s="29">
        <f ca="1">IF(I6366&gt;0,IF(DAY($C6366)=1,SUM(INDIRECT("I"&amp;(ROW(C6365)-DAY(C6365))):I6365),0),0)</f>
        <v>0</v>
      </c>
      <c r="N6366" s="29">
        <f ca="1">IF(C6366&lt;Calculator!$G$27,0,IF(C6366=Calculator!$G$27,Calculator!$G$39,IF(H6366-K6366&lt;=0,IF(D6366&gt;Calculator!$G$39,IF(H6366-K6366+E6366+L6366+M6366+Calculator!$G$39&gt;Calculator!$G$39,Calculator!$G$39-(H6366+E6366+L6366+M6366-K6366),Calculator!$G$39),D6366),0)))</f>
        <v>0</v>
      </c>
    </row>
    <row r="6367" spans="1:14" ht="15.75" thickBot="1">
      <c r="A6367" s="33" t="str">
        <f ca="1">IF(C6367=Calculator!$H$27,"F",IF(Daily!D6367+Daily!H6367=0,IF(D6366+H6366&gt;0,"L",""),""))</f>
        <v/>
      </c>
      <c r="B6367" s="34">
        <v>6366</v>
      </c>
      <c r="C6367" s="19">
        <f t="shared" ca="1" si="397"/>
        <v>52296</v>
      </c>
      <c r="D6367" s="29">
        <f t="shared" ca="1" si="399"/>
        <v>0</v>
      </c>
      <c r="E6367" s="29">
        <f ca="1">IF(C6367&lt;Calculator!$D$26,0,IF(DAY($C6367)=1,IF(D6367-Calculator!$G$24&gt;0,Calculator!$G$24,D6367),0))</f>
        <v>0</v>
      </c>
      <c r="F6367" s="29">
        <f ca="1">IF(E6367&gt;0,D6367*Calculator!$G$22/12,0)</f>
        <v>0</v>
      </c>
      <c r="G6367" s="29">
        <f ca="1">IF(E6367&gt;0,(IFERROR(-PMT(Calculator!$G$22/12,Calculator!$G$23*12,Calculator!$G$20),0))-F6367,0)</f>
        <v>0</v>
      </c>
      <c r="H6367" s="29">
        <f t="shared" ca="1" si="400"/>
        <v>0</v>
      </c>
      <c r="I6367" s="29">
        <f t="shared" ca="1" si="398"/>
        <v>0</v>
      </c>
      <c r="J6367" s="30">
        <f>Calculator!$G$40</f>
        <v>6.5000000000000002E-2</v>
      </c>
      <c r="K6367" s="29">
        <f ca="1">IF(C6367&gt;=Calculator!$G$27,IF(DAY($C6367)=1,Calculator!$G$34/2,IF(DAY($C6367)=15,Calculator!$G$34/2,0)),0)</f>
        <v>0</v>
      </c>
      <c r="L6367" s="29">
        <f ca="1">IF(DAY($C6367)=28,IF(H6367=0,0,Calculator!$G$35),0)</f>
        <v>0</v>
      </c>
      <c r="M6367" s="29">
        <f ca="1">IF(I6367&gt;0,IF(DAY($C6367)=1,SUM(INDIRECT("I"&amp;(ROW(C6366)-DAY(C6366))):I6366),0),0)</f>
        <v>0</v>
      </c>
      <c r="N6367" s="29">
        <f ca="1">IF(C6367&lt;Calculator!$G$27,0,IF(C6367=Calculator!$G$27,Calculator!$G$39,IF(H6367-K6367&lt;=0,IF(D6367&gt;Calculator!$G$39,IF(H6367-K6367+E6367+L6367+M6367+Calculator!$G$39&gt;Calculator!$G$39,Calculator!$G$39-(H6367+E6367+L6367+M6367-K6367),Calculator!$G$39),D6367),0)))</f>
        <v>0</v>
      </c>
    </row>
    <row r="6368" spans="1:14" ht="15.75" thickBot="1">
      <c r="A6368" s="33" t="str">
        <f ca="1">IF(C6368=Calculator!$H$27,"F",IF(Daily!D6368+Daily!H6368=0,IF(D6367+H6367&gt;0,"L",""),""))</f>
        <v/>
      </c>
      <c r="B6368" s="34">
        <v>6367</v>
      </c>
      <c r="C6368" s="19">
        <f t="shared" ca="1" si="397"/>
        <v>52297</v>
      </c>
      <c r="D6368" s="29">
        <f t="shared" ca="1" si="399"/>
        <v>0</v>
      </c>
      <c r="E6368" s="29">
        <f ca="1">IF(C6368&lt;Calculator!$D$26,0,IF(DAY($C6368)=1,IF(D6368-Calculator!$G$24&gt;0,Calculator!$G$24,D6368),0))</f>
        <v>0</v>
      </c>
      <c r="F6368" s="29">
        <f ca="1">IF(E6368&gt;0,D6368*Calculator!$G$22/12,0)</f>
        <v>0</v>
      </c>
      <c r="G6368" s="29">
        <f ca="1">IF(E6368&gt;0,(IFERROR(-PMT(Calculator!$G$22/12,Calculator!$G$23*12,Calculator!$G$20),0))-F6368,0)</f>
        <v>0</v>
      </c>
      <c r="H6368" s="29">
        <f t="shared" ca="1" si="400"/>
        <v>0</v>
      </c>
      <c r="I6368" s="29">
        <f t="shared" ca="1" si="398"/>
        <v>0</v>
      </c>
      <c r="J6368" s="30">
        <f>Calculator!$G$40</f>
        <v>6.5000000000000002E-2</v>
      </c>
      <c r="K6368" s="29">
        <f ca="1">IF(C6368&gt;=Calculator!$G$27,IF(DAY($C6368)=1,Calculator!$G$34/2,IF(DAY($C6368)=15,Calculator!$G$34/2,0)),0)</f>
        <v>0</v>
      </c>
      <c r="L6368" s="29">
        <f ca="1">IF(DAY($C6368)=28,IF(H6368=0,0,Calculator!$G$35),0)</f>
        <v>0</v>
      </c>
      <c r="M6368" s="29">
        <f ca="1">IF(I6368&gt;0,IF(DAY($C6368)=1,SUM(INDIRECT("I"&amp;(ROW(C6367)-DAY(C6367))):I6367),0),0)</f>
        <v>0</v>
      </c>
      <c r="N6368" s="29">
        <f ca="1">IF(C6368&lt;Calculator!$G$27,0,IF(C6368=Calculator!$G$27,Calculator!$G$39,IF(H6368-K6368&lt;=0,IF(D6368&gt;Calculator!$G$39,IF(H6368-K6368+E6368+L6368+M6368+Calculator!$G$39&gt;Calculator!$G$39,Calculator!$G$39-(H6368+E6368+L6368+M6368-K6368),Calculator!$G$39),D6368),0)))</f>
        <v>0</v>
      </c>
    </row>
    <row r="6369" spans="1:14" ht="15.75" thickBot="1">
      <c r="A6369" s="33" t="str">
        <f ca="1">IF(C6369=Calculator!$H$27,"F",IF(Daily!D6369+Daily!H6369=0,IF(D6368+H6368&gt;0,"L",""),""))</f>
        <v/>
      </c>
      <c r="B6369" s="34">
        <v>6368</v>
      </c>
      <c r="C6369" s="19">
        <f t="shared" ca="1" si="397"/>
        <v>52298</v>
      </c>
      <c r="D6369" s="29">
        <f t="shared" ca="1" si="399"/>
        <v>0</v>
      </c>
      <c r="E6369" s="29">
        <f ca="1">IF(C6369&lt;Calculator!$D$26,0,IF(DAY($C6369)=1,IF(D6369-Calculator!$G$24&gt;0,Calculator!$G$24,D6369),0))</f>
        <v>0</v>
      </c>
      <c r="F6369" s="29">
        <f ca="1">IF(E6369&gt;0,D6369*Calculator!$G$22/12,0)</f>
        <v>0</v>
      </c>
      <c r="G6369" s="29">
        <f ca="1">IF(E6369&gt;0,(IFERROR(-PMT(Calculator!$G$22/12,Calculator!$G$23*12,Calculator!$G$20),0))-F6369,0)</f>
        <v>0</v>
      </c>
      <c r="H6369" s="29">
        <f t="shared" ca="1" si="400"/>
        <v>0</v>
      </c>
      <c r="I6369" s="29">
        <f t="shared" ca="1" si="398"/>
        <v>0</v>
      </c>
      <c r="J6369" s="30">
        <f>Calculator!$G$40</f>
        <v>6.5000000000000002E-2</v>
      </c>
      <c r="K6369" s="29">
        <f ca="1">IF(C6369&gt;=Calculator!$G$27,IF(DAY($C6369)=1,Calculator!$G$34/2,IF(DAY($C6369)=15,Calculator!$G$34/2,0)),0)</f>
        <v>0</v>
      </c>
      <c r="L6369" s="29">
        <f ca="1">IF(DAY($C6369)=28,IF(H6369=0,0,Calculator!$G$35),0)</f>
        <v>0</v>
      </c>
      <c r="M6369" s="29">
        <f ca="1">IF(I6369&gt;0,IF(DAY($C6369)=1,SUM(INDIRECT("I"&amp;(ROW(C6368)-DAY(C6368))):I6368),0),0)</f>
        <v>0</v>
      </c>
      <c r="N6369" s="29">
        <f ca="1">IF(C6369&lt;Calculator!$G$27,0,IF(C6369=Calculator!$G$27,Calculator!$G$39,IF(H6369-K6369&lt;=0,IF(D6369&gt;Calculator!$G$39,IF(H6369-K6369+E6369+L6369+M6369+Calculator!$G$39&gt;Calculator!$G$39,Calculator!$G$39-(H6369+E6369+L6369+M6369-K6369),Calculator!$G$39),D6369),0)))</f>
        <v>0</v>
      </c>
    </row>
    <row r="6370" spans="1:14" ht="15.75" thickBot="1">
      <c r="A6370" s="33" t="str">
        <f ca="1">IF(C6370=Calculator!$H$27,"F",IF(Daily!D6370+Daily!H6370=0,IF(D6369+H6369&gt;0,"L",""),""))</f>
        <v/>
      </c>
      <c r="B6370" s="34">
        <v>6369</v>
      </c>
      <c r="C6370" s="19">
        <f t="shared" ca="1" si="397"/>
        <v>52299</v>
      </c>
      <c r="D6370" s="29">
        <f t="shared" ca="1" si="399"/>
        <v>0</v>
      </c>
      <c r="E6370" s="29">
        <f ca="1">IF(C6370&lt;Calculator!$D$26,0,IF(DAY($C6370)=1,IF(D6370-Calculator!$G$24&gt;0,Calculator!$G$24,D6370),0))</f>
        <v>0</v>
      </c>
      <c r="F6370" s="29">
        <f ca="1">IF(E6370&gt;0,D6370*Calculator!$G$22/12,0)</f>
        <v>0</v>
      </c>
      <c r="G6370" s="29">
        <f ca="1">IF(E6370&gt;0,(IFERROR(-PMT(Calculator!$G$22/12,Calculator!$G$23*12,Calculator!$G$20),0))-F6370,0)</f>
        <v>0</v>
      </c>
      <c r="H6370" s="29">
        <f t="shared" ca="1" si="400"/>
        <v>0</v>
      </c>
      <c r="I6370" s="29">
        <f t="shared" ca="1" si="398"/>
        <v>0</v>
      </c>
      <c r="J6370" s="30">
        <f>Calculator!$G$40</f>
        <v>6.5000000000000002E-2</v>
      </c>
      <c r="K6370" s="29">
        <f ca="1">IF(C6370&gt;=Calculator!$G$27,IF(DAY($C6370)=1,Calculator!$G$34/2,IF(DAY($C6370)=15,Calculator!$G$34/2,0)),0)</f>
        <v>0</v>
      </c>
      <c r="L6370" s="29">
        <f ca="1">IF(DAY($C6370)=28,IF(H6370=0,0,Calculator!$G$35),0)</f>
        <v>0</v>
      </c>
      <c r="M6370" s="29">
        <f ca="1">IF(I6370&gt;0,IF(DAY($C6370)=1,SUM(INDIRECT("I"&amp;(ROW(C6369)-DAY(C6369))):I6369),0),0)</f>
        <v>0</v>
      </c>
      <c r="N6370" s="29">
        <f ca="1">IF(C6370&lt;Calculator!$G$27,0,IF(C6370=Calculator!$G$27,Calculator!$G$39,IF(H6370-K6370&lt;=0,IF(D6370&gt;Calculator!$G$39,IF(H6370-K6370+E6370+L6370+M6370+Calculator!$G$39&gt;Calculator!$G$39,Calculator!$G$39-(H6370+E6370+L6370+M6370-K6370),Calculator!$G$39),D6370),0)))</f>
        <v>0</v>
      </c>
    </row>
    <row r="6371" spans="1:14" ht="15.75" thickBot="1">
      <c r="A6371" s="33" t="str">
        <f ca="1">IF(C6371=Calculator!$H$27,"F",IF(Daily!D6371+Daily!H6371=0,IF(D6370+H6370&gt;0,"L",""),""))</f>
        <v/>
      </c>
      <c r="B6371" s="34">
        <v>6370</v>
      </c>
      <c r="C6371" s="19">
        <f t="shared" ca="1" si="397"/>
        <v>52300</v>
      </c>
      <c r="D6371" s="29">
        <f t="shared" ca="1" si="399"/>
        <v>0</v>
      </c>
      <c r="E6371" s="29">
        <f ca="1">IF(C6371&lt;Calculator!$D$26,0,IF(DAY($C6371)=1,IF(D6371-Calculator!$G$24&gt;0,Calculator!$G$24,D6371),0))</f>
        <v>0</v>
      </c>
      <c r="F6371" s="29">
        <f ca="1">IF(E6371&gt;0,D6371*Calculator!$G$22/12,0)</f>
        <v>0</v>
      </c>
      <c r="G6371" s="29">
        <f ca="1">IF(E6371&gt;0,(IFERROR(-PMT(Calculator!$G$22/12,Calculator!$G$23*12,Calculator!$G$20),0))-F6371,0)</f>
        <v>0</v>
      </c>
      <c r="H6371" s="29">
        <f t="shared" ca="1" si="400"/>
        <v>0</v>
      </c>
      <c r="I6371" s="29">
        <f t="shared" ca="1" si="398"/>
        <v>0</v>
      </c>
      <c r="J6371" s="30">
        <f>Calculator!$G$40</f>
        <v>6.5000000000000002E-2</v>
      </c>
      <c r="K6371" s="29">
        <f ca="1">IF(C6371&gt;=Calculator!$G$27,IF(DAY($C6371)=1,Calculator!$G$34/2,IF(DAY($C6371)=15,Calculator!$G$34/2,0)),0)</f>
        <v>0</v>
      </c>
      <c r="L6371" s="29">
        <f ca="1">IF(DAY($C6371)=28,IF(H6371=0,0,Calculator!$G$35),0)</f>
        <v>0</v>
      </c>
      <c r="M6371" s="29">
        <f ca="1">IF(I6371&gt;0,IF(DAY($C6371)=1,SUM(INDIRECT("I"&amp;(ROW(C6370)-DAY(C6370))):I6370),0),0)</f>
        <v>0</v>
      </c>
      <c r="N6371" s="29">
        <f ca="1">IF(C6371&lt;Calculator!$G$27,0,IF(C6371=Calculator!$G$27,Calculator!$G$39,IF(H6371-K6371&lt;=0,IF(D6371&gt;Calculator!$G$39,IF(H6371-K6371+E6371+L6371+M6371+Calculator!$G$39&gt;Calculator!$G$39,Calculator!$G$39-(H6371+E6371+L6371+M6371-K6371),Calculator!$G$39),D6371),0)))</f>
        <v>0</v>
      </c>
    </row>
    <row r="6372" spans="1:14" ht="15.75" thickBot="1">
      <c r="A6372" s="33" t="str">
        <f ca="1">IF(C6372=Calculator!$H$27,"F",IF(Daily!D6372+Daily!H6372=0,IF(D6371+H6371&gt;0,"L",""),""))</f>
        <v/>
      </c>
      <c r="B6372" s="34">
        <v>6371</v>
      </c>
      <c r="C6372" s="19">
        <f t="shared" ca="1" si="397"/>
        <v>52301</v>
      </c>
      <c r="D6372" s="29">
        <f t="shared" ca="1" si="399"/>
        <v>0</v>
      </c>
      <c r="E6372" s="29">
        <f ca="1">IF(C6372&lt;Calculator!$D$26,0,IF(DAY($C6372)=1,IF(D6372-Calculator!$G$24&gt;0,Calculator!$G$24,D6372),0))</f>
        <v>0</v>
      </c>
      <c r="F6372" s="29">
        <f ca="1">IF(E6372&gt;0,D6372*Calculator!$G$22/12,0)</f>
        <v>0</v>
      </c>
      <c r="G6372" s="29">
        <f ca="1">IF(E6372&gt;0,(IFERROR(-PMT(Calculator!$G$22/12,Calculator!$G$23*12,Calculator!$G$20),0))-F6372,0)</f>
        <v>0</v>
      </c>
      <c r="H6372" s="29">
        <f t="shared" ca="1" si="400"/>
        <v>0</v>
      </c>
      <c r="I6372" s="29">
        <f t="shared" ca="1" si="398"/>
        <v>0</v>
      </c>
      <c r="J6372" s="30">
        <f>Calculator!$G$40</f>
        <v>6.5000000000000002E-2</v>
      </c>
      <c r="K6372" s="29">
        <f ca="1">IF(C6372&gt;=Calculator!$G$27,IF(DAY($C6372)=1,Calculator!$G$34/2,IF(DAY($C6372)=15,Calculator!$G$34/2,0)),0)</f>
        <v>0</v>
      </c>
      <c r="L6372" s="29">
        <f ca="1">IF(DAY($C6372)=28,IF(H6372=0,0,Calculator!$G$35),0)</f>
        <v>0</v>
      </c>
      <c r="M6372" s="29">
        <f ca="1">IF(I6372&gt;0,IF(DAY($C6372)=1,SUM(INDIRECT("I"&amp;(ROW(C6371)-DAY(C6371))):I6371),0),0)</f>
        <v>0</v>
      </c>
      <c r="N6372" s="29">
        <f ca="1">IF(C6372&lt;Calculator!$G$27,0,IF(C6372=Calculator!$G$27,Calculator!$G$39,IF(H6372-K6372&lt;=0,IF(D6372&gt;Calculator!$G$39,IF(H6372-K6372+E6372+L6372+M6372+Calculator!$G$39&gt;Calculator!$G$39,Calculator!$G$39-(H6372+E6372+L6372+M6372-K6372),Calculator!$G$39),D6372),0)))</f>
        <v>0</v>
      </c>
    </row>
    <row r="6373" spans="1:14" ht="15.75" thickBot="1">
      <c r="A6373" s="33" t="str">
        <f ca="1">IF(C6373=Calculator!$H$27,"F",IF(Daily!D6373+Daily!H6373=0,IF(D6372+H6372&gt;0,"L",""),""))</f>
        <v/>
      </c>
      <c r="B6373" s="34">
        <v>6372</v>
      </c>
      <c r="C6373" s="19">
        <f t="shared" ca="1" si="397"/>
        <v>52302</v>
      </c>
      <c r="D6373" s="29">
        <f t="shared" ca="1" si="399"/>
        <v>0</v>
      </c>
      <c r="E6373" s="29">
        <f ca="1">IF(C6373&lt;Calculator!$D$26,0,IF(DAY($C6373)=1,IF(D6373-Calculator!$G$24&gt;0,Calculator!$G$24,D6373),0))</f>
        <v>0</v>
      </c>
      <c r="F6373" s="29">
        <f ca="1">IF(E6373&gt;0,D6373*Calculator!$G$22/12,0)</f>
        <v>0</v>
      </c>
      <c r="G6373" s="29">
        <f ca="1">IF(E6373&gt;0,(IFERROR(-PMT(Calculator!$G$22/12,Calculator!$G$23*12,Calculator!$G$20),0))-F6373,0)</f>
        <v>0</v>
      </c>
      <c r="H6373" s="29">
        <f t="shared" ca="1" si="400"/>
        <v>0</v>
      </c>
      <c r="I6373" s="29">
        <f t="shared" ca="1" si="398"/>
        <v>0</v>
      </c>
      <c r="J6373" s="30">
        <f>Calculator!$G$40</f>
        <v>6.5000000000000002E-2</v>
      </c>
      <c r="K6373" s="29">
        <f ca="1">IF(C6373&gt;=Calculator!$G$27,IF(DAY($C6373)=1,Calculator!$G$34/2,IF(DAY($C6373)=15,Calculator!$G$34/2,0)),0)</f>
        <v>0</v>
      </c>
      <c r="L6373" s="29">
        <f ca="1">IF(DAY($C6373)=28,IF(H6373=0,0,Calculator!$G$35),0)</f>
        <v>0</v>
      </c>
      <c r="M6373" s="29">
        <f ca="1">IF(I6373&gt;0,IF(DAY($C6373)=1,SUM(INDIRECT("I"&amp;(ROW(C6372)-DAY(C6372))):I6372),0),0)</f>
        <v>0</v>
      </c>
      <c r="N6373" s="29">
        <f ca="1">IF(C6373&lt;Calculator!$G$27,0,IF(C6373=Calculator!$G$27,Calculator!$G$39,IF(H6373-K6373&lt;=0,IF(D6373&gt;Calculator!$G$39,IF(H6373-K6373+E6373+L6373+M6373+Calculator!$G$39&gt;Calculator!$G$39,Calculator!$G$39-(H6373+E6373+L6373+M6373-K6373),Calculator!$G$39),D6373),0)))</f>
        <v>0</v>
      </c>
    </row>
    <row r="6374" spans="1:14" ht="15.75" thickBot="1">
      <c r="A6374" s="33" t="str">
        <f ca="1">IF(C6374=Calculator!$H$27,"F",IF(Daily!D6374+Daily!H6374=0,IF(D6373+H6373&gt;0,"L",""),""))</f>
        <v/>
      </c>
      <c r="B6374" s="34">
        <v>6373</v>
      </c>
      <c r="C6374" s="19">
        <f t="shared" ca="1" si="397"/>
        <v>52303</v>
      </c>
      <c r="D6374" s="29">
        <f t="shared" ca="1" si="399"/>
        <v>0</v>
      </c>
      <c r="E6374" s="29">
        <f ca="1">IF(C6374&lt;Calculator!$D$26,0,IF(DAY($C6374)=1,IF(D6374-Calculator!$G$24&gt;0,Calculator!$G$24,D6374),0))</f>
        <v>0</v>
      </c>
      <c r="F6374" s="29">
        <f ca="1">IF(E6374&gt;0,D6374*Calculator!$G$22/12,0)</f>
        <v>0</v>
      </c>
      <c r="G6374" s="29">
        <f ca="1">IF(E6374&gt;0,(IFERROR(-PMT(Calculator!$G$22/12,Calculator!$G$23*12,Calculator!$G$20),0))-F6374,0)</f>
        <v>0</v>
      </c>
      <c r="H6374" s="29">
        <f t="shared" ca="1" si="400"/>
        <v>0</v>
      </c>
      <c r="I6374" s="29">
        <f t="shared" ca="1" si="398"/>
        <v>0</v>
      </c>
      <c r="J6374" s="30">
        <f>Calculator!$G$40</f>
        <v>6.5000000000000002E-2</v>
      </c>
      <c r="K6374" s="29">
        <f ca="1">IF(C6374&gt;=Calculator!$G$27,IF(DAY($C6374)=1,Calculator!$G$34/2,IF(DAY($C6374)=15,Calculator!$G$34/2,0)),0)</f>
        <v>0</v>
      </c>
      <c r="L6374" s="29">
        <f ca="1">IF(DAY($C6374)=28,IF(H6374=0,0,Calculator!$G$35),0)</f>
        <v>0</v>
      </c>
      <c r="M6374" s="29">
        <f ca="1">IF(I6374&gt;0,IF(DAY($C6374)=1,SUM(INDIRECT("I"&amp;(ROW(C6373)-DAY(C6373))):I6373),0),0)</f>
        <v>0</v>
      </c>
      <c r="N6374" s="29">
        <f ca="1">IF(C6374&lt;Calculator!$G$27,0,IF(C6374=Calculator!$G$27,Calculator!$G$39,IF(H6374-K6374&lt;=0,IF(D6374&gt;Calculator!$G$39,IF(H6374-K6374+E6374+L6374+M6374+Calculator!$G$39&gt;Calculator!$G$39,Calculator!$G$39-(H6374+E6374+L6374+M6374-K6374),Calculator!$G$39),D6374),0)))</f>
        <v>0</v>
      </c>
    </row>
    <row r="6375" spans="1:14" ht="15.75" thickBot="1">
      <c r="A6375" s="33" t="str">
        <f ca="1">IF(C6375=Calculator!$H$27,"F",IF(Daily!D6375+Daily!H6375=0,IF(D6374+H6374&gt;0,"L",""),""))</f>
        <v/>
      </c>
      <c r="B6375" s="34">
        <v>6374</v>
      </c>
      <c r="C6375" s="19">
        <f t="shared" ca="1" si="397"/>
        <v>52304</v>
      </c>
      <c r="D6375" s="29">
        <f t="shared" ca="1" si="399"/>
        <v>0</v>
      </c>
      <c r="E6375" s="29">
        <f ca="1">IF(C6375&lt;Calculator!$D$26,0,IF(DAY($C6375)=1,IF(D6375-Calculator!$G$24&gt;0,Calculator!$G$24,D6375),0))</f>
        <v>0</v>
      </c>
      <c r="F6375" s="29">
        <f ca="1">IF(E6375&gt;0,D6375*Calculator!$G$22/12,0)</f>
        <v>0</v>
      </c>
      <c r="G6375" s="29">
        <f ca="1">IF(E6375&gt;0,(IFERROR(-PMT(Calculator!$G$22/12,Calculator!$G$23*12,Calculator!$G$20),0))-F6375,0)</f>
        <v>0</v>
      </c>
      <c r="H6375" s="29">
        <f t="shared" ca="1" si="400"/>
        <v>0</v>
      </c>
      <c r="I6375" s="29">
        <f t="shared" ca="1" si="398"/>
        <v>0</v>
      </c>
      <c r="J6375" s="30">
        <f>Calculator!$G$40</f>
        <v>6.5000000000000002E-2</v>
      </c>
      <c r="K6375" s="29">
        <f ca="1">IF(C6375&gt;=Calculator!$G$27,IF(DAY($C6375)=1,Calculator!$G$34/2,IF(DAY($C6375)=15,Calculator!$G$34/2,0)),0)</f>
        <v>0</v>
      </c>
      <c r="L6375" s="29">
        <f ca="1">IF(DAY($C6375)=28,IF(H6375=0,0,Calculator!$G$35),0)</f>
        <v>0</v>
      </c>
      <c r="M6375" s="29">
        <f ca="1">IF(I6375&gt;0,IF(DAY($C6375)=1,SUM(INDIRECT("I"&amp;(ROW(C6374)-DAY(C6374))):I6374),0),0)</f>
        <v>0</v>
      </c>
      <c r="N6375" s="29">
        <f ca="1">IF(C6375&lt;Calculator!$G$27,0,IF(C6375=Calculator!$G$27,Calculator!$G$39,IF(H6375-K6375&lt;=0,IF(D6375&gt;Calculator!$G$39,IF(H6375-K6375+E6375+L6375+M6375+Calculator!$G$39&gt;Calculator!$G$39,Calculator!$G$39-(H6375+E6375+L6375+M6375-K6375),Calculator!$G$39),D6375),0)))</f>
        <v>0</v>
      </c>
    </row>
    <row r="6376" spans="1:14" ht="15.75" thickBot="1">
      <c r="A6376" s="33" t="str">
        <f ca="1">IF(C6376=Calculator!$H$27,"F",IF(Daily!D6376+Daily!H6376=0,IF(D6375+H6375&gt;0,"L",""),""))</f>
        <v/>
      </c>
      <c r="B6376" s="34">
        <v>6375</v>
      </c>
      <c r="C6376" s="19">
        <f t="shared" ca="1" si="397"/>
        <v>52305</v>
      </c>
      <c r="D6376" s="29">
        <f t="shared" ca="1" si="399"/>
        <v>0</v>
      </c>
      <c r="E6376" s="29">
        <f ca="1">IF(C6376&lt;Calculator!$D$26,0,IF(DAY($C6376)=1,IF(D6376-Calculator!$G$24&gt;0,Calculator!$G$24,D6376),0))</f>
        <v>0</v>
      </c>
      <c r="F6376" s="29">
        <f ca="1">IF(E6376&gt;0,D6376*Calculator!$G$22/12,0)</f>
        <v>0</v>
      </c>
      <c r="G6376" s="29">
        <f ca="1">IF(E6376&gt;0,(IFERROR(-PMT(Calculator!$G$22/12,Calculator!$G$23*12,Calculator!$G$20),0))-F6376,0)</f>
        <v>0</v>
      </c>
      <c r="H6376" s="29">
        <f t="shared" ca="1" si="400"/>
        <v>0</v>
      </c>
      <c r="I6376" s="29">
        <f t="shared" ca="1" si="398"/>
        <v>0</v>
      </c>
      <c r="J6376" s="30">
        <f>Calculator!$G$40</f>
        <v>6.5000000000000002E-2</v>
      </c>
      <c r="K6376" s="29">
        <f ca="1">IF(C6376&gt;=Calculator!$G$27,IF(DAY($C6376)=1,Calculator!$G$34/2,IF(DAY($C6376)=15,Calculator!$G$34/2,0)),0)</f>
        <v>4500</v>
      </c>
      <c r="L6376" s="29">
        <f ca="1">IF(DAY($C6376)=28,IF(H6376=0,0,Calculator!$G$35),0)</f>
        <v>0</v>
      </c>
      <c r="M6376" s="29">
        <f ca="1">IF(I6376&gt;0,IF(DAY($C6376)=1,SUM(INDIRECT("I"&amp;(ROW(C6375)-DAY(C6375))):I6375),0),0)</f>
        <v>0</v>
      </c>
      <c r="N6376" s="29">
        <f ca="1">IF(C6376&lt;Calculator!$G$27,0,IF(C6376=Calculator!$G$27,Calculator!$G$39,IF(H6376-K6376&lt;=0,IF(D6376&gt;Calculator!$G$39,IF(H6376-K6376+E6376+L6376+M6376+Calculator!$G$39&gt;Calculator!$G$39,Calculator!$G$39-(H6376+E6376+L6376+M6376-K6376),Calculator!$G$39),D6376),0)))</f>
        <v>0</v>
      </c>
    </row>
    <row r="6377" spans="1:14" ht="15.75" thickBot="1">
      <c r="A6377" s="33" t="str">
        <f ca="1">IF(C6377=Calculator!$H$27,"F",IF(Daily!D6377+Daily!H6377=0,IF(D6376+H6376&gt;0,"L",""),""))</f>
        <v/>
      </c>
      <c r="B6377" s="34">
        <v>6376</v>
      </c>
      <c r="C6377" s="19">
        <f t="shared" ca="1" si="397"/>
        <v>52306</v>
      </c>
      <c r="D6377" s="29">
        <f t="shared" ca="1" si="399"/>
        <v>0</v>
      </c>
      <c r="E6377" s="29">
        <f ca="1">IF(C6377&lt;Calculator!$D$26,0,IF(DAY($C6377)=1,IF(D6377-Calculator!$G$24&gt;0,Calculator!$G$24,D6377),0))</f>
        <v>0</v>
      </c>
      <c r="F6377" s="29">
        <f ca="1">IF(E6377&gt;0,D6377*Calculator!$G$22/12,0)</f>
        <v>0</v>
      </c>
      <c r="G6377" s="29">
        <f ca="1">IF(E6377&gt;0,(IFERROR(-PMT(Calculator!$G$22/12,Calculator!$G$23*12,Calculator!$G$20),0))-F6377,0)</f>
        <v>0</v>
      </c>
      <c r="H6377" s="29">
        <f t="shared" ca="1" si="400"/>
        <v>0</v>
      </c>
      <c r="I6377" s="29">
        <f t="shared" ca="1" si="398"/>
        <v>0</v>
      </c>
      <c r="J6377" s="30">
        <f>Calculator!$G$40</f>
        <v>6.5000000000000002E-2</v>
      </c>
      <c r="K6377" s="29">
        <f ca="1">IF(C6377&gt;=Calculator!$G$27,IF(DAY($C6377)=1,Calculator!$G$34/2,IF(DAY($C6377)=15,Calculator!$G$34/2,0)),0)</f>
        <v>0</v>
      </c>
      <c r="L6377" s="29">
        <f ca="1">IF(DAY($C6377)=28,IF(H6377=0,0,Calculator!$G$35),0)</f>
        <v>0</v>
      </c>
      <c r="M6377" s="29">
        <f ca="1">IF(I6377&gt;0,IF(DAY($C6377)=1,SUM(INDIRECT("I"&amp;(ROW(C6376)-DAY(C6376))):I6376),0),0)</f>
        <v>0</v>
      </c>
      <c r="N6377" s="29">
        <f ca="1">IF(C6377&lt;Calculator!$G$27,0,IF(C6377=Calculator!$G$27,Calculator!$G$39,IF(H6377-K6377&lt;=0,IF(D6377&gt;Calculator!$G$39,IF(H6377-K6377+E6377+L6377+M6377+Calculator!$G$39&gt;Calculator!$G$39,Calculator!$G$39-(H6377+E6377+L6377+M6377-K6377),Calculator!$G$39),D6377),0)))</f>
        <v>0</v>
      </c>
    </row>
    <row r="6378" spans="1:14" ht="15.75" thickBot="1">
      <c r="A6378" s="33" t="str">
        <f ca="1">IF(C6378=Calculator!$H$27,"F",IF(Daily!D6378+Daily!H6378=0,IF(D6377+H6377&gt;0,"L",""),""))</f>
        <v/>
      </c>
      <c r="B6378" s="34">
        <v>6377</v>
      </c>
      <c r="C6378" s="19">
        <f t="shared" ca="1" si="397"/>
        <v>52307</v>
      </c>
      <c r="D6378" s="29">
        <f t="shared" ca="1" si="399"/>
        <v>0</v>
      </c>
      <c r="E6378" s="29">
        <f ca="1">IF(C6378&lt;Calculator!$D$26,0,IF(DAY($C6378)=1,IF(D6378-Calculator!$G$24&gt;0,Calculator!$G$24,D6378),0))</f>
        <v>0</v>
      </c>
      <c r="F6378" s="29">
        <f ca="1">IF(E6378&gt;0,D6378*Calculator!$G$22/12,0)</f>
        <v>0</v>
      </c>
      <c r="G6378" s="29">
        <f ca="1">IF(E6378&gt;0,(IFERROR(-PMT(Calculator!$G$22/12,Calculator!$G$23*12,Calculator!$G$20),0))-F6378,0)</f>
        <v>0</v>
      </c>
      <c r="H6378" s="29">
        <f t="shared" ca="1" si="400"/>
        <v>0</v>
      </c>
      <c r="I6378" s="29">
        <f t="shared" ca="1" si="398"/>
        <v>0</v>
      </c>
      <c r="J6378" s="30">
        <f>Calculator!$G$40</f>
        <v>6.5000000000000002E-2</v>
      </c>
      <c r="K6378" s="29">
        <f ca="1">IF(C6378&gt;=Calculator!$G$27,IF(DAY($C6378)=1,Calculator!$G$34/2,IF(DAY($C6378)=15,Calculator!$G$34/2,0)),0)</f>
        <v>0</v>
      </c>
      <c r="L6378" s="29">
        <f ca="1">IF(DAY($C6378)=28,IF(H6378=0,0,Calculator!$G$35),0)</f>
        <v>0</v>
      </c>
      <c r="M6378" s="29">
        <f ca="1">IF(I6378&gt;0,IF(DAY($C6378)=1,SUM(INDIRECT("I"&amp;(ROW(C6377)-DAY(C6377))):I6377),0),0)</f>
        <v>0</v>
      </c>
      <c r="N6378" s="29">
        <f ca="1">IF(C6378&lt;Calculator!$G$27,0,IF(C6378=Calculator!$G$27,Calculator!$G$39,IF(H6378-K6378&lt;=0,IF(D6378&gt;Calculator!$G$39,IF(H6378-K6378+E6378+L6378+M6378+Calculator!$G$39&gt;Calculator!$G$39,Calculator!$G$39-(H6378+E6378+L6378+M6378-K6378),Calculator!$G$39),D6378),0)))</f>
        <v>0</v>
      </c>
    </row>
    <row r="6379" spans="1:14" ht="15.75" thickBot="1">
      <c r="A6379" s="33" t="str">
        <f ca="1">IF(C6379=Calculator!$H$27,"F",IF(Daily!D6379+Daily!H6379=0,IF(D6378+H6378&gt;0,"L",""),""))</f>
        <v/>
      </c>
      <c r="B6379" s="34">
        <v>6378</v>
      </c>
      <c r="C6379" s="19">
        <f t="shared" ca="1" si="397"/>
        <v>52308</v>
      </c>
      <c r="D6379" s="29">
        <f t="shared" ca="1" si="399"/>
        <v>0</v>
      </c>
      <c r="E6379" s="29">
        <f ca="1">IF(C6379&lt;Calculator!$D$26,0,IF(DAY($C6379)=1,IF(D6379-Calculator!$G$24&gt;0,Calculator!$G$24,D6379),0))</f>
        <v>0</v>
      </c>
      <c r="F6379" s="29">
        <f ca="1">IF(E6379&gt;0,D6379*Calculator!$G$22/12,0)</f>
        <v>0</v>
      </c>
      <c r="G6379" s="29">
        <f ca="1">IF(E6379&gt;0,(IFERROR(-PMT(Calculator!$G$22/12,Calculator!$G$23*12,Calculator!$G$20),0))-F6379,0)</f>
        <v>0</v>
      </c>
      <c r="H6379" s="29">
        <f t="shared" ca="1" si="400"/>
        <v>0</v>
      </c>
      <c r="I6379" s="29">
        <f t="shared" ca="1" si="398"/>
        <v>0</v>
      </c>
      <c r="J6379" s="30">
        <f>Calculator!$G$40</f>
        <v>6.5000000000000002E-2</v>
      </c>
      <c r="K6379" s="29">
        <f ca="1">IF(C6379&gt;=Calculator!$G$27,IF(DAY($C6379)=1,Calculator!$G$34/2,IF(DAY($C6379)=15,Calculator!$G$34/2,0)),0)</f>
        <v>0</v>
      </c>
      <c r="L6379" s="29">
        <f ca="1">IF(DAY($C6379)=28,IF(H6379=0,0,Calculator!$G$35),0)</f>
        <v>0</v>
      </c>
      <c r="M6379" s="29">
        <f ca="1">IF(I6379&gt;0,IF(DAY($C6379)=1,SUM(INDIRECT("I"&amp;(ROW(C6378)-DAY(C6378))):I6378),0),0)</f>
        <v>0</v>
      </c>
      <c r="N6379" s="29">
        <f ca="1">IF(C6379&lt;Calculator!$G$27,0,IF(C6379=Calculator!$G$27,Calculator!$G$39,IF(H6379-K6379&lt;=0,IF(D6379&gt;Calculator!$G$39,IF(H6379-K6379+E6379+L6379+M6379+Calculator!$G$39&gt;Calculator!$G$39,Calculator!$G$39-(H6379+E6379+L6379+M6379-K6379),Calculator!$G$39),D6379),0)))</f>
        <v>0</v>
      </c>
    </row>
    <row r="6380" spans="1:14" ht="15.75" thickBot="1">
      <c r="A6380" s="33" t="str">
        <f ca="1">IF(C6380=Calculator!$H$27,"F",IF(Daily!D6380+Daily!H6380=0,IF(D6379+H6379&gt;0,"L",""),""))</f>
        <v/>
      </c>
      <c r="B6380" s="34">
        <v>6379</v>
      </c>
      <c r="C6380" s="19">
        <f t="shared" ca="1" si="397"/>
        <v>52309</v>
      </c>
      <c r="D6380" s="29">
        <f t="shared" ca="1" si="399"/>
        <v>0</v>
      </c>
      <c r="E6380" s="29">
        <f ca="1">IF(C6380&lt;Calculator!$D$26,0,IF(DAY($C6380)=1,IF(D6380-Calculator!$G$24&gt;0,Calculator!$G$24,D6380),0))</f>
        <v>0</v>
      </c>
      <c r="F6380" s="29">
        <f ca="1">IF(E6380&gt;0,D6380*Calculator!$G$22/12,0)</f>
        <v>0</v>
      </c>
      <c r="G6380" s="29">
        <f ca="1">IF(E6380&gt;0,(IFERROR(-PMT(Calculator!$G$22/12,Calculator!$G$23*12,Calculator!$G$20),0))-F6380,0)</f>
        <v>0</v>
      </c>
      <c r="H6380" s="29">
        <f t="shared" ca="1" si="400"/>
        <v>0</v>
      </c>
      <c r="I6380" s="29">
        <f t="shared" ca="1" si="398"/>
        <v>0</v>
      </c>
      <c r="J6380" s="30">
        <f>Calculator!$G$40</f>
        <v>6.5000000000000002E-2</v>
      </c>
      <c r="K6380" s="29">
        <f ca="1">IF(C6380&gt;=Calculator!$G$27,IF(DAY($C6380)=1,Calculator!$G$34/2,IF(DAY($C6380)=15,Calculator!$G$34/2,0)),0)</f>
        <v>0</v>
      </c>
      <c r="L6380" s="29">
        <f ca="1">IF(DAY($C6380)=28,IF(H6380=0,0,Calculator!$G$35),0)</f>
        <v>0</v>
      </c>
      <c r="M6380" s="29">
        <f ca="1">IF(I6380&gt;0,IF(DAY($C6380)=1,SUM(INDIRECT("I"&amp;(ROW(C6379)-DAY(C6379))):I6379),0),0)</f>
        <v>0</v>
      </c>
      <c r="N6380" s="29">
        <f ca="1">IF(C6380&lt;Calculator!$G$27,0,IF(C6380=Calculator!$G$27,Calculator!$G$39,IF(H6380-K6380&lt;=0,IF(D6380&gt;Calculator!$G$39,IF(H6380-K6380+E6380+L6380+M6380+Calculator!$G$39&gt;Calculator!$G$39,Calculator!$G$39-(H6380+E6380+L6380+M6380-K6380),Calculator!$G$39),D6380),0)))</f>
        <v>0</v>
      </c>
    </row>
    <row r="6381" spans="1:14" ht="15.75" thickBot="1">
      <c r="A6381" s="33" t="str">
        <f ca="1">IF(C6381=Calculator!$H$27,"F",IF(Daily!D6381+Daily!H6381=0,IF(D6380+H6380&gt;0,"L",""),""))</f>
        <v/>
      </c>
      <c r="B6381" s="34">
        <v>6380</v>
      </c>
      <c r="C6381" s="19">
        <f t="shared" ca="1" si="397"/>
        <v>52310</v>
      </c>
      <c r="D6381" s="29">
        <f t="shared" ca="1" si="399"/>
        <v>0</v>
      </c>
      <c r="E6381" s="29">
        <f ca="1">IF(C6381&lt;Calculator!$D$26,0,IF(DAY($C6381)=1,IF(D6381-Calculator!$G$24&gt;0,Calculator!$G$24,D6381),0))</f>
        <v>0</v>
      </c>
      <c r="F6381" s="29">
        <f ca="1">IF(E6381&gt;0,D6381*Calculator!$G$22/12,0)</f>
        <v>0</v>
      </c>
      <c r="G6381" s="29">
        <f ca="1">IF(E6381&gt;0,(IFERROR(-PMT(Calculator!$G$22/12,Calculator!$G$23*12,Calculator!$G$20),0))-F6381,0)</f>
        <v>0</v>
      </c>
      <c r="H6381" s="29">
        <f t="shared" ca="1" si="400"/>
        <v>0</v>
      </c>
      <c r="I6381" s="29">
        <f t="shared" ca="1" si="398"/>
        <v>0</v>
      </c>
      <c r="J6381" s="30">
        <f>Calculator!$G$40</f>
        <v>6.5000000000000002E-2</v>
      </c>
      <c r="K6381" s="29">
        <f ca="1">IF(C6381&gt;=Calculator!$G$27,IF(DAY($C6381)=1,Calculator!$G$34/2,IF(DAY($C6381)=15,Calculator!$G$34/2,0)),0)</f>
        <v>0</v>
      </c>
      <c r="L6381" s="29">
        <f ca="1">IF(DAY($C6381)=28,IF(H6381=0,0,Calculator!$G$35),0)</f>
        <v>0</v>
      </c>
      <c r="M6381" s="29">
        <f ca="1">IF(I6381&gt;0,IF(DAY($C6381)=1,SUM(INDIRECT("I"&amp;(ROW(C6380)-DAY(C6380))):I6380),0),0)</f>
        <v>0</v>
      </c>
      <c r="N6381" s="29">
        <f ca="1">IF(C6381&lt;Calculator!$G$27,0,IF(C6381=Calculator!$G$27,Calculator!$G$39,IF(H6381-K6381&lt;=0,IF(D6381&gt;Calculator!$G$39,IF(H6381-K6381+E6381+L6381+M6381+Calculator!$G$39&gt;Calculator!$G$39,Calculator!$G$39-(H6381+E6381+L6381+M6381-K6381),Calculator!$G$39),D6381),0)))</f>
        <v>0</v>
      </c>
    </row>
    <row r="6382" spans="1:14" ht="15.75" thickBot="1">
      <c r="A6382" s="33" t="str">
        <f ca="1">IF(C6382=Calculator!$H$27,"F",IF(Daily!D6382+Daily!H6382=0,IF(D6381+H6381&gt;0,"L",""),""))</f>
        <v/>
      </c>
      <c r="B6382" s="34">
        <v>6381</v>
      </c>
      <c r="C6382" s="19">
        <f t="shared" ca="1" si="397"/>
        <v>52311</v>
      </c>
      <c r="D6382" s="29">
        <f t="shared" ca="1" si="399"/>
        <v>0</v>
      </c>
      <c r="E6382" s="29">
        <f ca="1">IF(C6382&lt;Calculator!$D$26,0,IF(DAY($C6382)=1,IF(D6382-Calculator!$G$24&gt;0,Calculator!$G$24,D6382),0))</f>
        <v>0</v>
      </c>
      <c r="F6382" s="29">
        <f ca="1">IF(E6382&gt;0,D6382*Calculator!$G$22/12,0)</f>
        <v>0</v>
      </c>
      <c r="G6382" s="29">
        <f ca="1">IF(E6382&gt;0,(IFERROR(-PMT(Calculator!$G$22/12,Calculator!$G$23*12,Calculator!$G$20),0))-F6382,0)</f>
        <v>0</v>
      </c>
      <c r="H6382" s="29">
        <f t="shared" ca="1" si="400"/>
        <v>0</v>
      </c>
      <c r="I6382" s="29">
        <f t="shared" ca="1" si="398"/>
        <v>0</v>
      </c>
      <c r="J6382" s="30">
        <f>Calculator!$G$40</f>
        <v>6.5000000000000002E-2</v>
      </c>
      <c r="K6382" s="29">
        <f ca="1">IF(C6382&gt;=Calculator!$G$27,IF(DAY($C6382)=1,Calculator!$G$34/2,IF(DAY($C6382)=15,Calculator!$G$34/2,0)),0)</f>
        <v>0</v>
      </c>
      <c r="L6382" s="29">
        <f ca="1">IF(DAY($C6382)=28,IF(H6382=0,0,Calculator!$G$35),0)</f>
        <v>0</v>
      </c>
      <c r="M6382" s="29">
        <f ca="1">IF(I6382&gt;0,IF(DAY($C6382)=1,SUM(INDIRECT("I"&amp;(ROW(C6381)-DAY(C6381))):I6381),0),0)</f>
        <v>0</v>
      </c>
      <c r="N6382" s="29">
        <f ca="1">IF(C6382&lt;Calculator!$G$27,0,IF(C6382=Calculator!$G$27,Calculator!$G$39,IF(H6382-K6382&lt;=0,IF(D6382&gt;Calculator!$G$39,IF(H6382-K6382+E6382+L6382+M6382+Calculator!$G$39&gt;Calculator!$G$39,Calculator!$G$39-(H6382+E6382+L6382+M6382-K6382),Calculator!$G$39),D6382),0)))</f>
        <v>0</v>
      </c>
    </row>
    <row r="6383" spans="1:14" ht="15.75" thickBot="1">
      <c r="A6383" s="33" t="str">
        <f ca="1">IF(C6383=Calculator!$H$27,"F",IF(Daily!D6383+Daily!H6383=0,IF(D6382+H6382&gt;0,"L",""),""))</f>
        <v/>
      </c>
      <c r="B6383" s="34">
        <v>6382</v>
      </c>
      <c r="C6383" s="19">
        <f t="shared" ca="1" si="397"/>
        <v>52312</v>
      </c>
      <c r="D6383" s="29">
        <f t="shared" ca="1" si="399"/>
        <v>0</v>
      </c>
      <c r="E6383" s="29">
        <f ca="1">IF(C6383&lt;Calculator!$D$26,0,IF(DAY($C6383)=1,IF(D6383-Calculator!$G$24&gt;0,Calculator!$G$24,D6383),0))</f>
        <v>0</v>
      </c>
      <c r="F6383" s="29">
        <f ca="1">IF(E6383&gt;0,D6383*Calculator!$G$22/12,0)</f>
        <v>0</v>
      </c>
      <c r="G6383" s="29">
        <f ca="1">IF(E6383&gt;0,(IFERROR(-PMT(Calculator!$G$22/12,Calculator!$G$23*12,Calculator!$G$20),0))-F6383,0)</f>
        <v>0</v>
      </c>
      <c r="H6383" s="29">
        <f t="shared" ca="1" si="400"/>
        <v>0</v>
      </c>
      <c r="I6383" s="29">
        <f t="shared" ca="1" si="398"/>
        <v>0</v>
      </c>
      <c r="J6383" s="30">
        <f>Calculator!$G$40</f>
        <v>6.5000000000000002E-2</v>
      </c>
      <c r="K6383" s="29">
        <f ca="1">IF(C6383&gt;=Calculator!$G$27,IF(DAY($C6383)=1,Calculator!$G$34/2,IF(DAY($C6383)=15,Calculator!$G$34/2,0)),0)</f>
        <v>0</v>
      </c>
      <c r="L6383" s="29">
        <f ca="1">IF(DAY($C6383)=28,IF(H6383=0,0,Calculator!$G$35),0)</f>
        <v>0</v>
      </c>
      <c r="M6383" s="29">
        <f ca="1">IF(I6383&gt;0,IF(DAY($C6383)=1,SUM(INDIRECT("I"&amp;(ROW(C6382)-DAY(C6382))):I6382),0),0)</f>
        <v>0</v>
      </c>
      <c r="N6383" s="29">
        <f ca="1">IF(C6383&lt;Calculator!$G$27,0,IF(C6383=Calculator!$G$27,Calculator!$G$39,IF(H6383-K6383&lt;=0,IF(D6383&gt;Calculator!$G$39,IF(H6383-K6383+E6383+L6383+M6383+Calculator!$G$39&gt;Calculator!$G$39,Calculator!$G$39-(H6383+E6383+L6383+M6383-K6383),Calculator!$G$39),D6383),0)))</f>
        <v>0</v>
      </c>
    </row>
    <row r="6384" spans="1:14" ht="15.75" thickBot="1">
      <c r="A6384" s="33" t="str">
        <f ca="1">IF(C6384=Calculator!$H$27,"F",IF(Daily!D6384+Daily!H6384=0,IF(D6383+H6383&gt;0,"L",""),""))</f>
        <v/>
      </c>
      <c r="B6384" s="34">
        <v>6383</v>
      </c>
      <c r="C6384" s="19">
        <f t="shared" ca="1" si="397"/>
        <v>52313</v>
      </c>
      <c r="D6384" s="29">
        <f t="shared" ca="1" si="399"/>
        <v>0</v>
      </c>
      <c r="E6384" s="29">
        <f ca="1">IF(C6384&lt;Calculator!$D$26,0,IF(DAY($C6384)=1,IF(D6384-Calculator!$G$24&gt;0,Calculator!$G$24,D6384),0))</f>
        <v>0</v>
      </c>
      <c r="F6384" s="29">
        <f ca="1">IF(E6384&gt;0,D6384*Calculator!$G$22/12,0)</f>
        <v>0</v>
      </c>
      <c r="G6384" s="29">
        <f ca="1">IF(E6384&gt;0,(IFERROR(-PMT(Calculator!$G$22/12,Calculator!$G$23*12,Calculator!$G$20),0))-F6384,0)</f>
        <v>0</v>
      </c>
      <c r="H6384" s="29">
        <f t="shared" ca="1" si="400"/>
        <v>0</v>
      </c>
      <c r="I6384" s="29">
        <f t="shared" ca="1" si="398"/>
        <v>0</v>
      </c>
      <c r="J6384" s="30">
        <f>Calculator!$G$40</f>
        <v>6.5000000000000002E-2</v>
      </c>
      <c r="K6384" s="29">
        <f ca="1">IF(C6384&gt;=Calculator!$G$27,IF(DAY($C6384)=1,Calculator!$G$34/2,IF(DAY($C6384)=15,Calculator!$G$34/2,0)),0)</f>
        <v>0</v>
      </c>
      <c r="L6384" s="29">
        <f ca="1">IF(DAY($C6384)=28,IF(H6384=0,0,Calculator!$G$35),0)</f>
        <v>0</v>
      </c>
      <c r="M6384" s="29">
        <f ca="1">IF(I6384&gt;0,IF(DAY($C6384)=1,SUM(INDIRECT("I"&amp;(ROW(C6383)-DAY(C6383))):I6383),0),0)</f>
        <v>0</v>
      </c>
      <c r="N6384" s="29">
        <f ca="1">IF(C6384&lt;Calculator!$G$27,0,IF(C6384=Calculator!$G$27,Calculator!$G$39,IF(H6384-K6384&lt;=0,IF(D6384&gt;Calculator!$G$39,IF(H6384-K6384+E6384+L6384+M6384+Calculator!$G$39&gt;Calculator!$G$39,Calculator!$G$39-(H6384+E6384+L6384+M6384-K6384),Calculator!$G$39),D6384),0)))</f>
        <v>0</v>
      </c>
    </row>
    <row r="6385" spans="1:14" ht="15.75" thickBot="1">
      <c r="A6385" s="33" t="str">
        <f ca="1">IF(C6385=Calculator!$H$27,"F",IF(Daily!D6385+Daily!H6385=0,IF(D6384+H6384&gt;0,"L",""),""))</f>
        <v/>
      </c>
      <c r="B6385" s="34">
        <v>6384</v>
      </c>
      <c r="C6385" s="19">
        <f t="shared" ca="1" si="397"/>
        <v>52314</v>
      </c>
      <c r="D6385" s="29">
        <f t="shared" ca="1" si="399"/>
        <v>0</v>
      </c>
      <c r="E6385" s="29">
        <f ca="1">IF(C6385&lt;Calculator!$D$26,0,IF(DAY($C6385)=1,IF(D6385-Calculator!$G$24&gt;0,Calculator!$G$24,D6385),0))</f>
        <v>0</v>
      </c>
      <c r="F6385" s="29">
        <f ca="1">IF(E6385&gt;0,D6385*Calculator!$G$22/12,0)</f>
        <v>0</v>
      </c>
      <c r="G6385" s="29">
        <f ca="1">IF(E6385&gt;0,(IFERROR(-PMT(Calculator!$G$22/12,Calculator!$G$23*12,Calculator!$G$20),0))-F6385,0)</f>
        <v>0</v>
      </c>
      <c r="H6385" s="29">
        <f t="shared" ca="1" si="400"/>
        <v>0</v>
      </c>
      <c r="I6385" s="29">
        <f t="shared" ca="1" si="398"/>
        <v>0</v>
      </c>
      <c r="J6385" s="30">
        <f>Calculator!$G$40</f>
        <v>6.5000000000000002E-2</v>
      </c>
      <c r="K6385" s="29">
        <f ca="1">IF(C6385&gt;=Calculator!$G$27,IF(DAY($C6385)=1,Calculator!$G$34/2,IF(DAY($C6385)=15,Calculator!$G$34/2,0)),0)</f>
        <v>0</v>
      </c>
      <c r="L6385" s="29">
        <f ca="1">IF(DAY($C6385)=28,IF(H6385=0,0,Calculator!$G$35),0)</f>
        <v>0</v>
      </c>
      <c r="M6385" s="29">
        <f ca="1">IF(I6385&gt;0,IF(DAY($C6385)=1,SUM(INDIRECT("I"&amp;(ROW(C6384)-DAY(C6384))):I6384),0),0)</f>
        <v>0</v>
      </c>
      <c r="N6385" s="29">
        <f ca="1">IF(C6385&lt;Calculator!$G$27,0,IF(C6385=Calculator!$G$27,Calculator!$G$39,IF(H6385-K6385&lt;=0,IF(D6385&gt;Calculator!$G$39,IF(H6385-K6385+E6385+L6385+M6385+Calculator!$G$39&gt;Calculator!$G$39,Calculator!$G$39-(H6385+E6385+L6385+M6385-K6385),Calculator!$G$39),D6385),0)))</f>
        <v>0</v>
      </c>
    </row>
    <row r="6386" spans="1:14" ht="15.75" thickBot="1">
      <c r="A6386" s="33" t="str">
        <f ca="1">IF(C6386=Calculator!$H$27,"F",IF(Daily!D6386+Daily!H6386=0,IF(D6385+H6385&gt;0,"L",""),""))</f>
        <v/>
      </c>
      <c r="B6386" s="34">
        <v>6385</v>
      </c>
      <c r="C6386" s="19">
        <f t="shared" ca="1" si="397"/>
        <v>52315</v>
      </c>
      <c r="D6386" s="29">
        <f t="shared" ca="1" si="399"/>
        <v>0</v>
      </c>
      <c r="E6386" s="29">
        <f ca="1">IF(C6386&lt;Calculator!$D$26,0,IF(DAY($C6386)=1,IF(D6386-Calculator!$G$24&gt;0,Calculator!$G$24,D6386),0))</f>
        <v>0</v>
      </c>
      <c r="F6386" s="29">
        <f ca="1">IF(E6386&gt;0,D6386*Calculator!$G$22/12,0)</f>
        <v>0</v>
      </c>
      <c r="G6386" s="29">
        <f ca="1">IF(E6386&gt;0,(IFERROR(-PMT(Calculator!$G$22/12,Calculator!$G$23*12,Calculator!$G$20),0))-F6386,0)</f>
        <v>0</v>
      </c>
      <c r="H6386" s="29">
        <f t="shared" ca="1" si="400"/>
        <v>0</v>
      </c>
      <c r="I6386" s="29">
        <f t="shared" ca="1" si="398"/>
        <v>0</v>
      </c>
      <c r="J6386" s="30">
        <f>Calculator!$G$40</f>
        <v>6.5000000000000002E-2</v>
      </c>
      <c r="K6386" s="29">
        <f ca="1">IF(C6386&gt;=Calculator!$G$27,IF(DAY($C6386)=1,Calculator!$G$34/2,IF(DAY($C6386)=15,Calculator!$G$34/2,0)),0)</f>
        <v>0</v>
      </c>
      <c r="L6386" s="29">
        <f ca="1">IF(DAY($C6386)=28,IF(H6386=0,0,Calculator!$G$35),0)</f>
        <v>0</v>
      </c>
      <c r="M6386" s="29">
        <f ca="1">IF(I6386&gt;0,IF(DAY($C6386)=1,SUM(INDIRECT("I"&amp;(ROW(C6385)-DAY(C6385))):I6385),0),0)</f>
        <v>0</v>
      </c>
      <c r="N6386" s="29">
        <f ca="1">IF(C6386&lt;Calculator!$G$27,0,IF(C6386=Calculator!$G$27,Calculator!$G$39,IF(H6386-K6386&lt;=0,IF(D6386&gt;Calculator!$G$39,IF(H6386-K6386+E6386+L6386+M6386+Calculator!$G$39&gt;Calculator!$G$39,Calculator!$G$39-(H6386+E6386+L6386+M6386-K6386),Calculator!$G$39),D6386),0)))</f>
        <v>0</v>
      </c>
    </row>
    <row r="6387" spans="1:14" ht="15.75" thickBot="1">
      <c r="A6387" s="33" t="str">
        <f ca="1">IF(C6387=Calculator!$H$27,"F",IF(Daily!D6387+Daily!H6387=0,IF(D6386+H6386&gt;0,"L",""),""))</f>
        <v/>
      </c>
      <c r="B6387" s="34">
        <v>6386</v>
      </c>
      <c r="C6387" s="19">
        <f t="shared" ca="1" si="397"/>
        <v>52316</v>
      </c>
      <c r="D6387" s="29">
        <f t="shared" ca="1" si="399"/>
        <v>0</v>
      </c>
      <c r="E6387" s="29">
        <f ca="1">IF(C6387&lt;Calculator!$D$26,0,IF(DAY($C6387)=1,IF(D6387-Calculator!$G$24&gt;0,Calculator!$G$24,D6387),0))</f>
        <v>0</v>
      </c>
      <c r="F6387" s="29">
        <f ca="1">IF(E6387&gt;0,D6387*Calculator!$G$22/12,0)</f>
        <v>0</v>
      </c>
      <c r="G6387" s="29">
        <f ca="1">IF(E6387&gt;0,(IFERROR(-PMT(Calculator!$G$22/12,Calculator!$G$23*12,Calculator!$G$20),0))-F6387,0)</f>
        <v>0</v>
      </c>
      <c r="H6387" s="29">
        <f t="shared" ca="1" si="400"/>
        <v>0</v>
      </c>
      <c r="I6387" s="29">
        <f t="shared" ca="1" si="398"/>
        <v>0</v>
      </c>
      <c r="J6387" s="30">
        <f>Calculator!$G$40</f>
        <v>6.5000000000000002E-2</v>
      </c>
      <c r="K6387" s="29">
        <f ca="1">IF(C6387&gt;=Calculator!$G$27,IF(DAY($C6387)=1,Calculator!$G$34/2,IF(DAY($C6387)=15,Calculator!$G$34/2,0)),0)</f>
        <v>0</v>
      </c>
      <c r="L6387" s="29">
        <f ca="1">IF(DAY($C6387)=28,IF(H6387=0,0,Calculator!$G$35),0)</f>
        <v>0</v>
      </c>
      <c r="M6387" s="29">
        <f ca="1">IF(I6387&gt;0,IF(DAY($C6387)=1,SUM(INDIRECT("I"&amp;(ROW(C6386)-DAY(C6386))):I6386),0),0)</f>
        <v>0</v>
      </c>
      <c r="N6387" s="29">
        <f ca="1">IF(C6387&lt;Calculator!$G$27,0,IF(C6387=Calculator!$G$27,Calculator!$G$39,IF(H6387-K6387&lt;=0,IF(D6387&gt;Calculator!$G$39,IF(H6387-K6387+E6387+L6387+M6387+Calculator!$G$39&gt;Calculator!$G$39,Calculator!$G$39-(H6387+E6387+L6387+M6387-K6387),Calculator!$G$39),D6387),0)))</f>
        <v>0</v>
      </c>
    </row>
    <row r="6388" spans="1:14" ht="15.75" thickBot="1">
      <c r="A6388" s="33" t="str">
        <f ca="1">IF(C6388=Calculator!$H$27,"F",IF(Daily!D6388+Daily!H6388=0,IF(D6387+H6387&gt;0,"L",""),""))</f>
        <v/>
      </c>
      <c r="B6388" s="34">
        <v>6387</v>
      </c>
      <c r="C6388" s="19">
        <f t="shared" ca="1" si="397"/>
        <v>52317</v>
      </c>
      <c r="D6388" s="29">
        <f t="shared" ca="1" si="399"/>
        <v>0</v>
      </c>
      <c r="E6388" s="29">
        <f ca="1">IF(C6388&lt;Calculator!$D$26,0,IF(DAY($C6388)=1,IF(D6388-Calculator!$G$24&gt;0,Calculator!$G$24,D6388),0))</f>
        <v>0</v>
      </c>
      <c r="F6388" s="29">
        <f ca="1">IF(E6388&gt;0,D6388*Calculator!$G$22/12,0)</f>
        <v>0</v>
      </c>
      <c r="G6388" s="29">
        <f ca="1">IF(E6388&gt;0,(IFERROR(-PMT(Calculator!$G$22/12,Calculator!$G$23*12,Calculator!$G$20),0))-F6388,0)</f>
        <v>0</v>
      </c>
      <c r="H6388" s="29">
        <f t="shared" ca="1" si="400"/>
        <v>0</v>
      </c>
      <c r="I6388" s="29">
        <f t="shared" ca="1" si="398"/>
        <v>0</v>
      </c>
      <c r="J6388" s="30">
        <f>Calculator!$G$40</f>
        <v>6.5000000000000002E-2</v>
      </c>
      <c r="K6388" s="29">
        <f ca="1">IF(C6388&gt;=Calculator!$G$27,IF(DAY($C6388)=1,Calculator!$G$34/2,IF(DAY($C6388)=15,Calculator!$G$34/2,0)),0)</f>
        <v>0</v>
      </c>
      <c r="L6388" s="29">
        <f ca="1">IF(DAY($C6388)=28,IF(H6388=0,0,Calculator!$G$35),0)</f>
        <v>0</v>
      </c>
      <c r="M6388" s="29">
        <f ca="1">IF(I6388&gt;0,IF(DAY($C6388)=1,SUM(INDIRECT("I"&amp;(ROW(C6387)-DAY(C6387))):I6387),0),0)</f>
        <v>0</v>
      </c>
      <c r="N6388" s="29">
        <f ca="1">IF(C6388&lt;Calculator!$G$27,0,IF(C6388=Calculator!$G$27,Calculator!$G$39,IF(H6388-K6388&lt;=0,IF(D6388&gt;Calculator!$G$39,IF(H6388-K6388+E6388+L6388+M6388+Calculator!$G$39&gt;Calculator!$G$39,Calculator!$G$39-(H6388+E6388+L6388+M6388-K6388),Calculator!$G$39),D6388),0)))</f>
        <v>0</v>
      </c>
    </row>
    <row r="6389" spans="1:14" ht="15.75" thickBot="1">
      <c r="A6389" s="33" t="str">
        <f ca="1">IF(C6389=Calculator!$H$27,"F",IF(Daily!D6389+Daily!H6389=0,IF(D6388+H6388&gt;0,"L",""),""))</f>
        <v/>
      </c>
      <c r="B6389" s="34">
        <v>6388</v>
      </c>
      <c r="C6389" s="19">
        <f t="shared" ca="1" si="397"/>
        <v>52318</v>
      </c>
      <c r="D6389" s="29">
        <f t="shared" ca="1" si="399"/>
        <v>0</v>
      </c>
      <c r="E6389" s="29">
        <f ca="1">IF(C6389&lt;Calculator!$D$26,0,IF(DAY($C6389)=1,IF(D6389-Calculator!$G$24&gt;0,Calculator!$G$24,D6389),0))</f>
        <v>0</v>
      </c>
      <c r="F6389" s="29">
        <f ca="1">IF(E6389&gt;0,D6389*Calculator!$G$22/12,0)</f>
        <v>0</v>
      </c>
      <c r="G6389" s="29">
        <f ca="1">IF(E6389&gt;0,(IFERROR(-PMT(Calculator!$G$22/12,Calculator!$G$23*12,Calculator!$G$20),0))-F6389,0)</f>
        <v>0</v>
      </c>
      <c r="H6389" s="29">
        <f t="shared" ca="1" si="400"/>
        <v>0</v>
      </c>
      <c r="I6389" s="29">
        <f t="shared" ca="1" si="398"/>
        <v>0</v>
      </c>
      <c r="J6389" s="30">
        <f>Calculator!$G$40</f>
        <v>6.5000000000000002E-2</v>
      </c>
      <c r="K6389" s="29">
        <f ca="1">IF(C6389&gt;=Calculator!$G$27,IF(DAY($C6389)=1,Calculator!$G$34/2,IF(DAY($C6389)=15,Calculator!$G$34/2,0)),0)</f>
        <v>0</v>
      </c>
      <c r="L6389" s="29">
        <f ca="1">IF(DAY($C6389)=28,IF(H6389=0,0,Calculator!$G$35),0)</f>
        <v>0</v>
      </c>
      <c r="M6389" s="29">
        <f ca="1">IF(I6389&gt;0,IF(DAY($C6389)=1,SUM(INDIRECT("I"&amp;(ROW(C6388)-DAY(C6388))):I6388),0),0)</f>
        <v>0</v>
      </c>
      <c r="N6389" s="29">
        <f ca="1">IF(C6389&lt;Calculator!$G$27,0,IF(C6389=Calculator!$G$27,Calculator!$G$39,IF(H6389-K6389&lt;=0,IF(D6389&gt;Calculator!$G$39,IF(H6389-K6389+E6389+L6389+M6389+Calculator!$G$39&gt;Calculator!$G$39,Calculator!$G$39-(H6389+E6389+L6389+M6389-K6389),Calculator!$G$39),D6389),0)))</f>
        <v>0</v>
      </c>
    </row>
    <row r="6390" spans="1:14" ht="15.75" thickBot="1">
      <c r="A6390" s="33" t="str">
        <f ca="1">IF(C6390=Calculator!$H$27,"F",IF(Daily!D6390+Daily!H6390=0,IF(D6389+H6389&gt;0,"L",""),""))</f>
        <v/>
      </c>
      <c r="B6390" s="34">
        <v>6389</v>
      </c>
      <c r="C6390" s="19">
        <f t="shared" ca="1" si="397"/>
        <v>52319</v>
      </c>
      <c r="D6390" s="29">
        <f t="shared" ca="1" si="399"/>
        <v>0</v>
      </c>
      <c r="E6390" s="29">
        <f ca="1">IF(C6390&lt;Calculator!$D$26,0,IF(DAY($C6390)=1,IF(D6390-Calculator!$G$24&gt;0,Calculator!$G$24,D6390),0))</f>
        <v>0</v>
      </c>
      <c r="F6390" s="29">
        <f ca="1">IF(E6390&gt;0,D6390*Calculator!$G$22/12,0)</f>
        <v>0</v>
      </c>
      <c r="G6390" s="29">
        <f ca="1">IF(E6390&gt;0,(IFERROR(-PMT(Calculator!$G$22/12,Calculator!$G$23*12,Calculator!$G$20),0))-F6390,0)</f>
        <v>0</v>
      </c>
      <c r="H6390" s="29">
        <f t="shared" ca="1" si="400"/>
        <v>0</v>
      </c>
      <c r="I6390" s="29">
        <f t="shared" ca="1" si="398"/>
        <v>0</v>
      </c>
      <c r="J6390" s="30">
        <f>Calculator!$G$40</f>
        <v>6.5000000000000002E-2</v>
      </c>
      <c r="K6390" s="29">
        <f ca="1">IF(C6390&gt;=Calculator!$G$27,IF(DAY($C6390)=1,Calculator!$G$34/2,IF(DAY($C6390)=15,Calculator!$G$34/2,0)),0)</f>
        <v>0</v>
      </c>
      <c r="L6390" s="29">
        <f ca="1">IF(DAY($C6390)=28,IF(H6390=0,0,Calculator!$G$35),0)</f>
        <v>0</v>
      </c>
      <c r="M6390" s="29">
        <f ca="1">IF(I6390&gt;0,IF(DAY($C6390)=1,SUM(INDIRECT("I"&amp;(ROW(C6389)-DAY(C6389))):I6389),0),0)</f>
        <v>0</v>
      </c>
      <c r="N6390" s="29">
        <f ca="1">IF(C6390&lt;Calculator!$G$27,0,IF(C6390=Calculator!$G$27,Calculator!$G$39,IF(H6390-K6390&lt;=0,IF(D6390&gt;Calculator!$G$39,IF(H6390-K6390+E6390+L6390+M6390+Calculator!$G$39&gt;Calculator!$G$39,Calculator!$G$39-(H6390+E6390+L6390+M6390-K6390),Calculator!$G$39),D6390),0)))</f>
        <v>0</v>
      </c>
    </row>
    <row r="6391" spans="1:14" ht="15.75" thickBot="1">
      <c r="A6391" s="33" t="str">
        <f ca="1">IF(C6391=Calculator!$H$27,"F",IF(Daily!D6391+Daily!H6391=0,IF(D6390+H6390&gt;0,"L",""),""))</f>
        <v/>
      </c>
      <c r="B6391" s="34">
        <v>6390</v>
      </c>
      <c r="C6391" s="19">
        <f t="shared" ca="1" si="397"/>
        <v>52320</v>
      </c>
      <c r="D6391" s="29">
        <f t="shared" ca="1" si="399"/>
        <v>0</v>
      </c>
      <c r="E6391" s="29">
        <f ca="1">IF(C6391&lt;Calculator!$D$26,0,IF(DAY($C6391)=1,IF(D6391-Calculator!$G$24&gt;0,Calculator!$G$24,D6391),0))</f>
        <v>0</v>
      </c>
      <c r="F6391" s="29">
        <f ca="1">IF(E6391&gt;0,D6391*Calculator!$G$22/12,0)</f>
        <v>0</v>
      </c>
      <c r="G6391" s="29">
        <f ca="1">IF(E6391&gt;0,(IFERROR(-PMT(Calculator!$G$22/12,Calculator!$G$23*12,Calculator!$G$20),0))-F6391,0)</f>
        <v>0</v>
      </c>
      <c r="H6391" s="29">
        <f t="shared" ca="1" si="400"/>
        <v>0</v>
      </c>
      <c r="I6391" s="29">
        <f t="shared" ca="1" si="398"/>
        <v>0</v>
      </c>
      <c r="J6391" s="30">
        <f>Calculator!$G$40</f>
        <v>6.5000000000000002E-2</v>
      </c>
      <c r="K6391" s="29">
        <f ca="1">IF(C6391&gt;=Calculator!$G$27,IF(DAY($C6391)=1,Calculator!$G$34/2,IF(DAY($C6391)=15,Calculator!$G$34/2,0)),0)</f>
        <v>0</v>
      </c>
      <c r="L6391" s="29">
        <f ca="1">IF(DAY($C6391)=28,IF(H6391=0,0,Calculator!$G$35),0)</f>
        <v>0</v>
      </c>
      <c r="M6391" s="29">
        <f ca="1">IF(I6391&gt;0,IF(DAY($C6391)=1,SUM(INDIRECT("I"&amp;(ROW(C6390)-DAY(C6390))):I6390),0),0)</f>
        <v>0</v>
      </c>
      <c r="N6391" s="29">
        <f ca="1">IF(C6391&lt;Calculator!$G$27,0,IF(C6391=Calculator!$G$27,Calculator!$G$39,IF(H6391-K6391&lt;=0,IF(D6391&gt;Calculator!$G$39,IF(H6391-K6391+E6391+L6391+M6391+Calculator!$G$39&gt;Calculator!$G$39,Calculator!$G$39-(H6391+E6391+L6391+M6391-K6391),Calculator!$G$39),D6391),0)))</f>
        <v>0</v>
      </c>
    </row>
    <row r="6392" spans="1:14" ht="15.75" thickBot="1">
      <c r="A6392" s="33" t="str">
        <f ca="1">IF(C6392=Calculator!$H$27,"F",IF(Daily!D6392+Daily!H6392=0,IF(D6391+H6391&gt;0,"L",""),""))</f>
        <v/>
      </c>
      <c r="B6392" s="34">
        <v>6391</v>
      </c>
      <c r="C6392" s="19">
        <f t="shared" ca="1" si="397"/>
        <v>52321</v>
      </c>
      <c r="D6392" s="29">
        <f t="shared" ca="1" si="399"/>
        <v>0</v>
      </c>
      <c r="E6392" s="29">
        <f ca="1">IF(C6392&lt;Calculator!$D$26,0,IF(DAY($C6392)=1,IF(D6392-Calculator!$G$24&gt;0,Calculator!$G$24,D6392),0))</f>
        <v>0</v>
      </c>
      <c r="F6392" s="29">
        <f ca="1">IF(E6392&gt;0,D6392*Calculator!$G$22/12,0)</f>
        <v>0</v>
      </c>
      <c r="G6392" s="29">
        <f ca="1">IF(E6392&gt;0,(IFERROR(-PMT(Calculator!$G$22/12,Calculator!$G$23*12,Calculator!$G$20),0))-F6392,0)</f>
        <v>0</v>
      </c>
      <c r="H6392" s="29">
        <f t="shared" ca="1" si="400"/>
        <v>0</v>
      </c>
      <c r="I6392" s="29">
        <f t="shared" ca="1" si="398"/>
        <v>0</v>
      </c>
      <c r="J6392" s="30">
        <f>Calculator!$G$40</f>
        <v>6.5000000000000002E-2</v>
      </c>
      <c r="K6392" s="29">
        <f ca="1">IF(C6392&gt;=Calculator!$G$27,IF(DAY($C6392)=1,Calculator!$G$34/2,IF(DAY($C6392)=15,Calculator!$G$34/2,0)),0)</f>
        <v>0</v>
      </c>
      <c r="L6392" s="29">
        <f ca="1">IF(DAY($C6392)=28,IF(H6392=0,0,Calculator!$G$35),0)</f>
        <v>0</v>
      </c>
      <c r="M6392" s="29">
        <f ca="1">IF(I6392&gt;0,IF(DAY($C6392)=1,SUM(INDIRECT("I"&amp;(ROW(C6391)-DAY(C6391))):I6391),0),0)</f>
        <v>0</v>
      </c>
      <c r="N6392" s="29">
        <f ca="1">IF(C6392&lt;Calculator!$G$27,0,IF(C6392=Calculator!$G$27,Calculator!$G$39,IF(H6392-K6392&lt;=0,IF(D6392&gt;Calculator!$G$39,IF(H6392-K6392+E6392+L6392+M6392+Calculator!$G$39&gt;Calculator!$G$39,Calculator!$G$39-(H6392+E6392+L6392+M6392-K6392),Calculator!$G$39),D6392),0)))</f>
        <v>0</v>
      </c>
    </row>
    <row r="6393" spans="1:14" ht="15.75" thickBot="1">
      <c r="A6393" s="33" t="str">
        <f ca="1">IF(C6393=Calculator!$H$27,"F",IF(Daily!D6393+Daily!H6393=0,IF(D6392+H6392&gt;0,"L",""),""))</f>
        <v/>
      </c>
      <c r="B6393" s="34">
        <v>6392</v>
      </c>
      <c r="C6393" s="19">
        <f t="shared" ca="1" si="397"/>
        <v>52322</v>
      </c>
      <c r="D6393" s="29">
        <f t="shared" ca="1" si="399"/>
        <v>0</v>
      </c>
      <c r="E6393" s="29">
        <f ca="1">IF(C6393&lt;Calculator!$D$26,0,IF(DAY($C6393)=1,IF(D6393-Calculator!$G$24&gt;0,Calculator!$G$24,D6393),0))</f>
        <v>0</v>
      </c>
      <c r="F6393" s="29">
        <f ca="1">IF(E6393&gt;0,D6393*Calculator!$G$22/12,0)</f>
        <v>0</v>
      </c>
      <c r="G6393" s="29">
        <f ca="1">IF(E6393&gt;0,(IFERROR(-PMT(Calculator!$G$22/12,Calculator!$G$23*12,Calculator!$G$20),0))-F6393,0)</f>
        <v>0</v>
      </c>
      <c r="H6393" s="29">
        <f t="shared" ca="1" si="400"/>
        <v>0</v>
      </c>
      <c r="I6393" s="29">
        <f t="shared" ca="1" si="398"/>
        <v>0</v>
      </c>
      <c r="J6393" s="30">
        <f>Calculator!$G$40</f>
        <v>6.5000000000000002E-2</v>
      </c>
      <c r="K6393" s="29">
        <f ca="1">IF(C6393&gt;=Calculator!$G$27,IF(DAY($C6393)=1,Calculator!$G$34/2,IF(DAY($C6393)=15,Calculator!$G$34/2,0)),0)</f>
        <v>4500</v>
      </c>
      <c r="L6393" s="29">
        <f ca="1">IF(DAY($C6393)=28,IF(H6393=0,0,Calculator!$G$35),0)</f>
        <v>0</v>
      </c>
      <c r="M6393" s="29">
        <f ca="1">IF(I6393&gt;0,IF(DAY($C6393)=1,SUM(INDIRECT("I"&amp;(ROW(C6392)-DAY(C6392))):I6392),0),0)</f>
        <v>0</v>
      </c>
      <c r="N6393" s="29">
        <f ca="1">IF(C6393&lt;Calculator!$G$27,0,IF(C6393=Calculator!$G$27,Calculator!$G$39,IF(H6393-K6393&lt;=0,IF(D6393&gt;Calculator!$G$39,IF(H6393-K6393+E6393+L6393+M6393+Calculator!$G$39&gt;Calculator!$G$39,Calculator!$G$39-(H6393+E6393+L6393+M6393-K6393),Calculator!$G$39),D6393),0)))</f>
        <v>0</v>
      </c>
    </row>
    <row r="6394" spans="1:14" ht="15.75" thickBot="1">
      <c r="A6394" s="33" t="str">
        <f ca="1">IF(C6394=Calculator!$H$27,"F",IF(Daily!D6394+Daily!H6394=0,IF(D6393+H6393&gt;0,"L",""),""))</f>
        <v/>
      </c>
      <c r="B6394" s="34">
        <v>6393</v>
      </c>
      <c r="C6394" s="19">
        <f t="shared" ca="1" si="397"/>
        <v>52323</v>
      </c>
      <c r="D6394" s="29">
        <f t="shared" ca="1" si="399"/>
        <v>0</v>
      </c>
      <c r="E6394" s="29">
        <f ca="1">IF(C6394&lt;Calculator!$D$26,0,IF(DAY($C6394)=1,IF(D6394-Calculator!$G$24&gt;0,Calculator!$G$24,D6394),0))</f>
        <v>0</v>
      </c>
      <c r="F6394" s="29">
        <f ca="1">IF(E6394&gt;0,D6394*Calculator!$G$22/12,0)</f>
        <v>0</v>
      </c>
      <c r="G6394" s="29">
        <f ca="1">IF(E6394&gt;0,(IFERROR(-PMT(Calculator!$G$22/12,Calculator!$G$23*12,Calculator!$G$20),0))-F6394,0)</f>
        <v>0</v>
      </c>
      <c r="H6394" s="29">
        <f t="shared" ca="1" si="400"/>
        <v>0</v>
      </c>
      <c r="I6394" s="29">
        <f t="shared" ca="1" si="398"/>
        <v>0</v>
      </c>
      <c r="J6394" s="30">
        <f>Calculator!$G$40</f>
        <v>6.5000000000000002E-2</v>
      </c>
      <c r="K6394" s="29">
        <f ca="1">IF(C6394&gt;=Calculator!$G$27,IF(DAY($C6394)=1,Calculator!$G$34/2,IF(DAY($C6394)=15,Calculator!$G$34/2,0)),0)</f>
        <v>0</v>
      </c>
      <c r="L6394" s="29">
        <f ca="1">IF(DAY($C6394)=28,IF(H6394=0,0,Calculator!$G$35),0)</f>
        <v>0</v>
      </c>
      <c r="M6394" s="29">
        <f ca="1">IF(I6394&gt;0,IF(DAY($C6394)=1,SUM(INDIRECT("I"&amp;(ROW(C6393)-DAY(C6393))):I6393),0),0)</f>
        <v>0</v>
      </c>
      <c r="N6394" s="29">
        <f ca="1">IF(C6394&lt;Calculator!$G$27,0,IF(C6394=Calculator!$G$27,Calculator!$G$39,IF(H6394-K6394&lt;=0,IF(D6394&gt;Calculator!$G$39,IF(H6394-K6394+E6394+L6394+M6394+Calculator!$G$39&gt;Calculator!$G$39,Calculator!$G$39-(H6394+E6394+L6394+M6394-K6394),Calculator!$G$39),D6394),0)))</f>
        <v>0</v>
      </c>
    </row>
    <row r="6395" spans="1:14" ht="15.75" thickBot="1">
      <c r="A6395" s="33" t="str">
        <f ca="1">IF(C6395=Calculator!$H$27,"F",IF(Daily!D6395+Daily!H6395=0,IF(D6394+H6394&gt;0,"L",""),""))</f>
        <v/>
      </c>
      <c r="B6395" s="34">
        <v>6394</v>
      </c>
      <c r="C6395" s="19">
        <f t="shared" ca="1" si="397"/>
        <v>52324</v>
      </c>
      <c r="D6395" s="29">
        <f t="shared" ca="1" si="399"/>
        <v>0</v>
      </c>
      <c r="E6395" s="29">
        <f ca="1">IF(C6395&lt;Calculator!$D$26,0,IF(DAY($C6395)=1,IF(D6395-Calculator!$G$24&gt;0,Calculator!$G$24,D6395),0))</f>
        <v>0</v>
      </c>
      <c r="F6395" s="29">
        <f ca="1">IF(E6395&gt;0,D6395*Calculator!$G$22/12,0)</f>
        <v>0</v>
      </c>
      <c r="G6395" s="29">
        <f ca="1">IF(E6395&gt;0,(IFERROR(-PMT(Calculator!$G$22/12,Calculator!$G$23*12,Calculator!$G$20),0))-F6395,0)</f>
        <v>0</v>
      </c>
      <c r="H6395" s="29">
        <f t="shared" ca="1" si="400"/>
        <v>0</v>
      </c>
      <c r="I6395" s="29">
        <f t="shared" ca="1" si="398"/>
        <v>0</v>
      </c>
      <c r="J6395" s="30">
        <f>Calculator!$G$40</f>
        <v>6.5000000000000002E-2</v>
      </c>
      <c r="K6395" s="29">
        <f ca="1">IF(C6395&gt;=Calculator!$G$27,IF(DAY($C6395)=1,Calculator!$G$34/2,IF(DAY($C6395)=15,Calculator!$G$34/2,0)),0)</f>
        <v>0</v>
      </c>
      <c r="L6395" s="29">
        <f ca="1">IF(DAY($C6395)=28,IF(H6395=0,0,Calculator!$G$35),0)</f>
        <v>0</v>
      </c>
      <c r="M6395" s="29">
        <f ca="1">IF(I6395&gt;0,IF(DAY($C6395)=1,SUM(INDIRECT("I"&amp;(ROW(C6394)-DAY(C6394))):I6394),0),0)</f>
        <v>0</v>
      </c>
      <c r="N6395" s="29">
        <f ca="1">IF(C6395&lt;Calculator!$G$27,0,IF(C6395=Calculator!$G$27,Calculator!$G$39,IF(H6395-K6395&lt;=0,IF(D6395&gt;Calculator!$G$39,IF(H6395-K6395+E6395+L6395+M6395+Calculator!$G$39&gt;Calculator!$G$39,Calculator!$G$39-(H6395+E6395+L6395+M6395-K6395),Calculator!$G$39),D6395),0)))</f>
        <v>0</v>
      </c>
    </row>
    <row r="6396" spans="1:14" ht="15.75" thickBot="1">
      <c r="A6396" s="33" t="str">
        <f ca="1">IF(C6396=Calculator!$H$27,"F",IF(Daily!D6396+Daily!H6396=0,IF(D6395+H6395&gt;0,"L",""),""))</f>
        <v/>
      </c>
      <c r="B6396" s="34">
        <v>6395</v>
      </c>
      <c r="C6396" s="19">
        <f t="shared" ca="1" si="397"/>
        <v>52325</v>
      </c>
      <c r="D6396" s="29">
        <f t="shared" ca="1" si="399"/>
        <v>0</v>
      </c>
      <c r="E6396" s="29">
        <f ca="1">IF(C6396&lt;Calculator!$D$26,0,IF(DAY($C6396)=1,IF(D6396-Calculator!$G$24&gt;0,Calculator!$G$24,D6396),0))</f>
        <v>0</v>
      </c>
      <c r="F6396" s="29">
        <f ca="1">IF(E6396&gt;0,D6396*Calculator!$G$22/12,0)</f>
        <v>0</v>
      </c>
      <c r="G6396" s="29">
        <f ca="1">IF(E6396&gt;0,(IFERROR(-PMT(Calculator!$G$22/12,Calculator!$G$23*12,Calculator!$G$20),0))-F6396,0)</f>
        <v>0</v>
      </c>
      <c r="H6396" s="29">
        <f t="shared" ca="1" si="400"/>
        <v>0</v>
      </c>
      <c r="I6396" s="29">
        <f t="shared" ca="1" si="398"/>
        <v>0</v>
      </c>
      <c r="J6396" s="30">
        <f>Calculator!$G$40</f>
        <v>6.5000000000000002E-2</v>
      </c>
      <c r="K6396" s="29">
        <f ca="1">IF(C6396&gt;=Calculator!$G$27,IF(DAY($C6396)=1,Calculator!$G$34/2,IF(DAY($C6396)=15,Calculator!$G$34/2,0)),0)</f>
        <v>0</v>
      </c>
      <c r="L6396" s="29">
        <f ca="1">IF(DAY($C6396)=28,IF(H6396=0,0,Calculator!$G$35),0)</f>
        <v>0</v>
      </c>
      <c r="M6396" s="29">
        <f ca="1">IF(I6396&gt;0,IF(DAY($C6396)=1,SUM(INDIRECT("I"&amp;(ROW(C6395)-DAY(C6395))):I6395),0),0)</f>
        <v>0</v>
      </c>
      <c r="N6396" s="29">
        <f ca="1">IF(C6396&lt;Calculator!$G$27,0,IF(C6396=Calculator!$G$27,Calculator!$G$39,IF(H6396-K6396&lt;=0,IF(D6396&gt;Calculator!$G$39,IF(H6396-K6396+E6396+L6396+M6396+Calculator!$G$39&gt;Calculator!$G$39,Calculator!$G$39-(H6396+E6396+L6396+M6396-K6396),Calculator!$G$39),D6396),0)))</f>
        <v>0</v>
      </c>
    </row>
    <row r="6397" spans="1:14" ht="15.75" thickBot="1">
      <c r="A6397" s="33" t="str">
        <f ca="1">IF(C6397=Calculator!$H$27,"F",IF(Daily!D6397+Daily!H6397=0,IF(D6396+H6396&gt;0,"L",""),""))</f>
        <v/>
      </c>
      <c r="B6397" s="34">
        <v>6396</v>
      </c>
      <c r="C6397" s="19">
        <f t="shared" ca="1" si="397"/>
        <v>52326</v>
      </c>
      <c r="D6397" s="29">
        <f t="shared" ca="1" si="399"/>
        <v>0</v>
      </c>
      <c r="E6397" s="29">
        <f ca="1">IF(C6397&lt;Calculator!$D$26,0,IF(DAY($C6397)=1,IF(D6397-Calculator!$G$24&gt;0,Calculator!$G$24,D6397),0))</f>
        <v>0</v>
      </c>
      <c r="F6397" s="29">
        <f ca="1">IF(E6397&gt;0,D6397*Calculator!$G$22/12,0)</f>
        <v>0</v>
      </c>
      <c r="G6397" s="29">
        <f ca="1">IF(E6397&gt;0,(IFERROR(-PMT(Calculator!$G$22/12,Calculator!$G$23*12,Calculator!$G$20),0))-F6397,0)</f>
        <v>0</v>
      </c>
      <c r="H6397" s="29">
        <f t="shared" ca="1" si="400"/>
        <v>0</v>
      </c>
      <c r="I6397" s="29">
        <f t="shared" ca="1" si="398"/>
        <v>0</v>
      </c>
      <c r="J6397" s="30">
        <f>Calculator!$G$40</f>
        <v>6.5000000000000002E-2</v>
      </c>
      <c r="K6397" s="29">
        <f ca="1">IF(C6397&gt;=Calculator!$G$27,IF(DAY($C6397)=1,Calculator!$G$34/2,IF(DAY($C6397)=15,Calculator!$G$34/2,0)),0)</f>
        <v>0</v>
      </c>
      <c r="L6397" s="29">
        <f ca="1">IF(DAY($C6397)=28,IF(H6397=0,0,Calculator!$G$35),0)</f>
        <v>0</v>
      </c>
      <c r="M6397" s="29">
        <f ca="1">IF(I6397&gt;0,IF(DAY($C6397)=1,SUM(INDIRECT("I"&amp;(ROW(C6396)-DAY(C6396))):I6396),0),0)</f>
        <v>0</v>
      </c>
      <c r="N6397" s="29">
        <f ca="1">IF(C6397&lt;Calculator!$G$27,0,IF(C6397=Calculator!$G$27,Calculator!$G$39,IF(H6397-K6397&lt;=0,IF(D6397&gt;Calculator!$G$39,IF(H6397-K6397+E6397+L6397+M6397+Calculator!$G$39&gt;Calculator!$G$39,Calculator!$G$39-(H6397+E6397+L6397+M6397-K6397),Calculator!$G$39),D6397),0)))</f>
        <v>0</v>
      </c>
    </row>
    <row r="6398" spans="1:14" ht="15.75" thickBot="1">
      <c r="A6398" s="33" t="str">
        <f ca="1">IF(C6398=Calculator!$H$27,"F",IF(Daily!D6398+Daily!H6398=0,IF(D6397+H6397&gt;0,"L",""),""))</f>
        <v/>
      </c>
      <c r="B6398" s="34">
        <v>6397</v>
      </c>
      <c r="C6398" s="19">
        <f t="shared" ca="1" si="397"/>
        <v>52327</v>
      </c>
      <c r="D6398" s="29">
        <f t="shared" ca="1" si="399"/>
        <v>0</v>
      </c>
      <c r="E6398" s="29">
        <f ca="1">IF(C6398&lt;Calculator!$D$26,0,IF(DAY($C6398)=1,IF(D6398-Calculator!$G$24&gt;0,Calculator!$G$24,D6398),0))</f>
        <v>0</v>
      </c>
      <c r="F6398" s="29">
        <f ca="1">IF(E6398&gt;0,D6398*Calculator!$G$22/12,0)</f>
        <v>0</v>
      </c>
      <c r="G6398" s="29">
        <f ca="1">IF(E6398&gt;0,(IFERROR(-PMT(Calculator!$G$22/12,Calculator!$G$23*12,Calculator!$G$20),0))-F6398,0)</f>
        <v>0</v>
      </c>
      <c r="H6398" s="29">
        <f t="shared" ca="1" si="400"/>
        <v>0</v>
      </c>
      <c r="I6398" s="29">
        <f t="shared" ca="1" si="398"/>
        <v>0</v>
      </c>
      <c r="J6398" s="30">
        <f>Calculator!$G$40</f>
        <v>6.5000000000000002E-2</v>
      </c>
      <c r="K6398" s="29">
        <f ca="1">IF(C6398&gt;=Calculator!$G$27,IF(DAY($C6398)=1,Calculator!$G$34/2,IF(DAY($C6398)=15,Calculator!$G$34/2,0)),0)</f>
        <v>0</v>
      </c>
      <c r="L6398" s="29">
        <f ca="1">IF(DAY($C6398)=28,IF(H6398=0,0,Calculator!$G$35),0)</f>
        <v>0</v>
      </c>
      <c r="M6398" s="29">
        <f ca="1">IF(I6398&gt;0,IF(DAY($C6398)=1,SUM(INDIRECT("I"&amp;(ROW(C6397)-DAY(C6397))):I6397),0),0)</f>
        <v>0</v>
      </c>
      <c r="N6398" s="29">
        <f ca="1">IF(C6398&lt;Calculator!$G$27,0,IF(C6398=Calculator!$G$27,Calculator!$G$39,IF(H6398-K6398&lt;=0,IF(D6398&gt;Calculator!$G$39,IF(H6398-K6398+E6398+L6398+M6398+Calculator!$G$39&gt;Calculator!$G$39,Calculator!$G$39-(H6398+E6398+L6398+M6398-K6398),Calculator!$G$39),D6398),0)))</f>
        <v>0</v>
      </c>
    </row>
    <row r="6399" spans="1:14" ht="15.75" thickBot="1">
      <c r="A6399" s="33" t="str">
        <f ca="1">IF(C6399=Calculator!$H$27,"F",IF(Daily!D6399+Daily!H6399=0,IF(D6398+H6398&gt;0,"L",""),""))</f>
        <v/>
      </c>
      <c r="B6399" s="34">
        <v>6398</v>
      </c>
      <c r="C6399" s="19">
        <f t="shared" ca="1" si="397"/>
        <v>52328</v>
      </c>
      <c r="D6399" s="29">
        <f t="shared" ca="1" si="399"/>
        <v>0</v>
      </c>
      <c r="E6399" s="29">
        <f ca="1">IF(C6399&lt;Calculator!$D$26,0,IF(DAY($C6399)=1,IF(D6399-Calculator!$G$24&gt;0,Calculator!$G$24,D6399),0))</f>
        <v>0</v>
      </c>
      <c r="F6399" s="29">
        <f ca="1">IF(E6399&gt;0,D6399*Calculator!$G$22/12,0)</f>
        <v>0</v>
      </c>
      <c r="G6399" s="29">
        <f ca="1">IF(E6399&gt;0,(IFERROR(-PMT(Calculator!$G$22/12,Calculator!$G$23*12,Calculator!$G$20),0))-F6399,0)</f>
        <v>0</v>
      </c>
      <c r="H6399" s="29">
        <f t="shared" ca="1" si="400"/>
        <v>0</v>
      </c>
      <c r="I6399" s="29">
        <f t="shared" ca="1" si="398"/>
        <v>0</v>
      </c>
      <c r="J6399" s="30">
        <f>Calculator!$G$40</f>
        <v>6.5000000000000002E-2</v>
      </c>
      <c r="K6399" s="29">
        <f ca="1">IF(C6399&gt;=Calculator!$G$27,IF(DAY($C6399)=1,Calculator!$G$34/2,IF(DAY($C6399)=15,Calculator!$G$34/2,0)),0)</f>
        <v>0</v>
      </c>
      <c r="L6399" s="29">
        <f ca="1">IF(DAY($C6399)=28,IF(H6399=0,0,Calculator!$G$35),0)</f>
        <v>0</v>
      </c>
      <c r="M6399" s="29">
        <f ca="1">IF(I6399&gt;0,IF(DAY($C6399)=1,SUM(INDIRECT("I"&amp;(ROW(C6398)-DAY(C6398))):I6398),0),0)</f>
        <v>0</v>
      </c>
      <c r="N6399" s="29">
        <f ca="1">IF(C6399&lt;Calculator!$G$27,0,IF(C6399=Calculator!$G$27,Calculator!$G$39,IF(H6399-K6399&lt;=0,IF(D6399&gt;Calculator!$G$39,IF(H6399-K6399+E6399+L6399+M6399+Calculator!$G$39&gt;Calculator!$G$39,Calculator!$G$39-(H6399+E6399+L6399+M6399-K6399),Calculator!$G$39),D6399),0)))</f>
        <v>0</v>
      </c>
    </row>
    <row r="6400" spans="1:14" ht="15.75" thickBot="1">
      <c r="A6400" s="33" t="str">
        <f ca="1">IF(C6400=Calculator!$H$27,"F",IF(Daily!D6400+Daily!H6400=0,IF(D6399+H6399&gt;0,"L",""),""))</f>
        <v/>
      </c>
      <c r="B6400" s="34">
        <v>6399</v>
      </c>
      <c r="C6400" s="19">
        <f t="shared" ca="1" si="397"/>
        <v>52329</v>
      </c>
      <c r="D6400" s="29">
        <f t="shared" ca="1" si="399"/>
        <v>0</v>
      </c>
      <c r="E6400" s="29">
        <f ca="1">IF(C6400&lt;Calculator!$D$26,0,IF(DAY($C6400)=1,IF(D6400-Calculator!$G$24&gt;0,Calculator!$G$24,D6400),0))</f>
        <v>0</v>
      </c>
      <c r="F6400" s="29">
        <f ca="1">IF(E6400&gt;0,D6400*Calculator!$G$22/12,0)</f>
        <v>0</v>
      </c>
      <c r="G6400" s="29">
        <f ca="1">IF(E6400&gt;0,(IFERROR(-PMT(Calculator!$G$22/12,Calculator!$G$23*12,Calculator!$G$20),0))-F6400,0)</f>
        <v>0</v>
      </c>
      <c r="H6400" s="29">
        <f t="shared" ca="1" si="400"/>
        <v>0</v>
      </c>
      <c r="I6400" s="29">
        <f t="shared" ca="1" si="398"/>
        <v>0</v>
      </c>
      <c r="J6400" s="30">
        <f>Calculator!$G$40</f>
        <v>6.5000000000000002E-2</v>
      </c>
      <c r="K6400" s="29">
        <f ca="1">IF(C6400&gt;=Calculator!$G$27,IF(DAY($C6400)=1,Calculator!$G$34/2,IF(DAY($C6400)=15,Calculator!$G$34/2,0)),0)</f>
        <v>0</v>
      </c>
      <c r="L6400" s="29">
        <f ca="1">IF(DAY($C6400)=28,IF(H6400=0,0,Calculator!$G$35),0)</f>
        <v>0</v>
      </c>
      <c r="M6400" s="29">
        <f ca="1">IF(I6400&gt;0,IF(DAY($C6400)=1,SUM(INDIRECT("I"&amp;(ROW(C6399)-DAY(C6399))):I6399),0),0)</f>
        <v>0</v>
      </c>
      <c r="N6400" s="29">
        <f ca="1">IF(C6400&lt;Calculator!$G$27,0,IF(C6400=Calculator!$G$27,Calculator!$G$39,IF(H6400-K6400&lt;=0,IF(D6400&gt;Calculator!$G$39,IF(H6400-K6400+E6400+L6400+M6400+Calculator!$G$39&gt;Calculator!$G$39,Calculator!$G$39-(H6400+E6400+L6400+M6400-K6400),Calculator!$G$39),D6400),0)))</f>
        <v>0</v>
      </c>
    </row>
    <row r="6401" spans="1:14" ht="15.75" thickBot="1">
      <c r="A6401" s="33" t="str">
        <f ca="1">IF(C6401=Calculator!$H$27,"F",IF(Daily!D6401+Daily!H6401=0,IF(D6400+H6400&gt;0,"L",""),""))</f>
        <v/>
      </c>
      <c r="B6401" s="34">
        <v>6400</v>
      </c>
      <c r="C6401" s="19">
        <f t="shared" ca="1" si="397"/>
        <v>52330</v>
      </c>
      <c r="D6401" s="29">
        <f t="shared" ca="1" si="399"/>
        <v>0</v>
      </c>
      <c r="E6401" s="29">
        <f ca="1">IF(C6401&lt;Calculator!$D$26,0,IF(DAY($C6401)=1,IF(D6401-Calculator!$G$24&gt;0,Calculator!$G$24,D6401),0))</f>
        <v>0</v>
      </c>
      <c r="F6401" s="29">
        <f ca="1">IF(E6401&gt;0,D6401*Calculator!$G$22/12,0)</f>
        <v>0</v>
      </c>
      <c r="G6401" s="29">
        <f ca="1">IF(E6401&gt;0,(IFERROR(-PMT(Calculator!$G$22/12,Calculator!$G$23*12,Calculator!$G$20),0))-F6401,0)</f>
        <v>0</v>
      </c>
      <c r="H6401" s="29">
        <f t="shared" ca="1" si="400"/>
        <v>0</v>
      </c>
      <c r="I6401" s="29">
        <f t="shared" ca="1" si="398"/>
        <v>0</v>
      </c>
      <c r="J6401" s="30">
        <f>Calculator!$G$40</f>
        <v>6.5000000000000002E-2</v>
      </c>
      <c r="K6401" s="29">
        <f ca="1">IF(C6401&gt;=Calculator!$G$27,IF(DAY($C6401)=1,Calculator!$G$34/2,IF(DAY($C6401)=15,Calculator!$G$34/2,0)),0)</f>
        <v>0</v>
      </c>
      <c r="L6401" s="29">
        <f ca="1">IF(DAY($C6401)=28,IF(H6401=0,0,Calculator!$G$35),0)</f>
        <v>0</v>
      </c>
      <c r="M6401" s="29">
        <f ca="1">IF(I6401&gt;0,IF(DAY($C6401)=1,SUM(INDIRECT("I"&amp;(ROW(C6400)-DAY(C6400))):I6400),0),0)</f>
        <v>0</v>
      </c>
      <c r="N6401" s="29">
        <f ca="1">IF(C6401&lt;Calculator!$G$27,0,IF(C6401=Calculator!$G$27,Calculator!$G$39,IF(H6401-K6401&lt;=0,IF(D6401&gt;Calculator!$G$39,IF(H6401-K6401+E6401+L6401+M6401+Calculator!$G$39&gt;Calculator!$G$39,Calculator!$G$39-(H6401+E6401+L6401+M6401-K6401),Calculator!$G$39),D6401),0)))</f>
        <v>0</v>
      </c>
    </row>
    <row r="6402" spans="1:14" ht="15.75" thickBot="1">
      <c r="A6402" s="33" t="str">
        <f ca="1">IF(C6402=Calculator!$H$27,"F",IF(Daily!D6402+Daily!H6402=0,IF(D6401+H6401&gt;0,"L",""),""))</f>
        <v/>
      </c>
      <c r="B6402" s="34">
        <v>6401</v>
      </c>
      <c r="C6402" s="19">
        <f t="shared" ca="1" si="397"/>
        <v>52331</v>
      </c>
      <c r="D6402" s="29">
        <f t="shared" ca="1" si="399"/>
        <v>0</v>
      </c>
      <c r="E6402" s="29">
        <f ca="1">IF(C6402&lt;Calculator!$D$26,0,IF(DAY($C6402)=1,IF(D6402-Calculator!$G$24&gt;0,Calculator!$G$24,D6402),0))</f>
        <v>0</v>
      </c>
      <c r="F6402" s="29">
        <f ca="1">IF(E6402&gt;0,D6402*Calculator!$G$22/12,0)</f>
        <v>0</v>
      </c>
      <c r="G6402" s="29">
        <f ca="1">IF(E6402&gt;0,(IFERROR(-PMT(Calculator!$G$22/12,Calculator!$G$23*12,Calculator!$G$20),0))-F6402,0)</f>
        <v>0</v>
      </c>
      <c r="H6402" s="29">
        <f t="shared" ca="1" si="400"/>
        <v>0</v>
      </c>
      <c r="I6402" s="29">
        <f t="shared" ca="1" si="398"/>
        <v>0</v>
      </c>
      <c r="J6402" s="30">
        <f>Calculator!$G$40</f>
        <v>6.5000000000000002E-2</v>
      </c>
      <c r="K6402" s="29">
        <f ca="1">IF(C6402&gt;=Calculator!$G$27,IF(DAY($C6402)=1,Calculator!$G$34/2,IF(DAY($C6402)=15,Calculator!$G$34/2,0)),0)</f>
        <v>0</v>
      </c>
      <c r="L6402" s="29">
        <f ca="1">IF(DAY($C6402)=28,IF(H6402=0,0,Calculator!$G$35),0)</f>
        <v>0</v>
      </c>
      <c r="M6402" s="29">
        <f ca="1">IF(I6402&gt;0,IF(DAY($C6402)=1,SUM(INDIRECT("I"&amp;(ROW(C6401)-DAY(C6401))):I6401),0),0)</f>
        <v>0</v>
      </c>
      <c r="N6402" s="29">
        <f ca="1">IF(C6402&lt;Calculator!$G$27,0,IF(C6402=Calculator!$G$27,Calculator!$G$39,IF(H6402-K6402&lt;=0,IF(D6402&gt;Calculator!$G$39,IF(H6402-K6402+E6402+L6402+M6402+Calculator!$G$39&gt;Calculator!$G$39,Calculator!$G$39-(H6402+E6402+L6402+M6402-K6402),Calculator!$G$39),D6402),0)))</f>
        <v>0</v>
      </c>
    </row>
    <row r="6403" spans="1:14" ht="15.75" thickBot="1">
      <c r="A6403" s="33" t="str">
        <f ca="1">IF(C6403=Calculator!$H$27,"F",IF(Daily!D6403+Daily!H6403=0,IF(D6402+H6402&gt;0,"L",""),""))</f>
        <v/>
      </c>
      <c r="B6403" s="34">
        <v>6402</v>
      </c>
      <c r="C6403" s="19">
        <f t="shared" ref="C6403:C6466" ca="1" si="401">C6402+1</f>
        <v>52332</v>
      </c>
      <c r="D6403" s="29">
        <f t="shared" ca="1" si="399"/>
        <v>0</v>
      </c>
      <c r="E6403" s="29">
        <f ca="1">IF(C6403&lt;Calculator!$D$26,0,IF(DAY($C6403)=1,IF(D6403-Calculator!$G$24&gt;0,Calculator!$G$24,D6403),0))</f>
        <v>0</v>
      </c>
      <c r="F6403" s="29">
        <f ca="1">IF(E6403&gt;0,D6403*Calculator!$G$22/12,0)</f>
        <v>0</v>
      </c>
      <c r="G6403" s="29">
        <f ca="1">IF(E6403&gt;0,(IFERROR(-PMT(Calculator!$G$22/12,Calculator!$G$23*12,Calculator!$G$20),0))-F6403,0)</f>
        <v>0</v>
      </c>
      <c r="H6403" s="29">
        <f t="shared" ca="1" si="400"/>
        <v>0</v>
      </c>
      <c r="I6403" s="29">
        <f t="shared" ref="I6403:I6466" ca="1" si="402">H6403*J6403/365</f>
        <v>0</v>
      </c>
      <c r="J6403" s="30">
        <f>Calculator!$G$40</f>
        <v>6.5000000000000002E-2</v>
      </c>
      <c r="K6403" s="29">
        <f ca="1">IF(C6403&gt;=Calculator!$G$27,IF(DAY($C6403)=1,Calculator!$G$34/2,IF(DAY($C6403)=15,Calculator!$G$34/2,0)),0)</f>
        <v>0</v>
      </c>
      <c r="L6403" s="29">
        <f ca="1">IF(DAY($C6403)=28,IF(H6403=0,0,Calculator!$G$35),0)</f>
        <v>0</v>
      </c>
      <c r="M6403" s="29">
        <f ca="1">IF(I6403&gt;0,IF(DAY($C6403)=1,SUM(INDIRECT("I"&amp;(ROW(C6402)-DAY(C6402))):I6402),0),0)</f>
        <v>0</v>
      </c>
      <c r="N6403" s="29">
        <f ca="1">IF(C6403&lt;Calculator!$G$27,0,IF(C6403=Calculator!$G$27,Calculator!$G$39,IF(H6403-K6403&lt;=0,IF(D6403&gt;Calculator!$G$39,IF(H6403-K6403+E6403+L6403+M6403+Calculator!$G$39&gt;Calculator!$G$39,Calculator!$G$39-(H6403+E6403+L6403+M6403-K6403),Calculator!$G$39),D6403),0)))</f>
        <v>0</v>
      </c>
    </row>
    <row r="6404" spans="1:14" ht="15.75" thickBot="1">
      <c r="A6404" s="33" t="str">
        <f ca="1">IF(C6404=Calculator!$H$27,"F",IF(Daily!D6404+Daily!H6404=0,IF(D6403+H6403&gt;0,"L",""),""))</f>
        <v/>
      </c>
      <c r="B6404" s="34">
        <v>6403</v>
      </c>
      <c r="C6404" s="19">
        <f t="shared" ca="1" si="401"/>
        <v>52333</v>
      </c>
      <c r="D6404" s="29">
        <f t="shared" ref="D6404:D6467" ca="1" si="403">IF(((D6403-G6403)-N6403)&lt;0,0,((D6403-G6403)-N6403))</f>
        <v>0</v>
      </c>
      <c r="E6404" s="29">
        <f ca="1">IF(C6404&lt;Calculator!$D$26,0,IF(DAY($C6404)=1,IF(D6404-Calculator!$G$24&gt;0,Calculator!$G$24,D6404),0))</f>
        <v>0</v>
      </c>
      <c r="F6404" s="29">
        <f ca="1">IF(E6404&gt;0,D6404*Calculator!$G$22/12,0)</f>
        <v>0</v>
      </c>
      <c r="G6404" s="29">
        <f ca="1">IF(E6404&gt;0,(IFERROR(-PMT(Calculator!$G$22/12,Calculator!$G$23*12,Calculator!$G$20),0))-F6404,0)</f>
        <v>0</v>
      </c>
      <c r="H6404" s="29">
        <f t="shared" ref="H6404:H6467" ca="1" si="404">IF((H6403-K6403+SUM(L6403:N6403)+E6403)&lt;0,0,(H6403-K6403+SUM(L6403:N6403)+E6403))</f>
        <v>0</v>
      </c>
      <c r="I6404" s="29">
        <f t="shared" ca="1" si="402"/>
        <v>0</v>
      </c>
      <c r="J6404" s="30">
        <f>Calculator!$G$40</f>
        <v>6.5000000000000002E-2</v>
      </c>
      <c r="K6404" s="29">
        <f ca="1">IF(C6404&gt;=Calculator!$G$27,IF(DAY($C6404)=1,Calculator!$G$34/2,IF(DAY($C6404)=15,Calculator!$G$34/2,0)),0)</f>
        <v>0</v>
      </c>
      <c r="L6404" s="29">
        <f ca="1">IF(DAY($C6404)=28,IF(H6404=0,0,Calculator!$G$35),0)</f>
        <v>0</v>
      </c>
      <c r="M6404" s="29">
        <f ca="1">IF(I6404&gt;0,IF(DAY($C6404)=1,SUM(INDIRECT("I"&amp;(ROW(C6403)-DAY(C6403))):I6403),0),0)</f>
        <v>0</v>
      </c>
      <c r="N6404" s="29">
        <f ca="1">IF(C6404&lt;Calculator!$G$27,0,IF(C6404=Calculator!$G$27,Calculator!$G$39,IF(H6404-K6404&lt;=0,IF(D6404&gt;Calculator!$G$39,IF(H6404-K6404+E6404+L6404+M6404+Calculator!$G$39&gt;Calculator!$G$39,Calculator!$G$39-(H6404+E6404+L6404+M6404-K6404),Calculator!$G$39),D6404),0)))</f>
        <v>0</v>
      </c>
    </row>
    <row r="6405" spans="1:14" ht="15.75" thickBot="1">
      <c r="A6405" s="33" t="str">
        <f ca="1">IF(C6405=Calculator!$H$27,"F",IF(Daily!D6405+Daily!H6405=0,IF(D6404+H6404&gt;0,"L",""),""))</f>
        <v/>
      </c>
      <c r="B6405" s="34">
        <v>6404</v>
      </c>
      <c r="C6405" s="19">
        <f t="shared" ca="1" si="401"/>
        <v>52334</v>
      </c>
      <c r="D6405" s="29">
        <f t="shared" ca="1" si="403"/>
        <v>0</v>
      </c>
      <c r="E6405" s="29">
        <f ca="1">IF(C6405&lt;Calculator!$D$26,0,IF(DAY($C6405)=1,IF(D6405-Calculator!$G$24&gt;0,Calculator!$G$24,D6405),0))</f>
        <v>0</v>
      </c>
      <c r="F6405" s="29">
        <f ca="1">IF(E6405&gt;0,D6405*Calculator!$G$22/12,0)</f>
        <v>0</v>
      </c>
      <c r="G6405" s="29">
        <f ca="1">IF(E6405&gt;0,(IFERROR(-PMT(Calculator!$G$22/12,Calculator!$G$23*12,Calculator!$G$20),0))-F6405,0)</f>
        <v>0</v>
      </c>
      <c r="H6405" s="29">
        <f t="shared" ca="1" si="404"/>
        <v>0</v>
      </c>
      <c r="I6405" s="29">
        <f t="shared" ca="1" si="402"/>
        <v>0</v>
      </c>
      <c r="J6405" s="30">
        <f>Calculator!$G$40</f>
        <v>6.5000000000000002E-2</v>
      </c>
      <c r="K6405" s="29">
        <f ca="1">IF(C6405&gt;=Calculator!$G$27,IF(DAY($C6405)=1,Calculator!$G$34/2,IF(DAY($C6405)=15,Calculator!$G$34/2,0)),0)</f>
        <v>0</v>
      </c>
      <c r="L6405" s="29">
        <f ca="1">IF(DAY($C6405)=28,IF(H6405=0,0,Calculator!$G$35),0)</f>
        <v>0</v>
      </c>
      <c r="M6405" s="29">
        <f ca="1">IF(I6405&gt;0,IF(DAY($C6405)=1,SUM(INDIRECT("I"&amp;(ROW(C6404)-DAY(C6404))):I6404),0),0)</f>
        <v>0</v>
      </c>
      <c r="N6405" s="29">
        <f ca="1">IF(C6405&lt;Calculator!$G$27,0,IF(C6405=Calculator!$G$27,Calculator!$G$39,IF(H6405-K6405&lt;=0,IF(D6405&gt;Calculator!$G$39,IF(H6405-K6405+E6405+L6405+M6405+Calculator!$G$39&gt;Calculator!$G$39,Calculator!$G$39-(H6405+E6405+L6405+M6405-K6405),Calculator!$G$39),D6405),0)))</f>
        <v>0</v>
      </c>
    </row>
    <row r="6406" spans="1:14" ht="15.75" thickBot="1">
      <c r="A6406" s="33" t="str">
        <f ca="1">IF(C6406=Calculator!$H$27,"F",IF(Daily!D6406+Daily!H6406=0,IF(D6405+H6405&gt;0,"L",""),""))</f>
        <v/>
      </c>
      <c r="B6406" s="34">
        <v>6405</v>
      </c>
      <c r="C6406" s="19">
        <f t="shared" ca="1" si="401"/>
        <v>52335</v>
      </c>
      <c r="D6406" s="29">
        <f t="shared" ca="1" si="403"/>
        <v>0</v>
      </c>
      <c r="E6406" s="29">
        <f ca="1">IF(C6406&lt;Calculator!$D$26,0,IF(DAY($C6406)=1,IF(D6406-Calculator!$G$24&gt;0,Calculator!$G$24,D6406),0))</f>
        <v>0</v>
      </c>
      <c r="F6406" s="29">
        <f ca="1">IF(E6406&gt;0,D6406*Calculator!$G$22/12,0)</f>
        <v>0</v>
      </c>
      <c r="G6406" s="29">
        <f ca="1">IF(E6406&gt;0,(IFERROR(-PMT(Calculator!$G$22/12,Calculator!$G$23*12,Calculator!$G$20),0))-F6406,0)</f>
        <v>0</v>
      </c>
      <c r="H6406" s="29">
        <f t="shared" ca="1" si="404"/>
        <v>0</v>
      </c>
      <c r="I6406" s="29">
        <f t="shared" ca="1" si="402"/>
        <v>0</v>
      </c>
      <c r="J6406" s="30">
        <f>Calculator!$G$40</f>
        <v>6.5000000000000002E-2</v>
      </c>
      <c r="K6406" s="29">
        <f ca="1">IF(C6406&gt;=Calculator!$G$27,IF(DAY($C6406)=1,Calculator!$G$34/2,IF(DAY($C6406)=15,Calculator!$G$34/2,0)),0)</f>
        <v>0</v>
      </c>
      <c r="L6406" s="29">
        <f ca="1">IF(DAY($C6406)=28,IF(H6406=0,0,Calculator!$G$35),0)</f>
        <v>0</v>
      </c>
      <c r="M6406" s="29">
        <f ca="1">IF(I6406&gt;0,IF(DAY($C6406)=1,SUM(INDIRECT("I"&amp;(ROW(C6405)-DAY(C6405))):I6405),0),0)</f>
        <v>0</v>
      </c>
      <c r="N6406" s="29">
        <f ca="1">IF(C6406&lt;Calculator!$G$27,0,IF(C6406=Calculator!$G$27,Calculator!$G$39,IF(H6406-K6406&lt;=0,IF(D6406&gt;Calculator!$G$39,IF(H6406-K6406+E6406+L6406+M6406+Calculator!$G$39&gt;Calculator!$G$39,Calculator!$G$39-(H6406+E6406+L6406+M6406-K6406),Calculator!$G$39),D6406),0)))</f>
        <v>0</v>
      </c>
    </row>
    <row r="6407" spans="1:14" ht="15.75" thickBot="1">
      <c r="A6407" s="33" t="str">
        <f ca="1">IF(C6407=Calculator!$H$27,"F",IF(Daily!D6407+Daily!H6407=0,IF(D6406+H6406&gt;0,"L",""),""))</f>
        <v/>
      </c>
      <c r="B6407" s="34">
        <v>6406</v>
      </c>
      <c r="C6407" s="19">
        <f t="shared" ca="1" si="401"/>
        <v>52336</v>
      </c>
      <c r="D6407" s="29">
        <f t="shared" ca="1" si="403"/>
        <v>0</v>
      </c>
      <c r="E6407" s="29">
        <f ca="1">IF(C6407&lt;Calculator!$D$26,0,IF(DAY($C6407)=1,IF(D6407-Calculator!$G$24&gt;0,Calculator!$G$24,D6407),0))</f>
        <v>0</v>
      </c>
      <c r="F6407" s="29">
        <f ca="1">IF(E6407&gt;0,D6407*Calculator!$G$22/12,0)</f>
        <v>0</v>
      </c>
      <c r="G6407" s="29">
        <f ca="1">IF(E6407&gt;0,(IFERROR(-PMT(Calculator!$G$22/12,Calculator!$G$23*12,Calculator!$G$20),0))-F6407,0)</f>
        <v>0</v>
      </c>
      <c r="H6407" s="29">
        <f t="shared" ca="1" si="404"/>
        <v>0</v>
      </c>
      <c r="I6407" s="29">
        <f t="shared" ca="1" si="402"/>
        <v>0</v>
      </c>
      <c r="J6407" s="30">
        <f>Calculator!$G$40</f>
        <v>6.5000000000000002E-2</v>
      </c>
      <c r="K6407" s="29">
        <f ca="1">IF(C6407&gt;=Calculator!$G$27,IF(DAY($C6407)=1,Calculator!$G$34/2,IF(DAY($C6407)=15,Calculator!$G$34/2,0)),0)</f>
        <v>4500</v>
      </c>
      <c r="L6407" s="29">
        <f ca="1">IF(DAY($C6407)=28,IF(H6407=0,0,Calculator!$G$35),0)</f>
        <v>0</v>
      </c>
      <c r="M6407" s="29">
        <f ca="1">IF(I6407&gt;0,IF(DAY($C6407)=1,SUM(INDIRECT("I"&amp;(ROW(C6406)-DAY(C6406))):I6406),0),0)</f>
        <v>0</v>
      </c>
      <c r="N6407" s="29">
        <f ca="1">IF(C6407&lt;Calculator!$G$27,0,IF(C6407=Calculator!$G$27,Calculator!$G$39,IF(H6407-K6407&lt;=0,IF(D6407&gt;Calculator!$G$39,IF(H6407-K6407+E6407+L6407+M6407+Calculator!$G$39&gt;Calculator!$G$39,Calculator!$G$39-(H6407+E6407+L6407+M6407-K6407),Calculator!$G$39),D6407),0)))</f>
        <v>0</v>
      </c>
    </row>
    <row r="6408" spans="1:14" ht="15.75" thickBot="1">
      <c r="A6408" s="33" t="str">
        <f ca="1">IF(C6408=Calculator!$H$27,"F",IF(Daily!D6408+Daily!H6408=0,IF(D6407+H6407&gt;0,"L",""),""))</f>
        <v/>
      </c>
      <c r="B6408" s="34">
        <v>6407</v>
      </c>
      <c r="C6408" s="19">
        <f t="shared" ca="1" si="401"/>
        <v>52337</v>
      </c>
      <c r="D6408" s="29">
        <f t="shared" ca="1" si="403"/>
        <v>0</v>
      </c>
      <c r="E6408" s="29">
        <f ca="1">IF(C6408&lt;Calculator!$D$26,0,IF(DAY($C6408)=1,IF(D6408-Calculator!$G$24&gt;0,Calculator!$G$24,D6408),0))</f>
        <v>0</v>
      </c>
      <c r="F6408" s="29">
        <f ca="1">IF(E6408&gt;0,D6408*Calculator!$G$22/12,0)</f>
        <v>0</v>
      </c>
      <c r="G6408" s="29">
        <f ca="1">IF(E6408&gt;0,(IFERROR(-PMT(Calculator!$G$22/12,Calculator!$G$23*12,Calculator!$G$20),0))-F6408,0)</f>
        <v>0</v>
      </c>
      <c r="H6408" s="29">
        <f t="shared" ca="1" si="404"/>
        <v>0</v>
      </c>
      <c r="I6408" s="29">
        <f t="shared" ca="1" si="402"/>
        <v>0</v>
      </c>
      <c r="J6408" s="30">
        <f>Calculator!$G$40</f>
        <v>6.5000000000000002E-2</v>
      </c>
      <c r="K6408" s="29">
        <f ca="1">IF(C6408&gt;=Calculator!$G$27,IF(DAY($C6408)=1,Calculator!$G$34/2,IF(DAY($C6408)=15,Calculator!$G$34/2,0)),0)</f>
        <v>0</v>
      </c>
      <c r="L6408" s="29">
        <f ca="1">IF(DAY($C6408)=28,IF(H6408=0,0,Calculator!$G$35),0)</f>
        <v>0</v>
      </c>
      <c r="M6408" s="29">
        <f ca="1">IF(I6408&gt;0,IF(DAY($C6408)=1,SUM(INDIRECT("I"&amp;(ROW(C6407)-DAY(C6407))):I6407),0),0)</f>
        <v>0</v>
      </c>
      <c r="N6408" s="29">
        <f ca="1">IF(C6408&lt;Calculator!$G$27,0,IF(C6408=Calculator!$G$27,Calculator!$G$39,IF(H6408-K6408&lt;=0,IF(D6408&gt;Calculator!$G$39,IF(H6408-K6408+E6408+L6408+M6408+Calculator!$G$39&gt;Calculator!$G$39,Calculator!$G$39-(H6408+E6408+L6408+M6408-K6408),Calculator!$G$39),D6408),0)))</f>
        <v>0</v>
      </c>
    </row>
    <row r="6409" spans="1:14" ht="15.75" thickBot="1">
      <c r="A6409" s="33" t="str">
        <f ca="1">IF(C6409=Calculator!$H$27,"F",IF(Daily!D6409+Daily!H6409=0,IF(D6408+H6408&gt;0,"L",""),""))</f>
        <v/>
      </c>
      <c r="B6409" s="34">
        <v>6408</v>
      </c>
      <c r="C6409" s="19">
        <f t="shared" ca="1" si="401"/>
        <v>52338</v>
      </c>
      <c r="D6409" s="29">
        <f t="shared" ca="1" si="403"/>
        <v>0</v>
      </c>
      <c r="E6409" s="29">
        <f ca="1">IF(C6409&lt;Calculator!$D$26,0,IF(DAY($C6409)=1,IF(D6409-Calculator!$G$24&gt;0,Calculator!$G$24,D6409),0))</f>
        <v>0</v>
      </c>
      <c r="F6409" s="29">
        <f ca="1">IF(E6409&gt;0,D6409*Calculator!$G$22/12,0)</f>
        <v>0</v>
      </c>
      <c r="G6409" s="29">
        <f ca="1">IF(E6409&gt;0,(IFERROR(-PMT(Calculator!$G$22/12,Calculator!$G$23*12,Calculator!$G$20),0))-F6409,0)</f>
        <v>0</v>
      </c>
      <c r="H6409" s="29">
        <f t="shared" ca="1" si="404"/>
        <v>0</v>
      </c>
      <c r="I6409" s="29">
        <f t="shared" ca="1" si="402"/>
        <v>0</v>
      </c>
      <c r="J6409" s="30">
        <f>Calculator!$G$40</f>
        <v>6.5000000000000002E-2</v>
      </c>
      <c r="K6409" s="29">
        <f ca="1">IF(C6409&gt;=Calculator!$G$27,IF(DAY($C6409)=1,Calculator!$G$34/2,IF(DAY($C6409)=15,Calculator!$G$34/2,0)),0)</f>
        <v>0</v>
      </c>
      <c r="L6409" s="29">
        <f ca="1">IF(DAY($C6409)=28,IF(H6409=0,0,Calculator!$G$35),0)</f>
        <v>0</v>
      </c>
      <c r="M6409" s="29">
        <f ca="1">IF(I6409&gt;0,IF(DAY($C6409)=1,SUM(INDIRECT("I"&amp;(ROW(C6408)-DAY(C6408))):I6408),0),0)</f>
        <v>0</v>
      </c>
      <c r="N6409" s="29">
        <f ca="1">IF(C6409&lt;Calculator!$G$27,0,IF(C6409=Calculator!$G$27,Calculator!$G$39,IF(H6409-K6409&lt;=0,IF(D6409&gt;Calculator!$G$39,IF(H6409-K6409+E6409+L6409+M6409+Calculator!$G$39&gt;Calculator!$G$39,Calculator!$G$39-(H6409+E6409+L6409+M6409-K6409),Calculator!$G$39),D6409),0)))</f>
        <v>0</v>
      </c>
    </row>
    <row r="6410" spans="1:14" ht="15.75" thickBot="1">
      <c r="A6410" s="33" t="str">
        <f ca="1">IF(C6410=Calculator!$H$27,"F",IF(Daily!D6410+Daily!H6410=0,IF(D6409+H6409&gt;0,"L",""),""))</f>
        <v/>
      </c>
      <c r="B6410" s="34">
        <v>6409</v>
      </c>
      <c r="C6410" s="19">
        <f t="shared" ca="1" si="401"/>
        <v>52339</v>
      </c>
      <c r="D6410" s="29">
        <f t="shared" ca="1" si="403"/>
        <v>0</v>
      </c>
      <c r="E6410" s="29">
        <f ca="1">IF(C6410&lt;Calculator!$D$26,0,IF(DAY($C6410)=1,IF(D6410-Calculator!$G$24&gt;0,Calculator!$G$24,D6410),0))</f>
        <v>0</v>
      </c>
      <c r="F6410" s="29">
        <f ca="1">IF(E6410&gt;0,D6410*Calculator!$G$22/12,0)</f>
        <v>0</v>
      </c>
      <c r="G6410" s="29">
        <f ca="1">IF(E6410&gt;0,(IFERROR(-PMT(Calculator!$G$22/12,Calculator!$G$23*12,Calculator!$G$20),0))-F6410,0)</f>
        <v>0</v>
      </c>
      <c r="H6410" s="29">
        <f t="shared" ca="1" si="404"/>
        <v>0</v>
      </c>
      <c r="I6410" s="29">
        <f t="shared" ca="1" si="402"/>
        <v>0</v>
      </c>
      <c r="J6410" s="30">
        <f>Calculator!$G$40</f>
        <v>6.5000000000000002E-2</v>
      </c>
      <c r="K6410" s="29">
        <f ca="1">IF(C6410&gt;=Calculator!$G$27,IF(DAY($C6410)=1,Calculator!$G$34/2,IF(DAY($C6410)=15,Calculator!$G$34/2,0)),0)</f>
        <v>0</v>
      </c>
      <c r="L6410" s="29">
        <f ca="1">IF(DAY($C6410)=28,IF(H6410=0,0,Calculator!$G$35),0)</f>
        <v>0</v>
      </c>
      <c r="M6410" s="29">
        <f ca="1">IF(I6410&gt;0,IF(DAY($C6410)=1,SUM(INDIRECT("I"&amp;(ROW(C6409)-DAY(C6409))):I6409),0),0)</f>
        <v>0</v>
      </c>
      <c r="N6410" s="29">
        <f ca="1">IF(C6410&lt;Calculator!$G$27,0,IF(C6410=Calculator!$G$27,Calculator!$G$39,IF(H6410-K6410&lt;=0,IF(D6410&gt;Calculator!$G$39,IF(H6410-K6410+E6410+L6410+M6410+Calculator!$G$39&gt;Calculator!$G$39,Calculator!$G$39-(H6410+E6410+L6410+M6410-K6410),Calculator!$G$39),D6410),0)))</f>
        <v>0</v>
      </c>
    </row>
    <row r="6411" spans="1:14" ht="15.75" thickBot="1">
      <c r="A6411" s="33" t="str">
        <f ca="1">IF(C6411=Calculator!$H$27,"F",IF(Daily!D6411+Daily!H6411=0,IF(D6410+H6410&gt;0,"L",""),""))</f>
        <v/>
      </c>
      <c r="B6411" s="34">
        <v>6410</v>
      </c>
      <c r="C6411" s="19">
        <f t="shared" ca="1" si="401"/>
        <v>52340</v>
      </c>
      <c r="D6411" s="29">
        <f t="shared" ca="1" si="403"/>
        <v>0</v>
      </c>
      <c r="E6411" s="29">
        <f ca="1">IF(C6411&lt;Calculator!$D$26,0,IF(DAY($C6411)=1,IF(D6411-Calculator!$G$24&gt;0,Calculator!$G$24,D6411),0))</f>
        <v>0</v>
      </c>
      <c r="F6411" s="29">
        <f ca="1">IF(E6411&gt;0,D6411*Calculator!$G$22/12,0)</f>
        <v>0</v>
      </c>
      <c r="G6411" s="29">
        <f ca="1">IF(E6411&gt;0,(IFERROR(-PMT(Calculator!$G$22/12,Calculator!$G$23*12,Calculator!$G$20),0))-F6411,0)</f>
        <v>0</v>
      </c>
      <c r="H6411" s="29">
        <f t="shared" ca="1" si="404"/>
        <v>0</v>
      </c>
      <c r="I6411" s="29">
        <f t="shared" ca="1" si="402"/>
        <v>0</v>
      </c>
      <c r="J6411" s="30">
        <f>Calculator!$G$40</f>
        <v>6.5000000000000002E-2</v>
      </c>
      <c r="K6411" s="29">
        <f ca="1">IF(C6411&gt;=Calculator!$G$27,IF(DAY($C6411)=1,Calculator!$G$34/2,IF(DAY($C6411)=15,Calculator!$G$34/2,0)),0)</f>
        <v>0</v>
      </c>
      <c r="L6411" s="29">
        <f ca="1">IF(DAY($C6411)=28,IF(H6411=0,0,Calculator!$G$35),0)</f>
        <v>0</v>
      </c>
      <c r="M6411" s="29">
        <f ca="1">IF(I6411&gt;0,IF(DAY($C6411)=1,SUM(INDIRECT("I"&amp;(ROW(C6410)-DAY(C6410))):I6410),0),0)</f>
        <v>0</v>
      </c>
      <c r="N6411" s="29">
        <f ca="1">IF(C6411&lt;Calculator!$G$27,0,IF(C6411=Calculator!$G$27,Calculator!$G$39,IF(H6411-K6411&lt;=0,IF(D6411&gt;Calculator!$G$39,IF(H6411-K6411+E6411+L6411+M6411+Calculator!$G$39&gt;Calculator!$G$39,Calculator!$G$39-(H6411+E6411+L6411+M6411-K6411),Calculator!$G$39),D6411),0)))</f>
        <v>0</v>
      </c>
    </row>
    <row r="6412" spans="1:14" ht="15.75" thickBot="1">
      <c r="A6412" s="33" t="str">
        <f ca="1">IF(C6412=Calculator!$H$27,"F",IF(Daily!D6412+Daily!H6412=0,IF(D6411+H6411&gt;0,"L",""),""))</f>
        <v/>
      </c>
      <c r="B6412" s="34">
        <v>6411</v>
      </c>
      <c r="C6412" s="19">
        <f t="shared" ca="1" si="401"/>
        <v>52341</v>
      </c>
      <c r="D6412" s="29">
        <f t="shared" ca="1" si="403"/>
        <v>0</v>
      </c>
      <c r="E6412" s="29">
        <f ca="1">IF(C6412&lt;Calculator!$D$26,0,IF(DAY($C6412)=1,IF(D6412-Calculator!$G$24&gt;0,Calculator!$G$24,D6412),0))</f>
        <v>0</v>
      </c>
      <c r="F6412" s="29">
        <f ca="1">IF(E6412&gt;0,D6412*Calculator!$G$22/12,0)</f>
        <v>0</v>
      </c>
      <c r="G6412" s="29">
        <f ca="1">IF(E6412&gt;0,(IFERROR(-PMT(Calculator!$G$22/12,Calculator!$G$23*12,Calculator!$G$20),0))-F6412,0)</f>
        <v>0</v>
      </c>
      <c r="H6412" s="29">
        <f t="shared" ca="1" si="404"/>
        <v>0</v>
      </c>
      <c r="I6412" s="29">
        <f t="shared" ca="1" si="402"/>
        <v>0</v>
      </c>
      <c r="J6412" s="30">
        <f>Calculator!$G$40</f>
        <v>6.5000000000000002E-2</v>
      </c>
      <c r="K6412" s="29">
        <f ca="1">IF(C6412&gt;=Calculator!$G$27,IF(DAY($C6412)=1,Calculator!$G$34/2,IF(DAY($C6412)=15,Calculator!$G$34/2,0)),0)</f>
        <v>0</v>
      </c>
      <c r="L6412" s="29">
        <f ca="1">IF(DAY($C6412)=28,IF(H6412=0,0,Calculator!$G$35),0)</f>
        <v>0</v>
      </c>
      <c r="M6412" s="29">
        <f ca="1">IF(I6412&gt;0,IF(DAY($C6412)=1,SUM(INDIRECT("I"&amp;(ROW(C6411)-DAY(C6411))):I6411),0),0)</f>
        <v>0</v>
      </c>
      <c r="N6412" s="29">
        <f ca="1">IF(C6412&lt;Calculator!$G$27,0,IF(C6412=Calculator!$G$27,Calculator!$G$39,IF(H6412-K6412&lt;=0,IF(D6412&gt;Calculator!$G$39,IF(H6412-K6412+E6412+L6412+M6412+Calculator!$G$39&gt;Calculator!$G$39,Calculator!$G$39-(H6412+E6412+L6412+M6412-K6412),Calculator!$G$39),D6412),0)))</f>
        <v>0</v>
      </c>
    </row>
    <row r="6413" spans="1:14" ht="15.75" thickBot="1">
      <c r="A6413" s="33" t="str">
        <f ca="1">IF(C6413=Calculator!$H$27,"F",IF(Daily!D6413+Daily!H6413=0,IF(D6412+H6412&gt;0,"L",""),""))</f>
        <v/>
      </c>
      <c r="B6413" s="34">
        <v>6412</v>
      </c>
      <c r="C6413" s="19">
        <f t="shared" ca="1" si="401"/>
        <v>52342</v>
      </c>
      <c r="D6413" s="29">
        <f t="shared" ca="1" si="403"/>
        <v>0</v>
      </c>
      <c r="E6413" s="29">
        <f ca="1">IF(C6413&lt;Calculator!$D$26,0,IF(DAY($C6413)=1,IF(D6413-Calculator!$G$24&gt;0,Calculator!$G$24,D6413),0))</f>
        <v>0</v>
      </c>
      <c r="F6413" s="29">
        <f ca="1">IF(E6413&gt;0,D6413*Calculator!$G$22/12,0)</f>
        <v>0</v>
      </c>
      <c r="G6413" s="29">
        <f ca="1">IF(E6413&gt;0,(IFERROR(-PMT(Calculator!$G$22/12,Calculator!$G$23*12,Calculator!$G$20),0))-F6413,0)</f>
        <v>0</v>
      </c>
      <c r="H6413" s="29">
        <f t="shared" ca="1" si="404"/>
        <v>0</v>
      </c>
      <c r="I6413" s="29">
        <f t="shared" ca="1" si="402"/>
        <v>0</v>
      </c>
      <c r="J6413" s="30">
        <f>Calculator!$G$40</f>
        <v>6.5000000000000002E-2</v>
      </c>
      <c r="K6413" s="29">
        <f ca="1">IF(C6413&gt;=Calculator!$G$27,IF(DAY($C6413)=1,Calculator!$G$34/2,IF(DAY($C6413)=15,Calculator!$G$34/2,0)),0)</f>
        <v>0</v>
      </c>
      <c r="L6413" s="29">
        <f ca="1">IF(DAY($C6413)=28,IF(H6413=0,0,Calculator!$G$35),0)</f>
        <v>0</v>
      </c>
      <c r="M6413" s="29">
        <f ca="1">IF(I6413&gt;0,IF(DAY($C6413)=1,SUM(INDIRECT("I"&amp;(ROW(C6412)-DAY(C6412))):I6412),0),0)</f>
        <v>0</v>
      </c>
      <c r="N6413" s="29">
        <f ca="1">IF(C6413&lt;Calculator!$G$27,0,IF(C6413=Calculator!$G$27,Calculator!$G$39,IF(H6413-K6413&lt;=0,IF(D6413&gt;Calculator!$G$39,IF(H6413-K6413+E6413+L6413+M6413+Calculator!$G$39&gt;Calculator!$G$39,Calculator!$G$39-(H6413+E6413+L6413+M6413-K6413),Calculator!$G$39),D6413),0)))</f>
        <v>0</v>
      </c>
    </row>
    <row r="6414" spans="1:14" ht="15.75" thickBot="1">
      <c r="A6414" s="33" t="str">
        <f ca="1">IF(C6414=Calculator!$H$27,"F",IF(Daily!D6414+Daily!H6414=0,IF(D6413+H6413&gt;0,"L",""),""))</f>
        <v/>
      </c>
      <c r="B6414" s="34">
        <v>6413</v>
      </c>
      <c r="C6414" s="19">
        <f t="shared" ca="1" si="401"/>
        <v>52343</v>
      </c>
      <c r="D6414" s="29">
        <f t="shared" ca="1" si="403"/>
        <v>0</v>
      </c>
      <c r="E6414" s="29">
        <f ca="1">IF(C6414&lt;Calculator!$D$26,0,IF(DAY($C6414)=1,IF(D6414-Calculator!$G$24&gt;0,Calculator!$G$24,D6414),0))</f>
        <v>0</v>
      </c>
      <c r="F6414" s="29">
        <f ca="1">IF(E6414&gt;0,D6414*Calculator!$G$22/12,0)</f>
        <v>0</v>
      </c>
      <c r="G6414" s="29">
        <f ca="1">IF(E6414&gt;0,(IFERROR(-PMT(Calculator!$G$22/12,Calculator!$G$23*12,Calculator!$G$20),0))-F6414,0)</f>
        <v>0</v>
      </c>
      <c r="H6414" s="29">
        <f t="shared" ca="1" si="404"/>
        <v>0</v>
      </c>
      <c r="I6414" s="29">
        <f t="shared" ca="1" si="402"/>
        <v>0</v>
      </c>
      <c r="J6414" s="30">
        <f>Calculator!$G$40</f>
        <v>6.5000000000000002E-2</v>
      </c>
      <c r="K6414" s="29">
        <f ca="1">IF(C6414&gt;=Calculator!$G$27,IF(DAY($C6414)=1,Calculator!$G$34/2,IF(DAY($C6414)=15,Calculator!$G$34/2,0)),0)</f>
        <v>0</v>
      </c>
      <c r="L6414" s="29">
        <f ca="1">IF(DAY($C6414)=28,IF(H6414=0,0,Calculator!$G$35),0)</f>
        <v>0</v>
      </c>
      <c r="M6414" s="29">
        <f ca="1">IF(I6414&gt;0,IF(DAY($C6414)=1,SUM(INDIRECT("I"&amp;(ROW(C6413)-DAY(C6413))):I6413),0),0)</f>
        <v>0</v>
      </c>
      <c r="N6414" s="29">
        <f ca="1">IF(C6414&lt;Calculator!$G$27,0,IF(C6414=Calculator!$G$27,Calculator!$G$39,IF(H6414-K6414&lt;=0,IF(D6414&gt;Calculator!$G$39,IF(H6414-K6414+E6414+L6414+M6414+Calculator!$G$39&gt;Calculator!$G$39,Calculator!$G$39-(H6414+E6414+L6414+M6414-K6414),Calculator!$G$39),D6414),0)))</f>
        <v>0</v>
      </c>
    </row>
    <row r="6415" spans="1:14" ht="15.75" thickBot="1">
      <c r="A6415" s="33" t="str">
        <f ca="1">IF(C6415=Calculator!$H$27,"F",IF(Daily!D6415+Daily!H6415=0,IF(D6414+H6414&gt;0,"L",""),""))</f>
        <v/>
      </c>
      <c r="B6415" s="34">
        <v>6414</v>
      </c>
      <c r="C6415" s="19">
        <f t="shared" ca="1" si="401"/>
        <v>52344</v>
      </c>
      <c r="D6415" s="29">
        <f t="shared" ca="1" si="403"/>
        <v>0</v>
      </c>
      <c r="E6415" s="29">
        <f ca="1">IF(C6415&lt;Calculator!$D$26,0,IF(DAY($C6415)=1,IF(D6415-Calculator!$G$24&gt;0,Calculator!$G$24,D6415),0))</f>
        <v>0</v>
      </c>
      <c r="F6415" s="29">
        <f ca="1">IF(E6415&gt;0,D6415*Calculator!$G$22/12,0)</f>
        <v>0</v>
      </c>
      <c r="G6415" s="29">
        <f ca="1">IF(E6415&gt;0,(IFERROR(-PMT(Calculator!$G$22/12,Calculator!$G$23*12,Calculator!$G$20),0))-F6415,0)</f>
        <v>0</v>
      </c>
      <c r="H6415" s="29">
        <f t="shared" ca="1" si="404"/>
        <v>0</v>
      </c>
      <c r="I6415" s="29">
        <f t="shared" ca="1" si="402"/>
        <v>0</v>
      </c>
      <c r="J6415" s="30">
        <f>Calculator!$G$40</f>
        <v>6.5000000000000002E-2</v>
      </c>
      <c r="K6415" s="29">
        <f ca="1">IF(C6415&gt;=Calculator!$G$27,IF(DAY($C6415)=1,Calculator!$G$34/2,IF(DAY($C6415)=15,Calculator!$G$34/2,0)),0)</f>
        <v>0</v>
      </c>
      <c r="L6415" s="29">
        <f ca="1">IF(DAY($C6415)=28,IF(H6415=0,0,Calculator!$G$35),0)</f>
        <v>0</v>
      </c>
      <c r="M6415" s="29">
        <f ca="1">IF(I6415&gt;0,IF(DAY($C6415)=1,SUM(INDIRECT("I"&amp;(ROW(C6414)-DAY(C6414))):I6414),0),0)</f>
        <v>0</v>
      </c>
      <c r="N6415" s="29">
        <f ca="1">IF(C6415&lt;Calculator!$G$27,0,IF(C6415=Calculator!$G$27,Calculator!$G$39,IF(H6415-K6415&lt;=0,IF(D6415&gt;Calculator!$G$39,IF(H6415-K6415+E6415+L6415+M6415+Calculator!$G$39&gt;Calculator!$G$39,Calculator!$G$39-(H6415+E6415+L6415+M6415-K6415),Calculator!$G$39),D6415),0)))</f>
        <v>0</v>
      </c>
    </row>
    <row r="6416" spans="1:14" ht="15.75" thickBot="1">
      <c r="A6416" s="33" t="str">
        <f ca="1">IF(C6416=Calculator!$H$27,"F",IF(Daily!D6416+Daily!H6416=0,IF(D6415+H6415&gt;0,"L",""),""))</f>
        <v/>
      </c>
      <c r="B6416" s="34">
        <v>6415</v>
      </c>
      <c r="C6416" s="19">
        <f t="shared" ca="1" si="401"/>
        <v>52345</v>
      </c>
      <c r="D6416" s="29">
        <f t="shared" ca="1" si="403"/>
        <v>0</v>
      </c>
      <c r="E6416" s="29">
        <f ca="1">IF(C6416&lt;Calculator!$D$26,0,IF(DAY($C6416)=1,IF(D6416-Calculator!$G$24&gt;0,Calculator!$G$24,D6416),0))</f>
        <v>0</v>
      </c>
      <c r="F6416" s="29">
        <f ca="1">IF(E6416&gt;0,D6416*Calculator!$G$22/12,0)</f>
        <v>0</v>
      </c>
      <c r="G6416" s="29">
        <f ca="1">IF(E6416&gt;0,(IFERROR(-PMT(Calculator!$G$22/12,Calculator!$G$23*12,Calculator!$G$20),0))-F6416,0)</f>
        <v>0</v>
      </c>
      <c r="H6416" s="29">
        <f t="shared" ca="1" si="404"/>
        <v>0</v>
      </c>
      <c r="I6416" s="29">
        <f t="shared" ca="1" si="402"/>
        <v>0</v>
      </c>
      <c r="J6416" s="30">
        <f>Calculator!$G$40</f>
        <v>6.5000000000000002E-2</v>
      </c>
      <c r="K6416" s="29">
        <f ca="1">IF(C6416&gt;=Calculator!$G$27,IF(DAY($C6416)=1,Calculator!$G$34/2,IF(DAY($C6416)=15,Calculator!$G$34/2,0)),0)</f>
        <v>0</v>
      </c>
      <c r="L6416" s="29">
        <f ca="1">IF(DAY($C6416)=28,IF(H6416=0,0,Calculator!$G$35),0)</f>
        <v>0</v>
      </c>
      <c r="M6416" s="29">
        <f ca="1">IF(I6416&gt;0,IF(DAY($C6416)=1,SUM(INDIRECT("I"&amp;(ROW(C6415)-DAY(C6415))):I6415),0),0)</f>
        <v>0</v>
      </c>
      <c r="N6416" s="29">
        <f ca="1">IF(C6416&lt;Calculator!$G$27,0,IF(C6416=Calculator!$G$27,Calculator!$G$39,IF(H6416-K6416&lt;=0,IF(D6416&gt;Calculator!$G$39,IF(H6416-K6416+E6416+L6416+M6416+Calculator!$G$39&gt;Calculator!$G$39,Calculator!$G$39-(H6416+E6416+L6416+M6416-K6416),Calculator!$G$39),D6416),0)))</f>
        <v>0</v>
      </c>
    </row>
    <row r="6417" spans="1:14" ht="15.75" thickBot="1">
      <c r="A6417" s="33" t="str">
        <f ca="1">IF(C6417=Calculator!$H$27,"F",IF(Daily!D6417+Daily!H6417=0,IF(D6416+H6416&gt;0,"L",""),""))</f>
        <v/>
      </c>
      <c r="B6417" s="34">
        <v>6416</v>
      </c>
      <c r="C6417" s="19">
        <f t="shared" ca="1" si="401"/>
        <v>52346</v>
      </c>
      <c r="D6417" s="29">
        <f t="shared" ca="1" si="403"/>
        <v>0</v>
      </c>
      <c r="E6417" s="29">
        <f ca="1">IF(C6417&lt;Calculator!$D$26,0,IF(DAY($C6417)=1,IF(D6417-Calculator!$G$24&gt;0,Calculator!$G$24,D6417),0))</f>
        <v>0</v>
      </c>
      <c r="F6417" s="29">
        <f ca="1">IF(E6417&gt;0,D6417*Calculator!$G$22/12,0)</f>
        <v>0</v>
      </c>
      <c r="G6417" s="29">
        <f ca="1">IF(E6417&gt;0,(IFERROR(-PMT(Calculator!$G$22/12,Calculator!$G$23*12,Calculator!$G$20),0))-F6417,0)</f>
        <v>0</v>
      </c>
      <c r="H6417" s="29">
        <f t="shared" ca="1" si="404"/>
        <v>0</v>
      </c>
      <c r="I6417" s="29">
        <f t="shared" ca="1" si="402"/>
        <v>0</v>
      </c>
      <c r="J6417" s="30">
        <f>Calculator!$G$40</f>
        <v>6.5000000000000002E-2</v>
      </c>
      <c r="K6417" s="29">
        <f ca="1">IF(C6417&gt;=Calculator!$G$27,IF(DAY($C6417)=1,Calculator!$G$34/2,IF(DAY($C6417)=15,Calculator!$G$34/2,0)),0)</f>
        <v>0</v>
      </c>
      <c r="L6417" s="29">
        <f ca="1">IF(DAY($C6417)=28,IF(H6417=0,0,Calculator!$G$35),0)</f>
        <v>0</v>
      </c>
      <c r="M6417" s="29">
        <f ca="1">IF(I6417&gt;0,IF(DAY($C6417)=1,SUM(INDIRECT("I"&amp;(ROW(C6416)-DAY(C6416))):I6416),0),0)</f>
        <v>0</v>
      </c>
      <c r="N6417" s="29">
        <f ca="1">IF(C6417&lt;Calculator!$G$27,0,IF(C6417=Calculator!$G$27,Calculator!$G$39,IF(H6417-K6417&lt;=0,IF(D6417&gt;Calculator!$G$39,IF(H6417-K6417+E6417+L6417+M6417+Calculator!$G$39&gt;Calculator!$G$39,Calculator!$G$39-(H6417+E6417+L6417+M6417-K6417),Calculator!$G$39),D6417),0)))</f>
        <v>0</v>
      </c>
    </row>
    <row r="6418" spans="1:14" ht="15.75" thickBot="1">
      <c r="A6418" s="33" t="str">
        <f ca="1">IF(C6418=Calculator!$H$27,"F",IF(Daily!D6418+Daily!H6418=0,IF(D6417+H6417&gt;0,"L",""),""))</f>
        <v/>
      </c>
      <c r="B6418" s="34">
        <v>6417</v>
      </c>
      <c r="C6418" s="19">
        <f t="shared" ca="1" si="401"/>
        <v>52347</v>
      </c>
      <c r="D6418" s="29">
        <f t="shared" ca="1" si="403"/>
        <v>0</v>
      </c>
      <c r="E6418" s="29">
        <f ca="1">IF(C6418&lt;Calculator!$D$26,0,IF(DAY($C6418)=1,IF(D6418-Calculator!$G$24&gt;0,Calculator!$G$24,D6418),0))</f>
        <v>0</v>
      </c>
      <c r="F6418" s="29">
        <f ca="1">IF(E6418&gt;0,D6418*Calculator!$G$22/12,0)</f>
        <v>0</v>
      </c>
      <c r="G6418" s="29">
        <f ca="1">IF(E6418&gt;0,(IFERROR(-PMT(Calculator!$G$22/12,Calculator!$G$23*12,Calculator!$G$20),0))-F6418,0)</f>
        <v>0</v>
      </c>
      <c r="H6418" s="29">
        <f t="shared" ca="1" si="404"/>
        <v>0</v>
      </c>
      <c r="I6418" s="29">
        <f t="shared" ca="1" si="402"/>
        <v>0</v>
      </c>
      <c r="J6418" s="30">
        <f>Calculator!$G$40</f>
        <v>6.5000000000000002E-2</v>
      </c>
      <c r="K6418" s="29">
        <f ca="1">IF(C6418&gt;=Calculator!$G$27,IF(DAY($C6418)=1,Calculator!$G$34/2,IF(DAY($C6418)=15,Calculator!$G$34/2,0)),0)</f>
        <v>0</v>
      </c>
      <c r="L6418" s="29">
        <f ca="1">IF(DAY($C6418)=28,IF(H6418=0,0,Calculator!$G$35),0)</f>
        <v>0</v>
      </c>
      <c r="M6418" s="29">
        <f ca="1">IF(I6418&gt;0,IF(DAY($C6418)=1,SUM(INDIRECT("I"&amp;(ROW(C6417)-DAY(C6417))):I6417),0),0)</f>
        <v>0</v>
      </c>
      <c r="N6418" s="29">
        <f ca="1">IF(C6418&lt;Calculator!$G$27,0,IF(C6418=Calculator!$G$27,Calculator!$G$39,IF(H6418-K6418&lt;=0,IF(D6418&gt;Calculator!$G$39,IF(H6418-K6418+E6418+L6418+M6418+Calculator!$G$39&gt;Calculator!$G$39,Calculator!$G$39-(H6418+E6418+L6418+M6418-K6418),Calculator!$G$39),D6418),0)))</f>
        <v>0</v>
      </c>
    </row>
    <row r="6419" spans="1:14" ht="15.75" thickBot="1">
      <c r="A6419" s="33" t="str">
        <f ca="1">IF(C6419=Calculator!$H$27,"F",IF(Daily!D6419+Daily!H6419=0,IF(D6418+H6418&gt;0,"L",""),""))</f>
        <v/>
      </c>
      <c r="B6419" s="34">
        <v>6418</v>
      </c>
      <c r="C6419" s="19">
        <f t="shared" ca="1" si="401"/>
        <v>52348</v>
      </c>
      <c r="D6419" s="29">
        <f t="shared" ca="1" si="403"/>
        <v>0</v>
      </c>
      <c r="E6419" s="29">
        <f ca="1">IF(C6419&lt;Calculator!$D$26,0,IF(DAY($C6419)=1,IF(D6419-Calculator!$G$24&gt;0,Calculator!$G$24,D6419),0))</f>
        <v>0</v>
      </c>
      <c r="F6419" s="29">
        <f ca="1">IF(E6419&gt;0,D6419*Calculator!$G$22/12,0)</f>
        <v>0</v>
      </c>
      <c r="G6419" s="29">
        <f ca="1">IF(E6419&gt;0,(IFERROR(-PMT(Calculator!$G$22/12,Calculator!$G$23*12,Calculator!$G$20),0))-F6419,0)</f>
        <v>0</v>
      </c>
      <c r="H6419" s="29">
        <f t="shared" ca="1" si="404"/>
        <v>0</v>
      </c>
      <c r="I6419" s="29">
        <f t="shared" ca="1" si="402"/>
        <v>0</v>
      </c>
      <c r="J6419" s="30">
        <f>Calculator!$G$40</f>
        <v>6.5000000000000002E-2</v>
      </c>
      <c r="K6419" s="29">
        <f ca="1">IF(C6419&gt;=Calculator!$G$27,IF(DAY($C6419)=1,Calculator!$G$34/2,IF(DAY($C6419)=15,Calculator!$G$34/2,0)),0)</f>
        <v>0</v>
      </c>
      <c r="L6419" s="29">
        <f ca="1">IF(DAY($C6419)=28,IF(H6419=0,0,Calculator!$G$35),0)</f>
        <v>0</v>
      </c>
      <c r="M6419" s="29">
        <f ca="1">IF(I6419&gt;0,IF(DAY($C6419)=1,SUM(INDIRECT("I"&amp;(ROW(C6418)-DAY(C6418))):I6418),0),0)</f>
        <v>0</v>
      </c>
      <c r="N6419" s="29">
        <f ca="1">IF(C6419&lt;Calculator!$G$27,0,IF(C6419=Calculator!$G$27,Calculator!$G$39,IF(H6419-K6419&lt;=0,IF(D6419&gt;Calculator!$G$39,IF(H6419-K6419+E6419+L6419+M6419+Calculator!$G$39&gt;Calculator!$G$39,Calculator!$G$39-(H6419+E6419+L6419+M6419-K6419),Calculator!$G$39),D6419),0)))</f>
        <v>0</v>
      </c>
    </row>
    <row r="6420" spans="1:14" ht="15.75" thickBot="1">
      <c r="A6420" s="33" t="str">
        <f ca="1">IF(C6420=Calculator!$H$27,"F",IF(Daily!D6420+Daily!H6420=0,IF(D6419+H6419&gt;0,"L",""),""))</f>
        <v/>
      </c>
      <c r="B6420" s="34">
        <v>6419</v>
      </c>
      <c r="C6420" s="19">
        <f t="shared" ca="1" si="401"/>
        <v>52349</v>
      </c>
      <c r="D6420" s="29">
        <f t="shared" ca="1" si="403"/>
        <v>0</v>
      </c>
      <c r="E6420" s="29">
        <f ca="1">IF(C6420&lt;Calculator!$D$26,0,IF(DAY($C6420)=1,IF(D6420-Calculator!$G$24&gt;0,Calculator!$G$24,D6420),0))</f>
        <v>0</v>
      </c>
      <c r="F6420" s="29">
        <f ca="1">IF(E6420&gt;0,D6420*Calculator!$G$22/12,0)</f>
        <v>0</v>
      </c>
      <c r="G6420" s="29">
        <f ca="1">IF(E6420&gt;0,(IFERROR(-PMT(Calculator!$G$22/12,Calculator!$G$23*12,Calculator!$G$20),0))-F6420,0)</f>
        <v>0</v>
      </c>
      <c r="H6420" s="29">
        <f t="shared" ca="1" si="404"/>
        <v>0</v>
      </c>
      <c r="I6420" s="29">
        <f t="shared" ca="1" si="402"/>
        <v>0</v>
      </c>
      <c r="J6420" s="30">
        <f>Calculator!$G$40</f>
        <v>6.5000000000000002E-2</v>
      </c>
      <c r="K6420" s="29">
        <f ca="1">IF(C6420&gt;=Calculator!$G$27,IF(DAY($C6420)=1,Calculator!$G$34/2,IF(DAY($C6420)=15,Calculator!$G$34/2,0)),0)</f>
        <v>0</v>
      </c>
      <c r="L6420" s="29">
        <f ca="1">IF(DAY($C6420)=28,IF(H6420=0,0,Calculator!$G$35),0)</f>
        <v>0</v>
      </c>
      <c r="M6420" s="29">
        <f ca="1">IF(I6420&gt;0,IF(DAY($C6420)=1,SUM(INDIRECT("I"&amp;(ROW(C6419)-DAY(C6419))):I6419),0),0)</f>
        <v>0</v>
      </c>
      <c r="N6420" s="29">
        <f ca="1">IF(C6420&lt;Calculator!$G$27,0,IF(C6420=Calculator!$G$27,Calculator!$G$39,IF(H6420-K6420&lt;=0,IF(D6420&gt;Calculator!$G$39,IF(H6420-K6420+E6420+L6420+M6420+Calculator!$G$39&gt;Calculator!$G$39,Calculator!$G$39-(H6420+E6420+L6420+M6420-K6420),Calculator!$G$39),D6420),0)))</f>
        <v>0</v>
      </c>
    </row>
    <row r="6421" spans="1:14" ht="15.75" thickBot="1">
      <c r="A6421" s="33" t="str">
        <f ca="1">IF(C6421=Calculator!$H$27,"F",IF(Daily!D6421+Daily!H6421=0,IF(D6420+H6420&gt;0,"L",""),""))</f>
        <v/>
      </c>
      <c r="B6421" s="34">
        <v>6420</v>
      </c>
      <c r="C6421" s="19">
        <f t="shared" ca="1" si="401"/>
        <v>52350</v>
      </c>
      <c r="D6421" s="29">
        <f t="shared" ca="1" si="403"/>
        <v>0</v>
      </c>
      <c r="E6421" s="29">
        <f ca="1">IF(C6421&lt;Calculator!$D$26,0,IF(DAY($C6421)=1,IF(D6421-Calculator!$G$24&gt;0,Calculator!$G$24,D6421),0))</f>
        <v>0</v>
      </c>
      <c r="F6421" s="29">
        <f ca="1">IF(E6421&gt;0,D6421*Calculator!$G$22/12,0)</f>
        <v>0</v>
      </c>
      <c r="G6421" s="29">
        <f ca="1">IF(E6421&gt;0,(IFERROR(-PMT(Calculator!$G$22/12,Calculator!$G$23*12,Calculator!$G$20),0))-F6421,0)</f>
        <v>0</v>
      </c>
      <c r="H6421" s="29">
        <f t="shared" ca="1" si="404"/>
        <v>0</v>
      </c>
      <c r="I6421" s="29">
        <f t="shared" ca="1" si="402"/>
        <v>0</v>
      </c>
      <c r="J6421" s="30">
        <f>Calculator!$G$40</f>
        <v>6.5000000000000002E-2</v>
      </c>
      <c r="K6421" s="29">
        <f ca="1">IF(C6421&gt;=Calculator!$G$27,IF(DAY($C6421)=1,Calculator!$G$34/2,IF(DAY($C6421)=15,Calculator!$G$34/2,0)),0)</f>
        <v>0</v>
      </c>
      <c r="L6421" s="29">
        <f ca="1">IF(DAY($C6421)=28,IF(H6421=0,0,Calculator!$G$35),0)</f>
        <v>0</v>
      </c>
      <c r="M6421" s="29">
        <f ca="1">IF(I6421&gt;0,IF(DAY($C6421)=1,SUM(INDIRECT("I"&amp;(ROW(C6420)-DAY(C6420))):I6420),0),0)</f>
        <v>0</v>
      </c>
      <c r="N6421" s="29">
        <f ca="1">IF(C6421&lt;Calculator!$G$27,0,IF(C6421=Calculator!$G$27,Calculator!$G$39,IF(H6421-K6421&lt;=0,IF(D6421&gt;Calculator!$G$39,IF(H6421-K6421+E6421+L6421+M6421+Calculator!$G$39&gt;Calculator!$G$39,Calculator!$G$39-(H6421+E6421+L6421+M6421-K6421),Calculator!$G$39),D6421),0)))</f>
        <v>0</v>
      </c>
    </row>
    <row r="6422" spans="1:14" ht="15.75" thickBot="1">
      <c r="A6422" s="33" t="str">
        <f ca="1">IF(C6422=Calculator!$H$27,"F",IF(Daily!D6422+Daily!H6422=0,IF(D6421+H6421&gt;0,"L",""),""))</f>
        <v/>
      </c>
      <c r="B6422" s="34">
        <v>6421</v>
      </c>
      <c r="C6422" s="19">
        <f t="shared" ca="1" si="401"/>
        <v>52351</v>
      </c>
      <c r="D6422" s="29">
        <f t="shared" ca="1" si="403"/>
        <v>0</v>
      </c>
      <c r="E6422" s="29">
        <f ca="1">IF(C6422&lt;Calculator!$D$26,0,IF(DAY($C6422)=1,IF(D6422-Calculator!$G$24&gt;0,Calculator!$G$24,D6422),0))</f>
        <v>0</v>
      </c>
      <c r="F6422" s="29">
        <f ca="1">IF(E6422&gt;0,D6422*Calculator!$G$22/12,0)</f>
        <v>0</v>
      </c>
      <c r="G6422" s="29">
        <f ca="1">IF(E6422&gt;0,(IFERROR(-PMT(Calculator!$G$22/12,Calculator!$G$23*12,Calculator!$G$20),0))-F6422,0)</f>
        <v>0</v>
      </c>
      <c r="H6422" s="29">
        <f t="shared" ca="1" si="404"/>
        <v>0</v>
      </c>
      <c r="I6422" s="29">
        <f t="shared" ca="1" si="402"/>
        <v>0</v>
      </c>
      <c r="J6422" s="30">
        <f>Calculator!$G$40</f>
        <v>6.5000000000000002E-2</v>
      </c>
      <c r="K6422" s="29">
        <f ca="1">IF(C6422&gt;=Calculator!$G$27,IF(DAY($C6422)=1,Calculator!$G$34/2,IF(DAY($C6422)=15,Calculator!$G$34/2,0)),0)</f>
        <v>0</v>
      </c>
      <c r="L6422" s="29">
        <f ca="1">IF(DAY($C6422)=28,IF(H6422=0,0,Calculator!$G$35),0)</f>
        <v>0</v>
      </c>
      <c r="M6422" s="29">
        <f ca="1">IF(I6422&gt;0,IF(DAY($C6422)=1,SUM(INDIRECT("I"&amp;(ROW(C6421)-DAY(C6421))):I6421),0),0)</f>
        <v>0</v>
      </c>
      <c r="N6422" s="29">
        <f ca="1">IF(C6422&lt;Calculator!$G$27,0,IF(C6422=Calculator!$G$27,Calculator!$G$39,IF(H6422-K6422&lt;=0,IF(D6422&gt;Calculator!$G$39,IF(H6422-K6422+E6422+L6422+M6422+Calculator!$G$39&gt;Calculator!$G$39,Calculator!$G$39-(H6422+E6422+L6422+M6422-K6422),Calculator!$G$39),D6422),0)))</f>
        <v>0</v>
      </c>
    </row>
    <row r="6423" spans="1:14" ht="15.75" thickBot="1">
      <c r="A6423" s="33" t="str">
        <f ca="1">IF(C6423=Calculator!$H$27,"F",IF(Daily!D6423+Daily!H6423=0,IF(D6422+H6422&gt;0,"L",""),""))</f>
        <v/>
      </c>
      <c r="B6423" s="34">
        <v>6422</v>
      </c>
      <c r="C6423" s="19">
        <f t="shared" ca="1" si="401"/>
        <v>52352</v>
      </c>
      <c r="D6423" s="29">
        <f t="shared" ca="1" si="403"/>
        <v>0</v>
      </c>
      <c r="E6423" s="29">
        <f ca="1">IF(C6423&lt;Calculator!$D$26,0,IF(DAY($C6423)=1,IF(D6423-Calculator!$G$24&gt;0,Calculator!$G$24,D6423),0))</f>
        <v>0</v>
      </c>
      <c r="F6423" s="29">
        <f ca="1">IF(E6423&gt;0,D6423*Calculator!$G$22/12,0)</f>
        <v>0</v>
      </c>
      <c r="G6423" s="29">
        <f ca="1">IF(E6423&gt;0,(IFERROR(-PMT(Calculator!$G$22/12,Calculator!$G$23*12,Calculator!$G$20),0))-F6423,0)</f>
        <v>0</v>
      </c>
      <c r="H6423" s="29">
        <f t="shared" ca="1" si="404"/>
        <v>0</v>
      </c>
      <c r="I6423" s="29">
        <f t="shared" ca="1" si="402"/>
        <v>0</v>
      </c>
      <c r="J6423" s="30">
        <f>Calculator!$G$40</f>
        <v>6.5000000000000002E-2</v>
      </c>
      <c r="K6423" s="29">
        <f ca="1">IF(C6423&gt;=Calculator!$G$27,IF(DAY($C6423)=1,Calculator!$G$34/2,IF(DAY($C6423)=15,Calculator!$G$34/2,0)),0)</f>
        <v>4500</v>
      </c>
      <c r="L6423" s="29">
        <f ca="1">IF(DAY($C6423)=28,IF(H6423=0,0,Calculator!$G$35),0)</f>
        <v>0</v>
      </c>
      <c r="M6423" s="29">
        <f ca="1">IF(I6423&gt;0,IF(DAY($C6423)=1,SUM(INDIRECT("I"&amp;(ROW(C6422)-DAY(C6422))):I6422),0),0)</f>
        <v>0</v>
      </c>
      <c r="N6423" s="29">
        <f ca="1">IF(C6423&lt;Calculator!$G$27,0,IF(C6423=Calculator!$G$27,Calculator!$G$39,IF(H6423-K6423&lt;=0,IF(D6423&gt;Calculator!$G$39,IF(H6423-K6423+E6423+L6423+M6423+Calculator!$G$39&gt;Calculator!$G$39,Calculator!$G$39-(H6423+E6423+L6423+M6423-K6423),Calculator!$G$39),D6423),0)))</f>
        <v>0</v>
      </c>
    </row>
    <row r="6424" spans="1:14" ht="15.75" thickBot="1">
      <c r="A6424" s="33" t="str">
        <f ca="1">IF(C6424=Calculator!$H$27,"F",IF(Daily!D6424+Daily!H6424=0,IF(D6423+H6423&gt;0,"L",""),""))</f>
        <v/>
      </c>
      <c r="B6424" s="34">
        <v>6423</v>
      </c>
      <c r="C6424" s="19">
        <f t="shared" ca="1" si="401"/>
        <v>52353</v>
      </c>
      <c r="D6424" s="29">
        <f t="shared" ca="1" si="403"/>
        <v>0</v>
      </c>
      <c r="E6424" s="29">
        <f ca="1">IF(C6424&lt;Calculator!$D$26,0,IF(DAY($C6424)=1,IF(D6424-Calculator!$G$24&gt;0,Calculator!$G$24,D6424),0))</f>
        <v>0</v>
      </c>
      <c r="F6424" s="29">
        <f ca="1">IF(E6424&gt;0,D6424*Calculator!$G$22/12,0)</f>
        <v>0</v>
      </c>
      <c r="G6424" s="29">
        <f ca="1">IF(E6424&gt;0,(IFERROR(-PMT(Calculator!$G$22/12,Calculator!$G$23*12,Calculator!$G$20),0))-F6424,0)</f>
        <v>0</v>
      </c>
      <c r="H6424" s="29">
        <f t="shared" ca="1" si="404"/>
        <v>0</v>
      </c>
      <c r="I6424" s="29">
        <f t="shared" ca="1" si="402"/>
        <v>0</v>
      </c>
      <c r="J6424" s="30">
        <f>Calculator!$G$40</f>
        <v>6.5000000000000002E-2</v>
      </c>
      <c r="K6424" s="29">
        <f ca="1">IF(C6424&gt;=Calculator!$G$27,IF(DAY($C6424)=1,Calculator!$G$34/2,IF(DAY($C6424)=15,Calculator!$G$34/2,0)),0)</f>
        <v>0</v>
      </c>
      <c r="L6424" s="29">
        <f ca="1">IF(DAY($C6424)=28,IF(H6424=0,0,Calculator!$G$35),0)</f>
        <v>0</v>
      </c>
      <c r="M6424" s="29">
        <f ca="1">IF(I6424&gt;0,IF(DAY($C6424)=1,SUM(INDIRECT("I"&amp;(ROW(C6423)-DAY(C6423))):I6423),0),0)</f>
        <v>0</v>
      </c>
      <c r="N6424" s="29">
        <f ca="1">IF(C6424&lt;Calculator!$G$27,0,IF(C6424=Calculator!$G$27,Calculator!$G$39,IF(H6424-K6424&lt;=0,IF(D6424&gt;Calculator!$G$39,IF(H6424-K6424+E6424+L6424+M6424+Calculator!$G$39&gt;Calculator!$G$39,Calculator!$G$39-(H6424+E6424+L6424+M6424-K6424),Calculator!$G$39),D6424),0)))</f>
        <v>0</v>
      </c>
    </row>
    <row r="6425" spans="1:14" ht="15.75" thickBot="1">
      <c r="A6425" s="33" t="str">
        <f ca="1">IF(C6425=Calculator!$H$27,"F",IF(Daily!D6425+Daily!H6425=0,IF(D6424+H6424&gt;0,"L",""),""))</f>
        <v/>
      </c>
      <c r="B6425" s="34">
        <v>6424</v>
      </c>
      <c r="C6425" s="19">
        <f t="shared" ca="1" si="401"/>
        <v>52354</v>
      </c>
      <c r="D6425" s="29">
        <f t="shared" ca="1" si="403"/>
        <v>0</v>
      </c>
      <c r="E6425" s="29">
        <f ca="1">IF(C6425&lt;Calculator!$D$26,0,IF(DAY($C6425)=1,IF(D6425-Calculator!$G$24&gt;0,Calculator!$G$24,D6425),0))</f>
        <v>0</v>
      </c>
      <c r="F6425" s="29">
        <f ca="1">IF(E6425&gt;0,D6425*Calculator!$G$22/12,0)</f>
        <v>0</v>
      </c>
      <c r="G6425" s="29">
        <f ca="1">IF(E6425&gt;0,(IFERROR(-PMT(Calculator!$G$22/12,Calculator!$G$23*12,Calculator!$G$20),0))-F6425,0)</f>
        <v>0</v>
      </c>
      <c r="H6425" s="29">
        <f t="shared" ca="1" si="404"/>
        <v>0</v>
      </c>
      <c r="I6425" s="29">
        <f t="shared" ca="1" si="402"/>
        <v>0</v>
      </c>
      <c r="J6425" s="30">
        <f>Calculator!$G$40</f>
        <v>6.5000000000000002E-2</v>
      </c>
      <c r="K6425" s="29">
        <f ca="1">IF(C6425&gt;=Calculator!$G$27,IF(DAY($C6425)=1,Calculator!$G$34/2,IF(DAY($C6425)=15,Calculator!$G$34/2,0)),0)</f>
        <v>0</v>
      </c>
      <c r="L6425" s="29">
        <f ca="1">IF(DAY($C6425)=28,IF(H6425=0,0,Calculator!$G$35),0)</f>
        <v>0</v>
      </c>
      <c r="M6425" s="29">
        <f ca="1">IF(I6425&gt;0,IF(DAY($C6425)=1,SUM(INDIRECT("I"&amp;(ROW(C6424)-DAY(C6424))):I6424),0),0)</f>
        <v>0</v>
      </c>
      <c r="N6425" s="29">
        <f ca="1">IF(C6425&lt;Calculator!$G$27,0,IF(C6425=Calculator!$G$27,Calculator!$G$39,IF(H6425-K6425&lt;=0,IF(D6425&gt;Calculator!$G$39,IF(H6425-K6425+E6425+L6425+M6425+Calculator!$G$39&gt;Calculator!$G$39,Calculator!$G$39-(H6425+E6425+L6425+M6425-K6425),Calculator!$G$39),D6425),0)))</f>
        <v>0</v>
      </c>
    </row>
    <row r="6426" spans="1:14" ht="15.75" thickBot="1">
      <c r="A6426" s="33" t="str">
        <f ca="1">IF(C6426=Calculator!$H$27,"F",IF(Daily!D6426+Daily!H6426=0,IF(D6425+H6425&gt;0,"L",""),""))</f>
        <v/>
      </c>
      <c r="B6426" s="34">
        <v>6425</v>
      </c>
      <c r="C6426" s="19">
        <f t="shared" ca="1" si="401"/>
        <v>52355</v>
      </c>
      <c r="D6426" s="29">
        <f t="shared" ca="1" si="403"/>
        <v>0</v>
      </c>
      <c r="E6426" s="29">
        <f ca="1">IF(C6426&lt;Calculator!$D$26,0,IF(DAY($C6426)=1,IF(D6426-Calculator!$G$24&gt;0,Calculator!$G$24,D6426),0))</f>
        <v>0</v>
      </c>
      <c r="F6426" s="29">
        <f ca="1">IF(E6426&gt;0,D6426*Calculator!$G$22/12,0)</f>
        <v>0</v>
      </c>
      <c r="G6426" s="29">
        <f ca="1">IF(E6426&gt;0,(IFERROR(-PMT(Calculator!$G$22/12,Calculator!$G$23*12,Calculator!$G$20),0))-F6426,0)</f>
        <v>0</v>
      </c>
      <c r="H6426" s="29">
        <f t="shared" ca="1" si="404"/>
        <v>0</v>
      </c>
      <c r="I6426" s="29">
        <f t="shared" ca="1" si="402"/>
        <v>0</v>
      </c>
      <c r="J6426" s="30">
        <f>Calculator!$G$40</f>
        <v>6.5000000000000002E-2</v>
      </c>
      <c r="K6426" s="29">
        <f ca="1">IF(C6426&gt;=Calculator!$G$27,IF(DAY($C6426)=1,Calculator!$G$34/2,IF(DAY($C6426)=15,Calculator!$G$34/2,0)),0)</f>
        <v>0</v>
      </c>
      <c r="L6426" s="29">
        <f ca="1">IF(DAY($C6426)=28,IF(H6426=0,0,Calculator!$G$35),0)</f>
        <v>0</v>
      </c>
      <c r="M6426" s="29">
        <f ca="1">IF(I6426&gt;0,IF(DAY($C6426)=1,SUM(INDIRECT("I"&amp;(ROW(C6425)-DAY(C6425))):I6425),0),0)</f>
        <v>0</v>
      </c>
      <c r="N6426" s="29">
        <f ca="1">IF(C6426&lt;Calculator!$G$27,0,IF(C6426=Calculator!$G$27,Calculator!$G$39,IF(H6426-K6426&lt;=0,IF(D6426&gt;Calculator!$G$39,IF(H6426-K6426+E6426+L6426+M6426+Calculator!$G$39&gt;Calculator!$G$39,Calculator!$G$39-(H6426+E6426+L6426+M6426-K6426),Calculator!$G$39),D6426),0)))</f>
        <v>0</v>
      </c>
    </row>
    <row r="6427" spans="1:14" ht="15.75" thickBot="1">
      <c r="A6427" s="33" t="str">
        <f ca="1">IF(C6427=Calculator!$H$27,"F",IF(Daily!D6427+Daily!H6427=0,IF(D6426+H6426&gt;0,"L",""),""))</f>
        <v/>
      </c>
      <c r="B6427" s="34">
        <v>6426</v>
      </c>
      <c r="C6427" s="19">
        <f t="shared" ca="1" si="401"/>
        <v>52356</v>
      </c>
      <c r="D6427" s="29">
        <f t="shared" ca="1" si="403"/>
        <v>0</v>
      </c>
      <c r="E6427" s="29">
        <f ca="1">IF(C6427&lt;Calculator!$D$26,0,IF(DAY($C6427)=1,IF(D6427-Calculator!$G$24&gt;0,Calculator!$G$24,D6427),0))</f>
        <v>0</v>
      </c>
      <c r="F6427" s="29">
        <f ca="1">IF(E6427&gt;0,D6427*Calculator!$G$22/12,0)</f>
        <v>0</v>
      </c>
      <c r="G6427" s="29">
        <f ca="1">IF(E6427&gt;0,(IFERROR(-PMT(Calculator!$G$22/12,Calculator!$G$23*12,Calculator!$G$20),0))-F6427,0)</f>
        <v>0</v>
      </c>
      <c r="H6427" s="29">
        <f t="shared" ca="1" si="404"/>
        <v>0</v>
      </c>
      <c r="I6427" s="29">
        <f t="shared" ca="1" si="402"/>
        <v>0</v>
      </c>
      <c r="J6427" s="30">
        <f>Calculator!$G$40</f>
        <v>6.5000000000000002E-2</v>
      </c>
      <c r="K6427" s="29">
        <f ca="1">IF(C6427&gt;=Calculator!$G$27,IF(DAY($C6427)=1,Calculator!$G$34/2,IF(DAY($C6427)=15,Calculator!$G$34/2,0)),0)</f>
        <v>0</v>
      </c>
      <c r="L6427" s="29">
        <f ca="1">IF(DAY($C6427)=28,IF(H6427=0,0,Calculator!$G$35),0)</f>
        <v>0</v>
      </c>
      <c r="M6427" s="29">
        <f ca="1">IF(I6427&gt;0,IF(DAY($C6427)=1,SUM(INDIRECT("I"&amp;(ROW(C6426)-DAY(C6426))):I6426),0),0)</f>
        <v>0</v>
      </c>
      <c r="N6427" s="29">
        <f ca="1">IF(C6427&lt;Calculator!$G$27,0,IF(C6427=Calculator!$G$27,Calculator!$G$39,IF(H6427-K6427&lt;=0,IF(D6427&gt;Calculator!$G$39,IF(H6427-K6427+E6427+L6427+M6427+Calculator!$G$39&gt;Calculator!$G$39,Calculator!$G$39-(H6427+E6427+L6427+M6427-K6427),Calculator!$G$39),D6427),0)))</f>
        <v>0</v>
      </c>
    </row>
    <row r="6428" spans="1:14" ht="15.75" thickBot="1">
      <c r="A6428" s="33" t="str">
        <f ca="1">IF(C6428=Calculator!$H$27,"F",IF(Daily!D6428+Daily!H6428=0,IF(D6427+H6427&gt;0,"L",""),""))</f>
        <v/>
      </c>
      <c r="B6428" s="34">
        <v>6427</v>
      </c>
      <c r="C6428" s="19">
        <f t="shared" ca="1" si="401"/>
        <v>52357</v>
      </c>
      <c r="D6428" s="29">
        <f t="shared" ca="1" si="403"/>
        <v>0</v>
      </c>
      <c r="E6428" s="29">
        <f ca="1">IF(C6428&lt;Calculator!$D$26,0,IF(DAY($C6428)=1,IF(D6428-Calculator!$G$24&gt;0,Calculator!$G$24,D6428),0))</f>
        <v>0</v>
      </c>
      <c r="F6428" s="29">
        <f ca="1">IF(E6428&gt;0,D6428*Calculator!$G$22/12,0)</f>
        <v>0</v>
      </c>
      <c r="G6428" s="29">
        <f ca="1">IF(E6428&gt;0,(IFERROR(-PMT(Calculator!$G$22/12,Calculator!$G$23*12,Calculator!$G$20),0))-F6428,0)</f>
        <v>0</v>
      </c>
      <c r="H6428" s="29">
        <f t="shared" ca="1" si="404"/>
        <v>0</v>
      </c>
      <c r="I6428" s="29">
        <f t="shared" ca="1" si="402"/>
        <v>0</v>
      </c>
      <c r="J6428" s="30">
        <f>Calculator!$G$40</f>
        <v>6.5000000000000002E-2</v>
      </c>
      <c r="K6428" s="29">
        <f ca="1">IF(C6428&gt;=Calculator!$G$27,IF(DAY($C6428)=1,Calculator!$G$34/2,IF(DAY($C6428)=15,Calculator!$G$34/2,0)),0)</f>
        <v>0</v>
      </c>
      <c r="L6428" s="29">
        <f ca="1">IF(DAY($C6428)=28,IF(H6428=0,0,Calculator!$G$35),0)</f>
        <v>0</v>
      </c>
      <c r="M6428" s="29">
        <f ca="1">IF(I6428&gt;0,IF(DAY($C6428)=1,SUM(INDIRECT("I"&amp;(ROW(C6427)-DAY(C6427))):I6427),0),0)</f>
        <v>0</v>
      </c>
      <c r="N6428" s="29">
        <f ca="1">IF(C6428&lt;Calculator!$G$27,0,IF(C6428=Calculator!$G$27,Calculator!$G$39,IF(H6428-K6428&lt;=0,IF(D6428&gt;Calculator!$G$39,IF(H6428-K6428+E6428+L6428+M6428+Calculator!$G$39&gt;Calculator!$G$39,Calculator!$G$39-(H6428+E6428+L6428+M6428-K6428),Calculator!$G$39),D6428),0)))</f>
        <v>0</v>
      </c>
    </row>
    <row r="6429" spans="1:14" ht="15.75" thickBot="1">
      <c r="A6429" s="33" t="str">
        <f ca="1">IF(C6429=Calculator!$H$27,"F",IF(Daily!D6429+Daily!H6429=0,IF(D6428+H6428&gt;0,"L",""),""))</f>
        <v/>
      </c>
      <c r="B6429" s="34">
        <v>6428</v>
      </c>
      <c r="C6429" s="19">
        <f t="shared" ca="1" si="401"/>
        <v>52358</v>
      </c>
      <c r="D6429" s="29">
        <f t="shared" ca="1" si="403"/>
        <v>0</v>
      </c>
      <c r="E6429" s="29">
        <f ca="1">IF(C6429&lt;Calculator!$D$26,0,IF(DAY($C6429)=1,IF(D6429-Calculator!$G$24&gt;0,Calculator!$G$24,D6429),0))</f>
        <v>0</v>
      </c>
      <c r="F6429" s="29">
        <f ca="1">IF(E6429&gt;0,D6429*Calculator!$G$22/12,0)</f>
        <v>0</v>
      </c>
      <c r="G6429" s="29">
        <f ca="1">IF(E6429&gt;0,(IFERROR(-PMT(Calculator!$G$22/12,Calculator!$G$23*12,Calculator!$G$20),0))-F6429,0)</f>
        <v>0</v>
      </c>
      <c r="H6429" s="29">
        <f t="shared" ca="1" si="404"/>
        <v>0</v>
      </c>
      <c r="I6429" s="29">
        <f t="shared" ca="1" si="402"/>
        <v>0</v>
      </c>
      <c r="J6429" s="30">
        <f>Calculator!$G$40</f>
        <v>6.5000000000000002E-2</v>
      </c>
      <c r="K6429" s="29">
        <f ca="1">IF(C6429&gt;=Calculator!$G$27,IF(DAY($C6429)=1,Calculator!$G$34/2,IF(DAY($C6429)=15,Calculator!$G$34/2,0)),0)</f>
        <v>0</v>
      </c>
      <c r="L6429" s="29">
        <f ca="1">IF(DAY($C6429)=28,IF(H6429=0,0,Calculator!$G$35),0)</f>
        <v>0</v>
      </c>
      <c r="M6429" s="29">
        <f ca="1">IF(I6429&gt;0,IF(DAY($C6429)=1,SUM(INDIRECT("I"&amp;(ROW(C6428)-DAY(C6428))):I6428),0),0)</f>
        <v>0</v>
      </c>
      <c r="N6429" s="29">
        <f ca="1">IF(C6429&lt;Calculator!$G$27,0,IF(C6429=Calculator!$G$27,Calculator!$G$39,IF(H6429-K6429&lt;=0,IF(D6429&gt;Calculator!$G$39,IF(H6429-K6429+E6429+L6429+M6429+Calculator!$G$39&gt;Calculator!$G$39,Calculator!$G$39-(H6429+E6429+L6429+M6429-K6429),Calculator!$G$39),D6429),0)))</f>
        <v>0</v>
      </c>
    </row>
    <row r="6430" spans="1:14" ht="15.75" thickBot="1">
      <c r="A6430" s="33" t="str">
        <f ca="1">IF(C6430=Calculator!$H$27,"F",IF(Daily!D6430+Daily!H6430=0,IF(D6429+H6429&gt;0,"L",""),""))</f>
        <v/>
      </c>
      <c r="B6430" s="34">
        <v>6429</v>
      </c>
      <c r="C6430" s="19">
        <f t="shared" ca="1" si="401"/>
        <v>52359</v>
      </c>
      <c r="D6430" s="29">
        <f t="shared" ca="1" si="403"/>
        <v>0</v>
      </c>
      <c r="E6430" s="29">
        <f ca="1">IF(C6430&lt;Calculator!$D$26,0,IF(DAY($C6430)=1,IF(D6430-Calculator!$G$24&gt;0,Calculator!$G$24,D6430),0))</f>
        <v>0</v>
      </c>
      <c r="F6430" s="29">
        <f ca="1">IF(E6430&gt;0,D6430*Calculator!$G$22/12,0)</f>
        <v>0</v>
      </c>
      <c r="G6430" s="29">
        <f ca="1">IF(E6430&gt;0,(IFERROR(-PMT(Calculator!$G$22/12,Calculator!$G$23*12,Calculator!$G$20),0))-F6430,0)</f>
        <v>0</v>
      </c>
      <c r="H6430" s="29">
        <f t="shared" ca="1" si="404"/>
        <v>0</v>
      </c>
      <c r="I6430" s="29">
        <f t="shared" ca="1" si="402"/>
        <v>0</v>
      </c>
      <c r="J6430" s="30">
        <f>Calculator!$G$40</f>
        <v>6.5000000000000002E-2</v>
      </c>
      <c r="K6430" s="29">
        <f ca="1">IF(C6430&gt;=Calculator!$G$27,IF(DAY($C6430)=1,Calculator!$G$34/2,IF(DAY($C6430)=15,Calculator!$G$34/2,0)),0)</f>
        <v>0</v>
      </c>
      <c r="L6430" s="29">
        <f ca="1">IF(DAY($C6430)=28,IF(H6430=0,0,Calculator!$G$35),0)</f>
        <v>0</v>
      </c>
      <c r="M6430" s="29">
        <f ca="1">IF(I6430&gt;0,IF(DAY($C6430)=1,SUM(INDIRECT("I"&amp;(ROW(C6429)-DAY(C6429))):I6429),0),0)</f>
        <v>0</v>
      </c>
      <c r="N6430" s="29">
        <f ca="1">IF(C6430&lt;Calculator!$G$27,0,IF(C6430=Calculator!$G$27,Calculator!$G$39,IF(H6430-K6430&lt;=0,IF(D6430&gt;Calculator!$G$39,IF(H6430-K6430+E6430+L6430+M6430+Calculator!$G$39&gt;Calculator!$G$39,Calculator!$G$39-(H6430+E6430+L6430+M6430-K6430),Calculator!$G$39),D6430),0)))</f>
        <v>0</v>
      </c>
    </row>
    <row r="6431" spans="1:14" ht="15.75" thickBot="1">
      <c r="A6431" s="33" t="str">
        <f ca="1">IF(C6431=Calculator!$H$27,"F",IF(Daily!D6431+Daily!H6431=0,IF(D6430+H6430&gt;0,"L",""),""))</f>
        <v/>
      </c>
      <c r="B6431" s="34">
        <v>6430</v>
      </c>
      <c r="C6431" s="19">
        <f t="shared" ca="1" si="401"/>
        <v>52360</v>
      </c>
      <c r="D6431" s="29">
        <f t="shared" ca="1" si="403"/>
        <v>0</v>
      </c>
      <c r="E6431" s="29">
        <f ca="1">IF(C6431&lt;Calculator!$D$26,0,IF(DAY($C6431)=1,IF(D6431-Calculator!$G$24&gt;0,Calculator!$G$24,D6431),0))</f>
        <v>0</v>
      </c>
      <c r="F6431" s="29">
        <f ca="1">IF(E6431&gt;0,D6431*Calculator!$G$22/12,0)</f>
        <v>0</v>
      </c>
      <c r="G6431" s="29">
        <f ca="1">IF(E6431&gt;0,(IFERROR(-PMT(Calculator!$G$22/12,Calculator!$G$23*12,Calculator!$G$20),0))-F6431,0)</f>
        <v>0</v>
      </c>
      <c r="H6431" s="29">
        <f t="shared" ca="1" si="404"/>
        <v>0</v>
      </c>
      <c r="I6431" s="29">
        <f t="shared" ca="1" si="402"/>
        <v>0</v>
      </c>
      <c r="J6431" s="30">
        <f>Calculator!$G$40</f>
        <v>6.5000000000000002E-2</v>
      </c>
      <c r="K6431" s="29">
        <f ca="1">IF(C6431&gt;=Calculator!$G$27,IF(DAY($C6431)=1,Calculator!$G$34/2,IF(DAY($C6431)=15,Calculator!$G$34/2,0)),0)</f>
        <v>0</v>
      </c>
      <c r="L6431" s="29">
        <f ca="1">IF(DAY($C6431)=28,IF(H6431=0,0,Calculator!$G$35),0)</f>
        <v>0</v>
      </c>
      <c r="M6431" s="29">
        <f ca="1">IF(I6431&gt;0,IF(DAY($C6431)=1,SUM(INDIRECT("I"&amp;(ROW(C6430)-DAY(C6430))):I6430),0),0)</f>
        <v>0</v>
      </c>
      <c r="N6431" s="29">
        <f ca="1">IF(C6431&lt;Calculator!$G$27,0,IF(C6431=Calculator!$G$27,Calculator!$G$39,IF(H6431-K6431&lt;=0,IF(D6431&gt;Calculator!$G$39,IF(H6431-K6431+E6431+L6431+M6431+Calculator!$G$39&gt;Calculator!$G$39,Calculator!$G$39-(H6431+E6431+L6431+M6431-K6431),Calculator!$G$39),D6431),0)))</f>
        <v>0</v>
      </c>
    </row>
    <row r="6432" spans="1:14" ht="15.75" thickBot="1">
      <c r="A6432" s="33" t="str">
        <f ca="1">IF(C6432=Calculator!$H$27,"F",IF(Daily!D6432+Daily!H6432=0,IF(D6431+H6431&gt;0,"L",""),""))</f>
        <v/>
      </c>
      <c r="B6432" s="34">
        <v>6431</v>
      </c>
      <c r="C6432" s="19">
        <f t="shared" ca="1" si="401"/>
        <v>52361</v>
      </c>
      <c r="D6432" s="29">
        <f t="shared" ca="1" si="403"/>
        <v>0</v>
      </c>
      <c r="E6432" s="29">
        <f ca="1">IF(C6432&lt;Calculator!$D$26,0,IF(DAY($C6432)=1,IF(D6432-Calculator!$G$24&gt;0,Calculator!$G$24,D6432),0))</f>
        <v>0</v>
      </c>
      <c r="F6432" s="29">
        <f ca="1">IF(E6432&gt;0,D6432*Calculator!$G$22/12,0)</f>
        <v>0</v>
      </c>
      <c r="G6432" s="29">
        <f ca="1">IF(E6432&gt;0,(IFERROR(-PMT(Calculator!$G$22/12,Calculator!$G$23*12,Calculator!$G$20),0))-F6432,0)</f>
        <v>0</v>
      </c>
      <c r="H6432" s="29">
        <f t="shared" ca="1" si="404"/>
        <v>0</v>
      </c>
      <c r="I6432" s="29">
        <f t="shared" ca="1" si="402"/>
        <v>0</v>
      </c>
      <c r="J6432" s="30">
        <f>Calculator!$G$40</f>
        <v>6.5000000000000002E-2</v>
      </c>
      <c r="K6432" s="29">
        <f ca="1">IF(C6432&gt;=Calculator!$G$27,IF(DAY($C6432)=1,Calculator!$G$34/2,IF(DAY($C6432)=15,Calculator!$G$34/2,0)),0)</f>
        <v>0</v>
      </c>
      <c r="L6432" s="29">
        <f ca="1">IF(DAY($C6432)=28,IF(H6432=0,0,Calculator!$G$35),0)</f>
        <v>0</v>
      </c>
      <c r="M6432" s="29">
        <f ca="1">IF(I6432&gt;0,IF(DAY($C6432)=1,SUM(INDIRECT("I"&amp;(ROW(C6431)-DAY(C6431))):I6431),0),0)</f>
        <v>0</v>
      </c>
      <c r="N6432" s="29">
        <f ca="1">IF(C6432&lt;Calculator!$G$27,0,IF(C6432=Calculator!$G$27,Calculator!$G$39,IF(H6432-K6432&lt;=0,IF(D6432&gt;Calculator!$G$39,IF(H6432-K6432+E6432+L6432+M6432+Calculator!$G$39&gt;Calculator!$G$39,Calculator!$G$39-(H6432+E6432+L6432+M6432-K6432),Calculator!$G$39),D6432),0)))</f>
        <v>0</v>
      </c>
    </row>
    <row r="6433" spans="1:14" ht="15.75" thickBot="1">
      <c r="A6433" s="33" t="str">
        <f ca="1">IF(C6433=Calculator!$H$27,"F",IF(Daily!D6433+Daily!H6433=0,IF(D6432+H6432&gt;0,"L",""),""))</f>
        <v/>
      </c>
      <c r="B6433" s="34">
        <v>6432</v>
      </c>
      <c r="C6433" s="19">
        <f t="shared" ca="1" si="401"/>
        <v>52362</v>
      </c>
      <c r="D6433" s="29">
        <f t="shared" ca="1" si="403"/>
        <v>0</v>
      </c>
      <c r="E6433" s="29">
        <f ca="1">IF(C6433&lt;Calculator!$D$26,0,IF(DAY($C6433)=1,IF(D6433-Calculator!$G$24&gt;0,Calculator!$G$24,D6433),0))</f>
        <v>0</v>
      </c>
      <c r="F6433" s="29">
        <f ca="1">IF(E6433&gt;0,D6433*Calculator!$G$22/12,0)</f>
        <v>0</v>
      </c>
      <c r="G6433" s="29">
        <f ca="1">IF(E6433&gt;0,(IFERROR(-PMT(Calculator!$G$22/12,Calculator!$G$23*12,Calculator!$G$20),0))-F6433,0)</f>
        <v>0</v>
      </c>
      <c r="H6433" s="29">
        <f t="shared" ca="1" si="404"/>
        <v>0</v>
      </c>
      <c r="I6433" s="29">
        <f t="shared" ca="1" si="402"/>
        <v>0</v>
      </c>
      <c r="J6433" s="30">
        <f>Calculator!$G$40</f>
        <v>6.5000000000000002E-2</v>
      </c>
      <c r="K6433" s="29">
        <f ca="1">IF(C6433&gt;=Calculator!$G$27,IF(DAY($C6433)=1,Calculator!$G$34/2,IF(DAY($C6433)=15,Calculator!$G$34/2,0)),0)</f>
        <v>0</v>
      </c>
      <c r="L6433" s="29">
        <f ca="1">IF(DAY($C6433)=28,IF(H6433=0,0,Calculator!$G$35),0)</f>
        <v>0</v>
      </c>
      <c r="M6433" s="29">
        <f ca="1">IF(I6433&gt;0,IF(DAY($C6433)=1,SUM(INDIRECT("I"&amp;(ROW(C6432)-DAY(C6432))):I6432),0),0)</f>
        <v>0</v>
      </c>
      <c r="N6433" s="29">
        <f ca="1">IF(C6433&lt;Calculator!$G$27,0,IF(C6433=Calculator!$G$27,Calculator!$G$39,IF(H6433-K6433&lt;=0,IF(D6433&gt;Calculator!$G$39,IF(H6433-K6433+E6433+L6433+M6433+Calculator!$G$39&gt;Calculator!$G$39,Calculator!$G$39-(H6433+E6433+L6433+M6433-K6433),Calculator!$G$39),D6433),0)))</f>
        <v>0</v>
      </c>
    </row>
    <row r="6434" spans="1:14" ht="15.75" thickBot="1">
      <c r="A6434" s="33" t="str">
        <f ca="1">IF(C6434=Calculator!$H$27,"F",IF(Daily!D6434+Daily!H6434=0,IF(D6433+H6433&gt;0,"L",""),""))</f>
        <v/>
      </c>
      <c r="B6434" s="34">
        <v>6433</v>
      </c>
      <c r="C6434" s="19">
        <f t="shared" ca="1" si="401"/>
        <v>52363</v>
      </c>
      <c r="D6434" s="29">
        <f t="shared" ca="1" si="403"/>
        <v>0</v>
      </c>
      <c r="E6434" s="29">
        <f ca="1">IF(C6434&lt;Calculator!$D$26,0,IF(DAY($C6434)=1,IF(D6434-Calculator!$G$24&gt;0,Calculator!$G$24,D6434),0))</f>
        <v>0</v>
      </c>
      <c r="F6434" s="29">
        <f ca="1">IF(E6434&gt;0,D6434*Calculator!$G$22/12,0)</f>
        <v>0</v>
      </c>
      <c r="G6434" s="29">
        <f ca="1">IF(E6434&gt;0,(IFERROR(-PMT(Calculator!$G$22/12,Calculator!$G$23*12,Calculator!$G$20),0))-F6434,0)</f>
        <v>0</v>
      </c>
      <c r="H6434" s="29">
        <f t="shared" ca="1" si="404"/>
        <v>0</v>
      </c>
      <c r="I6434" s="29">
        <f t="shared" ca="1" si="402"/>
        <v>0</v>
      </c>
      <c r="J6434" s="30">
        <f>Calculator!$G$40</f>
        <v>6.5000000000000002E-2</v>
      </c>
      <c r="K6434" s="29">
        <f ca="1">IF(C6434&gt;=Calculator!$G$27,IF(DAY($C6434)=1,Calculator!$G$34/2,IF(DAY($C6434)=15,Calculator!$G$34/2,0)),0)</f>
        <v>0</v>
      </c>
      <c r="L6434" s="29">
        <f ca="1">IF(DAY($C6434)=28,IF(H6434=0,0,Calculator!$G$35),0)</f>
        <v>0</v>
      </c>
      <c r="M6434" s="29">
        <f ca="1">IF(I6434&gt;0,IF(DAY($C6434)=1,SUM(INDIRECT("I"&amp;(ROW(C6433)-DAY(C6433))):I6433),0),0)</f>
        <v>0</v>
      </c>
      <c r="N6434" s="29">
        <f ca="1">IF(C6434&lt;Calculator!$G$27,0,IF(C6434=Calculator!$G$27,Calculator!$G$39,IF(H6434-K6434&lt;=0,IF(D6434&gt;Calculator!$G$39,IF(H6434-K6434+E6434+L6434+M6434+Calculator!$G$39&gt;Calculator!$G$39,Calculator!$G$39-(H6434+E6434+L6434+M6434-K6434),Calculator!$G$39),D6434),0)))</f>
        <v>0</v>
      </c>
    </row>
    <row r="6435" spans="1:14" ht="15.75" thickBot="1">
      <c r="A6435" s="33" t="str">
        <f ca="1">IF(C6435=Calculator!$H$27,"F",IF(Daily!D6435+Daily!H6435=0,IF(D6434+H6434&gt;0,"L",""),""))</f>
        <v/>
      </c>
      <c r="B6435" s="34">
        <v>6434</v>
      </c>
      <c r="C6435" s="19">
        <f t="shared" ca="1" si="401"/>
        <v>52364</v>
      </c>
      <c r="D6435" s="29">
        <f t="shared" ca="1" si="403"/>
        <v>0</v>
      </c>
      <c r="E6435" s="29">
        <f ca="1">IF(C6435&lt;Calculator!$D$26,0,IF(DAY($C6435)=1,IF(D6435-Calculator!$G$24&gt;0,Calculator!$G$24,D6435),0))</f>
        <v>0</v>
      </c>
      <c r="F6435" s="29">
        <f ca="1">IF(E6435&gt;0,D6435*Calculator!$G$22/12,0)</f>
        <v>0</v>
      </c>
      <c r="G6435" s="29">
        <f ca="1">IF(E6435&gt;0,(IFERROR(-PMT(Calculator!$G$22/12,Calculator!$G$23*12,Calculator!$G$20),0))-F6435,0)</f>
        <v>0</v>
      </c>
      <c r="H6435" s="29">
        <f t="shared" ca="1" si="404"/>
        <v>0</v>
      </c>
      <c r="I6435" s="29">
        <f t="shared" ca="1" si="402"/>
        <v>0</v>
      </c>
      <c r="J6435" s="30">
        <f>Calculator!$G$40</f>
        <v>6.5000000000000002E-2</v>
      </c>
      <c r="K6435" s="29">
        <f ca="1">IF(C6435&gt;=Calculator!$G$27,IF(DAY($C6435)=1,Calculator!$G$34/2,IF(DAY($C6435)=15,Calculator!$G$34/2,0)),0)</f>
        <v>0</v>
      </c>
      <c r="L6435" s="29">
        <f ca="1">IF(DAY($C6435)=28,IF(H6435=0,0,Calculator!$G$35),0)</f>
        <v>0</v>
      </c>
      <c r="M6435" s="29">
        <f ca="1">IF(I6435&gt;0,IF(DAY($C6435)=1,SUM(INDIRECT("I"&amp;(ROW(C6434)-DAY(C6434))):I6434),0),0)</f>
        <v>0</v>
      </c>
      <c r="N6435" s="29">
        <f ca="1">IF(C6435&lt;Calculator!$G$27,0,IF(C6435=Calculator!$G$27,Calculator!$G$39,IF(H6435-K6435&lt;=0,IF(D6435&gt;Calculator!$G$39,IF(H6435-K6435+E6435+L6435+M6435+Calculator!$G$39&gt;Calculator!$G$39,Calculator!$G$39-(H6435+E6435+L6435+M6435-K6435),Calculator!$G$39),D6435),0)))</f>
        <v>0</v>
      </c>
    </row>
    <row r="6436" spans="1:14" ht="15.75" thickBot="1">
      <c r="A6436" s="33" t="str">
        <f ca="1">IF(C6436=Calculator!$H$27,"F",IF(Daily!D6436+Daily!H6436=0,IF(D6435+H6435&gt;0,"L",""),""))</f>
        <v/>
      </c>
      <c r="B6436" s="34">
        <v>6435</v>
      </c>
      <c r="C6436" s="19">
        <f t="shared" ca="1" si="401"/>
        <v>52365</v>
      </c>
      <c r="D6436" s="29">
        <f t="shared" ca="1" si="403"/>
        <v>0</v>
      </c>
      <c r="E6436" s="29">
        <f ca="1">IF(C6436&lt;Calculator!$D$26,0,IF(DAY($C6436)=1,IF(D6436-Calculator!$G$24&gt;0,Calculator!$G$24,D6436),0))</f>
        <v>0</v>
      </c>
      <c r="F6436" s="29">
        <f ca="1">IF(E6436&gt;0,D6436*Calculator!$G$22/12,0)</f>
        <v>0</v>
      </c>
      <c r="G6436" s="29">
        <f ca="1">IF(E6436&gt;0,(IFERROR(-PMT(Calculator!$G$22/12,Calculator!$G$23*12,Calculator!$G$20),0))-F6436,0)</f>
        <v>0</v>
      </c>
      <c r="H6436" s="29">
        <f t="shared" ca="1" si="404"/>
        <v>0</v>
      </c>
      <c r="I6436" s="29">
        <f t="shared" ca="1" si="402"/>
        <v>0</v>
      </c>
      <c r="J6436" s="30">
        <f>Calculator!$G$40</f>
        <v>6.5000000000000002E-2</v>
      </c>
      <c r="K6436" s="29">
        <f ca="1">IF(C6436&gt;=Calculator!$G$27,IF(DAY($C6436)=1,Calculator!$G$34/2,IF(DAY($C6436)=15,Calculator!$G$34/2,0)),0)</f>
        <v>0</v>
      </c>
      <c r="L6436" s="29">
        <f ca="1">IF(DAY($C6436)=28,IF(H6436=0,0,Calculator!$G$35),0)</f>
        <v>0</v>
      </c>
      <c r="M6436" s="29">
        <f ca="1">IF(I6436&gt;0,IF(DAY($C6436)=1,SUM(INDIRECT("I"&amp;(ROW(C6435)-DAY(C6435))):I6435),0),0)</f>
        <v>0</v>
      </c>
      <c r="N6436" s="29">
        <f ca="1">IF(C6436&lt;Calculator!$G$27,0,IF(C6436=Calculator!$G$27,Calculator!$G$39,IF(H6436-K6436&lt;=0,IF(D6436&gt;Calculator!$G$39,IF(H6436-K6436+E6436+L6436+M6436+Calculator!$G$39&gt;Calculator!$G$39,Calculator!$G$39-(H6436+E6436+L6436+M6436-K6436),Calculator!$G$39),D6436),0)))</f>
        <v>0</v>
      </c>
    </row>
    <row r="6437" spans="1:14" ht="15.75" thickBot="1">
      <c r="A6437" s="33" t="str">
        <f ca="1">IF(C6437=Calculator!$H$27,"F",IF(Daily!D6437+Daily!H6437=0,IF(D6436+H6436&gt;0,"L",""),""))</f>
        <v/>
      </c>
      <c r="B6437" s="34">
        <v>6436</v>
      </c>
      <c r="C6437" s="19">
        <f t="shared" ca="1" si="401"/>
        <v>52366</v>
      </c>
      <c r="D6437" s="29">
        <f t="shared" ca="1" si="403"/>
        <v>0</v>
      </c>
      <c r="E6437" s="29">
        <f ca="1">IF(C6437&lt;Calculator!$D$26,0,IF(DAY($C6437)=1,IF(D6437-Calculator!$G$24&gt;0,Calculator!$G$24,D6437),0))</f>
        <v>0</v>
      </c>
      <c r="F6437" s="29">
        <f ca="1">IF(E6437&gt;0,D6437*Calculator!$G$22/12,0)</f>
        <v>0</v>
      </c>
      <c r="G6437" s="29">
        <f ca="1">IF(E6437&gt;0,(IFERROR(-PMT(Calculator!$G$22/12,Calculator!$G$23*12,Calculator!$G$20),0))-F6437,0)</f>
        <v>0</v>
      </c>
      <c r="H6437" s="29">
        <f t="shared" ca="1" si="404"/>
        <v>0</v>
      </c>
      <c r="I6437" s="29">
        <f t="shared" ca="1" si="402"/>
        <v>0</v>
      </c>
      <c r="J6437" s="30">
        <f>Calculator!$G$40</f>
        <v>6.5000000000000002E-2</v>
      </c>
      <c r="K6437" s="29">
        <f ca="1">IF(C6437&gt;=Calculator!$G$27,IF(DAY($C6437)=1,Calculator!$G$34/2,IF(DAY($C6437)=15,Calculator!$G$34/2,0)),0)</f>
        <v>4500</v>
      </c>
      <c r="L6437" s="29">
        <f ca="1">IF(DAY($C6437)=28,IF(H6437=0,0,Calculator!$G$35),0)</f>
        <v>0</v>
      </c>
      <c r="M6437" s="29">
        <f ca="1">IF(I6437&gt;0,IF(DAY($C6437)=1,SUM(INDIRECT("I"&amp;(ROW(C6436)-DAY(C6436))):I6436),0),0)</f>
        <v>0</v>
      </c>
      <c r="N6437" s="29">
        <f ca="1">IF(C6437&lt;Calculator!$G$27,0,IF(C6437=Calculator!$G$27,Calculator!$G$39,IF(H6437-K6437&lt;=0,IF(D6437&gt;Calculator!$G$39,IF(H6437-K6437+E6437+L6437+M6437+Calculator!$G$39&gt;Calculator!$G$39,Calculator!$G$39-(H6437+E6437+L6437+M6437-K6437),Calculator!$G$39),D6437),0)))</f>
        <v>0</v>
      </c>
    </row>
    <row r="6438" spans="1:14" ht="15.75" thickBot="1">
      <c r="A6438" s="33" t="str">
        <f ca="1">IF(C6438=Calculator!$H$27,"F",IF(Daily!D6438+Daily!H6438=0,IF(D6437+H6437&gt;0,"L",""),""))</f>
        <v/>
      </c>
      <c r="B6438" s="34">
        <v>6437</v>
      </c>
      <c r="C6438" s="19">
        <f t="shared" ca="1" si="401"/>
        <v>52367</v>
      </c>
      <c r="D6438" s="29">
        <f t="shared" ca="1" si="403"/>
        <v>0</v>
      </c>
      <c r="E6438" s="29">
        <f ca="1">IF(C6438&lt;Calculator!$D$26,0,IF(DAY($C6438)=1,IF(D6438-Calculator!$G$24&gt;0,Calculator!$G$24,D6438),0))</f>
        <v>0</v>
      </c>
      <c r="F6438" s="29">
        <f ca="1">IF(E6438&gt;0,D6438*Calculator!$G$22/12,0)</f>
        <v>0</v>
      </c>
      <c r="G6438" s="29">
        <f ca="1">IF(E6438&gt;0,(IFERROR(-PMT(Calculator!$G$22/12,Calculator!$G$23*12,Calculator!$G$20),0))-F6438,0)</f>
        <v>0</v>
      </c>
      <c r="H6438" s="29">
        <f t="shared" ca="1" si="404"/>
        <v>0</v>
      </c>
      <c r="I6438" s="29">
        <f t="shared" ca="1" si="402"/>
        <v>0</v>
      </c>
      <c r="J6438" s="30">
        <f>Calculator!$G$40</f>
        <v>6.5000000000000002E-2</v>
      </c>
      <c r="K6438" s="29">
        <f ca="1">IF(C6438&gt;=Calculator!$G$27,IF(DAY($C6438)=1,Calculator!$G$34/2,IF(DAY($C6438)=15,Calculator!$G$34/2,0)),0)</f>
        <v>0</v>
      </c>
      <c r="L6438" s="29">
        <f ca="1">IF(DAY($C6438)=28,IF(H6438=0,0,Calculator!$G$35),0)</f>
        <v>0</v>
      </c>
      <c r="M6438" s="29">
        <f ca="1">IF(I6438&gt;0,IF(DAY($C6438)=1,SUM(INDIRECT("I"&amp;(ROW(C6437)-DAY(C6437))):I6437),0),0)</f>
        <v>0</v>
      </c>
      <c r="N6438" s="29">
        <f ca="1">IF(C6438&lt;Calculator!$G$27,0,IF(C6438=Calculator!$G$27,Calculator!$G$39,IF(H6438-K6438&lt;=0,IF(D6438&gt;Calculator!$G$39,IF(H6438-K6438+E6438+L6438+M6438+Calculator!$G$39&gt;Calculator!$G$39,Calculator!$G$39-(H6438+E6438+L6438+M6438-K6438),Calculator!$G$39),D6438),0)))</f>
        <v>0</v>
      </c>
    </row>
    <row r="6439" spans="1:14" ht="15.75" thickBot="1">
      <c r="A6439" s="33" t="str">
        <f ca="1">IF(C6439=Calculator!$H$27,"F",IF(Daily!D6439+Daily!H6439=0,IF(D6438+H6438&gt;0,"L",""),""))</f>
        <v/>
      </c>
      <c r="B6439" s="34">
        <v>6438</v>
      </c>
      <c r="C6439" s="19">
        <f t="shared" ca="1" si="401"/>
        <v>52368</v>
      </c>
      <c r="D6439" s="29">
        <f t="shared" ca="1" si="403"/>
        <v>0</v>
      </c>
      <c r="E6439" s="29">
        <f ca="1">IF(C6439&lt;Calculator!$D$26,0,IF(DAY($C6439)=1,IF(D6439-Calculator!$G$24&gt;0,Calculator!$G$24,D6439),0))</f>
        <v>0</v>
      </c>
      <c r="F6439" s="29">
        <f ca="1">IF(E6439&gt;0,D6439*Calculator!$G$22/12,0)</f>
        <v>0</v>
      </c>
      <c r="G6439" s="29">
        <f ca="1">IF(E6439&gt;0,(IFERROR(-PMT(Calculator!$G$22/12,Calculator!$G$23*12,Calculator!$G$20),0))-F6439,0)</f>
        <v>0</v>
      </c>
      <c r="H6439" s="29">
        <f t="shared" ca="1" si="404"/>
        <v>0</v>
      </c>
      <c r="I6439" s="29">
        <f t="shared" ca="1" si="402"/>
        <v>0</v>
      </c>
      <c r="J6439" s="30">
        <f>Calculator!$G$40</f>
        <v>6.5000000000000002E-2</v>
      </c>
      <c r="K6439" s="29">
        <f ca="1">IF(C6439&gt;=Calculator!$G$27,IF(DAY($C6439)=1,Calculator!$G$34/2,IF(DAY($C6439)=15,Calculator!$G$34/2,0)),0)</f>
        <v>0</v>
      </c>
      <c r="L6439" s="29">
        <f ca="1">IF(DAY($C6439)=28,IF(H6439=0,0,Calculator!$G$35),0)</f>
        <v>0</v>
      </c>
      <c r="M6439" s="29">
        <f ca="1">IF(I6439&gt;0,IF(DAY($C6439)=1,SUM(INDIRECT("I"&amp;(ROW(C6438)-DAY(C6438))):I6438),0),0)</f>
        <v>0</v>
      </c>
      <c r="N6439" s="29">
        <f ca="1">IF(C6439&lt;Calculator!$G$27,0,IF(C6439=Calculator!$G$27,Calculator!$G$39,IF(H6439-K6439&lt;=0,IF(D6439&gt;Calculator!$G$39,IF(H6439-K6439+E6439+L6439+M6439+Calculator!$G$39&gt;Calculator!$G$39,Calculator!$G$39-(H6439+E6439+L6439+M6439-K6439),Calculator!$G$39),D6439),0)))</f>
        <v>0</v>
      </c>
    </row>
    <row r="6440" spans="1:14" ht="15.75" thickBot="1">
      <c r="A6440" s="33" t="str">
        <f ca="1">IF(C6440=Calculator!$H$27,"F",IF(Daily!D6440+Daily!H6440=0,IF(D6439+H6439&gt;0,"L",""),""))</f>
        <v/>
      </c>
      <c r="B6440" s="34">
        <v>6439</v>
      </c>
      <c r="C6440" s="19">
        <f t="shared" ca="1" si="401"/>
        <v>52369</v>
      </c>
      <c r="D6440" s="29">
        <f t="shared" ca="1" si="403"/>
        <v>0</v>
      </c>
      <c r="E6440" s="29">
        <f ca="1">IF(C6440&lt;Calculator!$D$26,0,IF(DAY($C6440)=1,IF(D6440-Calculator!$G$24&gt;0,Calculator!$G$24,D6440),0))</f>
        <v>0</v>
      </c>
      <c r="F6440" s="29">
        <f ca="1">IF(E6440&gt;0,D6440*Calculator!$G$22/12,0)</f>
        <v>0</v>
      </c>
      <c r="G6440" s="29">
        <f ca="1">IF(E6440&gt;0,(IFERROR(-PMT(Calculator!$G$22/12,Calculator!$G$23*12,Calculator!$G$20),0))-F6440,0)</f>
        <v>0</v>
      </c>
      <c r="H6440" s="29">
        <f t="shared" ca="1" si="404"/>
        <v>0</v>
      </c>
      <c r="I6440" s="29">
        <f t="shared" ca="1" si="402"/>
        <v>0</v>
      </c>
      <c r="J6440" s="30">
        <f>Calculator!$G$40</f>
        <v>6.5000000000000002E-2</v>
      </c>
      <c r="K6440" s="29">
        <f ca="1">IF(C6440&gt;=Calculator!$G$27,IF(DAY($C6440)=1,Calculator!$G$34/2,IF(DAY($C6440)=15,Calculator!$G$34/2,0)),0)</f>
        <v>0</v>
      </c>
      <c r="L6440" s="29">
        <f ca="1">IF(DAY($C6440)=28,IF(H6440=0,0,Calculator!$G$35),0)</f>
        <v>0</v>
      </c>
      <c r="M6440" s="29">
        <f ca="1">IF(I6440&gt;0,IF(DAY($C6440)=1,SUM(INDIRECT("I"&amp;(ROW(C6439)-DAY(C6439))):I6439),0),0)</f>
        <v>0</v>
      </c>
      <c r="N6440" s="29">
        <f ca="1">IF(C6440&lt;Calculator!$G$27,0,IF(C6440=Calculator!$G$27,Calculator!$G$39,IF(H6440-K6440&lt;=0,IF(D6440&gt;Calculator!$G$39,IF(H6440-K6440+E6440+L6440+M6440+Calculator!$G$39&gt;Calculator!$G$39,Calculator!$G$39-(H6440+E6440+L6440+M6440-K6440),Calculator!$G$39),D6440),0)))</f>
        <v>0</v>
      </c>
    </row>
    <row r="6441" spans="1:14" ht="15.75" thickBot="1">
      <c r="A6441" s="33" t="str">
        <f ca="1">IF(C6441=Calculator!$H$27,"F",IF(Daily!D6441+Daily!H6441=0,IF(D6440+H6440&gt;0,"L",""),""))</f>
        <v/>
      </c>
      <c r="B6441" s="34">
        <v>6440</v>
      </c>
      <c r="C6441" s="19">
        <f t="shared" ca="1" si="401"/>
        <v>52370</v>
      </c>
      <c r="D6441" s="29">
        <f t="shared" ca="1" si="403"/>
        <v>0</v>
      </c>
      <c r="E6441" s="29">
        <f ca="1">IF(C6441&lt;Calculator!$D$26,0,IF(DAY($C6441)=1,IF(D6441-Calculator!$G$24&gt;0,Calculator!$G$24,D6441),0))</f>
        <v>0</v>
      </c>
      <c r="F6441" s="29">
        <f ca="1">IF(E6441&gt;0,D6441*Calculator!$G$22/12,0)</f>
        <v>0</v>
      </c>
      <c r="G6441" s="29">
        <f ca="1">IF(E6441&gt;0,(IFERROR(-PMT(Calculator!$G$22/12,Calculator!$G$23*12,Calculator!$G$20),0))-F6441,0)</f>
        <v>0</v>
      </c>
      <c r="H6441" s="29">
        <f t="shared" ca="1" si="404"/>
        <v>0</v>
      </c>
      <c r="I6441" s="29">
        <f t="shared" ca="1" si="402"/>
        <v>0</v>
      </c>
      <c r="J6441" s="30">
        <f>Calculator!$G$40</f>
        <v>6.5000000000000002E-2</v>
      </c>
      <c r="K6441" s="29">
        <f ca="1">IF(C6441&gt;=Calculator!$G$27,IF(DAY($C6441)=1,Calculator!$G$34/2,IF(DAY($C6441)=15,Calculator!$G$34/2,0)),0)</f>
        <v>0</v>
      </c>
      <c r="L6441" s="29">
        <f ca="1">IF(DAY($C6441)=28,IF(H6441=0,0,Calculator!$G$35),0)</f>
        <v>0</v>
      </c>
      <c r="M6441" s="29">
        <f ca="1">IF(I6441&gt;0,IF(DAY($C6441)=1,SUM(INDIRECT("I"&amp;(ROW(C6440)-DAY(C6440))):I6440),0),0)</f>
        <v>0</v>
      </c>
      <c r="N6441" s="29">
        <f ca="1">IF(C6441&lt;Calculator!$G$27,0,IF(C6441=Calculator!$G$27,Calculator!$G$39,IF(H6441-K6441&lt;=0,IF(D6441&gt;Calculator!$G$39,IF(H6441-K6441+E6441+L6441+M6441+Calculator!$G$39&gt;Calculator!$G$39,Calculator!$G$39-(H6441+E6441+L6441+M6441-K6441),Calculator!$G$39),D6441),0)))</f>
        <v>0</v>
      </c>
    </row>
    <row r="6442" spans="1:14" ht="15.75" thickBot="1">
      <c r="A6442" s="33" t="str">
        <f ca="1">IF(C6442=Calculator!$H$27,"F",IF(Daily!D6442+Daily!H6442=0,IF(D6441+H6441&gt;0,"L",""),""))</f>
        <v/>
      </c>
      <c r="B6442" s="34">
        <v>6441</v>
      </c>
      <c r="C6442" s="19">
        <f t="shared" ca="1" si="401"/>
        <v>52371</v>
      </c>
      <c r="D6442" s="29">
        <f t="shared" ca="1" si="403"/>
        <v>0</v>
      </c>
      <c r="E6442" s="29">
        <f ca="1">IF(C6442&lt;Calculator!$D$26,0,IF(DAY($C6442)=1,IF(D6442-Calculator!$G$24&gt;0,Calculator!$G$24,D6442),0))</f>
        <v>0</v>
      </c>
      <c r="F6442" s="29">
        <f ca="1">IF(E6442&gt;0,D6442*Calculator!$G$22/12,0)</f>
        <v>0</v>
      </c>
      <c r="G6442" s="29">
        <f ca="1">IF(E6442&gt;0,(IFERROR(-PMT(Calculator!$G$22/12,Calculator!$G$23*12,Calculator!$G$20),0))-F6442,0)</f>
        <v>0</v>
      </c>
      <c r="H6442" s="29">
        <f t="shared" ca="1" si="404"/>
        <v>0</v>
      </c>
      <c r="I6442" s="29">
        <f t="shared" ca="1" si="402"/>
        <v>0</v>
      </c>
      <c r="J6442" s="30">
        <f>Calculator!$G$40</f>
        <v>6.5000000000000002E-2</v>
      </c>
      <c r="K6442" s="29">
        <f ca="1">IF(C6442&gt;=Calculator!$G$27,IF(DAY($C6442)=1,Calculator!$G$34/2,IF(DAY($C6442)=15,Calculator!$G$34/2,0)),0)</f>
        <v>0</v>
      </c>
      <c r="L6442" s="29">
        <f ca="1">IF(DAY($C6442)=28,IF(H6442=0,0,Calculator!$G$35),0)</f>
        <v>0</v>
      </c>
      <c r="M6442" s="29">
        <f ca="1">IF(I6442&gt;0,IF(DAY($C6442)=1,SUM(INDIRECT("I"&amp;(ROW(C6441)-DAY(C6441))):I6441),0),0)</f>
        <v>0</v>
      </c>
      <c r="N6442" s="29">
        <f ca="1">IF(C6442&lt;Calculator!$G$27,0,IF(C6442=Calculator!$G$27,Calculator!$G$39,IF(H6442-K6442&lt;=0,IF(D6442&gt;Calculator!$G$39,IF(H6442-K6442+E6442+L6442+M6442+Calculator!$G$39&gt;Calculator!$G$39,Calculator!$G$39-(H6442+E6442+L6442+M6442-K6442),Calculator!$G$39),D6442),0)))</f>
        <v>0</v>
      </c>
    </row>
    <row r="6443" spans="1:14" ht="15.75" thickBot="1">
      <c r="A6443" s="33" t="str">
        <f ca="1">IF(C6443=Calculator!$H$27,"F",IF(Daily!D6443+Daily!H6443=0,IF(D6442+H6442&gt;0,"L",""),""))</f>
        <v/>
      </c>
      <c r="B6443" s="34">
        <v>6442</v>
      </c>
      <c r="C6443" s="19">
        <f t="shared" ca="1" si="401"/>
        <v>52372</v>
      </c>
      <c r="D6443" s="29">
        <f t="shared" ca="1" si="403"/>
        <v>0</v>
      </c>
      <c r="E6443" s="29">
        <f ca="1">IF(C6443&lt;Calculator!$D$26,0,IF(DAY($C6443)=1,IF(D6443-Calculator!$G$24&gt;0,Calculator!$G$24,D6443),0))</f>
        <v>0</v>
      </c>
      <c r="F6443" s="29">
        <f ca="1">IF(E6443&gt;0,D6443*Calculator!$G$22/12,0)</f>
        <v>0</v>
      </c>
      <c r="G6443" s="29">
        <f ca="1">IF(E6443&gt;0,(IFERROR(-PMT(Calculator!$G$22/12,Calculator!$G$23*12,Calculator!$G$20),0))-F6443,0)</f>
        <v>0</v>
      </c>
      <c r="H6443" s="29">
        <f t="shared" ca="1" si="404"/>
        <v>0</v>
      </c>
      <c r="I6443" s="29">
        <f t="shared" ca="1" si="402"/>
        <v>0</v>
      </c>
      <c r="J6443" s="30">
        <f>Calculator!$G$40</f>
        <v>6.5000000000000002E-2</v>
      </c>
      <c r="K6443" s="29">
        <f ca="1">IF(C6443&gt;=Calculator!$G$27,IF(DAY($C6443)=1,Calculator!$G$34/2,IF(DAY($C6443)=15,Calculator!$G$34/2,0)),0)</f>
        <v>0</v>
      </c>
      <c r="L6443" s="29">
        <f ca="1">IF(DAY($C6443)=28,IF(H6443=0,0,Calculator!$G$35),0)</f>
        <v>0</v>
      </c>
      <c r="M6443" s="29">
        <f ca="1">IF(I6443&gt;0,IF(DAY($C6443)=1,SUM(INDIRECT("I"&amp;(ROW(C6442)-DAY(C6442))):I6442),0),0)</f>
        <v>0</v>
      </c>
      <c r="N6443" s="29">
        <f ca="1">IF(C6443&lt;Calculator!$G$27,0,IF(C6443=Calculator!$G$27,Calculator!$G$39,IF(H6443-K6443&lt;=0,IF(D6443&gt;Calculator!$G$39,IF(H6443-K6443+E6443+L6443+M6443+Calculator!$G$39&gt;Calculator!$G$39,Calculator!$G$39-(H6443+E6443+L6443+M6443-K6443),Calculator!$G$39),D6443),0)))</f>
        <v>0</v>
      </c>
    </row>
    <row r="6444" spans="1:14" ht="15.75" thickBot="1">
      <c r="A6444" s="33" t="str">
        <f ca="1">IF(C6444=Calculator!$H$27,"F",IF(Daily!D6444+Daily!H6444=0,IF(D6443+H6443&gt;0,"L",""),""))</f>
        <v/>
      </c>
      <c r="B6444" s="34">
        <v>6443</v>
      </c>
      <c r="C6444" s="19">
        <f t="shared" ca="1" si="401"/>
        <v>52373</v>
      </c>
      <c r="D6444" s="29">
        <f t="shared" ca="1" si="403"/>
        <v>0</v>
      </c>
      <c r="E6444" s="29">
        <f ca="1">IF(C6444&lt;Calculator!$D$26,0,IF(DAY($C6444)=1,IF(D6444-Calculator!$G$24&gt;0,Calculator!$G$24,D6444),0))</f>
        <v>0</v>
      </c>
      <c r="F6444" s="29">
        <f ca="1">IF(E6444&gt;0,D6444*Calculator!$G$22/12,0)</f>
        <v>0</v>
      </c>
      <c r="G6444" s="29">
        <f ca="1">IF(E6444&gt;0,(IFERROR(-PMT(Calculator!$G$22/12,Calculator!$G$23*12,Calculator!$G$20),0))-F6444,0)</f>
        <v>0</v>
      </c>
      <c r="H6444" s="29">
        <f t="shared" ca="1" si="404"/>
        <v>0</v>
      </c>
      <c r="I6444" s="29">
        <f t="shared" ca="1" si="402"/>
        <v>0</v>
      </c>
      <c r="J6444" s="30">
        <f>Calculator!$G$40</f>
        <v>6.5000000000000002E-2</v>
      </c>
      <c r="K6444" s="29">
        <f ca="1">IF(C6444&gt;=Calculator!$G$27,IF(DAY($C6444)=1,Calculator!$G$34/2,IF(DAY($C6444)=15,Calculator!$G$34/2,0)),0)</f>
        <v>0</v>
      </c>
      <c r="L6444" s="29">
        <f ca="1">IF(DAY($C6444)=28,IF(H6444=0,0,Calculator!$G$35),0)</f>
        <v>0</v>
      </c>
      <c r="M6444" s="29">
        <f ca="1">IF(I6444&gt;0,IF(DAY($C6444)=1,SUM(INDIRECT("I"&amp;(ROW(C6443)-DAY(C6443))):I6443),0),0)</f>
        <v>0</v>
      </c>
      <c r="N6444" s="29">
        <f ca="1">IF(C6444&lt;Calculator!$G$27,0,IF(C6444=Calculator!$G$27,Calculator!$G$39,IF(H6444-K6444&lt;=0,IF(D6444&gt;Calculator!$G$39,IF(H6444-K6444+E6444+L6444+M6444+Calculator!$G$39&gt;Calculator!$G$39,Calculator!$G$39-(H6444+E6444+L6444+M6444-K6444),Calculator!$G$39),D6444),0)))</f>
        <v>0</v>
      </c>
    </row>
    <row r="6445" spans="1:14" ht="15.75" thickBot="1">
      <c r="A6445" s="33" t="str">
        <f ca="1">IF(C6445=Calculator!$H$27,"F",IF(Daily!D6445+Daily!H6445=0,IF(D6444+H6444&gt;0,"L",""),""))</f>
        <v/>
      </c>
      <c r="B6445" s="34">
        <v>6444</v>
      </c>
      <c r="C6445" s="19">
        <f t="shared" ca="1" si="401"/>
        <v>52374</v>
      </c>
      <c r="D6445" s="29">
        <f t="shared" ca="1" si="403"/>
        <v>0</v>
      </c>
      <c r="E6445" s="29">
        <f ca="1">IF(C6445&lt;Calculator!$D$26,0,IF(DAY($C6445)=1,IF(D6445-Calculator!$G$24&gt;0,Calculator!$G$24,D6445),0))</f>
        <v>0</v>
      </c>
      <c r="F6445" s="29">
        <f ca="1">IF(E6445&gt;0,D6445*Calculator!$G$22/12,0)</f>
        <v>0</v>
      </c>
      <c r="G6445" s="29">
        <f ca="1">IF(E6445&gt;0,(IFERROR(-PMT(Calculator!$G$22/12,Calculator!$G$23*12,Calculator!$G$20),0))-F6445,0)</f>
        <v>0</v>
      </c>
      <c r="H6445" s="29">
        <f t="shared" ca="1" si="404"/>
        <v>0</v>
      </c>
      <c r="I6445" s="29">
        <f t="shared" ca="1" si="402"/>
        <v>0</v>
      </c>
      <c r="J6445" s="30">
        <f>Calculator!$G$40</f>
        <v>6.5000000000000002E-2</v>
      </c>
      <c r="K6445" s="29">
        <f ca="1">IF(C6445&gt;=Calculator!$G$27,IF(DAY($C6445)=1,Calculator!$G$34/2,IF(DAY($C6445)=15,Calculator!$G$34/2,0)),0)</f>
        <v>0</v>
      </c>
      <c r="L6445" s="29">
        <f ca="1">IF(DAY($C6445)=28,IF(H6445=0,0,Calculator!$G$35),0)</f>
        <v>0</v>
      </c>
      <c r="M6445" s="29">
        <f ca="1">IF(I6445&gt;0,IF(DAY($C6445)=1,SUM(INDIRECT("I"&amp;(ROW(C6444)-DAY(C6444))):I6444),0),0)</f>
        <v>0</v>
      </c>
      <c r="N6445" s="29">
        <f ca="1">IF(C6445&lt;Calculator!$G$27,0,IF(C6445=Calculator!$G$27,Calculator!$G$39,IF(H6445-K6445&lt;=0,IF(D6445&gt;Calculator!$G$39,IF(H6445-K6445+E6445+L6445+M6445+Calculator!$G$39&gt;Calculator!$G$39,Calculator!$G$39-(H6445+E6445+L6445+M6445-K6445),Calculator!$G$39),D6445),0)))</f>
        <v>0</v>
      </c>
    </row>
    <row r="6446" spans="1:14" ht="15.75" thickBot="1">
      <c r="A6446" s="33" t="str">
        <f ca="1">IF(C6446=Calculator!$H$27,"F",IF(Daily!D6446+Daily!H6446=0,IF(D6445+H6445&gt;0,"L",""),""))</f>
        <v/>
      </c>
      <c r="B6446" s="34">
        <v>6445</v>
      </c>
      <c r="C6446" s="19">
        <f t="shared" ca="1" si="401"/>
        <v>52375</v>
      </c>
      <c r="D6446" s="29">
        <f t="shared" ca="1" si="403"/>
        <v>0</v>
      </c>
      <c r="E6446" s="29">
        <f ca="1">IF(C6446&lt;Calculator!$D$26,0,IF(DAY($C6446)=1,IF(D6446-Calculator!$G$24&gt;0,Calculator!$G$24,D6446),0))</f>
        <v>0</v>
      </c>
      <c r="F6446" s="29">
        <f ca="1">IF(E6446&gt;0,D6446*Calculator!$G$22/12,0)</f>
        <v>0</v>
      </c>
      <c r="G6446" s="29">
        <f ca="1">IF(E6446&gt;0,(IFERROR(-PMT(Calculator!$G$22/12,Calculator!$G$23*12,Calculator!$G$20),0))-F6446,0)</f>
        <v>0</v>
      </c>
      <c r="H6446" s="29">
        <f t="shared" ca="1" si="404"/>
        <v>0</v>
      </c>
      <c r="I6446" s="29">
        <f t="shared" ca="1" si="402"/>
        <v>0</v>
      </c>
      <c r="J6446" s="30">
        <f>Calculator!$G$40</f>
        <v>6.5000000000000002E-2</v>
      </c>
      <c r="K6446" s="29">
        <f ca="1">IF(C6446&gt;=Calculator!$G$27,IF(DAY($C6446)=1,Calculator!$G$34/2,IF(DAY($C6446)=15,Calculator!$G$34/2,0)),0)</f>
        <v>0</v>
      </c>
      <c r="L6446" s="29">
        <f ca="1">IF(DAY($C6446)=28,IF(H6446=0,0,Calculator!$G$35),0)</f>
        <v>0</v>
      </c>
      <c r="M6446" s="29">
        <f ca="1">IF(I6446&gt;0,IF(DAY($C6446)=1,SUM(INDIRECT("I"&amp;(ROW(C6445)-DAY(C6445))):I6445),0),0)</f>
        <v>0</v>
      </c>
      <c r="N6446" s="29">
        <f ca="1">IF(C6446&lt;Calculator!$G$27,0,IF(C6446=Calculator!$G$27,Calculator!$G$39,IF(H6446-K6446&lt;=0,IF(D6446&gt;Calculator!$G$39,IF(H6446-K6446+E6446+L6446+M6446+Calculator!$G$39&gt;Calculator!$G$39,Calculator!$G$39-(H6446+E6446+L6446+M6446-K6446),Calculator!$G$39),D6446),0)))</f>
        <v>0</v>
      </c>
    </row>
    <row r="6447" spans="1:14" ht="15.75" thickBot="1">
      <c r="A6447" s="33" t="str">
        <f ca="1">IF(C6447=Calculator!$H$27,"F",IF(Daily!D6447+Daily!H6447=0,IF(D6446+H6446&gt;0,"L",""),""))</f>
        <v/>
      </c>
      <c r="B6447" s="34">
        <v>6446</v>
      </c>
      <c r="C6447" s="19">
        <f t="shared" ca="1" si="401"/>
        <v>52376</v>
      </c>
      <c r="D6447" s="29">
        <f t="shared" ca="1" si="403"/>
        <v>0</v>
      </c>
      <c r="E6447" s="29">
        <f ca="1">IF(C6447&lt;Calculator!$D$26,0,IF(DAY($C6447)=1,IF(D6447-Calculator!$G$24&gt;0,Calculator!$G$24,D6447),0))</f>
        <v>0</v>
      </c>
      <c r="F6447" s="29">
        <f ca="1">IF(E6447&gt;0,D6447*Calculator!$G$22/12,0)</f>
        <v>0</v>
      </c>
      <c r="G6447" s="29">
        <f ca="1">IF(E6447&gt;0,(IFERROR(-PMT(Calculator!$G$22/12,Calculator!$G$23*12,Calculator!$G$20),0))-F6447,0)</f>
        <v>0</v>
      </c>
      <c r="H6447" s="29">
        <f t="shared" ca="1" si="404"/>
        <v>0</v>
      </c>
      <c r="I6447" s="29">
        <f t="shared" ca="1" si="402"/>
        <v>0</v>
      </c>
      <c r="J6447" s="30">
        <f>Calculator!$G$40</f>
        <v>6.5000000000000002E-2</v>
      </c>
      <c r="K6447" s="29">
        <f ca="1">IF(C6447&gt;=Calculator!$G$27,IF(DAY($C6447)=1,Calculator!$G$34/2,IF(DAY($C6447)=15,Calculator!$G$34/2,0)),0)</f>
        <v>0</v>
      </c>
      <c r="L6447" s="29">
        <f ca="1">IF(DAY($C6447)=28,IF(H6447=0,0,Calculator!$G$35),0)</f>
        <v>0</v>
      </c>
      <c r="M6447" s="29">
        <f ca="1">IF(I6447&gt;0,IF(DAY($C6447)=1,SUM(INDIRECT("I"&amp;(ROW(C6446)-DAY(C6446))):I6446),0),0)</f>
        <v>0</v>
      </c>
      <c r="N6447" s="29">
        <f ca="1">IF(C6447&lt;Calculator!$G$27,0,IF(C6447=Calculator!$G$27,Calculator!$G$39,IF(H6447-K6447&lt;=0,IF(D6447&gt;Calculator!$G$39,IF(H6447-K6447+E6447+L6447+M6447+Calculator!$G$39&gt;Calculator!$G$39,Calculator!$G$39-(H6447+E6447+L6447+M6447-K6447),Calculator!$G$39),D6447),0)))</f>
        <v>0</v>
      </c>
    </row>
    <row r="6448" spans="1:14" ht="15.75" thickBot="1">
      <c r="A6448" s="33" t="str">
        <f ca="1">IF(C6448=Calculator!$H$27,"F",IF(Daily!D6448+Daily!H6448=0,IF(D6447+H6447&gt;0,"L",""),""))</f>
        <v/>
      </c>
      <c r="B6448" s="34">
        <v>6447</v>
      </c>
      <c r="C6448" s="19">
        <f t="shared" ca="1" si="401"/>
        <v>52377</v>
      </c>
      <c r="D6448" s="29">
        <f t="shared" ca="1" si="403"/>
        <v>0</v>
      </c>
      <c r="E6448" s="29">
        <f ca="1">IF(C6448&lt;Calculator!$D$26,0,IF(DAY($C6448)=1,IF(D6448-Calculator!$G$24&gt;0,Calculator!$G$24,D6448),0))</f>
        <v>0</v>
      </c>
      <c r="F6448" s="29">
        <f ca="1">IF(E6448&gt;0,D6448*Calculator!$G$22/12,0)</f>
        <v>0</v>
      </c>
      <c r="G6448" s="29">
        <f ca="1">IF(E6448&gt;0,(IFERROR(-PMT(Calculator!$G$22/12,Calculator!$G$23*12,Calculator!$G$20),0))-F6448,0)</f>
        <v>0</v>
      </c>
      <c r="H6448" s="29">
        <f t="shared" ca="1" si="404"/>
        <v>0</v>
      </c>
      <c r="I6448" s="29">
        <f t="shared" ca="1" si="402"/>
        <v>0</v>
      </c>
      <c r="J6448" s="30">
        <f>Calculator!$G$40</f>
        <v>6.5000000000000002E-2</v>
      </c>
      <c r="K6448" s="29">
        <f ca="1">IF(C6448&gt;=Calculator!$G$27,IF(DAY($C6448)=1,Calculator!$G$34/2,IF(DAY($C6448)=15,Calculator!$G$34/2,0)),0)</f>
        <v>0</v>
      </c>
      <c r="L6448" s="29">
        <f ca="1">IF(DAY($C6448)=28,IF(H6448=0,0,Calculator!$G$35),0)</f>
        <v>0</v>
      </c>
      <c r="M6448" s="29">
        <f ca="1">IF(I6448&gt;0,IF(DAY($C6448)=1,SUM(INDIRECT("I"&amp;(ROW(C6447)-DAY(C6447))):I6447),0),0)</f>
        <v>0</v>
      </c>
      <c r="N6448" s="29">
        <f ca="1">IF(C6448&lt;Calculator!$G$27,0,IF(C6448=Calculator!$G$27,Calculator!$G$39,IF(H6448-K6448&lt;=0,IF(D6448&gt;Calculator!$G$39,IF(H6448-K6448+E6448+L6448+M6448+Calculator!$G$39&gt;Calculator!$G$39,Calculator!$G$39-(H6448+E6448+L6448+M6448-K6448),Calculator!$G$39),D6448),0)))</f>
        <v>0</v>
      </c>
    </row>
    <row r="6449" spans="1:14" ht="15.75" thickBot="1">
      <c r="A6449" s="33" t="str">
        <f ca="1">IF(C6449=Calculator!$H$27,"F",IF(Daily!D6449+Daily!H6449=0,IF(D6448+H6448&gt;0,"L",""),""))</f>
        <v/>
      </c>
      <c r="B6449" s="34">
        <v>6448</v>
      </c>
      <c r="C6449" s="19">
        <f t="shared" ca="1" si="401"/>
        <v>52378</v>
      </c>
      <c r="D6449" s="29">
        <f t="shared" ca="1" si="403"/>
        <v>0</v>
      </c>
      <c r="E6449" s="29">
        <f ca="1">IF(C6449&lt;Calculator!$D$26,0,IF(DAY($C6449)=1,IF(D6449-Calculator!$G$24&gt;0,Calculator!$G$24,D6449),0))</f>
        <v>0</v>
      </c>
      <c r="F6449" s="29">
        <f ca="1">IF(E6449&gt;0,D6449*Calculator!$G$22/12,0)</f>
        <v>0</v>
      </c>
      <c r="G6449" s="29">
        <f ca="1">IF(E6449&gt;0,(IFERROR(-PMT(Calculator!$G$22/12,Calculator!$G$23*12,Calculator!$G$20),0))-F6449,0)</f>
        <v>0</v>
      </c>
      <c r="H6449" s="29">
        <f t="shared" ca="1" si="404"/>
        <v>0</v>
      </c>
      <c r="I6449" s="29">
        <f t="shared" ca="1" si="402"/>
        <v>0</v>
      </c>
      <c r="J6449" s="30">
        <f>Calculator!$G$40</f>
        <v>6.5000000000000002E-2</v>
      </c>
      <c r="K6449" s="29">
        <f ca="1">IF(C6449&gt;=Calculator!$G$27,IF(DAY($C6449)=1,Calculator!$G$34/2,IF(DAY($C6449)=15,Calculator!$G$34/2,0)),0)</f>
        <v>0</v>
      </c>
      <c r="L6449" s="29">
        <f ca="1">IF(DAY($C6449)=28,IF(H6449=0,0,Calculator!$G$35),0)</f>
        <v>0</v>
      </c>
      <c r="M6449" s="29">
        <f ca="1">IF(I6449&gt;0,IF(DAY($C6449)=1,SUM(INDIRECT("I"&amp;(ROW(C6448)-DAY(C6448))):I6448),0),0)</f>
        <v>0</v>
      </c>
      <c r="N6449" s="29">
        <f ca="1">IF(C6449&lt;Calculator!$G$27,0,IF(C6449=Calculator!$G$27,Calculator!$G$39,IF(H6449-K6449&lt;=0,IF(D6449&gt;Calculator!$G$39,IF(H6449-K6449+E6449+L6449+M6449+Calculator!$G$39&gt;Calculator!$G$39,Calculator!$G$39-(H6449+E6449+L6449+M6449-K6449),Calculator!$G$39),D6449),0)))</f>
        <v>0</v>
      </c>
    </row>
    <row r="6450" spans="1:14" ht="15.75" thickBot="1">
      <c r="A6450" s="33" t="str">
        <f ca="1">IF(C6450=Calculator!$H$27,"F",IF(Daily!D6450+Daily!H6450=0,IF(D6449+H6449&gt;0,"L",""),""))</f>
        <v/>
      </c>
      <c r="B6450" s="34">
        <v>6449</v>
      </c>
      <c r="C6450" s="19">
        <f t="shared" ca="1" si="401"/>
        <v>52379</v>
      </c>
      <c r="D6450" s="29">
        <f t="shared" ca="1" si="403"/>
        <v>0</v>
      </c>
      <c r="E6450" s="29">
        <f ca="1">IF(C6450&lt;Calculator!$D$26,0,IF(DAY($C6450)=1,IF(D6450-Calculator!$G$24&gt;0,Calculator!$G$24,D6450),0))</f>
        <v>0</v>
      </c>
      <c r="F6450" s="29">
        <f ca="1">IF(E6450&gt;0,D6450*Calculator!$G$22/12,0)</f>
        <v>0</v>
      </c>
      <c r="G6450" s="29">
        <f ca="1">IF(E6450&gt;0,(IFERROR(-PMT(Calculator!$G$22/12,Calculator!$G$23*12,Calculator!$G$20),0))-F6450,0)</f>
        <v>0</v>
      </c>
      <c r="H6450" s="29">
        <f t="shared" ca="1" si="404"/>
        <v>0</v>
      </c>
      <c r="I6450" s="29">
        <f t="shared" ca="1" si="402"/>
        <v>0</v>
      </c>
      <c r="J6450" s="30">
        <f>Calculator!$G$40</f>
        <v>6.5000000000000002E-2</v>
      </c>
      <c r="K6450" s="29">
        <f ca="1">IF(C6450&gt;=Calculator!$G$27,IF(DAY($C6450)=1,Calculator!$G$34/2,IF(DAY($C6450)=15,Calculator!$G$34/2,0)),0)</f>
        <v>0</v>
      </c>
      <c r="L6450" s="29">
        <f ca="1">IF(DAY($C6450)=28,IF(H6450=0,0,Calculator!$G$35),0)</f>
        <v>0</v>
      </c>
      <c r="M6450" s="29">
        <f ca="1">IF(I6450&gt;0,IF(DAY($C6450)=1,SUM(INDIRECT("I"&amp;(ROW(C6449)-DAY(C6449))):I6449),0),0)</f>
        <v>0</v>
      </c>
      <c r="N6450" s="29">
        <f ca="1">IF(C6450&lt;Calculator!$G$27,0,IF(C6450=Calculator!$G$27,Calculator!$G$39,IF(H6450-K6450&lt;=0,IF(D6450&gt;Calculator!$G$39,IF(H6450-K6450+E6450+L6450+M6450+Calculator!$G$39&gt;Calculator!$G$39,Calculator!$G$39-(H6450+E6450+L6450+M6450-K6450),Calculator!$G$39),D6450),0)))</f>
        <v>0</v>
      </c>
    </row>
    <row r="6451" spans="1:14" ht="15.75" thickBot="1">
      <c r="A6451" s="33" t="str">
        <f ca="1">IF(C6451=Calculator!$H$27,"F",IF(Daily!D6451+Daily!H6451=0,IF(D6450+H6450&gt;0,"L",""),""))</f>
        <v/>
      </c>
      <c r="B6451" s="34">
        <v>6450</v>
      </c>
      <c r="C6451" s="19">
        <f t="shared" ca="1" si="401"/>
        <v>52380</v>
      </c>
      <c r="D6451" s="29">
        <f t="shared" ca="1" si="403"/>
        <v>0</v>
      </c>
      <c r="E6451" s="29">
        <f ca="1">IF(C6451&lt;Calculator!$D$26,0,IF(DAY($C6451)=1,IF(D6451-Calculator!$G$24&gt;0,Calculator!$G$24,D6451),0))</f>
        <v>0</v>
      </c>
      <c r="F6451" s="29">
        <f ca="1">IF(E6451&gt;0,D6451*Calculator!$G$22/12,0)</f>
        <v>0</v>
      </c>
      <c r="G6451" s="29">
        <f ca="1">IF(E6451&gt;0,(IFERROR(-PMT(Calculator!$G$22/12,Calculator!$G$23*12,Calculator!$G$20),0))-F6451,0)</f>
        <v>0</v>
      </c>
      <c r="H6451" s="29">
        <f t="shared" ca="1" si="404"/>
        <v>0</v>
      </c>
      <c r="I6451" s="29">
        <f t="shared" ca="1" si="402"/>
        <v>0</v>
      </c>
      <c r="J6451" s="30">
        <f>Calculator!$G$40</f>
        <v>6.5000000000000002E-2</v>
      </c>
      <c r="K6451" s="29">
        <f ca="1">IF(C6451&gt;=Calculator!$G$27,IF(DAY($C6451)=1,Calculator!$G$34/2,IF(DAY($C6451)=15,Calculator!$G$34/2,0)),0)</f>
        <v>0</v>
      </c>
      <c r="L6451" s="29">
        <f ca="1">IF(DAY($C6451)=28,IF(H6451=0,0,Calculator!$G$35),0)</f>
        <v>0</v>
      </c>
      <c r="M6451" s="29">
        <f ca="1">IF(I6451&gt;0,IF(DAY($C6451)=1,SUM(INDIRECT("I"&amp;(ROW(C6450)-DAY(C6450))):I6450),0),0)</f>
        <v>0</v>
      </c>
      <c r="N6451" s="29">
        <f ca="1">IF(C6451&lt;Calculator!$G$27,0,IF(C6451=Calculator!$G$27,Calculator!$G$39,IF(H6451-K6451&lt;=0,IF(D6451&gt;Calculator!$G$39,IF(H6451-K6451+E6451+L6451+M6451+Calculator!$G$39&gt;Calculator!$G$39,Calculator!$G$39-(H6451+E6451+L6451+M6451-K6451),Calculator!$G$39),D6451),0)))</f>
        <v>0</v>
      </c>
    </row>
    <row r="6452" spans="1:14" ht="15.75" thickBot="1">
      <c r="A6452" s="33" t="str">
        <f ca="1">IF(C6452=Calculator!$H$27,"F",IF(Daily!D6452+Daily!H6452=0,IF(D6451+H6451&gt;0,"L",""),""))</f>
        <v/>
      </c>
      <c r="B6452" s="34">
        <v>6451</v>
      </c>
      <c r="C6452" s="19">
        <f t="shared" ca="1" si="401"/>
        <v>52381</v>
      </c>
      <c r="D6452" s="29">
        <f t="shared" ca="1" si="403"/>
        <v>0</v>
      </c>
      <c r="E6452" s="29">
        <f ca="1">IF(C6452&lt;Calculator!$D$26,0,IF(DAY($C6452)=1,IF(D6452-Calculator!$G$24&gt;0,Calculator!$G$24,D6452),0))</f>
        <v>0</v>
      </c>
      <c r="F6452" s="29">
        <f ca="1">IF(E6452&gt;0,D6452*Calculator!$G$22/12,0)</f>
        <v>0</v>
      </c>
      <c r="G6452" s="29">
        <f ca="1">IF(E6452&gt;0,(IFERROR(-PMT(Calculator!$G$22/12,Calculator!$G$23*12,Calculator!$G$20),0))-F6452,0)</f>
        <v>0</v>
      </c>
      <c r="H6452" s="29">
        <f t="shared" ca="1" si="404"/>
        <v>0</v>
      </c>
      <c r="I6452" s="29">
        <f t="shared" ca="1" si="402"/>
        <v>0</v>
      </c>
      <c r="J6452" s="30">
        <f>Calculator!$G$40</f>
        <v>6.5000000000000002E-2</v>
      </c>
      <c r="K6452" s="29">
        <f ca="1">IF(C6452&gt;=Calculator!$G$27,IF(DAY($C6452)=1,Calculator!$G$34/2,IF(DAY($C6452)=15,Calculator!$G$34/2,0)),0)</f>
        <v>0</v>
      </c>
      <c r="L6452" s="29">
        <f ca="1">IF(DAY($C6452)=28,IF(H6452=0,0,Calculator!$G$35),0)</f>
        <v>0</v>
      </c>
      <c r="M6452" s="29">
        <f ca="1">IF(I6452&gt;0,IF(DAY($C6452)=1,SUM(INDIRECT("I"&amp;(ROW(C6451)-DAY(C6451))):I6451),0),0)</f>
        <v>0</v>
      </c>
      <c r="N6452" s="29">
        <f ca="1">IF(C6452&lt;Calculator!$G$27,0,IF(C6452=Calculator!$G$27,Calculator!$G$39,IF(H6452-K6452&lt;=0,IF(D6452&gt;Calculator!$G$39,IF(H6452-K6452+E6452+L6452+M6452+Calculator!$G$39&gt;Calculator!$G$39,Calculator!$G$39-(H6452+E6452+L6452+M6452-K6452),Calculator!$G$39),D6452),0)))</f>
        <v>0</v>
      </c>
    </row>
    <row r="6453" spans="1:14" ht="15.75" thickBot="1">
      <c r="A6453" s="33" t="str">
        <f ca="1">IF(C6453=Calculator!$H$27,"F",IF(Daily!D6453+Daily!H6453=0,IF(D6452+H6452&gt;0,"L",""),""))</f>
        <v/>
      </c>
      <c r="B6453" s="34">
        <v>6452</v>
      </c>
      <c r="C6453" s="19">
        <f t="shared" ca="1" si="401"/>
        <v>52382</v>
      </c>
      <c r="D6453" s="29">
        <f t="shared" ca="1" si="403"/>
        <v>0</v>
      </c>
      <c r="E6453" s="29">
        <f ca="1">IF(C6453&lt;Calculator!$D$26,0,IF(DAY($C6453)=1,IF(D6453-Calculator!$G$24&gt;0,Calculator!$G$24,D6453),0))</f>
        <v>0</v>
      </c>
      <c r="F6453" s="29">
        <f ca="1">IF(E6453&gt;0,D6453*Calculator!$G$22/12,0)</f>
        <v>0</v>
      </c>
      <c r="G6453" s="29">
        <f ca="1">IF(E6453&gt;0,(IFERROR(-PMT(Calculator!$G$22/12,Calculator!$G$23*12,Calculator!$G$20),0))-F6453,0)</f>
        <v>0</v>
      </c>
      <c r="H6453" s="29">
        <f t="shared" ca="1" si="404"/>
        <v>0</v>
      </c>
      <c r="I6453" s="29">
        <f t="shared" ca="1" si="402"/>
        <v>0</v>
      </c>
      <c r="J6453" s="30">
        <f>Calculator!$G$40</f>
        <v>6.5000000000000002E-2</v>
      </c>
      <c r="K6453" s="29">
        <f ca="1">IF(C6453&gt;=Calculator!$G$27,IF(DAY($C6453)=1,Calculator!$G$34/2,IF(DAY($C6453)=15,Calculator!$G$34/2,0)),0)</f>
        <v>0</v>
      </c>
      <c r="L6453" s="29">
        <f ca="1">IF(DAY($C6453)=28,IF(H6453=0,0,Calculator!$G$35),0)</f>
        <v>0</v>
      </c>
      <c r="M6453" s="29">
        <f ca="1">IF(I6453&gt;0,IF(DAY($C6453)=1,SUM(INDIRECT("I"&amp;(ROW(C6452)-DAY(C6452))):I6452),0),0)</f>
        <v>0</v>
      </c>
      <c r="N6453" s="29">
        <f ca="1">IF(C6453&lt;Calculator!$G$27,0,IF(C6453=Calculator!$G$27,Calculator!$G$39,IF(H6453-K6453&lt;=0,IF(D6453&gt;Calculator!$G$39,IF(H6453-K6453+E6453+L6453+M6453+Calculator!$G$39&gt;Calculator!$G$39,Calculator!$G$39-(H6453+E6453+L6453+M6453-K6453),Calculator!$G$39),D6453),0)))</f>
        <v>0</v>
      </c>
    </row>
    <row r="6454" spans="1:14" ht="15.75" thickBot="1">
      <c r="A6454" s="33" t="str">
        <f ca="1">IF(C6454=Calculator!$H$27,"F",IF(Daily!D6454+Daily!H6454=0,IF(D6453+H6453&gt;0,"L",""),""))</f>
        <v/>
      </c>
      <c r="B6454" s="34">
        <v>6453</v>
      </c>
      <c r="C6454" s="19">
        <f t="shared" ca="1" si="401"/>
        <v>52383</v>
      </c>
      <c r="D6454" s="29">
        <f t="shared" ca="1" si="403"/>
        <v>0</v>
      </c>
      <c r="E6454" s="29">
        <f ca="1">IF(C6454&lt;Calculator!$D$26,0,IF(DAY($C6454)=1,IF(D6454-Calculator!$G$24&gt;0,Calculator!$G$24,D6454),0))</f>
        <v>0</v>
      </c>
      <c r="F6454" s="29">
        <f ca="1">IF(E6454&gt;0,D6454*Calculator!$G$22/12,0)</f>
        <v>0</v>
      </c>
      <c r="G6454" s="29">
        <f ca="1">IF(E6454&gt;0,(IFERROR(-PMT(Calculator!$G$22/12,Calculator!$G$23*12,Calculator!$G$20),0))-F6454,0)</f>
        <v>0</v>
      </c>
      <c r="H6454" s="29">
        <f t="shared" ca="1" si="404"/>
        <v>0</v>
      </c>
      <c r="I6454" s="29">
        <f t="shared" ca="1" si="402"/>
        <v>0</v>
      </c>
      <c r="J6454" s="30">
        <f>Calculator!$G$40</f>
        <v>6.5000000000000002E-2</v>
      </c>
      <c r="K6454" s="29">
        <f ca="1">IF(C6454&gt;=Calculator!$G$27,IF(DAY($C6454)=1,Calculator!$G$34/2,IF(DAY($C6454)=15,Calculator!$G$34/2,0)),0)</f>
        <v>4500</v>
      </c>
      <c r="L6454" s="29">
        <f ca="1">IF(DAY($C6454)=28,IF(H6454=0,0,Calculator!$G$35),0)</f>
        <v>0</v>
      </c>
      <c r="M6454" s="29">
        <f ca="1">IF(I6454&gt;0,IF(DAY($C6454)=1,SUM(INDIRECT("I"&amp;(ROW(C6453)-DAY(C6453))):I6453),0),0)</f>
        <v>0</v>
      </c>
      <c r="N6454" s="29">
        <f ca="1">IF(C6454&lt;Calculator!$G$27,0,IF(C6454=Calculator!$G$27,Calculator!$G$39,IF(H6454-K6454&lt;=0,IF(D6454&gt;Calculator!$G$39,IF(H6454-K6454+E6454+L6454+M6454+Calculator!$G$39&gt;Calculator!$G$39,Calculator!$G$39-(H6454+E6454+L6454+M6454-K6454),Calculator!$G$39),D6454),0)))</f>
        <v>0</v>
      </c>
    </row>
    <row r="6455" spans="1:14" ht="15.75" thickBot="1">
      <c r="A6455" s="33" t="str">
        <f ca="1">IF(C6455=Calculator!$H$27,"F",IF(Daily!D6455+Daily!H6455=0,IF(D6454+H6454&gt;0,"L",""),""))</f>
        <v/>
      </c>
      <c r="B6455" s="34">
        <v>6454</v>
      </c>
      <c r="C6455" s="19">
        <f t="shared" ca="1" si="401"/>
        <v>52384</v>
      </c>
      <c r="D6455" s="29">
        <f t="shared" ca="1" si="403"/>
        <v>0</v>
      </c>
      <c r="E6455" s="29">
        <f ca="1">IF(C6455&lt;Calculator!$D$26,0,IF(DAY($C6455)=1,IF(D6455-Calculator!$G$24&gt;0,Calculator!$G$24,D6455),0))</f>
        <v>0</v>
      </c>
      <c r="F6455" s="29">
        <f ca="1">IF(E6455&gt;0,D6455*Calculator!$G$22/12,0)</f>
        <v>0</v>
      </c>
      <c r="G6455" s="29">
        <f ca="1">IF(E6455&gt;0,(IFERROR(-PMT(Calculator!$G$22/12,Calculator!$G$23*12,Calculator!$G$20),0))-F6455,0)</f>
        <v>0</v>
      </c>
      <c r="H6455" s="29">
        <f t="shared" ca="1" si="404"/>
        <v>0</v>
      </c>
      <c r="I6455" s="29">
        <f t="shared" ca="1" si="402"/>
        <v>0</v>
      </c>
      <c r="J6455" s="30">
        <f>Calculator!$G$40</f>
        <v>6.5000000000000002E-2</v>
      </c>
      <c r="K6455" s="29">
        <f ca="1">IF(C6455&gt;=Calculator!$G$27,IF(DAY($C6455)=1,Calculator!$G$34/2,IF(DAY($C6455)=15,Calculator!$G$34/2,0)),0)</f>
        <v>0</v>
      </c>
      <c r="L6455" s="29">
        <f ca="1">IF(DAY($C6455)=28,IF(H6455=0,0,Calculator!$G$35),0)</f>
        <v>0</v>
      </c>
      <c r="M6455" s="29">
        <f ca="1">IF(I6455&gt;0,IF(DAY($C6455)=1,SUM(INDIRECT("I"&amp;(ROW(C6454)-DAY(C6454))):I6454),0),0)</f>
        <v>0</v>
      </c>
      <c r="N6455" s="29">
        <f ca="1">IF(C6455&lt;Calculator!$G$27,0,IF(C6455=Calculator!$G$27,Calculator!$G$39,IF(H6455-K6455&lt;=0,IF(D6455&gt;Calculator!$G$39,IF(H6455-K6455+E6455+L6455+M6455+Calculator!$G$39&gt;Calculator!$G$39,Calculator!$G$39-(H6455+E6455+L6455+M6455-K6455),Calculator!$G$39),D6455),0)))</f>
        <v>0</v>
      </c>
    </row>
    <row r="6456" spans="1:14" ht="15.75" thickBot="1">
      <c r="A6456" s="33" t="str">
        <f ca="1">IF(C6456=Calculator!$H$27,"F",IF(Daily!D6456+Daily!H6456=0,IF(D6455+H6455&gt;0,"L",""),""))</f>
        <v/>
      </c>
      <c r="B6456" s="34">
        <v>6455</v>
      </c>
      <c r="C6456" s="19">
        <f t="shared" ca="1" si="401"/>
        <v>52385</v>
      </c>
      <c r="D6456" s="29">
        <f t="shared" ca="1" si="403"/>
        <v>0</v>
      </c>
      <c r="E6456" s="29">
        <f ca="1">IF(C6456&lt;Calculator!$D$26,0,IF(DAY($C6456)=1,IF(D6456-Calculator!$G$24&gt;0,Calculator!$G$24,D6456),0))</f>
        <v>0</v>
      </c>
      <c r="F6456" s="29">
        <f ca="1">IF(E6456&gt;0,D6456*Calculator!$G$22/12,0)</f>
        <v>0</v>
      </c>
      <c r="G6456" s="29">
        <f ca="1">IF(E6456&gt;0,(IFERROR(-PMT(Calculator!$G$22/12,Calculator!$G$23*12,Calculator!$G$20),0))-F6456,0)</f>
        <v>0</v>
      </c>
      <c r="H6456" s="29">
        <f t="shared" ca="1" si="404"/>
        <v>0</v>
      </c>
      <c r="I6456" s="29">
        <f t="shared" ca="1" si="402"/>
        <v>0</v>
      </c>
      <c r="J6456" s="30">
        <f>Calculator!$G$40</f>
        <v>6.5000000000000002E-2</v>
      </c>
      <c r="K6456" s="29">
        <f ca="1">IF(C6456&gt;=Calculator!$G$27,IF(DAY($C6456)=1,Calculator!$G$34/2,IF(DAY($C6456)=15,Calculator!$G$34/2,0)),0)</f>
        <v>0</v>
      </c>
      <c r="L6456" s="29">
        <f ca="1">IF(DAY($C6456)=28,IF(H6456=0,0,Calculator!$G$35),0)</f>
        <v>0</v>
      </c>
      <c r="M6456" s="29">
        <f ca="1">IF(I6456&gt;0,IF(DAY($C6456)=1,SUM(INDIRECT("I"&amp;(ROW(C6455)-DAY(C6455))):I6455),0),0)</f>
        <v>0</v>
      </c>
      <c r="N6456" s="29">
        <f ca="1">IF(C6456&lt;Calculator!$G$27,0,IF(C6456=Calculator!$G$27,Calculator!$G$39,IF(H6456-K6456&lt;=0,IF(D6456&gt;Calculator!$G$39,IF(H6456-K6456+E6456+L6456+M6456+Calculator!$G$39&gt;Calculator!$G$39,Calculator!$G$39-(H6456+E6456+L6456+M6456-K6456),Calculator!$G$39),D6456),0)))</f>
        <v>0</v>
      </c>
    </row>
    <row r="6457" spans="1:14" ht="15.75" thickBot="1">
      <c r="A6457" s="33" t="str">
        <f ca="1">IF(C6457=Calculator!$H$27,"F",IF(Daily!D6457+Daily!H6457=0,IF(D6456+H6456&gt;0,"L",""),""))</f>
        <v/>
      </c>
      <c r="B6457" s="34">
        <v>6456</v>
      </c>
      <c r="C6457" s="19">
        <f t="shared" ca="1" si="401"/>
        <v>52386</v>
      </c>
      <c r="D6457" s="29">
        <f t="shared" ca="1" si="403"/>
        <v>0</v>
      </c>
      <c r="E6457" s="29">
        <f ca="1">IF(C6457&lt;Calculator!$D$26,0,IF(DAY($C6457)=1,IF(D6457-Calculator!$G$24&gt;0,Calculator!$G$24,D6457),0))</f>
        <v>0</v>
      </c>
      <c r="F6457" s="29">
        <f ca="1">IF(E6457&gt;0,D6457*Calculator!$G$22/12,0)</f>
        <v>0</v>
      </c>
      <c r="G6457" s="29">
        <f ca="1">IF(E6457&gt;0,(IFERROR(-PMT(Calculator!$G$22/12,Calculator!$G$23*12,Calculator!$G$20),0))-F6457,0)</f>
        <v>0</v>
      </c>
      <c r="H6457" s="29">
        <f t="shared" ca="1" si="404"/>
        <v>0</v>
      </c>
      <c r="I6457" s="29">
        <f t="shared" ca="1" si="402"/>
        <v>0</v>
      </c>
      <c r="J6457" s="30">
        <f>Calculator!$G$40</f>
        <v>6.5000000000000002E-2</v>
      </c>
      <c r="K6457" s="29">
        <f ca="1">IF(C6457&gt;=Calculator!$G$27,IF(DAY($C6457)=1,Calculator!$G$34/2,IF(DAY($C6457)=15,Calculator!$G$34/2,0)),0)</f>
        <v>0</v>
      </c>
      <c r="L6457" s="29">
        <f ca="1">IF(DAY($C6457)=28,IF(H6457=0,0,Calculator!$G$35),0)</f>
        <v>0</v>
      </c>
      <c r="M6457" s="29">
        <f ca="1">IF(I6457&gt;0,IF(DAY($C6457)=1,SUM(INDIRECT("I"&amp;(ROW(C6456)-DAY(C6456))):I6456),0),0)</f>
        <v>0</v>
      </c>
      <c r="N6457" s="29">
        <f ca="1">IF(C6457&lt;Calculator!$G$27,0,IF(C6457=Calculator!$G$27,Calculator!$G$39,IF(H6457-K6457&lt;=0,IF(D6457&gt;Calculator!$G$39,IF(H6457-K6457+E6457+L6457+M6457+Calculator!$G$39&gt;Calculator!$G$39,Calculator!$G$39-(H6457+E6457+L6457+M6457-K6457),Calculator!$G$39),D6457),0)))</f>
        <v>0</v>
      </c>
    </row>
    <row r="6458" spans="1:14" ht="15.75" thickBot="1">
      <c r="A6458" s="33" t="str">
        <f ca="1">IF(C6458=Calculator!$H$27,"F",IF(Daily!D6458+Daily!H6458=0,IF(D6457+H6457&gt;0,"L",""),""))</f>
        <v/>
      </c>
      <c r="B6458" s="34">
        <v>6457</v>
      </c>
      <c r="C6458" s="19">
        <f t="shared" ca="1" si="401"/>
        <v>52387</v>
      </c>
      <c r="D6458" s="29">
        <f t="shared" ca="1" si="403"/>
        <v>0</v>
      </c>
      <c r="E6458" s="29">
        <f ca="1">IF(C6458&lt;Calculator!$D$26,0,IF(DAY($C6458)=1,IF(D6458-Calculator!$G$24&gt;0,Calculator!$G$24,D6458),0))</f>
        <v>0</v>
      </c>
      <c r="F6458" s="29">
        <f ca="1">IF(E6458&gt;0,D6458*Calculator!$G$22/12,0)</f>
        <v>0</v>
      </c>
      <c r="G6458" s="29">
        <f ca="1">IF(E6458&gt;0,(IFERROR(-PMT(Calculator!$G$22/12,Calculator!$G$23*12,Calculator!$G$20),0))-F6458,0)</f>
        <v>0</v>
      </c>
      <c r="H6458" s="29">
        <f t="shared" ca="1" si="404"/>
        <v>0</v>
      </c>
      <c r="I6458" s="29">
        <f t="shared" ca="1" si="402"/>
        <v>0</v>
      </c>
      <c r="J6458" s="30">
        <f>Calculator!$G$40</f>
        <v>6.5000000000000002E-2</v>
      </c>
      <c r="K6458" s="29">
        <f ca="1">IF(C6458&gt;=Calculator!$G$27,IF(DAY($C6458)=1,Calculator!$G$34/2,IF(DAY($C6458)=15,Calculator!$G$34/2,0)),0)</f>
        <v>0</v>
      </c>
      <c r="L6458" s="29">
        <f ca="1">IF(DAY($C6458)=28,IF(H6458=0,0,Calculator!$G$35),0)</f>
        <v>0</v>
      </c>
      <c r="M6458" s="29">
        <f ca="1">IF(I6458&gt;0,IF(DAY($C6458)=1,SUM(INDIRECT("I"&amp;(ROW(C6457)-DAY(C6457))):I6457),0),0)</f>
        <v>0</v>
      </c>
      <c r="N6458" s="29">
        <f ca="1">IF(C6458&lt;Calculator!$G$27,0,IF(C6458=Calculator!$G$27,Calculator!$G$39,IF(H6458-K6458&lt;=0,IF(D6458&gt;Calculator!$G$39,IF(H6458-K6458+E6458+L6458+M6458+Calculator!$G$39&gt;Calculator!$G$39,Calculator!$G$39-(H6458+E6458+L6458+M6458-K6458),Calculator!$G$39),D6458),0)))</f>
        <v>0</v>
      </c>
    </row>
    <row r="6459" spans="1:14" ht="15.75" thickBot="1">
      <c r="A6459" s="33" t="str">
        <f ca="1">IF(C6459=Calculator!$H$27,"F",IF(Daily!D6459+Daily!H6459=0,IF(D6458+H6458&gt;0,"L",""),""))</f>
        <v/>
      </c>
      <c r="B6459" s="34">
        <v>6458</v>
      </c>
      <c r="C6459" s="19">
        <f t="shared" ca="1" si="401"/>
        <v>52388</v>
      </c>
      <c r="D6459" s="29">
        <f t="shared" ca="1" si="403"/>
        <v>0</v>
      </c>
      <c r="E6459" s="29">
        <f ca="1">IF(C6459&lt;Calculator!$D$26,0,IF(DAY($C6459)=1,IF(D6459-Calculator!$G$24&gt;0,Calculator!$G$24,D6459),0))</f>
        <v>0</v>
      </c>
      <c r="F6459" s="29">
        <f ca="1">IF(E6459&gt;0,D6459*Calculator!$G$22/12,0)</f>
        <v>0</v>
      </c>
      <c r="G6459" s="29">
        <f ca="1">IF(E6459&gt;0,(IFERROR(-PMT(Calculator!$G$22/12,Calculator!$G$23*12,Calculator!$G$20),0))-F6459,0)</f>
        <v>0</v>
      </c>
      <c r="H6459" s="29">
        <f t="shared" ca="1" si="404"/>
        <v>0</v>
      </c>
      <c r="I6459" s="29">
        <f t="shared" ca="1" si="402"/>
        <v>0</v>
      </c>
      <c r="J6459" s="30">
        <f>Calculator!$G$40</f>
        <v>6.5000000000000002E-2</v>
      </c>
      <c r="K6459" s="29">
        <f ca="1">IF(C6459&gt;=Calculator!$G$27,IF(DAY($C6459)=1,Calculator!$G$34/2,IF(DAY($C6459)=15,Calculator!$G$34/2,0)),0)</f>
        <v>0</v>
      </c>
      <c r="L6459" s="29">
        <f ca="1">IF(DAY($C6459)=28,IF(H6459=0,0,Calculator!$G$35),0)</f>
        <v>0</v>
      </c>
      <c r="M6459" s="29">
        <f ca="1">IF(I6459&gt;0,IF(DAY($C6459)=1,SUM(INDIRECT("I"&amp;(ROW(C6458)-DAY(C6458))):I6458),0),0)</f>
        <v>0</v>
      </c>
      <c r="N6459" s="29">
        <f ca="1">IF(C6459&lt;Calculator!$G$27,0,IF(C6459=Calculator!$G$27,Calculator!$G$39,IF(H6459-K6459&lt;=0,IF(D6459&gt;Calculator!$G$39,IF(H6459-K6459+E6459+L6459+M6459+Calculator!$G$39&gt;Calculator!$G$39,Calculator!$G$39-(H6459+E6459+L6459+M6459-K6459),Calculator!$G$39),D6459),0)))</f>
        <v>0</v>
      </c>
    </row>
    <row r="6460" spans="1:14" ht="15.75" thickBot="1">
      <c r="A6460" s="33" t="str">
        <f ca="1">IF(C6460=Calculator!$H$27,"F",IF(Daily!D6460+Daily!H6460=0,IF(D6459+H6459&gt;0,"L",""),""))</f>
        <v/>
      </c>
      <c r="B6460" s="34">
        <v>6459</v>
      </c>
      <c r="C6460" s="19">
        <f t="shared" ca="1" si="401"/>
        <v>52389</v>
      </c>
      <c r="D6460" s="29">
        <f t="shared" ca="1" si="403"/>
        <v>0</v>
      </c>
      <c r="E6460" s="29">
        <f ca="1">IF(C6460&lt;Calculator!$D$26,0,IF(DAY($C6460)=1,IF(D6460-Calculator!$G$24&gt;0,Calculator!$G$24,D6460),0))</f>
        <v>0</v>
      </c>
      <c r="F6460" s="29">
        <f ca="1">IF(E6460&gt;0,D6460*Calculator!$G$22/12,0)</f>
        <v>0</v>
      </c>
      <c r="G6460" s="29">
        <f ca="1">IF(E6460&gt;0,(IFERROR(-PMT(Calculator!$G$22/12,Calculator!$G$23*12,Calculator!$G$20),0))-F6460,0)</f>
        <v>0</v>
      </c>
      <c r="H6460" s="29">
        <f t="shared" ca="1" si="404"/>
        <v>0</v>
      </c>
      <c r="I6460" s="29">
        <f t="shared" ca="1" si="402"/>
        <v>0</v>
      </c>
      <c r="J6460" s="30">
        <f>Calculator!$G$40</f>
        <v>6.5000000000000002E-2</v>
      </c>
      <c r="K6460" s="29">
        <f ca="1">IF(C6460&gt;=Calculator!$G$27,IF(DAY($C6460)=1,Calculator!$G$34/2,IF(DAY($C6460)=15,Calculator!$G$34/2,0)),0)</f>
        <v>0</v>
      </c>
      <c r="L6460" s="29">
        <f ca="1">IF(DAY($C6460)=28,IF(H6460=0,0,Calculator!$G$35),0)</f>
        <v>0</v>
      </c>
      <c r="M6460" s="29">
        <f ca="1">IF(I6460&gt;0,IF(DAY($C6460)=1,SUM(INDIRECT("I"&amp;(ROW(C6459)-DAY(C6459))):I6459),0),0)</f>
        <v>0</v>
      </c>
      <c r="N6460" s="29">
        <f ca="1">IF(C6460&lt;Calculator!$G$27,0,IF(C6460=Calculator!$G$27,Calculator!$G$39,IF(H6460-K6460&lt;=0,IF(D6460&gt;Calculator!$G$39,IF(H6460-K6460+E6460+L6460+M6460+Calculator!$G$39&gt;Calculator!$G$39,Calculator!$G$39-(H6460+E6460+L6460+M6460-K6460),Calculator!$G$39),D6460),0)))</f>
        <v>0</v>
      </c>
    </row>
    <row r="6461" spans="1:14" ht="15.75" thickBot="1">
      <c r="A6461" s="33" t="str">
        <f ca="1">IF(C6461=Calculator!$H$27,"F",IF(Daily!D6461+Daily!H6461=0,IF(D6460+H6460&gt;0,"L",""),""))</f>
        <v/>
      </c>
      <c r="B6461" s="34">
        <v>6460</v>
      </c>
      <c r="C6461" s="19">
        <f t="shared" ca="1" si="401"/>
        <v>52390</v>
      </c>
      <c r="D6461" s="29">
        <f t="shared" ca="1" si="403"/>
        <v>0</v>
      </c>
      <c r="E6461" s="29">
        <f ca="1">IF(C6461&lt;Calculator!$D$26,0,IF(DAY($C6461)=1,IF(D6461-Calculator!$G$24&gt;0,Calculator!$G$24,D6461),0))</f>
        <v>0</v>
      </c>
      <c r="F6461" s="29">
        <f ca="1">IF(E6461&gt;0,D6461*Calculator!$G$22/12,0)</f>
        <v>0</v>
      </c>
      <c r="G6461" s="29">
        <f ca="1">IF(E6461&gt;0,(IFERROR(-PMT(Calculator!$G$22/12,Calculator!$G$23*12,Calculator!$G$20),0))-F6461,0)</f>
        <v>0</v>
      </c>
      <c r="H6461" s="29">
        <f t="shared" ca="1" si="404"/>
        <v>0</v>
      </c>
      <c r="I6461" s="29">
        <f t="shared" ca="1" si="402"/>
        <v>0</v>
      </c>
      <c r="J6461" s="30">
        <f>Calculator!$G$40</f>
        <v>6.5000000000000002E-2</v>
      </c>
      <c r="K6461" s="29">
        <f ca="1">IF(C6461&gt;=Calculator!$G$27,IF(DAY($C6461)=1,Calculator!$G$34/2,IF(DAY($C6461)=15,Calculator!$G$34/2,0)),0)</f>
        <v>0</v>
      </c>
      <c r="L6461" s="29">
        <f ca="1">IF(DAY($C6461)=28,IF(H6461=0,0,Calculator!$G$35),0)</f>
        <v>0</v>
      </c>
      <c r="M6461" s="29">
        <f ca="1">IF(I6461&gt;0,IF(DAY($C6461)=1,SUM(INDIRECT("I"&amp;(ROW(C6460)-DAY(C6460))):I6460),0),0)</f>
        <v>0</v>
      </c>
      <c r="N6461" s="29">
        <f ca="1">IF(C6461&lt;Calculator!$G$27,0,IF(C6461=Calculator!$G$27,Calculator!$G$39,IF(H6461-K6461&lt;=0,IF(D6461&gt;Calculator!$G$39,IF(H6461-K6461+E6461+L6461+M6461+Calculator!$G$39&gt;Calculator!$G$39,Calculator!$G$39-(H6461+E6461+L6461+M6461-K6461),Calculator!$G$39),D6461),0)))</f>
        <v>0</v>
      </c>
    </row>
    <row r="6462" spans="1:14" ht="15.75" thickBot="1">
      <c r="A6462" s="33" t="str">
        <f ca="1">IF(C6462=Calculator!$H$27,"F",IF(Daily!D6462+Daily!H6462=0,IF(D6461+H6461&gt;0,"L",""),""))</f>
        <v/>
      </c>
      <c r="B6462" s="34">
        <v>6461</v>
      </c>
      <c r="C6462" s="19">
        <f t="shared" ca="1" si="401"/>
        <v>52391</v>
      </c>
      <c r="D6462" s="29">
        <f t="shared" ca="1" si="403"/>
        <v>0</v>
      </c>
      <c r="E6462" s="29">
        <f ca="1">IF(C6462&lt;Calculator!$D$26,0,IF(DAY($C6462)=1,IF(D6462-Calculator!$G$24&gt;0,Calculator!$G$24,D6462),0))</f>
        <v>0</v>
      </c>
      <c r="F6462" s="29">
        <f ca="1">IF(E6462&gt;0,D6462*Calculator!$G$22/12,0)</f>
        <v>0</v>
      </c>
      <c r="G6462" s="29">
        <f ca="1">IF(E6462&gt;0,(IFERROR(-PMT(Calculator!$G$22/12,Calculator!$G$23*12,Calculator!$G$20),0))-F6462,0)</f>
        <v>0</v>
      </c>
      <c r="H6462" s="29">
        <f t="shared" ca="1" si="404"/>
        <v>0</v>
      </c>
      <c r="I6462" s="29">
        <f t="shared" ca="1" si="402"/>
        <v>0</v>
      </c>
      <c r="J6462" s="30">
        <f>Calculator!$G$40</f>
        <v>6.5000000000000002E-2</v>
      </c>
      <c r="K6462" s="29">
        <f ca="1">IF(C6462&gt;=Calculator!$G$27,IF(DAY($C6462)=1,Calculator!$G$34/2,IF(DAY($C6462)=15,Calculator!$G$34/2,0)),0)</f>
        <v>0</v>
      </c>
      <c r="L6462" s="29">
        <f ca="1">IF(DAY($C6462)=28,IF(H6462=0,0,Calculator!$G$35),0)</f>
        <v>0</v>
      </c>
      <c r="M6462" s="29">
        <f ca="1">IF(I6462&gt;0,IF(DAY($C6462)=1,SUM(INDIRECT("I"&amp;(ROW(C6461)-DAY(C6461))):I6461),0),0)</f>
        <v>0</v>
      </c>
      <c r="N6462" s="29">
        <f ca="1">IF(C6462&lt;Calculator!$G$27,0,IF(C6462=Calculator!$G$27,Calculator!$G$39,IF(H6462-K6462&lt;=0,IF(D6462&gt;Calculator!$G$39,IF(H6462-K6462+E6462+L6462+M6462+Calculator!$G$39&gt;Calculator!$G$39,Calculator!$G$39-(H6462+E6462+L6462+M6462-K6462),Calculator!$G$39),D6462),0)))</f>
        <v>0</v>
      </c>
    </row>
    <row r="6463" spans="1:14" ht="15.75" thickBot="1">
      <c r="A6463" s="33" t="str">
        <f ca="1">IF(C6463=Calculator!$H$27,"F",IF(Daily!D6463+Daily!H6463=0,IF(D6462+H6462&gt;0,"L",""),""))</f>
        <v/>
      </c>
      <c r="B6463" s="34">
        <v>6462</v>
      </c>
      <c r="C6463" s="19">
        <f t="shared" ca="1" si="401"/>
        <v>52392</v>
      </c>
      <c r="D6463" s="29">
        <f t="shared" ca="1" si="403"/>
        <v>0</v>
      </c>
      <c r="E6463" s="29">
        <f ca="1">IF(C6463&lt;Calculator!$D$26,0,IF(DAY($C6463)=1,IF(D6463-Calculator!$G$24&gt;0,Calculator!$G$24,D6463),0))</f>
        <v>0</v>
      </c>
      <c r="F6463" s="29">
        <f ca="1">IF(E6463&gt;0,D6463*Calculator!$G$22/12,0)</f>
        <v>0</v>
      </c>
      <c r="G6463" s="29">
        <f ca="1">IF(E6463&gt;0,(IFERROR(-PMT(Calculator!$G$22/12,Calculator!$G$23*12,Calculator!$G$20),0))-F6463,0)</f>
        <v>0</v>
      </c>
      <c r="H6463" s="29">
        <f t="shared" ca="1" si="404"/>
        <v>0</v>
      </c>
      <c r="I6463" s="29">
        <f t="shared" ca="1" si="402"/>
        <v>0</v>
      </c>
      <c r="J6463" s="30">
        <f>Calculator!$G$40</f>
        <v>6.5000000000000002E-2</v>
      </c>
      <c r="K6463" s="29">
        <f ca="1">IF(C6463&gt;=Calculator!$G$27,IF(DAY($C6463)=1,Calculator!$G$34/2,IF(DAY($C6463)=15,Calculator!$G$34/2,0)),0)</f>
        <v>0</v>
      </c>
      <c r="L6463" s="29">
        <f ca="1">IF(DAY($C6463)=28,IF(H6463=0,0,Calculator!$G$35),0)</f>
        <v>0</v>
      </c>
      <c r="M6463" s="29">
        <f ca="1">IF(I6463&gt;0,IF(DAY($C6463)=1,SUM(INDIRECT("I"&amp;(ROW(C6462)-DAY(C6462))):I6462),0),0)</f>
        <v>0</v>
      </c>
      <c r="N6463" s="29">
        <f ca="1">IF(C6463&lt;Calculator!$G$27,0,IF(C6463=Calculator!$G$27,Calculator!$G$39,IF(H6463-K6463&lt;=0,IF(D6463&gt;Calculator!$G$39,IF(H6463-K6463+E6463+L6463+M6463+Calculator!$G$39&gt;Calculator!$G$39,Calculator!$G$39-(H6463+E6463+L6463+M6463-K6463),Calculator!$G$39),D6463),0)))</f>
        <v>0</v>
      </c>
    </row>
    <row r="6464" spans="1:14" ht="15.75" thickBot="1">
      <c r="A6464" s="33" t="str">
        <f ca="1">IF(C6464=Calculator!$H$27,"F",IF(Daily!D6464+Daily!H6464=0,IF(D6463+H6463&gt;0,"L",""),""))</f>
        <v/>
      </c>
      <c r="B6464" s="34">
        <v>6463</v>
      </c>
      <c r="C6464" s="19">
        <f t="shared" ca="1" si="401"/>
        <v>52393</v>
      </c>
      <c r="D6464" s="29">
        <f t="shared" ca="1" si="403"/>
        <v>0</v>
      </c>
      <c r="E6464" s="29">
        <f ca="1">IF(C6464&lt;Calculator!$D$26,0,IF(DAY($C6464)=1,IF(D6464-Calculator!$G$24&gt;0,Calculator!$G$24,D6464),0))</f>
        <v>0</v>
      </c>
      <c r="F6464" s="29">
        <f ca="1">IF(E6464&gt;0,D6464*Calculator!$G$22/12,0)</f>
        <v>0</v>
      </c>
      <c r="G6464" s="29">
        <f ca="1">IF(E6464&gt;0,(IFERROR(-PMT(Calculator!$G$22/12,Calculator!$G$23*12,Calculator!$G$20),0))-F6464,0)</f>
        <v>0</v>
      </c>
      <c r="H6464" s="29">
        <f t="shared" ca="1" si="404"/>
        <v>0</v>
      </c>
      <c r="I6464" s="29">
        <f t="shared" ca="1" si="402"/>
        <v>0</v>
      </c>
      <c r="J6464" s="30">
        <f>Calculator!$G$40</f>
        <v>6.5000000000000002E-2</v>
      </c>
      <c r="K6464" s="29">
        <f ca="1">IF(C6464&gt;=Calculator!$G$27,IF(DAY($C6464)=1,Calculator!$G$34/2,IF(DAY($C6464)=15,Calculator!$G$34/2,0)),0)</f>
        <v>0</v>
      </c>
      <c r="L6464" s="29">
        <f ca="1">IF(DAY($C6464)=28,IF(H6464=0,0,Calculator!$G$35),0)</f>
        <v>0</v>
      </c>
      <c r="M6464" s="29">
        <f ca="1">IF(I6464&gt;0,IF(DAY($C6464)=1,SUM(INDIRECT("I"&amp;(ROW(C6463)-DAY(C6463))):I6463),0),0)</f>
        <v>0</v>
      </c>
      <c r="N6464" s="29">
        <f ca="1">IF(C6464&lt;Calculator!$G$27,0,IF(C6464=Calculator!$G$27,Calculator!$G$39,IF(H6464-K6464&lt;=0,IF(D6464&gt;Calculator!$G$39,IF(H6464-K6464+E6464+L6464+M6464+Calculator!$G$39&gt;Calculator!$G$39,Calculator!$G$39-(H6464+E6464+L6464+M6464-K6464),Calculator!$G$39),D6464),0)))</f>
        <v>0</v>
      </c>
    </row>
    <row r="6465" spans="1:14" ht="15.75" thickBot="1">
      <c r="A6465" s="33" t="str">
        <f ca="1">IF(C6465=Calculator!$H$27,"F",IF(Daily!D6465+Daily!H6465=0,IF(D6464+H6464&gt;0,"L",""),""))</f>
        <v/>
      </c>
      <c r="B6465" s="34">
        <v>6464</v>
      </c>
      <c r="C6465" s="19">
        <f t="shared" ca="1" si="401"/>
        <v>52394</v>
      </c>
      <c r="D6465" s="29">
        <f t="shared" ca="1" si="403"/>
        <v>0</v>
      </c>
      <c r="E6465" s="29">
        <f ca="1">IF(C6465&lt;Calculator!$D$26,0,IF(DAY($C6465)=1,IF(D6465-Calculator!$G$24&gt;0,Calculator!$G$24,D6465),0))</f>
        <v>0</v>
      </c>
      <c r="F6465" s="29">
        <f ca="1">IF(E6465&gt;0,D6465*Calculator!$G$22/12,0)</f>
        <v>0</v>
      </c>
      <c r="G6465" s="29">
        <f ca="1">IF(E6465&gt;0,(IFERROR(-PMT(Calculator!$G$22/12,Calculator!$G$23*12,Calculator!$G$20),0))-F6465,0)</f>
        <v>0</v>
      </c>
      <c r="H6465" s="29">
        <f t="shared" ca="1" si="404"/>
        <v>0</v>
      </c>
      <c r="I6465" s="29">
        <f t="shared" ca="1" si="402"/>
        <v>0</v>
      </c>
      <c r="J6465" s="30">
        <f>Calculator!$G$40</f>
        <v>6.5000000000000002E-2</v>
      </c>
      <c r="K6465" s="29">
        <f ca="1">IF(C6465&gt;=Calculator!$G$27,IF(DAY($C6465)=1,Calculator!$G$34/2,IF(DAY($C6465)=15,Calculator!$G$34/2,0)),0)</f>
        <v>0</v>
      </c>
      <c r="L6465" s="29">
        <f ca="1">IF(DAY($C6465)=28,IF(H6465=0,0,Calculator!$G$35),0)</f>
        <v>0</v>
      </c>
      <c r="M6465" s="29">
        <f ca="1">IF(I6465&gt;0,IF(DAY($C6465)=1,SUM(INDIRECT("I"&amp;(ROW(C6464)-DAY(C6464))):I6464),0),0)</f>
        <v>0</v>
      </c>
      <c r="N6465" s="29">
        <f ca="1">IF(C6465&lt;Calculator!$G$27,0,IF(C6465=Calculator!$G$27,Calculator!$G$39,IF(H6465-K6465&lt;=0,IF(D6465&gt;Calculator!$G$39,IF(H6465-K6465+E6465+L6465+M6465+Calculator!$G$39&gt;Calculator!$G$39,Calculator!$G$39-(H6465+E6465+L6465+M6465-K6465),Calculator!$G$39),D6465),0)))</f>
        <v>0</v>
      </c>
    </row>
    <row r="6466" spans="1:14" ht="15.75" thickBot="1">
      <c r="A6466" s="33" t="str">
        <f ca="1">IF(C6466=Calculator!$H$27,"F",IF(Daily!D6466+Daily!H6466=0,IF(D6465+H6465&gt;0,"L",""),""))</f>
        <v/>
      </c>
      <c r="B6466" s="34">
        <v>6465</v>
      </c>
      <c r="C6466" s="19">
        <f t="shared" ca="1" si="401"/>
        <v>52395</v>
      </c>
      <c r="D6466" s="29">
        <f t="shared" ca="1" si="403"/>
        <v>0</v>
      </c>
      <c r="E6466" s="29">
        <f ca="1">IF(C6466&lt;Calculator!$D$26,0,IF(DAY($C6466)=1,IF(D6466-Calculator!$G$24&gt;0,Calculator!$G$24,D6466),0))</f>
        <v>0</v>
      </c>
      <c r="F6466" s="29">
        <f ca="1">IF(E6466&gt;0,D6466*Calculator!$G$22/12,0)</f>
        <v>0</v>
      </c>
      <c r="G6466" s="29">
        <f ca="1">IF(E6466&gt;0,(IFERROR(-PMT(Calculator!$G$22/12,Calculator!$G$23*12,Calculator!$G$20),0))-F6466,0)</f>
        <v>0</v>
      </c>
      <c r="H6466" s="29">
        <f t="shared" ca="1" si="404"/>
        <v>0</v>
      </c>
      <c r="I6466" s="29">
        <f t="shared" ca="1" si="402"/>
        <v>0</v>
      </c>
      <c r="J6466" s="30">
        <f>Calculator!$G$40</f>
        <v>6.5000000000000002E-2</v>
      </c>
      <c r="K6466" s="29">
        <f ca="1">IF(C6466&gt;=Calculator!$G$27,IF(DAY($C6466)=1,Calculator!$G$34/2,IF(DAY($C6466)=15,Calculator!$G$34/2,0)),0)</f>
        <v>0</v>
      </c>
      <c r="L6466" s="29">
        <f ca="1">IF(DAY($C6466)=28,IF(H6466=0,0,Calculator!$G$35),0)</f>
        <v>0</v>
      </c>
      <c r="M6466" s="29">
        <f ca="1">IF(I6466&gt;0,IF(DAY($C6466)=1,SUM(INDIRECT("I"&amp;(ROW(C6465)-DAY(C6465))):I6465),0),0)</f>
        <v>0</v>
      </c>
      <c r="N6466" s="29">
        <f ca="1">IF(C6466&lt;Calculator!$G$27,0,IF(C6466=Calculator!$G$27,Calculator!$G$39,IF(H6466-K6466&lt;=0,IF(D6466&gt;Calculator!$G$39,IF(H6466-K6466+E6466+L6466+M6466+Calculator!$G$39&gt;Calculator!$G$39,Calculator!$G$39-(H6466+E6466+L6466+M6466-K6466),Calculator!$G$39),D6466),0)))</f>
        <v>0</v>
      </c>
    </row>
    <row r="6467" spans="1:14" ht="15.75" thickBot="1">
      <c r="A6467" s="33" t="str">
        <f ca="1">IF(C6467=Calculator!$H$27,"F",IF(Daily!D6467+Daily!H6467=0,IF(D6466+H6466&gt;0,"L",""),""))</f>
        <v/>
      </c>
      <c r="B6467" s="34">
        <v>6466</v>
      </c>
      <c r="C6467" s="19">
        <f t="shared" ref="C6467:C6530" ca="1" si="405">C6466+1</f>
        <v>52396</v>
      </c>
      <c r="D6467" s="29">
        <f t="shared" ca="1" si="403"/>
        <v>0</v>
      </c>
      <c r="E6467" s="29">
        <f ca="1">IF(C6467&lt;Calculator!$D$26,0,IF(DAY($C6467)=1,IF(D6467-Calculator!$G$24&gt;0,Calculator!$G$24,D6467),0))</f>
        <v>0</v>
      </c>
      <c r="F6467" s="29">
        <f ca="1">IF(E6467&gt;0,D6467*Calculator!$G$22/12,0)</f>
        <v>0</v>
      </c>
      <c r="G6467" s="29">
        <f ca="1">IF(E6467&gt;0,(IFERROR(-PMT(Calculator!$G$22/12,Calculator!$G$23*12,Calculator!$G$20),0))-F6467,0)</f>
        <v>0</v>
      </c>
      <c r="H6467" s="29">
        <f t="shared" ca="1" si="404"/>
        <v>0</v>
      </c>
      <c r="I6467" s="29">
        <f t="shared" ref="I6467:I6530" ca="1" si="406">H6467*J6467/365</f>
        <v>0</v>
      </c>
      <c r="J6467" s="30">
        <f>Calculator!$G$40</f>
        <v>6.5000000000000002E-2</v>
      </c>
      <c r="K6467" s="29">
        <f ca="1">IF(C6467&gt;=Calculator!$G$27,IF(DAY($C6467)=1,Calculator!$G$34/2,IF(DAY($C6467)=15,Calculator!$G$34/2,0)),0)</f>
        <v>0</v>
      </c>
      <c r="L6467" s="29">
        <f ca="1">IF(DAY($C6467)=28,IF(H6467=0,0,Calculator!$G$35),0)</f>
        <v>0</v>
      </c>
      <c r="M6467" s="29">
        <f ca="1">IF(I6467&gt;0,IF(DAY($C6467)=1,SUM(INDIRECT("I"&amp;(ROW(C6466)-DAY(C6466))):I6466),0),0)</f>
        <v>0</v>
      </c>
      <c r="N6467" s="29">
        <f ca="1">IF(C6467&lt;Calculator!$G$27,0,IF(C6467=Calculator!$G$27,Calculator!$G$39,IF(H6467-K6467&lt;=0,IF(D6467&gt;Calculator!$G$39,IF(H6467-K6467+E6467+L6467+M6467+Calculator!$G$39&gt;Calculator!$G$39,Calculator!$G$39-(H6467+E6467+L6467+M6467-K6467),Calculator!$G$39),D6467),0)))</f>
        <v>0</v>
      </c>
    </row>
    <row r="6468" spans="1:14" ht="15.75" thickBot="1">
      <c r="A6468" s="33" t="str">
        <f ca="1">IF(C6468=Calculator!$H$27,"F",IF(Daily!D6468+Daily!H6468=0,IF(D6467+H6467&gt;0,"L",""),""))</f>
        <v/>
      </c>
      <c r="B6468" s="34">
        <v>6467</v>
      </c>
      <c r="C6468" s="19">
        <f t="shared" ca="1" si="405"/>
        <v>52397</v>
      </c>
      <c r="D6468" s="29">
        <f t="shared" ref="D6468:D6531" ca="1" si="407">IF(((D6467-G6467)-N6467)&lt;0,0,((D6467-G6467)-N6467))</f>
        <v>0</v>
      </c>
      <c r="E6468" s="29">
        <f ca="1">IF(C6468&lt;Calculator!$D$26,0,IF(DAY($C6468)=1,IF(D6468-Calculator!$G$24&gt;0,Calculator!$G$24,D6468),0))</f>
        <v>0</v>
      </c>
      <c r="F6468" s="29">
        <f ca="1">IF(E6468&gt;0,D6468*Calculator!$G$22/12,0)</f>
        <v>0</v>
      </c>
      <c r="G6468" s="29">
        <f ca="1">IF(E6468&gt;0,(IFERROR(-PMT(Calculator!$G$22/12,Calculator!$G$23*12,Calculator!$G$20),0))-F6468,0)</f>
        <v>0</v>
      </c>
      <c r="H6468" s="29">
        <f t="shared" ref="H6468:H6531" ca="1" si="408">IF((H6467-K6467+SUM(L6467:N6467)+E6467)&lt;0,0,(H6467-K6467+SUM(L6467:N6467)+E6467))</f>
        <v>0</v>
      </c>
      <c r="I6468" s="29">
        <f t="shared" ca="1" si="406"/>
        <v>0</v>
      </c>
      <c r="J6468" s="30">
        <f>Calculator!$G$40</f>
        <v>6.5000000000000002E-2</v>
      </c>
      <c r="K6468" s="29">
        <f ca="1">IF(C6468&gt;=Calculator!$G$27,IF(DAY($C6468)=1,Calculator!$G$34/2,IF(DAY($C6468)=15,Calculator!$G$34/2,0)),0)</f>
        <v>4500</v>
      </c>
      <c r="L6468" s="29">
        <f ca="1">IF(DAY($C6468)=28,IF(H6468=0,0,Calculator!$G$35),0)</f>
        <v>0</v>
      </c>
      <c r="M6468" s="29">
        <f ca="1">IF(I6468&gt;0,IF(DAY($C6468)=1,SUM(INDIRECT("I"&amp;(ROW(C6467)-DAY(C6467))):I6467),0),0)</f>
        <v>0</v>
      </c>
      <c r="N6468" s="29">
        <f ca="1">IF(C6468&lt;Calculator!$G$27,0,IF(C6468=Calculator!$G$27,Calculator!$G$39,IF(H6468-K6468&lt;=0,IF(D6468&gt;Calculator!$G$39,IF(H6468-K6468+E6468+L6468+M6468+Calculator!$G$39&gt;Calculator!$G$39,Calculator!$G$39-(H6468+E6468+L6468+M6468-K6468),Calculator!$G$39),D6468),0)))</f>
        <v>0</v>
      </c>
    </row>
    <row r="6469" spans="1:14" ht="15.75" thickBot="1">
      <c r="A6469" s="33" t="str">
        <f ca="1">IF(C6469=Calculator!$H$27,"F",IF(Daily!D6469+Daily!H6469=0,IF(D6468+H6468&gt;0,"L",""),""))</f>
        <v/>
      </c>
      <c r="B6469" s="34">
        <v>6468</v>
      </c>
      <c r="C6469" s="19">
        <f t="shared" ca="1" si="405"/>
        <v>52398</v>
      </c>
      <c r="D6469" s="29">
        <f t="shared" ca="1" si="407"/>
        <v>0</v>
      </c>
      <c r="E6469" s="29">
        <f ca="1">IF(C6469&lt;Calculator!$D$26,0,IF(DAY($C6469)=1,IF(D6469-Calculator!$G$24&gt;0,Calculator!$G$24,D6469),0))</f>
        <v>0</v>
      </c>
      <c r="F6469" s="29">
        <f ca="1">IF(E6469&gt;0,D6469*Calculator!$G$22/12,0)</f>
        <v>0</v>
      </c>
      <c r="G6469" s="29">
        <f ca="1">IF(E6469&gt;0,(IFERROR(-PMT(Calculator!$G$22/12,Calculator!$G$23*12,Calculator!$G$20),0))-F6469,0)</f>
        <v>0</v>
      </c>
      <c r="H6469" s="29">
        <f t="shared" ca="1" si="408"/>
        <v>0</v>
      </c>
      <c r="I6469" s="29">
        <f t="shared" ca="1" si="406"/>
        <v>0</v>
      </c>
      <c r="J6469" s="30">
        <f>Calculator!$G$40</f>
        <v>6.5000000000000002E-2</v>
      </c>
      <c r="K6469" s="29">
        <f ca="1">IF(C6469&gt;=Calculator!$G$27,IF(DAY($C6469)=1,Calculator!$G$34/2,IF(DAY($C6469)=15,Calculator!$G$34/2,0)),0)</f>
        <v>0</v>
      </c>
      <c r="L6469" s="29">
        <f ca="1">IF(DAY($C6469)=28,IF(H6469=0,0,Calculator!$G$35),0)</f>
        <v>0</v>
      </c>
      <c r="M6469" s="29">
        <f ca="1">IF(I6469&gt;0,IF(DAY($C6469)=1,SUM(INDIRECT("I"&amp;(ROW(C6468)-DAY(C6468))):I6468),0),0)</f>
        <v>0</v>
      </c>
      <c r="N6469" s="29">
        <f ca="1">IF(C6469&lt;Calculator!$G$27,0,IF(C6469=Calculator!$G$27,Calculator!$G$39,IF(H6469-K6469&lt;=0,IF(D6469&gt;Calculator!$G$39,IF(H6469-K6469+E6469+L6469+M6469+Calculator!$G$39&gt;Calculator!$G$39,Calculator!$G$39-(H6469+E6469+L6469+M6469-K6469),Calculator!$G$39),D6469),0)))</f>
        <v>0</v>
      </c>
    </row>
    <row r="6470" spans="1:14" ht="15.75" thickBot="1">
      <c r="A6470" s="33" t="str">
        <f ca="1">IF(C6470=Calculator!$H$27,"F",IF(Daily!D6470+Daily!H6470=0,IF(D6469+H6469&gt;0,"L",""),""))</f>
        <v/>
      </c>
      <c r="B6470" s="34">
        <v>6469</v>
      </c>
      <c r="C6470" s="19">
        <f t="shared" ca="1" si="405"/>
        <v>52399</v>
      </c>
      <c r="D6470" s="29">
        <f t="shared" ca="1" si="407"/>
        <v>0</v>
      </c>
      <c r="E6470" s="29">
        <f ca="1">IF(C6470&lt;Calculator!$D$26,0,IF(DAY($C6470)=1,IF(D6470-Calculator!$G$24&gt;0,Calculator!$G$24,D6470),0))</f>
        <v>0</v>
      </c>
      <c r="F6470" s="29">
        <f ca="1">IF(E6470&gt;0,D6470*Calculator!$G$22/12,0)</f>
        <v>0</v>
      </c>
      <c r="G6470" s="29">
        <f ca="1">IF(E6470&gt;0,(IFERROR(-PMT(Calculator!$G$22/12,Calculator!$G$23*12,Calculator!$G$20),0))-F6470,0)</f>
        <v>0</v>
      </c>
      <c r="H6470" s="29">
        <f t="shared" ca="1" si="408"/>
        <v>0</v>
      </c>
      <c r="I6470" s="29">
        <f t="shared" ca="1" si="406"/>
        <v>0</v>
      </c>
      <c r="J6470" s="30">
        <f>Calculator!$G$40</f>
        <v>6.5000000000000002E-2</v>
      </c>
      <c r="K6470" s="29">
        <f ca="1">IF(C6470&gt;=Calculator!$G$27,IF(DAY($C6470)=1,Calculator!$G$34/2,IF(DAY($C6470)=15,Calculator!$G$34/2,0)),0)</f>
        <v>0</v>
      </c>
      <c r="L6470" s="29">
        <f ca="1">IF(DAY($C6470)=28,IF(H6470=0,0,Calculator!$G$35),0)</f>
        <v>0</v>
      </c>
      <c r="M6470" s="29">
        <f ca="1">IF(I6470&gt;0,IF(DAY($C6470)=1,SUM(INDIRECT("I"&amp;(ROW(C6469)-DAY(C6469))):I6469),0),0)</f>
        <v>0</v>
      </c>
      <c r="N6470" s="29">
        <f ca="1">IF(C6470&lt;Calculator!$G$27,0,IF(C6470=Calculator!$G$27,Calculator!$G$39,IF(H6470-K6470&lt;=0,IF(D6470&gt;Calculator!$G$39,IF(H6470-K6470+E6470+L6470+M6470+Calculator!$G$39&gt;Calculator!$G$39,Calculator!$G$39-(H6470+E6470+L6470+M6470-K6470),Calculator!$G$39),D6470),0)))</f>
        <v>0</v>
      </c>
    </row>
    <row r="6471" spans="1:14" ht="15.75" thickBot="1">
      <c r="A6471" s="33" t="str">
        <f ca="1">IF(C6471=Calculator!$H$27,"F",IF(Daily!D6471+Daily!H6471=0,IF(D6470+H6470&gt;0,"L",""),""))</f>
        <v/>
      </c>
      <c r="B6471" s="34">
        <v>6470</v>
      </c>
      <c r="C6471" s="19">
        <f t="shared" ca="1" si="405"/>
        <v>52400</v>
      </c>
      <c r="D6471" s="29">
        <f t="shared" ca="1" si="407"/>
        <v>0</v>
      </c>
      <c r="E6471" s="29">
        <f ca="1">IF(C6471&lt;Calculator!$D$26,0,IF(DAY($C6471)=1,IF(D6471-Calculator!$G$24&gt;0,Calculator!$G$24,D6471),0))</f>
        <v>0</v>
      </c>
      <c r="F6471" s="29">
        <f ca="1">IF(E6471&gt;0,D6471*Calculator!$G$22/12,0)</f>
        <v>0</v>
      </c>
      <c r="G6471" s="29">
        <f ca="1">IF(E6471&gt;0,(IFERROR(-PMT(Calculator!$G$22/12,Calculator!$G$23*12,Calculator!$G$20),0))-F6471,0)</f>
        <v>0</v>
      </c>
      <c r="H6471" s="29">
        <f t="shared" ca="1" si="408"/>
        <v>0</v>
      </c>
      <c r="I6471" s="29">
        <f t="shared" ca="1" si="406"/>
        <v>0</v>
      </c>
      <c r="J6471" s="30">
        <f>Calculator!$G$40</f>
        <v>6.5000000000000002E-2</v>
      </c>
      <c r="K6471" s="29">
        <f ca="1">IF(C6471&gt;=Calculator!$G$27,IF(DAY($C6471)=1,Calculator!$G$34/2,IF(DAY($C6471)=15,Calculator!$G$34/2,0)),0)</f>
        <v>0</v>
      </c>
      <c r="L6471" s="29">
        <f ca="1">IF(DAY($C6471)=28,IF(H6471=0,0,Calculator!$G$35),0)</f>
        <v>0</v>
      </c>
      <c r="M6471" s="29">
        <f ca="1">IF(I6471&gt;0,IF(DAY($C6471)=1,SUM(INDIRECT("I"&amp;(ROW(C6470)-DAY(C6470))):I6470),0),0)</f>
        <v>0</v>
      </c>
      <c r="N6471" s="29">
        <f ca="1">IF(C6471&lt;Calculator!$G$27,0,IF(C6471=Calculator!$G$27,Calculator!$G$39,IF(H6471-K6471&lt;=0,IF(D6471&gt;Calculator!$G$39,IF(H6471-K6471+E6471+L6471+M6471+Calculator!$G$39&gt;Calculator!$G$39,Calculator!$G$39-(H6471+E6471+L6471+M6471-K6471),Calculator!$G$39),D6471),0)))</f>
        <v>0</v>
      </c>
    </row>
    <row r="6472" spans="1:14" ht="15.75" thickBot="1">
      <c r="A6472" s="33" t="str">
        <f ca="1">IF(C6472=Calculator!$H$27,"F",IF(Daily!D6472+Daily!H6472=0,IF(D6471+H6471&gt;0,"L",""),""))</f>
        <v/>
      </c>
      <c r="B6472" s="34">
        <v>6471</v>
      </c>
      <c r="C6472" s="19">
        <f t="shared" ca="1" si="405"/>
        <v>52401</v>
      </c>
      <c r="D6472" s="29">
        <f t="shared" ca="1" si="407"/>
        <v>0</v>
      </c>
      <c r="E6472" s="29">
        <f ca="1">IF(C6472&lt;Calculator!$D$26,0,IF(DAY($C6472)=1,IF(D6472-Calculator!$G$24&gt;0,Calculator!$G$24,D6472),0))</f>
        <v>0</v>
      </c>
      <c r="F6472" s="29">
        <f ca="1">IF(E6472&gt;0,D6472*Calculator!$G$22/12,0)</f>
        <v>0</v>
      </c>
      <c r="G6472" s="29">
        <f ca="1">IF(E6472&gt;0,(IFERROR(-PMT(Calculator!$G$22/12,Calculator!$G$23*12,Calculator!$G$20),0))-F6472,0)</f>
        <v>0</v>
      </c>
      <c r="H6472" s="29">
        <f t="shared" ca="1" si="408"/>
        <v>0</v>
      </c>
      <c r="I6472" s="29">
        <f t="shared" ca="1" si="406"/>
        <v>0</v>
      </c>
      <c r="J6472" s="30">
        <f>Calculator!$G$40</f>
        <v>6.5000000000000002E-2</v>
      </c>
      <c r="K6472" s="29">
        <f ca="1">IF(C6472&gt;=Calculator!$G$27,IF(DAY($C6472)=1,Calculator!$G$34/2,IF(DAY($C6472)=15,Calculator!$G$34/2,0)),0)</f>
        <v>0</v>
      </c>
      <c r="L6472" s="29">
        <f ca="1">IF(DAY($C6472)=28,IF(H6472=0,0,Calculator!$G$35),0)</f>
        <v>0</v>
      </c>
      <c r="M6472" s="29">
        <f ca="1">IF(I6472&gt;0,IF(DAY($C6472)=1,SUM(INDIRECT("I"&amp;(ROW(C6471)-DAY(C6471))):I6471),0),0)</f>
        <v>0</v>
      </c>
      <c r="N6472" s="29">
        <f ca="1">IF(C6472&lt;Calculator!$G$27,0,IF(C6472=Calculator!$G$27,Calculator!$G$39,IF(H6472-K6472&lt;=0,IF(D6472&gt;Calculator!$G$39,IF(H6472-K6472+E6472+L6472+M6472+Calculator!$G$39&gt;Calculator!$G$39,Calculator!$G$39-(H6472+E6472+L6472+M6472-K6472),Calculator!$G$39),D6472),0)))</f>
        <v>0</v>
      </c>
    </row>
    <row r="6473" spans="1:14" ht="15.75" thickBot="1">
      <c r="A6473" s="33" t="str">
        <f ca="1">IF(C6473=Calculator!$H$27,"F",IF(Daily!D6473+Daily!H6473=0,IF(D6472+H6472&gt;0,"L",""),""))</f>
        <v/>
      </c>
      <c r="B6473" s="34">
        <v>6472</v>
      </c>
      <c r="C6473" s="19">
        <f t="shared" ca="1" si="405"/>
        <v>52402</v>
      </c>
      <c r="D6473" s="29">
        <f t="shared" ca="1" si="407"/>
        <v>0</v>
      </c>
      <c r="E6473" s="29">
        <f ca="1">IF(C6473&lt;Calculator!$D$26,0,IF(DAY($C6473)=1,IF(D6473-Calculator!$G$24&gt;0,Calculator!$G$24,D6473),0))</f>
        <v>0</v>
      </c>
      <c r="F6473" s="29">
        <f ca="1">IF(E6473&gt;0,D6473*Calculator!$G$22/12,0)</f>
        <v>0</v>
      </c>
      <c r="G6473" s="29">
        <f ca="1">IF(E6473&gt;0,(IFERROR(-PMT(Calculator!$G$22/12,Calculator!$G$23*12,Calculator!$G$20),0))-F6473,0)</f>
        <v>0</v>
      </c>
      <c r="H6473" s="29">
        <f t="shared" ca="1" si="408"/>
        <v>0</v>
      </c>
      <c r="I6473" s="29">
        <f t="shared" ca="1" si="406"/>
        <v>0</v>
      </c>
      <c r="J6473" s="30">
        <f>Calculator!$G$40</f>
        <v>6.5000000000000002E-2</v>
      </c>
      <c r="K6473" s="29">
        <f ca="1">IF(C6473&gt;=Calculator!$G$27,IF(DAY($C6473)=1,Calculator!$G$34/2,IF(DAY($C6473)=15,Calculator!$G$34/2,0)),0)</f>
        <v>0</v>
      </c>
      <c r="L6473" s="29">
        <f ca="1">IF(DAY($C6473)=28,IF(H6473=0,0,Calculator!$G$35),0)</f>
        <v>0</v>
      </c>
      <c r="M6473" s="29">
        <f ca="1">IF(I6473&gt;0,IF(DAY($C6473)=1,SUM(INDIRECT("I"&amp;(ROW(C6472)-DAY(C6472))):I6472),0),0)</f>
        <v>0</v>
      </c>
      <c r="N6473" s="29">
        <f ca="1">IF(C6473&lt;Calculator!$G$27,0,IF(C6473=Calculator!$G$27,Calculator!$G$39,IF(H6473-K6473&lt;=0,IF(D6473&gt;Calculator!$G$39,IF(H6473-K6473+E6473+L6473+M6473+Calculator!$G$39&gt;Calculator!$G$39,Calculator!$G$39-(H6473+E6473+L6473+M6473-K6473),Calculator!$G$39),D6473),0)))</f>
        <v>0</v>
      </c>
    </row>
    <row r="6474" spans="1:14" ht="15.75" thickBot="1">
      <c r="A6474" s="33" t="str">
        <f ca="1">IF(C6474=Calculator!$H$27,"F",IF(Daily!D6474+Daily!H6474=0,IF(D6473+H6473&gt;0,"L",""),""))</f>
        <v/>
      </c>
      <c r="B6474" s="34">
        <v>6473</v>
      </c>
      <c r="C6474" s="19">
        <f t="shared" ca="1" si="405"/>
        <v>52403</v>
      </c>
      <c r="D6474" s="29">
        <f t="shared" ca="1" si="407"/>
        <v>0</v>
      </c>
      <c r="E6474" s="29">
        <f ca="1">IF(C6474&lt;Calculator!$D$26,0,IF(DAY($C6474)=1,IF(D6474-Calculator!$G$24&gt;0,Calculator!$G$24,D6474),0))</f>
        <v>0</v>
      </c>
      <c r="F6474" s="29">
        <f ca="1">IF(E6474&gt;0,D6474*Calculator!$G$22/12,0)</f>
        <v>0</v>
      </c>
      <c r="G6474" s="29">
        <f ca="1">IF(E6474&gt;0,(IFERROR(-PMT(Calculator!$G$22/12,Calculator!$G$23*12,Calculator!$G$20),0))-F6474,0)</f>
        <v>0</v>
      </c>
      <c r="H6474" s="29">
        <f t="shared" ca="1" si="408"/>
        <v>0</v>
      </c>
      <c r="I6474" s="29">
        <f t="shared" ca="1" si="406"/>
        <v>0</v>
      </c>
      <c r="J6474" s="30">
        <f>Calculator!$G$40</f>
        <v>6.5000000000000002E-2</v>
      </c>
      <c r="K6474" s="29">
        <f ca="1">IF(C6474&gt;=Calculator!$G$27,IF(DAY($C6474)=1,Calculator!$G$34/2,IF(DAY($C6474)=15,Calculator!$G$34/2,0)),0)</f>
        <v>0</v>
      </c>
      <c r="L6474" s="29">
        <f ca="1">IF(DAY($C6474)=28,IF(H6474=0,0,Calculator!$G$35),0)</f>
        <v>0</v>
      </c>
      <c r="M6474" s="29">
        <f ca="1">IF(I6474&gt;0,IF(DAY($C6474)=1,SUM(INDIRECT("I"&amp;(ROW(C6473)-DAY(C6473))):I6473),0),0)</f>
        <v>0</v>
      </c>
      <c r="N6474" s="29">
        <f ca="1">IF(C6474&lt;Calculator!$G$27,0,IF(C6474=Calculator!$G$27,Calculator!$G$39,IF(H6474-K6474&lt;=0,IF(D6474&gt;Calculator!$G$39,IF(H6474-K6474+E6474+L6474+M6474+Calculator!$G$39&gt;Calculator!$G$39,Calculator!$G$39-(H6474+E6474+L6474+M6474-K6474),Calculator!$G$39),D6474),0)))</f>
        <v>0</v>
      </c>
    </row>
    <row r="6475" spans="1:14" ht="15.75" thickBot="1">
      <c r="A6475" s="33" t="str">
        <f ca="1">IF(C6475=Calculator!$H$27,"F",IF(Daily!D6475+Daily!H6475=0,IF(D6474+H6474&gt;0,"L",""),""))</f>
        <v/>
      </c>
      <c r="B6475" s="34">
        <v>6474</v>
      </c>
      <c r="C6475" s="19">
        <f t="shared" ca="1" si="405"/>
        <v>52404</v>
      </c>
      <c r="D6475" s="29">
        <f t="shared" ca="1" si="407"/>
        <v>0</v>
      </c>
      <c r="E6475" s="29">
        <f ca="1">IF(C6475&lt;Calculator!$D$26,0,IF(DAY($C6475)=1,IF(D6475-Calculator!$G$24&gt;0,Calculator!$G$24,D6475),0))</f>
        <v>0</v>
      </c>
      <c r="F6475" s="29">
        <f ca="1">IF(E6475&gt;0,D6475*Calculator!$G$22/12,0)</f>
        <v>0</v>
      </c>
      <c r="G6475" s="29">
        <f ca="1">IF(E6475&gt;0,(IFERROR(-PMT(Calculator!$G$22/12,Calculator!$G$23*12,Calculator!$G$20),0))-F6475,0)</f>
        <v>0</v>
      </c>
      <c r="H6475" s="29">
        <f t="shared" ca="1" si="408"/>
        <v>0</v>
      </c>
      <c r="I6475" s="29">
        <f t="shared" ca="1" si="406"/>
        <v>0</v>
      </c>
      <c r="J6475" s="30">
        <f>Calculator!$G$40</f>
        <v>6.5000000000000002E-2</v>
      </c>
      <c r="K6475" s="29">
        <f ca="1">IF(C6475&gt;=Calculator!$G$27,IF(DAY($C6475)=1,Calculator!$G$34/2,IF(DAY($C6475)=15,Calculator!$G$34/2,0)),0)</f>
        <v>0</v>
      </c>
      <c r="L6475" s="29">
        <f ca="1">IF(DAY($C6475)=28,IF(H6475=0,0,Calculator!$G$35),0)</f>
        <v>0</v>
      </c>
      <c r="M6475" s="29">
        <f ca="1">IF(I6475&gt;0,IF(DAY($C6475)=1,SUM(INDIRECT("I"&amp;(ROW(C6474)-DAY(C6474))):I6474),0),0)</f>
        <v>0</v>
      </c>
      <c r="N6475" s="29">
        <f ca="1">IF(C6475&lt;Calculator!$G$27,0,IF(C6475=Calculator!$G$27,Calculator!$G$39,IF(H6475-K6475&lt;=0,IF(D6475&gt;Calculator!$G$39,IF(H6475-K6475+E6475+L6475+M6475+Calculator!$G$39&gt;Calculator!$G$39,Calculator!$G$39-(H6475+E6475+L6475+M6475-K6475),Calculator!$G$39),D6475),0)))</f>
        <v>0</v>
      </c>
    </row>
    <row r="6476" spans="1:14" ht="15.75" thickBot="1">
      <c r="A6476" s="33" t="str">
        <f ca="1">IF(C6476=Calculator!$H$27,"F",IF(Daily!D6476+Daily!H6476=0,IF(D6475+H6475&gt;0,"L",""),""))</f>
        <v/>
      </c>
      <c r="B6476" s="34">
        <v>6475</v>
      </c>
      <c r="C6476" s="19">
        <f t="shared" ca="1" si="405"/>
        <v>52405</v>
      </c>
      <c r="D6476" s="29">
        <f t="shared" ca="1" si="407"/>
        <v>0</v>
      </c>
      <c r="E6476" s="29">
        <f ca="1">IF(C6476&lt;Calculator!$D$26,0,IF(DAY($C6476)=1,IF(D6476-Calculator!$G$24&gt;0,Calculator!$G$24,D6476),0))</f>
        <v>0</v>
      </c>
      <c r="F6476" s="29">
        <f ca="1">IF(E6476&gt;0,D6476*Calculator!$G$22/12,0)</f>
        <v>0</v>
      </c>
      <c r="G6476" s="29">
        <f ca="1">IF(E6476&gt;0,(IFERROR(-PMT(Calculator!$G$22/12,Calculator!$G$23*12,Calculator!$G$20),0))-F6476,0)</f>
        <v>0</v>
      </c>
      <c r="H6476" s="29">
        <f t="shared" ca="1" si="408"/>
        <v>0</v>
      </c>
      <c r="I6476" s="29">
        <f t="shared" ca="1" si="406"/>
        <v>0</v>
      </c>
      <c r="J6476" s="30">
        <f>Calculator!$G$40</f>
        <v>6.5000000000000002E-2</v>
      </c>
      <c r="K6476" s="29">
        <f ca="1">IF(C6476&gt;=Calculator!$G$27,IF(DAY($C6476)=1,Calculator!$G$34/2,IF(DAY($C6476)=15,Calculator!$G$34/2,0)),0)</f>
        <v>0</v>
      </c>
      <c r="L6476" s="29">
        <f ca="1">IF(DAY($C6476)=28,IF(H6476=0,0,Calculator!$G$35),0)</f>
        <v>0</v>
      </c>
      <c r="M6476" s="29">
        <f ca="1">IF(I6476&gt;0,IF(DAY($C6476)=1,SUM(INDIRECT("I"&amp;(ROW(C6475)-DAY(C6475))):I6475),0),0)</f>
        <v>0</v>
      </c>
      <c r="N6476" s="29">
        <f ca="1">IF(C6476&lt;Calculator!$G$27,0,IF(C6476=Calculator!$G$27,Calculator!$G$39,IF(H6476-K6476&lt;=0,IF(D6476&gt;Calculator!$G$39,IF(H6476-K6476+E6476+L6476+M6476+Calculator!$G$39&gt;Calculator!$G$39,Calculator!$G$39-(H6476+E6476+L6476+M6476-K6476),Calculator!$G$39),D6476),0)))</f>
        <v>0</v>
      </c>
    </row>
    <row r="6477" spans="1:14" ht="15.75" thickBot="1">
      <c r="A6477" s="33" t="str">
        <f ca="1">IF(C6477=Calculator!$H$27,"F",IF(Daily!D6477+Daily!H6477=0,IF(D6476+H6476&gt;0,"L",""),""))</f>
        <v/>
      </c>
      <c r="B6477" s="34">
        <v>6476</v>
      </c>
      <c r="C6477" s="19">
        <f t="shared" ca="1" si="405"/>
        <v>52406</v>
      </c>
      <c r="D6477" s="29">
        <f t="shared" ca="1" si="407"/>
        <v>0</v>
      </c>
      <c r="E6477" s="29">
        <f ca="1">IF(C6477&lt;Calculator!$D$26,0,IF(DAY($C6477)=1,IF(D6477-Calculator!$G$24&gt;0,Calculator!$G$24,D6477),0))</f>
        <v>0</v>
      </c>
      <c r="F6477" s="29">
        <f ca="1">IF(E6477&gt;0,D6477*Calculator!$G$22/12,0)</f>
        <v>0</v>
      </c>
      <c r="G6477" s="29">
        <f ca="1">IF(E6477&gt;0,(IFERROR(-PMT(Calculator!$G$22/12,Calculator!$G$23*12,Calculator!$G$20),0))-F6477,0)</f>
        <v>0</v>
      </c>
      <c r="H6477" s="29">
        <f t="shared" ca="1" si="408"/>
        <v>0</v>
      </c>
      <c r="I6477" s="29">
        <f t="shared" ca="1" si="406"/>
        <v>0</v>
      </c>
      <c r="J6477" s="30">
        <f>Calculator!$G$40</f>
        <v>6.5000000000000002E-2</v>
      </c>
      <c r="K6477" s="29">
        <f ca="1">IF(C6477&gt;=Calculator!$G$27,IF(DAY($C6477)=1,Calculator!$G$34/2,IF(DAY($C6477)=15,Calculator!$G$34/2,0)),0)</f>
        <v>0</v>
      </c>
      <c r="L6477" s="29">
        <f ca="1">IF(DAY($C6477)=28,IF(H6477=0,0,Calculator!$G$35),0)</f>
        <v>0</v>
      </c>
      <c r="M6477" s="29">
        <f ca="1">IF(I6477&gt;0,IF(DAY($C6477)=1,SUM(INDIRECT("I"&amp;(ROW(C6476)-DAY(C6476))):I6476),0),0)</f>
        <v>0</v>
      </c>
      <c r="N6477" s="29">
        <f ca="1">IF(C6477&lt;Calculator!$G$27,0,IF(C6477=Calculator!$G$27,Calculator!$G$39,IF(H6477-K6477&lt;=0,IF(D6477&gt;Calculator!$G$39,IF(H6477-K6477+E6477+L6477+M6477+Calculator!$G$39&gt;Calculator!$G$39,Calculator!$G$39-(H6477+E6477+L6477+M6477-K6477),Calculator!$G$39),D6477),0)))</f>
        <v>0</v>
      </c>
    </row>
    <row r="6478" spans="1:14" ht="15.75" thickBot="1">
      <c r="A6478" s="33" t="str">
        <f ca="1">IF(C6478=Calculator!$H$27,"F",IF(Daily!D6478+Daily!H6478=0,IF(D6477+H6477&gt;0,"L",""),""))</f>
        <v/>
      </c>
      <c r="B6478" s="34">
        <v>6477</v>
      </c>
      <c r="C6478" s="19">
        <f t="shared" ca="1" si="405"/>
        <v>52407</v>
      </c>
      <c r="D6478" s="29">
        <f t="shared" ca="1" si="407"/>
        <v>0</v>
      </c>
      <c r="E6478" s="29">
        <f ca="1">IF(C6478&lt;Calculator!$D$26,0,IF(DAY($C6478)=1,IF(D6478-Calculator!$G$24&gt;0,Calculator!$G$24,D6478),0))</f>
        <v>0</v>
      </c>
      <c r="F6478" s="29">
        <f ca="1">IF(E6478&gt;0,D6478*Calculator!$G$22/12,0)</f>
        <v>0</v>
      </c>
      <c r="G6478" s="29">
        <f ca="1">IF(E6478&gt;0,(IFERROR(-PMT(Calculator!$G$22/12,Calculator!$G$23*12,Calculator!$G$20),0))-F6478,0)</f>
        <v>0</v>
      </c>
      <c r="H6478" s="29">
        <f t="shared" ca="1" si="408"/>
        <v>0</v>
      </c>
      <c r="I6478" s="29">
        <f t="shared" ca="1" si="406"/>
        <v>0</v>
      </c>
      <c r="J6478" s="30">
        <f>Calculator!$G$40</f>
        <v>6.5000000000000002E-2</v>
      </c>
      <c r="K6478" s="29">
        <f ca="1">IF(C6478&gt;=Calculator!$G$27,IF(DAY($C6478)=1,Calculator!$G$34/2,IF(DAY($C6478)=15,Calculator!$G$34/2,0)),0)</f>
        <v>0</v>
      </c>
      <c r="L6478" s="29">
        <f ca="1">IF(DAY($C6478)=28,IF(H6478=0,0,Calculator!$G$35),0)</f>
        <v>0</v>
      </c>
      <c r="M6478" s="29">
        <f ca="1">IF(I6478&gt;0,IF(DAY($C6478)=1,SUM(INDIRECT("I"&amp;(ROW(C6477)-DAY(C6477))):I6477),0),0)</f>
        <v>0</v>
      </c>
      <c r="N6478" s="29">
        <f ca="1">IF(C6478&lt;Calculator!$G$27,0,IF(C6478=Calculator!$G$27,Calculator!$G$39,IF(H6478-K6478&lt;=0,IF(D6478&gt;Calculator!$G$39,IF(H6478-K6478+E6478+L6478+M6478+Calculator!$G$39&gt;Calculator!$G$39,Calculator!$G$39-(H6478+E6478+L6478+M6478-K6478),Calculator!$G$39),D6478),0)))</f>
        <v>0</v>
      </c>
    </row>
    <row r="6479" spans="1:14" ht="15.75" thickBot="1">
      <c r="A6479" s="33" t="str">
        <f ca="1">IF(C6479=Calculator!$H$27,"F",IF(Daily!D6479+Daily!H6479=0,IF(D6478+H6478&gt;0,"L",""),""))</f>
        <v/>
      </c>
      <c r="B6479" s="34">
        <v>6478</v>
      </c>
      <c r="C6479" s="19">
        <f t="shared" ca="1" si="405"/>
        <v>52408</v>
      </c>
      <c r="D6479" s="29">
        <f t="shared" ca="1" si="407"/>
        <v>0</v>
      </c>
      <c r="E6479" s="29">
        <f ca="1">IF(C6479&lt;Calculator!$D$26,0,IF(DAY($C6479)=1,IF(D6479-Calculator!$G$24&gt;0,Calculator!$G$24,D6479),0))</f>
        <v>0</v>
      </c>
      <c r="F6479" s="29">
        <f ca="1">IF(E6479&gt;0,D6479*Calculator!$G$22/12,0)</f>
        <v>0</v>
      </c>
      <c r="G6479" s="29">
        <f ca="1">IF(E6479&gt;0,(IFERROR(-PMT(Calculator!$G$22/12,Calculator!$G$23*12,Calculator!$G$20),0))-F6479,0)</f>
        <v>0</v>
      </c>
      <c r="H6479" s="29">
        <f t="shared" ca="1" si="408"/>
        <v>0</v>
      </c>
      <c r="I6479" s="29">
        <f t="shared" ca="1" si="406"/>
        <v>0</v>
      </c>
      <c r="J6479" s="30">
        <f>Calculator!$G$40</f>
        <v>6.5000000000000002E-2</v>
      </c>
      <c r="K6479" s="29">
        <f ca="1">IF(C6479&gt;=Calculator!$G$27,IF(DAY($C6479)=1,Calculator!$G$34/2,IF(DAY($C6479)=15,Calculator!$G$34/2,0)),0)</f>
        <v>0</v>
      </c>
      <c r="L6479" s="29">
        <f ca="1">IF(DAY($C6479)=28,IF(H6479=0,0,Calculator!$G$35),0)</f>
        <v>0</v>
      </c>
      <c r="M6479" s="29">
        <f ca="1">IF(I6479&gt;0,IF(DAY($C6479)=1,SUM(INDIRECT("I"&amp;(ROW(C6478)-DAY(C6478))):I6478),0),0)</f>
        <v>0</v>
      </c>
      <c r="N6479" s="29">
        <f ca="1">IF(C6479&lt;Calculator!$G$27,0,IF(C6479=Calculator!$G$27,Calculator!$G$39,IF(H6479-K6479&lt;=0,IF(D6479&gt;Calculator!$G$39,IF(H6479-K6479+E6479+L6479+M6479+Calculator!$G$39&gt;Calculator!$G$39,Calculator!$G$39-(H6479+E6479+L6479+M6479-K6479),Calculator!$G$39),D6479),0)))</f>
        <v>0</v>
      </c>
    </row>
    <row r="6480" spans="1:14" ht="15.75" thickBot="1">
      <c r="A6480" s="33" t="str">
        <f ca="1">IF(C6480=Calculator!$H$27,"F",IF(Daily!D6480+Daily!H6480=0,IF(D6479+H6479&gt;0,"L",""),""))</f>
        <v/>
      </c>
      <c r="B6480" s="34">
        <v>6479</v>
      </c>
      <c r="C6480" s="19">
        <f t="shared" ca="1" si="405"/>
        <v>52409</v>
      </c>
      <c r="D6480" s="29">
        <f t="shared" ca="1" si="407"/>
        <v>0</v>
      </c>
      <c r="E6480" s="29">
        <f ca="1">IF(C6480&lt;Calculator!$D$26,0,IF(DAY($C6480)=1,IF(D6480-Calculator!$G$24&gt;0,Calculator!$G$24,D6480),0))</f>
        <v>0</v>
      </c>
      <c r="F6480" s="29">
        <f ca="1">IF(E6480&gt;0,D6480*Calculator!$G$22/12,0)</f>
        <v>0</v>
      </c>
      <c r="G6480" s="29">
        <f ca="1">IF(E6480&gt;0,(IFERROR(-PMT(Calculator!$G$22/12,Calculator!$G$23*12,Calculator!$G$20),0))-F6480,0)</f>
        <v>0</v>
      </c>
      <c r="H6480" s="29">
        <f t="shared" ca="1" si="408"/>
        <v>0</v>
      </c>
      <c r="I6480" s="29">
        <f t="shared" ca="1" si="406"/>
        <v>0</v>
      </c>
      <c r="J6480" s="30">
        <f>Calculator!$G$40</f>
        <v>6.5000000000000002E-2</v>
      </c>
      <c r="K6480" s="29">
        <f ca="1">IF(C6480&gt;=Calculator!$G$27,IF(DAY($C6480)=1,Calculator!$G$34/2,IF(DAY($C6480)=15,Calculator!$G$34/2,0)),0)</f>
        <v>0</v>
      </c>
      <c r="L6480" s="29">
        <f ca="1">IF(DAY($C6480)=28,IF(H6480=0,0,Calculator!$G$35),0)</f>
        <v>0</v>
      </c>
      <c r="M6480" s="29">
        <f ca="1">IF(I6480&gt;0,IF(DAY($C6480)=1,SUM(INDIRECT("I"&amp;(ROW(C6479)-DAY(C6479))):I6479),0),0)</f>
        <v>0</v>
      </c>
      <c r="N6480" s="29">
        <f ca="1">IF(C6480&lt;Calculator!$G$27,0,IF(C6480=Calculator!$G$27,Calculator!$G$39,IF(H6480-K6480&lt;=0,IF(D6480&gt;Calculator!$G$39,IF(H6480-K6480+E6480+L6480+M6480+Calculator!$G$39&gt;Calculator!$G$39,Calculator!$G$39-(H6480+E6480+L6480+M6480-K6480),Calculator!$G$39),D6480),0)))</f>
        <v>0</v>
      </c>
    </row>
    <row r="6481" spans="1:14" ht="15.75" thickBot="1">
      <c r="A6481" s="33" t="str">
        <f ca="1">IF(C6481=Calculator!$H$27,"F",IF(Daily!D6481+Daily!H6481=0,IF(D6480+H6480&gt;0,"L",""),""))</f>
        <v/>
      </c>
      <c r="B6481" s="34">
        <v>6480</v>
      </c>
      <c r="C6481" s="19">
        <f t="shared" ca="1" si="405"/>
        <v>52410</v>
      </c>
      <c r="D6481" s="29">
        <f t="shared" ca="1" si="407"/>
        <v>0</v>
      </c>
      <c r="E6481" s="29">
        <f ca="1">IF(C6481&lt;Calculator!$D$26,0,IF(DAY($C6481)=1,IF(D6481-Calculator!$G$24&gt;0,Calculator!$G$24,D6481),0))</f>
        <v>0</v>
      </c>
      <c r="F6481" s="29">
        <f ca="1">IF(E6481&gt;0,D6481*Calculator!$G$22/12,0)</f>
        <v>0</v>
      </c>
      <c r="G6481" s="29">
        <f ca="1">IF(E6481&gt;0,(IFERROR(-PMT(Calculator!$G$22/12,Calculator!$G$23*12,Calculator!$G$20),0))-F6481,0)</f>
        <v>0</v>
      </c>
      <c r="H6481" s="29">
        <f t="shared" ca="1" si="408"/>
        <v>0</v>
      </c>
      <c r="I6481" s="29">
        <f t="shared" ca="1" si="406"/>
        <v>0</v>
      </c>
      <c r="J6481" s="30">
        <f>Calculator!$G$40</f>
        <v>6.5000000000000002E-2</v>
      </c>
      <c r="K6481" s="29">
        <f ca="1">IF(C6481&gt;=Calculator!$G$27,IF(DAY($C6481)=1,Calculator!$G$34/2,IF(DAY($C6481)=15,Calculator!$G$34/2,0)),0)</f>
        <v>0</v>
      </c>
      <c r="L6481" s="29">
        <f ca="1">IF(DAY($C6481)=28,IF(H6481=0,0,Calculator!$G$35),0)</f>
        <v>0</v>
      </c>
      <c r="M6481" s="29">
        <f ca="1">IF(I6481&gt;0,IF(DAY($C6481)=1,SUM(INDIRECT("I"&amp;(ROW(C6480)-DAY(C6480))):I6480),0),0)</f>
        <v>0</v>
      </c>
      <c r="N6481" s="29">
        <f ca="1">IF(C6481&lt;Calculator!$G$27,0,IF(C6481=Calculator!$G$27,Calculator!$G$39,IF(H6481-K6481&lt;=0,IF(D6481&gt;Calculator!$G$39,IF(H6481-K6481+E6481+L6481+M6481+Calculator!$G$39&gt;Calculator!$G$39,Calculator!$G$39-(H6481+E6481+L6481+M6481-K6481),Calculator!$G$39),D6481),0)))</f>
        <v>0</v>
      </c>
    </row>
    <row r="6482" spans="1:14" ht="15.75" thickBot="1">
      <c r="A6482" s="33" t="str">
        <f ca="1">IF(C6482=Calculator!$H$27,"F",IF(Daily!D6482+Daily!H6482=0,IF(D6481+H6481&gt;0,"L",""),""))</f>
        <v/>
      </c>
      <c r="B6482" s="34">
        <v>6481</v>
      </c>
      <c r="C6482" s="19">
        <f t="shared" ca="1" si="405"/>
        <v>52411</v>
      </c>
      <c r="D6482" s="29">
        <f t="shared" ca="1" si="407"/>
        <v>0</v>
      </c>
      <c r="E6482" s="29">
        <f ca="1">IF(C6482&lt;Calculator!$D$26,0,IF(DAY($C6482)=1,IF(D6482-Calculator!$G$24&gt;0,Calculator!$G$24,D6482),0))</f>
        <v>0</v>
      </c>
      <c r="F6482" s="29">
        <f ca="1">IF(E6482&gt;0,D6482*Calculator!$G$22/12,0)</f>
        <v>0</v>
      </c>
      <c r="G6482" s="29">
        <f ca="1">IF(E6482&gt;0,(IFERROR(-PMT(Calculator!$G$22/12,Calculator!$G$23*12,Calculator!$G$20),0))-F6482,0)</f>
        <v>0</v>
      </c>
      <c r="H6482" s="29">
        <f t="shared" ca="1" si="408"/>
        <v>0</v>
      </c>
      <c r="I6482" s="29">
        <f t="shared" ca="1" si="406"/>
        <v>0</v>
      </c>
      <c r="J6482" s="30">
        <f>Calculator!$G$40</f>
        <v>6.5000000000000002E-2</v>
      </c>
      <c r="K6482" s="29">
        <f ca="1">IF(C6482&gt;=Calculator!$G$27,IF(DAY($C6482)=1,Calculator!$G$34/2,IF(DAY($C6482)=15,Calculator!$G$34/2,0)),0)</f>
        <v>0</v>
      </c>
      <c r="L6482" s="29">
        <f ca="1">IF(DAY($C6482)=28,IF(H6482=0,0,Calculator!$G$35),0)</f>
        <v>0</v>
      </c>
      <c r="M6482" s="29">
        <f ca="1">IF(I6482&gt;0,IF(DAY($C6482)=1,SUM(INDIRECT("I"&amp;(ROW(C6481)-DAY(C6481))):I6481),0),0)</f>
        <v>0</v>
      </c>
      <c r="N6482" s="29">
        <f ca="1">IF(C6482&lt;Calculator!$G$27,0,IF(C6482=Calculator!$G$27,Calculator!$G$39,IF(H6482-K6482&lt;=0,IF(D6482&gt;Calculator!$G$39,IF(H6482-K6482+E6482+L6482+M6482+Calculator!$G$39&gt;Calculator!$G$39,Calculator!$G$39-(H6482+E6482+L6482+M6482-K6482),Calculator!$G$39),D6482),0)))</f>
        <v>0</v>
      </c>
    </row>
    <row r="6483" spans="1:14" ht="15.75" thickBot="1">
      <c r="A6483" s="33" t="str">
        <f ca="1">IF(C6483=Calculator!$H$27,"F",IF(Daily!D6483+Daily!H6483=0,IF(D6482+H6482&gt;0,"L",""),""))</f>
        <v/>
      </c>
      <c r="B6483" s="34">
        <v>6482</v>
      </c>
      <c r="C6483" s="19">
        <f t="shared" ca="1" si="405"/>
        <v>52412</v>
      </c>
      <c r="D6483" s="29">
        <f t="shared" ca="1" si="407"/>
        <v>0</v>
      </c>
      <c r="E6483" s="29">
        <f ca="1">IF(C6483&lt;Calculator!$D$26,0,IF(DAY($C6483)=1,IF(D6483-Calculator!$G$24&gt;0,Calculator!$G$24,D6483),0))</f>
        <v>0</v>
      </c>
      <c r="F6483" s="29">
        <f ca="1">IF(E6483&gt;0,D6483*Calculator!$G$22/12,0)</f>
        <v>0</v>
      </c>
      <c r="G6483" s="29">
        <f ca="1">IF(E6483&gt;0,(IFERROR(-PMT(Calculator!$G$22/12,Calculator!$G$23*12,Calculator!$G$20),0))-F6483,0)</f>
        <v>0</v>
      </c>
      <c r="H6483" s="29">
        <f t="shared" ca="1" si="408"/>
        <v>0</v>
      </c>
      <c r="I6483" s="29">
        <f t="shared" ca="1" si="406"/>
        <v>0</v>
      </c>
      <c r="J6483" s="30">
        <f>Calculator!$G$40</f>
        <v>6.5000000000000002E-2</v>
      </c>
      <c r="K6483" s="29">
        <f ca="1">IF(C6483&gt;=Calculator!$G$27,IF(DAY($C6483)=1,Calculator!$G$34/2,IF(DAY($C6483)=15,Calculator!$G$34/2,0)),0)</f>
        <v>0</v>
      </c>
      <c r="L6483" s="29">
        <f ca="1">IF(DAY($C6483)=28,IF(H6483=0,0,Calculator!$G$35),0)</f>
        <v>0</v>
      </c>
      <c r="M6483" s="29">
        <f ca="1">IF(I6483&gt;0,IF(DAY($C6483)=1,SUM(INDIRECT("I"&amp;(ROW(C6482)-DAY(C6482))):I6482),0),0)</f>
        <v>0</v>
      </c>
      <c r="N6483" s="29">
        <f ca="1">IF(C6483&lt;Calculator!$G$27,0,IF(C6483=Calculator!$G$27,Calculator!$G$39,IF(H6483-K6483&lt;=0,IF(D6483&gt;Calculator!$G$39,IF(H6483-K6483+E6483+L6483+M6483+Calculator!$G$39&gt;Calculator!$G$39,Calculator!$G$39-(H6483+E6483+L6483+M6483-K6483),Calculator!$G$39),D6483),0)))</f>
        <v>0</v>
      </c>
    </row>
    <row r="6484" spans="1:14" ht="15.75" thickBot="1">
      <c r="A6484" s="33" t="str">
        <f ca="1">IF(C6484=Calculator!$H$27,"F",IF(Daily!D6484+Daily!H6484=0,IF(D6483+H6483&gt;0,"L",""),""))</f>
        <v/>
      </c>
      <c r="B6484" s="34">
        <v>6483</v>
      </c>
      <c r="C6484" s="19">
        <f t="shared" ca="1" si="405"/>
        <v>52413</v>
      </c>
      <c r="D6484" s="29">
        <f t="shared" ca="1" si="407"/>
        <v>0</v>
      </c>
      <c r="E6484" s="29">
        <f ca="1">IF(C6484&lt;Calculator!$D$26,0,IF(DAY($C6484)=1,IF(D6484-Calculator!$G$24&gt;0,Calculator!$G$24,D6484),0))</f>
        <v>0</v>
      </c>
      <c r="F6484" s="29">
        <f ca="1">IF(E6484&gt;0,D6484*Calculator!$G$22/12,0)</f>
        <v>0</v>
      </c>
      <c r="G6484" s="29">
        <f ca="1">IF(E6484&gt;0,(IFERROR(-PMT(Calculator!$G$22/12,Calculator!$G$23*12,Calculator!$G$20),0))-F6484,0)</f>
        <v>0</v>
      </c>
      <c r="H6484" s="29">
        <f t="shared" ca="1" si="408"/>
        <v>0</v>
      </c>
      <c r="I6484" s="29">
        <f t="shared" ca="1" si="406"/>
        <v>0</v>
      </c>
      <c r="J6484" s="30">
        <f>Calculator!$G$40</f>
        <v>6.5000000000000002E-2</v>
      </c>
      <c r="K6484" s="29">
        <f ca="1">IF(C6484&gt;=Calculator!$G$27,IF(DAY($C6484)=1,Calculator!$G$34/2,IF(DAY($C6484)=15,Calculator!$G$34/2,0)),0)</f>
        <v>4500</v>
      </c>
      <c r="L6484" s="29">
        <f ca="1">IF(DAY($C6484)=28,IF(H6484=0,0,Calculator!$G$35),0)</f>
        <v>0</v>
      </c>
      <c r="M6484" s="29">
        <f ca="1">IF(I6484&gt;0,IF(DAY($C6484)=1,SUM(INDIRECT("I"&amp;(ROW(C6483)-DAY(C6483))):I6483),0),0)</f>
        <v>0</v>
      </c>
      <c r="N6484" s="29">
        <f ca="1">IF(C6484&lt;Calculator!$G$27,0,IF(C6484=Calculator!$G$27,Calculator!$G$39,IF(H6484-K6484&lt;=0,IF(D6484&gt;Calculator!$G$39,IF(H6484-K6484+E6484+L6484+M6484+Calculator!$G$39&gt;Calculator!$G$39,Calculator!$G$39-(H6484+E6484+L6484+M6484-K6484),Calculator!$G$39),D6484),0)))</f>
        <v>0</v>
      </c>
    </row>
    <row r="6485" spans="1:14" ht="15.75" thickBot="1">
      <c r="A6485" s="33" t="str">
        <f ca="1">IF(C6485=Calculator!$H$27,"F",IF(Daily!D6485+Daily!H6485=0,IF(D6484+H6484&gt;0,"L",""),""))</f>
        <v/>
      </c>
      <c r="B6485" s="34">
        <v>6484</v>
      </c>
      <c r="C6485" s="19">
        <f t="shared" ca="1" si="405"/>
        <v>52414</v>
      </c>
      <c r="D6485" s="29">
        <f t="shared" ca="1" si="407"/>
        <v>0</v>
      </c>
      <c r="E6485" s="29">
        <f ca="1">IF(C6485&lt;Calculator!$D$26,0,IF(DAY($C6485)=1,IF(D6485-Calculator!$G$24&gt;0,Calculator!$G$24,D6485),0))</f>
        <v>0</v>
      </c>
      <c r="F6485" s="29">
        <f ca="1">IF(E6485&gt;0,D6485*Calculator!$G$22/12,0)</f>
        <v>0</v>
      </c>
      <c r="G6485" s="29">
        <f ca="1">IF(E6485&gt;0,(IFERROR(-PMT(Calculator!$G$22/12,Calculator!$G$23*12,Calculator!$G$20),0))-F6485,0)</f>
        <v>0</v>
      </c>
      <c r="H6485" s="29">
        <f t="shared" ca="1" si="408"/>
        <v>0</v>
      </c>
      <c r="I6485" s="29">
        <f t="shared" ca="1" si="406"/>
        <v>0</v>
      </c>
      <c r="J6485" s="30">
        <f>Calculator!$G$40</f>
        <v>6.5000000000000002E-2</v>
      </c>
      <c r="K6485" s="29">
        <f ca="1">IF(C6485&gt;=Calculator!$G$27,IF(DAY($C6485)=1,Calculator!$G$34/2,IF(DAY($C6485)=15,Calculator!$G$34/2,0)),0)</f>
        <v>0</v>
      </c>
      <c r="L6485" s="29">
        <f ca="1">IF(DAY($C6485)=28,IF(H6485=0,0,Calculator!$G$35),0)</f>
        <v>0</v>
      </c>
      <c r="M6485" s="29">
        <f ca="1">IF(I6485&gt;0,IF(DAY($C6485)=1,SUM(INDIRECT("I"&amp;(ROW(C6484)-DAY(C6484))):I6484),0),0)</f>
        <v>0</v>
      </c>
      <c r="N6485" s="29">
        <f ca="1">IF(C6485&lt;Calculator!$G$27,0,IF(C6485=Calculator!$G$27,Calculator!$G$39,IF(H6485-K6485&lt;=0,IF(D6485&gt;Calculator!$G$39,IF(H6485-K6485+E6485+L6485+M6485+Calculator!$G$39&gt;Calculator!$G$39,Calculator!$G$39-(H6485+E6485+L6485+M6485-K6485),Calculator!$G$39),D6485),0)))</f>
        <v>0</v>
      </c>
    </row>
    <row r="6486" spans="1:14" ht="15.75" thickBot="1">
      <c r="A6486" s="33" t="str">
        <f ca="1">IF(C6486=Calculator!$H$27,"F",IF(Daily!D6486+Daily!H6486=0,IF(D6485+H6485&gt;0,"L",""),""))</f>
        <v/>
      </c>
      <c r="B6486" s="34">
        <v>6485</v>
      </c>
      <c r="C6486" s="19">
        <f t="shared" ca="1" si="405"/>
        <v>52415</v>
      </c>
      <c r="D6486" s="29">
        <f t="shared" ca="1" si="407"/>
        <v>0</v>
      </c>
      <c r="E6486" s="29">
        <f ca="1">IF(C6486&lt;Calculator!$D$26,0,IF(DAY($C6486)=1,IF(D6486-Calculator!$G$24&gt;0,Calculator!$G$24,D6486),0))</f>
        <v>0</v>
      </c>
      <c r="F6486" s="29">
        <f ca="1">IF(E6486&gt;0,D6486*Calculator!$G$22/12,0)</f>
        <v>0</v>
      </c>
      <c r="G6486" s="29">
        <f ca="1">IF(E6486&gt;0,(IFERROR(-PMT(Calculator!$G$22/12,Calculator!$G$23*12,Calculator!$G$20),0))-F6486,0)</f>
        <v>0</v>
      </c>
      <c r="H6486" s="29">
        <f t="shared" ca="1" si="408"/>
        <v>0</v>
      </c>
      <c r="I6486" s="29">
        <f t="shared" ca="1" si="406"/>
        <v>0</v>
      </c>
      <c r="J6486" s="30">
        <f>Calculator!$G$40</f>
        <v>6.5000000000000002E-2</v>
      </c>
      <c r="K6486" s="29">
        <f ca="1">IF(C6486&gt;=Calculator!$G$27,IF(DAY($C6486)=1,Calculator!$G$34/2,IF(DAY($C6486)=15,Calculator!$G$34/2,0)),0)</f>
        <v>0</v>
      </c>
      <c r="L6486" s="29">
        <f ca="1">IF(DAY($C6486)=28,IF(H6486=0,0,Calculator!$G$35),0)</f>
        <v>0</v>
      </c>
      <c r="M6486" s="29">
        <f ca="1">IF(I6486&gt;0,IF(DAY($C6486)=1,SUM(INDIRECT("I"&amp;(ROW(C6485)-DAY(C6485))):I6485),0),0)</f>
        <v>0</v>
      </c>
      <c r="N6486" s="29">
        <f ca="1">IF(C6486&lt;Calculator!$G$27,0,IF(C6486=Calculator!$G$27,Calculator!$G$39,IF(H6486-K6486&lt;=0,IF(D6486&gt;Calculator!$G$39,IF(H6486-K6486+E6486+L6486+M6486+Calculator!$G$39&gt;Calculator!$G$39,Calculator!$G$39-(H6486+E6486+L6486+M6486-K6486),Calculator!$G$39),D6486),0)))</f>
        <v>0</v>
      </c>
    </row>
    <row r="6487" spans="1:14" ht="15.75" thickBot="1">
      <c r="A6487" s="33" t="str">
        <f ca="1">IF(C6487=Calculator!$H$27,"F",IF(Daily!D6487+Daily!H6487=0,IF(D6486+H6486&gt;0,"L",""),""))</f>
        <v/>
      </c>
      <c r="B6487" s="34">
        <v>6486</v>
      </c>
      <c r="C6487" s="19">
        <f t="shared" ca="1" si="405"/>
        <v>52416</v>
      </c>
      <c r="D6487" s="29">
        <f t="shared" ca="1" si="407"/>
        <v>0</v>
      </c>
      <c r="E6487" s="29">
        <f ca="1">IF(C6487&lt;Calculator!$D$26,0,IF(DAY($C6487)=1,IF(D6487-Calculator!$G$24&gt;0,Calculator!$G$24,D6487),0))</f>
        <v>0</v>
      </c>
      <c r="F6487" s="29">
        <f ca="1">IF(E6487&gt;0,D6487*Calculator!$G$22/12,0)</f>
        <v>0</v>
      </c>
      <c r="G6487" s="29">
        <f ca="1">IF(E6487&gt;0,(IFERROR(-PMT(Calculator!$G$22/12,Calculator!$G$23*12,Calculator!$G$20),0))-F6487,0)</f>
        <v>0</v>
      </c>
      <c r="H6487" s="29">
        <f t="shared" ca="1" si="408"/>
        <v>0</v>
      </c>
      <c r="I6487" s="29">
        <f t="shared" ca="1" si="406"/>
        <v>0</v>
      </c>
      <c r="J6487" s="30">
        <f>Calculator!$G$40</f>
        <v>6.5000000000000002E-2</v>
      </c>
      <c r="K6487" s="29">
        <f ca="1">IF(C6487&gt;=Calculator!$G$27,IF(DAY($C6487)=1,Calculator!$G$34/2,IF(DAY($C6487)=15,Calculator!$G$34/2,0)),0)</f>
        <v>0</v>
      </c>
      <c r="L6487" s="29">
        <f ca="1">IF(DAY($C6487)=28,IF(H6487=0,0,Calculator!$G$35),0)</f>
        <v>0</v>
      </c>
      <c r="M6487" s="29">
        <f ca="1">IF(I6487&gt;0,IF(DAY($C6487)=1,SUM(INDIRECT("I"&amp;(ROW(C6486)-DAY(C6486))):I6486),0),0)</f>
        <v>0</v>
      </c>
      <c r="N6487" s="29">
        <f ca="1">IF(C6487&lt;Calculator!$G$27,0,IF(C6487=Calculator!$G$27,Calculator!$G$39,IF(H6487-K6487&lt;=0,IF(D6487&gt;Calculator!$G$39,IF(H6487-K6487+E6487+L6487+M6487+Calculator!$G$39&gt;Calculator!$G$39,Calculator!$G$39-(H6487+E6487+L6487+M6487-K6487),Calculator!$G$39),D6487),0)))</f>
        <v>0</v>
      </c>
    </row>
    <row r="6488" spans="1:14" ht="15.75" thickBot="1">
      <c r="A6488" s="33" t="str">
        <f ca="1">IF(C6488=Calculator!$H$27,"F",IF(Daily!D6488+Daily!H6488=0,IF(D6487+H6487&gt;0,"L",""),""))</f>
        <v/>
      </c>
      <c r="B6488" s="34">
        <v>6487</v>
      </c>
      <c r="C6488" s="19">
        <f t="shared" ca="1" si="405"/>
        <v>52417</v>
      </c>
      <c r="D6488" s="29">
        <f t="shared" ca="1" si="407"/>
        <v>0</v>
      </c>
      <c r="E6488" s="29">
        <f ca="1">IF(C6488&lt;Calculator!$D$26,0,IF(DAY($C6488)=1,IF(D6488-Calculator!$G$24&gt;0,Calculator!$G$24,D6488),0))</f>
        <v>0</v>
      </c>
      <c r="F6488" s="29">
        <f ca="1">IF(E6488&gt;0,D6488*Calculator!$G$22/12,0)</f>
        <v>0</v>
      </c>
      <c r="G6488" s="29">
        <f ca="1">IF(E6488&gt;0,(IFERROR(-PMT(Calculator!$G$22/12,Calculator!$G$23*12,Calculator!$G$20),0))-F6488,0)</f>
        <v>0</v>
      </c>
      <c r="H6488" s="29">
        <f t="shared" ca="1" si="408"/>
        <v>0</v>
      </c>
      <c r="I6488" s="29">
        <f t="shared" ca="1" si="406"/>
        <v>0</v>
      </c>
      <c r="J6488" s="30">
        <f>Calculator!$G$40</f>
        <v>6.5000000000000002E-2</v>
      </c>
      <c r="K6488" s="29">
        <f ca="1">IF(C6488&gt;=Calculator!$G$27,IF(DAY($C6488)=1,Calculator!$G$34/2,IF(DAY($C6488)=15,Calculator!$G$34/2,0)),0)</f>
        <v>0</v>
      </c>
      <c r="L6488" s="29">
        <f ca="1">IF(DAY($C6488)=28,IF(H6488=0,0,Calculator!$G$35),0)</f>
        <v>0</v>
      </c>
      <c r="M6488" s="29">
        <f ca="1">IF(I6488&gt;0,IF(DAY($C6488)=1,SUM(INDIRECT("I"&amp;(ROW(C6487)-DAY(C6487))):I6487),0),0)</f>
        <v>0</v>
      </c>
      <c r="N6488" s="29">
        <f ca="1">IF(C6488&lt;Calculator!$G$27,0,IF(C6488=Calculator!$G$27,Calculator!$G$39,IF(H6488-K6488&lt;=0,IF(D6488&gt;Calculator!$G$39,IF(H6488-K6488+E6488+L6488+M6488+Calculator!$G$39&gt;Calculator!$G$39,Calculator!$G$39-(H6488+E6488+L6488+M6488-K6488),Calculator!$G$39),D6488),0)))</f>
        <v>0</v>
      </c>
    </row>
    <row r="6489" spans="1:14" ht="15.75" thickBot="1">
      <c r="A6489" s="33" t="str">
        <f ca="1">IF(C6489=Calculator!$H$27,"F",IF(Daily!D6489+Daily!H6489=0,IF(D6488+H6488&gt;0,"L",""),""))</f>
        <v/>
      </c>
      <c r="B6489" s="34">
        <v>6488</v>
      </c>
      <c r="C6489" s="19">
        <f t="shared" ca="1" si="405"/>
        <v>52418</v>
      </c>
      <c r="D6489" s="29">
        <f t="shared" ca="1" si="407"/>
        <v>0</v>
      </c>
      <c r="E6489" s="29">
        <f ca="1">IF(C6489&lt;Calculator!$D$26,0,IF(DAY($C6489)=1,IF(D6489-Calculator!$G$24&gt;0,Calculator!$G$24,D6489),0))</f>
        <v>0</v>
      </c>
      <c r="F6489" s="29">
        <f ca="1">IF(E6489&gt;0,D6489*Calculator!$G$22/12,0)</f>
        <v>0</v>
      </c>
      <c r="G6489" s="29">
        <f ca="1">IF(E6489&gt;0,(IFERROR(-PMT(Calculator!$G$22/12,Calculator!$G$23*12,Calculator!$G$20),0))-F6489,0)</f>
        <v>0</v>
      </c>
      <c r="H6489" s="29">
        <f t="shared" ca="1" si="408"/>
        <v>0</v>
      </c>
      <c r="I6489" s="29">
        <f t="shared" ca="1" si="406"/>
        <v>0</v>
      </c>
      <c r="J6489" s="30">
        <f>Calculator!$G$40</f>
        <v>6.5000000000000002E-2</v>
      </c>
      <c r="K6489" s="29">
        <f ca="1">IF(C6489&gt;=Calculator!$G$27,IF(DAY($C6489)=1,Calculator!$G$34/2,IF(DAY($C6489)=15,Calculator!$G$34/2,0)),0)</f>
        <v>0</v>
      </c>
      <c r="L6489" s="29">
        <f ca="1">IF(DAY($C6489)=28,IF(H6489=0,0,Calculator!$G$35),0)</f>
        <v>0</v>
      </c>
      <c r="M6489" s="29">
        <f ca="1">IF(I6489&gt;0,IF(DAY($C6489)=1,SUM(INDIRECT("I"&amp;(ROW(C6488)-DAY(C6488))):I6488),0),0)</f>
        <v>0</v>
      </c>
      <c r="N6489" s="29">
        <f ca="1">IF(C6489&lt;Calculator!$G$27,0,IF(C6489=Calculator!$G$27,Calculator!$G$39,IF(H6489-K6489&lt;=0,IF(D6489&gt;Calculator!$G$39,IF(H6489-K6489+E6489+L6489+M6489+Calculator!$G$39&gt;Calculator!$G$39,Calculator!$G$39-(H6489+E6489+L6489+M6489-K6489),Calculator!$G$39),D6489),0)))</f>
        <v>0</v>
      </c>
    </row>
    <row r="6490" spans="1:14" ht="15.75" thickBot="1">
      <c r="A6490" s="33" t="str">
        <f ca="1">IF(C6490=Calculator!$H$27,"F",IF(Daily!D6490+Daily!H6490=0,IF(D6489+H6489&gt;0,"L",""),""))</f>
        <v/>
      </c>
      <c r="B6490" s="34">
        <v>6489</v>
      </c>
      <c r="C6490" s="19">
        <f t="shared" ca="1" si="405"/>
        <v>52419</v>
      </c>
      <c r="D6490" s="29">
        <f t="shared" ca="1" si="407"/>
        <v>0</v>
      </c>
      <c r="E6490" s="29">
        <f ca="1">IF(C6490&lt;Calculator!$D$26,0,IF(DAY($C6490)=1,IF(D6490-Calculator!$G$24&gt;0,Calculator!$G$24,D6490),0))</f>
        <v>0</v>
      </c>
      <c r="F6490" s="29">
        <f ca="1">IF(E6490&gt;0,D6490*Calculator!$G$22/12,0)</f>
        <v>0</v>
      </c>
      <c r="G6490" s="29">
        <f ca="1">IF(E6490&gt;0,(IFERROR(-PMT(Calculator!$G$22/12,Calculator!$G$23*12,Calculator!$G$20),0))-F6490,0)</f>
        <v>0</v>
      </c>
      <c r="H6490" s="29">
        <f t="shared" ca="1" si="408"/>
        <v>0</v>
      </c>
      <c r="I6490" s="29">
        <f t="shared" ca="1" si="406"/>
        <v>0</v>
      </c>
      <c r="J6490" s="30">
        <f>Calculator!$G$40</f>
        <v>6.5000000000000002E-2</v>
      </c>
      <c r="K6490" s="29">
        <f ca="1">IF(C6490&gt;=Calculator!$G$27,IF(DAY($C6490)=1,Calculator!$G$34/2,IF(DAY($C6490)=15,Calculator!$G$34/2,0)),0)</f>
        <v>0</v>
      </c>
      <c r="L6490" s="29">
        <f ca="1">IF(DAY($C6490)=28,IF(H6490=0,0,Calculator!$G$35),0)</f>
        <v>0</v>
      </c>
      <c r="M6490" s="29">
        <f ca="1">IF(I6490&gt;0,IF(DAY($C6490)=1,SUM(INDIRECT("I"&amp;(ROW(C6489)-DAY(C6489))):I6489),0),0)</f>
        <v>0</v>
      </c>
      <c r="N6490" s="29">
        <f ca="1">IF(C6490&lt;Calculator!$G$27,0,IF(C6490=Calculator!$G$27,Calculator!$G$39,IF(H6490-K6490&lt;=0,IF(D6490&gt;Calculator!$G$39,IF(H6490-K6490+E6490+L6490+M6490+Calculator!$G$39&gt;Calculator!$G$39,Calculator!$G$39-(H6490+E6490+L6490+M6490-K6490),Calculator!$G$39),D6490),0)))</f>
        <v>0</v>
      </c>
    </row>
    <row r="6491" spans="1:14" ht="15.75" thickBot="1">
      <c r="A6491" s="33" t="str">
        <f ca="1">IF(C6491=Calculator!$H$27,"F",IF(Daily!D6491+Daily!H6491=0,IF(D6490+H6490&gt;0,"L",""),""))</f>
        <v/>
      </c>
      <c r="B6491" s="34">
        <v>6490</v>
      </c>
      <c r="C6491" s="19">
        <f t="shared" ca="1" si="405"/>
        <v>52420</v>
      </c>
      <c r="D6491" s="29">
        <f t="shared" ca="1" si="407"/>
        <v>0</v>
      </c>
      <c r="E6491" s="29">
        <f ca="1">IF(C6491&lt;Calculator!$D$26,0,IF(DAY($C6491)=1,IF(D6491-Calculator!$G$24&gt;0,Calculator!$G$24,D6491),0))</f>
        <v>0</v>
      </c>
      <c r="F6491" s="29">
        <f ca="1">IF(E6491&gt;0,D6491*Calculator!$G$22/12,0)</f>
        <v>0</v>
      </c>
      <c r="G6491" s="29">
        <f ca="1">IF(E6491&gt;0,(IFERROR(-PMT(Calculator!$G$22/12,Calculator!$G$23*12,Calculator!$G$20),0))-F6491,0)</f>
        <v>0</v>
      </c>
      <c r="H6491" s="29">
        <f t="shared" ca="1" si="408"/>
        <v>0</v>
      </c>
      <c r="I6491" s="29">
        <f t="shared" ca="1" si="406"/>
        <v>0</v>
      </c>
      <c r="J6491" s="30">
        <f>Calculator!$G$40</f>
        <v>6.5000000000000002E-2</v>
      </c>
      <c r="K6491" s="29">
        <f ca="1">IF(C6491&gt;=Calculator!$G$27,IF(DAY($C6491)=1,Calculator!$G$34/2,IF(DAY($C6491)=15,Calculator!$G$34/2,0)),0)</f>
        <v>0</v>
      </c>
      <c r="L6491" s="29">
        <f ca="1">IF(DAY($C6491)=28,IF(H6491=0,0,Calculator!$G$35),0)</f>
        <v>0</v>
      </c>
      <c r="M6491" s="29">
        <f ca="1">IF(I6491&gt;0,IF(DAY($C6491)=1,SUM(INDIRECT("I"&amp;(ROW(C6490)-DAY(C6490))):I6490),0),0)</f>
        <v>0</v>
      </c>
      <c r="N6491" s="29">
        <f ca="1">IF(C6491&lt;Calculator!$G$27,0,IF(C6491=Calculator!$G$27,Calculator!$G$39,IF(H6491-K6491&lt;=0,IF(D6491&gt;Calculator!$G$39,IF(H6491-K6491+E6491+L6491+M6491+Calculator!$G$39&gt;Calculator!$G$39,Calculator!$G$39-(H6491+E6491+L6491+M6491-K6491),Calculator!$G$39),D6491),0)))</f>
        <v>0</v>
      </c>
    </row>
    <row r="6492" spans="1:14" ht="15.75" thickBot="1">
      <c r="A6492" s="33" t="str">
        <f ca="1">IF(C6492=Calculator!$H$27,"F",IF(Daily!D6492+Daily!H6492=0,IF(D6491+H6491&gt;0,"L",""),""))</f>
        <v/>
      </c>
      <c r="B6492" s="34">
        <v>6491</v>
      </c>
      <c r="C6492" s="19">
        <f t="shared" ca="1" si="405"/>
        <v>52421</v>
      </c>
      <c r="D6492" s="29">
        <f t="shared" ca="1" si="407"/>
        <v>0</v>
      </c>
      <c r="E6492" s="29">
        <f ca="1">IF(C6492&lt;Calculator!$D$26,0,IF(DAY($C6492)=1,IF(D6492-Calculator!$G$24&gt;0,Calculator!$G$24,D6492),0))</f>
        <v>0</v>
      </c>
      <c r="F6492" s="29">
        <f ca="1">IF(E6492&gt;0,D6492*Calculator!$G$22/12,0)</f>
        <v>0</v>
      </c>
      <c r="G6492" s="29">
        <f ca="1">IF(E6492&gt;0,(IFERROR(-PMT(Calculator!$G$22/12,Calculator!$G$23*12,Calculator!$G$20),0))-F6492,0)</f>
        <v>0</v>
      </c>
      <c r="H6492" s="29">
        <f t="shared" ca="1" si="408"/>
        <v>0</v>
      </c>
      <c r="I6492" s="29">
        <f t="shared" ca="1" si="406"/>
        <v>0</v>
      </c>
      <c r="J6492" s="30">
        <f>Calculator!$G$40</f>
        <v>6.5000000000000002E-2</v>
      </c>
      <c r="K6492" s="29">
        <f ca="1">IF(C6492&gt;=Calculator!$G$27,IF(DAY($C6492)=1,Calculator!$G$34/2,IF(DAY($C6492)=15,Calculator!$G$34/2,0)),0)</f>
        <v>0</v>
      </c>
      <c r="L6492" s="29">
        <f ca="1">IF(DAY($C6492)=28,IF(H6492=0,0,Calculator!$G$35),0)</f>
        <v>0</v>
      </c>
      <c r="M6492" s="29">
        <f ca="1">IF(I6492&gt;0,IF(DAY($C6492)=1,SUM(INDIRECT("I"&amp;(ROW(C6491)-DAY(C6491))):I6491),0),0)</f>
        <v>0</v>
      </c>
      <c r="N6492" s="29">
        <f ca="1">IF(C6492&lt;Calculator!$G$27,0,IF(C6492=Calculator!$G$27,Calculator!$G$39,IF(H6492-K6492&lt;=0,IF(D6492&gt;Calculator!$G$39,IF(H6492-K6492+E6492+L6492+M6492+Calculator!$G$39&gt;Calculator!$G$39,Calculator!$G$39-(H6492+E6492+L6492+M6492-K6492),Calculator!$G$39),D6492),0)))</f>
        <v>0</v>
      </c>
    </row>
    <row r="6493" spans="1:14" ht="15.75" thickBot="1">
      <c r="A6493" s="33" t="str">
        <f ca="1">IF(C6493=Calculator!$H$27,"F",IF(Daily!D6493+Daily!H6493=0,IF(D6492+H6492&gt;0,"L",""),""))</f>
        <v/>
      </c>
      <c r="B6493" s="34">
        <v>6492</v>
      </c>
      <c r="C6493" s="19">
        <f t="shared" ca="1" si="405"/>
        <v>52422</v>
      </c>
      <c r="D6493" s="29">
        <f t="shared" ca="1" si="407"/>
        <v>0</v>
      </c>
      <c r="E6493" s="29">
        <f ca="1">IF(C6493&lt;Calculator!$D$26,0,IF(DAY($C6493)=1,IF(D6493-Calculator!$G$24&gt;0,Calculator!$G$24,D6493),0))</f>
        <v>0</v>
      </c>
      <c r="F6493" s="29">
        <f ca="1">IF(E6493&gt;0,D6493*Calculator!$G$22/12,0)</f>
        <v>0</v>
      </c>
      <c r="G6493" s="29">
        <f ca="1">IF(E6493&gt;0,(IFERROR(-PMT(Calculator!$G$22/12,Calculator!$G$23*12,Calculator!$G$20),0))-F6493,0)</f>
        <v>0</v>
      </c>
      <c r="H6493" s="29">
        <f t="shared" ca="1" si="408"/>
        <v>0</v>
      </c>
      <c r="I6493" s="29">
        <f t="shared" ca="1" si="406"/>
        <v>0</v>
      </c>
      <c r="J6493" s="30">
        <f>Calculator!$G$40</f>
        <v>6.5000000000000002E-2</v>
      </c>
      <c r="K6493" s="29">
        <f ca="1">IF(C6493&gt;=Calculator!$G$27,IF(DAY($C6493)=1,Calculator!$G$34/2,IF(DAY($C6493)=15,Calculator!$G$34/2,0)),0)</f>
        <v>0</v>
      </c>
      <c r="L6493" s="29">
        <f ca="1">IF(DAY($C6493)=28,IF(H6493=0,0,Calculator!$G$35),0)</f>
        <v>0</v>
      </c>
      <c r="M6493" s="29">
        <f ca="1">IF(I6493&gt;0,IF(DAY($C6493)=1,SUM(INDIRECT("I"&amp;(ROW(C6492)-DAY(C6492))):I6492),0),0)</f>
        <v>0</v>
      </c>
      <c r="N6493" s="29">
        <f ca="1">IF(C6493&lt;Calculator!$G$27,0,IF(C6493=Calculator!$G$27,Calculator!$G$39,IF(H6493-K6493&lt;=0,IF(D6493&gt;Calculator!$G$39,IF(H6493-K6493+E6493+L6493+M6493+Calculator!$G$39&gt;Calculator!$G$39,Calculator!$G$39-(H6493+E6493+L6493+M6493-K6493),Calculator!$G$39),D6493),0)))</f>
        <v>0</v>
      </c>
    </row>
    <row r="6494" spans="1:14" ht="15.75" thickBot="1">
      <c r="A6494" s="33" t="str">
        <f ca="1">IF(C6494=Calculator!$H$27,"F",IF(Daily!D6494+Daily!H6494=0,IF(D6493+H6493&gt;0,"L",""),""))</f>
        <v/>
      </c>
      <c r="B6494" s="34">
        <v>6493</v>
      </c>
      <c r="C6494" s="19">
        <f t="shared" ca="1" si="405"/>
        <v>52423</v>
      </c>
      <c r="D6494" s="29">
        <f t="shared" ca="1" si="407"/>
        <v>0</v>
      </c>
      <c r="E6494" s="29">
        <f ca="1">IF(C6494&lt;Calculator!$D$26,0,IF(DAY($C6494)=1,IF(D6494-Calculator!$G$24&gt;0,Calculator!$G$24,D6494),0))</f>
        <v>0</v>
      </c>
      <c r="F6494" s="29">
        <f ca="1">IF(E6494&gt;0,D6494*Calculator!$G$22/12,0)</f>
        <v>0</v>
      </c>
      <c r="G6494" s="29">
        <f ca="1">IF(E6494&gt;0,(IFERROR(-PMT(Calculator!$G$22/12,Calculator!$G$23*12,Calculator!$G$20),0))-F6494,0)</f>
        <v>0</v>
      </c>
      <c r="H6494" s="29">
        <f t="shared" ca="1" si="408"/>
        <v>0</v>
      </c>
      <c r="I6494" s="29">
        <f t="shared" ca="1" si="406"/>
        <v>0</v>
      </c>
      <c r="J6494" s="30">
        <f>Calculator!$G$40</f>
        <v>6.5000000000000002E-2</v>
      </c>
      <c r="K6494" s="29">
        <f ca="1">IF(C6494&gt;=Calculator!$G$27,IF(DAY($C6494)=1,Calculator!$G$34/2,IF(DAY($C6494)=15,Calculator!$G$34/2,0)),0)</f>
        <v>0</v>
      </c>
      <c r="L6494" s="29">
        <f ca="1">IF(DAY($C6494)=28,IF(H6494=0,0,Calculator!$G$35),0)</f>
        <v>0</v>
      </c>
      <c r="M6494" s="29">
        <f ca="1">IF(I6494&gt;0,IF(DAY($C6494)=1,SUM(INDIRECT("I"&amp;(ROW(C6493)-DAY(C6493))):I6493),0),0)</f>
        <v>0</v>
      </c>
      <c r="N6494" s="29">
        <f ca="1">IF(C6494&lt;Calculator!$G$27,0,IF(C6494=Calculator!$G$27,Calculator!$G$39,IF(H6494-K6494&lt;=0,IF(D6494&gt;Calculator!$G$39,IF(H6494-K6494+E6494+L6494+M6494+Calculator!$G$39&gt;Calculator!$G$39,Calculator!$G$39-(H6494+E6494+L6494+M6494-K6494),Calculator!$G$39),D6494),0)))</f>
        <v>0</v>
      </c>
    </row>
    <row r="6495" spans="1:14" ht="15.75" thickBot="1">
      <c r="A6495" s="33" t="str">
        <f ca="1">IF(C6495=Calculator!$H$27,"F",IF(Daily!D6495+Daily!H6495=0,IF(D6494+H6494&gt;0,"L",""),""))</f>
        <v/>
      </c>
      <c r="B6495" s="34">
        <v>6494</v>
      </c>
      <c r="C6495" s="19">
        <f t="shared" ca="1" si="405"/>
        <v>52424</v>
      </c>
      <c r="D6495" s="29">
        <f t="shared" ca="1" si="407"/>
        <v>0</v>
      </c>
      <c r="E6495" s="29">
        <f ca="1">IF(C6495&lt;Calculator!$D$26,0,IF(DAY($C6495)=1,IF(D6495-Calculator!$G$24&gt;0,Calculator!$G$24,D6495),0))</f>
        <v>0</v>
      </c>
      <c r="F6495" s="29">
        <f ca="1">IF(E6495&gt;0,D6495*Calculator!$G$22/12,0)</f>
        <v>0</v>
      </c>
      <c r="G6495" s="29">
        <f ca="1">IF(E6495&gt;0,(IFERROR(-PMT(Calculator!$G$22/12,Calculator!$G$23*12,Calculator!$G$20),0))-F6495,0)</f>
        <v>0</v>
      </c>
      <c r="H6495" s="29">
        <f t="shared" ca="1" si="408"/>
        <v>0</v>
      </c>
      <c r="I6495" s="29">
        <f t="shared" ca="1" si="406"/>
        <v>0</v>
      </c>
      <c r="J6495" s="30">
        <f>Calculator!$G$40</f>
        <v>6.5000000000000002E-2</v>
      </c>
      <c r="K6495" s="29">
        <f ca="1">IF(C6495&gt;=Calculator!$G$27,IF(DAY($C6495)=1,Calculator!$G$34/2,IF(DAY($C6495)=15,Calculator!$G$34/2,0)),0)</f>
        <v>0</v>
      </c>
      <c r="L6495" s="29">
        <f ca="1">IF(DAY($C6495)=28,IF(H6495=0,0,Calculator!$G$35),0)</f>
        <v>0</v>
      </c>
      <c r="M6495" s="29">
        <f ca="1">IF(I6495&gt;0,IF(DAY($C6495)=1,SUM(INDIRECT("I"&amp;(ROW(C6494)-DAY(C6494))):I6494),0),0)</f>
        <v>0</v>
      </c>
      <c r="N6495" s="29">
        <f ca="1">IF(C6495&lt;Calculator!$G$27,0,IF(C6495=Calculator!$G$27,Calculator!$G$39,IF(H6495-K6495&lt;=0,IF(D6495&gt;Calculator!$G$39,IF(H6495-K6495+E6495+L6495+M6495+Calculator!$G$39&gt;Calculator!$G$39,Calculator!$G$39-(H6495+E6495+L6495+M6495-K6495),Calculator!$G$39),D6495),0)))</f>
        <v>0</v>
      </c>
    </row>
    <row r="6496" spans="1:14" ht="15.75" thickBot="1">
      <c r="A6496" s="33" t="str">
        <f ca="1">IF(C6496=Calculator!$H$27,"F",IF(Daily!D6496+Daily!H6496=0,IF(D6495+H6495&gt;0,"L",""),""))</f>
        <v/>
      </c>
      <c r="B6496" s="34">
        <v>6495</v>
      </c>
      <c r="C6496" s="19">
        <f t="shared" ca="1" si="405"/>
        <v>52425</v>
      </c>
      <c r="D6496" s="29">
        <f t="shared" ca="1" si="407"/>
        <v>0</v>
      </c>
      <c r="E6496" s="29">
        <f ca="1">IF(C6496&lt;Calculator!$D$26,0,IF(DAY($C6496)=1,IF(D6496-Calculator!$G$24&gt;0,Calculator!$G$24,D6496),0))</f>
        <v>0</v>
      </c>
      <c r="F6496" s="29">
        <f ca="1">IF(E6496&gt;0,D6496*Calculator!$G$22/12,0)</f>
        <v>0</v>
      </c>
      <c r="G6496" s="29">
        <f ca="1">IF(E6496&gt;0,(IFERROR(-PMT(Calculator!$G$22/12,Calculator!$G$23*12,Calculator!$G$20),0))-F6496,0)</f>
        <v>0</v>
      </c>
      <c r="H6496" s="29">
        <f t="shared" ca="1" si="408"/>
        <v>0</v>
      </c>
      <c r="I6496" s="29">
        <f t="shared" ca="1" si="406"/>
        <v>0</v>
      </c>
      <c r="J6496" s="30">
        <f>Calculator!$G$40</f>
        <v>6.5000000000000002E-2</v>
      </c>
      <c r="K6496" s="29">
        <f ca="1">IF(C6496&gt;=Calculator!$G$27,IF(DAY($C6496)=1,Calculator!$G$34/2,IF(DAY($C6496)=15,Calculator!$G$34/2,0)),0)</f>
        <v>0</v>
      </c>
      <c r="L6496" s="29">
        <f ca="1">IF(DAY($C6496)=28,IF(H6496=0,0,Calculator!$G$35),0)</f>
        <v>0</v>
      </c>
      <c r="M6496" s="29">
        <f ca="1">IF(I6496&gt;0,IF(DAY($C6496)=1,SUM(INDIRECT("I"&amp;(ROW(C6495)-DAY(C6495))):I6495),0),0)</f>
        <v>0</v>
      </c>
      <c r="N6496" s="29">
        <f ca="1">IF(C6496&lt;Calculator!$G$27,0,IF(C6496=Calculator!$G$27,Calculator!$G$39,IF(H6496-K6496&lt;=0,IF(D6496&gt;Calculator!$G$39,IF(H6496-K6496+E6496+L6496+M6496+Calculator!$G$39&gt;Calculator!$G$39,Calculator!$G$39-(H6496+E6496+L6496+M6496-K6496),Calculator!$G$39),D6496),0)))</f>
        <v>0</v>
      </c>
    </row>
    <row r="6497" spans="1:14" ht="15.75" thickBot="1">
      <c r="A6497" s="33" t="str">
        <f ca="1">IF(C6497=Calculator!$H$27,"F",IF(Daily!D6497+Daily!H6497=0,IF(D6496+H6496&gt;0,"L",""),""))</f>
        <v/>
      </c>
      <c r="B6497" s="34">
        <v>6496</v>
      </c>
      <c r="C6497" s="19">
        <f t="shared" ca="1" si="405"/>
        <v>52426</v>
      </c>
      <c r="D6497" s="29">
        <f t="shared" ca="1" si="407"/>
        <v>0</v>
      </c>
      <c r="E6497" s="29">
        <f ca="1">IF(C6497&lt;Calculator!$D$26,0,IF(DAY($C6497)=1,IF(D6497-Calculator!$G$24&gt;0,Calculator!$G$24,D6497),0))</f>
        <v>0</v>
      </c>
      <c r="F6497" s="29">
        <f ca="1">IF(E6497&gt;0,D6497*Calculator!$G$22/12,0)</f>
        <v>0</v>
      </c>
      <c r="G6497" s="29">
        <f ca="1">IF(E6497&gt;0,(IFERROR(-PMT(Calculator!$G$22/12,Calculator!$G$23*12,Calculator!$G$20),0))-F6497,0)</f>
        <v>0</v>
      </c>
      <c r="H6497" s="29">
        <f t="shared" ca="1" si="408"/>
        <v>0</v>
      </c>
      <c r="I6497" s="29">
        <f t="shared" ca="1" si="406"/>
        <v>0</v>
      </c>
      <c r="J6497" s="30">
        <f>Calculator!$G$40</f>
        <v>6.5000000000000002E-2</v>
      </c>
      <c r="K6497" s="29">
        <f ca="1">IF(C6497&gt;=Calculator!$G$27,IF(DAY($C6497)=1,Calculator!$G$34/2,IF(DAY($C6497)=15,Calculator!$G$34/2,0)),0)</f>
        <v>0</v>
      </c>
      <c r="L6497" s="29">
        <f ca="1">IF(DAY($C6497)=28,IF(H6497=0,0,Calculator!$G$35),0)</f>
        <v>0</v>
      </c>
      <c r="M6497" s="29">
        <f ca="1">IF(I6497&gt;0,IF(DAY($C6497)=1,SUM(INDIRECT("I"&amp;(ROW(C6496)-DAY(C6496))):I6496),0),0)</f>
        <v>0</v>
      </c>
      <c r="N6497" s="29">
        <f ca="1">IF(C6497&lt;Calculator!$G$27,0,IF(C6497=Calculator!$G$27,Calculator!$G$39,IF(H6497-K6497&lt;=0,IF(D6497&gt;Calculator!$G$39,IF(H6497-K6497+E6497+L6497+M6497+Calculator!$G$39&gt;Calculator!$G$39,Calculator!$G$39-(H6497+E6497+L6497+M6497-K6497),Calculator!$G$39),D6497),0)))</f>
        <v>0</v>
      </c>
    </row>
    <row r="6498" spans="1:14" ht="15.75" thickBot="1">
      <c r="A6498" s="33" t="str">
        <f ca="1">IF(C6498=Calculator!$H$27,"F",IF(Daily!D6498+Daily!H6498=0,IF(D6497+H6497&gt;0,"L",""),""))</f>
        <v/>
      </c>
      <c r="B6498" s="34">
        <v>6497</v>
      </c>
      <c r="C6498" s="19">
        <f t="shared" ca="1" si="405"/>
        <v>52427</v>
      </c>
      <c r="D6498" s="29">
        <f t="shared" ca="1" si="407"/>
        <v>0</v>
      </c>
      <c r="E6498" s="29">
        <f ca="1">IF(C6498&lt;Calculator!$D$26,0,IF(DAY($C6498)=1,IF(D6498-Calculator!$G$24&gt;0,Calculator!$G$24,D6498),0))</f>
        <v>0</v>
      </c>
      <c r="F6498" s="29">
        <f ca="1">IF(E6498&gt;0,D6498*Calculator!$G$22/12,0)</f>
        <v>0</v>
      </c>
      <c r="G6498" s="29">
        <f ca="1">IF(E6498&gt;0,(IFERROR(-PMT(Calculator!$G$22/12,Calculator!$G$23*12,Calculator!$G$20),0))-F6498,0)</f>
        <v>0</v>
      </c>
      <c r="H6498" s="29">
        <f t="shared" ca="1" si="408"/>
        <v>0</v>
      </c>
      <c r="I6498" s="29">
        <f t="shared" ca="1" si="406"/>
        <v>0</v>
      </c>
      <c r="J6498" s="30">
        <f>Calculator!$G$40</f>
        <v>6.5000000000000002E-2</v>
      </c>
      <c r="K6498" s="29">
        <f ca="1">IF(C6498&gt;=Calculator!$G$27,IF(DAY($C6498)=1,Calculator!$G$34/2,IF(DAY($C6498)=15,Calculator!$G$34/2,0)),0)</f>
        <v>4500</v>
      </c>
      <c r="L6498" s="29">
        <f ca="1">IF(DAY($C6498)=28,IF(H6498=0,0,Calculator!$G$35),0)</f>
        <v>0</v>
      </c>
      <c r="M6498" s="29">
        <f ca="1">IF(I6498&gt;0,IF(DAY($C6498)=1,SUM(INDIRECT("I"&amp;(ROW(C6497)-DAY(C6497))):I6497),0),0)</f>
        <v>0</v>
      </c>
      <c r="N6498" s="29">
        <f ca="1">IF(C6498&lt;Calculator!$G$27,0,IF(C6498=Calculator!$G$27,Calculator!$G$39,IF(H6498-K6498&lt;=0,IF(D6498&gt;Calculator!$G$39,IF(H6498-K6498+E6498+L6498+M6498+Calculator!$G$39&gt;Calculator!$G$39,Calculator!$G$39-(H6498+E6498+L6498+M6498-K6498),Calculator!$G$39),D6498),0)))</f>
        <v>0</v>
      </c>
    </row>
    <row r="6499" spans="1:14" ht="15.75" thickBot="1">
      <c r="A6499" s="33" t="str">
        <f ca="1">IF(C6499=Calculator!$H$27,"F",IF(Daily!D6499+Daily!H6499=0,IF(D6498+H6498&gt;0,"L",""),""))</f>
        <v/>
      </c>
      <c r="B6499" s="34">
        <v>6498</v>
      </c>
      <c r="C6499" s="19">
        <f t="shared" ca="1" si="405"/>
        <v>52428</v>
      </c>
      <c r="D6499" s="29">
        <f t="shared" ca="1" si="407"/>
        <v>0</v>
      </c>
      <c r="E6499" s="29">
        <f ca="1">IF(C6499&lt;Calculator!$D$26,0,IF(DAY($C6499)=1,IF(D6499-Calculator!$G$24&gt;0,Calculator!$G$24,D6499),0))</f>
        <v>0</v>
      </c>
      <c r="F6499" s="29">
        <f ca="1">IF(E6499&gt;0,D6499*Calculator!$G$22/12,0)</f>
        <v>0</v>
      </c>
      <c r="G6499" s="29">
        <f ca="1">IF(E6499&gt;0,(IFERROR(-PMT(Calculator!$G$22/12,Calculator!$G$23*12,Calculator!$G$20),0))-F6499,0)</f>
        <v>0</v>
      </c>
      <c r="H6499" s="29">
        <f t="shared" ca="1" si="408"/>
        <v>0</v>
      </c>
      <c r="I6499" s="29">
        <f t="shared" ca="1" si="406"/>
        <v>0</v>
      </c>
      <c r="J6499" s="30">
        <f>Calculator!$G$40</f>
        <v>6.5000000000000002E-2</v>
      </c>
      <c r="K6499" s="29">
        <f ca="1">IF(C6499&gt;=Calculator!$G$27,IF(DAY($C6499)=1,Calculator!$G$34/2,IF(DAY($C6499)=15,Calculator!$G$34/2,0)),0)</f>
        <v>0</v>
      </c>
      <c r="L6499" s="29">
        <f ca="1">IF(DAY($C6499)=28,IF(H6499=0,0,Calculator!$G$35),0)</f>
        <v>0</v>
      </c>
      <c r="M6499" s="29">
        <f ca="1">IF(I6499&gt;0,IF(DAY($C6499)=1,SUM(INDIRECT("I"&amp;(ROW(C6498)-DAY(C6498))):I6498),0),0)</f>
        <v>0</v>
      </c>
      <c r="N6499" s="29">
        <f ca="1">IF(C6499&lt;Calculator!$G$27,0,IF(C6499=Calculator!$G$27,Calculator!$G$39,IF(H6499-K6499&lt;=0,IF(D6499&gt;Calculator!$G$39,IF(H6499-K6499+E6499+L6499+M6499+Calculator!$G$39&gt;Calculator!$G$39,Calculator!$G$39-(H6499+E6499+L6499+M6499-K6499),Calculator!$G$39),D6499),0)))</f>
        <v>0</v>
      </c>
    </row>
    <row r="6500" spans="1:14" ht="15.75" thickBot="1">
      <c r="A6500" s="33" t="str">
        <f ca="1">IF(C6500=Calculator!$H$27,"F",IF(Daily!D6500+Daily!H6500=0,IF(D6499+H6499&gt;0,"L",""),""))</f>
        <v/>
      </c>
      <c r="B6500" s="34">
        <v>6499</v>
      </c>
      <c r="C6500" s="19">
        <f t="shared" ca="1" si="405"/>
        <v>52429</v>
      </c>
      <c r="D6500" s="29">
        <f t="shared" ca="1" si="407"/>
        <v>0</v>
      </c>
      <c r="E6500" s="29">
        <f ca="1">IF(C6500&lt;Calculator!$D$26,0,IF(DAY($C6500)=1,IF(D6500-Calculator!$G$24&gt;0,Calculator!$G$24,D6500),0))</f>
        <v>0</v>
      </c>
      <c r="F6500" s="29">
        <f ca="1">IF(E6500&gt;0,D6500*Calculator!$G$22/12,0)</f>
        <v>0</v>
      </c>
      <c r="G6500" s="29">
        <f ca="1">IF(E6500&gt;0,(IFERROR(-PMT(Calculator!$G$22/12,Calculator!$G$23*12,Calculator!$G$20),0))-F6500,0)</f>
        <v>0</v>
      </c>
      <c r="H6500" s="29">
        <f t="shared" ca="1" si="408"/>
        <v>0</v>
      </c>
      <c r="I6500" s="29">
        <f t="shared" ca="1" si="406"/>
        <v>0</v>
      </c>
      <c r="J6500" s="30">
        <f>Calculator!$G$40</f>
        <v>6.5000000000000002E-2</v>
      </c>
      <c r="K6500" s="29">
        <f ca="1">IF(C6500&gt;=Calculator!$G$27,IF(DAY($C6500)=1,Calculator!$G$34/2,IF(DAY($C6500)=15,Calculator!$G$34/2,0)),0)</f>
        <v>0</v>
      </c>
      <c r="L6500" s="29">
        <f ca="1">IF(DAY($C6500)=28,IF(H6500=0,0,Calculator!$G$35),0)</f>
        <v>0</v>
      </c>
      <c r="M6500" s="29">
        <f ca="1">IF(I6500&gt;0,IF(DAY($C6500)=1,SUM(INDIRECT("I"&amp;(ROW(C6499)-DAY(C6499))):I6499),0),0)</f>
        <v>0</v>
      </c>
      <c r="N6500" s="29">
        <f ca="1">IF(C6500&lt;Calculator!$G$27,0,IF(C6500=Calculator!$G$27,Calculator!$G$39,IF(H6500-K6500&lt;=0,IF(D6500&gt;Calculator!$G$39,IF(H6500-K6500+E6500+L6500+M6500+Calculator!$G$39&gt;Calculator!$G$39,Calculator!$G$39-(H6500+E6500+L6500+M6500-K6500),Calculator!$G$39),D6500),0)))</f>
        <v>0</v>
      </c>
    </row>
    <row r="6501" spans="1:14" ht="15.75" thickBot="1">
      <c r="A6501" s="33" t="str">
        <f ca="1">IF(C6501=Calculator!$H$27,"F",IF(Daily!D6501+Daily!H6501=0,IF(D6500+H6500&gt;0,"L",""),""))</f>
        <v/>
      </c>
      <c r="B6501" s="34">
        <v>6500</v>
      </c>
      <c r="C6501" s="19">
        <f t="shared" ca="1" si="405"/>
        <v>52430</v>
      </c>
      <c r="D6501" s="29">
        <f t="shared" ca="1" si="407"/>
        <v>0</v>
      </c>
      <c r="E6501" s="29">
        <f ca="1">IF(C6501&lt;Calculator!$D$26,0,IF(DAY($C6501)=1,IF(D6501-Calculator!$G$24&gt;0,Calculator!$G$24,D6501),0))</f>
        <v>0</v>
      </c>
      <c r="F6501" s="29">
        <f ca="1">IF(E6501&gt;0,D6501*Calculator!$G$22/12,0)</f>
        <v>0</v>
      </c>
      <c r="G6501" s="29">
        <f ca="1">IF(E6501&gt;0,(IFERROR(-PMT(Calculator!$G$22/12,Calculator!$G$23*12,Calculator!$G$20),0))-F6501,0)</f>
        <v>0</v>
      </c>
      <c r="H6501" s="29">
        <f t="shared" ca="1" si="408"/>
        <v>0</v>
      </c>
      <c r="I6501" s="29">
        <f t="shared" ca="1" si="406"/>
        <v>0</v>
      </c>
      <c r="J6501" s="30">
        <f>Calculator!$G$40</f>
        <v>6.5000000000000002E-2</v>
      </c>
      <c r="K6501" s="29">
        <f ca="1">IF(C6501&gt;=Calculator!$G$27,IF(DAY($C6501)=1,Calculator!$G$34/2,IF(DAY($C6501)=15,Calculator!$G$34/2,0)),0)</f>
        <v>0</v>
      </c>
      <c r="L6501" s="29">
        <f ca="1">IF(DAY($C6501)=28,IF(H6501=0,0,Calculator!$G$35),0)</f>
        <v>0</v>
      </c>
      <c r="M6501" s="29">
        <f ca="1">IF(I6501&gt;0,IF(DAY($C6501)=1,SUM(INDIRECT("I"&amp;(ROW(C6500)-DAY(C6500))):I6500),0),0)</f>
        <v>0</v>
      </c>
      <c r="N6501" s="29">
        <f ca="1">IF(C6501&lt;Calculator!$G$27,0,IF(C6501=Calculator!$G$27,Calculator!$G$39,IF(H6501-K6501&lt;=0,IF(D6501&gt;Calculator!$G$39,IF(H6501-K6501+E6501+L6501+M6501+Calculator!$G$39&gt;Calculator!$G$39,Calculator!$G$39-(H6501+E6501+L6501+M6501-K6501),Calculator!$G$39),D6501),0)))</f>
        <v>0</v>
      </c>
    </row>
    <row r="6502" spans="1:14" ht="15.75" thickBot="1">
      <c r="A6502" s="33" t="str">
        <f ca="1">IF(C6502=Calculator!$H$27,"F",IF(Daily!D6502+Daily!H6502=0,IF(D6501+H6501&gt;0,"L",""),""))</f>
        <v/>
      </c>
      <c r="B6502" s="34">
        <v>6501</v>
      </c>
      <c r="C6502" s="19">
        <f t="shared" ca="1" si="405"/>
        <v>52431</v>
      </c>
      <c r="D6502" s="29">
        <f t="shared" ca="1" si="407"/>
        <v>0</v>
      </c>
      <c r="E6502" s="29">
        <f ca="1">IF(C6502&lt;Calculator!$D$26,0,IF(DAY($C6502)=1,IF(D6502-Calculator!$G$24&gt;0,Calculator!$G$24,D6502),0))</f>
        <v>0</v>
      </c>
      <c r="F6502" s="29">
        <f ca="1">IF(E6502&gt;0,D6502*Calculator!$G$22/12,0)</f>
        <v>0</v>
      </c>
      <c r="G6502" s="29">
        <f ca="1">IF(E6502&gt;0,(IFERROR(-PMT(Calculator!$G$22/12,Calculator!$G$23*12,Calculator!$G$20),0))-F6502,0)</f>
        <v>0</v>
      </c>
      <c r="H6502" s="29">
        <f t="shared" ca="1" si="408"/>
        <v>0</v>
      </c>
      <c r="I6502" s="29">
        <f t="shared" ca="1" si="406"/>
        <v>0</v>
      </c>
      <c r="J6502" s="30">
        <f>Calculator!$G$40</f>
        <v>6.5000000000000002E-2</v>
      </c>
      <c r="K6502" s="29">
        <f ca="1">IF(C6502&gt;=Calculator!$G$27,IF(DAY($C6502)=1,Calculator!$G$34/2,IF(DAY($C6502)=15,Calculator!$G$34/2,0)),0)</f>
        <v>0</v>
      </c>
      <c r="L6502" s="29">
        <f ca="1">IF(DAY($C6502)=28,IF(H6502=0,0,Calculator!$G$35),0)</f>
        <v>0</v>
      </c>
      <c r="M6502" s="29">
        <f ca="1">IF(I6502&gt;0,IF(DAY($C6502)=1,SUM(INDIRECT("I"&amp;(ROW(C6501)-DAY(C6501))):I6501),0),0)</f>
        <v>0</v>
      </c>
      <c r="N6502" s="29">
        <f ca="1">IF(C6502&lt;Calculator!$G$27,0,IF(C6502=Calculator!$G$27,Calculator!$G$39,IF(H6502-K6502&lt;=0,IF(D6502&gt;Calculator!$G$39,IF(H6502-K6502+E6502+L6502+M6502+Calculator!$G$39&gt;Calculator!$G$39,Calculator!$G$39-(H6502+E6502+L6502+M6502-K6502),Calculator!$G$39),D6502),0)))</f>
        <v>0</v>
      </c>
    </row>
    <row r="6503" spans="1:14" ht="15.75" thickBot="1">
      <c r="A6503" s="33" t="str">
        <f ca="1">IF(C6503=Calculator!$H$27,"F",IF(Daily!D6503+Daily!H6503=0,IF(D6502+H6502&gt;0,"L",""),""))</f>
        <v/>
      </c>
      <c r="B6503" s="34">
        <v>6502</v>
      </c>
      <c r="C6503" s="19">
        <f t="shared" ca="1" si="405"/>
        <v>52432</v>
      </c>
      <c r="D6503" s="29">
        <f t="shared" ca="1" si="407"/>
        <v>0</v>
      </c>
      <c r="E6503" s="29">
        <f ca="1">IF(C6503&lt;Calculator!$D$26,0,IF(DAY($C6503)=1,IF(D6503-Calculator!$G$24&gt;0,Calculator!$G$24,D6503),0))</f>
        <v>0</v>
      </c>
      <c r="F6503" s="29">
        <f ca="1">IF(E6503&gt;0,D6503*Calculator!$G$22/12,0)</f>
        <v>0</v>
      </c>
      <c r="G6503" s="29">
        <f ca="1">IF(E6503&gt;0,(IFERROR(-PMT(Calculator!$G$22/12,Calculator!$G$23*12,Calculator!$G$20),0))-F6503,0)</f>
        <v>0</v>
      </c>
      <c r="H6503" s="29">
        <f t="shared" ca="1" si="408"/>
        <v>0</v>
      </c>
      <c r="I6503" s="29">
        <f t="shared" ca="1" si="406"/>
        <v>0</v>
      </c>
      <c r="J6503" s="30">
        <f>Calculator!$G$40</f>
        <v>6.5000000000000002E-2</v>
      </c>
      <c r="K6503" s="29">
        <f ca="1">IF(C6503&gt;=Calculator!$G$27,IF(DAY($C6503)=1,Calculator!$G$34/2,IF(DAY($C6503)=15,Calculator!$G$34/2,0)),0)</f>
        <v>0</v>
      </c>
      <c r="L6503" s="29">
        <f ca="1">IF(DAY($C6503)=28,IF(H6503=0,0,Calculator!$G$35),0)</f>
        <v>0</v>
      </c>
      <c r="M6503" s="29">
        <f ca="1">IF(I6503&gt;0,IF(DAY($C6503)=1,SUM(INDIRECT("I"&amp;(ROW(C6502)-DAY(C6502))):I6502),0),0)</f>
        <v>0</v>
      </c>
      <c r="N6503" s="29">
        <f ca="1">IF(C6503&lt;Calculator!$G$27,0,IF(C6503=Calculator!$G$27,Calculator!$G$39,IF(H6503-K6503&lt;=0,IF(D6503&gt;Calculator!$G$39,IF(H6503-K6503+E6503+L6503+M6503+Calculator!$G$39&gt;Calculator!$G$39,Calculator!$G$39-(H6503+E6503+L6503+M6503-K6503),Calculator!$G$39),D6503),0)))</f>
        <v>0</v>
      </c>
    </row>
    <row r="6504" spans="1:14" ht="15.75" thickBot="1">
      <c r="A6504" s="33" t="str">
        <f ca="1">IF(C6504=Calculator!$H$27,"F",IF(Daily!D6504+Daily!H6504=0,IF(D6503+H6503&gt;0,"L",""),""))</f>
        <v/>
      </c>
      <c r="B6504" s="34">
        <v>6503</v>
      </c>
      <c r="C6504" s="19">
        <f t="shared" ca="1" si="405"/>
        <v>52433</v>
      </c>
      <c r="D6504" s="29">
        <f t="shared" ca="1" si="407"/>
        <v>0</v>
      </c>
      <c r="E6504" s="29">
        <f ca="1">IF(C6504&lt;Calculator!$D$26,0,IF(DAY($C6504)=1,IF(D6504-Calculator!$G$24&gt;0,Calculator!$G$24,D6504),0))</f>
        <v>0</v>
      </c>
      <c r="F6504" s="29">
        <f ca="1">IF(E6504&gt;0,D6504*Calculator!$G$22/12,0)</f>
        <v>0</v>
      </c>
      <c r="G6504" s="29">
        <f ca="1">IF(E6504&gt;0,(IFERROR(-PMT(Calculator!$G$22/12,Calculator!$G$23*12,Calculator!$G$20),0))-F6504,0)</f>
        <v>0</v>
      </c>
      <c r="H6504" s="29">
        <f t="shared" ca="1" si="408"/>
        <v>0</v>
      </c>
      <c r="I6504" s="29">
        <f t="shared" ca="1" si="406"/>
        <v>0</v>
      </c>
      <c r="J6504" s="30">
        <f>Calculator!$G$40</f>
        <v>6.5000000000000002E-2</v>
      </c>
      <c r="K6504" s="29">
        <f ca="1">IF(C6504&gt;=Calculator!$G$27,IF(DAY($C6504)=1,Calculator!$G$34/2,IF(DAY($C6504)=15,Calculator!$G$34/2,0)),0)</f>
        <v>0</v>
      </c>
      <c r="L6504" s="29">
        <f ca="1">IF(DAY($C6504)=28,IF(H6504=0,0,Calculator!$G$35),0)</f>
        <v>0</v>
      </c>
      <c r="M6504" s="29">
        <f ca="1">IF(I6504&gt;0,IF(DAY($C6504)=1,SUM(INDIRECT("I"&amp;(ROW(C6503)-DAY(C6503))):I6503),0),0)</f>
        <v>0</v>
      </c>
      <c r="N6504" s="29">
        <f ca="1">IF(C6504&lt;Calculator!$G$27,0,IF(C6504=Calculator!$G$27,Calculator!$G$39,IF(H6504-K6504&lt;=0,IF(D6504&gt;Calculator!$G$39,IF(H6504-K6504+E6504+L6504+M6504+Calculator!$G$39&gt;Calculator!$G$39,Calculator!$G$39-(H6504+E6504+L6504+M6504-K6504),Calculator!$G$39),D6504),0)))</f>
        <v>0</v>
      </c>
    </row>
    <row r="6505" spans="1:14" ht="15.75" thickBot="1">
      <c r="A6505" s="33" t="str">
        <f ca="1">IF(C6505=Calculator!$H$27,"F",IF(Daily!D6505+Daily!H6505=0,IF(D6504+H6504&gt;0,"L",""),""))</f>
        <v/>
      </c>
      <c r="B6505" s="34">
        <v>6504</v>
      </c>
      <c r="C6505" s="19">
        <f t="shared" ca="1" si="405"/>
        <v>52434</v>
      </c>
      <c r="D6505" s="29">
        <f t="shared" ca="1" si="407"/>
        <v>0</v>
      </c>
      <c r="E6505" s="29">
        <f ca="1">IF(C6505&lt;Calculator!$D$26,0,IF(DAY($C6505)=1,IF(D6505-Calculator!$G$24&gt;0,Calculator!$G$24,D6505),0))</f>
        <v>0</v>
      </c>
      <c r="F6505" s="29">
        <f ca="1">IF(E6505&gt;0,D6505*Calculator!$G$22/12,0)</f>
        <v>0</v>
      </c>
      <c r="G6505" s="29">
        <f ca="1">IF(E6505&gt;0,(IFERROR(-PMT(Calculator!$G$22/12,Calculator!$G$23*12,Calculator!$G$20),0))-F6505,0)</f>
        <v>0</v>
      </c>
      <c r="H6505" s="29">
        <f t="shared" ca="1" si="408"/>
        <v>0</v>
      </c>
      <c r="I6505" s="29">
        <f t="shared" ca="1" si="406"/>
        <v>0</v>
      </c>
      <c r="J6505" s="30">
        <f>Calculator!$G$40</f>
        <v>6.5000000000000002E-2</v>
      </c>
      <c r="K6505" s="29">
        <f ca="1">IF(C6505&gt;=Calculator!$G$27,IF(DAY($C6505)=1,Calculator!$G$34/2,IF(DAY($C6505)=15,Calculator!$G$34/2,0)),0)</f>
        <v>0</v>
      </c>
      <c r="L6505" s="29">
        <f ca="1">IF(DAY($C6505)=28,IF(H6505=0,0,Calculator!$G$35),0)</f>
        <v>0</v>
      </c>
      <c r="M6505" s="29">
        <f ca="1">IF(I6505&gt;0,IF(DAY($C6505)=1,SUM(INDIRECT("I"&amp;(ROW(C6504)-DAY(C6504))):I6504),0),0)</f>
        <v>0</v>
      </c>
      <c r="N6505" s="29">
        <f ca="1">IF(C6505&lt;Calculator!$G$27,0,IF(C6505=Calculator!$G$27,Calculator!$G$39,IF(H6505-K6505&lt;=0,IF(D6505&gt;Calculator!$G$39,IF(H6505-K6505+E6505+L6505+M6505+Calculator!$G$39&gt;Calculator!$G$39,Calculator!$G$39-(H6505+E6505+L6505+M6505-K6505),Calculator!$G$39),D6505),0)))</f>
        <v>0</v>
      </c>
    </row>
    <row r="6506" spans="1:14" ht="15.75" thickBot="1">
      <c r="A6506" s="33" t="str">
        <f ca="1">IF(C6506=Calculator!$H$27,"F",IF(Daily!D6506+Daily!H6506=0,IF(D6505+H6505&gt;0,"L",""),""))</f>
        <v/>
      </c>
      <c r="B6506" s="34">
        <v>6505</v>
      </c>
      <c r="C6506" s="19">
        <f t="shared" ca="1" si="405"/>
        <v>52435</v>
      </c>
      <c r="D6506" s="29">
        <f t="shared" ca="1" si="407"/>
        <v>0</v>
      </c>
      <c r="E6506" s="29">
        <f ca="1">IF(C6506&lt;Calculator!$D$26,0,IF(DAY($C6506)=1,IF(D6506-Calculator!$G$24&gt;0,Calculator!$G$24,D6506),0))</f>
        <v>0</v>
      </c>
      <c r="F6506" s="29">
        <f ca="1">IF(E6506&gt;0,D6506*Calculator!$G$22/12,0)</f>
        <v>0</v>
      </c>
      <c r="G6506" s="29">
        <f ca="1">IF(E6506&gt;0,(IFERROR(-PMT(Calculator!$G$22/12,Calculator!$G$23*12,Calculator!$G$20),0))-F6506,0)</f>
        <v>0</v>
      </c>
      <c r="H6506" s="29">
        <f t="shared" ca="1" si="408"/>
        <v>0</v>
      </c>
      <c r="I6506" s="29">
        <f t="shared" ca="1" si="406"/>
        <v>0</v>
      </c>
      <c r="J6506" s="30">
        <f>Calculator!$G$40</f>
        <v>6.5000000000000002E-2</v>
      </c>
      <c r="K6506" s="29">
        <f ca="1">IF(C6506&gt;=Calculator!$G$27,IF(DAY($C6506)=1,Calculator!$G$34/2,IF(DAY($C6506)=15,Calculator!$G$34/2,0)),0)</f>
        <v>0</v>
      </c>
      <c r="L6506" s="29">
        <f ca="1">IF(DAY($C6506)=28,IF(H6506=0,0,Calculator!$G$35),0)</f>
        <v>0</v>
      </c>
      <c r="M6506" s="29">
        <f ca="1">IF(I6506&gt;0,IF(DAY($C6506)=1,SUM(INDIRECT("I"&amp;(ROW(C6505)-DAY(C6505))):I6505),0),0)</f>
        <v>0</v>
      </c>
      <c r="N6506" s="29">
        <f ca="1">IF(C6506&lt;Calculator!$G$27,0,IF(C6506=Calculator!$G$27,Calculator!$G$39,IF(H6506-K6506&lt;=0,IF(D6506&gt;Calculator!$G$39,IF(H6506-K6506+E6506+L6506+M6506+Calculator!$G$39&gt;Calculator!$G$39,Calculator!$G$39-(H6506+E6506+L6506+M6506-K6506),Calculator!$G$39),D6506),0)))</f>
        <v>0</v>
      </c>
    </row>
    <row r="6507" spans="1:14" ht="15.75" thickBot="1">
      <c r="A6507" s="33" t="str">
        <f ca="1">IF(C6507=Calculator!$H$27,"F",IF(Daily!D6507+Daily!H6507=0,IF(D6506+H6506&gt;0,"L",""),""))</f>
        <v/>
      </c>
      <c r="B6507" s="34">
        <v>6506</v>
      </c>
      <c r="C6507" s="19">
        <f t="shared" ca="1" si="405"/>
        <v>52436</v>
      </c>
      <c r="D6507" s="29">
        <f t="shared" ca="1" si="407"/>
        <v>0</v>
      </c>
      <c r="E6507" s="29">
        <f ca="1">IF(C6507&lt;Calculator!$D$26,0,IF(DAY($C6507)=1,IF(D6507-Calculator!$G$24&gt;0,Calculator!$G$24,D6507),0))</f>
        <v>0</v>
      </c>
      <c r="F6507" s="29">
        <f ca="1">IF(E6507&gt;0,D6507*Calculator!$G$22/12,0)</f>
        <v>0</v>
      </c>
      <c r="G6507" s="29">
        <f ca="1">IF(E6507&gt;0,(IFERROR(-PMT(Calculator!$G$22/12,Calculator!$G$23*12,Calculator!$G$20),0))-F6507,0)</f>
        <v>0</v>
      </c>
      <c r="H6507" s="29">
        <f t="shared" ca="1" si="408"/>
        <v>0</v>
      </c>
      <c r="I6507" s="29">
        <f t="shared" ca="1" si="406"/>
        <v>0</v>
      </c>
      <c r="J6507" s="30">
        <f>Calculator!$G$40</f>
        <v>6.5000000000000002E-2</v>
      </c>
      <c r="K6507" s="29">
        <f ca="1">IF(C6507&gt;=Calculator!$G$27,IF(DAY($C6507)=1,Calculator!$G$34/2,IF(DAY($C6507)=15,Calculator!$G$34/2,0)),0)</f>
        <v>0</v>
      </c>
      <c r="L6507" s="29">
        <f ca="1">IF(DAY($C6507)=28,IF(H6507=0,0,Calculator!$G$35),0)</f>
        <v>0</v>
      </c>
      <c r="M6507" s="29">
        <f ca="1">IF(I6507&gt;0,IF(DAY($C6507)=1,SUM(INDIRECT("I"&amp;(ROW(C6506)-DAY(C6506))):I6506),0),0)</f>
        <v>0</v>
      </c>
      <c r="N6507" s="29">
        <f ca="1">IF(C6507&lt;Calculator!$G$27,0,IF(C6507=Calculator!$G$27,Calculator!$G$39,IF(H6507-K6507&lt;=0,IF(D6507&gt;Calculator!$G$39,IF(H6507-K6507+E6507+L6507+M6507+Calculator!$G$39&gt;Calculator!$G$39,Calculator!$G$39-(H6507+E6507+L6507+M6507-K6507),Calculator!$G$39),D6507),0)))</f>
        <v>0</v>
      </c>
    </row>
    <row r="6508" spans="1:14" ht="15.75" thickBot="1">
      <c r="A6508" s="33" t="str">
        <f ca="1">IF(C6508=Calculator!$H$27,"F",IF(Daily!D6508+Daily!H6508=0,IF(D6507+H6507&gt;0,"L",""),""))</f>
        <v/>
      </c>
      <c r="B6508" s="34">
        <v>6507</v>
      </c>
      <c r="C6508" s="19">
        <f t="shared" ca="1" si="405"/>
        <v>52437</v>
      </c>
      <c r="D6508" s="29">
        <f t="shared" ca="1" si="407"/>
        <v>0</v>
      </c>
      <c r="E6508" s="29">
        <f ca="1">IF(C6508&lt;Calculator!$D$26,0,IF(DAY($C6508)=1,IF(D6508-Calculator!$G$24&gt;0,Calculator!$G$24,D6508),0))</f>
        <v>0</v>
      </c>
      <c r="F6508" s="29">
        <f ca="1">IF(E6508&gt;0,D6508*Calculator!$G$22/12,0)</f>
        <v>0</v>
      </c>
      <c r="G6508" s="29">
        <f ca="1">IF(E6508&gt;0,(IFERROR(-PMT(Calculator!$G$22/12,Calculator!$G$23*12,Calculator!$G$20),0))-F6508,0)</f>
        <v>0</v>
      </c>
      <c r="H6508" s="29">
        <f t="shared" ca="1" si="408"/>
        <v>0</v>
      </c>
      <c r="I6508" s="29">
        <f t="shared" ca="1" si="406"/>
        <v>0</v>
      </c>
      <c r="J6508" s="30">
        <f>Calculator!$G$40</f>
        <v>6.5000000000000002E-2</v>
      </c>
      <c r="K6508" s="29">
        <f ca="1">IF(C6508&gt;=Calculator!$G$27,IF(DAY($C6508)=1,Calculator!$G$34/2,IF(DAY($C6508)=15,Calculator!$G$34/2,0)),0)</f>
        <v>0</v>
      </c>
      <c r="L6508" s="29">
        <f ca="1">IF(DAY($C6508)=28,IF(H6508=0,0,Calculator!$G$35),0)</f>
        <v>0</v>
      </c>
      <c r="M6508" s="29">
        <f ca="1">IF(I6508&gt;0,IF(DAY($C6508)=1,SUM(INDIRECT("I"&amp;(ROW(C6507)-DAY(C6507))):I6507),0),0)</f>
        <v>0</v>
      </c>
      <c r="N6508" s="29">
        <f ca="1">IF(C6508&lt;Calculator!$G$27,0,IF(C6508=Calculator!$G$27,Calculator!$G$39,IF(H6508-K6508&lt;=0,IF(D6508&gt;Calculator!$G$39,IF(H6508-K6508+E6508+L6508+M6508+Calculator!$G$39&gt;Calculator!$G$39,Calculator!$G$39-(H6508+E6508+L6508+M6508-K6508),Calculator!$G$39),D6508),0)))</f>
        <v>0</v>
      </c>
    </row>
    <row r="6509" spans="1:14" ht="15.75" thickBot="1">
      <c r="A6509" s="33" t="str">
        <f ca="1">IF(C6509=Calculator!$H$27,"F",IF(Daily!D6509+Daily!H6509=0,IF(D6508+H6508&gt;0,"L",""),""))</f>
        <v/>
      </c>
      <c r="B6509" s="34">
        <v>6508</v>
      </c>
      <c r="C6509" s="19">
        <f t="shared" ca="1" si="405"/>
        <v>52438</v>
      </c>
      <c r="D6509" s="29">
        <f t="shared" ca="1" si="407"/>
        <v>0</v>
      </c>
      <c r="E6509" s="29">
        <f ca="1">IF(C6509&lt;Calculator!$D$26,0,IF(DAY($C6509)=1,IF(D6509-Calculator!$G$24&gt;0,Calculator!$G$24,D6509),0))</f>
        <v>0</v>
      </c>
      <c r="F6509" s="29">
        <f ca="1">IF(E6509&gt;0,D6509*Calculator!$G$22/12,0)</f>
        <v>0</v>
      </c>
      <c r="G6509" s="29">
        <f ca="1">IF(E6509&gt;0,(IFERROR(-PMT(Calculator!$G$22/12,Calculator!$G$23*12,Calculator!$G$20),0))-F6509,0)</f>
        <v>0</v>
      </c>
      <c r="H6509" s="29">
        <f t="shared" ca="1" si="408"/>
        <v>0</v>
      </c>
      <c r="I6509" s="29">
        <f t="shared" ca="1" si="406"/>
        <v>0</v>
      </c>
      <c r="J6509" s="30">
        <f>Calculator!$G$40</f>
        <v>6.5000000000000002E-2</v>
      </c>
      <c r="K6509" s="29">
        <f ca="1">IF(C6509&gt;=Calculator!$G$27,IF(DAY($C6509)=1,Calculator!$G$34/2,IF(DAY($C6509)=15,Calculator!$G$34/2,0)),0)</f>
        <v>0</v>
      </c>
      <c r="L6509" s="29">
        <f ca="1">IF(DAY($C6509)=28,IF(H6509=0,0,Calculator!$G$35),0)</f>
        <v>0</v>
      </c>
      <c r="M6509" s="29">
        <f ca="1">IF(I6509&gt;0,IF(DAY($C6509)=1,SUM(INDIRECT("I"&amp;(ROW(C6508)-DAY(C6508))):I6508),0),0)</f>
        <v>0</v>
      </c>
      <c r="N6509" s="29">
        <f ca="1">IF(C6509&lt;Calculator!$G$27,0,IF(C6509=Calculator!$G$27,Calculator!$G$39,IF(H6509-K6509&lt;=0,IF(D6509&gt;Calculator!$G$39,IF(H6509-K6509+E6509+L6509+M6509+Calculator!$G$39&gt;Calculator!$G$39,Calculator!$G$39-(H6509+E6509+L6509+M6509-K6509),Calculator!$G$39),D6509),0)))</f>
        <v>0</v>
      </c>
    </row>
    <row r="6510" spans="1:14" ht="15.75" thickBot="1">
      <c r="A6510" s="33" t="str">
        <f ca="1">IF(C6510=Calculator!$H$27,"F",IF(Daily!D6510+Daily!H6510=0,IF(D6509+H6509&gt;0,"L",""),""))</f>
        <v/>
      </c>
      <c r="B6510" s="34">
        <v>6509</v>
      </c>
      <c r="C6510" s="19">
        <f t="shared" ca="1" si="405"/>
        <v>52439</v>
      </c>
      <c r="D6510" s="29">
        <f t="shared" ca="1" si="407"/>
        <v>0</v>
      </c>
      <c r="E6510" s="29">
        <f ca="1">IF(C6510&lt;Calculator!$D$26,0,IF(DAY($C6510)=1,IF(D6510-Calculator!$G$24&gt;0,Calculator!$G$24,D6510),0))</f>
        <v>0</v>
      </c>
      <c r="F6510" s="29">
        <f ca="1">IF(E6510&gt;0,D6510*Calculator!$G$22/12,0)</f>
        <v>0</v>
      </c>
      <c r="G6510" s="29">
        <f ca="1">IF(E6510&gt;0,(IFERROR(-PMT(Calculator!$G$22/12,Calculator!$G$23*12,Calculator!$G$20),0))-F6510,0)</f>
        <v>0</v>
      </c>
      <c r="H6510" s="29">
        <f t="shared" ca="1" si="408"/>
        <v>0</v>
      </c>
      <c r="I6510" s="29">
        <f t="shared" ca="1" si="406"/>
        <v>0</v>
      </c>
      <c r="J6510" s="30">
        <f>Calculator!$G$40</f>
        <v>6.5000000000000002E-2</v>
      </c>
      <c r="K6510" s="29">
        <f ca="1">IF(C6510&gt;=Calculator!$G$27,IF(DAY($C6510)=1,Calculator!$G$34/2,IF(DAY($C6510)=15,Calculator!$G$34/2,0)),0)</f>
        <v>0</v>
      </c>
      <c r="L6510" s="29">
        <f ca="1">IF(DAY($C6510)=28,IF(H6510=0,0,Calculator!$G$35),0)</f>
        <v>0</v>
      </c>
      <c r="M6510" s="29">
        <f ca="1">IF(I6510&gt;0,IF(DAY($C6510)=1,SUM(INDIRECT("I"&amp;(ROW(C6509)-DAY(C6509))):I6509),0),0)</f>
        <v>0</v>
      </c>
      <c r="N6510" s="29">
        <f ca="1">IF(C6510&lt;Calculator!$G$27,0,IF(C6510=Calculator!$G$27,Calculator!$G$39,IF(H6510-K6510&lt;=0,IF(D6510&gt;Calculator!$G$39,IF(H6510-K6510+E6510+L6510+M6510+Calculator!$G$39&gt;Calculator!$G$39,Calculator!$G$39-(H6510+E6510+L6510+M6510-K6510),Calculator!$G$39),D6510),0)))</f>
        <v>0</v>
      </c>
    </row>
    <row r="6511" spans="1:14" ht="15.75" thickBot="1">
      <c r="A6511" s="33" t="str">
        <f ca="1">IF(C6511=Calculator!$H$27,"F",IF(Daily!D6511+Daily!H6511=0,IF(D6510+H6510&gt;0,"L",""),""))</f>
        <v/>
      </c>
      <c r="B6511" s="34">
        <v>6510</v>
      </c>
      <c r="C6511" s="19">
        <f t="shared" ca="1" si="405"/>
        <v>52440</v>
      </c>
      <c r="D6511" s="29">
        <f t="shared" ca="1" si="407"/>
        <v>0</v>
      </c>
      <c r="E6511" s="29">
        <f ca="1">IF(C6511&lt;Calculator!$D$26,0,IF(DAY($C6511)=1,IF(D6511-Calculator!$G$24&gt;0,Calculator!$G$24,D6511),0))</f>
        <v>0</v>
      </c>
      <c r="F6511" s="29">
        <f ca="1">IF(E6511&gt;0,D6511*Calculator!$G$22/12,0)</f>
        <v>0</v>
      </c>
      <c r="G6511" s="29">
        <f ca="1">IF(E6511&gt;0,(IFERROR(-PMT(Calculator!$G$22/12,Calculator!$G$23*12,Calculator!$G$20),0))-F6511,0)</f>
        <v>0</v>
      </c>
      <c r="H6511" s="29">
        <f t="shared" ca="1" si="408"/>
        <v>0</v>
      </c>
      <c r="I6511" s="29">
        <f t="shared" ca="1" si="406"/>
        <v>0</v>
      </c>
      <c r="J6511" s="30">
        <f>Calculator!$G$40</f>
        <v>6.5000000000000002E-2</v>
      </c>
      <c r="K6511" s="29">
        <f ca="1">IF(C6511&gt;=Calculator!$G$27,IF(DAY($C6511)=1,Calculator!$G$34/2,IF(DAY($C6511)=15,Calculator!$G$34/2,0)),0)</f>
        <v>0</v>
      </c>
      <c r="L6511" s="29">
        <f ca="1">IF(DAY($C6511)=28,IF(H6511=0,0,Calculator!$G$35),0)</f>
        <v>0</v>
      </c>
      <c r="M6511" s="29">
        <f ca="1">IF(I6511&gt;0,IF(DAY($C6511)=1,SUM(INDIRECT("I"&amp;(ROW(C6510)-DAY(C6510))):I6510),0),0)</f>
        <v>0</v>
      </c>
      <c r="N6511" s="29">
        <f ca="1">IF(C6511&lt;Calculator!$G$27,0,IF(C6511=Calculator!$G$27,Calculator!$G$39,IF(H6511-K6511&lt;=0,IF(D6511&gt;Calculator!$G$39,IF(H6511-K6511+E6511+L6511+M6511+Calculator!$G$39&gt;Calculator!$G$39,Calculator!$G$39-(H6511+E6511+L6511+M6511-K6511),Calculator!$G$39),D6511),0)))</f>
        <v>0</v>
      </c>
    </row>
    <row r="6512" spans="1:14" ht="15.75" thickBot="1">
      <c r="A6512" s="33" t="str">
        <f ca="1">IF(C6512=Calculator!$H$27,"F",IF(Daily!D6512+Daily!H6512=0,IF(D6511+H6511&gt;0,"L",""),""))</f>
        <v/>
      </c>
      <c r="B6512" s="34">
        <v>6511</v>
      </c>
      <c r="C6512" s="19">
        <f t="shared" ca="1" si="405"/>
        <v>52441</v>
      </c>
      <c r="D6512" s="29">
        <f t="shared" ca="1" si="407"/>
        <v>0</v>
      </c>
      <c r="E6512" s="29">
        <f ca="1">IF(C6512&lt;Calculator!$D$26,0,IF(DAY($C6512)=1,IF(D6512-Calculator!$G$24&gt;0,Calculator!$G$24,D6512),0))</f>
        <v>0</v>
      </c>
      <c r="F6512" s="29">
        <f ca="1">IF(E6512&gt;0,D6512*Calculator!$G$22/12,0)</f>
        <v>0</v>
      </c>
      <c r="G6512" s="29">
        <f ca="1">IF(E6512&gt;0,(IFERROR(-PMT(Calculator!$G$22/12,Calculator!$G$23*12,Calculator!$G$20),0))-F6512,0)</f>
        <v>0</v>
      </c>
      <c r="H6512" s="29">
        <f t="shared" ca="1" si="408"/>
        <v>0</v>
      </c>
      <c r="I6512" s="29">
        <f t="shared" ca="1" si="406"/>
        <v>0</v>
      </c>
      <c r="J6512" s="30">
        <f>Calculator!$G$40</f>
        <v>6.5000000000000002E-2</v>
      </c>
      <c r="K6512" s="29">
        <f ca="1">IF(C6512&gt;=Calculator!$G$27,IF(DAY($C6512)=1,Calculator!$G$34/2,IF(DAY($C6512)=15,Calculator!$G$34/2,0)),0)</f>
        <v>0</v>
      </c>
      <c r="L6512" s="29">
        <f ca="1">IF(DAY($C6512)=28,IF(H6512=0,0,Calculator!$G$35),0)</f>
        <v>0</v>
      </c>
      <c r="M6512" s="29">
        <f ca="1">IF(I6512&gt;0,IF(DAY($C6512)=1,SUM(INDIRECT("I"&amp;(ROW(C6511)-DAY(C6511))):I6511),0),0)</f>
        <v>0</v>
      </c>
      <c r="N6512" s="29">
        <f ca="1">IF(C6512&lt;Calculator!$G$27,0,IF(C6512=Calculator!$G$27,Calculator!$G$39,IF(H6512-K6512&lt;=0,IF(D6512&gt;Calculator!$G$39,IF(H6512-K6512+E6512+L6512+M6512+Calculator!$G$39&gt;Calculator!$G$39,Calculator!$G$39-(H6512+E6512+L6512+M6512-K6512),Calculator!$G$39),D6512),0)))</f>
        <v>0</v>
      </c>
    </row>
    <row r="6513" spans="1:14" ht="15.75" thickBot="1">
      <c r="A6513" s="33" t="str">
        <f ca="1">IF(C6513=Calculator!$H$27,"F",IF(Daily!D6513+Daily!H6513=0,IF(D6512+H6512&gt;0,"L",""),""))</f>
        <v/>
      </c>
      <c r="B6513" s="34">
        <v>6512</v>
      </c>
      <c r="C6513" s="19">
        <f t="shared" ca="1" si="405"/>
        <v>52442</v>
      </c>
      <c r="D6513" s="29">
        <f t="shared" ca="1" si="407"/>
        <v>0</v>
      </c>
      <c r="E6513" s="29">
        <f ca="1">IF(C6513&lt;Calculator!$D$26,0,IF(DAY($C6513)=1,IF(D6513-Calculator!$G$24&gt;0,Calculator!$G$24,D6513),0))</f>
        <v>0</v>
      </c>
      <c r="F6513" s="29">
        <f ca="1">IF(E6513&gt;0,D6513*Calculator!$G$22/12,0)</f>
        <v>0</v>
      </c>
      <c r="G6513" s="29">
        <f ca="1">IF(E6513&gt;0,(IFERROR(-PMT(Calculator!$G$22/12,Calculator!$G$23*12,Calculator!$G$20),0))-F6513,0)</f>
        <v>0</v>
      </c>
      <c r="H6513" s="29">
        <f t="shared" ca="1" si="408"/>
        <v>0</v>
      </c>
      <c r="I6513" s="29">
        <f t="shared" ca="1" si="406"/>
        <v>0</v>
      </c>
      <c r="J6513" s="30">
        <f>Calculator!$G$40</f>
        <v>6.5000000000000002E-2</v>
      </c>
      <c r="K6513" s="29">
        <f ca="1">IF(C6513&gt;=Calculator!$G$27,IF(DAY($C6513)=1,Calculator!$G$34/2,IF(DAY($C6513)=15,Calculator!$G$34/2,0)),0)</f>
        <v>0</v>
      </c>
      <c r="L6513" s="29">
        <f ca="1">IF(DAY($C6513)=28,IF(H6513=0,0,Calculator!$G$35),0)</f>
        <v>0</v>
      </c>
      <c r="M6513" s="29">
        <f ca="1">IF(I6513&gt;0,IF(DAY($C6513)=1,SUM(INDIRECT("I"&amp;(ROW(C6512)-DAY(C6512))):I6512),0),0)</f>
        <v>0</v>
      </c>
      <c r="N6513" s="29">
        <f ca="1">IF(C6513&lt;Calculator!$G$27,0,IF(C6513=Calculator!$G$27,Calculator!$G$39,IF(H6513-K6513&lt;=0,IF(D6513&gt;Calculator!$G$39,IF(H6513-K6513+E6513+L6513+M6513+Calculator!$G$39&gt;Calculator!$G$39,Calculator!$G$39-(H6513+E6513+L6513+M6513-K6513),Calculator!$G$39),D6513),0)))</f>
        <v>0</v>
      </c>
    </row>
    <row r="6514" spans="1:14" ht="15.75" thickBot="1">
      <c r="A6514" s="33" t="str">
        <f ca="1">IF(C6514=Calculator!$H$27,"F",IF(Daily!D6514+Daily!H6514=0,IF(D6513+H6513&gt;0,"L",""),""))</f>
        <v/>
      </c>
      <c r="B6514" s="34">
        <v>6513</v>
      </c>
      <c r="C6514" s="19">
        <f t="shared" ca="1" si="405"/>
        <v>52443</v>
      </c>
      <c r="D6514" s="29">
        <f t="shared" ca="1" si="407"/>
        <v>0</v>
      </c>
      <c r="E6514" s="29">
        <f ca="1">IF(C6514&lt;Calculator!$D$26,0,IF(DAY($C6514)=1,IF(D6514-Calculator!$G$24&gt;0,Calculator!$G$24,D6514),0))</f>
        <v>0</v>
      </c>
      <c r="F6514" s="29">
        <f ca="1">IF(E6514&gt;0,D6514*Calculator!$G$22/12,0)</f>
        <v>0</v>
      </c>
      <c r="G6514" s="29">
        <f ca="1">IF(E6514&gt;0,(IFERROR(-PMT(Calculator!$G$22/12,Calculator!$G$23*12,Calculator!$G$20),0))-F6514,0)</f>
        <v>0</v>
      </c>
      <c r="H6514" s="29">
        <f t="shared" ca="1" si="408"/>
        <v>0</v>
      </c>
      <c r="I6514" s="29">
        <f t="shared" ca="1" si="406"/>
        <v>0</v>
      </c>
      <c r="J6514" s="30">
        <f>Calculator!$G$40</f>
        <v>6.5000000000000002E-2</v>
      </c>
      <c r="K6514" s="29">
        <f ca="1">IF(C6514&gt;=Calculator!$G$27,IF(DAY($C6514)=1,Calculator!$G$34/2,IF(DAY($C6514)=15,Calculator!$G$34/2,0)),0)</f>
        <v>0</v>
      </c>
      <c r="L6514" s="29">
        <f ca="1">IF(DAY($C6514)=28,IF(H6514=0,0,Calculator!$G$35),0)</f>
        <v>0</v>
      </c>
      <c r="M6514" s="29">
        <f ca="1">IF(I6514&gt;0,IF(DAY($C6514)=1,SUM(INDIRECT("I"&amp;(ROW(C6513)-DAY(C6513))):I6513),0),0)</f>
        <v>0</v>
      </c>
      <c r="N6514" s="29">
        <f ca="1">IF(C6514&lt;Calculator!$G$27,0,IF(C6514=Calculator!$G$27,Calculator!$G$39,IF(H6514-K6514&lt;=0,IF(D6514&gt;Calculator!$G$39,IF(H6514-K6514+E6514+L6514+M6514+Calculator!$G$39&gt;Calculator!$G$39,Calculator!$G$39-(H6514+E6514+L6514+M6514-K6514),Calculator!$G$39),D6514),0)))</f>
        <v>0</v>
      </c>
    </row>
    <row r="6515" spans="1:14" ht="15.75" thickBot="1">
      <c r="A6515" s="33" t="str">
        <f ca="1">IF(C6515=Calculator!$H$27,"F",IF(Daily!D6515+Daily!H6515=0,IF(D6514+H6514&gt;0,"L",""),""))</f>
        <v/>
      </c>
      <c r="B6515" s="34">
        <v>6514</v>
      </c>
      <c r="C6515" s="19">
        <f t="shared" ca="1" si="405"/>
        <v>52444</v>
      </c>
      <c r="D6515" s="29">
        <f t="shared" ca="1" si="407"/>
        <v>0</v>
      </c>
      <c r="E6515" s="29">
        <f ca="1">IF(C6515&lt;Calculator!$D$26,0,IF(DAY($C6515)=1,IF(D6515-Calculator!$G$24&gt;0,Calculator!$G$24,D6515),0))</f>
        <v>0</v>
      </c>
      <c r="F6515" s="29">
        <f ca="1">IF(E6515&gt;0,D6515*Calculator!$G$22/12,0)</f>
        <v>0</v>
      </c>
      <c r="G6515" s="29">
        <f ca="1">IF(E6515&gt;0,(IFERROR(-PMT(Calculator!$G$22/12,Calculator!$G$23*12,Calculator!$G$20),0))-F6515,0)</f>
        <v>0</v>
      </c>
      <c r="H6515" s="29">
        <f t="shared" ca="1" si="408"/>
        <v>0</v>
      </c>
      <c r="I6515" s="29">
        <f t="shared" ca="1" si="406"/>
        <v>0</v>
      </c>
      <c r="J6515" s="30">
        <f>Calculator!$G$40</f>
        <v>6.5000000000000002E-2</v>
      </c>
      <c r="K6515" s="29">
        <f ca="1">IF(C6515&gt;=Calculator!$G$27,IF(DAY($C6515)=1,Calculator!$G$34/2,IF(DAY($C6515)=15,Calculator!$G$34/2,0)),0)</f>
        <v>4500</v>
      </c>
      <c r="L6515" s="29">
        <f ca="1">IF(DAY($C6515)=28,IF(H6515=0,0,Calculator!$G$35),0)</f>
        <v>0</v>
      </c>
      <c r="M6515" s="29">
        <f ca="1">IF(I6515&gt;0,IF(DAY($C6515)=1,SUM(INDIRECT("I"&amp;(ROW(C6514)-DAY(C6514))):I6514),0),0)</f>
        <v>0</v>
      </c>
      <c r="N6515" s="29">
        <f ca="1">IF(C6515&lt;Calculator!$G$27,0,IF(C6515=Calculator!$G$27,Calculator!$G$39,IF(H6515-K6515&lt;=0,IF(D6515&gt;Calculator!$G$39,IF(H6515-K6515+E6515+L6515+M6515+Calculator!$G$39&gt;Calculator!$G$39,Calculator!$G$39-(H6515+E6515+L6515+M6515-K6515),Calculator!$G$39),D6515),0)))</f>
        <v>0</v>
      </c>
    </row>
    <row r="6516" spans="1:14" ht="15.75" thickBot="1">
      <c r="A6516" s="33" t="str">
        <f ca="1">IF(C6516=Calculator!$H$27,"F",IF(Daily!D6516+Daily!H6516=0,IF(D6515+H6515&gt;0,"L",""),""))</f>
        <v/>
      </c>
      <c r="B6516" s="34">
        <v>6515</v>
      </c>
      <c r="C6516" s="19">
        <f t="shared" ca="1" si="405"/>
        <v>52445</v>
      </c>
      <c r="D6516" s="29">
        <f t="shared" ca="1" si="407"/>
        <v>0</v>
      </c>
      <c r="E6516" s="29">
        <f ca="1">IF(C6516&lt;Calculator!$D$26,0,IF(DAY($C6516)=1,IF(D6516-Calculator!$G$24&gt;0,Calculator!$G$24,D6516),0))</f>
        <v>0</v>
      </c>
      <c r="F6516" s="29">
        <f ca="1">IF(E6516&gt;0,D6516*Calculator!$G$22/12,0)</f>
        <v>0</v>
      </c>
      <c r="G6516" s="29">
        <f ca="1">IF(E6516&gt;0,(IFERROR(-PMT(Calculator!$G$22/12,Calculator!$G$23*12,Calculator!$G$20),0))-F6516,0)</f>
        <v>0</v>
      </c>
      <c r="H6516" s="29">
        <f t="shared" ca="1" si="408"/>
        <v>0</v>
      </c>
      <c r="I6516" s="29">
        <f t="shared" ca="1" si="406"/>
        <v>0</v>
      </c>
      <c r="J6516" s="30">
        <f>Calculator!$G$40</f>
        <v>6.5000000000000002E-2</v>
      </c>
      <c r="K6516" s="29">
        <f ca="1">IF(C6516&gt;=Calculator!$G$27,IF(DAY($C6516)=1,Calculator!$G$34/2,IF(DAY($C6516)=15,Calculator!$G$34/2,0)),0)</f>
        <v>0</v>
      </c>
      <c r="L6516" s="29">
        <f ca="1">IF(DAY($C6516)=28,IF(H6516=0,0,Calculator!$G$35),0)</f>
        <v>0</v>
      </c>
      <c r="M6516" s="29">
        <f ca="1">IF(I6516&gt;0,IF(DAY($C6516)=1,SUM(INDIRECT("I"&amp;(ROW(C6515)-DAY(C6515))):I6515),0),0)</f>
        <v>0</v>
      </c>
      <c r="N6516" s="29">
        <f ca="1">IF(C6516&lt;Calculator!$G$27,0,IF(C6516=Calculator!$G$27,Calculator!$G$39,IF(H6516-K6516&lt;=0,IF(D6516&gt;Calculator!$G$39,IF(H6516-K6516+E6516+L6516+M6516+Calculator!$G$39&gt;Calculator!$G$39,Calculator!$G$39-(H6516+E6516+L6516+M6516-K6516),Calculator!$G$39),D6516),0)))</f>
        <v>0</v>
      </c>
    </row>
    <row r="6517" spans="1:14" ht="15.75" thickBot="1">
      <c r="A6517" s="33" t="str">
        <f ca="1">IF(C6517=Calculator!$H$27,"F",IF(Daily!D6517+Daily!H6517=0,IF(D6516+H6516&gt;0,"L",""),""))</f>
        <v/>
      </c>
      <c r="B6517" s="34">
        <v>6516</v>
      </c>
      <c r="C6517" s="19">
        <f t="shared" ca="1" si="405"/>
        <v>52446</v>
      </c>
      <c r="D6517" s="29">
        <f t="shared" ca="1" si="407"/>
        <v>0</v>
      </c>
      <c r="E6517" s="29">
        <f ca="1">IF(C6517&lt;Calculator!$D$26,0,IF(DAY($C6517)=1,IF(D6517-Calculator!$G$24&gt;0,Calculator!$G$24,D6517),0))</f>
        <v>0</v>
      </c>
      <c r="F6517" s="29">
        <f ca="1">IF(E6517&gt;0,D6517*Calculator!$G$22/12,0)</f>
        <v>0</v>
      </c>
      <c r="G6517" s="29">
        <f ca="1">IF(E6517&gt;0,(IFERROR(-PMT(Calculator!$G$22/12,Calculator!$G$23*12,Calculator!$G$20),0))-F6517,0)</f>
        <v>0</v>
      </c>
      <c r="H6517" s="29">
        <f t="shared" ca="1" si="408"/>
        <v>0</v>
      </c>
      <c r="I6517" s="29">
        <f t="shared" ca="1" si="406"/>
        <v>0</v>
      </c>
      <c r="J6517" s="30">
        <f>Calculator!$G$40</f>
        <v>6.5000000000000002E-2</v>
      </c>
      <c r="K6517" s="29">
        <f ca="1">IF(C6517&gt;=Calculator!$G$27,IF(DAY($C6517)=1,Calculator!$G$34/2,IF(DAY($C6517)=15,Calculator!$G$34/2,0)),0)</f>
        <v>0</v>
      </c>
      <c r="L6517" s="29">
        <f ca="1">IF(DAY($C6517)=28,IF(H6517=0,0,Calculator!$G$35),0)</f>
        <v>0</v>
      </c>
      <c r="M6517" s="29">
        <f ca="1">IF(I6517&gt;0,IF(DAY($C6517)=1,SUM(INDIRECT("I"&amp;(ROW(C6516)-DAY(C6516))):I6516),0),0)</f>
        <v>0</v>
      </c>
      <c r="N6517" s="29">
        <f ca="1">IF(C6517&lt;Calculator!$G$27,0,IF(C6517=Calculator!$G$27,Calculator!$G$39,IF(H6517-K6517&lt;=0,IF(D6517&gt;Calculator!$G$39,IF(H6517-K6517+E6517+L6517+M6517+Calculator!$G$39&gt;Calculator!$G$39,Calculator!$G$39-(H6517+E6517+L6517+M6517-K6517),Calculator!$G$39),D6517),0)))</f>
        <v>0</v>
      </c>
    </row>
    <row r="6518" spans="1:14" ht="15.75" thickBot="1">
      <c r="A6518" s="33" t="str">
        <f ca="1">IF(C6518=Calculator!$H$27,"F",IF(Daily!D6518+Daily!H6518=0,IF(D6517+H6517&gt;0,"L",""),""))</f>
        <v/>
      </c>
      <c r="B6518" s="34">
        <v>6517</v>
      </c>
      <c r="C6518" s="19">
        <f t="shared" ca="1" si="405"/>
        <v>52447</v>
      </c>
      <c r="D6518" s="29">
        <f t="shared" ca="1" si="407"/>
        <v>0</v>
      </c>
      <c r="E6518" s="29">
        <f ca="1">IF(C6518&lt;Calculator!$D$26,0,IF(DAY($C6518)=1,IF(D6518-Calculator!$G$24&gt;0,Calculator!$G$24,D6518),0))</f>
        <v>0</v>
      </c>
      <c r="F6518" s="29">
        <f ca="1">IF(E6518&gt;0,D6518*Calculator!$G$22/12,0)</f>
        <v>0</v>
      </c>
      <c r="G6518" s="29">
        <f ca="1">IF(E6518&gt;0,(IFERROR(-PMT(Calculator!$G$22/12,Calculator!$G$23*12,Calculator!$G$20),0))-F6518,0)</f>
        <v>0</v>
      </c>
      <c r="H6518" s="29">
        <f t="shared" ca="1" si="408"/>
        <v>0</v>
      </c>
      <c r="I6518" s="29">
        <f t="shared" ca="1" si="406"/>
        <v>0</v>
      </c>
      <c r="J6518" s="30">
        <f>Calculator!$G$40</f>
        <v>6.5000000000000002E-2</v>
      </c>
      <c r="K6518" s="29">
        <f ca="1">IF(C6518&gt;=Calculator!$G$27,IF(DAY($C6518)=1,Calculator!$G$34/2,IF(DAY($C6518)=15,Calculator!$G$34/2,0)),0)</f>
        <v>0</v>
      </c>
      <c r="L6518" s="29">
        <f ca="1">IF(DAY($C6518)=28,IF(H6518=0,0,Calculator!$G$35),0)</f>
        <v>0</v>
      </c>
      <c r="M6518" s="29">
        <f ca="1">IF(I6518&gt;0,IF(DAY($C6518)=1,SUM(INDIRECT("I"&amp;(ROW(C6517)-DAY(C6517))):I6517),0),0)</f>
        <v>0</v>
      </c>
      <c r="N6518" s="29">
        <f ca="1">IF(C6518&lt;Calculator!$G$27,0,IF(C6518=Calculator!$G$27,Calculator!$G$39,IF(H6518-K6518&lt;=0,IF(D6518&gt;Calculator!$G$39,IF(H6518-K6518+E6518+L6518+M6518+Calculator!$G$39&gt;Calculator!$G$39,Calculator!$G$39-(H6518+E6518+L6518+M6518-K6518),Calculator!$G$39),D6518),0)))</f>
        <v>0</v>
      </c>
    </row>
    <row r="6519" spans="1:14" ht="15.75" thickBot="1">
      <c r="A6519" s="33" t="str">
        <f ca="1">IF(C6519=Calculator!$H$27,"F",IF(Daily!D6519+Daily!H6519=0,IF(D6518+H6518&gt;0,"L",""),""))</f>
        <v/>
      </c>
      <c r="B6519" s="34">
        <v>6518</v>
      </c>
      <c r="C6519" s="19">
        <f t="shared" ca="1" si="405"/>
        <v>52448</v>
      </c>
      <c r="D6519" s="29">
        <f t="shared" ca="1" si="407"/>
        <v>0</v>
      </c>
      <c r="E6519" s="29">
        <f ca="1">IF(C6519&lt;Calculator!$D$26,0,IF(DAY($C6519)=1,IF(D6519-Calculator!$G$24&gt;0,Calculator!$G$24,D6519),0))</f>
        <v>0</v>
      </c>
      <c r="F6519" s="29">
        <f ca="1">IF(E6519&gt;0,D6519*Calculator!$G$22/12,0)</f>
        <v>0</v>
      </c>
      <c r="G6519" s="29">
        <f ca="1">IF(E6519&gt;0,(IFERROR(-PMT(Calculator!$G$22/12,Calculator!$G$23*12,Calculator!$G$20),0))-F6519,0)</f>
        <v>0</v>
      </c>
      <c r="H6519" s="29">
        <f t="shared" ca="1" si="408"/>
        <v>0</v>
      </c>
      <c r="I6519" s="29">
        <f t="shared" ca="1" si="406"/>
        <v>0</v>
      </c>
      <c r="J6519" s="30">
        <f>Calculator!$G$40</f>
        <v>6.5000000000000002E-2</v>
      </c>
      <c r="K6519" s="29">
        <f ca="1">IF(C6519&gt;=Calculator!$G$27,IF(DAY($C6519)=1,Calculator!$G$34/2,IF(DAY($C6519)=15,Calculator!$G$34/2,0)),0)</f>
        <v>0</v>
      </c>
      <c r="L6519" s="29">
        <f ca="1">IF(DAY($C6519)=28,IF(H6519=0,0,Calculator!$G$35),0)</f>
        <v>0</v>
      </c>
      <c r="M6519" s="29">
        <f ca="1">IF(I6519&gt;0,IF(DAY($C6519)=1,SUM(INDIRECT("I"&amp;(ROW(C6518)-DAY(C6518))):I6518),0),0)</f>
        <v>0</v>
      </c>
      <c r="N6519" s="29">
        <f ca="1">IF(C6519&lt;Calculator!$G$27,0,IF(C6519=Calculator!$G$27,Calculator!$G$39,IF(H6519-K6519&lt;=0,IF(D6519&gt;Calculator!$G$39,IF(H6519-K6519+E6519+L6519+M6519+Calculator!$G$39&gt;Calculator!$G$39,Calculator!$G$39-(H6519+E6519+L6519+M6519-K6519),Calculator!$G$39),D6519),0)))</f>
        <v>0</v>
      </c>
    </row>
    <row r="6520" spans="1:14" ht="15.75" thickBot="1">
      <c r="A6520" s="33" t="str">
        <f ca="1">IF(C6520=Calculator!$H$27,"F",IF(Daily!D6520+Daily!H6520=0,IF(D6519+H6519&gt;0,"L",""),""))</f>
        <v/>
      </c>
      <c r="B6520" s="34">
        <v>6519</v>
      </c>
      <c r="C6520" s="19">
        <f t="shared" ca="1" si="405"/>
        <v>52449</v>
      </c>
      <c r="D6520" s="29">
        <f t="shared" ca="1" si="407"/>
        <v>0</v>
      </c>
      <c r="E6520" s="29">
        <f ca="1">IF(C6520&lt;Calculator!$D$26,0,IF(DAY($C6520)=1,IF(D6520-Calculator!$G$24&gt;0,Calculator!$G$24,D6520),0))</f>
        <v>0</v>
      </c>
      <c r="F6520" s="29">
        <f ca="1">IF(E6520&gt;0,D6520*Calculator!$G$22/12,0)</f>
        <v>0</v>
      </c>
      <c r="G6520" s="29">
        <f ca="1">IF(E6520&gt;0,(IFERROR(-PMT(Calculator!$G$22/12,Calculator!$G$23*12,Calculator!$G$20),0))-F6520,0)</f>
        <v>0</v>
      </c>
      <c r="H6520" s="29">
        <f t="shared" ca="1" si="408"/>
        <v>0</v>
      </c>
      <c r="I6520" s="29">
        <f t="shared" ca="1" si="406"/>
        <v>0</v>
      </c>
      <c r="J6520" s="30">
        <f>Calculator!$G$40</f>
        <v>6.5000000000000002E-2</v>
      </c>
      <c r="K6520" s="29">
        <f ca="1">IF(C6520&gt;=Calculator!$G$27,IF(DAY($C6520)=1,Calculator!$G$34/2,IF(DAY($C6520)=15,Calculator!$G$34/2,0)),0)</f>
        <v>0</v>
      </c>
      <c r="L6520" s="29">
        <f ca="1">IF(DAY($C6520)=28,IF(H6520=0,0,Calculator!$G$35),0)</f>
        <v>0</v>
      </c>
      <c r="M6520" s="29">
        <f ca="1">IF(I6520&gt;0,IF(DAY($C6520)=1,SUM(INDIRECT("I"&amp;(ROW(C6519)-DAY(C6519))):I6519),0),0)</f>
        <v>0</v>
      </c>
      <c r="N6520" s="29">
        <f ca="1">IF(C6520&lt;Calculator!$G$27,0,IF(C6520=Calculator!$G$27,Calculator!$G$39,IF(H6520-K6520&lt;=0,IF(D6520&gt;Calculator!$G$39,IF(H6520-K6520+E6520+L6520+M6520+Calculator!$G$39&gt;Calculator!$G$39,Calculator!$G$39-(H6520+E6520+L6520+M6520-K6520),Calculator!$G$39),D6520),0)))</f>
        <v>0</v>
      </c>
    </row>
    <row r="6521" spans="1:14" ht="15.75" thickBot="1">
      <c r="A6521" s="33" t="str">
        <f ca="1">IF(C6521=Calculator!$H$27,"F",IF(Daily!D6521+Daily!H6521=0,IF(D6520+H6520&gt;0,"L",""),""))</f>
        <v/>
      </c>
      <c r="B6521" s="34">
        <v>6520</v>
      </c>
      <c r="C6521" s="19">
        <f t="shared" ca="1" si="405"/>
        <v>52450</v>
      </c>
      <c r="D6521" s="29">
        <f t="shared" ca="1" si="407"/>
        <v>0</v>
      </c>
      <c r="E6521" s="29">
        <f ca="1">IF(C6521&lt;Calculator!$D$26,0,IF(DAY($C6521)=1,IF(D6521-Calculator!$G$24&gt;0,Calculator!$G$24,D6521),0))</f>
        <v>0</v>
      </c>
      <c r="F6521" s="29">
        <f ca="1">IF(E6521&gt;0,D6521*Calculator!$G$22/12,0)</f>
        <v>0</v>
      </c>
      <c r="G6521" s="29">
        <f ca="1">IF(E6521&gt;0,(IFERROR(-PMT(Calculator!$G$22/12,Calculator!$G$23*12,Calculator!$G$20),0))-F6521,0)</f>
        <v>0</v>
      </c>
      <c r="H6521" s="29">
        <f t="shared" ca="1" si="408"/>
        <v>0</v>
      </c>
      <c r="I6521" s="29">
        <f t="shared" ca="1" si="406"/>
        <v>0</v>
      </c>
      <c r="J6521" s="30">
        <f>Calculator!$G$40</f>
        <v>6.5000000000000002E-2</v>
      </c>
      <c r="K6521" s="29">
        <f ca="1">IF(C6521&gt;=Calculator!$G$27,IF(DAY($C6521)=1,Calculator!$G$34/2,IF(DAY($C6521)=15,Calculator!$G$34/2,0)),0)</f>
        <v>0</v>
      </c>
      <c r="L6521" s="29">
        <f ca="1">IF(DAY($C6521)=28,IF(H6521=0,0,Calculator!$G$35),0)</f>
        <v>0</v>
      </c>
      <c r="M6521" s="29">
        <f ca="1">IF(I6521&gt;0,IF(DAY($C6521)=1,SUM(INDIRECT("I"&amp;(ROW(C6520)-DAY(C6520))):I6520),0),0)</f>
        <v>0</v>
      </c>
      <c r="N6521" s="29">
        <f ca="1">IF(C6521&lt;Calculator!$G$27,0,IF(C6521=Calculator!$G$27,Calculator!$G$39,IF(H6521-K6521&lt;=0,IF(D6521&gt;Calculator!$G$39,IF(H6521-K6521+E6521+L6521+M6521+Calculator!$G$39&gt;Calculator!$G$39,Calculator!$G$39-(H6521+E6521+L6521+M6521-K6521),Calculator!$G$39),D6521),0)))</f>
        <v>0</v>
      </c>
    </row>
    <row r="6522" spans="1:14" ht="15.75" thickBot="1">
      <c r="A6522" s="33" t="str">
        <f ca="1">IF(C6522=Calculator!$H$27,"F",IF(Daily!D6522+Daily!H6522=0,IF(D6521+H6521&gt;0,"L",""),""))</f>
        <v/>
      </c>
      <c r="B6522" s="34">
        <v>6521</v>
      </c>
      <c r="C6522" s="19">
        <f t="shared" ca="1" si="405"/>
        <v>52451</v>
      </c>
      <c r="D6522" s="29">
        <f t="shared" ca="1" si="407"/>
        <v>0</v>
      </c>
      <c r="E6522" s="29">
        <f ca="1">IF(C6522&lt;Calculator!$D$26,0,IF(DAY($C6522)=1,IF(D6522-Calculator!$G$24&gt;0,Calculator!$G$24,D6522),0))</f>
        <v>0</v>
      </c>
      <c r="F6522" s="29">
        <f ca="1">IF(E6522&gt;0,D6522*Calculator!$G$22/12,0)</f>
        <v>0</v>
      </c>
      <c r="G6522" s="29">
        <f ca="1">IF(E6522&gt;0,(IFERROR(-PMT(Calculator!$G$22/12,Calculator!$G$23*12,Calculator!$G$20),0))-F6522,0)</f>
        <v>0</v>
      </c>
      <c r="H6522" s="29">
        <f t="shared" ca="1" si="408"/>
        <v>0</v>
      </c>
      <c r="I6522" s="29">
        <f t="shared" ca="1" si="406"/>
        <v>0</v>
      </c>
      <c r="J6522" s="30">
        <f>Calculator!$G$40</f>
        <v>6.5000000000000002E-2</v>
      </c>
      <c r="K6522" s="29">
        <f ca="1">IF(C6522&gt;=Calculator!$G$27,IF(DAY($C6522)=1,Calculator!$G$34/2,IF(DAY($C6522)=15,Calculator!$G$34/2,0)),0)</f>
        <v>0</v>
      </c>
      <c r="L6522" s="29">
        <f ca="1">IF(DAY($C6522)=28,IF(H6522=0,0,Calculator!$G$35),0)</f>
        <v>0</v>
      </c>
      <c r="M6522" s="29">
        <f ca="1">IF(I6522&gt;0,IF(DAY($C6522)=1,SUM(INDIRECT("I"&amp;(ROW(C6521)-DAY(C6521))):I6521),0),0)</f>
        <v>0</v>
      </c>
      <c r="N6522" s="29">
        <f ca="1">IF(C6522&lt;Calculator!$G$27,0,IF(C6522=Calculator!$G$27,Calculator!$G$39,IF(H6522-K6522&lt;=0,IF(D6522&gt;Calculator!$G$39,IF(H6522-K6522+E6522+L6522+M6522+Calculator!$G$39&gt;Calculator!$G$39,Calculator!$G$39-(H6522+E6522+L6522+M6522-K6522),Calculator!$G$39),D6522),0)))</f>
        <v>0</v>
      </c>
    </row>
    <row r="6523" spans="1:14" ht="15.75" thickBot="1">
      <c r="A6523" s="33" t="str">
        <f ca="1">IF(C6523=Calculator!$H$27,"F",IF(Daily!D6523+Daily!H6523=0,IF(D6522+H6522&gt;0,"L",""),""))</f>
        <v/>
      </c>
      <c r="B6523" s="34">
        <v>6522</v>
      </c>
      <c r="C6523" s="19">
        <f t="shared" ca="1" si="405"/>
        <v>52452</v>
      </c>
      <c r="D6523" s="29">
        <f t="shared" ca="1" si="407"/>
        <v>0</v>
      </c>
      <c r="E6523" s="29">
        <f ca="1">IF(C6523&lt;Calculator!$D$26,0,IF(DAY($C6523)=1,IF(D6523-Calculator!$G$24&gt;0,Calculator!$G$24,D6523),0))</f>
        <v>0</v>
      </c>
      <c r="F6523" s="29">
        <f ca="1">IF(E6523&gt;0,D6523*Calculator!$G$22/12,0)</f>
        <v>0</v>
      </c>
      <c r="G6523" s="29">
        <f ca="1">IF(E6523&gt;0,(IFERROR(-PMT(Calculator!$G$22/12,Calculator!$G$23*12,Calculator!$G$20),0))-F6523,0)</f>
        <v>0</v>
      </c>
      <c r="H6523" s="29">
        <f t="shared" ca="1" si="408"/>
        <v>0</v>
      </c>
      <c r="I6523" s="29">
        <f t="shared" ca="1" si="406"/>
        <v>0</v>
      </c>
      <c r="J6523" s="30">
        <f>Calculator!$G$40</f>
        <v>6.5000000000000002E-2</v>
      </c>
      <c r="K6523" s="29">
        <f ca="1">IF(C6523&gt;=Calculator!$G$27,IF(DAY($C6523)=1,Calculator!$G$34/2,IF(DAY($C6523)=15,Calculator!$G$34/2,0)),0)</f>
        <v>0</v>
      </c>
      <c r="L6523" s="29">
        <f ca="1">IF(DAY($C6523)=28,IF(H6523=0,0,Calculator!$G$35),0)</f>
        <v>0</v>
      </c>
      <c r="M6523" s="29">
        <f ca="1">IF(I6523&gt;0,IF(DAY($C6523)=1,SUM(INDIRECT("I"&amp;(ROW(C6522)-DAY(C6522))):I6522),0),0)</f>
        <v>0</v>
      </c>
      <c r="N6523" s="29">
        <f ca="1">IF(C6523&lt;Calculator!$G$27,0,IF(C6523=Calculator!$G$27,Calculator!$G$39,IF(H6523-K6523&lt;=0,IF(D6523&gt;Calculator!$G$39,IF(H6523-K6523+E6523+L6523+M6523+Calculator!$G$39&gt;Calculator!$G$39,Calculator!$G$39-(H6523+E6523+L6523+M6523-K6523),Calculator!$G$39),D6523),0)))</f>
        <v>0</v>
      </c>
    </row>
    <row r="6524" spans="1:14" ht="15.75" thickBot="1">
      <c r="A6524" s="33" t="str">
        <f ca="1">IF(C6524=Calculator!$H$27,"F",IF(Daily!D6524+Daily!H6524=0,IF(D6523+H6523&gt;0,"L",""),""))</f>
        <v/>
      </c>
      <c r="B6524" s="34">
        <v>6523</v>
      </c>
      <c r="C6524" s="19">
        <f t="shared" ca="1" si="405"/>
        <v>52453</v>
      </c>
      <c r="D6524" s="29">
        <f t="shared" ca="1" si="407"/>
        <v>0</v>
      </c>
      <c r="E6524" s="29">
        <f ca="1">IF(C6524&lt;Calculator!$D$26,0,IF(DAY($C6524)=1,IF(D6524-Calculator!$G$24&gt;0,Calculator!$G$24,D6524),0))</f>
        <v>0</v>
      </c>
      <c r="F6524" s="29">
        <f ca="1">IF(E6524&gt;0,D6524*Calculator!$G$22/12,0)</f>
        <v>0</v>
      </c>
      <c r="G6524" s="29">
        <f ca="1">IF(E6524&gt;0,(IFERROR(-PMT(Calculator!$G$22/12,Calculator!$G$23*12,Calculator!$G$20),0))-F6524,0)</f>
        <v>0</v>
      </c>
      <c r="H6524" s="29">
        <f t="shared" ca="1" si="408"/>
        <v>0</v>
      </c>
      <c r="I6524" s="29">
        <f t="shared" ca="1" si="406"/>
        <v>0</v>
      </c>
      <c r="J6524" s="30">
        <f>Calculator!$G$40</f>
        <v>6.5000000000000002E-2</v>
      </c>
      <c r="K6524" s="29">
        <f ca="1">IF(C6524&gt;=Calculator!$G$27,IF(DAY($C6524)=1,Calculator!$G$34/2,IF(DAY($C6524)=15,Calculator!$G$34/2,0)),0)</f>
        <v>0</v>
      </c>
      <c r="L6524" s="29">
        <f ca="1">IF(DAY($C6524)=28,IF(H6524=0,0,Calculator!$G$35),0)</f>
        <v>0</v>
      </c>
      <c r="M6524" s="29">
        <f ca="1">IF(I6524&gt;0,IF(DAY($C6524)=1,SUM(INDIRECT("I"&amp;(ROW(C6523)-DAY(C6523))):I6523),0),0)</f>
        <v>0</v>
      </c>
      <c r="N6524" s="29">
        <f ca="1">IF(C6524&lt;Calculator!$G$27,0,IF(C6524=Calculator!$G$27,Calculator!$G$39,IF(H6524-K6524&lt;=0,IF(D6524&gt;Calculator!$G$39,IF(H6524-K6524+E6524+L6524+M6524+Calculator!$G$39&gt;Calculator!$G$39,Calculator!$G$39-(H6524+E6524+L6524+M6524-K6524),Calculator!$G$39),D6524),0)))</f>
        <v>0</v>
      </c>
    </row>
    <row r="6525" spans="1:14" ht="15.75" thickBot="1">
      <c r="A6525" s="33" t="str">
        <f ca="1">IF(C6525=Calculator!$H$27,"F",IF(Daily!D6525+Daily!H6525=0,IF(D6524+H6524&gt;0,"L",""),""))</f>
        <v/>
      </c>
      <c r="B6525" s="34">
        <v>6524</v>
      </c>
      <c r="C6525" s="19">
        <f t="shared" ca="1" si="405"/>
        <v>52454</v>
      </c>
      <c r="D6525" s="29">
        <f t="shared" ca="1" si="407"/>
        <v>0</v>
      </c>
      <c r="E6525" s="29">
        <f ca="1">IF(C6525&lt;Calculator!$D$26,0,IF(DAY($C6525)=1,IF(D6525-Calculator!$G$24&gt;0,Calculator!$G$24,D6525),0))</f>
        <v>0</v>
      </c>
      <c r="F6525" s="29">
        <f ca="1">IF(E6525&gt;0,D6525*Calculator!$G$22/12,0)</f>
        <v>0</v>
      </c>
      <c r="G6525" s="29">
        <f ca="1">IF(E6525&gt;0,(IFERROR(-PMT(Calculator!$G$22/12,Calculator!$G$23*12,Calculator!$G$20),0))-F6525,0)</f>
        <v>0</v>
      </c>
      <c r="H6525" s="29">
        <f t="shared" ca="1" si="408"/>
        <v>0</v>
      </c>
      <c r="I6525" s="29">
        <f t="shared" ca="1" si="406"/>
        <v>0</v>
      </c>
      <c r="J6525" s="30">
        <f>Calculator!$G$40</f>
        <v>6.5000000000000002E-2</v>
      </c>
      <c r="K6525" s="29">
        <f ca="1">IF(C6525&gt;=Calculator!$G$27,IF(DAY($C6525)=1,Calculator!$G$34/2,IF(DAY($C6525)=15,Calculator!$G$34/2,0)),0)</f>
        <v>0</v>
      </c>
      <c r="L6525" s="29">
        <f ca="1">IF(DAY($C6525)=28,IF(H6525=0,0,Calculator!$G$35),0)</f>
        <v>0</v>
      </c>
      <c r="M6525" s="29">
        <f ca="1">IF(I6525&gt;0,IF(DAY($C6525)=1,SUM(INDIRECT("I"&amp;(ROW(C6524)-DAY(C6524))):I6524),0),0)</f>
        <v>0</v>
      </c>
      <c r="N6525" s="29">
        <f ca="1">IF(C6525&lt;Calculator!$G$27,0,IF(C6525=Calculator!$G$27,Calculator!$G$39,IF(H6525-K6525&lt;=0,IF(D6525&gt;Calculator!$G$39,IF(H6525-K6525+E6525+L6525+M6525+Calculator!$G$39&gt;Calculator!$G$39,Calculator!$G$39-(H6525+E6525+L6525+M6525-K6525),Calculator!$G$39),D6525),0)))</f>
        <v>0</v>
      </c>
    </row>
    <row r="6526" spans="1:14" ht="15.75" thickBot="1">
      <c r="A6526" s="33" t="str">
        <f ca="1">IF(C6526=Calculator!$H$27,"F",IF(Daily!D6526+Daily!H6526=0,IF(D6525+H6525&gt;0,"L",""),""))</f>
        <v/>
      </c>
      <c r="B6526" s="34">
        <v>6525</v>
      </c>
      <c r="C6526" s="19">
        <f t="shared" ca="1" si="405"/>
        <v>52455</v>
      </c>
      <c r="D6526" s="29">
        <f t="shared" ca="1" si="407"/>
        <v>0</v>
      </c>
      <c r="E6526" s="29">
        <f ca="1">IF(C6526&lt;Calculator!$D$26,0,IF(DAY($C6526)=1,IF(D6526-Calculator!$G$24&gt;0,Calculator!$G$24,D6526),0))</f>
        <v>0</v>
      </c>
      <c r="F6526" s="29">
        <f ca="1">IF(E6526&gt;0,D6526*Calculator!$G$22/12,0)</f>
        <v>0</v>
      </c>
      <c r="G6526" s="29">
        <f ca="1">IF(E6526&gt;0,(IFERROR(-PMT(Calculator!$G$22/12,Calculator!$G$23*12,Calculator!$G$20),0))-F6526,0)</f>
        <v>0</v>
      </c>
      <c r="H6526" s="29">
        <f t="shared" ca="1" si="408"/>
        <v>0</v>
      </c>
      <c r="I6526" s="29">
        <f t="shared" ca="1" si="406"/>
        <v>0</v>
      </c>
      <c r="J6526" s="30">
        <f>Calculator!$G$40</f>
        <v>6.5000000000000002E-2</v>
      </c>
      <c r="K6526" s="29">
        <f ca="1">IF(C6526&gt;=Calculator!$G$27,IF(DAY($C6526)=1,Calculator!$G$34/2,IF(DAY($C6526)=15,Calculator!$G$34/2,0)),0)</f>
        <v>0</v>
      </c>
      <c r="L6526" s="29">
        <f ca="1">IF(DAY($C6526)=28,IF(H6526=0,0,Calculator!$G$35),0)</f>
        <v>0</v>
      </c>
      <c r="M6526" s="29">
        <f ca="1">IF(I6526&gt;0,IF(DAY($C6526)=1,SUM(INDIRECT("I"&amp;(ROW(C6525)-DAY(C6525))):I6525),0),0)</f>
        <v>0</v>
      </c>
      <c r="N6526" s="29">
        <f ca="1">IF(C6526&lt;Calculator!$G$27,0,IF(C6526=Calculator!$G$27,Calculator!$G$39,IF(H6526-K6526&lt;=0,IF(D6526&gt;Calculator!$G$39,IF(H6526-K6526+E6526+L6526+M6526+Calculator!$G$39&gt;Calculator!$G$39,Calculator!$G$39-(H6526+E6526+L6526+M6526-K6526),Calculator!$G$39),D6526),0)))</f>
        <v>0</v>
      </c>
    </row>
    <row r="6527" spans="1:14" ht="15.75" thickBot="1">
      <c r="A6527" s="33" t="str">
        <f ca="1">IF(C6527=Calculator!$H$27,"F",IF(Daily!D6527+Daily!H6527=0,IF(D6526+H6526&gt;0,"L",""),""))</f>
        <v/>
      </c>
      <c r="B6527" s="34">
        <v>6526</v>
      </c>
      <c r="C6527" s="19">
        <f t="shared" ca="1" si="405"/>
        <v>52456</v>
      </c>
      <c r="D6527" s="29">
        <f t="shared" ca="1" si="407"/>
        <v>0</v>
      </c>
      <c r="E6527" s="29">
        <f ca="1">IF(C6527&lt;Calculator!$D$26,0,IF(DAY($C6527)=1,IF(D6527-Calculator!$G$24&gt;0,Calculator!$G$24,D6527),0))</f>
        <v>0</v>
      </c>
      <c r="F6527" s="29">
        <f ca="1">IF(E6527&gt;0,D6527*Calculator!$G$22/12,0)</f>
        <v>0</v>
      </c>
      <c r="G6527" s="29">
        <f ca="1">IF(E6527&gt;0,(IFERROR(-PMT(Calculator!$G$22/12,Calculator!$G$23*12,Calculator!$G$20),0))-F6527,0)</f>
        <v>0</v>
      </c>
      <c r="H6527" s="29">
        <f t="shared" ca="1" si="408"/>
        <v>0</v>
      </c>
      <c r="I6527" s="29">
        <f t="shared" ca="1" si="406"/>
        <v>0</v>
      </c>
      <c r="J6527" s="30">
        <f>Calculator!$G$40</f>
        <v>6.5000000000000002E-2</v>
      </c>
      <c r="K6527" s="29">
        <f ca="1">IF(C6527&gt;=Calculator!$G$27,IF(DAY($C6527)=1,Calculator!$G$34/2,IF(DAY($C6527)=15,Calculator!$G$34/2,0)),0)</f>
        <v>0</v>
      </c>
      <c r="L6527" s="29">
        <f ca="1">IF(DAY($C6527)=28,IF(H6527=0,0,Calculator!$G$35),0)</f>
        <v>0</v>
      </c>
      <c r="M6527" s="29">
        <f ca="1">IF(I6527&gt;0,IF(DAY($C6527)=1,SUM(INDIRECT("I"&amp;(ROW(C6526)-DAY(C6526))):I6526),0),0)</f>
        <v>0</v>
      </c>
      <c r="N6527" s="29">
        <f ca="1">IF(C6527&lt;Calculator!$G$27,0,IF(C6527=Calculator!$G$27,Calculator!$G$39,IF(H6527-K6527&lt;=0,IF(D6527&gt;Calculator!$G$39,IF(H6527-K6527+E6527+L6527+M6527+Calculator!$G$39&gt;Calculator!$G$39,Calculator!$G$39-(H6527+E6527+L6527+M6527-K6527),Calculator!$G$39),D6527),0)))</f>
        <v>0</v>
      </c>
    </row>
    <row r="6528" spans="1:14" ht="15.75" thickBot="1">
      <c r="A6528" s="33" t="str">
        <f ca="1">IF(C6528=Calculator!$H$27,"F",IF(Daily!D6528+Daily!H6528=0,IF(D6527+H6527&gt;0,"L",""),""))</f>
        <v/>
      </c>
      <c r="B6528" s="34">
        <v>6527</v>
      </c>
      <c r="C6528" s="19">
        <f t="shared" ca="1" si="405"/>
        <v>52457</v>
      </c>
      <c r="D6528" s="29">
        <f t="shared" ca="1" si="407"/>
        <v>0</v>
      </c>
      <c r="E6528" s="29">
        <f ca="1">IF(C6528&lt;Calculator!$D$26,0,IF(DAY($C6528)=1,IF(D6528-Calculator!$G$24&gt;0,Calculator!$G$24,D6528),0))</f>
        <v>0</v>
      </c>
      <c r="F6528" s="29">
        <f ca="1">IF(E6528&gt;0,D6528*Calculator!$G$22/12,0)</f>
        <v>0</v>
      </c>
      <c r="G6528" s="29">
        <f ca="1">IF(E6528&gt;0,(IFERROR(-PMT(Calculator!$G$22/12,Calculator!$G$23*12,Calculator!$G$20),0))-F6528,0)</f>
        <v>0</v>
      </c>
      <c r="H6528" s="29">
        <f t="shared" ca="1" si="408"/>
        <v>0</v>
      </c>
      <c r="I6528" s="29">
        <f t="shared" ca="1" si="406"/>
        <v>0</v>
      </c>
      <c r="J6528" s="30">
        <f>Calculator!$G$40</f>
        <v>6.5000000000000002E-2</v>
      </c>
      <c r="K6528" s="29">
        <f ca="1">IF(C6528&gt;=Calculator!$G$27,IF(DAY($C6528)=1,Calculator!$G$34/2,IF(DAY($C6528)=15,Calculator!$G$34/2,0)),0)</f>
        <v>0</v>
      </c>
      <c r="L6528" s="29">
        <f ca="1">IF(DAY($C6528)=28,IF(H6528=0,0,Calculator!$G$35),0)</f>
        <v>0</v>
      </c>
      <c r="M6528" s="29">
        <f ca="1">IF(I6528&gt;0,IF(DAY($C6528)=1,SUM(INDIRECT("I"&amp;(ROW(C6527)-DAY(C6527))):I6527),0),0)</f>
        <v>0</v>
      </c>
      <c r="N6528" s="29">
        <f ca="1">IF(C6528&lt;Calculator!$G$27,0,IF(C6528=Calculator!$G$27,Calculator!$G$39,IF(H6528-K6528&lt;=0,IF(D6528&gt;Calculator!$G$39,IF(H6528-K6528+E6528+L6528+M6528+Calculator!$G$39&gt;Calculator!$G$39,Calculator!$G$39-(H6528+E6528+L6528+M6528-K6528),Calculator!$G$39),D6528),0)))</f>
        <v>0</v>
      </c>
    </row>
    <row r="6529" spans="1:14" ht="15.75" thickBot="1">
      <c r="A6529" s="33" t="str">
        <f ca="1">IF(C6529=Calculator!$H$27,"F",IF(Daily!D6529+Daily!H6529=0,IF(D6528+H6528&gt;0,"L",""),""))</f>
        <v/>
      </c>
      <c r="B6529" s="34">
        <v>6528</v>
      </c>
      <c r="C6529" s="19">
        <f t="shared" ca="1" si="405"/>
        <v>52458</v>
      </c>
      <c r="D6529" s="29">
        <f t="shared" ca="1" si="407"/>
        <v>0</v>
      </c>
      <c r="E6529" s="29">
        <f ca="1">IF(C6529&lt;Calculator!$D$26,0,IF(DAY($C6529)=1,IF(D6529-Calculator!$G$24&gt;0,Calculator!$G$24,D6529),0))</f>
        <v>0</v>
      </c>
      <c r="F6529" s="29">
        <f ca="1">IF(E6529&gt;0,D6529*Calculator!$G$22/12,0)</f>
        <v>0</v>
      </c>
      <c r="G6529" s="29">
        <f ca="1">IF(E6529&gt;0,(IFERROR(-PMT(Calculator!$G$22/12,Calculator!$G$23*12,Calculator!$G$20),0))-F6529,0)</f>
        <v>0</v>
      </c>
      <c r="H6529" s="29">
        <f t="shared" ca="1" si="408"/>
        <v>0</v>
      </c>
      <c r="I6529" s="29">
        <f t="shared" ca="1" si="406"/>
        <v>0</v>
      </c>
      <c r="J6529" s="30">
        <f>Calculator!$G$40</f>
        <v>6.5000000000000002E-2</v>
      </c>
      <c r="K6529" s="29">
        <f ca="1">IF(C6529&gt;=Calculator!$G$27,IF(DAY($C6529)=1,Calculator!$G$34/2,IF(DAY($C6529)=15,Calculator!$G$34/2,0)),0)</f>
        <v>4500</v>
      </c>
      <c r="L6529" s="29">
        <f ca="1">IF(DAY($C6529)=28,IF(H6529=0,0,Calculator!$G$35),0)</f>
        <v>0</v>
      </c>
      <c r="M6529" s="29">
        <f ca="1">IF(I6529&gt;0,IF(DAY($C6529)=1,SUM(INDIRECT("I"&amp;(ROW(C6528)-DAY(C6528))):I6528),0),0)</f>
        <v>0</v>
      </c>
      <c r="N6529" s="29">
        <f ca="1">IF(C6529&lt;Calculator!$G$27,0,IF(C6529=Calculator!$G$27,Calculator!$G$39,IF(H6529-K6529&lt;=0,IF(D6529&gt;Calculator!$G$39,IF(H6529-K6529+E6529+L6529+M6529+Calculator!$G$39&gt;Calculator!$G$39,Calculator!$G$39-(H6529+E6529+L6529+M6529-K6529),Calculator!$G$39),D6529),0)))</f>
        <v>0</v>
      </c>
    </row>
    <row r="6530" spans="1:14" ht="15.75" thickBot="1">
      <c r="A6530" s="33" t="str">
        <f ca="1">IF(C6530=Calculator!$H$27,"F",IF(Daily!D6530+Daily!H6530=0,IF(D6529+H6529&gt;0,"L",""),""))</f>
        <v/>
      </c>
      <c r="B6530" s="34">
        <v>6529</v>
      </c>
      <c r="C6530" s="19">
        <f t="shared" ca="1" si="405"/>
        <v>52459</v>
      </c>
      <c r="D6530" s="29">
        <f t="shared" ca="1" si="407"/>
        <v>0</v>
      </c>
      <c r="E6530" s="29">
        <f ca="1">IF(C6530&lt;Calculator!$D$26,0,IF(DAY($C6530)=1,IF(D6530-Calculator!$G$24&gt;0,Calculator!$G$24,D6530),0))</f>
        <v>0</v>
      </c>
      <c r="F6530" s="29">
        <f ca="1">IF(E6530&gt;0,D6530*Calculator!$G$22/12,0)</f>
        <v>0</v>
      </c>
      <c r="G6530" s="29">
        <f ca="1">IF(E6530&gt;0,(IFERROR(-PMT(Calculator!$G$22/12,Calculator!$G$23*12,Calculator!$G$20),0))-F6530,0)</f>
        <v>0</v>
      </c>
      <c r="H6530" s="29">
        <f t="shared" ca="1" si="408"/>
        <v>0</v>
      </c>
      <c r="I6530" s="29">
        <f t="shared" ca="1" si="406"/>
        <v>0</v>
      </c>
      <c r="J6530" s="30">
        <f>Calculator!$G$40</f>
        <v>6.5000000000000002E-2</v>
      </c>
      <c r="K6530" s="29">
        <f ca="1">IF(C6530&gt;=Calculator!$G$27,IF(DAY($C6530)=1,Calculator!$G$34/2,IF(DAY($C6530)=15,Calculator!$G$34/2,0)),0)</f>
        <v>0</v>
      </c>
      <c r="L6530" s="29">
        <f ca="1">IF(DAY($C6530)=28,IF(H6530=0,0,Calculator!$G$35),0)</f>
        <v>0</v>
      </c>
      <c r="M6530" s="29">
        <f ca="1">IF(I6530&gt;0,IF(DAY($C6530)=1,SUM(INDIRECT("I"&amp;(ROW(C6529)-DAY(C6529))):I6529),0),0)</f>
        <v>0</v>
      </c>
      <c r="N6530" s="29">
        <f ca="1">IF(C6530&lt;Calculator!$G$27,0,IF(C6530=Calculator!$G$27,Calculator!$G$39,IF(H6530-K6530&lt;=0,IF(D6530&gt;Calculator!$G$39,IF(H6530-K6530+E6530+L6530+M6530+Calculator!$G$39&gt;Calculator!$G$39,Calculator!$G$39-(H6530+E6530+L6530+M6530-K6530),Calculator!$G$39),D6530),0)))</f>
        <v>0</v>
      </c>
    </row>
    <row r="6531" spans="1:14" ht="15.75" thickBot="1">
      <c r="A6531" s="33" t="str">
        <f ca="1">IF(C6531=Calculator!$H$27,"F",IF(Daily!D6531+Daily!H6531=0,IF(D6530+H6530&gt;0,"L",""),""))</f>
        <v/>
      </c>
      <c r="B6531" s="34">
        <v>6530</v>
      </c>
      <c r="C6531" s="19">
        <f t="shared" ref="C6531:C6594" ca="1" si="409">C6530+1</f>
        <v>52460</v>
      </c>
      <c r="D6531" s="29">
        <f t="shared" ca="1" si="407"/>
        <v>0</v>
      </c>
      <c r="E6531" s="29">
        <f ca="1">IF(C6531&lt;Calculator!$D$26,0,IF(DAY($C6531)=1,IF(D6531-Calculator!$G$24&gt;0,Calculator!$G$24,D6531),0))</f>
        <v>0</v>
      </c>
      <c r="F6531" s="29">
        <f ca="1">IF(E6531&gt;0,D6531*Calculator!$G$22/12,0)</f>
        <v>0</v>
      </c>
      <c r="G6531" s="29">
        <f ca="1">IF(E6531&gt;0,(IFERROR(-PMT(Calculator!$G$22/12,Calculator!$G$23*12,Calculator!$G$20),0))-F6531,0)</f>
        <v>0</v>
      </c>
      <c r="H6531" s="29">
        <f t="shared" ca="1" si="408"/>
        <v>0</v>
      </c>
      <c r="I6531" s="29">
        <f t="shared" ref="I6531:I6594" ca="1" si="410">H6531*J6531/365</f>
        <v>0</v>
      </c>
      <c r="J6531" s="30">
        <f>Calculator!$G$40</f>
        <v>6.5000000000000002E-2</v>
      </c>
      <c r="K6531" s="29">
        <f ca="1">IF(C6531&gt;=Calculator!$G$27,IF(DAY($C6531)=1,Calculator!$G$34/2,IF(DAY($C6531)=15,Calculator!$G$34/2,0)),0)</f>
        <v>0</v>
      </c>
      <c r="L6531" s="29">
        <f ca="1">IF(DAY($C6531)=28,IF(H6531=0,0,Calculator!$G$35),0)</f>
        <v>0</v>
      </c>
      <c r="M6531" s="29">
        <f ca="1">IF(I6531&gt;0,IF(DAY($C6531)=1,SUM(INDIRECT("I"&amp;(ROW(C6530)-DAY(C6530))):I6530),0),0)</f>
        <v>0</v>
      </c>
      <c r="N6531" s="29">
        <f ca="1">IF(C6531&lt;Calculator!$G$27,0,IF(C6531=Calculator!$G$27,Calculator!$G$39,IF(H6531-K6531&lt;=0,IF(D6531&gt;Calculator!$G$39,IF(H6531-K6531+E6531+L6531+M6531+Calculator!$G$39&gt;Calculator!$G$39,Calculator!$G$39-(H6531+E6531+L6531+M6531-K6531),Calculator!$G$39),D6531),0)))</f>
        <v>0</v>
      </c>
    </row>
    <row r="6532" spans="1:14" ht="15.75" thickBot="1">
      <c r="A6532" s="33" t="str">
        <f ca="1">IF(C6532=Calculator!$H$27,"F",IF(Daily!D6532+Daily!H6532=0,IF(D6531+H6531&gt;0,"L",""),""))</f>
        <v/>
      </c>
      <c r="B6532" s="34">
        <v>6531</v>
      </c>
      <c r="C6532" s="19">
        <f t="shared" ca="1" si="409"/>
        <v>52461</v>
      </c>
      <c r="D6532" s="29">
        <f t="shared" ref="D6532:D6595" ca="1" si="411">IF(((D6531-G6531)-N6531)&lt;0,0,((D6531-G6531)-N6531))</f>
        <v>0</v>
      </c>
      <c r="E6532" s="29">
        <f ca="1">IF(C6532&lt;Calculator!$D$26,0,IF(DAY($C6532)=1,IF(D6532-Calculator!$G$24&gt;0,Calculator!$G$24,D6532),0))</f>
        <v>0</v>
      </c>
      <c r="F6532" s="29">
        <f ca="1">IF(E6532&gt;0,D6532*Calculator!$G$22/12,0)</f>
        <v>0</v>
      </c>
      <c r="G6532" s="29">
        <f ca="1">IF(E6532&gt;0,(IFERROR(-PMT(Calculator!$G$22/12,Calculator!$G$23*12,Calculator!$G$20),0))-F6532,0)</f>
        <v>0</v>
      </c>
      <c r="H6532" s="29">
        <f t="shared" ref="H6532:H6595" ca="1" si="412">IF((H6531-K6531+SUM(L6531:N6531)+E6531)&lt;0,0,(H6531-K6531+SUM(L6531:N6531)+E6531))</f>
        <v>0</v>
      </c>
      <c r="I6532" s="29">
        <f t="shared" ca="1" si="410"/>
        <v>0</v>
      </c>
      <c r="J6532" s="30">
        <f>Calculator!$G$40</f>
        <v>6.5000000000000002E-2</v>
      </c>
      <c r="K6532" s="29">
        <f ca="1">IF(C6532&gt;=Calculator!$G$27,IF(DAY($C6532)=1,Calculator!$G$34/2,IF(DAY($C6532)=15,Calculator!$G$34/2,0)),0)</f>
        <v>0</v>
      </c>
      <c r="L6532" s="29">
        <f ca="1">IF(DAY($C6532)=28,IF(H6532=0,0,Calculator!$G$35),0)</f>
        <v>0</v>
      </c>
      <c r="M6532" s="29">
        <f ca="1">IF(I6532&gt;0,IF(DAY($C6532)=1,SUM(INDIRECT("I"&amp;(ROW(C6531)-DAY(C6531))):I6531),0),0)</f>
        <v>0</v>
      </c>
      <c r="N6532" s="29">
        <f ca="1">IF(C6532&lt;Calculator!$G$27,0,IF(C6532=Calculator!$G$27,Calculator!$G$39,IF(H6532-K6532&lt;=0,IF(D6532&gt;Calculator!$G$39,IF(H6532-K6532+E6532+L6532+M6532+Calculator!$G$39&gt;Calculator!$G$39,Calculator!$G$39-(H6532+E6532+L6532+M6532-K6532),Calculator!$G$39),D6532),0)))</f>
        <v>0</v>
      </c>
    </row>
    <row r="6533" spans="1:14" ht="15.75" thickBot="1">
      <c r="A6533" s="33" t="str">
        <f ca="1">IF(C6533=Calculator!$H$27,"F",IF(Daily!D6533+Daily!H6533=0,IF(D6532+H6532&gt;0,"L",""),""))</f>
        <v/>
      </c>
      <c r="B6533" s="34">
        <v>6532</v>
      </c>
      <c r="C6533" s="19">
        <f t="shared" ca="1" si="409"/>
        <v>52462</v>
      </c>
      <c r="D6533" s="29">
        <f t="shared" ca="1" si="411"/>
        <v>0</v>
      </c>
      <c r="E6533" s="29">
        <f ca="1">IF(C6533&lt;Calculator!$D$26,0,IF(DAY($C6533)=1,IF(D6533-Calculator!$G$24&gt;0,Calculator!$G$24,D6533),0))</f>
        <v>0</v>
      </c>
      <c r="F6533" s="29">
        <f ca="1">IF(E6533&gt;0,D6533*Calculator!$G$22/12,0)</f>
        <v>0</v>
      </c>
      <c r="G6533" s="29">
        <f ca="1">IF(E6533&gt;0,(IFERROR(-PMT(Calculator!$G$22/12,Calculator!$G$23*12,Calculator!$G$20),0))-F6533,0)</f>
        <v>0</v>
      </c>
      <c r="H6533" s="29">
        <f t="shared" ca="1" si="412"/>
        <v>0</v>
      </c>
      <c r="I6533" s="29">
        <f t="shared" ca="1" si="410"/>
        <v>0</v>
      </c>
      <c r="J6533" s="30">
        <f>Calculator!$G$40</f>
        <v>6.5000000000000002E-2</v>
      </c>
      <c r="K6533" s="29">
        <f ca="1">IF(C6533&gt;=Calculator!$G$27,IF(DAY($C6533)=1,Calculator!$G$34/2,IF(DAY($C6533)=15,Calculator!$G$34/2,0)),0)</f>
        <v>0</v>
      </c>
      <c r="L6533" s="29">
        <f ca="1">IF(DAY($C6533)=28,IF(H6533=0,0,Calculator!$G$35),0)</f>
        <v>0</v>
      </c>
      <c r="M6533" s="29">
        <f ca="1">IF(I6533&gt;0,IF(DAY($C6533)=1,SUM(INDIRECT("I"&amp;(ROW(C6532)-DAY(C6532))):I6532),0),0)</f>
        <v>0</v>
      </c>
      <c r="N6533" s="29">
        <f ca="1">IF(C6533&lt;Calculator!$G$27,0,IF(C6533=Calculator!$G$27,Calculator!$G$39,IF(H6533-K6533&lt;=0,IF(D6533&gt;Calculator!$G$39,IF(H6533-K6533+E6533+L6533+M6533+Calculator!$G$39&gt;Calculator!$G$39,Calculator!$G$39-(H6533+E6533+L6533+M6533-K6533),Calculator!$G$39),D6533),0)))</f>
        <v>0</v>
      </c>
    </row>
    <row r="6534" spans="1:14" ht="15.75" thickBot="1">
      <c r="A6534" s="33" t="str">
        <f ca="1">IF(C6534=Calculator!$H$27,"F",IF(Daily!D6534+Daily!H6534=0,IF(D6533+H6533&gt;0,"L",""),""))</f>
        <v/>
      </c>
      <c r="B6534" s="34">
        <v>6533</v>
      </c>
      <c r="C6534" s="19">
        <f t="shared" ca="1" si="409"/>
        <v>52463</v>
      </c>
      <c r="D6534" s="29">
        <f t="shared" ca="1" si="411"/>
        <v>0</v>
      </c>
      <c r="E6534" s="29">
        <f ca="1">IF(C6534&lt;Calculator!$D$26,0,IF(DAY($C6534)=1,IF(D6534-Calculator!$G$24&gt;0,Calculator!$G$24,D6534),0))</f>
        <v>0</v>
      </c>
      <c r="F6534" s="29">
        <f ca="1">IF(E6534&gt;0,D6534*Calculator!$G$22/12,0)</f>
        <v>0</v>
      </c>
      <c r="G6534" s="29">
        <f ca="1">IF(E6534&gt;0,(IFERROR(-PMT(Calculator!$G$22/12,Calculator!$G$23*12,Calculator!$G$20),0))-F6534,0)</f>
        <v>0</v>
      </c>
      <c r="H6534" s="29">
        <f t="shared" ca="1" si="412"/>
        <v>0</v>
      </c>
      <c r="I6534" s="29">
        <f t="shared" ca="1" si="410"/>
        <v>0</v>
      </c>
      <c r="J6534" s="30">
        <f>Calculator!$G$40</f>
        <v>6.5000000000000002E-2</v>
      </c>
      <c r="K6534" s="29">
        <f ca="1">IF(C6534&gt;=Calculator!$G$27,IF(DAY($C6534)=1,Calculator!$G$34/2,IF(DAY($C6534)=15,Calculator!$G$34/2,0)),0)</f>
        <v>0</v>
      </c>
      <c r="L6534" s="29">
        <f ca="1">IF(DAY($C6534)=28,IF(H6534=0,0,Calculator!$G$35),0)</f>
        <v>0</v>
      </c>
      <c r="M6534" s="29">
        <f ca="1">IF(I6534&gt;0,IF(DAY($C6534)=1,SUM(INDIRECT("I"&amp;(ROW(C6533)-DAY(C6533))):I6533),0),0)</f>
        <v>0</v>
      </c>
      <c r="N6534" s="29">
        <f ca="1">IF(C6534&lt;Calculator!$G$27,0,IF(C6534=Calculator!$G$27,Calculator!$G$39,IF(H6534-K6534&lt;=0,IF(D6534&gt;Calculator!$G$39,IF(H6534-K6534+E6534+L6534+M6534+Calculator!$G$39&gt;Calculator!$G$39,Calculator!$G$39-(H6534+E6534+L6534+M6534-K6534),Calculator!$G$39),D6534),0)))</f>
        <v>0</v>
      </c>
    </row>
    <row r="6535" spans="1:14" ht="15.75" thickBot="1">
      <c r="A6535" s="33" t="str">
        <f ca="1">IF(C6535=Calculator!$H$27,"F",IF(Daily!D6535+Daily!H6535=0,IF(D6534+H6534&gt;0,"L",""),""))</f>
        <v/>
      </c>
      <c r="B6535" s="34">
        <v>6534</v>
      </c>
      <c r="C6535" s="19">
        <f t="shared" ca="1" si="409"/>
        <v>52464</v>
      </c>
      <c r="D6535" s="29">
        <f t="shared" ca="1" si="411"/>
        <v>0</v>
      </c>
      <c r="E6535" s="29">
        <f ca="1">IF(C6535&lt;Calculator!$D$26,0,IF(DAY($C6535)=1,IF(D6535-Calculator!$G$24&gt;0,Calculator!$G$24,D6535),0))</f>
        <v>0</v>
      </c>
      <c r="F6535" s="29">
        <f ca="1">IF(E6535&gt;0,D6535*Calculator!$G$22/12,0)</f>
        <v>0</v>
      </c>
      <c r="G6535" s="29">
        <f ca="1">IF(E6535&gt;0,(IFERROR(-PMT(Calculator!$G$22/12,Calculator!$G$23*12,Calculator!$G$20),0))-F6535,0)</f>
        <v>0</v>
      </c>
      <c r="H6535" s="29">
        <f t="shared" ca="1" si="412"/>
        <v>0</v>
      </c>
      <c r="I6535" s="29">
        <f t="shared" ca="1" si="410"/>
        <v>0</v>
      </c>
      <c r="J6535" s="30">
        <f>Calculator!$G$40</f>
        <v>6.5000000000000002E-2</v>
      </c>
      <c r="K6535" s="29">
        <f ca="1">IF(C6535&gt;=Calculator!$G$27,IF(DAY($C6535)=1,Calculator!$G$34/2,IF(DAY($C6535)=15,Calculator!$G$34/2,0)),0)</f>
        <v>0</v>
      </c>
      <c r="L6535" s="29">
        <f ca="1">IF(DAY($C6535)=28,IF(H6535=0,0,Calculator!$G$35),0)</f>
        <v>0</v>
      </c>
      <c r="M6535" s="29">
        <f ca="1">IF(I6535&gt;0,IF(DAY($C6535)=1,SUM(INDIRECT("I"&amp;(ROW(C6534)-DAY(C6534))):I6534),0),0)</f>
        <v>0</v>
      </c>
      <c r="N6535" s="29">
        <f ca="1">IF(C6535&lt;Calculator!$G$27,0,IF(C6535=Calculator!$G$27,Calculator!$G$39,IF(H6535-K6535&lt;=0,IF(D6535&gt;Calculator!$G$39,IF(H6535-K6535+E6535+L6535+M6535+Calculator!$G$39&gt;Calculator!$G$39,Calculator!$G$39-(H6535+E6535+L6535+M6535-K6535),Calculator!$G$39),D6535),0)))</f>
        <v>0</v>
      </c>
    </row>
    <row r="6536" spans="1:14" ht="15.75" thickBot="1">
      <c r="A6536" s="33" t="str">
        <f ca="1">IF(C6536=Calculator!$H$27,"F",IF(Daily!D6536+Daily!H6536=0,IF(D6535+H6535&gt;0,"L",""),""))</f>
        <v/>
      </c>
      <c r="B6536" s="34">
        <v>6535</v>
      </c>
      <c r="C6536" s="19">
        <f t="shared" ca="1" si="409"/>
        <v>52465</v>
      </c>
      <c r="D6536" s="29">
        <f t="shared" ca="1" si="411"/>
        <v>0</v>
      </c>
      <c r="E6536" s="29">
        <f ca="1">IF(C6536&lt;Calculator!$D$26,0,IF(DAY($C6536)=1,IF(D6536-Calculator!$G$24&gt;0,Calculator!$G$24,D6536),0))</f>
        <v>0</v>
      </c>
      <c r="F6536" s="29">
        <f ca="1">IF(E6536&gt;0,D6536*Calculator!$G$22/12,0)</f>
        <v>0</v>
      </c>
      <c r="G6536" s="29">
        <f ca="1">IF(E6536&gt;0,(IFERROR(-PMT(Calculator!$G$22/12,Calculator!$G$23*12,Calculator!$G$20),0))-F6536,0)</f>
        <v>0</v>
      </c>
      <c r="H6536" s="29">
        <f t="shared" ca="1" si="412"/>
        <v>0</v>
      </c>
      <c r="I6536" s="29">
        <f t="shared" ca="1" si="410"/>
        <v>0</v>
      </c>
      <c r="J6536" s="30">
        <f>Calculator!$G$40</f>
        <v>6.5000000000000002E-2</v>
      </c>
      <c r="K6536" s="29">
        <f ca="1">IF(C6536&gt;=Calculator!$G$27,IF(DAY($C6536)=1,Calculator!$G$34/2,IF(DAY($C6536)=15,Calculator!$G$34/2,0)),0)</f>
        <v>0</v>
      </c>
      <c r="L6536" s="29">
        <f ca="1">IF(DAY($C6536)=28,IF(H6536=0,0,Calculator!$G$35),0)</f>
        <v>0</v>
      </c>
      <c r="M6536" s="29">
        <f ca="1">IF(I6536&gt;0,IF(DAY($C6536)=1,SUM(INDIRECT("I"&amp;(ROW(C6535)-DAY(C6535))):I6535),0),0)</f>
        <v>0</v>
      </c>
      <c r="N6536" s="29">
        <f ca="1">IF(C6536&lt;Calculator!$G$27,0,IF(C6536=Calculator!$G$27,Calculator!$G$39,IF(H6536-K6536&lt;=0,IF(D6536&gt;Calculator!$G$39,IF(H6536-K6536+E6536+L6536+M6536+Calculator!$G$39&gt;Calculator!$G$39,Calculator!$G$39-(H6536+E6536+L6536+M6536-K6536),Calculator!$G$39),D6536),0)))</f>
        <v>0</v>
      </c>
    </row>
    <row r="6537" spans="1:14" ht="15.75" thickBot="1">
      <c r="A6537" s="33" t="str">
        <f ca="1">IF(C6537=Calculator!$H$27,"F",IF(Daily!D6537+Daily!H6537=0,IF(D6536+H6536&gt;0,"L",""),""))</f>
        <v/>
      </c>
      <c r="B6537" s="34">
        <v>6536</v>
      </c>
      <c r="C6537" s="19">
        <f t="shared" ca="1" si="409"/>
        <v>52466</v>
      </c>
      <c r="D6537" s="29">
        <f t="shared" ca="1" si="411"/>
        <v>0</v>
      </c>
      <c r="E6537" s="29">
        <f ca="1">IF(C6537&lt;Calculator!$D$26,0,IF(DAY($C6537)=1,IF(D6537-Calculator!$G$24&gt;0,Calculator!$G$24,D6537),0))</f>
        <v>0</v>
      </c>
      <c r="F6537" s="29">
        <f ca="1">IF(E6537&gt;0,D6537*Calculator!$G$22/12,0)</f>
        <v>0</v>
      </c>
      <c r="G6537" s="29">
        <f ca="1">IF(E6537&gt;0,(IFERROR(-PMT(Calculator!$G$22/12,Calculator!$G$23*12,Calculator!$G$20),0))-F6537,0)</f>
        <v>0</v>
      </c>
      <c r="H6537" s="29">
        <f t="shared" ca="1" si="412"/>
        <v>0</v>
      </c>
      <c r="I6537" s="29">
        <f t="shared" ca="1" si="410"/>
        <v>0</v>
      </c>
      <c r="J6537" s="30">
        <f>Calculator!$G$40</f>
        <v>6.5000000000000002E-2</v>
      </c>
      <c r="K6537" s="29">
        <f ca="1">IF(C6537&gt;=Calculator!$G$27,IF(DAY($C6537)=1,Calculator!$G$34/2,IF(DAY($C6537)=15,Calculator!$G$34/2,0)),0)</f>
        <v>0</v>
      </c>
      <c r="L6537" s="29">
        <f ca="1">IF(DAY($C6537)=28,IF(H6537=0,0,Calculator!$G$35),0)</f>
        <v>0</v>
      </c>
      <c r="M6537" s="29">
        <f ca="1">IF(I6537&gt;0,IF(DAY($C6537)=1,SUM(INDIRECT("I"&amp;(ROW(C6536)-DAY(C6536))):I6536),0),0)</f>
        <v>0</v>
      </c>
      <c r="N6537" s="29">
        <f ca="1">IF(C6537&lt;Calculator!$G$27,0,IF(C6537=Calculator!$G$27,Calculator!$G$39,IF(H6537-K6537&lt;=0,IF(D6537&gt;Calculator!$G$39,IF(H6537-K6537+E6537+L6537+M6537+Calculator!$G$39&gt;Calculator!$G$39,Calculator!$G$39-(H6537+E6537+L6537+M6537-K6537),Calculator!$G$39),D6537),0)))</f>
        <v>0</v>
      </c>
    </row>
    <row r="6538" spans="1:14" ht="15.75" thickBot="1">
      <c r="A6538" s="33" t="str">
        <f ca="1">IF(C6538=Calculator!$H$27,"F",IF(Daily!D6538+Daily!H6538=0,IF(D6537+H6537&gt;0,"L",""),""))</f>
        <v/>
      </c>
      <c r="B6538" s="34">
        <v>6537</v>
      </c>
      <c r="C6538" s="19">
        <f t="shared" ca="1" si="409"/>
        <v>52467</v>
      </c>
      <c r="D6538" s="29">
        <f t="shared" ca="1" si="411"/>
        <v>0</v>
      </c>
      <c r="E6538" s="29">
        <f ca="1">IF(C6538&lt;Calculator!$D$26,0,IF(DAY($C6538)=1,IF(D6538-Calculator!$G$24&gt;0,Calculator!$G$24,D6538),0))</f>
        <v>0</v>
      </c>
      <c r="F6538" s="29">
        <f ca="1">IF(E6538&gt;0,D6538*Calculator!$G$22/12,0)</f>
        <v>0</v>
      </c>
      <c r="G6538" s="29">
        <f ca="1">IF(E6538&gt;0,(IFERROR(-PMT(Calculator!$G$22/12,Calculator!$G$23*12,Calculator!$G$20),0))-F6538,0)</f>
        <v>0</v>
      </c>
      <c r="H6538" s="29">
        <f t="shared" ca="1" si="412"/>
        <v>0</v>
      </c>
      <c r="I6538" s="29">
        <f t="shared" ca="1" si="410"/>
        <v>0</v>
      </c>
      <c r="J6538" s="30">
        <f>Calculator!$G$40</f>
        <v>6.5000000000000002E-2</v>
      </c>
      <c r="K6538" s="29">
        <f ca="1">IF(C6538&gt;=Calculator!$G$27,IF(DAY($C6538)=1,Calculator!$G$34/2,IF(DAY($C6538)=15,Calculator!$G$34/2,0)),0)</f>
        <v>0</v>
      </c>
      <c r="L6538" s="29">
        <f ca="1">IF(DAY($C6538)=28,IF(H6538=0,0,Calculator!$G$35),0)</f>
        <v>0</v>
      </c>
      <c r="M6538" s="29">
        <f ca="1">IF(I6538&gt;0,IF(DAY($C6538)=1,SUM(INDIRECT("I"&amp;(ROW(C6537)-DAY(C6537))):I6537),0),0)</f>
        <v>0</v>
      </c>
      <c r="N6538" s="29">
        <f ca="1">IF(C6538&lt;Calculator!$G$27,0,IF(C6538=Calculator!$G$27,Calculator!$G$39,IF(H6538-K6538&lt;=0,IF(D6538&gt;Calculator!$G$39,IF(H6538-K6538+E6538+L6538+M6538+Calculator!$G$39&gt;Calculator!$G$39,Calculator!$G$39-(H6538+E6538+L6538+M6538-K6538),Calculator!$G$39),D6538),0)))</f>
        <v>0</v>
      </c>
    </row>
    <row r="6539" spans="1:14" ht="15.75" thickBot="1">
      <c r="A6539" s="33" t="str">
        <f ca="1">IF(C6539=Calculator!$H$27,"F",IF(Daily!D6539+Daily!H6539=0,IF(D6538+H6538&gt;0,"L",""),""))</f>
        <v/>
      </c>
      <c r="B6539" s="34">
        <v>6538</v>
      </c>
      <c r="C6539" s="19">
        <f t="shared" ca="1" si="409"/>
        <v>52468</v>
      </c>
      <c r="D6539" s="29">
        <f t="shared" ca="1" si="411"/>
        <v>0</v>
      </c>
      <c r="E6539" s="29">
        <f ca="1">IF(C6539&lt;Calculator!$D$26,0,IF(DAY($C6539)=1,IF(D6539-Calculator!$G$24&gt;0,Calculator!$G$24,D6539),0))</f>
        <v>0</v>
      </c>
      <c r="F6539" s="29">
        <f ca="1">IF(E6539&gt;0,D6539*Calculator!$G$22/12,0)</f>
        <v>0</v>
      </c>
      <c r="G6539" s="29">
        <f ca="1">IF(E6539&gt;0,(IFERROR(-PMT(Calculator!$G$22/12,Calculator!$G$23*12,Calculator!$G$20),0))-F6539,0)</f>
        <v>0</v>
      </c>
      <c r="H6539" s="29">
        <f t="shared" ca="1" si="412"/>
        <v>0</v>
      </c>
      <c r="I6539" s="29">
        <f t="shared" ca="1" si="410"/>
        <v>0</v>
      </c>
      <c r="J6539" s="30">
        <f>Calculator!$G$40</f>
        <v>6.5000000000000002E-2</v>
      </c>
      <c r="K6539" s="29">
        <f ca="1">IF(C6539&gt;=Calculator!$G$27,IF(DAY($C6539)=1,Calculator!$G$34/2,IF(DAY($C6539)=15,Calculator!$G$34/2,0)),0)</f>
        <v>0</v>
      </c>
      <c r="L6539" s="29">
        <f ca="1">IF(DAY($C6539)=28,IF(H6539=0,0,Calculator!$G$35),0)</f>
        <v>0</v>
      </c>
      <c r="M6539" s="29">
        <f ca="1">IF(I6539&gt;0,IF(DAY($C6539)=1,SUM(INDIRECT("I"&amp;(ROW(C6538)-DAY(C6538))):I6538),0),0)</f>
        <v>0</v>
      </c>
      <c r="N6539" s="29">
        <f ca="1">IF(C6539&lt;Calculator!$G$27,0,IF(C6539=Calculator!$G$27,Calculator!$G$39,IF(H6539-K6539&lt;=0,IF(D6539&gt;Calculator!$G$39,IF(H6539-K6539+E6539+L6539+M6539+Calculator!$G$39&gt;Calculator!$G$39,Calculator!$G$39-(H6539+E6539+L6539+M6539-K6539),Calculator!$G$39),D6539),0)))</f>
        <v>0</v>
      </c>
    </row>
    <row r="6540" spans="1:14" ht="15.75" thickBot="1">
      <c r="A6540" s="33" t="str">
        <f ca="1">IF(C6540=Calculator!$H$27,"F",IF(Daily!D6540+Daily!H6540=0,IF(D6539+H6539&gt;0,"L",""),""))</f>
        <v/>
      </c>
      <c r="B6540" s="34">
        <v>6539</v>
      </c>
      <c r="C6540" s="19">
        <f t="shared" ca="1" si="409"/>
        <v>52469</v>
      </c>
      <c r="D6540" s="29">
        <f t="shared" ca="1" si="411"/>
        <v>0</v>
      </c>
      <c r="E6540" s="29">
        <f ca="1">IF(C6540&lt;Calculator!$D$26,0,IF(DAY($C6540)=1,IF(D6540-Calculator!$G$24&gt;0,Calculator!$G$24,D6540),0))</f>
        <v>0</v>
      </c>
      <c r="F6540" s="29">
        <f ca="1">IF(E6540&gt;0,D6540*Calculator!$G$22/12,0)</f>
        <v>0</v>
      </c>
      <c r="G6540" s="29">
        <f ca="1">IF(E6540&gt;0,(IFERROR(-PMT(Calculator!$G$22/12,Calculator!$G$23*12,Calculator!$G$20),0))-F6540,0)</f>
        <v>0</v>
      </c>
      <c r="H6540" s="29">
        <f t="shared" ca="1" si="412"/>
        <v>0</v>
      </c>
      <c r="I6540" s="29">
        <f t="shared" ca="1" si="410"/>
        <v>0</v>
      </c>
      <c r="J6540" s="30">
        <f>Calculator!$G$40</f>
        <v>6.5000000000000002E-2</v>
      </c>
      <c r="K6540" s="29">
        <f ca="1">IF(C6540&gt;=Calculator!$G$27,IF(DAY($C6540)=1,Calculator!$G$34/2,IF(DAY($C6540)=15,Calculator!$G$34/2,0)),0)</f>
        <v>0</v>
      </c>
      <c r="L6540" s="29">
        <f ca="1">IF(DAY($C6540)=28,IF(H6540=0,0,Calculator!$G$35),0)</f>
        <v>0</v>
      </c>
      <c r="M6540" s="29">
        <f ca="1">IF(I6540&gt;0,IF(DAY($C6540)=1,SUM(INDIRECT("I"&amp;(ROW(C6539)-DAY(C6539))):I6539),0),0)</f>
        <v>0</v>
      </c>
      <c r="N6540" s="29">
        <f ca="1">IF(C6540&lt;Calculator!$G$27,0,IF(C6540=Calculator!$G$27,Calculator!$G$39,IF(H6540-K6540&lt;=0,IF(D6540&gt;Calculator!$G$39,IF(H6540-K6540+E6540+L6540+M6540+Calculator!$G$39&gt;Calculator!$G$39,Calculator!$G$39-(H6540+E6540+L6540+M6540-K6540),Calculator!$G$39),D6540),0)))</f>
        <v>0</v>
      </c>
    </row>
    <row r="6541" spans="1:14" ht="15.75" thickBot="1">
      <c r="A6541" s="33" t="str">
        <f ca="1">IF(C6541=Calculator!$H$27,"F",IF(Daily!D6541+Daily!H6541=0,IF(D6540+H6540&gt;0,"L",""),""))</f>
        <v/>
      </c>
      <c r="B6541" s="34">
        <v>6540</v>
      </c>
      <c r="C6541" s="19">
        <f t="shared" ca="1" si="409"/>
        <v>52470</v>
      </c>
      <c r="D6541" s="29">
        <f t="shared" ca="1" si="411"/>
        <v>0</v>
      </c>
      <c r="E6541" s="29">
        <f ca="1">IF(C6541&lt;Calculator!$D$26,0,IF(DAY($C6541)=1,IF(D6541-Calculator!$G$24&gt;0,Calculator!$G$24,D6541),0))</f>
        <v>0</v>
      </c>
      <c r="F6541" s="29">
        <f ca="1">IF(E6541&gt;0,D6541*Calculator!$G$22/12,0)</f>
        <v>0</v>
      </c>
      <c r="G6541" s="29">
        <f ca="1">IF(E6541&gt;0,(IFERROR(-PMT(Calculator!$G$22/12,Calculator!$G$23*12,Calculator!$G$20),0))-F6541,0)</f>
        <v>0</v>
      </c>
      <c r="H6541" s="29">
        <f t="shared" ca="1" si="412"/>
        <v>0</v>
      </c>
      <c r="I6541" s="29">
        <f t="shared" ca="1" si="410"/>
        <v>0</v>
      </c>
      <c r="J6541" s="30">
        <f>Calculator!$G$40</f>
        <v>6.5000000000000002E-2</v>
      </c>
      <c r="K6541" s="29">
        <f ca="1">IF(C6541&gt;=Calculator!$G$27,IF(DAY($C6541)=1,Calculator!$G$34/2,IF(DAY($C6541)=15,Calculator!$G$34/2,0)),0)</f>
        <v>0</v>
      </c>
      <c r="L6541" s="29">
        <f ca="1">IF(DAY($C6541)=28,IF(H6541=0,0,Calculator!$G$35),0)</f>
        <v>0</v>
      </c>
      <c r="M6541" s="29">
        <f ca="1">IF(I6541&gt;0,IF(DAY($C6541)=1,SUM(INDIRECT("I"&amp;(ROW(C6540)-DAY(C6540))):I6540),0),0)</f>
        <v>0</v>
      </c>
      <c r="N6541" s="29">
        <f ca="1">IF(C6541&lt;Calculator!$G$27,0,IF(C6541=Calculator!$G$27,Calculator!$G$39,IF(H6541-K6541&lt;=0,IF(D6541&gt;Calculator!$G$39,IF(H6541-K6541+E6541+L6541+M6541+Calculator!$G$39&gt;Calculator!$G$39,Calculator!$G$39-(H6541+E6541+L6541+M6541-K6541),Calculator!$G$39),D6541),0)))</f>
        <v>0</v>
      </c>
    </row>
    <row r="6542" spans="1:14" ht="15.75" thickBot="1">
      <c r="A6542" s="33" t="str">
        <f ca="1">IF(C6542=Calculator!$H$27,"F",IF(Daily!D6542+Daily!H6542=0,IF(D6541+H6541&gt;0,"L",""),""))</f>
        <v/>
      </c>
      <c r="B6542" s="34">
        <v>6541</v>
      </c>
      <c r="C6542" s="19">
        <f t="shared" ca="1" si="409"/>
        <v>52471</v>
      </c>
      <c r="D6542" s="29">
        <f t="shared" ca="1" si="411"/>
        <v>0</v>
      </c>
      <c r="E6542" s="29">
        <f ca="1">IF(C6542&lt;Calculator!$D$26,0,IF(DAY($C6542)=1,IF(D6542-Calculator!$G$24&gt;0,Calculator!$G$24,D6542),0))</f>
        <v>0</v>
      </c>
      <c r="F6542" s="29">
        <f ca="1">IF(E6542&gt;0,D6542*Calculator!$G$22/12,0)</f>
        <v>0</v>
      </c>
      <c r="G6542" s="29">
        <f ca="1">IF(E6542&gt;0,(IFERROR(-PMT(Calculator!$G$22/12,Calculator!$G$23*12,Calculator!$G$20),0))-F6542,0)</f>
        <v>0</v>
      </c>
      <c r="H6542" s="29">
        <f t="shared" ca="1" si="412"/>
        <v>0</v>
      </c>
      <c r="I6542" s="29">
        <f t="shared" ca="1" si="410"/>
        <v>0</v>
      </c>
      <c r="J6542" s="30">
        <f>Calculator!$G$40</f>
        <v>6.5000000000000002E-2</v>
      </c>
      <c r="K6542" s="29">
        <f ca="1">IF(C6542&gt;=Calculator!$G$27,IF(DAY($C6542)=1,Calculator!$G$34/2,IF(DAY($C6542)=15,Calculator!$G$34/2,0)),0)</f>
        <v>0</v>
      </c>
      <c r="L6542" s="29">
        <f ca="1">IF(DAY($C6542)=28,IF(H6542=0,0,Calculator!$G$35),0)</f>
        <v>0</v>
      </c>
      <c r="M6542" s="29">
        <f ca="1">IF(I6542&gt;0,IF(DAY($C6542)=1,SUM(INDIRECT("I"&amp;(ROW(C6541)-DAY(C6541))):I6541),0),0)</f>
        <v>0</v>
      </c>
      <c r="N6542" s="29">
        <f ca="1">IF(C6542&lt;Calculator!$G$27,0,IF(C6542=Calculator!$G$27,Calculator!$G$39,IF(H6542-K6542&lt;=0,IF(D6542&gt;Calculator!$G$39,IF(H6542-K6542+E6542+L6542+M6542+Calculator!$G$39&gt;Calculator!$G$39,Calculator!$G$39-(H6542+E6542+L6542+M6542-K6542),Calculator!$G$39),D6542),0)))</f>
        <v>0</v>
      </c>
    </row>
    <row r="6543" spans="1:14" ht="15.75" thickBot="1">
      <c r="A6543" s="33" t="str">
        <f ca="1">IF(C6543=Calculator!$H$27,"F",IF(Daily!D6543+Daily!H6543=0,IF(D6542+H6542&gt;0,"L",""),""))</f>
        <v/>
      </c>
      <c r="B6543" s="34">
        <v>6542</v>
      </c>
      <c r="C6543" s="19">
        <f t="shared" ca="1" si="409"/>
        <v>52472</v>
      </c>
      <c r="D6543" s="29">
        <f t="shared" ca="1" si="411"/>
        <v>0</v>
      </c>
      <c r="E6543" s="29">
        <f ca="1">IF(C6543&lt;Calculator!$D$26,0,IF(DAY($C6543)=1,IF(D6543-Calculator!$G$24&gt;0,Calculator!$G$24,D6543),0))</f>
        <v>0</v>
      </c>
      <c r="F6543" s="29">
        <f ca="1">IF(E6543&gt;0,D6543*Calculator!$G$22/12,0)</f>
        <v>0</v>
      </c>
      <c r="G6543" s="29">
        <f ca="1">IF(E6543&gt;0,(IFERROR(-PMT(Calculator!$G$22/12,Calculator!$G$23*12,Calculator!$G$20),0))-F6543,0)</f>
        <v>0</v>
      </c>
      <c r="H6543" s="29">
        <f t="shared" ca="1" si="412"/>
        <v>0</v>
      </c>
      <c r="I6543" s="29">
        <f t="shared" ca="1" si="410"/>
        <v>0</v>
      </c>
      <c r="J6543" s="30">
        <f>Calculator!$G$40</f>
        <v>6.5000000000000002E-2</v>
      </c>
      <c r="K6543" s="29">
        <f ca="1">IF(C6543&gt;=Calculator!$G$27,IF(DAY($C6543)=1,Calculator!$G$34/2,IF(DAY($C6543)=15,Calculator!$G$34/2,0)),0)</f>
        <v>0</v>
      </c>
      <c r="L6543" s="29">
        <f ca="1">IF(DAY($C6543)=28,IF(H6543=0,0,Calculator!$G$35),0)</f>
        <v>0</v>
      </c>
      <c r="M6543" s="29">
        <f ca="1">IF(I6543&gt;0,IF(DAY($C6543)=1,SUM(INDIRECT("I"&amp;(ROW(C6542)-DAY(C6542))):I6542),0),0)</f>
        <v>0</v>
      </c>
      <c r="N6543" s="29">
        <f ca="1">IF(C6543&lt;Calculator!$G$27,0,IF(C6543=Calculator!$G$27,Calculator!$G$39,IF(H6543-K6543&lt;=0,IF(D6543&gt;Calculator!$G$39,IF(H6543-K6543+E6543+L6543+M6543+Calculator!$G$39&gt;Calculator!$G$39,Calculator!$G$39-(H6543+E6543+L6543+M6543-K6543),Calculator!$G$39),D6543),0)))</f>
        <v>0</v>
      </c>
    </row>
    <row r="6544" spans="1:14" ht="15.75" thickBot="1">
      <c r="A6544" s="33" t="str">
        <f ca="1">IF(C6544=Calculator!$H$27,"F",IF(Daily!D6544+Daily!H6544=0,IF(D6543+H6543&gt;0,"L",""),""))</f>
        <v/>
      </c>
      <c r="B6544" s="34">
        <v>6543</v>
      </c>
      <c r="C6544" s="19">
        <f t="shared" ca="1" si="409"/>
        <v>52473</v>
      </c>
      <c r="D6544" s="29">
        <f t="shared" ca="1" si="411"/>
        <v>0</v>
      </c>
      <c r="E6544" s="29">
        <f ca="1">IF(C6544&lt;Calculator!$D$26,0,IF(DAY($C6544)=1,IF(D6544-Calculator!$G$24&gt;0,Calculator!$G$24,D6544),0))</f>
        <v>0</v>
      </c>
      <c r="F6544" s="29">
        <f ca="1">IF(E6544&gt;0,D6544*Calculator!$G$22/12,0)</f>
        <v>0</v>
      </c>
      <c r="G6544" s="29">
        <f ca="1">IF(E6544&gt;0,(IFERROR(-PMT(Calculator!$G$22/12,Calculator!$G$23*12,Calculator!$G$20),0))-F6544,0)</f>
        <v>0</v>
      </c>
      <c r="H6544" s="29">
        <f t="shared" ca="1" si="412"/>
        <v>0</v>
      </c>
      <c r="I6544" s="29">
        <f t="shared" ca="1" si="410"/>
        <v>0</v>
      </c>
      <c r="J6544" s="30">
        <f>Calculator!$G$40</f>
        <v>6.5000000000000002E-2</v>
      </c>
      <c r="K6544" s="29">
        <f ca="1">IF(C6544&gt;=Calculator!$G$27,IF(DAY($C6544)=1,Calculator!$G$34/2,IF(DAY($C6544)=15,Calculator!$G$34/2,0)),0)</f>
        <v>0</v>
      </c>
      <c r="L6544" s="29">
        <f ca="1">IF(DAY($C6544)=28,IF(H6544=0,0,Calculator!$G$35),0)</f>
        <v>0</v>
      </c>
      <c r="M6544" s="29">
        <f ca="1">IF(I6544&gt;0,IF(DAY($C6544)=1,SUM(INDIRECT("I"&amp;(ROW(C6543)-DAY(C6543))):I6543),0),0)</f>
        <v>0</v>
      </c>
      <c r="N6544" s="29">
        <f ca="1">IF(C6544&lt;Calculator!$G$27,0,IF(C6544=Calculator!$G$27,Calculator!$G$39,IF(H6544-K6544&lt;=0,IF(D6544&gt;Calculator!$G$39,IF(H6544-K6544+E6544+L6544+M6544+Calculator!$G$39&gt;Calculator!$G$39,Calculator!$G$39-(H6544+E6544+L6544+M6544-K6544),Calculator!$G$39),D6544),0)))</f>
        <v>0</v>
      </c>
    </row>
    <row r="6545" spans="1:14" ht="15.75" thickBot="1">
      <c r="A6545" s="33" t="str">
        <f ca="1">IF(C6545=Calculator!$H$27,"F",IF(Daily!D6545+Daily!H6545=0,IF(D6544+H6544&gt;0,"L",""),""))</f>
        <v/>
      </c>
      <c r="B6545" s="34">
        <v>6544</v>
      </c>
      <c r="C6545" s="19">
        <f t="shared" ca="1" si="409"/>
        <v>52474</v>
      </c>
      <c r="D6545" s="29">
        <f t="shared" ca="1" si="411"/>
        <v>0</v>
      </c>
      <c r="E6545" s="29">
        <f ca="1">IF(C6545&lt;Calculator!$D$26,0,IF(DAY($C6545)=1,IF(D6545-Calculator!$G$24&gt;0,Calculator!$G$24,D6545),0))</f>
        <v>0</v>
      </c>
      <c r="F6545" s="29">
        <f ca="1">IF(E6545&gt;0,D6545*Calculator!$G$22/12,0)</f>
        <v>0</v>
      </c>
      <c r="G6545" s="29">
        <f ca="1">IF(E6545&gt;0,(IFERROR(-PMT(Calculator!$G$22/12,Calculator!$G$23*12,Calculator!$G$20),0))-F6545,0)</f>
        <v>0</v>
      </c>
      <c r="H6545" s="29">
        <f t="shared" ca="1" si="412"/>
        <v>0</v>
      </c>
      <c r="I6545" s="29">
        <f t="shared" ca="1" si="410"/>
        <v>0</v>
      </c>
      <c r="J6545" s="30">
        <f>Calculator!$G$40</f>
        <v>6.5000000000000002E-2</v>
      </c>
      <c r="K6545" s="29">
        <f ca="1">IF(C6545&gt;=Calculator!$G$27,IF(DAY($C6545)=1,Calculator!$G$34/2,IF(DAY($C6545)=15,Calculator!$G$34/2,0)),0)</f>
        <v>0</v>
      </c>
      <c r="L6545" s="29">
        <f ca="1">IF(DAY($C6545)=28,IF(H6545=0,0,Calculator!$G$35),0)</f>
        <v>0</v>
      </c>
      <c r="M6545" s="29">
        <f ca="1">IF(I6545&gt;0,IF(DAY($C6545)=1,SUM(INDIRECT("I"&amp;(ROW(C6544)-DAY(C6544))):I6544),0),0)</f>
        <v>0</v>
      </c>
      <c r="N6545" s="29">
        <f ca="1">IF(C6545&lt;Calculator!$G$27,0,IF(C6545=Calculator!$G$27,Calculator!$G$39,IF(H6545-K6545&lt;=0,IF(D6545&gt;Calculator!$G$39,IF(H6545-K6545+E6545+L6545+M6545+Calculator!$G$39&gt;Calculator!$G$39,Calculator!$G$39-(H6545+E6545+L6545+M6545-K6545),Calculator!$G$39),D6545),0)))</f>
        <v>0</v>
      </c>
    </row>
    <row r="6546" spans="1:14" ht="15.75" thickBot="1">
      <c r="A6546" s="33" t="str">
        <f ca="1">IF(C6546=Calculator!$H$27,"F",IF(Daily!D6546+Daily!H6546=0,IF(D6545+H6545&gt;0,"L",""),""))</f>
        <v/>
      </c>
      <c r="B6546" s="34">
        <v>6545</v>
      </c>
      <c r="C6546" s="19">
        <f t="shared" ca="1" si="409"/>
        <v>52475</v>
      </c>
      <c r="D6546" s="29">
        <f t="shared" ca="1" si="411"/>
        <v>0</v>
      </c>
      <c r="E6546" s="29">
        <f ca="1">IF(C6546&lt;Calculator!$D$26,0,IF(DAY($C6546)=1,IF(D6546-Calculator!$G$24&gt;0,Calculator!$G$24,D6546),0))</f>
        <v>0</v>
      </c>
      <c r="F6546" s="29">
        <f ca="1">IF(E6546&gt;0,D6546*Calculator!$G$22/12,0)</f>
        <v>0</v>
      </c>
      <c r="G6546" s="29">
        <f ca="1">IF(E6546&gt;0,(IFERROR(-PMT(Calculator!$G$22/12,Calculator!$G$23*12,Calculator!$G$20),0))-F6546,0)</f>
        <v>0</v>
      </c>
      <c r="H6546" s="29">
        <f t="shared" ca="1" si="412"/>
        <v>0</v>
      </c>
      <c r="I6546" s="29">
        <f t="shared" ca="1" si="410"/>
        <v>0</v>
      </c>
      <c r="J6546" s="30">
        <f>Calculator!$G$40</f>
        <v>6.5000000000000002E-2</v>
      </c>
      <c r="K6546" s="29">
        <f ca="1">IF(C6546&gt;=Calculator!$G$27,IF(DAY($C6546)=1,Calculator!$G$34/2,IF(DAY($C6546)=15,Calculator!$G$34/2,0)),0)</f>
        <v>4500</v>
      </c>
      <c r="L6546" s="29">
        <f ca="1">IF(DAY($C6546)=28,IF(H6546=0,0,Calculator!$G$35),0)</f>
        <v>0</v>
      </c>
      <c r="M6546" s="29">
        <f ca="1">IF(I6546&gt;0,IF(DAY($C6546)=1,SUM(INDIRECT("I"&amp;(ROW(C6545)-DAY(C6545))):I6545),0),0)</f>
        <v>0</v>
      </c>
      <c r="N6546" s="29">
        <f ca="1">IF(C6546&lt;Calculator!$G$27,0,IF(C6546=Calculator!$G$27,Calculator!$G$39,IF(H6546-K6546&lt;=0,IF(D6546&gt;Calculator!$G$39,IF(H6546-K6546+E6546+L6546+M6546+Calculator!$G$39&gt;Calculator!$G$39,Calculator!$G$39-(H6546+E6546+L6546+M6546-K6546),Calculator!$G$39),D6546),0)))</f>
        <v>0</v>
      </c>
    </row>
    <row r="6547" spans="1:14" ht="15.75" thickBot="1">
      <c r="A6547" s="33" t="str">
        <f ca="1">IF(C6547=Calculator!$H$27,"F",IF(Daily!D6547+Daily!H6547=0,IF(D6546+H6546&gt;0,"L",""),""))</f>
        <v/>
      </c>
      <c r="B6547" s="34">
        <v>6546</v>
      </c>
      <c r="C6547" s="19">
        <f t="shared" ca="1" si="409"/>
        <v>52476</v>
      </c>
      <c r="D6547" s="29">
        <f t="shared" ca="1" si="411"/>
        <v>0</v>
      </c>
      <c r="E6547" s="29">
        <f ca="1">IF(C6547&lt;Calculator!$D$26,0,IF(DAY($C6547)=1,IF(D6547-Calculator!$G$24&gt;0,Calculator!$G$24,D6547),0))</f>
        <v>0</v>
      </c>
      <c r="F6547" s="29">
        <f ca="1">IF(E6547&gt;0,D6547*Calculator!$G$22/12,0)</f>
        <v>0</v>
      </c>
      <c r="G6547" s="29">
        <f ca="1">IF(E6547&gt;0,(IFERROR(-PMT(Calculator!$G$22/12,Calculator!$G$23*12,Calculator!$G$20),0))-F6547,0)</f>
        <v>0</v>
      </c>
      <c r="H6547" s="29">
        <f t="shared" ca="1" si="412"/>
        <v>0</v>
      </c>
      <c r="I6547" s="29">
        <f t="shared" ca="1" si="410"/>
        <v>0</v>
      </c>
      <c r="J6547" s="30">
        <f>Calculator!$G$40</f>
        <v>6.5000000000000002E-2</v>
      </c>
      <c r="K6547" s="29">
        <f ca="1">IF(C6547&gt;=Calculator!$G$27,IF(DAY($C6547)=1,Calculator!$G$34/2,IF(DAY($C6547)=15,Calculator!$G$34/2,0)),0)</f>
        <v>0</v>
      </c>
      <c r="L6547" s="29">
        <f ca="1">IF(DAY($C6547)=28,IF(H6547=0,0,Calculator!$G$35),0)</f>
        <v>0</v>
      </c>
      <c r="M6547" s="29">
        <f ca="1">IF(I6547&gt;0,IF(DAY($C6547)=1,SUM(INDIRECT("I"&amp;(ROW(C6546)-DAY(C6546))):I6546),0),0)</f>
        <v>0</v>
      </c>
      <c r="N6547" s="29">
        <f ca="1">IF(C6547&lt;Calculator!$G$27,0,IF(C6547=Calculator!$G$27,Calculator!$G$39,IF(H6547-K6547&lt;=0,IF(D6547&gt;Calculator!$G$39,IF(H6547-K6547+E6547+L6547+M6547+Calculator!$G$39&gt;Calculator!$G$39,Calculator!$G$39-(H6547+E6547+L6547+M6547-K6547),Calculator!$G$39),D6547),0)))</f>
        <v>0</v>
      </c>
    </row>
    <row r="6548" spans="1:14" ht="15.75" thickBot="1">
      <c r="A6548" s="33" t="str">
        <f ca="1">IF(C6548=Calculator!$H$27,"F",IF(Daily!D6548+Daily!H6548=0,IF(D6547+H6547&gt;0,"L",""),""))</f>
        <v/>
      </c>
      <c r="B6548" s="34">
        <v>6547</v>
      </c>
      <c r="C6548" s="19">
        <f t="shared" ca="1" si="409"/>
        <v>52477</v>
      </c>
      <c r="D6548" s="29">
        <f t="shared" ca="1" si="411"/>
        <v>0</v>
      </c>
      <c r="E6548" s="29">
        <f ca="1">IF(C6548&lt;Calculator!$D$26,0,IF(DAY($C6548)=1,IF(D6548-Calculator!$G$24&gt;0,Calculator!$G$24,D6548),0))</f>
        <v>0</v>
      </c>
      <c r="F6548" s="29">
        <f ca="1">IF(E6548&gt;0,D6548*Calculator!$G$22/12,0)</f>
        <v>0</v>
      </c>
      <c r="G6548" s="29">
        <f ca="1">IF(E6548&gt;0,(IFERROR(-PMT(Calculator!$G$22/12,Calculator!$G$23*12,Calculator!$G$20),0))-F6548,0)</f>
        <v>0</v>
      </c>
      <c r="H6548" s="29">
        <f t="shared" ca="1" si="412"/>
        <v>0</v>
      </c>
      <c r="I6548" s="29">
        <f t="shared" ca="1" si="410"/>
        <v>0</v>
      </c>
      <c r="J6548" s="30">
        <f>Calculator!$G$40</f>
        <v>6.5000000000000002E-2</v>
      </c>
      <c r="K6548" s="29">
        <f ca="1">IF(C6548&gt;=Calculator!$G$27,IF(DAY($C6548)=1,Calculator!$G$34/2,IF(DAY($C6548)=15,Calculator!$G$34/2,0)),0)</f>
        <v>0</v>
      </c>
      <c r="L6548" s="29">
        <f ca="1">IF(DAY($C6548)=28,IF(H6548=0,0,Calculator!$G$35),0)</f>
        <v>0</v>
      </c>
      <c r="M6548" s="29">
        <f ca="1">IF(I6548&gt;0,IF(DAY($C6548)=1,SUM(INDIRECT("I"&amp;(ROW(C6547)-DAY(C6547))):I6547),0),0)</f>
        <v>0</v>
      </c>
      <c r="N6548" s="29">
        <f ca="1">IF(C6548&lt;Calculator!$G$27,0,IF(C6548=Calculator!$G$27,Calculator!$G$39,IF(H6548-K6548&lt;=0,IF(D6548&gt;Calculator!$G$39,IF(H6548-K6548+E6548+L6548+M6548+Calculator!$G$39&gt;Calculator!$G$39,Calculator!$G$39-(H6548+E6548+L6548+M6548-K6548),Calculator!$G$39),D6548),0)))</f>
        <v>0</v>
      </c>
    </row>
    <row r="6549" spans="1:14" ht="15.75" thickBot="1">
      <c r="A6549" s="33" t="str">
        <f ca="1">IF(C6549=Calculator!$H$27,"F",IF(Daily!D6549+Daily!H6549=0,IF(D6548+H6548&gt;0,"L",""),""))</f>
        <v/>
      </c>
      <c r="B6549" s="34">
        <v>6548</v>
      </c>
      <c r="C6549" s="19">
        <f t="shared" ca="1" si="409"/>
        <v>52478</v>
      </c>
      <c r="D6549" s="29">
        <f t="shared" ca="1" si="411"/>
        <v>0</v>
      </c>
      <c r="E6549" s="29">
        <f ca="1">IF(C6549&lt;Calculator!$D$26,0,IF(DAY($C6549)=1,IF(D6549-Calculator!$G$24&gt;0,Calculator!$G$24,D6549),0))</f>
        <v>0</v>
      </c>
      <c r="F6549" s="29">
        <f ca="1">IF(E6549&gt;0,D6549*Calculator!$G$22/12,0)</f>
        <v>0</v>
      </c>
      <c r="G6549" s="29">
        <f ca="1">IF(E6549&gt;0,(IFERROR(-PMT(Calculator!$G$22/12,Calculator!$G$23*12,Calculator!$G$20),0))-F6549,0)</f>
        <v>0</v>
      </c>
      <c r="H6549" s="29">
        <f t="shared" ca="1" si="412"/>
        <v>0</v>
      </c>
      <c r="I6549" s="29">
        <f t="shared" ca="1" si="410"/>
        <v>0</v>
      </c>
      <c r="J6549" s="30">
        <f>Calculator!$G$40</f>
        <v>6.5000000000000002E-2</v>
      </c>
      <c r="K6549" s="29">
        <f ca="1">IF(C6549&gt;=Calculator!$G$27,IF(DAY($C6549)=1,Calculator!$G$34/2,IF(DAY($C6549)=15,Calculator!$G$34/2,0)),0)</f>
        <v>0</v>
      </c>
      <c r="L6549" s="29">
        <f ca="1">IF(DAY($C6549)=28,IF(H6549=0,0,Calculator!$G$35),0)</f>
        <v>0</v>
      </c>
      <c r="M6549" s="29">
        <f ca="1">IF(I6549&gt;0,IF(DAY($C6549)=1,SUM(INDIRECT("I"&amp;(ROW(C6548)-DAY(C6548))):I6548),0),0)</f>
        <v>0</v>
      </c>
      <c r="N6549" s="29">
        <f ca="1">IF(C6549&lt;Calculator!$G$27,0,IF(C6549=Calculator!$G$27,Calculator!$G$39,IF(H6549-K6549&lt;=0,IF(D6549&gt;Calculator!$G$39,IF(H6549-K6549+E6549+L6549+M6549+Calculator!$G$39&gt;Calculator!$G$39,Calculator!$G$39-(H6549+E6549+L6549+M6549-K6549),Calculator!$G$39),D6549),0)))</f>
        <v>0</v>
      </c>
    </row>
    <row r="6550" spans="1:14" ht="15.75" thickBot="1">
      <c r="A6550" s="33" t="str">
        <f ca="1">IF(C6550=Calculator!$H$27,"F",IF(Daily!D6550+Daily!H6550=0,IF(D6549+H6549&gt;0,"L",""),""))</f>
        <v/>
      </c>
      <c r="B6550" s="34">
        <v>6549</v>
      </c>
      <c r="C6550" s="19">
        <f t="shared" ca="1" si="409"/>
        <v>52479</v>
      </c>
      <c r="D6550" s="29">
        <f t="shared" ca="1" si="411"/>
        <v>0</v>
      </c>
      <c r="E6550" s="29">
        <f ca="1">IF(C6550&lt;Calculator!$D$26,0,IF(DAY($C6550)=1,IF(D6550-Calculator!$G$24&gt;0,Calculator!$G$24,D6550),0))</f>
        <v>0</v>
      </c>
      <c r="F6550" s="29">
        <f ca="1">IF(E6550&gt;0,D6550*Calculator!$G$22/12,0)</f>
        <v>0</v>
      </c>
      <c r="G6550" s="29">
        <f ca="1">IF(E6550&gt;0,(IFERROR(-PMT(Calculator!$G$22/12,Calculator!$G$23*12,Calculator!$G$20),0))-F6550,0)</f>
        <v>0</v>
      </c>
      <c r="H6550" s="29">
        <f t="shared" ca="1" si="412"/>
        <v>0</v>
      </c>
      <c r="I6550" s="29">
        <f t="shared" ca="1" si="410"/>
        <v>0</v>
      </c>
      <c r="J6550" s="30">
        <f>Calculator!$G$40</f>
        <v>6.5000000000000002E-2</v>
      </c>
      <c r="K6550" s="29">
        <f ca="1">IF(C6550&gt;=Calculator!$G$27,IF(DAY($C6550)=1,Calculator!$G$34/2,IF(DAY($C6550)=15,Calculator!$G$34/2,0)),0)</f>
        <v>0</v>
      </c>
      <c r="L6550" s="29">
        <f ca="1">IF(DAY($C6550)=28,IF(H6550=0,0,Calculator!$G$35),0)</f>
        <v>0</v>
      </c>
      <c r="M6550" s="29">
        <f ca="1">IF(I6550&gt;0,IF(DAY($C6550)=1,SUM(INDIRECT("I"&amp;(ROW(C6549)-DAY(C6549))):I6549),0),0)</f>
        <v>0</v>
      </c>
      <c r="N6550" s="29">
        <f ca="1">IF(C6550&lt;Calculator!$G$27,0,IF(C6550=Calculator!$G$27,Calculator!$G$39,IF(H6550-K6550&lt;=0,IF(D6550&gt;Calculator!$G$39,IF(H6550-K6550+E6550+L6550+M6550+Calculator!$G$39&gt;Calculator!$G$39,Calculator!$G$39-(H6550+E6550+L6550+M6550-K6550),Calculator!$G$39),D6550),0)))</f>
        <v>0</v>
      </c>
    </row>
    <row r="6551" spans="1:14" ht="15.75" thickBot="1">
      <c r="A6551" s="33" t="str">
        <f ca="1">IF(C6551=Calculator!$H$27,"F",IF(Daily!D6551+Daily!H6551=0,IF(D6550+H6550&gt;0,"L",""),""))</f>
        <v/>
      </c>
      <c r="B6551" s="34">
        <v>6550</v>
      </c>
      <c r="C6551" s="19">
        <f t="shared" ca="1" si="409"/>
        <v>52480</v>
      </c>
      <c r="D6551" s="29">
        <f t="shared" ca="1" si="411"/>
        <v>0</v>
      </c>
      <c r="E6551" s="29">
        <f ca="1">IF(C6551&lt;Calculator!$D$26,0,IF(DAY($C6551)=1,IF(D6551-Calculator!$G$24&gt;0,Calculator!$G$24,D6551),0))</f>
        <v>0</v>
      </c>
      <c r="F6551" s="29">
        <f ca="1">IF(E6551&gt;0,D6551*Calculator!$G$22/12,0)</f>
        <v>0</v>
      </c>
      <c r="G6551" s="29">
        <f ca="1">IF(E6551&gt;0,(IFERROR(-PMT(Calculator!$G$22/12,Calculator!$G$23*12,Calculator!$G$20),0))-F6551,0)</f>
        <v>0</v>
      </c>
      <c r="H6551" s="29">
        <f t="shared" ca="1" si="412"/>
        <v>0</v>
      </c>
      <c r="I6551" s="29">
        <f t="shared" ca="1" si="410"/>
        <v>0</v>
      </c>
      <c r="J6551" s="30">
        <f>Calculator!$G$40</f>
        <v>6.5000000000000002E-2</v>
      </c>
      <c r="K6551" s="29">
        <f ca="1">IF(C6551&gt;=Calculator!$G$27,IF(DAY($C6551)=1,Calculator!$G$34/2,IF(DAY($C6551)=15,Calculator!$G$34/2,0)),0)</f>
        <v>0</v>
      </c>
      <c r="L6551" s="29">
        <f ca="1">IF(DAY($C6551)=28,IF(H6551=0,0,Calculator!$G$35),0)</f>
        <v>0</v>
      </c>
      <c r="M6551" s="29">
        <f ca="1">IF(I6551&gt;0,IF(DAY($C6551)=1,SUM(INDIRECT("I"&amp;(ROW(C6550)-DAY(C6550))):I6550),0),0)</f>
        <v>0</v>
      </c>
      <c r="N6551" s="29">
        <f ca="1">IF(C6551&lt;Calculator!$G$27,0,IF(C6551=Calculator!$G$27,Calculator!$G$39,IF(H6551-K6551&lt;=0,IF(D6551&gt;Calculator!$G$39,IF(H6551-K6551+E6551+L6551+M6551+Calculator!$G$39&gt;Calculator!$G$39,Calculator!$G$39-(H6551+E6551+L6551+M6551-K6551),Calculator!$G$39),D6551),0)))</f>
        <v>0</v>
      </c>
    </row>
    <row r="6552" spans="1:14" ht="15.75" thickBot="1">
      <c r="A6552" s="33" t="str">
        <f ca="1">IF(C6552=Calculator!$H$27,"F",IF(Daily!D6552+Daily!H6552=0,IF(D6551+H6551&gt;0,"L",""),""))</f>
        <v/>
      </c>
      <c r="B6552" s="34">
        <v>6551</v>
      </c>
      <c r="C6552" s="19">
        <f t="shared" ca="1" si="409"/>
        <v>52481</v>
      </c>
      <c r="D6552" s="29">
        <f t="shared" ca="1" si="411"/>
        <v>0</v>
      </c>
      <c r="E6552" s="29">
        <f ca="1">IF(C6552&lt;Calculator!$D$26,0,IF(DAY($C6552)=1,IF(D6552-Calculator!$G$24&gt;0,Calculator!$G$24,D6552),0))</f>
        <v>0</v>
      </c>
      <c r="F6552" s="29">
        <f ca="1">IF(E6552&gt;0,D6552*Calculator!$G$22/12,0)</f>
        <v>0</v>
      </c>
      <c r="G6552" s="29">
        <f ca="1">IF(E6552&gt;0,(IFERROR(-PMT(Calculator!$G$22/12,Calculator!$G$23*12,Calculator!$G$20),0))-F6552,0)</f>
        <v>0</v>
      </c>
      <c r="H6552" s="29">
        <f t="shared" ca="1" si="412"/>
        <v>0</v>
      </c>
      <c r="I6552" s="29">
        <f t="shared" ca="1" si="410"/>
        <v>0</v>
      </c>
      <c r="J6552" s="30">
        <f>Calculator!$G$40</f>
        <v>6.5000000000000002E-2</v>
      </c>
      <c r="K6552" s="29">
        <f ca="1">IF(C6552&gt;=Calculator!$G$27,IF(DAY($C6552)=1,Calculator!$G$34/2,IF(DAY($C6552)=15,Calculator!$G$34/2,0)),0)</f>
        <v>0</v>
      </c>
      <c r="L6552" s="29">
        <f ca="1">IF(DAY($C6552)=28,IF(H6552=0,0,Calculator!$G$35),0)</f>
        <v>0</v>
      </c>
      <c r="M6552" s="29">
        <f ca="1">IF(I6552&gt;0,IF(DAY($C6552)=1,SUM(INDIRECT("I"&amp;(ROW(C6551)-DAY(C6551))):I6551),0),0)</f>
        <v>0</v>
      </c>
      <c r="N6552" s="29">
        <f ca="1">IF(C6552&lt;Calculator!$G$27,0,IF(C6552=Calculator!$G$27,Calculator!$G$39,IF(H6552-K6552&lt;=0,IF(D6552&gt;Calculator!$G$39,IF(H6552-K6552+E6552+L6552+M6552+Calculator!$G$39&gt;Calculator!$G$39,Calculator!$G$39-(H6552+E6552+L6552+M6552-K6552),Calculator!$G$39),D6552),0)))</f>
        <v>0</v>
      </c>
    </row>
    <row r="6553" spans="1:14" ht="15.75" thickBot="1">
      <c r="A6553" s="33" t="str">
        <f ca="1">IF(C6553=Calculator!$H$27,"F",IF(Daily!D6553+Daily!H6553=0,IF(D6552+H6552&gt;0,"L",""),""))</f>
        <v/>
      </c>
      <c r="B6553" s="34">
        <v>6552</v>
      </c>
      <c r="C6553" s="19">
        <f t="shared" ca="1" si="409"/>
        <v>52482</v>
      </c>
      <c r="D6553" s="29">
        <f t="shared" ca="1" si="411"/>
        <v>0</v>
      </c>
      <c r="E6553" s="29">
        <f ca="1">IF(C6553&lt;Calculator!$D$26,0,IF(DAY($C6553)=1,IF(D6553-Calculator!$G$24&gt;0,Calculator!$G$24,D6553),0))</f>
        <v>0</v>
      </c>
      <c r="F6553" s="29">
        <f ca="1">IF(E6553&gt;0,D6553*Calculator!$G$22/12,0)</f>
        <v>0</v>
      </c>
      <c r="G6553" s="29">
        <f ca="1">IF(E6553&gt;0,(IFERROR(-PMT(Calculator!$G$22/12,Calculator!$G$23*12,Calculator!$G$20),0))-F6553,0)</f>
        <v>0</v>
      </c>
      <c r="H6553" s="29">
        <f t="shared" ca="1" si="412"/>
        <v>0</v>
      </c>
      <c r="I6553" s="29">
        <f t="shared" ca="1" si="410"/>
        <v>0</v>
      </c>
      <c r="J6553" s="30">
        <f>Calculator!$G$40</f>
        <v>6.5000000000000002E-2</v>
      </c>
      <c r="K6553" s="29">
        <f ca="1">IF(C6553&gt;=Calculator!$G$27,IF(DAY($C6553)=1,Calculator!$G$34/2,IF(DAY($C6553)=15,Calculator!$G$34/2,0)),0)</f>
        <v>0</v>
      </c>
      <c r="L6553" s="29">
        <f ca="1">IF(DAY($C6553)=28,IF(H6553=0,0,Calculator!$G$35),0)</f>
        <v>0</v>
      </c>
      <c r="M6553" s="29">
        <f ca="1">IF(I6553&gt;0,IF(DAY($C6553)=1,SUM(INDIRECT("I"&amp;(ROW(C6552)-DAY(C6552))):I6552),0),0)</f>
        <v>0</v>
      </c>
      <c r="N6553" s="29">
        <f ca="1">IF(C6553&lt;Calculator!$G$27,0,IF(C6553=Calculator!$G$27,Calculator!$G$39,IF(H6553-K6553&lt;=0,IF(D6553&gt;Calculator!$G$39,IF(H6553-K6553+E6553+L6553+M6553+Calculator!$G$39&gt;Calculator!$G$39,Calculator!$G$39-(H6553+E6553+L6553+M6553-K6553),Calculator!$G$39),D6553),0)))</f>
        <v>0</v>
      </c>
    </row>
    <row r="6554" spans="1:14" ht="15.75" thickBot="1">
      <c r="A6554" s="33" t="str">
        <f ca="1">IF(C6554=Calculator!$H$27,"F",IF(Daily!D6554+Daily!H6554=0,IF(D6553+H6553&gt;0,"L",""),""))</f>
        <v/>
      </c>
      <c r="B6554" s="34">
        <v>6553</v>
      </c>
      <c r="C6554" s="19">
        <f t="shared" ca="1" si="409"/>
        <v>52483</v>
      </c>
      <c r="D6554" s="29">
        <f t="shared" ca="1" si="411"/>
        <v>0</v>
      </c>
      <c r="E6554" s="29">
        <f ca="1">IF(C6554&lt;Calculator!$D$26,0,IF(DAY($C6554)=1,IF(D6554-Calculator!$G$24&gt;0,Calculator!$G$24,D6554),0))</f>
        <v>0</v>
      </c>
      <c r="F6554" s="29">
        <f ca="1">IF(E6554&gt;0,D6554*Calculator!$G$22/12,0)</f>
        <v>0</v>
      </c>
      <c r="G6554" s="29">
        <f ca="1">IF(E6554&gt;0,(IFERROR(-PMT(Calculator!$G$22/12,Calculator!$G$23*12,Calculator!$G$20),0))-F6554,0)</f>
        <v>0</v>
      </c>
      <c r="H6554" s="29">
        <f t="shared" ca="1" si="412"/>
        <v>0</v>
      </c>
      <c r="I6554" s="29">
        <f t="shared" ca="1" si="410"/>
        <v>0</v>
      </c>
      <c r="J6554" s="30">
        <f>Calculator!$G$40</f>
        <v>6.5000000000000002E-2</v>
      </c>
      <c r="K6554" s="29">
        <f ca="1">IF(C6554&gt;=Calculator!$G$27,IF(DAY($C6554)=1,Calculator!$G$34/2,IF(DAY($C6554)=15,Calculator!$G$34/2,0)),0)</f>
        <v>0</v>
      </c>
      <c r="L6554" s="29">
        <f ca="1">IF(DAY($C6554)=28,IF(H6554=0,0,Calculator!$G$35),0)</f>
        <v>0</v>
      </c>
      <c r="M6554" s="29">
        <f ca="1">IF(I6554&gt;0,IF(DAY($C6554)=1,SUM(INDIRECT("I"&amp;(ROW(C6553)-DAY(C6553))):I6553),0),0)</f>
        <v>0</v>
      </c>
      <c r="N6554" s="29">
        <f ca="1">IF(C6554&lt;Calculator!$G$27,0,IF(C6554=Calculator!$G$27,Calculator!$G$39,IF(H6554-K6554&lt;=0,IF(D6554&gt;Calculator!$G$39,IF(H6554-K6554+E6554+L6554+M6554+Calculator!$G$39&gt;Calculator!$G$39,Calculator!$G$39-(H6554+E6554+L6554+M6554-K6554),Calculator!$G$39),D6554),0)))</f>
        <v>0</v>
      </c>
    </row>
    <row r="6555" spans="1:14" ht="15.75" thickBot="1">
      <c r="A6555" s="33" t="str">
        <f ca="1">IF(C6555=Calculator!$H$27,"F",IF(Daily!D6555+Daily!H6555=0,IF(D6554+H6554&gt;0,"L",""),""))</f>
        <v/>
      </c>
      <c r="B6555" s="34">
        <v>6554</v>
      </c>
      <c r="C6555" s="19">
        <f t="shared" ca="1" si="409"/>
        <v>52484</v>
      </c>
      <c r="D6555" s="29">
        <f t="shared" ca="1" si="411"/>
        <v>0</v>
      </c>
      <c r="E6555" s="29">
        <f ca="1">IF(C6555&lt;Calculator!$D$26,0,IF(DAY($C6555)=1,IF(D6555-Calculator!$G$24&gt;0,Calculator!$G$24,D6555),0))</f>
        <v>0</v>
      </c>
      <c r="F6555" s="29">
        <f ca="1">IF(E6555&gt;0,D6555*Calculator!$G$22/12,0)</f>
        <v>0</v>
      </c>
      <c r="G6555" s="29">
        <f ca="1">IF(E6555&gt;0,(IFERROR(-PMT(Calculator!$G$22/12,Calculator!$G$23*12,Calculator!$G$20),0))-F6555,0)</f>
        <v>0</v>
      </c>
      <c r="H6555" s="29">
        <f t="shared" ca="1" si="412"/>
        <v>0</v>
      </c>
      <c r="I6555" s="29">
        <f t="shared" ca="1" si="410"/>
        <v>0</v>
      </c>
      <c r="J6555" s="30">
        <f>Calculator!$G$40</f>
        <v>6.5000000000000002E-2</v>
      </c>
      <c r="K6555" s="29">
        <f ca="1">IF(C6555&gt;=Calculator!$G$27,IF(DAY($C6555)=1,Calculator!$G$34/2,IF(DAY($C6555)=15,Calculator!$G$34/2,0)),0)</f>
        <v>0</v>
      </c>
      <c r="L6555" s="29">
        <f ca="1">IF(DAY($C6555)=28,IF(H6555=0,0,Calculator!$G$35),0)</f>
        <v>0</v>
      </c>
      <c r="M6555" s="29">
        <f ca="1">IF(I6555&gt;0,IF(DAY($C6555)=1,SUM(INDIRECT("I"&amp;(ROW(C6554)-DAY(C6554))):I6554),0),0)</f>
        <v>0</v>
      </c>
      <c r="N6555" s="29">
        <f ca="1">IF(C6555&lt;Calculator!$G$27,0,IF(C6555=Calculator!$G$27,Calculator!$G$39,IF(H6555-K6555&lt;=0,IF(D6555&gt;Calculator!$G$39,IF(H6555-K6555+E6555+L6555+M6555+Calculator!$G$39&gt;Calculator!$G$39,Calculator!$G$39-(H6555+E6555+L6555+M6555-K6555),Calculator!$G$39),D6555),0)))</f>
        <v>0</v>
      </c>
    </row>
    <row r="6556" spans="1:14" ht="15.75" thickBot="1">
      <c r="A6556" s="33" t="str">
        <f ca="1">IF(C6556=Calculator!$H$27,"F",IF(Daily!D6556+Daily!H6556=0,IF(D6555+H6555&gt;0,"L",""),""))</f>
        <v/>
      </c>
      <c r="B6556" s="34">
        <v>6555</v>
      </c>
      <c r="C6556" s="19">
        <f t="shared" ca="1" si="409"/>
        <v>52485</v>
      </c>
      <c r="D6556" s="29">
        <f t="shared" ca="1" si="411"/>
        <v>0</v>
      </c>
      <c r="E6556" s="29">
        <f ca="1">IF(C6556&lt;Calculator!$D$26,0,IF(DAY($C6556)=1,IF(D6556-Calculator!$G$24&gt;0,Calculator!$G$24,D6556),0))</f>
        <v>0</v>
      </c>
      <c r="F6556" s="29">
        <f ca="1">IF(E6556&gt;0,D6556*Calculator!$G$22/12,0)</f>
        <v>0</v>
      </c>
      <c r="G6556" s="29">
        <f ca="1">IF(E6556&gt;0,(IFERROR(-PMT(Calculator!$G$22/12,Calculator!$G$23*12,Calculator!$G$20),0))-F6556,0)</f>
        <v>0</v>
      </c>
      <c r="H6556" s="29">
        <f t="shared" ca="1" si="412"/>
        <v>0</v>
      </c>
      <c r="I6556" s="29">
        <f t="shared" ca="1" si="410"/>
        <v>0</v>
      </c>
      <c r="J6556" s="30">
        <f>Calculator!$G$40</f>
        <v>6.5000000000000002E-2</v>
      </c>
      <c r="K6556" s="29">
        <f ca="1">IF(C6556&gt;=Calculator!$G$27,IF(DAY($C6556)=1,Calculator!$G$34/2,IF(DAY($C6556)=15,Calculator!$G$34/2,0)),0)</f>
        <v>0</v>
      </c>
      <c r="L6556" s="29">
        <f ca="1">IF(DAY($C6556)=28,IF(H6556=0,0,Calculator!$G$35),0)</f>
        <v>0</v>
      </c>
      <c r="M6556" s="29">
        <f ca="1">IF(I6556&gt;0,IF(DAY($C6556)=1,SUM(INDIRECT("I"&amp;(ROW(C6555)-DAY(C6555))):I6555),0),0)</f>
        <v>0</v>
      </c>
      <c r="N6556" s="29">
        <f ca="1">IF(C6556&lt;Calculator!$G$27,0,IF(C6556=Calculator!$G$27,Calculator!$G$39,IF(H6556-K6556&lt;=0,IF(D6556&gt;Calculator!$G$39,IF(H6556-K6556+E6556+L6556+M6556+Calculator!$G$39&gt;Calculator!$G$39,Calculator!$G$39-(H6556+E6556+L6556+M6556-K6556),Calculator!$G$39),D6556),0)))</f>
        <v>0</v>
      </c>
    </row>
    <row r="6557" spans="1:14" ht="15.75" thickBot="1">
      <c r="A6557" s="33" t="str">
        <f ca="1">IF(C6557=Calculator!$H$27,"F",IF(Daily!D6557+Daily!H6557=0,IF(D6556+H6556&gt;0,"L",""),""))</f>
        <v/>
      </c>
      <c r="B6557" s="34">
        <v>6556</v>
      </c>
      <c r="C6557" s="19">
        <f t="shared" ca="1" si="409"/>
        <v>52486</v>
      </c>
      <c r="D6557" s="29">
        <f t="shared" ca="1" si="411"/>
        <v>0</v>
      </c>
      <c r="E6557" s="29">
        <f ca="1">IF(C6557&lt;Calculator!$D$26,0,IF(DAY($C6557)=1,IF(D6557-Calculator!$G$24&gt;0,Calculator!$G$24,D6557),0))</f>
        <v>0</v>
      </c>
      <c r="F6557" s="29">
        <f ca="1">IF(E6557&gt;0,D6557*Calculator!$G$22/12,0)</f>
        <v>0</v>
      </c>
      <c r="G6557" s="29">
        <f ca="1">IF(E6557&gt;0,(IFERROR(-PMT(Calculator!$G$22/12,Calculator!$G$23*12,Calculator!$G$20),0))-F6557,0)</f>
        <v>0</v>
      </c>
      <c r="H6557" s="29">
        <f t="shared" ca="1" si="412"/>
        <v>0</v>
      </c>
      <c r="I6557" s="29">
        <f t="shared" ca="1" si="410"/>
        <v>0</v>
      </c>
      <c r="J6557" s="30">
        <f>Calculator!$G$40</f>
        <v>6.5000000000000002E-2</v>
      </c>
      <c r="K6557" s="29">
        <f ca="1">IF(C6557&gt;=Calculator!$G$27,IF(DAY($C6557)=1,Calculator!$G$34/2,IF(DAY($C6557)=15,Calculator!$G$34/2,0)),0)</f>
        <v>0</v>
      </c>
      <c r="L6557" s="29">
        <f ca="1">IF(DAY($C6557)=28,IF(H6557=0,0,Calculator!$G$35),0)</f>
        <v>0</v>
      </c>
      <c r="M6557" s="29">
        <f ca="1">IF(I6557&gt;0,IF(DAY($C6557)=1,SUM(INDIRECT("I"&amp;(ROW(C6556)-DAY(C6556))):I6556),0),0)</f>
        <v>0</v>
      </c>
      <c r="N6557" s="29">
        <f ca="1">IF(C6557&lt;Calculator!$G$27,0,IF(C6557=Calculator!$G$27,Calculator!$G$39,IF(H6557-K6557&lt;=0,IF(D6557&gt;Calculator!$G$39,IF(H6557-K6557+E6557+L6557+M6557+Calculator!$G$39&gt;Calculator!$G$39,Calculator!$G$39-(H6557+E6557+L6557+M6557-K6557),Calculator!$G$39),D6557),0)))</f>
        <v>0</v>
      </c>
    </row>
    <row r="6558" spans="1:14" ht="15.75" thickBot="1">
      <c r="A6558" s="33" t="str">
        <f ca="1">IF(C6558=Calculator!$H$27,"F",IF(Daily!D6558+Daily!H6558=0,IF(D6557+H6557&gt;0,"L",""),""))</f>
        <v/>
      </c>
      <c r="B6558" s="34">
        <v>6557</v>
      </c>
      <c r="C6558" s="19">
        <f t="shared" ca="1" si="409"/>
        <v>52487</v>
      </c>
      <c r="D6558" s="29">
        <f t="shared" ca="1" si="411"/>
        <v>0</v>
      </c>
      <c r="E6558" s="29">
        <f ca="1">IF(C6558&lt;Calculator!$D$26,0,IF(DAY($C6558)=1,IF(D6558-Calculator!$G$24&gt;0,Calculator!$G$24,D6558),0))</f>
        <v>0</v>
      </c>
      <c r="F6558" s="29">
        <f ca="1">IF(E6558&gt;0,D6558*Calculator!$G$22/12,0)</f>
        <v>0</v>
      </c>
      <c r="G6558" s="29">
        <f ca="1">IF(E6558&gt;0,(IFERROR(-PMT(Calculator!$G$22/12,Calculator!$G$23*12,Calculator!$G$20),0))-F6558,0)</f>
        <v>0</v>
      </c>
      <c r="H6558" s="29">
        <f t="shared" ca="1" si="412"/>
        <v>0</v>
      </c>
      <c r="I6558" s="29">
        <f t="shared" ca="1" si="410"/>
        <v>0</v>
      </c>
      <c r="J6558" s="30">
        <f>Calculator!$G$40</f>
        <v>6.5000000000000002E-2</v>
      </c>
      <c r="K6558" s="29">
        <f ca="1">IF(C6558&gt;=Calculator!$G$27,IF(DAY($C6558)=1,Calculator!$G$34/2,IF(DAY($C6558)=15,Calculator!$G$34/2,0)),0)</f>
        <v>0</v>
      </c>
      <c r="L6558" s="29">
        <f ca="1">IF(DAY($C6558)=28,IF(H6558=0,0,Calculator!$G$35),0)</f>
        <v>0</v>
      </c>
      <c r="M6558" s="29">
        <f ca="1">IF(I6558&gt;0,IF(DAY($C6558)=1,SUM(INDIRECT("I"&amp;(ROW(C6557)-DAY(C6557))):I6557),0),0)</f>
        <v>0</v>
      </c>
      <c r="N6558" s="29">
        <f ca="1">IF(C6558&lt;Calculator!$G$27,0,IF(C6558=Calculator!$G$27,Calculator!$G$39,IF(H6558-K6558&lt;=0,IF(D6558&gt;Calculator!$G$39,IF(H6558-K6558+E6558+L6558+M6558+Calculator!$G$39&gt;Calculator!$G$39,Calculator!$G$39-(H6558+E6558+L6558+M6558-K6558),Calculator!$G$39),D6558),0)))</f>
        <v>0</v>
      </c>
    </row>
    <row r="6559" spans="1:14" ht="15.75" thickBot="1">
      <c r="A6559" s="33" t="str">
        <f ca="1">IF(C6559=Calculator!$H$27,"F",IF(Daily!D6559+Daily!H6559=0,IF(D6558+H6558&gt;0,"L",""),""))</f>
        <v/>
      </c>
      <c r="B6559" s="34">
        <v>6558</v>
      </c>
      <c r="C6559" s="19">
        <f t="shared" ca="1" si="409"/>
        <v>52488</v>
      </c>
      <c r="D6559" s="29">
        <f t="shared" ca="1" si="411"/>
        <v>0</v>
      </c>
      <c r="E6559" s="29">
        <f ca="1">IF(C6559&lt;Calculator!$D$26,0,IF(DAY($C6559)=1,IF(D6559-Calculator!$G$24&gt;0,Calculator!$G$24,D6559),0))</f>
        <v>0</v>
      </c>
      <c r="F6559" s="29">
        <f ca="1">IF(E6559&gt;0,D6559*Calculator!$G$22/12,0)</f>
        <v>0</v>
      </c>
      <c r="G6559" s="29">
        <f ca="1">IF(E6559&gt;0,(IFERROR(-PMT(Calculator!$G$22/12,Calculator!$G$23*12,Calculator!$G$20),0))-F6559,0)</f>
        <v>0</v>
      </c>
      <c r="H6559" s="29">
        <f t="shared" ca="1" si="412"/>
        <v>0</v>
      </c>
      <c r="I6559" s="29">
        <f t="shared" ca="1" si="410"/>
        <v>0</v>
      </c>
      <c r="J6559" s="30">
        <f>Calculator!$G$40</f>
        <v>6.5000000000000002E-2</v>
      </c>
      <c r="K6559" s="29">
        <f ca="1">IF(C6559&gt;=Calculator!$G$27,IF(DAY($C6559)=1,Calculator!$G$34/2,IF(DAY($C6559)=15,Calculator!$G$34/2,0)),0)</f>
        <v>0</v>
      </c>
      <c r="L6559" s="29">
        <f ca="1">IF(DAY($C6559)=28,IF(H6559=0,0,Calculator!$G$35),0)</f>
        <v>0</v>
      </c>
      <c r="M6559" s="29">
        <f ca="1">IF(I6559&gt;0,IF(DAY($C6559)=1,SUM(INDIRECT("I"&amp;(ROW(C6558)-DAY(C6558))):I6558),0),0)</f>
        <v>0</v>
      </c>
      <c r="N6559" s="29">
        <f ca="1">IF(C6559&lt;Calculator!$G$27,0,IF(C6559=Calculator!$G$27,Calculator!$G$39,IF(H6559-K6559&lt;=0,IF(D6559&gt;Calculator!$G$39,IF(H6559-K6559+E6559+L6559+M6559+Calculator!$G$39&gt;Calculator!$G$39,Calculator!$G$39-(H6559+E6559+L6559+M6559-K6559),Calculator!$G$39),D6559),0)))</f>
        <v>0</v>
      </c>
    </row>
    <row r="6560" spans="1:14" ht="15.75" thickBot="1">
      <c r="A6560" s="33" t="str">
        <f ca="1">IF(C6560=Calculator!$H$27,"F",IF(Daily!D6560+Daily!H6560=0,IF(D6559+H6559&gt;0,"L",""),""))</f>
        <v/>
      </c>
      <c r="B6560" s="34">
        <v>6559</v>
      </c>
      <c r="C6560" s="19">
        <f t="shared" ca="1" si="409"/>
        <v>52489</v>
      </c>
      <c r="D6560" s="29">
        <f t="shared" ca="1" si="411"/>
        <v>0</v>
      </c>
      <c r="E6560" s="29">
        <f ca="1">IF(C6560&lt;Calculator!$D$26,0,IF(DAY($C6560)=1,IF(D6560-Calculator!$G$24&gt;0,Calculator!$G$24,D6560),0))</f>
        <v>0</v>
      </c>
      <c r="F6560" s="29">
        <f ca="1">IF(E6560&gt;0,D6560*Calculator!$G$22/12,0)</f>
        <v>0</v>
      </c>
      <c r="G6560" s="29">
        <f ca="1">IF(E6560&gt;0,(IFERROR(-PMT(Calculator!$G$22/12,Calculator!$G$23*12,Calculator!$G$20),0))-F6560,0)</f>
        <v>0</v>
      </c>
      <c r="H6560" s="29">
        <f t="shared" ca="1" si="412"/>
        <v>0</v>
      </c>
      <c r="I6560" s="29">
        <f t="shared" ca="1" si="410"/>
        <v>0</v>
      </c>
      <c r="J6560" s="30">
        <f>Calculator!$G$40</f>
        <v>6.5000000000000002E-2</v>
      </c>
      <c r="K6560" s="29">
        <f ca="1">IF(C6560&gt;=Calculator!$G$27,IF(DAY($C6560)=1,Calculator!$G$34/2,IF(DAY($C6560)=15,Calculator!$G$34/2,0)),0)</f>
        <v>4500</v>
      </c>
      <c r="L6560" s="29">
        <f ca="1">IF(DAY($C6560)=28,IF(H6560=0,0,Calculator!$G$35),0)</f>
        <v>0</v>
      </c>
      <c r="M6560" s="29">
        <f ca="1">IF(I6560&gt;0,IF(DAY($C6560)=1,SUM(INDIRECT("I"&amp;(ROW(C6559)-DAY(C6559))):I6559),0),0)</f>
        <v>0</v>
      </c>
      <c r="N6560" s="29">
        <f ca="1">IF(C6560&lt;Calculator!$G$27,0,IF(C6560=Calculator!$G$27,Calculator!$G$39,IF(H6560-K6560&lt;=0,IF(D6560&gt;Calculator!$G$39,IF(H6560-K6560+E6560+L6560+M6560+Calculator!$G$39&gt;Calculator!$G$39,Calculator!$G$39-(H6560+E6560+L6560+M6560-K6560),Calculator!$G$39),D6560),0)))</f>
        <v>0</v>
      </c>
    </row>
    <row r="6561" spans="1:14" ht="15.75" thickBot="1">
      <c r="A6561" s="33" t="str">
        <f ca="1">IF(C6561=Calculator!$H$27,"F",IF(Daily!D6561+Daily!H6561=0,IF(D6560+H6560&gt;0,"L",""),""))</f>
        <v/>
      </c>
      <c r="B6561" s="34">
        <v>6560</v>
      </c>
      <c r="C6561" s="19">
        <f t="shared" ca="1" si="409"/>
        <v>52490</v>
      </c>
      <c r="D6561" s="29">
        <f t="shared" ca="1" si="411"/>
        <v>0</v>
      </c>
      <c r="E6561" s="29">
        <f ca="1">IF(C6561&lt;Calculator!$D$26,0,IF(DAY($C6561)=1,IF(D6561-Calculator!$G$24&gt;0,Calculator!$G$24,D6561),0))</f>
        <v>0</v>
      </c>
      <c r="F6561" s="29">
        <f ca="1">IF(E6561&gt;0,D6561*Calculator!$G$22/12,0)</f>
        <v>0</v>
      </c>
      <c r="G6561" s="29">
        <f ca="1">IF(E6561&gt;0,(IFERROR(-PMT(Calculator!$G$22/12,Calculator!$G$23*12,Calculator!$G$20),0))-F6561,0)</f>
        <v>0</v>
      </c>
      <c r="H6561" s="29">
        <f t="shared" ca="1" si="412"/>
        <v>0</v>
      </c>
      <c r="I6561" s="29">
        <f t="shared" ca="1" si="410"/>
        <v>0</v>
      </c>
      <c r="J6561" s="30">
        <f>Calculator!$G$40</f>
        <v>6.5000000000000002E-2</v>
      </c>
      <c r="K6561" s="29">
        <f ca="1">IF(C6561&gt;=Calculator!$G$27,IF(DAY($C6561)=1,Calculator!$G$34/2,IF(DAY($C6561)=15,Calculator!$G$34/2,0)),0)</f>
        <v>0</v>
      </c>
      <c r="L6561" s="29">
        <f ca="1">IF(DAY($C6561)=28,IF(H6561=0,0,Calculator!$G$35),0)</f>
        <v>0</v>
      </c>
      <c r="M6561" s="29">
        <f ca="1">IF(I6561&gt;0,IF(DAY($C6561)=1,SUM(INDIRECT("I"&amp;(ROW(C6560)-DAY(C6560))):I6560),0),0)</f>
        <v>0</v>
      </c>
      <c r="N6561" s="29">
        <f ca="1">IF(C6561&lt;Calculator!$G$27,0,IF(C6561=Calculator!$G$27,Calculator!$G$39,IF(H6561-K6561&lt;=0,IF(D6561&gt;Calculator!$G$39,IF(H6561-K6561+E6561+L6561+M6561+Calculator!$G$39&gt;Calculator!$G$39,Calculator!$G$39-(H6561+E6561+L6561+M6561-K6561),Calculator!$G$39),D6561),0)))</f>
        <v>0</v>
      </c>
    </row>
    <row r="6562" spans="1:14" ht="15.75" thickBot="1">
      <c r="A6562" s="33" t="str">
        <f ca="1">IF(C6562=Calculator!$H$27,"F",IF(Daily!D6562+Daily!H6562=0,IF(D6561+H6561&gt;0,"L",""),""))</f>
        <v/>
      </c>
      <c r="B6562" s="34">
        <v>6561</v>
      </c>
      <c r="C6562" s="19">
        <f t="shared" ca="1" si="409"/>
        <v>52491</v>
      </c>
      <c r="D6562" s="29">
        <f t="shared" ca="1" si="411"/>
        <v>0</v>
      </c>
      <c r="E6562" s="29">
        <f ca="1">IF(C6562&lt;Calculator!$D$26,0,IF(DAY($C6562)=1,IF(D6562-Calculator!$G$24&gt;0,Calculator!$G$24,D6562),0))</f>
        <v>0</v>
      </c>
      <c r="F6562" s="29">
        <f ca="1">IF(E6562&gt;0,D6562*Calculator!$G$22/12,0)</f>
        <v>0</v>
      </c>
      <c r="G6562" s="29">
        <f ca="1">IF(E6562&gt;0,(IFERROR(-PMT(Calculator!$G$22/12,Calculator!$G$23*12,Calculator!$G$20),0))-F6562,0)</f>
        <v>0</v>
      </c>
      <c r="H6562" s="29">
        <f t="shared" ca="1" si="412"/>
        <v>0</v>
      </c>
      <c r="I6562" s="29">
        <f t="shared" ca="1" si="410"/>
        <v>0</v>
      </c>
      <c r="J6562" s="30">
        <f>Calculator!$G$40</f>
        <v>6.5000000000000002E-2</v>
      </c>
      <c r="K6562" s="29">
        <f ca="1">IF(C6562&gt;=Calculator!$G$27,IF(DAY($C6562)=1,Calculator!$G$34/2,IF(DAY($C6562)=15,Calculator!$G$34/2,0)),0)</f>
        <v>0</v>
      </c>
      <c r="L6562" s="29">
        <f ca="1">IF(DAY($C6562)=28,IF(H6562=0,0,Calculator!$G$35),0)</f>
        <v>0</v>
      </c>
      <c r="M6562" s="29">
        <f ca="1">IF(I6562&gt;0,IF(DAY($C6562)=1,SUM(INDIRECT("I"&amp;(ROW(C6561)-DAY(C6561))):I6561),0),0)</f>
        <v>0</v>
      </c>
      <c r="N6562" s="29">
        <f ca="1">IF(C6562&lt;Calculator!$G$27,0,IF(C6562=Calculator!$G$27,Calculator!$G$39,IF(H6562-K6562&lt;=0,IF(D6562&gt;Calculator!$G$39,IF(H6562-K6562+E6562+L6562+M6562+Calculator!$G$39&gt;Calculator!$G$39,Calculator!$G$39-(H6562+E6562+L6562+M6562-K6562),Calculator!$G$39),D6562),0)))</f>
        <v>0</v>
      </c>
    </row>
    <row r="6563" spans="1:14" ht="15.75" thickBot="1">
      <c r="A6563" s="33" t="str">
        <f ca="1">IF(C6563=Calculator!$H$27,"F",IF(Daily!D6563+Daily!H6563=0,IF(D6562+H6562&gt;0,"L",""),""))</f>
        <v/>
      </c>
      <c r="B6563" s="34">
        <v>6562</v>
      </c>
      <c r="C6563" s="19">
        <f t="shared" ca="1" si="409"/>
        <v>52492</v>
      </c>
      <c r="D6563" s="29">
        <f t="shared" ca="1" si="411"/>
        <v>0</v>
      </c>
      <c r="E6563" s="29">
        <f ca="1">IF(C6563&lt;Calculator!$D$26,0,IF(DAY($C6563)=1,IF(D6563-Calculator!$G$24&gt;0,Calculator!$G$24,D6563),0))</f>
        <v>0</v>
      </c>
      <c r="F6563" s="29">
        <f ca="1">IF(E6563&gt;0,D6563*Calculator!$G$22/12,0)</f>
        <v>0</v>
      </c>
      <c r="G6563" s="29">
        <f ca="1">IF(E6563&gt;0,(IFERROR(-PMT(Calculator!$G$22/12,Calculator!$G$23*12,Calculator!$G$20),0))-F6563,0)</f>
        <v>0</v>
      </c>
      <c r="H6563" s="29">
        <f t="shared" ca="1" si="412"/>
        <v>0</v>
      </c>
      <c r="I6563" s="29">
        <f t="shared" ca="1" si="410"/>
        <v>0</v>
      </c>
      <c r="J6563" s="30">
        <f>Calculator!$G$40</f>
        <v>6.5000000000000002E-2</v>
      </c>
      <c r="K6563" s="29">
        <f ca="1">IF(C6563&gt;=Calculator!$G$27,IF(DAY($C6563)=1,Calculator!$G$34/2,IF(DAY($C6563)=15,Calculator!$G$34/2,0)),0)</f>
        <v>0</v>
      </c>
      <c r="L6563" s="29">
        <f ca="1">IF(DAY($C6563)=28,IF(H6563=0,0,Calculator!$G$35),0)</f>
        <v>0</v>
      </c>
      <c r="M6563" s="29">
        <f ca="1">IF(I6563&gt;0,IF(DAY($C6563)=1,SUM(INDIRECT("I"&amp;(ROW(C6562)-DAY(C6562))):I6562),0),0)</f>
        <v>0</v>
      </c>
      <c r="N6563" s="29">
        <f ca="1">IF(C6563&lt;Calculator!$G$27,0,IF(C6563=Calculator!$G$27,Calculator!$G$39,IF(H6563-K6563&lt;=0,IF(D6563&gt;Calculator!$G$39,IF(H6563-K6563+E6563+L6563+M6563+Calculator!$G$39&gt;Calculator!$G$39,Calculator!$G$39-(H6563+E6563+L6563+M6563-K6563),Calculator!$G$39),D6563),0)))</f>
        <v>0</v>
      </c>
    </row>
    <row r="6564" spans="1:14" ht="15.75" thickBot="1">
      <c r="A6564" s="33" t="str">
        <f ca="1">IF(C6564=Calculator!$H$27,"F",IF(Daily!D6564+Daily!H6564=0,IF(D6563+H6563&gt;0,"L",""),""))</f>
        <v/>
      </c>
      <c r="B6564" s="34">
        <v>6563</v>
      </c>
      <c r="C6564" s="19">
        <f t="shared" ca="1" si="409"/>
        <v>52493</v>
      </c>
      <c r="D6564" s="29">
        <f t="shared" ca="1" si="411"/>
        <v>0</v>
      </c>
      <c r="E6564" s="29">
        <f ca="1">IF(C6564&lt;Calculator!$D$26,0,IF(DAY($C6564)=1,IF(D6564-Calculator!$G$24&gt;0,Calculator!$G$24,D6564),0))</f>
        <v>0</v>
      </c>
      <c r="F6564" s="29">
        <f ca="1">IF(E6564&gt;0,D6564*Calculator!$G$22/12,0)</f>
        <v>0</v>
      </c>
      <c r="G6564" s="29">
        <f ca="1">IF(E6564&gt;0,(IFERROR(-PMT(Calculator!$G$22/12,Calculator!$G$23*12,Calculator!$G$20),0))-F6564,0)</f>
        <v>0</v>
      </c>
      <c r="H6564" s="29">
        <f t="shared" ca="1" si="412"/>
        <v>0</v>
      </c>
      <c r="I6564" s="29">
        <f t="shared" ca="1" si="410"/>
        <v>0</v>
      </c>
      <c r="J6564" s="30">
        <f>Calculator!$G$40</f>
        <v>6.5000000000000002E-2</v>
      </c>
      <c r="K6564" s="29">
        <f ca="1">IF(C6564&gt;=Calculator!$G$27,IF(DAY($C6564)=1,Calculator!$G$34/2,IF(DAY($C6564)=15,Calculator!$G$34/2,0)),0)</f>
        <v>0</v>
      </c>
      <c r="L6564" s="29">
        <f ca="1">IF(DAY($C6564)=28,IF(H6564=0,0,Calculator!$G$35),0)</f>
        <v>0</v>
      </c>
      <c r="M6564" s="29">
        <f ca="1">IF(I6564&gt;0,IF(DAY($C6564)=1,SUM(INDIRECT("I"&amp;(ROW(C6563)-DAY(C6563))):I6563),0),0)</f>
        <v>0</v>
      </c>
      <c r="N6564" s="29">
        <f ca="1">IF(C6564&lt;Calculator!$G$27,0,IF(C6564=Calculator!$G$27,Calculator!$G$39,IF(H6564-K6564&lt;=0,IF(D6564&gt;Calculator!$G$39,IF(H6564-K6564+E6564+L6564+M6564+Calculator!$G$39&gt;Calculator!$G$39,Calculator!$G$39-(H6564+E6564+L6564+M6564-K6564),Calculator!$G$39),D6564),0)))</f>
        <v>0</v>
      </c>
    </row>
    <row r="6565" spans="1:14" ht="15.75" thickBot="1">
      <c r="A6565" s="33" t="str">
        <f ca="1">IF(C6565=Calculator!$H$27,"F",IF(Daily!D6565+Daily!H6565=0,IF(D6564+H6564&gt;0,"L",""),""))</f>
        <v/>
      </c>
      <c r="B6565" s="34">
        <v>6564</v>
      </c>
      <c r="C6565" s="19">
        <f t="shared" ca="1" si="409"/>
        <v>52494</v>
      </c>
      <c r="D6565" s="29">
        <f t="shared" ca="1" si="411"/>
        <v>0</v>
      </c>
      <c r="E6565" s="29">
        <f ca="1">IF(C6565&lt;Calculator!$D$26,0,IF(DAY($C6565)=1,IF(D6565-Calculator!$G$24&gt;0,Calculator!$G$24,D6565),0))</f>
        <v>0</v>
      </c>
      <c r="F6565" s="29">
        <f ca="1">IF(E6565&gt;0,D6565*Calculator!$G$22/12,0)</f>
        <v>0</v>
      </c>
      <c r="G6565" s="29">
        <f ca="1">IF(E6565&gt;0,(IFERROR(-PMT(Calculator!$G$22/12,Calculator!$G$23*12,Calculator!$G$20),0))-F6565,0)</f>
        <v>0</v>
      </c>
      <c r="H6565" s="29">
        <f t="shared" ca="1" si="412"/>
        <v>0</v>
      </c>
      <c r="I6565" s="29">
        <f t="shared" ca="1" si="410"/>
        <v>0</v>
      </c>
      <c r="J6565" s="30">
        <f>Calculator!$G$40</f>
        <v>6.5000000000000002E-2</v>
      </c>
      <c r="K6565" s="29">
        <f ca="1">IF(C6565&gt;=Calculator!$G$27,IF(DAY($C6565)=1,Calculator!$G$34/2,IF(DAY($C6565)=15,Calculator!$G$34/2,0)),0)</f>
        <v>0</v>
      </c>
      <c r="L6565" s="29">
        <f ca="1">IF(DAY($C6565)=28,IF(H6565=0,0,Calculator!$G$35),0)</f>
        <v>0</v>
      </c>
      <c r="M6565" s="29">
        <f ca="1">IF(I6565&gt;0,IF(DAY($C6565)=1,SUM(INDIRECT("I"&amp;(ROW(C6564)-DAY(C6564))):I6564),0),0)</f>
        <v>0</v>
      </c>
      <c r="N6565" s="29">
        <f ca="1">IF(C6565&lt;Calculator!$G$27,0,IF(C6565=Calculator!$G$27,Calculator!$G$39,IF(H6565-K6565&lt;=0,IF(D6565&gt;Calculator!$G$39,IF(H6565-K6565+E6565+L6565+M6565+Calculator!$G$39&gt;Calculator!$G$39,Calculator!$G$39-(H6565+E6565+L6565+M6565-K6565),Calculator!$G$39),D6565),0)))</f>
        <v>0</v>
      </c>
    </row>
    <row r="6566" spans="1:14" ht="15.75" thickBot="1">
      <c r="A6566" s="33" t="str">
        <f ca="1">IF(C6566=Calculator!$H$27,"F",IF(Daily!D6566+Daily!H6566=0,IF(D6565+H6565&gt;0,"L",""),""))</f>
        <v/>
      </c>
      <c r="B6566" s="34">
        <v>6565</v>
      </c>
      <c r="C6566" s="19">
        <f t="shared" ca="1" si="409"/>
        <v>52495</v>
      </c>
      <c r="D6566" s="29">
        <f t="shared" ca="1" si="411"/>
        <v>0</v>
      </c>
      <c r="E6566" s="29">
        <f ca="1">IF(C6566&lt;Calculator!$D$26,0,IF(DAY($C6566)=1,IF(D6566-Calculator!$G$24&gt;0,Calculator!$G$24,D6566),0))</f>
        <v>0</v>
      </c>
      <c r="F6566" s="29">
        <f ca="1">IF(E6566&gt;0,D6566*Calculator!$G$22/12,0)</f>
        <v>0</v>
      </c>
      <c r="G6566" s="29">
        <f ca="1">IF(E6566&gt;0,(IFERROR(-PMT(Calculator!$G$22/12,Calculator!$G$23*12,Calculator!$G$20),0))-F6566,0)</f>
        <v>0</v>
      </c>
      <c r="H6566" s="29">
        <f t="shared" ca="1" si="412"/>
        <v>0</v>
      </c>
      <c r="I6566" s="29">
        <f t="shared" ca="1" si="410"/>
        <v>0</v>
      </c>
      <c r="J6566" s="30">
        <f>Calculator!$G$40</f>
        <v>6.5000000000000002E-2</v>
      </c>
      <c r="K6566" s="29">
        <f ca="1">IF(C6566&gt;=Calculator!$G$27,IF(DAY($C6566)=1,Calculator!$G$34/2,IF(DAY($C6566)=15,Calculator!$G$34/2,0)),0)</f>
        <v>0</v>
      </c>
      <c r="L6566" s="29">
        <f ca="1">IF(DAY($C6566)=28,IF(H6566=0,0,Calculator!$G$35),0)</f>
        <v>0</v>
      </c>
      <c r="M6566" s="29">
        <f ca="1">IF(I6566&gt;0,IF(DAY($C6566)=1,SUM(INDIRECT("I"&amp;(ROW(C6565)-DAY(C6565))):I6565),0),0)</f>
        <v>0</v>
      </c>
      <c r="N6566" s="29">
        <f ca="1">IF(C6566&lt;Calculator!$G$27,0,IF(C6566=Calculator!$G$27,Calculator!$G$39,IF(H6566-K6566&lt;=0,IF(D6566&gt;Calculator!$G$39,IF(H6566-K6566+E6566+L6566+M6566+Calculator!$G$39&gt;Calculator!$G$39,Calculator!$G$39-(H6566+E6566+L6566+M6566-K6566),Calculator!$G$39),D6566),0)))</f>
        <v>0</v>
      </c>
    </row>
    <row r="6567" spans="1:14" ht="15.75" thickBot="1">
      <c r="A6567" s="33" t="str">
        <f ca="1">IF(C6567=Calculator!$H$27,"F",IF(Daily!D6567+Daily!H6567=0,IF(D6566+H6566&gt;0,"L",""),""))</f>
        <v/>
      </c>
      <c r="B6567" s="34">
        <v>6566</v>
      </c>
      <c r="C6567" s="19">
        <f t="shared" ca="1" si="409"/>
        <v>52496</v>
      </c>
      <c r="D6567" s="29">
        <f t="shared" ca="1" si="411"/>
        <v>0</v>
      </c>
      <c r="E6567" s="29">
        <f ca="1">IF(C6567&lt;Calculator!$D$26,0,IF(DAY($C6567)=1,IF(D6567-Calculator!$G$24&gt;0,Calculator!$G$24,D6567),0))</f>
        <v>0</v>
      </c>
      <c r="F6567" s="29">
        <f ca="1">IF(E6567&gt;0,D6567*Calculator!$G$22/12,0)</f>
        <v>0</v>
      </c>
      <c r="G6567" s="29">
        <f ca="1">IF(E6567&gt;0,(IFERROR(-PMT(Calculator!$G$22/12,Calculator!$G$23*12,Calculator!$G$20),0))-F6567,0)</f>
        <v>0</v>
      </c>
      <c r="H6567" s="29">
        <f t="shared" ca="1" si="412"/>
        <v>0</v>
      </c>
      <c r="I6567" s="29">
        <f t="shared" ca="1" si="410"/>
        <v>0</v>
      </c>
      <c r="J6567" s="30">
        <f>Calculator!$G$40</f>
        <v>6.5000000000000002E-2</v>
      </c>
      <c r="K6567" s="29">
        <f ca="1">IF(C6567&gt;=Calculator!$G$27,IF(DAY($C6567)=1,Calculator!$G$34/2,IF(DAY($C6567)=15,Calculator!$G$34/2,0)),0)</f>
        <v>0</v>
      </c>
      <c r="L6567" s="29">
        <f ca="1">IF(DAY($C6567)=28,IF(H6567=0,0,Calculator!$G$35),0)</f>
        <v>0</v>
      </c>
      <c r="M6567" s="29">
        <f ca="1">IF(I6567&gt;0,IF(DAY($C6567)=1,SUM(INDIRECT("I"&amp;(ROW(C6566)-DAY(C6566))):I6566),0),0)</f>
        <v>0</v>
      </c>
      <c r="N6567" s="29">
        <f ca="1">IF(C6567&lt;Calculator!$G$27,0,IF(C6567=Calculator!$G$27,Calculator!$G$39,IF(H6567-K6567&lt;=0,IF(D6567&gt;Calculator!$G$39,IF(H6567-K6567+E6567+L6567+M6567+Calculator!$G$39&gt;Calculator!$G$39,Calculator!$G$39-(H6567+E6567+L6567+M6567-K6567),Calculator!$G$39),D6567),0)))</f>
        <v>0</v>
      </c>
    </row>
    <row r="6568" spans="1:14" ht="15.75" thickBot="1">
      <c r="A6568" s="33" t="str">
        <f ca="1">IF(C6568=Calculator!$H$27,"F",IF(Daily!D6568+Daily!H6568=0,IF(D6567+H6567&gt;0,"L",""),""))</f>
        <v/>
      </c>
      <c r="B6568" s="34">
        <v>6567</v>
      </c>
      <c r="C6568" s="19">
        <f t="shared" ca="1" si="409"/>
        <v>52497</v>
      </c>
      <c r="D6568" s="29">
        <f t="shared" ca="1" si="411"/>
        <v>0</v>
      </c>
      <c r="E6568" s="29">
        <f ca="1">IF(C6568&lt;Calculator!$D$26,0,IF(DAY($C6568)=1,IF(D6568-Calculator!$G$24&gt;0,Calculator!$G$24,D6568),0))</f>
        <v>0</v>
      </c>
      <c r="F6568" s="29">
        <f ca="1">IF(E6568&gt;0,D6568*Calculator!$G$22/12,0)</f>
        <v>0</v>
      </c>
      <c r="G6568" s="29">
        <f ca="1">IF(E6568&gt;0,(IFERROR(-PMT(Calculator!$G$22/12,Calculator!$G$23*12,Calculator!$G$20),0))-F6568,0)</f>
        <v>0</v>
      </c>
      <c r="H6568" s="29">
        <f t="shared" ca="1" si="412"/>
        <v>0</v>
      </c>
      <c r="I6568" s="29">
        <f t="shared" ca="1" si="410"/>
        <v>0</v>
      </c>
      <c r="J6568" s="30">
        <f>Calculator!$G$40</f>
        <v>6.5000000000000002E-2</v>
      </c>
      <c r="K6568" s="29">
        <f ca="1">IF(C6568&gt;=Calculator!$G$27,IF(DAY($C6568)=1,Calculator!$G$34/2,IF(DAY($C6568)=15,Calculator!$G$34/2,0)),0)</f>
        <v>0</v>
      </c>
      <c r="L6568" s="29">
        <f ca="1">IF(DAY($C6568)=28,IF(H6568=0,0,Calculator!$G$35),0)</f>
        <v>0</v>
      </c>
      <c r="M6568" s="29">
        <f ca="1">IF(I6568&gt;0,IF(DAY($C6568)=1,SUM(INDIRECT("I"&amp;(ROW(C6567)-DAY(C6567))):I6567),0),0)</f>
        <v>0</v>
      </c>
      <c r="N6568" s="29">
        <f ca="1">IF(C6568&lt;Calculator!$G$27,0,IF(C6568=Calculator!$G$27,Calculator!$G$39,IF(H6568-K6568&lt;=0,IF(D6568&gt;Calculator!$G$39,IF(H6568-K6568+E6568+L6568+M6568+Calculator!$G$39&gt;Calculator!$G$39,Calculator!$G$39-(H6568+E6568+L6568+M6568-K6568),Calculator!$G$39),D6568),0)))</f>
        <v>0</v>
      </c>
    </row>
    <row r="6569" spans="1:14" ht="15.75" thickBot="1">
      <c r="A6569" s="33" t="str">
        <f ca="1">IF(C6569=Calculator!$H$27,"F",IF(Daily!D6569+Daily!H6569=0,IF(D6568+H6568&gt;0,"L",""),""))</f>
        <v/>
      </c>
      <c r="B6569" s="34">
        <v>6568</v>
      </c>
      <c r="C6569" s="19">
        <f t="shared" ca="1" si="409"/>
        <v>52498</v>
      </c>
      <c r="D6569" s="29">
        <f t="shared" ca="1" si="411"/>
        <v>0</v>
      </c>
      <c r="E6569" s="29">
        <f ca="1">IF(C6569&lt;Calculator!$D$26,0,IF(DAY($C6569)=1,IF(D6569-Calculator!$G$24&gt;0,Calculator!$G$24,D6569),0))</f>
        <v>0</v>
      </c>
      <c r="F6569" s="29">
        <f ca="1">IF(E6569&gt;0,D6569*Calculator!$G$22/12,0)</f>
        <v>0</v>
      </c>
      <c r="G6569" s="29">
        <f ca="1">IF(E6569&gt;0,(IFERROR(-PMT(Calculator!$G$22/12,Calculator!$G$23*12,Calculator!$G$20),0))-F6569,0)</f>
        <v>0</v>
      </c>
      <c r="H6569" s="29">
        <f t="shared" ca="1" si="412"/>
        <v>0</v>
      </c>
      <c r="I6569" s="29">
        <f t="shared" ca="1" si="410"/>
        <v>0</v>
      </c>
      <c r="J6569" s="30">
        <f>Calculator!$G$40</f>
        <v>6.5000000000000002E-2</v>
      </c>
      <c r="K6569" s="29">
        <f ca="1">IF(C6569&gt;=Calculator!$G$27,IF(DAY($C6569)=1,Calculator!$G$34/2,IF(DAY($C6569)=15,Calculator!$G$34/2,0)),0)</f>
        <v>0</v>
      </c>
      <c r="L6569" s="29">
        <f ca="1">IF(DAY($C6569)=28,IF(H6569=0,0,Calculator!$G$35),0)</f>
        <v>0</v>
      </c>
      <c r="M6569" s="29">
        <f ca="1">IF(I6569&gt;0,IF(DAY($C6569)=1,SUM(INDIRECT("I"&amp;(ROW(C6568)-DAY(C6568))):I6568),0),0)</f>
        <v>0</v>
      </c>
      <c r="N6569" s="29">
        <f ca="1">IF(C6569&lt;Calculator!$G$27,0,IF(C6569=Calculator!$G$27,Calculator!$G$39,IF(H6569-K6569&lt;=0,IF(D6569&gt;Calculator!$G$39,IF(H6569-K6569+E6569+L6569+M6569+Calculator!$G$39&gt;Calculator!$G$39,Calculator!$G$39-(H6569+E6569+L6569+M6569-K6569),Calculator!$G$39),D6569),0)))</f>
        <v>0</v>
      </c>
    </row>
    <row r="6570" spans="1:14" ht="15.75" thickBot="1">
      <c r="A6570" s="33" t="str">
        <f ca="1">IF(C6570=Calculator!$H$27,"F",IF(Daily!D6570+Daily!H6570=0,IF(D6569+H6569&gt;0,"L",""),""))</f>
        <v/>
      </c>
      <c r="B6570" s="34">
        <v>6569</v>
      </c>
      <c r="C6570" s="19">
        <f t="shared" ca="1" si="409"/>
        <v>52499</v>
      </c>
      <c r="D6570" s="29">
        <f t="shared" ca="1" si="411"/>
        <v>0</v>
      </c>
      <c r="E6570" s="29">
        <f ca="1">IF(C6570&lt;Calculator!$D$26,0,IF(DAY($C6570)=1,IF(D6570-Calculator!$G$24&gt;0,Calculator!$G$24,D6570),0))</f>
        <v>0</v>
      </c>
      <c r="F6570" s="29">
        <f ca="1">IF(E6570&gt;0,D6570*Calculator!$G$22/12,0)</f>
        <v>0</v>
      </c>
      <c r="G6570" s="29">
        <f ca="1">IF(E6570&gt;0,(IFERROR(-PMT(Calculator!$G$22/12,Calculator!$G$23*12,Calculator!$G$20),0))-F6570,0)</f>
        <v>0</v>
      </c>
      <c r="H6570" s="29">
        <f t="shared" ca="1" si="412"/>
        <v>0</v>
      </c>
      <c r="I6570" s="29">
        <f t="shared" ca="1" si="410"/>
        <v>0</v>
      </c>
      <c r="J6570" s="30">
        <f>Calculator!$G$40</f>
        <v>6.5000000000000002E-2</v>
      </c>
      <c r="K6570" s="29">
        <f ca="1">IF(C6570&gt;=Calculator!$G$27,IF(DAY($C6570)=1,Calculator!$G$34/2,IF(DAY($C6570)=15,Calculator!$G$34/2,0)),0)</f>
        <v>0</v>
      </c>
      <c r="L6570" s="29">
        <f ca="1">IF(DAY($C6570)=28,IF(H6570=0,0,Calculator!$G$35),0)</f>
        <v>0</v>
      </c>
      <c r="M6570" s="29">
        <f ca="1">IF(I6570&gt;0,IF(DAY($C6570)=1,SUM(INDIRECT("I"&amp;(ROW(C6569)-DAY(C6569))):I6569),0),0)</f>
        <v>0</v>
      </c>
      <c r="N6570" s="29">
        <f ca="1">IF(C6570&lt;Calculator!$G$27,0,IF(C6570=Calculator!$G$27,Calculator!$G$39,IF(H6570-K6570&lt;=0,IF(D6570&gt;Calculator!$G$39,IF(H6570-K6570+E6570+L6570+M6570+Calculator!$G$39&gt;Calculator!$G$39,Calculator!$G$39-(H6570+E6570+L6570+M6570-K6570),Calculator!$G$39),D6570),0)))</f>
        <v>0</v>
      </c>
    </row>
    <row r="6571" spans="1:14" ht="15.75" thickBot="1">
      <c r="A6571" s="33" t="str">
        <f ca="1">IF(C6571=Calculator!$H$27,"F",IF(Daily!D6571+Daily!H6571=0,IF(D6570+H6570&gt;0,"L",""),""))</f>
        <v/>
      </c>
      <c r="B6571" s="34">
        <v>6570</v>
      </c>
      <c r="C6571" s="19">
        <f t="shared" ca="1" si="409"/>
        <v>52500</v>
      </c>
      <c r="D6571" s="29">
        <f t="shared" ca="1" si="411"/>
        <v>0</v>
      </c>
      <c r="E6571" s="29">
        <f ca="1">IF(C6571&lt;Calculator!$D$26,0,IF(DAY($C6571)=1,IF(D6571-Calculator!$G$24&gt;0,Calculator!$G$24,D6571),0))</f>
        <v>0</v>
      </c>
      <c r="F6571" s="29">
        <f ca="1">IF(E6571&gt;0,D6571*Calculator!$G$22/12,0)</f>
        <v>0</v>
      </c>
      <c r="G6571" s="29">
        <f ca="1">IF(E6571&gt;0,(IFERROR(-PMT(Calculator!$G$22/12,Calculator!$G$23*12,Calculator!$G$20),0))-F6571,0)</f>
        <v>0</v>
      </c>
      <c r="H6571" s="29">
        <f t="shared" ca="1" si="412"/>
        <v>0</v>
      </c>
      <c r="I6571" s="29">
        <f t="shared" ca="1" si="410"/>
        <v>0</v>
      </c>
      <c r="J6571" s="30">
        <f>Calculator!$G$40</f>
        <v>6.5000000000000002E-2</v>
      </c>
      <c r="K6571" s="29">
        <f ca="1">IF(C6571&gt;=Calculator!$G$27,IF(DAY($C6571)=1,Calculator!$G$34/2,IF(DAY($C6571)=15,Calculator!$G$34/2,0)),0)</f>
        <v>0</v>
      </c>
      <c r="L6571" s="29">
        <f ca="1">IF(DAY($C6571)=28,IF(H6571=0,0,Calculator!$G$35),0)</f>
        <v>0</v>
      </c>
      <c r="M6571" s="29">
        <f ca="1">IF(I6571&gt;0,IF(DAY($C6571)=1,SUM(INDIRECT("I"&amp;(ROW(C6570)-DAY(C6570))):I6570),0),0)</f>
        <v>0</v>
      </c>
      <c r="N6571" s="29">
        <f ca="1">IF(C6571&lt;Calculator!$G$27,0,IF(C6571=Calculator!$G$27,Calculator!$G$39,IF(H6571-K6571&lt;=0,IF(D6571&gt;Calculator!$G$39,IF(H6571-K6571+E6571+L6571+M6571+Calculator!$G$39&gt;Calculator!$G$39,Calculator!$G$39-(H6571+E6571+L6571+M6571-K6571),Calculator!$G$39),D6571),0)))</f>
        <v>0</v>
      </c>
    </row>
    <row r="6572" spans="1:14" ht="15.75" thickBot="1">
      <c r="A6572" s="33" t="str">
        <f ca="1">IF(C6572=Calculator!$H$27,"F",IF(Daily!D6572+Daily!H6572=0,IF(D6571+H6571&gt;0,"L",""),""))</f>
        <v/>
      </c>
      <c r="B6572" s="34">
        <v>6571</v>
      </c>
      <c r="C6572" s="19">
        <f t="shared" ca="1" si="409"/>
        <v>52501</v>
      </c>
      <c r="D6572" s="29">
        <f t="shared" ca="1" si="411"/>
        <v>0</v>
      </c>
      <c r="E6572" s="29">
        <f ca="1">IF(C6572&lt;Calculator!$D$26,0,IF(DAY($C6572)=1,IF(D6572-Calculator!$G$24&gt;0,Calculator!$G$24,D6572),0))</f>
        <v>0</v>
      </c>
      <c r="F6572" s="29">
        <f ca="1">IF(E6572&gt;0,D6572*Calculator!$G$22/12,0)</f>
        <v>0</v>
      </c>
      <c r="G6572" s="29">
        <f ca="1">IF(E6572&gt;0,(IFERROR(-PMT(Calculator!$G$22/12,Calculator!$G$23*12,Calculator!$G$20),0))-F6572,0)</f>
        <v>0</v>
      </c>
      <c r="H6572" s="29">
        <f t="shared" ca="1" si="412"/>
        <v>0</v>
      </c>
      <c r="I6572" s="29">
        <f t="shared" ca="1" si="410"/>
        <v>0</v>
      </c>
      <c r="J6572" s="30">
        <f>Calculator!$G$40</f>
        <v>6.5000000000000002E-2</v>
      </c>
      <c r="K6572" s="29">
        <f ca="1">IF(C6572&gt;=Calculator!$G$27,IF(DAY($C6572)=1,Calculator!$G$34/2,IF(DAY($C6572)=15,Calculator!$G$34/2,0)),0)</f>
        <v>0</v>
      </c>
      <c r="L6572" s="29">
        <f ca="1">IF(DAY($C6572)=28,IF(H6572=0,0,Calculator!$G$35),0)</f>
        <v>0</v>
      </c>
      <c r="M6572" s="29">
        <f ca="1">IF(I6572&gt;0,IF(DAY($C6572)=1,SUM(INDIRECT("I"&amp;(ROW(C6571)-DAY(C6571))):I6571),0),0)</f>
        <v>0</v>
      </c>
      <c r="N6572" s="29">
        <f ca="1">IF(C6572&lt;Calculator!$G$27,0,IF(C6572=Calculator!$G$27,Calculator!$G$39,IF(H6572-K6572&lt;=0,IF(D6572&gt;Calculator!$G$39,IF(H6572-K6572+E6572+L6572+M6572+Calculator!$G$39&gt;Calculator!$G$39,Calculator!$G$39-(H6572+E6572+L6572+M6572-K6572),Calculator!$G$39),D6572),0)))</f>
        <v>0</v>
      </c>
    </row>
    <row r="6573" spans="1:14" ht="15.75" thickBot="1">
      <c r="A6573" s="33" t="str">
        <f ca="1">IF(C6573=Calculator!$H$27,"F",IF(Daily!D6573+Daily!H6573=0,IF(D6572+H6572&gt;0,"L",""),""))</f>
        <v/>
      </c>
      <c r="B6573" s="34">
        <v>6572</v>
      </c>
      <c r="C6573" s="19">
        <f t="shared" ca="1" si="409"/>
        <v>52502</v>
      </c>
      <c r="D6573" s="29">
        <f t="shared" ca="1" si="411"/>
        <v>0</v>
      </c>
      <c r="E6573" s="29">
        <f ca="1">IF(C6573&lt;Calculator!$D$26,0,IF(DAY($C6573)=1,IF(D6573-Calculator!$G$24&gt;0,Calculator!$G$24,D6573),0))</f>
        <v>0</v>
      </c>
      <c r="F6573" s="29">
        <f ca="1">IF(E6573&gt;0,D6573*Calculator!$G$22/12,0)</f>
        <v>0</v>
      </c>
      <c r="G6573" s="29">
        <f ca="1">IF(E6573&gt;0,(IFERROR(-PMT(Calculator!$G$22/12,Calculator!$G$23*12,Calculator!$G$20),0))-F6573,0)</f>
        <v>0</v>
      </c>
      <c r="H6573" s="29">
        <f t="shared" ca="1" si="412"/>
        <v>0</v>
      </c>
      <c r="I6573" s="29">
        <f t="shared" ca="1" si="410"/>
        <v>0</v>
      </c>
      <c r="J6573" s="30">
        <f>Calculator!$G$40</f>
        <v>6.5000000000000002E-2</v>
      </c>
      <c r="K6573" s="29">
        <f ca="1">IF(C6573&gt;=Calculator!$G$27,IF(DAY($C6573)=1,Calculator!$G$34/2,IF(DAY($C6573)=15,Calculator!$G$34/2,0)),0)</f>
        <v>0</v>
      </c>
      <c r="L6573" s="29">
        <f ca="1">IF(DAY($C6573)=28,IF(H6573=0,0,Calculator!$G$35),0)</f>
        <v>0</v>
      </c>
      <c r="M6573" s="29">
        <f ca="1">IF(I6573&gt;0,IF(DAY($C6573)=1,SUM(INDIRECT("I"&amp;(ROW(C6572)-DAY(C6572))):I6572),0),0)</f>
        <v>0</v>
      </c>
      <c r="N6573" s="29">
        <f ca="1">IF(C6573&lt;Calculator!$G$27,0,IF(C6573=Calculator!$G$27,Calculator!$G$39,IF(H6573-K6573&lt;=0,IF(D6573&gt;Calculator!$G$39,IF(H6573-K6573+E6573+L6573+M6573+Calculator!$G$39&gt;Calculator!$G$39,Calculator!$G$39-(H6573+E6573+L6573+M6573-K6573),Calculator!$G$39),D6573),0)))</f>
        <v>0</v>
      </c>
    </row>
    <row r="6574" spans="1:14" ht="15.75" thickBot="1">
      <c r="A6574" s="33" t="str">
        <f ca="1">IF(C6574=Calculator!$H$27,"F",IF(Daily!D6574+Daily!H6574=0,IF(D6573+H6573&gt;0,"L",""),""))</f>
        <v/>
      </c>
      <c r="B6574" s="34">
        <v>6573</v>
      </c>
      <c r="C6574" s="19">
        <f t="shared" ca="1" si="409"/>
        <v>52503</v>
      </c>
      <c r="D6574" s="29">
        <f t="shared" ca="1" si="411"/>
        <v>0</v>
      </c>
      <c r="E6574" s="29">
        <f ca="1">IF(C6574&lt;Calculator!$D$26,0,IF(DAY($C6574)=1,IF(D6574-Calculator!$G$24&gt;0,Calculator!$G$24,D6574),0))</f>
        <v>0</v>
      </c>
      <c r="F6574" s="29">
        <f ca="1">IF(E6574&gt;0,D6574*Calculator!$G$22/12,0)</f>
        <v>0</v>
      </c>
      <c r="G6574" s="29">
        <f ca="1">IF(E6574&gt;0,(IFERROR(-PMT(Calculator!$G$22/12,Calculator!$G$23*12,Calculator!$G$20),0))-F6574,0)</f>
        <v>0</v>
      </c>
      <c r="H6574" s="29">
        <f t="shared" ca="1" si="412"/>
        <v>0</v>
      </c>
      <c r="I6574" s="29">
        <f t="shared" ca="1" si="410"/>
        <v>0</v>
      </c>
      <c r="J6574" s="30">
        <f>Calculator!$G$40</f>
        <v>6.5000000000000002E-2</v>
      </c>
      <c r="K6574" s="29">
        <f ca="1">IF(C6574&gt;=Calculator!$G$27,IF(DAY($C6574)=1,Calculator!$G$34/2,IF(DAY($C6574)=15,Calculator!$G$34/2,0)),0)</f>
        <v>0</v>
      </c>
      <c r="L6574" s="29">
        <f ca="1">IF(DAY($C6574)=28,IF(H6574=0,0,Calculator!$G$35),0)</f>
        <v>0</v>
      </c>
      <c r="M6574" s="29">
        <f ca="1">IF(I6574&gt;0,IF(DAY($C6574)=1,SUM(INDIRECT("I"&amp;(ROW(C6573)-DAY(C6573))):I6573),0),0)</f>
        <v>0</v>
      </c>
      <c r="N6574" s="29">
        <f ca="1">IF(C6574&lt;Calculator!$G$27,0,IF(C6574=Calculator!$G$27,Calculator!$G$39,IF(H6574-K6574&lt;=0,IF(D6574&gt;Calculator!$G$39,IF(H6574-K6574+E6574+L6574+M6574+Calculator!$G$39&gt;Calculator!$G$39,Calculator!$G$39-(H6574+E6574+L6574+M6574-K6574),Calculator!$G$39),D6574),0)))</f>
        <v>0</v>
      </c>
    </row>
    <row r="6575" spans="1:14" ht="15.75" thickBot="1">
      <c r="A6575" s="33" t="str">
        <f ca="1">IF(C6575=Calculator!$H$27,"F",IF(Daily!D6575+Daily!H6575=0,IF(D6574+H6574&gt;0,"L",""),""))</f>
        <v/>
      </c>
      <c r="B6575" s="34">
        <v>6574</v>
      </c>
      <c r="C6575" s="19">
        <f t="shared" ca="1" si="409"/>
        <v>52504</v>
      </c>
      <c r="D6575" s="29">
        <f t="shared" ca="1" si="411"/>
        <v>0</v>
      </c>
      <c r="E6575" s="29">
        <f ca="1">IF(C6575&lt;Calculator!$D$26,0,IF(DAY($C6575)=1,IF(D6575-Calculator!$G$24&gt;0,Calculator!$G$24,D6575),0))</f>
        <v>0</v>
      </c>
      <c r="F6575" s="29">
        <f ca="1">IF(E6575&gt;0,D6575*Calculator!$G$22/12,0)</f>
        <v>0</v>
      </c>
      <c r="G6575" s="29">
        <f ca="1">IF(E6575&gt;0,(IFERROR(-PMT(Calculator!$G$22/12,Calculator!$G$23*12,Calculator!$G$20),0))-F6575,0)</f>
        <v>0</v>
      </c>
      <c r="H6575" s="29">
        <f t="shared" ca="1" si="412"/>
        <v>0</v>
      </c>
      <c r="I6575" s="29">
        <f t="shared" ca="1" si="410"/>
        <v>0</v>
      </c>
      <c r="J6575" s="30">
        <f>Calculator!$G$40</f>
        <v>6.5000000000000002E-2</v>
      </c>
      <c r="K6575" s="29">
        <f ca="1">IF(C6575&gt;=Calculator!$G$27,IF(DAY($C6575)=1,Calculator!$G$34/2,IF(DAY($C6575)=15,Calculator!$G$34/2,0)),0)</f>
        <v>0</v>
      </c>
      <c r="L6575" s="29">
        <f ca="1">IF(DAY($C6575)=28,IF(H6575=0,0,Calculator!$G$35),0)</f>
        <v>0</v>
      </c>
      <c r="M6575" s="29">
        <f ca="1">IF(I6575&gt;0,IF(DAY($C6575)=1,SUM(INDIRECT("I"&amp;(ROW(C6574)-DAY(C6574))):I6574),0),0)</f>
        <v>0</v>
      </c>
      <c r="N6575" s="29">
        <f ca="1">IF(C6575&lt;Calculator!$G$27,0,IF(C6575=Calculator!$G$27,Calculator!$G$39,IF(H6575-K6575&lt;=0,IF(D6575&gt;Calculator!$G$39,IF(H6575-K6575+E6575+L6575+M6575+Calculator!$G$39&gt;Calculator!$G$39,Calculator!$G$39-(H6575+E6575+L6575+M6575-K6575),Calculator!$G$39),D6575),0)))</f>
        <v>0</v>
      </c>
    </row>
    <row r="6576" spans="1:14" ht="15.75" thickBot="1">
      <c r="A6576" s="33" t="str">
        <f ca="1">IF(C6576=Calculator!$H$27,"F",IF(Daily!D6576+Daily!H6576=0,IF(D6575+H6575&gt;0,"L",""),""))</f>
        <v/>
      </c>
      <c r="B6576" s="34">
        <v>6575</v>
      </c>
      <c r="C6576" s="19">
        <f t="shared" ca="1" si="409"/>
        <v>52505</v>
      </c>
      <c r="D6576" s="29">
        <f t="shared" ca="1" si="411"/>
        <v>0</v>
      </c>
      <c r="E6576" s="29">
        <f ca="1">IF(C6576&lt;Calculator!$D$26,0,IF(DAY($C6576)=1,IF(D6576-Calculator!$G$24&gt;0,Calculator!$G$24,D6576),0))</f>
        <v>0</v>
      </c>
      <c r="F6576" s="29">
        <f ca="1">IF(E6576&gt;0,D6576*Calculator!$G$22/12,0)</f>
        <v>0</v>
      </c>
      <c r="G6576" s="29">
        <f ca="1">IF(E6576&gt;0,(IFERROR(-PMT(Calculator!$G$22/12,Calculator!$G$23*12,Calculator!$G$20),0))-F6576,0)</f>
        <v>0</v>
      </c>
      <c r="H6576" s="29">
        <f t="shared" ca="1" si="412"/>
        <v>0</v>
      </c>
      <c r="I6576" s="29">
        <f t="shared" ca="1" si="410"/>
        <v>0</v>
      </c>
      <c r="J6576" s="30">
        <f>Calculator!$G$40</f>
        <v>6.5000000000000002E-2</v>
      </c>
      <c r="K6576" s="29">
        <f ca="1">IF(C6576&gt;=Calculator!$G$27,IF(DAY($C6576)=1,Calculator!$G$34/2,IF(DAY($C6576)=15,Calculator!$G$34/2,0)),0)</f>
        <v>4500</v>
      </c>
      <c r="L6576" s="29">
        <f ca="1">IF(DAY($C6576)=28,IF(H6576=0,0,Calculator!$G$35),0)</f>
        <v>0</v>
      </c>
      <c r="M6576" s="29">
        <f ca="1">IF(I6576&gt;0,IF(DAY($C6576)=1,SUM(INDIRECT("I"&amp;(ROW(C6575)-DAY(C6575))):I6575),0),0)</f>
        <v>0</v>
      </c>
      <c r="N6576" s="29">
        <f ca="1">IF(C6576&lt;Calculator!$G$27,0,IF(C6576=Calculator!$G$27,Calculator!$G$39,IF(H6576-K6576&lt;=0,IF(D6576&gt;Calculator!$G$39,IF(H6576-K6576+E6576+L6576+M6576+Calculator!$G$39&gt;Calculator!$G$39,Calculator!$G$39-(H6576+E6576+L6576+M6576-K6576),Calculator!$G$39),D6576),0)))</f>
        <v>0</v>
      </c>
    </row>
    <row r="6577" spans="1:14" ht="15.75" thickBot="1">
      <c r="A6577" s="33" t="str">
        <f ca="1">IF(C6577=Calculator!$H$27,"F",IF(Daily!D6577+Daily!H6577=0,IF(D6576+H6576&gt;0,"L",""),""))</f>
        <v/>
      </c>
      <c r="B6577" s="34">
        <v>6576</v>
      </c>
      <c r="C6577" s="19">
        <f t="shared" ca="1" si="409"/>
        <v>52506</v>
      </c>
      <c r="D6577" s="29">
        <f t="shared" ca="1" si="411"/>
        <v>0</v>
      </c>
      <c r="E6577" s="29">
        <f ca="1">IF(C6577&lt;Calculator!$D$26,0,IF(DAY($C6577)=1,IF(D6577-Calculator!$G$24&gt;0,Calculator!$G$24,D6577),0))</f>
        <v>0</v>
      </c>
      <c r="F6577" s="29">
        <f ca="1">IF(E6577&gt;0,D6577*Calculator!$G$22/12,0)</f>
        <v>0</v>
      </c>
      <c r="G6577" s="29">
        <f ca="1">IF(E6577&gt;0,(IFERROR(-PMT(Calculator!$G$22/12,Calculator!$G$23*12,Calculator!$G$20),0))-F6577,0)</f>
        <v>0</v>
      </c>
      <c r="H6577" s="29">
        <f t="shared" ca="1" si="412"/>
        <v>0</v>
      </c>
      <c r="I6577" s="29">
        <f t="shared" ca="1" si="410"/>
        <v>0</v>
      </c>
      <c r="J6577" s="30">
        <f>Calculator!$G$40</f>
        <v>6.5000000000000002E-2</v>
      </c>
      <c r="K6577" s="29">
        <f ca="1">IF(C6577&gt;=Calculator!$G$27,IF(DAY($C6577)=1,Calculator!$G$34/2,IF(DAY($C6577)=15,Calculator!$G$34/2,0)),0)</f>
        <v>0</v>
      </c>
      <c r="L6577" s="29">
        <f ca="1">IF(DAY($C6577)=28,IF(H6577=0,0,Calculator!$G$35),0)</f>
        <v>0</v>
      </c>
      <c r="M6577" s="29">
        <f ca="1">IF(I6577&gt;0,IF(DAY($C6577)=1,SUM(INDIRECT("I"&amp;(ROW(C6576)-DAY(C6576))):I6576),0),0)</f>
        <v>0</v>
      </c>
      <c r="N6577" s="29">
        <f ca="1">IF(C6577&lt;Calculator!$G$27,0,IF(C6577=Calculator!$G$27,Calculator!$G$39,IF(H6577-K6577&lt;=0,IF(D6577&gt;Calculator!$G$39,IF(H6577-K6577+E6577+L6577+M6577+Calculator!$G$39&gt;Calculator!$G$39,Calculator!$G$39-(H6577+E6577+L6577+M6577-K6577),Calculator!$G$39),D6577),0)))</f>
        <v>0</v>
      </c>
    </row>
    <row r="6578" spans="1:14" ht="15.75" thickBot="1">
      <c r="A6578" s="33" t="str">
        <f ca="1">IF(C6578=Calculator!$H$27,"F",IF(Daily!D6578+Daily!H6578=0,IF(D6577+H6577&gt;0,"L",""),""))</f>
        <v/>
      </c>
      <c r="B6578" s="34">
        <v>6577</v>
      </c>
      <c r="C6578" s="19">
        <f t="shared" ca="1" si="409"/>
        <v>52507</v>
      </c>
      <c r="D6578" s="29">
        <f t="shared" ca="1" si="411"/>
        <v>0</v>
      </c>
      <c r="E6578" s="29">
        <f ca="1">IF(C6578&lt;Calculator!$D$26,0,IF(DAY($C6578)=1,IF(D6578-Calculator!$G$24&gt;0,Calculator!$G$24,D6578),0))</f>
        <v>0</v>
      </c>
      <c r="F6578" s="29">
        <f ca="1">IF(E6578&gt;0,D6578*Calculator!$G$22/12,0)</f>
        <v>0</v>
      </c>
      <c r="G6578" s="29">
        <f ca="1">IF(E6578&gt;0,(IFERROR(-PMT(Calculator!$G$22/12,Calculator!$G$23*12,Calculator!$G$20),0))-F6578,0)</f>
        <v>0</v>
      </c>
      <c r="H6578" s="29">
        <f t="shared" ca="1" si="412"/>
        <v>0</v>
      </c>
      <c r="I6578" s="29">
        <f t="shared" ca="1" si="410"/>
        <v>0</v>
      </c>
      <c r="J6578" s="30">
        <f>Calculator!$G$40</f>
        <v>6.5000000000000002E-2</v>
      </c>
      <c r="K6578" s="29">
        <f ca="1">IF(C6578&gt;=Calculator!$G$27,IF(DAY($C6578)=1,Calculator!$G$34/2,IF(DAY($C6578)=15,Calculator!$G$34/2,0)),0)</f>
        <v>0</v>
      </c>
      <c r="L6578" s="29">
        <f ca="1">IF(DAY($C6578)=28,IF(H6578=0,0,Calculator!$G$35),0)</f>
        <v>0</v>
      </c>
      <c r="M6578" s="29">
        <f ca="1">IF(I6578&gt;0,IF(DAY($C6578)=1,SUM(INDIRECT("I"&amp;(ROW(C6577)-DAY(C6577))):I6577),0),0)</f>
        <v>0</v>
      </c>
      <c r="N6578" s="29">
        <f ca="1">IF(C6578&lt;Calculator!$G$27,0,IF(C6578=Calculator!$G$27,Calculator!$G$39,IF(H6578-K6578&lt;=0,IF(D6578&gt;Calculator!$G$39,IF(H6578-K6578+E6578+L6578+M6578+Calculator!$G$39&gt;Calculator!$G$39,Calculator!$G$39-(H6578+E6578+L6578+M6578-K6578),Calculator!$G$39),D6578),0)))</f>
        <v>0</v>
      </c>
    </row>
    <row r="6579" spans="1:14" ht="15.75" thickBot="1">
      <c r="A6579" s="33" t="str">
        <f ca="1">IF(C6579=Calculator!$H$27,"F",IF(Daily!D6579+Daily!H6579=0,IF(D6578+H6578&gt;0,"L",""),""))</f>
        <v/>
      </c>
      <c r="B6579" s="34">
        <v>6578</v>
      </c>
      <c r="C6579" s="19">
        <f t="shared" ca="1" si="409"/>
        <v>52508</v>
      </c>
      <c r="D6579" s="29">
        <f t="shared" ca="1" si="411"/>
        <v>0</v>
      </c>
      <c r="E6579" s="29">
        <f ca="1">IF(C6579&lt;Calculator!$D$26,0,IF(DAY($C6579)=1,IF(D6579-Calculator!$G$24&gt;0,Calculator!$G$24,D6579),0))</f>
        <v>0</v>
      </c>
      <c r="F6579" s="29">
        <f ca="1">IF(E6579&gt;0,D6579*Calculator!$G$22/12,0)</f>
        <v>0</v>
      </c>
      <c r="G6579" s="29">
        <f ca="1">IF(E6579&gt;0,(IFERROR(-PMT(Calculator!$G$22/12,Calculator!$G$23*12,Calculator!$G$20),0))-F6579,0)</f>
        <v>0</v>
      </c>
      <c r="H6579" s="29">
        <f t="shared" ca="1" si="412"/>
        <v>0</v>
      </c>
      <c r="I6579" s="29">
        <f t="shared" ca="1" si="410"/>
        <v>0</v>
      </c>
      <c r="J6579" s="30">
        <f>Calculator!$G$40</f>
        <v>6.5000000000000002E-2</v>
      </c>
      <c r="K6579" s="29">
        <f ca="1">IF(C6579&gt;=Calculator!$G$27,IF(DAY($C6579)=1,Calculator!$G$34/2,IF(DAY($C6579)=15,Calculator!$G$34/2,0)),0)</f>
        <v>0</v>
      </c>
      <c r="L6579" s="29">
        <f ca="1">IF(DAY($C6579)=28,IF(H6579=0,0,Calculator!$G$35),0)</f>
        <v>0</v>
      </c>
      <c r="M6579" s="29">
        <f ca="1">IF(I6579&gt;0,IF(DAY($C6579)=1,SUM(INDIRECT("I"&amp;(ROW(C6578)-DAY(C6578))):I6578),0),0)</f>
        <v>0</v>
      </c>
      <c r="N6579" s="29">
        <f ca="1">IF(C6579&lt;Calculator!$G$27,0,IF(C6579=Calculator!$G$27,Calculator!$G$39,IF(H6579-K6579&lt;=0,IF(D6579&gt;Calculator!$G$39,IF(H6579-K6579+E6579+L6579+M6579+Calculator!$G$39&gt;Calculator!$G$39,Calculator!$G$39-(H6579+E6579+L6579+M6579-K6579),Calculator!$G$39),D6579),0)))</f>
        <v>0</v>
      </c>
    </row>
    <row r="6580" spans="1:14" ht="15.75" thickBot="1">
      <c r="A6580" s="33" t="str">
        <f ca="1">IF(C6580=Calculator!$H$27,"F",IF(Daily!D6580+Daily!H6580=0,IF(D6579+H6579&gt;0,"L",""),""))</f>
        <v/>
      </c>
      <c r="B6580" s="34">
        <v>6579</v>
      </c>
      <c r="C6580" s="19">
        <f t="shared" ca="1" si="409"/>
        <v>52509</v>
      </c>
      <c r="D6580" s="29">
        <f t="shared" ca="1" si="411"/>
        <v>0</v>
      </c>
      <c r="E6580" s="29">
        <f ca="1">IF(C6580&lt;Calculator!$D$26,0,IF(DAY($C6580)=1,IF(D6580-Calculator!$G$24&gt;0,Calculator!$G$24,D6580),0))</f>
        <v>0</v>
      </c>
      <c r="F6580" s="29">
        <f ca="1">IF(E6580&gt;0,D6580*Calculator!$G$22/12,0)</f>
        <v>0</v>
      </c>
      <c r="G6580" s="29">
        <f ca="1">IF(E6580&gt;0,(IFERROR(-PMT(Calculator!$G$22/12,Calculator!$G$23*12,Calculator!$G$20),0))-F6580,0)</f>
        <v>0</v>
      </c>
      <c r="H6580" s="29">
        <f t="shared" ca="1" si="412"/>
        <v>0</v>
      </c>
      <c r="I6580" s="29">
        <f t="shared" ca="1" si="410"/>
        <v>0</v>
      </c>
      <c r="J6580" s="30">
        <f>Calculator!$G$40</f>
        <v>6.5000000000000002E-2</v>
      </c>
      <c r="K6580" s="29">
        <f ca="1">IF(C6580&gt;=Calculator!$G$27,IF(DAY($C6580)=1,Calculator!$G$34/2,IF(DAY($C6580)=15,Calculator!$G$34/2,0)),0)</f>
        <v>0</v>
      </c>
      <c r="L6580" s="29">
        <f ca="1">IF(DAY($C6580)=28,IF(H6580=0,0,Calculator!$G$35),0)</f>
        <v>0</v>
      </c>
      <c r="M6580" s="29">
        <f ca="1">IF(I6580&gt;0,IF(DAY($C6580)=1,SUM(INDIRECT("I"&amp;(ROW(C6579)-DAY(C6579))):I6579),0),0)</f>
        <v>0</v>
      </c>
      <c r="N6580" s="29">
        <f ca="1">IF(C6580&lt;Calculator!$G$27,0,IF(C6580=Calculator!$G$27,Calculator!$G$39,IF(H6580-K6580&lt;=0,IF(D6580&gt;Calculator!$G$39,IF(H6580-K6580+E6580+L6580+M6580+Calculator!$G$39&gt;Calculator!$G$39,Calculator!$G$39-(H6580+E6580+L6580+M6580-K6580),Calculator!$G$39),D6580),0)))</f>
        <v>0</v>
      </c>
    </row>
    <row r="6581" spans="1:14" ht="15.75" thickBot="1">
      <c r="A6581" s="33" t="str">
        <f ca="1">IF(C6581=Calculator!$H$27,"F",IF(Daily!D6581+Daily!H6581=0,IF(D6580+H6580&gt;0,"L",""),""))</f>
        <v/>
      </c>
      <c r="B6581" s="34">
        <v>6580</v>
      </c>
      <c r="C6581" s="19">
        <f t="shared" ca="1" si="409"/>
        <v>52510</v>
      </c>
      <c r="D6581" s="29">
        <f t="shared" ca="1" si="411"/>
        <v>0</v>
      </c>
      <c r="E6581" s="29">
        <f ca="1">IF(C6581&lt;Calculator!$D$26,0,IF(DAY($C6581)=1,IF(D6581-Calculator!$G$24&gt;0,Calculator!$G$24,D6581),0))</f>
        <v>0</v>
      </c>
      <c r="F6581" s="29">
        <f ca="1">IF(E6581&gt;0,D6581*Calculator!$G$22/12,0)</f>
        <v>0</v>
      </c>
      <c r="G6581" s="29">
        <f ca="1">IF(E6581&gt;0,(IFERROR(-PMT(Calculator!$G$22/12,Calculator!$G$23*12,Calculator!$G$20),0))-F6581,0)</f>
        <v>0</v>
      </c>
      <c r="H6581" s="29">
        <f t="shared" ca="1" si="412"/>
        <v>0</v>
      </c>
      <c r="I6581" s="29">
        <f t="shared" ca="1" si="410"/>
        <v>0</v>
      </c>
      <c r="J6581" s="30">
        <f>Calculator!$G$40</f>
        <v>6.5000000000000002E-2</v>
      </c>
      <c r="K6581" s="29">
        <f ca="1">IF(C6581&gt;=Calculator!$G$27,IF(DAY($C6581)=1,Calculator!$G$34/2,IF(DAY($C6581)=15,Calculator!$G$34/2,0)),0)</f>
        <v>0</v>
      </c>
      <c r="L6581" s="29">
        <f ca="1">IF(DAY($C6581)=28,IF(H6581=0,0,Calculator!$G$35),0)</f>
        <v>0</v>
      </c>
      <c r="M6581" s="29">
        <f ca="1">IF(I6581&gt;0,IF(DAY($C6581)=1,SUM(INDIRECT("I"&amp;(ROW(C6580)-DAY(C6580))):I6580),0),0)</f>
        <v>0</v>
      </c>
      <c r="N6581" s="29">
        <f ca="1">IF(C6581&lt;Calculator!$G$27,0,IF(C6581=Calculator!$G$27,Calculator!$G$39,IF(H6581-K6581&lt;=0,IF(D6581&gt;Calculator!$G$39,IF(H6581-K6581+E6581+L6581+M6581+Calculator!$G$39&gt;Calculator!$G$39,Calculator!$G$39-(H6581+E6581+L6581+M6581-K6581),Calculator!$G$39),D6581),0)))</f>
        <v>0</v>
      </c>
    </row>
    <row r="6582" spans="1:14" ht="15.75" thickBot="1">
      <c r="A6582" s="33" t="str">
        <f ca="1">IF(C6582=Calculator!$H$27,"F",IF(Daily!D6582+Daily!H6582=0,IF(D6581+H6581&gt;0,"L",""),""))</f>
        <v/>
      </c>
      <c r="B6582" s="34">
        <v>6581</v>
      </c>
      <c r="C6582" s="19">
        <f t="shared" ca="1" si="409"/>
        <v>52511</v>
      </c>
      <c r="D6582" s="29">
        <f t="shared" ca="1" si="411"/>
        <v>0</v>
      </c>
      <c r="E6582" s="29">
        <f ca="1">IF(C6582&lt;Calculator!$D$26,0,IF(DAY($C6582)=1,IF(D6582-Calculator!$G$24&gt;0,Calculator!$G$24,D6582),0))</f>
        <v>0</v>
      </c>
      <c r="F6582" s="29">
        <f ca="1">IF(E6582&gt;0,D6582*Calculator!$G$22/12,0)</f>
        <v>0</v>
      </c>
      <c r="G6582" s="29">
        <f ca="1">IF(E6582&gt;0,(IFERROR(-PMT(Calculator!$G$22/12,Calculator!$G$23*12,Calculator!$G$20),0))-F6582,0)</f>
        <v>0</v>
      </c>
      <c r="H6582" s="29">
        <f t="shared" ca="1" si="412"/>
        <v>0</v>
      </c>
      <c r="I6582" s="29">
        <f t="shared" ca="1" si="410"/>
        <v>0</v>
      </c>
      <c r="J6582" s="30">
        <f>Calculator!$G$40</f>
        <v>6.5000000000000002E-2</v>
      </c>
      <c r="K6582" s="29">
        <f ca="1">IF(C6582&gt;=Calculator!$G$27,IF(DAY($C6582)=1,Calculator!$G$34/2,IF(DAY($C6582)=15,Calculator!$G$34/2,0)),0)</f>
        <v>0</v>
      </c>
      <c r="L6582" s="29">
        <f ca="1">IF(DAY($C6582)=28,IF(H6582=0,0,Calculator!$G$35),0)</f>
        <v>0</v>
      </c>
      <c r="M6582" s="29">
        <f ca="1">IF(I6582&gt;0,IF(DAY($C6582)=1,SUM(INDIRECT("I"&amp;(ROW(C6581)-DAY(C6581))):I6581),0),0)</f>
        <v>0</v>
      </c>
      <c r="N6582" s="29">
        <f ca="1">IF(C6582&lt;Calculator!$G$27,0,IF(C6582=Calculator!$G$27,Calculator!$G$39,IF(H6582-K6582&lt;=0,IF(D6582&gt;Calculator!$G$39,IF(H6582-K6582+E6582+L6582+M6582+Calculator!$G$39&gt;Calculator!$G$39,Calculator!$G$39-(H6582+E6582+L6582+M6582-K6582),Calculator!$G$39),D6582),0)))</f>
        <v>0</v>
      </c>
    </row>
    <row r="6583" spans="1:14" ht="15.75" thickBot="1">
      <c r="A6583" s="33" t="str">
        <f ca="1">IF(C6583=Calculator!$H$27,"F",IF(Daily!D6583+Daily!H6583=0,IF(D6582+H6582&gt;0,"L",""),""))</f>
        <v/>
      </c>
      <c r="B6583" s="34">
        <v>6582</v>
      </c>
      <c r="C6583" s="19">
        <f t="shared" ca="1" si="409"/>
        <v>52512</v>
      </c>
      <c r="D6583" s="29">
        <f t="shared" ca="1" si="411"/>
        <v>0</v>
      </c>
      <c r="E6583" s="29">
        <f ca="1">IF(C6583&lt;Calculator!$D$26,0,IF(DAY($C6583)=1,IF(D6583-Calculator!$G$24&gt;0,Calculator!$G$24,D6583),0))</f>
        <v>0</v>
      </c>
      <c r="F6583" s="29">
        <f ca="1">IF(E6583&gt;0,D6583*Calculator!$G$22/12,0)</f>
        <v>0</v>
      </c>
      <c r="G6583" s="29">
        <f ca="1">IF(E6583&gt;0,(IFERROR(-PMT(Calculator!$G$22/12,Calculator!$G$23*12,Calculator!$G$20),0))-F6583,0)</f>
        <v>0</v>
      </c>
      <c r="H6583" s="29">
        <f t="shared" ca="1" si="412"/>
        <v>0</v>
      </c>
      <c r="I6583" s="29">
        <f t="shared" ca="1" si="410"/>
        <v>0</v>
      </c>
      <c r="J6583" s="30">
        <f>Calculator!$G$40</f>
        <v>6.5000000000000002E-2</v>
      </c>
      <c r="K6583" s="29">
        <f ca="1">IF(C6583&gt;=Calculator!$G$27,IF(DAY($C6583)=1,Calculator!$G$34/2,IF(DAY($C6583)=15,Calculator!$G$34/2,0)),0)</f>
        <v>0</v>
      </c>
      <c r="L6583" s="29">
        <f ca="1">IF(DAY($C6583)=28,IF(H6583=0,0,Calculator!$G$35),0)</f>
        <v>0</v>
      </c>
      <c r="M6583" s="29">
        <f ca="1">IF(I6583&gt;0,IF(DAY($C6583)=1,SUM(INDIRECT("I"&amp;(ROW(C6582)-DAY(C6582))):I6582),0),0)</f>
        <v>0</v>
      </c>
      <c r="N6583" s="29">
        <f ca="1">IF(C6583&lt;Calculator!$G$27,0,IF(C6583=Calculator!$G$27,Calculator!$G$39,IF(H6583-K6583&lt;=0,IF(D6583&gt;Calculator!$G$39,IF(H6583-K6583+E6583+L6583+M6583+Calculator!$G$39&gt;Calculator!$G$39,Calculator!$G$39-(H6583+E6583+L6583+M6583-K6583),Calculator!$G$39),D6583),0)))</f>
        <v>0</v>
      </c>
    </row>
    <row r="6584" spans="1:14" ht="15.75" thickBot="1">
      <c r="A6584" s="33" t="str">
        <f ca="1">IF(C6584=Calculator!$H$27,"F",IF(Daily!D6584+Daily!H6584=0,IF(D6583+H6583&gt;0,"L",""),""))</f>
        <v/>
      </c>
      <c r="B6584" s="34">
        <v>6583</v>
      </c>
      <c r="C6584" s="19">
        <f t="shared" ca="1" si="409"/>
        <v>52513</v>
      </c>
      <c r="D6584" s="29">
        <f t="shared" ca="1" si="411"/>
        <v>0</v>
      </c>
      <c r="E6584" s="29">
        <f ca="1">IF(C6584&lt;Calculator!$D$26,0,IF(DAY($C6584)=1,IF(D6584-Calculator!$G$24&gt;0,Calculator!$G$24,D6584),0))</f>
        <v>0</v>
      </c>
      <c r="F6584" s="29">
        <f ca="1">IF(E6584&gt;0,D6584*Calculator!$G$22/12,0)</f>
        <v>0</v>
      </c>
      <c r="G6584" s="29">
        <f ca="1">IF(E6584&gt;0,(IFERROR(-PMT(Calculator!$G$22/12,Calculator!$G$23*12,Calculator!$G$20),0))-F6584,0)</f>
        <v>0</v>
      </c>
      <c r="H6584" s="29">
        <f t="shared" ca="1" si="412"/>
        <v>0</v>
      </c>
      <c r="I6584" s="29">
        <f t="shared" ca="1" si="410"/>
        <v>0</v>
      </c>
      <c r="J6584" s="30">
        <f>Calculator!$G$40</f>
        <v>6.5000000000000002E-2</v>
      </c>
      <c r="K6584" s="29">
        <f ca="1">IF(C6584&gt;=Calculator!$G$27,IF(DAY($C6584)=1,Calculator!$G$34/2,IF(DAY($C6584)=15,Calculator!$G$34/2,0)),0)</f>
        <v>0</v>
      </c>
      <c r="L6584" s="29">
        <f ca="1">IF(DAY($C6584)=28,IF(H6584=0,0,Calculator!$G$35),0)</f>
        <v>0</v>
      </c>
      <c r="M6584" s="29">
        <f ca="1">IF(I6584&gt;0,IF(DAY($C6584)=1,SUM(INDIRECT("I"&amp;(ROW(C6583)-DAY(C6583))):I6583),0),0)</f>
        <v>0</v>
      </c>
      <c r="N6584" s="29">
        <f ca="1">IF(C6584&lt;Calculator!$G$27,0,IF(C6584=Calculator!$G$27,Calculator!$G$39,IF(H6584-K6584&lt;=0,IF(D6584&gt;Calculator!$G$39,IF(H6584-K6584+E6584+L6584+M6584+Calculator!$G$39&gt;Calculator!$G$39,Calculator!$G$39-(H6584+E6584+L6584+M6584-K6584),Calculator!$G$39),D6584),0)))</f>
        <v>0</v>
      </c>
    </row>
    <row r="6585" spans="1:14" ht="15.75" thickBot="1">
      <c r="A6585" s="33" t="str">
        <f ca="1">IF(C6585=Calculator!$H$27,"F",IF(Daily!D6585+Daily!H6585=0,IF(D6584+H6584&gt;0,"L",""),""))</f>
        <v/>
      </c>
      <c r="B6585" s="34">
        <v>6584</v>
      </c>
      <c r="C6585" s="19">
        <f t="shared" ca="1" si="409"/>
        <v>52514</v>
      </c>
      <c r="D6585" s="29">
        <f t="shared" ca="1" si="411"/>
        <v>0</v>
      </c>
      <c r="E6585" s="29">
        <f ca="1">IF(C6585&lt;Calculator!$D$26,0,IF(DAY($C6585)=1,IF(D6585-Calculator!$G$24&gt;0,Calculator!$G$24,D6585),0))</f>
        <v>0</v>
      </c>
      <c r="F6585" s="29">
        <f ca="1">IF(E6585&gt;0,D6585*Calculator!$G$22/12,0)</f>
        <v>0</v>
      </c>
      <c r="G6585" s="29">
        <f ca="1">IF(E6585&gt;0,(IFERROR(-PMT(Calculator!$G$22/12,Calculator!$G$23*12,Calculator!$G$20),0))-F6585,0)</f>
        <v>0</v>
      </c>
      <c r="H6585" s="29">
        <f t="shared" ca="1" si="412"/>
        <v>0</v>
      </c>
      <c r="I6585" s="29">
        <f t="shared" ca="1" si="410"/>
        <v>0</v>
      </c>
      <c r="J6585" s="30">
        <f>Calculator!$G$40</f>
        <v>6.5000000000000002E-2</v>
      </c>
      <c r="K6585" s="29">
        <f ca="1">IF(C6585&gt;=Calculator!$G$27,IF(DAY($C6585)=1,Calculator!$G$34/2,IF(DAY($C6585)=15,Calculator!$G$34/2,0)),0)</f>
        <v>0</v>
      </c>
      <c r="L6585" s="29">
        <f ca="1">IF(DAY($C6585)=28,IF(H6585=0,0,Calculator!$G$35),0)</f>
        <v>0</v>
      </c>
      <c r="M6585" s="29">
        <f ca="1">IF(I6585&gt;0,IF(DAY($C6585)=1,SUM(INDIRECT("I"&amp;(ROW(C6584)-DAY(C6584))):I6584),0),0)</f>
        <v>0</v>
      </c>
      <c r="N6585" s="29">
        <f ca="1">IF(C6585&lt;Calculator!$G$27,0,IF(C6585=Calculator!$G$27,Calculator!$G$39,IF(H6585-K6585&lt;=0,IF(D6585&gt;Calculator!$G$39,IF(H6585-K6585+E6585+L6585+M6585+Calculator!$G$39&gt;Calculator!$G$39,Calculator!$G$39-(H6585+E6585+L6585+M6585-K6585),Calculator!$G$39),D6585),0)))</f>
        <v>0</v>
      </c>
    </row>
    <row r="6586" spans="1:14" ht="15.75" thickBot="1">
      <c r="A6586" s="33" t="str">
        <f ca="1">IF(C6586=Calculator!$H$27,"F",IF(Daily!D6586+Daily!H6586=0,IF(D6585+H6585&gt;0,"L",""),""))</f>
        <v/>
      </c>
      <c r="B6586" s="34">
        <v>6585</v>
      </c>
      <c r="C6586" s="19">
        <f t="shared" ca="1" si="409"/>
        <v>52515</v>
      </c>
      <c r="D6586" s="29">
        <f t="shared" ca="1" si="411"/>
        <v>0</v>
      </c>
      <c r="E6586" s="29">
        <f ca="1">IF(C6586&lt;Calculator!$D$26,0,IF(DAY($C6586)=1,IF(D6586-Calculator!$G$24&gt;0,Calculator!$G$24,D6586),0))</f>
        <v>0</v>
      </c>
      <c r="F6586" s="29">
        <f ca="1">IF(E6586&gt;0,D6586*Calculator!$G$22/12,0)</f>
        <v>0</v>
      </c>
      <c r="G6586" s="29">
        <f ca="1">IF(E6586&gt;0,(IFERROR(-PMT(Calculator!$G$22/12,Calculator!$G$23*12,Calculator!$G$20),0))-F6586,0)</f>
        <v>0</v>
      </c>
      <c r="H6586" s="29">
        <f t="shared" ca="1" si="412"/>
        <v>0</v>
      </c>
      <c r="I6586" s="29">
        <f t="shared" ca="1" si="410"/>
        <v>0</v>
      </c>
      <c r="J6586" s="30">
        <f>Calculator!$G$40</f>
        <v>6.5000000000000002E-2</v>
      </c>
      <c r="K6586" s="29">
        <f ca="1">IF(C6586&gt;=Calculator!$G$27,IF(DAY($C6586)=1,Calculator!$G$34/2,IF(DAY($C6586)=15,Calculator!$G$34/2,0)),0)</f>
        <v>0</v>
      </c>
      <c r="L6586" s="29">
        <f ca="1">IF(DAY($C6586)=28,IF(H6586=0,0,Calculator!$G$35),0)</f>
        <v>0</v>
      </c>
      <c r="M6586" s="29">
        <f ca="1">IF(I6586&gt;0,IF(DAY($C6586)=1,SUM(INDIRECT("I"&amp;(ROW(C6585)-DAY(C6585))):I6585),0),0)</f>
        <v>0</v>
      </c>
      <c r="N6586" s="29">
        <f ca="1">IF(C6586&lt;Calculator!$G$27,0,IF(C6586=Calculator!$G$27,Calculator!$G$39,IF(H6586-K6586&lt;=0,IF(D6586&gt;Calculator!$G$39,IF(H6586-K6586+E6586+L6586+M6586+Calculator!$G$39&gt;Calculator!$G$39,Calculator!$G$39-(H6586+E6586+L6586+M6586-K6586),Calculator!$G$39),D6586),0)))</f>
        <v>0</v>
      </c>
    </row>
    <row r="6587" spans="1:14" ht="15.75" thickBot="1">
      <c r="A6587" s="33" t="str">
        <f ca="1">IF(C6587=Calculator!$H$27,"F",IF(Daily!D6587+Daily!H6587=0,IF(D6586+H6586&gt;0,"L",""),""))</f>
        <v/>
      </c>
      <c r="B6587" s="34">
        <v>6586</v>
      </c>
      <c r="C6587" s="19">
        <f t="shared" ca="1" si="409"/>
        <v>52516</v>
      </c>
      <c r="D6587" s="29">
        <f t="shared" ca="1" si="411"/>
        <v>0</v>
      </c>
      <c r="E6587" s="29">
        <f ca="1">IF(C6587&lt;Calculator!$D$26,0,IF(DAY($C6587)=1,IF(D6587-Calculator!$G$24&gt;0,Calculator!$G$24,D6587),0))</f>
        <v>0</v>
      </c>
      <c r="F6587" s="29">
        <f ca="1">IF(E6587&gt;0,D6587*Calculator!$G$22/12,0)</f>
        <v>0</v>
      </c>
      <c r="G6587" s="29">
        <f ca="1">IF(E6587&gt;0,(IFERROR(-PMT(Calculator!$G$22/12,Calculator!$G$23*12,Calculator!$G$20),0))-F6587,0)</f>
        <v>0</v>
      </c>
      <c r="H6587" s="29">
        <f t="shared" ca="1" si="412"/>
        <v>0</v>
      </c>
      <c r="I6587" s="29">
        <f t="shared" ca="1" si="410"/>
        <v>0</v>
      </c>
      <c r="J6587" s="30">
        <f>Calculator!$G$40</f>
        <v>6.5000000000000002E-2</v>
      </c>
      <c r="K6587" s="29">
        <f ca="1">IF(C6587&gt;=Calculator!$G$27,IF(DAY($C6587)=1,Calculator!$G$34/2,IF(DAY($C6587)=15,Calculator!$G$34/2,0)),0)</f>
        <v>0</v>
      </c>
      <c r="L6587" s="29">
        <f ca="1">IF(DAY($C6587)=28,IF(H6587=0,0,Calculator!$G$35),0)</f>
        <v>0</v>
      </c>
      <c r="M6587" s="29">
        <f ca="1">IF(I6587&gt;0,IF(DAY($C6587)=1,SUM(INDIRECT("I"&amp;(ROW(C6586)-DAY(C6586))):I6586),0),0)</f>
        <v>0</v>
      </c>
      <c r="N6587" s="29">
        <f ca="1">IF(C6587&lt;Calculator!$G$27,0,IF(C6587=Calculator!$G$27,Calculator!$G$39,IF(H6587-K6587&lt;=0,IF(D6587&gt;Calculator!$G$39,IF(H6587-K6587+E6587+L6587+M6587+Calculator!$G$39&gt;Calculator!$G$39,Calculator!$G$39-(H6587+E6587+L6587+M6587-K6587),Calculator!$G$39),D6587),0)))</f>
        <v>0</v>
      </c>
    </row>
    <row r="6588" spans="1:14" ht="15.75" thickBot="1">
      <c r="A6588" s="33" t="str">
        <f ca="1">IF(C6588=Calculator!$H$27,"F",IF(Daily!D6588+Daily!H6588=0,IF(D6587+H6587&gt;0,"L",""),""))</f>
        <v/>
      </c>
      <c r="B6588" s="34">
        <v>6587</v>
      </c>
      <c r="C6588" s="19">
        <f t="shared" ca="1" si="409"/>
        <v>52517</v>
      </c>
      <c r="D6588" s="29">
        <f t="shared" ca="1" si="411"/>
        <v>0</v>
      </c>
      <c r="E6588" s="29">
        <f ca="1">IF(C6588&lt;Calculator!$D$26,0,IF(DAY($C6588)=1,IF(D6588-Calculator!$G$24&gt;0,Calculator!$G$24,D6588),0))</f>
        <v>0</v>
      </c>
      <c r="F6588" s="29">
        <f ca="1">IF(E6588&gt;0,D6588*Calculator!$G$22/12,0)</f>
        <v>0</v>
      </c>
      <c r="G6588" s="29">
        <f ca="1">IF(E6588&gt;0,(IFERROR(-PMT(Calculator!$G$22/12,Calculator!$G$23*12,Calculator!$G$20),0))-F6588,0)</f>
        <v>0</v>
      </c>
      <c r="H6588" s="29">
        <f t="shared" ca="1" si="412"/>
        <v>0</v>
      </c>
      <c r="I6588" s="29">
        <f t="shared" ca="1" si="410"/>
        <v>0</v>
      </c>
      <c r="J6588" s="30">
        <f>Calculator!$G$40</f>
        <v>6.5000000000000002E-2</v>
      </c>
      <c r="K6588" s="29">
        <f ca="1">IF(C6588&gt;=Calculator!$G$27,IF(DAY($C6588)=1,Calculator!$G$34/2,IF(DAY($C6588)=15,Calculator!$G$34/2,0)),0)</f>
        <v>0</v>
      </c>
      <c r="L6588" s="29">
        <f ca="1">IF(DAY($C6588)=28,IF(H6588=0,0,Calculator!$G$35),0)</f>
        <v>0</v>
      </c>
      <c r="M6588" s="29">
        <f ca="1">IF(I6588&gt;0,IF(DAY($C6588)=1,SUM(INDIRECT("I"&amp;(ROW(C6587)-DAY(C6587))):I6587),0),0)</f>
        <v>0</v>
      </c>
      <c r="N6588" s="29">
        <f ca="1">IF(C6588&lt;Calculator!$G$27,0,IF(C6588=Calculator!$G$27,Calculator!$G$39,IF(H6588-K6588&lt;=0,IF(D6588&gt;Calculator!$G$39,IF(H6588-K6588+E6588+L6588+M6588+Calculator!$G$39&gt;Calculator!$G$39,Calculator!$G$39-(H6588+E6588+L6588+M6588-K6588),Calculator!$G$39),D6588),0)))</f>
        <v>0</v>
      </c>
    </row>
    <row r="6589" spans="1:14" ht="15.75" thickBot="1">
      <c r="A6589" s="33" t="str">
        <f ca="1">IF(C6589=Calculator!$H$27,"F",IF(Daily!D6589+Daily!H6589=0,IF(D6588+H6588&gt;0,"L",""),""))</f>
        <v/>
      </c>
      <c r="B6589" s="34">
        <v>6588</v>
      </c>
      <c r="C6589" s="19">
        <f t="shared" ca="1" si="409"/>
        <v>52518</v>
      </c>
      <c r="D6589" s="29">
        <f t="shared" ca="1" si="411"/>
        <v>0</v>
      </c>
      <c r="E6589" s="29">
        <f ca="1">IF(C6589&lt;Calculator!$D$26,0,IF(DAY($C6589)=1,IF(D6589-Calculator!$G$24&gt;0,Calculator!$G$24,D6589),0))</f>
        <v>0</v>
      </c>
      <c r="F6589" s="29">
        <f ca="1">IF(E6589&gt;0,D6589*Calculator!$G$22/12,0)</f>
        <v>0</v>
      </c>
      <c r="G6589" s="29">
        <f ca="1">IF(E6589&gt;0,(IFERROR(-PMT(Calculator!$G$22/12,Calculator!$G$23*12,Calculator!$G$20),0))-F6589,0)</f>
        <v>0</v>
      </c>
      <c r="H6589" s="29">
        <f t="shared" ca="1" si="412"/>
        <v>0</v>
      </c>
      <c r="I6589" s="29">
        <f t="shared" ca="1" si="410"/>
        <v>0</v>
      </c>
      <c r="J6589" s="30">
        <f>Calculator!$G$40</f>
        <v>6.5000000000000002E-2</v>
      </c>
      <c r="K6589" s="29">
        <f ca="1">IF(C6589&gt;=Calculator!$G$27,IF(DAY($C6589)=1,Calculator!$G$34/2,IF(DAY($C6589)=15,Calculator!$G$34/2,0)),0)</f>
        <v>0</v>
      </c>
      <c r="L6589" s="29">
        <f ca="1">IF(DAY($C6589)=28,IF(H6589=0,0,Calculator!$G$35),0)</f>
        <v>0</v>
      </c>
      <c r="M6589" s="29">
        <f ca="1">IF(I6589&gt;0,IF(DAY($C6589)=1,SUM(INDIRECT("I"&amp;(ROW(C6588)-DAY(C6588))):I6588),0),0)</f>
        <v>0</v>
      </c>
      <c r="N6589" s="29">
        <f ca="1">IF(C6589&lt;Calculator!$G$27,0,IF(C6589=Calculator!$G$27,Calculator!$G$39,IF(H6589-K6589&lt;=0,IF(D6589&gt;Calculator!$G$39,IF(H6589-K6589+E6589+L6589+M6589+Calculator!$G$39&gt;Calculator!$G$39,Calculator!$G$39-(H6589+E6589+L6589+M6589-K6589),Calculator!$G$39),D6589),0)))</f>
        <v>0</v>
      </c>
    </row>
    <row r="6590" spans="1:14" ht="15.75" thickBot="1">
      <c r="A6590" s="33" t="str">
        <f ca="1">IF(C6590=Calculator!$H$27,"F",IF(Daily!D6590+Daily!H6590=0,IF(D6589+H6589&gt;0,"L",""),""))</f>
        <v/>
      </c>
      <c r="B6590" s="34">
        <v>6589</v>
      </c>
      <c r="C6590" s="19">
        <f t="shared" ca="1" si="409"/>
        <v>52519</v>
      </c>
      <c r="D6590" s="29">
        <f t="shared" ca="1" si="411"/>
        <v>0</v>
      </c>
      <c r="E6590" s="29">
        <f ca="1">IF(C6590&lt;Calculator!$D$26,0,IF(DAY($C6590)=1,IF(D6590-Calculator!$G$24&gt;0,Calculator!$G$24,D6590),0))</f>
        <v>0</v>
      </c>
      <c r="F6590" s="29">
        <f ca="1">IF(E6590&gt;0,D6590*Calculator!$G$22/12,0)</f>
        <v>0</v>
      </c>
      <c r="G6590" s="29">
        <f ca="1">IF(E6590&gt;0,(IFERROR(-PMT(Calculator!$G$22/12,Calculator!$G$23*12,Calculator!$G$20),0))-F6590,0)</f>
        <v>0</v>
      </c>
      <c r="H6590" s="29">
        <f t="shared" ca="1" si="412"/>
        <v>0</v>
      </c>
      <c r="I6590" s="29">
        <f t="shared" ca="1" si="410"/>
        <v>0</v>
      </c>
      <c r="J6590" s="30">
        <f>Calculator!$G$40</f>
        <v>6.5000000000000002E-2</v>
      </c>
      <c r="K6590" s="29">
        <f ca="1">IF(C6590&gt;=Calculator!$G$27,IF(DAY($C6590)=1,Calculator!$G$34/2,IF(DAY($C6590)=15,Calculator!$G$34/2,0)),0)</f>
        <v>4500</v>
      </c>
      <c r="L6590" s="29">
        <f ca="1">IF(DAY($C6590)=28,IF(H6590=0,0,Calculator!$G$35),0)</f>
        <v>0</v>
      </c>
      <c r="M6590" s="29">
        <f ca="1">IF(I6590&gt;0,IF(DAY($C6590)=1,SUM(INDIRECT("I"&amp;(ROW(C6589)-DAY(C6589))):I6589),0),0)</f>
        <v>0</v>
      </c>
      <c r="N6590" s="29">
        <f ca="1">IF(C6590&lt;Calculator!$G$27,0,IF(C6590=Calculator!$G$27,Calculator!$G$39,IF(H6590-K6590&lt;=0,IF(D6590&gt;Calculator!$G$39,IF(H6590-K6590+E6590+L6590+M6590+Calculator!$G$39&gt;Calculator!$G$39,Calculator!$G$39-(H6590+E6590+L6590+M6590-K6590),Calculator!$G$39),D6590),0)))</f>
        <v>0</v>
      </c>
    </row>
    <row r="6591" spans="1:14" ht="15.75" thickBot="1">
      <c r="A6591" s="33" t="str">
        <f ca="1">IF(C6591=Calculator!$H$27,"F",IF(Daily!D6591+Daily!H6591=0,IF(D6590+H6590&gt;0,"L",""),""))</f>
        <v/>
      </c>
      <c r="B6591" s="34">
        <v>6590</v>
      </c>
      <c r="C6591" s="19">
        <f t="shared" ca="1" si="409"/>
        <v>52520</v>
      </c>
      <c r="D6591" s="29">
        <f t="shared" ca="1" si="411"/>
        <v>0</v>
      </c>
      <c r="E6591" s="29">
        <f ca="1">IF(C6591&lt;Calculator!$D$26,0,IF(DAY($C6591)=1,IF(D6591-Calculator!$G$24&gt;0,Calculator!$G$24,D6591),0))</f>
        <v>0</v>
      </c>
      <c r="F6591" s="29">
        <f ca="1">IF(E6591&gt;0,D6591*Calculator!$G$22/12,0)</f>
        <v>0</v>
      </c>
      <c r="G6591" s="29">
        <f ca="1">IF(E6591&gt;0,(IFERROR(-PMT(Calculator!$G$22/12,Calculator!$G$23*12,Calculator!$G$20),0))-F6591,0)</f>
        <v>0</v>
      </c>
      <c r="H6591" s="29">
        <f t="shared" ca="1" si="412"/>
        <v>0</v>
      </c>
      <c r="I6591" s="29">
        <f t="shared" ca="1" si="410"/>
        <v>0</v>
      </c>
      <c r="J6591" s="30">
        <f>Calculator!$G$40</f>
        <v>6.5000000000000002E-2</v>
      </c>
      <c r="K6591" s="29">
        <f ca="1">IF(C6591&gt;=Calculator!$G$27,IF(DAY($C6591)=1,Calculator!$G$34/2,IF(DAY($C6591)=15,Calculator!$G$34/2,0)),0)</f>
        <v>0</v>
      </c>
      <c r="L6591" s="29">
        <f ca="1">IF(DAY($C6591)=28,IF(H6591=0,0,Calculator!$G$35),0)</f>
        <v>0</v>
      </c>
      <c r="M6591" s="29">
        <f ca="1">IF(I6591&gt;0,IF(DAY($C6591)=1,SUM(INDIRECT("I"&amp;(ROW(C6590)-DAY(C6590))):I6590),0),0)</f>
        <v>0</v>
      </c>
      <c r="N6591" s="29">
        <f ca="1">IF(C6591&lt;Calculator!$G$27,0,IF(C6591=Calculator!$G$27,Calculator!$G$39,IF(H6591-K6591&lt;=0,IF(D6591&gt;Calculator!$G$39,IF(H6591-K6591+E6591+L6591+M6591+Calculator!$G$39&gt;Calculator!$G$39,Calculator!$G$39-(H6591+E6591+L6591+M6591-K6591),Calculator!$G$39),D6591),0)))</f>
        <v>0</v>
      </c>
    </row>
    <row r="6592" spans="1:14" ht="15.75" thickBot="1">
      <c r="A6592" s="33" t="str">
        <f ca="1">IF(C6592=Calculator!$H$27,"F",IF(Daily!D6592+Daily!H6592=0,IF(D6591+H6591&gt;0,"L",""),""))</f>
        <v/>
      </c>
      <c r="B6592" s="34">
        <v>6591</v>
      </c>
      <c r="C6592" s="19">
        <f t="shared" ca="1" si="409"/>
        <v>52521</v>
      </c>
      <c r="D6592" s="29">
        <f t="shared" ca="1" si="411"/>
        <v>0</v>
      </c>
      <c r="E6592" s="29">
        <f ca="1">IF(C6592&lt;Calculator!$D$26,0,IF(DAY($C6592)=1,IF(D6592-Calculator!$G$24&gt;0,Calculator!$G$24,D6592),0))</f>
        <v>0</v>
      </c>
      <c r="F6592" s="29">
        <f ca="1">IF(E6592&gt;0,D6592*Calculator!$G$22/12,0)</f>
        <v>0</v>
      </c>
      <c r="G6592" s="29">
        <f ca="1">IF(E6592&gt;0,(IFERROR(-PMT(Calculator!$G$22/12,Calculator!$G$23*12,Calculator!$G$20),0))-F6592,0)</f>
        <v>0</v>
      </c>
      <c r="H6592" s="29">
        <f t="shared" ca="1" si="412"/>
        <v>0</v>
      </c>
      <c r="I6592" s="29">
        <f t="shared" ca="1" si="410"/>
        <v>0</v>
      </c>
      <c r="J6592" s="30">
        <f>Calculator!$G$40</f>
        <v>6.5000000000000002E-2</v>
      </c>
      <c r="K6592" s="29">
        <f ca="1">IF(C6592&gt;=Calculator!$G$27,IF(DAY($C6592)=1,Calculator!$G$34/2,IF(DAY($C6592)=15,Calculator!$G$34/2,0)),0)</f>
        <v>0</v>
      </c>
      <c r="L6592" s="29">
        <f ca="1">IF(DAY($C6592)=28,IF(H6592=0,0,Calculator!$G$35),0)</f>
        <v>0</v>
      </c>
      <c r="M6592" s="29">
        <f ca="1">IF(I6592&gt;0,IF(DAY($C6592)=1,SUM(INDIRECT("I"&amp;(ROW(C6591)-DAY(C6591))):I6591),0),0)</f>
        <v>0</v>
      </c>
      <c r="N6592" s="29">
        <f ca="1">IF(C6592&lt;Calculator!$G$27,0,IF(C6592=Calculator!$G$27,Calculator!$G$39,IF(H6592-K6592&lt;=0,IF(D6592&gt;Calculator!$G$39,IF(H6592-K6592+E6592+L6592+M6592+Calculator!$G$39&gt;Calculator!$G$39,Calculator!$G$39-(H6592+E6592+L6592+M6592-K6592),Calculator!$G$39),D6592),0)))</f>
        <v>0</v>
      </c>
    </row>
    <row r="6593" spans="1:14" ht="15.75" thickBot="1">
      <c r="A6593" s="33" t="str">
        <f ca="1">IF(C6593=Calculator!$H$27,"F",IF(Daily!D6593+Daily!H6593=0,IF(D6592+H6592&gt;0,"L",""),""))</f>
        <v/>
      </c>
      <c r="B6593" s="34">
        <v>6592</v>
      </c>
      <c r="C6593" s="19">
        <f t="shared" ca="1" si="409"/>
        <v>52522</v>
      </c>
      <c r="D6593" s="29">
        <f t="shared" ca="1" si="411"/>
        <v>0</v>
      </c>
      <c r="E6593" s="29">
        <f ca="1">IF(C6593&lt;Calculator!$D$26,0,IF(DAY($C6593)=1,IF(D6593-Calculator!$G$24&gt;0,Calculator!$G$24,D6593),0))</f>
        <v>0</v>
      </c>
      <c r="F6593" s="29">
        <f ca="1">IF(E6593&gt;0,D6593*Calculator!$G$22/12,0)</f>
        <v>0</v>
      </c>
      <c r="G6593" s="29">
        <f ca="1">IF(E6593&gt;0,(IFERROR(-PMT(Calculator!$G$22/12,Calculator!$G$23*12,Calculator!$G$20),0))-F6593,0)</f>
        <v>0</v>
      </c>
      <c r="H6593" s="29">
        <f t="shared" ca="1" si="412"/>
        <v>0</v>
      </c>
      <c r="I6593" s="29">
        <f t="shared" ca="1" si="410"/>
        <v>0</v>
      </c>
      <c r="J6593" s="30">
        <f>Calculator!$G$40</f>
        <v>6.5000000000000002E-2</v>
      </c>
      <c r="K6593" s="29">
        <f ca="1">IF(C6593&gt;=Calculator!$G$27,IF(DAY($C6593)=1,Calculator!$G$34/2,IF(DAY($C6593)=15,Calculator!$G$34/2,0)),0)</f>
        <v>0</v>
      </c>
      <c r="L6593" s="29">
        <f ca="1">IF(DAY($C6593)=28,IF(H6593=0,0,Calculator!$G$35),0)</f>
        <v>0</v>
      </c>
      <c r="M6593" s="29">
        <f ca="1">IF(I6593&gt;0,IF(DAY($C6593)=1,SUM(INDIRECT("I"&amp;(ROW(C6592)-DAY(C6592))):I6592),0),0)</f>
        <v>0</v>
      </c>
      <c r="N6593" s="29">
        <f ca="1">IF(C6593&lt;Calculator!$G$27,0,IF(C6593=Calculator!$G$27,Calculator!$G$39,IF(H6593-K6593&lt;=0,IF(D6593&gt;Calculator!$G$39,IF(H6593-K6593+E6593+L6593+M6593+Calculator!$G$39&gt;Calculator!$G$39,Calculator!$G$39-(H6593+E6593+L6593+M6593-K6593),Calculator!$G$39),D6593),0)))</f>
        <v>0</v>
      </c>
    </row>
    <row r="6594" spans="1:14" ht="15.75" thickBot="1">
      <c r="A6594" s="33" t="str">
        <f ca="1">IF(C6594=Calculator!$H$27,"F",IF(Daily!D6594+Daily!H6594=0,IF(D6593+H6593&gt;0,"L",""),""))</f>
        <v/>
      </c>
      <c r="B6594" s="34">
        <v>6593</v>
      </c>
      <c r="C6594" s="19">
        <f t="shared" ca="1" si="409"/>
        <v>52523</v>
      </c>
      <c r="D6594" s="29">
        <f t="shared" ca="1" si="411"/>
        <v>0</v>
      </c>
      <c r="E6594" s="29">
        <f ca="1">IF(C6594&lt;Calculator!$D$26,0,IF(DAY($C6594)=1,IF(D6594-Calculator!$G$24&gt;0,Calculator!$G$24,D6594),0))</f>
        <v>0</v>
      </c>
      <c r="F6594" s="29">
        <f ca="1">IF(E6594&gt;0,D6594*Calculator!$G$22/12,0)</f>
        <v>0</v>
      </c>
      <c r="G6594" s="29">
        <f ca="1">IF(E6594&gt;0,(IFERROR(-PMT(Calculator!$G$22/12,Calculator!$G$23*12,Calculator!$G$20),0))-F6594,0)</f>
        <v>0</v>
      </c>
      <c r="H6594" s="29">
        <f t="shared" ca="1" si="412"/>
        <v>0</v>
      </c>
      <c r="I6594" s="29">
        <f t="shared" ca="1" si="410"/>
        <v>0</v>
      </c>
      <c r="J6594" s="30">
        <f>Calculator!$G$40</f>
        <v>6.5000000000000002E-2</v>
      </c>
      <c r="K6594" s="29">
        <f ca="1">IF(C6594&gt;=Calculator!$G$27,IF(DAY($C6594)=1,Calculator!$G$34/2,IF(DAY($C6594)=15,Calculator!$G$34/2,0)),0)</f>
        <v>0</v>
      </c>
      <c r="L6594" s="29">
        <f ca="1">IF(DAY($C6594)=28,IF(H6594=0,0,Calculator!$G$35),0)</f>
        <v>0</v>
      </c>
      <c r="M6594" s="29">
        <f ca="1">IF(I6594&gt;0,IF(DAY($C6594)=1,SUM(INDIRECT("I"&amp;(ROW(C6593)-DAY(C6593))):I6593),0),0)</f>
        <v>0</v>
      </c>
      <c r="N6594" s="29">
        <f ca="1">IF(C6594&lt;Calculator!$G$27,0,IF(C6594=Calculator!$G$27,Calculator!$G$39,IF(H6594-K6594&lt;=0,IF(D6594&gt;Calculator!$G$39,IF(H6594-K6594+E6594+L6594+M6594+Calculator!$G$39&gt;Calculator!$G$39,Calculator!$G$39-(H6594+E6594+L6594+M6594-K6594),Calculator!$G$39),D6594),0)))</f>
        <v>0</v>
      </c>
    </row>
    <row r="6595" spans="1:14" ht="15.75" thickBot="1">
      <c r="A6595" s="33" t="str">
        <f ca="1">IF(C6595=Calculator!$H$27,"F",IF(Daily!D6595+Daily!H6595=0,IF(D6594+H6594&gt;0,"L",""),""))</f>
        <v/>
      </c>
      <c r="B6595" s="34">
        <v>6594</v>
      </c>
      <c r="C6595" s="19">
        <f t="shared" ref="C6595:C6658" ca="1" si="413">C6594+1</f>
        <v>52524</v>
      </c>
      <c r="D6595" s="29">
        <f t="shared" ca="1" si="411"/>
        <v>0</v>
      </c>
      <c r="E6595" s="29">
        <f ca="1">IF(C6595&lt;Calculator!$D$26,0,IF(DAY($C6595)=1,IF(D6595-Calculator!$G$24&gt;0,Calculator!$G$24,D6595),0))</f>
        <v>0</v>
      </c>
      <c r="F6595" s="29">
        <f ca="1">IF(E6595&gt;0,D6595*Calculator!$G$22/12,0)</f>
        <v>0</v>
      </c>
      <c r="G6595" s="29">
        <f ca="1">IF(E6595&gt;0,(IFERROR(-PMT(Calculator!$G$22/12,Calculator!$G$23*12,Calculator!$G$20),0))-F6595,0)</f>
        <v>0</v>
      </c>
      <c r="H6595" s="29">
        <f t="shared" ca="1" si="412"/>
        <v>0</v>
      </c>
      <c r="I6595" s="29">
        <f t="shared" ref="I6595:I6658" ca="1" si="414">H6595*J6595/365</f>
        <v>0</v>
      </c>
      <c r="J6595" s="30">
        <f>Calculator!$G$40</f>
        <v>6.5000000000000002E-2</v>
      </c>
      <c r="K6595" s="29">
        <f ca="1">IF(C6595&gt;=Calculator!$G$27,IF(DAY($C6595)=1,Calculator!$G$34/2,IF(DAY($C6595)=15,Calculator!$G$34/2,0)),0)</f>
        <v>0</v>
      </c>
      <c r="L6595" s="29">
        <f ca="1">IF(DAY($C6595)=28,IF(H6595=0,0,Calculator!$G$35),0)</f>
        <v>0</v>
      </c>
      <c r="M6595" s="29">
        <f ca="1">IF(I6595&gt;0,IF(DAY($C6595)=1,SUM(INDIRECT("I"&amp;(ROW(C6594)-DAY(C6594))):I6594),0),0)</f>
        <v>0</v>
      </c>
      <c r="N6595" s="29">
        <f ca="1">IF(C6595&lt;Calculator!$G$27,0,IF(C6595=Calculator!$G$27,Calculator!$G$39,IF(H6595-K6595&lt;=0,IF(D6595&gt;Calculator!$G$39,IF(H6595-K6595+E6595+L6595+M6595+Calculator!$G$39&gt;Calculator!$G$39,Calculator!$G$39-(H6595+E6595+L6595+M6595-K6595),Calculator!$G$39),D6595),0)))</f>
        <v>0</v>
      </c>
    </row>
    <row r="6596" spans="1:14" ht="15.75" thickBot="1">
      <c r="A6596" s="33" t="str">
        <f ca="1">IF(C6596=Calculator!$H$27,"F",IF(Daily!D6596+Daily!H6596=0,IF(D6595+H6595&gt;0,"L",""),""))</f>
        <v/>
      </c>
      <c r="B6596" s="34">
        <v>6595</v>
      </c>
      <c r="C6596" s="19">
        <f t="shared" ca="1" si="413"/>
        <v>52525</v>
      </c>
      <c r="D6596" s="29">
        <f t="shared" ref="D6596:D6659" ca="1" si="415">IF(((D6595-G6595)-N6595)&lt;0,0,((D6595-G6595)-N6595))</f>
        <v>0</v>
      </c>
      <c r="E6596" s="29">
        <f ca="1">IF(C6596&lt;Calculator!$D$26,0,IF(DAY($C6596)=1,IF(D6596-Calculator!$G$24&gt;0,Calculator!$G$24,D6596),0))</f>
        <v>0</v>
      </c>
      <c r="F6596" s="29">
        <f ca="1">IF(E6596&gt;0,D6596*Calculator!$G$22/12,0)</f>
        <v>0</v>
      </c>
      <c r="G6596" s="29">
        <f ca="1">IF(E6596&gt;0,(IFERROR(-PMT(Calculator!$G$22/12,Calculator!$G$23*12,Calculator!$G$20),0))-F6596,0)</f>
        <v>0</v>
      </c>
      <c r="H6596" s="29">
        <f t="shared" ref="H6596:H6659" ca="1" si="416">IF((H6595-K6595+SUM(L6595:N6595)+E6595)&lt;0,0,(H6595-K6595+SUM(L6595:N6595)+E6595))</f>
        <v>0</v>
      </c>
      <c r="I6596" s="29">
        <f t="shared" ca="1" si="414"/>
        <v>0</v>
      </c>
      <c r="J6596" s="30">
        <f>Calculator!$G$40</f>
        <v>6.5000000000000002E-2</v>
      </c>
      <c r="K6596" s="29">
        <f ca="1">IF(C6596&gt;=Calculator!$G$27,IF(DAY($C6596)=1,Calculator!$G$34/2,IF(DAY($C6596)=15,Calculator!$G$34/2,0)),0)</f>
        <v>0</v>
      </c>
      <c r="L6596" s="29">
        <f ca="1">IF(DAY($C6596)=28,IF(H6596=0,0,Calculator!$G$35),0)</f>
        <v>0</v>
      </c>
      <c r="M6596" s="29">
        <f ca="1">IF(I6596&gt;0,IF(DAY($C6596)=1,SUM(INDIRECT("I"&amp;(ROW(C6595)-DAY(C6595))):I6595),0),0)</f>
        <v>0</v>
      </c>
      <c r="N6596" s="29">
        <f ca="1">IF(C6596&lt;Calculator!$G$27,0,IF(C6596=Calculator!$G$27,Calculator!$G$39,IF(H6596-K6596&lt;=0,IF(D6596&gt;Calculator!$G$39,IF(H6596-K6596+E6596+L6596+M6596+Calculator!$G$39&gt;Calculator!$G$39,Calculator!$G$39-(H6596+E6596+L6596+M6596-K6596),Calculator!$G$39),D6596),0)))</f>
        <v>0</v>
      </c>
    </row>
    <row r="6597" spans="1:14" ht="15.75" thickBot="1">
      <c r="A6597" s="33" t="str">
        <f ca="1">IF(C6597=Calculator!$H$27,"F",IF(Daily!D6597+Daily!H6597=0,IF(D6596+H6596&gt;0,"L",""),""))</f>
        <v/>
      </c>
      <c r="B6597" s="34">
        <v>6596</v>
      </c>
      <c r="C6597" s="19">
        <f t="shared" ca="1" si="413"/>
        <v>52526</v>
      </c>
      <c r="D6597" s="29">
        <f t="shared" ca="1" si="415"/>
        <v>0</v>
      </c>
      <c r="E6597" s="29">
        <f ca="1">IF(C6597&lt;Calculator!$D$26,0,IF(DAY($C6597)=1,IF(D6597-Calculator!$G$24&gt;0,Calculator!$G$24,D6597),0))</f>
        <v>0</v>
      </c>
      <c r="F6597" s="29">
        <f ca="1">IF(E6597&gt;0,D6597*Calculator!$G$22/12,0)</f>
        <v>0</v>
      </c>
      <c r="G6597" s="29">
        <f ca="1">IF(E6597&gt;0,(IFERROR(-PMT(Calculator!$G$22/12,Calculator!$G$23*12,Calculator!$G$20),0))-F6597,0)</f>
        <v>0</v>
      </c>
      <c r="H6597" s="29">
        <f t="shared" ca="1" si="416"/>
        <v>0</v>
      </c>
      <c r="I6597" s="29">
        <f t="shared" ca="1" si="414"/>
        <v>0</v>
      </c>
      <c r="J6597" s="30">
        <f>Calculator!$G$40</f>
        <v>6.5000000000000002E-2</v>
      </c>
      <c r="K6597" s="29">
        <f ca="1">IF(C6597&gt;=Calculator!$G$27,IF(DAY($C6597)=1,Calculator!$G$34/2,IF(DAY($C6597)=15,Calculator!$G$34/2,0)),0)</f>
        <v>0</v>
      </c>
      <c r="L6597" s="29">
        <f ca="1">IF(DAY($C6597)=28,IF(H6597=0,0,Calculator!$G$35),0)</f>
        <v>0</v>
      </c>
      <c r="M6597" s="29">
        <f ca="1">IF(I6597&gt;0,IF(DAY($C6597)=1,SUM(INDIRECT("I"&amp;(ROW(C6596)-DAY(C6596))):I6596),0),0)</f>
        <v>0</v>
      </c>
      <c r="N6597" s="29">
        <f ca="1">IF(C6597&lt;Calculator!$G$27,0,IF(C6597=Calculator!$G$27,Calculator!$G$39,IF(H6597-K6597&lt;=0,IF(D6597&gt;Calculator!$G$39,IF(H6597-K6597+E6597+L6597+M6597+Calculator!$G$39&gt;Calculator!$G$39,Calculator!$G$39-(H6597+E6597+L6597+M6597-K6597),Calculator!$G$39),D6597),0)))</f>
        <v>0</v>
      </c>
    </row>
    <row r="6598" spans="1:14" ht="15.75" thickBot="1">
      <c r="A6598" s="33" t="str">
        <f ca="1">IF(C6598=Calculator!$H$27,"F",IF(Daily!D6598+Daily!H6598=0,IF(D6597+H6597&gt;0,"L",""),""))</f>
        <v/>
      </c>
      <c r="B6598" s="34">
        <v>6597</v>
      </c>
      <c r="C6598" s="19">
        <f t="shared" ca="1" si="413"/>
        <v>52527</v>
      </c>
      <c r="D6598" s="29">
        <f t="shared" ca="1" si="415"/>
        <v>0</v>
      </c>
      <c r="E6598" s="29">
        <f ca="1">IF(C6598&lt;Calculator!$D$26,0,IF(DAY($C6598)=1,IF(D6598-Calculator!$G$24&gt;0,Calculator!$G$24,D6598),0))</f>
        <v>0</v>
      </c>
      <c r="F6598" s="29">
        <f ca="1">IF(E6598&gt;0,D6598*Calculator!$G$22/12,0)</f>
        <v>0</v>
      </c>
      <c r="G6598" s="29">
        <f ca="1">IF(E6598&gt;0,(IFERROR(-PMT(Calculator!$G$22/12,Calculator!$G$23*12,Calculator!$G$20),0))-F6598,0)</f>
        <v>0</v>
      </c>
      <c r="H6598" s="29">
        <f t="shared" ca="1" si="416"/>
        <v>0</v>
      </c>
      <c r="I6598" s="29">
        <f t="shared" ca="1" si="414"/>
        <v>0</v>
      </c>
      <c r="J6598" s="30">
        <f>Calculator!$G$40</f>
        <v>6.5000000000000002E-2</v>
      </c>
      <c r="K6598" s="29">
        <f ca="1">IF(C6598&gt;=Calculator!$G$27,IF(DAY($C6598)=1,Calculator!$G$34/2,IF(DAY($C6598)=15,Calculator!$G$34/2,0)),0)</f>
        <v>0</v>
      </c>
      <c r="L6598" s="29">
        <f ca="1">IF(DAY($C6598)=28,IF(H6598=0,0,Calculator!$G$35),0)</f>
        <v>0</v>
      </c>
      <c r="M6598" s="29">
        <f ca="1">IF(I6598&gt;0,IF(DAY($C6598)=1,SUM(INDIRECT("I"&amp;(ROW(C6597)-DAY(C6597))):I6597),0),0)</f>
        <v>0</v>
      </c>
      <c r="N6598" s="29">
        <f ca="1">IF(C6598&lt;Calculator!$G$27,0,IF(C6598=Calculator!$G$27,Calculator!$G$39,IF(H6598-K6598&lt;=0,IF(D6598&gt;Calculator!$G$39,IF(H6598-K6598+E6598+L6598+M6598+Calculator!$G$39&gt;Calculator!$G$39,Calculator!$G$39-(H6598+E6598+L6598+M6598-K6598),Calculator!$G$39),D6598),0)))</f>
        <v>0</v>
      </c>
    </row>
    <row r="6599" spans="1:14" ht="15.75" thickBot="1">
      <c r="A6599" s="33" t="str">
        <f ca="1">IF(C6599=Calculator!$H$27,"F",IF(Daily!D6599+Daily!H6599=0,IF(D6598+H6598&gt;0,"L",""),""))</f>
        <v/>
      </c>
      <c r="B6599" s="34">
        <v>6598</v>
      </c>
      <c r="C6599" s="19">
        <f t="shared" ca="1" si="413"/>
        <v>52528</v>
      </c>
      <c r="D6599" s="29">
        <f t="shared" ca="1" si="415"/>
        <v>0</v>
      </c>
      <c r="E6599" s="29">
        <f ca="1">IF(C6599&lt;Calculator!$D$26,0,IF(DAY($C6599)=1,IF(D6599-Calculator!$G$24&gt;0,Calculator!$G$24,D6599),0))</f>
        <v>0</v>
      </c>
      <c r="F6599" s="29">
        <f ca="1">IF(E6599&gt;0,D6599*Calculator!$G$22/12,0)</f>
        <v>0</v>
      </c>
      <c r="G6599" s="29">
        <f ca="1">IF(E6599&gt;0,(IFERROR(-PMT(Calculator!$G$22/12,Calculator!$G$23*12,Calculator!$G$20),0))-F6599,0)</f>
        <v>0</v>
      </c>
      <c r="H6599" s="29">
        <f t="shared" ca="1" si="416"/>
        <v>0</v>
      </c>
      <c r="I6599" s="29">
        <f t="shared" ca="1" si="414"/>
        <v>0</v>
      </c>
      <c r="J6599" s="30">
        <f>Calculator!$G$40</f>
        <v>6.5000000000000002E-2</v>
      </c>
      <c r="K6599" s="29">
        <f ca="1">IF(C6599&gt;=Calculator!$G$27,IF(DAY($C6599)=1,Calculator!$G$34/2,IF(DAY($C6599)=15,Calculator!$G$34/2,0)),0)</f>
        <v>0</v>
      </c>
      <c r="L6599" s="29">
        <f ca="1">IF(DAY($C6599)=28,IF(H6599=0,0,Calculator!$G$35),0)</f>
        <v>0</v>
      </c>
      <c r="M6599" s="29">
        <f ca="1">IF(I6599&gt;0,IF(DAY($C6599)=1,SUM(INDIRECT("I"&amp;(ROW(C6598)-DAY(C6598))):I6598),0),0)</f>
        <v>0</v>
      </c>
      <c r="N6599" s="29">
        <f ca="1">IF(C6599&lt;Calculator!$G$27,0,IF(C6599=Calculator!$G$27,Calculator!$G$39,IF(H6599-K6599&lt;=0,IF(D6599&gt;Calculator!$G$39,IF(H6599-K6599+E6599+L6599+M6599+Calculator!$G$39&gt;Calculator!$G$39,Calculator!$G$39-(H6599+E6599+L6599+M6599-K6599),Calculator!$G$39),D6599),0)))</f>
        <v>0</v>
      </c>
    </row>
    <row r="6600" spans="1:14" ht="15.75" thickBot="1">
      <c r="A6600" s="33" t="str">
        <f ca="1">IF(C6600=Calculator!$H$27,"F",IF(Daily!D6600+Daily!H6600=0,IF(D6599+H6599&gt;0,"L",""),""))</f>
        <v/>
      </c>
      <c r="B6600" s="34">
        <v>6599</v>
      </c>
      <c r="C6600" s="19">
        <f t="shared" ca="1" si="413"/>
        <v>52529</v>
      </c>
      <c r="D6600" s="29">
        <f t="shared" ca="1" si="415"/>
        <v>0</v>
      </c>
      <c r="E6600" s="29">
        <f ca="1">IF(C6600&lt;Calculator!$D$26,0,IF(DAY($C6600)=1,IF(D6600-Calculator!$G$24&gt;0,Calculator!$G$24,D6600),0))</f>
        <v>0</v>
      </c>
      <c r="F6600" s="29">
        <f ca="1">IF(E6600&gt;0,D6600*Calculator!$G$22/12,0)</f>
        <v>0</v>
      </c>
      <c r="G6600" s="29">
        <f ca="1">IF(E6600&gt;0,(IFERROR(-PMT(Calculator!$G$22/12,Calculator!$G$23*12,Calculator!$G$20),0))-F6600,0)</f>
        <v>0</v>
      </c>
      <c r="H6600" s="29">
        <f t="shared" ca="1" si="416"/>
        <v>0</v>
      </c>
      <c r="I6600" s="29">
        <f t="shared" ca="1" si="414"/>
        <v>0</v>
      </c>
      <c r="J6600" s="30">
        <f>Calculator!$G$40</f>
        <v>6.5000000000000002E-2</v>
      </c>
      <c r="K6600" s="29">
        <f ca="1">IF(C6600&gt;=Calculator!$G$27,IF(DAY($C6600)=1,Calculator!$G$34/2,IF(DAY($C6600)=15,Calculator!$G$34/2,0)),0)</f>
        <v>0</v>
      </c>
      <c r="L6600" s="29">
        <f ca="1">IF(DAY($C6600)=28,IF(H6600=0,0,Calculator!$G$35),0)</f>
        <v>0</v>
      </c>
      <c r="M6600" s="29">
        <f ca="1">IF(I6600&gt;0,IF(DAY($C6600)=1,SUM(INDIRECT("I"&amp;(ROW(C6599)-DAY(C6599))):I6599),0),0)</f>
        <v>0</v>
      </c>
      <c r="N6600" s="29">
        <f ca="1">IF(C6600&lt;Calculator!$G$27,0,IF(C6600=Calculator!$G$27,Calculator!$G$39,IF(H6600-K6600&lt;=0,IF(D6600&gt;Calculator!$G$39,IF(H6600-K6600+E6600+L6600+M6600+Calculator!$G$39&gt;Calculator!$G$39,Calculator!$G$39-(H6600+E6600+L6600+M6600-K6600),Calculator!$G$39),D6600),0)))</f>
        <v>0</v>
      </c>
    </row>
    <row r="6601" spans="1:14" ht="15.75" thickBot="1">
      <c r="A6601" s="33" t="str">
        <f ca="1">IF(C6601=Calculator!$H$27,"F",IF(Daily!D6601+Daily!H6601=0,IF(D6600+H6600&gt;0,"L",""),""))</f>
        <v/>
      </c>
      <c r="B6601" s="34">
        <v>6600</v>
      </c>
      <c r="C6601" s="19">
        <f t="shared" ca="1" si="413"/>
        <v>52530</v>
      </c>
      <c r="D6601" s="29">
        <f t="shared" ca="1" si="415"/>
        <v>0</v>
      </c>
      <c r="E6601" s="29">
        <f ca="1">IF(C6601&lt;Calculator!$D$26,0,IF(DAY($C6601)=1,IF(D6601-Calculator!$G$24&gt;0,Calculator!$G$24,D6601),0))</f>
        <v>0</v>
      </c>
      <c r="F6601" s="29">
        <f ca="1">IF(E6601&gt;0,D6601*Calculator!$G$22/12,0)</f>
        <v>0</v>
      </c>
      <c r="G6601" s="29">
        <f ca="1">IF(E6601&gt;0,(IFERROR(-PMT(Calculator!$G$22/12,Calculator!$G$23*12,Calculator!$G$20),0))-F6601,0)</f>
        <v>0</v>
      </c>
      <c r="H6601" s="29">
        <f t="shared" ca="1" si="416"/>
        <v>0</v>
      </c>
      <c r="I6601" s="29">
        <f t="shared" ca="1" si="414"/>
        <v>0</v>
      </c>
      <c r="J6601" s="30">
        <f>Calculator!$G$40</f>
        <v>6.5000000000000002E-2</v>
      </c>
      <c r="K6601" s="29">
        <f ca="1">IF(C6601&gt;=Calculator!$G$27,IF(DAY($C6601)=1,Calculator!$G$34/2,IF(DAY($C6601)=15,Calculator!$G$34/2,0)),0)</f>
        <v>0</v>
      </c>
      <c r="L6601" s="29">
        <f ca="1">IF(DAY($C6601)=28,IF(H6601=0,0,Calculator!$G$35),0)</f>
        <v>0</v>
      </c>
      <c r="M6601" s="29">
        <f ca="1">IF(I6601&gt;0,IF(DAY($C6601)=1,SUM(INDIRECT("I"&amp;(ROW(C6600)-DAY(C6600))):I6600),0),0)</f>
        <v>0</v>
      </c>
      <c r="N6601" s="29">
        <f ca="1">IF(C6601&lt;Calculator!$G$27,0,IF(C6601=Calculator!$G$27,Calculator!$G$39,IF(H6601-K6601&lt;=0,IF(D6601&gt;Calculator!$G$39,IF(H6601-K6601+E6601+L6601+M6601+Calculator!$G$39&gt;Calculator!$G$39,Calculator!$G$39-(H6601+E6601+L6601+M6601-K6601),Calculator!$G$39),D6601),0)))</f>
        <v>0</v>
      </c>
    </row>
    <row r="6602" spans="1:14" ht="15.75" thickBot="1">
      <c r="A6602" s="33" t="str">
        <f ca="1">IF(C6602=Calculator!$H$27,"F",IF(Daily!D6602+Daily!H6602=0,IF(D6601+H6601&gt;0,"L",""),""))</f>
        <v/>
      </c>
      <c r="B6602" s="34">
        <v>6601</v>
      </c>
      <c r="C6602" s="19">
        <f t="shared" ca="1" si="413"/>
        <v>52531</v>
      </c>
      <c r="D6602" s="29">
        <f t="shared" ca="1" si="415"/>
        <v>0</v>
      </c>
      <c r="E6602" s="29">
        <f ca="1">IF(C6602&lt;Calculator!$D$26,0,IF(DAY($C6602)=1,IF(D6602-Calculator!$G$24&gt;0,Calculator!$G$24,D6602),0))</f>
        <v>0</v>
      </c>
      <c r="F6602" s="29">
        <f ca="1">IF(E6602&gt;0,D6602*Calculator!$G$22/12,0)</f>
        <v>0</v>
      </c>
      <c r="G6602" s="29">
        <f ca="1">IF(E6602&gt;0,(IFERROR(-PMT(Calculator!$G$22/12,Calculator!$G$23*12,Calculator!$G$20),0))-F6602,0)</f>
        <v>0</v>
      </c>
      <c r="H6602" s="29">
        <f t="shared" ca="1" si="416"/>
        <v>0</v>
      </c>
      <c r="I6602" s="29">
        <f t="shared" ca="1" si="414"/>
        <v>0</v>
      </c>
      <c r="J6602" s="30">
        <f>Calculator!$G$40</f>
        <v>6.5000000000000002E-2</v>
      </c>
      <c r="K6602" s="29">
        <f ca="1">IF(C6602&gt;=Calculator!$G$27,IF(DAY($C6602)=1,Calculator!$G$34/2,IF(DAY($C6602)=15,Calculator!$G$34/2,0)),0)</f>
        <v>0</v>
      </c>
      <c r="L6602" s="29">
        <f ca="1">IF(DAY($C6602)=28,IF(H6602=0,0,Calculator!$G$35),0)</f>
        <v>0</v>
      </c>
      <c r="M6602" s="29">
        <f ca="1">IF(I6602&gt;0,IF(DAY($C6602)=1,SUM(INDIRECT("I"&amp;(ROW(C6601)-DAY(C6601))):I6601),0),0)</f>
        <v>0</v>
      </c>
      <c r="N6602" s="29">
        <f ca="1">IF(C6602&lt;Calculator!$G$27,0,IF(C6602=Calculator!$G$27,Calculator!$G$39,IF(H6602-K6602&lt;=0,IF(D6602&gt;Calculator!$G$39,IF(H6602-K6602+E6602+L6602+M6602+Calculator!$G$39&gt;Calculator!$G$39,Calculator!$G$39-(H6602+E6602+L6602+M6602-K6602),Calculator!$G$39),D6602),0)))</f>
        <v>0</v>
      </c>
    </row>
    <row r="6603" spans="1:14" ht="15.75" thickBot="1">
      <c r="A6603" s="33" t="str">
        <f ca="1">IF(C6603=Calculator!$H$27,"F",IF(Daily!D6603+Daily!H6603=0,IF(D6602+H6602&gt;0,"L",""),""))</f>
        <v/>
      </c>
      <c r="B6603" s="34">
        <v>6602</v>
      </c>
      <c r="C6603" s="19">
        <f t="shared" ca="1" si="413"/>
        <v>52532</v>
      </c>
      <c r="D6603" s="29">
        <f t="shared" ca="1" si="415"/>
        <v>0</v>
      </c>
      <c r="E6603" s="29">
        <f ca="1">IF(C6603&lt;Calculator!$D$26,0,IF(DAY($C6603)=1,IF(D6603-Calculator!$G$24&gt;0,Calculator!$G$24,D6603),0))</f>
        <v>0</v>
      </c>
      <c r="F6603" s="29">
        <f ca="1">IF(E6603&gt;0,D6603*Calculator!$G$22/12,0)</f>
        <v>0</v>
      </c>
      <c r="G6603" s="29">
        <f ca="1">IF(E6603&gt;0,(IFERROR(-PMT(Calculator!$G$22/12,Calculator!$G$23*12,Calculator!$G$20),0))-F6603,0)</f>
        <v>0</v>
      </c>
      <c r="H6603" s="29">
        <f t="shared" ca="1" si="416"/>
        <v>0</v>
      </c>
      <c r="I6603" s="29">
        <f t="shared" ca="1" si="414"/>
        <v>0</v>
      </c>
      <c r="J6603" s="30">
        <f>Calculator!$G$40</f>
        <v>6.5000000000000002E-2</v>
      </c>
      <c r="K6603" s="29">
        <f ca="1">IF(C6603&gt;=Calculator!$G$27,IF(DAY($C6603)=1,Calculator!$G$34/2,IF(DAY($C6603)=15,Calculator!$G$34/2,0)),0)</f>
        <v>0</v>
      </c>
      <c r="L6603" s="29">
        <f ca="1">IF(DAY($C6603)=28,IF(H6603=0,0,Calculator!$G$35),0)</f>
        <v>0</v>
      </c>
      <c r="M6603" s="29">
        <f ca="1">IF(I6603&gt;0,IF(DAY($C6603)=1,SUM(INDIRECT("I"&amp;(ROW(C6602)-DAY(C6602))):I6602),0),0)</f>
        <v>0</v>
      </c>
      <c r="N6603" s="29">
        <f ca="1">IF(C6603&lt;Calculator!$G$27,0,IF(C6603=Calculator!$G$27,Calculator!$G$39,IF(H6603-K6603&lt;=0,IF(D6603&gt;Calculator!$G$39,IF(H6603-K6603+E6603+L6603+M6603+Calculator!$G$39&gt;Calculator!$G$39,Calculator!$G$39-(H6603+E6603+L6603+M6603-K6603),Calculator!$G$39),D6603),0)))</f>
        <v>0</v>
      </c>
    </row>
    <row r="6604" spans="1:14" ht="15.75" thickBot="1">
      <c r="A6604" s="33" t="str">
        <f ca="1">IF(C6604=Calculator!$H$27,"F",IF(Daily!D6604+Daily!H6604=0,IF(D6603+H6603&gt;0,"L",""),""))</f>
        <v/>
      </c>
      <c r="B6604" s="34">
        <v>6603</v>
      </c>
      <c r="C6604" s="19">
        <f t="shared" ca="1" si="413"/>
        <v>52533</v>
      </c>
      <c r="D6604" s="29">
        <f t="shared" ca="1" si="415"/>
        <v>0</v>
      </c>
      <c r="E6604" s="29">
        <f ca="1">IF(C6604&lt;Calculator!$D$26,0,IF(DAY($C6604)=1,IF(D6604-Calculator!$G$24&gt;0,Calculator!$G$24,D6604),0))</f>
        <v>0</v>
      </c>
      <c r="F6604" s="29">
        <f ca="1">IF(E6604&gt;0,D6604*Calculator!$G$22/12,0)</f>
        <v>0</v>
      </c>
      <c r="G6604" s="29">
        <f ca="1">IF(E6604&gt;0,(IFERROR(-PMT(Calculator!$G$22/12,Calculator!$G$23*12,Calculator!$G$20),0))-F6604,0)</f>
        <v>0</v>
      </c>
      <c r="H6604" s="29">
        <f t="shared" ca="1" si="416"/>
        <v>0</v>
      </c>
      <c r="I6604" s="29">
        <f t="shared" ca="1" si="414"/>
        <v>0</v>
      </c>
      <c r="J6604" s="30">
        <f>Calculator!$G$40</f>
        <v>6.5000000000000002E-2</v>
      </c>
      <c r="K6604" s="29">
        <f ca="1">IF(C6604&gt;=Calculator!$G$27,IF(DAY($C6604)=1,Calculator!$G$34/2,IF(DAY($C6604)=15,Calculator!$G$34/2,0)),0)</f>
        <v>0</v>
      </c>
      <c r="L6604" s="29">
        <f ca="1">IF(DAY($C6604)=28,IF(H6604=0,0,Calculator!$G$35),0)</f>
        <v>0</v>
      </c>
      <c r="M6604" s="29">
        <f ca="1">IF(I6604&gt;0,IF(DAY($C6604)=1,SUM(INDIRECT("I"&amp;(ROW(C6603)-DAY(C6603))):I6603),0),0)</f>
        <v>0</v>
      </c>
      <c r="N6604" s="29">
        <f ca="1">IF(C6604&lt;Calculator!$G$27,0,IF(C6604=Calculator!$G$27,Calculator!$G$39,IF(H6604-K6604&lt;=0,IF(D6604&gt;Calculator!$G$39,IF(H6604-K6604+E6604+L6604+M6604+Calculator!$G$39&gt;Calculator!$G$39,Calculator!$G$39-(H6604+E6604+L6604+M6604-K6604),Calculator!$G$39),D6604),0)))</f>
        <v>0</v>
      </c>
    </row>
    <row r="6605" spans="1:14" ht="15.75" thickBot="1">
      <c r="A6605" s="33" t="str">
        <f ca="1">IF(C6605=Calculator!$H$27,"F",IF(Daily!D6605+Daily!H6605=0,IF(D6604+H6604&gt;0,"L",""),""))</f>
        <v/>
      </c>
      <c r="B6605" s="34">
        <v>6604</v>
      </c>
      <c r="C6605" s="19">
        <f t="shared" ca="1" si="413"/>
        <v>52534</v>
      </c>
      <c r="D6605" s="29">
        <f t="shared" ca="1" si="415"/>
        <v>0</v>
      </c>
      <c r="E6605" s="29">
        <f ca="1">IF(C6605&lt;Calculator!$D$26,0,IF(DAY($C6605)=1,IF(D6605-Calculator!$G$24&gt;0,Calculator!$G$24,D6605),0))</f>
        <v>0</v>
      </c>
      <c r="F6605" s="29">
        <f ca="1">IF(E6605&gt;0,D6605*Calculator!$G$22/12,0)</f>
        <v>0</v>
      </c>
      <c r="G6605" s="29">
        <f ca="1">IF(E6605&gt;0,(IFERROR(-PMT(Calculator!$G$22/12,Calculator!$G$23*12,Calculator!$G$20),0))-F6605,0)</f>
        <v>0</v>
      </c>
      <c r="H6605" s="29">
        <f t="shared" ca="1" si="416"/>
        <v>0</v>
      </c>
      <c r="I6605" s="29">
        <f t="shared" ca="1" si="414"/>
        <v>0</v>
      </c>
      <c r="J6605" s="30">
        <f>Calculator!$G$40</f>
        <v>6.5000000000000002E-2</v>
      </c>
      <c r="K6605" s="29">
        <f ca="1">IF(C6605&gt;=Calculator!$G$27,IF(DAY($C6605)=1,Calculator!$G$34/2,IF(DAY($C6605)=15,Calculator!$G$34/2,0)),0)</f>
        <v>0</v>
      </c>
      <c r="L6605" s="29">
        <f ca="1">IF(DAY($C6605)=28,IF(H6605=0,0,Calculator!$G$35),0)</f>
        <v>0</v>
      </c>
      <c r="M6605" s="29">
        <f ca="1">IF(I6605&gt;0,IF(DAY($C6605)=1,SUM(INDIRECT("I"&amp;(ROW(C6604)-DAY(C6604))):I6604),0),0)</f>
        <v>0</v>
      </c>
      <c r="N6605" s="29">
        <f ca="1">IF(C6605&lt;Calculator!$G$27,0,IF(C6605=Calculator!$G$27,Calculator!$G$39,IF(H6605-K6605&lt;=0,IF(D6605&gt;Calculator!$G$39,IF(H6605-K6605+E6605+L6605+M6605+Calculator!$G$39&gt;Calculator!$G$39,Calculator!$G$39-(H6605+E6605+L6605+M6605-K6605),Calculator!$G$39),D6605),0)))</f>
        <v>0</v>
      </c>
    </row>
    <row r="6606" spans="1:14" ht="15.75" thickBot="1">
      <c r="A6606" s="33" t="str">
        <f ca="1">IF(C6606=Calculator!$H$27,"F",IF(Daily!D6606+Daily!H6606=0,IF(D6605+H6605&gt;0,"L",""),""))</f>
        <v/>
      </c>
      <c r="B6606" s="34">
        <v>6605</v>
      </c>
      <c r="C6606" s="19">
        <f t="shared" ca="1" si="413"/>
        <v>52535</v>
      </c>
      <c r="D6606" s="29">
        <f t="shared" ca="1" si="415"/>
        <v>0</v>
      </c>
      <c r="E6606" s="29">
        <f ca="1">IF(C6606&lt;Calculator!$D$26,0,IF(DAY($C6606)=1,IF(D6606-Calculator!$G$24&gt;0,Calculator!$G$24,D6606),0))</f>
        <v>0</v>
      </c>
      <c r="F6606" s="29">
        <f ca="1">IF(E6606&gt;0,D6606*Calculator!$G$22/12,0)</f>
        <v>0</v>
      </c>
      <c r="G6606" s="29">
        <f ca="1">IF(E6606&gt;0,(IFERROR(-PMT(Calculator!$G$22/12,Calculator!$G$23*12,Calculator!$G$20),0))-F6606,0)</f>
        <v>0</v>
      </c>
      <c r="H6606" s="29">
        <f t="shared" ca="1" si="416"/>
        <v>0</v>
      </c>
      <c r="I6606" s="29">
        <f t="shared" ca="1" si="414"/>
        <v>0</v>
      </c>
      <c r="J6606" s="30">
        <f>Calculator!$G$40</f>
        <v>6.5000000000000002E-2</v>
      </c>
      <c r="K6606" s="29">
        <f ca="1">IF(C6606&gt;=Calculator!$G$27,IF(DAY($C6606)=1,Calculator!$G$34/2,IF(DAY($C6606)=15,Calculator!$G$34/2,0)),0)</f>
        <v>0</v>
      </c>
      <c r="L6606" s="29">
        <f ca="1">IF(DAY($C6606)=28,IF(H6606=0,0,Calculator!$G$35),0)</f>
        <v>0</v>
      </c>
      <c r="M6606" s="29">
        <f ca="1">IF(I6606&gt;0,IF(DAY($C6606)=1,SUM(INDIRECT("I"&amp;(ROW(C6605)-DAY(C6605))):I6605),0),0)</f>
        <v>0</v>
      </c>
      <c r="N6606" s="29">
        <f ca="1">IF(C6606&lt;Calculator!$G$27,0,IF(C6606=Calculator!$G$27,Calculator!$G$39,IF(H6606-K6606&lt;=0,IF(D6606&gt;Calculator!$G$39,IF(H6606-K6606+E6606+L6606+M6606+Calculator!$G$39&gt;Calculator!$G$39,Calculator!$G$39-(H6606+E6606+L6606+M6606-K6606),Calculator!$G$39),D6606),0)))</f>
        <v>0</v>
      </c>
    </row>
    <row r="6607" spans="1:14" ht="15.75" thickBot="1">
      <c r="A6607" s="33" t="str">
        <f ca="1">IF(C6607=Calculator!$H$27,"F",IF(Daily!D6607+Daily!H6607=0,IF(D6606+H6606&gt;0,"L",""),""))</f>
        <v/>
      </c>
      <c r="B6607" s="34">
        <v>6606</v>
      </c>
      <c r="C6607" s="19">
        <f t="shared" ca="1" si="413"/>
        <v>52536</v>
      </c>
      <c r="D6607" s="29">
        <f t="shared" ca="1" si="415"/>
        <v>0</v>
      </c>
      <c r="E6607" s="29">
        <f ca="1">IF(C6607&lt;Calculator!$D$26,0,IF(DAY($C6607)=1,IF(D6607-Calculator!$G$24&gt;0,Calculator!$G$24,D6607),0))</f>
        <v>0</v>
      </c>
      <c r="F6607" s="29">
        <f ca="1">IF(E6607&gt;0,D6607*Calculator!$G$22/12,0)</f>
        <v>0</v>
      </c>
      <c r="G6607" s="29">
        <f ca="1">IF(E6607&gt;0,(IFERROR(-PMT(Calculator!$G$22/12,Calculator!$G$23*12,Calculator!$G$20),0))-F6607,0)</f>
        <v>0</v>
      </c>
      <c r="H6607" s="29">
        <f t="shared" ca="1" si="416"/>
        <v>0</v>
      </c>
      <c r="I6607" s="29">
        <f t="shared" ca="1" si="414"/>
        <v>0</v>
      </c>
      <c r="J6607" s="30">
        <f>Calculator!$G$40</f>
        <v>6.5000000000000002E-2</v>
      </c>
      <c r="K6607" s="29">
        <f ca="1">IF(C6607&gt;=Calculator!$G$27,IF(DAY($C6607)=1,Calculator!$G$34/2,IF(DAY($C6607)=15,Calculator!$G$34/2,0)),0)</f>
        <v>4500</v>
      </c>
      <c r="L6607" s="29">
        <f ca="1">IF(DAY($C6607)=28,IF(H6607=0,0,Calculator!$G$35),0)</f>
        <v>0</v>
      </c>
      <c r="M6607" s="29">
        <f ca="1">IF(I6607&gt;0,IF(DAY($C6607)=1,SUM(INDIRECT("I"&amp;(ROW(C6606)-DAY(C6606))):I6606),0),0)</f>
        <v>0</v>
      </c>
      <c r="N6607" s="29">
        <f ca="1">IF(C6607&lt;Calculator!$G$27,0,IF(C6607=Calculator!$G$27,Calculator!$G$39,IF(H6607-K6607&lt;=0,IF(D6607&gt;Calculator!$G$39,IF(H6607-K6607+E6607+L6607+M6607+Calculator!$G$39&gt;Calculator!$G$39,Calculator!$G$39-(H6607+E6607+L6607+M6607-K6607),Calculator!$G$39),D6607),0)))</f>
        <v>0</v>
      </c>
    </row>
    <row r="6608" spans="1:14" ht="15.75" thickBot="1">
      <c r="A6608" s="33" t="str">
        <f ca="1">IF(C6608=Calculator!$H$27,"F",IF(Daily!D6608+Daily!H6608=0,IF(D6607+H6607&gt;0,"L",""),""))</f>
        <v/>
      </c>
      <c r="B6608" s="34">
        <v>6607</v>
      </c>
      <c r="C6608" s="19">
        <f t="shared" ca="1" si="413"/>
        <v>52537</v>
      </c>
      <c r="D6608" s="29">
        <f t="shared" ca="1" si="415"/>
        <v>0</v>
      </c>
      <c r="E6608" s="29">
        <f ca="1">IF(C6608&lt;Calculator!$D$26,0,IF(DAY($C6608)=1,IF(D6608-Calculator!$G$24&gt;0,Calculator!$G$24,D6608),0))</f>
        <v>0</v>
      </c>
      <c r="F6608" s="29">
        <f ca="1">IF(E6608&gt;0,D6608*Calculator!$G$22/12,0)</f>
        <v>0</v>
      </c>
      <c r="G6608" s="29">
        <f ca="1">IF(E6608&gt;0,(IFERROR(-PMT(Calculator!$G$22/12,Calculator!$G$23*12,Calculator!$G$20),0))-F6608,0)</f>
        <v>0</v>
      </c>
      <c r="H6608" s="29">
        <f t="shared" ca="1" si="416"/>
        <v>0</v>
      </c>
      <c r="I6608" s="29">
        <f t="shared" ca="1" si="414"/>
        <v>0</v>
      </c>
      <c r="J6608" s="30">
        <f>Calculator!$G$40</f>
        <v>6.5000000000000002E-2</v>
      </c>
      <c r="K6608" s="29">
        <f ca="1">IF(C6608&gt;=Calculator!$G$27,IF(DAY($C6608)=1,Calculator!$G$34/2,IF(DAY($C6608)=15,Calculator!$G$34/2,0)),0)</f>
        <v>0</v>
      </c>
      <c r="L6608" s="29">
        <f ca="1">IF(DAY($C6608)=28,IF(H6608=0,0,Calculator!$G$35),0)</f>
        <v>0</v>
      </c>
      <c r="M6608" s="29">
        <f ca="1">IF(I6608&gt;0,IF(DAY($C6608)=1,SUM(INDIRECT("I"&amp;(ROW(C6607)-DAY(C6607))):I6607),0),0)</f>
        <v>0</v>
      </c>
      <c r="N6608" s="29">
        <f ca="1">IF(C6608&lt;Calculator!$G$27,0,IF(C6608=Calculator!$G$27,Calculator!$G$39,IF(H6608-K6608&lt;=0,IF(D6608&gt;Calculator!$G$39,IF(H6608-K6608+E6608+L6608+M6608+Calculator!$G$39&gt;Calculator!$G$39,Calculator!$G$39-(H6608+E6608+L6608+M6608-K6608),Calculator!$G$39),D6608),0)))</f>
        <v>0</v>
      </c>
    </row>
    <row r="6609" spans="1:14" ht="15.75" thickBot="1">
      <c r="A6609" s="33" t="str">
        <f ca="1">IF(C6609=Calculator!$H$27,"F",IF(Daily!D6609+Daily!H6609=0,IF(D6608+H6608&gt;0,"L",""),""))</f>
        <v/>
      </c>
      <c r="B6609" s="34">
        <v>6608</v>
      </c>
      <c r="C6609" s="19">
        <f t="shared" ca="1" si="413"/>
        <v>52538</v>
      </c>
      <c r="D6609" s="29">
        <f t="shared" ca="1" si="415"/>
        <v>0</v>
      </c>
      <c r="E6609" s="29">
        <f ca="1">IF(C6609&lt;Calculator!$D$26,0,IF(DAY($C6609)=1,IF(D6609-Calculator!$G$24&gt;0,Calculator!$G$24,D6609),0))</f>
        <v>0</v>
      </c>
      <c r="F6609" s="29">
        <f ca="1">IF(E6609&gt;0,D6609*Calculator!$G$22/12,0)</f>
        <v>0</v>
      </c>
      <c r="G6609" s="29">
        <f ca="1">IF(E6609&gt;0,(IFERROR(-PMT(Calculator!$G$22/12,Calculator!$G$23*12,Calculator!$G$20),0))-F6609,0)</f>
        <v>0</v>
      </c>
      <c r="H6609" s="29">
        <f t="shared" ca="1" si="416"/>
        <v>0</v>
      </c>
      <c r="I6609" s="29">
        <f t="shared" ca="1" si="414"/>
        <v>0</v>
      </c>
      <c r="J6609" s="30">
        <f>Calculator!$G$40</f>
        <v>6.5000000000000002E-2</v>
      </c>
      <c r="K6609" s="29">
        <f ca="1">IF(C6609&gt;=Calculator!$G$27,IF(DAY($C6609)=1,Calculator!$G$34/2,IF(DAY($C6609)=15,Calculator!$G$34/2,0)),0)</f>
        <v>0</v>
      </c>
      <c r="L6609" s="29">
        <f ca="1">IF(DAY($C6609)=28,IF(H6609=0,0,Calculator!$G$35),0)</f>
        <v>0</v>
      </c>
      <c r="M6609" s="29">
        <f ca="1">IF(I6609&gt;0,IF(DAY($C6609)=1,SUM(INDIRECT("I"&amp;(ROW(C6608)-DAY(C6608))):I6608),0),0)</f>
        <v>0</v>
      </c>
      <c r="N6609" s="29">
        <f ca="1">IF(C6609&lt;Calculator!$G$27,0,IF(C6609=Calculator!$G$27,Calculator!$G$39,IF(H6609-K6609&lt;=0,IF(D6609&gt;Calculator!$G$39,IF(H6609-K6609+E6609+L6609+M6609+Calculator!$G$39&gt;Calculator!$G$39,Calculator!$G$39-(H6609+E6609+L6609+M6609-K6609),Calculator!$G$39),D6609),0)))</f>
        <v>0</v>
      </c>
    </row>
    <row r="6610" spans="1:14" ht="15.75" thickBot="1">
      <c r="A6610" s="33" t="str">
        <f ca="1">IF(C6610=Calculator!$H$27,"F",IF(Daily!D6610+Daily!H6610=0,IF(D6609+H6609&gt;0,"L",""),""))</f>
        <v/>
      </c>
      <c r="B6610" s="34">
        <v>6609</v>
      </c>
      <c r="C6610" s="19">
        <f t="shared" ca="1" si="413"/>
        <v>52539</v>
      </c>
      <c r="D6610" s="29">
        <f t="shared" ca="1" si="415"/>
        <v>0</v>
      </c>
      <c r="E6610" s="29">
        <f ca="1">IF(C6610&lt;Calculator!$D$26,0,IF(DAY($C6610)=1,IF(D6610-Calculator!$G$24&gt;0,Calculator!$G$24,D6610),0))</f>
        <v>0</v>
      </c>
      <c r="F6610" s="29">
        <f ca="1">IF(E6610&gt;0,D6610*Calculator!$G$22/12,0)</f>
        <v>0</v>
      </c>
      <c r="G6610" s="29">
        <f ca="1">IF(E6610&gt;0,(IFERROR(-PMT(Calculator!$G$22/12,Calculator!$G$23*12,Calculator!$G$20),0))-F6610,0)</f>
        <v>0</v>
      </c>
      <c r="H6610" s="29">
        <f t="shared" ca="1" si="416"/>
        <v>0</v>
      </c>
      <c r="I6610" s="29">
        <f t="shared" ca="1" si="414"/>
        <v>0</v>
      </c>
      <c r="J6610" s="30">
        <f>Calculator!$G$40</f>
        <v>6.5000000000000002E-2</v>
      </c>
      <c r="K6610" s="29">
        <f ca="1">IF(C6610&gt;=Calculator!$G$27,IF(DAY($C6610)=1,Calculator!$G$34/2,IF(DAY($C6610)=15,Calculator!$G$34/2,0)),0)</f>
        <v>0</v>
      </c>
      <c r="L6610" s="29">
        <f ca="1">IF(DAY($C6610)=28,IF(H6610=0,0,Calculator!$G$35),0)</f>
        <v>0</v>
      </c>
      <c r="M6610" s="29">
        <f ca="1">IF(I6610&gt;0,IF(DAY($C6610)=1,SUM(INDIRECT("I"&amp;(ROW(C6609)-DAY(C6609))):I6609),0),0)</f>
        <v>0</v>
      </c>
      <c r="N6610" s="29">
        <f ca="1">IF(C6610&lt;Calculator!$G$27,0,IF(C6610=Calculator!$G$27,Calculator!$G$39,IF(H6610-K6610&lt;=0,IF(D6610&gt;Calculator!$G$39,IF(H6610-K6610+E6610+L6610+M6610+Calculator!$G$39&gt;Calculator!$G$39,Calculator!$G$39-(H6610+E6610+L6610+M6610-K6610),Calculator!$G$39),D6610),0)))</f>
        <v>0</v>
      </c>
    </row>
    <row r="6611" spans="1:14" ht="15.75" thickBot="1">
      <c r="A6611" s="33" t="str">
        <f ca="1">IF(C6611=Calculator!$H$27,"F",IF(Daily!D6611+Daily!H6611=0,IF(D6610+H6610&gt;0,"L",""),""))</f>
        <v/>
      </c>
      <c r="B6611" s="34">
        <v>6610</v>
      </c>
      <c r="C6611" s="19">
        <f t="shared" ca="1" si="413"/>
        <v>52540</v>
      </c>
      <c r="D6611" s="29">
        <f t="shared" ca="1" si="415"/>
        <v>0</v>
      </c>
      <c r="E6611" s="29">
        <f ca="1">IF(C6611&lt;Calculator!$D$26,0,IF(DAY($C6611)=1,IF(D6611-Calculator!$G$24&gt;0,Calculator!$G$24,D6611),0))</f>
        <v>0</v>
      </c>
      <c r="F6611" s="29">
        <f ca="1">IF(E6611&gt;0,D6611*Calculator!$G$22/12,0)</f>
        <v>0</v>
      </c>
      <c r="G6611" s="29">
        <f ca="1">IF(E6611&gt;0,(IFERROR(-PMT(Calculator!$G$22/12,Calculator!$G$23*12,Calculator!$G$20),0))-F6611,0)</f>
        <v>0</v>
      </c>
      <c r="H6611" s="29">
        <f t="shared" ca="1" si="416"/>
        <v>0</v>
      </c>
      <c r="I6611" s="29">
        <f t="shared" ca="1" si="414"/>
        <v>0</v>
      </c>
      <c r="J6611" s="30">
        <f>Calculator!$G$40</f>
        <v>6.5000000000000002E-2</v>
      </c>
      <c r="K6611" s="29">
        <f ca="1">IF(C6611&gt;=Calculator!$G$27,IF(DAY($C6611)=1,Calculator!$G$34/2,IF(DAY($C6611)=15,Calculator!$G$34/2,0)),0)</f>
        <v>0</v>
      </c>
      <c r="L6611" s="29">
        <f ca="1">IF(DAY($C6611)=28,IF(H6611=0,0,Calculator!$G$35),0)</f>
        <v>0</v>
      </c>
      <c r="M6611" s="29">
        <f ca="1">IF(I6611&gt;0,IF(DAY($C6611)=1,SUM(INDIRECT("I"&amp;(ROW(C6610)-DAY(C6610))):I6610),0),0)</f>
        <v>0</v>
      </c>
      <c r="N6611" s="29">
        <f ca="1">IF(C6611&lt;Calculator!$G$27,0,IF(C6611=Calculator!$G$27,Calculator!$G$39,IF(H6611-K6611&lt;=0,IF(D6611&gt;Calculator!$G$39,IF(H6611-K6611+E6611+L6611+M6611+Calculator!$G$39&gt;Calculator!$G$39,Calculator!$G$39-(H6611+E6611+L6611+M6611-K6611),Calculator!$G$39),D6611),0)))</f>
        <v>0</v>
      </c>
    </row>
    <row r="6612" spans="1:14" ht="15.75" thickBot="1">
      <c r="A6612" s="33" t="str">
        <f ca="1">IF(C6612=Calculator!$H$27,"F",IF(Daily!D6612+Daily!H6612=0,IF(D6611+H6611&gt;0,"L",""),""))</f>
        <v/>
      </c>
      <c r="B6612" s="34">
        <v>6611</v>
      </c>
      <c r="C6612" s="19">
        <f t="shared" ca="1" si="413"/>
        <v>52541</v>
      </c>
      <c r="D6612" s="29">
        <f t="shared" ca="1" si="415"/>
        <v>0</v>
      </c>
      <c r="E6612" s="29">
        <f ca="1">IF(C6612&lt;Calculator!$D$26,0,IF(DAY($C6612)=1,IF(D6612-Calculator!$G$24&gt;0,Calculator!$G$24,D6612),0))</f>
        <v>0</v>
      </c>
      <c r="F6612" s="29">
        <f ca="1">IF(E6612&gt;0,D6612*Calculator!$G$22/12,0)</f>
        <v>0</v>
      </c>
      <c r="G6612" s="29">
        <f ca="1">IF(E6612&gt;0,(IFERROR(-PMT(Calculator!$G$22/12,Calculator!$G$23*12,Calculator!$G$20),0))-F6612,0)</f>
        <v>0</v>
      </c>
      <c r="H6612" s="29">
        <f t="shared" ca="1" si="416"/>
        <v>0</v>
      </c>
      <c r="I6612" s="29">
        <f t="shared" ca="1" si="414"/>
        <v>0</v>
      </c>
      <c r="J6612" s="30">
        <f>Calculator!$G$40</f>
        <v>6.5000000000000002E-2</v>
      </c>
      <c r="K6612" s="29">
        <f ca="1">IF(C6612&gt;=Calculator!$G$27,IF(DAY($C6612)=1,Calculator!$G$34/2,IF(DAY($C6612)=15,Calculator!$G$34/2,0)),0)</f>
        <v>0</v>
      </c>
      <c r="L6612" s="29">
        <f ca="1">IF(DAY($C6612)=28,IF(H6612=0,0,Calculator!$G$35),0)</f>
        <v>0</v>
      </c>
      <c r="M6612" s="29">
        <f ca="1">IF(I6612&gt;0,IF(DAY($C6612)=1,SUM(INDIRECT("I"&amp;(ROW(C6611)-DAY(C6611))):I6611),0),0)</f>
        <v>0</v>
      </c>
      <c r="N6612" s="29">
        <f ca="1">IF(C6612&lt;Calculator!$G$27,0,IF(C6612=Calculator!$G$27,Calculator!$G$39,IF(H6612-K6612&lt;=0,IF(D6612&gt;Calculator!$G$39,IF(H6612-K6612+E6612+L6612+M6612+Calculator!$G$39&gt;Calculator!$G$39,Calculator!$G$39-(H6612+E6612+L6612+M6612-K6612),Calculator!$G$39),D6612),0)))</f>
        <v>0</v>
      </c>
    </row>
    <row r="6613" spans="1:14" ht="15.75" thickBot="1">
      <c r="A6613" s="33" t="str">
        <f ca="1">IF(C6613=Calculator!$H$27,"F",IF(Daily!D6613+Daily!H6613=0,IF(D6612+H6612&gt;0,"L",""),""))</f>
        <v/>
      </c>
      <c r="B6613" s="34">
        <v>6612</v>
      </c>
      <c r="C6613" s="19">
        <f t="shared" ca="1" si="413"/>
        <v>52542</v>
      </c>
      <c r="D6613" s="29">
        <f t="shared" ca="1" si="415"/>
        <v>0</v>
      </c>
      <c r="E6613" s="29">
        <f ca="1">IF(C6613&lt;Calculator!$D$26,0,IF(DAY($C6613)=1,IF(D6613-Calculator!$G$24&gt;0,Calculator!$G$24,D6613),0))</f>
        <v>0</v>
      </c>
      <c r="F6613" s="29">
        <f ca="1">IF(E6613&gt;0,D6613*Calculator!$G$22/12,0)</f>
        <v>0</v>
      </c>
      <c r="G6613" s="29">
        <f ca="1">IF(E6613&gt;0,(IFERROR(-PMT(Calculator!$G$22/12,Calculator!$G$23*12,Calculator!$G$20),0))-F6613,0)</f>
        <v>0</v>
      </c>
      <c r="H6613" s="29">
        <f t="shared" ca="1" si="416"/>
        <v>0</v>
      </c>
      <c r="I6613" s="29">
        <f t="shared" ca="1" si="414"/>
        <v>0</v>
      </c>
      <c r="J6613" s="30">
        <f>Calculator!$G$40</f>
        <v>6.5000000000000002E-2</v>
      </c>
      <c r="K6613" s="29">
        <f ca="1">IF(C6613&gt;=Calculator!$G$27,IF(DAY($C6613)=1,Calculator!$G$34/2,IF(DAY($C6613)=15,Calculator!$G$34/2,0)),0)</f>
        <v>0</v>
      </c>
      <c r="L6613" s="29">
        <f ca="1">IF(DAY($C6613)=28,IF(H6613=0,0,Calculator!$G$35),0)</f>
        <v>0</v>
      </c>
      <c r="M6613" s="29">
        <f ca="1">IF(I6613&gt;0,IF(DAY($C6613)=1,SUM(INDIRECT("I"&amp;(ROW(C6612)-DAY(C6612))):I6612),0),0)</f>
        <v>0</v>
      </c>
      <c r="N6613" s="29">
        <f ca="1">IF(C6613&lt;Calculator!$G$27,0,IF(C6613=Calculator!$G$27,Calculator!$G$39,IF(H6613-K6613&lt;=0,IF(D6613&gt;Calculator!$G$39,IF(H6613-K6613+E6613+L6613+M6613+Calculator!$G$39&gt;Calculator!$G$39,Calculator!$G$39-(H6613+E6613+L6613+M6613-K6613),Calculator!$G$39),D6613),0)))</f>
        <v>0</v>
      </c>
    </row>
    <row r="6614" spans="1:14" ht="15.75" thickBot="1">
      <c r="A6614" s="33" t="str">
        <f ca="1">IF(C6614=Calculator!$H$27,"F",IF(Daily!D6614+Daily!H6614=0,IF(D6613+H6613&gt;0,"L",""),""))</f>
        <v/>
      </c>
      <c r="B6614" s="34">
        <v>6613</v>
      </c>
      <c r="C6614" s="19">
        <f t="shared" ca="1" si="413"/>
        <v>52543</v>
      </c>
      <c r="D6614" s="29">
        <f t="shared" ca="1" si="415"/>
        <v>0</v>
      </c>
      <c r="E6614" s="29">
        <f ca="1">IF(C6614&lt;Calculator!$D$26,0,IF(DAY($C6614)=1,IF(D6614-Calculator!$G$24&gt;0,Calculator!$G$24,D6614),0))</f>
        <v>0</v>
      </c>
      <c r="F6614" s="29">
        <f ca="1">IF(E6614&gt;0,D6614*Calculator!$G$22/12,0)</f>
        <v>0</v>
      </c>
      <c r="G6614" s="29">
        <f ca="1">IF(E6614&gt;0,(IFERROR(-PMT(Calculator!$G$22/12,Calculator!$G$23*12,Calculator!$G$20),0))-F6614,0)</f>
        <v>0</v>
      </c>
      <c r="H6614" s="29">
        <f t="shared" ca="1" si="416"/>
        <v>0</v>
      </c>
      <c r="I6614" s="29">
        <f t="shared" ca="1" si="414"/>
        <v>0</v>
      </c>
      <c r="J6614" s="30">
        <f>Calculator!$G$40</f>
        <v>6.5000000000000002E-2</v>
      </c>
      <c r="K6614" s="29">
        <f ca="1">IF(C6614&gt;=Calculator!$G$27,IF(DAY($C6614)=1,Calculator!$G$34/2,IF(DAY($C6614)=15,Calculator!$G$34/2,0)),0)</f>
        <v>0</v>
      </c>
      <c r="L6614" s="29">
        <f ca="1">IF(DAY($C6614)=28,IF(H6614=0,0,Calculator!$G$35),0)</f>
        <v>0</v>
      </c>
      <c r="M6614" s="29">
        <f ca="1">IF(I6614&gt;0,IF(DAY($C6614)=1,SUM(INDIRECT("I"&amp;(ROW(C6613)-DAY(C6613))):I6613),0),0)</f>
        <v>0</v>
      </c>
      <c r="N6614" s="29">
        <f ca="1">IF(C6614&lt;Calculator!$G$27,0,IF(C6614=Calculator!$G$27,Calculator!$G$39,IF(H6614-K6614&lt;=0,IF(D6614&gt;Calculator!$G$39,IF(H6614-K6614+E6614+L6614+M6614+Calculator!$G$39&gt;Calculator!$G$39,Calculator!$G$39-(H6614+E6614+L6614+M6614-K6614),Calculator!$G$39),D6614),0)))</f>
        <v>0</v>
      </c>
    </row>
    <row r="6615" spans="1:14" ht="15.75" thickBot="1">
      <c r="A6615" s="33" t="str">
        <f ca="1">IF(C6615=Calculator!$H$27,"F",IF(Daily!D6615+Daily!H6615=0,IF(D6614+H6614&gt;0,"L",""),""))</f>
        <v/>
      </c>
      <c r="B6615" s="34">
        <v>6614</v>
      </c>
      <c r="C6615" s="19">
        <f t="shared" ca="1" si="413"/>
        <v>52544</v>
      </c>
      <c r="D6615" s="29">
        <f t="shared" ca="1" si="415"/>
        <v>0</v>
      </c>
      <c r="E6615" s="29">
        <f ca="1">IF(C6615&lt;Calculator!$D$26,0,IF(DAY($C6615)=1,IF(D6615-Calculator!$G$24&gt;0,Calculator!$G$24,D6615),0))</f>
        <v>0</v>
      </c>
      <c r="F6615" s="29">
        <f ca="1">IF(E6615&gt;0,D6615*Calculator!$G$22/12,0)</f>
        <v>0</v>
      </c>
      <c r="G6615" s="29">
        <f ca="1">IF(E6615&gt;0,(IFERROR(-PMT(Calculator!$G$22/12,Calculator!$G$23*12,Calculator!$G$20),0))-F6615,0)</f>
        <v>0</v>
      </c>
      <c r="H6615" s="29">
        <f t="shared" ca="1" si="416"/>
        <v>0</v>
      </c>
      <c r="I6615" s="29">
        <f t="shared" ca="1" si="414"/>
        <v>0</v>
      </c>
      <c r="J6615" s="30">
        <f>Calculator!$G$40</f>
        <v>6.5000000000000002E-2</v>
      </c>
      <c r="K6615" s="29">
        <f ca="1">IF(C6615&gt;=Calculator!$G$27,IF(DAY($C6615)=1,Calculator!$G$34/2,IF(DAY($C6615)=15,Calculator!$G$34/2,0)),0)</f>
        <v>0</v>
      </c>
      <c r="L6615" s="29">
        <f ca="1">IF(DAY($C6615)=28,IF(H6615=0,0,Calculator!$G$35),0)</f>
        <v>0</v>
      </c>
      <c r="M6615" s="29">
        <f ca="1">IF(I6615&gt;0,IF(DAY($C6615)=1,SUM(INDIRECT("I"&amp;(ROW(C6614)-DAY(C6614))):I6614),0),0)</f>
        <v>0</v>
      </c>
      <c r="N6615" s="29">
        <f ca="1">IF(C6615&lt;Calculator!$G$27,0,IF(C6615=Calculator!$G$27,Calculator!$G$39,IF(H6615-K6615&lt;=0,IF(D6615&gt;Calculator!$G$39,IF(H6615-K6615+E6615+L6615+M6615+Calculator!$G$39&gt;Calculator!$G$39,Calculator!$G$39-(H6615+E6615+L6615+M6615-K6615),Calculator!$G$39),D6615),0)))</f>
        <v>0</v>
      </c>
    </row>
    <row r="6616" spans="1:14" ht="15.75" thickBot="1">
      <c r="A6616" s="33" t="str">
        <f ca="1">IF(C6616=Calculator!$H$27,"F",IF(Daily!D6616+Daily!H6616=0,IF(D6615+H6615&gt;0,"L",""),""))</f>
        <v/>
      </c>
      <c r="B6616" s="34">
        <v>6615</v>
      </c>
      <c r="C6616" s="19">
        <f t="shared" ca="1" si="413"/>
        <v>52545</v>
      </c>
      <c r="D6616" s="29">
        <f t="shared" ca="1" si="415"/>
        <v>0</v>
      </c>
      <c r="E6616" s="29">
        <f ca="1">IF(C6616&lt;Calculator!$D$26,0,IF(DAY($C6616)=1,IF(D6616-Calculator!$G$24&gt;0,Calculator!$G$24,D6616),0))</f>
        <v>0</v>
      </c>
      <c r="F6616" s="29">
        <f ca="1">IF(E6616&gt;0,D6616*Calculator!$G$22/12,0)</f>
        <v>0</v>
      </c>
      <c r="G6616" s="29">
        <f ca="1">IF(E6616&gt;0,(IFERROR(-PMT(Calculator!$G$22/12,Calculator!$G$23*12,Calculator!$G$20),0))-F6616,0)</f>
        <v>0</v>
      </c>
      <c r="H6616" s="29">
        <f t="shared" ca="1" si="416"/>
        <v>0</v>
      </c>
      <c r="I6616" s="29">
        <f t="shared" ca="1" si="414"/>
        <v>0</v>
      </c>
      <c r="J6616" s="30">
        <f>Calculator!$G$40</f>
        <v>6.5000000000000002E-2</v>
      </c>
      <c r="K6616" s="29">
        <f ca="1">IF(C6616&gt;=Calculator!$G$27,IF(DAY($C6616)=1,Calculator!$G$34/2,IF(DAY($C6616)=15,Calculator!$G$34/2,0)),0)</f>
        <v>0</v>
      </c>
      <c r="L6616" s="29">
        <f ca="1">IF(DAY($C6616)=28,IF(H6616=0,0,Calculator!$G$35),0)</f>
        <v>0</v>
      </c>
      <c r="M6616" s="29">
        <f ca="1">IF(I6616&gt;0,IF(DAY($C6616)=1,SUM(INDIRECT("I"&amp;(ROW(C6615)-DAY(C6615))):I6615),0),0)</f>
        <v>0</v>
      </c>
      <c r="N6616" s="29">
        <f ca="1">IF(C6616&lt;Calculator!$G$27,0,IF(C6616=Calculator!$G$27,Calculator!$G$39,IF(H6616-K6616&lt;=0,IF(D6616&gt;Calculator!$G$39,IF(H6616-K6616+E6616+L6616+M6616+Calculator!$G$39&gt;Calculator!$G$39,Calculator!$G$39-(H6616+E6616+L6616+M6616-K6616),Calculator!$G$39),D6616),0)))</f>
        <v>0</v>
      </c>
    </row>
    <row r="6617" spans="1:14" ht="15.75" thickBot="1">
      <c r="A6617" s="33" t="str">
        <f ca="1">IF(C6617=Calculator!$H$27,"F",IF(Daily!D6617+Daily!H6617=0,IF(D6616+H6616&gt;0,"L",""),""))</f>
        <v/>
      </c>
      <c r="B6617" s="34">
        <v>6616</v>
      </c>
      <c r="C6617" s="19">
        <f t="shared" ca="1" si="413"/>
        <v>52546</v>
      </c>
      <c r="D6617" s="29">
        <f t="shared" ca="1" si="415"/>
        <v>0</v>
      </c>
      <c r="E6617" s="29">
        <f ca="1">IF(C6617&lt;Calculator!$D$26,0,IF(DAY($C6617)=1,IF(D6617-Calculator!$G$24&gt;0,Calculator!$G$24,D6617),0))</f>
        <v>0</v>
      </c>
      <c r="F6617" s="29">
        <f ca="1">IF(E6617&gt;0,D6617*Calculator!$G$22/12,0)</f>
        <v>0</v>
      </c>
      <c r="G6617" s="29">
        <f ca="1">IF(E6617&gt;0,(IFERROR(-PMT(Calculator!$G$22/12,Calculator!$G$23*12,Calculator!$G$20),0))-F6617,0)</f>
        <v>0</v>
      </c>
      <c r="H6617" s="29">
        <f t="shared" ca="1" si="416"/>
        <v>0</v>
      </c>
      <c r="I6617" s="29">
        <f t="shared" ca="1" si="414"/>
        <v>0</v>
      </c>
      <c r="J6617" s="30">
        <f>Calculator!$G$40</f>
        <v>6.5000000000000002E-2</v>
      </c>
      <c r="K6617" s="29">
        <f ca="1">IF(C6617&gt;=Calculator!$G$27,IF(DAY($C6617)=1,Calculator!$G$34/2,IF(DAY($C6617)=15,Calculator!$G$34/2,0)),0)</f>
        <v>0</v>
      </c>
      <c r="L6617" s="29">
        <f ca="1">IF(DAY($C6617)=28,IF(H6617=0,0,Calculator!$G$35),0)</f>
        <v>0</v>
      </c>
      <c r="M6617" s="29">
        <f ca="1">IF(I6617&gt;0,IF(DAY($C6617)=1,SUM(INDIRECT("I"&amp;(ROW(C6616)-DAY(C6616))):I6616),0),0)</f>
        <v>0</v>
      </c>
      <c r="N6617" s="29">
        <f ca="1">IF(C6617&lt;Calculator!$G$27,0,IF(C6617=Calculator!$G$27,Calculator!$G$39,IF(H6617-K6617&lt;=0,IF(D6617&gt;Calculator!$G$39,IF(H6617-K6617+E6617+L6617+M6617+Calculator!$G$39&gt;Calculator!$G$39,Calculator!$G$39-(H6617+E6617+L6617+M6617-K6617),Calculator!$G$39),D6617),0)))</f>
        <v>0</v>
      </c>
    </row>
    <row r="6618" spans="1:14" ht="15.75" thickBot="1">
      <c r="A6618" s="33" t="str">
        <f ca="1">IF(C6618=Calculator!$H$27,"F",IF(Daily!D6618+Daily!H6618=0,IF(D6617+H6617&gt;0,"L",""),""))</f>
        <v/>
      </c>
      <c r="B6618" s="34">
        <v>6617</v>
      </c>
      <c r="C6618" s="19">
        <f t="shared" ca="1" si="413"/>
        <v>52547</v>
      </c>
      <c r="D6618" s="29">
        <f t="shared" ca="1" si="415"/>
        <v>0</v>
      </c>
      <c r="E6618" s="29">
        <f ca="1">IF(C6618&lt;Calculator!$D$26,0,IF(DAY($C6618)=1,IF(D6618-Calculator!$G$24&gt;0,Calculator!$G$24,D6618),0))</f>
        <v>0</v>
      </c>
      <c r="F6618" s="29">
        <f ca="1">IF(E6618&gt;0,D6618*Calculator!$G$22/12,0)</f>
        <v>0</v>
      </c>
      <c r="G6618" s="29">
        <f ca="1">IF(E6618&gt;0,(IFERROR(-PMT(Calculator!$G$22/12,Calculator!$G$23*12,Calculator!$G$20),0))-F6618,0)</f>
        <v>0</v>
      </c>
      <c r="H6618" s="29">
        <f t="shared" ca="1" si="416"/>
        <v>0</v>
      </c>
      <c r="I6618" s="29">
        <f t="shared" ca="1" si="414"/>
        <v>0</v>
      </c>
      <c r="J6618" s="30">
        <f>Calculator!$G$40</f>
        <v>6.5000000000000002E-2</v>
      </c>
      <c r="K6618" s="29">
        <f ca="1">IF(C6618&gt;=Calculator!$G$27,IF(DAY($C6618)=1,Calculator!$G$34/2,IF(DAY($C6618)=15,Calculator!$G$34/2,0)),0)</f>
        <v>0</v>
      </c>
      <c r="L6618" s="29">
        <f ca="1">IF(DAY($C6618)=28,IF(H6618=0,0,Calculator!$G$35),0)</f>
        <v>0</v>
      </c>
      <c r="M6618" s="29">
        <f ca="1">IF(I6618&gt;0,IF(DAY($C6618)=1,SUM(INDIRECT("I"&amp;(ROW(C6617)-DAY(C6617))):I6617),0),0)</f>
        <v>0</v>
      </c>
      <c r="N6618" s="29">
        <f ca="1">IF(C6618&lt;Calculator!$G$27,0,IF(C6618=Calculator!$G$27,Calculator!$G$39,IF(H6618-K6618&lt;=0,IF(D6618&gt;Calculator!$G$39,IF(H6618-K6618+E6618+L6618+M6618+Calculator!$G$39&gt;Calculator!$G$39,Calculator!$G$39-(H6618+E6618+L6618+M6618-K6618),Calculator!$G$39),D6618),0)))</f>
        <v>0</v>
      </c>
    </row>
    <row r="6619" spans="1:14" ht="15.75" thickBot="1">
      <c r="A6619" s="33" t="str">
        <f ca="1">IF(C6619=Calculator!$H$27,"F",IF(Daily!D6619+Daily!H6619=0,IF(D6618+H6618&gt;0,"L",""),""))</f>
        <v/>
      </c>
      <c r="B6619" s="34">
        <v>6618</v>
      </c>
      <c r="C6619" s="19">
        <f t="shared" ca="1" si="413"/>
        <v>52548</v>
      </c>
      <c r="D6619" s="29">
        <f t="shared" ca="1" si="415"/>
        <v>0</v>
      </c>
      <c r="E6619" s="29">
        <f ca="1">IF(C6619&lt;Calculator!$D$26,0,IF(DAY($C6619)=1,IF(D6619-Calculator!$G$24&gt;0,Calculator!$G$24,D6619),0))</f>
        <v>0</v>
      </c>
      <c r="F6619" s="29">
        <f ca="1">IF(E6619&gt;0,D6619*Calculator!$G$22/12,0)</f>
        <v>0</v>
      </c>
      <c r="G6619" s="29">
        <f ca="1">IF(E6619&gt;0,(IFERROR(-PMT(Calculator!$G$22/12,Calculator!$G$23*12,Calculator!$G$20),0))-F6619,0)</f>
        <v>0</v>
      </c>
      <c r="H6619" s="29">
        <f t="shared" ca="1" si="416"/>
        <v>0</v>
      </c>
      <c r="I6619" s="29">
        <f t="shared" ca="1" si="414"/>
        <v>0</v>
      </c>
      <c r="J6619" s="30">
        <f>Calculator!$G$40</f>
        <v>6.5000000000000002E-2</v>
      </c>
      <c r="K6619" s="29">
        <f ca="1">IF(C6619&gt;=Calculator!$G$27,IF(DAY($C6619)=1,Calculator!$G$34/2,IF(DAY($C6619)=15,Calculator!$G$34/2,0)),0)</f>
        <v>0</v>
      </c>
      <c r="L6619" s="29">
        <f ca="1">IF(DAY($C6619)=28,IF(H6619=0,0,Calculator!$G$35),0)</f>
        <v>0</v>
      </c>
      <c r="M6619" s="29">
        <f ca="1">IF(I6619&gt;0,IF(DAY($C6619)=1,SUM(INDIRECT("I"&amp;(ROW(C6618)-DAY(C6618))):I6618),0),0)</f>
        <v>0</v>
      </c>
      <c r="N6619" s="29">
        <f ca="1">IF(C6619&lt;Calculator!$G$27,0,IF(C6619=Calculator!$G$27,Calculator!$G$39,IF(H6619-K6619&lt;=0,IF(D6619&gt;Calculator!$G$39,IF(H6619-K6619+E6619+L6619+M6619+Calculator!$G$39&gt;Calculator!$G$39,Calculator!$G$39-(H6619+E6619+L6619+M6619-K6619),Calculator!$G$39),D6619),0)))</f>
        <v>0</v>
      </c>
    </row>
    <row r="6620" spans="1:14" ht="15.75" thickBot="1">
      <c r="A6620" s="33" t="str">
        <f ca="1">IF(C6620=Calculator!$H$27,"F",IF(Daily!D6620+Daily!H6620=0,IF(D6619+H6619&gt;0,"L",""),""))</f>
        <v/>
      </c>
      <c r="B6620" s="34">
        <v>6619</v>
      </c>
      <c r="C6620" s="19">
        <f t="shared" ca="1" si="413"/>
        <v>52549</v>
      </c>
      <c r="D6620" s="29">
        <f t="shared" ca="1" si="415"/>
        <v>0</v>
      </c>
      <c r="E6620" s="29">
        <f ca="1">IF(C6620&lt;Calculator!$D$26,0,IF(DAY($C6620)=1,IF(D6620-Calculator!$G$24&gt;0,Calculator!$G$24,D6620),0))</f>
        <v>0</v>
      </c>
      <c r="F6620" s="29">
        <f ca="1">IF(E6620&gt;0,D6620*Calculator!$G$22/12,0)</f>
        <v>0</v>
      </c>
      <c r="G6620" s="29">
        <f ca="1">IF(E6620&gt;0,(IFERROR(-PMT(Calculator!$G$22/12,Calculator!$G$23*12,Calculator!$G$20),0))-F6620,0)</f>
        <v>0</v>
      </c>
      <c r="H6620" s="29">
        <f t="shared" ca="1" si="416"/>
        <v>0</v>
      </c>
      <c r="I6620" s="29">
        <f t="shared" ca="1" si="414"/>
        <v>0</v>
      </c>
      <c r="J6620" s="30">
        <f>Calculator!$G$40</f>
        <v>6.5000000000000002E-2</v>
      </c>
      <c r="K6620" s="29">
        <f ca="1">IF(C6620&gt;=Calculator!$G$27,IF(DAY($C6620)=1,Calculator!$G$34/2,IF(DAY($C6620)=15,Calculator!$G$34/2,0)),0)</f>
        <v>0</v>
      </c>
      <c r="L6620" s="29">
        <f ca="1">IF(DAY($C6620)=28,IF(H6620=0,0,Calculator!$G$35),0)</f>
        <v>0</v>
      </c>
      <c r="M6620" s="29">
        <f ca="1">IF(I6620&gt;0,IF(DAY($C6620)=1,SUM(INDIRECT("I"&amp;(ROW(C6619)-DAY(C6619))):I6619),0),0)</f>
        <v>0</v>
      </c>
      <c r="N6620" s="29">
        <f ca="1">IF(C6620&lt;Calculator!$G$27,0,IF(C6620=Calculator!$G$27,Calculator!$G$39,IF(H6620-K6620&lt;=0,IF(D6620&gt;Calculator!$G$39,IF(H6620-K6620+E6620+L6620+M6620+Calculator!$G$39&gt;Calculator!$G$39,Calculator!$G$39-(H6620+E6620+L6620+M6620-K6620),Calculator!$G$39),D6620),0)))</f>
        <v>0</v>
      </c>
    </row>
    <row r="6621" spans="1:14" ht="15.75" thickBot="1">
      <c r="A6621" s="33" t="str">
        <f ca="1">IF(C6621=Calculator!$H$27,"F",IF(Daily!D6621+Daily!H6621=0,IF(D6620+H6620&gt;0,"L",""),""))</f>
        <v/>
      </c>
      <c r="B6621" s="34">
        <v>6620</v>
      </c>
      <c r="C6621" s="19">
        <f t="shared" ca="1" si="413"/>
        <v>52550</v>
      </c>
      <c r="D6621" s="29">
        <f t="shared" ca="1" si="415"/>
        <v>0</v>
      </c>
      <c r="E6621" s="29">
        <f ca="1">IF(C6621&lt;Calculator!$D$26,0,IF(DAY($C6621)=1,IF(D6621-Calculator!$G$24&gt;0,Calculator!$G$24,D6621),0))</f>
        <v>0</v>
      </c>
      <c r="F6621" s="29">
        <f ca="1">IF(E6621&gt;0,D6621*Calculator!$G$22/12,0)</f>
        <v>0</v>
      </c>
      <c r="G6621" s="29">
        <f ca="1">IF(E6621&gt;0,(IFERROR(-PMT(Calculator!$G$22/12,Calculator!$G$23*12,Calculator!$G$20),0))-F6621,0)</f>
        <v>0</v>
      </c>
      <c r="H6621" s="29">
        <f t="shared" ca="1" si="416"/>
        <v>0</v>
      </c>
      <c r="I6621" s="29">
        <f t="shared" ca="1" si="414"/>
        <v>0</v>
      </c>
      <c r="J6621" s="30">
        <f>Calculator!$G$40</f>
        <v>6.5000000000000002E-2</v>
      </c>
      <c r="K6621" s="29">
        <f ca="1">IF(C6621&gt;=Calculator!$G$27,IF(DAY($C6621)=1,Calculator!$G$34/2,IF(DAY($C6621)=15,Calculator!$G$34/2,0)),0)</f>
        <v>4500</v>
      </c>
      <c r="L6621" s="29">
        <f ca="1">IF(DAY($C6621)=28,IF(H6621=0,0,Calculator!$G$35),0)</f>
        <v>0</v>
      </c>
      <c r="M6621" s="29">
        <f ca="1">IF(I6621&gt;0,IF(DAY($C6621)=1,SUM(INDIRECT("I"&amp;(ROW(C6620)-DAY(C6620))):I6620),0),0)</f>
        <v>0</v>
      </c>
      <c r="N6621" s="29">
        <f ca="1">IF(C6621&lt;Calculator!$G$27,0,IF(C6621=Calculator!$G$27,Calculator!$G$39,IF(H6621-K6621&lt;=0,IF(D6621&gt;Calculator!$G$39,IF(H6621-K6621+E6621+L6621+M6621+Calculator!$G$39&gt;Calculator!$G$39,Calculator!$G$39-(H6621+E6621+L6621+M6621-K6621),Calculator!$G$39),D6621),0)))</f>
        <v>0</v>
      </c>
    </row>
    <row r="6622" spans="1:14" ht="15.75" thickBot="1">
      <c r="A6622" s="33" t="str">
        <f ca="1">IF(C6622=Calculator!$H$27,"F",IF(Daily!D6622+Daily!H6622=0,IF(D6621+H6621&gt;0,"L",""),""))</f>
        <v/>
      </c>
      <c r="B6622" s="34">
        <v>6621</v>
      </c>
      <c r="C6622" s="19">
        <f t="shared" ca="1" si="413"/>
        <v>52551</v>
      </c>
      <c r="D6622" s="29">
        <f t="shared" ca="1" si="415"/>
        <v>0</v>
      </c>
      <c r="E6622" s="29">
        <f ca="1">IF(C6622&lt;Calculator!$D$26,0,IF(DAY($C6622)=1,IF(D6622-Calculator!$G$24&gt;0,Calculator!$G$24,D6622),0))</f>
        <v>0</v>
      </c>
      <c r="F6622" s="29">
        <f ca="1">IF(E6622&gt;0,D6622*Calculator!$G$22/12,0)</f>
        <v>0</v>
      </c>
      <c r="G6622" s="29">
        <f ca="1">IF(E6622&gt;0,(IFERROR(-PMT(Calculator!$G$22/12,Calculator!$G$23*12,Calculator!$G$20),0))-F6622,0)</f>
        <v>0</v>
      </c>
      <c r="H6622" s="29">
        <f t="shared" ca="1" si="416"/>
        <v>0</v>
      </c>
      <c r="I6622" s="29">
        <f t="shared" ca="1" si="414"/>
        <v>0</v>
      </c>
      <c r="J6622" s="30">
        <f>Calculator!$G$40</f>
        <v>6.5000000000000002E-2</v>
      </c>
      <c r="K6622" s="29">
        <f ca="1">IF(C6622&gt;=Calculator!$G$27,IF(DAY($C6622)=1,Calculator!$G$34/2,IF(DAY($C6622)=15,Calculator!$G$34/2,0)),0)</f>
        <v>0</v>
      </c>
      <c r="L6622" s="29">
        <f ca="1">IF(DAY($C6622)=28,IF(H6622=0,0,Calculator!$G$35),0)</f>
        <v>0</v>
      </c>
      <c r="M6622" s="29">
        <f ca="1">IF(I6622&gt;0,IF(DAY($C6622)=1,SUM(INDIRECT("I"&amp;(ROW(C6621)-DAY(C6621))):I6621),0),0)</f>
        <v>0</v>
      </c>
      <c r="N6622" s="29">
        <f ca="1">IF(C6622&lt;Calculator!$G$27,0,IF(C6622=Calculator!$G$27,Calculator!$G$39,IF(H6622-K6622&lt;=0,IF(D6622&gt;Calculator!$G$39,IF(H6622-K6622+E6622+L6622+M6622+Calculator!$G$39&gt;Calculator!$G$39,Calculator!$G$39-(H6622+E6622+L6622+M6622-K6622),Calculator!$G$39),D6622),0)))</f>
        <v>0</v>
      </c>
    </row>
    <row r="6623" spans="1:14" ht="15.75" thickBot="1">
      <c r="A6623" s="33" t="str">
        <f ca="1">IF(C6623=Calculator!$H$27,"F",IF(Daily!D6623+Daily!H6623=0,IF(D6622+H6622&gt;0,"L",""),""))</f>
        <v/>
      </c>
      <c r="B6623" s="34">
        <v>6622</v>
      </c>
      <c r="C6623" s="19">
        <f t="shared" ca="1" si="413"/>
        <v>52552</v>
      </c>
      <c r="D6623" s="29">
        <f t="shared" ca="1" si="415"/>
        <v>0</v>
      </c>
      <c r="E6623" s="29">
        <f ca="1">IF(C6623&lt;Calculator!$D$26,0,IF(DAY($C6623)=1,IF(D6623-Calculator!$G$24&gt;0,Calculator!$G$24,D6623),0))</f>
        <v>0</v>
      </c>
      <c r="F6623" s="29">
        <f ca="1">IF(E6623&gt;0,D6623*Calculator!$G$22/12,0)</f>
        <v>0</v>
      </c>
      <c r="G6623" s="29">
        <f ca="1">IF(E6623&gt;0,(IFERROR(-PMT(Calculator!$G$22/12,Calculator!$G$23*12,Calculator!$G$20),0))-F6623,0)</f>
        <v>0</v>
      </c>
      <c r="H6623" s="29">
        <f t="shared" ca="1" si="416"/>
        <v>0</v>
      </c>
      <c r="I6623" s="29">
        <f t="shared" ca="1" si="414"/>
        <v>0</v>
      </c>
      <c r="J6623" s="30">
        <f>Calculator!$G$40</f>
        <v>6.5000000000000002E-2</v>
      </c>
      <c r="K6623" s="29">
        <f ca="1">IF(C6623&gt;=Calculator!$G$27,IF(DAY($C6623)=1,Calculator!$G$34/2,IF(DAY($C6623)=15,Calculator!$G$34/2,0)),0)</f>
        <v>0</v>
      </c>
      <c r="L6623" s="29">
        <f ca="1">IF(DAY($C6623)=28,IF(H6623=0,0,Calculator!$G$35),0)</f>
        <v>0</v>
      </c>
      <c r="M6623" s="29">
        <f ca="1">IF(I6623&gt;0,IF(DAY($C6623)=1,SUM(INDIRECT("I"&amp;(ROW(C6622)-DAY(C6622))):I6622),0),0)</f>
        <v>0</v>
      </c>
      <c r="N6623" s="29">
        <f ca="1">IF(C6623&lt;Calculator!$G$27,0,IF(C6623=Calculator!$G$27,Calculator!$G$39,IF(H6623-K6623&lt;=0,IF(D6623&gt;Calculator!$G$39,IF(H6623-K6623+E6623+L6623+M6623+Calculator!$G$39&gt;Calculator!$G$39,Calculator!$G$39-(H6623+E6623+L6623+M6623-K6623),Calculator!$G$39),D6623),0)))</f>
        <v>0</v>
      </c>
    </row>
    <row r="6624" spans="1:14" ht="15.75" thickBot="1">
      <c r="A6624" s="33" t="str">
        <f ca="1">IF(C6624=Calculator!$H$27,"F",IF(Daily!D6624+Daily!H6624=0,IF(D6623+H6623&gt;0,"L",""),""))</f>
        <v/>
      </c>
      <c r="B6624" s="34">
        <v>6623</v>
      </c>
      <c r="C6624" s="19">
        <f t="shared" ca="1" si="413"/>
        <v>52553</v>
      </c>
      <c r="D6624" s="29">
        <f t="shared" ca="1" si="415"/>
        <v>0</v>
      </c>
      <c r="E6624" s="29">
        <f ca="1">IF(C6624&lt;Calculator!$D$26,0,IF(DAY($C6624)=1,IF(D6624-Calculator!$G$24&gt;0,Calculator!$G$24,D6624),0))</f>
        <v>0</v>
      </c>
      <c r="F6624" s="29">
        <f ca="1">IF(E6624&gt;0,D6624*Calculator!$G$22/12,0)</f>
        <v>0</v>
      </c>
      <c r="G6624" s="29">
        <f ca="1">IF(E6624&gt;0,(IFERROR(-PMT(Calculator!$G$22/12,Calculator!$G$23*12,Calculator!$G$20),0))-F6624,0)</f>
        <v>0</v>
      </c>
      <c r="H6624" s="29">
        <f t="shared" ca="1" si="416"/>
        <v>0</v>
      </c>
      <c r="I6624" s="29">
        <f t="shared" ca="1" si="414"/>
        <v>0</v>
      </c>
      <c r="J6624" s="30">
        <f>Calculator!$G$40</f>
        <v>6.5000000000000002E-2</v>
      </c>
      <c r="K6624" s="29">
        <f ca="1">IF(C6624&gt;=Calculator!$G$27,IF(DAY($C6624)=1,Calculator!$G$34/2,IF(DAY($C6624)=15,Calculator!$G$34/2,0)),0)</f>
        <v>0</v>
      </c>
      <c r="L6624" s="29">
        <f ca="1">IF(DAY($C6624)=28,IF(H6624=0,0,Calculator!$G$35),0)</f>
        <v>0</v>
      </c>
      <c r="M6624" s="29">
        <f ca="1">IF(I6624&gt;0,IF(DAY($C6624)=1,SUM(INDIRECT("I"&amp;(ROW(C6623)-DAY(C6623))):I6623),0),0)</f>
        <v>0</v>
      </c>
      <c r="N6624" s="29">
        <f ca="1">IF(C6624&lt;Calculator!$G$27,0,IF(C6624=Calculator!$G$27,Calculator!$G$39,IF(H6624-K6624&lt;=0,IF(D6624&gt;Calculator!$G$39,IF(H6624-K6624+E6624+L6624+M6624+Calculator!$G$39&gt;Calculator!$G$39,Calculator!$G$39-(H6624+E6624+L6624+M6624-K6624),Calculator!$G$39),D6624),0)))</f>
        <v>0</v>
      </c>
    </row>
    <row r="6625" spans="1:14" ht="15.75" thickBot="1">
      <c r="A6625" s="33" t="str">
        <f ca="1">IF(C6625=Calculator!$H$27,"F",IF(Daily!D6625+Daily!H6625=0,IF(D6624+H6624&gt;0,"L",""),""))</f>
        <v/>
      </c>
      <c r="B6625" s="34">
        <v>6624</v>
      </c>
      <c r="C6625" s="19">
        <f t="shared" ca="1" si="413"/>
        <v>52554</v>
      </c>
      <c r="D6625" s="29">
        <f t="shared" ca="1" si="415"/>
        <v>0</v>
      </c>
      <c r="E6625" s="29">
        <f ca="1">IF(C6625&lt;Calculator!$D$26,0,IF(DAY($C6625)=1,IF(D6625-Calculator!$G$24&gt;0,Calculator!$G$24,D6625),0))</f>
        <v>0</v>
      </c>
      <c r="F6625" s="29">
        <f ca="1">IF(E6625&gt;0,D6625*Calculator!$G$22/12,0)</f>
        <v>0</v>
      </c>
      <c r="G6625" s="29">
        <f ca="1">IF(E6625&gt;0,(IFERROR(-PMT(Calculator!$G$22/12,Calculator!$G$23*12,Calculator!$G$20),0))-F6625,0)</f>
        <v>0</v>
      </c>
      <c r="H6625" s="29">
        <f t="shared" ca="1" si="416"/>
        <v>0</v>
      </c>
      <c r="I6625" s="29">
        <f t="shared" ca="1" si="414"/>
        <v>0</v>
      </c>
      <c r="J6625" s="30">
        <f>Calculator!$G$40</f>
        <v>6.5000000000000002E-2</v>
      </c>
      <c r="K6625" s="29">
        <f ca="1">IF(C6625&gt;=Calculator!$G$27,IF(DAY($C6625)=1,Calculator!$G$34/2,IF(DAY($C6625)=15,Calculator!$G$34/2,0)),0)</f>
        <v>0</v>
      </c>
      <c r="L6625" s="29">
        <f ca="1">IF(DAY($C6625)=28,IF(H6625=0,0,Calculator!$G$35),0)</f>
        <v>0</v>
      </c>
      <c r="M6625" s="29">
        <f ca="1">IF(I6625&gt;0,IF(DAY($C6625)=1,SUM(INDIRECT("I"&amp;(ROW(C6624)-DAY(C6624))):I6624),0),0)</f>
        <v>0</v>
      </c>
      <c r="N6625" s="29">
        <f ca="1">IF(C6625&lt;Calculator!$G$27,0,IF(C6625=Calculator!$G$27,Calculator!$G$39,IF(H6625-K6625&lt;=0,IF(D6625&gt;Calculator!$G$39,IF(H6625-K6625+E6625+L6625+M6625+Calculator!$G$39&gt;Calculator!$G$39,Calculator!$G$39-(H6625+E6625+L6625+M6625-K6625),Calculator!$G$39),D6625),0)))</f>
        <v>0</v>
      </c>
    </row>
    <row r="6626" spans="1:14" ht="15.75" thickBot="1">
      <c r="A6626" s="33" t="str">
        <f ca="1">IF(C6626=Calculator!$H$27,"F",IF(Daily!D6626+Daily!H6626=0,IF(D6625+H6625&gt;0,"L",""),""))</f>
        <v/>
      </c>
      <c r="B6626" s="34">
        <v>6625</v>
      </c>
      <c r="C6626" s="19">
        <f t="shared" ca="1" si="413"/>
        <v>52555</v>
      </c>
      <c r="D6626" s="29">
        <f t="shared" ca="1" si="415"/>
        <v>0</v>
      </c>
      <c r="E6626" s="29">
        <f ca="1">IF(C6626&lt;Calculator!$D$26,0,IF(DAY($C6626)=1,IF(D6626-Calculator!$G$24&gt;0,Calculator!$G$24,D6626),0))</f>
        <v>0</v>
      </c>
      <c r="F6626" s="29">
        <f ca="1">IF(E6626&gt;0,D6626*Calculator!$G$22/12,0)</f>
        <v>0</v>
      </c>
      <c r="G6626" s="29">
        <f ca="1">IF(E6626&gt;0,(IFERROR(-PMT(Calculator!$G$22/12,Calculator!$G$23*12,Calculator!$G$20),0))-F6626,0)</f>
        <v>0</v>
      </c>
      <c r="H6626" s="29">
        <f t="shared" ca="1" si="416"/>
        <v>0</v>
      </c>
      <c r="I6626" s="29">
        <f t="shared" ca="1" si="414"/>
        <v>0</v>
      </c>
      <c r="J6626" s="30">
        <f>Calculator!$G$40</f>
        <v>6.5000000000000002E-2</v>
      </c>
      <c r="K6626" s="29">
        <f ca="1">IF(C6626&gt;=Calculator!$G$27,IF(DAY($C6626)=1,Calculator!$G$34/2,IF(DAY($C6626)=15,Calculator!$G$34/2,0)),0)</f>
        <v>0</v>
      </c>
      <c r="L6626" s="29">
        <f ca="1">IF(DAY($C6626)=28,IF(H6626=0,0,Calculator!$G$35),0)</f>
        <v>0</v>
      </c>
      <c r="M6626" s="29">
        <f ca="1">IF(I6626&gt;0,IF(DAY($C6626)=1,SUM(INDIRECT("I"&amp;(ROW(C6625)-DAY(C6625))):I6625),0),0)</f>
        <v>0</v>
      </c>
      <c r="N6626" s="29">
        <f ca="1">IF(C6626&lt;Calculator!$G$27,0,IF(C6626=Calculator!$G$27,Calculator!$G$39,IF(H6626-K6626&lt;=0,IF(D6626&gt;Calculator!$G$39,IF(H6626-K6626+E6626+L6626+M6626+Calculator!$G$39&gt;Calculator!$G$39,Calculator!$G$39-(H6626+E6626+L6626+M6626-K6626),Calculator!$G$39),D6626),0)))</f>
        <v>0</v>
      </c>
    </row>
    <row r="6627" spans="1:14" ht="15.75" thickBot="1">
      <c r="A6627" s="33" t="str">
        <f ca="1">IF(C6627=Calculator!$H$27,"F",IF(Daily!D6627+Daily!H6627=0,IF(D6626+H6626&gt;0,"L",""),""))</f>
        <v/>
      </c>
      <c r="B6627" s="34">
        <v>6626</v>
      </c>
      <c r="C6627" s="19">
        <f t="shared" ca="1" si="413"/>
        <v>52556</v>
      </c>
      <c r="D6627" s="29">
        <f t="shared" ca="1" si="415"/>
        <v>0</v>
      </c>
      <c r="E6627" s="29">
        <f ca="1">IF(C6627&lt;Calculator!$D$26,0,IF(DAY($C6627)=1,IF(D6627-Calculator!$G$24&gt;0,Calculator!$G$24,D6627),0))</f>
        <v>0</v>
      </c>
      <c r="F6627" s="29">
        <f ca="1">IF(E6627&gt;0,D6627*Calculator!$G$22/12,0)</f>
        <v>0</v>
      </c>
      <c r="G6627" s="29">
        <f ca="1">IF(E6627&gt;0,(IFERROR(-PMT(Calculator!$G$22/12,Calculator!$G$23*12,Calculator!$G$20),0))-F6627,0)</f>
        <v>0</v>
      </c>
      <c r="H6627" s="29">
        <f t="shared" ca="1" si="416"/>
        <v>0</v>
      </c>
      <c r="I6627" s="29">
        <f t="shared" ca="1" si="414"/>
        <v>0</v>
      </c>
      <c r="J6627" s="30">
        <f>Calculator!$G$40</f>
        <v>6.5000000000000002E-2</v>
      </c>
      <c r="K6627" s="29">
        <f ca="1">IF(C6627&gt;=Calculator!$G$27,IF(DAY($C6627)=1,Calculator!$G$34/2,IF(DAY($C6627)=15,Calculator!$G$34/2,0)),0)</f>
        <v>0</v>
      </c>
      <c r="L6627" s="29">
        <f ca="1">IF(DAY($C6627)=28,IF(H6627=0,0,Calculator!$G$35),0)</f>
        <v>0</v>
      </c>
      <c r="M6627" s="29">
        <f ca="1">IF(I6627&gt;0,IF(DAY($C6627)=1,SUM(INDIRECT("I"&amp;(ROW(C6626)-DAY(C6626))):I6626),0),0)</f>
        <v>0</v>
      </c>
      <c r="N6627" s="29">
        <f ca="1">IF(C6627&lt;Calculator!$G$27,0,IF(C6627=Calculator!$G$27,Calculator!$G$39,IF(H6627-K6627&lt;=0,IF(D6627&gt;Calculator!$G$39,IF(H6627-K6627+E6627+L6627+M6627+Calculator!$G$39&gt;Calculator!$G$39,Calculator!$G$39-(H6627+E6627+L6627+M6627-K6627),Calculator!$G$39),D6627),0)))</f>
        <v>0</v>
      </c>
    </row>
    <row r="6628" spans="1:14" ht="15.75" thickBot="1">
      <c r="A6628" s="33" t="str">
        <f ca="1">IF(C6628=Calculator!$H$27,"F",IF(Daily!D6628+Daily!H6628=0,IF(D6627+H6627&gt;0,"L",""),""))</f>
        <v/>
      </c>
      <c r="B6628" s="34">
        <v>6627</v>
      </c>
      <c r="C6628" s="19">
        <f t="shared" ca="1" si="413"/>
        <v>52557</v>
      </c>
      <c r="D6628" s="29">
        <f t="shared" ca="1" si="415"/>
        <v>0</v>
      </c>
      <c r="E6628" s="29">
        <f ca="1">IF(C6628&lt;Calculator!$D$26,0,IF(DAY($C6628)=1,IF(D6628-Calculator!$G$24&gt;0,Calculator!$G$24,D6628),0))</f>
        <v>0</v>
      </c>
      <c r="F6628" s="29">
        <f ca="1">IF(E6628&gt;0,D6628*Calculator!$G$22/12,0)</f>
        <v>0</v>
      </c>
      <c r="G6628" s="29">
        <f ca="1">IF(E6628&gt;0,(IFERROR(-PMT(Calculator!$G$22/12,Calculator!$G$23*12,Calculator!$G$20),0))-F6628,0)</f>
        <v>0</v>
      </c>
      <c r="H6628" s="29">
        <f t="shared" ca="1" si="416"/>
        <v>0</v>
      </c>
      <c r="I6628" s="29">
        <f t="shared" ca="1" si="414"/>
        <v>0</v>
      </c>
      <c r="J6628" s="30">
        <f>Calculator!$G$40</f>
        <v>6.5000000000000002E-2</v>
      </c>
      <c r="K6628" s="29">
        <f ca="1">IF(C6628&gt;=Calculator!$G$27,IF(DAY($C6628)=1,Calculator!$G$34/2,IF(DAY($C6628)=15,Calculator!$G$34/2,0)),0)</f>
        <v>0</v>
      </c>
      <c r="L6628" s="29">
        <f ca="1">IF(DAY($C6628)=28,IF(H6628=0,0,Calculator!$G$35),0)</f>
        <v>0</v>
      </c>
      <c r="M6628" s="29">
        <f ca="1">IF(I6628&gt;0,IF(DAY($C6628)=1,SUM(INDIRECT("I"&amp;(ROW(C6627)-DAY(C6627))):I6627),0),0)</f>
        <v>0</v>
      </c>
      <c r="N6628" s="29">
        <f ca="1">IF(C6628&lt;Calculator!$G$27,0,IF(C6628=Calculator!$G$27,Calculator!$G$39,IF(H6628-K6628&lt;=0,IF(D6628&gt;Calculator!$G$39,IF(H6628-K6628+E6628+L6628+M6628+Calculator!$G$39&gt;Calculator!$G$39,Calculator!$G$39-(H6628+E6628+L6628+M6628-K6628),Calculator!$G$39),D6628),0)))</f>
        <v>0</v>
      </c>
    </row>
    <row r="6629" spans="1:14" ht="15.75" thickBot="1">
      <c r="A6629" s="33" t="str">
        <f ca="1">IF(C6629=Calculator!$H$27,"F",IF(Daily!D6629+Daily!H6629=0,IF(D6628+H6628&gt;0,"L",""),""))</f>
        <v/>
      </c>
      <c r="B6629" s="34">
        <v>6628</v>
      </c>
      <c r="C6629" s="19">
        <f t="shared" ca="1" si="413"/>
        <v>52558</v>
      </c>
      <c r="D6629" s="29">
        <f t="shared" ca="1" si="415"/>
        <v>0</v>
      </c>
      <c r="E6629" s="29">
        <f ca="1">IF(C6629&lt;Calculator!$D$26,0,IF(DAY($C6629)=1,IF(D6629-Calculator!$G$24&gt;0,Calculator!$G$24,D6629),0))</f>
        <v>0</v>
      </c>
      <c r="F6629" s="29">
        <f ca="1">IF(E6629&gt;0,D6629*Calculator!$G$22/12,0)</f>
        <v>0</v>
      </c>
      <c r="G6629" s="29">
        <f ca="1">IF(E6629&gt;0,(IFERROR(-PMT(Calculator!$G$22/12,Calculator!$G$23*12,Calculator!$G$20),0))-F6629,0)</f>
        <v>0</v>
      </c>
      <c r="H6629" s="29">
        <f t="shared" ca="1" si="416"/>
        <v>0</v>
      </c>
      <c r="I6629" s="29">
        <f t="shared" ca="1" si="414"/>
        <v>0</v>
      </c>
      <c r="J6629" s="30">
        <f>Calculator!$G$40</f>
        <v>6.5000000000000002E-2</v>
      </c>
      <c r="K6629" s="29">
        <f ca="1">IF(C6629&gt;=Calculator!$G$27,IF(DAY($C6629)=1,Calculator!$G$34/2,IF(DAY($C6629)=15,Calculator!$G$34/2,0)),0)</f>
        <v>0</v>
      </c>
      <c r="L6629" s="29">
        <f ca="1">IF(DAY($C6629)=28,IF(H6629=0,0,Calculator!$G$35),0)</f>
        <v>0</v>
      </c>
      <c r="M6629" s="29">
        <f ca="1">IF(I6629&gt;0,IF(DAY($C6629)=1,SUM(INDIRECT("I"&amp;(ROW(C6628)-DAY(C6628))):I6628),0),0)</f>
        <v>0</v>
      </c>
      <c r="N6629" s="29">
        <f ca="1">IF(C6629&lt;Calculator!$G$27,0,IF(C6629=Calculator!$G$27,Calculator!$G$39,IF(H6629-K6629&lt;=0,IF(D6629&gt;Calculator!$G$39,IF(H6629-K6629+E6629+L6629+M6629+Calculator!$G$39&gt;Calculator!$G$39,Calculator!$G$39-(H6629+E6629+L6629+M6629-K6629),Calculator!$G$39),D6629),0)))</f>
        <v>0</v>
      </c>
    </row>
    <row r="6630" spans="1:14" ht="15.75" thickBot="1">
      <c r="A6630" s="33" t="str">
        <f ca="1">IF(C6630=Calculator!$H$27,"F",IF(Daily!D6630+Daily!H6630=0,IF(D6629+H6629&gt;0,"L",""),""))</f>
        <v/>
      </c>
      <c r="B6630" s="34">
        <v>6629</v>
      </c>
      <c r="C6630" s="19">
        <f t="shared" ca="1" si="413"/>
        <v>52559</v>
      </c>
      <c r="D6630" s="29">
        <f t="shared" ca="1" si="415"/>
        <v>0</v>
      </c>
      <c r="E6630" s="29">
        <f ca="1">IF(C6630&lt;Calculator!$D$26,0,IF(DAY($C6630)=1,IF(D6630-Calculator!$G$24&gt;0,Calculator!$G$24,D6630),0))</f>
        <v>0</v>
      </c>
      <c r="F6630" s="29">
        <f ca="1">IF(E6630&gt;0,D6630*Calculator!$G$22/12,0)</f>
        <v>0</v>
      </c>
      <c r="G6630" s="29">
        <f ca="1">IF(E6630&gt;0,(IFERROR(-PMT(Calculator!$G$22/12,Calculator!$G$23*12,Calculator!$G$20),0))-F6630,0)</f>
        <v>0</v>
      </c>
      <c r="H6630" s="29">
        <f t="shared" ca="1" si="416"/>
        <v>0</v>
      </c>
      <c r="I6630" s="29">
        <f t="shared" ca="1" si="414"/>
        <v>0</v>
      </c>
      <c r="J6630" s="30">
        <f>Calculator!$G$40</f>
        <v>6.5000000000000002E-2</v>
      </c>
      <c r="K6630" s="29">
        <f ca="1">IF(C6630&gt;=Calculator!$G$27,IF(DAY($C6630)=1,Calculator!$G$34/2,IF(DAY($C6630)=15,Calculator!$G$34/2,0)),0)</f>
        <v>0</v>
      </c>
      <c r="L6630" s="29">
        <f ca="1">IF(DAY($C6630)=28,IF(H6630=0,0,Calculator!$G$35),0)</f>
        <v>0</v>
      </c>
      <c r="M6630" s="29">
        <f ca="1">IF(I6630&gt;0,IF(DAY($C6630)=1,SUM(INDIRECT("I"&amp;(ROW(C6629)-DAY(C6629))):I6629),0),0)</f>
        <v>0</v>
      </c>
      <c r="N6630" s="29">
        <f ca="1">IF(C6630&lt;Calculator!$G$27,0,IF(C6630=Calculator!$G$27,Calculator!$G$39,IF(H6630-K6630&lt;=0,IF(D6630&gt;Calculator!$G$39,IF(H6630-K6630+E6630+L6630+M6630+Calculator!$G$39&gt;Calculator!$G$39,Calculator!$G$39-(H6630+E6630+L6630+M6630-K6630),Calculator!$G$39),D6630),0)))</f>
        <v>0</v>
      </c>
    </row>
    <row r="6631" spans="1:14" ht="15.75" thickBot="1">
      <c r="A6631" s="33" t="str">
        <f ca="1">IF(C6631=Calculator!$H$27,"F",IF(Daily!D6631+Daily!H6631=0,IF(D6630+H6630&gt;0,"L",""),""))</f>
        <v/>
      </c>
      <c r="B6631" s="34">
        <v>6630</v>
      </c>
      <c r="C6631" s="19">
        <f t="shared" ca="1" si="413"/>
        <v>52560</v>
      </c>
      <c r="D6631" s="29">
        <f t="shared" ca="1" si="415"/>
        <v>0</v>
      </c>
      <c r="E6631" s="29">
        <f ca="1">IF(C6631&lt;Calculator!$D$26,0,IF(DAY($C6631)=1,IF(D6631-Calculator!$G$24&gt;0,Calculator!$G$24,D6631),0))</f>
        <v>0</v>
      </c>
      <c r="F6631" s="29">
        <f ca="1">IF(E6631&gt;0,D6631*Calculator!$G$22/12,0)</f>
        <v>0</v>
      </c>
      <c r="G6631" s="29">
        <f ca="1">IF(E6631&gt;0,(IFERROR(-PMT(Calculator!$G$22/12,Calculator!$G$23*12,Calculator!$G$20),0))-F6631,0)</f>
        <v>0</v>
      </c>
      <c r="H6631" s="29">
        <f t="shared" ca="1" si="416"/>
        <v>0</v>
      </c>
      <c r="I6631" s="29">
        <f t="shared" ca="1" si="414"/>
        <v>0</v>
      </c>
      <c r="J6631" s="30">
        <f>Calculator!$G$40</f>
        <v>6.5000000000000002E-2</v>
      </c>
      <c r="K6631" s="29">
        <f ca="1">IF(C6631&gt;=Calculator!$G$27,IF(DAY($C6631)=1,Calculator!$G$34/2,IF(DAY($C6631)=15,Calculator!$G$34/2,0)),0)</f>
        <v>0</v>
      </c>
      <c r="L6631" s="29">
        <f ca="1">IF(DAY($C6631)=28,IF(H6631=0,0,Calculator!$G$35),0)</f>
        <v>0</v>
      </c>
      <c r="M6631" s="29">
        <f ca="1">IF(I6631&gt;0,IF(DAY($C6631)=1,SUM(INDIRECT("I"&amp;(ROW(C6630)-DAY(C6630))):I6630),0),0)</f>
        <v>0</v>
      </c>
      <c r="N6631" s="29">
        <f ca="1">IF(C6631&lt;Calculator!$G$27,0,IF(C6631=Calculator!$G$27,Calculator!$G$39,IF(H6631-K6631&lt;=0,IF(D6631&gt;Calculator!$G$39,IF(H6631-K6631+E6631+L6631+M6631+Calculator!$G$39&gt;Calculator!$G$39,Calculator!$G$39-(H6631+E6631+L6631+M6631-K6631),Calculator!$G$39),D6631),0)))</f>
        <v>0</v>
      </c>
    </row>
    <row r="6632" spans="1:14" ht="15.75" thickBot="1">
      <c r="A6632" s="33" t="str">
        <f ca="1">IF(C6632=Calculator!$H$27,"F",IF(Daily!D6632+Daily!H6632=0,IF(D6631+H6631&gt;0,"L",""),""))</f>
        <v/>
      </c>
      <c r="B6632" s="34">
        <v>6631</v>
      </c>
      <c r="C6632" s="19">
        <f t="shared" ca="1" si="413"/>
        <v>52561</v>
      </c>
      <c r="D6632" s="29">
        <f t="shared" ca="1" si="415"/>
        <v>0</v>
      </c>
      <c r="E6632" s="29">
        <f ca="1">IF(C6632&lt;Calculator!$D$26,0,IF(DAY($C6632)=1,IF(D6632-Calculator!$G$24&gt;0,Calculator!$G$24,D6632),0))</f>
        <v>0</v>
      </c>
      <c r="F6632" s="29">
        <f ca="1">IF(E6632&gt;0,D6632*Calculator!$G$22/12,0)</f>
        <v>0</v>
      </c>
      <c r="G6632" s="29">
        <f ca="1">IF(E6632&gt;0,(IFERROR(-PMT(Calculator!$G$22/12,Calculator!$G$23*12,Calculator!$G$20),0))-F6632,0)</f>
        <v>0</v>
      </c>
      <c r="H6632" s="29">
        <f t="shared" ca="1" si="416"/>
        <v>0</v>
      </c>
      <c r="I6632" s="29">
        <f t="shared" ca="1" si="414"/>
        <v>0</v>
      </c>
      <c r="J6632" s="30">
        <f>Calculator!$G$40</f>
        <v>6.5000000000000002E-2</v>
      </c>
      <c r="K6632" s="29">
        <f ca="1">IF(C6632&gt;=Calculator!$G$27,IF(DAY($C6632)=1,Calculator!$G$34/2,IF(DAY($C6632)=15,Calculator!$G$34/2,0)),0)</f>
        <v>0</v>
      </c>
      <c r="L6632" s="29">
        <f ca="1">IF(DAY($C6632)=28,IF(H6632=0,0,Calculator!$G$35),0)</f>
        <v>0</v>
      </c>
      <c r="M6632" s="29">
        <f ca="1">IF(I6632&gt;0,IF(DAY($C6632)=1,SUM(INDIRECT("I"&amp;(ROW(C6631)-DAY(C6631))):I6631),0),0)</f>
        <v>0</v>
      </c>
      <c r="N6632" s="29">
        <f ca="1">IF(C6632&lt;Calculator!$G$27,0,IF(C6632=Calculator!$G$27,Calculator!$G$39,IF(H6632-K6632&lt;=0,IF(D6632&gt;Calculator!$G$39,IF(H6632-K6632+E6632+L6632+M6632+Calculator!$G$39&gt;Calculator!$G$39,Calculator!$G$39-(H6632+E6632+L6632+M6632-K6632),Calculator!$G$39),D6632),0)))</f>
        <v>0</v>
      </c>
    </row>
    <row r="6633" spans="1:14" ht="15.75" thickBot="1">
      <c r="A6633" s="33" t="str">
        <f ca="1">IF(C6633=Calculator!$H$27,"F",IF(Daily!D6633+Daily!H6633=0,IF(D6632+H6632&gt;0,"L",""),""))</f>
        <v/>
      </c>
      <c r="B6633" s="34">
        <v>6632</v>
      </c>
      <c r="C6633" s="19">
        <f t="shared" ca="1" si="413"/>
        <v>52562</v>
      </c>
      <c r="D6633" s="29">
        <f t="shared" ca="1" si="415"/>
        <v>0</v>
      </c>
      <c r="E6633" s="29">
        <f ca="1">IF(C6633&lt;Calculator!$D$26,0,IF(DAY($C6633)=1,IF(D6633-Calculator!$G$24&gt;0,Calculator!$G$24,D6633),0))</f>
        <v>0</v>
      </c>
      <c r="F6633" s="29">
        <f ca="1">IF(E6633&gt;0,D6633*Calculator!$G$22/12,0)</f>
        <v>0</v>
      </c>
      <c r="G6633" s="29">
        <f ca="1">IF(E6633&gt;0,(IFERROR(-PMT(Calculator!$G$22/12,Calculator!$G$23*12,Calculator!$G$20),0))-F6633,0)</f>
        <v>0</v>
      </c>
      <c r="H6633" s="29">
        <f t="shared" ca="1" si="416"/>
        <v>0</v>
      </c>
      <c r="I6633" s="29">
        <f t="shared" ca="1" si="414"/>
        <v>0</v>
      </c>
      <c r="J6633" s="30">
        <f>Calculator!$G$40</f>
        <v>6.5000000000000002E-2</v>
      </c>
      <c r="K6633" s="29">
        <f ca="1">IF(C6633&gt;=Calculator!$G$27,IF(DAY($C6633)=1,Calculator!$G$34/2,IF(DAY($C6633)=15,Calculator!$G$34/2,0)),0)</f>
        <v>0</v>
      </c>
      <c r="L6633" s="29">
        <f ca="1">IF(DAY($C6633)=28,IF(H6633=0,0,Calculator!$G$35),0)</f>
        <v>0</v>
      </c>
      <c r="M6633" s="29">
        <f ca="1">IF(I6633&gt;0,IF(DAY($C6633)=1,SUM(INDIRECT("I"&amp;(ROW(C6632)-DAY(C6632))):I6632),0),0)</f>
        <v>0</v>
      </c>
      <c r="N6633" s="29">
        <f ca="1">IF(C6633&lt;Calculator!$G$27,0,IF(C6633=Calculator!$G$27,Calculator!$G$39,IF(H6633-K6633&lt;=0,IF(D6633&gt;Calculator!$G$39,IF(H6633-K6633+E6633+L6633+M6633+Calculator!$G$39&gt;Calculator!$G$39,Calculator!$G$39-(H6633+E6633+L6633+M6633-K6633),Calculator!$G$39),D6633),0)))</f>
        <v>0</v>
      </c>
    </row>
    <row r="6634" spans="1:14" ht="15.75" thickBot="1">
      <c r="A6634" s="33" t="str">
        <f ca="1">IF(C6634=Calculator!$H$27,"F",IF(Daily!D6634+Daily!H6634=0,IF(D6633+H6633&gt;0,"L",""),""))</f>
        <v/>
      </c>
      <c r="B6634" s="34">
        <v>6633</v>
      </c>
      <c r="C6634" s="19">
        <f t="shared" ca="1" si="413"/>
        <v>52563</v>
      </c>
      <c r="D6634" s="29">
        <f t="shared" ca="1" si="415"/>
        <v>0</v>
      </c>
      <c r="E6634" s="29">
        <f ca="1">IF(C6634&lt;Calculator!$D$26,0,IF(DAY($C6634)=1,IF(D6634-Calculator!$G$24&gt;0,Calculator!$G$24,D6634),0))</f>
        <v>0</v>
      </c>
      <c r="F6634" s="29">
        <f ca="1">IF(E6634&gt;0,D6634*Calculator!$G$22/12,0)</f>
        <v>0</v>
      </c>
      <c r="G6634" s="29">
        <f ca="1">IF(E6634&gt;0,(IFERROR(-PMT(Calculator!$G$22/12,Calculator!$G$23*12,Calculator!$G$20),0))-F6634,0)</f>
        <v>0</v>
      </c>
      <c r="H6634" s="29">
        <f t="shared" ca="1" si="416"/>
        <v>0</v>
      </c>
      <c r="I6634" s="29">
        <f t="shared" ca="1" si="414"/>
        <v>0</v>
      </c>
      <c r="J6634" s="30">
        <f>Calculator!$G$40</f>
        <v>6.5000000000000002E-2</v>
      </c>
      <c r="K6634" s="29">
        <f ca="1">IF(C6634&gt;=Calculator!$G$27,IF(DAY($C6634)=1,Calculator!$G$34/2,IF(DAY($C6634)=15,Calculator!$G$34/2,0)),0)</f>
        <v>0</v>
      </c>
      <c r="L6634" s="29">
        <f ca="1">IF(DAY($C6634)=28,IF(H6634=0,0,Calculator!$G$35),0)</f>
        <v>0</v>
      </c>
      <c r="M6634" s="29">
        <f ca="1">IF(I6634&gt;0,IF(DAY($C6634)=1,SUM(INDIRECT("I"&amp;(ROW(C6633)-DAY(C6633))):I6633),0),0)</f>
        <v>0</v>
      </c>
      <c r="N6634" s="29">
        <f ca="1">IF(C6634&lt;Calculator!$G$27,0,IF(C6634=Calculator!$G$27,Calculator!$G$39,IF(H6634-K6634&lt;=0,IF(D6634&gt;Calculator!$G$39,IF(H6634-K6634+E6634+L6634+M6634+Calculator!$G$39&gt;Calculator!$G$39,Calculator!$G$39-(H6634+E6634+L6634+M6634-K6634),Calculator!$G$39),D6634),0)))</f>
        <v>0</v>
      </c>
    </row>
    <row r="6635" spans="1:14" ht="15.75" thickBot="1">
      <c r="A6635" s="33" t="str">
        <f ca="1">IF(C6635=Calculator!$H$27,"F",IF(Daily!D6635+Daily!H6635=0,IF(D6634+H6634&gt;0,"L",""),""))</f>
        <v/>
      </c>
      <c r="B6635" s="34">
        <v>6634</v>
      </c>
      <c r="C6635" s="19">
        <f t="shared" ca="1" si="413"/>
        <v>52564</v>
      </c>
      <c r="D6635" s="29">
        <f t="shared" ca="1" si="415"/>
        <v>0</v>
      </c>
      <c r="E6635" s="29">
        <f ca="1">IF(C6635&lt;Calculator!$D$26,0,IF(DAY($C6635)=1,IF(D6635-Calculator!$G$24&gt;0,Calculator!$G$24,D6635),0))</f>
        <v>0</v>
      </c>
      <c r="F6635" s="29">
        <f ca="1">IF(E6635&gt;0,D6635*Calculator!$G$22/12,0)</f>
        <v>0</v>
      </c>
      <c r="G6635" s="29">
        <f ca="1">IF(E6635&gt;0,(IFERROR(-PMT(Calculator!$G$22/12,Calculator!$G$23*12,Calculator!$G$20),0))-F6635,0)</f>
        <v>0</v>
      </c>
      <c r="H6635" s="29">
        <f t="shared" ca="1" si="416"/>
        <v>0</v>
      </c>
      <c r="I6635" s="29">
        <f t="shared" ca="1" si="414"/>
        <v>0</v>
      </c>
      <c r="J6635" s="30">
        <f>Calculator!$G$40</f>
        <v>6.5000000000000002E-2</v>
      </c>
      <c r="K6635" s="29">
        <f ca="1">IF(C6635&gt;=Calculator!$G$27,IF(DAY($C6635)=1,Calculator!$G$34/2,IF(DAY($C6635)=15,Calculator!$G$34/2,0)),0)</f>
        <v>0</v>
      </c>
      <c r="L6635" s="29">
        <f ca="1">IF(DAY($C6635)=28,IF(H6635=0,0,Calculator!$G$35),0)</f>
        <v>0</v>
      </c>
      <c r="M6635" s="29">
        <f ca="1">IF(I6635&gt;0,IF(DAY($C6635)=1,SUM(INDIRECT("I"&amp;(ROW(C6634)-DAY(C6634))):I6634),0),0)</f>
        <v>0</v>
      </c>
      <c r="N6635" s="29">
        <f ca="1">IF(C6635&lt;Calculator!$G$27,0,IF(C6635=Calculator!$G$27,Calculator!$G$39,IF(H6635-K6635&lt;=0,IF(D6635&gt;Calculator!$G$39,IF(H6635-K6635+E6635+L6635+M6635+Calculator!$G$39&gt;Calculator!$G$39,Calculator!$G$39-(H6635+E6635+L6635+M6635-K6635),Calculator!$G$39),D6635),0)))</f>
        <v>0</v>
      </c>
    </row>
    <row r="6636" spans="1:14" ht="15.75" thickBot="1">
      <c r="A6636" s="33" t="str">
        <f ca="1">IF(C6636=Calculator!$H$27,"F",IF(Daily!D6636+Daily!H6636=0,IF(D6635+H6635&gt;0,"L",""),""))</f>
        <v/>
      </c>
      <c r="B6636" s="34">
        <v>6635</v>
      </c>
      <c r="C6636" s="19">
        <f t="shared" ca="1" si="413"/>
        <v>52565</v>
      </c>
      <c r="D6636" s="29">
        <f t="shared" ca="1" si="415"/>
        <v>0</v>
      </c>
      <c r="E6636" s="29">
        <f ca="1">IF(C6636&lt;Calculator!$D$26,0,IF(DAY($C6636)=1,IF(D6636-Calculator!$G$24&gt;0,Calculator!$G$24,D6636),0))</f>
        <v>0</v>
      </c>
      <c r="F6636" s="29">
        <f ca="1">IF(E6636&gt;0,D6636*Calculator!$G$22/12,0)</f>
        <v>0</v>
      </c>
      <c r="G6636" s="29">
        <f ca="1">IF(E6636&gt;0,(IFERROR(-PMT(Calculator!$G$22/12,Calculator!$G$23*12,Calculator!$G$20),0))-F6636,0)</f>
        <v>0</v>
      </c>
      <c r="H6636" s="29">
        <f t="shared" ca="1" si="416"/>
        <v>0</v>
      </c>
      <c r="I6636" s="29">
        <f t="shared" ca="1" si="414"/>
        <v>0</v>
      </c>
      <c r="J6636" s="30">
        <f>Calculator!$G$40</f>
        <v>6.5000000000000002E-2</v>
      </c>
      <c r="K6636" s="29">
        <f ca="1">IF(C6636&gt;=Calculator!$G$27,IF(DAY($C6636)=1,Calculator!$G$34/2,IF(DAY($C6636)=15,Calculator!$G$34/2,0)),0)</f>
        <v>0</v>
      </c>
      <c r="L6636" s="29">
        <f ca="1">IF(DAY($C6636)=28,IF(H6636=0,0,Calculator!$G$35),0)</f>
        <v>0</v>
      </c>
      <c r="M6636" s="29">
        <f ca="1">IF(I6636&gt;0,IF(DAY($C6636)=1,SUM(INDIRECT("I"&amp;(ROW(C6635)-DAY(C6635))):I6635),0),0)</f>
        <v>0</v>
      </c>
      <c r="N6636" s="29">
        <f ca="1">IF(C6636&lt;Calculator!$G$27,0,IF(C6636=Calculator!$G$27,Calculator!$G$39,IF(H6636-K6636&lt;=0,IF(D6636&gt;Calculator!$G$39,IF(H6636-K6636+E6636+L6636+M6636+Calculator!$G$39&gt;Calculator!$G$39,Calculator!$G$39-(H6636+E6636+L6636+M6636-K6636),Calculator!$G$39),D6636),0)))</f>
        <v>0</v>
      </c>
    </row>
    <row r="6637" spans="1:14" ht="15.75" thickBot="1">
      <c r="A6637" s="33" t="str">
        <f ca="1">IF(C6637=Calculator!$H$27,"F",IF(Daily!D6637+Daily!H6637=0,IF(D6636+H6636&gt;0,"L",""),""))</f>
        <v/>
      </c>
      <c r="B6637" s="34">
        <v>6636</v>
      </c>
      <c r="C6637" s="19">
        <f t="shared" ca="1" si="413"/>
        <v>52566</v>
      </c>
      <c r="D6637" s="29">
        <f t="shared" ca="1" si="415"/>
        <v>0</v>
      </c>
      <c r="E6637" s="29">
        <f ca="1">IF(C6637&lt;Calculator!$D$26,0,IF(DAY($C6637)=1,IF(D6637-Calculator!$G$24&gt;0,Calculator!$G$24,D6637),0))</f>
        <v>0</v>
      </c>
      <c r="F6637" s="29">
        <f ca="1">IF(E6637&gt;0,D6637*Calculator!$G$22/12,0)</f>
        <v>0</v>
      </c>
      <c r="G6637" s="29">
        <f ca="1">IF(E6637&gt;0,(IFERROR(-PMT(Calculator!$G$22/12,Calculator!$G$23*12,Calculator!$G$20),0))-F6637,0)</f>
        <v>0</v>
      </c>
      <c r="H6637" s="29">
        <f t="shared" ca="1" si="416"/>
        <v>0</v>
      </c>
      <c r="I6637" s="29">
        <f t="shared" ca="1" si="414"/>
        <v>0</v>
      </c>
      <c r="J6637" s="30">
        <f>Calculator!$G$40</f>
        <v>6.5000000000000002E-2</v>
      </c>
      <c r="K6637" s="29">
        <f ca="1">IF(C6637&gt;=Calculator!$G$27,IF(DAY($C6637)=1,Calculator!$G$34/2,IF(DAY($C6637)=15,Calculator!$G$34/2,0)),0)</f>
        <v>4500</v>
      </c>
      <c r="L6637" s="29">
        <f ca="1">IF(DAY($C6637)=28,IF(H6637=0,0,Calculator!$G$35),0)</f>
        <v>0</v>
      </c>
      <c r="M6637" s="29">
        <f ca="1">IF(I6637&gt;0,IF(DAY($C6637)=1,SUM(INDIRECT("I"&amp;(ROW(C6636)-DAY(C6636))):I6636),0),0)</f>
        <v>0</v>
      </c>
      <c r="N6637" s="29">
        <f ca="1">IF(C6637&lt;Calculator!$G$27,0,IF(C6637=Calculator!$G$27,Calculator!$G$39,IF(H6637-K6637&lt;=0,IF(D6637&gt;Calculator!$G$39,IF(H6637-K6637+E6637+L6637+M6637+Calculator!$G$39&gt;Calculator!$G$39,Calculator!$G$39-(H6637+E6637+L6637+M6637-K6637),Calculator!$G$39),D6637),0)))</f>
        <v>0</v>
      </c>
    </row>
    <row r="6638" spans="1:14" ht="15.75" thickBot="1">
      <c r="A6638" s="33" t="str">
        <f ca="1">IF(C6638=Calculator!$H$27,"F",IF(Daily!D6638+Daily!H6638=0,IF(D6637+H6637&gt;0,"L",""),""))</f>
        <v/>
      </c>
      <c r="B6638" s="34">
        <v>6637</v>
      </c>
      <c r="C6638" s="19">
        <f t="shared" ca="1" si="413"/>
        <v>52567</v>
      </c>
      <c r="D6638" s="29">
        <f t="shared" ca="1" si="415"/>
        <v>0</v>
      </c>
      <c r="E6638" s="29">
        <f ca="1">IF(C6638&lt;Calculator!$D$26,0,IF(DAY($C6638)=1,IF(D6638-Calculator!$G$24&gt;0,Calculator!$G$24,D6638),0))</f>
        <v>0</v>
      </c>
      <c r="F6638" s="29">
        <f ca="1">IF(E6638&gt;0,D6638*Calculator!$G$22/12,0)</f>
        <v>0</v>
      </c>
      <c r="G6638" s="29">
        <f ca="1">IF(E6638&gt;0,(IFERROR(-PMT(Calculator!$G$22/12,Calculator!$G$23*12,Calculator!$G$20),0))-F6638,0)</f>
        <v>0</v>
      </c>
      <c r="H6638" s="29">
        <f t="shared" ca="1" si="416"/>
        <v>0</v>
      </c>
      <c r="I6638" s="29">
        <f t="shared" ca="1" si="414"/>
        <v>0</v>
      </c>
      <c r="J6638" s="30">
        <f>Calculator!$G$40</f>
        <v>6.5000000000000002E-2</v>
      </c>
      <c r="K6638" s="29">
        <f ca="1">IF(C6638&gt;=Calculator!$G$27,IF(DAY($C6638)=1,Calculator!$G$34/2,IF(DAY($C6638)=15,Calculator!$G$34/2,0)),0)</f>
        <v>0</v>
      </c>
      <c r="L6638" s="29">
        <f ca="1">IF(DAY($C6638)=28,IF(H6638=0,0,Calculator!$G$35),0)</f>
        <v>0</v>
      </c>
      <c r="M6638" s="29">
        <f ca="1">IF(I6638&gt;0,IF(DAY($C6638)=1,SUM(INDIRECT("I"&amp;(ROW(C6637)-DAY(C6637))):I6637),0),0)</f>
        <v>0</v>
      </c>
      <c r="N6638" s="29">
        <f ca="1">IF(C6638&lt;Calculator!$G$27,0,IF(C6638=Calculator!$G$27,Calculator!$G$39,IF(H6638-K6638&lt;=0,IF(D6638&gt;Calculator!$G$39,IF(H6638-K6638+E6638+L6638+M6638+Calculator!$G$39&gt;Calculator!$G$39,Calculator!$G$39-(H6638+E6638+L6638+M6638-K6638),Calculator!$G$39),D6638),0)))</f>
        <v>0</v>
      </c>
    </row>
    <row r="6639" spans="1:14" ht="15.75" thickBot="1">
      <c r="A6639" s="33" t="str">
        <f ca="1">IF(C6639=Calculator!$H$27,"F",IF(Daily!D6639+Daily!H6639=0,IF(D6638+H6638&gt;0,"L",""),""))</f>
        <v/>
      </c>
      <c r="B6639" s="34">
        <v>6638</v>
      </c>
      <c r="C6639" s="19">
        <f t="shared" ca="1" si="413"/>
        <v>52568</v>
      </c>
      <c r="D6639" s="29">
        <f t="shared" ca="1" si="415"/>
        <v>0</v>
      </c>
      <c r="E6639" s="29">
        <f ca="1">IF(C6639&lt;Calculator!$D$26,0,IF(DAY($C6639)=1,IF(D6639-Calculator!$G$24&gt;0,Calculator!$G$24,D6639),0))</f>
        <v>0</v>
      </c>
      <c r="F6639" s="29">
        <f ca="1">IF(E6639&gt;0,D6639*Calculator!$G$22/12,0)</f>
        <v>0</v>
      </c>
      <c r="G6639" s="29">
        <f ca="1">IF(E6639&gt;0,(IFERROR(-PMT(Calculator!$G$22/12,Calculator!$G$23*12,Calculator!$G$20),0))-F6639,0)</f>
        <v>0</v>
      </c>
      <c r="H6639" s="29">
        <f t="shared" ca="1" si="416"/>
        <v>0</v>
      </c>
      <c r="I6639" s="29">
        <f t="shared" ca="1" si="414"/>
        <v>0</v>
      </c>
      <c r="J6639" s="30">
        <f>Calculator!$G$40</f>
        <v>6.5000000000000002E-2</v>
      </c>
      <c r="K6639" s="29">
        <f ca="1">IF(C6639&gt;=Calculator!$G$27,IF(DAY($C6639)=1,Calculator!$G$34/2,IF(DAY($C6639)=15,Calculator!$G$34/2,0)),0)</f>
        <v>0</v>
      </c>
      <c r="L6639" s="29">
        <f ca="1">IF(DAY($C6639)=28,IF(H6639=0,0,Calculator!$G$35),0)</f>
        <v>0</v>
      </c>
      <c r="M6639" s="29">
        <f ca="1">IF(I6639&gt;0,IF(DAY($C6639)=1,SUM(INDIRECT("I"&amp;(ROW(C6638)-DAY(C6638))):I6638),0),0)</f>
        <v>0</v>
      </c>
      <c r="N6639" s="29">
        <f ca="1">IF(C6639&lt;Calculator!$G$27,0,IF(C6639=Calculator!$G$27,Calculator!$G$39,IF(H6639-K6639&lt;=0,IF(D6639&gt;Calculator!$G$39,IF(H6639-K6639+E6639+L6639+M6639+Calculator!$G$39&gt;Calculator!$G$39,Calculator!$G$39-(H6639+E6639+L6639+M6639-K6639),Calculator!$G$39),D6639),0)))</f>
        <v>0</v>
      </c>
    </row>
    <row r="6640" spans="1:14" ht="15.75" thickBot="1">
      <c r="A6640" s="33" t="str">
        <f ca="1">IF(C6640=Calculator!$H$27,"F",IF(Daily!D6640+Daily!H6640=0,IF(D6639+H6639&gt;0,"L",""),""))</f>
        <v/>
      </c>
      <c r="B6640" s="34">
        <v>6639</v>
      </c>
      <c r="C6640" s="19">
        <f t="shared" ca="1" si="413"/>
        <v>52569</v>
      </c>
      <c r="D6640" s="29">
        <f t="shared" ca="1" si="415"/>
        <v>0</v>
      </c>
      <c r="E6640" s="29">
        <f ca="1">IF(C6640&lt;Calculator!$D$26,0,IF(DAY($C6640)=1,IF(D6640-Calculator!$G$24&gt;0,Calculator!$G$24,D6640),0))</f>
        <v>0</v>
      </c>
      <c r="F6640" s="29">
        <f ca="1">IF(E6640&gt;0,D6640*Calculator!$G$22/12,0)</f>
        <v>0</v>
      </c>
      <c r="G6640" s="29">
        <f ca="1">IF(E6640&gt;0,(IFERROR(-PMT(Calculator!$G$22/12,Calculator!$G$23*12,Calculator!$G$20),0))-F6640,0)</f>
        <v>0</v>
      </c>
      <c r="H6640" s="29">
        <f t="shared" ca="1" si="416"/>
        <v>0</v>
      </c>
      <c r="I6640" s="29">
        <f t="shared" ca="1" si="414"/>
        <v>0</v>
      </c>
      <c r="J6640" s="30">
        <f>Calculator!$G$40</f>
        <v>6.5000000000000002E-2</v>
      </c>
      <c r="K6640" s="29">
        <f ca="1">IF(C6640&gt;=Calculator!$G$27,IF(DAY($C6640)=1,Calculator!$G$34/2,IF(DAY($C6640)=15,Calculator!$G$34/2,0)),0)</f>
        <v>0</v>
      </c>
      <c r="L6640" s="29">
        <f ca="1">IF(DAY($C6640)=28,IF(H6640=0,0,Calculator!$G$35),0)</f>
        <v>0</v>
      </c>
      <c r="M6640" s="29">
        <f ca="1">IF(I6640&gt;0,IF(DAY($C6640)=1,SUM(INDIRECT("I"&amp;(ROW(C6639)-DAY(C6639))):I6639),0),0)</f>
        <v>0</v>
      </c>
      <c r="N6640" s="29">
        <f ca="1">IF(C6640&lt;Calculator!$G$27,0,IF(C6640=Calculator!$G$27,Calculator!$G$39,IF(H6640-K6640&lt;=0,IF(D6640&gt;Calculator!$G$39,IF(H6640-K6640+E6640+L6640+M6640+Calculator!$G$39&gt;Calculator!$G$39,Calculator!$G$39-(H6640+E6640+L6640+M6640-K6640),Calculator!$G$39),D6640),0)))</f>
        <v>0</v>
      </c>
    </row>
    <row r="6641" spans="1:14" ht="15.75" thickBot="1">
      <c r="A6641" s="33" t="str">
        <f ca="1">IF(C6641=Calculator!$H$27,"F",IF(Daily!D6641+Daily!H6641=0,IF(D6640+H6640&gt;0,"L",""),""))</f>
        <v/>
      </c>
      <c r="B6641" s="34">
        <v>6640</v>
      </c>
      <c r="C6641" s="19">
        <f t="shared" ca="1" si="413"/>
        <v>52570</v>
      </c>
      <c r="D6641" s="29">
        <f t="shared" ca="1" si="415"/>
        <v>0</v>
      </c>
      <c r="E6641" s="29">
        <f ca="1">IF(C6641&lt;Calculator!$D$26,0,IF(DAY($C6641)=1,IF(D6641-Calculator!$G$24&gt;0,Calculator!$G$24,D6641),0))</f>
        <v>0</v>
      </c>
      <c r="F6641" s="29">
        <f ca="1">IF(E6641&gt;0,D6641*Calculator!$G$22/12,0)</f>
        <v>0</v>
      </c>
      <c r="G6641" s="29">
        <f ca="1">IF(E6641&gt;0,(IFERROR(-PMT(Calculator!$G$22/12,Calculator!$G$23*12,Calculator!$G$20),0))-F6641,0)</f>
        <v>0</v>
      </c>
      <c r="H6641" s="29">
        <f t="shared" ca="1" si="416"/>
        <v>0</v>
      </c>
      <c r="I6641" s="29">
        <f t="shared" ca="1" si="414"/>
        <v>0</v>
      </c>
      <c r="J6641" s="30">
        <f>Calculator!$G$40</f>
        <v>6.5000000000000002E-2</v>
      </c>
      <c r="K6641" s="29">
        <f ca="1">IF(C6641&gt;=Calculator!$G$27,IF(DAY($C6641)=1,Calculator!$G$34/2,IF(DAY($C6641)=15,Calculator!$G$34/2,0)),0)</f>
        <v>0</v>
      </c>
      <c r="L6641" s="29">
        <f ca="1">IF(DAY($C6641)=28,IF(H6641=0,0,Calculator!$G$35),0)</f>
        <v>0</v>
      </c>
      <c r="M6641" s="29">
        <f ca="1">IF(I6641&gt;0,IF(DAY($C6641)=1,SUM(INDIRECT("I"&amp;(ROW(C6640)-DAY(C6640))):I6640),0),0)</f>
        <v>0</v>
      </c>
      <c r="N6641" s="29">
        <f ca="1">IF(C6641&lt;Calculator!$G$27,0,IF(C6641=Calculator!$G$27,Calculator!$G$39,IF(H6641-K6641&lt;=0,IF(D6641&gt;Calculator!$G$39,IF(H6641-K6641+E6641+L6641+M6641+Calculator!$G$39&gt;Calculator!$G$39,Calculator!$G$39-(H6641+E6641+L6641+M6641-K6641),Calculator!$G$39),D6641),0)))</f>
        <v>0</v>
      </c>
    </row>
    <row r="6642" spans="1:14" ht="15.75" thickBot="1">
      <c r="A6642" s="33" t="str">
        <f ca="1">IF(C6642=Calculator!$H$27,"F",IF(Daily!D6642+Daily!H6642=0,IF(D6641+H6641&gt;0,"L",""),""))</f>
        <v/>
      </c>
      <c r="B6642" s="34">
        <v>6641</v>
      </c>
      <c r="C6642" s="19">
        <f t="shared" ca="1" si="413"/>
        <v>52571</v>
      </c>
      <c r="D6642" s="29">
        <f t="shared" ca="1" si="415"/>
        <v>0</v>
      </c>
      <c r="E6642" s="29">
        <f ca="1">IF(C6642&lt;Calculator!$D$26,0,IF(DAY($C6642)=1,IF(D6642-Calculator!$G$24&gt;0,Calculator!$G$24,D6642),0))</f>
        <v>0</v>
      </c>
      <c r="F6642" s="29">
        <f ca="1">IF(E6642&gt;0,D6642*Calculator!$G$22/12,0)</f>
        <v>0</v>
      </c>
      <c r="G6642" s="29">
        <f ca="1">IF(E6642&gt;0,(IFERROR(-PMT(Calculator!$G$22/12,Calculator!$G$23*12,Calculator!$G$20),0))-F6642,0)</f>
        <v>0</v>
      </c>
      <c r="H6642" s="29">
        <f t="shared" ca="1" si="416"/>
        <v>0</v>
      </c>
      <c r="I6642" s="29">
        <f t="shared" ca="1" si="414"/>
        <v>0</v>
      </c>
      <c r="J6642" s="30">
        <f>Calculator!$G$40</f>
        <v>6.5000000000000002E-2</v>
      </c>
      <c r="K6642" s="29">
        <f ca="1">IF(C6642&gt;=Calculator!$G$27,IF(DAY($C6642)=1,Calculator!$G$34/2,IF(DAY($C6642)=15,Calculator!$G$34/2,0)),0)</f>
        <v>0</v>
      </c>
      <c r="L6642" s="29">
        <f ca="1">IF(DAY($C6642)=28,IF(H6642=0,0,Calculator!$G$35),0)</f>
        <v>0</v>
      </c>
      <c r="M6642" s="29">
        <f ca="1">IF(I6642&gt;0,IF(DAY($C6642)=1,SUM(INDIRECT("I"&amp;(ROW(C6641)-DAY(C6641))):I6641),0),0)</f>
        <v>0</v>
      </c>
      <c r="N6642" s="29">
        <f ca="1">IF(C6642&lt;Calculator!$G$27,0,IF(C6642=Calculator!$G$27,Calculator!$G$39,IF(H6642-K6642&lt;=0,IF(D6642&gt;Calculator!$G$39,IF(H6642-K6642+E6642+L6642+M6642+Calculator!$G$39&gt;Calculator!$G$39,Calculator!$G$39-(H6642+E6642+L6642+M6642-K6642),Calculator!$G$39),D6642),0)))</f>
        <v>0</v>
      </c>
    </row>
    <row r="6643" spans="1:14" ht="15.75" thickBot="1">
      <c r="A6643" s="33" t="str">
        <f ca="1">IF(C6643=Calculator!$H$27,"F",IF(Daily!D6643+Daily!H6643=0,IF(D6642+H6642&gt;0,"L",""),""))</f>
        <v/>
      </c>
      <c r="B6643" s="34">
        <v>6642</v>
      </c>
      <c r="C6643" s="19">
        <f t="shared" ca="1" si="413"/>
        <v>52572</v>
      </c>
      <c r="D6643" s="29">
        <f t="shared" ca="1" si="415"/>
        <v>0</v>
      </c>
      <c r="E6643" s="29">
        <f ca="1">IF(C6643&lt;Calculator!$D$26,0,IF(DAY($C6643)=1,IF(D6643-Calculator!$G$24&gt;0,Calculator!$G$24,D6643),0))</f>
        <v>0</v>
      </c>
      <c r="F6643" s="29">
        <f ca="1">IF(E6643&gt;0,D6643*Calculator!$G$22/12,0)</f>
        <v>0</v>
      </c>
      <c r="G6643" s="29">
        <f ca="1">IF(E6643&gt;0,(IFERROR(-PMT(Calculator!$G$22/12,Calculator!$G$23*12,Calculator!$G$20),0))-F6643,0)</f>
        <v>0</v>
      </c>
      <c r="H6643" s="29">
        <f t="shared" ca="1" si="416"/>
        <v>0</v>
      </c>
      <c r="I6643" s="29">
        <f t="shared" ca="1" si="414"/>
        <v>0</v>
      </c>
      <c r="J6643" s="30">
        <f>Calculator!$G$40</f>
        <v>6.5000000000000002E-2</v>
      </c>
      <c r="K6643" s="29">
        <f ca="1">IF(C6643&gt;=Calculator!$G$27,IF(DAY($C6643)=1,Calculator!$G$34/2,IF(DAY($C6643)=15,Calculator!$G$34/2,0)),0)</f>
        <v>0</v>
      </c>
      <c r="L6643" s="29">
        <f ca="1">IF(DAY($C6643)=28,IF(H6643=0,0,Calculator!$G$35),0)</f>
        <v>0</v>
      </c>
      <c r="M6643" s="29">
        <f ca="1">IF(I6643&gt;0,IF(DAY($C6643)=1,SUM(INDIRECT("I"&amp;(ROW(C6642)-DAY(C6642))):I6642),0),0)</f>
        <v>0</v>
      </c>
      <c r="N6643" s="29">
        <f ca="1">IF(C6643&lt;Calculator!$G$27,0,IF(C6643=Calculator!$G$27,Calculator!$G$39,IF(H6643-K6643&lt;=0,IF(D6643&gt;Calculator!$G$39,IF(H6643-K6643+E6643+L6643+M6643+Calculator!$G$39&gt;Calculator!$G$39,Calculator!$G$39-(H6643+E6643+L6643+M6643-K6643),Calculator!$G$39),D6643),0)))</f>
        <v>0</v>
      </c>
    </row>
    <row r="6644" spans="1:14" ht="15.75" thickBot="1">
      <c r="A6644" s="33" t="str">
        <f ca="1">IF(C6644=Calculator!$H$27,"F",IF(Daily!D6644+Daily!H6644=0,IF(D6643+H6643&gt;0,"L",""),""))</f>
        <v/>
      </c>
      <c r="B6644" s="34">
        <v>6643</v>
      </c>
      <c r="C6644" s="19">
        <f t="shared" ca="1" si="413"/>
        <v>52573</v>
      </c>
      <c r="D6644" s="29">
        <f t="shared" ca="1" si="415"/>
        <v>0</v>
      </c>
      <c r="E6644" s="29">
        <f ca="1">IF(C6644&lt;Calculator!$D$26,0,IF(DAY($C6644)=1,IF(D6644-Calculator!$G$24&gt;0,Calculator!$G$24,D6644),0))</f>
        <v>0</v>
      </c>
      <c r="F6644" s="29">
        <f ca="1">IF(E6644&gt;0,D6644*Calculator!$G$22/12,0)</f>
        <v>0</v>
      </c>
      <c r="G6644" s="29">
        <f ca="1">IF(E6644&gt;0,(IFERROR(-PMT(Calculator!$G$22/12,Calculator!$G$23*12,Calculator!$G$20),0))-F6644,0)</f>
        <v>0</v>
      </c>
      <c r="H6644" s="29">
        <f t="shared" ca="1" si="416"/>
        <v>0</v>
      </c>
      <c r="I6644" s="29">
        <f t="shared" ca="1" si="414"/>
        <v>0</v>
      </c>
      <c r="J6644" s="30">
        <f>Calculator!$G$40</f>
        <v>6.5000000000000002E-2</v>
      </c>
      <c r="K6644" s="29">
        <f ca="1">IF(C6644&gt;=Calculator!$G$27,IF(DAY($C6644)=1,Calculator!$G$34/2,IF(DAY($C6644)=15,Calculator!$G$34/2,0)),0)</f>
        <v>0</v>
      </c>
      <c r="L6644" s="29">
        <f ca="1">IF(DAY($C6644)=28,IF(H6644=0,0,Calculator!$G$35),0)</f>
        <v>0</v>
      </c>
      <c r="M6644" s="29">
        <f ca="1">IF(I6644&gt;0,IF(DAY($C6644)=1,SUM(INDIRECT("I"&amp;(ROW(C6643)-DAY(C6643))):I6643),0),0)</f>
        <v>0</v>
      </c>
      <c r="N6644" s="29">
        <f ca="1">IF(C6644&lt;Calculator!$G$27,0,IF(C6644=Calculator!$G$27,Calculator!$G$39,IF(H6644-K6644&lt;=0,IF(D6644&gt;Calculator!$G$39,IF(H6644-K6644+E6644+L6644+M6644+Calculator!$G$39&gt;Calculator!$G$39,Calculator!$G$39-(H6644+E6644+L6644+M6644-K6644),Calculator!$G$39),D6644),0)))</f>
        <v>0</v>
      </c>
    </row>
    <row r="6645" spans="1:14" ht="15.75" thickBot="1">
      <c r="A6645" s="33" t="str">
        <f ca="1">IF(C6645=Calculator!$H$27,"F",IF(Daily!D6645+Daily!H6645=0,IF(D6644+H6644&gt;0,"L",""),""))</f>
        <v/>
      </c>
      <c r="B6645" s="34">
        <v>6644</v>
      </c>
      <c r="C6645" s="19">
        <f t="shared" ca="1" si="413"/>
        <v>52574</v>
      </c>
      <c r="D6645" s="29">
        <f t="shared" ca="1" si="415"/>
        <v>0</v>
      </c>
      <c r="E6645" s="29">
        <f ca="1">IF(C6645&lt;Calculator!$D$26,0,IF(DAY($C6645)=1,IF(D6645-Calculator!$G$24&gt;0,Calculator!$G$24,D6645),0))</f>
        <v>0</v>
      </c>
      <c r="F6645" s="29">
        <f ca="1">IF(E6645&gt;0,D6645*Calculator!$G$22/12,0)</f>
        <v>0</v>
      </c>
      <c r="G6645" s="29">
        <f ca="1">IF(E6645&gt;0,(IFERROR(-PMT(Calculator!$G$22/12,Calculator!$G$23*12,Calculator!$G$20),0))-F6645,0)</f>
        <v>0</v>
      </c>
      <c r="H6645" s="29">
        <f t="shared" ca="1" si="416"/>
        <v>0</v>
      </c>
      <c r="I6645" s="29">
        <f t="shared" ca="1" si="414"/>
        <v>0</v>
      </c>
      <c r="J6645" s="30">
        <f>Calculator!$G$40</f>
        <v>6.5000000000000002E-2</v>
      </c>
      <c r="K6645" s="29">
        <f ca="1">IF(C6645&gt;=Calculator!$G$27,IF(DAY($C6645)=1,Calculator!$G$34/2,IF(DAY($C6645)=15,Calculator!$G$34/2,0)),0)</f>
        <v>0</v>
      </c>
      <c r="L6645" s="29">
        <f ca="1">IF(DAY($C6645)=28,IF(H6645=0,0,Calculator!$G$35),0)</f>
        <v>0</v>
      </c>
      <c r="M6645" s="29">
        <f ca="1">IF(I6645&gt;0,IF(DAY($C6645)=1,SUM(INDIRECT("I"&amp;(ROW(C6644)-DAY(C6644))):I6644),0),0)</f>
        <v>0</v>
      </c>
      <c r="N6645" s="29">
        <f ca="1">IF(C6645&lt;Calculator!$G$27,0,IF(C6645=Calculator!$G$27,Calculator!$G$39,IF(H6645-K6645&lt;=0,IF(D6645&gt;Calculator!$G$39,IF(H6645-K6645+E6645+L6645+M6645+Calculator!$G$39&gt;Calculator!$G$39,Calculator!$G$39-(H6645+E6645+L6645+M6645-K6645),Calculator!$G$39),D6645),0)))</f>
        <v>0</v>
      </c>
    </row>
    <row r="6646" spans="1:14" ht="15.75" thickBot="1">
      <c r="A6646" s="33" t="str">
        <f ca="1">IF(C6646=Calculator!$H$27,"F",IF(Daily!D6646+Daily!H6646=0,IF(D6645+H6645&gt;0,"L",""),""))</f>
        <v/>
      </c>
      <c r="B6646" s="34">
        <v>6645</v>
      </c>
      <c r="C6646" s="19">
        <f t="shared" ca="1" si="413"/>
        <v>52575</v>
      </c>
      <c r="D6646" s="29">
        <f t="shared" ca="1" si="415"/>
        <v>0</v>
      </c>
      <c r="E6646" s="29">
        <f ca="1">IF(C6646&lt;Calculator!$D$26,0,IF(DAY($C6646)=1,IF(D6646-Calculator!$G$24&gt;0,Calculator!$G$24,D6646),0))</f>
        <v>0</v>
      </c>
      <c r="F6646" s="29">
        <f ca="1">IF(E6646&gt;0,D6646*Calculator!$G$22/12,0)</f>
        <v>0</v>
      </c>
      <c r="G6646" s="29">
        <f ca="1">IF(E6646&gt;0,(IFERROR(-PMT(Calculator!$G$22/12,Calculator!$G$23*12,Calculator!$G$20),0))-F6646,0)</f>
        <v>0</v>
      </c>
      <c r="H6646" s="29">
        <f t="shared" ca="1" si="416"/>
        <v>0</v>
      </c>
      <c r="I6646" s="29">
        <f t="shared" ca="1" si="414"/>
        <v>0</v>
      </c>
      <c r="J6646" s="30">
        <f>Calculator!$G$40</f>
        <v>6.5000000000000002E-2</v>
      </c>
      <c r="K6646" s="29">
        <f ca="1">IF(C6646&gt;=Calculator!$G$27,IF(DAY($C6646)=1,Calculator!$G$34/2,IF(DAY($C6646)=15,Calculator!$G$34/2,0)),0)</f>
        <v>0</v>
      </c>
      <c r="L6646" s="29">
        <f ca="1">IF(DAY($C6646)=28,IF(H6646=0,0,Calculator!$G$35),0)</f>
        <v>0</v>
      </c>
      <c r="M6646" s="29">
        <f ca="1">IF(I6646&gt;0,IF(DAY($C6646)=1,SUM(INDIRECT("I"&amp;(ROW(C6645)-DAY(C6645))):I6645),0),0)</f>
        <v>0</v>
      </c>
      <c r="N6646" s="29">
        <f ca="1">IF(C6646&lt;Calculator!$G$27,0,IF(C6646=Calculator!$G$27,Calculator!$G$39,IF(H6646-K6646&lt;=0,IF(D6646&gt;Calculator!$G$39,IF(H6646-K6646+E6646+L6646+M6646+Calculator!$G$39&gt;Calculator!$G$39,Calculator!$G$39-(H6646+E6646+L6646+M6646-K6646),Calculator!$G$39),D6646),0)))</f>
        <v>0</v>
      </c>
    </row>
    <row r="6647" spans="1:14" ht="15.75" thickBot="1">
      <c r="A6647" s="33" t="str">
        <f ca="1">IF(C6647=Calculator!$H$27,"F",IF(Daily!D6647+Daily!H6647=0,IF(D6646+H6646&gt;0,"L",""),""))</f>
        <v/>
      </c>
      <c r="B6647" s="34">
        <v>6646</v>
      </c>
      <c r="C6647" s="19">
        <f t="shared" ca="1" si="413"/>
        <v>52576</v>
      </c>
      <c r="D6647" s="29">
        <f t="shared" ca="1" si="415"/>
        <v>0</v>
      </c>
      <c r="E6647" s="29">
        <f ca="1">IF(C6647&lt;Calculator!$D$26,0,IF(DAY($C6647)=1,IF(D6647-Calculator!$G$24&gt;0,Calculator!$G$24,D6647),0))</f>
        <v>0</v>
      </c>
      <c r="F6647" s="29">
        <f ca="1">IF(E6647&gt;0,D6647*Calculator!$G$22/12,0)</f>
        <v>0</v>
      </c>
      <c r="G6647" s="29">
        <f ca="1">IF(E6647&gt;0,(IFERROR(-PMT(Calculator!$G$22/12,Calculator!$G$23*12,Calculator!$G$20),0))-F6647,0)</f>
        <v>0</v>
      </c>
      <c r="H6647" s="29">
        <f t="shared" ca="1" si="416"/>
        <v>0</v>
      </c>
      <c r="I6647" s="29">
        <f t="shared" ca="1" si="414"/>
        <v>0</v>
      </c>
      <c r="J6647" s="30">
        <f>Calculator!$G$40</f>
        <v>6.5000000000000002E-2</v>
      </c>
      <c r="K6647" s="29">
        <f ca="1">IF(C6647&gt;=Calculator!$G$27,IF(DAY($C6647)=1,Calculator!$G$34/2,IF(DAY($C6647)=15,Calculator!$G$34/2,0)),0)</f>
        <v>0</v>
      </c>
      <c r="L6647" s="29">
        <f ca="1">IF(DAY($C6647)=28,IF(H6647=0,0,Calculator!$G$35),0)</f>
        <v>0</v>
      </c>
      <c r="M6647" s="29">
        <f ca="1">IF(I6647&gt;0,IF(DAY($C6647)=1,SUM(INDIRECT("I"&amp;(ROW(C6646)-DAY(C6646))):I6646),0),0)</f>
        <v>0</v>
      </c>
      <c r="N6647" s="29">
        <f ca="1">IF(C6647&lt;Calculator!$G$27,0,IF(C6647=Calculator!$G$27,Calculator!$G$39,IF(H6647-K6647&lt;=0,IF(D6647&gt;Calculator!$G$39,IF(H6647-K6647+E6647+L6647+M6647+Calculator!$G$39&gt;Calculator!$G$39,Calculator!$G$39-(H6647+E6647+L6647+M6647-K6647),Calculator!$G$39),D6647),0)))</f>
        <v>0</v>
      </c>
    </row>
    <row r="6648" spans="1:14" ht="15.75" thickBot="1">
      <c r="A6648" s="33" t="str">
        <f ca="1">IF(C6648=Calculator!$H$27,"F",IF(Daily!D6648+Daily!H6648=0,IF(D6647+H6647&gt;0,"L",""),""))</f>
        <v/>
      </c>
      <c r="B6648" s="34">
        <v>6647</v>
      </c>
      <c r="C6648" s="19">
        <f t="shared" ca="1" si="413"/>
        <v>52577</v>
      </c>
      <c r="D6648" s="29">
        <f t="shared" ca="1" si="415"/>
        <v>0</v>
      </c>
      <c r="E6648" s="29">
        <f ca="1">IF(C6648&lt;Calculator!$D$26,0,IF(DAY($C6648)=1,IF(D6648-Calculator!$G$24&gt;0,Calculator!$G$24,D6648),0))</f>
        <v>0</v>
      </c>
      <c r="F6648" s="29">
        <f ca="1">IF(E6648&gt;0,D6648*Calculator!$G$22/12,0)</f>
        <v>0</v>
      </c>
      <c r="G6648" s="29">
        <f ca="1">IF(E6648&gt;0,(IFERROR(-PMT(Calculator!$G$22/12,Calculator!$G$23*12,Calculator!$G$20),0))-F6648,0)</f>
        <v>0</v>
      </c>
      <c r="H6648" s="29">
        <f t="shared" ca="1" si="416"/>
        <v>0</v>
      </c>
      <c r="I6648" s="29">
        <f t="shared" ca="1" si="414"/>
        <v>0</v>
      </c>
      <c r="J6648" s="30">
        <f>Calculator!$G$40</f>
        <v>6.5000000000000002E-2</v>
      </c>
      <c r="K6648" s="29">
        <f ca="1">IF(C6648&gt;=Calculator!$G$27,IF(DAY($C6648)=1,Calculator!$G$34/2,IF(DAY($C6648)=15,Calculator!$G$34/2,0)),0)</f>
        <v>0</v>
      </c>
      <c r="L6648" s="29">
        <f ca="1">IF(DAY($C6648)=28,IF(H6648=0,0,Calculator!$G$35),0)</f>
        <v>0</v>
      </c>
      <c r="M6648" s="29">
        <f ca="1">IF(I6648&gt;0,IF(DAY($C6648)=1,SUM(INDIRECT("I"&amp;(ROW(C6647)-DAY(C6647))):I6647),0),0)</f>
        <v>0</v>
      </c>
      <c r="N6648" s="29">
        <f ca="1">IF(C6648&lt;Calculator!$G$27,0,IF(C6648=Calculator!$G$27,Calculator!$G$39,IF(H6648-K6648&lt;=0,IF(D6648&gt;Calculator!$G$39,IF(H6648-K6648+E6648+L6648+M6648+Calculator!$G$39&gt;Calculator!$G$39,Calculator!$G$39-(H6648+E6648+L6648+M6648-K6648),Calculator!$G$39),D6648),0)))</f>
        <v>0</v>
      </c>
    </row>
    <row r="6649" spans="1:14" ht="15.75" thickBot="1">
      <c r="A6649" s="33" t="str">
        <f ca="1">IF(C6649=Calculator!$H$27,"F",IF(Daily!D6649+Daily!H6649=0,IF(D6648+H6648&gt;0,"L",""),""))</f>
        <v/>
      </c>
      <c r="B6649" s="34">
        <v>6648</v>
      </c>
      <c r="C6649" s="19">
        <f t="shared" ca="1" si="413"/>
        <v>52578</v>
      </c>
      <c r="D6649" s="29">
        <f t="shared" ca="1" si="415"/>
        <v>0</v>
      </c>
      <c r="E6649" s="29">
        <f ca="1">IF(C6649&lt;Calculator!$D$26,0,IF(DAY($C6649)=1,IF(D6649-Calculator!$G$24&gt;0,Calculator!$G$24,D6649),0))</f>
        <v>0</v>
      </c>
      <c r="F6649" s="29">
        <f ca="1">IF(E6649&gt;0,D6649*Calculator!$G$22/12,0)</f>
        <v>0</v>
      </c>
      <c r="G6649" s="29">
        <f ca="1">IF(E6649&gt;0,(IFERROR(-PMT(Calculator!$G$22/12,Calculator!$G$23*12,Calculator!$G$20),0))-F6649,0)</f>
        <v>0</v>
      </c>
      <c r="H6649" s="29">
        <f t="shared" ca="1" si="416"/>
        <v>0</v>
      </c>
      <c r="I6649" s="29">
        <f t="shared" ca="1" si="414"/>
        <v>0</v>
      </c>
      <c r="J6649" s="30">
        <f>Calculator!$G$40</f>
        <v>6.5000000000000002E-2</v>
      </c>
      <c r="K6649" s="29">
        <f ca="1">IF(C6649&gt;=Calculator!$G$27,IF(DAY($C6649)=1,Calculator!$G$34/2,IF(DAY($C6649)=15,Calculator!$G$34/2,0)),0)</f>
        <v>0</v>
      </c>
      <c r="L6649" s="29">
        <f ca="1">IF(DAY($C6649)=28,IF(H6649=0,0,Calculator!$G$35),0)</f>
        <v>0</v>
      </c>
      <c r="M6649" s="29">
        <f ca="1">IF(I6649&gt;0,IF(DAY($C6649)=1,SUM(INDIRECT("I"&amp;(ROW(C6648)-DAY(C6648))):I6648),0),0)</f>
        <v>0</v>
      </c>
      <c r="N6649" s="29">
        <f ca="1">IF(C6649&lt;Calculator!$G$27,0,IF(C6649=Calculator!$G$27,Calculator!$G$39,IF(H6649-K6649&lt;=0,IF(D6649&gt;Calculator!$G$39,IF(H6649-K6649+E6649+L6649+M6649+Calculator!$G$39&gt;Calculator!$G$39,Calculator!$G$39-(H6649+E6649+L6649+M6649-K6649),Calculator!$G$39),D6649),0)))</f>
        <v>0</v>
      </c>
    </row>
    <row r="6650" spans="1:14" ht="15.75" thickBot="1">
      <c r="A6650" s="33" t="str">
        <f ca="1">IF(C6650=Calculator!$H$27,"F",IF(Daily!D6650+Daily!H6650=0,IF(D6649+H6649&gt;0,"L",""),""))</f>
        <v/>
      </c>
      <c r="B6650" s="34">
        <v>6649</v>
      </c>
      <c r="C6650" s="19">
        <f t="shared" ca="1" si="413"/>
        <v>52579</v>
      </c>
      <c r="D6650" s="29">
        <f t="shared" ca="1" si="415"/>
        <v>0</v>
      </c>
      <c r="E6650" s="29">
        <f ca="1">IF(C6650&lt;Calculator!$D$26,0,IF(DAY($C6650)=1,IF(D6650-Calculator!$G$24&gt;0,Calculator!$G$24,D6650),0))</f>
        <v>0</v>
      </c>
      <c r="F6650" s="29">
        <f ca="1">IF(E6650&gt;0,D6650*Calculator!$G$22/12,0)</f>
        <v>0</v>
      </c>
      <c r="G6650" s="29">
        <f ca="1">IF(E6650&gt;0,(IFERROR(-PMT(Calculator!$G$22/12,Calculator!$G$23*12,Calculator!$G$20),0))-F6650,0)</f>
        <v>0</v>
      </c>
      <c r="H6650" s="29">
        <f t="shared" ca="1" si="416"/>
        <v>0</v>
      </c>
      <c r="I6650" s="29">
        <f t="shared" ca="1" si="414"/>
        <v>0</v>
      </c>
      <c r="J6650" s="30">
        <f>Calculator!$G$40</f>
        <v>6.5000000000000002E-2</v>
      </c>
      <c r="K6650" s="29">
        <f ca="1">IF(C6650&gt;=Calculator!$G$27,IF(DAY($C6650)=1,Calculator!$G$34/2,IF(DAY($C6650)=15,Calculator!$G$34/2,0)),0)</f>
        <v>0</v>
      </c>
      <c r="L6650" s="29">
        <f ca="1">IF(DAY($C6650)=28,IF(H6650=0,0,Calculator!$G$35),0)</f>
        <v>0</v>
      </c>
      <c r="M6650" s="29">
        <f ca="1">IF(I6650&gt;0,IF(DAY($C6650)=1,SUM(INDIRECT("I"&amp;(ROW(C6649)-DAY(C6649))):I6649),0),0)</f>
        <v>0</v>
      </c>
      <c r="N6650" s="29">
        <f ca="1">IF(C6650&lt;Calculator!$G$27,0,IF(C6650=Calculator!$G$27,Calculator!$G$39,IF(H6650-K6650&lt;=0,IF(D6650&gt;Calculator!$G$39,IF(H6650-K6650+E6650+L6650+M6650+Calculator!$G$39&gt;Calculator!$G$39,Calculator!$G$39-(H6650+E6650+L6650+M6650-K6650),Calculator!$G$39),D6650),0)))</f>
        <v>0</v>
      </c>
    </row>
    <row r="6651" spans="1:14" ht="15.75" thickBot="1">
      <c r="A6651" s="33" t="str">
        <f ca="1">IF(C6651=Calculator!$H$27,"F",IF(Daily!D6651+Daily!H6651=0,IF(D6650+H6650&gt;0,"L",""),""))</f>
        <v/>
      </c>
      <c r="B6651" s="34">
        <v>6650</v>
      </c>
      <c r="C6651" s="19">
        <f t="shared" ca="1" si="413"/>
        <v>52580</v>
      </c>
      <c r="D6651" s="29">
        <f t="shared" ca="1" si="415"/>
        <v>0</v>
      </c>
      <c r="E6651" s="29">
        <f ca="1">IF(C6651&lt;Calculator!$D$26,0,IF(DAY($C6651)=1,IF(D6651-Calculator!$G$24&gt;0,Calculator!$G$24,D6651),0))</f>
        <v>0</v>
      </c>
      <c r="F6651" s="29">
        <f ca="1">IF(E6651&gt;0,D6651*Calculator!$G$22/12,0)</f>
        <v>0</v>
      </c>
      <c r="G6651" s="29">
        <f ca="1">IF(E6651&gt;0,(IFERROR(-PMT(Calculator!$G$22/12,Calculator!$G$23*12,Calculator!$G$20),0))-F6651,0)</f>
        <v>0</v>
      </c>
      <c r="H6651" s="29">
        <f t="shared" ca="1" si="416"/>
        <v>0</v>
      </c>
      <c r="I6651" s="29">
        <f t="shared" ca="1" si="414"/>
        <v>0</v>
      </c>
      <c r="J6651" s="30">
        <f>Calculator!$G$40</f>
        <v>6.5000000000000002E-2</v>
      </c>
      <c r="K6651" s="29">
        <f ca="1">IF(C6651&gt;=Calculator!$G$27,IF(DAY($C6651)=1,Calculator!$G$34/2,IF(DAY($C6651)=15,Calculator!$G$34/2,0)),0)</f>
        <v>4500</v>
      </c>
      <c r="L6651" s="29">
        <f ca="1">IF(DAY($C6651)=28,IF(H6651=0,0,Calculator!$G$35),0)</f>
        <v>0</v>
      </c>
      <c r="M6651" s="29">
        <f ca="1">IF(I6651&gt;0,IF(DAY($C6651)=1,SUM(INDIRECT("I"&amp;(ROW(C6650)-DAY(C6650))):I6650),0),0)</f>
        <v>0</v>
      </c>
      <c r="N6651" s="29">
        <f ca="1">IF(C6651&lt;Calculator!$G$27,0,IF(C6651=Calculator!$G$27,Calculator!$G$39,IF(H6651-K6651&lt;=0,IF(D6651&gt;Calculator!$G$39,IF(H6651-K6651+E6651+L6651+M6651+Calculator!$G$39&gt;Calculator!$G$39,Calculator!$G$39-(H6651+E6651+L6651+M6651-K6651),Calculator!$G$39),D6651),0)))</f>
        <v>0</v>
      </c>
    </row>
    <row r="6652" spans="1:14" ht="15.75" thickBot="1">
      <c r="A6652" s="33" t="str">
        <f ca="1">IF(C6652=Calculator!$H$27,"F",IF(Daily!D6652+Daily!H6652=0,IF(D6651+H6651&gt;0,"L",""),""))</f>
        <v/>
      </c>
      <c r="B6652" s="34">
        <v>6651</v>
      </c>
      <c r="C6652" s="19">
        <f t="shared" ca="1" si="413"/>
        <v>52581</v>
      </c>
      <c r="D6652" s="29">
        <f t="shared" ca="1" si="415"/>
        <v>0</v>
      </c>
      <c r="E6652" s="29">
        <f ca="1">IF(C6652&lt;Calculator!$D$26,0,IF(DAY($C6652)=1,IF(D6652-Calculator!$G$24&gt;0,Calculator!$G$24,D6652),0))</f>
        <v>0</v>
      </c>
      <c r="F6652" s="29">
        <f ca="1">IF(E6652&gt;0,D6652*Calculator!$G$22/12,0)</f>
        <v>0</v>
      </c>
      <c r="G6652" s="29">
        <f ca="1">IF(E6652&gt;0,(IFERROR(-PMT(Calculator!$G$22/12,Calculator!$G$23*12,Calculator!$G$20),0))-F6652,0)</f>
        <v>0</v>
      </c>
      <c r="H6652" s="29">
        <f t="shared" ca="1" si="416"/>
        <v>0</v>
      </c>
      <c r="I6652" s="29">
        <f t="shared" ca="1" si="414"/>
        <v>0</v>
      </c>
      <c r="J6652" s="30">
        <f>Calculator!$G$40</f>
        <v>6.5000000000000002E-2</v>
      </c>
      <c r="K6652" s="29">
        <f ca="1">IF(C6652&gt;=Calculator!$G$27,IF(DAY($C6652)=1,Calculator!$G$34/2,IF(DAY($C6652)=15,Calculator!$G$34/2,0)),0)</f>
        <v>0</v>
      </c>
      <c r="L6652" s="29">
        <f ca="1">IF(DAY($C6652)=28,IF(H6652=0,0,Calculator!$G$35),0)</f>
        <v>0</v>
      </c>
      <c r="M6652" s="29">
        <f ca="1">IF(I6652&gt;0,IF(DAY($C6652)=1,SUM(INDIRECT("I"&amp;(ROW(C6651)-DAY(C6651))):I6651),0),0)</f>
        <v>0</v>
      </c>
      <c r="N6652" s="29">
        <f ca="1">IF(C6652&lt;Calculator!$G$27,0,IF(C6652=Calculator!$G$27,Calculator!$G$39,IF(H6652-K6652&lt;=0,IF(D6652&gt;Calculator!$G$39,IF(H6652-K6652+E6652+L6652+M6652+Calculator!$G$39&gt;Calculator!$G$39,Calculator!$G$39-(H6652+E6652+L6652+M6652-K6652),Calculator!$G$39),D6652),0)))</f>
        <v>0</v>
      </c>
    </row>
    <row r="6653" spans="1:14" ht="15.75" thickBot="1">
      <c r="A6653" s="33" t="str">
        <f ca="1">IF(C6653=Calculator!$H$27,"F",IF(Daily!D6653+Daily!H6653=0,IF(D6652+H6652&gt;0,"L",""),""))</f>
        <v/>
      </c>
      <c r="B6653" s="34">
        <v>6652</v>
      </c>
      <c r="C6653" s="19">
        <f t="shared" ca="1" si="413"/>
        <v>52582</v>
      </c>
      <c r="D6653" s="29">
        <f t="shared" ca="1" si="415"/>
        <v>0</v>
      </c>
      <c r="E6653" s="29">
        <f ca="1">IF(C6653&lt;Calculator!$D$26,0,IF(DAY($C6653)=1,IF(D6653-Calculator!$G$24&gt;0,Calculator!$G$24,D6653),0))</f>
        <v>0</v>
      </c>
      <c r="F6653" s="29">
        <f ca="1">IF(E6653&gt;0,D6653*Calculator!$G$22/12,0)</f>
        <v>0</v>
      </c>
      <c r="G6653" s="29">
        <f ca="1">IF(E6653&gt;0,(IFERROR(-PMT(Calculator!$G$22/12,Calculator!$G$23*12,Calculator!$G$20),0))-F6653,0)</f>
        <v>0</v>
      </c>
      <c r="H6653" s="29">
        <f t="shared" ca="1" si="416"/>
        <v>0</v>
      </c>
      <c r="I6653" s="29">
        <f t="shared" ca="1" si="414"/>
        <v>0</v>
      </c>
      <c r="J6653" s="30">
        <f>Calculator!$G$40</f>
        <v>6.5000000000000002E-2</v>
      </c>
      <c r="K6653" s="29">
        <f ca="1">IF(C6653&gt;=Calculator!$G$27,IF(DAY($C6653)=1,Calculator!$G$34/2,IF(DAY($C6653)=15,Calculator!$G$34/2,0)),0)</f>
        <v>0</v>
      </c>
      <c r="L6653" s="29">
        <f ca="1">IF(DAY($C6653)=28,IF(H6653=0,0,Calculator!$G$35),0)</f>
        <v>0</v>
      </c>
      <c r="M6653" s="29">
        <f ca="1">IF(I6653&gt;0,IF(DAY($C6653)=1,SUM(INDIRECT("I"&amp;(ROW(C6652)-DAY(C6652))):I6652),0),0)</f>
        <v>0</v>
      </c>
      <c r="N6653" s="29">
        <f ca="1">IF(C6653&lt;Calculator!$G$27,0,IF(C6653=Calculator!$G$27,Calculator!$G$39,IF(H6653-K6653&lt;=0,IF(D6653&gt;Calculator!$G$39,IF(H6653-K6653+E6653+L6653+M6653+Calculator!$G$39&gt;Calculator!$G$39,Calculator!$G$39-(H6653+E6653+L6653+M6653-K6653),Calculator!$G$39),D6653),0)))</f>
        <v>0</v>
      </c>
    </row>
    <row r="6654" spans="1:14" ht="15.75" thickBot="1">
      <c r="A6654" s="33" t="str">
        <f ca="1">IF(C6654=Calculator!$H$27,"F",IF(Daily!D6654+Daily!H6654=0,IF(D6653+H6653&gt;0,"L",""),""))</f>
        <v/>
      </c>
      <c r="B6654" s="34">
        <v>6653</v>
      </c>
      <c r="C6654" s="19">
        <f t="shared" ca="1" si="413"/>
        <v>52583</v>
      </c>
      <c r="D6654" s="29">
        <f t="shared" ca="1" si="415"/>
        <v>0</v>
      </c>
      <c r="E6654" s="29">
        <f ca="1">IF(C6654&lt;Calculator!$D$26,0,IF(DAY($C6654)=1,IF(D6654-Calculator!$G$24&gt;0,Calculator!$G$24,D6654),0))</f>
        <v>0</v>
      </c>
      <c r="F6654" s="29">
        <f ca="1">IF(E6654&gt;0,D6654*Calculator!$G$22/12,0)</f>
        <v>0</v>
      </c>
      <c r="G6654" s="29">
        <f ca="1">IF(E6654&gt;0,(IFERROR(-PMT(Calculator!$G$22/12,Calculator!$G$23*12,Calculator!$G$20),0))-F6654,0)</f>
        <v>0</v>
      </c>
      <c r="H6654" s="29">
        <f t="shared" ca="1" si="416"/>
        <v>0</v>
      </c>
      <c r="I6654" s="29">
        <f t="shared" ca="1" si="414"/>
        <v>0</v>
      </c>
      <c r="J6654" s="30">
        <f>Calculator!$G$40</f>
        <v>6.5000000000000002E-2</v>
      </c>
      <c r="K6654" s="29">
        <f ca="1">IF(C6654&gt;=Calculator!$G$27,IF(DAY($C6654)=1,Calculator!$G$34/2,IF(DAY($C6654)=15,Calculator!$G$34/2,0)),0)</f>
        <v>0</v>
      </c>
      <c r="L6654" s="29">
        <f ca="1">IF(DAY($C6654)=28,IF(H6654=0,0,Calculator!$G$35),0)</f>
        <v>0</v>
      </c>
      <c r="M6654" s="29">
        <f ca="1">IF(I6654&gt;0,IF(DAY($C6654)=1,SUM(INDIRECT("I"&amp;(ROW(C6653)-DAY(C6653))):I6653),0),0)</f>
        <v>0</v>
      </c>
      <c r="N6654" s="29">
        <f ca="1">IF(C6654&lt;Calculator!$G$27,0,IF(C6654=Calculator!$G$27,Calculator!$G$39,IF(H6654-K6654&lt;=0,IF(D6654&gt;Calculator!$G$39,IF(H6654-K6654+E6654+L6654+M6654+Calculator!$G$39&gt;Calculator!$G$39,Calculator!$G$39-(H6654+E6654+L6654+M6654-K6654),Calculator!$G$39),D6654),0)))</f>
        <v>0</v>
      </c>
    </row>
    <row r="6655" spans="1:14" ht="15.75" thickBot="1">
      <c r="A6655" s="33" t="str">
        <f ca="1">IF(C6655=Calculator!$H$27,"F",IF(Daily!D6655+Daily!H6655=0,IF(D6654+H6654&gt;0,"L",""),""))</f>
        <v/>
      </c>
      <c r="B6655" s="34">
        <v>6654</v>
      </c>
      <c r="C6655" s="19">
        <f t="shared" ca="1" si="413"/>
        <v>52584</v>
      </c>
      <c r="D6655" s="29">
        <f t="shared" ca="1" si="415"/>
        <v>0</v>
      </c>
      <c r="E6655" s="29">
        <f ca="1">IF(C6655&lt;Calculator!$D$26,0,IF(DAY($C6655)=1,IF(D6655-Calculator!$G$24&gt;0,Calculator!$G$24,D6655),0))</f>
        <v>0</v>
      </c>
      <c r="F6655" s="29">
        <f ca="1">IF(E6655&gt;0,D6655*Calculator!$G$22/12,0)</f>
        <v>0</v>
      </c>
      <c r="G6655" s="29">
        <f ca="1">IF(E6655&gt;0,(IFERROR(-PMT(Calculator!$G$22/12,Calculator!$G$23*12,Calculator!$G$20),0))-F6655,0)</f>
        <v>0</v>
      </c>
      <c r="H6655" s="29">
        <f t="shared" ca="1" si="416"/>
        <v>0</v>
      </c>
      <c r="I6655" s="29">
        <f t="shared" ca="1" si="414"/>
        <v>0</v>
      </c>
      <c r="J6655" s="30">
        <f>Calculator!$G$40</f>
        <v>6.5000000000000002E-2</v>
      </c>
      <c r="K6655" s="29">
        <f ca="1">IF(C6655&gt;=Calculator!$G$27,IF(DAY($C6655)=1,Calculator!$G$34/2,IF(DAY($C6655)=15,Calculator!$G$34/2,0)),0)</f>
        <v>0</v>
      </c>
      <c r="L6655" s="29">
        <f ca="1">IF(DAY($C6655)=28,IF(H6655=0,0,Calculator!$G$35),0)</f>
        <v>0</v>
      </c>
      <c r="M6655" s="29">
        <f ca="1">IF(I6655&gt;0,IF(DAY($C6655)=1,SUM(INDIRECT("I"&amp;(ROW(C6654)-DAY(C6654))):I6654),0),0)</f>
        <v>0</v>
      </c>
      <c r="N6655" s="29">
        <f ca="1">IF(C6655&lt;Calculator!$G$27,0,IF(C6655=Calculator!$G$27,Calculator!$G$39,IF(H6655-K6655&lt;=0,IF(D6655&gt;Calculator!$G$39,IF(H6655-K6655+E6655+L6655+M6655+Calculator!$G$39&gt;Calculator!$G$39,Calculator!$G$39-(H6655+E6655+L6655+M6655-K6655),Calculator!$G$39),D6655),0)))</f>
        <v>0</v>
      </c>
    </row>
    <row r="6656" spans="1:14" ht="15.75" thickBot="1">
      <c r="A6656" s="33" t="str">
        <f ca="1">IF(C6656=Calculator!$H$27,"F",IF(Daily!D6656+Daily!H6656=0,IF(D6655+H6655&gt;0,"L",""),""))</f>
        <v/>
      </c>
      <c r="B6656" s="34">
        <v>6655</v>
      </c>
      <c r="C6656" s="19">
        <f t="shared" ca="1" si="413"/>
        <v>52585</v>
      </c>
      <c r="D6656" s="29">
        <f t="shared" ca="1" si="415"/>
        <v>0</v>
      </c>
      <c r="E6656" s="29">
        <f ca="1">IF(C6656&lt;Calculator!$D$26,0,IF(DAY($C6656)=1,IF(D6656-Calculator!$G$24&gt;0,Calculator!$G$24,D6656),0))</f>
        <v>0</v>
      </c>
      <c r="F6656" s="29">
        <f ca="1">IF(E6656&gt;0,D6656*Calculator!$G$22/12,0)</f>
        <v>0</v>
      </c>
      <c r="G6656" s="29">
        <f ca="1">IF(E6656&gt;0,(IFERROR(-PMT(Calculator!$G$22/12,Calculator!$G$23*12,Calculator!$G$20),0))-F6656,0)</f>
        <v>0</v>
      </c>
      <c r="H6656" s="29">
        <f t="shared" ca="1" si="416"/>
        <v>0</v>
      </c>
      <c r="I6656" s="29">
        <f t="shared" ca="1" si="414"/>
        <v>0</v>
      </c>
      <c r="J6656" s="30">
        <f>Calculator!$G$40</f>
        <v>6.5000000000000002E-2</v>
      </c>
      <c r="K6656" s="29">
        <f ca="1">IF(C6656&gt;=Calculator!$G$27,IF(DAY($C6656)=1,Calculator!$G$34/2,IF(DAY($C6656)=15,Calculator!$G$34/2,0)),0)</f>
        <v>0</v>
      </c>
      <c r="L6656" s="29">
        <f ca="1">IF(DAY($C6656)=28,IF(H6656=0,0,Calculator!$G$35),0)</f>
        <v>0</v>
      </c>
      <c r="M6656" s="29">
        <f ca="1">IF(I6656&gt;0,IF(DAY($C6656)=1,SUM(INDIRECT("I"&amp;(ROW(C6655)-DAY(C6655))):I6655),0),0)</f>
        <v>0</v>
      </c>
      <c r="N6656" s="29">
        <f ca="1">IF(C6656&lt;Calculator!$G$27,0,IF(C6656=Calculator!$G$27,Calculator!$G$39,IF(H6656-K6656&lt;=0,IF(D6656&gt;Calculator!$G$39,IF(H6656-K6656+E6656+L6656+M6656+Calculator!$G$39&gt;Calculator!$G$39,Calculator!$G$39-(H6656+E6656+L6656+M6656-K6656),Calculator!$G$39),D6656),0)))</f>
        <v>0</v>
      </c>
    </row>
    <row r="6657" spans="1:14" ht="15.75" thickBot="1">
      <c r="A6657" s="33" t="str">
        <f ca="1">IF(C6657=Calculator!$H$27,"F",IF(Daily!D6657+Daily!H6657=0,IF(D6656+H6656&gt;0,"L",""),""))</f>
        <v/>
      </c>
      <c r="B6657" s="34">
        <v>6656</v>
      </c>
      <c r="C6657" s="19">
        <f t="shared" ca="1" si="413"/>
        <v>52586</v>
      </c>
      <c r="D6657" s="29">
        <f t="shared" ca="1" si="415"/>
        <v>0</v>
      </c>
      <c r="E6657" s="29">
        <f ca="1">IF(C6657&lt;Calculator!$D$26,0,IF(DAY($C6657)=1,IF(D6657-Calculator!$G$24&gt;0,Calculator!$G$24,D6657),0))</f>
        <v>0</v>
      </c>
      <c r="F6657" s="29">
        <f ca="1">IF(E6657&gt;0,D6657*Calculator!$G$22/12,0)</f>
        <v>0</v>
      </c>
      <c r="G6657" s="29">
        <f ca="1">IF(E6657&gt;0,(IFERROR(-PMT(Calculator!$G$22/12,Calculator!$G$23*12,Calculator!$G$20),0))-F6657,0)</f>
        <v>0</v>
      </c>
      <c r="H6657" s="29">
        <f t="shared" ca="1" si="416"/>
        <v>0</v>
      </c>
      <c r="I6657" s="29">
        <f t="shared" ca="1" si="414"/>
        <v>0</v>
      </c>
      <c r="J6657" s="30">
        <f>Calculator!$G$40</f>
        <v>6.5000000000000002E-2</v>
      </c>
      <c r="K6657" s="29">
        <f ca="1">IF(C6657&gt;=Calculator!$G$27,IF(DAY($C6657)=1,Calculator!$G$34/2,IF(DAY($C6657)=15,Calculator!$G$34/2,0)),0)</f>
        <v>0</v>
      </c>
      <c r="L6657" s="29">
        <f ca="1">IF(DAY($C6657)=28,IF(H6657=0,0,Calculator!$G$35),0)</f>
        <v>0</v>
      </c>
      <c r="M6657" s="29">
        <f ca="1">IF(I6657&gt;0,IF(DAY($C6657)=1,SUM(INDIRECT("I"&amp;(ROW(C6656)-DAY(C6656))):I6656),0),0)</f>
        <v>0</v>
      </c>
      <c r="N6657" s="29">
        <f ca="1">IF(C6657&lt;Calculator!$G$27,0,IF(C6657=Calculator!$G$27,Calculator!$G$39,IF(H6657-K6657&lt;=0,IF(D6657&gt;Calculator!$G$39,IF(H6657-K6657+E6657+L6657+M6657+Calculator!$G$39&gt;Calculator!$G$39,Calculator!$G$39-(H6657+E6657+L6657+M6657-K6657),Calculator!$G$39),D6657),0)))</f>
        <v>0</v>
      </c>
    </row>
    <row r="6658" spans="1:14" ht="15.75" thickBot="1">
      <c r="A6658" s="33" t="str">
        <f ca="1">IF(C6658=Calculator!$H$27,"F",IF(Daily!D6658+Daily!H6658=0,IF(D6657+H6657&gt;0,"L",""),""))</f>
        <v/>
      </c>
      <c r="B6658" s="34">
        <v>6657</v>
      </c>
      <c r="C6658" s="19">
        <f t="shared" ca="1" si="413"/>
        <v>52587</v>
      </c>
      <c r="D6658" s="29">
        <f t="shared" ca="1" si="415"/>
        <v>0</v>
      </c>
      <c r="E6658" s="29">
        <f ca="1">IF(C6658&lt;Calculator!$D$26,0,IF(DAY($C6658)=1,IF(D6658-Calculator!$G$24&gt;0,Calculator!$G$24,D6658),0))</f>
        <v>0</v>
      </c>
      <c r="F6658" s="29">
        <f ca="1">IF(E6658&gt;0,D6658*Calculator!$G$22/12,0)</f>
        <v>0</v>
      </c>
      <c r="G6658" s="29">
        <f ca="1">IF(E6658&gt;0,(IFERROR(-PMT(Calculator!$G$22/12,Calculator!$G$23*12,Calculator!$G$20),0))-F6658,0)</f>
        <v>0</v>
      </c>
      <c r="H6658" s="29">
        <f t="shared" ca="1" si="416"/>
        <v>0</v>
      </c>
      <c r="I6658" s="29">
        <f t="shared" ca="1" si="414"/>
        <v>0</v>
      </c>
      <c r="J6658" s="30">
        <f>Calculator!$G$40</f>
        <v>6.5000000000000002E-2</v>
      </c>
      <c r="K6658" s="29">
        <f ca="1">IF(C6658&gt;=Calculator!$G$27,IF(DAY($C6658)=1,Calculator!$G$34/2,IF(DAY($C6658)=15,Calculator!$G$34/2,0)),0)</f>
        <v>0</v>
      </c>
      <c r="L6658" s="29">
        <f ca="1">IF(DAY($C6658)=28,IF(H6658=0,0,Calculator!$G$35),0)</f>
        <v>0</v>
      </c>
      <c r="M6658" s="29">
        <f ca="1">IF(I6658&gt;0,IF(DAY($C6658)=1,SUM(INDIRECT("I"&amp;(ROW(C6657)-DAY(C6657))):I6657),0),0)</f>
        <v>0</v>
      </c>
      <c r="N6658" s="29">
        <f ca="1">IF(C6658&lt;Calculator!$G$27,0,IF(C6658=Calculator!$G$27,Calculator!$G$39,IF(H6658-K6658&lt;=0,IF(D6658&gt;Calculator!$G$39,IF(H6658-K6658+E6658+L6658+M6658+Calculator!$G$39&gt;Calculator!$G$39,Calculator!$G$39-(H6658+E6658+L6658+M6658-K6658),Calculator!$G$39),D6658),0)))</f>
        <v>0</v>
      </c>
    </row>
    <row r="6659" spans="1:14" ht="15.75" thickBot="1">
      <c r="A6659" s="33" t="str">
        <f ca="1">IF(C6659=Calculator!$H$27,"F",IF(Daily!D6659+Daily!H6659=0,IF(D6658+H6658&gt;0,"L",""),""))</f>
        <v/>
      </c>
      <c r="B6659" s="34">
        <v>6658</v>
      </c>
      <c r="C6659" s="19">
        <f t="shared" ref="C6659:C6722" ca="1" si="417">C6658+1</f>
        <v>52588</v>
      </c>
      <c r="D6659" s="29">
        <f t="shared" ca="1" si="415"/>
        <v>0</v>
      </c>
      <c r="E6659" s="29">
        <f ca="1">IF(C6659&lt;Calculator!$D$26,0,IF(DAY($C6659)=1,IF(D6659-Calculator!$G$24&gt;0,Calculator!$G$24,D6659),0))</f>
        <v>0</v>
      </c>
      <c r="F6659" s="29">
        <f ca="1">IF(E6659&gt;0,D6659*Calculator!$G$22/12,0)</f>
        <v>0</v>
      </c>
      <c r="G6659" s="29">
        <f ca="1">IF(E6659&gt;0,(IFERROR(-PMT(Calculator!$G$22/12,Calculator!$G$23*12,Calculator!$G$20),0))-F6659,0)</f>
        <v>0</v>
      </c>
      <c r="H6659" s="29">
        <f t="shared" ca="1" si="416"/>
        <v>0</v>
      </c>
      <c r="I6659" s="29">
        <f t="shared" ref="I6659:I6722" ca="1" si="418">H6659*J6659/365</f>
        <v>0</v>
      </c>
      <c r="J6659" s="30">
        <f>Calculator!$G$40</f>
        <v>6.5000000000000002E-2</v>
      </c>
      <c r="K6659" s="29">
        <f ca="1">IF(C6659&gt;=Calculator!$G$27,IF(DAY($C6659)=1,Calculator!$G$34/2,IF(DAY($C6659)=15,Calculator!$G$34/2,0)),0)</f>
        <v>0</v>
      </c>
      <c r="L6659" s="29">
        <f ca="1">IF(DAY($C6659)=28,IF(H6659=0,0,Calculator!$G$35),0)</f>
        <v>0</v>
      </c>
      <c r="M6659" s="29">
        <f ca="1">IF(I6659&gt;0,IF(DAY($C6659)=1,SUM(INDIRECT("I"&amp;(ROW(C6658)-DAY(C6658))):I6658),0),0)</f>
        <v>0</v>
      </c>
      <c r="N6659" s="29">
        <f ca="1">IF(C6659&lt;Calculator!$G$27,0,IF(C6659=Calculator!$G$27,Calculator!$G$39,IF(H6659-K6659&lt;=0,IF(D6659&gt;Calculator!$G$39,IF(H6659-K6659+E6659+L6659+M6659+Calculator!$G$39&gt;Calculator!$G$39,Calculator!$G$39-(H6659+E6659+L6659+M6659-K6659),Calculator!$G$39),D6659),0)))</f>
        <v>0</v>
      </c>
    </row>
    <row r="6660" spans="1:14" ht="15.75" thickBot="1">
      <c r="A6660" s="33" t="str">
        <f ca="1">IF(C6660=Calculator!$H$27,"F",IF(Daily!D6660+Daily!H6660=0,IF(D6659+H6659&gt;0,"L",""),""))</f>
        <v/>
      </c>
      <c r="B6660" s="34">
        <v>6659</v>
      </c>
      <c r="C6660" s="19">
        <f t="shared" ca="1" si="417"/>
        <v>52589</v>
      </c>
      <c r="D6660" s="29">
        <f t="shared" ref="D6660:D6723" ca="1" si="419">IF(((D6659-G6659)-N6659)&lt;0,0,((D6659-G6659)-N6659))</f>
        <v>0</v>
      </c>
      <c r="E6660" s="29">
        <f ca="1">IF(C6660&lt;Calculator!$D$26,0,IF(DAY($C6660)=1,IF(D6660-Calculator!$G$24&gt;0,Calculator!$G$24,D6660),0))</f>
        <v>0</v>
      </c>
      <c r="F6660" s="29">
        <f ca="1">IF(E6660&gt;0,D6660*Calculator!$G$22/12,0)</f>
        <v>0</v>
      </c>
      <c r="G6660" s="29">
        <f ca="1">IF(E6660&gt;0,(IFERROR(-PMT(Calculator!$G$22/12,Calculator!$G$23*12,Calculator!$G$20),0))-F6660,0)</f>
        <v>0</v>
      </c>
      <c r="H6660" s="29">
        <f t="shared" ref="H6660:H6723" ca="1" si="420">IF((H6659-K6659+SUM(L6659:N6659)+E6659)&lt;0,0,(H6659-K6659+SUM(L6659:N6659)+E6659))</f>
        <v>0</v>
      </c>
      <c r="I6660" s="29">
        <f t="shared" ca="1" si="418"/>
        <v>0</v>
      </c>
      <c r="J6660" s="30">
        <f>Calculator!$G$40</f>
        <v>6.5000000000000002E-2</v>
      </c>
      <c r="K6660" s="29">
        <f ca="1">IF(C6660&gt;=Calculator!$G$27,IF(DAY($C6660)=1,Calculator!$G$34/2,IF(DAY($C6660)=15,Calculator!$G$34/2,0)),0)</f>
        <v>0</v>
      </c>
      <c r="L6660" s="29">
        <f ca="1">IF(DAY($C6660)=28,IF(H6660=0,0,Calculator!$G$35),0)</f>
        <v>0</v>
      </c>
      <c r="M6660" s="29">
        <f ca="1">IF(I6660&gt;0,IF(DAY($C6660)=1,SUM(INDIRECT("I"&amp;(ROW(C6659)-DAY(C6659))):I6659),0),0)</f>
        <v>0</v>
      </c>
      <c r="N6660" s="29">
        <f ca="1">IF(C6660&lt;Calculator!$G$27,0,IF(C6660=Calculator!$G$27,Calculator!$G$39,IF(H6660-K6660&lt;=0,IF(D6660&gt;Calculator!$G$39,IF(H6660-K6660+E6660+L6660+M6660+Calculator!$G$39&gt;Calculator!$G$39,Calculator!$G$39-(H6660+E6660+L6660+M6660-K6660),Calculator!$G$39),D6660),0)))</f>
        <v>0</v>
      </c>
    </row>
    <row r="6661" spans="1:14" ht="15.75" thickBot="1">
      <c r="A6661" s="33" t="str">
        <f ca="1">IF(C6661=Calculator!$H$27,"F",IF(Daily!D6661+Daily!H6661=0,IF(D6660+H6660&gt;0,"L",""),""))</f>
        <v/>
      </c>
      <c r="B6661" s="34">
        <v>6660</v>
      </c>
      <c r="C6661" s="19">
        <f t="shared" ca="1" si="417"/>
        <v>52590</v>
      </c>
      <c r="D6661" s="29">
        <f t="shared" ca="1" si="419"/>
        <v>0</v>
      </c>
      <c r="E6661" s="29">
        <f ca="1">IF(C6661&lt;Calculator!$D$26,0,IF(DAY($C6661)=1,IF(D6661-Calculator!$G$24&gt;0,Calculator!$G$24,D6661),0))</f>
        <v>0</v>
      </c>
      <c r="F6661" s="29">
        <f ca="1">IF(E6661&gt;0,D6661*Calculator!$G$22/12,0)</f>
        <v>0</v>
      </c>
      <c r="G6661" s="29">
        <f ca="1">IF(E6661&gt;0,(IFERROR(-PMT(Calculator!$G$22/12,Calculator!$G$23*12,Calculator!$G$20),0))-F6661,0)</f>
        <v>0</v>
      </c>
      <c r="H6661" s="29">
        <f t="shared" ca="1" si="420"/>
        <v>0</v>
      </c>
      <c r="I6661" s="29">
        <f t="shared" ca="1" si="418"/>
        <v>0</v>
      </c>
      <c r="J6661" s="30">
        <f>Calculator!$G$40</f>
        <v>6.5000000000000002E-2</v>
      </c>
      <c r="K6661" s="29">
        <f ca="1">IF(C6661&gt;=Calculator!$G$27,IF(DAY($C6661)=1,Calculator!$G$34/2,IF(DAY($C6661)=15,Calculator!$G$34/2,0)),0)</f>
        <v>0</v>
      </c>
      <c r="L6661" s="29">
        <f ca="1">IF(DAY($C6661)=28,IF(H6661=0,0,Calculator!$G$35),0)</f>
        <v>0</v>
      </c>
      <c r="M6661" s="29">
        <f ca="1">IF(I6661&gt;0,IF(DAY($C6661)=1,SUM(INDIRECT("I"&amp;(ROW(C6660)-DAY(C6660))):I6660),0),0)</f>
        <v>0</v>
      </c>
      <c r="N6661" s="29">
        <f ca="1">IF(C6661&lt;Calculator!$G$27,0,IF(C6661=Calculator!$G$27,Calculator!$G$39,IF(H6661-K6661&lt;=0,IF(D6661&gt;Calculator!$G$39,IF(H6661-K6661+E6661+L6661+M6661+Calculator!$G$39&gt;Calculator!$G$39,Calculator!$G$39-(H6661+E6661+L6661+M6661-K6661),Calculator!$G$39),D6661),0)))</f>
        <v>0</v>
      </c>
    </row>
    <row r="6662" spans="1:14" ht="15.75" thickBot="1">
      <c r="A6662" s="33" t="str">
        <f ca="1">IF(C6662=Calculator!$H$27,"F",IF(Daily!D6662+Daily!H6662=0,IF(D6661+H6661&gt;0,"L",""),""))</f>
        <v/>
      </c>
      <c r="B6662" s="34">
        <v>6661</v>
      </c>
      <c r="C6662" s="19">
        <f t="shared" ca="1" si="417"/>
        <v>52591</v>
      </c>
      <c r="D6662" s="29">
        <f t="shared" ca="1" si="419"/>
        <v>0</v>
      </c>
      <c r="E6662" s="29">
        <f ca="1">IF(C6662&lt;Calculator!$D$26,0,IF(DAY($C6662)=1,IF(D6662-Calculator!$G$24&gt;0,Calculator!$G$24,D6662),0))</f>
        <v>0</v>
      </c>
      <c r="F6662" s="29">
        <f ca="1">IF(E6662&gt;0,D6662*Calculator!$G$22/12,0)</f>
        <v>0</v>
      </c>
      <c r="G6662" s="29">
        <f ca="1">IF(E6662&gt;0,(IFERROR(-PMT(Calculator!$G$22/12,Calculator!$G$23*12,Calculator!$G$20),0))-F6662,0)</f>
        <v>0</v>
      </c>
      <c r="H6662" s="29">
        <f t="shared" ca="1" si="420"/>
        <v>0</v>
      </c>
      <c r="I6662" s="29">
        <f t="shared" ca="1" si="418"/>
        <v>0</v>
      </c>
      <c r="J6662" s="30">
        <f>Calculator!$G$40</f>
        <v>6.5000000000000002E-2</v>
      </c>
      <c r="K6662" s="29">
        <f ca="1">IF(C6662&gt;=Calculator!$G$27,IF(DAY($C6662)=1,Calculator!$G$34/2,IF(DAY($C6662)=15,Calculator!$G$34/2,0)),0)</f>
        <v>0</v>
      </c>
      <c r="L6662" s="29">
        <f ca="1">IF(DAY($C6662)=28,IF(H6662=0,0,Calculator!$G$35),0)</f>
        <v>0</v>
      </c>
      <c r="M6662" s="29">
        <f ca="1">IF(I6662&gt;0,IF(DAY($C6662)=1,SUM(INDIRECT("I"&amp;(ROW(C6661)-DAY(C6661))):I6661),0),0)</f>
        <v>0</v>
      </c>
      <c r="N6662" s="29">
        <f ca="1">IF(C6662&lt;Calculator!$G$27,0,IF(C6662=Calculator!$G$27,Calculator!$G$39,IF(H6662-K6662&lt;=0,IF(D6662&gt;Calculator!$G$39,IF(H6662-K6662+E6662+L6662+M6662+Calculator!$G$39&gt;Calculator!$G$39,Calculator!$G$39-(H6662+E6662+L6662+M6662-K6662),Calculator!$G$39),D6662),0)))</f>
        <v>0</v>
      </c>
    </row>
    <row r="6663" spans="1:14" ht="15.75" thickBot="1">
      <c r="A6663" s="33" t="str">
        <f ca="1">IF(C6663=Calculator!$H$27,"F",IF(Daily!D6663+Daily!H6663=0,IF(D6662+H6662&gt;0,"L",""),""))</f>
        <v/>
      </c>
      <c r="B6663" s="34">
        <v>6662</v>
      </c>
      <c r="C6663" s="19">
        <f t="shared" ca="1" si="417"/>
        <v>52592</v>
      </c>
      <c r="D6663" s="29">
        <f t="shared" ca="1" si="419"/>
        <v>0</v>
      </c>
      <c r="E6663" s="29">
        <f ca="1">IF(C6663&lt;Calculator!$D$26,0,IF(DAY($C6663)=1,IF(D6663-Calculator!$G$24&gt;0,Calculator!$G$24,D6663),0))</f>
        <v>0</v>
      </c>
      <c r="F6663" s="29">
        <f ca="1">IF(E6663&gt;0,D6663*Calculator!$G$22/12,0)</f>
        <v>0</v>
      </c>
      <c r="G6663" s="29">
        <f ca="1">IF(E6663&gt;0,(IFERROR(-PMT(Calculator!$G$22/12,Calculator!$G$23*12,Calculator!$G$20),0))-F6663,0)</f>
        <v>0</v>
      </c>
      <c r="H6663" s="29">
        <f t="shared" ca="1" si="420"/>
        <v>0</v>
      </c>
      <c r="I6663" s="29">
        <f t="shared" ca="1" si="418"/>
        <v>0</v>
      </c>
      <c r="J6663" s="30">
        <f>Calculator!$G$40</f>
        <v>6.5000000000000002E-2</v>
      </c>
      <c r="K6663" s="29">
        <f ca="1">IF(C6663&gt;=Calculator!$G$27,IF(DAY($C6663)=1,Calculator!$G$34/2,IF(DAY($C6663)=15,Calculator!$G$34/2,0)),0)</f>
        <v>0</v>
      </c>
      <c r="L6663" s="29">
        <f ca="1">IF(DAY($C6663)=28,IF(H6663=0,0,Calculator!$G$35),0)</f>
        <v>0</v>
      </c>
      <c r="M6663" s="29">
        <f ca="1">IF(I6663&gt;0,IF(DAY($C6663)=1,SUM(INDIRECT("I"&amp;(ROW(C6662)-DAY(C6662))):I6662),0),0)</f>
        <v>0</v>
      </c>
      <c r="N6663" s="29">
        <f ca="1">IF(C6663&lt;Calculator!$G$27,0,IF(C6663=Calculator!$G$27,Calculator!$G$39,IF(H6663-K6663&lt;=0,IF(D6663&gt;Calculator!$G$39,IF(H6663-K6663+E6663+L6663+M6663+Calculator!$G$39&gt;Calculator!$G$39,Calculator!$G$39-(H6663+E6663+L6663+M6663-K6663),Calculator!$G$39),D6663),0)))</f>
        <v>0</v>
      </c>
    </row>
    <row r="6664" spans="1:14" ht="15.75" thickBot="1">
      <c r="A6664" s="33" t="str">
        <f ca="1">IF(C6664=Calculator!$H$27,"F",IF(Daily!D6664+Daily!H6664=0,IF(D6663+H6663&gt;0,"L",""),""))</f>
        <v/>
      </c>
      <c r="B6664" s="34">
        <v>6663</v>
      </c>
      <c r="C6664" s="19">
        <f t="shared" ca="1" si="417"/>
        <v>52593</v>
      </c>
      <c r="D6664" s="29">
        <f t="shared" ca="1" si="419"/>
        <v>0</v>
      </c>
      <c r="E6664" s="29">
        <f ca="1">IF(C6664&lt;Calculator!$D$26,0,IF(DAY($C6664)=1,IF(D6664-Calculator!$G$24&gt;0,Calculator!$G$24,D6664),0))</f>
        <v>0</v>
      </c>
      <c r="F6664" s="29">
        <f ca="1">IF(E6664&gt;0,D6664*Calculator!$G$22/12,0)</f>
        <v>0</v>
      </c>
      <c r="G6664" s="29">
        <f ca="1">IF(E6664&gt;0,(IFERROR(-PMT(Calculator!$G$22/12,Calculator!$G$23*12,Calculator!$G$20),0))-F6664,0)</f>
        <v>0</v>
      </c>
      <c r="H6664" s="29">
        <f t="shared" ca="1" si="420"/>
        <v>0</v>
      </c>
      <c r="I6664" s="29">
        <f t="shared" ca="1" si="418"/>
        <v>0</v>
      </c>
      <c r="J6664" s="30">
        <f>Calculator!$G$40</f>
        <v>6.5000000000000002E-2</v>
      </c>
      <c r="K6664" s="29">
        <f ca="1">IF(C6664&gt;=Calculator!$G$27,IF(DAY($C6664)=1,Calculator!$G$34/2,IF(DAY($C6664)=15,Calculator!$G$34/2,0)),0)</f>
        <v>0</v>
      </c>
      <c r="L6664" s="29">
        <f ca="1">IF(DAY($C6664)=28,IF(H6664=0,0,Calculator!$G$35),0)</f>
        <v>0</v>
      </c>
      <c r="M6664" s="29">
        <f ca="1">IF(I6664&gt;0,IF(DAY($C6664)=1,SUM(INDIRECT("I"&amp;(ROW(C6663)-DAY(C6663))):I6663),0),0)</f>
        <v>0</v>
      </c>
      <c r="N6664" s="29">
        <f ca="1">IF(C6664&lt;Calculator!$G$27,0,IF(C6664=Calculator!$G$27,Calculator!$G$39,IF(H6664-K6664&lt;=0,IF(D6664&gt;Calculator!$G$39,IF(H6664-K6664+E6664+L6664+M6664+Calculator!$G$39&gt;Calculator!$G$39,Calculator!$G$39-(H6664+E6664+L6664+M6664-K6664),Calculator!$G$39),D6664),0)))</f>
        <v>0</v>
      </c>
    </row>
    <row r="6665" spans="1:14" ht="15.75" thickBot="1">
      <c r="A6665" s="33" t="str">
        <f ca="1">IF(C6665=Calculator!$H$27,"F",IF(Daily!D6665+Daily!H6665=0,IF(D6664+H6664&gt;0,"L",""),""))</f>
        <v/>
      </c>
      <c r="B6665" s="34">
        <v>6664</v>
      </c>
      <c r="C6665" s="19">
        <f t="shared" ca="1" si="417"/>
        <v>52594</v>
      </c>
      <c r="D6665" s="29">
        <f t="shared" ca="1" si="419"/>
        <v>0</v>
      </c>
      <c r="E6665" s="29">
        <f ca="1">IF(C6665&lt;Calculator!$D$26,0,IF(DAY($C6665)=1,IF(D6665-Calculator!$G$24&gt;0,Calculator!$G$24,D6665),0))</f>
        <v>0</v>
      </c>
      <c r="F6665" s="29">
        <f ca="1">IF(E6665&gt;0,D6665*Calculator!$G$22/12,0)</f>
        <v>0</v>
      </c>
      <c r="G6665" s="29">
        <f ca="1">IF(E6665&gt;0,(IFERROR(-PMT(Calculator!$G$22/12,Calculator!$G$23*12,Calculator!$G$20),0))-F6665,0)</f>
        <v>0</v>
      </c>
      <c r="H6665" s="29">
        <f t="shared" ca="1" si="420"/>
        <v>0</v>
      </c>
      <c r="I6665" s="29">
        <f t="shared" ca="1" si="418"/>
        <v>0</v>
      </c>
      <c r="J6665" s="30">
        <f>Calculator!$G$40</f>
        <v>6.5000000000000002E-2</v>
      </c>
      <c r="K6665" s="29">
        <f ca="1">IF(C6665&gt;=Calculator!$G$27,IF(DAY($C6665)=1,Calculator!$G$34/2,IF(DAY($C6665)=15,Calculator!$G$34/2,0)),0)</f>
        <v>0</v>
      </c>
      <c r="L6665" s="29">
        <f ca="1">IF(DAY($C6665)=28,IF(H6665=0,0,Calculator!$G$35),0)</f>
        <v>0</v>
      </c>
      <c r="M6665" s="29">
        <f ca="1">IF(I6665&gt;0,IF(DAY($C6665)=1,SUM(INDIRECT("I"&amp;(ROW(C6664)-DAY(C6664))):I6664),0),0)</f>
        <v>0</v>
      </c>
      <c r="N6665" s="29">
        <f ca="1">IF(C6665&lt;Calculator!$G$27,0,IF(C6665=Calculator!$G$27,Calculator!$G$39,IF(H6665-K6665&lt;=0,IF(D6665&gt;Calculator!$G$39,IF(H6665-K6665+E6665+L6665+M6665+Calculator!$G$39&gt;Calculator!$G$39,Calculator!$G$39-(H6665+E6665+L6665+M6665-K6665),Calculator!$G$39),D6665),0)))</f>
        <v>0</v>
      </c>
    </row>
    <row r="6666" spans="1:14" ht="15.75" thickBot="1">
      <c r="A6666" s="33" t="str">
        <f ca="1">IF(C6666=Calculator!$H$27,"F",IF(Daily!D6666+Daily!H6666=0,IF(D6665+H6665&gt;0,"L",""),""))</f>
        <v/>
      </c>
      <c r="B6666" s="34">
        <v>6665</v>
      </c>
      <c r="C6666" s="19">
        <f t="shared" ca="1" si="417"/>
        <v>52595</v>
      </c>
      <c r="D6666" s="29">
        <f t="shared" ca="1" si="419"/>
        <v>0</v>
      </c>
      <c r="E6666" s="29">
        <f ca="1">IF(C6666&lt;Calculator!$D$26,0,IF(DAY($C6666)=1,IF(D6666-Calculator!$G$24&gt;0,Calculator!$G$24,D6666),0))</f>
        <v>0</v>
      </c>
      <c r="F6666" s="29">
        <f ca="1">IF(E6666&gt;0,D6666*Calculator!$G$22/12,0)</f>
        <v>0</v>
      </c>
      <c r="G6666" s="29">
        <f ca="1">IF(E6666&gt;0,(IFERROR(-PMT(Calculator!$G$22/12,Calculator!$G$23*12,Calculator!$G$20),0))-F6666,0)</f>
        <v>0</v>
      </c>
      <c r="H6666" s="29">
        <f t="shared" ca="1" si="420"/>
        <v>0</v>
      </c>
      <c r="I6666" s="29">
        <f t="shared" ca="1" si="418"/>
        <v>0</v>
      </c>
      <c r="J6666" s="30">
        <f>Calculator!$G$40</f>
        <v>6.5000000000000002E-2</v>
      </c>
      <c r="K6666" s="29">
        <f ca="1">IF(C6666&gt;=Calculator!$G$27,IF(DAY($C6666)=1,Calculator!$G$34/2,IF(DAY($C6666)=15,Calculator!$G$34/2,0)),0)</f>
        <v>0</v>
      </c>
      <c r="L6666" s="29">
        <f ca="1">IF(DAY($C6666)=28,IF(H6666=0,0,Calculator!$G$35),0)</f>
        <v>0</v>
      </c>
      <c r="M6666" s="29">
        <f ca="1">IF(I6666&gt;0,IF(DAY($C6666)=1,SUM(INDIRECT("I"&amp;(ROW(C6665)-DAY(C6665))):I6665),0),0)</f>
        <v>0</v>
      </c>
      <c r="N6666" s="29">
        <f ca="1">IF(C6666&lt;Calculator!$G$27,0,IF(C6666=Calculator!$G$27,Calculator!$G$39,IF(H6666-K6666&lt;=0,IF(D6666&gt;Calculator!$G$39,IF(H6666-K6666+E6666+L6666+M6666+Calculator!$G$39&gt;Calculator!$G$39,Calculator!$G$39-(H6666+E6666+L6666+M6666-K6666),Calculator!$G$39),D6666),0)))</f>
        <v>0</v>
      </c>
    </row>
    <row r="6667" spans="1:14" ht="15.75" thickBot="1">
      <c r="A6667" s="33" t="str">
        <f ca="1">IF(C6667=Calculator!$H$27,"F",IF(Daily!D6667+Daily!H6667=0,IF(D6666+H6666&gt;0,"L",""),""))</f>
        <v/>
      </c>
      <c r="B6667" s="34">
        <v>6666</v>
      </c>
      <c r="C6667" s="19">
        <f t="shared" ca="1" si="417"/>
        <v>52596</v>
      </c>
      <c r="D6667" s="29">
        <f t="shared" ca="1" si="419"/>
        <v>0</v>
      </c>
      <c r="E6667" s="29">
        <f ca="1">IF(C6667&lt;Calculator!$D$26,0,IF(DAY($C6667)=1,IF(D6667-Calculator!$G$24&gt;0,Calculator!$G$24,D6667),0))</f>
        <v>0</v>
      </c>
      <c r="F6667" s="29">
        <f ca="1">IF(E6667&gt;0,D6667*Calculator!$G$22/12,0)</f>
        <v>0</v>
      </c>
      <c r="G6667" s="29">
        <f ca="1">IF(E6667&gt;0,(IFERROR(-PMT(Calculator!$G$22/12,Calculator!$G$23*12,Calculator!$G$20),0))-F6667,0)</f>
        <v>0</v>
      </c>
      <c r="H6667" s="29">
        <f t="shared" ca="1" si="420"/>
        <v>0</v>
      </c>
      <c r="I6667" s="29">
        <f t="shared" ca="1" si="418"/>
        <v>0</v>
      </c>
      <c r="J6667" s="30">
        <f>Calculator!$G$40</f>
        <v>6.5000000000000002E-2</v>
      </c>
      <c r="K6667" s="29">
        <f ca="1">IF(C6667&gt;=Calculator!$G$27,IF(DAY($C6667)=1,Calculator!$G$34/2,IF(DAY($C6667)=15,Calculator!$G$34/2,0)),0)</f>
        <v>0</v>
      </c>
      <c r="L6667" s="29">
        <f ca="1">IF(DAY($C6667)=28,IF(H6667=0,0,Calculator!$G$35),0)</f>
        <v>0</v>
      </c>
      <c r="M6667" s="29">
        <f ca="1">IF(I6667&gt;0,IF(DAY($C6667)=1,SUM(INDIRECT("I"&amp;(ROW(C6666)-DAY(C6666))):I6666),0),0)</f>
        <v>0</v>
      </c>
      <c r="N6667" s="29">
        <f ca="1">IF(C6667&lt;Calculator!$G$27,0,IF(C6667=Calculator!$G$27,Calculator!$G$39,IF(H6667-K6667&lt;=0,IF(D6667&gt;Calculator!$G$39,IF(H6667-K6667+E6667+L6667+M6667+Calculator!$G$39&gt;Calculator!$G$39,Calculator!$G$39-(H6667+E6667+L6667+M6667-K6667),Calculator!$G$39),D6667),0)))</f>
        <v>0</v>
      </c>
    </row>
    <row r="6668" spans="1:14" ht="15.75" thickBot="1">
      <c r="A6668" s="33" t="str">
        <f ca="1">IF(C6668=Calculator!$H$27,"F",IF(Daily!D6668+Daily!H6668=0,IF(D6667+H6667&gt;0,"L",""),""))</f>
        <v/>
      </c>
      <c r="B6668" s="34">
        <v>6667</v>
      </c>
      <c r="C6668" s="19">
        <f t="shared" ca="1" si="417"/>
        <v>52597</v>
      </c>
      <c r="D6668" s="29">
        <f t="shared" ca="1" si="419"/>
        <v>0</v>
      </c>
      <c r="E6668" s="29">
        <f ca="1">IF(C6668&lt;Calculator!$D$26,0,IF(DAY($C6668)=1,IF(D6668-Calculator!$G$24&gt;0,Calculator!$G$24,D6668),0))</f>
        <v>0</v>
      </c>
      <c r="F6668" s="29">
        <f ca="1">IF(E6668&gt;0,D6668*Calculator!$G$22/12,0)</f>
        <v>0</v>
      </c>
      <c r="G6668" s="29">
        <f ca="1">IF(E6668&gt;0,(IFERROR(-PMT(Calculator!$G$22/12,Calculator!$G$23*12,Calculator!$G$20),0))-F6668,0)</f>
        <v>0</v>
      </c>
      <c r="H6668" s="29">
        <f t="shared" ca="1" si="420"/>
        <v>0</v>
      </c>
      <c r="I6668" s="29">
        <f t="shared" ca="1" si="418"/>
        <v>0</v>
      </c>
      <c r="J6668" s="30">
        <f>Calculator!$G$40</f>
        <v>6.5000000000000002E-2</v>
      </c>
      <c r="K6668" s="29">
        <f ca="1">IF(C6668&gt;=Calculator!$G$27,IF(DAY($C6668)=1,Calculator!$G$34/2,IF(DAY($C6668)=15,Calculator!$G$34/2,0)),0)</f>
        <v>4500</v>
      </c>
      <c r="L6668" s="29">
        <f ca="1">IF(DAY($C6668)=28,IF(H6668=0,0,Calculator!$G$35),0)</f>
        <v>0</v>
      </c>
      <c r="M6668" s="29">
        <f ca="1">IF(I6668&gt;0,IF(DAY($C6668)=1,SUM(INDIRECT("I"&amp;(ROW(C6667)-DAY(C6667))):I6667),0),0)</f>
        <v>0</v>
      </c>
      <c r="N6668" s="29">
        <f ca="1">IF(C6668&lt;Calculator!$G$27,0,IF(C6668=Calculator!$G$27,Calculator!$G$39,IF(H6668-K6668&lt;=0,IF(D6668&gt;Calculator!$G$39,IF(H6668-K6668+E6668+L6668+M6668+Calculator!$G$39&gt;Calculator!$G$39,Calculator!$G$39-(H6668+E6668+L6668+M6668-K6668),Calculator!$G$39),D6668),0)))</f>
        <v>0</v>
      </c>
    </row>
    <row r="6669" spans="1:14" ht="15.75" thickBot="1">
      <c r="A6669" s="33" t="str">
        <f ca="1">IF(C6669=Calculator!$H$27,"F",IF(Daily!D6669+Daily!H6669=0,IF(D6668+H6668&gt;0,"L",""),""))</f>
        <v/>
      </c>
      <c r="B6669" s="34">
        <v>6668</v>
      </c>
      <c r="C6669" s="19">
        <f t="shared" ca="1" si="417"/>
        <v>52598</v>
      </c>
      <c r="D6669" s="29">
        <f t="shared" ca="1" si="419"/>
        <v>0</v>
      </c>
      <c r="E6669" s="29">
        <f ca="1">IF(C6669&lt;Calculator!$D$26,0,IF(DAY($C6669)=1,IF(D6669-Calculator!$G$24&gt;0,Calculator!$G$24,D6669),0))</f>
        <v>0</v>
      </c>
      <c r="F6669" s="29">
        <f ca="1">IF(E6669&gt;0,D6669*Calculator!$G$22/12,0)</f>
        <v>0</v>
      </c>
      <c r="G6669" s="29">
        <f ca="1">IF(E6669&gt;0,(IFERROR(-PMT(Calculator!$G$22/12,Calculator!$G$23*12,Calculator!$G$20),0))-F6669,0)</f>
        <v>0</v>
      </c>
      <c r="H6669" s="29">
        <f t="shared" ca="1" si="420"/>
        <v>0</v>
      </c>
      <c r="I6669" s="29">
        <f t="shared" ca="1" si="418"/>
        <v>0</v>
      </c>
      <c r="J6669" s="30">
        <f>Calculator!$G$40</f>
        <v>6.5000000000000002E-2</v>
      </c>
      <c r="K6669" s="29">
        <f ca="1">IF(C6669&gt;=Calculator!$G$27,IF(DAY($C6669)=1,Calculator!$G$34/2,IF(DAY($C6669)=15,Calculator!$G$34/2,0)),0)</f>
        <v>0</v>
      </c>
      <c r="L6669" s="29">
        <f ca="1">IF(DAY($C6669)=28,IF(H6669=0,0,Calculator!$G$35),0)</f>
        <v>0</v>
      </c>
      <c r="M6669" s="29">
        <f ca="1">IF(I6669&gt;0,IF(DAY($C6669)=1,SUM(INDIRECT("I"&amp;(ROW(C6668)-DAY(C6668))):I6668),0),0)</f>
        <v>0</v>
      </c>
      <c r="N6669" s="29">
        <f ca="1">IF(C6669&lt;Calculator!$G$27,0,IF(C6669=Calculator!$G$27,Calculator!$G$39,IF(H6669-K6669&lt;=0,IF(D6669&gt;Calculator!$G$39,IF(H6669-K6669+E6669+L6669+M6669+Calculator!$G$39&gt;Calculator!$G$39,Calculator!$G$39-(H6669+E6669+L6669+M6669-K6669),Calculator!$G$39),D6669),0)))</f>
        <v>0</v>
      </c>
    </row>
    <row r="6670" spans="1:14" ht="15.75" thickBot="1">
      <c r="A6670" s="33" t="str">
        <f ca="1">IF(C6670=Calculator!$H$27,"F",IF(Daily!D6670+Daily!H6670=0,IF(D6669+H6669&gt;0,"L",""),""))</f>
        <v/>
      </c>
      <c r="B6670" s="34">
        <v>6669</v>
      </c>
      <c r="C6670" s="19">
        <f t="shared" ca="1" si="417"/>
        <v>52599</v>
      </c>
      <c r="D6670" s="29">
        <f t="shared" ca="1" si="419"/>
        <v>0</v>
      </c>
      <c r="E6670" s="29">
        <f ca="1">IF(C6670&lt;Calculator!$D$26,0,IF(DAY($C6670)=1,IF(D6670-Calculator!$G$24&gt;0,Calculator!$G$24,D6670),0))</f>
        <v>0</v>
      </c>
      <c r="F6670" s="29">
        <f ca="1">IF(E6670&gt;0,D6670*Calculator!$G$22/12,0)</f>
        <v>0</v>
      </c>
      <c r="G6670" s="29">
        <f ca="1">IF(E6670&gt;0,(IFERROR(-PMT(Calculator!$G$22/12,Calculator!$G$23*12,Calculator!$G$20),0))-F6670,0)</f>
        <v>0</v>
      </c>
      <c r="H6670" s="29">
        <f t="shared" ca="1" si="420"/>
        <v>0</v>
      </c>
      <c r="I6670" s="29">
        <f t="shared" ca="1" si="418"/>
        <v>0</v>
      </c>
      <c r="J6670" s="30">
        <f>Calculator!$G$40</f>
        <v>6.5000000000000002E-2</v>
      </c>
      <c r="K6670" s="29">
        <f ca="1">IF(C6670&gt;=Calculator!$G$27,IF(DAY($C6670)=1,Calculator!$G$34/2,IF(DAY($C6670)=15,Calculator!$G$34/2,0)),0)</f>
        <v>0</v>
      </c>
      <c r="L6670" s="29">
        <f ca="1">IF(DAY($C6670)=28,IF(H6670=0,0,Calculator!$G$35),0)</f>
        <v>0</v>
      </c>
      <c r="M6670" s="29">
        <f ca="1">IF(I6670&gt;0,IF(DAY($C6670)=1,SUM(INDIRECT("I"&amp;(ROW(C6669)-DAY(C6669))):I6669),0),0)</f>
        <v>0</v>
      </c>
      <c r="N6670" s="29">
        <f ca="1">IF(C6670&lt;Calculator!$G$27,0,IF(C6670=Calculator!$G$27,Calculator!$G$39,IF(H6670-K6670&lt;=0,IF(D6670&gt;Calculator!$G$39,IF(H6670-K6670+E6670+L6670+M6670+Calculator!$G$39&gt;Calculator!$G$39,Calculator!$G$39-(H6670+E6670+L6670+M6670-K6670),Calculator!$G$39),D6670),0)))</f>
        <v>0</v>
      </c>
    </row>
    <row r="6671" spans="1:14" ht="15.75" thickBot="1">
      <c r="A6671" s="33" t="str">
        <f ca="1">IF(C6671=Calculator!$H$27,"F",IF(Daily!D6671+Daily!H6671=0,IF(D6670+H6670&gt;0,"L",""),""))</f>
        <v/>
      </c>
      <c r="B6671" s="34">
        <v>6670</v>
      </c>
      <c r="C6671" s="19">
        <f t="shared" ca="1" si="417"/>
        <v>52600</v>
      </c>
      <c r="D6671" s="29">
        <f t="shared" ca="1" si="419"/>
        <v>0</v>
      </c>
      <c r="E6671" s="29">
        <f ca="1">IF(C6671&lt;Calculator!$D$26,0,IF(DAY($C6671)=1,IF(D6671-Calculator!$G$24&gt;0,Calculator!$G$24,D6671),0))</f>
        <v>0</v>
      </c>
      <c r="F6671" s="29">
        <f ca="1">IF(E6671&gt;0,D6671*Calculator!$G$22/12,0)</f>
        <v>0</v>
      </c>
      <c r="G6671" s="29">
        <f ca="1">IF(E6671&gt;0,(IFERROR(-PMT(Calculator!$G$22/12,Calculator!$G$23*12,Calculator!$G$20),0))-F6671,0)</f>
        <v>0</v>
      </c>
      <c r="H6671" s="29">
        <f t="shared" ca="1" si="420"/>
        <v>0</v>
      </c>
      <c r="I6671" s="29">
        <f t="shared" ca="1" si="418"/>
        <v>0</v>
      </c>
      <c r="J6671" s="30">
        <f>Calculator!$G$40</f>
        <v>6.5000000000000002E-2</v>
      </c>
      <c r="K6671" s="29">
        <f ca="1">IF(C6671&gt;=Calculator!$G$27,IF(DAY($C6671)=1,Calculator!$G$34/2,IF(DAY($C6671)=15,Calculator!$G$34/2,0)),0)</f>
        <v>0</v>
      </c>
      <c r="L6671" s="29">
        <f ca="1">IF(DAY($C6671)=28,IF(H6671=0,0,Calculator!$G$35),0)</f>
        <v>0</v>
      </c>
      <c r="M6671" s="29">
        <f ca="1">IF(I6671&gt;0,IF(DAY($C6671)=1,SUM(INDIRECT("I"&amp;(ROW(C6670)-DAY(C6670))):I6670),0),0)</f>
        <v>0</v>
      </c>
      <c r="N6671" s="29">
        <f ca="1">IF(C6671&lt;Calculator!$G$27,0,IF(C6671=Calculator!$G$27,Calculator!$G$39,IF(H6671-K6671&lt;=0,IF(D6671&gt;Calculator!$G$39,IF(H6671-K6671+E6671+L6671+M6671+Calculator!$G$39&gt;Calculator!$G$39,Calculator!$G$39-(H6671+E6671+L6671+M6671-K6671),Calculator!$G$39),D6671),0)))</f>
        <v>0</v>
      </c>
    </row>
    <row r="6672" spans="1:14" ht="15.75" thickBot="1">
      <c r="A6672" s="33" t="str">
        <f ca="1">IF(C6672=Calculator!$H$27,"F",IF(Daily!D6672+Daily!H6672=0,IF(D6671+H6671&gt;0,"L",""),""))</f>
        <v/>
      </c>
      <c r="B6672" s="34">
        <v>6671</v>
      </c>
      <c r="C6672" s="19">
        <f t="shared" ca="1" si="417"/>
        <v>52601</v>
      </c>
      <c r="D6672" s="29">
        <f t="shared" ca="1" si="419"/>
        <v>0</v>
      </c>
      <c r="E6672" s="29">
        <f ca="1">IF(C6672&lt;Calculator!$D$26,0,IF(DAY($C6672)=1,IF(D6672-Calculator!$G$24&gt;0,Calculator!$G$24,D6672),0))</f>
        <v>0</v>
      </c>
      <c r="F6672" s="29">
        <f ca="1">IF(E6672&gt;0,D6672*Calculator!$G$22/12,0)</f>
        <v>0</v>
      </c>
      <c r="G6672" s="29">
        <f ca="1">IF(E6672&gt;0,(IFERROR(-PMT(Calculator!$G$22/12,Calculator!$G$23*12,Calculator!$G$20),0))-F6672,0)</f>
        <v>0</v>
      </c>
      <c r="H6672" s="29">
        <f t="shared" ca="1" si="420"/>
        <v>0</v>
      </c>
      <c r="I6672" s="29">
        <f t="shared" ca="1" si="418"/>
        <v>0</v>
      </c>
      <c r="J6672" s="30">
        <f>Calculator!$G$40</f>
        <v>6.5000000000000002E-2</v>
      </c>
      <c r="K6672" s="29">
        <f ca="1">IF(C6672&gt;=Calculator!$G$27,IF(DAY($C6672)=1,Calculator!$G$34/2,IF(DAY($C6672)=15,Calculator!$G$34/2,0)),0)</f>
        <v>0</v>
      </c>
      <c r="L6672" s="29">
        <f ca="1">IF(DAY($C6672)=28,IF(H6672=0,0,Calculator!$G$35),0)</f>
        <v>0</v>
      </c>
      <c r="M6672" s="29">
        <f ca="1">IF(I6672&gt;0,IF(DAY($C6672)=1,SUM(INDIRECT("I"&amp;(ROW(C6671)-DAY(C6671))):I6671),0),0)</f>
        <v>0</v>
      </c>
      <c r="N6672" s="29">
        <f ca="1">IF(C6672&lt;Calculator!$G$27,0,IF(C6672=Calculator!$G$27,Calculator!$G$39,IF(H6672-K6672&lt;=0,IF(D6672&gt;Calculator!$G$39,IF(H6672-K6672+E6672+L6672+M6672+Calculator!$G$39&gt;Calculator!$G$39,Calculator!$G$39-(H6672+E6672+L6672+M6672-K6672),Calculator!$G$39),D6672),0)))</f>
        <v>0</v>
      </c>
    </row>
    <row r="6673" spans="1:14" ht="15.75" thickBot="1">
      <c r="A6673" s="33" t="str">
        <f ca="1">IF(C6673=Calculator!$H$27,"F",IF(Daily!D6673+Daily!H6673=0,IF(D6672+H6672&gt;0,"L",""),""))</f>
        <v/>
      </c>
      <c r="B6673" s="34">
        <v>6672</v>
      </c>
      <c r="C6673" s="19">
        <f t="shared" ca="1" si="417"/>
        <v>52602</v>
      </c>
      <c r="D6673" s="29">
        <f t="shared" ca="1" si="419"/>
        <v>0</v>
      </c>
      <c r="E6673" s="29">
        <f ca="1">IF(C6673&lt;Calculator!$D$26,0,IF(DAY($C6673)=1,IF(D6673-Calculator!$G$24&gt;0,Calculator!$G$24,D6673),0))</f>
        <v>0</v>
      </c>
      <c r="F6673" s="29">
        <f ca="1">IF(E6673&gt;0,D6673*Calculator!$G$22/12,0)</f>
        <v>0</v>
      </c>
      <c r="G6673" s="29">
        <f ca="1">IF(E6673&gt;0,(IFERROR(-PMT(Calculator!$G$22/12,Calculator!$G$23*12,Calculator!$G$20),0))-F6673,0)</f>
        <v>0</v>
      </c>
      <c r="H6673" s="29">
        <f t="shared" ca="1" si="420"/>
        <v>0</v>
      </c>
      <c r="I6673" s="29">
        <f t="shared" ca="1" si="418"/>
        <v>0</v>
      </c>
      <c r="J6673" s="30">
        <f>Calculator!$G$40</f>
        <v>6.5000000000000002E-2</v>
      </c>
      <c r="K6673" s="29">
        <f ca="1">IF(C6673&gt;=Calculator!$G$27,IF(DAY($C6673)=1,Calculator!$G$34/2,IF(DAY($C6673)=15,Calculator!$G$34/2,0)),0)</f>
        <v>0</v>
      </c>
      <c r="L6673" s="29">
        <f ca="1">IF(DAY($C6673)=28,IF(H6673=0,0,Calculator!$G$35),0)</f>
        <v>0</v>
      </c>
      <c r="M6673" s="29">
        <f ca="1">IF(I6673&gt;0,IF(DAY($C6673)=1,SUM(INDIRECT("I"&amp;(ROW(C6672)-DAY(C6672))):I6672),0),0)</f>
        <v>0</v>
      </c>
      <c r="N6673" s="29">
        <f ca="1">IF(C6673&lt;Calculator!$G$27,0,IF(C6673=Calculator!$G$27,Calculator!$G$39,IF(H6673-K6673&lt;=0,IF(D6673&gt;Calculator!$G$39,IF(H6673-K6673+E6673+L6673+M6673+Calculator!$G$39&gt;Calculator!$G$39,Calculator!$G$39-(H6673+E6673+L6673+M6673-K6673),Calculator!$G$39),D6673),0)))</f>
        <v>0</v>
      </c>
    </row>
    <row r="6674" spans="1:14" ht="15.75" thickBot="1">
      <c r="A6674" s="33" t="str">
        <f ca="1">IF(C6674=Calculator!$H$27,"F",IF(Daily!D6674+Daily!H6674=0,IF(D6673+H6673&gt;0,"L",""),""))</f>
        <v/>
      </c>
      <c r="B6674" s="34">
        <v>6673</v>
      </c>
      <c r="C6674" s="19">
        <f t="shared" ca="1" si="417"/>
        <v>52603</v>
      </c>
      <c r="D6674" s="29">
        <f t="shared" ca="1" si="419"/>
        <v>0</v>
      </c>
      <c r="E6674" s="29">
        <f ca="1">IF(C6674&lt;Calculator!$D$26,0,IF(DAY($C6674)=1,IF(D6674-Calculator!$G$24&gt;0,Calculator!$G$24,D6674),0))</f>
        <v>0</v>
      </c>
      <c r="F6674" s="29">
        <f ca="1">IF(E6674&gt;0,D6674*Calculator!$G$22/12,0)</f>
        <v>0</v>
      </c>
      <c r="G6674" s="29">
        <f ca="1">IF(E6674&gt;0,(IFERROR(-PMT(Calculator!$G$22/12,Calculator!$G$23*12,Calculator!$G$20),0))-F6674,0)</f>
        <v>0</v>
      </c>
      <c r="H6674" s="29">
        <f t="shared" ca="1" si="420"/>
        <v>0</v>
      </c>
      <c r="I6674" s="29">
        <f t="shared" ca="1" si="418"/>
        <v>0</v>
      </c>
      <c r="J6674" s="30">
        <f>Calculator!$G$40</f>
        <v>6.5000000000000002E-2</v>
      </c>
      <c r="K6674" s="29">
        <f ca="1">IF(C6674&gt;=Calculator!$G$27,IF(DAY($C6674)=1,Calculator!$G$34/2,IF(DAY($C6674)=15,Calculator!$G$34/2,0)),0)</f>
        <v>0</v>
      </c>
      <c r="L6674" s="29">
        <f ca="1">IF(DAY($C6674)=28,IF(H6674=0,0,Calculator!$G$35),0)</f>
        <v>0</v>
      </c>
      <c r="M6674" s="29">
        <f ca="1">IF(I6674&gt;0,IF(DAY($C6674)=1,SUM(INDIRECT("I"&amp;(ROW(C6673)-DAY(C6673))):I6673),0),0)</f>
        <v>0</v>
      </c>
      <c r="N6674" s="29">
        <f ca="1">IF(C6674&lt;Calculator!$G$27,0,IF(C6674=Calculator!$G$27,Calculator!$G$39,IF(H6674-K6674&lt;=0,IF(D6674&gt;Calculator!$G$39,IF(H6674-K6674+E6674+L6674+M6674+Calculator!$G$39&gt;Calculator!$G$39,Calculator!$G$39-(H6674+E6674+L6674+M6674-K6674),Calculator!$G$39),D6674),0)))</f>
        <v>0</v>
      </c>
    </row>
    <row r="6675" spans="1:14" ht="15.75" thickBot="1">
      <c r="A6675" s="33" t="str">
        <f ca="1">IF(C6675=Calculator!$H$27,"F",IF(Daily!D6675+Daily!H6675=0,IF(D6674+H6674&gt;0,"L",""),""))</f>
        <v/>
      </c>
      <c r="B6675" s="34">
        <v>6674</v>
      </c>
      <c r="C6675" s="19">
        <f t="shared" ca="1" si="417"/>
        <v>52604</v>
      </c>
      <c r="D6675" s="29">
        <f t="shared" ca="1" si="419"/>
        <v>0</v>
      </c>
      <c r="E6675" s="29">
        <f ca="1">IF(C6675&lt;Calculator!$D$26,0,IF(DAY($C6675)=1,IF(D6675-Calculator!$G$24&gt;0,Calculator!$G$24,D6675),0))</f>
        <v>0</v>
      </c>
      <c r="F6675" s="29">
        <f ca="1">IF(E6675&gt;0,D6675*Calculator!$G$22/12,0)</f>
        <v>0</v>
      </c>
      <c r="G6675" s="29">
        <f ca="1">IF(E6675&gt;0,(IFERROR(-PMT(Calculator!$G$22/12,Calculator!$G$23*12,Calculator!$G$20),0))-F6675,0)</f>
        <v>0</v>
      </c>
      <c r="H6675" s="29">
        <f t="shared" ca="1" si="420"/>
        <v>0</v>
      </c>
      <c r="I6675" s="29">
        <f t="shared" ca="1" si="418"/>
        <v>0</v>
      </c>
      <c r="J6675" s="30">
        <f>Calculator!$G$40</f>
        <v>6.5000000000000002E-2</v>
      </c>
      <c r="K6675" s="29">
        <f ca="1">IF(C6675&gt;=Calculator!$G$27,IF(DAY($C6675)=1,Calculator!$G$34/2,IF(DAY($C6675)=15,Calculator!$G$34/2,0)),0)</f>
        <v>0</v>
      </c>
      <c r="L6675" s="29">
        <f ca="1">IF(DAY($C6675)=28,IF(H6675=0,0,Calculator!$G$35),0)</f>
        <v>0</v>
      </c>
      <c r="M6675" s="29">
        <f ca="1">IF(I6675&gt;0,IF(DAY($C6675)=1,SUM(INDIRECT("I"&amp;(ROW(C6674)-DAY(C6674))):I6674),0),0)</f>
        <v>0</v>
      </c>
      <c r="N6675" s="29">
        <f ca="1">IF(C6675&lt;Calculator!$G$27,0,IF(C6675=Calculator!$G$27,Calculator!$G$39,IF(H6675-K6675&lt;=0,IF(D6675&gt;Calculator!$G$39,IF(H6675-K6675+E6675+L6675+M6675+Calculator!$G$39&gt;Calculator!$G$39,Calculator!$G$39-(H6675+E6675+L6675+M6675-K6675),Calculator!$G$39),D6675),0)))</f>
        <v>0</v>
      </c>
    </row>
    <row r="6676" spans="1:14" ht="15.75" thickBot="1">
      <c r="A6676" s="33" t="str">
        <f ca="1">IF(C6676=Calculator!$H$27,"F",IF(Daily!D6676+Daily!H6676=0,IF(D6675+H6675&gt;0,"L",""),""))</f>
        <v/>
      </c>
      <c r="B6676" s="34">
        <v>6675</v>
      </c>
      <c r="C6676" s="19">
        <f t="shared" ca="1" si="417"/>
        <v>52605</v>
      </c>
      <c r="D6676" s="29">
        <f t="shared" ca="1" si="419"/>
        <v>0</v>
      </c>
      <c r="E6676" s="29">
        <f ca="1">IF(C6676&lt;Calculator!$D$26,0,IF(DAY($C6676)=1,IF(D6676-Calculator!$G$24&gt;0,Calculator!$G$24,D6676),0))</f>
        <v>0</v>
      </c>
      <c r="F6676" s="29">
        <f ca="1">IF(E6676&gt;0,D6676*Calculator!$G$22/12,0)</f>
        <v>0</v>
      </c>
      <c r="G6676" s="29">
        <f ca="1">IF(E6676&gt;0,(IFERROR(-PMT(Calculator!$G$22/12,Calculator!$G$23*12,Calculator!$G$20),0))-F6676,0)</f>
        <v>0</v>
      </c>
      <c r="H6676" s="29">
        <f t="shared" ca="1" si="420"/>
        <v>0</v>
      </c>
      <c r="I6676" s="29">
        <f t="shared" ca="1" si="418"/>
        <v>0</v>
      </c>
      <c r="J6676" s="30">
        <f>Calculator!$G$40</f>
        <v>6.5000000000000002E-2</v>
      </c>
      <c r="K6676" s="29">
        <f ca="1">IF(C6676&gt;=Calculator!$G$27,IF(DAY($C6676)=1,Calculator!$G$34/2,IF(DAY($C6676)=15,Calculator!$G$34/2,0)),0)</f>
        <v>0</v>
      </c>
      <c r="L6676" s="29">
        <f ca="1">IF(DAY($C6676)=28,IF(H6676=0,0,Calculator!$G$35),0)</f>
        <v>0</v>
      </c>
      <c r="M6676" s="29">
        <f ca="1">IF(I6676&gt;0,IF(DAY($C6676)=1,SUM(INDIRECT("I"&amp;(ROW(C6675)-DAY(C6675))):I6675),0),0)</f>
        <v>0</v>
      </c>
      <c r="N6676" s="29">
        <f ca="1">IF(C6676&lt;Calculator!$G$27,0,IF(C6676=Calculator!$G$27,Calculator!$G$39,IF(H6676-K6676&lt;=0,IF(D6676&gt;Calculator!$G$39,IF(H6676-K6676+E6676+L6676+M6676+Calculator!$G$39&gt;Calculator!$G$39,Calculator!$G$39-(H6676+E6676+L6676+M6676-K6676),Calculator!$G$39),D6676),0)))</f>
        <v>0</v>
      </c>
    </row>
    <row r="6677" spans="1:14" ht="15.75" thickBot="1">
      <c r="A6677" s="33" t="str">
        <f ca="1">IF(C6677=Calculator!$H$27,"F",IF(Daily!D6677+Daily!H6677=0,IF(D6676+H6676&gt;0,"L",""),""))</f>
        <v/>
      </c>
      <c r="B6677" s="34">
        <v>6676</v>
      </c>
      <c r="C6677" s="19">
        <f t="shared" ca="1" si="417"/>
        <v>52606</v>
      </c>
      <c r="D6677" s="29">
        <f t="shared" ca="1" si="419"/>
        <v>0</v>
      </c>
      <c r="E6677" s="29">
        <f ca="1">IF(C6677&lt;Calculator!$D$26,0,IF(DAY($C6677)=1,IF(D6677-Calculator!$G$24&gt;0,Calculator!$G$24,D6677),0))</f>
        <v>0</v>
      </c>
      <c r="F6677" s="29">
        <f ca="1">IF(E6677&gt;0,D6677*Calculator!$G$22/12,0)</f>
        <v>0</v>
      </c>
      <c r="G6677" s="29">
        <f ca="1">IF(E6677&gt;0,(IFERROR(-PMT(Calculator!$G$22/12,Calculator!$G$23*12,Calculator!$G$20),0))-F6677,0)</f>
        <v>0</v>
      </c>
      <c r="H6677" s="29">
        <f t="shared" ca="1" si="420"/>
        <v>0</v>
      </c>
      <c r="I6677" s="29">
        <f t="shared" ca="1" si="418"/>
        <v>0</v>
      </c>
      <c r="J6677" s="30">
        <f>Calculator!$G$40</f>
        <v>6.5000000000000002E-2</v>
      </c>
      <c r="K6677" s="29">
        <f ca="1">IF(C6677&gt;=Calculator!$G$27,IF(DAY($C6677)=1,Calculator!$G$34/2,IF(DAY($C6677)=15,Calculator!$G$34/2,0)),0)</f>
        <v>0</v>
      </c>
      <c r="L6677" s="29">
        <f ca="1">IF(DAY($C6677)=28,IF(H6677=0,0,Calculator!$G$35),0)</f>
        <v>0</v>
      </c>
      <c r="M6677" s="29">
        <f ca="1">IF(I6677&gt;0,IF(DAY($C6677)=1,SUM(INDIRECT("I"&amp;(ROW(C6676)-DAY(C6676))):I6676),0),0)</f>
        <v>0</v>
      </c>
      <c r="N6677" s="29">
        <f ca="1">IF(C6677&lt;Calculator!$G$27,0,IF(C6677=Calculator!$G$27,Calculator!$G$39,IF(H6677-K6677&lt;=0,IF(D6677&gt;Calculator!$G$39,IF(H6677-K6677+E6677+L6677+M6677+Calculator!$G$39&gt;Calculator!$G$39,Calculator!$G$39-(H6677+E6677+L6677+M6677-K6677),Calculator!$G$39),D6677),0)))</f>
        <v>0</v>
      </c>
    </row>
    <row r="6678" spans="1:14" ht="15.75" thickBot="1">
      <c r="A6678" s="33" t="str">
        <f ca="1">IF(C6678=Calculator!$H$27,"F",IF(Daily!D6678+Daily!H6678=0,IF(D6677+H6677&gt;0,"L",""),""))</f>
        <v/>
      </c>
      <c r="B6678" s="34">
        <v>6677</v>
      </c>
      <c r="C6678" s="19">
        <f t="shared" ca="1" si="417"/>
        <v>52607</v>
      </c>
      <c r="D6678" s="29">
        <f t="shared" ca="1" si="419"/>
        <v>0</v>
      </c>
      <c r="E6678" s="29">
        <f ca="1">IF(C6678&lt;Calculator!$D$26,0,IF(DAY($C6678)=1,IF(D6678-Calculator!$G$24&gt;0,Calculator!$G$24,D6678),0))</f>
        <v>0</v>
      </c>
      <c r="F6678" s="29">
        <f ca="1">IF(E6678&gt;0,D6678*Calculator!$G$22/12,0)</f>
        <v>0</v>
      </c>
      <c r="G6678" s="29">
        <f ca="1">IF(E6678&gt;0,(IFERROR(-PMT(Calculator!$G$22/12,Calculator!$G$23*12,Calculator!$G$20),0))-F6678,0)</f>
        <v>0</v>
      </c>
      <c r="H6678" s="29">
        <f t="shared" ca="1" si="420"/>
        <v>0</v>
      </c>
      <c r="I6678" s="29">
        <f t="shared" ca="1" si="418"/>
        <v>0</v>
      </c>
      <c r="J6678" s="30">
        <f>Calculator!$G$40</f>
        <v>6.5000000000000002E-2</v>
      </c>
      <c r="K6678" s="29">
        <f ca="1">IF(C6678&gt;=Calculator!$G$27,IF(DAY($C6678)=1,Calculator!$G$34/2,IF(DAY($C6678)=15,Calculator!$G$34/2,0)),0)</f>
        <v>0</v>
      </c>
      <c r="L6678" s="29">
        <f ca="1">IF(DAY($C6678)=28,IF(H6678=0,0,Calculator!$G$35),0)</f>
        <v>0</v>
      </c>
      <c r="M6678" s="29">
        <f ca="1">IF(I6678&gt;0,IF(DAY($C6678)=1,SUM(INDIRECT("I"&amp;(ROW(C6677)-DAY(C6677))):I6677),0),0)</f>
        <v>0</v>
      </c>
      <c r="N6678" s="29">
        <f ca="1">IF(C6678&lt;Calculator!$G$27,0,IF(C6678=Calculator!$G$27,Calculator!$G$39,IF(H6678-K6678&lt;=0,IF(D6678&gt;Calculator!$G$39,IF(H6678-K6678+E6678+L6678+M6678+Calculator!$G$39&gt;Calculator!$G$39,Calculator!$G$39-(H6678+E6678+L6678+M6678-K6678),Calculator!$G$39),D6678),0)))</f>
        <v>0</v>
      </c>
    </row>
    <row r="6679" spans="1:14" ht="15.75" thickBot="1">
      <c r="A6679" s="33" t="str">
        <f ca="1">IF(C6679=Calculator!$H$27,"F",IF(Daily!D6679+Daily!H6679=0,IF(D6678+H6678&gt;0,"L",""),""))</f>
        <v/>
      </c>
      <c r="B6679" s="34">
        <v>6678</v>
      </c>
      <c r="C6679" s="19">
        <f t="shared" ca="1" si="417"/>
        <v>52608</v>
      </c>
      <c r="D6679" s="29">
        <f t="shared" ca="1" si="419"/>
        <v>0</v>
      </c>
      <c r="E6679" s="29">
        <f ca="1">IF(C6679&lt;Calculator!$D$26,0,IF(DAY($C6679)=1,IF(D6679-Calculator!$G$24&gt;0,Calculator!$G$24,D6679),0))</f>
        <v>0</v>
      </c>
      <c r="F6679" s="29">
        <f ca="1">IF(E6679&gt;0,D6679*Calculator!$G$22/12,0)</f>
        <v>0</v>
      </c>
      <c r="G6679" s="29">
        <f ca="1">IF(E6679&gt;0,(IFERROR(-PMT(Calculator!$G$22/12,Calculator!$G$23*12,Calculator!$G$20),0))-F6679,0)</f>
        <v>0</v>
      </c>
      <c r="H6679" s="29">
        <f t="shared" ca="1" si="420"/>
        <v>0</v>
      </c>
      <c r="I6679" s="29">
        <f t="shared" ca="1" si="418"/>
        <v>0</v>
      </c>
      <c r="J6679" s="30">
        <f>Calculator!$G$40</f>
        <v>6.5000000000000002E-2</v>
      </c>
      <c r="K6679" s="29">
        <f ca="1">IF(C6679&gt;=Calculator!$G$27,IF(DAY($C6679)=1,Calculator!$G$34/2,IF(DAY($C6679)=15,Calculator!$G$34/2,0)),0)</f>
        <v>0</v>
      </c>
      <c r="L6679" s="29">
        <f ca="1">IF(DAY($C6679)=28,IF(H6679=0,0,Calculator!$G$35),0)</f>
        <v>0</v>
      </c>
      <c r="M6679" s="29">
        <f ca="1">IF(I6679&gt;0,IF(DAY($C6679)=1,SUM(INDIRECT("I"&amp;(ROW(C6678)-DAY(C6678))):I6678),0),0)</f>
        <v>0</v>
      </c>
      <c r="N6679" s="29">
        <f ca="1">IF(C6679&lt;Calculator!$G$27,0,IF(C6679=Calculator!$G$27,Calculator!$G$39,IF(H6679-K6679&lt;=0,IF(D6679&gt;Calculator!$G$39,IF(H6679-K6679+E6679+L6679+M6679+Calculator!$G$39&gt;Calculator!$G$39,Calculator!$G$39-(H6679+E6679+L6679+M6679-K6679),Calculator!$G$39),D6679),0)))</f>
        <v>0</v>
      </c>
    </row>
    <row r="6680" spans="1:14" ht="15.75" thickBot="1">
      <c r="A6680" s="33" t="str">
        <f ca="1">IF(C6680=Calculator!$H$27,"F",IF(Daily!D6680+Daily!H6680=0,IF(D6679+H6679&gt;0,"L",""),""))</f>
        <v/>
      </c>
      <c r="B6680" s="34">
        <v>6679</v>
      </c>
      <c r="C6680" s="19">
        <f t="shared" ca="1" si="417"/>
        <v>52609</v>
      </c>
      <c r="D6680" s="29">
        <f t="shared" ca="1" si="419"/>
        <v>0</v>
      </c>
      <c r="E6680" s="29">
        <f ca="1">IF(C6680&lt;Calculator!$D$26,0,IF(DAY($C6680)=1,IF(D6680-Calculator!$G$24&gt;0,Calculator!$G$24,D6680),0))</f>
        <v>0</v>
      </c>
      <c r="F6680" s="29">
        <f ca="1">IF(E6680&gt;0,D6680*Calculator!$G$22/12,0)</f>
        <v>0</v>
      </c>
      <c r="G6680" s="29">
        <f ca="1">IF(E6680&gt;0,(IFERROR(-PMT(Calculator!$G$22/12,Calculator!$G$23*12,Calculator!$G$20),0))-F6680,0)</f>
        <v>0</v>
      </c>
      <c r="H6680" s="29">
        <f t="shared" ca="1" si="420"/>
        <v>0</v>
      </c>
      <c r="I6680" s="29">
        <f t="shared" ca="1" si="418"/>
        <v>0</v>
      </c>
      <c r="J6680" s="30">
        <f>Calculator!$G$40</f>
        <v>6.5000000000000002E-2</v>
      </c>
      <c r="K6680" s="29">
        <f ca="1">IF(C6680&gt;=Calculator!$G$27,IF(DAY($C6680)=1,Calculator!$G$34/2,IF(DAY($C6680)=15,Calculator!$G$34/2,0)),0)</f>
        <v>0</v>
      </c>
      <c r="L6680" s="29">
        <f ca="1">IF(DAY($C6680)=28,IF(H6680=0,0,Calculator!$G$35),0)</f>
        <v>0</v>
      </c>
      <c r="M6680" s="29">
        <f ca="1">IF(I6680&gt;0,IF(DAY($C6680)=1,SUM(INDIRECT("I"&amp;(ROW(C6679)-DAY(C6679))):I6679),0),0)</f>
        <v>0</v>
      </c>
      <c r="N6680" s="29">
        <f ca="1">IF(C6680&lt;Calculator!$G$27,0,IF(C6680=Calculator!$G$27,Calculator!$G$39,IF(H6680-K6680&lt;=0,IF(D6680&gt;Calculator!$G$39,IF(H6680-K6680+E6680+L6680+M6680+Calculator!$G$39&gt;Calculator!$G$39,Calculator!$G$39-(H6680+E6680+L6680+M6680-K6680),Calculator!$G$39),D6680),0)))</f>
        <v>0</v>
      </c>
    </row>
    <row r="6681" spans="1:14" ht="15.75" thickBot="1">
      <c r="A6681" s="33" t="str">
        <f ca="1">IF(C6681=Calculator!$H$27,"F",IF(Daily!D6681+Daily!H6681=0,IF(D6680+H6680&gt;0,"L",""),""))</f>
        <v/>
      </c>
      <c r="B6681" s="34">
        <v>6680</v>
      </c>
      <c r="C6681" s="19">
        <f t="shared" ca="1" si="417"/>
        <v>52610</v>
      </c>
      <c r="D6681" s="29">
        <f t="shared" ca="1" si="419"/>
        <v>0</v>
      </c>
      <c r="E6681" s="29">
        <f ca="1">IF(C6681&lt;Calculator!$D$26,0,IF(DAY($C6681)=1,IF(D6681-Calculator!$G$24&gt;0,Calculator!$G$24,D6681),0))</f>
        <v>0</v>
      </c>
      <c r="F6681" s="29">
        <f ca="1">IF(E6681&gt;0,D6681*Calculator!$G$22/12,0)</f>
        <v>0</v>
      </c>
      <c r="G6681" s="29">
        <f ca="1">IF(E6681&gt;0,(IFERROR(-PMT(Calculator!$G$22/12,Calculator!$G$23*12,Calculator!$G$20),0))-F6681,0)</f>
        <v>0</v>
      </c>
      <c r="H6681" s="29">
        <f t="shared" ca="1" si="420"/>
        <v>0</v>
      </c>
      <c r="I6681" s="29">
        <f t="shared" ca="1" si="418"/>
        <v>0</v>
      </c>
      <c r="J6681" s="30">
        <f>Calculator!$G$40</f>
        <v>6.5000000000000002E-2</v>
      </c>
      <c r="K6681" s="29">
        <f ca="1">IF(C6681&gt;=Calculator!$G$27,IF(DAY($C6681)=1,Calculator!$G$34/2,IF(DAY($C6681)=15,Calculator!$G$34/2,0)),0)</f>
        <v>0</v>
      </c>
      <c r="L6681" s="29">
        <f ca="1">IF(DAY($C6681)=28,IF(H6681=0,0,Calculator!$G$35),0)</f>
        <v>0</v>
      </c>
      <c r="M6681" s="29">
        <f ca="1">IF(I6681&gt;0,IF(DAY($C6681)=1,SUM(INDIRECT("I"&amp;(ROW(C6680)-DAY(C6680))):I6680),0),0)</f>
        <v>0</v>
      </c>
      <c r="N6681" s="29">
        <f ca="1">IF(C6681&lt;Calculator!$G$27,0,IF(C6681=Calculator!$G$27,Calculator!$G$39,IF(H6681-K6681&lt;=0,IF(D6681&gt;Calculator!$G$39,IF(H6681-K6681+E6681+L6681+M6681+Calculator!$G$39&gt;Calculator!$G$39,Calculator!$G$39-(H6681+E6681+L6681+M6681-K6681),Calculator!$G$39),D6681),0)))</f>
        <v>0</v>
      </c>
    </row>
    <row r="6682" spans="1:14" ht="15.75" thickBot="1">
      <c r="A6682" s="33" t="str">
        <f ca="1">IF(C6682=Calculator!$H$27,"F",IF(Daily!D6682+Daily!H6682=0,IF(D6681+H6681&gt;0,"L",""),""))</f>
        <v/>
      </c>
      <c r="B6682" s="34">
        <v>6681</v>
      </c>
      <c r="C6682" s="19">
        <f t="shared" ca="1" si="417"/>
        <v>52611</v>
      </c>
      <c r="D6682" s="29">
        <f t="shared" ca="1" si="419"/>
        <v>0</v>
      </c>
      <c r="E6682" s="29">
        <f ca="1">IF(C6682&lt;Calculator!$D$26,0,IF(DAY($C6682)=1,IF(D6682-Calculator!$G$24&gt;0,Calculator!$G$24,D6682),0))</f>
        <v>0</v>
      </c>
      <c r="F6682" s="29">
        <f ca="1">IF(E6682&gt;0,D6682*Calculator!$G$22/12,0)</f>
        <v>0</v>
      </c>
      <c r="G6682" s="29">
        <f ca="1">IF(E6682&gt;0,(IFERROR(-PMT(Calculator!$G$22/12,Calculator!$G$23*12,Calculator!$G$20),0))-F6682,0)</f>
        <v>0</v>
      </c>
      <c r="H6682" s="29">
        <f t="shared" ca="1" si="420"/>
        <v>0</v>
      </c>
      <c r="I6682" s="29">
        <f t="shared" ca="1" si="418"/>
        <v>0</v>
      </c>
      <c r="J6682" s="30">
        <f>Calculator!$G$40</f>
        <v>6.5000000000000002E-2</v>
      </c>
      <c r="K6682" s="29">
        <f ca="1">IF(C6682&gt;=Calculator!$G$27,IF(DAY($C6682)=1,Calculator!$G$34/2,IF(DAY($C6682)=15,Calculator!$G$34/2,0)),0)</f>
        <v>4500</v>
      </c>
      <c r="L6682" s="29">
        <f ca="1">IF(DAY($C6682)=28,IF(H6682=0,0,Calculator!$G$35),0)</f>
        <v>0</v>
      </c>
      <c r="M6682" s="29">
        <f ca="1">IF(I6682&gt;0,IF(DAY($C6682)=1,SUM(INDIRECT("I"&amp;(ROW(C6681)-DAY(C6681))):I6681),0),0)</f>
        <v>0</v>
      </c>
      <c r="N6682" s="29">
        <f ca="1">IF(C6682&lt;Calculator!$G$27,0,IF(C6682=Calculator!$G$27,Calculator!$G$39,IF(H6682-K6682&lt;=0,IF(D6682&gt;Calculator!$G$39,IF(H6682-K6682+E6682+L6682+M6682+Calculator!$G$39&gt;Calculator!$G$39,Calculator!$G$39-(H6682+E6682+L6682+M6682-K6682),Calculator!$G$39),D6682),0)))</f>
        <v>0</v>
      </c>
    </row>
    <row r="6683" spans="1:14" ht="15.75" thickBot="1">
      <c r="A6683" s="33" t="str">
        <f ca="1">IF(C6683=Calculator!$H$27,"F",IF(Daily!D6683+Daily!H6683=0,IF(D6682+H6682&gt;0,"L",""),""))</f>
        <v/>
      </c>
      <c r="B6683" s="34">
        <v>6682</v>
      </c>
      <c r="C6683" s="19">
        <f t="shared" ca="1" si="417"/>
        <v>52612</v>
      </c>
      <c r="D6683" s="29">
        <f t="shared" ca="1" si="419"/>
        <v>0</v>
      </c>
      <c r="E6683" s="29">
        <f ca="1">IF(C6683&lt;Calculator!$D$26,0,IF(DAY($C6683)=1,IF(D6683-Calculator!$G$24&gt;0,Calculator!$G$24,D6683),0))</f>
        <v>0</v>
      </c>
      <c r="F6683" s="29">
        <f ca="1">IF(E6683&gt;0,D6683*Calculator!$G$22/12,0)</f>
        <v>0</v>
      </c>
      <c r="G6683" s="29">
        <f ca="1">IF(E6683&gt;0,(IFERROR(-PMT(Calculator!$G$22/12,Calculator!$G$23*12,Calculator!$G$20),0))-F6683,0)</f>
        <v>0</v>
      </c>
      <c r="H6683" s="29">
        <f t="shared" ca="1" si="420"/>
        <v>0</v>
      </c>
      <c r="I6683" s="29">
        <f t="shared" ca="1" si="418"/>
        <v>0</v>
      </c>
      <c r="J6683" s="30">
        <f>Calculator!$G$40</f>
        <v>6.5000000000000002E-2</v>
      </c>
      <c r="K6683" s="29">
        <f ca="1">IF(C6683&gt;=Calculator!$G$27,IF(DAY($C6683)=1,Calculator!$G$34/2,IF(DAY($C6683)=15,Calculator!$G$34/2,0)),0)</f>
        <v>0</v>
      </c>
      <c r="L6683" s="29">
        <f ca="1">IF(DAY($C6683)=28,IF(H6683=0,0,Calculator!$G$35),0)</f>
        <v>0</v>
      </c>
      <c r="M6683" s="29">
        <f ca="1">IF(I6683&gt;0,IF(DAY($C6683)=1,SUM(INDIRECT("I"&amp;(ROW(C6682)-DAY(C6682))):I6682),0),0)</f>
        <v>0</v>
      </c>
      <c r="N6683" s="29">
        <f ca="1">IF(C6683&lt;Calculator!$G$27,0,IF(C6683=Calculator!$G$27,Calculator!$G$39,IF(H6683-K6683&lt;=0,IF(D6683&gt;Calculator!$G$39,IF(H6683-K6683+E6683+L6683+M6683+Calculator!$G$39&gt;Calculator!$G$39,Calculator!$G$39-(H6683+E6683+L6683+M6683-K6683),Calculator!$G$39),D6683),0)))</f>
        <v>0</v>
      </c>
    </row>
    <row r="6684" spans="1:14" ht="15.75" thickBot="1">
      <c r="A6684" s="33" t="str">
        <f ca="1">IF(C6684=Calculator!$H$27,"F",IF(Daily!D6684+Daily!H6684=0,IF(D6683+H6683&gt;0,"L",""),""))</f>
        <v/>
      </c>
      <c r="B6684" s="34">
        <v>6683</v>
      </c>
      <c r="C6684" s="19">
        <f t="shared" ca="1" si="417"/>
        <v>52613</v>
      </c>
      <c r="D6684" s="29">
        <f t="shared" ca="1" si="419"/>
        <v>0</v>
      </c>
      <c r="E6684" s="29">
        <f ca="1">IF(C6684&lt;Calculator!$D$26,0,IF(DAY($C6684)=1,IF(D6684-Calculator!$G$24&gt;0,Calculator!$G$24,D6684),0))</f>
        <v>0</v>
      </c>
      <c r="F6684" s="29">
        <f ca="1">IF(E6684&gt;0,D6684*Calculator!$G$22/12,0)</f>
        <v>0</v>
      </c>
      <c r="G6684" s="29">
        <f ca="1">IF(E6684&gt;0,(IFERROR(-PMT(Calculator!$G$22/12,Calculator!$G$23*12,Calculator!$G$20),0))-F6684,0)</f>
        <v>0</v>
      </c>
      <c r="H6684" s="29">
        <f t="shared" ca="1" si="420"/>
        <v>0</v>
      </c>
      <c r="I6684" s="29">
        <f t="shared" ca="1" si="418"/>
        <v>0</v>
      </c>
      <c r="J6684" s="30">
        <f>Calculator!$G$40</f>
        <v>6.5000000000000002E-2</v>
      </c>
      <c r="K6684" s="29">
        <f ca="1">IF(C6684&gt;=Calculator!$G$27,IF(DAY($C6684)=1,Calculator!$G$34/2,IF(DAY($C6684)=15,Calculator!$G$34/2,0)),0)</f>
        <v>0</v>
      </c>
      <c r="L6684" s="29">
        <f ca="1">IF(DAY($C6684)=28,IF(H6684=0,0,Calculator!$G$35),0)</f>
        <v>0</v>
      </c>
      <c r="M6684" s="29">
        <f ca="1">IF(I6684&gt;0,IF(DAY($C6684)=1,SUM(INDIRECT("I"&amp;(ROW(C6683)-DAY(C6683))):I6683),0),0)</f>
        <v>0</v>
      </c>
      <c r="N6684" s="29">
        <f ca="1">IF(C6684&lt;Calculator!$G$27,0,IF(C6684=Calculator!$G$27,Calculator!$G$39,IF(H6684-K6684&lt;=0,IF(D6684&gt;Calculator!$G$39,IF(H6684-K6684+E6684+L6684+M6684+Calculator!$G$39&gt;Calculator!$G$39,Calculator!$G$39-(H6684+E6684+L6684+M6684-K6684),Calculator!$G$39),D6684),0)))</f>
        <v>0</v>
      </c>
    </row>
    <row r="6685" spans="1:14" ht="15.75" thickBot="1">
      <c r="A6685" s="33" t="str">
        <f ca="1">IF(C6685=Calculator!$H$27,"F",IF(Daily!D6685+Daily!H6685=0,IF(D6684+H6684&gt;0,"L",""),""))</f>
        <v/>
      </c>
      <c r="B6685" s="34">
        <v>6684</v>
      </c>
      <c r="C6685" s="19">
        <f t="shared" ca="1" si="417"/>
        <v>52614</v>
      </c>
      <c r="D6685" s="29">
        <f t="shared" ca="1" si="419"/>
        <v>0</v>
      </c>
      <c r="E6685" s="29">
        <f ca="1">IF(C6685&lt;Calculator!$D$26,0,IF(DAY($C6685)=1,IF(D6685-Calculator!$G$24&gt;0,Calculator!$G$24,D6685),0))</f>
        <v>0</v>
      </c>
      <c r="F6685" s="29">
        <f ca="1">IF(E6685&gt;0,D6685*Calculator!$G$22/12,0)</f>
        <v>0</v>
      </c>
      <c r="G6685" s="29">
        <f ca="1">IF(E6685&gt;0,(IFERROR(-PMT(Calculator!$G$22/12,Calculator!$G$23*12,Calculator!$G$20),0))-F6685,0)</f>
        <v>0</v>
      </c>
      <c r="H6685" s="29">
        <f t="shared" ca="1" si="420"/>
        <v>0</v>
      </c>
      <c r="I6685" s="29">
        <f t="shared" ca="1" si="418"/>
        <v>0</v>
      </c>
      <c r="J6685" s="30">
        <f>Calculator!$G$40</f>
        <v>6.5000000000000002E-2</v>
      </c>
      <c r="K6685" s="29">
        <f ca="1">IF(C6685&gt;=Calculator!$G$27,IF(DAY($C6685)=1,Calculator!$G$34/2,IF(DAY($C6685)=15,Calculator!$G$34/2,0)),0)</f>
        <v>0</v>
      </c>
      <c r="L6685" s="29">
        <f ca="1">IF(DAY($C6685)=28,IF(H6685=0,0,Calculator!$G$35),0)</f>
        <v>0</v>
      </c>
      <c r="M6685" s="29">
        <f ca="1">IF(I6685&gt;0,IF(DAY($C6685)=1,SUM(INDIRECT("I"&amp;(ROW(C6684)-DAY(C6684))):I6684),0),0)</f>
        <v>0</v>
      </c>
      <c r="N6685" s="29">
        <f ca="1">IF(C6685&lt;Calculator!$G$27,0,IF(C6685=Calculator!$G$27,Calculator!$G$39,IF(H6685-K6685&lt;=0,IF(D6685&gt;Calculator!$G$39,IF(H6685-K6685+E6685+L6685+M6685+Calculator!$G$39&gt;Calculator!$G$39,Calculator!$G$39-(H6685+E6685+L6685+M6685-K6685),Calculator!$G$39),D6685),0)))</f>
        <v>0</v>
      </c>
    </row>
    <row r="6686" spans="1:14" ht="15.75" thickBot="1">
      <c r="A6686" s="33" t="str">
        <f ca="1">IF(C6686=Calculator!$H$27,"F",IF(Daily!D6686+Daily!H6686=0,IF(D6685+H6685&gt;0,"L",""),""))</f>
        <v/>
      </c>
      <c r="B6686" s="34">
        <v>6685</v>
      </c>
      <c r="C6686" s="19">
        <f t="shared" ca="1" si="417"/>
        <v>52615</v>
      </c>
      <c r="D6686" s="29">
        <f t="shared" ca="1" si="419"/>
        <v>0</v>
      </c>
      <c r="E6686" s="29">
        <f ca="1">IF(C6686&lt;Calculator!$D$26,0,IF(DAY($C6686)=1,IF(D6686-Calculator!$G$24&gt;0,Calculator!$G$24,D6686),0))</f>
        <v>0</v>
      </c>
      <c r="F6686" s="29">
        <f ca="1">IF(E6686&gt;0,D6686*Calculator!$G$22/12,0)</f>
        <v>0</v>
      </c>
      <c r="G6686" s="29">
        <f ca="1">IF(E6686&gt;0,(IFERROR(-PMT(Calculator!$G$22/12,Calculator!$G$23*12,Calculator!$G$20),0))-F6686,0)</f>
        <v>0</v>
      </c>
      <c r="H6686" s="29">
        <f t="shared" ca="1" si="420"/>
        <v>0</v>
      </c>
      <c r="I6686" s="29">
        <f t="shared" ca="1" si="418"/>
        <v>0</v>
      </c>
      <c r="J6686" s="30">
        <f>Calculator!$G$40</f>
        <v>6.5000000000000002E-2</v>
      </c>
      <c r="K6686" s="29">
        <f ca="1">IF(C6686&gt;=Calculator!$G$27,IF(DAY($C6686)=1,Calculator!$G$34/2,IF(DAY($C6686)=15,Calculator!$G$34/2,0)),0)</f>
        <v>0</v>
      </c>
      <c r="L6686" s="29">
        <f ca="1">IF(DAY($C6686)=28,IF(H6686=0,0,Calculator!$G$35),0)</f>
        <v>0</v>
      </c>
      <c r="M6686" s="29">
        <f ca="1">IF(I6686&gt;0,IF(DAY($C6686)=1,SUM(INDIRECT("I"&amp;(ROW(C6685)-DAY(C6685))):I6685),0),0)</f>
        <v>0</v>
      </c>
      <c r="N6686" s="29">
        <f ca="1">IF(C6686&lt;Calculator!$G$27,0,IF(C6686=Calculator!$G$27,Calculator!$G$39,IF(H6686-K6686&lt;=0,IF(D6686&gt;Calculator!$G$39,IF(H6686-K6686+E6686+L6686+M6686+Calculator!$G$39&gt;Calculator!$G$39,Calculator!$G$39-(H6686+E6686+L6686+M6686-K6686),Calculator!$G$39),D6686),0)))</f>
        <v>0</v>
      </c>
    </row>
    <row r="6687" spans="1:14" ht="15.75" thickBot="1">
      <c r="A6687" s="33" t="str">
        <f ca="1">IF(C6687=Calculator!$H$27,"F",IF(Daily!D6687+Daily!H6687=0,IF(D6686+H6686&gt;0,"L",""),""))</f>
        <v/>
      </c>
      <c r="B6687" s="34">
        <v>6686</v>
      </c>
      <c r="C6687" s="19">
        <f t="shared" ca="1" si="417"/>
        <v>52616</v>
      </c>
      <c r="D6687" s="29">
        <f t="shared" ca="1" si="419"/>
        <v>0</v>
      </c>
      <c r="E6687" s="29">
        <f ca="1">IF(C6687&lt;Calculator!$D$26,0,IF(DAY($C6687)=1,IF(D6687-Calculator!$G$24&gt;0,Calculator!$G$24,D6687),0))</f>
        <v>0</v>
      </c>
      <c r="F6687" s="29">
        <f ca="1">IF(E6687&gt;0,D6687*Calculator!$G$22/12,0)</f>
        <v>0</v>
      </c>
      <c r="G6687" s="29">
        <f ca="1">IF(E6687&gt;0,(IFERROR(-PMT(Calculator!$G$22/12,Calculator!$G$23*12,Calculator!$G$20),0))-F6687,0)</f>
        <v>0</v>
      </c>
      <c r="H6687" s="29">
        <f t="shared" ca="1" si="420"/>
        <v>0</v>
      </c>
      <c r="I6687" s="29">
        <f t="shared" ca="1" si="418"/>
        <v>0</v>
      </c>
      <c r="J6687" s="30">
        <f>Calculator!$G$40</f>
        <v>6.5000000000000002E-2</v>
      </c>
      <c r="K6687" s="29">
        <f ca="1">IF(C6687&gt;=Calculator!$G$27,IF(DAY($C6687)=1,Calculator!$G$34/2,IF(DAY($C6687)=15,Calculator!$G$34/2,0)),0)</f>
        <v>0</v>
      </c>
      <c r="L6687" s="29">
        <f ca="1">IF(DAY($C6687)=28,IF(H6687=0,0,Calculator!$G$35),0)</f>
        <v>0</v>
      </c>
      <c r="M6687" s="29">
        <f ca="1">IF(I6687&gt;0,IF(DAY($C6687)=1,SUM(INDIRECT("I"&amp;(ROW(C6686)-DAY(C6686))):I6686),0),0)</f>
        <v>0</v>
      </c>
      <c r="N6687" s="29">
        <f ca="1">IF(C6687&lt;Calculator!$G$27,0,IF(C6687=Calculator!$G$27,Calculator!$G$39,IF(H6687-K6687&lt;=0,IF(D6687&gt;Calculator!$G$39,IF(H6687-K6687+E6687+L6687+M6687+Calculator!$G$39&gt;Calculator!$G$39,Calculator!$G$39-(H6687+E6687+L6687+M6687-K6687),Calculator!$G$39),D6687),0)))</f>
        <v>0</v>
      </c>
    </row>
    <row r="6688" spans="1:14" ht="15.75" thickBot="1">
      <c r="A6688" s="33" t="str">
        <f ca="1">IF(C6688=Calculator!$H$27,"F",IF(Daily!D6688+Daily!H6688=0,IF(D6687+H6687&gt;0,"L",""),""))</f>
        <v/>
      </c>
      <c r="B6688" s="34">
        <v>6687</v>
      </c>
      <c r="C6688" s="19">
        <f t="shared" ca="1" si="417"/>
        <v>52617</v>
      </c>
      <c r="D6688" s="29">
        <f t="shared" ca="1" si="419"/>
        <v>0</v>
      </c>
      <c r="E6688" s="29">
        <f ca="1">IF(C6688&lt;Calculator!$D$26,0,IF(DAY($C6688)=1,IF(D6688-Calculator!$G$24&gt;0,Calculator!$G$24,D6688),0))</f>
        <v>0</v>
      </c>
      <c r="F6688" s="29">
        <f ca="1">IF(E6688&gt;0,D6688*Calculator!$G$22/12,0)</f>
        <v>0</v>
      </c>
      <c r="G6688" s="29">
        <f ca="1">IF(E6688&gt;0,(IFERROR(-PMT(Calculator!$G$22/12,Calculator!$G$23*12,Calculator!$G$20),0))-F6688,0)</f>
        <v>0</v>
      </c>
      <c r="H6688" s="29">
        <f t="shared" ca="1" si="420"/>
        <v>0</v>
      </c>
      <c r="I6688" s="29">
        <f t="shared" ca="1" si="418"/>
        <v>0</v>
      </c>
      <c r="J6688" s="30">
        <f>Calculator!$G$40</f>
        <v>6.5000000000000002E-2</v>
      </c>
      <c r="K6688" s="29">
        <f ca="1">IF(C6688&gt;=Calculator!$G$27,IF(DAY($C6688)=1,Calculator!$G$34/2,IF(DAY($C6688)=15,Calculator!$G$34/2,0)),0)</f>
        <v>0</v>
      </c>
      <c r="L6688" s="29">
        <f ca="1">IF(DAY($C6688)=28,IF(H6688=0,0,Calculator!$G$35),0)</f>
        <v>0</v>
      </c>
      <c r="M6688" s="29">
        <f ca="1">IF(I6688&gt;0,IF(DAY($C6688)=1,SUM(INDIRECT("I"&amp;(ROW(C6687)-DAY(C6687))):I6687),0),0)</f>
        <v>0</v>
      </c>
      <c r="N6688" s="29">
        <f ca="1">IF(C6688&lt;Calculator!$G$27,0,IF(C6688=Calculator!$G$27,Calculator!$G$39,IF(H6688-K6688&lt;=0,IF(D6688&gt;Calculator!$G$39,IF(H6688-K6688+E6688+L6688+M6688+Calculator!$G$39&gt;Calculator!$G$39,Calculator!$G$39-(H6688+E6688+L6688+M6688-K6688),Calculator!$G$39),D6688),0)))</f>
        <v>0</v>
      </c>
    </row>
    <row r="6689" spans="1:14" ht="15.75" thickBot="1">
      <c r="A6689" s="33" t="str">
        <f ca="1">IF(C6689=Calculator!$H$27,"F",IF(Daily!D6689+Daily!H6689=0,IF(D6688+H6688&gt;0,"L",""),""))</f>
        <v/>
      </c>
      <c r="B6689" s="34">
        <v>6688</v>
      </c>
      <c r="C6689" s="19">
        <f t="shared" ca="1" si="417"/>
        <v>52618</v>
      </c>
      <c r="D6689" s="29">
        <f t="shared" ca="1" si="419"/>
        <v>0</v>
      </c>
      <c r="E6689" s="29">
        <f ca="1">IF(C6689&lt;Calculator!$D$26,0,IF(DAY($C6689)=1,IF(D6689-Calculator!$G$24&gt;0,Calculator!$G$24,D6689),0))</f>
        <v>0</v>
      </c>
      <c r="F6689" s="29">
        <f ca="1">IF(E6689&gt;0,D6689*Calculator!$G$22/12,0)</f>
        <v>0</v>
      </c>
      <c r="G6689" s="29">
        <f ca="1">IF(E6689&gt;0,(IFERROR(-PMT(Calculator!$G$22/12,Calculator!$G$23*12,Calculator!$G$20),0))-F6689,0)</f>
        <v>0</v>
      </c>
      <c r="H6689" s="29">
        <f t="shared" ca="1" si="420"/>
        <v>0</v>
      </c>
      <c r="I6689" s="29">
        <f t="shared" ca="1" si="418"/>
        <v>0</v>
      </c>
      <c r="J6689" s="30">
        <f>Calculator!$G$40</f>
        <v>6.5000000000000002E-2</v>
      </c>
      <c r="K6689" s="29">
        <f ca="1">IF(C6689&gt;=Calculator!$G$27,IF(DAY($C6689)=1,Calculator!$G$34/2,IF(DAY($C6689)=15,Calculator!$G$34/2,0)),0)</f>
        <v>0</v>
      </c>
      <c r="L6689" s="29">
        <f ca="1">IF(DAY($C6689)=28,IF(H6689=0,0,Calculator!$G$35),0)</f>
        <v>0</v>
      </c>
      <c r="M6689" s="29">
        <f ca="1">IF(I6689&gt;0,IF(DAY($C6689)=1,SUM(INDIRECT("I"&amp;(ROW(C6688)-DAY(C6688))):I6688),0),0)</f>
        <v>0</v>
      </c>
      <c r="N6689" s="29">
        <f ca="1">IF(C6689&lt;Calculator!$G$27,0,IF(C6689=Calculator!$G$27,Calculator!$G$39,IF(H6689-K6689&lt;=0,IF(D6689&gt;Calculator!$G$39,IF(H6689-K6689+E6689+L6689+M6689+Calculator!$G$39&gt;Calculator!$G$39,Calculator!$G$39-(H6689+E6689+L6689+M6689-K6689),Calculator!$G$39),D6689),0)))</f>
        <v>0</v>
      </c>
    </row>
    <row r="6690" spans="1:14" ht="15.75" thickBot="1">
      <c r="A6690" s="33" t="str">
        <f ca="1">IF(C6690=Calculator!$H$27,"F",IF(Daily!D6690+Daily!H6690=0,IF(D6689+H6689&gt;0,"L",""),""))</f>
        <v/>
      </c>
      <c r="B6690" s="34">
        <v>6689</v>
      </c>
      <c r="C6690" s="19">
        <f t="shared" ca="1" si="417"/>
        <v>52619</v>
      </c>
      <c r="D6690" s="29">
        <f t="shared" ca="1" si="419"/>
        <v>0</v>
      </c>
      <c r="E6690" s="29">
        <f ca="1">IF(C6690&lt;Calculator!$D$26,0,IF(DAY($C6690)=1,IF(D6690-Calculator!$G$24&gt;0,Calculator!$G$24,D6690),0))</f>
        <v>0</v>
      </c>
      <c r="F6690" s="29">
        <f ca="1">IF(E6690&gt;0,D6690*Calculator!$G$22/12,0)</f>
        <v>0</v>
      </c>
      <c r="G6690" s="29">
        <f ca="1">IF(E6690&gt;0,(IFERROR(-PMT(Calculator!$G$22/12,Calculator!$G$23*12,Calculator!$G$20),0))-F6690,0)</f>
        <v>0</v>
      </c>
      <c r="H6690" s="29">
        <f t="shared" ca="1" si="420"/>
        <v>0</v>
      </c>
      <c r="I6690" s="29">
        <f t="shared" ca="1" si="418"/>
        <v>0</v>
      </c>
      <c r="J6690" s="30">
        <f>Calculator!$G$40</f>
        <v>6.5000000000000002E-2</v>
      </c>
      <c r="K6690" s="29">
        <f ca="1">IF(C6690&gt;=Calculator!$G$27,IF(DAY($C6690)=1,Calculator!$G$34/2,IF(DAY($C6690)=15,Calculator!$G$34/2,0)),0)</f>
        <v>0</v>
      </c>
      <c r="L6690" s="29">
        <f ca="1">IF(DAY($C6690)=28,IF(H6690=0,0,Calculator!$G$35),0)</f>
        <v>0</v>
      </c>
      <c r="M6690" s="29">
        <f ca="1">IF(I6690&gt;0,IF(DAY($C6690)=1,SUM(INDIRECT("I"&amp;(ROW(C6689)-DAY(C6689))):I6689),0),0)</f>
        <v>0</v>
      </c>
      <c r="N6690" s="29">
        <f ca="1">IF(C6690&lt;Calculator!$G$27,0,IF(C6690=Calculator!$G$27,Calculator!$G$39,IF(H6690-K6690&lt;=0,IF(D6690&gt;Calculator!$G$39,IF(H6690-K6690+E6690+L6690+M6690+Calculator!$G$39&gt;Calculator!$G$39,Calculator!$G$39-(H6690+E6690+L6690+M6690-K6690),Calculator!$G$39),D6690),0)))</f>
        <v>0</v>
      </c>
    </row>
    <row r="6691" spans="1:14" ht="15.75" thickBot="1">
      <c r="A6691" s="33" t="str">
        <f ca="1">IF(C6691=Calculator!$H$27,"F",IF(Daily!D6691+Daily!H6691=0,IF(D6690+H6690&gt;0,"L",""),""))</f>
        <v/>
      </c>
      <c r="B6691" s="34">
        <v>6690</v>
      </c>
      <c r="C6691" s="19">
        <f t="shared" ca="1" si="417"/>
        <v>52620</v>
      </c>
      <c r="D6691" s="29">
        <f t="shared" ca="1" si="419"/>
        <v>0</v>
      </c>
      <c r="E6691" s="29">
        <f ca="1">IF(C6691&lt;Calculator!$D$26,0,IF(DAY($C6691)=1,IF(D6691-Calculator!$G$24&gt;0,Calculator!$G$24,D6691),0))</f>
        <v>0</v>
      </c>
      <c r="F6691" s="29">
        <f ca="1">IF(E6691&gt;0,D6691*Calculator!$G$22/12,0)</f>
        <v>0</v>
      </c>
      <c r="G6691" s="29">
        <f ca="1">IF(E6691&gt;0,(IFERROR(-PMT(Calculator!$G$22/12,Calculator!$G$23*12,Calculator!$G$20),0))-F6691,0)</f>
        <v>0</v>
      </c>
      <c r="H6691" s="29">
        <f t="shared" ca="1" si="420"/>
        <v>0</v>
      </c>
      <c r="I6691" s="29">
        <f t="shared" ca="1" si="418"/>
        <v>0</v>
      </c>
      <c r="J6691" s="30">
        <f>Calculator!$G$40</f>
        <v>6.5000000000000002E-2</v>
      </c>
      <c r="K6691" s="29">
        <f ca="1">IF(C6691&gt;=Calculator!$G$27,IF(DAY($C6691)=1,Calculator!$G$34/2,IF(DAY($C6691)=15,Calculator!$G$34/2,0)),0)</f>
        <v>0</v>
      </c>
      <c r="L6691" s="29">
        <f ca="1">IF(DAY($C6691)=28,IF(H6691=0,0,Calculator!$G$35),0)</f>
        <v>0</v>
      </c>
      <c r="M6691" s="29">
        <f ca="1">IF(I6691&gt;0,IF(DAY($C6691)=1,SUM(INDIRECT("I"&amp;(ROW(C6690)-DAY(C6690))):I6690),0),0)</f>
        <v>0</v>
      </c>
      <c r="N6691" s="29">
        <f ca="1">IF(C6691&lt;Calculator!$G$27,0,IF(C6691=Calculator!$G$27,Calculator!$G$39,IF(H6691-K6691&lt;=0,IF(D6691&gt;Calculator!$G$39,IF(H6691-K6691+E6691+L6691+M6691+Calculator!$G$39&gt;Calculator!$G$39,Calculator!$G$39-(H6691+E6691+L6691+M6691-K6691),Calculator!$G$39),D6691),0)))</f>
        <v>0</v>
      </c>
    </row>
    <row r="6692" spans="1:14" ht="15.75" thickBot="1">
      <c r="A6692" s="33" t="str">
        <f ca="1">IF(C6692=Calculator!$H$27,"F",IF(Daily!D6692+Daily!H6692=0,IF(D6691+H6691&gt;0,"L",""),""))</f>
        <v/>
      </c>
      <c r="B6692" s="34">
        <v>6691</v>
      </c>
      <c r="C6692" s="19">
        <f t="shared" ca="1" si="417"/>
        <v>52621</v>
      </c>
      <c r="D6692" s="29">
        <f t="shared" ca="1" si="419"/>
        <v>0</v>
      </c>
      <c r="E6692" s="29">
        <f ca="1">IF(C6692&lt;Calculator!$D$26,0,IF(DAY($C6692)=1,IF(D6692-Calculator!$G$24&gt;0,Calculator!$G$24,D6692),0))</f>
        <v>0</v>
      </c>
      <c r="F6692" s="29">
        <f ca="1">IF(E6692&gt;0,D6692*Calculator!$G$22/12,0)</f>
        <v>0</v>
      </c>
      <c r="G6692" s="29">
        <f ca="1">IF(E6692&gt;0,(IFERROR(-PMT(Calculator!$G$22/12,Calculator!$G$23*12,Calculator!$G$20),0))-F6692,0)</f>
        <v>0</v>
      </c>
      <c r="H6692" s="29">
        <f t="shared" ca="1" si="420"/>
        <v>0</v>
      </c>
      <c r="I6692" s="29">
        <f t="shared" ca="1" si="418"/>
        <v>0</v>
      </c>
      <c r="J6692" s="30">
        <f>Calculator!$G$40</f>
        <v>6.5000000000000002E-2</v>
      </c>
      <c r="K6692" s="29">
        <f ca="1">IF(C6692&gt;=Calculator!$G$27,IF(DAY($C6692)=1,Calculator!$G$34/2,IF(DAY($C6692)=15,Calculator!$G$34/2,0)),0)</f>
        <v>0</v>
      </c>
      <c r="L6692" s="29">
        <f ca="1">IF(DAY($C6692)=28,IF(H6692=0,0,Calculator!$G$35),0)</f>
        <v>0</v>
      </c>
      <c r="M6692" s="29">
        <f ca="1">IF(I6692&gt;0,IF(DAY($C6692)=1,SUM(INDIRECT("I"&amp;(ROW(C6691)-DAY(C6691))):I6691),0),0)</f>
        <v>0</v>
      </c>
      <c r="N6692" s="29">
        <f ca="1">IF(C6692&lt;Calculator!$G$27,0,IF(C6692=Calculator!$G$27,Calculator!$G$39,IF(H6692-K6692&lt;=0,IF(D6692&gt;Calculator!$G$39,IF(H6692-K6692+E6692+L6692+M6692+Calculator!$G$39&gt;Calculator!$G$39,Calculator!$G$39-(H6692+E6692+L6692+M6692-K6692),Calculator!$G$39),D6692),0)))</f>
        <v>0</v>
      </c>
    </row>
    <row r="6693" spans="1:14" ht="15.75" thickBot="1">
      <c r="A6693" s="33" t="str">
        <f ca="1">IF(C6693=Calculator!$H$27,"F",IF(Daily!D6693+Daily!H6693=0,IF(D6692+H6692&gt;0,"L",""),""))</f>
        <v/>
      </c>
      <c r="B6693" s="34">
        <v>6692</v>
      </c>
      <c r="C6693" s="19">
        <f t="shared" ca="1" si="417"/>
        <v>52622</v>
      </c>
      <c r="D6693" s="29">
        <f t="shared" ca="1" si="419"/>
        <v>0</v>
      </c>
      <c r="E6693" s="29">
        <f ca="1">IF(C6693&lt;Calculator!$D$26,0,IF(DAY($C6693)=1,IF(D6693-Calculator!$G$24&gt;0,Calculator!$G$24,D6693),0))</f>
        <v>0</v>
      </c>
      <c r="F6693" s="29">
        <f ca="1">IF(E6693&gt;0,D6693*Calculator!$G$22/12,0)</f>
        <v>0</v>
      </c>
      <c r="G6693" s="29">
        <f ca="1">IF(E6693&gt;0,(IFERROR(-PMT(Calculator!$G$22/12,Calculator!$G$23*12,Calculator!$G$20),0))-F6693,0)</f>
        <v>0</v>
      </c>
      <c r="H6693" s="29">
        <f t="shared" ca="1" si="420"/>
        <v>0</v>
      </c>
      <c r="I6693" s="29">
        <f t="shared" ca="1" si="418"/>
        <v>0</v>
      </c>
      <c r="J6693" s="30">
        <f>Calculator!$G$40</f>
        <v>6.5000000000000002E-2</v>
      </c>
      <c r="K6693" s="29">
        <f ca="1">IF(C6693&gt;=Calculator!$G$27,IF(DAY($C6693)=1,Calculator!$G$34/2,IF(DAY($C6693)=15,Calculator!$G$34/2,0)),0)</f>
        <v>0</v>
      </c>
      <c r="L6693" s="29">
        <f ca="1">IF(DAY($C6693)=28,IF(H6693=0,0,Calculator!$G$35),0)</f>
        <v>0</v>
      </c>
      <c r="M6693" s="29">
        <f ca="1">IF(I6693&gt;0,IF(DAY($C6693)=1,SUM(INDIRECT("I"&amp;(ROW(C6692)-DAY(C6692))):I6692),0),0)</f>
        <v>0</v>
      </c>
      <c r="N6693" s="29">
        <f ca="1">IF(C6693&lt;Calculator!$G$27,0,IF(C6693=Calculator!$G$27,Calculator!$G$39,IF(H6693-K6693&lt;=0,IF(D6693&gt;Calculator!$G$39,IF(H6693-K6693+E6693+L6693+M6693+Calculator!$G$39&gt;Calculator!$G$39,Calculator!$G$39-(H6693+E6693+L6693+M6693-K6693),Calculator!$G$39),D6693),0)))</f>
        <v>0</v>
      </c>
    </row>
    <row r="6694" spans="1:14" ht="15.75" thickBot="1">
      <c r="A6694" s="33" t="str">
        <f ca="1">IF(C6694=Calculator!$H$27,"F",IF(Daily!D6694+Daily!H6694=0,IF(D6693+H6693&gt;0,"L",""),""))</f>
        <v/>
      </c>
      <c r="B6694" s="34">
        <v>6693</v>
      </c>
      <c r="C6694" s="19">
        <f t="shared" ca="1" si="417"/>
        <v>52623</v>
      </c>
      <c r="D6694" s="29">
        <f t="shared" ca="1" si="419"/>
        <v>0</v>
      </c>
      <c r="E6694" s="29">
        <f ca="1">IF(C6694&lt;Calculator!$D$26,0,IF(DAY($C6694)=1,IF(D6694-Calculator!$G$24&gt;0,Calculator!$G$24,D6694),0))</f>
        <v>0</v>
      </c>
      <c r="F6694" s="29">
        <f ca="1">IF(E6694&gt;0,D6694*Calculator!$G$22/12,0)</f>
        <v>0</v>
      </c>
      <c r="G6694" s="29">
        <f ca="1">IF(E6694&gt;0,(IFERROR(-PMT(Calculator!$G$22/12,Calculator!$G$23*12,Calculator!$G$20),0))-F6694,0)</f>
        <v>0</v>
      </c>
      <c r="H6694" s="29">
        <f t="shared" ca="1" si="420"/>
        <v>0</v>
      </c>
      <c r="I6694" s="29">
        <f t="shared" ca="1" si="418"/>
        <v>0</v>
      </c>
      <c r="J6694" s="30">
        <f>Calculator!$G$40</f>
        <v>6.5000000000000002E-2</v>
      </c>
      <c r="K6694" s="29">
        <f ca="1">IF(C6694&gt;=Calculator!$G$27,IF(DAY($C6694)=1,Calculator!$G$34/2,IF(DAY($C6694)=15,Calculator!$G$34/2,0)),0)</f>
        <v>0</v>
      </c>
      <c r="L6694" s="29">
        <f ca="1">IF(DAY($C6694)=28,IF(H6694=0,0,Calculator!$G$35),0)</f>
        <v>0</v>
      </c>
      <c r="M6694" s="29">
        <f ca="1">IF(I6694&gt;0,IF(DAY($C6694)=1,SUM(INDIRECT("I"&amp;(ROW(C6693)-DAY(C6693))):I6693),0),0)</f>
        <v>0</v>
      </c>
      <c r="N6694" s="29">
        <f ca="1">IF(C6694&lt;Calculator!$G$27,0,IF(C6694=Calculator!$G$27,Calculator!$G$39,IF(H6694-K6694&lt;=0,IF(D6694&gt;Calculator!$G$39,IF(H6694-K6694+E6694+L6694+M6694+Calculator!$G$39&gt;Calculator!$G$39,Calculator!$G$39-(H6694+E6694+L6694+M6694-K6694),Calculator!$G$39),D6694),0)))</f>
        <v>0</v>
      </c>
    </row>
    <row r="6695" spans="1:14" ht="15.75" thickBot="1">
      <c r="A6695" s="33" t="str">
        <f ca="1">IF(C6695=Calculator!$H$27,"F",IF(Daily!D6695+Daily!H6695=0,IF(D6694+H6694&gt;0,"L",""),""))</f>
        <v/>
      </c>
      <c r="B6695" s="34">
        <v>6694</v>
      </c>
      <c r="C6695" s="19">
        <f t="shared" ca="1" si="417"/>
        <v>52624</v>
      </c>
      <c r="D6695" s="29">
        <f t="shared" ca="1" si="419"/>
        <v>0</v>
      </c>
      <c r="E6695" s="29">
        <f ca="1">IF(C6695&lt;Calculator!$D$26,0,IF(DAY($C6695)=1,IF(D6695-Calculator!$G$24&gt;0,Calculator!$G$24,D6695),0))</f>
        <v>0</v>
      </c>
      <c r="F6695" s="29">
        <f ca="1">IF(E6695&gt;0,D6695*Calculator!$G$22/12,0)</f>
        <v>0</v>
      </c>
      <c r="G6695" s="29">
        <f ca="1">IF(E6695&gt;0,(IFERROR(-PMT(Calculator!$G$22/12,Calculator!$G$23*12,Calculator!$G$20),0))-F6695,0)</f>
        <v>0</v>
      </c>
      <c r="H6695" s="29">
        <f t="shared" ca="1" si="420"/>
        <v>0</v>
      </c>
      <c r="I6695" s="29">
        <f t="shared" ca="1" si="418"/>
        <v>0</v>
      </c>
      <c r="J6695" s="30">
        <f>Calculator!$G$40</f>
        <v>6.5000000000000002E-2</v>
      </c>
      <c r="K6695" s="29">
        <f ca="1">IF(C6695&gt;=Calculator!$G$27,IF(DAY($C6695)=1,Calculator!$G$34/2,IF(DAY($C6695)=15,Calculator!$G$34/2,0)),0)</f>
        <v>0</v>
      </c>
      <c r="L6695" s="29">
        <f ca="1">IF(DAY($C6695)=28,IF(H6695=0,0,Calculator!$G$35),0)</f>
        <v>0</v>
      </c>
      <c r="M6695" s="29">
        <f ca="1">IF(I6695&gt;0,IF(DAY($C6695)=1,SUM(INDIRECT("I"&amp;(ROW(C6694)-DAY(C6694))):I6694),0),0)</f>
        <v>0</v>
      </c>
      <c r="N6695" s="29">
        <f ca="1">IF(C6695&lt;Calculator!$G$27,0,IF(C6695=Calculator!$G$27,Calculator!$G$39,IF(H6695-K6695&lt;=0,IF(D6695&gt;Calculator!$G$39,IF(H6695-K6695+E6695+L6695+M6695+Calculator!$G$39&gt;Calculator!$G$39,Calculator!$G$39-(H6695+E6695+L6695+M6695-K6695),Calculator!$G$39),D6695),0)))</f>
        <v>0</v>
      </c>
    </row>
    <row r="6696" spans="1:14" ht="15.75" thickBot="1">
      <c r="A6696" s="33" t="str">
        <f ca="1">IF(C6696=Calculator!$H$27,"F",IF(Daily!D6696+Daily!H6696=0,IF(D6695+H6695&gt;0,"L",""),""))</f>
        <v/>
      </c>
      <c r="B6696" s="34">
        <v>6695</v>
      </c>
      <c r="C6696" s="19">
        <f t="shared" ca="1" si="417"/>
        <v>52625</v>
      </c>
      <c r="D6696" s="29">
        <f t="shared" ca="1" si="419"/>
        <v>0</v>
      </c>
      <c r="E6696" s="29">
        <f ca="1">IF(C6696&lt;Calculator!$D$26,0,IF(DAY($C6696)=1,IF(D6696-Calculator!$G$24&gt;0,Calculator!$G$24,D6696),0))</f>
        <v>0</v>
      </c>
      <c r="F6696" s="29">
        <f ca="1">IF(E6696&gt;0,D6696*Calculator!$G$22/12,0)</f>
        <v>0</v>
      </c>
      <c r="G6696" s="29">
        <f ca="1">IF(E6696&gt;0,(IFERROR(-PMT(Calculator!$G$22/12,Calculator!$G$23*12,Calculator!$G$20),0))-F6696,0)</f>
        <v>0</v>
      </c>
      <c r="H6696" s="29">
        <f t="shared" ca="1" si="420"/>
        <v>0</v>
      </c>
      <c r="I6696" s="29">
        <f t="shared" ca="1" si="418"/>
        <v>0</v>
      </c>
      <c r="J6696" s="30">
        <f>Calculator!$G$40</f>
        <v>6.5000000000000002E-2</v>
      </c>
      <c r="K6696" s="29">
        <f ca="1">IF(C6696&gt;=Calculator!$G$27,IF(DAY($C6696)=1,Calculator!$G$34/2,IF(DAY($C6696)=15,Calculator!$G$34/2,0)),0)</f>
        <v>0</v>
      </c>
      <c r="L6696" s="29">
        <f ca="1">IF(DAY($C6696)=28,IF(H6696=0,0,Calculator!$G$35),0)</f>
        <v>0</v>
      </c>
      <c r="M6696" s="29">
        <f ca="1">IF(I6696&gt;0,IF(DAY($C6696)=1,SUM(INDIRECT("I"&amp;(ROW(C6695)-DAY(C6695))):I6695),0),0)</f>
        <v>0</v>
      </c>
      <c r="N6696" s="29">
        <f ca="1">IF(C6696&lt;Calculator!$G$27,0,IF(C6696=Calculator!$G$27,Calculator!$G$39,IF(H6696-K6696&lt;=0,IF(D6696&gt;Calculator!$G$39,IF(H6696-K6696+E6696+L6696+M6696+Calculator!$G$39&gt;Calculator!$G$39,Calculator!$G$39-(H6696+E6696+L6696+M6696-K6696),Calculator!$G$39),D6696),0)))</f>
        <v>0</v>
      </c>
    </row>
    <row r="6697" spans="1:14" ht="15.75" thickBot="1">
      <c r="A6697" s="33" t="str">
        <f ca="1">IF(C6697=Calculator!$H$27,"F",IF(Daily!D6697+Daily!H6697=0,IF(D6696+H6696&gt;0,"L",""),""))</f>
        <v/>
      </c>
      <c r="B6697" s="34">
        <v>6696</v>
      </c>
      <c r="C6697" s="19">
        <f t="shared" ca="1" si="417"/>
        <v>52626</v>
      </c>
      <c r="D6697" s="29">
        <f t="shared" ca="1" si="419"/>
        <v>0</v>
      </c>
      <c r="E6697" s="29">
        <f ca="1">IF(C6697&lt;Calculator!$D$26,0,IF(DAY($C6697)=1,IF(D6697-Calculator!$G$24&gt;0,Calculator!$G$24,D6697),0))</f>
        <v>0</v>
      </c>
      <c r="F6697" s="29">
        <f ca="1">IF(E6697&gt;0,D6697*Calculator!$G$22/12,0)</f>
        <v>0</v>
      </c>
      <c r="G6697" s="29">
        <f ca="1">IF(E6697&gt;0,(IFERROR(-PMT(Calculator!$G$22/12,Calculator!$G$23*12,Calculator!$G$20),0))-F6697,0)</f>
        <v>0</v>
      </c>
      <c r="H6697" s="29">
        <f t="shared" ca="1" si="420"/>
        <v>0</v>
      </c>
      <c r="I6697" s="29">
        <f t="shared" ca="1" si="418"/>
        <v>0</v>
      </c>
      <c r="J6697" s="30">
        <f>Calculator!$G$40</f>
        <v>6.5000000000000002E-2</v>
      </c>
      <c r="K6697" s="29">
        <f ca="1">IF(C6697&gt;=Calculator!$G$27,IF(DAY($C6697)=1,Calculator!$G$34/2,IF(DAY($C6697)=15,Calculator!$G$34/2,0)),0)</f>
        <v>0</v>
      </c>
      <c r="L6697" s="29">
        <f ca="1">IF(DAY($C6697)=28,IF(H6697=0,0,Calculator!$G$35),0)</f>
        <v>0</v>
      </c>
      <c r="M6697" s="29">
        <f ca="1">IF(I6697&gt;0,IF(DAY($C6697)=1,SUM(INDIRECT("I"&amp;(ROW(C6696)-DAY(C6696))):I6696),0),0)</f>
        <v>0</v>
      </c>
      <c r="N6697" s="29">
        <f ca="1">IF(C6697&lt;Calculator!$G$27,0,IF(C6697=Calculator!$G$27,Calculator!$G$39,IF(H6697-K6697&lt;=0,IF(D6697&gt;Calculator!$G$39,IF(H6697-K6697+E6697+L6697+M6697+Calculator!$G$39&gt;Calculator!$G$39,Calculator!$G$39-(H6697+E6697+L6697+M6697-K6697),Calculator!$G$39),D6697),0)))</f>
        <v>0</v>
      </c>
    </row>
    <row r="6698" spans="1:14" ht="15.75" thickBot="1">
      <c r="A6698" s="33" t="str">
        <f ca="1">IF(C6698=Calculator!$H$27,"F",IF(Daily!D6698+Daily!H6698=0,IF(D6697+H6697&gt;0,"L",""),""))</f>
        <v/>
      </c>
      <c r="B6698" s="34">
        <v>6697</v>
      </c>
      <c r="C6698" s="19">
        <f t="shared" ca="1" si="417"/>
        <v>52627</v>
      </c>
      <c r="D6698" s="29">
        <f t="shared" ca="1" si="419"/>
        <v>0</v>
      </c>
      <c r="E6698" s="29">
        <f ca="1">IF(C6698&lt;Calculator!$D$26,0,IF(DAY($C6698)=1,IF(D6698-Calculator!$G$24&gt;0,Calculator!$G$24,D6698),0))</f>
        <v>0</v>
      </c>
      <c r="F6698" s="29">
        <f ca="1">IF(E6698&gt;0,D6698*Calculator!$G$22/12,0)</f>
        <v>0</v>
      </c>
      <c r="G6698" s="29">
        <f ca="1">IF(E6698&gt;0,(IFERROR(-PMT(Calculator!$G$22/12,Calculator!$G$23*12,Calculator!$G$20),0))-F6698,0)</f>
        <v>0</v>
      </c>
      <c r="H6698" s="29">
        <f t="shared" ca="1" si="420"/>
        <v>0</v>
      </c>
      <c r="I6698" s="29">
        <f t="shared" ca="1" si="418"/>
        <v>0</v>
      </c>
      <c r="J6698" s="30">
        <f>Calculator!$G$40</f>
        <v>6.5000000000000002E-2</v>
      </c>
      <c r="K6698" s="29">
        <f ca="1">IF(C6698&gt;=Calculator!$G$27,IF(DAY($C6698)=1,Calculator!$G$34/2,IF(DAY($C6698)=15,Calculator!$G$34/2,0)),0)</f>
        <v>0</v>
      </c>
      <c r="L6698" s="29">
        <f ca="1">IF(DAY($C6698)=28,IF(H6698=0,0,Calculator!$G$35),0)</f>
        <v>0</v>
      </c>
      <c r="M6698" s="29">
        <f ca="1">IF(I6698&gt;0,IF(DAY($C6698)=1,SUM(INDIRECT("I"&amp;(ROW(C6697)-DAY(C6697))):I6697),0),0)</f>
        <v>0</v>
      </c>
      <c r="N6698" s="29">
        <f ca="1">IF(C6698&lt;Calculator!$G$27,0,IF(C6698=Calculator!$G$27,Calculator!$G$39,IF(H6698-K6698&lt;=0,IF(D6698&gt;Calculator!$G$39,IF(H6698-K6698+E6698+L6698+M6698+Calculator!$G$39&gt;Calculator!$G$39,Calculator!$G$39-(H6698+E6698+L6698+M6698-K6698),Calculator!$G$39),D6698),0)))</f>
        <v>0</v>
      </c>
    </row>
    <row r="6699" spans="1:14" ht="15.75" thickBot="1">
      <c r="A6699" s="33" t="str">
        <f ca="1">IF(C6699=Calculator!$H$27,"F",IF(Daily!D6699+Daily!H6699=0,IF(D6698+H6698&gt;0,"L",""),""))</f>
        <v/>
      </c>
      <c r="B6699" s="34">
        <v>6698</v>
      </c>
      <c r="C6699" s="19">
        <f t="shared" ca="1" si="417"/>
        <v>52628</v>
      </c>
      <c r="D6699" s="29">
        <f t="shared" ca="1" si="419"/>
        <v>0</v>
      </c>
      <c r="E6699" s="29">
        <f ca="1">IF(C6699&lt;Calculator!$D$26,0,IF(DAY($C6699)=1,IF(D6699-Calculator!$G$24&gt;0,Calculator!$G$24,D6699),0))</f>
        <v>0</v>
      </c>
      <c r="F6699" s="29">
        <f ca="1">IF(E6699&gt;0,D6699*Calculator!$G$22/12,0)</f>
        <v>0</v>
      </c>
      <c r="G6699" s="29">
        <f ca="1">IF(E6699&gt;0,(IFERROR(-PMT(Calculator!$G$22/12,Calculator!$G$23*12,Calculator!$G$20),0))-F6699,0)</f>
        <v>0</v>
      </c>
      <c r="H6699" s="29">
        <f t="shared" ca="1" si="420"/>
        <v>0</v>
      </c>
      <c r="I6699" s="29">
        <f t="shared" ca="1" si="418"/>
        <v>0</v>
      </c>
      <c r="J6699" s="30">
        <f>Calculator!$G$40</f>
        <v>6.5000000000000002E-2</v>
      </c>
      <c r="K6699" s="29">
        <f ca="1">IF(C6699&gt;=Calculator!$G$27,IF(DAY($C6699)=1,Calculator!$G$34/2,IF(DAY($C6699)=15,Calculator!$G$34/2,0)),0)</f>
        <v>4500</v>
      </c>
      <c r="L6699" s="29">
        <f ca="1">IF(DAY($C6699)=28,IF(H6699=0,0,Calculator!$G$35),0)</f>
        <v>0</v>
      </c>
      <c r="M6699" s="29">
        <f ca="1">IF(I6699&gt;0,IF(DAY($C6699)=1,SUM(INDIRECT("I"&amp;(ROW(C6698)-DAY(C6698))):I6698),0),0)</f>
        <v>0</v>
      </c>
      <c r="N6699" s="29">
        <f ca="1">IF(C6699&lt;Calculator!$G$27,0,IF(C6699=Calculator!$G$27,Calculator!$G$39,IF(H6699-K6699&lt;=0,IF(D6699&gt;Calculator!$G$39,IF(H6699-K6699+E6699+L6699+M6699+Calculator!$G$39&gt;Calculator!$G$39,Calculator!$G$39-(H6699+E6699+L6699+M6699-K6699),Calculator!$G$39),D6699),0)))</f>
        <v>0</v>
      </c>
    </row>
    <row r="6700" spans="1:14" ht="15.75" thickBot="1">
      <c r="A6700" s="33" t="str">
        <f ca="1">IF(C6700=Calculator!$H$27,"F",IF(Daily!D6700+Daily!H6700=0,IF(D6699+H6699&gt;0,"L",""),""))</f>
        <v/>
      </c>
      <c r="B6700" s="34">
        <v>6699</v>
      </c>
      <c r="C6700" s="19">
        <f t="shared" ca="1" si="417"/>
        <v>52629</v>
      </c>
      <c r="D6700" s="29">
        <f t="shared" ca="1" si="419"/>
        <v>0</v>
      </c>
      <c r="E6700" s="29">
        <f ca="1">IF(C6700&lt;Calculator!$D$26,0,IF(DAY($C6700)=1,IF(D6700-Calculator!$G$24&gt;0,Calculator!$G$24,D6700),0))</f>
        <v>0</v>
      </c>
      <c r="F6700" s="29">
        <f ca="1">IF(E6700&gt;0,D6700*Calculator!$G$22/12,0)</f>
        <v>0</v>
      </c>
      <c r="G6700" s="29">
        <f ca="1">IF(E6700&gt;0,(IFERROR(-PMT(Calculator!$G$22/12,Calculator!$G$23*12,Calculator!$G$20),0))-F6700,0)</f>
        <v>0</v>
      </c>
      <c r="H6700" s="29">
        <f t="shared" ca="1" si="420"/>
        <v>0</v>
      </c>
      <c r="I6700" s="29">
        <f t="shared" ca="1" si="418"/>
        <v>0</v>
      </c>
      <c r="J6700" s="30">
        <f>Calculator!$G$40</f>
        <v>6.5000000000000002E-2</v>
      </c>
      <c r="K6700" s="29">
        <f ca="1">IF(C6700&gt;=Calculator!$G$27,IF(DAY($C6700)=1,Calculator!$G$34/2,IF(DAY($C6700)=15,Calculator!$G$34/2,0)),0)</f>
        <v>0</v>
      </c>
      <c r="L6700" s="29">
        <f ca="1">IF(DAY($C6700)=28,IF(H6700=0,0,Calculator!$G$35),0)</f>
        <v>0</v>
      </c>
      <c r="M6700" s="29">
        <f ca="1">IF(I6700&gt;0,IF(DAY($C6700)=1,SUM(INDIRECT("I"&amp;(ROW(C6699)-DAY(C6699))):I6699),0),0)</f>
        <v>0</v>
      </c>
      <c r="N6700" s="29">
        <f ca="1">IF(C6700&lt;Calculator!$G$27,0,IF(C6700=Calculator!$G$27,Calculator!$G$39,IF(H6700-K6700&lt;=0,IF(D6700&gt;Calculator!$G$39,IF(H6700-K6700+E6700+L6700+M6700+Calculator!$G$39&gt;Calculator!$G$39,Calculator!$G$39-(H6700+E6700+L6700+M6700-K6700),Calculator!$G$39),D6700),0)))</f>
        <v>0</v>
      </c>
    </row>
    <row r="6701" spans="1:14" ht="15.75" thickBot="1">
      <c r="A6701" s="33" t="str">
        <f ca="1">IF(C6701=Calculator!$H$27,"F",IF(Daily!D6701+Daily!H6701=0,IF(D6700+H6700&gt;0,"L",""),""))</f>
        <v/>
      </c>
      <c r="B6701" s="34">
        <v>6700</v>
      </c>
      <c r="C6701" s="19">
        <f t="shared" ca="1" si="417"/>
        <v>52630</v>
      </c>
      <c r="D6701" s="29">
        <f t="shared" ca="1" si="419"/>
        <v>0</v>
      </c>
      <c r="E6701" s="29">
        <f ca="1">IF(C6701&lt;Calculator!$D$26,0,IF(DAY($C6701)=1,IF(D6701-Calculator!$G$24&gt;0,Calculator!$G$24,D6701),0))</f>
        <v>0</v>
      </c>
      <c r="F6701" s="29">
        <f ca="1">IF(E6701&gt;0,D6701*Calculator!$G$22/12,0)</f>
        <v>0</v>
      </c>
      <c r="G6701" s="29">
        <f ca="1">IF(E6701&gt;0,(IFERROR(-PMT(Calculator!$G$22/12,Calculator!$G$23*12,Calculator!$G$20),0))-F6701,0)</f>
        <v>0</v>
      </c>
      <c r="H6701" s="29">
        <f t="shared" ca="1" si="420"/>
        <v>0</v>
      </c>
      <c r="I6701" s="29">
        <f t="shared" ca="1" si="418"/>
        <v>0</v>
      </c>
      <c r="J6701" s="30">
        <f>Calculator!$G$40</f>
        <v>6.5000000000000002E-2</v>
      </c>
      <c r="K6701" s="29">
        <f ca="1">IF(C6701&gt;=Calculator!$G$27,IF(DAY($C6701)=1,Calculator!$G$34/2,IF(DAY($C6701)=15,Calculator!$G$34/2,0)),0)</f>
        <v>0</v>
      </c>
      <c r="L6701" s="29">
        <f ca="1">IF(DAY($C6701)=28,IF(H6701=0,0,Calculator!$G$35),0)</f>
        <v>0</v>
      </c>
      <c r="M6701" s="29">
        <f ca="1">IF(I6701&gt;0,IF(DAY($C6701)=1,SUM(INDIRECT("I"&amp;(ROW(C6700)-DAY(C6700))):I6700),0),0)</f>
        <v>0</v>
      </c>
      <c r="N6701" s="29">
        <f ca="1">IF(C6701&lt;Calculator!$G$27,0,IF(C6701=Calculator!$G$27,Calculator!$G$39,IF(H6701-K6701&lt;=0,IF(D6701&gt;Calculator!$G$39,IF(H6701-K6701+E6701+L6701+M6701+Calculator!$G$39&gt;Calculator!$G$39,Calculator!$G$39-(H6701+E6701+L6701+M6701-K6701),Calculator!$G$39),D6701),0)))</f>
        <v>0</v>
      </c>
    </row>
    <row r="6702" spans="1:14" ht="15.75" thickBot="1">
      <c r="A6702" s="33" t="str">
        <f ca="1">IF(C6702=Calculator!$H$27,"F",IF(Daily!D6702+Daily!H6702=0,IF(D6701+H6701&gt;0,"L",""),""))</f>
        <v/>
      </c>
      <c r="B6702" s="34">
        <v>6701</v>
      </c>
      <c r="C6702" s="19">
        <f t="shared" ca="1" si="417"/>
        <v>52631</v>
      </c>
      <c r="D6702" s="29">
        <f t="shared" ca="1" si="419"/>
        <v>0</v>
      </c>
      <c r="E6702" s="29">
        <f ca="1">IF(C6702&lt;Calculator!$D$26,0,IF(DAY($C6702)=1,IF(D6702-Calculator!$G$24&gt;0,Calculator!$G$24,D6702),0))</f>
        <v>0</v>
      </c>
      <c r="F6702" s="29">
        <f ca="1">IF(E6702&gt;0,D6702*Calculator!$G$22/12,0)</f>
        <v>0</v>
      </c>
      <c r="G6702" s="29">
        <f ca="1">IF(E6702&gt;0,(IFERROR(-PMT(Calculator!$G$22/12,Calculator!$G$23*12,Calculator!$G$20),0))-F6702,0)</f>
        <v>0</v>
      </c>
      <c r="H6702" s="29">
        <f t="shared" ca="1" si="420"/>
        <v>0</v>
      </c>
      <c r="I6702" s="29">
        <f t="shared" ca="1" si="418"/>
        <v>0</v>
      </c>
      <c r="J6702" s="30">
        <f>Calculator!$G$40</f>
        <v>6.5000000000000002E-2</v>
      </c>
      <c r="K6702" s="29">
        <f ca="1">IF(C6702&gt;=Calculator!$G$27,IF(DAY($C6702)=1,Calculator!$G$34/2,IF(DAY($C6702)=15,Calculator!$G$34/2,0)),0)</f>
        <v>0</v>
      </c>
      <c r="L6702" s="29">
        <f ca="1">IF(DAY($C6702)=28,IF(H6702=0,0,Calculator!$G$35),0)</f>
        <v>0</v>
      </c>
      <c r="M6702" s="29">
        <f ca="1">IF(I6702&gt;0,IF(DAY($C6702)=1,SUM(INDIRECT("I"&amp;(ROW(C6701)-DAY(C6701))):I6701),0),0)</f>
        <v>0</v>
      </c>
      <c r="N6702" s="29">
        <f ca="1">IF(C6702&lt;Calculator!$G$27,0,IF(C6702=Calculator!$G$27,Calculator!$G$39,IF(H6702-K6702&lt;=0,IF(D6702&gt;Calculator!$G$39,IF(H6702-K6702+E6702+L6702+M6702+Calculator!$G$39&gt;Calculator!$G$39,Calculator!$G$39-(H6702+E6702+L6702+M6702-K6702),Calculator!$G$39),D6702),0)))</f>
        <v>0</v>
      </c>
    </row>
    <row r="6703" spans="1:14" ht="15.75" thickBot="1">
      <c r="A6703" s="33" t="str">
        <f ca="1">IF(C6703=Calculator!$H$27,"F",IF(Daily!D6703+Daily!H6703=0,IF(D6702+H6702&gt;0,"L",""),""))</f>
        <v/>
      </c>
      <c r="B6703" s="34">
        <v>6702</v>
      </c>
      <c r="C6703" s="19">
        <f t="shared" ca="1" si="417"/>
        <v>52632</v>
      </c>
      <c r="D6703" s="29">
        <f t="shared" ca="1" si="419"/>
        <v>0</v>
      </c>
      <c r="E6703" s="29">
        <f ca="1">IF(C6703&lt;Calculator!$D$26,0,IF(DAY($C6703)=1,IF(D6703-Calculator!$G$24&gt;0,Calculator!$G$24,D6703),0))</f>
        <v>0</v>
      </c>
      <c r="F6703" s="29">
        <f ca="1">IF(E6703&gt;0,D6703*Calculator!$G$22/12,0)</f>
        <v>0</v>
      </c>
      <c r="G6703" s="29">
        <f ca="1">IF(E6703&gt;0,(IFERROR(-PMT(Calculator!$G$22/12,Calculator!$G$23*12,Calculator!$G$20),0))-F6703,0)</f>
        <v>0</v>
      </c>
      <c r="H6703" s="29">
        <f t="shared" ca="1" si="420"/>
        <v>0</v>
      </c>
      <c r="I6703" s="29">
        <f t="shared" ca="1" si="418"/>
        <v>0</v>
      </c>
      <c r="J6703" s="30">
        <f>Calculator!$G$40</f>
        <v>6.5000000000000002E-2</v>
      </c>
      <c r="K6703" s="29">
        <f ca="1">IF(C6703&gt;=Calculator!$G$27,IF(DAY($C6703)=1,Calculator!$G$34/2,IF(DAY($C6703)=15,Calculator!$G$34/2,0)),0)</f>
        <v>0</v>
      </c>
      <c r="L6703" s="29">
        <f ca="1">IF(DAY($C6703)=28,IF(H6703=0,0,Calculator!$G$35),0)</f>
        <v>0</v>
      </c>
      <c r="M6703" s="29">
        <f ca="1">IF(I6703&gt;0,IF(DAY($C6703)=1,SUM(INDIRECT("I"&amp;(ROW(C6702)-DAY(C6702))):I6702),0),0)</f>
        <v>0</v>
      </c>
      <c r="N6703" s="29">
        <f ca="1">IF(C6703&lt;Calculator!$G$27,0,IF(C6703=Calculator!$G$27,Calculator!$G$39,IF(H6703-K6703&lt;=0,IF(D6703&gt;Calculator!$G$39,IF(H6703-K6703+E6703+L6703+M6703+Calculator!$G$39&gt;Calculator!$G$39,Calculator!$G$39-(H6703+E6703+L6703+M6703-K6703),Calculator!$G$39),D6703),0)))</f>
        <v>0</v>
      </c>
    </row>
    <row r="6704" spans="1:14" ht="15.75" thickBot="1">
      <c r="A6704" s="33" t="str">
        <f ca="1">IF(C6704=Calculator!$H$27,"F",IF(Daily!D6704+Daily!H6704=0,IF(D6703+H6703&gt;0,"L",""),""))</f>
        <v/>
      </c>
      <c r="B6704" s="34">
        <v>6703</v>
      </c>
      <c r="C6704" s="19">
        <f t="shared" ca="1" si="417"/>
        <v>52633</v>
      </c>
      <c r="D6704" s="29">
        <f t="shared" ca="1" si="419"/>
        <v>0</v>
      </c>
      <c r="E6704" s="29">
        <f ca="1">IF(C6704&lt;Calculator!$D$26,0,IF(DAY($C6704)=1,IF(D6704-Calculator!$G$24&gt;0,Calculator!$G$24,D6704),0))</f>
        <v>0</v>
      </c>
      <c r="F6704" s="29">
        <f ca="1">IF(E6704&gt;0,D6704*Calculator!$G$22/12,0)</f>
        <v>0</v>
      </c>
      <c r="G6704" s="29">
        <f ca="1">IF(E6704&gt;0,(IFERROR(-PMT(Calculator!$G$22/12,Calculator!$G$23*12,Calculator!$G$20),0))-F6704,0)</f>
        <v>0</v>
      </c>
      <c r="H6704" s="29">
        <f t="shared" ca="1" si="420"/>
        <v>0</v>
      </c>
      <c r="I6704" s="29">
        <f t="shared" ca="1" si="418"/>
        <v>0</v>
      </c>
      <c r="J6704" s="30">
        <f>Calculator!$G$40</f>
        <v>6.5000000000000002E-2</v>
      </c>
      <c r="K6704" s="29">
        <f ca="1">IF(C6704&gt;=Calculator!$G$27,IF(DAY($C6704)=1,Calculator!$G$34/2,IF(DAY($C6704)=15,Calculator!$G$34/2,0)),0)</f>
        <v>0</v>
      </c>
      <c r="L6704" s="29">
        <f ca="1">IF(DAY($C6704)=28,IF(H6704=0,0,Calculator!$G$35),0)</f>
        <v>0</v>
      </c>
      <c r="M6704" s="29">
        <f ca="1">IF(I6704&gt;0,IF(DAY($C6704)=1,SUM(INDIRECT("I"&amp;(ROW(C6703)-DAY(C6703))):I6703),0),0)</f>
        <v>0</v>
      </c>
      <c r="N6704" s="29">
        <f ca="1">IF(C6704&lt;Calculator!$G$27,0,IF(C6704=Calculator!$G$27,Calculator!$G$39,IF(H6704-K6704&lt;=0,IF(D6704&gt;Calculator!$G$39,IF(H6704-K6704+E6704+L6704+M6704+Calculator!$G$39&gt;Calculator!$G$39,Calculator!$G$39-(H6704+E6704+L6704+M6704-K6704),Calculator!$G$39),D6704),0)))</f>
        <v>0</v>
      </c>
    </row>
    <row r="6705" spans="1:14" ht="15.75" thickBot="1">
      <c r="A6705" s="33" t="str">
        <f ca="1">IF(C6705=Calculator!$H$27,"F",IF(Daily!D6705+Daily!H6705=0,IF(D6704+H6704&gt;0,"L",""),""))</f>
        <v/>
      </c>
      <c r="B6705" s="34">
        <v>6704</v>
      </c>
      <c r="C6705" s="19">
        <f t="shared" ca="1" si="417"/>
        <v>52634</v>
      </c>
      <c r="D6705" s="29">
        <f t="shared" ca="1" si="419"/>
        <v>0</v>
      </c>
      <c r="E6705" s="29">
        <f ca="1">IF(C6705&lt;Calculator!$D$26,0,IF(DAY($C6705)=1,IF(D6705-Calculator!$G$24&gt;0,Calculator!$G$24,D6705),0))</f>
        <v>0</v>
      </c>
      <c r="F6705" s="29">
        <f ca="1">IF(E6705&gt;0,D6705*Calculator!$G$22/12,0)</f>
        <v>0</v>
      </c>
      <c r="G6705" s="29">
        <f ca="1">IF(E6705&gt;0,(IFERROR(-PMT(Calculator!$G$22/12,Calculator!$G$23*12,Calculator!$G$20),0))-F6705,0)</f>
        <v>0</v>
      </c>
      <c r="H6705" s="29">
        <f t="shared" ca="1" si="420"/>
        <v>0</v>
      </c>
      <c r="I6705" s="29">
        <f t="shared" ca="1" si="418"/>
        <v>0</v>
      </c>
      <c r="J6705" s="30">
        <f>Calculator!$G$40</f>
        <v>6.5000000000000002E-2</v>
      </c>
      <c r="K6705" s="29">
        <f ca="1">IF(C6705&gt;=Calculator!$G$27,IF(DAY($C6705)=1,Calculator!$G$34/2,IF(DAY($C6705)=15,Calculator!$G$34/2,0)),0)</f>
        <v>0</v>
      </c>
      <c r="L6705" s="29">
        <f ca="1">IF(DAY($C6705)=28,IF(H6705=0,0,Calculator!$G$35),0)</f>
        <v>0</v>
      </c>
      <c r="M6705" s="29">
        <f ca="1">IF(I6705&gt;0,IF(DAY($C6705)=1,SUM(INDIRECT("I"&amp;(ROW(C6704)-DAY(C6704))):I6704),0),0)</f>
        <v>0</v>
      </c>
      <c r="N6705" s="29">
        <f ca="1">IF(C6705&lt;Calculator!$G$27,0,IF(C6705=Calculator!$G$27,Calculator!$G$39,IF(H6705-K6705&lt;=0,IF(D6705&gt;Calculator!$G$39,IF(H6705-K6705+E6705+L6705+M6705+Calculator!$G$39&gt;Calculator!$G$39,Calculator!$G$39-(H6705+E6705+L6705+M6705-K6705),Calculator!$G$39),D6705),0)))</f>
        <v>0</v>
      </c>
    </row>
    <row r="6706" spans="1:14" ht="15.75" thickBot="1">
      <c r="A6706" s="33" t="str">
        <f ca="1">IF(C6706=Calculator!$H$27,"F",IF(Daily!D6706+Daily!H6706=0,IF(D6705+H6705&gt;0,"L",""),""))</f>
        <v/>
      </c>
      <c r="B6706" s="34">
        <v>6705</v>
      </c>
      <c r="C6706" s="19">
        <f t="shared" ca="1" si="417"/>
        <v>52635</v>
      </c>
      <c r="D6706" s="29">
        <f t="shared" ca="1" si="419"/>
        <v>0</v>
      </c>
      <c r="E6706" s="29">
        <f ca="1">IF(C6706&lt;Calculator!$D$26,0,IF(DAY($C6706)=1,IF(D6706-Calculator!$G$24&gt;0,Calculator!$G$24,D6706),0))</f>
        <v>0</v>
      </c>
      <c r="F6706" s="29">
        <f ca="1">IF(E6706&gt;0,D6706*Calculator!$G$22/12,0)</f>
        <v>0</v>
      </c>
      <c r="G6706" s="29">
        <f ca="1">IF(E6706&gt;0,(IFERROR(-PMT(Calculator!$G$22/12,Calculator!$G$23*12,Calculator!$G$20),0))-F6706,0)</f>
        <v>0</v>
      </c>
      <c r="H6706" s="29">
        <f t="shared" ca="1" si="420"/>
        <v>0</v>
      </c>
      <c r="I6706" s="29">
        <f t="shared" ca="1" si="418"/>
        <v>0</v>
      </c>
      <c r="J6706" s="30">
        <f>Calculator!$G$40</f>
        <v>6.5000000000000002E-2</v>
      </c>
      <c r="K6706" s="29">
        <f ca="1">IF(C6706&gt;=Calculator!$G$27,IF(DAY($C6706)=1,Calculator!$G$34/2,IF(DAY($C6706)=15,Calculator!$G$34/2,0)),0)</f>
        <v>0</v>
      </c>
      <c r="L6706" s="29">
        <f ca="1">IF(DAY($C6706)=28,IF(H6706=0,0,Calculator!$G$35),0)</f>
        <v>0</v>
      </c>
      <c r="M6706" s="29">
        <f ca="1">IF(I6706&gt;0,IF(DAY($C6706)=1,SUM(INDIRECT("I"&amp;(ROW(C6705)-DAY(C6705))):I6705),0),0)</f>
        <v>0</v>
      </c>
      <c r="N6706" s="29">
        <f ca="1">IF(C6706&lt;Calculator!$G$27,0,IF(C6706=Calculator!$G$27,Calculator!$G$39,IF(H6706-K6706&lt;=0,IF(D6706&gt;Calculator!$G$39,IF(H6706-K6706+E6706+L6706+M6706+Calculator!$G$39&gt;Calculator!$G$39,Calculator!$G$39-(H6706+E6706+L6706+M6706-K6706),Calculator!$G$39),D6706),0)))</f>
        <v>0</v>
      </c>
    </row>
    <row r="6707" spans="1:14" ht="15.75" thickBot="1">
      <c r="A6707" s="33" t="str">
        <f ca="1">IF(C6707=Calculator!$H$27,"F",IF(Daily!D6707+Daily!H6707=0,IF(D6706+H6706&gt;0,"L",""),""))</f>
        <v/>
      </c>
      <c r="B6707" s="34">
        <v>6706</v>
      </c>
      <c r="C6707" s="19">
        <f t="shared" ca="1" si="417"/>
        <v>52636</v>
      </c>
      <c r="D6707" s="29">
        <f t="shared" ca="1" si="419"/>
        <v>0</v>
      </c>
      <c r="E6707" s="29">
        <f ca="1">IF(C6707&lt;Calculator!$D$26,0,IF(DAY($C6707)=1,IF(D6707-Calculator!$G$24&gt;0,Calculator!$G$24,D6707),0))</f>
        <v>0</v>
      </c>
      <c r="F6707" s="29">
        <f ca="1">IF(E6707&gt;0,D6707*Calculator!$G$22/12,0)</f>
        <v>0</v>
      </c>
      <c r="G6707" s="29">
        <f ca="1">IF(E6707&gt;0,(IFERROR(-PMT(Calculator!$G$22/12,Calculator!$G$23*12,Calculator!$G$20),0))-F6707,0)</f>
        <v>0</v>
      </c>
      <c r="H6707" s="29">
        <f t="shared" ca="1" si="420"/>
        <v>0</v>
      </c>
      <c r="I6707" s="29">
        <f t="shared" ca="1" si="418"/>
        <v>0</v>
      </c>
      <c r="J6707" s="30">
        <f>Calculator!$G$40</f>
        <v>6.5000000000000002E-2</v>
      </c>
      <c r="K6707" s="29">
        <f ca="1">IF(C6707&gt;=Calculator!$G$27,IF(DAY($C6707)=1,Calculator!$G$34/2,IF(DAY($C6707)=15,Calculator!$G$34/2,0)),0)</f>
        <v>0</v>
      </c>
      <c r="L6707" s="29">
        <f ca="1">IF(DAY($C6707)=28,IF(H6707=0,0,Calculator!$G$35),0)</f>
        <v>0</v>
      </c>
      <c r="M6707" s="29">
        <f ca="1">IF(I6707&gt;0,IF(DAY($C6707)=1,SUM(INDIRECT("I"&amp;(ROW(C6706)-DAY(C6706))):I6706),0),0)</f>
        <v>0</v>
      </c>
      <c r="N6707" s="29">
        <f ca="1">IF(C6707&lt;Calculator!$G$27,0,IF(C6707=Calculator!$G$27,Calculator!$G$39,IF(H6707-K6707&lt;=0,IF(D6707&gt;Calculator!$G$39,IF(H6707-K6707+E6707+L6707+M6707+Calculator!$G$39&gt;Calculator!$G$39,Calculator!$G$39-(H6707+E6707+L6707+M6707-K6707),Calculator!$G$39),D6707),0)))</f>
        <v>0</v>
      </c>
    </row>
    <row r="6708" spans="1:14" ht="15.75" thickBot="1">
      <c r="A6708" s="33" t="str">
        <f ca="1">IF(C6708=Calculator!$H$27,"F",IF(Daily!D6708+Daily!H6708=0,IF(D6707+H6707&gt;0,"L",""),""))</f>
        <v/>
      </c>
      <c r="B6708" s="34">
        <v>6707</v>
      </c>
      <c r="C6708" s="19">
        <f t="shared" ca="1" si="417"/>
        <v>52637</v>
      </c>
      <c r="D6708" s="29">
        <f t="shared" ca="1" si="419"/>
        <v>0</v>
      </c>
      <c r="E6708" s="29">
        <f ca="1">IF(C6708&lt;Calculator!$D$26,0,IF(DAY($C6708)=1,IF(D6708-Calculator!$G$24&gt;0,Calculator!$G$24,D6708),0))</f>
        <v>0</v>
      </c>
      <c r="F6708" s="29">
        <f ca="1">IF(E6708&gt;0,D6708*Calculator!$G$22/12,0)</f>
        <v>0</v>
      </c>
      <c r="G6708" s="29">
        <f ca="1">IF(E6708&gt;0,(IFERROR(-PMT(Calculator!$G$22/12,Calculator!$G$23*12,Calculator!$G$20),0))-F6708,0)</f>
        <v>0</v>
      </c>
      <c r="H6708" s="29">
        <f t="shared" ca="1" si="420"/>
        <v>0</v>
      </c>
      <c r="I6708" s="29">
        <f t="shared" ca="1" si="418"/>
        <v>0</v>
      </c>
      <c r="J6708" s="30">
        <f>Calculator!$G$40</f>
        <v>6.5000000000000002E-2</v>
      </c>
      <c r="K6708" s="29">
        <f ca="1">IF(C6708&gt;=Calculator!$G$27,IF(DAY($C6708)=1,Calculator!$G$34/2,IF(DAY($C6708)=15,Calculator!$G$34/2,0)),0)</f>
        <v>0</v>
      </c>
      <c r="L6708" s="29">
        <f ca="1">IF(DAY($C6708)=28,IF(H6708=0,0,Calculator!$G$35),0)</f>
        <v>0</v>
      </c>
      <c r="M6708" s="29">
        <f ca="1">IF(I6708&gt;0,IF(DAY($C6708)=1,SUM(INDIRECT("I"&amp;(ROW(C6707)-DAY(C6707))):I6707),0),0)</f>
        <v>0</v>
      </c>
      <c r="N6708" s="29">
        <f ca="1">IF(C6708&lt;Calculator!$G$27,0,IF(C6708=Calculator!$G$27,Calculator!$G$39,IF(H6708-K6708&lt;=0,IF(D6708&gt;Calculator!$G$39,IF(H6708-K6708+E6708+L6708+M6708+Calculator!$G$39&gt;Calculator!$G$39,Calculator!$G$39-(H6708+E6708+L6708+M6708-K6708),Calculator!$G$39),D6708),0)))</f>
        <v>0</v>
      </c>
    </row>
    <row r="6709" spans="1:14" ht="15.75" thickBot="1">
      <c r="A6709" s="33" t="str">
        <f ca="1">IF(C6709=Calculator!$H$27,"F",IF(Daily!D6709+Daily!H6709=0,IF(D6708+H6708&gt;0,"L",""),""))</f>
        <v/>
      </c>
      <c r="B6709" s="34">
        <v>6708</v>
      </c>
      <c r="C6709" s="19">
        <f t="shared" ca="1" si="417"/>
        <v>52638</v>
      </c>
      <c r="D6709" s="29">
        <f t="shared" ca="1" si="419"/>
        <v>0</v>
      </c>
      <c r="E6709" s="29">
        <f ca="1">IF(C6709&lt;Calculator!$D$26,0,IF(DAY($C6709)=1,IF(D6709-Calculator!$G$24&gt;0,Calculator!$G$24,D6709),0))</f>
        <v>0</v>
      </c>
      <c r="F6709" s="29">
        <f ca="1">IF(E6709&gt;0,D6709*Calculator!$G$22/12,0)</f>
        <v>0</v>
      </c>
      <c r="G6709" s="29">
        <f ca="1">IF(E6709&gt;0,(IFERROR(-PMT(Calculator!$G$22/12,Calculator!$G$23*12,Calculator!$G$20),0))-F6709,0)</f>
        <v>0</v>
      </c>
      <c r="H6709" s="29">
        <f t="shared" ca="1" si="420"/>
        <v>0</v>
      </c>
      <c r="I6709" s="29">
        <f t="shared" ca="1" si="418"/>
        <v>0</v>
      </c>
      <c r="J6709" s="30">
        <f>Calculator!$G$40</f>
        <v>6.5000000000000002E-2</v>
      </c>
      <c r="K6709" s="29">
        <f ca="1">IF(C6709&gt;=Calculator!$G$27,IF(DAY($C6709)=1,Calculator!$G$34/2,IF(DAY($C6709)=15,Calculator!$G$34/2,0)),0)</f>
        <v>0</v>
      </c>
      <c r="L6709" s="29">
        <f ca="1">IF(DAY($C6709)=28,IF(H6709=0,0,Calculator!$G$35),0)</f>
        <v>0</v>
      </c>
      <c r="M6709" s="29">
        <f ca="1">IF(I6709&gt;0,IF(DAY($C6709)=1,SUM(INDIRECT("I"&amp;(ROW(C6708)-DAY(C6708))):I6708),0),0)</f>
        <v>0</v>
      </c>
      <c r="N6709" s="29">
        <f ca="1">IF(C6709&lt;Calculator!$G$27,0,IF(C6709=Calculator!$G$27,Calculator!$G$39,IF(H6709-K6709&lt;=0,IF(D6709&gt;Calculator!$G$39,IF(H6709-K6709+E6709+L6709+M6709+Calculator!$G$39&gt;Calculator!$G$39,Calculator!$G$39-(H6709+E6709+L6709+M6709-K6709),Calculator!$G$39),D6709),0)))</f>
        <v>0</v>
      </c>
    </row>
    <row r="6710" spans="1:14" ht="15.75" thickBot="1">
      <c r="A6710" s="33" t="str">
        <f ca="1">IF(C6710=Calculator!$H$27,"F",IF(Daily!D6710+Daily!H6710=0,IF(D6709+H6709&gt;0,"L",""),""))</f>
        <v/>
      </c>
      <c r="B6710" s="34">
        <v>6709</v>
      </c>
      <c r="C6710" s="19">
        <f t="shared" ca="1" si="417"/>
        <v>52639</v>
      </c>
      <c r="D6710" s="29">
        <f t="shared" ca="1" si="419"/>
        <v>0</v>
      </c>
      <c r="E6710" s="29">
        <f ca="1">IF(C6710&lt;Calculator!$D$26,0,IF(DAY($C6710)=1,IF(D6710-Calculator!$G$24&gt;0,Calculator!$G$24,D6710),0))</f>
        <v>0</v>
      </c>
      <c r="F6710" s="29">
        <f ca="1">IF(E6710&gt;0,D6710*Calculator!$G$22/12,0)</f>
        <v>0</v>
      </c>
      <c r="G6710" s="29">
        <f ca="1">IF(E6710&gt;0,(IFERROR(-PMT(Calculator!$G$22/12,Calculator!$G$23*12,Calculator!$G$20),0))-F6710,0)</f>
        <v>0</v>
      </c>
      <c r="H6710" s="29">
        <f t="shared" ca="1" si="420"/>
        <v>0</v>
      </c>
      <c r="I6710" s="29">
        <f t="shared" ca="1" si="418"/>
        <v>0</v>
      </c>
      <c r="J6710" s="30">
        <f>Calculator!$G$40</f>
        <v>6.5000000000000002E-2</v>
      </c>
      <c r="K6710" s="29">
        <f ca="1">IF(C6710&gt;=Calculator!$G$27,IF(DAY($C6710)=1,Calculator!$G$34/2,IF(DAY($C6710)=15,Calculator!$G$34/2,0)),0)</f>
        <v>0</v>
      </c>
      <c r="L6710" s="29">
        <f ca="1">IF(DAY($C6710)=28,IF(H6710=0,0,Calculator!$G$35),0)</f>
        <v>0</v>
      </c>
      <c r="M6710" s="29">
        <f ca="1">IF(I6710&gt;0,IF(DAY($C6710)=1,SUM(INDIRECT("I"&amp;(ROW(C6709)-DAY(C6709))):I6709),0),0)</f>
        <v>0</v>
      </c>
      <c r="N6710" s="29">
        <f ca="1">IF(C6710&lt;Calculator!$G$27,0,IF(C6710=Calculator!$G$27,Calculator!$G$39,IF(H6710-K6710&lt;=0,IF(D6710&gt;Calculator!$G$39,IF(H6710-K6710+E6710+L6710+M6710+Calculator!$G$39&gt;Calculator!$G$39,Calculator!$G$39-(H6710+E6710+L6710+M6710-K6710),Calculator!$G$39),D6710),0)))</f>
        <v>0</v>
      </c>
    </row>
    <row r="6711" spans="1:14" ht="15.75" thickBot="1">
      <c r="A6711" s="33" t="str">
        <f ca="1">IF(C6711=Calculator!$H$27,"F",IF(Daily!D6711+Daily!H6711=0,IF(D6710+H6710&gt;0,"L",""),""))</f>
        <v/>
      </c>
      <c r="B6711" s="34">
        <v>6710</v>
      </c>
      <c r="C6711" s="19">
        <f t="shared" ca="1" si="417"/>
        <v>52640</v>
      </c>
      <c r="D6711" s="29">
        <f t="shared" ca="1" si="419"/>
        <v>0</v>
      </c>
      <c r="E6711" s="29">
        <f ca="1">IF(C6711&lt;Calculator!$D$26,0,IF(DAY($C6711)=1,IF(D6711-Calculator!$G$24&gt;0,Calculator!$G$24,D6711),0))</f>
        <v>0</v>
      </c>
      <c r="F6711" s="29">
        <f ca="1">IF(E6711&gt;0,D6711*Calculator!$G$22/12,0)</f>
        <v>0</v>
      </c>
      <c r="G6711" s="29">
        <f ca="1">IF(E6711&gt;0,(IFERROR(-PMT(Calculator!$G$22/12,Calculator!$G$23*12,Calculator!$G$20),0))-F6711,0)</f>
        <v>0</v>
      </c>
      <c r="H6711" s="29">
        <f t="shared" ca="1" si="420"/>
        <v>0</v>
      </c>
      <c r="I6711" s="29">
        <f t="shared" ca="1" si="418"/>
        <v>0</v>
      </c>
      <c r="J6711" s="30">
        <f>Calculator!$G$40</f>
        <v>6.5000000000000002E-2</v>
      </c>
      <c r="K6711" s="29">
        <f ca="1">IF(C6711&gt;=Calculator!$G$27,IF(DAY($C6711)=1,Calculator!$G$34/2,IF(DAY($C6711)=15,Calculator!$G$34/2,0)),0)</f>
        <v>0</v>
      </c>
      <c r="L6711" s="29">
        <f ca="1">IF(DAY($C6711)=28,IF(H6711=0,0,Calculator!$G$35),0)</f>
        <v>0</v>
      </c>
      <c r="M6711" s="29">
        <f ca="1">IF(I6711&gt;0,IF(DAY($C6711)=1,SUM(INDIRECT("I"&amp;(ROW(C6710)-DAY(C6710))):I6710),0),0)</f>
        <v>0</v>
      </c>
      <c r="N6711" s="29">
        <f ca="1">IF(C6711&lt;Calculator!$G$27,0,IF(C6711=Calculator!$G$27,Calculator!$G$39,IF(H6711-K6711&lt;=0,IF(D6711&gt;Calculator!$G$39,IF(H6711-K6711+E6711+L6711+M6711+Calculator!$G$39&gt;Calculator!$G$39,Calculator!$G$39-(H6711+E6711+L6711+M6711-K6711),Calculator!$G$39),D6711),0)))</f>
        <v>0</v>
      </c>
    </row>
    <row r="6712" spans="1:14" ht="15.75" thickBot="1">
      <c r="A6712" s="33" t="str">
        <f ca="1">IF(C6712=Calculator!$H$27,"F",IF(Daily!D6712+Daily!H6712=0,IF(D6711+H6711&gt;0,"L",""),""))</f>
        <v/>
      </c>
      <c r="B6712" s="34">
        <v>6711</v>
      </c>
      <c r="C6712" s="19">
        <f t="shared" ca="1" si="417"/>
        <v>52641</v>
      </c>
      <c r="D6712" s="29">
        <f t="shared" ca="1" si="419"/>
        <v>0</v>
      </c>
      <c r="E6712" s="29">
        <f ca="1">IF(C6712&lt;Calculator!$D$26,0,IF(DAY($C6712)=1,IF(D6712-Calculator!$G$24&gt;0,Calculator!$G$24,D6712),0))</f>
        <v>0</v>
      </c>
      <c r="F6712" s="29">
        <f ca="1">IF(E6712&gt;0,D6712*Calculator!$G$22/12,0)</f>
        <v>0</v>
      </c>
      <c r="G6712" s="29">
        <f ca="1">IF(E6712&gt;0,(IFERROR(-PMT(Calculator!$G$22/12,Calculator!$G$23*12,Calculator!$G$20),0))-F6712,0)</f>
        <v>0</v>
      </c>
      <c r="H6712" s="29">
        <f t="shared" ca="1" si="420"/>
        <v>0</v>
      </c>
      <c r="I6712" s="29">
        <f t="shared" ca="1" si="418"/>
        <v>0</v>
      </c>
      <c r="J6712" s="30">
        <f>Calculator!$G$40</f>
        <v>6.5000000000000002E-2</v>
      </c>
      <c r="K6712" s="29">
        <f ca="1">IF(C6712&gt;=Calculator!$G$27,IF(DAY($C6712)=1,Calculator!$G$34/2,IF(DAY($C6712)=15,Calculator!$G$34/2,0)),0)</f>
        <v>0</v>
      </c>
      <c r="L6712" s="29">
        <f ca="1">IF(DAY($C6712)=28,IF(H6712=0,0,Calculator!$G$35),0)</f>
        <v>0</v>
      </c>
      <c r="M6712" s="29">
        <f ca="1">IF(I6712&gt;0,IF(DAY($C6712)=1,SUM(INDIRECT("I"&amp;(ROW(C6711)-DAY(C6711))):I6711),0),0)</f>
        <v>0</v>
      </c>
      <c r="N6712" s="29">
        <f ca="1">IF(C6712&lt;Calculator!$G$27,0,IF(C6712=Calculator!$G$27,Calculator!$G$39,IF(H6712-K6712&lt;=0,IF(D6712&gt;Calculator!$G$39,IF(H6712-K6712+E6712+L6712+M6712+Calculator!$G$39&gt;Calculator!$G$39,Calculator!$G$39-(H6712+E6712+L6712+M6712-K6712),Calculator!$G$39),D6712),0)))</f>
        <v>0</v>
      </c>
    </row>
    <row r="6713" spans="1:14" ht="15.75" thickBot="1">
      <c r="A6713" s="33" t="str">
        <f ca="1">IF(C6713=Calculator!$H$27,"F",IF(Daily!D6713+Daily!H6713=0,IF(D6712+H6712&gt;0,"L",""),""))</f>
        <v/>
      </c>
      <c r="B6713" s="34">
        <v>6712</v>
      </c>
      <c r="C6713" s="19">
        <f t="shared" ca="1" si="417"/>
        <v>52642</v>
      </c>
      <c r="D6713" s="29">
        <f t="shared" ca="1" si="419"/>
        <v>0</v>
      </c>
      <c r="E6713" s="29">
        <f ca="1">IF(C6713&lt;Calculator!$D$26,0,IF(DAY($C6713)=1,IF(D6713-Calculator!$G$24&gt;0,Calculator!$G$24,D6713),0))</f>
        <v>0</v>
      </c>
      <c r="F6713" s="29">
        <f ca="1">IF(E6713&gt;0,D6713*Calculator!$G$22/12,0)</f>
        <v>0</v>
      </c>
      <c r="G6713" s="29">
        <f ca="1">IF(E6713&gt;0,(IFERROR(-PMT(Calculator!$G$22/12,Calculator!$G$23*12,Calculator!$G$20),0))-F6713,0)</f>
        <v>0</v>
      </c>
      <c r="H6713" s="29">
        <f t="shared" ca="1" si="420"/>
        <v>0</v>
      </c>
      <c r="I6713" s="29">
        <f t="shared" ca="1" si="418"/>
        <v>0</v>
      </c>
      <c r="J6713" s="30">
        <f>Calculator!$G$40</f>
        <v>6.5000000000000002E-2</v>
      </c>
      <c r="K6713" s="29">
        <f ca="1">IF(C6713&gt;=Calculator!$G$27,IF(DAY($C6713)=1,Calculator!$G$34/2,IF(DAY($C6713)=15,Calculator!$G$34/2,0)),0)</f>
        <v>4500</v>
      </c>
      <c r="L6713" s="29">
        <f ca="1">IF(DAY($C6713)=28,IF(H6713=0,0,Calculator!$G$35),0)</f>
        <v>0</v>
      </c>
      <c r="M6713" s="29">
        <f ca="1">IF(I6713&gt;0,IF(DAY($C6713)=1,SUM(INDIRECT("I"&amp;(ROW(C6712)-DAY(C6712))):I6712),0),0)</f>
        <v>0</v>
      </c>
      <c r="N6713" s="29">
        <f ca="1">IF(C6713&lt;Calculator!$G$27,0,IF(C6713=Calculator!$G$27,Calculator!$G$39,IF(H6713-K6713&lt;=0,IF(D6713&gt;Calculator!$G$39,IF(H6713-K6713+E6713+L6713+M6713+Calculator!$G$39&gt;Calculator!$G$39,Calculator!$G$39-(H6713+E6713+L6713+M6713-K6713),Calculator!$G$39),D6713),0)))</f>
        <v>0</v>
      </c>
    </row>
    <row r="6714" spans="1:14" ht="15.75" thickBot="1">
      <c r="A6714" s="33" t="str">
        <f ca="1">IF(C6714=Calculator!$H$27,"F",IF(Daily!D6714+Daily!H6714=0,IF(D6713+H6713&gt;0,"L",""),""))</f>
        <v/>
      </c>
      <c r="B6714" s="34">
        <v>6713</v>
      </c>
      <c r="C6714" s="19">
        <f t="shared" ca="1" si="417"/>
        <v>52643</v>
      </c>
      <c r="D6714" s="29">
        <f t="shared" ca="1" si="419"/>
        <v>0</v>
      </c>
      <c r="E6714" s="29">
        <f ca="1">IF(C6714&lt;Calculator!$D$26,0,IF(DAY($C6714)=1,IF(D6714-Calculator!$G$24&gt;0,Calculator!$G$24,D6714),0))</f>
        <v>0</v>
      </c>
      <c r="F6714" s="29">
        <f ca="1">IF(E6714&gt;0,D6714*Calculator!$G$22/12,0)</f>
        <v>0</v>
      </c>
      <c r="G6714" s="29">
        <f ca="1">IF(E6714&gt;0,(IFERROR(-PMT(Calculator!$G$22/12,Calculator!$G$23*12,Calculator!$G$20),0))-F6714,0)</f>
        <v>0</v>
      </c>
      <c r="H6714" s="29">
        <f t="shared" ca="1" si="420"/>
        <v>0</v>
      </c>
      <c r="I6714" s="29">
        <f t="shared" ca="1" si="418"/>
        <v>0</v>
      </c>
      <c r="J6714" s="30">
        <f>Calculator!$G$40</f>
        <v>6.5000000000000002E-2</v>
      </c>
      <c r="K6714" s="29">
        <f ca="1">IF(C6714&gt;=Calculator!$G$27,IF(DAY($C6714)=1,Calculator!$G$34/2,IF(DAY($C6714)=15,Calculator!$G$34/2,0)),0)</f>
        <v>0</v>
      </c>
      <c r="L6714" s="29">
        <f ca="1">IF(DAY($C6714)=28,IF(H6714=0,0,Calculator!$G$35),0)</f>
        <v>0</v>
      </c>
      <c r="M6714" s="29">
        <f ca="1">IF(I6714&gt;0,IF(DAY($C6714)=1,SUM(INDIRECT("I"&amp;(ROW(C6713)-DAY(C6713))):I6713),0),0)</f>
        <v>0</v>
      </c>
      <c r="N6714" s="29">
        <f ca="1">IF(C6714&lt;Calculator!$G$27,0,IF(C6714=Calculator!$G$27,Calculator!$G$39,IF(H6714-K6714&lt;=0,IF(D6714&gt;Calculator!$G$39,IF(H6714-K6714+E6714+L6714+M6714+Calculator!$G$39&gt;Calculator!$G$39,Calculator!$G$39-(H6714+E6714+L6714+M6714-K6714),Calculator!$G$39),D6714),0)))</f>
        <v>0</v>
      </c>
    </row>
    <row r="6715" spans="1:14" ht="15.75" thickBot="1">
      <c r="A6715" s="33" t="str">
        <f ca="1">IF(C6715=Calculator!$H$27,"F",IF(Daily!D6715+Daily!H6715=0,IF(D6714+H6714&gt;0,"L",""),""))</f>
        <v/>
      </c>
      <c r="B6715" s="34">
        <v>6714</v>
      </c>
      <c r="C6715" s="19">
        <f t="shared" ca="1" si="417"/>
        <v>52644</v>
      </c>
      <c r="D6715" s="29">
        <f t="shared" ca="1" si="419"/>
        <v>0</v>
      </c>
      <c r="E6715" s="29">
        <f ca="1">IF(C6715&lt;Calculator!$D$26,0,IF(DAY($C6715)=1,IF(D6715-Calculator!$G$24&gt;0,Calculator!$G$24,D6715),0))</f>
        <v>0</v>
      </c>
      <c r="F6715" s="29">
        <f ca="1">IF(E6715&gt;0,D6715*Calculator!$G$22/12,0)</f>
        <v>0</v>
      </c>
      <c r="G6715" s="29">
        <f ca="1">IF(E6715&gt;0,(IFERROR(-PMT(Calculator!$G$22/12,Calculator!$G$23*12,Calculator!$G$20),0))-F6715,0)</f>
        <v>0</v>
      </c>
      <c r="H6715" s="29">
        <f t="shared" ca="1" si="420"/>
        <v>0</v>
      </c>
      <c r="I6715" s="29">
        <f t="shared" ca="1" si="418"/>
        <v>0</v>
      </c>
      <c r="J6715" s="30">
        <f>Calculator!$G$40</f>
        <v>6.5000000000000002E-2</v>
      </c>
      <c r="K6715" s="29">
        <f ca="1">IF(C6715&gt;=Calculator!$G$27,IF(DAY($C6715)=1,Calculator!$G$34/2,IF(DAY($C6715)=15,Calculator!$G$34/2,0)),0)</f>
        <v>0</v>
      </c>
      <c r="L6715" s="29">
        <f ca="1">IF(DAY($C6715)=28,IF(H6715=0,0,Calculator!$G$35),0)</f>
        <v>0</v>
      </c>
      <c r="M6715" s="29">
        <f ca="1">IF(I6715&gt;0,IF(DAY($C6715)=1,SUM(INDIRECT("I"&amp;(ROW(C6714)-DAY(C6714))):I6714),0),0)</f>
        <v>0</v>
      </c>
      <c r="N6715" s="29">
        <f ca="1">IF(C6715&lt;Calculator!$G$27,0,IF(C6715=Calculator!$G$27,Calculator!$G$39,IF(H6715-K6715&lt;=0,IF(D6715&gt;Calculator!$G$39,IF(H6715-K6715+E6715+L6715+M6715+Calculator!$G$39&gt;Calculator!$G$39,Calculator!$G$39-(H6715+E6715+L6715+M6715-K6715),Calculator!$G$39),D6715),0)))</f>
        <v>0</v>
      </c>
    </row>
    <row r="6716" spans="1:14" ht="15.75" thickBot="1">
      <c r="A6716" s="33" t="str">
        <f ca="1">IF(C6716=Calculator!$H$27,"F",IF(Daily!D6716+Daily!H6716=0,IF(D6715+H6715&gt;0,"L",""),""))</f>
        <v/>
      </c>
      <c r="B6716" s="34">
        <v>6715</v>
      </c>
      <c r="C6716" s="19">
        <f t="shared" ca="1" si="417"/>
        <v>52645</v>
      </c>
      <c r="D6716" s="29">
        <f t="shared" ca="1" si="419"/>
        <v>0</v>
      </c>
      <c r="E6716" s="29">
        <f ca="1">IF(C6716&lt;Calculator!$D$26,0,IF(DAY($C6716)=1,IF(D6716-Calculator!$G$24&gt;0,Calculator!$G$24,D6716),0))</f>
        <v>0</v>
      </c>
      <c r="F6716" s="29">
        <f ca="1">IF(E6716&gt;0,D6716*Calculator!$G$22/12,0)</f>
        <v>0</v>
      </c>
      <c r="G6716" s="29">
        <f ca="1">IF(E6716&gt;0,(IFERROR(-PMT(Calculator!$G$22/12,Calculator!$G$23*12,Calculator!$G$20),0))-F6716,0)</f>
        <v>0</v>
      </c>
      <c r="H6716" s="29">
        <f t="shared" ca="1" si="420"/>
        <v>0</v>
      </c>
      <c r="I6716" s="29">
        <f t="shared" ca="1" si="418"/>
        <v>0</v>
      </c>
      <c r="J6716" s="30">
        <f>Calculator!$G$40</f>
        <v>6.5000000000000002E-2</v>
      </c>
      <c r="K6716" s="29">
        <f ca="1">IF(C6716&gt;=Calculator!$G$27,IF(DAY($C6716)=1,Calculator!$G$34/2,IF(DAY($C6716)=15,Calculator!$G$34/2,0)),0)</f>
        <v>0</v>
      </c>
      <c r="L6716" s="29">
        <f ca="1">IF(DAY($C6716)=28,IF(H6716=0,0,Calculator!$G$35),0)</f>
        <v>0</v>
      </c>
      <c r="M6716" s="29">
        <f ca="1">IF(I6716&gt;0,IF(DAY($C6716)=1,SUM(INDIRECT("I"&amp;(ROW(C6715)-DAY(C6715))):I6715),0),0)</f>
        <v>0</v>
      </c>
      <c r="N6716" s="29">
        <f ca="1">IF(C6716&lt;Calculator!$G$27,0,IF(C6716=Calculator!$G$27,Calculator!$G$39,IF(H6716-K6716&lt;=0,IF(D6716&gt;Calculator!$G$39,IF(H6716-K6716+E6716+L6716+M6716+Calculator!$G$39&gt;Calculator!$G$39,Calculator!$G$39-(H6716+E6716+L6716+M6716-K6716),Calculator!$G$39),D6716),0)))</f>
        <v>0</v>
      </c>
    </row>
    <row r="6717" spans="1:14" ht="15.75" thickBot="1">
      <c r="A6717" s="33" t="str">
        <f ca="1">IF(C6717=Calculator!$H$27,"F",IF(Daily!D6717+Daily!H6717=0,IF(D6716+H6716&gt;0,"L",""),""))</f>
        <v/>
      </c>
      <c r="B6717" s="34">
        <v>6716</v>
      </c>
      <c r="C6717" s="19">
        <f t="shared" ca="1" si="417"/>
        <v>52646</v>
      </c>
      <c r="D6717" s="29">
        <f t="shared" ca="1" si="419"/>
        <v>0</v>
      </c>
      <c r="E6717" s="29">
        <f ca="1">IF(C6717&lt;Calculator!$D$26,0,IF(DAY($C6717)=1,IF(D6717-Calculator!$G$24&gt;0,Calculator!$G$24,D6717),0))</f>
        <v>0</v>
      </c>
      <c r="F6717" s="29">
        <f ca="1">IF(E6717&gt;0,D6717*Calculator!$G$22/12,0)</f>
        <v>0</v>
      </c>
      <c r="G6717" s="29">
        <f ca="1">IF(E6717&gt;0,(IFERROR(-PMT(Calculator!$G$22/12,Calculator!$G$23*12,Calculator!$G$20),0))-F6717,0)</f>
        <v>0</v>
      </c>
      <c r="H6717" s="29">
        <f t="shared" ca="1" si="420"/>
        <v>0</v>
      </c>
      <c r="I6717" s="29">
        <f t="shared" ca="1" si="418"/>
        <v>0</v>
      </c>
      <c r="J6717" s="30">
        <f>Calculator!$G$40</f>
        <v>6.5000000000000002E-2</v>
      </c>
      <c r="K6717" s="29">
        <f ca="1">IF(C6717&gt;=Calculator!$G$27,IF(DAY($C6717)=1,Calculator!$G$34/2,IF(DAY($C6717)=15,Calculator!$G$34/2,0)),0)</f>
        <v>0</v>
      </c>
      <c r="L6717" s="29">
        <f ca="1">IF(DAY($C6717)=28,IF(H6717=0,0,Calculator!$G$35),0)</f>
        <v>0</v>
      </c>
      <c r="M6717" s="29">
        <f ca="1">IF(I6717&gt;0,IF(DAY($C6717)=1,SUM(INDIRECT("I"&amp;(ROW(C6716)-DAY(C6716))):I6716),0),0)</f>
        <v>0</v>
      </c>
      <c r="N6717" s="29">
        <f ca="1">IF(C6717&lt;Calculator!$G$27,0,IF(C6717=Calculator!$G$27,Calculator!$G$39,IF(H6717-K6717&lt;=0,IF(D6717&gt;Calculator!$G$39,IF(H6717-K6717+E6717+L6717+M6717+Calculator!$G$39&gt;Calculator!$G$39,Calculator!$G$39-(H6717+E6717+L6717+M6717-K6717),Calculator!$G$39),D6717),0)))</f>
        <v>0</v>
      </c>
    </row>
    <row r="6718" spans="1:14" ht="15.75" thickBot="1">
      <c r="A6718" s="33" t="str">
        <f ca="1">IF(C6718=Calculator!$H$27,"F",IF(Daily!D6718+Daily!H6718=0,IF(D6717+H6717&gt;0,"L",""),""))</f>
        <v/>
      </c>
      <c r="B6718" s="34">
        <v>6717</v>
      </c>
      <c r="C6718" s="19">
        <f t="shared" ca="1" si="417"/>
        <v>52647</v>
      </c>
      <c r="D6718" s="29">
        <f t="shared" ca="1" si="419"/>
        <v>0</v>
      </c>
      <c r="E6718" s="29">
        <f ca="1">IF(C6718&lt;Calculator!$D$26,0,IF(DAY($C6718)=1,IF(D6718-Calculator!$G$24&gt;0,Calculator!$G$24,D6718),0))</f>
        <v>0</v>
      </c>
      <c r="F6718" s="29">
        <f ca="1">IF(E6718&gt;0,D6718*Calculator!$G$22/12,0)</f>
        <v>0</v>
      </c>
      <c r="G6718" s="29">
        <f ca="1">IF(E6718&gt;0,(IFERROR(-PMT(Calculator!$G$22/12,Calculator!$G$23*12,Calculator!$G$20),0))-F6718,0)</f>
        <v>0</v>
      </c>
      <c r="H6718" s="29">
        <f t="shared" ca="1" si="420"/>
        <v>0</v>
      </c>
      <c r="I6718" s="29">
        <f t="shared" ca="1" si="418"/>
        <v>0</v>
      </c>
      <c r="J6718" s="30">
        <f>Calculator!$G$40</f>
        <v>6.5000000000000002E-2</v>
      </c>
      <c r="K6718" s="29">
        <f ca="1">IF(C6718&gt;=Calculator!$G$27,IF(DAY($C6718)=1,Calculator!$G$34/2,IF(DAY($C6718)=15,Calculator!$G$34/2,0)),0)</f>
        <v>0</v>
      </c>
      <c r="L6718" s="29">
        <f ca="1">IF(DAY($C6718)=28,IF(H6718=0,0,Calculator!$G$35),0)</f>
        <v>0</v>
      </c>
      <c r="M6718" s="29">
        <f ca="1">IF(I6718&gt;0,IF(DAY($C6718)=1,SUM(INDIRECT("I"&amp;(ROW(C6717)-DAY(C6717))):I6717),0),0)</f>
        <v>0</v>
      </c>
      <c r="N6718" s="29">
        <f ca="1">IF(C6718&lt;Calculator!$G$27,0,IF(C6718=Calculator!$G$27,Calculator!$G$39,IF(H6718-K6718&lt;=0,IF(D6718&gt;Calculator!$G$39,IF(H6718-K6718+E6718+L6718+M6718+Calculator!$G$39&gt;Calculator!$G$39,Calculator!$G$39-(H6718+E6718+L6718+M6718-K6718),Calculator!$G$39),D6718),0)))</f>
        <v>0</v>
      </c>
    </row>
    <row r="6719" spans="1:14" ht="15.75" thickBot="1">
      <c r="A6719" s="33" t="str">
        <f ca="1">IF(C6719=Calculator!$H$27,"F",IF(Daily!D6719+Daily!H6719=0,IF(D6718+H6718&gt;0,"L",""),""))</f>
        <v/>
      </c>
      <c r="B6719" s="34">
        <v>6718</v>
      </c>
      <c r="C6719" s="19">
        <f t="shared" ca="1" si="417"/>
        <v>52648</v>
      </c>
      <c r="D6719" s="29">
        <f t="shared" ca="1" si="419"/>
        <v>0</v>
      </c>
      <c r="E6719" s="29">
        <f ca="1">IF(C6719&lt;Calculator!$D$26,0,IF(DAY($C6719)=1,IF(D6719-Calculator!$G$24&gt;0,Calculator!$G$24,D6719),0))</f>
        <v>0</v>
      </c>
      <c r="F6719" s="29">
        <f ca="1">IF(E6719&gt;0,D6719*Calculator!$G$22/12,0)</f>
        <v>0</v>
      </c>
      <c r="G6719" s="29">
        <f ca="1">IF(E6719&gt;0,(IFERROR(-PMT(Calculator!$G$22/12,Calculator!$G$23*12,Calculator!$G$20),0))-F6719,0)</f>
        <v>0</v>
      </c>
      <c r="H6719" s="29">
        <f t="shared" ca="1" si="420"/>
        <v>0</v>
      </c>
      <c r="I6719" s="29">
        <f t="shared" ca="1" si="418"/>
        <v>0</v>
      </c>
      <c r="J6719" s="30">
        <f>Calculator!$G$40</f>
        <v>6.5000000000000002E-2</v>
      </c>
      <c r="K6719" s="29">
        <f ca="1">IF(C6719&gt;=Calculator!$G$27,IF(DAY($C6719)=1,Calculator!$G$34/2,IF(DAY($C6719)=15,Calculator!$G$34/2,0)),0)</f>
        <v>0</v>
      </c>
      <c r="L6719" s="29">
        <f ca="1">IF(DAY($C6719)=28,IF(H6719=0,0,Calculator!$G$35),0)</f>
        <v>0</v>
      </c>
      <c r="M6719" s="29">
        <f ca="1">IF(I6719&gt;0,IF(DAY($C6719)=1,SUM(INDIRECT("I"&amp;(ROW(C6718)-DAY(C6718))):I6718),0),0)</f>
        <v>0</v>
      </c>
      <c r="N6719" s="29">
        <f ca="1">IF(C6719&lt;Calculator!$G$27,0,IF(C6719=Calculator!$G$27,Calculator!$G$39,IF(H6719-K6719&lt;=0,IF(D6719&gt;Calculator!$G$39,IF(H6719-K6719+E6719+L6719+M6719+Calculator!$G$39&gt;Calculator!$G$39,Calculator!$G$39-(H6719+E6719+L6719+M6719-K6719),Calculator!$G$39),D6719),0)))</f>
        <v>0</v>
      </c>
    </row>
    <row r="6720" spans="1:14" ht="15.75" thickBot="1">
      <c r="A6720" s="33" t="str">
        <f ca="1">IF(C6720=Calculator!$H$27,"F",IF(Daily!D6720+Daily!H6720=0,IF(D6719+H6719&gt;0,"L",""),""))</f>
        <v/>
      </c>
      <c r="B6720" s="34">
        <v>6719</v>
      </c>
      <c r="C6720" s="19">
        <f t="shared" ca="1" si="417"/>
        <v>52649</v>
      </c>
      <c r="D6720" s="29">
        <f t="shared" ca="1" si="419"/>
        <v>0</v>
      </c>
      <c r="E6720" s="29">
        <f ca="1">IF(C6720&lt;Calculator!$D$26,0,IF(DAY($C6720)=1,IF(D6720-Calculator!$G$24&gt;0,Calculator!$G$24,D6720),0))</f>
        <v>0</v>
      </c>
      <c r="F6720" s="29">
        <f ca="1">IF(E6720&gt;0,D6720*Calculator!$G$22/12,0)</f>
        <v>0</v>
      </c>
      <c r="G6720" s="29">
        <f ca="1">IF(E6720&gt;0,(IFERROR(-PMT(Calculator!$G$22/12,Calculator!$G$23*12,Calculator!$G$20),0))-F6720,0)</f>
        <v>0</v>
      </c>
      <c r="H6720" s="29">
        <f t="shared" ca="1" si="420"/>
        <v>0</v>
      </c>
      <c r="I6720" s="29">
        <f t="shared" ca="1" si="418"/>
        <v>0</v>
      </c>
      <c r="J6720" s="30">
        <f>Calculator!$G$40</f>
        <v>6.5000000000000002E-2</v>
      </c>
      <c r="K6720" s="29">
        <f ca="1">IF(C6720&gt;=Calculator!$G$27,IF(DAY($C6720)=1,Calculator!$G$34/2,IF(DAY($C6720)=15,Calculator!$G$34/2,0)),0)</f>
        <v>0</v>
      </c>
      <c r="L6720" s="29">
        <f ca="1">IF(DAY($C6720)=28,IF(H6720=0,0,Calculator!$G$35),0)</f>
        <v>0</v>
      </c>
      <c r="M6720" s="29">
        <f ca="1">IF(I6720&gt;0,IF(DAY($C6720)=1,SUM(INDIRECT("I"&amp;(ROW(C6719)-DAY(C6719))):I6719),0),0)</f>
        <v>0</v>
      </c>
      <c r="N6720" s="29">
        <f ca="1">IF(C6720&lt;Calculator!$G$27,0,IF(C6720=Calculator!$G$27,Calculator!$G$39,IF(H6720-K6720&lt;=0,IF(D6720&gt;Calculator!$G$39,IF(H6720-K6720+E6720+L6720+M6720+Calculator!$G$39&gt;Calculator!$G$39,Calculator!$G$39-(H6720+E6720+L6720+M6720-K6720),Calculator!$G$39),D6720),0)))</f>
        <v>0</v>
      </c>
    </row>
    <row r="6721" spans="1:14" ht="15.75" thickBot="1">
      <c r="A6721" s="33" t="str">
        <f ca="1">IF(C6721=Calculator!$H$27,"F",IF(Daily!D6721+Daily!H6721=0,IF(D6720+H6720&gt;0,"L",""),""))</f>
        <v/>
      </c>
      <c r="B6721" s="34">
        <v>6720</v>
      </c>
      <c r="C6721" s="19">
        <f t="shared" ca="1" si="417"/>
        <v>52650</v>
      </c>
      <c r="D6721" s="29">
        <f t="shared" ca="1" si="419"/>
        <v>0</v>
      </c>
      <c r="E6721" s="29">
        <f ca="1">IF(C6721&lt;Calculator!$D$26,0,IF(DAY($C6721)=1,IF(D6721-Calculator!$G$24&gt;0,Calculator!$G$24,D6721),0))</f>
        <v>0</v>
      </c>
      <c r="F6721" s="29">
        <f ca="1">IF(E6721&gt;0,D6721*Calculator!$G$22/12,0)</f>
        <v>0</v>
      </c>
      <c r="G6721" s="29">
        <f ca="1">IF(E6721&gt;0,(IFERROR(-PMT(Calculator!$G$22/12,Calculator!$G$23*12,Calculator!$G$20),0))-F6721,0)</f>
        <v>0</v>
      </c>
      <c r="H6721" s="29">
        <f t="shared" ca="1" si="420"/>
        <v>0</v>
      </c>
      <c r="I6721" s="29">
        <f t="shared" ca="1" si="418"/>
        <v>0</v>
      </c>
      <c r="J6721" s="30">
        <f>Calculator!$G$40</f>
        <v>6.5000000000000002E-2</v>
      </c>
      <c r="K6721" s="29">
        <f ca="1">IF(C6721&gt;=Calculator!$G$27,IF(DAY($C6721)=1,Calculator!$G$34/2,IF(DAY($C6721)=15,Calculator!$G$34/2,0)),0)</f>
        <v>0</v>
      </c>
      <c r="L6721" s="29">
        <f ca="1">IF(DAY($C6721)=28,IF(H6721=0,0,Calculator!$G$35),0)</f>
        <v>0</v>
      </c>
      <c r="M6721" s="29">
        <f ca="1">IF(I6721&gt;0,IF(DAY($C6721)=1,SUM(INDIRECT("I"&amp;(ROW(C6720)-DAY(C6720))):I6720),0),0)</f>
        <v>0</v>
      </c>
      <c r="N6721" s="29">
        <f ca="1">IF(C6721&lt;Calculator!$G$27,0,IF(C6721=Calculator!$G$27,Calculator!$G$39,IF(H6721-K6721&lt;=0,IF(D6721&gt;Calculator!$G$39,IF(H6721-K6721+E6721+L6721+M6721+Calculator!$G$39&gt;Calculator!$G$39,Calculator!$G$39-(H6721+E6721+L6721+M6721-K6721),Calculator!$G$39),D6721),0)))</f>
        <v>0</v>
      </c>
    </row>
    <row r="6722" spans="1:14" ht="15.75" thickBot="1">
      <c r="A6722" s="33" t="str">
        <f ca="1">IF(C6722=Calculator!$H$27,"F",IF(Daily!D6722+Daily!H6722=0,IF(D6721+H6721&gt;0,"L",""),""))</f>
        <v/>
      </c>
      <c r="B6722" s="34">
        <v>6721</v>
      </c>
      <c r="C6722" s="19">
        <f t="shared" ca="1" si="417"/>
        <v>52651</v>
      </c>
      <c r="D6722" s="29">
        <f t="shared" ca="1" si="419"/>
        <v>0</v>
      </c>
      <c r="E6722" s="29">
        <f ca="1">IF(C6722&lt;Calculator!$D$26,0,IF(DAY($C6722)=1,IF(D6722-Calculator!$G$24&gt;0,Calculator!$G$24,D6722),0))</f>
        <v>0</v>
      </c>
      <c r="F6722" s="29">
        <f ca="1">IF(E6722&gt;0,D6722*Calculator!$G$22/12,0)</f>
        <v>0</v>
      </c>
      <c r="G6722" s="29">
        <f ca="1">IF(E6722&gt;0,(IFERROR(-PMT(Calculator!$G$22/12,Calculator!$G$23*12,Calculator!$G$20),0))-F6722,0)</f>
        <v>0</v>
      </c>
      <c r="H6722" s="29">
        <f t="shared" ca="1" si="420"/>
        <v>0</v>
      </c>
      <c r="I6722" s="29">
        <f t="shared" ca="1" si="418"/>
        <v>0</v>
      </c>
      <c r="J6722" s="30">
        <f>Calculator!$G$40</f>
        <v>6.5000000000000002E-2</v>
      </c>
      <c r="K6722" s="29">
        <f ca="1">IF(C6722&gt;=Calculator!$G$27,IF(DAY($C6722)=1,Calculator!$G$34/2,IF(DAY($C6722)=15,Calculator!$G$34/2,0)),0)</f>
        <v>0</v>
      </c>
      <c r="L6722" s="29">
        <f ca="1">IF(DAY($C6722)=28,IF(H6722=0,0,Calculator!$G$35),0)</f>
        <v>0</v>
      </c>
      <c r="M6722" s="29">
        <f ca="1">IF(I6722&gt;0,IF(DAY($C6722)=1,SUM(INDIRECT("I"&amp;(ROW(C6721)-DAY(C6721))):I6721),0),0)</f>
        <v>0</v>
      </c>
      <c r="N6722" s="29">
        <f ca="1">IF(C6722&lt;Calculator!$G$27,0,IF(C6722=Calculator!$G$27,Calculator!$G$39,IF(H6722-K6722&lt;=0,IF(D6722&gt;Calculator!$G$39,IF(H6722-K6722+E6722+L6722+M6722+Calculator!$G$39&gt;Calculator!$G$39,Calculator!$G$39-(H6722+E6722+L6722+M6722-K6722),Calculator!$G$39),D6722),0)))</f>
        <v>0</v>
      </c>
    </row>
    <row r="6723" spans="1:14" ht="15.75" thickBot="1">
      <c r="A6723" s="33" t="str">
        <f ca="1">IF(C6723=Calculator!$H$27,"F",IF(Daily!D6723+Daily!H6723=0,IF(D6722+H6722&gt;0,"L",""),""))</f>
        <v/>
      </c>
      <c r="B6723" s="34">
        <v>6722</v>
      </c>
      <c r="C6723" s="19">
        <f t="shared" ref="C6723:C6786" ca="1" si="421">C6722+1</f>
        <v>52652</v>
      </c>
      <c r="D6723" s="29">
        <f t="shared" ca="1" si="419"/>
        <v>0</v>
      </c>
      <c r="E6723" s="29">
        <f ca="1">IF(C6723&lt;Calculator!$D$26,0,IF(DAY($C6723)=1,IF(D6723-Calculator!$G$24&gt;0,Calculator!$G$24,D6723),0))</f>
        <v>0</v>
      </c>
      <c r="F6723" s="29">
        <f ca="1">IF(E6723&gt;0,D6723*Calculator!$G$22/12,0)</f>
        <v>0</v>
      </c>
      <c r="G6723" s="29">
        <f ca="1">IF(E6723&gt;0,(IFERROR(-PMT(Calculator!$G$22/12,Calculator!$G$23*12,Calculator!$G$20),0))-F6723,0)</f>
        <v>0</v>
      </c>
      <c r="H6723" s="29">
        <f t="shared" ca="1" si="420"/>
        <v>0</v>
      </c>
      <c r="I6723" s="29">
        <f t="shared" ref="I6723:I6786" ca="1" si="422">H6723*J6723/365</f>
        <v>0</v>
      </c>
      <c r="J6723" s="30">
        <f>Calculator!$G$40</f>
        <v>6.5000000000000002E-2</v>
      </c>
      <c r="K6723" s="29">
        <f ca="1">IF(C6723&gt;=Calculator!$G$27,IF(DAY($C6723)=1,Calculator!$G$34/2,IF(DAY($C6723)=15,Calculator!$G$34/2,0)),0)</f>
        <v>0</v>
      </c>
      <c r="L6723" s="29">
        <f ca="1">IF(DAY($C6723)=28,IF(H6723=0,0,Calculator!$G$35),0)</f>
        <v>0</v>
      </c>
      <c r="M6723" s="29">
        <f ca="1">IF(I6723&gt;0,IF(DAY($C6723)=1,SUM(INDIRECT("I"&amp;(ROW(C6722)-DAY(C6722))):I6722),0),0)</f>
        <v>0</v>
      </c>
      <c r="N6723" s="29">
        <f ca="1">IF(C6723&lt;Calculator!$G$27,0,IF(C6723=Calculator!$G$27,Calculator!$G$39,IF(H6723-K6723&lt;=0,IF(D6723&gt;Calculator!$G$39,IF(H6723-K6723+E6723+L6723+M6723+Calculator!$G$39&gt;Calculator!$G$39,Calculator!$G$39-(H6723+E6723+L6723+M6723-K6723),Calculator!$G$39),D6723),0)))</f>
        <v>0</v>
      </c>
    </row>
    <row r="6724" spans="1:14" ht="15.75" thickBot="1">
      <c r="A6724" s="33" t="str">
        <f ca="1">IF(C6724=Calculator!$H$27,"F",IF(Daily!D6724+Daily!H6724=0,IF(D6723+H6723&gt;0,"L",""),""))</f>
        <v/>
      </c>
      <c r="B6724" s="34">
        <v>6723</v>
      </c>
      <c r="C6724" s="19">
        <f t="shared" ca="1" si="421"/>
        <v>52653</v>
      </c>
      <c r="D6724" s="29">
        <f t="shared" ref="D6724:D6787" ca="1" si="423">IF(((D6723-G6723)-N6723)&lt;0,0,((D6723-G6723)-N6723))</f>
        <v>0</v>
      </c>
      <c r="E6724" s="29">
        <f ca="1">IF(C6724&lt;Calculator!$D$26,0,IF(DAY($C6724)=1,IF(D6724-Calculator!$G$24&gt;0,Calculator!$G$24,D6724),0))</f>
        <v>0</v>
      </c>
      <c r="F6724" s="29">
        <f ca="1">IF(E6724&gt;0,D6724*Calculator!$G$22/12,0)</f>
        <v>0</v>
      </c>
      <c r="G6724" s="29">
        <f ca="1">IF(E6724&gt;0,(IFERROR(-PMT(Calculator!$G$22/12,Calculator!$G$23*12,Calculator!$G$20),0))-F6724,0)</f>
        <v>0</v>
      </c>
      <c r="H6724" s="29">
        <f t="shared" ref="H6724:H6787" ca="1" si="424">IF((H6723-K6723+SUM(L6723:N6723)+E6723)&lt;0,0,(H6723-K6723+SUM(L6723:N6723)+E6723))</f>
        <v>0</v>
      </c>
      <c r="I6724" s="29">
        <f t="shared" ca="1" si="422"/>
        <v>0</v>
      </c>
      <c r="J6724" s="30">
        <f>Calculator!$G$40</f>
        <v>6.5000000000000002E-2</v>
      </c>
      <c r="K6724" s="29">
        <f ca="1">IF(C6724&gt;=Calculator!$G$27,IF(DAY($C6724)=1,Calculator!$G$34/2,IF(DAY($C6724)=15,Calculator!$G$34/2,0)),0)</f>
        <v>0</v>
      </c>
      <c r="L6724" s="29">
        <f ca="1">IF(DAY($C6724)=28,IF(H6724=0,0,Calculator!$G$35),0)</f>
        <v>0</v>
      </c>
      <c r="M6724" s="29">
        <f ca="1">IF(I6724&gt;0,IF(DAY($C6724)=1,SUM(INDIRECT("I"&amp;(ROW(C6723)-DAY(C6723))):I6723),0),0)</f>
        <v>0</v>
      </c>
      <c r="N6724" s="29">
        <f ca="1">IF(C6724&lt;Calculator!$G$27,0,IF(C6724=Calculator!$G$27,Calculator!$G$39,IF(H6724-K6724&lt;=0,IF(D6724&gt;Calculator!$G$39,IF(H6724-K6724+E6724+L6724+M6724+Calculator!$G$39&gt;Calculator!$G$39,Calculator!$G$39-(H6724+E6724+L6724+M6724-K6724),Calculator!$G$39),D6724),0)))</f>
        <v>0</v>
      </c>
    </row>
    <row r="6725" spans="1:14" ht="15.75" thickBot="1">
      <c r="A6725" s="33" t="str">
        <f ca="1">IF(C6725=Calculator!$H$27,"F",IF(Daily!D6725+Daily!H6725=0,IF(D6724+H6724&gt;0,"L",""),""))</f>
        <v/>
      </c>
      <c r="B6725" s="34">
        <v>6724</v>
      </c>
      <c r="C6725" s="19">
        <f t="shared" ca="1" si="421"/>
        <v>52654</v>
      </c>
      <c r="D6725" s="29">
        <f t="shared" ca="1" si="423"/>
        <v>0</v>
      </c>
      <c r="E6725" s="29">
        <f ca="1">IF(C6725&lt;Calculator!$D$26,0,IF(DAY($C6725)=1,IF(D6725-Calculator!$G$24&gt;0,Calculator!$G$24,D6725),0))</f>
        <v>0</v>
      </c>
      <c r="F6725" s="29">
        <f ca="1">IF(E6725&gt;0,D6725*Calculator!$G$22/12,0)</f>
        <v>0</v>
      </c>
      <c r="G6725" s="29">
        <f ca="1">IF(E6725&gt;0,(IFERROR(-PMT(Calculator!$G$22/12,Calculator!$G$23*12,Calculator!$G$20),0))-F6725,0)</f>
        <v>0</v>
      </c>
      <c r="H6725" s="29">
        <f t="shared" ca="1" si="424"/>
        <v>0</v>
      </c>
      <c r="I6725" s="29">
        <f t="shared" ca="1" si="422"/>
        <v>0</v>
      </c>
      <c r="J6725" s="30">
        <f>Calculator!$G$40</f>
        <v>6.5000000000000002E-2</v>
      </c>
      <c r="K6725" s="29">
        <f ca="1">IF(C6725&gt;=Calculator!$G$27,IF(DAY($C6725)=1,Calculator!$G$34/2,IF(DAY($C6725)=15,Calculator!$G$34/2,0)),0)</f>
        <v>0</v>
      </c>
      <c r="L6725" s="29">
        <f ca="1">IF(DAY($C6725)=28,IF(H6725=0,0,Calculator!$G$35),0)</f>
        <v>0</v>
      </c>
      <c r="M6725" s="29">
        <f ca="1">IF(I6725&gt;0,IF(DAY($C6725)=1,SUM(INDIRECT("I"&amp;(ROW(C6724)-DAY(C6724))):I6724),0),0)</f>
        <v>0</v>
      </c>
      <c r="N6725" s="29">
        <f ca="1">IF(C6725&lt;Calculator!$G$27,0,IF(C6725=Calculator!$G$27,Calculator!$G$39,IF(H6725-K6725&lt;=0,IF(D6725&gt;Calculator!$G$39,IF(H6725-K6725+E6725+L6725+M6725+Calculator!$G$39&gt;Calculator!$G$39,Calculator!$G$39-(H6725+E6725+L6725+M6725-K6725),Calculator!$G$39),D6725),0)))</f>
        <v>0</v>
      </c>
    </row>
    <row r="6726" spans="1:14" ht="15.75" thickBot="1">
      <c r="A6726" s="33" t="str">
        <f ca="1">IF(C6726=Calculator!$H$27,"F",IF(Daily!D6726+Daily!H6726=0,IF(D6725+H6725&gt;0,"L",""),""))</f>
        <v/>
      </c>
      <c r="B6726" s="34">
        <v>6725</v>
      </c>
      <c r="C6726" s="19">
        <f t="shared" ca="1" si="421"/>
        <v>52655</v>
      </c>
      <c r="D6726" s="29">
        <f t="shared" ca="1" si="423"/>
        <v>0</v>
      </c>
      <c r="E6726" s="29">
        <f ca="1">IF(C6726&lt;Calculator!$D$26,0,IF(DAY($C6726)=1,IF(D6726-Calculator!$G$24&gt;0,Calculator!$G$24,D6726),0))</f>
        <v>0</v>
      </c>
      <c r="F6726" s="29">
        <f ca="1">IF(E6726&gt;0,D6726*Calculator!$G$22/12,0)</f>
        <v>0</v>
      </c>
      <c r="G6726" s="29">
        <f ca="1">IF(E6726&gt;0,(IFERROR(-PMT(Calculator!$G$22/12,Calculator!$G$23*12,Calculator!$G$20),0))-F6726,0)</f>
        <v>0</v>
      </c>
      <c r="H6726" s="29">
        <f t="shared" ca="1" si="424"/>
        <v>0</v>
      </c>
      <c r="I6726" s="29">
        <f t="shared" ca="1" si="422"/>
        <v>0</v>
      </c>
      <c r="J6726" s="30">
        <f>Calculator!$G$40</f>
        <v>6.5000000000000002E-2</v>
      </c>
      <c r="K6726" s="29">
        <f ca="1">IF(C6726&gt;=Calculator!$G$27,IF(DAY($C6726)=1,Calculator!$G$34/2,IF(DAY($C6726)=15,Calculator!$G$34/2,0)),0)</f>
        <v>0</v>
      </c>
      <c r="L6726" s="29">
        <f ca="1">IF(DAY($C6726)=28,IF(H6726=0,0,Calculator!$G$35),0)</f>
        <v>0</v>
      </c>
      <c r="M6726" s="29">
        <f ca="1">IF(I6726&gt;0,IF(DAY($C6726)=1,SUM(INDIRECT("I"&amp;(ROW(C6725)-DAY(C6725))):I6725),0),0)</f>
        <v>0</v>
      </c>
      <c r="N6726" s="29">
        <f ca="1">IF(C6726&lt;Calculator!$G$27,0,IF(C6726=Calculator!$G$27,Calculator!$G$39,IF(H6726-K6726&lt;=0,IF(D6726&gt;Calculator!$G$39,IF(H6726-K6726+E6726+L6726+M6726+Calculator!$G$39&gt;Calculator!$G$39,Calculator!$G$39-(H6726+E6726+L6726+M6726-K6726),Calculator!$G$39),D6726),0)))</f>
        <v>0</v>
      </c>
    </row>
    <row r="6727" spans="1:14" ht="15.75" thickBot="1">
      <c r="A6727" s="33" t="str">
        <f ca="1">IF(C6727=Calculator!$H$27,"F",IF(Daily!D6727+Daily!H6727=0,IF(D6726+H6726&gt;0,"L",""),""))</f>
        <v/>
      </c>
      <c r="B6727" s="34">
        <v>6726</v>
      </c>
      <c r="C6727" s="19">
        <f t="shared" ca="1" si="421"/>
        <v>52656</v>
      </c>
      <c r="D6727" s="29">
        <f t="shared" ca="1" si="423"/>
        <v>0</v>
      </c>
      <c r="E6727" s="29">
        <f ca="1">IF(C6727&lt;Calculator!$D$26,0,IF(DAY($C6727)=1,IF(D6727-Calculator!$G$24&gt;0,Calculator!$G$24,D6727),0))</f>
        <v>0</v>
      </c>
      <c r="F6727" s="29">
        <f ca="1">IF(E6727&gt;0,D6727*Calculator!$G$22/12,0)</f>
        <v>0</v>
      </c>
      <c r="G6727" s="29">
        <f ca="1">IF(E6727&gt;0,(IFERROR(-PMT(Calculator!$G$22/12,Calculator!$G$23*12,Calculator!$G$20),0))-F6727,0)</f>
        <v>0</v>
      </c>
      <c r="H6727" s="29">
        <f t="shared" ca="1" si="424"/>
        <v>0</v>
      </c>
      <c r="I6727" s="29">
        <f t="shared" ca="1" si="422"/>
        <v>0</v>
      </c>
      <c r="J6727" s="30">
        <f>Calculator!$G$40</f>
        <v>6.5000000000000002E-2</v>
      </c>
      <c r="K6727" s="29">
        <f ca="1">IF(C6727&gt;=Calculator!$G$27,IF(DAY($C6727)=1,Calculator!$G$34/2,IF(DAY($C6727)=15,Calculator!$G$34/2,0)),0)</f>
        <v>0</v>
      </c>
      <c r="L6727" s="29">
        <f ca="1">IF(DAY($C6727)=28,IF(H6727=0,0,Calculator!$G$35),0)</f>
        <v>0</v>
      </c>
      <c r="M6727" s="29">
        <f ca="1">IF(I6727&gt;0,IF(DAY($C6727)=1,SUM(INDIRECT("I"&amp;(ROW(C6726)-DAY(C6726))):I6726),0),0)</f>
        <v>0</v>
      </c>
      <c r="N6727" s="29">
        <f ca="1">IF(C6727&lt;Calculator!$G$27,0,IF(C6727=Calculator!$G$27,Calculator!$G$39,IF(H6727-K6727&lt;=0,IF(D6727&gt;Calculator!$G$39,IF(H6727-K6727+E6727+L6727+M6727+Calculator!$G$39&gt;Calculator!$G$39,Calculator!$G$39-(H6727+E6727+L6727+M6727-K6727),Calculator!$G$39),D6727),0)))</f>
        <v>0</v>
      </c>
    </row>
    <row r="6728" spans="1:14" ht="15.75" thickBot="1">
      <c r="A6728" s="33" t="str">
        <f ca="1">IF(C6728=Calculator!$H$27,"F",IF(Daily!D6728+Daily!H6728=0,IF(D6727+H6727&gt;0,"L",""),""))</f>
        <v/>
      </c>
      <c r="B6728" s="34">
        <v>6727</v>
      </c>
      <c r="C6728" s="19">
        <f t="shared" ca="1" si="421"/>
        <v>52657</v>
      </c>
      <c r="D6728" s="29">
        <f t="shared" ca="1" si="423"/>
        <v>0</v>
      </c>
      <c r="E6728" s="29">
        <f ca="1">IF(C6728&lt;Calculator!$D$26,0,IF(DAY($C6728)=1,IF(D6728-Calculator!$G$24&gt;0,Calculator!$G$24,D6728),0))</f>
        <v>0</v>
      </c>
      <c r="F6728" s="29">
        <f ca="1">IF(E6728&gt;0,D6728*Calculator!$G$22/12,0)</f>
        <v>0</v>
      </c>
      <c r="G6728" s="29">
        <f ca="1">IF(E6728&gt;0,(IFERROR(-PMT(Calculator!$G$22/12,Calculator!$G$23*12,Calculator!$G$20),0))-F6728,0)</f>
        <v>0</v>
      </c>
      <c r="H6728" s="29">
        <f t="shared" ca="1" si="424"/>
        <v>0</v>
      </c>
      <c r="I6728" s="29">
        <f t="shared" ca="1" si="422"/>
        <v>0</v>
      </c>
      <c r="J6728" s="30">
        <f>Calculator!$G$40</f>
        <v>6.5000000000000002E-2</v>
      </c>
      <c r="K6728" s="29">
        <f ca="1">IF(C6728&gt;=Calculator!$G$27,IF(DAY($C6728)=1,Calculator!$G$34/2,IF(DAY($C6728)=15,Calculator!$G$34/2,0)),0)</f>
        <v>4500</v>
      </c>
      <c r="L6728" s="29">
        <f ca="1">IF(DAY($C6728)=28,IF(H6728=0,0,Calculator!$G$35),0)</f>
        <v>0</v>
      </c>
      <c r="M6728" s="29">
        <f ca="1">IF(I6728&gt;0,IF(DAY($C6728)=1,SUM(INDIRECT("I"&amp;(ROW(C6727)-DAY(C6727))):I6727),0),0)</f>
        <v>0</v>
      </c>
      <c r="N6728" s="29">
        <f ca="1">IF(C6728&lt;Calculator!$G$27,0,IF(C6728=Calculator!$G$27,Calculator!$G$39,IF(H6728-K6728&lt;=0,IF(D6728&gt;Calculator!$G$39,IF(H6728-K6728+E6728+L6728+M6728+Calculator!$G$39&gt;Calculator!$G$39,Calculator!$G$39-(H6728+E6728+L6728+M6728-K6728),Calculator!$G$39),D6728),0)))</f>
        <v>0</v>
      </c>
    </row>
    <row r="6729" spans="1:14" ht="15.75" thickBot="1">
      <c r="A6729" s="33" t="str">
        <f ca="1">IF(C6729=Calculator!$H$27,"F",IF(Daily!D6729+Daily!H6729=0,IF(D6728+H6728&gt;0,"L",""),""))</f>
        <v/>
      </c>
      <c r="B6729" s="34">
        <v>6728</v>
      </c>
      <c r="C6729" s="19">
        <f t="shared" ca="1" si="421"/>
        <v>52658</v>
      </c>
      <c r="D6729" s="29">
        <f t="shared" ca="1" si="423"/>
        <v>0</v>
      </c>
      <c r="E6729" s="29">
        <f ca="1">IF(C6729&lt;Calculator!$D$26,0,IF(DAY($C6729)=1,IF(D6729-Calculator!$G$24&gt;0,Calculator!$G$24,D6729),0))</f>
        <v>0</v>
      </c>
      <c r="F6729" s="29">
        <f ca="1">IF(E6729&gt;0,D6729*Calculator!$G$22/12,0)</f>
        <v>0</v>
      </c>
      <c r="G6729" s="29">
        <f ca="1">IF(E6729&gt;0,(IFERROR(-PMT(Calculator!$G$22/12,Calculator!$G$23*12,Calculator!$G$20),0))-F6729,0)</f>
        <v>0</v>
      </c>
      <c r="H6729" s="29">
        <f t="shared" ca="1" si="424"/>
        <v>0</v>
      </c>
      <c r="I6729" s="29">
        <f t="shared" ca="1" si="422"/>
        <v>0</v>
      </c>
      <c r="J6729" s="30">
        <f>Calculator!$G$40</f>
        <v>6.5000000000000002E-2</v>
      </c>
      <c r="K6729" s="29">
        <f ca="1">IF(C6729&gt;=Calculator!$G$27,IF(DAY($C6729)=1,Calculator!$G$34/2,IF(DAY($C6729)=15,Calculator!$G$34/2,0)),0)</f>
        <v>0</v>
      </c>
      <c r="L6729" s="29">
        <f ca="1">IF(DAY($C6729)=28,IF(H6729=0,0,Calculator!$G$35),0)</f>
        <v>0</v>
      </c>
      <c r="M6729" s="29">
        <f ca="1">IF(I6729&gt;0,IF(DAY($C6729)=1,SUM(INDIRECT("I"&amp;(ROW(C6728)-DAY(C6728))):I6728),0),0)</f>
        <v>0</v>
      </c>
      <c r="N6729" s="29">
        <f ca="1">IF(C6729&lt;Calculator!$G$27,0,IF(C6729=Calculator!$G$27,Calculator!$G$39,IF(H6729-K6729&lt;=0,IF(D6729&gt;Calculator!$G$39,IF(H6729-K6729+E6729+L6729+M6729+Calculator!$G$39&gt;Calculator!$G$39,Calculator!$G$39-(H6729+E6729+L6729+M6729-K6729),Calculator!$G$39),D6729),0)))</f>
        <v>0</v>
      </c>
    </row>
    <row r="6730" spans="1:14" ht="15.75" thickBot="1">
      <c r="A6730" s="33" t="str">
        <f ca="1">IF(C6730=Calculator!$H$27,"F",IF(Daily!D6730+Daily!H6730=0,IF(D6729+H6729&gt;0,"L",""),""))</f>
        <v/>
      </c>
      <c r="B6730" s="34">
        <v>6729</v>
      </c>
      <c r="C6730" s="19">
        <f t="shared" ca="1" si="421"/>
        <v>52659</v>
      </c>
      <c r="D6730" s="29">
        <f t="shared" ca="1" si="423"/>
        <v>0</v>
      </c>
      <c r="E6730" s="29">
        <f ca="1">IF(C6730&lt;Calculator!$D$26,0,IF(DAY($C6730)=1,IF(D6730-Calculator!$G$24&gt;0,Calculator!$G$24,D6730),0))</f>
        <v>0</v>
      </c>
      <c r="F6730" s="29">
        <f ca="1">IF(E6730&gt;0,D6730*Calculator!$G$22/12,0)</f>
        <v>0</v>
      </c>
      <c r="G6730" s="29">
        <f ca="1">IF(E6730&gt;0,(IFERROR(-PMT(Calculator!$G$22/12,Calculator!$G$23*12,Calculator!$G$20),0))-F6730,0)</f>
        <v>0</v>
      </c>
      <c r="H6730" s="29">
        <f t="shared" ca="1" si="424"/>
        <v>0</v>
      </c>
      <c r="I6730" s="29">
        <f t="shared" ca="1" si="422"/>
        <v>0</v>
      </c>
      <c r="J6730" s="30">
        <f>Calculator!$G$40</f>
        <v>6.5000000000000002E-2</v>
      </c>
      <c r="K6730" s="29">
        <f ca="1">IF(C6730&gt;=Calculator!$G$27,IF(DAY($C6730)=1,Calculator!$G$34/2,IF(DAY($C6730)=15,Calculator!$G$34/2,0)),0)</f>
        <v>0</v>
      </c>
      <c r="L6730" s="29">
        <f ca="1">IF(DAY($C6730)=28,IF(H6730=0,0,Calculator!$G$35),0)</f>
        <v>0</v>
      </c>
      <c r="M6730" s="29">
        <f ca="1">IF(I6730&gt;0,IF(DAY($C6730)=1,SUM(INDIRECT("I"&amp;(ROW(C6729)-DAY(C6729))):I6729),0),0)</f>
        <v>0</v>
      </c>
      <c r="N6730" s="29">
        <f ca="1">IF(C6730&lt;Calculator!$G$27,0,IF(C6730=Calculator!$G$27,Calculator!$G$39,IF(H6730-K6730&lt;=0,IF(D6730&gt;Calculator!$G$39,IF(H6730-K6730+E6730+L6730+M6730+Calculator!$G$39&gt;Calculator!$G$39,Calculator!$G$39-(H6730+E6730+L6730+M6730-K6730),Calculator!$G$39),D6730),0)))</f>
        <v>0</v>
      </c>
    </row>
    <row r="6731" spans="1:14" ht="15.75" thickBot="1">
      <c r="A6731" s="33" t="str">
        <f ca="1">IF(C6731=Calculator!$H$27,"F",IF(Daily!D6731+Daily!H6731=0,IF(D6730+H6730&gt;0,"L",""),""))</f>
        <v/>
      </c>
      <c r="B6731" s="34">
        <v>6730</v>
      </c>
      <c r="C6731" s="19">
        <f t="shared" ca="1" si="421"/>
        <v>52660</v>
      </c>
      <c r="D6731" s="29">
        <f t="shared" ca="1" si="423"/>
        <v>0</v>
      </c>
      <c r="E6731" s="29">
        <f ca="1">IF(C6731&lt;Calculator!$D$26,0,IF(DAY($C6731)=1,IF(D6731-Calculator!$G$24&gt;0,Calculator!$G$24,D6731),0))</f>
        <v>0</v>
      </c>
      <c r="F6731" s="29">
        <f ca="1">IF(E6731&gt;0,D6731*Calculator!$G$22/12,0)</f>
        <v>0</v>
      </c>
      <c r="G6731" s="29">
        <f ca="1">IF(E6731&gt;0,(IFERROR(-PMT(Calculator!$G$22/12,Calculator!$G$23*12,Calculator!$G$20),0))-F6731,0)</f>
        <v>0</v>
      </c>
      <c r="H6731" s="29">
        <f t="shared" ca="1" si="424"/>
        <v>0</v>
      </c>
      <c r="I6731" s="29">
        <f t="shared" ca="1" si="422"/>
        <v>0</v>
      </c>
      <c r="J6731" s="30">
        <f>Calculator!$G$40</f>
        <v>6.5000000000000002E-2</v>
      </c>
      <c r="K6731" s="29">
        <f ca="1">IF(C6731&gt;=Calculator!$G$27,IF(DAY($C6731)=1,Calculator!$G$34/2,IF(DAY($C6731)=15,Calculator!$G$34/2,0)),0)</f>
        <v>0</v>
      </c>
      <c r="L6731" s="29">
        <f ca="1">IF(DAY($C6731)=28,IF(H6731=0,0,Calculator!$G$35),0)</f>
        <v>0</v>
      </c>
      <c r="M6731" s="29">
        <f ca="1">IF(I6731&gt;0,IF(DAY($C6731)=1,SUM(INDIRECT("I"&amp;(ROW(C6730)-DAY(C6730))):I6730),0),0)</f>
        <v>0</v>
      </c>
      <c r="N6731" s="29">
        <f ca="1">IF(C6731&lt;Calculator!$G$27,0,IF(C6731=Calculator!$G$27,Calculator!$G$39,IF(H6731-K6731&lt;=0,IF(D6731&gt;Calculator!$G$39,IF(H6731-K6731+E6731+L6731+M6731+Calculator!$G$39&gt;Calculator!$G$39,Calculator!$G$39-(H6731+E6731+L6731+M6731-K6731),Calculator!$G$39),D6731),0)))</f>
        <v>0</v>
      </c>
    </row>
    <row r="6732" spans="1:14" ht="15.75" thickBot="1">
      <c r="A6732" s="33" t="str">
        <f ca="1">IF(C6732=Calculator!$H$27,"F",IF(Daily!D6732+Daily!H6732=0,IF(D6731+H6731&gt;0,"L",""),""))</f>
        <v/>
      </c>
      <c r="B6732" s="34">
        <v>6731</v>
      </c>
      <c r="C6732" s="19">
        <f t="shared" ca="1" si="421"/>
        <v>52661</v>
      </c>
      <c r="D6732" s="29">
        <f t="shared" ca="1" si="423"/>
        <v>0</v>
      </c>
      <c r="E6732" s="29">
        <f ca="1">IF(C6732&lt;Calculator!$D$26,0,IF(DAY($C6732)=1,IF(D6732-Calculator!$G$24&gt;0,Calculator!$G$24,D6732),0))</f>
        <v>0</v>
      </c>
      <c r="F6732" s="29">
        <f ca="1">IF(E6732&gt;0,D6732*Calculator!$G$22/12,0)</f>
        <v>0</v>
      </c>
      <c r="G6732" s="29">
        <f ca="1">IF(E6732&gt;0,(IFERROR(-PMT(Calculator!$G$22/12,Calculator!$G$23*12,Calculator!$G$20),0))-F6732,0)</f>
        <v>0</v>
      </c>
      <c r="H6732" s="29">
        <f t="shared" ca="1" si="424"/>
        <v>0</v>
      </c>
      <c r="I6732" s="29">
        <f t="shared" ca="1" si="422"/>
        <v>0</v>
      </c>
      <c r="J6732" s="30">
        <f>Calculator!$G$40</f>
        <v>6.5000000000000002E-2</v>
      </c>
      <c r="K6732" s="29">
        <f ca="1">IF(C6732&gt;=Calculator!$G$27,IF(DAY($C6732)=1,Calculator!$G$34/2,IF(DAY($C6732)=15,Calculator!$G$34/2,0)),0)</f>
        <v>0</v>
      </c>
      <c r="L6732" s="29">
        <f ca="1">IF(DAY($C6732)=28,IF(H6732=0,0,Calculator!$G$35),0)</f>
        <v>0</v>
      </c>
      <c r="M6732" s="29">
        <f ca="1">IF(I6732&gt;0,IF(DAY($C6732)=1,SUM(INDIRECT("I"&amp;(ROW(C6731)-DAY(C6731))):I6731),0),0)</f>
        <v>0</v>
      </c>
      <c r="N6732" s="29">
        <f ca="1">IF(C6732&lt;Calculator!$G$27,0,IF(C6732=Calculator!$G$27,Calculator!$G$39,IF(H6732-K6732&lt;=0,IF(D6732&gt;Calculator!$G$39,IF(H6732-K6732+E6732+L6732+M6732+Calculator!$G$39&gt;Calculator!$G$39,Calculator!$G$39-(H6732+E6732+L6732+M6732-K6732),Calculator!$G$39),D6732),0)))</f>
        <v>0</v>
      </c>
    </row>
    <row r="6733" spans="1:14" ht="15.75" thickBot="1">
      <c r="A6733" s="33" t="str">
        <f ca="1">IF(C6733=Calculator!$H$27,"F",IF(Daily!D6733+Daily!H6733=0,IF(D6732+H6732&gt;0,"L",""),""))</f>
        <v/>
      </c>
      <c r="B6733" s="34">
        <v>6732</v>
      </c>
      <c r="C6733" s="19">
        <f t="shared" ca="1" si="421"/>
        <v>52662</v>
      </c>
      <c r="D6733" s="29">
        <f t="shared" ca="1" si="423"/>
        <v>0</v>
      </c>
      <c r="E6733" s="29">
        <f ca="1">IF(C6733&lt;Calculator!$D$26,0,IF(DAY($C6733)=1,IF(D6733-Calculator!$G$24&gt;0,Calculator!$G$24,D6733),0))</f>
        <v>0</v>
      </c>
      <c r="F6733" s="29">
        <f ca="1">IF(E6733&gt;0,D6733*Calculator!$G$22/12,0)</f>
        <v>0</v>
      </c>
      <c r="G6733" s="29">
        <f ca="1">IF(E6733&gt;0,(IFERROR(-PMT(Calculator!$G$22/12,Calculator!$G$23*12,Calculator!$G$20),0))-F6733,0)</f>
        <v>0</v>
      </c>
      <c r="H6733" s="29">
        <f t="shared" ca="1" si="424"/>
        <v>0</v>
      </c>
      <c r="I6733" s="29">
        <f t="shared" ca="1" si="422"/>
        <v>0</v>
      </c>
      <c r="J6733" s="30">
        <f>Calculator!$G$40</f>
        <v>6.5000000000000002E-2</v>
      </c>
      <c r="K6733" s="29">
        <f ca="1">IF(C6733&gt;=Calculator!$G$27,IF(DAY($C6733)=1,Calculator!$G$34/2,IF(DAY($C6733)=15,Calculator!$G$34/2,0)),0)</f>
        <v>0</v>
      </c>
      <c r="L6733" s="29">
        <f ca="1">IF(DAY($C6733)=28,IF(H6733=0,0,Calculator!$G$35),0)</f>
        <v>0</v>
      </c>
      <c r="M6733" s="29">
        <f ca="1">IF(I6733&gt;0,IF(DAY($C6733)=1,SUM(INDIRECT("I"&amp;(ROW(C6732)-DAY(C6732))):I6732),0),0)</f>
        <v>0</v>
      </c>
      <c r="N6733" s="29">
        <f ca="1">IF(C6733&lt;Calculator!$G$27,0,IF(C6733=Calculator!$G$27,Calculator!$G$39,IF(H6733-K6733&lt;=0,IF(D6733&gt;Calculator!$G$39,IF(H6733-K6733+E6733+L6733+M6733+Calculator!$G$39&gt;Calculator!$G$39,Calculator!$G$39-(H6733+E6733+L6733+M6733-K6733),Calculator!$G$39),D6733),0)))</f>
        <v>0</v>
      </c>
    </row>
    <row r="6734" spans="1:14" ht="15.75" thickBot="1">
      <c r="A6734" s="33" t="str">
        <f ca="1">IF(C6734=Calculator!$H$27,"F",IF(Daily!D6734+Daily!H6734=0,IF(D6733+H6733&gt;0,"L",""),""))</f>
        <v/>
      </c>
      <c r="B6734" s="34">
        <v>6733</v>
      </c>
      <c r="C6734" s="19">
        <f t="shared" ca="1" si="421"/>
        <v>52663</v>
      </c>
      <c r="D6734" s="29">
        <f t="shared" ca="1" si="423"/>
        <v>0</v>
      </c>
      <c r="E6734" s="29">
        <f ca="1">IF(C6734&lt;Calculator!$D$26,0,IF(DAY($C6734)=1,IF(D6734-Calculator!$G$24&gt;0,Calculator!$G$24,D6734),0))</f>
        <v>0</v>
      </c>
      <c r="F6734" s="29">
        <f ca="1">IF(E6734&gt;0,D6734*Calculator!$G$22/12,0)</f>
        <v>0</v>
      </c>
      <c r="G6734" s="29">
        <f ca="1">IF(E6734&gt;0,(IFERROR(-PMT(Calculator!$G$22/12,Calculator!$G$23*12,Calculator!$G$20),0))-F6734,0)</f>
        <v>0</v>
      </c>
      <c r="H6734" s="29">
        <f t="shared" ca="1" si="424"/>
        <v>0</v>
      </c>
      <c r="I6734" s="29">
        <f t="shared" ca="1" si="422"/>
        <v>0</v>
      </c>
      <c r="J6734" s="30">
        <f>Calculator!$G$40</f>
        <v>6.5000000000000002E-2</v>
      </c>
      <c r="K6734" s="29">
        <f ca="1">IF(C6734&gt;=Calculator!$G$27,IF(DAY($C6734)=1,Calculator!$G$34/2,IF(DAY($C6734)=15,Calculator!$G$34/2,0)),0)</f>
        <v>0</v>
      </c>
      <c r="L6734" s="29">
        <f ca="1">IF(DAY($C6734)=28,IF(H6734=0,0,Calculator!$G$35),0)</f>
        <v>0</v>
      </c>
      <c r="M6734" s="29">
        <f ca="1">IF(I6734&gt;0,IF(DAY($C6734)=1,SUM(INDIRECT("I"&amp;(ROW(C6733)-DAY(C6733))):I6733),0),0)</f>
        <v>0</v>
      </c>
      <c r="N6734" s="29">
        <f ca="1">IF(C6734&lt;Calculator!$G$27,0,IF(C6734=Calculator!$G$27,Calculator!$G$39,IF(H6734-K6734&lt;=0,IF(D6734&gt;Calculator!$G$39,IF(H6734-K6734+E6734+L6734+M6734+Calculator!$G$39&gt;Calculator!$G$39,Calculator!$G$39-(H6734+E6734+L6734+M6734-K6734),Calculator!$G$39),D6734),0)))</f>
        <v>0</v>
      </c>
    </row>
    <row r="6735" spans="1:14" ht="15.75" thickBot="1">
      <c r="A6735" s="33" t="str">
        <f ca="1">IF(C6735=Calculator!$H$27,"F",IF(Daily!D6735+Daily!H6735=0,IF(D6734+H6734&gt;0,"L",""),""))</f>
        <v/>
      </c>
      <c r="B6735" s="34">
        <v>6734</v>
      </c>
      <c r="C6735" s="19">
        <f t="shared" ca="1" si="421"/>
        <v>52664</v>
      </c>
      <c r="D6735" s="29">
        <f t="shared" ca="1" si="423"/>
        <v>0</v>
      </c>
      <c r="E6735" s="29">
        <f ca="1">IF(C6735&lt;Calculator!$D$26,0,IF(DAY($C6735)=1,IF(D6735-Calculator!$G$24&gt;0,Calculator!$G$24,D6735),0))</f>
        <v>0</v>
      </c>
      <c r="F6735" s="29">
        <f ca="1">IF(E6735&gt;0,D6735*Calculator!$G$22/12,0)</f>
        <v>0</v>
      </c>
      <c r="G6735" s="29">
        <f ca="1">IF(E6735&gt;0,(IFERROR(-PMT(Calculator!$G$22/12,Calculator!$G$23*12,Calculator!$G$20),0))-F6735,0)</f>
        <v>0</v>
      </c>
      <c r="H6735" s="29">
        <f t="shared" ca="1" si="424"/>
        <v>0</v>
      </c>
      <c r="I6735" s="29">
        <f t="shared" ca="1" si="422"/>
        <v>0</v>
      </c>
      <c r="J6735" s="30">
        <f>Calculator!$G$40</f>
        <v>6.5000000000000002E-2</v>
      </c>
      <c r="K6735" s="29">
        <f ca="1">IF(C6735&gt;=Calculator!$G$27,IF(DAY($C6735)=1,Calculator!$G$34/2,IF(DAY($C6735)=15,Calculator!$G$34/2,0)),0)</f>
        <v>0</v>
      </c>
      <c r="L6735" s="29">
        <f ca="1">IF(DAY($C6735)=28,IF(H6735=0,0,Calculator!$G$35),0)</f>
        <v>0</v>
      </c>
      <c r="M6735" s="29">
        <f ca="1">IF(I6735&gt;0,IF(DAY($C6735)=1,SUM(INDIRECT("I"&amp;(ROW(C6734)-DAY(C6734))):I6734),0),0)</f>
        <v>0</v>
      </c>
      <c r="N6735" s="29">
        <f ca="1">IF(C6735&lt;Calculator!$G$27,0,IF(C6735=Calculator!$G$27,Calculator!$G$39,IF(H6735-K6735&lt;=0,IF(D6735&gt;Calculator!$G$39,IF(H6735-K6735+E6735+L6735+M6735+Calculator!$G$39&gt;Calculator!$G$39,Calculator!$G$39-(H6735+E6735+L6735+M6735-K6735),Calculator!$G$39),D6735),0)))</f>
        <v>0</v>
      </c>
    </row>
    <row r="6736" spans="1:14" ht="15.75" thickBot="1">
      <c r="A6736" s="33" t="str">
        <f ca="1">IF(C6736=Calculator!$H$27,"F",IF(Daily!D6736+Daily!H6736=0,IF(D6735+H6735&gt;0,"L",""),""))</f>
        <v/>
      </c>
      <c r="B6736" s="34">
        <v>6735</v>
      </c>
      <c r="C6736" s="19">
        <f t="shared" ca="1" si="421"/>
        <v>52665</v>
      </c>
      <c r="D6736" s="29">
        <f t="shared" ca="1" si="423"/>
        <v>0</v>
      </c>
      <c r="E6736" s="29">
        <f ca="1">IF(C6736&lt;Calculator!$D$26,0,IF(DAY($C6736)=1,IF(D6736-Calculator!$G$24&gt;0,Calculator!$G$24,D6736),0))</f>
        <v>0</v>
      </c>
      <c r="F6736" s="29">
        <f ca="1">IF(E6736&gt;0,D6736*Calculator!$G$22/12,0)</f>
        <v>0</v>
      </c>
      <c r="G6736" s="29">
        <f ca="1">IF(E6736&gt;0,(IFERROR(-PMT(Calculator!$G$22/12,Calculator!$G$23*12,Calculator!$G$20),0))-F6736,0)</f>
        <v>0</v>
      </c>
      <c r="H6736" s="29">
        <f t="shared" ca="1" si="424"/>
        <v>0</v>
      </c>
      <c r="I6736" s="29">
        <f t="shared" ca="1" si="422"/>
        <v>0</v>
      </c>
      <c r="J6736" s="30">
        <f>Calculator!$G$40</f>
        <v>6.5000000000000002E-2</v>
      </c>
      <c r="K6736" s="29">
        <f ca="1">IF(C6736&gt;=Calculator!$G$27,IF(DAY($C6736)=1,Calculator!$G$34/2,IF(DAY($C6736)=15,Calculator!$G$34/2,0)),0)</f>
        <v>0</v>
      </c>
      <c r="L6736" s="29">
        <f ca="1">IF(DAY($C6736)=28,IF(H6736=0,0,Calculator!$G$35),0)</f>
        <v>0</v>
      </c>
      <c r="M6736" s="29">
        <f ca="1">IF(I6736&gt;0,IF(DAY($C6736)=1,SUM(INDIRECT("I"&amp;(ROW(C6735)-DAY(C6735))):I6735),0),0)</f>
        <v>0</v>
      </c>
      <c r="N6736" s="29">
        <f ca="1">IF(C6736&lt;Calculator!$G$27,0,IF(C6736=Calculator!$G$27,Calculator!$G$39,IF(H6736-K6736&lt;=0,IF(D6736&gt;Calculator!$G$39,IF(H6736-K6736+E6736+L6736+M6736+Calculator!$G$39&gt;Calculator!$G$39,Calculator!$G$39-(H6736+E6736+L6736+M6736-K6736),Calculator!$G$39),D6736),0)))</f>
        <v>0</v>
      </c>
    </row>
    <row r="6737" spans="1:14" ht="15.75" thickBot="1">
      <c r="A6737" s="33" t="str">
        <f ca="1">IF(C6737=Calculator!$H$27,"F",IF(Daily!D6737+Daily!H6737=0,IF(D6736+H6736&gt;0,"L",""),""))</f>
        <v/>
      </c>
      <c r="B6737" s="34">
        <v>6736</v>
      </c>
      <c r="C6737" s="19">
        <f t="shared" ca="1" si="421"/>
        <v>52666</v>
      </c>
      <c r="D6737" s="29">
        <f t="shared" ca="1" si="423"/>
        <v>0</v>
      </c>
      <c r="E6737" s="29">
        <f ca="1">IF(C6737&lt;Calculator!$D$26,0,IF(DAY($C6737)=1,IF(D6737-Calculator!$G$24&gt;0,Calculator!$G$24,D6737),0))</f>
        <v>0</v>
      </c>
      <c r="F6737" s="29">
        <f ca="1">IF(E6737&gt;0,D6737*Calculator!$G$22/12,0)</f>
        <v>0</v>
      </c>
      <c r="G6737" s="29">
        <f ca="1">IF(E6737&gt;0,(IFERROR(-PMT(Calculator!$G$22/12,Calculator!$G$23*12,Calculator!$G$20),0))-F6737,0)</f>
        <v>0</v>
      </c>
      <c r="H6737" s="29">
        <f t="shared" ca="1" si="424"/>
        <v>0</v>
      </c>
      <c r="I6737" s="29">
        <f t="shared" ca="1" si="422"/>
        <v>0</v>
      </c>
      <c r="J6737" s="30">
        <f>Calculator!$G$40</f>
        <v>6.5000000000000002E-2</v>
      </c>
      <c r="K6737" s="29">
        <f ca="1">IF(C6737&gt;=Calculator!$G$27,IF(DAY($C6737)=1,Calculator!$G$34/2,IF(DAY($C6737)=15,Calculator!$G$34/2,0)),0)</f>
        <v>0</v>
      </c>
      <c r="L6737" s="29">
        <f ca="1">IF(DAY($C6737)=28,IF(H6737=0,0,Calculator!$G$35),0)</f>
        <v>0</v>
      </c>
      <c r="M6737" s="29">
        <f ca="1">IF(I6737&gt;0,IF(DAY($C6737)=1,SUM(INDIRECT("I"&amp;(ROW(C6736)-DAY(C6736))):I6736),0),0)</f>
        <v>0</v>
      </c>
      <c r="N6737" s="29">
        <f ca="1">IF(C6737&lt;Calculator!$G$27,0,IF(C6737=Calculator!$G$27,Calculator!$G$39,IF(H6737-K6737&lt;=0,IF(D6737&gt;Calculator!$G$39,IF(H6737-K6737+E6737+L6737+M6737+Calculator!$G$39&gt;Calculator!$G$39,Calculator!$G$39-(H6737+E6737+L6737+M6737-K6737),Calculator!$G$39),D6737),0)))</f>
        <v>0</v>
      </c>
    </row>
    <row r="6738" spans="1:14" ht="15.75" thickBot="1">
      <c r="A6738" s="33" t="str">
        <f ca="1">IF(C6738=Calculator!$H$27,"F",IF(Daily!D6738+Daily!H6738=0,IF(D6737+H6737&gt;0,"L",""),""))</f>
        <v/>
      </c>
      <c r="B6738" s="34">
        <v>6737</v>
      </c>
      <c r="C6738" s="19">
        <f t="shared" ca="1" si="421"/>
        <v>52667</v>
      </c>
      <c r="D6738" s="29">
        <f t="shared" ca="1" si="423"/>
        <v>0</v>
      </c>
      <c r="E6738" s="29">
        <f ca="1">IF(C6738&lt;Calculator!$D$26,0,IF(DAY($C6738)=1,IF(D6738-Calculator!$G$24&gt;0,Calculator!$G$24,D6738),0))</f>
        <v>0</v>
      </c>
      <c r="F6738" s="29">
        <f ca="1">IF(E6738&gt;0,D6738*Calculator!$G$22/12,0)</f>
        <v>0</v>
      </c>
      <c r="G6738" s="29">
        <f ca="1">IF(E6738&gt;0,(IFERROR(-PMT(Calculator!$G$22/12,Calculator!$G$23*12,Calculator!$G$20),0))-F6738,0)</f>
        <v>0</v>
      </c>
      <c r="H6738" s="29">
        <f t="shared" ca="1" si="424"/>
        <v>0</v>
      </c>
      <c r="I6738" s="29">
        <f t="shared" ca="1" si="422"/>
        <v>0</v>
      </c>
      <c r="J6738" s="30">
        <f>Calculator!$G$40</f>
        <v>6.5000000000000002E-2</v>
      </c>
      <c r="K6738" s="29">
        <f ca="1">IF(C6738&gt;=Calculator!$G$27,IF(DAY($C6738)=1,Calculator!$G$34/2,IF(DAY($C6738)=15,Calculator!$G$34/2,0)),0)</f>
        <v>0</v>
      </c>
      <c r="L6738" s="29">
        <f ca="1">IF(DAY($C6738)=28,IF(H6738=0,0,Calculator!$G$35),0)</f>
        <v>0</v>
      </c>
      <c r="M6738" s="29">
        <f ca="1">IF(I6738&gt;0,IF(DAY($C6738)=1,SUM(INDIRECT("I"&amp;(ROW(C6737)-DAY(C6737))):I6737),0),0)</f>
        <v>0</v>
      </c>
      <c r="N6738" s="29">
        <f ca="1">IF(C6738&lt;Calculator!$G$27,0,IF(C6738=Calculator!$G$27,Calculator!$G$39,IF(H6738-K6738&lt;=0,IF(D6738&gt;Calculator!$G$39,IF(H6738-K6738+E6738+L6738+M6738+Calculator!$G$39&gt;Calculator!$G$39,Calculator!$G$39-(H6738+E6738+L6738+M6738-K6738),Calculator!$G$39),D6738),0)))</f>
        <v>0</v>
      </c>
    </row>
    <row r="6739" spans="1:14" ht="15.75" thickBot="1">
      <c r="A6739" s="33" t="str">
        <f ca="1">IF(C6739=Calculator!$H$27,"F",IF(Daily!D6739+Daily!H6739=0,IF(D6738+H6738&gt;0,"L",""),""))</f>
        <v/>
      </c>
      <c r="B6739" s="34">
        <v>6738</v>
      </c>
      <c r="C6739" s="19">
        <f t="shared" ca="1" si="421"/>
        <v>52668</v>
      </c>
      <c r="D6739" s="29">
        <f t="shared" ca="1" si="423"/>
        <v>0</v>
      </c>
      <c r="E6739" s="29">
        <f ca="1">IF(C6739&lt;Calculator!$D$26,0,IF(DAY($C6739)=1,IF(D6739-Calculator!$G$24&gt;0,Calculator!$G$24,D6739),0))</f>
        <v>0</v>
      </c>
      <c r="F6739" s="29">
        <f ca="1">IF(E6739&gt;0,D6739*Calculator!$G$22/12,0)</f>
        <v>0</v>
      </c>
      <c r="G6739" s="29">
        <f ca="1">IF(E6739&gt;0,(IFERROR(-PMT(Calculator!$G$22/12,Calculator!$G$23*12,Calculator!$G$20),0))-F6739,0)</f>
        <v>0</v>
      </c>
      <c r="H6739" s="29">
        <f t="shared" ca="1" si="424"/>
        <v>0</v>
      </c>
      <c r="I6739" s="29">
        <f t="shared" ca="1" si="422"/>
        <v>0</v>
      </c>
      <c r="J6739" s="30">
        <f>Calculator!$G$40</f>
        <v>6.5000000000000002E-2</v>
      </c>
      <c r="K6739" s="29">
        <f ca="1">IF(C6739&gt;=Calculator!$G$27,IF(DAY($C6739)=1,Calculator!$G$34/2,IF(DAY($C6739)=15,Calculator!$G$34/2,0)),0)</f>
        <v>0</v>
      </c>
      <c r="L6739" s="29">
        <f ca="1">IF(DAY($C6739)=28,IF(H6739=0,0,Calculator!$G$35),0)</f>
        <v>0</v>
      </c>
      <c r="M6739" s="29">
        <f ca="1">IF(I6739&gt;0,IF(DAY($C6739)=1,SUM(INDIRECT("I"&amp;(ROW(C6738)-DAY(C6738))):I6738),0),0)</f>
        <v>0</v>
      </c>
      <c r="N6739" s="29">
        <f ca="1">IF(C6739&lt;Calculator!$G$27,0,IF(C6739=Calculator!$G$27,Calculator!$G$39,IF(H6739-K6739&lt;=0,IF(D6739&gt;Calculator!$G$39,IF(H6739-K6739+E6739+L6739+M6739+Calculator!$G$39&gt;Calculator!$G$39,Calculator!$G$39-(H6739+E6739+L6739+M6739-K6739),Calculator!$G$39),D6739),0)))</f>
        <v>0</v>
      </c>
    </row>
    <row r="6740" spans="1:14" ht="15.75" thickBot="1">
      <c r="A6740" s="33" t="str">
        <f ca="1">IF(C6740=Calculator!$H$27,"F",IF(Daily!D6740+Daily!H6740=0,IF(D6739+H6739&gt;0,"L",""),""))</f>
        <v/>
      </c>
      <c r="B6740" s="34">
        <v>6739</v>
      </c>
      <c r="C6740" s="19">
        <f t="shared" ca="1" si="421"/>
        <v>52669</v>
      </c>
      <c r="D6740" s="29">
        <f t="shared" ca="1" si="423"/>
        <v>0</v>
      </c>
      <c r="E6740" s="29">
        <f ca="1">IF(C6740&lt;Calculator!$D$26,0,IF(DAY($C6740)=1,IF(D6740-Calculator!$G$24&gt;0,Calculator!$G$24,D6740),0))</f>
        <v>0</v>
      </c>
      <c r="F6740" s="29">
        <f ca="1">IF(E6740&gt;0,D6740*Calculator!$G$22/12,0)</f>
        <v>0</v>
      </c>
      <c r="G6740" s="29">
        <f ca="1">IF(E6740&gt;0,(IFERROR(-PMT(Calculator!$G$22/12,Calculator!$G$23*12,Calculator!$G$20),0))-F6740,0)</f>
        <v>0</v>
      </c>
      <c r="H6740" s="29">
        <f t="shared" ca="1" si="424"/>
        <v>0</v>
      </c>
      <c r="I6740" s="29">
        <f t="shared" ca="1" si="422"/>
        <v>0</v>
      </c>
      <c r="J6740" s="30">
        <f>Calculator!$G$40</f>
        <v>6.5000000000000002E-2</v>
      </c>
      <c r="K6740" s="29">
        <f ca="1">IF(C6740&gt;=Calculator!$G$27,IF(DAY($C6740)=1,Calculator!$G$34/2,IF(DAY($C6740)=15,Calculator!$G$34/2,0)),0)</f>
        <v>0</v>
      </c>
      <c r="L6740" s="29">
        <f ca="1">IF(DAY($C6740)=28,IF(H6740=0,0,Calculator!$G$35),0)</f>
        <v>0</v>
      </c>
      <c r="M6740" s="29">
        <f ca="1">IF(I6740&gt;0,IF(DAY($C6740)=1,SUM(INDIRECT("I"&amp;(ROW(C6739)-DAY(C6739))):I6739),0),0)</f>
        <v>0</v>
      </c>
      <c r="N6740" s="29">
        <f ca="1">IF(C6740&lt;Calculator!$G$27,0,IF(C6740=Calculator!$G$27,Calculator!$G$39,IF(H6740-K6740&lt;=0,IF(D6740&gt;Calculator!$G$39,IF(H6740-K6740+E6740+L6740+M6740+Calculator!$G$39&gt;Calculator!$G$39,Calculator!$G$39-(H6740+E6740+L6740+M6740-K6740),Calculator!$G$39),D6740),0)))</f>
        <v>0</v>
      </c>
    </row>
    <row r="6741" spans="1:14" ht="15.75" thickBot="1">
      <c r="A6741" s="33" t="str">
        <f ca="1">IF(C6741=Calculator!$H$27,"F",IF(Daily!D6741+Daily!H6741=0,IF(D6740+H6740&gt;0,"L",""),""))</f>
        <v/>
      </c>
      <c r="B6741" s="34">
        <v>6740</v>
      </c>
      <c r="C6741" s="19">
        <f t="shared" ca="1" si="421"/>
        <v>52670</v>
      </c>
      <c r="D6741" s="29">
        <f t="shared" ca="1" si="423"/>
        <v>0</v>
      </c>
      <c r="E6741" s="29">
        <f ca="1">IF(C6741&lt;Calculator!$D$26,0,IF(DAY($C6741)=1,IF(D6741-Calculator!$G$24&gt;0,Calculator!$G$24,D6741),0))</f>
        <v>0</v>
      </c>
      <c r="F6741" s="29">
        <f ca="1">IF(E6741&gt;0,D6741*Calculator!$G$22/12,0)</f>
        <v>0</v>
      </c>
      <c r="G6741" s="29">
        <f ca="1">IF(E6741&gt;0,(IFERROR(-PMT(Calculator!$G$22/12,Calculator!$G$23*12,Calculator!$G$20),0))-F6741,0)</f>
        <v>0</v>
      </c>
      <c r="H6741" s="29">
        <f t="shared" ca="1" si="424"/>
        <v>0</v>
      </c>
      <c r="I6741" s="29">
        <f t="shared" ca="1" si="422"/>
        <v>0</v>
      </c>
      <c r="J6741" s="30">
        <f>Calculator!$G$40</f>
        <v>6.5000000000000002E-2</v>
      </c>
      <c r="K6741" s="29">
        <f ca="1">IF(C6741&gt;=Calculator!$G$27,IF(DAY($C6741)=1,Calculator!$G$34/2,IF(DAY($C6741)=15,Calculator!$G$34/2,0)),0)</f>
        <v>0</v>
      </c>
      <c r="L6741" s="29">
        <f ca="1">IF(DAY($C6741)=28,IF(H6741=0,0,Calculator!$G$35),0)</f>
        <v>0</v>
      </c>
      <c r="M6741" s="29">
        <f ca="1">IF(I6741&gt;0,IF(DAY($C6741)=1,SUM(INDIRECT("I"&amp;(ROW(C6740)-DAY(C6740))):I6740),0),0)</f>
        <v>0</v>
      </c>
      <c r="N6741" s="29">
        <f ca="1">IF(C6741&lt;Calculator!$G$27,0,IF(C6741=Calculator!$G$27,Calculator!$G$39,IF(H6741-K6741&lt;=0,IF(D6741&gt;Calculator!$G$39,IF(H6741-K6741+E6741+L6741+M6741+Calculator!$G$39&gt;Calculator!$G$39,Calculator!$G$39-(H6741+E6741+L6741+M6741-K6741),Calculator!$G$39),D6741),0)))</f>
        <v>0</v>
      </c>
    </row>
    <row r="6742" spans="1:14" ht="15.75" thickBot="1">
      <c r="A6742" s="33" t="str">
        <f ca="1">IF(C6742=Calculator!$H$27,"F",IF(Daily!D6742+Daily!H6742=0,IF(D6741+H6741&gt;0,"L",""),""))</f>
        <v/>
      </c>
      <c r="B6742" s="34">
        <v>6741</v>
      </c>
      <c r="C6742" s="19">
        <f t="shared" ca="1" si="421"/>
        <v>52671</v>
      </c>
      <c r="D6742" s="29">
        <f t="shared" ca="1" si="423"/>
        <v>0</v>
      </c>
      <c r="E6742" s="29">
        <f ca="1">IF(C6742&lt;Calculator!$D$26,0,IF(DAY($C6742)=1,IF(D6742-Calculator!$G$24&gt;0,Calculator!$G$24,D6742),0))</f>
        <v>0</v>
      </c>
      <c r="F6742" s="29">
        <f ca="1">IF(E6742&gt;0,D6742*Calculator!$G$22/12,0)</f>
        <v>0</v>
      </c>
      <c r="G6742" s="29">
        <f ca="1">IF(E6742&gt;0,(IFERROR(-PMT(Calculator!$G$22/12,Calculator!$G$23*12,Calculator!$G$20),0))-F6742,0)</f>
        <v>0</v>
      </c>
      <c r="H6742" s="29">
        <f t="shared" ca="1" si="424"/>
        <v>0</v>
      </c>
      <c r="I6742" s="29">
        <f t="shared" ca="1" si="422"/>
        <v>0</v>
      </c>
      <c r="J6742" s="30">
        <f>Calculator!$G$40</f>
        <v>6.5000000000000002E-2</v>
      </c>
      <c r="K6742" s="29">
        <f ca="1">IF(C6742&gt;=Calculator!$G$27,IF(DAY($C6742)=1,Calculator!$G$34/2,IF(DAY($C6742)=15,Calculator!$G$34/2,0)),0)</f>
        <v>4500</v>
      </c>
      <c r="L6742" s="29">
        <f ca="1">IF(DAY($C6742)=28,IF(H6742=0,0,Calculator!$G$35),0)</f>
        <v>0</v>
      </c>
      <c r="M6742" s="29">
        <f ca="1">IF(I6742&gt;0,IF(DAY($C6742)=1,SUM(INDIRECT("I"&amp;(ROW(C6741)-DAY(C6741))):I6741),0),0)</f>
        <v>0</v>
      </c>
      <c r="N6742" s="29">
        <f ca="1">IF(C6742&lt;Calculator!$G$27,0,IF(C6742=Calculator!$G$27,Calculator!$G$39,IF(H6742-K6742&lt;=0,IF(D6742&gt;Calculator!$G$39,IF(H6742-K6742+E6742+L6742+M6742+Calculator!$G$39&gt;Calculator!$G$39,Calculator!$G$39-(H6742+E6742+L6742+M6742-K6742),Calculator!$G$39),D6742),0)))</f>
        <v>0</v>
      </c>
    </row>
    <row r="6743" spans="1:14" ht="15.75" thickBot="1">
      <c r="A6743" s="33" t="str">
        <f ca="1">IF(C6743=Calculator!$H$27,"F",IF(Daily!D6743+Daily!H6743=0,IF(D6742+H6742&gt;0,"L",""),""))</f>
        <v/>
      </c>
      <c r="B6743" s="34">
        <v>6742</v>
      </c>
      <c r="C6743" s="19">
        <f t="shared" ca="1" si="421"/>
        <v>52672</v>
      </c>
      <c r="D6743" s="29">
        <f t="shared" ca="1" si="423"/>
        <v>0</v>
      </c>
      <c r="E6743" s="29">
        <f ca="1">IF(C6743&lt;Calculator!$D$26,0,IF(DAY($C6743)=1,IF(D6743-Calculator!$G$24&gt;0,Calculator!$G$24,D6743),0))</f>
        <v>0</v>
      </c>
      <c r="F6743" s="29">
        <f ca="1">IF(E6743&gt;0,D6743*Calculator!$G$22/12,0)</f>
        <v>0</v>
      </c>
      <c r="G6743" s="29">
        <f ca="1">IF(E6743&gt;0,(IFERROR(-PMT(Calculator!$G$22/12,Calculator!$G$23*12,Calculator!$G$20),0))-F6743,0)</f>
        <v>0</v>
      </c>
      <c r="H6743" s="29">
        <f t="shared" ca="1" si="424"/>
        <v>0</v>
      </c>
      <c r="I6743" s="29">
        <f t="shared" ca="1" si="422"/>
        <v>0</v>
      </c>
      <c r="J6743" s="30">
        <f>Calculator!$G$40</f>
        <v>6.5000000000000002E-2</v>
      </c>
      <c r="K6743" s="29">
        <f ca="1">IF(C6743&gt;=Calculator!$G$27,IF(DAY($C6743)=1,Calculator!$G$34/2,IF(DAY($C6743)=15,Calculator!$G$34/2,0)),0)</f>
        <v>0</v>
      </c>
      <c r="L6743" s="29">
        <f ca="1">IF(DAY($C6743)=28,IF(H6743=0,0,Calculator!$G$35),0)</f>
        <v>0</v>
      </c>
      <c r="M6743" s="29">
        <f ca="1">IF(I6743&gt;0,IF(DAY($C6743)=1,SUM(INDIRECT("I"&amp;(ROW(C6742)-DAY(C6742))):I6742),0),0)</f>
        <v>0</v>
      </c>
      <c r="N6743" s="29">
        <f ca="1">IF(C6743&lt;Calculator!$G$27,0,IF(C6743=Calculator!$G$27,Calculator!$G$39,IF(H6743-K6743&lt;=0,IF(D6743&gt;Calculator!$G$39,IF(H6743-K6743+E6743+L6743+M6743+Calculator!$G$39&gt;Calculator!$G$39,Calculator!$G$39-(H6743+E6743+L6743+M6743-K6743),Calculator!$G$39),D6743),0)))</f>
        <v>0</v>
      </c>
    </row>
    <row r="6744" spans="1:14" ht="15.75" thickBot="1">
      <c r="A6744" s="33" t="str">
        <f ca="1">IF(C6744=Calculator!$H$27,"F",IF(Daily!D6744+Daily!H6744=0,IF(D6743+H6743&gt;0,"L",""),""))</f>
        <v/>
      </c>
      <c r="B6744" s="34">
        <v>6743</v>
      </c>
      <c r="C6744" s="19">
        <f t="shared" ca="1" si="421"/>
        <v>52673</v>
      </c>
      <c r="D6744" s="29">
        <f t="shared" ca="1" si="423"/>
        <v>0</v>
      </c>
      <c r="E6744" s="29">
        <f ca="1">IF(C6744&lt;Calculator!$D$26,0,IF(DAY($C6744)=1,IF(D6744-Calculator!$G$24&gt;0,Calculator!$G$24,D6744),0))</f>
        <v>0</v>
      </c>
      <c r="F6744" s="29">
        <f ca="1">IF(E6744&gt;0,D6744*Calculator!$G$22/12,0)</f>
        <v>0</v>
      </c>
      <c r="G6744" s="29">
        <f ca="1">IF(E6744&gt;0,(IFERROR(-PMT(Calculator!$G$22/12,Calculator!$G$23*12,Calculator!$G$20),0))-F6744,0)</f>
        <v>0</v>
      </c>
      <c r="H6744" s="29">
        <f t="shared" ca="1" si="424"/>
        <v>0</v>
      </c>
      <c r="I6744" s="29">
        <f t="shared" ca="1" si="422"/>
        <v>0</v>
      </c>
      <c r="J6744" s="30">
        <f>Calculator!$G$40</f>
        <v>6.5000000000000002E-2</v>
      </c>
      <c r="K6744" s="29">
        <f ca="1">IF(C6744&gt;=Calculator!$G$27,IF(DAY($C6744)=1,Calculator!$G$34/2,IF(DAY($C6744)=15,Calculator!$G$34/2,0)),0)</f>
        <v>0</v>
      </c>
      <c r="L6744" s="29">
        <f ca="1">IF(DAY($C6744)=28,IF(H6744=0,0,Calculator!$G$35),0)</f>
        <v>0</v>
      </c>
      <c r="M6744" s="29">
        <f ca="1">IF(I6744&gt;0,IF(DAY($C6744)=1,SUM(INDIRECT("I"&amp;(ROW(C6743)-DAY(C6743))):I6743),0),0)</f>
        <v>0</v>
      </c>
      <c r="N6744" s="29">
        <f ca="1">IF(C6744&lt;Calculator!$G$27,0,IF(C6744=Calculator!$G$27,Calculator!$G$39,IF(H6744-K6744&lt;=0,IF(D6744&gt;Calculator!$G$39,IF(H6744-K6744+E6744+L6744+M6744+Calculator!$G$39&gt;Calculator!$G$39,Calculator!$G$39-(H6744+E6744+L6744+M6744-K6744),Calculator!$G$39),D6744),0)))</f>
        <v>0</v>
      </c>
    </row>
    <row r="6745" spans="1:14" ht="15.75" thickBot="1">
      <c r="A6745" s="33" t="str">
        <f ca="1">IF(C6745=Calculator!$H$27,"F",IF(Daily!D6745+Daily!H6745=0,IF(D6744+H6744&gt;0,"L",""),""))</f>
        <v/>
      </c>
      <c r="B6745" s="34">
        <v>6744</v>
      </c>
      <c r="C6745" s="19">
        <f t="shared" ca="1" si="421"/>
        <v>52674</v>
      </c>
      <c r="D6745" s="29">
        <f t="shared" ca="1" si="423"/>
        <v>0</v>
      </c>
      <c r="E6745" s="29">
        <f ca="1">IF(C6745&lt;Calculator!$D$26,0,IF(DAY($C6745)=1,IF(D6745-Calculator!$G$24&gt;0,Calculator!$G$24,D6745),0))</f>
        <v>0</v>
      </c>
      <c r="F6745" s="29">
        <f ca="1">IF(E6745&gt;0,D6745*Calculator!$G$22/12,0)</f>
        <v>0</v>
      </c>
      <c r="G6745" s="29">
        <f ca="1">IF(E6745&gt;0,(IFERROR(-PMT(Calculator!$G$22/12,Calculator!$G$23*12,Calculator!$G$20),0))-F6745,0)</f>
        <v>0</v>
      </c>
      <c r="H6745" s="29">
        <f t="shared" ca="1" si="424"/>
        <v>0</v>
      </c>
      <c r="I6745" s="29">
        <f t="shared" ca="1" si="422"/>
        <v>0</v>
      </c>
      <c r="J6745" s="30">
        <f>Calculator!$G$40</f>
        <v>6.5000000000000002E-2</v>
      </c>
      <c r="K6745" s="29">
        <f ca="1">IF(C6745&gt;=Calculator!$G$27,IF(DAY($C6745)=1,Calculator!$G$34/2,IF(DAY($C6745)=15,Calculator!$G$34/2,0)),0)</f>
        <v>0</v>
      </c>
      <c r="L6745" s="29">
        <f ca="1">IF(DAY($C6745)=28,IF(H6745=0,0,Calculator!$G$35),0)</f>
        <v>0</v>
      </c>
      <c r="M6745" s="29">
        <f ca="1">IF(I6745&gt;0,IF(DAY($C6745)=1,SUM(INDIRECT("I"&amp;(ROW(C6744)-DAY(C6744))):I6744),0),0)</f>
        <v>0</v>
      </c>
      <c r="N6745" s="29">
        <f ca="1">IF(C6745&lt;Calculator!$G$27,0,IF(C6745=Calculator!$G$27,Calculator!$G$39,IF(H6745-K6745&lt;=0,IF(D6745&gt;Calculator!$G$39,IF(H6745-K6745+E6745+L6745+M6745+Calculator!$G$39&gt;Calculator!$G$39,Calculator!$G$39-(H6745+E6745+L6745+M6745-K6745),Calculator!$G$39),D6745),0)))</f>
        <v>0</v>
      </c>
    </row>
    <row r="6746" spans="1:14" ht="15.75" thickBot="1">
      <c r="A6746" s="33" t="str">
        <f ca="1">IF(C6746=Calculator!$H$27,"F",IF(Daily!D6746+Daily!H6746=0,IF(D6745+H6745&gt;0,"L",""),""))</f>
        <v/>
      </c>
      <c r="B6746" s="34">
        <v>6745</v>
      </c>
      <c r="C6746" s="19">
        <f t="shared" ca="1" si="421"/>
        <v>52675</v>
      </c>
      <c r="D6746" s="29">
        <f t="shared" ca="1" si="423"/>
        <v>0</v>
      </c>
      <c r="E6746" s="29">
        <f ca="1">IF(C6746&lt;Calculator!$D$26,0,IF(DAY($C6746)=1,IF(D6746-Calculator!$G$24&gt;0,Calculator!$G$24,D6746),0))</f>
        <v>0</v>
      </c>
      <c r="F6746" s="29">
        <f ca="1">IF(E6746&gt;0,D6746*Calculator!$G$22/12,0)</f>
        <v>0</v>
      </c>
      <c r="G6746" s="29">
        <f ca="1">IF(E6746&gt;0,(IFERROR(-PMT(Calculator!$G$22/12,Calculator!$G$23*12,Calculator!$G$20),0))-F6746,0)</f>
        <v>0</v>
      </c>
      <c r="H6746" s="29">
        <f t="shared" ca="1" si="424"/>
        <v>0</v>
      </c>
      <c r="I6746" s="29">
        <f t="shared" ca="1" si="422"/>
        <v>0</v>
      </c>
      <c r="J6746" s="30">
        <f>Calculator!$G$40</f>
        <v>6.5000000000000002E-2</v>
      </c>
      <c r="K6746" s="29">
        <f ca="1">IF(C6746&gt;=Calculator!$G$27,IF(DAY($C6746)=1,Calculator!$G$34/2,IF(DAY($C6746)=15,Calculator!$G$34/2,0)),0)</f>
        <v>0</v>
      </c>
      <c r="L6746" s="29">
        <f ca="1">IF(DAY($C6746)=28,IF(H6746=0,0,Calculator!$G$35),0)</f>
        <v>0</v>
      </c>
      <c r="M6746" s="29">
        <f ca="1">IF(I6746&gt;0,IF(DAY($C6746)=1,SUM(INDIRECT("I"&amp;(ROW(C6745)-DAY(C6745))):I6745),0),0)</f>
        <v>0</v>
      </c>
      <c r="N6746" s="29">
        <f ca="1">IF(C6746&lt;Calculator!$G$27,0,IF(C6746=Calculator!$G$27,Calculator!$G$39,IF(H6746-K6746&lt;=0,IF(D6746&gt;Calculator!$G$39,IF(H6746-K6746+E6746+L6746+M6746+Calculator!$G$39&gt;Calculator!$G$39,Calculator!$G$39-(H6746+E6746+L6746+M6746-K6746),Calculator!$G$39),D6746),0)))</f>
        <v>0</v>
      </c>
    </row>
    <row r="6747" spans="1:14" ht="15.75" thickBot="1">
      <c r="A6747" s="33" t="str">
        <f ca="1">IF(C6747=Calculator!$H$27,"F",IF(Daily!D6747+Daily!H6747=0,IF(D6746+H6746&gt;0,"L",""),""))</f>
        <v/>
      </c>
      <c r="B6747" s="34">
        <v>6746</v>
      </c>
      <c r="C6747" s="19">
        <f t="shared" ca="1" si="421"/>
        <v>52676</v>
      </c>
      <c r="D6747" s="29">
        <f t="shared" ca="1" si="423"/>
        <v>0</v>
      </c>
      <c r="E6747" s="29">
        <f ca="1">IF(C6747&lt;Calculator!$D$26,0,IF(DAY($C6747)=1,IF(D6747-Calculator!$G$24&gt;0,Calculator!$G$24,D6747),0))</f>
        <v>0</v>
      </c>
      <c r="F6747" s="29">
        <f ca="1">IF(E6747&gt;0,D6747*Calculator!$G$22/12,0)</f>
        <v>0</v>
      </c>
      <c r="G6747" s="29">
        <f ca="1">IF(E6747&gt;0,(IFERROR(-PMT(Calculator!$G$22/12,Calculator!$G$23*12,Calculator!$G$20),0))-F6747,0)</f>
        <v>0</v>
      </c>
      <c r="H6747" s="29">
        <f t="shared" ca="1" si="424"/>
        <v>0</v>
      </c>
      <c r="I6747" s="29">
        <f t="shared" ca="1" si="422"/>
        <v>0</v>
      </c>
      <c r="J6747" s="30">
        <f>Calculator!$G$40</f>
        <v>6.5000000000000002E-2</v>
      </c>
      <c r="K6747" s="29">
        <f ca="1">IF(C6747&gt;=Calculator!$G$27,IF(DAY($C6747)=1,Calculator!$G$34/2,IF(DAY($C6747)=15,Calculator!$G$34/2,0)),0)</f>
        <v>0</v>
      </c>
      <c r="L6747" s="29">
        <f ca="1">IF(DAY($C6747)=28,IF(H6747=0,0,Calculator!$G$35),0)</f>
        <v>0</v>
      </c>
      <c r="M6747" s="29">
        <f ca="1">IF(I6747&gt;0,IF(DAY($C6747)=1,SUM(INDIRECT("I"&amp;(ROW(C6746)-DAY(C6746))):I6746),0),0)</f>
        <v>0</v>
      </c>
      <c r="N6747" s="29">
        <f ca="1">IF(C6747&lt;Calculator!$G$27,0,IF(C6747=Calculator!$G$27,Calculator!$G$39,IF(H6747-K6747&lt;=0,IF(D6747&gt;Calculator!$G$39,IF(H6747-K6747+E6747+L6747+M6747+Calculator!$G$39&gt;Calculator!$G$39,Calculator!$G$39-(H6747+E6747+L6747+M6747-K6747),Calculator!$G$39),D6747),0)))</f>
        <v>0</v>
      </c>
    </row>
    <row r="6748" spans="1:14" ht="15.75" thickBot="1">
      <c r="A6748" s="33" t="str">
        <f ca="1">IF(C6748=Calculator!$H$27,"F",IF(Daily!D6748+Daily!H6748=0,IF(D6747+H6747&gt;0,"L",""),""))</f>
        <v/>
      </c>
      <c r="B6748" s="34">
        <v>6747</v>
      </c>
      <c r="C6748" s="19">
        <f t="shared" ca="1" si="421"/>
        <v>52677</v>
      </c>
      <c r="D6748" s="29">
        <f t="shared" ca="1" si="423"/>
        <v>0</v>
      </c>
      <c r="E6748" s="29">
        <f ca="1">IF(C6748&lt;Calculator!$D$26,0,IF(DAY($C6748)=1,IF(D6748-Calculator!$G$24&gt;0,Calculator!$G$24,D6748),0))</f>
        <v>0</v>
      </c>
      <c r="F6748" s="29">
        <f ca="1">IF(E6748&gt;0,D6748*Calculator!$G$22/12,0)</f>
        <v>0</v>
      </c>
      <c r="G6748" s="29">
        <f ca="1">IF(E6748&gt;0,(IFERROR(-PMT(Calculator!$G$22/12,Calculator!$G$23*12,Calculator!$G$20),0))-F6748,0)</f>
        <v>0</v>
      </c>
      <c r="H6748" s="29">
        <f t="shared" ca="1" si="424"/>
        <v>0</v>
      </c>
      <c r="I6748" s="29">
        <f t="shared" ca="1" si="422"/>
        <v>0</v>
      </c>
      <c r="J6748" s="30">
        <f>Calculator!$G$40</f>
        <v>6.5000000000000002E-2</v>
      </c>
      <c r="K6748" s="29">
        <f ca="1">IF(C6748&gt;=Calculator!$G$27,IF(DAY($C6748)=1,Calculator!$G$34/2,IF(DAY($C6748)=15,Calculator!$G$34/2,0)),0)</f>
        <v>0</v>
      </c>
      <c r="L6748" s="29">
        <f ca="1">IF(DAY($C6748)=28,IF(H6748=0,0,Calculator!$G$35),0)</f>
        <v>0</v>
      </c>
      <c r="M6748" s="29">
        <f ca="1">IF(I6748&gt;0,IF(DAY($C6748)=1,SUM(INDIRECT("I"&amp;(ROW(C6747)-DAY(C6747))):I6747),0),0)</f>
        <v>0</v>
      </c>
      <c r="N6748" s="29">
        <f ca="1">IF(C6748&lt;Calculator!$G$27,0,IF(C6748=Calculator!$G$27,Calculator!$G$39,IF(H6748-K6748&lt;=0,IF(D6748&gt;Calculator!$G$39,IF(H6748-K6748+E6748+L6748+M6748+Calculator!$G$39&gt;Calculator!$G$39,Calculator!$G$39-(H6748+E6748+L6748+M6748-K6748),Calculator!$G$39),D6748),0)))</f>
        <v>0</v>
      </c>
    </row>
    <row r="6749" spans="1:14" ht="15.75" thickBot="1">
      <c r="A6749" s="33" t="str">
        <f ca="1">IF(C6749=Calculator!$H$27,"F",IF(Daily!D6749+Daily!H6749=0,IF(D6748+H6748&gt;0,"L",""),""))</f>
        <v/>
      </c>
      <c r="B6749" s="34">
        <v>6748</v>
      </c>
      <c r="C6749" s="19">
        <f t="shared" ca="1" si="421"/>
        <v>52678</v>
      </c>
      <c r="D6749" s="29">
        <f t="shared" ca="1" si="423"/>
        <v>0</v>
      </c>
      <c r="E6749" s="29">
        <f ca="1">IF(C6749&lt;Calculator!$D$26,0,IF(DAY($C6749)=1,IF(D6749-Calculator!$G$24&gt;0,Calculator!$G$24,D6749),0))</f>
        <v>0</v>
      </c>
      <c r="F6749" s="29">
        <f ca="1">IF(E6749&gt;0,D6749*Calculator!$G$22/12,0)</f>
        <v>0</v>
      </c>
      <c r="G6749" s="29">
        <f ca="1">IF(E6749&gt;0,(IFERROR(-PMT(Calculator!$G$22/12,Calculator!$G$23*12,Calculator!$G$20),0))-F6749,0)</f>
        <v>0</v>
      </c>
      <c r="H6749" s="29">
        <f t="shared" ca="1" si="424"/>
        <v>0</v>
      </c>
      <c r="I6749" s="29">
        <f t="shared" ca="1" si="422"/>
        <v>0</v>
      </c>
      <c r="J6749" s="30">
        <f>Calculator!$G$40</f>
        <v>6.5000000000000002E-2</v>
      </c>
      <c r="K6749" s="29">
        <f ca="1">IF(C6749&gt;=Calculator!$G$27,IF(DAY($C6749)=1,Calculator!$G$34/2,IF(DAY($C6749)=15,Calculator!$G$34/2,0)),0)</f>
        <v>0</v>
      </c>
      <c r="L6749" s="29">
        <f ca="1">IF(DAY($C6749)=28,IF(H6749=0,0,Calculator!$G$35),0)</f>
        <v>0</v>
      </c>
      <c r="M6749" s="29">
        <f ca="1">IF(I6749&gt;0,IF(DAY($C6749)=1,SUM(INDIRECT("I"&amp;(ROW(C6748)-DAY(C6748))):I6748),0),0)</f>
        <v>0</v>
      </c>
      <c r="N6749" s="29">
        <f ca="1">IF(C6749&lt;Calculator!$G$27,0,IF(C6749=Calculator!$G$27,Calculator!$G$39,IF(H6749-K6749&lt;=0,IF(D6749&gt;Calculator!$G$39,IF(H6749-K6749+E6749+L6749+M6749+Calculator!$G$39&gt;Calculator!$G$39,Calculator!$G$39-(H6749+E6749+L6749+M6749-K6749),Calculator!$G$39),D6749),0)))</f>
        <v>0</v>
      </c>
    </row>
    <row r="6750" spans="1:14" ht="15.75" thickBot="1">
      <c r="A6750" s="33" t="str">
        <f ca="1">IF(C6750=Calculator!$H$27,"F",IF(Daily!D6750+Daily!H6750=0,IF(D6749+H6749&gt;0,"L",""),""))</f>
        <v/>
      </c>
      <c r="B6750" s="34">
        <v>6749</v>
      </c>
      <c r="C6750" s="19">
        <f t="shared" ca="1" si="421"/>
        <v>52679</v>
      </c>
      <c r="D6750" s="29">
        <f t="shared" ca="1" si="423"/>
        <v>0</v>
      </c>
      <c r="E6750" s="29">
        <f ca="1">IF(C6750&lt;Calculator!$D$26,0,IF(DAY($C6750)=1,IF(D6750-Calculator!$G$24&gt;0,Calculator!$G$24,D6750),0))</f>
        <v>0</v>
      </c>
      <c r="F6750" s="29">
        <f ca="1">IF(E6750&gt;0,D6750*Calculator!$G$22/12,0)</f>
        <v>0</v>
      </c>
      <c r="G6750" s="29">
        <f ca="1">IF(E6750&gt;0,(IFERROR(-PMT(Calculator!$G$22/12,Calculator!$G$23*12,Calculator!$G$20),0))-F6750,0)</f>
        <v>0</v>
      </c>
      <c r="H6750" s="29">
        <f t="shared" ca="1" si="424"/>
        <v>0</v>
      </c>
      <c r="I6750" s="29">
        <f t="shared" ca="1" si="422"/>
        <v>0</v>
      </c>
      <c r="J6750" s="30">
        <f>Calculator!$G$40</f>
        <v>6.5000000000000002E-2</v>
      </c>
      <c r="K6750" s="29">
        <f ca="1">IF(C6750&gt;=Calculator!$G$27,IF(DAY($C6750)=1,Calculator!$G$34/2,IF(DAY($C6750)=15,Calculator!$G$34/2,0)),0)</f>
        <v>0</v>
      </c>
      <c r="L6750" s="29">
        <f ca="1">IF(DAY($C6750)=28,IF(H6750=0,0,Calculator!$G$35),0)</f>
        <v>0</v>
      </c>
      <c r="M6750" s="29">
        <f ca="1">IF(I6750&gt;0,IF(DAY($C6750)=1,SUM(INDIRECT("I"&amp;(ROW(C6749)-DAY(C6749))):I6749),0),0)</f>
        <v>0</v>
      </c>
      <c r="N6750" s="29">
        <f ca="1">IF(C6750&lt;Calculator!$G$27,0,IF(C6750=Calculator!$G$27,Calculator!$G$39,IF(H6750-K6750&lt;=0,IF(D6750&gt;Calculator!$G$39,IF(H6750-K6750+E6750+L6750+M6750+Calculator!$G$39&gt;Calculator!$G$39,Calculator!$G$39-(H6750+E6750+L6750+M6750-K6750),Calculator!$G$39),D6750),0)))</f>
        <v>0</v>
      </c>
    </row>
    <row r="6751" spans="1:14" ht="15.75" thickBot="1">
      <c r="A6751" s="33" t="str">
        <f ca="1">IF(C6751=Calculator!$H$27,"F",IF(Daily!D6751+Daily!H6751=0,IF(D6750+H6750&gt;0,"L",""),""))</f>
        <v/>
      </c>
      <c r="B6751" s="34">
        <v>6750</v>
      </c>
      <c r="C6751" s="19">
        <f t="shared" ca="1" si="421"/>
        <v>52680</v>
      </c>
      <c r="D6751" s="29">
        <f t="shared" ca="1" si="423"/>
        <v>0</v>
      </c>
      <c r="E6751" s="29">
        <f ca="1">IF(C6751&lt;Calculator!$D$26,0,IF(DAY($C6751)=1,IF(D6751-Calculator!$G$24&gt;0,Calculator!$G$24,D6751),0))</f>
        <v>0</v>
      </c>
      <c r="F6751" s="29">
        <f ca="1">IF(E6751&gt;0,D6751*Calculator!$G$22/12,0)</f>
        <v>0</v>
      </c>
      <c r="G6751" s="29">
        <f ca="1">IF(E6751&gt;0,(IFERROR(-PMT(Calculator!$G$22/12,Calculator!$G$23*12,Calculator!$G$20),0))-F6751,0)</f>
        <v>0</v>
      </c>
      <c r="H6751" s="29">
        <f t="shared" ca="1" si="424"/>
        <v>0</v>
      </c>
      <c r="I6751" s="29">
        <f t="shared" ca="1" si="422"/>
        <v>0</v>
      </c>
      <c r="J6751" s="30">
        <f>Calculator!$G$40</f>
        <v>6.5000000000000002E-2</v>
      </c>
      <c r="K6751" s="29">
        <f ca="1">IF(C6751&gt;=Calculator!$G$27,IF(DAY($C6751)=1,Calculator!$G$34/2,IF(DAY($C6751)=15,Calculator!$G$34/2,0)),0)</f>
        <v>0</v>
      </c>
      <c r="L6751" s="29">
        <f ca="1">IF(DAY($C6751)=28,IF(H6751=0,0,Calculator!$G$35),0)</f>
        <v>0</v>
      </c>
      <c r="M6751" s="29">
        <f ca="1">IF(I6751&gt;0,IF(DAY($C6751)=1,SUM(INDIRECT("I"&amp;(ROW(C6750)-DAY(C6750))):I6750),0),0)</f>
        <v>0</v>
      </c>
      <c r="N6751" s="29">
        <f ca="1">IF(C6751&lt;Calculator!$G$27,0,IF(C6751=Calculator!$G$27,Calculator!$G$39,IF(H6751-K6751&lt;=0,IF(D6751&gt;Calculator!$G$39,IF(H6751-K6751+E6751+L6751+M6751+Calculator!$G$39&gt;Calculator!$G$39,Calculator!$G$39-(H6751+E6751+L6751+M6751-K6751),Calculator!$G$39),D6751),0)))</f>
        <v>0</v>
      </c>
    </row>
    <row r="6752" spans="1:14" ht="15.75" thickBot="1">
      <c r="A6752" s="33" t="str">
        <f ca="1">IF(C6752=Calculator!$H$27,"F",IF(Daily!D6752+Daily!H6752=0,IF(D6751+H6751&gt;0,"L",""),""))</f>
        <v/>
      </c>
      <c r="B6752" s="34">
        <v>6751</v>
      </c>
      <c r="C6752" s="19">
        <f t="shared" ca="1" si="421"/>
        <v>52681</v>
      </c>
      <c r="D6752" s="29">
        <f t="shared" ca="1" si="423"/>
        <v>0</v>
      </c>
      <c r="E6752" s="29">
        <f ca="1">IF(C6752&lt;Calculator!$D$26,0,IF(DAY($C6752)=1,IF(D6752-Calculator!$G$24&gt;0,Calculator!$G$24,D6752),0))</f>
        <v>0</v>
      </c>
      <c r="F6752" s="29">
        <f ca="1">IF(E6752&gt;0,D6752*Calculator!$G$22/12,0)</f>
        <v>0</v>
      </c>
      <c r="G6752" s="29">
        <f ca="1">IF(E6752&gt;0,(IFERROR(-PMT(Calculator!$G$22/12,Calculator!$G$23*12,Calculator!$G$20),0))-F6752,0)</f>
        <v>0</v>
      </c>
      <c r="H6752" s="29">
        <f t="shared" ca="1" si="424"/>
        <v>0</v>
      </c>
      <c r="I6752" s="29">
        <f t="shared" ca="1" si="422"/>
        <v>0</v>
      </c>
      <c r="J6752" s="30">
        <f>Calculator!$G$40</f>
        <v>6.5000000000000002E-2</v>
      </c>
      <c r="K6752" s="29">
        <f ca="1">IF(C6752&gt;=Calculator!$G$27,IF(DAY($C6752)=1,Calculator!$G$34/2,IF(DAY($C6752)=15,Calculator!$G$34/2,0)),0)</f>
        <v>0</v>
      </c>
      <c r="L6752" s="29">
        <f ca="1">IF(DAY($C6752)=28,IF(H6752=0,0,Calculator!$G$35),0)</f>
        <v>0</v>
      </c>
      <c r="M6752" s="29">
        <f ca="1">IF(I6752&gt;0,IF(DAY($C6752)=1,SUM(INDIRECT("I"&amp;(ROW(C6751)-DAY(C6751))):I6751),0),0)</f>
        <v>0</v>
      </c>
      <c r="N6752" s="29">
        <f ca="1">IF(C6752&lt;Calculator!$G$27,0,IF(C6752=Calculator!$G$27,Calculator!$G$39,IF(H6752-K6752&lt;=0,IF(D6752&gt;Calculator!$G$39,IF(H6752-K6752+E6752+L6752+M6752+Calculator!$G$39&gt;Calculator!$G$39,Calculator!$G$39-(H6752+E6752+L6752+M6752-K6752),Calculator!$G$39),D6752),0)))</f>
        <v>0</v>
      </c>
    </row>
    <row r="6753" spans="1:14" ht="15.75" thickBot="1">
      <c r="A6753" s="33" t="str">
        <f ca="1">IF(C6753=Calculator!$H$27,"F",IF(Daily!D6753+Daily!H6753=0,IF(D6752+H6752&gt;0,"L",""),""))</f>
        <v/>
      </c>
      <c r="B6753" s="34">
        <v>6752</v>
      </c>
      <c r="C6753" s="19">
        <f t="shared" ca="1" si="421"/>
        <v>52682</v>
      </c>
      <c r="D6753" s="29">
        <f t="shared" ca="1" si="423"/>
        <v>0</v>
      </c>
      <c r="E6753" s="29">
        <f ca="1">IF(C6753&lt;Calculator!$D$26,0,IF(DAY($C6753)=1,IF(D6753-Calculator!$G$24&gt;0,Calculator!$G$24,D6753),0))</f>
        <v>0</v>
      </c>
      <c r="F6753" s="29">
        <f ca="1">IF(E6753&gt;0,D6753*Calculator!$G$22/12,0)</f>
        <v>0</v>
      </c>
      <c r="G6753" s="29">
        <f ca="1">IF(E6753&gt;0,(IFERROR(-PMT(Calculator!$G$22/12,Calculator!$G$23*12,Calculator!$G$20),0))-F6753,0)</f>
        <v>0</v>
      </c>
      <c r="H6753" s="29">
        <f t="shared" ca="1" si="424"/>
        <v>0</v>
      </c>
      <c r="I6753" s="29">
        <f t="shared" ca="1" si="422"/>
        <v>0</v>
      </c>
      <c r="J6753" s="30">
        <f>Calculator!$G$40</f>
        <v>6.5000000000000002E-2</v>
      </c>
      <c r="K6753" s="29">
        <f ca="1">IF(C6753&gt;=Calculator!$G$27,IF(DAY($C6753)=1,Calculator!$G$34/2,IF(DAY($C6753)=15,Calculator!$G$34/2,0)),0)</f>
        <v>0</v>
      </c>
      <c r="L6753" s="29">
        <f ca="1">IF(DAY($C6753)=28,IF(H6753=0,0,Calculator!$G$35),0)</f>
        <v>0</v>
      </c>
      <c r="M6753" s="29">
        <f ca="1">IF(I6753&gt;0,IF(DAY($C6753)=1,SUM(INDIRECT("I"&amp;(ROW(C6752)-DAY(C6752))):I6752),0),0)</f>
        <v>0</v>
      </c>
      <c r="N6753" s="29">
        <f ca="1">IF(C6753&lt;Calculator!$G$27,0,IF(C6753=Calculator!$G$27,Calculator!$G$39,IF(H6753-K6753&lt;=0,IF(D6753&gt;Calculator!$G$39,IF(H6753-K6753+E6753+L6753+M6753+Calculator!$G$39&gt;Calculator!$G$39,Calculator!$G$39-(H6753+E6753+L6753+M6753-K6753),Calculator!$G$39),D6753),0)))</f>
        <v>0</v>
      </c>
    </row>
    <row r="6754" spans="1:14" ht="15.75" thickBot="1">
      <c r="A6754" s="33" t="str">
        <f ca="1">IF(C6754=Calculator!$H$27,"F",IF(Daily!D6754+Daily!H6754=0,IF(D6753+H6753&gt;0,"L",""),""))</f>
        <v/>
      </c>
      <c r="B6754" s="34">
        <v>6753</v>
      </c>
      <c r="C6754" s="19">
        <f t="shared" ca="1" si="421"/>
        <v>52683</v>
      </c>
      <c r="D6754" s="29">
        <f t="shared" ca="1" si="423"/>
        <v>0</v>
      </c>
      <c r="E6754" s="29">
        <f ca="1">IF(C6754&lt;Calculator!$D$26,0,IF(DAY($C6754)=1,IF(D6754-Calculator!$G$24&gt;0,Calculator!$G$24,D6754),0))</f>
        <v>0</v>
      </c>
      <c r="F6754" s="29">
        <f ca="1">IF(E6754&gt;0,D6754*Calculator!$G$22/12,0)</f>
        <v>0</v>
      </c>
      <c r="G6754" s="29">
        <f ca="1">IF(E6754&gt;0,(IFERROR(-PMT(Calculator!$G$22/12,Calculator!$G$23*12,Calculator!$G$20),0))-F6754,0)</f>
        <v>0</v>
      </c>
      <c r="H6754" s="29">
        <f t="shared" ca="1" si="424"/>
        <v>0</v>
      </c>
      <c r="I6754" s="29">
        <f t="shared" ca="1" si="422"/>
        <v>0</v>
      </c>
      <c r="J6754" s="30">
        <f>Calculator!$G$40</f>
        <v>6.5000000000000002E-2</v>
      </c>
      <c r="K6754" s="29">
        <f ca="1">IF(C6754&gt;=Calculator!$G$27,IF(DAY($C6754)=1,Calculator!$G$34/2,IF(DAY($C6754)=15,Calculator!$G$34/2,0)),0)</f>
        <v>0</v>
      </c>
      <c r="L6754" s="29">
        <f ca="1">IF(DAY($C6754)=28,IF(H6754=0,0,Calculator!$G$35),0)</f>
        <v>0</v>
      </c>
      <c r="M6754" s="29">
        <f ca="1">IF(I6754&gt;0,IF(DAY($C6754)=1,SUM(INDIRECT("I"&amp;(ROW(C6753)-DAY(C6753))):I6753),0),0)</f>
        <v>0</v>
      </c>
      <c r="N6754" s="29">
        <f ca="1">IF(C6754&lt;Calculator!$G$27,0,IF(C6754=Calculator!$G$27,Calculator!$G$39,IF(H6754-K6754&lt;=0,IF(D6754&gt;Calculator!$G$39,IF(H6754-K6754+E6754+L6754+M6754+Calculator!$G$39&gt;Calculator!$G$39,Calculator!$G$39-(H6754+E6754+L6754+M6754-K6754),Calculator!$G$39),D6754),0)))</f>
        <v>0</v>
      </c>
    </row>
    <row r="6755" spans="1:14" ht="15.75" thickBot="1">
      <c r="A6755" s="33" t="str">
        <f ca="1">IF(C6755=Calculator!$H$27,"F",IF(Daily!D6755+Daily!H6755=0,IF(D6754+H6754&gt;0,"L",""),""))</f>
        <v/>
      </c>
      <c r="B6755" s="34">
        <v>6754</v>
      </c>
      <c r="C6755" s="19">
        <f t="shared" ca="1" si="421"/>
        <v>52684</v>
      </c>
      <c r="D6755" s="29">
        <f t="shared" ca="1" si="423"/>
        <v>0</v>
      </c>
      <c r="E6755" s="29">
        <f ca="1">IF(C6755&lt;Calculator!$D$26,0,IF(DAY($C6755)=1,IF(D6755-Calculator!$G$24&gt;0,Calculator!$G$24,D6755),0))</f>
        <v>0</v>
      </c>
      <c r="F6755" s="29">
        <f ca="1">IF(E6755&gt;0,D6755*Calculator!$G$22/12,0)</f>
        <v>0</v>
      </c>
      <c r="G6755" s="29">
        <f ca="1">IF(E6755&gt;0,(IFERROR(-PMT(Calculator!$G$22/12,Calculator!$G$23*12,Calculator!$G$20),0))-F6755,0)</f>
        <v>0</v>
      </c>
      <c r="H6755" s="29">
        <f t="shared" ca="1" si="424"/>
        <v>0</v>
      </c>
      <c r="I6755" s="29">
        <f t="shared" ca="1" si="422"/>
        <v>0</v>
      </c>
      <c r="J6755" s="30">
        <f>Calculator!$G$40</f>
        <v>6.5000000000000002E-2</v>
      </c>
      <c r="K6755" s="29">
        <f ca="1">IF(C6755&gt;=Calculator!$G$27,IF(DAY($C6755)=1,Calculator!$G$34/2,IF(DAY($C6755)=15,Calculator!$G$34/2,0)),0)</f>
        <v>0</v>
      </c>
      <c r="L6755" s="29">
        <f ca="1">IF(DAY($C6755)=28,IF(H6755=0,0,Calculator!$G$35),0)</f>
        <v>0</v>
      </c>
      <c r="M6755" s="29">
        <f ca="1">IF(I6755&gt;0,IF(DAY($C6755)=1,SUM(INDIRECT("I"&amp;(ROW(C6754)-DAY(C6754))):I6754),0),0)</f>
        <v>0</v>
      </c>
      <c r="N6755" s="29">
        <f ca="1">IF(C6755&lt;Calculator!$G$27,0,IF(C6755=Calculator!$G$27,Calculator!$G$39,IF(H6755-K6755&lt;=0,IF(D6755&gt;Calculator!$G$39,IF(H6755-K6755+E6755+L6755+M6755+Calculator!$G$39&gt;Calculator!$G$39,Calculator!$G$39-(H6755+E6755+L6755+M6755-K6755),Calculator!$G$39),D6755),0)))</f>
        <v>0</v>
      </c>
    </row>
    <row r="6756" spans="1:14" ht="15.75" thickBot="1">
      <c r="A6756" s="33" t="str">
        <f ca="1">IF(C6756=Calculator!$H$27,"F",IF(Daily!D6756+Daily!H6756=0,IF(D6755+H6755&gt;0,"L",""),""))</f>
        <v/>
      </c>
      <c r="B6756" s="34">
        <v>6755</v>
      </c>
      <c r="C6756" s="19">
        <f t="shared" ca="1" si="421"/>
        <v>52685</v>
      </c>
      <c r="D6756" s="29">
        <f t="shared" ca="1" si="423"/>
        <v>0</v>
      </c>
      <c r="E6756" s="29">
        <f ca="1">IF(C6756&lt;Calculator!$D$26,0,IF(DAY($C6756)=1,IF(D6756-Calculator!$G$24&gt;0,Calculator!$G$24,D6756),0))</f>
        <v>0</v>
      </c>
      <c r="F6756" s="29">
        <f ca="1">IF(E6756&gt;0,D6756*Calculator!$G$22/12,0)</f>
        <v>0</v>
      </c>
      <c r="G6756" s="29">
        <f ca="1">IF(E6756&gt;0,(IFERROR(-PMT(Calculator!$G$22/12,Calculator!$G$23*12,Calculator!$G$20),0))-F6756,0)</f>
        <v>0</v>
      </c>
      <c r="H6756" s="29">
        <f t="shared" ca="1" si="424"/>
        <v>0</v>
      </c>
      <c r="I6756" s="29">
        <f t="shared" ca="1" si="422"/>
        <v>0</v>
      </c>
      <c r="J6756" s="30">
        <f>Calculator!$G$40</f>
        <v>6.5000000000000002E-2</v>
      </c>
      <c r="K6756" s="29">
        <f ca="1">IF(C6756&gt;=Calculator!$G$27,IF(DAY($C6756)=1,Calculator!$G$34/2,IF(DAY($C6756)=15,Calculator!$G$34/2,0)),0)</f>
        <v>0</v>
      </c>
      <c r="L6756" s="29">
        <f ca="1">IF(DAY($C6756)=28,IF(H6756=0,0,Calculator!$G$35),0)</f>
        <v>0</v>
      </c>
      <c r="M6756" s="29">
        <f ca="1">IF(I6756&gt;0,IF(DAY($C6756)=1,SUM(INDIRECT("I"&amp;(ROW(C6755)-DAY(C6755))):I6755),0),0)</f>
        <v>0</v>
      </c>
      <c r="N6756" s="29">
        <f ca="1">IF(C6756&lt;Calculator!$G$27,0,IF(C6756=Calculator!$G$27,Calculator!$G$39,IF(H6756-K6756&lt;=0,IF(D6756&gt;Calculator!$G$39,IF(H6756-K6756+E6756+L6756+M6756+Calculator!$G$39&gt;Calculator!$G$39,Calculator!$G$39-(H6756+E6756+L6756+M6756-K6756),Calculator!$G$39),D6756),0)))</f>
        <v>0</v>
      </c>
    </row>
    <row r="6757" spans="1:14" ht="15.75" thickBot="1">
      <c r="A6757" s="33" t="str">
        <f ca="1">IF(C6757=Calculator!$H$27,"F",IF(Daily!D6757+Daily!H6757=0,IF(D6756+H6756&gt;0,"L",""),""))</f>
        <v/>
      </c>
      <c r="B6757" s="34">
        <v>6756</v>
      </c>
      <c r="C6757" s="19">
        <f t="shared" ca="1" si="421"/>
        <v>52686</v>
      </c>
      <c r="D6757" s="29">
        <f t="shared" ca="1" si="423"/>
        <v>0</v>
      </c>
      <c r="E6757" s="29">
        <f ca="1">IF(C6757&lt;Calculator!$D$26,0,IF(DAY($C6757)=1,IF(D6757-Calculator!$G$24&gt;0,Calculator!$G$24,D6757),0))</f>
        <v>0</v>
      </c>
      <c r="F6757" s="29">
        <f ca="1">IF(E6757&gt;0,D6757*Calculator!$G$22/12,0)</f>
        <v>0</v>
      </c>
      <c r="G6757" s="29">
        <f ca="1">IF(E6757&gt;0,(IFERROR(-PMT(Calculator!$G$22/12,Calculator!$G$23*12,Calculator!$G$20),0))-F6757,0)</f>
        <v>0</v>
      </c>
      <c r="H6757" s="29">
        <f t="shared" ca="1" si="424"/>
        <v>0</v>
      </c>
      <c r="I6757" s="29">
        <f t="shared" ca="1" si="422"/>
        <v>0</v>
      </c>
      <c r="J6757" s="30">
        <f>Calculator!$G$40</f>
        <v>6.5000000000000002E-2</v>
      </c>
      <c r="K6757" s="29">
        <f ca="1">IF(C6757&gt;=Calculator!$G$27,IF(DAY($C6757)=1,Calculator!$G$34/2,IF(DAY($C6757)=15,Calculator!$G$34/2,0)),0)</f>
        <v>0</v>
      </c>
      <c r="L6757" s="29">
        <f ca="1">IF(DAY($C6757)=28,IF(H6757=0,0,Calculator!$G$35),0)</f>
        <v>0</v>
      </c>
      <c r="M6757" s="29">
        <f ca="1">IF(I6757&gt;0,IF(DAY($C6757)=1,SUM(INDIRECT("I"&amp;(ROW(C6756)-DAY(C6756))):I6756),0),0)</f>
        <v>0</v>
      </c>
      <c r="N6757" s="29">
        <f ca="1">IF(C6757&lt;Calculator!$G$27,0,IF(C6757=Calculator!$G$27,Calculator!$G$39,IF(H6757-K6757&lt;=0,IF(D6757&gt;Calculator!$G$39,IF(H6757-K6757+E6757+L6757+M6757+Calculator!$G$39&gt;Calculator!$G$39,Calculator!$G$39-(H6757+E6757+L6757+M6757-K6757),Calculator!$G$39),D6757),0)))</f>
        <v>0</v>
      </c>
    </row>
    <row r="6758" spans="1:14" ht="15.75" thickBot="1">
      <c r="A6758" s="33" t="str">
        <f ca="1">IF(C6758=Calculator!$H$27,"F",IF(Daily!D6758+Daily!H6758=0,IF(D6757+H6757&gt;0,"L",""),""))</f>
        <v/>
      </c>
      <c r="B6758" s="34">
        <v>6757</v>
      </c>
      <c r="C6758" s="19">
        <f t="shared" ca="1" si="421"/>
        <v>52687</v>
      </c>
      <c r="D6758" s="29">
        <f t="shared" ca="1" si="423"/>
        <v>0</v>
      </c>
      <c r="E6758" s="29">
        <f ca="1">IF(C6758&lt;Calculator!$D$26,0,IF(DAY($C6758)=1,IF(D6758-Calculator!$G$24&gt;0,Calculator!$G$24,D6758),0))</f>
        <v>0</v>
      </c>
      <c r="F6758" s="29">
        <f ca="1">IF(E6758&gt;0,D6758*Calculator!$G$22/12,0)</f>
        <v>0</v>
      </c>
      <c r="G6758" s="29">
        <f ca="1">IF(E6758&gt;0,(IFERROR(-PMT(Calculator!$G$22/12,Calculator!$G$23*12,Calculator!$G$20),0))-F6758,0)</f>
        <v>0</v>
      </c>
      <c r="H6758" s="29">
        <f t="shared" ca="1" si="424"/>
        <v>0</v>
      </c>
      <c r="I6758" s="29">
        <f t="shared" ca="1" si="422"/>
        <v>0</v>
      </c>
      <c r="J6758" s="30">
        <f>Calculator!$G$40</f>
        <v>6.5000000000000002E-2</v>
      </c>
      <c r="K6758" s="29">
        <f ca="1">IF(C6758&gt;=Calculator!$G$27,IF(DAY($C6758)=1,Calculator!$G$34/2,IF(DAY($C6758)=15,Calculator!$G$34/2,0)),0)</f>
        <v>0</v>
      </c>
      <c r="L6758" s="29">
        <f ca="1">IF(DAY($C6758)=28,IF(H6758=0,0,Calculator!$G$35),0)</f>
        <v>0</v>
      </c>
      <c r="M6758" s="29">
        <f ca="1">IF(I6758&gt;0,IF(DAY($C6758)=1,SUM(INDIRECT("I"&amp;(ROW(C6757)-DAY(C6757))):I6757),0),0)</f>
        <v>0</v>
      </c>
      <c r="N6758" s="29">
        <f ca="1">IF(C6758&lt;Calculator!$G$27,0,IF(C6758=Calculator!$G$27,Calculator!$G$39,IF(H6758-K6758&lt;=0,IF(D6758&gt;Calculator!$G$39,IF(H6758-K6758+E6758+L6758+M6758+Calculator!$G$39&gt;Calculator!$G$39,Calculator!$G$39-(H6758+E6758+L6758+M6758-K6758),Calculator!$G$39),D6758),0)))</f>
        <v>0</v>
      </c>
    </row>
    <row r="6759" spans="1:14" ht="15.75" thickBot="1">
      <c r="A6759" s="33" t="str">
        <f ca="1">IF(C6759=Calculator!$H$27,"F",IF(Daily!D6759+Daily!H6759=0,IF(D6758+H6758&gt;0,"L",""),""))</f>
        <v/>
      </c>
      <c r="B6759" s="34">
        <v>6758</v>
      </c>
      <c r="C6759" s="19">
        <f t="shared" ca="1" si="421"/>
        <v>52688</v>
      </c>
      <c r="D6759" s="29">
        <f t="shared" ca="1" si="423"/>
        <v>0</v>
      </c>
      <c r="E6759" s="29">
        <f ca="1">IF(C6759&lt;Calculator!$D$26,0,IF(DAY($C6759)=1,IF(D6759-Calculator!$G$24&gt;0,Calculator!$G$24,D6759),0))</f>
        <v>0</v>
      </c>
      <c r="F6759" s="29">
        <f ca="1">IF(E6759&gt;0,D6759*Calculator!$G$22/12,0)</f>
        <v>0</v>
      </c>
      <c r="G6759" s="29">
        <f ca="1">IF(E6759&gt;0,(IFERROR(-PMT(Calculator!$G$22/12,Calculator!$G$23*12,Calculator!$G$20),0))-F6759,0)</f>
        <v>0</v>
      </c>
      <c r="H6759" s="29">
        <f t="shared" ca="1" si="424"/>
        <v>0</v>
      </c>
      <c r="I6759" s="29">
        <f t="shared" ca="1" si="422"/>
        <v>0</v>
      </c>
      <c r="J6759" s="30">
        <f>Calculator!$G$40</f>
        <v>6.5000000000000002E-2</v>
      </c>
      <c r="K6759" s="29">
        <f ca="1">IF(C6759&gt;=Calculator!$G$27,IF(DAY($C6759)=1,Calculator!$G$34/2,IF(DAY($C6759)=15,Calculator!$G$34/2,0)),0)</f>
        <v>4500</v>
      </c>
      <c r="L6759" s="29">
        <f ca="1">IF(DAY($C6759)=28,IF(H6759=0,0,Calculator!$G$35),0)</f>
        <v>0</v>
      </c>
      <c r="M6759" s="29">
        <f ca="1">IF(I6759&gt;0,IF(DAY($C6759)=1,SUM(INDIRECT("I"&amp;(ROW(C6758)-DAY(C6758))):I6758),0),0)</f>
        <v>0</v>
      </c>
      <c r="N6759" s="29">
        <f ca="1">IF(C6759&lt;Calculator!$G$27,0,IF(C6759=Calculator!$G$27,Calculator!$G$39,IF(H6759-K6759&lt;=0,IF(D6759&gt;Calculator!$G$39,IF(H6759-K6759+E6759+L6759+M6759+Calculator!$G$39&gt;Calculator!$G$39,Calculator!$G$39-(H6759+E6759+L6759+M6759-K6759),Calculator!$G$39),D6759),0)))</f>
        <v>0</v>
      </c>
    </row>
    <row r="6760" spans="1:14" ht="15.75" thickBot="1">
      <c r="A6760" s="33" t="str">
        <f ca="1">IF(C6760=Calculator!$H$27,"F",IF(Daily!D6760+Daily!H6760=0,IF(D6759+H6759&gt;0,"L",""),""))</f>
        <v/>
      </c>
      <c r="B6760" s="34">
        <v>6759</v>
      </c>
      <c r="C6760" s="19">
        <f t="shared" ca="1" si="421"/>
        <v>52689</v>
      </c>
      <c r="D6760" s="29">
        <f t="shared" ca="1" si="423"/>
        <v>0</v>
      </c>
      <c r="E6760" s="29">
        <f ca="1">IF(C6760&lt;Calculator!$D$26,0,IF(DAY($C6760)=1,IF(D6760-Calculator!$G$24&gt;0,Calculator!$G$24,D6760),0))</f>
        <v>0</v>
      </c>
      <c r="F6760" s="29">
        <f ca="1">IF(E6760&gt;0,D6760*Calculator!$G$22/12,0)</f>
        <v>0</v>
      </c>
      <c r="G6760" s="29">
        <f ca="1">IF(E6760&gt;0,(IFERROR(-PMT(Calculator!$G$22/12,Calculator!$G$23*12,Calculator!$G$20),0))-F6760,0)</f>
        <v>0</v>
      </c>
      <c r="H6760" s="29">
        <f t="shared" ca="1" si="424"/>
        <v>0</v>
      </c>
      <c r="I6760" s="29">
        <f t="shared" ca="1" si="422"/>
        <v>0</v>
      </c>
      <c r="J6760" s="30">
        <f>Calculator!$G$40</f>
        <v>6.5000000000000002E-2</v>
      </c>
      <c r="K6760" s="29">
        <f ca="1">IF(C6760&gt;=Calculator!$G$27,IF(DAY($C6760)=1,Calculator!$G$34/2,IF(DAY($C6760)=15,Calculator!$G$34/2,0)),0)</f>
        <v>0</v>
      </c>
      <c r="L6760" s="29">
        <f ca="1">IF(DAY($C6760)=28,IF(H6760=0,0,Calculator!$G$35),0)</f>
        <v>0</v>
      </c>
      <c r="M6760" s="29">
        <f ca="1">IF(I6760&gt;0,IF(DAY($C6760)=1,SUM(INDIRECT("I"&amp;(ROW(C6759)-DAY(C6759))):I6759),0),0)</f>
        <v>0</v>
      </c>
      <c r="N6760" s="29">
        <f ca="1">IF(C6760&lt;Calculator!$G$27,0,IF(C6760=Calculator!$G$27,Calculator!$G$39,IF(H6760-K6760&lt;=0,IF(D6760&gt;Calculator!$G$39,IF(H6760-K6760+E6760+L6760+M6760+Calculator!$G$39&gt;Calculator!$G$39,Calculator!$G$39-(H6760+E6760+L6760+M6760-K6760),Calculator!$G$39),D6760),0)))</f>
        <v>0</v>
      </c>
    </row>
    <row r="6761" spans="1:14" ht="15.75" thickBot="1">
      <c r="A6761" s="33" t="str">
        <f ca="1">IF(C6761=Calculator!$H$27,"F",IF(Daily!D6761+Daily!H6761=0,IF(D6760+H6760&gt;0,"L",""),""))</f>
        <v/>
      </c>
      <c r="B6761" s="34">
        <v>6760</v>
      </c>
      <c r="C6761" s="19">
        <f t="shared" ca="1" si="421"/>
        <v>52690</v>
      </c>
      <c r="D6761" s="29">
        <f t="shared" ca="1" si="423"/>
        <v>0</v>
      </c>
      <c r="E6761" s="29">
        <f ca="1">IF(C6761&lt;Calculator!$D$26,0,IF(DAY($C6761)=1,IF(D6761-Calculator!$G$24&gt;0,Calculator!$G$24,D6761),0))</f>
        <v>0</v>
      </c>
      <c r="F6761" s="29">
        <f ca="1">IF(E6761&gt;0,D6761*Calculator!$G$22/12,0)</f>
        <v>0</v>
      </c>
      <c r="G6761" s="29">
        <f ca="1">IF(E6761&gt;0,(IFERROR(-PMT(Calculator!$G$22/12,Calculator!$G$23*12,Calculator!$G$20),0))-F6761,0)</f>
        <v>0</v>
      </c>
      <c r="H6761" s="29">
        <f t="shared" ca="1" si="424"/>
        <v>0</v>
      </c>
      <c r="I6761" s="29">
        <f t="shared" ca="1" si="422"/>
        <v>0</v>
      </c>
      <c r="J6761" s="30">
        <f>Calculator!$G$40</f>
        <v>6.5000000000000002E-2</v>
      </c>
      <c r="K6761" s="29">
        <f ca="1">IF(C6761&gt;=Calculator!$G$27,IF(DAY($C6761)=1,Calculator!$G$34/2,IF(DAY($C6761)=15,Calculator!$G$34/2,0)),0)</f>
        <v>0</v>
      </c>
      <c r="L6761" s="29">
        <f ca="1">IF(DAY($C6761)=28,IF(H6761=0,0,Calculator!$G$35),0)</f>
        <v>0</v>
      </c>
      <c r="M6761" s="29">
        <f ca="1">IF(I6761&gt;0,IF(DAY($C6761)=1,SUM(INDIRECT("I"&amp;(ROW(C6760)-DAY(C6760))):I6760),0),0)</f>
        <v>0</v>
      </c>
      <c r="N6761" s="29">
        <f ca="1">IF(C6761&lt;Calculator!$G$27,0,IF(C6761=Calculator!$G$27,Calculator!$G$39,IF(H6761-K6761&lt;=0,IF(D6761&gt;Calculator!$G$39,IF(H6761-K6761+E6761+L6761+M6761+Calculator!$G$39&gt;Calculator!$G$39,Calculator!$G$39-(H6761+E6761+L6761+M6761-K6761),Calculator!$G$39),D6761),0)))</f>
        <v>0</v>
      </c>
    </row>
    <row r="6762" spans="1:14" ht="15.75" thickBot="1">
      <c r="A6762" s="33" t="str">
        <f ca="1">IF(C6762=Calculator!$H$27,"F",IF(Daily!D6762+Daily!H6762=0,IF(D6761+H6761&gt;0,"L",""),""))</f>
        <v/>
      </c>
      <c r="B6762" s="34">
        <v>6761</v>
      </c>
      <c r="C6762" s="19">
        <f t="shared" ca="1" si="421"/>
        <v>52691</v>
      </c>
      <c r="D6762" s="29">
        <f t="shared" ca="1" si="423"/>
        <v>0</v>
      </c>
      <c r="E6762" s="29">
        <f ca="1">IF(C6762&lt;Calculator!$D$26,0,IF(DAY($C6762)=1,IF(D6762-Calculator!$G$24&gt;0,Calculator!$G$24,D6762),0))</f>
        <v>0</v>
      </c>
      <c r="F6762" s="29">
        <f ca="1">IF(E6762&gt;0,D6762*Calculator!$G$22/12,0)</f>
        <v>0</v>
      </c>
      <c r="G6762" s="29">
        <f ca="1">IF(E6762&gt;0,(IFERROR(-PMT(Calculator!$G$22/12,Calculator!$G$23*12,Calculator!$G$20),0))-F6762,0)</f>
        <v>0</v>
      </c>
      <c r="H6762" s="29">
        <f t="shared" ca="1" si="424"/>
        <v>0</v>
      </c>
      <c r="I6762" s="29">
        <f t="shared" ca="1" si="422"/>
        <v>0</v>
      </c>
      <c r="J6762" s="30">
        <f>Calculator!$G$40</f>
        <v>6.5000000000000002E-2</v>
      </c>
      <c r="K6762" s="29">
        <f ca="1">IF(C6762&gt;=Calculator!$G$27,IF(DAY($C6762)=1,Calculator!$G$34/2,IF(DAY($C6762)=15,Calculator!$G$34/2,0)),0)</f>
        <v>0</v>
      </c>
      <c r="L6762" s="29">
        <f ca="1">IF(DAY($C6762)=28,IF(H6762=0,0,Calculator!$G$35),0)</f>
        <v>0</v>
      </c>
      <c r="M6762" s="29">
        <f ca="1">IF(I6762&gt;0,IF(DAY($C6762)=1,SUM(INDIRECT("I"&amp;(ROW(C6761)-DAY(C6761))):I6761),0),0)</f>
        <v>0</v>
      </c>
      <c r="N6762" s="29">
        <f ca="1">IF(C6762&lt;Calculator!$G$27,0,IF(C6762=Calculator!$G$27,Calculator!$G$39,IF(H6762-K6762&lt;=0,IF(D6762&gt;Calculator!$G$39,IF(H6762-K6762+E6762+L6762+M6762+Calculator!$G$39&gt;Calculator!$G$39,Calculator!$G$39-(H6762+E6762+L6762+M6762-K6762),Calculator!$G$39),D6762),0)))</f>
        <v>0</v>
      </c>
    </row>
    <row r="6763" spans="1:14" ht="15.75" thickBot="1">
      <c r="A6763" s="33" t="str">
        <f ca="1">IF(C6763=Calculator!$H$27,"F",IF(Daily!D6763+Daily!H6763=0,IF(D6762+H6762&gt;0,"L",""),""))</f>
        <v/>
      </c>
      <c r="B6763" s="34">
        <v>6762</v>
      </c>
      <c r="C6763" s="19">
        <f t="shared" ca="1" si="421"/>
        <v>52692</v>
      </c>
      <c r="D6763" s="29">
        <f t="shared" ca="1" si="423"/>
        <v>0</v>
      </c>
      <c r="E6763" s="29">
        <f ca="1">IF(C6763&lt;Calculator!$D$26,0,IF(DAY($C6763)=1,IF(D6763-Calculator!$G$24&gt;0,Calculator!$G$24,D6763),0))</f>
        <v>0</v>
      </c>
      <c r="F6763" s="29">
        <f ca="1">IF(E6763&gt;0,D6763*Calculator!$G$22/12,0)</f>
        <v>0</v>
      </c>
      <c r="G6763" s="29">
        <f ca="1">IF(E6763&gt;0,(IFERROR(-PMT(Calculator!$G$22/12,Calculator!$G$23*12,Calculator!$G$20),0))-F6763,0)</f>
        <v>0</v>
      </c>
      <c r="H6763" s="29">
        <f t="shared" ca="1" si="424"/>
        <v>0</v>
      </c>
      <c r="I6763" s="29">
        <f t="shared" ca="1" si="422"/>
        <v>0</v>
      </c>
      <c r="J6763" s="30">
        <f>Calculator!$G$40</f>
        <v>6.5000000000000002E-2</v>
      </c>
      <c r="K6763" s="29">
        <f ca="1">IF(C6763&gt;=Calculator!$G$27,IF(DAY($C6763)=1,Calculator!$G$34/2,IF(DAY($C6763)=15,Calculator!$G$34/2,0)),0)</f>
        <v>0</v>
      </c>
      <c r="L6763" s="29">
        <f ca="1">IF(DAY($C6763)=28,IF(H6763=0,0,Calculator!$G$35),0)</f>
        <v>0</v>
      </c>
      <c r="M6763" s="29">
        <f ca="1">IF(I6763&gt;0,IF(DAY($C6763)=1,SUM(INDIRECT("I"&amp;(ROW(C6762)-DAY(C6762))):I6762),0),0)</f>
        <v>0</v>
      </c>
      <c r="N6763" s="29">
        <f ca="1">IF(C6763&lt;Calculator!$G$27,0,IF(C6763=Calculator!$G$27,Calculator!$G$39,IF(H6763-K6763&lt;=0,IF(D6763&gt;Calculator!$G$39,IF(H6763-K6763+E6763+L6763+M6763+Calculator!$G$39&gt;Calculator!$G$39,Calculator!$G$39-(H6763+E6763+L6763+M6763-K6763),Calculator!$G$39),D6763),0)))</f>
        <v>0</v>
      </c>
    </row>
    <row r="6764" spans="1:14" ht="15.75" thickBot="1">
      <c r="A6764" s="33" t="str">
        <f ca="1">IF(C6764=Calculator!$H$27,"F",IF(Daily!D6764+Daily!H6764=0,IF(D6763+H6763&gt;0,"L",""),""))</f>
        <v/>
      </c>
      <c r="B6764" s="34">
        <v>6763</v>
      </c>
      <c r="C6764" s="19">
        <f t="shared" ca="1" si="421"/>
        <v>52693</v>
      </c>
      <c r="D6764" s="29">
        <f t="shared" ca="1" si="423"/>
        <v>0</v>
      </c>
      <c r="E6764" s="29">
        <f ca="1">IF(C6764&lt;Calculator!$D$26,0,IF(DAY($C6764)=1,IF(D6764-Calculator!$G$24&gt;0,Calculator!$G$24,D6764),0))</f>
        <v>0</v>
      </c>
      <c r="F6764" s="29">
        <f ca="1">IF(E6764&gt;0,D6764*Calculator!$G$22/12,0)</f>
        <v>0</v>
      </c>
      <c r="G6764" s="29">
        <f ca="1">IF(E6764&gt;0,(IFERROR(-PMT(Calculator!$G$22/12,Calculator!$G$23*12,Calculator!$G$20),0))-F6764,0)</f>
        <v>0</v>
      </c>
      <c r="H6764" s="29">
        <f t="shared" ca="1" si="424"/>
        <v>0</v>
      </c>
      <c r="I6764" s="29">
        <f t="shared" ca="1" si="422"/>
        <v>0</v>
      </c>
      <c r="J6764" s="30">
        <f>Calculator!$G$40</f>
        <v>6.5000000000000002E-2</v>
      </c>
      <c r="K6764" s="29">
        <f ca="1">IF(C6764&gt;=Calculator!$G$27,IF(DAY($C6764)=1,Calculator!$G$34/2,IF(DAY($C6764)=15,Calculator!$G$34/2,0)),0)</f>
        <v>0</v>
      </c>
      <c r="L6764" s="29">
        <f ca="1">IF(DAY($C6764)=28,IF(H6764=0,0,Calculator!$G$35),0)</f>
        <v>0</v>
      </c>
      <c r="M6764" s="29">
        <f ca="1">IF(I6764&gt;0,IF(DAY($C6764)=1,SUM(INDIRECT("I"&amp;(ROW(C6763)-DAY(C6763))):I6763),0),0)</f>
        <v>0</v>
      </c>
      <c r="N6764" s="29">
        <f ca="1">IF(C6764&lt;Calculator!$G$27,0,IF(C6764=Calculator!$G$27,Calculator!$G$39,IF(H6764-K6764&lt;=0,IF(D6764&gt;Calculator!$G$39,IF(H6764-K6764+E6764+L6764+M6764+Calculator!$G$39&gt;Calculator!$G$39,Calculator!$G$39-(H6764+E6764+L6764+M6764-K6764),Calculator!$G$39),D6764),0)))</f>
        <v>0</v>
      </c>
    </row>
    <row r="6765" spans="1:14" ht="15.75" thickBot="1">
      <c r="A6765" s="33" t="str">
        <f ca="1">IF(C6765=Calculator!$H$27,"F",IF(Daily!D6765+Daily!H6765=0,IF(D6764+H6764&gt;0,"L",""),""))</f>
        <v/>
      </c>
      <c r="B6765" s="34">
        <v>6764</v>
      </c>
      <c r="C6765" s="19">
        <f t="shared" ca="1" si="421"/>
        <v>52694</v>
      </c>
      <c r="D6765" s="29">
        <f t="shared" ca="1" si="423"/>
        <v>0</v>
      </c>
      <c r="E6765" s="29">
        <f ca="1">IF(C6765&lt;Calculator!$D$26,0,IF(DAY($C6765)=1,IF(D6765-Calculator!$G$24&gt;0,Calculator!$G$24,D6765),0))</f>
        <v>0</v>
      </c>
      <c r="F6765" s="29">
        <f ca="1">IF(E6765&gt;0,D6765*Calculator!$G$22/12,0)</f>
        <v>0</v>
      </c>
      <c r="G6765" s="29">
        <f ca="1">IF(E6765&gt;0,(IFERROR(-PMT(Calculator!$G$22/12,Calculator!$G$23*12,Calculator!$G$20),0))-F6765,0)</f>
        <v>0</v>
      </c>
      <c r="H6765" s="29">
        <f t="shared" ca="1" si="424"/>
        <v>0</v>
      </c>
      <c r="I6765" s="29">
        <f t="shared" ca="1" si="422"/>
        <v>0</v>
      </c>
      <c r="J6765" s="30">
        <f>Calculator!$G$40</f>
        <v>6.5000000000000002E-2</v>
      </c>
      <c r="K6765" s="29">
        <f ca="1">IF(C6765&gt;=Calculator!$G$27,IF(DAY($C6765)=1,Calculator!$G$34/2,IF(DAY($C6765)=15,Calculator!$G$34/2,0)),0)</f>
        <v>0</v>
      </c>
      <c r="L6765" s="29">
        <f ca="1">IF(DAY($C6765)=28,IF(H6765=0,0,Calculator!$G$35),0)</f>
        <v>0</v>
      </c>
      <c r="M6765" s="29">
        <f ca="1">IF(I6765&gt;0,IF(DAY($C6765)=1,SUM(INDIRECT("I"&amp;(ROW(C6764)-DAY(C6764))):I6764),0),0)</f>
        <v>0</v>
      </c>
      <c r="N6765" s="29">
        <f ca="1">IF(C6765&lt;Calculator!$G$27,0,IF(C6765=Calculator!$G$27,Calculator!$G$39,IF(H6765-K6765&lt;=0,IF(D6765&gt;Calculator!$G$39,IF(H6765-K6765+E6765+L6765+M6765+Calculator!$G$39&gt;Calculator!$G$39,Calculator!$G$39-(H6765+E6765+L6765+M6765-K6765),Calculator!$G$39),D6765),0)))</f>
        <v>0</v>
      </c>
    </row>
    <row r="6766" spans="1:14" ht="15.75" thickBot="1">
      <c r="A6766" s="33" t="str">
        <f ca="1">IF(C6766=Calculator!$H$27,"F",IF(Daily!D6766+Daily!H6766=0,IF(D6765+H6765&gt;0,"L",""),""))</f>
        <v/>
      </c>
      <c r="B6766" s="34">
        <v>6765</v>
      </c>
      <c r="C6766" s="19">
        <f t="shared" ca="1" si="421"/>
        <v>52695</v>
      </c>
      <c r="D6766" s="29">
        <f t="shared" ca="1" si="423"/>
        <v>0</v>
      </c>
      <c r="E6766" s="29">
        <f ca="1">IF(C6766&lt;Calculator!$D$26,0,IF(DAY($C6766)=1,IF(D6766-Calculator!$G$24&gt;0,Calculator!$G$24,D6766),0))</f>
        <v>0</v>
      </c>
      <c r="F6766" s="29">
        <f ca="1">IF(E6766&gt;0,D6766*Calculator!$G$22/12,0)</f>
        <v>0</v>
      </c>
      <c r="G6766" s="29">
        <f ca="1">IF(E6766&gt;0,(IFERROR(-PMT(Calculator!$G$22/12,Calculator!$G$23*12,Calculator!$G$20),0))-F6766,0)</f>
        <v>0</v>
      </c>
      <c r="H6766" s="29">
        <f t="shared" ca="1" si="424"/>
        <v>0</v>
      </c>
      <c r="I6766" s="29">
        <f t="shared" ca="1" si="422"/>
        <v>0</v>
      </c>
      <c r="J6766" s="30">
        <f>Calculator!$G$40</f>
        <v>6.5000000000000002E-2</v>
      </c>
      <c r="K6766" s="29">
        <f ca="1">IF(C6766&gt;=Calculator!$G$27,IF(DAY($C6766)=1,Calculator!$G$34/2,IF(DAY($C6766)=15,Calculator!$G$34/2,0)),0)</f>
        <v>0</v>
      </c>
      <c r="L6766" s="29">
        <f ca="1">IF(DAY($C6766)=28,IF(H6766=0,0,Calculator!$G$35),0)</f>
        <v>0</v>
      </c>
      <c r="M6766" s="29">
        <f ca="1">IF(I6766&gt;0,IF(DAY($C6766)=1,SUM(INDIRECT("I"&amp;(ROW(C6765)-DAY(C6765))):I6765),0),0)</f>
        <v>0</v>
      </c>
      <c r="N6766" s="29">
        <f ca="1">IF(C6766&lt;Calculator!$G$27,0,IF(C6766=Calculator!$G$27,Calculator!$G$39,IF(H6766-K6766&lt;=0,IF(D6766&gt;Calculator!$G$39,IF(H6766-K6766+E6766+L6766+M6766+Calculator!$G$39&gt;Calculator!$G$39,Calculator!$G$39-(H6766+E6766+L6766+M6766-K6766),Calculator!$G$39),D6766),0)))</f>
        <v>0</v>
      </c>
    </row>
    <row r="6767" spans="1:14" ht="15.75" thickBot="1">
      <c r="A6767" s="33" t="str">
        <f ca="1">IF(C6767=Calculator!$H$27,"F",IF(Daily!D6767+Daily!H6767=0,IF(D6766+H6766&gt;0,"L",""),""))</f>
        <v/>
      </c>
      <c r="B6767" s="34">
        <v>6766</v>
      </c>
      <c r="C6767" s="19">
        <f t="shared" ca="1" si="421"/>
        <v>52696</v>
      </c>
      <c r="D6767" s="29">
        <f t="shared" ca="1" si="423"/>
        <v>0</v>
      </c>
      <c r="E6767" s="29">
        <f ca="1">IF(C6767&lt;Calculator!$D$26,0,IF(DAY($C6767)=1,IF(D6767-Calculator!$G$24&gt;0,Calculator!$G$24,D6767),0))</f>
        <v>0</v>
      </c>
      <c r="F6767" s="29">
        <f ca="1">IF(E6767&gt;0,D6767*Calculator!$G$22/12,0)</f>
        <v>0</v>
      </c>
      <c r="G6767" s="29">
        <f ca="1">IF(E6767&gt;0,(IFERROR(-PMT(Calculator!$G$22/12,Calculator!$G$23*12,Calculator!$G$20),0))-F6767,0)</f>
        <v>0</v>
      </c>
      <c r="H6767" s="29">
        <f t="shared" ca="1" si="424"/>
        <v>0</v>
      </c>
      <c r="I6767" s="29">
        <f t="shared" ca="1" si="422"/>
        <v>0</v>
      </c>
      <c r="J6767" s="30">
        <f>Calculator!$G$40</f>
        <v>6.5000000000000002E-2</v>
      </c>
      <c r="K6767" s="29">
        <f ca="1">IF(C6767&gt;=Calculator!$G$27,IF(DAY($C6767)=1,Calculator!$G$34/2,IF(DAY($C6767)=15,Calculator!$G$34/2,0)),0)</f>
        <v>0</v>
      </c>
      <c r="L6767" s="29">
        <f ca="1">IF(DAY($C6767)=28,IF(H6767=0,0,Calculator!$G$35),0)</f>
        <v>0</v>
      </c>
      <c r="M6767" s="29">
        <f ca="1">IF(I6767&gt;0,IF(DAY($C6767)=1,SUM(INDIRECT("I"&amp;(ROW(C6766)-DAY(C6766))):I6766),0),0)</f>
        <v>0</v>
      </c>
      <c r="N6767" s="29">
        <f ca="1">IF(C6767&lt;Calculator!$G$27,0,IF(C6767=Calculator!$G$27,Calculator!$G$39,IF(H6767-K6767&lt;=0,IF(D6767&gt;Calculator!$G$39,IF(H6767-K6767+E6767+L6767+M6767+Calculator!$G$39&gt;Calculator!$G$39,Calculator!$G$39-(H6767+E6767+L6767+M6767-K6767),Calculator!$G$39),D6767),0)))</f>
        <v>0</v>
      </c>
    </row>
    <row r="6768" spans="1:14" ht="15.75" thickBot="1">
      <c r="A6768" s="33" t="str">
        <f ca="1">IF(C6768=Calculator!$H$27,"F",IF(Daily!D6768+Daily!H6768=0,IF(D6767+H6767&gt;0,"L",""),""))</f>
        <v/>
      </c>
      <c r="B6768" s="34">
        <v>6767</v>
      </c>
      <c r="C6768" s="19">
        <f t="shared" ca="1" si="421"/>
        <v>52697</v>
      </c>
      <c r="D6768" s="29">
        <f t="shared" ca="1" si="423"/>
        <v>0</v>
      </c>
      <c r="E6768" s="29">
        <f ca="1">IF(C6768&lt;Calculator!$D$26,0,IF(DAY($C6768)=1,IF(D6768-Calculator!$G$24&gt;0,Calculator!$G$24,D6768),0))</f>
        <v>0</v>
      </c>
      <c r="F6768" s="29">
        <f ca="1">IF(E6768&gt;0,D6768*Calculator!$G$22/12,0)</f>
        <v>0</v>
      </c>
      <c r="G6768" s="29">
        <f ca="1">IF(E6768&gt;0,(IFERROR(-PMT(Calculator!$G$22/12,Calculator!$G$23*12,Calculator!$G$20),0))-F6768,0)</f>
        <v>0</v>
      </c>
      <c r="H6768" s="29">
        <f t="shared" ca="1" si="424"/>
        <v>0</v>
      </c>
      <c r="I6768" s="29">
        <f t="shared" ca="1" si="422"/>
        <v>0</v>
      </c>
      <c r="J6768" s="30">
        <f>Calculator!$G$40</f>
        <v>6.5000000000000002E-2</v>
      </c>
      <c r="K6768" s="29">
        <f ca="1">IF(C6768&gt;=Calculator!$G$27,IF(DAY($C6768)=1,Calculator!$G$34/2,IF(DAY($C6768)=15,Calculator!$G$34/2,0)),0)</f>
        <v>0</v>
      </c>
      <c r="L6768" s="29">
        <f ca="1">IF(DAY($C6768)=28,IF(H6768=0,0,Calculator!$G$35),0)</f>
        <v>0</v>
      </c>
      <c r="M6768" s="29">
        <f ca="1">IF(I6768&gt;0,IF(DAY($C6768)=1,SUM(INDIRECT("I"&amp;(ROW(C6767)-DAY(C6767))):I6767),0),0)</f>
        <v>0</v>
      </c>
      <c r="N6768" s="29">
        <f ca="1">IF(C6768&lt;Calculator!$G$27,0,IF(C6768=Calculator!$G$27,Calculator!$G$39,IF(H6768-K6768&lt;=0,IF(D6768&gt;Calculator!$G$39,IF(H6768-K6768+E6768+L6768+M6768+Calculator!$G$39&gt;Calculator!$G$39,Calculator!$G$39-(H6768+E6768+L6768+M6768-K6768),Calculator!$G$39),D6768),0)))</f>
        <v>0</v>
      </c>
    </row>
    <row r="6769" spans="1:14" ht="15.75" thickBot="1">
      <c r="A6769" s="33" t="str">
        <f ca="1">IF(C6769=Calculator!$H$27,"F",IF(Daily!D6769+Daily!H6769=0,IF(D6768+H6768&gt;0,"L",""),""))</f>
        <v/>
      </c>
      <c r="B6769" s="34">
        <v>6768</v>
      </c>
      <c r="C6769" s="19">
        <f t="shared" ca="1" si="421"/>
        <v>52698</v>
      </c>
      <c r="D6769" s="29">
        <f t="shared" ca="1" si="423"/>
        <v>0</v>
      </c>
      <c r="E6769" s="29">
        <f ca="1">IF(C6769&lt;Calculator!$D$26,0,IF(DAY($C6769)=1,IF(D6769-Calculator!$G$24&gt;0,Calculator!$G$24,D6769),0))</f>
        <v>0</v>
      </c>
      <c r="F6769" s="29">
        <f ca="1">IF(E6769&gt;0,D6769*Calculator!$G$22/12,0)</f>
        <v>0</v>
      </c>
      <c r="G6769" s="29">
        <f ca="1">IF(E6769&gt;0,(IFERROR(-PMT(Calculator!$G$22/12,Calculator!$G$23*12,Calculator!$G$20),0))-F6769,0)</f>
        <v>0</v>
      </c>
      <c r="H6769" s="29">
        <f t="shared" ca="1" si="424"/>
        <v>0</v>
      </c>
      <c r="I6769" s="29">
        <f t="shared" ca="1" si="422"/>
        <v>0</v>
      </c>
      <c r="J6769" s="30">
        <f>Calculator!$G$40</f>
        <v>6.5000000000000002E-2</v>
      </c>
      <c r="K6769" s="29">
        <f ca="1">IF(C6769&gt;=Calculator!$G$27,IF(DAY($C6769)=1,Calculator!$G$34/2,IF(DAY($C6769)=15,Calculator!$G$34/2,0)),0)</f>
        <v>0</v>
      </c>
      <c r="L6769" s="29">
        <f ca="1">IF(DAY($C6769)=28,IF(H6769=0,0,Calculator!$G$35),0)</f>
        <v>0</v>
      </c>
      <c r="M6769" s="29">
        <f ca="1">IF(I6769&gt;0,IF(DAY($C6769)=1,SUM(INDIRECT("I"&amp;(ROW(C6768)-DAY(C6768))):I6768),0),0)</f>
        <v>0</v>
      </c>
      <c r="N6769" s="29">
        <f ca="1">IF(C6769&lt;Calculator!$G$27,0,IF(C6769=Calculator!$G$27,Calculator!$G$39,IF(H6769-K6769&lt;=0,IF(D6769&gt;Calculator!$G$39,IF(H6769-K6769+E6769+L6769+M6769+Calculator!$G$39&gt;Calculator!$G$39,Calculator!$G$39-(H6769+E6769+L6769+M6769-K6769),Calculator!$G$39),D6769),0)))</f>
        <v>0</v>
      </c>
    </row>
    <row r="6770" spans="1:14" ht="15.75" thickBot="1">
      <c r="A6770" s="33" t="str">
        <f ca="1">IF(C6770=Calculator!$H$27,"F",IF(Daily!D6770+Daily!H6770=0,IF(D6769+H6769&gt;0,"L",""),""))</f>
        <v/>
      </c>
      <c r="B6770" s="34">
        <v>6769</v>
      </c>
      <c r="C6770" s="19">
        <f t="shared" ca="1" si="421"/>
        <v>52699</v>
      </c>
      <c r="D6770" s="29">
        <f t="shared" ca="1" si="423"/>
        <v>0</v>
      </c>
      <c r="E6770" s="29">
        <f ca="1">IF(C6770&lt;Calculator!$D$26,0,IF(DAY($C6770)=1,IF(D6770-Calculator!$G$24&gt;0,Calculator!$G$24,D6770),0))</f>
        <v>0</v>
      </c>
      <c r="F6770" s="29">
        <f ca="1">IF(E6770&gt;0,D6770*Calculator!$G$22/12,0)</f>
        <v>0</v>
      </c>
      <c r="G6770" s="29">
        <f ca="1">IF(E6770&gt;0,(IFERROR(-PMT(Calculator!$G$22/12,Calculator!$G$23*12,Calculator!$G$20),0))-F6770,0)</f>
        <v>0</v>
      </c>
      <c r="H6770" s="29">
        <f t="shared" ca="1" si="424"/>
        <v>0</v>
      </c>
      <c r="I6770" s="29">
        <f t="shared" ca="1" si="422"/>
        <v>0</v>
      </c>
      <c r="J6770" s="30">
        <f>Calculator!$G$40</f>
        <v>6.5000000000000002E-2</v>
      </c>
      <c r="K6770" s="29">
        <f ca="1">IF(C6770&gt;=Calculator!$G$27,IF(DAY($C6770)=1,Calculator!$G$34/2,IF(DAY($C6770)=15,Calculator!$G$34/2,0)),0)</f>
        <v>0</v>
      </c>
      <c r="L6770" s="29">
        <f ca="1">IF(DAY($C6770)=28,IF(H6770=0,0,Calculator!$G$35),0)</f>
        <v>0</v>
      </c>
      <c r="M6770" s="29">
        <f ca="1">IF(I6770&gt;0,IF(DAY($C6770)=1,SUM(INDIRECT("I"&amp;(ROW(C6769)-DAY(C6769))):I6769),0),0)</f>
        <v>0</v>
      </c>
      <c r="N6770" s="29">
        <f ca="1">IF(C6770&lt;Calculator!$G$27,0,IF(C6770=Calculator!$G$27,Calculator!$G$39,IF(H6770-K6770&lt;=0,IF(D6770&gt;Calculator!$G$39,IF(H6770-K6770+E6770+L6770+M6770+Calculator!$G$39&gt;Calculator!$G$39,Calculator!$G$39-(H6770+E6770+L6770+M6770-K6770),Calculator!$G$39),D6770),0)))</f>
        <v>0</v>
      </c>
    </row>
    <row r="6771" spans="1:14" ht="15.75" thickBot="1">
      <c r="A6771" s="33" t="str">
        <f ca="1">IF(C6771=Calculator!$H$27,"F",IF(Daily!D6771+Daily!H6771=0,IF(D6770+H6770&gt;0,"L",""),""))</f>
        <v/>
      </c>
      <c r="B6771" s="34">
        <v>6770</v>
      </c>
      <c r="C6771" s="19">
        <f t="shared" ca="1" si="421"/>
        <v>52700</v>
      </c>
      <c r="D6771" s="29">
        <f t="shared" ca="1" si="423"/>
        <v>0</v>
      </c>
      <c r="E6771" s="29">
        <f ca="1">IF(C6771&lt;Calculator!$D$26,0,IF(DAY($C6771)=1,IF(D6771-Calculator!$G$24&gt;0,Calculator!$G$24,D6771),0))</f>
        <v>0</v>
      </c>
      <c r="F6771" s="29">
        <f ca="1">IF(E6771&gt;0,D6771*Calculator!$G$22/12,0)</f>
        <v>0</v>
      </c>
      <c r="G6771" s="29">
        <f ca="1">IF(E6771&gt;0,(IFERROR(-PMT(Calculator!$G$22/12,Calculator!$G$23*12,Calculator!$G$20),0))-F6771,0)</f>
        <v>0</v>
      </c>
      <c r="H6771" s="29">
        <f t="shared" ca="1" si="424"/>
        <v>0</v>
      </c>
      <c r="I6771" s="29">
        <f t="shared" ca="1" si="422"/>
        <v>0</v>
      </c>
      <c r="J6771" s="30">
        <f>Calculator!$G$40</f>
        <v>6.5000000000000002E-2</v>
      </c>
      <c r="K6771" s="29">
        <f ca="1">IF(C6771&gt;=Calculator!$G$27,IF(DAY($C6771)=1,Calculator!$G$34/2,IF(DAY($C6771)=15,Calculator!$G$34/2,0)),0)</f>
        <v>0</v>
      </c>
      <c r="L6771" s="29">
        <f ca="1">IF(DAY($C6771)=28,IF(H6771=0,0,Calculator!$G$35),0)</f>
        <v>0</v>
      </c>
      <c r="M6771" s="29">
        <f ca="1">IF(I6771&gt;0,IF(DAY($C6771)=1,SUM(INDIRECT("I"&amp;(ROW(C6770)-DAY(C6770))):I6770),0),0)</f>
        <v>0</v>
      </c>
      <c r="N6771" s="29">
        <f ca="1">IF(C6771&lt;Calculator!$G$27,0,IF(C6771=Calculator!$G$27,Calculator!$G$39,IF(H6771-K6771&lt;=0,IF(D6771&gt;Calculator!$G$39,IF(H6771-K6771+E6771+L6771+M6771+Calculator!$G$39&gt;Calculator!$G$39,Calculator!$G$39-(H6771+E6771+L6771+M6771-K6771),Calculator!$G$39),D6771),0)))</f>
        <v>0</v>
      </c>
    </row>
    <row r="6772" spans="1:14" ht="15.75" thickBot="1">
      <c r="A6772" s="33" t="str">
        <f ca="1">IF(C6772=Calculator!$H$27,"F",IF(Daily!D6772+Daily!H6772=0,IF(D6771+H6771&gt;0,"L",""),""))</f>
        <v/>
      </c>
      <c r="B6772" s="34">
        <v>6771</v>
      </c>
      <c r="C6772" s="19">
        <f t="shared" ca="1" si="421"/>
        <v>52701</v>
      </c>
      <c r="D6772" s="29">
        <f t="shared" ca="1" si="423"/>
        <v>0</v>
      </c>
      <c r="E6772" s="29">
        <f ca="1">IF(C6772&lt;Calculator!$D$26,0,IF(DAY($C6772)=1,IF(D6772-Calculator!$G$24&gt;0,Calculator!$G$24,D6772),0))</f>
        <v>0</v>
      </c>
      <c r="F6772" s="29">
        <f ca="1">IF(E6772&gt;0,D6772*Calculator!$G$22/12,0)</f>
        <v>0</v>
      </c>
      <c r="G6772" s="29">
        <f ca="1">IF(E6772&gt;0,(IFERROR(-PMT(Calculator!$G$22/12,Calculator!$G$23*12,Calculator!$G$20),0))-F6772,0)</f>
        <v>0</v>
      </c>
      <c r="H6772" s="29">
        <f t="shared" ca="1" si="424"/>
        <v>0</v>
      </c>
      <c r="I6772" s="29">
        <f t="shared" ca="1" si="422"/>
        <v>0</v>
      </c>
      <c r="J6772" s="30">
        <f>Calculator!$G$40</f>
        <v>6.5000000000000002E-2</v>
      </c>
      <c r="K6772" s="29">
        <f ca="1">IF(C6772&gt;=Calculator!$G$27,IF(DAY($C6772)=1,Calculator!$G$34/2,IF(DAY($C6772)=15,Calculator!$G$34/2,0)),0)</f>
        <v>0</v>
      </c>
      <c r="L6772" s="29">
        <f ca="1">IF(DAY($C6772)=28,IF(H6772=0,0,Calculator!$G$35),0)</f>
        <v>0</v>
      </c>
      <c r="M6772" s="29">
        <f ca="1">IF(I6772&gt;0,IF(DAY($C6772)=1,SUM(INDIRECT("I"&amp;(ROW(C6771)-DAY(C6771))):I6771),0),0)</f>
        <v>0</v>
      </c>
      <c r="N6772" s="29">
        <f ca="1">IF(C6772&lt;Calculator!$G$27,0,IF(C6772=Calculator!$G$27,Calculator!$G$39,IF(H6772-K6772&lt;=0,IF(D6772&gt;Calculator!$G$39,IF(H6772-K6772+E6772+L6772+M6772+Calculator!$G$39&gt;Calculator!$G$39,Calculator!$G$39-(H6772+E6772+L6772+M6772-K6772),Calculator!$G$39),D6772),0)))</f>
        <v>0</v>
      </c>
    </row>
    <row r="6773" spans="1:14" ht="15.75" thickBot="1">
      <c r="A6773" s="33" t="str">
        <f ca="1">IF(C6773=Calculator!$H$27,"F",IF(Daily!D6773+Daily!H6773=0,IF(D6772+H6772&gt;0,"L",""),""))</f>
        <v/>
      </c>
      <c r="B6773" s="34">
        <v>6772</v>
      </c>
      <c r="C6773" s="19">
        <f t="shared" ca="1" si="421"/>
        <v>52702</v>
      </c>
      <c r="D6773" s="29">
        <f t="shared" ca="1" si="423"/>
        <v>0</v>
      </c>
      <c r="E6773" s="29">
        <f ca="1">IF(C6773&lt;Calculator!$D$26,0,IF(DAY($C6773)=1,IF(D6773-Calculator!$G$24&gt;0,Calculator!$G$24,D6773),0))</f>
        <v>0</v>
      </c>
      <c r="F6773" s="29">
        <f ca="1">IF(E6773&gt;0,D6773*Calculator!$G$22/12,0)</f>
        <v>0</v>
      </c>
      <c r="G6773" s="29">
        <f ca="1">IF(E6773&gt;0,(IFERROR(-PMT(Calculator!$G$22/12,Calculator!$G$23*12,Calculator!$G$20),0))-F6773,0)</f>
        <v>0</v>
      </c>
      <c r="H6773" s="29">
        <f t="shared" ca="1" si="424"/>
        <v>0</v>
      </c>
      <c r="I6773" s="29">
        <f t="shared" ca="1" si="422"/>
        <v>0</v>
      </c>
      <c r="J6773" s="30">
        <f>Calculator!$G$40</f>
        <v>6.5000000000000002E-2</v>
      </c>
      <c r="K6773" s="29">
        <f ca="1">IF(C6773&gt;=Calculator!$G$27,IF(DAY($C6773)=1,Calculator!$G$34/2,IF(DAY($C6773)=15,Calculator!$G$34/2,0)),0)</f>
        <v>4500</v>
      </c>
      <c r="L6773" s="29">
        <f ca="1">IF(DAY($C6773)=28,IF(H6773=0,0,Calculator!$G$35),0)</f>
        <v>0</v>
      </c>
      <c r="M6773" s="29">
        <f ca="1">IF(I6773&gt;0,IF(DAY($C6773)=1,SUM(INDIRECT("I"&amp;(ROW(C6772)-DAY(C6772))):I6772),0),0)</f>
        <v>0</v>
      </c>
      <c r="N6773" s="29">
        <f ca="1">IF(C6773&lt;Calculator!$G$27,0,IF(C6773=Calculator!$G$27,Calculator!$G$39,IF(H6773-K6773&lt;=0,IF(D6773&gt;Calculator!$G$39,IF(H6773-K6773+E6773+L6773+M6773+Calculator!$G$39&gt;Calculator!$G$39,Calculator!$G$39-(H6773+E6773+L6773+M6773-K6773),Calculator!$G$39),D6773),0)))</f>
        <v>0</v>
      </c>
    </row>
    <row r="6774" spans="1:14" ht="15.75" thickBot="1">
      <c r="A6774" s="33" t="str">
        <f ca="1">IF(C6774=Calculator!$H$27,"F",IF(Daily!D6774+Daily!H6774=0,IF(D6773+H6773&gt;0,"L",""),""))</f>
        <v/>
      </c>
      <c r="B6774" s="34">
        <v>6773</v>
      </c>
      <c r="C6774" s="19">
        <f t="shared" ca="1" si="421"/>
        <v>52703</v>
      </c>
      <c r="D6774" s="29">
        <f t="shared" ca="1" si="423"/>
        <v>0</v>
      </c>
      <c r="E6774" s="29">
        <f ca="1">IF(C6774&lt;Calculator!$D$26,0,IF(DAY($C6774)=1,IF(D6774-Calculator!$G$24&gt;0,Calculator!$G$24,D6774),0))</f>
        <v>0</v>
      </c>
      <c r="F6774" s="29">
        <f ca="1">IF(E6774&gt;0,D6774*Calculator!$G$22/12,0)</f>
        <v>0</v>
      </c>
      <c r="G6774" s="29">
        <f ca="1">IF(E6774&gt;0,(IFERROR(-PMT(Calculator!$G$22/12,Calculator!$G$23*12,Calculator!$G$20),0))-F6774,0)</f>
        <v>0</v>
      </c>
      <c r="H6774" s="29">
        <f t="shared" ca="1" si="424"/>
        <v>0</v>
      </c>
      <c r="I6774" s="29">
        <f t="shared" ca="1" si="422"/>
        <v>0</v>
      </c>
      <c r="J6774" s="30">
        <f>Calculator!$G$40</f>
        <v>6.5000000000000002E-2</v>
      </c>
      <c r="K6774" s="29">
        <f ca="1">IF(C6774&gt;=Calculator!$G$27,IF(DAY($C6774)=1,Calculator!$G$34/2,IF(DAY($C6774)=15,Calculator!$G$34/2,0)),0)</f>
        <v>0</v>
      </c>
      <c r="L6774" s="29">
        <f ca="1">IF(DAY($C6774)=28,IF(H6774=0,0,Calculator!$G$35),0)</f>
        <v>0</v>
      </c>
      <c r="M6774" s="29">
        <f ca="1">IF(I6774&gt;0,IF(DAY($C6774)=1,SUM(INDIRECT("I"&amp;(ROW(C6773)-DAY(C6773))):I6773),0),0)</f>
        <v>0</v>
      </c>
      <c r="N6774" s="29">
        <f ca="1">IF(C6774&lt;Calculator!$G$27,0,IF(C6774=Calculator!$G$27,Calculator!$G$39,IF(H6774-K6774&lt;=0,IF(D6774&gt;Calculator!$G$39,IF(H6774-K6774+E6774+L6774+M6774+Calculator!$G$39&gt;Calculator!$G$39,Calculator!$G$39-(H6774+E6774+L6774+M6774-K6774),Calculator!$G$39),D6774),0)))</f>
        <v>0</v>
      </c>
    </row>
    <row r="6775" spans="1:14" ht="15.75" thickBot="1">
      <c r="A6775" s="33" t="str">
        <f ca="1">IF(C6775=Calculator!$H$27,"F",IF(Daily!D6775+Daily!H6775=0,IF(D6774+H6774&gt;0,"L",""),""))</f>
        <v/>
      </c>
      <c r="B6775" s="34">
        <v>6774</v>
      </c>
      <c r="C6775" s="19">
        <f t="shared" ca="1" si="421"/>
        <v>52704</v>
      </c>
      <c r="D6775" s="29">
        <f t="shared" ca="1" si="423"/>
        <v>0</v>
      </c>
      <c r="E6775" s="29">
        <f ca="1">IF(C6775&lt;Calculator!$D$26,0,IF(DAY($C6775)=1,IF(D6775-Calculator!$G$24&gt;0,Calculator!$G$24,D6775),0))</f>
        <v>0</v>
      </c>
      <c r="F6775" s="29">
        <f ca="1">IF(E6775&gt;0,D6775*Calculator!$G$22/12,0)</f>
        <v>0</v>
      </c>
      <c r="G6775" s="29">
        <f ca="1">IF(E6775&gt;0,(IFERROR(-PMT(Calculator!$G$22/12,Calculator!$G$23*12,Calculator!$G$20),0))-F6775,0)</f>
        <v>0</v>
      </c>
      <c r="H6775" s="29">
        <f t="shared" ca="1" si="424"/>
        <v>0</v>
      </c>
      <c r="I6775" s="29">
        <f t="shared" ca="1" si="422"/>
        <v>0</v>
      </c>
      <c r="J6775" s="30">
        <f>Calculator!$G$40</f>
        <v>6.5000000000000002E-2</v>
      </c>
      <c r="K6775" s="29">
        <f ca="1">IF(C6775&gt;=Calculator!$G$27,IF(DAY($C6775)=1,Calculator!$G$34/2,IF(DAY($C6775)=15,Calculator!$G$34/2,0)),0)</f>
        <v>0</v>
      </c>
      <c r="L6775" s="29">
        <f ca="1">IF(DAY($C6775)=28,IF(H6775=0,0,Calculator!$G$35),0)</f>
        <v>0</v>
      </c>
      <c r="M6775" s="29">
        <f ca="1">IF(I6775&gt;0,IF(DAY($C6775)=1,SUM(INDIRECT("I"&amp;(ROW(C6774)-DAY(C6774))):I6774),0),0)</f>
        <v>0</v>
      </c>
      <c r="N6775" s="29">
        <f ca="1">IF(C6775&lt;Calculator!$G$27,0,IF(C6775=Calculator!$G$27,Calculator!$G$39,IF(H6775-K6775&lt;=0,IF(D6775&gt;Calculator!$G$39,IF(H6775-K6775+E6775+L6775+M6775+Calculator!$G$39&gt;Calculator!$G$39,Calculator!$G$39-(H6775+E6775+L6775+M6775-K6775),Calculator!$G$39),D6775),0)))</f>
        <v>0</v>
      </c>
    </row>
    <row r="6776" spans="1:14" ht="15.75" thickBot="1">
      <c r="A6776" s="33" t="str">
        <f ca="1">IF(C6776=Calculator!$H$27,"F",IF(Daily!D6776+Daily!H6776=0,IF(D6775+H6775&gt;0,"L",""),""))</f>
        <v/>
      </c>
      <c r="B6776" s="34">
        <v>6775</v>
      </c>
      <c r="C6776" s="19">
        <f t="shared" ca="1" si="421"/>
        <v>52705</v>
      </c>
      <c r="D6776" s="29">
        <f t="shared" ca="1" si="423"/>
        <v>0</v>
      </c>
      <c r="E6776" s="29">
        <f ca="1">IF(C6776&lt;Calculator!$D$26,0,IF(DAY($C6776)=1,IF(D6776-Calculator!$G$24&gt;0,Calculator!$G$24,D6776),0))</f>
        <v>0</v>
      </c>
      <c r="F6776" s="29">
        <f ca="1">IF(E6776&gt;0,D6776*Calculator!$G$22/12,0)</f>
        <v>0</v>
      </c>
      <c r="G6776" s="29">
        <f ca="1">IF(E6776&gt;0,(IFERROR(-PMT(Calculator!$G$22/12,Calculator!$G$23*12,Calculator!$G$20),0))-F6776,0)</f>
        <v>0</v>
      </c>
      <c r="H6776" s="29">
        <f t="shared" ca="1" si="424"/>
        <v>0</v>
      </c>
      <c r="I6776" s="29">
        <f t="shared" ca="1" si="422"/>
        <v>0</v>
      </c>
      <c r="J6776" s="30">
        <f>Calculator!$G$40</f>
        <v>6.5000000000000002E-2</v>
      </c>
      <c r="K6776" s="29">
        <f ca="1">IF(C6776&gt;=Calculator!$G$27,IF(DAY($C6776)=1,Calculator!$G$34/2,IF(DAY($C6776)=15,Calculator!$G$34/2,0)),0)</f>
        <v>0</v>
      </c>
      <c r="L6776" s="29">
        <f ca="1">IF(DAY($C6776)=28,IF(H6776=0,0,Calculator!$G$35),0)</f>
        <v>0</v>
      </c>
      <c r="M6776" s="29">
        <f ca="1">IF(I6776&gt;0,IF(DAY($C6776)=1,SUM(INDIRECT("I"&amp;(ROW(C6775)-DAY(C6775))):I6775),0),0)</f>
        <v>0</v>
      </c>
      <c r="N6776" s="29">
        <f ca="1">IF(C6776&lt;Calculator!$G$27,0,IF(C6776=Calculator!$G$27,Calculator!$G$39,IF(H6776-K6776&lt;=0,IF(D6776&gt;Calculator!$G$39,IF(H6776-K6776+E6776+L6776+M6776+Calculator!$G$39&gt;Calculator!$G$39,Calculator!$G$39-(H6776+E6776+L6776+M6776-K6776),Calculator!$G$39),D6776),0)))</f>
        <v>0</v>
      </c>
    </row>
    <row r="6777" spans="1:14" ht="15.75" thickBot="1">
      <c r="A6777" s="33" t="str">
        <f ca="1">IF(C6777=Calculator!$H$27,"F",IF(Daily!D6777+Daily!H6777=0,IF(D6776+H6776&gt;0,"L",""),""))</f>
        <v/>
      </c>
      <c r="B6777" s="34">
        <v>6776</v>
      </c>
      <c r="C6777" s="19">
        <f t="shared" ca="1" si="421"/>
        <v>52706</v>
      </c>
      <c r="D6777" s="29">
        <f t="shared" ca="1" si="423"/>
        <v>0</v>
      </c>
      <c r="E6777" s="29">
        <f ca="1">IF(C6777&lt;Calculator!$D$26,0,IF(DAY($C6777)=1,IF(D6777-Calculator!$G$24&gt;0,Calculator!$G$24,D6777),0))</f>
        <v>0</v>
      </c>
      <c r="F6777" s="29">
        <f ca="1">IF(E6777&gt;0,D6777*Calculator!$G$22/12,0)</f>
        <v>0</v>
      </c>
      <c r="G6777" s="29">
        <f ca="1">IF(E6777&gt;0,(IFERROR(-PMT(Calculator!$G$22/12,Calculator!$G$23*12,Calculator!$G$20),0))-F6777,0)</f>
        <v>0</v>
      </c>
      <c r="H6777" s="29">
        <f t="shared" ca="1" si="424"/>
        <v>0</v>
      </c>
      <c r="I6777" s="29">
        <f t="shared" ca="1" si="422"/>
        <v>0</v>
      </c>
      <c r="J6777" s="30">
        <f>Calculator!$G$40</f>
        <v>6.5000000000000002E-2</v>
      </c>
      <c r="K6777" s="29">
        <f ca="1">IF(C6777&gt;=Calculator!$G$27,IF(DAY($C6777)=1,Calculator!$G$34/2,IF(DAY($C6777)=15,Calculator!$G$34/2,0)),0)</f>
        <v>0</v>
      </c>
      <c r="L6777" s="29">
        <f ca="1">IF(DAY($C6777)=28,IF(H6777=0,0,Calculator!$G$35),0)</f>
        <v>0</v>
      </c>
      <c r="M6777" s="29">
        <f ca="1">IF(I6777&gt;0,IF(DAY($C6777)=1,SUM(INDIRECT("I"&amp;(ROW(C6776)-DAY(C6776))):I6776),0),0)</f>
        <v>0</v>
      </c>
      <c r="N6777" s="29">
        <f ca="1">IF(C6777&lt;Calculator!$G$27,0,IF(C6777=Calculator!$G$27,Calculator!$G$39,IF(H6777-K6777&lt;=0,IF(D6777&gt;Calculator!$G$39,IF(H6777-K6777+E6777+L6777+M6777+Calculator!$G$39&gt;Calculator!$G$39,Calculator!$G$39-(H6777+E6777+L6777+M6777-K6777),Calculator!$G$39),D6777),0)))</f>
        <v>0</v>
      </c>
    </row>
    <row r="6778" spans="1:14" ht="15.75" thickBot="1">
      <c r="A6778" s="33" t="str">
        <f ca="1">IF(C6778=Calculator!$H$27,"F",IF(Daily!D6778+Daily!H6778=0,IF(D6777+H6777&gt;0,"L",""),""))</f>
        <v/>
      </c>
      <c r="B6778" s="34">
        <v>6777</v>
      </c>
      <c r="C6778" s="19">
        <f t="shared" ca="1" si="421"/>
        <v>52707</v>
      </c>
      <c r="D6778" s="29">
        <f t="shared" ca="1" si="423"/>
        <v>0</v>
      </c>
      <c r="E6778" s="29">
        <f ca="1">IF(C6778&lt;Calculator!$D$26,0,IF(DAY($C6778)=1,IF(D6778-Calculator!$G$24&gt;0,Calculator!$G$24,D6778),0))</f>
        <v>0</v>
      </c>
      <c r="F6778" s="29">
        <f ca="1">IF(E6778&gt;0,D6778*Calculator!$G$22/12,0)</f>
        <v>0</v>
      </c>
      <c r="G6778" s="29">
        <f ca="1">IF(E6778&gt;0,(IFERROR(-PMT(Calculator!$G$22/12,Calculator!$G$23*12,Calculator!$G$20),0))-F6778,0)</f>
        <v>0</v>
      </c>
      <c r="H6778" s="29">
        <f t="shared" ca="1" si="424"/>
        <v>0</v>
      </c>
      <c r="I6778" s="29">
        <f t="shared" ca="1" si="422"/>
        <v>0</v>
      </c>
      <c r="J6778" s="30">
        <f>Calculator!$G$40</f>
        <v>6.5000000000000002E-2</v>
      </c>
      <c r="K6778" s="29">
        <f ca="1">IF(C6778&gt;=Calculator!$G$27,IF(DAY($C6778)=1,Calculator!$G$34/2,IF(DAY($C6778)=15,Calculator!$G$34/2,0)),0)</f>
        <v>0</v>
      </c>
      <c r="L6778" s="29">
        <f ca="1">IF(DAY($C6778)=28,IF(H6778=0,0,Calculator!$G$35),0)</f>
        <v>0</v>
      </c>
      <c r="M6778" s="29">
        <f ca="1">IF(I6778&gt;0,IF(DAY($C6778)=1,SUM(INDIRECT("I"&amp;(ROW(C6777)-DAY(C6777))):I6777),0),0)</f>
        <v>0</v>
      </c>
      <c r="N6778" s="29">
        <f ca="1">IF(C6778&lt;Calculator!$G$27,0,IF(C6778=Calculator!$G$27,Calculator!$G$39,IF(H6778-K6778&lt;=0,IF(D6778&gt;Calculator!$G$39,IF(H6778-K6778+E6778+L6778+M6778+Calculator!$G$39&gt;Calculator!$G$39,Calculator!$G$39-(H6778+E6778+L6778+M6778-K6778),Calculator!$G$39),D6778),0)))</f>
        <v>0</v>
      </c>
    </row>
    <row r="6779" spans="1:14" ht="15.75" thickBot="1">
      <c r="A6779" s="33" t="str">
        <f ca="1">IF(C6779=Calculator!$H$27,"F",IF(Daily!D6779+Daily!H6779=0,IF(D6778+H6778&gt;0,"L",""),""))</f>
        <v/>
      </c>
      <c r="B6779" s="34">
        <v>6778</v>
      </c>
      <c r="C6779" s="19">
        <f t="shared" ca="1" si="421"/>
        <v>52708</v>
      </c>
      <c r="D6779" s="29">
        <f t="shared" ca="1" si="423"/>
        <v>0</v>
      </c>
      <c r="E6779" s="29">
        <f ca="1">IF(C6779&lt;Calculator!$D$26,0,IF(DAY($C6779)=1,IF(D6779-Calculator!$G$24&gt;0,Calculator!$G$24,D6779),0))</f>
        <v>0</v>
      </c>
      <c r="F6779" s="29">
        <f ca="1">IF(E6779&gt;0,D6779*Calculator!$G$22/12,0)</f>
        <v>0</v>
      </c>
      <c r="G6779" s="29">
        <f ca="1">IF(E6779&gt;0,(IFERROR(-PMT(Calculator!$G$22/12,Calculator!$G$23*12,Calculator!$G$20),0))-F6779,0)</f>
        <v>0</v>
      </c>
      <c r="H6779" s="29">
        <f t="shared" ca="1" si="424"/>
        <v>0</v>
      </c>
      <c r="I6779" s="29">
        <f t="shared" ca="1" si="422"/>
        <v>0</v>
      </c>
      <c r="J6779" s="30">
        <f>Calculator!$G$40</f>
        <v>6.5000000000000002E-2</v>
      </c>
      <c r="K6779" s="29">
        <f ca="1">IF(C6779&gt;=Calculator!$G$27,IF(DAY($C6779)=1,Calculator!$G$34/2,IF(DAY($C6779)=15,Calculator!$G$34/2,0)),0)</f>
        <v>0</v>
      </c>
      <c r="L6779" s="29">
        <f ca="1">IF(DAY($C6779)=28,IF(H6779=0,0,Calculator!$G$35),0)</f>
        <v>0</v>
      </c>
      <c r="M6779" s="29">
        <f ca="1">IF(I6779&gt;0,IF(DAY($C6779)=1,SUM(INDIRECT("I"&amp;(ROW(C6778)-DAY(C6778))):I6778),0),0)</f>
        <v>0</v>
      </c>
      <c r="N6779" s="29">
        <f ca="1">IF(C6779&lt;Calculator!$G$27,0,IF(C6779=Calculator!$G$27,Calculator!$G$39,IF(H6779-K6779&lt;=0,IF(D6779&gt;Calculator!$G$39,IF(H6779-K6779+E6779+L6779+M6779+Calculator!$G$39&gt;Calculator!$G$39,Calculator!$G$39-(H6779+E6779+L6779+M6779-K6779),Calculator!$G$39),D6779),0)))</f>
        <v>0</v>
      </c>
    </row>
    <row r="6780" spans="1:14" ht="15.75" thickBot="1">
      <c r="A6780" s="33" t="str">
        <f ca="1">IF(C6780=Calculator!$H$27,"F",IF(Daily!D6780+Daily!H6780=0,IF(D6779+H6779&gt;0,"L",""),""))</f>
        <v/>
      </c>
      <c r="B6780" s="34">
        <v>6779</v>
      </c>
      <c r="C6780" s="19">
        <f t="shared" ca="1" si="421"/>
        <v>52709</v>
      </c>
      <c r="D6780" s="29">
        <f t="shared" ca="1" si="423"/>
        <v>0</v>
      </c>
      <c r="E6780" s="29">
        <f ca="1">IF(C6780&lt;Calculator!$D$26,0,IF(DAY($C6780)=1,IF(D6780-Calculator!$G$24&gt;0,Calculator!$G$24,D6780),0))</f>
        <v>0</v>
      </c>
      <c r="F6780" s="29">
        <f ca="1">IF(E6780&gt;0,D6780*Calculator!$G$22/12,0)</f>
        <v>0</v>
      </c>
      <c r="G6780" s="29">
        <f ca="1">IF(E6780&gt;0,(IFERROR(-PMT(Calculator!$G$22/12,Calculator!$G$23*12,Calculator!$G$20),0))-F6780,0)</f>
        <v>0</v>
      </c>
      <c r="H6780" s="29">
        <f t="shared" ca="1" si="424"/>
        <v>0</v>
      </c>
      <c r="I6780" s="29">
        <f t="shared" ca="1" si="422"/>
        <v>0</v>
      </c>
      <c r="J6780" s="30">
        <f>Calculator!$G$40</f>
        <v>6.5000000000000002E-2</v>
      </c>
      <c r="K6780" s="29">
        <f ca="1">IF(C6780&gt;=Calculator!$G$27,IF(DAY($C6780)=1,Calculator!$G$34/2,IF(DAY($C6780)=15,Calculator!$G$34/2,0)),0)</f>
        <v>0</v>
      </c>
      <c r="L6780" s="29">
        <f ca="1">IF(DAY($C6780)=28,IF(H6780=0,0,Calculator!$G$35),0)</f>
        <v>0</v>
      </c>
      <c r="M6780" s="29">
        <f ca="1">IF(I6780&gt;0,IF(DAY($C6780)=1,SUM(INDIRECT("I"&amp;(ROW(C6779)-DAY(C6779))):I6779),0),0)</f>
        <v>0</v>
      </c>
      <c r="N6780" s="29">
        <f ca="1">IF(C6780&lt;Calculator!$G$27,0,IF(C6780=Calculator!$G$27,Calculator!$G$39,IF(H6780-K6780&lt;=0,IF(D6780&gt;Calculator!$G$39,IF(H6780-K6780+E6780+L6780+M6780+Calculator!$G$39&gt;Calculator!$G$39,Calculator!$G$39-(H6780+E6780+L6780+M6780-K6780),Calculator!$G$39),D6780),0)))</f>
        <v>0</v>
      </c>
    </row>
    <row r="6781" spans="1:14" ht="15.75" thickBot="1">
      <c r="A6781" s="33" t="str">
        <f ca="1">IF(C6781=Calculator!$H$27,"F",IF(Daily!D6781+Daily!H6781=0,IF(D6780+H6780&gt;0,"L",""),""))</f>
        <v/>
      </c>
      <c r="B6781" s="34">
        <v>6780</v>
      </c>
      <c r="C6781" s="19">
        <f t="shared" ca="1" si="421"/>
        <v>52710</v>
      </c>
      <c r="D6781" s="29">
        <f t="shared" ca="1" si="423"/>
        <v>0</v>
      </c>
      <c r="E6781" s="29">
        <f ca="1">IF(C6781&lt;Calculator!$D$26,0,IF(DAY($C6781)=1,IF(D6781-Calculator!$G$24&gt;0,Calculator!$G$24,D6781),0))</f>
        <v>0</v>
      </c>
      <c r="F6781" s="29">
        <f ca="1">IF(E6781&gt;0,D6781*Calculator!$G$22/12,0)</f>
        <v>0</v>
      </c>
      <c r="G6781" s="29">
        <f ca="1">IF(E6781&gt;0,(IFERROR(-PMT(Calculator!$G$22/12,Calculator!$G$23*12,Calculator!$G$20),0))-F6781,0)</f>
        <v>0</v>
      </c>
      <c r="H6781" s="29">
        <f t="shared" ca="1" si="424"/>
        <v>0</v>
      </c>
      <c r="I6781" s="29">
        <f t="shared" ca="1" si="422"/>
        <v>0</v>
      </c>
      <c r="J6781" s="30">
        <f>Calculator!$G$40</f>
        <v>6.5000000000000002E-2</v>
      </c>
      <c r="K6781" s="29">
        <f ca="1">IF(C6781&gt;=Calculator!$G$27,IF(DAY($C6781)=1,Calculator!$G$34/2,IF(DAY($C6781)=15,Calculator!$G$34/2,0)),0)</f>
        <v>0</v>
      </c>
      <c r="L6781" s="29">
        <f ca="1">IF(DAY($C6781)=28,IF(H6781=0,0,Calculator!$G$35),0)</f>
        <v>0</v>
      </c>
      <c r="M6781" s="29">
        <f ca="1">IF(I6781&gt;0,IF(DAY($C6781)=1,SUM(INDIRECT("I"&amp;(ROW(C6780)-DAY(C6780))):I6780),0),0)</f>
        <v>0</v>
      </c>
      <c r="N6781" s="29">
        <f ca="1">IF(C6781&lt;Calculator!$G$27,0,IF(C6781=Calculator!$G$27,Calculator!$G$39,IF(H6781-K6781&lt;=0,IF(D6781&gt;Calculator!$G$39,IF(H6781-K6781+E6781+L6781+M6781+Calculator!$G$39&gt;Calculator!$G$39,Calculator!$G$39-(H6781+E6781+L6781+M6781-K6781),Calculator!$G$39),D6781),0)))</f>
        <v>0</v>
      </c>
    </row>
    <row r="6782" spans="1:14" ht="15.75" thickBot="1">
      <c r="A6782" s="33" t="str">
        <f ca="1">IF(C6782=Calculator!$H$27,"F",IF(Daily!D6782+Daily!H6782=0,IF(D6781+H6781&gt;0,"L",""),""))</f>
        <v/>
      </c>
      <c r="B6782" s="34">
        <v>6781</v>
      </c>
      <c r="C6782" s="19">
        <f t="shared" ca="1" si="421"/>
        <v>52711</v>
      </c>
      <c r="D6782" s="29">
        <f t="shared" ca="1" si="423"/>
        <v>0</v>
      </c>
      <c r="E6782" s="29">
        <f ca="1">IF(C6782&lt;Calculator!$D$26,0,IF(DAY($C6782)=1,IF(D6782-Calculator!$G$24&gt;0,Calculator!$G$24,D6782),0))</f>
        <v>0</v>
      </c>
      <c r="F6782" s="29">
        <f ca="1">IF(E6782&gt;0,D6782*Calculator!$G$22/12,0)</f>
        <v>0</v>
      </c>
      <c r="G6782" s="29">
        <f ca="1">IF(E6782&gt;0,(IFERROR(-PMT(Calculator!$G$22/12,Calculator!$G$23*12,Calculator!$G$20),0))-F6782,0)</f>
        <v>0</v>
      </c>
      <c r="H6782" s="29">
        <f t="shared" ca="1" si="424"/>
        <v>0</v>
      </c>
      <c r="I6782" s="29">
        <f t="shared" ca="1" si="422"/>
        <v>0</v>
      </c>
      <c r="J6782" s="30">
        <f>Calculator!$G$40</f>
        <v>6.5000000000000002E-2</v>
      </c>
      <c r="K6782" s="29">
        <f ca="1">IF(C6782&gt;=Calculator!$G$27,IF(DAY($C6782)=1,Calculator!$G$34/2,IF(DAY($C6782)=15,Calculator!$G$34/2,0)),0)</f>
        <v>0</v>
      </c>
      <c r="L6782" s="29">
        <f ca="1">IF(DAY($C6782)=28,IF(H6782=0,0,Calculator!$G$35),0)</f>
        <v>0</v>
      </c>
      <c r="M6782" s="29">
        <f ca="1">IF(I6782&gt;0,IF(DAY($C6782)=1,SUM(INDIRECT("I"&amp;(ROW(C6781)-DAY(C6781))):I6781),0),0)</f>
        <v>0</v>
      </c>
      <c r="N6782" s="29">
        <f ca="1">IF(C6782&lt;Calculator!$G$27,0,IF(C6782=Calculator!$G$27,Calculator!$G$39,IF(H6782-K6782&lt;=0,IF(D6782&gt;Calculator!$G$39,IF(H6782-K6782+E6782+L6782+M6782+Calculator!$G$39&gt;Calculator!$G$39,Calculator!$G$39-(H6782+E6782+L6782+M6782-K6782),Calculator!$G$39),D6782),0)))</f>
        <v>0</v>
      </c>
    </row>
    <row r="6783" spans="1:14" ht="15.75" thickBot="1">
      <c r="A6783" s="33" t="str">
        <f ca="1">IF(C6783=Calculator!$H$27,"F",IF(Daily!D6783+Daily!H6783=0,IF(D6782+H6782&gt;0,"L",""),""))</f>
        <v/>
      </c>
      <c r="B6783" s="34">
        <v>6782</v>
      </c>
      <c r="C6783" s="19">
        <f t="shared" ca="1" si="421"/>
        <v>52712</v>
      </c>
      <c r="D6783" s="29">
        <f t="shared" ca="1" si="423"/>
        <v>0</v>
      </c>
      <c r="E6783" s="29">
        <f ca="1">IF(C6783&lt;Calculator!$D$26,0,IF(DAY($C6783)=1,IF(D6783-Calculator!$G$24&gt;0,Calculator!$G$24,D6783),0))</f>
        <v>0</v>
      </c>
      <c r="F6783" s="29">
        <f ca="1">IF(E6783&gt;0,D6783*Calculator!$G$22/12,0)</f>
        <v>0</v>
      </c>
      <c r="G6783" s="29">
        <f ca="1">IF(E6783&gt;0,(IFERROR(-PMT(Calculator!$G$22/12,Calculator!$G$23*12,Calculator!$G$20),0))-F6783,0)</f>
        <v>0</v>
      </c>
      <c r="H6783" s="29">
        <f t="shared" ca="1" si="424"/>
        <v>0</v>
      </c>
      <c r="I6783" s="29">
        <f t="shared" ca="1" si="422"/>
        <v>0</v>
      </c>
      <c r="J6783" s="30">
        <f>Calculator!$G$40</f>
        <v>6.5000000000000002E-2</v>
      </c>
      <c r="K6783" s="29">
        <f ca="1">IF(C6783&gt;=Calculator!$G$27,IF(DAY($C6783)=1,Calculator!$G$34/2,IF(DAY($C6783)=15,Calculator!$G$34/2,0)),0)</f>
        <v>0</v>
      </c>
      <c r="L6783" s="29">
        <f ca="1">IF(DAY($C6783)=28,IF(H6783=0,0,Calculator!$G$35),0)</f>
        <v>0</v>
      </c>
      <c r="M6783" s="29">
        <f ca="1">IF(I6783&gt;0,IF(DAY($C6783)=1,SUM(INDIRECT("I"&amp;(ROW(C6782)-DAY(C6782))):I6782),0),0)</f>
        <v>0</v>
      </c>
      <c r="N6783" s="29">
        <f ca="1">IF(C6783&lt;Calculator!$G$27,0,IF(C6783=Calculator!$G$27,Calculator!$G$39,IF(H6783-K6783&lt;=0,IF(D6783&gt;Calculator!$G$39,IF(H6783-K6783+E6783+L6783+M6783+Calculator!$G$39&gt;Calculator!$G$39,Calculator!$G$39-(H6783+E6783+L6783+M6783-K6783),Calculator!$G$39),D6783),0)))</f>
        <v>0</v>
      </c>
    </row>
    <row r="6784" spans="1:14" ht="15.75" thickBot="1">
      <c r="A6784" s="33" t="str">
        <f ca="1">IF(C6784=Calculator!$H$27,"F",IF(Daily!D6784+Daily!H6784=0,IF(D6783+H6783&gt;0,"L",""),""))</f>
        <v/>
      </c>
      <c r="B6784" s="34">
        <v>6783</v>
      </c>
      <c r="C6784" s="19">
        <f t="shared" ca="1" si="421"/>
        <v>52713</v>
      </c>
      <c r="D6784" s="29">
        <f t="shared" ca="1" si="423"/>
        <v>0</v>
      </c>
      <c r="E6784" s="29">
        <f ca="1">IF(C6784&lt;Calculator!$D$26,0,IF(DAY($C6784)=1,IF(D6784-Calculator!$G$24&gt;0,Calculator!$G$24,D6784),0))</f>
        <v>0</v>
      </c>
      <c r="F6784" s="29">
        <f ca="1">IF(E6784&gt;0,D6784*Calculator!$G$22/12,0)</f>
        <v>0</v>
      </c>
      <c r="G6784" s="29">
        <f ca="1">IF(E6784&gt;0,(IFERROR(-PMT(Calculator!$G$22/12,Calculator!$G$23*12,Calculator!$G$20),0))-F6784,0)</f>
        <v>0</v>
      </c>
      <c r="H6784" s="29">
        <f t="shared" ca="1" si="424"/>
        <v>0</v>
      </c>
      <c r="I6784" s="29">
        <f t="shared" ca="1" si="422"/>
        <v>0</v>
      </c>
      <c r="J6784" s="30">
        <f>Calculator!$G$40</f>
        <v>6.5000000000000002E-2</v>
      </c>
      <c r="K6784" s="29">
        <f ca="1">IF(C6784&gt;=Calculator!$G$27,IF(DAY($C6784)=1,Calculator!$G$34/2,IF(DAY($C6784)=15,Calculator!$G$34/2,0)),0)</f>
        <v>0</v>
      </c>
      <c r="L6784" s="29">
        <f ca="1">IF(DAY($C6784)=28,IF(H6784=0,0,Calculator!$G$35),0)</f>
        <v>0</v>
      </c>
      <c r="M6784" s="29">
        <f ca="1">IF(I6784&gt;0,IF(DAY($C6784)=1,SUM(INDIRECT("I"&amp;(ROW(C6783)-DAY(C6783))):I6783),0),0)</f>
        <v>0</v>
      </c>
      <c r="N6784" s="29">
        <f ca="1">IF(C6784&lt;Calculator!$G$27,0,IF(C6784=Calculator!$G$27,Calculator!$G$39,IF(H6784-K6784&lt;=0,IF(D6784&gt;Calculator!$G$39,IF(H6784-K6784+E6784+L6784+M6784+Calculator!$G$39&gt;Calculator!$G$39,Calculator!$G$39-(H6784+E6784+L6784+M6784-K6784),Calculator!$G$39),D6784),0)))</f>
        <v>0</v>
      </c>
    </row>
    <row r="6785" spans="1:14" ht="15.75" thickBot="1">
      <c r="A6785" s="33" t="str">
        <f ca="1">IF(C6785=Calculator!$H$27,"F",IF(Daily!D6785+Daily!H6785=0,IF(D6784+H6784&gt;0,"L",""),""))</f>
        <v/>
      </c>
      <c r="B6785" s="34">
        <v>6784</v>
      </c>
      <c r="C6785" s="19">
        <f t="shared" ca="1" si="421"/>
        <v>52714</v>
      </c>
      <c r="D6785" s="29">
        <f t="shared" ca="1" si="423"/>
        <v>0</v>
      </c>
      <c r="E6785" s="29">
        <f ca="1">IF(C6785&lt;Calculator!$D$26,0,IF(DAY($C6785)=1,IF(D6785-Calculator!$G$24&gt;0,Calculator!$G$24,D6785),0))</f>
        <v>0</v>
      </c>
      <c r="F6785" s="29">
        <f ca="1">IF(E6785&gt;0,D6785*Calculator!$G$22/12,0)</f>
        <v>0</v>
      </c>
      <c r="G6785" s="29">
        <f ca="1">IF(E6785&gt;0,(IFERROR(-PMT(Calculator!$G$22/12,Calculator!$G$23*12,Calculator!$G$20),0))-F6785,0)</f>
        <v>0</v>
      </c>
      <c r="H6785" s="29">
        <f t="shared" ca="1" si="424"/>
        <v>0</v>
      </c>
      <c r="I6785" s="29">
        <f t="shared" ca="1" si="422"/>
        <v>0</v>
      </c>
      <c r="J6785" s="30">
        <f>Calculator!$G$40</f>
        <v>6.5000000000000002E-2</v>
      </c>
      <c r="K6785" s="29">
        <f ca="1">IF(C6785&gt;=Calculator!$G$27,IF(DAY($C6785)=1,Calculator!$G$34/2,IF(DAY($C6785)=15,Calculator!$G$34/2,0)),0)</f>
        <v>0</v>
      </c>
      <c r="L6785" s="29">
        <f ca="1">IF(DAY($C6785)=28,IF(H6785=0,0,Calculator!$G$35),0)</f>
        <v>0</v>
      </c>
      <c r="M6785" s="29">
        <f ca="1">IF(I6785&gt;0,IF(DAY($C6785)=1,SUM(INDIRECT("I"&amp;(ROW(C6784)-DAY(C6784))):I6784),0),0)</f>
        <v>0</v>
      </c>
      <c r="N6785" s="29">
        <f ca="1">IF(C6785&lt;Calculator!$G$27,0,IF(C6785=Calculator!$G$27,Calculator!$G$39,IF(H6785-K6785&lt;=0,IF(D6785&gt;Calculator!$G$39,IF(H6785-K6785+E6785+L6785+M6785+Calculator!$G$39&gt;Calculator!$G$39,Calculator!$G$39-(H6785+E6785+L6785+M6785-K6785),Calculator!$G$39),D6785),0)))</f>
        <v>0</v>
      </c>
    </row>
    <row r="6786" spans="1:14" ht="15.75" thickBot="1">
      <c r="A6786" s="33" t="str">
        <f ca="1">IF(C6786=Calculator!$H$27,"F",IF(Daily!D6786+Daily!H6786=0,IF(D6785+H6785&gt;0,"L",""),""))</f>
        <v/>
      </c>
      <c r="B6786" s="34">
        <v>6785</v>
      </c>
      <c r="C6786" s="19">
        <f t="shared" ca="1" si="421"/>
        <v>52715</v>
      </c>
      <c r="D6786" s="29">
        <f t="shared" ca="1" si="423"/>
        <v>0</v>
      </c>
      <c r="E6786" s="29">
        <f ca="1">IF(C6786&lt;Calculator!$D$26,0,IF(DAY($C6786)=1,IF(D6786-Calculator!$G$24&gt;0,Calculator!$G$24,D6786),0))</f>
        <v>0</v>
      </c>
      <c r="F6786" s="29">
        <f ca="1">IF(E6786&gt;0,D6786*Calculator!$G$22/12,0)</f>
        <v>0</v>
      </c>
      <c r="G6786" s="29">
        <f ca="1">IF(E6786&gt;0,(IFERROR(-PMT(Calculator!$G$22/12,Calculator!$G$23*12,Calculator!$G$20),0))-F6786,0)</f>
        <v>0</v>
      </c>
      <c r="H6786" s="29">
        <f t="shared" ca="1" si="424"/>
        <v>0</v>
      </c>
      <c r="I6786" s="29">
        <f t="shared" ca="1" si="422"/>
        <v>0</v>
      </c>
      <c r="J6786" s="30">
        <f>Calculator!$G$40</f>
        <v>6.5000000000000002E-2</v>
      </c>
      <c r="K6786" s="29">
        <f ca="1">IF(C6786&gt;=Calculator!$G$27,IF(DAY($C6786)=1,Calculator!$G$34/2,IF(DAY($C6786)=15,Calculator!$G$34/2,0)),0)</f>
        <v>0</v>
      </c>
      <c r="L6786" s="29">
        <f ca="1">IF(DAY($C6786)=28,IF(H6786=0,0,Calculator!$G$35),0)</f>
        <v>0</v>
      </c>
      <c r="M6786" s="29">
        <f ca="1">IF(I6786&gt;0,IF(DAY($C6786)=1,SUM(INDIRECT("I"&amp;(ROW(C6785)-DAY(C6785))):I6785),0),0)</f>
        <v>0</v>
      </c>
      <c r="N6786" s="29">
        <f ca="1">IF(C6786&lt;Calculator!$G$27,0,IF(C6786=Calculator!$G$27,Calculator!$G$39,IF(H6786-K6786&lt;=0,IF(D6786&gt;Calculator!$G$39,IF(H6786-K6786+E6786+L6786+M6786+Calculator!$G$39&gt;Calculator!$G$39,Calculator!$G$39-(H6786+E6786+L6786+M6786-K6786),Calculator!$G$39),D6786),0)))</f>
        <v>0</v>
      </c>
    </row>
    <row r="6787" spans="1:14" ht="15.75" thickBot="1">
      <c r="A6787" s="33" t="str">
        <f ca="1">IF(C6787=Calculator!$H$27,"F",IF(Daily!D6787+Daily!H6787=0,IF(D6786+H6786&gt;0,"L",""),""))</f>
        <v/>
      </c>
      <c r="B6787" s="34">
        <v>6786</v>
      </c>
      <c r="C6787" s="19">
        <f t="shared" ref="C6787:C6850" ca="1" si="425">C6786+1</f>
        <v>52716</v>
      </c>
      <c r="D6787" s="29">
        <f t="shared" ca="1" si="423"/>
        <v>0</v>
      </c>
      <c r="E6787" s="29">
        <f ca="1">IF(C6787&lt;Calculator!$D$26,0,IF(DAY($C6787)=1,IF(D6787-Calculator!$G$24&gt;0,Calculator!$G$24,D6787),0))</f>
        <v>0</v>
      </c>
      <c r="F6787" s="29">
        <f ca="1">IF(E6787&gt;0,D6787*Calculator!$G$22/12,0)</f>
        <v>0</v>
      </c>
      <c r="G6787" s="29">
        <f ca="1">IF(E6787&gt;0,(IFERROR(-PMT(Calculator!$G$22/12,Calculator!$G$23*12,Calculator!$G$20),0))-F6787,0)</f>
        <v>0</v>
      </c>
      <c r="H6787" s="29">
        <f t="shared" ca="1" si="424"/>
        <v>0</v>
      </c>
      <c r="I6787" s="29">
        <f t="shared" ref="I6787:I6850" ca="1" si="426">H6787*J6787/365</f>
        <v>0</v>
      </c>
      <c r="J6787" s="30">
        <f>Calculator!$G$40</f>
        <v>6.5000000000000002E-2</v>
      </c>
      <c r="K6787" s="29">
        <f ca="1">IF(C6787&gt;=Calculator!$G$27,IF(DAY($C6787)=1,Calculator!$G$34/2,IF(DAY($C6787)=15,Calculator!$G$34/2,0)),0)</f>
        <v>0</v>
      </c>
      <c r="L6787" s="29">
        <f ca="1">IF(DAY($C6787)=28,IF(H6787=0,0,Calculator!$G$35),0)</f>
        <v>0</v>
      </c>
      <c r="M6787" s="29">
        <f ca="1">IF(I6787&gt;0,IF(DAY($C6787)=1,SUM(INDIRECT("I"&amp;(ROW(C6786)-DAY(C6786))):I6786),0),0)</f>
        <v>0</v>
      </c>
      <c r="N6787" s="29">
        <f ca="1">IF(C6787&lt;Calculator!$G$27,0,IF(C6787=Calculator!$G$27,Calculator!$G$39,IF(H6787-K6787&lt;=0,IF(D6787&gt;Calculator!$G$39,IF(H6787-K6787+E6787+L6787+M6787+Calculator!$G$39&gt;Calculator!$G$39,Calculator!$G$39-(H6787+E6787+L6787+M6787-K6787),Calculator!$G$39),D6787),0)))</f>
        <v>0</v>
      </c>
    </row>
    <row r="6788" spans="1:14" ht="15.75" thickBot="1">
      <c r="A6788" s="33" t="str">
        <f ca="1">IF(C6788=Calculator!$H$27,"F",IF(Daily!D6788+Daily!H6788=0,IF(D6787+H6787&gt;0,"L",""),""))</f>
        <v/>
      </c>
      <c r="B6788" s="34">
        <v>6787</v>
      </c>
      <c r="C6788" s="19">
        <f t="shared" ca="1" si="425"/>
        <v>52717</v>
      </c>
      <c r="D6788" s="29">
        <f t="shared" ref="D6788:D6851" ca="1" si="427">IF(((D6787-G6787)-N6787)&lt;0,0,((D6787-G6787)-N6787))</f>
        <v>0</v>
      </c>
      <c r="E6788" s="29">
        <f ca="1">IF(C6788&lt;Calculator!$D$26,0,IF(DAY($C6788)=1,IF(D6788-Calculator!$G$24&gt;0,Calculator!$G$24,D6788),0))</f>
        <v>0</v>
      </c>
      <c r="F6788" s="29">
        <f ca="1">IF(E6788&gt;0,D6788*Calculator!$G$22/12,0)</f>
        <v>0</v>
      </c>
      <c r="G6788" s="29">
        <f ca="1">IF(E6788&gt;0,(IFERROR(-PMT(Calculator!$G$22/12,Calculator!$G$23*12,Calculator!$G$20),0))-F6788,0)</f>
        <v>0</v>
      </c>
      <c r="H6788" s="29">
        <f t="shared" ref="H6788:H6851" ca="1" si="428">IF((H6787-K6787+SUM(L6787:N6787)+E6787)&lt;0,0,(H6787-K6787+SUM(L6787:N6787)+E6787))</f>
        <v>0</v>
      </c>
      <c r="I6788" s="29">
        <f t="shared" ca="1" si="426"/>
        <v>0</v>
      </c>
      <c r="J6788" s="30">
        <f>Calculator!$G$40</f>
        <v>6.5000000000000002E-2</v>
      </c>
      <c r="K6788" s="29">
        <f ca="1">IF(C6788&gt;=Calculator!$G$27,IF(DAY($C6788)=1,Calculator!$G$34/2,IF(DAY($C6788)=15,Calculator!$G$34/2,0)),0)</f>
        <v>0</v>
      </c>
      <c r="L6788" s="29">
        <f ca="1">IF(DAY($C6788)=28,IF(H6788=0,0,Calculator!$G$35),0)</f>
        <v>0</v>
      </c>
      <c r="M6788" s="29">
        <f ca="1">IF(I6788&gt;0,IF(DAY($C6788)=1,SUM(INDIRECT("I"&amp;(ROW(C6787)-DAY(C6787))):I6787),0),0)</f>
        <v>0</v>
      </c>
      <c r="N6788" s="29">
        <f ca="1">IF(C6788&lt;Calculator!$G$27,0,IF(C6788=Calculator!$G$27,Calculator!$G$39,IF(H6788-K6788&lt;=0,IF(D6788&gt;Calculator!$G$39,IF(H6788-K6788+E6788+L6788+M6788+Calculator!$G$39&gt;Calculator!$G$39,Calculator!$G$39-(H6788+E6788+L6788+M6788-K6788),Calculator!$G$39),D6788),0)))</f>
        <v>0</v>
      </c>
    </row>
    <row r="6789" spans="1:14" ht="15.75" thickBot="1">
      <c r="A6789" s="33" t="str">
        <f ca="1">IF(C6789=Calculator!$H$27,"F",IF(Daily!D6789+Daily!H6789=0,IF(D6788+H6788&gt;0,"L",""),""))</f>
        <v/>
      </c>
      <c r="B6789" s="34">
        <v>6788</v>
      </c>
      <c r="C6789" s="19">
        <f t="shared" ca="1" si="425"/>
        <v>52718</v>
      </c>
      <c r="D6789" s="29">
        <f t="shared" ca="1" si="427"/>
        <v>0</v>
      </c>
      <c r="E6789" s="29">
        <f ca="1">IF(C6789&lt;Calculator!$D$26,0,IF(DAY($C6789)=1,IF(D6789-Calculator!$G$24&gt;0,Calculator!$G$24,D6789),0))</f>
        <v>0</v>
      </c>
      <c r="F6789" s="29">
        <f ca="1">IF(E6789&gt;0,D6789*Calculator!$G$22/12,0)</f>
        <v>0</v>
      </c>
      <c r="G6789" s="29">
        <f ca="1">IF(E6789&gt;0,(IFERROR(-PMT(Calculator!$G$22/12,Calculator!$G$23*12,Calculator!$G$20),0))-F6789,0)</f>
        <v>0</v>
      </c>
      <c r="H6789" s="29">
        <f t="shared" ca="1" si="428"/>
        <v>0</v>
      </c>
      <c r="I6789" s="29">
        <f t="shared" ca="1" si="426"/>
        <v>0</v>
      </c>
      <c r="J6789" s="30">
        <f>Calculator!$G$40</f>
        <v>6.5000000000000002E-2</v>
      </c>
      <c r="K6789" s="29">
        <f ca="1">IF(C6789&gt;=Calculator!$G$27,IF(DAY($C6789)=1,Calculator!$G$34/2,IF(DAY($C6789)=15,Calculator!$G$34/2,0)),0)</f>
        <v>4500</v>
      </c>
      <c r="L6789" s="29">
        <f ca="1">IF(DAY($C6789)=28,IF(H6789=0,0,Calculator!$G$35),0)</f>
        <v>0</v>
      </c>
      <c r="M6789" s="29">
        <f ca="1">IF(I6789&gt;0,IF(DAY($C6789)=1,SUM(INDIRECT("I"&amp;(ROW(C6788)-DAY(C6788))):I6788),0),0)</f>
        <v>0</v>
      </c>
      <c r="N6789" s="29">
        <f ca="1">IF(C6789&lt;Calculator!$G$27,0,IF(C6789=Calculator!$G$27,Calculator!$G$39,IF(H6789-K6789&lt;=0,IF(D6789&gt;Calculator!$G$39,IF(H6789-K6789+E6789+L6789+M6789+Calculator!$G$39&gt;Calculator!$G$39,Calculator!$G$39-(H6789+E6789+L6789+M6789-K6789),Calculator!$G$39),D6789),0)))</f>
        <v>0</v>
      </c>
    </row>
    <row r="6790" spans="1:14" ht="15.75" thickBot="1">
      <c r="A6790" s="33" t="str">
        <f ca="1">IF(C6790=Calculator!$H$27,"F",IF(Daily!D6790+Daily!H6790=0,IF(D6789+H6789&gt;0,"L",""),""))</f>
        <v/>
      </c>
      <c r="B6790" s="34">
        <v>6789</v>
      </c>
      <c r="C6790" s="19">
        <f t="shared" ca="1" si="425"/>
        <v>52719</v>
      </c>
      <c r="D6790" s="29">
        <f t="shared" ca="1" si="427"/>
        <v>0</v>
      </c>
      <c r="E6790" s="29">
        <f ca="1">IF(C6790&lt;Calculator!$D$26,0,IF(DAY($C6790)=1,IF(D6790-Calculator!$G$24&gt;0,Calculator!$G$24,D6790),0))</f>
        <v>0</v>
      </c>
      <c r="F6790" s="29">
        <f ca="1">IF(E6790&gt;0,D6790*Calculator!$G$22/12,0)</f>
        <v>0</v>
      </c>
      <c r="G6790" s="29">
        <f ca="1">IF(E6790&gt;0,(IFERROR(-PMT(Calculator!$G$22/12,Calculator!$G$23*12,Calculator!$G$20),0))-F6790,0)</f>
        <v>0</v>
      </c>
      <c r="H6790" s="29">
        <f t="shared" ca="1" si="428"/>
        <v>0</v>
      </c>
      <c r="I6790" s="29">
        <f t="shared" ca="1" si="426"/>
        <v>0</v>
      </c>
      <c r="J6790" s="30">
        <f>Calculator!$G$40</f>
        <v>6.5000000000000002E-2</v>
      </c>
      <c r="K6790" s="29">
        <f ca="1">IF(C6790&gt;=Calculator!$G$27,IF(DAY($C6790)=1,Calculator!$G$34/2,IF(DAY($C6790)=15,Calculator!$G$34/2,0)),0)</f>
        <v>0</v>
      </c>
      <c r="L6790" s="29">
        <f ca="1">IF(DAY($C6790)=28,IF(H6790=0,0,Calculator!$G$35),0)</f>
        <v>0</v>
      </c>
      <c r="M6790" s="29">
        <f ca="1">IF(I6790&gt;0,IF(DAY($C6790)=1,SUM(INDIRECT("I"&amp;(ROW(C6789)-DAY(C6789))):I6789),0),0)</f>
        <v>0</v>
      </c>
      <c r="N6790" s="29">
        <f ca="1">IF(C6790&lt;Calculator!$G$27,0,IF(C6790=Calculator!$G$27,Calculator!$G$39,IF(H6790-K6790&lt;=0,IF(D6790&gt;Calculator!$G$39,IF(H6790-K6790+E6790+L6790+M6790+Calculator!$G$39&gt;Calculator!$G$39,Calculator!$G$39-(H6790+E6790+L6790+M6790-K6790),Calculator!$G$39),D6790),0)))</f>
        <v>0</v>
      </c>
    </row>
    <row r="6791" spans="1:14" ht="15.75" thickBot="1">
      <c r="A6791" s="33" t="str">
        <f ca="1">IF(C6791=Calculator!$H$27,"F",IF(Daily!D6791+Daily!H6791=0,IF(D6790+H6790&gt;0,"L",""),""))</f>
        <v/>
      </c>
      <c r="B6791" s="34">
        <v>6790</v>
      </c>
      <c r="C6791" s="19">
        <f t="shared" ca="1" si="425"/>
        <v>52720</v>
      </c>
      <c r="D6791" s="29">
        <f t="shared" ca="1" si="427"/>
        <v>0</v>
      </c>
      <c r="E6791" s="29">
        <f ca="1">IF(C6791&lt;Calculator!$D$26,0,IF(DAY($C6791)=1,IF(D6791-Calculator!$G$24&gt;0,Calculator!$G$24,D6791),0))</f>
        <v>0</v>
      </c>
      <c r="F6791" s="29">
        <f ca="1">IF(E6791&gt;0,D6791*Calculator!$G$22/12,0)</f>
        <v>0</v>
      </c>
      <c r="G6791" s="29">
        <f ca="1">IF(E6791&gt;0,(IFERROR(-PMT(Calculator!$G$22/12,Calculator!$G$23*12,Calculator!$G$20),0))-F6791,0)</f>
        <v>0</v>
      </c>
      <c r="H6791" s="29">
        <f t="shared" ca="1" si="428"/>
        <v>0</v>
      </c>
      <c r="I6791" s="29">
        <f t="shared" ca="1" si="426"/>
        <v>0</v>
      </c>
      <c r="J6791" s="30">
        <f>Calculator!$G$40</f>
        <v>6.5000000000000002E-2</v>
      </c>
      <c r="K6791" s="29">
        <f ca="1">IF(C6791&gt;=Calculator!$G$27,IF(DAY($C6791)=1,Calculator!$G$34/2,IF(DAY($C6791)=15,Calculator!$G$34/2,0)),0)</f>
        <v>0</v>
      </c>
      <c r="L6791" s="29">
        <f ca="1">IF(DAY($C6791)=28,IF(H6791=0,0,Calculator!$G$35),0)</f>
        <v>0</v>
      </c>
      <c r="M6791" s="29">
        <f ca="1">IF(I6791&gt;0,IF(DAY($C6791)=1,SUM(INDIRECT("I"&amp;(ROW(C6790)-DAY(C6790))):I6790),0),0)</f>
        <v>0</v>
      </c>
      <c r="N6791" s="29">
        <f ca="1">IF(C6791&lt;Calculator!$G$27,0,IF(C6791=Calculator!$G$27,Calculator!$G$39,IF(H6791-K6791&lt;=0,IF(D6791&gt;Calculator!$G$39,IF(H6791-K6791+E6791+L6791+M6791+Calculator!$G$39&gt;Calculator!$G$39,Calculator!$G$39-(H6791+E6791+L6791+M6791-K6791),Calculator!$G$39),D6791),0)))</f>
        <v>0</v>
      </c>
    </row>
    <row r="6792" spans="1:14" ht="15.75" thickBot="1">
      <c r="A6792" s="33" t="str">
        <f ca="1">IF(C6792=Calculator!$H$27,"F",IF(Daily!D6792+Daily!H6792=0,IF(D6791+H6791&gt;0,"L",""),""))</f>
        <v/>
      </c>
      <c r="B6792" s="34">
        <v>6791</v>
      </c>
      <c r="C6792" s="19">
        <f t="shared" ca="1" si="425"/>
        <v>52721</v>
      </c>
      <c r="D6792" s="29">
        <f t="shared" ca="1" si="427"/>
        <v>0</v>
      </c>
      <c r="E6792" s="29">
        <f ca="1">IF(C6792&lt;Calculator!$D$26,0,IF(DAY($C6792)=1,IF(D6792-Calculator!$G$24&gt;0,Calculator!$G$24,D6792),0))</f>
        <v>0</v>
      </c>
      <c r="F6792" s="29">
        <f ca="1">IF(E6792&gt;0,D6792*Calculator!$G$22/12,0)</f>
        <v>0</v>
      </c>
      <c r="G6792" s="29">
        <f ca="1">IF(E6792&gt;0,(IFERROR(-PMT(Calculator!$G$22/12,Calculator!$G$23*12,Calculator!$G$20),0))-F6792,0)</f>
        <v>0</v>
      </c>
      <c r="H6792" s="29">
        <f t="shared" ca="1" si="428"/>
        <v>0</v>
      </c>
      <c r="I6792" s="29">
        <f t="shared" ca="1" si="426"/>
        <v>0</v>
      </c>
      <c r="J6792" s="30">
        <f>Calculator!$G$40</f>
        <v>6.5000000000000002E-2</v>
      </c>
      <c r="K6792" s="29">
        <f ca="1">IF(C6792&gt;=Calculator!$G$27,IF(DAY($C6792)=1,Calculator!$G$34/2,IF(DAY($C6792)=15,Calculator!$G$34/2,0)),0)</f>
        <v>0</v>
      </c>
      <c r="L6792" s="29">
        <f ca="1">IF(DAY($C6792)=28,IF(H6792=0,0,Calculator!$G$35),0)</f>
        <v>0</v>
      </c>
      <c r="M6792" s="29">
        <f ca="1">IF(I6792&gt;0,IF(DAY($C6792)=1,SUM(INDIRECT("I"&amp;(ROW(C6791)-DAY(C6791))):I6791),0),0)</f>
        <v>0</v>
      </c>
      <c r="N6792" s="29">
        <f ca="1">IF(C6792&lt;Calculator!$G$27,0,IF(C6792=Calculator!$G$27,Calculator!$G$39,IF(H6792-K6792&lt;=0,IF(D6792&gt;Calculator!$G$39,IF(H6792-K6792+E6792+L6792+M6792+Calculator!$G$39&gt;Calculator!$G$39,Calculator!$G$39-(H6792+E6792+L6792+M6792-K6792),Calculator!$G$39),D6792),0)))</f>
        <v>0</v>
      </c>
    </row>
    <row r="6793" spans="1:14" ht="15.75" thickBot="1">
      <c r="A6793" s="33" t="str">
        <f ca="1">IF(C6793=Calculator!$H$27,"F",IF(Daily!D6793+Daily!H6793=0,IF(D6792+H6792&gt;0,"L",""),""))</f>
        <v/>
      </c>
      <c r="B6793" s="34">
        <v>6792</v>
      </c>
      <c r="C6793" s="19">
        <f t="shared" ca="1" si="425"/>
        <v>52722</v>
      </c>
      <c r="D6793" s="29">
        <f t="shared" ca="1" si="427"/>
        <v>0</v>
      </c>
      <c r="E6793" s="29">
        <f ca="1">IF(C6793&lt;Calculator!$D$26,0,IF(DAY($C6793)=1,IF(D6793-Calculator!$G$24&gt;0,Calculator!$G$24,D6793),0))</f>
        <v>0</v>
      </c>
      <c r="F6793" s="29">
        <f ca="1">IF(E6793&gt;0,D6793*Calculator!$G$22/12,0)</f>
        <v>0</v>
      </c>
      <c r="G6793" s="29">
        <f ca="1">IF(E6793&gt;0,(IFERROR(-PMT(Calculator!$G$22/12,Calculator!$G$23*12,Calculator!$G$20),0))-F6793,0)</f>
        <v>0</v>
      </c>
      <c r="H6793" s="29">
        <f t="shared" ca="1" si="428"/>
        <v>0</v>
      </c>
      <c r="I6793" s="29">
        <f t="shared" ca="1" si="426"/>
        <v>0</v>
      </c>
      <c r="J6793" s="30">
        <f>Calculator!$G$40</f>
        <v>6.5000000000000002E-2</v>
      </c>
      <c r="K6793" s="29">
        <f ca="1">IF(C6793&gt;=Calculator!$G$27,IF(DAY($C6793)=1,Calculator!$G$34/2,IF(DAY($C6793)=15,Calculator!$G$34/2,0)),0)</f>
        <v>0</v>
      </c>
      <c r="L6793" s="29">
        <f ca="1">IF(DAY($C6793)=28,IF(H6793=0,0,Calculator!$G$35),0)</f>
        <v>0</v>
      </c>
      <c r="M6793" s="29">
        <f ca="1">IF(I6793&gt;0,IF(DAY($C6793)=1,SUM(INDIRECT("I"&amp;(ROW(C6792)-DAY(C6792))):I6792),0),0)</f>
        <v>0</v>
      </c>
      <c r="N6793" s="29">
        <f ca="1">IF(C6793&lt;Calculator!$G$27,0,IF(C6793=Calculator!$G$27,Calculator!$G$39,IF(H6793-K6793&lt;=0,IF(D6793&gt;Calculator!$G$39,IF(H6793-K6793+E6793+L6793+M6793+Calculator!$G$39&gt;Calculator!$G$39,Calculator!$G$39-(H6793+E6793+L6793+M6793-K6793),Calculator!$G$39),D6793),0)))</f>
        <v>0</v>
      </c>
    </row>
    <row r="6794" spans="1:14" ht="15.75" thickBot="1">
      <c r="A6794" s="33" t="str">
        <f ca="1">IF(C6794=Calculator!$H$27,"F",IF(Daily!D6794+Daily!H6794=0,IF(D6793+H6793&gt;0,"L",""),""))</f>
        <v/>
      </c>
      <c r="B6794" s="34">
        <v>6793</v>
      </c>
      <c r="C6794" s="19">
        <f t="shared" ca="1" si="425"/>
        <v>52723</v>
      </c>
      <c r="D6794" s="29">
        <f t="shared" ca="1" si="427"/>
        <v>0</v>
      </c>
      <c r="E6794" s="29">
        <f ca="1">IF(C6794&lt;Calculator!$D$26,0,IF(DAY($C6794)=1,IF(D6794-Calculator!$G$24&gt;0,Calculator!$G$24,D6794),0))</f>
        <v>0</v>
      </c>
      <c r="F6794" s="29">
        <f ca="1">IF(E6794&gt;0,D6794*Calculator!$G$22/12,0)</f>
        <v>0</v>
      </c>
      <c r="G6794" s="29">
        <f ca="1">IF(E6794&gt;0,(IFERROR(-PMT(Calculator!$G$22/12,Calculator!$G$23*12,Calculator!$G$20),0))-F6794,0)</f>
        <v>0</v>
      </c>
      <c r="H6794" s="29">
        <f t="shared" ca="1" si="428"/>
        <v>0</v>
      </c>
      <c r="I6794" s="29">
        <f t="shared" ca="1" si="426"/>
        <v>0</v>
      </c>
      <c r="J6794" s="30">
        <f>Calculator!$G$40</f>
        <v>6.5000000000000002E-2</v>
      </c>
      <c r="K6794" s="29">
        <f ca="1">IF(C6794&gt;=Calculator!$G$27,IF(DAY($C6794)=1,Calculator!$G$34/2,IF(DAY($C6794)=15,Calculator!$G$34/2,0)),0)</f>
        <v>0</v>
      </c>
      <c r="L6794" s="29">
        <f ca="1">IF(DAY($C6794)=28,IF(H6794=0,0,Calculator!$G$35),0)</f>
        <v>0</v>
      </c>
      <c r="M6794" s="29">
        <f ca="1">IF(I6794&gt;0,IF(DAY($C6794)=1,SUM(INDIRECT("I"&amp;(ROW(C6793)-DAY(C6793))):I6793),0),0)</f>
        <v>0</v>
      </c>
      <c r="N6794" s="29">
        <f ca="1">IF(C6794&lt;Calculator!$G$27,0,IF(C6794=Calculator!$G$27,Calculator!$G$39,IF(H6794-K6794&lt;=0,IF(D6794&gt;Calculator!$G$39,IF(H6794-K6794+E6794+L6794+M6794+Calculator!$G$39&gt;Calculator!$G$39,Calculator!$G$39-(H6794+E6794+L6794+M6794-K6794),Calculator!$G$39),D6794),0)))</f>
        <v>0</v>
      </c>
    </row>
    <row r="6795" spans="1:14" ht="15.75" thickBot="1">
      <c r="A6795" s="33" t="str">
        <f ca="1">IF(C6795=Calculator!$H$27,"F",IF(Daily!D6795+Daily!H6795=0,IF(D6794+H6794&gt;0,"L",""),""))</f>
        <v/>
      </c>
      <c r="B6795" s="34">
        <v>6794</v>
      </c>
      <c r="C6795" s="19">
        <f t="shared" ca="1" si="425"/>
        <v>52724</v>
      </c>
      <c r="D6795" s="29">
        <f t="shared" ca="1" si="427"/>
        <v>0</v>
      </c>
      <c r="E6795" s="29">
        <f ca="1">IF(C6795&lt;Calculator!$D$26,0,IF(DAY($C6795)=1,IF(D6795-Calculator!$G$24&gt;0,Calculator!$G$24,D6795),0))</f>
        <v>0</v>
      </c>
      <c r="F6795" s="29">
        <f ca="1">IF(E6795&gt;0,D6795*Calculator!$G$22/12,0)</f>
        <v>0</v>
      </c>
      <c r="G6795" s="29">
        <f ca="1">IF(E6795&gt;0,(IFERROR(-PMT(Calculator!$G$22/12,Calculator!$G$23*12,Calculator!$G$20),0))-F6795,0)</f>
        <v>0</v>
      </c>
      <c r="H6795" s="29">
        <f t="shared" ca="1" si="428"/>
        <v>0</v>
      </c>
      <c r="I6795" s="29">
        <f t="shared" ca="1" si="426"/>
        <v>0</v>
      </c>
      <c r="J6795" s="30">
        <f>Calculator!$G$40</f>
        <v>6.5000000000000002E-2</v>
      </c>
      <c r="K6795" s="29">
        <f ca="1">IF(C6795&gt;=Calculator!$G$27,IF(DAY($C6795)=1,Calculator!$G$34/2,IF(DAY($C6795)=15,Calculator!$G$34/2,0)),0)</f>
        <v>0</v>
      </c>
      <c r="L6795" s="29">
        <f ca="1">IF(DAY($C6795)=28,IF(H6795=0,0,Calculator!$G$35),0)</f>
        <v>0</v>
      </c>
      <c r="M6795" s="29">
        <f ca="1">IF(I6795&gt;0,IF(DAY($C6795)=1,SUM(INDIRECT("I"&amp;(ROW(C6794)-DAY(C6794))):I6794),0),0)</f>
        <v>0</v>
      </c>
      <c r="N6795" s="29">
        <f ca="1">IF(C6795&lt;Calculator!$G$27,0,IF(C6795=Calculator!$G$27,Calculator!$G$39,IF(H6795-K6795&lt;=0,IF(D6795&gt;Calculator!$G$39,IF(H6795-K6795+E6795+L6795+M6795+Calculator!$G$39&gt;Calculator!$G$39,Calculator!$G$39-(H6795+E6795+L6795+M6795-K6795),Calculator!$G$39),D6795),0)))</f>
        <v>0</v>
      </c>
    </row>
    <row r="6796" spans="1:14" ht="15.75" thickBot="1">
      <c r="A6796" s="33" t="str">
        <f ca="1">IF(C6796=Calculator!$H$27,"F",IF(Daily!D6796+Daily!H6796=0,IF(D6795+H6795&gt;0,"L",""),""))</f>
        <v/>
      </c>
      <c r="B6796" s="34">
        <v>6795</v>
      </c>
      <c r="C6796" s="19">
        <f t="shared" ca="1" si="425"/>
        <v>52725</v>
      </c>
      <c r="D6796" s="29">
        <f t="shared" ca="1" si="427"/>
        <v>0</v>
      </c>
      <c r="E6796" s="29">
        <f ca="1">IF(C6796&lt;Calculator!$D$26,0,IF(DAY($C6796)=1,IF(D6796-Calculator!$G$24&gt;0,Calculator!$G$24,D6796),0))</f>
        <v>0</v>
      </c>
      <c r="F6796" s="29">
        <f ca="1">IF(E6796&gt;0,D6796*Calculator!$G$22/12,0)</f>
        <v>0</v>
      </c>
      <c r="G6796" s="29">
        <f ca="1">IF(E6796&gt;0,(IFERROR(-PMT(Calculator!$G$22/12,Calculator!$G$23*12,Calculator!$G$20),0))-F6796,0)</f>
        <v>0</v>
      </c>
      <c r="H6796" s="29">
        <f t="shared" ca="1" si="428"/>
        <v>0</v>
      </c>
      <c r="I6796" s="29">
        <f t="shared" ca="1" si="426"/>
        <v>0</v>
      </c>
      <c r="J6796" s="30">
        <f>Calculator!$G$40</f>
        <v>6.5000000000000002E-2</v>
      </c>
      <c r="K6796" s="29">
        <f ca="1">IF(C6796&gt;=Calculator!$G$27,IF(DAY($C6796)=1,Calculator!$G$34/2,IF(DAY($C6796)=15,Calculator!$G$34/2,0)),0)</f>
        <v>0</v>
      </c>
      <c r="L6796" s="29">
        <f ca="1">IF(DAY($C6796)=28,IF(H6796=0,0,Calculator!$G$35),0)</f>
        <v>0</v>
      </c>
      <c r="M6796" s="29">
        <f ca="1">IF(I6796&gt;0,IF(DAY($C6796)=1,SUM(INDIRECT("I"&amp;(ROW(C6795)-DAY(C6795))):I6795),0),0)</f>
        <v>0</v>
      </c>
      <c r="N6796" s="29">
        <f ca="1">IF(C6796&lt;Calculator!$G$27,0,IF(C6796=Calculator!$G$27,Calculator!$G$39,IF(H6796-K6796&lt;=0,IF(D6796&gt;Calculator!$G$39,IF(H6796-K6796+E6796+L6796+M6796+Calculator!$G$39&gt;Calculator!$G$39,Calculator!$G$39-(H6796+E6796+L6796+M6796-K6796),Calculator!$G$39),D6796),0)))</f>
        <v>0</v>
      </c>
    </row>
    <row r="6797" spans="1:14" ht="15.75" thickBot="1">
      <c r="A6797" s="33" t="str">
        <f ca="1">IF(C6797=Calculator!$H$27,"F",IF(Daily!D6797+Daily!H6797=0,IF(D6796+H6796&gt;0,"L",""),""))</f>
        <v/>
      </c>
      <c r="B6797" s="34">
        <v>6796</v>
      </c>
      <c r="C6797" s="19">
        <f t="shared" ca="1" si="425"/>
        <v>52726</v>
      </c>
      <c r="D6797" s="29">
        <f t="shared" ca="1" si="427"/>
        <v>0</v>
      </c>
      <c r="E6797" s="29">
        <f ca="1">IF(C6797&lt;Calculator!$D$26,0,IF(DAY($C6797)=1,IF(D6797-Calculator!$G$24&gt;0,Calculator!$G$24,D6797),0))</f>
        <v>0</v>
      </c>
      <c r="F6797" s="29">
        <f ca="1">IF(E6797&gt;0,D6797*Calculator!$G$22/12,0)</f>
        <v>0</v>
      </c>
      <c r="G6797" s="29">
        <f ca="1">IF(E6797&gt;0,(IFERROR(-PMT(Calculator!$G$22/12,Calculator!$G$23*12,Calculator!$G$20),0))-F6797,0)</f>
        <v>0</v>
      </c>
      <c r="H6797" s="29">
        <f t="shared" ca="1" si="428"/>
        <v>0</v>
      </c>
      <c r="I6797" s="29">
        <f t="shared" ca="1" si="426"/>
        <v>0</v>
      </c>
      <c r="J6797" s="30">
        <f>Calculator!$G$40</f>
        <v>6.5000000000000002E-2</v>
      </c>
      <c r="K6797" s="29">
        <f ca="1">IF(C6797&gt;=Calculator!$G$27,IF(DAY($C6797)=1,Calculator!$G$34/2,IF(DAY($C6797)=15,Calculator!$G$34/2,0)),0)</f>
        <v>0</v>
      </c>
      <c r="L6797" s="29">
        <f ca="1">IF(DAY($C6797)=28,IF(H6797=0,0,Calculator!$G$35),0)</f>
        <v>0</v>
      </c>
      <c r="M6797" s="29">
        <f ca="1">IF(I6797&gt;0,IF(DAY($C6797)=1,SUM(INDIRECT("I"&amp;(ROW(C6796)-DAY(C6796))):I6796),0),0)</f>
        <v>0</v>
      </c>
      <c r="N6797" s="29">
        <f ca="1">IF(C6797&lt;Calculator!$G$27,0,IF(C6797=Calculator!$G$27,Calculator!$G$39,IF(H6797-K6797&lt;=0,IF(D6797&gt;Calculator!$G$39,IF(H6797-K6797+E6797+L6797+M6797+Calculator!$G$39&gt;Calculator!$G$39,Calculator!$G$39-(H6797+E6797+L6797+M6797-K6797),Calculator!$G$39),D6797),0)))</f>
        <v>0</v>
      </c>
    </row>
    <row r="6798" spans="1:14" ht="15.75" thickBot="1">
      <c r="A6798" s="33" t="str">
        <f ca="1">IF(C6798=Calculator!$H$27,"F",IF(Daily!D6798+Daily!H6798=0,IF(D6797+H6797&gt;0,"L",""),""))</f>
        <v/>
      </c>
      <c r="B6798" s="34">
        <v>6797</v>
      </c>
      <c r="C6798" s="19">
        <f t="shared" ca="1" si="425"/>
        <v>52727</v>
      </c>
      <c r="D6798" s="29">
        <f t="shared" ca="1" si="427"/>
        <v>0</v>
      </c>
      <c r="E6798" s="29">
        <f ca="1">IF(C6798&lt;Calculator!$D$26,0,IF(DAY($C6798)=1,IF(D6798-Calculator!$G$24&gt;0,Calculator!$G$24,D6798),0))</f>
        <v>0</v>
      </c>
      <c r="F6798" s="29">
        <f ca="1">IF(E6798&gt;0,D6798*Calculator!$G$22/12,0)</f>
        <v>0</v>
      </c>
      <c r="G6798" s="29">
        <f ca="1">IF(E6798&gt;0,(IFERROR(-PMT(Calculator!$G$22/12,Calculator!$G$23*12,Calculator!$G$20),0))-F6798,0)</f>
        <v>0</v>
      </c>
      <c r="H6798" s="29">
        <f t="shared" ca="1" si="428"/>
        <v>0</v>
      </c>
      <c r="I6798" s="29">
        <f t="shared" ca="1" si="426"/>
        <v>0</v>
      </c>
      <c r="J6798" s="30">
        <f>Calculator!$G$40</f>
        <v>6.5000000000000002E-2</v>
      </c>
      <c r="K6798" s="29">
        <f ca="1">IF(C6798&gt;=Calculator!$G$27,IF(DAY($C6798)=1,Calculator!$G$34/2,IF(DAY($C6798)=15,Calculator!$G$34/2,0)),0)</f>
        <v>0</v>
      </c>
      <c r="L6798" s="29">
        <f ca="1">IF(DAY($C6798)=28,IF(H6798=0,0,Calculator!$G$35),0)</f>
        <v>0</v>
      </c>
      <c r="M6798" s="29">
        <f ca="1">IF(I6798&gt;0,IF(DAY($C6798)=1,SUM(INDIRECT("I"&amp;(ROW(C6797)-DAY(C6797))):I6797),0),0)</f>
        <v>0</v>
      </c>
      <c r="N6798" s="29">
        <f ca="1">IF(C6798&lt;Calculator!$G$27,0,IF(C6798=Calculator!$G$27,Calculator!$G$39,IF(H6798-K6798&lt;=0,IF(D6798&gt;Calculator!$G$39,IF(H6798-K6798+E6798+L6798+M6798+Calculator!$G$39&gt;Calculator!$G$39,Calculator!$G$39-(H6798+E6798+L6798+M6798-K6798),Calculator!$G$39),D6798),0)))</f>
        <v>0</v>
      </c>
    </row>
    <row r="6799" spans="1:14" ht="15.75" thickBot="1">
      <c r="A6799" s="33" t="str">
        <f ca="1">IF(C6799=Calculator!$H$27,"F",IF(Daily!D6799+Daily!H6799=0,IF(D6798+H6798&gt;0,"L",""),""))</f>
        <v/>
      </c>
      <c r="B6799" s="34">
        <v>6798</v>
      </c>
      <c r="C6799" s="19">
        <f t="shared" ca="1" si="425"/>
        <v>52728</v>
      </c>
      <c r="D6799" s="29">
        <f t="shared" ca="1" si="427"/>
        <v>0</v>
      </c>
      <c r="E6799" s="29">
        <f ca="1">IF(C6799&lt;Calculator!$D$26,0,IF(DAY($C6799)=1,IF(D6799-Calculator!$G$24&gt;0,Calculator!$G$24,D6799),0))</f>
        <v>0</v>
      </c>
      <c r="F6799" s="29">
        <f ca="1">IF(E6799&gt;0,D6799*Calculator!$G$22/12,0)</f>
        <v>0</v>
      </c>
      <c r="G6799" s="29">
        <f ca="1">IF(E6799&gt;0,(IFERROR(-PMT(Calculator!$G$22/12,Calculator!$G$23*12,Calculator!$G$20),0))-F6799,0)</f>
        <v>0</v>
      </c>
      <c r="H6799" s="29">
        <f t="shared" ca="1" si="428"/>
        <v>0</v>
      </c>
      <c r="I6799" s="29">
        <f t="shared" ca="1" si="426"/>
        <v>0</v>
      </c>
      <c r="J6799" s="30">
        <f>Calculator!$G$40</f>
        <v>6.5000000000000002E-2</v>
      </c>
      <c r="K6799" s="29">
        <f ca="1">IF(C6799&gt;=Calculator!$G$27,IF(DAY($C6799)=1,Calculator!$G$34/2,IF(DAY($C6799)=15,Calculator!$G$34/2,0)),0)</f>
        <v>0</v>
      </c>
      <c r="L6799" s="29">
        <f ca="1">IF(DAY($C6799)=28,IF(H6799=0,0,Calculator!$G$35),0)</f>
        <v>0</v>
      </c>
      <c r="M6799" s="29">
        <f ca="1">IF(I6799&gt;0,IF(DAY($C6799)=1,SUM(INDIRECT("I"&amp;(ROW(C6798)-DAY(C6798))):I6798),0),0)</f>
        <v>0</v>
      </c>
      <c r="N6799" s="29">
        <f ca="1">IF(C6799&lt;Calculator!$G$27,0,IF(C6799=Calculator!$G$27,Calculator!$G$39,IF(H6799-K6799&lt;=0,IF(D6799&gt;Calculator!$G$39,IF(H6799-K6799+E6799+L6799+M6799+Calculator!$G$39&gt;Calculator!$G$39,Calculator!$G$39-(H6799+E6799+L6799+M6799-K6799),Calculator!$G$39),D6799),0)))</f>
        <v>0</v>
      </c>
    </row>
    <row r="6800" spans="1:14" ht="15.75" thickBot="1">
      <c r="A6800" s="33" t="str">
        <f ca="1">IF(C6800=Calculator!$H$27,"F",IF(Daily!D6800+Daily!H6800=0,IF(D6799+H6799&gt;0,"L",""),""))</f>
        <v/>
      </c>
      <c r="B6800" s="34">
        <v>6799</v>
      </c>
      <c r="C6800" s="19">
        <f t="shared" ca="1" si="425"/>
        <v>52729</v>
      </c>
      <c r="D6800" s="29">
        <f t="shared" ca="1" si="427"/>
        <v>0</v>
      </c>
      <c r="E6800" s="29">
        <f ca="1">IF(C6800&lt;Calculator!$D$26,0,IF(DAY($C6800)=1,IF(D6800-Calculator!$G$24&gt;0,Calculator!$G$24,D6800),0))</f>
        <v>0</v>
      </c>
      <c r="F6800" s="29">
        <f ca="1">IF(E6800&gt;0,D6800*Calculator!$G$22/12,0)</f>
        <v>0</v>
      </c>
      <c r="G6800" s="29">
        <f ca="1">IF(E6800&gt;0,(IFERROR(-PMT(Calculator!$G$22/12,Calculator!$G$23*12,Calculator!$G$20),0))-F6800,0)</f>
        <v>0</v>
      </c>
      <c r="H6800" s="29">
        <f t="shared" ca="1" si="428"/>
        <v>0</v>
      </c>
      <c r="I6800" s="29">
        <f t="shared" ca="1" si="426"/>
        <v>0</v>
      </c>
      <c r="J6800" s="30">
        <f>Calculator!$G$40</f>
        <v>6.5000000000000002E-2</v>
      </c>
      <c r="K6800" s="29">
        <f ca="1">IF(C6800&gt;=Calculator!$G$27,IF(DAY($C6800)=1,Calculator!$G$34/2,IF(DAY($C6800)=15,Calculator!$G$34/2,0)),0)</f>
        <v>0</v>
      </c>
      <c r="L6800" s="29">
        <f ca="1">IF(DAY($C6800)=28,IF(H6800=0,0,Calculator!$G$35),0)</f>
        <v>0</v>
      </c>
      <c r="M6800" s="29">
        <f ca="1">IF(I6800&gt;0,IF(DAY($C6800)=1,SUM(INDIRECT("I"&amp;(ROW(C6799)-DAY(C6799))):I6799),0),0)</f>
        <v>0</v>
      </c>
      <c r="N6800" s="29">
        <f ca="1">IF(C6800&lt;Calculator!$G$27,0,IF(C6800=Calculator!$G$27,Calculator!$G$39,IF(H6800-K6800&lt;=0,IF(D6800&gt;Calculator!$G$39,IF(H6800-K6800+E6800+L6800+M6800+Calculator!$G$39&gt;Calculator!$G$39,Calculator!$G$39-(H6800+E6800+L6800+M6800-K6800),Calculator!$G$39),D6800),0)))</f>
        <v>0</v>
      </c>
    </row>
    <row r="6801" spans="1:14" ht="15.75" thickBot="1">
      <c r="A6801" s="33" t="str">
        <f ca="1">IF(C6801=Calculator!$H$27,"F",IF(Daily!D6801+Daily!H6801=0,IF(D6800+H6800&gt;0,"L",""),""))</f>
        <v/>
      </c>
      <c r="B6801" s="34">
        <v>6800</v>
      </c>
      <c r="C6801" s="19">
        <f t="shared" ca="1" si="425"/>
        <v>52730</v>
      </c>
      <c r="D6801" s="29">
        <f t="shared" ca="1" si="427"/>
        <v>0</v>
      </c>
      <c r="E6801" s="29">
        <f ca="1">IF(C6801&lt;Calculator!$D$26,0,IF(DAY($C6801)=1,IF(D6801-Calculator!$G$24&gt;0,Calculator!$G$24,D6801),0))</f>
        <v>0</v>
      </c>
      <c r="F6801" s="29">
        <f ca="1">IF(E6801&gt;0,D6801*Calculator!$G$22/12,0)</f>
        <v>0</v>
      </c>
      <c r="G6801" s="29">
        <f ca="1">IF(E6801&gt;0,(IFERROR(-PMT(Calculator!$G$22/12,Calculator!$G$23*12,Calculator!$G$20),0))-F6801,0)</f>
        <v>0</v>
      </c>
      <c r="H6801" s="29">
        <f t="shared" ca="1" si="428"/>
        <v>0</v>
      </c>
      <c r="I6801" s="29">
        <f t="shared" ca="1" si="426"/>
        <v>0</v>
      </c>
      <c r="J6801" s="30">
        <f>Calculator!$G$40</f>
        <v>6.5000000000000002E-2</v>
      </c>
      <c r="K6801" s="29">
        <f ca="1">IF(C6801&gt;=Calculator!$G$27,IF(DAY($C6801)=1,Calculator!$G$34/2,IF(DAY($C6801)=15,Calculator!$G$34/2,0)),0)</f>
        <v>0</v>
      </c>
      <c r="L6801" s="29">
        <f ca="1">IF(DAY($C6801)=28,IF(H6801=0,0,Calculator!$G$35),0)</f>
        <v>0</v>
      </c>
      <c r="M6801" s="29">
        <f ca="1">IF(I6801&gt;0,IF(DAY($C6801)=1,SUM(INDIRECT("I"&amp;(ROW(C6800)-DAY(C6800))):I6800),0),0)</f>
        <v>0</v>
      </c>
      <c r="N6801" s="29">
        <f ca="1">IF(C6801&lt;Calculator!$G$27,0,IF(C6801=Calculator!$G$27,Calculator!$G$39,IF(H6801-K6801&lt;=0,IF(D6801&gt;Calculator!$G$39,IF(H6801-K6801+E6801+L6801+M6801+Calculator!$G$39&gt;Calculator!$G$39,Calculator!$G$39-(H6801+E6801+L6801+M6801-K6801),Calculator!$G$39),D6801),0)))</f>
        <v>0</v>
      </c>
    </row>
    <row r="6802" spans="1:14" ht="15.75" thickBot="1">
      <c r="A6802" s="33" t="str">
        <f ca="1">IF(C6802=Calculator!$H$27,"F",IF(Daily!D6802+Daily!H6802=0,IF(D6801+H6801&gt;0,"L",""),""))</f>
        <v/>
      </c>
      <c r="B6802" s="34">
        <v>6801</v>
      </c>
      <c r="C6802" s="19">
        <f t="shared" ca="1" si="425"/>
        <v>52731</v>
      </c>
      <c r="D6802" s="29">
        <f t="shared" ca="1" si="427"/>
        <v>0</v>
      </c>
      <c r="E6802" s="29">
        <f ca="1">IF(C6802&lt;Calculator!$D$26,0,IF(DAY($C6802)=1,IF(D6802-Calculator!$G$24&gt;0,Calculator!$G$24,D6802),0))</f>
        <v>0</v>
      </c>
      <c r="F6802" s="29">
        <f ca="1">IF(E6802&gt;0,D6802*Calculator!$G$22/12,0)</f>
        <v>0</v>
      </c>
      <c r="G6802" s="29">
        <f ca="1">IF(E6802&gt;0,(IFERROR(-PMT(Calculator!$G$22/12,Calculator!$G$23*12,Calculator!$G$20),0))-F6802,0)</f>
        <v>0</v>
      </c>
      <c r="H6802" s="29">
        <f t="shared" ca="1" si="428"/>
        <v>0</v>
      </c>
      <c r="I6802" s="29">
        <f t="shared" ca="1" si="426"/>
        <v>0</v>
      </c>
      <c r="J6802" s="30">
        <f>Calculator!$G$40</f>
        <v>6.5000000000000002E-2</v>
      </c>
      <c r="K6802" s="29">
        <f ca="1">IF(C6802&gt;=Calculator!$G$27,IF(DAY($C6802)=1,Calculator!$G$34/2,IF(DAY($C6802)=15,Calculator!$G$34/2,0)),0)</f>
        <v>0</v>
      </c>
      <c r="L6802" s="29">
        <f ca="1">IF(DAY($C6802)=28,IF(H6802=0,0,Calculator!$G$35),0)</f>
        <v>0</v>
      </c>
      <c r="M6802" s="29">
        <f ca="1">IF(I6802&gt;0,IF(DAY($C6802)=1,SUM(INDIRECT("I"&amp;(ROW(C6801)-DAY(C6801))):I6801),0),0)</f>
        <v>0</v>
      </c>
      <c r="N6802" s="29">
        <f ca="1">IF(C6802&lt;Calculator!$G$27,0,IF(C6802=Calculator!$G$27,Calculator!$G$39,IF(H6802-K6802&lt;=0,IF(D6802&gt;Calculator!$G$39,IF(H6802-K6802+E6802+L6802+M6802+Calculator!$G$39&gt;Calculator!$G$39,Calculator!$G$39-(H6802+E6802+L6802+M6802-K6802),Calculator!$G$39),D6802),0)))</f>
        <v>0</v>
      </c>
    </row>
    <row r="6803" spans="1:14" ht="15.75" thickBot="1">
      <c r="A6803" s="33" t="str">
        <f ca="1">IF(C6803=Calculator!$H$27,"F",IF(Daily!D6803+Daily!H6803=0,IF(D6802+H6802&gt;0,"L",""),""))</f>
        <v/>
      </c>
      <c r="B6803" s="34">
        <v>6802</v>
      </c>
      <c r="C6803" s="19">
        <f t="shared" ca="1" si="425"/>
        <v>52732</v>
      </c>
      <c r="D6803" s="29">
        <f t="shared" ca="1" si="427"/>
        <v>0</v>
      </c>
      <c r="E6803" s="29">
        <f ca="1">IF(C6803&lt;Calculator!$D$26,0,IF(DAY($C6803)=1,IF(D6803-Calculator!$G$24&gt;0,Calculator!$G$24,D6803),0))</f>
        <v>0</v>
      </c>
      <c r="F6803" s="29">
        <f ca="1">IF(E6803&gt;0,D6803*Calculator!$G$22/12,0)</f>
        <v>0</v>
      </c>
      <c r="G6803" s="29">
        <f ca="1">IF(E6803&gt;0,(IFERROR(-PMT(Calculator!$G$22/12,Calculator!$G$23*12,Calculator!$G$20),0))-F6803,0)</f>
        <v>0</v>
      </c>
      <c r="H6803" s="29">
        <f t="shared" ca="1" si="428"/>
        <v>0</v>
      </c>
      <c r="I6803" s="29">
        <f t="shared" ca="1" si="426"/>
        <v>0</v>
      </c>
      <c r="J6803" s="30">
        <f>Calculator!$G$40</f>
        <v>6.5000000000000002E-2</v>
      </c>
      <c r="K6803" s="29">
        <f ca="1">IF(C6803&gt;=Calculator!$G$27,IF(DAY($C6803)=1,Calculator!$G$34/2,IF(DAY($C6803)=15,Calculator!$G$34/2,0)),0)</f>
        <v>4500</v>
      </c>
      <c r="L6803" s="29">
        <f ca="1">IF(DAY($C6803)=28,IF(H6803=0,0,Calculator!$G$35),0)</f>
        <v>0</v>
      </c>
      <c r="M6803" s="29">
        <f ca="1">IF(I6803&gt;0,IF(DAY($C6803)=1,SUM(INDIRECT("I"&amp;(ROW(C6802)-DAY(C6802))):I6802),0),0)</f>
        <v>0</v>
      </c>
      <c r="N6803" s="29">
        <f ca="1">IF(C6803&lt;Calculator!$G$27,0,IF(C6803=Calculator!$G$27,Calculator!$G$39,IF(H6803-K6803&lt;=0,IF(D6803&gt;Calculator!$G$39,IF(H6803-K6803+E6803+L6803+M6803+Calculator!$G$39&gt;Calculator!$G$39,Calculator!$G$39-(H6803+E6803+L6803+M6803-K6803),Calculator!$G$39),D6803),0)))</f>
        <v>0</v>
      </c>
    </row>
    <row r="6804" spans="1:14" ht="15.75" thickBot="1">
      <c r="A6804" s="33" t="str">
        <f ca="1">IF(C6804=Calculator!$H$27,"F",IF(Daily!D6804+Daily!H6804=0,IF(D6803+H6803&gt;0,"L",""),""))</f>
        <v/>
      </c>
      <c r="B6804" s="34">
        <v>6803</v>
      </c>
      <c r="C6804" s="19">
        <f t="shared" ca="1" si="425"/>
        <v>52733</v>
      </c>
      <c r="D6804" s="29">
        <f t="shared" ca="1" si="427"/>
        <v>0</v>
      </c>
      <c r="E6804" s="29">
        <f ca="1">IF(C6804&lt;Calculator!$D$26,0,IF(DAY($C6804)=1,IF(D6804-Calculator!$G$24&gt;0,Calculator!$G$24,D6804),0))</f>
        <v>0</v>
      </c>
      <c r="F6804" s="29">
        <f ca="1">IF(E6804&gt;0,D6804*Calculator!$G$22/12,0)</f>
        <v>0</v>
      </c>
      <c r="G6804" s="29">
        <f ca="1">IF(E6804&gt;0,(IFERROR(-PMT(Calculator!$G$22/12,Calculator!$G$23*12,Calculator!$G$20),0))-F6804,0)</f>
        <v>0</v>
      </c>
      <c r="H6804" s="29">
        <f t="shared" ca="1" si="428"/>
        <v>0</v>
      </c>
      <c r="I6804" s="29">
        <f t="shared" ca="1" si="426"/>
        <v>0</v>
      </c>
      <c r="J6804" s="30">
        <f>Calculator!$G$40</f>
        <v>6.5000000000000002E-2</v>
      </c>
      <c r="K6804" s="29">
        <f ca="1">IF(C6804&gt;=Calculator!$G$27,IF(DAY($C6804)=1,Calculator!$G$34/2,IF(DAY($C6804)=15,Calculator!$G$34/2,0)),0)</f>
        <v>0</v>
      </c>
      <c r="L6804" s="29">
        <f ca="1">IF(DAY($C6804)=28,IF(H6804=0,0,Calculator!$G$35),0)</f>
        <v>0</v>
      </c>
      <c r="M6804" s="29">
        <f ca="1">IF(I6804&gt;0,IF(DAY($C6804)=1,SUM(INDIRECT("I"&amp;(ROW(C6803)-DAY(C6803))):I6803),0),0)</f>
        <v>0</v>
      </c>
      <c r="N6804" s="29">
        <f ca="1">IF(C6804&lt;Calculator!$G$27,0,IF(C6804=Calculator!$G$27,Calculator!$G$39,IF(H6804-K6804&lt;=0,IF(D6804&gt;Calculator!$G$39,IF(H6804-K6804+E6804+L6804+M6804+Calculator!$G$39&gt;Calculator!$G$39,Calculator!$G$39-(H6804+E6804+L6804+M6804-K6804),Calculator!$G$39),D6804),0)))</f>
        <v>0</v>
      </c>
    </row>
    <row r="6805" spans="1:14" ht="15.75" thickBot="1">
      <c r="A6805" s="33" t="str">
        <f ca="1">IF(C6805=Calculator!$H$27,"F",IF(Daily!D6805+Daily!H6805=0,IF(D6804+H6804&gt;0,"L",""),""))</f>
        <v/>
      </c>
      <c r="B6805" s="34">
        <v>6804</v>
      </c>
      <c r="C6805" s="19">
        <f t="shared" ca="1" si="425"/>
        <v>52734</v>
      </c>
      <c r="D6805" s="29">
        <f t="shared" ca="1" si="427"/>
        <v>0</v>
      </c>
      <c r="E6805" s="29">
        <f ca="1">IF(C6805&lt;Calculator!$D$26,0,IF(DAY($C6805)=1,IF(D6805-Calculator!$G$24&gt;0,Calculator!$G$24,D6805),0))</f>
        <v>0</v>
      </c>
      <c r="F6805" s="29">
        <f ca="1">IF(E6805&gt;0,D6805*Calculator!$G$22/12,0)</f>
        <v>0</v>
      </c>
      <c r="G6805" s="29">
        <f ca="1">IF(E6805&gt;0,(IFERROR(-PMT(Calculator!$G$22/12,Calculator!$G$23*12,Calculator!$G$20),0))-F6805,0)</f>
        <v>0</v>
      </c>
      <c r="H6805" s="29">
        <f t="shared" ca="1" si="428"/>
        <v>0</v>
      </c>
      <c r="I6805" s="29">
        <f t="shared" ca="1" si="426"/>
        <v>0</v>
      </c>
      <c r="J6805" s="30">
        <f>Calculator!$G$40</f>
        <v>6.5000000000000002E-2</v>
      </c>
      <c r="K6805" s="29">
        <f ca="1">IF(C6805&gt;=Calculator!$G$27,IF(DAY($C6805)=1,Calculator!$G$34/2,IF(DAY($C6805)=15,Calculator!$G$34/2,0)),0)</f>
        <v>0</v>
      </c>
      <c r="L6805" s="29">
        <f ca="1">IF(DAY($C6805)=28,IF(H6805=0,0,Calculator!$G$35),0)</f>
        <v>0</v>
      </c>
      <c r="M6805" s="29">
        <f ca="1">IF(I6805&gt;0,IF(DAY($C6805)=1,SUM(INDIRECT("I"&amp;(ROW(C6804)-DAY(C6804))):I6804),0),0)</f>
        <v>0</v>
      </c>
      <c r="N6805" s="29">
        <f ca="1">IF(C6805&lt;Calculator!$G$27,0,IF(C6805=Calculator!$G$27,Calculator!$G$39,IF(H6805-K6805&lt;=0,IF(D6805&gt;Calculator!$G$39,IF(H6805-K6805+E6805+L6805+M6805+Calculator!$G$39&gt;Calculator!$G$39,Calculator!$G$39-(H6805+E6805+L6805+M6805-K6805),Calculator!$G$39),D6805),0)))</f>
        <v>0</v>
      </c>
    </row>
    <row r="6806" spans="1:14" ht="15.75" thickBot="1">
      <c r="A6806" s="33" t="str">
        <f ca="1">IF(C6806=Calculator!$H$27,"F",IF(Daily!D6806+Daily!H6806=0,IF(D6805+H6805&gt;0,"L",""),""))</f>
        <v/>
      </c>
      <c r="B6806" s="34">
        <v>6805</v>
      </c>
      <c r="C6806" s="19">
        <f t="shared" ca="1" si="425"/>
        <v>52735</v>
      </c>
      <c r="D6806" s="29">
        <f t="shared" ca="1" si="427"/>
        <v>0</v>
      </c>
      <c r="E6806" s="29">
        <f ca="1">IF(C6806&lt;Calculator!$D$26,0,IF(DAY($C6806)=1,IF(D6806-Calculator!$G$24&gt;0,Calculator!$G$24,D6806),0))</f>
        <v>0</v>
      </c>
      <c r="F6806" s="29">
        <f ca="1">IF(E6806&gt;0,D6806*Calculator!$G$22/12,0)</f>
        <v>0</v>
      </c>
      <c r="G6806" s="29">
        <f ca="1">IF(E6806&gt;0,(IFERROR(-PMT(Calculator!$G$22/12,Calculator!$G$23*12,Calculator!$G$20),0))-F6806,0)</f>
        <v>0</v>
      </c>
      <c r="H6806" s="29">
        <f t="shared" ca="1" si="428"/>
        <v>0</v>
      </c>
      <c r="I6806" s="29">
        <f t="shared" ca="1" si="426"/>
        <v>0</v>
      </c>
      <c r="J6806" s="30">
        <f>Calculator!$G$40</f>
        <v>6.5000000000000002E-2</v>
      </c>
      <c r="K6806" s="29">
        <f ca="1">IF(C6806&gt;=Calculator!$G$27,IF(DAY($C6806)=1,Calculator!$G$34/2,IF(DAY($C6806)=15,Calculator!$G$34/2,0)),0)</f>
        <v>0</v>
      </c>
      <c r="L6806" s="29">
        <f ca="1">IF(DAY($C6806)=28,IF(H6806=0,0,Calculator!$G$35),0)</f>
        <v>0</v>
      </c>
      <c r="M6806" s="29">
        <f ca="1">IF(I6806&gt;0,IF(DAY($C6806)=1,SUM(INDIRECT("I"&amp;(ROW(C6805)-DAY(C6805))):I6805),0),0)</f>
        <v>0</v>
      </c>
      <c r="N6806" s="29">
        <f ca="1">IF(C6806&lt;Calculator!$G$27,0,IF(C6806=Calculator!$G$27,Calculator!$G$39,IF(H6806-K6806&lt;=0,IF(D6806&gt;Calculator!$G$39,IF(H6806-K6806+E6806+L6806+M6806+Calculator!$G$39&gt;Calculator!$G$39,Calculator!$G$39-(H6806+E6806+L6806+M6806-K6806),Calculator!$G$39),D6806),0)))</f>
        <v>0</v>
      </c>
    </row>
    <row r="6807" spans="1:14" ht="15.75" thickBot="1">
      <c r="A6807" s="33" t="str">
        <f ca="1">IF(C6807=Calculator!$H$27,"F",IF(Daily!D6807+Daily!H6807=0,IF(D6806+H6806&gt;0,"L",""),""))</f>
        <v/>
      </c>
      <c r="B6807" s="34">
        <v>6806</v>
      </c>
      <c r="C6807" s="19">
        <f t="shared" ca="1" si="425"/>
        <v>52736</v>
      </c>
      <c r="D6807" s="29">
        <f t="shared" ca="1" si="427"/>
        <v>0</v>
      </c>
      <c r="E6807" s="29">
        <f ca="1">IF(C6807&lt;Calculator!$D$26,0,IF(DAY($C6807)=1,IF(D6807-Calculator!$G$24&gt;0,Calculator!$G$24,D6807),0))</f>
        <v>0</v>
      </c>
      <c r="F6807" s="29">
        <f ca="1">IF(E6807&gt;0,D6807*Calculator!$G$22/12,0)</f>
        <v>0</v>
      </c>
      <c r="G6807" s="29">
        <f ca="1">IF(E6807&gt;0,(IFERROR(-PMT(Calculator!$G$22/12,Calculator!$G$23*12,Calculator!$G$20),0))-F6807,0)</f>
        <v>0</v>
      </c>
      <c r="H6807" s="29">
        <f t="shared" ca="1" si="428"/>
        <v>0</v>
      </c>
      <c r="I6807" s="29">
        <f t="shared" ca="1" si="426"/>
        <v>0</v>
      </c>
      <c r="J6807" s="30">
        <f>Calculator!$G$40</f>
        <v>6.5000000000000002E-2</v>
      </c>
      <c r="K6807" s="29">
        <f ca="1">IF(C6807&gt;=Calculator!$G$27,IF(DAY($C6807)=1,Calculator!$G$34/2,IF(DAY($C6807)=15,Calculator!$G$34/2,0)),0)</f>
        <v>0</v>
      </c>
      <c r="L6807" s="29">
        <f ca="1">IF(DAY($C6807)=28,IF(H6807=0,0,Calculator!$G$35),0)</f>
        <v>0</v>
      </c>
      <c r="M6807" s="29">
        <f ca="1">IF(I6807&gt;0,IF(DAY($C6807)=1,SUM(INDIRECT("I"&amp;(ROW(C6806)-DAY(C6806))):I6806),0),0)</f>
        <v>0</v>
      </c>
      <c r="N6807" s="29">
        <f ca="1">IF(C6807&lt;Calculator!$G$27,0,IF(C6807=Calculator!$G$27,Calculator!$G$39,IF(H6807-K6807&lt;=0,IF(D6807&gt;Calculator!$G$39,IF(H6807-K6807+E6807+L6807+M6807+Calculator!$G$39&gt;Calculator!$G$39,Calculator!$G$39-(H6807+E6807+L6807+M6807-K6807),Calculator!$G$39),D6807),0)))</f>
        <v>0</v>
      </c>
    </row>
    <row r="6808" spans="1:14" ht="15.75" thickBot="1">
      <c r="A6808" s="33" t="str">
        <f ca="1">IF(C6808=Calculator!$H$27,"F",IF(Daily!D6808+Daily!H6808=0,IF(D6807+H6807&gt;0,"L",""),""))</f>
        <v/>
      </c>
      <c r="B6808" s="34">
        <v>6807</v>
      </c>
      <c r="C6808" s="19">
        <f t="shared" ca="1" si="425"/>
        <v>52737</v>
      </c>
      <c r="D6808" s="29">
        <f t="shared" ca="1" si="427"/>
        <v>0</v>
      </c>
      <c r="E6808" s="29">
        <f ca="1">IF(C6808&lt;Calculator!$D$26,0,IF(DAY($C6808)=1,IF(D6808-Calculator!$G$24&gt;0,Calculator!$G$24,D6808),0))</f>
        <v>0</v>
      </c>
      <c r="F6808" s="29">
        <f ca="1">IF(E6808&gt;0,D6808*Calculator!$G$22/12,0)</f>
        <v>0</v>
      </c>
      <c r="G6808" s="29">
        <f ca="1">IF(E6808&gt;0,(IFERROR(-PMT(Calculator!$G$22/12,Calculator!$G$23*12,Calculator!$G$20),0))-F6808,0)</f>
        <v>0</v>
      </c>
      <c r="H6808" s="29">
        <f t="shared" ca="1" si="428"/>
        <v>0</v>
      </c>
      <c r="I6808" s="29">
        <f t="shared" ca="1" si="426"/>
        <v>0</v>
      </c>
      <c r="J6808" s="30">
        <f>Calculator!$G$40</f>
        <v>6.5000000000000002E-2</v>
      </c>
      <c r="K6808" s="29">
        <f ca="1">IF(C6808&gt;=Calculator!$G$27,IF(DAY($C6808)=1,Calculator!$G$34/2,IF(DAY($C6808)=15,Calculator!$G$34/2,0)),0)</f>
        <v>0</v>
      </c>
      <c r="L6808" s="29">
        <f ca="1">IF(DAY($C6808)=28,IF(H6808=0,0,Calculator!$G$35),0)</f>
        <v>0</v>
      </c>
      <c r="M6808" s="29">
        <f ca="1">IF(I6808&gt;0,IF(DAY($C6808)=1,SUM(INDIRECT("I"&amp;(ROW(C6807)-DAY(C6807))):I6807),0),0)</f>
        <v>0</v>
      </c>
      <c r="N6808" s="29">
        <f ca="1">IF(C6808&lt;Calculator!$G$27,0,IF(C6808=Calculator!$G$27,Calculator!$G$39,IF(H6808-K6808&lt;=0,IF(D6808&gt;Calculator!$G$39,IF(H6808-K6808+E6808+L6808+M6808+Calculator!$G$39&gt;Calculator!$G$39,Calculator!$G$39-(H6808+E6808+L6808+M6808-K6808),Calculator!$G$39),D6808),0)))</f>
        <v>0</v>
      </c>
    </row>
    <row r="6809" spans="1:14" ht="15.75" thickBot="1">
      <c r="A6809" s="33" t="str">
        <f ca="1">IF(C6809=Calculator!$H$27,"F",IF(Daily!D6809+Daily!H6809=0,IF(D6808+H6808&gt;0,"L",""),""))</f>
        <v/>
      </c>
      <c r="B6809" s="34">
        <v>6808</v>
      </c>
      <c r="C6809" s="19">
        <f t="shared" ca="1" si="425"/>
        <v>52738</v>
      </c>
      <c r="D6809" s="29">
        <f t="shared" ca="1" si="427"/>
        <v>0</v>
      </c>
      <c r="E6809" s="29">
        <f ca="1">IF(C6809&lt;Calculator!$D$26,0,IF(DAY($C6809)=1,IF(D6809-Calculator!$G$24&gt;0,Calculator!$G$24,D6809),0))</f>
        <v>0</v>
      </c>
      <c r="F6809" s="29">
        <f ca="1">IF(E6809&gt;0,D6809*Calculator!$G$22/12,0)</f>
        <v>0</v>
      </c>
      <c r="G6809" s="29">
        <f ca="1">IF(E6809&gt;0,(IFERROR(-PMT(Calculator!$G$22/12,Calculator!$G$23*12,Calculator!$G$20),0))-F6809,0)</f>
        <v>0</v>
      </c>
      <c r="H6809" s="29">
        <f t="shared" ca="1" si="428"/>
        <v>0</v>
      </c>
      <c r="I6809" s="29">
        <f t="shared" ca="1" si="426"/>
        <v>0</v>
      </c>
      <c r="J6809" s="30">
        <f>Calculator!$G$40</f>
        <v>6.5000000000000002E-2</v>
      </c>
      <c r="K6809" s="29">
        <f ca="1">IF(C6809&gt;=Calculator!$G$27,IF(DAY($C6809)=1,Calculator!$G$34/2,IF(DAY($C6809)=15,Calculator!$G$34/2,0)),0)</f>
        <v>0</v>
      </c>
      <c r="L6809" s="29">
        <f ca="1">IF(DAY($C6809)=28,IF(H6809=0,0,Calculator!$G$35),0)</f>
        <v>0</v>
      </c>
      <c r="M6809" s="29">
        <f ca="1">IF(I6809&gt;0,IF(DAY($C6809)=1,SUM(INDIRECT("I"&amp;(ROW(C6808)-DAY(C6808))):I6808),0),0)</f>
        <v>0</v>
      </c>
      <c r="N6809" s="29">
        <f ca="1">IF(C6809&lt;Calculator!$G$27,0,IF(C6809=Calculator!$G$27,Calculator!$G$39,IF(H6809-K6809&lt;=0,IF(D6809&gt;Calculator!$G$39,IF(H6809-K6809+E6809+L6809+M6809+Calculator!$G$39&gt;Calculator!$G$39,Calculator!$G$39-(H6809+E6809+L6809+M6809-K6809),Calculator!$G$39),D6809),0)))</f>
        <v>0</v>
      </c>
    </row>
    <row r="6810" spans="1:14" ht="15.75" thickBot="1">
      <c r="A6810" s="33" t="str">
        <f ca="1">IF(C6810=Calculator!$H$27,"F",IF(Daily!D6810+Daily!H6810=0,IF(D6809+H6809&gt;0,"L",""),""))</f>
        <v/>
      </c>
      <c r="B6810" s="34">
        <v>6809</v>
      </c>
      <c r="C6810" s="19">
        <f t="shared" ca="1" si="425"/>
        <v>52739</v>
      </c>
      <c r="D6810" s="29">
        <f t="shared" ca="1" si="427"/>
        <v>0</v>
      </c>
      <c r="E6810" s="29">
        <f ca="1">IF(C6810&lt;Calculator!$D$26,0,IF(DAY($C6810)=1,IF(D6810-Calculator!$G$24&gt;0,Calculator!$G$24,D6810),0))</f>
        <v>0</v>
      </c>
      <c r="F6810" s="29">
        <f ca="1">IF(E6810&gt;0,D6810*Calculator!$G$22/12,0)</f>
        <v>0</v>
      </c>
      <c r="G6810" s="29">
        <f ca="1">IF(E6810&gt;0,(IFERROR(-PMT(Calculator!$G$22/12,Calculator!$G$23*12,Calculator!$G$20),0))-F6810,0)</f>
        <v>0</v>
      </c>
      <c r="H6810" s="29">
        <f t="shared" ca="1" si="428"/>
        <v>0</v>
      </c>
      <c r="I6810" s="29">
        <f t="shared" ca="1" si="426"/>
        <v>0</v>
      </c>
      <c r="J6810" s="30">
        <f>Calculator!$G$40</f>
        <v>6.5000000000000002E-2</v>
      </c>
      <c r="K6810" s="29">
        <f ca="1">IF(C6810&gt;=Calculator!$G$27,IF(DAY($C6810)=1,Calculator!$G$34/2,IF(DAY($C6810)=15,Calculator!$G$34/2,0)),0)</f>
        <v>0</v>
      </c>
      <c r="L6810" s="29">
        <f ca="1">IF(DAY($C6810)=28,IF(H6810=0,0,Calculator!$G$35),0)</f>
        <v>0</v>
      </c>
      <c r="M6810" s="29">
        <f ca="1">IF(I6810&gt;0,IF(DAY($C6810)=1,SUM(INDIRECT("I"&amp;(ROW(C6809)-DAY(C6809))):I6809),0),0)</f>
        <v>0</v>
      </c>
      <c r="N6810" s="29">
        <f ca="1">IF(C6810&lt;Calculator!$G$27,0,IF(C6810=Calculator!$G$27,Calculator!$G$39,IF(H6810-K6810&lt;=0,IF(D6810&gt;Calculator!$G$39,IF(H6810-K6810+E6810+L6810+M6810+Calculator!$G$39&gt;Calculator!$G$39,Calculator!$G$39-(H6810+E6810+L6810+M6810-K6810),Calculator!$G$39),D6810),0)))</f>
        <v>0</v>
      </c>
    </row>
    <row r="6811" spans="1:14" ht="15.75" thickBot="1">
      <c r="A6811" s="33" t="str">
        <f ca="1">IF(C6811=Calculator!$H$27,"F",IF(Daily!D6811+Daily!H6811=0,IF(D6810+H6810&gt;0,"L",""),""))</f>
        <v/>
      </c>
      <c r="B6811" s="34">
        <v>6810</v>
      </c>
      <c r="C6811" s="19">
        <f t="shared" ca="1" si="425"/>
        <v>52740</v>
      </c>
      <c r="D6811" s="29">
        <f t="shared" ca="1" si="427"/>
        <v>0</v>
      </c>
      <c r="E6811" s="29">
        <f ca="1">IF(C6811&lt;Calculator!$D$26,0,IF(DAY($C6811)=1,IF(D6811-Calculator!$G$24&gt;0,Calculator!$G$24,D6811),0))</f>
        <v>0</v>
      </c>
      <c r="F6811" s="29">
        <f ca="1">IF(E6811&gt;0,D6811*Calculator!$G$22/12,0)</f>
        <v>0</v>
      </c>
      <c r="G6811" s="29">
        <f ca="1">IF(E6811&gt;0,(IFERROR(-PMT(Calculator!$G$22/12,Calculator!$G$23*12,Calculator!$G$20),0))-F6811,0)</f>
        <v>0</v>
      </c>
      <c r="H6811" s="29">
        <f t="shared" ca="1" si="428"/>
        <v>0</v>
      </c>
      <c r="I6811" s="29">
        <f t="shared" ca="1" si="426"/>
        <v>0</v>
      </c>
      <c r="J6811" s="30">
        <f>Calculator!$G$40</f>
        <v>6.5000000000000002E-2</v>
      </c>
      <c r="K6811" s="29">
        <f ca="1">IF(C6811&gt;=Calculator!$G$27,IF(DAY($C6811)=1,Calculator!$G$34/2,IF(DAY($C6811)=15,Calculator!$G$34/2,0)),0)</f>
        <v>0</v>
      </c>
      <c r="L6811" s="29">
        <f ca="1">IF(DAY($C6811)=28,IF(H6811=0,0,Calculator!$G$35),0)</f>
        <v>0</v>
      </c>
      <c r="M6811" s="29">
        <f ca="1">IF(I6811&gt;0,IF(DAY($C6811)=1,SUM(INDIRECT("I"&amp;(ROW(C6810)-DAY(C6810))):I6810),0),0)</f>
        <v>0</v>
      </c>
      <c r="N6811" s="29">
        <f ca="1">IF(C6811&lt;Calculator!$G$27,0,IF(C6811=Calculator!$G$27,Calculator!$G$39,IF(H6811-K6811&lt;=0,IF(D6811&gt;Calculator!$G$39,IF(H6811-K6811+E6811+L6811+M6811+Calculator!$G$39&gt;Calculator!$G$39,Calculator!$G$39-(H6811+E6811+L6811+M6811-K6811),Calculator!$G$39),D6811),0)))</f>
        <v>0</v>
      </c>
    </row>
    <row r="6812" spans="1:14" ht="15.75" thickBot="1">
      <c r="A6812" s="33" t="str">
        <f ca="1">IF(C6812=Calculator!$H$27,"F",IF(Daily!D6812+Daily!H6812=0,IF(D6811+H6811&gt;0,"L",""),""))</f>
        <v/>
      </c>
      <c r="B6812" s="34">
        <v>6811</v>
      </c>
      <c r="C6812" s="19">
        <f t="shared" ca="1" si="425"/>
        <v>52741</v>
      </c>
      <c r="D6812" s="29">
        <f t="shared" ca="1" si="427"/>
        <v>0</v>
      </c>
      <c r="E6812" s="29">
        <f ca="1">IF(C6812&lt;Calculator!$D$26,0,IF(DAY($C6812)=1,IF(D6812-Calculator!$G$24&gt;0,Calculator!$G$24,D6812),0))</f>
        <v>0</v>
      </c>
      <c r="F6812" s="29">
        <f ca="1">IF(E6812&gt;0,D6812*Calculator!$G$22/12,0)</f>
        <v>0</v>
      </c>
      <c r="G6812" s="29">
        <f ca="1">IF(E6812&gt;0,(IFERROR(-PMT(Calculator!$G$22/12,Calculator!$G$23*12,Calculator!$G$20),0))-F6812,0)</f>
        <v>0</v>
      </c>
      <c r="H6812" s="29">
        <f t="shared" ca="1" si="428"/>
        <v>0</v>
      </c>
      <c r="I6812" s="29">
        <f t="shared" ca="1" si="426"/>
        <v>0</v>
      </c>
      <c r="J6812" s="30">
        <f>Calculator!$G$40</f>
        <v>6.5000000000000002E-2</v>
      </c>
      <c r="K6812" s="29">
        <f ca="1">IF(C6812&gt;=Calculator!$G$27,IF(DAY($C6812)=1,Calculator!$G$34/2,IF(DAY($C6812)=15,Calculator!$G$34/2,0)),0)</f>
        <v>0</v>
      </c>
      <c r="L6812" s="29">
        <f ca="1">IF(DAY($C6812)=28,IF(H6812=0,0,Calculator!$G$35),0)</f>
        <v>0</v>
      </c>
      <c r="M6812" s="29">
        <f ca="1">IF(I6812&gt;0,IF(DAY($C6812)=1,SUM(INDIRECT("I"&amp;(ROW(C6811)-DAY(C6811))):I6811),0),0)</f>
        <v>0</v>
      </c>
      <c r="N6812" s="29">
        <f ca="1">IF(C6812&lt;Calculator!$G$27,0,IF(C6812=Calculator!$G$27,Calculator!$G$39,IF(H6812-K6812&lt;=0,IF(D6812&gt;Calculator!$G$39,IF(H6812-K6812+E6812+L6812+M6812+Calculator!$G$39&gt;Calculator!$G$39,Calculator!$G$39-(H6812+E6812+L6812+M6812-K6812),Calculator!$G$39),D6812),0)))</f>
        <v>0</v>
      </c>
    </row>
    <row r="6813" spans="1:14" ht="15.75" thickBot="1">
      <c r="A6813" s="33" t="str">
        <f ca="1">IF(C6813=Calculator!$H$27,"F",IF(Daily!D6813+Daily!H6813=0,IF(D6812+H6812&gt;0,"L",""),""))</f>
        <v/>
      </c>
      <c r="B6813" s="34">
        <v>6812</v>
      </c>
      <c r="C6813" s="19">
        <f t="shared" ca="1" si="425"/>
        <v>52742</v>
      </c>
      <c r="D6813" s="29">
        <f t="shared" ca="1" si="427"/>
        <v>0</v>
      </c>
      <c r="E6813" s="29">
        <f ca="1">IF(C6813&lt;Calculator!$D$26,0,IF(DAY($C6813)=1,IF(D6813-Calculator!$G$24&gt;0,Calculator!$G$24,D6813),0))</f>
        <v>0</v>
      </c>
      <c r="F6813" s="29">
        <f ca="1">IF(E6813&gt;0,D6813*Calculator!$G$22/12,0)</f>
        <v>0</v>
      </c>
      <c r="G6813" s="29">
        <f ca="1">IF(E6813&gt;0,(IFERROR(-PMT(Calculator!$G$22/12,Calculator!$G$23*12,Calculator!$G$20),0))-F6813,0)</f>
        <v>0</v>
      </c>
      <c r="H6813" s="29">
        <f t="shared" ca="1" si="428"/>
        <v>0</v>
      </c>
      <c r="I6813" s="29">
        <f t="shared" ca="1" si="426"/>
        <v>0</v>
      </c>
      <c r="J6813" s="30">
        <f>Calculator!$G$40</f>
        <v>6.5000000000000002E-2</v>
      </c>
      <c r="K6813" s="29">
        <f ca="1">IF(C6813&gt;=Calculator!$G$27,IF(DAY($C6813)=1,Calculator!$G$34/2,IF(DAY($C6813)=15,Calculator!$G$34/2,0)),0)</f>
        <v>0</v>
      </c>
      <c r="L6813" s="29">
        <f ca="1">IF(DAY($C6813)=28,IF(H6813=0,0,Calculator!$G$35),0)</f>
        <v>0</v>
      </c>
      <c r="M6813" s="29">
        <f ca="1">IF(I6813&gt;0,IF(DAY($C6813)=1,SUM(INDIRECT("I"&amp;(ROW(C6812)-DAY(C6812))):I6812),0),0)</f>
        <v>0</v>
      </c>
      <c r="N6813" s="29">
        <f ca="1">IF(C6813&lt;Calculator!$G$27,0,IF(C6813=Calculator!$G$27,Calculator!$G$39,IF(H6813-K6813&lt;=0,IF(D6813&gt;Calculator!$G$39,IF(H6813-K6813+E6813+L6813+M6813+Calculator!$G$39&gt;Calculator!$G$39,Calculator!$G$39-(H6813+E6813+L6813+M6813-K6813),Calculator!$G$39),D6813),0)))</f>
        <v>0</v>
      </c>
    </row>
    <row r="6814" spans="1:14" ht="15.75" thickBot="1">
      <c r="A6814" s="33" t="str">
        <f ca="1">IF(C6814=Calculator!$H$27,"F",IF(Daily!D6814+Daily!H6814=0,IF(D6813+H6813&gt;0,"L",""),""))</f>
        <v/>
      </c>
      <c r="B6814" s="34">
        <v>6813</v>
      </c>
      <c r="C6814" s="19">
        <f t="shared" ca="1" si="425"/>
        <v>52743</v>
      </c>
      <c r="D6814" s="29">
        <f t="shared" ca="1" si="427"/>
        <v>0</v>
      </c>
      <c r="E6814" s="29">
        <f ca="1">IF(C6814&lt;Calculator!$D$26,0,IF(DAY($C6814)=1,IF(D6814-Calculator!$G$24&gt;0,Calculator!$G$24,D6814),0))</f>
        <v>0</v>
      </c>
      <c r="F6814" s="29">
        <f ca="1">IF(E6814&gt;0,D6814*Calculator!$G$22/12,0)</f>
        <v>0</v>
      </c>
      <c r="G6814" s="29">
        <f ca="1">IF(E6814&gt;0,(IFERROR(-PMT(Calculator!$G$22/12,Calculator!$G$23*12,Calculator!$G$20),0))-F6814,0)</f>
        <v>0</v>
      </c>
      <c r="H6814" s="29">
        <f t="shared" ca="1" si="428"/>
        <v>0</v>
      </c>
      <c r="I6814" s="29">
        <f t="shared" ca="1" si="426"/>
        <v>0</v>
      </c>
      <c r="J6814" s="30">
        <f>Calculator!$G$40</f>
        <v>6.5000000000000002E-2</v>
      </c>
      <c r="K6814" s="29">
        <f ca="1">IF(C6814&gt;=Calculator!$G$27,IF(DAY($C6814)=1,Calculator!$G$34/2,IF(DAY($C6814)=15,Calculator!$G$34/2,0)),0)</f>
        <v>0</v>
      </c>
      <c r="L6814" s="29">
        <f ca="1">IF(DAY($C6814)=28,IF(H6814=0,0,Calculator!$G$35),0)</f>
        <v>0</v>
      </c>
      <c r="M6814" s="29">
        <f ca="1">IF(I6814&gt;0,IF(DAY($C6814)=1,SUM(INDIRECT("I"&amp;(ROW(C6813)-DAY(C6813))):I6813),0),0)</f>
        <v>0</v>
      </c>
      <c r="N6814" s="29">
        <f ca="1">IF(C6814&lt;Calculator!$G$27,0,IF(C6814=Calculator!$G$27,Calculator!$G$39,IF(H6814-K6814&lt;=0,IF(D6814&gt;Calculator!$G$39,IF(H6814-K6814+E6814+L6814+M6814+Calculator!$G$39&gt;Calculator!$G$39,Calculator!$G$39-(H6814+E6814+L6814+M6814-K6814),Calculator!$G$39),D6814),0)))</f>
        <v>0</v>
      </c>
    </row>
    <row r="6815" spans="1:14" ht="15.75" thickBot="1">
      <c r="A6815" s="33" t="str">
        <f ca="1">IF(C6815=Calculator!$H$27,"F",IF(Daily!D6815+Daily!H6815=0,IF(D6814+H6814&gt;0,"L",""),""))</f>
        <v/>
      </c>
      <c r="B6815" s="34">
        <v>6814</v>
      </c>
      <c r="C6815" s="19">
        <f t="shared" ca="1" si="425"/>
        <v>52744</v>
      </c>
      <c r="D6815" s="29">
        <f t="shared" ca="1" si="427"/>
        <v>0</v>
      </c>
      <c r="E6815" s="29">
        <f ca="1">IF(C6815&lt;Calculator!$D$26,0,IF(DAY($C6815)=1,IF(D6815-Calculator!$G$24&gt;0,Calculator!$G$24,D6815),0))</f>
        <v>0</v>
      </c>
      <c r="F6815" s="29">
        <f ca="1">IF(E6815&gt;0,D6815*Calculator!$G$22/12,0)</f>
        <v>0</v>
      </c>
      <c r="G6815" s="29">
        <f ca="1">IF(E6815&gt;0,(IFERROR(-PMT(Calculator!$G$22/12,Calculator!$G$23*12,Calculator!$G$20),0))-F6815,0)</f>
        <v>0</v>
      </c>
      <c r="H6815" s="29">
        <f t="shared" ca="1" si="428"/>
        <v>0</v>
      </c>
      <c r="I6815" s="29">
        <f t="shared" ca="1" si="426"/>
        <v>0</v>
      </c>
      <c r="J6815" s="30">
        <f>Calculator!$G$40</f>
        <v>6.5000000000000002E-2</v>
      </c>
      <c r="K6815" s="29">
        <f ca="1">IF(C6815&gt;=Calculator!$G$27,IF(DAY($C6815)=1,Calculator!$G$34/2,IF(DAY($C6815)=15,Calculator!$G$34/2,0)),0)</f>
        <v>0</v>
      </c>
      <c r="L6815" s="29">
        <f ca="1">IF(DAY($C6815)=28,IF(H6815=0,0,Calculator!$G$35),0)</f>
        <v>0</v>
      </c>
      <c r="M6815" s="29">
        <f ca="1">IF(I6815&gt;0,IF(DAY($C6815)=1,SUM(INDIRECT("I"&amp;(ROW(C6814)-DAY(C6814))):I6814),0),0)</f>
        <v>0</v>
      </c>
      <c r="N6815" s="29">
        <f ca="1">IF(C6815&lt;Calculator!$G$27,0,IF(C6815=Calculator!$G$27,Calculator!$G$39,IF(H6815-K6815&lt;=0,IF(D6815&gt;Calculator!$G$39,IF(H6815-K6815+E6815+L6815+M6815+Calculator!$G$39&gt;Calculator!$G$39,Calculator!$G$39-(H6815+E6815+L6815+M6815-K6815),Calculator!$G$39),D6815),0)))</f>
        <v>0</v>
      </c>
    </row>
    <row r="6816" spans="1:14" ht="15.75" thickBot="1">
      <c r="A6816" s="33" t="str">
        <f ca="1">IF(C6816=Calculator!$H$27,"F",IF(Daily!D6816+Daily!H6816=0,IF(D6815+H6815&gt;0,"L",""),""))</f>
        <v/>
      </c>
      <c r="B6816" s="34">
        <v>6815</v>
      </c>
      <c r="C6816" s="19">
        <f t="shared" ca="1" si="425"/>
        <v>52745</v>
      </c>
      <c r="D6816" s="29">
        <f t="shared" ca="1" si="427"/>
        <v>0</v>
      </c>
      <c r="E6816" s="29">
        <f ca="1">IF(C6816&lt;Calculator!$D$26,0,IF(DAY($C6816)=1,IF(D6816-Calculator!$G$24&gt;0,Calculator!$G$24,D6816),0))</f>
        <v>0</v>
      </c>
      <c r="F6816" s="29">
        <f ca="1">IF(E6816&gt;0,D6816*Calculator!$G$22/12,0)</f>
        <v>0</v>
      </c>
      <c r="G6816" s="29">
        <f ca="1">IF(E6816&gt;0,(IFERROR(-PMT(Calculator!$G$22/12,Calculator!$G$23*12,Calculator!$G$20),0))-F6816,0)</f>
        <v>0</v>
      </c>
      <c r="H6816" s="29">
        <f t="shared" ca="1" si="428"/>
        <v>0</v>
      </c>
      <c r="I6816" s="29">
        <f t="shared" ca="1" si="426"/>
        <v>0</v>
      </c>
      <c r="J6816" s="30">
        <f>Calculator!$G$40</f>
        <v>6.5000000000000002E-2</v>
      </c>
      <c r="K6816" s="29">
        <f ca="1">IF(C6816&gt;=Calculator!$G$27,IF(DAY($C6816)=1,Calculator!$G$34/2,IF(DAY($C6816)=15,Calculator!$G$34/2,0)),0)</f>
        <v>0</v>
      </c>
      <c r="L6816" s="29">
        <f ca="1">IF(DAY($C6816)=28,IF(H6816=0,0,Calculator!$G$35),0)</f>
        <v>0</v>
      </c>
      <c r="M6816" s="29">
        <f ca="1">IF(I6816&gt;0,IF(DAY($C6816)=1,SUM(INDIRECT("I"&amp;(ROW(C6815)-DAY(C6815))):I6815),0),0)</f>
        <v>0</v>
      </c>
      <c r="N6816" s="29">
        <f ca="1">IF(C6816&lt;Calculator!$G$27,0,IF(C6816=Calculator!$G$27,Calculator!$G$39,IF(H6816-K6816&lt;=0,IF(D6816&gt;Calculator!$G$39,IF(H6816-K6816+E6816+L6816+M6816+Calculator!$G$39&gt;Calculator!$G$39,Calculator!$G$39-(H6816+E6816+L6816+M6816-K6816),Calculator!$G$39),D6816),0)))</f>
        <v>0</v>
      </c>
    </row>
    <row r="6817" spans="1:14" ht="15.75" thickBot="1">
      <c r="A6817" s="33" t="str">
        <f ca="1">IF(C6817=Calculator!$H$27,"F",IF(Daily!D6817+Daily!H6817=0,IF(D6816+H6816&gt;0,"L",""),""))</f>
        <v/>
      </c>
      <c r="B6817" s="34">
        <v>6816</v>
      </c>
      <c r="C6817" s="19">
        <f t="shared" ca="1" si="425"/>
        <v>52746</v>
      </c>
      <c r="D6817" s="29">
        <f t="shared" ca="1" si="427"/>
        <v>0</v>
      </c>
      <c r="E6817" s="29">
        <f ca="1">IF(C6817&lt;Calculator!$D$26,0,IF(DAY($C6817)=1,IF(D6817-Calculator!$G$24&gt;0,Calculator!$G$24,D6817),0))</f>
        <v>0</v>
      </c>
      <c r="F6817" s="29">
        <f ca="1">IF(E6817&gt;0,D6817*Calculator!$G$22/12,0)</f>
        <v>0</v>
      </c>
      <c r="G6817" s="29">
        <f ca="1">IF(E6817&gt;0,(IFERROR(-PMT(Calculator!$G$22/12,Calculator!$G$23*12,Calculator!$G$20),0))-F6817,0)</f>
        <v>0</v>
      </c>
      <c r="H6817" s="29">
        <f t="shared" ca="1" si="428"/>
        <v>0</v>
      </c>
      <c r="I6817" s="29">
        <f t="shared" ca="1" si="426"/>
        <v>0</v>
      </c>
      <c r="J6817" s="30">
        <f>Calculator!$G$40</f>
        <v>6.5000000000000002E-2</v>
      </c>
      <c r="K6817" s="29">
        <f ca="1">IF(C6817&gt;=Calculator!$G$27,IF(DAY($C6817)=1,Calculator!$G$34/2,IF(DAY($C6817)=15,Calculator!$G$34/2,0)),0)</f>
        <v>0</v>
      </c>
      <c r="L6817" s="29">
        <f ca="1">IF(DAY($C6817)=28,IF(H6817=0,0,Calculator!$G$35),0)</f>
        <v>0</v>
      </c>
      <c r="M6817" s="29">
        <f ca="1">IF(I6817&gt;0,IF(DAY($C6817)=1,SUM(INDIRECT("I"&amp;(ROW(C6816)-DAY(C6816))):I6816),0),0)</f>
        <v>0</v>
      </c>
      <c r="N6817" s="29">
        <f ca="1">IF(C6817&lt;Calculator!$G$27,0,IF(C6817=Calculator!$G$27,Calculator!$G$39,IF(H6817-K6817&lt;=0,IF(D6817&gt;Calculator!$G$39,IF(H6817-K6817+E6817+L6817+M6817+Calculator!$G$39&gt;Calculator!$G$39,Calculator!$G$39-(H6817+E6817+L6817+M6817-K6817),Calculator!$G$39),D6817),0)))</f>
        <v>0</v>
      </c>
    </row>
    <row r="6818" spans="1:14" ht="15.75" thickBot="1">
      <c r="A6818" s="33" t="str">
        <f ca="1">IF(C6818=Calculator!$H$27,"F",IF(Daily!D6818+Daily!H6818=0,IF(D6817+H6817&gt;0,"L",""),""))</f>
        <v/>
      </c>
      <c r="B6818" s="34">
        <v>6817</v>
      </c>
      <c r="C6818" s="19">
        <f t="shared" ca="1" si="425"/>
        <v>52747</v>
      </c>
      <c r="D6818" s="29">
        <f t="shared" ca="1" si="427"/>
        <v>0</v>
      </c>
      <c r="E6818" s="29">
        <f ca="1">IF(C6818&lt;Calculator!$D$26,0,IF(DAY($C6818)=1,IF(D6818-Calculator!$G$24&gt;0,Calculator!$G$24,D6818),0))</f>
        <v>0</v>
      </c>
      <c r="F6818" s="29">
        <f ca="1">IF(E6818&gt;0,D6818*Calculator!$G$22/12,0)</f>
        <v>0</v>
      </c>
      <c r="G6818" s="29">
        <f ca="1">IF(E6818&gt;0,(IFERROR(-PMT(Calculator!$G$22/12,Calculator!$G$23*12,Calculator!$G$20),0))-F6818,0)</f>
        <v>0</v>
      </c>
      <c r="H6818" s="29">
        <f t="shared" ca="1" si="428"/>
        <v>0</v>
      </c>
      <c r="I6818" s="29">
        <f t="shared" ca="1" si="426"/>
        <v>0</v>
      </c>
      <c r="J6818" s="30">
        <f>Calculator!$G$40</f>
        <v>6.5000000000000002E-2</v>
      </c>
      <c r="K6818" s="29">
        <f ca="1">IF(C6818&gt;=Calculator!$G$27,IF(DAY($C6818)=1,Calculator!$G$34/2,IF(DAY($C6818)=15,Calculator!$G$34/2,0)),0)</f>
        <v>0</v>
      </c>
      <c r="L6818" s="29">
        <f ca="1">IF(DAY($C6818)=28,IF(H6818=0,0,Calculator!$G$35),0)</f>
        <v>0</v>
      </c>
      <c r="M6818" s="29">
        <f ca="1">IF(I6818&gt;0,IF(DAY($C6818)=1,SUM(INDIRECT("I"&amp;(ROW(C6817)-DAY(C6817))):I6817),0),0)</f>
        <v>0</v>
      </c>
      <c r="N6818" s="29">
        <f ca="1">IF(C6818&lt;Calculator!$G$27,0,IF(C6818=Calculator!$G$27,Calculator!$G$39,IF(H6818-K6818&lt;=0,IF(D6818&gt;Calculator!$G$39,IF(H6818-K6818+E6818+L6818+M6818+Calculator!$G$39&gt;Calculator!$G$39,Calculator!$G$39-(H6818+E6818+L6818+M6818-K6818),Calculator!$G$39),D6818),0)))</f>
        <v>0</v>
      </c>
    </row>
    <row r="6819" spans="1:14" ht="15.75" thickBot="1">
      <c r="A6819" s="33" t="str">
        <f ca="1">IF(C6819=Calculator!$H$27,"F",IF(Daily!D6819+Daily!H6819=0,IF(D6818+H6818&gt;0,"L",""),""))</f>
        <v/>
      </c>
      <c r="B6819" s="34">
        <v>6818</v>
      </c>
      <c r="C6819" s="19">
        <f t="shared" ca="1" si="425"/>
        <v>52748</v>
      </c>
      <c r="D6819" s="29">
        <f t="shared" ca="1" si="427"/>
        <v>0</v>
      </c>
      <c r="E6819" s="29">
        <f ca="1">IF(C6819&lt;Calculator!$D$26,0,IF(DAY($C6819)=1,IF(D6819-Calculator!$G$24&gt;0,Calculator!$G$24,D6819),0))</f>
        <v>0</v>
      </c>
      <c r="F6819" s="29">
        <f ca="1">IF(E6819&gt;0,D6819*Calculator!$G$22/12,0)</f>
        <v>0</v>
      </c>
      <c r="G6819" s="29">
        <f ca="1">IF(E6819&gt;0,(IFERROR(-PMT(Calculator!$G$22/12,Calculator!$G$23*12,Calculator!$G$20),0))-F6819,0)</f>
        <v>0</v>
      </c>
      <c r="H6819" s="29">
        <f t="shared" ca="1" si="428"/>
        <v>0</v>
      </c>
      <c r="I6819" s="29">
        <f t="shared" ca="1" si="426"/>
        <v>0</v>
      </c>
      <c r="J6819" s="30">
        <f>Calculator!$G$40</f>
        <v>6.5000000000000002E-2</v>
      </c>
      <c r="K6819" s="29">
        <f ca="1">IF(C6819&gt;=Calculator!$G$27,IF(DAY($C6819)=1,Calculator!$G$34/2,IF(DAY($C6819)=15,Calculator!$G$34/2,0)),0)</f>
        <v>0</v>
      </c>
      <c r="L6819" s="29">
        <f ca="1">IF(DAY($C6819)=28,IF(H6819=0,0,Calculator!$G$35),0)</f>
        <v>0</v>
      </c>
      <c r="M6819" s="29">
        <f ca="1">IF(I6819&gt;0,IF(DAY($C6819)=1,SUM(INDIRECT("I"&amp;(ROW(C6818)-DAY(C6818))):I6818),0),0)</f>
        <v>0</v>
      </c>
      <c r="N6819" s="29">
        <f ca="1">IF(C6819&lt;Calculator!$G$27,0,IF(C6819=Calculator!$G$27,Calculator!$G$39,IF(H6819-K6819&lt;=0,IF(D6819&gt;Calculator!$G$39,IF(H6819-K6819+E6819+L6819+M6819+Calculator!$G$39&gt;Calculator!$G$39,Calculator!$G$39-(H6819+E6819+L6819+M6819-K6819),Calculator!$G$39),D6819),0)))</f>
        <v>0</v>
      </c>
    </row>
    <row r="6820" spans="1:14" ht="15.75" thickBot="1">
      <c r="A6820" s="33" t="str">
        <f ca="1">IF(C6820=Calculator!$H$27,"F",IF(Daily!D6820+Daily!H6820=0,IF(D6819+H6819&gt;0,"L",""),""))</f>
        <v/>
      </c>
      <c r="B6820" s="34">
        <v>6819</v>
      </c>
      <c r="C6820" s="19">
        <f t="shared" ca="1" si="425"/>
        <v>52749</v>
      </c>
      <c r="D6820" s="29">
        <f t="shared" ca="1" si="427"/>
        <v>0</v>
      </c>
      <c r="E6820" s="29">
        <f ca="1">IF(C6820&lt;Calculator!$D$26,0,IF(DAY($C6820)=1,IF(D6820-Calculator!$G$24&gt;0,Calculator!$G$24,D6820),0))</f>
        <v>0</v>
      </c>
      <c r="F6820" s="29">
        <f ca="1">IF(E6820&gt;0,D6820*Calculator!$G$22/12,0)</f>
        <v>0</v>
      </c>
      <c r="G6820" s="29">
        <f ca="1">IF(E6820&gt;0,(IFERROR(-PMT(Calculator!$G$22/12,Calculator!$G$23*12,Calculator!$G$20),0))-F6820,0)</f>
        <v>0</v>
      </c>
      <c r="H6820" s="29">
        <f t="shared" ca="1" si="428"/>
        <v>0</v>
      </c>
      <c r="I6820" s="29">
        <f t="shared" ca="1" si="426"/>
        <v>0</v>
      </c>
      <c r="J6820" s="30">
        <f>Calculator!$G$40</f>
        <v>6.5000000000000002E-2</v>
      </c>
      <c r="K6820" s="29">
        <f ca="1">IF(C6820&gt;=Calculator!$G$27,IF(DAY($C6820)=1,Calculator!$G$34/2,IF(DAY($C6820)=15,Calculator!$G$34/2,0)),0)</f>
        <v>4500</v>
      </c>
      <c r="L6820" s="29">
        <f ca="1">IF(DAY($C6820)=28,IF(H6820=0,0,Calculator!$G$35),0)</f>
        <v>0</v>
      </c>
      <c r="M6820" s="29">
        <f ca="1">IF(I6820&gt;0,IF(DAY($C6820)=1,SUM(INDIRECT("I"&amp;(ROW(C6819)-DAY(C6819))):I6819),0),0)</f>
        <v>0</v>
      </c>
      <c r="N6820" s="29">
        <f ca="1">IF(C6820&lt;Calculator!$G$27,0,IF(C6820=Calculator!$G$27,Calculator!$G$39,IF(H6820-K6820&lt;=0,IF(D6820&gt;Calculator!$G$39,IF(H6820-K6820+E6820+L6820+M6820+Calculator!$G$39&gt;Calculator!$G$39,Calculator!$G$39-(H6820+E6820+L6820+M6820-K6820),Calculator!$G$39),D6820),0)))</f>
        <v>0</v>
      </c>
    </row>
    <row r="6821" spans="1:14" ht="15.75" thickBot="1">
      <c r="A6821" s="33" t="str">
        <f ca="1">IF(C6821=Calculator!$H$27,"F",IF(Daily!D6821+Daily!H6821=0,IF(D6820+H6820&gt;0,"L",""),""))</f>
        <v/>
      </c>
      <c r="B6821" s="34">
        <v>6820</v>
      </c>
      <c r="C6821" s="19">
        <f t="shared" ca="1" si="425"/>
        <v>52750</v>
      </c>
      <c r="D6821" s="29">
        <f t="shared" ca="1" si="427"/>
        <v>0</v>
      </c>
      <c r="E6821" s="29">
        <f ca="1">IF(C6821&lt;Calculator!$D$26,0,IF(DAY($C6821)=1,IF(D6821-Calculator!$G$24&gt;0,Calculator!$G$24,D6821),0))</f>
        <v>0</v>
      </c>
      <c r="F6821" s="29">
        <f ca="1">IF(E6821&gt;0,D6821*Calculator!$G$22/12,0)</f>
        <v>0</v>
      </c>
      <c r="G6821" s="29">
        <f ca="1">IF(E6821&gt;0,(IFERROR(-PMT(Calculator!$G$22/12,Calculator!$G$23*12,Calculator!$G$20),0))-F6821,0)</f>
        <v>0</v>
      </c>
      <c r="H6821" s="29">
        <f t="shared" ca="1" si="428"/>
        <v>0</v>
      </c>
      <c r="I6821" s="29">
        <f t="shared" ca="1" si="426"/>
        <v>0</v>
      </c>
      <c r="J6821" s="30">
        <f>Calculator!$G$40</f>
        <v>6.5000000000000002E-2</v>
      </c>
      <c r="K6821" s="29">
        <f ca="1">IF(C6821&gt;=Calculator!$G$27,IF(DAY($C6821)=1,Calculator!$G$34/2,IF(DAY($C6821)=15,Calculator!$G$34/2,0)),0)</f>
        <v>0</v>
      </c>
      <c r="L6821" s="29">
        <f ca="1">IF(DAY($C6821)=28,IF(H6821=0,0,Calculator!$G$35),0)</f>
        <v>0</v>
      </c>
      <c r="M6821" s="29">
        <f ca="1">IF(I6821&gt;0,IF(DAY($C6821)=1,SUM(INDIRECT("I"&amp;(ROW(C6820)-DAY(C6820))):I6820),0),0)</f>
        <v>0</v>
      </c>
      <c r="N6821" s="29">
        <f ca="1">IF(C6821&lt;Calculator!$G$27,0,IF(C6821=Calculator!$G$27,Calculator!$G$39,IF(H6821-K6821&lt;=0,IF(D6821&gt;Calculator!$G$39,IF(H6821-K6821+E6821+L6821+M6821+Calculator!$G$39&gt;Calculator!$G$39,Calculator!$G$39-(H6821+E6821+L6821+M6821-K6821),Calculator!$G$39),D6821),0)))</f>
        <v>0</v>
      </c>
    </row>
    <row r="6822" spans="1:14" ht="15.75" thickBot="1">
      <c r="A6822" s="33" t="str">
        <f ca="1">IF(C6822=Calculator!$H$27,"F",IF(Daily!D6822+Daily!H6822=0,IF(D6821+H6821&gt;0,"L",""),""))</f>
        <v/>
      </c>
      <c r="B6822" s="34">
        <v>6821</v>
      </c>
      <c r="C6822" s="19">
        <f t="shared" ca="1" si="425"/>
        <v>52751</v>
      </c>
      <c r="D6822" s="29">
        <f t="shared" ca="1" si="427"/>
        <v>0</v>
      </c>
      <c r="E6822" s="29">
        <f ca="1">IF(C6822&lt;Calculator!$D$26,0,IF(DAY($C6822)=1,IF(D6822-Calculator!$G$24&gt;0,Calculator!$G$24,D6822),0))</f>
        <v>0</v>
      </c>
      <c r="F6822" s="29">
        <f ca="1">IF(E6822&gt;0,D6822*Calculator!$G$22/12,0)</f>
        <v>0</v>
      </c>
      <c r="G6822" s="29">
        <f ca="1">IF(E6822&gt;0,(IFERROR(-PMT(Calculator!$G$22/12,Calculator!$G$23*12,Calculator!$G$20),0))-F6822,0)</f>
        <v>0</v>
      </c>
      <c r="H6822" s="29">
        <f t="shared" ca="1" si="428"/>
        <v>0</v>
      </c>
      <c r="I6822" s="29">
        <f t="shared" ca="1" si="426"/>
        <v>0</v>
      </c>
      <c r="J6822" s="30">
        <f>Calculator!$G$40</f>
        <v>6.5000000000000002E-2</v>
      </c>
      <c r="K6822" s="29">
        <f ca="1">IF(C6822&gt;=Calculator!$G$27,IF(DAY($C6822)=1,Calculator!$G$34/2,IF(DAY($C6822)=15,Calculator!$G$34/2,0)),0)</f>
        <v>0</v>
      </c>
      <c r="L6822" s="29">
        <f ca="1">IF(DAY($C6822)=28,IF(H6822=0,0,Calculator!$G$35),0)</f>
        <v>0</v>
      </c>
      <c r="M6822" s="29">
        <f ca="1">IF(I6822&gt;0,IF(DAY($C6822)=1,SUM(INDIRECT("I"&amp;(ROW(C6821)-DAY(C6821))):I6821),0),0)</f>
        <v>0</v>
      </c>
      <c r="N6822" s="29">
        <f ca="1">IF(C6822&lt;Calculator!$G$27,0,IF(C6822=Calculator!$G$27,Calculator!$G$39,IF(H6822-K6822&lt;=0,IF(D6822&gt;Calculator!$G$39,IF(H6822-K6822+E6822+L6822+M6822+Calculator!$G$39&gt;Calculator!$G$39,Calculator!$G$39-(H6822+E6822+L6822+M6822-K6822),Calculator!$G$39),D6822),0)))</f>
        <v>0</v>
      </c>
    </row>
    <row r="6823" spans="1:14" ht="15.75" thickBot="1">
      <c r="A6823" s="33" t="str">
        <f ca="1">IF(C6823=Calculator!$H$27,"F",IF(Daily!D6823+Daily!H6823=0,IF(D6822+H6822&gt;0,"L",""),""))</f>
        <v/>
      </c>
      <c r="B6823" s="34">
        <v>6822</v>
      </c>
      <c r="C6823" s="19">
        <f t="shared" ca="1" si="425"/>
        <v>52752</v>
      </c>
      <c r="D6823" s="29">
        <f t="shared" ca="1" si="427"/>
        <v>0</v>
      </c>
      <c r="E6823" s="29">
        <f ca="1">IF(C6823&lt;Calculator!$D$26,0,IF(DAY($C6823)=1,IF(D6823-Calculator!$G$24&gt;0,Calculator!$G$24,D6823),0))</f>
        <v>0</v>
      </c>
      <c r="F6823" s="29">
        <f ca="1">IF(E6823&gt;0,D6823*Calculator!$G$22/12,0)</f>
        <v>0</v>
      </c>
      <c r="G6823" s="29">
        <f ca="1">IF(E6823&gt;0,(IFERROR(-PMT(Calculator!$G$22/12,Calculator!$G$23*12,Calculator!$G$20),0))-F6823,0)</f>
        <v>0</v>
      </c>
      <c r="H6823" s="29">
        <f t="shared" ca="1" si="428"/>
        <v>0</v>
      </c>
      <c r="I6823" s="29">
        <f t="shared" ca="1" si="426"/>
        <v>0</v>
      </c>
      <c r="J6823" s="30">
        <f>Calculator!$G$40</f>
        <v>6.5000000000000002E-2</v>
      </c>
      <c r="K6823" s="29">
        <f ca="1">IF(C6823&gt;=Calculator!$G$27,IF(DAY($C6823)=1,Calculator!$G$34/2,IF(DAY($C6823)=15,Calculator!$G$34/2,0)),0)</f>
        <v>0</v>
      </c>
      <c r="L6823" s="29">
        <f ca="1">IF(DAY($C6823)=28,IF(H6823=0,0,Calculator!$G$35),0)</f>
        <v>0</v>
      </c>
      <c r="M6823" s="29">
        <f ca="1">IF(I6823&gt;0,IF(DAY($C6823)=1,SUM(INDIRECT("I"&amp;(ROW(C6822)-DAY(C6822))):I6822),0),0)</f>
        <v>0</v>
      </c>
      <c r="N6823" s="29">
        <f ca="1">IF(C6823&lt;Calculator!$G$27,0,IF(C6823=Calculator!$G$27,Calculator!$G$39,IF(H6823-K6823&lt;=0,IF(D6823&gt;Calculator!$G$39,IF(H6823-K6823+E6823+L6823+M6823+Calculator!$G$39&gt;Calculator!$G$39,Calculator!$G$39-(H6823+E6823+L6823+M6823-K6823),Calculator!$G$39),D6823),0)))</f>
        <v>0</v>
      </c>
    </row>
    <row r="6824" spans="1:14" ht="15.75" thickBot="1">
      <c r="A6824" s="33" t="str">
        <f ca="1">IF(C6824=Calculator!$H$27,"F",IF(Daily!D6824+Daily!H6824=0,IF(D6823+H6823&gt;0,"L",""),""))</f>
        <v/>
      </c>
      <c r="B6824" s="34">
        <v>6823</v>
      </c>
      <c r="C6824" s="19">
        <f t="shared" ca="1" si="425"/>
        <v>52753</v>
      </c>
      <c r="D6824" s="29">
        <f t="shared" ca="1" si="427"/>
        <v>0</v>
      </c>
      <c r="E6824" s="29">
        <f ca="1">IF(C6824&lt;Calculator!$D$26,0,IF(DAY($C6824)=1,IF(D6824-Calculator!$G$24&gt;0,Calculator!$G$24,D6824),0))</f>
        <v>0</v>
      </c>
      <c r="F6824" s="29">
        <f ca="1">IF(E6824&gt;0,D6824*Calculator!$G$22/12,0)</f>
        <v>0</v>
      </c>
      <c r="G6824" s="29">
        <f ca="1">IF(E6824&gt;0,(IFERROR(-PMT(Calculator!$G$22/12,Calculator!$G$23*12,Calculator!$G$20),0))-F6824,0)</f>
        <v>0</v>
      </c>
      <c r="H6824" s="29">
        <f t="shared" ca="1" si="428"/>
        <v>0</v>
      </c>
      <c r="I6824" s="29">
        <f t="shared" ca="1" si="426"/>
        <v>0</v>
      </c>
      <c r="J6824" s="30">
        <f>Calculator!$G$40</f>
        <v>6.5000000000000002E-2</v>
      </c>
      <c r="K6824" s="29">
        <f ca="1">IF(C6824&gt;=Calculator!$G$27,IF(DAY($C6824)=1,Calculator!$G$34/2,IF(DAY($C6824)=15,Calculator!$G$34/2,0)),0)</f>
        <v>0</v>
      </c>
      <c r="L6824" s="29">
        <f ca="1">IF(DAY($C6824)=28,IF(H6824=0,0,Calculator!$G$35),0)</f>
        <v>0</v>
      </c>
      <c r="M6824" s="29">
        <f ca="1">IF(I6824&gt;0,IF(DAY($C6824)=1,SUM(INDIRECT("I"&amp;(ROW(C6823)-DAY(C6823))):I6823),0),0)</f>
        <v>0</v>
      </c>
      <c r="N6824" s="29">
        <f ca="1">IF(C6824&lt;Calculator!$G$27,0,IF(C6824=Calculator!$G$27,Calculator!$G$39,IF(H6824-K6824&lt;=0,IF(D6824&gt;Calculator!$G$39,IF(H6824-K6824+E6824+L6824+M6824+Calculator!$G$39&gt;Calculator!$G$39,Calculator!$G$39-(H6824+E6824+L6824+M6824-K6824),Calculator!$G$39),D6824),0)))</f>
        <v>0</v>
      </c>
    </row>
    <row r="6825" spans="1:14" ht="15.75" thickBot="1">
      <c r="A6825" s="33" t="str">
        <f ca="1">IF(C6825=Calculator!$H$27,"F",IF(Daily!D6825+Daily!H6825=0,IF(D6824+H6824&gt;0,"L",""),""))</f>
        <v/>
      </c>
      <c r="B6825" s="34">
        <v>6824</v>
      </c>
      <c r="C6825" s="19">
        <f t="shared" ca="1" si="425"/>
        <v>52754</v>
      </c>
      <c r="D6825" s="29">
        <f t="shared" ca="1" si="427"/>
        <v>0</v>
      </c>
      <c r="E6825" s="29">
        <f ca="1">IF(C6825&lt;Calculator!$D$26,0,IF(DAY($C6825)=1,IF(D6825-Calculator!$G$24&gt;0,Calculator!$G$24,D6825),0))</f>
        <v>0</v>
      </c>
      <c r="F6825" s="29">
        <f ca="1">IF(E6825&gt;0,D6825*Calculator!$G$22/12,0)</f>
        <v>0</v>
      </c>
      <c r="G6825" s="29">
        <f ca="1">IF(E6825&gt;0,(IFERROR(-PMT(Calculator!$G$22/12,Calculator!$G$23*12,Calculator!$G$20),0))-F6825,0)</f>
        <v>0</v>
      </c>
      <c r="H6825" s="29">
        <f t="shared" ca="1" si="428"/>
        <v>0</v>
      </c>
      <c r="I6825" s="29">
        <f t="shared" ca="1" si="426"/>
        <v>0</v>
      </c>
      <c r="J6825" s="30">
        <f>Calculator!$G$40</f>
        <v>6.5000000000000002E-2</v>
      </c>
      <c r="K6825" s="29">
        <f ca="1">IF(C6825&gt;=Calculator!$G$27,IF(DAY($C6825)=1,Calculator!$G$34/2,IF(DAY($C6825)=15,Calculator!$G$34/2,0)),0)</f>
        <v>0</v>
      </c>
      <c r="L6825" s="29">
        <f ca="1">IF(DAY($C6825)=28,IF(H6825=0,0,Calculator!$G$35),0)</f>
        <v>0</v>
      </c>
      <c r="M6825" s="29">
        <f ca="1">IF(I6825&gt;0,IF(DAY($C6825)=1,SUM(INDIRECT("I"&amp;(ROW(C6824)-DAY(C6824))):I6824),0),0)</f>
        <v>0</v>
      </c>
      <c r="N6825" s="29">
        <f ca="1">IF(C6825&lt;Calculator!$G$27,0,IF(C6825=Calculator!$G$27,Calculator!$G$39,IF(H6825-K6825&lt;=0,IF(D6825&gt;Calculator!$G$39,IF(H6825-K6825+E6825+L6825+M6825+Calculator!$G$39&gt;Calculator!$G$39,Calculator!$G$39-(H6825+E6825+L6825+M6825-K6825),Calculator!$G$39),D6825),0)))</f>
        <v>0</v>
      </c>
    </row>
    <row r="6826" spans="1:14" ht="15.75" thickBot="1">
      <c r="A6826" s="33" t="str">
        <f ca="1">IF(C6826=Calculator!$H$27,"F",IF(Daily!D6826+Daily!H6826=0,IF(D6825+H6825&gt;0,"L",""),""))</f>
        <v/>
      </c>
      <c r="B6826" s="34">
        <v>6825</v>
      </c>
      <c r="C6826" s="19">
        <f t="shared" ca="1" si="425"/>
        <v>52755</v>
      </c>
      <c r="D6826" s="29">
        <f t="shared" ca="1" si="427"/>
        <v>0</v>
      </c>
      <c r="E6826" s="29">
        <f ca="1">IF(C6826&lt;Calculator!$D$26,0,IF(DAY($C6826)=1,IF(D6826-Calculator!$G$24&gt;0,Calculator!$G$24,D6826),0))</f>
        <v>0</v>
      </c>
      <c r="F6826" s="29">
        <f ca="1">IF(E6826&gt;0,D6826*Calculator!$G$22/12,0)</f>
        <v>0</v>
      </c>
      <c r="G6826" s="29">
        <f ca="1">IF(E6826&gt;0,(IFERROR(-PMT(Calculator!$G$22/12,Calculator!$G$23*12,Calculator!$G$20),0))-F6826,0)</f>
        <v>0</v>
      </c>
      <c r="H6826" s="29">
        <f t="shared" ca="1" si="428"/>
        <v>0</v>
      </c>
      <c r="I6826" s="29">
        <f t="shared" ca="1" si="426"/>
        <v>0</v>
      </c>
      <c r="J6826" s="30">
        <f>Calculator!$G$40</f>
        <v>6.5000000000000002E-2</v>
      </c>
      <c r="K6826" s="29">
        <f ca="1">IF(C6826&gt;=Calculator!$G$27,IF(DAY($C6826)=1,Calculator!$G$34/2,IF(DAY($C6826)=15,Calculator!$G$34/2,0)),0)</f>
        <v>0</v>
      </c>
      <c r="L6826" s="29">
        <f ca="1">IF(DAY($C6826)=28,IF(H6826=0,0,Calculator!$G$35),0)</f>
        <v>0</v>
      </c>
      <c r="M6826" s="29">
        <f ca="1">IF(I6826&gt;0,IF(DAY($C6826)=1,SUM(INDIRECT("I"&amp;(ROW(C6825)-DAY(C6825))):I6825),0),0)</f>
        <v>0</v>
      </c>
      <c r="N6826" s="29">
        <f ca="1">IF(C6826&lt;Calculator!$G$27,0,IF(C6826=Calculator!$G$27,Calculator!$G$39,IF(H6826-K6826&lt;=0,IF(D6826&gt;Calculator!$G$39,IF(H6826-K6826+E6826+L6826+M6826+Calculator!$G$39&gt;Calculator!$G$39,Calculator!$G$39-(H6826+E6826+L6826+M6826-K6826),Calculator!$G$39),D6826),0)))</f>
        <v>0</v>
      </c>
    </row>
    <row r="6827" spans="1:14" ht="15.75" thickBot="1">
      <c r="A6827" s="33" t="str">
        <f ca="1">IF(C6827=Calculator!$H$27,"F",IF(Daily!D6827+Daily!H6827=0,IF(D6826+H6826&gt;0,"L",""),""))</f>
        <v/>
      </c>
      <c r="B6827" s="34">
        <v>6826</v>
      </c>
      <c r="C6827" s="19">
        <f t="shared" ca="1" si="425"/>
        <v>52756</v>
      </c>
      <c r="D6827" s="29">
        <f t="shared" ca="1" si="427"/>
        <v>0</v>
      </c>
      <c r="E6827" s="29">
        <f ca="1">IF(C6827&lt;Calculator!$D$26,0,IF(DAY($C6827)=1,IF(D6827-Calculator!$G$24&gt;0,Calculator!$G$24,D6827),0))</f>
        <v>0</v>
      </c>
      <c r="F6827" s="29">
        <f ca="1">IF(E6827&gt;0,D6827*Calculator!$G$22/12,0)</f>
        <v>0</v>
      </c>
      <c r="G6827" s="29">
        <f ca="1">IF(E6827&gt;0,(IFERROR(-PMT(Calculator!$G$22/12,Calculator!$G$23*12,Calculator!$G$20),0))-F6827,0)</f>
        <v>0</v>
      </c>
      <c r="H6827" s="29">
        <f t="shared" ca="1" si="428"/>
        <v>0</v>
      </c>
      <c r="I6827" s="29">
        <f t="shared" ca="1" si="426"/>
        <v>0</v>
      </c>
      <c r="J6827" s="30">
        <f>Calculator!$G$40</f>
        <v>6.5000000000000002E-2</v>
      </c>
      <c r="K6827" s="29">
        <f ca="1">IF(C6827&gt;=Calculator!$G$27,IF(DAY($C6827)=1,Calculator!$G$34/2,IF(DAY($C6827)=15,Calculator!$G$34/2,0)),0)</f>
        <v>0</v>
      </c>
      <c r="L6827" s="29">
        <f ca="1">IF(DAY($C6827)=28,IF(H6827=0,0,Calculator!$G$35),0)</f>
        <v>0</v>
      </c>
      <c r="M6827" s="29">
        <f ca="1">IF(I6827&gt;0,IF(DAY($C6827)=1,SUM(INDIRECT("I"&amp;(ROW(C6826)-DAY(C6826))):I6826),0),0)</f>
        <v>0</v>
      </c>
      <c r="N6827" s="29">
        <f ca="1">IF(C6827&lt;Calculator!$G$27,0,IF(C6827=Calculator!$G$27,Calculator!$G$39,IF(H6827-K6827&lt;=0,IF(D6827&gt;Calculator!$G$39,IF(H6827-K6827+E6827+L6827+M6827+Calculator!$G$39&gt;Calculator!$G$39,Calculator!$G$39-(H6827+E6827+L6827+M6827-K6827),Calculator!$G$39),D6827),0)))</f>
        <v>0</v>
      </c>
    </row>
    <row r="6828" spans="1:14" ht="15.75" thickBot="1">
      <c r="A6828" s="33" t="str">
        <f ca="1">IF(C6828=Calculator!$H$27,"F",IF(Daily!D6828+Daily!H6828=0,IF(D6827+H6827&gt;0,"L",""),""))</f>
        <v/>
      </c>
      <c r="B6828" s="34">
        <v>6827</v>
      </c>
      <c r="C6828" s="19">
        <f t="shared" ca="1" si="425"/>
        <v>52757</v>
      </c>
      <c r="D6828" s="29">
        <f t="shared" ca="1" si="427"/>
        <v>0</v>
      </c>
      <c r="E6828" s="29">
        <f ca="1">IF(C6828&lt;Calculator!$D$26,0,IF(DAY($C6828)=1,IF(D6828-Calculator!$G$24&gt;0,Calculator!$G$24,D6828),0))</f>
        <v>0</v>
      </c>
      <c r="F6828" s="29">
        <f ca="1">IF(E6828&gt;0,D6828*Calculator!$G$22/12,0)</f>
        <v>0</v>
      </c>
      <c r="G6828" s="29">
        <f ca="1">IF(E6828&gt;0,(IFERROR(-PMT(Calculator!$G$22/12,Calculator!$G$23*12,Calculator!$G$20),0))-F6828,0)</f>
        <v>0</v>
      </c>
      <c r="H6828" s="29">
        <f t="shared" ca="1" si="428"/>
        <v>0</v>
      </c>
      <c r="I6828" s="29">
        <f t="shared" ca="1" si="426"/>
        <v>0</v>
      </c>
      <c r="J6828" s="30">
        <f>Calculator!$G$40</f>
        <v>6.5000000000000002E-2</v>
      </c>
      <c r="K6828" s="29">
        <f ca="1">IF(C6828&gt;=Calculator!$G$27,IF(DAY($C6828)=1,Calculator!$G$34/2,IF(DAY($C6828)=15,Calculator!$G$34/2,0)),0)</f>
        <v>0</v>
      </c>
      <c r="L6828" s="29">
        <f ca="1">IF(DAY($C6828)=28,IF(H6828=0,0,Calculator!$G$35),0)</f>
        <v>0</v>
      </c>
      <c r="M6828" s="29">
        <f ca="1">IF(I6828&gt;0,IF(DAY($C6828)=1,SUM(INDIRECT("I"&amp;(ROW(C6827)-DAY(C6827))):I6827),0),0)</f>
        <v>0</v>
      </c>
      <c r="N6828" s="29">
        <f ca="1">IF(C6828&lt;Calculator!$G$27,0,IF(C6828=Calculator!$G$27,Calculator!$G$39,IF(H6828-K6828&lt;=0,IF(D6828&gt;Calculator!$G$39,IF(H6828-K6828+E6828+L6828+M6828+Calculator!$G$39&gt;Calculator!$G$39,Calculator!$G$39-(H6828+E6828+L6828+M6828-K6828),Calculator!$G$39),D6828),0)))</f>
        <v>0</v>
      </c>
    </row>
    <row r="6829" spans="1:14" ht="15.75" thickBot="1">
      <c r="A6829" s="33" t="str">
        <f ca="1">IF(C6829=Calculator!$H$27,"F",IF(Daily!D6829+Daily!H6829=0,IF(D6828+H6828&gt;0,"L",""),""))</f>
        <v/>
      </c>
      <c r="B6829" s="34">
        <v>6828</v>
      </c>
      <c r="C6829" s="19">
        <f t="shared" ca="1" si="425"/>
        <v>52758</v>
      </c>
      <c r="D6829" s="29">
        <f t="shared" ca="1" si="427"/>
        <v>0</v>
      </c>
      <c r="E6829" s="29">
        <f ca="1">IF(C6829&lt;Calculator!$D$26,0,IF(DAY($C6829)=1,IF(D6829-Calculator!$G$24&gt;0,Calculator!$G$24,D6829),0))</f>
        <v>0</v>
      </c>
      <c r="F6829" s="29">
        <f ca="1">IF(E6829&gt;0,D6829*Calculator!$G$22/12,0)</f>
        <v>0</v>
      </c>
      <c r="G6829" s="29">
        <f ca="1">IF(E6829&gt;0,(IFERROR(-PMT(Calculator!$G$22/12,Calculator!$G$23*12,Calculator!$G$20),0))-F6829,0)</f>
        <v>0</v>
      </c>
      <c r="H6829" s="29">
        <f t="shared" ca="1" si="428"/>
        <v>0</v>
      </c>
      <c r="I6829" s="29">
        <f t="shared" ca="1" si="426"/>
        <v>0</v>
      </c>
      <c r="J6829" s="30">
        <f>Calculator!$G$40</f>
        <v>6.5000000000000002E-2</v>
      </c>
      <c r="K6829" s="29">
        <f ca="1">IF(C6829&gt;=Calculator!$G$27,IF(DAY($C6829)=1,Calculator!$G$34/2,IF(DAY($C6829)=15,Calculator!$G$34/2,0)),0)</f>
        <v>0</v>
      </c>
      <c r="L6829" s="29">
        <f ca="1">IF(DAY($C6829)=28,IF(H6829=0,0,Calculator!$G$35),0)</f>
        <v>0</v>
      </c>
      <c r="M6829" s="29">
        <f ca="1">IF(I6829&gt;0,IF(DAY($C6829)=1,SUM(INDIRECT("I"&amp;(ROW(C6828)-DAY(C6828))):I6828),0),0)</f>
        <v>0</v>
      </c>
      <c r="N6829" s="29">
        <f ca="1">IF(C6829&lt;Calculator!$G$27,0,IF(C6829=Calculator!$G$27,Calculator!$G$39,IF(H6829-K6829&lt;=0,IF(D6829&gt;Calculator!$G$39,IF(H6829-K6829+E6829+L6829+M6829+Calculator!$G$39&gt;Calculator!$G$39,Calculator!$G$39-(H6829+E6829+L6829+M6829-K6829),Calculator!$G$39),D6829),0)))</f>
        <v>0</v>
      </c>
    </row>
    <row r="6830" spans="1:14" ht="15.75" thickBot="1">
      <c r="A6830" s="33" t="str">
        <f ca="1">IF(C6830=Calculator!$H$27,"F",IF(Daily!D6830+Daily!H6830=0,IF(D6829+H6829&gt;0,"L",""),""))</f>
        <v/>
      </c>
      <c r="B6830" s="34">
        <v>6829</v>
      </c>
      <c r="C6830" s="19">
        <f t="shared" ca="1" si="425"/>
        <v>52759</v>
      </c>
      <c r="D6830" s="29">
        <f t="shared" ca="1" si="427"/>
        <v>0</v>
      </c>
      <c r="E6830" s="29">
        <f ca="1">IF(C6830&lt;Calculator!$D$26,0,IF(DAY($C6830)=1,IF(D6830-Calculator!$G$24&gt;0,Calculator!$G$24,D6830),0))</f>
        <v>0</v>
      </c>
      <c r="F6830" s="29">
        <f ca="1">IF(E6830&gt;0,D6830*Calculator!$G$22/12,0)</f>
        <v>0</v>
      </c>
      <c r="G6830" s="29">
        <f ca="1">IF(E6830&gt;0,(IFERROR(-PMT(Calculator!$G$22/12,Calculator!$G$23*12,Calculator!$G$20),0))-F6830,0)</f>
        <v>0</v>
      </c>
      <c r="H6830" s="29">
        <f t="shared" ca="1" si="428"/>
        <v>0</v>
      </c>
      <c r="I6830" s="29">
        <f t="shared" ca="1" si="426"/>
        <v>0</v>
      </c>
      <c r="J6830" s="30">
        <f>Calculator!$G$40</f>
        <v>6.5000000000000002E-2</v>
      </c>
      <c r="K6830" s="29">
        <f ca="1">IF(C6830&gt;=Calculator!$G$27,IF(DAY($C6830)=1,Calculator!$G$34/2,IF(DAY($C6830)=15,Calculator!$G$34/2,0)),0)</f>
        <v>0</v>
      </c>
      <c r="L6830" s="29">
        <f ca="1">IF(DAY($C6830)=28,IF(H6830=0,0,Calculator!$G$35),0)</f>
        <v>0</v>
      </c>
      <c r="M6830" s="29">
        <f ca="1">IF(I6830&gt;0,IF(DAY($C6830)=1,SUM(INDIRECT("I"&amp;(ROW(C6829)-DAY(C6829))):I6829),0),0)</f>
        <v>0</v>
      </c>
      <c r="N6830" s="29">
        <f ca="1">IF(C6830&lt;Calculator!$G$27,0,IF(C6830=Calculator!$G$27,Calculator!$G$39,IF(H6830-K6830&lt;=0,IF(D6830&gt;Calculator!$G$39,IF(H6830-K6830+E6830+L6830+M6830+Calculator!$G$39&gt;Calculator!$G$39,Calculator!$G$39-(H6830+E6830+L6830+M6830-K6830),Calculator!$G$39),D6830),0)))</f>
        <v>0</v>
      </c>
    </row>
    <row r="6831" spans="1:14" ht="15.75" thickBot="1">
      <c r="A6831" s="33" t="str">
        <f ca="1">IF(C6831=Calculator!$H$27,"F",IF(Daily!D6831+Daily!H6831=0,IF(D6830+H6830&gt;0,"L",""),""))</f>
        <v/>
      </c>
      <c r="B6831" s="34">
        <v>6830</v>
      </c>
      <c r="C6831" s="19">
        <f t="shared" ca="1" si="425"/>
        <v>52760</v>
      </c>
      <c r="D6831" s="29">
        <f t="shared" ca="1" si="427"/>
        <v>0</v>
      </c>
      <c r="E6831" s="29">
        <f ca="1">IF(C6831&lt;Calculator!$D$26,0,IF(DAY($C6831)=1,IF(D6831-Calculator!$G$24&gt;0,Calculator!$G$24,D6831),0))</f>
        <v>0</v>
      </c>
      <c r="F6831" s="29">
        <f ca="1">IF(E6831&gt;0,D6831*Calculator!$G$22/12,0)</f>
        <v>0</v>
      </c>
      <c r="G6831" s="29">
        <f ca="1">IF(E6831&gt;0,(IFERROR(-PMT(Calculator!$G$22/12,Calculator!$G$23*12,Calculator!$G$20),0))-F6831,0)</f>
        <v>0</v>
      </c>
      <c r="H6831" s="29">
        <f t="shared" ca="1" si="428"/>
        <v>0</v>
      </c>
      <c r="I6831" s="29">
        <f t="shared" ca="1" si="426"/>
        <v>0</v>
      </c>
      <c r="J6831" s="30">
        <f>Calculator!$G$40</f>
        <v>6.5000000000000002E-2</v>
      </c>
      <c r="K6831" s="29">
        <f ca="1">IF(C6831&gt;=Calculator!$G$27,IF(DAY($C6831)=1,Calculator!$G$34/2,IF(DAY($C6831)=15,Calculator!$G$34/2,0)),0)</f>
        <v>0</v>
      </c>
      <c r="L6831" s="29">
        <f ca="1">IF(DAY($C6831)=28,IF(H6831=0,0,Calculator!$G$35),0)</f>
        <v>0</v>
      </c>
      <c r="M6831" s="29">
        <f ca="1">IF(I6831&gt;0,IF(DAY($C6831)=1,SUM(INDIRECT("I"&amp;(ROW(C6830)-DAY(C6830))):I6830),0),0)</f>
        <v>0</v>
      </c>
      <c r="N6831" s="29">
        <f ca="1">IF(C6831&lt;Calculator!$G$27,0,IF(C6831=Calculator!$G$27,Calculator!$G$39,IF(H6831-K6831&lt;=0,IF(D6831&gt;Calculator!$G$39,IF(H6831-K6831+E6831+L6831+M6831+Calculator!$G$39&gt;Calculator!$G$39,Calculator!$G$39-(H6831+E6831+L6831+M6831-K6831),Calculator!$G$39),D6831),0)))</f>
        <v>0</v>
      </c>
    </row>
    <row r="6832" spans="1:14" ht="15.75" thickBot="1">
      <c r="A6832" s="33" t="str">
        <f ca="1">IF(C6832=Calculator!$H$27,"F",IF(Daily!D6832+Daily!H6832=0,IF(D6831+H6831&gt;0,"L",""),""))</f>
        <v/>
      </c>
      <c r="B6832" s="34">
        <v>6831</v>
      </c>
      <c r="C6832" s="19">
        <f t="shared" ca="1" si="425"/>
        <v>52761</v>
      </c>
      <c r="D6832" s="29">
        <f t="shared" ca="1" si="427"/>
        <v>0</v>
      </c>
      <c r="E6832" s="29">
        <f ca="1">IF(C6832&lt;Calculator!$D$26,0,IF(DAY($C6832)=1,IF(D6832-Calculator!$G$24&gt;0,Calculator!$G$24,D6832),0))</f>
        <v>0</v>
      </c>
      <c r="F6832" s="29">
        <f ca="1">IF(E6832&gt;0,D6832*Calculator!$G$22/12,0)</f>
        <v>0</v>
      </c>
      <c r="G6832" s="29">
        <f ca="1">IF(E6832&gt;0,(IFERROR(-PMT(Calculator!$G$22/12,Calculator!$G$23*12,Calculator!$G$20),0))-F6832,0)</f>
        <v>0</v>
      </c>
      <c r="H6832" s="29">
        <f t="shared" ca="1" si="428"/>
        <v>0</v>
      </c>
      <c r="I6832" s="29">
        <f t="shared" ca="1" si="426"/>
        <v>0</v>
      </c>
      <c r="J6832" s="30">
        <f>Calculator!$G$40</f>
        <v>6.5000000000000002E-2</v>
      </c>
      <c r="K6832" s="29">
        <f ca="1">IF(C6832&gt;=Calculator!$G$27,IF(DAY($C6832)=1,Calculator!$G$34/2,IF(DAY($C6832)=15,Calculator!$G$34/2,0)),0)</f>
        <v>0</v>
      </c>
      <c r="L6832" s="29">
        <f ca="1">IF(DAY($C6832)=28,IF(H6832=0,0,Calculator!$G$35),0)</f>
        <v>0</v>
      </c>
      <c r="M6832" s="29">
        <f ca="1">IF(I6832&gt;0,IF(DAY($C6832)=1,SUM(INDIRECT("I"&amp;(ROW(C6831)-DAY(C6831))):I6831),0),0)</f>
        <v>0</v>
      </c>
      <c r="N6832" s="29">
        <f ca="1">IF(C6832&lt;Calculator!$G$27,0,IF(C6832=Calculator!$G$27,Calculator!$G$39,IF(H6832-K6832&lt;=0,IF(D6832&gt;Calculator!$G$39,IF(H6832-K6832+E6832+L6832+M6832+Calculator!$G$39&gt;Calculator!$G$39,Calculator!$G$39-(H6832+E6832+L6832+M6832-K6832),Calculator!$G$39),D6832),0)))</f>
        <v>0</v>
      </c>
    </row>
    <row r="6833" spans="1:14" ht="15.75" thickBot="1">
      <c r="A6833" s="33" t="str">
        <f ca="1">IF(C6833=Calculator!$H$27,"F",IF(Daily!D6833+Daily!H6833=0,IF(D6832+H6832&gt;0,"L",""),""))</f>
        <v/>
      </c>
      <c r="B6833" s="34">
        <v>6832</v>
      </c>
      <c r="C6833" s="19">
        <f t="shared" ca="1" si="425"/>
        <v>52762</v>
      </c>
      <c r="D6833" s="29">
        <f t="shared" ca="1" si="427"/>
        <v>0</v>
      </c>
      <c r="E6833" s="29">
        <f ca="1">IF(C6833&lt;Calculator!$D$26,0,IF(DAY($C6833)=1,IF(D6833-Calculator!$G$24&gt;0,Calculator!$G$24,D6833),0))</f>
        <v>0</v>
      </c>
      <c r="F6833" s="29">
        <f ca="1">IF(E6833&gt;0,D6833*Calculator!$G$22/12,0)</f>
        <v>0</v>
      </c>
      <c r="G6833" s="29">
        <f ca="1">IF(E6833&gt;0,(IFERROR(-PMT(Calculator!$G$22/12,Calculator!$G$23*12,Calculator!$G$20),0))-F6833,0)</f>
        <v>0</v>
      </c>
      <c r="H6833" s="29">
        <f t="shared" ca="1" si="428"/>
        <v>0</v>
      </c>
      <c r="I6833" s="29">
        <f t="shared" ca="1" si="426"/>
        <v>0</v>
      </c>
      <c r="J6833" s="30">
        <f>Calculator!$G$40</f>
        <v>6.5000000000000002E-2</v>
      </c>
      <c r="K6833" s="29">
        <f ca="1">IF(C6833&gt;=Calculator!$G$27,IF(DAY($C6833)=1,Calculator!$G$34/2,IF(DAY($C6833)=15,Calculator!$G$34/2,0)),0)</f>
        <v>0</v>
      </c>
      <c r="L6833" s="29">
        <f ca="1">IF(DAY($C6833)=28,IF(H6833=0,0,Calculator!$G$35),0)</f>
        <v>0</v>
      </c>
      <c r="M6833" s="29">
        <f ca="1">IF(I6833&gt;0,IF(DAY($C6833)=1,SUM(INDIRECT("I"&amp;(ROW(C6832)-DAY(C6832))):I6832),0),0)</f>
        <v>0</v>
      </c>
      <c r="N6833" s="29">
        <f ca="1">IF(C6833&lt;Calculator!$G$27,0,IF(C6833=Calculator!$G$27,Calculator!$G$39,IF(H6833-K6833&lt;=0,IF(D6833&gt;Calculator!$G$39,IF(H6833-K6833+E6833+L6833+M6833+Calculator!$G$39&gt;Calculator!$G$39,Calculator!$G$39-(H6833+E6833+L6833+M6833-K6833),Calculator!$G$39),D6833),0)))</f>
        <v>0</v>
      </c>
    </row>
    <row r="6834" spans="1:14" ht="15.75" thickBot="1">
      <c r="A6834" s="33" t="str">
        <f ca="1">IF(C6834=Calculator!$H$27,"F",IF(Daily!D6834+Daily!H6834=0,IF(D6833+H6833&gt;0,"L",""),""))</f>
        <v/>
      </c>
      <c r="B6834" s="34">
        <v>6833</v>
      </c>
      <c r="C6834" s="19">
        <f t="shared" ca="1" si="425"/>
        <v>52763</v>
      </c>
      <c r="D6834" s="29">
        <f t="shared" ca="1" si="427"/>
        <v>0</v>
      </c>
      <c r="E6834" s="29">
        <f ca="1">IF(C6834&lt;Calculator!$D$26,0,IF(DAY($C6834)=1,IF(D6834-Calculator!$G$24&gt;0,Calculator!$G$24,D6834),0))</f>
        <v>0</v>
      </c>
      <c r="F6834" s="29">
        <f ca="1">IF(E6834&gt;0,D6834*Calculator!$G$22/12,0)</f>
        <v>0</v>
      </c>
      <c r="G6834" s="29">
        <f ca="1">IF(E6834&gt;0,(IFERROR(-PMT(Calculator!$G$22/12,Calculator!$G$23*12,Calculator!$G$20),0))-F6834,0)</f>
        <v>0</v>
      </c>
      <c r="H6834" s="29">
        <f t="shared" ca="1" si="428"/>
        <v>0</v>
      </c>
      <c r="I6834" s="29">
        <f t="shared" ca="1" si="426"/>
        <v>0</v>
      </c>
      <c r="J6834" s="30">
        <f>Calculator!$G$40</f>
        <v>6.5000000000000002E-2</v>
      </c>
      <c r="K6834" s="29">
        <f ca="1">IF(C6834&gt;=Calculator!$G$27,IF(DAY($C6834)=1,Calculator!$G$34/2,IF(DAY($C6834)=15,Calculator!$G$34/2,0)),0)</f>
        <v>4500</v>
      </c>
      <c r="L6834" s="29">
        <f ca="1">IF(DAY($C6834)=28,IF(H6834=0,0,Calculator!$G$35),0)</f>
        <v>0</v>
      </c>
      <c r="M6834" s="29">
        <f ca="1">IF(I6834&gt;0,IF(DAY($C6834)=1,SUM(INDIRECT("I"&amp;(ROW(C6833)-DAY(C6833))):I6833),0),0)</f>
        <v>0</v>
      </c>
      <c r="N6834" s="29">
        <f ca="1">IF(C6834&lt;Calculator!$G$27,0,IF(C6834=Calculator!$G$27,Calculator!$G$39,IF(H6834-K6834&lt;=0,IF(D6834&gt;Calculator!$G$39,IF(H6834-K6834+E6834+L6834+M6834+Calculator!$G$39&gt;Calculator!$G$39,Calculator!$G$39-(H6834+E6834+L6834+M6834-K6834),Calculator!$G$39),D6834),0)))</f>
        <v>0</v>
      </c>
    </row>
    <row r="6835" spans="1:14" ht="15.75" thickBot="1">
      <c r="A6835" s="33" t="str">
        <f ca="1">IF(C6835=Calculator!$H$27,"F",IF(Daily!D6835+Daily!H6835=0,IF(D6834+H6834&gt;0,"L",""),""))</f>
        <v/>
      </c>
      <c r="B6835" s="34">
        <v>6834</v>
      </c>
      <c r="C6835" s="19">
        <f t="shared" ca="1" si="425"/>
        <v>52764</v>
      </c>
      <c r="D6835" s="29">
        <f t="shared" ca="1" si="427"/>
        <v>0</v>
      </c>
      <c r="E6835" s="29">
        <f ca="1">IF(C6835&lt;Calculator!$D$26,0,IF(DAY($C6835)=1,IF(D6835-Calculator!$G$24&gt;0,Calculator!$G$24,D6835),0))</f>
        <v>0</v>
      </c>
      <c r="F6835" s="29">
        <f ca="1">IF(E6835&gt;0,D6835*Calculator!$G$22/12,0)</f>
        <v>0</v>
      </c>
      <c r="G6835" s="29">
        <f ca="1">IF(E6835&gt;0,(IFERROR(-PMT(Calculator!$G$22/12,Calculator!$G$23*12,Calculator!$G$20),0))-F6835,0)</f>
        <v>0</v>
      </c>
      <c r="H6835" s="29">
        <f t="shared" ca="1" si="428"/>
        <v>0</v>
      </c>
      <c r="I6835" s="29">
        <f t="shared" ca="1" si="426"/>
        <v>0</v>
      </c>
      <c r="J6835" s="30">
        <f>Calculator!$G$40</f>
        <v>6.5000000000000002E-2</v>
      </c>
      <c r="K6835" s="29">
        <f ca="1">IF(C6835&gt;=Calculator!$G$27,IF(DAY($C6835)=1,Calculator!$G$34/2,IF(DAY($C6835)=15,Calculator!$G$34/2,0)),0)</f>
        <v>0</v>
      </c>
      <c r="L6835" s="29">
        <f ca="1">IF(DAY($C6835)=28,IF(H6835=0,0,Calculator!$G$35),0)</f>
        <v>0</v>
      </c>
      <c r="M6835" s="29">
        <f ca="1">IF(I6835&gt;0,IF(DAY($C6835)=1,SUM(INDIRECT("I"&amp;(ROW(C6834)-DAY(C6834))):I6834),0),0)</f>
        <v>0</v>
      </c>
      <c r="N6835" s="29">
        <f ca="1">IF(C6835&lt;Calculator!$G$27,0,IF(C6835=Calculator!$G$27,Calculator!$G$39,IF(H6835-K6835&lt;=0,IF(D6835&gt;Calculator!$G$39,IF(H6835-K6835+E6835+L6835+M6835+Calculator!$G$39&gt;Calculator!$G$39,Calculator!$G$39-(H6835+E6835+L6835+M6835-K6835),Calculator!$G$39),D6835),0)))</f>
        <v>0</v>
      </c>
    </row>
    <row r="6836" spans="1:14" ht="15.75" thickBot="1">
      <c r="A6836" s="33" t="str">
        <f ca="1">IF(C6836=Calculator!$H$27,"F",IF(Daily!D6836+Daily!H6836=0,IF(D6835+H6835&gt;0,"L",""),""))</f>
        <v/>
      </c>
      <c r="B6836" s="34">
        <v>6835</v>
      </c>
      <c r="C6836" s="19">
        <f t="shared" ca="1" si="425"/>
        <v>52765</v>
      </c>
      <c r="D6836" s="29">
        <f t="shared" ca="1" si="427"/>
        <v>0</v>
      </c>
      <c r="E6836" s="29">
        <f ca="1">IF(C6836&lt;Calculator!$D$26,0,IF(DAY($C6836)=1,IF(D6836-Calculator!$G$24&gt;0,Calculator!$G$24,D6836),0))</f>
        <v>0</v>
      </c>
      <c r="F6836" s="29">
        <f ca="1">IF(E6836&gt;0,D6836*Calculator!$G$22/12,0)</f>
        <v>0</v>
      </c>
      <c r="G6836" s="29">
        <f ca="1">IF(E6836&gt;0,(IFERROR(-PMT(Calculator!$G$22/12,Calculator!$G$23*12,Calculator!$G$20),0))-F6836,0)</f>
        <v>0</v>
      </c>
      <c r="H6836" s="29">
        <f t="shared" ca="1" si="428"/>
        <v>0</v>
      </c>
      <c r="I6836" s="29">
        <f t="shared" ca="1" si="426"/>
        <v>0</v>
      </c>
      <c r="J6836" s="30">
        <f>Calculator!$G$40</f>
        <v>6.5000000000000002E-2</v>
      </c>
      <c r="K6836" s="29">
        <f ca="1">IF(C6836&gt;=Calculator!$G$27,IF(DAY($C6836)=1,Calculator!$G$34/2,IF(DAY($C6836)=15,Calculator!$G$34/2,0)),0)</f>
        <v>0</v>
      </c>
      <c r="L6836" s="29">
        <f ca="1">IF(DAY($C6836)=28,IF(H6836=0,0,Calculator!$G$35),0)</f>
        <v>0</v>
      </c>
      <c r="M6836" s="29">
        <f ca="1">IF(I6836&gt;0,IF(DAY($C6836)=1,SUM(INDIRECT("I"&amp;(ROW(C6835)-DAY(C6835))):I6835),0),0)</f>
        <v>0</v>
      </c>
      <c r="N6836" s="29">
        <f ca="1">IF(C6836&lt;Calculator!$G$27,0,IF(C6836=Calculator!$G$27,Calculator!$G$39,IF(H6836-K6836&lt;=0,IF(D6836&gt;Calculator!$G$39,IF(H6836-K6836+E6836+L6836+M6836+Calculator!$G$39&gt;Calculator!$G$39,Calculator!$G$39-(H6836+E6836+L6836+M6836-K6836),Calculator!$G$39),D6836),0)))</f>
        <v>0</v>
      </c>
    </row>
    <row r="6837" spans="1:14" ht="15.75" thickBot="1">
      <c r="A6837" s="33" t="str">
        <f ca="1">IF(C6837=Calculator!$H$27,"F",IF(Daily!D6837+Daily!H6837=0,IF(D6836+H6836&gt;0,"L",""),""))</f>
        <v/>
      </c>
      <c r="B6837" s="34">
        <v>6836</v>
      </c>
      <c r="C6837" s="19">
        <f t="shared" ca="1" si="425"/>
        <v>52766</v>
      </c>
      <c r="D6837" s="29">
        <f t="shared" ca="1" si="427"/>
        <v>0</v>
      </c>
      <c r="E6837" s="29">
        <f ca="1">IF(C6837&lt;Calculator!$D$26,0,IF(DAY($C6837)=1,IF(D6837-Calculator!$G$24&gt;0,Calculator!$G$24,D6837),0))</f>
        <v>0</v>
      </c>
      <c r="F6837" s="29">
        <f ca="1">IF(E6837&gt;0,D6837*Calculator!$G$22/12,0)</f>
        <v>0</v>
      </c>
      <c r="G6837" s="29">
        <f ca="1">IF(E6837&gt;0,(IFERROR(-PMT(Calculator!$G$22/12,Calculator!$G$23*12,Calculator!$G$20),0))-F6837,0)</f>
        <v>0</v>
      </c>
      <c r="H6837" s="29">
        <f t="shared" ca="1" si="428"/>
        <v>0</v>
      </c>
      <c r="I6837" s="29">
        <f t="shared" ca="1" si="426"/>
        <v>0</v>
      </c>
      <c r="J6837" s="30">
        <f>Calculator!$G$40</f>
        <v>6.5000000000000002E-2</v>
      </c>
      <c r="K6837" s="29">
        <f ca="1">IF(C6837&gt;=Calculator!$G$27,IF(DAY($C6837)=1,Calculator!$G$34/2,IF(DAY($C6837)=15,Calculator!$G$34/2,0)),0)</f>
        <v>0</v>
      </c>
      <c r="L6837" s="29">
        <f ca="1">IF(DAY($C6837)=28,IF(H6837=0,0,Calculator!$G$35),0)</f>
        <v>0</v>
      </c>
      <c r="M6837" s="29">
        <f ca="1">IF(I6837&gt;0,IF(DAY($C6837)=1,SUM(INDIRECT("I"&amp;(ROW(C6836)-DAY(C6836))):I6836),0),0)</f>
        <v>0</v>
      </c>
      <c r="N6837" s="29">
        <f ca="1">IF(C6837&lt;Calculator!$G$27,0,IF(C6837=Calculator!$G$27,Calculator!$G$39,IF(H6837-K6837&lt;=0,IF(D6837&gt;Calculator!$G$39,IF(H6837-K6837+E6837+L6837+M6837+Calculator!$G$39&gt;Calculator!$G$39,Calculator!$G$39-(H6837+E6837+L6837+M6837-K6837),Calculator!$G$39),D6837),0)))</f>
        <v>0</v>
      </c>
    </row>
    <row r="6838" spans="1:14" ht="15.75" thickBot="1">
      <c r="A6838" s="33" t="str">
        <f ca="1">IF(C6838=Calculator!$H$27,"F",IF(Daily!D6838+Daily!H6838=0,IF(D6837+H6837&gt;0,"L",""),""))</f>
        <v/>
      </c>
      <c r="B6838" s="34">
        <v>6837</v>
      </c>
      <c r="C6838" s="19">
        <f t="shared" ca="1" si="425"/>
        <v>52767</v>
      </c>
      <c r="D6838" s="29">
        <f t="shared" ca="1" si="427"/>
        <v>0</v>
      </c>
      <c r="E6838" s="29">
        <f ca="1">IF(C6838&lt;Calculator!$D$26,0,IF(DAY($C6838)=1,IF(D6838-Calculator!$G$24&gt;0,Calculator!$G$24,D6838),0))</f>
        <v>0</v>
      </c>
      <c r="F6838" s="29">
        <f ca="1">IF(E6838&gt;0,D6838*Calculator!$G$22/12,0)</f>
        <v>0</v>
      </c>
      <c r="G6838" s="29">
        <f ca="1">IF(E6838&gt;0,(IFERROR(-PMT(Calculator!$G$22/12,Calculator!$G$23*12,Calculator!$G$20),0))-F6838,0)</f>
        <v>0</v>
      </c>
      <c r="H6838" s="29">
        <f t="shared" ca="1" si="428"/>
        <v>0</v>
      </c>
      <c r="I6838" s="29">
        <f t="shared" ca="1" si="426"/>
        <v>0</v>
      </c>
      <c r="J6838" s="30">
        <f>Calculator!$G$40</f>
        <v>6.5000000000000002E-2</v>
      </c>
      <c r="K6838" s="29">
        <f ca="1">IF(C6838&gt;=Calculator!$G$27,IF(DAY($C6838)=1,Calculator!$G$34/2,IF(DAY($C6838)=15,Calculator!$G$34/2,0)),0)</f>
        <v>0</v>
      </c>
      <c r="L6838" s="29">
        <f ca="1">IF(DAY($C6838)=28,IF(H6838=0,0,Calculator!$G$35),0)</f>
        <v>0</v>
      </c>
      <c r="M6838" s="29">
        <f ca="1">IF(I6838&gt;0,IF(DAY($C6838)=1,SUM(INDIRECT("I"&amp;(ROW(C6837)-DAY(C6837))):I6837),0),0)</f>
        <v>0</v>
      </c>
      <c r="N6838" s="29">
        <f ca="1">IF(C6838&lt;Calculator!$G$27,0,IF(C6838=Calculator!$G$27,Calculator!$G$39,IF(H6838-K6838&lt;=0,IF(D6838&gt;Calculator!$G$39,IF(H6838-K6838+E6838+L6838+M6838+Calculator!$G$39&gt;Calculator!$G$39,Calculator!$G$39-(H6838+E6838+L6838+M6838-K6838),Calculator!$G$39),D6838),0)))</f>
        <v>0</v>
      </c>
    </row>
    <row r="6839" spans="1:14" ht="15.75" thickBot="1">
      <c r="A6839" s="33" t="str">
        <f ca="1">IF(C6839=Calculator!$H$27,"F",IF(Daily!D6839+Daily!H6839=0,IF(D6838+H6838&gt;0,"L",""),""))</f>
        <v/>
      </c>
      <c r="B6839" s="34">
        <v>6838</v>
      </c>
      <c r="C6839" s="19">
        <f t="shared" ca="1" si="425"/>
        <v>52768</v>
      </c>
      <c r="D6839" s="29">
        <f t="shared" ca="1" si="427"/>
        <v>0</v>
      </c>
      <c r="E6839" s="29">
        <f ca="1">IF(C6839&lt;Calculator!$D$26,0,IF(DAY($C6839)=1,IF(D6839-Calculator!$G$24&gt;0,Calculator!$G$24,D6839),0))</f>
        <v>0</v>
      </c>
      <c r="F6839" s="29">
        <f ca="1">IF(E6839&gt;0,D6839*Calculator!$G$22/12,0)</f>
        <v>0</v>
      </c>
      <c r="G6839" s="29">
        <f ca="1">IF(E6839&gt;0,(IFERROR(-PMT(Calculator!$G$22/12,Calculator!$G$23*12,Calculator!$G$20),0))-F6839,0)</f>
        <v>0</v>
      </c>
      <c r="H6839" s="29">
        <f t="shared" ca="1" si="428"/>
        <v>0</v>
      </c>
      <c r="I6839" s="29">
        <f t="shared" ca="1" si="426"/>
        <v>0</v>
      </c>
      <c r="J6839" s="30">
        <f>Calculator!$G$40</f>
        <v>6.5000000000000002E-2</v>
      </c>
      <c r="K6839" s="29">
        <f ca="1">IF(C6839&gt;=Calculator!$G$27,IF(DAY($C6839)=1,Calculator!$G$34/2,IF(DAY($C6839)=15,Calculator!$G$34/2,0)),0)</f>
        <v>0</v>
      </c>
      <c r="L6839" s="29">
        <f ca="1">IF(DAY($C6839)=28,IF(H6839=0,0,Calculator!$G$35),0)</f>
        <v>0</v>
      </c>
      <c r="M6839" s="29">
        <f ca="1">IF(I6839&gt;0,IF(DAY($C6839)=1,SUM(INDIRECT("I"&amp;(ROW(C6838)-DAY(C6838))):I6838),0),0)</f>
        <v>0</v>
      </c>
      <c r="N6839" s="29">
        <f ca="1">IF(C6839&lt;Calculator!$G$27,0,IF(C6839=Calculator!$G$27,Calculator!$G$39,IF(H6839-K6839&lt;=0,IF(D6839&gt;Calculator!$G$39,IF(H6839-K6839+E6839+L6839+M6839+Calculator!$G$39&gt;Calculator!$G$39,Calculator!$G$39-(H6839+E6839+L6839+M6839-K6839),Calculator!$G$39),D6839),0)))</f>
        <v>0</v>
      </c>
    </row>
    <row r="6840" spans="1:14" ht="15.75" thickBot="1">
      <c r="A6840" s="33" t="str">
        <f ca="1">IF(C6840=Calculator!$H$27,"F",IF(Daily!D6840+Daily!H6840=0,IF(D6839+H6839&gt;0,"L",""),""))</f>
        <v/>
      </c>
      <c r="B6840" s="34">
        <v>6839</v>
      </c>
      <c r="C6840" s="19">
        <f t="shared" ca="1" si="425"/>
        <v>52769</v>
      </c>
      <c r="D6840" s="29">
        <f t="shared" ca="1" si="427"/>
        <v>0</v>
      </c>
      <c r="E6840" s="29">
        <f ca="1">IF(C6840&lt;Calculator!$D$26,0,IF(DAY($C6840)=1,IF(D6840-Calculator!$G$24&gt;0,Calculator!$G$24,D6840),0))</f>
        <v>0</v>
      </c>
      <c r="F6840" s="29">
        <f ca="1">IF(E6840&gt;0,D6840*Calculator!$G$22/12,0)</f>
        <v>0</v>
      </c>
      <c r="G6840" s="29">
        <f ca="1">IF(E6840&gt;0,(IFERROR(-PMT(Calculator!$G$22/12,Calculator!$G$23*12,Calculator!$G$20),0))-F6840,0)</f>
        <v>0</v>
      </c>
      <c r="H6840" s="29">
        <f t="shared" ca="1" si="428"/>
        <v>0</v>
      </c>
      <c r="I6840" s="29">
        <f t="shared" ca="1" si="426"/>
        <v>0</v>
      </c>
      <c r="J6840" s="30">
        <f>Calculator!$G$40</f>
        <v>6.5000000000000002E-2</v>
      </c>
      <c r="K6840" s="29">
        <f ca="1">IF(C6840&gt;=Calculator!$G$27,IF(DAY($C6840)=1,Calculator!$G$34/2,IF(DAY($C6840)=15,Calculator!$G$34/2,0)),0)</f>
        <v>0</v>
      </c>
      <c r="L6840" s="29">
        <f ca="1">IF(DAY($C6840)=28,IF(H6840=0,0,Calculator!$G$35),0)</f>
        <v>0</v>
      </c>
      <c r="M6840" s="29">
        <f ca="1">IF(I6840&gt;0,IF(DAY($C6840)=1,SUM(INDIRECT("I"&amp;(ROW(C6839)-DAY(C6839))):I6839),0),0)</f>
        <v>0</v>
      </c>
      <c r="N6840" s="29">
        <f ca="1">IF(C6840&lt;Calculator!$G$27,0,IF(C6840=Calculator!$G$27,Calculator!$G$39,IF(H6840-K6840&lt;=0,IF(D6840&gt;Calculator!$G$39,IF(H6840-K6840+E6840+L6840+M6840+Calculator!$G$39&gt;Calculator!$G$39,Calculator!$G$39-(H6840+E6840+L6840+M6840-K6840),Calculator!$G$39),D6840),0)))</f>
        <v>0</v>
      </c>
    </row>
    <row r="6841" spans="1:14" ht="15.75" thickBot="1">
      <c r="A6841" s="33" t="str">
        <f ca="1">IF(C6841=Calculator!$H$27,"F",IF(Daily!D6841+Daily!H6841=0,IF(D6840+H6840&gt;0,"L",""),""))</f>
        <v/>
      </c>
      <c r="B6841" s="34">
        <v>6840</v>
      </c>
      <c r="C6841" s="19">
        <f t="shared" ca="1" si="425"/>
        <v>52770</v>
      </c>
      <c r="D6841" s="29">
        <f t="shared" ca="1" si="427"/>
        <v>0</v>
      </c>
      <c r="E6841" s="29">
        <f ca="1">IF(C6841&lt;Calculator!$D$26,0,IF(DAY($C6841)=1,IF(D6841-Calculator!$G$24&gt;0,Calculator!$G$24,D6841),0))</f>
        <v>0</v>
      </c>
      <c r="F6841" s="29">
        <f ca="1">IF(E6841&gt;0,D6841*Calculator!$G$22/12,0)</f>
        <v>0</v>
      </c>
      <c r="G6841" s="29">
        <f ca="1">IF(E6841&gt;0,(IFERROR(-PMT(Calculator!$G$22/12,Calculator!$G$23*12,Calculator!$G$20),0))-F6841,0)</f>
        <v>0</v>
      </c>
      <c r="H6841" s="29">
        <f t="shared" ca="1" si="428"/>
        <v>0</v>
      </c>
      <c r="I6841" s="29">
        <f t="shared" ca="1" si="426"/>
        <v>0</v>
      </c>
      <c r="J6841" s="30">
        <f>Calculator!$G$40</f>
        <v>6.5000000000000002E-2</v>
      </c>
      <c r="K6841" s="29">
        <f ca="1">IF(C6841&gt;=Calculator!$G$27,IF(DAY($C6841)=1,Calculator!$G$34/2,IF(DAY($C6841)=15,Calculator!$G$34/2,0)),0)</f>
        <v>0</v>
      </c>
      <c r="L6841" s="29">
        <f ca="1">IF(DAY($C6841)=28,IF(H6841=0,0,Calculator!$G$35),0)</f>
        <v>0</v>
      </c>
      <c r="M6841" s="29">
        <f ca="1">IF(I6841&gt;0,IF(DAY($C6841)=1,SUM(INDIRECT("I"&amp;(ROW(C6840)-DAY(C6840))):I6840),0),0)</f>
        <v>0</v>
      </c>
      <c r="N6841" s="29">
        <f ca="1">IF(C6841&lt;Calculator!$G$27,0,IF(C6841=Calculator!$G$27,Calculator!$G$39,IF(H6841-K6841&lt;=0,IF(D6841&gt;Calculator!$G$39,IF(H6841-K6841+E6841+L6841+M6841+Calculator!$G$39&gt;Calculator!$G$39,Calculator!$G$39-(H6841+E6841+L6841+M6841-K6841),Calculator!$G$39),D6841),0)))</f>
        <v>0</v>
      </c>
    </row>
    <row r="6842" spans="1:14" ht="15.75" thickBot="1">
      <c r="A6842" s="33" t="str">
        <f ca="1">IF(C6842=Calculator!$H$27,"F",IF(Daily!D6842+Daily!H6842=0,IF(D6841+H6841&gt;0,"L",""),""))</f>
        <v/>
      </c>
      <c r="B6842" s="34">
        <v>6841</v>
      </c>
      <c r="C6842" s="19">
        <f t="shared" ca="1" si="425"/>
        <v>52771</v>
      </c>
      <c r="D6842" s="29">
        <f t="shared" ca="1" si="427"/>
        <v>0</v>
      </c>
      <c r="E6842" s="29">
        <f ca="1">IF(C6842&lt;Calculator!$D$26,0,IF(DAY($C6842)=1,IF(D6842-Calculator!$G$24&gt;0,Calculator!$G$24,D6842),0))</f>
        <v>0</v>
      </c>
      <c r="F6842" s="29">
        <f ca="1">IF(E6842&gt;0,D6842*Calculator!$G$22/12,0)</f>
        <v>0</v>
      </c>
      <c r="G6842" s="29">
        <f ca="1">IF(E6842&gt;0,(IFERROR(-PMT(Calculator!$G$22/12,Calculator!$G$23*12,Calculator!$G$20),0))-F6842,0)</f>
        <v>0</v>
      </c>
      <c r="H6842" s="29">
        <f t="shared" ca="1" si="428"/>
        <v>0</v>
      </c>
      <c r="I6842" s="29">
        <f t="shared" ca="1" si="426"/>
        <v>0</v>
      </c>
      <c r="J6842" s="30">
        <f>Calculator!$G$40</f>
        <v>6.5000000000000002E-2</v>
      </c>
      <c r="K6842" s="29">
        <f ca="1">IF(C6842&gt;=Calculator!$G$27,IF(DAY($C6842)=1,Calculator!$G$34/2,IF(DAY($C6842)=15,Calculator!$G$34/2,0)),0)</f>
        <v>0</v>
      </c>
      <c r="L6842" s="29">
        <f ca="1">IF(DAY($C6842)=28,IF(H6842=0,0,Calculator!$G$35),0)</f>
        <v>0</v>
      </c>
      <c r="M6842" s="29">
        <f ca="1">IF(I6842&gt;0,IF(DAY($C6842)=1,SUM(INDIRECT("I"&amp;(ROW(C6841)-DAY(C6841))):I6841),0),0)</f>
        <v>0</v>
      </c>
      <c r="N6842" s="29">
        <f ca="1">IF(C6842&lt;Calculator!$G$27,0,IF(C6842=Calculator!$G$27,Calculator!$G$39,IF(H6842-K6842&lt;=0,IF(D6842&gt;Calculator!$G$39,IF(H6842-K6842+E6842+L6842+M6842+Calculator!$G$39&gt;Calculator!$G$39,Calculator!$G$39-(H6842+E6842+L6842+M6842-K6842),Calculator!$G$39),D6842),0)))</f>
        <v>0</v>
      </c>
    </row>
    <row r="6843" spans="1:14" ht="15.75" thickBot="1">
      <c r="A6843" s="33" t="str">
        <f ca="1">IF(C6843=Calculator!$H$27,"F",IF(Daily!D6843+Daily!H6843=0,IF(D6842+H6842&gt;0,"L",""),""))</f>
        <v/>
      </c>
      <c r="B6843" s="34">
        <v>6842</v>
      </c>
      <c r="C6843" s="19">
        <f t="shared" ca="1" si="425"/>
        <v>52772</v>
      </c>
      <c r="D6843" s="29">
        <f t="shared" ca="1" si="427"/>
        <v>0</v>
      </c>
      <c r="E6843" s="29">
        <f ca="1">IF(C6843&lt;Calculator!$D$26,0,IF(DAY($C6843)=1,IF(D6843-Calculator!$G$24&gt;0,Calculator!$G$24,D6843),0))</f>
        <v>0</v>
      </c>
      <c r="F6843" s="29">
        <f ca="1">IF(E6843&gt;0,D6843*Calculator!$G$22/12,0)</f>
        <v>0</v>
      </c>
      <c r="G6843" s="29">
        <f ca="1">IF(E6843&gt;0,(IFERROR(-PMT(Calculator!$G$22/12,Calculator!$G$23*12,Calculator!$G$20),0))-F6843,0)</f>
        <v>0</v>
      </c>
      <c r="H6843" s="29">
        <f t="shared" ca="1" si="428"/>
        <v>0</v>
      </c>
      <c r="I6843" s="29">
        <f t="shared" ca="1" si="426"/>
        <v>0</v>
      </c>
      <c r="J6843" s="30">
        <f>Calculator!$G$40</f>
        <v>6.5000000000000002E-2</v>
      </c>
      <c r="K6843" s="29">
        <f ca="1">IF(C6843&gt;=Calculator!$G$27,IF(DAY($C6843)=1,Calculator!$G$34/2,IF(DAY($C6843)=15,Calculator!$G$34/2,0)),0)</f>
        <v>0</v>
      </c>
      <c r="L6843" s="29">
        <f ca="1">IF(DAY($C6843)=28,IF(H6843=0,0,Calculator!$G$35),0)</f>
        <v>0</v>
      </c>
      <c r="M6843" s="29">
        <f ca="1">IF(I6843&gt;0,IF(DAY($C6843)=1,SUM(INDIRECT("I"&amp;(ROW(C6842)-DAY(C6842))):I6842),0),0)</f>
        <v>0</v>
      </c>
      <c r="N6843" s="29">
        <f ca="1">IF(C6843&lt;Calculator!$G$27,0,IF(C6843=Calculator!$G$27,Calculator!$G$39,IF(H6843-K6843&lt;=0,IF(D6843&gt;Calculator!$G$39,IF(H6843-K6843+E6843+L6843+M6843+Calculator!$G$39&gt;Calculator!$G$39,Calculator!$G$39-(H6843+E6843+L6843+M6843-K6843),Calculator!$G$39),D6843),0)))</f>
        <v>0</v>
      </c>
    </row>
    <row r="6844" spans="1:14" ht="15.75" thickBot="1">
      <c r="A6844" s="33" t="str">
        <f ca="1">IF(C6844=Calculator!$H$27,"F",IF(Daily!D6844+Daily!H6844=0,IF(D6843+H6843&gt;0,"L",""),""))</f>
        <v/>
      </c>
      <c r="B6844" s="34">
        <v>6843</v>
      </c>
      <c r="C6844" s="19">
        <f t="shared" ca="1" si="425"/>
        <v>52773</v>
      </c>
      <c r="D6844" s="29">
        <f t="shared" ca="1" si="427"/>
        <v>0</v>
      </c>
      <c r="E6844" s="29">
        <f ca="1">IF(C6844&lt;Calculator!$D$26,0,IF(DAY($C6844)=1,IF(D6844-Calculator!$G$24&gt;0,Calculator!$G$24,D6844),0))</f>
        <v>0</v>
      </c>
      <c r="F6844" s="29">
        <f ca="1">IF(E6844&gt;0,D6844*Calculator!$G$22/12,0)</f>
        <v>0</v>
      </c>
      <c r="G6844" s="29">
        <f ca="1">IF(E6844&gt;0,(IFERROR(-PMT(Calculator!$G$22/12,Calculator!$G$23*12,Calculator!$G$20),0))-F6844,0)</f>
        <v>0</v>
      </c>
      <c r="H6844" s="29">
        <f t="shared" ca="1" si="428"/>
        <v>0</v>
      </c>
      <c r="I6844" s="29">
        <f t="shared" ca="1" si="426"/>
        <v>0</v>
      </c>
      <c r="J6844" s="30">
        <f>Calculator!$G$40</f>
        <v>6.5000000000000002E-2</v>
      </c>
      <c r="K6844" s="29">
        <f ca="1">IF(C6844&gt;=Calculator!$G$27,IF(DAY($C6844)=1,Calculator!$G$34/2,IF(DAY($C6844)=15,Calculator!$G$34/2,0)),0)</f>
        <v>0</v>
      </c>
      <c r="L6844" s="29">
        <f ca="1">IF(DAY($C6844)=28,IF(H6844=0,0,Calculator!$G$35),0)</f>
        <v>0</v>
      </c>
      <c r="M6844" s="29">
        <f ca="1">IF(I6844&gt;0,IF(DAY($C6844)=1,SUM(INDIRECT("I"&amp;(ROW(C6843)-DAY(C6843))):I6843),0),0)</f>
        <v>0</v>
      </c>
      <c r="N6844" s="29">
        <f ca="1">IF(C6844&lt;Calculator!$G$27,0,IF(C6844=Calculator!$G$27,Calculator!$G$39,IF(H6844-K6844&lt;=0,IF(D6844&gt;Calculator!$G$39,IF(H6844-K6844+E6844+L6844+M6844+Calculator!$G$39&gt;Calculator!$G$39,Calculator!$G$39-(H6844+E6844+L6844+M6844-K6844),Calculator!$G$39),D6844),0)))</f>
        <v>0</v>
      </c>
    </row>
    <row r="6845" spans="1:14" ht="15.75" thickBot="1">
      <c r="A6845" s="33" t="str">
        <f ca="1">IF(C6845=Calculator!$H$27,"F",IF(Daily!D6845+Daily!H6845=0,IF(D6844+H6844&gt;0,"L",""),""))</f>
        <v/>
      </c>
      <c r="B6845" s="34">
        <v>6844</v>
      </c>
      <c r="C6845" s="19">
        <f t="shared" ca="1" si="425"/>
        <v>52774</v>
      </c>
      <c r="D6845" s="29">
        <f t="shared" ca="1" si="427"/>
        <v>0</v>
      </c>
      <c r="E6845" s="29">
        <f ca="1">IF(C6845&lt;Calculator!$D$26,0,IF(DAY($C6845)=1,IF(D6845-Calculator!$G$24&gt;0,Calculator!$G$24,D6845),0))</f>
        <v>0</v>
      </c>
      <c r="F6845" s="29">
        <f ca="1">IF(E6845&gt;0,D6845*Calculator!$G$22/12,0)</f>
        <v>0</v>
      </c>
      <c r="G6845" s="29">
        <f ca="1">IF(E6845&gt;0,(IFERROR(-PMT(Calculator!$G$22/12,Calculator!$G$23*12,Calculator!$G$20),0))-F6845,0)</f>
        <v>0</v>
      </c>
      <c r="H6845" s="29">
        <f t="shared" ca="1" si="428"/>
        <v>0</v>
      </c>
      <c r="I6845" s="29">
        <f t="shared" ca="1" si="426"/>
        <v>0</v>
      </c>
      <c r="J6845" s="30">
        <f>Calculator!$G$40</f>
        <v>6.5000000000000002E-2</v>
      </c>
      <c r="K6845" s="29">
        <f ca="1">IF(C6845&gt;=Calculator!$G$27,IF(DAY($C6845)=1,Calculator!$G$34/2,IF(DAY($C6845)=15,Calculator!$G$34/2,0)),0)</f>
        <v>0</v>
      </c>
      <c r="L6845" s="29">
        <f ca="1">IF(DAY($C6845)=28,IF(H6845=0,0,Calculator!$G$35),0)</f>
        <v>0</v>
      </c>
      <c r="M6845" s="29">
        <f ca="1">IF(I6845&gt;0,IF(DAY($C6845)=1,SUM(INDIRECT("I"&amp;(ROW(C6844)-DAY(C6844))):I6844),0),0)</f>
        <v>0</v>
      </c>
      <c r="N6845" s="29">
        <f ca="1">IF(C6845&lt;Calculator!$G$27,0,IF(C6845=Calculator!$G$27,Calculator!$G$39,IF(H6845-K6845&lt;=0,IF(D6845&gt;Calculator!$G$39,IF(H6845-K6845+E6845+L6845+M6845+Calculator!$G$39&gt;Calculator!$G$39,Calculator!$G$39-(H6845+E6845+L6845+M6845-K6845),Calculator!$G$39),D6845),0)))</f>
        <v>0</v>
      </c>
    </row>
    <row r="6846" spans="1:14" ht="15.75" thickBot="1">
      <c r="A6846" s="33" t="str">
        <f ca="1">IF(C6846=Calculator!$H$27,"F",IF(Daily!D6846+Daily!H6846=0,IF(D6845+H6845&gt;0,"L",""),""))</f>
        <v/>
      </c>
      <c r="B6846" s="34">
        <v>6845</v>
      </c>
      <c r="C6846" s="19">
        <f t="shared" ca="1" si="425"/>
        <v>52775</v>
      </c>
      <c r="D6846" s="29">
        <f t="shared" ca="1" si="427"/>
        <v>0</v>
      </c>
      <c r="E6846" s="29">
        <f ca="1">IF(C6846&lt;Calculator!$D$26,0,IF(DAY($C6846)=1,IF(D6846-Calculator!$G$24&gt;0,Calculator!$G$24,D6846),0))</f>
        <v>0</v>
      </c>
      <c r="F6846" s="29">
        <f ca="1">IF(E6846&gt;0,D6846*Calculator!$G$22/12,0)</f>
        <v>0</v>
      </c>
      <c r="G6846" s="29">
        <f ca="1">IF(E6846&gt;0,(IFERROR(-PMT(Calculator!$G$22/12,Calculator!$G$23*12,Calculator!$G$20),0))-F6846,0)</f>
        <v>0</v>
      </c>
      <c r="H6846" s="29">
        <f t="shared" ca="1" si="428"/>
        <v>0</v>
      </c>
      <c r="I6846" s="29">
        <f t="shared" ca="1" si="426"/>
        <v>0</v>
      </c>
      <c r="J6846" s="30">
        <f>Calculator!$G$40</f>
        <v>6.5000000000000002E-2</v>
      </c>
      <c r="K6846" s="29">
        <f ca="1">IF(C6846&gt;=Calculator!$G$27,IF(DAY($C6846)=1,Calculator!$G$34/2,IF(DAY($C6846)=15,Calculator!$G$34/2,0)),0)</f>
        <v>0</v>
      </c>
      <c r="L6846" s="29">
        <f ca="1">IF(DAY($C6846)=28,IF(H6846=0,0,Calculator!$G$35),0)</f>
        <v>0</v>
      </c>
      <c r="M6846" s="29">
        <f ca="1">IF(I6846&gt;0,IF(DAY($C6846)=1,SUM(INDIRECT("I"&amp;(ROW(C6845)-DAY(C6845))):I6845),0),0)</f>
        <v>0</v>
      </c>
      <c r="N6846" s="29">
        <f ca="1">IF(C6846&lt;Calculator!$G$27,0,IF(C6846=Calculator!$G$27,Calculator!$G$39,IF(H6846-K6846&lt;=0,IF(D6846&gt;Calculator!$G$39,IF(H6846-K6846+E6846+L6846+M6846+Calculator!$G$39&gt;Calculator!$G$39,Calculator!$G$39-(H6846+E6846+L6846+M6846-K6846),Calculator!$G$39),D6846),0)))</f>
        <v>0</v>
      </c>
    </row>
    <row r="6847" spans="1:14" ht="15.75" thickBot="1">
      <c r="A6847" s="33" t="str">
        <f ca="1">IF(C6847=Calculator!$H$27,"F",IF(Daily!D6847+Daily!H6847=0,IF(D6846+H6846&gt;0,"L",""),""))</f>
        <v/>
      </c>
      <c r="B6847" s="34">
        <v>6846</v>
      </c>
      <c r="C6847" s="19">
        <f t="shared" ca="1" si="425"/>
        <v>52776</v>
      </c>
      <c r="D6847" s="29">
        <f t="shared" ca="1" si="427"/>
        <v>0</v>
      </c>
      <c r="E6847" s="29">
        <f ca="1">IF(C6847&lt;Calculator!$D$26,0,IF(DAY($C6847)=1,IF(D6847-Calculator!$G$24&gt;0,Calculator!$G$24,D6847),0))</f>
        <v>0</v>
      </c>
      <c r="F6847" s="29">
        <f ca="1">IF(E6847&gt;0,D6847*Calculator!$G$22/12,0)</f>
        <v>0</v>
      </c>
      <c r="G6847" s="29">
        <f ca="1">IF(E6847&gt;0,(IFERROR(-PMT(Calculator!$G$22/12,Calculator!$G$23*12,Calculator!$G$20),0))-F6847,0)</f>
        <v>0</v>
      </c>
      <c r="H6847" s="29">
        <f t="shared" ca="1" si="428"/>
        <v>0</v>
      </c>
      <c r="I6847" s="29">
        <f t="shared" ca="1" si="426"/>
        <v>0</v>
      </c>
      <c r="J6847" s="30">
        <f>Calculator!$G$40</f>
        <v>6.5000000000000002E-2</v>
      </c>
      <c r="K6847" s="29">
        <f ca="1">IF(C6847&gt;=Calculator!$G$27,IF(DAY($C6847)=1,Calculator!$G$34/2,IF(DAY($C6847)=15,Calculator!$G$34/2,0)),0)</f>
        <v>0</v>
      </c>
      <c r="L6847" s="29">
        <f ca="1">IF(DAY($C6847)=28,IF(H6847=0,0,Calculator!$G$35),0)</f>
        <v>0</v>
      </c>
      <c r="M6847" s="29">
        <f ca="1">IF(I6847&gt;0,IF(DAY($C6847)=1,SUM(INDIRECT("I"&amp;(ROW(C6846)-DAY(C6846))):I6846),0),0)</f>
        <v>0</v>
      </c>
      <c r="N6847" s="29">
        <f ca="1">IF(C6847&lt;Calculator!$G$27,0,IF(C6847=Calculator!$G$27,Calculator!$G$39,IF(H6847-K6847&lt;=0,IF(D6847&gt;Calculator!$G$39,IF(H6847-K6847+E6847+L6847+M6847+Calculator!$G$39&gt;Calculator!$G$39,Calculator!$G$39-(H6847+E6847+L6847+M6847-K6847),Calculator!$G$39),D6847),0)))</f>
        <v>0</v>
      </c>
    </row>
    <row r="6848" spans="1:14" ht="15.75" thickBot="1">
      <c r="A6848" s="33" t="str">
        <f ca="1">IF(C6848=Calculator!$H$27,"F",IF(Daily!D6848+Daily!H6848=0,IF(D6847+H6847&gt;0,"L",""),""))</f>
        <v/>
      </c>
      <c r="B6848" s="34">
        <v>6847</v>
      </c>
      <c r="C6848" s="19">
        <f t="shared" ca="1" si="425"/>
        <v>52777</v>
      </c>
      <c r="D6848" s="29">
        <f t="shared" ca="1" si="427"/>
        <v>0</v>
      </c>
      <c r="E6848" s="29">
        <f ca="1">IF(C6848&lt;Calculator!$D$26,0,IF(DAY($C6848)=1,IF(D6848-Calculator!$G$24&gt;0,Calculator!$G$24,D6848),0))</f>
        <v>0</v>
      </c>
      <c r="F6848" s="29">
        <f ca="1">IF(E6848&gt;0,D6848*Calculator!$G$22/12,0)</f>
        <v>0</v>
      </c>
      <c r="G6848" s="29">
        <f ca="1">IF(E6848&gt;0,(IFERROR(-PMT(Calculator!$G$22/12,Calculator!$G$23*12,Calculator!$G$20),0))-F6848,0)</f>
        <v>0</v>
      </c>
      <c r="H6848" s="29">
        <f t="shared" ca="1" si="428"/>
        <v>0</v>
      </c>
      <c r="I6848" s="29">
        <f t="shared" ca="1" si="426"/>
        <v>0</v>
      </c>
      <c r="J6848" s="30">
        <f>Calculator!$G$40</f>
        <v>6.5000000000000002E-2</v>
      </c>
      <c r="K6848" s="29">
        <f ca="1">IF(C6848&gt;=Calculator!$G$27,IF(DAY($C6848)=1,Calculator!$G$34/2,IF(DAY($C6848)=15,Calculator!$G$34/2,0)),0)</f>
        <v>0</v>
      </c>
      <c r="L6848" s="29">
        <f ca="1">IF(DAY($C6848)=28,IF(H6848=0,0,Calculator!$G$35),0)</f>
        <v>0</v>
      </c>
      <c r="M6848" s="29">
        <f ca="1">IF(I6848&gt;0,IF(DAY($C6848)=1,SUM(INDIRECT("I"&amp;(ROW(C6847)-DAY(C6847))):I6847),0),0)</f>
        <v>0</v>
      </c>
      <c r="N6848" s="29">
        <f ca="1">IF(C6848&lt;Calculator!$G$27,0,IF(C6848=Calculator!$G$27,Calculator!$G$39,IF(H6848-K6848&lt;=0,IF(D6848&gt;Calculator!$G$39,IF(H6848-K6848+E6848+L6848+M6848+Calculator!$G$39&gt;Calculator!$G$39,Calculator!$G$39-(H6848+E6848+L6848+M6848-K6848),Calculator!$G$39),D6848),0)))</f>
        <v>0</v>
      </c>
    </row>
    <row r="6849" spans="1:14" ht="15.75" thickBot="1">
      <c r="A6849" s="33" t="str">
        <f ca="1">IF(C6849=Calculator!$H$27,"F",IF(Daily!D6849+Daily!H6849=0,IF(D6848+H6848&gt;0,"L",""),""))</f>
        <v/>
      </c>
      <c r="B6849" s="34">
        <v>6848</v>
      </c>
      <c r="C6849" s="19">
        <f t="shared" ca="1" si="425"/>
        <v>52778</v>
      </c>
      <c r="D6849" s="29">
        <f t="shared" ca="1" si="427"/>
        <v>0</v>
      </c>
      <c r="E6849" s="29">
        <f ca="1">IF(C6849&lt;Calculator!$D$26,0,IF(DAY($C6849)=1,IF(D6849-Calculator!$G$24&gt;0,Calculator!$G$24,D6849),0))</f>
        <v>0</v>
      </c>
      <c r="F6849" s="29">
        <f ca="1">IF(E6849&gt;0,D6849*Calculator!$G$22/12,0)</f>
        <v>0</v>
      </c>
      <c r="G6849" s="29">
        <f ca="1">IF(E6849&gt;0,(IFERROR(-PMT(Calculator!$G$22/12,Calculator!$G$23*12,Calculator!$G$20),0))-F6849,0)</f>
        <v>0</v>
      </c>
      <c r="H6849" s="29">
        <f t="shared" ca="1" si="428"/>
        <v>0</v>
      </c>
      <c r="I6849" s="29">
        <f t="shared" ca="1" si="426"/>
        <v>0</v>
      </c>
      <c r="J6849" s="30">
        <f>Calculator!$G$40</f>
        <v>6.5000000000000002E-2</v>
      </c>
      <c r="K6849" s="29">
        <f ca="1">IF(C6849&gt;=Calculator!$G$27,IF(DAY($C6849)=1,Calculator!$G$34/2,IF(DAY($C6849)=15,Calculator!$G$34/2,0)),0)</f>
        <v>0</v>
      </c>
      <c r="L6849" s="29">
        <f ca="1">IF(DAY($C6849)=28,IF(H6849=0,0,Calculator!$G$35),0)</f>
        <v>0</v>
      </c>
      <c r="M6849" s="29">
        <f ca="1">IF(I6849&gt;0,IF(DAY($C6849)=1,SUM(INDIRECT("I"&amp;(ROW(C6848)-DAY(C6848))):I6848),0),0)</f>
        <v>0</v>
      </c>
      <c r="N6849" s="29">
        <f ca="1">IF(C6849&lt;Calculator!$G$27,0,IF(C6849=Calculator!$G$27,Calculator!$G$39,IF(H6849-K6849&lt;=0,IF(D6849&gt;Calculator!$G$39,IF(H6849-K6849+E6849+L6849+M6849+Calculator!$G$39&gt;Calculator!$G$39,Calculator!$G$39-(H6849+E6849+L6849+M6849-K6849),Calculator!$G$39),D6849),0)))</f>
        <v>0</v>
      </c>
    </row>
    <row r="6850" spans="1:14" ht="15.75" thickBot="1">
      <c r="A6850" s="33" t="str">
        <f ca="1">IF(C6850=Calculator!$H$27,"F",IF(Daily!D6850+Daily!H6850=0,IF(D6849+H6849&gt;0,"L",""),""))</f>
        <v/>
      </c>
      <c r="B6850" s="34">
        <v>6849</v>
      </c>
      <c r="C6850" s="19">
        <f t="shared" ca="1" si="425"/>
        <v>52779</v>
      </c>
      <c r="D6850" s="29">
        <f t="shared" ca="1" si="427"/>
        <v>0</v>
      </c>
      <c r="E6850" s="29">
        <f ca="1">IF(C6850&lt;Calculator!$D$26,0,IF(DAY($C6850)=1,IF(D6850-Calculator!$G$24&gt;0,Calculator!$G$24,D6850),0))</f>
        <v>0</v>
      </c>
      <c r="F6850" s="29">
        <f ca="1">IF(E6850&gt;0,D6850*Calculator!$G$22/12,0)</f>
        <v>0</v>
      </c>
      <c r="G6850" s="29">
        <f ca="1">IF(E6850&gt;0,(IFERROR(-PMT(Calculator!$G$22/12,Calculator!$G$23*12,Calculator!$G$20),0))-F6850,0)</f>
        <v>0</v>
      </c>
      <c r="H6850" s="29">
        <f t="shared" ca="1" si="428"/>
        <v>0</v>
      </c>
      <c r="I6850" s="29">
        <f t="shared" ca="1" si="426"/>
        <v>0</v>
      </c>
      <c r="J6850" s="30">
        <f>Calculator!$G$40</f>
        <v>6.5000000000000002E-2</v>
      </c>
      <c r="K6850" s="29">
        <f ca="1">IF(C6850&gt;=Calculator!$G$27,IF(DAY($C6850)=1,Calculator!$G$34/2,IF(DAY($C6850)=15,Calculator!$G$34/2,0)),0)</f>
        <v>4500</v>
      </c>
      <c r="L6850" s="29">
        <f ca="1">IF(DAY($C6850)=28,IF(H6850=0,0,Calculator!$G$35),0)</f>
        <v>0</v>
      </c>
      <c r="M6850" s="29">
        <f ca="1">IF(I6850&gt;0,IF(DAY($C6850)=1,SUM(INDIRECT("I"&amp;(ROW(C6849)-DAY(C6849))):I6849),0),0)</f>
        <v>0</v>
      </c>
      <c r="N6850" s="29">
        <f ca="1">IF(C6850&lt;Calculator!$G$27,0,IF(C6850=Calculator!$G$27,Calculator!$G$39,IF(H6850-K6850&lt;=0,IF(D6850&gt;Calculator!$G$39,IF(H6850-K6850+E6850+L6850+M6850+Calculator!$G$39&gt;Calculator!$G$39,Calculator!$G$39-(H6850+E6850+L6850+M6850-K6850),Calculator!$G$39),D6850),0)))</f>
        <v>0</v>
      </c>
    </row>
    <row r="6851" spans="1:14" ht="15.75" thickBot="1">
      <c r="A6851" s="33" t="str">
        <f ca="1">IF(C6851=Calculator!$H$27,"F",IF(Daily!D6851+Daily!H6851=0,IF(D6850+H6850&gt;0,"L",""),""))</f>
        <v/>
      </c>
      <c r="B6851" s="34">
        <v>6850</v>
      </c>
      <c r="C6851" s="19">
        <f t="shared" ref="C6851:C6914" ca="1" si="429">C6850+1</f>
        <v>52780</v>
      </c>
      <c r="D6851" s="29">
        <f t="shared" ca="1" si="427"/>
        <v>0</v>
      </c>
      <c r="E6851" s="29">
        <f ca="1">IF(C6851&lt;Calculator!$D$26,0,IF(DAY($C6851)=1,IF(D6851-Calculator!$G$24&gt;0,Calculator!$G$24,D6851),0))</f>
        <v>0</v>
      </c>
      <c r="F6851" s="29">
        <f ca="1">IF(E6851&gt;0,D6851*Calculator!$G$22/12,0)</f>
        <v>0</v>
      </c>
      <c r="G6851" s="29">
        <f ca="1">IF(E6851&gt;0,(IFERROR(-PMT(Calculator!$G$22/12,Calculator!$G$23*12,Calculator!$G$20),0))-F6851,0)</f>
        <v>0</v>
      </c>
      <c r="H6851" s="29">
        <f t="shared" ca="1" si="428"/>
        <v>0</v>
      </c>
      <c r="I6851" s="29">
        <f t="shared" ref="I6851:I6914" ca="1" si="430">H6851*J6851/365</f>
        <v>0</v>
      </c>
      <c r="J6851" s="30">
        <f>Calculator!$G$40</f>
        <v>6.5000000000000002E-2</v>
      </c>
      <c r="K6851" s="29">
        <f ca="1">IF(C6851&gt;=Calculator!$G$27,IF(DAY($C6851)=1,Calculator!$G$34/2,IF(DAY($C6851)=15,Calculator!$G$34/2,0)),0)</f>
        <v>0</v>
      </c>
      <c r="L6851" s="29">
        <f ca="1">IF(DAY($C6851)=28,IF(H6851=0,0,Calculator!$G$35),0)</f>
        <v>0</v>
      </c>
      <c r="M6851" s="29">
        <f ca="1">IF(I6851&gt;0,IF(DAY($C6851)=1,SUM(INDIRECT("I"&amp;(ROW(C6850)-DAY(C6850))):I6850),0),0)</f>
        <v>0</v>
      </c>
      <c r="N6851" s="29">
        <f ca="1">IF(C6851&lt;Calculator!$G$27,0,IF(C6851=Calculator!$G$27,Calculator!$G$39,IF(H6851-K6851&lt;=0,IF(D6851&gt;Calculator!$G$39,IF(H6851-K6851+E6851+L6851+M6851+Calculator!$G$39&gt;Calculator!$G$39,Calculator!$G$39-(H6851+E6851+L6851+M6851-K6851),Calculator!$G$39),D6851),0)))</f>
        <v>0</v>
      </c>
    </row>
    <row r="6852" spans="1:14" ht="15.75" thickBot="1">
      <c r="A6852" s="33" t="str">
        <f ca="1">IF(C6852=Calculator!$H$27,"F",IF(Daily!D6852+Daily!H6852=0,IF(D6851+H6851&gt;0,"L",""),""))</f>
        <v/>
      </c>
      <c r="B6852" s="34">
        <v>6851</v>
      </c>
      <c r="C6852" s="19">
        <f t="shared" ca="1" si="429"/>
        <v>52781</v>
      </c>
      <c r="D6852" s="29">
        <f t="shared" ref="D6852:D6915" ca="1" si="431">IF(((D6851-G6851)-N6851)&lt;0,0,((D6851-G6851)-N6851))</f>
        <v>0</v>
      </c>
      <c r="E6852" s="29">
        <f ca="1">IF(C6852&lt;Calculator!$D$26,0,IF(DAY($C6852)=1,IF(D6852-Calculator!$G$24&gt;0,Calculator!$G$24,D6852),0))</f>
        <v>0</v>
      </c>
      <c r="F6852" s="29">
        <f ca="1">IF(E6852&gt;0,D6852*Calculator!$G$22/12,0)</f>
        <v>0</v>
      </c>
      <c r="G6852" s="29">
        <f ca="1">IF(E6852&gt;0,(IFERROR(-PMT(Calculator!$G$22/12,Calculator!$G$23*12,Calculator!$G$20),0))-F6852,0)</f>
        <v>0</v>
      </c>
      <c r="H6852" s="29">
        <f t="shared" ref="H6852:H6915" ca="1" si="432">IF((H6851-K6851+SUM(L6851:N6851)+E6851)&lt;0,0,(H6851-K6851+SUM(L6851:N6851)+E6851))</f>
        <v>0</v>
      </c>
      <c r="I6852" s="29">
        <f t="shared" ca="1" si="430"/>
        <v>0</v>
      </c>
      <c r="J6852" s="30">
        <f>Calculator!$G$40</f>
        <v>6.5000000000000002E-2</v>
      </c>
      <c r="K6852" s="29">
        <f ca="1">IF(C6852&gt;=Calculator!$G$27,IF(DAY($C6852)=1,Calculator!$G$34/2,IF(DAY($C6852)=15,Calculator!$G$34/2,0)),0)</f>
        <v>0</v>
      </c>
      <c r="L6852" s="29">
        <f ca="1">IF(DAY($C6852)=28,IF(H6852=0,0,Calculator!$G$35),0)</f>
        <v>0</v>
      </c>
      <c r="M6852" s="29">
        <f ca="1">IF(I6852&gt;0,IF(DAY($C6852)=1,SUM(INDIRECT("I"&amp;(ROW(C6851)-DAY(C6851))):I6851),0),0)</f>
        <v>0</v>
      </c>
      <c r="N6852" s="29">
        <f ca="1">IF(C6852&lt;Calculator!$G$27,0,IF(C6852=Calculator!$G$27,Calculator!$G$39,IF(H6852-K6852&lt;=0,IF(D6852&gt;Calculator!$G$39,IF(H6852-K6852+E6852+L6852+M6852+Calculator!$G$39&gt;Calculator!$G$39,Calculator!$G$39-(H6852+E6852+L6852+M6852-K6852),Calculator!$G$39),D6852),0)))</f>
        <v>0</v>
      </c>
    </row>
    <row r="6853" spans="1:14" ht="15.75" thickBot="1">
      <c r="A6853" s="33" t="str">
        <f ca="1">IF(C6853=Calculator!$H$27,"F",IF(Daily!D6853+Daily!H6853=0,IF(D6852+H6852&gt;0,"L",""),""))</f>
        <v/>
      </c>
      <c r="B6853" s="34">
        <v>6852</v>
      </c>
      <c r="C6853" s="19">
        <f t="shared" ca="1" si="429"/>
        <v>52782</v>
      </c>
      <c r="D6853" s="29">
        <f t="shared" ca="1" si="431"/>
        <v>0</v>
      </c>
      <c r="E6853" s="29">
        <f ca="1">IF(C6853&lt;Calculator!$D$26,0,IF(DAY($C6853)=1,IF(D6853-Calculator!$G$24&gt;0,Calculator!$G$24,D6853),0))</f>
        <v>0</v>
      </c>
      <c r="F6853" s="29">
        <f ca="1">IF(E6853&gt;0,D6853*Calculator!$G$22/12,0)</f>
        <v>0</v>
      </c>
      <c r="G6853" s="29">
        <f ca="1">IF(E6853&gt;0,(IFERROR(-PMT(Calculator!$G$22/12,Calculator!$G$23*12,Calculator!$G$20),0))-F6853,0)</f>
        <v>0</v>
      </c>
      <c r="H6853" s="29">
        <f t="shared" ca="1" si="432"/>
        <v>0</v>
      </c>
      <c r="I6853" s="29">
        <f t="shared" ca="1" si="430"/>
        <v>0</v>
      </c>
      <c r="J6853" s="30">
        <f>Calculator!$G$40</f>
        <v>6.5000000000000002E-2</v>
      </c>
      <c r="K6853" s="29">
        <f ca="1">IF(C6853&gt;=Calculator!$G$27,IF(DAY($C6853)=1,Calculator!$G$34/2,IF(DAY($C6853)=15,Calculator!$G$34/2,0)),0)</f>
        <v>0</v>
      </c>
      <c r="L6853" s="29">
        <f ca="1">IF(DAY($C6853)=28,IF(H6853=0,0,Calculator!$G$35),0)</f>
        <v>0</v>
      </c>
      <c r="M6853" s="29">
        <f ca="1">IF(I6853&gt;0,IF(DAY($C6853)=1,SUM(INDIRECT("I"&amp;(ROW(C6852)-DAY(C6852))):I6852),0),0)</f>
        <v>0</v>
      </c>
      <c r="N6853" s="29">
        <f ca="1">IF(C6853&lt;Calculator!$G$27,0,IF(C6853=Calculator!$G$27,Calculator!$G$39,IF(H6853-K6853&lt;=0,IF(D6853&gt;Calculator!$G$39,IF(H6853-K6853+E6853+L6853+M6853+Calculator!$G$39&gt;Calculator!$G$39,Calculator!$G$39-(H6853+E6853+L6853+M6853-K6853),Calculator!$G$39),D6853),0)))</f>
        <v>0</v>
      </c>
    </row>
    <row r="6854" spans="1:14" ht="15.75" thickBot="1">
      <c r="A6854" s="33" t="str">
        <f ca="1">IF(C6854=Calculator!$H$27,"F",IF(Daily!D6854+Daily!H6854=0,IF(D6853+H6853&gt;0,"L",""),""))</f>
        <v/>
      </c>
      <c r="B6854" s="34">
        <v>6853</v>
      </c>
      <c r="C6854" s="19">
        <f t="shared" ca="1" si="429"/>
        <v>52783</v>
      </c>
      <c r="D6854" s="29">
        <f t="shared" ca="1" si="431"/>
        <v>0</v>
      </c>
      <c r="E6854" s="29">
        <f ca="1">IF(C6854&lt;Calculator!$D$26,0,IF(DAY($C6854)=1,IF(D6854-Calculator!$G$24&gt;0,Calculator!$G$24,D6854),0))</f>
        <v>0</v>
      </c>
      <c r="F6854" s="29">
        <f ca="1">IF(E6854&gt;0,D6854*Calculator!$G$22/12,0)</f>
        <v>0</v>
      </c>
      <c r="G6854" s="29">
        <f ca="1">IF(E6854&gt;0,(IFERROR(-PMT(Calculator!$G$22/12,Calculator!$G$23*12,Calculator!$G$20),0))-F6854,0)</f>
        <v>0</v>
      </c>
      <c r="H6854" s="29">
        <f t="shared" ca="1" si="432"/>
        <v>0</v>
      </c>
      <c r="I6854" s="29">
        <f t="shared" ca="1" si="430"/>
        <v>0</v>
      </c>
      <c r="J6854" s="30">
        <f>Calculator!$G$40</f>
        <v>6.5000000000000002E-2</v>
      </c>
      <c r="K6854" s="29">
        <f ca="1">IF(C6854&gt;=Calculator!$G$27,IF(DAY($C6854)=1,Calculator!$G$34/2,IF(DAY($C6854)=15,Calculator!$G$34/2,0)),0)</f>
        <v>0</v>
      </c>
      <c r="L6854" s="29">
        <f ca="1">IF(DAY($C6854)=28,IF(H6854=0,0,Calculator!$G$35),0)</f>
        <v>0</v>
      </c>
      <c r="M6854" s="29">
        <f ca="1">IF(I6854&gt;0,IF(DAY($C6854)=1,SUM(INDIRECT("I"&amp;(ROW(C6853)-DAY(C6853))):I6853),0),0)</f>
        <v>0</v>
      </c>
      <c r="N6854" s="29">
        <f ca="1">IF(C6854&lt;Calculator!$G$27,0,IF(C6854=Calculator!$G$27,Calculator!$G$39,IF(H6854-K6854&lt;=0,IF(D6854&gt;Calculator!$G$39,IF(H6854-K6854+E6854+L6854+M6854+Calculator!$G$39&gt;Calculator!$G$39,Calculator!$G$39-(H6854+E6854+L6854+M6854-K6854),Calculator!$G$39),D6854),0)))</f>
        <v>0</v>
      </c>
    </row>
    <row r="6855" spans="1:14" ht="15.75" thickBot="1">
      <c r="A6855" s="33" t="str">
        <f ca="1">IF(C6855=Calculator!$H$27,"F",IF(Daily!D6855+Daily!H6855=0,IF(D6854+H6854&gt;0,"L",""),""))</f>
        <v/>
      </c>
      <c r="B6855" s="34">
        <v>6854</v>
      </c>
      <c r="C6855" s="19">
        <f t="shared" ca="1" si="429"/>
        <v>52784</v>
      </c>
      <c r="D6855" s="29">
        <f t="shared" ca="1" si="431"/>
        <v>0</v>
      </c>
      <c r="E6855" s="29">
        <f ca="1">IF(C6855&lt;Calculator!$D$26,0,IF(DAY($C6855)=1,IF(D6855-Calculator!$G$24&gt;0,Calculator!$G$24,D6855),0))</f>
        <v>0</v>
      </c>
      <c r="F6855" s="29">
        <f ca="1">IF(E6855&gt;0,D6855*Calculator!$G$22/12,0)</f>
        <v>0</v>
      </c>
      <c r="G6855" s="29">
        <f ca="1">IF(E6855&gt;0,(IFERROR(-PMT(Calculator!$G$22/12,Calculator!$G$23*12,Calculator!$G$20),0))-F6855,0)</f>
        <v>0</v>
      </c>
      <c r="H6855" s="29">
        <f t="shared" ca="1" si="432"/>
        <v>0</v>
      </c>
      <c r="I6855" s="29">
        <f t="shared" ca="1" si="430"/>
        <v>0</v>
      </c>
      <c r="J6855" s="30">
        <f>Calculator!$G$40</f>
        <v>6.5000000000000002E-2</v>
      </c>
      <c r="K6855" s="29">
        <f ca="1">IF(C6855&gt;=Calculator!$G$27,IF(DAY($C6855)=1,Calculator!$G$34/2,IF(DAY($C6855)=15,Calculator!$G$34/2,0)),0)</f>
        <v>0</v>
      </c>
      <c r="L6855" s="29">
        <f ca="1">IF(DAY($C6855)=28,IF(H6855=0,0,Calculator!$G$35),0)</f>
        <v>0</v>
      </c>
      <c r="M6855" s="29">
        <f ca="1">IF(I6855&gt;0,IF(DAY($C6855)=1,SUM(INDIRECT("I"&amp;(ROW(C6854)-DAY(C6854))):I6854),0),0)</f>
        <v>0</v>
      </c>
      <c r="N6855" s="29">
        <f ca="1">IF(C6855&lt;Calculator!$G$27,0,IF(C6855=Calculator!$G$27,Calculator!$G$39,IF(H6855-K6855&lt;=0,IF(D6855&gt;Calculator!$G$39,IF(H6855-K6855+E6855+L6855+M6855+Calculator!$G$39&gt;Calculator!$G$39,Calculator!$G$39-(H6855+E6855+L6855+M6855-K6855),Calculator!$G$39),D6855),0)))</f>
        <v>0</v>
      </c>
    </row>
    <row r="6856" spans="1:14" ht="15.75" thickBot="1">
      <c r="A6856" s="33" t="str">
        <f ca="1">IF(C6856=Calculator!$H$27,"F",IF(Daily!D6856+Daily!H6856=0,IF(D6855+H6855&gt;0,"L",""),""))</f>
        <v/>
      </c>
      <c r="B6856" s="34">
        <v>6855</v>
      </c>
      <c r="C6856" s="19">
        <f t="shared" ca="1" si="429"/>
        <v>52785</v>
      </c>
      <c r="D6856" s="29">
        <f t="shared" ca="1" si="431"/>
        <v>0</v>
      </c>
      <c r="E6856" s="29">
        <f ca="1">IF(C6856&lt;Calculator!$D$26,0,IF(DAY($C6856)=1,IF(D6856-Calculator!$G$24&gt;0,Calculator!$G$24,D6856),0))</f>
        <v>0</v>
      </c>
      <c r="F6856" s="29">
        <f ca="1">IF(E6856&gt;0,D6856*Calculator!$G$22/12,0)</f>
        <v>0</v>
      </c>
      <c r="G6856" s="29">
        <f ca="1">IF(E6856&gt;0,(IFERROR(-PMT(Calculator!$G$22/12,Calculator!$G$23*12,Calculator!$G$20),0))-F6856,0)</f>
        <v>0</v>
      </c>
      <c r="H6856" s="29">
        <f t="shared" ca="1" si="432"/>
        <v>0</v>
      </c>
      <c r="I6856" s="29">
        <f t="shared" ca="1" si="430"/>
        <v>0</v>
      </c>
      <c r="J6856" s="30">
        <f>Calculator!$G$40</f>
        <v>6.5000000000000002E-2</v>
      </c>
      <c r="K6856" s="29">
        <f ca="1">IF(C6856&gt;=Calculator!$G$27,IF(DAY($C6856)=1,Calculator!$G$34/2,IF(DAY($C6856)=15,Calculator!$G$34/2,0)),0)</f>
        <v>0</v>
      </c>
      <c r="L6856" s="29">
        <f ca="1">IF(DAY($C6856)=28,IF(H6856=0,0,Calculator!$G$35),0)</f>
        <v>0</v>
      </c>
      <c r="M6856" s="29">
        <f ca="1">IF(I6856&gt;0,IF(DAY($C6856)=1,SUM(INDIRECT("I"&amp;(ROW(C6855)-DAY(C6855))):I6855),0),0)</f>
        <v>0</v>
      </c>
      <c r="N6856" s="29">
        <f ca="1">IF(C6856&lt;Calculator!$G$27,0,IF(C6856=Calculator!$G$27,Calculator!$G$39,IF(H6856-K6856&lt;=0,IF(D6856&gt;Calculator!$G$39,IF(H6856-K6856+E6856+L6856+M6856+Calculator!$G$39&gt;Calculator!$G$39,Calculator!$G$39-(H6856+E6856+L6856+M6856-K6856),Calculator!$G$39),D6856),0)))</f>
        <v>0</v>
      </c>
    </row>
    <row r="6857" spans="1:14" ht="15.75" thickBot="1">
      <c r="A6857" s="33" t="str">
        <f ca="1">IF(C6857=Calculator!$H$27,"F",IF(Daily!D6857+Daily!H6857=0,IF(D6856+H6856&gt;0,"L",""),""))</f>
        <v/>
      </c>
      <c r="B6857" s="34">
        <v>6856</v>
      </c>
      <c r="C6857" s="19">
        <f t="shared" ca="1" si="429"/>
        <v>52786</v>
      </c>
      <c r="D6857" s="29">
        <f t="shared" ca="1" si="431"/>
        <v>0</v>
      </c>
      <c r="E6857" s="29">
        <f ca="1">IF(C6857&lt;Calculator!$D$26,0,IF(DAY($C6857)=1,IF(D6857-Calculator!$G$24&gt;0,Calculator!$G$24,D6857),0))</f>
        <v>0</v>
      </c>
      <c r="F6857" s="29">
        <f ca="1">IF(E6857&gt;0,D6857*Calculator!$G$22/12,0)</f>
        <v>0</v>
      </c>
      <c r="G6857" s="29">
        <f ca="1">IF(E6857&gt;0,(IFERROR(-PMT(Calculator!$G$22/12,Calculator!$G$23*12,Calculator!$G$20),0))-F6857,0)</f>
        <v>0</v>
      </c>
      <c r="H6857" s="29">
        <f t="shared" ca="1" si="432"/>
        <v>0</v>
      </c>
      <c r="I6857" s="29">
        <f t="shared" ca="1" si="430"/>
        <v>0</v>
      </c>
      <c r="J6857" s="30">
        <f>Calculator!$G$40</f>
        <v>6.5000000000000002E-2</v>
      </c>
      <c r="K6857" s="29">
        <f ca="1">IF(C6857&gt;=Calculator!$G$27,IF(DAY($C6857)=1,Calculator!$G$34/2,IF(DAY($C6857)=15,Calculator!$G$34/2,0)),0)</f>
        <v>0</v>
      </c>
      <c r="L6857" s="29">
        <f ca="1">IF(DAY($C6857)=28,IF(H6857=0,0,Calculator!$G$35),0)</f>
        <v>0</v>
      </c>
      <c r="M6857" s="29">
        <f ca="1">IF(I6857&gt;0,IF(DAY($C6857)=1,SUM(INDIRECT("I"&amp;(ROW(C6856)-DAY(C6856))):I6856),0),0)</f>
        <v>0</v>
      </c>
      <c r="N6857" s="29">
        <f ca="1">IF(C6857&lt;Calculator!$G$27,0,IF(C6857=Calculator!$G$27,Calculator!$G$39,IF(H6857-K6857&lt;=0,IF(D6857&gt;Calculator!$G$39,IF(H6857-K6857+E6857+L6857+M6857+Calculator!$G$39&gt;Calculator!$G$39,Calculator!$G$39-(H6857+E6857+L6857+M6857-K6857),Calculator!$G$39),D6857),0)))</f>
        <v>0</v>
      </c>
    </row>
    <row r="6858" spans="1:14" ht="15.75" thickBot="1">
      <c r="A6858" s="33" t="str">
        <f ca="1">IF(C6858=Calculator!$H$27,"F",IF(Daily!D6858+Daily!H6858=0,IF(D6857+H6857&gt;0,"L",""),""))</f>
        <v/>
      </c>
      <c r="B6858" s="34">
        <v>6857</v>
      </c>
      <c r="C6858" s="19">
        <f t="shared" ca="1" si="429"/>
        <v>52787</v>
      </c>
      <c r="D6858" s="29">
        <f t="shared" ca="1" si="431"/>
        <v>0</v>
      </c>
      <c r="E6858" s="29">
        <f ca="1">IF(C6858&lt;Calculator!$D$26,0,IF(DAY($C6858)=1,IF(D6858-Calculator!$G$24&gt;0,Calculator!$G$24,D6858),0))</f>
        <v>0</v>
      </c>
      <c r="F6858" s="29">
        <f ca="1">IF(E6858&gt;0,D6858*Calculator!$G$22/12,0)</f>
        <v>0</v>
      </c>
      <c r="G6858" s="29">
        <f ca="1">IF(E6858&gt;0,(IFERROR(-PMT(Calculator!$G$22/12,Calculator!$G$23*12,Calculator!$G$20),0))-F6858,0)</f>
        <v>0</v>
      </c>
      <c r="H6858" s="29">
        <f t="shared" ca="1" si="432"/>
        <v>0</v>
      </c>
      <c r="I6858" s="29">
        <f t="shared" ca="1" si="430"/>
        <v>0</v>
      </c>
      <c r="J6858" s="30">
        <f>Calculator!$G$40</f>
        <v>6.5000000000000002E-2</v>
      </c>
      <c r="K6858" s="29">
        <f ca="1">IF(C6858&gt;=Calculator!$G$27,IF(DAY($C6858)=1,Calculator!$G$34/2,IF(DAY($C6858)=15,Calculator!$G$34/2,0)),0)</f>
        <v>0</v>
      </c>
      <c r="L6858" s="29">
        <f ca="1">IF(DAY($C6858)=28,IF(H6858=0,0,Calculator!$G$35),0)</f>
        <v>0</v>
      </c>
      <c r="M6858" s="29">
        <f ca="1">IF(I6858&gt;0,IF(DAY($C6858)=1,SUM(INDIRECT("I"&amp;(ROW(C6857)-DAY(C6857))):I6857),0),0)</f>
        <v>0</v>
      </c>
      <c r="N6858" s="29">
        <f ca="1">IF(C6858&lt;Calculator!$G$27,0,IF(C6858=Calculator!$G$27,Calculator!$G$39,IF(H6858-K6858&lt;=0,IF(D6858&gt;Calculator!$G$39,IF(H6858-K6858+E6858+L6858+M6858+Calculator!$G$39&gt;Calculator!$G$39,Calculator!$G$39-(H6858+E6858+L6858+M6858-K6858),Calculator!$G$39),D6858),0)))</f>
        <v>0</v>
      </c>
    </row>
    <row r="6859" spans="1:14" ht="15.75" thickBot="1">
      <c r="A6859" s="33" t="str">
        <f ca="1">IF(C6859=Calculator!$H$27,"F",IF(Daily!D6859+Daily!H6859=0,IF(D6858+H6858&gt;0,"L",""),""))</f>
        <v/>
      </c>
      <c r="B6859" s="34">
        <v>6858</v>
      </c>
      <c r="C6859" s="19">
        <f t="shared" ca="1" si="429"/>
        <v>52788</v>
      </c>
      <c r="D6859" s="29">
        <f t="shared" ca="1" si="431"/>
        <v>0</v>
      </c>
      <c r="E6859" s="29">
        <f ca="1">IF(C6859&lt;Calculator!$D$26,0,IF(DAY($C6859)=1,IF(D6859-Calculator!$G$24&gt;0,Calculator!$G$24,D6859),0))</f>
        <v>0</v>
      </c>
      <c r="F6859" s="29">
        <f ca="1">IF(E6859&gt;0,D6859*Calculator!$G$22/12,0)</f>
        <v>0</v>
      </c>
      <c r="G6859" s="29">
        <f ca="1">IF(E6859&gt;0,(IFERROR(-PMT(Calculator!$G$22/12,Calculator!$G$23*12,Calculator!$G$20),0))-F6859,0)</f>
        <v>0</v>
      </c>
      <c r="H6859" s="29">
        <f t="shared" ca="1" si="432"/>
        <v>0</v>
      </c>
      <c r="I6859" s="29">
        <f t="shared" ca="1" si="430"/>
        <v>0</v>
      </c>
      <c r="J6859" s="30">
        <f>Calculator!$G$40</f>
        <v>6.5000000000000002E-2</v>
      </c>
      <c r="K6859" s="29">
        <f ca="1">IF(C6859&gt;=Calculator!$G$27,IF(DAY($C6859)=1,Calculator!$G$34/2,IF(DAY($C6859)=15,Calculator!$G$34/2,0)),0)</f>
        <v>0</v>
      </c>
      <c r="L6859" s="29">
        <f ca="1">IF(DAY($C6859)=28,IF(H6859=0,0,Calculator!$G$35),0)</f>
        <v>0</v>
      </c>
      <c r="M6859" s="29">
        <f ca="1">IF(I6859&gt;0,IF(DAY($C6859)=1,SUM(INDIRECT("I"&amp;(ROW(C6858)-DAY(C6858))):I6858),0),0)</f>
        <v>0</v>
      </c>
      <c r="N6859" s="29">
        <f ca="1">IF(C6859&lt;Calculator!$G$27,0,IF(C6859=Calculator!$G$27,Calculator!$G$39,IF(H6859-K6859&lt;=0,IF(D6859&gt;Calculator!$G$39,IF(H6859-K6859+E6859+L6859+M6859+Calculator!$G$39&gt;Calculator!$G$39,Calculator!$G$39-(H6859+E6859+L6859+M6859-K6859),Calculator!$G$39),D6859),0)))</f>
        <v>0</v>
      </c>
    </row>
    <row r="6860" spans="1:14" ht="15.75" thickBot="1">
      <c r="A6860" s="33" t="str">
        <f ca="1">IF(C6860=Calculator!$H$27,"F",IF(Daily!D6860+Daily!H6860=0,IF(D6859+H6859&gt;0,"L",""),""))</f>
        <v/>
      </c>
      <c r="B6860" s="34">
        <v>6859</v>
      </c>
      <c r="C6860" s="19">
        <f t="shared" ca="1" si="429"/>
        <v>52789</v>
      </c>
      <c r="D6860" s="29">
        <f t="shared" ca="1" si="431"/>
        <v>0</v>
      </c>
      <c r="E6860" s="29">
        <f ca="1">IF(C6860&lt;Calculator!$D$26,0,IF(DAY($C6860)=1,IF(D6860-Calculator!$G$24&gt;0,Calculator!$G$24,D6860),0))</f>
        <v>0</v>
      </c>
      <c r="F6860" s="29">
        <f ca="1">IF(E6860&gt;0,D6860*Calculator!$G$22/12,0)</f>
        <v>0</v>
      </c>
      <c r="G6860" s="29">
        <f ca="1">IF(E6860&gt;0,(IFERROR(-PMT(Calculator!$G$22/12,Calculator!$G$23*12,Calculator!$G$20),0))-F6860,0)</f>
        <v>0</v>
      </c>
      <c r="H6860" s="29">
        <f t="shared" ca="1" si="432"/>
        <v>0</v>
      </c>
      <c r="I6860" s="29">
        <f t="shared" ca="1" si="430"/>
        <v>0</v>
      </c>
      <c r="J6860" s="30">
        <f>Calculator!$G$40</f>
        <v>6.5000000000000002E-2</v>
      </c>
      <c r="K6860" s="29">
        <f ca="1">IF(C6860&gt;=Calculator!$G$27,IF(DAY($C6860)=1,Calculator!$G$34/2,IF(DAY($C6860)=15,Calculator!$G$34/2,0)),0)</f>
        <v>0</v>
      </c>
      <c r="L6860" s="29">
        <f ca="1">IF(DAY($C6860)=28,IF(H6860=0,0,Calculator!$G$35),0)</f>
        <v>0</v>
      </c>
      <c r="M6860" s="29">
        <f ca="1">IF(I6860&gt;0,IF(DAY($C6860)=1,SUM(INDIRECT("I"&amp;(ROW(C6859)-DAY(C6859))):I6859),0),0)</f>
        <v>0</v>
      </c>
      <c r="N6860" s="29">
        <f ca="1">IF(C6860&lt;Calculator!$G$27,0,IF(C6860=Calculator!$G$27,Calculator!$G$39,IF(H6860-K6860&lt;=0,IF(D6860&gt;Calculator!$G$39,IF(H6860-K6860+E6860+L6860+M6860+Calculator!$G$39&gt;Calculator!$G$39,Calculator!$G$39-(H6860+E6860+L6860+M6860-K6860),Calculator!$G$39),D6860),0)))</f>
        <v>0</v>
      </c>
    </row>
    <row r="6861" spans="1:14" ht="15.75" thickBot="1">
      <c r="A6861" s="33" t="str">
        <f ca="1">IF(C6861=Calculator!$H$27,"F",IF(Daily!D6861+Daily!H6861=0,IF(D6860+H6860&gt;0,"L",""),""))</f>
        <v/>
      </c>
      <c r="B6861" s="34">
        <v>6860</v>
      </c>
      <c r="C6861" s="19">
        <f t="shared" ca="1" si="429"/>
        <v>52790</v>
      </c>
      <c r="D6861" s="29">
        <f t="shared" ca="1" si="431"/>
        <v>0</v>
      </c>
      <c r="E6861" s="29">
        <f ca="1">IF(C6861&lt;Calculator!$D$26,0,IF(DAY($C6861)=1,IF(D6861-Calculator!$G$24&gt;0,Calculator!$G$24,D6861),0))</f>
        <v>0</v>
      </c>
      <c r="F6861" s="29">
        <f ca="1">IF(E6861&gt;0,D6861*Calculator!$G$22/12,0)</f>
        <v>0</v>
      </c>
      <c r="G6861" s="29">
        <f ca="1">IF(E6861&gt;0,(IFERROR(-PMT(Calculator!$G$22/12,Calculator!$G$23*12,Calculator!$G$20),0))-F6861,0)</f>
        <v>0</v>
      </c>
      <c r="H6861" s="29">
        <f t="shared" ca="1" si="432"/>
        <v>0</v>
      </c>
      <c r="I6861" s="29">
        <f t="shared" ca="1" si="430"/>
        <v>0</v>
      </c>
      <c r="J6861" s="30">
        <f>Calculator!$G$40</f>
        <v>6.5000000000000002E-2</v>
      </c>
      <c r="K6861" s="29">
        <f ca="1">IF(C6861&gt;=Calculator!$G$27,IF(DAY($C6861)=1,Calculator!$G$34/2,IF(DAY($C6861)=15,Calculator!$G$34/2,0)),0)</f>
        <v>0</v>
      </c>
      <c r="L6861" s="29">
        <f ca="1">IF(DAY($C6861)=28,IF(H6861=0,0,Calculator!$G$35),0)</f>
        <v>0</v>
      </c>
      <c r="M6861" s="29">
        <f ca="1">IF(I6861&gt;0,IF(DAY($C6861)=1,SUM(INDIRECT("I"&amp;(ROW(C6860)-DAY(C6860))):I6860),0),0)</f>
        <v>0</v>
      </c>
      <c r="N6861" s="29">
        <f ca="1">IF(C6861&lt;Calculator!$G$27,0,IF(C6861=Calculator!$G$27,Calculator!$G$39,IF(H6861-K6861&lt;=0,IF(D6861&gt;Calculator!$G$39,IF(H6861-K6861+E6861+L6861+M6861+Calculator!$G$39&gt;Calculator!$G$39,Calculator!$G$39-(H6861+E6861+L6861+M6861-K6861),Calculator!$G$39),D6861),0)))</f>
        <v>0</v>
      </c>
    </row>
    <row r="6862" spans="1:14" ht="15.75" thickBot="1">
      <c r="A6862" s="33" t="str">
        <f ca="1">IF(C6862=Calculator!$H$27,"F",IF(Daily!D6862+Daily!H6862=0,IF(D6861+H6861&gt;0,"L",""),""))</f>
        <v/>
      </c>
      <c r="B6862" s="34">
        <v>6861</v>
      </c>
      <c r="C6862" s="19">
        <f t="shared" ca="1" si="429"/>
        <v>52791</v>
      </c>
      <c r="D6862" s="29">
        <f t="shared" ca="1" si="431"/>
        <v>0</v>
      </c>
      <c r="E6862" s="29">
        <f ca="1">IF(C6862&lt;Calculator!$D$26,0,IF(DAY($C6862)=1,IF(D6862-Calculator!$G$24&gt;0,Calculator!$G$24,D6862),0))</f>
        <v>0</v>
      </c>
      <c r="F6862" s="29">
        <f ca="1">IF(E6862&gt;0,D6862*Calculator!$G$22/12,0)</f>
        <v>0</v>
      </c>
      <c r="G6862" s="29">
        <f ca="1">IF(E6862&gt;0,(IFERROR(-PMT(Calculator!$G$22/12,Calculator!$G$23*12,Calculator!$G$20),0))-F6862,0)</f>
        <v>0</v>
      </c>
      <c r="H6862" s="29">
        <f t="shared" ca="1" si="432"/>
        <v>0</v>
      </c>
      <c r="I6862" s="29">
        <f t="shared" ca="1" si="430"/>
        <v>0</v>
      </c>
      <c r="J6862" s="30">
        <f>Calculator!$G$40</f>
        <v>6.5000000000000002E-2</v>
      </c>
      <c r="K6862" s="29">
        <f ca="1">IF(C6862&gt;=Calculator!$G$27,IF(DAY($C6862)=1,Calculator!$G$34/2,IF(DAY($C6862)=15,Calculator!$G$34/2,0)),0)</f>
        <v>0</v>
      </c>
      <c r="L6862" s="29">
        <f ca="1">IF(DAY($C6862)=28,IF(H6862=0,0,Calculator!$G$35),0)</f>
        <v>0</v>
      </c>
      <c r="M6862" s="29">
        <f ca="1">IF(I6862&gt;0,IF(DAY($C6862)=1,SUM(INDIRECT("I"&amp;(ROW(C6861)-DAY(C6861))):I6861),0),0)</f>
        <v>0</v>
      </c>
      <c r="N6862" s="29">
        <f ca="1">IF(C6862&lt;Calculator!$G$27,0,IF(C6862=Calculator!$G$27,Calculator!$G$39,IF(H6862-K6862&lt;=0,IF(D6862&gt;Calculator!$G$39,IF(H6862-K6862+E6862+L6862+M6862+Calculator!$G$39&gt;Calculator!$G$39,Calculator!$G$39-(H6862+E6862+L6862+M6862-K6862),Calculator!$G$39),D6862),0)))</f>
        <v>0</v>
      </c>
    </row>
    <row r="6863" spans="1:14" ht="15.75" thickBot="1">
      <c r="A6863" s="33" t="str">
        <f ca="1">IF(C6863=Calculator!$H$27,"F",IF(Daily!D6863+Daily!H6863=0,IF(D6862+H6862&gt;0,"L",""),""))</f>
        <v/>
      </c>
      <c r="B6863" s="34">
        <v>6862</v>
      </c>
      <c r="C6863" s="19">
        <f t="shared" ca="1" si="429"/>
        <v>52792</v>
      </c>
      <c r="D6863" s="29">
        <f t="shared" ca="1" si="431"/>
        <v>0</v>
      </c>
      <c r="E6863" s="29">
        <f ca="1">IF(C6863&lt;Calculator!$D$26,0,IF(DAY($C6863)=1,IF(D6863-Calculator!$G$24&gt;0,Calculator!$G$24,D6863),0))</f>
        <v>0</v>
      </c>
      <c r="F6863" s="29">
        <f ca="1">IF(E6863&gt;0,D6863*Calculator!$G$22/12,0)</f>
        <v>0</v>
      </c>
      <c r="G6863" s="29">
        <f ca="1">IF(E6863&gt;0,(IFERROR(-PMT(Calculator!$G$22/12,Calculator!$G$23*12,Calculator!$G$20),0))-F6863,0)</f>
        <v>0</v>
      </c>
      <c r="H6863" s="29">
        <f t="shared" ca="1" si="432"/>
        <v>0</v>
      </c>
      <c r="I6863" s="29">
        <f t="shared" ca="1" si="430"/>
        <v>0</v>
      </c>
      <c r="J6863" s="30">
        <f>Calculator!$G$40</f>
        <v>6.5000000000000002E-2</v>
      </c>
      <c r="K6863" s="29">
        <f ca="1">IF(C6863&gt;=Calculator!$G$27,IF(DAY($C6863)=1,Calculator!$G$34/2,IF(DAY($C6863)=15,Calculator!$G$34/2,0)),0)</f>
        <v>0</v>
      </c>
      <c r="L6863" s="29">
        <f ca="1">IF(DAY($C6863)=28,IF(H6863=0,0,Calculator!$G$35),0)</f>
        <v>0</v>
      </c>
      <c r="M6863" s="29">
        <f ca="1">IF(I6863&gt;0,IF(DAY($C6863)=1,SUM(INDIRECT("I"&amp;(ROW(C6862)-DAY(C6862))):I6862),0),0)</f>
        <v>0</v>
      </c>
      <c r="N6863" s="29">
        <f ca="1">IF(C6863&lt;Calculator!$G$27,0,IF(C6863=Calculator!$G$27,Calculator!$G$39,IF(H6863-K6863&lt;=0,IF(D6863&gt;Calculator!$G$39,IF(H6863-K6863+E6863+L6863+M6863+Calculator!$G$39&gt;Calculator!$G$39,Calculator!$G$39-(H6863+E6863+L6863+M6863-K6863),Calculator!$G$39),D6863),0)))</f>
        <v>0</v>
      </c>
    </row>
    <row r="6864" spans="1:14" ht="15.75" thickBot="1">
      <c r="A6864" s="33" t="str">
        <f ca="1">IF(C6864=Calculator!$H$27,"F",IF(Daily!D6864+Daily!H6864=0,IF(D6863+H6863&gt;0,"L",""),""))</f>
        <v/>
      </c>
      <c r="B6864" s="34">
        <v>6863</v>
      </c>
      <c r="C6864" s="19">
        <f t="shared" ca="1" si="429"/>
        <v>52793</v>
      </c>
      <c r="D6864" s="29">
        <f t="shared" ca="1" si="431"/>
        <v>0</v>
      </c>
      <c r="E6864" s="29">
        <f ca="1">IF(C6864&lt;Calculator!$D$26,0,IF(DAY($C6864)=1,IF(D6864-Calculator!$G$24&gt;0,Calculator!$G$24,D6864),0))</f>
        <v>0</v>
      </c>
      <c r="F6864" s="29">
        <f ca="1">IF(E6864&gt;0,D6864*Calculator!$G$22/12,0)</f>
        <v>0</v>
      </c>
      <c r="G6864" s="29">
        <f ca="1">IF(E6864&gt;0,(IFERROR(-PMT(Calculator!$G$22/12,Calculator!$G$23*12,Calculator!$G$20),0))-F6864,0)</f>
        <v>0</v>
      </c>
      <c r="H6864" s="29">
        <f t="shared" ca="1" si="432"/>
        <v>0</v>
      </c>
      <c r="I6864" s="29">
        <f t="shared" ca="1" si="430"/>
        <v>0</v>
      </c>
      <c r="J6864" s="30">
        <f>Calculator!$G$40</f>
        <v>6.5000000000000002E-2</v>
      </c>
      <c r="K6864" s="29">
        <f ca="1">IF(C6864&gt;=Calculator!$G$27,IF(DAY($C6864)=1,Calculator!$G$34/2,IF(DAY($C6864)=15,Calculator!$G$34/2,0)),0)</f>
        <v>4500</v>
      </c>
      <c r="L6864" s="29">
        <f ca="1">IF(DAY($C6864)=28,IF(H6864=0,0,Calculator!$G$35),0)</f>
        <v>0</v>
      </c>
      <c r="M6864" s="29">
        <f ca="1">IF(I6864&gt;0,IF(DAY($C6864)=1,SUM(INDIRECT("I"&amp;(ROW(C6863)-DAY(C6863))):I6863),0),0)</f>
        <v>0</v>
      </c>
      <c r="N6864" s="29">
        <f ca="1">IF(C6864&lt;Calculator!$G$27,0,IF(C6864=Calculator!$G$27,Calculator!$G$39,IF(H6864-K6864&lt;=0,IF(D6864&gt;Calculator!$G$39,IF(H6864-K6864+E6864+L6864+M6864+Calculator!$G$39&gt;Calculator!$G$39,Calculator!$G$39-(H6864+E6864+L6864+M6864-K6864),Calculator!$G$39),D6864),0)))</f>
        <v>0</v>
      </c>
    </row>
    <row r="6865" spans="1:14" ht="15.75" thickBot="1">
      <c r="A6865" s="33" t="str">
        <f ca="1">IF(C6865=Calculator!$H$27,"F",IF(Daily!D6865+Daily!H6865=0,IF(D6864+H6864&gt;0,"L",""),""))</f>
        <v/>
      </c>
      <c r="B6865" s="34">
        <v>6864</v>
      </c>
      <c r="C6865" s="19">
        <f t="shared" ca="1" si="429"/>
        <v>52794</v>
      </c>
      <c r="D6865" s="29">
        <f t="shared" ca="1" si="431"/>
        <v>0</v>
      </c>
      <c r="E6865" s="29">
        <f ca="1">IF(C6865&lt;Calculator!$D$26,0,IF(DAY($C6865)=1,IF(D6865-Calculator!$G$24&gt;0,Calculator!$G$24,D6865),0))</f>
        <v>0</v>
      </c>
      <c r="F6865" s="29">
        <f ca="1">IF(E6865&gt;0,D6865*Calculator!$G$22/12,0)</f>
        <v>0</v>
      </c>
      <c r="G6865" s="29">
        <f ca="1">IF(E6865&gt;0,(IFERROR(-PMT(Calculator!$G$22/12,Calculator!$G$23*12,Calculator!$G$20),0))-F6865,0)</f>
        <v>0</v>
      </c>
      <c r="H6865" s="29">
        <f t="shared" ca="1" si="432"/>
        <v>0</v>
      </c>
      <c r="I6865" s="29">
        <f t="shared" ca="1" si="430"/>
        <v>0</v>
      </c>
      <c r="J6865" s="30">
        <f>Calculator!$G$40</f>
        <v>6.5000000000000002E-2</v>
      </c>
      <c r="K6865" s="29">
        <f ca="1">IF(C6865&gt;=Calculator!$G$27,IF(DAY($C6865)=1,Calculator!$G$34/2,IF(DAY($C6865)=15,Calculator!$G$34/2,0)),0)</f>
        <v>0</v>
      </c>
      <c r="L6865" s="29">
        <f ca="1">IF(DAY($C6865)=28,IF(H6865=0,0,Calculator!$G$35),0)</f>
        <v>0</v>
      </c>
      <c r="M6865" s="29">
        <f ca="1">IF(I6865&gt;0,IF(DAY($C6865)=1,SUM(INDIRECT("I"&amp;(ROW(C6864)-DAY(C6864))):I6864),0),0)</f>
        <v>0</v>
      </c>
      <c r="N6865" s="29">
        <f ca="1">IF(C6865&lt;Calculator!$G$27,0,IF(C6865=Calculator!$G$27,Calculator!$G$39,IF(H6865-K6865&lt;=0,IF(D6865&gt;Calculator!$G$39,IF(H6865-K6865+E6865+L6865+M6865+Calculator!$G$39&gt;Calculator!$G$39,Calculator!$G$39-(H6865+E6865+L6865+M6865-K6865),Calculator!$G$39),D6865),0)))</f>
        <v>0</v>
      </c>
    </row>
    <row r="6866" spans="1:14" ht="15.75" thickBot="1">
      <c r="A6866" s="33" t="str">
        <f ca="1">IF(C6866=Calculator!$H$27,"F",IF(Daily!D6866+Daily!H6866=0,IF(D6865+H6865&gt;0,"L",""),""))</f>
        <v/>
      </c>
      <c r="B6866" s="34">
        <v>6865</v>
      </c>
      <c r="C6866" s="19">
        <f t="shared" ca="1" si="429"/>
        <v>52795</v>
      </c>
      <c r="D6866" s="29">
        <f t="shared" ca="1" si="431"/>
        <v>0</v>
      </c>
      <c r="E6866" s="29">
        <f ca="1">IF(C6866&lt;Calculator!$D$26,0,IF(DAY($C6866)=1,IF(D6866-Calculator!$G$24&gt;0,Calculator!$G$24,D6866),0))</f>
        <v>0</v>
      </c>
      <c r="F6866" s="29">
        <f ca="1">IF(E6866&gt;0,D6866*Calculator!$G$22/12,0)</f>
        <v>0</v>
      </c>
      <c r="G6866" s="29">
        <f ca="1">IF(E6866&gt;0,(IFERROR(-PMT(Calculator!$G$22/12,Calculator!$G$23*12,Calculator!$G$20),0))-F6866,0)</f>
        <v>0</v>
      </c>
      <c r="H6866" s="29">
        <f t="shared" ca="1" si="432"/>
        <v>0</v>
      </c>
      <c r="I6866" s="29">
        <f t="shared" ca="1" si="430"/>
        <v>0</v>
      </c>
      <c r="J6866" s="30">
        <f>Calculator!$G$40</f>
        <v>6.5000000000000002E-2</v>
      </c>
      <c r="K6866" s="29">
        <f ca="1">IF(C6866&gt;=Calculator!$G$27,IF(DAY($C6866)=1,Calculator!$G$34/2,IF(DAY($C6866)=15,Calculator!$G$34/2,0)),0)</f>
        <v>0</v>
      </c>
      <c r="L6866" s="29">
        <f ca="1">IF(DAY($C6866)=28,IF(H6866=0,0,Calculator!$G$35),0)</f>
        <v>0</v>
      </c>
      <c r="M6866" s="29">
        <f ca="1">IF(I6866&gt;0,IF(DAY($C6866)=1,SUM(INDIRECT("I"&amp;(ROW(C6865)-DAY(C6865))):I6865),0),0)</f>
        <v>0</v>
      </c>
      <c r="N6866" s="29">
        <f ca="1">IF(C6866&lt;Calculator!$G$27,0,IF(C6866=Calculator!$G$27,Calculator!$G$39,IF(H6866-K6866&lt;=0,IF(D6866&gt;Calculator!$G$39,IF(H6866-K6866+E6866+L6866+M6866+Calculator!$G$39&gt;Calculator!$G$39,Calculator!$G$39-(H6866+E6866+L6866+M6866-K6866),Calculator!$G$39),D6866),0)))</f>
        <v>0</v>
      </c>
    </row>
    <row r="6867" spans="1:14" ht="15.75" thickBot="1">
      <c r="A6867" s="33" t="str">
        <f ca="1">IF(C6867=Calculator!$H$27,"F",IF(Daily!D6867+Daily!H6867=0,IF(D6866+H6866&gt;0,"L",""),""))</f>
        <v/>
      </c>
      <c r="B6867" s="34">
        <v>6866</v>
      </c>
      <c r="C6867" s="19">
        <f t="shared" ca="1" si="429"/>
        <v>52796</v>
      </c>
      <c r="D6867" s="29">
        <f t="shared" ca="1" si="431"/>
        <v>0</v>
      </c>
      <c r="E6867" s="29">
        <f ca="1">IF(C6867&lt;Calculator!$D$26,0,IF(DAY($C6867)=1,IF(D6867-Calculator!$G$24&gt;0,Calculator!$G$24,D6867),0))</f>
        <v>0</v>
      </c>
      <c r="F6867" s="29">
        <f ca="1">IF(E6867&gt;0,D6867*Calculator!$G$22/12,0)</f>
        <v>0</v>
      </c>
      <c r="G6867" s="29">
        <f ca="1">IF(E6867&gt;0,(IFERROR(-PMT(Calculator!$G$22/12,Calculator!$G$23*12,Calculator!$G$20),0))-F6867,0)</f>
        <v>0</v>
      </c>
      <c r="H6867" s="29">
        <f t="shared" ca="1" si="432"/>
        <v>0</v>
      </c>
      <c r="I6867" s="29">
        <f t="shared" ca="1" si="430"/>
        <v>0</v>
      </c>
      <c r="J6867" s="30">
        <f>Calculator!$G$40</f>
        <v>6.5000000000000002E-2</v>
      </c>
      <c r="K6867" s="29">
        <f ca="1">IF(C6867&gt;=Calculator!$G$27,IF(DAY($C6867)=1,Calculator!$G$34/2,IF(DAY($C6867)=15,Calculator!$G$34/2,0)),0)</f>
        <v>0</v>
      </c>
      <c r="L6867" s="29">
        <f ca="1">IF(DAY($C6867)=28,IF(H6867=0,0,Calculator!$G$35),0)</f>
        <v>0</v>
      </c>
      <c r="M6867" s="29">
        <f ca="1">IF(I6867&gt;0,IF(DAY($C6867)=1,SUM(INDIRECT("I"&amp;(ROW(C6866)-DAY(C6866))):I6866),0),0)</f>
        <v>0</v>
      </c>
      <c r="N6867" s="29">
        <f ca="1">IF(C6867&lt;Calculator!$G$27,0,IF(C6867=Calculator!$G$27,Calculator!$G$39,IF(H6867-K6867&lt;=0,IF(D6867&gt;Calculator!$G$39,IF(H6867-K6867+E6867+L6867+M6867+Calculator!$G$39&gt;Calculator!$G$39,Calculator!$G$39-(H6867+E6867+L6867+M6867-K6867),Calculator!$G$39),D6867),0)))</f>
        <v>0</v>
      </c>
    </row>
    <row r="6868" spans="1:14" ht="15.75" thickBot="1">
      <c r="A6868" s="33" t="str">
        <f ca="1">IF(C6868=Calculator!$H$27,"F",IF(Daily!D6868+Daily!H6868=0,IF(D6867+H6867&gt;0,"L",""),""))</f>
        <v/>
      </c>
      <c r="B6868" s="34">
        <v>6867</v>
      </c>
      <c r="C6868" s="19">
        <f t="shared" ca="1" si="429"/>
        <v>52797</v>
      </c>
      <c r="D6868" s="29">
        <f t="shared" ca="1" si="431"/>
        <v>0</v>
      </c>
      <c r="E6868" s="29">
        <f ca="1">IF(C6868&lt;Calculator!$D$26,0,IF(DAY($C6868)=1,IF(D6868-Calculator!$G$24&gt;0,Calculator!$G$24,D6868),0))</f>
        <v>0</v>
      </c>
      <c r="F6868" s="29">
        <f ca="1">IF(E6868&gt;0,D6868*Calculator!$G$22/12,0)</f>
        <v>0</v>
      </c>
      <c r="G6868" s="29">
        <f ca="1">IF(E6868&gt;0,(IFERROR(-PMT(Calculator!$G$22/12,Calculator!$G$23*12,Calculator!$G$20),0))-F6868,0)</f>
        <v>0</v>
      </c>
      <c r="H6868" s="29">
        <f t="shared" ca="1" si="432"/>
        <v>0</v>
      </c>
      <c r="I6868" s="29">
        <f t="shared" ca="1" si="430"/>
        <v>0</v>
      </c>
      <c r="J6868" s="30">
        <f>Calculator!$G$40</f>
        <v>6.5000000000000002E-2</v>
      </c>
      <c r="K6868" s="29">
        <f ca="1">IF(C6868&gt;=Calculator!$G$27,IF(DAY($C6868)=1,Calculator!$G$34/2,IF(DAY($C6868)=15,Calculator!$G$34/2,0)),0)</f>
        <v>0</v>
      </c>
      <c r="L6868" s="29">
        <f ca="1">IF(DAY($C6868)=28,IF(H6868=0,0,Calculator!$G$35),0)</f>
        <v>0</v>
      </c>
      <c r="M6868" s="29">
        <f ca="1">IF(I6868&gt;0,IF(DAY($C6868)=1,SUM(INDIRECT("I"&amp;(ROW(C6867)-DAY(C6867))):I6867),0),0)</f>
        <v>0</v>
      </c>
      <c r="N6868" s="29">
        <f ca="1">IF(C6868&lt;Calculator!$G$27,0,IF(C6868=Calculator!$G$27,Calculator!$G$39,IF(H6868-K6868&lt;=0,IF(D6868&gt;Calculator!$G$39,IF(H6868-K6868+E6868+L6868+M6868+Calculator!$G$39&gt;Calculator!$G$39,Calculator!$G$39-(H6868+E6868+L6868+M6868-K6868),Calculator!$G$39),D6868),0)))</f>
        <v>0</v>
      </c>
    </row>
    <row r="6869" spans="1:14" ht="15.75" thickBot="1">
      <c r="A6869" s="33" t="str">
        <f ca="1">IF(C6869=Calculator!$H$27,"F",IF(Daily!D6869+Daily!H6869=0,IF(D6868+H6868&gt;0,"L",""),""))</f>
        <v/>
      </c>
      <c r="B6869" s="34">
        <v>6868</v>
      </c>
      <c r="C6869" s="19">
        <f t="shared" ca="1" si="429"/>
        <v>52798</v>
      </c>
      <c r="D6869" s="29">
        <f t="shared" ca="1" si="431"/>
        <v>0</v>
      </c>
      <c r="E6869" s="29">
        <f ca="1">IF(C6869&lt;Calculator!$D$26,0,IF(DAY($C6869)=1,IF(D6869-Calculator!$G$24&gt;0,Calculator!$G$24,D6869),0))</f>
        <v>0</v>
      </c>
      <c r="F6869" s="29">
        <f ca="1">IF(E6869&gt;0,D6869*Calculator!$G$22/12,0)</f>
        <v>0</v>
      </c>
      <c r="G6869" s="29">
        <f ca="1">IF(E6869&gt;0,(IFERROR(-PMT(Calculator!$G$22/12,Calculator!$G$23*12,Calculator!$G$20),0))-F6869,0)</f>
        <v>0</v>
      </c>
      <c r="H6869" s="29">
        <f t="shared" ca="1" si="432"/>
        <v>0</v>
      </c>
      <c r="I6869" s="29">
        <f t="shared" ca="1" si="430"/>
        <v>0</v>
      </c>
      <c r="J6869" s="30">
        <f>Calculator!$G$40</f>
        <v>6.5000000000000002E-2</v>
      </c>
      <c r="K6869" s="29">
        <f ca="1">IF(C6869&gt;=Calculator!$G$27,IF(DAY($C6869)=1,Calculator!$G$34/2,IF(DAY($C6869)=15,Calculator!$G$34/2,0)),0)</f>
        <v>0</v>
      </c>
      <c r="L6869" s="29">
        <f ca="1">IF(DAY($C6869)=28,IF(H6869=0,0,Calculator!$G$35),0)</f>
        <v>0</v>
      </c>
      <c r="M6869" s="29">
        <f ca="1">IF(I6869&gt;0,IF(DAY($C6869)=1,SUM(INDIRECT("I"&amp;(ROW(C6868)-DAY(C6868))):I6868),0),0)</f>
        <v>0</v>
      </c>
      <c r="N6869" s="29">
        <f ca="1">IF(C6869&lt;Calculator!$G$27,0,IF(C6869=Calculator!$G$27,Calculator!$G$39,IF(H6869-K6869&lt;=0,IF(D6869&gt;Calculator!$G$39,IF(H6869-K6869+E6869+L6869+M6869+Calculator!$G$39&gt;Calculator!$G$39,Calculator!$G$39-(H6869+E6869+L6869+M6869-K6869),Calculator!$G$39),D6869),0)))</f>
        <v>0</v>
      </c>
    </row>
    <row r="6870" spans="1:14" ht="15.75" thickBot="1">
      <c r="A6870" s="33" t="str">
        <f ca="1">IF(C6870=Calculator!$H$27,"F",IF(Daily!D6870+Daily!H6870=0,IF(D6869+H6869&gt;0,"L",""),""))</f>
        <v/>
      </c>
      <c r="B6870" s="34">
        <v>6869</v>
      </c>
      <c r="C6870" s="19">
        <f t="shared" ca="1" si="429"/>
        <v>52799</v>
      </c>
      <c r="D6870" s="29">
        <f t="shared" ca="1" si="431"/>
        <v>0</v>
      </c>
      <c r="E6870" s="29">
        <f ca="1">IF(C6870&lt;Calculator!$D$26,0,IF(DAY($C6870)=1,IF(D6870-Calculator!$G$24&gt;0,Calculator!$G$24,D6870),0))</f>
        <v>0</v>
      </c>
      <c r="F6870" s="29">
        <f ca="1">IF(E6870&gt;0,D6870*Calculator!$G$22/12,0)</f>
        <v>0</v>
      </c>
      <c r="G6870" s="29">
        <f ca="1">IF(E6870&gt;0,(IFERROR(-PMT(Calculator!$G$22/12,Calculator!$G$23*12,Calculator!$G$20),0))-F6870,0)</f>
        <v>0</v>
      </c>
      <c r="H6870" s="29">
        <f t="shared" ca="1" si="432"/>
        <v>0</v>
      </c>
      <c r="I6870" s="29">
        <f t="shared" ca="1" si="430"/>
        <v>0</v>
      </c>
      <c r="J6870" s="30">
        <f>Calculator!$G$40</f>
        <v>6.5000000000000002E-2</v>
      </c>
      <c r="K6870" s="29">
        <f ca="1">IF(C6870&gt;=Calculator!$G$27,IF(DAY($C6870)=1,Calculator!$G$34/2,IF(DAY($C6870)=15,Calculator!$G$34/2,0)),0)</f>
        <v>0</v>
      </c>
      <c r="L6870" s="29">
        <f ca="1">IF(DAY($C6870)=28,IF(H6870=0,0,Calculator!$G$35),0)</f>
        <v>0</v>
      </c>
      <c r="M6870" s="29">
        <f ca="1">IF(I6870&gt;0,IF(DAY($C6870)=1,SUM(INDIRECT("I"&amp;(ROW(C6869)-DAY(C6869))):I6869),0),0)</f>
        <v>0</v>
      </c>
      <c r="N6870" s="29">
        <f ca="1">IF(C6870&lt;Calculator!$G$27,0,IF(C6870=Calculator!$G$27,Calculator!$G$39,IF(H6870-K6870&lt;=0,IF(D6870&gt;Calculator!$G$39,IF(H6870-K6870+E6870+L6870+M6870+Calculator!$G$39&gt;Calculator!$G$39,Calculator!$G$39-(H6870+E6870+L6870+M6870-K6870),Calculator!$G$39),D6870),0)))</f>
        <v>0</v>
      </c>
    </row>
    <row r="6871" spans="1:14" ht="15.75" thickBot="1">
      <c r="A6871" s="33" t="str">
        <f ca="1">IF(C6871=Calculator!$H$27,"F",IF(Daily!D6871+Daily!H6871=0,IF(D6870+H6870&gt;0,"L",""),""))</f>
        <v/>
      </c>
      <c r="B6871" s="34">
        <v>6870</v>
      </c>
      <c r="C6871" s="19">
        <f t="shared" ca="1" si="429"/>
        <v>52800</v>
      </c>
      <c r="D6871" s="29">
        <f t="shared" ca="1" si="431"/>
        <v>0</v>
      </c>
      <c r="E6871" s="29">
        <f ca="1">IF(C6871&lt;Calculator!$D$26,0,IF(DAY($C6871)=1,IF(D6871-Calculator!$G$24&gt;0,Calculator!$G$24,D6871),0))</f>
        <v>0</v>
      </c>
      <c r="F6871" s="29">
        <f ca="1">IF(E6871&gt;0,D6871*Calculator!$G$22/12,0)</f>
        <v>0</v>
      </c>
      <c r="G6871" s="29">
        <f ca="1">IF(E6871&gt;0,(IFERROR(-PMT(Calculator!$G$22/12,Calculator!$G$23*12,Calculator!$G$20),0))-F6871,0)</f>
        <v>0</v>
      </c>
      <c r="H6871" s="29">
        <f t="shared" ca="1" si="432"/>
        <v>0</v>
      </c>
      <c r="I6871" s="29">
        <f t="shared" ca="1" si="430"/>
        <v>0</v>
      </c>
      <c r="J6871" s="30">
        <f>Calculator!$G$40</f>
        <v>6.5000000000000002E-2</v>
      </c>
      <c r="K6871" s="29">
        <f ca="1">IF(C6871&gt;=Calculator!$G$27,IF(DAY($C6871)=1,Calculator!$G$34/2,IF(DAY($C6871)=15,Calculator!$G$34/2,0)),0)</f>
        <v>0</v>
      </c>
      <c r="L6871" s="29">
        <f ca="1">IF(DAY($C6871)=28,IF(H6871=0,0,Calculator!$G$35),0)</f>
        <v>0</v>
      </c>
      <c r="M6871" s="29">
        <f ca="1">IF(I6871&gt;0,IF(DAY($C6871)=1,SUM(INDIRECT("I"&amp;(ROW(C6870)-DAY(C6870))):I6870),0),0)</f>
        <v>0</v>
      </c>
      <c r="N6871" s="29">
        <f ca="1">IF(C6871&lt;Calculator!$G$27,0,IF(C6871=Calculator!$G$27,Calculator!$G$39,IF(H6871-K6871&lt;=0,IF(D6871&gt;Calculator!$G$39,IF(H6871-K6871+E6871+L6871+M6871+Calculator!$G$39&gt;Calculator!$G$39,Calculator!$G$39-(H6871+E6871+L6871+M6871-K6871),Calculator!$G$39),D6871),0)))</f>
        <v>0</v>
      </c>
    </row>
    <row r="6872" spans="1:14" ht="15.75" thickBot="1">
      <c r="A6872" s="33" t="str">
        <f ca="1">IF(C6872=Calculator!$H$27,"F",IF(Daily!D6872+Daily!H6872=0,IF(D6871+H6871&gt;0,"L",""),""))</f>
        <v/>
      </c>
      <c r="B6872" s="34">
        <v>6871</v>
      </c>
      <c r="C6872" s="19">
        <f t="shared" ca="1" si="429"/>
        <v>52801</v>
      </c>
      <c r="D6872" s="29">
        <f t="shared" ca="1" si="431"/>
        <v>0</v>
      </c>
      <c r="E6872" s="29">
        <f ca="1">IF(C6872&lt;Calculator!$D$26,0,IF(DAY($C6872)=1,IF(D6872-Calculator!$G$24&gt;0,Calculator!$G$24,D6872),0))</f>
        <v>0</v>
      </c>
      <c r="F6872" s="29">
        <f ca="1">IF(E6872&gt;0,D6872*Calculator!$G$22/12,0)</f>
        <v>0</v>
      </c>
      <c r="G6872" s="29">
        <f ca="1">IF(E6872&gt;0,(IFERROR(-PMT(Calculator!$G$22/12,Calculator!$G$23*12,Calculator!$G$20),0))-F6872,0)</f>
        <v>0</v>
      </c>
      <c r="H6872" s="29">
        <f t="shared" ca="1" si="432"/>
        <v>0</v>
      </c>
      <c r="I6872" s="29">
        <f t="shared" ca="1" si="430"/>
        <v>0</v>
      </c>
      <c r="J6872" s="30">
        <f>Calculator!$G$40</f>
        <v>6.5000000000000002E-2</v>
      </c>
      <c r="K6872" s="29">
        <f ca="1">IF(C6872&gt;=Calculator!$G$27,IF(DAY($C6872)=1,Calculator!$G$34/2,IF(DAY($C6872)=15,Calculator!$G$34/2,0)),0)</f>
        <v>0</v>
      </c>
      <c r="L6872" s="29">
        <f ca="1">IF(DAY($C6872)=28,IF(H6872=0,0,Calculator!$G$35),0)</f>
        <v>0</v>
      </c>
      <c r="M6872" s="29">
        <f ca="1">IF(I6872&gt;0,IF(DAY($C6872)=1,SUM(INDIRECT("I"&amp;(ROW(C6871)-DAY(C6871))):I6871),0),0)</f>
        <v>0</v>
      </c>
      <c r="N6872" s="29">
        <f ca="1">IF(C6872&lt;Calculator!$G$27,0,IF(C6872=Calculator!$G$27,Calculator!$G$39,IF(H6872-K6872&lt;=0,IF(D6872&gt;Calculator!$G$39,IF(H6872-K6872+E6872+L6872+M6872+Calculator!$G$39&gt;Calculator!$G$39,Calculator!$G$39-(H6872+E6872+L6872+M6872-K6872),Calculator!$G$39),D6872),0)))</f>
        <v>0</v>
      </c>
    </row>
    <row r="6873" spans="1:14" ht="15.75" thickBot="1">
      <c r="A6873" s="33" t="str">
        <f ca="1">IF(C6873=Calculator!$H$27,"F",IF(Daily!D6873+Daily!H6873=0,IF(D6872+H6872&gt;0,"L",""),""))</f>
        <v/>
      </c>
      <c r="B6873" s="34">
        <v>6872</v>
      </c>
      <c r="C6873" s="19">
        <f t="shared" ca="1" si="429"/>
        <v>52802</v>
      </c>
      <c r="D6873" s="29">
        <f t="shared" ca="1" si="431"/>
        <v>0</v>
      </c>
      <c r="E6873" s="29">
        <f ca="1">IF(C6873&lt;Calculator!$D$26,0,IF(DAY($C6873)=1,IF(D6873-Calculator!$G$24&gt;0,Calculator!$G$24,D6873),0))</f>
        <v>0</v>
      </c>
      <c r="F6873" s="29">
        <f ca="1">IF(E6873&gt;0,D6873*Calculator!$G$22/12,0)</f>
        <v>0</v>
      </c>
      <c r="G6873" s="29">
        <f ca="1">IF(E6873&gt;0,(IFERROR(-PMT(Calculator!$G$22/12,Calculator!$G$23*12,Calculator!$G$20),0))-F6873,0)</f>
        <v>0</v>
      </c>
      <c r="H6873" s="29">
        <f t="shared" ca="1" si="432"/>
        <v>0</v>
      </c>
      <c r="I6873" s="29">
        <f t="shared" ca="1" si="430"/>
        <v>0</v>
      </c>
      <c r="J6873" s="30">
        <f>Calculator!$G$40</f>
        <v>6.5000000000000002E-2</v>
      </c>
      <c r="K6873" s="29">
        <f ca="1">IF(C6873&gt;=Calculator!$G$27,IF(DAY($C6873)=1,Calculator!$G$34/2,IF(DAY($C6873)=15,Calculator!$G$34/2,0)),0)</f>
        <v>0</v>
      </c>
      <c r="L6873" s="29">
        <f ca="1">IF(DAY($C6873)=28,IF(H6873=0,0,Calculator!$G$35),0)</f>
        <v>0</v>
      </c>
      <c r="M6873" s="29">
        <f ca="1">IF(I6873&gt;0,IF(DAY($C6873)=1,SUM(INDIRECT("I"&amp;(ROW(C6872)-DAY(C6872))):I6872),0),0)</f>
        <v>0</v>
      </c>
      <c r="N6873" s="29">
        <f ca="1">IF(C6873&lt;Calculator!$G$27,0,IF(C6873=Calculator!$G$27,Calculator!$G$39,IF(H6873-K6873&lt;=0,IF(D6873&gt;Calculator!$G$39,IF(H6873-K6873+E6873+L6873+M6873+Calculator!$G$39&gt;Calculator!$G$39,Calculator!$G$39-(H6873+E6873+L6873+M6873-K6873),Calculator!$G$39),D6873),0)))</f>
        <v>0</v>
      </c>
    </row>
    <row r="6874" spans="1:14" ht="15.75" thickBot="1">
      <c r="A6874" s="33" t="str">
        <f ca="1">IF(C6874=Calculator!$H$27,"F",IF(Daily!D6874+Daily!H6874=0,IF(D6873+H6873&gt;0,"L",""),""))</f>
        <v/>
      </c>
      <c r="B6874" s="34">
        <v>6873</v>
      </c>
      <c r="C6874" s="19">
        <f t="shared" ca="1" si="429"/>
        <v>52803</v>
      </c>
      <c r="D6874" s="29">
        <f t="shared" ca="1" si="431"/>
        <v>0</v>
      </c>
      <c r="E6874" s="29">
        <f ca="1">IF(C6874&lt;Calculator!$D$26,0,IF(DAY($C6874)=1,IF(D6874-Calculator!$G$24&gt;0,Calculator!$G$24,D6874),0))</f>
        <v>0</v>
      </c>
      <c r="F6874" s="29">
        <f ca="1">IF(E6874&gt;0,D6874*Calculator!$G$22/12,0)</f>
        <v>0</v>
      </c>
      <c r="G6874" s="29">
        <f ca="1">IF(E6874&gt;0,(IFERROR(-PMT(Calculator!$G$22/12,Calculator!$G$23*12,Calculator!$G$20),0))-F6874,0)</f>
        <v>0</v>
      </c>
      <c r="H6874" s="29">
        <f t="shared" ca="1" si="432"/>
        <v>0</v>
      </c>
      <c r="I6874" s="29">
        <f t="shared" ca="1" si="430"/>
        <v>0</v>
      </c>
      <c r="J6874" s="30">
        <f>Calculator!$G$40</f>
        <v>6.5000000000000002E-2</v>
      </c>
      <c r="K6874" s="29">
        <f ca="1">IF(C6874&gt;=Calculator!$G$27,IF(DAY($C6874)=1,Calculator!$G$34/2,IF(DAY($C6874)=15,Calculator!$G$34/2,0)),0)</f>
        <v>0</v>
      </c>
      <c r="L6874" s="29">
        <f ca="1">IF(DAY($C6874)=28,IF(H6874=0,0,Calculator!$G$35),0)</f>
        <v>0</v>
      </c>
      <c r="M6874" s="29">
        <f ca="1">IF(I6874&gt;0,IF(DAY($C6874)=1,SUM(INDIRECT("I"&amp;(ROW(C6873)-DAY(C6873))):I6873),0),0)</f>
        <v>0</v>
      </c>
      <c r="N6874" s="29">
        <f ca="1">IF(C6874&lt;Calculator!$G$27,0,IF(C6874=Calculator!$G$27,Calculator!$G$39,IF(H6874-K6874&lt;=0,IF(D6874&gt;Calculator!$G$39,IF(H6874-K6874+E6874+L6874+M6874+Calculator!$G$39&gt;Calculator!$G$39,Calculator!$G$39-(H6874+E6874+L6874+M6874-K6874),Calculator!$G$39),D6874),0)))</f>
        <v>0</v>
      </c>
    </row>
    <row r="6875" spans="1:14" ht="15.75" thickBot="1">
      <c r="A6875" s="33" t="str">
        <f ca="1">IF(C6875=Calculator!$H$27,"F",IF(Daily!D6875+Daily!H6875=0,IF(D6874+H6874&gt;0,"L",""),""))</f>
        <v/>
      </c>
      <c r="B6875" s="34">
        <v>6874</v>
      </c>
      <c r="C6875" s="19">
        <f t="shared" ca="1" si="429"/>
        <v>52804</v>
      </c>
      <c r="D6875" s="29">
        <f t="shared" ca="1" si="431"/>
        <v>0</v>
      </c>
      <c r="E6875" s="29">
        <f ca="1">IF(C6875&lt;Calculator!$D$26,0,IF(DAY($C6875)=1,IF(D6875-Calculator!$G$24&gt;0,Calculator!$G$24,D6875),0))</f>
        <v>0</v>
      </c>
      <c r="F6875" s="29">
        <f ca="1">IF(E6875&gt;0,D6875*Calculator!$G$22/12,0)</f>
        <v>0</v>
      </c>
      <c r="G6875" s="29">
        <f ca="1">IF(E6875&gt;0,(IFERROR(-PMT(Calculator!$G$22/12,Calculator!$G$23*12,Calculator!$G$20),0))-F6875,0)</f>
        <v>0</v>
      </c>
      <c r="H6875" s="29">
        <f t="shared" ca="1" si="432"/>
        <v>0</v>
      </c>
      <c r="I6875" s="29">
        <f t="shared" ca="1" si="430"/>
        <v>0</v>
      </c>
      <c r="J6875" s="30">
        <f>Calculator!$G$40</f>
        <v>6.5000000000000002E-2</v>
      </c>
      <c r="K6875" s="29">
        <f ca="1">IF(C6875&gt;=Calculator!$G$27,IF(DAY($C6875)=1,Calculator!$G$34/2,IF(DAY($C6875)=15,Calculator!$G$34/2,0)),0)</f>
        <v>0</v>
      </c>
      <c r="L6875" s="29">
        <f ca="1">IF(DAY($C6875)=28,IF(H6875=0,0,Calculator!$G$35),0)</f>
        <v>0</v>
      </c>
      <c r="M6875" s="29">
        <f ca="1">IF(I6875&gt;0,IF(DAY($C6875)=1,SUM(INDIRECT("I"&amp;(ROW(C6874)-DAY(C6874))):I6874),0),0)</f>
        <v>0</v>
      </c>
      <c r="N6875" s="29">
        <f ca="1">IF(C6875&lt;Calculator!$G$27,0,IF(C6875=Calculator!$G$27,Calculator!$G$39,IF(H6875-K6875&lt;=0,IF(D6875&gt;Calculator!$G$39,IF(H6875-K6875+E6875+L6875+M6875+Calculator!$G$39&gt;Calculator!$G$39,Calculator!$G$39-(H6875+E6875+L6875+M6875-K6875),Calculator!$G$39),D6875),0)))</f>
        <v>0</v>
      </c>
    </row>
    <row r="6876" spans="1:14" ht="15.75" thickBot="1">
      <c r="A6876" s="33" t="str">
        <f ca="1">IF(C6876=Calculator!$H$27,"F",IF(Daily!D6876+Daily!H6876=0,IF(D6875+H6875&gt;0,"L",""),""))</f>
        <v/>
      </c>
      <c r="B6876" s="34">
        <v>6875</v>
      </c>
      <c r="C6876" s="19">
        <f t="shared" ca="1" si="429"/>
        <v>52805</v>
      </c>
      <c r="D6876" s="29">
        <f t="shared" ca="1" si="431"/>
        <v>0</v>
      </c>
      <c r="E6876" s="29">
        <f ca="1">IF(C6876&lt;Calculator!$D$26,0,IF(DAY($C6876)=1,IF(D6876-Calculator!$G$24&gt;0,Calculator!$G$24,D6876),0))</f>
        <v>0</v>
      </c>
      <c r="F6876" s="29">
        <f ca="1">IF(E6876&gt;0,D6876*Calculator!$G$22/12,0)</f>
        <v>0</v>
      </c>
      <c r="G6876" s="29">
        <f ca="1">IF(E6876&gt;0,(IFERROR(-PMT(Calculator!$G$22/12,Calculator!$G$23*12,Calculator!$G$20),0))-F6876,0)</f>
        <v>0</v>
      </c>
      <c r="H6876" s="29">
        <f t="shared" ca="1" si="432"/>
        <v>0</v>
      </c>
      <c r="I6876" s="29">
        <f t="shared" ca="1" si="430"/>
        <v>0</v>
      </c>
      <c r="J6876" s="30">
        <f>Calculator!$G$40</f>
        <v>6.5000000000000002E-2</v>
      </c>
      <c r="K6876" s="29">
        <f ca="1">IF(C6876&gt;=Calculator!$G$27,IF(DAY($C6876)=1,Calculator!$G$34/2,IF(DAY($C6876)=15,Calculator!$G$34/2,0)),0)</f>
        <v>0</v>
      </c>
      <c r="L6876" s="29">
        <f ca="1">IF(DAY($C6876)=28,IF(H6876=0,0,Calculator!$G$35),0)</f>
        <v>0</v>
      </c>
      <c r="M6876" s="29">
        <f ca="1">IF(I6876&gt;0,IF(DAY($C6876)=1,SUM(INDIRECT("I"&amp;(ROW(C6875)-DAY(C6875))):I6875),0),0)</f>
        <v>0</v>
      </c>
      <c r="N6876" s="29">
        <f ca="1">IF(C6876&lt;Calculator!$G$27,0,IF(C6876=Calculator!$G$27,Calculator!$G$39,IF(H6876-K6876&lt;=0,IF(D6876&gt;Calculator!$G$39,IF(H6876-K6876+E6876+L6876+M6876+Calculator!$G$39&gt;Calculator!$G$39,Calculator!$G$39-(H6876+E6876+L6876+M6876-K6876),Calculator!$G$39),D6876),0)))</f>
        <v>0</v>
      </c>
    </row>
    <row r="6877" spans="1:14" ht="15.75" thickBot="1">
      <c r="A6877" s="33" t="str">
        <f ca="1">IF(C6877=Calculator!$H$27,"F",IF(Daily!D6877+Daily!H6877=0,IF(D6876+H6876&gt;0,"L",""),""))</f>
        <v/>
      </c>
      <c r="B6877" s="34">
        <v>6876</v>
      </c>
      <c r="C6877" s="19">
        <f t="shared" ca="1" si="429"/>
        <v>52806</v>
      </c>
      <c r="D6877" s="29">
        <f t="shared" ca="1" si="431"/>
        <v>0</v>
      </c>
      <c r="E6877" s="29">
        <f ca="1">IF(C6877&lt;Calculator!$D$26,0,IF(DAY($C6877)=1,IF(D6877-Calculator!$G$24&gt;0,Calculator!$G$24,D6877),0))</f>
        <v>0</v>
      </c>
      <c r="F6877" s="29">
        <f ca="1">IF(E6877&gt;0,D6877*Calculator!$G$22/12,0)</f>
        <v>0</v>
      </c>
      <c r="G6877" s="29">
        <f ca="1">IF(E6877&gt;0,(IFERROR(-PMT(Calculator!$G$22/12,Calculator!$G$23*12,Calculator!$G$20),0))-F6877,0)</f>
        <v>0</v>
      </c>
      <c r="H6877" s="29">
        <f t="shared" ca="1" si="432"/>
        <v>0</v>
      </c>
      <c r="I6877" s="29">
        <f t="shared" ca="1" si="430"/>
        <v>0</v>
      </c>
      <c r="J6877" s="30">
        <f>Calculator!$G$40</f>
        <v>6.5000000000000002E-2</v>
      </c>
      <c r="K6877" s="29">
        <f ca="1">IF(C6877&gt;=Calculator!$G$27,IF(DAY($C6877)=1,Calculator!$G$34/2,IF(DAY($C6877)=15,Calculator!$G$34/2,0)),0)</f>
        <v>0</v>
      </c>
      <c r="L6877" s="29">
        <f ca="1">IF(DAY($C6877)=28,IF(H6877=0,0,Calculator!$G$35),0)</f>
        <v>0</v>
      </c>
      <c r="M6877" s="29">
        <f ca="1">IF(I6877&gt;0,IF(DAY($C6877)=1,SUM(INDIRECT("I"&amp;(ROW(C6876)-DAY(C6876))):I6876),0),0)</f>
        <v>0</v>
      </c>
      <c r="N6877" s="29">
        <f ca="1">IF(C6877&lt;Calculator!$G$27,0,IF(C6877=Calculator!$G$27,Calculator!$G$39,IF(H6877-K6877&lt;=0,IF(D6877&gt;Calculator!$G$39,IF(H6877-K6877+E6877+L6877+M6877+Calculator!$G$39&gt;Calculator!$G$39,Calculator!$G$39-(H6877+E6877+L6877+M6877-K6877),Calculator!$G$39),D6877),0)))</f>
        <v>0</v>
      </c>
    </row>
    <row r="6878" spans="1:14" ht="15.75" thickBot="1">
      <c r="A6878" s="33" t="str">
        <f ca="1">IF(C6878=Calculator!$H$27,"F",IF(Daily!D6878+Daily!H6878=0,IF(D6877+H6877&gt;0,"L",""),""))</f>
        <v/>
      </c>
      <c r="B6878" s="34">
        <v>6877</v>
      </c>
      <c r="C6878" s="19">
        <f t="shared" ca="1" si="429"/>
        <v>52807</v>
      </c>
      <c r="D6878" s="29">
        <f t="shared" ca="1" si="431"/>
        <v>0</v>
      </c>
      <c r="E6878" s="29">
        <f ca="1">IF(C6878&lt;Calculator!$D$26,0,IF(DAY($C6878)=1,IF(D6878-Calculator!$G$24&gt;0,Calculator!$G$24,D6878),0))</f>
        <v>0</v>
      </c>
      <c r="F6878" s="29">
        <f ca="1">IF(E6878&gt;0,D6878*Calculator!$G$22/12,0)</f>
        <v>0</v>
      </c>
      <c r="G6878" s="29">
        <f ca="1">IF(E6878&gt;0,(IFERROR(-PMT(Calculator!$G$22/12,Calculator!$G$23*12,Calculator!$G$20),0))-F6878,0)</f>
        <v>0</v>
      </c>
      <c r="H6878" s="29">
        <f t="shared" ca="1" si="432"/>
        <v>0</v>
      </c>
      <c r="I6878" s="29">
        <f t="shared" ca="1" si="430"/>
        <v>0</v>
      </c>
      <c r="J6878" s="30">
        <f>Calculator!$G$40</f>
        <v>6.5000000000000002E-2</v>
      </c>
      <c r="K6878" s="29">
        <f ca="1">IF(C6878&gt;=Calculator!$G$27,IF(DAY($C6878)=1,Calculator!$G$34/2,IF(DAY($C6878)=15,Calculator!$G$34/2,0)),0)</f>
        <v>0</v>
      </c>
      <c r="L6878" s="29">
        <f ca="1">IF(DAY($C6878)=28,IF(H6878=0,0,Calculator!$G$35),0)</f>
        <v>0</v>
      </c>
      <c r="M6878" s="29">
        <f ca="1">IF(I6878&gt;0,IF(DAY($C6878)=1,SUM(INDIRECT("I"&amp;(ROW(C6877)-DAY(C6877))):I6877),0),0)</f>
        <v>0</v>
      </c>
      <c r="N6878" s="29">
        <f ca="1">IF(C6878&lt;Calculator!$G$27,0,IF(C6878=Calculator!$G$27,Calculator!$G$39,IF(H6878-K6878&lt;=0,IF(D6878&gt;Calculator!$G$39,IF(H6878-K6878+E6878+L6878+M6878+Calculator!$G$39&gt;Calculator!$G$39,Calculator!$G$39-(H6878+E6878+L6878+M6878-K6878),Calculator!$G$39),D6878),0)))</f>
        <v>0</v>
      </c>
    </row>
    <row r="6879" spans="1:14" ht="15.75" thickBot="1">
      <c r="A6879" s="33" t="str">
        <f ca="1">IF(C6879=Calculator!$H$27,"F",IF(Daily!D6879+Daily!H6879=0,IF(D6878+H6878&gt;0,"L",""),""))</f>
        <v/>
      </c>
      <c r="B6879" s="34">
        <v>6878</v>
      </c>
      <c r="C6879" s="19">
        <f t="shared" ca="1" si="429"/>
        <v>52808</v>
      </c>
      <c r="D6879" s="29">
        <f t="shared" ca="1" si="431"/>
        <v>0</v>
      </c>
      <c r="E6879" s="29">
        <f ca="1">IF(C6879&lt;Calculator!$D$26,0,IF(DAY($C6879)=1,IF(D6879-Calculator!$G$24&gt;0,Calculator!$G$24,D6879),0))</f>
        <v>0</v>
      </c>
      <c r="F6879" s="29">
        <f ca="1">IF(E6879&gt;0,D6879*Calculator!$G$22/12,0)</f>
        <v>0</v>
      </c>
      <c r="G6879" s="29">
        <f ca="1">IF(E6879&gt;0,(IFERROR(-PMT(Calculator!$G$22/12,Calculator!$G$23*12,Calculator!$G$20),0))-F6879,0)</f>
        <v>0</v>
      </c>
      <c r="H6879" s="29">
        <f t="shared" ca="1" si="432"/>
        <v>0</v>
      </c>
      <c r="I6879" s="29">
        <f t="shared" ca="1" si="430"/>
        <v>0</v>
      </c>
      <c r="J6879" s="30">
        <f>Calculator!$G$40</f>
        <v>6.5000000000000002E-2</v>
      </c>
      <c r="K6879" s="29">
        <f ca="1">IF(C6879&gt;=Calculator!$G$27,IF(DAY($C6879)=1,Calculator!$G$34/2,IF(DAY($C6879)=15,Calculator!$G$34/2,0)),0)</f>
        <v>0</v>
      </c>
      <c r="L6879" s="29">
        <f ca="1">IF(DAY($C6879)=28,IF(H6879=0,0,Calculator!$G$35),0)</f>
        <v>0</v>
      </c>
      <c r="M6879" s="29">
        <f ca="1">IF(I6879&gt;0,IF(DAY($C6879)=1,SUM(INDIRECT("I"&amp;(ROW(C6878)-DAY(C6878))):I6878),0),0)</f>
        <v>0</v>
      </c>
      <c r="N6879" s="29">
        <f ca="1">IF(C6879&lt;Calculator!$G$27,0,IF(C6879=Calculator!$G$27,Calculator!$G$39,IF(H6879-K6879&lt;=0,IF(D6879&gt;Calculator!$G$39,IF(H6879-K6879+E6879+L6879+M6879+Calculator!$G$39&gt;Calculator!$G$39,Calculator!$G$39-(H6879+E6879+L6879+M6879-K6879),Calculator!$G$39),D6879),0)))</f>
        <v>0</v>
      </c>
    </row>
    <row r="6880" spans="1:14" ht="15.75" thickBot="1">
      <c r="A6880" s="33" t="str">
        <f ca="1">IF(C6880=Calculator!$H$27,"F",IF(Daily!D6880+Daily!H6880=0,IF(D6879+H6879&gt;0,"L",""),""))</f>
        <v/>
      </c>
      <c r="B6880" s="34">
        <v>6879</v>
      </c>
      <c r="C6880" s="19">
        <f t="shared" ca="1" si="429"/>
        <v>52809</v>
      </c>
      <c r="D6880" s="29">
        <f t="shared" ca="1" si="431"/>
        <v>0</v>
      </c>
      <c r="E6880" s="29">
        <f ca="1">IF(C6880&lt;Calculator!$D$26,0,IF(DAY($C6880)=1,IF(D6880-Calculator!$G$24&gt;0,Calculator!$G$24,D6880),0))</f>
        <v>0</v>
      </c>
      <c r="F6880" s="29">
        <f ca="1">IF(E6880&gt;0,D6880*Calculator!$G$22/12,0)</f>
        <v>0</v>
      </c>
      <c r="G6880" s="29">
        <f ca="1">IF(E6880&gt;0,(IFERROR(-PMT(Calculator!$G$22/12,Calculator!$G$23*12,Calculator!$G$20),0))-F6880,0)</f>
        <v>0</v>
      </c>
      <c r="H6880" s="29">
        <f t="shared" ca="1" si="432"/>
        <v>0</v>
      </c>
      <c r="I6880" s="29">
        <f t="shared" ca="1" si="430"/>
        <v>0</v>
      </c>
      <c r="J6880" s="30">
        <f>Calculator!$G$40</f>
        <v>6.5000000000000002E-2</v>
      </c>
      <c r="K6880" s="29">
        <f ca="1">IF(C6880&gt;=Calculator!$G$27,IF(DAY($C6880)=1,Calculator!$G$34/2,IF(DAY($C6880)=15,Calculator!$G$34/2,0)),0)</f>
        <v>0</v>
      </c>
      <c r="L6880" s="29">
        <f ca="1">IF(DAY($C6880)=28,IF(H6880=0,0,Calculator!$G$35),0)</f>
        <v>0</v>
      </c>
      <c r="M6880" s="29">
        <f ca="1">IF(I6880&gt;0,IF(DAY($C6880)=1,SUM(INDIRECT("I"&amp;(ROW(C6879)-DAY(C6879))):I6879),0),0)</f>
        <v>0</v>
      </c>
      <c r="N6880" s="29">
        <f ca="1">IF(C6880&lt;Calculator!$G$27,0,IF(C6880=Calculator!$G$27,Calculator!$G$39,IF(H6880-K6880&lt;=0,IF(D6880&gt;Calculator!$G$39,IF(H6880-K6880+E6880+L6880+M6880+Calculator!$G$39&gt;Calculator!$G$39,Calculator!$G$39-(H6880+E6880+L6880+M6880-K6880),Calculator!$G$39),D6880),0)))</f>
        <v>0</v>
      </c>
    </row>
    <row r="6881" spans="1:14" ht="15.75" thickBot="1">
      <c r="A6881" s="33" t="str">
        <f ca="1">IF(C6881=Calculator!$H$27,"F",IF(Daily!D6881+Daily!H6881=0,IF(D6880+H6880&gt;0,"L",""),""))</f>
        <v/>
      </c>
      <c r="B6881" s="34">
        <v>6880</v>
      </c>
      <c r="C6881" s="19">
        <f t="shared" ca="1" si="429"/>
        <v>52810</v>
      </c>
      <c r="D6881" s="29">
        <f t="shared" ca="1" si="431"/>
        <v>0</v>
      </c>
      <c r="E6881" s="29">
        <f ca="1">IF(C6881&lt;Calculator!$D$26,0,IF(DAY($C6881)=1,IF(D6881-Calculator!$G$24&gt;0,Calculator!$G$24,D6881),0))</f>
        <v>0</v>
      </c>
      <c r="F6881" s="29">
        <f ca="1">IF(E6881&gt;0,D6881*Calculator!$G$22/12,0)</f>
        <v>0</v>
      </c>
      <c r="G6881" s="29">
        <f ca="1">IF(E6881&gt;0,(IFERROR(-PMT(Calculator!$G$22/12,Calculator!$G$23*12,Calculator!$G$20),0))-F6881,0)</f>
        <v>0</v>
      </c>
      <c r="H6881" s="29">
        <f t="shared" ca="1" si="432"/>
        <v>0</v>
      </c>
      <c r="I6881" s="29">
        <f t="shared" ca="1" si="430"/>
        <v>0</v>
      </c>
      <c r="J6881" s="30">
        <f>Calculator!$G$40</f>
        <v>6.5000000000000002E-2</v>
      </c>
      <c r="K6881" s="29">
        <f ca="1">IF(C6881&gt;=Calculator!$G$27,IF(DAY($C6881)=1,Calculator!$G$34/2,IF(DAY($C6881)=15,Calculator!$G$34/2,0)),0)</f>
        <v>4500</v>
      </c>
      <c r="L6881" s="29">
        <f ca="1">IF(DAY($C6881)=28,IF(H6881=0,0,Calculator!$G$35),0)</f>
        <v>0</v>
      </c>
      <c r="M6881" s="29">
        <f ca="1">IF(I6881&gt;0,IF(DAY($C6881)=1,SUM(INDIRECT("I"&amp;(ROW(C6880)-DAY(C6880))):I6880),0),0)</f>
        <v>0</v>
      </c>
      <c r="N6881" s="29">
        <f ca="1">IF(C6881&lt;Calculator!$G$27,0,IF(C6881=Calculator!$G$27,Calculator!$G$39,IF(H6881-K6881&lt;=0,IF(D6881&gt;Calculator!$G$39,IF(H6881-K6881+E6881+L6881+M6881+Calculator!$G$39&gt;Calculator!$G$39,Calculator!$G$39-(H6881+E6881+L6881+M6881-K6881),Calculator!$G$39),D6881),0)))</f>
        <v>0</v>
      </c>
    </row>
    <row r="6882" spans="1:14" ht="15.75" thickBot="1">
      <c r="A6882" s="33" t="str">
        <f ca="1">IF(C6882=Calculator!$H$27,"F",IF(Daily!D6882+Daily!H6882=0,IF(D6881+H6881&gt;0,"L",""),""))</f>
        <v/>
      </c>
      <c r="B6882" s="34">
        <v>6881</v>
      </c>
      <c r="C6882" s="19">
        <f t="shared" ca="1" si="429"/>
        <v>52811</v>
      </c>
      <c r="D6882" s="29">
        <f t="shared" ca="1" si="431"/>
        <v>0</v>
      </c>
      <c r="E6882" s="29">
        <f ca="1">IF(C6882&lt;Calculator!$D$26,0,IF(DAY($C6882)=1,IF(D6882-Calculator!$G$24&gt;0,Calculator!$G$24,D6882),0))</f>
        <v>0</v>
      </c>
      <c r="F6882" s="29">
        <f ca="1">IF(E6882&gt;0,D6882*Calculator!$G$22/12,0)</f>
        <v>0</v>
      </c>
      <c r="G6882" s="29">
        <f ca="1">IF(E6882&gt;0,(IFERROR(-PMT(Calculator!$G$22/12,Calculator!$G$23*12,Calculator!$G$20),0))-F6882,0)</f>
        <v>0</v>
      </c>
      <c r="H6882" s="29">
        <f t="shared" ca="1" si="432"/>
        <v>0</v>
      </c>
      <c r="I6882" s="29">
        <f t="shared" ca="1" si="430"/>
        <v>0</v>
      </c>
      <c r="J6882" s="30">
        <f>Calculator!$G$40</f>
        <v>6.5000000000000002E-2</v>
      </c>
      <c r="K6882" s="29">
        <f ca="1">IF(C6882&gt;=Calculator!$G$27,IF(DAY($C6882)=1,Calculator!$G$34/2,IF(DAY($C6882)=15,Calculator!$G$34/2,0)),0)</f>
        <v>0</v>
      </c>
      <c r="L6882" s="29">
        <f ca="1">IF(DAY($C6882)=28,IF(H6882=0,0,Calculator!$G$35),0)</f>
        <v>0</v>
      </c>
      <c r="M6882" s="29">
        <f ca="1">IF(I6882&gt;0,IF(DAY($C6882)=1,SUM(INDIRECT("I"&amp;(ROW(C6881)-DAY(C6881))):I6881),0),0)</f>
        <v>0</v>
      </c>
      <c r="N6882" s="29">
        <f ca="1">IF(C6882&lt;Calculator!$G$27,0,IF(C6882=Calculator!$G$27,Calculator!$G$39,IF(H6882-K6882&lt;=0,IF(D6882&gt;Calculator!$G$39,IF(H6882-K6882+E6882+L6882+M6882+Calculator!$G$39&gt;Calculator!$G$39,Calculator!$G$39-(H6882+E6882+L6882+M6882-K6882),Calculator!$G$39),D6882),0)))</f>
        <v>0</v>
      </c>
    </row>
    <row r="6883" spans="1:14" ht="15.75" thickBot="1">
      <c r="A6883" s="33" t="str">
        <f ca="1">IF(C6883=Calculator!$H$27,"F",IF(Daily!D6883+Daily!H6883=0,IF(D6882+H6882&gt;0,"L",""),""))</f>
        <v/>
      </c>
      <c r="B6883" s="34">
        <v>6882</v>
      </c>
      <c r="C6883" s="19">
        <f t="shared" ca="1" si="429"/>
        <v>52812</v>
      </c>
      <c r="D6883" s="29">
        <f t="shared" ca="1" si="431"/>
        <v>0</v>
      </c>
      <c r="E6883" s="29">
        <f ca="1">IF(C6883&lt;Calculator!$D$26,0,IF(DAY($C6883)=1,IF(D6883-Calculator!$G$24&gt;0,Calculator!$G$24,D6883),0))</f>
        <v>0</v>
      </c>
      <c r="F6883" s="29">
        <f ca="1">IF(E6883&gt;0,D6883*Calculator!$G$22/12,0)</f>
        <v>0</v>
      </c>
      <c r="G6883" s="29">
        <f ca="1">IF(E6883&gt;0,(IFERROR(-PMT(Calculator!$G$22/12,Calculator!$G$23*12,Calculator!$G$20),0))-F6883,0)</f>
        <v>0</v>
      </c>
      <c r="H6883" s="29">
        <f t="shared" ca="1" si="432"/>
        <v>0</v>
      </c>
      <c r="I6883" s="29">
        <f t="shared" ca="1" si="430"/>
        <v>0</v>
      </c>
      <c r="J6883" s="30">
        <f>Calculator!$G$40</f>
        <v>6.5000000000000002E-2</v>
      </c>
      <c r="K6883" s="29">
        <f ca="1">IF(C6883&gt;=Calculator!$G$27,IF(DAY($C6883)=1,Calculator!$G$34/2,IF(DAY($C6883)=15,Calculator!$G$34/2,0)),0)</f>
        <v>0</v>
      </c>
      <c r="L6883" s="29">
        <f ca="1">IF(DAY($C6883)=28,IF(H6883=0,0,Calculator!$G$35),0)</f>
        <v>0</v>
      </c>
      <c r="M6883" s="29">
        <f ca="1">IF(I6883&gt;0,IF(DAY($C6883)=1,SUM(INDIRECT("I"&amp;(ROW(C6882)-DAY(C6882))):I6882),0),0)</f>
        <v>0</v>
      </c>
      <c r="N6883" s="29">
        <f ca="1">IF(C6883&lt;Calculator!$G$27,0,IF(C6883=Calculator!$G$27,Calculator!$G$39,IF(H6883-K6883&lt;=0,IF(D6883&gt;Calculator!$G$39,IF(H6883-K6883+E6883+L6883+M6883+Calculator!$G$39&gt;Calculator!$G$39,Calculator!$G$39-(H6883+E6883+L6883+M6883-K6883),Calculator!$G$39),D6883),0)))</f>
        <v>0</v>
      </c>
    </row>
    <row r="6884" spans="1:14" ht="15.75" thickBot="1">
      <c r="A6884" s="33" t="str">
        <f ca="1">IF(C6884=Calculator!$H$27,"F",IF(Daily!D6884+Daily!H6884=0,IF(D6883+H6883&gt;0,"L",""),""))</f>
        <v/>
      </c>
      <c r="B6884" s="34">
        <v>6883</v>
      </c>
      <c r="C6884" s="19">
        <f t="shared" ca="1" si="429"/>
        <v>52813</v>
      </c>
      <c r="D6884" s="29">
        <f t="shared" ca="1" si="431"/>
        <v>0</v>
      </c>
      <c r="E6884" s="29">
        <f ca="1">IF(C6884&lt;Calculator!$D$26,0,IF(DAY($C6884)=1,IF(D6884-Calculator!$G$24&gt;0,Calculator!$G$24,D6884),0))</f>
        <v>0</v>
      </c>
      <c r="F6884" s="29">
        <f ca="1">IF(E6884&gt;0,D6884*Calculator!$G$22/12,0)</f>
        <v>0</v>
      </c>
      <c r="G6884" s="29">
        <f ca="1">IF(E6884&gt;0,(IFERROR(-PMT(Calculator!$G$22/12,Calculator!$G$23*12,Calculator!$G$20),0))-F6884,0)</f>
        <v>0</v>
      </c>
      <c r="H6884" s="29">
        <f t="shared" ca="1" si="432"/>
        <v>0</v>
      </c>
      <c r="I6884" s="29">
        <f t="shared" ca="1" si="430"/>
        <v>0</v>
      </c>
      <c r="J6884" s="30">
        <f>Calculator!$G$40</f>
        <v>6.5000000000000002E-2</v>
      </c>
      <c r="K6884" s="29">
        <f ca="1">IF(C6884&gt;=Calculator!$G$27,IF(DAY($C6884)=1,Calculator!$G$34/2,IF(DAY($C6884)=15,Calculator!$G$34/2,0)),0)</f>
        <v>0</v>
      </c>
      <c r="L6884" s="29">
        <f ca="1">IF(DAY($C6884)=28,IF(H6884=0,0,Calculator!$G$35),0)</f>
        <v>0</v>
      </c>
      <c r="M6884" s="29">
        <f ca="1">IF(I6884&gt;0,IF(DAY($C6884)=1,SUM(INDIRECT("I"&amp;(ROW(C6883)-DAY(C6883))):I6883),0),0)</f>
        <v>0</v>
      </c>
      <c r="N6884" s="29">
        <f ca="1">IF(C6884&lt;Calculator!$G$27,0,IF(C6884=Calculator!$G$27,Calculator!$G$39,IF(H6884-K6884&lt;=0,IF(D6884&gt;Calculator!$G$39,IF(H6884-K6884+E6884+L6884+M6884+Calculator!$G$39&gt;Calculator!$G$39,Calculator!$G$39-(H6884+E6884+L6884+M6884-K6884),Calculator!$G$39),D6884),0)))</f>
        <v>0</v>
      </c>
    </row>
    <row r="6885" spans="1:14" ht="15.75" thickBot="1">
      <c r="A6885" s="33" t="str">
        <f ca="1">IF(C6885=Calculator!$H$27,"F",IF(Daily!D6885+Daily!H6885=0,IF(D6884+H6884&gt;0,"L",""),""))</f>
        <v/>
      </c>
      <c r="B6885" s="34">
        <v>6884</v>
      </c>
      <c r="C6885" s="19">
        <f t="shared" ca="1" si="429"/>
        <v>52814</v>
      </c>
      <c r="D6885" s="29">
        <f t="shared" ca="1" si="431"/>
        <v>0</v>
      </c>
      <c r="E6885" s="29">
        <f ca="1">IF(C6885&lt;Calculator!$D$26,0,IF(DAY($C6885)=1,IF(D6885-Calculator!$G$24&gt;0,Calculator!$G$24,D6885),0))</f>
        <v>0</v>
      </c>
      <c r="F6885" s="29">
        <f ca="1">IF(E6885&gt;0,D6885*Calculator!$G$22/12,0)</f>
        <v>0</v>
      </c>
      <c r="G6885" s="29">
        <f ca="1">IF(E6885&gt;0,(IFERROR(-PMT(Calculator!$G$22/12,Calculator!$G$23*12,Calculator!$G$20),0))-F6885,0)</f>
        <v>0</v>
      </c>
      <c r="H6885" s="29">
        <f t="shared" ca="1" si="432"/>
        <v>0</v>
      </c>
      <c r="I6885" s="29">
        <f t="shared" ca="1" si="430"/>
        <v>0</v>
      </c>
      <c r="J6885" s="30">
        <f>Calculator!$G$40</f>
        <v>6.5000000000000002E-2</v>
      </c>
      <c r="K6885" s="29">
        <f ca="1">IF(C6885&gt;=Calculator!$G$27,IF(DAY($C6885)=1,Calculator!$G$34/2,IF(DAY($C6885)=15,Calculator!$G$34/2,0)),0)</f>
        <v>0</v>
      </c>
      <c r="L6885" s="29">
        <f ca="1">IF(DAY($C6885)=28,IF(H6885=0,0,Calculator!$G$35),0)</f>
        <v>0</v>
      </c>
      <c r="M6885" s="29">
        <f ca="1">IF(I6885&gt;0,IF(DAY($C6885)=1,SUM(INDIRECT("I"&amp;(ROW(C6884)-DAY(C6884))):I6884),0),0)</f>
        <v>0</v>
      </c>
      <c r="N6885" s="29">
        <f ca="1">IF(C6885&lt;Calculator!$G$27,0,IF(C6885=Calculator!$G$27,Calculator!$G$39,IF(H6885-K6885&lt;=0,IF(D6885&gt;Calculator!$G$39,IF(H6885-K6885+E6885+L6885+M6885+Calculator!$G$39&gt;Calculator!$G$39,Calculator!$G$39-(H6885+E6885+L6885+M6885-K6885),Calculator!$G$39),D6885),0)))</f>
        <v>0</v>
      </c>
    </row>
    <row r="6886" spans="1:14" ht="15.75" thickBot="1">
      <c r="A6886" s="33" t="str">
        <f ca="1">IF(C6886=Calculator!$H$27,"F",IF(Daily!D6886+Daily!H6886=0,IF(D6885+H6885&gt;0,"L",""),""))</f>
        <v/>
      </c>
      <c r="B6886" s="34">
        <v>6885</v>
      </c>
      <c r="C6886" s="19">
        <f t="shared" ca="1" si="429"/>
        <v>52815</v>
      </c>
      <c r="D6886" s="29">
        <f t="shared" ca="1" si="431"/>
        <v>0</v>
      </c>
      <c r="E6886" s="29">
        <f ca="1">IF(C6886&lt;Calculator!$D$26,0,IF(DAY($C6886)=1,IF(D6886-Calculator!$G$24&gt;0,Calculator!$G$24,D6886),0))</f>
        <v>0</v>
      </c>
      <c r="F6886" s="29">
        <f ca="1">IF(E6886&gt;0,D6886*Calculator!$G$22/12,0)</f>
        <v>0</v>
      </c>
      <c r="G6886" s="29">
        <f ca="1">IF(E6886&gt;0,(IFERROR(-PMT(Calculator!$G$22/12,Calculator!$G$23*12,Calculator!$G$20),0))-F6886,0)</f>
        <v>0</v>
      </c>
      <c r="H6886" s="29">
        <f t="shared" ca="1" si="432"/>
        <v>0</v>
      </c>
      <c r="I6886" s="29">
        <f t="shared" ca="1" si="430"/>
        <v>0</v>
      </c>
      <c r="J6886" s="30">
        <f>Calculator!$G$40</f>
        <v>6.5000000000000002E-2</v>
      </c>
      <c r="K6886" s="29">
        <f ca="1">IF(C6886&gt;=Calculator!$G$27,IF(DAY($C6886)=1,Calculator!$G$34/2,IF(DAY($C6886)=15,Calculator!$G$34/2,0)),0)</f>
        <v>0</v>
      </c>
      <c r="L6886" s="29">
        <f ca="1">IF(DAY($C6886)=28,IF(H6886=0,0,Calculator!$G$35),0)</f>
        <v>0</v>
      </c>
      <c r="M6886" s="29">
        <f ca="1">IF(I6886&gt;0,IF(DAY($C6886)=1,SUM(INDIRECT("I"&amp;(ROW(C6885)-DAY(C6885))):I6885),0),0)</f>
        <v>0</v>
      </c>
      <c r="N6886" s="29">
        <f ca="1">IF(C6886&lt;Calculator!$G$27,0,IF(C6886=Calculator!$G$27,Calculator!$G$39,IF(H6886-K6886&lt;=0,IF(D6886&gt;Calculator!$G$39,IF(H6886-K6886+E6886+L6886+M6886+Calculator!$G$39&gt;Calculator!$G$39,Calculator!$G$39-(H6886+E6886+L6886+M6886-K6886),Calculator!$G$39),D6886),0)))</f>
        <v>0</v>
      </c>
    </row>
    <row r="6887" spans="1:14" ht="15.75" thickBot="1">
      <c r="A6887" s="33" t="str">
        <f ca="1">IF(C6887=Calculator!$H$27,"F",IF(Daily!D6887+Daily!H6887=0,IF(D6886+H6886&gt;0,"L",""),""))</f>
        <v/>
      </c>
      <c r="B6887" s="34">
        <v>6886</v>
      </c>
      <c r="C6887" s="19">
        <f t="shared" ca="1" si="429"/>
        <v>52816</v>
      </c>
      <c r="D6887" s="29">
        <f t="shared" ca="1" si="431"/>
        <v>0</v>
      </c>
      <c r="E6887" s="29">
        <f ca="1">IF(C6887&lt;Calculator!$D$26,0,IF(DAY($C6887)=1,IF(D6887-Calculator!$G$24&gt;0,Calculator!$G$24,D6887),0))</f>
        <v>0</v>
      </c>
      <c r="F6887" s="29">
        <f ca="1">IF(E6887&gt;0,D6887*Calculator!$G$22/12,0)</f>
        <v>0</v>
      </c>
      <c r="G6887" s="29">
        <f ca="1">IF(E6887&gt;0,(IFERROR(-PMT(Calculator!$G$22/12,Calculator!$G$23*12,Calculator!$G$20),0))-F6887,0)</f>
        <v>0</v>
      </c>
      <c r="H6887" s="29">
        <f t="shared" ca="1" si="432"/>
        <v>0</v>
      </c>
      <c r="I6887" s="29">
        <f t="shared" ca="1" si="430"/>
        <v>0</v>
      </c>
      <c r="J6887" s="30">
        <f>Calculator!$G$40</f>
        <v>6.5000000000000002E-2</v>
      </c>
      <c r="K6887" s="29">
        <f ca="1">IF(C6887&gt;=Calculator!$G$27,IF(DAY($C6887)=1,Calculator!$G$34/2,IF(DAY($C6887)=15,Calculator!$G$34/2,0)),0)</f>
        <v>0</v>
      </c>
      <c r="L6887" s="29">
        <f ca="1">IF(DAY($C6887)=28,IF(H6887=0,0,Calculator!$G$35),0)</f>
        <v>0</v>
      </c>
      <c r="M6887" s="29">
        <f ca="1">IF(I6887&gt;0,IF(DAY($C6887)=1,SUM(INDIRECT("I"&amp;(ROW(C6886)-DAY(C6886))):I6886),0),0)</f>
        <v>0</v>
      </c>
      <c r="N6887" s="29">
        <f ca="1">IF(C6887&lt;Calculator!$G$27,0,IF(C6887=Calculator!$G$27,Calculator!$G$39,IF(H6887-K6887&lt;=0,IF(D6887&gt;Calculator!$G$39,IF(H6887-K6887+E6887+L6887+M6887+Calculator!$G$39&gt;Calculator!$G$39,Calculator!$G$39-(H6887+E6887+L6887+M6887-K6887),Calculator!$G$39),D6887),0)))</f>
        <v>0</v>
      </c>
    </row>
    <row r="6888" spans="1:14" ht="15.75" thickBot="1">
      <c r="A6888" s="33" t="str">
        <f ca="1">IF(C6888=Calculator!$H$27,"F",IF(Daily!D6888+Daily!H6888=0,IF(D6887+H6887&gt;0,"L",""),""))</f>
        <v/>
      </c>
      <c r="B6888" s="34">
        <v>6887</v>
      </c>
      <c r="C6888" s="19">
        <f t="shared" ca="1" si="429"/>
        <v>52817</v>
      </c>
      <c r="D6888" s="29">
        <f t="shared" ca="1" si="431"/>
        <v>0</v>
      </c>
      <c r="E6888" s="29">
        <f ca="1">IF(C6888&lt;Calculator!$D$26,0,IF(DAY($C6888)=1,IF(D6888-Calculator!$G$24&gt;0,Calculator!$G$24,D6888),0))</f>
        <v>0</v>
      </c>
      <c r="F6888" s="29">
        <f ca="1">IF(E6888&gt;0,D6888*Calculator!$G$22/12,0)</f>
        <v>0</v>
      </c>
      <c r="G6888" s="29">
        <f ca="1">IF(E6888&gt;0,(IFERROR(-PMT(Calculator!$G$22/12,Calculator!$G$23*12,Calculator!$G$20),0))-F6888,0)</f>
        <v>0</v>
      </c>
      <c r="H6888" s="29">
        <f t="shared" ca="1" si="432"/>
        <v>0</v>
      </c>
      <c r="I6888" s="29">
        <f t="shared" ca="1" si="430"/>
        <v>0</v>
      </c>
      <c r="J6888" s="30">
        <f>Calculator!$G$40</f>
        <v>6.5000000000000002E-2</v>
      </c>
      <c r="K6888" s="29">
        <f ca="1">IF(C6888&gt;=Calculator!$G$27,IF(DAY($C6888)=1,Calculator!$G$34/2,IF(DAY($C6888)=15,Calculator!$G$34/2,0)),0)</f>
        <v>0</v>
      </c>
      <c r="L6888" s="29">
        <f ca="1">IF(DAY($C6888)=28,IF(H6888=0,0,Calculator!$G$35),0)</f>
        <v>0</v>
      </c>
      <c r="M6888" s="29">
        <f ca="1">IF(I6888&gt;0,IF(DAY($C6888)=1,SUM(INDIRECT("I"&amp;(ROW(C6887)-DAY(C6887))):I6887),0),0)</f>
        <v>0</v>
      </c>
      <c r="N6888" s="29">
        <f ca="1">IF(C6888&lt;Calculator!$G$27,0,IF(C6888=Calculator!$G$27,Calculator!$G$39,IF(H6888-K6888&lt;=0,IF(D6888&gt;Calculator!$G$39,IF(H6888-K6888+E6888+L6888+M6888+Calculator!$G$39&gt;Calculator!$G$39,Calculator!$G$39-(H6888+E6888+L6888+M6888-K6888),Calculator!$G$39),D6888),0)))</f>
        <v>0</v>
      </c>
    </row>
    <row r="6889" spans="1:14" ht="15.75" thickBot="1">
      <c r="A6889" s="33" t="str">
        <f ca="1">IF(C6889=Calculator!$H$27,"F",IF(Daily!D6889+Daily!H6889=0,IF(D6888+H6888&gt;0,"L",""),""))</f>
        <v/>
      </c>
      <c r="B6889" s="34">
        <v>6888</v>
      </c>
      <c r="C6889" s="19">
        <f t="shared" ca="1" si="429"/>
        <v>52818</v>
      </c>
      <c r="D6889" s="29">
        <f t="shared" ca="1" si="431"/>
        <v>0</v>
      </c>
      <c r="E6889" s="29">
        <f ca="1">IF(C6889&lt;Calculator!$D$26,0,IF(DAY($C6889)=1,IF(D6889-Calculator!$G$24&gt;0,Calculator!$G$24,D6889),0))</f>
        <v>0</v>
      </c>
      <c r="F6889" s="29">
        <f ca="1">IF(E6889&gt;0,D6889*Calculator!$G$22/12,0)</f>
        <v>0</v>
      </c>
      <c r="G6889" s="29">
        <f ca="1">IF(E6889&gt;0,(IFERROR(-PMT(Calculator!$G$22/12,Calculator!$G$23*12,Calculator!$G$20),0))-F6889,0)</f>
        <v>0</v>
      </c>
      <c r="H6889" s="29">
        <f t="shared" ca="1" si="432"/>
        <v>0</v>
      </c>
      <c r="I6889" s="29">
        <f t="shared" ca="1" si="430"/>
        <v>0</v>
      </c>
      <c r="J6889" s="30">
        <f>Calculator!$G$40</f>
        <v>6.5000000000000002E-2</v>
      </c>
      <c r="K6889" s="29">
        <f ca="1">IF(C6889&gt;=Calculator!$G$27,IF(DAY($C6889)=1,Calculator!$G$34/2,IF(DAY($C6889)=15,Calculator!$G$34/2,0)),0)</f>
        <v>0</v>
      </c>
      <c r="L6889" s="29">
        <f ca="1">IF(DAY($C6889)=28,IF(H6889=0,0,Calculator!$G$35),0)</f>
        <v>0</v>
      </c>
      <c r="M6889" s="29">
        <f ca="1">IF(I6889&gt;0,IF(DAY($C6889)=1,SUM(INDIRECT("I"&amp;(ROW(C6888)-DAY(C6888))):I6888),0),0)</f>
        <v>0</v>
      </c>
      <c r="N6889" s="29">
        <f ca="1">IF(C6889&lt;Calculator!$G$27,0,IF(C6889=Calculator!$G$27,Calculator!$G$39,IF(H6889-K6889&lt;=0,IF(D6889&gt;Calculator!$G$39,IF(H6889-K6889+E6889+L6889+M6889+Calculator!$G$39&gt;Calculator!$G$39,Calculator!$G$39-(H6889+E6889+L6889+M6889-K6889),Calculator!$G$39),D6889),0)))</f>
        <v>0</v>
      </c>
    </row>
    <row r="6890" spans="1:14" ht="15.75" thickBot="1">
      <c r="A6890" s="33" t="str">
        <f ca="1">IF(C6890=Calculator!$H$27,"F",IF(Daily!D6890+Daily!H6890=0,IF(D6889+H6889&gt;0,"L",""),""))</f>
        <v/>
      </c>
      <c r="B6890" s="34">
        <v>6889</v>
      </c>
      <c r="C6890" s="19">
        <f t="shared" ca="1" si="429"/>
        <v>52819</v>
      </c>
      <c r="D6890" s="29">
        <f t="shared" ca="1" si="431"/>
        <v>0</v>
      </c>
      <c r="E6890" s="29">
        <f ca="1">IF(C6890&lt;Calculator!$D$26,0,IF(DAY($C6890)=1,IF(D6890-Calculator!$G$24&gt;0,Calculator!$G$24,D6890),0))</f>
        <v>0</v>
      </c>
      <c r="F6890" s="29">
        <f ca="1">IF(E6890&gt;0,D6890*Calculator!$G$22/12,0)</f>
        <v>0</v>
      </c>
      <c r="G6890" s="29">
        <f ca="1">IF(E6890&gt;0,(IFERROR(-PMT(Calculator!$G$22/12,Calculator!$G$23*12,Calculator!$G$20),0))-F6890,0)</f>
        <v>0</v>
      </c>
      <c r="H6890" s="29">
        <f t="shared" ca="1" si="432"/>
        <v>0</v>
      </c>
      <c r="I6890" s="29">
        <f t="shared" ca="1" si="430"/>
        <v>0</v>
      </c>
      <c r="J6890" s="30">
        <f>Calculator!$G$40</f>
        <v>6.5000000000000002E-2</v>
      </c>
      <c r="K6890" s="29">
        <f ca="1">IF(C6890&gt;=Calculator!$G$27,IF(DAY($C6890)=1,Calculator!$G$34/2,IF(DAY($C6890)=15,Calculator!$G$34/2,0)),0)</f>
        <v>0</v>
      </c>
      <c r="L6890" s="29">
        <f ca="1">IF(DAY($C6890)=28,IF(H6890=0,0,Calculator!$G$35),0)</f>
        <v>0</v>
      </c>
      <c r="M6890" s="29">
        <f ca="1">IF(I6890&gt;0,IF(DAY($C6890)=1,SUM(INDIRECT("I"&amp;(ROW(C6889)-DAY(C6889))):I6889),0),0)</f>
        <v>0</v>
      </c>
      <c r="N6890" s="29">
        <f ca="1">IF(C6890&lt;Calculator!$G$27,0,IF(C6890=Calculator!$G$27,Calculator!$G$39,IF(H6890-K6890&lt;=0,IF(D6890&gt;Calculator!$G$39,IF(H6890-K6890+E6890+L6890+M6890+Calculator!$G$39&gt;Calculator!$G$39,Calculator!$G$39-(H6890+E6890+L6890+M6890-K6890),Calculator!$G$39),D6890),0)))</f>
        <v>0</v>
      </c>
    </row>
    <row r="6891" spans="1:14" ht="15.75" thickBot="1">
      <c r="A6891" s="33" t="str">
        <f ca="1">IF(C6891=Calculator!$H$27,"F",IF(Daily!D6891+Daily!H6891=0,IF(D6890+H6890&gt;0,"L",""),""))</f>
        <v/>
      </c>
      <c r="B6891" s="34">
        <v>6890</v>
      </c>
      <c r="C6891" s="19">
        <f t="shared" ca="1" si="429"/>
        <v>52820</v>
      </c>
      <c r="D6891" s="29">
        <f t="shared" ca="1" si="431"/>
        <v>0</v>
      </c>
      <c r="E6891" s="29">
        <f ca="1">IF(C6891&lt;Calculator!$D$26,0,IF(DAY($C6891)=1,IF(D6891-Calculator!$G$24&gt;0,Calculator!$G$24,D6891),0))</f>
        <v>0</v>
      </c>
      <c r="F6891" s="29">
        <f ca="1">IF(E6891&gt;0,D6891*Calculator!$G$22/12,0)</f>
        <v>0</v>
      </c>
      <c r="G6891" s="29">
        <f ca="1">IF(E6891&gt;0,(IFERROR(-PMT(Calculator!$G$22/12,Calculator!$G$23*12,Calculator!$G$20),0))-F6891,0)</f>
        <v>0</v>
      </c>
      <c r="H6891" s="29">
        <f t="shared" ca="1" si="432"/>
        <v>0</v>
      </c>
      <c r="I6891" s="29">
        <f t="shared" ca="1" si="430"/>
        <v>0</v>
      </c>
      <c r="J6891" s="30">
        <f>Calculator!$G$40</f>
        <v>6.5000000000000002E-2</v>
      </c>
      <c r="K6891" s="29">
        <f ca="1">IF(C6891&gt;=Calculator!$G$27,IF(DAY($C6891)=1,Calculator!$G$34/2,IF(DAY($C6891)=15,Calculator!$G$34/2,0)),0)</f>
        <v>0</v>
      </c>
      <c r="L6891" s="29">
        <f ca="1">IF(DAY($C6891)=28,IF(H6891=0,0,Calculator!$G$35),0)</f>
        <v>0</v>
      </c>
      <c r="M6891" s="29">
        <f ca="1">IF(I6891&gt;0,IF(DAY($C6891)=1,SUM(INDIRECT("I"&amp;(ROW(C6890)-DAY(C6890))):I6890),0),0)</f>
        <v>0</v>
      </c>
      <c r="N6891" s="29">
        <f ca="1">IF(C6891&lt;Calculator!$G$27,0,IF(C6891=Calculator!$G$27,Calculator!$G$39,IF(H6891-K6891&lt;=0,IF(D6891&gt;Calculator!$G$39,IF(H6891-K6891+E6891+L6891+M6891+Calculator!$G$39&gt;Calculator!$G$39,Calculator!$G$39-(H6891+E6891+L6891+M6891-K6891),Calculator!$G$39),D6891),0)))</f>
        <v>0</v>
      </c>
    </row>
    <row r="6892" spans="1:14" ht="15.75" thickBot="1">
      <c r="A6892" s="33" t="str">
        <f ca="1">IF(C6892=Calculator!$H$27,"F",IF(Daily!D6892+Daily!H6892=0,IF(D6891+H6891&gt;0,"L",""),""))</f>
        <v/>
      </c>
      <c r="B6892" s="34">
        <v>6891</v>
      </c>
      <c r="C6892" s="19">
        <f t="shared" ca="1" si="429"/>
        <v>52821</v>
      </c>
      <c r="D6892" s="29">
        <f t="shared" ca="1" si="431"/>
        <v>0</v>
      </c>
      <c r="E6892" s="29">
        <f ca="1">IF(C6892&lt;Calculator!$D$26,0,IF(DAY($C6892)=1,IF(D6892-Calculator!$G$24&gt;0,Calculator!$G$24,D6892),0))</f>
        <v>0</v>
      </c>
      <c r="F6892" s="29">
        <f ca="1">IF(E6892&gt;0,D6892*Calculator!$G$22/12,0)</f>
        <v>0</v>
      </c>
      <c r="G6892" s="29">
        <f ca="1">IF(E6892&gt;0,(IFERROR(-PMT(Calculator!$G$22/12,Calculator!$G$23*12,Calculator!$G$20),0))-F6892,0)</f>
        <v>0</v>
      </c>
      <c r="H6892" s="29">
        <f t="shared" ca="1" si="432"/>
        <v>0</v>
      </c>
      <c r="I6892" s="29">
        <f t="shared" ca="1" si="430"/>
        <v>0</v>
      </c>
      <c r="J6892" s="30">
        <f>Calculator!$G$40</f>
        <v>6.5000000000000002E-2</v>
      </c>
      <c r="K6892" s="29">
        <f ca="1">IF(C6892&gt;=Calculator!$G$27,IF(DAY($C6892)=1,Calculator!$G$34/2,IF(DAY($C6892)=15,Calculator!$G$34/2,0)),0)</f>
        <v>0</v>
      </c>
      <c r="L6892" s="29">
        <f ca="1">IF(DAY($C6892)=28,IF(H6892=0,0,Calculator!$G$35),0)</f>
        <v>0</v>
      </c>
      <c r="M6892" s="29">
        <f ca="1">IF(I6892&gt;0,IF(DAY($C6892)=1,SUM(INDIRECT("I"&amp;(ROW(C6891)-DAY(C6891))):I6891),0),0)</f>
        <v>0</v>
      </c>
      <c r="N6892" s="29">
        <f ca="1">IF(C6892&lt;Calculator!$G$27,0,IF(C6892=Calculator!$G$27,Calculator!$G$39,IF(H6892-K6892&lt;=0,IF(D6892&gt;Calculator!$G$39,IF(H6892-K6892+E6892+L6892+M6892+Calculator!$G$39&gt;Calculator!$G$39,Calculator!$G$39-(H6892+E6892+L6892+M6892-K6892),Calculator!$G$39),D6892),0)))</f>
        <v>0</v>
      </c>
    </row>
    <row r="6893" spans="1:14" ht="15.75" thickBot="1">
      <c r="A6893" s="33" t="str">
        <f ca="1">IF(C6893=Calculator!$H$27,"F",IF(Daily!D6893+Daily!H6893=0,IF(D6892+H6892&gt;0,"L",""),""))</f>
        <v/>
      </c>
      <c r="B6893" s="34">
        <v>6892</v>
      </c>
      <c r="C6893" s="19">
        <f t="shared" ca="1" si="429"/>
        <v>52822</v>
      </c>
      <c r="D6893" s="29">
        <f t="shared" ca="1" si="431"/>
        <v>0</v>
      </c>
      <c r="E6893" s="29">
        <f ca="1">IF(C6893&lt;Calculator!$D$26,0,IF(DAY($C6893)=1,IF(D6893-Calculator!$G$24&gt;0,Calculator!$G$24,D6893),0))</f>
        <v>0</v>
      </c>
      <c r="F6893" s="29">
        <f ca="1">IF(E6893&gt;0,D6893*Calculator!$G$22/12,0)</f>
        <v>0</v>
      </c>
      <c r="G6893" s="29">
        <f ca="1">IF(E6893&gt;0,(IFERROR(-PMT(Calculator!$G$22/12,Calculator!$G$23*12,Calculator!$G$20),0))-F6893,0)</f>
        <v>0</v>
      </c>
      <c r="H6893" s="29">
        <f t="shared" ca="1" si="432"/>
        <v>0</v>
      </c>
      <c r="I6893" s="29">
        <f t="shared" ca="1" si="430"/>
        <v>0</v>
      </c>
      <c r="J6893" s="30">
        <f>Calculator!$G$40</f>
        <v>6.5000000000000002E-2</v>
      </c>
      <c r="K6893" s="29">
        <f ca="1">IF(C6893&gt;=Calculator!$G$27,IF(DAY($C6893)=1,Calculator!$G$34/2,IF(DAY($C6893)=15,Calculator!$G$34/2,0)),0)</f>
        <v>0</v>
      </c>
      <c r="L6893" s="29">
        <f ca="1">IF(DAY($C6893)=28,IF(H6893=0,0,Calculator!$G$35),0)</f>
        <v>0</v>
      </c>
      <c r="M6893" s="29">
        <f ca="1">IF(I6893&gt;0,IF(DAY($C6893)=1,SUM(INDIRECT("I"&amp;(ROW(C6892)-DAY(C6892))):I6892),0),0)</f>
        <v>0</v>
      </c>
      <c r="N6893" s="29">
        <f ca="1">IF(C6893&lt;Calculator!$G$27,0,IF(C6893=Calculator!$G$27,Calculator!$G$39,IF(H6893-K6893&lt;=0,IF(D6893&gt;Calculator!$G$39,IF(H6893-K6893+E6893+L6893+M6893+Calculator!$G$39&gt;Calculator!$G$39,Calculator!$G$39-(H6893+E6893+L6893+M6893-K6893),Calculator!$G$39),D6893),0)))</f>
        <v>0</v>
      </c>
    </row>
    <row r="6894" spans="1:14" ht="15.75" thickBot="1">
      <c r="A6894" s="33" t="str">
        <f ca="1">IF(C6894=Calculator!$H$27,"F",IF(Daily!D6894+Daily!H6894=0,IF(D6893+H6893&gt;0,"L",""),""))</f>
        <v/>
      </c>
      <c r="B6894" s="34">
        <v>6893</v>
      </c>
      <c r="C6894" s="19">
        <f t="shared" ca="1" si="429"/>
        <v>52823</v>
      </c>
      <c r="D6894" s="29">
        <f t="shared" ca="1" si="431"/>
        <v>0</v>
      </c>
      <c r="E6894" s="29">
        <f ca="1">IF(C6894&lt;Calculator!$D$26,0,IF(DAY($C6894)=1,IF(D6894-Calculator!$G$24&gt;0,Calculator!$G$24,D6894),0))</f>
        <v>0</v>
      </c>
      <c r="F6894" s="29">
        <f ca="1">IF(E6894&gt;0,D6894*Calculator!$G$22/12,0)</f>
        <v>0</v>
      </c>
      <c r="G6894" s="29">
        <f ca="1">IF(E6894&gt;0,(IFERROR(-PMT(Calculator!$G$22/12,Calculator!$G$23*12,Calculator!$G$20),0))-F6894,0)</f>
        <v>0</v>
      </c>
      <c r="H6894" s="29">
        <f t="shared" ca="1" si="432"/>
        <v>0</v>
      </c>
      <c r="I6894" s="29">
        <f t="shared" ca="1" si="430"/>
        <v>0</v>
      </c>
      <c r="J6894" s="30">
        <f>Calculator!$G$40</f>
        <v>6.5000000000000002E-2</v>
      </c>
      <c r="K6894" s="29">
        <f ca="1">IF(C6894&gt;=Calculator!$G$27,IF(DAY($C6894)=1,Calculator!$G$34/2,IF(DAY($C6894)=15,Calculator!$G$34/2,0)),0)</f>
        <v>0</v>
      </c>
      <c r="L6894" s="29">
        <f ca="1">IF(DAY($C6894)=28,IF(H6894=0,0,Calculator!$G$35),0)</f>
        <v>0</v>
      </c>
      <c r="M6894" s="29">
        <f ca="1">IF(I6894&gt;0,IF(DAY($C6894)=1,SUM(INDIRECT("I"&amp;(ROW(C6893)-DAY(C6893))):I6893),0),0)</f>
        <v>0</v>
      </c>
      <c r="N6894" s="29">
        <f ca="1">IF(C6894&lt;Calculator!$G$27,0,IF(C6894=Calculator!$G$27,Calculator!$G$39,IF(H6894-K6894&lt;=0,IF(D6894&gt;Calculator!$G$39,IF(H6894-K6894+E6894+L6894+M6894+Calculator!$G$39&gt;Calculator!$G$39,Calculator!$G$39-(H6894+E6894+L6894+M6894-K6894),Calculator!$G$39),D6894),0)))</f>
        <v>0</v>
      </c>
    </row>
    <row r="6895" spans="1:14" ht="15.75" thickBot="1">
      <c r="A6895" s="33" t="str">
        <f ca="1">IF(C6895=Calculator!$H$27,"F",IF(Daily!D6895+Daily!H6895=0,IF(D6894+H6894&gt;0,"L",""),""))</f>
        <v/>
      </c>
      <c r="B6895" s="34">
        <v>6894</v>
      </c>
      <c r="C6895" s="19">
        <f t="shared" ca="1" si="429"/>
        <v>52824</v>
      </c>
      <c r="D6895" s="29">
        <f t="shared" ca="1" si="431"/>
        <v>0</v>
      </c>
      <c r="E6895" s="29">
        <f ca="1">IF(C6895&lt;Calculator!$D$26,0,IF(DAY($C6895)=1,IF(D6895-Calculator!$G$24&gt;0,Calculator!$G$24,D6895),0))</f>
        <v>0</v>
      </c>
      <c r="F6895" s="29">
        <f ca="1">IF(E6895&gt;0,D6895*Calculator!$G$22/12,0)</f>
        <v>0</v>
      </c>
      <c r="G6895" s="29">
        <f ca="1">IF(E6895&gt;0,(IFERROR(-PMT(Calculator!$G$22/12,Calculator!$G$23*12,Calculator!$G$20),0))-F6895,0)</f>
        <v>0</v>
      </c>
      <c r="H6895" s="29">
        <f t="shared" ca="1" si="432"/>
        <v>0</v>
      </c>
      <c r="I6895" s="29">
        <f t="shared" ca="1" si="430"/>
        <v>0</v>
      </c>
      <c r="J6895" s="30">
        <f>Calculator!$G$40</f>
        <v>6.5000000000000002E-2</v>
      </c>
      <c r="K6895" s="29">
        <f ca="1">IF(C6895&gt;=Calculator!$G$27,IF(DAY($C6895)=1,Calculator!$G$34/2,IF(DAY($C6895)=15,Calculator!$G$34/2,0)),0)</f>
        <v>4500</v>
      </c>
      <c r="L6895" s="29">
        <f ca="1">IF(DAY($C6895)=28,IF(H6895=0,0,Calculator!$G$35),0)</f>
        <v>0</v>
      </c>
      <c r="M6895" s="29">
        <f ca="1">IF(I6895&gt;0,IF(DAY($C6895)=1,SUM(INDIRECT("I"&amp;(ROW(C6894)-DAY(C6894))):I6894),0),0)</f>
        <v>0</v>
      </c>
      <c r="N6895" s="29">
        <f ca="1">IF(C6895&lt;Calculator!$G$27,0,IF(C6895=Calculator!$G$27,Calculator!$G$39,IF(H6895-K6895&lt;=0,IF(D6895&gt;Calculator!$G$39,IF(H6895-K6895+E6895+L6895+M6895+Calculator!$G$39&gt;Calculator!$G$39,Calculator!$G$39-(H6895+E6895+L6895+M6895-K6895),Calculator!$G$39),D6895),0)))</f>
        <v>0</v>
      </c>
    </row>
    <row r="6896" spans="1:14" ht="15.75" thickBot="1">
      <c r="A6896" s="33" t="str">
        <f ca="1">IF(C6896=Calculator!$H$27,"F",IF(Daily!D6896+Daily!H6896=0,IF(D6895+H6895&gt;0,"L",""),""))</f>
        <v/>
      </c>
      <c r="B6896" s="34">
        <v>6895</v>
      </c>
      <c r="C6896" s="19">
        <f t="shared" ca="1" si="429"/>
        <v>52825</v>
      </c>
      <c r="D6896" s="29">
        <f t="shared" ca="1" si="431"/>
        <v>0</v>
      </c>
      <c r="E6896" s="29">
        <f ca="1">IF(C6896&lt;Calculator!$D$26,0,IF(DAY($C6896)=1,IF(D6896-Calculator!$G$24&gt;0,Calculator!$G$24,D6896),0))</f>
        <v>0</v>
      </c>
      <c r="F6896" s="29">
        <f ca="1">IF(E6896&gt;0,D6896*Calculator!$G$22/12,0)</f>
        <v>0</v>
      </c>
      <c r="G6896" s="29">
        <f ca="1">IF(E6896&gt;0,(IFERROR(-PMT(Calculator!$G$22/12,Calculator!$G$23*12,Calculator!$G$20),0))-F6896,0)</f>
        <v>0</v>
      </c>
      <c r="H6896" s="29">
        <f t="shared" ca="1" si="432"/>
        <v>0</v>
      </c>
      <c r="I6896" s="29">
        <f t="shared" ca="1" si="430"/>
        <v>0</v>
      </c>
      <c r="J6896" s="30">
        <f>Calculator!$G$40</f>
        <v>6.5000000000000002E-2</v>
      </c>
      <c r="K6896" s="29">
        <f ca="1">IF(C6896&gt;=Calculator!$G$27,IF(DAY($C6896)=1,Calculator!$G$34/2,IF(DAY($C6896)=15,Calculator!$G$34/2,0)),0)</f>
        <v>0</v>
      </c>
      <c r="L6896" s="29">
        <f ca="1">IF(DAY($C6896)=28,IF(H6896=0,0,Calculator!$G$35),0)</f>
        <v>0</v>
      </c>
      <c r="M6896" s="29">
        <f ca="1">IF(I6896&gt;0,IF(DAY($C6896)=1,SUM(INDIRECT("I"&amp;(ROW(C6895)-DAY(C6895))):I6895),0),0)</f>
        <v>0</v>
      </c>
      <c r="N6896" s="29">
        <f ca="1">IF(C6896&lt;Calculator!$G$27,0,IF(C6896=Calculator!$G$27,Calculator!$G$39,IF(H6896-K6896&lt;=0,IF(D6896&gt;Calculator!$G$39,IF(H6896-K6896+E6896+L6896+M6896+Calculator!$G$39&gt;Calculator!$G$39,Calculator!$G$39-(H6896+E6896+L6896+M6896-K6896),Calculator!$G$39),D6896),0)))</f>
        <v>0</v>
      </c>
    </row>
    <row r="6897" spans="1:14" ht="15.75" thickBot="1">
      <c r="A6897" s="33" t="str">
        <f ca="1">IF(C6897=Calculator!$H$27,"F",IF(Daily!D6897+Daily!H6897=0,IF(D6896+H6896&gt;0,"L",""),""))</f>
        <v/>
      </c>
      <c r="B6897" s="34">
        <v>6896</v>
      </c>
      <c r="C6897" s="19">
        <f t="shared" ca="1" si="429"/>
        <v>52826</v>
      </c>
      <c r="D6897" s="29">
        <f t="shared" ca="1" si="431"/>
        <v>0</v>
      </c>
      <c r="E6897" s="29">
        <f ca="1">IF(C6897&lt;Calculator!$D$26,0,IF(DAY($C6897)=1,IF(D6897-Calculator!$G$24&gt;0,Calculator!$G$24,D6897),0))</f>
        <v>0</v>
      </c>
      <c r="F6897" s="29">
        <f ca="1">IF(E6897&gt;0,D6897*Calculator!$G$22/12,0)</f>
        <v>0</v>
      </c>
      <c r="G6897" s="29">
        <f ca="1">IF(E6897&gt;0,(IFERROR(-PMT(Calculator!$G$22/12,Calculator!$G$23*12,Calculator!$G$20),0))-F6897,0)</f>
        <v>0</v>
      </c>
      <c r="H6897" s="29">
        <f t="shared" ca="1" si="432"/>
        <v>0</v>
      </c>
      <c r="I6897" s="29">
        <f t="shared" ca="1" si="430"/>
        <v>0</v>
      </c>
      <c r="J6897" s="30">
        <f>Calculator!$G$40</f>
        <v>6.5000000000000002E-2</v>
      </c>
      <c r="K6897" s="29">
        <f ca="1">IF(C6897&gt;=Calculator!$G$27,IF(DAY($C6897)=1,Calculator!$G$34/2,IF(DAY($C6897)=15,Calculator!$G$34/2,0)),0)</f>
        <v>0</v>
      </c>
      <c r="L6897" s="29">
        <f ca="1">IF(DAY($C6897)=28,IF(H6897=0,0,Calculator!$G$35),0)</f>
        <v>0</v>
      </c>
      <c r="M6897" s="29">
        <f ca="1">IF(I6897&gt;0,IF(DAY($C6897)=1,SUM(INDIRECT("I"&amp;(ROW(C6896)-DAY(C6896))):I6896),0),0)</f>
        <v>0</v>
      </c>
      <c r="N6897" s="29">
        <f ca="1">IF(C6897&lt;Calculator!$G$27,0,IF(C6897=Calculator!$G$27,Calculator!$G$39,IF(H6897-K6897&lt;=0,IF(D6897&gt;Calculator!$G$39,IF(H6897-K6897+E6897+L6897+M6897+Calculator!$G$39&gt;Calculator!$G$39,Calculator!$G$39-(H6897+E6897+L6897+M6897-K6897),Calculator!$G$39),D6897),0)))</f>
        <v>0</v>
      </c>
    </row>
    <row r="6898" spans="1:14" ht="15.75" thickBot="1">
      <c r="A6898" s="33" t="str">
        <f ca="1">IF(C6898=Calculator!$H$27,"F",IF(Daily!D6898+Daily!H6898=0,IF(D6897+H6897&gt;0,"L",""),""))</f>
        <v/>
      </c>
      <c r="B6898" s="34">
        <v>6897</v>
      </c>
      <c r="C6898" s="19">
        <f t="shared" ca="1" si="429"/>
        <v>52827</v>
      </c>
      <c r="D6898" s="29">
        <f t="shared" ca="1" si="431"/>
        <v>0</v>
      </c>
      <c r="E6898" s="29">
        <f ca="1">IF(C6898&lt;Calculator!$D$26,0,IF(DAY($C6898)=1,IF(D6898-Calculator!$G$24&gt;0,Calculator!$G$24,D6898),0))</f>
        <v>0</v>
      </c>
      <c r="F6898" s="29">
        <f ca="1">IF(E6898&gt;0,D6898*Calculator!$G$22/12,0)</f>
        <v>0</v>
      </c>
      <c r="G6898" s="29">
        <f ca="1">IF(E6898&gt;0,(IFERROR(-PMT(Calculator!$G$22/12,Calculator!$G$23*12,Calculator!$G$20),0))-F6898,0)</f>
        <v>0</v>
      </c>
      <c r="H6898" s="29">
        <f t="shared" ca="1" si="432"/>
        <v>0</v>
      </c>
      <c r="I6898" s="29">
        <f t="shared" ca="1" si="430"/>
        <v>0</v>
      </c>
      <c r="J6898" s="30">
        <f>Calculator!$G$40</f>
        <v>6.5000000000000002E-2</v>
      </c>
      <c r="K6898" s="29">
        <f ca="1">IF(C6898&gt;=Calculator!$G$27,IF(DAY($C6898)=1,Calculator!$G$34/2,IF(DAY($C6898)=15,Calculator!$G$34/2,0)),0)</f>
        <v>0</v>
      </c>
      <c r="L6898" s="29">
        <f ca="1">IF(DAY($C6898)=28,IF(H6898=0,0,Calculator!$G$35),0)</f>
        <v>0</v>
      </c>
      <c r="M6898" s="29">
        <f ca="1">IF(I6898&gt;0,IF(DAY($C6898)=1,SUM(INDIRECT("I"&amp;(ROW(C6897)-DAY(C6897))):I6897),0),0)</f>
        <v>0</v>
      </c>
      <c r="N6898" s="29">
        <f ca="1">IF(C6898&lt;Calculator!$G$27,0,IF(C6898=Calculator!$G$27,Calculator!$G$39,IF(H6898-K6898&lt;=0,IF(D6898&gt;Calculator!$G$39,IF(H6898-K6898+E6898+L6898+M6898+Calculator!$G$39&gt;Calculator!$G$39,Calculator!$G$39-(H6898+E6898+L6898+M6898-K6898),Calculator!$G$39),D6898),0)))</f>
        <v>0</v>
      </c>
    </row>
    <row r="6899" spans="1:14" ht="15.75" thickBot="1">
      <c r="A6899" s="33" t="str">
        <f ca="1">IF(C6899=Calculator!$H$27,"F",IF(Daily!D6899+Daily!H6899=0,IF(D6898+H6898&gt;0,"L",""),""))</f>
        <v/>
      </c>
      <c r="B6899" s="34">
        <v>6898</v>
      </c>
      <c r="C6899" s="19">
        <f t="shared" ca="1" si="429"/>
        <v>52828</v>
      </c>
      <c r="D6899" s="29">
        <f t="shared" ca="1" si="431"/>
        <v>0</v>
      </c>
      <c r="E6899" s="29">
        <f ca="1">IF(C6899&lt;Calculator!$D$26,0,IF(DAY($C6899)=1,IF(D6899-Calculator!$G$24&gt;0,Calculator!$G$24,D6899),0))</f>
        <v>0</v>
      </c>
      <c r="F6899" s="29">
        <f ca="1">IF(E6899&gt;0,D6899*Calculator!$G$22/12,0)</f>
        <v>0</v>
      </c>
      <c r="G6899" s="29">
        <f ca="1">IF(E6899&gt;0,(IFERROR(-PMT(Calculator!$G$22/12,Calculator!$G$23*12,Calculator!$G$20),0))-F6899,0)</f>
        <v>0</v>
      </c>
      <c r="H6899" s="29">
        <f t="shared" ca="1" si="432"/>
        <v>0</v>
      </c>
      <c r="I6899" s="29">
        <f t="shared" ca="1" si="430"/>
        <v>0</v>
      </c>
      <c r="J6899" s="30">
        <f>Calculator!$G$40</f>
        <v>6.5000000000000002E-2</v>
      </c>
      <c r="K6899" s="29">
        <f ca="1">IF(C6899&gt;=Calculator!$G$27,IF(DAY($C6899)=1,Calculator!$G$34/2,IF(DAY($C6899)=15,Calculator!$G$34/2,0)),0)</f>
        <v>0</v>
      </c>
      <c r="L6899" s="29">
        <f ca="1">IF(DAY($C6899)=28,IF(H6899=0,0,Calculator!$G$35),0)</f>
        <v>0</v>
      </c>
      <c r="M6899" s="29">
        <f ca="1">IF(I6899&gt;0,IF(DAY($C6899)=1,SUM(INDIRECT("I"&amp;(ROW(C6898)-DAY(C6898))):I6898),0),0)</f>
        <v>0</v>
      </c>
      <c r="N6899" s="29">
        <f ca="1">IF(C6899&lt;Calculator!$G$27,0,IF(C6899=Calculator!$G$27,Calculator!$G$39,IF(H6899-K6899&lt;=0,IF(D6899&gt;Calculator!$G$39,IF(H6899-K6899+E6899+L6899+M6899+Calculator!$G$39&gt;Calculator!$G$39,Calculator!$G$39-(H6899+E6899+L6899+M6899-K6899),Calculator!$G$39),D6899),0)))</f>
        <v>0</v>
      </c>
    </row>
    <row r="6900" spans="1:14" ht="15.75" thickBot="1">
      <c r="A6900" s="33" t="str">
        <f ca="1">IF(C6900=Calculator!$H$27,"F",IF(Daily!D6900+Daily!H6900=0,IF(D6899+H6899&gt;0,"L",""),""))</f>
        <v/>
      </c>
      <c r="B6900" s="34">
        <v>6899</v>
      </c>
      <c r="C6900" s="19">
        <f t="shared" ca="1" si="429"/>
        <v>52829</v>
      </c>
      <c r="D6900" s="29">
        <f t="shared" ca="1" si="431"/>
        <v>0</v>
      </c>
      <c r="E6900" s="29">
        <f ca="1">IF(C6900&lt;Calculator!$D$26,0,IF(DAY($C6900)=1,IF(D6900-Calculator!$G$24&gt;0,Calculator!$G$24,D6900),0))</f>
        <v>0</v>
      </c>
      <c r="F6900" s="29">
        <f ca="1">IF(E6900&gt;0,D6900*Calculator!$G$22/12,0)</f>
        <v>0</v>
      </c>
      <c r="G6900" s="29">
        <f ca="1">IF(E6900&gt;0,(IFERROR(-PMT(Calculator!$G$22/12,Calculator!$G$23*12,Calculator!$G$20),0))-F6900,0)</f>
        <v>0</v>
      </c>
      <c r="H6900" s="29">
        <f t="shared" ca="1" si="432"/>
        <v>0</v>
      </c>
      <c r="I6900" s="29">
        <f t="shared" ca="1" si="430"/>
        <v>0</v>
      </c>
      <c r="J6900" s="30">
        <f>Calculator!$G$40</f>
        <v>6.5000000000000002E-2</v>
      </c>
      <c r="K6900" s="29">
        <f ca="1">IF(C6900&gt;=Calculator!$G$27,IF(DAY($C6900)=1,Calculator!$G$34/2,IF(DAY($C6900)=15,Calculator!$G$34/2,0)),0)</f>
        <v>0</v>
      </c>
      <c r="L6900" s="29">
        <f ca="1">IF(DAY($C6900)=28,IF(H6900=0,0,Calculator!$G$35),0)</f>
        <v>0</v>
      </c>
      <c r="M6900" s="29">
        <f ca="1">IF(I6900&gt;0,IF(DAY($C6900)=1,SUM(INDIRECT("I"&amp;(ROW(C6899)-DAY(C6899))):I6899),0),0)</f>
        <v>0</v>
      </c>
      <c r="N6900" s="29">
        <f ca="1">IF(C6900&lt;Calculator!$G$27,0,IF(C6900=Calculator!$G$27,Calculator!$G$39,IF(H6900-K6900&lt;=0,IF(D6900&gt;Calculator!$G$39,IF(H6900-K6900+E6900+L6900+M6900+Calculator!$G$39&gt;Calculator!$G$39,Calculator!$G$39-(H6900+E6900+L6900+M6900-K6900),Calculator!$G$39),D6900),0)))</f>
        <v>0</v>
      </c>
    </row>
    <row r="6901" spans="1:14" ht="15.75" thickBot="1">
      <c r="A6901" s="33" t="str">
        <f ca="1">IF(C6901=Calculator!$H$27,"F",IF(Daily!D6901+Daily!H6901=0,IF(D6900+H6900&gt;0,"L",""),""))</f>
        <v/>
      </c>
      <c r="B6901" s="34">
        <v>6900</v>
      </c>
      <c r="C6901" s="19">
        <f t="shared" ca="1" si="429"/>
        <v>52830</v>
      </c>
      <c r="D6901" s="29">
        <f t="shared" ca="1" si="431"/>
        <v>0</v>
      </c>
      <c r="E6901" s="29">
        <f ca="1">IF(C6901&lt;Calculator!$D$26,0,IF(DAY($C6901)=1,IF(D6901-Calculator!$G$24&gt;0,Calculator!$G$24,D6901),0))</f>
        <v>0</v>
      </c>
      <c r="F6901" s="29">
        <f ca="1">IF(E6901&gt;0,D6901*Calculator!$G$22/12,0)</f>
        <v>0</v>
      </c>
      <c r="G6901" s="29">
        <f ca="1">IF(E6901&gt;0,(IFERROR(-PMT(Calculator!$G$22/12,Calculator!$G$23*12,Calculator!$G$20),0))-F6901,0)</f>
        <v>0</v>
      </c>
      <c r="H6901" s="29">
        <f t="shared" ca="1" si="432"/>
        <v>0</v>
      </c>
      <c r="I6901" s="29">
        <f t="shared" ca="1" si="430"/>
        <v>0</v>
      </c>
      <c r="J6901" s="30">
        <f>Calculator!$G$40</f>
        <v>6.5000000000000002E-2</v>
      </c>
      <c r="K6901" s="29">
        <f ca="1">IF(C6901&gt;=Calculator!$G$27,IF(DAY($C6901)=1,Calculator!$G$34/2,IF(DAY($C6901)=15,Calculator!$G$34/2,0)),0)</f>
        <v>0</v>
      </c>
      <c r="L6901" s="29">
        <f ca="1">IF(DAY($C6901)=28,IF(H6901=0,0,Calculator!$G$35),0)</f>
        <v>0</v>
      </c>
      <c r="M6901" s="29">
        <f ca="1">IF(I6901&gt;0,IF(DAY($C6901)=1,SUM(INDIRECT("I"&amp;(ROW(C6900)-DAY(C6900))):I6900),0),0)</f>
        <v>0</v>
      </c>
      <c r="N6901" s="29">
        <f ca="1">IF(C6901&lt;Calculator!$G$27,0,IF(C6901=Calculator!$G$27,Calculator!$G$39,IF(H6901-K6901&lt;=0,IF(D6901&gt;Calculator!$G$39,IF(H6901-K6901+E6901+L6901+M6901+Calculator!$G$39&gt;Calculator!$G$39,Calculator!$G$39-(H6901+E6901+L6901+M6901-K6901),Calculator!$G$39),D6901),0)))</f>
        <v>0</v>
      </c>
    </row>
    <row r="6902" spans="1:14" ht="15.75" thickBot="1">
      <c r="A6902" s="33" t="str">
        <f ca="1">IF(C6902=Calculator!$H$27,"F",IF(Daily!D6902+Daily!H6902=0,IF(D6901+H6901&gt;0,"L",""),""))</f>
        <v/>
      </c>
      <c r="B6902" s="34">
        <v>6901</v>
      </c>
      <c r="C6902" s="19">
        <f t="shared" ca="1" si="429"/>
        <v>52831</v>
      </c>
      <c r="D6902" s="29">
        <f t="shared" ca="1" si="431"/>
        <v>0</v>
      </c>
      <c r="E6902" s="29">
        <f ca="1">IF(C6902&lt;Calculator!$D$26,0,IF(DAY($C6902)=1,IF(D6902-Calculator!$G$24&gt;0,Calculator!$G$24,D6902),0))</f>
        <v>0</v>
      </c>
      <c r="F6902" s="29">
        <f ca="1">IF(E6902&gt;0,D6902*Calculator!$G$22/12,0)</f>
        <v>0</v>
      </c>
      <c r="G6902" s="29">
        <f ca="1">IF(E6902&gt;0,(IFERROR(-PMT(Calculator!$G$22/12,Calculator!$G$23*12,Calculator!$G$20),0))-F6902,0)</f>
        <v>0</v>
      </c>
      <c r="H6902" s="29">
        <f t="shared" ca="1" si="432"/>
        <v>0</v>
      </c>
      <c r="I6902" s="29">
        <f t="shared" ca="1" si="430"/>
        <v>0</v>
      </c>
      <c r="J6902" s="30">
        <f>Calculator!$G$40</f>
        <v>6.5000000000000002E-2</v>
      </c>
      <c r="K6902" s="29">
        <f ca="1">IF(C6902&gt;=Calculator!$G$27,IF(DAY($C6902)=1,Calculator!$G$34/2,IF(DAY($C6902)=15,Calculator!$G$34/2,0)),0)</f>
        <v>0</v>
      </c>
      <c r="L6902" s="29">
        <f ca="1">IF(DAY($C6902)=28,IF(H6902=0,0,Calculator!$G$35),0)</f>
        <v>0</v>
      </c>
      <c r="M6902" s="29">
        <f ca="1">IF(I6902&gt;0,IF(DAY($C6902)=1,SUM(INDIRECT("I"&amp;(ROW(C6901)-DAY(C6901))):I6901),0),0)</f>
        <v>0</v>
      </c>
      <c r="N6902" s="29">
        <f ca="1">IF(C6902&lt;Calculator!$G$27,0,IF(C6902=Calculator!$G$27,Calculator!$G$39,IF(H6902-K6902&lt;=0,IF(D6902&gt;Calculator!$G$39,IF(H6902-K6902+E6902+L6902+M6902+Calculator!$G$39&gt;Calculator!$G$39,Calculator!$G$39-(H6902+E6902+L6902+M6902-K6902),Calculator!$G$39),D6902),0)))</f>
        <v>0</v>
      </c>
    </row>
    <row r="6903" spans="1:14" ht="15.75" thickBot="1">
      <c r="A6903" s="33" t="str">
        <f ca="1">IF(C6903=Calculator!$H$27,"F",IF(Daily!D6903+Daily!H6903=0,IF(D6902+H6902&gt;0,"L",""),""))</f>
        <v/>
      </c>
      <c r="B6903" s="34">
        <v>6902</v>
      </c>
      <c r="C6903" s="19">
        <f t="shared" ca="1" si="429"/>
        <v>52832</v>
      </c>
      <c r="D6903" s="29">
        <f t="shared" ca="1" si="431"/>
        <v>0</v>
      </c>
      <c r="E6903" s="29">
        <f ca="1">IF(C6903&lt;Calculator!$D$26,0,IF(DAY($C6903)=1,IF(D6903-Calculator!$G$24&gt;0,Calculator!$G$24,D6903),0))</f>
        <v>0</v>
      </c>
      <c r="F6903" s="29">
        <f ca="1">IF(E6903&gt;0,D6903*Calculator!$G$22/12,0)</f>
        <v>0</v>
      </c>
      <c r="G6903" s="29">
        <f ca="1">IF(E6903&gt;0,(IFERROR(-PMT(Calculator!$G$22/12,Calculator!$G$23*12,Calculator!$G$20),0))-F6903,0)</f>
        <v>0</v>
      </c>
      <c r="H6903" s="29">
        <f t="shared" ca="1" si="432"/>
        <v>0</v>
      </c>
      <c r="I6903" s="29">
        <f t="shared" ca="1" si="430"/>
        <v>0</v>
      </c>
      <c r="J6903" s="30">
        <f>Calculator!$G$40</f>
        <v>6.5000000000000002E-2</v>
      </c>
      <c r="K6903" s="29">
        <f ca="1">IF(C6903&gt;=Calculator!$G$27,IF(DAY($C6903)=1,Calculator!$G$34/2,IF(DAY($C6903)=15,Calculator!$G$34/2,0)),0)</f>
        <v>0</v>
      </c>
      <c r="L6903" s="29">
        <f ca="1">IF(DAY($C6903)=28,IF(H6903=0,0,Calculator!$G$35),0)</f>
        <v>0</v>
      </c>
      <c r="M6903" s="29">
        <f ca="1">IF(I6903&gt;0,IF(DAY($C6903)=1,SUM(INDIRECT("I"&amp;(ROW(C6902)-DAY(C6902))):I6902),0),0)</f>
        <v>0</v>
      </c>
      <c r="N6903" s="29">
        <f ca="1">IF(C6903&lt;Calculator!$G$27,0,IF(C6903=Calculator!$G$27,Calculator!$G$39,IF(H6903-K6903&lt;=0,IF(D6903&gt;Calculator!$G$39,IF(H6903-K6903+E6903+L6903+M6903+Calculator!$G$39&gt;Calculator!$G$39,Calculator!$G$39-(H6903+E6903+L6903+M6903-K6903),Calculator!$G$39),D6903),0)))</f>
        <v>0</v>
      </c>
    </row>
    <row r="6904" spans="1:14" ht="15.75" thickBot="1">
      <c r="A6904" s="33" t="str">
        <f ca="1">IF(C6904=Calculator!$H$27,"F",IF(Daily!D6904+Daily!H6904=0,IF(D6903+H6903&gt;0,"L",""),""))</f>
        <v/>
      </c>
      <c r="B6904" s="34">
        <v>6903</v>
      </c>
      <c r="C6904" s="19">
        <f t="shared" ca="1" si="429"/>
        <v>52833</v>
      </c>
      <c r="D6904" s="29">
        <f t="shared" ca="1" si="431"/>
        <v>0</v>
      </c>
      <c r="E6904" s="29">
        <f ca="1">IF(C6904&lt;Calculator!$D$26,0,IF(DAY($C6904)=1,IF(D6904-Calculator!$G$24&gt;0,Calculator!$G$24,D6904),0))</f>
        <v>0</v>
      </c>
      <c r="F6904" s="29">
        <f ca="1">IF(E6904&gt;0,D6904*Calculator!$G$22/12,0)</f>
        <v>0</v>
      </c>
      <c r="G6904" s="29">
        <f ca="1">IF(E6904&gt;0,(IFERROR(-PMT(Calculator!$G$22/12,Calculator!$G$23*12,Calculator!$G$20),0))-F6904,0)</f>
        <v>0</v>
      </c>
      <c r="H6904" s="29">
        <f t="shared" ca="1" si="432"/>
        <v>0</v>
      </c>
      <c r="I6904" s="29">
        <f t="shared" ca="1" si="430"/>
        <v>0</v>
      </c>
      <c r="J6904" s="30">
        <f>Calculator!$G$40</f>
        <v>6.5000000000000002E-2</v>
      </c>
      <c r="K6904" s="29">
        <f ca="1">IF(C6904&gt;=Calculator!$G$27,IF(DAY($C6904)=1,Calculator!$G$34/2,IF(DAY($C6904)=15,Calculator!$G$34/2,0)),0)</f>
        <v>0</v>
      </c>
      <c r="L6904" s="29">
        <f ca="1">IF(DAY($C6904)=28,IF(H6904=0,0,Calculator!$G$35),0)</f>
        <v>0</v>
      </c>
      <c r="M6904" s="29">
        <f ca="1">IF(I6904&gt;0,IF(DAY($C6904)=1,SUM(INDIRECT("I"&amp;(ROW(C6903)-DAY(C6903))):I6903),0),0)</f>
        <v>0</v>
      </c>
      <c r="N6904" s="29">
        <f ca="1">IF(C6904&lt;Calculator!$G$27,0,IF(C6904=Calculator!$G$27,Calculator!$G$39,IF(H6904-K6904&lt;=0,IF(D6904&gt;Calculator!$G$39,IF(H6904-K6904+E6904+L6904+M6904+Calculator!$G$39&gt;Calculator!$G$39,Calculator!$G$39-(H6904+E6904+L6904+M6904-K6904),Calculator!$G$39),D6904),0)))</f>
        <v>0</v>
      </c>
    </row>
    <row r="6905" spans="1:14" ht="15.75" thickBot="1">
      <c r="A6905" s="33" t="str">
        <f ca="1">IF(C6905=Calculator!$H$27,"F",IF(Daily!D6905+Daily!H6905=0,IF(D6904+H6904&gt;0,"L",""),""))</f>
        <v/>
      </c>
      <c r="B6905" s="34">
        <v>6904</v>
      </c>
      <c r="C6905" s="19">
        <f t="shared" ca="1" si="429"/>
        <v>52834</v>
      </c>
      <c r="D6905" s="29">
        <f t="shared" ca="1" si="431"/>
        <v>0</v>
      </c>
      <c r="E6905" s="29">
        <f ca="1">IF(C6905&lt;Calculator!$D$26,0,IF(DAY($C6905)=1,IF(D6905-Calculator!$G$24&gt;0,Calculator!$G$24,D6905),0))</f>
        <v>0</v>
      </c>
      <c r="F6905" s="29">
        <f ca="1">IF(E6905&gt;0,D6905*Calculator!$G$22/12,0)</f>
        <v>0</v>
      </c>
      <c r="G6905" s="29">
        <f ca="1">IF(E6905&gt;0,(IFERROR(-PMT(Calculator!$G$22/12,Calculator!$G$23*12,Calculator!$G$20),0))-F6905,0)</f>
        <v>0</v>
      </c>
      <c r="H6905" s="29">
        <f t="shared" ca="1" si="432"/>
        <v>0</v>
      </c>
      <c r="I6905" s="29">
        <f t="shared" ca="1" si="430"/>
        <v>0</v>
      </c>
      <c r="J6905" s="30">
        <f>Calculator!$G$40</f>
        <v>6.5000000000000002E-2</v>
      </c>
      <c r="K6905" s="29">
        <f ca="1">IF(C6905&gt;=Calculator!$G$27,IF(DAY($C6905)=1,Calculator!$G$34/2,IF(DAY($C6905)=15,Calculator!$G$34/2,0)),0)</f>
        <v>0</v>
      </c>
      <c r="L6905" s="29">
        <f ca="1">IF(DAY($C6905)=28,IF(H6905=0,0,Calculator!$G$35),0)</f>
        <v>0</v>
      </c>
      <c r="M6905" s="29">
        <f ca="1">IF(I6905&gt;0,IF(DAY($C6905)=1,SUM(INDIRECT("I"&amp;(ROW(C6904)-DAY(C6904))):I6904),0),0)</f>
        <v>0</v>
      </c>
      <c r="N6905" s="29">
        <f ca="1">IF(C6905&lt;Calculator!$G$27,0,IF(C6905=Calculator!$G$27,Calculator!$G$39,IF(H6905-K6905&lt;=0,IF(D6905&gt;Calculator!$G$39,IF(H6905-K6905+E6905+L6905+M6905+Calculator!$G$39&gt;Calculator!$G$39,Calculator!$G$39-(H6905+E6905+L6905+M6905-K6905),Calculator!$G$39),D6905),0)))</f>
        <v>0</v>
      </c>
    </row>
    <row r="6906" spans="1:14" ht="15.75" thickBot="1">
      <c r="A6906" s="33" t="str">
        <f ca="1">IF(C6906=Calculator!$H$27,"F",IF(Daily!D6906+Daily!H6906=0,IF(D6905+H6905&gt;0,"L",""),""))</f>
        <v/>
      </c>
      <c r="B6906" s="34">
        <v>6905</v>
      </c>
      <c r="C6906" s="19">
        <f t="shared" ca="1" si="429"/>
        <v>52835</v>
      </c>
      <c r="D6906" s="29">
        <f t="shared" ca="1" si="431"/>
        <v>0</v>
      </c>
      <c r="E6906" s="29">
        <f ca="1">IF(C6906&lt;Calculator!$D$26,0,IF(DAY($C6906)=1,IF(D6906-Calculator!$G$24&gt;0,Calculator!$G$24,D6906),0))</f>
        <v>0</v>
      </c>
      <c r="F6906" s="29">
        <f ca="1">IF(E6906&gt;0,D6906*Calculator!$G$22/12,0)</f>
        <v>0</v>
      </c>
      <c r="G6906" s="29">
        <f ca="1">IF(E6906&gt;0,(IFERROR(-PMT(Calculator!$G$22/12,Calculator!$G$23*12,Calculator!$G$20),0))-F6906,0)</f>
        <v>0</v>
      </c>
      <c r="H6906" s="29">
        <f t="shared" ca="1" si="432"/>
        <v>0</v>
      </c>
      <c r="I6906" s="29">
        <f t="shared" ca="1" si="430"/>
        <v>0</v>
      </c>
      <c r="J6906" s="30">
        <f>Calculator!$G$40</f>
        <v>6.5000000000000002E-2</v>
      </c>
      <c r="K6906" s="29">
        <f ca="1">IF(C6906&gt;=Calculator!$G$27,IF(DAY($C6906)=1,Calculator!$G$34/2,IF(DAY($C6906)=15,Calculator!$G$34/2,0)),0)</f>
        <v>0</v>
      </c>
      <c r="L6906" s="29">
        <f ca="1">IF(DAY($C6906)=28,IF(H6906=0,0,Calculator!$G$35),0)</f>
        <v>0</v>
      </c>
      <c r="M6906" s="29">
        <f ca="1">IF(I6906&gt;0,IF(DAY($C6906)=1,SUM(INDIRECT("I"&amp;(ROW(C6905)-DAY(C6905))):I6905),0),0)</f>
        <v>0</v>
      </c>
      <c r="N6906" s="29">
        <f ca="1">IF(C6906&lt;Calculator!$G$27,0,IF(C6906=Calculator!$G$27,Calculator!$G$39,IF(H6906-K6906&lt;=0,IF(D6906&gt;Calculator!$G$39,IF(H6906-K6906+E6906+L6906+M6906+Calculator!$G$39&gt;Calculator!$G$39,Calculator!$G$39-(H6906+E6906+L6906+M6906-K6906),Calculator!$G$39),D6906),0)))</f>
        <v>0</v>
      </c>
    </row>
    <row r="6907" spans="1:14" ht="15.75" thickBot="1">
      <c r="A6907" s="33" t="str">
        <f ca="1">IF(C6907=Calculator!$H$27,"F",IF(Daily!D6907+Daily!H6907=0,IF(D6906+H6906&gt;0,"L",""),""))</f>
        <v/>
      </c>
      <c r="B6907" s="34">
        <v>6906</v>
      </c>
      <c r="C6907" s="19">
        <f t="shared" ca="1" si="429"/>
        <v>52836</v>
      </c>
      <c r="D6907" s="29">
        <f t="shared" ca="1" si="431"/>
        <v>0</v>
      </c>
      <c r="E6907" s="29">
        <f ca="1">IF(C6907&lt;Calculator!$D$26,0,IF(DAY($C6907)=1,IF(D6907-Calculator!$G$24&gt;0,Calculator!$G$24,D6907),0))</f>
        <v>0</v>
      </c>
      <c r="F6907" s="29">
        <f ca="1">IF(E6907&gt;0,D6907*Calculator!$G$22/12,0)</f>
        <v>0</v>
      </c>
      <c r="G6907" s="29">
        <f ca="1">IF(E6907&gt;0,(IFERROR(-PMT(Calculator!$G$22/12,Calculator!$G$23*12,Calculator!$G$20),0))-F6907,0)</f>
        <v>0</v>
      </c>
      <c r="H6907" s="29">
        <f t="shared" ca="1" si="432"/>
        <v>0</v>
      </c>
      <c r="I6907" s="29">
        <f t="shared" ca="1" si="430"/>
        <v>0</v>
      </c>
      <c r="J6907" s="30">
        <f>Calculator!$G$40</f>
        <v>6.5000000000000002E-2</v>
      </c>
      <c r="K6907" s="29">
        <f ca="1">IF(C6907&gt;=Calculator!$G$27,IF(DAY($C6907)=1,Calculator!$G$34/2,IF(DAY($C6907)=15,Calculator!$G$34/2,0)),0)</f>
        <v>0</v>
      </c>
      <c r="L6907" s="29">
        <f ca="1">IF(DAY($C6907)=28,IF(H6907=0,0,Calculator!$G$35),0)</f>
        <v>0</v>
      </c>
      <c r="M6907" s="29">
        <f ca="1">IF(I6907&gt;0,IF(DAY($C6907)=1,SUM(INDIRECT("I"&amp;(ROW(C6906)-DAY(C6906))):I6906),0),0)</f>
        <v>0</v>
      </c>
      <c r="N6907" s="29">
        <f ca="1">IF(C6907&lt;Calculator!$G$27,0,IF(C6907=Calculator!$G$27,Calculator!$G$39,IF(H6907-K6907&lt;=0,IF(D6907&gt;Calculator!$G$39,IF(H6907-K6907+E6907+L6907+M6907+Calculator!$G$39&gt;Calculator!$G$39,Calculator!$G$39-(H6907+E6907+L6907+M6907-K6907),Calculator!$G$39),D6907),0)))</f>
        <v>0</v>
      </c>
    </row>
    <row r="6908" spans="1:14" ht="15.75" thickBot="1">
      <c r="A6908" s="33" t="str">
        <f ca="1">IF(C6908=Calculator!$H$27,"F",IF(Daily!D6908+Daily!H6908=0,IF(D6907+H6907&gt;0,"L",""),""))</f>
        <v/>
      </c>
      <c r="B6908" s="34">
        <v>6907</v>
      </c>
      <c r="C6908" s="19">
        <f t="shared" ca="1" si="429"/>
        <v>52837</v>
      </c>
      <c r="D6908" s="29">
        <f t="shared" ca="1" si="431"/>
        <v>0</v>
      </c>
      <c r="E6908" s="29">
        <f ca="1">IF(C6908&lt;Calculator!$D$26,0,IF(DAY($C6908)=1,IF(D6908-Calculator!$G$24&gt;0,Calculator!$G$24,D6908),0))</f>
        <v>0</v>
      </c>
      <c r="F6908" s="29">
        <f ca="1">IF(E6908&gt;0,D6908*Calculator!$G$22/12,0)</f>
        <v>0</v>
      </c>
      <c r="G6908" s="29">
        <f ca="1">IF(E6908&gt;0,(IFERROR(-PMT(Calculator!$G$22/12,Calculator!$G$23*12,Calculator!$G$20),0))-F6908,0)</f>
        <v>0</v>
      </c>
      <c r="H6908" s="29">
        <f t="shared" ca="1" si="432"/>
        <v>0</v>
      </c>
      <c r="I6908" s="29">
        <f t="shared" ca="1" si="430"/>
        <v>0</v>
      </c>
      <c r="J6908" s="30">
        <f>Calculator!$G$40</f>
        <v>6.5000000000000002E-2</v>
      </c>
      <c r="K6908" s="29">
        <f ca="1">IF(C6908&gt;=Calculator!$G$27,IF(DAY($C6908)=1,Calculator!$G$34/2,IF(DAY($C6908)=15,Calculator!$G$34/2,0)),0)</f>
        <v>0</v>
      </c>
      <c r="L6908" s="29">
        <f ca="1">IF(DAY($C6908)=28,IF(H6908=0,0,Calculator!$G$35),0)</f>
        <v>0</v>
      </c>
      <c r="M6908" s="29">
        <f ca="1">IF(I6908&gt;0,IF(DAY($C6908)=1,SUM(INDIRECT("I"&amp;(ROW(C6907)-DAY(C6907))):I6907),0),0)</f>
        <v>0</v>
      </c>
      <c r="N6908" s="29">
        <f ca="1">IF(C6908&lt;Calculator!$G$27,0,IF(C6908=Calculator!$G$27,Calculator!$G$39,IF(H6908-K6908&lt;=0,IF(D6908&gt;Calculator!$G$39,IF(H6908-K6908+E6908+L6908+M6908+Calculator!$G$39&gt;Calculator!$G$39,Calculator!$G$39-(H6908+E6908+L6908+M6908-K6908),Calculator!$G$39),D6908),0)))</f>
        <v>0</v>
      </c>
    </row>
    <row r="6909" spans="1:14" ht="15.75" thickBot="1">
      <c r="A6909" s="33" t="str">
        <f ca="1">IF(C6909=Calculator!$H$27,"F",IF(Daily!D6909+Daily!H6909=0,IF(D6908+H6908&gt;0,"L",""),""))</f>
        <v/>
      </c>
      <c r="B6909" s="34">
        <v>6908</v>
      </c>
      <c r="C6909" s="19">
        <f t="shared" ca="1" si="429"/>
        <v>52838</v>
      </c>
      <c r="D6909" s="29">
        <f t="shared" ca="1" si="431"/>
        <v>0</v>
      </c>
      <c r="E6909" s="29">
        <f ca="1">IF(C6909&lt;Calculator!$D$26,0,IF(DAY($C6909)=1,IF(D6909-Calculator!$G$24&gt;0,Calculator!$G$24,D6909),0))</f>
        <v>0</v>
      </c>
      <c r="F6909" s="29">
        <f ca="1">IF(E6909&gt;0,D6909*Calculator!$G$22/12,0)</f>
        <v>0</v>
      </c>
      <c r="G6909" s="29">
        <f ca="1">IF(E6909&gt;0,(IFERROR(-PMT(Calculator!$G$22/12,Calculator!$G$23*12,Calculator!$G$20),0))-F6909,0)</f>
        <v>0</v>
      </c>
      <c r="H6909" s="29">
        <f t="shared" ca="1" si="432"/>
        <v>0</v>
      </c>
      <c r="I6909" s="29">
        <f t="shared" ca="1" si="430"/>
        <v>0</v>
      </c>
      <c r="J6909" s="30">
        <f>Calculator!$G$40</f>
        <v>6.5000000000000002E-2</v>
      </c>
      <c r="K6909" s="29">
        <f ca="1">IF(C6909&gt;=Calculator!$G$27,IF(DAY($C6909)=1,Calculator!$G$34/2,IF(DAY($C6909)=15,Calculator!$G$34/2,0)),0)</f>
        <v>0</v>
      </c>
      <c r="L6909" s="29">
        <f ca="1">IF(DAY($C6909)=28,IF(H6909=0,0,Calculator!$G$35),0)</f>
        <v>0</v>
      </c>
      <c r="M6909" s="29">
        <f ca="1">IF(I6909&gt;0,IF(DAY($C6909)=1,SUM(INDIRECT("I"&amp;(ROW(C6908)-DAY(C6908))):I6908),0),0)</f>
        <v>0</v>
      </c>
      <c r="N6909" s="29">
        <f ca="1">IF(C6909&lt;Calculator!$G$27,0,IF(C6909=Calculator!$G$27,Calculator!$G$39,IF(H6909-K6909&lt;=0,IF(D6909&gt;Calculator!$G$39,IF(H6909-K6909+E6909+L6909+M6909+Calculator!$G$39&gt;Calculator!$G$39,Calculator!$G$39-(H6909+E6909+L6909+M6909-K6909),Calculator!$G$39),D6909),0)))</f>
        <v>0</v>
      </c>
    </row>
    <row r="6910" spans="1:14" ht="15.75" thickBot="1">
      <c r="A6910" s="33" t="str">
        <f ca="1">IF(C6910=Calculator!$H$27,"F",IF(Daily!D6910+Daily!H6910=0,IF(D6909+H6909&gt;0,"L",""),""))</f>
        <v/>
      </c>
      <c r="B6910" s="34">
        <v>6909</v>
      </c>
      <c r="C6910" s="19">
        <f t="shared" ca="1" si="429"/>
        <v>52839</v>
      </c>
      <c r="D6910" s="29">
        <f t="shared" ca="1" si="431"/>
        <v>0</v>
      </c>
      <c r="E6910" s="29">
        <f ca="1">IF(C6910&lt;Calculator!$D$26,0,IF(DAY($C6910)=1,IF(D6910-Calculator!$G$24&gt;0,Calculator!$G$24,D6910),0))</f>
        <v>0</v>
      </c>
      <c r="F6910" s="29">
        <f ca="1">IF(E6910&gt;0,D6910*Calculator!$G$22/12,0)</f>
        <v>0</v>
      </c>
      <c r="G6910" s="29">
        <f ca="1">IF(E6910&gt;0,(IFERROR(-PMT(Calculator!$G$22/12,Calculator!$G$23*12,Calculator!$G$20),0))-F6910,0)</f>
        <v>0</v>
      </c>
      <c r="H6910" s="29">
        <f t="shared" ca="1" si="432"/>
        <v>0</v>
      </c>
      <c r="I6910" s="29">
        <f t="shared" ca="1" si="430"/>
        <v>0</v>
      </c>
      <c r="J6910" s="30">
        <f>Calculator!$G$40</f>
        <v>6.5000000000000002E-2</v>
      </c>
      <c r="K6910" s="29">
        <f ca="1">IF(C6910&gt;=Calculator!$G$27,IF(DAY($C6910)=1,Calculator!$G$34/2,IF(DAY($C6910)=15,Calculator!$G$34/2,0)),0)</f>
        <v>0</v>
      </c>
      <c r="L6910" s="29">
        <f ca="1">IF(DAY($C6910)=28,IF(H6910=0,0,Calculator!$G$35),0)</f>
        <v>0</v>
      </c>
      <c r="M6910" s="29">
        <f ca="1">IF(I6910&gt;0,IF(DAY($C6910)=1,SUM(INDIRECT("I"&amp;(ROW(C6909)-DAY(C6909))):I6909),0),0)</f>
        <v>0</v>
      </c>
      <c r="N6910" s="29">
        <f ca="1">IF(C6910&lt;Calculator!$G$27,0,IF(C6910=Calculator!$G$27,Calculator!$G$39,IF(H6910-K6910&lt;=0,IF(D6910&gt;Calculator!$G$39,IF(H6910-K6910+E6910+L6910+M6910+Calculator!$G$39&gt;Calculator!$G$39,Calculator!$G$39-(H6910+E6910+L6910+M6910-K6910),Calculator!$G$39),D6910),0)))</f>
        <v>0</v>
      </c>
    </row>
    <row r="6911" spans="1:14" ht="15.75" thickBot="1">
      <c r="A6911" s="33" t="str">
        <f ca="1">IF(C6911=Calculator!$H$27,"F",IF(Daily!D6911+Daily!H6911=0,IF(D6910+H6910&gt;0,"L",""),""))</f>
        <v/>
      </c>
      <c r="B6911" s="34">
        <v>6910</v>
      </c>
      <c r="C6911" s="19">
        <f t="shared" ca="1" si="429"/>
        <v>52840</v>
      </c>
      <c r="D6911" s="29">
        <f t="shared" ca="1" si="431"/>
        <v>0</v>
      </c>
      <c r="E6911" s="29">
        <f ca="1">IF(C6911&lt;Calculator!$D$26,0,IF(DAY($C6911)=1,IF(D6911-Calculator!$G$24&gt;0,Calculator!$G$24,D6911),0))</f>
        <v>0</v>
      </c>
      <c r="F6911" s="29">
        <f ca="1">IF(E6911&gt;0,D6911*Calculator!$G$22/12,0)</f>
        <v>0</v>
      </c>
      <c r="G6911" s="29">
        <f ca="1">IF(E6911&gt;0,(IFERROR(-PMT(Calculator!$G$22/12,Calculator!$G$23*12,Calculator!$G$20),0))-F6911,0)</f>
        <v>0</v>
      </c>
      <c r="H6911" s="29">
        <f t="shared" ca="1" si="432"/>
        <v>0</v>
      </c>
      <c r="I6911" s="29">
        <f t="shared" ca="1" si="430"/>
        <v>0</v>
      </c>
      <c r="J6911" s="30">
        <f>Calculator!$G$40</f>
        <v>6.5000000000000002E-2</v>
      </c>
      <c r="K6911" s="29">
        <f ca="1">IF(C6911&gt;=Calculator!$G$27,IF(DAY($C6911)=1,Calculator!$G$34/2,IF(DAY($C6911)=15,Calculator!$G$34/2,0)),0)</f>
        <v>0</v>
      </c>
      <c r="L6911" s="29">
        <f ca="1">IF(DAY($C6911)=28,IF(H6911=0,0,Calculator!$G$35),0)</f>
        <v>0</v>
      </c>
      <c r="M6911" s="29">
        <f ca="1">IF(I6911&gt;0,IF(DAY($C6911)=1,SUM(INDIRECT("I"&amp;(ROW(C6910)-DAY(C6910))):I6910),0),0)</f>
        <v>0</v>
      </c>
      <c r="N6911" s="29">
        <f ca="1">IF(C6911&lt;Calculator!$G$27,0,IF(C6911=Calculator!$G$27,Calculator!$G$39,IF(H6911-K6911&lt;=0,IF(D6911&gt;Calculator!$G$39,IF(H6911-K6911+E6911+L6911+M6911+Calculator!$G$39&gt;Calculator!$G$39,Calculator!$G$39-(H6911+E6911+L6911+M6911-K6911),Calculator!$G$39),D6911),0)))</f>
        <v>0</v>
      </c>
    </row>
    <row r="6912" spans="1:14" ht="15.75" thickBot="1">
      <c r="A6912" s="33" t="str">
        <f ca="1">IF(C6912=Calculator!$H$27,"F",IF(Daily!D6912+Daily!H6912=0,IF(D6911+H6911&gt;0,"L",""),""))</f>
        <v/>
      </c>
      <c r="B6912" s="34">
        <v>6911</v>
      </c>
      <c r="C6912" s="19">
        <f t="shared" ca="1" si="429"/>
        <v>52841</v>
      </c>
      <c r="D6912" s="29">
        <f t="shared" ca="1" si="431"/>
        <v>0</v>
      </c>
      <c r="E6912" s="29">
        <f ca="1">IF(C6912&lt;Calculator!$D$26,0,IF(DAY($C6912)=1,IF(D6912-Calculator!$G$24&gt;0,Calculator!$G$24,D6912),0))</f>
        <v>0</v>
      </c>
      <c r="F6912" s="29">
        <f ca="1">IF(E6912&gt;0,D6912*Calculator!$G$22/12,0)</f>
        <v>0</v>
      </c>
      <c r="G6912" s="29">
        <f ca="1">IF(E6912&gt;0,(IFERROR(-PMT(Calculator!$G$22/12,Calculator!$G$23*12,Calculator!$G$20),0))-F6912,0)</f>
        <v>0</v>
      </c>
      <c r="H6912" s="29">
        <f t="shared" ca="1" si="432"/>
        <v>0</v>
      </c>
      <c r="I6912" s="29">
        <f t="shared" ca="1" si="430"/>
        <v>0</v>
      </c>
      <c r="J6912" s="30">
        <f>Calculator!$G$40</f>
        <v>6.5000000000000002E-2</v>
      </c>
      <c r="K6912" s="29">
        <f ca="1">IF(C6912&gt;=Calculator!$G$27,IF(DAY($C6912)=1,Calculator!$G$34/2,IF(DAY($C6912)=15,Calculator!$G$34/2,0)),0)</f>
        <v>4500</v>
      </c>
      <c r="L6912" s="29">
        <f ca="1">IF(DAY($C6912)=28,IF(H6912=0,0,Calculator!$G$35),0)</f>
        <v>0</v>
      </c>
      <c r="M6912" s="29">
        <f ca="1">IF(I6912&gt;0,IF(DAY($C6912)=1,SUM(INDIRECT("I"&amp;(ROW(C6911)-DAY(C6911))):I6911),0),0)</f>
        <v>0</v>
      </c>
      <c r="N6912" s="29">
        <f ca="1">IF(C6912&lt;Calculator!$G$27,0,IF(C6912=Calculator!$G$27,Calculator!$G$39,IF(H6912-K6912&lt;=0,IF(D6912&gt;Calculator!$G$39,IF(H6912-K6912+E6912+L6912+M6912+Calculator!$G$39&gt;Calculator!$G$39,Calculator!$G$39-(H6912+E6912+L6912+M6912-K6912),Calculator!$G$39),D6912),0)))</f>
        <v>0</v>
      </c>
    </row>
    <row r="6913" spans="1:14" ht="15.75" thickBot="1">
      <c r="A6913" s="33" t="str">
        <f ca="1">IF(C6913=Calculator!$H$27,"F",IF(Daily!D6913+Daily!H6913=0,IF(D6912+H6912&gt;0,"L",""),""))</f>
        <v/>
      </c>
      <c r="B6913" s="34">
        <v>6912</v>
      </c>
      <c r="C6913" s="19">
        <f t="shared" ca="1" si="429"/>
        <v>52842</v>
      </c>
      <c r="D6913" s="29">
        <f t="shared" ca="1" si="431"/>
        <v>0</v>
      </c>
      <c r="E6913" s="29">
        <f ca="1">IF(C6913&lt;Calculator!$D$26,0,IF(DAY($C6913)=1,IF(D6913-Calculator!$G$24&gt;0,Calculator!$G$24,D6913),0))</f>
        <v>0</v>
      </c>
      <c r="F6913" s="29">
        <f ca="1">IF(E6913&gt;0,D6913*Calculator!$G$22/12,0)</f>
        <v>0</v>
      </c>
      <c r="G6913" s="29">
        <f ca="1">IF(E6913&gt;0,(IFERROR(-PMT(Calculator!$G$22/12,Calculator!$G$23*12,Calculator!$G$20),0))-F6913,0)</f>
        <v>0</v>
      </c>
      <c r="H6913" s="29">
        <f t="shared" ca="1" si="432"/>
        <v>0</v>
      </c>
      <c r="I6913" s="29">
        <f t="shared" ca="1" si="430"/>
        <v>0</v>
      </c>
      <c r="J6913" s="30">
        <f>Calculator!$G$40</f>
        <v>6.5000000000000002E-2</v>
      </c>
      <c r="K6913" s="29">
        <f ca="1">IF(C6913&gt;=Calculator!$G$27,IF(DAY($C6913)=1,Calculator!$G$34/2,IF(DAY($C6913)=15,Calculator!$G$34/2,0)),0)</f>
        <v>0</v>
      </c>
      <c r="L6913" s="29">
        <f ca="1">IF(DAY($C6913)=28,IF(H6913=0,0,Calculator!$G$35),0)</f>
        <v>0</v>
      </c>
      <c r="M6913" s="29">
        <f ca="1">IF(I6913&gt;0,IF(DAY($C6913)=1,SUM(INDIRECT("I"&amp;(ROW(C6912)-DAY(C6912))):I6912),0),0)</f>
        <v>0</v>
      </c>
      <c r="N6913" s="29">
        <f ca="1">IF(C6913&lt;Calculator!$G$27,0,IF(C6913=Calculator!$G$27,Calculator!$G$39,IF(H6913-K6913&lt;=0,IF(D6913&gt;Calculator!$G$39,IF(H6913-K6913+E6913+L6913+M6913+Calculator!$G$39&gt;Calculator!$G$39,Calculator!$G$39-(H6913+E6913+L6913+M6913-K6913),Calculator!$G$39),D6913),0)))</f>
        <v>0</v>
      </c>
    </row>
    <row r="6914" spans="1:14" ht="15.75" thickBot="1">
      <c r="A6914" s="33" t="str">
        <f ca="1">IF(C6914=Calculator!$H$27,"F",IF(Daily!D6914+Daily!H6914=0,IF(D6913+H6913&gt;0,"L",""),""))</f>
        <v/>
      </c>
      <c r="B6914" s="34">
        <v>6913</v>
      </c>
      <c r="C6914" s="19">
        <f t="shared" ca="1" si="429"/>
        <v>52843</v>
      </c>
      <c r="D6914" s="29">
        <f t="shared" ca="1" si="431"/>
        <v>0</v>
      </c>
      <c r="E6914" s="29">
        <f ca="1">IF(C6914&lt;Calculator!$D$26,0,IF(DAY($C6914)=1,IF(D6914-Calculator!$G$24&gt;0,Calculator!$G$24,D6914),0))</f>
        <v>0</v>
      </c>
      <c r="F6914" s="29">
        <f ca="1">IF(E6914&gt;0,D6914*Calculator!$G$22/12,0)</f>
        <v>0</v>
      </c>
      <c r="G6914" s="29">
        <f ca="1">IF(E6914&gt;0,(IFERROR(-PMT(Calculator!$G$22/12,Calculator!$G$23*12,Calculator!$G$20),0))-F6914,0)</f>
        <v>0</v>
      </c>
      <c r="H6914" s="29">
        <f t="shared" ca="1" si="432"/>
        <v>0</v>
      </c>
      <c r="I6914" s="29">
        <f t="shared" ca="1" si="430"/>
        <v>0</v>
      </c>
      <c r="J6914" s="30">
        <f>Calculator!$G$40</f>
        <v>6.5000000000000002E-2</v>
      </c>
      <c r="K6914" s="29">
        <f ca="1">IF(C6914&gt;=Calculator!$G$27,IF(DAY($C6914)=1,Calculator!$G$34/2,IF(DAY($C6914)=15,Calculator!$G$34/2,0)),0)</f>
        <v>0</v>
      </c>
      <c r="L6914" s="29">
        <f ca="1">IF(DAY($C6914)=28,IF(H6914=0,0,Calculator!$G$35),0)</f>
        <v>0</v>
      </c>
      <c r="M6914" s="29">
        <f ca="1">IF(I6914&gt;0,IF(DAY($C6914)=1,SUM(INDIRECT("I"&amp;(ROW(C6913)-DAY(C6913))):I6913),0),0)</f>
        <v>0</v>
      </c>
      <c r="N6914" s="29">
        <f ca="1">IF(C6914&lt;Calculator!$G$27,0,IF(C6914=Calculator!$G$27,Calculator!$G$39,IF(H6914-K6914&lt;=0,IF(D6914&gt;Calculator!$G$39,IF(H6914-K6914+E6914+L6914+M6914+Calculator!$G$39&gt;Calculator!$G$39,Calculator!$G$39-(H6914+E6914+L6914+M6914-K6914),Calculator!$G$39),D6914),0)))</f>
        <v>0</v>
      </c>
    </row>
    <row r="6915" spans="1:14" ht="15.75" thickBot="1">
      <c r="A6915" s="33" t="str">
        <f ca="1">IF(C6915=Calculator!$H$27,"F",IF(Daily!D6915+Daily!H6915=0,IF(D6914+H6914&gt;0,"L",""),""))</f>
        <v/>
      </c>
      <c r="B6915" s="34">
        <v>6914</v>
      </c>
      <c r="C6915" s="19">
        <f t="shared" ref="C6915:C6978" ca="1" si="433">C6914+1</f>
        <v>52844</v>
      </c>
      <c r="D6915" s="29">
        <f t="shared" ca="1" si="431"/>
        <v>0</v>
      </c>
      <c r="E6915" s="29">
        <f ca="1">IF(C6915&lt;Calculator!$D$26,0,IF(DAY($C6915)=1,IF(D6915-Calculator!$G$24&gt;0,Calculator!$G$24,D6915),0))</f>
        <v>0</v>
      </c>
      <c r="F6915" s="29">
        <f ca="1">IF(E6915&gt;0,D6915*Calculator!$G$22/12,0)</f>
        <v>0</v>
      </c>
      <c r="G6915" s="29">
        <f ca="1">IF(E6915&gt;0,(IFERROR(-PMT(Calculator!$G$22/12,Calculator!$G$23*12,Calculator!$G$20),0))-F6915,0)</f>
        <v>0</v>
      </c>
      <c r="H6915" s="29">
        <f t="shared" ca="1" si="432"/>
        <v>0</v>
      </c>
      <c r="I6915" s="29">
        <f t="shared" ref="I6915:I6978" ca="1" si="434">H6915*J6915/365</f>
        <v>0</v>
      </c>
      <c r="J6915" s="30">
        <f>Calculator!$G$40</f>
        <v>6.5000000000000002E-2</v>
      </c>
      <c r="K6915" s="29">
        <f ca="1">IF(C6915&gt;=Calculator!$G$27,IF(DAY($C6915)=1,Calculator!$G$34/2,IF(DAY($C6915)=15,Calculator!$G$34/2,0)),0)</f>
        <v>0</v>
      </c>
      <c r="L6915" s="29">
        <f ca="1">IF(DAY($C6915)=28,IF(H6915=0,0,Calculator!$G$35),0)</f>
        <v>0</v>
      </c>
      <c r="M6915" s="29">
        <f ca="1">IF(I6915&gt;0,IF(DAY($C6915)=1,SUM(INDIRECT("I"&amp;(ROW(C6914)-DAY(C6914))):I6914),0),0)</f>
        <v>0</v>
      </c>
      <c r="N6915" s="29">
        <f ca="1">IF(C6915&lt;Calculator!$G$27,0,IF(C6915=Calculator!$G$27,Calculator!$G$39,IF(H6915-K6915&lt;=0,IF(D6915&gt;Calculator!$G$39,IF(H6915-K6915+E6915+L6915+M6915+Calculator!$G$39&gt;Calculator!$G$39,Calculator!$G$39-(H6915+E6915+L6915+M6915-K6915),Calculator!$G$39),D6915),0)))</f>
        <v>0</v>
      </c>
    </row>
    <row r="6916" spans="1:14" ht="15.75" thickBot="1">
      <c r="A6916" s="33" t="str">
        <f ca="1">IF(C6916=Calculator!$H$27,"F",IF(Daily!D6916+Daily!H6916=0,IF(D6915+H6915&gt;0,"L",""),""))</f>
        <v/>
      </c>
      <c r="B6916" s="34">
        <v>6915</v>
      </c>
      <c r="C6916" s="19">
        <f t="shared" ca="1" si="433"/>
        <v>52845</v>
      </c>
      <c r="D6916" s="29">
        <f t="shared" ref="D6916:D6979" ca="1" si="435">IF(((D6915-G6915)-N6915)&lt;0,0,((D6915-G6915)-N6915))</f>
        <v>0</v>
      </c>
      <c r="E6916" s="29">
        <f ca="1">IF(C6916&lt;Calculator!$D$26,0,IF(DAY($C6916)=1,IF(D6916-Calculator!$G$24&gt;0,Calculator!$G$24,D6916),0))</f>
        <v>0</v>
      </c>
      <c r="F6916" s="29">
        <f ca="1">IF(E6916&gt;0,D6916*Calculator!$G$22/12,0)</f>
        <v>0</v>
      </c>
      <c r="G6916" s="29">
        <f ca="1">IF(E6916&gt;0,(IFERROR(-PMT(Calculator!$G$22/12,Calculator!$G$23*12,Calculator!$G$20),0))-F6916,0)</f>
        <v>0</v>
      </c>
      <c r="H6916" s="29">
        <f t="shared" ref="H6916:H6979" ca="1" si="436">IF((H6915-K6915+SUM(L6915:N6915)+E6915)&lt;0,0,(H6915-K6915+SUM(L6915:N6915)+E6915))</f>
        <v>0</v>
      </c>
      <c r="I6916" s="29">
        <f t="shared" ca="1" si="434"/>
        <v>0</v>
      </c>
      <c r="J6916" s="30">
        <f>Calculator!$G$40</f>
        <v>6.5000000000000002E-2</v>
      </c>
      <c r="K6916" s="29">
        <f ca="1">IF(C6916&gt;=Calculator!$G$27,IF(DAY($C6916)=1,Calculator!$G$34/2,IF(DAY($C6916)=15,Calculator!$G$34/2,0)),0)</f>
        <v>0</v>
      </c>
      <c r="L6916" s="29">
        <f ca="1">IF(DAY($C6916)=28,IF(H6916=0,0,Calculator!$G$35),0)</f>
        <v>0</v>
      </c>
      <c r="M6916" s="29">
        <f ca="1">IF(I6916&gt;0,IF(DAY($C6916)=1,SUM(INDIRECT("I"&amp;(ROW(C6915)-DAY(C6915))):I6915),0),0)</f>
        <v>0</v>
      </c>
      <c r="N6916" s="29">
        <f ca="1">IF(C6916&lt;Calculator!$G$27,0,IF(C6916=Calculator!$G$27,Calculator!$G$39,IF(H6916-K6916&lt;=0,IF(D6916&gt;Calculator!$G$39,IF(H6916-K6916+E6916+L6916+M6916+Calculator!$G$39&gt;Calculator!$G$39,Calculator!$G$39-(H6916+E6916+L6916+M6916-K6916),Calculator!$G$39),D6916),0)))</f>
        <v>0</v>
      </c>
    </row>
    <row r="6917" spans="1:14" ht="15.75" thickBot="1">
      <c r="A6917" s="33" t="str">
        <f ca="1">IF(C6917=Calculator!$H$27,"F",IF(Daily!D6917+Daily!H6917=0,IF(D6916+H6916&gt;0,"L",""),""))</f>
        <v/>
      </c>
      <c r="B6917" s="34">
        <v>6916</v>
      </c>
      <c r="C6917" s="19">
        <f t="shared" ca="1" si="433"/>
        <v>52846</v>
      </c>
      <c r="D6917" s="29">
        <f t="shared" ca="1" si="435"/>
        <v>0</v>
      </c>
      <c r="E6917" s="29">
        <f ca="1">IF(C6917&lt;Calculator!$D$26,0,IF(DAY($C6917)=1,IF(D6917-Calculator!$G$24&gt;0,Calculator!$G$24,D6917),0))</f>
        <v>0</v>
      </c>
      <c r="F6917" s="29">
        <f ca="1">IF(E6917&gt;0,D6917*Calculator!$G$22/12,0)</f>
        <v>0</v>
      </c>
      <c r="G6917" s="29">
        <f ca="1">IF(E6917&gt;0,(IFERROR(-PMT(Calculator!$G$22/12,Calculator!$G$23*12,Calculator!$G$20),0))-F6917,0)</f>
        <v>0</v>
      </c>
      <c r="H6917" s="29">
        <f t="shared" ca="1" si="436"/>
        <v>0</v>
      </c>
      <c r="I6917" s="29">
        <f t="shared" ca="1" si="434"/>
        <v>0</v>
      </c>
      <c r="J6917" s="30">
        <f>Calculator!$G$40</f>
        <v>6.5000000000000002E-2</v>
      </c>
      <c r="K6917" s="29">
        <f ca="1">IF(C6917&gt;=Calculator!$G$27,IF(DAY($C6917)=1,Calculator!$G$34/2,IF(DAY($C6917)=15,Calculator!$G$34/2,0)),0)</f>
        <v>0</v>
      </c>
      <c r="L6917" s="29">
        <f ca="1">IF(DAY($C6917)=28,IF(H6917=0,0,Calculator!$G$35),0)</f>
        <v>0</v>
      </c>
      <c r="M6917" s="29">
        <f ca="1">IF(I6917&gt;0,IF(DAY($C6917)=1,SUM(INDIRECT("I"&amp;(ROW(C6916)-DAY(C6916))):I6916),0),0)</f>
        <v>0</v>
      </c>
      <c r="N6917" s="29">
        <f ca="1">IF(C6917&lt;Calculator!$G$27,0,IF(C6917=Calculator!$G$27,Calculator!$G$39,IF(H6917-K6917&lt;=0,IF(D6917&gt;Calculator!$G$39,IF(H6917-K6917+E6917+L6917+M6917+Calculator!$G$39&gt;Calculator!$G$39,Calculator!$G$39-(H6917+E6917+L6917+M6917-K6917),Calculator!$G$39),D6917),0)))</f>
        <v>0</v>
      </c>
    </row>
    <row r="6918" spans="1:14" ht="15.75" thickBot="1">
      <c r="A6918" s="33" t="str">
        <f ca="1">IF(C6918=Calculator!$H$27,"F",IF(Daily!D6918+Daily!H6918=0,IF(D6917+H6917&gt;0,"L",""),""))</f>
        <v/>
      </c>
      <c r="B6918" s="34">
        <v>6917</v>
      </c>
      <c r="C6918" s="19">
        <f t="shared" ca="1" si="433"/>
        <v>52847</v>
      </c>
      <c r="D6918" s="29">
        <f t="shared" ca="1" si="435"/>
        <v>0</v>
      </c>
      <c r="E6918" s="29">
        <f ca="1">IF(C6918&lt;Calculator!$D$26,0,IF(DAY($C6918)=1,IF(D6918-Calculator!$G$24&gt;0,Calculator!$G$24,D6918),0))</f>
        <v>0</v>
      </c>
      <c r="F6918" s="29">
        <f ca="1">IF(E6918&gt;0,D6918*Calculator!$G$22/12,0)</f>
        <v>0</v>
      </c>
      <c r="G6918" s="29">
        <f ca="1">IF(E6918&gt;0,(IFERROR(-PMT(Calculator!$G$22/12,Calculator!$G$23*12,Calculator!$G$20),0))-F6918,0)</f>
        <v>0</v>
      </c>
      <c r="H6918" s="29">
        <f t="shared" ca="1" si="436"/>
        <v>0</v>
      </c>
      <c r="I6918" s="29">
        <f t="shared" ca="1" si="434"/>
        <v>0</v>
      </c>
      <c r="J6918" s="30">
        <f>Calculator!$G$40</f>
        <v>6.5000000000000002E-2</v>
      </c>
      <c r="K6918" s="29">
        <f ca="1">IF(C6918&gt;=Calculator!$G$27,IF(DAY($C6918)=1,Calculator!$G$34/2,IF(DAY($C6918)=15,Calculator!$G$34/2,0)),0)</f>
        <v>0</v>
      </c>
      <c r="L6918" s="29">
        <f ca="1">IF(DAY($C6918)=28,IF(H6918=0,0,Calculator!$G$35),0)</f>
        <v>0</v>
      </c>
      <c r="M6918" s="29">
        <f ca="1">IF(I6918&gt;0,IF(DAY($C6918)=1,SUM(INDIRECT("I"&amp;(ROW(C6917)-DAY(C6917))):I6917),0),0)</f>
        <v>0</v>
      </c>
      <c r="N6918" s="29">
        <f ca="1">IF(C6918&lt;Calculator!$G$27,0,IF(C6918=Calculator!$G$27,Calculator!$G$39,IF(H6918-K6918&lt;=0,IF(D6918&gt;Calculator!$G$39,IF(H6918-K6918+E6918+L6918+M6918+Calculator!$G$39&gt;Calculator!$G$39,Calculator!$G$39-(H6918+E6918+L6918+M6918-K6918),Calculator!$G$39),D6918),0)))</f>
        <v>0</v>
      </c>
    </row>
    <row r="6919" spans="1:14" ht="15.75" thickBot="1">
      <c r="A6919" s="33" t="str">
        <f ca="1">IF(C6919=Calculator!$H$27,"F",IF(Daily!D6919+Daily!H6919=0,IF(D6918+H6918&gt;0,"L",""),""))</f>
        <v/>
      </c>
      <c r="B6919" s="34">
        <v>6918</v>
      </c>
      <c r="C6919" s="19">
        <f t="shared" ca="1" si="433"/>
        <v>52848</v>
      </c>
      <c r="D6919" s="29">
        <f t="shared" ca="1" si="435"/>
        <v>0</v>
      </c>
      <c r="E6919" s="29">
        <f ca="1">IF(C6919&lt;Calculator!$D$26,0,IF(DAY($C6919)=1,IF(D6919-Calculator!$G$24&gt;0,Calculator!$G$24,D6919),0))</f>
        <v>0</v>
      </c>
      <c r="F6919" s="29">
        <f ca="1">IF(E6919&gt;0,D6919*Calculator!$G$22/12,0)</f>
        <v>0</v>
      </c>
      <c r="G6919" s="29">
        <f ca="1">IF(E6919&gt;0,(IFERROR(-PMT(Calculator!$G$22/12,Calculator!$G$23*12,Calculator!$G$20),0))-F6919,0)</f>
        <v>0</v>
      </c>
      <c r="H6919" s="29">
        <f t="shared" ca="1" si="436"/>
        <v>0</v>
      </c>
      <c r="I6919" s="29">
        <f t="shared" ca="1" si="434"/>
        <v>0</v>
      </c>
      <c r="J6919" s="30">
        <f>Calculator!$G$40</f>
        <v>6.5000000000000002E-2</v>
      </c>
      <c r="K6919" s="29">
        <f ca="1">IF(C6919&gt;=Calculator!$G$27,IF(DAY($C6919)=1,Calculator!$G$34/2,IF(DAY($C6919)=15,Calculator!$G$34/2,0)),0)</f>
        <v>0</v>
      </c>
      <c r="L6919" s="29">
        <f ca="1">IF(DAY($C6919)=28,IF(H6919=0,0,Calculator!$G$35),0)</f>
        <v>0</v>
      </c>
      <c r="M6919" s="29">
        <f ca="1">IF(I6919&gt;0,IF(DAY($C6919)=1,SUM(INDIRECT("I"&amp;(ROW(C6918)-DAY(C6918))):I6918),0),0)</f>
        <v>0</v>
      </c>
      <c r="N6919" s="29">
        <f ca="1">IF(C6919&lt;Calculator!$G$27,0,IF(C6919=Calculator!$G$27,Calculator!$G$39,IF(H6919-K6919&lt;=0,IF(D6919&gt;Calculator!$G$39,IF(H6919-K6919+E6919+L6919+M6919+Calculator!$G$39&gt;Calculator!$G$39,Calculator!$G$39-(H6919+E6919+L6919+M6919-K6919),Calculator!$G$39),D6919),0)))</f>
        <v>0</v>
      </c>
    </row>
    <row r="6920" spans="1:14" ht="15.75" thickBot="1">
      <c r="A6920" s="33" t="str">
        <f ca="1">IF(C6920=Calculator!$H$27,"F",IF(Daily!D6920+Daily!H6920=0,IF(D6919+H6919&gt;0,"L",""),""))</f>
        <v/>
      </c>
      <c r="B6920" s="34">
        <v>6919</v>
      </c>
      <c r="C6920" s="19">
        <f t="shared" ca="1" si="433"/>
        <v>52849</v>
      </c>
      <c r="D6920" s="29">
        <f t="shared" ca="1" si="435"/>
        <v>0</v>
      </c>
      <c r="E6920" s="29">
        <f ca="1">IF(C6920&lt;Calculator!$D$26,0,IF(DAY($C6920)=1,IF(D6920-Calculator!$G$24&gt;0,Calculator!$G$24,D6920),0))</f>
        <v>0</v>
      </c>
      <c r="F6920" s="29">
        <f ca="1">IF(E6920&gt;0,D6920*Calculator!$G$22/12,0)</f>
        <v>0</v>
      </c>
      <c r="G6920" s="29">
        <f ca="1">IF(E6920&gt;0,(IFERROR(-PMT(Calculator!$G$22/12,Calculator!$G$23*12,Calculator!$G$20),0))-F6920,0)</f>
        <v>0</v>
      </c>
      <c r="H6920" s="29">
        <f t="shared" ca="1" si="436"/>
        <v>0</v>
      </c>
      <c r="I6920" s="29">
        <f t="shared" ca="1" si="434"/>
        <v>0</v>
      </c>
      <c r="J6920" s="30">
        <f>Calculator!$G$40</f>
        <v>6.5000000000000002E-2</v>
      </c>
      <c r="K6920" s="29">
        <f ca="1">IF(C6920&gt;=Calculator!$G$27,IF(DAY($C6920)=1,Calculator!$G$34/2,IF(DAY($C6920)=15,Calculator!$G$34/2,0)),0)</f>
        <v>0</v>
      </c>
      <c r="L6920" s="29">
        <f ca="1">IF(DAY($C6920)=28,IF(H6920=0,0,Calculator!$G$35),0)</f>
        <v>0</v>
      </c>
      <c r="M6920" s="29">
        <f ca="1">IF(I6920&gt;0,IF(DAY($C6920)=1,SUM(INDIRECT("I"&amp;(ROW(C6919)-DAY(C6919))):I6919),0),0)</f>
        <v>0</v>
      </c>
      <c r="N6920" s="29">
        <f ca="1">IF(C6920&lt;Calculator!$G$27,0,IF(C6920=Calculator!$G$27,Calculator!$G$39,IF(H6920-K6920&lt;=0,IF(D6920&gt;Calculator!$G$39,IF(H6920-K6920+E6920+L6920+M6920+Calculator!$G$39&gt;Calculator!$G$39,Calculator!$G$39-(H6920+E6920+L6920+M6920-K6920),Calculator!$G$39),D6920),0)))</f>
        <v>0</v>
      </c>
    </row>
    <row r="6921" spans="1:14" ht="15.75" thickBot="1">
      <c r="A6921" s="33" t="str">
        <f ca="1">IF(C6921=Calculator!$H$27,"F",IF(Daily!D6921+Daily!H6921=0,IF(D6920+H6920&gt;0,"L",""),""))</f>
        <v/>
      </c>
      <c r="B6921" s="34">
        <v>6920</v>
      </c>
      <c r="C6921" s="19">
        <f t="shared" ca="1" si="433"/>
        <v>52850</v>
      </c>
      <c r="D6921" s="29">
        <f t="shared" ca="1" si="435"/>
        <v>0</v>
      </c>
      <c r="E6921" s="29">
        <f ca="1">IF(C6921&lt;Calculator!$D$26,0,IF(DAY($C6921)=1,IF(D6921-Calculator!$G$24&gt;0,Calculator!$G$24,D6921),0))</f>
        <v>0</v>
      </c>
      <c r="F6921" s="29">
        <f ca="1">IF(E6921&gt;0,D6921*Calculator!$G$22/12,0)</f>
        <v>0</v>
      </c>
      <c r="G6921" s="29">
        <f ca="1">IF(E6921&gt;0,(IFERROR(-PMT(Calculator!$G$22/12,Calculator!$G$23*12,Calculator!$G$20),0))-F6921,0)</f>
        <v>0</v>
      </c>
      <c r="H6921" s="29">
        <f t="shared" ca="1" si="436"/>
        <v>0</v>
      </c>
      <c r="I6921" s="29">
        <f t="shared" ca="1" si="434"/>
        <v>0</v>
      </c>
      <c r="J6921" s="30">
        <f>Calculator!$G$40</f>
        <v>6.5000000000000002E-2</v>
      </c>
      <c r="K6921" s="29">
        <f ca="1">IF(C6921&gt;=Calculator!$G$27,IF(DAY($C6921)=1,Calculator!$G$34/2,IF(DAY($C6921)=15,Calculator!$G$34/2,0)),0)</f>
        <v>0</v>
      </c>
      <c r="L6921" s="29">
        <f ca="1">IF(DAY($C6921)=28,IF(H6921=0,0,Calculator!$G$35),0)</f>
        <v>0</v>
      </c>
      <c r="M6921" s="29">
        <f ca="1">IF(I6921&gt;0,IF(DAY($C6921)=1,SUM(INDIRECT("I"&amp;(ROW(C6920)-DAY(C6920))):I6920),0),0)</f>
        <v>0</v>
      </c>
      <c r="N6921" s="29">
        <f ca="1">IF(C6921&lt;Calculator!$G$27,0,IF(C6921=Calculator!$G$27,Calculator!$G$39,IF(H6921-K6921&lt;=0,IF(D6921&gt;Calculator!$G$39,IF(H6921-K6921+E6921+L6921+M6921+Calculator!$G$39&gt;Calculator!$G$39,Calculator!$G$39-(H6921+E6921+L6921+M6921-K6921),Calculator!$G$39),D6921),0)))</f>
        <v>0</v>
      </c>
    </row>
    <row r="6922" spans="1:14" ht="15.75" thickBot="1">
      <c r="A6922" s="33" t="str">
        <f ca="1">IF(C6922=Calculator!$H$27,"F",IF(Daily!D6922+Daily!H6922=0,IF(D6921+H6921&gt;0,"L",""),""))</f>
        <v/>
      </c>
      <c r="B6922" s="34">
        <v>6921</v>
      </c>
      <c r="C6922" s="19">
        <f t="shared" ca="1" si="433"/>
        <v>52851</v>
      </c>
      <c r="D6922" s="29">
        <f t="shared" ca="1" si="435"/>
        <v>0</v>
      </c>
      <c r="E6922" s="29">
        <f ca="1">IF(C6922&lt;Calculator!$D$26,0,IF(DAY($C6922)=1,IF(D6922-Calculator!$G$24&gt;0,Calculator!$G$24,D6922),0))</f>
        <v>0</v>
      </c>
      <c r="F6922" s="29">
        <f ca="1">IF(E6922&gt;0,D6922*Calculator!$G$22/12,0)</f>
        <v>0</v>
      </c>
      <c r="G6922" s="29">
        <f ca="1">IF(E6922&gt;0,(IFERROR(-PMT(Calculator!$G$22/12,Calculator!$G$23*12,Calculator!$G$20),0))-F6922,0)</f>
        <v>0</v>
      </c>
      <c r="H6922" s="29">
        <f t="shared" ca="1" si="436"/>
        <v>0</v>
      </c>
      <c r="I6922" s="29">
        <f t="shared" ca="1" si="434"/>
        <v>0</v>
      </c>
      <c r="J6922" s="30">
        <f>Calculator!$G$40</f>
        <v>6.5000000000000002E-2</v>
      </c>
      <c r="K6922" s="29">
        <f ca="1">IF(C6922&gt;=Calculator!$G$27,IF(DAY($C6922)=1,Calculator!$G$34/2,IF(DAY($C6922)=15,Calculator!$G$34/2,0)),0)</f>
        <v>0</v>
      </c>
      <c r="L6922" s="29">
        <f ca="1">IF(DAY($C6922)=28,IF(H6922=0,0,Calculator!$G$35),0)</f>
        <v>0</v>
      </c>
      <c r="M6922" s="29">
        <f ca="1">IF(I6922&gt;0,IF(DAY($C6922)=1,SUM(INDIRECT("I"&amp;(ROW(C6921)-DAY(C6921))):I6921),0),0)</f>
        <v>0</v>
      </c>
      <c r="N6922" s="29">
        <f ca="1">IF(C6922&lt;Calculator!$G$27,0,IF(C6922=Calculator!$G$27,Calculator!$G$39,IF(H6922-K6922&lt;=0,IF(D6922&gt;Calculator!$G$39,IF(H6922-K6922+E6922+L6922+M6922+Calculator!$G$39&gt;Calculator!$G$39,Calculator!$G$39-(H6922+E6922+L6922+M6922-K6922),Calculator!$G$39),D6922),0)))</f>
        <v>0</v>
      </c>
    </row>
    <row r="6923" spans="1:14" ht="15.75" thickBot="1">
      <c r="A6923" s="33" t="str">
        <f ca="1">IF(C6923=Calculator!$H$27,"F",IF(Daily!D6923+Daily!H6923=0,IF(D6922+H6922&gt;0,"L",""),""))</f>
        <v/>
      </c>
      <c r="B6923" s="34">
        <v>6922</v>
      </c>
      <c r="C6923" s="19">
        <f t="shared" ca="1" si="433"/>
        <v>52852</v>
      </c>
      <c r="D6923" s="29">
        <f t="shared" ca="1" si="435"/>
        <v>0</v>
      </c>
      <c r="E6923" s="29">
        <f ca="1">IF(C6923&lt;Calculator!$D$26,0,IF(DAY($C6923)=1,IF(D6923-Calculator!$G$24&gt;0,Calculator!$G$24,D6923),0))</f>
        <v>0</v>
      </c>
      <c r="F6923" s="29">
        <f ca="1">IF(E6923&gt;0,D6923*Calculator!$G$22/12,0)</f>
        <v>0</v>
      </c>
      <c r="G6923" s="29">
        <f ca="1">IF(E6923&gt;0,(IFERROR(-PMT(Calculator!$G$22/12,Calculator!$G$23*12,Calculator!$G$20),0))-F6923,0)</f>
        <v>0</v>
      </c>
      <c r="H6923" s="29">
        <f t="shared" ca="1" si="436"/>
        <v>0</v>
      </c>
      <c r="I6923" s="29">
        <f t="shared" ca="1" si="434"/>
        <v>0</v>
      </c>
      <c r="J6923" s="30">
        <f>Calculator!$G$40</f>
        <v>6.5000000000000002E-2</v>
      </c>
      <c r="K6923" s="29">
        <f ca="1">IF(C6923&gt;=Calculator!$G$27,IF(DAY($C6923)=1,Calculator!$G$34/2,IF(DAY($C6923)=15,Calculator!$G$34/2,0)),0)</f>
        <v>0</v>
      </c>
      <c r="L6923" s="29">
        <f ca="1">IF(DAY($C6923)=28,IF(H6923=0,0,Calculator!$G$35),0)</f>
        <v>0</v>
      </c>
      <c r="M6923" s="29">
        <f ca="1">IF(I6923&gt;0,IF(DAY($C6923)=1,SUM(INDIRECT("I"&amp;(ROW(C6922)-DAY(C6922))):I6922),0),0)</f>
        <v>0</v>
      </c>
      <c r="N6923" s="29">
        <f ca="1">IF(C6923&lt;Calculator!$G$27,0,IF(C6923=Calculator!$G$27,Calculator!$G$39,IF(H6923-K6923&lt;=0,IF(D6923&gt;Calculator!$G$39,IF(H6923-K6923+E6923+L6923+M6923+Calculator!$G$39&gt;Calculator!$G$39,Calculator!$G$39-(H6923+E6923+L6923+M6923-K6923),Calculator!$G$39),D6923),0)))</f>
        <v>0</v>
      </c>
    </row>
    <row r="6924" spans="1:14" ht="15.75" thickBot="1">
      <c r="A6924" s="33" t="str">
        <f ca="1">IF(C6924=Calculator!$H$27,"F",IF(Daily!D6924+Daily!H6924=0,IF(D6923+H6923&gt;0,"L",""),""))</f>
        <v/>
      </c>
      <c r="B6924" s="34">
        <v>6923</v>
      </c>
      <c r="C6924" s="19">
        <f t="shared" ca="1" si="433"/>
        <v>52853</v>
      </c>
      <c r="D6924" s="29">
        <f t="shared" ca="1" si="435"/>
        <v>0</v>
      </c>
      <c r="E6924" s="29">
        <f ca="1">IF(C6924&lt;Calculator!$D$26,0,IF(DAY($C6924)=1,IF(D6924-Calculator!$G$24&gt;0,Calculator!$G$24,D6924),0))</f>
        <v>0</v>
      </c>
      <c r="F6924" s="29">
        <f ca="1">IF(E6924&gt;0,D6924*Calculator!$G$22/12,0)</f>
        <v>0</v>
      </c>
      <c r="G6924" s="29">
        <f ca="1">IF(E6924&gt;0,(IFERROR(-PMT(Calculator!$G$22/12,Calculator!$G$23*12,Calculator!$G$20),0))-F6924,0)</f>
        <v>0</v>
      </c>
      <c r="H6924" s="29">
        <f t="shared" ca="1" si="436"/>
        <v>0</v>
      </c>
      <c r="I6924" s="29">
        <f t="shared" ca="1" si="434"/>
        <v>0</v>
      </c>
      <c r="J6924" s="30">
        <f>Calculator!$G$40</f>
        <v>6.5000000000000002E-2</v>
      </c>
      <c r="K6924" s="29">
        <f ca="1">IF(C6924&gt;=Calculator!$G$27,IF(DAY($C6924)=1,Calculator!$G$34/2,IF(DAY($C6924)=15,Calculator!$G$34/2,0)),0)</f>
        <v>0</v>
      </c>
      <c r="L6924" s="29">
        <f ca="1">IF(DAY($C6924)=28,IF(H6924=0,0,Calculator!$G$35),0)</f>
        <v>0</v>
      </c>
      <c r="M6924" s="29">
        <f ca="1">IF(I6924&gt;0,IF(DAY($C6924)=1,SUM(INDIRECT("I"&amp;(ROW(C6923)-DAY(C6923))):I6923),0),0)</f>
        <v>0</v>
      </c>
      <c r="N6924" s="29">
        <f ca="1">IF(C6924&lt;Calculator!$G$27,0,IF(C6924=Calculator!$G$27,Calculator!$G$39,IF(H6924-K6924&lt;=0,IF(D6924&gt;Calculator!$G$39,IF(H6924-K6924+E6924+L6924+M6924+Calculator!$G$39&gt;Calculator!$G$39,Calculator!$G$39-(H6924+E6924+L6924+M6924-K6924),Calculator!$G$39),D6924),0)))</f>
        <v>0</v>
      </c>
    </row>
    <row r="6925" spans="1:14" ht="15.75" thickBot="1">
      <c r="A6925" s="33" t="str">
        <f ca="1">IF(C6925=Calculator!$H$27,"F",IF(Daily!D6925+Daily!H6925=0,IF(D6924+H6924&gt;0,"L",""),""))</f>
        <v/>
      </c>
      <c r="B6925" s="34">
        <v>6924</v>
      </c>
      <c r="C6925" s="19">
        <f t="shared" ca="1" si="433"/>
        <v>52854</v>
      </c>
      <c r="D6925" s="29">
        <f t="shared" ca="1" si="435"/>
        <v>0</v>
      </c>
      <c r="E6925" s="29">
        <f ca="1">IF(C6925&lt;Calculator!$D$26,0,IF(DAY($C6925)=1,IF(D6925-Calculator!$G$24&gt;0,Calculator!$G$24,D6925),0))</f>
        <v>0</v>
      </c>
      <c r="F6925" s="29">
        <f ca="1">IF(E6925&gt;0,D6925*Calculator!$G$22/12,0)</f>
        <v>0</v>
      </c>
      <c r="G6925" s="29">
        <f ca="1">IF(E6925&gt;0,(IFERROR(-PMT(Calculator!$G$22/12,Calculator!$G$23*12,Calculator!$G$20),0))-F6925,0)</f>
        <v>0</v>
      </c>
      <c r="H6925" s="29">
        <f t="shared" ca="1" si="436"/>
        <v>0</v>
      </c>
      <c r="I6925" s="29">
        <f t="shared" ca="1" si="434"/>
        <v>0</v>
      </c>
      <c r="J6925" s="30">
        <f>Calculator!$G$40</f>
        <v>6.5000000000000002E-2</v>
      </c>
      <c r="K6925" s="29">
        <f ca="1">IF(C6925&gt;=Calculator!$G$27,IF(DAY($C6925)=1,Calculator!$G$34/2,IF(DAY($C6925)=15,Calculator!$G$34/2,0)),0)</f>
        <v>0</v>
      </c>
      <c r="L6925" s="29">
        <f ca="1">IF(DAY($C6925)=28,IF(H6925=0,0,Calculator!$G$35),0)</f>
        <v>0</v>
      </c>
      <c r="M6925" s="29">
        <f ca="1">IF(I6925&gt;0,IF(DAY($C6925)=1,SUM(INDIRECT("I"&amp;(ROW(C6924)-DAY(C6924))):I6924),0),0)</f>
        <v>0</v>
      </c>
      <c r="N6925" s="29">
        <f ca="1">IF(C6925&lt;Calculator!$G$27,0,IF(C6925=Calculator!$G$27,Calculator!$G$39,IF(H6925-K6925&lt;=0,IF(D6925&gt;Calculator!$G$39,IF(H6925-K6925+E6925+L6925+M6925+Calculator!$G$39&gt;Calculator!$G$39,Calculator!$G$39-(H6925+E6925+L6925+M6925-K6925),Calculator!$G$39),D6925),0)))</f>
        <v>0</v>
      </c>
    </row>
    <row r="6926" spans="1:14" ht="15.75" thickBot="1">
      <c r="A6926" s="33" t="str">
        <f ca="1">IF(C6926=Calculator!$H$27,"F",IF(Daily!D6926+Daily!H6926=0,IF(D6925+H6925&gt;0,"L",""),""))</f>
        <v/>
      </c>
      <c r="B6926" s="34">
        <v>6925</v>
      </c>
      <c r="C6926" s="19">
        <f t="shared" ca="1" si="433"/>
        <v>52855</v>
      </c>
      <c r="D6926" s="29">
        <f t="shared" ca="1" si="435"/>
        <v>0</v>
      </c>
      <c r="E6926" s="29">
        <f ca="1">IF(C6926&lt;Calculator!$D$26,0,IF(DAY($C6926)=1,IF(D6926-Calculator!$G$24&gt;0,Calculator!$G$24,D6926),0))</f>
        <v>0</v>
      </c>
      <c r="F6926" s="29">
        <f ca="1">IF(E6926&gt;0,D6926*Calculator!$G$22/12,0)</f>
        <v>0</v>
      </c>
      <c r="G6926" s="29">
        <f ca="1">IF(E6926&gt;0,(IFERROR(-PMT(Calculator!$G$22/12,Calculator!$G$23*12,Calculator!$G$20),0))-F6926,0)</f>
        <v>0</v>
      </c>
      <c r="H6926" s="29">
        <f t="shared" ca="1" si="436"/>
        <v>0</v>
      </c>
      <c r="I6926" s="29">
        <f t="shared" ca="1" si="434"/>
        <v>0</v>
      </c>
      <c r="J6926" s="30">
        <f>Calculator!$G$40</f>
        <v>6.5000000000000002E-2</v>
      </c>
      <c r="K6926" s="29">
        <f ca="1">IF(C6926&gt;=Calculator!$G$27,IF(DAY($C6926)=1,Calculator!$G$34/2,IF(DAY($C6926)=15,Calculator!$G$34/2,0)),0)</f>
        <v>4500</v>
      </c>
      <c r="L6926" s="29">
        <f ca="1">IF(DAY($C6926)=28,IF(H6926=0,0,Calculator!$G$35),0)</f>
        <v>0</v>
      </c>
      <c r="M6926" s="29">
        <f ca="1">IF(I6926&gt;0,IF(DAY($C6926)=1,SUM(INDIRECT("I"&amp;(ROW(C6925)-DAY(C6925))):I6925),0),0)</f>
        <v>0</v>
      </c>
      <c r="N6926" s="29">
        <f ca="1">IF(C6926&lt;Calculator!$G$27,0,IF(C6926=Calculator!$G$27,Calculator!$G$39,IF(H6926-K6926&lt;=0,IF(D6926&gt;Calculator!$G$39,IF(H6926-K6926+E6926+L6926+M6926+Calculator!$G$39&gt;Calculator!$G$39,Calculator!$G$39-(H6926+E6926+L6926+M6926-K6926),Calculator!$G$39),D6926),0)))</f>
        <v>0</v>
      </c>
    </row>
    <row r="6927" spans="1:14" ht="15.75" thickBot="1">
      <c r="A6927" s="33" t="str">
        <f ca="1">IF(C6927=Calculator!$H$27,"F",IF(Daily!D6927+Daily!H6927=0,IF(D6926+H6926&gt;0,"L",""),""))</f>
        <v/>
      </c>
      <c r="B6927" s="34">
        <v>6926</v>
      </c>
      <c r="C6927" s="19">
        <f t="shared" ca="1" si="433"/>
        <v>52856</v>
      </c>
      <c r="D6927" s="29">
        <f t="shared" ca="1" si="435"/>
        <v>0</v>
      </c>
      <c r="E6927" s="29">
        <f ca="1">IF(C6927&lt;Calculator!$D$26,0,IF(DAY($C6927)=1,IF(D6927-Calculator!$G$24&gt;0,Calculator!$G$24,D6927),0))</f>
        <v>0</v>
      </c>
      <c r="F6927" s="29">
        <f ca="1">IF(E6927&gt;0,D6927*Calculator!$G$22/12,0)</f>
        <v>0</v>
      </c>
      <c r="G6927" s="29">
        <f ca="1">IF(E6927&gt;0,(IFERROR(-PMT(Calculator!$G$22/12,Calculator!$G$23*12,Calculator!$G$20),0))-F6927,0)</f>
        <v>0</v>
      </c>
      <c r="H6927" s="29">
        <f t="shared" ca="1" si="436"/>
        <v>0</v>
      </c>
      <c r="I6927" s="29">
        <f t="shared" ca="1" si="434"/>
        <v>0</v>
      </c>
      <c r="J6927" s="30">
        <f>Calculator!$G$40</f>
        <v>6.5000000000000002E-2</v>
      </c>
      <c r="K6927" s="29">
        <f ca="1">IF(C6927&gt;=Calculator!$G$27,IF(DAY($C6927)=1,Calculator!$G$34/2,IF(DAY($C6927)=15,Calculator!$G$34/2,0)),0)</f>
        <v>0</v>
      </c>
      <c r="L6927" s="29">
        <f ca="1">IF(DAY($C6927)=28,IF(H6927=0,0,Calculator!$G$35),0)</f>
        <v>0</v>
      </c>
      <c r="M6927" s="29">
        <f ca="1">IF(I6927&gt;0,IF(DAY($C6927)=1,SUM(INDIRECT("I"&amp;(ROW(C6926)-DAY(C6926))):I6926),0),0)</f>
        <v>0</v>
      </c>
      <c r="N6927" s="29">
        <f ca="1">IF(C6927&lt;Calculator!$G$27,0,IF(C6927=Calculator!$G$27,Calculator!$G$39,IF(H6927-K6927&lt;=0,IF(D6927&gt;Calculator!$G$39,IF(H6927-K6927+E6927+L6927+M6927+Calculator!$G$39&gt;Calculator!$G$39,Calculator!$G$39-(H6927+E6927+L6927+M6927-K6927),Calculator!$G$39),D6927),0)))</f>
        <v>0</v>
      </c>
    </row>
    <row r="6928" spans="1:14" ht="15.75" thickBot="1">
      <c r="A6928" s="33" t="str">
        <f ca="1">IF(C6928=Calculator!$H$27,"F",IF(Daily!D6928+Daily!H6928=0,IF(D6927+H6927&gt;0,"L",""),""))</f>
        <v/>
      </c>
      <c r="B6928" s="34">
        <v>6927</v>
      </c>
      <c r="C6928" s="19">
        <f t="shared" ca="1" si="433"/>
        <v>52857</v>
      </c>
      <c r="D6928" s="29">
        <f t="shared" ca="1" si="435"/>
        <v>0</v>
      </c>
      <c r="E6928" s="29">
        <f ca="1">IF(C6928&lt;Calculator!$D$26,0,IF(DAY($C6928)=1,IF(D6928-Calculator!$G$24&gt;0,Calculator!$G$24,D6928),0))</f>
        <v>0</v>
      </c>
      <c r="F6928" s="29">
        <f ca="1">IF(E6928&gt;0,D6928*Calculator!$G$22/12,0)</f>
        <v>0</v>
      </c>
      <c r="G6928" s="29">
        <f ca="1">IF(E6928&gt;0,(IFERROR(-PMT(Calculator!$G$22/12,Calculator!$G$23*12,Calculator!$G$20),0))-F6928,0)</f>
        <v>0</v>
      </c>
      <c r="H6928" s="29">
        <f t="shared" ca="1" si="436"/>
        <v>0</v>
      </c>
      <c r="I6928" s="29">
        <f t="shared" ca="1" si="434"/>
        <v>0</v>
      </c>
      <c r="J6928" s="30">
        <f>Calculator!$G$40</f>
        <v>6.5000000000000002E-2</v>
      </c>
      <c r="K6928" s="29">
        <f ca="1">IF(C6928&gt;=Calculator!$G$27,IF(DAY($C6928)=1,Calculator!$G$34/2,IF(DAY($C6928)=15,Calculator!$G$34/2,0)),0)</f>
        <v>0</v>
      </c>
      <c r="L6928" s="29">
        <f ca="1">IF(DAY($C6928)=28,IF(H6928=0,0,Calculator!$G$35),0)</f>
        <v>0</v>
      </c>
      <c r="M6928" s="29">
        <f ca="1">IF(I6928&gt;0,IF(DAY($C6928)=1,SUM(INDIRECT("I"&amp;(ROW(C6927)-DAY(C6927))):I6927),0),0)</f>
        <v>0</v>
      </c>
      <c r="N6928" s="29">
        <f ca="1">IF(C6928&lt;Calculator!$G$27,0,IF(C6928=Calculator!$G$27,Calculator!$G$39,IF(H6928-K6928&lt;=0,IF(D6928&gt;Calculator!$G$39,IF(H6928-K6928+E6928+L6928+M6928+Calculator!$G$39&gt;Calculator!$G$39,Calculator!$G$39-(H6928+E6928+L6928+M6928-K6928),Calculator!$G$39),D6928),0)))</f>
        <v>0</v>
      </c>
    </row>
    <row r="6929" spans="1:14" ht="15.75" thickBot="1">
      <c r="A6929" s="33" t="str">
        <f ca="1">IF(C6929=Calculator!$H$27,"F",IF(Daily!D6929+Daily!H6929=0,IF(D6928+H6928&gt;0,"L",""),""))</f>
        <v/>
      </c>
      <c r="B6929" s="34">
        <v>6928</v>
      </c>
      <c r="C6929" s="19">
        <f t="shared" ca="1" si="433"/>
        <v>52858</v>
      </c>
      <c r="D6929" s="29">
        <f t="shared" ca="1" si="435"/>
        <v>0</v>
      </c>
      <c r="E6929" s="29">
        <f ca="1">IF(C6929&lt;Calculator!$D$26,0,IF(DAY($C6929)=1,IF(D6929-Calculator!$G$24&gt;0,Calculator!$G$24,D6929),0))</f>
        <v>0</v>
      </c>
      <c r="F6929" s="29">
        <f ca="1">IF(E6929&gt;0,D6929*Calculator!$G$22/12,0)</f>
        <v>0</v>
      </c>
      <c r="G6929" s="29">
        <f ca="1">IF(E6929&gt;0,(IFERROR(-PMT(Calculator!$G$22/12,Calculator!$G$23*12,Calculator!$G$20),0))-F6929,0)</f>
        <v>0</v>
      </c>
      <c r="H6929" s="29">
        <f t="shared" ca="1" si="436"/>
        <v>0</v>
      </c>
      <c r="I6929" s="29">
        <f t="shared" ca="1" si="434"/>
        <v>0</v>
      </c>
      <c r="J6929" s="30">
        <f>Calculator!$G$40</f>
        <v>6.5000000000000002E-2</v>
      </c>
      <c r="K6929" s="29">
        <f ca="1">IF(C6929&gt;=Calculator!$G$27,IF(DAY($C6929)=1,Calculator!$G$34/2,IF(DAY($C6929)=15,Calculator!$G$34/2,0)),0)</f>
        <v>0</v>
      </c>
      <c r="L6929" s="29">
        <f ca="1">IF(DAY($C6929)=28,IF(H6929=0,0,Calculator!$G$35),0)</f>
        <v>0</v>
      </c>
      <c r="M6929" s="29">
        <f ca="1">IF(I6929&gt;0,IF(DAY($C6929)=1,SUM(INDIRECT("I"&amp;(ROW(C6928)-DAY(C6928))):I6928),0),0)</f>
        <v>0</v>
      </c>
      <c r="N6929" s="29">
        <f ca="1">IF(C6929&lt;Calculator!$G$27,0,IF(C6929=Calculator!$G$27,Calculator!$G$39,IF(H6929-K6929&lt;=0,IF(D6929&gt;Calculator!$G$39,IF(H6929-K6929+E6929+L6929+M6929+Calculator!$G$39&gt;Calculator!$G$39,Calculator!$G$39-(H6929+E6929+L6929+M6929-K6929),Calculator!$G$39),D6929),0)))</f>
        <v>0</v>
      </c>
    </row>
    <row r="6930" spans="1:14" ht="15.75" thickBot="1">
      <c r="A6930" s="33" t="str">
        <f ca="1">IF(C6930=Calculator!$H$27,"F",IF(Daily!D6930+Daily!H6930=0,IF(D6929+H6929&gt;0,"L",""),""))</f>
        <v/>
      </c>
      <c r="B6930" s="34">
        <v>6929</v>
      </c>
      <c r="C6930" s="19">
        <f t="shared" ca="1" si="433"/>
        <v>52859</v>
      </c>
      <c r="D6930" s="29">
        <f t="shared" ca="1" si="435"/>
        <v>0</v>
      </c>
      <c r="E6930" s="29">
        <f ca="1">IF(C6930&lt;Calculator!$D$26,0,IF(DAY($C6930)=1,IF(D6930-Calculator!$G$24&gt;0,Calculator!$G$24,D6930),0))</f>
        <v>0</v>
      </c>
      <c r="F6930" s="29">
        <f ca="1">IF(E6930&gt;0,D6930*Calculator!$G$22/12,0)</f>
        <v>0</v>
      </c>
      <c r="G6930" s="29">
        <f ca="1">IF(E6930&gt;0,(IFERROR(-PMT(Calculator!$G$22/12,Calculator!$G$23*12,Calculator!$G$20),0))-F6930,0)</f>
        <v>0</v>
      </c>
      <c r="H6930" s="29">
        <f t="shared" ca="1" si="436"/>
        <v>0</v>
      </c>
      <c r="I6930" s="29">
        <f t="shared" ca="1" si="434"/>
        <v>0</v>
      </c>
      <c r="J6930" s="30">
        <f>Calculator!$G$40</f>
        <v>6.5000000000000002E-2</v>
      </c>
      <c r="K6930" s="29">
        <f ca="1">IF(C6930&gt;=Calculator!$G$27,IF(DAY($C6930)=1,Calculator!$G$34/2,IF(DAY($C6930)=15,Calculator!$G$34/2,0)),0)</f>
        <v>0</v>
      </c>
      <c r="L6930" s="29">
        <f ca="1">IF(DAY($C6930)=28,IF(H6930=0,0,Calculator!$G$35),0)</f>
        <v>0</v>
      </c>
      <c r="M6930" s="29">
        <f ca="1">IF(I6930&gt;0,IF(DAY($C6930)=1,SUM(INDIRECT("I"&amp;(ROW(C6929)-DAY(C6929))):I6929),0),0)</f>
        <v>0</v>
      </c>
      <c r="N6930" s="29">
        <f ca="1">IF(C6930&lt;Calculator!$G$27,0,IF(C6930=Calculator!$G$27,Calculator!$G$39,IF(H6930-K6930&lt;=0,IF(D6930&gt;Calculator!$G$39,IF(H6930-K6930+E6930+L6930+M6930+Calculator!$G$39&gt;Calculator!$G$39,Calculator!$G$39-(H6930+E6930+L6930+M6930-K6930),Calculator!$G$39),D6930),0)))</f>
        <v>0</v>
      </c>
    </row>
    <row r="6931" spans="1:14" ht="15.75" thickBot="1">
      <c r="A6931" s="33" t="str">
        <f ca="1">IF(C6931=Calculator!$H$27,"F",IF(Daily!D6931+Daily!H6931=0,IF(D6930+H6930&gt;0,"L",""),""))</f>
        <v/>
      </c>
      <c r="B6931" s="34">
        <v>6930</v>
      </c>
      <c r="C6931" s="19">
        <f t="shared" ca="1" si="433"/>
        <v>52860</v>
      </c>
      <c r="D6931" s="29">
        <f t="shared" ca="1" si="435"/>
        <v>0</v>
      </c>
      <c r="E6931" s="29">
        <f ca="1">IF(C6931&lt;Calculator!$D$26,0,IF(DAY($C6931)=1,IF(D6931-Calculator!$G$24&gt;0,Calculator!$G$24,D6931),0))</f>
        <v>0</v>
      </c>
      <c r="F6931" s="29">
        <f ca="1">IF(E6931&gt;0,D6931*Calculator!$G$22/12,0)</f>
        <v>0</v>
      </c>
      <c r="G6931" s="29">
        <f ca="1">IF(E6931&gt;0,(IFERROR(-PMT(Calculator!$G$22/12,Calculator!$G$23*12,Calculator!$G$20),0))-F6931,0)</f>
        <v>0</v>
      </c>
      <c r="H6931" s="29">
        <f t="shared" ca="1" si="436"/>
        <v>0</v>
      </c>
      <c r="I6931" s="29">
        <f t="shared" ca="1" si="434"/>
        <v>0</v>
      </c>
      <c r="J6931" s="30">
        <f>Calculator!$G$40</f>
        <v>6.5000000000000002E-2</v>
      </c>
      <c r="K6931" s="29">
        <f ca="1">IF(C6931&gt;=Calculator!$G$27,IF(DAY($C6931)=1,Calculator!$G$34/2,IF(DAY($C6931)=15,Calculator!$G$34/2,0)),0)</f>
        <v>0</v>
      </c>
      <c r="L6931" s="29">
        <f ca="1">IF(DAY($C6931)=28,IF(H6931=0,0,Calculator!$G$35),0)</f>
        <v>0</v>
      </c>
      <c r="M6931" s="29">
        <f ca="1">IF(I6931&gt;0,IF(DAY($C6931)=1,SUM(INDIRECT("I"&amp;(ROW(C6930)-DAY(C6930))):I6930),0),0)</f>
        <v>0</v>
      </c>
      <c r="N6931" s="29">
        <f ca="1">IF(C6931&lt;Calculator!$G$27,0,IF(C6931=Calculator!$G$27,Calculator!$G$39,IF(H6931-K6931&lt;=0,IF(D6931&gt;Calculator!$G$39,IF(H6931-K6931+E6931+L6931+M6931+Calculator!$G$39&gt;Calculator!$G$39,Calculator!$G$39-(H6931+E6931+L6931+M6931-K6931),Calculator!$G$39),D6931),0)))</f>
        <v>0</v>
      </c>
    </row>
    <row r="6932" spans="1:14" ht="15.75" thickBot="1">
      <c r="A6932" s="33" t="str">
        <f ca="1">IF(C6932=Calculator!$H$27,"F",IF(Daily!D6932+Daily!H6932=0,IF(D6931+H6931&gt;0,"L",""),""))</f>
        <v/>
      </c>
      <c r="B6932" s="34">
        <v>6931</v>
      </c>
      <c r="C6932" s="19">
        <f t="shared" ca="1" si="433"/>
        <v>52861</v>
      </c>
      <c r="D6932" s="29">
        <f t="shared" ca="1" si="435"/>
        <v>0</v>
      </c>
      <c r="E6932" s="29">
        <f ca="1">IF(C6932&lt;Calculator!$D$26,0,IF(DAY($C6932)=1,IF(D6932-Calculator!$G$24&gt;0,Calculator!$G$24,D6932),0))</f>
        <v>0</v>
      </c>
      <c r="F6932" s="29">
        <f ca="1">IF(E6932&gt;0,D6932*Calculator!$G$22/12,0)</f>
        <v>0</v>
      </c>
      <c r="G6932" s="29">
        <f ca="1">IF(E6932&gt;0,(IFERROR(-PMT(Calculator!$G$22/12,Calculator!$G$23*12,Calculator!$G$20),0))-F6932,0)</f>
        <v>0</v>
      </c>
      <c r="H6932" s="29">
        <f t="shared" ca="1" si="436"/>
        <v>0</v>
      </c>
      <c r="I6932" s="29">
        <f t="shared" ca="1" si="434"/>
        <v>0</v>
      </c>
      <c r="J6932" s="30">
        <f>Calculator!$G$40</f>
        <v>6.5000000000000002E-2</v>
      </c>
      <c r="K6932" s="29">
        <f ca="1">IF(C6932&gt;=Calculator!$G$27,IF(DAY($C6932)=1,Calculator!$G$34/2,IF(DAY($C6932)=15,Calculator!$G$34/2,0)),0)</f>
        <v>0</v>
      </c>
      <c r="L6932" s="29">
        <f ca="1">IF(DAY($C6932)=28,IF(H6932=0,0,Calculator!$G$35),0)</f>
        <v>0</v>
      </c>
      <c r="M6932" s="29">
        <f ca="1">IF(I6932&gt;0,IF(DAY($C6932)=1,SUM(INDIRECT("I"&amp;(ROW(C6931)-DAY(C6931))):I6931),0),0)</f>
        <v>0</v>
      </c>
      <c r="N6932" s="29">
        <f ca="1">IF(C6932&lt;Calculator!$G$27,0,IF(C6932=Calculator!$G$27,Calculator!$G$39,IF(H6932-K6932&lt;=0,IF(D6932&gt;Calculator!$G$39,IF(H6932-K6932+E6932+L6932+M6932+Calculator!$G$39&gt;Calculator!$G$39,Calculator!$G$39-(H6932+E6932+L6932+M6932-K6932),Calculator!$G$39),D6932),0)))</f>
        <v>0</v>
      </c>
    </row>
    <row r="6933" spans="1:14" ht="15.75" thickBot="1">
      <c r="A6933" s="33" t="str">
        <f ca="1">IF(C6933=Calculator!$H$27,"F",IF(Daily!D6933+Daily!H6933=0,IF(D6932+H6932&gt;0,"L",""),""))</f>
        <v/>
      </c>
      <c r="B6933" s="34">
        <v>6932</v>
      </c>
      <c r="C6933" s="19">
        <f t="shared" ca="1" si="433"/>
        <v>52862</v>
      </c>
      <c r="D6933" s="29">
        <f t="shared" ca="1" si="435"/>
        <v>0</v>
      </c>
      <c r="E6933" s="29">
        <f ca="1">IF(C6933&lt;Calculator!$D$26,0,IF(DAY($C6933)=1,IF(D6933-Calculator!$G$24&gt;0,Calculator!$G$24,D6933),0))</f>
        <v>0</v>
      </c>
      <c r="F6933" s="29">
        <f ca="1">IF(E6933&gt;0,D6933*Calculator!$G$22/12,0)</f>
        <v>0</v>
      </c>
      <c r="G6933" s="29">
        <f ca="1">IF(E6933&gt;0,(IFERROR(-PMT(Calculator!$G$22/12,Calculator!$G$23*12,Calculator!$G$20),0))-F6933,0)</f>
        <v>0</v>
      </c>
      <c r="H6933" s="29">
        <f t="shared" ca="1" si="436"/>
        <v>0</v>
      </c>
      <c r="I6933" s="29">
        <f t="shared" ca="1" si="434"/>
        <v>0</v>
      </c>
      <c r="J6933" s="30">
        <f>Calculator!$G$40</f>
        <v>6.5000000000000002E-2</v>
      </c>
      <c r="K6933" s="29">
        <f ca="1">IF(C6933&gt;=Calculator!$G$27,IF(DAY($C6933)=1,Calculator!$G$34/2,IF(DAY($C6933)=15,Calculator!$G$34/2,0)),0)</f>
        <v>0</v>
      </c>
      <c r="L6933" s="29">
        <f ca="1">IF(DAY($C6933)=28,IF(H6933=0,0,Calculator!$G$35),0)</f>
        <v>0</v>
      </c>
      <c r="M6933" s="29">
        <f ca="1">IF(I6933&gt;0,IF(DAY($C6933)=1,SUM(INDIRECT("I"&amp;(ROW(C6932)-DAY(C6932))):I6932),0),0)</f>
        <v>0</v>
      </c>
      <c r="N6933" s="29">
        <f ca="1">IF(C6933&lt;Calculator!$G$27,0,IF(C6933=Calculator!$G$27,Calculator!$G$39,IF(H6933-K6933&lt;=0,IF(D6933&gt;Calculator!$G$39,IF(H6933-K6933+E6933+L6933+M6933+Calculator!$G$39&gt;Calculator!$G$39,Calculator!$G$39-(H6933+E6933+L6933+M6933-K6933),Calculator!$G$39),D6933),0)))</f>
        <v>0</v>
      </c>
    </row>
    <row r="6934" spans="1:14" ht="15.75" thickBot="1">
      <c r="A6934" s="33" t="str">
        <f ca="1">IF(C6934=Calculator!$H$27,"F",IF(Daily!D6934+Daily!H6934=0,IF(D6933+H6933&gt;0,"L",""),""))</f>
        <v/>
      </c>
      <c r="B6934" s="34">
        <v>6933</v>
      </c>
      <c r="C6934" s="19">
        <f t="shared" ca="1" si="433"/>
        <v>52863</v>
      </c>
      <c r="D6934" s="29">
        <f t="shared" ca="1" si="435"/>
        <v>0</v>
      </c>
      <c r="E6934" s="29">
        <f ca="1">IF(C6934&lt;Calculator!$D$26,0,IF(DAY($C6934)=1,IF(D6934-Calculator!$G$24&gt;0,Calculator!$G$24,D6934),0))</f>
        <v>0</v>
      </c>
      <c r="F6934" s="29">
        <f ca="1">IF(E6934&gt;0,D6934*Calculator!$G$22/12,0)</f>
        <v>0</v>
      </c>
      <c r="G6934" s="29">
        <f ca="1">IF(E6934&gt;0,(IFERROR(-PMT(Calculator!$G$22/12,Calculator!$G$23*12,Calculator!$G$20),0))-F6934,0)</f>
        <v>0</v>
      </c>
      <c r="H6934" s="29">
        <f t="shared" ca="1" si="436"/>
        <v>0</v>
      </c>
      <c r="I6934" s="29">
        <f t="shared" ca="1" si="434"/>
        <v>0</v>
      </c>
      <c r="J6934" s="30">
        <f>Calculator!$G$40</f>
        <v>6.5000000000000002E-2</v>
      </c>
      <c r="K6934" s="29">
        <f ca="1">IF(C6934&gt;=Calculator!$G$27,IF(DAY($C6934)=1,Calculator!$G$34/2,IF(DAY($C6934)=15,Calculator!$G$34/2,0)),0)</f>
        <v>0</v>
      </c>
      <c r="L6934" s="29">
        <f ca="1">IF(DAY($C6934)=28,IF(H6934=0,0,Calculator!$G$35),0)</f>
        <v>0</v>
      </c>
      <c r="M6934" s="29">
        <f ca="1">IF(I6934&gt;0,IF(DAY($C6934)=1,SUM(INDIRECT("I"&amp;(ROW(C6933)-DAY(C6933))):I6933),0),0)</f>
        <v>0</v>
      </c>
      <c r="N6934" s="29">
        <f ca="1">IF(C6934&lt;Calculator!$G$27,0,IF(C6934=Calculator!$G$27,Calculator!$G$39,IF(H6934-K6934&lt;=0,IF(D6934&gt;Calculator!$G$39,IF(H6934-K6934+E6934+L6934+M6934+Calculator!$G$39&gt;Calculator!$G$39,Calculator!$G$39-(H6934+E6934+L6934+M6934-K6934),Calculator!$G$39),D6934),0)))</f>
        <v>0</v>
      </c>
    </row>
    <row r="6935" spans="1:14" ht="15.75" thickBot="1">
      <c r="A6935" s="33" t="str">
        <f ca="1">IF(C6935=Calculator!$H$27,"F",IF(Daily!D6935+Daily!H6935=0,IF(D6934+H6934&gt;0,"L",""),""))</f>
        <v/>
      </c>
      <c r="B6935" s="34">
        <v>6934</v>
      </c>
      <c r="C6935" s="19">
        <f t="shared" ca="1" si="433"/>
        <v>52864</v>
      </c>
      <c r="D6935" s="29">
        <f t="shared" ca="1" si="435"/>
        <v>0</v>
      </c>
      <c r="E6935" s="29">
        <f ca="1">IF(C6935&lt;Calculator!$D$26,0,IF(DAY($C6935)=1,IF(D6935-Calculator!$G$24&gt;0,Calculator!$G$24,D6935),0))</f>
        <v>0</v>
      </c>
      <c r="F6935" s="29">
        <f ca="1">IF(E6935&gt;0,D6935*Calculator!$G$22/12,0)</f>
        <v>0</v>
      </c>
      <c r="G6935" s="29">
        <f ca="1">IF(E6935&gt;0,(IFERROR(-PMT(Calculator!$G$22/12,Calculator!$G$23*12,Calculator!$G$20),0))-F6935,0)</f>
        <v>0</v>
      </c>
      <c r="H6935" s="29">
        <f t="shared" ca="1" si="436"/>
        <v>0</v>
      </c>
      <c r="I6935" s="29">
        <f t="shared" ca="1" si="434"/>
        <v>0</v>
      </c>
      <c r="J6935" s="30">
        <f>Calculator!$G$40</f>
        <v>6.5000000000000002E-2</v>
      </c>
      <c r="K6935" s="29">
        <f ca="1">IF(C6935&gt;=Calculator!$G$27,IF(DAY($C6935)=1,Calculator!$G$34/2,IF(DAY($C6935)=15,Calculator!$G$34/2,0)),0)</f>
        <v>0</v>
      </c>
      <c r="L6935" s="29">
        <f ca="1">IF(DAY($C6935)=28,IF(H6935=0,0,Calculator!$G$35),0)</f>
        <v>0</v>
      </c>
      <c r="M6935" s="29">
        <f ca="1">IF(I6935&gt;0,IF(DAY($C6935)=1,SUM(INDIRECT("I"&amp;(ROW(C6934)-DAY(C6934))):I6934),0),0)</f>
        <v>0</v>
      </c>
      <c r="N6935" s="29">
        <f ca="1">IF(C6935&lt;Calculator!$G$27,0,IF(C6935=Calculator!$G$27,Calculator!$G$39,IF(H6935-K6935&lt;=0,IF(D6935&gt;Calculator!$G$39,IF(H6935-K6935+E6935+L6935+M6935+Calculator!$G$39&gt;Calculator!$G$39,Calculator!$G$39-(H6935+E6935+L6935+M6935-K6935),Calculator!$G$39),D6935),0)))</f>
        <v>0</v>
      </c>
    </row>
    <row r="6936" spans="1:14" ht="15.75" thickBot="1">
      <c r="A6936" s="33" t="str">
        <f ca="1">IF(C6936=Calculator!$H$27,"F",IF(Daily!D6936+Daily!H6936=0,IF(D6935+H6935&gt;0,"L",""),""))</f>
        <v/>
      </c>
      <c r="B6936" s="34">
        <v>6935</v>
      </c>
      <c r="C6936" s="19">
        <f t="shared" ca="1" si="433"/>
        <v>52865</v>
      </c>
      <c r="D6936" s="29">
        <f t="shared" ca="1" si="435"/>
        <v>0</v>
      </c>
      <c r="E6936" s="29">
        <f ca="1">IF(C6936&lt;Calculator!$D$26,0,IF(DAY($C6936)=1,IF(D6936-Calculator!$G$24&gt;0,Calculator!$G$24,D6936),0))</f>
        <v>0</v>
      </c>
      <c r="F6936" s="29">
        <f ca="1">IF(E6936&gt;0,D6936*Calculator!$G$22/12,0)</f>
        <v>0</v>
      </c>
      <c r="G6936" s="29">
        <f ca="1">IF(E6936&gt;0,(IFERROR(-PMT(Calculator!$G$22/12,Calculator!$G$23*12,Calculator!$G$20),0))-F6936,0)</f>
        <v>0</v>
      </c>
      <c r="H6936" s="29">
        <f t="shared" ca="1" si="436"/>
        <v>0</v>
      </c>
      <c r="I6936" s="29">
        <f t="shared" ca="1" si="434"/>
        <v>0</v>
      </c>
      <c r="J6936" s="30">
        <f>Calculator!$G$40</f>
        <v>6.5000000000000002E-2</v>
      </c>
      <c r="K6936" s="29">
        <f ca="1">IF(C6936&gt;=Calculator!$G$27,IF(DAY($C6936)=1,Calculator!$G$34/2,IF(DAY($C6936)=15,Calculator!$G$34/2,0)),0)</f>
        <v>0</v>
      </c>
      <c r="L6936" s="29">
        <f ca="1">IF(DAY($C6936)=28,IF(H6936=0,0,Calculator!$G$35),0)</f>
        <v>0</v>
      </c>
      <c r="M6936" s="29">
        <f ca="1">IF(I6936&gt;0,IF(DAY($C6936)=1,SUM(INDIRECT("I"&amp;(ROW(C6935)-DAY(C6935))):I6935),0),0)</f>
        <v>0</v>
      </c>
      <c r="N6936" s="29">
        <f ca="1">IF(C6936&lt;Calculator!$G$27,0,IF(C6936=Calculator!$G$27,Calculator!$G$39,IF(H6936-K6936&lt;=0,IF(D6936&gt;Calculator!$G$39,IF(H6936-K6936+E6936+L6936+M6936+Calculator!$G$39&gt;Calculator!$G$39,Calculator!$G$39-(H6936+E6936+L6936+M6936-K6936),Calculator!$G$39),D6936),0)))</f>
        <v>0</v>
      </c>
    </row>
    <row r="6937" spans="1:14" ht="15.75" thickBot="1">
      <c r="A6937" s="33" t="str">
        <f ca="1">IF(C6937=Calculator!$H$27,"F",IF(Daily!D6937+Daily!H6937=0,IF(D6936+H6936&gt;0,"L",""),""))</f>
        <v/>
      </c>
      <c r="B6937" s="34">
        <v>6936</v>
      </c>
      <c r="C6937" s="19">
        <f t="shared" ca="1" si="433"/>
        <v>52866</v>
      </c>
      <c r="D6937" s="29">
        <f t="shared" ca="1" si="435"/>
        <v>0</v>
      </c>
      <c r="E6937" s="29">
        <f ca="1">IF(C6937&lt;Calculator!$D$26,0,IF(DAY($C6937)=1,IF(D6937-Calculator!$G$24&gt;0,Calculator!$G$24,D6937),0))</f>
        <v>0</v>
      </c>
      <c r="F6937" s="29">
        <f ca="1">IF(E6937&gt;0,D6937*Calculator!$G$22/12,0)</f>
        <v>0</v>
      </c>
      <c r="G6937" s="29">
        <f ca="1">IF(E6937&gt;0,(IFERROR(-PMT(Calculator!$G$22/12,Calculator!$G$23*12,Calculator!$G$20),0))-F6937,0)</f>
        <v>0</v>
      </c>
      <c r="H6937" s="29">
        <f t="shared" ca="1" si="436"/>
        <v>0</v>
      </c>
      <c r="I6937" s="29">
        <f t="shared" ca="1" si="434"/>
        <v>0</v>
      </c>
      <c r="J6937" s="30">
        <f>Calculator!$G$40</f>
        <v>6.5000000000000002E-2</v>
      </c>
      <c r="K6937" s="29">
        <f ca="1">IF(C6937&gt;=Calculator!$G$27,IF(DAY($C6937)=1,Calculator!$G$34/2,IF(DAY($C6937)=15,Calculator!$G$34/2,0)),0)</f>
        <v>0</v>
      </c>
      <c r="L6937" s="29">
        <f ca="1">IF(DAY($C6937)=28,IF(H6937=0,0,Calculator!$G$35),0)</f>
        <v>0</v>
      </c>
      <c r="M6937" s="29">
        <f ca="1">IF(I6937&gt;0,IF(DAY($C6937)=1,SUM(INDIRECT("I"&amp;(ROW(C6936)-DAY(C6936))):I6936),0),0)</f>
        <v>0</v>
      </c>
      <c r="N6937" s="29">
        <f ca="1">IF(C6937&lt;Calculator!$G$27,0,IF(C6937=Calculator!$G$27,Calculator!$G$39,IF(H6937-K6937&lt;=0,IF(D6937&gt;Calculator!$G$39,IF(H6937-K6937+E6937+L6937+M6937+Calculator!$G$39&gt;Calculator!$G$39,Calculator!$G$39-(H6937+E6937+L6937+M6937-K6937),Calculator!$G$39),D6937),0)))</f>
        <v>0</v>
      </c>
    </row>
    <row r="6938" spans="1:14" ht="15.75" thickBot="1">
      <c r="A6938" s="33" t="str">
        <f ca="1">IF(C6938=Calculator!$H$27,"F",IF(Daily!D6938+Daily!H6938=0,IF(D6937+H6937&gt;0,"L",""),""))</f>
        <v/>
      </c>
      <c r="B6938" s="34">
        <v>6937</v>
      </c>
      <c r="C6938" s="19">
        <f t="shared" ca="1" si="433"/>
        <v>52867</v>
      </c>
      <c r="D6938" s="29">
        <f t="shared" ca="1" si="435"/>
        <v>0</v>
      </c>
      <c r="E6938" s="29">
        <f ca="1">IF(C6938&lt;Calculator!$D$26,0,IF(DAY($C6938)=1,IF(D6938-Calculator!$G$24&gt;0,Calculator!$G$24,D6938),0))</f>
        <v>0</v>
      </c>
      <c r="F6938" s="29">
        <f ca="1">IF(E6938&gt;0,D6938*Calculator!$G$22/12,0)</f>
        <v>0</v>
      </c>
      <c r="G6938" s="29">
        <f ca="1">IF(E6938&gt;0,(IFERROR(-PMT(Calculator!$G$22/12,Calculator!$G$23*12,Calculator!$G$20),0))-F6938,0)</f>
        <v>0</v>
      </c>
      <c r="H6938" s="29">
        <f t="shared" ca="1" si="436"/>
        <v>0</v>
      </c>
      <c r="I6938" s="29">
        <f t="shared" ca="1" si="434"/>
        <v>0</v>
      </c>
      <c r="J6938" s="30">
        <f>Calculator!$G$40</f>
        <v>6.5000000000000002E-2</v>
      </c>
      <c r="K6938" s="29">
        <f ca="1">IF(C6938&gt;=Calculator!$G$27,IF(DAY($C6938)=1,Calculator!$G$34/2,IF(DAY($C6938)=15,Calculator!$G$34/2,0)),0)</f>
        <v>0</v>
      </c>
      <c r="L6938" s="29">
        <f ca="1">IF(DAY($C6938)=28,IF(H6938=0,0,Calculator!$G$35),0)</f>
        <v>0</v>
      </c>
      <c r="M6938" s="29">
        <f ca="1">IF(I6938&gt;0,IF(DAY($C6938)=1,SUM(INDIRECT("I"&amp;(ROW(C6937)-DAY(C6937))):I6937),0),0)</f>
        <v>0</v>
      </c>
      <c r="N6938" s="29">
        <f ca="1">IF(C6938&lt;Calculator!$G$27,0,IF(C6938=Calculator!$G$27,Calculator!$G$39,IF(H6938-K6938&lt;=0,IF(D6938&gt;Calculator!$G$39,IF(H6938-K6938+E6938+L6938+M6938+Calculator!$G$39&gt;Calculator!$G$39,Calculator!$G$39-(H6938+E6938+L6938+M6938-K6938),Calculator!$G$39),D6938),0)))</f>
        <v>0</v>
      </c>
    </row>
    <row r="6939" spans="1:14" ht="15.75" thickBot="1">
      <c r="A6939" s="33" t="str">
        <f ca="1">IF(C6939=Calculator!$H$27,"F",IF(Daily!D6939+Daily!H6939=0,IF(D6938+H6938&gt;0,"L",""),""))</f>
        <v/>
      </c>
      <c r="B6939" s="34">
        <v>6938</v>
      </c>
      <c r="C6939" s="19">
        <f t="shared" ca="1" si="433"/>
        <v>52868</v>
      </c>
      <c r="D6939" s="29">
        <f t="shared" ca="1" si="435"/>
        <v>0</v>
      </c>
      <c r="E6939" s="29">
        <f ca="1">IF(C6939&lt;Calculator!$D$26,0,IF(DAY($C6939)=1,IF(D6939-Calculator!$G$24&gt;0,Calculator!$G$24,D6939),0))</f>
        <v>0</v>
      </c>
      <c r="F6939" s="29">
        <f ca="1">IF(E6939&gt;0,D6939*Calculator!$G$22/12,0)</f>
        <v>0</v>
      </c>
      <c r="G6939" s="29">
        <f ca="1">IF(E6939&gt;0,(IFERROR(-PMT(Calculator!$G$22/12,Calculator!$G$23*12,Calculator!$G$20),0))-F6939,0)</f>
        <v>0</v>
      </c>
      <c r="H6939" s="29">
        <f t="shared" ca="1" si="436"/>
        <v>0</v>
      </c>
      <c r="I6939" s="29">
        <f t="shared" ca="1" si="434"/>
        <v>0</v>
      </c>
      <c r="J6939" s="30">
        <f>Calculator!$G$40</f>
        <v>6.5000000000000002E-2</v>
      </c>
      <c r="K6939" s="29">
        <f ca="1">IF(C6939&gt;=Calculator!$G$27,IF(DAY($C6939)=1,Calculator!$G$34/2,IF(DAY($C6939)=15,Calculator!$G$34/2,0)),0)</f>
        <v>0</v>
      </c>
      <c r="L6939" s="29">
        <f ca="1">IF(DAY($C6939)=28,IF(H6939=0,0,Calculator!$G$35),0)</f>
        <v>0</v>
      </c>
      <c r="M6939" s="29">
        <f ca="1">IF(I6939&gt;0,IF(DAY($C6939)=1,SUM(INDIRECT("I"&amp;(ROW(C6938)-DAY(C6938))):I6938),0),0)</f>
        <v>0</v>
      </c>
      <c r="N6939" s="29">
        <f ca="1">IF(C6939&lt;Calculator!$G$27,0,IF(C6939=Calculator!$G$27,Calculator!$G$39,IF(H6939-K6939&lt;=0,IF(D6939&gt;Calculator!$G$39,IF(H6939-K6939+E6939+L6939+M6939+Calculator!$G$39&gt;Calculator!$G$39,Calculator!$G$39-(H6939+E6939+L6939+M6939-K6939),Calculator!$G$39),D6939),0)))</f>
        <v>0</v>
      </c>
    </row>
    <row r="6940" spans="1:14" ht="15.75" thickBot="1">
      <c r="A6940" s="33" t="str">
        <f ca="1">IF(C6940=Calculator!$H$27,"F",IF(Daily!D6940+Daily!H6940=0,IF(D6939+H6939&gt;0,"L",""),""))</f>
        <v/>
      </c>
      <c r="B6940" s="34">
        <v>6939</v>
      </c>
      <c r="C6940" s="19">
        <f t="shared" ca="1" si="433"/>
        <v>52869</v>
      </c>
      <c r="D6940" s="29">
        <f t="shared" ca="1" si="435"/>
        <v>0</v>
      </c>
      <c r="E6940" s="29">
        <f ca="1">IF(C6940&lt;Calculator!$D$26,0,IF(DAY($C6940)=1,IF(D6940-Calculator!$G$24&gt;0,Calculator!$G$24,D6940),0))</f>
        <v>0</v>
      </c>
      <c r="F6940" s="29">
        <f ca="1">IF(E6940&gt;0,D6940*Calculator!$G$22/12,0)</f>
        <v>0</v>
      </c>
      <c r="G6940" s="29">
        <f ca="1">IF(E6940&gt;0,(IFERROR(-PMT(Calculator!$G$22/12,Calculator!$G$23*12,Calculator!$G$20),0))-F6940,0)</f>
        <v>0</v>
      </c>
      <c r="H6940" s="29">
        <f t="shared" ca="1" si="436"/>
        <v>0</v>
      </c>
      <c r="I6940" s="29">
        <f t="shared" ca="1" si="434"/>
        <v>0</v>
      </c>
      <c r="J6940" s="30">
        <f>Calculator!$G$40</f>
        <v>6.5000000000000002E-2</v>
      </c>
      <c r="K6940" s="29">
        <f ca="1">IF(C6940&gt;=Calculator!$G$27,IF(DAY($C6940)=1,Calculator!$G$34/2,IF(DAY($C6940)=15,Calculator!$G$34/2,0)),0)</f>
        <v>0</v>
      </c>
      <c r="L6940" s="29">
        <f ca="1">IF(DAY($C6940)=28,IF(H6940=0,0,Calculator!$G$35),0)</f>
        <v>0</v>
      </c>
      <c r="M6940" s="29">
        <f ca="1">IF(I6940&gt;0,IF(DAY($C6940)=1,SUM(INDIRECT("I"&amp;(ROW(C6939)-DAY(C6939))):I6939),0),0)</f>
        <v>0</v>
      </c>
      <c r="N6940" s="29">
        <f ca="1">IF(C6940&lt;Calculator!$G$27,0,IF(C6940=Calculator!$G$27,Calculator!$G$39,IF(H6940-K6940&lt;=0,IF(D6940&gt;Calculator!$G$39,IF(H6940-K6940+E6940+L6940+M6940+Calculator!$G$39&gt;Calculator!$G$39,Calculator!$G$39-(H6940+E6940+L6940+M6940-K6940),Calculator!$G$39),D6940),0)))</f>
        <v>0</v>
      </c>
    </row>
    <row r="6941" spans="1:14" ht="15.75" thickBot="1">
      <c r="A6941" s="33" t="str">
        <f ca="1">IF(C6941=Calculator!$H$27,"F",IF(Daily!D6941+Daily!H6941=0,IF(D6940+H6940&gt;0,"L",""),""))</f>
        <v/>
      </c>
      <c r="B6941" s="34">
        <v>6940</v>
      </c>
      <c r="C6941" s="19">
        <f t="shared" ca="1" si="433"/>
        <v>52870</v>
      </c>
      <c r="D6941" s="29">
        <f t="shared" ca="1" si="435"/>
        <v>0</v>
      </c>
      <c r="E6941" s="29">
        <f ca="1">IF(C6941&lt;Calculator!$D$26,0,IF(DAY($C6941)=1,IF(D6941-Calculator!$G$24&gt;0,Calculator!$G$24,D6941),0))</f>
        <v>0</v>
      </c>
      <c r="F6941" s="29">
        <f ca="1">IF(E6941&gt;0,D6941*Calculator!$G$22/12,0)</f>
        <v>0</v>
      </c>
      <c r="G6941" s="29">
        <f ca="1">IF(E6941&gt;0,(IFERROR(-PMT(Calculator!$G$22/12,Calculator!$G$23*12,Calculator!$G$20),0))-F6941,0)</f>
        <v>0</v>
      </c>
      <c r="H6941" s="29">
        <f t="shared" ca="1" si="436"/>
        <v>0</v>
      </c>
      <c r="I6941" s="29">
        <f t="shared" ca="1" si="434"/>
        <v>0</v>
      </c>
      <c r="J6941" s="30">
        <f>Calculator!$G$40</f>
        <v>6.5000000000000002E-2</v>
      </c>
      <c r="K6941" s="29">
        <f ca="1">IF(C6941&gt;=Calculator!$G$27,IF(DAY($C6941)=1,Calculator!$G$34/2,IF(DAY($C6941)=15,Calculator!$G$34/2,0)),0)</f>
        <v>0</v>
      </c>
      <c r="L6941" s="29">
        <f ca="1">IF(DAY($C6941)=28,IF(H6941=0,0,Calculator!$G$35),0)</f>
        <v>0</v>
      </c>
      <c r="M6941" s="29">
        <f ca="1">IF(I6941&gt;0,IF(DAY($C6941)=1,SUM(INDIRECT("I"&amp;(ROW(C6940)-DAY(C6940))):I6940),0),0)</f>
        <v>0</v>
      </c>
      <c r="N6941" s="29">
        <f ca="1">IF(C6941&lt;Calculator!$G$27,0,IF(C6941=Calculator!$G$27,Calculator!$G$39,IF(H6941-K6941&lt;=0,IF(D6941&gt;Calculator!$G$39,IF(H6941-K6941+E6941+L6941+M6941+Calculator!$G$39&gt;Calculator!$G$39,Calculator!$G$39-(H6941+E6941+L6941+M6941-K6941),Calculator!$G$39),D6941),0)))</f>
        <v>0</v>
      </c>
    </row>
    <row r="6942" spans="1:14" ht="15.75" thickBot="1">
      <c r="A6942" s="33" t="str">
        <f ca="1">IF(C6942=Calculator!$H$27,"F",IF(Daily!D6942+Daily!H6942=0,IF(D6941+H6941&gt;0,"L",""),""))</f>
        <v/>
      </c>
      <c r="B6942" s="34">
        <v>6941</v>
      </c>
      <c r="C6942" s="19">
        <f t="shared" ca="1" si="433"/>
        <v>52871</v>
      </c>
      <c r="D6942" s="29">
        <f t="shared" ca="1" si="435"/>
        <v>0</v>
      </c>
      <c r="E6942" s="29">
        <f ca="1">IF(C6942&lt;Calculator!$D$26,0,IF(DAY($C6942)=1,IF(D6942-Calculator!$G$24&gt;0,Calculator!$G$24,D6942),0))</f>
        <v>0</v>
      </c>
      <c r="F6942" s="29">
        <f ca="1">IF(E6942&gt;0,D6942*Calculator!$G$22/12,0)</f>
        <v>0</v>
      </c>
      <c r="G6942" s="29">
        <f ca="1">IF(E6942&gt;0,(IFERROR(-PMT(Calculator!$G$22/12,Calculator!$G$23*12,Calculator!$G$20),0))-F6942,0)</f>
        <v>0</v>
      </c>
      <c r="H6942" s="29">
        <f t="shared" ca="1" si="436"/>
        <v>0</v>
      </c>
      <c r="I6942" s="29">
        <f t="shared" ca="1" si="434"/>
        <v>0</v>
      </c>
      <c r="J6942" s="30">
        <f>Calculator!$G$40</f>
        <v>6.5000000000000002E-2</v>
      </c>
      <c r="K6942" s="29">
        <f ca="1">IF(C6942&gt;=Calculator!$G$27,IF(DAY($C6942)=1,Calculator!$G$34/2,IF(DAY($C6942)=15,Calculator!$G$34/2,0)),0)</f>
        <v>4500</v>
      </c>
      <c r="L6942" s="29">
        <f ca="1">IF(DAY($C6942)=28,IF(H6942=0,0,Calculator!$G$35),0)</f>
        <v>0</v>
      </c>
      <c r="M6942" s="29">
        <f ca="1">IF(I6942&gt;0,IF(DAY($C6942)=1,SUM(INDIRECT("I"&amp;(ROW(C6941)-DAY(C6941))):I6941),0),0)</f>
        <v>0</v>
      </c>
      <c r="N6942" s="29">
        <f ca="1">IF(C6942&lt;Calculator!$G$27,0,IF(C6942=Calculator!$G$27,Calculator!$G$39,IF(H6942-K6942&lt;=0,IF(D6942&gt;Calculator!$G$39,IF(H6942-K6942+E6942+L6942+M6942+Calculator!$G$39&gt;Calculator!$G$39,Calculator!$G$39-(H6942+E6942+L6942+M6942-K6942),Calculator!$G$39),D6942),0)))</f>
        <v>0</v>
      </c>
    </row>
    <row r="6943" spans="1:14" ht="15.75" thickBot="1">
      <c r="A6943" s="33" t="str">
        <f ca="1">IF(C6943=Calculator!$H$27,"F",IF(Daily!D6943+Daily!H6943=0,IF(D6942+H6942&gt;0,"L",""),""))</f>
        <v/>
      </c>
      <c r="B6943" s="34">
        <v>6942</v>
      </c>
      <c r="C6943" s="19">
        <f t="shared" ca="1" si="433"/>
        <v>52872</v>
      </c>
      <c r="D6943" s="29">
        <f t="shared" ca="1" si="435"/>
        <v>0</v>
      </c>
      <c r="E6943" s="29">
        <f ca="1">IF(C6943&lt;Calculator!$D$26,0,IF(DAY($C6943)=1,IF(D6943-Calculator!$G$24&gt;0,Calculator!$G$24,D6943),0))</f>
        <v>0</v>
      </c>
      <c r="F6943" s="29">
        <f ca="1">IF(E6943&gt;0,D6943*Calculator!$G$22/12,0)</f>
        <v>0</v>
      </c>
      <c r="G6943" s="29">
        <f ca="1">IF(E6943&gt;0,(IFERROR(-PMT(Calculator!$G$22/12,Calculator!$G$23*12,Calculator!$G$20),0))-F6943,0)</f>
        <v>0</v>
      </c>
      <c r="H6943" s="29">
        <f t="shared" ca="1" si="436"/>
        <v>0</v>
      </c>
      <c r="I6943" s="29">
        <f t="shared" ca="1" si="434"/>
        <v>0</v>
      </c>
      <c r="J6943" s="30">
        <f>Calculator!$G$40</f>
        <v>6.5000000000000002E-2</v>
      </c>
      <c r="K6943" s="29">
        <f ca="1">IF(C6943&gt;=Calculator!$G$27,IF(DAY($C6943)=1,Calculator!$G$34/2,IF(DAY($C6943)=15,Calculator!$G$34/2,0)),0)</f>
        <v>0</v>
      </c>
      <c r="L6943" s="29">
        <f ca="1">IF(DAY($C6943)=28,IF(H6943=0,0,Calculator!$G$35),0)</f>
        <v>0</v>
      </c>
      <c r="M6943" s="29">
        <f ca="1">IF(I6943&gt;0,IF(DAY($C6943)=1,SUM(INDIRECT("I"&amp;(ROW(C6942)-DAY(C6942))):I6942),0),0)</f>
        <v>0</v>
      </c>
      <c r="N6943" s="29">
        <f ca="1">IF(C6943&lt;Calculator!$G$27,0,IF(C6943=Calculator!$G$27,Calculator!$G$39,IF(H6943-K6943&lt;=0,IF(D6943&gt;Calculator!$G$39,IF(H6943-K6943+E6943+L6943+M6943+Calculator!$G$39&gt;Calculator!$G$39,Calculator!$G$39-(H6943+E6943+L6943+M6943-K6943),Calculator!$G$39),D6943),0)))</f>
        <v>0</v>
      </c>
    </row>
    <row r="6944" spans="1:14" ht="15.75" thickBot="1">
      <c r="A6944" s="33" t="str">
        <f ca="1">IF(C6944=Calculator!$H$27,"F",IF(Daily!D6944+Daily!H6944=0,IF(D6943+H6943&gt;0,"L",""),""))</f>
        <v/>
      </c>
      <c r="B6944" s="34">
        <v>6943</v>
      </c>
      <c r="C6944" s="19">
        <f t="shared" ca="1" si="433"/>
        <v>52873</v>
      </c>
      <c r="D6944" s="29">
        <f t="shared" ca="1" si="435"/>
        <v>0</v>
      </c>
      <c r="E6944" s="29">
        <f ca="1">IF(C6944&lt;Calculator!$D$26,0,IF(DAY($C6944)=1,IF(D6944-Calculator!$G$24&gt;0,Calculator!$G$24,D6944),0))</f>
        <v>0</v>
      </c>
      <c r="F6944" s="29">
        <f ca="1">IF(E6944&gt;0,D6944*Calculator!$G$22/12,0)</f>
        <v>0</v>
      </c>
      <c r="G6944" s="29">
        <f ca="1">IF(E6944&gt;0,(IFERROR(-PMT(Calculator!$G$22/12,Calculator!$G$23*12,Calculator!$G$20),0))-F6944,0)</f>
        <v>0</v>
      </c>
      <c r="H6944" s="29">
        <f t="shared" ca="1" si="436"/>
        <v>0</v>
      </c>
      <c r="I6944" s="29">
        <f t="shared" ca="1" si="434"/>
        <v>0</v>
      </c>
      <c r="J6944" s="30">
        <f>Calculator!$G$40</f>
        <v>6.5000000000000002E-2</v>
      </c>
      <c r="K6944" s="29">
        <f ca="1">IF(C6944&gt;=Calculator!$G$27,IF(DAY($C6944)=1,Calculator!$G$34/2,IF(DAY($C6944)=15,Calculator!$G$34/2,0)),0)</f>
        <v>0</v>
      </c>
      <c r="L6944" s="29">
        <f ca="1">IF(DAY($C6944)=28,IF(H6944=0,0,Calculator!$G$35),0)</f>
        <v>0</v>
      </c>
      <c r="M6944" s="29">
        <f ca="1">IF(I6944&gt;0,IF(DAY($C6944)=1,SUM(INDIRECT("I"&amp;(ROW(C6943)-DAY(C6943))):I6943),0),0)</f>
        <v>0</v>
      </c>
      <c r="N6944" s="29">
        <f ca="1">IF(C6944&lt;Calculator!$G$27,0,IF(C6944=Calculator!$G$27,Calculator!$G$39,IF(H6944-K6944&lt;=0,IF(D6944&gt;Calculator!$G$39,IF(H6944-K6944+E6944+L6944+M6944+Calculator!$G$39&gt;Calculator!$G$39,Calculator!$G$39-(H6944+E6944+L6944+M6944-K6944),Calculator!$G$39),D6944),0)))</f>
        <v>0</v>
      </c>
    </row>
    <row r="6945" spans="1:14" ht="15.75" thickBot="1">
      <c r="A6945" s="33" t="str">
        <f ca="1">IF(C6945=Calculator!$H$27,"F",IF(Daily!D6945+Daily!H6945=0,IF(D6944+H6944&gt;0,"L",""),""))</f>
        <v/>
      </c>
      <c r="B6945" s="34">
        <v>6944</v>
      </c>
      <c r="C6945" s="19">
        <f t="shared" ca="1" si="433"/>
        <v>52874</v>
      </c>
      <c r="D6945" s="29">
        <f t="shared" ca="1" si="435"/>
        <v>0</v>
      </c>
      <c r="E6945" s="29">
        <f ca="1">IF(C6945&lt;Calculator!$D$26,0,IF(DAY($C6945)=1,IF(D6945-Calculator!$G$24&gt;0,Calculator!$G$24,D6945),0))</f>
        <v>0</v>
      </c>
      <c r="F6945" s="29">
        <f ca="1">IF(E6945&gt;0,D6945*Calculator!$G$22/12,0)</f>
        <v>0</v>
      </c>
      <c r="G6945" s="29">
        <f ca="1">IF(E6945&gt;0,(IFERROR(-PMT(Calculator!$G$22/12,Calculator!$G$23*12,Calculator!$G$20),0))-F6945,0)</f>
        <v>0</v>
      </c>
      <c r="H6945" s="29">
        <f t="shared" ca="1" si="436"/>
        <v>0</v>
      </c>
      <c r="I6945" s="29">
        <f t="shared" ca="1" si="434"/>
        <v>0</v>
      </c>
      <c r="J6945" s="30">
        <f>Calculator!$G$40</f>
        <v>6.5000000000000002E-2</v>
      </c>
      <c r="K6945" s="29">
        <f ca="1">IF(C6945&gt;=Calculator!$G$27,IF(DAY($C6945)=1,Calculator!$G$34/2,IF(DAY($C6945)=15,Calculator!$G$34/2,0)),0)</f>
        <v>0</v>
      </c>
      <c r="L6945" s="29">
        <f ca="1">IF(DAY($C6945)=28,IF(H6945=0,0,Calculator!$G$35),0)</f>
        <v>0</v>
      </c>
      <c r="M6945" s="29">
        <f ca="1">IF(I6945&gt;0,IF(DAY($C6945)=1,SUM(INDIRECT("I"&amp;(ROW(C6944)-DAY(C6944))):I6944),0),0)</f>
        <v>0</v>
      </c>
      <c r="N6945" s="29">
        <f ca="1">IF(C6945&lt;Calculator!$G$27,0,IF(C6945=Calculator!$G$27,Calculator!$G$39,IF(H6945-K6945&lt;=0,IF(D6945&gt;Calculator!$G$39,IF(H6945-K6945+E6945+L6945+M6945+Calculator!$G$39&gt;Calculator!$G$39,Calculator!$G$39-(H6945+E6945+L6945+M6945-K6945),Calculator!$G$39),D6945),0)))</f>
        <v>0</v>
      </c>
    </row>
    <row r="6946" spans="1:14" ht="15.75" thickBot="1">
      <c r="A6946" s="33" t="str">
        <f ca="1">IF(C6946=Calculator!$H$27,"F",IF(Daily!D6946+Daily!H6946=0,IF(D6945+H6945&gt;0,"L",""),""))</f>
        <v/>
      </c>
      <c r="B6946" s="34">
        <v>6945</v>
      </c>
      <c r="C6946" s="19">
        <f t="shared" ca="1" si="433"/>
        <v>52875</v>
      </c>
      <c r="D6946" s="29">
        <f t="shared" ca="1" si="435"/>
        <v>0</v>
      </c>
      <c r="E6946" s="29">
        <f ca="1">IF(C6946&lt;Calculator!$D$26,0,IF(DAY($C6946)=1,IF(D6946-Calculator!$G$24&gt;0,Calculator!$G$24,D6946),0))</f>
        <v>0</v>
      </c>
      <c r="F6946" s="29">
        <f ca="1">IF(E6946&gt;0,D6946*Calculator!$G$22/12,0)</f>
        <v>0</v>
      </c>
      <c r="G6946" s="29">
        <f ca="1">IF(E6946&gt;0,(IFERROR(-PMT(Calculator!$G$22/12,Calculator!$G$23*12,Calculator!$G$20),0))-F6946,0)</f>
        <v>0</v>
      </c>
      <c r="H6946" s="29">
        <f t="shared" ca="1" si="436"/>
        <v>0</v>
      </c>
      <c r="I6946" s="29">
        <f t="shared" ca="1" si="434"/>
        <v>0</v>
      </c>
      <c r="J6946" s="30">
        <f>Calculator!$G$40</f>
        <v>6.5000000000000002E-2</v>
      </c>
      <c r="K6946" s="29">
        <f ca="1">IF(C6946&gt;=Calculator!$G$27,IF(DAY($C6946)=1,Calculator!$G$34/2,IF(DAY($C6946)=15,Calculator!$G$34/2,0)),0)</f>
        <v>0</v>
      </c>
      <c r="L6946" s="29">
        <f ca="1">IF(DAY($C6946)=28,IF(H6946=0,0,Calculator!$G$35),0)</f>
        <v>0</v>
      </c>
      <c r="M6946" s="29">
        <f ca="1">IF(I6946&gt;0,IF(DAY($C6946)=1,SUM(INDIRECT("I"&amp;(ROW(C6945)-DAY(C6945))):I6945),0),0)</f>
        <v>0</v>
      </c>
      <c r="N6946" s="29">
        <f ca="1">IF(C6946&lt;Calculator!$G$27,0,IF(C6946=Calculator!$G$27,Calculator!$G$39,IF(H6946-K6946&lt;=0,IF(D6946&gt;Calculator!$G$39,IF(H6946-K6946+E6946+L6946+M6946+Calculator!$G$39&gt;Calculator!$G$39,Calculator!$G$39-(H6946+E6946+L6946+M6946-K6946),Calculator!$G$39),D6946),0)))</f>
        <v>0</v>
      </c>
    </row>
    <row r="6947" spans="1:14" ht="15.75" thickBot="1">
      <c r="A6947" s="33" t="str">
        <f ca="1">IF(C6947=Calculator!$H$27,"F",IF(Daily!D6947+Daily!H6947=0,IF(D6946+H6946&gt;0,"L",""),""))</f>
        <v/>
      </c>
      <c r="B6947" s="34">
        <v>6946</v>
      </c>
      <c r="C6947" s="19">
        <f t="shared" ca="1" si="433"/>
        <v>52876</v>
      </c>
      <c r="D6947" s="29">
        <f t="shared" ca="1" si="435"/>
        <v>0</v>
      </c>
      <c r="E6947" s="29">
        <f ca="1">IF(C6947&lt;Calculator!$D$26,0,IF(DAY($C6947)=1,IF(D6947-Calculator!$G$24&gt;0,Calculator!$G$24,D6947),0))</f>
        <v>0</v>
      </c>
      <c r="F6947" s="29">
        <f ca="1">IF(E6947&gt;0,D6947*Calculator!$G$22/12,0)</f>
        <v>0</v>
      </c>
      <c r="G6947" s="29">
        <f ca="1">IF(E6947&gt;0,(IFERROR(-PMT(Calculator!$G$22/12,Calculator!$G$23*12,Calculator!$G$20),0))-F6947,0)</f>
        <v>0</v>
      </c>
      <c r="H6947" s="29">
        <f t="shared" ca="1" si="436"/>
        <v>0</v>
      </c>
      <c r="I6947" s="29">
        <f t="shared" ca="1" si="434"/>
        <v>0</v>
      </c>
      <c r="J6947" s="30">
        <f>Calculator!$G$40</f>
        <v>6.5000000000000002E-2</v>
      </c>
      <c r="K6947" s="29">
        <f ca="1">IF(C6947&gt;=Calculator!$G$27,IF(DAY($C6947)=1,Calculator!$G$34/2,IF(DAY($C6947)=15,Calculator!$G$34/2,0)),0)</f>
        <v>0</v>
      </c>
      <c r="L6947" s="29">
        <f ca="1">IF(DAY($C6947)=28,IF(H6947=0,0,Calculator!$G$35),0)</f>
        <v>0</v>
      </c>
      <c r="M6947" s="29">
        <f ca="1">IF(I6947&gt;0,IF(DAY($C6947)=1,SUM(INDIRECT("I"&amp;(ROW(C6946)-DAY(C6946))):I6946),0),0)</f>
        <v>0</v>
      </c>
      <c r="N6947" s="29">
        <f ca="1">IF(C6947&lt;Calculator!$G$27,0,IF(C6947=Calculator!$G$27,Calculator!$G$39,IF(H6947-K6947&lt;=0,IF(D6947&gt;Calculator!$G$39,IF(H6947-K6947+E6947+L6947+M6947+Calculator!$G$39&gt;Calculator!$G$39,Calculator!$G$39-(H6947+E6947+L6947+M6947-K6947),Calculator!$G$39),D6947),0)))</f>
        <v>0</v>
      </c>
    </row>
    <row r="6948" spans="1:14" ht="15.75" thickBot="1">
      <c r="A6948" s="33" t="str">
        <f ca="1">IF(C6948=Calculator!$H$27,"F",IF(Daily!D6948+Daily!H6948=0,IF(D6947+H6947&gt;0,"L",""),""))</f>
        <v/>
      </c>
      <c r="B6948" s="34">
        <v>6947</v>
      </c>
      <c r="C6948" s="19">
        <f t="shared" ca="1" si="433"/>
        <v>52877</v>
      </c>
      <c r="D6948" s="29">
        <f t="shared" ca="1" si="435"/>
        <v>0</v>
      </c>
      <c r="E6948" s="29">
        <f ca="1">IF(C6948&lt;Calculator!$D$26,0,IF(DAY($C6948)=1,IF(D6948-Calculator!$G$24&gt;0,Calculator!$G$24,D6948),0))</f>
        <v>0</v>
      </c>
      <c r="F6948" s="29">
        <f ca="1">IF(E6948&gt;0,D6948*Calculator!$G$22/12,0)</f>
        <v>0</v>
      </c>
      <c r="G6948" s="29">
        <f ca="1">IF(E6948&gt;0,(IFERROR(-PMT(Calculator!$G$22/12,Calculator!$G$23*12,Calculator!$G$20),0))-F6948,0)</f>
        <v>0</v>
      </c>
      <c r="H6948" s="29">
        <f t="shared" ca="1" si="436"/>
        <v>0</v>
      </c>
      <c r="I6948" s="29">
        <f t="shared" ca="1" si="434"/>
        <v>0</v>
      </c>
      <c r="J6948" s="30">
        <f>Calculator!$G$40</f>
        <v>6.5000000000000002E-2</v>
      </c>
      <c r="K6948" s="29">
        <f ca="1">IF(C6948&gt;=Calculator!$G$27,IF(DAY($C6948)=1,Calculator!$G$34/2,IF(DAY($C6948)=15,Calculator!$G$34/2,0)),0)</f>
        <v>0</v>
      </c>
      <c r="L6948" s="29">
        <f ca="1">IF(DAY($C6948)=28,IF(H6948=0,0,Calculator!$G$35),0)</f>
        <v>0</v>
      </c>
      <c r="M6948" s="29">
        <f ca="1">IF(I6948&gt;0,IF(DAY($C6948)=1,SUM(INDIRECT("I"&amp;(ROW(C6947)-DAY(C6947))):I6947),0),0)</f>
        <v>0</v>
      </c>
      <c r="N6948" s="29">
        <f ca="1">IF(C6948&lt;Calculator!$G$27,0,IF(C6948=Calculator!$G$27,Calculator!$G$39,IF(H6948-K6948&lt;=0,IF(D6948&gt;Calculator!$G$39,IF(H6948-K6948+E6948+L6948+M6948+Calculator!$G$39&gt;Calculator!$G$39,Calculator!$G$39-(H6948+E6948+L6948+M6948-K6948),Calculator!$G$39),D6948),0)))</f>
        <v>0</v>
      </c>
    </row>
    <row r="6949" spans="1:14" ht="15.75" thickBot="1">
      <c r="A6949" s="33" t="str">
        <f ca="1">IF(C6949=Calculator!$H$27,"F",IF(Daily!D6949+Daily!H6949=0,IF(D6948+H6948&gt;0,"L",""),""))</f>
        <v/>
      </c>
      <c r="B6949" s="34">
        <v>6948</v>
      </c>
      <c r="C6949" s="19">
        <f t="shared" ca="1" si="433"/>
        <v>52878</v>
      </c>
      <c r="D6949" s="29">
        <f t="shared" ca="1" si="435"/>
        <v>0</v>
      </c>
      <c r="E6949" s="29">
        <f ca="1">IF(C6949&lt;Calculator!$D$26,0,IF(DAY($C6949)=1,IF(D6949-Calculator!$G$24&gt;0,Calculator!$G$24,D6949),0))</f>
        <v>0</v>
      </c>
      <c r="F6949" s="29">
        <f ca="1">IF(E6949&gt;0,D6949*Calculator!$G$22/12,0)</f>
        <v>0</v>
      </c>
      <c r="G6949" s="29">
        <f ca="1">IF(E6949&gt;0,(IFERROR(-PMT(Calculator!$G$22/12,Calculator!$G$23*12,Calculator!$G$20),0))-F6949,0)</f>
        <v>0</v>
      </c>
      <c r="H6949" s="29">
        <f t="shared" ca="1" si="436"/>
        <v>0</v>
      </c>
      <c r="I6949" s="29">
        <f t="shared" ca="1" si="434"/>
        <v>0</v>
      </c>
      <c r="J6949" s="30">
        <f>Calculator!$G$40</f>
        <v>6.5000000000000002E-2</v>
      </c>
      <c r="K6949" s="29">
        <f ca="1">IF(C6949&gt;=Calculator!$G$27,IF(DAY($C6949)=1,Calculator!$G$34/2,IF(DAY($C6949)=15,Calculator!$G$34/2,0)),0)</f>
        <v>0</v>
      </c>
      <c r="L6949" s="29">
        <f ca="1">IF(DAY($C6949)=28,IF(H6949=0,0,Calculator!$G$35),0)</f>
        <v>0</v>
      </c>
      <c r="M6949" s="29">
        <f ca="1">IF(I6949&gt;0,IF(DAY($C6949)=1,SUM(INDIRECT("I"&amp;(ROW(C6948)-DAY(C6948))):I6948),0),0)</f>
        <v>0</v>
      </c>
      <c r="N6949" s="29">
        <f ca="1">IF(C6949&lt;Calculator!$G$27,0,IF(C6949=Calculator!$G$27,Calculator!$G$39,IF(H6949-K6949&lt;=0,IF(D6949&gt;Calculator!$G$39,IF(H6949-K6949+E6949+L6949+M6949+Calculator!$G$39&gt;Calculator!$G$39,Calculator!$G$39-(H6949+E6949+L6949+M6949-K6949),Calculator!$G$39),D6949),0)))</f>
        <v>0</v>
      </c>
    </row>
    <row r="6950" spans="1:14" ht="15.75" thickBot="1">
      <c r="A6950" s="33" t="str">
        <f ca="1">IF(C6950=Calculator!$H$27,"F",IF(Daily!D6950+Daily!H6950=0,IF(D6949+H6949&gt;0,"L",""),""))</f>
        <v/>
      </c>
      <c r="B6950" s="34">
        <v>6949</v>
      </c>
      <c r="C6950" s="19">
        <f t="shared" ca="1" si="433"/>
        <v>52879</v>
      </c>
      <c r="D6950" s="29">
        <f t="shared" ca="1" si="435"/>
        <v>0</v>
      </c>
      <c r="E6950" s="29">
        <f ca="1">IF(C6950&lt;Calculator!$D$26,0,IF(DAY($C6950)=1,IF(D6950-Calculator!$G$24&gt;0,Calculator!$G$24,D6950),0))</f>
        <v>0</v>
      </c>
      <c r="F6950" s="29">
        <f ca="1">IF(E6950&gt;0,D6950*Calculator!$G$22/12,0)</f>
        <v>0</v>
      </c>
      <c r="G6950" s="29">
        <f ca="1">IF(E6950&gt;0,(IFERROR(-PMT(Calculator!$G$22/12,Calculator!$G$23*12,Calculator!$G$20),0))-F6950,0)</f>
        <v>0</v>
      </c>
      <c r="H6950" s="29">
        <f t="shared" ca="1" si="436"/>
        <v>0</v>
      </c>
      <c r="I6950" s="29">
        <f t="shared" ca="1" si="434"/>
        <v>0</v>
      </c>
      <c r="J6950" s="30">
        <f>Calculator!$G$40</f>
        <v>6.5000000000000002E-2</v>
      </c>
      <c r="K6950" s="29">
        <f ca="1">IF(C6950&gt;=Calculator!$G$27,IF(DAY($C6950)=1,Calculator!$G$34/2,IF(DAY($C6950)=15,Calculator!$G$34/2,0)),0)</f>
        <v>0</v>
      </c>
      <c r="L6950" s="29">
        <f ca="1">IF(DAY($C6950)=28,IF(H6950=0,0,Calculator!$G$35),0)</f>
        <v>0</v>
      </c>
      <c r="M6950" s="29">
        <f ca="1">IF(I6950&gt;0,IF(DAY($C6950)=1,SUM(INDIRECT("I"&amp;(ROW(C6949)-DAY(C6949))):I6949),0),0)</f>
        <v>0</v>
      </c>
      <c r="N6950" s="29">
        <f ca="1">IF(C6950&lt;Calculator!$G$27,0,IF(C6950=Calculator!$G$27,Calculator!$G$39,IF(H6950-K6950&lt;=0,IF(D6950&gt;Calculator!$G$39,IF(H6950-K6950+E6950+L6950+M6950+Calculator!$G$39&gt;Calculator!$G$39,Calculator!$G$39-(H6950+E6950+L6950+M6950-K6950),Calculator!$G$39),D6950),0)))</f>
        <v>0</v>
      </c>
    </row>
    <row r="6951" spans="1:14" ht="15.75" thickBot="1">
      <c r="A6951" s="33" t="str">
        <f ca="1">IF(C6951=Calculator!$H$27,"F",IF(Daily!D6951+Daily!H6951=0,IF(D6950+H6950&gt;0,"L",""),""))</f>
        <v/>
      </c>
      <c r="B6951" s="34">
        <v>6950</v>
      </c>
      <c r="C6951" s="19">
        <f t="shared" ca="1" si="433"/>
        <v>52880</v>
      </c>
      <c r="D6951" s="29">
        <f t="shared" ca="1" si="435"/>
        <v>0</v>
      </c>
      <c r="E6951" s="29">
        <f ca="1">IF(C6951&lt;Calculator!$D$26,0,IF(DAY($C6951)=1,IF(D6951-Calculator!$G$24&gt;0,Calculator!$G$24,D6951),0))</f>
        <v>0</v>
      </c>
      <c r="F6951" s="29">
        <f ca="1">IF(E6951&gt;0,D6951*Calculator!$G$22/12,0)</f>
        <v>0</v>
      </c>
      <c r="G6951" s="29">
        <f ca="1">IF(E6951&gt;0,(IFERROR(-PMT(Calculator!$G$22/12,Calculator!$G$23*12,Calculator!$G$20),0))-F6951,0)</f>
        <v>0</v>
      </c>
      <c r="H6951" s="29">
        <f t="shared" ca="1" si="436"/>
        <v>0</v>
      </c>
      <c r="I6951" s="29">
        <f t="shared" ca="1" si="434"/>
        <v>0</v>
      </c>
      <c r="J6951" s="30">
        <f>Calculator!$G$40</f>
        <v>6.5000000000000002E-2</v>
      </c>
      <c r="K6951" s="29">
        <f ca="1">IF(C6951&gt;=Calculator!$G$27,IF(DAY($C6951)=1,Calculator!$G$34/2,IF(DAY($C6951)=15,Calculator!$G$34/2,0)),0)</f>
        <v>0</v>
      </c>
      <c r="L6951" s="29">
        <f ca="1">IF(DAY($C6951)=28,IF(H6951=0,0,Calculator!$G$35),0)</f>
        <v>0</v>
      </c>
      <c r="M6951" s="29">
        <f ca="1">IF(I6951&gt;0,IF(DAY($C6951)=1,SUM(INDIRECT("I"&amp;(ROW(C6950)-DAY(C6950))):I6950),0),0)</f>
        <v>0</v>
      </c>
      <c r="N6951" s="29">
        <f ca="1">IF(C6951&lt;Calculator!$G$27,0,IF(C6951=Calculator!$G$27,Calculator!$G$39,IF(H6951-K6951&lt;=0,IF(D6951&gt;Calculator!$G$39,IF(H6951-K6951+E6951+L6951+M6951+Calculator!$G$39&gt;Calculator!$G$39,Calculator!$G$39-(H6951+E6951+L6951+M6951-K6951),Calculator!$G$39),D6951),0)))</f>
        <v>0</v>
      </c>
    </row>
    <row r="6952" spans="1:14" ht="15.75" thickBot="1">
      <c r="A6952" s="33" t="str">
        <f ca="1">IF(C6952=Calculator!$H$27,"F",IF(Daily!D6952+Daily!H6952=0,IF(D6951+H6951&gt;0,"L",""),""))</f>
        <v/>
      </c>
      <c r="B6952" s="34">
        <v>6951</v>
      </c>
      <c r="C6952" s="19">
        <f t="shared" ca="1" si="433"/>
        <v>52881</v>
      </c>
      <c r="D6952" s="29">
        <f t="shared" ca="1" si="435"/>
        <v>0</v>
      </c>
      <c r="E6952" s="29">
        <f ca="1">IF(C6952&lt;Calculator!$D$26,0,IF(DAY($C6952)=1,IF(D6952-Calculator!$G$24&gt;0,Calculator!$G$24,D6952),0))</f>
        <v>0</v>
      </c>
      <c r="F6952" s="29">
        <f ca="1">IF(E6952&gt;0,D6952*Calculator!$G$22/12,0)</f>
        <v>0</v>
      </c>
      <c r="G6952" s="29">
        <f ca="1">IF(E6952&gt;0,(IFERROR(-PMT(Calculator!$G$22/12,Calculator!$G$23*12,Calculator!$G$20),0))-F6952,0)</f>
        <v>0</v>
      </c>
      <c r="H6952" s="29">
        <f t="shared" ca="1" si="436"/>
        <v>0</v>
      </c>
      <c r="I6952" s="29">
        <f t="shared" ca="1" si="434"/>
        <v>0</v>
      </c>
      <c r="J6952" s="30">
        <f>Calculator!$G$40</f>
        <v>6.5000000000000002E-2</v>
      </c>
      <c r="K6952" s="29">
        <f ca="1">IF(C6952&gt;=Calculator!$G$27,IF(DAY($C6952)=1,Calculator!$G$34/2,IF(DAY($C6952)=15,Calculator!$G$34/2,0)),0)</f>
        <v>0</v>
      </c>
      <c r="L6952" s="29">
        <f ca="1">IF(DAY($C6952)=28,IF(H6952=0,0,Calculator!$G$35),0)</f>
        <v>0</v>
      </c>
      <c r="M6952" s="29">
        <f ca="1">IF(I6952&gt;0,IF(DAY($C6952)=1,SUM(INDIRECT("I"&amp;(ROW(C6951)-DAY(C6951))):I6951),0),0)</f>
        <v>0</v>
      </c>
      <c r="N6952" s="29">
        <f ca="1">IF(C6952&lt;Calculator!$G$27,0,IF(C6952=Calculator!$G$27,Calculator!$G$39,IF(H6952-K6952&lt;=0,IF(D6952&gt;Calculator!$G$39,IF(H6952-K6952+E6952+L6952+M6952+Calculator!$G$39&gt;Calculator!$G$39,Calculator!$G$39-(H6952+E6952+L6952+M6952-K6952),Calculator!$G$39),D6952),0)))</f>
        <v>0</v>
      </c>
    </row>
    <row r="6953" spans="1:14" ht="15.75" thickBot="1">
      <c r="A6953" s="33" t="str">
        <f ca="1">IF(C6953=Calculator!$H$27,"F",IF(Daily!D6953+Daily!H6953=0,IF(D6952+H6952&gt;0,"L",""),""))</f>
        <v/>
      </c>
      <c r="B6953" s="34">
        <v>6952</v>
      </c>
      <c r="C6953" s="19">
        <f t="shared" ca="1" si="433"/>
        <v>52882</v>
      </c>
      <c r="D6953" s="29">
        <f t="shared" ca="1" si="435"/>
        <v>0</v>
      </c>
      <c r="E6953" s="29">
        <f ca="1">IF(C6953&lt;Calculator!$D$26,0,IF(DAY($C6953)=1,IF(D6953-Calculator!$G$24&gt;0,Calculator!$G$24,D6953),0))</f>
        <v>0</v>
      </c>
      <c r="F6953" s="29">
        <f ca="1">IF(E6953&gt;0,D6953*Calculator!$G$22/12,0)</f>
        <v>0</v>
      </c>
      <c r="G6953" s="29">
        <f ca="1">IF(E6953&gt;0,(IFERROR(-PMT(Calculator!$G$22/12,Calculator!$G$23*12,Calculator!$G$20),0))-F6953,0)</f>
        <v>0</v>
      </c>
      <c r="H6953" s="29">
        <f t="shared" ca="1" si="436"/>
        <v>0</v>
      </c>
      <c r="I6953" s="29">
        <f t="shared" ca="1" si="434"/>
        <v>0</v>
      </c>
      <c r="J6953" s="30">
        <f>Calculator!$G$40</f>
        <v>6.5000000000000002E-2</v>
      </c>
      <c r="K6953" s="29">
        <f ca="1">IF(C6953&gt;=Calculator!$G$27,IF(DAY($C6953)=1,Calculator!$G$34/2,IF(DAY($C6953)=15,Calculator!$G$34/2,0)),0)</f>
        <v>0</v>
      </c>
      <c r="L6953" s="29">
        <f ca="1">IF(DAY($C6953)=28,IF(H6953=0,0,Calculator!$G$35),0)</f>
        <v>0</v>
      </c>
      <c r="M6953" s="29">
        <f ca="1">IF(I6953&gt;0,IF(DAY($C6953)=1,SUM(INDIRECT("I"&amp;(ROW(C6952)-DAY(C6952))):I6952),0),0)</f>
        <v>0</v>
      </c>
      <c r="N6953" s="29">
        <f ca="1">IF(C6953&lt;Calculator!$G$27,0,IF(C6953=Calculator!$G$27,Calculator!$G$39,IF(H6953-K6953&lt;=0,IF(D6953&gt;Calculator!$G$39,IF(H6953-K6953+E6953+L6953+M6953+Calculator!$G$39&gt;Calculator!$G$39,Calculator!$G$39-(H6953+E6953+L6953+M6953-K6953),Calculator!$G$39),D6953),0)))</f>
        <v>0</v>
      </c>
    </row>
    <row r="6954" spans="1:14" ht="15.75" thickBot="1">
      <c r="A6954" s="33" t="str">
        <f ca="1">IF(C6954=Calculator!$H$27,"F",IF(Daily!D6954+Daily!H6954=0,IF(D6953+H6953&gt;0,"L",""),""))</f>
        <v/>
      </c>
      <c r="B6954" s="34">
        <v>6953</v>
      </c>
      <c r="C6954" s="19">
        <f t="shared" ca="1" si="433"/>
        <v>52883</v>
      </c>
      <c r="D6954" s="29">
        <f t="shared" ca="1" si="435"/>
        <v>0</v>
      </c>
      <c r="E6954" s="29">
        <f ca="1">IF(C6954&lt;Calculator!$D$26,0,IF(DAY($C6954)=1,IF(D6954-Calculator!$G$24&gt;0,Calculator!$G$24,D6954),0))</f>
        <v>0</v>
      </c>
      <c r="F6954" s="29">
        <f ca="1">IF(E6954&gt;0,D6954*Calculator!$G$22/12,0)</f>
        <v>0</v>
      </c>
      <c r="G6954" s="29">
        <f ca="1">IF(E6954&gt;0,(IFERROR(-PMT(Calculator!$G$22/12,Calculator!$G$23*12,Calculator!$G$20),0))-F6954,0)</f>
        <v>0</v>
      </c>
      <c r="H6954" s="29">
        <f t="shared" ca="1" si="436"/>
        <v>0</v>
      </c>
      <c r="I6954" s="29">
        <f t="shared" ca="1" si="434"/>
        <v>0</v>
      </c>
      <c r="J6954" s="30">
        <f>Calculator!$G$40</f>
        <v>6.5000000000000002E-2</v>
      </c>
      <c r="K6954" s="29">
        <f ca="1">IF(C6954&gt;=Calculator!$G$27,IF(DAY($C6954)=1,Calculator!$G$34/2,IF(DAY($C6954)=15,Calculator!$G$34/2,0)),0)</f>
        <v>0</v>
      </c>
      <c r="L6954" s="29">
        <f ca="1">IF(DAY($C6954)=28,IF(H6954=0,0,Calculator!$G$35),0)</f>
        <v>0</v>
      </c>
      <c r="M6954" s="29">
        <f ca="1">IF(I6954&gt;0,IF(DAY($C6954)=1,SUM(INDIRECT("I"&amp;(ROW(C6953)-DAY(C6953))):I6953),0),0)</f>
        <v>0</v>
      </c>
      <c r="N6954" s="29">
        <f ca="1">IF(C6954&lt;Calculator!$G$27,0,IF(C6954=Calculator!$G$27,Calculator!$G$39,IF(H6954-K6954&lt;=0,IF(D6954&gt;Calculator!$G$39,IF(H6954-K6954+E6954+L6954+M6954+Calculator!$G$39&gt;Calculator!$G$39,Calculator!$G$39-(H6954+E6954+L6954+M6954-K6954),Calculator!$G$39),D6954),0)))</f>
        <v>0</v>
      </c>
    </row>
    <row r="6955" spans="1:14" ht="15.75" thickBot="1">
      <c r="A6955" s="33" t="str">
        <f ca="1">IF(C6955=Calculator!$H$27,"F",IF(Daily!D6955+Daily!H6955=0,IF(D6954+H6954&gt;0,"L",""),""))</f>
        <v/>
      </c>
      <c r="B6955" s="34">
        <v>6954</v>
      </c>
      <c r="C6955" s="19">
        <f t="shared" ca="1" si="433"/>
        <v>52884</v>
      </c>
      <c r="D6955" s="29">
        <f t="shared" ca="1" si="435"/>
        <v>0</v>
      </c>
      <c r="E6955" s="29">
        <f ca="1">IF(C6955&lt;Calculator!$D$26,0,IF(DAY($C6955)=1,IF(D6955-Calculator!$G$24&gt;0,Calculator!$G$24,D6955),0))</f>
        <v>0</v>
      </c>
      <c r="F6955" s="29">
        <f ca="1">IF(E6955&gt;0,D6955*Calculator!$G$22/12,0)</f>
        <v>0</v>
      </c>
      <c r="G6955" s="29">
        <f ca="1">IF(E6955&gt;0,(IFERROR(-PMT(Calculator!$G$22/12,Calculator!$G$23*12,Calculator!$G$20),0))-F6955,0)</f>
        <v>0</v>
      </c>
      <c r="H6955" s="29">
        <f t="shared" ca="1" si="436"/>
        <v>0</v>
      </c>
      <c r="I6955" s="29">
        <f t="shared" ca="1" si="434"/>
        <v>0</v>
      </c>
      <c r="J6955" s="30">
        <f>Calculator!$G$40</f>
        <v>6.5000000000000002E-2</v>
      </c>
      <c r="K6955" s="29">
        <f ca="1">IF(C6955&gt;=Calculator!$G$27,IF(DAY($C6955)=1,Calculator!$G$34/2,IF(DAY($C6955)=15,Calculator!$G$34/2,0)),0)</f>
        <v>0</v>
      </c>
      <c r="L6955" s="29">
        <f ca="1">IF(DAY($C6955)=28,IF(H6955=0,0,Calculator!$G$35),0)</f>
        <v>0</v>
      </c>
      <c r="M6955" s="29">
        <f ca="1">IF(I6955&gt;0,IF(DAY($C6955)=1,SUM(INDIRECT("I"&amp;(ROW(C6954)-DAY(C6954))):I6954),0),0)</f>
        <v>0</v>
      </c>
      <c r="N6955" s="29">
        <f ca="1">IF(C6955&lt;Calculator!$G$27,0,IF(C6955=Calculator!$G$27,Calculator!$G$39,IF(H6955-K6955&lt;=0,IF(D6955&gt;Calculator!$G$39,IF(H6955-K6955+E6955+L6955+M6955+Calculator!$G$39&gt;Calculator!$G$39,Calculator!$G$39-(H6955+E6955+L6955+M6955-K6955),Calculator!$G$39),D6955),0)))</f>
        <v>0</v>
      </c>
    </row>
    <row r="6956" spans="1:14" ht="15.75" thickBot="1">
      <c r="A6956" s="33" t="str">
        <f ca="1">IF(C6956=Calculator!$H$27,"F",IF(Daily!D6956+Daily!H6956=0,IF(D6955+H6955&gt;0,"L",""),""))</f>
        <v/>
      </c>
      <c r="B6956" s="34">
        <v>6955</v>
      </c>
      <c r="C6956" s="19">
        <f t="shared" ca="1" si="433"/>
        <v>52885</v>
      </c>
      <c r="D6956" s="29">
        <f t="shared" ca="1" si="435"/>
        <v>0</v>
      </c>
      <c r="E6956" s="29">
        <f ca="1">IF(C6956&lt;Calculator!$D$26,0,IF(DAY($C6956)=1,IF(D6956-Calculator!$G$24&gt;0,Calculator!$G$24,D6956),0))</f>
        <v>0</v>
      </c>
      <c r="F6956" s="29">
        <f ca="1">IF(E6956&gt;0,D6956*Calculator!$G$22/12,0)</f>
        <v>0</v>
      </c>
      <c r="G6956" s="29">
        <f ca="1">IF(E6956&gt;0,(IFERROR(-PMT(Calculator!$G$22/12,Calculator!$G$23*12,Calculator!$G$20),0))-F6956,0)</f>
        <v>0</v>
      </c>
      <c r="H6956" s="29">
        <f t="shared" ca="1" si="436"/>
        <v>0</v>
      </c>
      <c r="I6956" s="29">
        <f t="shared" ca="1" si="434"/>
        <v>0</v>
      </c>
      <c r="J6956" s="30">
        <f>Calculator!$G$40</f>
        <v>6.5000000000000002E-2</v>
      </c>
      <c r="K6956" s="29">
        <f ca="1">IF(C6956&gt;=Calculator!$G$27,IF(DAY($C6956)=1,Calculator!$G$34/2,IF(DAY($C6956)=15,Calculator!$G$34/2,0)),0)</f>
        <v>4500</v>
      </c>
      <c r="L6956" s="29">
        <f ca="1">IF(DAY($C6956)=28,IF(H6956=0,0,Calculator!$G$35),0)</f>
        <v>0</v>
      </c>
      <c r="M6956" s="29">
        <f ca="1">IF(I6956&gt;0,IF(DAY($C6956)=1,SUM(INDIRECT("I"&amp;(ROW(C6955)-DAY(C6955))):I6955),0),0)</f>
        <v>0</v>
      </c>
      <c r="N6956" s="29">
        <f ca="1">IF(C6956&lt;Calculator!$G$27,0,IF(C6956=Calculator!$G$27,Calculator!$G$39,IF(H6956-K6956&lt;=0,IF(D6956&gt;Calculator!$G$39,IF(H6956-K6956+E6956+L6956+M6956+Calculator!$G$39&gt;Calculator!$G$39,Calculator!$G$39-(H6956+E6956+L6956+M6956-K6956),Calculator!$G$39),D6956),0)))</f>
        <v>0</v>
      </c>
    </row>
    <row r="6957" spans="1:14" ht="15.75" thickBot="1">
      <c r="A6957" s="33" t="str">
        <f ca="1">IF(C6957=Calculator!$H$27,"F",IF(Daily!D6957+Daily!H6957=0,IF(D6956+H6956&gt;0,"L",""),""))</f>
        <v/>
      </c>
      <c r="B6957" s="34">
        <v>6956</v>
      </c>
      <c r="C6957" s="19">
        <f t="shared" ca="1" si="433"/>
        <v>52886</v>
      </c>
      <c r="D6957" s="29">
        <f t="shared" ca="1" si="435"/>
        <v>0</v>
      </c>
      <c r="E6957" s="29">
        <f ca="1">IF(C6957&lt;Calculator!$D$26,0,IF(DAY($C6957)=1,IF(D6957-Calculator!$G$24&gt;0,Calculator!$G$24,D6957),0))</f>
        <v>0</v>
      </c>
      <c r="F6957" s="29">
        <f ca="1">IF(E6957&gt;0,D6957*Calculator!$G$22/12,0)</f>
        <v>0</v>
      </c>
      <c r="G6957" s="29">
        <f ca="1">IF(E6957&gt;0,(IFERROR(-PMT(Calculator!$G$22/12,Calculator!$G$23*12,Calculator!$G$20),0))-F6957,0)</f>
        <v>0</v>
      </c>
      <c r="H6957" s="29">
        <f t="shared" ca="1" si="436"/>
        <v>0</v>
      </c>
      <c r="I6957" s="29">
        <f t="shared" ca="1" si="434"/>
        <v>0</v>
      </c>
      <c r="J6957" s="30">
        <f>Calculator!$G$40</f>
        <v>6.5000000000000002E-2</v>
      </c>
      <c r="K6957" s="29">
        <f ca="1">IF(C6957&gt;=Calculator!$G$27,IF(DAY($C6957)=1,Calculator!$G$34/2,IF(DAY($C6957)=15,Calculator!$G$34/2,0)),0)</f>
        <v>0</v>
      </c>
      <c r="L6957" s="29">
        <f ca="1">IF(DAY($C6957)=28,IF(H6957=0,0,Calculator!$G$35),0)</f>
        <v>0</v>
      </c>
      <c r="M6957" s="29">
        <f ca="1">IF(I6957&gt;0,IF(DAY($C6957)=1,SUM(INDIRECT("I"&amp;(ROW(C6956)-DAY(C6956))):I6956),0),0)</f>
        <v>0</v>
      </c>
      <c r="N6957" s="29">
        <f ca="1">IF(C6957&lt;Calculator!$G$27,0,IF(C6957=Calculator!$G$27,Calculator!$G$39,IF(H6957-K6957&lt;=0,IF(D6957&gt;Calculator!$G$39,IF(H6957-K6957+E6957+L6957+M6957+Calculator!$G$39&gt;Calculator!$G$39,Calculator!$G$39-(H6957+E6957+L6957+M6957-K6957),Calculator!$G$39),D6957),0)))</f>
        <v>0</v>
      </c>
    </row>
    <row r="6958" spans="1:14" ht="15.75" thickBot="1">
      <c r="A6958" s="33" t="str">
        <f ca="1">IF(C6958=Calculator!$H$27,"F",IF(Daily!D6958+Daily!H6958=0,IF(D6957+H6957&gt;0,"L",""),""))</f>
        <v/>
      </c>
      <c r="B6958" s="34">
        <v>6957</v>
      </c>
      <c r="C6958" s="19">
        <f t="shared" ca="1" si="433"/>
        <v>52887</v>
      </c>
      <c r="D6958" s="29">
        <f t="shared" ca="1" si="435"/>
        <v>0</v>
      </c>
      <c r="E6958" s="29">
        <f ca="1">IF(C6958&lt;Calculator!$D$26,0,IF(DAY($C6958)=1,IF(D6958-Calculator!$G$24&gt;0,Calculator!$G$24,D6958),0))</f>
        <v>0</v>
      </c>
      <c r="F6958" s="29">
        <f ca="1">IF(E6958&gt;0,D6958*Calculator!$G$22/12,0)</f>
        <v>0</v>
      </c>
      <c r="G6958" s="29">
        <f ca="1">IF(E6958&gt;0,(IFERROR(-PMT(Calculator!$G$22/12,Calculator!$G$23*12,Calculator!$G$20),0))-F6958,0)</f>
        <v>0</v>
      </c>
      <c r="H6958" s="29">
        <f t="shared" ca="1" si="436"/>
        <v>0</v>
      </c>
      <c r="I6958" s="29">
        <f t="shared" ca="1" si="434"/>
        <v>0</v>
      </c>
      <c r="J6958" s="30">
        <f>Calculator!$G$40</f>
        <v>6.5000000000000002E-2</v>
      </c>
      <c r="K6958" s="29">
        <f ca="1">IF(C6958&gt;=Calculator!$G$27,IF(DAY($C6958)=1,Calculator!$G$34/2,IF(DAY($C6958)=15,Calculator!$G$34/2,0)),0)</f>
        <v>0</v>
      </c>
      <c r="L6958" s="29">
        <f ca="1">IF(DAY($C6958)=28,IF(H6958=0,0,Calculator!$G$35),0)</f>
        <v>0</v>
      </c>
      <c r="M6958" s="29">
        <f ca="1">IF(I6958&gt;0,IF(DAY($C6958)=1,SUM(INDIRECT("I"&amp;(ROW(C6957)-DAY(C6957))):I6957),0),0)</f>
        <v>0</v>
      </c>
      <c r="N6958" s="29">
        <f ca="1">IF(C6958&lt;Calculator!$G$27,0,IF(C6958=Calculator!$G$27,Calculator!$G$39,IF(H6958-K6958&lt;=0,IF(D6958&gt;Calculator!$G$39,IF(H6958-K6958+E6958+L6958+M6958+Calculator!$G$39&gt;Calculator!$G$39,Calculator!$G$39-(H6958+E6958+L6958+M6958-K6958),Calculator!$G$39),D6958),0)))</f>
        <v>0</v>
      </c>
    </row>
    <row r="6959" spans="1:14" ht="15.75" thickBot="1">
      <c r="A6959" s="33" t="str">
        <f ca="1">IF(C6959=Calculator!$H$27,"F",IF(Daily!D6959+Daily!H6959=0,IF(D6958+H6958&gt;0,"L",""),""))</f>
        <v/>
      </c>
      <c r="B6959" s="34">
        <v>6958</v>
      </c>
      <c r="C6959" s="19">
        <f t="shared" ca="1" si="433"/>
        <v>52888</v>
      </c>
      <c r="D6959" s="29">
        <f t="shared" ca="1" si="435"/>
        <v>0</v>
      </c>
      <c r="E6959" s="29">
        <f ca="1">IF(C6959&lt;Calculator!$D$26,0,IF(DAY($C6959)=1,IF(D6959-Calculator!$G$24&gt;0,Calculator!$G$24,D6959),0))</f>
        <v>0</v>
      </c>
      <c r="F6959" s="29">
        <f ca="1">IF(E6959&gt;0,D6959*Calculator!$G$22/12,0)</f>
        <v>0</v>
      </c>
      <c r="G6959" s="29">
        <f ca="1">IF(E6959&gt;0,(IFERROR(-PMT(Calculator!$G$22/12,Calculator!$G$23*12,Calculator!$G$20),0))-F6959,0)</f>
        <v>0</v>
      </c>
      <c r="H6959" s="29">
        <f t="shared" ca="1" si="436"/>
        <v>0</v>
      </c>
      <c r="I6959" s="29">
        <f t="shared" ca="1" si="434"/>
        <v>0</v>
      </c>
      <c r="J6959" s="30">
        <f>Calculator!$G$40</f>
        <v>6.5000000000000002E-2</v>
      </c>
      <c r="K6959" s="29">
        <f ca="1">IF(C6959&gt;=Calculator!$G$27,IF(DAY($C6959)=1,Calculator!$G$34/2,IF(DAY($C6959)=15,Calculator!$G$34/2,0)),0)</f>
        <v>0</v>
      </c>
      <c r="L6959" s="29">
        <f ca="1">IF(DAY($C6959)=28,IF(H6959=0,0,Calculator!$G$35),0)</f>
        <v>0</v>
      </c>
      <c r="M6959" s="29">
        <f ca="1">IF(I6959&gt;0,IF(DAY($C6959)=1,SUM(INDIRECT("I"&amp;(ROW(C6958)-DAY(C6958))):I6958),0),0)</f>
        <v>0</v>
      </c>
      <c r="N6959" s="29">
        <f ca="1">IF(C6959&lt;Calculator!$G$27,0,IF(C6959=Calculator!$G$27,Calculator!$G$39,IF(H6959-K6959&lt;=0,IF(D6959&gt;Calculator!$G$39,IF(H6959-K6959+E6959+L6959+M6959+Calculator!$G$39&gt;Calculator!$G$39,Calculator!$G$39-(H6959+E6959+L6959+M6959-K6959),Calculator!$G$39),D6959),0)))</f>
        <v>0</v>
      </c>
    </row>
    <row r="6960" spans="1:14" ht="15.75" thickBot="1">
      <c r="A6960" s="33" t="str">
        <f ca="1">IF(C6960=Calculator!$H$27,"F",IF(Daily!D6960+Daily!H6960=0,IF(D6959+H6959&gt;0,"L",""),""))</f>
        <v/>
      </c>
      <c r="B6960" s="34">
        <v>6959</v>
      </c>
      <c r="C6960" s="19">
        <f t="shared" ca="1" si="433"/>
        <v>52889</v>
      </c>
      <c r="D6960" s="29">
        <f t="shared" ca="1" si="435"/>
        <v>0</v>
      </c>
      <c r="E6960" s="29">
        <f ca="1">IF(C6960&lt;Calculator!$D$26,0,IF(DAY($C6960)=1,IF(D6960-Calculator!$G$24&gt;0,Calculator!$G$24,D6960),0))</f>
        <v>0</v>
      </c>
      <c r="F6960" s="29">
        <f ca="1">IF(E6960&gt;0,D6960*Calculator!$G$22/12,0)</f>
        <v>0</v>
      </c>
      <c r="G6960" s="29">
        <f ca="1">IF(E6960&gt;0,(IFERROR(-PMT(Calculator!$G$22/12,Calculator!$G$23*12,Calculator!$G$20),0))-F6960,0)</f>
        <v>0</v>
      </c>
      <c r="H6960" s="29">
        <f t="shared" ca="1" si="436"/>
        <v>0</v>
      </c>
      <c r="I6960" s="29">
        <f t="shared" ca="1" si="434"/>
        <v>0</v>
      </c>
      <c r="J6960" s="30">
        <f>Calculator!$G$40</f>
        <v>6.5000000000000002E-2</v>
      </c>
      <c r="K6960" s="29">
        <f ca="1">IF(C6960&gt;=Calculator!$G$27,IF(DAY($C6960)=1,Calculator!$G$34/2,IF(DAY($C6960)=15,Calculator!$G$34/2,0)),0)</f>
        <v>0</v>
      </c>
      <c r="L6960" s="29">
        <f ca="1">IF(DAY($C6960)=28,IF(H6960=0,0,Calculator!$G$35),0)</f>
        <v>0</v>
      </c>
      <c r="M6960" s="29">
        <f ca="1">IF(I6960&gt;0,IF(DAY($C6960)=1,SUM(INDIRECT("I"&amp;(ROW(C6959)-DAY(C6959))):I6959),0),0)</f>
        <v>0</v>
      </c>
      <c r="N6960" s="29">
        <f ca="1">IF(C6960&lt;Calculator!$G$27,0,IF(C6960=Calculator!$G$27,Calculator!$G$39,IF(H6960-K6960&lt;=0,IF(D6960&gt;Calculator!$G$39,IF(H6960-K6960+E6960+L6960+M6960+Calculator!$G$39&gt;Calculator!$G$39,Calculator!$G$39-(H6960+E6960+L6960+M6960-K6960),Calculator!$G$39),D6960),0)))</f>
        <v>0</v>
      </c>
    </row>
    <row r="6961" spans="1:14" ht="15.75" thickBot="1">
      <c r="A6961" s="33" t="str">
        <f ca="1">IF(C6961=Calculator!$H$27,"F",IF(Daily!D6961+Daily!H6961=0,IF(D6960+H6960&gt;0,"L",""),""))</f>
        <v/>
      </c>
      <c r="B6961" s="34">
        <v>6960</v>
      </c>
      <c r="C6961" s="19">
        <f t="shared" ca="1" si="433"/>
        <v>52890</v>
      </c>
      <c r="D6961" s="29">
        <f t="shared" ca="1" si="435"/>
        <v>0</v>
      </c>
      <c r="E6961" s="29">
        <f ca="1">IF(C6961&lt;Calculator!$D$26,0,IF(DAY($C6961)=1,IF(D6961-Calculator!$G$24&gt;0,Calculator!$G$24,D6961),0))</f>
        <v>0</v>
      </c>
      <c r="F6961" s="29">
        <f ca="1">IF(E6961&gt;0,D6961*Calculator!$G$22/12,0)</f>
        <v>0</v>
      </c>
      <c r="G6961" s="29">
        <f ca="1">IF(E6961&gt;0,(IFERROR(-PMT(Calculator!$G$22/12,Calculator!$G$23*12,Calculator!$G$20),0))-F6961,0)</f>
        <v>0</v>
      </c>
      <c r="H6961" s="29">
        <f t="shared" ca="1" si="436"/>
        <v>0</v>
      </c>
      <c r="I6961" s="29">
        <f t="shared" ca="1" si="434"/>
        <v>0</v>
      </c>
      <c r="J6961" s="30">
        <f>Calculator!$G$40</f>
        <v>6.5000000000000002E-2</v>
      </c>
      <c r="K6961" s="29">
        <f ca="1">IF(C6961&gt;=Calculator!$G$27,IF(DAY($C6961)=1,Calculator!$G$34/2,IF(DAY($C6961)=15,Calculator!$G$34/2,0)),0)</f>
        <v>0</v>
      </c>
      <c r="L6961" s="29">
        <f ca="1">IF(DAY($C6961)=28,IF(H6961=0,0,Calculator!$G$35),0)</f>
        <v>0</v>
      </c>
      <c r="M6961" s="29">
        <f ca="1">IF(I6961&gt;0,IF(DAY($C6961)=1,SUM(INDIRECT("I"&amp;(ROW(C6960)-DAY(C6960))):I6960),0),0)</f>
        <v>0</v>
      </c>
      <c r="N6961" s="29">
        <f ca="1">IF(C6961&lt;Calculator!$G$27,0,IF(C6961=Calculator!$G$27,Calculator!$G$39,IF(H6961-K6961&lt;=0,IF(D6961&gt;Calculator!$G$39,IF(H6961-K6961+E6961+L6961+M6961+Calculator!$G$39&gt;Calculator!$G$39,Calculator!$G$39-(H6961+E6961+L6961+M6961-K6961),Calculator!$G$39),D6961),0)))</f>
        <v>0</v>
      </c>
    </row>
    <row r="6962" spans="1:14" ht="15.75" thickBot="1">
      <c r="A6962" s="33" t="str">
        <f ca="1">IF(C6962=Calculator!$H$27,"F",IF(Daily!D6962+Daily!H6962=0,IF(D6961+H6961&gt;0,"L",""),""))</f>
        <v/>
      </c>
      <c r="B6962" s="34">
        <v>6961</v>
      </c>
      <c r="C6962" s="19">
        <f t="shared" ca="1" si="433"/>
        <v>52891</v>
      </c>
      <c r="D6962" s="29">
        <f t="shared" ca="1" si="435"/>
        <v>0</v>
      </c>
      <c r="E6962" s="29">
        <f ca="1">IF(C6962&lt;Calculator!$D$26,0,IF(DAY($C6962)=1,IF(D6962-Calculator!$G$24&gt;0,Calculator!$G$24,D6962),0))</f>
        <v>0</v>
      </c>
      <c r="F6962" s="29">
        <f ca="1">IF(E6962&gt;0,D6962*Calculator!$G$22/12,0)</f>
        <v>0</v>
      </c>
      <c r="G6962" s="29">
        <f ca="1">IF(E6962&gt;0,(IFERROR(-PMT(Calculator!$G$22/12,Calculator!$G$23*12,Calculator!$G$20),0))-F6962,0)</f>
        <v>0</v>
      </c>
      <c r="H6962" s="29">
        <f t="shared" ca="1" si="436"/>
        <v>0</v>
      </c>
      <c r="I6962" s="29">
        <f t="shared" ca="1" si="434"/>
        <v>0</v>
      </c>
      <c r="J6962" s="30">
        <f>Calculator!$G$40</f>
        <v>6.5000000000000002E-2</v>
      </c>
      <c r="K6962" s="29">
        <f ca="1">IF(C6962&gt;=Calculator!$G$27,IF(DAY($C6962)=1,Calculator!$G$34/2,IF(DAY($C6962)=15,Calculator!$G$34/2,0)),0)</f>
        <v>0</v>
      </c>
      <c r="L6962" s="29">
        <f ca="1">IF(DAY($C6962)=28,IF(H6962=0,0,Calculator!$G$35),0)</f>
        <v>0</v>
      </c>
      <c r="M6962" s="29">
        <f ca="1">IF(I6962&gt;0,IF(DAY($C6962)=1,SUM(INDIRECT("I"&amp;(ROW(C6961)-DAY(C6961))):I6961),0),0)</f>
        <v>0</v>
      </c>
      <c r="N6962" s="29">
        <f ca="1">IF(C6962&lt;Calculator!$G$27,0,IF(C6962=Calculator!$G$27,Calculator!$G$39,IF(H6962-K6962&lt;=0,IF(D6962&gt;Calculator!$G$39,IF(H6962-K6962+E6962+L6962+M6962+Calculator!$G$39&gt;Calculator!$G$39,Calculator!$G$39-(H6962+E6962+L6962+M6962-K6962),Calculator!$G$39),D6962),0)))</f>
        <v>0</v>
      </c>
    </row>
    <row r="6963" spans="1:14" ht="15.75" thickBot="1">
      <c r="A6963" s="33" t="str">
        <f ca="1">IF(C6963=Calculator!$H$27,"F",IF(Daily!D6963+Daily!H6963=0,IF(D6962+H6962&gt;0,"L",""),""))</f>
        <v/>
      </c>
      <c r="B6963" s="34">
        <v>6962</v>
      </c>
      <c r="C6963" s="19">
        <f t="shared" ca="1" si="433"/>
        <v>52892</v>
      </c>
      <c r="D6963" s="29">
        <f t="shared" ca="1" si="435"/>
        <v>0</v>
      </c>
      <c r="E6963" s="29">
        <f ca="1">IF(C6963&lt;Calculator!$D$26,0,IF(DAY($C6963)=1,IF(D6963-Calculator!$G$24&gt;0,Calculator!$G$24,D6963),0))</f>
        <v>0</v>
      </c>
      <c r="F6963" s="29">
        <f ca="1">IF(E6963&gt;0,D6963*Calculator!$G$22/12,0)</f>
        <v>0</v>
      </c>
      <c r="G6963" s="29">
        <f ca="1">IF(E6963&gt;0,(IFERROR(-PMT(Calculator!$G$22/12,Calculator!$G$23*12,Calculator!$G$20),0))-F6963,0)</f>
        <v>0</v>
      </c>
      <c r="H6963" s="29">
        <f t="shared" ca="1" si="436"/>
        <v>0</v>
      </c>
      <c r="I6963" s="29">
        <f t="shared" ca="1" si="434"/>
        <v>0</v>
      </c>
      <c r="J6963" s="30">
        <f>Calculator!$G$40</f>
        <v>6.5000000000000002E-2</v>
      </c>
      <c r="K6963" s="29">
        <f ca="1">IF(C6963&gt;=Calculator!$G$27,IF(DAY($C6963)=1,Calculator!$G$34/2,IF(DAY($C6963)=15,Calculator!$G$34/2,0)),0)</f>
        <v>0</v>
      </c>
      <c r="L6963" s="29">
        <f ca="1">IF(DAY($C6963)=28,IF(H6963=0,0,Calculator!$G$35),0)</f>
        <v>0</v>
      </c>
      <c r="M6963" s="29">
        <f ca="1">IF(I6963&gt;0,IF(DAY($C6963)=1,SUM(INDIRECT("I"&amp;(ROW(C6962)-DAY(C6962))):I6962),0),0)</f>
        <v>0</v>
      </c>
      <c r="N6963" s="29">
        <f ca="1">IF(C6963&lt;Calculator!$G$27,0,IF(C6963=Calculator!$G$27,Calculator!$G$39,IF(H6963-K6963&lt;=0,IF(D6963&gt;Calculator!$G$39,IF(H6963-K6963+E6963+L6963+M6963+Calculator!$G$39&gt;Calculator!$G$39,Calculator!$G$39-(H6963+E6963+L6963+M6963-K6963),Calculator!$G$39),D6963),0)))</f>
        <v>0</v>
      </c>
    </row>
    <row r="6964" spans="1:14" ht="15.75" thickBot="1">
      <c r="A6964" s="33" t="str">
        <f ca="1">IF(C6964=Calculator!$H$27,"F",IF(Daily!D6964+Daily!H6964=0,IF(D6963+H6963&gt;0,"L",""),""))</f>
        <v/>
      </c>
      <c r="B6964" s="34">
        <v>6963</v>
      </c>
      <c r="C6964" s="19">
        <f t="shared" ca="1" si="433"/>
        <v>52893</v>
      </c>
      <c r="D6964" s="29">
        <f t="shared" ca="1" si="435"/>
        <v>0</v>
      </c>
      <c r="E6964" s="29">
        <f ca="1">IF(C6964&lt;Calculator!$D$26,0,IF(DAY($C6964)=1,IF(D6964-Calculator!$G$24&gt;0,Calculator!$G$24,D6964),0))</f>
        <v>0</v>
      </c>
      <c r="F6964" s="29">
        <f ca="1">IF(E6964&gt;0,D6964*Calculator!$G$22/12,0)</f>
        <v>0</v>
      </c>
      <c r="G6964" s="29">
        <f ca="1">IF(E6964&gt;0,(IFERROR(-PMT(Calculator!$G$22/12,Calculator!$G$23*12,Calculator!$G$20),0))-F6964,0)</f>
        <v>0</v>
      </c>
      <c r="H6964" s="29">
        <f t="shared" ca="1" si="436"/>
        <v>0</v>
      </c>
      <c r="I6964" s="29">
        <f t="shared" ca="1" si="434"/>
        <v>0</v>
      </c>
      <c r="J6964" s="30">
        <f>Calculator!$G$40</f>
        <v>6.5000000000000002E-2</v>
      </c>
      <c r="K6964" s="29">
        <f ca="1">IF(C6964&gt;=Calculator!$G$27,IF(DAY($C6964)=1,Calculator!$G$34/2,IF(DAY($C6964)=15,Calculator!$G$34/2,0)),0)</f>
        <v>0</v>
      </c>
      <c r="L6964" s="29">
        <f ca="1">IF(DAY($C6964)=28,IF(H6964=0,0,Calculator!$G$35),0)</f>
        <v>0</v>
      </c>
      <c r="M6964" s="29">
        <f ca="1">IF(I6964&gt;0,IF(DAY($C6964)=1,SUM(INDIRECT("I"&amp;(ROW(C6963)-DAY(C6963))):I6963),0),0)</f>
        <v>0</v>
      </c>
      <c r="N6964" s="29">
        <f ca="1">IF(C6964&lt;Calculator!$G$27,0,IF(C6964=Calculator!$G$27,Calculator!$G$39,IF(H6964-K6964&lt;=0,IF(D6964&gt;Calculator!$G$39,IF(H6964-K6964+E6964+L6964+M6964+Calculator!$G$39&gt;Calculator!$G$39,Calculator!$G$39-(H6964+E6964+L6964+M6964-K6964),Calculator!$G$39),D6964),0)))</f>
        <v>0</v>
      </c>
    </row>
    <row r="6965" spans="1:14" ht="15.75" thickBot="1">
      <c r="A6965" s="33" t="str">
        <f ca="1">IF(C6965=Calculator!$H$27,"F",IF(Daily!D6965+Daily!H6965=0,IF(D6964+H6964&gt;0,"L",""),""))</f>
        <v/>
      </c>
      <c r="B6965" s="34">
        <v>6964</v>
      </c>
      <c r="C6965" s="19">
        <f t="shared" ca="1" si="433"/>
        <v>52894</v>
      </c>
      <c r="D6965" s="29">
        <f t="shared" ca="1" si="435"/>
        <v>0</v>
      </c>
      <c r="E6965" s="29">
        <f ca="1">IF(C6965&lt;Calculator!$D$26,0,IF(DAY($C6965)=1,IF(D6965-Calculator!$G$24&gt;0,Calculator!$G$24,D6965),0))</f>
        <v>0</v>
      </c>
      <c r="F6965" s="29">
        <f ca="1">IF(E6965&gt;0,D6965*Calculator!$G$22/12,0)</f>
        <v>0</v>
      </c>
      <c r="G6965" s="29">
        <f ca="1">IF(E6965&gt;0,(IFERROR(-PMT(Calculator!$G$22/12,Calculator!$G$23*12,Calculator!$G$20),0))-F6965,0)</f>
        <v>0</v>
      </c>
      <c r="H6965" s="29">
        <f t="shared" ca="1" si="436"/>
        <v>0</v>
      </c>
      <c r="I6965" s="29">
        <f t="shared" ca="1" si="434"/>
        <v>0</v>
      </c>
      <c r="J6965" s="30">
        <f>Calculator!$G$40</f>
        <v>6.5000000000000002E-2</v>
      </c>
      <c r="K6965" s="29">
        <f ca="1">IF(C6965&gt;=Calculator!$G$27,IF(DAY($C6965)=1,Calculator!$G$34/2,IF(DAY($C6965)=15,Calculator!$G$34/2,0)),0)</f>
        <v>0</v>
      </c>
      <c r="L6965" s="29">
        <f ca="1">IF(DAY($C6965)=28,IF(H6965=0,0,Calculator!$G$35),0)</f>
        <v>0</v>
      </c>
      <c r="M6965" s="29">
        <f ca="1">IF(I6965&gt;0,IF(DAY($C6965)=1,SUM(INDIRECT("I"&amp;(ROW(C6964)-DAY(C6964))):I6964),0),0)</f>
        <v>0</v>
      </c>
      <c r="N6965" s="29">
        <f ca="1">IF(C6965&lt;Calculator!$G$27,0,IF(C6965=Calculator!$G$27,Calculator!$G$39,IF(H6965-K6965&lt;=0,IF(D6965&gt;Calculator!$G$39,IF(H6965-K6965+E6965+L6965+M6965+Calculator!$G$39&gt;Calculator!$G$39,Calculator!$G$39-(H6965+E6965+L6965+M6965-K6965),Calculator!$G$39),D6965),0)))</f>
        <v>0</v>
      </c>
    </row>
    <row r="6966" spans="1:14" ht="15.75" thickBot="1">
      <c r="A6966" s="33" t="str">
        <f ca="1">IF(C6966=Calculator!$H$27,"F",IF(Daily!D6966+Daily!H6966=0,IF(D6965+H6965&gt;0,"L",""),""))</f>
        <v/>
      </c>
      <c r="B6966" s="34">
        <v>6965</v>
      </c>
      <c r="C6966" s="19">
        <f t="shared" ca="1" si="433"/>
        <v>52895</v>
      </c>
      <c r="D6966" s="29">
        <f t="shared" ca="1" si="435"/>
        <v>0</v>
      </c>
      <c r="E6966" s="29">
        <f ca="1">IF(C6966&lt;Calculator!$D$26,0,IF(DAY($C6966)=1,IF(D6966-Calculator!$G$24&gt;0,Calculator!$G$24,D6966),0))</f>
        <v>0</v>
      </c>
      <c r="F6966" s="29">
        <f ca="1">IF(E6966&gt;0,D6966*Calculator!$G$22/12,0)</f>
        <v>0</v>
      </c>
      <c r="G6966" s="29">
        <f ca="1">IF(E6966&gt;0,(IFERROR(-PMT(Calculator!$G$22/12,Calculator!$G$23*12,Calculator!$G$20),0))-F6966,0)</f>
        <v>0</v>
      </c>
      <c r="H6966" s="29">
        <f t="shared" ca="1" si="436"/>
        <v>0</v>
      </c>
      <c r="I6966" s="29">
        <f t="shared" ca="1" si="434"/>
        <v>0</v>
      </c>
      <c r="J6966" s="30">
        <f>Calculator!$G$40</f>
        <v>6.5000000000000002E-2</v>
      </c>
      <c r="K6966" s="29">
        <f ca="1">IF(C6966&gt;=Calculator!$G$27,IF(DAY($C6966)=1,Calculator!$G$34/2,IF(DAY($C6966)=15,Calculator!$G$34/2,0)),0)</f>
        <v>0</v>
      </c>
      <c r="L6966" s="29">
        <f ca="1">IF(DAY($C6966)=28,IF(H6966=0,0,Calculator!$G$35),0)</f>
        <v>0</v>
      </c>
      <c r="M6966" s="29">
        <f ca="1">IF(I6966&gt;0,IF(DAY($C6966)=1,SUM(INDIRECT("I"&amp;(ROW(C6965)-DAY(C6965))):I6965),0),0)</f>
        <v>0</v>
      </c>
      <c r="N6966" s="29">
        <f ca="1">IF(C6966&lt;Calculator!$G$27,0,IF(C6966=Calculator!$G$27,Calculator!$G$39,IF(H6966-K6966&lt;=0,IF(D6966&gt;Calculator!$G$39,IF(H6966-K6966+E6966+L6966+M6966+Calculator!$G$39&gt;Calculator!$G$39,Calculator!$G$39-(H6966+E6966+L6966+M6966-K6966),Calculator!$G$39),D6966),0)))</f>
        <v>0</v>
      </c>
    </row>
    <row r="6967" spans="1:14" ht="15.75" thickBot="1">
      <c r="A6967" s="33" t="str">
        <f ca="1">IF(C6967=Calculator!$H$27,"F",IF(Daily!D6967+Daily!H6967=0,IF(D6966+H6966&gt;0,"L",""),""))</f>
        <v/>
      </c>
      <c r="B6967" s="34">
        <v>6966</v>
      </c>
      <c r="C6967" s="19">
        <f t="shared" ca="1" si="433"/>
        <v>52896</v>
      </c>
      <c r="D6967" s="29">
        <f t="shared" ca="1" si="435"/>
        <v>0</v>
      </c>
      <c r="E6967" s="29">
        <f ca="1">IF(C6967&lt;Calculator!$D$26,0,IF(DAY($C6967)=1,IF(D6967-Calculator!$G$24&gt;0,Calculator!$G$24,D6967),0))</f>
        <v>0</v>
      </c>
      <c r="F6967" s="29">
        <f ca="1">IF(E6967&gt;0,D6967*Calculator!$G$22/12,0)</f>
        <v>0</v>
      </c>
      <c r="G6967" s="29">
        <f ca="1">IF(E6967&gt;0,(IFERROR(-PMT(Calculator!$G$22/12,Calculator!$G$23*12,Calculator!$G$20),0))-F6967,0)</f>
        <v>0</v>
      </c>
      <c r="H6967" s="29">
        <f t="shared" ca="1" si="436"/>
        <v>0</v>
      </c>
      <c r="I6967" s="29">
        <f t="shared" ca="1" si="434"/>
        <v>0</v>
      </c>
      <c r="J6967" s="30">
        <f>Calculator!$G$40</f>
        <v>6.5000000000000002E-2</v>
      </c>
      <c r="K6967" s="29">
        <f ca="1">IF(C6967&gt;=Calculator!$G$27,IF(DAY($C6967)=1,Calculator!$G$34/2,IF(DAY($C6967)=15,Calculator!$G$34/2,0)),0)</f>
        <v>0</v>
      </c>
      <c r="L6967" s="29">
        <f ca="1">IF(DAY($C6967)=28,IF(H6967=0,0,Calculator!$G$35),0)</f>
        <v>0</v>
      </c>
      <c r="M6967" s="29">
        <f ca="1">IF(I6967&gt;0,IF(DAY($C6967)=1,SUM(INDIRECT("I"&amp;(ROW(C6966)-DAY(C6966))):I6966),0),0)</f>
        <v>0</v>
      </c>
      <c r="N6967" s="29">
        <f ca="1">IF(C6967&lt;Calculator!$G$27,0,IF(C6967=Calculator!$G$27,Calculator!$G$39,IF(H6967-K6967&lt;=0,IF(D6967&gt;Calculator!$G$39,IF(H6967-K6967+E6967+L6967+M6967+Calculator!$G$39&gt;Calculator!$G$39,Calculator!$G$39-(H6967+E6967+L6967+M6967-K6967),Calculator!$G$39),D6967),0)))</f>
        <v>0</v>
      </c>
    </row>
    <row r="6968" spans="1:14" ht="15.75" thickBot="1">
      <c r="A6968" s="33" t="str">
        <f ca="1">IF(C6968=Calculator!$H$27,"F",IF(Daily!D6968+Daily!H6968=0,IF(D6967+H6967&gt;0,"L",""),""))</f>
        <v/>
      </c>
      <c r="B6968" s="34">
        <v>6967</v>
      </c>
      <c r="C6968" s="19">
        <f t="shared" ca="1" si="433"/>
        <v>52897</v>
      </c>
      <c r="D6968" s="29">
        <f t="shared" ca="1" si="435"/>
        <v>0</v>
      </c>
      <c r="E6968" s="29">
        <f ca="1">IF(C6968&lt;Calculator!$D$26,0,IF(DAY($C6968)=1,IF(D6968-Calculator!$G$24&gt;0,Calculator!$G$24,D6968),0))</f>
        <v>0</v>
      </c>
      <c r="F6968" s="29">
        <f ca="1">IF(E6968&gt;0,D6968*Calculator!$G$22/12,0)</f>
        <v>0</v>
      </c>
      <c r="G6968" s="29">
        <f ca="1">IF(E6968&gt;0,(IFERROR(-PMT(Calculator!$G$22/12,Calculator!$G$23*12,Calculator!$G$20),0))-F6968,0)</f>
        <v>0</v>
      </c>
      <c r="H6968" s="29">
        <f t="shared" ca="1" si="436"/>
        <v>0</v>
      </c>
      <c r="I6968" s="29">
        <f t="shared" ca="1" si="434"/>
        <v>0</v>
      </c>
      <c r="J6968" s="30">
        <f>Calculator!$G$40</f>
        <v>6.5000000000000002E-2</v>
      </c>
      <c r="K6968" s="29">
        <f ca="1">IF(C6968&gt;=Calculator!$G$27,IF(DAY($C6968)=1,Calculator!$G$34/2,IF(DAY($C6968)=15,Calculator!$G$34/2,0)),0)</f>
        <v>0</v>
      </c>
      <c r="L6968" s="29">
        <f ca="1">IF(DAY($C6968)=28,IF(H6968=0,0,Calculator!$G$35),0)</f>
        <v>0</v>
      </c>
      <c r="M6968" s="29">
        <f ca="1">IF(I6968&gt;0,IF(DAY($C6968)=1,SUM(INDIRECT("I"&amp;(ROW(C6967)-DAY(C6967))):I6967),0),0)</f>
        <v>0</v>
      </c>
      <c r="N6968" s="29">
        <f ca="1">IF(C6968&lt;Calculator!$G$27,0,IF(C6968=Calculator!$G$27,Calculator!$G$39,IF(H6968-K6968&lt;=0,IF(D6968&gt;Calculator!$G$39,IF(H6968-K6968+E6968+L6968+M6968+Calculator!$G$39&gt;Calculator!$G$39,Calculator!$G$39-(H6968+E6968+L6968+M6968-K6968),Calculator!$G$39),D6968),0)))</f>
        <v>0</v>
      </c>
    </row>
    <row r="6969" spans="1:14" ht="15.75" thickBot="1">
      <c r="A6969" s="33" t="str">
        <f ca="1">IF(C6969=Calculator!$H$27,"F",IF(Daily!D6969+Daily!H6969=0,IF(D6968+H6968&gt;0,"L",""),""))</f>
        <v/>
      </c>
      <c r="B6969" s="34">
        <v>6968</v>
      </c>
      <c r="C6969" s="19">
        <f t="shared" ca="1" si="433"/>
        <v>52898</v>
      </c>
      <c r="D6969" s="29">
        <f t="shared" ca="1" si="435"/>
        <v>0</v>
      </c>
      <c r="E6969" s="29">
        <f ca="1">IF(C6969&lt;Calculator!$D$26,0,IF(DAY($C6969)=1,IF(D6969-Calculator!$G$24&gt;0,Calculator!$G$24,D6969),0))</f>
        <v>0</v>
      </c>
      <c r="F6969" s="29">
        <f ca="1">IF(E6969&gt;0,D6969*Calculator!$G$22/12,0)</f>
        <v>0</v>
      </c>
      <c r="G6969" s="29">
        <f ca="1">IF(E6969&gt;0,(IFERROR(-PMT(Calculator!$G$22/12,Calculator!$G$23*12,Calculator!$G$20),0))-F6969,0)</f>
        <v>0</v>
      </c>
      <c r="H6969" s="29">
        <f t="shared" ca="1" si="436"/>
        <v>0</v>
      </c>
      <c r="I6969" s="29">
        <f t="shared" ca="1" si="434"/>
        <v>0</v>
      </c>
      <c r="J6969" s="30">
        <f>Calculator!$G$40</f>
        <v>6.5000000000000002E-2</v>
      </c>
      <c r="K6969" s="29">
        <f ca="1">IF(C6969&gt;=Calculator!$G$27,IF(DAY($C6969)=1,Calculator!$G$34/2,IF(DAY($C6969)=15,Calculator!$G$34/2,0)),0)</f>
        <v>0</v>
      </c>
      <c r="L6969" s="29">
        <f ca="1">IF(DAY($C6969)=28,IF(H6969=0,0,Calculator!$G$35),0)</f>
        <v>0</v>
      </c>
      <c r="M6969" s="29">
        <f ca="1">IF(I6969&gt;0,IF(DAY($C6969)=1,SUM(INDIRECT("I"&amp;(ROW(C6968)-DAY(C6968))):I6968),0),0)</f>
        <v>0</v>
      </c>
      <c r="N6969" s="29">
        <f ca="1">IF(C6969&lt;Calculator!$G$27,0,IF(C6969=Calculator!$G$27,Calculator!$G$39,IF(H6969-K6969&lt;=0,IF(D6969&gt;Calculator!$G$39,IF(H6969-K6969+E6969+L6969+M6969+Calculator!$G$39&gt;Calculator!$G$39,Calculator!$G$39-(H6969+E6969+L6969+M6969-K6969),Calculator!$G$39),D6969),0)))</f>
        <v>0</v>
      </c>
    </row>
    <row r="6970" spans="1:14" ht="15.75" thickBot="1">
      <c r="A6970" s="33" t="str">
        <f ca="1">IF(C6970=Calculator!$H$27,"F",IF(Daily!D6970+Daily!H6970=0,IF(D6969+H6969&gt;0,"L",""),""))</f>
        <v/>
      </c>
      <c r="B6970" s="34">
        <v>6969</v>
      </c>
      <c r="C6970" s="19">
        <f t="shared" ca="1" si="433"/>
        <v>52899</v>
      </c>
      <c r="D6970" s="29">
        <f t="shared" ca="1" si="435"/>
        <v>0</v>
      </c>
      <c r="E6970" s="29">
        <f ca="1">IF(C6970&lt;Calculator!$D$26,0,IF(DAY($C6970)=1,IF(D6970-Calculator!$G$24&gt;0,Calculator!$G$24,D6970),0))</f>
        <v>0</v>
      </c>
      <c r="F6970" s="29">
        <f ca="1">IF(E6970&gt;0,D6970*Calculator!$G$22/12,0)</f>
        <v>0</v>
      </c>
      <c r="G6970" s="29">
        <f ca="1">IF(E6970&gt;0,(IFERROR(-PMT(Calculator!$G$22/12,Calculator!$G$23*12,Calculator!$G$20),0))-F6970,0)</f>
        <v>0</v>
      </c>
      <c r="H6970" s="29">
        <f t="shared" ca="1" si="436"/>
        <v>0</v>
      </c>
      <c r="I6970" s="29">
        <f t="shared" ca="1" si="434"/>
        <v>0</v>
      </c>
      <c r="J6970" s="30">
        <f>Calculator!$G$40</f>
        <v>6.5000000000000002E-2</v>
      </c>
      <c r="K6970" s="29">
        <f ca="1">IF(C6970&gt;=Calculator!$G$27,IF(DAY($C6970)=1,Calculator!$G$34/2,IF(DAY($C6970)=15,Calculator!$G$34/2,0)),0)</f>
        <v>0</v>
      </c>
      <c r="L6970" s="29">
        <f ca="1">IF(DAY($C6970)=28,IF(H6970=0,0,Calculator!$G$35),0)</f>
        <v>0</v>
      </c>
      <c r="M6970" s="29">
        <f ca="1">IF(I6970&gt;0,IF(DAY($C6970)=1,SUM(INDIRECT("I"&amp;(ROW(C6969)-DAY(C6969))):I6969),0),0)</f>
        <v>0</v>
      </c>
      <c r="N6970" s="29">
        <f ca="1">IF(C6970&lt;Calculator!$G$27,0,IF(C6970=Calculator!$G$27,Calculator!$G$39,IF(H6970-K6970&lt;=0,IF(D6970&gt;Calculator!$G$39,IF(H6970-K6970+E6970+L6970+M6970+Calculator!$G$39&gt;Calculator!$G$39,Calculator!$G$39-(H6970+E6970+L6970+M6970-K6970),Calculator!$G$39),D6970),0)))</f>
        <v>0</v>
      </c>
    </row>
    <row r="6971" spans="1:14" ht="15.75" thickBot="1">
      <c r="A6971" s="33" t="str">
        <f ca="1">IF(C6971=Calculator!$H$27,"F",IF(Daily!D6971+Daily!H6971=0,IF(D6970+H6970&gt;0,"L",""),""))</f>
        <v/>
      </c>
      <c r="B6971" s="34">
        <v>6970</v>
      </c>
      <c r="C6971" s="19">
        <f t="shared" ca="1" si="433"/>
        <v>52900</v>
      </c>
      <c r="D6971" s="29">
        <f t="shared" ca="1" si="435"/>
        <v>0</v>
      </c>
      <c r="E6971" s="29">
        <f ca="1">IF(C6971&lt;Calculator!$D$26,0,IF(DAY($C6971)=1,IF(D6971-Calculator!$G$24&gt;0,Calculator!$G$24,D6971),0))</f>
        <v>0</v>
      </c>
      <c r="F6971" s="29">
        <f ca="1">IF(E6971&gt;0,D6971*Calculator!$G$22/12,0)</f>
        <v>0</v>
      </c>
      <c r="G6971" s="29">
        <f ca="1">IF(E6971&gt;0,(IFERROR(-PMT(Calculator!$G$22/12,Calculator!$G$23*12,Calculator!$G$20),0))-F6971,0)</f>
        <v>0</v>
      </c>
      <c r="H6971" s="29">
        <f t="shared" ca="1" si="436"/>
        <v>0</v>
      </c>
      <c r="I6971" s="29">
        <f t="shared" ca="1" si="434"/>
        <v>0</v>
      </c>
      <c r="J6971" s="30">
        <f>Calculator!$G$40</f>
        <v>6.5000000000000002E-2</v>
      </c>
      <c r="K6971" s="29">
        <f ca="1">IF(C6971&gt;=Calculator!$G$27,IF(DAY($C6971)=1,Calculator!$G$34/2,IF(DAY($C6971)=15,Calculator!$G$34/2,0)),0)</f>
        <v>0</v>
      </c>
      <c r="L6971" s="29">
        <f ca="1">IF(DAY($C6971)=28,IF(H6971=0,0,Calculator!$G$35),0)</f>
        <v>0</v>
      </c>
      <c r="M6971" s="29">
        <f ca="1">IF(I6971&gt;0,IF(DAY($C6971)=1,SUM(INDIRECT("I"&amp;(ROW(C6970)-DAY(C6970))):I6970),0),0)</f>
        <v>0</v>
      </c>
      <c r="N6971" s="29">
        <f ca="1">IF(C6971&lt;Calculator!$G$27,0,IF(C6971=Calculator!$G$27,Calculator!$G$39,IF(H6971-K6971&lt;=0,IF(D6971&gt;Calculator!$G$39,IF(H6971-K6971+E6971+L6971+M6971+Calculator!$G$39&gt;Calculator!$G$39,Calculator!$G$39-(H6971+E6971+L6971+M6971-K6971),Calculator!$G$39),D6971),0)))</f>
        <v>0</v>
      </c>
    </row>
    <row r="6972" spans="1:14" ht="15.75" thickBot="1">
      <c r="A6972" s="33" t="str">
        <f ca="1">IF(C6972=Calculator!$H$27,"F",IF(Daily!D6972+Daily!H6972=0,IF(D6971+H6971&gt;0,"L",""),""))</f>
        <v/>
      </c>
      <c r="B6972" s="34">
        <v>6971</v>
      </c>
      <c r="C6972" s="19">
        <f t="shared" ca="1" si="433"/>
        <v>52901</v>
      </c>
      <c r="D6972" s="29">
        <f t="shared" ca="1" si="435"/>
        <v>0</v>
      </c>
      <c r="E6972" s="29">
        <f ca="1">IF(C6972&lt;Calculator!$D$26,0,IF(DAY($C6972)=1,IF(D6972-Calculator!$G$24&gt;0,Calculator!$G$24,D6972),0))</f>
        <v>0</v>
      </c>
      <c r="F6972" s="29">
        <f ca="1">IF(E6972&gt;0,D6972*Calculator!$G$22/12,0)</f>
        <v>0</v>
      </c>
      <c r="G6972" s="29">
        <f ca="1">IF(E6972&gt;0,(IFERROR(-PMT(Calculator!$G$22/12,Calculator!$G$23*12,Calculator!$G$20),0))-F6972,0)</f>
        <v>0</v>
      </c>
      <c r="H6972" s="29">
        <f t="shared" ca="1" si="436"/>
        <v>0</v>
      </c>
      <c r="I6972" s="29">
        <f t="shared" ca="1" si="434"/>
        <v>0</v>
      </c>
      <c r="J6972" s="30">
        <f>Calculator!$G$40</f>
        <v>6.5000000000000002E-2</v>
      </c>
      <c r="K6972" s="29">
        <f ca="1">IF(C6972&gt;=Calculator!$G$27,IF(DAY($C6972)=1,Calculator!$G$34/2,IF(DAY($C6972)=15,Calculator!$G$34/2,0)),0)</f>
        <v>0</v>
      </c>
      <c r="L6972" s="29">
        <f ca="1">IF(DAY($C6972)=28,IF(H6972=0,0,Calculator!$G$35),0)</f>
        <v>0</v>
      </c>
      <c r="M6972" s="29">
        <f ca="1">IF(I6972&gt;0,IF(DAY($C6972)=1,SUM(INDIRECT("I"&amp;(ROW(C6971)-DAY(C6971))):I6971),0),0)</f>
        <v>0</v>
      </c>
      <c r="N6972" s="29">
        <f ca="1">IF(C6972&lt;Calculator!$G$27,0,IF(C6972=Calculator!$G$27,Calculator!$G$39,IF(H6972-K6972&lt;=0,IF(D6972&gt;Calculator!$G$39,IF(H6972-K6972+E6972+L6972+M6972+Calculator!$G$39&gt;Calculator!$G$39,Calculator!$G$39-(H6972+E6972+L6972+M6972-K6972),Calculator!$G$39),D6972),0)))</f>
        <v>0</v>
      </c>
    </row>
    <row r="6973" spans="1:14" ht="15.75" thickBot="1">
      <c r="A6973" s="33" t="str">
        <f ca="1">IF(C6973=Calculator!$H$27,"F",IF(Daily!D6973+Daily!H6973=0,IF(D6972+H6972&gt;0,"L",""),""))</f>
        <v/>
      </c>
      <c r="B6973" s="34">
        <v>6972</v>
      </c>
      <c r="C6973" s="19">
        <f t="shared" ca="1" si="433"/>
        <v>52902</v>
      </c>
      <c r="D6973" s="29">
        <f t="shared" ca="1" si="435"/>
        <v>0</v>
      </c>
      <c r="E6973" s="29">
        <f ca="1">IF(C6973&lt;Calculator!$D$26,0,IF(DAY($C6973)=1,IF(D6973-Calculator!$G$24&gt;0,Calculator!$G$24,D6973),0))</f>
        <v>0</v>
      </c>
      <c r="F6973" s="29">
        <f ca="1">IF(E6973&gt;0,D6973*Calculator!$G$22/12,0)</f>
        <v>0</v>
      </c>
      <c r="G6973" s="29">
        <f ca="1">IF(E6973&gt;0,(IFERROR(-PMT(Calculator!$G$22/12,Calculator!$G$23*12,Calculator!$G$20),0))-F6973,0)</f>
        <v>0</v>
      </c>
      <c r="H6973" s="29">
        <f t="shared" ca="1" si="436"/>
        <v>0</v>
      </c>
      <c r="I6973" s="29">
        <f t="shared" ca="1" si="434"/>
        <v>0</v>
      </c>
      <c r="J6973" s="30">
        <f>Calculator!$G$40</f>
        <v>6.5000000000000002E-2</v>
      </c>
      <c r="K6973" s="29">
        <f ca="1">IF(C6973&gt;=Calculator!$G$27,IF(DAY($C6973)=1,Calculator!$G$34/2,IF(DAY($C6973)=15,Calculator!$G$34/2,0)),0)</f>
        <v>4500</v>
      </c>
      <c r="L6973" s="29">
        <f ca="1">IF(DAY($C6973)=28,IF(H6973=0,0,Calculator!$G$35),0)</f>
        <v>0</v>
      </c>
      <c r="M6973" s="29">
        <f ca="1">IF(I6973&gt;0,IF(DAY($C6973)=1,SUM(INDIRECT("I"&amp;(ROW(C6972)-DAY(C6972))):I6972),0),0)</f>
        <v>0</v>
      </c>
      <c r="N6973" s="29">
        <f ca="1">IF(C6973&lt;Calculator!$G$27,0,IF(C6973=Calculator!$G$27,Calculator!$G$39,IF(H6973-K6973&lt;=0,IF(D6973&gt;Calculator!$G$39,IF(H6973-K6973+E6973+L6973+M6973+Calculator!$G$39&gt;Calculator!$G$39,Calculator!$G$39-(H6973+E6973+L6973+M6973-K6973),Calculator!$G$39),D6973),0)))</f>
        <v>0</v>
      </c>
    </row>
    <row r="6974" spans="1:14" ht="15.75" thickBot="1">
      <c r="A6974" s="33" t="str">
        <f ca="1">IF(C6974=Calculator!$H$27,"F",IF(Daily!D6974+Daily!H6974=0,IF(D6973+H6973&gt;0,"L",""),""))</f>
        <v/>
      </c>
      <c r="B6974" s="34">
        <v>6973</v>
      </c>
      <c r="C6974" s="19">
        <f t="shared" ca="1" si="433"/>
        <v>52903</v>
      </c>
      <c r="D6974" s="29">
        <f t="shared" ca="1" si="435"/>
        <v>0</v>
      </c>
      <c r="E6974" s="29">
        <f ca="1">IF(C6974&lt;Calculator!$D$26,0,IF(DAY($C6974)=1,IF(D6974-Calculator!$G$24&gt;0,Calculator!$G$24,D6974),0))</f>
        <v>0</v>
      </c>
      <c r="F6974" s="29">
        <f ca="1">IF(E6974&gt;0,D6974*Calculator!$G$22/12,0)</f>
        <v>0</v>
      </c>
      <c r="G6974" s="29">
        <f ca="1">IF(E6974&gt;0,(IFERROR(-PMT(Calculator!$G$22/12,Calculator!$G$23*12,Calculator!$G$20),0))-F6974,0)</f>
        <v>0</v>
      </c>
      <c r="H6974" s="29">
        <f t="shared" ca="1" si="436"/>
        <v>0</v>
      </c>
      <c r="I6974" s="29">
        <f t="shared" ca="1" si="434"/>
        <v>0</v>
      </c>
      <c r="J6974" s="30">
        <f>Calculator!$G$40</f>
        <v>6.5000000000000002E-2</v>
      </c>
      <c r="K6974" s="29">
        <f ca="1">IF(C6974&gt;=Calculator!$G$27,IF(DAY($C6974)=1,Calculator!$G$34/2,IF(DAY($C6974)=15,Calculator!$G$34/2,0)),0)</f>
        <v>0</v>
      </c>
      <c r="L6974" s="29">
        <f ca="1">IF(DAY($C6974)=28,IF(H6974=0,0,Calculator!$G$35),0)</f>
        <v>0</v>
      </c>
      <c r="M6974" s="29">
        <f ca="1">IF(I6974&gt;0,IF(DAY($C6974)=1,SUM(INDIRECT("I"&amp;(ROW(C6973)-DAY(C6973))):I6973),0),0)</f>
        <v>0</v>
      </c>
      <c r="N6974" s="29">
        <f ca="1">IF(C6974&lt;Calculator!$G$27,0,IF(C6974=Calculator!$G$27,Calculator!$G$39,IF(H6974-K6974&lt;=0,IF(D6974&gt;Calculator!$G$39,IF(H6974-K6974+E6974+L6974+M6974+Calculator!$G$39&gt;Calculator!$G$39,Calculator!$G$39-(H6974+E6974+L6974+M6974-K6974),Calculator!$G$39),D6974),0)))</f>
        <v>0</v>
      </c>
    </row>
    <row r="6975" spans="1:14" ht="15.75" thickBot="1">
      <c r="A6975" s="33" t="str">
        <f ca="1">IF(C6975=Calculator!$H$27,"F",IF(Daily!D6975+Daily!H6975=0,IF(D6974+H6974&gt;0,"L",""),""))</f>
        <v/>
      </c>
      <c r="B6975" s="34">
        <v>6974</v>
      </c>
      <c r="C6975" s="19">
        <f t="shared" ca="1" si="433"/>
        <v>52904</v>
      </c>
      <c r="D6975" s="29">
        <f t="shared" ca="1" si="435"/>
        <v>0</v>
      </c>
      <c r="E6975" s="29">
        <f ca="1">IF(C6975&lt;Calculator!$D$26,0,IF(DAY($C6975)=1,IF(D6975-Calculator!$G$24&gt;0,Calculator!$G$24,D6975),0))</f>
        <v>0</v>
      </c>
      <c r="F6975" s="29">
        <f ca="1">IF(E6975&gt;0,D6975*Calculator!$G$22/12,0)</f>
        <v>0</v>
      </c>
      <c r="G6975" s="29">
        <f ca="1">IF(E6975&gt;0,(IFERROR(-PMT(Calculator!$G$22/12,Calculator!$G$23*12,Calculator!$G$20),0))-F6975,0)</f>
        <v>0</v>
      </c>
      <c r="H6975" s="29">
        <f t="shared" ca="1" si="436"/>
        <v>0</v>
      </c>
      <c r="I6975" s="29">
        <f t="shared" ca="1" si="434"/>
        <v>0</v>
      </c>
      <c r="J6975" s="30">
        <f>Calculator!$G$40</f>
        <v>6.5000000000000002E-2</v>
      </c>
      <c r="K6975" s="29">
        <f ca="1">IF(C6975&gt;=Calculator!$G$27,IF(DAY($C6975)=1,Calculator!$G$34/2,IF(DAY($C6975)=15,Calculator!$G$34/2,0)),0)</f>
        <v>0</v>
      </c>
      <c r="L6975" s="29">
        <f ca="1">IF(DAY($C6975)=28,IF(H6975=0,0,Calculator!$G$35),0)</f>
        <v>0</v>
      </c>
      <c r="M6975" s="29">
        <f ca="1">IF(I6975&gt;0,IF(DAY($C6975)=1,SUM(INDIRECT("I"&amp;(ROW(C6974)-DAY(C6974))):I6974),0),0)</f>
        <v>0</v>
      </c>
      <c r="N6975" s="29">
        <f ca="1">IF(C6975&lt;Calculator!$G$27,0,IF(C6975=Calculator!$G$27,Calculator!$G$39,IF(H6975-K6975&lt;=0,IF(D6975&gt;Calculator!$G$39,IF(H6975-K6975+E6975+L6975+M6975+Calculator!$G$39&gt;Calculator!$G$39,Calculator!$G$39-(H6975+E6975+L6975+M6975-K6975),Calculator!$G$39),D6975),0)))</f>
        <v>0</v>
      </c>
    </row>
    <row r="6976" spans="1:14" ht="15.75" thickBot="1">
      <c r="A6976" s="33" t="str">
        <f ca="1">IF(C6976=Calculator!$H$27,"F",IF(Daily!D6976+Daily!H6976=0,IF(D6975+H6975&gt;0,"L",""),""))</f>
        <v/>
      </c>
      <c r="B6976" s="34">
        <v>6975</v>
      </c>
      <c r="C6976" s="19">
        <f t="shared" ca="1" si="433"/>
        <v>52905</v>
      </c>
      <c r="D6976" s="29">
        <f t="shared" ca="1" si="435"/>
        <v>0</v>
      </c>
      <c r="E6976" s="29">
        <f ca="1">IF(C6976&lt;Calculator!$D$26,0,IF(DAY($C6976)=1,IF(D6976-Calculator!$G$24&gt;0,Calculator!$G$24,D6976),0))</f>
        <v>0</v>
      </c>
      <c r="F6976" s="29">
        <f ca="1">IF(E6976&gt;0,D6976*Calculator!$G$22/12,0)</f>
        <v>0</v>
      </c>
      <c r="G6976" s="29">
        <f ca="1">IF(E6976&gt;0,(IFERROR(-PMT(Calculator!$G$22/12,Calculator!$G$23*12,Calculator!$G$20),0))-F6976,0)</f>
        <v>0</v>
      </c>
      <c r="H6976" s="29">
        <f t="shared" ca="1" si="436"/>
        <v>0</v>
      </c>
      <c r="I6976" s="29">
        <f t="shared" ca="1" si="434"/>
        <v>0</v>
      </c>
      <c r="J6976" s="30">
        <f>Calculator!$G$40</f>
        <v>6.5000000000000002E-2</v>
      </c>
      <c r="K6976" s="29">
        <f ca="1">IF(C6976&gt;=Calculator!$G$27,IF(DAY($C6976)=1,Calculator!$G$34/2,IF(DAY($C6976)=15,Calculator!$G$34/2,0)),0)</f>
        <v>0</v>
      </c>
      <c r="L6976" s="29">
        <f ca="1">IF(DAY($C6976)=28,IF(H6976=0,0,Calculator!$G$35),0)</f>
        <v>0</v>
      </c>
      <c r="M6976" s="29">
        <f ca="1">IF(I6976&gt;0,IF(DAY($C6976)=1,SUM(INDIRECT("I"&amp;(ROW(C6975)-DAY(C6975))):I6975),0),0)</f>
        <v>0</v>
      </c>
      <c r="N6976" s="29">
        <f ca="1">IF(C6976&lt;Calculator!$G$27,0,IF(C6976=Calculator!$G$27,Calculator!$G$39,IF(H6976-K6976&lt;=0,IF(D6976&gt;Calculator!$G$39,IF(H6976-K6976+E6976+L6976+M6976+Calculator!$G$39&gt;Calculator!$G$39,Calculator!$G$39-(H6976+E6976+L6976+M6976-K6976),Calculator!$G$39),D6976),0)))</f>
        <v>0</v>
      </c>
    </row>
    <row r="6977" spans="1:14" ht="15.75" thickBot="1">
      <c r="A6977" s="33" t="str">
        <f ca="1">IF(C6977=Calculator!$H$27,"F",IF(Daily!D6977+Daily!H6977=0,IF(D6976+H6976&gt;0,"L",""),""))</f>
        <v/>
      </c>
      <c r="B6977" s="34">
        <v>6976</v>
      </c>
      <c r="C6977" s="19">
        <f t="shared" ca="1" si="433"/>
        <v>52906</v>
      </c>
      <c r="D6977" s="29">
        <f t="shared" ca="1" si="435"/>
        <v>0</v>
      </c>
      <c r="E6977" s="29">
        <f ca="1">IF(C6977&lt;Calculator!$D$26,0,IF(DAY($C6977)=1,IF(D6977-Calculator!$G$24&gt;0,Calculator!$G$24,D6977),0))</f>
        <v>0</v>
      </c>
      <c r="F6977" s="29">
        <f ca="1">IF(E6977&gt;0,D6977*Calculator!$G$22/12,0)</f>
        <v>0</v>
      </c>
      <c r="G6977" s="29">
        <f ca="1">IF(E6977&gt;0,(IFERROR(-PMT(Calculator!$G$22/12,Calculator!$G$23*12,Calculator!$G$20),0))-F6977,0)</f>
        <v>0</v>
      </c>
      <c r="H6977" s="29">
        <f t="shared" ca="1" si="436"/>
        <v>0</v>
      </c>
      <c r="I6977" s="29">
        <f t="shared" ca="1" si="434"/>
        <v>0</v>
      </c>
      <c r="J6977" s="30">
        <f>Calculator!$G$40</f>
        <v>6.5000000000000002E-2</v>
      </c>
      <c r="K6977" s="29">
        <f ca="1">IF(C6977&gt;=Calculator!$G$27,IF(DAY($C6977)=1,Calculator!$G$34/2,IF(DAY($C6977)=15,Calculator!$G$34/2,0)),0)</f>
        <v>0</v>
      </c>
      <c r="L6977" s="29">
        <f ca="1">IF(DAY($C6977)=28,IF(H6977=0,0,Calculator!$G$35),0)</f>
        <v>0</v>
      </c>
      <c r="M6977" s="29">
        <f ca="1">IF(I6977&gt;0,IF(DAY($C6977)=1,SUM(INDIRECT("I"&amp;(ROW(C6976)-DAY(C6976))):I6976),0),0)</f>
        <v>0</v>
      </c>
      <c r="N6977" s="29">
        <f ca="1">IF(C6977&lt;Calculator!$G$27,0,IF(C6977=Calculator!$G$27,Calculator!$G$39,IF(H6977-K6977&lt;=0,IF(D6977&gt;Calculator!$G$39,IF(H6977-K6977+E6977+L6977+M6977+Calculator!$G$39&gt;Calculator!$G$39,Calculator!$G$39-(H6977+E6977+L6977+M6977-K6977),Calculator!$G$39),D6977),0)))</f>
        <v>0</v>
      </c>
    </row>
    <row r="6978" spans="1:14" ht="15.75" thickBot="1">
      <c r="A6978" s="33" t="str">
        <f ca="1">IF(C6978=Calculator!$H$27,"F",IF(Daily!D6978+Daily!H6978=0,IF(D6977+H6977&gt;0,"L",""),""))</f>
        <v/>
      </c>
      <c r="B6978" s="34">
        <v>6977</v>
      </c>
      <c r="C6978" s="19">
        <f t="shared" ca="1" si="433"/>
        <v>52907</v>
      </c>
      <c r="D6978" s="29">
        <f t="shared" ca="1" si="435"/>
        <v>0</v>
      </c>
      <c r="E6978" s="29">
        <f ca="1">IF(C6978&lt;Calculator!$D$26,0,IF(DAY($C6978)=1,IF(D6978-Calculator!$G$24&gt;0,Calculator!$G$24,D6978),0))</f>
        <v>0</v>
      </c>
      <c r="F6978" s="29">
        <f ca="1">IF(E6978&gt;0,D6978*Calculator!$G$22/12,0)</f>
        <v>0</v>
      </c>
      <c r="G6978" s="29">
        <f ca="1">IF(E6978&gt;0,(IFERROR(-PMT(Calculator!$G$22/12,Calculator!$G$23*12,Calculator!$G$20),0))-F6978,0)</f>
        <v>0</v>
      </c>
      <c r="H6978" s="29">
        <f t="shared" ca="1" si="436"/>
        <v>0</v>
      </c>
      <c r="I6978" s="29">
        <f t="shared" ca="1" si="434"/>
        <v>0</v>
      </c>
      <c r="J6978" s="30">
        <f>Calculator!$G$40</f>
        <v>6.5000000000000002E-2</v>
      </c>
      <c r="K6978" s="29">
        <f ca="1">IF(C6978&gt;=Calculator!$G$27,IF(DAY($C6978)=1,Calculator!$G$34/2,IF(DAY($C6978)=15,Calculator!$G$34/2,0)),0)</f>
        <v>0</v>
      </c>
      <c r="L6978" s="29">
        <f ca="1">IF(DAY($C6978)=28,IF(H6978=0,0,Calculator!$G$35),0)</f>
        <v>0</v>
      </c>
      <c r="M6978" s="29">
        <f ca="1">IF(I6978&gt;0,IF(DAY($C6978)=1,SUM(INDIRECT("I"&amp;(ROW(C6977)-DAY(C6977))):I6977),0),0)</f>
        <v>0</v>
      </c>
      <c r="N6978" s="29">
        <f ca="1">IF(C6978&lt;Calculator!$G$27,0,IF(C6978=Calculator!$G$27,Calculator!$G$39,IF(H6978-K6978&lt;=0,IF(D6978&gt;Calculator!$G$39,IF(H6978-K6978+E6978+L6978+M6978+Calculator!$G$39&gt;Calculator!$G$39,Calculator!$G$39-(H6978+E6978+L6978+M6978-K6978),Calculator!$G$39),D6978),0)))</f>
        <v>0</v>
      </c>
    </row>
    <row r="6979" spans="1:14" ht="15.75" thickBot="1">
      <c r="A6979" s="33" t="str">
        <f ca="1">IF(C6979=Calculator!$H$27,"F",IF(Daily!D6979+Daily!H6979=0,IF(D6978+H6978&gt;0,"L",""),""))</f>
        <v/>
      </c>
      <c r="B6979" s="34">
        <v>6978</v>
      </c>
      <c r="C6979" s="19">
        <f t="shared" ref="C6979:C7042" ca="1" si="437">C6978+1</f>
        <v>52908</v>
      </c>
      <c r="D6979" s="29">
        <f t="shared" ca="1" si="435"/>
        <v>0</v>
      </c>
      <c r="E6979" s="29">
        <f ca="1">IF(C6979&lt;Calculator!$D$26,0,IF(DAY($C6979)=1,IF(D6979-Calculator!$G$24&gt;0,Calculator!$G$24,D6979),0))</f>
        <v>0</v>
      </c>
      <c r="F6979" s="29">
        <f ca="1">IF(E6979&gt;0,D6979*Calculator!$G$22/12,0)</f>
        <v>0</v>
      </c>
      <c r="G6979" s="29">
        <f ca="1">IF(E6979&gt;0,(IFERROR(-PMT(Calculator!$G$22/12,Calculator!$G$23*12,Calculator!$G$20),0))-F6979,0)</f>
        <v>0</v>
      </c>
      <c r="H6979" s="29">
        <f t="shared" ca="1" si="436"/>
        <v>0</v>
      </c>
      <c r="I6979" s="29">
        <f t="shared" ref="I6979:I7042" ca="1" si="438">H6979*J6979/365</f>
        <v>0</v>
      </c>
      <c r="J6979" s="30">
        <f>Calculator!$G$40</f>
        <v>6.5000000000000002E-2</v>
      </c>
      <c r="K6979" s="29">
        <f ca="1">IF(C6979&gt;=Calculator!$G$27,IF(DAY($C6979)=1,Calculator!$G$34/2,IF(DAY($C6979)=15,Calculator!$G$34/2,0)),0)</f>
        <v>0</v>
      </c>
      <c r="L6979" s="29">
        <f ca="1">IF(DAY($C6979)=28,IF(H6979=0,0,Calculator!$G$35),0)</f>
        <v>0</v>
      </c>
      <c r="M6979" s="29">
        <f ca="1">IF(I6979&gt;0,IF(DAY($C6979)=1,SUM(INDIRECT("I"&amp;(ROW(C6978)-DAY(C6978))):I6978),0),0)</f>
        <v>0</v>
      </c>
      <c r="N6979" s="29">
        <f ca="1">IF(C6979&lt;Calculator!$G$27,0,IF(C6979=Calculator!$G$27,Calculator!$G$39,IF(H6979-K6979&lt;=0,IF(D6979&gt;Calculator!$G$39,IF(H6979-K6979+E6979+L6979+M6979+Calculator!$G$39&gt;Calculator!$G$39,Calculator!$G$39-(H6979+E6979+L6979+M6979-K6979),Calculator!$G$39),D6979),0)))</f>
        <v>0</v>
      </c>
    </row>
    <row r="6980" spans="1:14" ht="15.75" thickBot="1">
      <c r="A6980" s="33" t="str">
        <f ca="1">IF(C6980=Calculator!$H$27,"F",IF(Daily!D6980+Daily!H6980=0,IF(D6979+H6979&gt;0,"L",""),""))</f>
        <v/>
      </c>
      <c r="B6980" s="34">
        <v>6979</v>
      </c>
      <c r="C6980" s="19">
        <f t="shared" ca="1" si="437"/>
        <v>52909</v>
      </c>
      <c r="D6980" s="29">
        <f t="shared" ref="D6980:D7043" ca="1" si="439">IF(((D6979-G6979)-N6979)&lt;0,0,((D6979-G6979)-N6979))</f>
        <v>0</v>
      </c>
      <c r="E6980" s="29">
        <f ca="1">IF(C6980&lt;Calculator!$D$26,0,IF(DAY($C6980)=1,IF(D6980-Calculator!$G$24&gt;0,Calculator!$G$24,D6980),0))</f>
        <v>0</v>
      </c>
      <c r="F6980" s="29">
        <f ca="1">IF(E6980&gt;0,D6980*Calculator!$G$22/12,0)</f>
        <v>0</v>
      </c>
      <c r="G6980" s="29">
        <f ca="1">IF(E6980&gt;0,(IFERROR(-PMT(Calculator!$G$22/12,Calculator!$G$23*12,Calculator!$G$20),0))-F6980,0)</f>
        <v>0</v>
      </c>
      <c r="H6980" s="29">
        <f t="shared" ref="H6980:H7043" ca="1" si="440">IF((H6979-K6979+SUM(L6979:N6979)+E6979)&lt;0,0,(H6979-K6979+SUM(L6979:N6979)+E6979))</f>
        <v>0</v>
      </c>
      <c r="I6980" s="29">
        <f t="shared" ca="1" si="438"/>
        <v>0</v>
      </c>
      <c r="J6980" s="30">
        <f>Calculator!$G$40</f>
        <v>6.5000000000000002E-2</v>
      </c>
      <c r="K6980" s="29">
        <f ca="1">IF(C6980&gt;=Calculator!$G$27,IF(DAY($C6980)=1,Calculator!$G$34/2,IF(DAY($C6980)=15,Calculator!$G$34/2,0)),0)</f>
        <v>0</v>
      </c>
      <c r="L6980" s="29">
        <f ca="1">IF(DAY($C6980)=28,IF(H6980=0,0,Calculator!$G$35),0)</f>
        <v>0</v>
      </c>
      <c r="M6980" s="29">
        <f ca="1">IF(I6980&gt;0,IF(DAY($C6980)=1,SUM(INDIRECT("I"&amp;(ROW(C6979)-DAY(C6979))):I6979),0),0)</f>
        <v>0</v>
      </c>
      <c r="N6980" s="29">
        <f ca="1">IF(C6980&lt;Calculator!$G$27,0,IF(C6980=Calculator!$G$27,Calculator!$G$39,IF(H6980-K6980&lt;=0,IF(D6980&gt;Calculator!$G$39,IF(H6980-K6980+E6980+L6980+M6980+Calculator!$G$39&gt;Calculator!$G$39,Calculator!$G$39-(H6980+E6980+L6980+M6980-K6980),Calculator!$G$39),D6980),0)))</f>
        <v>0</v>
      </c>
    </row>
    <row r="6981" spans="1:14" ht="15.75" thickBot="1">
      <c r="A6981" s="33" t="str">
        <f ca="1">IF(C6981=Calculator!$H$27,"F",IF(Daily!D6981+Daily!H6981=0,IF(D6980+H6980&gt;0,"L",""),""))</f>
        <v/>
      </c>
      <c r="B6981" s="34">
        <v>6980</v>
      </c>
      <c r="C6981" s="19">
        <f t="shared" ca="1" si="437"/>
        <v>52910</v>
      </c>
      <c r="D6981" s="29">
        <f t="shared" ca="1" si="439"/>
        <v>0</v>
      </c>
      <c r="E6981" s="29">
        <f ca="1">IF(C6981&lt;Calculator!$D$26,0,IF(DAY($C6981)=1,IF(D6981-Calculator!$G$24&gt;0,Calculator!$G$24,D6981),0))</f>
        <v>0</v>
      </c>
      <c r="F6981" s="29">
        <f ca="1">IF(E6981&gt;0,D6981*Calculator!$G$22/12,0)</f>
        <v>0</v>
      </c>
      <c r="G6981" s="29">
        <f ca="1">IF(E6981&gt;0,(IFERROR(-PMT(Calculator!$G$22/12,Calculator!$G$23*12,Calculator!$G$20),0))-F6981,0)</f>
        <v>0</v>
      </c>
      <c r="H6981" s="29">
        <f t="shared" ca="1" si="440"/>
        <v>0</v>
      </c>
      <c r="I6981" s="29">
        <f t="shared" ca="1" si="438"/>
        <v>0</v>
      </c>
      <c r="J6981" s="30">
        <f>Calculator!$G$40</f>
        <v>6.5000000000000002E-2</v>
      </c>
      <c r="K6981" s="29">
        <f ca="1">IF(C6981&gt;=Calculator!$G$27,IF(DAY($C6981)=1,Calculator!$G$34/2,IF(DAY($C6981)=15,Calculator!$G$34/2,0)),0)</f>
        <v>0</v>
      </c>
      <c r="L6981" s="29">
        <f ca="1">IF(DAY($C6981)=28,IF(H6981=0,0,Calculator!$G$35),0)</f>
        <v>0</v>
      </c>
      <c r="M6981" s="29">
        <f ca="1">IF(I6981&gt;0,IF(DAY($C6981)=1,SUM(INDIRECT("I"&amp;(ROW(C6980)-DAY(C6980))):I6980),0),0)</f>
        <v>0</v>
      </c>
      <c r="N6981" s="29">
        <f ca="1">IF(C6981&lt;Calculator!$G$27,0,IF(C6981=Calculator!$G$27,Calculator!$G$39,IF(H6981-K6981&lt;=0,IF(D6981&gt;Calculator!$G$39,IF(H6981-K6981+E6981+L6981+M6981+Calculator!$G$39&gt;Calculator!$G$39,Calculator!$G$39-(H6981+E6981+L6981+M6981-K6981),Calculator!$G$39),D6981),0)))</f>
        <v>0</v>
      </c>
    </row>
    <row r="6982" spans="1:14" ht="15.75" thickBot="1">
      <c r="A6982" s="33" t="str">
        <f ca="1">IF(C6982=Calculator!$H$27,"F",IF(Daily!D6982+Daily!H6982=0,IF(D6981+H6981&gt;0,"L",""),""))</f>
        <v/>
      </c>
      <c r="B6982" s="34">
        <v>6981</v>
      </c>
      <c r="C6982" s="19">
        <f t="shared" ca="1" si="437"/>
        <v>52911</v>
      </c>
      <c r="D6982" s="29">
        <f t="shared" ca="1" si="439"/>
        <v>0</v>
      </c>
      <c r="E6982" s="29">
        <f ca="1">IF(C6982&lt;Calculator!$D$26,0,IF(DAY($C6982)=1,IF(D6982-Calculator!$G$24&gt;0,Calculator!$G$24,D6982),0))</f>
        <v>0</v>
      </c>
      <c r="F6982" s="29">
        <f ca="1">IF(E6982&gt;0,D6982*Calculator!$G$22/12,0)</f>
        <v>0</v>
      </c>
      <c r="G6982" s="29">
        <f ca="1">IF(E6982&gt;0,(IFERROR(-PMT(Calculator!$G$22/12,Calculator!$G$23*12,Calculator!$G$20),0))-F6982,0)</f>
        <v>0</v>
      </c>
      <c r="H6982" s="29">
        <f t="shared" ca="1" si="440"/>
        <v>0</v>
      </c>
      <c r="I6982" s="29">
        <f t="shared" ca="1" si="438"/>
        <v>0</v>
      </c>
      <c r="J6982" s="30">
        <f>Calculator!$G$40</f>
        <v>6.5000000000000002E-2</v>
      </c>
      <c r="K6982" s="29">
        <f ca="1">IF(C6982&gt;=Calculator!$G$27,IF(DAY($C6982)=1,Calculator!$G$34/2,IF(DAY($C6982)=15,Calculator!$G$34/2,0)),0)</f>
        <v>0</v>
      </c>
      <c r="L6982" s="29">
        <f ca="1">IF(DAY($C6982)=28,IF(H6982=0,0,Calculator!$G$35),0)</f>
        <v>0</v>
      </c>
      <c r="M6982" s="29">
        <f ca="1">IF(I6982&gt;0,IF(DAY($C6982)=1,SUM(INDIRECT("I"&amp;(ROW(C6981)-DAY(C6981))):I6981),0),0)</f>
        <v>0</v>
      </c>
      <c r="N6982" s="29">
        <f ca="1">IF(C6982&lt;Calculator!$G$27,0,IF(C6982=Calculator!$G$27,Calculator!$G$39,IF(H6982-K6982&lt;=0,IF(D6982&gt;Calculator!$G$39,IF(H6982-K6982+E6982+L6982+M6982+Calculator!$G$39&gt;Calculator!$G$39,Calculator!$G$39-(H6982+E6982+L6982+M6982-K6982),Calculator!$G$39),D6982),0)))</f>
        <v>0</v>
      </c>
    </row>
    <row r="6983" spans="1:14" ht="15.75" thickBot="1">
      <c r="A6983" s="33" t="str">
        <f ca="1">IF(C6983=Calculator!$H$27,"F",IF(Daily!D6983+Daily!H6983=0,IF(D6982+H6982&gt;0,"L",""),""))</f>
        <v/>
      </c>
      <c r="B6983" s="34">
        <v>6982</v>
      </c>
      <c r="C6983" s="19">
        <f t="shared" ca="1" si="437"/>
        <v>52912</v>
      </c>
      <c r="D6983" s="29">
        <f t="shared" ca="1" si="439"/>
        <v>0</v>
      </c>
      <c r="E6983" s="29">
        <f ca="1">IF(C6983&lt;Calculator!$D$26,0,IF(DAY($C6983)=1,IF(D6983-Calculator!$G$24&gt;0,Calculator!$G$24,D6983),0))</f>
        <v>0</v>
      </c>
      <c r="F6983" s="29">
        <f ca="1">IF(E6983&gt;0,D6983*Calculator!$G$22/12,0)</f>
        <v>0</v>
      </c>
      <c r="G6983" s="29">
        <f ca="1">IF(E6983&gt;0,(IFERROR(-PMT(Calculator!$G$22/12,Calculator!$G$23*12,Calculator!$G$20),0))-F6983,0)</f>
        <v>0</v>
      </c>
      <c r="H6983" s="29">
        <f t="shared" ca="1" si="440"/>
        <v>0</v>
      </c>
      <c r="I6983" s="29">
        <f t="shared" ca="1" si="438"/>
        <v>0</v>
      </c>
      <c r="J6983" s="30">
        <f>Calculator!$G$40</f>
        <v>6.5000000000000002E-2</v>
      </c>
      <c r="K6983" s="29">
        <f ca="1">IF(C6983&gt;=Calculator!$G$27,IF(DAY($C6983)=1,Calculator!$G$34/2,IF(DAY($C6983)=15,Calculator!$G$34/2,0)),0)</f>
        <v>0</v>
      </c>
      <c r="L6983" s="29">
        <f ca="1">IF(DAY($C6983)=28,IF(H6983=0,0,Calculator!$G$35),0)</f>
        <v>0</v>
      </c>
      <c r="M6983" s="29">
        <f ca="1">IF(I6983&gt;0,IF(DAY($C6983)=1,SUM(INDIRECT("I"&amp;(ROW(C6982)-DAY(C6982))):I6982),0),0)</f>
        <v>0</v>
      </c>
      <c r="N6983" s="29">
        <f ca="1">IF(C6983&lt;Calculator!$G$27,0,IF(C6983=Calculator!$G$27,Calculator!$G$39,IF(H6983-K6983&lt;=0,IF(D6983&gt;Calculator!$G$39,IF(H6983-K6983+E6983+L6983+M6983+Calculator!$G$39&gt;Calculator!$G$39,Calculator!$G$39-(H6983+E6983+L6983+M6983-K6983),Calculator!$G$39),D6983),0)))</f>
        <v>0</v>
      </c>
    </row>
    <row r="6984" spans="1:14" ht="15.75" thickBot="1">
      <c r="A6984" s="33" t="str">
        <f ca="1">IF(C6984=Calculator!$H$27,"F",IF(Daily!D6984+Daily!H6984=0,IF(D6983+H6983&gt;0,"L",""),""))</f>
        <v/>
      </c>
      <c r="B6984" s="34">
        <v>6983</v>
      </c>
      <c r="C6984" s="19">
        <f t="shared" ca="1" si="437"/>
        <v>52913</v>
      </c>
      <c r="D6984" s="29">
        <f t="shared" ca="1" si="439"/>
        <v>0</v>
      </c>
      <c r="E6984" s="29">
        <f ca="1">IF(C6984&lt;Calculator!$D$26,0,IF(DAY($C6984)=1,IF(D6984-Calculator!$G$24&gt;0,Calculator!$G$24,D6984),0))</f>
        <v>0</v>
      </c>
      <c r="F6984" s="29">
        <f ca="1">IF(E6984&gt;0,D6984*Calculator!$G$22/12,0)</f>
        <v>0</v>
      </c>
      <c r="G6984" s="29">
        <f ca="1">IF(E6984&gt;0,(IFERROR(-PMT(Calculator!$G$22/12,Calculator!$G$23*12,Calculator!$G$20),0))-F6984,0)</f>
        <v>0</v>
      </c>
      <c r="H6984" s="29">
        <f t="shared" ca="1" si="440"/>
        <v>0</v>
      </c>
      <c r="I6984" s="29">
        <f t="shared" ca="1" si="438"/>
        <v>0</v>
      </c>
      <c r="J6984" s="30">
        <f>Calculator!$G$40</f>
        <v>6.5000000000000002E-2</v>
      </c>
      <c r="K6984" s="29">
        <f ca="1">IF(C6984&gt;=Calculator!$G$27,IF(DAY($C6984)=1,Calculator!$G$34/2,IF(DAY($C6984)=15,Calculator!$G$34/2,0)),0)</f>
        <v>0</v>
      </c>
      <c r="L6984" s="29">
        <f ca="1">IF(DAY($C6984)=28,IF(H6984=0,0,Calculator!$G$35),0)</f>
        <v>0</v>
      </c>
      <c r="M6984" s="29">
        <f ca="1">IF(I6984&gt;0,IF(DAY($C6984)=1,SUM(INDIRECT("I"&amp;(ROW(C6983)-DAY(C6983))):I6983),0),0)</f>
        <v>0</v>
      </c>
      <c r="N6984" s="29">
        <f ca="1">IF(C6984&lt;Calculator!$G$27,0,IF(C6984=Calculator!$G$27,Calculator!$G$39,IF(H6984-K6984&lt;=0,IF(D6984&gt;Calculator!$G$39,IF(H6984-K6984+E6984+L6984+M6984+Calculator!$G$39&gt;Calculator!$G$39,Calculator!$G$39-(H6984+E6984+L6984+M6984-K6984),Calculator!$G$39),D6984),0)))</f>
        <v>0</v>
      </c>
    </row>
    <row r="6985" spans="1:14" ht="15.75" thickBot="1">
      <c r="A6985" s="33" t="str">
        <f ca="1">IF(C6985=Calculator!$H$27,"F",IF(Daily!D6985+Daily!H6985=0,IF(D6984+H6984&gt;0,"L",""),""))</f>
        <v/>
      </c>
      <c r="B6985" s="34">
        <v>6984</v>
      </c>
      <c r="C6985" s="19">
        <f t="shared" ca="1" si="437"/>
        <v>52914</v>
      </c>
      <c r="D6985" s="29">
        <f t="shared" ca="1" si="439"/>
        <v>0</v>
      </c>
      <c r="E6985" s="29">
        <f ca="1">IF(C6985&lt;Calculator!$D$26,0,IF(DAY($C6985)=1,IF(D6985-Calculator!$G$24&gt;0,Calculator!$G$24,D6985),0))</f>
        <v>0</v>
      </c>
      <c r="F6985" s="29">
        <f ca="1">IF(E6985&gt;0,D6985*Calculator!$G$22/12,0)</f>
        <v>0</v>
      </c>
      <c r="G6985" s="29">
        <f ca="1">IF(E6985&gt;0,(IFERROR(-PMT(Calculator!$G$22/12,Calculator!$G$23*12,Calculator!$G$20),0))-F6985,0)</f>
        <v>0</v>
      </c>
      <c r="H6985" s="29">
        <f t="shared" ca="1" si="440"/>
        <v>0</v>
      </c>
      <c r="I6985" s="29">
        <f t="shared" ca="1" si="438"/>
        <v>0</v>
      </c>
      <c r="J6985" s="30">
        <f>Calculator!$G$40</f>
        <v>6.5000000000000002E-2</v>
      </c>
      <c r="K6985" s="29">
        <f ca="1">IF(C6985&gt;=Calculator!$G$27,IF(DAY($C6985)=1,Calculator!$G$34/2,IF(DAY($C6985)=15,Calculator!$G$34/2,0)),0)</f>
        <v>0</v>
      </c>
      <c r="L6985" s="29">
        <f ca="1">IF(DAY($C6985)=28,IF(H6985=0,0,Calculator!$G$35),0)</f>
        <v>0</v>
      </c>
      <c r="M6985" s="29">
        <f ca="1">IF(I6985&gt;0,IF(DAY($C6985)=1,SUM(INDIRECT("I"&amp;(ROW(C6984)-DAY(C6984))):I6984),0),0)</f>
        <v>0</v>
      </c>
      <c r="N6985" s="29">
        <f ca="1">IF(C6985&lt;Calculator!$G$27,0,IF(C6985=Calculator!$G$27,Calculator!$G$39,IF(H6985-K6985&lt;=0,IF(D6985&gt;Calculator!$G$39,IF(H6985-K6985+E6985+L6985+M6985+Calculator!$G$39&gt;Calculator!$G$39,Calculator!$G$39-(H6985+E6985+L6985+M6985-K6985),Calculator!$G$39),D6985),0)))</f>
        <v>0</v>
      </c>
    </row>
    <row r="6986" spans="1:14" ht="15.75" thickBot="1">
      <c r="A6986" s="33" t="str">
        <f ca="1">IF(C6986=Calculator!$H$27,"F",IF(Daily!D6986+Daily!H6986=0,IF(D6985+H6985&gt;0,"L",""),""))</f>
        <v/>
      </c>
      <c r="B6986" s="34">
        <v>6985</v>
      </c>
      <c r="C6986" s="19">
        <f t="shared" ca="1" si="437"/>
        <v>52915</v>
      </c>
      <c r="D6986" s="29">
        <f t="shared" ca="1" si="439"/>
        <v>0</v>
      </c>
      <c r="E6986" s="29">
        <f ca="1">IF(C6986&lt;Calculator!$D$26,0,IF(DAY($C6986)=1,IF(D6986-Calculator!$G$24&gt;0,Calculator!$G$24,D6986),0))</f>
        <v>0</v>
      </c>
      <c r="F6986" s="29">
        <f ca="1">IF(E6986&gt;0,D6986*Calculator!$G$22/12,0)</f>
        <v>0</v>
      </c>
      <c r="G6986" s="29">
        <f ca="1">IF(E6986&gt;0,(IFERROR(-PMT(Calculator!$G$22/12,Calculator!$G$23*12,Calculator!$G$20),0))-F6986,0)</f>
        <v>0</v>
      </c>
      <c r="H6986" s="29">
        <f t="shared" ca="1" si="440"/>
        <v>0</v>
      </c>
      <c r="I6986" s="29">
        <f t="shared" ca="1" si="438"/>
        <v>0</v>
      </c>
      <c r="J6986" s="30">
        <f>Calculator!$G$40</f>
        <v>6.5000000000000002E-2</v>
      </c>
      <c r="K6986" s="29">
        <f ca="1">IF(C6986&gt;=Calculator!$G$27,IF(DAY($C6986)=1,Calculator!$G$34/2,IF(DAY($C6986)=15,Calculator!$G$34/2,0)),0)</f>
        <v>0</v>
      </c>
      <c r="L6986" s="29">
        <f ca="1">IF(DAY($C6986)=28,IF(H6986=0,0,Calculator!$G$35),0)</f>
        <v>0</v>
      </c>
      <c r="M6986" s="29">
        <f ca="1">IF(I6986&gt;0,IF(DAY($C6986)=1,SUM(INDIRECT("I"&amp;(ROW(C6985)-DAY(C6985))):I6985),0),0)</f>
        <v>0</v>
      </c>
      <c r="N6986" s="29">
        <f ca="1">IF(C6986&lt;Calculator!$G$27,0,IF(C6986=Calculator!$G$27,Calculator!$G$39,IF(H6986-K6986&lt;=0,IF(D6986&gt;Calculator!$G$39,IF(H6986-K6986+E6986+L6986+M6986+Calculator!$G$39&gt;Calculator!$G$39,Calculator!$G$39-(H6986+E6986+L6986+M6986-K6986),Calculator!$G$39),D6986),0)))</f>
        <v>0</v>
      </c>
    </row>
    <row r="6987" spans="1:14" ht="15.75" thickBot="1">
      <c r="A6987" s="33" t="str">
        <f ca="1">IF(C6987=Calculator!$H$27,"F",IF(Daily!D6987+Daily!H6987=0,IF(D6986+H6986&gt;0,"L",""),""))</f>
        <v/>
      </c>
      <c r="B6987" s="34">
        <v>6986</v>
      </c>
      <c r="C6987" s="19">
        <f t="shared" ca="1" si="437"/>
        <v>52916</v>
      </c>
      <c r="D6987" s="29">
        <f t="shared" ca="1" si="439"/>
        <v>0</v>
      </c>
      <c r="E6987" s="29">
        <f ca="1">IF(C6987&lt;Calculator!$D$26,0,IF(DAY($C6987)=1,IF(D6987-Calculator!$G$24&gt;0,Calculator!$G$24,D6987),0))</f>
        <v>0</v>
      </c>
      <c r="F6987" s="29">
        <f ca="1">IF(E6987&gt;0,D6987*Calculator!$G$22/12,0)</f>
        <v>0</v>
      </c>
      <c r="G6987" s="29">
        <f ca="1">IF(E6987&gt;0,(IFERROR(-PMT(Calculator!$G$22/12,Calculator!$G$23*12,Calculator!$G$20),0))-F6987,0)</f>
        <v>0</v>
      </c>
      <c r="H6987" s="29">
        <f t="shared" ca="1" si="440"/>
        <v>0</v>
      </c>
      <c r="I6987" s="29">
        <f t="shared" ca="1" si="438"/>
        <v>0</v>
      </c>
      <c r="J6987" s="30">
        <f>Calculator!$G$40</f>
        <v>6.5000000000000002E-2</v>
      </c>
      <c r="K6987" s="29">
        <f ca="1">IF(C6987&gt;=Calculator!$G$27,IF(DAY($C6987)=1,Calculator!$G$34/2,IF(DAY($C6987)=15,Calculator!$G$34/2,0)),0)</f>
        <v>4500</v>
      </c>
      <c r="L6987" s="29">
        <f ca="1">IF(DAY($C6987)=28,IF(H6987=0,0,Calculator!$G$35),0)</f>
        <v>0</v>
      </c>
      <c r="M6987" s="29">
        <f ca="1">IF(I6987&gt;0,IF(DAY($C6987)=1,SUM(INDIRECT("I"&amp;(ROW(C6986)-DAY(C6986))):I6986),0),0)</f>
        <v>0</v>
      </c>
      <c r="N6987" s="29">
        <f ca="1">IF(C6987&lt;Calculator!$G$27,0,IF(C6987=Calculator!$G$27,Calculator!$G$39,IF(H6987-K6987&lt;=0,IF(D6987&gt;Calculator!$G$39,IF(H6987-K6987+E6987+L6987+M6987+Calculator!$G$39&gt;Calculator!$G$39,Calculator!$G$39-(H6987+E6987+L6987+M6987-K6987),Calculator!$G$39),D6987),0)))</f>
        <v>0</v>
      </c>
    </row>
    <row r="6988" spans="1:14" ht="15.75" thickBot="1">
      <c r="A6988" s="33" t="str">
        <f ca="1">IF(C6988=Calculator!$H$27,"F",IF(Daily!D6988+Daily!H6988=0,IF(D6987+H6987&gt;0,"L",""),""))</f>
        <v/>
      </c>
      <c r="B6988" s="34">
        <v>6987</v>
      </c>
      <c r="C6988" s="19">
        <f t="shared" ca="1" si="437"/>
        <v>52917</v>
      </c>
      <c r="D6988" s="29">
        <f t="shared" ca="1" si="439"/>
        <v>0</v>
      </c>
      <c r="E6988" s="29">
        <f ca="1">IF(C6988&lt;Calculator!$D$26,0,IF(DAY($C6988)=1,IF(D6988-Calculator!$G$24&gt;0,Calculator!$G$24,D6988),0))</f>
        <v>0</v>
      </c>
      <c r="F6988" s="29">
        <f ca="1">IF(E6988&gt;0,D6988*Calculator!$G$22/12,0)</f>
        <v>0</v>
      </c>
      <c r="G6988" s="29">
        <f ca="1">IF(E6988&gt;0,(IFERROR(-PMT(Calculator!$G$22/12,Calculator!$G$23*12,Calculator!$G$20),0))-F6988,0)</f>
        <v>0</v>
      </c>
      <c r="H6988" s="29">
        <f t="shared" ca="1" si="440"/>
        <v>0</v>
      </c>
      <c r="I6988" s="29">
        <f t="shared" ca="1" si="438"/>
        <v>0</v>
      </c>
      <c r="J6988" s="30">
        <f>Calculator!$G$40</f>
        <v>6.5000000000000002E-2</v>
      </c>
      <c r="K6988" s="29">
        <f ca="1">IF(C6988&gt;=Calculator!$G$27,IF(DAY($C6988)=1,Calculator!$G$34/2,IF(DAY($C6988)=15,Calculator!$G$34/2,0)),0)</f>
        <v>0</v>
      </c>
      <c r="L6988" s="29">
        <f ca="1">IF(DAY($C6988)=28,IF(H6988=0,0,Calculator!$G$35),0)</f>
        <v>0</v>
      </c>
      <c r="M6988" s="29">
        <f ca="1">IF(I6988&gt;0,IF(DAY($C6988)=1,SUM(INDIRECT("I"&amp;(ROW(C6987)-DAY(C6987))):I6987),0),0)</f>
        <v>0</v>
      </c>
      <c r="N6988" s="29">
        <f ca="1">IF(C6988&lt;Calculator!$G$27,0,IF(C6988=Calculator!$G$27,Calculator!$G$39,IF(H6988-K6988&lt;=0,IF(D6988&gt;Calculator!$G$39,IF(H6988-K6988+E6988+L6988+M6988+Calculator!$G$39&gt;Calculator!$G$39,Calculator!$G$39-(H6988+E6988+L6988+M6988-K6988),Calculator!$G$39),D6988),0)))</f>
        <v>0</v>
      </c>
    </row>
    <row r="6989" spans="1:14" ht="15.75" thickBot="1">
      <c r="A6989" s="33" t="str">
        <f ca="1">IF(C6989=Calculator!$H$27,"F",IF(Daily!D6989+Daily!H6989=0,IF(D6988+H6988&gt;0,"L",""),""))</f>
        <v/>
      </c>
      <c r="B6989" s="34">
        <v>6988</v>
      </c>
      <c r="C6989" s="19">
        <f t="shared" ca="1" si="437"/>
        <v>52918</v>
      </c>
      <c r="D6989" s="29">
        <f t="shared" ca="1" si="439"/>
        <v>0</v>
      </c>
      <c r="E6989" s="29">
        <f ca="1">IF(C6989&lt;Calculator!$D$26,0,IF(DAY($C6989)=1,IF(D6989-Calculator!$G$24&gt;0,Calculator!$G$24,D6989),0))</f>
        <v>0</v>
      </c>
      <c r="F6989" s="29">
        <f ca="1">IF(E6989&gt;0,D6989*Calculator!$G$22/12,0)</f>
        <v>0</v>
      </c>
      <c r="G6989" s="29">
        <f ca="1">IF(E6989&gt;0,(IFERROR(-PMT(Calculator!$G$22/12,Calculator!$G$23*12,Calculator!$G$20),0))-F6989,0)</f>
        <v>0</v>
      </c>
      <c r="H6989" s="29">
        <f t="shared" ca="1" si="440"/>
        <v>0</v>
      </c>
      <c r="I6989" s="29">
        <f t="shared" ca="1" si="438"/>
        <v>0</v>
      </c>
      <c r="J6989" s="30">
        <f>Calculator!$G$40</f>
        <v>6.5000000000000002E-2</v>
      </c>
      <c r="K6989" s="29">
        <f ca="1">IF(C6989&gt;=Calculator!$G$27,IF(DAY($C6989)=1,Calculator!$G$34/2,IF(DAY($C6989)=15,Calculator!$G$34/2,0)),0)</f>
        <v>0</v>
      </c>
      <c r="L6989" s="29">
        <f ca="1">IF(DAY($C6989)=28,IF(H6989=0,0,Calculator!$G$35),0)</f>
        <v>0</v>
      </c>
      <c r="M6989" s="29">
        <f ca="1">IF(I6989&gt;0,IF(DAY($C6989)=1,SUM(INDIRECT("I"&amp;(ROW(C6988)-DAY(C6988))):I6988),0),0)</f>
        <v>0</v>
      </c>
      <c r="N6989" s="29">
        <f ca="1">IF(C6989&lt;Calculator!$G$27,0,IF(C6989=Calculator!$G$27,Calculator!$G$39,IF(H6989-K6989&lt;=0,IF(D6989&gt;Calculator!$G$39,IF(H6989-K6989+E6989+L6989+M6989+Calculator!$G$39&gt;Calculator!$G$39,Calculator!$G$39-(H6989+E6989+L6989+M6989-K6989),Calculator!$G$39),D6989),0)))</f>
        <v>0</v>
      </c>
    </row>
    <row r="6990" spans="1:14" ht="15.75" thickBot="1">
      <c r="A6990" s="33" t="str">
        <f ca="1">IF(C6990=Calculator!$H$27,"F",IF(Daily!D6990+Daily!H6990=0,IF(D6989+H6989&gt;0,"L",""),""))</f>
        <v/>
      </c>
      <c r="B6990" s="34">
        <v>6989</v>
      </c>
      <c r="C6990" s="19">
        <f t="shared" ca="1" si="437"/>
        <v>52919</v>
      </c>
      <c r="D6990" s="29">
        <f t="shared" ca="1" si="439"/>
        <v>0</v>
      </c>
      <c r="E6990" s="29">
        <f ca="1">IF(C6990&lt;Calculator!$D$26,0,IF(DAY($C6990)=1,IF(D6990-Calculator!$G$24&gt;0,Calculator!$G$24,D6990),0))</f>
        <v>0</v>
      </c>
      <c r="F6990" s="29">
        <f ca="1">IF(E6990&gt;0,D6990*Calculator!$G$22/12,0)</f>
        <v>0</v>
      </c>
      <c r="G6990" s="29">
        <f ca="1">IF(E6990&gt;0,(IFERROR(-PMT(Calculator!$G$22/12,Calculator!$G$23*12,Calculator!$G$20),0))-F6990,0)</f>
        <v>0</v>
      </c>
      <c r="H6990" s="29">
        <f t="shared" ca="1" si="440"/>
        <v>0</v>
      </c>
      <c r="I6990" s="29">
        <f t="shared" ca="1" si="438"/>
        <v>0</v>
      </c>
      <c r="J6990" s="30">
        <f>Calculator!$G$40</f>
        <v>6.5000000000000002E-2</v>
      </c>
      <c r="K6990" s="29">
        <f ca="1">IF(C6990&gt;=Calculator!$G$27,IF(DAY($C6990)=1,Calculator!$G$34/2,IF(DAY($C6990)=15,Calculator!$G$34/2,0)),0)</f>
        <v>0</v>
      </c>
      <c r="L6990" s="29">
        <f ca="1">IF(DAY($C6990)=28,IF(H6990=0,0,Calculator!$G$35),0)</f>
        <v>0</v>
      </c>
      <c r="M6990" s="29">
        <f ca="1">IF(I6990&gt;0,IF(DAY($C6990)=1,SUM(INDIRECT("I"&amp;(ROW(C6989)-DAY(C6989))):I6989),0),0)</f>
        <v>0</v>
      </c>
      <c r="N6990" s="29">
        <f ca="1">IF(C6990&lt;Calculator!$G$27,0,IF(C6990=Calculator!$G$27,Calculator!$G$39,IF(H6990-K6990&lt;=0,IF(D6990&gt;Calculator!$G$39,IF(H6990-K6990+E6990+L6990+M6990+Calculator!$G$39&gt;Calculator!$G$39,Calculator!$G$39-(H6990+E6990+L6990+M6990-K6990),Calculator!$G$39),D6990),0)))</f>
        <v>0</v>
      </c>
    </row>
    <row r="6991" spans="1:14" ht="15.75" thickBot="1">
      <c r="A6991" s="33" t="str">
        <f ca="1">IF(C6991=Calculator!$H$27,"F",IF(Daily!D6991+Daily!H6991=0,IF(D6990+H6990&gt;0,"L",""),""))</f>
        <v/>
      </c>
      <c r="B6991" s="34">
        <v>6990</v>
      </c>
      <c r="C6991" s="19">
        <f t="shared" ca="1" si="437"/>
        <v>52920</v>
      </c>
      <c r="D6991" s="29">
        <f t="shared" ca="1" si="439"/>
        <v>0</v>
      </c>
      <c r="E6991" s="29">
        <f ca="1">IF(C6991&lt;Calculator!$D$26,0,IF(DAY($C6991)=1,IF(D6991-Calculator!$G$24&gt;0,Calculator!$G$24,D6991),0))</f>
        <v>0</v>
      </c>
      <c r="F6991" s="29">
        <f ca="1">IF(E6991&gt;0,D6991*Calculator!$G$22/12,0)</f>
        <v>0</v>
      </c>
      <c r="G6991" s="29">
        <f ca="1">IF(E6991&gt;0,(IFERROR(-PMT(Calculator!$G$22/12,Calculator!$G$23*12,Calculator!$G$20),0))-F6991,0)</f>
        <v>0</v>
      </c>
      <c r="H6991" s="29">
        <f t="shared" ca="1" si="440"/>
        <v>0</v>
      </c>
      <c r="I6991" s="29">
        <f t="shared" ca="1" si="438"/>
        <v>0</v>
      </c>
      <c r="J6991" s="30">
        <f>Calculator!$G$40</f>
        <v>6.5000000000000002E-2</v>
      </c>
      <c r="K6991" s="29">
        <f ca="1">IF(C6991&gt;=Calculator!$G$27,IF(DAY($C6991)=1,Calculator!$G$34/2,IF(DAY($C6991)=15,Calculator!$G$34/2,0)),0)</f>
        <v>0</v>
      </c>
      <c r="L6991" s="29">
        <f ca="1">IF(DAY($C6991)=28,IF(H6991=0,0,Calculator!$G$35),0)</f>
        <v>0</v>
      </c>
      <c r="M6991" s="29">
        <f ca="1">IF(I6991&gt;0,IF(DAY($C6991)=1,SUM(INDIRECT("I"&amp;(ROW(C6990)-DAY(C6990))):I6990),0),0)</f>
        <v>0</v>
      </c>
      <c r="N6991" s="29">
        <f ca="1">IF(C6991&lt;Calculator!$G$27,0,IF(C6991=Calculator!$G$27,Calculator!$G$39,IF(H6991-K6991&lt;=0,IF(D6991&gt;Calculator!$G$39,IF(H6991-K6991+E6991+L6991+M6991+Calculator!$G$39&gt;Calculator!$G$39,Calculator!$G$39-(H6991+E6991+L6991+M6991-K6991),Calculator!$G$39),D6991),0)))</f>
        <v>0</v>
      </c>
    </row>
    <row r="6992" spans="1:14" ht="15.75" thickBot="1">
      <c r="A6992" s="33" t="str">
        <f ca="1">IF(C6992=Calculator!$H$27,"F",IF(Daily!D6992+Daily!H6992=0,IF(D6991+H6991&gt;0,"L",""),""))</f>
        <v/>
      </c>
      <c r="B6992" s="34">
        <v>6991</v>
      </c>
      <c r="C6992" s="19">
        <f t="shared" ca="1" si="437"/>
        <v>52921</v>
      </c>
      <c r="D6992" s="29">
        <f t="shared" ca="1" si="439"/>
        <v>0</v>
      </c>
      <c r="E6992" s="29">
        <f ca="1">IF(C6992&lt;Calculator!$D$26,0,IF(DAY($C6992)=1,IF(D6992-Calculator!$G$24&gt;0,Calculator!$G$24,D6992),0))</f>
        <v>0</v>
      </c>
      <c r="F6992" s="29">
        <f ca="1">IF(E6992&gt;0,D6992*Calculator!$G$22/12,0)</f>
        <v>0</v>
      </c>
      <c r="G6992" s="29">
        <f ca="1">IF(E6992&gt;0,(IFERROR(-PMT(Calculator!$G$22/12,Calculator!$G$23*12,Calculator!$G$20),0))-F6992,0)</f>
        <v>0</v>
      </c>
      <c r="H6992" s="29">
        <f t="shared" ca="1" si="440"/>
        <v>0</v>
      </c>
      <c r="I6992" s="29">
        <f t="shared" ca="1" si="438"/>
        <v>0</v>
      </c>
      <c r="J6992" s="30">
        <f>Calculator!$G$40</f>
        <v>6.5000000000000002E-2</v>
      </c>
      <c r="K6992" s="29">
        <f ca="1">IF(C6992&gt;=Calculator!$G$27,IF(DAY($C6992)=1,Calculator!$G$34/2,IF(DAY($C6992)=15,Calculator!$G$34/2,0)),0)</f>
        <v>0</v>
      </c>
      <c r="L6992" s="29">
        <f ca="1">IF(DAY($C6992)=28,IF(H6992=0,0,Calculator!$G$35),0)</f>
        <v>0</v>
      </c>
      <c r="M6992" s="29">
        <f ca="1">IF(I6992&gt;0,IF(DAY($C6992)=1,SUM(INDIRECT("I"&amp;(ROW(C6991)-DAY(C6991))):I6991),0),0)</f>
        <v>0</v>
      </c>
      <c r="N6992" s="29">
        <f ca="1">IF(C6992&lt;Calculator!$G$27,0,IF(C6992=Calculator!$G$27,Calculator!$G$39,IF(H6992-K6992&lt;=0,IF(D6992&gt;Calculator!$G$39,IF(H6992-K6992+E6992+L6992+M6992+Calculator!$G$39&gt;Calculator!$G$39,Calculator!$G$39-(H6992+E6992+L6992+M6992-K6992),Calculator!$G$39),D6992),0)))</f>
        <v>0</v>
      </c>
    </row>
    <row r="6993" spans="1:14" ht="15.75" thickBot="1">
      <c r="A6993" s="33" t="str">
        <f ca="1">IF(C6993=Calculator!$H$27,"F",IF(Daily!D6993+Daily!H6993=0,IF(D6992+H6992&gt;0,"L",""),""))</f>
        <v/>
      </c>
      <c r="B6993" s="34">
        <v>6992</v>
      </c>
      <c r="C6993" s="19">
        <f t="shared" ca="1" si="437"/>
        <v>52922</v>
      </c>
      <c r="D6993" s="29">
        <f t="shared" ca="1" si="439"/>
        <v>0</v>
      </c>
      <c r="E6993" s="29">
        <f ca="1">IF(C6993&lt;Calculator!$D$26,0,IF(DAY($C6993)=1,IF(D6993-Calculator!$G$24&gt;0,Calculator!$G$24,D6993),0))</f>
        <v>0</v>
      </c>
      <c r="F6993" s="29">
        <f ca="1">IF(E6993&gt;0,D6993*Calculator!$G$22/12,0)</f>
        <v>0</v>
      </c>
      <c r="G6993" s="29">
        <f ca="1">IF(E6993&gt;0,(IFERROR(-PMT(Calculator!$G$22/12,Calculator!$G$23*12,Calculator!$G$20),0))-F6993,0)</f>
        <v>0</v>
      </c>
      <c r="H6993" s="29">
        <f t="shared" ca="1" si="440"/>
        <v>0</v>
      </c>
      <c r="I6993" s="29">
        <f t="shared" ca="1" si="438"/>
        <v>0</v>
      </c>
      <c r="J6993" s="30">
        <f>Calculator!$G$40</f>
        <v>6.5000000000000002E-2</v>
      </c>
      <c r="K6993" s="29">
        <f ca="1">IF(C6993&gt;=Calculator!$G$27,IF(DAY($C6993)=1,Calculator!$G$34/2,IF(DAY($C6993)=15,Calculator!$G$34/2,0)),0)</f>
        <v>0</v>
      </c>
      <c r="L6993" s="29">
        <f ca="1">IF(DAY($C6993)=28,IF(H6993=0,0,Calculator!$G$35),0)</f>
        <v>0</v>
      </c>
      <c r="M6993" s="29">
        <f ca="1">IF(I6993&gt;0,IF(DAY($C6993)=1,SUM(INDIRECT("I"&amp;(ROW(C6992)-DAY(C6992))):I6992),0),0)</f>
        <v>0</v>
      </c>
      <c r="N6993" s="29">
        <f ca="1">IF(C6993&lt;Calculator!$G$27,0,IF(C6993=Calculator!$G$27,Calculator!$G$39,IF(H6993-K6993&lt;=0,IF(D6993&gt;Calculator!$G$39,IF(H6993-K6993+E6993+L6993+M6993+Calculator!$G$39&gt;Calculator!$G$39,Calculator!$G$39-(H6993+E6993+L6993+M6993-K6993),Calculator!$G$39),D6993),0)))</f>
        <v>0</v>
      </c>
    </row>
    <row r="6994" spans="1:14" ht="15.75" thickBot="1">
      <c r="A6994" s="33" t="str">
        <f ca="1">IF(C6994=Calculator!$H$27,"F",IF(Daily!D6994+Daily!H6994=0,IF(D6993+H6993&gt;0,"L",""),""))</f>
        <v/>
      </c>
      <c r="B6994" s="34">
        <v>6993</v>
      </c>
      <c r="C6994" s="19">
        <f t="shared" ca="1" si="437"/>
        <v>52923</v>
      </c>
      <c r="D6994" s="29">
        <f t="shared" ca="1" si="439"/>
        <v>0</v>
      </c>
      <c r="E6994" s="29">
        <f ca="1">IF(C6994&lt;Calculator!$D$26,0,IF(DAY($C6994)=1,IF(D6994-Calculator!$G$24&gt;0,Calculator!$G$24,D6994),0))</f>
        <v>0</v>
      </c>
      <c r="F6994" s="29">
        <f ca="1">IF(E6994&gt;0,D6994*Calculator!$G$22/12,0)</f>
        <v>0</v>
      </c>
      <c r="G6994" s="29">
        <f ca="1">IF(E6994&gt;0,(IFERROR(-PMT(Calculator!$G$22/12,Calculator!$G$23*12,Calculator!$G$20),0))-F6994,0)</f>
        <v>0</v>
      </c>
      <c r="H6994" s="29">
        <f t="shared" ca="1" si="440"/>
        <v>0</v>
      </c>
      <c r="I6994" s="29">
        <f t="shared" ca="1" si="438"/>
        <v>0</v>
      </c>
      <c r="J6994" s="30">
        <f>Calculator!$G$40</f>
        <v>6.5000000000000002E-2</v>
      </c>
      <c r="K6994" s="29">
        <f ca="1">IF(C6994&gt;=Calculator!$G$27,IF(DAY($C6994)=1,Calculator!$G$34/2,IF(DAY($C6994)=15,Calculator!$G$34/2,0)),0)</f>
        <v>0</v>
      </c>
      <c r="L6994" s="29">
        <f ca="1">IF(DAY($C6994)=28,IF(H6994=0,0,Calculator!$G$35),0)</f>
        <v>0</v>
      </c>
      <c r="M6994" s="29">
        <f ca="1">IF(I6994&gt;0,IF(DAY($C6994)=1,SUM(INDIRECT("I"&amp;(ROW(C6993)-DAY(C6993))):I6993),0),0)</f>
        <v>0</v>
      </c>
      <c r="N6994" s="29">
        <f ca="1">IF(C6994&lt;Calculator!$G$27,0,IF(C6994=Calculator!$G$27,Calculator!$G$39,IF(H6994-K6994&lt;=0,IF(D6994&gt;Calculator!$G$39,IF(H6994-K6994+E6994+L6994+M6994+Calculator!$G$39&gt;Calculator!$G$39,Calculator!$G$39-(H6994+E6994+L6994+M6994-K6994),Calculator!$G$39),D6994),0)))</f>
        <v>0</v>
      </c>
    </row>
    <row r="6995" spans="1:14" ht="15.75" thickBot="1">
      <c r="A6995" s="33" t="str">
        <f ca="1">IF(C6995=Calculator!$H$27,"F",IF(Daily!D6995+Daily!H6995=0,IF(D6994+H6994&gt;0,"L",""),""))</f>
        <v/>
      </c>
      <c r="B6995" s="34">
        <v>6994</v>
      </c>
      <c r="C6995" s="19">
        <f t="shared" ca="1" si="437"/>
        <v>52924</v>
      </c>
      <c r="D6995" s="29">
        <f t="shared" ca="1" si="439"/>
        <v>0</v>
      </c>
      <c r="E6995" s="29">
        <f ca="1">IF(C6995&lt;Calculator!$D$26,0,IF(DAY($C6995)=1,IF(D6995-Calculator!$G$24&gt;0,Calculator!$G$24,D6995),0))</f>
        <v>0</v>
      </c>
      <c r="F6995" s="29">
        <f ca="1">IF(E6995&gt;0,D6995*Calculator!$G$22/12,0)</f>
        <v>0</v>
      </c>
      <c r="G6995" s="29">
        <f ca="1">IF(E6995&gt;0,(IFERROR(-PMT(Calculator!$G$22/12,Calculator!$G$23*12,Calculator!$G$20),0))-F6995,0)</f>
        <v>0</v>
      </c>
      <c r="H6995" s="29">
        <f t="shared" ca="1" si="440"/>
        <v>0</v>
      </c>
      <c r="I6995" s="29">
        <f t="shared" ca="1" si="438"/>
        <v>0</v>
      </c>
      <c r="J6995" s="30">
        <f>Calculator!$G$40</f>
        <v>6.5000000000000002E-2</v>
      </c>
      <c r="K6995" s="29">
        <f ca="1">IF(C6995&gt;=Calculator!$G$27,IF(DAY($C6995)=1,Calculator!$G$34/2,IF(DAY($C6995)=15,Calculator!$G$34/2,0)),0)</f>
        <v>0</v>
      </c>
      <c r="L6995" s="29">
        <f ca="1">IF(DAY($C6995)=28,IF(H6995=0,0,Calculator!$G$35),0)</f>
        <v>0</v>
      </c>
      <c r="M6995" s="29">
        <f ca="1">IF(I6995&gt;0,IF(DAY($C6995)=1,SUM(INDIRECT("I"&amp;(ROW(C6994)-DAY(C6994))):I6994),0),0)</f>
        <v>0</v>
      </c>
      <c r="N6995" s="29">
        <f ca="1">IF(C6995&lt;Calculator!$G$27,0,IF(C6995=Calculator!$G$27,Calculator!$G$39,IF(H6995-K6995&lt;=0,IF(D6995&gt;Calculator!$G$39,IF(H6995-K6995+E6995+L6995+M6995+Calculator!$G$39&gt;Calculator!$G$39,Calculator!$G$39-(H6995+E6995+L6995+M6995-K6995),Calculator!$G$39),D6995),0)))</f>
        <v>0</v>
      </c>
    </row>
    <row r="6996" spans="1:14" ht="15.75" thickBot="1">
      <c r="A6996" s="33" t="str">
        <f ca="1">IF(C6996=Calculator!$H$27,"F",IF(Daily!D6996+Daily!H6996=0,IF(D6995+H6995&gt;0,"L",""),""))</f>
        <v/>
      </c>
      <c r="B6996" s="34">
        <v>6995</v>
      </c>
      <c r="C6996" s="19">
        <f t="shared" ca="1" si="437"/>
        <v>52925</v>
      </c>
      <c r="D6996" s="29">
        <f t="shared" ca="1" si="439"/>
        <v>0</v>
      </c>
      <c r="E6996" s="29">
        <f ca="1">IF(C6996&lt;Calculator!$D$26,0,IF(DAY($C6996)=1,IF(D6996-Calculator!$G$24&gt;0,Calculator!$G$24,D6996),0))</f>
        <v>0</v>
      </c>
      <c r="F6996" s="29">
        <f ca="1">IF(E6996&gt;0,D6996*Calculator!$G$22/12,0)</f>
        <v>0</v>
      </c>
      <c r="G6996" s="29">
        <f ca="1">IF(E6996&gt;0,(IFERROR(-PMT(Calculator!$G$22/12,Calculator!$G$23*12,Calculator!$G$20),0))-F6996,0)</f>
        <v>0</v>
      </c>
      <c r="H6996" s="29">
        <f t="shared" ca="1" si="440"/>
        <v>0</v>
      </c>
      <c r="I6996" s="29">
        <f t="shared" ca="1" si="438"/>
        <v>0</v>
      </c>
      <c r="J6996" s="30">
        <f>Calculator!$G$40</f>
        <v>6.5000000000000002E-2</v>
      </c>
      <c r="K6996" s="29">
        <f ca="1">IF(C6996&gt;=Calculator!$G$27,IF(DAY($C6996)=1,Calculator!$G$34/2,IF(DAY($C6996)=15,Calculator!$G$34/2,0)),0)</f>
        <v>0</v>
      </c>
      <c r="L6996" s="29">
        <f ca="1">IF(DAY($C6996)=28,IF(H6996=0,0,Calculator!$G$35),0)</f>
        <v>0</v>
      </c>
      <c r="M6996" s="29">
        <f ca="1">IF(I6996&gt;0,IF(DAY($C6996)=1,SUM(INDIRECT("I"&amp;(ROW(C6995)-DAY(C6995))):I6995),0),0)</f>
        <v>0</v>
      </c>
      <c r="N6996" s="29">
        <f ca="1">IF(C6996&lt;Calculator!$G$27,0,IF(C6996=Calculator!$G$27,Calculator!$G$39,IF(H6996-K6996&lt;=0,IF(D6996&gt;Calculator!$G$39,IF(H6996-K6996+E6996+L6996+M6996+Calculator!$G$39&gt;Calculator!$G$39,Calculator!$G$39-(H6996+E6996+L6996+M6996-K6996),Calculator!$G$39),D6996),0)))</f>
        <v>0</v>
      </c>
    </row>
    <row r="6997" spans="1:14" ht="15.75" thickBot="1">
      <c r="A6997" s="33" t="str">
        <f ca="1">IF(C6997=Calculator!$H$27,"F",IF(Daily!D6997+Daily!H6997=0,IF(D6996+H6996&gt;0,"L",""),""))</f>
        <v/>
      </c>
      <c r="B6997" s="34">
        <v>6996</v>
      </c>
      <c r="C6997" s="19">
        <f t="shared" ca="1" si="437"/>
        <v>52926</v>
      </c>
      <c r="D6997" s="29">
        <f t="shared" ca="1" si="439"/>
        <v>0</v>
      </c>
      <c r="E6997" s="29">
        <f ca="1">IF(C6997&lt;Calculator!$D$26,0,IF(DAY($C6997)=1,IF(D6997-Calculator!$G$24&gt;0,Calculator!$G$24,D6997),0))</f>
        <v>0</v>
      </c>
      <c r="F6997" s="29">
        <f ca="1">IF(E6997&gt;0,D6997*Calculator!$G$22/12,0)</f>
        <v>0</v>
      </c>
      <c r="G6997" s="29">
        <f ca="1">IF(E6997&gt;0,(IFERROR(-PMT(Calculator!$G$22/12,Calculator!$G$23*12,Calculator!$G$20),0))-F6997,0)</f>
        <v>0</v>
      </c>
      <c r="H6997" s="29">
        <f t="shared" ca="1" si="440"/>
        <v>0</v>
      </c>
      <c r="I6997" s="29">
        <f t="shared" ca="1" si="438"/>
        <v>0</v>
      </c>
      <c r="J6997" s="30">
        <f>Calculator!$G$40</f>
        <v>6.5000000000000002E-2</v>
      </c>
      <c r="K6997" s="29">
        <f ca="1">IF(C6997&gt;=Calculator!$G$27,IF(DAY($C6997)=1,Calculator!$G$34/2,IF(DAY($C6997)=15,Calculator!$G$34/2,0)),0)</f>
        <v>0</v>
      </c>
      <c r="L6997" s="29">
        <f ca="1">IF(DAY($C6997)=28,IF(H6997=0,0,Calculator!$G$35),0)</f>
        <v>0</v>
      </c>
      <c r="M6997" s="29">
        <f ca="1">IF(I6997&gt;0,IF(DAY($C6997)=1,SUM(INDIRECT("I"&amp;(ROW(C6996)-DAY(C6996))):I6996),0),0)</f>
        <v>0</v>
      </c>
      <c r="N6997" s="29">
        <f ca="1">IF(C6997&lt;Calculator!$G$27,0,IF(C6997=Calculator!$G$27,Calculator!$G$39,IF(H6997-K6997&lt;=0,IF(D6997&gt;Calculator!$G$39,IF(H6997-K6997+E6997+L6997+M6997+Calculator!$G$39&gt;Calculator!$G$39,Calculator!$G$39-(H6997+E6997+L6997+M6997-K6997),Calculator!$G$39),D6997),0)))</f>
        <v>0</v>
      </c>
    </row>
    <row r="6998" spans="1:14" ht="15.75" thickBot="1">
      <c r="A6998" s="33" t="str">
        <f ca="1">IF(C6998=Calculator!$H$27,"F",IF(Daily!D6998+Daily!H6998=0,IF(D6997+H6997&gt;0,"L",""),""))</f>
        <v/>
      </c>
      <c r="B6998" s="34">
        <v>6997</v>
      </c>
      <c r="C6998" s="19">
        <f t="shared" ca="1" si="437"/>
        <v>52927</v>
      </c>
      <c r="D6998" s="29">
        <f t="shared" ca="1" si="439"/>
        <v>0</v>
      </c>
      <c r="E6998" s="29">
        <f ca="1">IF(C6998&lt;Calculator!$D$26,0,IF(DAY($C6998)=1,IF(D6998-Calculator!$G$24&gt;0,Calculator!$G$24,D6998),0))</f>
        <v>0</v>
      </c>
      <c r="F6998" s="29">
        <f ca="1">IF(E6998&gt;0,D6998*Calculator!$G$22/12,0)</f>
        <v>0</v>
      </c>
      <c r="G6998" s="29">
        <f ca="1">IF(E6998&gt;0,(IFERROR(-PMT(Calculator!$G$22/12,Calculator!$G$23*12,Calculator!$G$20),0))-F6998,0)</f>
        <v>0</v>
      </c>
      <c r="H6998" s="29">
        <f t="shared" ca="1" si="440"/>
        <v>0</v>
      </c>
      <c r="I6998" s="29">
        <f t="shared" ca="1" si="438"/>
        <v>0</v>
      </c>
      <c r="J6998" s="30">
        <f>Calculator!$G$40</f>
        <v>6.5000000000000002E-2</v>
      </c>
      <c r="K6998" s="29">
        <f ca="1">IF(C6998&gt;=Calculator!$G$27,IF(DAY($C6998)=1,Calculator!$G$34/2,IF(DAY($C6998)=15,Calculator!$G$34/2,0)),0)</f>
        <v>0</v>
      </c>
      <c r="L6998" s="29">
        <f ca="1">IF(DAY($C6998)=28,IF(H6998=0,0,Calculator!$G$35),0)</f>
        <v>0</v>
      </c>
      <c r="M6998" s="29">
        <f ca="1">IF(I6998&gt;0,IF(DAY($C6998)=1,SUM(INDIRECT("I"&amp;(ROW(C6997)-DAY(C6997))):I6997),0),0)</f>
        <v>0</v>
      </c>
      <c r="N6998" s="29">
        <f ca="1">IF(C6998&lt;Calculator!$G$27,0,IF(C6998=Calculator!$G$27,Calculator!$G$39,IF(H6998-K6998&lt;=0,IF(D6998&gt;Calculator!$G$39,IF(H6998-K6998+E6998+L6998+M6998+Calculator!$G$39&gt;Calculator!$G$39,Calculator!$G$39-(H6998+E6998+L6998+M6998-K6998),Calculator!$G$39),D6998),0)))</f>
        <v>0</v>
      </c>
    </row>
    <row r="6999" spans="1:14" ht="15.75" thickBot="1">
      <c r="A6999" s="33" t="str">
        <f ca="1">IF(C6999=Calculator!$H$27,"F",IF(Daily!D6999+Daily!H6999=0,IF(D6998+H6998&gt;0,"L",""),""))</f>
        <v/>
      </c>
      <c r="B6999" s="34">
        <v>6998</v>
      </c>
      <c r="C6999" s="19">
        <f t="shared" ca="1" si="437"/>
        <v>52928</v>
      </c>
      <c r="D6999" s="29">
        <f t="shared" ca="1" si="439"/>
        <v>0</v>
      </c>
      <c r="E6999" s="29">
        <f ca="1">IF(C6999&lt;Calculator!$D$26,0,IF(DAY($C6999)=1,IF(D6999-Calculator!$G$24&gt;0,Calculator!$G$24,D6999),0))</f>
        <v>0</v>
      </c>
      <c r="F6999" s="29">
        <f ca="1">IF(E6999&gt;0,D6999*Calculator!$G$22/12,0)</f>
        <v>0</v>
      </c>
      <c r="G6999" s="29">
        <f ca="1">IF(E6999&gt;0,(IFERROR(-PMT(Calculator!$G$22/12,Calculator!$G$23*12,Calculator!$G$20),0))-F6999,0)</f>
        <v>0</v>
      </c>
      <c r="H6999" s="29">
        <f t="shared" ca="1" si="440"/>
        <v>0</v>
      </c>
      <c r="I6999" s="29">
        <f t="shared" ca="1" si="438"/>
        <v>0</v>
      </c>
      <c r="J6999" s="30">
        <f>Calculator!$G$40</f>
        <v>6.5000000000000002E-2</v>
      </c>
      <c r="K6999" s="29">
        <f ca="1">IF(C6999&gt;=Calculator!$G$27,IF(DAY($C6999)=1,Calculator!$G$34/2,IF(DAY($C6999)=15,Calculator!$G$34/2,0)),0)</f>
        <v>0</v>
      </c>
      <c r="L6999" s="29">
        <f ca="1">IF(DAY($C6999)=28,IF(H6999=0,0,Calculator!$G$35),0)</f>
        <v>0</v>
      </c>
      <c r="M6999" s="29">
        <f ca="1">IF(I6999&gt;0,IF(DAY($C6999)=1,SUM(INDIRECT("I"&amp;(ROW(C6998)-DAY(C6998))):I6998),0),0)</f>
        <v>0</v>
      </c>
      <c r="N6999" s="29">
        <f ca="1">IF(C6999&lt;Calculator!$G$27,0,IF(C6999=Calculator!$G$27,Calculator!$G$39,IF(H6999-K6999&lt;=0,IF(D6999&gt;Calculator!$G$39,IF(H6999-K6999+E6999+L6999+M6999+Calculator!$G$39&gt;Calculator!$G$39,Calculator!$G$39-(H6999+E6999+L6999+M6999-K6999),Calculator!$G$39),D6999),0)))</f>
        <v>0</v>
      </c>
    </row>
    <row r="7000" spans="1:14" ht="15.75" thickBot="1">
      <c r="A7000" s="33" t="str">
        <f ca="1">IF(C7000=Calculator!$H$27,"F",IF(Daily!D7000+Daily!H7000=0,IF(D6999+H6999&gt;0,"L",""),""))</f>
        <v/>
      </c>
      <c r="B7000" s="34">
        <v>6999</v>
      </c>
      <c r="C7000" s="19">
        <f t="shared" ca="1" si="437"/>
        <v>52929</v>
      </c>
      <c r="D7000" s="29">
        <f t="shared" ca="1" si="439"/>
        <v>0</v>
      </c>
      <c r="E7000" s="29">
        <f ca="1">IF(C7000&lt;Calculator!$D$26,0,IF(DAY($C7000)=1,IF(D7000-Calculator!$G$24&gt;0,Calculator!$G$24,D7000),0))</f>
        <v>0</v>
      </c>
      <c r="F7000" s="29">
        <f ca="1">IF(E7000&gt;0,D7000*Calculator!$G$22/12,0)</f>
        <v>0</v>
      </c>
      <c r="G7000" s="29">
        <f ca="1">IF(E7000&gt;0,(IFERROR(-PMT(Calculator!$G$22/12,Calculator!$G$23*12,Calculator!$G$20),0))-F7000,0)</f>
        <v>0</v>
      </c>
      <c r="H7000" s="29">
        <f t="shared" ca="1" si="440"/>
        <v>0</v>
      </c>
      <c r="I7000" s="29">
        <f t="shared" ca="1" si="438"/>
        <v>0</v>
      </c>
      <c r="J7000" s="30">
        <f>Calculator!$G$40</f>
        <v>6.5000000000000002E-2</v>
      </c>
      <c r="K7000" s="29">
        <f ca="1">IF(C7000&gt;=Calculator!$G$27,IF(DAY($C7000)=1,Calculator!$G$34/2,IF(DAY($C7000)=15,Calculator!$G$34/2,0)),0)</f>
        <v>0</v>
      </c>
      <c r="L7000" s="29">
        <f ca="1">IF(DAY($C7000)=28,IF(H7000=0,0,Calculator!$G$35),0)</f>
        <v>0</v>
      </c>
      <c r="M7000" s="29">
        <f ca="1">IF(I7000&gt;0,IF(DAY($C7000)=1,SUM(INDIRECT("I"&amp;(ROW(C6999)-DAY(C6999))):I6999),0),0)</f>
        <v>0</v>
      </c>
      <c r="N7000" s="29">
        <f ca="1">IF(C7000&lt;Calculator!$G$27,0,IF(C7000=Calculator!$G$27,Calculator!$G$39,IF(H7000-K7000&lt;=0,IF(D7000&gt;Calculator!$G$39,IF(H7000-K7000+E7000+L7000+M7000+Calculator!$G$39&gt;Calculator!$G$39,Calculator!$G$39-(H7000+E7000+L7000+M7000-K7000),Calculator!$G$39),D7000),0)))</f>
        <v>0</v>
      </c>
    </row>
    <row r="7001" spans="1:14" ht="15.75" thickBot="1">
      <c r="A7001" s="33" t="str">
        <f ca="1">IF(C7001=Calculator!$H$27,"F",IF(Daily!D7001+Daily!H7001=0,IF(D7000+H7000&gt;0,"L",""),""))</f>
        <v/>
      </c>
      <c r="B7001" s="34">
        <v>7000</v>
      </c>
      <c r="C7001" s="19">
        <f t="shared" ca="1" si="437"/>
        <v>52930</v>
      </c>
      <c r="D7001" s="29">
        <f t="shared" ca="1" si="439"/>
        <v>0</v>
      </c>
      <c r="E7001" s="29">
        <f ca="1">IF(C7001&lt;Calculator!$D$26,0,IF(DAY($C7001)=1,IF(D7001-Calculator!$G$24&gt;0,Calculator!$G$24,D7001),0))</f>
        <v>0</v>
      </c>
      <c r="F7001" s="29">
        <f ca="1">IF(E7001&gt;0,D7001*Calculator!$G$22/12,0)</f>
        <v>0</v>
      </c>
      <c r="G7001" s="29">
        <f ca="1">IF(E7001&gt;0,(IFERROR(-PMT(Calculator!$G$22/12,Calculator!$G$23*12,Calculator!$G$20),0))-F7001,0)</f>
        <v>0</v>
      </c>
      <c r="H7001" s="29">
        <f t="shared" ca="1" si="440"/>
        <v>0</v>
      </c>
      <c r="I7001" s="29">
        <f t="shared" ca="1" si="438"/>
        <v>0</v>
      </c>
      <c r="J7001" s="30">
        <f>Calculator!$G$40</f>
        <v>6.5000000000000002E-2</v>
      </c>
      <c r="K7001" s="29">
        <f ca="1">IF(C7001&gt;=Calculator!$G$27,IF(DAY($C7001)=1,Calculator!$G$34/2,IF(DAY($C7001)=15,Calculator!$G$34/2,0)),0)</f>
        <v>0</v>
      </c>
      <c r="L7001" s="29">
        <f ca="1">IF(DAY($C7001)=28,IF(H7001=0,0,Calculator!$G$35),0)</f>
        <v>0</v>
      </c>
      <c r="M7001" s="29">
        <f ca="1">IF(I7001&gt;0,IF(DAY($C7001)=1,SUM(INDIRECT("I"&amp;(ROW(C7000)-DAY(C7000))):I7000),0),0)</f>
        <v>0</v>
      </c>
      <c r="N7001" s="29">
        <f ca="1">IF(C7001&lt;Calculator!$G$27,0,IF(C7001=Calculator!$G$27,Calculator!$G$39,IF(H7001-K7001&lt;=0,IF(D7001&gt;Calculator!$G$39,IF(H7001-K7001+E7001+L7001+M7001+Calculator!$G$39&gt;Calculator!$G$39,Calculator!$G$39-(H7001+E7001+L7001+M7001-K7001),Calculator!$G$39),D7001),0)))</f>
        <v>0</v>
      </c>
    </row>
    <row r="7002" spans="1:14" ht="15.75" thickBot="1">
      <c r="A7002" s="33" t="str">
        <f ca="1">IF(C7002=Calculator!$H$27,"F",IF(Daily!D7002+Daily!H7002=0,IF(D7001+H7001&gt;0,"L",""),""))</f>
        <v/>
      </c>
      <c r="B7002" s="34">
        <v>7001</v>
      </c>
      <c r="C7002" s="19">
        <f t="shared" ca="1" si="437"/>
        <v>52931</v>
      </c>
      <c r="D7002" s="29">
        <f t="shared" ca="1" si="439"/>
        <v>0</v>
      </c>
      <c r="E7002" s="29">
        <f ca="1">IF(C7002&lt;Calculator!$D$26,0,IF(DAY($C7002)=1,IF(D7002-Calculator!$G$24&gt;0,Calculator!$G$24,D7002),0))</f>
        <v>0</v>
      </c>
      <c r="F7002" s="29">
        <f ca="1">IF(E7002&gt;0,D7002*Calculator!$G$22/12,0)</f>
        <v>0</v>
      </c>
      <c r="G7002" s="29">
        <f ca="1">IF(E7002&gt;0,(IFERROR(-PMT(Calculator!$G$22/12,Calculator!$G$23*12,Calculator!$G$20),0))-F7002,0)</f>
        <v>0</v>
      </c>
      <c r="H7002" s="29">
        <f t="shared" ca="1" si="440"/>
        <v>0</v>
      </c>
      <c r="I7002" s="29">
        <f t="shared" ca="1" si="438"/>
        <v>0</v>
      </c>
      <c r="J7002" s="30">
        <f>Calculator!$G$40</f>
        <v>6.5000000000000002E-2</v>
      </c>
      <c r="K7002" s="29">
        <f ca="1">IF(C7002&gt;=Calculator!$G$27,IF(DAY($C7002)=1,Calculator!$G$34/2,IF(DAY($C7002)=15,Calculator!$G$34/2,0)),0)</f>
        <v>0</v>
      </c>
      <c r="L7002" s="29">
        <f ca="1">IF(DAY($C7002)=28,IF(H7002=0,0,Calculator!$G$35),0)</f>
        <v>0</v>
      </c>
      <c r="M7002" s="29">
        <f ca="1">IF(I7002&gt;0,IF(DAY($C7002)=1,SUM(INDIRECT("I"&amp;(ROW(C7001)-DAY(C7001))):I7001),0),0)</f>
        <v>0</v>
      </c>
      <c r="N7002" s="29">
        <f ca="1">IF(C7002&lt;Calculator!$G$27,0,IF(C7002=Calculator!$G$27,Calculator!$G$39,IF(H7002-K7002&lt;=0,IF(D7002&gt;Calculator!$G$39,IF(H7002-K7002+E7002+L7002+M7002+Calculator!$G$39&gt;Calculator!$G$39,Calculator!$G$39-(H7002+E7002+L7002+M7002-K7002),Calculator!$G$39),D7002),0)))</f>
        <v>0</v>
      </c>
    </row>
    <row r="7003" spans="1:14" ht="15.75" thickBot="1">
      <c r="A7003" s="33" t="str">
        <f ca="1">IF(C7003=Calculator!$H$27,"F",IF(Daily!D7003+Daily!H7003=0,IF(D7002+H7002&gt;0,"L",""),""))</f>
        <v/>
      </c>
      <c r="B7003" s="34">
        <v>7002</v>
      </c>
      <c r="C7003" s="19">
        <f t="shared" ca="1" si="437"/>
        <v>52932</v>
      </c>
      <c r="D7003" s="29">
        <f t="shared" ca="1" si="439"/>
        <v>0</v>
      </c>
      <c r="E7003" s="29">
        <f ca="1">IF(C7003&lt;Calculator!$D$26,0,IF(DAY($C7003)=1,IF(D7003-Calculator!$G$24&gt;0,Calculator!$G$24,D7003),0))</f>
        <v>0</v>
      </c>
      <c r="F7003" s="29">
        <f ca="1">IF(E7003&gt;0,D7003*Calculator!$G$22/12,0)</f>
        <v>0</v>
      </c>
      <c r="G7003" s="29">
        <f ca="1">IF(E7003&gt;0,(IFERROR(-PMT(Calculator!$G$22/12,Calculator!$G$23*12,Calculator!$G$20),0))-F7003,0)</f>
        <v>0</v>
      </c>
      <c r="H7003" s="29">
        <f t="shared" ca="1" si="440"/>
        <v>0</v>
      </c>
      <c r="I7003" s="29">
        <f t="shared" ca="1" si="438"/>
        <v>0</v>
      </c>
      <c r="J7003" s="30">
        <f>Calculator!$G$40</f>
        <v>6.5000000000000002E-2</v>
      </c>
      <c r="K7003" s="29">
        <f ca="1">IF(C7003&gt;=Calculator!$G$27,IF(DAY($C7003)=1,Calculator!$G$34/2,IF(DAY($C7003)=15,Calculator!$G$34/2,0)),0)</f>
        <v>4500</v>
      </c>
      <c r="L7003" s="29">
        <f ca="1">IF(DAY($C7003)=28,IF(H7003=0,0,Calculator!$G$35),0)</f>
        <v>0</v>
      </c>
      <c r="M7003" s="29">
        <f ca="1">IF(I7003&gt;0,IF(DAY($C7003)=1,SUM(INDIRECT("I"&amp;(ROW(C7002)-DAY(C7002))):I7002),0),0)</f>
        <v>0</v>
      </c>
      <c r="N7003" s="29">
        <f ca="1">IF(C7003&lt;Calculator!$G$27,0,IF(C7003=Calculator!$G$27,Calculator!$G$39,IF(H7003-K7003&lt;=0,IF(D7003&gt;Calculator!$G$39,IF(H7003-K7003+E7003+L7003+M7003+Calculator!$G$39&gt;Calculator!$G$39,Calculator!$G$39-(H7003+E7003+L7003+M7003-K7003),Calculator!$G$39),D7003),0)))</f>
        <v>0</v>
      </c>
    </row>
    <row r="7004" spans="1:14" ht="15.75" thickBot="1">
      <c r="A7004" s="33" t="str">
        <f ca="1">IF(C7004=Calculator!$H$27,"F",IF(Daily!D7004+Daily!H7004=0,IF(D7003+H7003&gt;0,"L",""),""))</f>
        <v/>
      </c>
      <c r="B7004" s="34">
        <v>7003</v>
      </c>
      <c r="C7004" s="19">
        <f t="shared" ca="1" si="437"/>
        <v>52933</v>
      </c>
      <c r="D7004" s="29">
        <f t="shared" ca="1" si="439"/>
        <v>0</v>
      </c>
      <c r="E7004" s="29">
        <f ca="1">IF(C7004&lt;Calculator!$D$26,0,IF(DAY($C7004)=1,IF(D7004-Calculator!$G$24&gt;0,Calculator!$G$24,D7004),0))</f>
        <v>0</v>
      </c>
      <c r="F7004" s="29">
        <f ca="1">IF(E7004&gt;0,D7004*Calculator!$G$22/12,0)</f>
        <v>0</v>
      </c>
      <c r="G7004" s="29">
        <f ca="1">IF(E7004&gt;0,(IFERROR(-PMT(Calculator!$G$22/12,Calculator!$G$23*12,Calculator!$G$20),0))-F7004,0)</f>
        <v>0</v>
      </c>
      <c r="H7004" s="29">
        <f t="shared" ca="1" si="440"/>
        <v>0</v>
      </c>
      <c r="I7004" s="29">
        <f t="shared" ca="1" si="438"/>
        <v>0</v>
      </c>
      <c r="J7004" s="30">
        <f>Calculator!$G$40</f>
        <v>6.5000000000000002E-2</v>
      </c>
      <c r="K7004" s="29">
        <f ca="1">IF(C7004&gt;=Calculator!$G$27,IF(DAY($C7004)=1,Calculator!$G$34/2,IF(DAY($C7004)=15,Calculator!$G$34/2,0)),0)</f>
        <v>0</v>
      </c>
      <c r="L7004" s="29">
        <f ca="1">IF(DAY($C7004)=28,IF(H7004=0,0,Calculator!$G$35),0)</f>
        <v>0</v>
      </c>
      <c r="M7004" s="29">
        <f ca="1">IF(I7004&gt;0,IF(DAY($C7004)=1,SUM(INDIRECT("I"&amp;(ROW(C7003)-DAY(C7003))):I7003),0),0)</f>
        <v>0</v>
      </c>
      <c r="N7004" s="29">
        <f ca="1">IF(C7004&lt;Calculator!$G$27,0,IF(C7004=Calculator!$G$27,Calculator!$G$39,IF(H7004-K7004&lt;=0,IF(D7004&gt;Calculator!$G$39,IF(H7004-K7004+E7004+L7004+M7004+Calculator!$G$39&gt;Calculator!$G$39,Calculator!$G$39-(H7004+E7004+L7004+M7004-K7004),Calculator!$G$39),D7004),0)))</f>
        <v>0</v>
      </c>
    </row>
    <row r="7005" spans="1:14" ht="15.75" thickBot="1">
      <c r="A7005" s="33" t="str">
        <f ca="1">IF(C7005=Calculator!$H$27,"F",IF(Daily!D7005+Daily!H7005=0,IF(D7004+H7004&gt;0,"L",""),""))</f>
        <v/>
      </c>
      <c r="B7005" s="34">
        <v>7004</v>
      </c>
      <c r="C7005" s="19">
        <f t="shared" ca="1" si="437"/>
        <v>52934</v>
      </c>
      <c r="D7005" s="29">
        <f t="shared" ca="1" si="439"/>
        <v>0</v>
      </c>
      <c r="E7005" s="29">
        <f ca="1">IF(C7005&lt;Calculator!$D$26,0,IF(DAY($C7005)=1,IF(D7005-Calculator!$G$24&gt;0,Calculator!$G$24,D7005),0))</f>
        <v>0</v>
      </c>
      <c r="F7005" s="29">
        <f ca="1">IF(E7005&gt;0,D7005*Calculator!$G$22/12,0)</f>
        <v>0</v>
      </c>
      <c r="G7005" s="29">
        <f ca="1">IF(E7005&gt;0,(IFERROR(-PMT(Calculator!$G$22/12,Calculator!$G$23*12,Calculator!$G$20),0))-F7005,0)</f>
        <v>0</v>
      </c>
      <c r="H7005" s="29">
        <f t="shared" ca="1" si="440"/>
        <v>0</v>
      </c>
      <c r="I7005" s="29">
        <f t="shared" ca="1" si="438"/>
        <v>0</v>
      </c>
      <c r="J7005" s="30">
        <f>Calculator!$G$40</f>
        <v>6.5000000000000002E-2</v>
      </c>
      <c r="K7005" s="29">
        <f ca="1">IF(C7005&gt;=Calculator!$G$27,IF(DAY($C7005)=1,Calculator!$G$34/2,IF(DAY($C7005)=15,Calculator!$G$34/2,0)),0)</f>
        <v>0</v>
      </c>
      <c r="L7005" s="29">
        <f ca="1">IF(DAY($C7005)=28,IF(H7005=0,0,Calculator!$G$35),0)</f>
        <v>0</v>
      </c>
      <c r="M7005" s="29">
        <f ca="1">IF(I7005&gt;0,IF(DAY($C7005)=1,SUM(INDIRECT("I"&amp;(ROW(C7004)-DAY(C7004))):I7004),0),0)</f>
        <v>0</v>
      </c>
      <c r="N7005" s="29">
        <f ca="1">IF(C7005&lt;Calculator!$G$27,0,IF(C7005=Calculator!$G$27,Calculator!$G$39,IF(H7005-K7005&lt;=0,IF(D7005&gt;Calculator!$G$39,IF(H7005-K7005+E7005+L7005+M7005+Calculator!$G$39&gt;Calculator!$G$39,Calculator!$G$39-(H7005+E7005+L7005+M7005-K7005),Calculator!$G$39),D7005),0)))</f>
        <v>0</v>
      </c>
    </row>
    <row r="7006" spans="1:14" ht="15.75" thickBot="1">
      <c r="A7006" s="33" t="str">
        <f ca="1">IF(C7006=Calculator!$H$27,"F",IF(Daily!D7006+Daily!H7006=0,IF(D7005+H7005&gt;0,"L",""),""))</f>
        <v/>
      </c>
      <c r="B7006" s="34">
        <v>7005</v>
      </c>
      <c r="C7006" s="19">
        <f t="shared" ca="1" si="437"/>
        <v>52935</v>
      </c>
      <c r="D7006" s="29">
        <f t="shared" ca="1" si="439"/>
        <v>0</v>
      </c>
      <c r="E7006" s="29">
        <f ca="1">IF(C7006&lt;Calculator!$D$26,0,IF(DAY($C7006)=1,IF(D7006-Calculator!$G$24&gt;0,Calculator!$G$24,D7006),0))</f>
        <v>0</v>
      </c>
      <c r="F7006" s="29">
        <f ca="1">IF(E7006&gt;0,D7006*Calculator!$G$22/12,0)</f>
        <v>0</v>
      </c>
      <c r="G7006" s="29">
        <f ca="1">IF(E7006&gt;0,(IFERROR(-PMT(Calculator!$G$22/12,Calculator!$G$23*12,Calculator!$G$20),0))-F7006,0)</f>
        <v>0</v>
      </c>
      <c r="H7006" s="29">
        <f t="shared" ca="1" si="440"/>
        <v>0</v>
      </c>
      <c r="I7006" s="29">
        <f t="shared" ca="1" si="438"/>
        <v>0</v>
      </c>
      <c r="J7006" s="30">
        <f>Calculator!$G$40</f>
        <v>6.5000000000000002E-2</v>
      </c>
      <c r="K7006" s="29">
        <f ca="1">IF(C7006&gt;=Calculator!$G$27,IF(DAY($C7006)=1,Calculator!$G$34/2,IF(DAY($C7006)=15,Calculator!$G$34/2,0)),0)</f>
        <v>0</v>
      </c>
      <c r="L7006" s="29">
        <f ca="1">IF(DAY($C7006)=28,IF(H7006=0,0,Calculator!$G$35),0)</f>
        <v>0</v>
      </c>
      <c r="M7006" s="29">
        <f ca="1">IF(I7006&gt;0,IF(DAY($C7006)=1,SUM(INDIRECT("I"&amp;(ROW(C7005)-DAY(C7005))):I7005),0),0)</f>
        <v>0</v>
      </c>
      <c r="N7006" s="29">
        <f ca="1">IF(C7006&lt;Calculator!$G$27,0,IF(C7006=Calculator!$G$27,Calculator!$G$39,IF(H7006-K7006&lt;=0,IF(D7006&gt;Calculator!$G$39,IF(H7006-K7006+E7006+L7006+M7006+Calculator!$G$39&gt;Calculator!$G$39,Calculator!$G$39-(H7006+E7006+L7006+M7006-K7006),Calculator!$G$39),D7006),0)))</f>
        <v>0</v>
      </c>
    </row>
    <row r="7007" spans="1:14" ht="15.75" thickBot="1">
      <c r="A7007" s="33" t="str">
        <f ca="1">IF(C7007=Calculator!$H$27,"F",IF(Daily!D7007+Daily!H7007=0,IF(D7006+H7006&gt;0,"L",""),""))</f>
        <v/>
      </c>
      <c r="B7007" s="34">
        <v>7006</v>
      </c>
      <c r="C7007" s="19">
        <f t="shared" ca="1" si="437"/>
        <v>52936</v>
      </c>
      <c r="D7007" s="29">
        <f t="shared" ca="1" si="439"/>
        <v>0</v>
      </c>
      <c r="E7007" s="29">
        <f ca="1">IF(C7007&lt;Calculator!$D$26,0,IF(DAY($C7007)=1,IF(D7007-Calculator!$G$24&gt;0,Calculator!$G$24,D7007),0))</f>
        <v>0</v>
      </c>
      <c r="F7007" s="29">
        <f ca="1">IF(E7007&gt;0,D7007*Calculator!$G$22/12,0)</f>
        <v>0</v>
      </c>
      <c r="G7007" s="29">
        <f ca="1">IF(E7007&gt;0,(IFERROR(-PMT(Calculator!$G$22/12,Calculator!$G$23*12,Calculator!$G$20),0))-F7007,0)</f>
        <v>0</v>
      </c>
      <c r="H7007" s="29">
        <f t="shared" ca="1" si="440"/>
        <v>0</v>
      </c>
      <c r="I7007" s="29">
        <f t="shared" ca="1" si="438"/>
        <v>0</v>
      </c>
      <c r="J7007" s="30">
        <f>Calculator!$G$40</f>
        <v>6.5000000000000002E-2</v>
      </c>
      <c r="K7007" s="29">
        <f ca="1">IF(C7007&gt;=Calculator!$G$27,IF(DAY($C7007)=1,Calculator!$G$34/2,IF(DAY($C7007)=15,Calculator!$G$34/2,0)),0)</f>
        <v>0</v>
      </c>
      <c r="L7007" s="29">
        <f ca="1">IF(DAY($C7007)=28,IF(H7007=0,0,Calculator!$G$35),0)</f>
        <v>0</v>
      </c>
      <c r="M7007" s="29">
        <f ca="1">IF(I7007&gt;0,IF(DAY($C7007)=1,SUM(INDIRECT("I"&amp;(ROW(C7006)-DAY(C7006))):I7006),0),0)</f>
        <v>0</v>
      </c>
      <c r="N7007" s="29">
        <f ca="1">IF(C7007&lt;Calculator!$G$27,0,IF(C7007=Calculator!$G$27,Calculator!$G$39,IF(H7007-K7007&lt;=0,IF(D7007&gt;Calculator!$G$39,IF(H7007-K7007+E7007+L7007+M7007+Calculator!$G$39&gt;Calculator!$G$39,Calculator!$G$39-(H7007+E7007+L7007+M7007-K7007),Calculator!$G$39),D7007),0)))</f>
        <v>0</v>
      </c>
    </row>
    <row r="7008" spans="1:14" ht="15.75" thickBot="1">
      <c r="A7008" s="33" t="str">
        <f ca="1">IF(C7008=Calculator!$H$27,"F",IF(Daily!D7008+Daily!H7008=0,IF(D7007+H7007&gt;0,"L",""),""))</f>
        <v/>
      </c>
      <c r="B7008" s="34">
        <v>7007</v>
      </c>
      <c r="C7008" s="19">
        <f t="shared" ca="1" si="437"/>
        <v>52937</v>
      </c>
      <c r="D7008" s="29">
        <f t="shared" ca="1" si="439"/>
        <v>0</v>
      </c>
      <c r="E7008" s="29">
        <f ca="1">IF(C7008&lt;Calculator!$D$26,0,IF(DAY($C7008)=1,IF(D7008-Calculator!$G$24&gt;0,Calculator!$G$24,D7008),0))</f>
        <v>0</v>
      </c>
      <c r="F7008" s="29">
        <f ca="1">IF(E7008&gt;0,D7008*Calculator!$G$22/12,0)</f>
        <v>0</v>
      </c>
      <c r="G7008" s="29">
        <f ca="1">IF(E7008&gt;0,(IFERROR(-PMT(Calculator!$G$22/12,Calculator!$G$23*12,Calculator!$G$20),0))-F7008,0)</f>
        <v>0</v>
      </c>
      <c r="H7008" s="29">
        <f t="shared" ca="1" si="440"/>
        <v>0</v>
      </c>
      <c r="I7008" s="29">
        <f t="shared" ca="1" si="438"/>
        <v>0</v>
      </c>
      <c r="J7008" s="30">
        <f>Calculator!$G$40</f>
        <v>6.5000000000000002E-2</v>
      </c>
      <c r="K7008" s="29">
        <f ca="1">IF(C7008&gt;=Calculator!$G$27,IF(DAY($C7008)=1,Calculator!$G$34/2,IF(DAY($C7008)=15,Calculator!$G$34/2,0)),0)</f>
        <v>0</v>
      </c>
      <c r="L7008" s="29">
        <f ca="1">IF(DAY($C7008)=28,IF(H7008=0,0,Calculator!$G$35),0)</f>
        <v>0</v>
      </c>
      <c r="M7008" s="29">
        <f ca="1">IF(I7008&gt;0,IF(DAY($C7008)=1,SUM(INDIRECT("I"&amp;(ROW(C7007)-DAY(C7007))):I7007),0),0)</f>
        <v>0</v>
      </c>
      <c r="N7008" s="29">
        <f ca="1">IF(C7008&lt;Calculator!$G$27,0,IF(C7008=Calculator!$G$27,Calculator!$G$39,IF(H7008-K7008&lt;=0,IF(D7008&gt;Calculator!$G$39,IF(H7008-K7008+E7008+L7008+M7008+Calculator!$G$39&gt;Calculator!$G$39,Calculator!$G$39-(H7008+E7008+L7008+M7008-K7008),Calculator!$G$39),D7008),0)))</f>
        <v>0</v>
      </c>
    </row>
    <row r="7009" spans="1:14" ht="15.75" thickBot="1">
      <c r="A7009" s="33" t="str">
        <f ca="1">IF(C7009=Calculator!$H$27,"F",IF(Daily!D7009+Daily!H7009=0,IF(D7008+H7008&gt;0,"L",""),""))</f>
        <v/>
      </c>
      <c r="B7009" s="34">
        <v>7008</v>
      </c>
      <c r="C7009" s="19">
        <f t="shared" ca="1" si="437"/>
        <v>52938</v>
      </c>
      <c r="D7009" s="29">
        <f t="shared" ca="1" si="439"/>
        <v>0</v>
      </c>
      <c r="E7009" s="29">
        <f ca="1">IF(C7009&lt;Calculator!$D$26,0,IF(DAY($C7009)=1,IF(D7009-Calculator!$G$24&gt;0,Calculator!$G$24,D7009),0))</f>
        <v>0</v>
      </c>
      <c r="F7009" s="29">
        <f ca="1">IF(E7009&gt;0,D7009*Calculator!$G$22/12,0)</f>
        <v>0</v>
      </c>
      <c r="G7009" s="29">
        <f ca="1">IF(E7009&gt;0,(IFERROR(-PMT(Calculator!$G$22/12,Calculator!$G$23*12,Calculator!$G$20),0))-F7009,0)</f>
        <v>0</v>
      </c>
      <c r="H7009" s="29">
        <f t="shared" ca="1" si="440"/>
        <v>0</v>
      </c>
      <c r="I7009" s="29">
        <f t="shared" ca="1" si="438"/>
        <v>0</v>
      </c>
      <c r="J7009" s="30">
        <f>Calculator!$G$40</f>
        <v>6.5000000000000002E-2</v>
      </c>
      <c r="K7009" s="29">
        <f ca="1">IF(C7009&gt;=Calculator!$G$27,IF(DAY($C7009)=1,Calculator!$G$34/2,IF(DAY($C7009)=15,Calculator!$G$34/2,0)),0)</f>
        <v>0</v>
      </c>
      <c r="L7009" s="29">
        <f ca="1">IF(DAY($C7009)=28,IF(H7009=0,0,Calculator!$G$35),0)</f>
        <v>0</v>
      </c>
      <c r="M7009" s="29">
        <f ca="1">IF(I7009&gt;0,IF(DAY($C7009)=1,SUM(INDIRECT("I"&amp;(ROW(C7008)-DAY(C7008))):I7008),0),0)</f>
        <v>0</v>
      </c>
      <c r="N7009" s="29">
        <f ca="1">IF(C7009&lt;Calculator!$G$27,0,IF(C7009=Calculator!$G$27,Calculator!$G$39,IF(H7009-K7009&lt;=0,IF(D7009&gt;Calculator!$G$39,IF(H7009-K7009+E7009+L7009+M7009+Calculator!$G$39&gt;Calculator!$G$39,Calculator!$G$39-(H7009+E7009+L7009+M7009-K7009),Calculator!$G$39),D7009),0)))</f>
        <v>0</v>
      </c>
    </row>
    <row r="7010" spans="1:14" ht="15.75" thickBot="1">
      <c r="A7010" s="33" t="str">
        <f ca="1">IF(C7010=Calculator!$H$27,"F",IF(Daily!D7010+Daily!H7010=0,IF(D7009+H7009&gt;0,"L",""),""))</f>
        <v/>
      </c>
      <c r="B7010" s="34">
        <v>7009</v>
      </c>
      <c r="C7010" s="19">
        <f t="shared" ca="1" si="437"/>
        <v>52939</v>
      </c>
      <c r="D7010" s="29">
        <f t="shared" ca="1" si="439"/>
        <v>0</v>
      </c>
      <c r="E7010" s="29">
        <f ca="1">IF(C7010&lt;Calculator!$D$26,0,IF(DAY($C7010)=1,IF(D7010-Calculator!$G$24&gt;0,Calculator!$G$24,D7010),0))</f>
        <v>0</v>
      </c>
      <c r="F7010" s="29">
        <f ca="1">IF(E7010&gt;0,D7010*Calculator!$G$22/12,0)</f>
        <v>0</v>
      </c>
      <c r="G7010" s="29">
        <f ca="1">IF(E7010&gt;0,(IFERROR(-PMT(Calculator!$G$22/12,Calculator!$G$23*12,Calculator!$G$20),0))-F7010,0)</f>
        <v>0</v>
      </c>
      <c r="H7010" s="29">
        <f t="shared" ca="1" si="440"/>
        <v>0</v>
      </c>
      <c r="I7010" s="29">
        <f t="shared" ca="1" si="438"/>
        <v>0</v>
      </c>
      <c r="J7010" s="30">
        <f>Calculator!$G$40</f>
        <v>6.5000000000000002E-2</v>
      </c>
      <c r="K7010" s="29">
        <f ca="1">IF(C7010&gt;=Calculator!$G$27,IF(DAY($C7010)=1,Calculator!$G$34/2,IF(DAY($C7010)=15,Calculator!$G$34/2,0)),0)</f>
        <v>0</v>
      </c>
      <c r="L7010" s="29">
        <f ca="1">IF(DAY($C7010)=28,IF(H7010=0,0,Calculator!$G$35),0)</f>
        <v>0</v>
      </c>
      <c r="M7010" s="29">
        <f ca="1">IF(I7010&gt;0,IF(DAY($C7010)=1,SUM(INDIRECT("I"&amp;(ROW(C7009)-DAY(C7009))):I7009),0),0)</f>
        <v>0</v>
      </c>
      <c r="N7010" s="29">
        <f ca="1">IF(C7010&lt;Calculator!$G$27,0,IF(C7010=Calculator!$G$27,Calculator!$G$39,IF(H7010-K7010&lt;=0,IF(D7010&gt;Calculator!$G$39,IF(H7010-K7010+E7010+L7010+M7010+Calculator!$G$39&gt;Calculator!$G$39,Calculator!$G$39-(H7010+E7010+L7010+M7010-K7010),Calculator!$G$39),D7010),0)))</f>
        <v>0</v>
      </c>
    </row>
    <row r="7011" spans="1:14" ht="15.75" thickBot="1">
      <c r="A7011" s="33" t="str">
        <f ca="1">IF(C7011=Calculator!$H$27,"F",IF(Daily!D7011+Daily!H7011=0,IF(D7010+H7010&gt;0,"L",""),""))</f>
        <v/>
      </c>
      <c r="B7011" s="34">
        <v>7010</v>
      </c>
      <c r="C7011" s="19">
        <f t="shared" ca="1" si="437"/>
        <v>52940</v>
      </c>
      <c r="D7011" s="29">
        <f t="shared" ca="1" si="439"/>
        <v>0</v>
      </c>
      <c r="E7011" s="29">
        <f ca="1">IF(C7011&lt;Calculator!$D$26,0,IF(DAY($C7011)=1,IF(D7011-Calculator!$G$24&gt;0,Calculator!$G$24,D7011),0))</f>
        <v>0</v>
      </c>
      <c r="F7011" s="29">
        <f ca="1">IF(E7011&gt;0,D7011*Calculator!$G$22/12,0)</f>
        <v>0</v>
      </c>
      <c r="G7011" s="29">
        <f ca="1">IF(E7011&gt;0,(IFERROR(-PMT(Calculator!$G$22/12,Calculator!$G$23*12,Calculator!$G$20),0))-F7011,0)</f>
        <v>0</v>
      </c>
      <c r="H7011" s="29">
        <f t="shared" ca="1" si="440"/>
        <v>0</v>
      </c>
      <c r="I7011" s="29">
        <f t="shared" ca="1" si="438"/>
        <v>0</v>
      </c>
      <c r="J7011" s="30">
        <f>Calculator!$G$40</f>
        <v>6.5000000000000002E-2</v>
      </c>
      <c r="K7011" s="29">
        <f ca="1">IF(C7011&gt;=Calculator!$G$27,IF(DAY($C7011)=1,Calculator!$G$34/2,IF(DAY($C7011)=15,Calculator!$G$34/2,0)),0)</f>
        <v>0</v>
      </c>
      <c r="L7011" s="29">
        <f ca="1">IF(DAY($C7011)=28,IF(H7011=0,0,Calculator!$G$35),0)</f>
        <v>0</v>
      </c>
      <c r="M7011" s="29">
        <f ca="1">IF(I7011&gt;0,IF(DAY($C7011)=1,SUM(INDIRECT("I"&amp;(ROW(C7010)-DAY(C7010))):I7010),0),0)</f>
        <v>0</v>
      </c>
      <c r="N7011" s="29">
        <f ca="1">IF(C7011&lt;Calculator!$G$27,0,IF(C7011=Calculator!$G$27,Calculator!$G$39,IF(H7011-K7011&lt;=0,IF(D7011&gt;Calculator!$G$39,IF(H7011-K7011+E7011+L7011+M7011+Calculator!$G$39&gt;Calculator!$G$39,Calculator!$G$39-(H7011+E7011+L7011+M7011-K7011),Calculator!$G$39),D7011),0)))</f>
        <v>0</v>
      </c>
    </row>
    <row r="7012" spans="1:14" ht="15.75" thickBot="1">
      <c r="A7012" s="33" t="str">
        <f ca="1">IF(C7012=Calculator!$H$27,"F",IF(Daily!D7012+Daily!H7012=0,IF(D7011+H7011&gt;0,"L",""),""))</f>
        <v/>
      </c>
      <c r="B7012" s="34">
        <v>7011</v>
      </c>
      <c r="C7012" s="19">
        <f t="shared" ca="1" si="437"/>
        <v>52941</v>
      </c>
      <c r="D7012" s="29">
        <f t="shared" ca="1" si="439"/>
        <v>0</v>
      </c>
      <c r="E7012" s="29">
        <f ca="1">IF(C7012&lt;Calculator!$D$26,0,IF(DAY($C7012)=1,IF(D7012-Calculator!$G$24&gt;0,Calculator!$G$24,D7012),0))</f>
        <v>0</v>
      </c>
      <c r="F7012" s="29">
        <f ca="1">IF(E7012&gt;0,D7012*Calculator!$G$22/12,0)</f>
        <v>0</v>
      </c>
      <c r="G7012" s="29">
        <f ca="1">IF(E7012&gt;0,(IFERROR(-PMT(Calculator!$G$22/12,Calculator!$G$23*12,Calculator!$G$20),0))-F7012,0)</f>
        <v>0</v>
      </c>
      <c r="H7012" s="29">
        <f t="shared" ca="1" si="440"/>
        <v>0</v>
      </c>
      <c r="I7012" s="29">
        <f t="shared" ca="1" si="438"/>
        <v>0</v>
      </c>
      <c r="J7012" s="30">
        <f>Calculator!$G$40</f>
        <v>6.5000000000000002E-2</v>
      </c>
      <c r="K7012" s="29">
        <f ca="1">IF(C7012&gt;=Calculator!$G$27,IF(DAY($C7012)=1,Calculator!$G$34/2,IF(DAY($C7012)=15,Calculator!$G$34/2,0)),0)</f>
        <v>0</v>
      </c>
      <c r="L7012" s="29">
        <f ca="1">IF(DAY($C7012)=28,IF(H7012=0,0,Calculator!$G$35),0)</f>
        <v>0</v>
      </c>
      <c r="M7012" s="29">
        <f ca="1">IF(I7012&gt;0,IF(DAY($C7012)=1,SUM(INDIRECT("I"&amp;(ROW(C7011)-DAY(C7011))):I7011),0),0)</f>
        <v>0</v>
      </c>
      <c r="N7012" s="29">
        <f ca="1">IF(C7012&lt;Calculator!$G$27,0,IF(C7012=Calculator!$G$27,Calculator!$G$39,IF(H7012-K7012&lt;=0,IF(D7012&gt;Calculator!$G$39,IF(H7012-K7012+E7012+L7012+M7012+Calculator!$G$39&gt;Calculator!$G$39,Calculator!$G$39-(H7012+E7012+L7012+M7012-K7012),Calculator!$G$39),D7012),0)))</f>
        <v>0</v>
      </c>
    </row>
    <row r="7013" spans="1:14" ht="15.75" thickBot="1">
      <c r="A7013" s="33" t="str">
        <f ca="1">IF(C7013=Calculator!$H$27,"F",IF(Daily!D7013+Daily!H7013=0,IF(D7012+H7012&gt;0,"L",""),""))</f>
        <v/>
      </c>
      <c r="B7013" s="34">
        <v>7012</v>
      </c>
      <c r="C7013" s="19">
        <f t="shared" ca="1" si="437"/>
        <v>52942</v>
      </c>
      <c r="D7013" s="29">
        <f t="shared" ca="1" si="439"/>
        <v>0</v>
      </c>
      <c r="E7013" s="29">
        <f ca="1">IF(C7013&lt;Calculator!$D$26,0,IF(DAY($C7013)=1,IF(D7013-Calculator!$G$24&gt;0,Calculator!$G$24,D7013),0))</f>
        <v>0</v>
      </c>
      <c r="F7013" s="29">
        <f ca="1">IF(E7013&gt;0,D7013*Calculator!$G$22/12,0)</f>
        <v>0</v>
      </c>
      <c r="G7013" s="29">
        <f ca="1">IF(E7013&gt;0,(IFERROR(-PMT(Calculator!$G$22/12,Calculator!$G$23*12,Calculator!$G$20),0))-F7013,0)</f>
        <v>0</v>
      </c>
      <c r="H7013" s="29">
        <f t="shared" ca="1" si="440"/>
        <v>0</v>
      </c>
      <c r="I7013" s="29">
        <f t="shared" ca="1" si="438"/>
        <v>0</v>
      </c>
      <c r="J7013" s="30">
        <f>Calculator!$G$40</f>
        <v>6.5000000000000002E-2</v>
      </c>
      <c r="K7013" s="29">
        <f ca="1">IF(C7013&gt;=Calculator!$G$27,IF(DAY($C7013)=1,Calculator!$G$34/2,IF(DAY($C7013)=15,Calculator!$G$34/2,0)),0)</f>
        <v>0</v>
      </c>
      <c r="L7013" s="29">
        <f ca="1">IF(DAY($C7013)=28,IF(H7013=0,0,Calculator!$G$35),0)</f>
        <v>0</v>
      </c>
      <c r="M7013" s="29">
        <f ca="1">IF(I7013&gt;0,IF(DAY($C7013)=1,SUM(INDIRECT("I"&amp;(ROW(C7012)-DAY(C7012))):I7012),0),0)</f>
        <v>0</v>
      </c>
      <c r="N7013" s="29">
        <f ca="1">IF(C7013&lt;Calculator!$G$27,0,IF(C7013=Calculator!$G$27,Calculator!$G$39,IF(H7013-K7013&lt;=0,IF(D7013&gt;Calculator!$G$39,IF(H7013-K7013+E7013+L7013+M7013+Calculator!$G$39&gt;Calculator!$G$39,Calculator!$G$39-(H7013+E7013+L7013+M7013-K7013),Calculator!$G$39),D7013),0)))</f>
        <v>0</v>
      </c>
    </row>
    <row r="7014" spans="1:14" ht="15.75" thickBot="1">
      <c r="A7014" s="33" t="str">
        <f ca="1">IF(C7014=Calculator!$H$27,"F",IF(Daily!D7014+Daily!H7014=0,IF(D7013+H7013&gt;0,"L",""),""))</f>
        <v/>
      </c>
      <c r="B7014" s="34">
        <v>7013</v>
      </c>
      <c r="C7014" s="19">
        <f t="shared" ca="1" si="437"/>
        <v>52943</v>
      </c>
      <c r="D7014" s="29">
        <f t="shared" ca="1" si="439"/>
        <v>0</v>
      </c>
      <c r="E7014" s="29">
        <f ca="1">IF(C7014&lt;Calculator!$D$26,0,IF(DAY($C7014)=1,IF(D7014-Calculator!$G$24&gt;0,Calculator!$G$24,D7014),0))</f>
        <v>0</v>
      </c>
      <c r="F7014" s="29">
        <f ca="1">IF(E7014&gt;0,D7014*Calculator!$G$22/12,0)</f>
        <v>0</v>
      </c>
      <c r="G7014" s="29">
        <f ca="1">IF(E7014&gt;0,(IFERROR(-PMT(Calculator!$G$22/12,Calculator!$G$23*12,Calculator!$G$20),0))-F7014,0)</f>
        <v>0</v>
      </c>
      <c r="H7014" s="29">
        <f t="shared" ca="1" si="440"/>
        <v>0</v>
      </c>
      <c r="I7014" s="29">
        <f t="shared" ca="1" si="438"/>
        <v>0</v>
      </c>
      <c r="J7014" s="30">
        <f>Calculator!$G$40</f>
        <v>6.5000000000000002E-2</v>
      </c>
      <c r="K7014" s="29">
        <f ca="1">IF(C7014&gt;=Calculator!$G$27,IF(DAY($C7014)=1,Calculator!$G$34/2,IF(DAY($C7014)=15,Calculator!$G$34/2,0)),0)</f>
        <v>0</v>
      </c>
      <c r="L7014" s="29">
        <f ca="1">IF(DAY($C7014)=28,IF(H7014=0,0,Calculator!$G$35),0)</f>
        <v>0</v>
      </c>
      <c r="M7014" s="29">
        <f ca="1">IF(I7014&gt;0,IF(DAY($C7014)=1,SUM(INDIRECT("I"&amp;(ROW(C7013)-DAY(C7013))):I7013),0),0)</f>
        <v>0</v>
      </c>
      <c r="N7014" s="29">
        <f ca="1">IF(C7014&lt;Calculator!$G$27,0,IF(C7014=Calculator!$G$27,Calculator!$G$39,IF(H7014-K7014&lt;=0,IF(D7014&gt;Calculator!$G$39,IF(H7014-K7014+E7014+L7014+M7014+Calculator!$G$39&gt;Calculator!$G$39,Calculator!$G$39-(H7014+E7014+L7014+M7014-K7014),Calculator!$G$39),D7014),0)))</f>
        <v>0</v>
      </c>
    </row>
    <row r="7015" spans="1:14" ht="15.75" thickBot="1">
      <c r="A7015" s="33" t="str">
        <f ca="1">IF(C7015=Calculator!$H$27,"F",IF(Daily!D7015+Daily!H7015=0,IF(D7014+H7014&gt;0,"L",""),""))</f>
        <v/>
      </c>
      <c r="B7015" s="34">
        <v>7014</v>
      </c>
      <c r="C7015" s="19">
        <f t="shared" ca="1" si="437"/>
        <v>52944</v>
      </c>
      <c r="D7015" s="29">
        <f t="shared" ca="1" si="439"/>
        <v>0</v>
      </c>
      <c r="E7015" s="29">
        <f ca="1">IF(C7015&lt;Calculator!$D$26,0,IF(DAY($C7015)=1,IF(D7015-Calculator!$G$24&gt;0,Calculator!$G$24,D7015),0))</f>
        <v>0</v>
      </c>
      <c r="F7015" s="29">
        <f ca="1">IF(E7015&gt;0,D7015*Calculator!$G$22/12,0)</f>
        <v>0</v>
      </c>
      <c r="G7015" s="29">
        <f ca="1">IF(E7015&gt;0,(IFERROR(-PMT(Calculator!$G$22/12,Calculator!$G$23*12,Calculator!$G$20),0))-F7015,0)</f>
        <v>0</v>
      </c>
      <c r="H7015" s="29">
        <f t="shared" ca="1" si="440"/>
        <v>0</v>
      </c>
      <c r="I7015" s="29">
        <f t="shared" ca="1" si="438"/>
        <v>0</v>
      </c>
      <c r="J7015" s="30">
        <f>Calculator!$G$40</f>
        <v>6.5000000000000002E-2</v>
      </c>
      <c r="K7015" s="29">
        <f ca="1">IF(C7015&gt;=Calculator!$G$27,IF(DAY($C7015)=1,Calculator!$G$34/2,IF(DAY($C7015)=15,Calculator!$G$34/2,0)),0)</f>
        <v>0</v>
      </c>
      <c r="L7015" s="29">
        <f ca="1">IF(DAY($C7015)=28,IF(H7015=0,0,Calculator!$G$35),0)</f>
        <v>0</v>
      </c>
      <c r="M7015" s="29">
        <f ca="1">IF(I7015&gt;0,IF(DAY($C7015)=1,SUM(INDIRECT("I"&amp;(ROW(C7014)-DAY(C7014))):I7014),0),0)</f>
        <v>0</v>
      </c>
      <c r="N7015" s="29">
        <f ca="1">IF(C7015&lt;Calculator!$G$27,0,IF(C7015=Calculator!$G$27,Calculator!$G$39,IF(H7015-K7015&lt;=0,IF(D7015&gt;Calculator!$G$39,IF(H7015-K7015+E7015+L7015+M7015+Calculator!$G$39&gt;Calculator!$G$39,Calculator!$G$39-(H7015+E7015+L7015+M7015-K7015),Calculator!$G$39),D7015),0)))</f>
        <v>0</v>
      </c>
    </row>
    <row r="7016" spans="1:14" ht="15.75" thickBot="1">
      <c r="A7016" s="33" t="str">
        <f ca="1">IF(C7016=Calculator!$H$27,"F",IF(Daily!D7016+Daily!H7016=0,IF(D7015+H7015&gt;0,"L",""),""))</f>
        <v/>
      </c>
      <c r="B7016" s="34">
        <v>7015</v>
      </c>
      <c r="C7016" s="19">
        <f t="shared" ca="1" si="437"/>
        <v>52945</v>
      </c>
      <c r="D7016" s="29">
        <f t="shared" ca="1" si="439"/>
        <v>0</v>
      </c>
      <c r="E7016" s="29">
        <f ca="1">IF(C7016&lt;Calculator!$D$26,0,IF(DAY($C7016)=1,IF(D7016-Calculator!$G$24&gt;0,Calculator!$G$24,D7016),0))</f>
        <v>0</v>
      </c>
      <c r="F7016" s="29">
        <f ca="1">IF(E7016&gt;0,D7016*Calculator!$G$22/12,0)</f>
        <v>0</v>
      </c>
      <c r="G7016" s="29">
        <f ca="1">IF(E7016&gt;0,(IFERROR(-PMT(Calculator!$G$22/12,Calculator!$G$23*12,Calculator!$G$20),0))-F7016,0)</f>
        <v>0</v>
      </c>
      <c r="H7016" s="29">
        <f t="shared" ca="1" si="440"/>
        <v>0</v>
      </c>
      <c r="I7016" s="29">
        <f t="shared" ca="1" si="438"/>
        <v>0</v>
      </c>
      <c r="J7016" s="30">
        <f>Calculator!$G$40</f>
        <v>6.5000000000000002E-2</v>
      </c>
      <c r="K7016" s="29">
        <f ca="1">IF(C7016&gt;=Calculator!$G$27,IF(DAY($C7016)=1,Calculator!$G$34/2,IF(DAY($C7016)=15,Calculator!$G$34/2,0)),0)</f>
        <v>0</v>
      </c>
      <c r="L7016" s="29">
        <f ca="1">IF(DAY($C7016)=28,IF(H7016=0,0,Calculator!$G$35),0)</f>
        <v>0</v>
      </c>
      <c r="M7016" s="29">
        <f ca="1">IF(I7016&gt;0,IF(DAY($C7016)=1,SUM(INDIRECT("I"&amp;(ROW(C7015)-DAY(C7015))):I7015),0),0)</f>
        <v>0</v>
      </c>
      <c r="N7016" s="29">
        <f ca="1">IF(C7016&lt;Calculator!$G$27,0,IF(C7016=Calculator!$G$27,Calculator!$G$39,IF(H7016-K7016&lt;=0,IF(D7016&gt;Calculator!$G$39,IF(H7016-K7016+E7016+L7016+M7016+Calculator!$G$39&gt;Calculator!$G$39,Calculator!$G$39-(H7016+E7016+L7016+M7016-K7016),Calculator!$G$39),D7016),0)))</f>
        <v>0</v>
      </c>
    </row>
    <row r="7017" spans="1:14" ht="15.75" thickBot="1">
      <c r="A7017" s="33" t="str">
        <f ca="1">IF(C7017=Calculator!$H$27,"F",IF(Daily!D7017+Daily!H7017=0,IF(D7016+H7016&gt;0,"L",""),""))</f>
        <v/>
      </c>
      <c r="B7017" s="34">
        <v>7016</v>
      </c>
      <c r="C7017" s="19">
        <f t="shared" ca="1" si="437"/>
        <v>52946</v>
      </c>
      <c r="D7017" s="29">
        <f t="shared" ca="1" si="439"/>
        <v>0</v>
      </c>
      <c r="E7017" s="29">
        <f ca="1">IF(C7017&lt;Calculator!$D$26,0,IF(DAY($C7017)=1,IF(D7017-Calculator!$G$24&gt;0,Calculator!$G$24,D7017),0))</f>
        <v>0</v>
      </c>
      <c r="F7017" s="29">
        <f ca="1">IF(E7017&gt;0,D7017*Calculator!$G$22/12,0)</f>
        <v>0</v>
      </c>
      <c r="G7017" s="29">
        <f ca="1">IF(E7017&gt;0,(IFERROR(-PMT(Calculator!$G$22/12,Calculator!$G$23*12,Calculator!$G$20),0))-F7017,0)</f>
        <v>0</v>
      </c>
      <c r="H7017" s="29">
        <f t="shared" ca="1" si="440"/>
        <v>0</v>
      </c>
      <c r="I7017" s="29">
        <f t="shared" ca="1" si="438"/>
        <v>0</v>
      </c>
      <c r="J7017" s="30">
        <f>Calculator!$G$40</f>
        <v>6.5000000000000002E-2</v>
      </c>
      <c r="K7017" s="29">
        <f ca="1">IF(C7017&gt;=Calculator!$G$27,IF(DAY($C7017)=1,Calculator!$G$34/2,IF(DAY($C7017)=15,Calculator!$G$34/2,0)),0)</f>
        <v>4500</v>
      </c>
      <c r="L7017" s="29">
        <f ca="1">IF(DAY($C7017)=28,IF(H7017=0,0,Calculator!$G$35),0)</f>
        <v>0</v>
      </c>
      <c r="M7017" s="29">
        <f ca="1">IF(I7017&gt;0,IF(DAY($C7017)=1,SUM(INDIRECT("I"&amp;(ROW(C7016)-DAY(C7016))):I7016),0),0)</f>
        <v>0</v>
      </c>
      <c r="N7017" s="29">
        <f ca="1">IF(C7017&lt;Calculator!$G$27,0,IF(C7017=Calculator!$G$27,Calculator!$G$39,IF(H7017-K7017&lt;=0,IF(D7017&gt;Calculator!$G$39,IF(H7017-K7017+E7017+L7017+M7017+Calculator!$G$39&gt;Calculator!$G$39,Calculator!$G$39-(H7017+E7017+L7017+M7017-K7017),Calculator!$G$39),D7017),0)))</f>
        <v>0</v>
      </c>
    </row>
    <row r="7018" spans="1:14" ht="15.75" thickBot="1">
      <c r="A7018" s="33" t="str">
        <f ca="1">IF(C7018=Calculator!$H$27,"F",IF(Daily!D7018+Daily!H7018=0,IF(D7017+H7017&gt;0,"L",""),""))</f>
        <v/>
      </c>
      <c r="B7018" s="34">
        <v>7017</v>
      </c>
      <c r="C7018" s="19">
        <f t="shared" ca="1" si="437"/>
        <v>52947</v>
      </c>
      <c r="D7018" s="29">
        <f t="shared" ca="1" si="439"/>
        <v>0</v>
      </c>
      <c r="E7018" s="29">
        <f ca="1">IF(C7018&lt;Calculator!$D$26,0,IF(DAY($C7018)=1,IF(D7018-Calculator!$G$24&gt;0,Calculator!$G$24,D7018),0))</f>
        <v>0</v>
      </c>
      <c r="F7018" s="29">
        <f ca="1">IF(E7018&gt;0,D7018*Calculator!$G$22/12,0)</f>
        <v>0</v>
      </c>
      <c r="G7018" s="29">
        <f ca="1">IF(E7018&gt;0,(IFERROR(-PMT(Calculator!$G$22/12,Calculator!$G$23*12,Calculator!$G$20),0))-F7018,0)</f>
        <v>0</v>
      </c>
      <c r="H7018" s="29">
        <f t="shared" ca="1" si="440"/>
        <v>0</v>
      </c>
      <c r="I7018" s="29">
        <f t="shared" ca="1" si="438"/>
        <v>0</v>
      </c>
      <c r="J7018" s="30">
        <f>Calculator!$G$40</f>
        <v>6.5000000000000002E-2</v>
      </c>
      <c r="K7018" s="29">
        <f ca="1">IF(C7018&gt;=Calculator!$G$27,IF(DAY($C7018)=1,Calculator!$G$34/2,IF(DAY($C7018)=15,Calculator!$G$34/2,0)),0)</f>
        <v>0</v>
      </c>
      <c r="L7018" s="29">
        <f ca="1">IF(DAY($C7018)=28,IF(H7018=0,0,Calculator!$G$35),0)</f>
        <v>0</v>
      </c>
      <c r="M7018" s="29">
        <f ca="1">IF(I7018&gt;0,IF(DAY($C7018)=1,SUM(INDIRECT("I"&amp;(ROW(C7017)-DAY(C7017))):I7017),0),0)</f>
        <v>0</v>
      </c>
      <c r="N7018" s="29">
        <f ca="1">IF(C7018&lt;Calculator!$G$27,0,IF(C7018=Calculator!$G$27,Calculator!$G$39,IF(H7018-K7018&lt;=0,IF(D7018&gt;Calculator!$G$39,IF(H7018-K7018+E7018+L7018+M7018+Calculator!$G$39&gt;Calculator!$G$39,Calculator!$G$39-(H7018+E7018+L7018+M7018-K7018),Calculator!$G$39),D7018),0)))</f>
        <v>0</v>
      </c>
    </row>
    <row r="7019" spans="1:14" ht="15.75" thickBot="1">
      <c r="A7019" s="33" t="str">
        <f ca="1">IF(C7019=Calculator!$H$27,"F",IF(Daily!D7019+Daily!H7019=0,IF(D7018+H7018&gt;0,"L",""),""))</f>
        <v/>
      </c>
      <c r="B7019" s="34">
        <v>7018</v>
      </c>
      <c r="C7019" s="19">
        <f t="shared" ca="1" si="437"/>
        <v>52948</v>
      </c>
      <c r="D7019" s="29">
        <f t="shared" ca="1" si="439"/>
        <v>0</v>
      </c>
      <c r="E7019" s="29">
        <f ca="1">IF(C7019&lt;Calculator!$D$26,0,IF(DAY($C7019)=1,IF(D7019-Calculator!$G$24&gt;0,Calculator!$G$24,D7019),0))</f>
        <v>0</v>
      </c>
      <c r="F7019" s="29">
        <f ca="1">IF(E7019&gt;0,D7019*Calculator!$G$22/12,0)</f>
        <v>0</v>
      </c>
      <c r="G7019" s="29">
        <f ca="1">IF(E7019&gt;0,(IFERROR(-PMT(Calculator!$G$22/12,Calculator!$G$23*12,Calculator!$G$20),0))-F7019,0)</f>
        <v>0</v>
      </c>
      <c r="H7019" s="29">
        <f t="shared" ca="1" si="440"/>
        <v>0</v>
      </c>
      <c r="I7019" s="29">
        <f t="shared" ca="1" si="438"/>
        <v>0</v>
      </c>
      <c r="J7019" s="30">
        <f>Calculator!$G$40</f>
        <v>6.5000000000000002E-2</v>
      </c>
      <c r="K7019" s="29">
        <f ca="1">IF(C7019&gt;=Calculator!$G$27,IF(DAY($C7019)=1,Calculator!$G$34/2,IF(DAY($C7019)=15,Calculator!$G$34/2,0)),0)</f>
        <v>0</v>
      </c>
      <c r="L7019" s="29">
        <f ca="1">IF(DAY($C7019)=28,IF(H7019=0,0,Calculator!$G$35),0)</f>
        <v>0</v>
      </c>
      <c r="M7019" s="29">
        <f ca="1">IF(I7019&gt;0,IF(DAY($C7019)=1,SUM(INDIRECT("I"&amp;(ROW(C7018)-DAY(C7018))):I7018),0),0)</f>
        <v>0</v>
      </c>
      <c r="N7019" s="29">
        <f ca="1">IF(C7019&lt;Calculator!$G$27,0,IF(C7019=Calculator!$G$27,Calculator!$G$39,IF(H7019-K7019&lt;=0,IF(D7019&gt;Calculator!$G$39,IF(H7019-K7019+E7019+L7019+M7019+Calculator!$G$39&gt;Calculator!$G$39,Calculator!$G$39-(H7019+E7019+L7019+M7019-K7019),Calculator!$G$39),D7019),0)))</f>
        <v>0</v>
      </c>
    </row>
    <row r="7020" spans="1:14" ht="15.75" thickBot="1">
      <c r="A7020" s="33" t="str">
        <f ca="1">IF(C7020=Calculator!$H$27,"F",IF(Daily!D7020+Daily!H7020=0,IF(D7019+H7019&gt;0,"L",""),""))</f>
        <v/>
      </c>
      <c r="B7020" s="34">
        <v>7019</v>
      </c>
      <c r="C7020" s="19">
        <f t="shared" ca="1" si="437"/>
        <v>52949</v>
      </c>
      <c r="D7020" s="29">
        <f t="shared" ca="1" si="439"/>
        <v>0</v>
      </c>
      <c r="E7020" s="29">
        <f ca="1">IF(C7020&lt;Calculator!$D$26,0,IF(DAY($C7020)=1,IF(D7020-Calculator!$G$24&gt;0,Calculator!$G$24,D7020),0))</f>
        <v>0</v>
      </c>
      <c r="F7020" s="29">
        <f ca="1">IF(E7020&gt;0,D7020*Calculator!$G$22/12,0)</f>
        <v>0</v>
      </c>
      <c r="G7020" s="29">
        <f ca="1">IF(E7020&gt;0,(IFERROR(-PMT(Calculator!$G$22/12,Calculator!$G$23*12,Calculator!$G$20),0))-F7020,0)</f>
        <v>0</v>
      </c>
      <c r="H7020" s="29">
        <f t="shared" ca="1" si="440"/>
        <v>0</v>
      </c>
      <c r="I7020" s="29">
        <f t="shared" ca="1" si="438"/>
        <v>0</v>
      </c>
      <c r="J7020" s="30">
        <f>Calculator!$G$40</f>
        <v>6.5000000000000002E-2</v>
      </c>
      <c r="K7020" s="29">
        <f ca="1">IF(C7020&gt;=Calculator!$G$27,IF(DAY($C7020)=1,Calculator!$G$34/2,IF(DAY($C7020)=15,Calculator!$G$34/2,0)),0)</f>
        <v>0</v>
      </c>
      <c r="L7020" s="29">
        <f ca="1">IF(DAY($C7020)=28,IF(H7020=0,0,Calculator!$G$35),0)</f>
        <v>0</v>
      </c>
      <c r="M7020" s="29">
        <f ca="1">IF(I7020&gt;0,IF(DAY($C7020)=1,SUM(INDIRECT("I"&amp;(ROW(C7019)-DAY(C7019))):I7019),0),0)</f>
        <v>0</v>
      </c>
      <c r="N7020" s="29">
        <f ca="1">IF(C7020&lt;Calculator!$G$27,0,IF(C7020=Calculator!$G$27,Calculator!$G$39,IF(H7020-K7020&lt;=0,IF(D7020&gt;Calculator!$G$39,IF(H7020-K7020+E7020+L7020+M7020+Calculator!$G$39&gt;Calculator!$G$39,Calculator!$G$39-(H7020+E7020+L7020+M7020-K7020),Calculator!$G$39),D7020),0)))</f>
        <v>0</v>
      </c>
    </row>
    <row r="7021" spans="1:14" ht="15.75" thickBot="1">
      <c r="A7021" s="33" t="str">
        <f ca="1">IF(C7021=Calculator!$H$27,"F",IF(Daily!D7021+Daily!H7021=0,IF(D7020+H7020&gt;0,"L",""),""))</f>
        <v/>
      </c>
      <c r="B7021" s="34">
        <v>7020</v>
      </c>
      <c r="C7021" s="19">
        <f t="shared" ca="1" si="437"/>
        <v>52950</v>
      </c>
      <c r="D7021" s="29">
        <f t="shared" ca="1" si="439"/>
        <v>0</v>
      </c>
      <c r="E7021" s="29">
        <f ca="1">IF(C7021&lt;Calculator!$D$26,0,IF(DAY($C7021)=1,IF(D7021-Calculator!$G$24&gt;0,Calculator!$G$24,D7021),0))</f>
        <v>0</v>
      </c>
      <c r="F7021" s="29">
        <f ca="1">IF(E7021&gt;0,D7021*Calculator!$G$22/12,0)</f>
        <v>0</v>
      </c>
      <c r="G7021" s="29">
        <f ca="1">IF(E7021&gt;0,(IFERROR(-PMT(Calculator!$G$22/12,Calculator!$G$23*12,Calculator!$G$20),0))-F7021,0)</f>
        <v>0</v>
      </c>
      <c r="H7021" s="29">
        <f t="shared" ca="1" si="440"/>
        <v>0</v>
      </c>
      <c r="I7021" s="29">
        <f t="shared" ca="1" si="438"/>
        <v>0</v>
      </c>
      <c r="J7021" s="30">
        <f>Calculator!$G$40</f>
        <v>6.5000000000000002E-2</v>
      </c>
      <c r="K7021" s="29">
        <f ca="1">IF(C7021&gt;=Calculator!$G$27,IF(DAY($C7021)=1,Calculator!$G$34/2,IF(DAY($C7021)=15,Calculator!$G$34/2,0)),0)</f>
        <v>0</v>
      </c>
      <c r="L7021" s="29">
        <f ca="1">IF(DAY($C7021)=28,IF(H7021=0,0,Calculator!$G$35),0)</f>
        <v>0</v>
      </c>
      <c r="M7021" s="29">
        <f ca="1">IF(I7021&gt;0,IF(DAY($C7021)=1,SUM(INDIRECT("I"&amp;(ROW(C7020)-DAY(C7020))):I7020),0),0)</f>
        <v>0</v>
      </c>
      <c r="N7021" s="29">
        <f ca="1">IF(C7021&lt;Calculator!$G$27,0,IF(C7021=Calculator!$G$27,Calculator!$G$39,IF(H7021-K7021&lt;=0,IF(D7021&gt;Calculator!$G$39,IF(H7021-K7021+E7021+L7021+M7021+Calculator!$G$39&gt;Calculator!$G$39,Calculator!$G$39-(H7021+E7021+L7021+M7021-K7021),Calculator!$G$39),D7021),0)))</f>
        <v>0</v>
      </c>
    </row>
    <row r="7022" spans="1:14" ht="15.75" thickBot="1">
      <c r="A7022" s="33" t="str">
        <f ca="1">IF(C7022=Calculator!$H$27,"F",IF(Daily!D7022+Daily!H7022=0,IF(D7021+H7021&gt;0,"L",""),""))</f>
        <v/>
      </c>
      <c r="B7022" s="34">
        <v>7021</v>
      </c>
      <c r="C7022" s="19">
        <f t="shared" ca="1" si="437"/>
        <v>52951</v>
      </c>
      <c r="D7022" s="29">
        <f t="shared" ca="1" si="439"/>
        <v>0</v>
      </c>
      <c r="E7022" s="29">
        <f ca="1">IF(C7022&lt;Calculator!$D$26,0,IF(DAY($C7022)=1,IF(D7022-Calculator!$G$24&gt;0,Calculator!$G$24,D7022),0))</f>
        <v>0</v>
      </c>
      <c r="F7022" s="29">
        <f ca="1">IF(E7022&gt;0,D7022*Calculator!$G$22/12,0)</f>
        <v>0</v>
      </c>
      <c r="G7022" s="29">
        <f ca="1">IF(E7022&gt;0,(IFERROR(-PMT(Calculator!$G$22/12,Calculator!$G$23*12,Calculator!$G$20),0))-F7022,0)</f>
        <v>0</v>
      </c>
      <c r="H7022" s="29">
        <f t="shared" ca="1" si="440"/>
        <v>0</v>
      </c>
      <c r="I7022" s="29">
        <f t="shared" ca="1" si="438"/>
        <v>0</v>
      </c>
      <c r="J7022" s="30">
        <f>Calculator!$G$40</f>
        <v>6.5000000000000002E-2</v>
      </c>
      <c r="K7022" s="29">
        <f ca="1">IF(C7022&gt;=Calculator!$G$27,IF(DAY($C7022)=1,Calculator!$G$34/2,IF(DAY($C7022)=15,Calculator!$G$34/2,0)),0)</f>
        <v>0</v>
      </c>
      <c r="L7022" s="29">
        <f ca="1">IF(DAY($C7022)=28,IF(H7022=0,0,Calculator!$G$35),0)</f>
        <v>0</v>
      </c>
      <c r="M7022" s="29">
        <f ca="1">IF(I7022&gt;0,IF(DAY($C7022)=1,SUM(INDIRECT("I"&amp;(ROW(C7021)-DAY(C7021))):I7021),0),0)</f>
        <v>0</v>
      </c>
      <c r="N7022" s="29">
        <f ca="1">IF(C7022&lt;Calculator!$G$27,0,IF(C7022=Calculator!$G$27,Calculator!$G$39,IF(H7022-K7022&lt;=0,IF(D7022&gt;Calculator!$G$39,IF(H7022-K7022+E7022+L7022+M7022+Calculator!$G$39&gt;Calculator!$G$39,Calculator!$G$39-(H7022+E7022+L7022+M7022-K7022),Calculator!$G$39),D7022),0)))</f>
        <v>0</v>
      </c>
    </row>
    <row r="7023" spans="1:14" ht="15.75" thickBot="1">
      <c r="A7023" s="33" t="str">
        <f ca="1">IF(C7023=Calculator!$H$27,"F",IF(Daily!D7023+Daily!H7023=0,IF(D7022+H7022&gt;0,"L",""),""))</f>
        <v/>
      </c>
      <c r="B7023" s="34">
        <v>7022</v>
      </c>
      <c r="C7023" s="19">
        <f t="shared" ca="1" si="437"/>
        <v>52952</v>
      </c>
      <c r="D7023" s="29">
        <f t="shared" ca="1" si="439"/>
        <v>0</v>
      </c>
      <c r="E7023" s="29">
        <f ca="1">IF(C7023&lt;Calculator!$D$26,0,IF(DAY($C7023)=1,IF(D7023-Calculator!$G$24&gt;0,Calculator!$G$24,D7023),0))</f>
        <v>0</v>
      </c>
      <c r="F7023" s="29">
        <f ca="1">IF(E7023&gt;0,D7023*Calculator!$G$22/12,0)</f>
        <v>0</v>
      </c>
      <c r="G7023" s="29">
        <f ca="1">IF(E7023&gt;0,(IFERROR(-PMT(Calculator!$G$22/12,Calculator!$G$23*12,Calculator!$G$20),0))-F7023,0)</f>
        <v>0</v>
      </c>
      <c r="H7023" s="29">
        <f t="shared" ca="1" si="440"/>
        <v>0</v>
      </c>
      <c r="I7023" s="29">
        <f t="shared" ca="1" si="438"/>
        <v>0</v>
      </c>
      <c r="J7023" s="30">
        <f>Calculator!$G$40</f>
        <v>6.5000000000000002E-2</v>
      </c>
      <c r="K7023" s="29">
        <f ca="1">IF(C7023&gt;=Calculator!$G$27,IF(DAY($C7023)=1,Calculator!$G$34/2,IF(DAY($C7023)=15,Calculator!$G$34/2,0)),0)</f>
        <v>0</v>
      </c>
      <c r="L7023" s="29">
        <f ca="1">IF(DAY($C7023)=28,IF(H7023=0,0,Calculator!$G$35),0)</f>
        <v>0</v>
      </c>
      <c r="M7023" s="29">
        <f ca="1">IF(I7023&gt;0,IF(DAY($C7023)=1,SUM(INDIRECT("I"&amp;(ROW(C7022)-DAY(C7022))):I7022),0),0)</f>
        <v>0</v>
      </c>
      <c r="N7023" s="29">
        <f ca="1">IF(C7023&lt;Calculator!$G$27,0,IF(C7023=Calculator!$G$27,Calculator!$G$39,IF(H7023-K7023&lt;=0,IF(D7023&gt;Calculator!$G$39,IF(H7023-K7023+E7023+L7023+M7023+Calculator!$G$39&gt;Calculator!$G$39,Calculator!$G$39-(H7023+E7023+L7023+M7023-K7023),Calculator!$G$39),D7023),0)))</f>
        <v>0</v>
      </c>
    </row>
    <row r="7024" spans="1:14" ht="15.75" thickBot="1">
      <c r="A7024" s="33" t="str">
        <f ca="1">IF(C7024=Calculator!$H$27,"F",IF(Daily!D7024+Daily!H7024=0,IF(D7023+H7023&gt;0,"L",""),""))</f>
        <v/>
      </c>
      <c r="B7024" s="34">
        <v>7023</v>
      </c>
      <c r="C7024" s="19">
        <f t="shared" ca="1" si="437"/>
        <v>52953</v>
      </c>
      <c r="D7024" s="29">
        <f t="shared" ca="1" si="439"/>
        <v>0</v>
      </c>
      <c r="E7024" s="29">
        <f ca="1">IF(C7024&lt;Calculator!$D$26,0,IF(DAY($C7024)=1,IF(D7024-Calculator!$G$24&gt;0,Calculator!$G$24,D7024),0))</f>
        <v>0</v>
      </c>
      <c r="F7024" s="29">
        <f ca="1">IF(E7024&gt;0,D7024*Calculator!$G$22/12,0)</f>
        <v>0</v>
      </c>
      <c r="G7024" s="29">
        <f ca="1">IF(E7024&gt;0,(IFERROR(-PMT(Calculator!$G$22/12,Calculator!$G$23*12,Calculator!$G$20),0))-F7024,0)</f>
        <v>0</v>
      </c>
      <c r="H7024" s="29">
        <f t="shared" ca="1" si="440"/>
        <v>0</v>
      </c>
      <c r="I7024" s="29">
        <f t="shared" ca="1" si="438"/>
        <v>0</v>
      </c>
      <c r="J7024" s="30">
        <f>Calculator!$G$40</f>
        <v>6.5000000000000002E-2</v>
      </c>
      <c r="K7024" s="29">
        <f ca="1">IF(C7024&gt;=Calculator!$G$27,IF(DAY($C7024)=1,Calculator!$G$34/2,IF(DAY($C7024)=15,Calculator!$G$34/2,0)),0)</f>
        <v>0</v>
      </c>
      <c r="L7024" s="29">
        <f ca="1">IF(DAY($C7024)=28,IF(H7024=0,0,Calculator!$G$35),0)</f>
        <v>0</v>
      </c>
      <c r="M7024" s="29">
        <f ca="1">IF(I7024&gt;0,IF(DAY($C7024)=1,SUM(INDIRECT("I"&amp;(ROW(C7023)-DAY(C7023))):I7023),0),0)</f>
        <v>0</v>
      </c>
      <c r="N7024" s="29">
        <f ca="1">IF(C7024&lt;Calculator!$G$27,0,IF(C7024=Calculator!$G$27,Calculator!$G$39,IF(H7024-K7024&lt;=0,IF(D7024&gt;Calculator!$G$39,IF(H7024-K7024+E7024+L7024+M7024+Calculator!$G$39&gt;Calculator!$G$39,Calculator!$G$39-(H7024+E7024+L7024+M7024-K7024),Calculator!$G$39),D7024),0)))</f>
        <v>0</v>
      </c>
    </row>
    <row r="7025" spans="1:14" ht="15.75" thickBot="1">
      <c r="A7025" s="33" t="str">
        <f ca="1">IF(C7025=Calculator!$H$27,"F",IF(Daily!D7025+Daily!H7025=0,IF(D7024+H7024&gt;0,"L",""),""))</f>
        <v/>
      </c>
      <c r="B7025" s="34">
        <v>7024</v>
      </c>
      <c r="C7025" s="19">
        <f t="shared" ca="1" si="437"/>
        <v>52954</v>
      </c>
      <c r="D7025" s="29">
        <f t="shared" ca="1" si="439"/>
        <v>0</v>
      </c>
      <c r="E7025" s="29">
        <f ca="1">IF(C7025&lt;Calculator!$D$26,0,IF(DAY($C7025)=1,IF(D7025-Calculator!$G$24&gt;0,Calculator!$G$24,D7025),0))</f>
        <v>0</v>
      </c>
      <c r="F7025" s="29">
        <f ca="1">IF(E7025&gt;0,D7025*Calculator!$G$22/12,0)</f>
        <v>0</v>
      </c>
      <c r="G7025" s="29">
        <f ca="1">IF(E7025&gt;0,(IFERROR(-PMT(Calculator!$G$22/12,Calculator!$G$23*12,Calculator!$G$20),0))-F7025,0)</f>
        <v>0</v>
      </c>
      <c r="H7025" s="29">
        <f t="shared" ca="1" si="440"/>
        <v>0</v>
      </c>
      <c r="I7025" s="29">
        <f t="shared" ca="1" si="438"/>
        <v>0</v>
      </c>
      <c r="J7025" s="30">
        <f>Calculator!$G$40</f>
        <v>6.5000000000000002E-2</v>
      </c>
      <c r="K7025" s="29">
        <f ca="1">IF(C7025&gt;=Calculator!$G$27,IF(DAY($C7025)=1,Calculator!$G$34/2,IF(DAY($C7025)=15,Calculator!$G$34/2,0)),0)</f>
        <v>0</v>
      </c>
      <c r="L7025" s="29">
        <f ca="1">IF(DAY($C7025)=28,IF(H7025=0,0,Calculator!$G$35),0)</f>
        <v>0</v>
      </c>
      <c r="M7025" s="29">
        <f ca="1">IF(I7025&gt;0,IF(DAY($C7025)=1,SUM(INDIRECT("I"&amp;(ROW(C7024)-DAY(C7024))):I7024),0),0)</f>
        <v>0</v>
      </c>
      <c r="N7025" s="29">
        <f ca="1">IF(C7025&lt;Calculator!$G$27,0,IF(C7025=Calculator!$G$27,Calculator!$G$39,IF(H7025-K7025&lt;=0,IF(D7025&gt;Calculator!$G$39,IF(H7025-K7025+E7025+L7025+M7025+Calculator!$G$39&gt;Calculator!$G$39,Calculator!$G$39-(H7025+E7025+L7025+M7025-K7025),Calculator!$G$39),D7025),0)))</f>
        <v>0</v>
      </c>
    </row>
    <row r="7026" spans="1:14" ht="15.75" thickBot="1">
      <c r="A7026" s="33" t="str">
        <f ca="1">IF(C7026=Calculator!$H$27,"F",IF(Daily!D7026+Daily!H7026=0,IF(D7025+H7025&gt;0,"L",""),""))</f>
        <v/>
      </c>
      <c r="B7026" s="34">
        <v>7025</v>
      </c>
      <c r="C7026" s="19">
        <f t="shared" ca="1" si="437"/>
        <v>52955</v>
      </c>
      <c r="D7026" s="29">
        <f t="shared" ca="1" si="439"/>
        <v>0</v>
      </c>
      <c r="E7026" s="29">
        <f ca="1">IF(C7026&lt;Calculator!$D$26,0,IF(DAY($C7026)=1,IF(D7026-Calculator!$G$24&gt;0,Calculator!$G$24,D7026),0))</f>
        <v>0</v>
      </c>
      <c r="F7026" s="29">
        <f ca="1">IF(E7026&gt;0,D7026*Calculator!$G$22/12,0)</f>
        <v>0</v>
      </c>
      <c r="G7026" s="29">
        <f ca="1">IF(E7026&gt;0,(IFERROR(-PMT(Calculator!$G$22/12,Calculator!$G$23*12,Calculator!$G$20),0))-F7026,0)</f>
        <v>0</v>
      </c>
      <c r="H7026" s="29">
        <f t="shared" ca="1" si="440"/>
        <v>0</v>
      </c>
      <c r="I7026" s="29">
        <f t="shared" ca="1" si="438"/>
        <v>0</v>
      </c>
      <c r="J7026" s="30">
        <f>Calculator!$G$40</f>
        <v>6.5000000000000002E-2</v>
      </c>
      <c r="K7026" s="29">
        <f ca="1">IF(C7026&gt;=Calculator!$G$27,IF(DAY($C7026)=1,Calculator!$G$34/2,IF(DAY($C7026)=15,Calculator!$G$34/2,0)),0)</f>
        <v>0</v>
      </c>
      <c r="L7026" s="29">
        <f ca="1">IF(DAY($C7026)=28,IF(H7026=0,0,Calculator!$G$35),0)</f>
        <v>0</v>
      </c>
      <c r="M7026" s="29">
        <f ca="1">IF(I7026&gt;0,IF(DAY($C7026)=1,SUM(INDIRECT("I"&amp;(ROW(C7025)-DAY(C7025))):I7025),0),0)</f>
        <v>0</v>
      </c>
      <c r="N7026" s="29">
        <f ca="1">IF(C7026&lt;Calculator!$G$27,0,IF(C7026=Calculator!$G$27,Calculator!$G$39,IF(H7026-K7026&lt;=0,IF(D7026&gt;Calculator!$G$39,IF(H7026-K7026+E7026+L7026+M7026+Calculator!$G$39&gt;Calculator!$G$39,Calculator!$G$39-(H7026+E7026+L7026+M7026-K7026),Calculator!$G$39),D7026),0)))</f>
        <v>0</v>
      </c>
    </row>
    <row r="7027" spans="1:14" ht="15.75" thickBot="1">
      <c r="A7027" s="33" t="str">
        <f ca="1">IF(C7027=Calculator!$H$27,"F",IF(Daily!D7027+Daily!H7027=0,IF(D7026+H7026&gt;0,"L",""),""))</f>
        <v/>
      </c>
      <c r="B7027" s="34">
        <v>7026</v>
      </c>
      <c r="C7027" s="19">
        <f t="shared" ca="1" si="437"/>
        <v>52956</v>
      </c>
      <c r="D7027" s="29">
        <f t="shared" ca="1" si="439"/>
        <v>0</v>
      </c>
      <c r="E7027" s="29">
        <f ca="1">IF(C7027&lt;Calculator!$D$26,0,IF(DAY($C7027)=1,IF(D7027-Calculator!$G$24&gt;0,Calculator!$G$24,D7027),0))</f>
        <v>0</v>
      </c>
      <c r="F7027" s="29">
        <f ca="1">IF(E7027&gt;0,D7027*Calculator!$G$22/12,0)</f>
        <v>0</v>
      </c>
      <c r="G7027" s="29">
        <f ca="1">IF(E7027&gt;0,(IFERROR(-PMT(Calculator!$G$22/12,Calculator!$G$23*12,Calculator!$G$20),0))-F7027,0)</f>
        <v>0</v>
      </c>
      <c r="H7027" s="29">
        <f t="shared" ca="1" si="440"/>
        <v>0</v>
      </c>
      <c r="I7027" s="29">
        <f t="shared" ca="1" si="438"/>
        <v>0</v>
      </c>
      <c r="J7027" s="30">
        <f>Calculator!$G$40</f>
        <v>6.5000000000000002E-2</v>
      </c>
      <c r="K7027" s="29">
        <f ca="1">IF(C7027&gt;=Calculator!$G$27,IF(DAY($C7027)=1,Calculator!$G$34/2,IF(DAY($C7027)=15,Calculator!$G$34/2,0)),0)</f>
        <v>0</v>
      </c>
      <c r="L7027" s="29">
        <f ca="1">IF(DAY($C7027)=28,IF(H7027=0,0,Calculator!$G$35),0)</f>
        <v>0</v>
      </c>
      <c r="M7027" s="29">
        <f ca="1">IF(I7027&gt;0,IF(DAY($C7027)=1,SUM(INDIRECT("I"&amp;(ROW(C7026)-DAY(C7026))):I7026),0),0)</f>
        <v>0</v>
      </c>
      <c r="N7027" s="29">
        <f ca="1">IF(C7027&lt;Calculator!$G$27,0,IF(C7027=Calculator!$G$27,Calculator!$G$39,IF(H7027-K7027&lt;=0,IF(D7027&gt;Calculator!$G$39,IF(H7027-K7027+E7027+L7027+M7027+Calculator!$G$39&gt;Calculator!$G$39,Calculator!$G$39-(H7027+E7027+L7027+M7027-K7027),Calculator!$G$39),D7027),0)))</f>
        <v>0</v>
      </c>
    </row>
    <row r="7028" spans="1:14" ht="15.75" thickBot="1">
      <c r="A7028" s="33" t="str">
        <f ca="1">IF(C7028=Calculator!$H$27,"F",IF(Daily!D7028+Daily!H7028=0,IF(D7027+H7027&gt;0,"L",""),""))</f>
        <v/>
      </c>
      <c r="B7028" s="34">
        <v>7027</v>
      </c>
      <c r="C7028" s="19">
        <f t="shared" ca="1" si="437"/>
        <v>52957</v>
      </c>
      <c r="D7028" s="29">
        <f t="shared" ca="1" si="439"/>
        <v>0</v>
      </c>
      <c r="E7028" s="29">
        <f ca="1">IF(C7028&lt;Calculator!$D$26,0,IF(DAY($C7028)=1,IF(D7028-Calculator!$G$24&gt;0,Calculator!$G$24,D7028),0))</f>
        <v>0</v>
      </c>
      <c r="F7028" s="29">
        <f ca="1">IF(E7028&gt;0,D7028*Calculator!$G$22/12,0)</f>
        <v>0</v>
      </c>
      <c r="G7028" s="29">
        <f ca="1">IF(E7028&gt;0,(IFERROR(-PMT(Calculator!$G$22/12,Calculator!$G$23*12,Calculator!$G$20),0))-F7028,0)</f>
        <v>0</v>
      </c>
      <c r="H7028" s="29">
        <f t="shared" ca="1" si="440"/>
        <v>0</v>
      </c>
      <c r="I7028" s="29">
        <f t="shared" ca="1" si="438"/>
        <v>0</v>
      </c>
      <c r="J7028" s="30">
        <f>Calculator!$G$40</f>
        <v>6.5000000000000002E-2</v>
      </c>
      <c r="K7028" s="29">
        <f ca="1">IF(C7028&gt;=Calculator!$G$27,IF(DAY($C7028)=1,Calculator!$G$34/2,IF(DAY($C7028)=15,Calculator!$G$34/2,0)),0)</f>
        <v>0</v>
      </c>
      <c r="L7028" s="29">
        <f ca="1">IF(DAY($C7028)=28,IF(H7028=0,0,Calculator!$G$35),0)</f>
        <v>0</v>
      </c>
      <c r="M7028" s="29">
        <f ca="1">IF(I7028&gt;0,IF(DAY($C7028)=1,SUM(INDIRECT("I"&amp;(ROW(C7027)-DAY(C7027))):I7027),0),0)</f>
        <v>0</v>
      </c>
      <c r="N7028" s="29">
        <f ca="1">IF(C7028&lt;Calculator!$G$27,0,IF(C7028=Calculator!$G$27,Calculator!$G$39,IF(H7028-K7028&lt;=0,IF(D7028&gt;Calculator!$G$39,IF(H7028-K7028+E7028+L7028+M7028+Calculator!$G$39&gt;Calculator!$G$39,Calculator!$G$39-(H7028+E7028+L7028+M7028-K7028),Calculator!$G$39),D7028),0)))</f>
        <v>0</v>
      </c>
    </row>
    <row r="7029" spans="1:14" ht="15.75" thickBot="1">
      <c r="A7029" s="33" t="str">
        <f ca="1">IF(C7029=Calculator!$H$27,"F",IF(Daily!D7029+Daily!H7029=0,IF(D7028+H7028&gt;0,"L",""),""))</f>
        <v/>
      </c>
      <c r="B7029" s="34">
        <v>7028</v>
      </c>
      <c r="C7029" s="19">
        <f t="shared" ca="1" si="437"/>
        <v>52958</v>
      </c>
      <c r="D7029" s="29">
        <f t="shared" ca="1" si="439"/>
        <v>0</v>
      </c>
      <c r="E7029" s="29">
        <f ca="1">IF(C7029&lt;Calculator!$D$26,0,IF(DAY($C7029)=1,IF(D7029-Calculator!$G$24&gt;0,Calculator!$G$24,D7029),0))</f>
        <v>0</v>
      </c>
      <c r="F7029" s="29">
        <f ca="1">IF(E7029&gt;0,D7029*Calculator!$G$22/12,0)</f>
        <v>0</v>
      </c>
      <c r="G7029" s="29">
        <f ca="1">IF(E7029&gt;0,(IFERROR(-PMT(Calculator!$G$22/12,Calculator!$G$23*12,Calculator!$G$20),0))-F7029,0)</f>
        <v>0</v>
      </c>
      <c r="H7029" s="29">
        <f t="shared" ca="1" si="440"/>
        <v>0</v>
      </c>
      <c r="I7029" s="29">
        <f t="shared" ca="1" si="438"/>
        <v>0</v>
      </c>
      <c r="J7029" s="30">
        <f>Calculator!$G$40</f>
        <v>6.5000000000000002E-2</v>
      </c>
      <c r="K7029" s="29">
        <f ca="1">IF(C7029&gt;=Calculator!$G$27,IF(DAY($C7029)=1,Calculator!$G$34/2,IF(DAY($C7029)=15,Calculator!$G$34/2,0)),0)</f>
        <v>0</v>
      </c>
      <c r="L7029" s="29">
        <f ca="1">IF(DAY($C7029)=28,IF(H7029=0,0,Calculator!$G$35),0)</f>
        <v>0</v>
      </c>
      <c r="M7029" s="29">
        <f ca="1">IF(I7029&gt;0,IF(DAY($C7029)=1,SUM(INDIRECT("I"&amp;(ROW(C7028)-DAY(C7028))):I7028),0),0)</f>
        <v>0</v>
      </c>
      <c r="N7029" s="29">
        <f ca="1">IF(C7029&lt;Calculator!$G$27,0,IF(C7029=Calculator!$G$27,Calculator!$G$39,IF(H7029-K7029&lt;=0,IF(D7029&gt;Calculator!$G$39,IF(H7029-K7029+E7029+L7029+M7029+Calculator!$G$39&gt;Calculator!$G$39,Calculator!$G$39-(H7029+E7029+L7029+M7029-K7029),Calculator!$G$39),D7029),0)))</f>
        <v>0</v>
      </c>
    </row>
    <row r="7030" spans="1:14" ht="15.75" thickBot="1">
      <c r="A7030" s="33" t="str">
        <f ca="1">IF(C7030=Calculator!$H$27,"F",IF(Daily!D7030+Daily!H7030=0,IF(D7029+H7029&gt;0,"L",""),""))</f>
        <v/>
      </c>
      <c r="B7030" s="34">
        <v>7029</v>
      </c>
      <c r="C7030" s="19">
        <f t="shared" ca="1" si="437"/>
        <v>52959</v>
      </c>
      <c r="D7030" s="29">
        <f t="shared" ca="1" si="439"/>
        <v>0</v>
      </c>
      <c r="E7030" s="29">
        <f ca="1">IF(C7030&lt;Calculator!$D$26,0,IF(DAY($C7030)=1,IF(D7030-Calculator!$G$24&gt;0,Calculator!$G$24,D7030),0))</f>
        <v>0</v>
      </c>
      <c r="F7030" s="29">
        <f ca="1">IF(E7030&gt;0,D7030*Calculator!$G$22/12,0)</f>
        <v>0</v>
      </c>
      <c r="G7030" s="29">
        <f ca="1">IF(E7030&gt;0,(IFERROR(-PMT(Calculator!$G$22/12,Calculator!$G$23*12,Calculator!$G$20),0))-F7030,0)</f>
        <v>0</v>
      </c>
      <c r="H7030" s="29">
        <f t="shared" ca="1" si="440"/>
        <v>0</v>
      </c>
      <c r="I7030" s="29">
        <f t="shared" ca="1" si="438"/>
        <v>0</v>
      </c>
      <c r="J7030" s="30">
        <f>Calculator!$G$40</f>
        <v>6.5000000000000002E-2</v>
      </c>
      <c r="K7030" s="29">
        <f ca="1">IF(C7030&gt;=Calculator!$G$27,IF(DAY($C7030)=1,Calculator!$G$34/2,IF(DAY($C7030)=15,Calculator!$G$34/2,0)),0)</f>
        <v>0</v>
      </c>
      <c r="L7030" s="29">
        <f ca="1">IF(DAY($C7030)=28,IF(H7030=0,0,Calculator!$G$35),0)</f>
        <v>0</v>
      </c>
      <c r="M7030" s="29">
        <f ca="1">IF(I7030&gt;0,IF(DAY($C7030)=1,SUM(INDIRECT("I"&amp;(ROW(C7029)-DAY(C7029))):I7029),0),0)</f>
        <v>0</v>
      </c>
      <c r="N7030" s="29">
        <f ca="1">IF(C7030&lt;Calculator!$G$27,0,IF(C7030=Calculator!$G$27,Calculator!$G$39,IF(H7030-K7030&lt;=0,IF(D7030&gt;Calculator!$G$39,IF(H7030-K7030+E7030+L7030+M7030+Calculator!$G$39&gt;Calculator!$G$39,Calculator!$G$39-(H7030+E7030+L7030+M7030-K7030),Calculator!$G$39),D7030),0)))</f>
        <v>0</v>
      </c>
    </row>
    <row r="7031" spans="1:14" ht="15.75" thickBot="1">
      <c r="A7031" s="33" t="str">
        <f ca="1">IF(C7031=Calculator!$H$27,"F",IF(Daily!D7031+Daily!H7031=0,IF(D7030+H7030&gt;0,"L",""),""))</f>
        <v/>
      </c>
      <c r="B7031" s="34">
        <v>7030</v>
      </c>
      <c r="C7031" s="19">
        <f t="shared" ca="1" si="437"/>
        <v>52960</v>
      </c>
      <c r="D7031" s="29">
        <f t="shared" ca="1" si="439"/>
        <v>0</v>
      </c>
      <c r="E7031" s="29">
        <f ca="1">IF(C7031&lt;Calculator!$D$26,0,IF(DAY($C7031)=1,IF(D7031-Calculator!$G$24&gt;0,Calculator!$G$24,D7031),0))</f>
        <v>0</v>
      </c>
      <c r="F7031" s="29">
        <f ca="1">IF(E7031&gt;0,D7031*Calculator!$G$22/12,0)</f>
        <v>0</v>
      </c>
      <c r="G7031" s="29">
        <f ca="1">IF(E7031&gt;0,(IFERROR(-PMT(Calculator!$G$22/12,Calculator!$G$23*12,Calculator!$G$20),0))-F7031,0)</f>
        <v>0</v>
      </c>
      <c r="H7031" s="29">
        <f t="shared" ca="1" si="440"/>
        <v>0</v>
      </c>
      <c r="I7031" s="29">
        <f t="shared" ca="1" si="438"/>
        <v>0</v>
      </c>
      <c r="J7031" s="30">
        <f>Calculator!$G$40</f>
        <v>6.5000000000000002E-2</v>
      </c>
      <c r="K7031" s="29">
        <f ca="1">IF(C7031&gt;=Calculator!$G$27,IF(DAY($C7031)=1,Calculator!$G$34/2,IF(DAY($C7031)=15,Calculator!$G$34/2,0)),0)</f>
        <v>0</v>
      </c>
      <c r="L7031" s="29">
        <f ca="1">IF(DAY($C7031)=28,IF(H7031=0,0,Calculator!$G$35),0)</f>
        <v>0</v>
      </c>
      <c r="M7031" s="29">
        <f ca="1">IF(I7031&gt;0,IF(DAY($C7031)=1,SUM(INDIRECT("I"&amp;(ROW(C7030)-DAY(C7030))):I7030),0),0)</f>
        <v>0</v>
      </c>
      <c r="N7031" s="29">
        <f ca="1">IF(C7031&lt;Calculator!$G$27,0,IF(C7031=Calculator!$G$27,Calculator!$G$39,IF(H7031-K7031&lt;=0,IF(D7031&gt;Calculator!$G$39,IF(H7031-K7031+E7031+L7031+M7031+Calculator!$G$39&gt;Calculator!$G$39,Calculator!$G$39-(H7031+E7031+L7031+M7031-K7031),Calculator!$G$39),D7031),0)))</f>
        <v>0</v>
      </c>
    </row>
    <row r="7032" spans="1:14" ht="15.75" thickBot="1">
      <c r="A7032" s="33" t="str">
        <f ca="1">IF(C7032=Calculator!$H$27,"F",IF(Daily!D7032+Daily!H7032=0,IF(D7031+H7031&gt;0,"L",""),""))</f>
        <v/>
      </c>
      <c r="B7032" s="34">
        <v>7031</v>
      </c>
      <c r="C7032" s="19">
        <f t="shared" ca="1" si="437"/>
        <v>52961</v>
      </c>
      <c r="D7032" s="29">
        <f t="shared" ca="1" si="439"/>
        <v>0</v>
      </c>
      <c r="E7032" s="29">
        <f ca="1">IF(C7032&lt;Calculator!$D$26,0,IF(DAY($C7032)=1,IF(D7032-Calculator!$G$24&gt;0,Calculator!$G$24,D7032),0))</f>
        <v>0</v>
      </c>
      <c r="F7032" s="29">
        <f ca="1">IF(E7032&gt;0,D7032*Calculator!$G$22/12,0)</f>
        <v>0</v>
      </c>
      <c r="G7032" s="29">
        <f ca="1">IF(E7032&gt;0,(IFERROR(-PMT(Calculator!$G$22/12,Calculator!$G$23*12,Calculator!$G$20),0))-F7032,0)</f>
        <v>0</v>
      </c>
      <c r="H7032" s="29">
        <f t="shared" ca="1" si="440"/>
        <v>0</v>
      </c>
      <c r="I7032" s="29">
        <f t="shared" ca="1" si="438"/>
        <v>0</v>
      </c>
      <c r="J7032" s="30">
        <f>Calculator!$G$40</f>
        <v>6.5000000000000002E-2</v>
      </c>
      <c r="K7032" s="29">
        <f ca="1">IF(C7032&gt;=Calculator!$G$27,IF(DAY($C7032)=1,Calculator!$G$34/2,IF(DAY($C7032)=15,Calculator!$G$34/2,0)),0)</f>
        <v>0</v>
      </c>
      <c r="L7032" s="29">
        <f ca="1">IF(DAY($C7032)=28,IF(H7032=0,0,Calculator!$G$35),0)</f>
        <v>0</v>
      </c>
      <c r="M7032" s="29">
        <f ca="1">IF(I7032&gt;0,IF(DAY($C7032)=1,SUM(INDIRECT("I"&amp;(ROW(C7031)-DAY(C7031))):I7031),0),0)</f>
        <v>0</v>
      </c>
      <c r="N7032" s="29">
        <f ca="1">IF(C7032&lt;Calculator!$G$27,0,IF(C7032=Calculator!$G$27,Calculator!$G$39,IF(H7032-K7032&lt;=0,IF(D7032&gt;Calculator!$G$39,IF(H7032-K7032+E7032+L7032+M7032+Calculator!$G$39&gt;Calculator!$G$39,Calculator!$G$39-(H7032+E7032+L7032+M7032-K7032),Calculator!$G$39),D7032),0)))</f>
        <v>0</v>
      </c>
    </row>
    <row r="7033" spans="1:14" ht="15.75" thickBot="1">
      <c r="A7033" s="33" t="str">
        <f ca="1">IF(C7033=Calculator!$H$27,"F",IF(Daily!D7033+Daily!H7033=0,IF(D7032+H7032&gt;0,"L",""),""))</f>
        <v/>
      </c>
      <c r="B7033" s="34">
        <v>7032</v>
      </c>
      <c r="C7033" s="19">
        <f t="shared" ca="1" si="437"/>
        <v>52962</v>
      </c>
      <c r="D7033" s="29">
        <f t="shared" ca="1" si="439"/>
        <v>0</v>
      </c>
      <c r="E7033" s="29">
        <f ca="1">IF(C7033&lt;Calculator!$D$26,0,IF(DAY($C7033)=1,IF(D7033-Calculator!$G$24&gt;0,Calculator!$G$24,D7033),0))</f>
        <v>0</v>
      </c>
      <c r="F7033" s="29">
        <f ca="1">IF(E7033&gt;0,D7033*Calculator!$G$22/12,0)</f>
        <v>0</v>
      </c>
      <c r="G7033" s="29">
        <f ca="1">IF(E7033&gt;0,(IFERROR(-PMT(Calculator!$G$22/12,Calculator!$G$23*12,Calculator!$G$20),0))-F7033,0)</f>
        <v>0</v>
      </c>
      <c r="H7033" s="29">
        <f t="shared" ca="1" si="440"/>
        <v>0</v>
      </c>
      <c r="I7033" s="29">
        <f t="shared" ca="1" si="438"/>
        <v>0</v>
      </c>
      <c r="J7033" s="30">
        <f>Calculator!$G$40</f>
        <v>6.5000000000000002E-2</v>
      </c>
      <c r="K7033" s="29">
        <f ca="1">IF(C7033&gt;=Calculator!$G$27,IF(DAY($C7033)=1,Calculator!$G$34/2,IF(DAY($C7033)=15,Calculator!$G$34/2,0)),0)</f>
        <v>0</v>
      </c>
      <c r="L7033" s="29">
        <f ca="1">IF(DAY($C7033)=28,IF(H7033=0,0,Calculator!$G$35),0)</f>
        <v>0</v>
      </c>
      <c r="M7033" s="29">
        <f ca="1">IF(I7033&gt;0,IF(DAY($C7033)=1,SUM(INDIRECT("I"&amp;(ROW(C7032)-DAY(C7032))):I7032),0),0)</f>
        <v>0</v>
      </c>
      <c r="N7033" s="29">
        <f ca="1">IF(C7033&lt;Calculator!$G$27,0,IF(C7033=Calculator!$G$27,Calculator!$G$39,IF(H7033-K7033&lt;=0,IF(D7033&gt;Calculator!$G$39,IF(H7033-K7033+E7033+L7033+M7033+Calculator!$G$39&gt;Calculator!$G$39,Calculator!$G$39-(H7033+E7033+L7033+M7033-K7033),Calculator!$G$39),D7033),0)))</f>
        <v>0</v>
      </c>
    </row>
    <row r="7034" spans="1:14" ht="15.75" thickBot="1">
      <c r="A7034" s="33" t="str">
        <f ca="1">IF(C7034=Calculator!$H$27,"F",IF(Daily!D7034+Daily!H7034=0,IF(D7033+H7033&gt;0,"L",""),""))</f>
        <v/>
      </c>
      <c r="B7034" s="34">
        <v>7033</v>
      </c>
      <c r="C7034" s="19">
        <f t="shared" ca="1" si="437"/>
        <v>52963</v>
      </c>
      <c r="D7034" s="29">
        <f t="shared" ca="1" si="439"/>
        <v>0</v>
      </c>
      <c r="E7034" s="29">
        <f ca="1">IF(C7034&lt;Calculator!$D$26,0,IF(DAY($C7034)=1,IF(D7034-Calculator!$G$24&gt;0,Calculator!$G$24,D7034),0))</f>
        <v>0</v>
      </c>
      <c r="F7034" s="29">
        <f ca="1">IF(E7034&gt;0,D7034*Calculator!$G$22/12,0)</f>
        <v>0</v>
      </c>
      <c r="G7034" s="29">
        <f ca="1">IF(E7034&gt;0,(IFERROR(-PMT(Calculator!$G$22/12,Calculator!$G$23*12,Calculator!$G$20),0))-F7034,0)</f>
        <v>0</v>
      </c>
      <c r="H7034" s="29">
        <f t="shared" ca="1" si="440"/>
        <v>0</v>
      </c>
      <c r="I7034" s="29">
        <f t="shared" ca="1" si="438"/>
        <v>0</v>
      </c>
      <c r="J7034" s="30">
        <f>Calculator!$G$40</f>
        <v>6.5000000000000002E-2</v>
      </c>
      <c r="K7034" s="29">
        <f ca="1">IF(C7034&gt;=Calculator!$G$27,IF(DAY($C7034)=1,Calculator!$G$34/2,IF(DAY($C7034)=15,Calculator!$G$34/2,0)),0)</f>
        <v>4500</v>
      </c>
      <c r="L7034" s="29">
        <f ca="1">IF(DAY($C7034)=28,IF(H7034=0,0,Calculator!$G$35),0)</f>
        <v>0</v>
      </c>
      <c r="M7034" s="29">
        <f ca="1">IF(I7034&gt;0,IF(DAY($C7034)=1,SUM(INDIRECT("I"&amp;(ROW(C7033)-DAY(C7033))):I7033),0),0)</f>
        <v>0</v>
      </c>
      <c r="N7034" s="29">
        <f ca="1">IF(C7034&lt;Calculator!$G$27,0,IF(C7034=Calculator!$G$27,Calculator!$G$39,IF(H7034-K7034&lt;=0,IF(D7034&gt;Calculator!$G$39,IF(H7034-K7034+E7034+L7034+M7034+Calculator!$G$39&gt;Calculator!$G$39,Calculator!$G$39-(H7034+E7034+L7034+M7034-K7034),Calculator!$G$39),D7034),0)))</f>
        <v>0</v>
      </c>
    </row>
    <row r="7035" spans="1:14" ht="15.75" thickBot="1">
      <c r="A7035" s="33" t="str">
        <f ca="1">IF(C7035=Calculator!$H$27,"F",IF(Daily!D7035+Daily!H7035=0,IF(D7034+H7034&gt;0,"L",""),""))</f>
        <v/>
      </c>
      <c r="B7035" s="34">
        <v>7034</v>
      </c>
      <c r="C7035" s="19">
        <f t="shared" ca="1" si="437"/>
        <v>52964</v>
      </c>
      <c r="D7035" s="29">
        <f t="shared" ca="1" si="439"/>
        <v>0</v>
      </c>
      <c r="E7035" s="29">
        <f ca="1">IF(C7035&lt;Calculator!$D$26,0,IF(DAY($C7035)=1,IF(D7035-Calculator!$G$24&gt;0,Calculator!$G$24,D7035),0))</f>
        <v>0</v>
      </c>
      <c r="F7035" s="29">
        <f ca="1">IF(E7035&gt;0,D7035*Calculator!$G$22/12,0)</f>
        <v>0</v>
      </c>
      <c r="G7035" s="29">
        <f ca="1">IF(E7035&gt;0,(IFERROR(-PMT(Calculator!$G$22/12,Calculator!$G$23*12,Calculator!$G$20),0))-F7035,0)</f>
        <v>0</v>
      </c>
      <c r="H7035" s="29">
        <f t="shared" ca="1" si="440"/>
        <v>0</v>
      </c>
      <c r="I7035" s="29">
        <f t="shared" ca="1" si="438"/>
        <v>0</v>
      </c>
      <c r="J7035" s="30">
        <f>Calculator!$G$40</f>
        <v>6.5000000000000002E-2</v>
      </c>
      <c r="K7035" s="29">
        <f ca="1">IF(C7035&gt;=Calculator!$G$27,IF(DAY($C7035)=1,Calculator!$G$34/2,IF(DAY($C7035)=15,Calculator!$G$34/2,0)),0)</f>
        <v>0</v>
      </c>
      <c r="L7035" s="29">
        <f ca="1">IF(DAY($C7035)=28,IF(H7035=0,0,Calculator!$G$35),0)</f>
        <v>0</v>
      </c>
      <c r="M7035" s="29">
        <f ca="1">IF(I7035&gt;0,IF(DAY($C7035)=1,SUM(INDIRECT("I"&amp;(ROW(C7034)-DAY(C7034))):I7034),0),0)</f>
        <v>0</v>
      </c>
      <c r="N7035" s="29">
        <f ca="1">IF(C7035&lt;Calculator!$G$27,0,IF(C7035=Calculator!$G$27,Calculator!$G$39,IF(H7035-K7035&lt;=0,IF(D7035&gt;Calculator!$G$39,IF(H7035-K7035+E7035+L7035+M7035+Calculator!$G$39&gt;Calculator!$G$39,Calculator!$G$39-(H7035+E7035+L7035+M7035-K7035),Calculator!$G$39),D7035),0)))</f>
        <v>0</v>
      </c>
    </row>
    <row r="7036" spans="1:14" ht="15.75" thickBot="1">
      <c r="A7036" s="33" t="str">
        <f ca="1">IF(C7036=Calculator!$H$27,"F",IF(Daily!D7036+Daily!H7036=0,IF(D7035+H7035&gt;0,"L",""),""))</f>
        <v/>
      </c>
      <c r="B7036" s="34">
        <v>7035</v>
      </c>
      <c r="C7036" s="19">
        <f t="shared" ca="1" si="437"/>
        <v>52965</v>
      </c>
      <c r="D7036" s="29">
        <f t="shared" ca="1" si="439"/>
        <v>0</v>
      </c>
      <c r="E7036" s="29">
        <f ca="1">IF(C7036&lt;Calculator!$D$26,0,IF(DAY($C7036)=1,IF(D7036-Calculator!$G$24&gt;0,Calculator!$G$24,D7036),0))</f>
        <v>0</v>
      </c>
      <c r="F7036" s="29">
        <f ca="1">IF(E7036&gt;0,D7036*Calculator!$G$22/12,0)</f>
        <v>0</v>
      </c>
      <c r="G7036" s="29">
        <f ca="1">IF(E7036&gt;0,(IFERROR(-PMT(Calculator!$G$22/12,Calculator!$G$23*12,Calculator!$G$20),0))-F7036,0)</f>
        <v>0</v>
      </c>
      <c r="H7036" s="29">
        <f t="shared" ca="1" si="440"/>
        <v>0</v>
      </c>
      <c r="I7036" s="29">
        <f t="shared" ca="1" si="438"/>
        <v>0</v>
      </c>
      <c r="J7036" s="30">
        <f>Calculator!$G$40</f>
        <v>6.5000000000000002E-2</v>
      </c>
      <c r="K7036" s="29">
        <f ca="1">IF(C7036&gt;=Calculator!$G$27,IF(DAY($C7036)=1,Calculator!$G$34/2,IF(DAY($C7036)=15,Calculator!$G$34/2,0)),0)</f>
        <v>0</v>
      </c>
      <c r="L7036" s="29">
        <f ca="1">IF(DAY($C7036)=28,IF(H7036=0,0,Calculator!$G$35),0)</f>
        <v>0</v>
      </c>
      <c r="M7036" s="29">
        <f ca="1">IF(I7036&gt;0,IF(DAY($C7036)=1,SUM(INDIRECT("I"&amp;(ROW(C7035)-DAY(C7035))):I7035),0),0)</f>
        <v>0</v>
      </c>
      <c r="N7036" s="29">
        <f ca="1">IF(C7036&lt;Calculator!$G$27,0,IF(C7036=Calculator!$G$27,Calculator!$G$39,IF(H7036-K7036&lt;=0,IF(D7036&gt;Calculator!$G$39,IF(H7036-K7036+E7036+L7036+M7036+Calculator!$G$39&gt;Calculator!$G$39,Calculator!$G$39-(H7036+E7036+L7036+M7036-K7036),Calculator!$G$39),D7036),0)))</f>
        <v>0</v>
      </c>
    </row>
    <row r="7037" spans="1:14" ht="15.75" thickBot="1">
      <c r="A7037" s="33" t="str">
        <f ca="1">IF(C7037=Calculator!$H$27,"F",IF(Daily!D7037+Daily!H7037=0,IF(D7036+H7036&gt;0,"L",""),""))</f>
        <v/>
      </c>
      <c r="B7037" s="34">
        <v>7036</v>
      </c>
      <c r="C7037" s="19">
        <f t="shared" ca="1" si="437"/>
        <v>52966</v>
      </c>
      <c r="D7037" s="29">
        <f t="shared" ca="1" si="439"/>
        <v>0</v>
      </c>
      <c r="E7037" s="29">
        <f ca="1">IF(C7037&lt;Calculator!$D$26,0,IF(DAY($C7037)=1,IF(D7037-Calculator!$G$24&gt;0,Calculator!$G$24,D7037),0))</f>
        <v>0</v>
      </c>
      <c r="F7037" s="29">
        <f ca="1">IF(E7037&gt;0,D7037*Calculator!$G$22/12,0)</f>
        <v>0</v>
      </c>
      <c r="G7037" s="29">
        <f ca="1">IF(E7037&gt;0,(IFERROR(-PMT(Calculator!$G$22/12,Calculator!$G$23*12,Calculator!$G$20),0))-F7037,0)</f>
        <v>0</v>
      </c>
      <c r="H7037" s="29">
        <f t="shared" ca="1" si="440"/>
        <v>0</v>
      </c>
      <c r="I7037" s="29">
        <f t="shared" ca="1" si="438"/>
        <v>0</v>
      </c>
      <c r="J7037" s="30">
        <f>Calculator!$G$40</f>
        <v>6.5000000000000002E-2</v>
      </c>
      <c r="K7037" s="29">
        <f ca="1">IF(C7037&gt;=Calculator!$G$27,IF(DAY($C7037)=1,Calculator!$G$34/2,IF(DAY($C7037)=15,Calculator!$G$34/2,0)),0)</f>
        <v>0</v>
      </c>
      <c r="L7037" s="29">
        <f ca="1">IF(DAY($C7037)=28,IF(H7037=0,0,Calculator!$G$35),0)</f>
        <v>0</v>
      </c>
      <c r="M7037" s="29">
        <f ca="1">IF(I7037&gt;0,IF(DAY($C7037)=1,SUM(INDIRECT("I"&amp;(ROW(C7036)-DAY(C7036))):I7036),0),0)</f>
        <v>0</v>
      </c>
      <c r="N7037" s="29">
        <f ca="1">IF(C7037&lt;Calculator!$G$27,0,IF(C7037=Calculator!$G$27,Calculator!$G$39,IF(H7037-K7037&lt;=0,IF(D7037&gt;Calculator!$G$39,IF(H7037-K7037+E7037+L7037+M7037+Calculator!$G$39&gt;Calculator!$G$39,Calculator!$G$39-(H7037+E7037+L7037+M7037-K7037),Calculator!$G$39),D7037),0)))</f>
        <v>0</v>
      </c>
    </row>
    <row r="7038" spans="1:14" ht="15.75" thickBot="1">
      <c r="A7038" s="33" t="str">
        <f ca="1">IF(C7038=Calculator!$H$27,"F",IF(Daily!D7038+Daily!H7038=0,IF(D7037+H7037&gt;0,"L",""),""))</f>
        <v/>
      </c>
      <c r="B7038" s="34">
        <v>7037</v>
      </c>
      <c r="C7038" s="19">
        <f t="shared" ca="1" si="437"/>
        <v>52967</v>
      </c>
      <c r="D7038" s="29">
        <f t="shared" ca="1" si="439"/>
        <v>0</v>
      </c>
      <c r="E7038" s="29">
        <f ca="1">IF(C7038&lt;Calculator!$D$26,0,IF(DAY($C7038)=1,IF(D7038-Calculator!$G$24&gt;0,Calculator!$G$24,D7038),0))</f>
        <v>0</v>
      </c>
      <c r="F7038" s="29">
        <f ca="1">IF(E7038&gt;0,D7038*Calculator!$G$22/12,0)</f>
        <v>0</v>
      </c>
      <c r="G7038" s="29">
        <f ca="1">IF(E7038&gt;0,(IFERROR(-PMT(Calculator!$G$22/12,Calculator!$G$23*12,Calculator!$G$20),0))-F7038,0)</f>
        <v>0</v>
      </c>
      <c r="H7038" s="29">
        <f t="shared" ca="1" si="440"/>
        <v>0</v>
      </c>
      <c r="I7038" s="29">
        <f t="shared" ca="1" si="438"/>
        <v>0</v>
      </c>
      <c r="J7038" s="30">
        <f>Calculator!$G$40</f>
        <v>6.5000000000000002E-2</v>
      </c>
      <c r="K7038" s="29">
        <f ca="1">IF(C7038&gt;=Calculator!$G$27,IF(DAY($C7038)=1,Calculator!$G$34/2,IF(DAY($C7038)=15,Calculator!$G$34/2,0)),0)</f>
        <v>0</v>
      </c>
      <c r="L7038" s="29">
        <f ca="1">IF(DAY($C7038)=28,IF(H7038=0,0,Calculator!$G$35),0)</f>
        <v>0</v>
      </c>
      <c r="M7038" s="29">
        <f ca="1">IF(I7038&gt;0,IF(DAY($C7038)=1,SUM(INDIRECT("I"&amp;(ROW(C7037)-DAY(C7037))):I7037),0),0)</f>
        <v>0</v>
      </c>
      <c r="N7038" s="29">
        <f ca="1">IF(C7038&lt;Calculator!$G$27,0,IF(C7038=Calculator!$G$27,Calculator!$G$39,IF(H7038-K7038&lt;=0,IF(D7038&gt;Calculator!$G$39,IF(H7038-K7038+E7038+L7038+M7038+Calculator!$G$39&gt;Calculator!$G$39,Calculator!$G$39-(H7038+E7038+L7038+M7038-K7038),Calculator!$G$39),D7038),0)))</f>
        <v>0</v>
      </c>
    </row>
    <row r="7039" spans="1:14" ht="15.75" thickBot="1">
      <c r="A7039" s="33" t="str">
        <f ca="1">IF(C7039=Calculator!$H$27,"F",IF(Daily!D7039+Daily!H7039=0,IF(D7038+H7038&gt;0,"L",""),""))</f>
        <v/>
      </c>
      <c r="B7039" s="34">
        <v>7038</v>
      </c>
      <c r="C7039" s="19">
        <f t="shared" ca="1" si="437"/>
        <v>52968</v>
      </c>
      <c r="D7039" s="29">
        <f t="shared" ca="1" si="439"/>
        <v>0</v>
      </c>
      <c r="E7039" s="29">
        <f ca="1">IF(C7039&lt;Calculator!$D$26,0,IF(DAY($C7039)=1,IF(D7039-Calculator!$G$24&gt;0,Calculator!$G$24,D7039),0))</f>
        <v>0</v>
      </c>
      <c r="F7039" s="29">
        <f ca="1">IF(E7039&gt;0,D7039*Calculator!$G$22/12,0)</f>
        <v>0</v>
      </c>
      <c r="G7039" s="29">
        <f ca="1">IF(E7039&gt;0,(IFERROR(-PMT(Calculator!$G$22/12,Calculator!$G$23*12,Calculator!$G$20),0))-F7039,0)</f>
        <v>0</v>
      </c>
      <c r="H7039" s="29">
        <f t="shared" ca="1" si="440"/>
        <v>0</v>
      </c>
      <c r="I7039" s="29">
        <f t="shared" ca="1" si="438"/>
        <v>0</v>
      </c>
      <c r="J7039" s="30">
        <f>Calculator!$G$40</f>
        <v>6.5000000000000002E-2</v>
      </c>
      <c r="K7039" s="29">
        <f ca="1">IF(C7039&gt;=Calculator!$G$27,IF(DAY($C7039)=1,Calculator!$G$34/2,IF(DAY($C7039)=15,Calculator!$G$34/2,0)),0)</f>
        <v>0</v>
      </c>
      <c r="L7039" s="29">
        <f ca="1">IF(DAY($C7039)=28,IF(H7039=0,0,Calculator!$G$35),0)</f>
        <v>0</v>
      </c>
      <c r="M7039" s="29">
        <f ca="1">IF(I7039&gt;0,IF(DAY($C7039)=1,SUM(INDIRECT("I"&amp;(ROW(C7038)-DAY(C7038))):I7038),0),0)</f>
        <v>0</v>
      </c>
      <c r="N7039" s="29">
        <f ca="1">IF(C7039&lt;Calculator!$G$27,0,IF(C7039=Calculator!$G$27,Calculator!$G$39,IF(H7039-K7039&lt;=0,IF(D7039&gt;Calculator!$G$39,IF(H7039-K7039+E7039+L7039+M7039+Calculator!$G$39&gt;Calculator!$G$39,Calculator!$G$39-(H7039+E7039+L7039+M7039-K7039),Calculator!$G$39),D7039),0)))</f>
        <v>0</v>
      </c>
    </row>
    <row r="7040" spans="1:14" ht="15.75" thickBot="1">
      <c r="A7040" s="33" t="str">
        <f ca="1">IF(C7040=Calculator!$H$27,"F",IF(Daily!D7040+Daily!H7040=0,IF(D7039+H7039&gt;0,"L",""),""))</f>
        <v/>
      </c>
      <c r="B7040" s="34">
        <v>7039</v>
      </c>
      <c r="C7040" s="19">
        <f t="shared" ca="1" si="437"/>
        <v>52969</v>
      </c>
      <c r="D7040" s="29">
        <f t="shared" ca="1" si="439"/>
        <v>0</v>
      </c>
      <c r="E7040" s="29">
        <f ca="1">IF(C7040&lt;Calculator!$D$26,0,IF(DAY($C7040)=1,IF(D7040-Calculator!$G$24&gt;0,Calculator!$G$24,D7040),0))</f>
        <v>0</v>
      </c>
      <c r="F7040" s="29">
        <f ca="1">IF(E7040&gt;0,D7040*Calculator!$G$22/12,0)</f>
        <v>0</v>
      </c>
      <c r="G7040" s="29">
        <f ca="1">IF(E7040&gt;0,(IFERROR(-PMT(Calculator!$G$22/12,Calculator!$G$23*12,Calculator!$G$20),0))-F7040,0)</f>
        <v>0</v>
      </c>
      <c r="H7040" s="29">
        <f t="shared" ca="1" si="440"/>
        <v>0</v>
      </c>
      <c r="I7040" s="29">
        <f t="shared" ca="1" si="438"/>
        <v>0</v>
      </c>
      <c r="J7040" s="30">
        <f>Calculator!$G$40</f>
        <v>6.5000000000000002E-2</v>
      </c>
      <c r="K7040" s="29">
        <f ca="1">IF(C7040&gt;=Calculator!$G$27,IF(DAY($C7040)=1,Calculator!$G$34/2,IF(DAY($C7040)=15,Calculator!$G$34/2,0)),0)</f>
        <v>0</v>
      </c>
      <c r="L7040" s="29">
        <f ca="1">IF(DAY($C7040)=28,IF(H7040=0,0,Calculator!$G$35),0)</f>
        <v>0</v>
      </c>
      <c r="M7040" s="29">
        <f ca="1">IF(I7040&gt;0,IF(DAY($C7040)=1,SUM(INDIRECT("I"&amp;(ROW(C7039)-DAY(C7039))):I7039),0),0)</f>
        <v>0</v>
      </c>
      <c r="N7040" s="29">
        <f ca="1">IF(C7040&lt;Calculator!$G$27,0,IF(C7040=Calculator!$G$27,Calculator!$G$39,IF(H7040-K7040&lt;=0,IF(D7040&gt;Calculator!$G$39,IF(H7040-K7040+E7040+L7040+M7040+Calculator!$G$39&gt;Calculator!$G$39,Calculator!$G$39-(H7040+E7040+L7040+M7040-K7040),Calculator!$G$39),D7040),0)))</f>
        <v>0</v>
      </c>
    </row>
    <row r="7041" spans="1:14" ht="15.75" thickBot="1">
      <c r="A7041" s="33" t="str">
        <f ca="1">IF(C7041=Calculator!$H$27,"F",IF(Daily!D7041+Daily!H7041=0,IF(D7040+H7040&gt;0,"L",""),""))</f>
        <v/>
      </c>
      <c r="B7041" s="34">
        <v>7040</v>
      </c>
      <c r="C7041" s="19">
        <f t="shared" ca="1" si="437"/>
        <v>52970</v>
      </c>
      <c r="D7041" s="29">
        <f t="shared" ca="1" si="439"/>
        <v>0</v>
      </c>
      <c r="E7041" s="29">
        <f ca="1">IF(C7041&lt;Calculator!$D$26,0,IF(DAY($C7041)=1,IF(D7041-Calculator!$G$24&gt;0,Calculator!$G$24,D7041),0))</f>
        <v>0</v>
      </c>
      <c r="F7041" s="29">
        <f ca="1">IF(E7041&gt;0,D7041*Calculator!$G$22/12,0)</f>
        <v>0</v>
      </c>
      <c r="G7041" s="29">
        <f ca="1">IF(E7041&gt;0,(IFERROR(-PMT(Calculator!$G$22/12,Calculator!$G$23*12,Calculator!$G$20),0))-F7041,0)</f>
        <v>0</v>
      </c>
      <c r="H7041" s="29">
        <f t="shared" ca="1" si="440"/>
        <v>0</v>
      </c>
      <c r="I7041" s="29">
        <f t="shared" ca="1" si="438"/>
        <v>0</v>
      </c>
      <c r="J7041" s="30">
        <f>Calculator!$G$40</f>
        <v>6.5000000000000002E-2</v>
      </c>
      <c r="K7041" s="29">
        <f ca="1">IF(C7041&gt;=Calculator!$G$27,IF(DAY($C7041)=1,Calculator!$G$34/2,IF(DAY($C7041)=15,Calculator!$G$34/2,0)),0)</f>
        <v>0</v>
      </c>
      <c r="L7041" s="29">
        <f ca="1">IF(DAY($C7041)=28,IF(H7041=0,0,Calculator!$G$35),0)</f>
        <v>0</v>
      </c>
      <c r="M7041" s="29">
        <f ca="1">IF(I7041&gt;0,IF(DAY($C7041)=1,SUM(INDIRECT("I"&amp;(ROW(C7040)-DAY(C7040))):I7040),0),0)</f>
        <v>0</v>
      </c>
      <c r="N7041" s="29">
        <f ca="1">IF(C7041&lt;Calculator!$G$27,0,IF(C7041=Calculator!$G$27,Calculator!$G$39,IF(H7041-K7041&lt;=0,IF(D7041&gt;Calculator!$G$39,IF(H7041-K7041+E7041+L7041+M7041+Calculator!$G$39&gt;Calculator!$G$39,Calculator!$G$39-(H7041+E7041+L7041+M7041-K7041),Calculator!$G$39),D7041),0)))</f>
        <v>0</v>
      </c>
    </row>
    <row r="7042" spans="1:14" ht="15.75" thickBot="1">
      <c r="A7042" s="33" t="str">
        <f ca="1">IF(C7042=Calculator!$H$27,"F",IF(Daily!D7042+Daily!H7042=0,IF(D7041+H7041&gt;0,"L",""),""))</f>
        <v/>
      </c>
      <c r="B7042" s="34">
        <v>7041</v>
      </c>
      <c r="C7042" s="19">
        <f t="shared" ca="1" si="437"/>
        <v>52971</v>
      </c>
      <c r="D7042" s="29">
        <f t="shared" ca="1" si="439"/>
        <v>0</v>
      </c>
      <c r="E7042" s="29">
        <f ca="1">IF(C7042&lt;Calculator!$D$26,0,IF(DAY($C7042)=1,IF(D7042-Calculator!$G$24&gt;0,Calculator!$G$24,D7042),0))</f>
        <v>0</v>
      </c>
      <c r="F7042" s="29">
        <f ca="1">IF(E7042&gt;0,D7042*Calculator!$G$22/12,0)</f>
        <v>0</v>
      </c>
      <c r="G7042" s="29">
        <f ca="1">IF(E7042&gt;0,(IFERROR(-PMT(Calculator!$G$22/12,Calculator!$G$23*12,Calculator!$G$20),0))-F7042,0)</f>
        <v>0</v>
      </c>
      <c r="H7042" s="29">
        <f t="shared" ca="1" si="440"/>
        <v>0</v>
      </c>
      <c r="I7042" s="29">
        <f t="shared" ca="1" si="438"/>
        <v>0</v>
      </c>
      <c r="J7042" s="30">
        <f>Calculator!$G$40</f>
        <v>6.5000000000000002E-2</v>
      </c>
      <c r="K7042" s="29">
        <f ca="1">IF(C7042&gt;=Calculator!$G$27,IF(DAY($C7042)=1,Calculator!$G$34/2,IF(DAY($C7042)=15,Calculator!$G$34/2,0)),0)</f>
        <v>0</v>
      </c>
      <c r="L7042" s="29">
        <f ca="1">IF(DAY($C7042)=28,IF(H7042=0,0,Calculator!$G$35),0)</f>
        <v>0</v>
      </c>
      <c r="M7042" s="29">
        <f ca="1">IF(I7042&gt;0,IF(DAY($C7042)=1,SUM(INDIRECT("I"&amp;(ROW(C7041)-DAY(C7041))):I7041),0),0)</f>
        <v>0</v>
      </c>
      <c r="N7042" s="29">
        <f ca="1">IF(C7042&lt;Calculator!$G$27,0,IF(C7042=Calculator!$G$27,Calculator!$G$39,IF(H7042-K7042&lt;=0,IF(D7042&gt;Calculator!$G$39,IF(H7042-K7042+E7042+L7042+M7042+Calculator!$G$39&gt;Calculator!$G$39,Calculator!$G$39-(H7042+E7042+L7042+M7042-K7042),Calculator!$G$39),D7042),0)))</f>
        <v>0</v>
      </c>
    </row>
    <row r="7043" spans="1:14" ht="15.75" thickBot="1">
      <c r="A7043" s="33" t="str">
        <f ca="1">IF(C7043=Calculator!$H$27,"F",IF(Daily!D7043+Daily!H7043=0,IF(D7042+H7042&gt;0,"L",""),""))</f>
        <v/>
      </c>
      <c r="B7043" s="34">
        <v>7042</v>
      </c>
      <c r="C7043" s="19">
        <f t="shared" ref="C7043:C7106" ca="1" si="441">C7042+1</f>
        <v>52972</v>
      </c>
      <c r="D7043" s="29">
        <f t="shared" ca="1" si="439"/>
        <v>0</v>
      </c>
      <c r="E7043" s="29">
        <f ca="1">IF(C7043&lt;Calculator!$D$26,0,IF(DAY($C7043)=1,IF(D7043-Calculator!$G$24&gt;0,Calculator!$G$24,D7043),0))</f>
        <v>0</v>
      </c>
      <c r="F7043" s="29">
        <f ca="1">IF(E7043&gt;0,D7043*Calculator!$G$22/12,0)</f>
        <v>0</v>
      </c>
      <c r="G7043" s="29">
        <f ca="1">IF(E7043&gt;0,(IFERROR(-PMT(Calculator!$G$22/12,Calculator!$G$23*12,Calculator!$G$20),0))-F7043,0)</f>
        <v>0</v>
      </c>
      <c r="H7043" s="29">
        <f t="shared" ca="1" si="440"/>
        <v>0</v>
      </c>
      <c r="I7043" s="29">
        <f t="shared" ref="I7043:I7106" ca="1" si="442">H7043*J7043/365</f>
        <v>0</v>
      </c>
      <c r="J7043" s="30">
        <f>Calculator!$G$40</f>
        <v>6.5000000000000002E-2</v>
      </c>
      <c r="K7043" s="29">
        <f ca="1">IF(C7043&gt;=Calculator!$G$27,IF(DAY($C7043)=1,Calculator!$G$34/2,IF(DAY($C7043)=15,Calculator!$G$34/2,0)),0)</f>
        <v>0</v>
      </c>
      <c r="L7043" s="29">
        <f ca="1">IF(DAY($C7043)=28,IF(H7043=0,0,Calculator!$G$35),0)</f>
        <v>0</v>
      </c>
      <c r="M7043" s="29">
        <f ca="1">IF(I7043&gt;0,IF(DAY($C7043)=1,SUM(INDIRECT("I"&amp;(ROW(C7042)-DAY(C7042))):I7042),0),0)</f>
        <v>0</v>
      </c>
      <c r="N7043" s="29">
        <f ca="1">IF(C7043&lt;Calculator!$G$27,0,IF(C7043=Calculator!$G$27,Calculator!$G$39,IF(H7043-K7043&lt;=0,IF(D7043&gt;Calculator!$G$39,IF(H7043-K7043+E7043+L7043+M7043+Calculator!$G$39&gt;Calculator!$G$39,Calculator!$G$39-(H7043+E7043+L7043+M7043-K7043),Calculator!$G$39),D7043),0)))</f>
        <v>0</v>
      </c>
    </row>
    <row r="7044" spans="1:14" ht="15.75" thickBot="1">
      <c r="A7044" s="33" t="str">
        <f ca="1">IF(C7044=Calculator!$H$27,"F",IF(Daily!D7044+Daily!H7044=0,IF(D7043+H7043&gt;0,"L",""),""))</f>
        <v/>
      </c>
      <c r="B7044" s="34">
        <v>7043</v>
      </c>
      <c r="C7044" s="19">
        <f t="shared" ca="1" si="441"/>
        <v>52973</v>
      </c>
      <c r="D7044" s="29">
        <f t="shared" ref="D7044:D7107" ca="1" si="443">IF(((D7043-G7043)-N7043)&lt;0,0,((D7043-G7043)-N7043))</f>
        <v>0</v>
      </c>
      <c r="E7044" s="29">
        <f ca="1">IF(C7044&lt;Calculator!$D$26,0,IF(DAY($C7044)=1,IF(D7044-Calculator!$G$24&gt;0,Calculator!$G$24,D7044),0))</f>
        <v>0</v>
      </c>
      <c r="F7044" s="29">
        <f ca="1">IF(E7044&gt;0,D7044*Calculator!$G$22/12,0)</f>
        <v>0</v>
      </c>
      <c r="G7044" s="29">
        <f ca="1">IF(E7044&gt;0,(IFERROR(-PMT(Calculator!$G$22/12,Calculator!$G$23*12,Calculator!$G$20),0))-F7044,0)</f>
        <v>0</v>
      </c>
      <c r="H7044" s="29">
        <f t="shared" ref="H7044:H7107" ca="1" si="444">IF((H7043-K7043+SUM(L7043:N7043)+E7043)&lt;0,0,(H7043-K7043+SUM(L7043:N7043)+E7043))</f>
        <v>0</v>
      </c>
      <c r="I7044" s="29">
        <f t="shared" ca="1" si="442"/>
        <v>0</v>
      </c>
      <c r="J7044" s="30">
        <f>Calculator!$G$40</f>
        <v>6.5000000000000002E-2</v>
      </c>
      <c r="K7044" s="29">
        <f ca="1">IF(C7044&gt;=Calculator!$G$27,IF(DAY($C7044)=1,Calculator!$G$34/2,IF(DAY($C7044)=15,Calculator!$G$34/2,0)),0)</f>
        <v>0</v>
      </c>
      <c r="L7044" s="29">
        <f ca="1">IF(DAY($C7044)=28,IF(H7044=0,0,Calculator!$G$35),0)</f>
        <v>0</v>
      </c>
      <c r="M7044" s="29">
        <f ca="1">IF(I7044&gt;0,IF(DAY($C7044)=1,SUM(INDIRECT("I"&amp;(ROW(C7043)-DAY(C7043))):I7043),0),0)</f>
        <v>0</v>
      </c>
      <c r="N7044" s="29">
        <f ca="1">IF(C7044&lt;Calculator!$G$27,0,IF(C7044=Calculator!$G$27,Calculator!$G$39,IF(H7044-K7044&lt;=0,IF(D7044&gt;Calculator!$G$39,IF(H7044-K7044+E7044+L7044+M7044+Calculator!$G$39&gt;Calculator!$G$39,Calculator!$G$39-(H7044+E7044+L7044+M7044-K7044),Calculator!$G$39),D7044),0)))</f>
        <v>0</v>
      </c>
    </row>
    <row r="7045" spans="1:14" ht="15.75" thickBot="1">
      <c r="A7045" s="33" t="str">
        <f ca="1">IF(C7045=Calculator!$H$27,"F",IF(Daily!D7045+Daily!H7045=0,IF(D7044+H7044&gt;0,"L",""),""))</f>
        <v/>
      </c>
      <c r="B7045" s="34">
        <v>7044</v>
      </c>
      <c r="C7045" s="19">
        <f t="shared" ca="1" si="441"/>
        <v>52974</v>
      </c>
      <c r="D7045" s="29">
        <f t="shared" ca="1" si="443"/>
        <v>0</v>
      </c>
      <c r="E7045" s="29">
        <f ca="1">IF(C7045&lt;Calculator!$D$26,0,IF(DAY($C7045)=1,IF(D7045-Calculator!$G$24&gt;0,Calculator!$G$24,D7045),0))</f>
        <v>0</v>
      </c>
      <c r="F7045" s="29">
        <f ca="1">IF(E7045&gt;0,D7045*Calculator!$G$22/12,0)</f>
        <v>0</v>
      </c>
      <c r="G7045" s="29">
        <f ca="1">IF(E7045&gt;0,(IFERROR(-PMT(Calculator!$G$22/12,Calculator!$G$23*12,Calculator!$G$20),0))-F7045,0)</f>
        <v>0</v>
      </c>
      <c r="H7045" s="29">
        <f t="shared" ca="1" si="444"/>
        <v>0</v>
      </c>
      <c r="I7045" s="29">
        <f t="shared" ca="1" si="442"/>
        <v>0</v>
      </c>
      <c r="J7045" s="30">
        <f>Calculator!$G$40</f>
        <v>6.5000000000000002E-2</v>
      </c>
      <c r="K7045" s="29">
        <f ca="1">IF(C7045&gt;=Calculator!$G$27,IF(DAY($C7045)=1,Calculator!$G$34/2,IF(DAY($C7045)=15,Calculator!$G$34/2,0)),0)</f>
        <v>0</v>
      </c>
      <c r="L7045" s="29">
        <f ca="1">IF(DAY($C7045)=28,IF(H7045=0,0,Calculator!$G$35),0)</f>
        <v>0</v>
      </c>
      <c r="M7045" s="29">
        <f ca="1">IF(I7045&gt;0,IF(DAY($C7045)=1,SUM(INDIRECT("I"&amp;(ROW(C7044)-DAY(C7044))):I7044),0),0)</f>
        <v>0</v>
      </c>
      <c r="N7045" s="29">
        <f ca="1">IF(C7045&lt;Calculator!$G$27,0,IF(C7045=Calculator!$G$27,Calculator!$G$39,IF(H7045-K7045&lt;=0,IF(D7045&gt;Calculator!$G$39,IF(H7045-K7045+E7045+L7045+M7045+Calculator!$G$39&gt;Calculator!$G$39,Calculator!$G$39-(H7045+E7045+L7045+M7045-K7045),Calculator!$G$39),D7045),0)))</f>
        <v>0</v>
      </c>
    </row>
    <row r="7046" spans="1:14" ht="15.75" thickBot="1">
      <c r="A7046" s="33" t="str">
        <f ca="1">IF(C7046=Calculator!$H$27,"F",IF(Daily!D7046+Daily!H7046=0,IF(D7045+H7045&gt;0,"L",""),""))</f>
        <v/>
      </c>
      <c r="B7046" s="34">
        <v>7045</v>
      </c>
      <c r="C7046" s="19">
        <f t="shared" ca="1" si="441"/>
        <v>52975</v>
      </c>
      <c r="D7046" s="29">
        <f t="shared" ca="1" si="443"/>
        <v>0</v>
      </c>
      <c r="E7046" s="29">
        <f ca="1">IF(C7046&lt;Calculator!$D$26,0,IF(DAY($C7046)=1,IF(D7046-Calculator!$G$24&gt;0,Calculator!$G$24,D7046),0))</f>
        <v>0</v>
      </c>
      <c r="F7046" s="29">
        <f ca="1">IF(E7046&gt;0,D7046*Calculator!$G$22/12,0)</f>
        <v>0</v>
      </c>
      <c r="G7046" s="29">
        <f ca="1">IF(E7046&gt;0,(IFERROR(-PMT(Calculator!$G$22/12,Calculator!$G$23*12,Calculator!$G$20),0))-F7046,0)</f>
        <v>0</v>
      </c>
      <c r="H7046" s="29">
        <f t="shared" ca="1" si="444"/>
        <v>0</v>
      </c>
      <c r="I7046" s="29">
        <f t="shared" ca="1" si="442"/>
        <v>0</v>
      </c>
      <c r="J7046" s="30">
        <f>Calculator!$G$40</f>
        <v>6.5000000000000002E-2</v>
      </c>
      <c r="K7046" s="29">
        <f ca="1">IF(C7046&gt;=Calculator!$G$27,IF(DAY($C7046)=1,Calculator!$G$34/2,IF(DAY($C7046)=15,Calculator!$G$34/2,0)),0)</f>
        <v>0</v>
      </c>
      <c r="L7046" s="29">
        <f ca="1">IF(DAY($C7046)=28,IF(H7046=0,0,Calculator!$G$35),0)</f>
        <v>0</v>
      </c>
      <c r="M7046" s="29">
        <f ca="1">IF(I7046&gt;0,IF(DAY($C7046)=1,SUM(INDIRECT("I"&amp;(ROW(C7045)-DAY(C7045))):I7045),0),0)</f>
        <v>0</v>
      </c>
      <c r="N7046" s="29">
        <f ca="1">IF(C7046&lt;Calculator!$G$27,0,IF(C7046=Calculator!$G$27,Calculator!$G$39,IF(H7046-K7046&lt;=0,IF(D7046&gt;Calculator!$G$39,IF(H7046-K7046+E7046+L7046+M7046+Calculator!$G$39&gt;Calculator!$G$39,Calculator!$G$39-(H7046+E7046+L7046+M7046-K7046),Calculator!$G$39),D7046),0)))</f>
        <v>0</v>
      </c>
    </row>
    <row r="7047" spans="1:14" ht="15.75" thickBot="1">
      <c r="A7047" s="33" t="str">
        <f ca="1">IF(C7047=Calculator!$H$27,"F",IF(Daily!D7047+Daily!H7047=0,IF(D7046+H7046&gt;0,"L",""),""))</f>
        <v/>
      </c>
      <c r="B7047" s="34">
        <v>7046</v>
      </c>
      <c r="C7047" s="19">
        <f t="shared" ca="1" si="441"/>
        <v>52976</v>
      </c>
      <c r="D7047" s="29">
        <f t="shared" ca="1" si="443"/>
        <v>0</v>
      </c>
      <c r="E7047" s="29">
        <f ca="1">IF(C7047&lt;Calculator!$D$26,0,IF(DAY($C7047)=1,IF(D7047-Calculator!$G$24&gt;0,Calculator!$G$24,D7047),0))</f>
        <v>0</v>
      </c>
      <c r="F7047" s="29">
        <f ca="1">IF(E7047&gt;0,D7047*Calculator!$G$22/12,0)</f>
        <v>0</v>
      </c>
      <c r="G7047" s="29">
        <f ca="1">IF(E7047&gt;0,(IFERROR(-PMT(Calculator!$G$22/12,Calculator!$G$23*12,Calculator!$G$20),0))-F7047,0)</f>
        <v>0</v>
      </c>
      <c r="H7047" s="29">
        <f t="shared" ca="1" si="444"/>
        <v>0</v>
      </c>
      <c r="I7047" s="29">
        <f t="shared" ca="1" si="442"/>
        <v>0</v>
      </c>
      <c r="J7047" s="30">
        <f>Calculator!$G$40</f>
        <v>6.5000000000000002E-2</v>
      </c>
      <c r="K7047" s="29">
        <f ca="1">IF(C7047&gt;=Calculator!$G$27,IF(DAY($C7047)=1,Calculator!$G$34/2,IF(DAY($C7047)=15,Calculator!$G$34/2,0)),0)</f>
        <v>0</v>
      </c>
      <c r="L7047" s="29">
        <f ca="1">IF(DAY($C7047)=28,IF(H7047=0,0,Calculator!$G$35),0)</f>
        <v>0</v>
      </c>
      <c r="M7047" s="29">
        <f ca="1">IF(I7047&gt;0,IF(DAY($C7047)=1,SUM(INDIRECT("I"&amp;(ROW(C7046)-DAY(C7046))):I7046),0),0)</f>
        <v>0</v>
      </c>
      <c r="N7047" s="29">
        <f ca="1">IF(C7047&lt;Calculator!$G$27,0,IF(C7047=Calculator!$G$27,Calculator!$G$39,IF(H7047-K7047&lt;=0,IF(D7047&gt;Calculator!$G$39,IF(H7047-K7047+E7047+L7047+M7047+Calculator!$G$39&gt;Calculator!$G$39,Calculator!$G$39-(H7047+E7047+L7047+M7047-K7047),Calculator!$G$39),D7047),0)))</f>
        <v>0</v>
      </c>
    </row>
    <row r="7048" spans="1:14" ht="15.75" thickBot="1">
      <c r="A7048" s="33" t="str">
        <f ca="1">IF(C7048=Calculator!$H$27,"F",IF(Daily!D7048+Daily!H7048=0,IF(D7047+H7047&gt;0,"L",""),""))</f>
        <v/>
      </c>
      <c r="B7048" s="34">
        <v>7047</v>
      </c>
      <c r="C7048" s="19">
        <f t="shared" ca="1" si="441"/>
        <v>52977</v>
      </c>
      <c r="D7048" s="29">
        <f t="shared" ca="1" si="443"/>
        <v>0</v>
      </c>
      <c r="E7048" s="29">
        <f ca="1">IF(C7048&lt;Calculator!$D$26,0,IF(DAY($C7048)=1,IF(D7048-Calculator!$G$24&gt;0,Calculator!$G$24,D7048),0))</f>
        <v>0</v>
      </c>
      <c r="F7048" s="29">
        <f ca="1">IF(E7048&gt;0,D7048*Calculator!$G$22/12,0)</f>
        <v>0</v>
      </c>
      <c r="G7048" s="29">
        <f ca="1">IF(E7048&gt;0,(IFERROR(-PMT(Calculator!$G$22/12,Calculator!$G$23*12,Calculator!$G$20),0))-F7048,0)</f>
        <v>0</v>
      </c>
      <c r="H7048" s="29">
        <f t="shared" ca="1" si="444"/>
        <v>0</v>
      </c>
      <c r="I7048" s="29">
        <f t="shared" ca="1" si="442"/>
        <v>0</v>
      </c>
      <c r="J7048" s="30">
        <f>Calculator!$G$40</f>
        <v>6.5000000000000002E-2</v>
      </c>
      <c r="K7048" s="29">
        <f ca="1">IF(C7048&gt;=Calculator!$G$27,IF(DAY($C7048)=1,Calculator!$G$34/2,IF(DAY($C7048)=15,Calculator!$G$34/2,0)),0)</f>
        <v>4500</v>
      </c>
      <c r="L7048" s="29">
        <f ca="1">IF(DAY($C7048)=28,IF(H7048=0,0,Calculator!$G$35),0)</f>
        <v>0</v>
      </c>
      <c r="M7048" s="29">
        <f ca="1">IF(I7048&gt;0,IF(DAY($C7048)=1,SUM(INDIRECT("I"&amp;(ROW(C7047)-DAY(C7047))):I7047),0),0)</f>
        <v>0</v>
      </c>
      <c r="N7048" s="29">
        <f ca="1">IF(C7048&lt;Calculator!$G$27,0,IF(C7048=Calculator!$G$27,Calculator!$G$39,IF(H7048-K7048&lt;=0,IF(D7048&gt;Calculator!$G$39,IF(H7048-K7048+E7048+L7048+M7048+Calculator!$G$39&gt;Calculator!$G$39,Calculator!$G$39-(H7048+E7048+L7048+M7048-K7048),Calculator!$G$39),D7048),0)))</f>
        <v>0</v>
      </c>
    </row>
    <row r="7049" spans="1:14" ht="15.75" thickBot="1">
      <c r="A7049" s="33" t="str">
        <f ca="1">IF(C7049=Calculator!$H$27,"F",IF(Daily!D7049+Daily!H7049=0,IF(D7048+H7048&gt;0,"L",""),""))</f>
        <v/>
      </c>
      <c r="B7049" s="34">
        <v>7048</v>
      </c>
      <c r="C7049" s="19">
        <f t="shared" ca="1" si="441"/>
        <v>52978</v>
      </c>
      <c r="D7049" s="29">
        <f t="shared" ca="1" si="443"/>
        <v>0</v>
      </c>
      <c r="E7049" s="29">
        <f ca="1">IF(C7049&lt;Calculator!$D$26,0,IF(DAY($C7049)=1,IF(D7049-Calculator!$G$24&gt;0,Calculator!$G$24,D7049),0))</f>
        <v>0</v>
      </c>
      <c r="F7049" s="29">
        <f ca="1">IF(E7049&gt;0,D7049*Calculator!$G$22/12,0)</f>
        <v>0</v>
      </c>
      <c r="G7049" s="29">
        <f ca="1">IF(E7049&gt;0,(IFERROR(-PMT(Calculator!$G$22/12,Calculator!$G$23*12,Calculator!$G$20),0))-F7049,0)</f>
        <v>0</v>
      </c>
      <c r="H7049" s="29">
        <f t="shared" ca="1" si="444"/>
        <v>0</v>
      </c>
      <c r="I7049" s="29">
        <f t="shared" ca="1" si="442"/>
        <v>0</v>
      </c>
      <c r="J7049" s="30">
        <f>Calculator!$G$40</f>
        <v>6.5000000000000002E-2</v>
      </c>
      <c r="K7049" s="29">
        <f ca="1">IF(C7049&gt;=Calculator!$G$27,IF(DAY($C7049)=1,Calculator!$G$34/2,IF(DAY($C7049)=15,Calculator!$G$34/2,0)),0)</f>
        <v>0</v>
      </c>
      <c r="L7049" s="29">
        <f ca="1">IF(DAY($C7049)=28,IF(H7049=0,0,Calculator!$G$35),0)</f>
        <v>0</v>
      </c>
      <c r="M7049" s="29">
        <f ca="1">IF(I7049&gt;0,IF(DAY($C7049)=1,SUM(INDIRECT("I"&amp;(ROW(C7048)-DAY(C7048))):I7048),0),0)</f>
        <v>0</v>
      </c>
      <c r="N7049" s="29">
        <f ca="1">IF(C7049&lt;Calculator!$G$27,0,IF(C7049=Calculator!$G$27,Calculator!$G$39,IF(H7049-K7049&lt;=0,IF(D7049&gt;Calculator!$G$39,IF(H7049-K7049+E7049+L7049+M7049+Calculator!$G$39&gt;Calculator!$G$39,Calculator!$G$39-(H7049+E7049+L7049+M7049-K7049),Calculator!$G$39),D7049),0)))</f>
        <v>0</v>
      </c>
    </row>
    <row r="7050" spans="1:14" ht="15.75" thickBot="1">
      <c r="A7050" s="33" t="str">
        <f ca="1">IF(C7050=Calculator!$H$27,"F",IF(Daily!D7050+Daily!H7050=0,IF(D7049+H7049&gt;0,"L",""),""))</f>
        <v/>
      </c>
      <c r="B7050" s="34">
        <v>7049</v>
      </c>
      <c r="C7050" s="19">
        <f t="shared" ca="1" si="441"/>
        <v>52979</v>
      </c>
      <c r="D7050" s="29">
        <f t="shared" ca="1" si="443"/>
        <v>0</v>
      </c>
      <c r="E7050" s="29">
        <f ca="1">IF(C7050&lt;Calculator!$D$26,0,IF(DAY($C7050)=1,IF(D7050-Calculator!$G$24&gt;0,Calculator!$G$24,D7050),0))</f>
        <v>0</v>
      </c>
      <c r="F7050" s="29">
        <f ca="1">IF(E7050&gt;0,D7050*Calculator!$G$22/12,0)</f>
        <v>0</v>
      </c>
      <c r="G7050" s="29">
        <f ca="1">IF(E7050&gt;0,(IFERROR(-PMT(Calculator!$G$22/12,Calculator!$G$23*12,Calculator!$G$20),0))-F7050,0)</f>
        <v>0</v>
      </c>
      <c r="H7050" s="29">
        <f t="shared" ca="1" si="444"/>
        <v>0</v>
      </c>
      <c r="I7050" s="29">
        <f t="shared" ca="1" si="442"/>
        <v>0</v>
      </c>
      <c r="J7050" s="30">
        <f>Calculator!$G$40</f>
        <v>6.5000000000000002E-2</v>
      </c>
      <c r="K7050" s="29">
        <f ca="1">IF(C7050&gt;=Calculator!$G$27,IF(DAY($C7050)=1,Calculator!$G$34/2,IF(DAY($C7050)=15,Calculator!$G$34/2,0)),0)</f>
        <v>0</v>
      </c>
      <c r="L7050" s="29">
        <f ca="1">IF(DAY($C7050)=28,IF(H7050=0,0,Calculator!$G$35),0)</f>
        <v>0</v>
      </c>
      <c r="M7050" s="29">
        <f ca="1">IF(I7050&gt;0,IF(DAY($C7050)=1,SUM(INDIRECT("I"&amp;(ROW(C7049)-DAY(C7049))):I7049),0),0)</f>
        <v>0</v>
      </c>
      <c r="N7050" s="29">
        <f ca="1">IF(C7050&lt;Calculator!$G$27,0,IF(C7050=Calculator!$G$27,Calculator!$G$39,IF(H7050-K7050&lt;=0,IF(D7050&gt;Calculator!$G$39,IF(H7050-K7050+E7050+L7050+M7050+Calculator!$G$39&gt;Calculator!$G$39,Calculator!$G$39-(H7050+E7050+L7050+M7050-K7050),Calculator!$G$39),D7050),0)))</f>
        <v>0</v>
      </c>
    </row>
    <row r="7051" spans="1:14" ht="15.75" thickBot="1">
      <c r="A7051" s="33" t="str">
        <f ca="1">IF(C7051=Calculator!$H$27,"F",IF(Daily!D7051+Daily!H7051=0,IF(D7050+H7050&gt;0,"L",""),""))</f>
        <v/>
      </c>
      <c r="B7051" s="34">
        <v>7050</v>
      </c>
      <c r="C7051" s="19">
        <f t="shared" ca="1" si="441"/>
        <v>52980</v>
      </c>
      <c r="D7051" s="29">
        <f t="shared" ca="1" si="443"/>
        <v>0</v>
      </c>
      <c r="E7051" s="29">
        <f ca="1">IF(C7051&lt;Calculator!$D$26,0,IF(DAY($C7051)=1,IF(D7051-Calculator!$G$24&gt;0,Calculator!$G$24,D7051),0))</f>
        <v>0</v>
      </c>
      <c r="F7051" s="29">
        <f ca="1">IF(E7051&gt;0,D7051*Calculator!$G$22/12,0)</f>
        <v>0</v>
      </c>
      <c r="G7051" s="29">
        <f ca="1">IF(E7051&gt;0,(IFERROR(-PMT(Calculator!$G$22/12,Calculator!$G$23*12,Calculator!$G$20),0))-F7051,0)</f>
        <v>0</v>
      </c>
      <c r="H7051" s="29">
        <f t="shared" ca="1" si="444"/>
        <v>0</v>
      </c>
      <c r="I7051" s="29">
        <f t="shared" ca="1" si="442"/>
        <v>0</v>
      </c>
      <c r="J7051" s="30">
        <f>Calculator!$G$40</f>
        <v>6.5000000000000002E-2</v>
      </c>
      <c r="K7051" s="29">
        <f ca="1">IF(C7051&gt;=Calculator!$G$27,IF(DAY($C7051)=1,Calculator!$G$34/2,IF(DAY($C7051)=15,Calculator!$G$34/2,0)),0)</f>
        <v>0</v>
      </c>
      <c r="L7051" s="29">
        <f ca="1">IF(DAY($C7051)=28,IF(H7051=0,0,Calculator!$G$35),0)</f>
        <v>0</v>
      </c>
      <c r="M7051" s="29">
        <f ca="1">IF(I7051&gt;0,IF(DAY($C7051)=1,SUM(INDIRECT("I"&amp;(ROW(C7050)-DAY(C7050))):I7050),0),0)</f>
        <v>0</v>
      </c>
      <c r="N7051" s="29">
        <f ca="1">IF(C7051&lt;Calculator!$G$27,0,IF(C7051=Calculator!$G$27,Calculator!$G$39,IF(H7051-K7051&lt;=0,IF(D7051&gt;Calculator!$G$39,IF(H7051-K7051+E7051+L7051+M7051+Calculator!$G$39&gt;Calculator!$G$39,Calculator!$G$39-(H7051+E7051+L7051+M7051-K7051),Calculator!$G$39),D7051),0)))</f>
        <v>0</v>
      </c>
    </row>
    <row r="7052" spans="1:14" ht="15.75" thickBot="1">
      <c r="A7052" s="33" t="str">
        <f ca="1">IF(C7052=Calculator!$H$27,"F",IF(Daily!D7052+Daily!H7052=0,IF(D7051+H7051&gt;0,"L",""),""))</f>
        <v/>
      </c>
      <c r="B7052" s="34">
        <v>7051</v>
      </c>
      <c r="C7052" s="19">
        <f t="shared" ca="1" si="441"/>
        <v>52981</v>
      </c>
      <c r="D7052" s="29">
        <f t="shared" ca="1" si="443"/>
        <v>0</v>
      </c>
      <c r="E7052" s="29">
        <f ca="1">IF(C7052&lt;Calculator!$D$26,0,IF(DAY($C7052)=1,IF(D7052-Calculator!$G$24&gt;0,Calculator!$G$24,D7052),0))</f>
        <v>0</v>
      </c>
      <c r="F7052" s="29">
        <f ca="1">IF(E7052&gt;0,D7052*Calculator!$G$22/12,0)</f>
        <v>0</v>
      </c>
      <c r="G7052" s="29">
        <f ca="1">IF(E7052&gt;0,(IFERROR(-PMT(Calculator!$G$22/12,Calculator!$G$23*12,Calculator!$G$20),0))-F7052,0)</f>
        <v>0</v>
      </c>
      <c r="H7052" s="29">
        <f t="shared" ca="1" si="444"/>
        <v>0</v>
      </c>
      <c r="I7052" s="29">
        <f t="shared" ca="1" si="442"/>
        <v>0</v>
      </c>
      <c r="J7052" s="30">
        <f>Calculator!$G$40</f>
        <v>6.5000000000000002E-2</v>
      </c>
      <c r="K7052" s="29">
        <f ca="1">IF(C7052&gt;=Calculator!$G$27,IF(DAY($C7052)=1,Calculator!$G$34/2,IF(DAY($C7052)=15,Calculator!$G$34/2,0)),0)</f>
        <v>0</v>
      </c>
      <c r="L7052" s="29">
        <f ca="1">IF(DAY($C7052)=28,IF(H7052=0,0,Calculator!$G$35),0)</f>
        <v>0</v>
      </c>
      <c r="M7052" s="29">
        <f ca="1">IF(I7052&gt;0,IF(DAY($C7052)=1,SUM(INDIRECT("I"&amp;(ROW(C7051)-DAY(C7051))):I7051),0),0)</f>
        <v>0</v>
      </c>
      <c r="N7052" s="29">
        <f ca="1">IF(C7052&lt;Calculator!$G$27,0,IF(C7052=Calculator!$G$27,Calculator!$G$39,IF(H7052-K7052&lt;=0,IF(D7052&gt;Calculator!$G$39,IF(H7052-K7052+E7052+L7052+M7052+Calculator!$G$39&gt;Calculator!$G$39,Calculator!$G$39-(H7052+E7052+L7052+M7052-K7052),Calculator!$G$39),D7052),0)))</f>
        <v>0</v>
      </c>
    </row>
    <row r="7053" spans="1:14" ht="15.75" thickBot="1">
      <c r="A7053" s="33" t="str">
        <f ca="1">IF(C7053=Calculator!$H$27,"F",IF(Daily!D7053+Daily!H7053=0,IF(D7052+H7052&gt;0,"L",""),""))</f>
        <v/>
      </c>
      <c r="B7053" s="34">
        <v>7052</v>
      </c>
      <c r="C7053" s="19">
        <f t="shared" ca="1" si="441"/>
        <v>52982</v>
      </c>
      <c r="D7053" s="29">
        <f t="shared" ca="1" si="443"/>
        <v>0</v>
      </c>
      <c r="E7053" s="29">
        <f ca="1">IF(C7053&lt;Calculator!$D$26,0,IF(DAY($C7053)=1,IF(D7053-Calculator!$G$24&gt;0,Calculator!$G$24,D7053),0))</f>
        <v>0</v>
      </c>
      <c r="F7053" s="29">
        <f ca="1">IF(E7053&gt;0,D7053*Calculator!$G$22/12,0)</f>
        <v>0</v>
      </c>
      <c r="G7053" s="29">
        <f ca="1">IF(E7053&gt;0,(IFERROR(-PMT(Calculator!$G$22/12,Calculator!$G$23*12,Calculator!$G$20),0))-F7053,0)</f>
        <v>0</v>
      </c>
      <c r="H7053" s="29">
        <f t="shared" ca="1" si="444"/>
        <v>0</v>
      </c>
      <c r="I7053" s="29">
        <f t="shared" ca="1" si="442"/>
        <v>0</v>
      </c>
      <c r="J7053" s="30">
        <f>Calculator!$G$40</f>
        <v>6.5000000000000002E-2</v>
      </c>
      <c r="K7053" s="29">
        <f ca="1">IF(C7053&gt;=Calculator!$G$27,IF(DAY($C7053)=1,Calculator!$G$34/2,IF(DAY($C7053)=15,Calculator!$G$34/2,0)),0)</f>
        <v>0</v>
      </c>
      <c r="L7053" s="29">
        <f ca="1">IF(DAY($C7053)=28,IF(H7053=0,0,Calculator!$G$35),0)</f>
        <v>0</v>
      </c>
      <c r="M7053" s="29">
        <f ca="1">IF(I7053&gt;0,IF(DAY($C7053)=1,SUM(INDIRECT("I"&amp;(ROW(C7052)-DAY(C7052))):I7052),0),0)</f>
        <v>0</v>
      </c>
      <c r="N7053" s="29">
        <f ca="1">IF(C7053&lt;Calculator!$G$27,0,IF(C7053=Calculator!$G$27,Calculator!$G$39,IF(H7053-K7053&lt;=0,IF(D7053&gt;Calculator!$G$39,IF(H7053-K7053+E7053+L7053+M7053+Calculator!$G$39&gt;Calculator!$G$39,Calculator!$G$39-(H7053+E7053+L7053+M7053-K7053),Calculator!$G$39),D7053),0)))</f>
        <v>0</v>
      </c>
    </row>
    <row r="7054" spans="1:14" ht="15.75" thickBot="1">
      <c r="A7054" s="33" t="str">
        <f ca="1">IF(C7054=Calculator!$H$27,"F",IF(Daily!D7054+Daily!H7054=0,IF(D7053+H7053&gt;0,"L",""),""))</f>
        <v/>
      </c>
      <c r="B7054" s="34">
        <v>7053</v>
      </c>
      <c r="C7054" s="19">
        <f t="shared" ca="1" si="441"/>
        <v>52983</v>
      </c>
      <c r="D7054" s="29">
        <f t="shared" ca="1" si="443"/>
        <v>0</v>
      </c>
      <c r="E7054" s="29">
        <f ca="1">IF(C7054&lt;Calculator!$D$26,0,IF(DAY($C7054)=1,IF(D7054-Calculator!$G$24&gt;0,Calculator!$G$24,D7054),0))</f>
        <v>0</v>
      </c>
      <c r="F7054" s="29">
        <f ca="1">IF(E7054&gt;0,D7054*Calculator!$G$22/12,0)</f>
        <v>0</v>
      </c>
      <c r="G7054" s="29">
        <f ca="1">IF(E7054&gt;0,(IFERROR(-PMT(Calculator!$G$22/12,Calculator!$G$23*12,Calculator!$G$20),0))-F7054,0)</f>
        <v>0</v>
      </c>
      <c r="H7054" s="29">
        <f t="shared" ca="1" si="444"/>
        <v>0</v>
      </c>
      <c r="I7054" s="29">
        <f t="shared" ca="1" si="442"/>
        <v>0</v>
      </c>
      <c r="J7054" s="30">
        <f>Calculator!$G$40</f>
        <v>6.5000000000000002E-2</v>
      </c>
      <c r="K7054" s="29">
        <f ca="1">IF(C7054&gt;=Calculator!$G$27,IF(DAY($C7054)=1,Calculator!$G$34/2,IF(DAY($C7054)=15,Calculator!$G$34/2,0)),0)</f>
        <v>0</v>
      </c>
      <c r="L7054" s="29">
        <f ca="1">IF(DAY($C7054)=28,IF(H7054=0,0,Calculator!$G$35),0)</f>
        <v>0</v>
      </c>
      <c r="M7054" s="29">
        <f ca="1">IF(I7054&gt;0,IF(DAY($C7054)=1,SUM(INDIRECT("I"&amp;(ROW(C7053)-DAY(C7053))):I7053),0),0)</f>
        <v>0</v>
      </c>
      <c r="N7054" s="29">
        <f ca="1">IF(C7054&lt;Calculator!$G$27,0,IF(C7054=Calculator!$G$27,Calculator!$G$39,IF(H7054-K7054&lt;=0,IF(D7054&gt;Calculator!$G$39,IF(H7054-K7054+E7054+L7054+M7054+Calculator!$G$39&gt;Calculator!$G$39,Calculator!$G$39-(H7054+E7054+L7054+M7054-K7054),Calculator!$G$39),D7054),0)))</f>
        <v>0</v>
      </c>
    </row>
    <row r="7055" spans="1:14" ht="15.75" thickBot="1">
      <c r="A7055" s="33" t="str">
        <f ca="1">IF(C7055=Calculator!$H$27,"F",IF(Daily!D7055+Daily!H7055=0,IF(D7054+H7054&gt;0,"L",""),""))</f>
        <v/>
      </c>
      <c r="B7055" s="34">
        <v>7054</v>
      </c>
      <c r="C7055" s="19">
        <f t="shared" ca="1" si="441"/>
        <v>52984</v>
      </c>
      <c r="D7055" s="29">
        <f t="shared" ca="1" si="443"/>
        <v>0</v>
      </c>
      <c r="E7055" s="29">
        <f ca="1">IF(C7055&lt;Calculator!$D$26,0,IF(DAY($C7055)=1,IF(D7055-Calculator!$G$24&gt;0,Calculator!$G$24,D7055),0))</f>
        <v>0</v>
      </c>
      <c r="F7055" s="29">
        <f ca="1">IF(E7055&gt;0,D7055*Calculator!$G$22/12,0)</f>
        <v>0</v>
      </c>
      <c r="G7055" s="29">
        <f ca="1">IF(E7055&gt;0,(IFERROR(-PMT(Calculator!$G$22/12,Calculator!$G$23*12,Calculator!$G$20),0))-F7055,0)</f>
        <v>0</v>
      </c>
      <c r="H7055" s="29">
        <f t="shared" ca="1" si="444"/>
        <v>0</v>
      </c>
      <c r="I7055" s="29">
        <f t="shared" ca="1" si="442"/>
        <v>0</v>
      </c>
      <c r="J7055" s="30">
        <f>Calculator!$G$40</f>
        <v>6.5000000000000002E-2</v>
      </c>
      <c r="K7055" s="29">
        <f ca="1">IF(C7055&gt;=Calculator!$G$27,IF(DAY($C7055)=1,Calculator!$G$34/2,IF(DAY($C7055)=15,Calculator!$G$34/2,0)),0)</f>
        <v>0</v>
      </c>
      <c r="L7055" s="29">
        <f ca="1">IF(DAY($C7055)=28,IF(H7055=0,0,Calculator!$G$35),0)</f>
        <v>0</v>
      </c>
      <c r="M7055" s="29">
        <f ca="1">IF(I7055&gt;0,IF(DAY($C7055)=1,SUM(INDIRECT("I"&amp;(ROW(C7054)-DAY(C7054))):I7054),0),0)</f>
        <v>0</v>
      </c>
      <c r="N7055" s="29">
        <f ca="1">IF(C7055&lt;Calculator!$G$27,0,IF(C7055=Calculator!$G$27,Calculator!$G$39,IF(H7055-K7055&lt;=0,IF(D7055&gt;Calculator!$G$39,IF(H7055-K7055+E7055+L7055+M7055+Calculator!$G$39&gt;Calculator!$G$39,Calculator!$G$39-(H7055+E7055+L7055+M7055-K7055),Calculator!$G$39),D7055),0)))</f>
        <v>0</v>
      </c>
    </row>
    <row r="7056" spans="1:14" ht="15.75" thickBot="1">
      <c r="A7056" s="33" t="str">
        <f ca="1">IF(C7056=Calculator!$H$27,"F",IF(Daily!D7056+Daily!H7056=0,IF(D7055+H7055&gt;0,"L",""),""))</f>
        <v/>
      </c>
      <c r="B7056" s="34">
        <v>7055</v>
      </c>
      <c r="C7056" s="19">
        <f t="shared" ca="1" si="441"/>
        <v>52985</v>
      </c>
      <c r="D7056" s="29">
        <f t="shared" ca="1" si="443"/>
        <v>0</v>
      </c>
      <c r="E7056" s="29">
        <f ca="1">IF(C7056&lt;Calculator!$D$26,0,IF(DAY($C7056)=1,IF(D7056-Calculator!$G$24&gt;0,Calculator!$G$24,D7056),0))</f>
        <v>0</v>
      </c>
      <c r="F7056" s="29">
        <f ca="1">IF(E7056&gt;0,D7056*Calculator!$G$22/12,0)</f>
        <v>0</v>
      </c>
      <c r="G7056" s="29">
        <f ca="1">IF(E7056&gt;0,(IFERROR(-PMT(Calculator!$G$22/12,Calculator!$G$23*12,Calculator!$G$20),0))-F7056,0)</f>
        <v>0</v>
      </c>
      <c r="H7056" s="29">
        <f t="shared" ca="1" si="444"/>
        <v>0</v>
      </c>
      <c r="I7056" s="29">
        <f t="shared" ca="1" si="442"/>
        <v>0</v>
      </c>
      <c r="J7056" s="30">
        <f>Calculator!$G$40</f>
        <v>6.5000000000000002E-2</v>
      </c>
      <c r="K7056" s="29">
        <f ca="1">IF(C7056&gt;=Calculator!$G$27,IF(DAY($C7056)=1,Calculator!$G$34/2,IF(DAY($C7056)=15,Calculator!$G$34/2,0)),0)</f>
        <v>0</v>
      </c>
      <c r="L7056" s="29">
        <f ca="1">IF(DAY($C7056)=28,IF(H7056=0,0,Calculator!$G$35),0)</f>
        <v>0</v>
      </c>
      <c r="M7056" s="29">
        <f ca="1">IF(I7056&gt;0,IF(DAY($C7056)=1,SUM(INDIRECT("I"&amp;(ROW(C7055)-DAY(C7055))):I7055),0),0)</f>
        <v>0</v>
      </c>
      <c r="N7056" s="29">
        <f ca="1">IF(C7056&lt;Calculator!$G$27,0,IF(C7056=Calculator!$G$27,Calculator!$G$39,IF(H7056-K7056&lt;=0,IF(D7056&gt;Calculator!$G$39,IF(H7056-K7056+E7056+L7056+M7056+Calculator!$G$39&gt;Calculator!$G$39,Calculator!$G$39-(H7056+E7056+L7056+M7056-K7056),Calculator!$G$39),D7056),0)))</f>
        <v>0</v>
      </c>
    </row>
    <row r="7057" spans="1:14" ht="15.75" thickBot="1">
      <c r="A7057" s="33" t="str">
        <f ca="1">IF(C7057=Calculator!$H$27,"F",IF(Daily!D7057+Daily!H7057=0,IF(D7056+H7056&gt;0,"L",""),""))</f>
        <v/>
      </c>
      <c r="B7057" s="34">
        <v>7056</v>
      </c>
      <c r="C7057" s="19">
        <f t="shared" ca="1" si="441"/>
        <v>52986</v>
      </c>
      <c r="D7057" s="29">
        <f t="shared" ca="1" si="443"/>
        <v>0</v>
      </c>
      <c r="E7057" s="29">
        <f ca="1">IF(C7057&lt;Calculator!$D$26,0,IF(DAY($C7057)=1,IF(D7057-Calculator!$G$24&gt;0,Calculator!$G$24,D7057),0))</f>
        <v>0</v>
      </c>
      <c r="F7057" s="29">
        <f ca="1">IF(E7057&gt;0,D7057*Calculator!$G$22/12,0)</f>
        <v>0</v>
      </c>
      <c r="G7057" s="29">
        <f ca="1">IF(E7057&gt;0,(IFERROR(-PMT(Calculator!$G$22/12,Calculator!$G$23*12,Calculator!$G$20),0))-F7057,0)</f>
        <v>0</v>
      </c>
      <c r="H7057" s="29">
        <f t="shared" ca="1" si="444"/>
        <v>0</v>
      </c>
      <c r="I7057" s="29">
        <f t="shared" ca="1" si="442"/>
        <v>0</v>
      </c>
      <c r="J7057" s="30">
        <f>Calculator!$G$40</f>
        <v>6.5000000000000002E-2</v>
      </c>
      <c r="K7057" s="29">
        <f ca="1">IF(C7057&gt;=Calculator!$G$27,IF(DAY($C7057)=1,Calculator!$G$34/2,IF(DAY($C7057)=15,Calculator!$G$34/2,0)),0)</f>
        <v>0</v>
      </c>
      <c r="L7057" s="29">
        <f ca="1">IF(DAY($C7057)=28,IF(H7057=0,0,Calculator!$G$35),0)</f>
        <v>0</v>
      </c>
      <c r="M7057" s="29">
        <f ca="1">IF(I7057&gt;0,IF(DAY($C7057)=1,SUM(INDIRECT("I"&amp;(ROW(C7056)-DAY(C7056))):I7056),0),0)</f>
        <v>0</v>
      </c>
      <c r="N7057" s="29">
        <f ca="1">IF(C7057&lt;Calculator!$G$27,0,IF(C7057=Calculator!$G$27,Calculator!$G$39,IF(H7057-K7057&lt;=0,IF(D7057&gt;Calculator!$G$39,IF(H7057-K7057+E7057+L7057+M7057+Calculator!$G$39&gt;Calculator!$G$39,Calculator!$G$39-(H7057+E7057+L7057+M7057-K7057),Calculator!$G$39),D7057),0)))</f>
        <v>0</v>
      </c>
    </row>
    <row r="7058" spans="1:14" ht="15.75" thickBot="1">
      <c r="A7058" s="33" t="str">
        <f ca="1">IF(C7058=Calculator!$H$27,"F",IF(Daily!D7058+Daily!H7058=0,IF(D7057+H7057&gt;0,"L",""),""))</f>
        <v/>
      </c>
      <c r="B7058" s="34">
        <v>7057</v>
      </c>
      <c r="C7058" s="19">
        <f t="shared" ca="1" si="441"/>
        <v>52987</v>
      </c>
      <c r="D7058" s="29">
        <f t="shared" ca="1" si="443"/>
        <v>0</v>
      </c>
      <c r="E7058" s="29">
        <f ca="1">IF(C7058&lt;Calculator!$D$26,0,IF(DAY($C7058)=1,IF(D7058-Calculator!$G$24&gt;0,Calculator!$G$24,D7058),0))</f>
        <v>0</v>
      </c>
      <c r="F7058" s="29">
        <f ca="1">IF(E7058&gt;0,D7058*Calculator!$G$22/12,0)</f>
        <v>0</v>
      </c>
      <c r="G7058" s="29">
        <f ca="1">IF(E7058&gt;0,(IFERROR(-PMT(Calculator!$G$22/12,Calculator!$G$23*12,Calculator!$G$20),0))-F7058,0)</f>
        <v>0</v>
      </c>
      <c r="H7058" s="29">
        <f t="shared" ca="1" si="444"/>
        <v>0</v>
      </c>
      <c r="I7058" s="29">
        <f t="shared" ca="1" si="442"/>
        <v>0</v>
      </c>
      <c r="J7058" s="30">
        <f>Calculator!$G$40</f>
        <v>6.5000000000000002E-2</v>
      </c>
      <c r="K7058" s="29">
        <f ca="1">IF(C7058&gt;=Calculator!$G$27,IF(DAY($C7058)=1,Calculator!$G$34/2,IF(DAY($C7058)=15,Calculator!$G$34/2,0)),0)</f>
        <v>0</v>
      </c>
      <c r="L7058" s="29">
        <f ca="1">IF(DAY($C7058)=28,IF(H7058=0,0,Calculator!$G$35),0)</f>
        <v>0</v>
      </c>
      <c r="M7058" s="29">
        <f ca="1">IF(I7058&gt;0,IF(DAY($C7058)=1,SUM(INDIRECT("I"&amp;(ROW(C7057)-DAY(C7057))):I7057),0),0)</f>
        <v>0</v>
      </c>
      <c r="N7058" s="29">
        <f ca="1">IF(C7058&lt;Calculator!$G$27,0,IF(C7058=Calculator!$G$27,Calculator!$G$39,IF(H7058-K7058&lt;=0,IF(D7058&gt;Calculator!$G$39,IF(H7058-K7058+E7058+L7058+M7058+Calculator!$G$39&gt;Calculator!$G$39,Calculator!$G$39-(H7058+E7058+L7058+M7058-K7058),Calculator!$G$39),D7058),0)))</f>
        <v>0</v>
      </c>
    </row>
    <row r="7059" spans="1:14" ht="15.75" thickBot="1">
      <c r="A7059" s="33" t="str">
        <f ca="1">IF(C7059=Calculator!$H$27,"F",IF(Daily!D7059+Daily!H7059=0,IF(D7058+H7058&gt;0,"L",""),""))</f>
        <v/>
      </c>
      <c r="B7059" s="34">
        <v>7058</v>
      </c>
      <c r="C7059" s="19">
        <f t="shared" ca="1" si="441"/>
        <v>52988</v>
      </c>
      <c r="D7059" s="29">
        <f t="shared" ca="1" si="443"/>
        <v>0</v>
      </c>
      <c r="E7059" s="29">
        <f ca="1">IF(C7059&lt;Calculator!$D$26,0,IF(DAY($C7059)=1,IF(D7059-Calculator!$G$24&gt;0,Calculator!$G$24,D7059),0))</f>
        <v>0</v>
      </c>
      <c r="F7059" s="29">
        <f ca="1">IF(E7059&gt;0,D7059*Calculator!$G$22/12,0)</f>
        <v>0</v>
      </c>
      <c r="G7059" s="29">
        <f ca="1">IF(E7059&gt;0,(IFERROR(-PMT(Calculator!$G$22/12,Calculator!$G$23*12,Calculator!$G$20),0))-F7059,0)</f>
        <v>0</v>
      </c>
      <c r="H7059" s="29">
        <f t="shared" ca="1" si="444"/>
        <v>0</v>
      </c>
      <c r="I7059" s="29">
        <f t="shared" ca="1" si="442"/>
        <v>0</v>
      </c>
      <c r="J7059" s="30">
        <f>Calculator!$G$40</f>
        <v>6.5000000000000002E-2</v>
      </c>
      <c r="K7059" s="29">
        <f ca="1">IF(C7059&gt;=Calculator!$G$27,IF(DAY($C7059)=1,Calculator!$G$34/2,IF(DAY($C7059)=15,Calculator!$G$34/2,0)),0)</f>
        <v>0</v>
      </c>
      <c r="L7059" s="29">
        <f ca="1">IF(DAY($C7059)=28,IF(H7059=0,0,Calculator!$G$35),0)</f>
        <v>0</v>
      </c>
      <c r="M7059" s="29">
        <f ca="1">IF(I7059&gt;0,IF(DAY($C7059)=1,SUM(INDIRECT("I"&amp;(ROW(C7058)-DAY(C7058))):I7058),0),0)</f>
        <v>0</v>
      </c>
      <c r="N7059" s="29">
        <f ca="1">IF(C7059&lt;Calculator!$G$27,0,IF(C7059=Calculator!$G$27,Calculator!$G$39,IF(H7059-K7059&lt;=0,IF(D7059&gt;Calculator!$G$39,IF(H7059-K7059+E7059+L7059+M7059+Calculator!$G$39&gt;Calculator!$G$39,Calculator!$G$39-(H7059+E7059+L7059+M7059-K7059),Calculator!$G$39),D7059),0)))</f>
        <v>0</v>
      </c>
    </row>
    <row r="7060" spans="1:14" ht="15.75" thickBot="1">
      <c r="A7060" s="33" t="str">
        <f ca="1">IF(C7060=Calculator!$H$27,"F",IF(Daily!D7060+Daily!H7060=0,IF(D7059+H7059&gt;0,"L",""),""))</f>
        <v/>
      </c>
      <c r="B7060" s="34">
        <v>7059</v>
      </c>
      <c r="C7060" s="19">
        <f t="shared" ca="1" si="441"/>
        <v>52989</v>
      </c>
      <c r="D7060" s="29">
        <f t="shared" ca="1" si="443"/>
        <v>0</v>
      </c>
      <c r="E7060" s="29">
        <f ca="1">IF(C7060&lt;Calculator!$D$26,0,IF(DAY($C7060)=1,IF(D7060-Calculator!$G$24&gt;0,Calculator!$G$24,D7060),0))</f>
        <v>0</v>
      </c>
      <c r="F7060" s="29">
        <f ca="1">IF(E7060&gt;0,D7060*Calculator!$G$22/12,0)</f>
        <v>0</v>
      </c>
      <c r="G7060" s="29">
        <f ca="1">IF(E7060&gt;0,(IFERROR(-PMT(Calculator!$G$22/12,Calculator!$G$23*12,Calculator!$G$20),0))-F7060,0)</f>
        <v>0</v>
      </c>
      <c r="H7060" s="29">
        <f t="shared" ca="1" si="444"/>
        <v>0</v>
      </c>
      <c r="I7060" s="29">
        <f t="shared" ca="1" si="442"/>
        <v>0</v>
      </c>
      <c r="J7060" s="30">
        <f>Calculator!$G$40</f>
        <v>6.5000000000000002E-2</v>
      </c>
      <c r="K7060" s="29">
        <f ca="1">IF(C7060&gt;=Calculator!$G$27,IF(DAY($C7060)=1,Calculator!$G$34/2,IF(DAY($C7060)=15,Calculator!$G$34/2,0)),0)</f>
        <v>0</v>
      </c>
      <c r="L7060" s="29">
        <f ca="1">IF(DAY($C7060)=28,IF(H7060=0,0,Calculator!$G$35),0)</f>
        <v>0</v>
      </c>
      <c r="M7060" s="29">
        <f ca="1">IF(I7060&gt;0,IF(DAY($C7060)=1,SUM(INDIRECT("I"&amp;(ROW(C7059)-DAY(C7059))):I7059),0),0)</f>
        <v>0</v>
      </c>
      <c r="N7060" s="29">
        <f ca="1">IF(C7060&lt;Calculator!$G$27,0,IF(C7060=Calculator!$G$27,Calculator!$G$39,IF(H7060-K7060&lt;=0,IF(D7060&gt;Calculator!$G$39,IF(H7060-K7060+E7060+L7060+M7060+Calculator!$G$39&gt;Calculator!$G$39,Calculator!$G$39-(H7060+E7060+L7060+M7060-K7060),Calculator!$G$39),D7060),0)))</f>
        <v>0</v>
      </c>
    </row>
    <row r="7061" spans="1:14" ht="15.75" thickBot="1">
      <c r="A7061" s="33" t="str">
        <f ca="1">IF(C7061=Calculator!$H$27,"F",IF(Daily!D7061+Daily!H7061=0,IF(D7060+H7060&gt;0,"L",""),""))</f>
        <v/>
      </c>
      <c r="B7061" s="34">
        <v>7060</v>
      </c>
      <c r="C7061" s="19">
        <f t="shared" ca="1" si="441"/>
        <v>52990</v>
      </c>
      <c r="D7061" s="29">
        <f t="shared" ca="1" si="443"/>
        <v>0</v>
      </c>
      <c r="E7061" s="29">
        <f ca="1">IF(C7061&lt;Calculator!$D$26,0,IF(DAY($C7061)=1,IF(D7061-Calculator!$G$24&gt;0,Calculator!$G$24,D7061),0))</f>
        <v>0</v>
      </c>
      <c r="F7061" s="29">
        <f ca="1">IF(E7061&gt;0,D7061*Calculator!$G$22/12,0)</f>
        <v>0</v>
      </c>
      <c r="G7061" s="29">
        <f ca="1">IF(E7061&gt;0,(IFERROR(-PMT(Calculator!$G$22/12,Calculator!$G$23*12,Calculator!$G$20),0))-F7061,0)</f>
        <v>0</v>
      </c>
      <c r="H7061" s="29">
        <f t="shared" ca="1" si="444"/>
        <v>0</v>
      </c>
      <c r="I7061" s="29">
        <f t="shared" ca="1" si="442"/>
        <v>0</v>
      </c>
      <c r="J7061" s="30">
        <f>Calculator!$G$40</f>
        <v>6.5000000000000002E-2</v>
      </c>
      <c r="K7061" s="29">
        <f ca="1">IF(C7061&gt;=Calculator!$G$27,IF(DAY($C7061)=1,Calculator!$G$34/2,IF(DAY($C7061)=15,Calculator!$G$34/2,0)),0)</f>
        <v>0</v>
      </c>
      <c r="L7061" s="29">
        <f ca="1">IF(DAY($C7061)=28,IF(H7061=0,0,Calculator!$G$35),0)</f>
        <v>0</v>
      </c>
      <c r="M7061" s="29">
        <f ca="1">IF(I7061&gt;0,IF(DAY($C7061)=1,SUM(INDIRECT("I"&amp;(ROW(C7060)-DAY(C7060))):I7060),0),0)</f>
        <v>0</v>
      </c>
      <c r="N7061" s="29">
        <f ca="1">IF(C7061&lt;Calculator!$G$27,0,IF(C7061=Calculator!$G$27,Calculator!$G$39,IF(H7061-K7061&lt;=0,IF(D7061&gt;Calculator!$G$39,IF(H7061-K7061+E7061+L7061+M7061+Calculator!$G$39&gt;Calculator!$G$39,Calculator!$G$39-(H7061+E7061+L7061+M7061-K7061),Calculator!$G$39),D7061),0)))</f>
        <v>0</v>
      </c>
    </row>
    <row r="7062" spans="1:14" ht="15.75" thickBot="1">
      <c r="A7062" s="33" t="str">
        <f ca="1">IF(C7062=Calculator!$H$27,"F",IF(Daily!D7062+Daily!H7062=0,IF(D7061+H7061&gt;0,"L",""),""))</f>
        <v/>
      </c>
      <c r="B7062" s="34">
        <v>7061</v>
      </c>
      <c r="C7062" s="19">
        <f t="shared" ca="1" si="441"/>
        <v>52991</v>
      </c>
      <c r="D7062" s="29">
        <f t="shared" ca="1" si="443"/>
        <v>0</v>
      </c>
      <c r="E7062" s="29">
        <f ca="1">IF(C7062&lt;Calculator!$D$26,0,IF(DAY($C7062)=1,IF(D7062-Calculator!$G$24&gt;0,Calculator!$G$24,D7062),0))</f>
        <v>0</v>
      </c>
      <c r="F7062" s="29">
        <f ca="1">IF(E7062&gt;0,D7062*Calculator!$G$22/12,0)</f>
        <v>0</v>
      </c>
      <c r="G7062" s="29">
        <f ca="1">IF(E7062&gt;0,(IFERROR(-PMT(Calculator!$G$22/12,Calculator!$G$23*12,Calculator!$G$20),0))-F7062,0)</f>
        <v>0</v>
      </c>
      <c r="H7062" s="29">
        <f t="shared" ca="1" si="444"/>
        <v>0</v>
      </c>
      <c r="I7062" s="29">
        <f t="shared" ca="1" si="442"/>
        <v>0</v>
      </c>
      <c r="J7062" s="30">
        <f>Calculator!$G$40</f>
        <v>6.5000000000000002E-2</v>
      </c>
      <c r="K7062" s="29">
        <f ca="1">IF(C7062&gt;=Calculator!$G$27,IF(DAY($C7062)=1,Calculator!$G$34/2,IF(DAY($C7062)=15,Calculator!$G$34/2,0)),0)</f>
        <v>0</v>
      </c>
      <c r="L7062" s="29">
        <f ca="1">IF(DAY($C7062)=28,IF(H7062=0,0,Calculator!$G$35),0)</f>
        <v>0</v>
      </c>
      <c r="M7062" s="29">
        <f ca="1">IF(I7062&gt;0,IF(DAY($C7062)=1,SUM(INDIRECT("I"&amp;(ROW(C7061)-DAY(C7061))):I7061),0),0)</f>
        <v>0</v>
      </c>
      <c r="N7062" s="29">
        <f ca="1">IF(C7062&lt;Calculator!$G$27,0,IF(C7062=Calculator!$G$27,Calculator!$G$39,IF(H7062-K7062&lt;=0,IF(D7062&gt;Calculator!$G$39,IF(H7062-K7062+E7062+L7062+M7062+Calculator!$G$39&gt;Calculator!$G$39,Calculator!$G$39-(H7062+E7062+L7062+M7062-K7062),Calculator!$G$39),D7062),0)))</f>
        <v>0</v>
      </c>
    </row>
    <row r="7063" spans="1:14" ht="15.75" thickBot="1">
      <c r="A7063" s="33" t="str">
        <f ca="1">IF(C7063=Calculator!$H$27,"F",IF(Daily!D7063+Daily!H7063=0,IF(D7062+H7062&gt;0,"L",""),""))</f>
        <v/>
      </c>
      <c r="B7063" s="34">
        <v>7062</v>
      </c>
      <c r="C7063" s="19">
        <f t="shared" ca="1" si="441"/>
        <v>52992</v>
      </c>
      <c r="D7063" s="29">
        <f t="shared" ca="1" si="443"/>
        <v>0</v>
      </c>
      <c r="E7063" s="29">
        <f ca="1">IF(C7063&lt;Calculator!$D$26,0,IF(DAY($C7063)=1,IF(D7063-Calculator!$G$24&gt;0,Calculator!$G$24,D7063),0))</f>
        <v>0</v>
      </c>
      <c r="F7063" s="29">
        <f ca="1">IF(E7063&gt;0,D7063*Calculator!$G$22/12,0)</f>
        <v>0</v>
      </c>
      <c r="G7063" s="29">
        <f ca="1">IF(E7063&gt;0,(IFERROR(-PMT(Calculator!$G$22/12,Calculator!$G$23*12,Calculator!$G$20),0))-F7063,0)</f>
        <v>0</v>
      </c>
      <c r="H7063" s="29">
        <f t="shared" ca="1" si="444"/>
        <v>0</v>
      </c>
      <c r="I7063" s="29">
        <f t="shared" ca="1" si="442"/>
        <v>0</v>
      </c>
      <c r="J7063" s="30">
        <f>Calculator!$G$40</f>
        <v>6.5000000000000002E-2</v>
      </c>
      <c r="K7063" s="29">
        <f ca="1">IF(C7063&gt;=Calculator!$G$27,IF(DAY($C7063)=1,Calculator!$G$34/2,IF(DAY($C7063)=15,Calculator!$G$34/2,0)),0)</f>
        <v>0</v>
      </c>
      <c r="L7063" s="29">
        <f ca="1">IF(DAY($C7063)=28,IF(H7063=0,0,Calculator!$G$35),0)</f>
        <v>0</v>
      </c>
      <c r="M7063" s="29">
        <f ca="1">IF(I7063&gt;0,IF(DAY($C7063)=1,SUM(INDIRECT("I"&amp;(ROW(C7062)-DAY(C7062))):I7062),0),0)</f>
        <v>0</v>
      </c>
      <c r="N7063" s="29">
        <f ca="1">IF(C7063&lt;Calculator!$G$27,0,IF(C7063=Calculator!$G$27,Calculator!$G$39,IF(H7063-K7063&lt;=0,IF(D7063&gt;Calculator!$G$39,IF(H7063-K7063+E7063+L7063+M7063+Calculator!$G$39&gt;Calculator!$G$39,Calculator!$G$39-(H7063+E7063+L7063+M7063-K7063),Calculator!$G$39),D7063),0)))</f>
        <v>0</v>
      </c>
    </row>
    <row r="7064" spans="1:14" ht="15.75" thickBot="1">
      <c r="A7064" s="33" t="str">
        <f ca="1">IF(C7064=Calculator!$H$27,"F",IF(Daily!D7064+Daily!H7064=0,IF(D7063+H7063&gt;0,"L",""),""))</f>
        <v/>
      </c>
      <c r="B7064" s="34">
        <v>7063</v>
      </c>
      <c r="C7064" s="19">
        <f t="shared" ca="1" si="441"/>
        <v>52993</v>
      </c>
      <c r="D7064" s="29">
        <f t="shared" ca="1" si="443"/>
        <v>0</v>
      </c>
      <c r="E7064" s="29">
        <f ca="1">IF(C7064&lt;Calculator!$D$26,0,IF(DAY($C7064)=1,IF(D7064-Calculator!$G$24&gt;0,Calculator!$G$24,D7064),0))</f>
        <v>0</v>
      </c>
      <c r="F7064" s="29">
        <f ca="1">IF(E7064&gt;0,D7064*Calculator!$G$22/12,0)</f>
        <v>0</v>
      </c>
      <c r="G7064" s="29">
        <f ca="1">IF(E7064&gt;0,(IFERROR(-PMT(Calculator!$G$22/12,Calculator!$G$23*12,Calculator!$G$20),0))-F7064,0)</f>
        <v>0</v>
      </c>
      <c r="H7064" s="29">
        <f t="shared" ca="1" si="444"/>
        <v>0</v>
      </c>
      <c r="I7064" s="29">
        <f t="shared" ca="1" si="442"/>
        <v>0</v>
      </c>
      <c r="J7064" s="30">
        <f>Calculator!$G$40</f>
        <v>6.5000000000000002E-2</v>
      </c>
      <c r="K7064" s="29">
        <f ca="1">IF(C7064&gt;=Calculator!$G$27,IF(DAY($C7064)=1,Calculator!$G$34/2,IF(DAY($C7064)=15,Calculator!$G$34/2,0)),0)</f>
        <v>0</v>
      </c>
      <c r="L7064" s="29">
        <f ca="1">IF(DAY($C7064)=28,IF(H7064=0,0,Calculator!$G$35),0)</f>
        <v>0</v>
      </c>
      <c r="M7064" s="29">
        <f ca="1">IF(I7064&gt;0,IF(DAY($C7064)=1,SUM(INDIRECT("I"&amp;(ROW(C7063)-DAY(C7063))):I7063),0),0)</f>
        <v>0</v>
      </c>
      <c r="N7064" s="29">
        <f ca="1">IF(C7064&lt;Calculator!$G$27,0,IF(C7064=Calculator!$G$27,Calculator!$G$39,IF(H7064-K7064&lt;=0,IF(D7064&gt;Calculator!$G$39,IF(H7064-K7064+E7064+L7064+M7064+Calculator!$G$39&gt;Calculator!$G$39,Calculator!$G$39-(H7064+E7064+L7064+M7064-K7064),Calculator!$G$39),D7064),0)))</f>
        <v>0</v>
      </c>
    </row>
    <row r="7065" spans="1:14" ht="15.75" thickBot="1">
      <c r="A7065" s="33" t="str">
        <f ca="1">IF(C7065=Calculator!$H$27,"F",IF(Daily!D7065+Daily!H7065=0,IF(D7064+H7064&gt;0,"L",""),""))</f>
        <v/>
      </c>
      <c r="B7065" s="34">
        <v>7064</v>
      </c>
      <c r="C7065" s="19">
        <f t="shared" ca="1" si="441"/>
        <v>52994</v>
      </c>
      <c r="D7065" s="29">
        <f t="shared" ca="1" si="443"/>
        <v>0</v>
      </c>
      <c r="E7065" s="29">
        <f ca="1">IF(C7065&lt;Calculator!$D$26,0,IF(DAY($C7065)=1,IF(D7065-Calculator!$G$24&gt;0,Calculator!$G$24,D7065),0))</f>
        <v>0</v>
      </c>
      <c r="F7065" s="29">
        <f ca="1">IF(E7065&gt;0,D7065*Calculator!$G$22/12,0)</f>
        <v>0</v>
      </c>
      <c r="G7065" s="29">
        <f ca="1">IF(E7065&gt;0,(IFERROR(-PMT(Calculator!$G$22/12,Calculator!$G$23*12,Calculator!$G$20),0))-F7065,0)</f>
        <v>0</v>
      </c>
      <c r="H7065" s="29">
        <f t="shared" ca="1" si="444"/>
        <v>0</v>
      </c>
      <c r="I7065" s="29">
        <f t="shared" ca="1" si="442"/>
        <v>0</v>
      </c>
      <c r="J7065" s="30">
        <f>Calculator!$G$40</f>
        <v>6.5000000000000002E-2</v>
      </c>
      <c r="K7065" s="29">
        <f ca="1">IF(C7065&gt;=Calculator!$G$27,IF(DAY($C7065)=1,Calculator!$G$34/2,IF(DAY($C7065)=15,Calculator!$G$34/2,0)),0)</f>
        <v>4500</v>
      </c>
      <c r="L7065" s="29">
        <f ca="1">IF(DAY($C7065)=28,IF(H7065=0,0,Calculator!$G$35),0)</f>
        <v>0</v>
      </c>
      <c r="M7065" s="29">
        <f ca="1">IF(I7065&gt;0,IF(DAY($C7065)=1,SUM(INDIRECT("I"&amp;(ROW(C7064)-DAY(C7064))):I7064),0),0)</f>
        <v>0</v>
      </c>
      <c r="N7065" s="29">
        <f ca="1">IF(C7065&lt;Calculator!$G$27,0,IF(C7065=Calculator!$G$27,Calculator!$G$39,IF(H7065-K7065&lt;=0,IF(D7065&gt;Calculator!$G$39,IF(H7065-K7065+E7065+L7065+M7065+Calculator!$G$39&gt;Calculator!$G$39,Calculator!$G$39-(H7065+E7065+L7065+M7065-K7065),Calculator!$G$39),D7065),0)))</f>
        <v>0</v>
      </c>
    </row>
    <row r="7066" spans="1:14" ht="15.75" thickBot="1">
      <c r="A7066" s="33" t="str">
        <f ca="1">IF(C7066=Calculator!$H$27,"F",IF(Daily!D7066+Daily!H7066=0,IF(D7065+H7065&gt;0,"L",""),""))</f>
        <v/>
      </c>
      <c r="B7066" s="34">
        <v>7065</v>
      </c>
      <c r="C7066" s="19">
        <f t="shared" ca="1" si="441"/>
        <v>52995</v>
      </c>
      <c r="D7066" s="29">
        <f t="shared" ca="1" si="443"/>
        <v>0</v>
      </c>
      <c r="E7066" s="29">
        <f ca="1">IF(C7066&lt;Calculator!$D$26,0,IF(DAY($C7066)=1,IF(D7066-Calculator!$G$24&gt;0,Calculator!$G$24,D7066),0))</f>
        <v>0</v>
      </c>
      <c r="F7066" s="29">
        <f ca="1">IF(E7066&gt;0,D7066*Calculator!$G$22/12,0)</f>
        <v>0</v>
      </c>
      <c r="G7066" s="29">
        <f ca="1">IF(E7066&gt;0,(IFERROR(-PMT(Calculator!$G$22/12,Calculator!$G$23*12,Calculator!$G$20),0))-F7066,0)</f>
        <v>0</v>
      </c>
      <c r="H7066" s="29">
        <f t="shared" ca="1" si="444"/>
        <v>0</v>
      </c>
      <c r="I7066" s="29">
        <f t="shared" ca="1" si="442"/>
        <v>0</v>
      </c>
      <c r="J7066" s="30">
        <f>Calculator!$G$40</f>
        <v>6.5000000000000002E-2</v>
      </c>
      <c r="K7066" s="29">
        <f ca="1">IF(C7066&gt;=Calculator!$G$27,IF(DAY($C7066)=1,Calculator!$G$34/2,IF(DAY($C7066)=15,Calculator!$G$34/2,0)),0)</f>
        <v>0</v>
      </c>
      <c r="L7066" s="29">
        <f ca="1">IF(DAY($C7066)=28,IF(H7066=0,0,Calculator!$G$35),0)</f>
        <v>0</v>
      </c>
      <c r="M7066" s="29">
        <f ca="1">IF(I7066&gt;0,IF(DAY($C7066)=1,SUM(INDIRECT("I"&amp;(ROW(C7065)-DAY(C7065))):I7065),0),0)</f>
        <v>0</v>
      </c>
      <c r="N7066" s="29">
        <f ca="1">IF(C7066&lt;Calculator!$G$27,0,IF(C7066=Calculator!$G$27,Calculator!$G$39,IF(H7066-K7066&lt;=0,IF(D7066&gt;Calculator!$G$39,IF(H7066-K7066+E7066+L7066+M7066+Calculator!$G$39&gt;Calculator!$G$39,Calculator!$G$39-(H7066+E7066+L7066+M7066-K7066),Calculator!$G$39),D7066),0)))</f>
        <v>0</v>
      </c>
    </row>
    <row r="7067" spans="1:14" ht="15.75" thickBot="1">
      <c r="A7067" s="33" t="str">
        <f ca="1">IF(C7067=Calculator!$H$27,"F",IF(Daily!D7067+Daily!H7067=0,IF(D7066+H7066&gt;0,"L",""),""))</f>
        <v/>
      </c>
      <c r="B7067" s="34">
        <v>7066</v>
      </c>
      <c r="C7067" s="19">
        <f t="shared" ca="1" si="441"/>
        <v>52996</v>
      </c>
      <c r="D7067" s="29">
        <f t="shared" ca="1" si="443"/>
        <v>0</v>
      </c>
      <c r="E7067" s="29">
        <f ca="1">IF(C7067&lt;Calculator!$D$26,0,IF(DAY($C7067)=1,IF(D7067-Calculator!$G$24&gt;0,Calculator!$G$24,D7067),0))</f>
        <v>0</v>
      </c>
      <c r="F7067" s="29">
        <f ca="1">IF(E7067&gt;0,D7067*Calculator!$G$22/12,0)</f>
        <v>0</v>
      </c>
      <c r="G7067" s="29">
        <f ca="1">IF(E7067&gt;0,(IFERROR(-PMT(Calculator!$G$22/12,Calculator!$G$23*12,Calculator!$G$20),0))-F7067,0)</f>
        <v>0</v>
      </c>
      <c r="H7067" s="29">
        <f t="shared" ca="1" si="444"/>
        <v>0</v>
      </c>
      <c r="I7067" s="29">
        <f t="shared" ca="1" si="442"/>
        <v>0</v>
      </c>
      <c r="J7067" s="30">
        <f>Calculator!$G$40</f>
        <v>6.5000000000000002E-2</v>
      </c>
      <c r="K7067" s="29">
        <f ca="1">IF(C7067&gt;=Calculator!$G$27,IF(DAY($C7067)=1,Calculator!$G$34/2,IF(DAY($C7067)=15,Calculator!$G$34/2,0)),0)</f>
        <v>0</v>
      </c>
      <c r="L7067" s="29">
        <f ca="1">IF(DAY($C7067)=28,IF(H7067=0,0,Calculator!$G$35),0)</f>
        <v>0</v>
      </c>
      <c r="M7067" s="29">
        <f ca="1">IF(I7067&gt;0,IF(DAY($C7067)=1,SUM(INDIRECT("I"&amp;(ROW(C7066)-DAY(C7066))):I7066),0),0)</f>
        <v>0</v>
      </c>
      <c r="N7067" s="29">
        <f ca="1">IF(C7067&lt;Calculator!$G$27,0,IF(C7067=Calculator!$G$27,Calculator!$G$39,IF(H7067-K7067&lt;=0,IF(D7067&gt;Calculator!$G$39,IF(H7067-K7067+E7067+L7067+M7067+Calculator!$G$39&gt;Calculator!$G$39,Calculator!$G$39-(H7067+E7067+L7067+M7067-K7067),Calculator!$G$39),D7067),0)))</f>
        <v>0</v>
      </c>
    </row>
    <row r="7068" spans="1:14" ht="15.75" thickBot="1">
      <c r="A7068" s="33" t="str">
        <f ca="1">IF(C7068=Calculator!$H$27,"F",IF(Daily!D7068+Daily!H7068=0,IF(D7067+H7067&gt;0,"L",""),""))</f>
        <v/>
      </c>
      <c r="B7068" s="34">
        <v>7067</v>
      </c>
      <c r="C7068" s="19">
        <f t="shared" ca="1" si="441"/>
        <v>52997</v>
      </c>
      <c r="D7068" s="29">
        <f t="shared" ca="1" si="443"/>
        <v>0</v>
      </c>
      <c r="E7068" s="29">
        <f ca="1">IF(C7068&lt;Calculator!$D$26,0,IF(DAY($C7068)=1,IF(D7068-Calculator!$G$24&gt;0,Calculator!$G$24,D7068),0))</f>
        <v>0</v>
      </c>
      <c r="F7068" s="29">
        <f ca="1">IF(E7068&gt;0,D7068*Calculator!$G$22/12,0)</f>
        <v>0</v>
      </c>
      <c r="G7068" s="29">
        <f ca="1">IF(E7068&gt;0,(IFERROR(-PMT(Calculator!$G$22/12,Calculator!$G$23*12,Calculator!$G$20),0))-F7068,0)</f>
        <v>0</v>
      </c>
      <c r="H7068" s="29">
        <f t="shared" ca="1" si="444"/>
        <v>0</v>
      </c>
      <c r="I7068" s="29">
        <f t="shared" ca="1" si="442"/>
        <v>0</v>
      </c>
      <c r="J7068" s="30">
        <f>Calculator!$G$40</f>
        <v>6.5000000000000002E-2</v>
      </c>
      <c r="K7068" s="29">
        <f ca="1">IF(C7068&gt;=Calculator!$G$27,IF(DAY($C7068)=1,Calculator!$G$34/2,IF(DAY($C7068)=15,Calculator!$G$34/2,0)),0)</f>
        <v>0</v>
      </c>
      <c r="L7068" s="29">
        <f ca="1">IF(DAY($C7068)=28,IF(H7068=0,0,Calculator!$G$35),0)</f>
        <v>0</v>
      </c>
      <c r="M7068" s="29">
        <f ca="1">IF(I7068&gt;0,IF(DAY($C7068)=1,SUM(INDIRECT("I"&amp;(ROW(C7067)-DAY(C7067))):I7067),0),0)</f>
        <v>0</v>
      </c>
      <c r="N7068" s="29">
        <f ca="1">IF(C7068&lt;Calculator!$G$27,0,IF(C7068=Calculator!$G$27,Calculator!$G$39,IF(H7068-K7068&lt;=0,IF(D7068&gt;Calculator!$G$39,IF(H7068-K7068+E7068+L7068+M7068+Calculator!$G$39&gt;Calculator!$G$39,Calculator!$G$39-(H7068+E7068+L7068+M7068-K7068),Calculator!$G$39),D7068),0)))</f>
        <v>0</v>
      </c>
    </row>
    <row r="7069" spans="1:14" ht="15.75" thickBot="1">
      <c r="A7069" s="33" t="str">
        <f ca="1">IF(C7069=Calculator!$H$27,"F",IF(Daily!D7069+Daily!H7069=0,IF(D7068+H7068&gt;0,"L",""),""))</f>
        <v/>
      </c>
      <c r="B7069" s="34">
        <v>7068</v>
      </c>
      <c r="C7069" s="19">
        <f t="shared" ca="1" si="441"/>
        <v>52998</v>
      </c>
      <c r="D7069" s="29">
        <f t="shared" ca="1" si="443"/>
        <v>0</v>
      </c>
      <c r="E7069" s="29">
        <f ca="1">IF(C7069&lt;Calculator!$D$26,0,IF(DAY($C7069)=1,IF(D7069-Calculator!$G$24&gt;0,Calculator!$G$24,D7069),0))</f>
        <v>0</v>
      </c>
      <c r="F7069" s="29">
        <f ca="1">IF(E7069&gt;0,D7069*Calculator!$G$22/12,0)</f>
        <v>0</v>
      </c>
      <c r="G7069" s="29">
        <f ca="1">IF(E7069&gt;0,(IFERROR(-PMT(Calculator!$G$22/12,Calculator!$G$23*12,Calculator!$G$20),0))-F7069,0)</f>
        <v>0</v>
      </c>
      <c r="H7069" s="29">
        <f t="shared" ca="1" si="444"/>
        <v>0</v>
      </c>
      <c r="I7069" s="29">
        <f t="shared" ca="1" si="442"/>
        <v>0</v>
      </c>
      <c r="J7069" s="30">
        <f>Calculator!$G$40</f>
        <v>6.5000000000000002E-2</v>
      </c>
      <c r="K7069" s="29">
        <f ca="1">IF(C7069&gt;=Calculator!$G$27,IF(DAY($C7069)=1,Calculator!$G$34/2,IF(DAY($C7069)=15,Calculator!$G$34/2,0)),0)</f>
        <v>0</v>
      </c>
      <c r="L7069" s="29">
        <f ca="1">IF(DAY($C7069)=28,IF(H7069=0,0,Calculator!$G$35),0)</f>
        <v>0</v>
      </c>
      <c r="M7069" s="29">
        <f ca="1">IF(I7069&gt;0,IF(DAY($C7069)=1,SUM(INDIRECT("I"&amp;(ROW(C7068)-DAY(C7068))):I7068),0),0)</f>
        <v>0</v>
      </c>
      <c r="N7069" s="29">
        <f ca="1">IF(C7069&lt;Calculator!$G$27,0,IF(C7069=Calculator!$G$27,Calculator!$G$39,IF(H7069-K7069&lt;=0,IF(D7069&gt;Calculator!$G$39,IF(H7069-K7069+E7069+L7069+M7069+Calculator!$G$39&gt;Calculator!$G$39,Calculator!$G$39-(H7069+E7069+L7069+M7069-K7069),Calculator!$G$39),D7069),0)))</f>
        <v>0</v>
      </c>
    </row>
    <row r="7070" spans="1:14" ht="15.75" thickBot="1">
      <c r="A7070" s="33" t="str">
        <f ca="1">IF(C7070=Calculator!$H$27,"F",IF(Daily!D7070+Daily!H7070=0,IF(D7069+H7069&gt;0,"L",""),""))</f>
        <v/>
      </c>
      <c r="B7070" s="34">
        <v>7069</v>
      </c>
      <c r="C7070" s="19">
        <f t="shared" ca="1" si="441"/>
        <v>52999</v>
      </c>
      <c r="D7070" s="29">
        <f t="shared" ca="1" si="443"/>
        <v>0</v>
      </c>
      <c r="E7070" s="29">
        <f ca="1">IF(C7070&lt;Calculator!$D$26,0,IF(DAY($C7070)=1,IF(D7070-Calculator!$G$24&gt;0,Calculator!$G$24,D7070),0))</f>
        <v>0</v>
      </c>
      <c r="F7070" s="29">
        <f ca="1">IF(E7070&gt;0,D7070*Calculator!$G$22/12,0)</f>
        <v>0</v>
      </c>
      <c r="G7070" s="29">
        <f ca="1">IF(E7070&gt;0,(IFERROR(-PMT(Calculator!$G$22/12,Calculator!$G$23*12,Calculator!$G$20),0))-F7070,0)</f>
        <v>0</v>
      </c>
      <c r="H7070" s="29">
        <f t="shared" ca="1" si="444"/>
        <v>0</v>
      </c>
      <c r="I7070" s="29">
        <f t="shared" ca="1" si="442"/>
        <v>0</v>
      </c>
      <c r="J7070" s="30">
        <f>Calculator!$G$40</f>
        <v>6.5000000000000002E-2</v>
      </c>
      <c r="K7070" s="29">
        <f ca="1">IF(C7070&gt;=Calculator!$G$27,IF(DAY($C7070)=1,Calculator!$G$34/2,IF(DAY($C7070)=15,Calculator!$G$34/2,0)),0)</f>
        <v>0</v>
      </c>
      <c r="L7070" s="29">
        <f ca="1">IF(DAY($C7070)=28,IF(H7070=0,0,Calculator!$G$35),0)</f>
        <v>0</v>
      </c>
      <c r="M7070" s="29">
        <f ca="1">IF(I7070&gt;0,IF(DAY($C7070)=1,SUM(INDIRECT("I"&amp;(ROW(C7069)-DAY(C7069))):I7069),0),0)</f>
        <v>0</v>
      </c>
      <c r="N7070" s="29">
        <f ca="1">IF(C7070&lt;Calculator!$G$27,0,IF(C7070=Calculator!$G$27,Calculator!$G$39,IF(H7070-K7070&lt;=0,IF(D7070&gt;Calculator!$G$39,IF(H7070-K7070+E7070+L7070+M7070+Calculator!$G$39&gt;Calculator!$G$39,Calculator!$G$39-(H7070+E7070+L7070+M7070-K7070),Calculator!$G$39),D7070),0)))</f>
        <v>0</v>
      </c>
    </row>
    <row r="7071" spans="1:14" ht="15.75" thickBot="1">
      <c r="A7071" s="33" t="str">
        <f ca="1">IF(C7071=Calculator!$H$27,"F",IF(Daily!D7071+Daily!H7071=0,IF(D7070+H7070&gt;0,"L",""),""))</f>
        <v/>
      </c>
      <c r="B7071" s="34">
        <v>7070</v>
      </c>
      <c r="C7071" s="19">
        <f t="shared" ca="1" si="441"/>
        <v>53000</v>
      </c>
      <c r="D7071" s="29">
        <f t="shared" ca="1" si="443"/>
        <v>0</v>
      </c>
      <c r="E7071" s="29">
        <f ca="1">IF(C7071&lt;Calculator!$D$26,0,IF(DAY($C7071)=1,IF(D7071-Calculator!$G$24&gt;0,Calculator!$G$24,D7071),0))</f>
        <v>0</v>
      </c>
      <c r="F7071" s="29">
        <f ca="1">IF(E7071&gt;0,D7071*Calculator!$G$22/12,0)</f>
        <v>0</v>
      </c>
      <c r="G7071" s="29">
        <f ca="1">IF(E7071&gt;0,(IFERROR(-PMT(Calculator!$G$22/12,Calculator!$G$23*12,Calculator!$G$20),0))-F7071,0)</f>
        <v>0</v>
      </c>
      <c r="H7071" s="29">
        <f t="shared" ca="1" si="444"/>
        <v>0</v>
      </c>
      <c r="I7071" s="29">
        <f t="shared" ca="1" si="442"/>
        <v>0</v>
      </c>
      <c r="J7071" s="30">
        <f>Calculator!$G$40</f>
        <v>6.5000000000000002E-2</v>
      </c>
      <c r="K7071" s="29">
        <f ca="1">IF(C7071&gt;=Calculator!$G$27,IF(DAY($C7071)=1,Calculator!$G$34/2,IF(DAY($C7071)=15,Calculator!$G$34/2,0)),0)</f>
        <v>0</v>
      </c>
      <c r="L7071" s="29">
        <f ca="1">IF(DAY($C7071)=28,IF(H7071=0,0,Calculator!$G$35),0)</f>
        <v>0</v>
      </c>
      <c r="M7071" s="29">
        <f ca="1">IF(I7071&gt;0,IF(DAY($C7071)=1,SUM(INDIRECT("I"&amp;(ROW(C7070)-DAY(C7070))):I7070),0),0)</f>
        <v>0</v>
      </c>
      <c r="N7071" s="29">
        <f ca="1">IF(C7071&lt;Calculator!$G$27,0,IF(C7071=Calculator!$G$27,Calculator!$G$39,IF(H7071-K7071&lt;=0,IF(D7071&gt;Calculator!$G$39,IF(H7071-K7071+E7071+L7071+M7071+Calculator!$G$39&gt;Calculator!$G$39,Calculator!$G$39-(H7071+E7071+L7071+M7071-K7071),Calculator!$G$39),D7071),0)))</f>
        <v>0</v>
      </c>
    </row>
    <row r="7072" spans="1:14" ht="15.75" thickBot="1">
      <c r="A7072" s="33" t="str">
        <f ca="1">IF(C7072=Calculator!$H$27,"F",IF(Daily!D7072+Daily!H7072=0,IF(D7071+H7071&gt;0,"L",""),""))</f>
        <v/>
      </c>
      <c r="B7072" s="34">
        <v>7071</v>
      </c>
      <c r="C7072" s="19">
        <f t="shared" ca="1" si="441"/>
        <v>53001</v>
      </c>
      <c r="D7072" s="29">
        <f t="shared" ca="1" si="443"/>
        <v>0</v>
      </c>
      <c r="E7072" s="29">
        <f ca="1">IF(C7072&lt;Calculator!$D$26,0,IF(DAY($C7072)=1,IF(D7072-Calculator!$G$24&gt;0,Calculator!$G$24,D7072),0))</f>
        <v>0</v>
      </c>
      <c r="F7072" s="29">
        <f ca="1">IF(E7072&gt;0,D7072*Calculator!$G$22/12,0)</f>
        <v>0</v>
      </c>
      <c r="G7072" s="29">
        <f ca="1">IF(E7072&gt;0,(IFERROR(-PMT(Calculator!$G$22/12,Calculator!$G$23*12,Calculator!$G$20),0))-F7072,0)</f>
        <v>0</v>
      </c>
      <c r="H7072" s="29">
        <f t="shared" ca="1" si="444"/>
        <v>0</v>
      </c>
      <c r="I7072" s="29">
        <f t="shared" ca="1" si="442"/>
        <v>0</v>
      </c>
      <c r="J7072" s="30">
        <f>Calculator!$G$40</f>
        <v>6.5000000000000002E-2</v>
      </c>
      <c r="K7072" s="29">
        <f ca="1">IF(C7072&gt;=Calculator!$G$27,IF(DAY($C7072)=1,Calculator!$G$34/2,IF(DAY($C7072)=15,Calculator!$G$34/2,0)),0)</f>
        <v>0</v>
      </c>
      <c r="L7072" s="29">
        <f ca="1">IF(DAY($C7072)=28,IF(H7072=0,0,Calculator!$G$35),0)</f>
        <v>0</v>
      </c>
      <c r="M7072" s="29">
        <f ca="1">IF(I7072&gt;0,IF(DAY($C7072)=1,SUM(INDIRECT("I"&amp;(ROW(C7071)-DAY(C7071))):I7071),0),0)</f>
        <v>0</v>
      </c>
      <c r="N7072" s="29">
        <f ca="1">IF(C7072&lt;Calculator!$G$27,0,IF(C7072=Calculator!$G$27,Calculator!$G$39,IF(H7072-K7072&lt;=0,IF(D7072&gt;Calculator!$G$39,IF(H7072-K7072+E7072+L7072+M7072+Calculator!$G$39&gt;Calculator!$G$39,Calculator!$G$39-(H7072+E7072+L7072+M7072-K7072),Calculator!$G$39),D7072),0)))</f>
        <v>0</v>
      </c>
    </row>
    <row r="7073" spans="1:14" ht="15.75" thickBot="1">
      <c r="A7073" s="33" t="str">
        <f ca="1">IF(C7073=Calculator!$H$27,"F",IF(Daily!D7073+Daily!H7073=0,IF(D7072+H7072&gt;0,"L",""),""))</f>
        <v/>
      </c>
      <c r="B7073" s="34">
        <v>7072</v>
      </c>
      <c r="C7073" s="19">
        <f t="shared" ca="1" si="441"/>
        <v>53002</v>
      </c>
      <c r="D7073" s="29">
        <f t="shared" ca="1" si="443"/>
        <v>0</v>
      </c>
      <c r="E7073" s="29">
        <f ca="1">IF(C7073&lt;Calculator!$D$26,0,IF(DAY($C7073)=1,IF(D7073-Calculator!$G$24&gt;0,Calculator!$G$24,D7073),0))</f>
        <v>0</v>
      </c>
      <c r="F7073" s="29">
        <f ca="1">IF(E7073&gt;0,D7073*Calculator!$G$22/12,0)</f>
        <v>0</v>
      </c>
      <c r="G7073" s="29">
        <f ca="1">IF(E7073&gt;0,(IFERROR(-PMT(Calculator!$G$22/12,Calculator!$G$23*12,Calculator!$G$20),0))-F7073,0)</f>
        <v>0</v>
      </c>
      <c r="H7073" s="29">
        <f t="shared" ca="1" si="444"/>
        <v>0</v>
      </c>
      <c r="I7073" s="29">
        <f t="shared" ca="1" si="442"/>
        <v>0</v>
      </c>
      <c r="J7073" s="30">
        <f>Calculator!$G$40</f>
        <v>6.5000000000000002E-2</v>
      </c>
      <c r="K7073" s="29">
        <f ca="1">IF(C7073&gt;=Calculator!$G$27,IF(DAY($C7073)=1,Calculator!$G$34/2,IF(DAY($C7073)=15,Calculator!$G$34/2,0)),0)</f>
        <v>0</v>
      </c>
      <c r="L7073" s="29">
        <f ca="1">IF(DAY($C7073)=28,IF(H7073=0,0,Calculator!$G$35),0)</f>
        <v>0</v>
      </c>
      <c r="M7073" s="29">
        <f ca="1">IF(I7073&gt;0,IF(DAY($C7073)=1,SUM(INDIRECT("I"&amp;(ROW(C7072)-DAY(C7072))):I7072),0),0)</f>
        <v>0</v>
      </c>
      <c r="N7073" s="29">
        <f ca="1">IF(C7073&lt;Calculator!$G$27,0,IF(C7073=Calculator!$G$27,Calculator!$G$39,IF(H7073-K7073&lt;=0,IF(D7073&gt;Calculator!$G$39,IF(H7073-K7073+E7073+L7073+M7073+Calculator!$G$39&gt;Calculator!$G$39,Calculator!$G$39-(H7073+E7073+L7073+M7073-K7073),Calculator!$G$39),D7073),0)))</f>
        <v>0</v>
      </c>
    </row>
    <row r="7074" spans="1:14" ht="15.75" thickBot="1">
      <c r="A7074" s="33" t="str">
        <f ca="1">IF(C7074=Calculator!$H$27,"F",IF(Daily!D7074+Daily!H7074=0,IF(D7073+H7073&gt;0,"L",""),""))</f>
        <v/>
      </c>
      <c r="B7074" s="34">
        <v>7073</v>
      </c>
      <c r="C7074" s="19">
        <f t="shared" ca="1" si="441"/>
        <v>53003</v>
      </c>
      <c r="D7074" s="29">
        <f t="shared" ca="1" si="443"/>
        <v>0</v>
      </c>
      <c r="E7074" s="29">
        <f ca="1">IF(C7074&lt;Calculator!$D$26,0,IF(DAY($C7074)=1,IF(D7074-Calculator!$G$24&gt;0,Calculator!$G$24,D7074),0))</f>
        <v>0</v>
      </c>
      <c r="F7074" s="29">
        <f ca="1">IF(E7074&gt;0,D7074*Calculator!$G$22/12,0)</f>
        <v>0</v>
      </c>
      <c r="G7074" s="29">
        <f ca="1">IF(E7074&gt;0,(IFERROR(-PMT(Calculator!$G$22/12,Calculator!$G$23*12,Calculator!$G$20),0))-F7074,0)</f>
        <v>0</v>
      </c>
      <c r="H7074" s="29">
        <f t="shared" ca="1" si="444"/>
        <v>0</v>
      </c>
      <c r="I7074" s="29">
        <f t="shared" ca="1" si="442"/>
        <v>0</v>
      </c>
      <c r="J7074" s="30">
        <f>Calculator!$G$40</f>
        <v>6.5000000000000002E-2</v>
      </c>
      <c r="K7074" s="29">
        <f ca="1">IF(C7074&gt;=Calculator!$G$27,IF(DAY($C7074)=1,Calculator!$G$34/2,IF(DAY($C7074)=15,Calculator!$G$34/2,0)),0)</f>
        <v>0</v>
      </c>
      <c r="L7074" s="29">
        <f ca="1">IF(DAY($C7074)=28,IF(H7074=0,0,Calculator!$G$35),0)</f>
        <v>0</v>
      </c>
      <c r="M7074" s="29">
        <f ca="1">IF(I7074&gt;0,IF(DAY($C7074)=1,SUM(INDIRECT("I"&amp;(ROW(C7073)-DAY(C7073))):I7073),0),0)</f>
        <v>0</v>
      </c>
      <c r="N7074" s="29">
        <f ca="1">IF(C7074&lt;Calculator!$G$27,0,IF(C7074=Calculator!$G$27,Calculator!$G$39,IF(H7074-K7074&lt;=0,IF(D7074&gt;Calculator!$G$39,IF(H7074-K7074+E7074+L7074+M7074+Calculator!$G$39&gt;Calculator!$G$39,Calculator!$G$39-(H7074+E7074+L7074+M7074-K7074),Calculator!$G$39),D7074),0)))</f>
        <v>0</v>
      </c>
    </row>
    <row r="7075" spans="1:14" ht="15.75" thickBot="1">
      <c r="A7075" s="33" t="str">
        <f ca="1">IF(C7075=Calculator!$H$27,"F",IF(Daily!D7075+Daily!H7075=0,IF(D7074+H7074&gt;0,"L",""),""))</f>
        <v/>
      </c>
      <c r="B7075" s="34">
        <v>7074</v>
      </c>
      <c r="C7075" s="19">
        <f t="shared" ca="1" si="441"/>
        <v>53004</v>
      </c>
      <c r="D7075" s="29">
        <f t="shared" ca="1" si="443"/>
        <v>0</v>
      </c>
      <c r="E7075" s="29">
        <f ca="1">IF(C7075&lt;Calculator!$D$26,0,IF(DAY($C7075)=1,IF(D7075-Calculator!$G$24&gt;0,Calculator!$G$24,D7075),0))</f>
        <v>0</v>
      </c>
      <c r="F7075" s="29">
        <f ca="1">IF(E7075&gt;0,D7075*Calculator!$G$22/12,0)</f>
        <v>0</v>
      </c>
      <c r="G7075" s="29">
        <f ca="1">IF(E7075&gt;0,(IFERROR(-PMT(Calculator!$G$22/12,Calculator!$G$23*12,Calculator!$G$20),0))-F7075,0)</f>
        <v>0</v>
      </c>
      <c r="H7075" s="29">
        <f t="shared" ca="1" si="444"/>
        <v>0</v>
      </c>
      <c r="I7075" s="29">
        <f t="shared" ca="1" si="442"/>
        <v>0</v>
      </c>
      <c r="J7075" s="30">
        <f>Calculator!$G$40</f>
        <v>6.5000000000000002E-2</v>
      </c>
      <c r="K7075" s="29">
        <f ca="1">IF(C7075&gt;=Calculator!$G$27,IF(DAY($C7075)=1,Calculator!$G$34/2,IF(DAY($C7075)=15,Calculator!$G$34/2,0)),0)</f>
        <v>0</v>
      </c>
      <c r="L7075" s="29">
        <f ca="1">IF(DAY($C7075)=28,IF(H7075=0,0,Calculator!$G$35),0)</f>
        <v>0</v>
      </c>
      <c r="M7075" s="29">
        <f ca="1">IF(I7075&gt;0,IF(DAY($C7075)=1,SUM(INDIRECT("I"&amp;(ROW(C7074)-DAY(C7074))):I7074),0),0)</f>
        <v>0</v>
      </c>
      <c r="N7075" s="29">
        <f ca="1">IF(C7075&lt;Calculator!$G$27,0,IF(C7075=Calculator!$G$27,Calculator!$G$39,IF(H7075-K7075&lt;=0,IF(D7075&gt;Calculator!$G$39,IF(H7075-K7075+E7075+L7075+M7075+Calculator!$G$39&gt;Calculator!$G$39,Calculator!$G$39-(H7075+E7075+L7075+M7075-K7075),Calculator!$G$39),D7075),0)))</f>
        <v>0</v>
      </c>
    </row>
    <row r="7076" spans="1:14" ht="15.75" thickBot="1">
      <c r="A7076" s="33" t="str">
        <f ca="1">IF(C7076=Calculator!$H$27,"F",IF(Daily!D7076+Daily!H7076=0,IF(D7075+H7075&gt;0,"L",""),""))</f>
        <v/>
      </c>
      <c r="B7076" s="34">
        <v>7075</v>
      </c>
      <c r="C7076" s="19">
        <f t="shared" ca="1" si="441"/>
        <v>53005</v>
      </c>
      <c r="D7076" s="29">
        <f t="shared" ca="1" si="443"/>
        <v>0</v>
      </c>
      <c r="E7076" s="29">
        <f ca="1">IF(C7076&lt;Calculator!$D$26,0,IF(DAY($C7076)=1,IF(D7076-Calculator!$G$24&gt;0,Calculator!$G$24,D7076),0))</f>
        <v>0</v>
      </c>
      <c r="F7076" s="29">
        <f ca="1">IF(E7076&gt;0,D7076*Calculator!$G$22/12,0)</f>
        <v>0</v>
      </c>
      <c r="G7076" s="29">
        <f ca="1">IF(E7076&gt;0,(IFERROR(-PMT(Calculator!$G$22/12,Calculator!$G$23*12,Calculator!$G$20),0))-F7076,0)</f>
        <v>0</v>
      </c>
      <c r="H7076" s="29">
        <f t="shared" ca="1" si="444"/>
        <v>0</v>
      </c>
      <c r="I7076" s="29">
        <f t="shared" ca="1" si="442"/>
        <v>0</v>
      </c>
      <c r="J7076" s="30">
        <f>Calculator!$G$40</f>
        <v>6.5000000000000002E-2</v>
      </c>
      <c r="K7076" s="29">
        <f ca="1">IF(C7076&gt;=Calculator!$G$27,IF(DAY($C7076)=1,Calculator!$G$34/2,IF(DAY($C7076)=15,Calculator!$G$34/2,0)),0)</f>
        <v>0</v>
      </c>
      <c r="L7076" s="29">
        <f ca="1">IF(DAY($C7076)=28,IF(H7076=0,0,Calculator!$G$35),0)</f>
        <v>0</v>
      </c>
      <c r="M7076" s="29">
        <f ca="1">IF(I7076&gt;0,IF(DAY($C7076)=1,SUM(INDIRECT("I"&amp;(ROW(C7075)-DAY(C7075))):I7075),0),0)</f>
        <v>0</v>
      </c>
      <c r="N7076" s="29">
        <f ca="1">IF(C7076&lt;Calculator!$G$27,0,IF(C7076=Calculator!$G$27,Calculator!$G$39,IF(H7076-K7076&lt;=0,IF(D7076&gt;Calculator!$G$39,IF(H7076-K7076+E7076+L7076+M7076+Calculator!$G$39&gt;Calculator!$G$39,Calculator!$G$39-(H7076+E7076+L7076+M7076-K7076),Calculator!$G$39),D7076),0)))</f>
        <v>0</v>
      </c>
    </row>
    <row r="7077" spans="1:14" ht="15.75" thickBot="1">
      <c r="A7077" s="33" t="str">
        <f ca="1">IF(C7077=Calculator!$H$27,"F",IF(Daily!D7077+Daily!H7077=0,IF(D7076+H7076&gt;0,"L",""),""))</f>
        <v/>
      </c>
      <c r="B7077" s="34">
        <v>7076</v>
      </c>
      <c r="C7077" s="19">
        <f t="shared" ca="1" si="441"/>
        <v>53006</v>
      </c>
      <c r="D7077" s="29">
        <f t="shared" ca="1" si="443"/>
        <v>0</v>
      </c>
      <c r="E7077" s="29">
        <f ca="1">IF(C7077&lt;Calculator!$D$26,0,IF(DAY($C7077)=1,IF(D7077-Calculator!$G$24&gt;0,Calculator!$G$24,D7077),0))</f>
        <v>0</v>
      </c>
      <c r="F7077" s="29">
        <f ca="1">IF(E7077&gt;0,D7077*Calculator!$G$22/12,0)</f>
        <v>0</v>
      </c>
      <c r="G7077" s="29">
        <f ca="1">IF(E7077&gt;0,(IFERROR(-PMT(Calculator!$G$22/12,Calculator!$G$23*12,Calculator!$G$20),0))-F7077,0)</f>
        <v>0</v>
      </c>
      <c r="H7077" s="29">
        <f t="shared" ca="1" si="444"/>
        <v>0</v>
      </c>
      <c r="I7077" s="29">
        <f t="shared" ca="1" si="442"/>
        <v>0</v>
      </c>
      <c r="J7077" s="30">
        <f>Calculator!$G$40</f>
        <v>6.5000000000000002E-2</v>
      </c>
      <c r="K7077" s="29">
        <f ca="1">IF(C7077&gt;=Calculator!$G$27,IF(DAY($C7077)=1,Calculator!$G$34/2,IF(DAY($C7077)=15,Calculator!$G$34/2,0)),0)</f>
        <v>0</v>
      </c>
      <c r="L7077" s="29">
        <f ca="1">IF(DAY($C7077)=28,IF(H7077=0,0,Calculator!$G$35),0)</f>
        <v>0</v>
      </c>
      <c r="M7077" s="29">
        <f ca="1">IF(I7077&gt;0,IF(DAY($C7077)=1,SUM(INDIRECT("I"&amp;(ROW(C7076)-DAY(C7076))):I7076),0),0)</f>
        <v>0</v>
      </c>
      <c r="N7077" s="29">
        <f ca="1">IF(C7077&lt;Calculator!$G$27,0,IF(C7077=Calculator!$G$27,Calculator!$G$39,IF(H7077-K7077&lt;=0,IF(D7077&gt;Calculator!$G$39,IF(H7077-K7077+E7077+L7077+M7077+Calculator!$G$39&gt;Calculator!$G$39,Calculator!$G$39-(H7077+E7077+L7077+M7077-K7077),Calculator!$G$39),D7077),0)))</f>
        <v>0</v>
      </c>
    </row>
    <row r="7078" spans="1:14" ht="15.75" thickBot="1">
      <c r="A7078" s="33" t="str">
        <f ca="1">IF(C7078=Calculator!$H$27,"F",IF(Daily!D7078+Daily!H7078=0,IF(D7077+H7077&gt;0,"L",""),""))</f>
        <v/>
      </c>
      <c r="B7078" s="34">
        <v>7077</v>
      </c>
      <c r="C7078" s="19">
        <f t="shared" ca="1" si="441"/>
        <v>53007</v>
      </c>
      <c r="D7078" s="29">
        <f t="shared" ca="1" si="443"/>
        <v>0</v>
      </c>
      <c r="E7078" s="29">
        <f ca="1">IF(C7078&lt;Calculator!$D$26,0,IF(DAY($C7078)=1,IF(D7078-Calculator!$G$24&gt;0,Calculator!$G$24,D7078),0))</f>
        <v>0</v>
      </c>
      <c r="F7078" s="29">
        <f ca="1">IF(E7078&gt;0,D7078*Calculator!$G$22/12,0)</f>
        <v>0</v>
      </c>
      <c r="G7078" s="29">
        <f ca="1">IF(E7078&gt;0,(IFERROR(-PMT(Calculator!$G$22/12,Calculator!$G$23*12,Calculator!$G$20),0))-F7078,0)</f>
        <v>0</v>
      </c>
      <c r="H7078" s="29">
        <f t="shared" ca="1" si="444"/>
        <v>0</v>
      </c>
      <c r="I7078" s="29">
        <f t="shared" ca="1" si="442"/>
        <v>0</v>
      </c>
      <c r="J7078" s="30">
        <f>Calculator!$G$40</f>
        <v>6.5000000000000002E-2</v>
      </c>
      <c r="K7078" s="29">
        <f ca="1">IF(C7078&gt;=Calculator!$G$27,IF(DAY($C7078)=1,Calculator!$G$34/2,IF(DAY($C7078)=15,Calculator!$G$34/2,0)),0)</f>
        <v>0</v>
      </c>
      <c r="L7078" s="29">
        <f ca="1">IF(DAY($C7078)=28,IF(H7078=0,0,Calculator!$G$35),0)</f>
        <v>0</v>
      </c>
      <c r="M7078" s="29">
        <f ca="1">IF(I7078&gt;0,IF(DAY($C7078)=1,SUM(INDIRECT("I"&amp;(ROW(C7077)-DAY(C7077))):I7077),0),0)</f>
        <v>0</v>
      </c>
      <c r="N7078" s="29">
        <f ca="1">IF(C7078&lt;Calculator!$G$27,0,IF(C7078=Calculator!$G$27,Calculator!$G$39,IF(H7078-K7078&lt;=0,IF(D7078&gt;Calculator!$G$39,IF(H7078-K7078+E7078+L7078+M7078+Calculator!$G$39&gt;Calculator!$G$39,Calculator!$G$39-(H7078+E7078+L7078+M7078-K7078),Calculator!$G$39),D7078),0)))</f>
        <v>0</v>
      </c>
    </row>
    <row r="7079" spans="1:14" ht="15.75" thickBot="1">
      <c r="A7079" s="33" t="str">
        <f ca="1">IF(C7079=Calculator!$H$27,"F",IF(Daily!D7079+Daily!H7079=0,IF(D7078+H7078&gt;0,"L",""),""))</f>
        <v/>
      </c>
      <c r="B7079" s="34">
        <v>7078</v>
      </c>
      <c r="C7079" s="19">
        <f t="shared" ca="1" si="441"/>
        <v>53008</v>
      </c>
      <c r="D7079" s="29">
        <f t="shared" ca="1" si="443"/>
        <v>0</v>
      </c>
      <c r="E7079" s="29">
        <f ca="1">IF(C7079&lt;Calculator!$D$26,0,IF(DAY($C7079)=1,IF(D7079-Calculator!$G$24&gt;0,Calculator!$G$24,D7079),0))</f>
        <v>0</v>
      </c>
      <c r="F7079" s="29">
        <f ca="1">IF(E7079&gt;0,D7079*Calculator!$G$22/12,0)</f>
        <v>0</v>
      </c>
      <c r="G7079" s="29">
        <f ca="1">IF(E7079&gt;0,(IFERROR(-PMT(Calculator!$G$22/12,Calculator!$G$23*12,Calculator!$G$20),0))-F7079,0)</f>
        <v>0</v>
      </c>
      <c r="H7079" s="29">
        <f t="shared" ca="1" si="444"/>
        <v>0</v>
      </c>
      <c r="I7079" s="29">
        <f t="shared" ca="1" si="442"/>
        <v>0</v>
      </c>
      <c r="J7079" s="30">
        <f>Calculator!$G$40</f>
        <v>6.5000000000000002E-2</v>
      </c>
      <c r="K7079" s="29">
        <f ca="1">IF(C7079&gt;=Calculator!$G$27,IF(DAY($C7079)=1,Calculator!$G$34/2,IF(DAY($C7079)=15,Calculator!$G$34/2,0)),0)</f>
        <v>4500</v>
      </c>
      <c r="L7079" s="29">
        <f ca="1">IF(DAY($C7079)=28,IF(H7079=0,0,Calculator!$G$35),0)</f>
        <v>0</v>
      </c>
      <c r="M7079" s="29">
        <f ca="1">IF(I7079&gt;0,IF(DAY($C7079)=1,SUM(INDIRECT("I"&amp;(ROW(C7078)-DAY(C7078))):I7078),0),0)</f>
        <v>0</v>
      </c>
      <c r="N7079" s="29">
        <f ca="1">IF(C7079&lt;Calculator!$G$27,0,IF(C7079=Calculator!$G$27,Calculator!$G$39,IF(H7079-K7079&lt;=0,IF(D7079&gt;Calculator!$G$39,IF(H7079-K7079+E7079+L7079+M7079+Calculator!$G$39&gt;Calculator!$G$39,Calculator!$G$39-(H7079+E7079+L7079+M7079-K7079),Calculator!$G$39),D7079),0)))</f>
        <v>0</v>
      </c>
    </row>
    <row r="7080" spans="1:14" ht="15.75" thickBot="1">
      <c r="A7080" s="33" t="str">
        <f ca="1">IF(C7080=Calculator!$H$27,"F",IF(Daily!D7080+Daily!H7080=0,IF(D7079+H7079&gt;0,"L",""),""))</f>
        <v/>
      </c>
      <c r="B7080" s="34">
        <v>7079</v>
      </c>
      <c r="C7080" s="19">
        <f t="shared" ca="1" si="441"/>
        <v>53009</v>
      </c>
      <c r="D7080" s="29">
        <f t="shared" ca="1" si="443"/>
        <v>0</v>
      </c>
      <c r="E7080" s="29">
        <f ca="1">IF(C7080&lt;Calculator!$D$26,0,IF(DAY($C7080)=1,IF(D7080-Calculator!$G$24&gt;0,Calculator!$G$24,D7080),0))</f>
        <v>0</v>
      </c>
      <c r="F7080" s="29">
        <f ca="1">IF(E7080&gt;0,D7080*Calculator!$G$22/12,0)</f>
        <v>0</v>
      </c>
      <c r="G7080" s="29">
        <f ca="1">IF(E7080&gt;0,(IFERROR(-PMT(Calculator!$G$22/12,Calculator!$G$23*12,Calculator!$G$20),0))-F7080,0)</f>
        <v>0</v>
      </c>
      <c r="H7080" s="29">
        <f t="shared" ca="1" si="444"/>
        <v>0</v>
      </c>
      <c r="I7080" s="29">
        <f t="shared" ca="1" si="442"/>
        <v>0</v>
      </c>
      <c r="J7080" s="30">
        <f>Calculator!$G$40</f>
        <v>6.5000000000000002E-2</v>
      </c>
      <c r="K7080" s="29">
        <f ca="1">IF(C7080&gt;=Calculator!$G$27,IF(DAY($C7080)=1,Calculator!$G$34/2,IF(DAY($C7080)=15,Calculator!$G$34/2,0)),0)</f>
        <v>0</v>
      </c>
      <c r="L7080" s="29">
        <f ca="1">IF(DAY($C7080)=28,IF(H7080=0,0,Calculator!$G$35),0)</f>
        <v>0</v>
      </c>
      <c r="M7080" s="29">
        <f ca="1">IF(I7080&gt;0,IF(DAY($C7080)=1,SUM(INDIRECT("I"&amp;(ROW(C7079)-DAY(C7079))):I7079),0),0)</f>
        <v>0</v>
      </c>
      <c r="N7080" s="29">
        <f ca="1">IF(C7080&lt;Calculator!$G$27,0,IF(C7080=Calculator!$G$27,Calculator!$G$39,IF(H7080-K7080&lt;=0,IF(D7080&gt;Calculator!$G$39,IF(H7080-K7080+E7080+L7080+M7080+Calculator!$G$39&gt;Calculator!$G$39,Calculator!$G$39-(H7080+E7080+L7080+M7080-K7080),Calculator!$G$39),D7080),0)))</f>
        <v>0</v>
      </c>
    </row>
    <row r="7081" spans="1:14" ht="15.75" thickBot="1">
      <c r="A7081" s="33" t="str">
        <f ca="1">IF(C7081=Calculator!$H$27,"F",IF(Daily!D7081+Daily!H7081=0,IF(D7080+H7080&gt;0,"L",""),""))</f>
        <v/>
      </c>
      <c r="B7081" s="34">
        <v>7080</v>
      </c>
      <c r="C7081" s="19">
        <f t="shared" ca="1" si="441"/>
        <v>53010</v>
      </c>
      <c r="D7081" s="29">
        <f t="shared" ca="1" si="443"/>
        <v>0</v>
      </c>
      <c r="E7081" s="29">
        <f ca="1">IF(C7081&lt;Calculator!$D$26,0,IF(DAY($C7081)=1,IF(D7081-Calculator!$G$24&gt;0,Calculator!$G$24,D7081),0))</f>
        <v>0</v>
      </c>
      <c r="F7081" s="29">
        <f ca="1">IF(E7081&gt;0,D7081*Calculator!$G$22/12,0)</f>
        <v>0</v>
      </c>
      <c r="G7081" s="29">
        <f ca="1">IF(E7081&gt;0,(IFERROR(-PMT(Calculator!$G$22/12,Calculator!$G$23*12,Calculator!$G$20),0))-F7081,0)</f>
        <v>0</v>
      </c>
      <c r="H7081" s="29">
        <f t="shared" ca="1" si="444"/>
        <v>0</v>
      </c>
      <c r="I7081" s="29">
        <f t="shared" ca="1" si="442"/>
        <v>0</v>
      </c>
      <c r="J7081" s="30">
        <f>Calculator!$G$40</f>
        <v>6.5000000000000002E-2</v>
      </c>
      <c r="K7081" s="29">
        <f ca="1">IF(C7081&gt;=Calculator!$G$27,IF(DAY($C7081)=1,Calculator!$G$34/2,IF(DAY($C7081)=15,Calculator!$G$34/2,0)),0)</f>
        <v>0</v>
      </c>
      <c r="L7081" s="29">
        <f ca="1">IF(DAY($C7081)=28,IF(H7081=0,0,Calculator!$G$35),0)</f>
        <v>0</v>
      </c>
      <c r="M7081" s="29">
        <f ca="1">IF(I7081&gt;0,IF(DAY($C7081)=1,SUM(INDIRECT("I"&amp;(ROW(C7080)-DAY(C7080))):I7080),0),0)</f>
        <v>0</v>
      </c>
      <c r="N7081" s="29">
        <f ca="1">IF(C7081&lt;Calculator!$G$27,0,IF(C7081=Calculator!$G$27,Calculator!$G$39,IF(H7081-K7081&lt;=0,IF(D7081&gt;Calculator!$G$39,IF(H7081-K7081+E7081+L7081+M7081+Calculator!$G$39&gt;Calculator!$G$39,Calculator!$G$39-(H7081+E7081+L7081+M7081-K7081),Calculator!$G$39),D7081),0)))</f>
        <v>0</v>
      </c>
    </row>
    <row r="7082" spans="1:14" ht="15.75" thickBot="1">
      <c r="A7082" s="33" t="str">
        <f ca="1">IF(C7082=Calculator!$H$27,"F",IF(Daily!D7082+Daily!H7082=0,IF(D7081+H7081&gt;0,"L",""),""))</f>
        <v/>
      </c>
      <c r="B7082" s="34">
        <v>7081</v>
      </c>
      <c r="C7082" s="19">
        <f t="shared" ca="1" si="441"/>
        <v>53011</v>
      </c>
      <c r="D7082" s="29">
        <f t="shared" ca="1" si="443"/>
        <v>0</v>
      </c>
      <c r="E7082" s="29">
        <f ca="1">IF(C7082&lt;Calculator!$D$26,0,IF(DAY($C7082)=1,IF(D7082-Calculator!$G$24&gt;0,Calculator!$G$24,D7082),0))</f>
        <v>0</v>
      </c>
      <c r="F7082" s="29">
        <f ca="1">IF(E7082&gt;0,D7082*Calculator!$G$22/12,0)</f>
        <v>0</v>
      </c>
      <c r="G7082" s="29">
        <f ca="1">IF(E7082&gt;0,(IFERROR(-PMT(Calculator!$G$22/12,Calculator!$G$23*12,Calculator!$G$20),0))-F7082,0)</f>
        <v>0</v>
      </c>
      <c r="H7082" s="29">
        <f t="shared" ca="1" si="444"/>
        <v>0</v>
      </c>
      <c r="I7082" s="29">
        <f t="shared" ca="1" si="442"/>
        <v>0</v>
      </c>
      <c r="J7082" s="30">
        <f>Calculator!$G$40</f>
        <v>6.5000000000000002E-2</v>
      </c>
      <c r="K7082" s="29">
        <f ca="1">IF(C7082&gt;=Calculator!$G$27,IF(DAY($C7082)=1,Calculator!$G$34/2,IF(DAY($C7082)=15,Calculator!$G$34/2,0)),0)</f>
        <v>0</v>
      </c>
      <c r="L7082" s="29">
        <f ca="1">IF(DAY($C7082)=28,IF(H7082=0,0,Calculator!$G$35),0)</f>
        <v>0</v>
      </c>
      <c r="M7082" s="29">
        <f ca="1">IF(I7082&gt;0,IF(DAY($C7082)=1,SUM(INDIRECT("I"&amp;(ROW(C7081)-DAY(C7081))):I7081),0),0)</f>
        <v>0</v>
      </c>
      <c r="N7082" s="29">
        <f ca="1">IF(C7082&lt;Calculator!$G$27,0,IF(C7082=Calculator!$G$27,Calculator!$G$39,IF(H7082-K7082&lt;=0,IF(D7082&gt;Calculator!$G$39,IF(H7082-K7082+E7082+L7082+M7082+Calculator!$G$39&gt;Calculator!$G$39,Calculator!$G$39-(H7082+E7082+L7082+M7082-K7082),Calculator!$G$39),D7082),0)))</f>
        <v>0</v>
      </c>
    </row>
    <row r="7083" spans="1:14" ht="15.75" thickBot="1">
      <c r="A7083" s="33" t="str">
        <f ca="1">IF(C7083=Calculator!$H$27,"F",IF(Daily!D7083+Daily!H7083=0,IF(D7082+H7082&gt;0,"L",""),""))</f>
        <v/>
      </c>
      <c r="B7083" s="34">
        <v>7082</v>
      </c>
      <c r="C7083" s="19">
        <f t="shared" ca="1" si="441"/>
        <v>53012</v>
      </c>
      <c r="D7083" s="29">
        <f t="shared" ca="1" si="443"/>
        <v>0</v>
      </c>
      <c r="E7083" s="29">
        <f ca="1">IF(C7083&lt;Calculator!$D$26,0,IF(DAY($C7083)=1,IF(D7083-Calculator!$G$24&gt;0,Calculator!$G$24,D7083),0))</f>
        <v>0</v>
      </c>
      <c r="F7083" s="29">
        <f ca="1">IF(E7083&gt;0,D7083*Calculator!$G$22/12,0)</f>
        <v>0</v>
      </c>
      <c r="G7083" s="29">
        <f ca="1">IF(E7083&gt;0,(IFERROR(-PMT(Calculator!$G$22/12,Calculator!$G$23*12,Calculator!$G$20),0))-F7083,0)</f>
        <v>0</v>
      </c>
      <c r="H7083" s="29">
        <f t="shared" ca="1" si="444"/>
        <v>0</v>
      </c>
      <c r="I7083" s="29">
        <f t="shared" ca="1" si="442"/>
        <v>0</v>
      </c>
      <c r="J7083" s="30">
        <f>Calculator!$G$40</f>
        <v>6.5000000000000002E-2</v>
      </c>
      <c r="K7083" s="29">
        <f ca="1">IF(C7083&gt;=Calculator!$G$27,IF(DAY($C7083)=1,Calculator!$G$34/2,IF(DAY($C7083)=15,Calculator!$G$34/2,0)),0)</f>
        <v>0</v>
      </c>
      <c r="L7083" s="29">
        <f ca="1">IF(DAY($C7083)=28,IF(H7083=0,0,Calculator!$G$35),0)</f>
        <v>0</v>
      </c>
      <c r="M7083" s="29">
        <f ca="1">IF(I7083&gt;0,IF(DAY($C7083)=1,SUM(INDIRECT("I"&amp;(ROW(C7082)-DAY(C7082))):I7082),0),0)</f>
        <v>0</v>
      </c>
      <c r="N7083" s="29">
        <f ca="1">IF(C7083&lt;Calculator!$G$27,0,IF(C7083=Calculator!$G$27,Calculator!$G$39,IF(H7083-K7083&lt;=0,IF(D7083&gt;Calculator!$G$39,IF(H7083-K7083+E7083+L7083+M7083+Calculator!$G$39&gt;Calculator!$G$39,Calculator!$G$39-(H7083+E7083+L7083+M7083-K7083),Calculator!$G$39),D7083),0)))</f>
        <v>0</v>
      </c>
    </row>
    <row r="7084" spans="1:14" ht="15.75" thickBot="1">
      <c r="A7084" s="33" t="str">
        <f ca="1">IF(C7084=Calculator!$H$27,"F",IF(Daily!D7084+Daily!H7084=0,IF(D7083+H7083&gt;0,"L",""),""))</f>
        <v/>
      </c>
      <c r="B7084" s="34">
        <v>7083</v>
      </c>
      <c r="C7084" s="19">
        <f t="shared" ca="1" si="441"/>
        <v>53013</v>
      </c>
      <c r="D7084" s="29">
        <f t="shared" ca="1" si="443"/>
        <v>0</v>
      </c>
      <c r="E7084" s="29">
        <f ca="1">IF(C7084&lt;Calculator!$D$26,0,IF(DAY($C7084)=1,IF(D7084-Calculator!$G$24&gt;0,Calculator!$G$24,D7084),0))</f>
        <v>0</v>
      </c>
      <c r="F7084" s="29">
        <f ca="1">IF(E7084&gt;0,D7084*Calculator!$G$22/12,0)</f>
        <v>0</v>
      </c>
      <c r="G7084" s="29">
        <f ca="1">IF(E7084&gt;0,(IFERROR(-PMT(Calculator!$G$22/12,Calculator!$G$23*12,Calculator!$G$20),0))-F7084,0)</f>
        <v>0</v>
      </c>
      <c r="H7084" s="29">
        <f t="shared" ca="1" si="444"/>
        <v>0</v>
      </c>
      <c r="I7084" s="29">
        <f t="shared" ca="1" si="442"/>
        <v>0</v>
      </c>
      <c r="J7084" s="30">
        <f>Calculator!$G$40</f>
        <v>6.5000000000000002E-2</v>
      </c>
      <c r="K7084" s="29">
        <f ca="1">IF(C7084&gt;=Calculator!$G$27,IF(DAY($C7084)=1,Calculator!$G$34/2,IF(DAY($C7084)=15,Calculator!$G$34/2,0)),0)</f>
        <v>0</v>
      </c>
      <c r="L7084" s="29">
        <f ca="1">IF(DAY($C7084)=28,IF(H7084=0,0,Calculator!$G$35),0)</f>
        <v>0</v>
      </c>
      <c r="M7084" s="29">
        <f ca="1">IF(I7084&gt;0,IF(DAY($C7084)=1,SUM(INDIRECT("I"&amp;(ROW(C7083)-DAY(C7083))):I7083),0),0)</f>
        <v>0</v>
      </c>
      <c r="N7084" s="29">
        <f ca="1">IF(C7084&lt;Calculator!$G$27,0,IF(C7084=Calculator!$G$27,Calculator!$G$39,IF(H7084-K7084&lt;=0,IF(D7084&gt;Calculator!$G$39,IF(H7084-K7084+E7084+L7084+M7084+Calculator!$G$39&gt;Calculator!$G$39,Calculator!$G$39-(H7084+E7084+L7084+M7084-K7084),Calculator!$G$39),D7084),0)))</f>
        <v>0</v>
      </c>
    </row>
    <row r="7085" spans="1:14" ht="15.75" thickBot="1">
      <c r="A7085" s="33" t="str">
        <f ca="1">IF(C7085=Calculator!$H$27,"F",IF(Daily!D7085+Daily!H7085=0,IF(D7084+H7084&gt;0,"L",""),""))</f>
        <v/>
      </c>
      <c r="B7085" s="34">
        <v>7084</v>
      </c>
      <c r="C7085" s="19">
        <f t="shared" ca="1" si="441"/>
        <v>53014</v>
      </c>
      <c r="D7085" s="29">
        <f t="shared" ca="1" si="443"/>
        <v>0</v>
      </c>
      <c r="E7085" s="29">
        <f ca="1">IF(C7085&lt;Calculator!$D$26,0,IF(DAY($C7085)=1,IF(D7085-Calculator!$G$24&gt;0,Calculator!$G$24,D7085),0))</f>
        <v>0</v>
      </c>
      <c r="F7085" s="29">
        <f ca="1">IF(E7085&gt;0,D7085*Calculator!$G$22/12,0)</f>
        <v>0</v>
      </c>
      <c r="G7085" s="29">
        <f ca="1">IF(E7085&gt;0,(IFERROR(-PMT(Calculator!$G$22/12,Calculator!$G$23*12,Calculator!$G$20),0))-F7085,0)</f>
        <v>0</v>
      </c>
      <c r="H7085" s="29">
        <f t="shared" ca="1" si="444"/>
        <v>0</v>
      </c>
      <c r="I7085" s="29">
        <f t="shared" ca="1" si="442"/>
        <v>0</v>
      </c>
      <c r="J7085" s="30">
        <f>Calculator!$G$40</f>
        <v>6.5000000000000002E-2</v>
      </c>
      <c r="K7085" s="29">
        <f ca="1">IF(C7085&gt;=Calculator!$G$27,IF(DAY($C7085)=1,Calculator!$G$34/2,IF(DAY($C7085)=15,Calculator!$G$34/2,0)),0)</f>
        <v>0</v>
      </c>
      <c r="L7085" s="29">
        <f ca="1">IF(DAY($C7085)=28,IF(H7085=0,0,Calculator!$G$35),0)</f>
        <v>0</v>
      </c>
      <c r="M7085" s="29">
        <f ca="1">IF(I7085&gt;0,IF(DAY($C7085)=1,SUM(INDIRECT("I"&amp;(ROW(C7084)-DAY(C7084))):I7084),0),0)</f>
        <v>0</v>
      </c>
      <c r="N7085" s="29">
        <f ca="1">IF(C7085&lt;Calculator!$G$27,0,IF(C7085=Calculator!$G$27,Calculator!$G$39,IF(H7085-K7085&lt;=0,IF(D7085&gt;Calculator!$G$39,IF(H7085-K7085+E7085+L7085+M7085+Calculator!$G$39&gt;Calculator!$G$39,Calculator!$G$39-(H7085+E7085+L7085+M7085-K7085),Calculator!$G$39),D7085),0)))</f>
        <v>0</v>
      </c>
    </row>
    <row r="7086" spans="1:14" ht="15.75" thickBot="1">
      <c r="A7086" s="33" t="str">
        <f ca="1">IF(C7086=Calculator!$H$27,"F",IF(Daily!D7086+Daily!H7086=0,IF(D7085+H7085&gt;0,"L",""),""))</f>
        <v/>
      </c>
      <c r="B7086" s="34">
        <v>7085</v>
      </c>
      <c r="C7086" s="19">
        <f t="shared" ca="1" si="441"/>
        <v>53015</v>
      </c>
      <c r="D7086" s="29">
        <f t="shared" ca="1" si="443"/>
        <v>0</v>
      </c>
      <c r="E7086" s="29">
        <f ca="1">IF(C7086&lt;Calculator!$D$26,0,IF(DAY($C7086)=1,IF(D7086-Calculator!$G$24&gt;0,Calculator!$G$24,D7086),0))</f>
        <v>0</v>
      </c>
      <c r="F7086" s="29">
        <f ca="1">IF(E7086&gt;0,D7086*Calculator!$G$22/12,0)</f>
        <v>0</v>
      </c>
      <c r="G7086" s="29">
        <f ca="1">IF(E7086&gt;0,(IFERROR(-PMT(Calculator!$G$22/12,Calculator!$G$23*12,Calculator!$G$20),0))-F7086,0)</f>
        <v>0</v>
      </c>
      <c r="H7086" s="29">
        <f t="shared" ca="1" si="444"/>
        <v>0</v>
      </c>
      <c r="I7086" s="29">
        <f t="shared" ca="1" si="442"/>
        <v>0</v>
      </c>
      <c r="J7086" s="30">
        <f>Calculator!$G$40</f>
        <v>6.5000000000000002E-2</v>
      </c>
      <c r="K7086" s="29">
        <f ca="1">IF(C7086&gt;=Calculator!$G$27,IF(DAY($C7086)=1,Calculator!$G$34/2,IF(DAY($C7086)=15,Calculator!$G$34/2,0)),0)</f>
        <v>0</v>
      </c>
      <c r="L7086" s="29">
        <f ca="1">IF(DAY($C7086)=28,IF(H7086=0,0,Calculator!$G$35),0)</f>
        <v>0</v>
      </c>
      <c r="M7086" s="29">
        <f ca="1">IF(I7086&gt;0,IF(DAY($C7086)=1,SUM(INDIRECT("I"&amp;(ROW(C7085)-DAY(C7085))):I7085),0),0)</f>
        <v>0</v>
      </c>
      <c r="N7086" s="29">
        <f ca="1">IF(C7086&lt;Calculator!$G$27,0,IF(C7086=Calculator!$G$27,Calculator!$G$39,IF(H7086-K7086&lt;=0,IF(D7086&gt;Calculator!$G$39,IF(H7086-K7086+E7086+L7086+M7086+Calculator!$G$39&gt;Calculator!$G$39,Calculator!$G$39-(H7086+E7086+L7086+M7086-K7086),Calculator!$G$39),D7086),0)))</f>
        <v>0</v>
      </c>
    </row>
    <row r="7087" spans="1:14" ht="15.75" thickBot="1">
      <c r="A7087" s="33" t="str">
        <f ca="1">IF(C7087=Calculator!$H$27,"F",IF(Daily!D7087+Daily!H7087=0,IF(D7086+H7086&gt;0,"L",""),""))</f>
        <v/>
      </c>
      <c r="B7087" s="34">
        <v>7086</v>
      </c>
      <c r="C7087" s="19">
        <f t="shared" ca="1" si="441"/>
        <v>53016</v>
      </c>
      <c r="D7087" s="29">
        <f t="shared" ca="1" si="443"/>
        <v>0</v>
      </c>
      <c r="E7087" s="29">
        <f ca="1">IF(C7087&lt;Calculator!$D$26,0,IF(DAY($C7087)=1,IF(D7087-Calculator!$G$24&gt;0,Calculator!$G$24,D7087),0))</f>
        <v>0</v>
      </c>
      <c r="F7087" s="29">
        <f ca="1">IF(E7087&gt;0,D7087*Calculator!$G$22/12,0)</f>
        <v>0</v>
      </c>
      <c r="G7087" s="29">
        <f ca="1">IF(E7087&gt;0,(IFERROR(-PMT(Calculator!$G$22/12,Calculator!$G$23*12,Calculator!$G$20),0))-F7087,0)</f>
        <v>0</v>
      </c>
      <c r="H7087" s="29">
        <f t="shared" ca="1" si="444"/>
        <v>0</v>
      </c>
      <c r="I7087" s="29">
        <f t="shared" ca="1" si="442"/>
        <v>0</v>
      </c>
      <c r="J7087" s="30">
        <f>Calculator!$G$40</f>
        <v>6.5000000000000002E-2</v>
      </c>
      <c r="K7087" s="29">
        <f ca="1">IF(C7087&gt;=Calculator!$G$27,IF(DAY($C7087)=1,Calculator!$G$34/2,IF(DAY($C7087)=15,Calculator!$G$34/2,0)),0)</f>
        <v>0</v>
      </c>
      <c r="L7087" s="29">
        <f ca="1">IF(DAY($C7087)=28,IF(H7087=0,0,Calculator!$G$35),0)</f>
        <v>0</v>
      </c>
      <c r="M7087" s="29">
        <f ca="1">IF(I7087&gt;0,IF(DAY($C7087)=1,SUM(INDIRECT("I"&amp;(ROW(C7086)-DAY(C7086))):I7086),0),0)</f>
        <v>0</v>
      </c>
      <c r="N7087" s="29">
        <f ca="1">IF(C7087&lt;Calculator!$G$27,0,IF(C7087=Calculator!$G$27,Calculator!$G$39,IF(H7087-K7087&lt;=0,IF(D7087&gt;Calculator!$G$39,IF(H7087-K7087+E7087+L7087+M7087+Calculator!$G$39&gt;Calculator!$G$39,Calculator!$G$39-(H7087+E7087+L7087+M7087-K7087),Calculator!$G$39),D7087),0)))</f>
        <v>0</v>
      </c>
    </row>
    <row r="7088" spans="1:14" ht="15.75" thickBot="1">
      <c r="A7088" s="33" t="str">
        <f ca="1">IF(C7088=Calculator!$H$27,"F",IF(Daily!D7088+Daily!H7088=0,IF(D7087+H7087&gt;0,"L",""),""))</f>
        <v/>
      </c>
      <c r="B7088" s="34">
        <v>7087</v>
      </c>
      <c r="C7088" s="19">
        <f t="shared" ca="1" si="441"/>
        <v>53017</v>
      </c>
      <c r="D7088" s="29">
        <f t="shared" ca="1" si="443"/>
        <v>0</v>
      </c>
      <c r="E7088" s="29">
        <f ca="1">IF(C7088&lt;Calculator!$D$26,0,IF(DAY($C7088)=1,IF(D7088-Calculator!$G$24&gt;0,Calculator!$G$24,D7088),0))</f>
        <v>0</v>
      </c>
      <c r="F7088" s="29">
        <f ca="1">IF(E7088&gt;0,D7088*Calculator!$G$22/12,0)</f>
        <v>0</v>
      </c>
      <c r="G7088" s="29">
        <f ca="1">IF(E7088&gt;0,(IFERROR(-PMT(Calculator!$G$22/12,Calculator!$G$23*12,Calculator!$G$20),0))-F7088,0)</f>
        <v>0</v>
      </c>
      <c r="H7088" s="29">
        <f t="shared" ca="1" si="444"/>
        <v>0</v>
      </c>
      <c r="I7088" s="29">
        <f t="shared" ca="1" si="442"/>
        <v>0</v>
      </c>
      <c r="J7088" s="30">
        <f>Calculator!$G$40</f>
        <v>6.5000000000000002E-2</v>
      </c>
      <c r="K7088" s="29">
        <f ca="1">IF(C7088&gt;=Calculator!$G$27,IF(DAY($C7088)=1,Calculator!$G$34/2,IF(DAY($C7088)=15,Calculator!$G$34/2,0)),0)</f>
        <v>0</v>
      </c>
      <c r="L7088" s="29">
        <f ca="1">IF(DAY($C7088)=28,IF(H7088=0,0,Calculator!$G$35),0)</f>
        <v>0</v>
      </c>
      <c r="M7088" s="29">
        <f ca="1">IF(I7088&gt;0,IF(DAY($C7088)=1,SUM(INDIRECT("I"&amp;(ROW(C7087)-DAY(C7087))):I7087),0),0)</f>
        <v>0</v>
      </c>
      <c r="N7088" s="29">
        <f ca="1">IF(C7088&lt;Calculator!$G$27,0,IF(C7088=Calculator!$G$27,Calculator!$G$39,IF(H7088-K7088&lt;=0,IF(D7088&gt;Calculator!$G$39,IF(H7088-K7088+E7088+L7088+M7088+Calculator!$G$39&gt;Calculator!$G$39,Calculator!$G$39-(H7088+E7088+L7088+M7088-K7088),Calculator!$G$39),D7088),0)))</f>
        <v>0</v>
      </c>
    </row>
    <row r="7089" spans="1:14" ht="15.75" thickBot="1">
      <c r="A7089" s="33" t="str">
        <f ca="1">IF(C7089=Calculator!$H$27,"F",IF(Daily!D7089+Daily!H7089=0,IF(D7088+H7088&gt;0,"L",""),""))</f>
        <v/>
      </c>
      <c r="B7089" s="34">
        <v>7088</v>
      </c>
      <c r="C7089" s="19">
        <f t="shared" ca="1" si="441"/>
        <v>53018</v>
      </c>
      <c r="D7089" s="29">
        <f t="shared" ca="1" si="443"/>
        <v>0</v>
      </c>
      <c r="E7089" s="29">
        <f ca="1">IF(C7089&lt;Calculator!$D$26,0,IF(DAY($C7089)=1,IF(D7089-Calculator!$G$24&gt;0,Calculator!$G$24,D7089),0))</f>
        <v>0</v>
      </c>
      <c r="F7089" s="29">
        <f ca="1">IF(E7089&gt;0,D7089*Calculator!$G$22/12,0)</f>
        <v>0</v>
      </c>
      <c r="G7089" s="29">
        <f ca="1">IF(E7089&gt;0,(IFERROR(-PMT(Calculator!$G$22/12,Calculator!$G$23*12,Calculator!$G$20),0))-F7089,0)</f>
        <v>0</v>
      </c>
      <c r="H7089" s="29">
        <f t="shared" ca="1" si="444"/>
        <v>0</v>
      </c>
      <c r="I7089" s="29">
        <f t="shared" ca="1" si="442"/>
        <v>0</v>
      </c>
      <c r="J7089" s="30">
        <f>Calculator!$G$40</f>
        <v>6.5000000000000002E-2</v>
      </c>
      <c r="K7089" s="29">
        <f ca="1">IF(C7089&gt;=Calculator!$G$27,IF(DAY($C7089)=1,Calculator!$G$34/2,IF(DAY($C7089)=15,Calculator!$G$34/2,0)),0)</f>
        <v>0</v>
      </c>
      <c r="L7089" s="29">
        <f ca="1">IF(DAY($C7089)=28,IF(H7089=0,0,Calculator!$G$35),0)</f>
        <v>0</v>
      </c>
      <c r="M7089" s="29">
        <f ca="1">IF(I7089&gt;0,IF(DAY($C7089)=1,SUM(INDIRECT("I"&amp;(ROW(C7088)-DAY(C7088))):I7088),0),0)</f>
        <v>0</v>
      </c>
      <c r="N7089" s="29">
        <f ca="1">IF(C7089&lt;Calculator!$G$27,0,IF(C7089=Calculator!$G$27,Calculator!$G$39,IF(H7089-K7089&lt;=0,IF(D7089&gt;Calculator!$G$39,IF(H7089-K7089+E7089+L7089+M7089+Calculator!$G$39&gt;Calculator!$G$39,Calculator!$G$39-(H7089+E7089+L7089+M7089-K7089),Calculator!$G$39),D7089),0)))</f>
        <v>0</v>
      </c>
    </row>
    <row r="7090" spans="1:14" ht="15.75" thickBot="1">
      <c r="A7090" s="33" t="str">
        <f ca="1">IF(C7090=Calculator!$H$27,"F",IF(Daily!D7090+Daily!H7090=0,IF(D7089+H7089&gt;0,"L",""),""))</f>
        <v/>
      </c>
      <c r="B7090" s="34">
        <v>7089</v>
      </c>
      <c r="C7090" s="19">
        <f t="shared" ca="1" si="441"/>
        <v>53019</v>
      </c>
      <c r="D7090" s="29">
        <f t="shared" ca="1" si="443"/>
        <v>0</v>
      </c>
      <c r="E7090" s="29">
        <f ca="1">IF(C7090&lt;Calculator!$D$26,0,IF(DAY($C7090)=1,IF(D7090-Calculator!$G$24&gt;0,Calculator!$G$24,D7090),0))</f>
        <v>0</v>
      </c>
      <c r="F7090" s="29">
        <f ca="1">IF(E7090&gt;0,D7090*Calculator!$G$22/12,0)</f>
        <v>0</v>
      </c>
      <c r="G7090" s="29">
        <f ca="1">IF(E7090&gt;0,(IFERROR(-PMT(Calculator!$G$22/12,Calculator!$G$23*12,Calculator!$G$20),0))-F7090,0)</f>
        <v>0</v>
      </c>
      <c r="H7090" s="29">
        <f t="shared" ca="1" si="444"/>
        <v>0</v>
      </c>
      <c r="I7090" s="29">
        <f t="shared" ca="1" si="442"/>
        <v>0</v>
      </c>
      <c r="J7090" s="30">
        <f>Calculator!$G$40</f>
        <v>6.5000000000000002E-2</v>
      </c>
      <c r="K7090" s="29">
        <f ca="1">IF(C7090&gt;=Calculator!$G$27,IF(DAY($C7090)=1,Calculator!$G$34/2,IF(DAY($C7090)=15,Calculator!$G$34/2,0)),0)</f>
        <v>0</v>
      </c>
      <c r="L7090" s="29">
        <f ca="1">IF(DAY($C7090)=28,IF(H7090=0,0,Calculator!$G$35),0)</f>
        <v>0</v>
      </c>
      <c r="M7090" s="29">
        <f ca="1">IF(I7090&gt;0,IF(DAY($C7090)=1,SUM(INDIRECT("I"&amp;(ROW(C7089)-DAY(C7089))):I7089),0),0)</f>
        <v>0</v>
      </c>
      <c r="N7090" s="29">
        <f ca="1">IF(C7090&lt;Calculator!$G$27,0,IF(C7090=Calculator!$G$27,Calculator!$G$39,IF(H7090-K7090&lt;=0,IF(D7090&gt;Calculator!$G$39,IF(H7090-K7090+E7090+L7090+M7090+Calculator!$G$39&gt;Calculator!$G$39,Calculator!$G$39-(H7090+E7090+L7090+M7090-K7090),Calculator!$G$39),D7090),0)))</f>
        <v>0</v>
      </c>
    </row>
    <row r="7091" spans="1:14" ht="15.75" thickBot="1">
      <c r="A7091" s="33" t="str">
        <f ca="1">IF(C7091=Calculator!$H$27,"F",IF(Daily!D7091+Daily!H7091=0,IF(D7090+H7090&gt;0,"L",""),""))</f>
        <v/>
      </c>
      <c r="B7091" s="34">
        <v>7090</v>
      </c>
      <c r="C7091" s="19">
        <f t="shared" ca="1" si="441"/>
        <v>53020</v>
      </c>
      <c r="D7091" s="29">
        <f t="shared" ca="1" si="443"/>
        <v>0</v>
      </c>
      <c r="E7091" s="29">
        <f ca="1">IF(C7091&lt;Calculator!$D$26,0,IF(DAY($C7091)=1,IF(D7091-Calculator!$G$24&gt;0,Calculator!$G$24,D7091),0))</f>
        <v>0</v>
      </c>
      <c r="F7091" s="29">
        <f ca="1">IF(E7091&gt;0,D7091*Calculator!$G$22/12,0)</f>
        <v>0</v>
      </c>
      <c r="G7091" s="29">
        <f ca="1">IF(E7091&gt;0,(IFERROR(-PMT(Calculator!$G$22/12,Calculator!$G$23*12,Calculator!$G$20),0))-F7091,0)</f>
        <v>0</v>
      </c>
      <c r="H7091" s="29">
        <f t="shared" ca="1" si="444"/>
        <v>0</v>
      </c>
      <c r="I7091" s="29">
        <f t="shared" ca="1" si="442"/>
        <v>0</v>
      </c>
      <c r="J7091" s="30">
        <f>Calculator!$G$40</f>
        <v>6.5000000000000002E-2</v>
      </c>
      <c r="K7091" s="29">
        <f ca="1">IF(C7091&gt;=Calculator!$G$27,IF(DAY($C7091)=1,Calculator!$G$34/2,IF(DAY($C7091)=15,Calculator!$G$34/2,0)),0)</f>
        <v>0</v>
      </c>
      <c r="L7091" s="29">
        <f ca="1">IF(DAY($C7091)=28,IF(H7091=0,0,Calculator!$G$35),0)</f>
        <v>0</v>
      </c>
      <c r="M7091" s="29">
        <f ca="1">IF(I7091&gt;0,IF(DAY($C7091)=1,SUM(INDIRECT("I"&amp;(ROW(C7090)-DAY(C7090))):I7090),0),0)</f>
        <v>0</v>
      </c>
      <c r="N7091" s="29">
        <f ca="1">IF(C7091&lt;Calculator!$G$27,0,IF(C7091=Calculator!$G$27,Calculator!$G$39,IF(H7091-K7091&lt;=0,IF(D7091&gt;Calculator!$G$39,IF(H7091-K7091+E7091+L7091+M7091+Calculator!$G$39&gt;Calculator!$G$39,Calculator!$G$39-(H7091+E7091+L7091+M7091-K7091),Calculator!$G$39),D7091),0)))</f>
        <v>0</v>
      </c>
    </row>
    <row r="7092" spans="1:14" ht="15.75" thickBot="1">
      <c r="A7092" s="33" t="str">
        <f ca="1">IF(C7092=Calculator!$H$27,"F",IF(Daily!D7092+Daily!H7092=0,IF(D7091+H7091&gt;0,"L",""),""))</f>
        <v/>
      </c>
      <c r="B7092" s="34">
        <v>7091</v>
      </c>
      <c r="C7092" s="19">
        <f t="shared" ca="1" si="441"/>
        <v>53021</v>
      </c>
      <c r="D7092" s="29">
        <f t="shared" ca="1" si="443"/>
        <v>0</v>
      </c>
      <c r="E7092" s="29">
        <f ca="1">IF(C7092&lt;Calculator!$D$26,0,IF(DAY($C7092)=1,IF(D7092-Calculator!$G$24&gt;0,Calculator!$G$24,D7092),0))</f>
        <v>0</v>
      </c>
      <c r="F7092" s="29">
        <f ca="1">IF(E7092&gt;0,D7092*Calculator!$G$22/12,0)</f>
        <v>0</v>
      </c>
      <c r="G7092" s="29">
        <f ca="1">IF(E7092&gt;0,(IFERROR(-PMT(Calculator!$G$22/12,Calculator!$G$23*12,Calculator!$G$20),0))-F7092,0)</f>
        <v>0</v>
      </c>
      <c r="H7092" s="29">
        <f t="shared" ca="1" si="444"/>
        <v>0</v>
      </c>
      <c r="I7092" s="29">
        <f t="shared" ca="1" si="442"/>
        <v>0</v>
      </c>
      <c r="J7092" s="30">
        <f>Calculator!$G$40</f>
        <v>6.5000000000000002E-2</v>
      </c>
      <c r="K7092" s="29">
        <f ca="1">IF(C7092&gt;=Calculator!$G$27,IF(DAY($C7092)=1,Calculator!$G$34/2,IF(DAY($C7092)=15,Calculator!$G$34/2,0)),0)</f>
        <v>0</v>
      </c>
      <c r="L7092" s="29">
        <f ca="1">IF(DAY($C7092)=28,IF(H7092=0,0,Calculator!$G$35),0)</f>
        <v>0</v>
      </c>
      <c r="M7092" s="29">
        <f ca="1">IF(I7092&gt;0,IF(DAY($C7092)=1,SUM(INDIRECT("I"&amp;(ROW(C7091)-DAY(C7091))):I7091),0),0)</f>
        <v>0</v>
      </c>
      <c r="N7092" s="29">
        <f ca="1">IF(C7092&lt;Calculator!$G$27,0,IF(C7092=Calculator!$G$27,Calculator!$G$39,IF(H7092-K7092&lt;=0,IF(D7092&gt;Calculator!$G$39,IF(H7092-K7092+E7092+L7092+M7092+Calculator!$G$39&gt;Calculator!$G$39,Calculator!$G$39-(H7092+E7092+L7092+M7092-K7092),Calculator!$G$39),D7092),0)))</f>
        <v>0</v>
      </c>
    </row>
    <row r="7093" spans="1:14" ht="15.75" thickBot="1">
      <c r="A7093" s="33" t="str">
        <f ca="1">IF(C7093=Calculator!$H$27,"F",IF(Daily!D7093+Daily!H7093=0,IF(D7092+H7092&gt;0,"L",""),""))</f>
        <v/>
      </c>
      <c r="B7093" s="34">
        <v>7092</v>
      </c>
      <c r="C7093" s="19">
        <f t="shared" ca="1" si="441"/>
        <v>53022</v>
      </c>
      <c r="D7093" s="29">
        <f t="shared" ca="1" si="443"/>
        <v>0</v>
      </c>
      <c r="E7093" s="29">
        <f ca="1">IF(C7093&lt;Calculator!$D$26,0,IF(DAY($C7093)=1,IF(D7093-Calculator!$G$24&gt;0,Calculator!$G$24,D7093),0))</f>
        <v>0</v>
      </c>
      <c r="F7093" s="29">
        <f ca="1">IF(E7093&gt;0,D7093*Calculator!$G$22/12,0)</f>
        <v>0</v>
      </c>
      <c r="G7093" s="29">
        <f ca="1">IF(E7093&gt;0,(IFERROR(-PMT(Calculator!$G$22/12,Calculator!$G$23*12,Calculator!$G$20),0))-F7093,0)</f>
        <v>0</v>
      </c>
      <c r="H7093" s="29">
        <f t="shared" ca="1" si="444"/>
        <v>0</v>
      </c>
      <c r="I7093" s="29">
        <f t="shared" ca="1" si="442"/>
        <v>0</v>
      </c>
      <c r="J7093" s="30">
        <f>Calculator!$G$40</f>
        <v>6.5000000000000002E-2</v>
      </c>
      <c r="K7093" s="29">
        <f ca="1">IF(C7093&gt;=Calculator!$G$27,IF(DAY($C7093)=1,Calculator!$G$34/2,IF(DAY($C7093)=15,Calculator!$G$34/2,0)),0)</f>
        <v>4500</v>
      </c>
      <c r="L7093" s="29">
        <f ca="1">IF(DAY($C7093)=28,IF(H7093=0,0,Calculator!$G$35),0)</f>
        <v>0</v>
      </c>
      <c r="M7093" s="29">
        <f ca="1">IF(I7093&gt;0,IF(DAY($C7093)=1,SUM(INDIRECT("I"&amp;(ROW(C7092)-DAY(C7092))):I7092),0),0)</f>
        <v>0</v>
      </c>
      <c r="N7093" s="29">
        <f ca="1">IF(C7093&lt;Calculator!$G$27,0,IF(C7093=Calculator!$G$27,Calculator!$G$39,IF(H7093-K7093&lt;=0,IF(D7093&gt;Calculator!$G$39,IF(H7093-K7093+E7093+L7093+M7093+Calculator!$G$39&gt;Calculator!$G$39,Calculator!$G$39-(H7093+E7093+L7093+M7093-K7093),Calculator!$G$39),D7093),0)))</f>
        <v>0</v>
      </c>
    </row>
    <row r="7094" spans="1:14" ht="15.75" thickBot="1">
      <c r="A7094" s="33" t="str">
        <f ca="1">IF(C7094=Calculator!$H$27,"F",IF(Daily!D7094+Daily!H7094=0,IF(D7093+H7093&gt;0,"L",""),""))</f>
        <v/>
      </c>
      <c r="B7094" s="34">
        <v>7093</v>
      </c>
      <c r="C7094" s="19">
        <f t="shared" ca="1" si="441"/>
        <v>53023</v>
      </c>
      <c r="D7094" s="29">
        <f t="shared" ca="1" si="443"/>
        <v>0</v>
      </c>
      <c r="E7094" s="29">
        <f ca="1">IF(C7094&lt;Calculator!$D$26,0,IF(DAY($C7094)=1,IF(D7094-Calculator!$G$24&gt;0,Calculator!$G$24,D7094),0))</f>
        <v>0</v>
      </c>
      <c r="F7094" s="29">
        <f ca="1">IF(E7094&gt;0,D7094*Calculator!$G$22/12,0)</f>
        <v>0</v>
      </c>
      <c r="G7094" s="29">
        <f ca="1">IF(E7094&gt;0,(IFERROR(-PMT(Calculator!$G$22/12,Calculator!$G$23*12,Calculator!$G$20),0))-F7094,0)</f>
        <v>0</v>
      </c>
      <c r="H7094" s="29">
        <f t="shared" ca="1" si="444"/>
        <v>0</v>
      </c>
      <c r="I7094" s="29">
        <f t="shared" ca="1" si="442"/>
        <v>0</v>
      </c>
      <c r="J7094" s="30">
        <f>Calculator!$G$40</f>
        <v>6.5000000000000002E-2</v>
      </c>
      <c r="K7094" s="29">
        <f ca="1">IF(C7094&gt;=Calculator!$G$27,IF(DAY($C7094)=1,Calculator!$G$34/2,IF(DAY($C7094)=15,Calculator!$G$34/2,0)),0)</f>
        <v>0</v>
      </c>
      <c r="L7094" s="29">
        <f ca="1">IF(DAY($C7094)=28,IF(H7094=0,0,Calculator!$G$35),0)</f>
        <v>0</v>
      </c>
      <c r="M7094" s="29">
        <f ca="1">IF(I7094&gt;0,IF(DAY($C7094)=1,SUM(INDIRECT("I"&amp;(ROW(C7093)-DAY(C7093))):I7093),0),0)</f>
        <v>0</v>
      </c>
      <c r="N7094" s="29">
        <f ca="1">IF(C7094&lt;Calculator!$G$27,0,IF(C7094=Calculator!$G$27,Calculator!$G$39,IF(H7094-K7094&lt;=0,IF(D7094&gt;Calculator!$G$39,IF(H7094-K7094+E7094+L7094+M7094+Calculator!$G$39&gt;Calculator!$G$39,Calculator!$G$39-(H7094+E7094+L7094+M7094-K7094),Calculator!$G$39),D7094),0)))</f>
        <v>0</v>
      </c>
    </row>
    <row r="7095" spans="1:14" ht="15.75" thickBot="1">
      <c r="A7095" s="33" t="str">
        <f ca="1">IF(C7095=Calculator!$H$27,"F",IF(Daily!D7095+Daily!H7095=0,IF(D7094+H7094&gt;0,"L",""),""))</f>
        <v/>
      </c>
      <c r="B7095" s="34">
        <v>7094</v>
      </c>
      <c r="C7095" s="19">
        <f t="shared" ca="1" si="441"/>
        <v>53024</v>
      </c>
      <c r="D7095" s="29">
        <f t="shared" ca="1" si="443"/>
        <v>0</v>
      </c>
      <c r="E7095" s="29">
        <f ca="1">IF(C7095&lt;Calculator!$D$26,0,IF(DAY($C7095)=1,IF(D7095-Calculator!$G$24&gt;0,Calculator!$G$24,D7095),0))</f>
        <v>0</v>
      </c>
      <c r="F7095" s="29">
        <f ca="1">IF(E7095&gt;0,D7095*Calculator!$G$22/12,0)</f>
        <v>0</v>
      </c>
      <c r="G7095" s="29">
        <f ca="1">IF(E7095&gt;0,(IFERROR(-PMT(Calculator!$G$22/12,Calculator!$G$23*12,Calculator!$G$20),0))-F7095,0)</f>
        <v>0</v>
      </c>
      <c r="H7095" s="29">
        <f t="shared" ca="1" si="444"/>
        <v>0</v>
      </c>
      <c r="I7095" s="29">
        <f t="shared" ca="1" si="442"/>
        <v>0</v>
      </c>
      <c r="J7095" s="30">
        <f>Calculator!$G$40</f>
        <v>6.5000000000000002E-2</v>
      </c>
      <c r="K7095" s="29">
        <f ca="1">IF(C7095&gt;=Calculator!$G$27,IF(DAY($C7095)=1,Calculator!$G$34/2,IF(DAY($C7095)=15,Calculator!$G$34/2,0)),0)</f>
        <v>0</v>
      </c>
      <c r="L7095" s="29">
        <f ca="1">IF(DAY($C7095)=28,IF(H7095=0,0,Calculator!$G$35),0)</f>
        <v>0</v>
      </c>
      <c r="M7095" s="29">
        <f ca="1">IF(I7095&gt;0,IF(DAY($C7095)=1,SUM(INDIRECT("I"&amp;(ROW(C7094)-DAY(C7094))):I7094),0),0)</f>
        <v>0</v>
      </c>
      <c r="N7095" s="29">
        <f ca="1">IF(C7095&lt;Calculator!$G$27,0,IF(C7095=Calculator!$G$27,Calculator!$G$39,IF(H7095-K7095&lt;=0,IF(D7095&gt;Calculator!$G$39,IF(H7095-K7095+E7095+L7095+M7095+Calculator!$G$39&gt;Calculator!$G$39,Calculator!$G$39-(H7095+E7095+L7095+M7095-K7095),Calculator!$G$39),D7095),0)))</f>
        <v>0</v>
      </c>
    </row>
    <row r="7096" spans="1:14" ht="15.75" thickBot="1">
      <c r="A7096" s="33" t="str">
        <f ca="1">IF(C7096=Calculator!$H$27,"F",IF(Daily!D7096+Daily!H7096=0,IF(D7095+H7095&gt;0,"L",""),""))</f>
        <v/>
      </c>
      <c r="B7096" s="34">
        <v>7095</v>
      </c>
      <c r="C7096" s="19">
        <f t="shared" ca="1" si="441"/>
        <v>53025</v>
      </c>
      <c r="D7096" s="29">
        <f t="shared" ca="1" si="443"/>
        <v>0</v>
      </c>
      <c r="E7096" s="29">
        <f ca="1">IF(C7096&lt;Calculator!$D$26,0,IF(DAY($C7096)=1,IF(D7096-Calculator!$G$24&gt;0,Calculator!$G$24,D7096),0))</f>
        <v>0</v>
      </c>
      <c r="F7096" s="29">
        <f ca="1">IF(E7096&gt;0,D7096*Calculator!$G$22/12,0)</f>
        <v>0</v>
      </c>
      <c r="G7096" s="29">
        <f ca="1">IF(E7096&gt;0,(IFERROR(-PMT(Calculator!$G$22/12,Calculator!$G$23*12,Calculator!$G$20),0))-F7096,0)</f>
        <v>0</v>
      </c>
      <c r="H7096" s="29">
        <f t="shared" ca="1" si="444"/>
        <v>0</v>
      </c>
      <c r="I7096" s="29">
        <f t="shared" ca="1" si="442"/>
        <v>0</v>
      </c>
      <c r="J7096" s="30">
        <f>Calculator!$G$40</f>
        <v>6.5000000000000002E-2</v>
      </c>
      <c r="K7096" s="29">
        <f ca="1">IF(C7096&gt;=Calculator!$G$27,IF(DAY($C7096)=1,Calculator!$G$34/2,IF(DAY($C7096)=15,Calculator!$G$34/2,0)),0)</f>
        <v>0</v>
      </c>
      <c r="L7096" s="29">
        <f ca="1">IF(DAY($C7096)=28,IF(H7096=0,0,Calculator!$G$35),0)</f>
        <v>0</v>
      </c>
      <c r="M7096" s="29">
        <f ca="1">IF(I7096&gt;0,IF(DAY($C7096)=1,SUM(INDIRECT("I"&amp;(ROW(C7095)-DAY(C7095))):I7095),0),0)</f>
        <v>0</v>
      </c>
      <c r="N7096" s="29">
        <f ca="1">IF(C7096&lt;Calculator!$G$27,0,IF(C7096=Calculator!$G$27,Calculator!$G$39,IF(H7096-K7096&lt;=0,IF(D7096&gt;Calculator!$G$39,IF(H7096-K7096+E7096+L7096+M7096+Calculator!$G$39&gt;Calculator!$G$39,Calculator!$G$39-(H7096+E7096+L7096+M7096-K7096),Calculator!$G$39),D7096),0)))</f>
        <v>0</v>
      </c>
    </row>
    <row r="7097" spans="1:14" ht="15.75" thickBot="1">
      <c r="A7097" s="33" t="str">
        <f ca="1">IF(C7097=Calculator!$H$27,"F",IF(Daily!D7097+Daily!H7097=0,IF(D7096+H7096&gt;0,"L",""),""))</f>
        <v/>
      </c>
      <c r="B7097" s="34">
        <v>7096</v>
      </c>
      <c r="C7097" s="19">
        <f t="shared" ca="1" si="441"/>
        <v>53026</v>
      </c>
      <c r="D7097" s="29">
        <f t="shared" ca="1" si="443"/>
        <v>0</v>
      </c>
      <c r="E7097" s="29">
        <f ca="1">IF(C7097&lt;Calculator!$D$26,0,IF(DAY($C7097)=1,IF(D7097-Calculator!$G$24&gt;0,Calculator!$G$24,D7097),0))</f>
        <v>0</v>
      </c>
      <c r="F7097" s="29">
        <f ca="1">IF(E7097&gt;0,D7097*Calculator!$G$22/12,0)</f>
        <v>0</v>
      </c>
      <c r="G7097" s="29">
        <f ca="1">IF(E7097&gt;0,(IFERROR(-PMT(Calculator!$G$22/12,Calculator!$G$23*12,Calculator!$G$20),0))-F7097,0)</f>
        <v>0</v>
      </c>
      <c r="H7097" s="29">
        <f t="shared" ca="1" si="444"/>
        <v>0</v>
      </c>
      <c r="I7097" s="29">
        <f t="shared" ca="1" si="442"/>
        <v>0</v>
      </c>
      <c r="J7097" s="30">
        <f>Calculator!$G$40</f>
        <v>6.5000000000000002E-2</v>
      </c>
      <c r="K7097" s="29">
        <f ca="1">IF(C7097&gt;=Calculator!$G$27,IF(DAY($C7097)=1,Calculator!$G$34/2,IF(DAY($C7097)=15,Calculator!$G$34/2,0)),0)</f>
        <v>0</v>
      </c>
      <c r="L7097" s="29">
        <f ca="1">IF(DAY($C7097)=28,IF(H7097=0,0,Calculator!$G$35),0)</f>
        <v>0</v>
      </c>
      <c r="M7097" s="29">
        <f ca="1">IF(I7097&gt;0,IF(DAY($C7097)=1,SUM(INDIRECT("I"&amp;(ROW(C7096)-DAY(C7096))):I7096),0),0)</f>
        <v>0</v>
      </c>
      <c r="N7097" s="29">
        <f ca="1">IF(C7097&lt;Calculator!$G$27,0,IF(C7097=Calculator!$G$27,Calculator!$G$39,IF(H7097-K7097&lt;=0,IF(D7097&gt;Calculator!$G$39,IF(H7097-K7097+E7097+L7097+M7097+Calculator!$G$39&gt;Calculator!$G$39,Calculator!$G$39-(H7097+E7097+L7097+M7097-K7097),Calculator!$G$39),D7097),0)))</f>
        <v>0</v>
      </c>
    </row>
    <row r="7098" spans="1:14" ht="15.75" thickBot="1">
      <c r="A7098" s="33" t="str">
        <f ca="1">IF(C7098=Calculator!$H$27,"F",IF(Daily!D7098+Daily!H7098=0,IF(D7097+H7097&gt;0,"L",""),""))</f>
        <v/>
      </c>
      <c r="B7098" s="34">
        <v>7097</v>
      </c>
      <c r="C7098" s="19">
        <f t="shared" ca="1" si="441"/>
        <v>53027</v>
      </c>
      <c r="D7098" s="29">
        <f t="shared" ca="1" si="443"/>
        <v>0</v>
      </c>
      <c r="E7098" s="29">
        <f ca="1">IF(C7098&lt;Calculator!$D$26,0,IF(DAY($C7098)=1,IF(D7098-Calculator!$G$24&gt;0,Calculator!$G$24,D7098),0))</f>
        <v>0</v>
      </c>
      <c r="F7098" s="29">
        <f ca="1">IF(E7098&gt;0,D7098*Calculator!$G$22/12,0)</f>
        <v>0</v>
      </c>
      <c r="G7098" s="29">
        <f ca="1">IF(E7098&gt;0,(IFERROR(-PMT(Calculator!$G$22/12,Calculator!$G$23*12,Calculator!$G$20),0))-F7098,0)</f>
        <v>0</v>
      </c>
      <c r="H7098" s="29">
        <f t="shared" ca="1" si="444"/>
        <v>0</v>
      </c>
      <c r="I7098" s="29">
        <f t="shared" ca="1" si="442"/>
        <v>0</v>
      </c>
      <c r="J7098" s="30">
        <f>Calculator!$G$40</f>
        <v>6.5000000000000002E-2</v>
      </c>
      <c r="K7098" s="29">
        <f ca="1">IF(C7098&gt;=Calculator!$G$27,IF(DAY($C7098)=1,Calculator!$G$34/2,IF(DAY($C7098)=15,Calculator!$G$34/2,0)),0)</f>
        <v>0</v>
      </c>
      <c r="L7098" s="29">
        <f ca="1">IF(DAY($C7098)=28,IF(H7098=0,0,Calculator!$G$35),0)</f>
        <v>0</v>
      </c>
      <c r="M7098" s="29">
        <f ca="1">IF(I7098&gt;0,IF(DAY($C7098)=1,SUM(INDIRECT("I"&amp;(ROW(C7097)-DAY(C7097))):I7097),0),0)</f>
        <v>0</v>
      </c>
      <c r="N7098" s="29">
        <f ca="1">IF(C7098&lt;Calculator!$G$27,0,IF(C7098=Calculator!$G$27,Calculator!$G$39,IF(H7098-K7098&lt;=0,IF(D7098&gt;Calculator!$G$39,IF(H7098-K7098+E7098+L7098+M7098+Calculator!$G$39&gt;Calculator!$G$39,Calculator!$G$39-(H7098+E7098+L7098+M7098-K7098),Calculator!$G$39),D7098),0)))</f>
        <v>0</v>
      </c>
    </row>
    <row r="7099" spans="1:14" ht="15.75" thickBot="1">
      <c r="A7099" s="33" t="str">
        <f ca="1">IF(C7099=Calculator!$H$27,"F",IF(Daily!D7099+Daily!H7099=0,IF(D7098+H7098&gt;0,"L",""),""))</f>
        <v/>
      </c>
      <c r="B7099" s="34">
        <v>7098</v>
      </c>
      <c r="C7099" s="19">
        <f t="shared" ca="1" si="441"/>
        <v>53028</v>
      </c>
      <c r="D7099" s="29">
        <f t="shared" ca="1" si="443"/>
        <v>0</v>
      </c>
      <c r="E7099" s="29">
        <f ca="1">IF(C7099&lt;Calculator!$D$26,0,IF(DAY($C7099)=1,IF(D7099-Calculator!$G$24&gt;0,Calculator!$G$24,D7099),0))</f>
        <v>0</v>
      </c>
      <c r="F7099" s="29">
        <f ca="1">IF(E7099&gt;0,D7099*Calculator!$G$22/12,0)</f>
        <v>0</v>
      </c>
      <c r="G7099" s="29">
        <f ca="1">IF(E7099&gt;0,(IFERROR(-PMT(Calculator!$G$22/12,Calculator!$G$23*12,Calculator!$G$20),0))-F7099,0)</f>
        <v>0</v>
      </c>
      <c r="H7099" s="29">
        <f t="shared" ca="1" si="444"/>
        <v>0</v>
      </c>
      <c r="I7099" s="29">
        <f t="shared" ca="1" si="442"/>
        <v>0</v>
      </c>
      <c r="J7099" s="30">
        <f>Calculator!$G$40</f>
        <v>6.5000000000000002E-2</v>
      </c>
      <c r="K7099" s="29">
        <f ca="1">IF(C7099&gt;=Calculator!$G$27,IF(DAY($C7099)=1,Calculator!$G$34/2,IF(DAY($C7099)=15,Calculator!$G$34/2,0)),0)</f>
        <v>0</v>
      </c>
      <c r="L7099" s="29">
        <f ca="1">IF(DAY($C7099)=28,IF(H7099=0,0,Calculator!$G$35),0)</f>
        <v>0</v>
      </c>
      <c r="M7099" s="29">
        <f ca="1">IF(I7099&gt;0,IF(DAY($C7099)=1,SUM(INDIRECT("I"&amp;(ROW(C7098)-DAY(C7098))):I7098),0),0)</f>
        <v>0</v>
      </c>
      <c r="N7099" s="29">
        <f ca="1">IF(C7099&lt;Calculator!$G$27,0,IF(C7099=Calculator!$G$27,Calculator!$G$39,IF(H7099-K7099&lt;=0,IF(D7099&gt;Calculator!$G$39,IF(H7099-K7099+E7099+L7099+M7099+Calculator!$G$39&gt;Calculator!$G$39,Calculator!$G$39-(H7099+E7099+L7099+M7099-K7099),Calculator!$G$39),D7099),0)))</f>
        <v>0</v>
      </c>
    </row>
    <row r="7100" spans="1:14" ht="15.75" thickBot="1">
      <c r="A7100" s="33" t="str">
        <f ca="1">IF(C7100=Calculator!$H$27,"F",IF(Daily!D7100+Daily!H7100=0,IF(D7099+H7099&gt;0,"L",""),""))</f>
        <v/>
      </c>
      <c r="B7100" s="34">
        <v>7099</v>
      </c>
      <c r="C7100" s="19">
        <f t="shared" ca="1" si="441"/>
        <v>53029</v>
      </c>
      <c r="D7100" s="29">
        <f t="shared" ca="1" si="443"/>
        <v>0</v>
      </c>
      <c r="E7100" s="29">
        <f ca="1">IF(C7100&lt;Calculator!$D$26,0,IF(DAY($C7100)=1,IF(D7100-Calculator!$G$24&gt;0,Calculator!$G$24,D7100),0))</f>
        <v>0</v>
      </c>
      <c r="F7100" s="29">
        <f ca="1">IF(E7100&gt;0,D7100*Calculator!$G$22/12,0)</f>
        <v>0</v>
      </c>
      <c r="G7100" s="29">
        <f ca="1">IF(E7100&gt;0,(IFERROR(-PMT(Calculator!$G$22/12,Calculator!$G$23*12,Calculator!$G$20),0))-F7100,0)</f>
        <v>0</v>
      </c>
      <c r="H7100" s="29">
        <f t="shared" ca="1" si="444"/>
        <v>0</v>
      </c>
      <c r="I7100" s="29">
        <f t="shared" ca="1" si="442"/>
        <v>0</v>
      </c>
      <c r="J7100" s="30">
        <f>Calculator!$G$40</f>
        <v>6.5000000000000002E-2</v>
      </c>
      <c r="K7100" s="29">
        <f ca="1">IF(C7100&gt;=Calculator!$G$27,IF(DAY($C7100)=1,Calculator!$G$34/2,IF(DAY($C7100)=15,Calculator!$G$34/2,0)),0)</f>
        <v>0</v>
      </c>
      <c r="L7100" s="29">
        <f ca="1">IF(DAY($C7100)=28,IF(H7100=0,0,Calculator!$G$35),0)</f>
        <v>0</v>
      </c>
      <c r="M7100" s="29">
        <f ca="1">IF(I7100&gt;0,IF(DAY($C7100)=1,SUM(INDIRECT("I"&amp;(ROW(C7099)-DAY(C7099))):I7099),0),0)</f>
        <v>0</v>
      </c>
      <c r="N7100" s="29">
        <f ca="1">IF(C7100&lt;Calculator!$G$27,0,IF(C7100=Calculator!$G$27,Calculator!$G$39,IF(H7100-K7100&lt;=0,IF(D7100&gt;Calculator!$G$39,IF(H7100-K7100+E7100+L7100+M7100+Calculator!$G$39&gt;Calculator!$G$39,Calculator!$G$39-(H7100+E7100+L7100+M7100-K7100),Calculator!$G$39),D7100),0)))</f>
        <v>0</v>
      </c>
    </row>
    <row r="7101" spans="1:14" ht="15.75" thickBot="1">
      <c r="A7101" s="33" t="str">
        <f ca="1">IF(C7101=Calculator!$H$27,"F",IF(Daily!D7101+Daily!H7101=0,IF(D7100+H7100&gt;0,"L",""),""))</f>
        <v/>
      </c>
      <c r="B7101" s="34">
        <v>7100</v>
      </c>
      <c r="C7101" s="19">
        <f t="shared" ca="1" si="441"/>
        <v>53030</v>
      </c>
      <c r="D7101" s="29">
        <f t="shared" ca="1" si="443"/>
        <v>0</v>
      </c>
      <c r="E7101" s="29">
        <f ca="1">IF(C7101&lt;Calculator!$D$26,0,IF(DAY($C7101)=1,IF(D7101-Calculator!$G$24&gt;0,Calculator!$G$24,D7101),0))</f>
        <v>0</v>
      </c>
      <c r="F7101" s="29">
        <f ca="1">IF(E7101&gt;0,D7101*Calculator!$G$22/12,0)</f>
        <v>0</v>
      </c>
      <c r="G7101" s="29">
        <f ca="1">IF(E7101&gt;0,(IFERROR(-PMT(Calculator!$G$22/12,Calculator!$G$23*12,Calculator!$G$20),0))-F7101,0)</f>
        <v>0</v>
      </c>
      <c r="H7101" s="29">
        <f t="shared" ca="1" si="444"/>
        <v>0</v>
      </c>
      <c r="I7101" s="29">
        <f t="shared" ca="1" si="442"/>
        <v>0</v>
      </c>
      <c r="J7101" s="30">
        <f>Calculator!$G$40</f>
        <v>6.5000000000000002E-2</v>
      </c>
      <c r="K7101" s="29">
        <f ca="1">IF(C7101&gt;=Calculator!$G$27,IF(DAY($C7101)=1,Calculator!$G$34/2,IF(DAY($C7101)=15,Calculator!$G$34/2,0)),0)</f>
        <v>0</v>
      </c>
      <c r="L7101" s="29">
        <f ca="1">IF(DAY($C7101)=28,IF(H7101=0,0,Calculator!$G$35),0)</f>
        <v>0</v>
      </c>
      <c r="M7101" s="29">
        <f ca="1">IF(I7101&gt;0,IF(DAY($C7101)=1,SUM(INDIRECT("I"&amp;(ROW(C7100)-DAY(C7100))):I7100),0),0)</f>
        <v>0</v>
      </c>
      <c r="N7101" s="29">
        <f ca="1">IF(C7101&lt;Calculator!$G$27,0,IF(C7101=Calculator!$G$27,Calculator!$G$39,IF(H7101-K7101&lt;=0,IF(D7101&gt;Calculator!$G$39,IF(H7101-K7101+E7101+L7101+M7101+Calculator!$G$39&gt;Calculator!$G$39,Calculator!$G$39-(H7101+E7101+L7101+M7101-K7101),Calculator!$G$39),D7101),0)))</f>
        <v>0</v>
      </c>
    </row>
    <row r="7102" spans="1:14" ht="15.75" thickBot="1">
      <c r="A7102" s="33" t="str">
        <f ca="1">IF(C7102=Calculator!$H$27,"F",IF(Daily!D7102+Daily!H7102=0,IF(D7101+H7101&gt;0,"L",""),""))</f>
        <v/>
      </c>
      <c r="B7102" s="34">
        <v>7101</v>
      </c>
      <c r="C7102" s="19">
        <f t="shared" ca="1" si="441"/>
        <v>53031</v>
      </c>
      <c r="D7102" s="29">
        <f t="shared" ca="1" si="443"/>
        <v>0</v>
      </c>
      <c r="E7102" s="29">
        <f ca="1">IF(C7102&lt;Calculator!$D$26,0,IF(DAY($C7102)=1,IF(D7102-Calculator!$G$24&gt;0,Calculator!$G$24,D7102),0))</f>
        <v>0</v>
      </c>
      <c r="F7102" s="29">
        <f ca="1">IF(E7102&gt;0,D7102*Calculator!$G$22/12,0)</f>
        <v>0</v>
      </c>
      <c r="G7102" s="29">
        <f ca="1">IF(E7102&gt;0,(IFERROR(-PMT(Calculator!$G$22/12,Calculator!$G$23*12,Calculator!$G$20),0))-F7102,0)</f>
        <v>0</v>
      </c>
      <c r="H7102" s="29">
        <f t="shared" ca="1" si="444"/>
        <v>0</v>
      </c>
      <c r="I7102" s="29">
        <f t="shared" ca="1" si="442"/>
        <v>0</v>
      </c>
      <c r="J7102" s="30">
        <f>Calculator!$G$40</f>
        <v>6.5000000000000002E-2</v>
      </c>
      <c r="K7102" s="29">
        <f ca="1">IF(C7102&gt;=Calculator!$G$27,IF(DAY($C7102)=1,Calculator!$G$34/2,IF(DAY($C7102)=15,Calculator!$G$34/2,0)),0)</f>
        <v>0</v>
      </c>
      <c r="L7102" s="29">
        <f ca="1">IF(DAY($C7102)=28,IF(H7102=0,0,Calculator!$G$35),0)</f>
        <v>0</v>
      </c>
      <c r="M7102" s="29">
        <f ca="1">IF(I7102&gt;0,IF(DAY($C7102)=1,SUM(INDIRECT("I"&amp;(ROW(C7101)-DAY(C7101))):I7101),0),0)</f>
        <v>0</v>
      </c>
      <c r="N7102" s="29">
        <f ca="1">IF(C7102&lt;Calculator!$G$27,0,IF(C7102=Calculator!$G$27,Calculator!$G$39,IF(H7102-K7102&lt;=0,IF(D7102&gt;Calculator!$G$39,IF(H7102-K7102+E7102+L7102+M7102+Calculator!$G$39&gt;Calculator!$G$39,Calculator!$G$39-(H7102+E7102+L7102+M7102-K7102),Calculator!$G$39),D7102),0)))</f>
        <v>0</v>
      </c>
    </row>
    <row r="7103" spans="1:14" ht="15.75" thickBot="1">
      <c r="A7103" s="33" t="str">
        <f ca="1">IF(C7103=Calculator!$H$27,"F",IF(Daily!D7103+Daily!H7103=0,IF(D7102+H7102&gt;0,"L",""),""))</f>
        <v/>
      </c>
      <c r="B7103" s="34">
        <v>7102</v>
      </c>
      <c r="C7103" s="19">
        <f t="shared" ca="1" si="441"/>
        <v>53032</v>
      </c>
      <c r="D7103" s="29">
        <f t="shared" ca="1" si="443"/>
        <v>0</v>
      </c>
      <c r="E7103" s="29">
        <f ca="1">IF(C7103&lt;Calculator!$D$26,0,IF(DAY($C7103)=1,IF(D7103-Calculator!$G$24&gt;0,Calculator!$G$24,D7103),0))</f>
        <v>0</v>
      </c>
      <c r="F7103" s="29">
        <f ca="1">IF(E7103&gt;0,D7103*Calculator!$G$22/12,0)</f>
        <v>0</v>
      </c>
      <c r="G7103" s="29">
        <f ca="1">IF(E7103&gt;0,(IFERROR(-PMT(Calculator!$G$22/12,Calculator!$G$23*12,Calculator!$G$20),0))-F7103,0)</f>
        <v>0</v>
      </c>
      <c r="H7103" s="29">
        <f t="shared" ca="1" si="444"/>
        <v>0</v>
      </c>
      <c r="I7103" s="29">
        <f t="shared" ca="1" si="442"/>
        <v>0</v>
      </c>
      <c r="J7103" s="30">
        <f>Calculator!$G$40</f>
        <v>6.5000000000000002E-2</v>
      </c>
      <c r="K7103" s="29">
        <f ca="1">IF(C7103&gt;=Calculator!$G$27,IF(DAY($C7103)=1,Calculator!$G$34/2,IF(DAY($C7103)=15,Calculator!$G$34/2,0)),0)</f>
        <v>0</v>
      </c>
      <c r="L7103" s="29">
        <f ca="1">IF(DAY($C7103)=28,IF(H7103=0,0,Calculator!$G$35),0)</f>
        <v>0</v>
      </c>
      <c r="M7103" s="29">
        <f ca="1">IF(I7103&gt;0,IF(DAY($C7103)=1,SUM(INDIRECT("I"&amp;(ROW(C7102)-DAY(C7102))):I7102),0),0)</f>
        <v>0</v>
      </c>
      <c r="N7103" s="29">
        <f ca="1">IF(C7103&lt;Calculator!$G$27,0,IF(C7103=Calculator!$G$27,Calculator!$G$39,IF(H7103-K7103&lt;=0,IF(D7103&gt;Calculator!$G$39,IF(H7103-K7103+E7103+L7103+M7103+Calculator!$G$39&gt;Calculator!$G$39,Calculator!$G$39-(H7103+E7103+L7103+M7103-K7103),Calculator!$G$39),D7103),0)))</f>
        <v>0</v>
      </c>
    </row>
    <row r="7104" spans="1:14" ht="15.75" thickBot="1">
      <c r="A7104" s="33" t="str">
        <f ca="1">IF(C7104=Calculator!$H$27,"F",IF(Daily!D7104+Daily!H7104=0,IF(D7103+H7103&gt;0,"L",""),""))</f>
        <v/>
      </c>
      <c r="B7104" s="34">
        <v>7103</v>
      </c>
      <c r="C7104" s="19">
        <f t="shared" ca="1" si="441"/>
        <v>53033</v>
      </c>
      <c r="D7104" s="29">
        <f t="shared" ca="1" si="443"/>
        <v>0</v>
      </c>
      <c r="E7104" s="29">
        <f ca="1">IF(C7104&lt;Calculator!$D$26,0,IF(DAY($C7104)=1,IF(D7104-Calculator!$G$24&gt;0,Calculator!$G$24,D7104),0))</f>
        <v>0</v>
      </c>
      <c r="F7104" s="29">
        <f ca="1">IF(E7104&gt;0,D7104*Calculator!$G$22/12,0)</f>
        <v>0</v>
      </c>
      <c r="G7104" s="29">
        <f ca="1">IF(E7104&gt;0,(IFERROR(-PMT(Calculator!$G$22/12,Calculator!$G$23*12,Calculator!$G$20),0))-F7104,0)</f>
        <v>0</v>
      </c>
      <c r="H7104" s="29">
        <f t="shared" ca="1" si="444"/>
        <v>0</v>
      </c>
      <c r="I7104" s="29">
        <f t="shared" ca="1" si="442"/>
        <v>0</v>
      </c>
      <c r="J7104" s="30">
        <f>Calculator!$G$40</f>
        <v>6.5000000000000002E-2</v>
      </c>
      <c r="K7104" s="29">
        <f ca="1">IF(C7104&gt;=Calculator!$G$27,IF(DAY($C7104)=1,Calculator!$G$34/2,IF(DAY($C7104)=15,Calculator!$G$34/2,0)),0)</f>
        <v>0</v>
      </c>
      <c r="L7104" s="29">
        <f ca="1">IF(DAY($C7104)=28,IF(H7104=0,0,Calculator!$G$35),0)</f>
        <v>0</v>
      </c>
      <c r="M7104" s="29">
        <f ca="1">IF(I7104&gt;0,IF(DAY($C7104)=1,SUM(INDIRECT("I"&amp;(ROW(C7103)-DAY(C7103))):I7103),0),0)</f>
        <v>0</v>
      </c>
      <c r="N7104" s="29">
        <f ca="1">IF(C7104&lt;Calculator!$G$27,0,IF(C7104=Calculator!$G$27,Calculator!$G$39,IF(H7104-K7104&lt;=0,IF(D7104&gt;Calculator!$G$39,IF(H7104-K7104+E7104+L7104+M7104+Calculator!$G$39&gt;Calculator!$G$39,Calculator!$G$39-(H7104+E7104+L7104+M7104-K7104),Calculator!$G$39),D7104),0)))</f>
        <v>0</v>
      </c>
    </row>
    <row r="7105" spans="1:14" ht="15.75" thickBot="1">
      <c r="A7105" s="33" t="str">
        <f ca="1">IF(C7105=Calculator!$H$27,"F",IF(Daily!D7105+Daily!H7105=0,IF(D7104+H7104&gt;0,"L",""),""))</f>
        <v/>
      </c>
      <c r="B7105" s="34">
        <v>7104</v>
      </c>
      <c r="C7105" s="19">
        <f t="shared" ca="1" si="441"/>
        <v>53034</v>
      </c>
      <c r="D7105" s="29">
        <f t="shared" ca="1" si="443"/>
        <v>0</v>
      </c>
      <c r="E7105" s="29">
        <f ca="1">IF(C7105&lt;Calculator!$D$26,0,IF(DAY($C7105)=1,IF(D7105-Calculator!$G$24&gt;0,Calculator!$G$24,D7105),0))</f>
        <v>0</v>
      </c>
      <c r="F7105" s="29">
        <f ca="1">IF(E7105&gt;0,D7105*Calculator!$G$22/12,0)</f>
        <v>0</v>
      </c>
      <c r="G7105" s="29">
        <f ca="1">IF(E7105&gt;0,(IFERROR(-PMT(Calculator!$G$22/12,Calculator!$G$23*12,Calculator!$G$20),0))-F7105,0)</f>
        <v>0</v>
      </c>
      <c r="H7105" s="29">
        <f t="shared" ca="1" si="444"/>
        <v>0</v>
      </c>
      <c r="I7105" s="29">
        <f t="shared" ca="1" si="442"/>
        <v>0</v>
      </c>
      <c r="J7105" s="30">
        <f>Calculator!$G$40</f>
        <v>6.5000000000000002E-2</v>
      </c>
      <c r="K7105" s="29">
        <f ca="1">IF(C7105&gt;=Calculator!$G$27,IF(DAY($C7105)=1,Calculator!$G$34/2,IF(DAY($C7105)=15,Calculator!$G$34/2,0)),0)</f>
        <v>0</v>
      </c>
      <c r="L7105" s="29">
        <f ca="1">IF(DAY($C7105)=28,IF(H7105=0,0,Calculator!$G$35),0)</f>
        <v>0</v>
      </c>
      <c r="M7105" s="29">
        <f ca="1">IF(I7105&gt;0,IF(DAY($C7105)=1,SUM(INDIRECT("I"&amp;(ROW(C7104)-DAY(C7104))):I7104),0),0)</f>
        <v>0</v>
      </c>
      <c r="N7105" s="29">
        <f ca="1">IF(C7105&lt;Calculator!$G$27,0,IF(C7105=Calculator!$G$27,Calculator!$G$39,IF(H7105-K7105&lt;=0,IF(D7105&gt;Calculator!$G$39,IF(H7105-K7105+E7105+L7105+M7105+Calculator!$G$39&gt;Calculator!$G$39,Calculator!$G$39-(H7105+E7105+L7105+M7105-K7105),Calculator!$G$39),D7105),0)))</f>
        <v>0</v>
      </c>
    </row>
    <row r="7106" spans="1:14" ht="15.75" thickBot="1">
      <c r="A7106" s="33" t="str">
        <f ca="1">IF(C7106=Calculator!$H$27,"F",IF(Daily!D7106+Daily!H7106=0,IF(D7105+H7105&gt;0,"L",""),""))</f>
        <v/>
      </c>
      <c r="B7106" s="34">
        <v>7105</v>
      </c>
      <c r="C7106" s="19">
        <f t="shared" ca="1" si="441"/>
        <v>53035</v>
      </c>
      <c r="D7106" s="29">
        <f t="shared" ca="1" si="443"/>
        <v>0</v>
      </c>
      <c r="E7106" s="29">
        <f ca="1">IF(C7106&lt;Calculator!$D$26,0,IF(DAY($C7106)=1,IF(D7106-Calculator!$G$24&gt;0,Calculator!$G$24,D7106),0))</f>
        <v>0</v>
      </c>
      <c r="F7106" s="29">
        <f ca="1">IF(E7106&gt;0,D7106*Calculator!$G$22/12,0)</f>
        <v>0</v>
      </c>
      <c r="G7106" s="29">
        <f ca="1">IF(E7106&gt;0,(IFERROR(-PMT(Calculator!$G$22/12,Calculator!$G$23*12,Calculator!$G$20),0))-F7106,0)</f>
        <v>0</v>
      </c>
      <c r="H7106" s="29">
        <f t="shared" ca="1" si="444"/>
        <v>0</v>
      </c>
      <c r="I7106" s="29">
        <f t="shared" ca="1" si="442"/>
        <v>0</v>
      </c>
      <c r="J7106" s="30">
        <f>Calculator!$G$40</f>
        <v>6.5000000000000002E-2</v>
      </c>
      <c r="K7106" s="29">
        <f ca="1">IF(C7106&gt;=Calculator!$G$27,IF(DAY($C7106)=1,Calculator!$G$34/2,IF(DAY($C7106)=15,Calculator!$G$34/2,0)),0)</f>
        <v>0</v>
      </c>
      <c r="L7106" s="29">
        <f ca="1">IF(DAY($C7106)=28,IF(H7106=0,0,Calculator!$G$35),0)</f>
        <v>0</v>
      </c>
      <c r="M7106" s="29">
        <f ca="1">IF(I7106&gt;0,IF(DAY($C7106)=1,SUM(INDIRECT("I"&amp;(ROW(C7105)-DAY(C7105))):I7105),0),0)</f>
        <v>0</v>
      </c>
      <c r="N7106" s="29">
        <f ca="1">IF(C7106&lt;Calculator!$G$27,0,IF(C7106=Calculator!$G$27,Calculator!$G$39,IF(H7106-K7106&lt;=0,IF(D7106&gt;Calculator!$G$39,IF(H7106-K7106+E7106+L7106+M7106+Calculator!$G$39&gt;Calculator!$G$39,Calculator!$G$39-(H7106+E7106+L7106+M7106-K7106),Calculator!$G$39),D7106),0)))</f>
        <v>0</v>
      </c>
    </row>
    <row r="7107" spans="1:14" ht="15.75" thickBot="1">
      <c r="A7107" s="33" t="str">
        <f ca="1">IF(C7107=Calculator!$H$27,"F",IF(Daily!D7107+Daily!H7107=0,IF(D7106+H7106&gt;0,"L",""),""))</f>
        <v/>
      </c>
      <c r="B7107" s="34">
        <v>7106</v>
      </c>
      <c r="C7107" s="19">
        <f t="shared" ref="C7107:C7170" ca="1" si="445">C7106+1</f>
        <v>53036</v>
      </c>
      <c r="D7107" s="29">
        <f t="shared" ca="1" si="443"/>
        <v>0</v>
      </c>
      <c r="E7107" s="29">
        <f ca="1">IF(C7107&lt;Calculator!$D$26,0,IF(DAY($C7107)=1,IF(D7107-Calculator!$G$24&gt;0,Calculator!$G$24,D7107),0))</f>
        <v>0</v>
      </c>
      <c r="F7107" s="29">
        <f ca="1">IF(E7107&gt;0,D7107*Calculator!$G$22/12,0)</f>
        <v>0</v>
      </c>
      <c r="G7107" s="29">
        <f ca="1">IF(E7107&gt;0,(IFERROR(-PMT(Calculator!$G$22/12,Calculator!$G$23*12,Calculator!$G$20),0))-F7107,0)</f>
        <v>0</v>
      </c>
      <c r="H7107" s="29">
        <f t="shared" ca="1" si="444"/>
        <v>0</v>
      </c>
      <c r="I7107" s="29">
        <f t="shared" ref="I7107:I7170" ca="1" si="446">H7107*J7107/365</f>
        <v>0</v>
      </c>
      <c r="J7107" s="30">
        <f>Calculator!$G$40</f>
        <v>6.5000000000000002E-2</v>
      </c>
      <c r="K7107" s="29">
        <f ca="1">IF(C7107&gt;=Calculator!$G$27,IF(DAY($C7107)=1,Calculator!$G$34/2,IF(DAY($C7107)=15,Calculator!$G$34/2,0)),0)</f>
        <v>4500</v>
      </c>
      <c r="L7107" s="29">
        <f ca="1">IF(DAY($C7107)=28,IF(H7107=0,0,Calculator!$G$35),0)</f>
        <v>0</v>
      </c>
      <c r="M7107" s="29">
        <f ca="1">IF(I7107&gt;0,IF(DAY($C7107)=1,SUM(INDIRECT("I"&amp;(ROW(C7106)-DAY(C7106))):I7106),0),0)</f>
        <v>0</v>
      </c>
      <c r="N7107" s="29">
        <f ca="1">IF(C7107&lt;Calculator!$G$27,0,IF(C7107=Calculator!$G$27,Calculator!$G$39,IF(H7107-K7107&lt;=0,IF(D7107&gt;Calculator!$G$39,IF(H7107-K7107+E7107+L7107+M7107+Calculator!$G$39&gt;Calculator!$G$39,Calculator!$G$39-(H7107+E7107+L7107+M7107-K7107),Calculator!$G$39),D7107),0)))</f>
        <v>0</v>
      </c>
    </row>
    <row r="7108" spans="1:14" ht="15.75" thickBot="1">
      <c r="A7108" s="33" t="str">
        <f ca="1">IF(C7108=Calculator!$H$27,"F",IF(Daily!D7108+Daily!H7108=0,IF(D7107+H7107&gt;0,"L",""),""))</f>
        <v/>
      </c>
      <c r="B7108" s="34">
        <v>7107</v>
      </c>
      <c r="C7108" s="19">
        <f t="shared" ca="1" si="445"/>
        <v>53037</v>
      </c>
      <c r="D7108" s="29">
        <f t="shared" ref="D7108:D7171" ca="1" si="447">IF(((D7107-G7107)-N7107)&lt;0,0,((D7107-G7107)-N7107))</f>
        <v>0</v>
      </c>
      <c r="E7108" s="29">
        <f ca="1">IF(C7108&lt;Calculator!$D$26,0,IF(DAY($C7108)=1,IF(D7108-Calculator!$G$24&gt;0,Calculator!$G$24,D7108),0))</f>
        <v>0</v>
      </c>
      <c r="F7108" s="29">
        <f ca="1">IF(E7108&gt;0,D7108*Calculator!$G$22/12,0)</f>
        <v>0</v>
      </c>
      <c r="G7108" s="29">
        <f ca="1">IF(E7108&gt;0,(IFERROR(-PMT(Calculator!$G$22/12,Calculator!$G$23*12,Calculator!$G$20),0))-F7108,0)</f>
        <v>0</v>
      </c>
      <c r="H7108" s="29">
        <f t="shared" ref="H7108:H7171" ca="1" si="448">IF((H7107-K7107+SUM(L7107:N7107)+E7107)&lt;0,0,(H7107-K7107+SUM(L7107:N7107)+E7107))</f>
        <v>0</v>
      </c>
      <c r="I7108" s="29">
        <f t="shared" ca="1" si="446"/>
        <v>0</v>
      </c>
      <c r="J7108" s="30">
        <f>Calculator!$G$40</f>
        <v>6.5000000000000002E-2</v>
      </c>
      <c r="K7108" s="29">
        <f ca="1">IF(C7108&gt;=Calculator!$G$27,IF(DAY($C7108)=1,Calculator!$G$34/2,IF(DAY($C7108)=15,Calculator!$G$34/2,0)),0)</f>
        <v>0</v>
      </c>
      <c r="L7108" s="29">
        <f ca="1">IF(DAY($C7108)=28,IF(H7108=0,0,Calculator!$G$35),0)</f>
        <v>0</v>
      </c>
      <c r="M7108" s="29">
        <f ca="1">IF(I7108&gt;0,IF(DAY($C7108)=1,SUM(INDIRECT("I"&amp;(ROW(C7107)-DAY(C7107))):I7107),0),0)</f>
        <v>0</v>
      </c>
      <c r="N7108" s="29">
        <f ca="1">IF(C7108&lt;Calculator!$G$27,0,IF(C7108=Calculator!$G$27,Calculator!$G$39,IF(H7108-K7108&lt;=0,IF(D7108&gt;Calculator!$G$39,IF(H7108-K7108+E7108+L7108+M7108+Calculator!$G$39&gt;Calculator!$G$39,Calculator!$G$39-(H7108+E7108+L7108+M7108-K7108),Calculator!$G$39),D7108),0)))</f>
        <v>0</v>
      </c>
    </row>
    <row r="7109" spans="1:14" ht="15.75" thickBot="1">
      <c r="A7109" s="33" t="str">
        <f ca="1">IF(C7109=Calculator!$H$27,"F",IF(Daily!D7109+Daily!H7109=0,IF(D7108+H7108&gt;0,"L",""),""))</f>
        <v/>
      </c>
      <c r="B7109" s="34">
        <v>7108</v>
      </c>
      <c r="C7109" s="19">
        <f t="shared" ca="1" si="445"/>
        <v>53038</v>
      </c>
      <c r="D7109" s="29">
        <f t="shared" ca="1" si="447"/>
        <v>0</v>
      </c>
      <c r="E7109" s="29">
        <f ca="1">IF(C7109&lt;Calculator!$D$26,0,IF(DAY($C7109)=1,IF(D7109-Calculator!$G$24&gt;0,Calculator!$G$24,D7109),0))</f>
        <v>0</v>
      </c>
      <c r="F7109" s="29">
        <f ca="1">IF(E7109&gt;0,D7109*Calculator!$G$22/12,0)</f>
        <v>0</v>
      </c>
      <c r="G7109" s="29">
        <f ca="1">IF(E7109&gt;0,(IFERROR(-PMT(Calculator!$G$22/12,Calculator!$G$23*12,Calculator!$G$20),0))-F7109,0)</f>
        <v>0</v>
      </c>
      <c r="H7109" s="29">
        <f t="shared" ca="1" si="448"/>
        <v>0</v>
      </c>
      <c r="I7109" s="29">
        <f t="shared" ca="1" si="446"/>
        <v>0</v>
      </c>
      <c r="J7109" s="30">
        <f>Calculator!$G$40</f>
        <v>6.5000000000000002E-2</v>
      </c>
      <c r="K7109" s="29">
        <f ca="1">IF(C7109&gt;=Calculator!$G$27,IF(DAY($C7109)=1,Calculator!$G$34/2,IF(DAY($C7109)=15,Calculator!$G$34/2,0)),0)</f>
        <v>0</v>
      </c>
      <c r="L7109" s="29">
        <f ca="1">IF(DAY($C7109)=28,IF(H7109=0,0,Calculator!$G$35),0)</f>
        <v>0</v>
      </c>
      <c r="M7109" s="29">
        <f ca="1">IF(I7109&gt;0,IF(DAY($C7109)=1,SUM(INDIRECT("I"&amp;(ROW(C7108)-DAY(C7108))):I7108),0),0)</f>
        <v>0</v>
      </c>
      <c r="N7109" s="29">
        <f ca="1">IF(C7109&lt;Calculator!$G$27,0,IF(C7109=Calculator!$G$27,Calculator!$G$39,IF(H7109-K7109&lt;=0,IF(D7109&gt;Calculator!$G$39,IF(H7109-K7109+E7109+L7109+M7109+Calculator!$G$39&gt;Calculator!$G$39,Calculator!$G$39-(H7109+E7109+L7109+M7109-K7109),Calculator!$G$39),D7109),0)))</f>
        <v>0</v>
      </c>
    </row>
    <row r="7110" spans="1:14" ht="15.75" thickBot="1">
      <c r="A7110" s="33" t="str">
        <f ca="1">IF(C7110=Calculator!$H$27,"F",IF(Daily!D7110+Daily!H7110=0,IF(D7109+H7109&gt;0,"L",""),""))</f>
        <v/>
      </c>
      <c r="B7110" s="34">
        <v>7109</v>
      </c>
      <c r="C7110" s="19">
        <f t="shared" ca="1" si="445"/>
        <v>53039</v>
      </c>
      <c r="D7110" s="29">
        <f t="shared" ca="1" si="447"/>
        <v>0</v>
      </c>
      <c r="E7110" s="29">
        <f ca="1">IF(C7110&lt;Calculator!$D$26,0,IF(DAY($C7110)=1,IF(D7110-Calculator!$G$24&gt;0,Calculator!$G$24,D7110),0))</f>
        <v>0</v>
      </c>
      <c r="F7110" s="29">
        <f ca="1">IF(E7110&gt;0,D7110*Calculator!$G$22/12,0)</f>
        <v>0</v>
      </c>
      <c r="G7110" s="29">
        <f ca="1">IF(E7110&gt;0,(IFERROR(-PMT(Calculator!$G$22/12,Calculator!$G$23*12,Calculator!$G$20),0))-F7110,0)</f>
        <v>0</v>
      </c>
      <c r="H7110" s="29">
        <f t="shared" ca="1" si="448"/>
        <v>0</v>
      </c>
      <c r="I7110" s="29">
        <f t="shared" ca="1" si="446"/>
        <v>0</v>
      </c>
      <c r="J7110" s="30">
        <f>Calculator!$G$40</f>
        <v>6.5000000000000002E-2</v>
      </c>
      <c r="K7110" s="29">
        <f ca="1">IF(C7110&gt;=Calculator!$G$27,IF(DAY($C7110)=1,Calculator!$G$34/2,IF(DAY($C7110)=15,Calculator!$G$34/2,0)),0)</f>
        <v>0</v>
      </c>
      <c r="L7110" s="29">
        <f ca="1">IF(DAY($C7110)=28,IF(H7110=0,0,Calculator!$G$35),0)</f>
        <v>0</v>
      </c>
      <c r="M7110" s="29">
        <f ca="1">IF(I7110&gt;0,IF(DAY($C7110)=1,SUM(INDIRECT("I"&amp;(ROW(C7109)-DAY(C7109))):I7109),0),0)</f>
        <v>0</v>
      </c>
      <c r="N7110" s="29">
        <f ca="1">IF(C7110&lt;Calculator!$G$27,0,IF(C7110=Calculator!$G$27,Calculator!$G$39,IF(H7110-K7110&lt;=0,IF(D7110&gt;Calculator!$G$39,IF(H7110-K7110+E7110+L7110+M7110+Calculator!$G$39&gt;Calculator!$G$39,Calculator!$G$39-(H7110+E7110+L7110+M7110-K7110),Calculator!$G$39),D7110),0)))</f>
        <v>0</v>
      </c>
    </row>
    <row r="7111" spans="1:14" ht="15.75" thickBot="1">
      <c r="A7111" s="33" t="str">
        <f ca="1">IF(C7111=Calculator!$H$27,"F",IF(Daily!D7111+Daily!H7111=0,IF(D7110+H7110&gt;0,"L",""),""))</f>
        <v/>
      </c>
      <c r="B7111" s="34">
        <v>7110</v>
      </c>
      <c r="C7111" s="19">
        <f t="shared" ca="1" si="445"/>
        <v>53040</v>
      </c>
      <c r="D7111" s="29">
        <f t="shared" ca="1" si="447"/>
        <v>0</v>
      </c>
      <c r="E7111" s="29">
        <f ca="1">IF(C7111&lt;Calculator!$D$26,0,IF(DAY($C7111)=1,IF(D7111-Calculator!$G$24&gt;0,Calculator!$G$24,D7111),0))</f>
        <v>0</v>
      </c>
      <c r="F7111" s="29">
        <f ca="1">IF(E7111&gt;0,D7111*Calculator!$G$22/12,0)</f>
        <v>0</v>
      </c>
      <c r="G7111" s="29">
        <f ca="1">IF(E7111&gt;0,(IFERROR(-PMT(Calculator!$G$22/12,Calculator!$G$23*12,Calculator!$G$20),0))-F7111,0)</f>
        <v>0</v>
      </c>
      <c r="H7111" s="29">
        <f t="shared" ca="1" si="448"/>
        <v>0</v>
      </c>
      <c r="I7111" s="29">
        <f t="shared" ca="1" si="446"/>
        <v>0</v>
      </c>
      <c r="J7111" s="30">
        <f>Calculator!$G$40</f>
        <v>6.5000000000000002E-2</v>
      </c>
      <c r="K7111" s="29">
        <f ca="1">IF(C7111&gt;=Calculator!$G$27,IF(DAY($C7111)=1,Calculator!$G$34/2,IF(DAY($C7111)=15,Calculator!$G$34/2,0)),0)</f>
        <v>0</v>
      </c>
      <c r="L7111" s="29">
        <f ca="1">IF(DAY($C7111)=28,IF(H7111=0,0,Calculator!$G$35),0)</f>
        <v>0</v>
      </c>
      <c r="M7111" s="29">
        <f ca="1">IF(I7111&gt;0,IF(DAY($C7111)=1,SUM(INDIRECT("I"&amp;(ROW(C7110)-DAY(C7110))):I7110),0),0)</f>
        <v>0</v>
      </c>
      <c r="N7111" s="29">
        <f ca="1">IF(C7111&lt;Calculator!$G$27,0,IF(C7111=Calculator!$G$27,Calculator!$G$39,IF(H7111-K7111&lt;=0,IF(D7111&gt;Calculator!$G$39,IF(H7111-K7111+E7111+L7111+M7111+Calculator!$G$39&gt;Calculator!$G$39,Calculator!$G$39-(H7111+E7111+L7111+M7111-K7111),Calculator!$G$39),D7111),0)))</f>
        <v>0</v>
      </c>
    </row>
    <row r="7112" spans="1:14" ht="15.75" thickBot="1">
      <c r="A7112" s="33" t="str">
        <f ca="1">IF(C7112=Calculator!$H$27,"F",IF(Daily!D7112+Daily!H7112=0,IF(D7111+H7111&gt;0,"L",""),""))</f>
        <v/>
      </c>
      <c r="B7112" s="34">
        <v>7111</v>
      </c>
      <c r="C7112" s="19">
        <f t="shared" ca="1" si="445"/>
        <v>53041</v>
      </c>
      <c r="D7112" s="29">
        <f t="shared" ca="1" si="447"/>
        <v>0</v>
      </c>
      <c r="E7112" s="29">
        <f ca="1">IF(C7112&lt;Calculator!$D$26,0,IF(DAY($C7112)=1,IF(D7112-Calculator!$G$24&gt;0,Calculator!$G$24,D7112),0))</f>
        <v>0</v>
      </c>
      <c r="F7112" s="29">
        <f ca="1">IF(E7112&gt;0,D7112*Calculator!$G$22/12,0)</f>
        <v>0</v>
      </c>
      <c r="G7112" s="29">
        <f ca="1">IF(E7112&gt;0,(IFERROR(-PMT(Calculator!$G$22/12,Calculator!$G$23*12,Calculator!$G$20),0))-F7112,0)</f>
        <v>0</v>
      </c>
      <c r="H7112" s="29">
        <f t="shared" ca="1" si="448"/>
        <v>0</v>
      </c>
      <c r="I7112" s="29">
        <f t="shared" ca="1" si="446"/>
        <v>0</v>
      </c>
      <c r="J7112" s="30">
        <f>Calculator!$G$40</f>
        <v>6.5000000000000002E-2</v>
      </c>
      <c r="K7112" s="29">
        <f ca="1">IF(C7112&gt;=Calculator!$G$27,IF(DAY($C7112)=1,Calculator!$G$34/2,IF(DAY($C7112)=15,Calculator!$G$34/2,0)),0)</f>
        <v>0</v>
      </c>
      <c r="L7112" s="29">
        <f ca="1">IF(DAY($C7112)=28,IF(H7112=0,0,Calculator!$G$35),0)</f>
        <v>0</v>
      </c>
      <c r="M7112" s="29">
        <f ca="1">IF(I7112&gt;0,IF(DAY($C7112)=1,SUM(INDIRECT("I"&amp;(ROW(C7111)-DAY(C7111))):I7111),0),0)</f>
        <v>0</v>
      </c>
      <c r="N7112" s="29">
        <f ca="1">IF(C7112&lt;Calculator!$G$27,0,IF(C7112=Calculator!$G$27,Calculator!$G$39,IF(H7112-K7112&lt;=0,IF(D7112&gt;Calculator!$G$39,IF(H7112-K7112+E7112+L7112+M7112+Calculator!$G$39&gt;Calculator!$G$39,Calculator!$G$39-(H7112+E7112+L7112+M7112-K7112),Calculator!$G$39),D7112),0)))</f>
        <v>0</v>
      </c>
    </row>
    <row r="7113" spans="1:14" ht="15.75" thickBot="1">
      <c r="A7113" s="33" t="str">
        <f ca="1">IF(C7113=Calculator!$H$27,"F",IF(Daily!D7113+Daily!H7113=0,IF(D7112+H7112&gt;0,"L",""),""))</f>
        <v/>
      </c>
      <c r="B7113" s="34">
        <v>7112</v>
      </c>
      <c r="C7113" s="19">
        <f t="shared" ca="1" si="445"/>
        <v>53042</v>
      </c>
      <c r="D7113" s="29">
        <f t="shared" ca="1" si="447"/>
        <v>0</v>
      </c>
      <c r="E7113" s="29">
        <f ca="1">IF(C7113&lt;Calculator!$D$26,0,IF(DAY($C7113)=1,IF(D7113-Calculator!$G$24&gt;0,Calculator!$G$24,D7113),0))</f>
        <v>0</v>
      </c>
      <c r="F7113" s="29">
        <f ca="1">IF(E7113&gt;0,D7113*Calculator!$G$22/12,0)</f>
        <v>0</v>
      </c>
      <c r="G7113" s="29">
        <f ca="1">IF(E7113&gt;0,(IFERROR(-PMT(Calculator!$G$22/12,Calculator!$G$23*12,Calculator!$G$20),0))-F7113,0)</f>
        <v>0</v>
      </c>
      <c r="H7113" s="29">
        <f t="shared" ca="1" si="448"/>
        <v>0</v>
      </c>
      <c r="I7113" s="29">
        <f t="shared" ca="1" si="446"/>
        <v>0</v>
      </c>
      <c r="J7113" s="30">
        <f>Calculator!$G$40</f>
        <v>6.5000000000000002E-2</v>
      </c>
      <c r="K7113" s="29">
        <f ca="1">IF(C7113&gt;=Calculator!$G$27,IF(DAY($C7113)=1,Calculator!$G$34/2,IF(DAY($C7113)=15,Calculator!$G$34/2,0)),0)</f>
        <v>0</v>
      </c>
      <c r="L7113" s="29">
        <f ca="1">IF(DAY($C7113)=28,IF(H7113=0,0,Calculator!$G$35),0)</f>
        <v>0</v>
      </c>
      <c r="M7113" s="29">
        <f ca="1">IF(I7113&gt;0,IF(DAY($C7113)=1,SUM(INDIRECT("I"&amp;(ROW(C7112)-DAY(C7112))):I7112),0),0)</f>
        <v>0</v>
      </c>
      <c r="N7113" s="29">
        <f ca="1">IF(C7113&lt;Calculator!$G$27,0,IF(C7113=Calculator!$G$27,Calculator!$G$39,IF(H7113-K7113&lt;=0,IF(D7113&gt;Calculator!$G$39,IF(H7113-K7113+E7113+L7113+M7113+Calculator!$G$39&gt;Calculator!$G$39,Calculator!$G$39-(H7113+E7113+L7113+M7113-K7113),Calculator!$G$39),D7113),0)))</f>
        <v>0</v>
      </c>
    </row>
    <row r="7114" spans="1:14" ht="15.75" thickBot="1">
      <c r="A7114" s="33" t="str">
        <f ca="1">IF(C7114=Calculator!$H$27,"F",IF(Daily!D7114+Daily!H7114=0,IF(D7113+H7113&gt;0,"L",""),""))</f>
        <v/>
      </c>
      <c r="B7114" s="34">
        <v>7113</v>
      </c>
      <c r="C7114" s="19">
        <f t="shared" ca="1" si="445"/>
        <v>53043</v>
      </c>
      <c r="D7114" s="29">
        <f t="shared" ca="1" si="447"/>
        <v>0</v>
      </c>
      <c r="E7114" s="29">
        <f ca="1">IF(C7114&lt;Calculator!$D$26,0,IF(DAY($C7114)=1,IF(D7114-Calculator!$G$24&gt;0,Calculator!$G$24,D7114),0))</f>
        <v>0</v>
      </c>
      <c r="F7114" s="29">
        <f ca="1">IF(E7114&gt;0,D7114*Calculator!$G$22/12,0)</f>
        <v>0</v>
      </c>
      <c r="G7114" s="29">
        <f ca="1">IF(E7114&gt;0,(IFERROR(-PMT(Calculator!$G$22/12,Calculator!$G$23*12,Calculator!$G$20),0))-F7114,0)</f>
        <v>0</v>
      </c>
      <c r="H7114" s="29">
        <f t="shared" ca="1" si="448"/>
        <v>0</v>
      </c>
      <c r="I7114" s="29">
        <f t="shared" ca="1" si="446"/>
        <v>0</v>
      </c>
      <c r="J7114" s="30">
        <f>Calculator!$G$40</f>
        <v>6.5000000000000002E-2</v>
      </c>
      <c r="K7114" s="29">
        <f ca="1">IF(C7114&gt;=Calculator!$G$27,IF(DAY($C7114)=1,Calculator!$G$34/2,IF(DAY($C7114)=15,Calculator!$G$34/2,0)),0)</f>
        <v>0</v>
      </c>
      <c r="L7114" s="29">
        <f ca="1">IF(DAY($C7114)=28,IF(H7114=0,0,Calculator!$G$35),0)</f>
        <v>0</v>
      </c>
      <c r="M7114" s="29">
        <f ca="1">IF(I7114&gt;0,IF(DAY($C7114)=1,SUM(INDIRECT("I"&amp;(ROW(C7113)-DAY(C7113))):I7113),0),0)</f>
        <v>0</v>
      </c>
      <c r="N7114" s="29">
        <f ca="1">IF(C7114&lt;Calculator!$G$27,0,IF(C7114=Calculator!$G$27,Calculator!$G$39,IF(H7114-K7114&lt;=0,IF(D7114&gt;Calculator!$G$39,IF(H7114-K7114+E7114+L7114+M7114+Calculator!$G$39&gt;Calculator!$G$39,Calculator!$G$39-(H7114+E7114+L7114+M7114-K7114),Calculator!$G$39),D7114),0)))</f>
        <v>0</v>
      </c>
    </row>
    <row r="7115" spans="1:14" ht="15.75" thickBot="1">
      <c r="A7115" s="33" t="str">
        <f ca="1">IF(C7115=Calculator!$H$27,"F",IF(Daily!D7115+Daily!H7115=0,IF(D7114+H7114&gt;0,"L",""),""))</f>
        <v/>
      </c>
      <c r="B7115" s="34">
        <v>7114</v>
      </c>
      <c r="C7115" s="19">
        <f t="shared" ca="1" si="445"/>
        <v>53044</v>
      </c>
      <c r="D7115" s="29">
        <f t="shared" ca="1" si="447"/>
        <v>0</v>
      </c>
      <c r="E7115" s="29">
        <f ca="1">IF(C7115&lt;Calculator!$D$26,0,IF(DAY($C7115)=1,IF(D7115-Calculator!$G$24&gt;0,Calculator!$G$24,D7115),0))</f>
        <v>0</v>
      </c>
      <c r="F7115" s="29">
        <f ca="1">IF(E7115&gt;0,D7115*Calculator!$G$22/12,0)</f>
        <v>0</v>
      </c>
      <c r="G7115" s="29">
        <f ca="1">IF(E7115&gt;0,(IFERROR(-PMT(Calculator!$G$22/12,Calculator!$G$23*12,Calculator!$G$20),0))-F7115,0)</f>
        <v>0</v>
      </c>
      <c r="H7115" s="29">
        <f t="shared" ca="1" si="448"/>
        <v>0</v>
      </c>
      <c r="I7115" s="29">
        <f t="shared" ca="1" si="446"/>
        <v>0</v>
      </c>
      <c r="J7115" s="30">
        <f>Calculator!$G$40</f>
        <v>6.5000000000000002E-2</v>
      </c>
      <c r="K7115" s="29">
        <f ca="1">IF(C7115&gt;=Calculator!$G$27,IF(DAY($C7115)=1,Calculator!$G$34/2,IF(DAY($C7115)=15,Calculator!$G$34/2,0)),0)</f>
        <v>0</v>
      </c>
      <c r="L7115" s="29">
        <f ca="1">IF(DAY($C7115)=28,IF(H7115=0,0,Calculator!$G$35),0)</f>
        <v>0</v>
      </c>
      <c r="M7115" s="29">
        <f ca="1">IF(I7115&gt;0,IF(DAY($C7115)=1,SUM(INDIRECT("I"&amp;(ROW(C7114)-DAY(C7114))):I7114),0),0)</f>
        <v>0</v>
      </c>
      <c r="N7115" s="29">
        <f ca="1">IF(C7115&lt;Calculator!$G$27,0,IF(C7115=Calculator!$G$27,Calculator!$G$39,IF(H7115-K7115&lt;=0,IF(D7115&gt;Calculator!$G$39,IF(H7115-K7115+E7115+L7115+M7115+Calculator!$G$39&gt;Calculator!$G$39,Calculator!$G$39-(H7115+E7115+L7115+M7115-K7115),Calculator!$G$39),D7115),0)))</f>
        <v>0</v>
      </c>
    </row>
    <row r="7116" spans="1:14" ht="15.75" thickBot="1">
      <c r="A7116" s="33" t="str">
        <f ca="1">IF(C7116=Calculator!$H$27,"F",IF(Daily!D7116+Daily!H7116=0,IF(D7115+H7115&gt;0,"L",""),""))</f>
        <v/>
      </c>
      <c r="B7116" s="34">
        <v>7115</v>
      </c>
      <c r="C7116" s="19">
        <f t="shared" ca="1" si="445"/>
        <v>53045</v>
      </c>
      <c r="D7116" s="29">
        <f t="shared" ca="1" si="447"/>
        <v>0</v>
      </c>
      <c r="E7116" s="29">
        <f ca="1">IF(C7116&lt;Calculator!$D$26,0,IF(DAY($C7116)=1,IF(D7116-Calculator!$G$24&gt;0,Calculator!$G$24,D7116),0))</f>
        <v>0</v>
      </c>
      <c r="F7116" s="29">
        <f ca="1">IF(E7116&gt;0,D7116*Calculator!$G$22/12,0)</f>
        <v>0</v>
      </c>
      <c r="G7116" s="29">
        <f ca="1">IF(E7116&gt;0,(IFERROR(-PMT(Calculator!$G$22/12,Calculator!$G$23*12,Calculator!$G$20),0))-F7116,0)</f>
        <v>0</v>
      </c>
      <c r="H7116" s="29">
        <f t="shared" ca="1" si="448"/>
        <v>0</v>
      </c>
      <c r="I7116" s="29">
        <f t="shared" ca="1" si="446"/>
        <v>0</v>
      </c>
      <c r="J7116" s="30">
        <f>Calculator!$G$40</f>
        <v>6.5000000000000002E-2</v>
      </c>
      <c r="K7116" s="29">
        <f ca="1">IF(C7116&gt;=Calculator!$G$27,IF(DAY($C7116)=1,Calculator!$G$34/2,IF(DAY($C7116)=15,Calculator!$G$34/2,0)),0)</f>
        <v>0</v>
      </c>
      <c r="L7116" s="29">
        <f ca="1">IF(DAY($C7116)=28,IF(H7116=0,0,Calculator!$G$35),0)</f>
        <v>0</v>
      </c>
      <c r="M7116" s="29">
        <f ca="1">IF(I7116&gt;0,IF(DAY($C7116)=1,SUM(INDIRECT("I"&amp;(ROW(C7115)-DAY(C7115))):I7115),0),0)</f>
        <v>0</v>
      </c>
      <c r="N7116" s="29">
        <f ca="1">IF(C7116&lt;Calculator!$G$27,0,IF(C7116=Calculator!$G$27,Calculator!$G$39,IF(H7116-K7116&lt;=0,IF(D7116&gt;Calculator!$G$39,IF(H7116-K7116+E7116+L7116+M7116+Calculator!$G$39&gt;Calculator!$G$39,Calculator!$G$39-(H7116+E7116+L7116+M7116-K7116),Calculator!$G$39),D7116),0)))</f>
        <v>0</v>
      </c>
    </row>
    <row r="7117" spans="1:14" ht="15.75" thickBot="1">
      <c r="A7117" s="33" t="str">
        <f ca="1">IF(C7117=Calculator!$H$27,"F",IF(Daily!D7117+Daily!H7117=0,IF(D7116+H7116&gt;0,"L",""),""))</f>
        <v/>
      </c>
      <c r="B7117" s="34">
        <v>7116</v>
      </c>
      <c r="C7117" s="19">
        <f t="shared" ca="1" si="445"/>
        <v>53046</v>
      </c>
      <c r="D7117" s="29">
        <f t="shared" ca="1" si="447"/>
        <v>0</v>
      </c>
      <c r="E7117" s="29">
        <f ca="1">IF(C7117&lt;Calculator!$D$26,0,IF(DAY($C7117)=1,IF(D7117-Calculator!$G$24&gt;0,Calculator!$G$24,D7117),0))</f>
        <v>0</v>
      </c>
      <c r="F7117" s="29">
        <f ca="1">IF(E7117&gt;0,D7117*Calculator!$G$22/12,0)</f>
        <v>0</v>
      </c>
      <c r="G7117" s="29">
        <f ca="1">IF(E7117&gt;0,(IFERROR(-PMT(Calculator!$G$22/12,Calculator!$G$23*12,Calculator!$G$20),0))-F7117,0)</f>
        <v>0</v>
      </c>
      <c r="H7117" s="29">
        <f t="shared" ca="1" si="448"/>
        <v>0</v>
      </c>
      <c r="I7117" s="29">
        <f t="shared" ca="1" si="446"/>
        <v>0</v>
      </c>
      <c r="J7117" s="30">
        <f>Calculator!$G$40</f>
        <v>6.5000000000000002E-2</v>
      </c>
      <c r="K7117" s="29">
        <f ca="1">IF(C7117&gt;=Calculator!$G$27,IF(DAY($C7117)=1,Calculator!$G$34/2,IF(DAY($C7117)=15,Calculator!$G$34/2,0)),0)</f>
        <v>0</v>
      </c>
      <c r="L7117" s="29">
        <f ca="1">IF(DAY($C7117)=28,IF(H7117=0,0,Calculator!$G$35),0)</f>
        <v>0</v>
      </c>
      <c r="M7117" s="29">
        <f ca="1">IF(I7117&gt;0,IF(DAY($C7117)=1,SUM(INDIRECT("I"&amp;(ROW(C7116)-DAY(C7116))):I7116),0),0)</f>
        <v>0</v>
      </c>
      <c r="N7117" s="29">
        <f ca="1">IF(C7117&lt;Calculator!$G$27,0,IF(C7117=Calculator!$G$27,Calculator!$G$39,IF(H7117-K7117&lt;=0,IF(D7117&gt;Calculator!$G$39,IF(H7117-K7117+E7117+L7117+M7117+Calculator!$G$39&gt;Calculator!$G$39,Calculator!$G$39-(H7117+E7117+L7117+M7117-K7117),Calculator!$G$39),D7117),0)))</f>
        <v>0</v>
      </c>
    </row>
    <row r="7118" spans="1:14" ht="15.75" thickBot="1">
      <c r="A7118" s="33" t="str">
        <f ca="1">IF(C7118=Calculator!$H$27,"F",IF(Daily!D7118+Daily!H7118=0,IF(D7117+H7117&gt;0,"L",""),""))</f>
        <v/>
      </c>
      <c r="B7118" s="34">
        <v>7117</v>
      </c>
      <c r="C7118" s="19">
        <f t="shared" ca="1" si="445"/>
        <v>53047</v>
      </c>
      <c r="D7118" s="29">
        <f t="shared" ca="1" si="447"/>
        <v>0</v>
      </c>
      <c r="E7118" s="29">
        <f ca="1">IF(C7118&lt;Calculator!$D$26,0,IF(DAY($C7118)=1,IF(D7118-Calculator!$G$24&gt;0,Calculator!$G$24,D7118),0))</f>
        <v>0</v>
      </c>
      <c r="F7118" s="29">
        <f ca="1">IF(E7118&gt;0,D7118*Calculator!$G$22/12,0)</f>
        <v>0</v>
      </c>
      <c r="G7118" s="29">
        <f ca="1">IF(E7118&gt;0,(IFERROR(-PMT(Calculator!$G$22/12,Calculator!$G$23*12,Calculator!$G$20),0))-F7118,0)</f>
        <v>0</v>
      </c>
      <c r="H7118" s="29">
        <f t="shared" ca="1" si="448"/>
        <v>0</v>
      </c>
      <c r="I7118" s="29">
        <f t="shared" ca="1" si="446"/>
        <v>0</v>
      </c>
      <c r="J7118" s="30">
        <f>Calculator!$G$40</f>
        <v>6.5000000000000002E-2</v>
      </c>
      <c r="K7118" s="29">
        <f ca="1">IF(C7118&gt;=Calculator!$G$27,IF(DAY($C7118)=1,Calculator!$G$34/2,IF(DAY($C7118)=15,Calculator!$G$34/2,0)),0)</f>
        <v>0</v>
      </c>
      <c r="L7118" s="29">
        <f ca="1">IF(DAY($C7118)=28,IF(H7118=0,0,Calculator!$G$35),0)</f>
        <v>0</v>
      </c>
      <c r="M7118" s="29">
        <f ca="1">IF(I7118&gt;0,IF(DAY($C7118)=1,SUM(INDIRECT("I"&amp;(ROW(C7117)-DAY(C7117))):I7117),0),0)</f>
        <v>0</v>
      </c>
      <c r="N7118" s="29">
        <f ca="1">IF(C7118&lt;Calculator!$G$27,0,IF(C7118=Calculator!$G$27,Calculator!$G$39,IF(H7118-K7118&lt;=0,IF(D7118&gt;Calculator!$G$39,IF(H7118-K7118+E7118+L7118+M7118+Calculator!$G$39&gt;Calculator!$G$39,Calculator!$G$39-(H7118+E7118+L7118+M7118-K7118),Calculator!$G$39),D7118),0)))</f>
        <v>0</v>
      </c>
    </row>
    <row r="7119" spans="1:14" ht="15.75" thickBot="1">
      <c r="A7119" s="33" t="str">
        <f ca="1">IF(C7119=Calculator!$H$27,"F",IF(Daily!D7119+Daily!H7119=0,IF(D7118+H7118&gt;0,"L",""),""))</f>
        <v/>
      </c>
      <c r="B7119" s="34">
        <v>7118</v>
      </c>
      <c r="C7119" s="19">
        <f t="shared" ca="1" si="445"/>
        <v>53048</v>
      </c>
      <c r="D7119" s="29">
        <f t="shared" ca="1" si="447"/>
        <v>0</v>
      </c>
      <c r="E7119" s="29">
        <f ca="1">IF(C7119&lt;Calculator!$D$26,0,IF(DAY($C7119)=1,IF(D7119-Calculator!$G$24&gt;0,Calculator!$G$24,D7119),0))</f>
        <v>0</v>
      </c>
      <c r="F7119" s="29">
        <f ca="1">IF(E7119&gt;0,D7119*Calculator!$G$22/12,0)</f>
        <v>0</v>
      </c>
      <c r="G7119" s="29">
        <f ca="1">IF(E7119&gt;0,(IFERROR(-PMT(Calculator!$G$22/12,Calculator!$G$23*12,Calculator!$G$20),0))-F7119,0)</f>
        <v>0</v>
      </c>
      <c r="H7119" s="29">
        <f t="shared" ca="1" si="448"/>
        <v>0</v>
      </c>
      <c r="I7119" s="29">
        <f t="shared" ca="1" si="446"/>
        <v>0</v>
      </c>
      <c r="J7119" s="30">
        <f>Calculator!$G$40</f>
        <v>6.5000000000000002E-2</v>
      </c>
      <c r="K7119" s="29">
        <f ca="1">IF(C7119&gt;=Calculator!$G$27,IF(DAY($C7119)=1,Calculator!$G$34/2,IF(DAY($C7119)=15,Calculator!$G$34/2,0)),0)</f>
        <v>0</v>
      </c>
      <c r="L7119" s="29">
        <f ca="1">IF(DAY($C7119)=28,IF(H7119=0,0,Calculator!$G$35),0)</f>
        <v>0</v>
      </c>
      <c r="M7119" s="29">
        <f ca="1">IF(I7119&gt;0,IF(DAY($C7119)=1,SUM(INDIRECT("I"&amp;(ROW(C7118)-DAY(C7118))):I7118),0),0)</f>
        <v>0</v>
      </c>
      <c r="N7119" s="29">
        <f ca="1">IF(C7119&lt;Calculator!$G$27,0,IF(C7119=Calculator!$G$27,Calculator!$G$39,IF(H7119-K7119&lt;=0,IF(D7119&gt;Calculator!$G$39,IF(H7119-K7119+E7119+L7119+M7119+Calculator!$G$39&gt;Calculator!$G$39,Calculator!$G$39-(H7119+E7119+L7119+M7119-K7119),Calculator!$G$39),D7119),0)))</f>
        <v>0</v>
      </c>
    </row>
    <row r="7120" spans="1:14" ht="15.75" thickBot="1">
      <c r="A7120" s="33" t="str">
        <f ca="1">IF(C7120=Calculator!$H$27,"F",IF(Daily!D7120+Daily!H7120=0,IF(D7119+H7119&gt;0,"L",""),""))</f>
        <v/>
      </c>
      <c r="B7120" s="34">
        <v>7119</v>
      </c>
      <c r="C7120" s="19">
        <f t="shared" ca="1" si="445"/>
        <v>53049</v>
      </c>
      <c r="D7120" s="29">
        <f t="shared" ca="1" si="447"/>
        <v>0</v>
      </c>
      <c r="E7120" s="29">
        <f ca="1">IF(C7120&lt;Calculator!$D$26,0,IF(DAY($C7120)=1,IF(D7120-Calculator!$G$24&gt;0,Calculator!$G$24,D7120),0))</f>
        <v>0</v>
      </c>
      <c r="F7120" s="29">
        <f ca="1">IF(E7120&gt;0,D7120*Calculator!$G$22/12,0)</f>
        <v>0</v>
      </c>
      <c r="G7120" s="29">
        <f ca="1">IF(E7120&gt;0,(IFERROR(-PMT(Calculator!$G$22/12,Calculator!$G$23*12,Calculator!$G$20),0))-F7120,0)</f>
        <v>0</v>
      </c>
      <c r="H7120" s="29">
        <f t="shared" ca="1" si="448"/>
        <v>0</v>
      </c>
      <c r="I7120" s="29">
        <f t="shared" ca="1" si="446"/>
        <v>0</v>
      </c>
      <c r="J7120" s="30">
        <f>Calculator!$G$40</f>
        <v>6.5000000000000002E-2</v>
      </c>
      <c r="K7120" s="29">
        <f ca="1">IF(C7120&gt;=Calculator!$G$27,IF(DAY($C7120)=1,Calculator!$G$34/2,IF(DAY($C7120)=15,Calculator!$G$34/2,0)),0)</f>
        <v>0</v>
      </c>
      <c r="L7120" s="29">
        <f ca="1">IF(DAY($C7120)=28,IF(H7120=0,0,Calculator!$G$35),0)</f>
        <v>0</v>
      </c>
      <c r="M7120" s="29">
        <f ca="1">IF(I7120&gt;0,IF(DAY($C7120)=1,SUM(INDIRECT("I"&amp;(ROW(C7119)-DAY(C7119))):I7119),0),0)</f>
        <v>0</v>
      </c>
      <c r="N7120" s="29">
        <f ca="1">IF(C7120&lt;Calculator!$G$27,0,IF(C7120=Calculator!$G$27,Calculator!$G$39,IF(H7120-K7120&lt;=0,IF(D7120&gt;Calculator!$G$39,IF(H7120-K7120+E7120+L7120+M7120+Calculator!$G$39&gt;Calculator!$G$39,Calculator!$G$39-(H7120+E7120+L7120+M7120-K7120),Calculator!$G$39),D7120),0)))</f>
        <v>0</v>
      </c>
    </row>
    <row r="7121" spans="1:14" ht="15.75" thickBot="1">
      <c r="A7121" s="33" t="str">
        <f ca="1">IF(C7121=Calculator!$H$27,"F",IF(Daily!D7121+Daily!H7121=0,IF(D7120+H7120&gt;0,"L",""),""))</f>
        <v/>
      </c>
      <c r="B7121" s="34">
        <v>7120</v>
      </c>
      <c r="C7121" s="19">
        <f t="shared" ca="1" si="445"/>
        <v>53050</v>
      </c>
      <c r="D7121" s="29">
        <f t="shared" ca="1" si="447"/>
        <v>0</v>
      </c>
      <c r="E7121" s="29">
        <f ca="1">IF(C7121&lt;Calculator!$D$26,0,IF(DAY($C7121)=1,IF(D7121-Calculator!$G$24&gt;0,Calculator!$G$24,D7121),0))</f>
        <v>0</v>
      </c>
      <c r="F7121" s="29">
        <f ca="1">IF(E7121&gt;0,D7121*Calculator!$G$22/12,0)</f>
        <v>0</v>
      </c>
      <c r="G7121" s="29">
        <f ca="1">IF(E7121&gt;0,(IFERROR(-PMT(Calculator!$G$22/12,Calculator!$G$23*12,Calculator!$G$20),0))-F7121,0)</f>
        <v>0</v>
      </c>
      <c r="H7121" s="29">
        <f t="shared" ca="1" si="448"/>
        <v>0</v>
      </c>
      <c r="I7121" s="29">
        <f t="shared" ca="1" si="446"/>
        <v>0</v>
      </c>
      <c r="J7121" s="30">
        <f>Calculator!$G$40</f>
        <v>6.5000000000000002E-2</v>
      </c>
      <c r="K7121" s="29">
        <f ca="1">IF(C7121&gt;=Calculator!$G$27,IF(DAY($C7121)=1,Calculator!$G$34/2,IF(DAY($C7121)=15,Calculator!$G$34/2,0)),0)</f>
        <v>0</v>
      </c>
      <c r="L7121" s="29">
        <f ca="1">IF(DAY($C7121)=28,IF(H7121=0,0,Calculator!$G$35),0)</f>
        <v>0</v>
      </c>
      <c r="M7121" s="29">
        <f ca="1">IF(I7121&gt;0,IF(DAY($C7121)=1,SUM(INDIRECT("I"&amp;(ROW(C7120)-DAY(C7120))):I7120),0),0)</f>
        <v>0</v>
      </c>
      <c r="N7121" s="29">
        <f ca="1">IF(C7121&lt;Calculator!$G$27,0,IF(C7121=Calculator!$G$27,Calculator!$G$39,IF(H7121-K7121&lt;=0,IF(D7121&gt;Calculator!$G$39,IF(H7121-K7121+E7121+L7121+M7121+Calculator!$G$39&gt;Calculator!$G$39,Calculator!$G$39-(H7121+E7121+L7121+M7121-K7121),Calculator!$G$39),D7121),0)))</f>
        <v>0</v>
      </c>
    </row>
    <row r="7122" spans="1:14" ht="15.75" thickBot="1">
      <c r="A7122" s="33" t="str">
        <f ca="1">IF(C7122=Calculator!$H$27,"F",IF(Daily!D7122+Daily!H7122=0,IF(D7121+H7121&gt;0,"L",""),""))</f>
        <v/>
      </c>
      <c r="B7122" s="34">
        <v>7121</v>
      </c>
      <c r="C7122" s="19">
        <f t="shared" ca="1" si="445"/>
        <v>53051</v>
      </c>
      <c r="D7122" s="29">
        <f t="shared" ca="1" si="447"/>
        <v>0</v>
      </c>
      <c r="E7122" s="29">
        <f ca="1">IF(C7122&lt;Calculator!$D$26,0,IF(DAY($C7122)=1,IF(D7122-Calculator!$G$24&gt;0,Calculator!$G$24,D7122),0))</f>
        <v>0</v>
      </c>
      <c r="F7122" s="29">
        <f ca="1">IF(E7122&gt;0,D7122*Calculator!$G$22/12,0)</f>
        <v>0</v>
      </c>
      <c r="G7122" s="29">
        <f ca="1">IF(E7122&gt;0,(IFERROR(-PMT(Calculator!$G$22/12,Calculator!$G$23*12,Calculator!$G$20),0))-F7122,0)</f>
        <v>0</v>
      </c>
      <c r="H7122" s="29">
        <f t="shared" ca="1" si="448"/>
        <v>0</v>
      </c>
      <c r="I7122" s="29">
        <f t="shared" ca="1" si="446"/>
        <v>0</v>
      </c>
      <c r="J7122" s="30">
        <f>Calculator!$G$40</f>
        <v>6.5000000000000002E-2</v>
      </c>
      <c r="K7122" s="29">
        <f ca="1">IF(C7122&gt;=Calculator!$G$27,IF(DAY($C7122)=1,Calculator!$G$34/2,IF(DAY($C7122)=15,Calculator!$G$34/2,0)),0)</f>
        <v>0</v>
      </c>
      <c r="L7122" s="29">
        <f ca="1">IF(DAY($C7122)=28,IF(H7122=0,0,Calculator!$G$35),0)</f>
        <v>0</v>
      </c>
      <c r="M7122" s="29">
        <f ca="1">IF(I7122&gt;0,IF(DAY($C7122)=1,SUM(INDIRECT("I"&amp;(ROW(C7121)-DAY(C7121))):I7121),0),0)</f>
        <v>0</v>
      </c>
      <c r="N7122" s="29">
        <f ca="1">IF(C7122&lt;Calculator!$G$27,0,IF(C7122=Calculator!$G$27,Calculator!$G$39,IF(H7122-K7122&lt;=0,IF(D7122&gt;Calculator!$G$39,IF(H7122-K7122+E7122+L7122+M7122+Calculator!$G$39&gt;Calculator!$G$39,Calculator!$G$39-(H7122+E7122+L7122+M7122-K7122),Calculator!$G$39),D7122),0)))</f>
        <v>0</v>
      </c>
    </row>
    <row r="7123" spans="1:14" ht="15.75" thickBot="1">
      <c r="A7123" s="33" t="str">
        <f ca="1">IF(C7123=Calculator!$H$27,"F",IF(Daily!D7123+Daily!H7123=0,IF(D7122+H7122&gt;0,"L",""),""))</f>
        <v/>
      </c>
      <c r="B7123" s="34">
        <v>7122</v>
      </c>
      <c r="C7123" s="19">
        <f t="shared" ca="1" si="445"/>
        <v>53052</v>
      </c>
      <c r="D7123" s="29">
        <f t="shared" ca="1" si="447"/>
        <v>0</v>
      </c>
      <c r="E7123" s="29">
        <f ca="1">IF(C7123&lt;Calculator!$D$26,0,IF(DAY($C7123)=1,IF(D7123-Calculator!$G$24&gt;0,Calculator!$G$24,D7123),0))</f>
        <v>0</v>
      </c>
      <c r="F7123" s="29">
        <f ca="1">IF(E7123&gt;0,D7123*Calculator!$G$22/12,0)</f>
        <v>0</v>
      </c>
      <c r="G7123" s="29">
        <f ca="1">IF(E7123&gt;0,(IFERROR(-PMT(Calculator!$G$22/12,Calculator!$G$23*12,Calculator!$G$20),0))-F7123,0)</f>
        <v>0</v>
      </c>
      <c r="H7123" s="29">
        <f t="shared" ca="1" si="448"/>
        <v>0</v>
      </c>
      <c r="I7123" s="29">
        <f t="shared" ca="1" si="446"/>
        <v>0</v>
      </c>
      <c r="J7123" s="30">
        <f>Calculator!$G$40</f>
        <v>6.5000000000000002E-2</v>
      </c>
      <c r="K7123" s="29">
        <f ca="1">IF(C7123&gt;=Calculator!$G$27,IF(DAY($C7123)=1,Calculator!$G$34/2,IF(DAY($C7123)=15,Calculator!$G$34/2,0)),0)</f>
        <v>0</v>
      </c>
      <c r="L7123" s="29">
        <f ca="1">IF(DAY($C7123)=28,IF(H7123=0,0,Calculator!$G$35),0)</f>
        <v>0</v>
      </c>
      <c r="M7123" s="29">
        <f ca="1">IF(I7123&gt;0,IF(DAY($C7123)=1,SUM(INDIRECT("I"&amp;(ROW(C7122)-DAY(C7122))):I7122),0),0)</f>
        <v>0</v>
      </c>
      <c r="N7123" s="29">
        <f ca="1">IF(C7123&lt;Calculator!$G$27,0,IF(C7123=Calculator!$G$27,Calculator!$G$39,IF(H7123-K7123&lt;=0,IF(D7123&gt;Calculator!$G$39,IF(H7123-K7123+E7123+L7123+M7123+Calculator!$G$39&gt;Calculator!$G$39,Calculator!$G$39-(H7123+E7123+L7123+M7123-K7123),Calculator!$G$39),D7123),0)))</f>
        <v>0</v>
      </c>
    </row>
    <row r="7124" spans="1:14" ht="15.75" thickBot="1">
      <c r="A7124" s="33" t="str">
        <f ca="1">IF(C7124=Calculator!$H$27,"F",IF(Daily!D7124+Daily!H7124=0,IF(D7123+H7123&gt;0,"L",""),""))</f>
        <v/>
      </c>
      <c r="B7124" s="34">
        <v>7123</v>
      </c>
      <c r="C7124" s="19">
        <f t="shared" ca="1" si="445"/>
        <v>53053</v>
      </c>
      <c r="D7124" s="29">
        <f t="shared" ca="1" si="447"/>
        <v>0</v>
      </c>
      <c r="E7124" s="29">
        <f ca="1">IF(C7124&lt;Calculator!$D$26,0,IF(DAY($C7124)=1,IF(D7124-Calculator!$G$24&gt;0,Calculator!$G$24,D7124),0))</f>
        <v>0</v>
      </c>
      <c r="F7124" s="29">
        <f ca="1">IF(E7124&gt;0,D7124*Calculator!$G$22/12,0)</f>
        <v>0</v>
      </c>
      <c r="G7124" s="29">
        <f ca="1">IF(E7124&gt;0,(IFERROR(-PMT(Calculator!$G$22/12,Calculator!$G$23*12,Calculator!$G$20),0))-F7124,0)</f>
        <v>0</v>
      </c>
      <c r="H7124" s="29">
        <f t="shared" ca="1" si="448"/>
        <v>0</v>
      </c>
      <c r="I7124" s="29">
        <f t="shared" ca="1" si="446"/>
        <v>0</v>
      </c>
      <c r="J7124" s="30">
        <f>Calculator!$G$40</f>
        <v>6.5000000000000002E-2</v>
      </c>
      <c r="K7124" s="29">
        <f ca="1">IF(C7124&gt;=Calculator!$G$27,IF(DAY($C7124)=1,Calculator!$G$34/2,IF(DAY($C7124)=15,Calculator!$G$34/2,0)),0)</f>
        <v>4500</v>
      </c>
      <c r="L7124" s="29">
        <f ca="1">IF(DAY($C7124)=28,IF(H7124=0,0,Calculator!$G$35),0)</f>
        <v>0</v>
      </c>
      <c r="M7124" s="29">
        <f ca="1">IF(I7124&gt;0,IF(DAY($C7124)=1,SUM(INDIRECT("I"&amp;(ROW(C7123)-DAY(C7123))):I7123),0),0)</f>
        <v>0</v>
      </c>
      <c r="N7124" s="29">
        <f ca="1">IF(C7124&lt;Calculator!$G$27,0,IF(C7124=Calculator!$G$27,Calculator!$G$39,IF(H7124-K7124&lt;=0,IF(D7124&gt;Calculator!$G$39,IF(H7124-K7124+E7124+L7124+M7124+Calculator!$G$39&gt;Calculator!$G$39,Calculator!$G$39-(H7124+E7124+L7124+M7124-K7124),Calculator!$G$39),D7124),0)))</f>
        <v>0</v>
      </c>
    </row>
    <row r="7125" spans="1:14" ht="15.75" thickBot="1">
      <c r="A7125" s="33" t="str">
        <f ca="1">IF(C7125=Calculator!$H$27,"F",IF(Daily!D7125+Daily!H7125=0,IF(D7124+H7124&gt;0,"L",""),""))</f>
        <v/>
      </c>
      <c r="B7125" s="34">
        <v>7124</v>
      </c>
      <c r="C7125" s="19">
        <f t="shared" ca="1" si="445"/>
        <v>53054</v>
      </c>
      <c r="D7125" s="29">
        <f t="shared" ca="1" si="447"/>
        <v>0</v>
      </c>
      <c r="E7125" s="29">
        <f ca="1">IF(C7125&lt;Calculator!$D$26,0,IF(DAY($C7125)=1,IF(D7125-Calculator!$G$24&gt;0,Calculator!$G$24,D7125),0))</f>
        <v>0</v>
      </c>
      <c r="F7125" s="29">
        <f ca="1">IF(E7125&gt;0,D7125*Calculator!$G$22/12,0)</f>
        <v>0</v>
      </c>
      <c r="G7125" s="29">
        <f ca="1">IF(E7125&gt;0,(IFERROR(-PMT(Calculator!$G$22/12,Calculator!$G$23*12,Calculator!$G$20),0))-F7125,0)</f>
        <v>0</v>
      </c>
      <c r="H7125" s="29">
        <f t="shared" ca="1" si="448"/>
        <v>0</v>
      </c>
      <c r="I7125" s="29">
        <f t="shared" ca="1" si="446"/>
        <v>0</v>
      </c>
      <c r="J7125" s="30">
        <f>Calculator!$G$40</f>
        <v>6.5000000000000002E-2</v>
      </c>
      <c r="K7125" s="29">
        <f ca="1">IF(C7125&gt;=Calculator!$G$27,IF(DAY($C7125)=1,Calculator!$G$34/2,IF(DAY($C7125)=15,Calculator!$G$34/2,0)),0)</f>
        <v>0</v>
      </c>
      <c r="L7125" s="29">
        <f ca="1">IF(DAY($C7125)=28,IF(H7125=0,0,Calculator!$G$35),0)</f>
        <v>0</v>
      </c>
      <c r="M7125" s="29">
        <f ca="1">IF(I7125&gt;0,IF(DAY($C7125)=1,SUM(INDIRECT("I"&amp;(ROW(C7124)-DAY(C7124))):I7124),0),0)</f>
        <v>0</v>
      </c>
      <c r="N7125" s="29">
        <f ca="1">IF(C7125&lt;Calculator!$G$27,0,IF(C7125=Calculator!$G$27,Calculator!$G$39,IF(H7125-K7125&lt;=0,IF(D7125&gt;Calculator!$G$39,IF(H7125-K7125+E7125+L7125+M7125+Calculator!$G$39&gt;Calculator!$G$39,Calculator!$G$39-(H7125+E7125+L7125+M7125-K7125),Calculator!$G$39),D7125),0)))</f>
        <v>0</v>
      </c>
    </row>
    <row r="7126" spans="1:14" ht="15.75" thickBot="1">
      <c r="A7126" s="33" t="str">
        <f ca="1">IF(C7126=Calculator!$H$27,"F",IF(Daily!D7126+Daily!H7126=0,IF(D7125+H7125&gt;0,"L",""),""))</f>
        <v/>
      </c>
      <c r="B7126" s="34">
        <v>7125</v>
      </c>
      <c r="C7126" s="19">
        <f t="shared" ca="1" si="445"/>
        <v>53055</v>
      </c>
      <c r="D7126" s="29">
        <f t="shared" ca="1" si="447"/>
        <v>0</v>
      </c>
      <c r="E7126" s="29">
        <f ca="1">IF(C7126&lt;Calculator!$D$26,0,IF(DAY($C7126)=1,IF(D7126-Calculator!$G$24&gt;0,Calculator!$G$24,D7126),0))</f>
        <v>0</v>
      </c>
      <c r="F7126" s="29">
        <f ca="1">IF(E7126&gt;0,D7126*Calculator!$G$22/12,0)</f>
        <v>0</v>
      </c>
      <c r="G7126" s="29">
        <f ca="1">IF(E7126&gt;0,(IFERROR(-PMT(Calculator!$G$22/12,Calculator!$G$23*12,Calculator!$G$20),0))-F7126,0)</f>
        <v>0</v>
      </c>
      <c r="H7126" s="29">
        <f t="shared" ca="1" si="448"/>
        <v>0</v>
      </c>
      <c r="I7126" s="29">
        <f t="shared" ca="1" si="446"/>
        <v>0</v>
      </c>
      <c r="J7126" s="30">
        <f>Calculator!$G$40</f>
        <v>6.5000000000000002E-2</v>
      </c>
      <c r="K7126" s="29">
        <f ca="1">IF(C7126&gt;=Calculator!$G$27,IF(DAY($C7126)=1,Calculator!$G$34/2,IF(DAY($C7126)=15,Calculator!$G$34/2,0)),0)</f>
        <v>0</v>
      </c>
      <c r="L7126" s="29">
        <f ca="1">IF(DAY($C7126)=28,IF(H7126=0,0,Calculator!$G$35),0)</f>
        <v>0</v>
      </c>
      <c r="M7126" s="29">
        <f ca="1">IF(I7126&gt;0,IF(DAY($C7126)=1,SUM(INDIRECT("I"&amp;(ROW(C7125)-DAY(C7125))):I7125),0),0)</f>
        <v>0</v>
      </c>
      <c r="N7126" s="29">
        <f ca="1">IF(C7126&lt;Calculator!$G$27,0,IF(C7126=Calculator!$G$27,Calculator!$G$39,IF(H7126-K7126&lt;=0,IF(D7126&gt;Calculator!$G$39,IF(H7126-K7126+E7126+L7126+M7126+Calculator!$G$39&gt;Calculator!$G$39,Calculator!$G$39-(H7126+E7126+L7126+M7126-K7126),Calculator!$G$39),D7126),0)))</f>
        <v>0</v>
      </c>
    </row>
    <row r="7127" spans="1:14" ht="15.75" thickBot="1">
      <c r="A7127" s="33" t="str">
        <f ca="1">IF(C7127=Calculator!$H$27,"F",IF(Daily!D7127+Daily!H7127=0,IF(D7126+H7126&gt;0,"L",""),""))</f>
        <v/>
      </c>
      <c r="B7127" s="34">
        <v>7126</v>
      </c>
      <c r="C7127" s="19">
        <f t="shared" ca="1" si="445"/>
        <v>53056</v>
      </c>
      <c r="D7127" s="29">
        <f t="shared" ca="1" si="447"/>
        <v>0</v>
      </c>
      <c r="E7127" s="29">
        <f ca="1">IF(C7127&lt;Calculator!$D$26,0,IF(DAY($C7127)=1,IF(D7127-Calculator!$G$24&gt;0,Calculator!$G$24,D7127),0))</f>
        <v>0</v>
      </c>
      <c r="F7127" s="29">
        <f ca="1">IF(E7127&gt;0,D7127*Calculator!$G$22/12,0)</f>
        <v>0</v>
      </c>
      <c r="G7127" s="29">
        <f ca="1">IF(E7127&gt;0,(IFERROR(-PMT(Calculator!$G$22/12,Calculator!$G$23*12,Calculator!$G$20),0))-F7127,0)</f>
        <v>0</v>
      </c>
      <c r="H7127" s="29">
        <f t="shared" ca="1" si="448"/>
        <v>0</v>
      </c>
      <c r="I7127" s="29">
        <f t="shared" ca="1" si="446"/>
        <v>0</v>
      </c>
      <c r="J7127" s="30">
        <f>Calculator!$G$40</f>
        <v>6.5000000000000002E-2</v>
      </c>
      <c r="K7127" s="29">
        <f ca="1">IF(C7127&gt;=Calculator!$G$27,IF(DAY($C7127)=1,Calculator!$G$34/2,IF(DAY($C7127)=15,Calculator!$G$34/2,0)),0)</f>
        <v>0</v>
      </c>
      <c r="L7127" s="29">
        <f ca="1">IF(DAY($C7127)=28,IF(H7127=0,0,Calculator!$G$35),0)</f>
        <v>0</v>
      </c>
      <c r="M7127" s="29">
        <f ca="1">IF(I7127&gt;0,IF(DAY($C7127)=1,SUM(INDIRECT("I"&amp;(ROW(C7126)-DAY(C7126))):I7126),0),0)</f>
        <v>0</v>
      </c>
      <c r="N7127" s="29">
        <f ca="1">IF(C7127&lt;Calculator!$G$27,0,IF(C7127=Calculator!$G$27,Calculator!$G$39,IF(H7127-K7127&lt;=0,IF(D7127&gt;Calculator!$G$39,IF(H7127-K7127+E7127+L7127+M7127+Calculator!$G$39&gt;Calculator!$G$39,Calculator!$G$39-(H7127+E7127+L7127+M7127-K7127),Calculator!$G$39),D7127),0)))</f>
        <v>0</v>
      </c>
    </row>
    <row r="7128" spans="1:14" ht="15.75" thickBot="1">
      <c r="A7128" s="33" t="str">
        <f ca="1">IF(C7128=Calculator!$H$27,"F",IF(Daily!D7128+Daily!H7128=0,IF(D7127+H7127&gt;0,"L",""),""))</f>
        <v/>
      </c>
      <c r="B7128" s="34">
        <v>7127</v>
      </c>
      <c r="C7128" s="19">
        <f t="shared" ca="1" si="445"/>
        <v>53057</v>
      </c>
      <c r="D7128" s="29">
        <f t="shared" ca="1" si="447"/>
        <v>0</v>
      </c>
      <c r="E7128" s="29">
        <f ca="1">IF(C7128&lt;Calculator!$D$26,0,IF(DAY($C7128)=1,IF(D7128-Calculator!$G$24&gt;0,Calculator!$G$24,D7128),0))</f>
        <v>0</v>
      </c>
      <c r="F7128" s="29">
        <f ca="1">IF(E7128&gt;0,D7128*Calculator!$G$22/12,0)</f>
        <v>0</v>
      </c>
      <c r="G7128" s="29">
        <f ca="1">IF(E7128&gt;0,(IFERROR(-PMT(Calculator!$G$22/12,Calculator!$G$23*12,Calculator!$G$20),0))-F7128,0)</f>
        <v>0</v>
      </c>
      <c r="H7128" s="29">
        <f t="shared" ca="1" si="448"/>
        <v>0</v>
      </c>
      <c r="I7128" s="29">
        <f t="shared" ca="1" si="446"/>
        <v>0</v>
      </c>
      <c r="J7128" s="30">
        <f>Calculator!$G$40</f>
        <v>6.5000000000000002E-2</v>
      </c>
      <c r="K7128" s="29">
        <f ca="1">IF(C7128&gt;=Calculator!$G$27,IF(DAY($C7128)=1,Calculator!$G$34/2,IF(DAY($C7128)=15,Calculator!$G$34/2,0)),0)</f>
        <v>0</v>
      </c>
      <c r="L7128" s="29">
        <f ca="1">IF(DAY($C7128)=28,IF(H7128=0,0,Calculator!$G$35),0)</f>
        <v>0</v>
      </c>
      <c r="M7128" s="29">
        <f ca="1">IF(I7128&gt;0,IF(DAY($C7128)=1,SUM(INDIRECT("I"&amp;(ROW(C7127)-DAY(C7127))):I7127),0),0)</f>
        <v>0</v>
      </c>
      <c r="N7128" s="29">
        <f ca="1">IF(C7128&lt;Calculator!$G$27,0,IF(C7128=Calculator!$G$27,Calculator!$G$39,IF(H7128-K7128&lt;=0,IF(D7128&gt;Calculator!$G$39,IF(H7128-K7128+E7128+L7128+M7128+Calculator!$G$39&gt;Calculator!$G$39,Calculator!$G$39-(H7128+E7128+L7128+M7128-K7128),Calculator!$G$39),D7128),0)))</f>
        <v>0</v>
      </c>
    </row>
    <row r="7129" spans="1:14" ht="15.75" thickBot="1">
      <c r="A7129" s="33" t="str">
        <f ca="1">IF(C7129=Calculator!$H$27,"F",IF(Daily!D7129+Daily!H7129=0,IF(D7128+H7128&gt;0,"L",""),""))</f>
        <v/>
      </c>
      <c r="B7129" s="34">
        <v>7128</v>
      </c>
      <c r="C7129" s="19">
        <f t="shared" ca="1" si="445"/>
        <v>53058</v>
      </c>
      <c r="D7129" s="29">
        <f t="shared" ca="1" si="447"/>
        <v>0</v>
      </c>
      <c r="E7129" s="29">
        <f ca="1">IF(C7129&lt;Calculator!$D$26,0,IF(DAY($C7129)=1,IF(D7129-Calculator!$G$24&gt;0,Calculator!$G$24,D7129),0))</f>
        <v>0</v>
      </c>
      <c r="F7129" s="29">
        <f ca="1">IF(E7129&gt;0,D7129*Calculator!$G$22/12,0)</f>
        <v>0</v>
      </c>
      <c r="G7129" s="29">
        <f ca="1">IF(E7129&gt;0,(IFERROR(-PMT(Calculator!$G$22/12,Calculator!$G$23*12,Calculator!$G$20),0))-F7129,0)</f>
        <v>0</v>
      </c>
      <c r="H7129" s="29">
        <f t="shared" ca="1" si="448"/>
        <v>0</v>
      </c>
      <c r="I7129" s="29">
        <f t="shared" ca="1" si="446"/>
        <v>0</v>
      </c>
      <c r="J7129" s="30">
        <f>Calculator!$G$40</f>
        <v>6.5000000000000002E-2</v>
      </c>
      <c r="K7129" s="29">
        <f ca="1">IF(C7129&gt;=Calculator!$G$27,IF(DAY($C7129)=1,Calculator!$G$34/2,IF(DAY($C7129)=15,Calculator!$G$34/2,0)),0)</f>
        <v>0</v>
      </c>
      <c r="L7129" s="29">
        <f ca="1">IF(DAY($C7129)=28,IF(H7129=0,0,Calculator!$G$35),0)</f>
        <v>0</v>
      </c>
      <c r="M7129" s="29">
        <f ca="1">IF(I7129&gt;0,IF(DAY($C7129)=1,SUM(INDIRECT("I"&amp;(ROW(C7128)-DAY(C7128))):I7128),0),0)</f>
        <v>0</v>
      </c>
      <c r="N7129" s="29">
        <f ca="1">IF(C7129&lt;Calculator!$G$27,0,IF(C7129=Calculator!$G$27,Calculator!$G$39,IF(H7129-K7129&lt;=0,IF(D7129&gt;Calculator!$G$39,IF(H7129-K7129+E7129+L7129+M7129+Calculator!$G$39&gt;Calculator!$G$39,Calculator!$G$39-(H7129+E7129+L7129+M7129-K7129),Calculator!$G$39),D7129),0)))</f>
        <v>0</v>
      </c>
    </row>
    <row r="7130" spans="1:14" ht="15.75" thickBot="1">
      <c r="A7130" s="33" t="str">
        <f ca="1">IF(C7130=Calculator!$H$27,"F",IF(Daily!D7130+Daily!H7130=0,IF(D7129+H7129&gt;0,"L",""),""))</f>
        <v/>
      </c>
      <c r="B7130" s="34">
        <v>7129</v>
      </c>
      <c r="C7130" s="19">
        <f t="shared" ca="1" si="445"/>
        <v>53059</v>
      </c>
      <c r="D7130" s="29">
        <f t="shared" ca="1" si="447"/>
        <v>0</v>
      </c>
      <c r="E7130" s="29">
        <f ca="1">IF(C7130&lt;Calculator!$D$26,0,IF(DAY($C7130)=1,IF(D7130-Calculator!$G$24&gt;0,Calculator!$G$24,D7130),0))</f>
        <v>0</v>
      </c>
      <c r="F7130" s="29">
        <f ca="1">IF(E7130&gt;0,D7130*Calculator!$G$22/12,0)</f>
        <v>0</v>
      </c>
      <c r="G7130" s="29">
        <f ca="1">IF(E7130&gt;0,(IFERROR(-PMT(Calculator!$G$22/12,Calculator!$G$23*12,Calculator!$G$20),0))-F7130,0)</f>
        <v>0</v>
      </c>
      <c r="H7130" s="29">
        <f t="shared" ca="1" si="448"/>
        <v>0</v>
      </c>
      <c r="I7130" s="29">
        <f t="shared" ca="1" si="446"/>
        <v>0</v>
      </c>
      <c r="J7130" s="30">
        <f>Calculator!$G$40</f>
        <v>6.5000000000000002E-2</v>
      </c>
      <c r="K7130" s="29">
        <f ca="1">IF(C7130&gt;=Calculator!$G$27,IF(DAY($C7130)=1,Calculator!$G$34/2,IF(DAY($C7130)=15,Calculator!$G$34/2,0)),0)</f>
        <v>0</v>
      </c>
      <c r="L7130" s="29">
        <f ca="1">IF(DAY($C7130)=28,IF(H7130=0,0,Calculator!$G$35),0)</f>
        <v>0</v>
      </c>
      <c r="M7130" s="29">
        <f ca="1">IF(I7130&gt;0,IF(DAY($C7130)=1,SUM(INDIRECT("I"&amp;(ROW(C7129)-DAY(C7129))):I7129),0),0)</f>
        <v>0</v>
      </c>
      <c r="N7130" s="29">
        <f ca="1">IF(C7130&lt;Calculator!$G$27,0,IF(C7130=Calculator!$G$27,Calculator!$G$39,IF(H7130-K7130&lt;=0,IF(D7130&gt;Calculator!$G$39,IF(H7130-K7130+E7130+L7130+M7130+Calculator!$G$39&gt;Calculator!$G$39,Calculator!$G$39-(H7130+E7130+L7130+M7130-K7130),Calculator!$G$39),D7130),0)))</f>
        <v>0</v>
      </c>
    </row>
    <row r="7131" spans="1:14" ht="15.75" thickBot="1">
      <c r="A7131" s="33" t="str">
        <f ca="1">IF(C7131=Calculator!$H$27,"F",IF(Daily!D7131+Daily!H7131=0,IF(D7130+H7130&gt;0,"L",""),""))</f>
        <v/>
      </c>
      <c r="B7131" s="34">
        <v>7130</v>
      </c>
      <c r="C7131" s="19">
        <f t="shared" ca="1" si="445"/>
        <v>53060</v>
      </c>
      <c r="D7131" s="29">
        <f t="shared" ca="1" si="447"/>
        <v>0</v>
      </c>
      <c r="E7131" s="29">
        <f ca="1">IF(C7131&lt;Calculator!$D$26,0,IF(DAY($C7131)=1,IF(D7131-Calculator!$G$24&gt;0,Calculator!$G$24,D7131),0))</f>
        <v>0</v>
      </c>
      <c r="F7131" s="29">
        <f ca="1">IF(E7131&gt;0,D7131*Calculator!$G$22/12,0)</f>
        <v>0</v>
      </c>
      <c r="G7131" s="29">
        <f ca="1">IF(E7131&gt;0,(IFERROR(-PMT(Calculator!$G$22/12,Calculator!$G$23*12,Calculator!$G$20),0))-F7131,0)</f>
        <v>0</v>
      </c>
      <c r="H7131" s="29">
        <f t="shared" ca="1" si="448"/>
        <v>0</v>
      </c>
      <c r="I7131" s="29">
        <f t="shared" ca="1" si="446"/>
        <v>0</v>
      </c>
      <c r="J7131" s="30">
        <f>Calculator!$G$40</f>
        <v>6.5000000000000002E-2</v>
      </c>
      <c r="K7131" s="29">
        <f ca="1">IF(C7131&gt;=Calculator!$G$27,IF(DAY($C7131)=1,Calculator!$G$34/2,IF(DAY($C7131)=15,Calculator!$G$34/2,0)),0)</f>
        <v>0</v>
      </c>
      <c r="L7131" s="29">
        <f ca="1">IF(DAY($C7131)=28,IF(H7131=0,0,Calculator!$G$35),0)</f>
        <v>0</v>
      </c>
      <c r="M7131" s="29">
        <f ca="1">IF(I7131&gt;0,IF(DAY($C7131)=1,SUM(INDIRECT("I"&amp;(ROW(C7130)-DAY(C7130))):I7130),0),0)</f>
        <v>0</v>
      </c>
      <c r="N7131" s="29">
        <f ca="1">IF(C7131&lt;Calculator!$G$27,0,IF(C7131=Calculator!$G$27,Calculator!$G$39,IF(H7131-K7131&lt;=0,IF(D7131&gt;Calculator!$G$39,IF(H7131-K7131+E7131+L7131+M7131+Calculator!$G$39&gt;Calculator!$G$39,Calculator!$G$39-(H7131+E7131+L7131+M7131-K7131),Calculator!$G$39),D7131),0)))</f>
        <v>0</v>
      </c>
    </row>
    <row r="7132" spans="1:14" ht="15.75" thickBot="1">
      <c r="A7132" s="33" t="str">
        <f ca="1">IF(C7132=Calculator!$H$27,"F",IF(Daily!D7132+Daily!H7132=0,IF(D7131+H7131&gt;0,"L",""),""))</f>
        <v/>
      </c>
      <c r="B7132" s="34">
        <v>7131</v>
      </c>
      <c r="C7132" s="19">
        <f t="shared" ca="1" si="445"/>
        <v>53061</v>
      </c>
      <c r="D7132" s="29">
        <f t="shared" ca="1" si="447"/>
        <v>0</v>
      </c>
      <c r="E7132" s="29">
        <f ca="1">IF(C7132&lt;Calculator!$D$26,0,IF(DAY($C7132)=1,IF(D7132-Calculator!$G$24&gt;0,Calculator!$G$24,D7132),0))</f>
        <v>0</v>
      </c>
      <c r="F7132" s="29">
        <f ca="1">IF(E7132&gt;0,D7132*Calculator!$G$22/12,0)</f>
        <v>0</v>
      </c>
      <c r="G7132" s="29">
        <f ca="1">IF(E7132&gt;0,(IFERROR(-PMT(Calculator!$G$22/12,Calculator!$G$23*12,Calculator!$G$20),0))-F7132,0)</f>
        <v>0</v>
      </c>
      <c r="H7132" s="29">
        <f t="shared" ca="1" si="448"/>
        <v>0</v>
      </c>
      <c r="I7132" s="29">
        <f t="shared" ca="1" si="446"/>
        <v>0</v>
      </c>
      <c r="J7132" s="30">
        <f>Calculator!$G$40</f>
        <v>6.5000000000000002E-2</v>
      </c>
      <c r="K7132" s="29">
        <f ca="1">IF(C7132&gt;=Calculator!$G$27,IF(DAY($C7132)=1,Calculator!$G$34/2,IF(DAY($C7132)=15,Calculator!$G$34/2,0)),0)</f>
        <v>0</v>
      </c>
      <c r="L7132" s="29">
        <f ca="1">IF(DAY($C7132)=28,IF(H7132=0,0,Calculator!$G$35),0)</f>
        <v>0</v>
      </c>
      <c r="M7132" s="29">
        <f ca="1">IF(I7132&gt;0,IF(DAY($C7132)=1,SUM(INDIRECT("I"&amp;(ROW(C7131)-DAY(C7131))):I7131),0),0)</f>
        <v>0</v>
      </c>
      <c r="N7132" s="29">
        <f ca="1">IF(C7132&lt;Calculator!$G$27,0,IF(C7132=Calculator!$G$27,Calculator!$G$39,IF(H7132-K7132&lt;=0,IF(D7132&gt;Calculator!$G$39,IF(H7132-K7132+E7132+L7132+M7132+Calculator!$G$39&gt;Calculator!$G$39,Calculator!$G$39-(H7132+E7132+L7132+M7132-K7132),Calculator!$G$39),D7132),0)))</f>
        <v>0</v>
      </c>
    </row>
    <row r="7133" spans="1:14" ht="15.75" thickBot="1">
      <c r="A7133" s="33" t="str">
        <f ca="1">IF(C7133=Calculator!$H$27,"F",IF(Daily!D7133+Daily!H7133=0,IF(D7132+H7132&gt;0,"L",""),""))</f>
        <v/>
      </c>
      <c r="B7133" s="34">
        <v>7132</v>
      </c>
      <c r="C7133" s="19">
        <f t="shared" ca="1" si="445"/>
        <v>53062</v>
      </c>
      <c r="D7133" s="29">
        <f t="shared" ca="1" si="447"/>
        <v>0</v>
      </c>
      <c r="E7133" s="29">
        <f ca="1">IF(C7133&lt;Calculator!$D$26,0,IF(DAY($C7133)=1,IF(D7133-Calculator!$G$24&gt;0,Calculator!$G$24,D7133),0))</f>
        <v>0</v>
      </c>
      <c r="F7133" s="29">
        <f ca="1">IF(E7133&gt;0,D7133*Calculator!$G$22/12,0)</f>
        <v>0</v>
      </c>
      <c r="G7133" s="29">
        <f ca="1">IF(E7133&gt;0,(IFERROR(-PMT(Calculator!$G$22/12,Calculator!$G$23*12,Calculator!$G$20),0))-F7133,0)</f>
        <v>0</v>
      </c>
      <c r="H7133" s="29">
        <f t="shared" ca="1" si="448"/>
        <v>0</v>
      </c>
      <c r="I7133" s="29">
        <f t="shared" ca="1" si="446"/>
        <v>0</v>
      </c>
      <c r="J7133" s="30">
        <f>Calculator!$G$40</f>
        <v>6.5000000000000002E-2</v>
      </c>
      <c r="K7133" s="29">
        <f ca="1">IF(C7133&gt;=Calculator!$G$27,IF(DAY($C7133)=1,Calculator!$G$34/2,IF(DAY($C7133)=15,Calculator!$G$34/2,0)),0)</f>
        <v>0</v>
      </c>
      <c r="L7133" s="29">
        <f ca="1">IF(DAY($C7133)=28,IF(H7133=0,0,Calculator!$G$35),0)</f>
        <v>0</v>
      </c>
      <c r="M7133" s="29">
        <f ca="1">IF(I7133&gt;0,IF(DAY($C7133)=1,SUM(INDIRECT("I"&amp;(ROW(C7132)-DAY(C7132))):I7132),0),0)</f>
        <v>0</v>
      </c>
      <c r="N7133" s="29">
        <f ca="1">IF(C7133&lt;Calculator!$G$27,0,IF(C7133=Calculator!$G$27,Calculator!$G$39,IF(H7133-K7133&lt;=0,IF(D7133&gt;Calculator!$G$39,IF(H7133-K7133+E7133+L7133+M7133+Calculator!$G$39&gt;Calculator!$G$39,Calculator!$G$39-(H7133+E7133+L7133+M7133-K7133),Calculator!$G$39),D7133),0)))</f>
        <v>0</v>
      </c>
    </row>
    <row r="7134" spans="1:14" ht="15.75" thickBot="1">
      <c r="A7134" s="33" t="str">
        <f ca="1">IF(C7134=Calculator!$H$27,"F",IF(Daily!D7134+Daily!H7134=0,IF(D7133+H7133&gt;0,"L",""),""))</f>
        <v/>
      </c>
      <c r="B7134" s="34">
        <v>7133</v>
      </c>
      <c r="C7134" s="19">
        <f t="shared" ca="1" si="445"/>
        <v>53063</v>
      </c>
      <c r="D7134" s="29">
        <f t="shared" ca="1" si="447"/>
        <v>0</v>
      </c>
      <c r="E7134" s="29">
        <f ca="1">IF(C7134&lt;Calculator!$D$26,0,IF(DAY($C7134)=1,IF(D7134-Calculator!$G$24&gt;0,Calculator!$G$24,D7134),0))</f>
        <v>0</v>
      </c>
      <c r="F7134" s="29">
        <f ca="1">IF(E7134&gt;0,D7134*Calculator!$G$22/12,0)</f>
        <v>0</v>
      </c>
      <c r="G7134" s="29">
        <f ca="1">IF(E7134&gt;0,(IFERROR(-PMT(Calculator!$G$22/12,Calculator!$G$23*12,Calculator!$G$20),0))-F7134,0)</f>
        <v>0</v>
      </c>
      <c r="H7134" s="29">
        <f t="shared" ca="1" si="448"/>
        <v>0</v>
      </c>
      <c r="I7134" s="29">
        <f t="shared" ca="1" si="446"/>
        <v>0</v>
      </c>
      <c r="J7134" s="30">
        <f>Calculator!$G$40</f>
        <v>6.5000000000000002E-2</v>
      </c>
      <c r="K7134" s="29">
        <f ca="1">IF(C7134&gt;=Calculator!$G$27,IF(DAY($C7134)=1,Calculator!$G$34/2,IF(DAY($C7134)=15,Calculator!$G$34/2,0)),0)</f>
        <v>0</v>
      </c>
      <c r="L7134" s="29">
        <f ca="1">IF(DAY($C7134)=28,IF(H7134=0,0,Calculator!$G$35),0)</f>
        <v>0</v>
      </c>
      <c r="M7134" s="29">
        <f ca="1">IF(I7134&gt;0,IF(DAY($C7134)=1,SUM(INDIRECT("I"&amp;(ROW(C7133)-DAY(C7133))):I7133),0),0)</f>
        <v>0</v>
      </c>
      <c r="N7134" s="29">
        <f ca="1">IF(C7134&lt;Calculator!$G$27,0,IF(C7134=Calculator!$G$27,Calculator!$G$39,IF(H7134-K7134&lt;=0,IF(D7134&gt;Calculator!$G$39,IF(H7134-K7134+E7134+L7134+M7134+Calculator!$G$39&gt;Calculator!$G$39,Calculator!$G$39-(H7134+E7134+L7134+M7134-K7134),Calculator!$G$39),D7134),0)))</f>
        <v>0</v>
      </c>
    </row>
    <row r="7135" spans="1:14" ht="15.75" thickBot="1">
      <c r="A7135" s="33" t="str">
        <f ca="1">IF(C7135=Calculator!$H$27,"F",IF(Daily!D7135+Daily!H7135=0,IF(D7134+H7134&gt;0,"L",""),""))</f>
        <v/>
      </c>
      <c r="B7135" s="34">
        <v>7134</v>
      </c>
      <c r="C7135" s="19">
        <f t="shared" ca="1" si="445"/>
        <v>53064</v>
      </c>
      <c r="D7135" s="29">
        <f t="shared" ca="1" si="447"/>
        <v>0</v>
      </c>
      <c r="E7135" s="29">
        <f ca="1">IF(C7135&lt;Calculator!$D$26,0,IF(DAY($C7135)=1,IF(D7135-Calculator!$G$24&gt;0,Calculator!$G$24,D7135),0))</f>
        <v>0</v>
      </c>
      <c r="F7135" s="29">
        <f ca="1">IF(E7135&gt;0,D7135*Calculator!$G$22/12,0)</f>
        <v>0</v>
      </c>
      <c r="G7135" s="29">
        <f ca="1">IF(E7135&gt;0,(IFERROR(-PMT(Calculator!$G$22/12,Calculator!$G$23*12,Calculator!$G$20),0))-F7135,0)</f>
        <v>0</v>
      </c>
      <c r="H7135" s="29">
        <f t="shared" ca="1" si="448"/>
        <v>0</v>
      </c>
      <c r="I7135" s="29">
        <f t="shared" ca="1" si="446"/>
        <v>0</v>
      </c>
      <c r="J7135" s="30">
        <f>Calculator!$G$40</f>
        <v>6.5000000000000002E-2</v>
      </c>
      <c r="K7135" s="29">
        <f ca="1">IF(C7135&gt;=Calculator!$G$27,IF(DAY($C7135)=1,Calculator!$G$34/2,IF(DAY($C7135)=15,Calculator!$G$34/2,0)),0)</f>
        <v>0</v>
      </c>
      <c r="L7135" s="29">
        <f ca="1">IF(DAY($C7135)=28,IF(H7135=0,0,Calculator!$G$35),0)</f>
        <v>0</v>
      </c>
      <c r="M7135" s="29">
        <f ca="1">IF(I7135&gt;0,IF(DAY($C7135)=1,SUM(INDIRECT("I"&amp;(ROW(C7134)-DAY(C7134))):I7134),0),0)</f>
        <v>0</v>
      </c>
      <c r="N7135" s="29">
        <f ca="1">IF(C7135&lt;Calculator!$G$27,0,IF(C7135=Calculator!$G$27,Calculator!$G$39,IF(H7135-K7135&lt;=0,IF(D7135&gt;Calculator!$G$39,IF(H7135-K7135+E7135+L7135+M7135+Calculator!$G$39&gt;Calculator!$G$39,Calculator!$G$39-(H7135+E7135+L7135+M7135-K7135),Calculator!$G$39),D7135),0)))</f>
        <v>0</v>
      </c>
    </row>
    <row r="7136" spans="1:14" ht="15.75" thickBot="1">
      <c r="A7136" s="33" t="str">
        <f ca="1">IF(C7136=Calculator!$H$27,"F",IF(Daily!D7136+Daily!H7136=0,IF(D7135+H7135&gt;0,"L",""),""))</f>
        <v/>
      </c>
      <c r="B7136" s="34">
        <v>7135</v>
      </c>
      <c r="C7136" s="19">
        <f t="shared" ca="1" si="445"/>
        <v>53065</v>
      </c>
      <c r="D7136" s="29">
        <f t="shared" ca="1" si="447"/>
        <v>0</v>
      </c>
      <c r="E7136" s="29">
        <f ca="1">IF(C7136&lt;Calculator!$D$26,0,IF(DAY($C7136)=1,IF(D7136-Calculator!$G$24&gt;0,Calculator!$G$24,D7136),0))</f>
        <v>0</v>
      </c>
      <c r="F7136" s="29">
        <f ca="1">IF(E7136&gt;0,D7136*Calculator!$G$22/12,0)</f>
        <v>0</v>
      </c>
      <c r="G7136" s="29">
        <f ca="1">IF(E7136&gt;0,(IFERROR(-PMT(Calculator!$G$22/12,Calculator!$G$23*12,Calculator!$G$20),0))-F7136,0)</f>
        <v>0</v>
      </c>
      <c r="H7136" s="29">
        <f t="shared" ca="1" si="448"/>
        <v>0</v>
      </c>
      <c r="I7136" s="29">
        <f t="shared" ca="1" si="446"/>
        <v>0</v>
      </c>
      <c r="J7136" s="30">
        <f>Calculator!$G$40</f>
        <v>6.5000000000000002E-2</v>
      </c>
      <c r="K7136" s="29">
        <f ca="1">IF(C7136&gt;=Calculator!$G$27,IF(DAY($C7136)=1,Calculator!$G$34/2,IF(DAY($C7136)=15,Calculator!$G$34/2,0)),0)</f>
        <v>0</v>
      </c>
      <c r="L7136" s="29">
        <f ca="1">IF(DAY($C7136)=28,IF(H7136=0,0,Calculator!$G$35),0)</f>
        <v>0</v>
      </c>
      <c r="M7136" s="29">
        <f ca="1">IF(I7136&gt;0,IF(DAY($C7136)=1,SUM(INDIRECT("I"&amp;(ROW(C7135)-DAY(C7135))):I7135),0),0)</f>
        <v>0</v>
      </c>
      <c r="N7136" s="29">
        <f ca="1">IF(C7136&lt;Calculator!$G$27,0,IF(C7136=Calculator!$G$27,Calculator!$G$39,IF(H7136-K7136&lt;=0,IF(D7136&gt;Calculator!$G$39,IF(H7136-K7136+E7136+L7136+M7136+Calculator!$G$39&gt;Calculator!$G$39,Calculator!$G$39-(H7136+E7136+L7136+M7136-K7136),Calculator!$G$39),D7136),0)))</f>
        <v>0</v>
      </c>
    </row>
    <row r="7137" spans="1:14" ht="15.75" thickBot="1">
      <c r="A7137" s="33" t="str">
        <f ca="1">IF(C7137=Calculator!$H$27,"F",IF(Daily!D7137+Daily!H7137=0,IF(D7136+H7136&gt;0,"L",""),""))</f>
        <v/>
      </c>
      <c r="B7137" s="34">
        <v>7136</v>
      </c>
      <c r="C7137" s="19">
        <f t="shared" ca="1" si="445"/>
        <v>53066</v>
      </c>
      <c r="D7137" s="29">
        <f t="shared" ca="1" si="447"/>
        <v>0</v>
      </c>
      <c r="E7137" s="29">
        <f ca="1">IF(C7137&lt;Calculator!$D$26,0,IF(DAY($C7137)=1,IF(D7137-Calculator!$G$24&gt;0,Calculator!$G$24,D7137),0))</f>
        <v>0</v>
      </c>
      <c r="F7137" s="29">
        <f ca="1">IF(E7137&gt;0,D7137*Calculator!$G$22/12,0)</f>
        <v>0</v>
      </c>
      <c r="G7137" s="29">
        <f ca="1">IF(E7137&gt;0,(IFERROR(-PMT(Calculator!$G$22/12,Calculator!$G$23*12,Calculator!$G$20),0))-F7137,0)</f>
        <v>0</v>
      </c>
      <c r="H7137" s="29">
        <f t="shared" ca="1" si="448"/>
        <v>0</v>
      </c>
      <c r="I7137" s="29">
        <f t="shared" ca="1" si="446"/>
        <v>0</v>
      </c>
      <c r="J7137" s="30">
        <f>Calculator!$G$40</f>
        <v>6.5000000000000002E-2</v>
      </c>
      <c r="K7137" s="29">
        <f ca="1">IF(C7137&gt;=Calculator!$G$27,IF(DAY($C7137)=1,Calculator!$G$34/2,IF(DAY($C7137)=15,Calculator!$G$34/2,0)),0)</f>
        <v>0</v>
      </c>
      <c r="L7137" s="29">
        <f ca="1">IF(DAY($C7137)=28,IF(H7137=0,0,Calculator!$G$35),0)</f>
        <v>0</v>
      </c>
      <c r="M7137" s="29">
        <f ca="1">IF(I7137&gt;0,IF(DAY($C7137)=1,SUM(INDIRECT("I"&amp;(ROW(C7136)-DAY(C7136))):I7136),0),0)</f>
        <v>0</v>
      </c>
      <c r="N7137" s="29">
        <f ca="1">IF(C7137&lt;Calculator!$G$27,0,IF(C7137=Calculator!$G$27,Calculator!$G$39,IF(H7137-K7137&lt;=0,IF(D7137&gt;Calculator!$G$39,IF(H7137-K7137+E7137+L7137+M7137+Calculator!$G$39&gt;Calculator!$G$39,Calculator!$G$39-(H7137+E7137+L7137+M7137-K7137),Calculator!$G$39),D7137),0)))</f>
        <v>0</v>
      </c>
    </row>
    <row r="7138" spans="1:14" ht="15.75" thickBot="1">
      <c r="A7138" s="33" t="str">
        <f ca="1">IF(C7138=Calculator!$H$27,"F",IF(Daily!D7138+Daily!H7138=0,IF(D7137+H7137&gt;0,"L",""),""))</f>
        <v/>
      </c>
      <c r="B7138" s="34">
        <v>7137</v>
      </c>
      <c r="C7138" s="19">
        <f t="shared" ca="1" si="445"/>
        <v>53067</v>
      </c>
      <c r="D7138" s="29">
        <f t="shared" ca="1" si="447"/>
        <v>0</v>
      </c>
      <c r="E7138" s="29">
        <f ca="1">IF(C7138&lt;Calculator!$D$26,0,IF(DAY($C7138)=1,IF(D7138-Calculator!$G$24&gt;0,Calculator!$G$24,D7138),0))</f>
        <v>0</v>
      </c>
      <c r="F7138" s="29">
        <f ca="1">IF(E7138&gt;0,D7138*Calculator!$G$22/12,0)</f>
        <v>0</v>
      </c>
      <c r="G7138" s="29">
        <f ca="1">IF(E7138&gt;0,(IFERROR(-PMT(Calculator!$G$22/12,Calculator!$G$23*12,Calculator!$G$20),0))-F7138,0)</f>
        <v>0</v>
      </c>
      <c r="H7138" s="29">
        <f t="shared" ca="1" si="448"/>
        <v>0</v>
      </c>
      <c r="I7138" s="29">
        <f t="shared" ca="1" si="446"/>
        <v>0</v>
      </c>
      <c r="J7138" s="30">
        <f>Calculator!$G$40</f>
        <v>6.5000000000000002E-2</v>
      </c>
      <c r="K7138" s="29">
        <f ca="1">IF(C7138&gt;=Calculator!$G$27,IF(DAY($C7138)=1,Calculator!$G$34/2,IF(DAY($C7138)=15,Calculator!$G$34/2,0)),0)</f>
        <v>4500</v>
      </c>
      <c r="L7138" s="29">
        <f ca="1">IF(DAY($C7138)=28,IF(H7138=0,0,Calculator!$G$35),0)</f>
        <v>0</v>
      </c>
      <c r="M7138" s="29">
        <f ca="1">IF(I7138&gt;0,IF(DAY($C7138)=1,SUM(INDIRECT("I"&amp;(ROW(C7137)-DAY(C7137))):I7137),0),0)</f>
        <v>0</v>
      </c>
      <c r="N7138" s="29">
        <f ca="1">IF(C7138&lt;Calculator!$G$27,0,IF(C7138=Calculator!$G$27,Calculator!$G$39,IF(H7138-K7138&lt;=0,IF(D7138&gt;Calculator!$G$39,IF(H7138-K7138+E7138+L7138+M7138+Calculator!$G$39&gt;Calculator!$G$39,Calculator!$G$39-(H7138+E7138+L7138+M7138-K7138),Calculator!$G$39),D7138),0)))</f>
        <v>0</v>
      </c>
    </row>
    <row r="7139" spans="1:14" ht="15.75" thickBot="1">
      <c r="A7139" s="33" t="str">
        <f ca="1">IF(C7139=Calculator!$H$27,"F",IF(Daily!D7139+Daily!H7139=0,IF(D7138+H7138&gt;0,"L",""),""))</f>
        <v/>
      </c>
      <c r="B7139" s="34">
        <v>7138</v>
      </c>
      <c r="C7139" s="19">
        <f t="shared" ca="1" si="445"/>
        <v>53068</v>
      </c>
      <c r="D7139" s="29">
        <f t="shared" ca="1" si="447"/>
        <v>0</v>
      </c>
      <c r="E7139" s="29">
        <f ca="1">IF(C7139&lt;Calculator!$D$26,0,IF(DAY($C7139)=1,IF(D7139-Calculator!$G$24&gt;0,Calculator!$G$24,D7139),0))</f>
        <v>0</v>
      </c>
      <c r="F7139" s="29">
        <f ca="1">IF(E7139&gt;0,D7139*Calculator!$G$22/12,0)</f>
        <v>0</v>
      </c>
      <c r="G7139" s="29">
        <f ca="1">IF(E7139&gt;0,(IFERROR(-PMT(Calculator!$G$22/12,Calculator!$G$23*12,Calculator!$G$20),0))-F7139,0)</f>
        <v>0</v>
      </c>
      <c r="H7139" s="29">
        <f t="shared" ca="1" si="448"/>
        <v>0</v>
      </c>
      <c r="I7139" s="29">
        <f t="shared" ca="1" si="446"/>
        <v>0</v>
      </c>
      <c r="J7139" s="30">
        <f>Calculator!$G$40</f>
        <v>6.5000000000000002E-2</v>
      </c>
      <c r="K7139" s="29">
        <f ca="1">IF(C7139&gt;=Calculator!$G$27,IF(DAY($C7139)=1,Calculator!$G$34/2,IF(DAY($C7139)=15,Calculator!$G$34/2,0)),0)</f>
        <v>0</v>
      </c>
      <c r="L7139" s="29">
        <f ca="1">IF(DAY($C7139)=28,IF(H7139=0,0,Calculator!$G$35),0)</f>
        <v>0</v>
      </c>
      <c r="M7139" s="29">
        <f ca="1">IF(I7139&gt;0,IF(DAY($C7139)=1,SUM(INDIRECT("I"&amp;(ROW(C7138)-DAY(C7138))):I7138),0),0)</f>
        <v>0</v>
      </c>
      <c r="N7139" s="29">
        <f ca="1">IF(C7139&lt;Calculator!$G$27,0,IF(C7139=Calculator!$G$27,Calculator!$G$39,IF(H7139-K7139&lt;=0,IF(D7139&gt;Calculator!$G$39,IF(H7139-K7139+E7139+L7139+M7139+Calculator!$G$39&gt;Calculator!$G$39,Calculator!$G$39-(H7139+E7139+L7139+M7139-K7139),Calculator!$G$39),D7139),0)))</f>
        <v>0</v>
      </c>
    </row>
    <row r="7140" spans="1:14" ht="15.75" thickBot="1">
      <c r="A7140" s="33" t="str">
        <f ca="1">IF(C7140=Calculator!$H$27,"F",IF(Daily!D7140+Daily!H7140=0,IF(D7139+H7139&gt;0,"L",""),""))</f>
        <v/>
      </c>
      <c r="B7140" s="34">
        <v>7139</v>
      </c>
      <c r="C7140" s="19">
        <f t="shared" ca="1" si="445"/>
        <v>53069</v>
      </c>
      <c r="D7140" s="29">
        <f t="shared" ca="1" si="447"/>
        <v>0</v>
      </c>
      <c r="E7140" s="29">
        <f ca="1">IF(C7140&lt;Calculator!$D$26,0,IF(DAY($C7140)=1,IF(D7140-Calculator!$G$24&gt;0,Calculator!$G$24,D7140),0))</f>
        <v>0</v>
      </c>
      <c r="F7140" s="29">
        <f ca="1">IF(E7140&gt;0,D7140*Calculator!$G$22/12,0)</f>
        <v>0</v>
      </c>
      <c r="G7140" s="29">
        <f ca="1">IF(E7140&gt;0,(IFERROR(-PMT(Calculator!$G$22/12,Calculator!$G$23*12,Calculator!$G$20),0))-F7140,0)</f>
        <v>0</v>
      </c>
      <c r="H7140" s="29">
        <f t="shared" ca="1" si="448"/>
        <v>0</v>
      </c>
      <c r="I7140" s="29">
        <f t="shared" ca="1" si="446"/>
        <v>0</v>
      </c>
      <c r="J7140" s="30">
        <f>Calculator!$G$40</f>
        <v>6.5000000000000002E-2</v>
      </c>
      <c r="K7140" s="29">
        <f ca="1">IF(C7140&gt;=Calculator!$G$27,IF(DAY($C7140)=1,Calculator!$G$34/2,IF(DAY($C7140)=15,Calculator!$G$34/2,0)),0)</f>
        <v>0</v>
      </c>
      <c r="L7140" s="29">
        <f ca="1">IF(DAY($C7140)=28,IF(H7140=0,0,Calculator!$G$35),0)</f>
        <v>0</v>
      </c>
      <c r="M7140" s="29">
        <f ca="1">IF(I7140&gt;0,IF(DAY($C7140)=1,SUM(INDIRECT("I"&amp;(ROW(C7139)-DAY(C7139))):I7139),0),0)</f>
        <v>0</v>
      </c>
      <c r="N7140" s="29">
        <f ca="1">IF(C7140&lt;Calculator!$G$27,0,IF(C7140=Calculator!$G$27,Calculator!$G$39,IF(H7140-K7140&lt;=0,IF(D7140&gt;Calculator!$G$39,IF(H7140-K7140+E7140+L7140+M7140+Calculator!$G$39&gt;Calculator!$G$39,Calculator!$G$39-(H7140+E7140+L7140+M7140-K7140),Calculator!$G$39),D7140),0)))</f>
        <v>0</v>
      </c>
    </row>
    <row r="7141" spans="1:14" ht="15.75" thickBot="1">
      <c r="A7141" s="33" t="str">
        <f ca="1">IF(C7141=Calculator!$H$27,"F",IF(Daily!D7141+Daily!H7141=0,IF(D7140+H7140&gt;0,"L",""),""))</f>
        <v/>
      </c>
      <c r="B7141" s="34">
        <v>7140</v>
      </c>
      <c r="C7141" s="19">
        <f t="shared" ca="1" si="445"/>
        <v>53070</v>
      </c>
      <c r="D7141" s="29">
        <f t="shared" ca="1" si="447"/>
        <v>0</v>
      </c>
      <c r="E7141" s="29">
        <f ca="1">IF(C7141&lt;Calculator!$D$26,0,IF(DAY($C7141)=1,IF(D7141-Calculator!$G$24&gt;0,Calculator!$G$24,D7141),0))</f>
        <v>0</v>
      </c>
      <c r="F7141" s="29">
        <f ca="1">IF(E7141&gt;0,D7141*Calculator!$G$22/12,0)</f>
        <v>0</v>
      </c>
      <c r="G7141" s="29">
        <f ca="1">IF(E7141&gt;0,(IFERROR(-PMT(Calculator!$G$22/12,Calculator!$G$23*12,Calculator!$G$20),0))-F7141,0)</f>
        <v>0</v>
      </c>
      <c r="H7141" s="29">
        <f t="shared" ca="1" si="448"/>
        <v>0</v>
      </c>
      <c r="I7141" s="29">
        <f t="shared" ca="1" si="446"/>
        <v>0</v>
      </c>
      <c r="J7141" s="30">
        <f>Calculator!$G$40</f>
        <v>6.5000000000000002E-2</v>
      </c>
      <c r="K7141" s="29">
        <f ca="1">IF(C7141&gt;=Calculator!$G$27,IF(DAY($C7141)=1,Calculator!$G$34/2,IF(DAY($C7141)=15,Calculator!$G$34/2,0)),0)</f>
        <v>0</v>
      </c>
      <c r="L7141" s="29">
        <f ca="1">IF(DAY($C7141)=28,IF(H7141=0,0,Calculator!$G$35),0)</f>
        <v>0</v>
      </c>
      <c r="M7141" s="29">
        <f ca="1">IF(I7141&gt;0,IF(DAY($C7141)=1,SUM(INDIRECT("I"&amp;(ROW(C7140)-DAY(C7140))):I7140),0),0)</f>
        <v>0</v>
      </c>
      <c r="N7141" s="29">
        <f ca="1">IF(C7141&lt;Calculator!$G$27,0,IF(C7141=Calculator!$G$27,Calculator!$G$39,IF(H7141-K7141&lt;=0,IF(D7141&gt;Calculator!$G$39,IF(H7141-K7141+E7141+L7141+M7141+Calculator!$G$39&gt;Calculator!$G$39,Calculator!$G$39-(H7141+E7141+L7141+M7141-K7141),Calculator!$G$39),D7141),0)))</f>
        <v>0</v>
      </c>
    </row>
    <row r="7142" spans="1:14" ht="15.75" thickBot="1">
      <c r="A7142" s="33" t="str">
        <f ca="1">IF(C7142=Calculator!$H$27,"F",IF(Daily!D7142+Daily!H7142=0,IF(D7141+H7141&gt;0,"L",""),""))</f>
        <v/>
      </c>
      <c r="B7142" s="34">
        <v>7141</v>
      </c>
      <c r="C7142" s="19">
        <f t="shared" ca="1" si="445"/>
        <v>53071</v>
      </c>
      <c r="D7142" s="29">
        <f t="shared" ca="1" si="447"/>
        <v>0</v>
      </c>
      <c r="E7142" s="29">
        <f ca="1">IF(C7142&lt;Calculator!$D$26,0,IF(DAY($C7142)=1,IF(D7142-Calculator!$G$24&gt;0,Calculator!$G$24,D7142),0))</f>
        <v>0</v>
      </c>
      <c r="F7142" s="29">
        <f ca="1">IF(E7142&gt;0,D7142*Calculator!$G$22/12,0)</f>
        <v>0</v>
      </c>
      <c r="G7142" s="29">
        <f ca="1">IF(E7142&gt;0,(IFERROR(-PMT(Calculator!$G$22/12,Calculator!$G$23*12,Calculator!$G$20),0))-F7142,0)</f>
        <v>0</v>
      </c>
      <c r="H7142" s="29">
        <f t="shared" ca="1" si="448"/>
        <v>0</v>
      </c>
      <c r="I7142" s="29">
        <f t="shared" ca="1" si="446"/>
        <v>0</v>
      </c>
      <c r="J7142" s="30">
        <f>Calculator!$G$40</f>
        <v>6.5000000000000002E-2</v>
      </c>
      <c r="K7142" s="29">
        <f ca="1">IF(C7142&gt;=Calculator!$G$27,IF(DAY($C7142)=1,Calculator!$G$34/2,IF(DAY($C7142)=15,Calculator!$G$34/2,0)),0)</f>
        <v>0</v>
      </c>
      <c r="L7142" s="29">
        <f ca="1">IF(DAY($C7142)=28,IF(H7142=0,0,Calculator!$G$35),0)</f>
        <v>0</v>
      </c>
      <c r="M7142" s="29">
        <f ca="1">IF(I7142&gt;0,IF(DAY($C7142)=1,SUM(INDIRECT("I"&amp;(ROW(C7141)-DAY(C7141))):I7141),0),0)</f>
        <v>0</v>
      </c>
      <c r="N7142" s="29">
        <f ca="1">IF(C7142&lt;Calculator!$G$27,0,IF(C7142=Calculator!$G$27,Calculator!$G$39,IF(H7142-K7142&lt;=0,IF(D7142&gt;Calculator!$G$39,IF(H7142-K7142+E7142+L7142+M7142+Calculator!$G$39&gt;Calculator!$G$39,Calculator!$G$39-(H7142+E7142+L7142+M7142-K7142),Calculator!$G$39),D7142),0)))</f>
        <v>0</v>
      </c>
    </row>
    <row r="7143" spans="1:14" ht="15.75" thickBot="1">
      <c r="A7143" s="33" t="str">
        <f ca="1">IF(C7143=Calculator!$H$27,"F",IF(Daily!D7143+Daily!H7143=0,IF(D7142+H7142&gt;0,"L",""),""))</f>
        <v/>
      </c>
      <c r="B7143" s="34">
        <v>7142</v>
      </c>
      <c r="C7143" s="19">
        <f t="shared" ca="1" si="445"/>
        <v>53072</v>
      </c>
      <c r="D7143" s="29">
        <f t="shared" ca="1" si="447"/>
        <v>0</v>
      </c>
      <c r="E7143" s="29">
        <f ca="1">IF(C7143&lt;Calculator!$D$26,0,IF(DAY($C7143)=1,IF(D7143-Calculator!$G$24&gt;0,Calculator!$G$24,D7143),0))</f>
        <v>0</v>
      </c>
      <c r="F7143" s="29">
        <f ca="1">IF(E7143&gt;0,D7143*Calculator!$G$22/12,0)</f>
        <v>0</v>
      </c>
      <c r="G7143" s="29">
        <f ca="1">IF(E7143&gt;0,(IFERROR(-PMT(Calculator!$G$22/12,Calculator!$G$23*12,Calculator!$G$20),0))-F7143,0)</f>
        <v>0</v>
      </c>
      <c r="H7143" s="29">
        <f t="shared" ca="1" si="448"/>
        <v>0</v>
      </c>
      <c r="I7143" s="29">
        <f t="shared" ca="1" si="446"/>
        <v>0</v>
      </c>
      <c r="J7143" s="30">
        <f>Calculator!$G$40</f>
        <v>6.5000000000000002E-2</v>
      </c>
      <c r="K7143" s="29">
        <f ca="1">IF(C7143&gt;=Calculator!$G$27,IF(DAY($C7143)=1,Calculator!$G$34/2,IF(DAY($C7143)=15,Calculator!$G$34/2,0)),0)</f>
        <v>0</v>
      </c>
      <c r="L7143" s="29">
        <f ca="1">IF(DAY($C7143)=28,IF(H7143=0,0,Calculator!$G$35),0)</f>
        <v>0</v>
      </c>
      <c r="M7143" s="29">
        <f ca="1">IF(I7143&gt;0,IF(DAY($C7143)=1,SUM(INDIRECT("I"&amp;(ROW(C7142)-DAY(C7142))):I7142),0),0)</f>
        <v>0</v>
      </c>
      <c r="N7143" s="29">
        <f ca="1">IF(C7143&lt;Calculator!$G$27,0,IF(C7143=Calculator!$G$27,Calculator!$G$39,IF(H7143-K7143&lt;=0,IF(D7143&gt;Calculator!$G$39,IF(H7143-K7143+E7143+L7143+M7143+Calculator!$G$39&gt;Calculator!$G$39,Calculator!$G$39-(H7143+E7143+L7143+M7143-K7143),Calculator!$G$39),D7143),0)))</f>
        <v>0</v>
      </c>
    </row>
    <row r="7144" spans="1:14" ht="15.75" thickBot="1">
      <c r="A7144" s="33" t="str">
        <f ca="1">IF(C7144=Calculator!$H$27,"F",IF(Daily!D7144+Daily!H7144=0,IF(D7143+H7143&gt;0,"L",""),""))</f>
        <v/>
      </c>
      <c r="B7144" s="34">
        <v>7143</v>
      </c>
      <c r="C7144" s="19">
        <f t="shared" ca="1" si="445"/>
        <v>53073</v>
      </c>
      <c r="D7144" s="29">
        <f t="shared" ca="1" si="447"/>
        <v>0</v>
      </c>
      <c r="E7144" s="29">
        <f ca="1">IF(C7144&lt;Calculator!$D$26,0,IF(DAY($C7144)=1,IF(D7144-Calculator!$G$24&gt;0,Calculator!$G$24,D7144),0))</f>
        <v>0</v>
      </c>
      <c r="F7144" s="29">
        <f ca="1">IF(E7144&gt;0,D7144*Calculator!$G$22/12,0)</f>
        <v>0</v>
      </c>
      <c r="G7144" s="29">
        <f ca="1">IF(E7144&gt;0,(IFERROR(-PMT(Calculator!$G$22/12,Calculator!$G$23*12,Calculator!$G$20),0))-F7144,0)</f>
        <v>0</v>
      </c>
      <c r="H7144" s="29">
        <f t="shared" ca="1" si="448"/>
        <v>0</v>
      </c>
      <c r="I7144" s="29">
        <f t="shared" ca="1" si="446"/>
        <v>0</v>
      </c>
      <c r="J7144" s="30">
        <f>Calculator!$G$40</f>
        <v>6.5000000000000002E-2</v>
      </c>
      <c r="K7144" s="29">
        <f ca="1">IF(C7144&gt;=Calculator!$G$27,IF(DAY($C7144)=1,Calculator!$G$34/2,IF(DAY($C7144)=15,Calculator!$G$34/2,0)),0)</f>
        <v>0</v>
      </c>
      <c r="L7144" s="29">
        <f ca="1">IF(DAY($C7144)=28,IF(H7144=0,0,Calculator!$G$35),0)</f>
        <v>0</v>
      </c>
      <c r="M7144" s="29">
        <f ca="1">IF(I7144&gt;0,IF(DAY($C7144)=1,SUM(INDIRECT("I"&amp;(ROW(C7143)-DAY(C7143))):I7143),0),0)</f>
        <v>0</v>
      </c>
      <c r="N7144" s="29">
        <f ca="1">IF(C7144&lt;Calculator!$G$27,0,IF(C7144=Calculator!$G$27,Calculator!$G$39,IF(H7144-K7144&lt;=0,IF(D7144&gt;Calculator!$G$39,IF(H7144-K7144+E7144+L7144+M7144+Calculator!$G$39&gt;Calculator!$G$39,Calculator!$G$39-(H7144+E7144+L7144+M7144-K7144),Calculator!$G$39),D7144),0)))</f>
        <v>0</v>
      </c>
    </row>
    <row r="7145" spans="1:14" ht="15.75" thickBot="1">
      <c r="A7145" s="33" t="str">
        <f ca="1">IF(C7145=Calculator!$H$27,"F",IF(Daily!D7145+Daily!H7145=0,IF(D7144+H7144&gt;0,"L",""),""))</f>
        <v/>
      </c>
      <c r="B7145" s="34">
        <v>7144</v>
      </c>
      <c r="C7145" s="19">
        <f t="shared" ca="1" si="445"/>
        <v>53074</v>
      </c>
      <c r="D7145" s="29">
        <f t="shared" ca="1" si="447"/>
        <v>0</v>
      </c>
      <c r="E7145" s="29">
        <f ca="1">IF(C7145&lt;Calculator!$D$26,0,IF(DAY($C7145)=1,IF(D7145-Calculator!$G$24&gt;0,Calculator!$G$24,D7145),0))</f>
        <v>0</v>
      </c>
      <c r="F7145" s="29">
        <f ca="1">IF(E7145&gt;0,D7145*Calculator!$G$22/12,0)</f>
        <v>0</v>
      </c>
      <c r="G7145" s="29">
        <f ca="1">IF(E7145&gt;0,(IFERROR(-PMT(Calculator!$G$22/12,Calculator!$G$23*12,Calculator!$G$20),0))-F7145,0)</f>
        <v>0</v>
      </c>
      <c r="H7145" s="29">
        <f t="shared" ca="1" si="448"/>
        <v>0</v>
      </c>
      <c r="I7145" s="29">
        <f t="shared" ca="1" si="446"/>
        <v>0</v>
      </c>
      <c r="J7145" s="30">
        <f>Calculator!$G$40</f>
        <v>6.5000000000000002E-2</v>
      </c>
      <c r="K7145" s="29">
        <f ca="1">IF(C7145&gt;=Calculator!$G$27,IF(DAY($C7145)=1,Calculator!$G$34/2,IF(DAY($C7145)=15,Calculator!$G$34/2,0)),0)</f>
        <v>0</v>
      </c>
      <c r="L7145" s="29">
        <f ca="1">IF(DAY($C7145)=28,IF(H7145=0,0,Calculator!$G$35),0)</f>
        <v>0</v>
      </c>
      <c r="M7145" s="29">
        <f ca="1">IF(I7145&gt;0,IF(DAY($C7145)=1,SUM(INDIRECT("I"&amp;(ROW(C7144)-DAY(C7144))):I7144),0),0)</f>
        <v>0</v>
      </c>
      <c r="N7145" s="29">
        <f ca="1">IF(C7145&lt;Calculator!$G$27,0,IF(C7145=Calculator!$G$27,Calculator!$G$39,IF(H7145-K7145&lt;=0,IF(D7145&gt;Calculator!$G$39,IF(H7145-K7145+E7145+L7145+M7145+Calculator!$G$39&gt;Calculator!$G$39,Calculator!$G$39-(H7145+E7145+L7145+M7145-K7145),Calculator!$G$39),D7145),0)))</f>
        <v>0</v>
      </c>
    </row>
    <row r="7146" spans="1:14" ht="15.75" thickBot="1">
      <c r="A7146" s="33" t="str">
        <f ca="1">IF(C7146=Calculator!$H$27,"F",IF(Daily!D7146+Daily!H7146=0,IF(D7145+H7145&gt;0,"L",""),""))</f>
        <v/>
      </c>
      <c r="B7146" s="34">
        <v>7145</v>
      </c>
      <c r="C7146" s="19">
        <f t="shared" ca="1" si="445"/>
        <v>53075</v>
      </c>
      <c r="D7146" s="29">
        <f t="shared" ca="1" si="447"/>
        <v>0</v>
      </c>
      <c r="E7146" s="29">
        <f ca="1">IF(C7146&lt;Calculator!$D$26,0,IF(DAY($C7146)=1,IF(D7146-Calculator!$G$24&gt;0,Calculator!$G$24,D7146),0))</f>
        <v>0</v>
      </c>
      <c r="F7146" s="29">
        <f ca="1">IF(E7146&gt;0,D7146*Calculator!$G$22/12,0)</f>
        <v>0</v>
      </c>
      <c r="G7146" s="29">
        <f ca="1">IF(E7146&gt;0,(IFERROR(-PMT(Calculator!$G$22/12,Calculator!$G$23*12,Calculator!$G$20),0))-F7146,0)</f>
        <v>0</v>
      </c>
      <c r="H7146" s="29">
        <f t="shared" ca="1" si="448"/>
        <v>0</v>
      </c>
      <c r="I7146" s="29">
        <f t="shared" ca="1" si="446"/>
        <v>0</v>
      </c>
      <c r="J7146" s="30">
        <f>Calculator!$G$40</f>
        <v>6.5000000000000002E-2</v>
      </c>
      <c r="K7146" s="29">
        <f ca="1">IF(C7146&gt;=Calculator!$G$27,IF(DAY($C7146)=1,Calculator!$G$34/2,IF(DAY($C7146)=15,Calculator!$G$34/2,0)),0)</f>
        <v>0</v>
      </c>
      <c r="L7146" s="29">
        <f ca="1">IF(DAY($C7146)=28,IF(H7146=0,0,Calculator!$G$35),0)</f>
        <v>0</v>
      </c>
      <c r="M7146" s="29">
        <f ca="1">IF(I7146&gt;0,IF(DAY($C7146)=1,SUM(INDIRECT("I"&amp;(ROW(C7145)-DAY(C7145))):I7145),0),0)</f>
        <v>0</v>
      </c>
      <c r="N7146" s="29">
        <f ca="1">IF(C7146&lt;Calculator!$G$27,0,IF(C7146=Calculator!$G$27,Calculator!$G$39,IF(H7146-K7146&lt;=0,IF(D7146&gt;Calculator!$G$39,IF(H7146-K7146+E7146+L7146+M7146+Calculator!$G$39&gt;Calculator!$G$39,Calculator!$G$39-(H7146+E7146+L7146+M7146-K7146),Calculator!$G$39),D7146),0)))</f>
        <v>0</v>
      </c>
    </row>
    <row r="7147" spans="1:14" ht="15.75" thickBot="1">
      <c r="A7147" s="33" t="str">
        <f ca="1">IF(C7147=Calculator!$H$27,"F",IF(Daily!D7147+Daily!H7147=0,IF(D7146+H7146&gt;0,"L",""),""))</f>
        <v/>
      </c>
      <c r="B7147" s="34">
        <v>7146</v>
      </c>
      <c r="C7147" s="19">
        <f t="shared" ca="1" si="445"/>
        <v>53076</v>
      </c>
      <c r="D7147" s="29">
        <f t="shared" ca="1" si="447"/>
        <v>0</v>
      </c>
      <c r="E7147" s="29">
        <f ca="1">IF(C7147&lt;Calculator!$D$26,0,IF(DAY($C7147)=1,IF(D7147-Calculator!$G$24&gt;0,Calculator!$G$24,D7147),0))</f>
        <v>0</v>
      </c>
      <c r="F7147" s="29">
        <f ca="1">IF(E7147&gt;0,D7147*Calculator!$G$22/12,0)</f>
        <v>0</v>
      </c>
      <c r="G7147" s="29">
        <f ca="1">IF(E7147&gt;0,(IFERROR(-PMT(Calculator!$G$22/12,Calculator!$G$23*12,Calculator!$G$20),0))-F7147,0)</f>
        <v>0</v>
      </c>
      <c r="H7147" s="29">
        <f t="shared" ca="1" si="448"/>
        <v>0</v>
      </c>
      <c r="I7147" s="29">
        <f t="shared" ca="1" si="446"/>
        <v>0</v>
      </c>
      <c r="J7147" s="30">
        <f>Calculator!$G$40</f>
        <v>6.5000000000000002E-2</v>
      </c>
      <c r="K7147" s="29">
        <f ca="1">IF(C7147&gt;=Calculator!$G$27,IF(DAY($C7147)=1,Calculator!$G$34/2,IF(DAY($C7147)=15,Calculator!$G$34/2,0)),0)</f>
        <v>0</v>
      </c>
      <c r="L7147" s="29">
        <f ca="1">IF(DAY($C7147)=28,IF(H7147=0,0,Calculator!$G$35),0)</f>
        <v>0</v>
      </c>
      <c r="M7147" s="29">
        <f ca="1">IF(I7147&gt;0,IF(DAY($C7147)=1,SUM(INDIRECT("I"&amp;(ROW(C7146)-DAY(C7146))):I7146),0),0)</f>
        <v>0</v>
      </c>
      <c r="N7147" s="29">
        <f ca="1">IF(C7147&lt;Calculator!$G$27,0,IF(C7147=Calculator!$G$27,Calculator!$G$39,IF(H7147-K7147&lt;=0,IF(D7147&gt;Calculator!$G$39,IF(H7147-K7147+E7147+L7147+M7147+Calculator!$G$39&gt;Calculator!$G$39,Calculator!$G$39-(H7147+E7147+L7147+M7147-K7147),Calculator!$G$39),D7147),0)))</f>
        <v>0</v>
      </c>
    </row>
    <row r="7148" spans="1:14" ht="15.75" thickBot="1">
      <c r="A7148" s="33" t="str">
        <f ca="1">IF(C7148=Calculator!$H$27,"F",IF(Daily!D7148+Daily!H7148=0,IF(D7147+H7147&gt;0,"L",""),""))</f>
        <v/>
      </c>
      <c r="B7148" s="34">
        <v>7147</v>
      </c>
      <c r="C7148" s="19">
        <f t="shared" ca="1" si="445"/>
        <v>53077</v>
      </c>
      <c r="D7148" s="29">
        <f t="shared" ca="1" si="447"/>
        <v>0</v>
      </c>
      <c r="E7148" s="29">
        <f ca="1">IF(C7148&lt;Calculator!$D$26,0,IF(DAY($C7148)=1,IF(D7148-Calculator!$G$24&gt;0,Calculator!$G$24,D7148),0))</f>
        <v>0</v>
      </c>
      <c r="F7148" s="29">
        <f ca="1">IF(E7148&gt;0,D7148*Calculator!$G$22/12,0)</f>
        <v>0</v>
      </c>
      <c r="G7148" s="29">
        <f ca="1">IF(E7148&gt;0,(IFERROR(-PMT(Calculator!$G$22/12,Calculator!$G$23*12,Calculator!$G$20),0))-F7148,0)</f>
        <v>0</v>
      </c>
      <c r="H7148" s="29">
        <f t="shared" ca="1" si="448"/>
        <v>0</v>
      </c>
      <c r="I7148" s="29">
        <f t="shared" ca="1" si="446"/>
        <v>0</v>
      </c>
      <c r="J7148" s="30">
        <f>Calculator!$G$40</f>
        <v>6.5000000000000002E-2</v>
      </c>
      <c r="K7148" s="29">
        <f ca="1">IF(C7148&gt;=Calculator!$G$27,IF(DAY($C7148)=1,Calculator!$G$34/2,IF(DAY($C7148)=15,Calculator!$G$34/2,0)),0)</f>
        <v>0</v>
      </c>
      <c r="L7148" s="29">
        <f ca="1">IF(DAY($C7148)=28,IF(H7148=0,0,Calculator!$G$35),0)</f>
        <v>0</v>
      </c>
      <c r="M7148" s="29">
        <f ca="1">IF(I7148&gt;0,IF(DAY($C7148)=1,SUM(INDIRECT("I"&amp;(ROW(C7147)-DAY(C7147))):I7147),0),0)</f>
        <v>0</v>
      </c>
      <c r="N7148" s="29">
        <f ca="1">IF(C7148&lt;Calculator!$G$27,0,IF(C7148=Calculator!$G$27,Calculator!$G$39,IF(H7148-K7148&lt;=0,IF(D7148&gt;Calculator!$G$39,IF(H7148-K7148+E7148+L7148+M7148+Calculator!$G$39&gt;Calculator!$G$39,Calculator!$G$39-(H7148+E7148+L7148+M7148-K7148),Calculator!$G$39),D7148),0)))</f>
        <v>0</v>
      </c>
    </row>
    <row r="7149" spans="1:14" ht="15.75" thickBot="1">
      <c r="A7149" s="33" t="str">
        <f ca="1">IF(C7149=Calculator!$H$27,"F",IF(Daily!D7149+Daily!H7149=0,IF(D7148+H7148&gt;0,"L",""),""))</f>
        <v/>
      </c>
      <c r="B7149" s="34">
        <v>7148</v>
      </c>
      <c r="C7149" s="19">
        <f t="shared" ca="1" si="445"/>
        <v>53078</v>
      </c>
      <c r="D7149" s="29">
        <f t="shared" ca="1" si="447"/>
        <v>0</v>
      </c>
      <c r="E7149" s="29">
        <f ca="1">IF(C7149&lt;Calculator!$D$26,0,IF(DAY($C7149)=1,IF(D7149-Calculator!$G$24&gt;0,Calculator!$G$24,D7149),0))</f>
        <v>0</v>
      </c>
      <c r="F7149" s="29">
        <f ca="1">IF(E7149&gt;0,D7149*Calculator!$G$22/12,0)</f>
        <v>0</v>
      </c>
      <c r="G7149" s="29">
        <f ca="1">IF(E7149&gt;0,(IFERROR(-PMT(Calculator!$G$22/12,Calculator!$G$23*12,Calculator!$G$20),0))-F7149,0)</f>
        <v>0</v>
      </c>
      <c r="H7149" s="29">
        <f t="shared" ca="1" si="448"/>
        <v>0</v>
      </c>
      <c r="I7149" s="29">
        <f t="shared" ca="1" si="446"/>
        <v>0</v>
      </c>
      <c r="J7149" s="30">
        <f>Calculator!$G$40</f>
        <v>6.5000000000000002E-2</v>
      </c>
      <c r="K7149" s="29">
        <f ca="1">IF(C7149&gt;=Calculator!$G$27,IF(DAY($C7149)=1,Calculator!$G$34/2,IF(DAY($C7149)=15,Calculator!$G$34/2,0)),0)</f>
        <v>0</v>
      </c>
      <c r="L7149" s="29">
        <f ca="1">IF(DAY($C7149)=28,IF(H7149=0,0,Calculator!$G$35),0)</f>
        <v>0</v>
      </c>
      <c r="M7149" s="29">
        <f ca="1">IF(I7149&gt;0,IF(DAY($C7149)=1,SUM(INDIRECT("I"&amp;(ROW(C7148)-DAY(C7148))):I7148),0),0)</f>
        <v>0</v>
      </c>
      <c r="N7149" s="29">
        <f ca="1">IF(C7149&lt;Calculator!$G$27,0,IF(C7149=Calculator!$G$27,Calculator!$G$39,IF(H7149-K7149&lt;=0,IF(D7149&gt;Calculator!$G$39,IF(H7149-K7149+E7149+L7149+M7149+Calculator!$G$39&gt;Calculator!$G$39,Calculator!$G$39-(H7149+E7149+L7149+M7149-K7149),Calculator!$G$39),D7149),0)))</f>
        <v>0</v>
      </c>
    </row>
    <row r="7150" spans="1:14" ht="15.75" thickBot="1">
      <c r="A7150" s="33" t="str">
        <f ca="1">IF(C7150=Calculator!$H$27,"F",IF(Daily!D7150+Daily!H7150=0,IF(D7149+H7149&gt;0,"L",""),""))</f>
        <v/>
      </c>
      <c r="B7150" s="34">
        <v>7149</v>
      </c>
      <c r="C7150" s="19">
        <f t="shared" ca="1" si="445"/>
        <v>53079</v>
      </c>
      <c r="D7150" s="29">
        <f t="shared" ca="1" si="447"/>
        <v>0</v>
      </c>
      <c r="E7150" s="29">
        <f ca="1">IF(C7150&lt;Calculator!$D$26,0,IF(DAY($C7150)=1,IF(D7150-Calculator!$G$24&gt;0,Calculator!$G$24,D7150),0))</f>
        <v>0</v>
      </c>
      <c r="F7150" s="29">
        <f ca="1">IF(E7150&gt;0,D7150*Calculator!$G$22/12,0)</f>
        <v>0</v>
      </c>
      <c r="G7150" s="29">
        <f ca="1">IF(E7150&gt;0,(IFERROR(-PMT(Calculator!$G$22/12,Calculator!$G$23*12,Calculator!$G$20),0))-F7150,0)</f>
        <v>0</v>
      </c>
      <c r="H7150" s="29">
        <f t="shared" ca="1" si="448"/>
        <v>0</v>
      </c>
      <c r="I7150" s="29">
        <f t="shared" ca="1" si="446"/>
        <v>0</v>
      </c>
      <c r="J7150" s="30">
        <f>Calculator!$G$40</f>
        <v>6.5000000000000002E-2</v>
      </c>
      <c r="K7150" s="29">
        <f ca="1">IF(C7150&gt;=Calculator!$G$27,IF(DAY($C7150)=1,Calculator!$G$34/2,IF(DAY($C7150)=15,Calculator!$G$34/2,0)),0)</f>
        <v>0</v>
      </c>
      <c r="L7150" s="29">
        <f ca="1">IF(DAY($C7150)=28,IF(H7150=0,0,Calculator!$G$35),0)</f>
        <v>0</v>
      </c>
      <c r="M7150" s="29">
        <f ca="1">IF(I7150&gt;0,IF(DAY($C7150)=1,SUM(INDIRECT("I"&amp;(ROW(C7149)-DAY(C7149))):I7149),0),0)</f>
        <v>0</v>
      </c>
      <c r="N7150" s="29">
        <f ca="1">IF(C7150&lt;Calculator!$G$27,0,IF(C7150=Calculator!$G$27,Calculator!$G$39,IF(H7150-K7150&lt;=0,IF(D7150&gt;Calculator!$G$39,IF(H7150-K7150+E7150+L7150+M7150+Calculator!$G$39&gt;Calculator!$G$39,Calculator!$G$39-(H7150+E7150+L7150+M7150-K7150),Calculator!$G$39),D7150),0)))</f>
        <v>0</v>
      </c>
    </row>
    <row r="7151" spans="1:14" ht="15.75" thickBot="1">
      <c r="A7151" s="33" t="str">
        <f ca="1">IF(C7151=Calculator!$H$27,"F",IF(Daily!D7151+Daily!H7151=0,IF(D7150+H7150&gt;0,"L",""),""))</f>
        <v/>
      </c>
      <c r="B7151" s="34">
        <v>7150</v>
      </c>
      <c r="C7151" s="19">
        <f t="shared" ca="1" si="445"/>
        <v>53080</v>
      </c>
      <c r="D7151" s="29">
        <f t="shared" ca="1" si="447"/>
        <v>0</v>
      </c>
      <c r="E7151" s="29">
        <f ca="1">IF(C7151&lt;Calculator!$D$26,0,IF(DAY($C7151)=1,IF(D7151-Calculator!$G$24&gt;0,Calculator!$G$24,D7151),0))</f>
        <v>0</v>
      </c>
      <c r="F7151" s="29">
        <f ca="1">IF(E7151&gt;0,D7151*Calculator!$G$22/12,0)</f>
        <v>0</v>
      </c>
      <c r="G7151" s="29">
        <f ca="1">IF(E7151&gt;0,(IFERROR(-PMT(Calculator!$G$22/12,Calculator!$G$23*12,Calculator!$G$20),0))-F7151,0)</f>
        <v>0</v>
      </c>
      <c r="H7151" s="29">
        <f t="shared" ca="1" si="448"/>
        <v>0</v>
      </c>
      <c r="I7151" s="29">
        <f t="shared" ca="1" si="446"/>
        <v>0</v>
      </c>
      <c r="J7151" s="30">
        <f>Calculator!$G$40</f>
        <v>6.5000000000000002E-2</v>
      </c>
      <c r="K7151" s="29">
        <f ca="1">IF(C7151&gt;=Calculator!$G$27,IF(DAY($C7151)=1,Calculator!$G$34/2,IF(DAY($C7151)=15,Calculator!$G$34/2,0)),0)</f>
        <v>0</v>
      </c>
      <c r="L7151" s="29">
        <f ca="1">IF(DAY($C7151)=28,IF(H7151=0,0,Calculator!$G$35),0)</f>
        <v>0</v>
      </c>
      <c r="M7151" s="29">
        <f ca="1">IF(I7151&gt;0,IF(DAY($C7151)=1,SUM(INDIRECT("I"&amp;(ROW(C7150)-DAY(C7150))):I7150),0),0)</f>
        <v>0</v>
      </c>
      <c r="N7151" s="29">
        <f ca="1">IF(C7151&lt;Calculator!$G$27,0,IF(C7151=Calculator!$G$27,Calculator!$G$39,IF(H7151-K7151&lt;=0,IF(D7151&gt;Calculator!$G$39,IF(H7151-K7151+E7151+L7151+M7151+Calculator!$G$39&gt;Calculator!$G$39,Calculator!$G$39-(H7151+E7151+L7151+M7151-K7151),Calculator!$G$39),D7151),0)))</f>
        <v>0</v>
      </c>
    </row>
    <row r="7152" spans="1:14" ht="15.75" thickBot="1">
      <c r="A7152" s="33" t="str">
        <f ca="1">IF(C7152=Calculator!$H$27,"F",IF(Daily!D7152+Daily!H7152=0,IF(D7151+H7151&gt;0,"L",""),""))</f>
        <v/>
      </c>
      <c r="B7152" s="34">
        <v>7151</v>
      </c>
      <c r="C7152" s="19">
        <f t="shared" ca="1" si="445"/>
        <v>53081</v>
      </c>
      <c r="D7152" s="29">
        <f t="shared" ca="1" si="447"/>
        <v>0</v>
      </c>
      <c r="E7152" s="29">
        <f ca="1">IF(C7152&lt;Calculator!$D$26,0,IF(DAY($C7152)=1,IF(D7152-Calculator!$G$24&gt;0,Calculator!$G$24,D7152),0))</f>
        <v>0</v>
      </c>
      <c r="F7152" s="29">
        <f ca="1">IF(E7152&gt;0,D7152*Calculator!$G$22/12,0)</f>
        <v>0</v>
      </c>
      <c r="G7152" s="29">
        <f ca="1">IF(E7152&gt;0,(IFERROR(-PMT(Calculator!$G$22/12,Calculator!$G$23*12,Calculator!$G$20),0))-F7152,0)</f>
        <v>0</v>
      </c>
      <c r="H7152" s="29">
        <f t="shared" ca="1" si="448"/>
        <v>0</v>
      </c>
      <c r="I7152" s="29">
        <f t="shared" ca="1" si="446"/>
        <v>0</v>
      </c>
      <c r="J7152" s="30">
        <f>Calculator!$G$40</f>
        <v>6.5000000000000002E-2</v>
      </c>
      <c r="K7152" s="29">
        <f ca="1">IF(C7152&gt;=Calculator!$G$27,IF(DAY($C7152)=1,Calculator!$G$34/2,IF(DAY($C7152)=15,Calculator!$G$34/2,0)),0)</f>
        <v>0</v>
      </c>
      <c r="L7152" s="29">
        <f ca="1">IF(DAY($C7152)=28,IF(H7152=0,0,Calculator!$G$35),0)</f>
        <v>0</v>
      </c>
      <c r="M7152" s="29">
        <f ca="1">IF(I7152&gt;0,IF(DAY($C7152)=1,SUM(INDIRECT("I"&amp;(ROW(C7151)-DAY(C7151))):I7151),0),0)</f>
        <v>0</v>
      </c>
      <c r="N7152" s="29">
        <f ca="1">IF(C7152&lt;Calculator!$G$27,0,IF(C7152=Calculator!$G$27,Calculator!$G$39,IF(H7152-K7152&lt;=0,IF(D7152&gt;Calculator!$G$39,IF(H7152-K7152+E7152+L7152+M7152+Calculator!$G$39&gt;Calculator!$G$39,Calculator!$G$39-(H7152+E7152+L7152+M7152-K7152),Calculator!$G$39),D7152),0)))</f>
        <v>0</v>
      </c>
    </row>
    <row r="7153" spans="1:14" ht="15.75" thickBot="1">
      <c r="A7153" s="33" t="str">
        <f ca="1">IF(C7153=Calculator!$H$27,"F",IF(Daily!D7153+Daily!H7153=0,IF(D7152+H7152&gt;0,"L",""),""))</f>
        <v/>
      </c>
      <c r="B7153" s="34">
        <v>7152</v>
      </c>
      <c r="C7153" s="19">
        <f t="shared" ca="1" si="445"/>
        <v>53082</v>
      </c>
      <c r="D7153" s="29">
        <f t="shared" ca="1" si="447"/>
        <v>0</v>
      </c>
      <c r="E7153" s="29">
        <f ca="1">IF(C7153&lt;Calculator!$D$26,0,IF(DAY($C7153)=1,IF(D7153-Calculator!$G$24&gt;0,Calculator!$G$24,D7153),0))</f>
        <v>0</v>
      </c>
      <c r="F7153" s="29">
        <f ca="1">IF(E7153&gt;0,D7153*Calculator!$G$22/12,0)</f>
        <v>0</v>
      </c>
      <c r="G7153" s="29">
        <f ca="1">IF(E7153&gt;0,(IFERROR(-PMT(Calculator!$G$22/12,Calculator!$G$23*12,Calculator!$G$20),0))-F7153,0)</f>
        <v>0</v>
      </c>
      <c r="H7153" s="29">
        <f t="shared" ca="1" si="448"/>
        <v>0</v>
      </c>
      <c r="I7153" s="29">
        <f t="shared" ca="1" si="446"/>
        <v>0</v>
      </c>
      <c r="J7153" s="30">
        <f>Calculator!$G$40</f>
        <v>6.5000000000000002E-2</v>
      </c>
      <c r="K7153" s="29">
        <f ca="1">IF(C7153&gt;=Calculator!$G$27,IF(DAY($C7153)=1,Calculator!$G$34/2,IF(DAY($C7153)=15,Calculator!$G$34/2,0)),0)</f>
        <v>0</v>
      </c>
      <c r="L7153" s="29">
        <f ca="1">IF(DAY($C7153)=28,IF(H7153=0,0,Calculator!$G$35),0)</f>
        <v>0</v>
      </c>
      <c r="M7153" s="29">
        <f ca="1">IF(I7153&gt;0,IF(DAY($C7153)=1,SUM(INDIRECT("I"&amp;(ROW(C7152)-DAY(C7152))):I7152),0),0)</f>
        <v>0</v>
      </c>
      <c r="N7153" s="29">
        <f ca="1">IF(C7153&lt;Calculator!$G$27,0,IF(C7153=Calculator!$G$27,Calculator!$G$39,IF(H7153-K7153&lt;=0,IF(D7153&gt;Calculator!$G$39,IF(H7153-K7153+E7153+L7153+M7153+Calculator!$G$39&gt;Calculator!$G$39,Calculator!$G$39-(H7153+E7153+L7153+M7153-K7153),Calculator!$G$39),D7153),0)))</f>
        <v>0</v>
      </c>
    </row>
    <row r="7154" spans="1:14" ht="15.75" thickBot="1">
      <c r="A7154" s="33" t="str">
        <f ca="1">IF(C7154=Calculator!$H$27,"F",IF(Daily!D7154+Daily!H7154=0,IF(D7153+H7153&gt;0,"L",""),""))</f>
        <v/>
      </c>
      <c r="B7154" s="34">
        <v>7153</v>
      </c>
      <c r="C7154" s="19">
        <f t="shared" ca="1" si="445"/>
        <v>53083</v>
      </c>
      <c r="D7154" s="29">
        <f t="shared" ca="1" si="447"/>
        <v>0</v>
      </c>
      <c r="E7154" s="29">
        <f ca="1">IF(C7154&lt;Calculator!$D$26,0,IF(DAY($C7154)=1,IF(D7154-Calculator!$G$24&gt;0,Calculator!$G$24,D7154),0))</f>
        <v>0</v>
      </c>
      <c r="F7154" s="29">
        <f ca="1">IF(E7154&gt;0,D7154*Calculator!$G$22/12,0)</f>
        <v>0</v>
      </c>
      <c r="G7154" s="29">
        <f ca="1">IF(E7154&gt;0,(IFERROR(-PMT(Calculator!$G$22/12,Calculator!$G$23*12,Calculator!$G$20),0))-F7154,0)</f>
        <v>0</v>
      </c>
      <c r="H7154" s="29">
        <f t="shared" ca="1" si="448"/>
        <v>0</v>
      </c>
      <c r="I7154" s="29">
        <f t="shared" ca="1" si="446"/>
        <v>0</v>
      </c>
      <c r="J7154" s="30">
        <f>Calculator!$G$40</f>
        <v>6.5000000000000002E-2</v>
      </c>
      <c r="K7154" s="29">
        <f ca="1">IF(C7154&gt;=Calculator!$G$27,IF(DAY($C7154)=1,Calculator!$G$34/2,IF(DAY($C7154)=15,Calculator!$G$34/2,0)),0)</f>
        <v>4500</v>
      </c>
      <c r="L7154" s="29">
        <f ca="1">IF(DAY($C7154)=28,IF(H7154=0,0,Calculator!$G$35),0)</f>
        <v>0</v>
      </c>
      <c r="M7154" s="29">
        <f ca="1">IF(I7154&gt;0,IF(DAY($C7154)=1,SUM(INDIRECT("I"&amp;(ROW(C7153)-DAY(C7153))):I7153),0),0)</f>
        <v>0</v>
      </c>
      <c r="N7154" s="29">
        <f ca="1">IF(C7154&lt;Calculator!$G$27,0,IF(C7154=Calculator!$G$27,Calculator!$G$39,IF(H7154-K7154&lt;=0,IF(D7154&gt;Calculator!$G$39,IF(H7154-K7154+E7154+L7154+M7154+Calculator!$G$39&gt;Calculator!$G$39,Calculator!$G$39-(H7154+E7154+L7154+M7154-K7154),Calculator!$G$39),D7154),0)))</f>
        <v>0</v>
      </c>
    </row>
    <row r="7155" spans="1:14" ht="15.75" thickBot="1">
      <c r="A7155" s="33" t="str">
        <f ca="1">IF(C7155=Calculator!$H$27,"F",IF(Daily!D7155+Daily!H7155=0,IF(D7154+H7154&gt;0,"L",""),""))</f>
        <v/>
      </c>
      <c r="B7155" s="34">
        <v>7154</v>
      </c>
      <c r="C7155" s="19">
        <f t="shared" ca="1" si="445"/>
        <v>53084</v>
      </c>
      <c r="D7155" s="29">
        <f t="shared" ca="1" si="447"/>
        <v>0</v>
      </c>
      <c r="E7155" s="29">
        <f ca="1">IF(C7155&lt;Calculator!$D$26,0,IF(DAY($C7155)=1,IF(D7155-Calculator!$G$24&gt;0,Calculator!$G$24,D7155),0))</f>
        <v>0</v>
      </c>
      <c r="F7155" s="29">
        <f ca="1">IF(E7155&gt;0,D7155*Calculator!$G$22/12,0)</f>
        <v>0</v>
      </c>
      <c r="G7155" s="29">
        <f ca="1">IF(E7155&gt;0,(IFERROR(-PMT(Calculator!$G$22/12,Calculator!$G$23*12,Calculator!$G$20),0))-F7155,0)</f>
        <v>0</v>
      </c>
      <c r="H7155" s="29">
        <f t="shared" ca="1" si="448"/>
        <v>0</v>
      </c>
      <c r="I7155" s="29">
        <f t="shared" ca="1" si="446"/>
        <v>0</v>
      </c>
      <c r="J7155" s="30">
        <f>Calculator!$G$40</f>
        <v>6.5000000000000002E-2</v>
      </c>
      <c r="K7155" s="29">
        <f ca="1">IF(C7155&gt;=Calculator!$G$27,IF(DAY($C7155)=1,Calculator!$G$34/2,IF(DAY($C7155)=15,Calculator!$G$34/2,0)),0)</f>
        <v>0</v>
      </c>
      <c r="L7155" s="29">
        <f ca="1">IF(DAY($C7155)=28,IF(H7155=0,0,Calculator!$G$35),0)</f>
        <v>0</v>
      </c>
      <c r="M7155" s="29">
        <f ca="1">IF(I7155&gt;0,IF(DAY($C7155)=1,SUM(INDIRECT("I"&amp;(ROW(C7154)-DAY(C7154))):I7154),0),0)</f>
        <v>0</v>
      </c>
      <c r="N7155" s="29">
        <f ca="1">IF(C7155&lt;Calculator!$G$27,0,IF(C7155=Calculator!$G$27,Calculator!$G$39,IF(H7155-K7155&lt;=0,IF(D7155&gt;Calculator!$G$39,IF(H7155-K7155+E7155+L7155+M7155+Calculator!$G$39&gt;Calculator!$G$39,Calculator!$G$39-(H7155+E7155+L7155+M7155-K7155),Calculator!$G$39),D7155),0)))</f>
        <v>0</v>
      </c>
    </row>
    <row r="7156" spans="1:14" ht="15.75" thickBot="1">
      <c r="A7156" s="33" t="str">
        <f ca="1">IF(C7156=Calculator!$H$27,"F",IF(Daily!D7156+Daily!H7156=0,IF(D7155+H7155&gt;0,"L",""),""))</f>
        <v/>
      </c>
      <c r="B7156" s="34">
        <v>7155</v>
      </c>
      <c r="C7156" s="19">
        <f t="shared" ca="1" si="445"/>
        <v>53085</v>
      </c>
      <c r="D7156" s="29">
        <f t="shared" ca="1" si="447"/>
        <v>0</v>
      </c>
      <c r="E7156" s="29">
        <f ca="1">IF(C7156&lt;Calculator!$D$26,0,IF(DAY($C7156)=1,IF(D7156-Calculator!$G$24&gt;0,Calculator!$G$24,D7156),0))</f>
        <v>0</v>
      </c>
      <c r="F7156" s="29">
        <f ca="1">IF(E7156&gt;0,D7156*Calculator!$G$22/12,0)</f>
        <v>0</v>
      </c>
      <c r="G7156" s="29">
        <f ca="1">IF(E7156&gt;0,(IFERROR(-PMT(Calculator!$G$22/12,Calculator!$G$23*12,Calculator!$G$20),0))-F7156,0)</f>
        <v>0</v>
      </c>
      <c r="H7156" s="29">
        <f t="shared" ca="1" si="448"/>
        <v>0</v>
      </c>
      <c r="I7156" s="29">
        <f t="shared" ca="1" si="446"/>
        <v>0</v>
      </c>
      <c r="J7156" s="30">
        <f>Calculator!$G$40</f>
        <v>6.5000000000000002E-2</v>
      </c>
      <c r="K7156" s="29">
        <f ca="1">IF(C7156&gt;=Calculator!$G$27,IF(DAY($C7156)=1,Calculator!$G$34/2,IF(DAY($C7156)=15,Calculator!$G$34/2,0)),0)</f>
        <v>0</v>
      </c>
      <c r="L7156" s="29">
        <f ca="1">IF(DAY($C7156)=28,IF(H7156=0,0,Calculator!$G$35),0)</f>
        <v>0</v>
      </c>
      <c r="M7156" s="29">
        <f ca="1">IF(I7156&gt;0,IF(DAY($C7156)=1,SUM(INDIRECT("I"&amp;(ROW(C7155)-DAY(C7155))):I7155),0),0)</f>
        <v>0</v>
      </c>
      <c r="N7156" s="29">
        <f ca="1">IF(C7156&lt;Calculator!$G$27,0,IF(C7156=Calculator!$G$27,Calculator!$G$39,IF(H7156-K7156&lt;=0,IF(D7156&gt;Calculator!$G$39,IF(H7156-K7156+E7156+L7156+M7156+Calculator!$G$39&gt;Calculator!$G$39,Calculator!$G$39-(H7156+E7156+L7156+M7156-K7156),Calculator!$G$39),D7156),0)))</f>
        <v>0</v>
      </c>
    </row>
    <row r="7157" spans="1:14" ht="15.75" thickBot="1">
      <c r="A7157" s="33" t="str">
        <f ca="1">IF(C7157=Calculator!$H$27,"F",IF(Daily!D7157+Daily!H7157=0,IF(D7156+H7156&gt;0,"L",""),""))</f>
        <v/>
      </c>
      <c r="B7157" s="34">
        <v>7156</v>
      </c>
      <c r="C7157" s="19">
        <f t="shared" ca="1" si="445"/>
        <v>53086</v>
      </c>
      <c r="D7157" s="29">
        <f t="shared" ca="1" si="447"/>
        <v>0</v>
      </c>
      <c r="E7157" s="29">
        <f ca="1">IF(C7157&lt;Calculator!$D$26,0,IF(DAY($C7157)=1,IF(D7157-Calculator!$G$24&gt;0,Calculator!$G$24,D7157),0))</f>
        <v>0</v>
      </c>
      <c r="F7157" s="29">
        <f ca="1">IF(E7157&gt;0,D7157*Calculator!$G$22/12,0)</f>
        <v>0</v>
      </c>
      <c r="G7157" s="29">
        <f ca="1">IF(E7157&gt;0,(IFERROR(-PMT(Calculator!$G$22/12,Calculator!$G$23*12,Calculator!$G$20),0))-F7157,0)</f>
        <v>0</v>
      </c>
      <c r="H7157" s="29">
        <f t="shared" ca="1" si="448"/>
        <v>0</v>
      </c>
      <c r="I7157" s="29">
        <f t="shared" ca="1" si="446"/>
        <v>0</v>
      </c>
      <c r="J7157" s="30">
        <f>Calculator!$G$40</f>
        <v>6.5000000000000002E-2</v>
      </c>
      <c r="K7157" s="29">
        <f ca="1">IF(C7157&gt;=Calculator!$G$27,IF(DAY($C7157)=1,Calculator!$G$34/2,IF(DAY($C7157)=15,Calculator!$G$34/2,0)),0)</f>
        <v>0</v>
      </c>
      <c r="L7157" s="29">
        <f ca="1">IF(DAY($C7157)=28,IF(H7157=0,0,Calculator!$G$35),0)</f>
        <v>0</v>
      </c>
      <c r="M7157" s="29">
        <f ca="1">IF(I7157&gt;0,IF(DAY($C7157)=1,SUM(INDIRECT("I"&amp;(ROW(C7156)-DAY(C7156))):I7156),0),0)</f>
        <v>0</v>
      </c>
      <c r="N7157" s="29">
        <f ca="1">IF(C7157&lt;Calculator!$G$27,0,IF(C7157=Calculator!$G$27,Calculator!$G$39,IF(H7157-K7157&lt;=0,IF(D7157&gt;Calculator!$G$39,IF(H7157-K7157+E7157+L7157+M7157+Calculator!$G$39&gt;Calculator!$G$39,Calculator!$G$39-(H7157+E7157+L7157+M7157-K7157),Calculator!$G$39),D7157),0)))</f>
        <v>0</v>
      </c>
    </row>
    <row r="7158" spans="1:14" ht="15.75" thickBot="1">
      <c r="A7158" s="33" t="str">
        <f ca="1">IF(C7158=Calculator!$H$27,"F",IF(Daily!D7158+Daily!H7158=0,IF(D7157+H7157&gt;0,"L",""),""))</f>
        <v/>
      </c>
      <c r="B7158" s="34">
        <v>7157</v>
      </c>
      <c r="C7158" s="19">
        <f t="shared" ca="1" si="445"/>
        <v>53087</v>
      </c>
      <c r="D7158" s="29">
        <f t="shared" ca="1" si="447"/>
        <v>0</v>
      </c>
      <c r="E7158" s="29">
        <f ca="1">IF(C7158&lt;Calculator!$D$26,0,IF(DAY($C7158)=1,IF(D7158-Calculator!$G$24&gt;0,Calculator!$G$24,D7158),0))</f>
        <v>0</v>
      </c>
      <c r="F7158" s="29">
        <f ca="1">IF(E7158&gt;0,D7158*Calculator!$G$22/12,0)</f>
        <v>0</v>
      </c>
      <c r="G7158" s="29">
        <f ca="1">IF(E7158&gt;0,(IFERROR(-PMT(Calculator!$G$22/12,Calculator!$G$23*12,Calculator!$G$20),0))-F7158,0)</f>
        <v>0</v>
      </c>
      <c r="H7158" s="29">
        <f t="shared" ca="1" si="448"/>
        <v>0</v>
      </c>
      <c r="I7158" s="29">
        <f t="shared" ca="1" si="446"/>
        <v>0</v>
      </c>
      <c r="J7158" s="30">
        <f>Calculator!$G$40</f>
        <v>6.5000000000000002E-2</v>
      </c>
      <c r="K7158" s="29">
        <f ca="1">IF(C7158&gt;=Calculator!$G$27,IF(DAY($C7158)=1,Calculator!$G$34/2,IF(DAY($C7158)=15,Calculator!$G$34/2,0)),0)</f>
        <v>0</v>
      </c>
      <c r="L7158" s="29">
        <f ca="1">IF(DAY($C7158)=28,IF(H7158=0,0,Calculator!$G$35),0)</f>
        <v>0</v>
      </c>
      <c r="M7158" s="29">
        <f ca="1">IF(I7158&gt;0,IF(DAY($C7158)=1,SUM(INDIRECT("I"&amp;(ROW(C7157)-DAY(C7157))):I7157),0),0)</f>
        <v>0</v>
      </c>
      <c r="N7158" s="29">
        <f ca="1">IF(C7158&lt;Calculator!$G$27,0,IF(C7158=Calculator!$G$27,Calculator!$G$39,IF(H7158-K7158&lt;=0,IF(D7158&gt;Calculator!$G$39,IF(H7158-K7158+E7158+L7158+M7158+Calculator!$G$39&gt;Calculator!$G$39,Calculator!$G$39-(H7158+E7158+L7158+M7158-K7158),Calculator!$G$39),D7158),0)))</f>
        <v>0</v>
      </c>
    </row>
    <row r="7159" spans="1:14" ht="15.75" thickBot="1">
      <c r="A7159" s="33" t="str">
        <f ca="1">IF(C7159=Calculator!$H$27,"F",IF(Daily!D7159+Daily!H7159=0,IF(D7158+H7158&gt;0,"L",""),""))</f>
        <v/>
      </c>
      <c r="B7159" s="34">
        <v>7158</v>
      </c>
      <c r="C7159" s="19">
        <f t="shared" ca="1" si="445"/>
        <v>53088</v>
      </c>
      <c r="D7159" s="29">
        <f t="shared" ca="1" si="447"/>
        <v>0</v>
      </c>
      <c r="E7159" s="29">
        <f ca="1">IF(C7159&lt;Calculator!$D$26,0,IF(DAY($C7159)=1,IF(D7159-Calculator!$G$24&gt;0,Calculator!$G$24,D7159),0))</f>
        <v>0</v>
      </c>
      <c r="F7159" s="29">
        <f ca="1">IF(E7159&gt;0,D7159*Calculator!$G$22/12,0)</f>
        <v>0</v>
      </c>
      <c r="G7159" s="29">
        <f ca="1">IF(E7159&gt;0,(IFERROR(-PMT(Calculator!$G$22/12,Calculator!$G$23*12,Calculator!$G$20),0))-F7159,0)</f>
        <v>0</v>
      </c>
      <c r="H7159" s="29">
        <f t="shared" ca="1" si="448"/>
        <v>0</v>
      </c>
      <c r="I7159" s="29">
        <f t="shared" ca="1" si="446"/>
        <v>0</v>
      </c>
      <c r="J7159" s="30">
        <f>Calculator!$G$40</f>
        <v>6.5000000000000002E-2</v>
      </c>
      <c r="K7159" s="29">
        <f ca="1">IF(C7159&gt;=Calculator!$G$27,IF(DAY($C7159)=1,Calculator!$G$34/2,IF(DAY($C7159)=15,Calculator!$G$34/2,0)),0)</f>
        <v>0</v>
      </c>
      <c r="L7159" s="29">
        <f ca="1">IF(DAY($C7159)=28,IF(H7159=0,0,Calculator!$G$35),0)</f>
        <v>0</v>
      </c>
      <c r="M7159" s="29">
        <f ca="1">IF(I7159&gt;0,IF(DAY($C7159)=1,SUM(INDIRECT("I"&amp;(ROW(C7158)-DAY(C7158))):I7158),0),0)</f>
        <v>0</v>
      </c>
      <c r="N7159" s="29">
        <f ca="1">IF(C7159&lt;Calculator!$G$27,0,IF(C7159=Calculator!$G$27,Calculator!$G$39,IF(H7159-K7159&lt;=0,IF(D7159&gt;Calculator!$G$39,IF(H7159-K7159+E7159+L7159+M7159+Calculator!$G$39&gt;Calculator!$G$39,Calculator!$G$39-(H7159+E7159+L7159+M7159-K7159),Calculator!$G$39),D7159),0)))</f>
        <v>0</v>
      </c>
    </row>
    <row r="7160" spans="1:14" ht="15.75" thickBot="1">
      <c r="A7160" s="33" t="str">
        <f ca="1">IF(C7160=Calculator!$H$27,"F",IF(Daily!D7160+Daily!H7160=0,IF(D7159+H7159&gt;0,"L",""),""))</f>
        <v/>
      </c>
      <c r="B7160" s="34">
        <v>7159</v>
      </c>
      <c r="C7160" s="19">
        <f t="shared" ca="1" si="445"/>
        <v>53089</v>
      </c>
      <c r="D7160" s="29">
        <f t="shared" ca="1" si="447"/>
        <v>0</v>
      </c>
      <c r="E7160" s="29">
        <f ca="1">IF(C7160&lt;Calculator!$D$26,0,IF(DAY($C7160)=1,IF(D7160-Calculator!$G$24&gt;0,Calculator!$G$24,D7160),0))</f>
        <v>0</v>
      </c>
      <c r="F7160" s="29">
        <f ca="1">IF(E7160&gt;0,D7160*Calculator!$G$22/12,0)</f>
        <v>0</v>
      </c>
      <c r="G7160" s="29">
        <f ca="1">IF(E7160&gt;0,(IFERROR(-PMT(Calculator!$G$22/12,Calculator!$G$23*12,Calculator!$G$20),0))-F7160,0)</f>
        <v>0</v>
      </c>
      <c r="H7160" s="29">
        <f t="shared" ca="1" si="448"/>
        <v>0</v>
      </c>
      <c r="I7160" s="29">
        <f t="shared" ca="1" si="446"/>
        <v>0</v>
      </c>
      <c r="J7160" s="30">
        <f>Calculator!$G$40</f>
        <v>6.5000000000000002E-2</v>
      </c>
      <c r="K7160" s="29">
        <f ca="1">IF(C7160&gt;=Calculator!$G$27,IF(DAY($C7160)=1,Calculator!$G$34/2,IF(DAY($C7160)=15,Calculator!$G$34/2,0)),0)</f>
        <v>0</v>
      </c>
      <c r="L7160" s="29">
        <f ca="1">IF(DAY($C7160)=28,IF(H7160=0,0,Calculator!$G$35),0)</f>
        <v>0</v>
      </c>
      <c r="M7160" s="29">
        <f ca="1">IF(I7160&gt;0,IF(DAY($C7160)=1,SUM(INDIRECT("I"&amp;(ROW(C7159)-DAY(C7159))):I7159),0),0)</f>
        <v>0</v>
      </c>
      <c r="N7160" s="29">
        <f ca="1">IF(C7160&lt;Calculator!$G$27,0,IF(C7160=Calculator!$G$27,Calculator!$G$39,IF(H7160-K7160&lt;=0,IF(D7160&gt;Calculator!$G$39,IF(H7160-K7160+E7160+L7160+M7160+Calculator!$G$39&gt;Calculator!$G$39,Calculator!$G$39-(H7160+E7160+L7160+M7160-K7160),Calculator!$G$39),D7160),0)))</f>
        <v>0</v>
      </c>
    </row>
    <row r="7161" spans="1:14" ht="15.75" thickBot="1">
      <c r="A7161" s="33" t="str">
        <f ca="1">IF(C7161=Calculator!$H$27,"F",IF(Daily!D7161+Daily!H7161=0,IF(D7160+H7160&gt;0,"L",""),""))</f>
        <v/>
      </c>
      <c r="B7161" s="34">
        <v>7160</v>
      </c>
      <c r="C7161" s="19">
        <f t="shared" ca="1" si="445"/>
        <v>53090</v>
      </c>
      <c r="D7161" s="29">
        <f t="shared" ca="1" si="447"/>
        <v>0</v>
      </c>
      <c r="E7161" s="29">
        <f ca="1">IF(C7161&lt;Calculator!$D$26,0,IF(DAY($C7161)=1,IF(D7161-Calculator!$G$24&gt;0,Calculator!$G$24,D7161),0))</f>
        <v>0</v>
      </c>
      <c r="F7161" s="29">
        <f ca="1">IF(E7161&gt;0,D7161*Calculator!$G$22/12,0)</f>
        <v>0</v>
      </c>
      <c r="G7161" s="29">
        <f ca="1">IF(E7161&gt;0,(IFERROR(-PMT(Calculator!$G$22/12,Calculator!$G$23*12,Calculator!$G$20),0))-F7161,0)</f>
        <v>0</v>
      </c>
      <c r="H7161" s="29">
        <f t="shared" ca="1" si="448"/>
        <v>0</v>
      </c>
      <c r="I7161" s="29">
        <f t="shared" ca="1" si="446"/>
        <v>0</v>
      </c>
      <c r="J7161" s="30">
        <f>Calculator!$G$40</f>
        <v>6.5000000000000002E-2</v>
      </c>
      <c r="K7161" s="29">
        <f ca="1">IF(C7161&gt;=Calculator!$G$27,IF(DAY($C7161)=1,Calculator!$G$34/2,IF(DAY($C7161)=15,Calculator!$G$34/2,0)),0)</f>
        <v>0</v>
      </c>
      <c r="L7161" s="29">
        <f ca="1">IF(DAY($C7161)=28,IF(H7161=0,0,Calculator!$G$35),0)</f>
        <v>0</v>
      </c>
      <c r="M7161" s="29">
        <f ca="1">IF(I7161&gt;0,IF(DAY($C7161)=1,SUM(INDIRECT("I"&amp;(ROW(C7160)-DAY(C7160))):I7160),0),0)</f>
        <v>0</v>
      </c>
      <c r="N7161" s="29">
        <f ca="1">IF(C7161&lt;Calculator!$G$27,0,IF(C7161=Calculator!$G$27,Calculator!$G$39,IF(H7161-K7161&lt;=0,IF(D7161&gt;Calculator!$G$39,IF(H7161-K7161+E7161+L7161+M7161+Calculator!$G$39&gt;Calculator!$G$39,Calculator!$G$39-(H7161+E7161+L7161+M7161-K7161),Calculator!$G$39),D7161),0)))</f>
        <v>0</v>
      </c>
    </row>
    <row r="7162" spans="1:14" ht="15.75" thickBot="1">
      <c r="A7162" s="33" t="str">
        <f ca="1">IF(C7162=Calculator!$H$27,"F",IF(Daily!D7162+Daily!H7162=0,IF(D7161+H7161&gt;0,"L",""),""))</f>
        <v/>
      </c>
      <c r="B7162" s="34">
        <v>7161</v>
      </c>
      <c r="C7162" s="19">
        <f t="shared" ca="1" si="445"/>
        <v>53091</v>
      </c>
      <c r="D7162" s="29">
        <f t="shared" ca="1" si="447"/>
        <v>0</v>
      </c>
      <c r="E7162" s="29">
        <f ca="1">IF(C7162&lt;Calculator!$D$26,0,IF(DAY($C7162)=1,IF(D7162-Calculator!$G$24&gt;0,Calculator!$G$24,D7162),0))</f>
        <v>0</v>
      </c>
      <c r="F7162" s="29">
        <f ca="1">IF(E7162&gt;0,D7162*Calculator!$G$22/12,0)</f>
        <v>0</v>
      </c>
      <c r="G7162" s="29">
        <f ca="1">IF(E7162&gt;0,(IFERROR(-PMT(Calculator!$G$22/12,Calculator!$G$23*12,Calculator!$G$20),0))-F7162,0)</f>
        <v>0</v>
      </c>
      <c r="H7162" s="29">
        <f t="shared" ca="1" si="448"/>
        <v>0</v>
      </c>
      <c r="I7162" s="29">
        <f t="shared" ca="1" si="446"/>
        <v>0</v>
      </c>
      <c r="J7162" s="30">
        <f>Calculator!$G$40</f>
        <v>6.5000000000000002E-2</v>
      </c>
      <c r="K7162" s="29">
        <f ca="1">IF(C7162&gt;=Calculator!$G$27,IF(DAY($C7162)=1,Calculator!$G$34/2,IF(DAY($C7162)=15,Calculator!$G$34/2,0)),0)</f>
        <v>0</v>
      </c>
      <c r="L7162" s="29">
        <f ca="1">IF(DAY($C7162)=28,IF(H7162=0,0,Calculator!$G$35),0)</f>
        <v>0</v>
      </c>
      <c r="M7162" s="29">
        <f ca="1">IF(I7162&gt;0,IF(DAY($C7162)=1,SUM(INDIRECT("I"&amp;(ROW(C7161)-DAY(C7161))):I7161),0),0)</f>
        <v>0</v>
      </c>
      <c r="N7162" s="29">
        <f ca="1">IF(C7162&lt;Calculator!$G$27,0,IF(C7162=Calculator!$G$27,Calculator!$G$39,IF(H7162-K7162&lt;=0,IF(D7162&gt;Calculator!$G$39,IF(H7162-K7162+E7162+L7162+M7162+Calculator!$G$39&gt;Calculator!$G$39,Calculator!$G$39-(H7162+E7162+L7162+M7162-K7162),Calculator!$G$39),D7162),0)))</f>
        <v>0</v>
      </c>
    </row>
    <row r="7163" spans="1:14" ht="15.75" thickBot="1">
      <c r="A7163" s="33" t="str">
        <f ca="1">IF(C7163=Calculator!$H$27,"F",IF(Daily!D7163+Daily!H7163=0,IF(D7162+H7162&gt;0,"L",""),""))</f>
        <v/>
      </c>
      <c r="B7163" s="34">
        <v>7162</v>
      </c>
      <c r="C7163" s="19">
        <f t="shared" ca="1" si="445"/>
        <v>53092</v>
      </c>
      <c r="D7163" s="29">
        <f t="shared" ca="1" si="447"/>
        <v>0</v>
      </c>
      <c r="E7163" s="29">
        <f ca="1">IF(C7163&lt;Calculator!$D$26,0,IF(DAY($C7163)=1,IF(D7163-Calculator!$G$24&gt;0,Calculator!$G$24,D7163),0))</f>
        <v>0</v>
      </c>
      <c r="F7163" s="29">
        <f ca="1">IF(E7163&gt;0,D7163*Calculator!$G$22/12,0)</f>
        <v>0</v>
      </c>
      <c r="G7163" s="29">
        <f ca="1">IF(E7163&gt;0,(IFERROR(-PMT(Calculator!$G$22/12,Calculator!$G$23*12,Calculator!$G$20),0))-F7163,0)</f>
        <v>0</v>
      </c>
      <c r="H7163" s="29">
        <f t="shared" ca="1" si="448"/>
        <v>0</v>
      </c>
      <c r="I7163" s="29">
        <f t="shared" ca="1" si="446"/>
        <v>0</v>
      </c>
      <c r="J7163" s="30">
        <f>Calculator!$G$40</f>
        <v>6.5000000000000002E-2</v>
      </c>
      <c r="K7163" s="29">
        <f ca="1">IF(C7163&gt;=Calculator!$G$27,IF(DAY($C7163)=1,Calculator!$G$34/2,IF(DAY($C7163)=15,Calculator!$G$34/2,0)),0)</f>
        <v>0</v>
      </c>
      <c r="L7163" s="29">
        <f ca="1">IF(DAY($C7163)=28,IF(H7163=0,0,Calculator!$G$35),0)</f>
        <v>0</v>
      </c>
      <c r="M7163" s="29">
        <f ca="1">IF(I7163&gt;0,IF(DAY($C7163)=1,SUM(INDIRECT("I"&amp;(ROW(C7162)-DAY(C7162))):I7162),0),0)</f>
        <v>0</v>
      </c>
      <c r="N7163" s="29">
        <f ca="1">IF(C7163&lt;Calculator!$G$27,0,IF(C7163=Calculator!$G$27,Calculator!$G$39,IF(H7163-K7163&lt;=0,IF(D7163&gt;Calculator!$G$39,IF(H7163-K7163+E7163+L7163+M7163+Calculator!$G$39&gt;Calculator!$G$39,Calculator!$G$39-(H7163+E7163+L7163+M7163-K7163),Calculator!$G$39),D7163),0)))</f>
        <v>0</v>
      </c>
    </row>
    <row r="7164" spans="1:14" ht="15.75" thickBot="1">
      <c r="A7164" s="33" t="str">
        <f ca="1">IF(C7164=Calculator!$H$27,"F",IF(Daily!D7164+Daily!H7164=0,IF(D7163+H7163&gt;0,"L",""),""))</f>
        <v/>
      </c>
      <c r="B7164" s="34">
        <v>7163</v>
      </c>
      <c r="C7164" s="19">
        <f t="shared" ca="1" si="445"/>
        <v>53093</v>
      </c>
      <c r="D7164" s="29">
        <f t="shared" ca="1" si="447"/>
        <v>0</v>
      </c>
      <c r="E7164" s="29">
        <f ca="1">IF(C7164&lt;Calculator!$D$26,0,IF(DAY($C7164)=1,IF(D7164-Calculator!$G$24&gt;0,Calculator!$G$24,D7164),0))</f>
        <v>0</v>
      </c>
      <c r="F7164" s="29">
        <f ca="1">IF(E7164&gt;0,D7164*Calculator!$G$22/12,0)</f>
        <v>0</v>
      </c>
      <c r="G7164" s="29">
        <f ca="1">IF(E7164&gt;0,(IFERROR(-PMT(Calculator!$G$22/12,Calculator!$G$23*12,Calculator!$G$20),0))-F7164,0)</f>
        <v>0</v>
      </c>
      <c r="H7164" s="29">
        <f t="shared" ca="1" si="448"/>
        <v>0</v>
      </c>
      <c r="I7164" s="29">
        <f t="shared" ca="1" si="446"/>
        <v>0</v>
      </c>
      <c r="J7164" s="30">
        <f>Calculator!$G$40</f>
        <v>6.5000000000000002E-2</v>
      </c>
      <c r="K7164" s="29">
        <f ca="1">IF(C7164&gt;=Calculator!$G$27,IF(DAY($C7164)=1,Calculator!$G$34/2,IF(DAY($C7164)=15,Calculator!$G$34/2,0)),0)</f>
        <v>0</v>
      </c>
      <c r="L7164" s="29">
        <f ca="1">IF(DAY($C7164)=28,IF(H7164=0,0,Calculator!$G$35),0)</f>
        <v>0</v>
      </c>
      <c r="M7164" s="29">
        <f ca="1">IF(I7164&gt;0,IF(DAY($C7164)=1,SUM(INDIRECT("I"&amp;(ROW(C7163)-DAY(C7163))):I7163),0),0)</f>
        <v>0</v>
      </c>
      <c r="N7164" s="29">
        <f ca="1">IF(C7164&lt;Calculator!$G$27,0,IF(C7164=Calculator!$G$27,Calculator!$G$39,IF(H7164-K7164&lt;=0,IF(D7164&gt;Calculator!$G$39,IF(H7164-K7164+E7164+L7164+M7164+Calculator!$G$39&gt;Calculator!$G$39,Calculator!$G$39-(H7164+E7164+L7164+M7164-K7164),Calculator!$G$39),D7164),0)))</f>
        <v>0</v>
      </c>
    </row>
    <row r="7165" spans="1:14" ht="15.75" thickBot="1">
      <c r="A7165" s="33" t="str">
        <f ca="1">IF(C7165=Calculator!$H$27,"F",IF(Daily!D7165+Daily!H7165=0,IF(D7164+H7164&gt;0,"L",""),""))</f>
        <v/>
      </c>
      <c r="B7165" s="34">
        <v>7164</v>
      </c>
      <c r="C7165" s="19">
        <f t="shared" ca="1" si="445"/>
        <v>53094</v>
      </c>
      <c r="D7165" s="29">
        <f t="shared" ca="1" si="447"/>
        <v>0</v>
      </c>
      <c r="E7165" s="29">
        <f ca="1">IF(C7165&lt;Calculator!$D$26,0,IF(DAY($C7165)=1,IF(D7165-Calculator!$G$24&gt;0,Calculator!$G$24,D7165),0))</f>
        <v>0</v>
      </c>
      <c r="F7165" s="29">
        <f ca="1">IF(E7165&gt;0,D7165*Calculator!$G$22/12,0)</f>
        <v>0</v>
      </c>
      <c r="G7165" s="29">
        <f ca="1">IF(E7165&gt;0,(IFERROR(-PMT(Calculator!$G$22/12,Calculator!$G$23*12,Calculator!$G$20),0))-F7165,0)</f>
        <v>0</v>
      </c>
      <c r="H7165" s="29">
        <f t="shared" ca="1" si="448"/>
        <v>0</v>
      </c>
      <c r="I7165" s="29">
        <f t="shared" ca="1" si="446"/>
        <v>0</v>
      </c>
      <c r="J7165" s="30">
        <f>Calculator!$G$40</f>
        <v>6.5000000000000002E-2</v>
      </c>
      <c r="K7165" s="29">
        <f ca="1">IF(C7165&gt;=Calculator!$G$27,IF(DAY($C7165)=1,Calculator!$G$34/2,IF(DAY($C7165)=15,Calculator!$G$34/2,0)),0)</f>
        <v>0</v>
      </c>
      <c r="L7165" s="29">
        <f ca="1">IF(DAY($C7165)=28,IF(H7165=0,0,Calculator!$G$35),0)</f>
        <v>0</v>
      </c>
      <c r="M7165" s="29">
        <f ca="1">IF(I7165&gt;0,IF(DAY($C7165)=1,SUM(INDIRECT("I"&amp;(ROW(C7164)-DAY(C7164))):I7164),0),0)</f>
        <v>0</v>
      </c>
      <c r="N7165" s="29">
        <f ca="1">IF(C7165&lt;Calculator!$G$27,0,IF(C7165=Calculator!$G$27,Calculator!$G$39,IF(H7165-K7165&lt;=0,IF(D7165&gt;Calculator!$G$39,IF(H7165-K7165+E7165+L7165+M7165+Calculator!$G$39&gt;Calculator!$G$39,Calculator!$G$39-(H7165+E7165+L7165+M7165-K7165),Calculator!$G$39),D7165),0)))</f>
        <v>0</v>
      </c>
    </row>
    <row r="7166" spans="1:14" ht="15.75" thickBot="1">
      <c r="A7166" s="33" t="str">
        <f ca="1">IF(C7166=Calculator!$H$27,"F",IF(Daily!D7166+Daily!H7166=0,IF(D7165+H7165&gt;0,"L",""),""))</f>
        <v/>
      </c>
      <c r="B7166" s="34">
        <v>7165</v>
      </c>
      <c r="C7166" s="19">
        <f t="shared" ca="1" si="445"/>
        <v>53095</v>
      </c>
      <c r="D7166" s="29">
        <f t="shared" ca="1" si="447"/>
        <v>0</v>
      </c>
      <c r="E7166" s="29">
        <f ca="1">IF(C7166&lt;Calculator!$D$26,0,IF(DAY($C7166)=1,IF(D7166-Calculator!$G$24&gt;0,Calculator!$G$24,D7166),0))</f>
        <v>0</v>
      </c>
      <c r="F7166" s="29">
        <f ca="1">IF(E7166&gt;0,D7166*Calculator!$G$22/12,0)</f>
        <v>0</v>
      </c>
      <c r="G7166" s="29">
        <f ca="1">IF(E7166&gt;0,(IFERROR(-PMT(Calculator!$G$22/12,Calculator!$G$23*12,Calculator!$G$20),0))-F7166,0)</f>
        <v>0</v>
      </c>
      <c r="H7166" s="29">
        <f t="shared" ca="1" si="448"/>
        <v>0</v>
      </c>
      <c r="I7166" s="29">
        <f t="shared" ca="1" si="446"/>
        <v>0</v>
      </c>
      <c r="J7166" s="30">
        <f>Calculator!$G$40</f>
        <v>6.5000000000000002E-2</v>
      </c>
      <c r="K7166" s="29">
        <f ca="1">IF(C7166&gt;=Calculator!$G$27,IF(DAY($C7166)=1,Calculator!$G$34/2,IF(DAY($C7166)=15,Calculator!$G$34/2,0)),0)</f>
        <v>0</v>
      </c>
      <c r="L7166" s="29">
        <f ca="1">IF(DAY($C7166)=28,IF(H7166=0,0,Calculator!$G$35),0)</f>
        <v>0</v>
      </c>
      <c r="M7166" s="29">
        <f ca="1">IF(I7166&gt;0,IF(DAY($C7166)=1,SUM(INDIRECT("I"&amp;(ROW(C7165)-DAY(C7165))):I7165),0),0)</f>
        <v>0</v>
      </c>
      <c r="N7166" s="29">
        <f ca="1">IF(C7166&lt;Calculator!$G$27,0,IF(C7166=Calculator!$G$27,Calculator!$G$39,IF(H7166-K7166&lt;=0,IF(D7166&gt;Calculator!$G$39,IF(H7166-K7166+E7166+L7166+M7166+Calculator!$G$39&gt;Calculator!$G$39,Calculator!$G$39-(H7166+E7166+L7166+M7166-K7166),Calculator!$G$39),D7166),0)))</f>
        <v>0</v>
      </c>
    </row>
    <row r="7167" spans="1:14" ht="15.75" thickBot="1">
      <c r="A7167" s="33" t="str">
        <f ca="1">IF(C7167=Calculator!$H$27,"F",IF(Daily!D7167+Daily!H7167=0,IF(D7166+H7166&gt;0,"L",""),""))</f>
        <v/>
      </c>
      <c r="B7167" s="34">
        <v>7166</v>
      </c>
      <c r="C7167" s="19">
        <f t="shared" ca="1" si="445"/>
        <v>53096</v>
      </c>
      <c r="D7167" s="29">
        <f t="shared" ca="1" si="447"/>
        <v>0</v>
      </c>
      <c r="E7167" s="29">
        <f ca="1">IF(C7167&lt;Calculator!$D$26,0,IF(DAY($C7167)=1,IF(D7167-Calculator!$G$24&gt;0,Calculator!$G$24,D7167),0))</f>
        <v>0</v>
      </c>
      <c r="F7167" s="29">
        <f ca="1">IF(E7167&gt;0,D7167*Calculator!$G$22/12,0)</f>
        <v>0</v>
      </c>
      <c r="G7167" s="29">
        <f ca="1">IF(E7167&gt;0,(IFERROR(-PMT(Calculator!$G$22/12,Calculator!$G$23*12,Calculator!$G$20),0))-F7167,0)</f>
        <v>0</v>
      </c>
      <c r="H7167" s="29">
        <f t="shared" ca="1" si="448"/>
        <v>0</v>
      </c>
      <c r="I7167" s="29">
        <f t="shared" ca="1" si="446"/>
        <v>0</v>
      </c>
      <c r="J7167" s="30">
        <f>Calculator!$G$40</f>
        <v>6.5000000000000002E-2</v>
      </c>
      <c r="K7167" s="29">
        <f ca="1">IF(C7167&gt;=Calculator!$G$27,IF(DAY($C7167)=1,Calculator!$G$34/2,IF(DAY($C7167)=15,Calculator!$G$34/2,0)),0)</f>
        <v>0</v>
      </c>
      <c r="L7167" s="29">
        <f ca="1">IF(DAY($C7167)=28,IF(H7167=0,0,Calculator!$G$35),0)</f>
        <v>0</v>
      </c>
      <c r="M7167" s="29">
        <f ca="1">IF(I7167&gt;0,IF(DAY($C7167)=1,SUM(INDIRECT("I"&amp;(ROW(C7166)-DAY(C7166))):I7166),0),0)</f>
        <v>0</v>
      </c>
      <c r="N7167" s="29">
        <f ca="1">IF(C7167&lt;Calculator!$G$27,0,IF(C7167=Calculator!$G$27,Calculator!$G$39,IF(H7167-K7167&lt;=0,IF(D7167&gt;Calculator!$G$39,IF(H7167-K7167+E7167+L7167+M7167+Calculator!$G$39&gt;Calculator!$G$39,Calculator!$G$39-(H7167+E7167+L7167+M7167-K7167),Calculator!$G$39),D7167),0)))</f>
        <v>0</v>
      </c>
    </row>
    <row r="7168" spans="1:14" ht="15.75" thickBot="1">
      <c r="A7168" s="33" t="str">
        <f ca="1">IF(C7168=Calculator!$H$27,"F",IF(Daily!D7168+Daily!H7168=0,IF(D7167+H7167&gt;0,"L",""),""))</f>
        <v/>
      </c>
      <c r="B7168" s="34">
        <v>7167</v>
      </c>
      <c r="C7168" s="19">
        <f t="shared" ca="1" si="445"/>
        <v>53097</v>
      </c>
      <c r="D7168" s="29">
        <f t="shared" ca="1" si="447"/>
        <v>0</v>
      </c>
      <c r="E7168" s="29">
        <f ca="1">IF(C7168&lt;Calculator!$D$26,0,IF(DAY($C7168)=1,IF(D7168-Calculator!$G$24&gt;0,Calculator!$G$24,D7168),0))</f>
        <v>0</v>
      </c>
      <c r="F7168" s="29">
        <f ca="1">IF(E7168&gt;0,D7168*Calculator!$G$22/12,0)</f>
        <v>0</v>
      </c>
      <c r="G7168" s="29">
        <f ca="1">IF(E7168&gt;0,(IFERROR(-PMT(Calculator!$G$22/12,Calculator!$G$23*12,Calculator!$G$20),0))-F7168,0)</f>
        <v>0</v>
      </c>
      <c r="H7168" s="29">
        <f t="shared" ca="1" si="448"/>
        <v>0</v>
      </c>
      <c r="I7168" s="29">
        <f t="shared" ca="1" si="446"/>
        <v>0</v>
      </c>
      <c r="J7168" s="30">
        <f>Calculator!$G$40</f>
        <v>6.5000000000000002E-2</v>
      </c>
      <c r="K7168" s="29">
        <f ca="1">IF(C7168&gt;=Calculator!$G$27,IF(DAY($C7168)=1,Calculator!$G$34/2,IF(DAY($C7168)=15,Calculator!$G$34/2,0)),0)</f>
        <v>4500</v>
      </c>
      <c r="L7168" s="29">
        <f ca="1">IF(DAY($C7168)=28,IF(H7168=0,0,Calculator!$G$35),0)</f>
        <v>0</v>
      </c>
      <c r="M7168" s="29">
        <f ca="1">IF(I7168&gt;0,IF(DAY($C7168)=1,SUM(INDIRECT("I"&amp;(ROW(C7167)-DAY(C7167))):I7167),0),0)</f>
        <v>0</v>
      </c>
      <c r="N7168" s="29">
        <f ca="1">IF(C7168&lt;Calculator!$G$27,0,IF(C7168=Calculator!$G$27,Calculator!$G$39,IF(H7168-K7168&lt;=0,IF(D7168&gt;Calculator!$G$39,IF(H7168-K7168+E7168+L7168+M7168+Calculator!$G$39&gt;Calculator!$G$39,Calculator!$G$39-(H7168+E7168+L7168+M7168-K7168),Calculator!$G$39),D7168),0)))</f>
        <v>0</v>
      </c>
    </row>
    <row r="7169" spans="1:14" ht="15.75" thickBot="1">
      <c r="A7169" s="33" t="str">
        <f ca="1">IF(C7169=Calculator!$H$27,"F",IF(Daily!D7169+Daily!H7169=0,IF(D7168+H7168&gt;0,"L",""),""))</f>
        <v/>
      </c>
      <c r="B7169" s="34">
        <v>7168</v>
      </c>
      <c r="C7169" s="19">
        <f t="shared" ca="1" si="445"/>
        <v>53098</v>
      </c>
      <c r="D7169" s="29">
        <f t="shared" ca="1" si="447"/>
        <v>0</v>
      </c>
      <c r="E7169" s="29">
        <f ca="1">IF(C7169&lt;Calculator!$D$26,0,IF(DAY($C7169)=1,IF(D7169-Calculator!$G$24&gt;0,Calculator!$G$24,D7169),0))</f>
        <v>0</v>
      </c>
      <c r="F7169" s="29">
        <f ca="1">IF(E7169&gt;0,D7169*Calculator!$G$22/12,0)</f>
        <v>0</v>
      </c>
      <c r="G7169" s="29">
        <f ca="1">IF(E7169&gt;0,(IFERROR(-PMT(Calculator!$G$22/12,Calculator!$G$23*12,Calculator!$G$20),0))-F7169,0)</f>
        <v>0</v>
      </c>
      <c r="H7169" s="29">
        <f t="shared" ca="1" si="448"/>
        <v>0</v>
      </c>
      <c r="I7169" s="29">
        <f t="shared" ca="1" si="446"/>
        <v>0</v>
      </c>
      <c r="J7169" s="30">
        <f>Calculator!$G$40</f>
        <v>6.5000000000000002E-2</v>
      </c>
      <c r="K7169" s="29">
        <f ca="1">IF(C7169&gt;=Calculator!$G$27,IF(DAY($C7169)=1,Calculator!$G$34/2,IF(DAY($C7169)=15,Calculator!$G$34/2,0)),0)</f>
        <v>0</v>
      </c>
      <c r="L7169" s="29">
        <f ca="1">IF(DAY($C7169)=28,IF(H7169=0,0,Calculator!$G$35),0)</f>
        <v>0</v>
      </c>
      <c r="M7169" s="29">
        <f ca="1">IF(I7169&gt;0,IF(DAY($C7169)=1,SUM(INDIRECT("I"&amp;(ROW(C7168)-DAY(C7168))):I7168),0),0)</f>
        <v>0</v>
      </c>
      <c r="N7169" s="29">
        <f ca="1">IF(C7169&lt;Calculator!$G$27,0,IF(C7169=Calculator!$G$27,Calculator!$G$39,IF(H7169-K7169&lt;=0,IF(D7169&gt;Calculator!$G$39,IF(H7169-K7169+E7169+L7169+M7169+Calculator!$G$39&gt;Calculator!$G$39,Calculator!$G$39-(H7169+E7169+L7169+M7169-K7169),Calculator!$G$39),D7169),0)))</f>
        <v>0</v>
      </c>
    </row>
    <row r="7170" spans="1:14" ht="15.75" thickBot="1">
      <c r="A7170" s="33" t="str">
        <f ca="1">IF(C7170=Calculator!$H$27,"F",IF(Daily!D7170+Daily!H7170=0,IF(D7169+H7169&gt;0,"L",""),""))</f>
        <v/>
      </c>
      <c r="B7170" s="34">
        <v>7169</v>
      </c>
      <c r="C7170" s="19">
        <f t="shared" ca="1" si="445"/>
        <v>53099</v>
      </c>
      <c r="D7170" s="29">
        <f t="shared" ca="1" si="447"/>
        <v>0</v>
      </c>
      <c r="E7170" s="29">
        <f ca="1">IF(C7170&lt;Calculator!$D$26,0,IF(DAY($C7170)=1,IF(D7170-Calculator!$G$24&gt;0,Calculator!$G$24,D7170),0))</f>
        <v>0</v>
      </c>
      <c r="F7170" s="29">
        <f ca="1">IF(E7170&gt;0,D7170*Calculator!$G$22/12,0)</f>
        <v>0</v>
      </c>
      <c r="G7170" s="29">
        <f ca="1">IF(E7170&gt;0,(IFERROR(-PMT(Calculator!$G$22/12,Calculator!$G$23*12,Calculator!$G$20),0))-F7170,0)</f>
        <v>0</v>
      </c>
      <c r="H7170" s="29">
        <f t="shared" ca="1" si="448"/>
        <v>0</v>
      </c>
      <c r="I7170" s="29">
        <f t="shared" ca="1" si="446"/>
        <v>0</v>
      </c>
      <c r="J7170" s="30">
        <f>Calculator!$G$40</f>
        <v>6.5000000000000002E-2</v>
      </c>
      <c r="K7170" s="29">
        <f ca="1">IF(C7170&gt;=Calculator!$G$27,IF(DAY($C7170)=1,Calculator!$G$34/2,IF(DAY($C7170)=15,Calculator!$G$34/2,0)),0)</f>
        <v>0</v>
      </c>
      <c r="L7170" s="29">
        <f ca="1">IF(DAY($C7170)=28,IF(H7170=0,0,Calculator!$G$35),0)</f>
        <v>0</v>
      </c>
      <c r="M7170" s="29">
        <f ca="1">IF(I7170&gt;0,IF(DAY($C7170)=1,SUM(INDIRECT("I"&amp;(ROW(C7169)-DAY(C7169))):I7169),0),0)</f>
        <v>0</v>
      </c>
      <c r="N7170" s="29">
        <f ca="1">IF(C7170&lt;Calculator!$G$27,0,IF(C7170=Calculator!$G$27,Calculator!$G$39,IF(H7170-K7170&lt;=0,IF(D7170&gt;Calculator!$G$39,IF(H7170-K7170+E7170+L7170+M7170+Calculator!$G$39&gt;Calculator!$G$39,Calculator!$G$39-(H7170+E7170+L7170+M7170-K7170),Calculator!$G$39),D7170),0)))</f>
        <v>0</v>
      </c>
    </row>
    <row r="7171" spans="1:14" ht="15.75" thickBot="1">
      <c r="A7171" s="33" t="str">
        <f ca="1">IF(C7171=Calculator!$H$27,"F",IF(Daily!D7171+Daily!H7171=0,IF(D7170+H7170&gt;0,"L",""),""))</f>
        <v/>
      </c>
      <c r="B7171" s="34">
        <v>7170</v>
      </c>
      <c r="C7171" s="19">
        <f t="shared" ref="C7171:C7234" ca="1" si="449">C7170+1</f>
        <v>53100</v>
      </c>
      <c r="D7171" s="29">
        <f t="shared" ca="1" si="447"/>
        <v>0</v>
      </c>
      <c r="E7171" s="29">
        <f ca="1">IF(C7171&lt;Calculator!$D$26,0,IF(DAY($C7171)=1,IF(D7171-Calculator!$G$24&gt;0,Calculator!$G$24,D7171),0))</f>
        <v>0</v>
      </c>
      <c r="F7171" s="29">
        <f ca="1">IF(E7171&gt;0,D7171*Calculator!$G$22/12,0)</f>
        <v>0</v>
      </c>
      <c r="G7171" s="29">
        <f ca="1">IF(E7171&gt;0,(IFERROR(-PMT(Calculator!$G$22/12,Calculator!$G$23*12,Calculator!$G$20),0))-F7171,0)</f>
        <v>0</v>
      </c>
      <c r="H7171" s="29">
        <f t="shared" ca="1" si="448"/>
        <v>0</v>
      </c>
      <c r="I7171" s="29">
        <f t="shared" ref="I7171:I7234" ca="1" si="450">H7171*J7171/365</f>
        <v>0</v>
      </c>
      <c r="J7171" s="30">
        <f>Calculator!$G$40</f>
        <v>6.5000000000000002E-2</v>
      </c>
      <c r="K7171" s="29">
        <f ca="1">IF(C7171&gt;=Calculator!$G$27,IF(DAY($C7171)=1,Calculator!$G$34/2,IF(DAY($C7171)=15,Calculator!$G$34/2,0)),0)</f>
        <v>0</v>
      </c>
      <c r="L7171" s="29">
        <f ca="1">IF(DAY($C7171)=28,IF(H7171=0,0,Calculator!$G$35),0)</f>
        <v>0</v>
      </c>
      <c r="M7171" s="29">
        <f ca="1">IF(I7171&gt;0,IF(DAY($C7171)=1,SUM(INDIRECT("I"&amp;(ROW(C7170)-DAY(C7170))):I7170),0),0)</f>
        <v>0</v>
      </c>
      <c r="N7171" s="29">
        <f ca="1">IF(C7171&lt;Calculator!$G$27,0,IF(C7171=Calculator!$G$27,Calculator!$G$39,IF(H7171-K7171&lt;=0,IF(D7171&gt;Calculator!$G$39,IF(H7171-K7171+E7171+L7171+M7171+Calculator!$G$39&gt;Calculator!$G$39,Calculator!$G$39-(H7171+E7171+L7171+M7171-K7171),Calculator!$G$39),D7171),0)))</f>
        <v>0</v>
      </c>
    </row>
    <row r="7172" spans="1:14" ht="15.75" thickBot="1">
      <c r="A7172" s="33" t="str">
        <f ca="1">IF(C7172=Calculator!$H$27,"F",IF(Daily!D7172+Daily!H7172=0,IF(D7171+H7171&gt;0,"L",""),""))</f>
        <v/>
      </c>
      <c r="B7172" s="34">
        <v>7171</v>
      </c>
      <c r="C7172" s="19">
        <f t="shared" ca="1" si="449"/>
        <v>53101</v>
      </c>
      <c r="D7172" s="29">
        <f t="shared" ref="D7172:D7235" ca="1" si="451">IF(((D7171-G7171)-N7171)&lt;0,0,((D7171-G7171)-N7171))</f>
        <v>0</v>
      </c>
      <c r="E7172" s="29">
        <f ca="1">IF(C7172&lt;Calculator!$D$26,0,IF(DAY($C7172)=1,IF(D7172-Calculator!$G$24&gt;0,Calculator!$G$24,D7172),0))</f>
        <v>0</v>
      </c>
      <c r="F7172" s="29">
        <f ca="1">IF(E7172&gt;0,D7172*Calculator!$G$22/12,0)</f>
        <v>0</v>
      </c>
      <c r="G7172" s="29">
        <f ca="1">IF(E7172&gt;0,(IFERROR(-PMT(Calculator!$G$22/12,Calculator!$G$23*12,Calculator!$G$20),0))-F7172,0)</f>
        <v>0</v>
      </c>
      <c r="H7172" s="29">
        <f t="shared" ref="H7172:H7235" ca="1" si="452">IF((H7171-K7171+SUM(L7171:N7171)+E7171)&lt;0,0,(H7171-K7171+SUM(L7171:N7171)+E7171))</f>
        <v>0</v>
      </c>
      <c r="I7172" s="29">
        <f t="shared" ca="1" si="450"/>
        <v>0</v>
      </c>
      <c r="J7172" s="30">
        <f>Calculator!$G$40</f>
        <v>6.5000000000000002E-2</v>
      </c>
      <c r="K7172" s="29">
        <f ca="1">IF(C7172&gt;=Calculator!$G$27,IF(DAY($C7172)=1,Calculator!$G$34/2,IF(DAY($C7172)=15,Calculator!$G$34/2,0)),0)</f>
        <v>0</v>
      </c>
      <c r="L7172" s="29">
        <f ca="1">IF(DAY($C7172)=28,IF(H7172=0,0,Calculator!$G$35),0)</f>
        <v>0</v>
      </c>
      <c r="M7172" s="29">
        <f ca="1">IF(I7172&gt;0,IF(DAY($C7172)=1,SUM(INDIRECT("I"&amp;(ROW(C7171)-DAY(C7171))):I7171),0),0)</f>
        <v>0</v>
      </c>
      <c r="N7172" s="29">
        <f ca="1">IF(C7172&lt;Calculator!$G$27,0,IF(C7172=Calculator!$G$27,Calculator!$G$39,IF(H7172-K7172&lt;=0,IF(D7172&gt;Calculator!$G$39,IF(H7172-K7172+E7172+L7172+M7172+Calculator!$G$39&gt;Calculator!$G$39,Calculator!$G$39-(H7172+E7172+L7172+M7172-K7172),Calculator!$G$39),D7172),0)))</f>
        <v>0</v>
      </c>
    </row>
    <row r="7173" spans="1:14" ht="15.75" thickBot="1">
      <c r="A7173" s="33" t="str">
        <f ca="1">IF(C7173=Calculator!$H$27,"F",IF(Daily!D7173+Daily!H7173=0,IF(D7172+H7172&gt;0,"L",""),""))</f>
        <v/>
      </c>
      <c r="B7173" s="34">
        <v>7172</v>
      </c>
      <c r="C7173" s="19">
        <f t="shared" ca="1" si="449"/>
        <v>53102</v>
      </c>
      <c r="D7173" s="29">
        <f t="shared" ca="1" si="451"/>
        <v>0</v>
      </c>
      <c r="E7173" s="29">
        <f ca="1">IF(C7173&lt;Calculator!$D$26,0,IF(DAY($C7173)=1,IF(D7173-Calculator!$G$24&gt;0,Calculator!$G$24,D7173),0))</f>
        <v>0</v>
      </c>
      <c r="F7173" s="29">
        <f ca="1">IF(E7173&gt;0,D7173*Calculator!$G$22/12,0)</f>
        <v>0</v>
      </c>
      <c r="G7173" s="29">
        <f ca="1">IF(E7173&gt;0,(IFERROR(-PMT(Calculator!$G$22/12,Calculator!$G$23*12,Calculator!$G$20),0))-F7173,0)</f>
        <v>0</v>
      </c>
      <c r="H7173" s="29">
        <f t="shared" ca="1" si="452"/>
        <v>0</v>
      </c>
      <c r="I7173" s="29">
        <f t="shared" ca="1" si="450"/>
        <v>0</v>
      </c>
      <c r="J7173" s="30">
        <f>Calculator!$G$40</f>
        <v>6.5000000000000002E-2</v>
      </c>
      <c r="K7173" s="29">
        <f ca="1">IF(C7173&gt;=Calculator!$G$27,IF(DAY($C7173)=1,Calculator!$G$34/2,IF(DAY($C7173)=15,Calculator!$G$34/2,0)),0)</f>
        <v>0</v>
      </c>
      <c r="L7173" s="29">
        <f ca="1">IF(DAY($C7173)=28,IF(H7173=0,0,Calculator!$G$35),0)</f>
        <v>0</v>
      </c>
      <c r="M7173" s="29">
        <f ca="1">IF(I7173&gt;0,IF(DAY($C7173)=1,SUM(INDIRECT("I"&amp;(ROW(C7172)-DAY(C7172))):I7172),0),0)</f>
        <v>0</v>
      </c>
      <c r="N7173" s="29">
        <f ca="1">IF(C7173&lt;Calculator!$G$27,0,IF(C7173=Calculator!$G$27,Calculator!$G$39,IF(H7173-K7173&lt;=0,IF(D7173&gt;Calculator!$G$39,IF(H7173-K7173+E7173+L7173+M7173+Calculator!$G$39&gt;Calculator!$G$39,Calculator!$G$39-(H7173+E7173+L7173+M7173-K7173),Calculator!$G$39),D7173),0)))</f>
        <v>0</v>
      </c>
    </row>
    <row r="7174" spans="1:14" ht="15.75" thickBot="1">
      <c r="A7174" s="33" t="str">
        <f ca="1">IF(C7174=Calculator!$H$27,"F",IF(Daily!D7174+Daily!H7174=0,IF(D7173+H7173&gt;0,"L",""),""))</f>
        <v/>
      </c>
      <c r="B7174" s="34">
        <v>7173</v>
      </c>
      <c r="C7174" s="19">
        <f t="shared" ca="1" si="449"/>
        <v>53103</v>
      </c>
      <c r="D7174" s="29">
        <f t="shared" ca="1" si="451"/>
        <v>0</v>
      </c>
      <c r="E7174" s="29">
        <f ca="1">IF(C7174&lt;Calculator!$D$26,0,IF(DAY($C7174)=1,IF(D7174-Calculator!$G$24&gt;0,Calculator!$G$24,D7174),0))</f>
        <v>0</v>
      </c>
      <c r="F7174" s="29">
        <f ca="1">IF(E7174&gt;0,D7174*Calculator!$G$22/12,0)</f>
        <v>0</v>
      </c>
      <c r="G7174" s="29">
        <f ca="1">IF(E7174&gt;0,(IFERROR(-PMT(Calculator!$G$22/12,Calculator!$G$23*12,Calculator!$G$20),0))-F7174,0)</f>
        <v>0</v>
      </c>
      <c r="H7174" s="29">
        <f t="shared" ca="1" si="452"/>
        <v>0</v>
      </c>
      <c r="I7174" s="29">
        <f t="shared" ca="1" si="450"/>
        <v>0</v>
      </c>
      <c r="J7174" s="30">
        <f>Calculator!$G$40</f>
        <v>6.5000000000000002E-2</v>
      </c>
      <c r="K7174" s="29">
        <f ca="1">IF(C7174&gt;=Calculator!$G$27,IF(DAY($C7174)=1,Calculator!$G$34/2,IF(DAY($C7174)=15,Calculator!$G$34/2,0)),0)</f>
        <v>0</v>
      </c>
      <c r="L7174" s="29">
        <f ca="1">IF(DAY($C7174)=28,IF(H7174=0,0,Calculator!$G$35),0)</f>
        <v>0</v>
      </c>
      <c r="M7174" s="29">
        <f ca="1">IF(I7174&gt;0,IF(DAY($C7174)=1,SUM(INDIRECT("I"&amp;(ROW(C7173)-DAY(C7173))):I7173),0),0)</f>
        <v>0</v>
      </c>
      <c r="N7174" s="29">
        <f ca="1">IF(C7174&lt;Calculator!$G$27,0,IF(C7174=Calculator!$G$27,Calculator!$G$39,IF(H7174-K7174&lt;=0,IF(D7174&gt;Calculator!$G$39,IF(H7174-K7174+E7174+L7174+M7174+Calculator!$G$39&gt;Calculator!$G$39,Calculator!$G$39-(H7174+E7174+L7174+M7174-K7174),Calculator!$G$39),D7174),0)))</f>
        <v>0</v>
      </c>
    </row>
    <row r="7175" spans="1:14" ht="15.75" thickBot="1">
      <c r="A7175" s="33" t="str">
        <f ca="1">IF(C7175=Calculator!$H$27,"F",IF(Daily!D7175+Daily!H7175=0,IF(D7174+H7174&gt;0,"L",""),""))</f>
        <v/>
      </c>
      <c r="B7175" s="34">
        <v>7174</v>
      </c>
      <c r="C7175" s="19">
        <f t="shared" ca="1" si="449"/>
        <v>53104</v>
      </c>
      <c r="D7175" s="29">
        <f t="shared" ca="1" si="451"/>
        <v>0</v>
      </c>
      <c r="E7175" s="29">
        <f ca="1">IF(C7175&lt;Calculator!$D$26,0,IF(DAY($C7175)=1,IF(D7175-Calculator!$G$24&gt;0,Calculator!$G$24,D7175),0))</f>
        <v>0</v>
      </c>
      <c r="F7175" s="29">
        <f ca="1">IF(E7175&gt;0,D7175*Calculator!$G$22/12,0)</f>
        <v>0</v>
      </c>
      <c r="G7175" s="29">
        <f ca="1">IF(E7175&gt;0,(IFERROR(-PMT(Calculator!$G$22/12,Calculator!$G$23*12,Calculator!$G$20),0))-F7175,0)</f>
        <v>0</v>
      </c>
      <c r="H7175" s="29">
        <f t="shared" ca="1" si="452"/>
        <v>0</v>
      </c>
      <c r="I7175" s="29">
        <f t="shared" ca="1" si="450"/>
        <v>0</v>
      </c>
      <c r="J7175" s="30">
        <f>Calculator!$G$40</f>
        <v>6.5000000000000002E-2</v>
      </c>
      <c r="K7175" s="29">
        <f ca="1">IF(C7175&gt;=Calculator!$G$27,IF(DAY($C7175)=1,Calculator!$G$34/2,IF(DAY($C7175)=15,Calculator!$G$34/2,0)),0)</f>
        <v>0</v>
      </c>
      <c r="L7175" s="29">
        <f ca="1">IF(DAY($C7175)=28,IF(H7175=0,0,Calculator!$G$35),0)</f>
        <v>0</v>
      </c>
      <c r="M7175" s="29">
        <f ca="1">IF(I7175&gt;0,IF(DAY($C7175)=1,SUM(INDIRECT("I"&amp;(ROW(C7174)-DAY(C7174))):I7174),0),0)</f>
        <v>0</v>
      </c>
      <c r="N7175" s="29">
        <f ca="1">IF(C7175&lt;Calculator!$G$27,0,IF(C7175=Calculator!$G$27,Calculator!$G$39,IF(H7175-K7175&lt;=0,IF(D7175&gt;Calculator!$G$39,IF(H7175-K7175+E7175+L7175+M7175+Calculator!$G$39&gt;Calculator!$G$39,Calculator!$G$39-(H7175+E7175+L7175+M7175-K7175),Calculator!$G$39),D7175),0)))</f>
        <v>0</v>
      </c>
    </row>
    <row r="7176" spans="1:14" ht="15.75" thickBot="1">
      <c r="A7176" s="33" t="str">
        <f ca="1">IF(C7176=Calculator!$H$27,"F",IF(Daily!D7176+Daily!H7176=0,IF(D7175+H7175&gt;0,"L",""),""))</f>
        <v/>
      </c>
      <c r="B7176" s="34">
        <v>7175</v>
      </c>
      <c r="C7176" s="19">
        <f t="shared" ca="1" si="449"/>
        <v>53105</v>
      </c>
      <c r="D7176" s="29">
        <f t="shared" ca="1" si="451"/>
        <v>0</v>
      </c>
      <c r="E7176" s="29">
        <f ca="1">IF(C7176&lt;Calculator!$D$26,0,IF(DAY($C7176)=1,IF(D7176-Calculator!$G$24&gt;0,Calculator!$G$24,D7176),0))</f>
        <v>0</v>
      </c>
      <c r="F7176" s="29">
        <f ca="1">IF(E7176&gt;0,D7176*Calculator!$G$22/12,0)</f>
        <v>0</v>
      </c>
      <c r="G7176" s="29">
        <f ca="1">IF(E7176&gt;0,(IFERROR(-PMT(Calculator!$G$22/12,Calculator!$G$23*12,Calculator!$G$20),0))-F7176,0)</f>
        <v>0</v>
      </c>
      <c r="H7176" s="29">
        <f t="shared" ca="1" si="452"/>
        <v>0</v>
      </c>
      <c r="I7176" s="29">
        <f t="shared" ca="1" si="450"/>
        <v>0</v>
      </c>
      <c r="J7176" s="30">
        <f>Calculator!$G$40</f>
        <v>6.5000000000000002E-2</v>
      </c>
      <c r="K7176" s="29">
        <f ca="1">IF(C7176&gt;=Calculator!$G$27,IF(DAY($C7176)=1,Calculator!$G$34/2,IF(DAY($C7176)=15,Calculator!$G$34/2,0)),0)</f>
        <v>0</v>
      </c>
      <c r="L7176" s="29">
        <f ca="1">IF(DAY($C7176)=28,IF(H7176=0,0,Calculator!$G$35),0)</f>
        <v>0</v>
      </c>
      <c r="M7176" s="29">
        <f ca="1">IF(I7176&gt;0,IF(DAY($C7176)=1,SUM(INDIRECT("I"&amp;(ROW(C7175)-DAY(C7175))):I7175),0),0)</f>
        <v>0</v>
      </c>
      <c r="N7176" s="29">
        <f ca="1">IF(C7176&lt;Calculator!$G$27,0,IF(C7176=Calculator!$G$27,Calculator!$G$39,IF(H7176-K7176&lt;=0,IF(D7176&gt;Calculator!$G$39,IF(H7176-K7176+E7176+L7176+M7176+Calculator!$G$39&gt;Calculator!$G$39,Calculator!$G$39-(H7176+E7176+L7176+M7176-K7176),Calculator!$G$39),D7176),0)))</f>
        <v>0</v>
      </c>
    </row>
    <row r="7177" spans="1:14" ht="15.75" thickBot="1">
      <c r="A7177" s="33" t="str">
        <f ca="1">IF(C7177=Calculator!$H$27,"F",IF(Daily!D7177+Daily!H7177=0,IF(D7176+H7176&gt;0,"L",""),""))</f>
        <v/>
      </c>
      <c r="B7177" s="34">
        <v>7176</v>
      </c>
      <c r="C7177" s="19">
        <f t="shared" ca="1" si="449"/>
        <v>53106</v>
      </c>
      <c r="D7177" s="29">
        <f t="shared" ca="1" si="451"/>
        <v>0</v>
      </c>
      <c r="E7177" s="29">
        <f ca="1">IF(C7177&lt;Calculator!$D$26,0,IF(DAY($C7177)=1,IF(D7177-Calculator!$G$24&gt;0,Calculator!$G$24,D7177),0))</f>
        <v>0</v>
      </c>
      <c r="F7177" s="29">
        <f ca="1">IF(E7177&gt;0,D7177*Calculator!$G$22/12,0)</f>
        <v>0</v>
      </c>
      <c r="G7177" s="29">
        <f ca="1">IF(E7177&gt;0,(IFERROR(-PMT(Calculator!$G$22/12,Calculator!$G$23*12,Calculator!$G$20),0))-F7177,0)</f>
        <v>0</v>
      </c>
      <c r="H7177" s="29">
        <f t="shared" ca="1" si="452"/>
        <v>0</v>
      </c>
      <c r="I7177" s="29">
        <f t="shared" ca="1" si="450"/>
        <v>0</v>
      </c>
      <c r="J7177" s="30">
        <f>Calculator!$G$40</f>
        <v>6.5000000000000002E-2</v>
      </c>
      <c r="K7177" s="29">
        <f ca="1">IF(C7177&gt;=Calculator!$G$27,IF(DAY($C7177)=1,Calculator!$G$34/2,IF(DAY($C7177)=15,Calculator!$G$34/2,0)),0)</f>
        <v>0</v>
      </c>
      <c r="L7177" s="29">
        <f ca="1">IF(DAY($C7177)=28,IF(H7177=0,0,Calculator!$G$35),0)</f>
        <v>0</v>
      </c>
      <c r="M7177" s="29">
        <f ca="1">IF(I7177&gt;0,IF(DAY($C7177)=1,SUM(INDIRECT("I"&amp;(ROW(C7176)-DAY(C7176))):I7176),0),0)</f>
        <v>0</v>
      </c>
      <c r="N7177" s="29">
        <f ca="1">IF(C7177&lt;Calculator!$G$27,0,IF(C7177=Calculator!$G$27,Calculator!$G$39,IF(H7177-K7177&lt;=0,IF(D7177&gt;Calculator!$G$39,IF(H7177-K7177+E7177+L7177+M7177+Calculator!$G$39&gt;Calculator!$G$39,Calculator!$G$39-(H7177+E7177+L7177+M7177-K7177),Calculator!$G$39),D7177),0)))</f>
        <v>0</v>
      </c>
    </row>
    <row r="7178" spans="1:14" ht="15.75" thickBot="1">
      <c r="A7178" s="33" t="str">
        <f ca="1">IF(C7178=Calculator!$H$27,"F",IF(Daily!D7178+Daily!H7178=0,IF(D7177+H7177&gt;0,"L",""),""))</f>
        <v/>
      </c>
      <c r="B7178" s="34">
        <v>7177</v>
      </c>
      <c r="C7178" s="19">
        <f t="shared" ca="1" si="449"/>
        <v>53107</v>
      </c>
      <c r="D7178" s="29">
        <f t="shared" ca="1" si="451"/>
        <v>0</v>
      </c>
      <c r="E7178" s="29">
        <f ca="1">IF(C7178&lt;Calculator!$D$26,0,IF(DAY($C7178)=1,IF(D7178-Calculator!$G$24&gt;0,Calculator!$G$24,D7178),0))</f>
        <v>0</v>
      </c>
      <c r="F7178" s="29">
        <f ca="1">IF(E7178&gt;0,D7178*Calculator!$G$22/12,0)</f>
        <v>0</v>
      </c>
      <c r="G7178" s="29">
        <f ca="1">IF(E7178&gt;0,(IFERROR(-PMT(Calculator!$G$22/12,Calculator!$G$23*12,Calculator!$G$20),0))-F7178,0)</f>
        <v>0</v>
      </c>
      <c r="H7178" s="29">
        <f t="shared" ca="1" si="452"/>
        <v>0</v>
      </c>
      <c r="I7178" s="29">
        <f t="shared" ca="1" si="450"/>
        <v>0</v>
      </c>
      <c r="J7178" s="30">
        <f>Calculator!$G$40</f>
        <v>6.5000000000000002E-2</v>
      </c>
      <c r="K7178" s="29">
        <f ca="1">IF(C7178&gt;=Calculator!$G$27,IF(DAY($C7178)=1,Calculator!$G$34/2,IF(DAY($C7178)=15,Calculator!$G$34/2,0)),0)</f>
        <v>0</v>
      </c>
      <c r="L7178" s="29">
        <f ca="1">IF(DAY($C7178)=28,IF(H7178=0,0,Calculator!$G$35),0)</f>
        <v>0</v>
      </c>
      <c r="M7178" s="29">
        <f ca="1">IF(I7178&gt;0,IF(DAY($C7178)=1,SUM(INDIRECT("I"&amp;(ROW(C7177)-DAY(C7177))):I7177),0),0)</f>
        <v>0</v>
      </c>
      <c r="N7178" s="29">
        <f ca="1">IF(C7178&lt;Calculator!$G$27,0,IF(C7178=Calculator!$G$27,Calculator!$G$39,IF(H7178-K7178&lt;=0,IF(D7178&gt;Calculator!$G$39,IF(H7178-K7178+E7178+L7178+M7178+Calculator!$G$39&gt;Calculator!$G$39,Calculator!$G$39-(H7178+E7178+L7178+M7178-K7178),Calculator!$G$39),D7178),0)))</f>
        <v>0</v>
      </c>
    </row>
    <row r="7179" spans="1:14" ht="15.75" thickBot="1">
      <c r="A7179" s="33" t="str">
        <f ca="1">IF(C7179=Calculator!$H$27,"F",IF(Daily!D7179+Daily!H7179=0,IF(D7178+H7178&gt;0,"L",""),""))</f>
        <v/>
      </c>
      <c r="B7179" s="34">
        <v>7178</v>
      </c>
      <c r="C7179" s="19">
        <f t="shared" ca="1" si="449"/>
        <v>53108</v>
      </c>
      <c r="D7179" s="29">
        <f t="shared" ca="1" si="451"/>
        <v>0</v>
      </c>
      <c r="E7179" s="29">
        <f ca="1">IF(C7179&lt;Calculator!$D$26,0,IF(DAY($C7179)=1,IF(D7179-Calculator!$G$24&gt;0,Calculator!$G$24,D7179),0))</f>
        <v>0</v>
      </c>
      <c r="F7179" s="29">
        <f ca="1">IF(E7179&gt;0,D7179*Calculator!$G$22/12,0)</f>
        <v>0</v>
      </c>
      <c r="G7179" s="29">
        <f ca="1">IF(E7179&gt;0,(IFERROR(-PMT(Calculator!$G$22/12,Calculator!$G$23*12,Calculator!$G$20),0))-F7179,0)</f>
        <v>0</v>
      </c>
      <c r="H7179" s="29">
        <f t="shared" ca="1" si="452"/>
        <v>0</v>
      </c>
      <c r="I7179" s="29">
        <f t="shared" ca="1" si="450"/>
        <v>0</v>
      </c>
      <c r="J7179" s="30">
        <f>Calculator!$G$40</f>
        <v>6.5000000000000002E-2</v>
      </c>
      <c r="K7179" s="29">
        <f ca="1">IF(C7179&gt;=Calculator!$G$27,IF(DAY($C7179)=1,Calculator!$G$34/2,IF(DAY($C7179)=15,Calculator!$G$34/2,0)),0)</f>
        <v>0</v>
      </c>
      <c r="L7179" s="29">
        <f ca="1">IF(DAY($C7179)=28,IF(H7179=0,0,Calculator!$G$35),0)</f>
        <v>0</v>
      </c>
      <c r="M7179" s="29">
        <f ca="1">IF(I7179&gt;0,IF(DAY($C7179)=1,SUM(INDIRECT("I"&amp;(ROW(C7178)-DAY(C7178))):I7178),0),0)</f>
        <v>0</v>
      </c>
      <c r="N7179" s="29">
        <f ca="1">IF(C7179&lt;Calculator!$G$27,0,IF(C7179=Calculator!$G$27,Calculator!$G$39,IF(H7179-K7179&lt;=0,IF(D7179&gt;Calculator!$G$39,IF(H7179-K7179+E7179+L7179+M7179+Calculator!$G$39&gt;Calculator!$G$39,Calculator!$G$39-(H7179+E7179+L7179+M7179-K7179),Calculator!$G$39),D7179),0)))</f>
        <v>0</v>
      </c>
    </row>
    <row r="7180" spans="1:14" ht="15.75" thickBot="1">
      <c r="A7180" s="33" t="str">
        <f ca="1">IF(C7180=Calculator!$H$27,"F",IF(Daily!D7180+Daily!H7180=0,IF(D7179+H7179&gt;0,"L",""),""))</f>
        <v/>
      </c>
      <c r="B7180" s="34">
        <v>7179</v>
      </c>
      <c r="C7180" s="19">
        <f t="shared" ca="1" si="449"/>
        <v>53109</v>
      </c>
      <c r="D7180" s="29">
        <f t="shared" ca="1" si="451"/>
        <v>0</v>
      </c>
      <c r="E7180" s="29">
        <f ca="1">IF(C7180&lt;Calculator!$D$26,0,IF(DAY($C7180)=1,IF(D7180-Calculator!$G$24&gt;0,Calculator!$G$24,D7180),0))</f>
        <v>0</v>
      </c>
      <c r="F7180" s="29">
        <f ca="1">IF(E7180&gt;0,D7180*Calculator!$G$22/12,0)</f>
        <v>0</v>
      </c>
      <c r="G7180" s="29">
        <f ca="1">IF(E7180&gt;0,(IFERROR(-PMT(Calculator!$G$22/12,Calculator!$G$23*12,Calculator!$G$20),0))-F7180,0)</f>
        <v>0</v>
      </c>
      <c r="H7180" s="29">
        <f t="shared" ca="1" si="452"/>
        <v>0</v>
      </c>
      <c r="I7180" s="29">
        <f t="shared" ca="1" si="450"/>
        <v>0</v>
      </c>
      <c r="J7180" s="30">
        <f>Calculator!$G$40</f>
        <v>6.5000000000000002E-2</v>
      </c>
      <c r="K7180" s="29">
        <f ca="1">IF(C7180&gt;=Calculator!$G$27,IF(DAY($C7180)=1,Calculator!$G$34/2,IF(DAY($C7180)=15,Calculator!$G$34/2,0)),0)</f>
        <v>0</v>
      </c>
      <c r="L7180" s="29">
        <f ca="1">IF(DAY($C7180)=28,IF(H7180=0,0,Calculator!$G$35),0)</f>
        <v>0</v>
      </c>
      <c r="M7180" s="29">
        <f ca="1">IF(I7180&gt;0,IF(DAY($C7180)=1,SUM(INDIRECT("I"&amp;(ROW(C7179)-DAY(C7179))):I7179),0),0)</f>
        <v>0</v>
      </c>
      <c r="N7180" s="29">
        <f ca="1">IF(C7180&lt;Calculator!$G$27,0,IF(C7180=Calculator!$G$27,Calculator!$G$39,IF(H7180-K7180&lt;=0,IF(D7180&gt;Calculator!$G$39,IF(H7180-K7180+E7180+L7180+M7180+Calculator!$G$39&gt;Calculator!$G$39,Calculator!$G$39-(H7180+E7180+L7180+M7180-K7180),Calculator!$G$39),D7180),0)))</f>
        <v>0</v>
      </c>
    </row>
    <row r="7181" spans="1:14" ht="15.75" thickBot="1">
      <c r="A7181" s="33" t="str">
        <f ca="1">IF(C7181=Calculator!$H$27,"F",IF(Daily!D7181+Daily!H7181=0,IF(D7180+H7180&gt;0,"L",""),""))</f>
        <v/>
      </c>
      <c r="B7181" s="34">
        <v>7180</v>
      </c>
      <c r="C7181" s="19">
        <f t="shared" ca="1" si="449"/>
        <v>53110</v>
      </c>
      <c r="D7181" s="29">
        <f t="shared" ca="1" si="451"/>
        <v>0</v>
      </c>
      <c r="E7181" s="29">
        <f ca="1">IF(C7181&lt;Calculator!$D$26,0,IF(DAY($C7181)=1,IF(D7181-Calculator!$G$24&gt;0,Calculator!$G$24,D7181),0))</f>
        <v>0</v>
      </c>
      <c r="F7181" s="29">
        <f ca="1">IF(E7181&gt;0,D7181*Calculator!$G$22/12,0)</f>
        <v>0</v>
      </c>
      <c r="G7181" s="29">
        <f ca="1">IF(E7181&gt;0,(IFERROR(-PMT(Calculator!$G$22/12,Calculator!$G$23*12,Calculator!$G$20),0))-F7181,0)</f>
        <v>0</v>
      </c>
      <c r="H7181" s="29">
        <f t="shared" ca="1" si="452"/>
        <v>0</v>
      </c>
      <c r="I7181" s="29">
        <f t="shared" ca="1" si="450"/>
        <v>0</v>
      </c>
      <c r="J7181" s="30">
        <f>Calculator!$G$40</f>
        <v>6.5000000000000002E-2</v>
      </c>
      <c r="K7181" s="29">
        <f ca="1">IF(C7181&gt;=Calculator!$G$27,IF(DAY($C7181)=1,Calculator!$G$34/2,IF(DAY($C7181)=15,Calculator!$G$34/2,0)),0)</f>
        <v>0</v>
      </c>
      <c r="L7181" s="29">
        <f ca="1">IF(DAY($C7181)=28,IF(H7181=0,0,Calculator!$G$35),0)</f>
        <v>0</v>
      </c>
      <c r="M7181" s="29">
        <f ca="1">IF(I7181&gt;0,IF(DAY($C7181)=1,SUM(INDIRECT("I"&amp;(ROW(C7180)-DAY(C7180))):I7180),0),0)</f>
        <v>0</v>
      </c>
      <c r="N7181" s="29">
        <f ca="1">IF(C7181&lt;Calculator!$G$27,0,IF(C7181=Calculator!$G$27,Calculator!$G$39,IF(H7181-K7181&lt;=0,IF(D7181&gt;Calculator!$G$39,IF(H7181-K7181+E7181+L7181+M7181+Calculator!$G$39&gt;Calculator!$G$39,Calculator!$G$39-(H7181+E7181+L7181+M7181-K7181),Calculator!$G$39),D7181),0)))</f>
        <v>0</v>
      </c>
    </row>
    <row r="7182" spans="1:14" ht="15.75" thickBot="1">
      <c r="A7182" s="33" t="str">
        <f ca="1">IF(C7182=Calculator!$H$27,"F",IF(Daily!D7182+Daily!H7182=0,IF(D7181+H7181&gt;0,"L",""),""))</f>
        <v/>
      </c>
      <c r="B7182" s="34">
        <v>7181</v>
      </c>
      <c r="C7182" s="19">
        <f t="shared" ca="1" si="449"/>
        <v>53111</v>
      </c>
      <c r="D7182" s="29">
        <f t="shared" ca="1" si="451"/>
        <v>0</v>
      </c>
      <c r="E7182" s="29">
        <f ca="1">IF(C7182&lt;Calculator!$D$26,0,IF(DAY($C7182)=1,IF(D7182-Calculator!$G$24&gt;0,Calculator!$G$24,D7182),0))</f>
        <v>0</v>
      </c>
      <c r="F7182" s="29">
        <f ca="1">IF(E7182&gt;0,D7182*Calculator!$G$22/12,0)</f>
        <v>0</v>
      </c>
      <c r="G7182" s="29">
        <f ca="1">IF(E7182&gt;0,(IFERROR(-PMT(Calculator!$G$22/12,Calculator!$G$23*12,Calculator!$G$20),0))-F7182,0)</f>
        <v>0</v>
      </c>
      <c r="H7182" s="29">
        <f t="shared" ca="1" si="452"/>
        <v>0</v>
      </c>
      <c r="I7182" s="29">
        <f t="shared" ca="1" si="450"/>
        <v>0</v>
      </c>
      <c r="J7182" s="30">
        <f>Calculator!$G$40</f>
        <v>6.5000000000000002E-2</v>
      </c>
      <c r="K7182" s="29">
        <f ca="1">IF(C7182&gt;=Calculator!$G$27,IF(DAY($C7182)=1,Calculator!$G$34/2,IF(DAY($C7182)=15,Calculator!$G$34/2,0)),0)</f>
        <v>0</v>
      </c>
      <c r="L7182" s="29">
        <f ca="1">IF(DAY($C7182)=28,IF(H7182=0,0,Calculator!$G$35),0)</f>
        <v>0</v>
      </c>
      <c r="M7182" s="29">
        <f ca="1">IF(I7182&gt;0,IF(DAY($C7182)=1,SUM(INDIRECT("I"&amp;(ROW(C7181)-DAY(C7181))):I7181),0),0)</f>
        <v>0</v>
      </c>
      <c r="N7182" s="29">
        <f ca="1">IF(C7182&lt;Calculator!$G$27,0,IF(C7182=Calculator!$G$27,Calculator!$G$39,IF(H7182-K7182&lt;=0,IF(D7182&gt;Calculator!$G$39,IF(H7182-K7182+E7182+L7182+M7182+Calculator!$G$39&gt;Calculator!$G$39,Calculator!$G$39-(H7182+E7182+L7182+M7182-K7182),Calculator!$G$39),D7182),0)))</f>
        <v>0</v>
      </c>
    </row>
    <row r="7183" spans="1:14" ht="15.75" thickBot="1">
      <c r="A7183" s="33" t="str">
        <f ca="1">IF(C7183=Calculator!$H$27,"F",IF(Daily!D7183+Daily!H7183=0,IF(D7182+H7182&gt;0,"L",""),""))</f>
        <v/>
      </c>
      <c r="B7183" s="34">
        <v>7182</v>
      </c>
      <c r="C7183" s="19">
        <f t="shared" ca="1" si="449"/>
        <v>53112</v>
      </c>
      <c r="D7183" s="29">
        <f t="shared" ca="1" si="451"/>
        <v>0</v>
      </c>
      <c r="E7183" s="29">
        <f ca="1">IF(C7183&lt;Calculator!$D$26,0,IF(DAY($C7183)=1,IF(D7183-Calculator!$G$24&gt;0,Calculator!$G$24,D7183),0))</f>
        <v>0</v>
      </c>
      <c r="F7183" s="29">
        <f ca="1">IF(E7183&gt;0,D7183*Calculator!$G$22/12,0)</f>
        <v>0</v>
      </c>
      <c r="G7183" s="29">
        <f ca="1">IF(E7183&gt;0,(IFERROR(-PMT(Calculator!$G$22/12,Calculator!$G$23*12,Calculator!$G$20),0))-F7183,0)</f>
        <v>0</v>
      </c>
      <c r="H7183" s="29">
        <f t="shared" ca="1" si="452"/>
        <v>0</v>
      </c>
      <c r="I7183" s="29">
        <f t="shared" ca="1" si="450"/>
        <v>0</v>
      </c>
      <c r="J7183" s="30">
        <f>Calculator!$G$40</f>
        <v>6.5000000000000002E-2</v>
      </c>
      <c r="K7183" s="29">
        <f ca="1">IF(C7183&gt;=Calculator!$G$27,IF(DAY($C7183)=1,Calculator!$G$34/2,IF(DAY($C7183)=15,Calculator!$G$34/2,0)),0)</f>
        <v>0</v>
      </c>
      <c r="L7183" s="29">
        <f ca="1">IF(DAY($C7183)=28,IF(H7183=0,0,Calculator!$G$35),0)</f>
        <v>0</v>
      </c>
      <c r="M7183" s="29">
        <f ca="1">IF(I7183&gt;0,IF(DAY($C7183)=1,SUM(INDIRECT("I"&amp;(ROW(C7182)-DAY(C7182))):I7182),0),0)</f>
        <v>0</v>
      </c>
      <c r="N7183" s="29">
        <f ca="1">IF(C7183&lt;Calculator!$G$27,0,IF(C7183=Calculator!$G$27,Calculator!$G$39,IF(H7183-K7183&lt;=0,IF(D7183&gt;Calculator!$G$39,IF(H7183-K7183+E7183+L7183+M7183+Calculator!$G$39&gt;Calculator!$G$39,Calculator!$G$39-(H7183+E7183+L7183+M7183-K7183),Calculator!$G$39),D7183),0)))</f>
        <v>0</v>
      </c>
    </row>
    <row r="7184" spans="1:14" ht="15.75" thickBot="1">
      <c r="A7184" s="33" t="str">
        <f ca="1">IF(C7184=Calculator!$H$27,"F",IF(Daily!D7184+Daily!H7184=0,IF(D7183+H7183&gt;0,"L",""),""))</f>
        <v/>
      </c>
      <c r="B7184" s="34">
        <v>7183</v>
      </c>
      <c r="C7184" s="19">
        <f t="shared" ca="1" si="449"/>
        <v>53113</v>
      </c>
      <c r="D7184" s="29">
        <f t="shared" ca="1" si="451"/>
        <v>0</v>
      </c>
      <c r="E7184" s="29">
        <f ca="1">IF(C7184&lt;Calculator!$D$26,0,IF(DAY($C7184)=1,IF(D7184-Calculator!$G$24&gt;0,Calculator!$G$24,D7184),0))</f>
        <v>0</v>
      </c>
      <c r="F7184" s="29">
        <f ca="1">IF(E7184&gt;0,D7184*Calculator!$G$22/12,0)</f>
        <v>0</v>
      </c>
      <c r="G7184" s="29">
        <f ca="1">IF(E7184&gt;0,(IFERROR(-PMT(Calculator!$G$22/12,Calculator!$G$23*12,Calculator!$G$20),0))-F7184,0)</f>
        <v>0</v>
      </c>
      <c r="H7184" s="29">
        <f t="shared" ca="1" si="452"/>
        <v>0</v>
      </c>
      <c r="I7184" s="29">
        <f t="shared" ca="1" si="450"/>
        <v>0</v>
      </c>
      <c r="J7184" s="30">
        <f>Calculator!$G$40</f>
        <v>6.5000000000000002E-2</v>
      </c>
      <c r="K7184" s="29">
        <f ca="1">IF(C7184&gt;=Calculator!$G$27,IF(DAY($C7184)=1,Calculator!$G$34/2,IF(DAY($C7184)=15,Calculator!$G$34/2,0)),0)</f>
        <v>0</v>
      </c>
      <c r="L7184" s="29">
        <f ca="1">IF(DAY($C7184)=28,IF(H7184=0,0,Calculator!$G$35),0)</f>
        <v>0</v>
      </c>
      <c r="M7184" s="29">
        <f ca="1">IF(I7184&gt;0,IF(DAY($C7184)=1,SUM(INDIRECT("I"&amp;(ROW(C7183)-DAY(C7183))):I7183),0),0)</f>
        <v>0</v>
      </c>
      <c r="N7184" s="29">
        <f ca="1">IF(C7184&lt;Calculator!$G$27,0,IF(C7184=Calculator!$G$27,Calculator!$G$39,IF(H7184-K7184&lt;=0,IF(D7184&gt;Calculator!$G$39,IF(H7184-K7184+E7184+L7184+M7184+Calculator!$G$39&gt;Calculator!$G$39,Calculator!$G$39-(H7184+E7184+L7184+M7184-K7184),Calculator!$G$39),D7184),0)))</f>
        <v>0</v>
      </c>
    </row>
    <row r="7185" spans="1:14" ht="15.75" thickBot="1">
      <c r="A7185" s="33" t="str">
        <f ca="1">IF(C7185=Calculator!$H$27,"F",IF(Daily!D7185+Daily!H7185=0,IF(D7184+H7184&gt;0,"L",""),""))</f>
        <v/>
      </c>
      <c r="B7185" s="34">
        <v>7184</v>
      </c>
      <c r="C7185" s="19">
        <f t="shared" ca="1" si="449"/>
        <v>53114</v>
      </c>
      <c r="D7185" s="29">
        <f t="shared" ca="1" si="451"/>
        <v>0</v>
      </c>
      <c r="E7185" s="29">
        <f ca="1">IF(C7185&lt;Calculator!$D$26,0,IF(DAY($C7185)=1,IF(D7185-Calculator!$G$24&gt;0,Calculator!$G$24,D7185),0))</f>
        <v>0</v>
      </c>
      <c r="F7185" s="29">
        <f ca="1">IF(E7185&gt;0,D7185*Calculator!$G$22/12,0)</f>
        <v>0</v>
      </c>
      <c r="G7185" s="29">
        <f ca="1">IF(E7185&gt;0,(IFERROR(-PMT(Calculator!$G$22/12,Calculator!$G$23*12,Calculator!$G$20),0))-F7185,0)</f>
        <v>0</v>
      </c>
      <c r="H7185" s="29">
        <f t="shared" ca="1" si="452"/>
        <v>0</v>
      </c>
      <c r="I7185" s="29">
        <f t="shared" ca="1" si="450"/>
        <v>0</v>
      </c>
      <c r="J7185" s="30">
        <f>Calculator!$G$40</f>
        <v>6.5000000000000002E-2</v>
      </c>
      <c r="K7185" s="29">
        <f ca="1">IF(C7185&gt;=Calculator!$G$27,IF(DAY($C7185)=1,Calculator!$G$34/2,IF(DAY($C7185)=15,Calculator!$G$34/2,0)),0)</f>
        <v>4500</v>
      </c>
      <c r="L7185" s="29">
        <f ca="1">IF(DAY($C7185)=28,IF(H7185=0,0,Calculator!$G$35),0)</f>
        <v>0</v>
      </c>
      <c r="M7185" s="29">
        <f ca="1">IF(I7185&gt;0,IF(DAY($C7185)=1,SUM(INDIRECT("I"&amp;(ROW(C7184)-DAY(C7184))):I7184),0),0)</f>
        <v>0</v>
      </c>
      <c r="N7185" s="29">
        <f ca="1">IF(C7185&lt;Calculator!$G$27,0,IF(C7185=Calculator!$G$27,Calculator!$G$39,IF(H7185-K7185&lt;=0,IF(D7185&gt;Calculator!$G$39,IF(H7185-K7185+E7185+L7185+M7185+Calculator!$G$39&gt;Calculator!$G$39,Calculator!$G$39-(H7185+E7185+L7185+M7185-K7185),Calculator!$G$39),D7185),0)))</f>
        <v>0</v>
      </c>
    </row>
    <row r="7186" spans="1:14" ht="15.75" thickBot="1">
      <c r="A7186" s="33" t="str">
        <f ca="1">IF(C7186=Calculator!$H$27,"F",IF(Daily!D7186+Daily!H7186=0,IF(D7185+H7185&gt;0,"L",""),""))</f>
        <v/>
      </c>
      <c r="B7186" s="34">
        <v>7185</v>
      </c>
      <c r="C7186" s="19">
        <f t="shared" ca="1" si="449"/>
        <v>53115</v>
      </c>
      <c r="D7186" s="29">
        <f t="shared" ca="1" si="451"/>
        <v>0</v>
      </c>
      <c r="E7186" s="29">
        <f ca="1">IF(C7186&lt;Calculator!$D$26,0,IF(DAY($C7186)=1,IF(D7186-Calculator!$G$24&gt;0,Calculator!$G$24,D7186),0))</f>
        <v>0</v>
      </c>
      <c r="F7186" s="29">
        <f ca="1">IF(E7186&gt;0,D7186*Calculator!$G$22/12,0)</f>
        <v>0</v>
      </c>
      <c r="G7186" s="29">
        <f ca="1">IF(E7186&gt;0,(IFERROR(-PMT(Calculator!$G$22/12,Calculator!$G$23*12,Calculator!$G$20),0))-F7186,0)</f>
        <v>0</v>
      </c>
      <c r="H7186" s="29">
        <f t="shared" ca="1" si="452"/>
        <v>0</v>
      </c>
      <c r="I7186" s="29">
        <f t="shared" ca="1" si="450"/>
        <v>0</v>
      </c>
      <c r="J7186" s="30">
        <f>Calculator!$G$40</f>
        <v>6.5000000000000002E-2</v>
      </c>
      <c r="K7186" s="29">
        <f ca="1">IF(C7186&gt;=Calculator!$G$27,IF(DAY($C7186)=1,Calculator!$G$34/2,IF(DAY($C7186)=15,Calculator!$G$34/2,0)),0)</f>
        <v>0</v>
      </c>
      <c r="L7186" s="29">
        <f ca="1">IF(DAY($C7186)=28,IF(H7186=0,0,Calculator!$G$35),0)</f>
        <v>0</v>
      </c>
      <c r="M7186" s="29">
        <f ca="1">IF(I7186&gt;0,IF(DAY($C7186)=1,SUM(INDIRECT("I"&amp;(ROW(C7185)-DAY(C7185))):I7185),0),0)</f>
        <v>0</v>
      </c>
      <c r="N7186" s="29">
        <f ca="1">IF(C7186&lt;Calculator!$G$27,0,IF(C7186=Calculator!$G$27,Calculator!$G$39,IF(H7186-K7186&lt;=0,IF(D7186&gt;Calculator!$G$39,IF(H7186-K7186+E7186+L7186+M7186+Calculator!$G$39&gt;Calculator!$G$39,Calculator!$G$39-(H7186+E7186+L7186+M7186-K7186),Calculator!$G$39),D7186),0)))</f>
        <v>0</v>
      </c>
    </row>
    <row r="7187" spans="1:14" ht="15.75" thickBot="1">
      <c r="A7187" s="33" t="str">
        <f ca="1">IF(C7187=Calculator!$H$27,"F",IF(Daily!D7187+Daily!H7187=0,IF(D7186+H7186&gt;0,"L",""),""))</f>
        <v/>
      </c>
      <c r="B7187" s="34">
        <v>7186</v>
      </c>
      <c r="C7187" s="19">
        <f t="shared" ca="1" si="449"/>
        <v>53116</v>
      </c>
      <c r="D7187" s="29">
        <f t="shared" ca="1" si="451"/>
        <v>0</v>
      </c>
      <c r="E7187" s="29">
        <f ca="1">IF(C7187&lt;Calculator!$D$26,0,IF(DAY($C7187)=1,IF(D7187-Calculator!$G$24&gt;0,Calculator!$G$24,D7187),0))</f>
        <v>0</v>
      </c>
      <c r="F7187" s="29">
        <f ca="1">IF(E7187&gt;0,D7187*Calculator!$G$22/12,0)</f>
        <v>0</v>
      </c>
      <c r="G7187" s="29">
        <f ca="1">IF(E7187&gt;0,(IFERROR(-PMT(Calculator!$G$22/12,Calculator!$G$23*12,Calculator!$G$20),0))-F7187,0)</f>
        <v>0</v>
      </c>
      <c r="H7187" s="29">
        <f t="shared" ca="1" si="452"/>
        <v>0</v>
      </c>
      <c r="I7187" s="29">
        <f t="shared" ca="1" si="450"/>
        <v>0</v>
      </c>
      <c r="J7187" s="30">
        <f>Calculator!$G$40</f>
        <v>6.5000000000000002E-2</v>
      </c>
      <c r="K7187" s="29">
        <f ca="1">IF(C7187&gt;=Calculator!$G$27,IF(DAY($C7187)=1,Calculator!$G$34/2,IF(DAY($C7187)=15,Calculator!$G$34/2,0)),0)</f>
        <v>0</v>
      </c>
      <c r="L7187" s="29">
        <f ca="1">IF(DAY($C7187)=28,IF(H7187=0,0,Calculator!$G$35),0)</f>
        <v>0</v>
      </c>
      <c r="M7187" s="29">
        <f ca="1">IF(I7187&gt;0,IF(DAY($C7187)=1,SUM(INDIRECT("I"&amp;(ROW(C7186)-DAY(C7186))):I7186),0),0)</f>
        <v>0</v>
      </c>
      <c r="N7187" s="29">
        <f ca="1">IF(C7187&lt;Calculator!$G$27,0,IF(C7187=Calculator!$G$27,Calculator!$G$39,IF(H7187-K7187&lt;=0,IF(D7187&gt;Calculator!$G$39,IF(H7187-K7187+E7187+L7187+M7187+Calculator!$G$39&gt;Calculator!$G$39,Calculator!$G$39-(H7187+E7187+L7187+M7187-K7187),Calculator!$G$39),D7187),0)))</f>
        <v>0</v>
      </c>
    </row>
    <row r="7188" spans="1:14" ht="15.75" thickBot="1">
      <c r="A7188" s="33" t="str">
        <f ca="1">IF(C7188=Calculator!$H$27,"F",IF(Daily!D7188+Daily!H7188=0,IF(D7187+H7187&gt;0,"L",""),""))</f>
        <v/>
      </c>
      <c r="B7188" s="34">
        <v>7187</v>
      </c>
      <c r="C7188" s="19">
        <f t="shared" ca="1" si="449"/>
        <v>53117</v>
      </c>
      <c r="D7188" s="29">
        <f t="shared" ca="1" si="451"/>
        <v>0</v>
      </c>
      <c r="E7188" s="29">
        <f ca="1">IF(C7188&lt;Calculator!$D$26,0,IF(DAY($C7188)=1,IF(D7188-Calculator!$G$24&gt;0,Calculator!$G$24,D7188),0))</f>
        <v>0</v>
      </c>
      <c r="F7188" s="29">
        <f ca="1">IF(E7188&gt;0,D7188*Calculator!$G$22/12,0)</f>
        <v>0</v>
      </c>
      <c r="G7188" s="29">
        <f ca="1">IF(E7188&gt;0,(IFERROR(-PMT(Calculator!$G$22/12,Calculator!$G$23*12,Calculator!$G$20),0))-F7188,0)</f>
        <v>0</v>
      </c>
      <c r="H7188" s="29">
        <f t="shared" ca="1" si="452"/>
        <v>0</v>
      </c>
      <c r="I7188" s="29">
        <f t="shared" ca="1" si="450"/>
        <v>0</v>
      </c>
      <c r="J7188" s="30">
        <f>Calculator!$G$40</f>
        <v>6.5000000000000002E-2</v>
      </c>
      <c r="K7188" s="29">
        <f ca="1">IF(C7188&gt;=Calculator!$G$27,IF(DAY($C7188)=1,Calculator!$G$34/2,IF(DAY($C7188)=15,Calculator!$G$34/2,0)),0)</f>
        <v>0</v>
      </c>
      <c r="L7188" s="29">
        <f ca="1">IF(DAY($C7188)=28,IF(H7188=0,0,Calculator!$G$35),0)</f>
        <v>0</v>
      </c>
      <c r="M7188" s="29">
        <f ca="1">IF(I7188&gt;0,IF(DAY($C7188)=1,SUM(INDIRECT("I"&amp;(ROW(C7187)-DAY(C7187))):I7187),0),0)</f>
        <v>0</v>
      </c>
      <c r="N7188" s="29">
        <f ca="1">IF(C7188&lt;Calculator!$G$27,0,IF(C7188=Calculator!$G$27,Calculator!$G$39,IF(H7188-K7188&lt;=0,IF(D7188&gt;Calculator!$G$39,IF(H7188-K7188+E7188+L7188+M7188+Calculator!$G$39&gt;Calculator!$G$39,Calculator!$G$39-(H7188+E7188+L7188+M7188-K7188),Calculator!$G$39),D7188),0)))</f>
        <v>0</v>
      </c>
    </row>
    <row r="7189" spans="1:14" ht="15.75" thickBot="1">
      <c r="A7189" s="33" t="str">
        <f ca="1">IF(C7189=Calculator!$H$27,"F",IF(Daily!D7189+Daily!H7189=0,IF(D7188+H7188&gt;0,"L",""),""))</f>
        <v/>
      </c>
      <c r="B7189" s="34">
        <v>7188</v>
      </c>
      <c r="C7189" s="19">
        <f t="shared" ca="1" si="449"/>
        <v>53118</v>
      </c>
      <c r="D7189" s="29">
        <f t="shared" ca="1" si="451"/>
        <v>0</v>
      </c>
      <c r="E7189" s="29">
        <f ca="1">IF(C7189&lt;Calculator!$D$26,0,IF(DAY($C7189)=1,IF(D7189-Calculator!$G$24&gt;0,Calculator!$G$24,D7189),0))</f>
        <v>0</v>
      </c>
      <c r="F7189" s="29">
        <f ca="1">IF(E7189&gt;0,D7189*Calculator!$G$22/12,0)</f>
        <v>0</v>
      </c>
      <c r="G7189" s="29">
        <f ca="1">IF(E7189&gt;0,(IFERROR(-PMT(Calculator!$G$22/12,Calculator!$G$23*12,Calculator!$G$20),0))-F7189,0)</f>
        <v>0</v>
      </c>
      <c r="H7189" s="29">
        <f t="shared" ca="1" si="452"/>
        <v>0</v>
      </c>
      <c r="I7189" s="29">
        <f t="shared" ca="1" si="450"/>
        <v>0</v>
      </c>
      <c r="J7189" s="30">
        <f>Calculator!$G$40</f>
        <v>6.5000000000000002E-2</v>
      </c>
      <c r="K7189" s="29">
        <f ca="1">IF(C7189&gt;=Calculator!$G$27,IF(DAY($C7189)=1,Calculator!$G$34/2,IF(DAY($C7189)=15,Calculator!$G$34/2,0)),0)</f>
        <v>0</v>
      </c>
      <c r="L7189" s="29">
        <f ca="1">IF(DAY($C7189)=28,IF(H7189=0,0,Calculator!$G$35),0)</f>
        <v>0</v>
      </c>
      <c r="M7189" s="29">
        <f ca="1">IF(I7189&gt;0,IF(DAY($C7189)=1,SUM(INDIRECT("I"&amp;(ROW(C7188)-DAY(C7188))):I7188),0),0)</f>
        <v>0</v>
      </c>
      <c r="N7189" s="29">
        <f ca="1">IF(C7189&lt;Calculator!$G$27,0,IF(C7189=Calculator!$G$27,Calculator!$G$39,IF(H7189-K7189&lt;=0,IF(D7189&gt;Calculator!$G$39,IF(H7189-K7189+E7189+L7189+M7189+Calculator!$G$39&gt;Calculator!$G$39,Calculator!$G$39-(H7189+E7189+L7189+M7189-K7189),Calculator!$G$39),D7189),0)))</f>
        <v>0</v>
      </c>
    </row>
    <row r="7190" spans="1:14" ht="15.75" thickBot="1">
      <c r="A7190" s="33" t="str">
        <f ca="1">IF(C7190=Calculator!$H$27,"F",IF(Daily!D7190+Daily!H7190=0,IF(D7189+H7189&gt;0,"L",""),""))</f>
        <v/>
      </c>
      <c r="B7190" s="34">
        <v>7189</v>
      </c>
      <c r="C7190" s="19">
        <f t="shared" ca="1" si="449"/>
        <v>53119</v>
      </c>
      <c r="D7190" s="29">
        <f t="shared" ca="1" si="451"/>
        <v>0</v>
      </c>
      <c r="E7190" s="29">
        <f ca="1">IF(C7190&lt;Calculator!$D$26,0,IF(DAY($C7190)=1,IF(D7190-Calculator!$G$24&gt;0,Calculator!$G$24,D7190),0))</f>
        <v>0</v>
      </c>
      <c r="F7190" s="29">
        <f ca="1">IF(E7190&gt;0,D7190*Calculator!$G$22/12,0)</f>
        <v>0</v>
      </c>
      <c r="G7190" s="29">
        <f ca="1">IF(E7190&gt;0,(IFERROR(-PMT(Calculator!$G$22/12,Calculator!$G$23*12,Calculator!$G$20),0))-F7190,0)</f>
        <v>0</v>
      </c>
      <c r="H7190" s="29">
        <f t="shared" ca="1" si="452"/>
        <v>0</v>
      </c>
      <c r="I7190" s="29">
        <f t="shared" ca="1" si="450"/>
        <v>0</v>
      </c>
      <c r="J7190" s="30">
        <f>Calculator!$G$40</f>
        <v>6.5000000000000002E-2</v>
      </c>
      <c r="K7190" s="29">
        <f ca="1">IF(C7190&gt;=Calculator!$G$27,IF(DAY($C7190)=1,Calculator!$G$34/2,IF(DAY($C7190)=15,Calculator!$G$34/2,0)),0)</f>
        <v>0</v>
      </c>
      <c r="L7190" s="29">
        <f ca="1">IF(DAY($C7190)=28,IF(H7190=0,0,Calculator!$G$35),0)</f>
        <v>0</v>
      </c>
      <c r="M7190" s="29">
        <f ca="1">IF(I7190&gt;0,IF(DAY($C7190)=1,SUM(INDIRECT("I"&amp;(ROW(C7189)-DAY(C7189))):I7189),0),0)</f>
        <v>0</v>
      </c>
      <c r="N7190" s="29">
        <f ca="1">IF(C7190&lt;Calculator!$G$27,0,IF(C7190=Calculator!$G$27,Calculator!$G$39,IF(H7190-K7190&lt;=0,IF(D7190&gt;Calculator!$G$39,IF(H7190-K7190+E7190+L7190+M7190+Calculator!$G$39&gt;Calculator!$G$39,Calculator!$G$39-(H7190+E7190+L7190+M7190-K7190),Calculator!$G$39),D7190),0)))</f>
        <v>0</v>
      </c>
    </row>
    <row r="7191" spans="1:14" ht="15.75" thickBot="1">
      <c r="A7191" s="33" t="str">
        <f ca="1">IF(C7191=Calculator!$H$27,"F",IF(Daily!D7191+Daily!H7191=0,IF(D7190+H7190&gt;0,"L",""),""))</f>
        <v/>
      </c>
      <c r="B7191" s="34">
        <v>7190</v>
      </c>
      <c r="C7191" s="19">
        <f t="shared" ca="1" si="449"/>
        <v>53120</v>
      </c>
      <c r="D7191" s="29">
        <f t="shared" ca="1" si="451"/>
        <v>0</v>
      </c>
      <c r="E7191" s="29">
        <f ca="1">IF(C7191&lt;Calculator!$D$26,0,IF(DAY($C7191)=1,IF(D7191-Calculator!$G$24&gt;0,Calculator!$G$24,D7191),0))</f>
        <v>0</v>
      </c>
      <c r="F7191" s="29">
        <f ca="1">IF(E7191&gt;0,D7191*Calculator!$G$22/12,0)</f>
        <v>0</v>
      </c>
      <c r="G7191" s="29">
        <f ca="1">IF(E7191&gt;0,(IFERROR(-PMT(Calculator!$G$22/12,Calculator!$G$23*12,Calculator!$G$20),0))-F7191,0)</f>
        <v>0</v>
      </c>
      <c r="H7191" s="29">
        <f t="shared" ca="1" si="452"/>
        <v>0</v>
      </c>
      <c r="I7191" s="29">
        <f t="shared" ca="1" si="450"/>
        <v>0</v>
      </c>
      <c r="J7191" s="30">
        <f>Calculator!$G$40</f>
        <v>6.5000000000000002E-2</v>
      </c>
      <c r="K7191" s="29">
        <f ca="1">IF(C7191&gt;=Calculator!$G$27,IF(DAY($C7191)=1,Calculator!$G$34/2,IF(DAY($C7191)=15,Calculator!$G$34/2,0)),0)</f>
        <v>0</v>
      </c>
      <c r="L7191" s="29">
        <f ca="1">IF(DAY($C7191)=28,IF(H7191=0,0,Calculator!$G$35),0)</f>
        <v>0</v>
      </c>
      <c r="M7191" s="29">
        <f ca="1">IF(I7191&gt;0,IF(DAY($C7191)=1,SUM(INDIRECT("I"&amp;(ROW(C7190)-DAY(C7190))):I7190),0),0)</f>
        <v>0</v>
      </c>
      <c r="N7191" s="29">
        <f ca="1">IF(C7191&lt;Calculator!$G$27,0,IF(C7191=Calculator!$G$27,Calculator!$G$39,IF(H7191-K7191&lt;=0,IF(D7191&gt;Calculator!$G$39,IF(H7191-K7191+E7191+L7191+M7191+Calculator!$G$39&gt;Calculator!$G$39,Calculator!$G$39-(H7191+E7191+L7191+M7191-K7191),Calculator!$G$39),D7191),0)))</f>
        <v>0</v>
      </c>
    </row>
    <row r="7192" spans="1:14" ht="15.75" thickBot="1">
      <c r="A7192" s="33" t="str">
        <f ca="1">IF(C7192=Calculator!$H$27,"F",IF(Daily!D7192+Daily!H7192=0,IF(D7191+H7191&gt;0,"L",""),""))</f>
        <v/>
      </c>
      <c r="B7192" s="34">
        <v>7191</v>
      </c>
      <c r="C7192" s="19">
        <f t="shared" ca="1" si="449"/>
        <v>53121</v>
      </c>
      <c r="D7192" s="29">
        <f t="shared" ca="1" si="451"/>
        <v>0</v>
      </c>
      <c r="E7192" s="29">
        <f ca="1">IF(C7192&lt;Calculator!$D$26,0,IF(DAY($C7192)=1,IF(D7192-Calculator!$G$24&gt;0,Calculator!$G$24,D7192),0))</f>
        <v>0</v>
      </c>
      <c r="F7192" s="29">
        <f ca="1">IF(E7192&gt;0,D7192*Calculator!$G$22/12,0)</f>
        <v>0</v>
      </c>
      <c r="G7192" s="29">
        <f ca="1">IF(E7192&gt;0,(IFERROR(-PMT(Calculator!$G$22/12,Calculator!$G$23*12,Calculator!$G$20),0))-F7192,0)</f>
        <v>0</v>
      </c>
      <c r="H7192" s="29">
        <f t="shared" ca="1" si="452"/>
        <v>0</v>
      </c>
      <c r="I7192" s="29">
        <f t="shared" ca="1" si="450"/>
        <v>0</v>
      </c>
      <c r="J7192" s="30">
        <f>Calculator!$G$40</f>
        <v>6.5000000000000002E-2</v>
      </c>
      <c r="K7192" s="29">
        <f ca="1">IF(C7192&gt;=Calculator!$G$27,IF(DAY($C7192)=1,Calculator!$G$34/2,IF(DAY($C7192)=15,Calculator!$G$34/2,0)),0)</f>
        <v>0</v>
      </c>
      <c r="L7192" s="29">
        <f ca="1">IF(DAY($C7192)=28,IF(H7192=0,0,Calculator!$G$35),0)</f>
        <v>0</v>
      </c>
      <c r="M7192" s="29">
        <f ca="1">IF(I7192&gt;0,IF(DAY($C7192)=1,SUM(INDIRECT("I"&amp;(ROW(C7191)-DAY(C7191))):I7191),0),0)</f>
        <v>0</v>
      </c>
      <c r="N7192" s="29">
        <f ca="1">IF(C7192&lt;Calculator!$G$27,0,IF(C7192=Calculator!$G$27,Calculator!$G$39,IF(H7192-K7192&lt;=0,IF(D7192&gt;Calculator!$G$39,IF(H7192-K7192+E7192+L7192+M7192+Calculator!$G$39&gt;Calculator!$G$39,Calculator!$G$39-(H7192+E7192+L7192+M7192-K7192),Calculator!$G$39),D7192),0)))</f>
        <v>0</v>
      </c>
    </row>
    <row r="7193" spans="1:14" ht="15.75" thickBot="1">
      <c r="A7193" s="33" t="str">
        <f ca="1">IF(C7193=Calculator!$H$27,"F",IF(Daily!D7193+Daily!H7193=0,IF(D7192+H7192&gt;0,"L",""),""))</f>
        <v/>
      </c>
      <c r="B7193" s="34">
        <v>7192</v>
      </c>
      <c r="C7193" s="19">
        <f t="shared" ca="1" si="449"/>
        <v>53122</v>
      </c>
      <c r="D7193" s="29">
        <f t="shared" ca="1" si="451"/>
        <v>0</v>
      </c>
      <c r="E7193" s="29">
        <f ca="1">IF(C7193&lt;Calculator!$D$26,0,IF(DAY($C7193)=1,IF(D7193-Calculator!$G$24&gt;0,Calculator!$G$24,D7193),0))</f>
        <v>0</v>
      </c>
      <c r="F7193" s="29">
        <f ca="1">IF(E7193&gt;0,D7193*Calculator!$G$22/12,0)</f>
        <v>0</v>
      </c>
      <c r="G7193" s="29">
        <f ca="1">IF(E7193&gt;0,(IFERROR(-PMT(Calculator!$G$22/12,Calculator!$G$23*12,Calculator!$G$20),0))-F7193,0)</f>
        <v>0</v>
      </c>
      <c r="H7193" s="29">
        <f t="shared" ca="1" si="452"/>
        <v>0</v>
      </c>
      <c r="I7193" s="29">
        <f t="shared" ca="1" si="450"/>
        <v>0</v>
      </c>
      <c r="J7193" s="30">
        <f>Calculator!$G$40</f>
        <v>6.5000000000000002E-2</v>
      </c>
      <c r="K7193" s="29">
        <f ca="1">IF(C7193&gt;=Calculator!$G$27,IF(DAY($C7193)=1,Calculator!$G$34/2,IF(DAY($C7193)=15,Calculator!$G$34/2,0)),0)</f>
        <v>0</v>
      </c>
      <c r="L7193" s="29">
        <f ca="1">IF(DAY($C7193)=28,IF(H7193=0,0,Calculator!$G$35),0)</f>
        <v>0</v>
      </c>
      <c r="M7193" s="29">
        <f ca="1">IF(I7193&gt;0,IF(DAY($C7193)=1,SUM(INDIRECT("I"&amp;(ROW(C7192)-DAY(C7192))):I7192),0),0)</f>
        <v>0</v>
      </c>
      <c r="N7193" s="29">
        <f ca="1">IF(C7193&lt;Calculator!$G$27,0,IF(C7193=Calculator!$G$27,Calculator!$G$39,IF(H7193-K7193&lt;=0,IF(D7193&gt;Calculator!$G$39,IF(H7193-K7193+E7193+L7193+M7193+Calculator!$G$39&gt;Calculator!$G$39,Calculator!$G$39-(H7193+E7193+L7193+M7193-K7193),Calculator!$G$39),D7193),0)))</f>
        <v>0</v>
      </c>
    </row>
    <row r="7194" spans="1:14" ht="15.75" thickBot="1">
      <c r="A7194" s="33" t="str">
        <f ca="1">IF(C7194=Calculator!$H$27,"F",IF(Daily!D7194+Daily!H7194=0,IF(D7193+H7193&gt;0,"L",""),""))</f>
        <v/>
      </c>
      <c r="B7194" s="34">
        <v>7193</v>
      </c>
      <c r="C7194" s="19">
        <f t="shared" ca="1" si="449"/>
        <v>53123</v>
      </c>
      <c r="D7194" s="29">
        <f t="shared" ca="1" si="451"/>
        <v>0</v>
      </c>
      <c r="E7194" s="29">
        <f ca="1">IF(C7194&lt;Calculator!$D$26,0,IF(DAY($C7194)=1,IF(D7194-Calculator!$G$24&gt;0,Calculator!$G$24,D7194),0))</f>
        <v>0</v>
      </c>
      <c r="F7194" s="29">
        <f ca="1">IF(E7194&gt;0,D7194*Calculator!$G$22/12,0)</f>
        <v>0</v>
      </c>
      <c r="G7194" s="29">
        <f ca="1">IF(E7194&gt;0,(IFERROR(-PMT(Calculator!$G$22/12,Calculator!$G$23*12,Calculator!$G$20),0))-F7194,0)</f>
        <v>0</v>
      </c>
      <c r="H7194" s="29">
        <f t="shared" ca="1" si="452"/>
        <v>0</v>
      </c>
      <c r="I7194" s="29">
        <f t="shared" ca="1" si="450"/>
        <v>0</v>
      </c>
      <c r="J7194" s="30">
        <f>Calculator!$G$40</f>
        <v>6.5000000000000002E-2</v>
      </c>
      <c r="K7194" s="29">
        <f ca="1">IF(C7194&gt;=Calculator!$G$27,IF(DAY($C7194)=1,Calculator!$G$34/2,IF(DAY($C7194)=15,Calculator!$G$34/2,0)),0)</f>
        <v>0</v>
      </c>
      <c r="L7194" s="29">
        <f ca="1">IF(DAY($C7194)=28,IF(H7194=0,0,Calculator!$G$35),0)</f>
        <v>0</v>
      </c>
      <c r="M7194" s="29">
        <f ca="1">IF(I7194&gt;0,IF(DAY($C7194)=1,SUM(INDIRECT("I"&amp;(ROW(C7193)-DAY(C7193))):I7193),0),0)</f>
        <v>0</v>
      </c>
      <c r="N7194" s="29">
        <f ca="1">IF(C7194&lt;Calculator!$G$27,0,IF(C7194=Calculator!$G$27,Calculator!$G$39,IF(H7194-K7194&lt;=0,IF(D7194&gt;Calculator!$G$39,IF(H7194-K7194+E7194+L7194+M7194+Calculator!$G$39&gt;Calculator!$G$39,Calculator!$G$39-(H7194+E7194+L7194+M7194-K7194),Calculator!$G$39),D7194),0)))</f>
        <v>0</v>
      </c>
    </row>
    <row r="7195" spans="1:14" ht="15.75" thickBot="1">
      <c r="A7195" s="33" t="str">
        <f ca="1">IF(C7195=Calculator!$H$27,"F",IF(Daily!D7195+Daily!H7195=0,IF(D7194+H7194&gt;0,"L",""),""))</f>
        <v/>
      </c>
      <c r="B7195" s="34">
        <v>7194</v>
      </c>
      <c r="C7195" s="19">
        <f t="shared" ca="1" si="449"/>
        <v>53124</v>
      </c>
      <c r="D7195" s="29">
        <f t="shared" ca="1" si="451"/>
        <v>0</v>
      </c>
      <c r="E7195" s="29">
        <f ca="1">IF(C7195&lt;Calculator!$D$26,0,IF(DAY($C7195)=1,IF(D7195-Calculator!$G$24&gt;0,Calculator!$G$24,D7195),0))</f>
        <v>0</v>
      </c>
      <c r="F7195" s="29">
        <f ca="1">IF(E7195&gt;0,D7195*Calculator!$G$22/12,0)</f>
        <v>0</v>
      </c>
      <c r="G7195" s="29">
        <f ca="1">IF(E7195&gt;0,(IFERROR(-PMT(Calculator!$G$22/12,Calculator!$G$23*12,Calculator!$G$20),0))-F7195,0)</f>
        <v>0</v>
      </c>
      <c r="H7195" s="29">
        <f t="shared" ca="1" si="452"/>
        <v>0</v>
      </c>
      <c r="I7195" s="29">
        <f t="shared" ca="1" si="450"/>
        <v>0</v>
      </c>
      <c r="J7195" s="30">
        <f>Calculator!$G$40</f>
        <v>6.5000000000000002E-2</v>
      </c>
      <c r="K7195" s="29">
        <f ca="1">IF(C7195&gt;=Calculator!$G$27,IF(DAY($C7195)=1,Calculator!$G$34/2,IF(DAY($C7195)=15,Calculator!$G$34/2,0)),0)</f>
        <v>0</v>
      </c>
      <c r="L7195" s="29">
        <f ca="1">IF(DAY($C7195)=28,IF(H7195=0,0,Calculator!$G$35),0)</f>
        <v>0</v>
      </c>
      <c r="M7195" s="29">
        <f ca="1">IF(I7195&gt;0,IF(DAY($C7195)=1,SUM(INDIRECT("I"&amp;(ROW(C7194)-DAY(C7194))):I7194),0),0)</f>
        <v>0</v>
      </c>
      <c r="N7195" s="29">
        <f ca="1">IF(C7195&lt;Calculator!$G$27,0,IF(C7195=Calculator!$G$27,Calculator!$G$39,IF(H7195-K7195&lt;=0,IF(D7195&gt;Calculator!$G$39,IF(H7195-K7195+E7195+L7195+M7195+Calculator!$G$39&gt;Calculator!$G$39,Calculator!$G$39-(H7195+E7195+L7195+M7195-K7195),Calculator!$G$39),D7195),0)))</f>
        <v>0</v>
      </c>
    </row>
    <row r="7196" spans="1:14" ht="15.75" thickBot="1">
      <c r="A7196" s="33" t="str">
        <f ca="1">IF(C7196=Calculator!$H$27,"F",IF(Daily!D7196+Daily!H7196=0,IF(D7195+H7195&gt;0,"L",""),""))</f>
        <v/>
      </c>
      <c r="B7196" s="34">
        <v>7195</v>
      </c>
      <c r="C7196" s="19">
        <f t="shared" ca="1" si="449"/>
        <v>53125</v>
      </c>
      <c r="D7196" s="29">
        <f t="shared" ca="1" si="451"/>
        <v>0</v>
      </c>
      <c r="E7196" s="29">
        <f ca="1">IF(C7196&lt;Calculator!$D$26,0,IF(DAY($C7196)=1,IF(D7196-Calculator!$G$24&gt;0,Calculator!$G$24,D7196),0))</f>
        <v>0</v>
      </c>
      <c r="F7196" s="29">
        <f ca="1">IF(E7196&gt;0,D7196*Calculator!$G$22/12,0)</f>
        <v>0</v>
      </c>
      <c r="G7196" s="29">
        <f ca="1">IF(E7196&gt;0,(IFERROR(-PMT(Calculator!$G$22/12,Calculator!$G$23*12,Calculator!$G$20),0))-F7196,0)</f>
        <v>0</v>
      </c>
      <c r="H7196" s="29">
        <f t="shared" ca="1" si="452"/>
        <v>0</v>
      </c>
      <c r="I7196" s="29">
        <f t="shared" ca="1" si="450"/>
        <v>0</v>
      </c>
      <c r="J7196" s="30">
        <f>Calculator!$G$40</f>
        <v>6.5000000000000002E-2</v>
      </c>
      <c r="K7196" s="29">
        <f ca="1">IF(C7196&gt;=Calculator!$G$27,IF(DAY($C7196)=1,Calculator!$G$34/2,IF(DAY($C7196)=15,Calculator!$G$34/2,0)),0)</f>
        <v>0</v>
      </c>
      <c r="L7196" s="29">
        <f ca="1">IF(DAY($C7196)=28,IF(H7196=0,0,Calculator!$G$35),0)</f>
        <v>0</v>
      </c>
      <c r="M7196" s="29">
        <f ca="1">IF(I7196&gt;0,IF(DAY($C7196)=1,SUM(INDIRECT("I"&amp;(ROW(C7195)-DAY(C7195))):I7195),0),0)</f>
        <v>0</v>
      </c>
      <c r="N7196" s="29">
        <f ca="1">IF(C7196&lt;Calculator!$G$27,0,IF(C7196=Calculator!$G$27,Calculator!$G$39,IF(H7196-K7196&lt;=0,IF(D7196&gt;Calculator!$G$39,IF(H7196-K7196+E7196+L7196+M7196+Calculator!$G$39&gt;Calculator!$G$39,Calculator!$G$39-(H7196+E7196+L7196+M7196-K7196),Calculator!$G$39),D7196),0)))</f>
        <v>0</v>
      </c>
    </row>
    <row r="7197" spans="1:14" ht="15.75" thickBot="1">
      <c r="A7197" s="33" t="str">
        <f ca="1">IF(C7197=Calculator!$H$27,"F",IF(Daily!D7197+Daily!H7197=0,IF(D7196+H7196&gt;0,"L",""),""))</f>
        <v/>
      </c>
      <c r="B7197" s="34">
        <v>7196</v>
      </c>
      <c r="C7197" s="19">
        <f t="shared" ca="1" si="449"/>
        <v>53126</v>
      </c>
      <c r="D7197" s="29">
        <f t="shared" ca="1" si="451"/>
        <v>0</v>
      </c>
      <c r="E7197" s="29">
        <f ca="1">IF(C7197&lt;Calculator!$D$26,0,IF(DAY($C7197)=1,IF(D7197-Calculator!$G$24&gt;0,Calculator!$G$24,D7197),0))</f>
        <v>0</v>
      </c>
      <c r="F7197" s="29">
        <f ca="1">IF(E7197&gt;0,D7197*Calculator!$G$22/12,0)</f>
        <v>0</v>
      </c>
      <c r="G7197" s="29">
        <f ca="1">IF(E7197&gt;0,(IFERROR(-PMT(Calculator!$G$22/12,Calculator!$G$23*12,Calculator!$G$20),0))-F7197,0)</f>
        <v>0</v>
      </c>
      <c r="H7197" s="29">
        <f t="shared" ca="1" si="452"/>
        <v>0</v>
      </c>
      <c r="I7197" s="29">
        <f t="shared" ca="1" si="450"/>
        <v>0</v>
      </c>
      <c r="J7197" s="30">
        <f>Calculator!$G$40</f>
        <v>6.5000000000000002E-2</v>
      </c>
      <c r="K7197" s="29">
        <f ca="1">IF(C7197&gt;=Calculator!$G$27,IF(DAY($C7197)=1,Calculator!$G$34/2,IF(DAY($C7197)=15,Calculator!$G$34/2,0)),0)</f>
        <v>0</v>
      </c>
      <c r="L7197" s="29">
        <f ca="1">IF(DAY($C7197)=28,IF(H7197=0,0,Calculator!$G$35),0)</f>
        <v>0</v>
      </c>
      <c r="M7197" s="29">
        <f ca="1">IF(I7197&gt;0,IF(DAY($C7197)=1,SUM(INDIRECT("I"&amp;(ROW(C7196)-DAY(C7196))):I7196),0),0)</f>
        <v>0</v>
      </c>
      <c r="N7197" s="29">
        <f ca="1">IF(C7197&lt;Calculator!$G$27,0,IF(C7197=Calculator!$G$27,Calculator!$G$39,IF(H7197-K7197&lt;=0,IF(D7197&gt;Calculator!$G$39,IF(H7197-K7197+E7197+L7197+M7197+Calculator!$G$39&gt;Calculator!$G$39,Calculator!$G$39-(H7197+E7197+L7197+M7197-K7197),Calculator!$G$39),D7197),0)))</f>
        <v>0</v>
      </c>
    </row>
    <row r="7198" spans="1:14" ht="15.75" thickBot="1">
      <c r="A7198" s="33" t="str">
        <f ca="1">IF(C7198=Calculator!$H$27,"F",IF(Daily!D7198+Daily!H7198=0,IF(D7197+H7197&gt;0,"L",""),""))</f>
        <v/>
      </c>
      <c r="B7198" s="34">
        <v>7197</v>
      </c>
      <c r="C7198" s="19">
        <f t="shared" ca="1" si="449"/>
        <v>53127</v>
      </c>
      <c r="D7198" s="29">
        <f t="shared" ca="1" si="451"/>
        <v>0</v>
      </c>
      <c r="E7198" s="29">
        <f ca="1">IF(C7198&lt;Calculator!$D$26,0,IF(DAY($C7198)=1,IF(D7198-Calculator!$G$24&gt;0,Calculator!$G$24,D7198),0))</f>
        <v>0</v>
      </c>
      <c r="F7198" s="29">
        <f ca="1">IF(E7198&gt;0,D7198*Calculator!$G$22/12,0)</f>
        <v>0</v>
      </c>
      <c r="G7198" s="29">
        <f ca="1">IF(E7198&gt;0,(IFERROR(-PMT(Calculator!$G$22/12,Calculator!$G$23*12,Calculator!$G$20),0))-F7198,0)</f>
        <v>0</v>
      </c>
      <c r="H7198" s="29">
        <f t="shared" ca="1" si="452"/>
        <v>0</v>
      </c>
      <c r="I7198" s="29">
        <f t="shared" ca="1" si="450"/>
        <v>0</v>
      </c>
      <c r="J7198" s="30">
        <f>Calculator!$G$40</f>
        <v>6.5000000000000002E-2</v>
      </c>
      <c r="K7198" s="29">
        <f ca="1">IF(C7198&gt;=Calculator!$G$27,IF(DAY($C7198)=1,Calculator!$G$34/2,IF(DAY($C7198)=15,Calculator!$G$34/2,0)),0)</f>
        <v>0</v>
      </c>
      <c r="L7198" s="29">
        <f ca="1">IF(DAY($C7198)=28,IF(H7198=0,0,Calculator!$G$35),0)</f>
        <v>0</v>
      </c>
      <c r="M7198" s="29">
        <f ca="1">IF(I7198&gt;0,IF(DAY($C7198)=1,SUM(INDIRECT("I"&amp;(ROW(C7197)-DAY(C7197))):I7197),0),0)</f>
        <v>0</v>
      </c>
      <c r="N7198" s="29">
        <f ca="1">IF(C7198&lt;Calculator!$G$27,0,IF(C7198=Calculator!$G$27,Calculator!$G$39,IF(H7198-K7198&lt;=0,IF(D7198&gt;Calculator!$G$39,IF(H7198-K7198+E7198+L7198+M7198+Calculator!$G$39&gt;Calculator!$G$39,Calculator!$G$39-(H7198+E7198+L7198+M7198-K7198),Calculator!$G$39),D7198),0)))</f>
        <v>0</v>
      </c>
    </row>
    <row r="7199" spans="1:14" ht="15.75" thickBot="1">
      <c r="A7199" s="33" t="str">
        <f ca="1">IF(C7199=Calculator!$H$27,"F",IF(Daily!D7199+Daily!H7199=0,IF(D7198+H7198&gt;0,"L",""),""))</f>
        <v/>
      </c>
      <c r="B7199" s="34">
        <v>7198</v>
      </c>
      <c r="C7199" s="19">
        <f t="shared" ca="1" si="449"/>
        <v>53128</v>
      </c>
      <c r="D7199" s="29">
        <f t="shared" ca="1" si="451"/>
        <v>0</v>
      </c>
      <c r="E7199" s="29">
        <f ca="1">IF(C7199&lt;Calculator!$D$26,0,IF(DAY($C7199)=1,IF(D7199-Calculator!$G$24&gt;0,Calculator!$G$24,D7199),0))</f>
        <v>0</v>
      </c>
      <c r="F7199" s="29">
        <f ca="1">IF(E7199&gt;0,D7199*Calculator!$G$22/12,0)</f>
        <v>0</v>
      </c>
      <c r="G7199" s="29">
        <f ca="1">IF(E7199&gt;0,(IFERROR(-PMT(Calculator!$G$22/12,Calculator!$G$23*12,Calculator!$G$20),0))-F7199,0)</f>
        <v>0</v>
      </c>
      <c r="H7199" s="29">
        <f t="shared" ca="1" si="452"/>
        <v>0</v>
      </c>
      <c r="I7199" s="29">
        <f t="shared" ca="1" si="450"/>
        <v>0</v>
      </c>
      <c r="J7199" s="30">
        <f>Calculator!$G$40</f>
        <v>6.5000000000000002E-2</v>
      </c>
      <c r="K7199" s="29">
        <f ca="1">IF(C7199&gt;=Calculator!$G$27,IF(DAY($C7199)=1,Calculator!$G$34/2,IF(DAY($C7199)=15,Calculator!$G$34/2,0)),0)</f>
        <v>4500</v>
      </c>
      <c r="L7199" s="29">
        <f ca="1">IF(DAY($C7199)=28,IF(H7199=0,0,Calculator!$G$35),0)</f>
        <v>0</v>
      </c>
      <c r="M7199" s="29">
        <f ca="1">IF(I7199&gt;0,IF(DAY($C7199)=1,SUM(INDIRECT("I"&amp;(ROW(C7198)-DAY(C7198))):I7198),0),0)</f>
        <v>0</v>
      </c>
      <c r="N7199" s="29">
        <f ca="1">IF(C7199&lt;Calculator!$G$27,0,IF(C7199=Calculator!$G$27,Calculator!$G$39,IF(H7199-K7199&lt;=0,IF(D7199&gt;Calculator!$G$39,IF(H7199-K7199+E7199+L7199+M7199+Calculator!$G$39&gt;Calculator!$G$39,Calculator!$G$39-(H7199+E7199+L7199+M7199-K7199),Calculator!$G$39),D7199),0)))</f>
        <v>0</v>
      </c>
    </row>
    <row r="7200" spans="1:14" ht="15.75" thickBot="1">
      <c r="A7200" s="33" t="str">
        <f ca="1">IF(C7200=Calculator!$H$27,"F",IF(Daily!D7200+Daily!H7200=0,IF(D7199+H7199&gt;0,"L",""),""))</f>
        <v/>
      </c>
      <c r="B7200" s="34">
        <v>7199</v>
      </c>
      <c r="C7200" s="19">
        <f t="shared" ca="1" si="449"/>
        <v>53129</v>
      </c>
      <c r="D7200" s="29">
        <f t="shared" ca="1" si="451"/>
        <v>0</v>
      </c>
      <c r="E7200" s="29">
        <f ca="1">IF(C7200&lt;Calculator!$D$26,0,IF(DAY($C7200)=1,IF(D7200-Calculator!$G$24&gt;0,Calculator!$G$24,D7200),0))</f>
        <v>0</v>
      </c>
      <c r="F7200" s="29">
        <f ca="1">IF(E7200&gt;0,D7200*Calculator!$G$22/12,0)</f>
        <v>0</v>
      </c>
      <c r="G7200" s="29">
        <f ca="1">IF(E7200&gt;0,(IFERROR(-PMT(Calculator!$G$22/12,Calculator!$G$23*12,Calculator!$G$20),0))-F7200,0)</f>
        <v>0</v>
      </c>
      <c r="H7200" s="29">
        <f t="shared" ca="1" si="452"/>
        <v>0</v>
      </c>
      <c r="I7200" s="29">
        <f t="shared" ca="1" si="450"/>
        <v>0</v>
      </c>
      <c r="J7200" s="30">
        <f>Calculator!$G$40</f>
        <v>6.5000000000000002E-2</v>
      </c>
      <c r="K7200" s="29">
        <f ca="1">IF(C7200&gt;=Calculator!$G$27,IF(DAY($C7200)=1,Calculator!$G$34/2,IF(DAY($C7200)=15,Calculator!$G$34/2,0)),0)</f>
        <v>0</v>
      </c>
      <c r="L7200" s="29">
        <f ca="1">IF(DAY($C7200)=28,IF(H7200=0,0,Calculator!$G$35),0)</f>
        <v>0</v>
      </c>
      <c r="M7200" s="29">
        <f ca="1">IF(I7200&gt;0,IF(DAY($C7200)=1,SUM(INDIRECT("I"&amp;(ROW(C7199)-DAY(C7199))):I7199),0),0)</f>
        <v>0</v>
      </c>
      <c r="N7200" s="29">
        <f ca="1">IF(C7200&lt;Calculator!$G$27,0,IF(C7200=Calculator!$G$27,Calculator!$G$39,IF(H7200-K7200&lt;=0,IF(D7200&gt;Calculator!$G$39,IF(H7200-K7200+E7200+L7200+M7200+Calculator!$G$39&gt;Calculator!$G$39,Calculator!$G$39-(H7200+E7200+L7200+M7200-K7200),Calculator!$G$39),D7200),0)))</f>
        <v>0</v>
      </c>
    </row>
    <row r="7201" spans="1:14" ht="15.75" thickBot="1">
      <c r="A7201" s="33" t="str">
        <f ca="1">IF(C7201=Calculator!$H$27,"F",IF(Daily!D7201+Daily!H7201=0,IF(D7200+H7200&gt;0,"L",""),""))</f>
        <v/>
      </c>
      <c r="B7201" s="34">
        <v>7200</v>
      </c>
      <c r="C7201" s="19">
        <f t="shared" ca="1" si="449"/>
        <v>53130</v>
      </c>
      <c r="D7201" s="29">
        <f t="shared" ca="1" si="451"/>
        <v>0</v>
      </c>
      <c r="E7201" s="29">
        <f ca="1">IF(C7201&lt;Calculator!$D$26,0,IF(DAY($C7201)=1,IF(D7201-Calculator!$G$24&gt;0,Calculator!$G$24,D7201),0))</f>
        <v>0</v>
      </c>
      <c r="F7201" s="29">
        <f ca="1">IF(E7201&gt;0,D7201*Calculator!$G$22/12,0)</f>
        <v>0</v>
      </c>
      <c r="G7201" s="29">
        <f ca="1">IF(E7201&gt;0,(IFERROR(-PMT(Calculator!$G$22/12,Calculator!$G$23*12,Calculator!$G$20),0))-F7201,0)</f>
        <v>0</v>
      </c>
      <c r="H7201" s="29">
        <f t="shared" ca="1" si="452"/>
        <v>0</v>
      </c>
      <c r="I7201" s="29">
        <f t="shared" ca="1" si="450"/>
        <v>0</v>
      </c>
      <c r="J7201" s="30">
        <f>Calculator!$G$40</f>
        <v>6.5000000000000002E-2</v>
      </c>
      <c r="K7201" s="29">
        <f ca="1">IF(C7201&gt;=Calculator!$G$27,IF(DAY($C7201)=1,Calculator!$G$34/2,IF(DAY($C7201)=15,Calculator!$G$34/2,0)),0)</f>
        <v>0</v>
      </c>
      <c r="L7201" s="29">
        <f ca="1">IF(DAY($C7201)=28,IF(H7201=0,0,Calculator!$G$35),0)</f>
        <v>0</v>
      </c>
      <c r="M7201" s="29">
        <f ca="1">IF(I7201&gt;0,IF(DAY($C7201)=1,SUM(INDIRECT("I"&amp;(ROW(C7200)-DAY(C7200))):I7200),0),0)</f>
        <v>0</v>
      </c>
      <c r="N7201" s="29">
        <f ca="1">IF(C7201&lt;Calculator!$G$27,0,IF(C7201=Calculator!$G$27,Calculator!$G$39,IF(H7201-K7201&lt;=0,IF(D7201&gt;Calculator!$G$39,IF(H7201-K7201+E7201+L7201+M7201+Calculator!$G$39&gt;Calculator!$G$39,Calculator!$G$39-(H7201+E7201+L7201+M7201-K7201),Calculator!$G$39),D7201),0)))</f>
        <v>0</v>
      </c>
    </row>
    <row r="7202" spans="1:14" ht="15.75" thickBot="1">
      <c r="A7202" s="33" t="str">
        <f ca="1">IF(C7202=Calculator!$H$27,"F",IF(Daily!D7202+Daily!H7202=0,IF(D7201+H7201&gt;0,"L",""),""))</f>
        <v/>
      </c>
      <c r="B7202" s="34">
        <v>7201</v>
      </c>
      <c r="C7202" s="19">
        <f t="shared" ca="1" si="449"/>
        <v>53131</v>
      </c>
      <c r="D7202" s="29">
        <f t="shared" ca="1" si="451"/>
        <v>0</v>
      </c>
      <c r="E7202" s="29">
        <f ca="1">IF(C7202&lt;Calculator!$D$26,0,IF(DAY($C7202)=1,IF(D7202-Calculator!$G$24&gt;0,Calculator!$G$24,D7202),0))</f>
        <v>0</v>
      </c>
      <c r="F7202" s="29">
        <f ca="1">IF(E7202&gt;0,D7202*Calculator!$G$22/12,0)</f>
        <v>0</v>
      </c>
      <c r="G7202" s="29">
        <f ca="1">IF(E7202&gt;0,(IFERROR(-PMT(Calculator!$G$22/12,Calculator!$G$23*12,Calculator!$G$20),0))-F7202,0)</f>
        <v>0</v>
      </c>
      <c r="H7202" s="29">
        <f t="shared" ca="1" si="452"/>
        <v>0</v>
      </c>
      <c r="I7202" s="29">
        <f t="shared" ca="1" si="450"/>
        <v>0</v>
      </c>
      <c r="J7202" s="30">
        <f>Calculator!$G$40</f>
        <v>6.5000000000000002E-2</v>
      </c>
      <c r="K7202" s="29">
        <f ca="1">IF(C7202&gt;=Calculator!$G$27,IF(DAY($C7202)=1,Calculator!$G$34/2,IF(DAY($C7202)=15,Calculator!$G$34/2,0)),0)</f>
        <v>0</v>
      </c>
      <c r="L7202" s="29">
        <f ca="1">IF(DAY($C7202)=28,IF(H7202=0,0,Calculator!$G$35),0)</f>
        <v>0</v>
      </c>
      <c r="M7202" s="29">
        <f ca="1">IF(I7202&gt;0,IF(DAY($C7202)=1,SUM(INDIRECT("I"&amp;(ROW(C7201)-DAY(C7201))):I7201),0),0)</f>
        <v>0</v>
      </c>
      <c r="N7202" s="29">
        <f ca="1">IF(C7202&lt;Calculator!$G$27,0,IF(C7202=Calculator!$G$27,Calculator!$G$39,IF(H7202-K7202&lt;=0,IF(D7202&gt;Calculator!$G$39,IF(H7202-K7202+E7202+L7202+M7202+Calculator!$G$39&gt;Calculator!$G$39,Calculator!$G$39-(H7202+E7202+L7202+M7202-K7202),Calculator!$G$39),D7202),0)))</f>
        <v>0</v>
      </c>
    </row>
    <row r="7203" spans="1:14" ht="15.75" thickBot="1">
      <c r="A7203" s="33" t="str">
        <f ca="1">IF(C7203=Calculator!$H$27,"F",IF(Daily!D7203+Daily!H7203=0,IF(D7202+H7202&gt;0,"L",""),""))</f>
        <v/>
      </c>
      <c r="B7203" s="34">
        <v>7202</v>
      </c>
      <c r="C7203" s="19">
        <f t="shared" ca="1" si="449"/>
        <v>53132</v>
      </c>
      <c r="D7203" s="29">
        <f t="shared" ca="1" si="451"/>
        <v>0</v>
      </c>
      <c r="E7203" s="29">
        <f ca="1">IF(C7203&lt;Calculator!$D$26,0,IF(DAY($C7203)=1,IF(D7203-Calculator!$G$24&gt;0,Calculator!$G$24,D7203),0))</f>
        <v>0</v>
      </c>
      <c r="F7203" s="29">
        <f ca="1">IF(E7203&gt;0,D7203*Calculator!$G$22/12,0)</f>
        <v>0</v>
      </c>
      <c r="G7203" s="29">
        <f ca="1">IF(E7203&gt;0,(IFERROR(-PMT(Calculator!$G$22/12,Calculator!$G$23*12,Calculator!$G$20),0))-F7203,0)</f>
        <v>0</v>
      </c>
      <c r="H7203" s="29">
        <f t="shared" ca="1" si="452"/>
        <v>0</v>
      </c>
      <c r="I7203" s="29">
        <f t="shared" ca="1" si="450"/>
        <v>0</v>
      </c>
      <c r="J7203" s="30">
        <f>Calculator!$G$40</f>
        <v>6.5000000000000002E-2</v>
      </c>
      <c r="K7203" s="29">
        <f ca="1">IF(C7203&gt;=Calculator!$G$27,IF(DAY($C7203)=1,Calculator!$G$34/2,IF(DAY($C7203)=15,Calculator!$G$34/2,0)),0)</f>
        <v>0</v>
      </c>
      <c r="L7203" s="29">
        <f ca="1">IF(DAY($C7203)=28,IF(H7203=0,0,Calculator!$G$35),0)</f>
        <v>0</v>
      </c>
      <c r="M7203" s="29">
        <f ca="1">IF(I7203&gt;0,IF(DAY($C7203)=1,SUM(INDIRECT("I"&amp;(ROW(C7202)-DAY(C7202))):I7202),0),0)</f>
        <v>0</v>
      </c>
      <c r="N7203" s="29">
        <f ca="1">IF(C7203&lt;Calculator!$G$27,0,IF(C7203=Calculator!$G$27,Calculator!$G$39,IF(H7203-K7203&lt;=0,IF(D7203&gt;Calculator!$G$39,IF(H7203-K7203+E7203+L7203+M7203+Calculator!$G$39&gt;Calculator!$G$39,Calculator!$G$39-(H7203+E7203+L7203+M7203-K7203),Calculator!$G$39),D7203),0)))</f>
        <v>0</v>
      </c>
    </row>
    <row r="7204" spans="1:14" ht="15.75" thickBot="1">
      <c r="A7204" s="33" t="str">
        <f ca="1">IF(C7204=Calculator!$H$27,"F",IF(Daily!D7204+Daily!H7204=0,IF(D7203+H7203&gt;0,"L",""),""))</f>
        <v/>
      </c>
      <c r="B7204" s="34">
        <v>7203</v>
      </c>
      <c r="C7204" s="19">
        <f t="shared" ca="1" si="449"/>
        <v>53133</v>
      </c>
      <c r="D7204" s="29">
        <f t="shared" ca="1" si="451"/>
        <v>0</v>
      </c>
      <c r="E7204" s="29">
        <f ca="1">IF(C7204&lt;Calculator!$D$26,0,IF(DAY($C7204)=1,IF(D7204-Calculator!$G$24&gt;0,Calculator!$G$24,D7204),0))</f>
        <v>0</v>
      </c>
      <c r="F7204" s="29">
        <f ca="1">IF(E7204&gt;0,D7204*Calculator!$G$22/12,0)</f>
        <v>0</v>
      </c>
      <c r="G7204" s="29">
        <f ca="1">IF(E7204&gt;0,(IFERROR(-PMT(Calculator!$G$22/12,Calculator!$G$23*12,Calculator!$G$20),0))-F7204,0)</f>
        <v>0</v>
      </c>
      <c r="H7204" s="29">
        <f t="shared" ca="1" si="452"/>
        <v>0</v>
      </c>
      <c r="I7204" s="29">
        <f t="shared" ca="1" si="450"/>
        <v>0</v>
      </c>
      <c r="J7204" s="30">
        <f>Calculator!$G$40</f>
        <v>6.5000000000000002E-2</v>
      </c>
      <c r="K7204" s="29">
        <f ca="1">IF(C7204&gt;=Calculator!$G$27,IF(DAY($C7204)=1,Calculator!$G$34/2,IF(DAY($C7204)=15,Calculator!$G$34/2,0)),0)</f>
        <v>0</v>
      </c>
      <c r="L7204" s="29">
        <f ca="1">IF(DAY($C7204)=28,IF(H7204=0,0,Calculator!$G$35),0)</f>
        <v>0</v>
      </c>
      <c r="M7204" s="29">
        <f ca="1">IF(I7204&gt;0,IF(DAY($C7204)=1,SUM(INDIRECT("I"&amp;(ROW(C7203)-DAY(C7203))):I7203),0),0)</f>
        <v>0</v>
      </c>
      <c r="N7204" s="29">
        <f ca="1">IF(C7204&lt;Calculator!$G$27,0,IF(C7204=Calculator!$G$27,Calculator!$G$39,IF(H7204-K7204&lt;=0,IF(D7204&gt;Calculator!$G$39,IF(H7204-K7204+E7204+L7204+M7204+Calculator!$G$39&gt;Calculator!$G$39,Calculator!$G$39-(H7204+E7204+L7204+M7204-K7204),Calculator!$G$39),D7204),0)))</f>
        <v>0</v>
      </c>
    </row>
    <row r="7205" spans="1:14" ht="15.75" thickBot="1">
      <c r="A7205" s="33" t="str">
        <f ca="1">IF(C7205=Calculator!$H$27,"F",IF(Daily!D7205+Daily!H7205=0,IF(D7204+H7204&gt;0,"L",""),""))</f>
        <v/>
      </c>
      <c r="B7205" s="34">
        <v>7204</v>
      </c>
      <c r="C7205" s="19">
        <f t="shared" ca="1" si="449"/>
        <v>53134</v>
      </c>
      <c r="D7205" s="29">
        <f t="shared" ca="1" si="451"/>
        <v>0</v>
      </c>
      <c r="E7205" s="29">
        <f ca="1">IF(C7205&lt;Calculator!$D$26,0,IF(DAY($C7205)=1,IF(D7205-Calculator!$G$24&gt;0,Calculator!$G$24,D7205),0))</f>
        <v>0</v>
      </c>
      <c r="F7205" s="29">
        <f ca="1">IF(E7205&gt;0,D7205*Calculator!$G$22/12,0)</f>
        <v>0</v>
      </c>
      <c r="G7205" s="29">
        <f ca="1">IF(E7205&gt;0,(IFERROR(-PMT(Calculator!$G$22/12,Calculator!$G$23*12,Calculator!$G$20),0))-F7205,0)</f>
        <v>0</v>
      </c>
      <c r="H7205" s="29">
        <f t="shared" ca="1" si="452"/>
        <v>0</v>
      </c>
      <c r="I7205" s="29">
        <f t="shared" ca="1" si="450"/>
        <v>0</v>
      </c>
      <c r="J7205" s="30">
        <f>Calculator!$G$40</f>
        <v>6.5000000000000002E-2</v>
      </c>
      <c r="K7205" s="29">
        <f ca="1">IF(C7205&gt;=Calculator!$G$27,IF(DAY($C7205)=1,Calculator!$G$34/2,IF(DAY($C7205)=15,Calculator!$G$34/2,0)),0)</f>
        <v>0</v>
      </c>
      <c r="L7205" s="29">
        <f ca="1">IF(DAY($C7205)=28,IF(H7205=0,0,Calculator!$G$35),0)</f>
        <v>0</v>
      </c>
      <c r="M7205" s="29">
        <f ca="1">IF(I7205&gt;0,IF(DAY($C7205)=1,SUM(INDIRECT("I"&amp;(ROW(C7204)-DAY(C7204))):I7204),0),0)</f>
        <v>0</v>
      </c>
      <c r="N7205" s="29">
        <f ca="1">IF(C7205&lt;Calculator!$G$27,0,IF(C7205=Calculator!$G$27,Calculator!$G$39,IF(H7205-K7205&lt;=0,IF(D7205&gt;Calculator!$G$39,IF(H7205-K7205+E7205+L7205+M7205+Calculator!$G$39&gt;Calculator!$G$39,Calculator!$G$39-(H7205+E7205+L7205+M7205-K7205),Calculator!$G$39),D7205),0)))</f>
        <v>0</v>
      </c>
    </row>
    <row r="7206" spans="1:14" ht="15.75" thickBot="1">
      <c r="A7206" s="33" t="str">
        <f ca="1">IF(C7206=Calculator!$H$27,"F",IF(Daily!D7206+Daily!H7206=0,IF(D7205+H7205&gt;0,"L",""),""))</f>
        <v/>
      </c>
      <c r="B7206" s="34">
        <v>7205</v>
      </c>
      <c r="C7206" s="19">
        <f t="shared" ca="1" si="449"/>
        <v>53135</v>
      </c>
      <c r="D7206" s="29">
        <f t="shared" ca="1" si="451"/>
        <v>0</v>
      </c>
      <c r="E7206" s="29">
        <f ca="1">IF(C7206&lt;Calculator!$D$26,0,IF(DAY($C7206)=1,IF(D7206-Calculator!$G$24&gt;0,Calculator!$G$24,D7206),0))</f>
        <v>0</v>
      </c>
      <c r="F7206" s="29">
        <f ca="1">IF(E7206&gt;0,D7206*Calculator!$G$22/12,0)</f>
        <v>0</v>
      </c>
      <c r="G7206" s="29">
        <f ca="1">IF(E7206&gt;0,(IFERROR(-PMT(Calculator!$G$22/12,Calculator!$G$23*12,Calculator!$G$20),0))-F7206,0)</f>
        <v>0</v>
      </c>
      <c r="H7206" s="29">
        <f t="shared" ca="1" si="452"/>
        <v>0</v>
      </c>
      <c r="I7206" s="29">
        <f t="shared" ca="1" si="450"/>
        <v>0</v>
      </c>
      <c r="J7206" s="30">
        <f>Calculator!$G$40</f>
        <v>6.5000000000000002E-2</v>
      </c>
      <c r="K7206" s="29">
        <f ca="1">IF(C7206&gt;=Calculator!$G$27,IF(DAY($C7206)=1,Calculator!$G$34/2,IF(DAY($C7206)=15,Calculator!$G$34/2,0)),0)</f>
        <v>0</v>
      </c>
      <c r="L7206" s="29">
        <f ca="1">IF(DAY($C7206)=28,IF(H7206=0,0,Calculator!$G$35),0)</f>
        <v>0</v>
      </c>
      <c r="M7206" s="29">
        <f ca="1">IF(I7206&gt;0,IF(DAY($C7206)=1,SUM(INDIRECT("I"&amp;(ROW(C7205)-DAY(C7205))):I7205),0),0)</f>
        <v>0</v>
      </c>
      <c r="N7206" s="29">
        <f ca="1">IF(C7206&lt;Calculator!$G$27,0,IF(C7206=Calculator!$G$27,Calculator!$G$39,IF(H7206-K7206&lt;=0,IF(D7206&gt;Calculator!$G$39,IF(H7206-K7206+E7206+L7206+M7206+Calculator!$G$39&gt;Calculator!$G$39,Calculator!$G$39-(H7206+E7206+L7206+M7206-K7206),Calculator!$G$39),D7206),0)))</f>
        <v>0</v>
      </c>
    </row>
    <row r="7207" spans="1:14" ht="15.75" thickBot="1">
      <c r="A7207" s="33" t="str">
        <f ca="1">IF(C7207=Calculator!$H$27,"F",IF(Daily!D7207+Daily!H7207=0,IF(D7206+H7206&gt;0,"L",""),""))</f>
        <v/>
      </c>
      <c r="B7207" s="34">
        <v>7206</v>
      </c>
      <c r="C7207" s="19">
        <f t="shared" ca="1" si="449"/>
        <v>53136</v>
      </c>
      <c r="D7207" s="29">
        <f t="shared" ca="1" si="451"/>
        <v>0</v>
      </c>
      <c r="E7207" s="29">
        <f ca="1">IF(C7207&lt;Calculator!$D$26,0,IF(DAY($C7207)=1,IF(D7207-Calculator!$G$24&gt;0,Calculator!$G$24,D7207),0))</f>
        <v>0</v>
      </c>
      <c r="F7207" s="29">
        <f ca="1">IF(E7207&gt;0,D7207*Calculator!$G$22/12,0)</f>
        <v>0</v>
      </c>
      <c r="G7207" s="29">
        <f ca="1">IF(E7207&gt;0,(IFERROR(-PMT(Calculator!$G$22/12,Calculator!$G$23*12,Calculator!$G$20),0))-F7207,0)</f>
        <v>0</v>
      </c>
      <c r="H7207" s="29">
        <f t="shared" ca="1" si="452"/>
        <v>0</v>
      </c>
      <c r="I7207" s="29">
        <f t="shared" ca="1" si="450"/>
        <v>0</v>
      </c>
      <c r="J7207" s="30">
        <f>Calculator!$G$40</f>
        <v>6.5000000000000002E-2</v>
      </c>
      <c r="K7207" s="29">
        <f ca="1">IF(C7207&gt;=Calculator!$G$27,IF(DAY($C7207)=1,Calculator!$G$34/2,IF(DAY($C7207)=15,Calculator!$G$34/2,0)),0)</f>
        <v>0</v>
      </c>
      <c r="L7207" s="29">
        <f ca="1">IF(DAY($C7207)=28,IF(H7207=0,0,Calculator!$G$35),0)</f>
        <v>0</v>
      </c>
      <c r="M7207" s="29">
        <f ca="1">IF(I7207&gt;0,IF(DAY($C7207)=1,SUM(INDIRECT("I"&amp;(ROW(C7206)-DAY(C7206))):I7206),0),0)</f>
        <v>0</v>
      </c>
      <c r="N7207" s="29">
        <f ca="1">IF(C7207&lt;Calculator!$G$27,0,IF(C7207=Calculator!$G$27,Calculator!$G$39,IF(H7207-K7207&lt;=0,IF(D7207&gt;Calculator!$G$39,IF(H7207-K7207+E7207+L7207+M7207+Calculator!$G$39&gt;Calculator!$G$39,Calculator!$G$39-(H7207+E7207+L7207+M7207-K7207),Calculator!$G$39),D7207),0)))</f>
        <v>0</v>
      </c>
    </row>
    <row r="7208" spans="1:14" ht="15.75" thickBot="1">
      <c r="A7208" s="33" t="str">
        <f ca="1">IF(C7208=Calculator!$H$27,"F",IF(Daily!D7208+Daily!H7208=0,IF(D7207+H7207&gt;0,"L",""),""))</f>
        <v/>
      </c>
      <c r="B7208" s="34">
        <v>7207</v>
      </c>
      <c r="C7208" s="19">
        <f t="shared" ca="1" si="449"/>
        <v>53137</v>
      </c>
      <c r="D7208" s="29">
        <f t="shared" ca="1" si="451"/>
        <v>0</v>
      </c>
      <c r="E7208" s="29">
        <f ca="1">IF(C7208&lt;Calculator!$D$26,0,IF(DAY($C7208)=1,IF(D7208-Calculator!$G$24&gt;0,Calculator!$G$24,D7208),0))</f>
        <v>0</v>
      </c>
      <c r="F7208" s="29">
        <f ca="1">IF(E7208&gt;0,D7208*Calculator!$G$22/12,0)</f>
        <v>0</v>
      </c>
      <c r="G7208" s="29">
        <f ca="1">IF(E7208&gt;0,(IFERROR(-PMT(Calculator!$G$22/12,Calculator!$G$23*12,Calculator!$G$20),0))-F7208,0)</f>
        <v>0</v>
      </c>
      <c r="H7208" s="29">
        <f t="shared" ca="1" si="452"/>
        <v>0</v>
      </c>
      <c r="I7208" s="29">
        <f t="shared" ca="1" si="450"/>
        <v>0</v>
      </c>
      <c r="J7208" s="30">
        <f>Calculator!$G$40</f>
        <v>6.5000000000000002E-2</v>
      </c>
      <c r="K7208" s="29">
        <f ca="1">IF(C7208&gt;=Calculator!$G$27,IF(DAY($C7208)=1,Calculator!$G$34/2,IF(DAY($C7208)=15,Calculator!$G$34/2,0)),0)</f>
        <v>0</v>
      </c>
      <c r="L7208" s="29">
        <f ca="1">IF(DAY($C7208)=28,IF(H7208=0,0,Calculator!$G$35),0)</f>
        <v>0</v>
      </c>
      <c r="M7208" s="29">
        <f ca="1">IF(I7208&gt;0,IF(DAY($C7208)=1,SUM(INDIRECT("I"&amp;(ROW(C7207)-DAY(C7207))):I7207),0),0)</f>
        <v>0</v>
      </c>
      <c r="N7208" s="29">
        <f ca="1">IF(C7208&lt;Calculator!$G$27,0,IF(C7208=Calculator!$G$27,Calculator!$G$39,IF(H7208-K7208&lt;=0,IF(D7208&gt;Calculator!$G$39,IF(H7208-K7208+E7208+L7208+M7208+Calculator!$G$39&gt;Calculator!$G$39,Calculator!$G$39-(H7208+E7208+L7208+M7208-K7208),Calculator!$G$39),D7208),0)))</f>
        <v>0</v>
      </c>
    </row>
    <row r="7209" spans="1:14" ht="15.75" thickBot="1">
      <c r="A7209" s="33" t="str">
        <f ca="1">IF(C7209=Calculator!$H$27,"F",IF(Daily!D7209+Daily!H7209=0,IF(D7208+H7208&gt;0,"L",""),""))</f>
        <v/>
      </c>
      <c r="B7209" s="34">
        <v>7208</v>
      </c>
      <c r="C7209" s="19">
        <f t="shared" ca="1" si="449"/>
        <v>53138</v>
      </c>
      <c r="D7209" s="29">
        <f t="shared" ca="1" si="451"/>
        <v>0</v>
      </c>
      <c r="E7209" s="29">
        <f ca="1">IF(C7209&lt;Calculator!$D$26,0,IF(DAY($C7209)=1,IF(D7209-Calculator!$G$24&gt;0,Calculator!$G$24,D7209),0))</f>
        <v>0</v>
      </c>
      <c r="F7209" s="29">
        <f ca="1">IF(E7209&gt;0,D7209*Calculator!$G$22/12,0)</f>
        <v>0</v>
      </c>
      <c r="G7209" s="29">
        <f ca="1">IF(E7209&gt;0,(IFERROR(-PMT(Calculator!$G$22/12,Calculator!$G$23*12,Calculator!$G$20),0))-F7209,0)</f>
        <v>0</v>
      </c>
      <c r="H7209" s="29">
        <f t="shared" ca="1" si="452"/>
        <v>0</v>
      </c>
      <c r="I7209" s="29">
        <f t="shared" ca="1" si="450"/>
        <v>0</v>
      </c>
      <c r="J7209" s="30">
        <f>Calculator!$G$40</f>
        <v>6.5000000000000002E-2</v>
      </c>
      <c r="K7209" s="29">
        <f ca="1">IF(C7209&gt;=Calculator!$G$27,IF(DAY($C7209)=1,Calculator!$G$34/2,IF(DAY($C7209)=15,Calculator!$G$34/2,0)),0)</f>
        <v>0</v>
      </c>
      <c r="L7209" s="29">
        <f ca="1">IF(DAY($C7209)=28,IF(H7209=0,0,Calculator!$G$35),0)</f>
        <v>0</v>
      </c>
      <c r="M7209" s="29">
        <f ca="1">IF(I7209&gt;0,IF(DAY($C7209)=1,SUM(INDIRECT("I"&amp;(ROW(C7208)-DAY(C7208))):I7208),0),0)</f>
        <v>0</v>
      </c>
      <c r="N7209" s="29">
        <f ca="1">IF(C7209&lt;Calculator!$G$27,0,IF(C7209=Calculator!$G$27,Calculator!$G$39,IF(H7209-K7209&lt;=0,IF(D7209&gt;Calculator!$G$39,IF(H7209-K7209+E7209+L7209+M7209+Calculator!$G$39&gt;Calculator!$G$39,Calculator!$G$39-(H7209+E7209+L7209+M7209-K7209),Calculator!$G$39),D7209),0)))</f>
        <v>0</v>
      </c>
    </row>
    <row r="7210" spans="1:14" ht="15.75" thickBot="1">
      <c r="A7210" s="33" t="str">
        <f ca="1">IF(C7210=Calculator!$H$27,"F",IF(Daily!D7210+Daily!H7210=0,IF(D7209+H7209&gt;0,"L",""),""))</f>
        <v/>
      </c>
      <c r="B7210" s="34">
        <v>7209</v>
      </c>
      <c r="C7210" s="19">
        <f t="shared" ca="1" si="449"/>
        <v>53139</v>
      </c>
      <c r="D7210" s="29">
        <f t="shared" ca="1" si="451"/>
        <v>0</v>
      </c>
      <c r="E7210" s="29">
        <f ca="1">IF(C7210&lt;Calculator!$D$26,0,IF(DAY($C7210)=1,IF(D7210-Calculator!$G$24&gt;0,Calculator!$G$24,D7210),0))</f>
        <v>0</v>
      </c>
      <c r="F7210" s="29">
        <f ca="1">IF(E7210&gt;0,D7210*Calculator!$G$22/12,0)</f>
        <v>0</v>
      </c>
      <c r="G7210" s="29">
        <f ca="1">IF(E7210&gt;0,(IFERROR(-PMT(Calculator!$G$22/12,Calculator!$G$23*12,Calculator!$G$20),0))-F7210,0)</f>
        <v>0</v>
      </c>
      <c r="H7210" s="29">
        <f t="shared" ca="1" si="452"/>
        <v>0</v>
      </c>
      <c r="I7210" s="29">
        <f t="shared" ca="1" si="450"/>
        <v>0</v>
      </c>
      <c r="J7210" s="30">
        <f>Calculator!$G$40</f>
        <v>6.5000000000000002E-2</v>
      </c>
      <c r="K7210" s="29">
        <f ca="1">IF(C7210&gt;=Calculator!$G$27,IF(DAY($C7210)=1,Calculator!$G$34/2,IF(DAY($C7210)=15,Calculator!$G$34/2,0)),0)</f>
        <v>0</v>
      </c>
      <c r="L7210" s="29">
        <f ca="1">IF(DAY($C7210)=28,IF(H7210=0,0,Calculator!$G$35),0)</f>
        <v>0</v>
      </c>
      <c r="M7210" s="29">
        <f ca="1">IF(I7210&gt;0,IF(DAY($C7210)=1,SUM(INDIRECT("I"&amp;(ROW(C7209)-DAY(C7209))):I7209),0),0)</f>
        <v>0</v>
      </c>
      <c r="N7210" s="29">
        <f ca="1">IF(C7210&lt;Calculator!$G$27,0,IF(C7210=Calculator!$G$27,Calculator!$G$39,IF(H7210-K7210&lt;=0,IF(D7210&gt;Calculator!$G$39,IF(H7210-K7210+E7210+L7210+M7210+Calculator!$G$39&gt;Calculator!$G$39,Calculator!$G$39-(H7210+E7210+L7210+M7210-K7210),Calculator!$G$39),D7210),0)))</f>
        <v>0</v>
      </c>
    </row>
    <row r="7211" spans="1:14" ht="15.75" thickBot="1">
      <c r="A7211" s="33" t="str">
        <f ca="1">IF(C7211=Calculator!$H$27,"F",IF(Daily!D7211+Daily!H7211=0,IF(D7210+H7210&gt;0,"L",""),""))</f>
        <v/>
      </c>
      <c r="B7211" s="34">
        <v>7210</v>
      </c>
      <c r="C7211" s="19">
        <f t="shared" ca="1" si="449"/>
        <v>53140</v>
      </c>
      <c r="D7211" s="29">
        <f t="shared" ca="1" si="451"/>
        <v>0</v>
      </c>
      <c r="E7211" s="29">
        <f ca="1">IF(C7211&lt;Calculator!$D$26,0,IF(DAY($C7211)=1,IF(D7211-Calculator!$G$24&gt;0,Calculator!$G$24,D7211),0))</f>
        <v>0</v>
      </c>
      <c r="F7211" s="29">
        <f ca="1">IF(E7211&gt;0,D7211*Calculator!$G$22/12,0)</f>
        <v>0</v>
      </c>
      <c r="G7211" s="29">
        <f ca="1">IF(E7211&gt;0,(IFERROR(-PMT(Calculator!$G$22/12,Calculator!$G$23*12,Calculator!$G$20),0))-F7211,0)</f>
        <v>0</v>
      </c>
      <c r="H7211" s="29">
        <f t="shared" ca="1" si="452"/>
        <v>0</v>
      </c>
      <c r="I7211" s="29">
        <f t="shared" ca="1" si="450"/>
        <v>0</v>
      </c>
      <c r="J7211" s="30">
        <f>Calculator!$G$40</f>
        <v>6.5000000000000002E-2</v>
      </c>
      <c r="K7211" s="29">
        <f ca="1">IF(C7211&gt;=Calculator!$G$27,IF(DAY($C7211)=1,Calculator!$G$34/2,IF(DAY($C7211)=15,Calculator!$G$34/2,0)),0)</f>
        <v>0</v>
      </c>
      <c r="L7211" s="29">
        <f ca="1">IF(DAY($C7211)=28,IF(H7211=0,0,Calculator!$G$35),0)</f>
        <v>0</v>
      </c>
      <c r="M7211" s="29">
        <f ca="1">IF(I7211&gt;0,IF(DAY($C7211)=1,SUM(INDIRECT("I"&amp;(ROW(C7210)-DAY(C7210))):I7210),0),0)</f>
        <v>0</v>
      </c>
      <c r="N7211" s="29">
        <f ca="1">IF(C7211&lt;Calculator!$G$27,0,IF(C7211=Calculator!$G$27,Calculator!$G$39,IF(H7211-K7211&lt;=0,IF(D7211&gt;Calculator!$G$39,IF(H7211-K7211+E7211+L7211+M7211+Calculator!$G$39&gt;Calculator!$G$39,Calculator!$G$39-(H7211+E7211+L7211+M7211-K7211),Calculator!$G$39),D7211),0)))</f>
        <v>0</v>
      </c>
    </row>
    <row r="7212" spans="1:14" ht="15.75" thickBot="1">
      <c r="A7212" s="33" t="str">
        <f ca="1">IF(C7212=Calculator!$H$27,"F",IF(Daily!D7212+Daily!H7212=0,IF(D7211+H7211&gt;0,"L",""),""))</f>
        <v/>
      </c>
      <c r="B7212" s="34">
        <v>7211</v>
      </c>
      <c r="C7212" s="19">
        <f t="shared" ca="1" si="449"/>
        <v>53141</v>
      </c>
      <c r="D7212" s="29">
        <f t="shared" ca="1" si="451"/>
        <v>0</v>
      </c>
      <c r="E7212" s="29">
        <f ca="1">IF(C7212&lt;Calculator!$D$26,0,IF(DAY($C7212)=1,IF(D7212-Calculator!$G$24&gt;0,Calculator!$G$24,D7212),0))</f>
        <v>0</v>
      </c>
      <c r="F7212" s="29">
        <f ca="1">IF(E7212&gt;0,D7212*Calculator!$G$22/12,0)</f>
        <v>0</v>
      </c>
      <c r="G7212" s="29">
        <f ca="1">IF(E7212&gt;0,(IFERROR(-PMT(Calculator!$G$22/12,Calculator!$G$23*12,Calculator!$G$20),0))-F7212,0)</f>
        <v>0</v>
      </c>
      <c r="H7212" s="29">
        <f t="shared" ca="1" si="452"/>
        <v>0</v>
      </c>
      <c r="I7212" s="29">
        <f t="shared" ca="1" si="450"/>
        <v>0</v>
      </c>
      <c r="J7212" s="30">
        <f>Calculator!$G$40</f>
        <v>6.5000000000000002E-2</v>
      </c>
      <c r="K7212" s="29">
        <f ca="1">IF(C7212&gt;=Calculator!$G$27,IF(DAY($C7212)=1,Calculator!$G$34/2,IF(DAY($C7212)=15,Calculator!$G$34/2,0)),0)</f>
        <v>0</v>
      </c>
      <c r="L7212" s="29">
        <f ca="1">IF(DAY($C7212)=28,IF(H7212=0,0,Calculator!$G$35),0)</f>
        <v>0</v>
      </c>
      <c r="M7212" s="29">
        <f ca="1">IF(I7212&gt;0,IF(DAY($C7212)=1,SUM(INDIRECT("I"&amp;(ROW(C7211)-DAY(C7211))):I7211),0),0)</f>
        <v>0</v>
      </c>
      <c r="N7212" s="29">
        <f ca="1">IF(C7212&lt;Calculator!$G$27,0,IF(C7212=Calculator!$G$27,Calculator!$G$39,IF(H7212-K7212&lt;=0,IF(D7212&gt;Calculator!$G$39,IF(H7212-K7212+E7212+L7212+M7212+Calculator!$G$39&gt;Calculator!$G$39,Calculator!$G$39-(H7212+E7212+L7212+M7212-K7212),Calculator!$G$39),D7212),0)))</f>
        <v>0</v>
      </c>
    </row>
    <row r="7213" spans="1:14" ht="15.75" thickBot="1">
      <c r="A7213" s="33" t="str">
        <f ca="1">IF(C7213=Calculator!$H$27,"F",IF(Daily!D7213+Daily!H7213=0,IF(D7212+H7212&gt;0,"L",""),""))</f>
        <v/>
      </c>
      <c r="B7213" s="34">
        <v>7212</v>
      </c>
      <c r="C7213" s="19">
        <f t="shared" ca="1" si="449"/>
        <v>53142</v>
      </c>
      <c r="D7213" s="29">
        <f t="shared" ca="1" si="451"/>
        <v>0</v>
      </c>
      <c r="E7213" s="29">
        <f ca="1">IF(C7213&lt;Calculator!$D$26,0,IF(DAY($C7213)=1,IF(D7213-Calculator!$G$24&gt;0,Calculator!$G$24,D7213),0))</f>
        <v>0</v>
      </c>
      <c r="F7213" s="29">
        <f ca="1">IF(E7213&gt;0,D7213*Calculator!$G$22/12,0)</f>
        <v>0</v>
      </c>
      <c r="G7213" s="29">
        <f ca="1">IF(E7213&gt;0,(IFERROR(-PMT(Calculator!$G$22/12,Calculator!$G$23*12,Calculator!$G$20),0))-F7213,0)</f>
        <v>0</v>
      </c>
      <c r="H7213" s="29">
        <f t="shared" ca="1" si="452"/>
        <v>0</v>
      </c>
      <c r="I7213" s="29">
        <f t="shared" ca="1" si="450"/>
        <v>0</v>
      </c>
      <c r="J7213" s="30">
        <f>Calculator!$G$40</f>
        <v>6.5000000000000002E-2</v>
      </c>
      <c r="K7213" s="29">
        <f ca="1">IF(C7213&gt;=Calculator!$G$27,IF(DAY($C7213)=1,Calculator!$G$34/2,IF(DAY($C7213)=15,Calculator!$G$34/2,0)),0)</f>
        <v>0</v>
      </c>
      <c r="L7213" s="29">
        <f ca="1">IF(DAY($C7213)=28,IF(H7213=0,0,Calculator!$G$35),0)</f>
        <v>0</v>
      </c>
      <c r="M7213" s="29">
        <f ca="1">IF(I7213&gt;0,IF(DAY($C7213)=1,SUM(INDIRECT("I"&amp;(ROW(C7212)-DAY(C7212))):I7212),0),0)</f>
        <v>0</v>
      </c>
      <c r="N7213" s="29">
        <f ca="1">IF(C7213&lt;Calculator!$G$27,0,IF(C7213=Calculator!$G$27,Calculator!$G$39,IF(H7213-K7213&lt;=0,IF(D7213&gt;Calculator!$G$39,IF(H7213-K7213+E7213+L7213+M7213+Calculator!$G$39&gt;Calculator!$G$39,Calculator!$G$39-(H7213+E7213+L7213+M7213-K7213),Calculator!$G$39),D7213),0)))</f>
        <v>0</v>
      </c>
    </row>
    <row r="7214" spans="1:14" ht="15.75" thickBot="1">
      <c r="A7214" s="33" t="str">
        <f ca="1">IF(C7214=Calculator!$H$27,"F",IF(Daily!D7214+Daily!H7214=0,IF(D7213+H7213&gt;0,"L",""),""))</f>
        <v/>
      </c>
      <c r="B7214" s="34">
        <v>7213</v>
      </c>
      <c r="C7214" s="19">
        <f t="shared" ca="1" si="449"/>
        <v>53143</v>
      </c>
      <c r="D7214" s="29">
        <f t="shared" ca="1" si="451"/>
        <v>0</v>
      </c>
      <c r="E7214" s="29">
        <f ca="1">IF(C7214&lt;Calculator!$D$26,0,IF(DAY($C7214)=1,IF(D7214-Calculator!$G$24&gt;0,Calculator!$G$24,D7214),0))</f>
        <v>0</v>
      </c>
      <c r="F7214" s="29">
        <f ca="1">IF(E7214&gt;0,D7214*Calculator!$G$22/12,0)</f>
        <v>0</v>
      </c>
      <c r="G7214" s="29">
        <f ca="1">IF(E7214&gt;0,(IFERROR(-PMT(Calculator!$G$22/12,Calculator!$G$23*12,Calculator!$G$20),0))-F7214,0)</f>
        <v>0</v>
      </c>
      <c r="H7214" s="29">
        <f t="shared" ca="1" si="452"/>
        <v>0</v>
      </c>
      <c r="I7214" s="29">
        <f t="shared" ca="1" si="450"/>
        <v>0</v>
      </c>
      <c r="J7214" s="30">
        <f>Calculator!$G$40</f>
        <v>6.5000000000000002E-2</v>
      </c>
      <c r="K7214" s="29">
        <f ca="1">IF(C7214&gt;=Calculator!$G$27,IF(DAY($C7214)=1,Calculator!$G$34/2,IF(DAY($C7214)=15,Calculator!$G$34/2,0)),0)</f>
        <v>0</v>
      </c>
      <c r="L7214" s="29">
        <f ca="1">IF(DAY($C7214)=28,IF(H7214=0,0,Calculator!$G$35),0)</f>
        <v>0</v>
      </c>
      <c r="M7214" s="29">
        <f ca="1">IF(I7214&gt;0,IF(DAY($C7214)=1,SUM(INDIRECT("I"&amp;(ROW(C7213)-DAY(C7213))):I7213),0),0)</f>
        <v>0</v>
      </c>
      <c r="N7214" s="29">
        <f ca="1">IF(C7214&lt;Calculator!$G$27,0,IF(C7214=Calculator!$G$27,Calculator!$G$39,IF(H7214-K7214&lt;=0,IF(D7214&gt;Calculator!$G$39,IF(H7214-K7214+E7214+L7214+M7214+Calculator!$G$39&gt;Calculator!$G$39,Calculator!$G$39-(H7214+E7214+L7214+M7214-K7214),Calculator!$G$39),D7214),0)))</f>
        <v>0</v>
      </c>
    </row>
    <row r="7215" spans="1:14" ht="15.75" thickBot="1">
      <c r="A7215" s="33" t="str">
        <f ca="1">IF(C7215=Calculator!$H$27,"F",IF(Daily!D7215+Daily!H7215=0,IF(D7214+H7214&gt;0,"L",""),""))</f>
        <v/>
      </c>
      <c r="B7215" s="34">
        <v>7214</v>
      </c>
      <c r="C7215" s="19">
        <f t="shared" ca="1" si="449"/>
        <v>53144</v>
      </c>
      <c r="D7215" s="29">
        <f t="shared" ca="1" si="451"/>
        <v>0</v>
      </c>
      <c r="E7215" s="29">
        <f ca="1">IF(C7215&lt;Calculator!$D$26,0,IF(DAY($C7215)=1,IF(D7215-Calculator!$G$24&gt;0,Calculator!$G$24,D7215),0))</f>
        <v>0</v>
      </c>
      <c r="F7215" s="29">
        <f ca="1">IF(E7215&gt;0,D7215*Calculator!$G$22/12,0)</f>
        <v>0</v>
      </c>
      <c r="G7215" s="29">
        <f ca="1">IF(E7215&gt;0,(IFERROR(-PMT(Calculator!$G$22/12,Calculator!$G$23*12,Calculator!$G$20),0))-F7215,0)</f>
        <v>0</v>
      </c>
      <c r="H7215" s="29">
        <f t="shared" ca="1" si="452"/>
        <v>0</v>
      </c>
      <c r="I7215" s="29">
        <f t="shared" ca="1" si="450"/>
        <v>0</v>
      </c>
      <c r="J7215" s="30">
        <f>Calculator!$G$40</f>
        <v>6.5000000000000002E-2</v>
      </c>
      <c r="K7215" s="29">
        <f ca="1">IF(C7215&gt;=Calculator!$G$27,IF(DAY($C7215)=1,Calculator!$G$34/2,IF(DAY($C7215)=15,Calculator!$G$34/2,0)),0)</f>
        <v>4500</v>
      </c>
      <c r="L7215" s="29">
        <f ca="1">IF(DAY($C7215)=28,IF(H7215=0,0,Calculator!$G$35),0)</f>
        <v>0</v>
      </c>
      <c r="M7215" s="29">
        <f ca="1">IF(I7215&gt;0,IF(DAY($C7215)=1,SUM(INDIRECT("I"&amp;(ROW(C7214)-DAY(C7214))):I7214),0),0)</f>
        <v>0</v>
      </c>
      <c r="N7215" s="29">
        <f ca="1">IF(C7215&lt;Calculator!$G$27,0,IF(C7215=Calculator!$G$27,Calculator!$G$39,IF(H7215-K7215&lt;=0,IF(D7215&gt;Calculator!$G$39,IF(H7215-K7215+E7215+L7215+M7215+Calculator!$G$39&gt;Calculator!$G$39,Calculator!$G$39-(H7215+E7215+L7215+M7215-K7215),Calculator!$G$39),D7215),0)))</f>
        <v>0</v>
      </c>
    </row>
    <row r="7216" spans="1:14" ht="15.75" thickBot="1">
      <c r="A7216" s="33" t="str">
        <f ca="1">IF(C7216=Calculator!$H$27,"F",IF(Daily!D7216+Daily!H7216=0,IF(D7215+H7215&gt;0,"L",""),""))</f>
        <v/>
      </c>
      <c r="B7216" s="34">
        <v>7215</v>
      </c>
      <c r="C7216" s="19">
        <f t="shared" ca="1" si="449"/>
        <v>53145</v>
      </c>
      <c r="D7216" s="29">
        <f t="shared" ca="1" si="451"/>
        <v>0</v>
      </c>
      <c r="E7216" s="29">
        <f ca="1">IF(C7216&lt;Calculator!$D$26,0,IF(DAY($C7216)=1,IF(D7216-Calculator!$G$24&gt;0,Calculator!$G$24,D7216),0))</f>
        <v>0</v>
      </c>
      <c r="F7216" s="29">
        <f ca="1">IF(E7216&gt;0,D7216*Calculator!$G$22/12,0)</f>
        <v>0</v>
      </c>
      <c r="G7216" s="29">
        <f ca="1">IF(E7216&gt;0,(IFERROR(-PMT(Calculator!$G$22/12,Calculator!$G$23*12,Calculator!$G$20),0))-F7216,0)</f>
        <v>0</v>
      </c>
      <c r="H7216" s="29">
        <f t="shared" ca="1" si="452"/>
        <v>0</v>
      </c>
      <c r="I7216" s="29">
        <f t="shared" ca="1" si="450"/>
        <v>0</v>
      </c>
      <c r="J7216" s="30">
        <f>Calculator!$G$40</f>
        <v>6.5000000000000002E-2</v>
      </c>
      <c r="K7216" s="29">
        <f ca="1">IF(C7216&gt;=Calculator!$G$27,IF(DAY($C7216)=1,Calculator!$G$34/2,IF(DAY($C7216)=15,Calculator!$G$34/2,0)),0)</f>
        <v>0</v>
      </c>
      <c r="L7216" s="29">
        <f ca="1">IF(DAY($C7216)=28,IF(H7216=0,0,Calculator!$G$35),0)</f>
        <v>0</v>
      </c>
      <c r="M7216" s="29">
        <f ca="1">IF(I7216&gt;0,IF(DAY($C7216)=1,SUM(INDIRECT("I"&amp;(ROW(C7215)-DAY(C7215))):I7215),0),0)</f>
        <v>0</v>
      </c>
      <c r="N7216" s="29">
        <f ca="1">IF(C7216&lt;Calculator!$G$27,0,IF(C7216=Calculator!$G$27,Calculator!$G$39,IF(H7216-K7216&lt;=0,IF(D7216&gt;Calculator!$G$39,IF(H7216-K7216+E7216+L7216+M7216+Calculator!$G$39&gt;Calculator!$G$39,Calculator!$G$39-(H7216+E7216+L7216+M7216-K7216),Calculator!$G$39),D7216),0)))</f>
        <v>0</v>
      </c>
    </row>
    <row r="7217" spans="1:14" ht="15.75" thickBot="1">
      <c r="A7217" s="33" t="str">
        <f ca="1">IF(C7217=Calculator!$H$27,"F",IF(Daily!D7217+Daily!H7217=0,IF(D7216+H7216&gt;0,"L",""),""))</f>
        <v/>
      </c>
      <c r="B7217" s="34">
        <v>7216</v>
      </c>
      <c r="C7217" s="19">
        <f t="shared" ca="1" si="449"/>
        <v>53146</v>
      </c>
      <c r="D7217" s="29">
        <f t="shared" ca="1" si="451"/>
        <v>0</v>
      </c>
      <c r="E7217" s="29">
        <f ca="1">IF(C7217&lt;Calculator!$D$26,0,IF(DAY($C7217)=1,IF(D7217-Calculator!$G$24&gt;0,Calculator!$G$24,D7217),0))</f>
        <v>0</v>
      </c>
      <c r="F7217" s="29">
        <f ca="1">IF(E7217&gt;0,D7217*Calculator!$G$22/12,0)</f>
        <v>0</v>
      </c>
      <c r="G7217" s="29">
        <f ca="1">IF(E7217&gt;0,(IFERROR(-PMT(Calculator!$G$22/12,Calculator!$G$23*12,Calculator!$G$20),0))-F7217,0)</f>
        <v>0</v>
      </c>
      <c r="H7217" s="29">
        <f t="shared" ca="1" si="452"/>
        <v>0</v>
      </c>
      <c r="I7217" s="29">
        <f t="shared" ca="1" si="450"/>
        <v>0</v>
      </c>
      <c r="J7217" s="30">
        <f>Calculator!$G$40</f>
        <v>6.5000000000000002E-2</v>
      </c>
      <c r="K7217" s="29">
        <f ca="1">IF(C7217&gt;=Calculator!$G$27,IF(DAY($C7217)=1,Calculator!$G$34/2,IF(DAY($C7217)=15,Calculator!$G$34/2,0)),0)</f>
        <v>0</v>
      </c>
      <c r="L7217" s="29">
        <f ca="1">IF(DAY($C7217)=28,IF(H7217=0,0,Calculator!$G$35),0)</f>
        <v>0</v>
      </c>
      <c r="M7217" s="29">
        <f ca="1">IF(I7217&gt;0,IF(DAY($C7217)=1,SUM(INDIRECT("I"&amp;(ROW(C7216)-DAY(C7216))):I7216),0),0)</f>
        <v>0</v>
      </c>
      <c r="N7217" s="29">
        <f ca="1">IF(C7217&lt;Calculator!$G$27,0,IF(C7217=Calculator!$G$27,Calculator!$G$39,IF(H7217-K7217&lt;=0,IF(D7217&gt;Calculator!$G$39,IF(H7217-K7217+E7217+L7217+M7217+Calculator!$G$39&gt;Calculator!$G$39,Calculator!$G$39-(H7217+E7217+L7217+M7217-K7217),Calculator!$G$39),D7217),0)))</f>
        <v>0</v>
      </c>
    </row>
    <row r="7218" spans="1:14" ht="15.75" thickBot="1">
      <c r="A7218" s="33" t="str">
        <f ca="1">IF(C7218=Calculator!$H$27,"F",IF(Daily!D7218+Daily!H7218=0,IF(D7217+H7217&gt;0,"L",""),""))</f>
        <v/>
      </c>
      <c r="B7218" s="34">
        <v>7217</v>
      </c>
      <c r="C7218" s="19">
        <f t="shared" ca="1" si="449"/>
        <v>53147</v>
      </c>
      <c r="D7218" s="29">
        <f t="shared" ca="1" si="451"/>
        <v>0</v>
      </c>
      <c r="E7218" s="29">
        <f ca="1">IF(C7218&lt;Calculator!$D$26,0,IF(DAY($C7218)=1,IF(D7218-Calculator!$G$24&gt;0,Calculator!$G$24,D7218),0))</f>
        <v>0</v>
      </c>
      <c r="F7218" s="29">
        <f ca="1">IF(E7218&gt;0,D7218*Calculator!$G$22/12,0)</f>
        <v>0</v>
      </c>
      <c r="G7218" s="29">
        <f ca="1">IF(E7218&gt;0,(IFERROR(-PMT(Calculator!$G$22/12,Calculator!$G$23*12,Calculator!$G$20),0))-F7218,0)</f>
        <v>0</v>
      </c>
      <c r="H7218" s="29">
        <f t="shared" ca="1" si="452"/>
        <v>0</v>
      </c>
      <c r="I7218" s="29">
        <f t="shared" ca="1" si="450"/>
        <v>0</v>
      </c>
      <c r="J7218" s="30">
        <f>Calculator!$G$40</f>
        <v>6.5000000000000002E-2</v>
      </c>
      <c r="K7218" s="29">
        <f ca="1">IF(C7218&gt;=Calculator!$G$27,IF(DAY($C7218)=1,Calculator!$G$34/2,IF(DAY($C7218)=15,Calculator!$G$34/2,0)),0)</f>
        <v>0</v>
      </c>
      <c r="L7218" s="29">
        <f ca="1">IF(DAY($C7218)=28,IF(H7218=0,0,Calculator!$G$35),0)</f>
        <v>0</v>
      </c>
      <c r="M7218" s="29">
        <f ca="1">IF(I7218&gt;0,IF(DAY($C7218)=1,SUM(INDIRECT("I"&amp;(ROW(C7217)-DAY(C7217))):I7217),0),0)</f>
        <v>0</v>
      </c>
      <c r="N7218" s="29">
        <f ca="1">IF(C7218&lt;Calculator!$G$27,0,IF(C7218=Calculator!$G$27,Calculator!$G$39,IF(H7218-K7218&lt;=0,IF(D7218&gt;Calculator!$G$39,IF(H7218-K7218+E7218+L7218+M7218+Calculator!$G$39&gt;Calculator!$G$39,Calculator!$G$39-(H7218+E7218+L7218+M7218-K7218),Calculator!$G$39),D7218),0)))</f>
        <v>0</v>
      </c>
    </row>
    <row r="7219" spans="1:14" ht="15.75" thickBot="1">
      <c r="A7219" s="33" t="str">
        <f ca="1">IF(C7219=Calculator!$H$27,"F",IF(Daily!D7219+Daily!H7219=0,IF(D7218+H7218&gt;0,"L",""),""))</f>
        <v/>
      </c>
      <c r="B7219" s="34">
        <v>7218</v>
      </c>
      <c r="C7219" s="19">
        <f t="shared" ca="1" si="449"/>
        <v>53148</v>
      </c>
      <c r="D7219" s="29">
        <f t="shared" ca="1" si="451"/>
        <v>0</v>
      </c>
      <c r="E7219" s="29">
        <f ca="1">IF(C7219&lt;Calculator!$D$26,0,IF(DAY($C7219)=1,IF(D7219-Calculator!$G$24&gt;0,Calculator!$G$24,D7219),0))</f>
        <v>0</v>
      </c>
      <c r="F7219" s="29">
        <f ca="1">IF(E7219&gt;0,D7219*Calculator!$G$22/12,0)</f>
        <v>0</v>
      </c>
      <c r="G7219" s="29">
        <f ca="1">IF(E7219&gt;0,(IFERROR(-PMT(Calculator!$G$22/12,Calculator!$G$23*12,Calculator!$G$20),0))-F7219,0)</f>
        <v>0</v>
      </c>
      <c r="H7219" s="29">
        <f t="shared" ca="1" si="452"/>
        <v>0</v>
      </c>
      <c r="I7219" s="29">
        <f t="shared" ca="1" si="450"/>
        <v>0</v>
      </c>
      <c r="J7219" s="30">
        <f>Calculator!$G$40</f>
        <v>6.5000000000000002E-2</v>
      </c>
      <c r="K7219" s="29">
        <f ca="1">IF(C7219&gt;=Calculator!$G$27,IF(DAY($C7219)=1,Calculator!$G$34/2,IF(DAY($C7219)=15,Calculator!$G$34/2,0)),0)</f>
        <v>0</v>
      </c>
      <c r="L7219" s="29">
        <f ca="1">IF(DAY($C7219)=28,IF(H7219=0,0,Calculator!$G$35),0)</f>
        <v>0</v>
      </c>
      <c r="M7219" s="29">
        <f ca="1">IF(I7219&gt;0,IF(DAY($C7219)=1,SUM(INDIRECT("I"&amp;(ROW(C7218)-DAY(C7218))):I7218),0),0)</f>
        <v>0</v>
      </c>
      <c r="N7219" s="29">
        <f ca="1">IF(C7219&lt;Calculator!$G$27,0,IF(C7219=Calculator!$G$27,Calculator!$G$39,IF(H7219-K7219&lt;=0,IF(D7219&gt;Calculator!$G$39,IF(H7219-K7219+E7219+L7219+M7219+Calculator!$G$39&gt;Calculator!$G$39,Calculator!$G$39-(H7219+E7219+L7219+M7219-K7219),Calculator!$G$39),D7219),0)))</f>
        <v>0</v>
      </c>
    </row>
    <row r="7220" spans="1:14" ht="15.75" thickBot="1">
      <c r="A7220" s="33" t="str">
        <f ca="1">IF(C7220=Calculator!$H$27,"F",IF(Daily!D7220+Daily!H7220=0,IF(D7219+H7219&gt;0,"L",""),""))</f>
        <v/>
      </c>
      <c r="B7220" s="34">
        <v>7219</v>
      </c>
      <c r="C7220" s="19">
        <f t="shared" ca="1" si="449"/>
        <v>53149</v>
      </c>
      <c r="D7220" s="29">
        <f t="shared" ca="1" si="451"/>
        <v>0</v>
      </c>
      <c r="E7220" s="29">
        <f ca="1">IF(C7220&lt;Calculator!$D$26,0,IF(DAY($C7220)=1,IF(D7220-Calculator!$G$24&gt;0,Calculator!$G$24,D7220),0))</f>
        <v>0</v>
      </c>
      <c r="F7220" s="29">
        <f ca="1">IF(E7220&gt;0,D7220*Calculator!$G$22/12,0)</f>
        <v>0</v>
      </c>
      <c r="G7220" s="29">
        <f ca="1">IF(E7220&gt;0,(IFERROR(-PMT(Calculator!$G$22/12,Calculator!$G$23*12,Calculator!$G$20),0))-F7220,0)</f>
        <v>0</v>
      </c>
      <c r="H7220" s="29">
        <f t="shared" ca="1" si="452"/>
        <v>0</v>
      </c>
      <c r="I7220" s="29">
        <f t="shared" ca="1" si="450"/>
        <v>0</v>
      </c>
      <c r="J7220" s="30">
        <f>Calculator!$G$40</f>
        <v>6.5000000000000002E-2</v>
      </c>
      <c r="K7220" s="29">
        <f ca="1">IF(C7220&gt;=Calculator!$G$27,IF(DAY($C7220)=1,Calculator!$G$34/2,IF(DAY($C7220)=15,Calculator!$G$34/2,0)),0)</f>
        <v>0</v>
      </c>
      <c r="L7220" s="29">
        <f ca="1">IF(DAY($C7220)=28,IF(H7220=0,0,Calculator!$G$35),0)</f>
        <v>0</v>
      </c>
      <c r="M7220" s="29">
        <f ca="1">IF(I7220&gt;0,IF(DAY($C7220)=1,SUM(INDIRECT("I"&amp;(ROW(C7219)-DAY(C7219))):I7219),0),0)</f>
        <v>0</v>
      </c>
      <c r="N7220" s="29">
        <f ca="1">IF(C7220&lt;Calculator!$G$27,0,IF(C7220=Calculator!$G$27,Calculator!$G$39,IF(H7220-K7220&lt;=0,IF(D7220&gt;Calculator!$G$39,IF(H7220-K7220+E7220+L7220+M7220+Calculator!$G$39&gt;Calculator!$G$39,Calculator!$G$39-(H7220+E7220+L7220+M7220-K7220),Calculator!$G$39),D7220),0)))</f>
        <v>0</v>
      </c>
    </row>
    <row r="7221" spans="1:14" ht="15.75" thickBot="1">
      <c r="A7221" s="33" t="str">
        <f ca="1">IF(C7221=Calculator!$H$27,"F",IF(Daily!D7221+Daily!H7221=0,IF(D7220+H7220&gt;0,"L",""),""))</f>
        <v/>
      </c>
      <c r="B7221" s="34">
        <v>7220</v>
      </c>
      <c r="C7221" s="19">
        <f t="shared" ca="1" si="449"/>
        <v>53150</v>
      </c>
      <c r="D7221" s="29">
        <f t="shared" ca="1" si="451"/>
        <v>0</v>
      </c>
      <c r="E7221" s="29">
        <f ca="1">IF(C7221&lt;Calculator!$D$26,0,IF(DAY($C7221)=1,IF(D7221-Calculator!$G$24&gt;0,Calculator!$G$24,D7221),0))</f>
        <v>0</v>
      </c>
      <c r="F7221" s="29">
        <f ca="1">IF(E7221&gt;0,D7221*Calculator!$G$22/12,0)</f>
        <v>0</v>
      </c>
      <c r="G7221" s="29">
        <f ca="1">IF(E7221&gt;0,(IFERROR(-PMT(Calculator!$G$22/12,Calculator!$G$23*12,Calculator!$G$20),0))-F7221,0)</f>
        <v>0</v>
      </c>
      <c r="H7221" s="29">
        <f t="shared" ca="1" si="452"/>
        <v>0</v>
      </c>
      <c r="I7221" s="29">
        <f t="shared" ca="1" si="450"/>
        <v>0</v>
      </c>
      <c r="J7221" s="30">
        <f>Calculator!$G$40</f>
        <v>6.5000000000000002E-2</v>
      </c>
      <c r="K7221" s="29">
        <f ca="1">IF(C7221&gt;=Calculator!$G$27,IF(DAY($C7221)=1,Calculator!$G$34/2,IF(DAY($C7221)=15,Calculator!$G$34/2,0)),0)</f>
        <v>0</v>
      </c>
      <c r="L7221" s="29">
        <f ca="1">IF(DAY($C7221)=28,IF(H7221=0,0,Calculator!$G$35),0)</f>
        <v>0</v>
      </c>
      <c r="M7221" s="29">
        <f ca="1">IF(I7221&gt;0,IF(DAY($C7221)=1,SUM(INDIRECT("I"&amp;(ROW(C7220)-DAY(C7220))):I7220),0),0)</f>
        <v>0</v>
      </c>
      <c r="N7221" s="29">
        <f ca="1">IF(C7221&lt;Calculator!$G$27,0,IF(C7221=Calculator!$G$27,Calculator!$G$39,IF(H7221-K7221&lt;=0,IF(D7221&gt;Calculator!$G$39,IF(H7221-K7221+E7221+L7221+M7221+Calculator!$G$39&gt;Calculator!$G$39,Calculator!$G$39-(H7221+E7221+L7221+M7221-K7221),Calculator!$G$39),D7221),0)))</f>
        <v>0</v>
      </c>
    </row>
    <row r="7222" spans="1:14" ht="15.75" thickBot="1">
      <c r="A7222" s="33" t="str">
        <f ca="1">IF(C7222=Calculator!$H$27,"F",IF(Daily!D7222+Daily!H7222=0,IF(D7221+H7221&gt;0,"L",""),""))</f>
        <v/>
      </c>
      <c r="B7222" s="34">
        <v>7221</v>
      </c>
      <c r="C7222" s="19">
        <f t="shared" ca="1" si="449"/>
        <v>53151</v>
      </c>
      <c r="D7222" s="29">
        <f t="shared" ca="1" si="451"/>
        <v>0</v>
      </c>
      <c r="E7222" s="29">
        <f ca="1">IF(C7222&lt;Calculator!$D$26,0,IF(DAY($C7222)=1,IF(D7222-Calculator!$G$24&gt;0,Calculator!$G$24,D7222),0))</f>
        <v>0</v>
      </c>
      <c r="F7222" s="29">
        <f ca="1">IF(E7222&gt;0,D7222*Calculator!$G$22/12,0)</f>
        <v>0</v>
      </c>
      <c r="G7222" s="29">
        <f ca="1">IF(E7222&gt;0,(IFERROR(-PMT(Calculator!$G$22/12,Calculator!$G$23*12,Calculator!$G$20),0))-F7222,0)</f>
        <v>0</v>
      </c>
      <c r="H7222" s="29">
        <f t="shared" ca="1" si="452"/>
        <v>0</v>
      </c>
      <c r="I7222" s="29">
        <f t="shared" ca="1" si="450"/>
        <v>0</v>
      </c>
      <c r="J7222" s="30">
        <f>Calculator!$G$40</f>
        <v>6.5000000000000002E-2</v>
      </c>
      <c r="K7222" s="29">
        <f ca="1">IF(C7222&gt;=Calculator!$G$27,IF(DAY($C7222)=1,Calculator!$G$34/2,IF(DAY($C7222)=15,Calculator!$G$34/2,0)),0)</f>
        <v>0</v>
      </c>
      <c r="L7222" s="29">
        <f ca="1">IF(DAY($C7222)=28,IF(H7222=0,0,Calculator!$G$35),0)</f>
        <v>0</v>
      </c>
      <c r="M7222" s="29">
        <f ca="1">IF(I7222&gt;0,IF(DAY($C7222)=1,SUM(INDIRECT("I"&amp;(ROW(C7221)-DAY(C7221))):I7221),0),0)</f>
        <v>0</v>
      </c>
      <c r="N7222" s="29">
        <f ca="1">IF(C7222&lt;Calculator!$G$27,0,IF(C7222=Calculator!$G$27,Calculator!$G$39,IF(H7222-K7222&lt;=0,IF(D7222&gt;Calculator!$G$39,IF(H7222-K7222+E7222+L7222+M7222+Calculator!$G$39&gt;Calculator!$G$39,Calculator!$G$39-(H7222+E7222+L7222+M7222-K7222),Calculator!$G$39),D7222),0)))</f>
        <v>0</v>
      </c>
    </row>
    <row r="7223" spans="1:14" ht="15.75" thickBot="1">
      <c r="A7223" s="33" t="str">
        <f ca="1">IF(C7223=Calculator!$H$27,"F",IF(Daily!D7223+Daily!H7223=0,IF(D7222+H7222&gt;0,"L",""),""))</f>
        <v/>
      </c>
      <c r="B7223" s="34">
        <v>7222</v>
      </c>
      <c r="C7223" s="19">
        <f t="shared" ca="1" si="449"/>
        <v>53152</v>
      </c>
      <c r="D7223" s="29">
        <f t="shared" ca="1" si="451"/>
        <v>0</v>
      </c>
      <c r="E7223" s="29">
        <f ca="1">IF(C7223&lt;Calculator!$D$26,0,IF(DAY($C7223)=1,IF(D7223-Calculator!$G$24&gt;0,Calculator!$G$24,D7223),0))</f>
        <v>0</v>
      </c>
      <c r="F7223" s="29">
        <f ca="1">IF(E7223&gt;0,D7223*Calculator!$G$22/12,0)</f>
        <v>0</v>
      </c>
      <c r="G7223" s="29">
        <f ca="1">IF(E7223&gt;0,(IFERROR(-PMT(Calculator!$G$22/12,Calculator!$G$23*12,Calculator!$G$20),0))-F7223,0)</f>
        <v>0</v>
      </c>
      <c r="H7223" s="29">
        <f t="shared" ca="1" si="452"/>
        <v>0</v>
      </c>
      <c r="I7223" s="29">
        <f t="shared" ca="1" si="450"/>
        <v>0</v>
      </c>
      <c r="J7223" s="30">
        <f>Calculator!$G$40</f>
        <v>6.5000000000000002E-2</v>
      </c>
      <c r="K7223" s="29">
        <f ca="1">IF(C7223&gt;=Calculator!$G$27,IF(DAY($C7223)=1,Calculator!$G$34/2,IF(DAY($C7223)=15,Calculator!$G$34/2,0)),0)</f>
        <v>0</v>
      </c>
      <c r="L7223" s="29">
        <f ca="1">IF(DAY($C7223)=28,IF(H7223=0,0,Calculator!$G$35),0)</f>
        <v>0</v>
      </c>
      <c r="M7223" s="29">
        <f ca="1">IF(I7223&gt;0,IF(DAY($C7223)=1,SUM(INDIRECT("I"&amp;(ROW(C7222)-DAY(C7222))):I7222),0),0)</f>
        <v>0</v>
      </c>
      <c r="N7223" s="29">
        <f ca="1">IF(C7223&lt;Calculator!$G$27,0,IF(C7223=Calculator!$G$27,Calculator!$G$39,IF(H7223-K7223&lt;=0,IF(D7223&gt;Calculator!$G$39,IF(H7223-K7223+E7223+L7223+M7223+Calculator!$G$39&gt;Calculator!$G$39,Calculator!$G$39-(H7223+E7223+L7223+M7223-K7223),Calculator!$G$39),D7223),0)))</f>
        <v>0</v>
      </c>
    </row>
    <row r="7224" spans="1:14" ht="15.75" thickBot="1">
      <c r="A7224" s="33" t="str">
        <f ca="1">IF(C7224=Calculator!$H$27,"F",IF(Daily!D7224+Daily!H7224=0,IF(D7223+H7223&gt;0,"L",""),""))</f>
        <v/>
      </c>
      <c r="B7224" s="34">
        <v>7223</v>
      </c>
      <c r="C7224" s="19">
        <f t="shared" ca="1" si="449"/>
        <v>53153</v>
      </c>
      <c r="D7224" s="29">
        <f t="shared" ca="1" si="451"/>
        <v>0</v>
      </c>
      <c r="E7224" s="29">
        <f ca="1">IF(C7224&lt;Calculator!$D$26,0,IF(DAY($C7224)=1,IF(D7224-Calculator!$G$24&gt;0,Calculator!$G$24,D7224),0))</f>
        <v>0</v>
      </c>
      <c r="F7224" s="29">
        <f ca="1">IF(E7224&gt;0,D7224*Calculator!$G$22/12,0)</f>
        <v>0</v>
      </c>
      <c r="G7224" s="29">
        <f ca="1">IF(E7224&gt;0,(IFERROR(-PMT(Calculator!$G$22/12,Calculator!$G$23*12,Calculator!$G$20),0))-F7224,0)</f>
        <v>0</v>
      </c>
      <c r="H7224" s="29">
        <f t="shared" ca="1" si="452"/>
        <v>0</v>
      </c>
      <c r="I7224" s="29">
        <f t="shared" ca="1" si="450"/>
        <v>0</v>
      </c>
      <c r="J7224" s="30">
        <f>Calculator!$G$40</f>
        <v>6.5000000000000002E-2</v>
      </c>
      <c r="K7224" s="29">
        <f ca="1">IF(C7224&gt;=Calculator!$G$27,IF(DAY($C7224)=1,Calculator!$G$34/2,IF(DAY($C7224)=15,Calculator!$G$34/2,0)),0)</f>
        <v>0</v>
      </c>
      <c r="L7224" s="29">
        <f ca="1">IF(DAY($C7224)=28,IF(H7224=0,0,Calculator!$G$35),0)</f>
        <v>0</v>
      </c>
      <c r="M7224" s="29">
        <f ca="1">IF(I7224&gt;0,IF(DAY($C7224)=1,SUM(INDIRECT("I"&amp;(ROW(C7223)-DAY(C7223))):I7223),0),0)</f>
        <v>0</v>
      </c>
      <c r="N7224" s="29">
        <f ca="1">IF(C7224&lt;Calculator!$G$27,0,IF(C7224=Calculator!$G$27,Calculator!$G$39,IF(H7224-K7224&lt;=0,IF(D7224&gt;Calculator!$G$39,IF(H7224-K7224+E7224+L7224+M7224+Calculator!$G$39&gt;Calculator!$G$39,Calculator!$G$39-(H7224+E7224+L7224+M7224-K7224),Calculator!$G$39),D7224),0)))</f>
        <v>0</v>
      </c>
    </row>
    <row r="7225" spans="1:14" ht="15.75" thickBot="1">
      <c r="A7225" s="33" t="str">
        <f ca="1">IF(C7225=Calculator!$H$27,"F",IF(Daily!D7225+Daily!H7225=0,IF(D7224+H7224&gt;0,"L",""),""))</f>
        <v/>
      </c>
      <c r="B7225" s="34">
        <v>7224</v>
      </c>
      <c r="C7225" s="19">
        <f t="shared" ca="1" si="449"/>
        <v>53154</v>
      </c>
      <c r="D7225" s="29">
        <f t="shared" ca="1" si="451"/>
        <v>0</v>
      </c>
      <c r="E7225" s="29">
        <f ca="1">IF(C7225&lt;Calculator!$D$26,0,IF(DAY($C7225)=1,IF(D7225-Calculator!$G$24&gt;0,Calculator!$G$24,D7225),0))</f>
        <v>0</v>
      </c>
      <c r="F7225" s="29">
        <f ca="1">IF(E7225&gt;0,D7225*Calculator!$G$22/12,0)</f>
        <v>0</v>
      </c>
      <c r="G7225" s="29">
        <f ca="1">IF(E7225&gt;0,(IFERROR(-PMT(Calculator!$G$22/12,Calculator!$G$23*12,Calculator!$G$20),0))-F7225,0)</f>
        <v>0</v>
      </c>
      <c r="H7225" s="29">
        <f t="shared" ca="1" si="452"/>
        <v>0</v>
      </c>
      <c r="I7225" s="29">
        <f t="shared" ca="1" si="450"/>
        <v>0</v>
      </c>
      <c r="J7225" s="30">
        <f>Calculator!$G$40</f>
        <v>6.5000000000000002E-2</v>
      </c>
      <c r="K7225" s="29">
        <f ca="1">IF(C7225&gt;=Calculator!$G$27,IF(DAY($C7225)=1,Calculator!$G$34/2,IF(DAY($C7225)=15,Calculator!$G$34/2,0)),0)</f>
        <v>0</v>
      </c>
      <c r="L7225" s="29">
        <f ca="1">IF(DAY($C7225)=28,IF(H7225=0,0,Calculator!$G$35),0)</f>
        <v>0</v>
      </c>
      <c r="M7225" s="29">
        <f ca="1">IF(I7225&gt;0,IF(DAY($C7225)=1,SUM(INDIRECT("I"&amp;(ROW(C7224)-DAY(C7224))):I7224),0),0)</f>
        <v>0</v>
      </c>
      <c r="N7225" s="29">
        <f ca="1">IF(C7225&lt;Calculator!$G$27,0,IF(C7225=Calculator!$G$27,Calculator!$G$39,IF(H7225-K7225&lt;=0,IF(D7225&gt;Calculator!$G$39,IF(H7225-K7225+E7225+L7225+M7225+Calculator!$G$39&gt;Calculator!$G$39,Calculator!$G$39-(H7225+E7225+L7225+M7225-K7225),Calculator!$G$39),D7225),0)))</f>
        <v>0</v>
      </c>
    </row>
    <row r="7226" spans="1:14" ht="15.75" thickBot="1">
      <c r="A7226" s="33" t="str">
        <f ca="1">IF(C7226=Calculator!$H$27,"F",IF(Daily!D7226+Daily!H7226=0,IF(D7225+H7225&gt;0,"L",""),""))</f>
        <v/>
      </c>
      <c r="B7226" s="34">
        <v>7225</v>
      </c>
      <c r="C7226" s="19">
        <f t="shared" ca="1" si="449"/>
        <v>53155</v>
      </c>
      <c r="D7226" s="29">
        <f t="shared" ca="1" si="451"/>
        <v>0</v>
      </c>
      <c r="E7226" s="29">
        <f ca="1">IF(C7226&lt;Calculator!$D$26,0,IF(DAY($C7226)=1,IF(D7226-Calculator!$G$24&gt;0,Calculator!$G$24,D7226),0))</f>
        <v>0</v>
      </c>
      <c r="F7226" s="29">
        <f ca="1">IF(E7226&gt;0,D7226*Calculator!$G$22/12,0)</f>
        <v>0</v>
      </c>
      <c r="G7226" s="29">
        <f ca="1">IF(E7226&gt;0,(IFERROR(-PMT(Calculator!$G$22/12,Calculator!$G$23*12,Calculator!$G$20),0))-F7226,0)</f>
        <v>0</v>
      </c>
      <c r="H7226" s="29">
        <f t="shared" ca="1" si="452"/>
        <v>0</v>
      </c>
      <c r="I7226" s="29">
        <f t="shared" ca="1" si="450"/>
        <v>0</v>
      </c>
      <c r="J7226" s="30">
        <f>Calculator!$G$40</f>
        <v>6.5000000000000002E-2</v>
      </c>
      <c r="K7226" s="29">
        <f ca="1">IF(C7226&gt;=Calculator!$G$27,IF(DAY($C7226)=1,Calculator!$G$34/2,IF(DAY($C7226)=15,Calculator!$G$34/2,0)),0)</f>
        <v>0</v>
      </c>
      <c r="L7226" s="29">
        <f ca="1">IF(DAY($C7226)=28,IF(H7226=0,0,Calculator!$G$35),0)</f>
        <v>0</v>
      </c>
      <c r="M7226" s="29">
        <f ca="1">IF(I7226&gt;0,IF(DAY($C7226)=1,SUM(INDIRECT("I"&amp;(ROW(C7225)-DAY(C7225))):I7225),0),0)</f>
        <v>0</v>
      </c>
      <c r="N7226" s="29">
        <f ca="1">IF(C7226&lt;Calculator!$G$27,0,IF(C7226=Calculator!$G$27,Calculator!$G$39,IF(H7226-K7226&lt;=0,IF(D7226&gt;Calculator!$G$39,IF(H7226-K7226+E7226+L7226+M7226+Calculator!$G$39&gt;Calculator!$G$39,Calculator!$G$39-(H7226+E7226+L7226+M7226-K7226),Calculator!$G$39),D7226),0)))</f>
        <v>0</v>
      </c>
    </row>
    <row r="7227" spans="1:14" ht="15.75" thickBot="1">
      <c r="A7227" s="33" t="str">
        <f ca="1">IF(C7227=Calculator!$H$27,"F",IF(Daily!D7227+Daily!H7227=0,IF(D7226+H7226&gt;0,"L",""),""))</f>
        <v/>
      </c>
      <c r="B7227" s="34">
        <v>7226</v>
      </c>
      <c r="C7227" s="19">
        <f t="shared" ca="1" si="449"/>
        <v>53156</v>
      </c>
      <c r="D7227" s="29">
        <f t="shared" ca="1" si="451"/>
        <v>0</v>
      </c>
      <c r="E7227" s="29">
        <f ca="1">IF(C7227&lt;Calculator!$D$26,0,IF(DAY($C7227)=1,IF(D7227-Calculator!$G$24&gt;0,Calculator!$G$24,D7227),0))</f>
        <v>0</v>
      </c>
      <c r="F7227" s="29">
        <f ca="1">IF(E7227&gt;0,D7227*Calculator!$G$22/12,0)</f>
        <v>0</v>
      </c>
      <c r="G7227" s="29">
        <f ca="1">IF(E7227&gt;0,(IFERROR(-PMT(Calculator!$G$22/12,Calculator!$G$23*12,Calculator!$G$20),0))-F7227,0)</f>
        <v>0</v>
      </c>
      <c r="H7227" s="29">
        <f t="shared" ca="1" si="452"/>
        <v>0</v>
      </c>
      <c r="I7227" s="29">
        <f t="shared" ca="1" si="450"/>
        <v>0</v>
      </c>
      <c r="J7227" s="30">
        <f>Calculator!$G$40</f>
        <v>6.5000000000000002E-2</v>
      </c>
      <c r="K7227" s="29">
        <f ca="1">IF(C7227&gt;=Calculator!$G$27,IF(DAY($C7227)=1,Calculator!$G$34/2,IF(DAY($C7227)=15,Calculator!$G$34/2,0)),0)</f>
        <v>0</v>
      </c>
      <c r="L7227" s="29">
        <f ca="1">IF(DAY($C7227)=28,IF(H7227=0,0,Calculator!$G$35),0)</f>
        <v>0</v>
      </c>
      <c r="M7227" s="29">
        <f ca="1">IF(I7227&gt;0,IF(DAY($C7227)=1,SUM(INDIRECT("I"&amp;(ROW(C7226)-DAY(C7226))):I7226),0),0)</f>
        <v>0</v>
      </c>
      <c r="N7227" s="29">
        <f ca="1">IF(C7227&lt;Calculator!$G$27,0,IF(C7227=Calculator!$G$27,Calculator!$G$39,IF(H7227-K7227&lt;=0,IF(D7227&gt;Calculator!$G$39,IF(H7227-K7227+E7227+L7227+M7227+Calculator!$G$39&gt;Calculator!$G$39,Calculator!$G$39-(H7227+E7227+L7227+M7227-K7227),Calculator!$G$39),D7227),0)))</f>
        <v>0</v>
      </c>
    </row>
    <row r="7228" spans="1:14" ht="15.75" thickBot="1">
      <c r="A7228" s="33" t="str">
        <f ca="1">IF(C7228=Calculator!$H$27,"F",IF(Daily!D7228+Daily!H7228=0,IF(D7227+H7227&gt;0,"L",""),""))</f>
        <v/>
      </c>
      <c r="B7228" s="34">
        <v>7227</v>
      </c>
      <c r="C7228" s="19">
        <f t="shared" ca="1" si="449"/>
        <v>53157</v>
      </c>
      <c r="D7228" s="29">
        <f t="shared" ca="1" si="451"/>
        <v>0</v>
      </c>
      <c r="E7228" s="29">
        <f ca="1">IF(C7228&lt;Calculator!$D$26,0,IF(DAY($C7228)=1,IF(D7228-Calculator!$G$24&gt;0,Calculator!$G$24,D7228),0))</f>
        <v>0</v>
      </c>
      <c r="F7228" s="29">
        <f ca="1">IF(E7228&gt;0,D7228*Calculator!$G$22/12,0)</f>
        <v>0</v>
      </c>
      <c r="G7228" s="29">
        <f ca="1">IF(E7228&gt;0,(IFERROR(-PMT(Calculator!$G$22/12,Calculator!$G$23*12,Calculator!$G$20),0))-F7228,0)</f>
        <v>0</v>
      </c>
      <c r="H7228" s="29">
        <f t="shared" ca="1" si="452"/>
        <v>0</v>
      </c>
      <c r="I7228" s="29">
        <f t="shared" ca="1" si="450"/>
        <v>0</v>
      </c>
      <c r="J7228" s="30">
        <f>Calculator!$G$40</f>
        <v>6.5000000000000002E-2</v>
      </c>
      <c r="K7228" s="29">
        <f ca="1">IF(C7228&gt;=Calculator!$G$27,IF(DAY($C7228)=1,Calculator!$G$34/2,IF(DAY($C7228)=15,Calculator!$G$34/2,0)),0)</f>
        <v>0</v>
      </c>
      <c r="L7228" s="29">
        <f ca="1">IF(DAY($C7228)=28,IF(H7228=0,0,Calculator!$G$35),0)</f>
        <v>0</v>
      </c>
      <c r="M7228" s="29">
        <f ca="1">IF(I7228&gt;0,IF(DAY($C7228)=1,SUM(INDIRECT("I"&amp;(ROW(C7227)-DAY(C7227))):I7227),0),0)</f>
        <v>0</v>
      </c>
      <c r="N7228" s="29">
        <f ca="1">IF(C7228&lt;Calculator!$G$27,0,IF(C7228=Calculator!$G$27,Calculator!$G$39,IF(H7228-K7228&lt;=0,IF(D7228&gt;Calculator!$G$39,IF(H7228-K7228+E7228+L7228+M7228+Calculator!$G$39&gt;Calculator!$G$39,Calculator!$G$39-(H7228+E7228+L7228+M7228-K7228),Calculator!$G$39),D7228),0)))</f>
        <v>0</v>
      </c>
    </row>
    <row r="7229" spans="1:14" ht="15.75" thickBot="1">
      <c r="A7229" s="33" t="str">
        <f ca="1">IF(C7229=Calculator!$H$27,"F",IF(Daily!D7229+Daily!H7229=0,IF(D7228+H7228&gt;0,"L",""),""))</f>
        <v/>
      </c>
      <c r="B7229" s="34">
        <v>7228</v>
      </c>
      <c r="C7229" s="19">
        <f t="shared" ca="1" si="449"/>
        <v>53158</v>
      </c>
      <c r="D7229" s="29">
        <f t="shared" ca="1" si="451"/>
        <v>0</v>
      </c>
      <c r="E7229" s="29">
        <f ca="1">IF(C7229&lt;Calculator!$D$26,0,IF(DAY($C7229)=1,IF(D7229-Calculator!$G$24&gt;0,Calculator!$G$24,D7229),0))</f>
        <v>0</v>
      </c>
      <c r="F7229" s="29">
        <f ca="1">IF(E7229&gt;0,D7229*Calculator!$G$22/12,0)</f>
        <v>0</v>
      </c>
      <c r="G7229" s="29">
        <f ca="1">IF(E7229&gt;0,(IFERROR(-PMT(Calculator!$G$22/12,Calculator!$G$23*12,Calculator!$G$20),0))-F7229,0)</f>
        <v>0</v>
      </c>
      <c r="H7229" s="29">
        <f t="shared" ca="1" si="452"/>
        <v>0</v>
      </c>
      <c r="I7229" s="29">
        <f t="shared" ca="1" si="450"/>
        <v>0</v>
      </c>
      <c r="J7229" s="30">
        <f>Calculator!$G$40</f>
        <v>6.5000000000000002E-2</v>
      </c>
      <c r="K7229" s="29">
        <f ca="1">IF(C7229&gt;=Calculator!$G$27,IF(DAY($C7229)=1,Calculator!$G$34/2,IF(DAY($C7229)=15,Calculator!$G$34/2,0)),0)</f>
        <v>4500</v>
      </c>
      <c r="L7229" s="29">
        <f ca="1">IF(DAY($C7229)=28,IF(H7229=0,0,Calculator!$G$35),0)</f>
        <v>0</v>
      </c>
      <c r="M7229" s="29">
        <f ca="1">IF(I7229&gt;0,IF(DAY($C7229)=1,SUM(INDIRECT("I"&amp;(ROW(C7228)-DAY(C7228))):I7228),0),0)</f>
        <v>0</v>
      </c>
      <c r="N7229" s="29">
        <f ca="1">IF(C7229&lt;Calculator!$G$27,0,IF(C7229=Calculator!$G$27,Calculator!$G$39,IF(H7229-K7229&lt;=0,IF(D7229&gt;Calculator!$G$39,IF(H7229-K7229+E7229+L7229+M7229+Calculator!$G$39&gt;Calculator!$G$39,Calculator!$G$39-(H7229+E7229+L7229+M7229-K7229),Calculator!$G$39),D7229),0)))</f>
        <v>0</v>
      </c>
    </row>
    <row r="7230" spans="1:14" ht="15.75" thickBot="1">
      <c r="A7230" s="33" t="str">
        <f ca="1">IF(C7230=Calculator!$H$27,"F",IF(Daily!D7230+Daily!H7230=0,IF(D7229+H7229&gt;0,"L",""),""))</f>
        <v/>
      </c>
      <c r="B7230" s="34">
        <v>7229</v>
      </c>
      <c r="C7230" s="19">
        <f t="shared" ca="1" si="449"/>
        <v>53159</v>
      </c>
      <c r="D7230" s="29">
        <f t="shared" ca="1" si="451"/>
        <v>0</v>
      </c>
      <c r="E7230" s="29">
        <f ca="1">IF(C7230&lt;Calculator!$D$26,0,IF(DAY($C7230)=1,IF(D7230-Calculator!$G$24&gt;0,Calculator!$G$24,D7230),0))</f>
        <v>0</v>
      </c>
      <c r="F7230" s="29">
        <f ca="1">IF(E7230&gt;0,D7230*Calculator!$G$22/12,0)</f>
        <v>0</v>
      </c>
      <c r="G7230" s="29">
        <f ca="1">IF(E7230&gt;0,(IFERROR(-PMT(Calculator!$G$22/12,Calculator!$G$23*12,Calculator!$G$20),0))-F7230,0)</f>
        <v>0</v>
      </c>
      <c r="H7230" s="29">
        <f t="shared" ca="1" si="452"/>
        <v>0</v>
      </c>
      <c r="I7230" s="29">
        <f t="shared" ca="1" si="450"/>
        <v>0</v>
      </c>
      <c r="J7230" s="30">
        <f>Calculator!$G$40</f>
        <v>6.5000000000000002E-2</v>
      </c>
      <c r="K7230" s="29">
        <f ca="1">IF(C7230&gt;=Calculator!$G$27,IF(DAY($C7230)=1,Calculator!$G$34/2,IF(DAY($C7230)=15,Calculator!$G$34/2,0)),0)</f>
        <v>0</v>
      </c>
      <c r="L7230" s="29">
        <f ca="1">IF(DAY($C7230)=28,IF(H7230=0,0,Calculator!$G$35),0)</f>
        <v>0</v>
      </c>
      <c r="M7230" s="29">
        <f ca="1">IF(I7230&gt;0,IF(DAY($C7230)=1,SUM(INDIRECT("I"&amp;(ROW(C7229)-DAY(C7229))):I7229),0),0)</f>
        <v>0</v>
      </c>
      <c r="N7230" s="29">
        <f ca="1">IF(C7230&lt;Calculator!$G$27,0,IF(C7230=Calculator!$G$27,Calculator!$G$39,IF(H7230-K7230&lt;=0,IF(D7230&gt;Calculator!$G$39,IF(H7230-K7230+E7230+L7230+M7230+Calculator!$G$39&gt;Calculator!$G$39,Calculator!$G$39-(H7230+E7230+L7230+M7230-K7230),Calculator!$G$39),D7230),0)))</f>
        <v>0</v>
      </c>
    </row>
    <row r="7231" spans="1:14" ht="15.75" thickBot="1">
      <c r="A7231" s="33" t="str">
        <f ca="1">IF(C7231=Calculator!$H$27,"F",IF(Daily!D7231+Daily!H7231=0,IF(D7230+H7230&gt;0,"L",""),""))</f>
        <v/>
      </c>
      <c r="B7231" s="34">
        <v>7230</v>
      </c>
      <c r="C7231" s="19">
        <f t="shared" ca="1" si="449"/>
        <v>53160</v>
      </c>
      <c r="D7231" s="29">
        <f t="shared" ca="1" si="451"/>
        <v>0</v>
      </c>
      <c r="E7231" s="29">
        <f ca="1">IF(C7231&lt;Calculator!$D$26,0,IF(DAY($C7231)=1,IF(D7231-Calculator!$G$24&gt;0,Calculator!$G$24,D7231),0))</f>
        <v>0</v>
      </c>
      <c r="F7231" s="29">
        <f ca="1">IF(E7231&gt;0,D7231*Calculator!$G$22/12,0)</f>
        <v>0</v>
      </c>
      <c r="G7231" s="29">
        <f ca="1">IF(E7231&gt;0,(IFERROR(-PMT(Calculator!$G$22/12,Calculator!$G$23*12,Calculator!$G$20),0))-F7231,0)</f>
        <v>0</v>
      </c>
      <c r="H7231" s="29">
        <f t="shared" ca="1" si="452"/>
        <v>0</v>
      </c>
      <c r="I7231" s="29">
        <f t="shared" ca="1" si="450"/>
        <v>0</v>
      </c>
      <c r="J7231" s="30">
        <f>Calculator!$G$40</f>
        <v>6.5000000000000002E-2</v>
      </c>
      <c r="K7231" s="29">
        <f ca="1">IF(C7231&gt;=Calculator!$G$27,IF(DAY($C7231)=1,Calculator!$G$34/2,IF(DAY($C7231)=15,Calculator!$G$34/2,0)),0)</f>
        <v>0</v>
      </c>
      <c r="L7231" s="29">
        <f ca="1">IF(DAY($C7231)=28,IF(H7231=0,0,Calculator!$G$35),0)</f>
        <v>0</v>
      </c>
      <c r="M7231" s="29">
        <f ca="1">IF(I7231&gt;0,IF(DAY($C7231)=1,SUM(INDIRECT("I"&amp;(ROW(C7230)-DAY(C7230))):I7230),0),0)</f>
        <v>0</v>
      </c>
      <c r="N7231" s="29">
        <f ca="1">IF(C7231&lt;Calculator!$G$27,0,IF(C7231=Calculator!$G$27,Calculator!$G$39,IF(H7231-K7231&lt;=0,IF(D7231&gt;Calculator!$G$39,IF(H7231-K7231+E7231+L7231+M7231+Calculator!$G$39&gt;Calculator!$G$39,Calculator!$G$39-(H7231+E7231+L7231+M7231-K7231),Calculator!$G$39),D7231),0)))</f>
        <v>0</v>
      </c>
    </row>
    <row r="7232" spans="1:14" ht="15.75" thickBot="1">
      <c r="A7232" s="33" t="str">
        <f ca="1">IF(C7232=Calculator!$H$27,"F",IF(Daily!D7232+Daily!H7232=0,IF(D7231+H7231&gt;0,"L",""),""))</f>
        <v/>
      </c>
      <c r="B7232" s="34">
        <v>7231</v>
      </c>
      <c r="C7232" s="19">
        <f t="shared" ca="1" si="449"/>
        <v>53161</v>
      </c>
      <c r="D7232" s="29">
        <f t="shared" ca="1" si="451"/>
        <v>0</v>
      </c>
      <c r="E7232" s="29">
        <f ca="1">IF(C7232&lt;Calculator!$D$26,0,IF(DAY($C7232)=1,IF(D7232-Calculator!$G$24&gt;0,Calculator!$G$24,D7232),0))</f>
        <v>0</v>
      </c>
      <c r="F7232" s="29">
        <f ca="1">IF(E7232&gt;0,D7232*Calculator!$G$22/12,0)</f>
        <v>0</v>
      </c>
      <c r="G7232" s="29">
        <f ca="1">IF(E7232&gt;0,(IFERROR(-PMT(Calculator!$G$22/12,Calculator!$G$23*12,Calculator!$G$20),0))-F7232,0)</f>
        <v>0</v>
      </c>
      <c r="H7232" s="29">
        <f t="shared" ca="1" si="452"/>
        <v>0</v>
      </c>
      <c r="I7232" s="29">
        <f t="shared" ca="1" si="450"/>
        <v>0</v>
      </c>
      <c r="J7232" s="30">
        <f>Calculator!$G$40</f>
        <v>6.5000000000000002E-2</v>
      </c>
      <c r="K7232" s="29">
        <f ca="1">IF(C7232&gt;=Calculator!$G$27,IF(DAY($C7232)=1,Calculator!$G$34/2,IF(DAY($C7232)=15,Calculator!$G$34/2,0)),0)</f>
        <v>0</v>
      </c>
      <c r="L7232" s="29">
        <f ca="1">IF(DAY($C7232)=28,IF(H7232=0,0,Calculator!$G$35),0)</f>
        <v>0</v>
      </c>
      <c r="M7232" s="29">
        <f ca="1">IF(I7232&gt;0,IF(DAY($C7232)=1,SUM(INDIRECT("I"&amp;(ROW(C7231)-DAY(C7231))):I7231),0),0)</f>
        <v>0</v>
      </c>
      <c r="N7232" s="29">
        <f ca="1">IF(C7232&lt;Calculator!$G$27,0,IF(C7232=Calculator!$G$27,Calculator!$G$39,IF(H7232-K7232&lt;=0,IF(D7232&gt;Calculator!$G$39,IF(H7232-K7232+E7232+L7232+M7232+Calculator!$G$39&gt;Calculator!$G$39,Calculator!$G$39-(H7232+E7232+L7232+M7232-K7232),Calculator!$G$39),D7232),0)))</f>
        <v>0</v>
      </c>
    </row>
    <row r="7233" spans="1:14" ht="15.75" thickBot="1">
      <c r="A7233" s="33" t="str">
        <f ca="1">IF(C7233=Calculator!$H$27,"F",IF(Daily!D7233+Daily!H7233=0,IF(D7232+H7232&gt;0,"L",""),""))</f>
        <v/>
      </c>
      <c r="B7233" s="34">
        <v>7232</v>
      </c>
      <c r="C7233" s="19">
        <f t="shared" ca="1" si="449"/>
        <v>53162</v>
      </c>
      <c r="D7233" s="29">
        <f t="shared" ca="1" si="451"/>
        <v>0</v>
      </c>
      <c r="E7233" s="29">
        <f ca="1">IF(C7233&lt;Calculator!$D$26,0,IF(DAY($C7233)=1,IF(D7233-Calculator!$G$24&gt;0,Calculator!$G$24,D7233),0))</f>
        <v>0</v>
      </c>
      <c r="F7233" s="29">
        <f ca="1">IF(E7233&gt;0,D7233*Calculator!$G$22/12,0)</f>
        <v>0</v>
      </c>
      <c r="G7233" s="29">
        <f ca="1">IF(E7233&gt;0,(IFERROR(-PMT(Calculator!$G$22/12,Calculator!$G$23*12,Calculator!$G$20),0))-F7233,0)</f>
        <v>0</v>
      </c>
      <c r="H7233" s="29">
        <f t="shared" ca="1" si="452"/>
        <v>0</v>
      </c>
      <c r="I7233" s="29">
        <f t="shared" ca="1" si="450"/>
        <v>0</v>
      </c>
      <c r="J7233" s="30">
        <f>Calculator!$G$40</f>
        <v>6.5000000000000002E-2</v>
      </c>
      <c r="K7233" s="29">
        <f ca="1">IF(C7233&gt;=Calculator!$G$27,IF(DAY($C7233)=1,Calculator!$G$34/2,IF(DAY($C7233)=15,Calculator!$G$34/2,0)),0)</f>
        <v>0</v>
      </c>
      <c r="L7233" s="29">
        <f ca="1">IF(DAY($C7233)=28,IF(H7233=0,0,Calculator!$G$35),0)</f>
        <v>0</v>
      </c>
      <c r="M7233" s="29">
        <f ca="1">IF(I7233&gt;0,IF(DAY($C7233)=1,SUM(INDIRECT("I"&amp;(ROW(C7232)-DAY(C7232))):I7232),0),0)</f>
        <v>0</v>
      </c>
      <c r="N7233" s="29">
        <f ca="1">IF(C7233&lt;Calculator!$G$27,0,IF(C7233=Calculator!$G$27,Calculator!$G$39,IF(H7233-K7233&lt;=0,IF(D7233&gt;Calculator!$G$39,IF(H7233-K7233+E7233+L7233+M7233+Calculator!$G$39&gt;Calculator!$G$39,Calculator!$G$39-(H7233+E7233+L7233+M7233-K7233),Calculator!$G$39),D7233),0)))</f>
        <v>0</v>
      </c>
    </row>
    <row r="7234" spans="1:14" ht="15.75" thickBot="1">
      <c r="A7234" s="33" t="str">
        <f ca="1">IF(C7234=Calculator!$H$27,"F",IF(Daily!D7234+Daily!H7234=0,IF(D7233+H7233&gt;0,"L",""),""))</f>
        <v/>
      </c>
      <c r="B7234" s="34">
        <v>7233</v>
      </c>
      <c r="C7234" s="19">
        <f t="shared" ca="1" si="449"/>
        <v>53163</v>
      </c>
      <c r="D7234" s="29">
        <f t="shared" ca="1" si="451"/>
        <v>0</v>
      </c>
      <c r="E7234" s="29">
        <f ca="1">IF(C7234&lt;Calculator!$D$26,0,IF(DAY($C7234)=1,IF(D7234-Calculator!$G$24&gt;0,Calculator!$G$24,D7234),0))</f>
        <v>0</v>
      </c>
      <c r="F7234" s="29">
        <f ca="1">IF(E7234&gt;0,D7234*Calculator!$G$22/12,0)</f>
        <v>0</v>
      </c>
      <c r="G7234" s="29">
        <f ca="1">IF(E7234&gt;0,(IFERROR(-PMT(Calculator!$G$22/12,Calculator!$G$23*12,Calculator!$G$20),0))-F7234,0)</f>
        <v>0</v>
      </c>
      <c r="H7234" s="29">
        <f t="shared" ca="1" si="452"/>
        <v>0</v>
      </c>
      <c r="I7234" s="29">
        <f t="shared" ca="1" si="450"/>
        <v>0</v>
      </c>
      <c r="J7234" s="30">
        <f>Calculator!$G$40</f>
        <v>6.5000000000000002E-2</v>
      </c>
      <c r="K7234" s="29">
        <f ca="1">IF(C7234&gt;=Calculator!$G$27,IF(DAY($C7234)=1,Calculator!$G$34/2,IF(DAY($C7234)=15,Calculator!$G$34/2,0)),0)</f>
        <v>0</v>
      </c>
      <c r="L7234" s="29">
        <f ca="1">IF(DAY($C7234)=28,IF(H7234=0,0,Calculator!$G$35),0)</f>
        <v>0</v>
      </c>
      <c r="M7234" s="29">
        <f ca="1">IF(I7234&gt;0,IF(DAY($C7234)=1,SUM(INDIRECT("I"&amp;(ROW(C7233)-DAY(C7233))):I7233),0),0)</f>
        <v>0</v>
      </c>
      <c r="N7234" s="29">
        <f ca="1">IF(C7234&lt;Calculator!$G$27,0,IF(C7234=Calculator!$G$27,Calculator!$G$39,IF(H7234-K7234&lt;=0,IF(D7234&gt;Calculator!$G$39,IF(H7234-K7234+E7234+L7234+M7234+Calculator!$G$39&gt;Calculator!$G$39,Calculator!$G$39-(H7234+E7234+L7234+M7234-K7234),Calculator!$G$39),D7234),0)))</f>
        <v>0</v>
      </c>
    </row>
    <row r="7235" spans="1:14" ht="15.75" thickBot="1">
      <c r="A7235" s="33" t="str">
        <f ca="1">IF(C7235=Calculator!$H$27,"F",IF(Daily!D7235+Daily!H7235=0,IF(D7234+H7234&gt;0,"L",""),""))</f>
        <v/>
      </c>
      <c r="B7235" s="34">
        <v>7234</v>
      </c>
      <c r="C7235" s="19">
        <f t="shared" ref="C7235:C7298" ca="1" si="453">C7234+1</f>
        <v>53164</v>
      </c>
      <c r="D7235" s="29">
        <f t="shared" ca="1" si="451"/>
        <v>0</v>
      </c>
      <c r="E7235" s="29">
        <f ca="1">IF(C7235&lt;Calculator!$D$26,0,IF(DAY($C7235)=1,IF(D7235-Calculator!$G$24&gt;0,Calculator!$G$24,D7235),0))</f>
        <v>0</v>
      </c>
      <c r="F7235" s="29">
        <f ca="1">IF(E7235&gt;0,D7235*Calculator!$G$22/12,0)</f>
        <v>0</v>
      </c>
      <c r="G7235" s="29">
        <f ca="1">IF(E7235&gt;0,(IFERROR(-PMT(Calculator!$G$22/12,Calculator!$G$23*12,Calculator!$G$20),0))-F7235,0)</f>
        <v>0</v>
      </c>
      <c r="H7235" s="29">
        <f t="shared" ca="1" si="452"/>
        <v>0</v>
      </c>
      <c r="I7235" s="29">
        <f t="shared" ref="I7235:I7298" ca="1" si="454">H7235*J7235/365</f>
        <v>0</v>
      </c>
      <c r="J7235" s="30">
        <f>Calculator!$G$40</f>
        <v>6.5000000000000002E-2</v>
      </c>
      <c r="K7235" s="29">
        <f ca="1">IF(C7235&gt;=Calculator!$G$27,IF(DAY($C7235)=1,Calculator!$G$34/2,IF(DAY($C7235)=15,Calculator!$G$34/2,0)),0)</f>
        <v>0</v>
      </c>
      <c r="L7235" s="29">
        <f ca="1">IF(DAY($C7235)=28,IF(H7235=0,0,Calculator!$G$35),0)</f>
        <v>0</v>
      </c>
      <c r="M7235" s="29">
        <f ca="1">IF(I7235&gt;0,IF(DAY($C7235)=1,SUM(INDIRECT("I"&amp;(ROW(C7234)-DAY(C7234))):I7234),0),0)</f>
        <v>0</v>
      </c>
      <c r="N7235" s="29">
        <f ca="1">IF(C7235&lt;Calculator!$G$27,0,IF(C7235=Calculator!$G$27,Calculator!$G$39,IF(H7235-K7235&lt;=0,IF(D7235&gt;Calculator!$G$39,IF(H7235-K7235+E7235+L7235+M7235+Calculator!$G$39&gt;Calculator!$G$39,Calculator!$G$39-(H7235+E7235+L7235+M7235-K7235),Calculator!$G$39),D7235),0)))</f>
        <v>0</v>
      </c>
    </row>
    <row r="7236" spans="1:14" ht="15.75" thickBot="1">
      <c r="A7236" s="33" t="str">
        <f ca="1">IF(C7236=Calculator!$H$27,"F",IF(Daily!D7236+Daily!H7236=0,IF(D7235+H7235&gt;0,"L",""),""))</f>
        <v/>
      </c>
      <c r="B7236" s="34">
        <v>7235</v>
      </c>
      <c r="C7236" s="19">
        <f t="shared" ca="1" si="453"/>
        <v>53165</v>
      </c>
      <c r="D7236" s="29">
        <f t="shared" ref="D7236:D7299" ca="1" si="455">IF(((D7235-G7235)-N7235)&lt;0,0,((D7235-G7235)-N7235))</f>
        <v>0</v>
      </c>
      <c r="E7236" s="29">
        <f ca="1">IF(C7236&lt;Calculator!$D$26,0,IF(DAY($C7236)=1,IF(D7236-Calculator!$G$24&gt;0,Calculator!$G$24,D7236),0))</f>
        <v>0</v>
      </c>
      <c r="F7236" s="29">
        <f ca="1">IF(E7236&gt;0,D7236*Calculator!$G$22/12,0)</f>
        <v>0</v>
      </c>
      <c r="G7236" s="29">
        <f ca="1">IF(E7236&gt;0,(IFERROR(-PMT(Calculator!$G$22/12,Calculator!$G$23*12,Calculator!$G$20),0))-F7236,0)</f>
        <v>0</v>
      </c>
      <c r="H7236" s="29">
        <f t="shared" ref="H7236:H7299" ca="1" si="456">IF((H7235-K7235+SUM(L7235:N7235)+E7235)&lt;0,0,(H7235-K7235+SUM(L7235:N7235)+E7235))</f>
        <v>0</v>
      </c>
      <c r="I7236" s="29">
        <f t="shared" ca="1" si="454"/>
        <v>0</v>
      </c>
      <c r="J7236" s="30">
        <f>Calculator!$G$40</f>
        <v>6.5000000000000002E-2</v>
      </c>
      <c r="K7236" s="29">
        <f ca="1">IF(C7236&gt;=Calculator!$G$27,IF(DAY($C7236)=1,Calculator!$G$34/2,IF(DAY($C7236)=15,Calculator!$G$34/2,0)),0)</f>
        <v>0</v>
      </c>
      <c r="L7236" s="29">
        <f ca="1">IF(DAY($C7236)=28,IF(H7236=0,0,Calculator!$G$35),0)</f>
        <v>0</v>
      </c>
      <c r="M7236" s="29">
        <f ca="1">IF(I7236&gt;0,IF(DAY($C7236)=1,SUM(INDIRECT("I"&amp;(ROW(C7235)-DAY(C7235))):I7235),0),0)</f>
        <v>0</v>
      </c>
      <c r="N7236" s="29">
        <f ca="1">IF(C7236&lt;Calculator!$G$27,0,IF(C7236=Calculator!$G$27,Calculator!$G$39,IF(H7236-K7236&lt;=0,IF(D7236&gt;Calculator!$G$39,IF(H7236-K7236+E7236+L7236+M7236+Calculator!$G$39&gt;Calculator!$G$39,Calculator!$G$39-(H7236+E7236+L7236+M7236-K7236),Calculator!$G$39),D7236),0)))</f>
        <v>0</v>
      </c>
    </row>
    <row r="7237" spans="1:14" ht="15.75" thickBot="1">
      <c r="A7237" s="33" t="str">
        <f ca="1">IF(C7237=Calculator!$H$27,"F",IF(Daily!D7237+Daily!H7237=0,IF(D7236+H7236&gt;0,"L",""),""))</f>
        <v/>
      </c>
      <c r="B7237" s="34">
        <v>7236</v>
      </c>
      <c r="C7237" s="19">
        <f t="shared" ca="1" si="453"/>
        <v>53166</v>
      </c>
      <c r="D7237" s="29">
        <f t="shared" ca="1" si="455"/>
        <v>0</v>
      </c>
      <c r="E7237" s="29">
        <f ca="1">IF(C7237&lt;Calculator!$D$26,0,IF(DAY($C7237)=1,IF(D7237-Calculator!$G$24&gt;0,Calculator!$G$24,D7237),0))</f>
        <v>0</v>
      </c>
      <c r="F7237" s="29">
        <f ca="1">IF(E7237&gt;0,D7237*Calculator!$G$22/12,0)</f>
        <v>0</v>
      </c>
      <c r="G7237" s="29">
        <f ca="1">IF(E7237&gt;0,(IFERROR(-PMT(Calculator!$G$22/12,Calculator!$G$23*12,Calculator!$G$20),0))-F7237,0)</f>
        <v>0</v>
      </c>
      <c r="H7237" s="29">
        <f t="shared" ca="1" si="456"/>
        <v>0</v>
      </c>
      <c r="I7237" s="29">
        <f t="shared" ca="1" si="454"/>
        <v>0</v>
      </c>
      <c r="J7237" s="30">
        <f>Calculator!$G$40</f>
        <v>6.5000000000000002E-2</v>
      </c>
      <c r="K7237" s="29">
        <f ca="1">IF(C7237&gt;=Calculator!$G$27,IF(DAY($C7237)=1,Calculator!$G$34/2,IF(DAY($C7237)=15,Calculator!$G$34/2,0)),0)</f>
        <v>0</v>
      </c>
      <c r="L7237" s="29">
        <f ca="1">IF(DAY($C7237)=28,IF(H7237=0,0,Calculator!$G$35),0)</f>
        <v>0</v>
      </c>
      <c r="M7237" s="29">
        <f ca="1">IF(I7237&gt;0,IF(DAY($C7237)=1,SUM(INDIRECT("I"&amp;(ROW(C7236)-DAY(C7236))):I7236),0),0)</f>
        <v>0</v>
      </c>
      <c r="N7237" s="29">
        <f ca="1">IF(C7237&lt;Calculator!$G$27,0,IF(C7237=Calculator!$G$27,Calculator!$G$39,IF(H7237-K7237&lt;=0,IF(D7237&gt;Calculator!$G$39,IF(H7237-K7237+E7237+L7237+M7237+Calculator!$G$39&gt;Calculator!$G$39,Calculator!$G$39-(H7237+E7237+L7237+M7237-K7237),Calculator!$G$39),D7237),0)))</f>
        <v>0</v>
      </c>
    </row>
    <row r="7238" spans="1:14" ht="15.75" thickBot="1">
      <c r="A7238" s="33" t="str">
        <f ca="1">IF(C7238=Calculator!$H$27,"F",IF(Daily!D7238+Daily!H7238=0,IF(D7237+H7237&gt;0,"L",""),""))</f>
        <v/>
      </c>
      <c r="B7238" s="34">
        <v>7237</v>
      </c>
      <c r="C7238" s="19">
        <f t="shared" ca="1" si="453"/>
        <v>53167</v>
      </c>
      <c r="D7238" s="29">
        <f t="shared" ca="1" si="455"/>
        <v>0</v>
      </c>
      <c r="E7238" s="29">
        <f ca="1">IF(C7238&lt;Calculator!$D$26,0,IF(DAY($C7238)=1,IF(D7238-Calculator!$G$24&gt;0,Calculator!$G$24,D7238),0))</f>
        <v>0</v>
      </c>
      <c r="F7238" s="29">
        <f ca="1">IF(E7238&gt;0,D7238*Calculator!$G$22/12,0)</f>
        <v>0</v>
      </c>
      <c r="G7238" s="29">
        <f ca="1">IF(E7238&gt;0,(IFERROR(-PMT(Calculator!$G$22/12,Calculator!$G$23*12,Calculator!$G$20),0))-F7238,0)</f>
        <v>0</v>
      </c>
      <c r="H7238" s="29">
        <f t="shared" ca="1" si="456"/>
        <v>0</v>
      </c>
      <c r="I7238" s="29">
        <f t="shared" ca="1" si="454"/>
        <v>0</v>
      </c>
      <c r="J7238" s="30">
        <f>Calculator!$G$40</f>
        <v>6.5000000000000002E-2</v>
      </c>
      <c r="K7238" s="29">
        <f ca="1">IF(C7238&gt;=Calculator!$G$27,IF(DAY($C7238)=1,Calculator!$G$34/2,IF(DAY($C7238)=15,Calculator!$G$34/2,0)),0)</f>
        <v>0</v>
      </c>
      <c r="L7238" s="29">
        <f ca="1">IF(DAY($C7238)=28,IF(H7238=0,0,Calculator!$G$35),0)</f>
        <v>0</v>
      </c>
      <c r="M7238" s="29">
        <f ca="1">IF(I7238&gt;0,IF(DAY($C7238)=1,SUM(INDIRECT("I"&amp;(ROW(C7237)-DAY(C7237))):I7237),0),0)</f>
        <v>0</v>
      </c>
      <c r="N7238" s="29">
        <f ca="1">IF(C7238&lt;Calculator!$G$27,0,IF(C7238=Calculator!$G$27,Calculator!$G$39,IF(H7238-K7238&lt;=0,IF(D7238&gt;Calculator!$G$39,IF(H7238-K7238+E7238+L7238+M7238+Calculator!$G$39&gt;Calculator!$G$39,Calculator!$G$39-(H7238+E7238+L7238+M7238-K7238),Calculator!$G$39),D7238),0)))</f>
        <v>0</v>
      </c>
    </row>
    <row r="7239" spans="1:14" ht="15.75" thickBot="1">
      <c r="A7239" s="33" t="str">
        <f ca="1">IF(C7239=Calculator!$H$27,"F",IF(Daily!D7239+Daily!H7239=0,IF(D7238+H7238&gt;0,"L",""),""))</f>
        <v/>
      </c>
      <c r="B7239" s="34">
        <v>7238</v>
      </c>
      <c r="C7239" s="19">
        <f t="shared" ca="1" si="453"/>
        <v>53168</v>
      </c>
      <c r="D7239" s="29">
        <f t="shared" ca="1" si="455"/>
        <v>0</v>
      </c>
      <c r="E7239" s="29">
        <f ca="1">IF(C7239&lt;Calculator!$D$26,0,IF(DAY($C7239)=1,IF(D7239-Calculator!$G$24&gt;0,Calculator!$G$24,D7239),0))</f>
        <v>0</v>
      </c>
      <c r="F7239" s="29">
        <f ca="1">IF(E7239&gt;0,D7239*Calculator!$G$22/12,0)</f>
        <v>0</v>
      </c>
      <c r="G7239" s="29">
        <f ca="1">IF(E7239&gt;0,(IFERROR(-PMT(Calculator!$G$22/12,Calculator!$G$23*12,Calculator!$G$20),0))-F7239,0)</f>
        <v>0</v>
      </c>
      <c r="H7239" s="29">
        <f t="shared" ca="1" si="456"/>
        <v>0</v>
      </c>
      <c r="I7239" s="29">
        <f t="shared" ca="1" si="454"/>
        <v>0</v>
      </c>
      <c r="J7239" s="30">
        <f>Calculator!$G$40</f>
        <v>6.5000000000000002E-2</v>
      </c>
      <c r="K7239" s="29">
        <f ca="1">IF(C7239&gt;=Calculator!$G$27,IF(DAY($C7239)=1,Calculator!$G$34/2,IF(DAY($C7239)=15,Calculator!$G$34/2,0)),0)</f>
        <v>0</v>
      </c>
      <c r="L7239" s="29">
        <f ca="1">IF(DAY($C7239)=28,IF(H7239=0,0,Calculator!$G$35),0)</f>
        <v>0</v>
      </c>
      <c r="M7239" s="29">
        <f ca="1">IF(I7239&gt;0,IF(DAY($C7239)=1,SUM(INDIRECT("I"&amp;(ROW(C7238)-DAY(C7238))):I7238),0),0)</f>
        <v>0</v>
      </c>
      <c r="N7239" s="29">
        <f ca="1">IF(C7239&lt;Calculator!$G$27,0,IF(C7239=Calculator!$G$27,Calculator!$G$39,IF(H7239-K7239&lt;=0,IF(D7239&gt;Calculator!$G$39,IF(H7239-K7239+E7239+L7239+M7239+Calculator!$G$39&gt;Calculator!$G$39,Calculator!$G$39-(H7239+E7239+L7239+M7239-K7239),Calculator!$G$39),D7239),0)))</f>
        <v>0</v>
      </c>
    </row>
    <row r="7240" spans="1:14" ht="15.75" thickBot="1">
      <c r="A7240" s="33" t="str">
        <f ca="1">IF(C7240=Calculator!$H$27,"F",IF(Daily!D7240+Daily!H7240=0,IF(D7239+H7239&gt;0,"L",""),""))</f>
        <v/>
      </c>
      <c r="B7240" s="34">
        <v>7239</v>
      </c>
      <c r="C7240" s="19">
        <f t="shared" ca="1" si="453"/>
        <v>53169</v>
      </c>
      <c r="D7240" s="29">
        <f t="shared" ca="1" si="455"/>
        <v>0</v>
      </c>
      <c r="E7240" s="29">
        <f ca="1">IF(C7240&lt;Calculator!$D$26,0,IF(DAY($C7240)=1,IF(D7240-Calculator!$G$24&gt;0,Calculator!$G$24,D7240),0))</f>
        <v>0</v>
      </c>
      <c r="F7240" s="29">
        <f ca="1">IF(E7240&gt;0,D7240*Calculator!$G$22/12,0)</f>
        <v>0</v>
      </c>
      <c r="G7240" s="29">
        <f ca="1">IF(E7240&gt;0,(IFERROR(-PMT(Calculator!$G$22/12,Calculator!$G$23*12,Calculator!$G$20),0))-F7240,0)</f>
        <v>0</v>
      </c>
      <c r="H7240" s="29">
        <f t="shared" ca="1" si="456"/>
        <v>0</v>
      </c>
      <c r="I7240" s="29">
        <f t="shared" ca="1" si="454"/>
        <v>0</v>
      </c>
      <c r="J7240" s="30">
        <f>Calculator!$G$40</f>
        <v>6.5000000000000002E-2</v>
      </c>
      <c r="K7240" s="29">
        <f ca="1">IF(C7240&gt;=Calculator!$G$27,IF(DAY($C7240)=1,Calculator!$G$34/2,IF(DAY($C7240)=15,Calculator!$G$34/2,0)),0)</f>
        <v>0</v>
      </c>
      <c r="L7240" s="29">
        <f ca="1">IF(DAY($C7240)=28,IF(H7240=0,0,Calculator!$G$35),0)</f>
        <v>0</v>
      </c>
      <c r="M7240" s="29">
        <f ca="1">IF(I7240&gt;0,IF(DAY($C7240)=1,SUM(INDIRECT("I"&amp;(ROW(C7239)-DAY(C7239))):I7239),0),0)</f>
        <v>0</v>
      </c>
      <c r="N7240" s="29">
        <f ca="1">IF(C7240&lt;Calculator!$G$27,0,IF(C7240=Calculator!$G$27,Calculator!$G$39,IF(H7240-K7240&lt;=0,IF(D7240&gt;Calculator!$G$39,IF(H7240-K7240+E7240+L7240+M7240+Calculator!$G$39&gt;Calculator!$G$39,Calculator!$G$39-(H7240+E7240+L7240+M7240-K7240),Calculator!$G$39),D7240),0)))</f>
        <v>0</v>
      </c>
    </row>
    <row r="7241" spans="1:14" ht="15.75" thickBot="1">
      <c r="A7241" s="33" t="str">
        <f ca="1">IF(C7241=Calculator!$H$27,"F",IF(Daily!D7241+Daily!H7241=0,IF(D7240+H7240&gt;0,"L",""),""))</f>
        <v/>
      </c>
      <c r="B7241" s="34">
        <v>7240</v>
      </c>
      <c r="C7241" s="19">
        <f t="shared" ca="1" si="453"/>
        <v>53170</v>
      </c>
      <c r="D7241" s="29">
        <f t="shared" ca="1" si="455"/>
        <v>0</v>
      </c>
      <c r="E7241" s="29">
        <f ca="1">IF(C7241&lt;Calculator!$D$26,0,IF(DAY($C7241)=1,IF(D7241-Calculator!$G$24&gt;0,Calculator!$G$24,D7241),0))</f>
        <v>0</v>
      </c>
      <c r="F7241" s="29">
        <f ca="1">IF(E7241&gt;0,D7241*Calculator!$G$22/12,0)</f>
        <v>0</v>
      </c>
      <c r="G7241" s="29">
        <f ca="1">IF(E7241&gt;0,(IFERROR(-PMT(Calculator!$G$22/12,Calculator!$G$23*12,Calculator!$G$20),0))-F7241,0)</f>
        <v>0</v>
      </c>
      <c r="H7241" s="29">
        <f t="shared" ca="1" si="456"/>
        <v>0</v>
      </c>
      <c r="I7241" s="29">
        <f t="shared" ca="1" si="454"/>
        <v>0</v>
      </c>
      <c r="J7241" s="30">
        <f>Calculator!$G$40</f>
        <v>6.5000000000000002E-2</v>
      </c>
      <c r="K7241" s="29">
        <f ca="1">IF(C7241&gt;=Calculator!$G$27,IF(DAY($C7241)=1,Calculator!$G$34/2,IF(DAY($C7241)=15,Calculator!$G$34/2,0)),0)</f>
        <v>0</v>
      </c>
      <c r="L7241" s="29">
        <f ca="1">IF(DAY($C7241)=28,IF(H7241=0,0,Calculator!$G$35),0)</f>
        <v>0</v>
      </c>
      <c r="M7241" s="29">
        <f ca="1">IF(I7241&gt;0,IF(DAY($C7241)=1,SUM(INDIRECT("I"&amp;(ROW(C7240)-DAY(C7240))):I7240),0),0)</f>
        <v>0</v>
      </c>
      <c r="N7241" s="29">
        <f ca="1">IF(C7241&lt;Calculator!$G$27,0,IF(C7241=Calculator!$G$27,Calculator!$G$39,IF(H7241-K7241&lt;=0,IF(D7241&gt;Calculator!$G$39,IF(H7241-K7241+E7241+L7241+M7241+Calculator!$G$39&gt;Calculator!$G$39,Calculator!$G$39-(H7241+E7241+L7241+M7241-K7241),Calculator!$G$39),D7241),0)))</f>
        <v>0</v>
      </c>
    </row>
    <row r="7242" spans="1:14" ht="15.75" thickBot="1">
      <c r="A7242" s="33" t="str">
        <f ca="1">IF(C7242=Calculator!$H$27,"F",IF(Daily!D7242+Daily!H7242=0,IF(D7241+H7241&gt;0,"L",""),""))</f>
        <v/>
      </c>
      <c r="B7242" s="34">
        <v>7241</v>
      </c>
      <c r="C7242" s="19">
        <f t="shared" ca="1" si="453"/>
        <v>53171</v>
      </c>
      <c r="D7242" s="29">
        <f t="shared" ca="1" si="455"/>
        <v>0</v>
      </c>
      <c r="E7242" s="29">
        <f ca="1">IF(C7242&lt;Calculator!$D$26,0,IF(DAY($C7242)=1,IF(D7242-Calculator!$G$24&gt;0,Calculator!$G$24,D7242),0))</f>
        <v>0</v>
      </c>
      <c r="F7242" s="29">
        <f ca="1">IF(E7242&gt;0,D7242*Calculator!$G$22/12,0)</f>
        <v>0</v>
      </c>
      <c r="G7242" s="29">
        <f ca="1">IF(E7242&gt;0,(IFERROR(-PMT(Calculator!$G$22/12,Calculator!$G$23*12,Calculator!$G$20),0))-F7242,0)</f>
        <v>0</v>
      </c>
      <c r="H7242" s="29">
        <f t="shared" ca="1" si="456"/>
        <v>0</v>
      </c>
      <c r="I7242" s="29">
        <f t="shared" ca="1" si="454"/>
        <v>0</v>
      </c>
      <c r="J7242" s="30">
        <f>Calculator!$G$40</f>
        <v>6.5000000000000002E-2</v>
      </c>
      <c r="K7242" s="29">
        <f ca="1">IF(C7242&gt;=Calculator!$G$27,IF(DAY($C7242)=1,Calculator!$G$34/2,IF(DAY($C7242)=15,Calculator!$G$34/2,0)),0)</f>
        <v>0</v>
      </c>
      <c r="L7242" s="29">
        <f ca="1">IF(DAY($C7242)=28,IF(H7242=0,0,Calculator!$G$35),0)</f>
        <v>0</v>
      </c>
      <c r="M7242" s="29">
        <f ca="1">IF(I7242&gt;0,IF(DAY($C7242)=1,SUM(INDIRECT("I"&amp;(ROW(C7241)-DAY(C7241))):I7241),0),0)</f>
        <v>0</v>
      </c>
      <c r="N7242" s="29">
        <f ca="1">IF(C7242&lt;Calculator!$G$27,0,IF(C7242=Calculator!$G$27,Calculator!$G$39,IF(H7242-K7242&lt;=0,IF(D7242&gt;Calculator!$G$39,IF(H7242-K7242+E7242+L7242+M7242+Calculator!$G$39&gt;Calculator!$G$39,Calculator!$G$39-(H7242+E7242+L7242+M7242-K7242),Calculator!$G$39),D7242),0)))</f>
        <v>0</v>
      </c>
    </row>
    <row r="7243" spans="1:14" ht="15.75" thickBot="1">
      <c r="A7243" s="33" t="str">
        <f ca="1">IF(C7243=Calculator!$H$27,"F",IF(Daily!D7243+Daily!H7243=0,IF(D7242+H7242&gt;0,"L",""),""))</f>
        <v/>
      </c>
      <c r="B7243" s="34">
        <v>7242</v>
      </c>
      <c r="C7243" s="19">
        <f t="shared" ca="1" si="453"/>
        <v>53172</v>
      </c>
      <c r="D7243" s="29">
        <f t="shared" ca="1" si="455"/>
        <v>0</v>
      </c>
      <c r="E7243" s="29">
        <f ca="1">IF(C7243&lt;Calculator!$D$26,0,IF(DAY($C7243)=1,IF(D7243-Calculator!$G$24&gt;0,Calculator!$G$24,D7243),0))</f>
        <v>0</v>
      </c>
      <c r="F7243" s="29">
        <f ca="1">IF(E7243&gt;0,D7243*Calculator!$G$22/12,0)</f>
        <v>0</v>
      </c>
      <c r="G7243" s="29">
        <f ca="1">IF(E7243&gt;0,(IFERROR(-PMT(Calculator!$G$22/12,Calculator!$G$23*12,Calculator!$G$20),0))-F7243,0)</f>
        <v>0</v>
      </c>
      <c r="H7243" s="29">
        <f t="shared" ca="1" si="456"/>
        <v>0</v>
      </c>
      <c r="I7243" s="29">
        <f t="shared" ca="1" si="454"/>
        <v>0</v>
      </c>
      <c r="J7243" s="30">
        <f>Calculator!$G$40</f>
        <v>6.5000000000000002E-2</v>
      </c>
      <c r="K7243" s="29">
        <f ca="1">IF(C7243&gt;=Calculator!$G$27,IF(DAY($C7243)=1,Calculator!$G$34/2,IF(DAY($C7243)=15,Calculator!$G$34/2,0)),0)</f>
        <v>0</v>
      </c>
      <c r="L7243" s="29">
        <f ca="1">IF(DAY($C7243)=28,IF(H7243=0,0,Calculator!$G$35),0)</f>
        <v>0</v>
      </c>
      <c r="M7243" s="29">
        <f ca="1">IF(I7243&gt;0,IF(DAY($C7243)=1,SUM(INDIRECT("I"&amp;(ROW(C7242)-DAY(C7242))):I7242),0),0)</f>
        <v>0</v>
      </c>
      <c r="N7243" s="29">
        <f ca="1">IF(C7243&lt;Calculator!$G$27,0,IF(C7243=Calculator!$G$27,Calculator!$G$39,IF(H7243-K7243&lt;=0,IF(D7243&gt;Calculator!$G$39,IF(H7243-K7243+E7243+L7243+M7243+Calculator!$G$39&gt;Calculator!$G$39,Calculator!$G$39-(H7243+E7243+L7243+M7243-K7243),Calculator!$G$39),D7243),0)))</f>
        <v>0</v>
      </c>
    </row>
    <row r="7244" spans="1:14" ht="15.75" thickBot="1">
      <c r="A7244" s="33" t="str">
        <f ca="1">IF(C7244=Calculator!$H$27,"F",IF(Daily!D7244+Daily!H7244=0,IF(D7243+H7243&gt;0,"L",""),""))</f>
        <v/>
      </c>
      <c r="B7244" s="34">
        <v>7243</v>
      </c>
      <c r="C7244" s="19">
        <f t="shared" ca="1" si="453"/>
        <v>53173</v>
      </c>
      <c r="D7244" s="29">
        <f t="shared" ca="1" si="455"/>
        <v>0</v>
      </c>
      <c r="E7244" s="29">
        <f ca="1">IF(C7244&lt;Calculator!$D$26,0,IF(DAY($C7244)=1,IF(D7244-Calculator!$G$24&gt;0,Calculator!$G$24,D7244),0))</f>
        <v>0</v>
      </c>
      <c r="F7244" s="29">
        <f ca="1">IF(E7244&gt;0,D7244*Calculator!$G$22/12,0)</f>
        <v>0</v>
      </c>
      <c r="G7244" s="29">
        <f ca="1">IF(E7244&gt;0,(IFERROR(-PMT(Calculator!$G$22/12,Calculator!$G$23*12,Calculator!$G$20),0))-F7244,0)</f>
        <v>0</v>
      </c>
      <c r="H7244" s="29">
        <f t="shared" ca="1" si="456"/>
        <v>0</v>
      </c>
      <c r="I7244" s="29">
        <f t="shared" ca="1" si="454"/>
        <v>0</v>
      </c>
      <c r="J7244" s="30">
        <f>Calculator!$G$40</f>
        <v>6.5000000000000002E-2</v>
      </c>
      <c r="K7244" s="29">
        <f ca="1">IF(C7244&gt;=Calculator!$G$27,IF(DAY($C7244)=1,Calculator!$G$34/2,IF(DAY($C7244)=15,Calculator!$G$34/2,0)),0)</f>
        <v>0</v>
      </c>
      <c r="L7244" s="29">
        <f ca="1">IF(DAY($C7244)=28,IF(H7244=0,0,Calculator!$G$35),0)</f>
        <v>0</v>
      </c>
      <c r="M7244" s="29">
        <f ca="1">IF(I7244&gt;0,IF(DAY($C7244)=1,SUM(INDIRECT("I"&amp;(ROW(C7243)-DAY(C7243))):I7243),0),0)</f>
        <v>0</v>
      </c>
      <c r="N7244" s="29">
        <f ca="1">IF(C7244&lt;Calculator!$G$27,0,IF(C7244=Calculator!$G$27,Calculator!$G$39,IF(H7244-K7244&lt;=0,IF(D7244&gt;Calculator!$G$39,IF(H7244-K7244+E7244+L7244+M7244+Calculator!$G$39&gt;Calculator!$G$39,Calculator!$G$39-(H7244+E7244+L7244+M7244-K7244),Calculator!$G$39),D7244),0)))</f>
        <v>0</v>
      </c>
    </row>
    <row r="7245" spans="1:14" ht="15.75" thickBot="1">
      <c r="A7245" s="33" t="str">
        <f ca="1">IF(C7245=Calculator!$H$27,"F",IF(Daily!D7245+Daily!H7245=0,IF(D7244+H7244&gt;0,"L",""),""))</f>
        <v/>
      </c>
      <c r="B7245" s="34">
        <v>7244</v>
      </c>
      <c r="C7245" s="19">
        <f t="shared" ca="1" si="453"/>
        <v>53174</v>
      </c>
      <c r="D7245" s="29">
        <f t="shared" ca="1" si="455"/>
        <v>0</v>
      </c>
      <c r="E7245" s="29">
        <f ca="1">IF(C7245&lt;Calculator!$D$26,0,IF(DAY($C7245)=1,IF(D7245-Calculator!$G$24&gt;0,Calculator!$G$24,D7245),0))</f>
        <v>0</v>
      </c>
      <c r="F7245" s="29">
        <f ca="1">IF(E7245&gt;0,D7245*Calculator!$G$22/12,0)</f>
        <v>0</v>
      </c>
      <c r="G7245" s="29">
        <f ca="1">IF(E7245&gt;0,(IFERROR(-PMT(Calculator!$G$22/12,Calculator!$G$23*12,Calculator!$G$20),0))-F7245,0)</f>
        <v>0</v>
      </c>
      <c r="H7245" s="29">
        <f t="shared" ca="1" si="456"/>
        <v>0</v>
      </c>
      <c r="I7245" s="29">
        <f t="shared" ca="1" si="454"/>
        <v>0</v>
      </c>
      <c r="J7245" s="30">
        <f>Calculator!$G$40</f>
        <v>6.5000000000000002E-2</v>
      </c>
      <c r="K7245" s="29">
        <f ca="1">IF(C7245&gt;=Calculator!$G$27,IF(DAY($C7245)=1,Calculator!$G$34/2,IF(DAY($C7245)=15,Calculator!$G$34/2,0)),0)</f>
        <v>0</v>
      </c>
      <c r="L7245" s="29">
        <f ca="1">IF(DAY($C7245)=28,IF(H7245=0,0,Calculator!$G$35),0)</f>
        <v>0</v>
      </c>
      <c r="M7245" s="29">
        <f ca="1">IF(I7245&gt;0,IF(DAY($C7245)=1,SUM(INDIRECT("I"&amp;(ROW(C7244)-DAY(C7244))):I7244),0),0)</f>
        <v>0</v>
      </c>
      <c r="N7245" s="29">
        <f ca="1">IF(C7245&lt;Calculator!$G$27,0,IF(C7245=Calculator!$G$27,Calculator!$G$39,IF(H7245-K7245&lt;=0,IF(D7245&gt;Calculator!$G$39,IF(H7245-K7245+E7245+L7245+M7245+Calculator!$G$39&gt;Calculator!$G$39,Calculator!$G$39-(H7245+E7245+L7245+M7245-K7245),Calculator!$G$39),D7245),0)))</f>
        <v>0</v>
      </c>
    </row>
    <row r="7246" spans="1:14" ht="15.75" thickBot="1">
      <c r="A7246" s="33" t="str">
        <f ca="1">IF(C7246=Calculator!$H$27,"F",IF(Daily!D7246+Daily!H7246=0,IF(D7245+H7245&gt;0,"L",""),""))</f>
        <v/>
      </c>
      <c r="B7246" s="34">
        <v>7245</v>
      </c>
      <c r="C7246" s="19">
        <f t="shared" ca="1" si="453"/>
        <v>53175</v>
      </c>
      <c r="D7246" s="29">
        <f t="shared" ca="1" si="455"/>
        <v>0</v>
      </c>
      <c r="E7246" s="29">
        <f ca="1">IF(C7246&lt;Calculator!$D$26,0,IF(DAY($C7246)=1,IF(D7246-Calculator!$G$24&gt;0,Calculator!$G$24,D7246),0))</f>
        <v>0</v>
      </c>
      <c r="F7246" s="29">
        <f ca="1">IF(E7246&gt;0,D7246*Calculator!$G$22/12,0)</f>
        <v>0</v>
      </c>
      <c r="G7246" s="29">
        <f ca="1">IF(E7246&gt;0,(IFERROR(-PMT(Calculator!$G$22/12,Calculator!$G$23*12,Calculator!$G$20),0))-F7246,0)</f>
        <v>0</v>
      </c>
      <c r="H7246" s="29">
        <f t="shared" ca="1" si="456"/>
        <v>0</v>
      </c>
      <c r="I7246" s="29">
        <f t="shared" ca="1" si="454"/>
        <v>0</v>
      </c>
      <c r="J7246" s="30">
        <f>Calculator!$G$40</f>
        <v>6.5000000000000002E-2</v>
      </c>
      <c r="K7246" s="29">
        <f ca="1">IF(C7246&gt;=Calculator!$G$27,IF(DAY($C7246)=1,Calculator!$G$34/2,IF(DAY($C7246)=15,Calculator!$G$34/2,0)),0)</f>
        <v>4500</v>
      </c>
      <c r="L7246" s="29">
        <f ca="1">IF(DAY($C7246)=28,IF(H7246=0,0,Calculator!$G$35),0)</f>
        <v>0</v>
      </c>
      <c r="M7246" s="29">
        <f ca="1">IF(I7246&gt;0,IF(DAY($C7246)=1,SUM(INDIRECT("I"&amp;(ROW(C7245)-DAY(C7245))):I7245),0),0)</f>
        <v>0</v>
      </c>
      <c r="N7246" s="29">
        <f ca="1">IF(C7246&lt;Calculator!$G$27,0,IF(C7246=Calculator!$G$27,Calculator!$G$39,IF(H7246-K7246&lt;=0,IF(D7246&gt;Calculator!$G$39,IF(H7246-K7246+E7246+L7246+M7246+Calculator!$G$39&gt;Calculator!$G$39,Calculator!$G$39-(H7246+E7246+L7246+M7246-K7246),Calculator!$G$39),D7246),0)))</f>
        <v>0</v>
      </c>
    </row>
    <row r="7247" spans="1:14" ht="15.75" thickBot="1">
      <c r="A7247" s="33" t="str">
        <f ca="1">IF(C7247=Calculator!$H$27,"F",IF(Daily!D7247+Daily!H7247=0,IF(D7246+H7246&gt;0,"L",""),""))</f>
        <v/>
      </c>
      <c r="B7247" s="34">
        <v>7246</v>
      </c>
      <c r="C7247" s="19">
        <f t="shared" ca="1" si="453"/>
        <v>53176</v>
      </c>
      <c r="D7247" s="29">
        <f t="shared" ca="1" si="455"/>
        <v>0</v>
      </c>
      <c r="E7247" s="29">
        <f ca="1">IF(C7247&lt;Calculator!$D$26,0,IF(DAY($C7247)=1,IF(D7247-Calculator!$G$24&gt;0,Calculator!$G$24,D7247),0))</f>
        <v>0</v>
      </c>
      <c r="F7247" s="29">
        <f ca="1">IF(E7247&gt;0,D7247*Calculator!$G$22/12,0)</f>
        <v>0</v>
      </c>
      <c r="G7247" s="29">
        <f ca="1">IF(E7247&gt;0,(IFERROR(-PMT(Calculator!$G$22/12,Calculator!$G$23*12,Calculator!$G$20),0))-F7247,0)</f>
        <v>0</v>
      </c>
      <c r="H7247" s="29">
        <f t="shared" ca="1" si="456"/>
        <v>0</v>
      </c>
      <c r="I7247" s="29">
        <f t="shared" ca="1" si="454"/>
        <v>0</v>
      </c>
      <c r="J7247" s="30">
        <f>Calculator!$G$40</f>
        <v>6.5000000000000002E-2</v>
      </c>
      <c r="K7247" s="29">
        <f ca="1">IF(C7247&gt;=Calculator!$G$27,IF(DAY($C7247)=1,Calculator!$G$34/2,IF(DAY($C7247)=15,Calculator!$G$34/2,0)),0)</f>
        <v>0</v>
      </c>
      <c r="L7247" s="29">
        <f ca="1">IF(DAY($C7247)=28,IF(H7247=0,0,Calculator!$G$35),0)</f>
        <v>0</v>
      </c>
      <c r="M7247" s="29">
        <f ca="1">IF(I7247&gt;0,IF(DAY($C7247)=1,SUM(INDIRECT("I"&amp;(ROW(C7246)-DAY(C7246))):I7246),0),0)</f>
        <v>0</v>
      </c>
      <c r="N7247" s="29">
        <f ca="1">IF(C7247&lt;Calculator!$G$27,0,IF(C7247=Calculator!$G$27,Calculator!$G$39,IF(H7247-K7247&lt;=0,IF(D7247&gt;Calculator!$G$39,IF(H7247-K7247+E7247+L7247+M7247+Calculator!$G$39&gt;Calculator!$G$39,Calculator!$G$39-(H7247+E7247+L7247+M7247-K7247),Calculator!$G$39),D7247),0)))</f>
        <v>0</v>
      </c>
    </row>
    <row r="7248" spans="1:14" ht="15.75" thickBot="1">
      <c r="A7248" s="33" t="str">
        <f ca="1">IF(C7248=Calculator!$H$27,"F",IF(Daily!D7248+Daily!H7248=0,IF(D7247+H7247&gt;0,"L",""),""))</f>
        <v/>
      </c>
      <c r="B7248" s="34">
        <v>7247</v>
      </c>
      <c r="C7248" s="19">
        <f t="shared" ca="1" si="453"/>
        <v>53177</v>
      </c>
      <c r="D7248" s="29">
        <f t="shared" ca="1" si="455"/>
        <v>0</v>
      </c>
      <c r="E7248" s="29">
        <f ca="1">IF(C7248&lt;Calculator!$D$26,0,IF(DAY($C7248)=1,IF(D7248-Calculator!$G$24&gt;0,Calculator!$G$24,D7248),0))</f>
        <v>0</v>
      </c>
      <c r="F7248" s="29">
        <f ca="1">IF(E7248&gt;0,D7248*Calculator!$G$22/12,0)</f>
        <v>0</v>
      </c>
      <c r="G7248" s="29">
        <f ca="1">IF(E7248&gt;0,(IFERROR(-PMT(Calculator!$G$22/12,Calculator!$G$23*12,Calculator!$G$20),0))-F7248,0)</f>
        <v>0</v>
      </c>
      <c r="H7248" s="29">
        <f t="shared" ca="1" si="456"/>
        <v>0</v>
      </c>
      <c r="I7248" s="29">
        <f t="shared" ca="1" si="454"/>
        <v>0</v>
      </c>
      <c r="J7248" s="30">
        <f>Calculator!$G$40</f>
        <v>6.5000000000000002E-2</v>
      </c>
      <c r="K7248" s="29">
        <f ca="1">IF(C7248&gt;=Calculator!$G$27,IF(DAY($C7248)=1,Calculator!$G$34/2,IF(DAY($C7248)=15,Calculator!$G$34/2,0)),0)</f>
        <v>0</v>
      </c>
      <c r="L7248" s="29">
        <f ca="1">IF(DAY($C7248)=28,IF(H7248=0,0,Calculator!$G$35),0)</f>
        <v>0</v>
      </c>
      <c r="M7248" s="29">
        <f ca="1">IF(I7248&gt;0,IF(DAY($C7248)=1,SUM(INDIRECT("I"&amp;(ROW(C7247)-DAY(C7247))):I7247),0),0)</f>
        <v>0</v>
      </c>
      <c r="N7248" s="29">
        <f ca="1">IF(C7248&lt;Calculator!$G$27,0,IF(C7248=Calculator!$G$27,Calculator!$G$39,IF(H7248-K7248&lt;=0,IF(D7248&gt;Calculator!$G$39,IF(H7248-K7248+E7248+L7248+M7248+Calculator!$G$39&gt;Calculator!$G$39,Calculator!$G$39-(H7248+E7248+L7248+M7248-K7248),Calculator!$G$39),D7248),0)))</f>
        <v>0</v>
      </c>
    </row>
    <row r="7249" spans="1:14" ht="15.75" thickBot="1">
      <c r="A7249" s="33" t="str">
        <f ca="1">IF(C7249=Calculator!$H$27,"F",IF(Daily!D7249+Daily!H7249=0,IF(D7248+H7248&gt;0,"L",""),""))</f>
        <v/>
      </c>
      <c r="B7249" s="34">
        <v>7248</v>
      </c>
      <c r="C7249" s="19">
        <f t="shared" ca="1" si="453"/>
        <v>53178</v>
      </c>
      <c r="D7249" s="29">
        <f t="shared" ca="1" si="455"/>
        <v>0</v>
      </c>
      <c r="E7249" s="29">
        <f ca="1">IF(C7249&lt;Calculator!$D$26,0,IF(DAY($C7249)=1,IF(D7249-Calculator!$G$24&gt;0,Calculator!$G$24,D7249),0))</f>
        <v>0</v>
      </c>
      <c r="F7249" s="29">
        <f ca="1">IF(E7249&gt;0,D7249*Calculator!$G$22/12,0)</f>
        <v>0</v>
      </c>
      <c r="G7249" s="29">
        <f ca="1">IF(E7249&gt;0,(IFERROR(-PMT(Calculator!$G$22/12,Calculator!$G$23*12,Calculator!$G$20),0))-F7249,0)</f>
        <v>0</v>
      </c>
      <c r="H7249" s="29">
        <f t="shared" ca="1" si="456"/>
        <v>0</v>
      </c>
      <c r="I7249" s="29">
        <f t="shared" ca="1" si="454"/>
        <v>0</v>
      </c>
      <c r="J7249" s="30">
        <f>Calculator!$G$40</f>
        <v>6.5000000000000002E-2</v>
      </c>
      <c r="K7249" s="29">
        <f ca="1">IF(C7249&gt;=Calculator!$G$27,IF(DAY($C7249)=1,Calculator!$G$34/2,IF(DAY($C7249)=15,Calculator!$G$34/2,0)),0)</f>
        <v>0</v>
      </c>
      <c r="L7249" s="29">
        <f ca="1">IF(DAY($C7249)=28,IF(H7249=0,0,Calculator!$G$35),0)</f>
        <v>0</v>
      </c>
      <c r="M7249" s="29">
        <f ca="1">IF(I7249&gt;0,IF(DAY($C7249)=1,SUM(INDIRECT("I"&amp;(ROW(C7248)-DAY(C7248))):I7248),0),0)</f>
        <v>0</v>
      </c>
      <c r="N7249" s="29">
        <f ca="1">IF(C7249&lt;Calculator!$G$27,0,IF(C7249=Calculator!$G$27,Calculator!$G$39,IF(H7249-K7249&lt;=0,IF(D7249&gt;Calculator!$G$39,IF(H7249-K7249+E7249+L7249+M7249+Calculator!$G$39&gt;Calculator!$G$39,Calculator!$G$39-(H7249+E7249+L7249+M7249-K7249),Calculator!$G$39),D7249),0)))</f>
        <v>0</v>
      </c>
    </row>
    <row r="7250" spans="1:14" ht="15.75" thickBot="1">
      <c r="A7250" s="33" t="str">
        <f ca="1">IF(C7250=Calculator!$H$27,"F",IF(Daily!D7250+Daily!H7250=0,IF(D7249+H7249&gt;0,"L",""),""))</f>
        <v/>
      </c>
      <c r="B7250" s="34">
        <v>7249</v>
      </c>
      <c r="C7250" s="19">
        <f t="shared" ca="1" si="453"/>
        <v>53179</v>
      </c>
      <c r="D7250" s="29">
        <f t="shared" ca="1" si="455"/>
        <v>0</v>
      </c>
      <c r="E7250" s="29">
        <f ca="1">IF(C7250&lt;Calculator!$D$26,0,IF(DAY($C7250)=1,IF(D7250-Calculator!$G$24&gt;0,Calculator!$G$24,D7250),0))</f>
        <v>0</v>
      </c>
      <c r="F7250" s="29">
        <f ca="1">IF(E7250&gt;0,D7250*Calculator!$G$22/12,0)</f>
        <v>0</v>
      </c>
      <c r="G7250" s="29">
        <f ca="1">IF(E7250&gt;0,(IFERROR(-PMT(Calculator!$G$22/12,Calculator!$G$23*12,Calculator!$G$20),0))-F7250,0)</f>
        <v>0</v>
      </c>
      <c r="H7250" s="29">
        <f t="shared" ca="1" si="456"/>
        <v>0</v>
      </c>
      <c r="I7250" s="29">
        <f t="shared" ca="1" si="454"/>
        <v>0</v>
      </c>
      <c r="J7250" s="30">
        <f>Calculator!$G$40</f>
        <v>6.5000000000000002E-2</v>
      </c>
      <c r="K7250" s="29">
        <f ca="1">IF(C7250&gt;=Calculator!$G$27,IF(DAY($C7250)=1,Calculator!$G$34/2,IF(DAY($C7250)=15,Calculator!$G$34/2,0)),0)</f>
        <v>0</v>
      </c>
      <c r="L7250" s="29">
        <f ca="1">IF(DAY($C7250)=28,IF(H7250=0,0,Calculator!$G$35),0)</f>
        <v>0</v>
      </c>
      <c r="M7250" s="29">
        <f ca="1">IF(I7250&gt;0,IF(DAY($C7250)=1,SUM(INDIRECT("I"&amp;(ROW(C7249)-DAY(C7249))):I7249),0),0)</f>
        <v>0</v>
      </c>
      <c r="N7250" s="29">
        <f ca="1">IF(C7250&lt;Calculator!$G$27,0,IF(C7250=Calculator!$G$27,Calculator!$G$39,IF(H7250-K7250&lt;=0,IF(D7250&gt;Calculator!$G$39,IF(H7250-K7250+E7250+L7250+M7250+Calculator!$G$39&gt;Calculator!$G$39,Calculator!$G$39-(H7250+E7250+L7250+M7250-K7250),Calculator!$G$39),D7250),0)))</f>
        <v>0</v>
      </c>
    </row>
    <row r="7251" spans="1:14" ht="15.75" thickBot="1">
      <c r="A7251" s="33" t="str">
        <f ca="1">IF(C7251=Calculator!$H$27,"F",IF(Daily!D7251+Daily!H7251=0,IF(D7250+H7250&gt;0,"L",""),""))</f>
        <v/>
      </c>
      <c r="B7251" s="34">
        <v>7250</v>
      </c>
      <c r="C7251" s="19">
        <f t="shared" ca="1" si="453"/>
        <v>53180</v>
      </c>
      <c r="D7251" s="29">
        <f t="shared" ca="1" si="455"/>
        <v>0</v>
      </c>
      <c r="E7251" s="29">
        <f ca="1">IF(C7251&lt;Calculator!$D$26,0,IF(DAY($C7251)=1,IF(D7251-Calculator!$G$24&gt;0,Calculator!$G$24,D7251),0))</f>
        <v>0</v>
      </c>
      <c r="F7251" s="29">
        <f ca="1">IF(E7251&gt;0,D7251*Calculator!$G$22/12,0)</f>
        <v>0</v>
      </c>
      <c r="G7251" s="29">
        <f ca="1">IF(E7251&gt;0,(IFERROR(-PMT(Calculator!$G$22/12,Calculator!$G$23*12,Calculator!$G$20),0))-F7251,0)</f>
        <v>0</v>
      </c>
      <c r="H7251" s="29">
        <f t="shared" ca="1" si="456"/>
        <v>0</v>
      </c>
      <c r="I7251" s="29">
        <f t="shared" ca="1" si="454"/>
        <v>0</v>
      </c>
      <c r="J7251" s="30">
        <f>Calculator!$G$40</f>
        <v>6.5000000000000002E-2</v>
      </c>
      <c r="K7251" s="29">
        <f ca="1">IF(C7251&gt;=Calculator!$G$27,IF(DAY($C7251)=1,Calculator!$G$34/2,IF(DAY($C7251)=15,Calculator!$G$34/2,0)),0)</f>
        <v>0</v>
      </c>
      <c r="L7251" s="29">
        <f ca="1">IF(DAY($C7251)=28,IF(H7251=0,0,Calculator!$G$35),0)</f>
        <v>0</v>
      </c>
      <c r="M7251" s="29">
        <f ca="1">IF(I7251&gt;0,IF(DAY($C7251)=1,SUM(INDIRECT("I"&amp;(ROW(C7250)-DAY(C7250))):I7250),0),0)</f>
        <v>0</v>
      </c>
      <c r="N7251" s="29">
        <f ca="1">IF(C7251&lt;Calculator!$G$27,0,IF(C7251=Calculator!$G$27,Calculator!$G$39,IF(H7251-K7251&lt;=0,IF(D7251&gt;Calculator!$G$39,IF(H7251-K7251+E7251+L7251+M7251+Calculator!$G$39&gt;Calculator!$G$39,Calculator!$G$39-(H7251+E7251+L7251+M7251-K7251),Calculator!$G$39),D7251),0)))</f>
        <v>0</v>
      </c>
    </row>
    <row r="7252" spans="1:14" ht="15.75" thickBot="1">
      <c r="A7252" s="33" t="str">
        <f ca="1">IF(C7252=Calculator!$H$27,"F",IF(Daily!D7252+Daily!H7252=0,IF(D7251+H7251&gt;0,"L",""),""))</f>
        <v/>
      </c>
      <c r="B7252" s="34">
        <v>7251</v>
      </c>
      <c r="C7252" s="19">
        <f t="shared" ca="1" si="453"/>
        <v>53181</v>
      </c>
      <c r="D7252" s="29">
        <f t="shared" ca="1" si="455"/>
        <v>0</v>
      </c>
      <c r="E7252" s="29">
        <f ca="1">IF(C7252&lt;Calculator!$D$26,0,IF(DAY($C7252)=1,IF(D7252-Calculator!$G$24&gt;0,Calculator!$G$24,D7252),0))</f>
        <v>0</v>
      </c>
      <c r="F7252" s="29">
        <f ca="1">IF(E7252&gt;0,D7252*Calculator!$G$22/12,0)</f>
        <v>0</v>
      </c>
      <c r="G7252" s="29">
        <f ca="1">IF(E7252&gt;0,(IFERROR(-PMT(Calculator!$G$22/12,Calculator!$G$23*12,Calculator!$G$20),0))-F7252,0)</f>
        <v>0</v>
      </c>
      <c r="H7252" s="29">
        <f t="shared" ca="1" si="456"/>
        <v>0</v>
      </c>
      <c r="I7252" s="29">
        <f t="shared" ca="1" si="454"/>
        <v>0</v>
      </c>
      <c r="J7252" s="30">
        <f>Calculator!$G$40</f>
        <v>6.5000000000000002E-2</v>
      </c>
      <c r="K7252" s="29">
        <f ca="1">IF(C7252&gt;=Calculator!$G$27,IF(DAY($C7252)=1,Calculator!$G$34/2,IF(DAY($C7252)=15,Calculator!$G$34/2,0)),0)</f>
        <v>0</v>
      </c>
      <c r="L7252" s="29">
        <f ca="1">IF(DAY($C7252)=28,IF(H7252=0,0,Calculator!$G$35),0)</f>
        <v>0</v>
      </c>
      <c r="M7252" s="29">
        <f ca="1">IF(I7252&gt;0,IF(DAY($C7252)=1,SUM(INDIRECT("I"&amp;(ROW(C7251)-DAY(C7251))):I7251),0),0)</f>
        <v>0</v>
      </c>
      <c r="N7252" s="29">
        <f ca="1">IF(C7252&lt;Calculator!$G$27,0,IF(C7252=Calculator!$G$27,Calculator!$G$39,IF(H7252-K7252&lt;=0,IF(D7252&gt;Calculator!$G$39,IF(H7252-K7252+E7252+L7252+M7252+Calculator!$G$39&gt;Calculator!$G$39,Calculator!$G$39-(H7252+E7252+L7252+M7252-K7252),Calculator!$G$39),D7252),0)))</f>
        <v>0</v>
      </c>
    </row>
    <row r="7253" spans="1:14" ht="15.75" thickBot="1">
      <c r="A7253" s="33" t="str">
        <f ca="1">IF(C7253=Calculator!$H$27,"F",IF(Daily!D7253+Daily!H7253=0,IF(D7252+H7252&gt;0,"L",""),""))</f>
        <v/>
      </c>
      <c r="B7253" s="34">
        <v>7252</v>
      </c>
      <c r="C7253" s="19">
        <f t="shared" ca="1" si="453"/>
        <v>53182</v>
      </c>
      <c r="D7253" s="29">
        <f t="shared" ca="1" si="455"/>
        <v>0</v>
      </c>
      <c r="E7253" s="29">
        <f ca="1">IF(C7253&lt;Calculator!$D$26,0,IF(DAY($C7253)=1,IF(D7253-Calculator!$G$24&gt;0,Calculator!$G$24,D7253),0))</f>
        <v>0</v>
      </c>
      <c r="F7253" s="29">
        <f ca="1">IF(E7253&gt;0,D7253*Calculator!$G$22/12,0)</f>
        <v>0</v>
      </c>
      <c r="G7253" s="29">
        <f ca="1">IF(E7253&gt;0,(IFERROR(-PMT(Calculator!$G$22/12,Calculator!$G$23*12,Calculator!$G$20),0))-F7253,0)</f>
        <v>0</v>
      </c>
      <c r="H7253" s="29">
        <f t="shared" ca="1" si="456"/>
        <v>0</v>
      </c>
      <c r="I7253" s="29">
        <f t="shared" ca="1" si="454"/>
        <v>0</v>
      </c>
      <c r="J7253" s="30">
        <f>Calculator!$G$40</f>
        <v>6.5000000000000002E-2</v>
      </c>
      <c r="K7253" s="29">
        <f ca="1">IF(C7253&gt;=Calculator!$G$27,IF(DAY($C7253)=1,Calculator!$G$34/2,IF(DAY($C7253)=15,Calculator!$G$34/2,0)),0)</f>
        <v>0</v>
      </c>
      <c r="L7253" s="29">
        <f ca="1">IF(DAY($C7253)=28,IF(H7253=0,0,Calculator!$G$35),0)</f>
        <v>0</v>
      </c>
      <c r="M7253" s="29">
        <f ca="1">IF(I7253&gt;0,IF(DAY($C7253)=1,SUM(INDIRECT("I"&amp;(ROW(C7252)-DAY(C7252))):I7252),0),0)</f>
        <v>0</v>
      </c>
      <c r="N7253" s="29">
        <f ca="1">IF(C7253&lt;Calculator!$G$27,0,IF(C7253=Calculator!$G$27,Calculator!$G$39,IF(H7253-K7253&lt;=0,IF(D7253&gt;Calculator!$G$39,IF(H7253-K7253+E7253+L7253+M7253+Calculator!$G$39&gt;Calculator!$G$39,Calculator!$G$39-(H7253+E7253+L7253+M7253-K7253),Calculator!$G$39),D7253),0)))</f>
        <v>0</v>
      </c>
    </row>
    <row r="7254" spans="1:14" ht="15.75" thickBot="1">
      <c r="A7254" s="33" t="str">
        <f ca="1">IF(C7254=Calculator!$H$27,"F",IF(Daily!D7254+Daily!H7254=0,IF(D7253+H7253&gt;0,"L",""),""))</f>
        <v/>
      </c>
      <c r="B7254" s="34">
        <v>7253</v>
      </c>
      <c r="C7254" s="19">
        <f t="shared" ca="1" si="453"/>
        <v>53183</v>
      </c>
      <c r="D7254" s="29">
        <f t="shared" ca="1" si="455"/>
        <v>0</v>
      </c>
      <c r="E7254" s="29">
        <f ca="1">IF(C7254&lt;Calculator!$D$26,0,IF(DAY($C7254)=1,IF(D7254-Calculator!$G$24&gt;0,Calculator!$G$24,D7254),0))</f>
        <v>0</v>
      </c>
      <c r="F7254" s="29">
        <f ca="1">IF(E7254&gt;0,D7254*Calculator!$G$22/12,0)</f>
        <v>0</v>
      </c>
      <c r="G7254" s="29">
        <f ca="1">IF(E7254&gt;0,(IFERROR(-PMT(Calculator!$G$22/12,Calculator!$G$23*12,Calculator!$G$20),0))-F7254,0)</f>
        <v>0</v>
      </c>
      <c r="H7254" s="29">
        <f t="shared" ca="1" si="456"/>
        <v>0</v>
      </c>
      <c r="I7254" s="29">
        <f t="shared" ca="1" si="454"/>
        <v>0</v>
      </c>
      <c r="J7254" s="30">
        <f>Calculator!$G$40</f>
        <v>6.5000000000000002E-2</v>
      </c>
      <c r="K7254" s="29">
        <f ca="1">IF(C7254&gt;=Calculator!$G$27,IF(DAY($C7254)=1,Calculator!$G$34/2,IF(DAY($C7254)=15,Calculator!$G$34/2,0)),0)</f>
        <v>0</v>
      </c>
      <c r="L7254" s="29">
        <f ca="1">IF(DAY($C7254)=28,IF(H7254=0,0,Calculator!$G$35),0)</f>
        <v>0</v>
      </c>
      <c r="M7254" s="29">
        <f ca="1">IF(I7254&gt;0,IF(DAY($C7254)=1,SUM(INDIRECT("I"&amp;(ROW(C7253)-DAY(C7253))):I7253),0),0)</f>
        <v>0</v>
      </c>
      <c r="N7254" s="29">
        <f ca="1">IF(C7254&lt;Calculator!$G$27,0,IF(C7254=Calculator!$G$27,Calculator!$G$39,IF(H7254-K7254&lt;=0,IF(D7254&gt;Calculator!$G$39,IF(H7254-K7254+E7254+L7254+M7254+Calculator!$G$39&gt;Calculator!$G$39,Calculator!$G$39-(H7254+E7254+L7254+M7254-K7254),Calculator!$G$39),D7254),0)))</f>
        <v>0</v>
      </c>
    </row>
    <row r="7255" spans="1:14" ht="15.75" thickBot="1">
      <c r="A7255" s="33" t="str">
        <f ca="1">IF(C7255=Calculator!$H$27,"F",IF(Daily!D7255+Daily!H7255=0,IF(D7254+H7254&gt;0,"L",""),""))</f>
        <v/>
      </c>
      <c r="B7255" s="34">
        <v>7254</v>
      </c>
      <c r="C7255" s="19">
        <f t="shared" ca="1" si="453"/>
        <v>53184</v>
      </c>
      <c r="D7255" s="29">
        <f t="shared" ca="1" si="455"/>
        <v>0</v>
      </c>
      <c r="E7255" s="29">
        <f ca="1">IF(C7255&lt;Calculator!$D$26,0,IF(DAY($C7255)=1,IF(D7255-Calculator!$G$24&gt;0,Calculator!$G$24,D7255),0))</f>
        <v>0</v>
      </c>
      <c r="F7255" s="29">
        <f ca="1">IF(E7255&gt;0,D7255*Calculator!$G$22/12,0)</f>
        <v>0</v>
      </c>
      <c r="G7255" s="29">
        <f ca="1">IF(E7255&gt;0,(IFERROR(-PMT(Calculator!$G$22/12,Calculator!$G$23*12,Calculator!$G$20),0))-F7255,0)</f>
        <v>0</v>
      </c>
      <c r="H7255" s="29">
        <f t="shared" ca="1" si="456"/>
        <v>0</v>
      </c>
      <c r="I7255" s="29">
        <f t="shared" ca="1" si="454"/>
        <v>0</v>
      </c>
      <c r="J7255" s="30">
        <f>Calculator!$G$40</f>
        <v>6.5000000000000002E-2</v>
      </c>
      <c r="K7255" s="29">
        <f ca="1">IF(C7255&gt;=Calculator!$G$27,IF(DAY($C7255)=1,Calculator!$G$34/2,IF(DAY($C7255)=15,Calculator!$G$34/2,0)),0)</f>
        <v>0</v>
      </c>
      <c r="L7255" s="29">
        <f ca="1">IF(DAY($C7255)=28,IF(H7255=0,0,Calculator!$G$35),0)</f>
        <v>0</v>
      </c>
      <c r="M7255" s="29">
        <f ca="1">IF(I7255&gt;0,IF(DAY($C7255)=1,SUM(INDIRECT("I"&amp;(ROW(C7254)-DAY(C7254))):I7254),0),0)</f>
        <v>0</v>
      </c>
      <c r="N7255" s="29">
        <f ca="1">IF(C7255&lt;Calculator!$G$27,0,IF(C7255=Calculator!$G$27,Calculator!$G$39,IF(H7255-K7255&lt;=0,IF(D7255&gt;Calculator!$G$39,IF(H7255-K7255+E7255+L7255+M7255+Calculator!$G$39&gt;Calculator!$G$39,Calculator!$G$39-(H7255+E7255+L7255+M7255-K7255),Calculator!$G$39),D7255),0)))</f>
        <v>0</v>
      </c>
    </row>
    <row r="7256" spans="1:14" ht="15.75" thickBot="1">
      <c r="A7256" s="33" t="str">
        <f ca="1">IF(C7256=Calculator!$H$27,"F",IF(Daily!D7256+Daily!H7256=0,IF(D7255+H7255&gt;0,"L",""),""))</f>
        <v/>
      </c>
      <c r="B7256" s="34">
        <v>7255</v>
      </c>
      <c r="C7256" s="19">
        <f t="shared" ca="1" si="453"/>
        <v>53185</v>
      </c>
      <c r="D7256" s="29">
        <f t="shared" ca="1" si="455"/>
        <v>0</v>
      </c>
      <c r="E7256" s="29">
        <f ca="1">IF(C7256&lt;Calculator!$D$26,0,IF(DAY($C7256)=1,IF(D7256-Calculator!$G$24&gt;0,Calculator!$G$24,D7256),0))</f>
        <v>0</v>
      </c>
      <c r="F7256" s="29">
        <f ca="1">IF(E7256&gt;0,D7256*Calculator!$G$22/12,0)</f>
        <v>0</v>
      </c>
      <c r="G7256" s="29">
        <f ca="1">IF(E7256&gt;0,(IFERROR(-PMT(Calculator!$G$22/12,Calculator!$G$23*12,Calculator!$G$20),0))-F7256,0)</f>
        <v>0</v>
      </c>
      <c r="H7256" s="29">
        <f t="shared" ca="1" si="456"/>
        <v>0</v>
      </c>
      <c r="I7256" s="29">
        <f t="shared" ca="1" si="454"/>
        <v>0</v>
      </c>
      <c r="J7256" s="30">
        <f>Calculator!$G$40</f>
        <v>6.5000000000000002E-2</v>
      </c>
      <c r="K7256" s="29">
        <f ca="1">IF(C7256&gt;=Calculator!$G$27,IF(DAY($C7256)=1,Calculator!$G$34/2,IF(DAY($C7256)=15,Calculator!$G$34/2,0)),0)</f>
        <v>0</v>
      </c>
      <c r="L7256" s="29">
        <f ca="1">IF(DAY($C7256)=28,IF(H7256=0,0,Calculator!$G$35),0)</f>
        <v>0</v>
      </c>
      <c r="M7256" s="29">
        <f ca="1">IF(I7256&gt;0,IF(DAY($C7256)=1,SUM(INDIRECT("I"&amp;(ROW(C7255)-DAY(C7255))):I7255),0),0)</f>
        <v>0</v>
      </c>
      <c r="N7256" s="29">
        <f ca="1">IF(C7256&lt;Calculator!$G$27,0,IF(C7256=Calculator!$G$27,Calculator!$G$39,IF(H7256-K7256&lt;=0,IF(D7256&gt;Calculator!$G$39,IF(H7256-K7256+E7256+L7256+M7256+Calculator!$G$39&gt;Calculator!$G$39,Calculator!$G$39-(H7256+E7256+L7256+M7256-K7256),Calculator!$G$39),D7256),0)))</f>
        <v>0</v>
      </c>
    </row>
    <row r="7257" spans="1:14" ht="15.75" thickBot="1">
      <c r="A7257" s="33" t="str">
        <f ca="1">IF(C7257=Calculator!$H$27,"F",IF(Daily!D7257+Daily!H7257=0,IF(D7256+H7256&gt;0,"L",""),""))</f>
        <v/>
      </c>
      <c r="B7257" s="34">
        <v>7256</v>
      </c>
      <c r="C7257" s="19">
        <f t="shared" ca="1" si="453"/>
        <v>53186</v>
      </c>
      <c r="D7257" s="29">
        <f t="shared" ca="1" si="455"/>
        <v>0</v>
      </c>
      <c r="E7257" s="29">
        <f ca="1">IF(C7257&lt;Calculator!$D$26,0,IF(DAY($C7257)=1,IF(D7257-Calculator!$G$24&gt;0,Calculator!$G$24,D7257),0))</f>
        <v>0</v>
      </c>
      <c r="F7257" s="29">
        <f ca="1">IF(E7257&gt;0,D7257*Calculator!$G$22/12,0)</f>
        <v>0</v>
      </c>
      <c r="G7257" s="29">
        <f ca="1">IF(E7257&gt;0,(IFERROR(-PMT(Calculator!$G$22/12,Calculator!$G$23*12,Calculator!$G$20),0))-F7257,0)</f>
        <v>0</v>
      </c>
      <c r="H7257" s="29">
        <f t="shared" ca="1" si="456"/>
        <v>0</v>
      </c>
      <c r="I7257" s="29">
        <f t="shared" ca="1" si="454"/>
        <v>0</v>
      </c>
      <c r="J7257" s="30">
        <f>Calculator!$G$40</f>
        <v>6.5000000000000002E-2</v>
      </c>
      <c r="K7257" s="29">
        <f ca="1">IF(C7257&gt;=Calculator!$G$27,IF(DAY($C7257)=1,Calculator!$G$34/2,IF(DAY($C7257)=15,Calculator!$G$34/2,0)),0)</f>
        <v>0</v>
      </c>
      <c r="L7257" s="29">
        <f ca="1">IF(DAY($C7257)=28,IF(H7257=0,0,Calculator!$G$35),0)</f>
        <v>0</v>
      </c>
      <c r="M7257" s="29">
        <f ca="1">IF(I7257&gt;0,IF(DAY($C7257)=1,SUM(INDIRECT("I"&amp;(ROW(C7256)-DAY(C7256))):I7256),0),0)</f>
        <v>0</v>
      </c>
      <c r="N7257" s="29">
        <f ca="1">IF(C7257&lt;Calculator!$G$27,0,IF(C7257=Calculator!$G$27,Calculator!$G$39,IF(H7257-K7257&lt;=0,IF(D7257&gt;Calculator!$G$39,IF(H7257-K7257+E7257+L7257+M7257+Calculator!$G$39&gt;Calculator!$G$39,Calculator!$G$39-(H7257+E7257+L7257+M7257-K7257),Calculator!$G$39),D7257),0)))</f>
        <v>0</v>
      </c>
    </row>
    <row r="7258" spans="1:14" ht="15.75" thickBot="1">
      <c r="A7258" s="33" t="str">
        <f ca="1">IF(C7258=Calculator!$H$27,"F",IF(Daily!D7258+Daily!H7258=0,IF(D7257+H7257&gt;0,"L",""),""))</f>
        <v/>
      </c>
      <c r="B7258" s="34">
        <v>7257</v>
      </c>
      <c r="C7258" s="19">
        <f t="shared" ca="1" si="453"/>
        <v>53187</v>
      </c>
      <c r="D7258" s="29">
        <f t="shared" ca="1" si="455"/>
        <v>0</v>
      </c>
      <c r="E7258" s="29">
        <f ca="1">IF(C7258&lt;Calculator!$D$26,0,IF(DAY($C7258)=1,IF(D7258-Calculator!$G$24&gt;0,Calculator!$G$24,D7258),0))</f>
        <v>0</v>
      </c>
      <c r="F7258" s="29">
        <f ca="1">IF(E7258&gt;0,D7258*Calculator!$G$22/12,0)</f>
        <v>0</v>
      </c>
      <c r="G7258" s="29">
        <f ca="1">IF(E7258&gt;0,(IFERROR(-PMT(Calculator!$G$22/12,Calculator!$G$23*12,Calculator!$G$20),0))-F7258,0)</f>
        <v>0</v>
      </c>
      <c r="H7258" s="29">
        <f t="shared" ca="1" si="456"/>
        <v>0</v>
      </c>
      <c r="I7258" s="29">
        <f t="shared" ca="1" si="454"/>
        <v>0</v>
      </c>
      <c r="J7258" s="30">
        <f>Calculator!$G$40</f>
        <v>6.5000000000000002E-2</v>
      </c>
      <c r="K7258" s="29">
        <f ca="1">IF(C7258&gt;=Calculator!$G$27,IF(DAY($C7258)=1,Calculator!$G$34/2,IF(DAY($C7258)=15,Calculator!$G$34/2,0)),0)</f>
        <v>0</v>
      </c>
      <c r="L7258" s="29">
        <f ca="1">IF(DAY($C7258)=28,IF(H7258=0,0,Calculator!$G$35),0)</f>
        <v>0</v>
      </c>
      <c r="M7258" s="29">
        <f ca="1">IF(I7258&gt;0,IF(DAY($C7258)=1,SUM(INDIRECT("I"&amp;(ROW(C7257)-DAY(C7257))):I7257),0),0)</f>
        <v>0</v>
      </c>
      <c r="N7258" s="29">
        <f ca="1">IF(C7258&lt;Calculator!$G$27,0,IF(C7258=Calculator!$G$27,Calculator!$G$39,IF(H7258-K7258&lt;=0,IF(D7258&gt;Calculator!$G$39,IF(H7258-K7258+E7258+L7258+M7258+Calculator!$G$39&gt;Calculator!$G$39,Calculator!$G$39-(H7258+E7258+L7258+M7258-K7258),Calculator!$G$39),D7258),0)))</f>
        <v>0</v>
      </c>
    </row>
    <row r="7259" spans="1:14" ht="15.75" thickBot="1">
      <c r="A7259" s="33" t="str">
        <f ca="1">IF(C7259=Calculator!$H$27,"F",IF(Daily!D7259+Daily!H7259=0,IF(D7258+H7258&gt;0,"L",""),""))</f>
        <v/>
      </c>
      <c r="B7259" s="34">
        <v>7258</v>
      </c>
      <c r="C7259" s="19">
        <f t="shared" ca="1" si="453"/>
        <v>53188</v>
      </c>
      <c r="D7259" s="29">
        <f t="shared" ca="1" si="455"/>
        <v>0</v>
      </c>
      <c r="E7259" s="29">
        <f ca="1">IF(C7259&lt;Calculator!$D$26,0,IF(DAY($C7259)=1,IF(D7259-Calculator!$G$24&gt;0,Calculator!$G$24,D7259),0))</f>
        <v>0</v>
      </c>
      <c r="F7259" s="29">
        <f ca="1">IF(E7259&gt;0,D7259*Calculator!$G$22/12,0)</f>
        <v>0</v>
      </c>
      <c r="G7259" s="29">
        <f ca="1">IF(E7259&gt;0,(IFERROR(-PMT(Calculator!$G$22/12,Calculator!$G$23*12,Calculator!$G$20),0))-F7259,0)</f>
        <v>0</v>
      </c>
      <c r="H7259" s="29">
        <f t="shared" ca="1" si="456"/>
        <v>0</v>
      </c>
      <c r="I7259" s="29">
        <f t="shared" ca="1" si="454"/>
        <v>0</v>
      </c>
      <c r="J7259" s="30">
        <f>Calculator!$G$40</f>
        <v>6.5000000000000002E-2</v>
      </c>
      <c r="K7259" s="29">
        <f ca="1">IF(C7259&gt;=Calculator!$G$27,IF(DAY($C7259)=1,Calculator!$G$34/2,IF(DAY($C7259)=15,Calculator!$G$34/2,0)),0)</f>
        <v>0</v>
      </c>
      <c r="L7259" s="29">
        <f ca="1">IF(DAY($C7259)=28,IF(H7259=0,0,Calculator!$G$35),0)</f>
        <v>0</v>
      </c>
      <c r="M7259" s="29">
        <f ca="1">IF(I7259&gt;0,IF(DAY($C7259)=1,SUM(INDIRECT("I"&amp;(ROW(C7258)-DAY(C7258))):I7258),0),0)</f>
        <v>0</v>
      </c>
      <c r="N7259" s="29">
        <f ca="1">IF(C7259&lt;Calculator!$G$27,0,IF(C7259=Calculator!$G$27,Calculator!$G$39,IF(H7259-K7259&lt;=0,IF(D7259&gt;Calculator!$G$39,IF(H7259-K7259+E7259+L7259+M7259+Calculator!$G$39&gt;Calculator!$G$39,Calculator!$G$39-(H7259+E7259+L7259+M7259-K7259),Calculator!$G$39),D7259),0)))</f>
        <v>0</v>
      </c>
    </row>
    <row r="7260" spans="1:14" ht="15.75" thickBot="1">
      <c r="A7260" s="33" t="str">
        <f ca="1">IF(C7260=Calculator!$H$27,"F",IF(Daily!D7260+Daily!H7260=0,IF(D7259+H7259&gt;0,"L",""),""))</f>
        <v/>
      </c>
      <c r="B7260" s="34">
        <v>7259</v>
      </c>
      <c r="C7260" s="19">
        <f t="shared" ca="1" si="453"/>
        <v>53189</v>
      </c>
      <c r="D7260" s="29">
        <f t="shared" ca="1" si="455"/>
        <v>0</v>
      </c>
      <c r="E7260" s="29">
        <f ca="1">IF(C7260&lt;Calculator!$D$26,0,IF(DAY($C7260)=1,IF(D7260-Calculator!$G$24&gt;0,Calculator!$G$24,D7260),0))</f>
        <v>0</v>
      </c>
      <c r="F7260" s="29">
        <f ca="1">IF(E7260&gt;0,D7260*Calculator!$G$22/12,0)</f>
        <v>0</v>
      </c>
      <c r="G7260" s="29">
        <f ca="1">IF(E7260&gt;0,(IFERROR(-PMT(Calculator!$G$22/12,Calculator!$G$23*12,Calculator!$G$20),0))-F7260,0)</f>
        <v>0</v>
      </c>
      <c r="H7260" s="29">
        <f t="shared" ca="1" si="456"/>
        <v>0</v>
      </c>
      <c r="I7260" s="29">
        <f t="shared" ca="1" si="454"/>
        <v>0</v>
      </c>
      <c r="J7260" s="30">
        <f>Calculator!$G$40</f>
        <v>6.5000000000000002E-2</v>
      </c>
      <c r="K7260" s="29">
        <f ca="1">IF(C7260&gt;=Calculator!$G$27,IF(DAY($C7260)=1,Calculator!$G$34/2,IF(DAY($C7260)=15,Calculator!$G$34/2,0)),0)</f>
        <v>4500</v>
      </c>
      <c r="L7260" s="29">
        <f ca="1">IF(DAY($C7260)=28,IF(H7260=0,0,Calculator!$G$35),0)</f>
        <v>0</v>
      </c>
      <c r="M7260" s="29">
        <f ca="1">IF(I7260&gt;0,IF(DAY($C7260)=1,SUM(INDIRECT("I"&amp;(ROW(C7259)-DAY(C7259))):I7259),0),0)</f>
        <v>0</v>
      </c>
      <c r="N7260" s="29">
        <f ca="1">IF(C7260&lt;Calculator!$G$27,0,IF(C7260=Calculator!$G$27,Calculator!$G$39,IF(H7260-K7260&lt;=0,IF(D7260&gt;Calculator!$G$39,IF(H7260-K7260+E7260+L7260+M7260+Calculator!$G$39&gt;Calculator!$G$39,Calculator!$G$39-(H7260+E7260+L7260+M7260-K7260),Calculator!$G$39),D7260),0)))</f>
        <v>0</v>
      </c>
    </row>
    <row r="7261" spans="1:14" ht="15.75" thickBot="1">
      <c r="A7261" s="33" t="str">
        <f ca="1">IF(C7261=Calculator!$H$27,"F",IF(Daily!D7261+Daily!H7261=0,IF(D7260+H7260&gt;0,"L",""),""))</f>
        <v/>
      </c>
      <c r="B7261" s="34">
        <v>7260</v>
      </c>
      <c r="C7261" s="19">
        <f t="shared" ca="1" si="453"/>
        <v>53190</v>
      </c>
      <c r="D7261" s="29">
        <f t="shared" ca="1" si="455"/>
        <v>0</v>
      </c>
      <c r="E7261" s="29">
        <f ca="1">IF(C7261&lt;Calculator!$D$26,0,IF(DAY($C7261)=1,IF(D7261-Calculator!$G$24&gt;0,Calculator!$G$24,D7261),0))</f>
        <v>0</v>
      </c>
      <c r="F7261" s="29">
        <f ca="1">IF(E7261&gt;0,D7261*Calculator!$G$22/12,0)</f>
        <v>0</v>
      </c>
      <c r="G7261" s="29">
        <f ca="1">IF(E7261&gt;0,(IFERROR(-PMT(Calculator!$G$22/12,Calculator!$G$23*12,Calculator!$G$20),0))-F7261,0)</f>
        <v>0</v>
      </c>
      <c r="H7261" s="29">
        <f t="shared" ca="1" si="456"/>
        <v>0</v>
      </c>
      <c r="I7261" s="29">
        <f t="shared" ca="1" si="454"/>
        <v>0</v>
      </c>
      <c r="J7261" s="30">
        <f>Calculator!$G$40</f>
        <v>6.5000000000000002E-2</v>
      </c>
      <c r="K7261" s="29">
        <f ca="1">IF(C7261&gt;=Calculator!$G$27,IF(DAY($C7261)=1,Calculator!$G$34/2,IF(DAY($C7261)=15,Calculator!$G$34/2,0)),0)</f>
        <v>0</v>
      </c>
      <c r="L7261" s="29">
        <f ca="1">IF(DAY($C7261)=28,IF(H7261=0,0,Calculator!$G$35),0)</f>
        <v>0</v>
      </c>
      <c r="M7261" s="29">
        <f ca="1">IF(I7261&gt;0,IF(DAY($C7261)=1,SUM(INDIRECT("I"&amp;(ROW(C7260)-DAY(C7260))):I7260),0),0)</f>
        <v>0</v>
      </c>
      <c r="N7261" s="29">
        <f ca="1">IF(C7261&lt;Calculator!$G$27,0,IF(C7261=Calculator!$G$27,Calculator!$G$39,IF(H7261-K7261&lt;=0,IF(D7261&gt;Calculator!$G$39,IF(H7261-K7261+E7261+L7261+M7261+Calculator!$G$39&gt;Calculator!$G$39,Calculator!$G$39-(H7261+E7261+L7261+M7261-K7261),Calculator!$G$39),D7261),0)))</f>
        <v>0</v>
      </c>
    </row>
    <row r="7262" spans="1:14" ht="15.75" thickBot="1">
      <c r="A7262" s="33" t="str">
        <f ca="1">IF(C7262=Calculator!$H$27,"F",IF(Daily!D7262+Daily!H7262=0,IF(D7261+H7261&gt;0,"L",""),""))</f>
        <v/>
      </c>
      <c r="B7262" s="34">
        <v>7261</v>
      </c>
      <c r="C7262" s="19">
        <f t="shared" ca="1" si="453"/>
        <v>53191</v>
      </c>
      <c r="D7262" s="29">
        <f t="shared" ca="1" si="455"/>
        <v>0</v>
      </c>
      <c r="E7262" s="29">
        <f ca="1">IF(C7262&lt;Calculator!$D$26,0,IF(DAY($C7262)=1,IF(D7262-Calculator!$G$24&gt;0,Calculator!$G$24,D7262),0))</f>
        <v>0</v>
      </c>
      <c r="F7262" s="29">
        <f ca="1">IF(E7262&gt;0,D7262*Calculator!$G$22/12,0)</f>
        <v>0</v>
      </c>
      <c r="G7262" s="29">
        <f ca="1">IF(E7262&gt;0,(IFERROR(-PMT(Calculator!$G$22/12,Calculator!$G$23*12,Calculator!$G$20),0))-F7262,0)</f>
        <v>0</v>
      </c>
      <c r="H7262" s="29">
        <f t="shared" ca="1" si="456"/>
        <v>0</v>
      </c>
      <c r="I7262" s="29">
        <f t="shared" ca="1" si="454"/>
        <v>0</v>
      </c>
      <c r="J7262" s="30">
        <f>Calculator!$G$40</f>
        <v>6.5000000000000002E-2</v>
      </c>
      <c r="K7262" s="29">
        <f ca="1">IF(C7262&gt;=Calculator!$G$27,IF(DAY($C7262)=1,Calculator!$G$34/2,IF(DAY($C7262)=15,Calculator!$G$34/2,0)),0)</f>
        <v>0</v>
      </c>
      <c r="L7262" s="29">
        <f ca="1">IF(DAY($C7262)=28,IF(H7262=0,0,Calculator!$G$35),0)</f>
        <v>0</v>
      </c>
      <c r="M7262" s="29">
        <f ca="1">IF(I7262&gt;0,IF(DAY($C7262)=1,SUM(INDIRECT("I"&amp;(ROW(C7261)-DAY(C7261))):I7261),0),0)</f>
        <v>0</v>
      </c>
      <c r="N7262" s="29">
        <f ca="1">IF(C7262&lt;Calculator!$G$27,0,IF(C7262=Calculator!$G$27,Calculator!$G$39,IF(H7262-K7262&lt;=0,IF(D7262&gt;Calculator!$G$39,IF(H7262-K7262+E7262+L7262+M7262+Calculator!$G$39&gt;Calculator!$G$39,Calculator!$G$39-(H7262+E7262+L7262+M7262-K7262),Calculator!$G$39),D7262),0)))</f>
        <v>0</v>
      </c>
    </row>
    <row r="7263" spans="1:14" ht="15.75" thickBot="1">
      <c r="A7263" s="33" t="str">
        <f ca="1">IF(C7263=Calculator!$H$27,"F",IF(Daily!D7263+Daily!H7263=0,IF(D7262+H7262&gt;0,"L",""),""))</f>
        <v/>
      </c>
      <c r="B7263" s="34">
        <v>7262</v>
      </c>
      <c r="C7263" s="19">
        <f t="shared" ca="1" si="453"/>
        <v>53192</v>
      </c>
      <c r="D7263" s="29">
        <f t="shared" ca="1" si="455"/>
        <v>0</v>
      </c>
      <c r="E7263" s="29">
        <f ca="1">IF(C7263&lt;Calculator!$D$26,0,IF(DAY($C7263)=1,IF(D7263-Calculator!$G$24&gt;0,Calculator!$G$24,D7263),0))</f>
        <v>0</v>
      </c>
      <c r="F7263" s="29">
        <f ca="1">IF(E7263&gt;0,D7263*Calculator!$G$22/12,0)</f>
        <v>0</v>
      </c>
      <c r="G7263" s="29">
        <f ca="1">IF(E7263&gt;0,(IFERROR(-PMT(Calculator!$G$22/12,Calculator!$G$23*12,Calculator!$G$20),0))-F7263,0)</f>
        <v>0</v>
      </c>
      <c r="H7263" s="29">
        <f t="shared" ca="1" si="456"/>
        <v>0</v>
      </c>
      <c r="I7263" s="29">
        <f t="shared" ca="1" si="454"/>
        <v>0</v>
      </c>
      <c r="J7263" s="30">
        <f>Calculator!$G$40</f>
        <v>6.5000000000000002E-2</v>
      </c>
      <c r="K7263" s="29">
        <f ca="1">IF(C7263&gt;=Calculator!$G$27,IF(DAY($C7263)=1,Calculator!$G$34/2,IF(DAY($C7263)=15,Calculator!$G$34/2,0)),0)</f>
        <v>0</v>
      </c>
      <c r="L7263" s="29">
        <f ca="1">IF(DAY($C7263)=28,IF(H7263=0,0,Calculator!$G$35),0)</f>
        <v>0</v>
      </c>
      <c r="M7263" s="29">
        <f ca="1">IF(I7263&gt;0,IF(DAY($C7263)=1,SUM(INDIRECT("I"&amp;(ROW(C7262)-DAY(C7262))):I7262),0),0)</f>
        <v>0</v>
      </c>
      <c r="N7263" s="29">
        <f ca="1">IF(C7263&lt;Calculator!$G$27,0,IF(C7263=Calculator!$G$27,Calculator!$G$39,IF(H7263-K7263&lt;=0,IF(D7263&gt;Calculator!$G$39,IF(H7263-K7263+E7263+L7263+M7263+Calculator!$G$39&gt;Calculator!$G$39,Calculator!$G$39-(H7263+E7263+L7263+M7263-K7263),Calculator!$G$39),D7263),0)))</f>
        <v>0</v>
      </c>
    </row>
    <row r="7264" spans="1:14" ht="15.75" thickBot="1">
      <c r="A7264" s="33" t="str">
        <f ca="1">IF(C7264=Calculator!$H$27,"F",IF(Daily!D7264+Daily!H7264=0,IF(D7263+H7263&gt;0,"L",""),""))</f>
        <v/>
      </c>
      <c r="B7264" s="34">
        <v>7263</v>
      </c>
      <c r="C7264" s="19">
        <f t="shared" ca="1" si="453"/>
        <v>53193</v>
      </c>
      <c r="D7264" s="29">
        <f t="shared" ca="1" si="455"/>
        <v>0</v>
      </c>
      <c r="E7264" s="29">
        <f ca="1">IF(C7264&lt;Calculator!$D$26,0,IF(DAY($C7264)=1,IF(D7264-Calculator!$G$24&gt;0,Calculator!$G$24,D7264),0))</f>
        <v>0</v>
      </c>
      <c r="F7264" s="29">
        <f ca="1">IF(E7264&gt;0,D7264*Calculator!$G$22/12,0)</f>
        <v>0</v>
      </c>
      <c r="G7264" s="29">
        <f ca="1">IF(E7264&gt;0,(IFERROR(-PMT(Calculator!$G$22/12,Calculator!$G$23*12,Calculator!$G$20),0))-F7264,0)</f>
        <v>0</v>
      </c>
      <c r="H7264" s="29">
        <f t="shared" ca="1" si="456"/>
        <v>0</v>
      </c>
      <c r="I7264" s="29">
        <f t="shared" ca="1" si="454"/>
        <v>0</v>
      </c>
      <c r="J7264" s="30">
        <f>Calculator!$G$40</f>
        <v>6.5000000000000002E-2</v>
      </c>
      <c r="K7264" s="29">
        <f ca="1">IF(C7264&gt;=Calculator!$G$27,IF(DAY($C7264)=1,Calculator!$G$34/2,IF(DAY($C7264)=15,Calculator!$G$34/2,0)),0)</f>
        <v>0</v>
      </c>
      <c r="L7264" s="29">
        <f ca="1">IF(DAY($C7264)=28,IF(H7264=0,0,Calculator!$G$35),0)</f>
        <v>0</v>
      </c>
      <c r="M7264" s="29">
        <f ca="1">IF(I7264&gt;0,IF(DAY($C7264)=1,SUM(INDIRECT("I"&amp;(ROW(C7263)-DAY(C7263))):I7263),0),0)</f>
        <v>0</v>
      </c>
      <c r="N7264" s="29">
        <f ca="1">IF(C7264&lt;Calculator!$G$27,0,IF(C7264=Calculator!$G$27,Calculator!$G$39,IF(H7264-K7264&lt;=0,IF(D7264&gt;Calculator!$G$39,IF(H7264-K7264+E7264+L7264+M7264+Calculator!$G$39&gt;Calculator!$G$39,Calculator!$G$39-(H7264+E7264+L7264+M7264-K7264),Calculator!$G$39),D7264),0)))</f>
        <v>0</v>
      </c>
    </row>
    <row r="7265" spans="1:14" ht="15.75" thickBot="1">
      <c r="A7265" s="33" t="str">
        <f ca="1">IF(C7265=Calculator!$H$27,"F",IF(Daily!D7265+Daily!H7265=0,IF(D7264+H7264&gt;0,"L",""),""))</f>
        <v/>
      </c>
      <c r="B7265" s="34">
        <v>7264</v>
      </c>
      <c r="C7265" s="19">
        <f t="shared" ca="1" si="453"/>
        <v>53194</v>
      </c>
      <c r="D7265" s="29">
        <f t="shared" ca="1" si="455"/>
        <v>0</v>
      </c>
      <c r="E7265" s="29">
        <f ca="1">IF(C7265&lt;Calculator!$D$26,0,IF(DAY($C7265)=1,IF(D7265-Calculator!$G$24&gt;0,Calculator!$G$24,D7265),0))</f>
        <v>0</v>
      </c>
      <c r="F7265" s="29">
        <f ca="1">IF(E7265&gt;0,D7265*Calculator!$G$22/12,0)</f>
        <v>0</v>
      </c>
      <c r="G7265" s="29">
        <f ca="1">IF(E7265&gt;0,(IFERROR(-PMT(Calculator!$G$22/12,Calculator!$G$23*12,Calculator!$G$20),0))-F7265,0)</f>
        <v>0</v>
      </c>
      <c r="H7265" s="29">
        <f t="shared" ca="1" si="456"/>
        <v>0</v>
      </c>
      <c r="I7265" s="29">
        <f t="shared" ca="1" si="454"/>
        <v>0</v>
      </c>
      <c r="J7265" s="30">
        <f>Calculator!$G$40</f>
        <v>6.5000000000000002E-2</v>
      </c>
      <c r="K7265" s="29">
        <f ca="1">IF(C7265&gt;=Calculator!$G$27,IF(DAY($C7265)=1,Calculator!$G$34/2,IF(DAY($C7265)=15,Calculator!$G$34/2,0)),0)</f>
        <v>0</v>
      </c>
      <c r="L7265" s="29">
        <f ca="1">IF(DAY($C7265)=28,IF(H7265=0,0,Calculator!$G$35),0)</f>
        <v>0</v>
      </c>
      <c r="M7265" s="29">
        <f ca="1">IF(I7265&gt;0,IF(DAY($C7265)=1,SUM(INDIRECT("I"&amp;(ROW(C7264)-DAY(C7264))):I7264),0),0)</f>
        <v>0</v>
      </c>
      <c r="N7265" s="29">
        <f ca="1">IF(C7265&lt;Calculator!$G$27,0,IF(C7265=Calculator!$G$27,Calculator!$G$39,IF(H7265-K7265&lt;=0,IF(D7265&gt;Calculator!$G$39,IF(H7265-K7265+E7265+L7265+M7265+Calculator!$G$39&gt;Calculator!$G$39,Calculator!$G$39-(H7265+E7265+L7265+M7265-K7265),Calculator!$G$39),D7265),0)))</f>
        <v>0</v>
      </c>
    </row>
    <row r="7266" spans="1:14" ht="15.75" thickBot="1">
      <c r="A7266" s="33" t="str">
        <f ca="1">IF(C7266=Calculator!$H$27,"F",IF(Daily!D7266+Daily!H7266=0,IF(D7265+H7265&gt;0,"L",""),""))</f>
        <v/>
      </c>
      <c r="B7266" s="34">
        <v>7265</v>
      </c>
      <c r="C7266" s="19">
        <f t="shared" ca="1" si="453"/>
        <v>53195</v>
      </c>
      <c r="D7266" s="29">
        <f t="shared" ca="1" si="455"/>
        <v>0</v>
      </c>
      <c r="E7266" s="29">
        <f ca="1">IF(C7266&lt;Calculator!$D$26,0,IF(DAY($C7266)=1,IF(D7266-Calculator!$G$24&gt;0,Calculator!$G$24,D7266),0))</f>
        <v>0</v>
      </c>
      <c r="F7266" s="29">
        <f ca="1">IF(E7266&gt;0,D7266*Calculator!$G$22/12,0)</f>
        <v>0</v>
      </c>
      <c r="G7266" s="29">
        <f ca="1">IF(E7266&gt;0,(IFERROR(-PMT(Calculator!$G$22/12,Calculator!$G$23*12,Calculator!$G$20),0))-F7266,0)</f>
        <v>0</v>
      </c>
      <c r="H7266" s="29">
        <f t="shared" ca="1" si="456"/>
        <v>0</v>
      </c>
      <c r="I7266" s="29">
        <f t="shared" ca="1" si="454"/>
        <v>0</v>
      </c>
      <c r="J7266" s="30">
        <f>Calculator!$G$40</f>
        <v>6.5000000000000002E-2</v>
      </c>
      <c r="K7266" s="29">
        <f ca="1">IF(C7266&gt;=Calculator!$G$27,IF(DAY($C7266)=1,Calculator!$G$34/2,IF(DAY($C7266)=15,Calculator!$G$34/2,0)),0)</f>
        <v>0</v>
      </c>
      <c r="L7266" s="29">
        <f ca="1">IF(DAY($C7266)=28,IF(H7266=0,0,Calculator!$G$35),0)</f>
        <v>0</v>
      </c>
      <c r="M7266" s="29">
        <f ca="1">IF(I7266&gt;0,IF(DAY($C7266)=1,SUM(INDIRECT("I"&amp;(ROW(C7265)-DAY(C7265))):I7265),0),0)</f>
        <v>0</v>
      </c>
      <c r="N7266" s="29">
        <f ca="1">IF(C7266&lt;Calculator!$G$27,0,IF(C7266=Calculator!$G$27,Calculator!$G$39,IF(H7266-K7266&lt;=0,IF(D7266&gt;Calculator!$G$39,IF(H7266-K7266+E7266+L7266+M7266+Calculator!$G$39&gt;Calculator!$G$39,Calculator!$G$39-(H7266+E7266+L7266+M7266-K7266),Calculator!$G$39),D7266),0)))</f>
        <v>0</v>
      </c>
    </row>
    <row r="7267" spans="1:14" ht="15.75" thickBot="1">
      <c r="A7267" s="33" t="str">
        <f ca="1">IF(C7267=Calculator!$H$27,"F",IF(Daily!D7267+Daily!H7267=0,IF(D7266+H7266&gt;0,"L",""),""))</f>
        <v/>
      </c>
      <c r="B7267" s="34">
        <v>7266</v>
      </c>
      <c r="C7267" s="19">
        <f t="shared" ca="1" si="453"/>
        <v>53196</v>
      </c>
      <c r="D7267" s="29">
        <f t="shared" ca="1" si="455"/>
        <v>0</v>
      </c>
      <c r="E7267" s="29">
        <f ca="1">IF(C7267&lt;Calculator!$D$26,0,IF(DAY($C7267)=1,IF(D7267-Calculator!$G$24&gt;0,Calculator!$G$24,D7267),0))</f>
        <v>0</v>
      </c>
      <c r="F7267" s="29">
        <f ca="1">IF(E7267&gt;0,D7267*Calculator!$G$22/12,0)</f>
        <v>0</v>
      </c>
      <c r="G7267" s="29">
        <f ca="1">IF(E7267&gt;0,(IFERROR(-PMT(Calculator!$G$22/12,Calculator!$G$23*12,Calculator!$G$20),0))-F7267,0)</f>
        <v>0</v>
      </c>
      <c r="H7267" s="29">
        <f t="shared" ca="1" si="456"/>
        <v>0</v>
      </c>
      <c r="I7267" s="29">
        <f t="shared" ca="1" si="454"/>
        <v>0</v>
      </c>
      <c r="J7267" s="30">
        <f>Calculator!$G$40</f>
        <v>6.5000000000000002E-2</v>
      </c>
      <c r="K7267" s="29">
        <f ca="1">IF(C7267&gt;=Calculator!$G$27,IF(DAY($C7267)=1,Calculator!$G$34/2,IF(DAY($C7267)=15,Calculator!$G$34/2,0)),0)</f>
        <v>0</v>
      </c>
      <c r="L7267" s="29">
        <f ca="1">IF(DAY($C7267)=28,IF(H7267=0,0,Calculator!$G$35),0)</f>
        <v>0</v>
      </c>
      <c r="M7267" s="29">
        <f ca="1">IF(I7267&gt;0,IF(DAY($C7267)=1,SUM(INDIRECT("I"&amp;(ROW(C7266)-DAY(C7266))):I7266),0),0)</f>
        <v>0</v>
      </c>
      <c r="N7267" s="29">
        <f ca="1">IF(C7267&lt;Calculator!$G$27,0,IF(C7267=Calculator!$G$27,Calculator!$G$39,IF(H7267-K7267&lt;=0,IF(D7267&gt;Calculator!$G$39,IF(H7267-K7267+E7267+L7267+M7267+Calculator!$G$39&gt;Calculator!$G$39,Calculator!$G$39-(H7267+E7267+L7267+M7267-K7267),Calculator!$G$39),D7267),0)))</f>
        <v>0</v>
      </c>
    </row>
    <row r="7268" spans="1:14" ht="15.75" thickBot="1">
      <c r="A7268" s="33" t="str">
        <f ca="1">IF(C7268=Calculator!$H$27,"F",IF(Daily!D7268+Daily!H7268=0,IF(D7267+H7267&gt;0,"L",""),""))</f>
        <v/>
      </c>
      <c r="B7268" s="34">
        <v>7267</v>
      </c>
      <c r="C7268" s="19">
        <f t="shared" ca="1" si="453"/>
        <v>53197</v>
      </c>
      <c r="D7268" s="29">
        <f t="shared" ca="1" si="455"/>
        <v>0</v>
      </c>
      <c r="E7268" s="29">
        <f ca="1">IF(C7268&lt;Calculator!$D$26,0,IF(DAY($C7268)=1,IF(D7268-Calculator!$G$24&gt;0,Calculator!$G$24,D7268),0))</f>
        <v>0</v>
      </c>
      <c r="F7268" s="29">
        <f ca="1">IF(E7268&gt;0,D7268*Calculator!$G$22/12,0)</f>
        <v>0</v>
      </c>
      <c r="G7268" s="29">
        <f ca="1">IF(E7268&gt;0,(IFERROR(-PMT(Calculator!$G$22/12,Calculator!$G$23*12,Calculator!$G$20),0))-F7268,0)</f>
        <v>0</v>
      </c>
      <c r="H7268" s="29">
        <f t="shared" ca="1" si="456"/>
        <v>0</v>
      </c>
      <c r="I7268" s="29">
        <f t="shared" ca="1" si="454"/>
        <v>0</v>
      </c>
      <c r="J7268" s="30">
        <f>Calculator!$G$40</f>
        <v>6.5000000000000002E-2</v>
      </c>
      <c r="K7268" s="29">
        <f ca="1">IF(C7268&gt;=Calculator!$G$27,IF(DAY($C7268)=1,Calculator!$G$34/2,IF(DAY($C7268)=15,Calculator!$G$34/2,0)),0)</f>
        <v>0</v>
      </c>
      <c r="L7268" s="29">
        <f ca="1">IF(DAY($C7268)=28,IF(H7268=0,0,Calculator!$G$35),0)</f>
        <v>0</v>
      </c>
      <c r="M7268" s="29">
        <f ca="1">IF(I7268&gt;0,IF(DAY($C7268)=1,SUM(INDIRECT("I"&amp;(ROW(C7267)-DAY(C7267))):I7267),0),0)</f>
        <v>0</v>
      </c>
      <c r="N7268" s="29">
        <f ca="1">IF(C7268&lt;Calculator!$G$27,0,IF(C7268=Calculator!$G$27,Calculator!$G$39,IF(H7268-K7268&lt;=0,IF(D7268&gt;Calculator!$G$39,IF(H7268-K7268+E7268+L7268+M7268+Calculator!$G$39&gt;Calculator!$G$39,Calculator!$G$39-(H7268+E7268+L7268+M7268-K7268),Calculator!$G$39),D7268),0)))</f>
        <v>0</v>
      </c>
    </row>
    <row r="7269" spans="1:14" ht="15.75" thickBot="1">
      <c r="A7269" s="33" t="str">
        <f ca="1">IF(C7269=Calculator!$H$27,"F",IF(Daily!D7269+Daily!H7269=0,IF(D7268+H7268&gt;0,"L",""),""))</f>
        <v/>
      </c>
      <c r="B7269" s="34">
        <v>7268</v>
      </c>
      <c r="C7269" s="19">
        <f t="shared" ca="1" si="453"/>
        <v>53198</v>
      </c>
      <c r="D7269" s="29">
        <f t="shared" ca="1" si="455"/>
        <v>0</v>
      </c>
      <c r="E7269" s="29">
        <f ca="1">IF(C7269&lt;Calculator!$D$26,0,IF(DAY($C7269)=1,IF(D7269-Calculator!$G$24&gt;0,Calculator!$G$24,D7269),0))</f>
        <v>0</v>
      </c>
      <c r="F7269" s="29">
        <f ca="1">IF(E7269&gt;0,D7269*Calculator!$G$22/12,0)</f>
        <v>0</v>
      </c>
      <c r="G7269" s="29">
        <f ca="1">IF(E7269&gt;0,(IFERROR(-PMT(Calculator!$G$22/12,Calculator!$G$23*12,Calculator!$G$20),0))-F7269,0)</f>
        <v>0</v>
      </c>
      <c r="H7269" s="29">
        <f t="shared" ca="1" si="456"/>
        <v>0</v>
      </c>
      <c r="I7269" s="29">
        <f t="shared" ca="1" si="454"/>
        <v>0</v>
      </c>
      <c r="J7269" s="30">
        <f>Calculator!$G$40</f>
        <v>6.5000000000000002E-2</v>
      </c>
      <c r="K7269" s="29">
        <f ca="1">IF(C7269&gt;=Calculator!$G$27,IF(DAY($C7269)=1,Calculator!$G$34/2,IF(DAY($C7269)=15,Calculator!$G$34/2,0)),0)</f>
        <v>0</v>
      </c>
      <c r="L7269" s="29">
        <f ca="1">IF(DAY($C7269)=28,IF(H7269=0,0,Calculator!$G$35),0)</f>
        <v>0</v>
      </c>
      <c r="M7269" s="29">
        <f ca="1">IF(I7269&gt;0,IF(DAY($C7269)=1,SUM(INDIRECT("I"&amp;(ROW(C7268)-DAY(C7268))):I7268),0),0)</f>
        <v>0</v>
      </c>
      <c r="N7269" s="29">
        <f ca="1">IF(C7269&lt;Calculator!$G$27,0,IF(C7269=Calculator!$G$27,Calculator!$G$39,IF(H7269-K7269&lt;=0,IF(D7269&gt;Calculator!$G$39,IF(H7269-K7269+E7269+L7269+M7269+Calculator!$G$39&gt;Calculator!$G$39,Calculator!$G$39-(H7269+E7269+L7269+M7269-K7269),Calculator!$G$39),D7269),0)))</f>
        <v>0</v>
      </c>
    </row>
    <row r="7270" spans="1:14" ht="15.75" thickBot="1">
      <c r="A7270" s="33" t="str">
        <f ca="1">IF(C7270=Calculator!$H$27,"F",IF(Daily!D7270+Daily!H7270=0,IF(D7269+H7269&gt;0,"L",""),""))</f>
        <v/>
      </c>
      <c r="B7270" s="34">
        <v>7269</v>
      </c>
      <c r="C7270" s="19">
        <f t="shared" ca="1" si="453"/>
        <v>53199</v>
      </c>
      <c r="D7270" s="29">
        <f t="shared" ca="1" si="455"/>
        <v>0</v>
      </c>
      <c r="E7270" s="29">
        <f ca="1">IF(C7270&lt;Calculator!$D$26,0,IF(DAY($C7270)=1,IF(D7270-Calculator!$G$24&gt;0,Calculator!$G$24,D7270),0))</f>
        <v>0</v>
      </c>
      <c r="F7270" s="29">
        <f ca="1">IF(E7270&gt;0,D7270*Calculator!$G$22/12,0)</f>
        <v>0</v>
      </c>
      <c r="G7270" s="29">
        <f ca="1">IF(E7270&gt;0,(IFERROR(-PMT(Calculator!$G$22/12,Calculator!$G$23*12,Calculator!$G$20),0))-F7270,0)</f>
        <v>0</v>
      </c>
      <c r="H7270" s="29">
        <f t="shared" ca="1" si="456"/>
        <v>0</v>
      </c>
      <c r="I7270" s="29">
        <f t="shared" ca="1" si="454"/>
        <v>0</v>
      </c>
      <c r="J7270" s="30">
        <f>Calculator!$G$40</f>
        <v>6.5000000000000002E-2</v>
      </c>
      <c r="K7270" s="29">
        <f ca="1">IF(C7270&gt;=Calculator!$G$27,IF(DAY($C7270)=1,Calculator!$G$34/2,IF(DAY($C7270)=15,Calculator!$G$34/2,0)),0)</f>
        <v>0</v>
      </c>
      <c r="L7270" s="29">
        <f ca="1">IF(DAY($C7270)=28,IF(H7270=0,0,Calculator!$G$35),0)</f>
        <v>0</v>
      </c>
      <c r="M7270" s="29">
        <f ca="1">IF(I7270&gt;0,IF(DAY($C7270)=1,SUM(INDIRECT("I"&amp;(ROW(C7269)-DAY(C7269))):I7269),0),0)</f>
        <v>0</v>
      </c>
      <c r="N7270" s="29">
        <f ca="1">IF(C7270&lt;Calculator!$G$27,0,IF(C7270=Calculator!$G$27,Calculator!$G$39,IF(H7270-K7270&lt;=0,IF(D7270&gt;Calculator!$G$39,IF(H7270-K7270+E7270+L7270+M7270+Calculator!$G$39&gt;Calculator!$G$39,Calculator!$G$39-(H7270+E7270+L7270+M7270-K7270),Calculator!$G$39),D7270),0)))</f>
        <v>0</v>
      </c>
    </row>
    <row r="7271" spans="1:14" ht="15.75" thickBot="1">
      <c r="A7271" s="33" t="str">
        <f ca="1">IF(C7271=Calculator!$H$27,"F",IF(Daily!D7271+Daily!H7271=0,IF(D7270+H7270&gt;0,"L",""),""))</f>
        <v/>
      </c>
      <c r="B7271" s="34">
        <v>7270</v>
      </c>
      <c r="C7271" s="19">
        <f t="shared" ca="1" si="453"/>
        <v>53200</v>
      </c>
      <c r="D7271" s="29">
        <f t="shared" ca="1" si="455"/>
        <v>0</v>
      </c>
      <c r="E7271" s="29">
        <f ca="1">IF(C7271&lt;Calculator!$D$26,0,IF(DAY($C7271)=1,IF(D7271-Calculator!$G$24&gt;0,Calculator!$G$24,D7271),0))</f>
        <v>0</v>
      </c>
      <c r="F7271" s="29">
        <f ca="1">IF(E7271&gt;0,D7271*Calculator!$G$22/12,0)</f>
        <v>0</v>
      </c>
      <c r="G7271" s="29">
        <f ca="1">IF(E7271&gt;0,(IFERROR(-PMT(Calculator!$G$22/12,Calculator!$G$23*12,Calculator!$G$20),0))-F7271,0)</f>
        <v>0</v>
      </c>
      <c r="H7271" s="29">
        <f t="shared" ca="1" si="456"/>
        <v>0</v>
      </c>
      <c r="I7271" s="29">
        <f t="shared" ca="1" si="454"/>
        <v>0</v>
      </c>
      <c r="J7271" s="30">
        <f>Calculator!$G$40</f>
        <v>6.5000000000000002E-2</v>
      </c>
      <c r="K7271" s="29">
        <f ca="1">IF(C7271&gt;=Calculator!$G$27,IF(DAY($C7271)=1,Calculator!$G$34/2,IF(DAY($C7271)=15,Calculator!$G$34/2,0)),0)</f>
        <v>0</v>
      </c>
      <c r="L7271" s="29">
        <f ca="1">IF(DAY($C7271)=28,IF(H7271=0,0,Calculator!$G$35),0)</f>
        <v>0</v>
      </c>
      <c r="M7271" s="29">
        <f ca="1">IF(I7271&gt;0,IF(DAY($C7271)=1,SUM(INDIRECT("I"&amp;(ROW(C7270)-DAY(C7270))):I7270),0),0)</f>
        <v>0</v>
      </c>
      <c r="N7271" s="29">
        <f ca="1">IF(C7271&lt;Calculator!$G$27,0,IF(C7271=Calculator!$G$27,Calculator!$G$39,IF(H7271-K7271&lt;=0,IF(D7271&gt;Calculator!$G$39,IF(H7271-K7271+E7271+L7271+M7271+Calculator!$G$39&gt;Calculator!$G$39,Calculator!$G$39-(H7271+E7271+L7271+M7271-K7271),Calculator!$G$39),D7271),0)))</f>
        <v>0</v>
      </c>
    </row>
    <row r="7272" spans="1:14" ht="15.75" thickBot="1">
      <c r="A7272" s="33" t="str">
        <f ca="1">IF(C7272=Calculator!$H$27,"F",IF(Daily!D7272+Daily!H7272=0,IF(D7271+H7271&gt;0,"L",""),""))</f>
        <v/>
      </c>
      <c r="B7272" s="34">
        <v>7271</v>
      </c>
      <c r="C7272" s="19">
        <f t="shared" ca="1" si="453"/>
        <v>53201</v>
      </c>
      <c r="D7272" s="29">
        <f t="shared" ca="1" si="455"/>
        <v>0</v>
      </c>
      <c r="E7272" s="29">
        <f ca="1">IF(C7272&lt;Calculator!$D$26,0,IF(DAY($C7272)=1,IF(D7272-Calculator!$G$24&gt;0,Calculator!$G$24,D7272),0))</f>
        <v>0</v>
      </c>
      <c r="F7272" s="29">
        <f ca="1">IF(E7272&gt;0,D7272*Calculator!$G$22/12,0)</f>
        <v>0</v>
      </c>
      <c r="G7272" s="29">
        <f ca="1">IF(E7272&gt;0,(IFERROR(-PMT(Calculator!$G$22/12,Calculator!$G$23*12,Calculator!$G$20),0))-F7272,0)</f>
        <v>0</v>
      </c>
      <c r="H7272" s="29">
        <f t="shared" ca="1" si="456"/>
        <v>0</v>
      </c>
      <c r="I7272" s="29">
        <f t="shared" ca="1" si="454"/>
        <v>0</v>
      </c>
      <c r="J7272" s="30">
        <f>Calculator!$G$40</f>
        <v>6.5000000000000002E-2</v>
      </c>
      <c r="K7272" s="29">
        <f ca="1">IF(C7272&gt;=Calculator!$G$27,IF(DAY($C7272)=1,Calculator!$G$34/2,IF(DAY($C7272)=15,Calculator!$G$34/2,0)),0)</f>
        <v>0</v>
      </c>
      <c r="L7272" s="29">
        <f ca="1">IF(DAY($C7272)=28,IF(H7272=0,0,Calculator!$G$35),0)</f>
        <v>0</v>
      </c>
      <c r="M7272" s="29">
        <f ca="1">IF(I7272&gt;0,IF(DAY($C7272)=1,SUM(INDIRECT("I"&amp;(ROW(C7271)-DAY(C7271))):I7271),0),0)</f>
        <v>0</v>
      </c>
      <c r="N7272" s="29">
        <f ca="1">IF(C7272&lt;Calculator!$G$27,0,IF(C7272=Calculator!$G$27,Calculator!$G$39,IF(H7272-K7272&lt;=0,IF(D7272&gt;Calculator!$G$39,IF(H7272-K7272+E7272+L7272+M7272+Calculator!$G$39&gt;Calculator!$G$39,Calculator!$G$39-(H7272+E7272+L7272+M7272-K7272),Calculator!$G$39),D7272),0)))</f>
        <v>0</v>
      </c>
    </row>
    <row r="7273" spans="1:14" ht="15.75" thickBot="1">
      <c r="A7273" s="33" t="str">
        <f ca="1">IF(C7273=Calculator!$H$27,"F",IF(Daily!D7273+Daily!H7273=0,IF(D7272+H7272&gt;0,"L",""),""))</f>
        <v/>
      </c>
      <c r="B7273" s="34">
        <v>7272</v>
      </c>
      <c r="C7273" s="19">
        <f t="shared" ca="1" si="453"/>
        <v>53202</v>
      </c>
      <c r="D7273" s="29">
        <f t="shared" ca="1" si="455"/>
        <v>0</v>
      </c>
      <c r="E7273" s="29">
        <f ca="1">IF(C7273&lt;Calculator!$D$26,0,IF(DAY($C7273)=1,IF(D7273-Calculator!$G$24&gt;0,Calculator!$G$24,D7273),0))</f>
        <v>0</v>
      </c>
      <c r="F7273" s="29">
        <f ca="1">IF(E7273&gt;0,D7273*Calculator!$G$22/12,0)</f>
        <v>0</v>
      </c>
      <c r="G7273" s="29">
        <f ca="1">IF(E7273&gt;0,(IFERROR(-PMT(Calculator!$G$22/12,Calculator!$G$23*12,Calculator!$G$20),0))-F7273,0)</f>
        <v>0</v>
      </c>
      <c r="H7273" s="29">
        <f t="shared" ca="1" si="456"/>
        <v>0</v>
      </c>
      <c r="I7273" s="29">
        <f t="shared" ca="1" si="454"/>
        <v>0</v>
      </c>
      <c r="J7273" s="30">
        <f>Calculator!$G$40</f>
        <v>6.5000000000000002E-2</v>
      </c>
      <c r="K7273" s="29">
        <f ca="1">IF(C7273&gt;=Calculator!$G$27,IF(DAY($C7273)=1,Calculator!$G$34/2,IF(DAY($C7273)=15,Calculator!$G$34/2,0)),0)</f>
        <v>0</v>
      </c>
      <c r="L7273" s="29">
        <f ca="1">IF(DAY($C7273)=28,IF(H7273=0,0,Calculator!$G$35),0)</f>
        <v>0</v>
      </c>
      <c r="M7273" s="29">
        <f ca="1">IF(I7273&gt;0,IF(DAY($C7273)=1,SUM(INDIRECT("I"&amp;(ROW(C7272)-DAY(C7272))):I7272),0),0)</f>
        <v>0</v>
      </c>
      <c r="N7273" s="29">
        <f ca="1">IF(C7273&lt;Calculator!$G$27,0,IF(C7273=Calculator!$G$27,Calculator!$G$39,IF(H7273-K7273&lt;=0,IF(D7273&gt;Calculator!$G$39,IF(H7273-K7273+E7273+L7273+M7273+Calculator!$G$39&gt;Calculator!$G$39,Calculator!$G$39-(H7273+E7273+L7273+M7273-K7273),Calculator!$G$39),D7273),0)))</f>
        <v>0</v>
      </c>
    </row>
    <row r="7274" spans="1:14" ht="15.75" thickBot="1">
      <c r="A7274" s="33" t="str">
        <f ca="1">IF(C7274=Calculator!$H$27,"F",IF(Daily!D7274+Daily!H7274=0,IF(D7273+H7273&gt;0,"L",""),""))</f>
        <v/>
      </c>
      <c r="B7274" s="34">
        <v>7273</v>
      </c>
      <c r="C7274" s="19">
        <f t="shared" ca="1" si="453"/>
        <v>53203</v>
      </c>
      <c r="D7274" s="29">
        <f t="shared" ca="1" si="455"/>
        <v>0</v>
      </c>
      <c r="E7274" s="29">
        <f ca="1">IF(C7274&lt;Calculator!$D$26,0,IF(DAY($C7274)=1,IF(D7274-Calculator!$G$24&gt;0,Calculator!$G$24,D7274),0))</f>
        <v>0</v>
      </c>
      <c r="F7274" s="29">
        <f ca="1">IF(E7274&gt;0,D7274*Calculator!$G$22/12,0)</f>
        <v>0</v>
      </c>
      <c r="G7274" s="29">
        <f ca="1">IF(E7274&gt;0,(IFERROR(-PMT(Calculator!$G$22/12,Calculator!$G$23*12,Calculator!$G$20),0))-F7274,0)</f>
        <v>0</v>
      </c>
      <c r="H7274" s="29">
        <f t="shared" ca="1" si="456"/>
        <v>0</v>
      </c>
      <c r="I7274" s="29">
        <f t="shared" ca="1" si="454"/>
        <v>0</v>
      </c>
      <c r="J7274" s="30">
        <f>Calculator!$G$40</f>
        <v>6.5000000000000002E-2</v>
      </c>
      <c r="K7274" s="29">
        <f ca="1">IF(C7274&gt;=Calculator!$G$27,IF(DAY($C7274)=1,Calculator!$G$34/2,IF(DAY($C7274)=15,Calculator!$G$34/2,0)),0)</f>
        <v>0</v>
      </c>
      <c r="L7274" s="29">
        <f ca="1">IF(DAY($C7274)=28,IF(H7274=0,0,Calculator!$G$35),0)</f>
        <v>0</v>
      </c>
      <c r="M7274" s="29">
        <f ca="1">IF(I7274&gt;0,IF(DAY($C7274)=1,SUM(INDIRECT("I"&amp;(ROW(C7273)-DAY(C7273))):I7273),0),0)</f>
        <v>0</v>
      </c>
      <c r="N7274" s="29">
        <f ca="1">IF(C7274&lt;Calculator!$G$27,0,IF(C7274=Calculator!$G$27,Calculator!$G$39,IF(H7274-K7274&lt;=0,IF(D7274&gt;Calculator!$G$39,IF(H7274-K7274+E7274+L7274+M7274+Calculator!$G$39&gt;Calculator!$G$39,Calculator!$G$39-(H7274+E7274+L7274+M7274-K7274),Calculator!$G$39),D7274),0)))</f>
        <v>0</v>
      </c>
    </row>
    <row r="7275" spans="1:14" ht="15.75" thickBot="1">
      <c r="A7275" s="33" t="str">
        <f ca="1">IF(C7275=Calculator!$H$27,"F",IF(Daily!D7275+Daily!H7275=0,IF(D7274+H7274&gt;0,"L",""),""))</f>
        <v/>
      </c>
      <c r="B7275" s="34">
        <v>7274</v>
      </c>
      <c r="C7275" s="19">
        <f t="shared" ca="1" si="453"/>
        <v>53204</v>
      </c>
      <c r="D7275" s="29">
        <f t="shared" ca="1" si="455"/>
        <v>0</v>
      </c>
      <c r="E7275" s="29">
        <f ca="1">IF(C7275&lt;Calculator!$D$26,0,IF(DAY($C7275)=1,IF(D7275-Calculator!$G$24&gt;0,Calculator!$G$24,D7275),0))</f>
        <v>0</v>
      </c>
      <c r="F7275" s="29">
        <f ca="1">IF(E7275&gt;0,D7275*Calculator!$G$22/12,0)</f>
        <v>0</v>
      </c>
      <c r="G7275" s="29">
        <f ca="1">IF(E7275&gt;0,(IFERROR(-PMT(Calculator!$G$22/12,Calculator!$G$23*12,Calculator!$G$20),0))-F7275,0)</f>
        <v>0</v>
      </c>
      <c r="H7275" s="29">
        <f t="shared" ca="1" si="456"/>
        <v>0</v>
      </c>
      <c r="I7275" s="29">
        <f t="shared" ca="1" si="454"/>
        <v>0</v>
      </c>
      <c r="J7275" s="30">
        <f>Calculator!$G$40</f>
        <v>6.5000000000000002E-2</v>
      </c>
      <c r="K7275" s="29">
        <f ca="1">IF(C7275&gt;=Calculator!$G$27,IF(DAY($C7275)=1,Calculator!$G$34/2,IF(DAY($C7275)=15,Calculator!$G$34/2,0)),0)</f>
        <v>0</v>
      </c>
      <c r="L7275" s="29">
        <f ca="1">IF(DAY($C7275)=28,IF(H7275=0,0,Calculator!$G$35),0)</f>
        <v>0</v>
      </c>
      <c r="M7275" s="29">
        <f ca="1">IF(I7275&gt;0,IF(DAY($C7275)=1,SUM(INDIRECT("I"&amp;(ROW(C7274)-DAY(C7274))):I7274),0),0)</f>
        <v>0</v>
      </c>
      <c r="N7275" s="29">
        <f ca="1">IF(C7275&lt;Calculator!$G$27,0,IF(C7275=Calculator!$G$27,Calculator!$G$39,IF(H7275-K7275&lt;=0,IF(D7275&gt;Calculator!$G$39,IF(H7275-K7275+E7275+L7275+M7275+Calculator!$G$39&gt;Calculator!$G$39,Calculator!$G$39-(H7275+E7275+L7275+M7275-K7275),Calculator!$G$39),D7275),0)))</f>
        <v>0</v>
      </c>
    </row>
    <row r="7276" spans="1:14" ht="15.75" thickBot="1">
      <c r="A7276" s="33" t="str">
        <f ca="1">IF(C7276=Calculator!$H$27,"F",IF(Daily!D7276+Daily!H7276=0,IF(D7275+H7275&gt;0,"L",""),""))</f>
        <v/>
      </c>
      <c r="B7276" s="34">
        <v>7275</v>
      </c>
      <c r="C7276" s="19">
        <f t="shared" ca="1" si="453"/>
        <v>53205</v>
      </c>
      <c r="D7276" s="29">
        <f t="shared" ca="1" si="455"/>
        <v>0</v>
      </c>
      <c r="E7276" s="29">
        <f ca="1">IF(C7276&lt;Calculator!$D$26,0,IF(DAY($C7276)=1,IF(D7276-Calculator!$G$24&gt;0,Calculator!$G$24,D7276),0))</f>
        <v>0</v>
      </c>
      <c r="F7276" s="29">
        <f ca="1">IF(E7276&gt;0,D7276*Calculator!$G$22/12,0)</f>
        <v>0</v>
      </c>
      <c r="G7276" s="29">
        <f ca="1">IF(E7276&gt;0,(IFERROR(-PMT(Calculator!$G$22/12,Calculator!$G$23*12,Calculator!$G$20),0))-F7276,0)</f>
        <v>0</v>
      </c>
      <c r="H7276" s="29">
        <f t="shared" ca="1" si="456"/>
        <v>0</v>
      </c>
      <c r="I7276" s="29">
        <f t="shared" ca="1" si="454"/>
        <v>0</v>
      </c>
      <c r="J7276" s="30">
        <f>Calculator!$G$40</f>
        <v>6.5000000000000002E-2</v>
      </c>
      <c r="K7276" s="29">
        <f ca="1">IF(C7276&gt;=Calculator!$G$27,IF(DAY($C7276)=1,Calculator!$G$34/2,IF(DAY($C7276)=15,Calculator!$G$34/2,0)),0)</f>
        <v>0</v>
      </c>
      <c r="L7276" s="29">
        <f ca="1">IF(DAY($C7276)=28,IF(H7276=0,0,Calculator!$G$35),0)</f>
        <v>0</v>
      </c>
      <c r="M7276" s="29">
        <f ca="1">IF(I7276&gt;0,IF(DAY($C7276)=1,SUM(INDIRECT("I"&amp;(ROW(C7275)-DAY(C7275))):I7275),0),0)</f>
        <v>0</v>
      </c>
      <c r="N7276" s="29">
        <f ca="1">IF(C7276&lt;Calculator!$G$27,0,IF(C7276=Calculator!$G$27,Calculator!$G$39,IF(H7276-K7276&lt;=0,IF(D7276&gt;Calculator!$G$39,IF(H7276-K7276+E7276+L7276+M7276+Calculator!$G$39&gt;Calculator!$G$39,Calculator!$G$39-(H7276+E7276+L7276+M7276-K7276),Calculator!$G$39),D7276),0)))</f>
        <v>0</v>
      </c>
    </row>
    <row r="7277" spans="1:14" ht="15.75" thickBot="1">
      <c r="A7277" s="33" t="str">
        <f ca="1">IF(C7277=Calculator!$H$27,"F",IF(Daily!D7277+Daily!H7277=0,IF(D7276+H7276&gt;0,"L",""),""))</f>
        <v/>
      </c>
      <c r="B7277" s="34">
        <v>7276</v>
      </c>
      <c r="C7277" s="19">
        <f t="shared" ca="1" si="453"/>
        <v>53206</v>
      </c>
      <c r="D7277" s="29">
        <f t="shared" ca="1" si="455"/>
        <v>0</v>
      </c>
      <c r="E7277" s="29">
        <f ca="1">IF(C7277&lt;Calculator!$D$26,0,IF(DAY($C7277)=1,IF(D7277-Calculator!$G$24&gt;0,Calculator!$G$24,D7277),0))</f>
        <v>0</v>
      </c>
      <c r="F7277" s="29">
        <f ca="1">IF(E7277&gt;0,D7277*Calculator!$G$22/12,0)</f>
        <v>0</v>
      </c>
      <c r="G7277" s="29">
        <f ca="1">IF(E7277&gt;0,(IFERROR(-PMT(Calculator!$G$22/12,Calculator!$G$23*12,Calculator!$G$20),0))-F7277,0)</f>
        <v>0</v>
      </c>
      <c r="H7277" s="29">
        <f t="shared" ca="1" si="456"/>
        <v>0</v>
      </c>
      <c r="I7277" s="29">
        <f t="shared" ca="1" si="454"/>
        <v>0</v>
      </c>
      <c r="J7277" s="30">
        <f>Calculator!$G$40</f>
        <v>6.5000000000000002E-2</v>
      </c>
      <c r="K7277" s="29">
        <f ca="1">IF(C7277&gt;=Calculator!$G$27,IF(DAY($C7277)=1,Calculator!$G$34/2,IF(DAY($C7277)=15,Calculator!$G$34/2,0)),0)</f>
        <v>4500</v>
      </c>
      <c r="L7277" s="29">
        <f ca="1">IF(DAY($C7277)=28,IF(H7277=0,0,Calculator!$G$35),0)</f>
        <v>0</v>
      </c>
      <c r="M7277" s="29">
        <f ca="1">IF(I7277&gt;0,IF(DAY($C7277)=1,SUM(INDIRECT("I"&amp;(ROW(C7276)-DAY(C7276))):I7276),0),0)</f>
        <v>0</v>
      </c>
      <c r="N7277" s="29">
        <f ca="1">IF(C7277&lt;Calculator!$G$27,0,IF(C7277=Calculator!$G$27,Calculator!$G$39,IF(H7277-K7277&lt;=0,IF(D7277&gt;Calculator!$G$39,IF(H7277-K7277+E7277+L7277+M7277+Calculator!$G$39&gt;Calculator!$G$39,Calculator!$G$39-(H7277+E7277+L7277+M7277-K7277),Calculator!$G$39),D7277),0)))</f>
        <v>0</v>
      </c>
    </row>
    <row r="7278" spans="1:14" ht="15.75" thickBot="1">
      <c r="A7278" s="33" t="str">
        <f ca="1">IF(C7278=Calculator!$H$27,"F",IF(Daily!D7278+Daily!H7278=0,IF(D7277+H7277&gt;0,"L",""),""))</f>
        <v/>
      </c>
      <c r="B7278" s="34">
        <v>7277</v>
      </c>
      <c r="C7278" s="19">
        <f t="shared" ca="1" si="453"/>
        <v>53207</v>
      </c>
      <c r="D7278" s="29">
        <f t="shared" ca="1" si="455"/>
        <v>0</v>
      </c>
      <c r="E7278" s="29">
        <f ca="1">IF(C7278&lt;Calculator!$D$26,0,IF(DAY($C7278)=1,IF(D7278-Calculator!$G$24&gt;0,Calculator!$G$24,D7278),0))</f>
        <v>0</v>
      </c>
      <c r="F7278" s="29">
        <f ca="1">IF(E7278&gt;0,D7278*Calculator!$G$22/12,0)</f>
        <v>0</v>
      </c>
      <c r="G7278" s="29">
        <f ca="1">IF(E7278&gt;0,(IFERROR(-PMT(Calculator!$G$22/12,Calculator!$G$23*12,Calculator!$G$20),0))-F7278,0)</f>
        <v>0</v>
      </c>
      <c r="H7278" s="29">
        <f t="shared" ca="1" si="456"/>
        <v>0</v>
      </c>
      <c r="I7278" s="29">
        <f t="shared" ca="1" si="454"/>
        <v>0</v>
      </c>
      <c r="J7278" s="30">
        <f>Calculator!$G$40</f>
        <v>6.5000000000000002E-2</v>
      </c>
      <c r="K7278" s="29">
        <f ca="1">IF(C7278&gt;=Calculator!$G$27,IF(DAY($C7278)=1,Calculator!$G$34/2,IF(DAY($C7278)=15,Calculator!$G$34/2,0)),0)</f>
        <v>0</v>
      </c>
      <c r="L7278" s="29">
        <f ca="1">IF(DAY($C7278)=28,IF(H7278=0,0,Calculator!$G$35),0)</f>
        <v>0</v>
      </c>
      <c r="M7278" s="29">
        <f ca="1">IF(I7278&gt;0,IF(DAY($C7278)=1,SUM(INDIRECT("I"&amp;(ROW(C7277)-DAY(C7277))):I7277),0),0)</f>
        <v>0</v>
      </c>
      <c r="N7278" s="29">
        <f ca="1">IF(C7278&lt;Calculator!$G$27,0,IF(C7278=Calculator!$G$27,Calculator!$G$39,IF(H7278-K7278&lt;=0,IF(D7278&gt;Calculator!$G$39,IF(H7278-K7278+E7278+L7278+M7278+Calculator!$G$39&gt;Calculator!$G$39,Calculator!$G$39-(H7278+E7278+L7278+M7278-K7278),Calculator!$G$39),D7278),0)))</f>
        <v>0</v>
      </c>
    </row>
    <row r="7279" spans="1:14" ht="15.75" thickBot="1">
      <c r="A7279" s="33" t="str">
        <f ca="1">IF(C7279=Calculator!$H$27,"F",IF(Daily!D7279+Daily!H7279=0,IF(D7278+H7278&gt;0,"L",""),""))</f>
        <v/>
      </c>
      <c r="B7279" s="34">
        <v>7278</v>
      </c>
      <c r="C7279" s="19">
        <f t="shared" ca="1" si="453"/>
        <v>53208</v>
      </c>
      <c r="D7279" s="29">
        <f t="shared" ca="1" si="455"/>
        <v>0</v>
      </c>
      <c r="E7279" s="29">
        <f ca="1">IF(C7279&lt;Calculator!$D$26,0,IF(DAY($C7279)=1,IF(D7279-Calculator!$G$24&gt;0,Calculator!$G$24,D7279),0))</f>
        <v>0</v>
      </c>
      <c r="F7279" s="29">
        <f ca="1">IF(E7279&gt;0,D7279*Calculator!$G$22/12,0)</f>
        <v>0</v>
      </c>
      <c r="G7279" s="29">
        <f ca="1">IF(E7279&gt;0,(IFERROR(-PMT(Calculator!$G$22/12,Calculator!$G$23*12,Calculator!$G$20),0))-F7279,0)</f>
        <v>0</v>
      </c>
      <c r="H7279" s="29">
        <f t="shared" ca="1" si="456"/>
        <v>0</v>
      </c>
      <c r="I7279" s="29">
        <f t="shared" ca="1" si="454"/>
        <v>0</v>
      </c>
      <c r="J7279" s="30">
        <f>Calculator!$G$40</f>
        <v>6.5000000000000002E-2</v>
      </c>
      <c r="K7279" s="29">
        <f ca="1">IF(C7279&gt;=Calculator!$G$27,IF(DAY($C7279)=1,Calculator!$G$34/2,IF(DAY($C7279)=15,Calculator!$G$34/2,0)),0)</f>
        <v>0</v>
      </c>
      <c r="L7279" s="29">
        <f ca="1">IF(DAY($C7279)=28,IF(H7279=0,0,Calculator!$G$35),0)</f>
        <v>0</v>
      </c>
      <c r="M7279" s="29">
        <f ca="1">IF(I7279&gt;0,IF(DAY($C7279)=1,SUM(INDIRECT("I"&amp;(ROW(C7278)-DAY(C7278))):I7278),0),0)</f>
        <v>0</v>
      </c>
      <c r="N7279" s="29">
        <f ca="1">IF(C7279&lt;Calculator!$G$27,0,IF(C7279=Calculator!$G$27,Calculator!$G$39,IF(H7279-K7279&lt;=0,IF(D7279&gt;Calculator!$G$39,IF(H7279-K7279+E7279+L7279+M7279+Calculator!$G$39&gt;Calculator!$G$39,Calculator!$G$39-(H7279+E7279+L7279+M7279-K7279),Calculator!$G$39),D7279),0)))</f>
        <v>0</v>
      </c>
    </row>
    <row r="7280" spans="1:14" ht="15.75" thickBot="1">
      <c r="A7280" s="33" t="str">
        <f ca="1">IF(C7280=Calculator!$H$27,"F",IF(Daily!D7280+Daily!H7280=0,IF(D7279+H7279&gt;0,"L",""),""))</f>
        <v/>
      </c>
      <c r="B7280" s="34">
        <v>7279</v>
      </c>
      <c r="C7280" s="19">
        <f t="shared" ca="1" si="453"/>
        <v>53209</v>
      </c>
      <c r="D7280" s="29">
        <f t="shared" ca="1" si="455"/>
        <v>0</v>
      </c>
      <c r="E7280" s="29">
        <f ca="1">IF(C7280&lt;Calculator!$D$26,0,IF(DAY($C7280)=1,IF(D7280-Calculator!$G$24&gt;0,Calculator!$G$24,D7280),0))</f>
        <v>0</v>
      </c>
      <c r="F7280" s="29">
        <f ca="1">IF(E7280&gt;0,D7280*Calculator!$G$22/12,0)</f>
        <v>0</v>
      </c>
      <c r="G7280" s="29">
        <f ca="1">IF(E7280&gt;0,(IFERROR(-PMT(Calculator!$G$22/12,Calculator!$G$23*12,Calculator!$G$20),0))-F7280,0)</f>
        <v>0</v>
      </c>
      <c r="H7280" s="29">
        <f t="shared" ca="1" si="456"/>
        <v>0</v>
      </c>
      <c r="I7280" s="29">
        <f t="shared" ca="1" si="454"/>
        <v>0</v>
      </c>
      <c r="J7280" s="30">
        <f>Calculator!$G$40</f>
        <v>6.5000000000000002E-2</v>
      </c>
      <c r="K7280" s="29">
        <f ca="1">IF(C7280&gt;=Calculator!$G$27,IF(DAY($C7280)=1,Calculator!$G$34/2,IF(DAY($C7280)=15,Calculator!$G$34/2,0)),0)</f>
        <v>0</v>
      </c>
      <c r="L7280" s="29">
        <f ca="1">IF(DAY($C7280)=28,IF(H7280=0,0,Calculator!$G$35),0)</f>
        <v>0</v>
      </c>
      <c r="M7280" s="29">
        <f ca="1">IF(I7280&gt;0,IF(DAY($C7280)=1,SUM(INDIRECT("I"&amp;(ROW(C7279)-DAY(C7279))):I7279),0),0)</f>
        <v>0</v>
      </c>
      <c r="N7280" s="29">
        <f ca="1">IF(C7280&lt;Calculator!$G$27,0,IF(C7280=Calculator!$G$27,Calculator!$G$39,IF(H7280-K7280&lt;=0,IF(D7280&gt;Calculator!$G$39,IF(H7280-K7280+E7280+L7280+M7280+Calculator!$G$39&gt;Calculator!$G$39,Calculator!$G$39-(H7280+E7280+L7280+M7280-K7280),Calculator!$G$39),D7280),0)))</f>
        <v>0</v>
      </c>
    </row>
    <row r="7281" spans="1:14" ht="15.75" thickBot="1">
      <c r="A7281" s="33" t="str">
        <f ca="1">IF(C7281=Calculator!$H$27,"F",IF(Daily!D7281+Daily!H7281=0,IF(D7280+H7280&gt;0,"L",""),""))</f>
        <v/>
      </c>
      <c r="B7281" s="34">
        <v>7280</v>
      </c>
      <c r="C7281" s="19">
        <f t="shared" ca="1" si="453"/>
        <v>53210</v>
      </c>
      <c r="D7281" s="29">
        <f t="shared" ca="1" si="455"/>
        <v>0</v>
      </c>
      <c r="E7281" s="29">
        <f ca="1">IF(C7281&lt;Calculator!$D$26,0,IF(DAY($C7281)=1,IF(D7281-Calculator!$G$24&gt;0,Calculator!$G$24,D7281),0))</f>
        <v>0</v>
      </c>
      <c r="F7281" s="29">
        <f ca="1">IF(E7281&gt;0,D7281*Calculator!$G$22/12,0)</f>
        <v>0</v>
      </c>
      <c r="G7281" s="29">
        <f ca="1">IF(E7281&gt;0,(IFERROR(-PMT(Calculator!$G$22/12,Calculator!$G$23*12,Calculator!$G$20),0))-F7281,0)</f>
        <v>0</v>
      </c>
      <c r="H7281" s="29">
        <f t="shared" ca="1" si="456"/>
        <v>0</v>
      </c>
      <c r="I7281" s="29">
        <f t="shared" ca="1" si="454"/>
        <v>0</v>
      </c>
      <c r="J7281" s="30">
        <f>Calculator!$G$40</f>
        <v>6.5000000000000002E-2</v>
      </c>
      <c r="K7281" s="29">
        <f ca="1">IF(C7281&gt;=Calculator!$G$27,IF(DAY($C7281)=1,Calculator!$G$34/2,IF(DAY($C7281)=15,Calculator!$G$34/2,0)),0)</f>
        <v>0</v>
      </c>
      <c r="L7281" s="29">
        <f ca="1">IF(DAY($C7281)=28,IF(H7281=0,0,Calculator!$G$35),0)</f>
        <v>0</v>
      </c>
      <c r="M7281" s="29">
        <f ca="1">IF(I7281&gt;0,IF(DAY($C7281)=1,SUM(INDIRECT("I"&amp;(ROW(C7280)-DAY(C7280))):I7280),0),0)</f>
        <v>0</v>
      </c>
      <c r="N7281" s="29">
        <f ca="1">IF(C7281&lt;Calculator!$G$27,0,IF(C7281=Calculator!$G$27,Calculator!$G$39,IF(H7281-K7281&lt;=0,IF(D7281&gt;Calculator!$G$39,IF(H7281-K7281+E7281+L7281+M7281+Calculator!$G$39&gt;Calculator!$G$39,Calculator!$G$39-(H7281+E7281+L7281+M7281-K7281),Calculator!$G$39),D7281),0)))</f>
        <v>0</v>
      </c>
    </row>
    <row r="7282" spans="1:14" ht="15.75" thickBot="1">
      <c r="A7282" s="33" t="str">
        <f ca="1">IF(C7282=Calculator!$H$27,"F",IF(Daily!D7282+Daily!H7282=0,IF(D7281+H7281&gt;0,"L",""),""))</f>
        <v/>
      </c>
      <c r="B7282" s="34">
        <v>7281</v>
      </c>
      <c r="C7282" s="19">
        <f t="shared" ca="1" si="453"/>
        <v>53211</v>
      </c>
      <c r="D7282" s="29">
        <f t="shared" ca="1" si="455"/>
        <v>0</v>
      </c>
      <c r="E7282" s="29">
        <f ca="1">IF(C7282&lt;Calculator!$D$26,0,IF(DAY($C7282)=1,IF(D7282-Calculator!$G$24&gt;0,Calculator!$G$24,D7282),0))</f>
        <v>0</v>
      </c>
      <c r="F7282" s="29">
        <f ca="1">IF(E7282&gt;0,D7282*Calculator!$G$22/12,0)</f>
        <v>0</v>
      </c>
      <c r="G7282" s="29">
        <f ca="1">IF(E7282&gt;0,(IFERROR(-PMT(Calculator!$G$22/12,Calculator!$G$23*12,Calculator!$G$20),0))-F7282,0)</f>
        <v>0</v>
      </c>
      <c r="H7282" s="29">
        <f t="shared" ca="1" si="456"/>
        <v>0</v>
      </c>
      <c r="I7282" s="29">
        <f t="shared" ca="1" si="454"/>
        <v>0</v>
      </c>
      <c r="J7282" s="30">
        <f>Calculator!$G$40</f>
        <v>6.5000000000000002E-2</v>
      </c>
      <c r="K7282" s="29">
        <f ca="1">IF(C7282&gt;=Calculator!$G$27,IF(DAY($C7282)=1,Calculator!$G$34/2,IF(DAY($C7282)=15,Calculator!$G$34/2,0)),0)</f>
        <v>0</v>
      </c>
      <c r="L7282" s="29">
        <f ca="1">IF(DAY($C7282)=28,IF(H7282=0,0,Calculator!$G$35),0)</f>
        <v>0</v>
      </c>
      <c r="M7282" s="29">
        <f ca="1">IF(I7282&gt;0,IF(DAY($C7282)=1,SUM(INDIRECT("I"&amp;(ROW(C7281)-DAY(C7281))):I7281),0),0)</f>
        <v>0</v>
      </c>
      <c r="N7282" s="29">
        <f ca="1">IF(C7282&lt;Calculator!$G$27,0,IF(C7282=Calculator!$G$27,Calculator!$G$39,IF(H7282-K7282&lt;=0,IF(D7282&gt;Calculator!$G$39,IF(H7282-K7282+E7282+L7282+M7282+Calculator!$G$39&gt;Calculator!$G$39,Calculator!$G$39-(H7282+E7282+L7282+M7282-K7282),Calculator!$G$39),D7282),0)))</f>
        <v>0</v>
      </c>
    </row>
    <row r="7283" spans="1:14" ht="15.75" thickBot="1">
      <c r="A7283" s="33" t="str">
        <f ca="1">IF(C7283=Calculator!$H$27,"F",IF(Daily!D7283+Daily!H7283=0,IF(D7282+H7282&gt;0,"L",""),""))</f>
        <v/>
      </c>
      <c r="B7283" s="34">
        <v>7282</v>
      </c>
      <c r="C7283" s="19">
        <f t="shared" ca="1" si="453"/>
        <v>53212</v>
      </c>
      <c r="D7283" s="29">
        <f t="shared" ca="1" si="455"/>
        <v>0</v>
      </c>
      <c r="E7283" s="29">
        <f ca="1">IF(C7283&lt;Calculator!$D$26,0,IF(DAY($C7283)=1,IF(D7283-Calculator!$G$24&gt;0,Calculator!$G$24,D7283),0))</f>
        <v>0</v>
      </c>
      <c r="F7283" s="29">
        <f ca="1">IF(E7283&gt;0,D7283*Calculator!$G$22/12,0)</f>
        <v>0</v>
      </c>
      <c r="G7283" s="29">
        <f ca="1">IF(E7283&gt;0,(IFERROR(-PMT(Calculator!$G$22/12,Calculator!$G$23*12,Calculator!$G$20),0))-F7283,0)</f>
        <v>0</v>
      </c>
      <c r="H7283" s="29">
        <f t="shared" ca="1" si="456"/>
        <v>0</v>
      </c>
      <c r="I7283" s="29">
        <f t="shared" ca="1" si="454"/>
        <v>0</v>
      </c>
      <c r="J7283" s="30">
        <f>Calculator!$G$40</f>
        <v>6.5000000000000002E-2</v>
      </c>
      <c r="K7283" s="29">
        <f ca="1">IF(C7283&gt;=Calculator!$G$27,IF(DAY($C7283)=1,Calculator!$G$34/2,IF(DAY($C7283)=15,Calculator!$G$34/2,0)),0)</f>
        <v>0</v>
      </c>
      <c r="L7283" s="29">
        <f ca="1">IF(DAY($C7283)=28,IF(H7283=0,0,Calculator!$G$35),0)</f>
        <v>0</v>
      </c>
      <c r="M7283" s="29">
        <f ca="1">IF(I7283&gt;0,IF(DAY($C7283)=1,SUM(INDIRECT("I"&amp;(ROW(C7282)-DAY(C7282))):I7282),0),0)</f>
        <v>0</v>
      </c>
      <c r="N7283" s="29">
        <f ca="1">IF(C7283&lt;Calculator!$G$27,0,IF(C7283=Calculator!$G$27,Calculator!$G$39,IF(H7283-K7283&lt;=0,IF(D7283&gt;Calculator!$G$39,IF(H7283-K7283+E7283+L7283+M7283+Calculator!$G$39&gt;Calculator!$G$39,Calculator!$G$39-(H7283+E7283+L7283+M7283-K7283),Calculator!$G$39),D7283),0)))</f>
        <v>0</v>
      </c>
    </row>
    <row r="7284" spans="1:14" ht="15.75" thickBot="1">
      <c r="A7284" s="33" t="str">
        <f ca="1">IF(C7284=Calculator!$H$27,"F",IF(Daily!D7284+Daily!H7284=0,IF(D7283+H7283&gt;0,"L",""),""))</f>
        <v/>
      </c>
      <c r="B7284" s="34">
        <v>7283</v>
      </c>
      <c r="C7284" s="19">
        <f t="shared" ca="1" si="453"/>
        <v>53213</v>
      </c>
      <c r="D7284" s="29">
        <f t="shared" ca="1" si="455"/>
        <v>0</v>
      </c>
      <c r="E7284" s="29">
        <f ca="1">IF(C7284&lt;Calculator!$D$26,0,IF(DAY($C7284)=1,IF(D7284-Calculator!$G$24&gt;0,Calculator!$G$24,D7284),0))</f>
        <v>0</v>
      </c>
      <c r="F7284" s="29">
        <f ca="1">IF(E7284&gt;0,D7284*Calculator!$G$22/12,0)</f>
        <v>0</v>
      </c>
      <c r="G7284" s="29">
        <f ca="1">IF(E7284&gt;0,(IFERROR(-PMT(Calculator!$G$22/12,Calculator!$G$23*12,Calculator!$G$20),0))-F7284,0)</f>
        <v>0</v>
      </c>
      <c r="H7284" s="29">
        <f t="shared" ca="1" si="456"/>
        <v>0</v>
      </c>
      <c r="I7284" s="29">
        <f t="shared" ca="1" si="454"/>
        <v>0</v>
      </c>
      <c r="J7284" s="30">
        <f>Calculator!$G$40</f>
        <v>6.5000000000000002E-2</v>
      </c>
      <c r="K7284" s="29">
        <f ca="1">IF(C7284&gt;=Calculator!$G$27,IF(DAY($C7284)=1,Calculator!$G$34/2,IF(DAY($C7284)=15,Calculator!$G$34/2,0)),0)</f>
        <v>0</v>
      </c>
      <c r="L7284" s="29">
        <f ca="1">IF(DAY($C7284)=28,IF(H7284=0,0,Calculator!$G$35),0)</f>
        <v>0</v>
      </c>
      <c r="M7284" s="29">
        <f ca="1">IF(I7284&gt;0,IF(DAY($C7284)=1,SUM(INDIRECT("I"&amp;(ROW(C7283)-DAY(C7283))):I7283),0),0)</f>
        <v>0</v>
      </c>
      <c r="N7284" s="29">
        <f ca="1">IF(C7284&lt;Calculator!$G$27,0,IF(C7284=Calculator!$G$27,Calculator!$G$39,IF(H7284-K7284&lt;=0,IF(D7284&gt;Calculator!$G$39,IF(H7284-K7284+E7284+L7284+M7284+Calculator!$G$39&gt;Calculator!$G$39,Calculator!$G$39-(H7284+E7284+L7284+M7284-K7284),Calculator!$G$39),D7284),0)))</f>
        <v>0</v>
      </c>
    </row>
    <row r="7285" spans="1:14" ht="15.75" thickBot="1">
      <c r="A7285" s="33" t="str">
        <f ca="1">IF(C7285=Calculator!$H$27,"F",IF(Daily!D7285+Daily!H7285=0,IF(D7284+H7284&gt;0,"L",""),""))</f>
        <v/>
      </c>
      <c r="B7285" s="34">
        <v>7284</v>
      </c>
      <c r="C7285" s="19">
        <f t="shared" ca="1" si="453"/>
        <v>53214</v>
      </c>
      <c r="D7285" s="29">
        <f t="shared" ca="1" si="455"/>
        <v>0</v>
      </c>
      <c r="E7285" s="29">
        <f ca="1">IF(C7285&lt;Calculator!$D$26,0,IF(DAY($C7285)=1,IF(D7285-Calculator!$G$24&gt;0,Calculator!$G$24,D7285),0))</f>
        <v>0</v>
      </c>
      <c r="F7285" s="29">
        <f ca="1">IF(E7285&gt;0,D7285*Calculator!$G$22/12,0)</f>
        <v>0</v>
      </c>
      <c r="G7285" s="29">
        <f ca="1">IF(E7285&gt;0,(IFERROR(-PMT(Calculator!$G$22/12,Calculator!$G$23*12,Calculator!$G$20),0))-F7285,0)</f>
        <v>0</v>
      </c>
      <c r="H7285" s="29">
        <f t="shared" ca="1" si="456"/>
        <v>0</v>
      </c>
      <c r="I7285" s="29">
        <f t="shared" ca="1" si="454"/>
        <v>0</v>
      </c>
      <c r="J7285" s="30">
        <f>Calculator!$G$40</f>
        <v>6.5000000000000002E-2</v>
      </c>
      <c r="K7285" s="29">
        <f ca="1">IF(C7285&gt;=Calculator!$G$27,IF(DAY($C7285)=1,Calculator!$G$34/2,IF(DAY($C7285)=15,Calculator!$G$34/2,0)),0)</f>
        <v>0</v>
      </c>
      <c r="L7285" s="29">
        <f ca="1">IF(DAY($C7285)=28,IF(H7285=0,0,Calculator!$G$35),0)</f>
        <v>0</v>
      </c>
      <c r="M7285" s="29">
        <f ca="1">IF(I7285&gt;0,IF(DAY($C7285)=1,SUM(INDIRECT("I"&amp;(ROW(C7284)-DAY(C7284))):I7284),0),0)</f>
        <v>0</v>
      </c>
      <c r="N7285" s="29">
        <f ca="1">IF(C7285&lt;Calculator!$G$27,0,IF(C7285=Calculator!$G$27,Calculator!$G$39,IF(H7285-K7285&lt;=0,IF(D7285&gt;Calculator!$G$39,IF(H7285-K7285+E7285+L7285+M7285+Calculator!$G$39&gt;Calculator!$G$39,Calculator!$G$39-(H7285+E7285+L7285+M7285-K7285),Calculator!$G$39),D7285),0)))</f>
        <v>0</v>
      </c>
    </row>
    <row r="7286" spans="1:14" ht="15.75" thickBot="1">
      <c r="A7286" s="33" t="str">
        <f ca="1">IF(C7286=Calculator!$H$27,"F",IF(Daily!D7286+Daily!H7286=0,IF(D7285+H7285&gt;0,"L",""),""))</f>
        <v/>
      </c>
      <c r="B7286" s="34">
        <v>7285</v>
      </c>
      <c r="C7286" s="19">
        <f t="shared" ca="1" si="453"/>
        <v>53215</v>
      </c>
      <c r="D7286" s="29">
        <f t="shared" ca="1" si="455"/>
        <v>0</v>
      </c>
      <c r="E7286" s="29">
        <f ca="1">IF(C7286&lt;Calculator!$D$26,0,IF(DAY($C7286)=1,IF(D7286-Calculator!$G$24&gt;0,Calculator!$G$24,D7286),0))</f>
        <v>0</v>
      </c>
      <c r="F7286" s="29">
        <f ca="1">IF(E7286&gt;0,D7286*Calculator!$G$22/12,0)</f>
        <v>0</v>
      </c>
      <c r="G7286" s="29">
        <f ca="1">IF(E7286&gt;0,(IFERROR(-PMT(Calculator!$G$22/12,Calculator!$G$23*12,Calculator!$G$20),0))-F7286,0)</f>
        <v>0</v>
      </c>
      <c r="H7286" s="29">
        <f t="shared" ca="1" si="456"/>
        <v>0</v>
      </c>
      <c r="I7286" s="29">
        <f t="shared" ca="1" si="454"/>
        <v>0</v>
      </c>
      <c r="J7286" s="30">
        <f>Calculator!$G$40</f>
        <v>6.5000000000000002E-2</v>
      </c>
      <c r="K7286" s="29">
        <f ca="1">IF(C7286&gt;=Calculator!$G$27,IF(DAY($C7286)=1,Calculator!$G$34/2,IF(DAY($C7286)=15,Calculator!$G$34/2,0)),0)</f>
        <v>0</v>
      </c>
      <c r="L7286" s="29">
        <f ca="1">IF(DAY($C7286)=28,IF(H7286=0,0,Calculator!$G$35),0)</f>
        <v>0</v>
      </c>
      <c r="M7286" s="29">
        <f ca="1">IF(I7286&gt;0,IF(DAY($C7286)=1,SUM(INDIRECT("I"&amp;(ROW(C7285)-DAY(C7285))):I7285),0),0)</f>
        <v>0</v>
      </c>
      <c r="N7286" s="29">
        <f ca="1">IF(C7286&lt;Calculator!$G$27,0,IF(C7286=Calculator!$G$27,Calculator!$G$39,IF(H7286-K7286&lt;=0,IF(D7286&gt;Calculator!$G$39,IF(H7286-K7286+E7286+L7286+M7286+Calculator!$G$39&gt;Calculator!$G$39,Calculator!$G$39-(H7286+E7286+L7286+M7286-K7286),Calculator!$G$39),D7286),0)))</f>
        <v>0</v>
      </c>
    </row>
    <row r="7287" spans="1:14" ht="15.75" thickBot="1">
      <c r="A7287" s="33" t="str">
        <f ca="1">IF(C7287=Calculator!$H$27,"F",IF(Daily!D7287+Daily!H7287=0,IF(D7286+H7286&gt;0,"L",""),""))</f>
        <v/>
      </c>
      <c r="B7287" s="34">
        <v>7286</v>
      </c>
      <c r="C7287" s="19">
        <f t="shared" ca="1" si="453"/>
        <v>53216</v>
      </c>
      <c r="D7287" s="29">
        <f t="shared" ca="1" si="455"/>
        <v>0</v>
      </c>
      <c r="E7287" s="29">
        <f ca="1">IF(C7287&lt;Calculator!$D$26,0,IF(DAY($C7287)=1,IF(D7287-Calculator!$G$24&gt;0,Calculator!$G$24,D7287),0))</f>
        <v>0</v>
      </c>
      <c r="F7287" s="29">
        <f ca="1">IF(E7287&gt;0,D7287*Calculator!$G$22/12,0)</f>
        <v>0</v>
      </c>
      <c r="G7287" s="29">
        <f ca="1">IF(E7287&gt;0,(IFERROR(-PMT(Calculator!$G$22/12,Calculator!$G$23*12,Calculator!$G$20),0))-F7287,0)</f>
        <v>0</v>
      </c>
      <c r="H7287" s="29">
        <f t="shared" ca="1" si="456"/>
        <v>0</v>
      </c>
      <c r="I7287" s="29">
        <f t="shared" ca="1" si="454"/>
        <v>0</v>
      </c>
      <c r="J7287" s="30">
        <f>Calculator!$G$40</f>
        <v>6.5000000000000002E-2</v>
      </c>
      <c r="K7287" s="29">
        <f ca="1">IF(C7287&gt;=Calculator!$G$27,IF(DAY($C7287)=1,Calculator!$G$34/2,IF(DAY($C7287)=15,Calculator!$G$34/2,0)),0)</f>
        <v>0</v>
      </c>
      <c r="L7287" s="29">
        <f ca="1">IF(DAY($C7287)=28,IF(H7287=0,0,Calculator!$G$35),0)</f>
        <v>0</v>
      </c>
      <c r="M7287" s="29">
        <f ca="1">IF(I7287&gt;0,IF(DAY($C7287)=1,SUM(INDIRECT("I"&amp;(ROW(C7286)-DAY(C7286))):I7286),0),0)</f>
        <v>0</v>
      </c>
      <c r="N7287" s="29">
        <f ca="1">IF(C7287&lt;Calculator!$G$27,0,IF(C7287=Calculator!$G$27,Calculator!$G$39,IF(H7287-K7287&lt;=0,IF(D7287&gt;Calculator!$G$39,IF(H7287-K7287+E7287+L7287+M7287+Calculator!$G$39&gt;Calculator!$G$39,Calculator!$G$39-(H7287+E7287+L7287+M7287-K7287),Calculator!$G$39),D7287),0)))</f>
        <v>0</v>
      </c>
    </row>
    <row r="7288" spans="1:14" ht="15.75" thickBot="1">
      <c r="A7288" s="33" t="str">
        <f ca="1">IF(C7288=Calculator!$H$27,"F",IF(Daily!D7288+Daily!H7288=0,IF(D7287+H7287&gt;0,"L",""),""))</f>
        <v/>
      </c>
      <c r="B7288" s="34">
        <v>7287</v>
      </c>
      <c r="C7288" s="19">
        <f t="shared" ca="1" si="453"/>
        <v>53217</v>
      </c>
      <c r="D7288" s="29">
        <f t="shared" ca="1" si="455"/>
        <v>0</v>
      </c>
      <c r="E7288" s="29">
        <f ca="1">IF(C7288&lt;Calculator!$D$26,0,IF(DAY($C7288)=1,IF(D7288-Calculator!$G$24&gt;0,Calculator!$G$24,D7288),0))</f>
        <v>0</v>
      </c>
      <c r="F7288" s="29">
        <f ca="1">IF(E7288&gt;0,D7288*Calculator!$G$22/12,0)</f>
        <v>0</v>
      </c>
      <c r="G7288" s="29">
        <f ca="1">IF(E7288&gt;0,(IFERROR(-PMT(Calculator!$G$22/12,Calculator!$G$23*12,Calculator!$G$20),0))-F7288,0)</f>
        <v>0</v>
      </c>
      <c r="H7288" s="29">
        <f t="shared" ca="1" si="456"/>
        <v>0</v>
      </c>
      <c r="I7288" s="29">
        <f t="shared" ca="1" si="454"/>
        <v>0</v>
      </c>
      <c r="J7288" s="30">
        <f>Calculator!$G$40</f>
        <v>6.5000000000000002E-2</v>
      </c>
      <c r="K7288" s="29">
        <f ca="1">IF(C7288&gt;=Calculator!$G$27,IF(DAY($C7288)=1,Calculator!$G$34/2,IF(DAY($C7288)=15,Calculator!$G$34/2,0)),0)</f>
        <v>0</v>
      </c>
      <c r="L7288" s="29">
        <f ca="1">IF(DAY($C7288)=28,IF(H7288=0,0,Calculator!$G$35),0)</f>
        <v>0</v>
      </c>
      <c r="M7288" s="29">
        <f ca="1">IF(I7288&gt;0,IF(DAY($C7288)=1,SUM(INDIRECT("I"&amp;(ROW(C7287)-DAY(C7287))):I7287),0),0)</f>
        <v>0</v>
      </c>
      <c r="N7288" s="29">
        <f ca="1">IF(C7288&lt;Calculator!$G$27,0,IF(C7288=Calculator!$G$27,Calculator!$G$39,IF(H7288-K7288&lt;=0,IF(D7288&gt;Calculator!$G$39,IF(H7288-K7288+E7288+L7288+M7288+Calculator!$G$39&gt;Calculator!$G$39,Calculator!$G$39-(H7288+E7288+L7288+M7288-K7288),Calculator!$G$39),D7288),0)))</f>
        <v>0</v>
      </c>
    </row>
    <row r="7289" spans="1:14" ht="15.75" thickBot="1">
      <c r="A7289" s="33" t="str">
        <f ca="1">IF(C7289=Calculator!$H$27,"F",IF(Daily!D7289+Daily!H7289=0,IF(D7288+H7288&gt;0,"L",""),""))</f>
        <v/>
      </c>
      <c r="B7289" s="34">
        <v>7288</v>
      </c>
      <c r="C7289" s="19">
        <f t="shared" ca="1" si="453"/>
        <v>53218</v>
      </c>
      <c r="D7289" s="29">
        <f t="shared" ca="1" si="455"/>
        <v>0</v>
      </c>
      <c r="E7289" s="29">
        <f ca="1">IF(C7289&lt;Calculator!$D$26,0,IF(DAY($C7289)=1,IF(D7289-Calculator!$G$24&gt;0,Calculator!$G$24,D7289),0))</f>
        <v>0</v>
      </c>
      <c r="F7289" s="29">
        <f ca="1">IF(E7289&gt;0,D7289*Calculator!$G$22/12,0)</f>
        <v>0</v>
      </c>
      <c r="G7289" s="29">
        <f ca="1">IF(E7289&gt;0,(IFERROR(-PMT(Calculator!$G$22/12,Calculator!$G$23*12,Calculator!$G$20),0))-F7289,0)</f>
        <v>0</v>
      </c>
      <c r="H7289" s="29">
        <f t="shared" ca="1" si="456"/>
        <v>0</v>
      </c>
      <c r="I7289" s="29">
        <f t="shared" ca="1" si="454"/>
        <v>0</v>
      </c>
      <c r="J7289" s="30">
        <f>Calculator!$G$40</f>
        <v>6.5000000000000002E-2</v>
      </c>
      <c r="K7289" s="29">
        <f ca="1">IF(C7289&gt;=Calculator!$G$27,IF(DAY($C7289)=1,Calculator!$G$34/2,IF(DAY($C7289)=15,Calculator!$G$34/2,0)),0)</f>
        <v>0</v>
      </c>
      <c r="L7289" s="29">
        <f ca="1">IF(DAY($C7289)=28,IF(H7289=0,0,Calculator!$G$35),0)</f>
        <v>0</v>
      </c>
      <c r="M7289" s="29">
        <f ca="1">IF(I7289&gt;0,IF(DAY($C7289)=1,SUM(INDIRECT("I"&amp;(ROW(C7288)-DAY(C7288))):I7288),0),0)</f>
        <v>0</v>
      </c>
      <c r="N7289" s="29">
        <f ca="1">IF(C7289&lt;Calculator!$G$27,0,IF(C7289=Calculator!$G$27,Calculator!$G$39,IF(H7289-K7289&lt;=0,IF(D7289&gt;Calculator!$G$39,IF(H7289-K7289+E7289+L7289+M7289+Calculator!$G$39&gt;Calculator!$G$39,Calculator!$G$39-(H7289+E7289+L7289+M7289-K7289),Calculator!$G$39),D7289),0)))</f>
        <v>0</v>
      </c>
    </row>
    <row r="7290" spans="1:14" ht="15.75" thickBot="1">
      <c r="A7290" s="33" t="str">
        <f ca="1">IF(C7290=Calculator!$H$27,"F",IF(Daily!D7290+Daily!H7290=0,IF(D7289+H7289&gt;0,"L",""),""))</f>
        <v/>
      </c>
      <c r="B7290" s="34">
        <v>7289</v>
      </c>
      <c r="C7290" s="19">
        <f t="shared" ca="1" si="453"/>
        <v>53219</v>
      </c>
      <c r="D7290" s="29">
        <f t="shared" ca="1" si="455"/>
        <v>0</v>
      </c>
      <c r="E7290" s="29">
        <f ca="1">IF(C7290&lt;Calculator!$D$26,0,IF(DAY($C7290)=1,IF(D7290-Calculator!$G$24&gt;0,Calculator!$G$24,D7290),0))</f>
        <v>0</v>
      </c>
      <c r="F7290" s="29">
        <f ca="1">IF(E7290&gt;0,D7290*Calculator!$G$22/12,0)</f>
        <v>0</v>
      </c>
      <c r="G7290" s="29">
        <f ca="1">IF(E7290&gt;0,(IFERROR(-PMT(Calculator!$G$22/12,Calculator!$G$23*12,Calculator!$G$20),0))-F7290,0)</f>
        <v>0</v>
      </c>
      <c r="H7290" s="29">
        <f t="shared" ca="1" si="456"/>
        <v>0</v>
      </c>
      <c r="I7290" s="29">
        <f t="shared" ca="1" si="454"/>
        <v>0</v>
      </c>
      <c r="J7290" s="30">
        <f>Calculator!$G$40</f>
        <v>6.5000000000000002E-2</v>
      </c>
      <c r="K7290" s="29">
        <f ca="1">IF(C7290&gt;=Calculator!$G$27,IF(DAY($C7290)=1,Calculator!$G$34/2,IF(DAY($C7290)=15,Calculator!$G$34/2,0)),0)</f>
        <v>0</v>
      </c>
      <c r="L7290" s="29">
        <f ca="1">IF(DAY($C7290)=28,IF(H7290=0,0,Calculator!$G$35),0)</f>
        <v>0</v>
      </c>
      <c r="M7290" s="29">
        <f ca="1">IF(I7290&gt;0,IF(DAY($C7290)=1,SUM(INDIRECT("I"&amp;(ROW(C7289)-DAY(C7289))):I7289),0),0)</f>
        <v>0</v>
      </c>
      <c r="N7290" s="29">
        <f ca="1">IF(C7290&lt;Calculator!$G$27,0,IF(C7290=Calculator!$G$27,Calculator!$G$39,IF(H7290-K7290&lt;=0,IF(D7290&gt;Calculator!$G$39,IF(H7290-K7290+E7290+L7290+M7290+Calculator!$G$39&gt;Calculator!$G$39,Calculator!$G$39-(H7290+E7290+L7290+M7290-K7290),Calculator!$G$39),D7290),0)))</f>
        <v>0</v>
      </c>
    </row>
    <row r="7291" spans="1:14" ht="15.75" thickBot="1">
      <c r="A7291" s="33" t="str">
        <f ca="1">IF(C7291=Calculator!$H$27,"F",IF(Daily!D7291+Daily!H7291=0,IF(D7290+H7290&gt;0,"L",""),""))</f>
        <v/>
      </c>
      <c r="B7291" s="34">
        <v>7290</v>
      </c>
      <c r="C7291" s="19">
        <f t="shared" ca="1" si="453"/>
        <v>53220</v>
      </c>
      <c r="D7291" s="29">
        <f t="shared" ca="1" si="455"/>
        <v>0</v>
      </c>
      <c r="E7291" s="29">
        <f ca="1">IF(C7291&lt;Calculator!$D$26,0,IF(DAY($C7291)=1,IF(D7291-Calculator!$G$24&gt;0,Calculator!$G$24,D7291),0))</f>
        <v>0</v>
      </c>
      <c r="F7291" s="29">
        <f ca="1">IF(E7291&gt;0,D7291*Calculator!$G$22/12,0)</f>
        <v>0</v>
      </c>
      <c r="G7291" s="29">
        <f ca="1">IF(E7291&gt;0,(IFERROR(-PMT(Calculator!$G$22/12,Calculator!$G$23*12,Calculator!$G$20),0))-F7291,0)</f>
        <v>0</v>
      </c>
      <c r="H7291" s="29">
        <f t="shared" ca="1" si="456"/>
        <v>0</v>
      </c>
      <c r="I7291" s="29">
        <f t="shared" ca="1" si="454"/>
        <v>0</v>
      </c>
      <c r="J7291" s="30">
        <f>Calculator!$G$40</f>
        <v>6.5000000000000002E-2</v>
      </c>
      <c r="K7291" s="29">
        <f ca="1">IF(C7291&gt;=Calculator!$G$27,IF(DAY($C7291)=1,Calculator!$G$34/2,IF(DAY($C7291)=15,Calculator!$G$34/2,0)),0)</f>
        <v>4500</v>
      </c>
      <c r="L7291" s="29">
        <f ca="1">IF(DAY($C7291)=28,IF(H7291=0,0,Calculator!$G$35),0)</f>
        <v>0</v>
      </c>
      <c r="M7291" s="29">
        <f ca="1">IF(I7291&gt;0,IF(DAY($C7291)=1,SUM(INDIRECT("I"&amp;(ROW(C7290)-DAY(C7290))):I7290),0),0)</f>
        <v>0</v>
      </c>
      <c r="N7291" s="29">
        <f ca="1">IF(C7291&lt;Calculator!$G$27,0,IF(C7291=Calculator!$G$27,Calculator!$G$39,IF(H7291-K7291&lt;=0,IF(D7291&gt;Calculator!$G$39,IF(H7291-K7291+E7291+L7291+M7291+Calculator!$G$39&gt;Calculator!$G$39,Calculator!$G$39-(H7291+E7291+L7291+M7291-K7291),Calculator!$G$39),D7291),0)))</f>
        <v>0</v>
      </c>
    </row>
    <row r="7292" spans="1:14" ht="15.75" thickBot="1">
      <c r="A7292" s="33" t="str">
        <f ca="1">IF(C7292=Calculator!$H$27,"F",IF(Daily!D7292+Daily!H7292=0,IF(D7291+H7291&gt;0,"L",""),""))</f>
        <v/>
      </c>
      <c r="B7292" s="34">
        <v>7291</v>
      </c>
      <c r="C7292" s="19">
        <f t="shared" ca="1" si="453"/>
        <v>53221</v>
      </c>
      <c r="D7292" s="29">
        <f t="shared" ca="1" si="455"/>
        <v>0</v>
      </c>
      <c r="E7292" s="29">
        <f ca="1">IF(C7292&lt;Calculator!$D$26,0,IF(DAY($C7292)=1,IF(D7292-Calculator!$G$24&gt;0,Calculator!$G$24,D7292),0))</f>
        <v>0</v>
      </c>
      <c r="F7292" s="29">
        <f ca="1">IF(E7292&gt;0,D7292*Calculator!$G$22/12,0)</f>
        <v>0</v>
      </c>
      <c r="G7292" s="29">
        <f ca="1">IF(E7292&gt;0,(IFERROR(-PMT(Calculator!$G$22/12,Calculator!$G$23*12,Calculator!$G$20),0))-F7292,0)</f>
        <v>0</v>
      </c>
      <c r="H7292" s="29">
        <f t="shared" ca="1" si="456"/>
        <v>0</v>
      </c>
      <c r="I7292" s="29">
        <f t="shared" ca="1" si="454"/>
        <v>0</v>
      </c>
      <c r="J7292" s="30">
        <f>Calculator!$G$40</f>
        <v>6.5000000000000002E-2</v>
      </c>
      <c r="K7292" s="29">
        <f ca="1">IF(C7292&gt;=Calculator!$G$27,IF(DAY($C7292)=1,Calculator!$G$34/2,IF(DAY($C7292)=15,Calculator!$G$34/2,0)),0)</f>
        <v>0</v>
      </c>
      <c r="L7292" s="29">
        <f ca="1">IF(DAY($C7292)=28,IF(H7292=0,0,Calculator!$G$35),0)</f>
        <v>0</v>
      </c>
      <c r="M7292" s="29">
        <f ca="1">IF(I7292&gt;0,IF(DAY($C7292)=1,SUM(INDIRECT("I"&amp;(ROW(C7291)-DAY(C7291))):I7291),0),0)</f>
        <v>0</v>
      </c>
      <c r="N7292" s="29">
        <f ca="1">IF(C7292&lt;Calculator!$G$27,0,IF(C7292=Calculator!$G$27,Calculator!$G$39,IF(H7292-K7292&lt;=0,IF(D7292&gt;Calculator!$G$39,IF(H7292-K7292+E7292+L7292+M7292+Calculator!$G$39&gt;Calculator!$G$39,Calculator!$G$39-(H7292+E7292+L7292+M7292-K7292),Calculator!$G$39),D7292),0)))</f>
        <v>0</v>
      </c>
    </row>
    <row r="7293" spans="1:14" ht="15.75" thickBot="1">
      <c r="A7293" s="33" t="str">
        <f ca="1">IF(C7293=Calculator!$H$27,"F",IF(Daily!D7293+Daily!H7293=0,IF(D7292+H7292&gt;0,"L",""),""))</f>
        <v/>
      </c>
      <c r="B7293" s="34">
        <v>7292</v>
      </c>
      <c r="C7293" s="19">
        <f t="shared" ca="1" si="453"/>
        <v>53222</v>
      </c>
      <c r="D7293" s="29">
        <f t="shared" ca="1" si="455"/>
        <v>0</v>
      </c>
      <c r="E7293" s="29">
        <f ca="1">IF(C7293&lt;Calculator!$D$26,0,IF(DAY($C7293)=1,IF(D7293-Calculator!$G$24&gt;0,Calculator!$G$24,D7293),0))</f>
        <v>0</v>
      </c>
      <c r="F7293" s="29">
        <f ca="1">IF(E7293&gt;0,D7293*Calculator!$G$22/12,0)</f>
        <v>0</v>
      </c>
      <c r="G7293" s="29">
        <f ca="1">IF(E7293&gt;0,(IFERROR(-PMT(Calculator!$G$22/12,Calculator!$G$23*12,Calculator!$G$20),0))-F7293,0)</f>
        <v>0</v>
      </c>
      <c r="H7293" s="29">
        <f t="shared" ca="1" si="456"/>
        <v>0</v>
      </c>
      <c r="I7293" s="29">
        <f t="shared" ca="1" si="454"/>
        <v>0</v>
      </c>
      <c r="J7293" s="30">
        <f>Calculator!$G$40</f>
        <v>6.5000000000000002E-2</v>
      </c>
      <c r="K7293" s="29">
        <f ca="1">IF(C7293&gt;=Calculator!$G$27,IF(DAY($C7293)=1,Calculator!$G$34/2,IF(DAY($C7293)=15,Calculator!$G$34/2,0)),0)</f>
        <v>0</v>
      </c>
      <c r="L7293" s="29">
        <f ca="1">IF(DAY($C7293)=28,IF(H7293=0,0,Calculator!$G$35),0)</f>
        <v>0</v>
      </c>
      <c r="M7293" s="29">
        <f ca="1">IF(I7293&gt;0,IF(DAY($C7293)=1,SUM(INDIRECT("I"&amp;(ROW(C7292)-DAY(C7292))):I7292),0),0)</f>
        <v>0</v>
      </c>
      <c r="N7293" s="29">
        <f ca="1">IF(C7293&lt;Calculator!$G$27,0,IF(C7293=Calculator!$G$27,Calculator!$G$39,IF(H7293-K7293&lt;=0,IF(D7293&gt;Calculator!$G$39,IF(H7293-K7293+E7293+L7293+M7293+Calculator!$G$39&gt;Calculator!$G$39,Calculator!$G$39-(H7293+E7293+L7293+M7293-K7293),Calculator!$G$39),D7293),0)))</f>
        <v>0</v>
      </c>
    </row>
    <row r="7294" spans="1:14" ht="15.75" thickBot="1">
      <c r="A7294" s="33" t="str">
        <f ca="1">IF(C7294=Calculator!$H$27,"F",IF(Daily!D7294+Daily!H7294=0,IF(D7293+H7293&gt;0,"L",""),""))</f>
        <v/>
      </c>
      <c r="B7294" s="34">
        <v>7293</v>
      </c>
      <c r="C7294" s="19">
        <f t="shared" ca="1" si="453"/>
        <v>53223</v>
      </c>
      <c r="D7294" s="29">
        <f t="shared" ca="1" si="455"/>
        <v>0</v>
      </c>
      <c r="E7294" s="29">
        <f ca="1">IF(C7294&lt;Calculator!$D$26,0,IF(DAY($C7294)=1,IF(D7294-Calculator!$G$24&gt;0,Calculator!$G$24,D7294),0))</f>
        <v>0</v>
      </c>
      <c r="F7294" s="29">
        <f ca="1">IF(E7294&gt;0,D7294*Calculator!$G$22/12,0)</f>
        <v>0</v>
      </c>
      <c r="G7294" s="29">
        <f ca="1">IF(E7294&gt;0,(IFERROR(-PMT(Calculator!$G$22/12,Calculator!$G$23*12,Calculator!$G$20),0))-F7294,0)</f>
        <v>0</v>
      </c>
      <c r="H7294" s="29">
        <f t="shared" ca="1" si="456"/>
        <v>0</v>
      </c>
      <c r="I7294" s="29">
        <f t="shared" ca="1" si="454"/>
        <v>0</v>
      </c>
      <c r="J7294" s="30">
        <f>Calculator!$G$40</f>
        <v>6.5000000000000002E-2</v>
      </c>
      <c r="K7294" s="29">
        <f ca="1">IF(C7294&gt;=Calculator!$G$27,IF(DAY($C7294)=1,Calculator!$G$34/2,IF(DAY($C7294)=15,Calculator!$G$34/2,0)),0)</f>
        <v>0</v>
      </c>
      <c r="L7294" s="29">
        <f ca="1">IF(DAY($C7294)=28,IF(H7294=0,0,Calculator!$G$35),0)</f>
        <v>0</v>
      </c>
      <c r="M7294" s="29">
        <f ca="1">IF(I7294&gt;0,IF(DAY($C7294)=1,SUM(INDIRECT("I"&amp;(ROW(C7293)-DAY(C7293))):I7293),0),0)</f>
        <v>0</v>
      </c>
      <c r="N7294" s="29">
        <f ca="1">IF(C7294&lt;Calculator!$G$27,0,IF(C7294=Calculator!$G$27,Calculator!$G$39,IF(H7294-K7294&lt;=0,IF(D7294&gt;Calculator!$G$39,IF(H7294-K7294+E7294+L7294+M7294+Calculator!$G$39&gt;Calculator!$G$39,Calculator!$G$39-(H7294+E7294+L7294+M7294-K7294),Calculator!$G$39),D7294),0)))</f>
        <v>0</v>
      </c>
    </row>
    <row r="7295" spans="1:14" ht="15.75" thickBot="1">
      <c r="A7295" s="33" t="str">
        <f ca="1">IF(C7295=Calculator!$H$27,"F",IF(Daily!D7295+Daily!H7295=0,IF(D7294+H7294&gt;0,"L",""),""))</f>
        <v/>
      </c>
      <c r="B7295" s="34">
        <v>7294</v>
      </c>
      <c r="C7295" s="19">
        <f t="shared" ca="1" si="453"/>
        <v>53224</v>
      </c>
      <c r="D7295" s="29">
        <f t="shared" ca="1" si="455"/>
        <v>0</v>
      </c>
      <c r="E7295" s="29">
        <f ca="1">IF(C7295&lt;Calculator!$D$26,0,IF(DAY($C7295)=1,IF(D7295-Calculator!$G$24&gt;0,Calculator!$G$24,D7295),0))</f>
        <v>0</v>
      </c>
      <c r="F7295" s="29">
        <f ca="1">IF(E7295&gt;0,D7295*Calculator!$G$22/12,0)</f>
        <v>0</v>
      </c>
      <c r="G7295" s="29">
        <f ca="1">IF(E7295&gt;0,(IFERROR(-PMT(Calculator!$G$22/12,Calculator!$G$23*12,Calculator!$G$20),0))-F7295,0)</f>
        <v>0</v>
      </c>
      <c r="H7295" s="29">
        <f t="shared" ca="1" si="456"/>
        <v>0</v>
      </c>
      <c r="I7295" s="29">
        <f t="shared" ca="1" si="454"/>
        <v>0</v>
      </c>
      <c r="J7295" s="30">
        <f>Calculator!$G$40</f>
        <v>6.5000000000000002E-2</v>
      </c>
      <c r="K7295" s="29">
        <f ca="1">IF(C7295&gt;=Calculator!$G$27,IF(DAY($C7295)=1,Calculator!$G$34/2,IF(DAY($C7295)=15,Calculator!$G$34/2,0)),0)</f>
        <v>0</v>
      </c>
      <c r="L7295" s="29">
        <f ca="1">IF(DAY($C7295)=28,IF(H7295=0,0,Calculator!$G$35),0)</f>
        <v>0</v>
      </c>
      <c r="M7295" s="29">
        <f ca="1">IF(I7295&gt;0,IF(DAY($C7295)=1,SUM(INDIRECT("I"&amp;(ROW(C7294)-DAY(C7294))):I7294),0),0)</f>
        <v>0</v>
      </c>
      <c r="N7295" s="29">
        <f ca="1">IF(C7295&lt;Calculator!$G$27,0,IF(C7295=Calculator!$G$27,Calculator!$G$39,IF(H7295-K7295&lt;=0,IF(D7295&gt;Calculator!$G$39,IF(H7295-K7295+E7295+L7295+M7295+Calculator!$G$39&gt;Calculator!$G$39,Calculator!$G$39-(H7295+E7295+L7295+M7295-K7295),Calculator!$G$39),D7295),0)))</f>
        <v>0</v>
      </c>
    </row>
    <row r="7296" spans="1:14" ht="15.75" thickBot="1">
      <c r="A7296" s="33" t="str">
        <f ca="1">IF(C7296=Calculator!$H$27,"F",IF(Daily!D7296+Daily!H7296=0,IF(D7295+H7295&gt;0,"L",""),""))</f>
        <v/>
      </c>
      <c r="B7296" s="34">
        <v>7295</v>
      </c>
      <c r="C7296" s="19">
        <f t="shared" ca="1" si="453"/>
        <v>53225</v>
      </c>
      <c r="D7296" s="29">
        <f t="shared" ca="1" si="455"/>
        <v>0</v>
      </c>
      <c r="E7296" s="29">
        <f ca="1">IF(C7296&lt;Calculator!$D$26,0,IF(DAY($C7296)=1,IF(D7296-Calculator!$G$24&gt;0,Calculator!$G$24,D7296),0))</f>
        <v>0</v>
      </c>
      <c r="F7296" s="29">
        <f ca="1">IF(E7296&gt;0,D7296*Calculator!$G$22/12,0)</f>
        <v>0</v>
      </c>
      <c r="G7296" s="29">
        <f ca="1">IF(E7296&gt;0,(IFERROR(-PMT(Calculator!$G$22/12,Calculator!$G$23*12,Calculator!$G$20),0))-F7296,0)</f>
        <v>0</v>
      </c>
      <c r="H7296" s="29">
        <f t="shared" ca="1" si="456"/>
        <v>0</v>
      </c>
      <c r="I7296" s="29">
        <f t="shared" ca="1" si="454"/>
        <v>0</v>
      </c>
      <c r="J7296" s="30">
        <f>Calculator!$G$40</f>
        <v>6.5000000000000002E-2</v>
      </c>
      <c r="K7296" s="29">
        <f ca="1">IF(C7296&gt;=Calculator!$G$27,IF(DAY($C7296)=1,Calculator!$G$34/2,IF(DAY($C7296)=15,Calculator!$G$34/2,0)),0)</f>
        <v>0</v>
      </c>
      <c r="L7296" s="29">
        <f ca="1">IF(DAY($C7296)=28,IF(H7296=0,0,Calculator!$G$35),0)</f>
        <v>0</v>
      </c>
      <c r="M7296" s="29">
        <f ca="1">IF(I7296&gt;0,IF(DAY($C7296)=1,SUM(INDIRECT("I"&amp;(ROW(C7295)-DAY(C7295))):I7295),0),0)</f>
        <v>0</v>
      </c>
      <c r="N7296" s="29">
        <f ca="1">IF(C7296&lt;Calculator!$G$27,0,IF(C7296=Calculator!$G$27,Calculator!$G$39,IF(H7296-K7296&lt;=0,IF(D7296&gt;Calculator!$G$39,IF(H7296-K7296+E7296+L7296+M7296+Calculator!$G$39&gt;Calculator!$G$39,Calculator!$G$39-(H7296+E7296+L7296+M7296-K7296),Calculator!$G$39),D7296),0)))</f>
        <v>0</v>
      </c>
    </row>
    <row r="7297" spans="1:14" ht="15.75" thickBot="1">
      <c r="A7297" s="33" t="str">
        <f ca="1">IF(C7297=Calculator!$H$27,"F",IF(Daily!D7297+Daily!H7297=0,IF(D7296+H7296&gt;0,"L",""),""))</f>
        <v/>
      </c>
      <c r="B7297" s="34">
        <v>7296</v>
      </c>
      <c r="C7297" s="19">
        <f t="shared" ca="1" si="453"/>
        <v>53226</v>
      </c>
      <c r="D7297" s="29">
        <f t="shared" ca="1" si="455"/>
        <v>0</v>
      </c>
      <c r="E7297" s="29">
        <f ca="1">IF(C7297&lt;Calculator!$D$26,0,IF(DAY($C7297)=1,IF(D7297-Calculator!$G$24&gt;0,Calculator!$G$24,D7297),0))</f>
        <v>0</v>
      </c>
      <c r="F7297" s="29">
        <f ca="1">IF(E7297&gt;0,D7297*Calculator!$G$22/12,0)</f>
        <v>0</v>
      </c>
      <c r="G7297" s="29">
        <f ca="1">IF(E7297&gt;0,(IFERROR(-PMT(Calculator!$G$22/12,Calculator!$G$23*12,Calculator!$G$20),0))-F7297,0)</f>
        <v>0</v>
      </c>
      <c r="H7297" s="29">
        <f t="shared" ca="1" si="456"/>
        <v>0</v>
      </c>
      <c r="I7297" s="29">
        <f t="shared" ca="1" si="454"/>
        <v>0</v>
      </c>
      <c r="J7297" s="30">
        <f>Calculator!$G$40</f>
        <v>6.5000000000000002E-2</v>
      </c>
      <c r="K7297" s="29">
        <f ca="1">IF(C7297&gt;=Calculator!$G$27,IF(DAY($C7297)=1,Calculator!$G$34/2,IF(DAY($C7297)=15,Calculator!$G$34/2,0)),0)</f>
        <v>0</v>
      </c>
      <c r="L7297" s="29">
        <f ca="1">IF(DAY($C7297)=28,IF(H7297=0,0,Calculator!$G$35),0)</f>
        <v>0</v>
      </c>
      <c r="M7297" s="29">
        <f ca="1">IF(I7297&gt;0,IF(DAY($C7297)=1,SUM(INDIRECT("I"&amp;(ROW(C7296)-DAY(C7296))):I7296),0),0)</f>
        <v>0</v>
      </c>
      <c r="N7297" s="29">
        <f ca="1">IF(C7297&lt;Calculator!$G$27,0,IF(C7297=Calculator!$G$27,Calculator!$G$39,IF(H7297-K7297&lt;=0,IF(D7297&gt;Calculator!$G$39,IF(H7297-K7297+E7297+L7297+M7297+Calculator!$G$39&gt;Calculator!$G$39,Calculator!$G$39-(H7297+E7297+L7297+M7297-K7297),Calculator!$G$39),D7297),0)))</f>
        <v>0</v>
      </c>
    </row>
    <row r="7298" spans="1:14" ht="15.75" thickBot="1">
      <c r="A7298" s="33" t="str">
        <f ca="1">IF(C7298=Calculator!$H$27,"F",IF(Daily!D7298+Daily!H7298=0,IF(D7297+H7297&gt;0,"L",""),""))</f>
        <v/>
      </c>
      <c r="B7298" s="34">
        <v>7297</v>
      </c>
      <c r="C7298" s="19">
        <f t="shared" ca="1" si="453"/>
        <v>53227</v>
      </c>
      <c r="D7298" s="29">
        <f t="shared" ca="1" si="455"/>
        <v>0</v>
      </c>
      <c r="E7298" s="29">
        <f ca="1">IF(C7298&lt;Calculator!$D$26,0,IF(DAY($C7298)=1,IF(D7298-Calculator!$G$24&gt;0,Calculator!$G$24,D7298),0))</f>
        <v>0</v>
      </c>
      <c r="F7298" s="29">
        <f ca="1">IF(E7298&gt;0,D7298*Calculator!$G$22/12,0)</f>
        <v>0</v>
      </c>
      <c r="G7298" s="29">
        <f ca="1">IF(E7298&gt;0,(IFERROR(-PMT(Calculator!$G$22/12,Calculator!$G$23*12,Calculator!$G$20),0))-F7298,0)</f>
        <v>0</v>
      </c>
      <c r="H7298" s="29">
        <f t="shared" ca="1" si="456"/>
        <v>0</v>
      </c>
      <c r="I7298" s="29">
        <f t="shared" ca="1" si="454"/>
        <v>0</v>
      </c>
      <c r="J7298" s="30">
        <f>Calculator!$G$40</f>
        <v>6.5000000000000002E-2</v>
      </c>
      <c r="K7298" s="29">
        <f ca="1">IF(C7298&gt;=Calculator!$G$27,IF(DAY($C7298)=1,Calculator!$G$34/2,IF(DAY($C7298)=15,Calculator!$G$34/2,0)),0)</f>
        <v>0</v>
      </c>
      <c r="L7298" s="29">
        <f ca="1">IF(DAY($C7298)=28,IF(H7298=0,0,Calculator!$G$35),0)</f>
        <v>0</v>
      </c>
      <c r="M7298" s="29">
        <f ca="1">IF(I7298&gt;0,IF(DAY($C7298)=1,SUM(INDIRECT("I"&amp;(ROW(C7297)-DAY(C7297))):I7297),0),0)</f>
        <v>0</v>
      </c>
      <c r="N7298" s="29">
        <f ca="1">IF(C7298&lt;Calculator!$G$27,0,IF(C7298=Calculator!$G$27,Calculator!$G$39,IF(H7298-K7298&lt;=0,IF(D7298&gt;Calculator!$G$39,IF(H7298-K7298+E7298+L7298+M7298+Calculator!$G$39&gt;Calculator!$G$39,Calculator!$G$39-(H7298+E7298+L7298+M7298-K7298),Calculator!$G$39),D7298),0)))</f>
        <v>0</v>
      </c>
    </row>
    <row r="7299" spans="1:14" ht="15.75" thickBot="1">
      <c r="A7299" s="33" t="str">
        <f ca="1">IF(C7299=Calculator!$H$27,"F",IF(Daily!D7299+Daily!H7299=0,IF(D7298+H7298&gt;0,"L",""),""))</f>
        <v/>
      </c>
      <c r="B7299" s="34">
        <v>7298</v>
      </c>
      <c r="C7299" s="19">
        <f t="shared" ref="C7299:C7362" ca="1" si="457">C7298+1</f>
        <v>53228</v>
      </c>
      <c r="D7299" s="29">
        <f t="shared" ca="1" si="455"/>
        <v>0</v>
      </c>
      <c r="E7299" s="29">
        <f ca="1">IF(C7299&lt;Calculator!$D$26,0,IF(DAY($C7299)=1,IF(D7299-Calculator!$G$24&gt;0,Calculator!$G$24,D7299),0))</f>
        <v>0</v>
      </c>
      <c r="F7299" s="29">
        <f ca="1">IF(E7299&gt;0,D7299*Calculator!$G$22/12,0)</f>
        <v>0</v>
      </c>
      <c r="G7299" s="29">
        <f ca="1">IF(E7299&gt;0,(IFERROR(-PMT(Calculator!$G$22/12,Calculator!$G$23*12,Calculator!$G$20),0))-F7299,0)</f>
        <v>0</v>
      </c>
      <c r="H7299" s="29">
        <f t="shared" ca="1" si="456"/>
        <v>0</v>
      </c>
      <c r="I7299" s="29">
        <f t="shared" ref="I7299:I7362" ca="1" si="458">H7299*J7299/365</f>
        <v>0</v>
      </c>
      <c r="J7299" s="30">
        <f>Calculator!$G$40</f>
        <v>6.5000000000000002E-2</v>
      </c>
      <c r="K7299" s="29">
        <f ca="1">IF(C7299&gt;=Calculator!$G$27,IF(DAY($C7299)=1,Calculator!$G$34/2,IF(DAY($C7299)=15,Calculator!$G$34/2,0)),0)</f>
        <v>0</v>
      </c>
      <c r="L7299" s="29">
        <f ca="1">IF(DAY($C7299)=28,IF(H7299=0,0,Calculator!$G$35),0)</f>
        <v>0</v>
      </c>
      <c r="M7299" s="29">
        <f ca="1">IF(I7299&gt;0,IF(DAY($C7299)=1,SUM(INDIRECT("I"&amp;(ROW(C7298)-DAY(C7298))):I7298),0),0)</f>
        <v>0</v>
      </c>
      <c r="N7299" s="29">
        <f ca="1">IF(C7299&lt;Calculator!$G$27,0,IF(C7299=Calculator!$G$27,Calculator!$G$39,IF(H7299-K7299&lt;=0,IF(D7299&gt;Calculator!$G$39,IF(H7299-K7299+E7299+L7299+M7299+Calculator!$G$39&gt;Calculator!$G$39,Calculator!$G$39-(H7299+E7299+L7299+M7299-K7299),Calculator!$G$39),D7299),0)))</f>
        <v>0</v>
      </c>
    </row>
    <row r="7300" spans="1:14" ht="15.75" thickBot="1">
      <c r="A7300" s="33" t="str">
        <f ca="1">IF(C7300=Calculator!$H$27,"F",IF(Daily!D7300+Daily!H7300=0,IF(D7299+H7299&gt;0,"L",""),""))</f>
        <v/>
      </c>
      <c r="B7300" s="34">
        <v>7299</v>
      </c>
      <c r="C7300" s="19">
        <f t="shared" ca="1" si="457"/>
        <v>53229</v>
      </c>
      <c r="D7300" s="29">
        <f t="shared" ref="D7300:D7363" ca="1" si="459">IF(((D7299-G7299)-N7299)&lt;0,0,((D7299-G7299)-N7299))</f>
        <v>0</v>
      </c>
      <c r="E7300" s="29">
        <f ca="1">IF(C7300&lt;Calculator!$D$26,0,IF(DAY($C7300)=1,IF(D7300-Calculator!$G$24&gt;0,Calculator!$G$24,D7300),0))</f>
        <v>0</v>
      </c>
      <c r="F7300" s="29">
        <f ca="1">IF(E7300&gt;0,D7300*Calculator!$G$22/12,0)</f>
        <v>0</v>
      </c>
      <c r="G7300" s="29">
        <f ca="1">IF(E7300&gt;0,(IFERROR(-PMT(Calculator!$G$22/12,Calculator!$G$23*12,Calculator!$G$20),0))-F7300,0)</f>
        <v>0</v>
      </c>
      <c r="H7300" s="29">
        <f t="shared" ref="H7300:H7363" ca="1" si="460">IF((H7299-K7299+SUM(L7299:N7299)+E7299)&lt;0,0,(H7299-K7299+SUM(L7299:N7299)+E7299))</f>
        <v>0</v>
      </c>
      <c r="I7300" s="29">
        <f t="shared" ca="1" si="458"/>
        <v>0</v>
      </c>
      <c r="J7300" s="30">
        <f>Calculator!$G$40</f>
        <v>6.5000000000000002E-2</v>
      </c>
      <c r="K7300" s="29">
        <f ca="1">IF(C7300&gt;=Calculator!$G$27,IF(DAY($C7300)=1,Calculator!$G$34/2,IF(DAY($C7300)=15,Calculator!$G$34/2,0)),0)</f>
        <v>0</v>
      </c>
      <c r="L7300" s="29">
        <f ca="1">IF(DAY($C7300)=28,IF(H7300=0,0,Calculator!$G$35),0)</f>
        <v>0</v>
      </c>
      <c r="M7300" s="29">
        <f ca="1">IF(I7300&gt;0,IF(DAY($C7300)=1,SUM(INDIRECT("I"&amp;(ROW(C7299)-DAY(C7299))):I7299),0),0)</f>
        <v>0</v>
      </c>
      <c r="N7300" s="29">
        <f ca="1">IF(C7300&lt;Calculator!$G$27,0,IF(C7300=Calculator!$G$27,Calculator!$G$39,IF(H7300-K7300&lt;=0,IF(D7300&gt;Calculator!$G$39,IF(H7300-K7300+E7300+L7300+M7300+Calculator!$G$39&gt;Calculator!$G$39,Calculator!$G$39-(H7300+E7300+L7300+M7300-K7300),Calculator!$G$39),D7300),0)))</f>
        <v>0</v>
      </c>
    </row>
    <row r="7301" spans="1:14" ht="15.75" thickBot="1">
      <c r="A7301" s="33" t="str">
        <f ca="1">IF(C7301=Calculator!$H$27,"F",IF(Daily!D7301+Daily!H7301=0,IF(D7300+H7300&gt;0,"L",""),""))</f>
        <v/>
      </c>
      <c r="B7301" s="34">
        <v>7300</v>
      </c>
      <c r="C7301" s="19">
        <f t="shared" ca="1" si="457"/>
        <v>53230</v>
      </c>
      <c r="D7301" s="29">
        <f t="shared" ca="1" si="459"/>
        <v>0</v>
      </c>
      <c r="E7301" s="29">
        <f ca="1">IF(C7301&lt;Calculator!$D$26,0,IF(DAY($C7301)=1,IF(D7301-Calculator!$G$24&gt;0,Calculator!$G$24,D7301),0))</f>
        <v>0</v>
      </c>
      <c r="F7301" s="29">
        <f ca="1">IF(E7301&gt;0,D7301*Calculator!$G$22/12,0)</f>
        <v>0</v>
      </c>
      <c r="G7301" s="29">
        <f ca="1">IF(E7301&gt;0,(IFERROR(-PMT(Calculator!$G$22/12,Calculator!$G$23*12,Calculator!$G$20),0))-F7301,0)</f>
        <v>0</v>
      </c>
      <c r="H7301" s="29">
        <f t="shared" ca="1" si="460"/>
        <v>0</v>
      </c>
      <c r="I7301" s="29">
        <f t="shared" ca="1" si="458"/>
        <v>0</v>
      </c>
      <c r="J7301" s="30">
        <f>Calculator!$G$40</f>
        <v>6.5000000000000002E-2</v>
      </c>
      <c r="K7301" s="29">
        <f ca="1">IF(C7301&gt;=Calculator!$G$27,IF(DAY($C7301)=1,Calculator!$G$34/2,IF(DAY($C7301)=15,Calculator!$G$34/2,0)),0)</f>
        <v>0</v>
      </c>
      <c r="L7301" s="29">
        <f ca="1">IF(DAY($C7301)=28,IF(H7301=0,0,Calculator!$G$35),0)</f>
        <v>0</v>
      </c>
      <c r="M7301" s="29">
        <f ca="1">IF(I7301&gt;0,IF(DAY($C7301)=1,SUM(INDIRECT("I"&amp;(ROW(C7300)-DAY(C7300))):I7300),0),0)</f>
        <v>0</v>
      </c>
      <c r="N7301" s="29">
        <f ca="1">IF(C7301&lt;Calculator!$G$27,0,IF(C7301=Calculator!$G$27,Calculator!$G$39,IF(H7301-K7301&lt;=0,IF(D7301&gt;Calculator!$G$39,IF(H7301-K7301+E7301+L7301+M7301+Calculator!$G$39&gt;Calculator!$G$39,Calculator!$G$39-(H7301+E7301+L7301+M7301-K7301),Calculator!$G$39),D7301),0)))</f>
        <v>0</v>
      </c>
    </row>
    <row r="7302" spans="1:14" ht="15.75" thickBot="1">
      <c r="A7302" s="33" t="str">
        <f ca="1">IF(C7302=Calculator!$H$27,"F",IF(Daily!D7302+Daily!H7302=0,IF(D7301+H7301&gt;0,"L",""),""))</f>
        <v/>
      </c>
      <c r="B7302" s="34">
        <v>7301</v>
      </c>
      <c r="C7302" s="19">
        <f t="shared" ca="1" si="457"/>
        <v>53231</v>
      </c>
      <c r="D7302" s="29">
        <f t="shared" ca="1" si="459"/>
        <v>0</v>
      </c>
      <c r="E7302" s="29">
        <f ca="1">IF(C7302&lt;Calculator!$D$26,0,IF(DAY($C7302)=1,IF(D7302-Calculator!$G$24&gt;0,Calculator!$G$24,D7302),0))</f>
        <v>0</v>
      </c>
      <c r="F7302" s="29">
        <f ca="1">IF(E7302&gt;0,D7302*Calculator!$G$22/12,0)</f>
        <v>0</v>
      </c>
      <c r="G7302" s="29">
        <f ca="1">IF(E7302&gt;0,(IFERROR(-PMT(Calculator!$G$22/12,Calculator!$G$23*12,Calculator!$G$20),0))-F7302,0)</f>
        <v>0</v>
      </c>
      <c r="H7302" s="29">
        <f t="shared" ca="1" si="460"/>
        <v>0</v>
      </c>
      <c r="I7302" s="29">
        <f t="shared" ca="1" si="458"/>
        <v>0</v>
      </c>
      <c r="J7302" s="30">
        <f>Calculator!$G$40</f>
        <v>6.5000000000000002E-2</v>
      </c>
      <c r="K7302" s="29">
        <f ca="1">IF(C7302&gt;=Calculator!$G$27,IF(DAY($C7302)=1,Calculator!$G$34/2,IF(DAY($C7302)=15,Calculator!$G$34/2,0)),0)</f>
        <v>0</v>
      </c>
      <c r="L7302" s="29">
        <f ca="1">IF(DAY($C7302)=28,IF(H7302=0,0,Calculator!$G$35),0)</f>
        <v>0</v>
      </c>
      <c r="M7302" s="29">
        <f ca="1">IF(I7302&gt;0,IF(DAY($C7302)=1,SUM(INDIRECT("I"&amp;(ROW(C7301)-DAY(C7301))):I7301),0),0)</f>
        <v>0</v>
      </c>
      <c r="N7302" s="29">
        <f ca="1">IF(C7302&lt;Calculator!$G$27,0,IF(C7302=Calculator!$G$27,Calculator!$G$39,IF(H7302-K7302&lt;=0,IF(D7302&gt;Calculator!$G$39,IF(H7302-K7302+E7302+L7302+M7302+Calculator!$G$39&gt;Calculator!$G$39,Calculator!$G$39-(H7302+E7302+L7302+M7302-K7302),Calculator!$G$39),D7302),0)))</f>
        <v>0</v>
      </c>
    </row>
    <row r="7303" spans="1:14" ht="15.75" thickBot="1">
      <c r="A7303" s="33" t="str">
        <f ca="1">IF(C7303=Calculator!$H$27,"F",IF(Daily!D7303+Daily!H7303=0,IF(D7302+H7302&gt;0,"L",""),""))</f>
        <v/>
      </c>
      <c r="B7303" s="34">
        <v>7302</v>
      </c>
      <c r="C7303" s="19">
        <f t="shared" ca="1" si="457"/>
        <v>53232</v>
      </c>
      <c r="D7303" s="29">
        <f t="shared" ca="1" si="459"/>
        <v>0</v>
      </c>
      <c r="E7303" s="29">
        <f ca="1">IF(C7303&lt;Calculator!$D$26,0,IF(DAY($C7303)=1,IF(D7303-Calculator!$G$24&gt;0,Calculator!$G$24,D7303),0))</f>
        <v>0</v>
      </c>
      <c r="F7303" s="29">
        <f ca="1">IF(E7303&gt;0,D7303*Calculator!$G$22/12,0)</f>
        <v>0</v>
      </c>
      <c r="G7303" s="29">
        <f ca="1">IF(E7303&gt;0,(IFERROR(-PMT(Calculator!$G$22/12,Calculator!$G$23*12,Calculator!$G$20),0))-F7303,0)</f>
        <v>0</v>
      </c>
      <c r="H7303" s="29">
        <f t="shared" ca="1" si="460"/>
        <v>0</v>
      </c>
      <c r="I7303" s="29">
        <f t="shared" ca="1" si="458"/>
        <v>0</v>
      </c>
      <c r="J7303" s="30">
        <f>Calculator!$G$40</f>
        <v>6.5000000000000002E-2</v>
      </c>
      <c r="K7303" s="29">
        <f ca="1">IF(C7303&gt;=Calculator!$G$27,IF(DAY($C7303)=1,Calculator!$G$34/2,IF(DAY($C7303)=15,Calculator!$G$34/2,0)),0)</f>
        <v>0</v>
      </c>
      <c r="L7303" s="29">
        <f ca="1">IF(DAY($C7303)=28,IF(H7303=0,0,Calculator!$G$35),0)</f>
        <v>0</v>
      </c>
      <c r="M7303" s="29">
        <f ca="1">IF(I7303&gt;0,IF(DAY($C7303)=1,SUM(INDIRECT("I"&amp;(ROW(C7302)-DAY(C7302))):I7302),0),0)</f>
        <v>0</v>
      </c>
      <c r="N7303" s="29">
        <f ca="1">IF(C7303&lt;Calculator!$G$27,0,IF(C7303=Calculator!$G$27,Calculator!$G$39,IF(H7303-K7303&lt;=0,IF(D7303&gt;Calculator!$G$39,IF(H7303-K7303+E7303+L7303+M7303+Calculator!$G$39&gt;Calculator!$G$39,Calculator!$G$39-(H7303+E7303+L7303+M7303-K7303),Calculator!$G$39),D7303),0)))</f>
        <v>0</v>
      </c>
    </row>
    <row r="7304" spans="1:14" ht="15.75" thickBot="1">
      <c r="A7304" s="33" t="str">
        <f ca="1">IF(C7304=Calculator!$H$27,"F",IF(Daily!D7304+Daily!H7304=0,IF(D7303+H7303&gt;0,"L",""),""))</f>
        <v/>
      </c>
      <c r="B7304" s="34">
        <v>7303</v>
      </c>
      <c r="C7304" s="19">
        <f t="shared" ca="1" si="457"/>
        <v>53233</v>
      </c>
      <c r="D7304" s="29">
        <f t="shared" ca="1" si="459"/>
        <v>0</v>
      </c>
      <c r="E7304" s="29">
        <f ca="1">IF(C7304&lt;Calculator!$D$26,0,IF(DAY($C7304)=1,IF(D7304-Calculator!$G$24&gt;0,Calculator!$G$24,D7304),0))</f>
        <v>0</v>
      </c>
      <c r="F7304" s="29">
        <f ca="1">IF(E7304&gt;0,D7304*Calculator!$G$22/12,0)</f>
        <v>0</v>
      </c>
      <c r="G7304" s="29">
        <f ca="1">IF(E7304&gt;0,(IFERROR(-PMT(Calculator!$G$22/12,Calculator!$G$23*12,Calculator!$G$20),0))-F7304,0)</f>
        <v>0</v>
      </c>
      <c r="H7304" s="29">
        <f t="shared" ca="1" si="460"/>
        <v>0</v>
      </c>
      <c r="I7304" s="29">
        <f t="shared" ca="1" si="458"/>
        <v>0</v>
      </c>
      <c r="J7304" s="30">
        <f>Calculator!$G$40</f>
        <v>6.5000000000000002E-2</v>
      </c>
      <c r="K7304" s="29">
        <f ca="1">IF(C7304&gt;=Calculator!$G$27,IF(DAY($C7304)=1,Calculator!$G$34/2,IF(DAY($C7304)=15,Calculator!$G$34/2,0)),0)</f>
        <v>0</v>
      </c>
      <c r="L7304" s="29">
        <f ca="1">IF(DAY($C7304)=28,IF(H7304=0,0,Calculator!$G$35),0)</f>
        <v>0</v>
      </c>
      <c r="M7304" s="29">
        <f ca="1">IF(I7304&gt;0,IF(DAY($C7304)=1,SUM(INDIRECT("I"&amp;(ROW(C7303)-DAY(C7303))):I7303),0),0)</f>
        <v>0</v>
      </c>
      <c r="N7304" s="29">
        <f ca="1">IF(C7304&lt;Calculator!$G$27,0,IF(C7304=Calculator!$G$27,Calculator!$G$39,IF(H7304-K7304&lt;=0,IF(D7304&gt;Calculator!$G$39,IF(H7304-K7304+E7304+L7304+M7304+Calculator!$G$39&gt;Calculator!$G$39,Calculator!$G$39-(H7304+E7304+L7304+M7304-K7304),Calculator!$G$39),D7304),0)))</f>
        <v>0</v>
      </c>
    </row>
    <row r="7305" spans="1:14" ht="15.75" thickBot="1">
      <c r="A7305" s="33" t="str">
        <f ca="1">IF(C7305=Calculator!$H$27,"F",IF(Daily!D7305+Daily!H7305=0,IF(D7304+H7304&gt;0,"L",""),""))</f>
        <v/>
      </c>
      <c r="B7305" s="34">
        <v>7304</v>
      </c>
      <c r="C7305" s="19">
        <f t="shared" ca="1" si="457"/>
        <v>53234</v>
      </c>
      <c r="D7305" s="29">
        <f t="shared" ca="1" si="459"/>
        <v>0</v>
      </c>
      <c r="E7305" s="29">
        <f ca="1">IF(C7305&lt;Calculator!$D$26,0,IF(DAY($C7305)=1,IF(D7305-Calculator!$G$24&gt;0,Calculator!$G$24,D7305),0))</f>
        <v>0</v>
      </c>
      <c r="F7305" s="29">
        <f ca="1">IF(E7305&gt;0,D7305*Calculator!$G$22/12,0)</f>
        <v>0</v>
      </c>
      <c r="G7305" s="29">
        <f ca="1">IF(E7305&gt;0,(IFERROR(-PMT(Calculator!$G$22/12,Calculator!$G$23*12,Calculator!$G$20),0))-F7305,0)</f>
        <v>0</v>
      </c>
      <c r="H7305" s="29">
        <f t="shared" ca="1" si="460"/>
        <v>0</v>
      </c>
      <c r="I7305" s="29">
        <f t="shared" ca="1" si="458"/>
        <v>0</v>
      </c>
      <c r="J7305" s="30">
        <f>Calculator!$G$40</f>
        <v>6.5000000000000002E-2</v>
      </c>
      <c r="K7305" s="29">
        <f ca="1">IF(C7305&gt;=Calculator!$G$27,IF(DAY($C7305)=1,Calculator!$G$34/2,IF(DAY($C7305)=15,Calculator!$G$34/2,0)),0)</f>
        <v>0</v>
      </c>
      <c r="L7305" s="29">
        <f ca="1">IF(DAY($C7305)=28,IF(H7305=0,0,Calculator!$G$35),0)</f>
        <v>0</v>
      </c>
      <c r="M7305" s="29">
        <f ca="1">IF(I7305&gt;0,IF(DAY($C7305)=1,SUM(INDIRECT("I"&amp;(ROW(C7304)-DAY(C7304))):I7304),0),0)</f>
        <v>0</v>
      </c>
      <c r="N7305" s="29">
        <f ca="1">IF(C7305&lt;Calculator!$G$27,0,IF(C7305=Calculator!$G$27,Calculator!$G$39,IF(H7305-K7305&lt;=0,IF(D7305&gt;Calculator!$G$39,IF(H7305-K7305+E7305+L7305+M7305+Calculator!$G$39&gt;Calculator!$G$39,Calculator!$G$39-(H7305+E7305+L7305+M7305-K7305),Calculator!$G$39),D7305),0)))</f>
        <v>0</v>
      </c>
    </row>
    <row r="7306" spans="1:14" ht="15.75" thickBot="1">
      <c r="A7306" s="33" t="str">
        <f ca="1">IF(C7306=Calculator!$H$27,"F",IF(Daily!D7306+Daily!H7306=0,IF(D7305+H7305&gt;0,"L",""),""))</f>
        <v/>
      </c>
      <c r="B7306" s="34">
        <v>7305</v>
      </c>
      <c r="C7306" s="19">
        <f t="shared" ca="1" si="457"/>
        <v>53235</v>
      </c>
      <c r="D7306" s="29">
        <f t="shared" ca="1" si="459"/>
        <v>0</v>
      </c>
      <c r="E7306" s="29">
        <f ca="1">IF(C7306&lt;Calculator!$D$26,0,IF(DAY($C7306)=1,IF(D7306-Calculator!$G$24&gt;0,Calculator!$G$24,D7306),0))</f>
        <v>0</v>
      </c>
      <c r="F7306" s="29">
        <f ca="1">IF(E7306&gt;0,D7306*Calculator!$G$22/12,0)</f>
        <v>0</v>
      </c>
      <c r="G7306" s="29">
        <f ca="1">IF(E7306&gt;0,(IFERROR(-PMT(Calculator!$G$22/12,Calculator!$G$23*12,Calculator!$G$20),0))-F7306,0)</f>
        <v>0</v>
      </c>
      <c r="H7306" s="29">
        <f t="shared" ca="1" si="460"/>
        <v>0</v>
      </c>
      <c r="I7306" s="29">
        <f t="shared" ca="1" si="458"/>
        <v>0</v>
      </c>
      <c r="J7306" s="30">
        <f>Calculator!$G$40</f>
        <v>6.5000000000000002E-2</v>
      </c>
      <c r="K7306" s="29">
        <f ca="1">IF(C7306&gt;=Calculator!$G$27,IF(DAY($C7306)=1,Calculator!$G$34/2,IF(DAY($C7306)=15,Calculator!$G$34/2,0)),0)</f>
        <v>0</v>
      </c>
      <c r="L7306" s="29">
        <f ca="1">IF(DAY($C7306)=28,IF(H7306=0,0,Calculator!$G$35),0)</f>
        <v>0</v>
      </c>
      <c r="M7306" s="29">
        <f ca="1">IF(I7306&gt;0,IF(DAY($C7306)=1,SUM(INDIRECT("I"&amp;(ROW(C7305)-DAY(C7305))):I7305),0),0)</f>
        <v>0</v>
      </c>
      <c r="N7306" s="29">
        <f ca="1">IF(C7306&lt;Calculator!$G$27,0,IF(C7306=Calculator!$G$27,Calculator!$G$39,IF(H7306-K7306&lt;=0,IF(D7306&gt;Calculator!$G$39,IF(H7306-K7306+E7306+L7306+M7306+Calculator!$G$39&gt;Calculator!$G$39,Calculator!$G$39-(H7306+E7306+L7306+M7306-K7306),Calculator!$G$39),D7306),0)))</f>
        <v>0</v>
      </c>
    </row>
    <row r="7307" spans="1:14" ht="15.75" thickBot="1">
      <c r="A7307" s="33" t="str">
        <f ca="1">IF(C7307=Calculator!$H$27,"F",IF(Daily!D7307+Daily!H7307=0,IF(D7306+H7306&gt;0,"L",""),""))</f>
        <v/>
      </c>
      <c r="B7307" s="34">
        <v>7306</v>
      </c>
      <c r="C7307" s="19">
        <f t="shared" ca="1" si="457"/>
        <v>53236</v>
      </c>
      <c r="D7307" s="29">
        <f t="shared" ca="1" si="459"/>
        <v>0</v>
      </c>
      <c r="E7307" s="29">
        <f ca="1">IF(C7307&lt;Calculator!$D$26,0,IF(DAY($C7307)=1,IF(D7307-Calculator!$G$24&gt;0,Calculator!$G$24,D7307),0))</f>
        <v>0</v>
      </c>
      <c r="F7307" s="29">
        <f ca="1">IF(E7307&gt;0,D7307*Calculator!$G$22/12,0)</f>
        <v>0</v>
      </c>
      <c r="G7307" s="29">
        <f ca="1">IF(E7307&gt;0,(IFERROR(-PMT(Calculator!$G$22/12,Calculator!$G$23*12,Calculator!$G$20),0))-F7307,0)</f>
        <v>0</v>
      </c>
      <c r="H7307" s="29">
        <f t="shared" ca="1" si="460"/>
        <v>0</v>
      </c>
      <c r="I7307" s="29">
        <f t="shared" ca="1" si="458"/>
        <v>0</v>
      </c>
      <c r="J7307" s="30">
        <f>Calculator!$G$40</f>
        <v>6.5000000000000002E-2</v>
      </c>
      <c r="K7307" s="29">
        <f ca="1">IF(C7307&gt;=Calculator!$G$27,IF(DAY($C7307)=1,Calculator!$G$34/2,IF(DAY($C7307)=15,Calculator!$G$34/2,0)),0)</f>
        <v>4500</v>
      </c>
      <c r="L7307" s="29">
        <f ca="1">IF(DAY($C7307)=28,IF(H7307=0,0,Calculator!$G$35),0)</f>
        <v>0</v>
      </c>
      <c r="M7307" s="29">
        <f ca="1">IF(I7307&gt;0,IF(DAY($C7307)=1,SUM(INDIRECT("I"&amp;(ROW(C7306)-DAY(C7306))):I7306),0),0)</f>
        <v>0</v>
      </c>
      <c r="N7307" s="29">
        <f ca="1">IF(C7307&lt;Calculator!$G$27,0,IF(C7307=Calculator!$G$27,Calculator!$G$39,IF(H7307-K7307&lt;=0,IF(D7307&gt;Calculator!$G$39,IF(H7307-K7307+E7307+L7307+M7307+Calculator!$G$39&gt;Calculator!$G$39,Calculator!$G$39-(H7307+E7307+L7307+M7307-K7307),Calculator!$G$39),D7307),0)))</f>
        <v>0</v>
      </c>
    </row>
    <row r="7308" spans="1:14" ht="15.75" thickBot="1">
      <c r="A7308" s="33" t="str">
        <f ca="1">IF(C7308=Calculator!$H$27,"F",IF(Daily!D7308+Daily!H7308=0,IF(D7307+H7307&gt;0,"L",""),""))</f>
        <v/>
      </c>
      <c r="B7308" s="34">
        <v>7307</v>
      </c>
      <c r="C7308" s="19">
        <f t="shared" ca="1" si="457"/>
        <v>53237</v>
      </c>
      <c r="D7308" s="29">
        <f t="shared" ca="1" si="459"/>
        <v>0</v>
      </c>
      <c r="E7308" s="29">
        <f ca="1">IF(C7308&lt;Calculator!$D$26,0,IF(DAY($C7308)=1,IF(D7308-Calculator!$G$24&gt;0,Calculator!$G$24,D7308),0))</f>
        <v>0</v>
      </c>
      <c r="F7308" s="29">
        <f ca="1">IF(E7308&gt;0,D7308*Calculator!$G$22/12,0)</f>
        <v>0</v>
      </c>
      <c r="G7308" s="29">
        <f ca="1">IF(E7308&gt;0,(IFERROR(-PMT(Calculator!$G$22/12,Calculator!$G$23*12,Calculator!$G$20),0))-F7308,0)</f>
        <v>0</v>
      </c>
      <c r="H7308" s="29">
        <f t="shared" ca="1" si="460"/>
        <v>0</v>
      </c>
      <c r="I7308" s="29">
        <f t="shared" ca="1" si="458"/>
        <v>0</v>
      </c>
      <c r="J7308" s="30">
        <f>Calculator!$G$40</f>
        <v>6.5000000000000002E-2</v>
      </c>
      <c r="K7308" s="29">
        <f ca="1">IF(C7308&gt;=Calculator!$G$27,IF(DAY($C7308)=1,Calculator!$G$34/2,IF(DAY($C7308)=15,Calculator!$G$34/2,0)),0)</f>
        <v>0</v>
      </c>
      <c r="L7308" s="29">
        <f ca="1">IF(DAY($C7308)=28,IF(H7308=0,0,Calculator!$G$35),0)</f>
        <v>0</v>
      </c>
      <c r="M7308" s="29">
        <f ca="1">IF(I7308&gt;0,IF(DAY($C7308)=1,SUM(INDIRECT("I"&amp;(ROW(C7307)-DAY(C7307))):I7307),0),0)</f>
        <v>0</v>
      </c>
      <c r="N7308" s="29">
        <f ca="1">IF(C7308&lt;Calculator!$G$27,0,IF(C7308=Calculator!$G$27,Calculator!$G$39,IF(H7308-K7308&lt;=0,IF(D7308&gt;Calculator!$G$39,IF(H7308-K7308+E7308+L7308+M7308+Calculator!$G$39&gt;Calculator!$G$39,Calculator!$G$39-(H7308+E7308+L7308+M7308-K7308),Calculator!$G$39),D7308),0)))</f>
        <v>0</v>
      </c>
    </row>
    <row r="7309" spans="1:14" ht="15.75" thickBot="1">
      <c r="A7309" s="33" t="str">
        <f ca="1">IF(C7309=Calculator!$H$27,"F",IF(Daily!D7309+Daily!H7309=0,IF(D7308+H7308&gt;0,"L",""),""))</f>
        <v/>
      </c>
      <c r="B7309" s="34">
        <v>7308</v>
      </c>
      <c r="C7309" s="19">
        <f t="shared" ca="1" si="457"/>
        <v>53238</v>
      </c>
      <c r="D7309" s="29">
        <f t="shared" ca="1" si="459"/>
        <v>0</v>
      </c>
      <c r="E7309" s="29">
        <f ca="1">IF(C7309&lt;Calculator!$D$26,0,IF(DAY($C7309)=1,IF(D7309-Calculator!$G$24&gt;0,Calculator!$G$24,D7309),0))</f>
        <v>0</v>
      </c>
      <c r="F7309" s="29">
        <f ca="1">IF(E7309&gt;0,D7309*Calculator!$G$22/12,0)</f>
        <v>0</v>
      </c>
      <c r="G7309" s="29">
        <f ca="1">IF(E7309&gt;0,(IFERROR(-PMT(Calculator!$G$22/12,Calculator!$G$23*12,Calculator!$G$20),0))-F7309,0)</f>
        <v>0</v>
      </c>
      <c r="H7309" s="29">
        <f t="shared" ca="1" si="460"/>
        <v>0</v>
      </c>
      <c r="I7309" s="29">
        <f t="shared" ca="1" si="458"/>
        <v>0</v>
      </c>
      <c r="J7309" s="30">
        <f>Calculator!$G$40</f>
        <v>6.5000000000000002E-2</v>
      </c>
      <c r="K7309" s="29">
        <f ca="1">IF(C7309&gt;=Calculator!$G$27,IF(DAY($C7309)=1,Calculator!$G$34/2,IF(DAY($C7309)=15,Calculator!$G$34/2,0)),0)</f>
        <v>0</v>
      </c>
      <c r="L7309" s="29">
        <f ca="1">IF(DAY($C7309)=28,IF(H7309=0,0,Calculator!$G$35),0)</f>
        <v>0</v>
      </c>
      <c r="M7309" s="29">
        <f ca="1">IF(I7309&gt;0,IF(DAY($C7309)=1,SUM(INDIRECT("I"&amp;(ROW(C7308)-DAY(C7308))):I7308),0),0)</f>
        <v>0</v>
      </c>
      <c r="N7309" s="29">
        <f ca="1">IF(C7309&lt;Calculator!$G$27,0,IF(C7309=Calculator!$G$27,Calculator!$G$39,IF(H7309-K7309&lt;=0,IF(D7309&gt;Calculator!$G$39,IF(H7309-K7309+E7309+L7309+M7309+Calculator!$G$39&gt;Calculator!$G$39,Calculator!$G$39-(H7309+E7309+L7309+M7309-K7309),Calculator!$G$39),D7309),0)))</f>
        <v>0</v>
      </c>
    </row>
    <row r="7310" spans="1:14" ht="15.75" thickBot="1">
      <c r="A7310" s="33" t="str">
        <f ca="1">IF(C7310=Calculator!$H$27,"F",IF(Daily!D7310+Daily!H7310=0,IF(D7309+H7309&gt;0,"L",""),""))</f>
        <v/>
      </c>
      <c r="B7310" s="34">
        <v>7309</v>
      </c>
      <c r="C7310" s="19">
        <f t="shared" ca="1" si="457"/>
        <v>53239</v>
      </c>
      <c r="D7310" s="29">
        <f t="shared" ca="1" si="459"/>
        <v>0</v>
      </c>
      <c r="E7310" s="29">
        <f ca="1">IF(C7310&lt;Calculator!$D$26,0,IF(DAY($C7310)=1,IF(D7310-Calculator!$G$24&gt;0,Calculator!$G$24,D7310),0))</f>
        <v>0</v>
      </c>
      <c r="F7310" s="29">
        <f ca="1">IF(E7310&gt;0,D7310*Calculator!$G$22/12,0)</f>
        <v>0</v>
      </c>
      <c r="G7310" s="29">
        <f ca="1">IF(E7310&gt;0,(IFERROR(-PMT(Calculator!$G$22/12,Calculator!$G$23*12,Calculator!$G$20),0))-F7310,0)</f>
        <v>0</v>
      </c>
      <c r="H7310" s="29">
        <f t="shared" ca="1" si="460"/>
        <v>0</v>
      </c>
      <c r="I7310" s="29">
        <f t="shared" ca="1" si="458"/>
        <v>0</v>
      </c>
      <c r="J7310" s="30">
        <f>Calculator!$G$40</f>
        <v>6.5000000000000002E-2</v>
      </c>
      <c r="K7310" s="29">
        <f ca="1">IF(C7310&gt;=Calculator!$G$27,IF(DAY($C7310)=1,Calculator!$G$34/2,IF(DAY($C7310)=15,Calculator!$G$34/2,0)),0)</f>
        <v>0</v>
      </c>
      <c r="L7310" s="29">
        <f ca="1">IF(DAY($C7310)=28,IF(H7310=0,0,Calculator!$G$35),0)</f>
        <v>0</v>
      </c>
      <c r="M7310" s="29">
        <f ca="1">IF(I7310&gt;0,IF(DAY($C7310)=1,SUM(INDIRECT("I"&amp;(ROW(C7309)-DAY(C7309))):I7309),0),0)</f>
        <v>0</v>
      </c>
      <c r="N7310" s="29">
        <f ca="1">IF(C7310&lt;Calculator!$G$27,0,IF(C7310=Calculator!$G$27,Calculator!$G$39,IF(H7310-K7310&lt;=0,IF(D7310&gt;Calculator!$G$39,IF(H7310-K7310+E7310+L7310+M7310+Calculator!$G$39&gt;Calculator!$G$39,Calculator!$G$39-(H7310+E7310+L7310+M7310-K7310),Calculator!$G$39),D7310),0)))</f>
        <v>0</v>
      </c>
    </row>
    <row r="7311" spans="1:14" ht="15.75" thickBot="1">
      <c r="A7311" s="33" t="str">
        <f ca="1">IF(C7311=Calculator!$H$27,"F",IF(Daily!D7311+Daily!H7311=0,IF(D7310+H7310&gt;0,"L",""),""))</f>
        <v/>
      </c>
      <c r="B7311" s="34">
        <v>7310</v>
      </c>
      <c r="C7311" s="19">
        <f t="shared" ca="1" si="457"/>
        <v>53240</v>
      </c>
      <c r="D7311" s="29">
        <f t="shared" ca="1" si="459"/>
        <v>0</v>
      </c>
      <c r="E7311" s="29">
        <f ca="1">IF(C7311&lt;Calculator!$D$26,0,IF(DAY($C7311)=1,IF(D7311-Calculator!$G$24&gt;0,Calculator!$G$24,D7311),0))</f>
        <v>0</v>
      </c>
      <c r="F7311" s="29">
        <f ca="1">IF(E7311&gt;0,D7311*Calculator!$G$22/12,0)</f>
        <v>0</v>
      </c>
      <c r="G7311" s="29">
        <f ca="1">IF(E7311&gt;0,(IFERROR(-PMT(Calculator!$G$22/12,Calculator!$G$23*12,Calculator!$G$20),0))-F7311,0)</f>
        <v>0</v>
      </c>
      <c r="H7311" s="29">
        <f t="shared" ca="1" si="460"/>
        <v>0</v>
      </c>
      <c r="I7311" s="29">
        <f t="shared" ca="1" si="458"/>
        <v>0</v>
      </c>
      <c r="J7311" s="30">
        <f>Calculator!$G$40</f>
        <v>6.5000000000000002E-2</v>
      </c>
      <c r="K7311" s="29">
        <f ca="1">IF(C7311&gt;=Calculator!$G$27,IF(DAY($C7311)=1,Calculator!$G$34/2,IF(DAY($C7311)=15,Calculator!$G$34/2,0)),0)</f>
        <v>0</v>
      </c>
      <c r="L7311" s="29">
        <f ca="1">IF(DAY($C7311)=28,IF(H7311=0,0,Calculator!$G$35),0)</f>
        <v>0</v>
      </c>
      <c r="M7311" s="29">
        <f ca="1">IF(I7311&gt;0,IF(DAY($C7311)=1,SUM(INDIRECT("I"&amp;(ROW(C7310)-DAY(C7310))):I7310),0),0)</f>
        <v>0</v>
      </c>
      <c r="N7311" s="29">
        <f ca="1">IF(C7311&lt;Calculator!$G$27,0,IF(C7311=Calculator!$G$27,Calculator!$G$39,IF(H7311-K7311&lt;=0,IF(D7311&gt;Calculator!$G$39,IF(H7311-K7311+E7311+L7311+M7311+Calculator!$G$39&gt;Calculator!$G$39,Calculator!$G$39-(H7311+E7311+L7311+M7311-K7311),Calculator!$G$39),D7311),0)))</f>
        <v>0</v>
      </c>
    </row>
    <row r="7312" spans="1:14" ht="15.75" thickBot="1">
      <c r="A7312" s="33" t="str">
        <f ca="1">IF(C7312=Calculator!$H$27,"F",IF(Daily!D7312+Daily!H7312=0,IF(D7311+H7311&gt;0,"L",""),""))</f>
        <v/>
      </c>
      <c r="B7312" s="34">
        <v>7311</v>
      </c>
      <c r="C7312" s="19">
        <f t="shared" ca="1" si="457"/>
        <v>53241</v>
      </c>
      <c r="D7312" s="29">
        <f t="shared" ca="1" si="459"/>
        <v>0</v>
      </c>
      <c r="E7312" s="29">
        <f ca="1">IF(C7312&lt;Calculator!$D$26,0,IF(DAY($C7312)=1,IF(D7312-Calculator!$G$24&gt;0,Calculator!$G$24,D7312),0))</f>
        <v>0</v>
      </c>
      <c r="F7312" s="29">
        <f ca="1">IF(E7312&gt;0,D7312*Calculator!$G$22/12,0)</f>
        <v>0</v>
      </c>
      <c r="G7312" s="29">
        <f ca="1">IF(E7312&gt;0,(IFERROR(-PMT(Calculator!$G$22/12,Calculator!$G$23*12,Calculator!$G$20),0))-F7312,0)</f>
        <v>0</v>
      </c>
      <c r="H7312" s="29">
        <f t="shared" ca="1" si="460"/>
        <v>0</v>
      </c>
      <c r="I7312" s="29">
        <f t="shared" ca="1" si="458"/>
        <v>0</v>
      </c>
      <c r="J7312" s="30">
        <f>Calculator!$G$40</f>
        <v>6.5000000000000002E-2</v>
      </c>
      <c r="K7312" s="29">
        <f ca="1">IF(C7312&gt;=Calculator!$G$27,IF(DAY($C7312)=1,Calculator!$G$34/2,IF(DAY($C7312)=15,Calculator!$G$34/2,0)),0)</f>
        <v>0</v>
      </c>
      <c r="L7312" s="29">
        <f ca="1">IF(DAY($C7312)=28,IF(H7312=0,0,Calculator!$G$35),0)</f>
        <v>0</v>
      </c>
      <c r="M7312" s="29">
        <f ca="1">IF(I7312&gt;0,IF(DAY($C7312)=1,SUM(INDIRECT("I"&amp;(ROW(C7311)-DAY(C7311))):I7311),0),0)</f>
        <v>0</v>
      </c>
      <c r="N7312" s="29">
        <f ca="1">IF(C7312&lt;Calculator!$G$27,0,IF(C7312=Calculator!$G$27,Calculator!$G$39,IF(H7312-K7312&lt;=0,IF(D7312&gt;Calculator!$G$39,IF(H7312-K7312+E7312+L7312+M7312+Calculator!$G$39&gt;Calculator!$G$39,Calculator!$G$39-(H7312+E7312+L7312+M7312-K7312),Calculator!$G$39),D7312),0)))</f>
        <v>0</v>
      </c>
    </row>
    <row r="7313" spans="1:14" ht="15.75" thickBot="1">
      <c r="A7313" s="33" t="str">
        <f ca="1">IF(C7313=Calculator!$H$27,"F",IF(Daily!D7313+Daily!H7313=0,IF(D7312+H7312&gt;0,"L",""),""))</f>
        <v/>
      </c>
      <c r="B7313" s="34">
        <v>7312</v>
      </c>
      <c r="C7313" s="19">
        <f t="shared" ca="1" si="457"/>
        <v>53242</v>
      </c>
      <c r="D7313" s="29">
        <f t="shared" ca="1" si="459"/>
        <v>0</v>
      </c>
      <c r="E7313" s="29">
        <f ca="1">IF(C7313&lt;Calculator!$D$26,0,IF(DAY($C7313)=1,IF(D7313-Calculator!$G$24&gt;0,Calculator!$G$24,D7313),0))</f>
        <v>0</v>
      </c>
      <c r="F7313" s="29">
        <f ca="1">IF(E7313&gt;0,D7313*Calculator!$G$22/12,0)</f>
        <v>0</v>
      </c>
      <c r="G7313" s="29">
        <f ca="1">IF(E7313&gt;0,(IFERROR(-PMT(Calculator!$G$22/12,Calculator!$G$23*12,Calculator!$G$20),0))-F7313,0)</f>
        <v>0</v>
      </c>
      <c r="H7313" s="29">
        <f t="shared" ca="1" si="460"/>
        <v>0</v>
      </c>
      <c r="I7313" s="29">
        <f t="shared" ca="1" si="458"/>
        <v>0</v>
      </c>
      <c r="J7313" s="30">
        <f>Calculator!$G$40</f>
        <v>6.5000000000000002E-2</v>
      </c>
      <c r="K7313" s="29">
        <f ca="1">IF(C7313&gt;=Calculator!$G$27,IF(DAY($C7313)=1,Calculator!$G$34/2,IF(DAY($C7313)=15,Calculator!$G$34/2,0)),0)</f>
        <v>0</v>
      </c>
      <c r="L7313" s="29">
        <f ca="1">IF(DAY($C7313)=28,IF(H7313=0,0,Calculator!$G$35),0)</f>
        <v>0</v>
      </c>
      <c r="M7313" s="29">
        <f ca="1">IF(I7313&gt;0,IF(DAY($C7313)=1,SUM(INDIRECT("I"&amp;(ROW(C7312)-DAY(C7312))):I7312),0),0)</f>
        <v>0</v>
      </c>
      <c r="N7313" s="29">
        <f ca="1">IF(C7313&lt;Calculator!$G$27,0,IF(C7313=Calculator!$G$27,Calculator!$G$39,IF(H7313-K7313&lt;=0,IF(D7313&gt;Calculator!$G$39,IF(H7313-K7313+E7313+L7313+M7313+Calculator!$G$39&gt;Calculator!$G$39,Calculator!$G$39-(H7313+E7313+L7313+M7313-K7313),Calculator!$G$39),D7313),0)))</f>
        <v>0</v>
      </c>
    </row>
    <row r="7314" spans="1:14" ht="15.75" thickBot="1">
      <c r="A7314" s="33" t="str">
        <f ca="1">IF(C7314=Calculator!$H$27,"F",IF(Daily!D7314+Daily!H7314=0,IF(D7313+H7313&gt;0,"L",""),""))</f>
        <v/>
      </c>
      <c r="B7314" s="34">
        <v>7313</v>
      </c>
      <c r="C7314" s="19">
        <f t="shared" ca="1" si="457"/>
        <v>53243</v>
      </c>
      <c r="D7314" s="29">
        <f t="shared" ca="1" si="459"/>
        <v>0</v>
      </c>
      <c r="E7314" s="29">
        <f ca="1">IF(C7314&lt;Calculator!$D$26,0,IF(DAY($C7314)=1,IF(D7314-Calculator!$G$24&gt;0,Calculator!$G$24,D7314),0))</f>
        <v>0</v>
      </c>
      <c r="F7314" s="29">
        <f ca="1">IF(E7314&gt;0,D7314*Calculator!$G$22/12,0)</f>
        <v>0</v>
      </c>
      <c r="G7314" s="29">
        <f ca="1">IF(E7314&gt;0,(IFERROR(-PMT(Calculator!$G$22/12,Calculator!$G$23*12,Calculator!$G$20),0))-F7314,0)</f>
        <v>0</v>
      </c>
      <c r="H7314" s="29">
        <f t="shared" ca="1" si="460"/>
        <v>0</v>
      </c>
      <c r="I7314" s="29">
        <f t="shared" ca="1" si="458"/>
        <v>0</v>
      </c>
      <c r="J7314" s="30">
        <f>Calculator!$G$40</f>
        <v>6.5000000000000002E-2</v>
      </c>
      <c r="K7314" s="29">
        <f ca="1">IF(C7314&gt;=Calculator!$G$27,IF(DAY($C7314)=1,Calculator!$G$34/2,IF(DAY($C7314)=15,Calculator!$G$34/2,0)),0)</f>
        <v>0</v>
      </c>
      <c r="L7314" s="29">
        <f ca="1">IF(DAY($C7314)=28,IF(H7314=0,0,Calculator!$G$35),0)</f>
        <v>0</v>
      </c>
      <c r="M7314" s="29">
        <f ca="1">IF(I7314&gt;0,IF(DAY($C7314)=1,SUM(INDIRECT("I"&amp;(ROW(C7313)-DAY(C7313))):I7313),0),0)</f>
        <v>0</v>
      </c>
      <c r="N7314" s="29">
        <f ca="1">IF(C7314&lt;Calculator!$G$27,0,IF(C7314=Calculator!$G$27,Calculator!$G$39,IF(H7314-K7314&lt;=0,IF(D7314&gt;Calculator!$G$39,IF(H7314-K7314+E7314+L7314+M7314+Calculator!$G$39&gt;Calculator!$G$39,Calculator!$G$39-(H7314+E7314+L7314+M7314-K7314),Calculator!$G$39),D7314),0)))</f>
        <v>0</v>
      </c>
    </row>
    <row r="7315" spans="1:14" ht="15.75" thickBot="1">
      <c r="A7315" s="33" t="str">
        <f ca="1">IF(C7315=Calculator!$H$27,"F",IF(Daily!D7315+Daily!H7315=0,IF(D7314+H7314&gt;0,"L",""),""))</f>
        <v/>
      </c>
      <c r="B7315" s="34">
        <v>7314</v>
      </c>
      <c r="C7315" s="19">
        <f t="shared" ca="1" si="457"/>
        <v>53244</v>
      </c>
      <c r="D7315" s="29">
        <f t="shared" ca="1" si="459"/>
        <v>0</v>
      </c>
      <c r="E7315" s="29">
        <f ca="1">IF(C7315&lt;Calculator!$D$26,0,IF(DAY($C7315)=1,IF(D7315-Calculator!$G$24&gt;0,Calculator!$G$24,D7315),0))</f>
        <v>0</v>
      </c>
      <c r="F7315" s="29">
        <f ca="1">IF(E7315&gt;0,D7315*Calculator!$G$22/12,0)</f>
        <v>0</v>
      </c>
      <c r="G7315" s="29">
        <f ca="1">IF(E7315&gt;0,(IFERROR(-PMT(Calculator!$G$22/12,Calculator!$G$23*12,Calculator!$G$20),0))-F7315,0)</f>
        <v>0</v>
      </c>
      <c r="H7315" s="29">
        <f t="shared" ca="1" si="460"/>
        <v>0</v>
      </c>
      <c r="I7315" s="29">
        <f t="shared" ca="1" si="458"/>
        <v>0</v>
      </c>
      <c r="J7315" s="30">
        <f>Calculator!$G$40</f>
        <v>6.5000000000000002E-2</v>
      </c>
      <c r="K7315" s="29">
        <f ca="1">IF(C7315&gt;=Calculator!$G$27,IF(DAY($C7315)=1,Calculator!$G$34/2,IF(DAY($C7315)=15,Calculator!$G$34/2,0)),0)</f>
        <v>0</v>
      </c>
      <c r="L7315" s="29">
        <f ca="1">IF(DAY($C7315)=28,IF(H7315=0,0,Calculator!$G$35),0)</f>
        <v>0</v>
      </c>
      <c r="M7315" s="29">
        <f ca="1">IF(I7315&gt;0,IF(DAY($C7315)=1,SUM(INDIRECT("I"&amp;(ROW(C7314)-DAY(C7314))):I7314),0),0)</f>
        <v>0</v>
      </c>
      <c r="N7315" s="29">
        <f ca="1">IF(C7315&lt;Calculator!$G$27,0,IF(C7315=Calculator!$G$27,Calculator!$G$39,IF(H7315-K7315&lt;=0,IF(D7315&gt;Calculator!$G$39,IF(H7315-K7315+E7315+L7315+M7315+Calculator!$G$39&gt;Calculator!$G$39,Calculator!$G$39-(H7315+E7315+L7315+M7315-K7315),Calculator!$G$39),D7315),0)))</f>
        <v>0</v>
      </c>
    </row>
    <row r="7316" spans="1:14" ht="15.75" thickBot="1">
      <c r="A7316" s="33" t="str">
        <f ca="1">IF(C7316=Calculator!$H$27,"F",IF(Daily!D7316+Daily!H7316=0,IF(D7315+H7315&gt;0,"L",""),""))</f>
        <v/>
      </c>
      <c r="B7316" s="34">
        <v>7315</v>
      </c>
      <c r="C7316" s="19">
        <f t="shared" ca="1" si="457"/>
        <v>53245</v>
      </c>
      <c r="D7316" s="29">
        <f t="shared" ca="1" si="459"/>
        <v>0</v>
      </c>
      <c r="E7316" s="29">
        <f ca="1">IF(C7316&lt;Calculator!$D$26,0,IF(DAY($C7316)=1,IF(D7316-Calculator!$G$24&gt;0,Calculator!$G$24,D7316),0))</f>
        <v>0</v>
      </c>
      <c r="F7316" s="29">
        <f ca="1">IF(E7316&gt;0,D7316*Calculator!$G$22/12,0)</f>
        <v>0</v>
      </c>
      <c r="G7316" s="29">
        <f ca="1">IF(E7316&gt;0,(IFERROR(-PMT(Calculator!$G$22/12,Calculator!$G$23*12,Calculator!$G$20),0))-F7316,0)</f>
        <v>0</v>
      </c>
      <c r="H7316" s="29">
        <f t="shared" ca="1" si="460"/>
        <v>0</v>
      </c>
      <c r="I7316" s="29">
        <f t="shared" ca="1" si="458"/>
        <v>0</v>
      </c>
      <c r="J7316" s="30">
        <f>Calculator!$G$40</f>
        <v>6.5000000000000002E-2</v>
      </c>
      <c r="K7316" s="29">
        <f ca="1">IF(C7316&gt;=Calculator!$G$27,IF(DAY($C7316)=1,Calculator!$G$34/2,IF(DAY($C7316)=15,Calculator!$G$34/2,0)),0)</f>
        <v>0</v>
      </c>
      <c r="L7316" s="29">
        <f ca="1">IF(DAY($C7316)=28,IF(H7316=0,0,Calculator!$G$35),0)</f>
        <v>0</v>
      </c>
      <c r="M7316" s="29">
        <f ca="1">IF(I7316&gt;0,IF(DAY($C7316)=1,SUM(INDIRECT("I"&amp;(ROW(C7315)-DAY(C7315))):I7315),0),0)</f>
        <v>0</v>
      </c>
      <c r="N7316" s="29">
        <f ca="1">IF(C7316&lt;Calculator!$G$27,0,IF(C7316=Calculator!$G$27,Calculator!$G$39,IF(H7316-K7316&lt;=0,IF(D7316&gt;Calculator!$G$39,IF(H7316-K7316+E7316+L7316+M7316+Calculator!$G$39&gt;Calculator!$G$39,Calculator!$G$39-(H7316+E7316+L7316+M7316-K7316),Calculator!$G$39),D7316),0)))</f>
        <v>0</v>
      </c>
    </row>
    <row r="7317" spans="1:14" ht="15.75" thickBot="1">
      <c r="A7317" s="33" t="str">
        <f ca="1">IF(C7317=Calculator!$H$27,"F",IF(Daily!D7317+Daily!H7317=0,IF(D7316+H7316&gt;0,"L",""),""))</f>
        <v/>
      </c>
      <c r="B7317" s="34">
        <v>7316</v>
      </c>
      <c r="C7317" s="19">
        <f t="shared" ca="1" si="457"/>
        <v>53246</v>
      </c>
      <c r="D7317" s="29">
        <f t="shared" ca="1" si="459"/>
        <v>0</v>
      </c>
      <c r="E7317" s="29">
        <f ca="1">IF(C7317&lt;Calculator!$D$26,0,IF(DAY($C7317)=1,IF(D7317-Calculator!$G$24&gt;0,Calculator!$G$24,D7317),0))</f>
        <v>0</v>
      </c>
      <c r="F7317" s="29">
        <f ca="1">IF(E7317&gt;0,D7317*Calculator!$G$22/12,0)</f>
        <v>0</v>
      </c>
      <c r="G7317" s="29">
        <f ca="1">IF(E7317&gt;0,(IFERROR(-PMT(Calculator!$G$22/12,Calculator!$G$23*12,Calculator!$G$20),0))-F7317,0)</f>
        <v>0</v>
      </c>
      <c r="H7317" s="29">
        <f t="shared" ca="1" si="460"/>
        <v>0</v>
      </c>
      <c r="I7317" s="29">
        <f t="shared" ca="1" si="458"/>
        <v>0</v>
      </c>
      <c r="J7317" s="30">
        <f>Calculator!$G$40</f>
        <v>6.5000000000000002E-2</v>
      </c>
      <c r="K7317" s="29">
        <f ca="1">IF(C7317&gt;=Calculator!$G$27,IF(DAY($C7317)=1,Calculator!$G$34/2,IF(DAY($C7317)=15,Calculator!$G$34/2,0)),0)</f>
        <v>0</v>
      </c>
      <c r="L7317" s="29">
        <f ca="1">IF(DAY($C7317)=28,IF(H7317=0,0,Calculator!$G$35),0)</f>
        <v>0</v>
      </c>
      <c r="M7317" s="29">
        <f ca="1">IF(I7317&gt;0,IF(DAY($C7317)=1,SUM(INDIRECT("I"&amp;(ROW(C7316)-DAY(C7316))):I7316),0),0)</f>
        <v>0</v>
      </c>
      <c r="N7317" s="29">
        <f ca="1">IF(C7317&lt;Calculator!$G$27,0,IF(C7317=Calculator!$G$27,Calculator!$G$39,IF(H7317-K7317&lt;=0,IF(D7317&gt;Calculator!$G$39,IF(H7317-K7317+E7317+L7317+M7317+Calculator!$G$39&gt;Calculator!$G$39,Calculator!$G$39-(H7317+E7317+L7317+M7317-K7317),Calculator!$G$39),D7317),0)))</f>
        <v>0</v>
      </c>
    </row>
    <row r="7318" spans="1:14" ht="15.75" thickBot="1">
      <c r="A7318" s="33" t="str">
        <f ca="1">IF(C7318=Calculator!$H$27,"F",IF(Daily!D7318+Daily!H7318=0,IF(D7317+H7317&gt;0,"L",""),""))</f>
        <v/>
      </c>
      <c r="B7318" s="34">
        <v>7317</v>
      </c>
      <c r="C7318" s="19">
        <f t="shared" ca="1" si="457"/>
        <v>53247</v>
      </c>
      <c r="D7318" s="29">
        <f t="shared" ca="1" si="459"/>
        <v>0</v>
      </c>
      <c r="E7318" s="29">
        <f ca="1">IF(C7318&lt;Calculator!$D$26,0,IF(DAY($C7318)=1,IF(D7318-Calculator!$G$24&gt;0,Calculator!$G$24,D7318),0))</f>
        <v>0</v>
      </c>
      <c r="F7318" s="29">
        <f ca="1">IF(E7318&gt;0,D7318*Calculator!$G$22/12,0)</f>
        <v>0</v>
      </c>
      <c r="G7318" s="29">
        <f ca="1">IF(E7318&gt;0,(IFERROR(-PMT(Calculator!$G$22/12,Calculator!$G$23*12,Calculator!$G$20),0))-F7318,0)</f>
        <v>0</v>
      </c>
      <c r="H7318" s="29">
        <f t="shared" ca="1" si="460"/>
        <v>0</v>
      </c>
      <c r="I7318" s="29">
        <f t="shared" ca="1" si="458"/>
        <v>0</v>
      </c>
      <c r="J7318" s="30">
        <f>Calculator!$G$40</f>
        <v>6.5000000000000002E-2</v>
      </c>
      <c r="K7318" s="29">
        <f ca="1">IF(C7318&gt;=Calculator!$G$27,IF(DAY($C7318)=1,Calculator!$G$34/2,IF(DAY($C7318)=15,Calculator!$G$34/2,0)),0)</f>
        <v>0</v>
      </c>
      <c r="L7318" s="29">
        <f ca="1">IF(DAY($C7318)=28,IF(H7318=0,0,Calculator!$G$35),0)</f>
        <v>0</v>
      </c>
      <c r="M7318" s="29">
        <f ca="1">IF(I7318&gt;0,IF(DAY($C7318)=1,SUM(INDIRECT("I"&amp;(ROW(C7317)-DAY(C7317))):I7317),0),0)</f>
        <v>0</v>
      </c>
      <c r="N7318" s="29">
        <f ca="1">IF(C7318&lt;Calculator!$G$27,0,IF(C7318=Calculator!$G$27,Calculator!$G$39,IF(H7318-K7318&lt;=0,IF(D7318&gt;Calculator!$G$39,IF(H7318-K7318+E7318+L7318+M7318+Calculator!$G$39&gt;Calculator!$G$39,Calculator!$G$39-(H7318+E7318+L7318+M7318-K7318),Calculator!$G$39),D7318),0)))</f>
        <v>0</v>
      </c>
    </row>
    <row r="7319" spans="1:14" ht="15.75" thickBot="1">
      <c r="A7319" s="33" t="str">
        <f ca="1">IF(C7319=Calculator!$H$27,"F",IF(Daily!D7319+Daily!H7319=0,IF(D7318+H7318&gt;0,"L",""),""))</f>
        <v/>
      </c>
      <c r="B7319" s="34">
        <v>7318</v>
      </c>
      <c r="C7319" s="19">
        <f t="shared" ca="1" si="457"/>
        <v>53248</v>
      </c>
      <c r="D7319" s="29">
        <f t="shared" ca="1" si="459"/>
        <v>0</v>
      </c>
      <c r="E7319" s="29">
        <f ca="1">IF(C7319&lt;Calculator!$D$26,0,IF(DAY($C7319)=1,IF(D7319-Calculator!$G$24&gt;0,Calculator!$G$24,D7319),0))</f>
        <v>0</v>
      </c>
      <c r="F7319" s="29">
        <f ca="1">IF(E7319&gt;0,D7319*Calculator!$G$22/12,0)</f>
        <v>0</v>
      </c>
      <c r="G7319" s="29">
        <f ca="1">IF(E7319&gt;0,(IFERROR(-PMT(Calculator!$G$22/12,Calculator!$G$23*12,Calculator!$G$20),0))-F7319,0)</f>
        <v>0</v>
      </c>
      <c r="H7319" s="29">
        <f t="shared" ca="1" si="460"/>
        <v>0</v>
      </c>
      <c r="I7319" s="29">
        <f t="shared" ca="1" si="458"/>
        <v>0</v>
      </c>
      <c r="J7319" s="30">
        <f>Calculator!$G$40</f>
        <v>6.5000000000000002E-2</v>
      </c>
      <c r="K7319" s="29">
        <f ca="1">IF(C7319&gt;=Calculator!$G$27,IF(DAY($C7319)=1,Calculator!$G$34/2,IF(DAY($C7319)=15,Calculator!$G$34/2,0)),0)</f>
        <v>0</v>
      </c>
      <c r="L7319" s="29">
        <f ca="1">IF(DAY($C7319)=28,IF(H7319=0,0,Calculator!$G$35),0)</f>
        <v>0</v>
      </c>
      <c r="M7319" s="29">
        <f ca="1">IF(I7319&gt;0,IF(DAY($C7319)=1,SUM(INDIRECT("I"&amp;(ROW(C7318)-DAY(C7318))):I7318),0),0)</f>
        <v>0</v>
      </c>
      <c r="N7319" s="29">
        <f ca="1">IF(C7319&lt;Calculator!$G$27,0,IF(C7319=Calculator!$G$27,Calculator!$G$39,IF(H7319-K7319&lt;=0,IF(D7319&gt;Calculator!$G$39,IF(H7319-K7319+E7319+L7319+M7319+Calculator!$G$39&gt;Calculator!$G$39,Calculator!$G$39-(H7319+E7319+L7319+M7319-K7319),Calculator!$G$39),D7319),0)))</f>
        <v>0</v>
      </c>
    </row>
    <row r="7320" spans="1:14" ht="15.75" thickBot="1">
      <c r="A7320" s="33" t="str">
        <f ca="1">IF(C7320=Calculator!$H$27,"F",IF(Daily!D7320+Daily!H7320=0,IF(D7319+H7319&gt;0,"L",""),""))</f>
        <v/>
      </c>
      <c r="B7320" s="34">
        <v>7319</v>
      </c>
      <c r="C7320" s="19">
        <f t="shared" ca="1" si="457"/>
        <v>53249</v>
      </c>
      <c r="D7320" s="29">
        <f t="shared" ca="1" si="459"/>
        <v>0</v>
      </c>
      <c r="E7320" s="29">
        <f ca="1">IF(C7320&lt;Calculator!$D$26,0,IF(DAY($C7320)=1,IF(D7320-Calculator!$G$24&gt;0,Calculator!$G$24,D7320),0))</f>
        <v>0</v>
      </c>
      <c r="F7320" s="29">
        <f ca="1">IF(E7320&gt;0,D7320*Calculator!$G$22/12,0)</f>
        <v>0</v>
      </c>
      <c r="G7320" s="29">
        <f ca="1">IF(E7320&gt;0,(IFERROR(-PMT(Calculator!$G$22/12,Calculator!$G$23*12,Calculator!$G$20),0))-F7320,0)</f>
        <v>0</v>
      </c>
      <c r="H7320" s="29">
        <f t="shared" ca="1" si="460"/>
        <v>0</v>
      </c>
      <c r="I7320" s="29">
        <f t="shared" ca="1" si="458"/>
        <v>0</v>
      </c>
      <c r="J7320" s="30">
        <f>Calculator!$G$40</f>
        <v>6.5000000000000002E-2</v>
      </c>
      <c r="K7320" s="29">
        <f ca="1">IF(C7320&gt;=Calculator!$G$27,IF(DAY($C7320)=1,Calculator!$G$34/2,IF(DAY($C7320)=15,Calculator!$G$34/2,0)),0)</f>
        <v>0</v>
      </c>
      <c r="L7320" s="29">
        <f ca="1">IF(DAY($C7320)=28,IF(H7320=0,0,Calculator!$G$35),0)</f>
        <v>0</v>
      </c>
      <c r="M7320" s="29">
        <f ca="1">IF(I7320&gt;0,IF(DAY($C7320)=1,SUM(INDIRECT("I"&amp;(ROW(C7319)-DAY(C7319))):I7319),0),0)</f>
        <v>0</v>
      </c>
      <c r="N7320" s="29">
        <f ca="1">IF(C7320&lt;Calculator!$G$27,0,IF(C7320=Calculator!$G$27,Calculator!$G$39,IF(H7320-K7320&lt;=0,IF(D7320&gt;Calculator!$G$39,IF(H7320-K7320+E7320+L7320+M7320+Calculator!$G$39&gt;Calculator!$G$39,Calculator!$G$39-(H7320+E7320+L7320+M7320-K7320),Calculator!$G$39),D7320),0)))</f>
        <v>0</v>
      </c>
    </row>
    <row r="7321" spans="1:14" ht="15.75" thickBot="1">
      <c r="A7321" s="33" t="str">
        <f ca="1">IF(C7321=Calculator!$H$27,"F",IF(Daily!D7321+Daily!H7321=0,IF(D7320+H7320&gt;0,"L",""),""))</f>
        <v/>
      </c>
      <c r="B7321" s="34">
        <v>7320</v>
      </c>
      <c r="C7321" s="19">
        <f t="shared" ca="1" si="457"/>
        <v>53250</v>
      </c>
      <c r="D7321" s="29">
        <f t="shared" ca="1" si="459"/>
        <v>0</v>
      </c>
      <c r="E7321" s="29">
        <f ca="1">IF(C7321&lt;Calculator!$D$26,0,IF(DAY($C7321)=1,IF(D7321-Calculator!$G$24&gt;0,Calculator!$G$24,D7321),0))</f>
        <v>0</v>
      </c>
      <c r="F7321" s="29">
        <f ca="1">IF(E7321&gt;0,D7321*Calculator!$G$22/12,0)</f>
        <v>0</v>
      </c>
      <c r="G7321" s="29">
        <f ca="1">IF(E7321&gt;0,(IFERROR(-PMT(Calculator!$G$22/12,Calculator!$G$23*12,Calculator!$G$20),0))-F7321,0)</f>
        <v>0</v>
      </c>
      <c r="H7321" s="29">
        <f t="shared" ca="1" si="460"/>
        <v>0</v>
      </c>
      <c r="I7321" s="29">
        <f t="shared" ca="1" si="458"/>
        <v>0</v>
      </c>
      <c r="J7321" s="30">
        <f>Calculator!$G$40</f>
        <v>6.5000000000000002E-2</v>
      </c>
      <c r="K7321" s="29">
        <f ca="1">IF(C7321&gt;=Calculator!$G$27,IF(DAY($C7321)=1,Calculator!$G$34/2,IF(DAY($C7321)=15,Calculator!$G$34/2,0)),0)</f>
        <v>4500</v>
      </c>
      <c r="L7321" s="29">
        <f ca="1">IF(DAY($C7321)=28,IF(H7321=0,0,Calculator!$G$35),0)</f>
        <v>0</v>
      </c>
      <c r="M7321" s="29">
        <f ca="1">IF(I7321&gt;0,IF(DAY($C7321)=1,SUM(INDIRECT("I"&amp;(ROW(C7320)-DAY(C7320))):I7320),0),0)</f>
        <v>0</v>
      </c>
      <c r="N7321" s="29">
        <f ca="1">IF(C7321&lt;Calculator!$G$27,0,IF(C7321=Calculator!$G$27,Calculator!$G$39,IF(H7321-K7321&lt;=0,IF(D7321&gt;Calculator!$G$39,IF(H7321-K7321+E7321+L7321+M7321+Calculator!$G$39&gt;Calculator!$G$39,Calculator!$G$39-(H7321+E7321+L7321+M7321-K7321),Calculator!$G$39),D7321),0)))</f>
        <v>0</v>
      </c>
    </row>
    <row r="7322" spans="1:14" ht="15.75" thickBot="1">
      <c r="A7322" s="33" t="str">
        <f ca="1">IF(C7322=Calculator!$H$27,"F",IF(Daily!D7322+Daily!H7322=0,IF(D7321+H7321&gt;0,"L",""),""))</f>
        <v/>
      </c>
      <c r="B7322" s="34">
        <v>7321</v>
      </c>
      <c r="C7322" s="19">
        <f t="shared" ca="1" si="457"/>
        <v>53251</v>
      </c>
      <c r="D7322" s="29">
        <f t="shared" ca="1" si="459"/>
        <v>0</v>
      </c>
      <c r="E7322" s="29">
        <f ca="1">IF(C7322&lt;Calculator!$D$26,0,IF(DAY($C7322)=1,IF(D7322-Calculator!$G$24&gt;0,Calculator!$G$24,D7322),0))</f>
        <v>0</v>
      </c>
      <c r="F7322" s="29">
        <f ca="1">IF(E7322&gt;0,D7322*Calculator!$G$22/12,0)</f>
        <v>0</v>
      </c>
      <c r="G7322" s="29">
        <f ca="1">IF(E7322&gt;0,(IFERROR(-PMT(Calculator!$G$22/12,Calculator!$G$23*12,Calculator!$G$20),0))-F7322,0)</f>
        <v>0</v>
      </c>
      <c r="H7322" s="29">
        <f t="shared" ca="1" si="460"/>
        <v>0</v>
      </c>
      <c r="I7322" s="29">
        <f t="shared" ca="1" si="458"/>
        <v>0</v>
      </c>
      <c r="J7322" s="30">
        <f>Calculator!$G$40</f>
        <v>6.5000000000000002E-2</v>
      </c>
      <c r="K7322" s="29">
        <f ca="1">IF(C7322&gt;=Calculator!$G$27,IF(DAY($C7322)=1,Calculator!$G$34/2,IF(DAY($C7322)=15,Calculator!$G$34/2,0)),0)</f>
        <v>0</v>
      </c>
      <c r="L7322" s="29">
        <f ca="1">IF(DAY($C7322)=28,IF(H7322=0,0,Calculator!$G$35),0)</f>
        <v>0</v>
      </c>
      <c r="M7322" s="29">
        <f ca="1">IF(I7322&gt;0,IF(DAY($C7322)=1,SUM(INDIRECT("I"&amp;(ROW(C7321)-DAY(C7321))):I7321),0),0)</f>
        <v>0</v>
      </c>
      <c r="N7322" s="29">
        <f ca="1">IF(C7322&lt;Calculator!$G$27,0,IF(C7322=Calculator!$G$27,Calculator!$G$39,IF(H7322-K7322&lt;=0,IF(D7322&gt;Calculator!$G$39,IF(H7322-K7322+E7322+L7322+M7322+Calculator!$G$39&gt;Calculator!$G$39,Calculator!$G$39-(H7322+E7322+L7322+M7322-K7322),Calculator!$G$39),D7322),0)))</f>
        <v>0</v>
      </c>
    </row>
    <row r="7323" spans="1:14" ht="15.75" thickBot="1">
      <c r="A7323" s="33" t="str">
        <f ca="1">IF(C7323=Calculator!$H$27,"F",IF(Daily!D7323+Daily!H7323=0,IF(D7322+H7322&gt;0,"L",""),""))</f>
        <v/>
      </c>
      <c r="B7323" s="34">
        <v>7322</v>
      </c>
      <c r="C7323" s="19">
        <f t="shared" ca="1" si="457"/>
        <v>53252</v>
      </c>
      <c r="D7323" s="29">
        <f t="shared" ca="1" si="459"/>
        <v>0</v>
      </c>
      <c r="E7323" s="29">
        <f ca="1">IF(C7323&lt;Calculator!$D$26,0,IF(DAY($C7323)=1,IF(D7323-Calculator!$G$24&gt;0,Calculator!$G$24,D7323),0))</f>
        <v>0</v>
      </c>
      <c r="F7323" s="29">
        <f ca="1">IF(E7323&gt;0,D7323*Calculator!$G$22/12,0)</f>
        <v>0</v>
      </c>
      <c r="G7323" s="29">
        <f ca="1">IF(E7323&gt;0,(IFERROR(-PMT(Calculator!$G$22/12,Calculator!$G$23*12,Calculator!$G$20),0))-F7323,0)</f>
        <v>0</v>
      </c>
      <c r="H7323" s="29">
        <f t="shared" ca="1" si="460"/>
        <v>0</v>
      </c>
      <c r="I7323" s="29">
        <f t="shared" ca="1" si="458"/>
        <v>0</v>
      </c>
      <c r="J7323" s="30">
        <f>Calculator!$G$40</f>
        <v>6.5000000000000002E-2</v>
      </c>
      <c r="K7323" s="29">
        <f ca="1">IF(C7323&gt;=Calculator!$G$27,IF(DAY($C7323)=1,Calculator!$G$34/2,IF(DAY($C7323)=15,Calculator!$G$34/2,0)),0)</f>
        <v>0</v>
      </c>
      <c r="L7323" s="29">
        <f ca="1">IF(DAY($C7323)=28,IF(H7323=0,0,Calculator!$G$35),0)</f>
        <v>0</v>
      </c>
      <c r="M7323" s="29">
        <f ca="1">IF(I7323&gt;0,IF(DAY($C7323)=1,SUM(INDIRECT("I"&amp;(ROW(C7322)-DAY(C7322))):I7322),0),0)</f>
        <v>0</v>
      </c>
      <c r="N7323" s="29">
        <f ca="1">IF(C7323&lt;Calculator!$G$27,0,IF(C7323=Calculator!$G$27,Calculator!$G$39,IF(H7323-K7323&lt;=0,IF(D7323&gt;Calculator!$G$39,IF(H7323-K7323+E7323+L7323+M7323+Calculator!$G$39&gt;Calculator!$G$39,Calculator!$G$39-(H7323+E7323+L7323+M7323-K7323),Calculator!$G$39),D7323),0)))</f>
        <v>0</v>
      </c>
    </row>
    <row r="7324" spans="1:14" ht="15.75" thickBot="1">
      <c r="A7324" s="33" t="str">
        <f ca="1">IF(C7324=Calculator!$H$27,"F",IF(Daily!D7324+Daily!H7324=0,IF(D7323+H7323&gt;0,"L",""),""))</f>
        <v/>
      </c>
      <c r="B7324" s="34">
        <v>7323</v>
      </c>
      <c r="C7324" s="19">
        <f t="shared" ca="1" si="457"/>
        <v>53253</v>
      </c>
      <c r="D7324" s="29">
        <f t="shared" ca="1" si="459"/>
        <v>0</v>
      </c>
      <c r="E7324" s="29">
        <f ca="1">IF(C7324&lt;Calculator!$D$26,0,IF(DAY($C7324)=1,IF(D7324-Calculator!$G$24&gt;0,Calculator!$G$24,D7324),0))</f>
        <v>0</v>
      </c>
      <c r="F7324" s="29">
        <f ca="1">IF(E7324&gt;0,D7324*Calculator!$G$22/12,0)</f>
        <v>0</v>
      </c>
      <c r="G7324" s="29">
        <f ca="1">IF(E7324&gt;0,(IFERROR(-PMT(Calculator!$G$22/12,Calculator!$G$23*12,Calculator!$G$20),0))-F7324,0)</f>
        <v>0</v>
      </c>
      <c r="H7324" s="29">
        <f t="shared" ca="1" si="460"/>
        <v>0</v>
      </c>
      <c r="I7324" s="29">
        <f t="shared" ca="1" si="458"/>
        <v>0</v>
      </c>
      <c r="J7324" s="30">
        <f>Calculator!$G$40</f>
        <v>6.5000000000000002E-2</v>
      </c>
      <c r="K7324" s="29">
        <f ca="1">IF(C7324&gt;=Calculator!$G$27,IF(DAY($C7324)=1,Calculator!$G$34/2,IF(DAY($C7324)=15,Calculator!$G$34/2,0)),0)</f>
        <v>0</v>
      </c>
      <c r="L7324" s="29">
        <f ca="1">IF(DAY($C7324)=28,IF(H7324=0,0,Calculator!$G$35),0)</f>
        <v>0</v>
      </c>
      <c r="M7324" s="29">
        <f ca="1">IF(I7324&gt;0,IF(DAY($C7324)=1,SUM(INDIRECT("I"&amp;(ROW(C7323)-DAY(C7323))):I7323),0),0)</f>
        <v>0</v>
      </c>
      <c r="N7324" s="29">
        <f ca="1">IF(C7324&lt;Calculator!$G$27,0,IF(C7324=Calculator!$G$27,Calculator!$G$39,IF(H7324-K7324&lt;=0,IF(D7324&gt;Calculator!$G$39,IF(H7324-K7324+E7324+L7324+M7324+Calculator!$G$39&gt;Calculator!$G$39,Calculator!$G$39-(H7324+E7324+L7324+M7324-K7324),Calculator!$G$39),D7324),0)))</f>
        <v>0</v>
      </c>
    </row>
    <row r="7325" spans="1:14" ht="15.75" thickBot="1">
      <c r="A7325" s="33" t="str">
        <f ca="1">IF(C7325=Calculator!$H$27,"F",IF(Daily!D7325+Daily!H7325=0,IF(D7324+H7324&gt;0,"L",""),""))</f>
        <v/>
      </c>
      <c r="B7325" s="34">
        <v>7324</v>
      </c>
      <c r="C7325" s="19">
        <f t="shared" ca="1" si="457"/>
        <v>53254</v>
      </c>
      <c r="D7325" s="29">
        <f t="shared" ca="1" si="459"/>
        <v>0</v>
      </c>
      <c r="E7325" s="29">
        <f ca="1">IF(C7325&lt;Calculator!$D$26,0,IF(DAY($C7325)=1,IF(D7325-Calculator!$G$24&gt;0,Calculator!$G$24,D7325),0))</f>
        <v>0</v>
      </c>
      <c r="F7325" s="29">
        <f ca="1">IF(E7325&gt;0,D7325*Calculator!$G$22/12,0)</f>
        <v>0</v>
      </c>
      <c r="G7325" s="29">
        <f ca="1">IF(E7325&gt;0,(IFERROR(-PMT(Calculator!$G$22/12,Calculator!$G$23*12,Calculator!$G$20),0))-F7325,0)</f>
        <v>0</v>
      </c>
      <c r="H7325" s="29">
        <f t="shared" ca="1" si="460"/>
        <v>0</v>
      </c>
      <c r="I7325" s="29">
        <f t="shared" ca="1" si="458"/>
        <v>0</v>
      </c>
      <c r="J7325" s="30">
        <f>Calculator!$G$40</f>
        <v>6.5000000000000002E-2</v>
      </c>
      <c r="K7325" s="29">
        <f ca="1">IF(C7325&gt;=Calculator!$G$27,IF(DAY($C7325)=1,Calculator!$G$34/2,IF(DAY($C7325)=15,Calculator!$G$34/2,0)),0)</f>
        <v>0</v>
      </c>
      <c r="L7325" s="29">
        <f ca="1">IF(DAY($C7325)=28,IF(H7325=0,0,Calculator!$G$35),0)</f>
        <v>0</v>
      </c>
      <c r="M7325" s="29">
        <f ca="1">IF(I7325&gt;0,IF(DAY($C7325)=1,SUM(INDIRECT("I"&amp;(ROW(C7324)-DAY(C7324))):I7324),0),0)</f>
        <v>0</v>
      </c>
      <c r="N7325" s="29">
        <f ca="1">IF(C7325&lt;Calculator!$G$27,0,IF(C7325=Calculator!$G$27,Calculator!$G$39,IF(H7325-K7325&lt;=0,IF(D7325&gt;Calculator!$G$39,IF(H7325-K7325+E7325+L7325+M7325+Calculator!$G$39&gt;Calculator!$G$39,Calculator!$G$39-(H7325+E7325+L7325+M7325-K7325),Calculator!$G$39),D7325),0)))</f>
        <v>0</v>
      </c>
    </row>
    <row r="7326" spans="1:14" ht="15.75" thickBot="1">
      <c r="A7326" s="33" t="str">
        <f ca="1">IF(C7326=Calculator!$H$27,"F",IF(Daily!D7326+Daily!H7326=0,IF(D7325+H7325&gt;0,"L",""),""))</f>
        <v/>
      </c>
      <c r="B7326" s="34">
        <v>7325</v>
      </c>
      <c r="C7326" s="19">
        <f t="shared" ca="1" si="457"/>
        <v>53255</v>
      </c>
      <c r="D7326" s="29">
        <f t="shared" ca="1" si="459"/>
        <v>0</v>
      </c>
      <c r="E7326" s="29">
        <f ca="1">IF(C7326&lt;Calculator!$D$26,0,IF(DAY($C7326)=1,IF(D7326-Calculator!$G$24&gt;0,Calculator!$G$24,D7326),0))</f>
        <v>0</v>
      </c>
      <c r="F7326" s="29">
        <f ca="1">IF(E7326&gt;0,D7326*Calculator!$G$22/12,0)</f>
        <v>0</v>
      </c>
      <c r="G7326" s="29">
        <f ca="1">IF(E7326&gt;0,(IFERROR(-PMT(Calculator!$G$22/12,Calculator!$G$23*12,Calculator!$G$20),0))-F7326,0)</f>
        <v>0</v>
      </c>
      <c r="H7326" s="29">
        <f t="shared" ca="1" si="460"/>
        <v>0</v>
      </c>
      <c r="I7326" s="29">
        <f t="shared" ca="1" si="458"/>
        <v>0</v>
      </c>
      <c r="J7326" s="30">
        <f>Calculator!$G$40</f>
        <v>6.5000000000000002E-2</v>
      </c>
      <c r="K7326" s="29">
        <f ca="1">IF(C7326&gt;=Calculator!$G$27,IF(DAY($C7326)=1,Calculator!$G$34/2,IF(DAY($C7326)=15,Calculator!$G$34/2,0)),0)</f>
        <v>0</v>
      </c>
      <c r="L7326" s="29">
        <f ca="1">IF(DAY($C7326)=28,IF(H7326=0,0,Calculator!$G$35),0)</f>
        <v>0</v>
      </c>
      <c r="M7326" s="29">
        <f ca="1">IF(I7326&gt;0,IF(DAY($C7326)=1,SUM(INDIRECT("I"&amp;(ROW(C7325)-DAY(C7325))):I7325),0),0)</f>
        <v>0</v>
      </c>
      <c r="N7326" s="29">
        <f ca="1">IF(C7326&lt;Calculator!$G$27,0,IF(C7326=Calculator!$G$27,Calculator!$G$39,IF(H7326-K7326&lt;=0,IF(D7326&gt;Calculator!$G$39,IF(H7326-K7326+E7326+L7326+M7326+Calculator!$G$39&gt;Calculator!$G$39,Calculator!$G$39-(H7326+E7326+L7326+M7326-K7326),Calculator!$G$39),D7326),0)))</f>
        <v>0</v>
      </c>
    </row>
    <row r="7327" spans="1:14" ht="15.75" thickBot="1">
      <c r="A7327" s="33" t="str">
        <f ca="1">IF(C7327=Calculator!$H$27,"F",IF(Daily!D7327+Daily!H7327=0,IF(D7326+H7326&gt;0,"L",""),""))</f>
        <v/>
      </c>
      <c r="B7327" s="34">
        <v>7326</v>
      </c>
      <c r="C7327" s="19">
        <f t="shared" ca="1" si="457"/>
        <v>53256</v>
      </c>
      <c r="D7327" s="29">
        <f t="shared" ca="1" si="459"/>
        <v>0</v>
      </c>
      <c r="E7327" s="29">
        <f ca="1">IF(C7327&lt;Calculator!$D$26,0,IF(DAY($C7327)=1,IF(D7327-Calculator!$G$24&gt;0,Calculator!$G$24,D7327),0))</f>
        <v>0</v>
      </c>
      <c r="F7327" s="29">
        <f ca="1">IF(E7327&gt;0,D7327*Calculator!$G$22/12,0)</f>
        <v>0</v>
      </c>
      <c r="G7327" s="29">
        <f ca="1">IF(E7327&gt;0,(IFERROR(-PMT(Calculator!$G$22/12,Calculator!$G$23*12,Calculator!$G$20),0))-F7327,0)</f>
        <v>0</v>
      </c>
      <c r="H7327" s="29">
        <f t="shared" ca="1" si="460"/>
        <v>0</v>
      </c>
      <c r="I7327" s="29">
        <f t="shared" ca="1" si="458"/>
        <v>0</v>
      </c>
      <c r="J7327" s="30">
        <f>Calculator!$G$40</f>
        <v>6.5000000000000002E-2</v>
      </c>
      <c r="K7327" s="29">
        <f ca="1">IF(C7327&gt;=Calculator!$G$27,IF(DAY($C7327)=1,Calculator!$G$34/2,IF(DAY($C7327)=15,Calculator!$G$34/2,0)),0)</f>
        <v>0</v>
      </c>
      <c r="L7327" s="29">
        <f ca="1">IF(DAY($C7327)=28,IF(H7327=0,0,Calculator!$G$35),0)</f>
        <v>0</v>
      </c>
      <c r="M7327" s="29">
        <f ca="1">IF(I7327&gt;0,IF(DAY($C7327)=1,SUM(INDIRECT("I"&amp;(ROW(C7326)-DAY(C7326))):I7326),0),0)</f>
        <v>0</v>
      </c>
      <c r="N7327" s="29">
        <f ca="1">IF(C7327&lt;Calculator!$G$27,0,IF(C7327=Calculator!$G$27,Calculator!$G$39,IF(H7327-K7327&lt;=0,IF(D7327&gt;Calculator!$G$39,IF(H7327-K7327+E7327+L7327+M7327+Calculator!$G$39&gt;Calculator!$G$39,Calculator!$G$39-(H7327+E7327+L7327+M7327-K7327),Calculator!$G$39),D7327),0)))</f>
        <v>0</v>
      </c>
    </row>
    <row r="7328" spans="1:14" ht="15.75" thickBot="1">
      <c r="A7328" s="33" t="str">
        <f ca="1">IF(C7328=Calculator!$H$27,"F",IF(Daily!D7328+Daily!H7328=0,IF(D7327+H7327&gt;0,"L",""),""))</f>
        <v/>
      </c>
      <c r="B7328" s="34">
        <v>7327</v>
      </c>
      <c r="C7328" s="19">
        <f t="shared" ca="1" si="457"/>
        <v>53257</v>
      </c>
      <c r="D7328" s="29">
        <f t="shared" ca="1" si="459"/>
        <v>0</v>
      </c>
      <c r="E7328" s="29">
        <f ca="1">IF(C7328&lt;Calculator!$D$26,0,IF(DAY($C7328)=1,IF(D7328-Calculator!$G$24&gt;0,Calculator!$G$24,D7328),0))</f>
        <v>0</v>
      </c>
      <c r="F7328" s="29">
        <f ca="1">IF(E7328&gt;0,D7328*Calculator!$G$22/12,0)</f>
        <v>0</v>
      </c>
      <c r="G7328" s="29">
        <f ca="1">IF(E7328&gt;0,(IFERROR(-PMT(Calculator!$G$22/12,Calculator!$G$23*12,Calculator!$G$20),0))-F7328,0)</f>
        <v>0</v>
      </c>
      <c r="H7328" s="29">
        <f t="shared" ca="1" si="460"/>
        <v>0</v>
      </c>
      <c r="I7328" s="29">
        <f t="shared" ca="1" si="458"/>
        <v>0</v>
      </c>
      <c r="J7328" s="30">
        <f>Calculator!$G$40</f>
        <v>6.5000000000000002E-2</v>
      </c>
      <c r="K7328" s="29">
        <f ca="1">IF(C7328&gt;=Calculator!$G$27,IF(DAY($C7328)=1,Calculator!$G$34/2,IF(DAY($C7328)=15,Calculator!$G$34/2,0)),0)</f>
        <v>0</v>
      </c>
      <c r="L7328" s="29">
        <f ca="1">IF(DAY($C7328)=28,IF(H7328=0,0,Calculator!$G$35),0)</f>
        <v>0</v>
      </c>
      <c r="M7328" s="29">
        <f ca="1">IF(I7328&gt;0,IF(DAY($C7328)=1,SUM(INDIRECT("I"&amp;(ROW(C7327)-DAY(C7327))):I7327),0),0)</f>
        <v>0</v>
      </c>
      <c r="N7328" s="29">
        <f ca="1">IF(C7328&lt;Calculator!$G$27,0,IF(C7328=Calculator!$G$27,Calculator!$G$39,IF(H7328-K7328&lt;=0,IF(D7328&gt;Calculator!$G$39,IF(H7328-K7328+E7328+L7328+M7328+Calculator!$G$39&gt;Calculator!$G$39,Calculator!$G$39-(H7328+E7328+L7328+M7328-K7328),Calculator!$G$39),D7328),0)))</f>
        <v>0</v>
      </c>
    </row>
    <row r="7329" spans="1:14" ht="15.75" thickBot="1">
      <c r="A7329" s="33" t="str">
        <f ca="1">IF(C7329=Calculator!$H$27,"F",IF(Daily!D7329+Daily!H7329=0,IF(D7328+H7328&gt;0,"L",""),""))</f>
        <v/>
      </c>
      <c r="B7329" s="34">
        <v>7328</v>
      </c>
      <c r="C7329" s="19">
        <f t="shared" ca="1" si="457"/>
        <v>53258</v>
      </c>
      <c r="D7329" s="29">
        <f t="shared" ca="1" si="459"/>
        <v>0</v>
      </c>
      <c r="E7329" s="29">
        <f ca="1">IF(C7329&lt;Calculator!$D$26,0,IF(DAY($C7329)=1,IF(D7329-Calculator!$G$24&gt;0,Calculator!$G$24,D7329),0))</f>
        <v>0</v>
      </c>
      <c r="F7329" s="29">
        <f ca="1">IF(E7329&gt;0,D7329*Calculator!$G$22/12,0)</f>
        <v>0</v>
      </c>
      <c r="G7329" s="29">
        <f ca="1">IF(E7329&gt;0,(IFERROR(-PMT(Calculator!$G$22/12,Calculator!$G$23*12,Calculator!$G$20),0))-F7329,0)</f>
        <v>0</v>
      </c>
      <c r="H7329" s="29">
        <f t="shared" ca="1" si="460"/>
        <v>0</v>
      </c>
      <c r="I7329" s="29">
        <f t="shared" ca="1" si="458"/>
        <v>0</v>
      </c>
      <c r="J7329" s="30">
        <f>Calculator!$G$40</f>
        <v>6.5000000000000002E-2</v>
      </c>
      <c r="K7329" s="29">
        <f ca="1">IF(C7329&gt;=Calculator!$G$27,IF(DAY($C7329)=1,Calculator!$G$34/2,IF(DAY($C7329)=15,Calculator!$G$34/2,0)),0)</f>
        <v>0</v>
      </c>
      <c r="L7329" s="29">
        <f ca="1">IF(DAY($C7329)=28,IF(H7329=0,0,Calculator!$G$35),0)</f>
        <v>0</v>
      </c>
      <c r="M7329" s="29">
        <f ca="1">IF(I7329&gt;0,IF(DAY($C7329)=1,SUM(INDIRECT("I"&amp;(ROW(C7328)-DAY(C7328))):I7328),0),0)</f>
        <v>0</v>
      </c>
      <c r="N7329" s="29">
        <f ca="1">IF(C7329&lt;Calculator!$G$27,0,IF(C7329=Calculator!$G$27,Calculator!$G$39,IF(H7329-K7329&lt;=0,IF(D7329&gt;Calculator!$G$39,IF(H7329-K7329+E7329+L7329+M7329+Calculator!$G$39&gt;Calculator!$G$39,Calculator!$G$39-(H7329+E7329+L7329+M7329-K7329),Calculator!$G$39),D7329),0)))</f>
        <v>0</v>
      </c>
    </row>
    <row r="7330" spans="1:14" ht="15.75" thickBot="1">
      <c r="A7330" s="33" t="str">
        <f ca="1">IF(C7330=Calculator!$H$27,"F",IF(Daily!D7330+Daily!H7330=0,IF(D7329+H7329&gt;0,"L",""),""))</f>
        <v/>
      </c>
      <c r="B7330" s="34">
        <v>7329</v>
      </c>
      <c r="C7330" s="19">
        <f t="shared" ca="1" si="457"/>
        <v>53259</v>
      </c>
      <c r="D7330" s="29">
        <f t="shared" ca="1" si="459"/>
        <v>0</v>
      </c>
      <c r="E7330" s="29">
        <f ca="1">IF(C7330&lt;Calculator!$D$26,0,IF(DAY($C7330)=1,IF(D7330-Calculator!$G$24&gt;0,Calculator!$G$24,D7330),0))</f>
        <v>0</v>
      </c>
      <c r="F7330" s="29">
        <f ca="1">IF(E7330&gt;0,D7330*Calculator!$G$22/12,0)</f>
        <v>0</v>
      </c>
      <c r="G7330" s="29">
        <f ca="1">IF(E7330&gt;0,(IFERROR(-PMT(Calculator!$G$22/12,Calculator!$G$23*12,Calculator!$G$20),0))-F7330,0)</f>
        <v>0</v>
      </c>
      <c r="H7330" s="29">
        <f t="shared" ca="1" si="460"/>
        <v>0</v>
      </c>
      <c r="I7330" s="29">
        <f t="shared" ca="1" si="458"/>
        <v>0</v>
      </c>
      <c r="J7330" s="30">
        <f>Calculator!$G$40</f>
        <v>6.5000000000000002E-2</v>
      </c>
      <c r="K7330" s="29">
        <f ca="1">IF(C7330&gt;=Calculator!$G$27,IF(DAY($C7330)=1,Calculator!$G$34/2,IF(DAY($C7330)=15,Calculator!$G$34/2,0)),0)</f>
        <v>0</v>
      </c>
      <c r="L7330" s="29">
        <f ca="1">IF(DAY($C7330)=28,IF(H7330=0,0,Calculator!$G$35),0)</f>
        <v>0</v>
      </c>
      <c r="M7330" s="29">
        <f ca="1">IF(I7330&gt;0,IF(DAY($C7330)=1,SUM(INDIRECT("I"&amp;(ROW(C7329)-DAY(C7329))):I7329),0),0)</f>
        <v>0</v>
      </c>
      <c r="N7330" s="29">
        <f ca="1">IF(C7330&lt;Calculator!$G$27,0,IF(C7330=Calculator!$G$27,Calculator!$G$39,IF(H7330-K7330&lt;=0,IF(D7330&gt;Calculator!$G$39,IF(H7330-K7330+E7330+L7330+M7330+Calculator!$G$39&gt;Calculator!$G$39,Calculator!$G$39-(H7330+E7330+L7330+M7330-K7330),Calculator!$G$39),D7330),0)))</f>
        <v>0</v>
      </c>
    </row>
    <row r="7331" spans="1:14" ht="15.75" thickBot="1">
      <c r="A7331" s="33" t="str">
        <f ca="1">IF(C7331=Calculator!$H$27,"F",IF(Daily!D7331+Daily!H7331=0,IF(D7330+H7330&gt;0,"L",""),""))</f>
        <v/>
      </c>
      <c r="B7331" s="34">
        <v>7330</v>
      </c>
      <c r="C7331" s="19">
        <f t="shared" ca="1" si="457"/>
        <v>53260</v>
      </c>
      <c r="D7331" s="29">
        <f t="shared" ca="1" si="459"/>
        <v>0</v>
      </c>
      <c r="E7331" s="29">
        <f ca="1">IF(C7331&lt;Calculator!$D$26,0,IF(DAY($C7331)=1,IF(D7331-Calculator!$G$24&gt;0,Calculator!$G$24,D7331),0))</f>
        <v>0</v>
      </c>
      <c r="F7331" s="29">
        <f ca="1">IF(E7331&gt;0,D7331*Calculator!$G$22/12,0)</f>
        <v>0</v>
      </c>
      <c r="G7331" s="29">
        <f ca="1">IF(E7331&gt;0,(IFERROR(-PMT(Calculator!$G$22/12,Calculator!$G$23*12,Calculator!$G$20),0))-F7331,0)</f>
        <v>0</v>
      </c>
      <c r="H7331" s="29">
        <f t="shared" ca="1" si="460"/>
        <v>0</v>
      </c>
      <c r="I7331" s="29">
        <f t="shared" ca="1" si="458"/>
        <v>0</v>
      </c>
      <c r="J7331" s="30">
        <f>Calculator!$G$40</f>
        <v>6.5000000000000002E-2</v>
      </c>
      <c r="K7331" s="29">
        <f ca="1">IF(C7331&gt;=Calculator!$G$27,IF(DAY($C7331)=1,Calculator!$G$34/2,IF(DAY($C7331)=15,Calculator!$G$34/2,0)),0)</f>
        <v>0</v>
      </c>
      <c r="L7331" s="29">
        <f ca="1">IF(DAY($C7331)=28,IF(H7331=0,0,Calculator!$G$35),0)</f>
        <v>0</v>
      </c>
      <c r="M7331" s="29">
        <f ca="1">IF(I7331&gt;0,IF(DAY($C7331)=1,SUM(INDIRECT("I"&amp;(ROW(C7330)-DAY(C7330))):I7330),0),0)</f>
        <v>0</v>
      </c>
      <c r="N7331" s="29">
        <f ca="1">IF(C7331&lt;Calculator!$G$27,0,IF(C7331=Calculator!$G$27,Calculator!$G$39,IF(H7331-K7331&lt;=0,IF(D7331&gt;Calculator!$G$39,IF(H7331-K7331+E7331+L7331+M7331+Calculator!$G$39&gt;Calculator!$G$39,Calculator!$G$39-(H7331+E7331+L7331+M7331-K7331),Calculator!$G$39),D7331),0)))</f>
        <v>0</v>
      </c>
    </row>
    <row r="7332" spans="1:14" ht="15.75" thickBot="1">
      <c r="A7332" s="33" t="str">
        <f ca="1">IF(C7332=Calculator!$H$27,"F",IF(Daily!D7332+Daily!H7332=0,IF(D7331+H7331&gt;0,"L",""),""))</f>
        <v/>
      </c>
      <c r="B7332" s="34">
        <v>7331</v>
      </c>
      <c r="C7332" s="19">
        <f t="shared" ca="1" si="457"/>
        <v>53261</v>
      </c>
      <c r="D7332" s="29">
        <f t="shared" ca="1" si="459"/>
        <v>0</v>
      </c>
      <c r="E7332" s="29">
        <f ca="1">IF(C7332&lt;Calculator!$D$26,0,IF(DAY($C7332)=1,IF(D7332-Calculator!$G$24&gt;0,Calculator!$G$24,D7332),0))</f>
        <v>0</v>
      </c>
      <c r="F7332" s="29">
        <f ca="1">IF(E7332&gt;0,D7332*Calculator!$G$22/12,0)</f>
        <v>0</v>
      </c>
      <c r="G7332" s="29">
        <f ca="1">IF(E7332&gt;0,(IFERROR(-PMT(Calculator!$G$22/12,Calculator!$G$23*12,Calculator!$G$20),0))-F7332,0)</f>
        <v>0</v>
      </c>
      <c r="H7332" s="29">
        <f t="shared" ca="1" si="460"/>
        <v>0</v>
      </c>
      <c r="I7332" s="29">
        <f t="shared" ca="1" si="458"/>
        <v>0</v>
      </c>
      <c r="J7332" s="30">
        <f>Calculator!$G$40</f>
        <v>6.5000000000000002E-2</v>
      </c>
      <c r="K7332" s="29">
        <f ca="1">IF(C7332&gt;=Calculator!$G$27,IF(DAY($C7332)=1,Calculator!$G$34/2,IF(DAY($C7332)=15,Calculator!$G$34/2,0)),0)</f>
        <v>0</v>
      </c>
      <c r="L7332" s="29">
        <f ca="1">IF(DAY($C7332)=28,IF(H7332=0,0,Calculator!$G$35),0)</f>
        <v>0</v>
      </c>
      <c r="M7332" s="29">
        <f ca="1">IF(I7332&gt;0,IF(DAY($C7332)=1,SUM(INDIRECT("I"&amp;(ROW(C7331)-DAY(C7331))):I7331),0),0)</f>
        <v>0</v>
      </c>
      <c r="N7332" s="29">
        <f ca="1">IF(C7332&lt;Calculator!$G$27,0,IF(C7332=Calculator!$G$27,Calculator!$G$39,IF(H7332-K7332&lt;=0,IF(D7332&gt;Calculator!$G$39,IF(H7332-K7332+E7332+L7332+M7332+Calculator!$G$39&gt;Calculator!$G$39,Calculator!$G$39-(H7332+E7332+L7332+M7332-K7332),Calculator!$G$39),D7332),0)))</f>
        <v>0</v>
      </c>
    </row>
    <row r="7333" spans="1:14" ht="15.75" thickBot="1">
      <c r="A7333" s="33" t="str">
        <f ca="1">IF(C7333=Calculator!$H$27,"F",IF(Daily!D7333+Daily!H7333=0,IF(D7332+H7332&gt;0,"L",""),""))</f>
        <v/>
      </c>
      <c r="B7333" s="34">
        <v>7332</v>
      </c>
      <c r="C7333" s="19">
        <f t="shared" ca="1" si="457"/>
        <v>53262</v>
      </c>
      <c r="D7333" s="29">
        <f t="shared" ca="1" si="459"/>
        <v>0</v>
      </c>
      <c r="E7333" s="29">
        <f ca="1">IF(C7333&lt;Calculator!$D$26,0,IF(DAY($C7333)=1,IF(D7333-Calculator!$G$24&gt;0,Calculator!$G$24,D7333),0))</f>
        <v>0</v>
      </c>
      <c r="F7333" s="29">
        <f ca="1">IF(E7333&gt;0,D7333*Calculator!$G$22/12,0)</f>
        <v>0</v>
      </c>
      <c r="G7333" s="29">
        <f ca="1">IF(E7333&gt;0,(IFERROR(-PMT(Calculator!$G$22/12,Calculator!$G$23*12,Calculator!$G$20),0))-F7333,0)</f>
        <v>0</v>
      </c>
      <c r="H7333" s="29">
        <f t="shared" ca="1" si="460"/>
        <v>0</v>
      </c>
      <c r="I7333" s="29">
        <f t="shared" ca="1" si="458"/>
        <v>0</v>
      </c>
      <c r="J7333" s="30">
        <f>Calculator!$G$40</f>
        <v>6.5000000000000002E-2</v>
      </c>
      <c r="K7333" s="29">
        <f ca="1">IF(C7333&gt;=Calculator!$G$27,IF(DAY($C7333)=1,Calculator!$G$34/2,IF(DAY($C7333)=15,Calculator!$G$34/2,0)),0)</f>
        <v>0</v>
      </c>
      <c r="L7333" s="29">
        <f ca="1">IF(DAY($C7333)=28,IF(H7333=0,0,Calculator!$G$35),0)</f>
        <v>0</v>
      </c>
      <c r="M7333" s="29">
        <f ca="1">IF(I7333&gt;0,IF(DAY($C7333)=1,SUM(INDIRECT("I"&amp;(ROW(C7332)-DAY(C7332))):I7332),0),0)</f>
        <v>0</v>
      </c>
      <c r="N7333" s="29">
        <f ca="1">IF(C7333&lt;Calculator!$G$27,0,IF(C7333=Calculator!$G$27,Calculator!$G$39,IF(H7333-K7333&lt;=0,IF(D7333&gt;Calculator!$G$39,IF(H7333-K7333+E7333+L7333+M7333+Calculator!$G$39&gt;Calculator!$G$39,Calculator!$G$39-(H7333+E7333+L7333+M7333-K7333),Calculator!$G$39),D7333),0)))</f>
        <v>0</v>
      </c>
    </row>
    <row r="7334" spans="1:14" ht="15.75" thickBot="1">
      <c r="A7334" s="33" t="str">
        <f ca="1">IF(C7334=Calculator!$H$27,"F",IF(Daily!D7334+Daily!H7334=0,IF(D7333+H7333&gt;0,"L",""),""))</f>
        <v/>
      </c>
      <c r="B7334" s="34">
        <v>7333</v>
      </c>
      <c r="C7334" s="19">
        <f t="shared" ca="1" si="457"/>
        <v>53263</v>
      </c>
      <c r="D7334" s="29">
        <f t="shared" ca="1" si="459"/>
        <v>0</v>
      </c>
      <c r="E7334" s="29">
        <f ca="1">IF(C7334&lt;Calculator!$D$26,0,IF(DAY($C7334)=1,IF(D7334-Calculator!$G$24&gt;0,Calculator!$G$24,D7334),0))</f>
        <v>0</v>
      </c>
      <c r="F7334" s="29">
        <f ca="1">IF(E7334&gt;0,D7334*Calculator!$G$22/12,0)</f>
        <v>0</v>
      </c>
      <c r="G7334" s="29">
        <f ca="1">IF(E7334&gt;0,(IFERROR(-PMT(Calculator!$G$22/12,Calculator!$G$23*12,Calculator!$G$20),0))-F7334,0)</f>
        <v>0</v>
      </c>
      <c r="H7334" s="29">
        <f t="shared" ca="1" si="460"/>
        <v>0</v>
      </c>
      <c r="I7334" s="29">
        <f t="shared" ca="1" si="458"/>
        <v>0</v>
      </c>
      <c r="J7334" s="30">
        <f>Calculator!$G$40</f>
        <v>6.5000000000000002E-2</v>
      </c>
      <c r="K7334" s="29">
        <f ca="1">IF(C7334&gt;=Calculator!$G$27,IF(DAY($C7334)=1,Calculator!$G$34/2,IF(DAY($C7334)=15,Calculator!$G$34/2,0)),0)</f>
        <v>0</v>
      </c>
      <c r="L7334" s="29">
        <f ca="1">IF(DAY($C7334)=28,IF(H7334=0,0,Calculator!$G$35),0)</f>
        <v>0</v>
      </c>
      <c r="M7334" s="29">
        <f ca="1">IF(I7334&gt;0,IF(DAY($C7334)=1,SUM(INDIRECT("I"&amp;(ROW(C7333)-DAY(C7333))):I7333),0),0)</f>
        <v>0</v>
      </c>
      <c r="N7334" s="29">
        <f ca="1">IF(C7334&lt;Calculator!$G$27,0,IF(C7334=Calculator!$G$27,Calculator!$G$39,IF(H7334-K7334&lt;=0,IF(D7334&gt;Calculator!$G$39,IF(H7334-K7334+E7334+L7334+M7334+Calculator!$G$39&gt;Calculator!$G$39,Calculator!$G$39-(H7334+E7334+L7334+M7334-K7334),Calculator!$G$39),D7334),0)))</f>
        <v>0</v>
      </c>
    </row>
    <row r="7335" spans="1:14" ht="15.75" thickBot="1">
      <c r="A7335" s="33" t="str">
        <f ca="1">IF(C7335=Calculator!$H$27,"F",IF(Daily!D7335+Daily!H7335=0,IF(D7334+H7334&gt;0,"L",""),""))</f>
        <v/>
      </c>
      <c r="B7335" s="34">
        <v>7334</v>
      </c>
      <c r="C7335" s="19">
        <f t="shared" ca="1" si="457"/>
        <v>53264</v>
      </c>
      <c r="D7335" s="29">
        <f t="shared" ca="1" si="459"/>
        <v>0</v>
      </c>
      <c r="E7335" s="29">
        <f ca="1">IF(C7335&lt;Calculator!$D$26,0,IF(DAY($C7335)=1,IF(D7335-Calculator!$G$24&gt;0,Calculator!$G$24,D7335),0))</f>
        <v>0</v>
      </c>
      <c r="F7335" s="29">
        <f ca="1">IF(E7335&gt;0,D7335*Calculator!$G$22/12,0)</f>
        <v>0</v>
      </c>
      <c r="G7335" s="29">
        <f ca="1">IF(E7335&gt;0,(IFERROR(-PMT(Calculator!$G$22/12,Calculator!$G$23*12,Calculator!$G$20),0))-F7335,0)</f>
        <v>0</v>
      </c>
      <c r="H7335" s="29">
        <f t="shared" ca="1" si="460"/>
        <v>0</v>
      </c>
      <c r="I7335" s="29">
        <f t="shared" ca="1" si="458"/>
        <v>0</v>
      </c>
      <c r="J7335" s="30">
        <f>Calculator!$G$40</f>
        <v>6.5000000000000002E-2</v>
      </c>
      <c r="K7335" s="29">
        <f ca="1">IF(C7335&gt;=Calculator!$G$27,IF(DAY($C7335)=1,Calculator!$G$34/2,IF(DAY($C7335)=15,Calculator!$G$34/2,0)),0)</f>
        <v>0</v>
      </c>
      <c r="L7335" s="29">
        <f ca="1">IF(DAY($C7335)=28,IF(H7335=0,0,Calculator!$G$35),0)</f>
        <v>0</v>
      </c>
      <c r="M7335" s="29">
        <f ca="1">IF(I7335&gt;0,IF(DAY($C7335)=1,SUM(INDIRECT("I"&amp;(ROW(C7334)-DAY(C7334))):I7334),0),0)</f>
        <v>0</v>
      </c>
      <c r="N7335" s="29">
        <f ca="1">IF(C7335&lt;Calculator!$G$27,0,IF(C7335=Calculator!$G$27,Calculator!$G$39,IF(H7335-K7335&lt;=0,IF(D7335&gt;Calculator!$G$39,IF(H7335-K7335+E7335+L7335+M7335+Calculator!$G$39&gt;Calculator!$G$39,Calculator!$G$39-(H7335+E7335+L7335+M7335-K7335),Calculator!$G$39),D7335),0)))</f>
        <v>0</v>
      </c>
    </row>
    <row r="7336" spans="1:14" ht="15.75" thickBot="1">
      <c r="A7336" s="33" t="str">
        <f ca="1">IF(C7336=Calculator!$H$27,"F",IF(Daily!D7336+Daily!H7336=0,IF(D7335+H7335&gt;0,"L",""),""))</f>
        <v/>
      </c>
      <c r="B7336" s="34">
        <v>7335</v>
      </c>
      <c r="C7336" s="19">
        <f t="shared" ca="1" si="457"/>
        <v>53265</v>
      </c>
      <c r="D7336" s="29">
        <f t="shared" ca="1" si="459"/>
        <v>0</v>
      </c>
      <c r="E7336" s="29">
        <f ca="1">IF(C7336&lt;Calculator!$D$26,0,IF(DAY($C7336)=1,IF(D7336-Calculator!$G$24&gt;0,Calculator!$G$24,D7336),0))</f>
        <v>0</v>
      </c>
      <c r="F7336" s="29">
        <f ca="1">IF(E7336&gt;0,D7336*Calculator!$G$22/12,0)</f>
        <v>0</v>
      </c>
      <c r="G7336" s="29">
        <f ca="1">IF(E7336&gt;0,(IFERROR(-PMT(Calculator!$G$22/12,Calculator!$G$23*12,Calculator!$G$20),0))-F7336,0)</f>
        <v>0</v>
      </c>
      <c r="H7336" s="29">
        <f t="shared" ca="1" si="460"/>
        <v>0</v>
      </c>
      <c r="I7336" s="29">
        <f t="shared" ca="1" si="458"/>
        <v>0</v>
      </c>
      <c r="J7336" s="30">
        <f>Calculator!$G$40</f>
        <v>6.5000000000000002E-2</v>
      </c>
      <c r="K7336" s="29">
        <f ca="1">IF(C7336&gt;=Calculator!$G$27,IF(DAY($C7336)=1,Calculator!$G$34/2,IF(DAY($C7336)=15,Calculator!$G$34/2,0)),0)</f>
        <v>0</v>
      </c>
      <c r="L7336" s="29">
        <f ca="1">IF(DAY($C7336)=28,IF(H7336=0,0,Calculator!$G$35),0)</f>
        <v>0</v>
      </c>
      <c r="M7336" s="29">
        <f ca="1">IF(I7336&gt;0,IF(DAY($C7336)=1,SUM(INDIRECT("I"&amp;(ROW(C7335)-DAY(C7335))):I7335),0),0)</f>
        <v>0</v>
      </c>
      <c r="N7336" s="29">
        <f ca="1">IF(C7336&lt;Calculator!$G$27,0,IF(C7336=Calculator!$G$27,Calculator!$G$39,IF(H7336-K7336&lt;=0,IF(D7336&gt;Calculator!$G$39,IF(H7336-K7336+E7336+L7336+M7336+Calculator!$G$39&gt;Calculator!$G$39,Calculator!$G$39-(H7336+E7336+L7336+M7336-K7336),Calculator!$G$39),D7336),0)))</f>
        <v>0</v>
      </c>
    </row>
    <row r="7337" spans="1:14" ht="15.75" thickBot="1">
      <c r="A7337" s="33" t="str">
        <f ca="1">IF(C7337=Calculator!$H$27,"F",IF(Daily!D7337+Daily!H7337=0,IF(D7336+H7336&gt;0,"L",""),""))</f>
        <v/>
      </c>
      <c r="B7337" s="34">
        <v>7336</v>
      </c>
      <c r="C7337" s="19">
        <f t="shared" ca="1" si="457"/>
        <v>53266</v>
      </c>
      <c r="D7337" s="29">
        <f t="shared" ca="1" si="459"/>
        <v>0</v>
      </c>
      <c r="E7337" s="29">
        <f ca="1">IF(C7337&lt;Calculator!$D$26,0,IF(DAY($C7337)=1,IF(D7337-Calculator!$G$24&gt;0,Calculator!$G$24,D7337),0))</f>
        <v>0</v>
      </c>
      <c r="F7337" s="29">
        <f ca="1">IF(E7337&gt;0,D7337*Calculator!$G$22/12,0)</f>
        <v>0</v>
      </c>
      <c r="G7337" s="29">
        <f ca="1">IF(E7337&gt;0,(IFERROR(-PMT(Calculator!$G$22/12,Calculator!$G$23*12,Calculator!$G$20),0))-F7337,0)</f>
        <v>0</v>
      </c>
      <c r="H7337" s="29">
        <f t="shared" ca="1" si="460"/>
        <v>0</v>
      </c>
      <c r="I7337" s="29">
        <f t="shared" ca="1" si="458"/>
        <v>0</v>
      </c>
      <c r="J7337" s="30">
        <f>Calculator!$G$40</f>
        <v>6.5000000000000002E-2</v>
      </c>
      <c r="K7337" s="29">
        <f ca="1">IF(C7337&gt;=Calculator!$G$27,IF(DAY($C7337)=1,Calculator!$G$34/2,IF(DAY($C7337)=15,Calculator!$G$34/2,0)),0)</f>
        <v>0</v>
      </c>
      <c r="L7337" s="29">
        <f ca="1">IF(DAY($C7337)=28,IF(H7337=0,0,Calculator!$G$35),0)</f>
        <v>0</v>
      </c>
      <c r="M7337" s="29">
        <f ca="1">IF(I7337&gt;0,IF(DAY($C7337)=1,SUM(INDIRECT("I"&amp;(ROW(C7336)-DAY(C7336))):I7336),0),0)</f>
        <v>0</v>
      </c>
      <c r="N7337" s="29">
        <f ca="1">IF(C7337&lt;Calculator!$G$27,0,IF(C7337=Calculator!$G$27,Calculator!$G$39,IF(H7337-K7337&lt;=0,IF(D7337&gt;Calculator!$G$39,IF(H7337-K7337+E7337+L7337+M7337+Calculator!$G$39&gt;Calculator!$G$39,Calculator!$G$39-(H7337+E7337+L7337+M7337-K7337),Calculator!$G$39),D7337),0)))</f>
        <v>0</v>
      </c>
    </row>
    <row r="7338" spans="1:14" ht="15.75" thickBot="1">
      <c r="A7338" s="33" t="str">
        <f ca="1">IF(C7338=Calculator!$H$27,"F",IF(Daily!D7338+Daily!H7338=0,IF(D7337+H7337&gt;0,"L",""),""))</f>
        <v/>
      </c>
      <c r="B7338" s="34">
        <v>7337</v>
      </c>
      <c r="C7338" s="19">
        <f t="shared" ca="1" si="457"/>
        <v>53267</v>
      </c>
      <c r="D7338" s="29">
        <f t="shared" ca="1" si="459"/>
        <v>0</v>
      </c>
      <c r="E7338" s="29">
        <f ca="1">IF(C7338&lt;Calculator!$D$26,0,IF(DAY($C7338)=1,IF(D7338-Calculator!$G$24&gt;0,Calculator!$G$24,D7338),0))</f>
        <v>0</v>
      </c>
      <c r="F7338" s="29">
        <f ca="1">IF(E7338&gt;0,D7338*Calculator!$G$22/12,0)</f>
        <v>0</v>
      </c>
      <c r="G7338" s="29">
        <f ca="1">IF(E7338&gt;0,(IFERROR(-PMT(Calculator!$G$22/12,Calculator!$G$23*12,Calculator!$G$20),0))-F7338,0)</f>
        <v>0</v>
      </c>
      <c r="H7338" s="29">
        <f t="shared" ca="1" si="460"/>
        <v>0</v>
      </c>
      <c r="I7338" s="29">
        <f t="shared" ca="1" si="458"/>
        <v>0</v>
      </c>
      <c r="J7338" s="30">
        <f>Calculator!$G$40</f>
        <v>6.5000000000000002E-2</v>
      </c>
      <c r="K7338" s="29">
        <f ca="1">IF(C7338&gt;=Calculator!$G$27,IF(DAY($C7338)=1,Calculator!$G$34/2,IF(DAY($C7338)=15,Calculator!$G$34/2,0)),0)</f>
        <v>4500</v>
      </c>
      <c r="L7338" s="29">
        <f ca="1">IF(DAY($C7338)=28,IF(H7338=0,0,Calculator!$G$35),0)</f>
        <v>0</v>
      </c>
      <c r="M7338" s="29">
        <f ca="1">IF(I7338&gt;0,IF(DAY($C7338)=1,SUM(INDIRECT("I"&amp;(ROW(C7337)-DAY(C7337))):I7337),0),0)</f>
        <v>0</v>
      </c>
      <c r="N7338" s="29">
        <f ca="1">IF(C7338&lt;Calculator!$G$27,0,IF(C7338=Calculator!$G$27,Calculator!$G$39,IF(H7338-K7338&lt;=0,IF(D7338&gt;Calculator!$G$39,IF(H7338-K7338+E7338+L7338+M7338+Calculator!$G$39&gt;Calculator!$G$39,Calculator!$G$39-(H7338+E7338+L7338+M7338-K7338),Calculator!$G$39),D7338),0)))</f>
        <v>0</v>
      </c>
    </row>
    <row r="7339" spans="1:14" ht="15.75" thickBot="1">
      <c r="A7339" s="33" t="str">
        <f ca="1">IF(C7339=Calculator!$H$27,"F",IF(Daily!D7339+Daily!H7339=0,IF(D7338+H7338&gt;0,"L",""),""))</f>
        <v/>
      </c>
      <c r="B7339" s="34">
        <v>7338</v>
      </c>
      <c r="C7339" s="19">
        <f t="shared" ca="1" si="457"/>
        <v>53268</v>
      </c>
      <c r="D7339" s="29">
        <f t="shared" ca="1" si="459"/>
        <v>0</v>
      </c>
      <c r="E7339" s="29">
        <f ca="1">IF(C7339&lt;Calculator!$D$26,0,IF(DAY($C7339)=1,IF(D7339-Calculator!$G$24&gt;0,Calculator!$G$24,D7339),0))</f>
        <v>0</v>
      </c>
      <c r="F7339" s="29">
        <f ca="1">IF(E7339&gt;0,D7339*Calculator!$G$22/12,0)</f>
        <v>0</v>
      </c>
      <c r="G7339" s="29">
        <f ca="1">IF(E7339&gt;0,(IFERROR(-PMT(Calculator!$G$22/12,Calculator!$G$23*12,Calculator!$G$20),0))-F7339,0)</f>
        <v>0</v>
      </c>
      <c r="H7339" s="29">
        <f t="shared" ca="1" si="460"/>
        <v>0</v>
      </c>
      <c r="I7339" s="29">
        <f t="shared" ca="1" si="458"/>
        <v>0</v>
      </c>
      <c r="J7339" s="30">
        <f>Calculator!$G$40</f>
        <v>6.5000000000000002E-2</v>
      </c>
      <c r="K7339" s="29">
        <f ca="1">IF(C7339&gt;=Calculator!$G$27,IF(DAY($C7339)=1,Calculator!$G$34/2,IF(DAY($C7339)=15,Calculator!$G$34/2,0)),0)</f>
        <v>0</v>
      </c>
      <c r="L7339" s="29">
        <f ca="1">IF(DAY($C7339)=28,IF(H7339=0,0,Calculator!$G$35),0)</f>
        <v>0</v>
      </c>
      <c r="M7339" s="29">
        <f ca="1">IF(I7339&gt;0,IF(DAY($C7339)=1,SUM(INDIRECT("I"&amp;(ROW(C7338)-DAY(C7338))):I7338),0),0)</f>
        <v>0</v>
      </c>
      <c r="N7339" s="29">
        <f ca="1">IF(C7339&lt;Calculator!$G$27,0,IF(C7339=Calculator!$G$27,Calculator!$G$39,IF(H7339-K7339&lt;=0,IF(D7339&gt;Calculator!$G$39,IF(H7339-K7339+E7339+L7339+M7339+Calculator!$G$39&gt;Calculator!$G$39,Calculator!$G$39-(H7339+E7339+L7339+M7339-K7339),Calculator!$G$39),D7339),0)))</f>
        <v>0</v>
      </c>
    </row>
    <row r="7340" spans="1:14" ht="15.75" thickBot="1">
      <c r="A7340" s="33" t="str">
        <f ca="1">IF(C7340=Calculator!$H$27,"F",IF(Daily!D7340+Daily!H7340=0,IF(D7339+H7339&gt;0,"L",""),""))</f>
        <v/>
      </c>
      <c r="B7340" s="34">
        <v>7339</v>
      </c>
      <c r="C7340" s="19">
        <f t="shared" ca="1" si="457"/>
        <v>53269</v>
      </c>
      <c r="D7340" s="29">
        <f t="shared" ca="1" si="459"/>
        <v>0</v>
      </c>
      <c r="E7340" s="29">
        <f ca="1">IF(C7340&lt;Calculator!$D$26,0,IF(DAY($C7340)=1,IF(D7340-Calculator!$G$24&gt;0,Calculator!$G$24,D7340),0))</f>
        <v>0</v>
      </c>
      <c r="F7340" s="29">
        <f ca="1">IF(E7340&gt;0,D7340*Calculator!$G$22/12,0)</f>
        <v>0</v>
      </c>
      <c r="G7340" s="29">
        <f ca="1">IF(E7340&gt;0,(IFERROR(-PMT(Calculator!$G$22/12,Calculator!$G$23*12,Calculator!$G$20),0))-F7340,0)</f>
        <v>0</v>
      </c>
      <c r="H7340" s="29">
        <f t="shared" ca="1" si="460"/>
        <v>0</v>
      </c>
      <c r="I7340" s="29">
        <f t="shared" ca="1" si="458"/>
        <v>0</v>
      </c>
      <c r="J7340" s="30">
        <f>Calculator!$G$40</f>
        <v>6.5000000000000002E-2</v>
      </c>
      <c r="K7340" s="29">
        <f ca="1">IF(C7340&gt;=Calculator!$G$27,IF(DAY($C7340)=1,Calculator!$G$34/2,IF(DAY($C7340)=15,Calculator!$G$34/2,0)),0)</f>
        <v>0</v>
      </c>
      <c r="L7340" s="29">
        <f ca="1">IF(DAY($C7340)=28,IF(H7340=0,0,Calculator!$G$35),0)</f>
        <v>0</v>
      </c>
      <c r="M7340" s="29">
        <f ca="1">IF(I7340&gt;0,IF(DAY($C7340)=1,SUM(INDIRECT("I"&amp;(ROW(C7339)-DAY(C7339))):I7339),0),0)</f>
        <v>0</v>
      </c>
      <c r="N7340" s="29">
        <f ca="1">IF(C7340&lt;Calculator!$G$27,0,IF(C7340=Calculator!$G$27,Calculator!$G$39,IF(H7340-K7340&lt;=0,IF(D7340&gt;Calculator!$G$39,IF(H7340-K7340+E7340+L7340+M7340+Calculator!$G$39&gt;Calculator!$G$39,Calculator!$G$39-(H7340+E7340+L7340+M7340-K7340),Calculator!$G$39),D7340),0)))</f>
        <v>0</v>
      </c>
    </row>
    <row r="7341" spans="1:14" ht="15.75" thickBot="1">
      <c r="A7341" s="33" t="str">
        <f ca="1">IF(C7341=Calculator!$H$27,"F",IF(Daily!D7341+Daily!H7341=0,IF(D7340+H7340&gt;0,"L",""),""))</f>
        <v/>
      </c>
      <c r="B7341" s="34">
        <v>7340</v>
      </c>
      <c r="C7341" s="19">
        <f t="shared" ca="1" si="457"/>
        <v>53270</v>
      </c>
      <c r="D7341" s="29">
        <f t="shared" ca="1" si="459"/>
        <v>0</v>
      </c>
      <c r="E7341" s="29">
        <f ca="1">IF(C7341&lt;Calculator!$D$26,0,IF(DAY($C7341)=1,IF(D7341-Calculator!$G$24&gt;0,Calculator!$G$24,D7341),0))</f>
        <v>0</v>
      </c>
      <c r="F7341" s="29">
        <f ca="1">IF(E7341&gt;0,D7341*Calculator!$G$22/12,0)</f>
        <v>0</v>
      </c>
      <c r="G7341" s="29">
        <f ca="1">IF(E7341&gt;0,(IFERROR(-PMT(Calculator!$G$22/12,Calculator!$G$23*12,Calculator!$G$20),0))-F7341,0)</f>
        <v>0</v>
      </c>
      <c r="H7341" s="29">
        <f t="shared" ca="1" si="460"/>
        <v>0</v>
      </c>
      <c r="I7341" s="29">
        <f t="shared" ca="1" si="458"/>
        <v>0</v>
      </c>
      <c r="J7341" s="30">
        <f>Calculator!$G$40</f>
        <v>6.5000000000000002E-2</v>
      </c>
      <c r="K7341" s="29">
        <f ca="1">IF(C7341&gt;=Calculator!$G$27,IF(DAY($C7341)=1,Calculator!$G$34/2,IF(DAY($C7341)=15,Calculator!$G$34/2,0)),0)</f>
        <v>0</v>
      </c>
      <c r="L7341" s="29">
        <f ca="1">IF(DAY($C7341)=28,IF(H7341=0,0,Calculator!$G$35),0)</f>
        <v>0</v>
      </c>
      <c r="M7341" s="29">
        <f ca="1">IF(I7341&gt;0,IF(DAY($C7341)=1,SUM(INDIRECT("I"&amp;(ROW(C7340)-DAY(C7340))):I7340),0),0)</f>
        <v>0</v>
      </c>
      <c r="N7341" s="29">
        <f ca="1">IF(C7341&lt;Calculator!$G$27,0,IF(C7341=Calculator!$G$27,Calculator!$G$39,IF(H7341-K7341&lt;=0,IF(D7341&gt;Calculator!$G$39,IF(H7341-K7341+E7341+L7341+M7341+Calculator!$G$39&gt;Calculator!$G$39,Calculator!$G$39-(H7341+E7341+L7341+M7341-K7341),Calculator!$G$39),D7341),0)))</f>
        <v>0</v>
      </c>
    </row>
    <row r="7342" spans="1:14" ht="15.75" thickBot="1">
      <c r="A7342" s="33" t="str">
        <f ca="1">IF(C7342=Calculator!$H$27,"F",IF(Daily!D7342+Daily!H7342=0,IF(D7341+H7341&gt;0,"L",""),""))</f>
        <v/>
      </c>
      <c r="B7342" s="34">
        <v>7341</v>
      </c>
      <c r="C7342" s="19">
        <f t="shared" ca="1" si="457"/>
        <v>53271</v>
      </c>
      <c r="D7342" s="29">
        <f t="shared" ca="1" si="459"/>
        <v>0</v>
      </c>
      <c r="E7342" s="29">
        <f ca="1">IF(C7342&lt;Calculator!$D$26,0,IF(DAY($C7342)=1,IF(D7342-Calculator!$G$24&gt;0,Calculator!$G$24,D7342),0))</f>
        <v>0</v>
      </c>
      <c r="F7342" s="29">
        <f ca="1">IF(E7342&gt;0,D7342*Calculator!$G$22/12,0)</f>
        <v>0</v>
      </c>
      <c r="G7342" s="29">
        <f ca="1">IF(E7342&gt;0,(IFERROR(-PMT(Calculator!$G$22/12,Calculator!$G$23*12,Calculator!$G$20),0))-F7342,0)</f>
        <v>0</v>
      </c>
      <c r="H7342" s="29">
        <f t="shared" ca="1" si="460"/>
        <v>0</v>
      </c>
      <c r="I7342" s="29">
        <f t="shared" ca="1" si="458"/>
        <v>0</v>
      </c>
      <c r="J7342" s="30">
        <f>Calculator!$G$40</f>
        <v>6.5000000000000002E-2</v>
      </c>
      <c r="K7342" s="29">
        <f ca="1">IF(C7342&gt;=Calculator!$G$27,IF(DAY($C7342)=1,Calculator!$G$34/2,IF(DAY($C7342)=15,Calculator!$G$34/2,0)),0)</f>
        <v>0</v>
      </c>
      <c r="L7342" s="29">
        <f ca="1">IF(DAY($C7342)=28,IF(H7342=0,0,Calculator!$G$35),0)</f>
        <v>0</v>
      </c>
      <c r="M7342" s="29">
        <f ca="1">IF(I7342&gt;0,IF(DAY($C7342)=1,SUM(INDIRECT("I"&amp;(ROW(C7341)-DAY(C7341))):I7341),0),0)</f>
        <v>0</v>
      </c>
      <c r="N7342" s="29">
        <f ca="1">IF(C7342&lt;Calculator!$G$27,0,IF(C7342=Calculator!$G$27,Calculator!$G$39,IF(H7342-K7342&lt;=0,IF(D7342&gt;Calculator!$G$39,IF(H7342-K7342+E7342+L7342+M7342+Calculator!$G$39&gt;Calculator!$G$39,Calculator!$G$39-(H7342+E7342+L7342+M7342-K7342),Calculator!$G$39),D7342),0)))</f>
        <v>0</v>
      </c>
    </row>
    <row r="7343" spans="1:14" ht="15.75" thickBot="1">
      <c r="A7343" s="33" t="str">
        <f ca="1">IF(C7343=Calculator!$H$27,"F",IF(Daily!D7343+Daily!H7343=0,IF(D7342+H7342&gt;0,"L",""),""))</f>
        <v/>
      </c>
      <c r="B7343" s="34">
        <v>7342</v>
      </c>
      <c r="C7343" s="19">
        <f t="shared" ca="1" si="457"/>
        <v>53272</v>
      </c>
      <c r="D7343" s="29">
        <f t="shared" ca="1" si="459"/>
        <v>0</v>
      </c>
      <c r="E7343" s="29">
        <f ca="1">IF(C7343&lt;Calculator!$D$26,0,IF(DAY($C7343)=1,IF(D7343-Calculator!$G$24&gt;0,Calculator!$G$24,D7343),0))</f>
        <v>0</v>
      </c>
      <c r="F7343" s="29">
        <f ca="1">IF(E7343&gt;0,D7343*Calculator!$G$22/12,0)</f>
        <v>0</v>
      </c>
      <c r="G7343" s="29">
        <f ca="1">IF(E7343&gt;0,(IFERROR(-PMT(Calculator!$G$22/12,Calculator!$G$23*12,Calculator!$G$20),0))-F7343,0)</f>
        <v>0</v>
      </c>
      <c r="H7343" s="29">
        <f t="shared" ca="1" si="460"/>
        <v>0</v>
      </c>
      <c r="I7343" s="29">
        <f t="shared" ca="1" si="458"/>
        <v>0</v>
      </c>
      <c r="J7343" s="30">
        <f>Calculator!$G$40</f>
        <v>6.5000000000000002E-2</v>
      </c>
      <c r="K7343" s="29">
        <f ca="1">IF(C7343&gt;=Calculator!$G$27,IF(DAY($C7343)=1,Calculator!$G$34/2,IF(DAY($C7343)=15,Calculator!$G$34/2,0)),0)</f>
        <v>0</v>
      </c>
      <c r="L7343" s="29">
        <f ca="1">IF(DAY($C7343)=28,IF(H7343=0,0,Calculator!$G$35),0)</f>
        <v>0</v>
      </c>
      <c r="M7343" s="29">
        <f ca="1">IF(I7343&gt;0,IF(DAY($C7343)=1,SUM(INDIRECT("I"&amp;(ROW(C7342)-DAY(C7342))):I7342),0),0)</f>
        <v>0</v>
      </c>
      <c r="N7343" s="29">
        <f ca="1">IF(C7343&lt;Calculator!$G$27,0,IF(C7343=Calculator!$G$27,Calculator!$G$39,IF(H7343-K7343&lt;=0,IF(D7343&gt;Calculator!$G$39,IF(H7343-K7343+E7343+L7343+M7343+Calculator!$G$39&gt;Calculator!$G$39,Calculator!$G$39-(H7343+E7343+L7343+M7343-K7343),Calculator!$G$39),D7343),0)))</f>
        <v>0</v>
      </c>
    </row>
    <row r="7344" spans="1:14" ht="15.75" thickBot="1">
      <c r="A7344" s="33" t="str">
        <f ca="1">IF(C7344=Calculator!$H$27,"F",IF(Daily!D7344+Daily!H7344=0,IF(D7343+H7343&gt;0,"L",""),""))</f>
        <v/>
      </c>
      <c r="B7344" s="34">
        <v>7343</v>
      </c>
      <c r="C7344" s="19">
        <f t="shared" ca="1" si="457"/>
        <v>53273</v>
      </c>
      <c r="D7344" s="29">
        <f t="shared" ca="1" si="459"/>
        <v>0</v>
      </c>
      <c r="E7344" s="29">
        <f ca="1">IF(C7344&lt;Calculator!$D$26,0,IF(DAY($C7344)=1,IF(D7344-Calculator!$G$24&gt;0,Calculator!$G$24,D7344),0))</f>
        <v>0</v>
      </c>
      <c r="F7344" s="29">
        <f ca="1">IF(E7344&gt;0,D7344*Calculator!$G$22/12,0)</f>
        <v>0</v>
      </c>
      <c r="G7344" s="29">
        <f ca="1">IF(E7344&gt;0,(IFERROR(-PMT(Calculator!$G$22/12,Calculator!$G$23*12,Calculator!$G$20),0))-F7344,0)</f>
        <v>0</v>
      </c>
      <c r="H7344" s="29">
        <f t="shared" ca="1" si="460"/>
        <v>0</v>
      </c>
      <c r="I7344" s="29">
        <f t="shared" ca="1" si="458"/>
        <v>0</v>
      </c>
      <c r="J7344" s="30">
        <f>Calculator!$G$40</f>
        <v>6.5000000000000002E-2</v>
      </c>
      <c r="K7344" s="29">
        <f ca="1">IF(C7344&gt;=Calculator!$G$27,IF(DAY($C7344)=1,Calculator!$G$34/2,IF(DAY($C7344)=15,Calculator!$G$34/2,0)),0)</f>
        <v>0</v>
      </c>
      <c r="L7344" s="29">
        <f ca="1">IF(DAY($C7344)=28,IF(H7344=0,0,Calculator!$G$35),0)</f>
        <v>0</v>
      </c>
      <c r="M7344" s="29">
        <f ca="1">IF(I7344&gt;0,IF(DAY($C7344)=1,SUM(INDIRECT("I"&amp;(ROW(C7343)-DAY(C7343))):I7343),0),0)</f>
        <v>0</v>
      </c>
      <c r="N7344" s="29">
        <f ca="1">IF(C7344&lt;Calculator!$G$27,0,IF(C7344=Calculator!$G$27,Calculator!$G$39,IF(H7344-K7344&lt;=0,IF(D7344&gt;Calculator!$G$39,IF(H7344-K7344+E7344+L7344+M7344+Calculator!$G$39&gt;Calculator!$G$39,Calculator!$G$39-(H7344+E7344+L7344+M7344-K7344),Calculator!$G$39),D7344),0)))</f>
        <v>0</v>
      </c>
    </row>
    <row r="7345" spans="1:14" ht="15.75" thickBot="1">
      <c r="A7345" s="33" t="str">
        <f ca="1">IF(C7345=Calculator!$H$27,"F",IF(Daily!D7345+Daily!H7345=0,IF(D7344+H7344&gt;0,"L",""),""))</f>
        <v/>
      </c>
      <c r="B7345" s="34">
        <v>7344</v>
      </c>
      <c r="C7345" s="19">
        <f t="shared" ca="1" si="457"/>
        <v>53274</v>
      </c>
      <c r="D7345" s="29">
        <f t="shared" ca="1" si="459"/>
        <v>0</v>
      </c>
      <c r="E7345" s="29">
        <f ca="1">IF(C7345&lt;Calculator!$D$26,0,IF(DAY($C7345)=1,IF(D7345-Calculator!$G$24&gt;0,Calculator!$G$24,D7345),0))</f>
        <v>0</v>
      </c>
      <c r="F7345" s="29">
        <f ca="1">IF(E7345&gt;0,D7345*Calculator!$G$22/12,0)</f>
        <v>0</v>
      </c>
      <c r="G7345" s="29">
        <f ca="1">IF(E7345&gt;0,(IFERROR(-PMT(Calculator!$G$22/12,Calculator!$G$23*12,Calculator!$G$20),0))-F7345,0)</f>
        <v>0</v>
      </c>
      <c r="H7345" s="29">
        <f t="shared" ca="1" si="460"/>
        <v>0</v>
      </c>
      <c r="I7345" s="29">
        <f t="shared" ca="1" si="458"/>
        <v>0</v>
      </c>
      <c r="J7345" s="30">
        <f>Calculator!$G$40</f>
        <v>6.5000000000000002E-2</v>
      </c>
      <c r="K7345" s="29">
        <f ca="1">IF(C7345&gt;=Calculator!$G$27,IF(DAY($C7345)=1,Calculator!$G$34/2,IF(DAY($C7345)=15,Calculator!$G$34/2,0)),0)</f>
        <v>0</v>
      </c>
      <c r="L7345" s="29">
        <f ca="1">IF(DAY($C7345)=28,IF(H7345=0,0,Calculator!$G$35),0)</f>
        <v>0</v>
      </c>
      <c r="M7345" s="29">
        <f ca="1">IF(I7345&gt;0,IF(DAY($C7345)=1,SUM(INDIRECT("I"&amp;(ROW(C7344)-DAY(C7344))):I7344),0),0)</f>
        <v>0</v>
      </c>
      <c r="N7345" s="29">
        <f ca="1">IF(C7345&lt;Calculator!$G$27,0,IF(C7345=Calculator!$G$27,Calculator!$G$39,IF(H7345-K7345&lt;=0,IF(D7345&gt;Calculator!$G$39,IF(H7345-K7345+E7345+L7345+M7345+Calculator!$G$39&gt;Calculator!$G$39,Calculator!$G$39-(H7345+E7345+L7345+M7345-K7345),Calculator!$G$39),D7345),0)))</f>
        <v>0</v>
      </c>
    </row>
    <row r="7346" spans="1:14" ht="15.75" thickBot="1">
      <c r="A7346" s="33" t="str">
        <f ca="1">IF(C7346=Calculator!$H$27,"F",IF(Daily!D7346+Daily!H7346=0,IF(D7345+H7345&gt;0,"L",""),""))</f>
        <v/>
      </c>
      <c r="B7346" s="34">
        <v>7345</v>
      </c>
      <c r="C7346" s="19">
        <f t="shared" ca="1" si="457"/>
        <v>53275</v>
      </c>
      <c r="D7346" s="29">
        <f t="shared" ca="1" si="459"/>
        <v>0</v>
      </c>
      <c r="E7346" s="29">
        <f ca="1">IF(C7346&lt;Calculator!$D$26,0,IF(DAY($C7346)=1,IF(D7346-Calculator!$G$24&gt;0,Calculator!$G$24,D7346),0))</f>
        <v>0</v>
      </c>
      <c r="F7346" s="29">
        <f ca="1">IF(E7346&gt;0,D7346*Calculator!$G$22/12,0)</f>
        <v>0</v>
      </c>
      <c r="G7346" s="29">
        <f ca="1">IF(E7346&gt;0,(IFERROR(-PMT(Calculator!$G$22/12,Calculator!$G$23*12,Calculator!$G$20),0))-F7346,0)</f>
        <v>0</v>
      </c>
      <c r="H7346" s="29">
        <f t="shared" ca="1" si="460"/>
        <v>0</v>
      </c>
      <c r="I7346" s="29">
        <f t="shared" ca="1" si="458"/>
        <v>0</v>
      </c>
      <c r="J7346" s="30">
        <f>Calculator!$G$40</f>
        <v>6.5000000000000002E-2</v>
      </c>
      <c r="K7346" s="29">
        <f ca="1">IF(C7346&gt;=Calculator!$G$27,IF(DAY($C7346)=1,Calculator!$G$34/2,IF(DAY($C7346)=15,Calculator!$G$34/2,0)),0)</f>
        <v>0</v>
      </c>
      <c r="L7346" s="29">
        <f ca="1">IF(DAY($C7346)=28,IF(H7346=0,0,Calculator!$G$35),0)</f>
        <v>0</v>
      </c>
      <c r="M7346" s="29">
        <f ca="1">IF(I7346&gt;0,IF(DAY($C7346)=1,SUM(INDIRECT("I"&amp;(ROW(C7345)-DAY(C7345))):I7345),0),0)</f>
        <v>0</v>
      </c>
      <c r="N7346" s="29">
        <f ca="1">IF(C7346&lt;Calculator!$G$27,0,IF(C7346=Calculator!$G$27,Calculator!$G$39,IF(H7346-K7346&lt;=0,IF(D7346&gt;Calculator!$G$39,IF(H7346-K7346+E7346+L7346+M7346+Calculator!$G$39&gt;Calculator!$G$39,Calculator!$G$39-(H7346+E7346+L7346+M7346-K7346),Calculator!$G$39),D7346),0)))</f>
        <v>0</v>
      </c>
    </row>
    <row r="7347" spans="1:14" ht="15.75" thickBot="1">
      <c r="A7347" s="33" t="str">
        <f ca="1">IF(C7347=Calculator!$H$27,"F",IF(Daily!D7347+Daily!H7347=0,IF(D7346+H7346&gt;0,"L",""),""))</f>
        <v/>
      </c>
      <c r="B7347" s="34">
        <v>7346</v>
      </c>
      <c r="C7347" s="19">
        <f t="shared" ca="1" si="457"/>
        <v>53276</v>
      </c>
      <c r="D7347" s="29">
        <f t="shared" ca="1" si="459"/>
        <v>0</v>
      </c>
      <c r="E7347" s="29">
        <f ca="1">IF(C7347&lt;Calculator!$D$26,0,IF(DAY($C7347)=1,IF(D7347-Calculator!$G$24&gt;0,Calculator!$G$24,D7347),0))</f>
        <v>0</v>
      </c>
      <c r="F7347" s="29">
        <f ca="1">IF(E7347&gt;0,D7347*Calculator!$G$22/12,0)</f>
        <v>0</v>
      </c>
      <c r="G7347" s="29">
        <f ca="1">IF(E7347&gt;0,(IFERROR(-PMT(Calculator!$G$22/12,Calculator!$G$23*12,Calculator!$G$20),0))-F7347,0)</f>
        <v>0</v>
      </c>
      <c r="H7347" s="29">
        <f t="shared" ca="1" si="460"/>
        <v>0</v>
      </c>
      <c r="I7347" s="29">
        <f t="shared" ca="1" si="458"/>
        <v>0</v>
      </c>
      <c r="J7347" s="30">
        <f>Calculator!$G$40</f>
        <v>6.5000000000000002E-2</v>
      </c>
      <c r="K7347" s="29">
        <f ca="1">IF(C7347&gt;=Calculator!$G$27,IF(DAY($C7347)=1,Calculator!$G$34/2,IF(DAY($C7347)=15,Calculator!$G$34/2,0)),0)</f>
        <v>0</v>
      </c>
      <c r="L7347" s="29">
        <f ca="1">IF(DAY($C7347)=28,IF(H7347=0,0,Calculator!$G$35),0)</f>
        <v>0</v>
      </c>
      <c r="M7347" s="29">
        <f ca="1">IF(I7347&gt;0,IF(DAY($C7347)=1,SUM(INDIRECT("I"&amp;(ROW(C7346)-DAY(C7346))):I7346),0),0)</f>
        <v>0</v>
      </c>
      <c r="N7347" s="29">
        <f ca="1">IF(C7347&lt;Calculator!$G$27,0,IF(C7347=Calculator!$G$27,Calculator!$G$39,IF(H7347-K7347&lt;=0,IF(D7347&gt;Calculator!$G$39,IF(H7347-K7347+E7347+L7347+M7347+Calculator!$G$39&gt;Calculator!$G$39,Calculator!$G$39-(H7347+E7347+L7347+M7347-K7347),Calculator!$G$39),D7347),0)))</f>
        <v>0</v>
      </c>
    </row>
    <row r="7348" spans="1:14" ht="15.75" thickBot="1">
      <c r="A7348" s="33" t="str">
        <f ca="1">IF(C7348=Calculator!$H$27,"F",IF(Daily!D7348+Daily!H7348=0,IF(D7347+H7347&gt;0,"L",""),""))</f>
        <v/>
      </c>
      <c r="B7348" s="34">
        <v>7347</v>
      </c>
      <c r="C7348" s="19">
        <f t="shared" ca="1" si="457"/>
        <v>53277</v>
      </c>
      <c r="D7348" s="29">
        <f t="shared" ca="1" si="459"/>
        <v>0</v>
      </c>
      <c r="E7348" s="29">
        <f ca="1">IF(C7348&lt;Calculator!$D$26,0,IF(DAY($C7348)=1,IF(D7348-Calculator!$G$24&gt;0,Calculator!$G$24,D7348),0))</f>
        <v>0</v>
      </c>
      <c r="F7348" s="29">
        <f ca="1">IF(E7348&gt;0,D7348*Calculator!$G$22/12,0)</f>
        <v>0</v>
      </c>
      <c r="G7348" s="29">
        <f ca="1">IF(E7348&gt;0,(IFERROR(-PMT(Calculator!$G$22/12,Calculator!$G$23*12,Calculator!$G$20),0))-F7348,0)</f>
        <v>0</v>
      </c>
      <c r="H7348" s="29">
        <f t="shared" ca="1" si="460"/>
        <v>0</v>
      </c>
      <c r="I7348" s="29">
        <f t="shared" ca="1" si="458"/>
        <v>0</v>
      </c>
      <c r="J7348" s="30">
        <f>Calculator!$G$40</f>
        <v>6.5000000000000002E-2</v>
      </c>
      <c r="K7348" s="29">
        <f ca="1">IF(C7348&gt;=Calculator!$G$27,IF(DAY($C7348)=1,Calculator!$G$34/2,IF(DAY($C7348)=15,Calculator!$G$34/2,0)),0)</f>
        <v>0</v>
      </c>
      <c r="L7348" s="29">
        <f ca="1">IF(DAY($C7348)=28,IF(H7348=0,0,Calculator!$G$35),0)</f>
        <v>0</v>
      </c>
      <c r="M7348" s="29">
        <f ca="1">IF(I7348&gt;0,IF(DAY($C7348)=1,SUM(INDIRECT("I"&amp;(ROW(C7347)-DAY(C7347))):I7347),0),0)</f>
        <v>0</v>
      </c>
      <c r="N7348" s="29">
        <f ca="1">IF(C7348&lt;Calculator!$G$27,0,IF(C7348=Calculator!$G$27,Calculator!$G$39,IF(H7348-K7348&lt;=0,IF(D7348&gt;Calculator!$G$39,IF(H7348-K7348+E7348+L7348+M7348+Calculator!$G$39&gt;Calculator!$G$39,Calculator!$G$39-(H7348+E7348+L7348+M7348-K7348),Calculator!$G$39),D7348),0)))</f>
        <v>0</v>
      </c>
    </row>
    <row r="7349" spans="1:14" ht="15.75" thickBot="1">
      <c r="A7349" s="33" t="str">
        <f ca="1">IF(C7349=Calculator!$H$27,"F",IF(Daily!D7349+Daily!H7349=0,IF(D7348+H7348&gt;0,"L",""),""))</f>
        <v/>
      </c>
      <c r="B7349" s="34">
        <v>7348</v>
      </c>
      <c r="C7349" s="19">
        <f t="shared" ca="1" si="457"/>
        <v>53278</v>
      </c>
      <c r="D7349" s="29">
        <f t="shared" ca="1" si="459"/>
        <v>0</v>
      </c>
      <c r="E7349" s="29">
        <f ca="1">IF(C7349&lt;Calculator!$D$26,0,IF(DAY($C7349)=1,IF(D7349-Calculator!$G$24&gt;0,Calculator!$G$24,D7349),0))</f>
        <v>0</v>
      </c>
      <c r="F7349" s="29">
        <f ca="1">IF(E7349&gt;0,D7349*Calculator!$G$22/12,0)</f>
        <v>0</v>
      </c>
      <c r="G7349" s="29">
        <f ca="1">IF(E7349&gt;0,(IFERROR(-PMT(Calculator!$G$22/12,Calculator!$G$23*12,Calculator!$G$20),0))-F7349,0)</f>
        <v>0</v>
      </c>
      <c r="H7349" s="29">
        <f t="shared" ca="1" si="460"/>
        <v>0</v>
      </c>
      <c r="I7349" s="29">
        <f t="shared" ca="1" si="458"/>
        <v>0</v>
      </c>
      <c r="J7349" s="30">
        <f>Calculator!$G$40</f>
        <v>6.5000000000000002E-2</v>
      </c>
      <c r="K7349" s="29">
        <f ca="1">IF(C7349&gt;=Calculator!$G$27,IF(DAY($C7349)=1,Calculator!$G$34/2,IF(DAY($C7349)=15,Calculator!$G$34/2,0)),0)</f>
        <v>0</v>
      </c>
      <c r="L7349" s="29">
        <f ca="1">IF(DAY($C7349)=28,IF(H7349=0,0,Calculator!$G$35),0)</f>
        <v>0</v>
      </c>
      <c r="M7349" s="29">
        <f ca="1">IF(I7349&gt;0,IF(DAY($C7349)=1,SUM(INDIRECT("I"&amp;(ROW(C7348)-DAY(C7348))):I7348),0),0)</f>
        <v>0</v>
      </c>
      <c r="N7349" s="29">
        <f ca="1">IF(C7349&lt;Calculator!$G$27,0,IF(C7349=Calculator!$G$27,Calculator!$G$39,IF(H7349-K7349&lt;=0,IF(D7349&gt;Calculator!$G$39,IF(H7349-K7349+E7349+L7349+M7349+Calculator!$G$39&gt;Calculator!$G$39,Calculator!$G$39-(H7349+E7349+L7349+M7349-K7349),Calculator!$G$39),D7349),0)))</f>
        <v>0</v>
      </c>
    </row>
    <row r="7350" spans="1:14" ht="15.75" thickBot="1">
      <c r="A7350" s="33" t="str">
        <f ca="1">IF(C7350=Calculator!$H$27,"F",IF(Daily!D7350+Daily!H7350=0,IF(D7349+H7349&gt;0,"L",""),""))</f>
        <v/>
      </c>
      <c r="B7350" s="34">
        <v>7349</v>
      </c>
      <c r="C7350" s="19">
        <f t="shared" ca="1" si="457"/>
        <v>53279</v>
      </c>
      <c r="D7350" s="29">
        <f t="shared" ca="1" si="459"/>
        <v>0</v>
      </c>
      <c r="E7350" s="29">
        <f ca="1">IF(C7350&lt;Calculator!$D$26,0,IF(DAY($C7350)=1,IF(D7350-Calculator!$G$24&gt;0,Calculator!$G$24,D7350),0))</f>
        <v>0</v>
      </c>
      <c r="F7350" s="29">
        <f ca="1">IF(E7350&gt;0,D7350*Calculator!$G$22/12,0)</f>
        <v>0</v>
      </c>
      <c r="G7350" s="29">
        <f ca="1">IF(E7350&gt;0,(IFERROR(-PMT(Calculator!$G$22/12,Calculator!$G$23*12,Calculator!$G$20),0))-F7350,0)</f>
        <v>0</v>
      </c>
      <c r="H7350" s="29">
        <f t="shared" ca="1" si="460"/>
        <v>0</v>
      </c>
      <c r="I7350" s="29">
        <f t="shared" ca="1" si="458"/>
        <v>0</v>
      </c>
      <c r="J7350" s="30">
        <f>Calculator!$G$40</f>
        <v>6.5000000000000002E-2</v>
      </c>
      <c r="K7350" s="29">
        <f ca="1">IF(C7350&gt;=Calculator!$G$27,IF(DAY($C7350)=1,Calculator!$G$34/2,IF(DAY($C7350)=15,Calculator!$G$34/2,0)),0)</f>
        <v>0</v>
      </c>
      <c r="L7350" s="29">
        <f ca="1">IF(DAY($C7350)=28,IF(H7350=0,0,Calculator!$G$35),0)</f>
        <v>0</v>
      </c>
      <c r="M7350" s="29">
        <f ca="1">IF(I7350&gt;0,IF(DAY($C7350)=1,SUM(INDIRECT("I"&amp;(ROW(C7349)-DAY(C7349))):I7349),0),0)</f>
        <v>0</v>
      </c>
      <c r="N7350" s="29">
        <f ca="1">IF(C7350&lt;Calculator!$G$27,0,IF(C7350=Calculator!$G$27,Calculator!$G$39,IF(H7350-K7350&lt;=0,IF(D7350&gt;Calculator!$G$39,IF(H7350-K7350+E7350+L7350+M7350+Calculator!$G$39&gt;Calculator!$G$39,Calculator!$G$39-(H7350+E7350+L7350+M7350-K7350),Calculator!$G$39),D7350),0)))</f>
        <v>0</v>
      </c>
    </row>
    <row r="7351" spans="1:14" ht="15.75" thickBot="1">
      <c r="A7351" s="33" t="str">
        <f ca="1">IF(C7351=Calculator!$H$27,"F",IF(Daily!D7351+Daily!H7351=0,IF(D7350+H7350&gt;0,"L",""),""))</f>
        <v/>
      </c>
      <c r="B7351" s="34">
        <v>7350</v>
      </c>
      <c r="C7351" s="19">
        <f t="shared" ca="1" si="457"/>
        <v>53280</v>
      </c>
      <c r="D7351" s="29">
        <f t="shared" ca="1" si="459"/>
        <v>0</v>
      </c>
      <c r="E7351" s="29">
        <f ca="1">IF(C7351&lt;Calculator!$D$26,0,IF(DAY($C7351)=1,IF(D7351-Calculator!$G$24&gt;0,Calculator!$G$24,D7351),0))</f>
        <v>0</v>
      </c>
      <c r="F7351" s="29">
        <f ca="1">IF(E7351&gt;0,D7351*Calculator!$G$22/12,0)</f>
        <v>0</v>
      </c>
      <c r="G7351" s="29">
        <f ca="1">IF(E7351&gt;0,(IFERROR(-PMT(Calculator!$G$22/12,Calculator!$G$23*12,Calculator!$G$20),0))-F7351,0)</f>
        <v>0</v>
      </c>
      <c r="H7351" s="29">
        <f t="shared" ca="1" si="460"/>
        <v>0</v>
      </c>
      <c r="I7351" s="29">
        <f t="shared" ca="1" si="458"/>
        <v>0</v>
      </c>
      <c r="J7351" s="30">
        <f>Calculator!$G$40</f>
        <v>6.5000000000000002E-2</v>
      </c>
      <c r="K7351" s="29">
        <f ca="1">IF(C7351&gt;=Calculator!$G$27,IF(DAY($C7351)=1,Calculator!$G$34/2,IF(DAY($C7351)=15,Calculator!$G$34/2,0)),0)</f>
        <v>0</v>
      </c>
      <c r="L7351" s="29">
        <f ca="1">IF(DAY($C7351)=28,IF(H7351=0,0,Calculator!$G$35),0)</f>
        <v>0</v>
      </c>
      <c r="M7351" s="29">
        <f ca="1">IF(I7351&gt;0,IF(DAY($C7351)=1,SUM(INDIRECT("I"&amp;(ROW(C7350)-DAY(C7350))):I7350),0),0)</f>
        <v>0</v>
      </c>
      <c r="N7351" s="29">
        <f ca="1">IF(C7351&lt;Calculator!$G$27,0,IF(C7351=Calculator!$G$27,Calculator!$G$39,IF(H7351-K7351&lt;=0,IF(D7351&gt;Calculator!$G$39,IF(H7351-K7351+E7351+L7351+M7351+Calculator!$G$39&gt;Calculator!$G$39,Calculator!$G$39-(H7351+E7351+L7351+M7351-K7351),Calculator!$G$39),D7351),0)))</f>
        <v>0</v>
      </c>
    </row>
    <row r="7352" spans="1:14" ht="15.75" thickBot="1">
      <c r="A7352" s="33" t="str">
        <f ca="1">IF(C7352=Calculator!$H$27,"F",IF(Daily!D7352+Daily!H7352=0,IF(D7351+H7351&gt;0,"L",""),""))</f>
        <v/>
      </c>
      <c r="B7352" s="34">
        <v>7351</v>
      </c>
      <c r="C7352" s="19">
        <f t="shared" ca="1" si="457"/>
        <v>53281</v>
      </c>
      <c r="D7352" s="29">
        <f t="shared" ca="1" si="459"/>
        <v>0</v>
      </c>
      <c r="E7352" s="29">
        <f ca="1">IF(C7352&lt;Calculator!$D$26,0,IF(DAY($C7352)=1,IF(D7352-Calculator!$G$24&gt;0,Calculator!$G$24,D7352),0))</f>
        <v>0</v>
      </c>
      <c r="F7352" s="29">
        <f ca="1">IF(E7352&gt;0,D7352*Calculator!$G$22/12,0)</f>
        <v>0</v>
      </c>
      <c r="G7352" s="29">
        <f ca="1">IF(E7352&gt;0,(IFERROR(-PMT(Calculator!$G$22/12,Calculator!$G$23*12,Calculator!$G$20),0))-F7352,0)</f>
        <v>0</v>
      </c>
      <c r="H7352" s="29">
        <f t="shared" ca="1" si="460"/>
        <v>0</v>
      </c>
      <c r="I7352" s="29">
        <f t="shared" ca="1" si="458"/>
        <v>0</v>
      </c>
      <c r="J7352" s="30">
        <f>Calculator!$G$40</f>
        <v>6.5000000000000002E-2</v>
      </c>
      <c r="K7352" s="29">
        <f ca="1">IF(C7352&gt;=Calculator!$G$27,IF(DAY($C7352)=1,Calculator!$G$34/2,IF(DAY($C7352)=15,Calculator!$G$34/2,0)),0)</f>
        <v>4500</v>
      </c>
      <c r="L7352" s="29">
        <f ca="1">IF(DAY($C7352)=28,IF(H7352=0,0,Calculator!$G$35),0)</f>
        <v>0</v>
      </c>
      <c r="M7352" s="29">
        <f ca="1">IF(I7352&gt;0,IF(DAY($C7352)=1,SUM(INDIRECT("I"&amp;(ROW(C7351)-DAY(C7351))):I7351),0),0)</f>
        <v>0</v>
      </c>
      <c r="N7352" s="29">
        <f ca="1">IF(C7352&lt;Calculator!$G$27,0,IF(C7352=Calculator!$G$27,Calculator!$G$39,IF(H7352-K7352&lt;=0,IF(D7352&gt;Calculator!$G$39,IF(H7352-K7352+E7352+L7352+M7352+Calculator!$G$39&gt;Calculator!$G$39,Calculator!$G$39-(H7352+E7352+L7352+M7352-K7352),Calculator!$G$39),D7352),0)))</f>
        <v>0</v>
      </c>
    </row>
    <row r="7353" spans="1:14" ht="15.75" thickBot="1">
      <c r="A7353" s="33" t="str">
        <f ca="1">IF(C7353=Calculator!$H$27,"F",IF(Daily!D7353+Daily!H7353=0,IF(D7352+H7352&gt;0,"L",""),""))</f>
        <v/>
      </c>
      <c r="B7353" s="34">
        <v>7352</v>
      </c>
      <c r="C7353" s="19">
        <f t="shared" ca="1" si="457"/>
        <v>53282</v>
      </c>
      <c r="D7353" s="29">
        <f t="shared" ca="1" si="459"/>
        <v>0</v>
      </c>
      <c r="E7353" s="29">
        <f ca="1">IF(C7353&lt;Calculator!$D$26,0,IF(DAY($C7353)=1,IF(D7353-Calculator!$G$24&gt;0,Calculator!$G$24,D7353),0))</f>
        <v>0</v>
      </c>
      <c r="F7353" s="29">
        <f ca="1">IF(E7353&gt;0,D7353*Calculator!$G$22/12,0)</f>
        <v>0</v>
      </c>
      <c r="G7353" s="29">
        <f ca="1">IF(E7353&gt;0,(IFERROR(-PMT(Calculator!$G$22/12,Calculator!$G$23*12,Calculator!$G$20),0))-F7353,0)</f>
        <v>0</v>
      </c>
      <c r="H7353" s="29">
        <f t="shared" ca="1" si="460"/>
        <v>0</v>
      </c>
      <c r="I7353" s="29">
        <f t="shared" ca="1" si="458"/>
        <v>0</v>
      </c>
      <c r="J7353" s="30">
        <f>Calculator!$G$40</f>
        <v>6.5000000000000002E-2</v>
      </c>
      <c r="K7353" s="29">
        <f ca="1">IF(C7353&gt;=Calculator!$G$27,IF(DAY($C7353)=1,Calculator!$G$34/2,IF(DAY($C7353)=15,Calculator!$G$34/2,0)),0)</f>
        <v>0</v>
      </c>
      <c r="L7353" s="29">
        <f ca="1">IF(DAY($C7353)=28,IF(H7353=0,0,Calculator!$G$35),0)</f>
        <v>0</v>
      </c>
      <c r="M7353" s="29">
        <f ca="1">IF(I7353&gt;0,IF(DAY($C7353)=1,SUM(INDIRECT("I"&amp;(ROW(C7352)-DAY(C7352))):I7352),0),0)</f>
        <v>0</v>
      </c>
      <c r="N7353" s="29">
        <f ca="1">IF(C7353&lt;Calculator!$G$27,0,IF(C7353=Calculator!$G$27,Calculator!$G$39,IF(H7353-K7353&lt;=0,IF(D7353&gt;Calculator!$G$39,IF(H7353-K7353+E7353+L7353+M7353+Calculator!$G$39&gt;Calculator!$G$39,Calculator!$G$39-(H7353+E7353+L7353+M7353-K7353),Calculator!$G$39),D7353),0)))</f>
        <v>0</v>
      </c>
    </row>
    <row r="7354" spans="1:14" ht="15.75" thickBot="1">
      <c r="A7354" s="33" t="str">
        <f ca="1">IF(C7354=Calculator!$H$27,"F",IF(Daily!D7354+Daily!H7354=0,IF(D7353+H7353&gt;0,"L",""),""))</f>
        <v/>
      </c>
      <c r="B7354" s="34">
        <v>7353</v>
      </c>
      <c r="C7354" s="19">
        <f t="shared" ca="1" si="457"/>
        <v>53283</v>
      </c>
      <c r="D7354" s="29">
        <f t="shared" ca="1" si="459"/>
        <v>0</v>
      </c>
      <c r="E7354" s="29">
        <f ca="1">IF(C7354&lt;Calculator!$D$26,0,IF(DAY($C7354)=1,IF(D7354-Calculator!$G$24&gt;0,Calculator!$G$24,D7354),0))</f>
        <v>0</v>
      </c>
      <c r="F7354" s="29">
        <f ca="1">IF(E7354&gt;0,D7354*Calculator!$G$22/12,0)</f>
        <v>0</v>
      </c>
      <c r="G7354" s="29">
        <f ca="1">IF(E7354&gt;0,(IFERROR(-PMT(Calculator!$G$22/12,Calculator!$G$23*12,Calculator!$G$20),0))-F7354,0)</f>
        <v>0</v>
      </c>
      <c r="H7354" s="29">
        <f t="shared" ca="1" si="460"/>
        <v>0</v>
      </c>
      <c r="I7354" s="29">
        <f t="shared" ca="1" si="458"/>
        <v>0</v>
      </c>
      <c r="J7354" s="30">
        <f>Calculator!$G$40</f>
        <v>6.5000000000000002E-2</v>
      </c>
      <c r="K7354" s="29">
        <f ca="1">IF(C7354&gt;=Calculator!$G$27,IF(DAY($C7354)=1,Calculator!$G$34/2,IF(DAY($C7354)=15,Calculator!$G$34/2,0)),0)</f>
        <v>0</v>
      </c>
      <c r="L7354" s="29">
        <f ca="1">IF(DAY($C7354)=28,IF(H7354=0,0,Calculator!$G$35),0)</f>
        <v>0</v>
      </c>
      <c r="M7354" s="29">
        <f ca="1">IF(I7354&gt;0,IF(DAY($C7354)=1,SUM(INDIRECT("I"&amp;(ROW(C7353)-DAY(C7353))):I7353),0),0)</f>
        <v>0</v>
      </c>
      <c r="N7354" s="29">
        <f ca="1">IF(C7354&lt;Calculator!$G$27,0,IF(C7354=Calculator!$G$27,Calculator!$G$39,IF(H7354-K7354&lt;=0,IF(D7354&gt;Calculator!$G$39,IF(H7354-K7354+E7354+L7354+M7354+Calculator!$G$39&gt;Calculator!$G$39,Calculator!$G$39-(H7354+E7354+L7354+M7354-K7354),Calculator!$G$39),D7354),0)))</f>
        <v>0</v>
      </c>
    </row>
    <row r="7355" spans="1:14" ht="15.75" thickBot="1">
      <c r="A7355" s="33" t="str">
        <f ca="1">IF(C7355=Calculator!$H$27,"F",IF(Daily!D7355+Daily!H7355=0,IF(D7354+H7354&gt;0,"L",""),""))</f>
        <v/>
      </c>
      <c r="B7355" s="34">
        <v>7354</v>
      </c>
      <c r="C7355" s="19">
        <f t="shared" ca="1" si="457"/>
        <v>53284</v>
      </c>
      <c r="D7355" s="29">
        <f t="shared" ca="1" si="459"/>
        <v>0</v>
      </c>
      <c r="E7355" s="29">
        <f ca="1">IF(C7355&lt;Calculator!$D$26,0,IF(DAY($C7355)=1,IF(D7355-Calculator!$G$24&gt;0,Calculator!$G$24,D7355),0))</f>
        <v>0</v>
      </c>
      <c r="F7355" s="29">
        <f ca="1">IF(E7355&gt;0,D7355*Calculator!$G$22/12,0)</f>
        <v>0</v>
      </c>
      <c r="G7355" s="29">
        <f ca="1">IF(E7355&gt;0,(IFERROR(-PMT(Calculator!$G$22/12,Calculator!$G$23*12,Calculator!$G$20),0))-F7355,0)</f>
        <v>0</v>
      </c>
      <c r="H7355" s="29">
        <f t="shared" ca="1" si="460"/>
        <v>0</v>
      </c>
      <c r="I7355" s="29">
        <f t="shared" ca="1" si="458"/>
        <v>0</v>
      </c>
      <c r="J7355" s="30">
        <f>Calculator!$G$40</f>
        <v>6.5000000000000002E-2</v>
      </c>
      <c r="K7355" s="29">
        <f ca="1">IF(C7355&gt;=Calculator!$G$27,IF(DAY($C7355)=1,Calculator!$G$34/2,IF(DAY($C7355)=15,Calculator!$G$34/2,0)),0)</f>
        <v>0</v>
      </c>
      <c r="L7355" s="29">
        <f ca="1">IF(DAY($C7355)=28,IF(H7355=0,0,Calculator!$G$35),0)</f>
        <v>0</v>
      </c>
      <c r="M7355" s="29">
        <f ca="1">IF(I7355&gt;0,IF(DAY($C7355)=1,SUM(INDIRECT("I"&amp;(ROW(C7354)-DAY(C7354))):I7354),0),0)</f>
        <v>0</v>
      </c>
      <c r="N7355" s="29">
        <f ca="1">IF(C7355&lt;Calculator!$G$27,0,IF(C7355=Calculator!$G$27,Calculator!$G$39,IF(H7355-K7355&lt;=0,IF(D7355&gt;Calculator!$G$39,IF(H7355-K7355+E7355+L7355+M7355+Calculator!$G$39&gt;Calculator!$G$39,Calculator!$G$39-(H7355+E7355+L7355+M7355-K7355),Calculator!$G$39),D7355),0)))</f>
        <v>0</v>
      </c>
    </row>
    <row r="7356" spans="1:14" ht="15.75" thickBot="1">
      <c r="A7356" s="33" t="str">
        <f ca="1">IF(C7356=Calculator!$H$27,"F",IF(Daily!D7356+Daily!H7356=0,IF(D7355+H7355&gt;0,"L",""),""))</f>
        <v/>
      </c>
      <c r="B7356" s="34">
        <v>7355</v>
      </c>
      <c r="C7356" s="19">
        <f t="shared" ca="1" si="457"/>
        <v>53285</v>
      </c>
      <c r="D7356" s="29">
        <f t="shared" ca="1" si="459"/>
        <v>0</v>
      </c>
      <c r="E7356" s="29">
        <f ca="1">IF(C7356&lt;Calculator!$D$26,0,IF(DAY($C7356)=1,IF(D7356-Calculator!$G$24&gt;0,Calculator!$G$24,D7356),0))</f>
        <v>0</v>
      </c>
      <c r="F7356" s="29">
        <f ca="1">IF(E7356&gt;0,D7356*Calculator!$G$22/12,0)</f>
        <v>0</v>
      </c>
      <c r="G7356" s="29">
        <f ca="1">IF(E7356&gt;0,(IFERROR(-PMT(Calculator!$G$22/12,Calculator!$G$23*12,Calculator!$G$20),0))-F7356,0)</f>
        <v>0</v>
      </c>
      <c r="H7356" s="29">
        <f t="shared" ca="1" si="460"/>
        <v>0</v>
      </c>
      <c r="I7356" s="29">
        <f t="shared" ca="1" si="458"/>
        <v>0</v>
      </c>
      <c r="J7356" s="30">
        <f>Calculator!$G$40</f>
        <v>6.5000000000000002E-2</v>
      </c>
      <c r="K7356" s="29">
        <f ca="1">IF(C7356&gt;=Calculator!$G$27,IF(DAY($C7356)=1,Calculator!$G$34/2,IF(DAY($C7356)=15,Calculator!$G$34/2,0)),0)</f>
        <v>0</v>
      </c>
      <c r="L7356" s="29">
        <f ca="1">IF(DAY($C7356)=28,IF(H7356=0,0,Calculator!$G$35),0)</f>
        <v>0</v>
      </c>
      <c r="M7356" s="29">
        <f ca="1">IF(I7356&gt;0,IF(DAY($C7356)=1,SUM(INDIRECT("I"&amp;(ROW(C7355)-DAY(C7355))):I7355),0),0)</f>
        <v>0</v>
      </c>
      <c r="N7356" s="29">
        <f ca="1">IF(C7356&lt;Calculator!$G$27,0,IF(C7356=Calculator!$G$27,Calculator!$G$39,IF(H7356-K7356&lt;=0,IF(D7356&gt;Calculator!$G$39,IF(H7356-K7356+E7356+L7356+M7356+Calculator!$G$39&gt;Calculator!$G$39,Calculator!$G$39-(H7356+E7356+L7356+M7356-K7356),Calculator!$G$39),D7356),0)))</f>
        <v>0</v>
      </c>
    </row>
    <row r="7357" spans="1:14" ht="15.75" thickBot="1">
      <c r="A7357" s="33" t="str">
        <f ca="1">IF(C7357=Calculator!$H$27,"F",IF(Daily!D7357+Daily!H7357=0,IF(D7356+H7356&gt;0,"L",""),""))</f>
        <v/>
      </c>
      <c r="B7357" s="34">
        <v>7356</v>
      </c>
      <c r="C7357" s="19">
        <f t="shared" ca="1" si="457"/>
        <v>53286</v>
      </c>
      <c r="D7357" s="29">
        <f t="shared" ca="1" si="459"/>
        <v>0</v>
      </c>
      <c r="E7357" s="29">
        <f ca="1">IF(C7357&lt;Calculator!$D$26,0,IF(DAY($C7357)=1,IF(D7357-Calculator!$G$24&gt;0,Calculator!$G$24,D7357),0))</f>
        <v>0</v>
      </c>
      <c r="F7357" s="29">
        <f ca="1">IF(E7357&gt;0,D7357*Calculator!$G$22/12,0)</f>
        <v>0</v>
      </c>
      <c r="G7357" s="29">
        <f ca="1">IF(E7357&gt;0,(IFERROR(-PMT(Calculator!$G$22/12,Calculator!$G$23*12,Calculator!$G$20),0))-F7357,0)</f>
        <v>0</v>
      </c>
      <c r="H7357" s="29">
        <f t="shared" ca="1" si="460"/>
        <v>0</v>
      </c>
      <c r="I7357" s="29">
        <f t="shared" ca="1" si="458"/>
        <v>0</v>
      </c>
      <c r="J7357" s="30">
        <f>Calculator!$G$40</f>
        <v>6.5000000000000002E-2</v>
      </c>
      <c r="K7357" s="29">
        <f ca="1">IF(C7357&gt;=Calculator!$G$27,IF(DAY($C7357)=1,Calculator!$G$34/2,IF(DAY($C7357)=15,Calculator!$G$34/2,0)),0)</f>
        <v>0</v>
      </c>
      <c r="L7357" s="29">
        <f ca="1">IF(DAY($C7357)=28,IF(H7357=0,0,Calculator!$G$35),0)</f>
        <v>0</v>
      </c>
      <c r="M7357" s="29">
        <f ca="1">IF(I7357&gt;0,IF(DAY($C7357)=1,SUM(INDIRECT("I"&amp;(ROW(C7356)-DAY(C7356))):I7356),0),0)</f>
        <v>0</v>
      </c>
      <c r="N7357" s="29">
        <f ca="1">IF(C7357&lt;Calculator!$G$27,0,IF(C7357=Calculator!$G$27,Calculator!$G$39,IF(H7357-K7357&lt;=0,IF(D7357&gt;Calculator!$G$39,IF(H7357-K7357+E7357+L7357+M7357+Calculator!$G$39&gt;Calculator!$G$39,Calculator!$G$39-(H7357+E7357+L7357+M7357-K7357),Calculator!$G$39),D7357),0)))</f>
        <v>0</v>
      </c>
    </row>
    <row r="7358" spans="1:14" ht="15.75" thickBot="1">
      <c r="A7358" s="33" t="str">
        <f ca="1">IF(C7358=Calculator!$H$27,"F",IF(Daily!D7358+Daily!H7358=0,IF(D7357+H7357&gt;0,"L",""),""))</f>
        <v/>
      </c>
      <c r="B7358" s="34">
        <v>7357</v>
      </c>
      <c r="C7358" s="19">
        <f t="shared" ca="1" si="457"/>
        <v>53287</v>
      </c>
      <c r="D7358" s="29">
        <f t="shared" ca="1" si="459"/>
        <v>0</v>
      </c>
      <c r="E7358" s="29">
        <f ca="1">IF(C7358&lt;Calculator!$D$26,0,IF(DAY($C7358)=1,IF(D7358-Calculator!$G$24&gt;0,Calculator!$G$24,D7358),0))</f>
        <v>0</v>
      </c>
      <c r="F7358" s="29">
        <f ca="1">IF(E7358&gt;0,D7358*Calculator!$G$22/12,0)</f>
        <v>0</v>
      </c>
      <c r="G7358" s="29">
        <f ca="1">IF(E7358&gt;0,(IFERROR(-PMT(Calculator!$G$22/12,Calculator!$G$23*12,Calculator!$G$20),0))-F7358,0)</f>
        <v>0</v>
      </c>
      <c r="H7358" s="29">
        <f t="shared" ca="1" si="460"/>
        <v>0</v>
      </c>
      <c r="I7358" s="29">
        <f t="shared" ca="1" si="458"/>
        <v>0</v>
      </c>
      <c r="J7358" s="30">
        <f>Calculator!$G$40</f>
        <v>6.5000000000000002E-2</v>
      </c>
      <c r="K7358" s="29">
        <f ca="1">IF(C7358&gt;=Calculator!$G$27,IF(DAY($C7358)=1,Calculator!$G$34/2,IF(DAY($C7358)=15,Calculator!$G$34/2,0)),0)</f>
        <v>0</v>
      </c>
      <c r="L7358" s="29">
        <f ca="1">IF(DAY($C7358)=28,IF(H7358=0,0,Calculator!$G$35),0)</f>
        <v>0</v>
      </c>
      <c r="M7358" s="29">
        <f ca="1">IF(I7358&gt;0,IF(DAY($C7358)=1,SUM(INDIRECT("I"&amp;(ROW(C7357)-DAY(C7357))):I7357),0),0)</f>
        <v>0</v>
      </c>
      <c r="N7358" s="29">
        <f ca="1">IF(C7358&lt;Calculator!$G$27,0,IF(C7358=Calculator!$G$27,Calculator!$G$39,IF(H7358-K7358&lt;=0,IF(D7358&gt;Calculator!$G$39,IF(H7358-K7358+E7358+L7358+M7358+Calculator!$G$39&gt;Calculator!$G$39,Calculator!$G$39-(H7358+E7358+L7358+M7358-K7358),Calculator!$G$39),D7358),0)))</f>
        <v>0</v>
      </c>
    </row>
    <row r="7359" spans="1:14" ht="15.75" thickBot="1">
      <c r="A7359" s="33" t="str">
        <f ca="1">IF(C7359=Calculator!$H$27,"F",IF(Daily!D7359+Daily!H7359=0,IF(D7358+H7358&gt;0,"L",""),""))</f>
        <v/>
      </c>
      <c r="B7359" s="34">
        <v>7358</v>
      </c>
      <c r="C7359" s="19">
        <f t="shared" ca="1" si="457"/>
        <v>53288</v>
      </c>
      <c r="D7359" s="29">
        <f t="shared" ca="1" si="459"/>
        <v>0</v>
      </c>
      <c r="E7359" s="29">
        <f ca="1">IF(C7359&lt;Calculator!$D$26,0,IF(DAY($C7359)=1,IF(D7359-Calculator!$G$24&gt;0,Calculator!$G$24,D7359),0))</f>
        <v>0</v>
      </c>
      <c r="F7359" s="29">
        <f ca="1">IF(E7359&gt;0,D7359*Calculator!$G$22/12,0)</f>
        <v>0</v>
      </c>
      <c r="G7359" s="29">
        <f ca="1">IF(E7359&gt;0,(IFERROR(-PMT(Calculator!$G$22/12,Calculator!$G$23*12,Calculator!$G$20),0))-F7359,0)</f>
        <v>0</v>
      </c>
      <c r="H7359" s="29">
        <f t="shared" ca="1" si="460"/>
        <v>0</v>
      </c>
      <c r="I7359" s="29">
        <f t="shared" ca="1" si="458"/>
        <v>0</v>
      </c>
      <c r="J7359" s="30">
        <f>Calculator!$G$40</f>
        <v>6.5000000000000002E-2</v>
      </c>
      <c r="K7359" s="29">
        <f ca="1">IF(C7359&gt;=Calculator!$G$27,IF(DAY($C7359)=1,Calculator!$G$34/2,IF(DAY($C7359)=15,Calculator!$G$34/2,0)),0)</f>
        <v>0</v>
      </c>
      <c r="L7359" s="29">
        <f ca="1">IF(DAY($C7359)=28,IF(H7359=0,0,Calculator!$G$35),0)</f>
        <v>0</v>
      </c>
      <c r="M7359" s="29">
        <f ca="1">IF(I7359&gt;0,IF(DAY($C7359)=1,SUM(INDIRECT("I"&amp;(ROW(C7358)-DAY(C7358))):I7358),0),0)</f>
        <v>0</v>
      </c>
      <c r="N7359" s="29">
        <f ca="1">IF(C7359&lt;Calculator!$G$27,0,IF(C7359=Calculator!$G$27,Calculator!$G$39,IF(H7359-K7359&lt;=0,IF(D7359&gt;Calculator!$G$39,IF(H7359-K7359+E7359+L7359+M7359+Calculator!$G$39&gt;Calculator!$G$39,Calculator!$G$39-(H7359+E7359+L7359+M7359-K7359),Calculator!$G$39),D7359),0)))</f>
        <v>0</v>
      </c>
    </row>
    <row r="7360" spans="1:14" ht="15.75" thickBot="1">
      <c r="A7360" s="33" t="str">
        <f ca="1">IF(C7360=Calculator!$H$27,"F",IF(Daily!D7360+Daily!H7360=0,IF(D7359+H7359&gt;0,"L",""),""))</f>
        <v/>
      </c>
      <c r="B7360" s="34">
        <v>7359</v>
      </c>
      <c r="C7360" s="19">
        <f t="shared" ca="1" si="457"/>
        <v>53289</v>
      </c>
      <c r="D7360" s="29">
        <f t="shared" ca="1" si="459"/>
        <v>0</v>
      </c>
      <c r="E7360" s="29">
        <f ca="1">IF(C7360&lt;Calculator!$D$26,0,IF(DAY($C7360)=1,IF(D7360-Calculator!$G$24&gt;0,Calculator!$G$24,D7360),0))</f>
        <v>0</v>
      </c>
      <c r="F7360" s="29">
        <f ca="1">IF(E7360&gt;0,D7360*Calculator!$G$22/12,0)</f>
        <v>0</v>
      </c>
      <c r="G7360" s="29">
        <f ca="1">IF(E7360&gt;0,(IFERROR(-PMT(Calculator!$G$22/12,Calculator!$G$23*12,Calculator!$G$20),0))-F7360,0)</f>
        <v>0</v>
      </c>
      <c r="H7360" s="29">
        <f t="shared" ca="1" si="460"/>
        <v>0</v>
      </c>
      <c r="I7360" s="29">
        <f t="shared" ca="1" si="458"/>
        <v>0</v>
      </c>
      <c r="J7360" s="30">
        <f>Calculator!$G$40</f>
        <v>6.5000000000000002E-2</v>
      </c>
      <c r="K7360" s="29">
        <f ca="1">IF(C7360&gt;=Calculator!$G$27,IF(DAY($C7360)=1,Calculator!$G$34/2,IF(DAY($C7360)=15,Calculator!$G$34/2,0)),0)</f>
        <v>0</v>
      </c>
      <c r="L7360" s="29">
        <f ca="1">IF(DAY($C7360)=28,IF(H7360=0,0,Calculator!$G$35),0)</f>
        <v>0</v>
      </c>
      <c r="M7360" s="29">
        <f ca="1">IF(I7360&gt;0,IF(DAY($C7360)=1,SUM(INDIRECT("I"&amp;(ROW(C7359)-DAY(C7359))):I7359),0),0)</f>
        <v>0</v>
      </c>
      <c r="N7360" s="29">
        <f ca="1">IF(C7360&lt;Calculator!$G$27,0,IF(C7360=Calculator!$G$27,Calculator!$G$39,IF(H7360-K7360&lt;=0,IF(D7360&gt;Calculator!$G$39,IF(H7360-K7360+E7360+L7360+M7360+Calculator!$G$39&gt;Calculator!$G$39,Calculator!$G$39-(H7360+E7360+L7360+M7360-K7360),Calculator!$G$39),D7360),0)))</f>
        <v>0</v>
      </c>
    </row>
    <row r="7361" spans="1:14" ht="15.75" thickBot="1">
      <c r="A7361" s="33" t="str">
        <f ca="1">IF(C7361=Calculator!$H$27,"F",IF(Daily!D7361+Daily!H7361=0,IF(D7360+H7360&gt;0,"L",""),""))</f>
        <v/>
      </c>
      <c r="B7361" s="34">
        <v>7360</v>
      </c>
      <c r="C7361" s="19">
        <f t="shared" ca="1" si="457"/>
        <v>53290</v>
      </c>
      <c r="D7361" s="29">
        <f t="shared" ca="1" si="459"/>
        <v>0</v>
      </c>
      <c r="E7361" s="29">
        <f ca="1">IF(C7361&lt;Calculator!$D$26,0,IF(DAY($C7361)=1,IF(D7361-Calculator!$G$24&gt;0,Calculator!$G$24,D7361),0))</f>
        <v>0</v>
      </c>
      <c r="F7361" s="29">
        <f ca="1">IF(E7361&gt;0,D7361*Calculator!$G$22/12,0)</f>
        <v>0</v>
      </c>
      <c r="G7361" s="29">
        <f ca="1">IF(E7361&gt;0,(IFERROR(-PMT(Calculator!$G$22/12,Calculator!$G$23*12,Calculator!$G$20),0))-F7361,0)</f>
        <v>0</v>
      </c>
      <c r="H7361" s="29">
        <f t="shared" ca="1" si="460"/>
        <v>0</v>
      </c>
      <c r="I7361" s="29">
        <f t="shared" ca="1" si="458"/>
        <v>0</v>
      </c>
      <c r="J7361" s="30">
        <f>Calculator!$G$40</f>
        <v>6.5000000000000002E-2</v>
      </c>
      <c r="K7361" s="29">
        <f ca="1">IF(C7361&gt;=Calculator!$G$27,IF(DAY($C7361)=1,Calculator!$G$34/2,IF(DAY($C7361)=15,Calculator!$G$34/2,0)),0)</f>
        <v>0</v>
      </c>
      <c r="L7361" s="29">
        <f ca="1">IF(DAY($C7361)=28,IF(H7361=0,0,Calculator!$G$35),0)</f>
        <v>0</v>
      </c>
      <c r="M7361" s="29">
        <f ca="1">IF(I7361&gt;0,IF(DAY($C7361)=1,SUM(INDIRECT("I"&amp;(ROW(C7360)-DAY(C7360))):I7360),0),0)</f>
        <v>0</v>
      </c>
      <c r="N7361" s="29">
        <f ca="1">IF(C7361&lt;Calculator!$G$27,0,IF(C7361=Calculator!$G$27,Calculator!$G$39,IF(H7361-K7361&lt;=0,IF(D7361&gt;Calculator!$G$39,IF(H7361-K7361+E7361+L7361+M7361+Calculator!$G$39&gt;Calculator!$G$39,Calculator!$G$39-(H7361+E7361+L7361+M7361-K7361),Calculator!$G$39),D7361),0)))</f>
        <v>0</v>
      </c>
    </row>
    <row r="7362" spans="1:14" ht="15.75" thickBot="1">
      <c r="A7362" s="33" t="str">
        <f ca="1">IF(C7362=Calculator!$H$27,"F",IF(Daily!D7362+Daily!H7362=0,IF(D7361+H7361&gt;0,"L",""),""))</f>
        <v/>
      </c>
      <c r="B7362" s="34">
        <v>7361</v>
      </c>
      <c r="C7362" s="19">
        <f t="shared" ca="1" si="457"/>
        <v>53291</v>
      </c>
      <c r="D7362" s="29">
        <f t="shared" ca="1" si="459"/>
        <v>0</v>
      </c>
      <c r="E7362" s="29">
        <f ca="1">IF(C7362&lt;Calculator!$D$26,0,IF(DAY($C7362)=1,IF(D7362-Calculator!$G$24&gt;0,Calculator!$G$24,D7362),0))</f>
        <v>0</v>
      </c>
      <c r="F7362" s="29">
        <f ca="1">IF(E7362&gt;0,D7362*Calculator!$G$22/12,0)</f>
        <v>0</v>
      </c>
      <c r="G7362" s="29">
        <f ca="1">IF(E7362&gt;0,(IFERROR(-PMT(Calculator!$G$22/12,Calculator!$G$23*12,Calculator!$G$20),0))-F7362,0)</f>
        <v>0</v>
      </c>
      <c r="H7362" s="29">
        <f t="shared" ca="1" si="460"/>
        <v>0</v>
      </c>
      <c r="I7362" s="29">
        <f t="shared" ca="1" si="458"/>
        <v>0</v>
      </c>
      <c r="J7362" s="30">
        <f>Calculator!$G$40</f>
        <v>6.5000000000000002E-2</v>
      </c>
      <c r="K7362" s="29">
        <f ca="1">IF(C7362&gt;=Calculator!$G$27,IF(DAY($C7362)=1,Calculator!$G$34/2,IF(DAY($C7362)=15,Calculator!$G$34/2,0)),0)</f>
        <v>0</v>
      </c>
      <c r="L7362" s="29">
        <f ca="1">IF(DAY($C7362)=28,IF(H7362=0,0,Calculator!$G$35),0)</f>
        <v>0</v>
      </c>
      <c r="M7362" s="29">
        <f ca="1">IF(I7362&gt;0,IF(DAY($C7362)=1,SUM(INDIRECT("I"&amp;(ROW(C7361)-DAY(C7361))):I7361),0),0)</f>
        <v>0</v>
      </c>
      <c r="N7362" s="29">
        <f ca="1">IF(C7362&lt;Calculator!$G$27,0,IF(C7362=Calculator!$G$27,Calculator!$G$39,IF(H7362-K7362&lt;=0,IF(D7362&gt;Calculator!$G$39,IF(H7362-K7362+E7362+L7362+M7362+Calculator!$G$39&gt;Calculator!$G$39,Calculator!$G$39-(H7362+E7362+L7362+M7362-K7362),Calculator!$G$39),D7362),0)))</f>
        <v>0</v>
      </c>
    </row>
    <row r="7363" spans="1:14" ht="15.75" thickBot="1">
      <c r="A7363" s="33" t="str">
        <f ca="1">IF(C7363=Calculator!$H$27,"F",IF(Daily!D7363+Daily!H7363=0,IF(D7362+H7362&gt;0,"L",""),""))</f>
        <v/>
      </c>
      <c r="B7363" s="34">
        <v>7362</v>
      </c>
      <c r="C7363" s="19">
        <f t="shared" ref="C7363:C7426" ca="1" si="461">C7362+1</f>
        <v>53292</v>
      </c>
      <c r="D7363" s="29">
        <f t="shared" ca="1" si="459"/>
        <v>0</v>
      </c>
      <c r="E7363" s="29">
        <f ca="1">IF(C7363&lt;Calculator!$D$26,0,IF(DAY($C7363)=1,IF(D7363-Calculator!$G$24&gt;0,Calculator!$G$24,D7363),0))</f>
        <v>0</v>
      </c>
      <c r="F7363" s="29">
        <f ca="1">IF(E7363&gt;0,D7363*Calculator!$G$22/12,0)</f>
        <v>0</v>
      </c>
      <c r="G7363" s="29">
        <f ca="1">IF(E7363&gt;0,(IFERROR(-PMT(Calculator!$G$22/12,Calculator!$G$23*12,Calculator!$G$20),0))-F7363,0)</f>
        <v>0</v>
      </c>
      <c r="H7363" s="29">
        <f t="shared" ca="1" si="460"/>
        <v>0</v>
      </c>
      <c r="I7363" s="29">
        <f t="shared" ref="I7363:I7426" ca="1" si="462">H7363*J7363/365</f>
        <v>0</v>
      </c>
      <c r="J7363" s="30">
        <f>Calculator!$G$40</f>
        <v>6.5000000000000002E-2</v>
      </c>
      <c r="K7363" s="29">
        <f ca="1">IF(C7363&gt;=Calculator!$G$27,IF(DAY($C7363)=1,Calculator!$G$34/2,IF(DAY($C7363)=15,Calculator!$G$34/2,0)),0)</f>
        <v>0</v>
      </c>
      <c r="L7363" s="29">
        <f ca="1">IF(DAY($C7363)=28,IF(H7363=0,0,Calculator!$G$35),0)</f>
        <v>0</v>
      </c>
      <c r="M7363" s="29">
        <f ca="1">IF(I7363&gt;0,IF(DAY($C7363)=1,SUM(INDIRECT("I"&amp;(ROW(C7362)-DAY(C7362))):I7362),0),0)</f>
        <v>0</v>
      </c>
      <c r="N7363" s="29">
        <f ca="1">IF(C7363&lt;Calculator!$G$27,0,IF(C7363=Calculator!$G$27,Calculator!$G$39,IF(H7363-K7363&lt;=0,IF(D7363&gt;Calculator!$G$39,IF(H7363-K7363+E7363+L7363+M7363+Calculator!$G$39&gt;Calculator!$G$39,Calculator!$G$39-(H7363+E7363+L7363+M7363-K7363),Calculator!$G$39),D7363),0)))</f>
        <v>0</v>
      </c>
    </row>
    <row r="7364" spans="1:14" ht="15.75" thickBot="1">
      <c r="A7364" s="33" t="str">
        <f ca="1">IF(C7364=Calculator!$H$27,"F",IF(Daily!D7364+Daily!H7364=0,IF(D7363+H7363&gt;0,"L",""),""))</f>
        <v/>
      </c>
      <c r="B7364" s="34">
        <v>7363</v>
      </c>
      <c r="C7364" s="19">
        <f t="shared" ca="1" si="461"/>
        <v>53293</v>
      </c>
      <c r="D7364" s="29">
        <f t="shared" ref="D7364:D7427" ca="1" si="463">IF(((D7363-G7363)-N7363)&lt;0,0,((D7363-G7363)-N7363))</f>
        <v>0</v>
      </c>
      <c r="E7364" s="29">
        <f ca="1">IF(C7364&lt;Calculator!$D$26,0,IF(DAY($C7364)=1,IF(D7364-Calculator!$G$24&gt;0,Calculator!$G$24,D7364),0))</f>
        <v>0</v>
      </c>
      <c r="F7364" s="29">
        <f ca="1">IF(E7364&gt;0,D7364*Calculator!$G$22/12,0)</f>
        <v>0</v>
      </c>
      <c r="G7364" s="29">
        <f ca="1">IF(E7364&gt;0,(IFERROR(-PMT(Calculator!$G$22/12,Calculator!$G$23*12,Calculator!$G$20),0))-F7364,0)</f>
        <v>0</v>
      </c>
      <c r="H7364" s="29">
        <f t="shared" ref="H7364:H7427" ca="1" si="464">IF((H7363-K7363+SUM(L7363:N7363)+E7363)&lt;0,0,(H7363-K7363+SUM(L7363:N7363)+E7363))</f>
        <v>0</v>
      </c>
      <c r="I7364" s="29">
        <f t="shared" ca="1" si="462"/>
        <v>0</v>
      </c>
      <c r="J7364" s="30">
        <f>Calculator!$G$40</f>
        <v>6.5000000000000002E-2</v>
      </c>
      <c r="K7364" s="29">
        <f ca="1">IF(C7364&gt;=Calculator!$G$27,IF(DAY($C7364)=1,Calculator!$G$34/2,IF(DAY($C7364)=15,Calculator!$G$34/2,0)),0)</f>
        <v>0</v>
      </c>
      <c r="L7364" s="29">
        <f ca="1">IF(DAY($C7364)=28,IF(H7364=0,0,Calculator!$G$35),0)</f>
        <v>0</v>
      </c>
      <c r="M7364" s="29">
        <f ca="1">IF(I7364&gt;0,IF(DAY($C7364)=1,SUM(INDIRECT("I"&amp;(ROW(C7363)-DAY(C7363))):I7363),0),0)</f>
        <v>0</v>
      </c>
      <c r="N7364" s="29">
        <f ca="1">IF(C7364&lt;Calculator!$G$27,0,IF(C7364=Calculator!$G$27,Calculator!$G$39,IF(H7364-K7364&lt;=0,IF(D7364&gt;Calculator!$G$39,IF(H7364-K7364+E7364+L7364+M7364+Calculator!$G$39&gt;Calculator!$G$39,Calculator!$G$39-(H7364+E7364+L7364+M7364-K7364),Calculator!$G$39),D7364),0)))</f>
        <v>0</v>
      </c>
    </row>
    <row r="7365" spans="1:14" ht="15.75" thickBot="1">
      <c r="A7365" s="33" t="str">
        <f ca="1">IF(C7365=Calculator!$H$27,"F",IF(Daily!D7365+Daily!H7365=0,IF(D7364+H7364&gt;0,"L",""),""))</f>
        <v/>
      </c>
      <c r="B7365" s="34">
        <v>7364</v>
      </c>
      <c r="C7365" s="19">
        <f t="shared" ca="1" si="461"/>
        <v>53294</v>
      </c>
      <c r="D7365" s="29">
        <f t="shared" ca="1" si="463"/>
        <v>0</v>
      </c>
      <c r="E7365" s="29">
        <f ca="1">IF(C7365&lt;Calculator!$D$26,0,IF(DAY($C7365)=1,IF(D7365-Calculator!$G$24&gt;0,Calculator!$G$24,D7365),0))</f>
        <v>0</v>
      </c>
      <c r="F7365" s="29">
        <f ca="1">IF(E7365&gt;0,D7365*Calculator!$G$22/12,0)</f>
        <v>0</v>
      </c>
      <c r="G7365" s="29">
        <f ca="1">IF(E7365&gt;0,(IFERROR(-PMT(Calculator!$G$22/12,Calculator!$G$23*12,Calculator!$G$20),0))-F7365,0)</f>
        <v>0</v>
      </c>
      <c r="H7365" s="29">
        <f t="shared" ca="1" si="464"/>
        <v>0</v>
      </c>
      <c r="I7365" s="29">
        <f t="shared" ca="1" si="462"/>
        <v>0</v>
      </c>
      <c r="J7365" s="30">
        <f>Calculator!$G$40</f>
        <v>6.5000000000000002E-2</v>
      </c>
      <c r="K7365" s="29">
        <f ca="1">IF(C7365&gt;=Calculator!$G$27,IF(DAY($C7365)=1,Calculator!$G$34/2,IF(DAY($C7365)=15,Calculator!$G$34/2,0)),0)</f>
        <v>0</v>
      </c>
      <c r="L7365" s="29">
        <f ca="1">IF(DAY($C7365)=28,IF(H7365=0,0,Calculator!$G$35),0)</f>
        <v>0</v>
      </c>
      <c r="M7365" s="29">
        <f ca="1">IF(I7365&gt;0,IF(DAY($C7365)=1,SUM(INDIRECT("I"&amp;(ROW(C7364)-DAY(C7364))):I7364),0),0)</f>
        <v>0</v>
      </c>
      <c r="N7365" s="29">
        <f ca="1">IF(C7365&lt;Calculator!$G$27,0,IF(C7365=Calculator!$G$27,Calculator!$G$39,IF(H7365-K7365&lt;=0,IF(D7365&gt;Calculator!$G$39,IF(H7365-K7365+E7365+L7365+M7365+Calculator!$G$39&gt;Calculator!$G$39,Calculator!$G$39-(H7365+E7365+L7365+M7365-K7365),Calculator!$G$39),D7365),0)))</f>
        <v>0</v>
      </c>
    </row>
    <row r="7366" spans="1:14" ht="15.75" thickBot="1">
      <c r="A7366" s="33" t="str">
        <f ca="1">IF(C7366=Calculator!$H$27,"F",IF(Daily!D7366+Daily!H7366=0,IF(D7365+H7365&gt;0,"L",""),""))</f>
        <v/>
      </c>
      <c r="B7366" s="34">
        <v>7365</v>
      </c>
      <c r="C7366" s="19">
        <f t="shared" ca="1" si="461"/>
        <v>53295</v>
      </c>
      <c r="D7366" s="29">
        <f t="shared" ca="1" si="463"/>
        <v>0</v>
      </c>
      <c r="E7366" s="29">
        <f ca="1">IF(C7366&lt;Calculator!$D$26,0,IF(DAY($C7366)=1,IF(D7366-Calculator!$G$24&gt;0,Calculator!$G$24,D7366),0))</f>
        <v>0</v>
      </c>
      <c r="F7366" s="29">
        <f ca="1">IF(E7366&gt;0,D7366*Calculator!$G$22/12,0)</f>
        <v>0</v>
      </c>
      <c r="G7366" s="29">
        <f ca="1">IF(E7366&gt;0,(IFERROR(-PMT(Calculator!$G$22/12,Calculator!$G$23*12,Calculator!$G$20),0))-F7366,0)</f>
        <v>0</v>
      </c>
      <c r="H7366" s="29">
        <f t="shared" ca="1" si="464"/>
        <v>0</v>
      </c>
      <c r="I7366" s="29">
        <f t="shared" ca="1" si="462"/>
        <v>0</v>
      </c>
      <c r="J7366" s="30">
        <f>Calculator!$G$40</f>
        <v>6.5000000000000002E-2</v>
      </c>
      <c r="K7366" s="29">
        <f ca="1">IF(C7366&gt;=Calculator!$G$27,IF(DAY($C7366)=1,Calculator!$G$34/2,IF(DAY($C7366)=15,Calculator!$G$34/2,0)),0)</f>
        <v>0</v>
      </c>
      <c r="L7366" s="29">
        <f ca="1">IF(DAY($C7366)=28,IF(H7366=0,0,Calculator!$G$35),0)</f>
        <v>0</v>
      </c>
      <c r="M7366" s="29">
        <f ca="1">IF(I7366&gt;0,IF(DAY($C7366)=1,SUM(INDIRECT("I"&amp;(ROW(C7365)-DAY(C7365))):I7365),0),0)</f>
        <v>0</v>
      </c>
      <c r="N7366" s="29">
        <f ca="1">IF(C7366&lt;Calculator!$G$27,0,IF(C7366=Calculator!$G$27,Calculator!$G$39,IF(H7366-K7366&lt;=0,IF(D7366&gt;Calculator!$G$39,IF(H7366-K7366+E7366+L7366+M7366+Calculator!$G$39&gt;Calculator!$G$39,Calculator!$G$39-(H7366+E7366+L7366+M7366-K7366),Calculator!$G$39),D7366),0)))</f>
        <v>0</v>
      </c>
    </row>
    <row r="7367" spans="1:14" ht="15.75" thickBot="1">
      <c r="A7367" s="33" t="str">
        <f ca="1">IF(C7367=Calculator!$H$27,"F",IF(Daily!D7367+Daily!H7367=0,IF(D7366+H7366&gt;0,"L",""),""))</f>
        <v/>
      </c>
      <c r="B7367" s="34">
        <v>7366</v>
      </c>
      <c r="C7367" s="19">
        <f t="shared" ca="1" si="461"/>
        <v>53296</v>
      </c>
      <c r="D7367" s="29">
        <f t="shared" ca="1" si="463"/>
        <v>0</v>
      </c>
      <c r="E7367" s="29">
        <f ca="1">IF(C7367&lt;Calculator!$D$26,0,IF(DAY($C7367)=1,IF(D7367-Calculator!$G$24&gt;0,Calculator!$G$24,D7367),0))</f>
        <v>0</v>
      </c>
      <c r="F7367" s="29">
        <f ca="1">IF(E7367&gt;0,D7367*Calculator!$G$22/12,0)</f>
        <v>0</v>
      </c>
      <c r="G7367" s="29">
        <f ca="1">IF(E7367&gt;0,(IFERROR(-PMT(Calculator!$G$22/12,Calculator!$G$23*12,Calculator!$G$20),0))-F7367,0)</f>
        <v>0</v>
      </c>
      <c r="H7367" s="29">
        <f t="shared" ca="1" si="464"/>
        <v>0</v>
      </c>
      <c r="I7367" s="29">
        <f t="shared" ca="1" si="462"/>
        <v>0</v>
      </c>
      <c r="J7367" s="30">
        <f>Calculator!$G$40</f>
        <v>6.5000000000000002E-2</v>
      </c>
      <c r="K7367" s="29">
        <f ca="1">IF(C7367&gt;=Calculator!$G$27,IF(DAY($C7367)=1,Calculator!$G$34/2,IF(DAY($C7367)=15,Calculator!$G$34/2,0)),0)</f>
        <v>0</v>
      </c>
      <c r="L7367" s="29">
        <f ca="1">IF(DAY($C7367)=28,IF(H7367=0,0,Calculator!$G$35),0)</f>
        <v>0</v>
      </c>
      <c r="M7367" s="29">
        <f ca="1">IF(I7367&gt;0,IF(DAY($C7367)=1,SUM(INDIRECT("I"&amp;(ROW(C7366)-DAY(C7366))):I7366),0),0)</f>
        <v>0</v>
      </c>
      <c r="N7367" s="29">
        <f ca="1">IF(C7367&lt;Calculator!$G$27,0,IF(C7367=Calculator!$G$27,Calculator!$G$39,IF(H7367-K7367&lt;=0,IF(D7367&gt;Calculator!$G$39,IF(H7367-K7367+E7367+L7367+M7367+Calculator!$G$39&gt;Calculator!$G$39,Calculator!$G$39-(H7367+E7367+L7367+M7367-K7367),Calculator!$G$39),D7367),0)))</f>
        <v>0</v>
      </c>
    </row>
    <row r="7368" spans="1:14" ht="15.75" thickBot="1">
      <c r="A7368" s="33" t="str">
        <f ca="1">IF(C7368=Calculator!$H$27,"F",IF(Daily!D7368+Daily!H7368=0,IF(D7367+H7367&gt;0,"L",""),""))</f>
        <v/>
      </c>
      <c r="B7368" s="34">
        <v>7367</v>
      </c>
      <c r="C7368" s="19">
        <f t="shared" ca="1" si="461"/>
        <v>53297</v>
      </c>
      <c r="D7368" s="29">
        <f t="shared" ca="1" si="463"/>
        <v>0</v>
      </c>
      <c r="E7368" s="29">
        <f ca="1">IF(C7368&lt;Calculator!$D$26,0,IF(DAY($C7368)=1,IF(D7368-Calculator!$G$24&gt;0,Calculator!$G$24,D7368),0))</f>
        <v>0</v>
      </c>
      <c r="F7368" s="29">
        <f ca="1">IF(E7368&gt;0,D7368*Calculator!$G$22/12,0)</f>
        <v>0</v>
      </c>
      <c r="G7368" s="29">
        <f ca="1">IF(E7368&gt;0,(IFERROR(-PMT(Calculator!$G$22/12,Calculator!$G$23*12,Calculator!$G$20),0))-F7368,0)</f>
        <v>0</v>
      </c>
      <c r="H7368" s="29">
        <f t="shared" ca="1" si="464"/>
        <v>0</v>
      </c>
      <c r="I7368" s="29">
        <f t="shared" ca="1" si="462"/>
        <v>0</v>
      </c>
      <c r="J7368" s="30">
        <f>Calculator!$G$40</f>
        <v>6.5000000000000002E-2</v>
      </c>
      <c r="K7368" s="29">
        <f ca="1">IF(C7368&gt;=Calculator!$G$27,IF(DAY($C7368)=1,Calculator!$G$34/2,IF(DAY($C7368)=15,Calculator!$G$34/2,0)),0)</f>
        <v>4500</v>
      </c>
      <c r="L7368" s="29">
        <f ca="1">IF(DAY($C7368)=28,IF(H7368=0,0,Calculator!$G$35),0)</f>
        <v>0</v>
      </c>
      <c r="M7368" s="29">
        <f ca="1">IF(I7368&gt;0,IF(DAY($C7368)=1,SUM(INDIRECT("I"&amp;(ROW(C7367)-DAY(C7367))):I7367),0),0)</f>
        <v>0</v>
      </c>
      <c r="N7368" s="29">
        <f ca="1">IF(C7368&lt;Calculator!$G$27,0,IF(C7368=Calculator!$G$27,Calculator!$G$39,IF(H7368-K7368&lt;=0,IF(D7368&gt;Calculator!$G$39,IF(H7368-K7368+E7368+L7368+M7368+Calculator!$G$39&gt;Calculator!$G$39,Calculator!$G$39-(H7368+E7368+L7368+M7368-K7368),Calculator!$G$39),D7368),0)))</f>
        <v>0</v>
      </c>
    </row>
    <row r="7369" spans="1:14" ht="15.75" thickBot="1">
      <c r="A7369" s="33" t="str">
        <f ca="1">IF(C7369=Calculator!$H$27,"F",IF(Daily!D7369+Daily!H7369=0,IF(D7368+H7368&gt;0,"L",""),""))</f>
        <v/>
      </c>
      <c r="B7369" s="34">
        <v>7368</v>
      </c>
      <c r="C7369" s="19">
        <f t="shared" ca="1" si="461"/>
        <v>53298</v>
      </c>
      <c r="D7369" s="29">
        <f t="shared" ca="1" si="463"/>
        <v>0</v>
      </c>
      <c r="E7369" s="29">
        <f ca="1">IF(C7369&lt;Calculator!$D$26,0,IF(DAY($C7369)=1,IF(D7369-Calculator!$G$24&gt;0,Calculator!$G$24,D7369),0))</f>
        <v>0</v>
      </c>
      <c r="F7369" s="29">
        <f ca="1">IF(E7369&gt;0,D7369*Calculator!$G$22/12,0)</f>
        <v>0</v>
      </c>
      <c r="G7369" s="29">
        <f ca="1">IF(E7369&gt;0,(IFERROR(-PMT(Calculator!$G$22/12,Calculator!$G$23*12,Calculator!$G$20),0))-F7369,0)</f>
        <v>0</v>
      </c>
      <c r="H7369" s="29">
        <f t="shared" ca="1" si="464"/>
        <v>0</v>
      </c>
      <c r="I7369" s="29">
        <f t="shared" ca="1" si="462"/>
        <v>0</v>
      </c>
      <c r="J7369" s="30">
        <f>Calculator!$G$40</f>
        <v>6.5000000000000002E-2</v>
      </c>
      <c r="K7369" s="29">
        <f ca="1">IF(C7369&gt;=Calculator!$G$27,IF(DAY($C7369)=1,Calculator!$G$34/2,IF(DAY($C7369)=15,Calculator!$G$34/2,0)),0)</f>
        <v>0</v>
      </c>
      <c r="L7369" s="29">
        <f ca="1">IF(DAY($C7369)=28,IF(H7369=0,0,Calculator!$G$35),0)</f>
        <v>0</v>
      </c>
      <c r="M7369" s="29">
        <f ca="1">IF(I7369&gt;0,IF(DAY($C7369)=1,SUM(INDIRECT("I"&amp;(ROW(C7368)-DAY(C7368))):I7368),0),0)</f>
        <v>0</v>
      </c>
      <c r="N7369" s="29">
        <f ca="1">IF(C7369&lt;Calculator!$G$27,0,IF(C7369=Calculator!$G$27,Calculator!$G$39,IF(H7369-K7369&lt;=0,IF(D7369&gt;Calculator!$G$39,IF(H7369-K7369+E7369+L7369+M7369+Calculator!$G$39&gt;Calculator!$G$39,Calculator!$G$39-(H7369+E7369+L7369+M7369-K7369),Calculator!$G$39),D7369),0)))</f>
        <v>0</v>
      </c>
    </row>
    <row r="7370" spans="1:14" ht="15.75" thickBot="1">
      <c r="A7370" s="33" t="str">
        <f ca="1">IF(C7370=Calculator!$H$27,"F",IF(Daily!D7370+Daily!H7370=0,IF(D7369+H7369&gt;0,"L",""),""))</f>
        <v/>
      </c>
      <c r="B7370" s="34">
        <v>7369</v>
      </c>
      <c r="C7370" s="19">
        <f t="shared" ca="1" si="461"/>
        <v>53299</v>
      </c>
      <c r="D7370" s="29">
        <f t="shared" ca="1" si="463"/>
        <v>0</v>
      </c>
      <c r="E7370" s="29">
        <f ca="1">IF(C7370&lt;Calculator!$D$26,0,IF(DAY($C7370)=1,IF(D7370-Calculator!$G$24&gt;0,Calculator!$G$24,D7370),0))</f>
        <v>0</v>
      </c>
      <c r="F7370" s="29">
        <f ca="1">IF(E7370&gt;0,D7370*Calculator!$G$22/12,0)</f>
        <v>0</v>
      </c>
      <c r="G7370" s="29">
        <f ca="1">IF(E7370&gt;0,(IFERROR(-PMT(Calculator!$G$22/12,Calculator!$G$23*12,Calculator!$G$20),0))-F7370,0)</f>
        <v>0</v>
      </c>
      <c r="H7370" s="29">
        <f t="shared" ca="1" si="464"/>
        <v>0</v>
      </c>
      <c r="I7370" s="29">
        <f t="shared" ca="1" si="462"/>
        <v>0</v>
      </c>
      <c r="J7370" s="30">
        <f>Calculator!$G$40</f>
        <v>6.5000000000000002E-2</v>
      </c>
      <c r="K7370" s="29">
        <f ca="1">IF(C7370&gt;=Calculator!$G$27,IF(DAY($C7370)=1,Calculator!$G$34/2,IF(DAY($C7370)=15,Calculator!$G$34/2,0)),0)</f>
        <v>0</v>
      </c>
      <c r="L7370" s="29">
        <f ca="1">IF(DAY($C7370)=28,IF(H7370=0,0,Calculator!$G$35),0)</f>
        <v>0</v>
      </c>
      <c r="M7370" s="29">
        <f ca="1">IF(I7370&gt;0,IF(DAY($C7370)=1,SUM(INDIRECT("I"&amp;(ROW(C7369)-DAY(C7369))):I7369),0),0)</f>
        <v>0</v>
      </c>
      <c r="N7370" s="29">
        <f ca="1">IF(C7370&lt;Calculator!$G$27,0,IF(C7370=Calculator!$G$27,Calculator!$G$39,IF(H7370-K7370&lt;=0,IF(D7370&gt;Calculator!$G$39,IF(H7370-K7370+E7370+L7370+M7370+Calculator!$G$39&gt;Calculator!$G$39,Calculator!$G$39-(H7370+E7370+L7370+M7370-K7370),Calculator!$G$39),D7370),0)))</f>
        <v>0</v>
      </c>
    </row>
    <row r="7371" spans="1:14" ht="15.75" thickBot="1">
      <c r="A7371" s="33" t="str">
        <f ca="1">IF(C7371=Calculator!$H$27,"F",IF(Daily!D7371+Daily!H7371=0,IF(D7370+H7370&gt;0,"L",""),""))</f>
        <v/>
      </c>
      <c r="B7371" s="34">
        <v>7370</v>
      </c>
      <c r="C7371" s="19">
        <f t="shared" ca="1" si="461"/>
        <v>53300</v>
      </c>
      <c r="D7371" s="29">
        <f t="shared" ca="1" si="463"/>
        <v>0</v>
      </c>
      <c r="E7371" s="29">
        <f ca="1">IF(C7371&lt;Calculator!$D$26,0,IF(DAY($C7371)=1,IF(D7371-Calculator!$G$24&gt;0,Calculator!$G$24,D7371),0))</f>
        <v>0</v>
      </c>
      <c r="F7371" s="29">
        <f ca="1">IF(E7371&gt;0,D7371*Calculator!$G$22/12,0)</f>
        <v>0</v>
      </c>
      <c r="G7371" s="29">
        <f ca="1">IF(E7371&gt;0,(IFERROR(-PMT(Calculator!$G$22/12,Calculator!$G$23*12,Calculator!$G$20),0))-F7371,0)</f>
        <v>0</v>
      </c>
      <c r="H7371" s="29">
        <f t="shared" ca="1" si="464"/>
        <v>0</v>
      </c>
      <c r="I7371" s="29">
        <f t="shared" ca="1" si="462"/>
        <v>0</v>
      </c>
      <c r="J7371" s="30">
        <f>Calculator!$G$40</f>
        <v>6.5000000000000002E-2</v>
      </c>
      <c r="K7371" s="29">
        <f ca="1">IF(C7371&gt;=Calculator!$G$27,IF(DAY($C7371)=1,Calculator!$G$34/2,IF(DAY($C7371)=15,Calculator!$G$34/2,0)),0)</f>
        <v>0</v>
      </c>
      <c r="L7371" s="29">
        <f ca="1">IF(DAY($C7371)=28,IF(H7371=0,0,Calculator!$G$35),0)</f>
        <v>0</v>
      </c>
      <c r="M7371" s="29">
        <f ca="1">IF(I7371&gt;0,IF(DAY($C7371)=1,SUM(INDIRECT("I"&amp;(ROW(C7370)-DAY(C7370))):I7370),0),0)</f>
        <v>0</v>
      </c>
      <c r="N7371" s="29">
        <f ca="1">IF(C7371&lt;Calculator!$G$27,0,IF(C7371=Calculator!$G$27,Calculator!$G$39,IF(H7371-K7371&lt;=0,IF(D7371&gt;Calculator!$G$39,IF(H7371-K7371+E7371+L7371+M7371+Calculator!$G$39&gt;Calculator!$G$39,Calculator!$G$39-(H7371+E7371+L7371+M7371-K7371),Calculator!$G$39),D7371),0)))</f>
        <v>0</v>
      </c>
    </row>
    <row r="7372" spans="1:14" ht="15.75" thickBot="1">
      <c r="A7372" s="33" t="str">
        <f ca="1">IF(C7372=Calculator!$H$27,"F",IF(Daily!D7372+Daily!H7372=0,IF(D7371+H7371&gt;0,"L",""),""))</f>
        <v/>
      </c>
      <c r="B7372" s="34">
        <v>7371</v>
      </c>
      <c r="C7372" s="19">
        <f t="shared" ca="1" si="461"/>
        <v>53301</v>
      </c>
      <c r="D7372" s="29">
        <f t="shared" ca="1" si="463"/>
        <v>0</v>
      </c>
      <c r="E7372" s="29">
        <f ca="1">IF(C7372&lt;Calculator!$D$26,0,IF(DAY($C7372)=1,IF(D7372-Calculator!$G$24&gt;0,Calculator!$G$24,D7372),0))</f>
        <v>0</v>
      </c>
      <c r="F7372" s="29">
        <f ca="1">IF(E7372&gt;0,D7372*Calculator!$G$22/12,0)</f>
        <v>0</v>
      </c>
      <c r="G7372" s="29">
        <f ca="1">IF(E7372&gt;0,(IFERROR(-PMT(Calculator!$G$22/12,Calculator!$G$23*12,Calculator!$G$20),0))-F7372,0)</f>
        <v>0</v>
      </c>
      <c r="H7372" s="29">
        <f t="shared" ca="1" si="464"/>
        <v>0</v>
      </c>
      <c r="I7372" s="29">
        <f t="shared" ca="1" si="462"/>
        <v>0</v>
      </c>
      <c r="J7372" s="30">
        <f>Calculator!$G$40</f>
        <v>6.5000000000000002E-2</v>
      </c>
      <c r="K7372" s="29">
        <f ca="1">IF(C7372&gt;=Calculator!$G$27,IF(DAY($C7372)=1,Calculator!$G$34/2,IF(DAY($C7372)=15,Calculator!$G$34/2,0)),0)</f>
        <v>0</v>
      </c>
      <c r="L7372" s="29">
        <f ca="1">IF(DAY($C7372)=28,IF(H7372=0,0,Calculator!$G$35),0)</f>
        <v>0</v>
      </c>
      <c r="M7372" s="29">
        <f ca="1">IF(I7372&gt;0,IF(DAY($C7372)=1,SUM(INDIRECT("I"&amp;(ROW(C7371)-DAY(C7371))):I7371),0),0)</f>
        <v>0</v>
      </c>
      <c r="N7372" s="29">
        <f ca="1">IF(C7372&lt;Calculator!$G$27,0,IF(C7372=Calculator!$G$27,Calculator!$G$39,IF(H7372-K7372&lt;=0,IF(D7372&gt;Calculator!$G$39,IF(H7372-K7372+E7372+L7372+M7372+Calculator!$G$39&gt;Calculator!$G$39,Calculator!$G$39-(H7372+E7372+L7372+M7372-K7372),Calculator!$G$39),D7372),0)))</f>
        <v>0</v>
      </c>
    </row>
    <row r="7373" spans="1:14" ht="15.75" thickBot="1">
      <c r="A7373" s="33" t="str">
        <f ca="1">IF(C7373=Calculator!$H$27,"F",IF(Daily!D7373+Daily!H7373=0,IF(D7372+H7372&gt;0,"L",""),""))</f>
        <v/>
      </c>
      <c r="B7373" s="34">
        <v>7372</v>
      </c>
      <c r="C7373" s="19">
        <f t="shared" ca="1" si="461"/>
        <v>53302</v>
      </c>
      <c r="D7373" s="29">
        <f t="shared" ca="1" si="463"/>
        <v>0</v>
      </c>
      <c r="E7373" s="29">
        <f ca="1">IF(C7373&lt;Calculator!$D$26,0,IF(DAY($C7373)=1,IF(D7373-Calculator!$G$24&gt;0,Calculator!$G$24,D7373),0))</f>
        <v>0</v>
      </c>
      <c r="F7373" s="29">
        <f ca="1">IF(E7373&gt;0,D7373*Calculator!$G$22/12,0)</f>
        <v>0</v>
      </c>
      <c r="G7373" s="29">
        <f ca="1">IF(E7373&gt;0,(IFERROR(-PMT(Calculator!$G$22/12,Calculator!$G$23*12,Calculator!$G$20),0))-F7373,0)</f>
        <v>0</v>
      </c>
      <c r="H7373" s="29">
        <f t="shared" ca="1" si="464"/>
        <v>0</v>
      </c>
      <c r="I7373" s="29">
        <f t="shared" ca="1" si="462"/>
        <v>0</v>
      </c>
      <c r="J7373" s="30">
        <f>Calculator!$G$40</f>
        <v>6.5000000000000002E-2</v>
      </c>
      <c r="K7373" s="29">
        <f ca="1">IF(C7373&gt;=Calculator!$G$27,IF(DAY($C7373)=1,Calculator!$G$34/2,IF(DAY($C7373)=15,Calculator!$G$34/2,0)),0)</f>
        <v>0</v>
      </c>
      <c r="L7373" s="29">
        <f ca="1">IF(DAY($C7373)=28,IF(H7373=0,0,Calculator!$G$35),0)</f>
        <v>0</v>
      </c>
      <c r="M7373" s="29">
        <f ca="1">IF(I7373&gt;0,IF(DAY($C7373)=1,SUM(INDIRECT("I"&amp;(ROW(C7372)-DAY(C7372))):I7372),0),0)</f>
        <v>0</v>
      </c>
      <c r="N7373" s="29">
        <f ca="1">IF(C7373&lt;Calculator!$G$27,0,IF(C7373=Calculator!$G$27,Calculator!$G$39,IF(H7373-K7373&lt;=0,IF(D7373&gt;Calculator!$G$39,IF(H7373-K7373+E7373+L7373+M7373+Calculator!$G$39&gt;Calculator!$G$39,Calculator!$G$39-(H7373+E7373+L7373+M7373-K7373),Calculator!$G$39),D7373),0)))</f>
        <v>0</v>
      </c>
    </row>
    <row r="7374" spans="1:14" ht="15.75" thickBot="1">
      <c r="A7374" s="33" t="str">
        <f ca="1">IF(C7374=Calculator!$H$27,"F",IF(Daily!D7374+Daily!H7374=0,IF(D7373+H7373&gt;0,"L",""),""))</f>
        <v/>
      </c>
      <c r="B7374" s="34">
        <v>7373</v>
      </c>
      <c r="C7374" s="19">
        <f t="shared" ca="1" si="461"/>
        <v>53303</v>
      </c>
      <c r="D7374" s="29">
        <f t="shared" ca="1" si="463"/>
        <v>0</v>
      </c>
      <c r="E7374" s="29">
        <f ca="1">IF(C7374&lt;Calculator!$D$26,0,IF(DAY($C7374)=1,IF(D7374-Calculator!$G$24&gt;0,Calculator!$G$24,D7374),0))</f>
        <v>0</v>
      </c>
      <c r="F7374" s="29">
        <f ca="1">IF(E7374&gt;0,D7374*Calculator!$G$22/12,0)</f>
        <v>0</v>
      </c>
      <c r="G7374" s="29">
        <f ca="1">IF(E7374&gt;0,(IFERROR(-PMT(Calculator!$G$22/12,Calculator!$G$23*12,Calculator!$G$20),0))-F7374,0)</f>
        <v>0</v>
      </c>
      <c r="H7374" s="29">
        <f t="shared" ca="1" si="464"/>
        <v>0</v>
      </c>
      <c r="I7374" s="29">
        <f t="shared" ca="1" si="462"/>
        <v>0</v>
      </c>
      <c r="J7374" s="30">
        <f>Calculator!$G$40</f>
        <v>6.5000000000000002E-2</v>
      </c>
      <c r="K7374" s="29">
        <f ca="1">IF(C7374&gt;=Calculator!$G$27,IF(DAY($C7374)=1,Calculator!$G$34/2,IF(DAY($C7374)=15,Calculator!$G$34/2,0)),0)</f>
        <v>0</v>
      </c>
      <c r="L7374" s="29">
        <f ca="1">IF(DAY($C7374)=28,IF(H7374=0,0,Calculator!$G$35),0)</f>
        <v>0</v>
      </c>
      <c r="M7374" s="29">
        <f ca="1">IF(I7374&gt;0,IF(DAY($C7374)=1,SUM(INDIRECT("I"&amp;(ROW(C7373)-DAY(C7373))):I7373),0),0)</f>
        <v>0</v>
      </c>
      <c r="N7374" s="29">
        <f ca="1">IF(C7374&lt;Calculator!$G$27,0,IF(C7374=Calculator!$G$27,Calculator!$G$39,IF(H7374-K7374&lt;=0,IF(D7374&gt;Calculator!$G$39,IF(H7374-K7374+E7374+L7374+M7374+Calculator!$G$39&gt;Calculator!$G$39,Calculator!$G$39-(H7374+E7374+L7374+M7374-K7374),Calculator!$G$39),D7374),0)))</f>
        <v>0</v>
      </c>
    </row>
    <row r="7375" spans="1:14" ht="15.75" thickBot="1">
      <c r="A7375" s="33" t="str">
        <f ca="1">IF(C7375=Calculator!$H$27,"F",IF(Daily!D7375+Daily!H7375=0,IF(D7374+H7374&gt;0,"L",""),""))</f>
        <v/>
      </c>
      <c r="B7375" s="34">
        <v>7374</v>
      </c>
      <c r="C7375" s="19">
        <f t="shared" ca="1" si="461"/>
        <v>53304</v>
      </c>
      <c r="D7375" s="29">
        <f t="shared" ca="1" si="463"/>
        <v>0</v>
      </c>
      <c r="E7375" s="29">
        <f ca="1">IF(C7375&lt;Calculator!$D$26,0,IF(DAY($C7375)=1,IF(D7375-Calculator!$G$24&gt;0,Calculator!$G$24,D7375),0))</f>
        <v>0</v>
      </c>
      <c r="F7375" s="29">
        <f ca="1">IF(E7375&gt;0,D7375*Calculator!$G$22/12,0)</f>
        <v>0</v>
      </c>
      <c r="G7375" s="29">
        <f ca="1">IF(E7375&gt;0,(IFERROR(-PMT(Calculator!$G$22/12,Calculator!$G$23*12,Calculator!$G$20),0))-F7375,0)</f>
        <v>0</v>
      </c>
      <c r="H7375" s="29">
        <f t="shared" ca="1" si="464"/>
        <v>0</v>
      </c>
      <c r="I7375" s="29">
        <f t="shared" ca="1" si="462"/>
        <v>0</v>
      </c>
      <c r="J7375" s="30">
        <f>Calculator!$G$40</f>
        <v>6.5000000000000002E-2</v>
      </c>
      <c r="K7375" s="29">
        <f ca="1">IF(C7375&gt;=Calculator!$G$27,IF(DAY($C7375)=1,Calculator!$G$34/2,IF(DAY($C7375)=15,Calculator!$G$34/2,0)),0)</f>
        <v>0</v>
      </c>
      <c r="L7375" s="29">
        <f ca="1">IF(DAY($C7375)=28,IF(H7375=0,0,Calculator!$G$35),0)</f>
        <v>0</v>
      </c>
      <c r="M7375" s="29">
        <f ca="1">IF(I7375&gt;0,IF(DAY($C7375)=1,SUM(INDIRECT("I"&amp;(ROW(C7374)-DAY(C7374))):I7374),0),0)</f>
        <v>0</v>
      </c>
      <c r="N7375" s="29">
        <f ca="1">IF(C7375&lt;Calculator!$G$27,0,IF(C7375=Calculator!$G$27,Calculator!$G$39,IF(H7375-K7375&lt;=0,IF(D7375&gt;Calculator!$G$39,IF(H7375-K7375+E7375+L7375+M7375+Calculator!$G$39&gt;Calculator!$G$39,Calculator!$G$39-(H7375+E7375+L7375+M7375-K7375),Calculator!$G$39),D7375),0)))</f>
        <v>0</v>
      </c>
    </row>
    <row r="7376" spans="1:14" ht="15.75" thickBot="1">
      <c r="A7376" s="33" t="str">
        <f ca="1">IF(C7376=Calculator!$H$27,"F",IF(Daily!D7376+Daily!H7376=0,IF(D7375+H7375&gt;0,"L",""),""))</f>
        <v/>
      </c>
      <c r="B7376" s="34">
        <v>7375</v>
      </c>
      <c r="C7376" s="19">
        <f t="shared" ca="1" si="461"/>
        <v>53305</v>
      </c>
      <c r="D7376" s="29">
        <f t="shared" ca="1" si="463"/>
        <v>0</v>
      </c>
      <c r="E7376" s="29">
        <f ca="1">IF(C7376&lt;Calculator!$D$26,0,IF(DAY($C7376)=1,IF(D7376-Calculator!$G$24&gt;0,Calculator!$G$24,D7376),0))</f>
        <v>0</v>
      </c>
      <c r="F7376" s="29">
        <f ca="1">IF(E7376&gt;0,D7376*Calculator!$G$22/12,0)</f>
        <v>0</v>
      </c>
      <c r="G7376" s="29">
        <f ca="1">IF(E7376&gt;0,(IFERROR(-PMT(Calculator!$G$22/12,Calculator!$G$23*12,Calculator!$G$20),0))-F7376,0)</f>
        <v>0</v>
      </c>
      <c r="H7376" s="29">
        <f t="shared" ca="1" si="464"/>
        <v>0</v>
      </c>
      <c r="I7376" s="29">
        <f t="shared" ca="1" si="462"/>
        <v>0</v>
      </c>
      <c r="J7376" s="30">
        <f>Calculator!$G$40</f>
        <v>6.5000000000000002E-2</v>
      </c>
      <c r="K7376" s="29">
        <f ca="1">IF(C7376&gt;=Calculator!$G$27,IF(DAY($C7376)=1,Calculator!$G$34/2,IF(DAY($C7376)=15,Calculator!$G$34/2,0)),0)</f>
        <v>0</v>
      </c>
      <c r="L7376" s="29">
        <f ca="1">IF(DAY($C7376)=28,IF(H7376=0,0,Calculator!$G$35),0)</f>
        <v>0</v>
      </c>
      <c r="M7376" s="29">
        <f ca="1">IF(I7376&gt;0,IF(DAY($C7376)=1,SUM(INDIRECT("I"&amp;(ROW(C7375)-DAY(C7375))):I7375),0),0)</f>
        <v>0</v>
      </c>
      <c r="N7376" s="29">
        <f ca="1">IF(C7376&lt;Calculator!$G$27,0,IF(C7376=Calculator!$G$27,Calculator!$G$39,IF(H7376-K7376&lt;=0,IF(D7376&gt;Calculator!$G$39,IF(H7376-K7376+E7376+L7376+M7376+Calculator!$G$39&gt;Calculator!$G$39,Calculator!$G$39-(H7376+E7376+L7376+M7376-K7376),Calculator!$G$39),D7376),0)))</f>
        <v>0</v>
      </c>
    </row>
    <row r="7377" spans="1:14" ht="15.75" thickBot="1">
      <c r="A7377" s="33" t="str">
        <f ca="1">IF(C7377=Calculator!$H$27,"F",IF(Daily!D7377+Daily!H7377=0,IF(D7376+H7376&gt;0,"L",""),""))</f>
        <v/>
      </c>
      <c r="B7377" s="34">
        <v>7376</v>
      </c>
      <c r="C7377" s="19">
        <f t="shared" ca="1" si="461"/>
        <v>53306</v>
      </c>
      <c r="D7377" s="29">
        <f t="shared" ca="1" si="463"/>
        <v>0</v>
      </c>
      <c r="E7377" s="29">
        <f ca="1">IF(C7377&lt;Calculator!$D$26,0,IF(DAY($C7377)=1,IF(D7377-Calculator!$G$24&gt;0,Calculator!$G$24,D7377),0))</f>
        <v>0</v>
      </c>
      <c r="F7377" s="29">
        <f ca="1">IF(E7377&gt;0,D7377*Calculator!$G$22/12,0)</f>
        <v>0</v>
      </c>
      <c r="G7377" s="29">
        <f ca="1">IF(E7377&gt;0,(IFERROR(-PMT(Calculator!$G$22/12,Calculator!$G$23*12,Calculator!$G$20),0))-F7377,0)</f>
        <v>0</v>
      </c>
      <c r="H7377" s="29">
        <f t="shared" ca="1" si="464"/>
        <v>0</v>
      </c>
      <c r="I7377" s="29">
        <f t="shared" ca="1" si="462"/>
        <v>0</v>
      </c>
      <c r="J7377" s="30">
        <f>Calculator!$G$40</f>
        <v>6.5000000000000002E-2</v>
      </c>
      <c r="K7377" s="29">
        <f ca="1">IF(C7377&gt;=Calculator!$G$27,IF(DAY($C7377)=1,Calculator!$G$34/2,IF(DAY($C7377)=15,Calculator!$G$34/2,0)),0)</f>
        <v>0</v>
      </c>
      <c r="L7377" s="29">
        <f ca="1">IF(DAY($C7377)=28,IF(H7377=0,0,Calculator!$G$35),0)</f>
        <v>0</v>
      </c>
      <c r="M7377" s="29">
        <f ca="1">IF(I7377&gt;0,IF(DAY($C7377)=1,SUM(INDIRECT("I"&amp;(ROW(C7376)-DAY(C7376))):I7376),0),0)</f>
        <v>0</v>
      </c>
      <c r="N7377" s="29">
        <f ca="1">IF(C7377&lt;Calculator!$G$27,0,IF(C7377=Calculator!$G$27,Calculator!$G$39,IF(H7377-K7377&lt;=0,IF(D7377&gt;Calculator!$G$39,IF(H7377-K7377+E7377+L7377+M7377+Calculator!$G$39&gt;Calculator!$G$39,Calculator!$G$39-(H7377+E7377+L7377+M7377-K7377),Calculator!$G$39),D7377),0)))</f>
        <v>0</v>
      </c>
    </row>
    <row r="7378" spans="1:14" ht="15.75" thickBot="1">
      <c r="A7378" s="33" t="str">
        <f ca="1">IF(C7378=Calculator!$H$27,"F",IF(Daily!D7378+Daily!H7378=0,IF(D7377+H7377&gt;0,"L",""),""))</f>
        <v/>
      </c>
      <c r="B7378" s="34">
        <v>7377</v>
      </c>
      <c r="C7378" s="19">
        <f t="shared" ca="1" si="461"/>
        <v>53307</v>
      </c>
      <c r="D7378" s="29">
        <f t="shared" ca="1" si="463"/>
        <v>0</v>
      </c>
      <c r="E7378" s="29">
        <f ca="1">IF(C7378&lt;Calculator!$D$26,0,IF(DAY($C7378)=1,IF(D7378-Calculator!$G$24&gt;0,Calculator!$G$24,D7378),0))</f>
        <v>0</v>
      </c>
      <c r="F7378" s="29">
        <f ca="1">IF(E7378&gt;0,D7378*Calculator!$G$22/12,0)</f>
        <v>0</v>
      </c>
      <c r="G7378" s="29">
        <f ca="1">IF(E7378&gt;0,(IFERROR(-PMT(Calculator!$G$22/12,Calculator!$G$23*12,Calculator!$G$20),0))-F7378,0)</f>
        <v>0</v>
      </c>
      <c r="H7378" s="29">
        <f t="shared" ca="1" si="464"/>
        <v>0</v>
      </c>
      <c r="I7378" s="29">
        <f t="shared" ca="1" si="462"/>
        <v>0</v>
      </c>
      <c r="J7378" s="30">
        <f>Calculator!$G$40</f>
        <v>6.5000000000000002E-2</v>
      </c>
      <c r="K7378" s="29">
        <f ca="1">IF(C7378&gt;=Calculator!$G$27,IF(DAY($C7378)=1,Calculator!$G$34/2,IF(DAY($C7378)=15,Calculator!$G$34/2,0)),0)</f>
        <v>0</v>
      </c>
      <c r="L7378" s="29">
        <f ca="1">IF(DAY($C7378)=28,IF(H7378=0,0,Calculator!$G$35),0)</f>
        <v>0</v>
      </c>
      <c r="M7378" s="29">
        <f ca="1">IF(I7378&gt;0,IF(DAY($C7378)=1,SUM(INDIRECT("I"&amp;(ROW(C7377)-DAY(C7377))):I7377),0),0)</f>
        <v>0</v>
      </c>
      <c r="N7378" s="29">
        <f ca="1">IF(C7378&lt;Calculator!$G$27,0,IF(C7378=Calculator!$G$27,Calculator!$G$39,IF(H7378-K7378&lt;=0,IF(D7378&gt;Calculator!$G$39,IF(H7378-K7378+E7378+L7378+M7378+Calculator!$G$39&gt;Calculator!$G$39,Calculator!$G$39-(H7378+E7378+L7378+M7378-K7378),Calculator!$G$39),D7378),0)))</f>
        <v>0</v>
      </c>
    </row>
    <row r="7379" spans="1:14" ht="15.75" thickBot="1">
      <c r="A7379" s="33" t="str">
        <f ca="1">IF(C7379=Calculator!$H$27,"F",IF(Daily!D7379+Daily!H7379=0,IF(D7378+H7378&gt;0,"L",""),""))</f>
        <v/>
      </c>
      <c r="B7379" s="34">
        <v>7378</v>
      </c>
      <c r="C7379" s="19">
        <f t="shared" ca="1" si="461"/>
        <v>53308</v>
      </c>
      <c r="D7379" s="29">
        <f t="shared" ca="1" si="463"/>
        <v>0</v>
      </c>
      <c r="E7379" s="29">
        <f ca="1">IF(C7379&lt;Calculator!$D$26,0,IF(DAY($C7379)=1,IF(D7379-Calculator!$G$24&gt;0,Calculator!$G$24,D7379),0))</f>
        <v>0</v>
      </c>
      <c r="F7379" s="29">
        <f ca="1">IF(E7379&gt;0,D7379*Calculator!$G$22/12,0)</f>
        <v>0</v>
      </c>
      <c r="G7379" s="29">
        <f ca="1">IF(E7379&gt;0,(IFERROR(-PMT(Calculator!$G$22/12,Calculator!$G$23*12,Calculator!$G$20),0))-F7379,0)</f>
        <v>0</v>
      </c>
      <c r="H7379" s="29">
        <f t="shared" ca="1" si="464"/>
        <v>0</v>
      </c>
      <c r="I7379" s="29">
        <f t="shared" ca="1" si="462"/>
        <v>0</v>
      </c>
      <c r="J7379" s="30">
        <f>Calculator!$G$40</f>
        <v>6.5000000000000002E-2</v>
      </c>
      <c r="K7379" s="29">
        <f ca="1">IF(C7379&gt;=Calculator!$G$27,IF(DAY($C7379)=1,Calculator!$G$34/2,IF(DAY($C7379)=15,Calculator!$G$34/2,0)),0)</f>
        <v>0</v>
      </c>
      <c r="L7379" s="29">
        <f ca="1">IF(DAY($C7379)=28,IF(H7379=0,0,Calculator!$G$35),0)</f>
        <v>0</v>
      </c>
      <c r="M7379" s="29">
        <f ca="1">IF(I7379&gt;0,IF(DAY($C7379)=1,SUM(INDIRECT("I"&amp;(ROW(C7378)-DAY(C7378))):I7378),0),0)</f>
        <v>0</v>
      </c>
      <c r="N7379" s="29">
        <f ca="1">IF(C7379&lt;Calculator!$G$27,0,IF(C7379=Calculator!$G$27,Calculator!$G$39,IF(H7379-K7379&lt;=0,IF(D7379&gt;Calculator!$G$39,IF(H7379-K7379+E7379+L7379+M7379+Calculator!$G$39&gt;Calculator!$G$39,Calculator!$G$39-(H7379+E7379+L7379+M7379-K7379),Calculator!$G$39),D7379),0)))</f>
        <v>0</v>
      </c>
    </row>
    <row r="7380" spans="1:14" ht="15.75" thickBot="1">
      <c r="A7380" s="33" t="str">
        <f ca="1">IF(C7380=Calculator!$H$27,"F",IF(Daily!D7380+Daily!H7380=0,IF(D7379+H7379&gt;0,"L",""),""))</f>
        <v/>
      </c>
      <c r="B7380" s="34">
        <v>7379</v>
      </c>
      <c r="C7380" s="19">
        <f t="shared" ca="1" si="461"/>
        <v>53309</v>
      </c>
      <c r="D7380" s="29">
        <f t="shared" ca="1" si="463"/>
        <v>0</v>
      </c>
      <c r="E7380" s="29">
        <f ca="1">IF(C7380&lt;Calculator!$D$26,0,IF(DAY($C7380)=1,IF(D7380-Calculator!$G$24&gt;0,Calculator!$G$24,D7380),0))</f>
        <v>0</v>
      </c>
      <c r="F7380" s="29">
        <f ca="1">IF(E7380&gt;0,D7380*Calculator!$G$22/12,0)</f>
        <v>0</v>
      </c>
      <c r="G7380" s="29">
        <f ca="1">IF(E7380&gt;0,(IFERROR(-PMT(Calculator!$G$22/12,Calculator!$G$23*12,Calculator!$G$20),0))-F7380,0)</f>
        <v>0</v>
      </c>
      <c r="H7380" s="29">
        <f t="shared" ca="1" si="464"/>
        <v>0</v>
      </c>
      <c r="I7380" s="29">
        <f t="shared" ca="1" si="462"/>
        <v>0</v>
      </c>
      <c r="J7380" s="30">
        <f>Calculator!$G$40</f>
        <v>6.5000000000000002E-2</v>
      </c>
      <c r="K7380" s="29">
        <f ca="1">IF(C7380&gt;=Calculator!$G$27,IF(DAY($C7380)=1,Calculator!$G$34/2,IF(DAY($C7380)=15,Calculator!$G$34/2,0)),0)</f>
        <v>0</v>
      </c>
      <c r="L7380" s="29">
        <f ca="1">IF(DAY($C7380)=28,IF(H7380=0,0,Calculator!$G$35),0)</f>
        <v>0</v>
      </c>
      <c r="M7380" s="29">
        <f ca="1">IF(I7380&gt;0,IF(DAY($C7380)=1,SUM(INDIRECT("I"&amp;(ROW(C7379)-DAY(C7379))):I7379),0),0)</f>
        <v>0</v>
      </c>
      <c r="N7380" s="29">
        <f ca="1">IF(C7380&lt;Calculator!$G$27,0,IF(C7380=Calculator!$G$27,Calculator!$G$39,IF(H7380-K7380&lt;=0,IF(D7380&gt;Calculator!$G$39,IF(H7380-K7380+E7380+L7380+M7380+Calculator!$G$39&gt;Calculator!$G$39,Calculator!$G$39-(H7380+E7380+L7380+M7380-K7380),Calculator!$G$39),D7380),0)))</f>
        <v>0</v>
      </c>
    </row>
    <row r="7381" spans="1:14" ht="15.75" thickBot="1">
      <c r="A7381" s="33" t="str">
        <f ca="1">IF(C7381=Calculator!$H$27,"F",IF(Daily!D7381+Daily!H7381=0,IF(D7380+H7380&gt;0,"L",""),""))</f>
        <v/>
      </c>
      <c r="B7381" s="34">
        <v>7380</v>
      </c>
      <c r="C7381" s="19">
        <f t="shared" ca="1" si="461"/>
        <v>53310</v>
      </c>
      <c r="D7381" s="29">
        <f t="shared" ca="1" si="463"/>
        <v>0</v>
      </c>
      <c r="E7381" s="29">
        <f ca="1">IF(C7381&lt;Calculator!$D$26,0,IF(DAY($C7381)=1,IF(D7381-Calculator!$G$24&gt;0,Calculator!$G$24,D7381),0))</f>
        <v>0</v>
      </c>
      <c r="F7381" s="29">
        <f ca="1">IF(E7381&gt;0,D7381*Calculator!$G$22/12,0)</f>
        <v>0</v>
      </c>
      <c r="G7381" s="29">
        <f ca="1">IF(E7381&gt;0,(IFERROR(-PMT(Calculator!$G$22/12,Calculator!$G$23*12,Calculator!$G$20),0))-F7381,0)</f>
        <v>0</v>
      </c>
      <c r="H7381" s="29">
        <f t="shared" ca="1" si="464"/>
        <v>0</v>
      </c>
      <c r="I7381" s="29">
        <f t="shared" ca="1" si="462"/>
        <v>0</v>
      </c>
      <c r="J7381" s="30">
        <f>Calculator!$G$40</f>
        <v>6.5000000000000002E-2</v>
      </c>
      <c r="K7381" s="29">
        <f ca="1">IF(C7381&gt;=Calculator!$G$27,IF(DAY($C7381)=1,Calculator!$G$34/2,IF(DAY($C7381)=15,Calculator!$G$34/2,0)),0)</f>
        <v>0</v>
      </c>
      <c r="L7381" s="29">
        <f ca="1">IF(DAY($C7381)=28,IF(H7381=0,0,Calculator!$G$35),0)</f>
        <v>0</v>
      </c>
      <c r="M7381" s="29">
        <f ca="1">IF(I7381&gt;0,IF(DAY($C7381)=1,SUM(INDIRECT("I"&amp;(ROW(C7380)-DAY(C7380))):I7380),0),0)</f>
        <v>0</v>
      </c>
      <c r="N7381" s="29">
        <f ca="1">IF(C7381&lt;Calculator!$G$27,0,IF(C7381=Calculator!$G$27,Calculator!$G$39,IF(H7381-K7381&lt;=0,IF(D7381&gt;Calculator!$G$39,IF(H7381-K7381+E7381+L7381+M7381+Calculator!$G$39&gt;Calculator!$G$39,Calculator!$G$39-(H7381+E7381+L7381+M7381-K7381),Calculator!$G$39),D7381),0)))</f>
        <v>0</v>
      </c>
    </row>
    <row r="7382" spans="1:14" ht="15.75" thickBot="1">
      <c r="A7382" s="33" t="str">
        <f ca="1">IF(C7382=Calculator!$H$27,"F",IF(Daily!D7382+Daily!H7382=0,IF(D7381+H7381&gt;0,"L",""),""))</f>
        <v/>
      </c>
      <c r="B7382" s="34">
        <v>7381</v>
      </c>
      <c r="C7382" s="19">
        <f t="shared" ca="1" si="461"/>
        <v>53311</v>
      </c>
      <c r="D7382" s="29">
        <f t="shared" ca="1" si="463"/>
        <v>0</v>
      </c>
      <c r="E7382" s="29">
        <f ca="1">IF(C7382&lt;Calculator!$D$26,0,IF(DAY($C7382)=1,IF(D7382-Calculator!$G$24&gt;0,Calculator!$G$24,D7382),0))</f>
        <v>0</v>
      </c>
      <c r="F7382" s="29">
        <f ca="1">IF(E7382&gt;0,D7382*Calculator!$G$22/12,0)</f>
        <v>0</v>
      </c>
      <c r="G7382" s="29">
        <f ca="1">IF(E7382&gt;0,(IFERROR(-PMT(Calculator!$G$22/12,Calculator!$G$23*12,Calculator!$G$20),0))-F7382,0)</f>
        <v>0</v>
      </c>
      <c r="H7382" s="29">
        <f t="shared" ca="1" si="464"/>
        <v>0</v>
      </c>
      <c r="I7382" s="29">
        <f t="shared" ca="1" si="462"/>
        <v>0</v>
      </c>
      <c r="J7382" s="30">
        <f>Calculator!$G$40</f>
        <v>6.5000000000000002E-2</v>
      </c>
      <c r="K7382" s="29">
        <f ca="1">IF(C7382&gt;=Calculator!$G$27,IF(DAY($C7382)=1,Calculator!$G$34/2,IF(DAY($C7382)=15,Calculator!$G$34/2,0)),0)</f>
        <v>4500</v>
      </c>
      <c r="L7382" s="29">
        <f ca="1">IF(DAY($C7382)=28,IF(H7382=0,0,Calculator!$G$35),0)</f>
        <v>0</v>
      </c>
      <c r="M7382" s="29">
        <f ca="1">IF(I7382&gt;0,IF(DAY($C7382)=1,SUM(INDIRECT("I"&amp;(ROW(C7381)-DAY(C7381))):I7381),0),0)</f>
        <v>0</v>
      </c>
      <c r="N7382" s="29">
        <f ca="1">IF(C7382&lt;Calculator!$G$27,0,IF(C7382=Calculator!$G$27,Calculator!$G$39,IF(H7382-K7382&lt;=0,IF(D7382&gt;Calculator!$G$39,IF(H7382-K7382+E7382+L7382+M7382+Calculator!$G$39&gt;Calculator!$G$39,Calculator!$G$39-(H7382+E7382+L7382+M7382-K7382),Calculator!$G$39),D7382),0)))</f>
        <v>0</v>
      </c>
    </row>
    <row r="7383" spans="1:14" ht="15.75" thickBot="1">
      <c r="A7383" s="33" t="str">
        <f ca="1">IF(C7383=Calculator!$H$27,"F",IF(Daily!D7383+Daily!H7383=0,IF(D7382+H7382&gt;0,"L",""),""))</f>
        <v/>
      </c>
      <c r="B7383" s="34">
        <v>7382</v>
      </c>
      <c r="C7383" s="19">
        <f t="shared" ca="1" si="461"/>
        <v>53312</v>
      </c>
      <c r="D7383" s="29">
        <f t="shared" ca="1" si="463"/>
        <v>0</v>
      </c>
      <c r="E7383" s="29">
        <f ca="1">IF(C7383&lt;Calculator!$D$26,0,IF(DAY($C7383)=1,IF(D7383-Calculator!$G$24&gt;0,Calculator!$G$24,D7383),0))</f>
        <v>0</v>
      </c>
      <c r="F7383" s="29">
        <f ca="1">IF(E7383&gt;0,D7383*Calculator!$G$22/12,0)</f>
        <v>0</v>
      </c>
      <c r="G7383" s="29">
        <f ca="1">IF(E7383&gt;0,(IFERROR(-PMT(Calculator!$G$22/12,Calculator!$G$23*12,Calculator!$G$20),0))-F7383,0)</f>
        <v>0</v>
      </c>
      <c r="H7383" s="29">
        <f t="shared" ca="1" si="464"/>
        <v>0</v>
      </c>
      <c r="I7383" s="29">
        <f t="shared" ca="1" si="462"/>
        <v>0</v>
      </c>
      <c r="J7383" s="30">
        <f>Calculator!$G$40</f>
        <v>6.5000000000000002E-2</v>
      </c>
      <c r="K7383" s="29">
        <f ca="1">IF(C7383&gt;=Calculator!$G$27,IF(DAY($C7383)=1,Calculator!$G$34/2,IF(DAY($C7383)=15,Calculator!$G$34/2,0)),0)</f>
        <v>0</v>
      </c>
      <c r="L7383" s="29">
        <f ca="1">IF(DAY($C7383)=28,IF(H7383=0,0,Calculator!$G$35),0)</f>
        <v>0</v>
      </c>
      <c r="M7383" s="29">
        <f ca="1">IF(I7383&gt;0,IF(DAY($C7383)=1,SUM(INDIRECT("I"&amp;(ROW(C7382)-DAY(C7382))):I7382),0),0)</f>
        <v>0</v>
      </c>
      <c r="N7383" s="29">
        <f ca="1">IF(C7383&lt;Calculator!$G$27,0,IF(C7383=Calculator!$G$27,Calculator!$G$39,IF(H7383-K7383&lt;=0,IF(D7383&gt;Calculator!$G$39,IF(H7383-K7383+E7383+L7383+M7383+Calculator!$G$39&gt;Calculator!$G$39,Calculator!$G$39-(H7383+E7383+L7383+M7383-K7383),Calculator!$G$39),D7383),0)))</f>
        <v>0</v>
      </c>
    </row>
    <row r="7384" spans="1:14" ht="15.75" thickBot="1">
      <c r="A7384" s="33" t="str">
        <f ca="1">IF(C7384=Calculator!$H$27,"F",IF(Daily!D7384+Daily!H7384=0,IF(D7383+H7383&gt;0,"L",""),""))</f>
        <v/>
      </c>
      <c r="B7384" s="34">
        <v>7383</v>
      </c>
      <c r="C7384" s="19">
        <f t="shared" ca="1" si="461"/>
        <v>53313</v>
      </c>
      <c r="D7384" s="29">
        <f t="shared" ca="1" si="463"/>
        <v>0</v>
      </c>
      <c r="E7384" s="29">
        <f ca="1">IF(C7384&lt;Calculator!$D$26,0,IF(DAY($C7384)=1,IF(D7384-Calculator!$G$24&gt;0,Calculator!$G$24,D7384),0))</f>
        <v>0</v>
      </c>
      <c r="F7384" s="29">
        <f ca="1">IF(E7384&gt;0,D7384*Calculator!$G$22/12,0)</f>
        <v>0</v>
      </c>
      <c r="G7384" s="29">
        <f ca="1">IF(E7384&gt;0,(IFERROR(-PMT(Calculator!$G$22/12,Calculator!$G$23*12,Calculator!$G$20),0))-F7384,0)</f>
        <v>0</v>
      </c>
      <c r="H7384" s="29">
        <f t="shared" ca="1" si="464"/>
        <v>0</v>
      </c>
      <c r="I7384" s="29">
        <f t="shared" ca="1" si="462"/>
        <v>0</v>
      </c>
      <c r="J7384" s="30">
        <f>Calculator!$G$40</f>
        <v>6.5000000000000002E-2</v>
      </c>
      <c r="K7384" s="29">
        <f ca="1">IF(C7384&gt;=Calculator!$G$27,IF(DAY($C7384)=1,Calculator!$G$34/2,IF(DAY($C7384)=15,Calculator!$G$34/2,0)),0)</f>
        <v>0</v>
      </c>
      <c r="L7384" s="29">
        <f ca="1">IF(DAY($C7384)=28,IF(H7384=0,0,Calculator!$G$35),0)</f>
        <v>0</v>
      </c>
      <c r="M7384" s="29">
        <f ca="1">IF(I7384&gt;0,IF(DAY($C7384)=1,SUM(INDIRECT("I"&amp;(ROW(C7383)-DAY(C7383))):I7383),0),0)</f>
        <v>0</v>
      </c>
      <c r="N7384" s="29">
        <f ca="1">IF(C7384&lt;Calculator!$G$27,0,IF(C7384=Calculator!$G$27,Calculator!$G$39,IF(H7384-K7384&lt;=0,IF(D7384&gt;Calculator!$G$39,IF(H7384-K7384+E7384+L7384+M7384+Calculator!$G$39&gt;Calculator!$G$39,Calculator!$G$39-(H7384+E7384+L7384+M7384-K7384),Calculator!$G$39),D7384),0)))</f>
        <v>0</v>
      </c>
    </row>
    <row r="7385" spans="1:14" ht="15.75" thickBot="1">
      <c r="A7385" s="33" t="str">
        <f ca="1">IF(C7385=Calculator!$H$27,"F",IF(Daily!D7385+Daily!H7385=0,IF(D7384+H7384&gt;0,"L",""),""))</f>
        <v/>
      </c>
      <c r="B7385" s="34">
        <v>7384</v>
      </c>
      <c r="C7385" s="19">
        <f t="shared" ca="1" si="461"/>
        <v>53314</v>
      </c>
      <c r="D7385" s="29">
        <f t="shared" ca="1" si="463"/>
        <v>0</v>
      </c>
      <c r="E7385" s="29">
        <f ca="1">IF(C7385&lt;Calculator!$D$26,0,IF(DAY($C7385)=1,IF(D7385-Calculator!$G$24&gt;0,Calculator!$G$24,D7385),0))</f>
        <v>0</v>
      </c>
      <c r="F7385" s="29">
        <f ca="1">IF(E7385&gt;0,D7385*Calculator!$G$22/12,0)</f>
        <v>0</v>
      </c>
      <c r="G7385" s="29">
        <f ca="1">IF(E7385&gt;0,(IFERROR(-PMT(Calculator!$G$22/12,Calculator!$G$23*12,Calculator!$G$20),0))-F7385,0)</f>
        <v>0</v>
      </c>
      <c r="H7385" s="29">
        <f t="shared" ca="1" si="464"/>
        <v>0</v>
      </c>
      <c r="I7385" s="29">
        <f t="shared" ca="1" si="462"/>
        <v>0</v>
      </c>
      <c r="J7385" s="30">
        <f>Calculator!$G$40</f>
        <v>6.5000000000000002E-2</v>
      </c>
      <c r="K7385" s="29">
        <f ca="1">IF(C7385&gt;=Calculator!$G$27,IF(DAY($C7385)=1,Calculator!$G$34/2,IF(DAY($C7385)=15,Calculator!$G$34/2,0)),0)</f>
        <v>0</v>
      </c>
      <c r="L7385" s="29">
        <f ca="1">IF(DAY($C7385)=28,IF(H7385=0,0,Calculator!$G$35),0)</f>
        <v>0</v>
      </c>
      <c r="M7385" s="29">
        <f ca="1">IF(I7385&gt;0,IF(DAY($C7385)=1,SUM(INDIRECT("I"&amp;(ROW(C7384)-DAY(C7384))):I7384),0),0)</f>
        <v>0</v>
      </c>
      <c r="N7385" s="29">
        <f ca="1">IF(C7385&lt;Calculator!$G$27,0,IF(C7385=Calculator!$G$27,Calculator!$G$39,IF(H7385-K7385&lt;=0,IF(D7385&gt;Calculator!$G$39,IF(H7385-K7385+E7385+L7385+M7385+Calculator!$G$39&gt;Calculator!$G$39,Calculator!$G$39-(H7385+E7385+L7385+M7385-K7385),Calculator!$G$39),D7385),0)))</f>
        <v>0</v>
      </c>
    </row>
    <row r="7386" spans="1:14" ht="15.75" thickBot="1">
      <c r="A7386" s="33" t="str">
        <f ca="1">IF(C7386=Calculator!$H$27,"F",IF(Daily!D7386+Daily!H7386=0,IF(D7385+H7385&gt;0,"L",""),""))</f>
        <v/>
      </c>
      <c r="B7386" s="34">
        <v>7385</v>
      </c>
      <c r="C7386" s="19">
        <f t="shared" ca="1" si="461"/>
        <v>53315</v>
      </c>
      <c r="D7386" s="29">
        <f t="shared" ca="1" si="463"/>
        <v>0</v>
      </c>
      <c r="E7386" s="29">
        <f ca="1">IF(C7386&lt;Calculator!$D$26,0,IF(DAY($C7386)=1,IF(D7386-Calculator!$G$24&gt;0,Calculator!$G$24,D7386),0))</f>
        <v>0</v>
      </c>
      <c r="F7386" s="29">
        <f ca="1">IF(E7386&gt;0,D7386*Calculator!$G$22/12,0)</f>
        <v>0</v>
      </c>
      <c r="G7386" s="29">
        <f ca="1">IF(E7386&gt;0,(IFERROR(-PMT(Calculator!$G$22/12,Calculator!$G$23*12,Calculator!$G$20),0))-F7386,0)</f>
        <v>0</v>
      </c>
      <c r="H7386" s="29">
        <f t="shared" ca="1" si="464"/>
        <v>0</v>
      </c>
      <c r="I7386" s="29">
        <f t="shared" ca="1" si="462"/>
        <v>0</v>
      </c>
      <c r="J7386" s="30">
        <f>Calculator!$G$40</f>
        <v>6.5000000000000002E-2</v>
      </c>
      <c r="K7386" s="29">
        <f ca="1">IF(C7386&gt;=Calculator!$G$27,IF(DAY($C7386)=1,Calculator!$G$34/2,IF(DAY($C7386)=15,Calculator!$G$34/2,0)),0)</f>
        <v>0</v>
      </c>
      <c r="L7386" s="29">
        <f ca="1">IF(DAY($C7386)=28,IF(H7386=0,0,Calculator!$G$35),0)</f>
        <v>0</v>
      </c>
      <c r="M7386" s="29">
        <f ca="1">IF(I7386&gt;0,IF(DAY($C7386)=1,SUM(INDIRECT("I"&amp;(ROW(C7385)-DAY(C7385))):I7385),0),0)</f>
        <v>0</v>
      </c>
      <c r="N7386" s="29">
        <f ca="1">IF(C7386&lt;Calculator!$G$27,0,IF(C7386=Calculator!$G$27,Calculator!$G$39,IF(H7386-K7386&lt;=0,IF(D7386&gt;Calculator!$G$39,IF(H7386-K7386+E7386+L7386+M7386+Calculator!$G$39&gt;Calculator!$G$39,Calculator!$G$39-(H7386+E7386+L7386+M7386-K7386),Calculator!$G$39),D7386),0)))</f>
        <v>0</v>
      </c>
    </row>
    <row r="7387" spans="1:14" ht="15.75" thickBot="1">
      <c r="A7387" s="33" t="str">
        <f ca="1">IF(C7387=Calculator!$H$27,"F",IF(Daily!D7387+Daily!H7387=0,IF(D7386+H7386&gt;0,"L",""),""))</f>
        <v/>
      </c>
      <c r="B7387" s="34">
        <v>7386</v>
      </c>
      <c r="C7387" s="19">
        <f t="shared" ca="1" si="461"/>
        <v>53316</v>
      </c>
      <c r="D7387" s="29">
        <f t="shared" ca="1" si="463"/>
        <v>0</v>
      </c>
      <c r="E7387" s="29">
        <f ca="1">IF(C7387&lt;Calculator!$D$26,0,IF(DAY($C7387)=1,IF(D7387-Calculator!$G$24&gt;0,Calculator!$G$24,D7387),0))</f>
        <v>0</v>
      </c>
      <c r="F7387" s="29">
        <f ca="1">IF(E7387&gt;0,D7387*Calculator!$G$22/12,0)</f>
        <v>0</v>
      </c>
      <c r="G7387" s="29">
        <f ca="1">IF(E7387&gt;0,(IFERROR(-PMT(Calculator!$G$22/12,Calculator!$G$23*12,Calculator!$G$20),0))-F7387,0)</f>
        <v>0</v>
      </c>
      <c r="H7387" s="29">
        <f t="shared" ca="1" si="464"/>
        <v>0</v>
      </c>
      <c r="I7387" s="29">
        <f t="shared" ca="1" si="462"/>
        <v>0</v>
      </c>
      <c r="J7387" s="30">
        <f>Calculator!$G$40</f>
        <v>6.5000000000000002E-2</v>
      </c>
      <c r="K7387" s="29">
        <f ca="1">IF(C7387&gt;=Calculator!$G$27,IF(DAY($C7387)=1,Calculator!$G$34/2,IF(DAY($C7387)=15,Calculator!$G$34/2,0)),0)</f>
        <v>0</v>
      </c>
      <c r="L7387" s="29">
        <f ca="1">IF(DAY($C7387)=28,IF(H7387=0,0,Calculator!$G$35),0)</f>
        <v>0</v>
      </c>
      <c r="M7387" s="29">
        <f ca="1">IF(I7387&gt;0,IF(DAY($C7387)=1,SUM(INDIRECT("I"&amp;(ROW(C7386)-DAY(C7386))):I7386),0),0)</f>
        <v>0</v>
      </c>
      <c r="N7387" s="29">
        <f ca="1">IF(C7387&lt;Calculator!$G$27,0,IF(C7387=Calculator!$G$27,Calculator!$G$39,IF(H7387-K7387&lt;=0,IF(D7387&gt;Calculator!$G$39,IF(H7387-K7387+E7387+L7387+M7387+Calculator!$G$39&gt;Calculator!$G$39,Calculator!$G$39-(H7387+E7387+L7387+M7387-K7387),Calculator!$G$39),D7387),0)))</f>
        <v>0</v>
      </c>
    </row>
    <row r="7388" spans="1:14" ht="15.75" thickBot="1">
      <c r="A7388" s="33" t="str">
        <f ca="1">IF(C7388=Calculator!$H$27,"F",IF(Daily!D7388+Daily!H7388=0,IF(D7387+H7387&gt;0,"L",""),""))</f>
        <v/>
      </c>
      <c r="B7388" s="34">
        <v>7387</v>
      </c>
      <c r="C7388" s="19">
        <f t="shared" ca="1" si="461"/>
        <v>53317</v>
      </c>
      <c r="D7388" s="29">
        <f t="shared" ca="1" si="463"/>
        <v>0</v>
      </c>
      <c r="E7388" s="29">
        <f ca="1">IF(C7388&lt;Calculator!$D$26,0,IF(DAY($C7388)=1,IF(D7388-Calculator!$G$24&gt;0,Calculator!$G$24,D7388),0))</f>
        <v>0</v>
      </c>
      <c r="F7388" s="29">
        <f ca="1">IF(E7388&gt;0,D7388*Calculator!$G$22/12,0)</f>
        <v>0</v>
      </c>
      <c r="G7388" s="29">
        <f ca="1">IF(E7388&gt;0,(IFERROR(-PMT(Calculator!$G$22/12,Calculator!$G$23*12,Calculator!$G$20),0))-F7388,0)</f>
        <v>0</v>
      </c>
      <c r="H7388" s="29">
        <f t="shared" ca="1" si="464"/>
        <v>0</v>
      </c>
      <c r="I7388" s="29">
        <f t="shared" ca="1" si="462"/>
        <v>0</v>
      </c>
      <c r="J7388" s="30">
        <f>Calculator!$G$40</f>
        <v>6.5000000000000002E-2</v>
      </c>
      <c r="K7388" s="29">
        <f ca="1">IF(C7388&gt;=Calculator!$G$27,IF(DAY($C7388)=1,Calculator!$G$34/2,IF(DAY($C7388)=15,Calculator!$G$34/2,0)),0)</f>
        <v>0</v>
      </c>
      <c r="L7388" s="29">
        <f ca="1">IF(DAY($C7388)=28,IF(H7388=0,0,Calculator!$G$35),0)</f>
        <v>0</v>
      </c>
      <c r="M7388" s="29">
        <f ca="1">IF(I7388&gt;0,IF(DAY($C7388)=1,SUM(INDIRECT("I"&amp;(ROW(C7387)-DAY(C7387))):I7387),0),0)</f>
        <v>0</v>
      </c>
      <c r="N7388" s="29">
        <f ca="1">IF(C7388&lt;Calculator!$G$27,0,IF(C7388=Calculator!$G$27,Calculator!$G$39,IF(H7388-K7388&lt;=0,IF(D7388&gt;Calculator!$G$39,IF(H7388-K7388+E7388+L7388+M7388+Calculator!$G$39&gt;Calculator!$G$39,Calculator!$G$39-(H7388+E7388+L7388+M7388-K7388),Calculator!$G$39),D7388),0)))</f>
        <v>0</v>
      </c>
    </row>
    <row r="7389" spans="1:14" ht="15.75" thickBot="1">
      <c r="A7389" s="33" t="str">
        <f ca="1">IF(C7389=Calculator!$H$27,"F",IF(Daily!D7389+Daily!H7389=0,IF(D7388+H7388&gt;0,"L",""),""))</f>
        <v/>
      </c>
      <c r="B7389" s="34">
        <v>7388</v>
      </c>
      <c r="C7389" s="19">
        <f t="shared" ca="1" si="461"/>
        <v>53318</v>
      </c>
      <c r="D7389" s="29">
        <f t="shared" ca="1" si="463"/>
        <v>0</v>
      </c>
      <c r="E7389" s="29">
        <f ca="1">IF(C7389&lt;Calculator!$D$26,0,IF(DAY($C7389)=1,IF(D7389-Calculator!$G$24&gt;0,Calculator!$G$24,D7389),0))</f>
        <v>0</v>
      </c>
      <c r="F7389" s="29">
        <f ca="1">IF(E7389&gt;0,D7389*Calculator!$G$22/12,0)</f>
        <v>0</v>
      </c>
      <c r="G7389" s="29">
        <f ca="1">IF(E7389&gt;0,(IFERROR(-PMT(Calculator!$G$22/12,Calculator!$G$23*12,Calculator!$G$20),0))-F7389,0)</f>
        <v>0</v>
      </c>
      <c r="H7389" s="29">
        <f t="shared" ca="1" si="464"/>
        <v>0</v>
      </c>
      <c r="I7389" s="29">
        <f t="shared" ca="1" si="462"/>
        <v>0</v>
      </c>
      <c r="J7389" s="30">
        <f>Calculator!$G$40</f>
        <v>6.5000000000000002E-2</v>
      </c>
      <c r="K7389" s="29">
        <f ca="1">IF(C7389&gt;=Calculator!$G$27,IF(DAY($C7389)=1,Calculator!$G$34/2,IF(DAY($C7389)=15,Calculator!$G$34/2,0)),0)</f>
        <v>0</v>
      </c>
      <c r="L7389" s="29">
        <f ca="1">IF(DAY($C7389)=28,IF(H7389=0,0,Calculator!$G$35),0)</f>
        <v>0</v>
      </c>
      <c r="M7389" s="29">
        <f ca="1">IF(I7389&gt;0,IF(DAY($C7389)=1,SUM(INDIRECT("I"&amp;(ROW(C7388)-DAY(C7388))):I7388),0),0)</f>
        <v>0</v>
      </c>
      <c r="N7389" s="29">
        <f ca="1">IF(C7389&lt;Calculator!$G$27,0,IF(C7389=Calculator!$G$27,Calculator!$G$39,IF(H7389-K7389&lt;=0,IF(D7389&gt;Calculator!$G$39,IF(H7389-K7389+E7389+L7389+M7389+Calculator!$G$39&gt;Calculator!$G$39,Calculator!$G$39-(H7389+E7389+L7389+M7389-K7389),Calculator!$G$39),D7389),0)))</f>
        <v>0</v>
      </c>
    </row>
    <row r="7390" spans="1:14" ht="15.75" thickBot="1">
      <c r="A7390" s="33" t="str">
        <f ca="1">IF(C7390=Calculator!$H$27,"F",IF(Daily!D7390+Daily!H7390=0,IF(D7389+H7389&gt;0,"L",""),""))</f>
        <v/>
      </c>
      <c r="B7390" s="34">
        <v>7389</v>
      </c>
      <c r="C7390" s="19">
        <f t="shared" ca="1" si="461"/>
        <v>53319</v>
      </c>
      <c r="D7390" s="29">
        <f t="shared" ca="1" si="463"/>
        <v>0</v>
      </c>
      <c r="E7390" s="29">
        <f ca="1">IF(C7390&lt;Calculator!$D$26,0,IF(DAY($C7390)=1,IF(D7390-Calculator!$G$24&gt;0,Calculator!$G$24,D7390),0))</f>
        <v>0</v>
      </c>
      <c r="F7390" s="29">
        <f ca="1">IF(E7390&gt;0,D7390*Calculator!$G$22/12,0)</f>
        <v>0</v>
      </c>
      <c r="G7390" s="29">
        <f ca="1">IF(E7390&gt;0,(IFERROR(-PMT(Calculator!$G$22/12,Calculator!$G$23*12,Calculator!$G$20),0))-F7390,0)</f>
        <v>0</v>
      </c>
      <c r="H7390" s="29">
        <f t="shared" ca="1" si="464"/>
        <v>0</v>
      </c>
      <c r="I7390" s="29">
        <f t="shared" ca="1" si="462"/>
        <v>0</v>
      </c>
      <c r="J7390" s="30">
        <f>Calculator!$G$40</f>
        <v>6.5000000000000002E-2</v>
      </c>
      <c r="K7390" s="29">
        <f ca="1">IF(C7390&gt;=Calculator!$G$27,IF(DAY($C7390)=1,Calculator!$G$34/2,IF(DAY($C7390)=15,Calculator!$G$34/2,0)),0)</f>
        <v>0</v>
      </c>
      <c r="L7390" s="29">
        <f ca="1">IF(DAY($C7390)=28,IF(H7390=0,0,Calculator!$G$35),0)</f>
        <v>0</v>
      </c>
      <c r="M7390" s="29">
        <f ca="1">IF(I7390&gt;0,IF(DAY($C7390)=1,SUM(INDIRECT("I"&amp;(ROW(C7389)-DAY(C7389))):I7389),0),0)</f>
        <v>0</v>
      </c>
      <c r="N7390" s="29">
        <f ca="1">IF(C7390&lt;Calculator!$G$27,0,IF(C7390=Calculator!$G$27,Calculator!$G$39,IF(H7390-K7390&lt;=0,IF(D7390&gt;Calculator!$G$39,IF(H7390-K7390+E7390+L7390+M7390+Calculator!$G$39&gt;Calculator!$G$39,Calculator!$G$39-(H7390+E7390+L7390+M7390-K7390),Calculator!$G$39),D7390),0)))</f>
        <v>0</v>
      </c>
    </row>
    <row r="7391" spans="1:14" ht="15.75" thickBot="1">
      <c r="A7391" s="33" t="str">
        <f ca="1">IF(C7391=Calculator!$H$27,"F",IF(Daily!D7391+Daily!H7391=0,IF(D7390+H7390&gt;0,"L",""),""))</f>
        <v/>
      </c>
      <c r="B7391" s="34">
        <v>7390</v>
      </c>
      <c r="C7391" s="19">
        <f t="shared" ca="1" si="461"/>
        <v>53320</v>
      </c>
      <c r="D7391" s="29">
        <f t="shared" ca="1" si="463"/>
        <v>0</v>
      </c>
      <c r="E7391" s="29">
        <f ca="1">IF(C7391&lt;Calculator!$D$26,0,IF(DAY($C7391)=1,IF(D7391-Calculator!$G$24&gt;0,Calculator!$G$24,D7391),0))</f>
        <v>0</v>
      </c>
      <c r="F7391" s="29">
        <f ca="1">IF(E7391&gt;0,D7391*Calculator!$G$22/12,0)</f>
        <v>0</v>
      </c>
      <c r="G7391" s="29">
        <f ca="1">IF(E7391&gt;0,(IFERROR(-PMT(Calculator!$G$22/12,Calculator!$G$23*12,Calculator!$G$20),0))-F7391,0)</f>
        <v>0</v>
      </c>
      <c r="H7391" s="29">
        <f t="shared" ca="1" si="464"/>
        <v>0</v>
      </c>
      <c r="I7391" s="29">
        <f t="shared" ca="1" si="462"/>
        <v>0</v>
      </c>
      <c r="J7391" s="30">
        <f>Calculator!$G$40</f>
        <v>6.5000000000000002E-2</v>
      </c>
      <c r="K7391" s="29">
        <f ca="1">IF(C7391&gt;=Calculator!$G$27,IF(DAY($C7391)=1,Calculator!$G$34/2,IF(DAY($C7391)=15,Calculator!$G$34/2,0)),0)</f>
        <v>0</v>
      </c>
      <c r="L7391" s="29">
        <f ca="1">IF(DAY($C7391)=28,IF(H7391=0,0,Calculator!$G$35),0)</f>
        <v>0</v>
      </c>
      <c r="M7391" s="29">
        <f ca="1">IF(I7391&gt;0,IF(DAY($C7391)=1,SUM(INDIRECT("I"&amp;(ROW(C7390)-DAY(C7390))):I7390),0),0)</f>
        <v>0</v>
      </c>
      <c r="N7391" s="29">
        <f ca="1">IF(C7391&lt;Calculator!$G$27,0,IF(C7391=Calculator!$G$27,Calculator!$G$39,IF(H7391-K7391&lt;=0,IF(D7391&gt;Calculator!$G$39,IF(H7391-K7391+E7391+L7391+M7391+Calculator!$G$39&gt;Calculator!$G$39,Calculator!$G$39-(H7391+E7391+L7391+M7391-K7391),Calculator!$G$39),D7391),0)))</f>
        <v>0</v>
      </c>
    </row>
    <row r="7392" spans="1:14" ht="15.75" thickBot="1">
      <c r="A7392" s="33" t="str">
        <f ca="1">IF(C7392=Calculator!$H$27,"F",IF(Daily!D7392+Daily!H7392=0,IF(D7391+H7391&gt;0,"L",""),""))</f>
        <v/>
      </c>
      <c r="B7392" s="34">
        <v>7391</v>
      </c>
      <c r="C7392" s="19">
        <f t="shared" ca="1" si="461"/>
        <v>53321</v>
      </c>
      <c r="D7392" s="29">
        <f t="shared" ca="1" si="463"/>
        <v>0</v>
      </c>
      <c r="E7392" s="29">
        <f ca="1">IF(C7392&lt;Calculator!$D$26,0,IF(DAY($C7392)=1,IF(D7392-Calculator!$G$24&gt;0,Calculator!$G$24,D7392),0))</f>
        <v>0</v>
      </c>
      <c r="F7392" s="29">
        <f ca="1">IF(E7392&gt;0,D7392*Calculator!$G$22/12,0)</f>
        <v>0</v>
      </c>
      <c r="G7392" s="29">
        <f ca="1">IF(E7392&gt;0,(IFERROR(-PMT(Calculator!$G$22/12,Calculator!$G$23*12,Calculator!$G$20),0))-F7392,0)</f>
        <v>0</v>
      </c>
      <c r="H7392" s="29">
        <f t="shared" ca="1" si="464"/>
        <v>0</v>
      </c>
      <c r="I7392" s="29">
        <f t="shared" ca="1" si="462"/>
        <v>0</v>
      </c>
      <c r="J7392" s="30">
        <f>Calculator!$G$40</f>
        <v>6.5000000000000002E-2</v>
      </c>
      <c r="K7392" s="29">
        <f ca="1">IF(C7392&gt;=Calculator!$G$27,IF(DAY($C7392)=1,Calculator!$G$34/2,IF(DAY($C7392)=15,Calculator!$G$34/2,0)),0)</f>
        <v>0</v>
      </c>
      <c r="L7392" s="29">
        <f ca="1">IF(DAY($C7392)=28,IF(H7392=0,0,Calculator!$G$35),0)</f>
        <v>0</v>
      </c>
      <c r="M7392" s="29">
        <f ca="1">IF(I7392&gt;0,IF(DAY($C7392)=1,SUM(INDIRECT("I"&amp;(ROW(C7391)-DAY(C7391))):I7391),0),0)</f>
        <v>0</v>
      </c>
      <c r="N7392" s="29">
        <f ca="1">IF(C7392&lt;Calculator!$G$27,0,IF(C7392=Calculator!$G$27,Calculator!$G$39,IF(H7392-K7392&lt;=0,IF(D7392&gt;Calculator!$G$39,IF(H7392-K7392+E7392+L7392+M7392+Calculator!$G$39&gt;Calculator!$G$39,Calculator!$G$39-(H7392+E7392+L7392+M7392-K7392),Calculator!$G$39),D7392),0)))</f>
        <v>0</v>
      </c>
    </row>
    <row r="7393" spans="1:14" ht="15.75" thickBot="1">
      <c r="A7393" s="33" t="str">
        <f ca="1">IF(C7393=Calculator!$H$27,"F",IF(Daily!D7393+Daily!H7393=0,IF(D7392+H7392&gt;0,"L",""),""))</f>
        <v/>
      </c>
      <c r="B7393" s="34">
        <v>7392</v>
      </c>
      <c r="C7393" s="19">
        <f t="shared" ca="1" si="461"/>
        <v>53322</v>
      </c>
      <c r="D7393" s="29">
        <f t="shared" ca="1" si="463"/>
        <v>0</v>
      </c>
      <c r="E7393" s="29">
        <f ca="1">IF(C7393&lt;Calculator!$D$26,0,IF(DAY($C7393)=1,IF(D7393-Calculator!$G$24&gt;0,Calculator!$G$24,D7393),0))</f>
        <v>0</v>
      </c>
      <c r="F7393" s="29">
        <f ca="1">IF(E7393&gt;0,D7393*Calculator!$G$22/12,0)</f>
        <v>0</v>
      </c>
      <c r="G7393" s="29">
        <f ca="1">IF(E7393&gt;0,(IFERROR(-PMT(Calculator!$G$22/12,Calculator!$G$23*12,Calculator!$G$20),0))-F7393,0)</f>
        <v>0</v>
      </c>
      <c r="H7393" s="29">
        <f t="shared" ca="1" si="464"/>
        <v>0</v>
      </c>
      <c r="I7393" s="29">
        <f t="shared" ca="1" si="462"/>
        <v>0</v>
      </c>
      <c r="J7393" s="30">
        <f>Calculator!$G$40</f>
        <v>6.5000000000000002E-2</v>
      </c>
      <c r="K7393" s="29">
        <f ca="1">IF(C7393&gt;=Calculator!$G$27,IF(DAY($C7393)=1,Calculator!$G$34/2,IF(DAY($C7393)=15,Calculator!$G$34/2,0)),0)</f>
        <v>0</v>
      </c>
      <c r="L7393" s="29">
        <f ca="1">IF(DAY($C7393)=28,IF(H7393=0,0,Calculator!$G$35),0)</f>
        <v>0</v>
      </c>
      <c r="M7393" s="29">
        <f ca="1">IF(I7393&gt;0,IF(DAY($C7393)=1,SUM(INDIRECT("I"&amp;(ROW(C7392)-DAY(C7392))):I7392),0),0)</f>
        <v>0</v>
      </c>
      <c r="N7393" s="29">
        <f ca="1">IF(C7393&lt;Calculator!$G$27,0,IF(C7393=Calculator!$G$27,Calculator!$G$39,IF(H7393-K7393&lt;=0,IF(D7393&gt;Calculator!$G$39,IF(H7393-K7393+E7393+L7393+M7393+Calculator!$G$39&gt;Calculator!$G$39,Calculator!$G$39-(H7393+E7393+L7393+M7393-K7393),Calculator!$G$39),D7393),0)))</f>
        <v>0</v>
      </c>
    </row>
    <row r="7394" spans="1:14" ht="15.75" thickBot="1">
      <c r="A7394" s="33" t="str">
        <f ca="1">IF(C7394=Calculator!$H$27,"F",IF(Daily!D7394+Daily!H7394=0,IF(D7393+H7393&gt;0,"L",""),""))</f>
        <v/>
      </c>
      <c r="B7394" s="34">
        <v>7393</v>
      </c>
      <c r="C7394" s="19">
        <f t="shared" ca="1" si="461"/>
        <v>53323</v>
      </c>
      <c r="D7394" s="29">
        <f t="shared" ca="1" si="463"/>
        <v>0</v>
      </c>
      <c r="E7394" s="29">
        <f ca="1">IF(C7394&lt;Calculator!$D$26,0,IF(DAY($C7394)=1,IF(D7394-Calculator!$G$24&gt;0,Calculator!$G$24,D7394),0))</f>
        <v>0</v>
      </c>
      <c r="F7394" s="29">
        <f ca="1">IF(E7394&gt;0,D7394*Calculator!$G$22/12,0)</f>
        <v>0</v>
      </c>
      <c r="G7394" s="29">
        <f ca="1">IF(E7394&gt;0,(IFERROR(-PMT(Calculator!$G$22/12,Calculator!$G$23*12,Calculator!$G$20),0))-F7394,0)</f>
        <v>0</v>
      </c>
      <c r="H7394" s="29">
        <f t="shared" ca="1" si="464"/>
        <v>0</v>
      </c>
      <c r="I7394" s="29">
        <f t="shared" ca="1" si="462"/>
        <v>0</v>
      </c>
      <c r="J7394" s="30">
        <f>Calculator!$G$40</f>
        <v>6.5000000000000002E-2</v>
      </c>
      <c r="K7394" s="29">
        <f ca="1">IF(C7394&gt;=Calculator!$G$27,IF(DAY($C7394)=1,Calculator!$G$34/2,IF(DAY($C7394)=15,Calculator!$G$34/2,0)),0)</f>
        <v>0</v>
      </c>
      <c r="L7394" s="29">
        <f ca="1">IF(DAY($C7394)=28,IF(H7394=0,0,Calculator!$G$35),0)</f>
        <v>0</v>
      </c>
      <c r="M7394" s="29">
        <f ca="1">IF(I7394&gt;0,IF(DAY($C7394)=1,SUM(INDIRECT("I"&amp;(ROW(C7393)-DAY(C7393))):I7393),0),0)</f>
        <v>0</v>
      </c>
      <c r="N7394" s="29">
        <f ca="1">IF(C7394&lt;Calculator!$G$27,0,IF(C7394=Calculator!$G$27,Calculator!$G$39,IF(H7394-K7394&lt;=0,IF(D7394&gt;Calculator!$G$39,IF(H7394-K7394+E7394+L7394+M7394+Calculator!$G$39&gt;Calculator!$G$39,Calculator!$G$39-(H7394+E7394+L7394+M7394-K7394),Calculator!$G$39),D7394),0)))</f>
        <v>0</v>
      </c>
    </row>
    <row r="7395" spans="1:14" ht="15.75" thickBot="1">
      <c r="A7395" s="33" t="str">
        <f ca="1">IF(C7395=Calculator!$H$27,"F",IF(Daily!D7395+Daily!H7395=0,IF(D7394+H7394&gt;0,"L",""),""))</f>
        <v/>
      </c>
      <c r="B7395" s="34">
        <v>7394</v>
      </c>
      <c r="C7395" s="19">
        <f t="shared" ca="1" si="461"/>
        <v>53324</v>
      </c>
      <c r="D7395" s="29">
        <f t="shared" ca="1" si="463"/>
        <v>0</v>
      </c>
      <c r="E7395" s="29">
        <f ca="1">IF(C7395&lt;Calculator!$D$26,0,IF(DAY($C7395)=1,IF(D7395-Calculator!$G$24&gt;0,Calculator!$G$24,D7395),0))</f>
        <v>0</v>
      </c>
      <c r="F7395" s="29">
        <f ca="1">IF(E7395&gt;0,D7395*Calculator!$G$22/12,0)</f>
        <v>0</v>
      </c>
      <c r="G7395" s="29">
        <f ca="1">IF(E7395&gt;0,(IFERROR(-PMT(Calculator!$G$22/12,Calculator!$G$23*12,Calculator!$G$20),0))-F7395,0)</f>
        <v>0</v>
      </c>
      <c r="H7395" s="29">
        <f t="shared" ca="1" si="464"/>
        <v>0</v>
      </c>
      <c r="I7395" s="29">
        <f t="shared" ca="1" si="462"/>
        <v>0</v>
      </c>
      <c r="J7395" s="30">
        <f>Calculator!$G$40</f>
        <v>6.5000000000000002E-2</v>
      </c>
      <c r="K7395" s="29">
        <f ca="1">IF(C7395&gt;=Calculator!$G$27,IF(DAY($C7395)=1,Calculator!$G$34/2,IF(DAY($C7395)=15,Calculator!$G$34/2,0)),0)</f>
        <v>0</v>
      </c>
      <c r="L7395" s="29">
        <f ca="1">IF(DAY($C7395)=28,IF(H7395=0,0,Calculator!$G$35),0)</f>
        <v>0</v>
      </c>
      <c r="M7395" s="29">
        <f ca="1">IF(I7395&gt;0,IF(DAY($C7395)=1,SUM(INDIRECT("I"&amp;(ROW(C7394)-DAY(C7394))):I7394),0),0)</f>
        <v>0</v>
      </c>
      <c r="N7395" s="29">
        <f ca="1">IF(C7395&lt;Calculator!$G$27,0,IF(C7395=Calculator!$G$27,Calculator!$G$39,IF(H7395-K7395&lt;=0,IF(D7395&gt;Calculator!$G$39,IF(H7395-K7395+E7395+L7395+M7395+Calculator!$G$39&gt;Calculator!$G$39,Calculator!$G$39-(H7395+E7395+L7395+M7395-K7395),Calculator!$G$39),D7395),0)))</f>
        <v>0</v>
      </c>
    </row>
    <row r="7396" spans="1:14" ht="15.75" thickBot="1">
      <c r="A7396" s="33" t="str">
        <f ca="1">IF(C7396=Calculator!$H$27,"F",IF(Daily!D7396+Daily!H7396=0,IF(D7395+H7395&gt;0,"L",""),""))</f>
        <v/>
      </c>
      <c r="B7396" s="34">
        <v>7395</v>
      </c>
      <c r="C7396" s="19">
        <f t="shared" ca="1" si="461"/>
        <v>53325</v>
      </c>
      <c r="D7396" s="29">
        <f t="shared" ca="1" si="463"/>
        <v>0</v>
      </c>
      <c r="E7396" s="29">
        <f ca="1">IF(C7396&lt;Calculator!$D$26,0,IF(DAY($C7396)=1,IF(D7396-Calculator!$G$24&gt;0,Calculator!$G$24,D7396),0))</f>
        <v>0</v>
      </c>
      <c r="F7396" s="29">
        <f ca="1">IF(E7396&gt;0,D7396*Calculator!$G$22/12,0)</f>
        <v>0</v>
      </c>
      <c r="G7396" s="29">
        <f ca="1">IF(E7396&gt;0,(IFERROR(-PMT(Calculator!$G$22/12,Calculator!$G$23*12,Calculator!$G$20),0))-F7396,0)</f>
        <v>0</v>
      </c>
      <c r="H7396" s="29">
        <f t="shared" ca="1" si="464"/>
        <v>0</v>
      </c>
      <c r="I7396" s="29">
        <f t="shared" ca="1" si="462"/>
        <v>0</v>
      </c>
      <c r="J7396" s="30">
        <f>Calculator!$G$40</f>
        <v>6.5000000000000002E-2</v>
      </c>
      <c r="K7396" s="29">
        <f ca="1">IF(C7396&gt;=Calculator!$G$27,IF(DAY($C7396)=1,Calculator!$G$34/2,IF(DAY($C7396)=15,Calculator!$G$34/2,0)),0)</f>
        <v>0</v>
      </c>
      <c r="L7396" s="29">
        <f ca="1">IF(DAY($C7396)=28,IF(H7396=0,0,Calculator!$G$35),0)</f>
        <v>0</v>
      </c>
      <c r="M7396" s="29">
        <f ca="1">IF(I7396&gt;0,IF(DAY($C7396)=1,SUM(INDIRECT("I"&amp;(ROW(C7395)-DAY(C7395))):I7395),0),0)</f>
        <v>0</v>
      </c>
      <c r="N7396" s="29">
        <f ca="1">IF(C7396&lt;Calculator!$G$27,0,IF(C7396=Calculator!$G$27,Calculator!$G$39,IF(H7396-K7396&lt;=0,IF(D7396&gt;Calculator!$G$39,IF(H7396-K7396+E7396+L7396+M7396+Calculator!$G$39&gt;Calculator!$G$39,Calculator!$G$39-(H7396+E7396+L7396+M7396-K7396),Calculator!$G$39),D7396),0)))</f>
        <v>0</v>
      </c>
    </row>
    <row r="7397" spans="1:14" ht="15.75" thickBot="1">
      <c r="A7397" s="33" t="str">
        <f ca="1">IF(C7397=Calculator!$H$27,"F",IF(Daily!D7397+Daily!H7397=0,IF(D7396+H7396&gt;0,"L",""),""))</f>
        <v/>
      </c>
      <c r="B7397" s="34">
        <v>7396</v>
      </c>
      <c r="C7397" s="19">
        <f t="shared" ca="1" si="461"/>
        <v>53326</v>
      </c>
      <c r="D7397" s="29">
        <f t="shared" ca="1" si="463"/>
        <v>0</v>
      </c>
      <c r="E7397" s="29">
        <f ca="1">IF(C7397&lt;Calculator!$D$26,0,IF(DAY($C7397)=1,IF(D7397-Calculator!$G$24&gt;0,Calculator!$G$24,D7397),0))</f>
        <v>0</v>
      </c>
      <c r="F7397" s="29">
        <f ca="1">IF(E7397&gt;0,D7397*Calculator!$G$22/12,0)</f>
        <v>0</v>
      </c>
      <c r="G7397" s="29">
        <f ca="1">IF(E7397&gt;0,(IFERROR(-PMT(Calculator!$G$22/12,Calculator!$G$23*12,Calculator!$G$20),0))-F7397,0)</f>
        <v>0</v>
      </c>
      <c r="H7397" s="29">
        <f t="shared" ca="1" si="464"/>
        <v>0</v>
      </c>
      <c r="I7397" s="29">
        <f t="shared" ca="1" si="462"/>
        <v>0</v>
      </c>
      <c r="J7397" s="30">
        <f>Calculator!$G$40</f>
        <v>6.5000000000000002E-2</v>
      </c>
      <c r="K7397" s="29">
        <f ca="1">IF(C7397&gt;=Calculator!$G$27,IF(DAY($C7397)=1,Calculator!$G$34/2,IF(DAY($C7397)=15,Calculator!$G$34/2,0)),0)</f>
        <v>0</v>
      </c>
      <c r="L7397" s="29">
        <f ca="1">IF(DAY($C7397)=28,IF(H7397=0,0,Calculator!$G$35),0)</f>
        <v>0</v>
      </c>
      <c r="M7397" s="29">
        <f ca="1">IF(I7397&gt;0,IF(DAY($C7397)=1,SUM(INDIRECT("I"&amp;(ROW(C7396)-DAY(C7396))):I7396),0),0)</f>
        <v>0</v>
      </c>
      <c r="N7397" s="29">
        <f ca="1">IF(C7397&lt;Calculator!$G$27,0,IF(C7397=Calculator!$G$27,Calculator!$G$39,IF(H7397-K7397&lt;=0,IF(D7397&gt;Calculator!$G$39,IF(H7397-K7397+E7397+L7397+M7397+Calculator!$G$39&gt;Calculator!$G$39,Calculator!$G$39-(H7397+E7397+L7397+M7397-K7397),Calculator!$G$39),D7397),0)))</f>
        <v>0</v>
      </c>
    </row>
    <row r="7398" spans="1:14" ht="15.75" thickBot="1">
      <c r="A7398" s="33" t="str">
        <f ca="1">IF(C7398=Calculator!$H$27,"F",IF(Daily!D7398+Daily!H7398=0,IF(D7397+H7397&gt;0,"L",""),""))</f>
        <v/>
      </c>
      <c r="B7398" s="34">
        <v>7397</v>
      </c>
      <c r="C7398" s="19">
        <f t="shared" ca="1" si="461"/>
        <v>53327</v>
      </c>
      <c r="D7398" s="29">
        <f t="shared" ca="1" si="463"/>
        <v>0</v>
      </c>
      <c r="E7398" s="29">
        <f ca="1">IF(C7398&lt;Calculator!$D$26,0,IF(DAY($C7398)=1,IF(D7398-Calculator!$G$24&gt;0,Calculator!$G$24,D7398),0))</f>
        <v>0</v>
      </c>
      <c r="F7398" s="29">
        <f ca="1">IF(E7398&gt;0,D7398*Calculator!$G$22/12,0)</f>
        <v>0</v>
      </c>
      <c r="G7398" s="29">
        <f ca="1">IF(E7398&gt;0,(IFERROR(-PMT(Calculator!$G$22/12,Calculator!$G$23*12,Calculator!$G$20),0))-F7398,0)</f>
        <v>0</v>
      </c>
      <c r="H7398" s="29">
        <f t="shared" ca="1" si="464"/>
        <v>0</v>
      </c>
      <c r="I7398" s="29">
        <f t="shared" ca="1" si="462"/>
        <v>0</v>
      </c>
      <c r="J7398" s="30">
        <f>Calculator!$G$40</f>
        <v>6.5000000000000002E-2</v>
      </c>
      <c r="K7398" s="29">
        <f ca="1">IF(C7398&gt;=Calculator!$G$27,IF(DAY($C7398)=1,Calculator!$G$34/2,IF(DAY($C7398)=15,Calculator!$G$34/2,0)),0)</f>
        <v>0</v>
      </c>
      <c r="L7398" s="29">
        <f ca="1">IF(DAY($C7398)=28,IF(H7398=0,0,Calculator!$G$35),0)</f>
        <v>0</v>
      </c>
      <c r="M7398" s="29">
        <f ca="1">IF(I7398&gt;0,IF(DAY($C7398)=1,SUM(INDIRECT("I"&amp;(ROW(C7397)-DAY(C7397))):I7397),0),0)</f>
        <v>0</v>
      </c>
      <c r="N7398" s="29">
        <f ca="1">IF(C7398&lt;Calculator!$G$27,0,IF(C7398=Calculator!$G$27,Calculator!$G$39,IF(H7398-K7398&lt;=0,IF(D7398&gt;Calculator!$G$39,IF(H7398-K7398+E7398+L7398+M7398+Calculator!$G$39&gt;Calculator!$G$39,Calculator!$G$39-(H7398+E7398+L7398+M7398-K7398),Calculator!$G$39),D7398),0)))</f>
        <v>0</v>
      </c>
    </row>
    <row r="7399" spans="1:14" ht="15.75" thickBot="1">
      <c r="A7399" s="33" t="str">
        <f ca="1">IF(C7399=Calculator!$H$27,"F",IF(Daily!D7399+Daily!H7399=0,IF(D7398+H7398&gt;0,"L",""),""))</f>
        <v/>
      </c>
      <c r="B7399" s="34">
        <v>7398</v>
      </c>
      <c r="C7399" s="19">
        <f t="shared" ca="1" si="461"/>
        <v>53328</v>
      </c>
      <c r="D7399" s="29">
        <f t="shared" ca="1" si="463"/>
        <v>0</v>
      </c>
      <c r="E7399" s="29">
        <f ca="1">IF(C7399&lt;Calculator!$D$26,0,IF(DAY($C7399)=1,IF(D7399-Calculator!$G$24&gt;0,Calculator!$G$24,D7399),0))</f>
        <v>0</v>
      </c>
      <c r="F7399" s="29">
        <f ca="1">IF(E7399&gt;0,D7399*Calculator!$G$22/12,0)</f>
        <v>0</v>
      </c>
      <c r="G7399" s="29">
        <f ca="1">IF(E7399&gt;0,(IFERROR(-PMT(Calculator!$G$22/12,Calculator!$G$23*12,Calculator!$G$20),0))-F7399,0)</f>
        <v>0</v>
      </c>
      <c r="H7399" s="29">
        <f t="shared" ca="1" si="464"/>
        <v>0</v>
      </c>
      <c r="I7399" s="29">
        <f t="shared" ca="1" si="462"/>
        <v>0</v>
      </c>
      <c r="J7399" s="30">
        <f>Calculator!$G$40</f>
        <v>6.5000000000000002E-2</v>
      </c>
      <c r="K7399" s="29">
        <f ca="1">IF(C7399&gt;=Calculator!$G$27,IF(DAY($C7399)=1,Calculator!$G$34/2,IF(DAY($C7399)=15,Calculator!$G$34/2,0)),0)</f>
        <v>4500</v>
      </c>
      <c r="L7399" s="29">
        <f ca="1">IF(DAY($C7399)=28,IF(H7399=0,0,Calculator!$G$35),0)</f>
        <v>0</v>
      </c>
      <c r="M7399" s="29">
        <f ca="1">IF(I7399&gt;0,IF(DAY($C7399)=1,SUM(INDIRECT("I"&amp;(ROW(C7398)-DAY(C7398))):I7398),0),0)</f>
        <v>0</v>
      </c>
      <c r="N7399" s="29">
        <f ca="1">IF(C7399&lt;Calculator!$G$27,0,IF(C7399=Calculator!$G$27,Calculator!$G$39,IF(H7399-K7399&lt;=0,IF(D7399&gt;Calculator!$G$39,IF(H7399-K7399+E7399+L7399+M7399+Calculator!$G$39&gt;Calculator!$G$39,Calculator!$G$39-(H7399+E7399+L7399+M7399-K7399),Calculator!$G$39),D7399),0)))</f>
        <v>0</v>
      </c>
    </row>
    <row r="7400" spans="1:14" ht="15.75" thickBot="1">
      <c r="A7400" s="33" t="str">
        <f ca="1">IF(C7400=Calculator!$H$27,"F",IF(Daily!D7400+Daily!H7400=0,IF(D7399+H7399&gt;0,"L",""),""))</f>
        <v/>
      </c>
      <c r="B7400" s="34">
        <v>7399</v>
      </c>
      <c r="C7400" s="19">
        <f t="shared" ca="1" si="461"/>
        <v>53329</v>
      </c>
      <c r="D7400" s="29">
        <f t="shared" ca="1" si="463"/>
        <v>0</v>
      </c>
      <c r="E7400" s="29">
        <f ca="1">IF(C7400&lt;Calculator!$D$26,0,IF(DAY($C7400)=1,IF(D7400-Calculator!$G$24&gt;0,Calculator!$G$24,D7400),0))</f>
        <v>0</v>
      </c>
      <c r="F7400" s="29">
        <f ca="1">IF(E7400&gt;0,D7400*Calculator!$G$22/12,0)</f>
        <v>0</v>
      </c>
      <c r="G7400" s="29">
        <f ca="1">IF(E7400&gt;0,(IFERROR(-PMT(Calculator!$G$22/12,Calculator!$G$23*12,Calculator!$G$20),0))-F7400,0)</f>
        <v>0</v>
      </c>
      <c r="H7400" s="29">
        <f t="shared" ca="1" si="464"/>
        <v>0</v>
      </c>
      <c r="I7400" s="29">
        <f t="shared" ca="1" si="462"/>
        <v>0</v>
      </c>
      <c r="J7400" s="30">
        <f>Calculator!$G$40</f>
        <v>6.5000000000000002E-2</v>
      </c>
      <c r="K7400" s="29">
        <f ca="1">IF(C7400&gt;=Calculator!$G$27,IF(DAY($C7400)=1,Calculator!$G$34/2,IF(DAY($C7400)=15,Calculator!$G$34/2,0)),0)</f>
        <v>0</v>
      </c>
      <c r="L7400" s="29">
        <f ca="1">IF(DAY($C7400)=28,IF(H7400=0,0,Calculator!$G$35),0)</f>
        <v>0</v>
      </c>
      <c r="M7400" s="29">
        <f ca="1">IF(I7400&gt;0,IF(DAY($C7400)=1,SUM(INDIRECT("I"&amp;(ROW(C7399)-DAY(C7399))):I7399),0),0)</f>
        <v>0</v>
      </c>
      <c r="N7400" s="29">
        <f ca="1">IF(C7400&lt;Calculator!$G$27,0,IF(C7400=Calculator!$G$27,Calculator!$G$39,IF(H7400-K7400&lt;=0,IF(D7400&gt;Calculator!$G$39,IF(H7400-K7400+E7400+L7400+M7400+Calculator!$G$39&gt;Calculator!$G$39,Calculator!$G$39-(H7400+E7400+L7400+M7400-K7400),Calculator!$G$39),D7400),0)))</f>
        <v>0</v>
      </c>
    </row>
    <row r="7401" spans="1:14" ht="15.75" thickBot="1">
      <c r="A7401" s="33" t="str">
        <f ca="1">IF(C7401=Calculator!$H$27,"F",IF(Daily!D7401+Daily!H7401=0,IF(D7400+H7400&gt;0,"L",""),""))</f>
        <v/>
      </c>
      <c r="B7401" s="34">
        <v>7400</v>
      </c>
      <c r="C7401" s="19">
        <f t="shared" ca="1" si="461"/>
        <v>53330</v>
      </c>
      <c r="D7401" s="29">
        <f t="shared" ca="1" si="463"/>
        <v>0</v>
      </c>
      <c r="E7401" s="29">
        <f ca="1">IF(C7401&lt;Calculator!$D$26,0,IF(DAY($C7401)=1,IF(D7401-Calculator!$G$24&gt;0,Calculator!$G$24,D7401),0))</f>
        <v>0</v>
      </c>
      <c r="F7401" s="29">
        <f ca="1">IF(E7401&gt;0,D7401*Calculator!$G$22/12,0)</f>
        <v>0</v>
      </c>
      <c r="G7401" s="29">
        <f ca="1">IF(E7401&gt;0,(IFERROR(-PMT(Calculator!$G$22/12,Calculator!$G$23*12,Calculator!$G$20),0))-F7401,0)</f>
        <v>0</v>
      </c>
      <c r="H7401" s="29">
        <f t="shared" ca="1" si="464"/>
        <v>0</v>
      </c>
      <c r="I7401" s="29">
        <f t="shared" ca="1" si="462"/>
        <v>0</v>
      </c>
      <c r="J7401" s="30">
        <f>Calculator!$G$40</f>
        <v>6.5000000000000002E-2</v>
      </c>
      <c r="K7401" s="29">
        <f ca="1">IF(C7401&gt;=Calculator!$G$27,IF(DAY($C7401)=1,Calculator!$G$34/2,IF(DAY($C7401)=15,Calculator!$G$34/2,0)),0)</f>
        <v>0</v>
      </c>
      <c r="L7401" s="29">
        <f ca="1">IF(DAY($C7401)=28,IF(H7401=0,0,Calculator!$G$35),0)</f>
        <v>0</v>
      </c>
      <c r="M7401" s="29">
        <f ca="1">IF(I7401&gt;0,IF(DAY($C7401)=1,SUM(INDIRECT("I"&amp;(ROW(C7400)-DAY(C7400))):I7400),0),0)</f>
        <v>0</v>
      </c>
      <c r="N7401" s="29">
        <f ca="1">IF(C7401&lt;Calculator!$G$27,0,IF(C7401=Calculator!$G$27,Calculator!$G$39,IF(H7401-K7401&lt;=0,IF(D7401&gt;Calculator!$G$39,IF(H7401-K7401+E7401+L7401+M7401+Calculator!$G$39&gt;Calculator!$G$39,Calculator!$G$39-(H7401+E7401+L7401+M7401-K7401),Calculator!$G$39),D7401),0)))</f>
        <v>0</v>
      </c>
    </row>
    <row r="7402" spans="1:14" ht="15.75" thickBot="1">
      <c r="A7402" s="33" t="str">
        <f ca="1">IF(C7402=Calculator!$H$27,"F",IF(Daily!D7402+Daily!H7402=0,IF(D7401+H7401&gt;0,"L",""),""))</f>
        <v/>
      </c>
      <c r="B7402" s="34">
        <v>7401</v>
      </c>
      <c r="C7402" s="19">
        <f t="shared" ca="1" si="461"/>
        <v>53331</v>
      </c>
      <c r="D7402" s="29">
        <f t="shared" ca="1" si="463"/>
        <v>0</v>
      </c>
      <c r="E7402" s="29">
        <f ca="1">IF(C7402&lt;Calculator!$D$26,0,IF(DAY($C7402)=1,IF(D7402-Calculator!$G$24&gt;0,Calculator!$G$24,D7402),0))</f>
        <v>0</v>
      </c>
      <c r="F7402" s="29">
        <f ca="1">IF(E7402&gt;0,D7402*Calculator!$G$22/12,0)</f>
        <v>0</v>
      </c>
      <c r="G7402" s="29">
        <f ca="1">IF(E7402&gt;0,(IFERROR(-PMT(Calculator!$G$22/12,Calculator!$G$23*12,Calculator!$G$20),0))-F7402,0)</f>
        <v>0</v>
      </c>
      <c r="H7402" s="29">
        <f t="shared" ca="1" si="464"/>
        <v>0</v>
      </c>
      <c r="I7402" s="29">
        <f t="shared" ca="1" si="462"/>
        <v>0</v>
      </c>
      <c r="J7402" s="30">
        <f>Calculator!$G$40</f>
        <v>6.5000000000000002E-2</v>
      </c>
      <c r="K7402" s="29">
        <f ca="1">IF(C7402&gt;=Calculator!$G$27,IF(DAY($C7402)=1,Calculator!$G$34/2,IF(DAY($C7402)=15,Calculator!$G$34/2,0)),0)</f>
        <v>0</v>
      </c>
      <c r="L7402" s="29">
        <f ca="1">IF(DAY($C7402)=28,IF(H7402=0,0,Calculator!$G$35),0)</f>
        <v>0</v>
      </c>
      <c r="M7402" s="29">
        <f ca="1">IF(I7402&gt;0,IF(DAY($C7402)=1,SUM(INDIRECT("I"&amp;(ROW(C7401)-DAY(C7401))):I7401),0),0)</f>
        <v>0</v>
      </c>
      <c r="N7402" s="29">
        <f ca="1">IF(C7402&lt;Calculator!$G$27,0,IF(C7402=Calculator!$G$27,Calculator!$G$39,IF(H7402-K7402&lt;=0,IF(D7402&gt;Calculator!$G$39,IF(H7402-K7402+E7402+L7402+M7402+Calculator!$G$39&gt;Calculator!$G$39,Calculator!$G$39-(H7402+E7402+L7402+M7402-K7402),Calculator!$G$39),D7402),0)))</f>
        <v>0</v>
      </c>
    </row>
    <row r="7403" spans="1:14" ht="15.75" thickBot="1">
      <c r="A7403" s="33" t="str">
        <f ca="1">IF(C7403=Calculator!$H$27,"F",IF(Daily!D7403+Daily!H7403=0,IF(D7402+H7402&gt;0,"L",""),""))</f>
        <v/>
      </c>
      <c r="B7403" s="34">
        <v>7402</v>
      </c>
      <c r="C7403" s="19">
        <f t="shared" ca="1" si="461"/>
        <v>53332</v>
      </c>
      <c r="D7403" s="29">
        <f t="shared" ca="1" si="463"/>
        <v>0</v>
      </c>
      <c r="E7403" s="29">
        <f ca="1">IF(C7403&lt;Calculator!$D$26,0,IF(DAY($C7403)=1,IF(D7403-Calculator!$G$24&gt;0,Calculator!$G$24,D7403),0))</f>
        <v>0</v>
      </c>
      <c r="F7403" s="29">
        <f ca="1">IF(E7403&gt;0,D7403*Calculator!$G$22/12,0)</f>
        <v>0</v>
      </c>
      <c r="G7403" s="29">
        <f ca="1">IF(E7403&gt;0,(IFERROR(-PMT(Calculator!$G$22/12,Calculator!$G$23*12,Calculator!$G$20),0))-F7403,0)</f>
        <v>0</v>
      </c>
      <c r="H7403" s="29">
        <f t="shared" ca="1" si="464"/>
        <v>0</v>
      </c>
      <c r="I7403" s="29">
        <f t="shared" ca="1" si="462"/>
        <v>0</v>
      </c>
      <c r="J7403" s="30">
        <f>Calculator!$G$40</f>
        <v>6.5000000000000002E-2</v>
      </c>
      <c r="K7403" s="29">
        <f ca="1">IF(C7403&gt;=Calculator!$G$27,IF(DAY($C7403)=1,Calculator!$G$34/2,IF(DAY($C7403)=15,Calculator!$G$34/2,0)),0)</f>
        <v>0</v>
      </c>
      <c r="L7403" s="29">
        <f ca="1">IF(DAY($C7403)=28,IF(H7403=0,0,Calculator!$G$35),0)</f>
        <v>0</v>
      </c>
      <c r="M7403" s="29">
        <f ca="1">IF(I7403&gt;0,IF(DAY($C7403)=1,SUM(INDIRECT("I"&amp;(ROW(C7402)-DAY(C7402))):I7402),0),0)</f>
        <v>0</v>
      </c>
      <c r="N7403" s="29">
        <f ca="1">IF(C7403&lt;Calculator!$G$27,0,IF(C7403=Calculator!$G$27,Calculator!$G$39,IF(H7403-K7403&lt;=0,IF(D7403&gt;Calculator!$G$39,IF(H7403-K7403+E7403+L7403+M7403+Calculator!$G$39&gt;Calculator!$G$39,Calculator!$G$39-(H7403+E7403+L7403+M7403-K7403),Calculator!$G$39),D7403),0)))</f>
        <v>0</v>
      </c>
    </row>
    <row r="7404" spans="1:14" ht="15.75" thickBot="1">
      <c r="A7404" s="33" t="str">
        <f ca="1">IF(C7404=Calculator!$H$27,"F",IF(Daily!D7404+Daily!H7404=0,IF(D7403+H7403&gt;0,"L",""),""))</f>
        <v/>
      </c>
      <c r="B7404" s="34">
        <v>7403</v>
      </c>
      <c r="C7404" s="19">
        <f t="shared" ca="1" si="461"/>
        <v>53333</v>
      </c>
      <c r="D7404" s="29">
        <f t="shared" ca="1" si="463"/>
        <v>0</v>
      </c>
      <c r="E7404" s="29">
        <f ca="1">IF(C7404&lt;Calculator!$D$26,0,IF(DAY($C7404)=1,IF(D7404-Calculator!$G$24&gt;0,Calculator!$G$24,D7404),0))</f>
        <v>0</v>
      </c>
      <c r="F7404" s="29">
        <f ca="1">IF(E7404&gt;0,D7404*Calculator!$G$22/12,0)</f>
        <v>0</v>
      </c>
      <c r="G7404" s="29">
        <f ca="1">IF(E7404&gt;0,(IFERROR(-PMT(Calculator!$G$22/12,Calculator!$G$23*12,Calculator!$G$20),0))-F7404,0)</f>
        <v>0</v>
      </c>
      <c r="H7404" s="29">
        <f t="shared" ca="1" si="464"/>
        <v>0</v>
      </c>
      <c r="I7404" s="29">
        <f t="shared" ca="1" si="462"/>
        <v>0</v>
      </c>
      <c r="J7404" s="30">
        <f>Calculator!$G$40</f>
        <v>6.5000000000000002E-2</v>
      </c>
      <c r="K7404" s="29">
        <f ca="1">IF(C7404&gt;=Calculator!$G$27,IF(DAY($C7404)=1,Calculator!$G$34/2,IF(DAY($C7404)=15,Calculator!$G$34/2,0)),0)</f>
        <v>0</v>
      </c>
      <c r="L7404" s="29">
        <f ca="1">IF(DAY($C7404)=28,IF(H7404=0,0,Calculator!$G$35),0)</f>
        <v>0</v>
      </c>
      <c r="M7404" s="29">
        <f ca="1">IF(I7404&gt;0,IF(DAY($C7404)=1,SUM(INDIRECT("I"&amp;(ROW(C7403)-DAY(C7403))):I7403),0),0)</f>
        <v>0</v>
      </c>
      <c r="N7404" s="29">
        <f ca="1">IF(C7404&lt;Calculator!$G$27,0,IF(C7404=Calculator!$G$27,Calculator!$G$39,IF(H7404-K7404&lt;=0,IF(D7404&gt;Calculator!$G$39,IF(H7404-K7404+E7404+L7404+M7404+Calculator!$G$39&gt;Calculator!$G$39,Calculator!$G$39-(H7404+E7404+L7404+M7404-K7404),Calculator!$G$39),D7404),0)))</f>
        <v>0</v>
      </c>
    </row>
    <row r="7405" spans="1:14" ht="15.75" thickBot="1">
      <c r="A7405" s="33" t="str">
        <f ca="1">IF(C7405=Calculator!$H$27,"F",IF(Daily!D7405+Daily!H7405=0,IF(D7404+H7404&gt;0,"L",""),""))</f>
        <v/>
      </c>
      <c r="B7405" s="34">
        <v>7404</v>
      </c>
      <c r="C7405" s="19">
        <f t="shared" ca="1" si="461"/>
        <v>53334</v>
      </c>
      <c r="D7405" s="29">
        <f t="shared" ca="1" si="463"/>
        <v>0</v>
      </c>
      <c r="E7405" s="29">
        <f ca="1">IF(C7405&lt;Calculator!$D$26,0,IF(DAY($C7405)=1,IF(D7405-Calculator!$G$24&gt;0,Calculator!$G$24,D7405),0))</f>
        <v>0</v>
      </c>
      <c r="F7405" s="29">
        <f ca="1">IF(E7405&gt;0,D7405*Calculator!$G$22/12,0)</f>
        <v>0</v>
      </c>
      <c r="G7405" s="29">
        <f ca="1">IF(E7405&gt;0,(IFERROR(-PMT(Calculator!$G$22/12,Calculator!$G$23*12,Calculator!$G$20),0))-F7405,0)</f>
        <v>0</v>
      </c>
      <c r="H7405" s="29">
        <f t="shared" ca="1" si="464"/>
        <v>0</v>
      </c>
      <c r="I7405" s="29">
        <f t="shared" ca="1" si="462"/>
        <v>0</v>
      </c>
      <c r="J7405" s="30">
        <f>Calculator!$G$40</f>
        <v>6.5000000000000002E-2</v>
      </c>
      <c r="K7405" s="29">
        <f ca="1">IF(C7405&gt;=Calculator!$G$27,IF(DAY($C7405)=1,Calculator!$G$34/2,IF(DAY($C7405)=15,Calculator!$G$34/2,0)),0)</f>
        <v>0</v>
      </c>
      <c r="L7405" s="29">
        <f ca="1">IF(DAY($C7405)=28,IF(H7405=0,0,Calculator!$G$35),0)</f>
        <v>0</v>
      </c>
      <c r="M7405" s="29">
        <f ca="1">IF(I7405&gt;0,IF(DAY($C7405)=1,SUM(INDIRECT("I"&amp;(ROW(C7404)-DAY(C7404))):I7404),0),0)</f>
        <v>0</v>
      </c>
      <c r="N7405" s="29">
        <f ca="1">IF(C7405&lt;Calculator!$G$27,0,IF(C7405=Calculator!$G$27,Calculator!$G$39,IF(H7405-K7405&lt;=0,IF(D7405&gt;Calculator!$G$39,IF(H7405-K7405+E7405+L7405+M7405+Calculator!$G$39&gt;Calculator!$G$39,Calculator!$G$39-(H7405+E7405+L7405+M7405-K7405),Calculator!$G$39),D7405),0)))</f>
        <v>0</v>
      </c>
    </row>
    <row r="7406" spans="1:14" ht="15.75" thickBot="1">
      <c r="A7406" s="33" t="str">
        <f ca="1">IF(C7406=Calculator!$H$27,"F",IF(Daily!D7406+Daily!H7406=0,IF(D7405+H7405&gt;0,"L",""),""))</f>
        <v/>
      </c>
      <c r="B7406" s="34">
        <v>7405</v>
      </c>
      <c r="C7406" s="19">
        <f t="shared" ca="1" si="461"/>
        <v>53335</v>
      </c>
      <c r="D7406" s="29">
        <f t="shared" ca="1" si="463"/>
        <v>0</v>
      </c>
      <c r="E7406" s="29">
        <f ca="1">IF(C7406&lt;Calculator!$D$26,0,IF(DAY($C7406)=1,IF(D7406-Calculator!$G$24&gt;0,Calculator!$G$24,D7406),0))</f>
        <v>0</v>
      </c>
      <c r="F7406" s="29">
        <f ca="1">IF(E7406&gt;0,D7406*Calculator!$G$22/12,0)</f>
        <v>0</v>
      </c>
      <c r="G7406" s="29">
        <f ca="1">IF(E7406&gt;0,(IFERROR(-PMT(Calculator!$G$22/12,Calculator!$G$23*12,Calculator!$G$20),0))-F7406,0)</f>
        <v>0</v>
      </c>
      <c r="H7406" s="29">
        <f t="shared" ca="1" si="464"/>
        <v>0</v>
      </c>
      <c r="I7406" s="29">
        <f t="shared" ca="1" si="462"/>
        <v>0</v>
      </c>
      <c r="J7406" s="30">
        <f>Calculator!$G$40</f>
        <v>6.5000000000000002E-2</v>
      </c>
      <c r="K7406" s="29">
        <f ca="1">IF(C7406&gt;=Calculator!$G$27,IF(DAY($C7406)=1,Calculator!$G$34/2,IF(DAY($C7406)=15,Calculator!$G$34/2,0)),0)</f>
        <v>0</v>
      </c>
      <c r="L7406" s="29">
        <f ca="1">IF(DAY($C7406)=28,IF(H7406=0,0,Calculator!$G$35),0)</f>
        <v>0</v>
      </c>
      <c r="M7406" s="29">
        <f ca="1">IF(I7406&gt;0,IF(DAY($C7406)=1,SUM(INDIRECT("I"&amp;(ROW(C7405)-DAY(C7405))):I7405),0),0)</f>
        <v>0</v>
      </c>
      <c r="N7406" s="29">
        <f ca="1">IF(C7406&lt;Calculator!$G$27,0,IF(C7406=Calculator!$G$27,Calculator!$G$39,IF(H7406-K7406&lt;=0,IF(D7406&gt;Calculator!$G$39,IF(H7406-K7406+E7406+L7406+M7406+Calculator!$G$39&gt;Calculator!$G$39,Calculator!$G$39-(H7406+E7406+L7406+M7406-K7406),Calculator!$G$39),D7406),0)))</f>
        <v>0</v>
      </c>
    </row>
    <row r="7407" spans="1:14" ht="15.75" thickBot="1">
      <c r="A7407" s="33" t="str">
        <f ca="1">IF(C7407=Calculator!$H$27,"F",IF(Daily!D7407+Daily!H7407=0,IF(D7406+H7406&gt;0,"L",""),""))</f>
        <v/>
      </c>
      <c r="B7407" s="34">
        <v>7406</v>
      </c>
      <c r="C7407" s="19">
        <f t="shared" ca="1" si="461"/>
        <v>53336</v>
      </c>
      <c r="D7407" s="29">
        <f t="shared" ca="1" si="463"/>
        <v>0</v>
      </c>
      <c r="E7407" s="29">
        <f ca="1">IF(C7407&lt;Calculator!$D$26,0,IF(DAY($C7407)=1,IF(D7407-Calculator!$G$24&gt;0,Calculator!$G$24,D7407),0))</f>
        <v>0</v>
      </c>
      <c r="F7407" s="29">
        <f ca="1">IF(E7407&gt;0,D7407*Calculator!$G$22/12,0)</f>
        <v>0</v>
      </c>
      <c r="G7407" s="29">
        <f ca="1">IF(E7407&gt;0,(IFERROR(-PMT(Calculator!$G$22/12,Calculator!$G$23*12,Calculator!$G$20),0))-F7407,0)</f>
        <v>0</v>
      </c>
      <c r="H7407" s="29">
        <f t="shared" ca="1" si="464"/>
        <v>0</v>
      </c>
      <c r="I7407" s="29">
        <f t="shared" ca="1" si="462"/>
        <v>0</v>
      </c>
      <c r="J7407" s="30">
        <f>Calculator!$G$40</f>
        <v>6.5000000000000002E-2</v>
      </c>
      <c r="K7407" s="29">
        <f ca="1">IF(C7407&gt;=Calculator!$G$27,IF(DAY($C7407)=1,Calculator!$G$34/2,IF(DAY($C7407)=15,Calculator!$G$34/2,0)),0)</f>
        <v>0</v>
      </c>
      <c r="L7407" s="29">
        <f ca="1">IF(DAY($C7407)=28,IF(H7407=0,0,Calculator!$G$35),0)</f>
        <v>0</v>
      </c>
      <c r="M7407" s="29">
        <f ca="1">IF(I7407&gt;0,IF(DAY($C7407)=1,SUM(INDIRECT("I"&amp;(ROW(C7406)-DAY(C7406))):I7406),0),0)</f>
        <v>0</v>
      </c>
      <c r="N7407" s="29">
        <f ca="1">IF(C7407&lt;Calculator!$G$27,0,IF(C7407=Calculator!$G$27,Calculator!$G$39,IF(H7407-K7407&lt;=0,IF(D7407&gt;Calculator!$G$39,IF(H7407-K7407+E7407+L7407+M7407+Calculator!$G$39&gt;Calculator!$G$39,Calculator!$G$39-(H7407+E7407+L7407+M7407-K7407),Calculator!$G$39),D7407),0)))</f>
        <v>0</v>
      </c>
    </row>
    <row r="7408" spans="1:14" ht="15.75" thickBot="1">
      <c r="A7408" s="33" t="str">
        <f ca="1">IF(C7408=Calculator!$H$27,"F",IF(Daily!D7408+Daily!H7408=0,IF(D7407+H7407&gt;0,"L",""),""))</f>
        <v/>
      </c>
      <c r="B7408" s="34">
        <v>7407</v>
      </c>
      <c r="C7408" s="19">
        <f t="shared" ca="1" si="461"/>
        <v>53337</v>
      </c>
      <c r="D7408" s="29">
        <f t="shared" ca="1" si="463"/>
        <v>0</v>
      </c>
      <c r="E7408" s="29">
        <f ca="1">IF(C7408&lt;Calculator!$D$26,0,IF(DAY($C7408)=1,IF(D7408-Calculator!$G$24&gt;0,Calculator!$G$24,D7408),0))</f>
        <v>0</v>
      </c>
      <c r="F7408" s="29">
        <f ca="1">IF(E7408&gt;0,D7408*Calculator!$G$22/12,0)</f>
        <v>0</v>
      </c>
      <c r="G7408" s="29">
        <f ca="1">IF(E7408&gt;0,(IFERROR(-PMT(Calculator!$G$22/12,Calculator!$G$23*12,Calculator!$G$20),0))-F7408,0)</f>
        <v>0</v>
      </c>
      <c r="H7408" s="29">
        <f t="shared" ca="1" si="464"/>
        <v>0</v>
      </c>
      <c r="I7408" s="29">
        <f t="shared" ca="1" si="462"/>
        <v>0</v>
      </c>
      <c r="J7408" s="30">
        <f>Calculator!$G$40</f>
        <v>6.5000000000000002E-2</v>
      </c>
      <c r="K7408" s="29">
        <f ca="1">IF(C7408&gt;=Calculator!$G$27,IF(DAY($C7408)=1,Calculator!$G$34/2,IF(DAY($C7408)=15,Calculator!$G$34/2,0)),0)</f>
        <v>0</v>
      </c>
      <c r="L7408" s="29">
        <f ca="1">IF(DAY($C7408)=28,IF(H7408=0,0,Calculator!$G$35),0)</f>
        <v>0</v>
      </c>
      <c r="M7408" s="29">
        <f ca="1">IF(I7408&gt;0,IF(DAY($C7408)=1,SUM(INDIRECT("I"&amp;(ROW(C7407)-DAY(C7407))):I7407),0),0)</f>
        <v>0</v>
      </c>
      <c r="N7408" s="29">
        <f ca="1">IF(C7408&lt;Calculator!$G$27,0,IF(C7408=Calculator!$G$27,Calculator!$G$39,IF(H7408-K7408&lt;=0,IF(D7408&gt;Calculator!$G$39,IF(H7408-K7408+E7408+L7408+M7408+Calculator!$G$39&gt;Calculator!$G$39,Calculator!$G$39-(H7408+E7408+L7408+M7408-K7408),Calculator!$G$39),D7408),0)))</f>
        <v>0</v>
      </c>
    </row>
    <row r="7409" spans="1:14" ht="15.75" thickBot="1">
      <c r="A7409" s="33" t="str">
        <f ca="1">IF(C7409=Calculator!$H$27,"F",IF(Daily!D7409+Daily!H7409=0,IF(D7408+H7408&gt;0,"L",""),""))</f>
        <v/>
      </c>
      <c r="B7409" s="34">
        <v>7408</v>
      </c>
      <c r="C7409" s="19">
        <f t="shared" ca="1" si="461"/>
        <v>53338</v>
      </c>
      <c r="D7409" s="29">
        <f t="shared" ca="1" si="463"/>
        <v>0</v>
      </c>
      <c r="E7409" s="29">
        <f ca="1">IF(C7409&lt;Calculator!$D$26,0,IF(DAY($C7409)=1,IF(D7409-Calculator!$G$24&gt;0,Calculator!$G$24,D7409),0))</f>
        <v>0</v>
      </c>
      <c r="F7409" s="29">
        <f ca="1">IF(E7409&gt;0,D7409*Calculator!$G$22/12,0)</f>
        <v>0</v>
      </c>
      <c r="G7409" s="29">
        <f ca="1">IF(E7409&gt;0,(IFERROR(-PMT(Calculator!$G$22/12,Calculator!$G$23*12,Calculator!$G$20),0))-F7409,0)</f>
        <v>0</v>
      </c>
      <c r="H7409" s="29">
        <f t="shared" ca="1" si="464"/>
        <v>0</v>
      </c>
      <c r="I7409" s="29">
        <f t="shared" ca="1" si="462"/>
        <v>0</v>
      </c>
      <c r="J7409" s="30">
        <f>Calculator!$G$40</f>
        <v>6.5000000000000002E-2</v>
      </c>
      <c r="K7409" s="29">
        <f ca="1">IF(C7409&gt;=Calculator!$G$27,IF(DAY($C7409)=1,Calculator!$G$34/2,IF(DAY($C7409)=15,Calculator!$G$34/2,0)),0)</f>
        <v>0</v>
      </c>
      <c r="L7409" s="29">
        <f ca="1">IF(DAY($C7409)=28,IF(H7409=0,0,Calculator!$G$35),0)</f>
        <v>0</v>
      </c>
      <c r="M7409" s="29">
        <f ca="1">IF(I7409&gt;0,IF(DAY($C7409)=1,SUM(INDIRECT("I"&amp;(ROW(C7408)-DAY(C7408))):I7408),0),0)</f>
        <v>0</v>
      </c>
      <c r="N7409" s="29">
        <f ca="1">IF(C7409&lt;Calculator!$G$27,0,IF(C7409=Calculator!$G$27,Calculator!$G$39,IF(H7409-K7409&lt;=0,IF(D7409&gt;Calculator!$G$39,IF(H7409-K7409+E7409+L7409+M7409+Calculator!$G$39&gt;Calculator!$G$39,Calculator!$G$39-(H7409+E7409+L7409+M7409-K7409),Calculator!$G$39),D7409),0)))</f>
        <v>0</v>
      </c>
    </row>
    <row r="7410" spans="1:14" ht="15.75" thickBot="1">
      <c r="A7410" s="33" t="str">
        <f ca="1">IF(C7410=Calculator!$H$27,"F",IF(Daily!D7410+Daily!H7410=0,IF(D7409+H7409&gt;0,"L",""),""))</f>
        <v/>
      </c>
      <c r="B7410" s="34">
        <v>7409</v>
      </c>
      <c r="C7410" s="19">
        <f t="shared" ca="1" si="461"/>
        <v>53339</v>
      </c>
      <c r="D7410" s="29">
        <f t="shared" ca="1" si="463"/>
        <v>0</v>
      </c>
      <c r="E7410" s="29">
        <f ca="1">IF(C7410&lt;Calculator!$D$26,0,IF(DAY($C7410)=1,IF(D7410-Calculator!$G$24&gt;0,Calculator!$G$24,D7410),0))</f>
        <v>0</v>
      </c>
      <c r="F7410" s="29">
        <f ca="1">IF(E7410&gt;0,D7410*Calculator!$G$22/12,0)</f>
        <v>0</v>
      </c>
      <c r="G7410" s="29">
        <f ca="1">IF(E7410&gt;0,(IFERROR(-PMT(Calculator!$G$22/12,Calculator!$G$23*12,Calculator!$G$20),0))-F7410,0)</f>
        <v>0</v>
      </c>
      <c r="H7410" s="29">
        <f t="shared" ca="1" si="464"/>
        <v>0</v>
      </c>
      <c r="I7410" s="29">
        <f t="shared" ca="1" si="462"/>
        <v>0</v>
      </c>
      <c r="J7410" s="30">
        <f>Calculator!$G$40</f>
        <v>6.5000000000000002E-2</v>
      </c>
      <c r="K7410" s="29">
        <f ca="1">IF(C7410&gt;=Calculator!$G$27,IF(DAY($C7410)=1,Calculator!$G$34/2,IF(DAY($C7410)=15,Calculator!$G$34/2,0)),0)</f>
        <v>0</v>
      </c>
      <c r="L7410" s="29">
        <f ca="1">IF(DAY($C7410)=28,IF(H7410=0,0,Calculator!$G$35),0)</f>
        <v>0</v>
      </c>
      <c r="M7410" s="29">
        <f ca="1">IF(I7410&gt;0,IF(DAY($C7410)=1,SUM(INDIRECT("I"&amp;(ROW(C7409)-DAY(C7409))):I7409),0),0)</f>
        <v>0</v>
      </c>
      <c r="N7410" s="29">
        <f ca="1">IF(C7410&lt;Calculator!$G$27,0,IF(C7410=Calculator!$G$27,Calculator!$G$39,IF(H7410-K7410&lt;=0,IF(D7410&gt;Calculator!$G$39,IF(H7410-K7410+E7410+L7410+M7410+Calculator!$G$39&gt;Calculator!$G$39,Calculator!$G$39-(H7410+E7410+L7410+M7410-K7410),Calculator!$G$39),D7410),0)))</f>
        <v>0</v>
      </c>
    </row>
    <row r="7411" spans="1:14" ht="15.75" thickBot="1">
      <c r="A7411" s="33" t="str">
        <f ca="1">IF(C7411=Calculator!$H$27,"F",IF(Daily!D7411+Daily!H7411=0,IF(D7410+H7410&gt;0,"L",""),""))</f>
        <v/>
      </c>
      <c r="B7411" s="34">
        <v>7410</v>
      </c>
      <c r="C7411" s="19">
        <f t="shared" ca="1" si="461"/>
        <v>53340</v>
      </c>
      <c r="D7411" s="29">
        <f t="shared" ca="1" si="463"/>
        <v>0</v>
      </c>
      <c r="E7411" s="29">
        <f ca="1">IF(C7411&lt;Calculator!$D$26,0,IF(DAY($C7411)=1,IF(D7411-Calculator!$G$24&gt;0,Calculator!$G$24,D7411),0))</f>
        <v>0</v>
      </c>
      <c r="F7411" s="29">
        <f ca="1">IF(E7411&gt;0,D7411*Calculator!$G$22/12,0)</f>
        <v>0</v>
      </c>
      <c r="G7411" s="29">
        <f ca="1">IF(E7411&gt;0,(IFERROR(-PMT(Calculator!$G$22/12,Calculator!$G$23*12,Calculator!$G$20),0))-F7411,0)</f>
        <v>0</v>
      </c>
      <c r="H7411" s="29">
        <f t="shared" ca="1" si="464"/>
        <v>0</v>
      </c>
      <c r="I7411" s="29">
        <f t="shared" ca="1" si="462"/>
        <v>0</v>
      </c>
      <c r="J7411" s="30">
        <f>Calculator!$G$40</f>
        <v>6.5000000000000002E-2</v>
      </c>
      <c r="K7411" s="29">
        <f ca="1">IF(C7411&gt;=Calculator!$G$27,IF(DAY($C7411)=1,Calculator!$G$34/2,IF(DAY($C7411)=15,Calculator!$G$34/2,0)),0)</f>
        <v>0</v>
      </c>
      <c r="L7411" s="29">
        <f ca="1">IF(DAY($C7411)=28,IF(H7411=0,0,Calculator!$G$35),0)</f>
        <v>0</v>
      </c>
      <c r="M7411" s="29">
        <f ca="1">IF(I7411&gt;0,IF(DAY($C7411)=1,SUM(INDIRECT("I"&amp;(ROW(C7410)-DAY(C7410))):I7410),0),0)</f>
        <v>0</v>
      </c>
      <c r="N7411" s="29">
        <f ca="1">IF(C7411&lt;Calculator!$G$27,0,IF(C7411=Calculator!$G$27,Calculator!$G$39,IF(H7411-K7411&lt;=0,IF(D7411&gt;Calculator!$G$39,IF(H7411-K7411+E7411+L7411+M7411+Calculator!$G$39&gt;Calculator!$G$39,Calculator!$G$39-(H7411+E7411+L7411+M7411-K7411),Calculator!$G$39),D7411),0)))</f>
        <v>0</v>
      </c>
    </row>
    <row r="7412" spans="1:14" ht="15.75" thickBot="1">
      <c r="A7412" s="33" t="str">
        <f ca="1">IF(C7412=Calculator!$H$27,"F",IF(Daily!D7412+Daily!H7412=0,IF(D7411+H7411&gt;0,"L",""),""))</f>
        <v/>
      </c>
      <c r="B7412" s="34">
        <v>7411</v>
      </c>
      <c r="C7412" s="19">
        <f t="shared" ca="1" si="461"/>
        <v>53341</v>
      </c>
      <c r="D7412" s="29">
        <f t="shared" ca="1" si="463"/>
        <v>0</v>
      </c>
      <c r="E7412" s="29">
        <f ca="1">IF(C7412&lt;Calculator!$D$26,0,IF(DAY($C7412)=1,IF(D7412-Calculator!$G$24&gt;0,Calculator!$G$24,D7412),0))</f>
        <v>0</v>
      </c>
      <c r="F7412" s="29">
        <f ca="1">IF(E7412&gt;0,D7412*Calculator!$G$22/12,0)</f>
        <v>0</v>
      </c>
      <c r="G7412" s="29">
        <f ca="1">IF(E7412&gt;0,(IFERROR(-PMT(Calculator!$G$22/12,Calculator!$G$23*12,Calculator!$G$20),0))-F7412,0)</f>
        <v>0</v>
      </c>
      <c r="H7412" s="29">
        <f t="shared" ca="1" si="464"/>
        <v>0</v>
      </c>
      <c r="I7412" s="29">
        <f t="shared" ca="1" si="462"/>
        <v>0</v>
      </c>
      <c r="J7412" s="30">
        <f>Calculator!$G$40</f>
        <v>6.5000000000000002E-2</v>
      </c>
      <c r="K7412" s="29">
        <f ca="1">IF(C7412&gt;=Calculator!$G$27,IF(DAY($C7412)=1,Calculator!$G$34/2,IF(DAY($C7412)=15,Calculator!$G$34/2,0)),0)</f>
        <v>0</v>
      </c>
      <c r="L7412" s="29">
        <f ca="1">IF(DAY($C7412)=28,IF(H7412=0,0,Calculator!$G$35),0)</f>
        <v>0</v>
      </c>
      <c r="M7412" s="29">
        <f ca="1">IF(I7412&gt;0,IF(DAY($C7412)=1,SUM(INDIRECT("I"&amp;(ROW(C7411)-DAY(C7411))):I7411),0),0)</f>
        <v>0</v>
      </c>
      <c r="N7412" s="29">
        <f ca="1">IF(C7412&lt;Calculator!$G$27,0,IF(C7412=Calculator!$G$27,Calculator!$G$39,IF(H7412-K7412&lt;=0,IF(D7412&gt;Calculator!$G$39,IF(H7412-K7412+E7412+L7412+M7412+Calculator!$G$39&gt;Calculator!$G$39,Calculator!$G$39-(H7412+E7412+L7412+M7412-K7412),Calculator!$G$39),D7412),0)))</f>
        <v>0</v>
      </c>
    </row>
    <row r="7413" spans="1:14" ht="15.75" thickBot="1">
      <c r="A7413" s="33" t="str">
        <f ca="1">IF(C7413=Calculator!$H$27,"F",IF(Daily!D7413+Daily!H7413=0,IF(D7412+H7412&gt;0,"L",""),""))</f>
        <v/>
      </c>
      <c r="B7413" s="34">
        <v>7412</v>
      </c>
      <c r="C7413" s="19">
        <f t="shared" ca="1" si="461"/>
        <v>53342</v>
      </c>
      <c r="D7413" s="29">
        <f t="shared" ca="1" si="463"/>
        <v>0</v>
      </c>
      <c r="E7413" s="29">
        <f ca="1">IF(C7413&lt;Calculator!$D$26,0,IF(DAY($C7413)=1,IF(D7413-Calculator!$G$24&gt;0,Calculator!$G$24,D7413),0))</f>
        <v>0</v>
      </c>
      <c r="F7413" s="29">
        <f ca="1">IF(E7413&gt;0,D7413*Calculator!$G$22/12,0)</f>
        <v>0</v>
      </c>
      <c r="G7413" s="29">
        <f ca="1">IF(E7413&gt;0,(IFERROR(-PMT(Calculator!$G$22/12,Calculator!$G$23*12,Calculator!$G$20),0))-F7413,0)</f>
        <v>0</v>
      </c>
      <c r="H7413" s="29">
        <f t="shared" ca="1" si="464"/>
        <v>0</v>
      </c>
      <c r="I7413" s="29">
        <f t="shared" ca="1" si="462"/>
        <v>0</v>
      </c>
      <c r="J7413" s="30">
        <f>Calculator!$G$40</f>
        <v>6.5000000000000002E-2</v>
      </c>
      <c r="K7413" s="29">
        <f ca="1">IF(C7413&gt;=Calculator!$G$27,IF(DAY($C7413)=1,Calculator!$G$34/2,IF(DAY($C7413)=15,Calculator!$G$34/2,0)),0)</f>
        <v>4500</v>
      </c>
      <c r="L7413" s="29">
        <f ca="1">IF(DAY($C7413)=28,IF(H7413=0,0,Calculator!$G$35),0)</f>
        <v>0</v>
      </c>
      <c r="M7413" s="29">
        <f ca="1">IF(I7413&gt;0,IF(DAY($C7413)=1,SUM(INDIRECT("I"&amp;(ROW(C7412)-DAY(C7412))):I7412),0),0)</f>
        <v>0</v>
      </c>
      <c r="N7413" s="29">
        <f ca="1">IF(C7413&lt;Calculator!$G$27,0,IF(C7413=Calculator!$G$27,Calculator!$G$39,IF(H7413-K7413&lt;=0,IF(D7413&gt;Calculator!$G$39,IF(H7413-K7413+E7413+L7413+M7413+Calculator!$G$39&gt;Calculator!$G$39,Calculator!$G$39-(H7413+E7413+L7413+M7413-K7413),Calculator!$G$39),D7413),0)))</f>
        <v>0</v>
      </c>
    </row>
    <row r="7414" spans="1:14" ht="15.75" thickBot="1">
      <c r="A7414" s="33" t="str">
        <f ca="1">IF(C7414=Calculator!$H$27,"F",IF(Daily!D7414+Daily!H7414=0,IF(D7413+H7413&gt;0,"L",""),""))</f>
        <v/>
      </c>
      <c r="B7414" s="34">
        <v>7413</v>
      </c>
      <c r="C7414" s="19">
        <f t="shared" ca="1" si="461"/>
        <v>53343</v>
      </c>
      <c r="D7414" s="29">
        <f t="shared" ca="1" si="463"/>
        <v>0</v>
      </c>
      <c r="E7414" s="29">
        <f ca="1">IF(C7414&lt;Calculator!$D$26,0,IF(DAY($C7414)=1,IF(D7414-Calculator!$G$24&gt;0,Calculator!$G$24,D7414),0))</f>
        <v>0</v>
      </c>
      <c r="F7414" s="29">
        <f ca="1">IF(E7414&gt;0,D7414*Calculator!$G$22/12,0)</f>
        <v>0</v>
      </c>
      <c r="G7414" s="29">
        <f ca="1">IF(E7414&gt;0,(IFERROR(-PMT(Calculator!$G$22/12,Calculator!$G$23*12,Calculator!$G$20),0))-F7414,0)</f>
        <v>0</v>
      </c>
      <c r="H7414" s="29">
        <f t="shared" ca="1" si="464"/>
        <v>0</v>
      </c>
      <c r="I7414" s="29">
        <f t="shared" ca="1" si="462"/>
        <v>0</v>
      </c>
      <c r="J7414" s="30">
        <f>Calculator!$G$40</f>
        <v>6.5000000000000002E-2</v>
      </c>
      <c r="K7414" s="29">
        <f ca="1">IF(C7414&gt;=Calculator!$G$27,IF(DAY($C7414)=1,Calculator!$G$34/2,IF(DAY($C7414)=15,Calculator!$G$34/2,0)),0)</f>
        <v>0</v>
      </c>
      <c r="L7414" s="29">
        <f ca="1">IF(DAY($C7414)=28,IF(H7414=0,0,Calculator!$G$35),0)</f>
        <v>0</v>
      </c>
      <c r="M7414" s="29">
        <f ca="1">IF(I7414&gt;0,IF(DAY($C7414)=1,SUM(INDIRECT("I"&amp;(ROW(C7413)-DAY(C7413))):I7413),0),0)</f>
        <v>0</v>
      </c>
      <c r="N7414" s="29">
        <f ca="1">IF(C7414&lt;Calculator!$G$27,0,IF(C7414=Calculator!$G$27,Calculator!$G$39,IF(H7414-K7414&lt;=0,IF(D7414&gt;Calculator!$G$39,IF(H7414-K7414+E7414+L7414+M7414+Calculator!$G$39&gt;Calculator!$G$39,Calculator!$G$39-(H7414+E7414+L7414+M7414-K7414),Calculator!$G$39),D7414),0)))</f>
        <v>0</v>
      </c>
    </row>
    <row r="7415" spans="1:14" ht="15.75" thickBot="1">
      <c r="A7415" s="33" t="str">
        <f ca="1">IF(C7415=Calculator!$H$27,"F",IF(Daily!D7415+Daily!H7415=0,IF(D7414+H7414&gt;0,"L",""),""))</f>
        <v/>
      </c>
      <c r="B7415" s="34">
        <v>7414</v>
      </c>
      <c r="C7415" s="19">
        <f t="shared" ca="1" si="461"/>
        <v>53344</v>
      </c>
      <c r="D7415" s="29">
        <f t="shared" ca="1" si="463"/>
        <v>0</v>
      </c>
      <c r="E7415" s="29">
        <f ca="1">IF(C7415&lt;Calculator!$D$26,0,IF(DAY($C7415)=1,IF(D7415-Calculator!$G$24&gt;0,Calculator!$G$24,D7415),0))</f>
        <v>0</v>
      </c>
      <c r="F7415" s="29">
        <f ca="1">IF(E7415&gt;0,D7415*Calculator!$G$22/12,0)</f>
        <v>0</v>
      </c>
      <c r="G7415" s="29">
        <f ca="1">IF(E7415&gt;0,(IFERROR(-PMT(Calculator!$G$22/12,Calculator!$G$23*12,Calculator!$G$20),0))-F7415,0)</f>
        <v>0</v>
      </c>
      <c r="H7415" s="29">
        <f t="shared" ca="1" si="464"/>
        <v>0</v>
      </c>
      <c r="I7415" s="29">
        <f t="shared" ca="1" si="462"/>
        <v>0</v>
      </c>
      <c r="J7415" s="30">
        <f>Calculator!$G$40</f>
        <v>6.5000000000000002E-2</v>
      </c>
      <c r="K7415" s="29">
        <f ca="1">IF(C7415&gt;=Calculator!$G$27,IF(DAY($C7415)=1,Calculator!$G$34/2,IF(DAY($C7415)=15,Calculator!$G$34/2,0)),0)</f>
        <v>0</v>
      </c>
      <c r="L7415" s="29">
        <f ca="1">IF(DAY($C7415)=28,IF(H7415=0,0,Calculator!$G$35),0)</f>
        <v>0</v>
      </c>
      <c r="M7415" s="29">
        <f ca="1">IF(I7415&gt;0,IF(DAY($C7415)=1,SUM(INDIRECT("I"&amp;(ROW(C7414)-DAY(C7414))):I7414),0),0)</f>
        <v>0</v>
      </c>
      <c r="N7415" s="29">
        <f ca="1">IF(C7415&lt;Calculator!$G$27,0,IF(C7415=Calculator!$G$27,Calculator!$G$39,IF(H7415-K7415&lt;=0,IF(D7415&gt;Calculator!$G$39,IF(H7415-K7415+E7415+L7415+M7415+Calculator!$G$39&gt;Calculator!$G$39,Calculator!$G$39-(H7415+E7415+L7415+M7415-K7415),Calculator!$G$39),D7415),0)))</f>
        <v>0</v>
      </c>
    </row>
    <row r="7416" spans="1:14" ht="15.75" thickBot="1">
      <c r="A7416" s="33" t="str">
        <f ca="1">IF(C7416=Calculator!$H$27,"F",IF(Daily!D7416+Daily!H7416=0,IF(D7415+H7415&gt;0,"L",""),""))</f>
        <v/>
      </c>
      <c r="B7416" s="34">
        <v>7415</v>
      </c>
      <c r="C7416" s="19">
        <f t="shared" ca="1" si="461"/>
        <v>53345</v>
      </c>
      <c r="D7416" s="29">
        <f t="shared" ca="1" si="463"/>
        <v>0</v>
      </c>
      <c r="E7416" s="29">
        <f ca="1">IF(C7416&lt;Calculator!$D$26,0,IF(DAY($C7416)=1,IF(D7416-Calculator!$G$24&gt;0,Calculator!$G$24,D7416),0))</f>
        <v>0</v>
      </c>
      <c r="F7416" s="29">
        <f ca="1">IF(E7416&gt;0,D7416*Calculator!$G$22/12,0)</f>
        <v>0</v>
      </c>
      <c r="G7416" s="29">
        <f ca="1">IF(E7416&gt;0,(IFERROR(-PMT(Calculator!$G$22/12,Calculator!$G$23*12,Calculator!$G$20),0))-F7416,0)</f>
        <v>0</v>
      </c>
      <c r="H7416" s="29">
        <f t="shared" ca="1" si="464"/>
        <v>0</v>
      </c>
      <c r="I7416" s="29">
        <f t="shared" ca="1" si="462"/>
        <v>0</v>
      </c>
      <c r="J7416" s="30">
        <f>Calculator!$G$40</f>
        <v>6.5000000000000002E-2</v>
      </c>
      <c r="K7416" s="29">
        <f ca="1">IF(C7416&gt;=Calculator!$G$27,IF(DAY($C7416)=1,Calculator!$G$34/2,IF(DAY($C7416)=15,Calculator!$G$34/2,0)),0)</f>
        <v>0</v>
      </c>
      <c r="L7416" s="29">
        <f ca="1">IF(DAY($C7416)=28,IF(H7416=0,0,Calculator!$G$35),0)</f>
        <v>0</v>
      </c>
      <c r="M7416" s="29">
        <f ca="1">IF(I7416&gt;0,IF(DAY($C7416)=1,SUM(INDIRECT("I"&amp;(ROW(C7415)-DAY(C7415))):I7415),0),0)</f>
        <v>0</v>
      </c>
      <c r="N7416" s="29">
        <f ca="1">IF(C7416&lt;Calculator!$G$27,0,IF(C7416=Calculator!$G$27,Calculator!$G$39,IF(H7416-K7416&lt;=0,IF(D7416&gt;Calculator!$G$39,IF(H7416-K7416+E7416+L7416+M7416+Calculator!$G$39&gt;Calculator!$G$39,Calculator!$G$39-(H7416+E7416+L7416+M7416-K7416),Calculator!$G$39),D7416),0)))</f>
        <v>0</v>
      </c>
    </row>
    <row r="7417" spans="1:14" ht="15.75" thickBot="1">
      <c r="A7417" s="33" t="str">
        <f ca="1">IF(C7417=Calculator!$H$27,"F",IF(Daily!D7417+Daily!H7417=0,IF(D7416+H7416&gt;0,"L",""),""))</f>
        <v/>
      </c>
      <c r="B7417" s="34">
        <v>7416</v>
      </c>
      <c r="C7417" s="19">
        <f t="shared" ca="1" si="461"/>
        <v>53346</v>
      </c>
      <c r="D7417" s="29">
        <f t="shared" ca="1" si="463"/>
        <v>0</v>
      </c>
      <c r="E7417" s="29">
        <f ca="1">IF(C7417&lt;Calculator!$D$26,0,IF(DAY($C7417)=1,IF(D7417-Calculator!$G$24&gt;0,Calculator!$G$24,D7417),0))</f>
        <v>0</v>
      </c>
      <c r="F7417" s="29">
        <f ca="1">IF(E7417&gt;0,D7417*Calculator!$G$22/12,0)</f>
        <v>0</v>
      </c>
      <c r="G7417" s="29">
        <f ca="1">IF(E7417&gt;0,(IFERROR(-PMT(Calculator!$G$22/12,Calculator!$G$23*12,Calculator!$G$20),0))-F7417,0)</f>
        <v>0</v>
      </c>
      <c r="H7417" s="29">
        <f t="shared" ca="1" si="464"/>
        <v>0</v>
      </c>
      <c r="I7417" s="29">
        <f t="shared" ca="1" si="462"/>
        <v>0</v>
      </c>
      <c r="J7417" s="30">
        <f>Calculator!$G$40</f>
        <v>6.5000000000000002E-2</v>
      </c>
      <c r="K7417" s="29">
        <f ca="1">IF(C7417&gt;=Calculator!$G$27,IF(DAY($C7417)=1,Calculator!$G$34/2,IF(DAY($C7417)=15,Calculator!$G$34/2,0)),0)</f>
        <v>0</v>
      </c>
      <c r="L7417" s="29">
        <f ca="1">IF(DAY($C7417)=28,IF(H7417=0,0,Calculator!$G$35),0)</f>
        <v>0</v>
      </c>
      <c r="M7417" s="29">
        <f ca="1">IF(I7417&gt;0,IF(DAY($C7417)=1,SUM(INDIRECT("I"&amp;(ROW(C7416)-DAY(C7416))):I7416),0),0)</f>
        <v>0</v>
      </c>
      <c r="N7417" s="29">
        <f ca="1">IF(C7417&lt;Calculator!$G$27,0,IF(C7417=Calculator!$G$27,Calculator!$G$39,IF(H7417-K7417&lt;=0,IF(D7417&gt;Calculator!$G$39,IF(H7417-K7417+E7417+L7417+M7417+Calculator!$G$39&gt;Calculator!$G$39,Calculator!$G$39-(H7417+E7417+L7417+M7417-K7417),Calculator!$G$39),D7417),0)))</f>
        <v>0</v>
      </c>
    </row>
    <row r="7418" spans="1:14" ht="15.75" thickBot="1">
      <c r="A7418" s="33" t="str">
        <f ca="1">IF(C7418=Calculator!$H$27,"F",IF(Daily!D7418+Daily!H7418=0,IF(D7417+H7417&gt;0,"L",""),""))</f>
        <v/>
      </c>
      <c r="B7418" s="34">
        <v>7417</v>
      </c>
      <c r="C7418" s="19">
        <f t="shared" ca="1" si="461"/>
        <v>53347</v>
      </c>
      <c r="D7418" s="29">
        <f t="shared" ca="1" si="463"/>
        <v>0</v>
      </c>
      <c r="E7418" s="29">
        <f ca="1">IF(C7418&lt;Calculator!$D$26,0,IF(DAY($C7418)=1,IF(D7418-Calculator!$G$24&gt;0,Calculator!$G$24,D7418),0))</f>
        <v>0</v>
      </c>
      <c r="F7418" s="29">
        <f ca="1">IF(E7418&gt;0,D7418*Calculator!$G$22/12,0)</f>
        <v>0</v>
      </c>
      <c r="G7418" s="29">
        <f ca="1">IF(E7418&gt;0,(IFERROR(-PMT(Calculator!$G$22/12,Calculator!$G$23*12,Calculator!$G$20),0))-F7418,0)</f>
        <v>0</v>
      </c>
      <c r="H7418" s="29">
        <f t="shared" ca="1" si="464"/>
        <v>0</v>
      </c>
      <c r="I7418" s="29">
        <f t="shared" ca="1" si="462"/>
        <v>0</v>
      </c>
      <c r="J7418" s="30">
        <f>Calculator!$G$40</f>
        <v>6.5000000000000002E-2</v>
      </c>
      <c r="K7418" s="29">
        <f ca="1">IF(C7418&gt;=Calculator!$G$27,IF(DAY($C7418)=1,Calculator!$G$34/2,IF(DAY($C7418)=15,Calculator!$G$34/2,0)),0)</f>
        <v>0</v>
      </c>
      <c r="L7418" s="29">
        <f ca="1">IF(DAY($C7418)=28,IF(H7418=0,0,Calculator!$G$35),0)</f>
        <v>0</v>
      </c>
      <c r="M7418" s="29">
        <f ca="1">IF(I7418&gt;0,IF(DAY($C7418)=1,SUM(INDIRECT("I"&amp;(ROW(C7417)-DAY(C7417))):I7417),0),0)</f>
        <v>0</v>
      </c>
      <c r="N7418" s="29">
        <f ca="1">IF(C7418&lt;Calculator!$G$27,0,IF(C7418=Calculator!$G$27,Calculator!$G$39,IF(H7418-K7418&lt;=0,IF(D7418&gt;Calculator!$G$39,IF(H7418-K7418+E7418+L7418+M7418+Calculator!$G$39&gt;Calculator!$G$39,Calculator!$G$39-(H7418+E7418+L7418+M7418-K7418),Calculator!$G$39),D7418),0)))</f>
        <v>0</v>
      </c>
    </row>
    <row r="7419" spans="1:14" ht="15.75" thickBot="1">
      <c r="A7419" s="33" t="str">
        <f ca="1">IF(C7419=Calculator!$H$27,"F",IF(Daily!D7419+Daily!H7419=0,IF(D7418+H7418&gt;0,"L",""),""))</f>
        <v/>
      </c>
      <c r="B7419" s="34">
        <v>7418</v>
      </c>
      <c r="C7419" s="19">
        <f t="shared" ca="1" si="461"/>
        <v>53348</v>
      </c>
      <c r="D7419" s="29">
        <f t="shared" ca="1" si="463"/>
        <v>0</v>
      </c>
      <c r="E7419" s="29">
        <f ca="1">IF(C7419&lt;Calculator!$D$26,0,IF(DAY($C7419)=1,IF(D7419-Calculator!$G$24&gt;0,Calculator!$G$24,D7419),0))</f>
        <v>0</v>
      </c>
      <c r="F7419" s="29">
        <f ca="1">IF(E7419&gt;0,D7419*Calculator!$G$22/12,0)</f>
        <v>0</v>
      </c>
      <c r="G7419" s="29">
        <f ca="1">IF(E7419&gt;0,(IFERROR(-PMT(Calculator!$G$22/12,Calculator!$G$23*12,Calculator!$G$20),0))-F7419,0)</f>
        <v>0</v>
      </c>
      <c r="H7419" s="29">
        <f t="shared" ca="1" si="464"/>
        <v>0</v>
      </c>
      <c r="I7419" s="29">
        <f t="shared" ca="1" si="462"/>
        <v>0</v>
      </c>
      <c r="J7419" s="30">
        <f>Calculator!$G$40</f>
        <v>6.5000000000000002E-2</v>
      </c>
      <c r="K7419" s="29">
        <f ca="1">IF(C7419&gt;=Calculator!$G$27,IF(DAY($C7419)=1,Calculator!$G$34/2,IF(DAY($C7419)=15,Calculator!$G$34/2,0)),0)</f>
        <v>0</v>
      </c>
      <c r="L7419" s="29">
        <f ca="1">IF(DAY($C7419)=28,IF(H7419=0,0,Calculator!$G$35),0)</f>
        <v>0</v>
      </c>
      <c r="M7419" s="29">
        <f ca="1">IF(I7419&gt;0,IF(DAY($C7419)=1,SUM(INDIRECT("I"&amp;(ROW(C7418)-DAY(C7418))):I7418),0),0)</f>
        <v>0</v>
      </c>
      <c r="N7419" s="29">
        <f ca="1">IF(C7419&lt;Calculator!$G$27,0,IF(C7419=Calculator!$G$27,Calculator!$G$39,IF(H7419-K7419&lt;=0,IF(D7419&gt;Calculator!$G$39,IF(H7419-K7419+E7419+L7419+M7419+Calculator!$G$39&gt;Calculator!$G$39,Calculator!$G$39-(H7419+E7419+L7419+M7419-K7419),Calculator!$G$39),D7419),0)))</f>
        <v>0</v>
      </c>
    </row>
    <row r="7420" spans="1:14" ht="15.75" thickBot="1">
      <c r="A7420" s="33" t="str">
        <f ca="1">IF(C7420=Calculator!$H$27,"F",IF(Daily!D7420+Daily!H7420=0,IF(D7419+H7419&gt;0,"L",""),""))</f>
        <v/>
      </c>
      <c r="B7420" s="34">
        <v>7419</v>
      </c>
      <c r="C7420" s="19">
        <f t="shared" ca="1" si="461"/>
        <v>53349</v>
      </c>
      <c r="D7420" s="29">
        <f t="shared" ca="1" si="463"/>
        <v>0</v>
      </c>
      <c r="E7420" s="29">
        <f ca="1">IF(C7420&lt;Calculator!$D$26,0,IF(DAY($C7420)=1,IF(D7420-Calculator!$G$24&gt;0,Calculator!$G$24,D7420),0))</f>
        <v>0</v>
      </c>
      <c r="F7420" s="29">
        <f ca="1">IF(E7420&gt;0,D7420*Calculator!$G$22/12,0)</f>
        <v>0</v>
      </c>
      <c r="G7420" s="29">
        <f ca="1">IF(E7420&gt;0,(IFERROR(-PMT(Calculator!$G$22/12,Calculator!$G$23*12,Calculator!$G$20),0))-F7420,0)</f>
        <v>0</v>
      </c>
      <c r="H7420" s="29">
        <f t="shared" ca="1" si="464"/>
        <v>0</v>
      </c>
      <c r="I7420" s="29">
        <f t="shared" ca="1" si="462"/>
        <v>0</v>
      </c>
      <c r="J7420" s="30">
        <f>Calculator!$G$40</f>
        <v>6.5000000000000002E-2</v>
      </c>
      <c r="K7420" s="29">
        <f ca="1">IF(C7420&gt;=Calculator!$G$27,IF(DAY($C7420)=1,Calculator!$G$34/2,IF(DAY($C7420)=15,Calculator!$G$34/2,0)),0)</f>
        <v>0</v>
      </c>
      <c r="L7420" s="29">
        <f ca="1">IF(DAY($C7420)=28,IF(H7420=0,0,Calculator!$G$35),0)</f>
        <v>0</v>
      </c>
      <c r="M7420" s="29">
        <f ca="1">IF(I7420&gt;0,IF(DAY($C7420)=1,SUM(INDIRECT("I"&amp;(ROW(C7419)-DAY(C7419))):I7419),0),0)</f>
        <v>0</v>
      </c>
      <c r="N7420" s="29">
        <f ca="1">IF(C7420&lt;Calculator!$G$27,0,IF(C7420=Calculator!$G$27,Calculator!$G$39,IF(H7420-K7420&lt;=0,IF(D7420&gt;Calculator!$G$39,IF(H7420-K7420+E7420+L7420+M7420+Calculator!$G$39&gt;Calculator!$G$39,Calculator!$G$39-(H7420+E7420+L7420+M7420-K7420),Calculator!$G$39),D7420),0)))</f>
        <v>0</v>
      </c>
    </row>
    <row r="7421" spans="1:14" ht="15.75" thickBot="1">
      <c r="A7421" s="33" t="str">
        <f ca="1">IF(C7421=Calculator!$H$27,"F",IF(Daily!D7421+Daily!H7421=0,IF(D7420+H7420&gt;0,"L",""),""))</f>
        <v/>
      </c>
      <c r="B7421" s="34">
        <v>7420</v>
      </c>
      <c r="C7421" s="19">
        <f t="shared" ca="1" si="461"/>
        <v>53350</v>
      </c>
      <c r="D7421" s="29">
        <f t="shared" ca="1" si="463"/>
        <v>0</v>
      </c>
      <c r="E7421" s="29">
        <f ca="1">IF(C7421&lt;Calculator!$D$26,0,IF(DAY($C7421)=1,IF(D7421-Calculator!$G$24&gt;0,Calculator!$G$24,D7421),0))</f>
        <v>0</v>
      </c>
      <c r="F7421" s="29">
        <f ca="1">IF(E7421&gt;0,D7421*Calculator!$G$22/12,0)</f>
        <v>0</v>
      </c>
      <c r="G7421" s="29">
        <f ca="1">IF(E7421&gt;0,(IFERROR(-PMT(Calculator!$G$22/12,Calculator!$G$23*12,Calculator!$G$20),0))-F7421,0)</f>
        <v>0</v>
      </c>
      <c r="H7421" s="29">
        <f t="shared" ca="1" si="464"/>
        <v>0</v>
      </c>
      <c r="I7421" s="29">
        <f t="shared" ca="1" si="462"/>
        <v>0</v>
      </c>
      <c r="J7421" s="30">
        <f>Calculator!$G$40</f>
        <v>6.5000000000000002E-2</v>
      </c>
      <c r="K7421" s="29">
        <f ca="1">IF(C7421&gt;=Calculator!$G$27,IF(DAY($C7421)=1,Calculator!$G$34/2,IF(DAY($C7421)=15,Calculator!$G$34/2,0)),0)</f>
        <v>0</v>
      </c>
      <c r="L7421" s="29">
        <f ca="1">IF(DAY($C7421)=28,IF(H7421=0,0,Calculator!$G$35),0)</f>
        <v>0</v>
      </c>
      <c r="M7421" s="29">
        <f ca="1">IF(I7421&gt;0,IF(DAY($C7421)=1,SUM(INDIRECT("I"&amp;(ROW(C7420)-DAY(C7420))):I7420),0),0)</f>
        <v>0</v>
      </c>
      <c r="N7421" s="29">
        <f ca="1">IF(C7421&lt;Calculator!$G$27,0,IF(C7421=Calculator!$G$27,Calculator!$G$39,IF(H7421-K7421&lt;=0,IF(D7421&gt;Calculator!$G$39,IF(H7421-K7421+E7421+L7421+M7421+Calculator!$G$39&gt;Calculator!$G$39,Calculator!$G$39-(H7421+E7421+L7421+M7421-K7421),Calculator!$G$39),D7421),0)))</f>
        <v>0</v>
      </c>
    </row>
    <row r="7422" spans="1:14" ht="15.75" thickBot="1">
      <c r="A7422" s="33" t="str">
        <f ca="1">IF(C7422=Calculator!$H$27,"F",IF(Daily!D7422+Daily!H7422=0,IF(D7421+H7421&gt;0,"L",""),""))</f>
        <v/>
      </c>
      <c r="B7422" s="34">
        <v>7421</v>
      </c>
      <c r="C7422" s="19">
        <f t="shared" ca="1" si="461"/>
        <v>53351</v>
      </c>
      <c r="D7422" s="29">
        <f t="shared" ca="1" si="463"/>
        <v>0</v>
      </c>
      <c r="E7422" s="29">
        <f ca="1">IF(C7422&lt;Calculator!$D$26,0,IF(DAY($C7422)=1,IF(D7422-Calculator!$G$24&gt;0,Calculator!$G$24,D7422),0))</f>
        <v>0</v>
      </c>
      <c r="F7422" s="29">
        <f ca="1">IF(E7422&gt;0,D7422*Calculator!$G$22/12,0)</f>
        <v>0</v>
      </c>
      <c r="G7422" s="29">
        <f ca="1">IF(E7422&gt;0,(IFERROR(-PMT(Calculator!$G$22/12,Calculator!$G$23*12,Calculator!$G$20),0))-F7422,0)</f>
        <v>0</v>
      </c>
      <c r="H7422" s="29">
        <f t="shared" ca="1" si="464"/>
        <v>0</v>
      </c>
      <c r="I7422" s="29">
        <f t="shared" ca="1" si="462"/>
        <v>0</v>
      </c>
      <c r="J7422" s="30">
        <f>Calculator!$G$40</f>
        <v>6.5000000000000002E-2</v>
      </c>
      <c r="K7422" s="29">
        <f ca="1">IF(C7422&gt;=Calculator!$G$27,IF(DAY($C7422)=1,Calculator!$G$34/2,IF(DAY($C7422)=15,Calculator!$G$34/2,0)),0)</f>
        <v>0</v>
      </c>
      <c r="L7422" s="29">
        <f ca="1">IF(DAY($C7422)=28,IF(H7422=0,0,Calculator!$G$35),0)</f>
        <v>0</v>
      </c>
      <c r="M7422" s="29">
        <f ca="1">IF(I7422&gt;0,IF(DAY($C7422)=1,SUM(INDIRECT("I"&amp;(ROW(C7421)-DAY(C7421))):I7421),0),0)</f>
        <v>0</v>
      </c>
      <c r="N7422" s="29">
        <f ca="1">IF(C7422&lt;Calculator!$G$27,0,IF(C7422=Calculator!$G$27,Calculator!$G$39,IF(H7422-K7422&lt;=0,IF(D7422&gt;Calculator!$G$39,IF(H7422-K7422+E7422+L7422+M7422+Calculator!$G$39&gt;Calculator!$G$39,Calculator!$G$39-(H7422+E7422+L7422+M7422-K7422),Calculator!$G$39),D7422),0)))</f>
        <v>0</v>
      </c>
    </row>
    <row r="7423" spans="1:14" ht="15.75" thickBot="1">
      <c r="A7423" s="33" t="str">
        <f ca="1">IF(C7423=Calculator!$H$27,"F",IF(Daily!D7423+Daily!H7423=0,IF(D7422+H7422&gt;0,"L",""),""))</f>
        <v/>
      </c>
      <c r="B7423" s="34">
        <v>7422</v>
      </c>
      <c r="C7423" s="19">
        <f t="shared" ca="1" si="461"/>
        <v>53352</v>
      </c>
      <c r="D7423" s="29">
        <f t="shared" ca="1" si="463"/>
        <v>0</v>
      </c>
      <c r="E7423" s="29">
        <f ca="1">IF(C7423&lt;Calculator!$D$26,0,IF(DAY($C7423)=1,IF(D7423-Calculator!$G$24&gt;0,Calculator!$G$24,D7423),0))</f>
        <v>0</v>
      </c>
      <c r="F7423" s="29">
        <f ca="1">IF(E7423&gt;0,D7423*Calculator!$G$22/12,0)</f>
        <v>0</v>
      </c>
      <c r="G7423" s="29">
        <f ca="1">IF(E7423&gt;0,(IFERROR(-PMT(Calculator!$G$22/12,Calculator!$G$23*12,Calculator!$G$20),0))-F7423,0)</f>
        <v>0</v>
      </c>
      <c r="H7423" s="29">
        <f t="shared" ca="1" si="464"/>
        <v>0</v>
      </c>
      <c r="I7423" s="29">
        <f t="shared" ca="1" si="462"/>
        <v>0</v>
      </c>
      <c r="J7423" s="30">
        <f>Calculator!$G$40</f>
        <v>6.5000000000000002E-2</v>
      </c>
      <c r="K7423" s="29">
        <f ca="1">IF(C7423&gt;=Calculator!$G$27,IF(DAY($C7423)=1,Calculator!$G$34/2,IF(DAY($C7423)=15,Calculator!$G$34/2,0)),0)</f>
        <v>0</v>
      </c>
      <c r="L7423" s="29">
        <f ca="1">IF(DAY($C7423)=28,IF(H7423=0,0,Calculator!$G$35),0)</f>
        <v>0</v>
      </c>
      <c r="M7423" s="29">
        <f ca="1">IF(I7423&gt;0,IF(DAY($C7423)=1,SUM(INDIRECT("I"&amp;(ROW(C7422)-DAY(C7422))):I7422),0),0)</f>
        <v>0</v>
      </c>
      <c r="N7423" s="29">
        <f ca="1">IF(C7423&lt;Calculator!$G$27,0,IF(C7423=Calculator!$G$27,Calculator!$G$39,IF(H7423-K7423&lt;=0,IF(D7423&gt;Calculator!$G$39,IF(H7423-K7423+E7423+L7423+M7423+Calculator!$G$39&gt;Calculator!$G$39,Calculator!$G$39-(H7423+E7423+L7423+M7423-K7423),Calculator!$G$39),D7423),0)))</f>
        <v>0</v>
      </c>
    </row>
    <row r="7424" spans="1:14" ht="15.75" thickBot="1">
      <c r="A7424" s="33" t="str">
        <f ca="1">IF(C7424=Calculator!$H$27,"F",IF(Daily!D7424+Daily!H7424=0,IF(D7423+H7423&gt;0,"L",""),""))</f>
        <v/>
      </c>
      <c r="B7424" s="34">
        <v>7423</v>
      </c>
      <c r="C7424" s="19">
        <f t="shared" ca="1" si="461"/>
        <v>53353</v>
      </c>
      <c r="D7424" s="29">
        <f t="shared" ca="1" si="463"/>
        <v>0</v>
      </c>
      <c r="E7424" s="29">
        <f ca="1">IF(C7424&lt;Calculator!$D$26,0,IF(DAY($C7424)=1,IF(D7424-Calculator!$G$24&gt;0,Calculator!$G$24,D7424),0))</f>
        <v>0</v>
      </c>
      <c r="F7424" s="29">
        <f ca="1">IF(E7424&gt;0,D7424*Calculator!$G$22/12,0)</f>
        <v>0</v>
      </c>
      <c r="G7424" s="29">
        <f ca="1">IF(E7424&gt;0,(IFERROR(-PMT(Calculator!$G$22/12,Calculator!$G$23*12,Calculator!$G$20),0))-F7424,0)</f>
        <v>0</v>
      </c>
      <c r="H7424" s="29">
        <f t="shared" ca="1" si="464"/>
        <v>0</v>
      </c>
      <c r="I7424" s="29">
        <f t="shared" ca="1" si="462"/>
        <v>0</v>
      </c>
      <c r="J7424" s="30">
        <f>Calculator!$G$40</f>
        <v>6.5000000000000002E-2</v>
      </c>
      <c r="K7424" s="29">
        <f ca="1">IF(C7424&gt;=Calculator!$G$27,IF(DAY($C7424)=1,Calculator!$G$34/2,IF(DAY($C7424)=15,Calculator!$G$34/2,0)),0)</f>
        <v>0</v>
      </c>
      <c r="L7424" s="29">
        <f ca="1">IF(DAY($C7424)=28,IF(H7424=0,0,Calculator!$G$35),0)</f>
        <v>0</v>
      </c>
      <c r="M7424" s="29">
        <f ca="1">IF(I7424&gt;0,IF(DAY($C7424)=1,SUM(INDIRECT("I"&amp;(ROW(C7423)-DAY(C7423))):I7423),0),0)</f>
        <v>0</v>
      </c>
      <c r="N7424" s="29">
        <f ca="1">IF(C7424&lt;Calculator!$G$27,0,IF(C7424=Calculator!$G$27,Calculator!$G$39,IF(H7424-K7424&lt;=0,IF(D7424&gt;Calculator!$G$39,IF(H7424-K7424+E7424+L7424+M7424+Calculator!$G$39&gt;Calculator!$G$39,Calculator!$G$39-(H7424+E7424+L7424+M7424-K7424),Calculator!$G$39),D7424),0)))</f>
        <v>0</v>
      </c>
    </row>
    <row r="7425" spans="1:14" ht="15.75" thickBot="1">
      <c r="A7425" s="33" t="str">
        <f ca="1">IF(C7425=Calculator!$H$27,"F",IF(Daily!D7425+Daily!H7425=0,IF(D7424+H7424&gt;0,"L",""),""))</f>
        <v/>
      </c>
      <c r="B7425" s="34">
        <v>7424</v>
      </c>
      <c r="C7425" s="19">
        <f t="shared" ca="1" si="461"/>
        <v>53354</v>
      </c>
      <c r="D7425" s="29">
        <f t="shared" ca="1" si="463"/>
        <v>0</v>
      </c>
      <c r="E7425" s="29">
        <f ca="1">IF(C7425&lt;Calculator!$D$26,0,IF(DAY($C7425)=1,IF(D7425-Calculator!$G$24&gt;0,Calculator!$G$24,D7425),0))</f>
        <v>0</v>
      </c>
      <c r="F7425" s="29">
        <f ca="1">IF(E7425&gt;0,D7425*Calculator!$G$22/12,0)</f>
        <v>0</v>
      </c>
      <c r="G7425" s="29">
        <f ca="1">IF(E7425&gt;0,(IFERROR(-PMT(Calculator!$G$22/12,Calculator!$G$23*12,Calculator!$G$20),0))-F7425,0)</f>
        <v>0</v>
      </c>
      <c r="H7425" s="29">
        <f t="shared" ca="1" si="464"/>
        <v>0</v>
      </c>
      <c r="I7425" s="29">
        <f t="shared" ca="1" si="462"/>
        <v>0</v>
      </c>
      <c r="J7425" s="30">
        <f>Calculator!$G$40</f>
        <v>6.5000000000000002E-2</v>
      </c>
      <c r="K7425" s="29">
        <f ca="1">IF(C7425&gt;=Calculator!$G$27,IF(DAY($C7425)=1,Calculator!$G$34/2,IF(DAY($C7425)=15,Calculator!$G$34/2,0)),0)</f>
        <v>0</v>
      </c>
      <c r="L7425" s="29">
        <f ca="1">IF(DAY($C7425)=28,IF(H7425=0,0,Calculator!$G$35),0)</f>
        <v>0</v>
      </c>
      <c r="M7425" s="29">
        <f ca="1">IF(I7425&gt;0,IF(DAY($C7425)=1,SUM(INDIRECT("I"&amp;(ROW(C7424)-DAY(C7424))):I7424),0),0)</f>
        <v>0</v>
      </c>
      <c r="N7425" s="29">
        <f ca="1">IF(C7425&lt;Calculator!$G$27,0,IF(C7425=Calculator!$G$27,Calculator!$G$39,IF(H7425-K7425&lt;=0,IF(D7425&gt;Calculator!$G$39,IF(H7425-K7425+E7425+L7425+M7425+Calculator!$G$39&gt;Calculator!$G$39,Calculator!$G$39-(H7425+E7425+L7425+M7425-K7425),Calculator!$G$39),D7425),0)))</f>
        <v>0</v>
      </c>
    </row>
    <row r="7426" spans="1:14" ht="15.75" thickBot="1">
      <c r="A7426" s="33" t="str">
        <f ca="1">IF(C7426=Calculator!$H$27,"F",IF(Daily!D7426+Daily!H7426=0,IF(D7425+H7425&gt;0,"L",""),""))</f>
        <v/>
      </c>
      <c r="B7426" s="34">
        <v>7425</v>
      </c>
      <c r="C7426" s="19">
        <f t="shared" ca="1" si="461"/>
        <v>53355</v>
      </c>
      <c r="D7426" s="29">
        <f t="shared" ca="1" si="463"/>
        <v>0</v>
      </c>
      <c r="E7426" s="29">
        <f ca="1">IF(C7426&lt;Calculator!$D$26,0,IF(DAY($C7426)=1,IF(D7426-Calculator!$G$24&gt;0,Calculator!$G$24,D7426),0))</f>
        <v>0</v>
      </c>
      <c r="F7426" s="29">
        <f ca="1">IF(E7426&gt;0,D7426*Calculator!$G$22/12,0)</f>
        <v>0</v>
      </c>
      <c r="G7426" s="29">
        <f ca="1">IF(E7426&gt;0,(IFERROR(-PMT(Calculator!$G$22/12,Calculator!$G$23*12,Calculator!$G$20),0))-F7426,0)</f>
        <v>0</v>
      </c>
      <c r="H7426" s="29">
        <f t="shared" ca="1" si="464"/>
        <v>0</v>
      </c>
      <c r="I7426" s="29">
        <f t="shared" ca="1" si="462"/>
        <v>0</v>
      </c>
      <c r="J7426" s="30">
        <f>Calculator!$G$40</f>
        <v>6.5000000000000002E-2</v>
      </c>
      <c r="K7426" s="29">
        <f ca="1">IF(C7426&gt;=Calculator!$G$27,IF(DAY($C7426)=1,Calculator!$G$34/2,IF(DAY($C7426)=15,Calculator!$G$34/2,0)),0)</f>
        <v>0</v>
      </c>
      <c r="L7426" s="29">
        <f ca="1">IF(DAY($C7426)=28,IF(H7426=0,0,Calculator!$G$35),0)</f>
        <v>0</v>
      </c>
      <c r="M7426" s="29">
        <f ca="1">IF(I7426&gt;0,IF(DAY($C7426)=1,SUM(INDIRECT("I"&amp;(ROW(C7425)-DAY(C7425))):I7425),0),0)</f>
        <v>0</v>
      </c>
      <c r="N7426" s="29">
        <f ca="1">IF(C7426&lt;Calculator!$G$27,0,IF(C7426=Calculator!$G$27,Calculator!$G$39,IF(H7426-K7426&lt;=0,IF(D7426&gt;Calculator!$G$39,IF(H7426-K7426+E7426+L7426+M7426+Calculator!$G$39&gt;Calculator!$G$39,Calculator!$G$39-(H7426+E7426+L7426+M7426-K7426),Calculator!$G$39),D7426),0)))</f>
        <v>0</v>
      </c>
    </row>
    <row r="7427" spans="1:14" ht="15.75" thickBot="1">
      <c r="A7427" s="33" t="str">
        <f ca="1">IF(C7427=Calculator!$H$27,"F",IF(Daily!D7427+Daily!H7427=0,IF(D7426+H7426&gt;0,"L",""),""))</f>
        <v/>
      </c>
      <c r="B7427" s="34">
        <v>7426</v>
      </c>
      <c r="C7427" s="19">
        <f t="shared" ref="C7427:C7490" ca="1" si="465">C7426+1</f>
        <v>53356</v>
      </c>
      <c r="D7427" s="29">
        <f t="shared" ca="1" si="463"/>
        <v>0</v>
      </c>
      <c r="E7427" s="29">
        <f ca="1">IF(C7427&lt;Calculator!$D$26,0,IF(DAY($C7427)=1,IF(D7427-Calculator!$G$24&gt;0,Calculator!$G$24,D7427),0))</f>
        <v>0</v>
      </c>
      <c r="F7427" s="29">
        <f ca="1">IF(E7427&gt;0,D7427*Calculator!$G$22/12,0)</f>
        <v>0</v>
      </c>
      <c r="G7427" s="29">
        <f ca="1">IF(E7427&gt;0,(IFERROR(-PMT(Calculator!$G$22/12,Calculator!$G$23*12,Calculator!$G$20),0))-F7427,0)</f>
        <v>0</v>
      </c>
      <c r="H7427" s="29">
        <f t="shared" ca="1" si="464"/>
        <v>0</v>
      </c>
      <c r="I7427" s="29">
        <f t="shared" ref="I7427:I7490" ca="1" si="466">H7427*J7427/365</f>
        <v>0</v>
      </c>
      <c r="J7427" s="30">
        <f>Calculator!$G$40</f>
        <v>6.5000000000000002E-2</v>
      </c>
      <c r="K7427" s="29">
        <f ca="1">IF(C7427&gt;=Calculator!$G$27,IF(DAY($C7427)=1,Calculator!$G$34/2,IF(DAY($C7427)=15,Calculator!$G$34/2,0)),0)</f>
        <v>0</v>
      </c>
      <c r="L7427" s="29">
        <f ca="1">IF(DAY($C7427)=28,IF(H7427=0,0,Calculator!$G$35),0)</f>
        <v>0</v>
      </c>
      <c r="M7427" s="29">
        <f ca="1">IF(I7427&gt;0,IF(DAY($C7427)=1,SUM(INDIRECT("I"&amp;(ROW(C7426)-DAY(C7426))):I7426),0),0)</f>
        <v>0</v>
      </c>
      <c r="N7427" s="29">
        <f ca="1">IF(C7427&lt;Calculator!$G$27,0,IF(C7427=Calculator!$G$27,Calculator!$G$39,IF(H7427-K7427&lt;=0,IF(D7427&gt;Calculator!$G$39,IF(H7427-K7427+E7427+L7427+M7427+Calculator!$G$39&gt;Calculator!$G$39,Calculator!$G$39-(H7427+E7427+L7427+M7427-K7427),Calculator!$G$39),D7427),0)))</f>
        <v>0</v>
      </c>
    </row>
    <row r="7428" spans="1:14" ht="15.75" thickBot="1">
      <c r="A7428" s="33" t="str">
        <f ca="1">IF(C7428=Calculator!$H$27,"F",IF(Daily!D7428+Daily!H7428=0,IF(D7427+H7427&gt;0,"L",""),""))</f>
        <v/>
      </c>
      <c r="B7428" s="34">
        <v>7427</v>
      </c>
      <c r="C7428" s="19">
        <f t="shared" ca="1" si="465"/>
        <v>53357</v>
      </c>
      <c r="D7428" s="29">
        <f t="shared" ref="D7428:D7491" ca="1" si="467">IF(((D7427-G7427)-N7427)&lt;0,0,((D7427-G7427)-N7427))</f>
        <v>0</v>
      </c>
      <c r="E7428" s="29">
        <f ca="1">IF(C7428&lt;Calculator!$D$26,0,IF(DAY($C7428)=1,IF(D7428-Calculator!$G$24&gt;0,Calculator!$G$24,D7428),0))</f>
        <v>0</v>
      </c>
      <c r="F7428" s="29">
        <f ca="1">IF(E7428&gt;0,D7428*Calculator!$G$22/12,0)</f>
        <v>0</v>
      </c>
      <c r="G7428" s="29">
        <f ca="1">IF(E7428&gt;0,(IFERROR(-PMT(Calculator!$G$22/12,Calculator!$G$23*12,Calculator!$G$20),0))-F7428,0)</f>
        <v>0</v>
      </c>
      <c r="H7428" s="29">
        <f t="shared" ref="H7428:H7491" ca="1" si="468">IF((H7427-K7427+SUM(L7427:N7427)+E7427)&lt;0,0,(H7427-K7427+SUM(L7427:N7427)+E7427))</f>
        <v>0</v>
      </c>
      <c r="I7428" s="29">
        <f t="shared" ca="1" si="466"/>
        <v>0</v>
      </c>
      <c r="J7428" s="30">
        <f>Calculator!$G$40</f>
        <v>6.5000000000000002E-2</v>
      </c>
      <c r="K7428" s="29">
        <f ca="1">IF(C7428&gt;=Calculator!$G$27,IF(DAY($C7428)=1,Calculator!$G$34/2,IF(DAY($C7428)=15,Calculator!$G$34/2,0)),0)</f>
        <v>0</v>
      </c>
      <c r="L7428" s="29">
        <f ca="1">IF(DAY($C7428)=28,IF(H7428=0,0,Calculator!$G$35),0)</f>
        <v>0</v>
      </c>
      <c r="M7428" s="29">
        <f ca="1">IF(I7428&gt;0,IF(DAY($C7428)=1,SUM(INDIRECT("I"&amp;(ROW(C7427)-DAY(C7427))):I7427),0),0)</f>
        <v>0</v>
      </c>
      <c r="N7428" s="29">
        <f ca="1">IF(C7428&lt;Calculator!$G$27,0,IF(C7428=Calculator!$G$27,Calculator!$G$39,IF(H7428-K7428&lt;=0,IF(D7428&gt;Calculator!$G$39,IF(H7428-K7428+E7428+L7428+M7428+Calculator!$G$39&gt;Calculator!$G$39,Calculator!$G$39-(H7428+E7428+L7428+M7428-K7428),Calculator!$G$39),D7428),0)))</f>
        <v>0</v>
      </c>
    </row>
    <row r="7429" spans="1:14" ht="15.75" thickBot="1">
      <c r="A7429" s="33" t="str">
        <f ca="1">IF(C7429=Calculator!$H$27,"F",IF(Daily!D7429+Daily!H7429=0,IF(D7428+H7428&gt;0,"L",""),""))</f>
        <v/>
      </c>
      <c r="B7429" s="34">
        <v>7428</v>
      </c>
      <c r="C7429" s="19">
        <f t="shared" ca="1" si="465"/>
        <v>53358</v>
      </c>
      <c r="D7429" s="29">
        <f t="shared" ca="1" si="467"/>
        <v>0</v>
      </c>
      <c r="E7429" s="29">
        <f ca="1">IF(C7429&lt;Calculator!$D$26,0,IF(DAY($C7429)=1,IF(D7429-Calculator!$G$24&gt;0,Calculator!$G$24,D7429),0))</f>
        <v>0</v>
      </c>
      <c r="F7429" s="29">
        <f ca="1">IF(E7429&gt;0,D7429*Calculator!$G$22/12,0)</f>
        <v>0</v>
      </c>
      <c r="G7429" s="29">
        <f ca="1">IF(E7429&gt;0,(IFERROR(-PMT(Calculator!$G$22/12,Calculator!$G$23*12,Calculator!$G$20),0))-F7429,0)</f>
        <v>0</v>
      </c>
      <c r="H7429" s="29">
        <f t="shared" ca="1" si="468"/>
        <v>0</v>
      </c>
      <c r="I7429" s="29">
        <f t="shared" ca="1" si="466"/>
        <v>0</v>
      </c>
      <c r="J7429" s="30">
        <f>Calculator!$G$40</f>
        <v>6.5000000000000002E-2</v>
      </c>
      <c r="K7429" s="29">
        <f ca="1">IF(C7429&gt;=Calculator!$G$27,IF(DAY($C7429)=1,Calculator!$G$34/2,IF(DAY($C7429)=15,Calculator!$G$34/2,0)),0)</f>
        <v>0</v>
      </c>
      <c r="L7429" s="29">
        <f ca="1">IF(DAY($C7429)=28,IF(H7429=0,0,Calculator!$G$35),0)</f>
        <v>0</v>
      </c>
      <c r="M7429" s="29">
        <f ca="1">IF(I7429&gt;0,IF(DAY($C7429)=1,SUM(INDIRECT("I"&amp;(ROW(C7428)-DAY(C7428))):I7428),0),0)</f>
        <v>0</v>
      </c>
      <c r="N7429" s="29">
        <f ca="1">IF(C7429&lt;Calculator!$G$27,0,IF(C7429=Calculator!$G$27,Calculator!$G$39,IF(H7429-K7429&lt;=0,IF(D7429&gt;Calculator!$G$39,IF(H7429-K7429+E7429+L7429+M7429+Calculator!$G$39&gt;Calculator!$G$39,Calculator!$G$39-(H7429+E7429+L7429+M7429-K7429),Calculator!$G$39),D7429),0)))</f>
        <v>0</v>
      </c>
    </row>
    <row r="7430" spans="1:14" ht="15.75" thickBot="1">
      <c r="A7430" s="33" t="str">
        <f ca="1">IF(C7430=Calculator!$H$27,"F",IF(Daily!D7430+Daily!H7430=0,IF(D7429+H7429&gt;0,"L",""),""))</f>
        <v/>
      </c>
      <c r="B7430" s="34">
        <v>7429</v>
      </c>
      <c r="C7430" s="19">
        <f t="shared" ca="1" si="465"/>
        <v>53359</v>
      </c>
      <c r="D7430" s="29">
        <f t="shared" ca="1" si="467"/>
        <v>0</v>
      </c>
      <c r="E7430" s="29">
        <f ca="1">IF(C7430&lt;Calculator!$D$26,0,IF(DAY($C7430)=1,IF(D7430-Calculator!$G$24&gt;0,Calculator!$G$24,D7430),0))</f>
        <v>0</v>
      </c>
      <c r="F7430" s="29">
        <f ca="1">IF(E7430&gt;0,D7430*Calculator!$G$22/12,0)</f>
        <v>0</v>
      </c>
      <c r="G7430" s="29">
        <f ca="1">IF(E7430&gt;0,(IFERROR(-PMT(Calculator!$G$22/12,Calculator!$G$23*12,Calculator!$G$20),0))-F7430,0)</f>
        <v>0</v>
      </c>
      <c r="H7430" s="29">
        <f t="shared" ca="1" si="468"/>
        <v>0</v>
      </c>
      <c r="I7430" s="29">
        <f t="shared" ca="1" si="466"/>
        <v>0</v>
      </c>
      <c r="J7430" s="30">
        <f>Calculator!$G$40</f>
        <v>6.5000000000000002E-2</v>
      </c>
      <c r="K7430" s="29">
        <f ca="1">IF(C7430&gt;=Calculator!$G$27,IF(DAY($C7430)=1,Calculator!$G$34/2,IF(DAY($C7430)=15,Calculator!$G$34/2,0)),0)</f>
        <v>4500</v>
      </c>
      <c r="L7430" s="29">
        <f ca="1">IF(DAY($C7430)=28,IF(H7430=0,0,Calculator!$G$35),0)</f>
        <v>0</v>
      </c>
      <c r="M7430" s="29">
        <f ca="1">IF(I7430&gt;0,IF(DAY($C7430)=1,SUM(INDIRECT("I"&amp;(ROW(C7429)-DAY(C7429))):I7429),0),0)</f>
        <v>0</v>
      </c>
      <c r="N7430" s="29">
        <f ca="1">IF(C7430&lt;Calculator!$G$27,0,IF(C7430=Calculator!$G$27,Calculator!$G$39,IF(H7430-K7430&lt;=0,IF(D7430&gt;Calculator!$G$39,IF(H7430-K7430+E7430+L7430+M7430+Calculator!$G$39&gt;Calculator!$G$39,Calculator!$G$39-(H7430+E7430+L7430+M7430-K7430),Calculator!$G$39),D7430),0)))</f>
        <v>0</v>
      </c>
    </row>
    <row r="7431" spans="1:14" ht="15.75" thickBot="1">
      <c r="A7431" s="33" t="str">
        <f ca="1">IF(C7431=Calculator!$H$27,"F",IF(Daily!D7431+Daily!H7431=0,IF(D7430+H7430&gt;0,"L",""),""))</f>
        <v/>
      </c>
      <c r="B7431" s="34">
        <v>7430</v>
      </c>
      <c r="C7431" s="19">
        <f t="shared" ca="1" si="465"/>
        <v>53360</v>
      </c>
      <c r="D7431" s="29">
        <f t="shared" ca="1" si="467"/>
        <v>0</v>
      </c>
      <c r="E7431" s="29">
        <f ca="1">IF(C7431&lt;Calculator!$D$26,0,IF(DAY($C7431)=1,IF(D7431-Calculator!$G$24&gt;0,Calculator!$G$24,D7431),0))</f>
        <v>0</v>
      </c>
      <c r="F7431" s="29">
        <f ca="1">IF(E7431&gt;0,D7431*Calculator!$G$22/12,0)</f>
        <v>0</v>
      </c>
      <c r="G7431" s="29">
        <f ca="1">IF(E7431&gt;0,(IFERROR(-PMT(Calculator!$G$22/12,Calculator!$G$23*12,Calculator!$G$20),0))-F7431,0)</f>
        <v>0</v>
      </c>
      <c r="H7431" s="29">
        <f t="shared" ca="1" si="468"/>
        <v>0</v>
      </c>
      <c r="I7431" s="29">
        <f t="shared" ca="1" si="466"/>
        <v>0</v>
      </c>
      <c r="J7431" s="30">
        <f>Calculator!$G$40</f>
        <v>6.5000000000000002E-2</v>
      </c>
      <c r="K7431" s="29">
        <f ca="1">IF(C7431&gt;=Calculator!$G$27,IF(DAY($C7431)=1,Calculator!$G$34/2,IF(DAY($C7431)=15,Calculator!$G$34/2,0)),0)</f>
        <v>0</v>
      </c>
      <c r="L7431" s="29">
        <f ca="1">IF(DAY($C7431)=28,IF(H7431=0,0,Calculator!$G$35),0)</f>
        <v>0</v>
      </c>
      <c r="M7431" s="29">
        <f ca="1">IF(I7431&gt;0,IF(DAY($C7431)=1,SUM(INDIRECT("I"&amp;(ROW(C7430)-DAY(C7430))):I7430),0),0)</f>
        <v>0</v>
      </c>
      <c r="N7431" s="29">
        <f ca="1">IF(C7431&lt;Calculator!$G$27,0,IF(C7431=Calculator!$G$27,Calculator!$G$39,IF(H7431-K7431&lt;=0,IF(D7431&gt;Calculator!$G$39,IF(H7431-K7431+E7431+L7431+M7431+Calculator!$G$39&gt;Calculator!$G$39,Calculator!$G$39-(H7431+E7431+L7431+M7431-K7431),Calculator!$G$39),D7431),0)))</f>
        <v>0</v>
      </c>
    </row>
    <row r="7432" spans="1:14" ht="15.75" thickBot="1">
      <c r="A7432" s="33" t="str">
        <f ca="1">IF(C7432=Calculator!$H$27,"F",IF(Daily!D7432+Daily!H7432=0,IF(D7431+H7431&gt;0,"L",""),""))</f>
        <v/>
      </c>
      <c r="B7432" s="34">
        <v>7431</v>
      </c>
      <c r="C7432" s="19">
        <f t="shared" ca="1" si="465"/>
        <v>53361</v>
      </c>
      <c r="D7432" s="29">
        <f t="shared" ca="1" si="467"/>
        <v>0</v>
      </c>
      <c r="E7432" s="29">
        <f ca="1">IF(C7432&lt;Calculator!$D$26,0,IF(DAY($C7432)=1,IF(D7432-Calculator!$G$24&gt;0,Calculator!$G$24,D7432),0))</f>
        <v>0</v>
      </c>
      <c r="F7432" s="29">
        <f ca="1">IF(E7432&gt;0,D7432*Calculator!$G$22/12,0)</f>
        <v>0</v>
      </c>
      <c r="G7432" s="29">
        <f ca="1">IF(E7432&gt;0,(IFERROR(-PMT(Calculator!$G$22/12,Calculator!$G$23*12,Calculator!$G$20),0))-F7432,0)</f>
        <v>0</v>
      </c>
      <c r="H7432" s="29">
        <f t="shared" ca="1" si="468"/>
        <v>0</v>
      </c>
      <c r="I7432" s="29">
        <f t="shared" ca="1" si="466"/>
        <v>0</v>
      </c>
      <c r="J7432" s="30">
        <f>Calculator!$G$40</f>
        <v>6.5000000000000002E-2</v>
      </c>
      <c r="K7432" s="29">
        <f ca="1">IF(C7432&gt;=Calculator!$G$27,IF(DAY($C7432)=1,Calculator!$G$34/2,IF(DAY($C7432)=15,Calculator!$G$34/2,0)),0)</f>
        <v>0</v>
      </c>
      <c r="L7432" s="29">
        <f ca="1">IF(DAY($C7432)=28,IF(H7432=0,0,Calculator!$G$35),0)</f>
        <v>0</v>
      </c>
      <c r="M7432" s="29">
        <f ca="1">IF(I7432&gt;0,IF(DAY($C7432)=1,SUM(INDIRECT("I"&amp;(ROW(C7431)-DAY(C7431))):I7431),0),0)</f>
        <v>0</v>
      </c>
      <c r="N7432" s="29">
        <f ca="1">IF(C7432&lt;Calculator!$G$27,0,IF(C7432=Calculator!$G$27,Calculator!$G$39,IF(H7432-K7432&lt;=0,IF(D7432&gt;Calculator!$G$39,IF(H7432-K7432+E7432+L7432+M7432+Calculator!$G$39&gt;Calculator!$G$39,Calculator!$G$39-(H7432+E7432+L7432+M7432-K7432),Calculator!$G$39),D7432),0)))</f>
        <v>0</v>
      </c>
    </row>
    <row r="7433" spans="1:14" ht="15.75" thickBot="1">
      <c r="A7433" s="33" t="str">
        <f ca="1">IF(C7433=Calculator!$H$27,"F",IF(Daily!D7433+Daily!H7433=0,IF(D7432+H7432&gt;0,"L",""),""))</f>
        <v/>
      </c>
      <c r="B7433" s="34">
        <v>7432</v>
      </c>
      <c r="C7433" s="19">
        <f t="shared" ca="1" si="465"/>
        <v>53362</v>
      </c>
      <c r="D7433" s="29">
        <f t="shared" ca="1" si="467"/>
        <v>0</v>
      </c>
      <c r="E7433" s="29">
        <f ca="1">IF(C7433&lt;Calculator!$D$26,0,IF(DAY($C7433)=1,IF(D7433-Calculator!$G$24&gt;0,Calculator!$G$24,D7433),0))</f>
        <v>0</v>
      </c>
      <c r="F7433" s="29">
        <f ca="1">IF(E7433&gt;0,D7433*Calculator!$G$22/12,0)</f>
        <v>0</v>
      </c>
      <c r="G7433" s="29">
        <f ca="1">IF(E7433&gt;0,(IFERROR(-PMT(Calculator!$G$22/12,Calculator!$G$23*12,Calculator!$G$20),0))-F7433,0)</f>
        <v>0</v>
      </c>
      <c r="H7433" s="29">
        <f t="shared" ca="1" si="468"/>
        <v>0</v>
      </c>
      <c r="I7433" s="29">
        <f t="shared" ca="1" si="466"/>
        <v>0</v>
      </c>
      <c r="J7433" s="30">
        <f>Calculator!$G$40</f>
        <v>6.5000000000000002E-2</v>
      </c>
      <c r="K7433" s="29">
        <f ca="1">IF(C7433&gt;=Calculator!$G$27,IF(DAY($C7433)=1,Calculator!$G$34/2,IF(DAY($C7433)=15,Calculator!$G$34/2,0)),0)</f>
        <v>0</v>
      </c>
      <c r="L7433" s="29">
        <f ca="1">IF(DAY($C7433)=28,IF(H7433=0,0,Calculator!$G$35),0)</f>
        <v>0</v>
      </c>
      <c r="M7433" s="29">
        <f ca="1">IF(I7433&gt;0,IF(DAY($C7433)=1,SUM(INDIRECT("I"&amp;(ROW(C7432)-DAY(C7432))):I7432),0),0)</f>
        <v>0</v>
      </c>
      <c r="N7433" s="29">
        <f ca="1">IF(C7433&lt;Calculator!$G$27,0,IF(C7433=Calculator!$G$27,Calculator!$G$39,IF(H7433-K7433&lt;=0,IF(D7433&gt;Calculator!$G$39,IF(H7433-K7433+E7433+L7433+M7433+Calculator!$G$39&gt;Calculator!$G$39,Calculator!$G$39-(H7433+E7433+L7433+M7433-K7433),Calculator!$G$39),D7433),0)))</f>
        <v>0</v>
      </c>
    </row>
    <row r="7434" spans="1:14" ht="15.75" thickBot="1">
      <c r="A7434" s="33" t="str">
        <f ca="1">IF(C7434=Calculator!$H$27,"F",IF(Daily!D7434+Daily!H7434=0,IF(D7433+H7433&gt;0,"L",""),""))</f>
        <v/>
      </c>
      <c r="B7434" s="34">
        <v>7433</v>
      </c>
      <c r="C7434" s="19">
        <f t="shared" ca="1" si="465"/>
        <v>53363</v>
      </c>
      <c r="D7434" s="29">
        <f t="shared" ca="1" si="467"/>
        <v>0</v>
      </c>
      <c r="E7434" s="29">
        <f ca="1">IF(C7434&lt;Calculator!$D$26,0,IF(DAY($C7434)=1,IF(D7434-Calculator!$G$24&gt;0,Calculator!$G$24,D7434),0))</f>
        <v>0</v>
      </c>
      <c r="F7434" s="29">
        <f ca="1">IF(E7434&gt;0,D7434*Calculator!$G$22/12,0)</f>
        <v>0</v>
      </c>
      <c r="G7434" s="29">
        <f ca="1">IF(E7434&gt;0,(IFERROR(-PMT(Calculator!$G$22/12,Calculator!$G$23*12,Calculator!$G$20),0))-F7434,0)</f>
        <v>0</v>
      </c>
      <c r="H7434" s="29">
        <f t="shared" ca="1" si="468"/>
        <v>0</v>
      </c>
      <c r="I7434" s="29">
        <f t="shared" ca="1" si="466"/>
        <v>0</v>
      </c>
      <c r="J7434" s="30">
        <f>Calculator!$G$40</f>
        <v>6.5000000000000002E-2</v>
      </c>
      <c r="K7434" s="29">
        <f ca="1">IF(C7434&gt;=Calculator!$G$27,IF(DAY($C7434)=1,Calculator!$G$34/2,IF(DAY($C7434)=15,Calculator!$G$34/2,0)),0)</f>
        <v>0</v>
      </c>
      <c r="L7434" s="29">
        <f ca="1">IF(DAY($C7434)=28,IF(H7434=0,0,Calculator!$G$35),0)</f>
        <v>0</v>
      </c>
      <c r="M7434" s="29">
        <f ca="1">IF(I7434&gt;0,IF(DAY($C7434)=1,SUM(INDIRECT("I"&amp;(ROW(C7433)-DAY(C7433))):I7433),0),0)</f>
        <v>0</v>
      </c>
      <c r="N7434" s="29">
        <f ca="1">IF(C7434&lt;Calculator!$G$27,0,IF(C7434=Calculator!$G$27,Calculator!$G$39,IF(H7434-K7434&lt;=0,IF(D7434&gt;Calculator!$G$39,IF(H7434-K7434+E7434+L7434+M7434+Calculator!$G$39&gt;Calculator!$G$39,Calculator!$G$39-(H7434+E7434+L7434+M7434-K7434),Calculator!$G$39),D7434),0)))</f>
        <v>0</v>
      </c>
    </row>
    <row r="7435" spans="1:14" ht="15.75" thickBot="1">
      <c r="A7435" s="33" t="str">
        <f ca="1">IF(C7435=Calculator!$H$27,"F",IF(Daily!D7435+Daily!H7435=0,IF(D7434+H7434&gt;0,"L",""),""))</f>
        <v/>
      </c>
      <c r="B7435" s="34">
        <v>7434</v>
      </c>
      <c r="C7435" s="19">
        <f t="shared" ca="1" si="465"/>
        <v>53364</v>
      </c>
      <c r="D7435" s="29">
        <f t="shared" ca="1" si="467"/>
        <v>0</v>
      </c>
      <c r="E7435" s="29">
        <f ca="1">IF(C7435&lt;Calculator!$D$26,0,IF(DAY($C7435)=1,IF(D7435-Calculator!$G$24&gt;0,Calculator!$G$24,D7435),0))</f>
        <v>0</v>
      </c>
      <c r="F7435" s="29">
        <f ca="1">IF(E7435&gt;0,D7435*Calculator!$G$22/12,0)</f>
        <v>0</v>
      </c>
      <c r="G7435" s="29">
        <f ca="1">IF(E7435&gt;0,(IFERROR(-PMT(Calculator!$G$22/12,Calculator!$G$23*12,Calculator!$G$20),0))-F7435,0)</f>
        <v>0</v>
      </c>
      <c r="H7435" s="29">
        <f t="shared" ca="1" si="468"/>
        <v>0</v>
      </c>
      <c r="I7435" s="29">
        <f t="shared" ca="1" si="466"/>
        <v>0</v>
      </c>
      <c r="J7435" s="30">
        <f>Calculator!$G$40</f>
        <v>6.5000000000000002E-2</v>
      </c>
      <c r="K7435" s="29">
        <f ca="1">IF(C7435&gt;=Calculator!$G$27,IF(DAY($C7435)=1,Calculator!$G$34/2,IF(DAY($C7435)=15,Calculator!$G$34/2,0)),0)</f>
        <v>0</v>
      </c>
      <c r="L7435" s="29">
        <f ca="1">IF(DAY($C7435)=28,IF(H7435=0,0,Calculator!$G$35),0)</f>
        <v>0</v>
      </c>
      <c r="M7435" s="29">
        <f ca="1">IF(I7435&gt;0,IF(DAY($C7435)=1,SUM(INDIRECT("I"&amp;(ROW(C7434)-DAY(C7434))):I7434),0),0)</f>
        <v>0</v>
      </c>
      <c r="N7435" s="29">
        <f ca="1">IF(C7435&lt;Calculator!$G$27,0,IF(C7435=Calculator!$G$27,Calculator!$G$39,IF(H7435-K7435&lt;=0,IF(D7435&gt;Calculator!$G$39,IF(H7435-K7435+E7435+L7435+M7435+Calculator!$G$39&gt;Calculator!$G$39,Calculator!$G$39-(H7435+E7435+L7435+M7435-K7435),Calculator!$G$39),D7435),0)))</f>
        <v>0</v>
      </c>
    </row>
    <row r="7436" spans="1:14" ht="15.75" thickBot="1">
      <c r="A7436" s="33" t="str">
        <f ca="1">IF(C7436=Calculator!$H$27,"F",IF(Daily!D7436+Daily!H7436=0,IF(D7435+H7435&gt;0,"L",""),""))</f>
        <v/>
      </c>
      <c r="B7436" s="34">
        <v>7435</v>
      </c>
      <c r="C7436" s="19">
        <f t="shared" ca="1" si="465"/>
        <v>53365</v>
      </c>
      <c r="D7436" s="29">
        <f t="shared" ca="1" si="467"/>
        <v>0</v>
      </c>
      <c r="E7436" s="29">
        <f ca="1">IF(C7436&lt;Calculator!$D$26,0,IF(DAY($C7436)=1,IF(D7436-Calculator!$G$24&gt;0,Calculator!$G$24,D7436),0))</f>
        <v>0</v>
      </c>
      <c r="F7436" s="29">
        <f ca="1">IF(E7436&gt;0,D7436*Calculator!$G$22/12,0)</f>
        <v>0</v>
      </c>
      <c r="G7436" s="29">
        <f ca="1">IF(E7436&gt;0,(IFERROR(-PMT(Calculator!$G$22/12,Calculator!$G$23*12,Calculator!$G$20),0))-F7436,0)</f>
        <v>0</v>
      </c>
      <c r="H7436" s="29">
        <f t="shared" ca="1" si="468"/>
        <v>0</v>
      </c>
      <c r="I7436" s="29">
        <f t="shared" ca="1" si="466"/>
        <v>0</v>
      </c>
      <c r="J7436" s="30">
        <f>Calculator!$G$40</f>
        <v>6.5000000000000002E-2</v>
      </c>
      <c r="K7436" s="29">
        <f ca="1">IF(C7436&gt;=Calculator!$G$27,IF(DAY($C7436)=1,Calculator!$G$34/2,IF(DAY($C7436)=15,Calculator!$G$34/2,0)),0)</f>
        <v>0</v>
      </c>
      <c r="L7436" s="29">
        <f ca="1">IF(DAY($C7436)=28,IF(H7436=0,0,Calculator!$G$35),0)</f>
        <v>0</v>
      </c>
      <c r="M7436" s="29">
        <f ca="1">IF(I7436&gt;0,IF(DAY($C7436)=1,SUM(INDIRECT("I"&amp;(ROW(C7435)-DAY(C7435))):I7435),0),0)</f>
        <v>0</v>
      </c>
      <c r="N7436" s="29">
        <f ca="1">IF(C7436&lt;Calculator!$G$27,0,IF(C7436=Calculator!$G$27,Calculator!$G$39,IF(H7436-K7436&lt;=0,IF(D7436&gt;Calculator!$G$39,IF(H7436-K7436+E7436+L7436+M7436+Calculator!$G$39&gt;Calculator!$G$39,Calculator!$G$39-(H7436+E7436+L7436+M7436-K7436),Calculator!$G$39),D7436),0)))</f>
        <v>0</v>
      </c>
    </row>
    <row r="7437" spans="1:14" ht="15.75" thickBot="1">
      <c r="A7437" s="33" t="str">
        <f ca="1">IF(C7437=Calculator!$H$27,"F",IF(Daily!D7437+Daily!H7437=0,IF(D7436+H7436&gt;0,"L",""),""))</f>
        <v/>
      </c>
      <c r="B7437" s="34">
        <v>7436</v>
      </c>
      <c r="C7437" s="19">
        <f t="shared" ca="1" si="465"/>
        <v>53366</v>
      </c>
      <c r="D7437" s="29">
        <f t="shared" ca="1" si="467"/>
        <v>0</v>
      </c>
      <c r="E7437" s="29">
        <f ca="1">IF(C7437&lt;Calculator!$D$26,0,IF(DAY($C7437)=1,IF(D7437-Calculator!$G$24&gt;0,Calculator!$G$24,D7437),0))</f>
        <v>0</v>
      </c>
      <c r="F7437" s="29">
        <f ca="1">IF(E7437&gt;0,D7437*Calculator!$G$22/12,0)</f>
        <v>0</v>
      </c>
      <c r="G7437" s="29">
        <f ca="1">IF(E7437&gt;0,(IFERROR(-PMT(Calculator!$G$22/12,Calculator!$G$23*12,Calculator!$G$20),0))-F7437,0)</f>
        <v>0</v>
      </c>
      <c r="H7437" s="29">
        <f t="shared" ca="1" si="468"/>
        <v>0</v>
      </c>
      <c r="I7437" s="29">
        <f t="shared" ca="1" si="466"/>
        <v>0</v>
      </c>
      <c r="J7437" s="30">
        <f>Calculator!$G$40</f>
        <v>6.5000000000000002E-2</v>
      </c>
      <c r="K7437" s="29">
        <f ca="1">IF(C7437&gt;=Calculator!$G$27,IF(DAY($C7437)=1,Calculator!$G$34/2,IF(DAY($C7437)=15,Calculator!$G$34/2,0)),0)</f>
        <v>0</v>
      </c>
      <c r="L7437" s="29">
        <f ca="1">IF(DAY($C7437)=28,IF(H7437=0,0,Calculator!$G$35),0)</f>
        <v>0</v>
      </c>
      <c r="M7437" s="29">
        <f ca="1">IF(I7437&gt;0,IF(DAY($C7437)=1,SUM(INDIRECT("I"&amp;(ROW(C7436)-DAY(C7436))):I7436),0),0)</f>
        <v>0</v>
      </c>
      <c r="N7437" s="29">
        <f ca="1">IF(C7437&lt;Calculator!$G$27,0,IF(C7437=Calculator!$G$27,Calculator!$G$39,IF(H7437-K7437&lt;=0,IF(D7437&gt;Calculator!$G$39,IF(H7437-K7437+E7437+L7437+M7437+Calculator!$G$39&gt;Calculator!$G$39,Calculator!$G$39-(H7437+E7437+L7437+M7437-K7437),Calculator!$G$39),D7437),0)))</f>
        <v>0</v>
      </c>
    </row>
    <row r="7438" spans="1:14" ht="15.75" thickBot="1">
      <c r="A7438" s="33" t="str">
        <f ca="1">IF(C7438=Calculator!$H$27,"F",IF(Daily!D7438+Daily!H7438=0,IF(D7437+H7437&gt;0,"L",""),""))</f>
        <v/>
      </c>
      <c r="B7438" s="34">
        <v>7437</v>
      </c>
      <c r="C7438" s="19">
        <f t="shared" ca="1" si="465"/>
        <v>53367</v>
      </c>
      <c r="D7438" s="29">
        <f t="shared" ca="1" si="467"/>
        <v>0</v>
      </c>
      <c r="E7438" s="29">
        <f ca="1">IF(C7438&lt;Calculator!$D$26,0,IF(DAY($C7438)=1,IF(D7438-Calculator!$G$24&gt;0,Calculator!$G$24,D7438),0))</f>
        <v>0</v>
      </c>
      <c r="F7438" s="29">
        <f ca="1">IF(E7438&gt;0,D7438*Calculator!$G$22/12,0)</f>
        <v>0</v>
      </c>
      <c r="G7438" s="29">
        <f ca="1">IF(E7438&gt;0,(IFERROR(-PMT(Calculator!$G$22/12,Calculator!$G$23*12,Calculator!$G$20),0))-F7438,0)</f>
        <v>0</v>
      </c>
      <c r="H7438" s="29">
        <f t="shared" ca="1" si="468"/>
        <v>0</v>
      </c>
      <c r="I7438" s="29">
        <f t="shared" ca="1" si="466"/>
        <v>0</v>
      </c>
      <c r="J7438" s="30">
        <f>Calculator!$G$40</f>
        <v>6.5000000000000002E-2</v>
      </c>
      <c r="K7438" s="29">
        <f ca="1">IF(C7438&gt;=Calculator!$G$27,IF(DAY($C7438)=1,Calculator!$G$34/2,IF(DAY($C7438)=15,Calculator!$G$34/2,0)),0)</f>
        <v>0</v>
      </c>
      <c r="L7438" s="29">
        <f ca="1">IF(DAY($C7438)=28,IF(H7438=0,0,Calculator!$G$35),0)</f>
        <v>0</v>
      </c>
      <c r="M7438" s="29">
        <f ca="1">IF(I7438&gt;0,IF(DAY($C7438)=1,SUM(INDIRECT("I"&amp;(ROW(C7437)-DAY(C7437))):I7437),0),0)</f>
        <v>0</v>
      </c>
      <c r="N7438" s="29">
        <f ca="1">IF(C7438&lt;Calculator!$G$27,0,IF(C7438=Calculator!$G$27,Calculator!$G$39,IF(H7438-K7438&lt;=0,IF(D7438&gt;Calculator!$G$39,IF(H7438-K7438+E7438+L7438+M7438+Calculator!$G$39&gt;Calculator!$G$39,Calculator!$G$39-(H7438+E7438+L7438+M7438-K7438),Calculator!$G$39),D7438),0)))</f>
        <v>0</v>
      </c>
    </row>
    <row r="7439" spans="1:14" ht="15.75" thickBot="1">
      <c r="A7439" s="33" t="str">
        <f ca="1">IF(C7439=Calculator!$H$27,"F",IF(Daily!D7439+Daily!H7439=0,IF(D7438+H7438&gt;0,"L",""),""))</f>
        <v/>
      </c>
      <c r="B7439" s="34">
        <v>7438</v>
      </c>
      <c r="C7439" s="19">
        <f t="shared" ca="1" si="465"/>
        <v>53368</v>
      </c>
      <c r="D7439" s="29">
        <f t="shared" ca="1" si="467"/>
        <v>0</v>
      </c>
      <c r="E7439" s="29">
        <f ca="1">IF(C7439&lt;Calculator!$D$26,0,IF(DAY($C7439)=1,IF(D7439-Calculator!$G$24&gt;0,Calculator!$G$24,D7439),0))</f>
        <v>0</v>
      </c>
      <c r="F7439" s="29">
        <f ca="1">IF(E7439&gt;0,D7439*Calculator!$G$22/12,0)</f>
        <v>0</v>
      </c>
      <c r="G7439" s="29">
        <f ca="1">IF(E7439&gt;0,(IFERROR(-PMT(Calculator!$G$22/12,Calculator!$G$23*12,Calculator!$G$20),0))-F7439,0)</f>
        <v>0</v>
      </c>
      <c r="H7439" s="29">
        <f t="shared" ca="1" si="468"/>
        <v>0</v>
      </c>
      <c r="I7439" s="29">
        <f t="shared" ca="1" si="466"/>
        <v>0</v>
      </c>
      <c r="J7439" s="30">
        <f>Calculator!$G$40</f>
        <v>6.5000000000000002E-2</v>
      </c>
      <c r="K7439" s="29">
        <f ca="1">IF(C7439&gt;=Calculator!$G$27,IF(DAY($C7439)=1,Calculator!$G$34/2,IF(DAY($C7439)=15,Calculator!$G$34/2,0)),0)</f>
        <v>0</v>
      </c>
      <c r="L7439" s="29">
        <f ca="1">IF(DAY($C7439)=28,IF(H7439=0,0,Calculator!$G$35),0)</f>
        <v>0</v>
      </c>
      <c r="M7439" s="29">
        <f ca="1">IF(I7439&gt;0,IF(DAY($C7439)=1,SUM(INDIRECT("I"&amp;(ROW(C7438)-DAY(C7438))):I7438),0),0)</f>
        <v>0</v>
      </c>
      <c r="N7439" s="29">
        <f ca="1">IF(C7439&lt;Calculator!$G$27,0,IF(C7439=Calculator!$G$27,Calculator!$G$39,IF(H7439-K7439&lt;=0,IF(D7439&gt;Calculator!$G$39,IF(H7439-K7439+E7439+L7439+M7439+Calculator!$G$39&gt;Calculator!$G$39,Calculator!$G$39-(H7439+E7439+L7439+M7439-K7439),Calculator!$G$39),D7439),0)))</f>
        <v>0</v>
      </c>
    </row>
    <row r="7440" spans="1:14" ht="15.75" thickBot="1">
      <c r="A7440" s="33" t="str">
        <f ca="1">IF(C7440=Calculator!$H$27,"F",IF(Daily!D7440+Daily!H7440=0,IF(D7439+H7439&gt;0,"L",""),""))</f>
        <v/>
      </c>
      <c r="B7440" s="34">
        <v>7439</v>
      </c>
      <c r="C7440" s="19">
        <f t="shared" ca="1" si="465"/>
        <v>53369</v>
      </c>
      <c r="D7440" s="29">
        <f t="shared" ca="1" si="467"/>
        <v>0</v>
      </c>
      <c r="E7440" s="29">
        <f ca="1">IF(C7440&lt;Calculator!$D$26,0,IF(DAY($C7440)=1,IF(D7440-Calculator!$G$24&gt;0,Calculator!$G$24,D7440),0))</f>
        <v>0</v>
      </c>
      <c r="F7440" s="29">
        <f ca="1">IF(E7440&gt;0,D7440*Calculator!$G$22/12,0)</f>
        <v>0</v>
      </c>
      <c r="G7440" s="29">
        <f ca="1">IF(E7440&gt;0,(IFERROR(-PMT(Calculator!$G$22/12,Calculator!$G$23*12,Calculator!$G$20),0))-F7440,0)</f>
        <v>0</v>
      </c>
      <c r="H7440" s="29">
        <f t="shared" ca="1" si="468"/>
        <v>0</v>
      </c>
      <c r="I7440" s="29">
        <f t="shared" ca="1" si="466"/>
        <v>0</v>
      </c>
      <c r="J7440" s="30">
        <f>Calculator!$G$40</f>
        <v>6.5000000000000002E-2</v>
      </c>
      <c r="K7440" s="29">
        <f ca="1">IF(C7440&gt;=Calculator!$G$27,IF(DAY($C7440)=1,Calculator!$G$34/2,IF(DAY($C7440)=15,Calculator!$G$34/2,0)),0)</f>
        <v>0</v>
      </c>
      <c r="L7440" s="29">
        <f ca="1">IF(DAY($C7440)=28,IF(H7440=0,0,Calculator!$G$35),0)</f>
        <v>0</v>
      </c>
      <c r="M7440" s="29">
        <f ca="1">IF(I7440&gt;0,IF(DAY($C7440)=1,SUM(INDIRECT("I"&amp;(ROW(C7439)-DAY(C7439))):I7439),0),0)</f>
        <v>0</v>
      </c>
      <c r="N7440" s="29">
        <f ca="1">IF(C7440&lt;Calculator!$G$27,0,IF(C7440=Calculator!$G$27,Calculator!$G$39,IF(H7440-K7440&lt;=0,IF(D7440&gt;Calculator!$G$39,IF(H7440-K7440+E7440+L7440+M7440+Calculator!$G$39&gt;Calculator!$G$39,Calculator!$G$39-(H7440+E7440+L7440+M7440-K7440),Calculator!$G$39),D7440),0)))</f>
        <v>0</v>
      </c>
    </row>
    <row r="7441" spans="1:14" ht="15.75" thickBot="1">
      <c r="A7441" s="33" t="str">
        <f ca="1">IF(C7441=Calculator!$H$27,"F",IF(Daily!D7441+Daily!H7441=0,IF(D7440+H7440&gt;0,"L",""),""))</f>
        <v/>
      </c>
      <c r="B7441" s="34">
        <v>7440</v>
      </c>
      <c r="C7441" s="19">
        <f t="shared" ca="1" si="465"/>
        <v>53370</v>
      </c>
      <c r="D7441" s="29">
        <f t="shared" ca="1" si="467"/>
        <v>0</v>
      </c>
      <c r="E7441" s="29">
        <f ca="1">IF(C7441&lt;Calculator!$D$26,0,IF(DAY($C7441)=1,IF(D7441-Calculator!$G$24&gt;0,Calculator!$G$24,D7441),0))</f>
        <v>0</v>
      </c>
      <c r="F7441" s="29">
        <f ca="1">IF(E7441&gt;0,D7441*Calculator!$G$22/12,0)</f>
        <v>0</v>
      </c>
      <c r="G7441" s="29">
        <f ca="1">IF(E7441&gt;0,(IFERROR(-PMT(Calculator!$G$22/12,Calculator!$G$23*12,Calculator!$G$20),0))-F7441,0)</f>
        <v>0</v>
      </c>
      <c r="H7441" s="29">
        <f t="shared" ca="1" si="468"/>
        <v>0</v>
      </c>
      <c r="I7441" s="29">
        <f t="shared" ca="1" si="466"/>
        <v>0</v>
      </c>
      <c r="J7441" s="30">
        <f>Calculator!$G$40</f>
        <v>6.5000000000000002E-2</v>
      </c>
      <c r="K7441" s="29">
        <f ca="1">IF(C7441&gt;=Calculator!$G$27,IF(DAY($C7441)=1,Calculator!$G$34/2,IF(DAY($C7441)=15,Calculator!$G$34/2,0)),0)</f>
        <v>0</v>
      </c>
      <c r="L7441" s="29">
        <f ca="1">IF(DAY($C7441)=28,IF(H7441=0,0,Calculator!$G$35),0)</f>
        <v>0</v>
      </c>
      <c r="M7441" s="29">
        <f ca="1">IF(I7441&gt;0,IF(DAY($C7441)=1,SUM(INDIRECT("I"&amp;(ROW(C7440)-DAY(C7440))):I7440),0),0)</f>
        <v>0</v>
      </c>
      <c r="N7441" s="29">
        <f ca="1">IF(C7441&lt;Calculator!$G$27,0,IF(C7441=Calculator!$G$27,Calculator!$G$39,IF(H7441-K7441&lt;=0,IF(D7441&gt;Calculator!$G$39,IF(H7441-K7441+E7441+L7441+M7441+Calculator!$G$39&gt;Calculator!$G$39,Calculator!$G$39-(H7441+E7441+L7441+M7441-K7441),Calculator!$G$39),D7441),0)))</f>
        <v>0</v>
      </c>
    </row>
    <row r="7442" spans="1:14" ht="15.75" thickBot="1">
      <c r="A7442" s="33" t="str">
        <f ca="1">IF(C7442=Calculator!$H$27,"F",IF(Daily!D7442+Daily!H7442=0,IF(D7441+H7441&gt;0,"L",""),""))</f>
        <v/>
      </c>
      <c r="B7442" s="34">
        <v>7441</v>
      </c>
      <c r="C7442" s="19">
        <f t="shared" ca="1" si="465"/>
        <v>53371</v>
      </c>
      <c r="D7442" s="29">
        <f t="shared" ca="1" si="467"/>
        <v>0</v>
      </c>
      <c r="E7442" s="29">
        <f ca="1">IF(C7442&lt;Calculator!$D$26,0,IF(DAY($C7442)=1,IF(D7442-Calculator!$G$24&gt;0,Calculator!$G$24,D7442),0))</f>
        <v>0</v>
      </c>
      <c r="F7442" s="29">
        <f ca="1">IF(E7442&gt;0,D7442*Calculator!$G$22/12,0)</f>
        <v>0</v>
      </c>
      <c r="G7442" s="29">
        <f ca="1">IF(E7442&gt;0,(IFERROR(-PMT(Calculator!$G$22/12,Calculator!$G$23*12,Calculator!$G$20),0))-F7442,0)</f>
        <v>0</v>
      </c>
      <c r="H7442" s="29">
        <f t="shared" ca="1" si="468"/>
        <v>0</v>
      </c>
      <c r="I7442" s="29">
        <f t="shared" ca="1" si="466"/>
        <v>0</v>
      </c>
      <c r="J7442" s="30">
        <f>Calculator!$G$40</f>
        <v>6.5000000000000002E-2</v>
      </c>
      <c r="K7442" s="29">
        <f ca="1">IF(C7442&gt;=Calculator!$G$27,IF(DAY($C7442)=1,Calculator!$G$34/2,IF(DAY($C7442)=15,Calculator!$G$34/2,0)),0)</f>
        <v>0</v>
      </c>
      <c r="L7442" s="29">
        <f ca="1">IF(DAY($C7442)=28,IF(H7442=0,0,Calculator!$G$35),0)</f>
        <v>0</v>
      </c>
      <c r="M7442" s="29">
        <f ca="1">IF(I7442&gt;0,IF(DAY($C7442)=1,SUM(INDIRECT("I"&amp;(ROW(C7441)-DAY(C7441))):I7441),0),0)</f>
        <v>0</v>
      </c>
      <c r="N7442" s="29">
        <f ca="1">IF(C7442&lt;Calculator!$G$27,0,IF(C7442=Calculator!$G$27,Calculator!$G$39,IF(H7442-K7442&lt;=0,IF(D7442&gt;Calculator!$G$39,IF(H7442-K7442+E7442+L7442+M7442+Calculator!$G$39&gt;Calculator!$G$39,Calculator!$G$39-(H7442+E7442+L7442+M7442-K7442),Calculator!$G$39),D7442),0)))</f>
        <v>0</v>
      </c>
    </row>
    <row r="7443" spans="1:14" ht="15.75" thickBot="1">
      <c r="A7443" s="33" t="str">
        <f ca="1">IF(C7443=Calculator!$H$27,"F",IF(Daily!D7443+Daily!H7443=0,IF(D7442+H7442&gt;0,"L",""),""))</f>
        <v/>
      </c>
      <c r="B7443" s="34">
        <v>7442</v>
      </c>
      <c r="C7443" s="19">
        <f t="shared" ca="1" si="465"/>
        <v>53372</v>
      </c>
      <c r="D7443" s="29">
        <f t="shared" ca="1" si="467"/>
        <v>0</v>
      </c>
      <c r="E7443" s="29">
        <f ca="1">IF(C7443&lt;Calculator!$D$26,0,IF(DAY($C7443)=1,IF(D7443-Calculator!$G$24&gt;0,Calculator!$G$24,D7443),0))</f>
        <v>0</v>
      </c>
      <c r="F7443" s="29">
        <f ca="1">IF(E7443&gt;0,D7443*Calculator!$G$22/12,0)</f>
        <v>0</v>
      </c>
      <c r="G7443" s="29">
        <f ca="1">IF(E7443&gt;0,(IFERROR(-PMT(Calculator!$G$22/12,Calculator!$G$23*12,Calculator!$G$20),0))-F7443,0)</f>
        <v>0</v>
      </c>
      <c r="H7443" s="29">
        <f t="shared" ca="1" si="468"/>
        <v>0</v>
      </c>
      <c r="I7443" s="29">
        <f t="shared" ca="1" si="466"/>
        <v>0</v>
      </c>
      <c r="J7443" s="30">
        <f>Calculator!$G$40</f>
        <v>6.5000000000000002E-2</v>
      </c>
      <c r="K7443" s="29">
        <f ca="1">IF(C7443&gt;=Calculator!$G$27,IF(DAY($C7443)=1,Calculator!$G$34/2,IF(DAY($C7443)=15,Calculator!$G$34/2,0)),0)</f>
        <v>0</v>
      </c>
      <c r="L7443" s="29">
        <f ca="1">IF(DAY($C7443)=28,IF(H7443=0,0,Calculator!$G$35),0)</f>
        <v>0</v>
      </c>
      <c r="M7443" s="29">
        <f ca="1">IF(I7443&gt;0,IF(DAY($C7443)=1,SUM(INDIRECT("I"&amp;(ROW(C7442)-DAY(C7442))):I7442),0),0)</f>
        <v>0</v>
      </c>
      <c r="N7443" s="29">
        <f ca="1">IF(C7443&lt;Calculator!$G$27,0,IF(C7443=Calculator!$G$27,Calculator!$G$39,IF(H7443-K7443&lt;=0,IF(D7443&gt;Calculator!$G$39,IF(H7443-K7443+E7443+L7443+M7443+Calculator!$G$39&gt;Calculator!$G$39,Calculator!$G$39-(H7443+E7443+L7443+M7443-K7443),Calculator!$G$39),D7443),0)))</f>
        <v>0</v>
      </c>
    </row>
    <row r="7444" spans="1:14" ht="15.75" thickBot="1">
      <c r="A7444" s="33" t="str">
        <f ca="1">IF(C7444=Calculator!$H$27,"F",IF(Daily!D7444+Daily!H7444=0,IF(D7443+H7443&gt;0,"L",""),""))</f>
        <v/>
      </c>
      <c r="B7444" s="34">
        <v>7443</v>
      </c>
      <c r="C7444" s="19">
        <f t="shared" ca="1" si="465"/>
        <v>53373</v>
      </c>
      <c r="D7444" s="29">
        <f t="shared" ca="1" si="467"/>
        <v>0</v>
      </c>
      <c r="E7444" s="29">
        <f ca="1">IF(C7444&lt;Calculator!$D$26,0,IF(DAY($C7444)=1,IF(D7444-Calculator!$G$24&gt;0,Calculator!$G$24,D7444),0))</f>
        <v>0</v>
      </c>
      <c r="F7444" s="29">
        <f ca="1">IF(E7444&gt;0,D7444*Calculator!$G$22/12,0)</f>
        <v>0</v>
      </c>
      <c r="G7444" s="29">
        <f ca="1">IF(E7444&gt;0,(IFERROR(-PMT(Calculator!$G$22/12,Calculator!$G$23*12,Calculator!$G$20),0))-F7444,0)</f>
        <v>0</v>
      </c>
      <c r="H7444" s="29">
        <f t="shared" ca="1" si="468"/>
        <v>0</v>
      </c>
      <c r="I7444" s="29">
        <f t="shared" ca="1" si="466"/>
        <v>0</v>
      </c>
      <c r="J7444" s="30">
        <f>Calculator!$G$40</f>
        <v>6.5000000000000002E-2</v>
      </c>
      <c r="K7444" s="29">
        <f ca="1">IF(C7444&gt;=Calculator!$G$27,IF(DAY($C7444)=1,Calculator!$G$34/2,IF(DAY($C7444)=15,Calculator!$G$34/2,0)),0)</f>
        <v>4500</v>
      </c>
      <c r="L7444" s="29">
        <f ca="1">IF(DAY($C7444)=28,IF(H7444=0,0,Calculator!$G$35),0)</f>
        <v>0</v>
      </c>
      <c r="M7444" s="29">
        <f ca="1">IF(I7444&gt;0,IF(DAY($C7444)=1,SUM(INDIRECT("I"&amp;(ROW(C7443)-DAY(C7443))):I7443),0),0)</f>
        <v>0</v>
      </c>
      <c r="N7444" s="29">
        <f ca="1">IF(C7444&lt;Calculator!$G$27,0,IF(C7444=Calculator!$G$27,Calculator!$G$39,IF(H7444-K7444&lt;=0,IF(D7444&gt;Calculator!$G$39,IF(H7444-K7444+E7444+L7444+M7444+Calculator!$G$39&gt;Calculator!$G$39,Calculator!$G$39-(H7444+E7444+L7444+M7444-K7444),Calculator!$G$39),D7444),0)))</f>
        <v>0</v>
      </c>
    </row>
    <row r="7445" spans="1:14" ht="15.75" thickBot="1">
      <c r="A7445" s="33" t="str">
        <f ca="1">IF(C7445=Calculator!$H$27,"F",IF(Daily!D7445+Daily!H7445=0,IF(D7444+H7444&gt;0,"L",""),""))</f>
        <v/>
      </c>
      <c r="B7445" s="34">
        <v>7444</v>
      </c>
      <c r="C7445" s="19">
        <f t="shared" ca="1" si="465"/>
        <v>53374</v>
      </c>
      <c r="D7445" s="29">
        <f t="shared" ca="1" si="467"/>
        <v>0</v>
      </c>
      <c r="E7445" s="29">
        <f ca="1">IF(C7445&lt;Calculator!$D$26,0,IF(DAY($C7445)=1,IF(D7445-Calculator!$G$24&gt;0,Calculator!$G$24,D7445),0))</f>
        <v>0</v>
      </c>
      <c r="F7445" s="29">
        <f ca="1">IF(E7445&gt;0,D7445*Calculator!$G$22/12,0)</f>
        <v>0</v>
      </c>
      <c r="G7445" s="29">
        <f ca="1">IF(E7445&gt;0,(IFERROR(-PMT(Calculator!$G$22/12,Calculator!$G$23*12,Calculator!$G$20),0))-F7445,0)</f>
        <v>0</v>
      </c>
      <c r="H7445" s="29">
        <f t="shared" ca="1" si="468"/>
        <v>0</v>
      </c>
      <c r="I7445" s="29">
        <f t="shared" ca="1" si="466"/>
        <v>0</v>
      </c>
      <c r="J7445" s="30">
        <f>Calculator!$G$40</f>
        <v>6.5000000000000002E-2</v>
      </c>
      <c r="K7445" s="29">
        <f ca="1">IF(C7445&gt;=Calculator!$G$27,IF(DAY($C7445)=1,Calculator!$G$34/2,IF(DAY($C7445)=15,Calculator!$G$34/2,0)),0)</f>
        <v>0</v>
      </c>
      <c r="L7445" s="29">
        <f ca="1">IF(DAY($C7445)=28,IF(H7445=0,0,Calculator!$G$35),0)</f>
        <v>0</v>
      </c>
      <c r="M7445" s="29">
        <f ca="1">IF(I7445&gt;0,IF(DAY($C7445)=1,SUM(INDIRECT("I"&amp;(ROW(C7444)-DAY(C7444))):I7444),0),0)</f>
        <v>0</v>
      </c>
      <c r="N7445" s="29">
        <f ca="1">IF(C7445&lt;Calculator!$G$27,0,IF(C7445=Calculator!$G$27,Calculator!$G$39,IF(H7445-K7445&lt;=0,IF(D7445&gt;Calculator!$G$39,IF(H7445-K7445+E7445+L7445+M7445+Calculator!$G$39&gt;Calculator!$G$39,Calculator!$G$39-(H7445+E7445+L7445+M7445-K7445),Calculator!$G$39),D7445),0)))</f>
        <v>0</v>
      </c>
    </row>
    <row r="7446" spans="1:14" ht="15.75" thickBot="1">
      <c r="A7446" s="33" t="str">
        <f ca="1">IF(C7446=Calculator!$H$27,"F",IF(Daily!D7446+Daily!H7446=0,IF(D7445+H7445&gt;0,"L",""),""))</f>
        <v/>
      </c>
      <c r="B7446" s="34">
        <v>7445</v>
      </c>
      <c r="C7446" s="19">
        <f t="shared" ca="1" si="465"/>
        <v>53375</v>
      </c>
      <c r="D7446" s="29">
        <f t="shared" ca="1" si="467"/>
        <v>0</v>
      </c>
      <c r="E7446" s="29">
        <f ca="1">IF(C7446&lt;Calculator!$D$26,0,IF(DAY($C7446)=1,IF(D7446-Calculator!$G$24&gt;0,Calculator!$G$24,D7446),0))</f>
        <v>0</v>
      </c>
      <c r="F7446" s="29">
        <f ca="1">IF(E7446&gt;0,D7446*Calculator!$G$22/12,0)</f>
        <v>0</v>
      </c>
      <c r="G7446" s="29">
        <f ca="1">IF(E7446&gt;0,(IFERROR(-PMT(Calculator!$G$22/12,Calculator!$G$23*12,Calculator!$G$20),0))-F7446,0)</f>
        <v>0</v>
      </c>
      <c r="H7446" s="29">
        <f t="shared" ca="1" si="468"/>
        <v>0</v>
      </c>
      <c r="I7446" s="29">
        <f t="shared" ca="1" si="466"/>
        <v>0</v>
      </c>
      <c r="J7446" s="30">
        <f>Calculator!$G$40</f>
        <v>6.5000000000000002E-2</v>
      </c>
      <c r="K7446" s="29">
        <f ca="1">IF(C7446&gt;=Calculator!$G$27,IF(DAY($C7446)=1,Calculator!$G$34/2,IF(DAY($C7446)=15,Calculator!$G$34/2,0)),0)</f>
        <v>0</v>
      </c>
      <c r="L7446" s="29">
        <f ca="1">IF(DAY($C7446)=28,IF(H7446=0,0,Calculator!$G$35),0)</f>
        <v>0</v>
      </c>
      <c r="M7446" s="29">
        <f ca="1">IF(I7446&gt;0,IF(DAY($C7446)=1,SUM(INDIRECT("I"&amp;(ROW(C7445)-DAY(C7445))):I7445),0),0)</f>
        <v>0</v>
      </c>
      <c r="N7446" s="29">
        <f ca="1">IF(C7446&lt;Calculator!$G$27,0,IF(C7446=Calculator!$G$27,Calculator!$G$39,IF(H7446-K7446&lt;=0,IF(D7446&gt;Calculator!$G$39,IF(H7446-K7446+E7446+L7446+M7446+Calculator!$G$39&gt;Calculator!$G$39,Calculator!$G$39-(H7446+E7446+L7446+M7446-K7446),Calculator!$G$39),D7446),0)))</f>
        <v>0</v>
      </c>
    </row>
    <row r="7447" spans="1:14" ht="15.75" thickBot="1">
      <c r="A7447" s="33" t="str">
        <f ca="1">IF(C7447=Calculator!$H$27,"F",IF(Daily!D7447+Daily!H7447=0,IF(D7446+H7446&gt;0,"L",""),""))</f>
        <v/>
      </c>
      <c r="B7447" s="34">
        <v>7446</v>
      </c>
      <c r="C7447" s="19">
        <f t="shared" ca="1" si="465"/>
        <v>53376</v>
      </c>
      <c r="D7447" s="29">
        <f t="shared" ca="1" si="467"/>
        <v>0</v>
      </c>
      <c r="E7447" s="29">
        <f ca="1">IF(C7447&lt;Calculator!$D$26,0,IF(DAY($C7447)=1,IF(D7447-Calculator!$G$24&gt;0,Calculator!$G$24,D7447),0))</f>
        <v>0</v>
      </c>
      <c r="F7447" s="29">
        <f ca="1">IF(E7447&gt;0,D7447*Calculator!$G$22/12,0)</f>
        <v>0</v>
      </c>
      <c r="G7447" s="29">
        <f ca="1">IF(E7447&gt;0,(IFERROR(-PMT(Calculator!$G$22/12,Calculator!$G$23*12,Calculator!$G$20),0))-F7447,0)</f>
        <v>0</v>
      </c>
      <c r="H7447" s="29">
        <f t="shared" ca="1" si="468"/>
        <v>0</v>
      </c>
      <c r="I7447" s="29">
        <f t="shared" ca="1" si="466"/>
        <v>0</v>
      </c>
      <c r="J7447" s="30">
        <f>Calculator!$G$40</f>
        <v>6.5000000000000002E-2</v>
      </c>
      <c r="K7447" s="29">
        <f ca="1">IF(C7447&gt;=Calculator!$G$27,IF(DAY($C7447)=1,Calculator!$G$34/2,IF(DAY($C7447)=15,Calculator!$G$34/2,0)),0)</f>
        <v>0</v>
      </c>
      <c r="L7447" s="29">
        <f ca="1">IF(DAY($C7447)=28,IF(H7447=0,0,Calculator!$G$35),0)</f>
        <v>0</v>
      </c>
      <c r="M7447" s="29">
        <f ca="1">IF(I7447&gt;0,IF(DAY($C7447)=1,SUM(INDIRECT("I"&amp;(ROW(C7446)-DAY(C7446))):I7446),0),0)</f>
        <v>0</v>
      </c>
      <c r="N7447" s="29">
        <f ca="1">IF(C7447&lt;Calculator!$G$27,0,IF(C7447=Calculator!$G$27,Calculator!$G$39,IF(H7447-K7447&lt;=0,IF(D7447&gt;Calculator!$G$39,IF(H7447-K7447+E7447+L7447+M7447+Calculator!$G$39&gt;Calculator!$G$39,Calculator!$G$39-(H7447+E7447+L7447+M7447-K7447),Calculator!$G$39),D7447),0)))</f>
        <v>0</v>
      </c>
    </row>
    <row r="7448" spans="1:14" ht="15.75" thickBot="1">
      <c r="A7448" s="33" t="str">
        <f ca="1">IF(C7448=Calculator!$H$27,"F",IF(Daily!D7448+Daily!H7448=0,IF(D7447+H7447&gt;0,"L",""),""))</f>
        <v/>
      </c>
      <c r="B7448" s="34">
        <v>7447</v>
      </c>
      <c r="C7448" s="19">
        <f t="shared" ca="1" si="465"/>
        <v>53377</v>
      </c>
      <c r="D7448" s="29">
        <f t="shared" ca="1" si="467"/>
        <v>0</v>
      </c>
      <c r="E7448" s="29">
        <f ca="1">IF(C7448&lt;Calculator!$D$26,0,IF(DAY($C7448)=1,IF(D7448-Calculator!$G$24&gt;0,Calculator!$G$24,D7448),0))</f>
        <v>0</v>
      </c>
      <c r="F7448" s="29">
        <f ca="1">IF(E7448&gt;0,D7448*Calculator!$G$22/12,0)</f>
        <v>0</v>
      </c>
      <c r="G7448" s="29">
        <f ca="1">IF(E7448&gt;0,(IFERROR(-PMT(Calculator!$G$22/12,Calculator!$G$23*12,Calculator!$G$20),0))-F7448,0)</f>
        <v>0</v>
      </c>
      <c r="H7448" s="29">
        <f t="shared" ca="1" si="468"/>
        <v>0</v>
      </c>
      <c r="I7448" s="29">
        <f t="shared" ca="1" si="466"/>
        <v>0</v>
      </c>
      <c r="J7448" s="30">
        <f>Calculator!$G$40</f>
        <v>6.5000000000000002E-2</v>
      </c>
      <c r="K7448" s="29">
        <f ca="1">IF(C7448&gt;=Calculator!$G$27,IF(DAY($C7448)=1,Calculator!$G$34/2,IF(DAY($C7448)=15,Calculator!$G$34/2,0)),0)</f>
        <v>0</v>
      </c>
      <c r="L7448" s="29">
        <f ca="1">IF(DAY($C7448)=28,IF(H7448=0,0,Calculator!$G$35),0)</f>
        <v>0</v>
      </c>
      <c r="M7448" s="29">
        <f ca="1">IF(I7448&gt;0,IF(DAY($C7448)=1,SUM(INDIRECT("I"&amp;(ROW(C7447)-DAY(C7447))):I7447),0),0)</f>
        <v>0</v>
      </c>
      <c r="N7448" s="29">
        <f ca="1">IF(C7448&lt;Calculator!$G$27,0,IF(C7448=Calculator!$G$27,Calculator!$G$39,IF(H7448-K7448&lt;=0,IF(D7448&gt;Calculator!$G$39,IF(H7448-K7448+E7448+L7448+M7448+Calculator!$G$39&gt;Calculator!$G$39,Calculator!$G$39-(H7448+E7448+L7448+M7448-K7448),Calculator!$G$39),D7448),0)))</f>
        <v>0</v>
      </c>
    </row>
    <row r="7449" spans="1:14" ht="15.75" thickBot="1">
      <c r="A7449" s="33" t="str">
        <f ca="1">IF(C7449=Calculator!$H$27,"F",IF(Daily!D7449+Daily!H7449=0,IF(D7448+H7448&gt;0,"L",""),""))</f>
        <v/>
      </c>
      <c r="B7449" s="34">
        <v>7448</v>
      </c>
      <c r="C7449" s="19">
        <f t="shared" ca="1" si="465"/>
        <v>53378</v>
      </c>
      <c r="D7449" s="29">
        <f t="shared" ca="1" si="467"/>
        <v>0</v>
      </c>
      <c r="E7449" s="29">
        <f ca="1">IF(C7449&lt;Calculator!$D$26,0,IF(DAY($C7449)=1,IF(D7449-Calculator!$G$24&gt;0,Calculator!$G$24,D7449),0))</f>
        <v>0</v>
      </c>
      <c r="F7449" s="29">
        <f ca="1">IF(E7449&gt;0,D7449*Calculator!$G$22/12,0)</f>
        <v>0</v>
      </c>
      <c r="G7449" s="29">
        <f ca="1">IF(E7449&gt;0,(IFERROR(-PMT(Calculator!$G$22/12,Calculator!$G$23*12,Calculator!$G$20),0))-F7449,0)</f>
        <v>0</v>
      </c>
      <c r="H7449" s="29">
        <f t="shared" ca="1" si="468"/>
        <v>0</v>
      </c>
      <c r="I7449" s="29">
        <f t="shared" ca="1" si="466"/>
        <v>0</v>
      </c>
      <c r="J7449" s="30">
        <f>Calculator!$G$40</f>
        <v>6.5000000000000002E-2</v>
      </c>
      <c r="K7449" s="29">
        <f ca="1">IF(C7449&gt;=Calculator!$G$27,IF(DAY($C7449)=1,Calculator!$G$34/2,IF(DAY($C7449)=15,Calculator!$G$34/2,0)),0)</f>
        <v>0</v>
      </c>
      <c r="L7449" s="29">
        <f ca="1">IF(DAY($C7449)=28,IF(H7449=0,0,Calculator!$G$35),0)</f>
        <v>0</v>
      </c>
      <c r="M7449" s="29">
        <f ca="1">IF(I7449&gt;0,IF(DAY($C7449)=1,SUM(INDIRECT("I"&amp;(ROW(C7448)-DAY(C7448))):I7448),0),0)</f>
        <v>0</v>
      </c>
      <c r="N7449" s="29">
        <f ca="1">IF(C7449&lt;Calculator!$G$27,0,IF(C7449=Calculator!$G$27,Calculator!$G$39,IF(H7449-K7449&lt;=0,IF(D7449&gt;Calculator!$G$39,IF(H7449-K7449+E7449+L7449+M7449+Calculator!$G$39&gt;Calculator!$G$39,Calculator!$G$39-(H7449+E7449+L7449+M7449-K7449),Calculator!$G$39),D7449),0)))</f>
        <v>0</v>
      </c>
    </row>
    <row r="7450" spans="1:14" ht="15.75" thickBot="1">
      <c r="A7450" s="33" t="str">
        <f ca="1">IF(C7450=Calculator!$H$27,"F",IF(Daily!D7450+Daily!H7450=0,IF(D7449+H7449&gt;0,"L",""),""))</f>
        <v/>
      </c>
      <c r="B7450" s="34">
        <v>7449</v>
      </c>
      <c r="C7450" s="19">
        <f t="shared" ca="1" si="465"/>
        <v>53379</v>
      </c>
      <c r="D7450" s="29">
        <f t="shared" ca="1" si="467"/>
        <v>0</v>
      </c>
      <c r="E7450" s="29">
        <f ca="1">IF(C7450&lt;Calculator!$D$26,0,IF(DAY($C7450)=1,IF(D7450-Calculator!$G$24&gt;0,Calculator!$G$24,D7450),0))</f>
        <v>0</v>
      </c>
      <c r="F7450" s="29">
        <f ca="1">IF(E7450&gt;0,D7450*Calculator!$G$22/12,0)</f>
        <v>0</v>
      </c>
      <c r="G7450" s="29">
        <f ca="1">IF(E7450&gt;0,(IFERROR(-PMT(Calculator!$G$22/12,Calculator!$G$23*12,Calculator!$G$20),0))-F7450,0)</f>
        <v>0</v>
      </c>
      <c r="H7450" s="29">
        <f t="shared" ca="1" si="468"/>
        <v>0</v>
      </c>
      <c r="I7450" s="29">
        <f t="shared" ca="1" si="466"/>
        <v>0</v>
      </c>
      <c r="J7450" s="30">
        <f>Calculator!$G$40</f>
        <v>6.5000000000000002E-2</v>
      </c>
      <c r="K7450" s="29">
        <f ca="1">IF(C7450&gt;=Calculator!$G$27,IF(DAY($C7450)=1,Calculator!$G$34/2,IF(DAY($C7450)=15,Calculator!$G$34/2,0)),0)</f>
        <v>0</v>
      </c>
      <c r="L7450" s="29">
        <f ca="1">IF(DAY($C7450)=28,IF(H7450=0,0,Calculator!$G$35),0)</f>
        <v>0</v>
      </c>
      <c r="M7450" s="29">
        <f ca="1">IF(I7450&gt;0,IF(DAY($C7450)=1,SUM(INDIRECT("I"&amp;(ROW(C7449)-DAY(C7449))):I7449),0),0)</f>
        <v>0</v>
      </c>
      <c r="N7450" s="29">
        <f ca="1">IF(C7450&lt;Calculator!$G$27,0,IF(C7450=Calculator!$G$27,Calculator!$G$39,IF(H7450-K7450&lt;=0,IF(D7450&gt;Calculator!$G$39,IF(H7450-K7450+E7450+L7450+M7450+Calculator!$G$39&gt;Calculator!$G$39,Calculator!$G$39-(H7450+E7450+L7450+M7450-K7450),Calculator!$G$39),D7450),0)))</f>
        <v>0</v>
      </c>
    </row>
    <row r="7451" spans="1:14" ht="15.75" thickBot="1">
      <c r="A7451" s="33" t="str">
        <f ca="1">IF(C7451=Calculator!$H$27,"F",IF(Daily!D7451+Daily!H7451=0,IF(D7450+H7450&gt;0,"L",""),""))</f>
        <v/>
      </c>
      <c r="B7451" s="34">
        <v>7450</v>
      </c>
      <c r="C7451" s="19">
        <f t="shared" ca="1" si="465"/>
        <v>53380</v>
      </c>
      <c r="D7451" s="29">
        <f t="shared" ca="1" si="467"/>
        <v>0</v>
      </c>
      <c r="E7451" s="29">
        <f ca="1">IF(C7451&lt;Calculator!$D$26,0,IF(DAY($C7451)=1,IF(D7451-Calculator!$G$24&gt;0,Calculator!$G$24,D7451),0))</f>
        <v>0</v>
      </c>
      <c r="F7451" s="29">
        <f ca="1">IF(E7451&gt;0,D7451*Calculator!$G$22/12,0)</f>
        <v>0</v>
      </c>
      <c r="G7451" s="29">
        <f ca="1">IF(E7451&gt;0,(IFERROR(-PMT(Calculator!$G$22/12,Calculator!$G$23*12,Calculator!$G$20),0))-F7451,0)</f>
        <v>0</v>
      </c>
      <c r="H7451" s="29">
        <f t="shared" ca="1" si="468"/>
        <v>0</v>
      </c>
      <c r="I7451" s="29">
        <f t="shared" ca="1" si="466"/>
        <v>0</v>
      </c>
      <c r="J7451" s="30">
        <f>Calculator!$G$40</f>
        <v>6.5000000000000002E-2</v>
      </c>
      <c r="K7451" s="29">
        <f ca="1">IF(C7451&gt;=Calculator!$G$27,IF(DAY($C7451)=1,Calculator!$G$34/2,IF(DAY($C7451)=15,Calculator!$G$34/2,0)),0)</f>
        <v>0</v>
      </c>
      <c r="L7451" s="29">
        <f ca="1">IF(DAY($C7451)=28,IF(H7451=0,0,Calculator!$G$35),0)</f>
        <v>0</v>
      </c>
      <c r="M7451" s="29">
        <f ca="1">IF(I7451&gt;0,IF(DAY($C7451)=1,SUM(INDIRECT("I"&amp;(ROW(C7450)-DAY(C7450))):I7450),0),0)</f>
        <v>0</v>
      </c>
      <c r="N7451" s="29">
        <f ca="1">IF(C7451&lt;Calculator!$G$27,0,IF(C7451=Calculator!$G$27,Calculator!$G$39,IF(H7451-K7451&lt;=0,IF(D7451&gt;Calculator!$G$39,IF(H7451-K7451+E7451+L7451+M7451+Calculator!$G$39&gt;Calculator!$G$39,Calculator!$G$39-(H7451+E7451+L7451+M7451-K7451),Calculator!$G$39),D7451),0)))</f>
        <v>0</v>
      </c>
    </row>
    <row r="7452" spans="1:14" ht="15.75" thickBot="1">
      <c r="A7452" s="33" t="str">
        <f ca="1">IF(C7452=Calculator!$H$27,"F",IF(Daily!D7452+Daily!H7452=0,IF(D7451+H7451&gt;0,"L",""),""))</f>
        <v/>
      </c>
      <c r="B7452" s="34">
        <v>7451</v>
      </c>
      <c r="C7452" s="19">
        <f t="shared" ca="1" si="465"/>
        <v>53381</v>
      </c>
      <c r="D7452" s="29">
        <f t="shared" ca="1" si="467"/>
        <v>0</v>
      </c>
      <c r="E7452" s="29">
        <f ca="1">IF(C7452&lt;Calculator!$D$26,0,IF(DAY($C7452)=1,IF(D7452-Calculator!$G$24&gt;0,Calculator!$G$24,D7452),0))</f>
        <v>0</v>
      </c>
      <c r="F7452" s="29">
        <f ca="1">IF(E7452&gt;0,D7452*Calculator!$G$22/12,0)</f>
        <v>0</v>
      </c>
      <c r="G7452" s="29">
        <f ca="1">IF(E7452&gt;0,(IFERROR(-PMT(Calculator!$G$22/12,Calculator!$G$23*12,Calculator!$G$20),0))-F7452,0)</f>
        <v>0</v>
      </c>
      <c r="H7452" s="29">
        <f t="shared" ca="1" si="468"/>
        <v>0</v>
      </c>
      <c r="I7452" s="29">
        <f t="shared" ca="1" si="466"/>
        <v>0</v>
      </c>
      <c r="J7452" s="30">
        <f>Calculator!$G$40</f>
        <v>6.5000000000000002E-2</v>
      </c>
      <c r="K7452" s="29">
        <f ca="1">IF(C7452&gt;=Calculator!$G$27,IF(DAY($C7452)=1,Calculator!$G$34/2,IF(DAY($C7452)=15,Calculator!$G$34/2,0)),0)</f>
        <v>0</v>
      </c>
      <c r="L7452" s="29">
        <f ca="1">IF(DAY($C7452)=28,IF(H7452=0,0,Calculator!$G$35),0)</f>
        <v>0</v>
      </c>
      <c r="M7452" s="29">
        <f ca="1">IF(I7452&gt;0,IF(DAY($C7452)=1,SUM(INDIRECT("I"&amp;(ROW(C7451)-DAY(C7451))):I7451),0),0)</f>
        <v>0</v>
      </c>
      <c r="N7452" s="29">
        <f ca="1">IF(C7452&lt;Calculator!$G$27,0,IF(C7452=Calculator!$G$27,Calculator!$G$39,IF(H7452-K7452&lt;=0,IF(D7452&gt;Calculator!$G$39,IF(H7452-K7452+E7452+L7452+M7452+Calculator!$G$39&gt;Calculator!$G$39,Calculator!$G$39-(H7452+E7452+L7452+M7452-K7452),Calculator!$G$39),D7452),0)))</f>
        <v>0</v>
      </c>
    </row>
    <row r="7453" spans="1:14" ht="15.75" thickBot="1">
      <c r="A7453" s="33" t="str">
        <f ca="1">IF(C7453=Calculator!$H$27,"F",IF(Daily!D7453+Daily!H7453=0,IF(D7452+H7452&gt;0,"L",""),""))</f>
        <v/>
      </c>
      <c r="B7453" s="34">
        <v>7452</v>
      </c>
      <c r="C7453" s="19">
        <f t="shared" ca="1" si="465"/>
        <v>53382</v>
      </c>
      <c r="D7453" s="29">
        <f t="shared" ca="1" si="467"/>
        <v>0</v>
      </c>
      <c r="E7453" s="29">
        <f ca="1">IF(C7453&lt;Calculator!$D$26,0,IF(DAY($C7453)=1,IF(D7453-Calculator!$G$24&gt;0,Calculator!$G$24,D7453),0))</f>
        <v>0</v>
      </c>
      <c r="F7453" s="29">
        <f ca="1">IF(E7453&gt;0,D7453*Calculator!$G$22/12,0)</f>
        <v>0</v>
      </c>
      <c r="G7453" s="29">
        <f ca="1">IF(E7453&gt;0,(IFERROR(-PMT(Calculator!$G$22/12,Calculator!$G$23*12,Calculator!$G$20),0))-F7453,0)</f>
        <v>0</v>
      </c>
      <c r="H7453" s="29">
        <f t="shared" ca="1" si="468"/>
        <v>0</v>
      </c>
      <c r="I7453" s="29">
        <f t="shared" ca="1" si="466"/>
        <v>0</v>
      </c>
      <c r="J7453" s="30">
        <f>Calculator!$G$40</f>
        <v>6.5000000000000002E-2</v>
      </c>
      <c r="K7453" s="29">
        <f ca="1">IF(C7453&gt;=Calculator!$G$27,IF(DAY($C7453)=1,Calculator!$G$34/2,IF(DAY($C7453)=15,Calculator!$G$34/2,0)),0)</f>
        <v>0</v>
      </c>
      <c r="L7453" s="29">
        <f ca="1">IF(DAY($C7453)=28,IF(H7453=0,0,Calculator!$G$35),0)</f>
        <v>0</v>
      </c>
      <c r="M7453" s="29">
        <f ca="1">IF(I7453&gt;0,IF(DAY($C7453)=1,SUM(INDIRECT("I"&amp;(ROW(C7452)-DAY(C7452))):I7452),0),0)</f>
        <v>0</v>
      </c>
      <c r="N7453" s="29">
        <f ca="1">IF(C7453&lt;Calculator!$G$27,0,IF(C7453=Calculator!$G$27,Calculator!$G$39,IF(H7453-K7453&lt;=0,IF(D7453&gt;Calculator!$G$39,IF(H7453-K7453+E7453+L7453+M7453+Calculator!$G$39&gt;Calculator!$G$39,Calculator!$G$39-(H7453+E7453+L7453+M7453-K7453),Calculator!$G$39),D7453),0)))</f>
        <v>0</v>
      </c>
    </row>
    <row r="7454" spans="1:14" ht="15.75" thickBot="1">
      <c r="A7454" s="33" t="str">
        <f ca="1">IF(C7454=Calculator!$H$27,"F",IF(Daily!D7454+Daily!H7454=0,IF(D7453+H7453&gt;0,"L",""),""))</f>
        <v/>
      </c>
      <c r="B7454" s="34">
        <v>7453</v>
      </c>
      <c r="C7454" s="19">
        <f t="shared" ca="1" si="465"/>
        <v>53383</v>
      </c>
      <c r="D7454" s="29">
        <f t="shared" ca="1" si="467"/>
        <v>0</v>
      </c>
      <c r="E7454" s="29">
        <f ca="1">IF(C7454&lt;Calculator!$D$26,0,IF(DAY($C7454)=1,IF(D7454-Calculator!$G$24&gt;0,Calculator!$G$24,D7454),0))</f>
        <v>0</v>
      </c>
      <c r="F7454" s="29">
        <f ca="1">IF(E7454&gt;0,D7454*Calculator!$G$22/12,0)</f>
        <v>0</v>
      </c>
      <c r="G7454" s="29">
        <f ca="1">IF(E7454&gt;0,(IFERROR(-PMT(Calculator!$G$22/12,Calculator!$G$23*12,Calculator!$G$20),0))-F7454,0)</f>
        <v>0</v>
      </c>
      <c r="H7454" s="29">
        <f t="shared" ca="1" si="468"/>
        <v>0</v>
      </c>
      <c r="I7454" s="29">
        <f t="shared" ca="1" si="466"/>
        <v>0</v>
      </c>
      <c r="J7454" s="30">
        <f>Calculator!$G$40</f>
        <v>6.5000000000000002E-2</v>
      </c>
      <c r="K7454" s="29">
        <f ca="1">IF(C7454&gt;=Calculator!$G$27,IF(DAY($C7454)=1,Calculator!$G$34/2,IF(DAY($C7454)=15,Calculator!$G$34/2,0)),0)</f>
        <v>0</v>
      </c>
      <c r="L7454" s="29">
        <f ca="1">IF(DAY($C7454)=28,IF(H7454=0,0,Calculator!$G$35),0)</f>
        <v>0</v>
      </c>
      <c r="M7454" s="29">
        <f ca="1">IF(I7454&gt;0,IF(DAY($C7454)=1,SUM(INDIRECT("I"&amp;(ROW(C7453)-DAY(C7453))):I7453),0),0)</f>
        <v>0</v>
      </c>
      <c r="N7454" s="29">
        <f ca="1">IF(C7454&lt;Calculator!$G$27,0,IF(C7454=Calculator!$G$27,Calculator!$G$39,IF(H7454-K7454&lt;=0,IF(D7454&gt;Calculator!$G$39,IF(H7454-K7454+E7454+L7454+M7454+Calculator!$G$39&gt;Calculator!$G$39,Calculator!$G$39-(H7454+E7454+L7454+M7454-K7454),Calculator!$G$39),D7454),0)))</f>
        <v>0</v>
      </c>
    </row>
    <row r="7455" spans="1:14" ht="15.75" thickBot="1">
      <c r="A7455" s="33" t="str">
        <f ca="1">IF(C7455=Calculator!$H$27,"F",IF(Daily!D7455+Daily!H7455=0,IF(D7454+H7454&gt;0,"L",""),""))</f>
        <v/>
      </c>
      <c r="B7455" s="34">
        <v>7454</v>
      </c>
      <c r="C7455" s="19">
        <f t="shared" ca="1" si="465"/>
        <v>53384</v>
      </c>
      <c r="D7455" s="29">
        <f t="shared" ca="1" si="467"/>
        <v>0</v>
      </c>
      <c r="E7455" s="29">
        <f ca="1">IF(C7455&lt;Calculator!$D$26,0,IF(DAY($C7455)=1,IF(D7455-Calculator!$G$24&gt;0,Calculator!$G$24,D7455),0))</f>
        <v>0</v>
      </c>
      <c r="F7455" s="29">
        <f ca="1">IF(E7455&gt;0,D7455*Calculator!$G$22/12,0)</f>
        <v>0</v>
      </c>
      <c r="G7455" s="29">
        <f ca="1">IF(E7455&gt;0,(IFERROR(-PMT(Calculator!$G$22/12,Calculator!$G$23*12,Calculator!$G$20),0))-F7455,0)</f>
        <v>0</v>
      </c>
      <c r="H7455" s="29">
        <f t="shared" ca="1" si="468"/>
        <v>0</v>
      </c>
      <c r="I7455" s="29">
        <f t="shared" ca="1" si="466"/>
        <v>0</v>
      </c>
      <c r="J7455" s="30">
        <f>Calculator!$G$40</f>
        <v>6.5000000000000002E-2</v>
      </c>
      <c r="K7455" s="29">
        <f ca="1">IF(C7455&gt;=Calculator!$G$27,IF(DAY($C7455)=1,Calculator!$G$34/2,IF(DAY($C7455)=15,Calculator!$G$34/2,0)),0)</f>
        <v>0</v>
      </c>
      <c r="L7455" s="29">
        <f ca="1">IF(DAY($C7455)=28,IF(H7455=0,0,Calculator!$G$35),0)</f>
        <v>0</v>
      </c>
      <c r="M7455" s="29">
        <f ca="1">IF(I7455&gt;0,IF(DAY($C7455)=1,SUM(INDIRECT("I"&amp;(ROW(C7454)-DAY(C7454))):I7454),0),0)</f>
        <v>0</v>
      </c>
      <c r="N7455" s="29">
        <f ca="1">IF(C7455&lt;Calculator!$G$27,0,IF(C7455=Calculator!$G$27,Calculator!$G$39,IF(H7455-K7455&lt;=0,IF(D7455&gt;Calculator!$G$39,IF(H7455-K7455+E7455+L7455+M7455+Calculator!$G$39&gt;Calculator!$G$39,Calculator!$G$39-(H7455+E7455+L7455+M7455-K7455),Calculator!$G$39),D7455),0)))</f>
        <v>0</v>
      </c>
    </row>
    <row r="7456" spans="1:14" ht="15.75" thickBot="1">
      <c r="A7456" s="33" t="str">
        <f ca="1">IF(C7456=Calculator!$H$27,"F",IF(Daily!D7456+Daily!H7456=0,IF(D7455+H7455&gt;0,"L",""),""))</f>
        <v/>
      </c>
      <c r="B7456" s="34">
        <v>7455</v>
      </c>
      <c r="C7456" s="19">
        <f t="shared" ca="1" si="465"/>
        <v>53385</v>
      </c>
      <c r="D7456" s="29">
        <f t="shared" ca="1" si="467"/>
        <v>0</v>
      </c>
      <c r="E7456" s="29">
        <f ca="1">IF(C7456&lt;Calculator!$D$26,0,IF(DAY($C7456)=1,IF(D7456-Calculator!$G$24&gt;0,Calculator!$G$24,D7456),0))</f>
        <v>0</v>
      </c>
      <c r="F7456" s="29">
        <f ca="1">IF(E7456&gt;0,D7456*Calculator!$G$22/12,0)</f>
        <v>0</v>
      </c>
      <c r="G7456" s="29">
        <f ca="1">IF(E7456&gt;0,(IFERROR(-PMT(Calculator!$G$22/12,Calculator!$G$23*12,Calculator!$G$20),0))-F7456,0)</f>
        <v>0</v>
      </c>
      <c r="H7456" s="29">
        <f t="shared" ca="1" si="468"/>
        <v>0</v>
      </c>
      <c r="I7456" s="29">
        <f t="shared" ca="1" si="466"/>
        <v>0</v>
      </c>
      <c r="J7456" s="30">
        <f>Calculator!$G$40</f>
        <v>6.5000000000000002E-2</v>
      </c>
      <c r="K7456" s="29">
        <f ca="1">IF(C7456&gt;=Calculator!$G$27,IF(DAY($C7456)=1,Calculator!$G$34/2,IF(DAY($C7456)=15,Calculator!$G$34/2,0)),0)</f>
        <v>0</v>
      </c>
      <c r="L7456" s="29">
        <f ca="1">IF(DAY($C7456)=28,IF(H7456=0,0,Calculator!$G$35),0)</f>
        <v>0</v>
      </c>
      <c r="M7456" s="29">
        <f ca="1">IF(I7456&gt;0,IF(DAY($C7456)=1,SUM(INDIRECT("I"&amp;(ROW(C7455)-DAY(C7455))):I7455),0),0)</f>
        <v>0</v>
      </c>
      <c r="N7456" s="29">
        <f ca="1">IF(C7456&lt;Calculator!$G$27,0,IF(C7456=Calculator!$G$27,Calculator!$G$39,IF(H7456-K7456&lt;=0,IF(D7456&gt;Calculator!$G$39,IF(H7456-K7456+E7456+L7456+M7456+Calculator!$G$39&gt;Calculator!$G$39,Calculator!$G$39-(H7456+E7456+L7456+M7456-K7456),Calculator!$G$39),D7456),0)))</f>
        <v>0</v>
      </c>
    </row>
    <row r="7457" spans="1:14" ht="15.75" thickBot="1">
      <c r="A7457" s="33" t="str">
        <f ca="1">IF(C7457=Calculator!$H$27,"F",IF(Daily!D7457+Daily!H7457=0,IF(D7456+H7456&gt;0,"L",""),""))</f>
        <v/>
      </c>
      <c r="B7457" s="34">
        <v>7456</v>
      </c>
      <c r="C7457" s="19">
        <f t="shared" ca="1" si="465"/>
        <v>53386</v>
      </c>
      <c r="D7457" s="29">
        <f t="shared" ca="1" si="467"/>
        <v>0</v>
      </c>
      <c r="E7457" s="29">
        <f ca="1">IF(C7457&lt;Calculator!$D$26,0,IF(DAY($C7457)=1,IF(D7457-Calculator!$G$24&gt;0,Calculator!$G$24,D7457),0))</f>
        <v>0</v>
      </c>
      <c r="F7457" s="29">
        <f ca="1">IF(E7457&gt;0,D7457*Calculator!$G$22/12,0)</f>
        <v>0</v>
      </c>
      <c r="G7457" s="29">
        <f ca="1">IF(E7457&gt;0,(IFERROR(-PMT(Calculator!$G$22/12,Calculator!$G$23*12,Calculator!$G$20),0))-F7457,0)</f>
        <v>0</v>
      </c>
      <c r="H7457" s="29">
        <f t="shared" ca="1" si="468"/>
        <v>0</v>
      </c>
      <c r="I7457" s="29">
        <f t="shared" ca="1" si="466"/>
        <v>0</v>
      </c>
      <c r="J7457" s="30">
        <f>Calculator!$G$40</f>
        <v>6.5000000000000002E-2</v>
      </c>
      <c r="K7457" s="29">
        <f ca="1">IF(C7457&gt;=Calculator!$G$27,IF(DAY($C7457)=1,Calculator!$G$34/2,IF(DAY($C7457)=15,Calculator!$G$34/2,0)),0)</f>
        <v>0</v>
      </c>
      <c r="L7457" s="29">
        <f ca="1">IF(DAY($C7457)=28,IF(H7457=0,0,Calculator!$G$35),0)</f>
        <v>0</v>
      </c>
      <c r="M7457" s="29">
        <f ca="1">IF(I7457&gt;0,IF(DAY($C7457)=1,SUM(INDIRECT("I"&amp;(ROW(C7456)-DAY(C7456))):I7456),0),0)</f>
        <v>0</v>
      </c>
      <c r="N7457" s="29">
        <f ca="1">IF(C7457&lt;Calculator!$G$27,0,IF(C7457=Calculator!$G$27,Calculator!$G$39,IF(H7457-K7457&lt;=0,IF(D7457&gt;Calculator!$G$39,IF(H7457-K7457+E7457+L7457+M7457+Calculator!$G$39&gt;Calculator!$G$39,Calculator!$G$39-(H7457+E7457+L7457+M7457-K7457),Calculator!$G$39),D7457),0)))</f>
        <v>0</v>
      </c>
    </row>
    <row r="7458" spans="1:14" ht="15.75" thickBot="1">
      <c r="A7458" s="33" t="str">
        <f ca="1">IF(C7458=Calculator!$H$27,"F",IF(Daily!D7458+Daily!H7458=0,IF(D7457+H7457&gt;0,"L",""),""))</f>
        <v/>
      </c>
      <c r="B7458" s="34">
        <v>7457</v>
      </c>
      <c r="C7458" s="19">
        <f t="shared" ca="1" si="465"/>
        <v>53387</v>
      </c>
      <c r="D7458" s="29">
        <f t="shared" ca="1" si="467"/>
        <v>0</v>
      </c>
      <c r="E7458" s="29">
        <f ca="1">IF(C7458&lt;Calculator!$D$26,0,IF(DAY($C7458)=1,IF(D7458-Calculator!$G$24&gt;0,Calculator!$G$24,D7458),0))</f>
        <v>0</v>
      </c>
      <c r="F7458" s="29">
        <f ca="1">IF(E7458&gt;0,D7458*Calculator!$G$22/12,0)</f>
        <v>0</v>
      </c>
      <c r="G7458" s="29">
        <f ca="1">IF(E7458&gt;0,(IFERROR(-PMT(Calculator!$G$22/12,Calculator!$G$23*12,Calculator!$G$20),0))-F7458,0)</f>
        <v>0</v>
      </c>
      <c r="H7458" s="29">
        <f t="shared" ca="1" si="468"/>
        <v>0</v>
      </c>
      <c r="I7458" s="29">
        <f t="shared" ca="1" si="466"/>
        <v>0</v>
      </c>
      <c r="J7458" s="30">
        <f>Calculator!$G$40</f>
        <v>6.5000000000000002E-2</v>
      </c>
      <c r="K7458" s="29">
        <f ca="1">IF(C7458&gt;=Calculator!$G$27,IF(DAY($C7458)=1,Calculator!$G$34/2,IF(DAY($C7458)=15,Calculator!$G$34/2,0)),0)</f>
        <v>4500</v>
      </c>
      <c r="L7458" s="29">
        <f ca="1">IF(DAY($C7458)=28,IF(H7458=0,0,Calculator!$G$35),0)</f>
        <v>0</v>
      </c>
      <c r="M7458" s="29">
        <f ca="1">IF(I7458&gt;0,IF(DAY($C7458)=1,SUM(INDIRECT("I"&amp;(ROW(C7457)-DAY(C7457))):I7457),0),0)</f>
        <v>0</v>
      </c>
      <c r="N7458" s="29">
        <f ca="1">IF(C7458&lt;Calculator!$G$27,0,IF(C7458=Calculator!$G$27,Calculator!$G$39,IF(H7458-K7458&lt;=0,IF(D7458&gt;Calculator!$G$39,IF(H7458-K7458+E7458+L7458+M7458+Calculator!$G$39&gt;Calculator!$G$39,Calculator!$G$39-(H7458+E7458+L7458+M7458-K7458),Calculator!$G$39),D7458),0)))</f>
        <v>0</v>
      </c>
    </row>
    <row r="7459" spans="1:14" ht="15.75" thickBot="1">
      <c r="A7459" s="33" t="str">
        <f ca="1">IF(C7459=Calculator!$H$27,"F",IF(Daily!D7459+Daily!H7459=0,IF(D7458+H7458&gt;0,"L",""),""))</f>
        <v/>
      </c>
      <c r="B7459" s="34">
        <v>7458</v>
      </c>
      <c r="C7459" s="19">
        <f t="shared" ca="1" si="465"/>
        <v>53388</v>
      </c>
      <c r="D7459" s="29">
        <f t="shared" ca="1" si="467"/>
        <v>0</v>
      </c>
      <c r="E7459" s="29">
        <f ca="1">IF(C7459&lt;Calculator!$D$26,0,IF(DAY($C7459)=1,IF(D7459-Calculator!$G$24&gt;0,Calculator!$G$24,D7459),0))</f>
        <v>0</v>
      </c>
      <c r="F7459" s="29">
        <f ca="1">IF(E7459&gt;0,D7459*Calculator!$G$22/12,0)</f>
        <v>0</v>
      </c>
      <c r="G7459" s="29">
        <f ca="1">IF(E7459&gt;0,(IFERROR(-PMT(Calculator!$G$22/12,Calculator!$G$23*12,Calculator!$G$20),0))-F7459,0)</f>
        <v>0</v>
      </c>
      <c r="H7459" s="29">
        <f t="shared" ca="1" si="468"/>
        <v>0</v>
      </c>
      <c r="I7459" s="29">
        <f t="shared" ca="1" si="466"/>
        <v>0</v>
      </c>
      <c r="J7459" s="30">
        <f>Calculator!$G$40</f>
        <v>6.5000000000000002E-2</v>
      </c>
      <c r="K7459" s="29">
        <f ca="1">IF(C7459&gt;=Calculator!$G$27,IF(DAY($C7459)=1,Calculator!$G$34/2,IF(DAY($C7459)=15,Calculator!$G$34/2,0)),0)</f>
        <v>0</v>
      </c>
      <c r="L7459" s="29">
        <f ca="1">IF(DAY($C7459)=28,IF(H7459=0,0,Calculator!$G$35),0)</f>
        <v>0</v>
      </c>
      <c r="M7459" s="29">
        <f ca="1">IF(I7459&gt;0,IF(DAY($C7459)=1,SUM(INDIRECT("I"&amp;(ROW(C7458)-DAY(C7458))):I7458),0),0)</f>
        <v>0</v>
      </c>
      <c r="N7459" s="29">
        <f ca="1">IF(C7459&lt;Calculator!$G$27,0,IF(C7459=Calculator!$G$27,Calculator!$G$39,IF(H7459-K7459&lt;=0,IF(D7459&gt;Calculator!$G$39,IF(H7459-K7459+E7459+L7459+M7459+Calculator!$G$39&gt;Calculator!$G$39,Calculator!$G$39-(H7459+E7459+L7459+M7459-K7459),Calculator!$G$39),D7459),0)))</f>
        <v>0</v>
      </c>
    </row>
    <row r="7460" spans="1:14" ht="15.75" thickBot="1">
      <c r="A7460" s="33" t="str">
        <f ca="1">IF(C7460=Calculator!$H$27,"F",IF(Daily!D7460+Daily!H7460=0,IF(D7459+H7459&gt;0,"L",""),""))</f>
        <v/>
      </c>
      <c r="B7460" s="34">
        <v>7459</v>
      </c>
      <c r="C7460" s="19">
        <f t="shared" ca="1" si="465"/>
        <v>53389</v>
      </c>
      <c r="D7460" s="29">
        <f t="shared" ca="1" si="467"/>
        <v>0</v>
      </c>
      <c r="E7460" s="29">
        <f ca="1">IF(C7460&lt;Calculator!$D$26,0,IF(DAY($C7460)=1,IF(D7460-Calculator!$G$24&gt;0,Calculator!$G$24,D7460),0))</f>
        <v>0</v>
      </c>
      <c r="F7460" s="29">
        <f ca="1">IF(E7460&gt;0,D7460*Calculator!$G$22/12,0)</f>
        <v>0</v>
      </c>
      <c r="G7460" s="29">
        <f ca="1">IF(E7460&gt;0,(IFERROR(-PMT(Calculator!$G$22/12,Calculator!$G$23*12,Calculator!$G$20),0))-F7460,0)</f>
        <v>0</v>
      </c>
      <c r="H7460" s="29">
        <f t="shared" ca="1" si="468"/>
        <v>0</v>
      </c>
      <c r="I7460" s="29">
        <f t="shared" ca="1" si="466"/>
        <v>0</v>
      </c>
      <c r="J7460" s="30">
        <f>Calculator!$G$40</f>
        <v>6.5000000000000002E-2</v>
      </c>
      <c r="K7460" s="29">
        <f ca="1">IF(C7460&gt;=Calculator!$G$27,IF(DAY($C7460)=1,Calculator!$G$34/2,IF(DAY($C7460)=15,Calculator!$G$34/2,0)),0)</f>
        <v>0</v>
      </c>
      <c r="L7460" s="29">
        <f ca="1">IF(DAY($C7460)=28,IF(H7460=0,0,Calculator!$G$35),0)</f>
        <v>0</v>
      </c>
      <c r="M7460" s="29">
        <f ca="1">IF(I7460&gt;0,IF(DAY($C7460)=1,SUM(INDIRECT("I"&amp;(ROW(C7459)-DAY(C7459))):I7459),0),0)</f>
        <v>0</v>
      </c>
      <c r="N7460" s="29">
        <f ca="1">IF(C7460&lt;Calculator!$G$27,0,IF(C7460=Calculator!$G$27,Calculator!$G$39,IF(H7460-K7460&lt;=0,IF(D7460&gt;Calculator!$G$39,IF(H7460-K7460+E7460+L7460+M7460+Calculator!$G$39&gt;Calculator!$G$39,Calculator!$G$39-(H7460+E7460+L7460+M7460-K7460),Calculator!$G$39),D7460),0)))</f>
        <v>0</v>
      </c>
    </row>
    <row r="7461" spans="1:14" ht="15.75" thickBot="1">
      <c r="A7461" s="33" t="str">
        <f ca="1">IF(C7461=Calculator!$H$27,"F",IF(Daily!D7461+Daily!H7461=0,IF(D7460+H7460&gt;0,"L",""),""))</f>
        <v/>
      </c>
      <c r="B7461" s="34">
        <v>7460</v>
      </c>
      <c r="C7461" s="19">
        <f t="shared" ca="1" si="465"/>
        <v>53390</v>
      </c>
      <c r="D7461" s="29">
        <f t="shared" ca="1" si="467"/>
        <v>0</v>
      </c>
      <c r="E7461" s="29">
        <f ca="1">IF(C7461&lt;Calculator!$D$26,0,IF(DAY($C7461)=1,IF(D7461-Calculator!$G$24&gt;0,Calculator!$G$24,D7461),0))</f>
        <v>0</v>
      </c>
      <c r="F7461" s="29">
        <f ca="1">IF(E7461&gt;0,D7461*Calculator!$G$22/12,0)</f>
        <v>0</v>
      </c>
      <c r="G7461" s="29">
        <f ca="1">IF(E7461&gt;0,(IFERROR(-PMT(Calculator!$G$22/12,Calculator!$G$23*12,Calculator!$G$20),0))-F7461,0)</f>
        <v>0</v>
      </c>
      <c r="H7461" s="29">
        <f t="shared" ca="1" si="468"/>
        <v>0</v>
      </c>
      <c r="I7461" s="29">
        <f t="shared" ca="1" si="466"/>
        <v>0</v>
      </c>
      <c r="J7461" s="30">
        <f>Calculator!$G$40</f>
        <v>6.5000000000000002E-2</v>
      </c>
      <c r="K7461" s="29">
        <f ca="1">IF(C7461&gt;=Calculator!$G$27,IF(DAY($C7461)=1,Calculator!$G$34/2,IF(DAY($C7461)=15,Calculator!$G$34/2,0)),0)</f>
        <v>0</v>
      </c>
      <c r="L7461" s="29">
        <f ca="1">IF(DAY($C7461)=28,IF(H7461=0,0,Calculator!$G$35),0)</f>
        <v>0</v>
      </c>
      <c r="M7461" s="29">
        <f ca="1">IF(I7461&gt;0,IF(DAY($C7461)=1,SUM(INDIRECT("I"&amp;(ROW(C7460)-DAY(C7460))):I7460),0),0)</f>
        <v>0</v>
      </c>
      <c r="N7461" s="29">
        <f ca="1">IF(C7461&lt;Calculator!$G$27,0,IF(C7461=Calculator!$G$27,Calculator!$G$39,IF(H7461-K7461&lt;=0,IF(D7461&gt;Calculator!$G$39,IF(H7461-K7461+E7461+L7461+M7461+Calculator!$G$39&gt;Calculator!$G$39,Calculator!$G$39-(H7461+E7461+L7461+M7461-K7461),Calculator!$G$39),D7461),0)))</f>
        <v>0</v>
      </c>
    </row>
    <row r="7462" spans="1:14" ht="15.75" thickBot="1">
      <c r="A7462" s="33" t="str">
        <f ca="1">IF(C7462=Calculator!$H$27,"F",IF(Daily!D7462+Daily!H7462=0,IF(D7461+H7461&gt;0,"L",""),""))</f>
        <v/>
      </c>
      <c r="B7462" s="34">
        <v>7461</v>
      </c>
      <c r="C7462" s="19">
        <f t="shared" ca="1" si="465"/>
        <v>53391</v>
      </c>
      <c r="D7462" s="29">
        <f t="shared" ca="1" si="467"/>
        <v>0</v>
      </c>
      <c r="E7462" s="29">
        <f ca="1">IF(C7462&lt;Calculator!$D$26,0,IF(DAY($C7462)=1,IF(D7462-Calculator!$G$24&gt;0,Calculator!$G$24,D7462),0))</f>
        <v>0</v>
      </c>
      <c r="F7462" s="29">
        <f ca="1">IF(E7462&gt;0,D7462*Calculator!$G$22/12,0)</f>
        <v>0</v>
      </c>
      <c r="G7462" s="29">
        <f ca="1">IF(E7462&gt;0,(IFERROR(-PMT(Calculator!$G$22/12,Calculator!$G$23*12,Calculator!$G$20),0))-F7462,0)</f>
        <v>0</v>
      </c>
      <c r="H7462" s="29">
        <f t="shared" ca="1" si="468"/>
        <v>0</v>
      </c>
      <c r="I7462" s="29">
        <f t="shared" ca="1" si="466"/>
        <v>0</v>
      </c>
      <c r="J7462" s="30">
        <f>Calculator!$G$40</f>
        <v>6.5000000000000002E-2</v>
      </c>
      <c r="K7462" s="29">
        <f ca="1">IF(C7462&gt;=Calculator!$G$27,IF(DAY($C7462)=1,Calculator!$G$34/2,IF(DAY($C7462)=15,Calculator!$G$34/2,0)),0)</f>
        <v>0</v>
      </c>
      <c r="L7462" s="29">
        <f ca="1">IF(DAY($C7462)=28,IF(H7462=0,0,Calculator!$G$35),0)</f>
        <v>0</v>
      </c>
      <c r="M7462" s="29">
        <f ca="1">IF(I7462&gt;0,IF(DAY($C7462)=1,SUM(INDIRECT("I"&amp;(ROW(C7461)-DAY(C7461))):I7461),0),0)</f>
        <v>0</v>
      </c>
      <c r="N7462" s="29">
        <f ca="1">IF(C7462&lt;Calculator!$G$27,0,IF(C7462=Calculator!$G$27,Calculator!$G$39,IF(H7462-K7462&lt;=0,IF(D7462&gt;Calculator!$G$39,IF(H7462-K7462+E7462+L7462+M7462+Calculator!$G$39&gt;Calculator!$G$39,Calculator!$G$39-(H7462+E7462+L7462+M7462-K7462),Calculator!$G$39),D7462),0)))</f>
        <v>0</v>
      </c>
    </row>
    <row r="7463" spans="1:14" ht="15.75" thickBot="1">
      <c r="A7463" s="33" t="str">
        <f ca="1">IF(C7463=Calculator!$H$27,"F",IF(Daily!D7463+Daily!H7463=0,IF(D7462+H7462&gt;0,"L",""),""))</f>
        <v/>
      </c>
      <c r="B7463" s="34">
        <v>7462</v>
      </c>
      <c r="C7463" s="19">
        <f t="shared" ca="1" si="465"/>
        <v>53392</v>
      </c>
      <c r="D7463" s="29">
        <f t="shared" ca="1" si="467"/>
        <v>0</v>
      </c>
      <c r="E7463" s="29">
        <f ca="1">IF(C7463&lt;Calculator!$D$26,0,IF(DAY($C7463)=1,IF(D7463-Calculator!$G$24&gt;0,Calculator!$G$24,D7463),0))</f>
        <v>0</v>
      </c>
      <c r="F7463" s="29">
        <f ca="1">IF(E7463&gt;0,D7463*Calculator!$G$22/12,0)</f>
        <v>0</v>
      </c>
      <c r="G7463" s="29">
        <f ca="1">IF(E7463&gt;0,(IFERROR(-PMT(Calculator!$G$22/12,Calculator!$G$23*12,Calculator!$G$20),0))-F7463,0)</f>
        <v>0</v>
      </c>
      <c r="H7463" s="29">
        <f t="shared" ca="1" si="468"/>
        <v>0</v>
      </c>
      <c r="I7463" s="29">
        <f t="shared" ca="1" si="466"/>
        <v>0</v>
      </c>
      <c r="J7463" s="30">
        <f>Calculator!$G$40</f>
        <v>6.5000000000000002E-2</v>
      </c>
      <c r="K7463" s="29">
        <f ca="1">IF(C7463&gt;=Calculator!$G$27,IF(DAY($C7463)=1,Calculator!$G$34/2,IF(DAY($C7463)=15,Calculator!$G$34/2,0)),0)</f>
        <v>0</v>
      </c>
      <c r="L7463" s="29">
        <f ca="1">IF(DAY($C7463)=28,IF(H7463=0,0,Calculator!$G$35),0)</f>
        <v>0</v>
      </c>
      <c r="M7463" s="29">
        <f ca="1">IF(I7463&gt;0,IF(DAY($C7463)=1,SUM(INDIRECT("I"&amp;(ROW(C7462)-DAY(C7462))):I7462),0),0)</f>
        <v>0</v>
      </c>
      <c r="N7463" s="29">
        <f ca="1">IF(C7463&lt;Calculator!$G$27,0,IF(C7463=Calculator!$G$27,Calculator!$G$39,IF(H7463-K7463&lt;=0,IF(D7463&gt;Calculator!$G$39,IF(H7463-K7463+E7463+L7463+M7463+Calculator!$G$39&gt;Calculator!$G$39,Calculator!$G$39-(H7463+E7463+L7463+M7463-K7463),Calculator!$G$39),D7463),0)))</f>
        <v>0</v>
      </c>
    </row>
    <row r="7464" spans="1:14" ht="15.75" thickBot="1">
      <c r="A7464" s="33" t="str">
        <f ca="1">IF(C7464=Calculator!$H$27,"F",IF(Daily!D7464+Daily!H7464=0,IF(D7463+H7463&gt;0,"L",""),""))</f>
        <v/>
      </c>
      <c r="B7464" s="34">
        <v>7463</v>
      </c>
      <c r="C7464" s="19">
        <f t="shared" ca="1" si="465"/>
        <v>53393</v>
      </c>
      <c r="D7464" s="29">
        <f t="shared" ca="1" si="467"/>
        <v>0</v>
      </c>
      <c r="E7464" s="29">
        <f ca="1">IF(C7464&lt;Calculator!$D$26,0,IF(DAY($C7464)=1,IF(D7464-Calculator!$G$24&gt;0,Calculator!$G$24,D7464),0))</f>
        <v>0</v>
      </c>
      <c r="F7464" s="29">
        <f ca="1">IF(E7464&gt;0,D7464*Calculator!$G$22/12,0)</f>
        <v>0</v>
      </c>
      <c r="G7464" s="29">
        <f ca="1">IF(E7464&gt;0,(IFERROR(-PMT(Calculator!$G$22/12,Calculator!$G$23*12,Calculator!$G$20),0))-F7464,0)</f>
        <v>0</v>
      </c>
      <c r="H7464" s="29">
        <f t="shared" ca="1" si="468"/>
        <v>0</v>
      </c>
      <c r="I7464" s="29">
        <f t="shared" ca="1" si="466"/>
        <v>0</v>
      </c>
      <c r="J7464" s="30">
        <f>Calculator!$G$40</f>
        <v>6.5000000000000002E-2</v>
      </c>
      <c r="K7464" s="29">
        <f ca="1">IF(C7464&gt;=Calculator!$G$27,IF(DAY($C7464)=1,Calculator!$G$34/2,IF(DAY($C7464)=15,Calculator!$G$34/2,0)),0)</f>
        <v>0</v>
      </c>
      <c r="L7464" s="29">
        <f ca="1">IF(DAY($C7464)=28,IF(H7464=0,0,Calculator!$G$35),0)</f>
        <v>0</v>
      </c>
      <c r="M7464" s="29">
        <f ca="1">IF(I7464&gt;0,IF(DAY($C7464)=1,SUM(INDIRECT("I"&amp;(ROW(C7463)-DAY(C7463))):I7463),0),0)</f>
        <v>0</v>
      </c>
      <c r="N7464" s="29">
        <f ca="1">IF(C7464&lt;Calculator!$G$27,0,IF(C7464=Calculator!$G$27,Calculator!$G$39,IF(H7464-K7464&lt;=0,IF(D7464&gt;Calculator!$G$39,IF(H7464-K7464+E7464+L7464+M7464+Calculator!$G$39&gt;Calculator!$G$39,Calculator!$G$39-(H7464+E7464+L7464+M7464-K7464),Calculator!$G$39),D7464),0)))</f>
        <v>0</v>
      </c>
    </row>
    <row r="7465" spans="1:14" ht="15.75" thickBot="1">
      <c r="A7465" s="33" t="str">
        <f ca="1">IF(C7465=Calculator!$H$27,"F",IF(Daily!D7465+Daily!H7465=0,IF(D7464+H7464&gt;0,"L",""),""))</f>
        <v/>
      </c>
      <c r="B7465" s="34">
        <v>7464</v>
      </c>
      <c r="C7465" s="19">
        <f t="shared" ca="1" si="465"/>
        <v>53394</v>
      </c>
      <c r="D7465" s="29">
        <f t="shared" ca="1" si="467"/>
        <v>0</v>
      </c>
      <c r="E7465" s="29">
        <f ca="1">IF(C7465&lt;Calculator!$D$26,0,IF(DAY($C7465)=1,IF(D7465-Calculator!$G$24&gt;0,Calculator!$G$24,D7465),0))</f>
        <v>0</v>
      </c>
      <c r="F7465" s="29">
        <f ca="1">IF(E7465&gt;0,D7465*Calculator!$G$22/12,0)</f>
        <v>0</v>
      </c>
      <c r="G7465" s="29">
        <f ca="1">IF(E7465&gt;0,(IFERROR(-PMT(Calculator!$G$22/12,Calculator!$G$23*12,Calculator!$G$20),0))-F7465,0)</f>
        <v>0</v>
      </c>
      <c r="H7465" s="29">
        <f t="shared" ca="1" si="468"/>
        <v>0</v>
      </c>
      <c r="I7465" s="29">
        <f t="shared" ca="1" si="466"/>
        <v>0</v>
      </c>
      <c r="J7465" s="30">
        <f>Calculator!$G$40</f>
        <v>6.5000000000000002E-2</v>
      </c>
      <c r="K7465" s="29">
        <f ca="1">IF(C7465&gt;=Calculator!$G$27,IF(DAY($C7465)=1,Calculator!$G$34/2,IF(DAY($C7465)=15,Calculator!$G$34/2,0)),0)</f>
        <v>0</v>
      </c>
      <c r="L7465" s="29">
        <f ca="1">IF(DAY($C7465)=28,IF(H7465=0,0,Calculator!$G$35),0)</f>
        <v>0</v>
      </c>
      <c r="M7465" s="29">
        <f ca="1">IF(I7465&gt;0,IF(DAY($C7465)=1,SUM(INDIRECT("I"&amp;(ROW(C7464)-DAY(C7464))):I7464),0),0)</f>
        <v>0</v>
      </c>
      <c r="N7465" s="29">
        <f ca="1">IF(C7465&lt;Calculator!$G$27,0,IF(C7465=Calculator!$G$27,Calculator!$G$39,IF(H7465-K7465&lt;=0,IF(D7465&gt;Calculator!$G$39,IF(H7465-K7465+E7465+L7465+M7465+Calculator!$G$39&gt;Calculator!$G$39,Calculator!$G$39-(H7465+E7465+L7465+M7465-K7465),Calculator!$G$39),D7465),0)))</f>
        <v>0</v>
      </c>
    </row>
    <row r="7466" spans="1:14" ht="15.75" thickBot="1">
      <c r="A7466" s="33" t="str">
        <f ca="1">IF(C7466=Calculator!$H$27,"F",IF(Daily!D7466+Daily!H7466=0,IF(D7465+H7465&gt;0,"L",""),""))</f>
        <v/>
      </c>
      <c r="B7466" s="34">
        <v>7465</v>
      </c>
      <c r="C7466" s="19">
        <f t="shared" ca="1" si="465"/>
        <v>53395</v>
      </c>
      <c r="D7466" s="29">
        <f t="shared" ca="1" si="467"/>
        <v>0</v>
      </c>
      <c r="E7466" s="29">
        <f ca="1">IF(C7466&lt;Calculator!$D$26,0,IF(DAY($C7466)=1,IF(D7466-Calculator!$G$24&gt;0,Calculator!$G$24,D7466),0))</f>
        <v>0</v>
      </c>
      <c r="F7466" s="29">
        <f ca="1">IF(E7466&gt;0,D7466*Calculator!$G$22/12,0)</f>
        <v>0</v>
      </c>
      <c r="G7466" s="29">
        <f ca="1">IF(E7466&gt;0,(IFERROR(-PMT(Calculator!$G$22/12,Calculator!$G$23*12,Calculator!$G$20),0))-F7466,0)</f>
        <v>0</v>
      </c>
      <c r="H7466" s="29">
        <f t="shared" ca="1" si="468"/>
        <v>0</v>
      </c>
      <c r="I7466" s="29">
        <f t="shared" ca="1" si="466"/>
        <v>0</v>
      </c>
      <c r="J7466" s="30">
        <f>Calculator!$G$40</f>
        <v>6.5000000000000002E-2</v>
      </c>
      <c r="K7466" s="29">
        <f ca="1">IF(C7466&gt;=Calculator!$G$27,IF(DAY($C7466)=1,Calculator!$G$34/2,IF(DAY($C7466)=15,Calculator!$G$34/2,0)),0)</f>
        <v>0</v>
      </c>
      <c r="L7466" s="29">
        <f ca="1">IF(DAY($C7466)=28,IF(H7466=0,0,Calculator!$G$35),0)</f>
        <v>0</v>
      </c>
      <c r="M7466" s="29">
        <f ca="1">IF(I7466&gt;0,IF(DAY($C7466)=1,SUM(INDIRECT("I"&amp;(ROW(C7465)-DAY(C7465))):I7465),0),0)</f>
        <v>0</v>
      </c>
      <c r="N7466" s="29">
        <f ca="1">IF(C7466&lt;Calculator!$G$27,0,IF(C7466=Calculator!$G$27,Calculator!$G$39,IF(H7466-K7466&lt;=0,IF(D7466&gt;Calculator!$G$39,IF(H7466-K7466+E7466+L7466+M7466+Calculator!$G$39&gt;Calculator!$G$39,Calculator!$G$39-(H7466+E7466+L7466+M7466-K7466),Calculator!$G$39),D7466),0)))</f>
        <v>0</v>
      </c>
    </row>
    <row r="7467" spans="1:14" ht="15.75" thickBot="1">
      <c r="A7467" s="33" t="str">
        <f ca="1">IF(C7467=Calculator!$H$27,"F",IF(Daily!D7467+Daily!H7467=0,IF(D7466+H7466&gt;0,"L",""),""))</f>
        <v/>
      </c>
      <c r="B7467" s="34">
        <v>7466</v>
      </c>
      <c r="C7467" s="19">
        <f t="shared" ca="1" si="465"/>
        <v>53396</v>
      </c>
      <c r="D7467" s="29">
        <f t="shared" ca="1" si="467"/>
        <v>0</v>
      </c>
      <c r="E7467" s="29">
        <f ca="1">IF(C7467&lt;Calculator!$D$26,0,IF(DAY($C7467)=1,IF(D7467-Calculator!$G$24&gt;0,Calculator!$G$24,D7467),0))</f>
        <v>0</v>
      </c>
      <c r="F7467" s="29">
        <f ca="1">IF(E7467&gt;0,D7467*Calculator!$G$22/12,0)</f>
        <v>0</v>
      </c>
      <c r="G7467" s="29">
        <f ca="1">IF(E7467&gt;0,(IFERROR(-PMT(Calculator!$G$22/12,Calculator!$G$23*12,Calculator!$G$20),0))-F7467,0)</f>
        <v>0</v>
      </c>
      <c r="H7467" s="29">
        <f t="shared" ca="1" si="468"/>
        <v>0</v>
      </c>
      <c r="I7467" s="29">
        <f t="shared" ca="1" si="466"/>
        <v>0</v>
      </c>
      <c r="J7467" s="30">
        <f>Calculator!$G$40</f>
        <v>6.5000000000000002E-2</v>
      </c>
      <c r="K7467" s="29">
        <f ca="1">IF(C7467&gt;=Calculator!$G$27,IF(DAY($C7467)=1,Calculator!$G$34/2,IF(DAY($C7467)=15,Calculator!$G$34/2,0)),0)</f>
        <v>0</v>
      </c>
      <c r="L7467" s="29">
        <f ca="1">IF(DAY($C7467)=28,IF(H7467=0,0,Calculator!$G$35),0)</f>
        <v>0</v>
      </c>
      <c r="M7467" s="29">
        <f ca="1">IF(I7467&gt;0,IF(DAY($C7467)=1,SUM(INDIRECT("I"&amp;(ROW(C7466)-DAY(C7466))):I7466),0),0)</f>
        <v>0</v>
      </c>
      <c r="N7467" s="29">
        <f ca="1">IF(C7467&lt;Calculator!$G$27,0,IF(C7467=Calculator!$G$27,Calculator!$G$39,IF(H7467-K7467&lt;=0,IF(D7467&gt;Calculator!$G$39,IF(H7467-K7467+E7467+L7467+M7467+Calculator!$G$39&gt;Calculator!$G$39,Calculator!$G$39-(H7467+E7467+L7467+M7467-K7467),Calculator!$G$39),D7467),0)))</f>
        <v>0</v>
      </c>
    </row>
    <row r="7468" spans="1:14" ht="15.75" thickBot="1">
      <c r="A7468" s="33" t="str">
        <f ca="1">IF(C7468=Calculator!$H$27,"F",IF(Daily!D7468+Daily!H7468=0,IF(D7467+H7467&gt;0,"L",""),""))</f>
        <v/>
      </c>
      <c r="B7468" s="34">
        <v>7467</v>
      </c>
      <c r="C7468" s="19">
        <f t="shared" ca="1" si="465"/>
        <v>53397</v>
      </c>
      <c r="D7468" s="29">
        <f t="shared" ca="1" si="467"/>
        <v>0</v>
      </c>
      <c r="E7468" s="29">
        <f ca="1">IF(C7468&lt;Calculator!$D$26,0,IF(DAY($C7468)=1,IF(D7468-Calculator!$G$24&gt;0,Calculator!$G$24,D7468),0))</f>
        <v>0</v>
      </c>
      <c r="F7468" s="29">
        <f ca="1">IF(E7468&gt;0,D7468*Calculator!$G$22/12,0)</f>
        <v>0</v>
      </c>
      <c r="G7468" s="29">
        <f ca="1">IF(E7468&gt;0,(IFERROR(-PMT(Calculator!$G$22/12,Calculator!$G$23*12,Calculator!$G$20),0))-F7468,0)</f>
        <v>0</v>
      </c>
      <c r="H7468" s="29">
        <f t="shared" ca="1" si="468"/>
        <v>0</v>
      </c>
      <c r="I7468" s="29">
        <f t="shared" ca="1" si="466"/>
        <v>0</v>
      </c>
      <c r="J7468" s="30">
        <f>Calculator!$G$40</f>
        <v>6.5000000000000002E-2</v>
      </c>
      <c r="K7468" s="29">
        <f ca="1">IF(C7468&gt;=Calculator!$G$27,IF(DAY($C7468)=1,Calculator!$G$34/2,IF(DAY($C7468)=15,Calculator!$G$34/2,0)),0)</f>
        <v>0</v>
      </c>
      <c r="L7468" s="29">
        <f ca="1">IF(DAY($C7468)=28,IF(H7468=0,0,Calculator!$G$35),0)</f>
        <v>0</v>
      </c>
      <c r="M7468" s="29">
        <f ca="1">IF(I7468&gt;0,IF(DAY($C7468)=1,SUM(INDIRECT("I"&amp;(ROW(C7467)-DAY(C7467))):I7467),0),0)</f>
        <v>0</v>
      </c>
      <c r="N7468" s="29">
        <f ca="1">IF(C7468&lt;Calculator!$G$27,0,IF(C7468=Calculator!$G$27,Calculator!$G$39,IF(H7468-K7468&lt;=0,IF(D7468&gt;Calculator!$G$39,IF(H7468-K7468+E7468+L7468+M7468+Calculator!$G$39&gt;Calculator!$G$39,Calculator!$G$39-(H7468+E7468+L7468+M7468-K7468),Calculator!$G$39),D7468),0)))</f>
        <v>0</v>
      </c>
    </row>
    <row r="7469" spans="1:14" ht="15.75" thickBot="1">
      <c r="A7469" s="33" t="str">
        <f ca="1">IF(C7469=Calculator!$H$27,"F",IF(Daily!D7469+Daily!H7469=0,IF(D7468+H7468&gt;0,"L",""),""))</f>
        <v/>
      </c>
      <c r="B7469" s="34">
        <v>7468</v>
      </c>
      <c r="C7469" s="19">
        <f t="shared" ca="1" si="465"/>
        <v>53398</v>
      </c>
      <c r="D7469" s="29">
        <f t="shared" ca="1" si="467"/>
        <v>0</v>
      </c>
      <c r="E7469" s="29">
        <f ca="1">IF(C7469&lt;Calculator!$D$26,0,IF(DAY($C7469)=1,IF(D7469-Calculator!$G$24&gt;0,Calculator!$G$24,D7469),0))</f>
        <v>0</v>
      </c>
      <c r="F7469" s="29">
        <f ca="1">IF(E7469&gt;0,D7469*Calculator!$G$22/12,0)</f>
        <v>0</v>
      </c>
      <c r="G7469" s="29">
        <f ca="1">IF(E7469&gt;0,(IFERROR(-PMT(Calculator!$G$22/12,Calculator!$G$23*12,Calculator!$G$20),0))-F7469,0)</f>
        <v>0</v>
      </c>
      <c r="H7469" s="29">
        <f t="shared" ca="1" si="468"/>
        <v>0</v>
      </c>
      <c r="I7469" s="29">
        <f t="shared" ca="1" si="466"/>
        <v>0</v>
      </c>
      <c r="J7469" s="30">
        <f>Calculator!$G$40</f>
        <v>6.5000000000000002E-2</v>
      </c>
      <c r="K7469" s="29">
        <f ca="1">IF(C7469&gt;=Calculator!$G$27,IF(DAY($C7469)=1,Calculator!$G$34/2,IF(DAY($C7469)=15,Calculator!$G$34/2,0)),0)</f>
        <v>0</v>
      </c>
      <c r="L7469" s="29">
        <f ca="1">IF(DAY($C7469)=28,IF(H7469=0,0,Calculator!$G$35),0)</f>
        <v>0</v>
      </c>
      <c r="M7469" s="29">
        <f ca="1">IF(I7469&gt;0,IF(DAY($C7469)=1,SUM(INDIRECT("I"&amp;(ROW(C7468)-DAY(C7468))):I7468),0),0)</f>
        <v>0</v>
      </c>
      <c r="N7469" s="29">
        <f ca="1">IF(C7469&lt;Calculator!$G$27,0,IF(C7469=Calculator!$G$27,Calculator!$G$39,IF(H7469-K7469&lt;=0,IF(D7469&gt;Calculator!$G$39,IF(H7469-K7469+E7469+L7469+M7469+Calculator!$G$39&gt;Calculator!$G$39,Calculator!$G$39-(H7469+E7469+L7469+M7469-K7469),Calculator!$G$39),D7469),0)))</f>
        <v>0</v>
      </c>
    </row>
    <row r="7470" spans="1:14" ht="15.75" thickBot="1">
      <c r="A7470" s="33" t="str">
        <f ca="1">IF(C7470=Calculator!$H$27,"F",IF(Daily!D7470+Daily!H7470=0,IF(D7469+H7469&gt;0,"L",""),""))</f>
        <v/>
      </c>
      <c r="B7470" s="34">
        <v>7469</v>
      </c>
      <c r="C7470" s="19">
        <f t="shared" ca="1" si="465"/>
        <v>53399</v>
      </c>
      <c r="D7470" s="29">
        <f t="shared" ca="1" si="467"/>
        <v>0</v>
      </c>
      <c r="E7470" s="29">
        <f ca="1">IF(C7470&lt;Calculator!$D$26,0,IF(DAY($C7470)=1,IF(D7470-Calculator!$G$24&gt;0,Calculator!$G$24,D7470),0))</f>
        <v>0</v>
      </c>
      <c r="F7470" s="29">
        <f ca="1">IF(E7470&gt;0,D7470*Calculator!$G$22/12,0)</f>
        <v>0</v>
      </c>
      <c r="G7470" s="29">
        <f ca="1">IF(E7470&gt;0,(IFERROR(-PMT(Calculator!$G$22/12,Calculator!$G$23*12,Calculator!$G$20),0))-F7470,0)</f>
        <v>0</v>
      </c>
      <c r="H7470" s="29">
        <f t="shared" ca="1" si="468"/>
        <v>0</v>
      </c>
      <c r="I7470" s="29">
        <f t="shared" ca="1" si="466"/>
        <v>0</v>
      </c>
      <c r="J7470" s="30">
        <f>Calculator!$G$40</f>
        <v>6.5000000000000002E-2</v>
      </c>
      <c r="K7470" s="29">
        <f ca="1">IF(C7470&gt;=Calculator!$G$27,IF(DAY($C7470)=1,Calculator!$G$34/2,IF(DAY($C7470)=15,Calculator!$G$34/2,0)),0)</f>
        <v>0</v>
      </c>
      <c r="L7470" s="29">
        <f ca="1">IF(DAY($C7470)=28,IF(H7470=0,0,Calculator!$G$35),0)</f>
        <v>0</v>
      </c>
      <c r="M7470" s="29">
        <f ca="1">IF(I7470&gt;0,IF(DAY($C7470)=1,SUM(INDIRECT("I"&amp;(ROW(C7469)-DAY(C7469))):I7469),0),0)</f>
        <v>0</v>
      </c>
      <c r="N7470" s="29">
        <f ca="1">IF(C7470&lt;Calculator!$G$27,0,IF(C7470=Calculator!$G$27,Calculator!$G$39,IF(H7470-K7470&lt;=0,IF(D7470&gt;Calculator!$G$39,IF(H7470-K7470+E7470+L7470+M7470+Calculator!$G$39&gt;Calculator!$G$39,Calculator!$G$39-(H7470+E7470+L7470+M7470-K7470),Calculator!$G$39),D7470),0)))</f>
        <v>0</v>
      </c>
    </row>
    <row r="7471" spans="1:14" ht="15.75" thickBot="1">
      <c r="A7471" s="33" t="str">
        <f ca="1">IF(C7471=Calculator!$H$27,"F",IF(Daily!D7471+Daily!H7471=0,IF(D7470+H7470&gt;0,"L",""),""))</f>
        <v/>
      </c>
      <c r="B7471" s="34">
        <v>7470</v>
      </c>
      <c r="C7471" s="19">
        <f t="shared" ca="1" si="465"/>
        <v>53400</v>
      </c>
      <c r="D7471" s="29">
        <f t="shared" ca="1" si="467"/>
        <v>0</v>
      </c>
      <c r="E7471" s="29">
        <f ca="1">IF(C7471&lt;Calculator!$D$26,0,IF(DAY($C7471)=1,IF(D7471-Calculator!$G$24&gt;0,Calculator!$G$24,D7471),0))</f>
        <v>0</v>
      </c>
      <c r="F7471" s="29">
        <f ca="1">IF(E7471&gt;0,D7471*Calculator!$G$22/12,0)</f>
        <v>0</v>
      </c>
      <c r="G7471" s="29">
        <f ca="1">IF(E7471&gt;0,(IFERROR(-PMT(Calculator!$G$22/12,Calculator!$G$23*12,Calculator!$G$20),0))-F7471,0)</f>
        <v>0</v>
      </c>
      <c r="H7471" s="29">
        <f t="shared" ca="1" si="468"/>
        <v>0</v>
      </c>
      <c r="I7471" s="29">
        <f t="shared" ca="1" si="466"/>
        <v>0</v>
      </c>
      <c r="J7471" s="30">
        <f>Calculator!$G$40</f>
        <v>6.5000000000000002E-2</v>
      </c>
      <c r="K7471" s="29">
        <f ca="1">IF(C7471&gt;=Calculator!$G$27,IF(DAY($C7471)=1,Calculator!$G$34/2,IF(DAY($C7471)=15,Calculator!$G$34/2,0)),0)</f>
        <v>0</v>
      </c>
      <c r="L7471" s="29">
        <f ca="1">IF(DAY($C7471)=28,IF(H7471=0,0,Calculator!$G$35),0)</f>
        <v>0</v>
      </c>
      <c r="M7471" s="29">
        <f ca="1">IF(I7471&gt;0,IF(DAY($C7471)=1,SUM(INDIRECT("I"&amp;(ROW(C7470)-DAY(C7470))):I7470),0),0)</f>
        <v>0</v>
      </c>
      <c r="N7471" s="29">
        <f ca="1">IF(C7471&lt;Calculator!$G$27,0,IF(C7471=Calculator!$G$27,Calculator!$G$39,IF(H7471-K7471&lt;=0,IF(D7471&gt;Calculator!$G$39,IF(H7471-K7471+E7471+L7471+M7471+Calculator!$G$39&gt;Calculator!$G$39,Calculator!$G$39-(H7471+E7471+L7471+M7471-K7471),Calculator!$G$39),D7471),0)))</f>
        <v>0</v>
      </c>
    </row>
    <row r="7472" spans="1:14" ht="15.75" thickBot="1">
      <c r="A7472" s="33" t="str">
        <f ca="1">IF(C7472=Calculator!$H$27,"F",IF(Daily!D7472+Daily!H7472=0,IF(D7471+H7471&gt;0,"L",""),""))</f>
        <v/>
      </c>
      <c r="B7472" s="34">
        <v>7471</v>
      </c>
      <c r="C7472" s="19">
        <f t="shared" ca="1" si="465"/>
        <v>53401</v>
      </c>
      <c r="D7472" s="29">
        <f t="shared" ca="1" si="467"/>
        <v>0</v>
      </c>
      <c r="E7472" s="29">
        <f ca="1">IF(C7472&lt;Calculator!$D$26,0,IF(DAY($C7472)=1,IF(D7472-Calculator!$G$24&gt;0,Calculator!$G$24,D7472),0))</f>
        <v>0</v>
      </c>
      <c r="F7472" s="29">
        <f ca="1">IF(E7472&gt;0,D7472*Calculator!$G$22/12,0)</f>
        <v>0</v>
      </c>
      <c r="G7472" s="29">
        <f ca="1">IF(E7472&gt;0,(IFERROR(-PMT(Calculator!$G$22/12,Calculator!$G$23*12,Calculator!$G$20),0))-F7472,0)</f>
        <v>0</v>
      </c>
      <c r="H7472" s="29">
        <f t="shared" ca="1" si="468"/>
        <v>0</v>
      </c>
      <c r="I7472" s="29">
        <f t="shared" ca="1" si="466"/>
        <v>0</v>
      </c>
      <c r="J7472" s="30">
        <f>Calculator!$G$40</f>
        <v>6.5000000000000002E-2</v>
      </c>
      <c r="K7472" s="29">
        <f ca="1">IF(C7472&gt;=Calculator!$G$27,IF(DAY($C7472)=1,Calculator!$G$34/2,IF(DAY($C7472)=15,Calculator!$G$34/2,0)),0)</f>
        <v>4500</v>
      </c>
      <c r="L7472" s="29">
        <f ca="1">IF(DAY($C7472)=28,IF(H7472=0,0,Calculator!$G$35),0)</f>
        <v>0</v>
      </c>
      <c r="M7472" s="29">
        <f ca="1">IF(I7472&gt;0,IF(DAY($C7472)=1,SUM(INDIRECT("I"&amp;(ROW(C7471)-DAY(C7471))):I7471),0),0)</f>
        <v>0</v>
      </c>
      <c r="N7472" s="29">
        <f ca="1">IF(C7472&lt;Calculator!$G$27,0,IF(C7472=Calculator!$G$27,Calculator!$G$39,IF(H7472-K7472&lt;=0,IF(D7472&gt;Calculator!$G$39,IF(H7472-K7472+E7472+L7472+M7472+Calculator!$G$39&gt;Calculator!$G$39,Calculator!$G$39-(H7472+E7472+L7472+M7472-K7472),Calculator!$G$39),D7472),0)))</f>
        <v>0</v>
      </c>
    </row>
    <row r="7473" spans="1:14" ht="15.75" thickBot="1">
      <c r="A7473" s="33" t="str">
        <f ca="1">IF(C7473=Calculator!$H$27,"F",IF(Daily!D7473+Daily!H7473=0,IF(D7472+H7472&gt;0,"L",""),""))</f>
        <v/>
      </c>
      <c r="B7473" s="34">
        <v>7472</v>
      </c>
      <c r="C7473" s="19">
        <f t="shared" ca="1" si="465"/>
        <v>53402</v>
      </c>
      <c r="D7473" s="29">
        <f t="shared" ca="1" si="467"/>
        <v>0</v>
      </c>
      <c r="E7473" s="29">
        <f ca="1">IF(C7473&lt;Calculator!$D$26,0,IF(DAY($C7473)=1,IF(D7473-Calculator!$G$24&gt;0,Calculator!$G$24,D7473),0))</f>
        <v>0</v>
      </c>
      <c r="F7473" s="29">
        <f ca="1">IF(E7473&gt;0,D7473*Calculator!$G$22/12,0)</f>
        <v>0</v>
      </c>
      <c r="G7473" s="29">
        <f ca="1">IF(E7473&gt;0,(IFERROR(-PMT(Calculator!$G$22/12,Calculator!$G$23*12,Calculator!$G$20),0))-F7473,0)</f>
        <v>0</v>
      </c>
      <c r="H7473" s="29">
        <f t="shared" ca="1" si="468"/>
        <v>0</v>
      </c>
      <c r="I7473" s="29">
        <f t="shared" ca="1" si="466"/>
        <v>0</v>
      </c>
      <c r="J7473" s="30">
        <f>Calculator!$G$40</f>
        <v>6.5000000000000002E-2</v>
      </c>
      <c r="K7473" s="29">
        <f ca="1">IF(C7473&gt;=Calculator!$G$27,IF(DAY($C7473)=1,Calculator!$G$34/2,IF(DAY($C7473)=15,Calculator!$G$34/2,0)),0)</f>
        <v>0</v>
      </c>
      <c r="L7473" s="29">
        <f ca="1">IF(DAY($C7473)=28,IF(H7473=0,0,Calculator!$G$35),0)</f>
        <v>0</v>
      </c>
      <c r="M7473" s="29">
        <f ca="1">IF(I7473&gt;0,IF(DAY($C7473)=1,SUM(INDIRECT("I"&amp;(ROW(C7472)-DAY(C7472))):I7472),0),0)</f>
        <v>0</v>
      </c>
      <c r="N7473" s="29">
        <f ca="1">IF(C7473&lt;Calculator!$G$27,0,IF(C7473=Calculator!$G$27,Calculator!$G$39,IF(H7473-K7473&lt;=0,IF(D7473&gt;Calculator!$G$39,IF(H7473-K7473+E7473+L7473+M7473+Calculator!$G$39&gt;Calculator!$G$39,Calculator!$G$39-(H7473+E7473+L7473+M7473-K7473),Calculator!$G$39),D7473),0)))</f>
        <v>0</v>
      </c>
    </row>
    <row r="7474" spans="1:14" ht="15.75" thickBot="1">
      <c r="A7474" s="33" t="str">
        <f ca="1">IF(C7474=Calculator!$H$27,"F",IF(Daily!D7474+Daily!H7474=0,IF(D7473+H7473&gt;0,"L",""),""))</f>
        <v/>
      </c>
      <c r="B7474" s="34">
        <v>7473</v>
      </c>
      <c r="C7474" s="19">
        <f t="shared" ca="1" si="465"/>
        <v>53403</v>
      </c>
      <c r="D7474" s="29">
        <f t="shared" ca="1" si="467"/>
        <v>0</v>
      </c>
      <c r="E7474" s="29">
        <f ca="1">IF(C7474&lt;Calculator!$D$26,0,IF(DAY($C7474)=1,IF(D7474-Calculator!$G$24&gt;0,Calculator!$G$24,D7474),0))</f>
        <v>0</v>
      </c>
      <c r="F7474" s="29">
        <f ca="1">IF(E7474&gt;0,D7474*Calculator!$G$22/12,0)</f>
        <v>0</v>
      </c>
      <c r="G7474" s="29">
        <f ca="1">IF(E7474&gt;0,(IFERROR(-PMT(Calculator!$G$22/12,Calculator!$G$23*12,Calculator!$G$20),0))-F7474,0)</f>
        <v>0</v>
      </c>
      <c r="H7474" s="29">
        <f t="shared" ca="1" si="468"/>
        <v>0</v>
      </c>
      <c r="I7474" s="29">
        <f t="shared" ca="1" si="466"/>
        <v>0</v>
      </c>
      <c r="J7474" s="30">
        <f>Calculator!$G$40</f>
        <v>6.5000000000000002E-2</v>
      </c>
      <c r="K7474" s="29">
        <f ca="1">IF(C7474&gt;=Calculator!$G$27,IF(DAY($C7474)=1,Calculator!$G$34/2,IF(DAY($C7474)=15,Calculator!$G$34/2,0)),0)</f>
        <v>0</v>
      </c>
      <c r="L7474" s="29">
        <f ca="1">IF(DAY($C7474)=28,IF(H7474=0,0,Calculator!$G$35),0)</f>
        <v>0</v>
      </c>
      <c r="M7474" s="29">
        <f ca="1">IF(I7474&gt;0,IF(DAY($C7474)=1,SUM(INDIRECT("I"&amp;(ROW(C7473)-DAY(C7473))):I7473),0),0)</f>
        <v>0</v>
      </c>
      <c r="N7474" s="29">
        <f ca="1">IF(C7474&lt;Calculator!$G$27,0,IF(C7474=Calculator!$G$27,Calculator!$G$39,IF(H7474-K7474&lt;=0,IF(D7474&gt;Calculator!$G$39,IF(H7474-K7474+E7474+L7474+M7474+Calculator!$G$39&gt;Calculator!$G$39,Calculator!$G$39-(H7474+E7474+L7474+M7474-K7474),Calculator!$G$39),D7474),0)))</f>
        <v>0</v>
      </c>
    </row>
    <row r="7475" spans="1:14" ht="15.75" thickBot="1">
      <c r="A7475" s="33" t="str">
        <f ca="1">IF(C7475=Calculator!$H$27,"F",IF(Daily!D7475+Daily!H7475=0,IF(D7474+H7474&gt;0,"L",""),""))</f>
        <v/>
      </c>
      <c r="B7475" s="34">
        <v>7474</v>
      </c>
      <c r="C7475" s="19">
        <f t="shared" ca="1" si="465"/>
        <v>53404</v>
      </c>
      <c r="D7475" s="29">
        <f t="shared" ca="1" si="467"/>
        <v>0</v>
      </c>
      <c r="E7475" s="29">
        <f ca="1">IF(C7475&lt;Calculator!$D$26,0,IF(DAY($C7475)=1,IF(D7475-Calculator!$G$24&gt;0,Calculator!$G$24,D7475),0))</f>
        <v>0</v>
      </c>
      <c r="F7475" s="29">
        <f ca="1">IF(E7475&gt;0,D7475*Calculator!$G$22/12,0)</f>
        <v>0</v>
      </c>
      <c r="G7475" s="29">
        <f ca="1">IF(E7475&gt;0,(IFERROR(-PMT(Calculator!$G$22/12,Calculator!$G$23*12,Calculator!$G$20),0))-F7475,0)</f>
        <v>0</v>
      </c>
      <c r="H7475" s="29">
        <f t="shared" ca="1" si="468"/>
        <v>0</v>
      </c>
      <c r="I7475" s="29">
        <f t="shared" ca="1" si="466"/>
        <v>0</v>
      </c>
      <c r="J7475" s="30">
        <f>Calculator!$G$40</f>
        <v>6.5000000000000002E-2</v>
      </c>
      <c r="K7475" s="29">
        <f ca="1">IF(C7475&gt;=Calculator!$G$27,IF(DAY($C7475)=1,Calculator!$G$34/2,IF(DAY($C7475)=15,Calculator!$G$34/2,0)),0)</f>
        <v>0</v>
      </c>
      <c r="L7475" s="29">
        <f ca="1">IF(DAY($C7475)=28,IF(H7475=0,0,Calculator!$G$35),0)</f>
        <v>0</v>
      </c>
      <c r="M7475" s="29">
        <f ca="1">IF(I7475&gt;0,IF(DAY($C7475)=1,SUM(INDIRECT("I"&amp;(ROW(C7474)-DAY(C7474))):I7474),0),0)</f>
        <v>0</v>
      </c>
      <c r="N7475" s="29">
        <f ca="1">IF(C7475&lt;Calculator!$G$27,0,IF(C7475=Calculator!$G$27,Calculator!$G$39,IF(H7475-K7475&lt;=0,IF(D7475&gt;Calculator!$G$39,IF(H7475-K7475+E7475+L7475+M7475+Calculator!$G$39&gt;Calculator!$G$39,Calculator!$G$39-(H7475+E7475+L7475+M7475-K7475),Calculator!$G$39),D7475),0)))</f>
        <v>0</v>
      </c>
    </row>
    <row r="7476" spans="1:14" ht="15.75" thickBot="1">
      <c r="A7476" s="33" t="str">
        <f ca="1">IF(C7476=Calculator!$H$27,"F",IF(Daily!D7476+Daily!H7476=0,IF(D7475+H7475&gt;0,"L",""),""))</f>
        <v/>
      </c>
      <c r="B7476" s="34">
        <v>7475</v>
      </c>
      <c r="C7476" s="19">
        <f t="shared" ca="1" si="465"/>
        <v>53405</v>
      </c>
      <c r="D7476" s="29">
        <f t="shared" ca="1" si="467"/>
        <v>0</v>
      </c>
      <c r="E7476" s="29">
        <f ca="1">IF(C7476&lt;Calculator!$D$26,0,IF(DAY($C7476)=1,IF(D7476-Calculator!$G$24&gt;0,Calculator!$G$24,D7476),0))</f>
        <v>0</v>
      </c>
      <c r="F7476" s="29">
        <f ca="1">IF(E7476&gt;0,D7476*Calculator!$G$22/12,0)</f>
        <v>0</v>
      </c>
      <c r="G7476" s="29">
        <f ca="1">IF(E7476&gt;0,(IFERROR(-PMT(Calculator!$G$22/12,Calculator!$G$23*12,Calculator!$G$20),0))-F7476,0)</f>
        <v>0</v>
      </c>
      <c r="H7476" s="29">
        <f t="shared" ca="1" si="468"/>
        <v>0</v>
      </c>
      <c r="I7476" s="29">
        <f t="shared" ca="1" si="466"/>
        <v>0</v>
      </c>
      <c r="J7476" s="30">
        <f>Calculator!$G$40</f>
        <v>6.5000000000000002E-2</v>
      </c>
      <c r="K7476" s="29">
        <f ca="1">IF(C7476&gt;=Calculator!$G$27,IF(DAY($C7476)=1,Calculator!$G$34/2,IF(DAY($C7476)=15,Calculator!$G$34/2,0)),0)</f>
        <v>0</v>
      </c>
      <c r="L7476" s="29">
        <f ca="1">IF(DAY($C7476)=28,IF(H7476=0,0,Calculator!$G$35),0)</f>
        <v>0</v>
      </c>
      <c r="M7476" s="29">
        <f ca="1">IF(I7476&gt;0,IF(DAY($C7476)=1,SUM(INDIRECT("I"&amp;(ROW(C7475)-DAY(C7475))):I7475),0),0)</f>
        <v>0</v>
      </c>
      <c r="N7476" s="29">
        <f ca="1">IF(C7476&lt;Calculator!$G$27,0,IF(C7476=Calculator!$G$27,Calculator!$G$39,IF(H7476-K7476&lt;=0,IF(D7476&gt;Calculator!$G$39,IF(H7476-K7476+E7476+L7476+M7476+Calculator!$G$39&gt;Calculator!$G$39,Calculator!$G$39-(H7476+E7476+L7476+M7476-K7476),Calculator!$G$39),D7476),0)))</f>
        <v>0</v>
      </c>
    </row>
    <row r="7477" spans="1:14" ht="15.75" thickBot="1">
      <c r="A7477" s="33" t="str">
        <f ca="1">IF(C7477=Calculator!$H$27,"F",IF(Daily!D7477+Daily!H7477=0,IF(D7476+H7476&gt;0,"L",""),""))</f>
        <v/>
      </c>
      <c r="B7477" s="34">
        <v>7476</v>
      </c>
      <c r="C7477" s="19">
        <f t="shared" ca="1" si="465"/>
        <v>53406</v>
      </c>
      <c r="D7477" s="29">
        <f t="shared" ca="1" si="467"/>
        <v>0</v>
      </c>
      <c r="E7477" s="29">
        <f ca="1">IF(C7477&lt;Calculator!$D$26,0,IF(DAY($C7477)=1,IF(D7477-Calculator!$G$24&gt;0,Calculator!$G$24,D7477),0))</f>
        <v>0</v>
      </c>
      <c r="F7477" s="29">
        <f ca="1">IF(E7477&gt;0,D7477*Calculator!$G$22/12,0)</f>
        <v>0</v>
      </c>
      <c r="G7477" s="29">
        <f ca="1">IF(E7477&gt;0,(IFERROR(-PMT(Calculator!$G$22/12,Calculator!$G$23*12,Calculator!$G$20),0))-F7477,0)</f>
        <v>0</v>
      </c>
      <c r="H7477" s="29">
        <f t="shared" ca="1" si="468"/>
        <v>0</v>
      </c>
      <c r="I7477" s="29">
        <f t="shared" ca="1" si="466"/>
        <v>0</v>
      </c>
      <c r="J7477" s="30">
        <f>Calculator!$G$40</f>
        <v>6.5000000000000002E-2</v>
      </c>
      <c r="K7477" s="29">
        <f ca="1">IF(C7477&gt;=Calculator!$G$27,IF(DAY($C7477)=1,Calculator!$G$34/2,IF(DAY($C7477)=15,Calculator!$G$34/2,0)),0)</f>
        <v>0</v>
      </c>
      <c r="L7477" s="29">
        <f ca="1">IF(DAY($C7477)=28,IF(H7477=0,0,Calculator!$G$35),0)</f>
        <v>0</v>
      </c>
      <c r="M7477" s="29">
        <f ca="1">IF(I7477&gt;0,IF(DAY($C7477)=1,SUM(INDIRECT("I"&amp;(ROW(C7476)-DAY(C7476))):I7476),0),0)</f>
        <v>0</v>
      </c>
      <c r="N7477" s="29">
        <f ca="1">IF(C7477&lt;Calculator!$G$27,0,IF(C7477=Calculator!$G$27,Calculator!$G$39,IF(H7477-K7477&lt;=0,IF(D7477&gt;Calculator!$G$39,IF(H7477-K7477+E7477+L7477+M7477+Calculator!$G$39&gt;Calculator!$G$39,Calculator!$G$39-(H7477+E7477+L7477+M7477-K7477),Calculator!$G$39),D7477),0)))</f>
        <v>0</v>
      </c>
    </row>
    <row r="7478" spans="1:14" ht="15.75" thickBot="1">
      <c r="A7478" s="33" t="str">
        <f ca="1">IF(C7478=Calculator!$H$27,"F",IF(Daily!D7478+Daily!H7478=0,IF(D7477+H7477&gt;0,"L",""),""))</f>
        <v/>
      </c>
      <c r="B7478" s="34">
        <v>7477</v>
      </c>
      <c r="C7478" s="19">
        <f t="shared" ca="1" si="465"/>
        <v>53407</v>
      </c>
      <c r="D7478" s="29">
        <f t="shared" ca="1" si="467"/>
        <v>0</v>
      </c>
      <c r="E7478" s="29">
        <f ca="1">IF(C7478&lt;Calculator!$D$26,0,IF(DAY($C7478)=1,IF(D7478-Calculator!$G$24&gt;0,Calculator!$G$24,D7478),0))</f>
        <v>0</v>
      </c>
      <c r="F7478" s="29">
        <f ca="1">IF(E7478&gt;0,D7478*Calculator!$G$22/12,0)</f>
        <v>0</v>
      </c>
      <c r="G7478" s="29">
        <f ca="1">IF(E7478&gt;0,(IFERROR(-PMT(Calculator!$G$22/12,Calculator!$G$23*12,Calculator!$G$20),0))-F7478,0)</f>
        <v>0</v>
      </c>
      <c r="H7478" s="29">
        <f t="shared" ca="1" si="468"/>
        <v>0</v>
      </c>
      <c r="I7478" s="29">
        <f t="shared" ca="1" si="466"/>
        <v>0</v>
      </c>
      <c r="J7478" s="30">
        <f>Calculator!$G$40</f>
        <v>6.5000000000000002E-2</v>
      </c>
      <c r="K7478" s="29">
        <f ca="1">IF(C7478&gt;=Calculator!$G$27,IF(DAY($C7478)=1,Calculator!$G$34/2,IF(DAY($C7478)=15,Calculator!$G$34/2,0)),0)</f>
        <v>0</v>
      </c>
      <c r="L7478" s="29">
        <f ca="1">IF(DAY($C7478)=28,IF(H7478=0,0,Calculator!$G$35),0)</f>
        <v>0</v>
      </c>
      <c r="M7478" s="29">
        <f ca="1">IF(I7478&gt;0,IF(DAY($C7478)=1,SUM(INDIRECT("I"&amp;(ROW(C7477)-DAY(C7477))):I7477),0),0)</f>
        <v>0</v>
      </c>
      <c r="N7478" s="29">
        <f ca="1">IF(C7478&lt;Calculator!$G$27,0,IF(C7478=Calculator!$G$27,Calculator!$G$39,IF(H7478-K7478&lt;=0,IF(D7478&gt;Calculator!$G$39,IF(H7478-K7478+E7478+L7478+M7478+Calculator!$G$39&gt;Calculator!$G$39,Calculator!$G$39-(H7478+E7478+L7478+M7478-K7478),Calculator!$G$39),D7478),0)))</f>
        <v>0</v>
      </c>
    </row>
    <row r="7479" spans="1:14" ht="15.75" thickBot="1">
      <c r="A7479" s="33" t="str">
        <f ca="1">IF(C7479=Calculator!$H$27,"F",IF(Daily!D7479+Daily!H7479=0,IF(D7478+H7478&gt;0,"L",""),""))</f>
        <v/>
      </c>
      <c r="B7479" s="34">
        <v>7478</v>
      </c>
      <c r="C7479" s="19">
        <f t="shared" ca="1" si="465"/>
        <v>53408</v>
      </c>
      <c r="D7479" s="29">
        <f t="shared" ca="1" si="467"/>
        <v>0</v>
      </c>
      <c r="E7479" s="29">
        <f ca="1">IF(C7479&lt;Calculator!$D$26,0,IF(DAY($C7479)=1,IF(D7479-Calculator!$G$24&gt;0,Calculator!$G$24,D7479),0))</f>
        <v>0</v>
      </c>
      <c r="F7479" s="29">
        <f ca="1">IF(E7479&gt;0,D7479*Calculator!$G$22/12,0)</f>
        <v>0</v>
      </c>
      <c r="G7479" s="29">
        <f ca="1">IF(E7479&gt;0,(IFERROR(-PMT(Calculator!$G$22/12,Calculator!$G$23*12,Calculator!$G$20),0))-F7479,0)</f>
        <v>0</v>
      </c>
      <c r="H7479" s="29">
        <f t="shared" ca="1" si="468"/>
        <v>0</v>
      </c>
      <c r="I7479" s="29">
        <f t="shared" ca="1" si="466"/>
        <v>0</v>
      </c>
      <c r="J7479" s="30">
        <f>Calculator!$G$40</f>
        <v>6.5000000000000002E-2</v>
      </c>
      <c r="K7479" s="29">
        <f ca="1">IF(C7479&gt;=Calculator!$G$27,IF(DAY($C7479)=1,Calculator!$G$34/2,IF(DAY($C7479)=15,Calculator!$G$34/2,0)),0)</f>
        <v>0</v>
      </c>
      <c r="L7479" s="29">
        <f ca="1">IF(DAY($C7479)=28,IF(H7479=0,0,Calculator!$G$35),0)</f>
        <v>0</v>
      </c>
      <c r="M7479" s="29">
        <f ca="1">IF(I7479&gt;0,IF(DAY($C7479)=1,SUM(INDIRECT("I"&amp;(ROW(C7478)-DAY(C7478))):I7478),0),0)</f>
        <v>0</v>
      </c>
      <c r="N7479" s="29">
        <f ca="1">IF(C7479&lt;Calculator!$G$27,0,IF(C7479=Calculator!$G$27,Calculator!$G$39,IF(H7479-K7479&lt;=0,IF(D7479&gt;Calculator!$G$39,IF(H7479-K7479+E7479+L7479+M7479+Calculator!$G$39&gt;Calculator!$G$39,Calculator!$G$39-(H7479+E7479+L7479+M7479-K7479),Calculator!$G$39),D7479),0)))</f>
        <v>0</v>
      </c>
    </row>
    <row r="7480" spans="1:14" ht="15.75" thickBot="1">
      <c r="A7480" s="33" t="str">
        <f ca="1">IF(C7480=Calculator!$H$27,"F",IF(Daily!D7480+Daily!H7480=0,IF(D7479+H7479&gt;0,"L",""),""))</f>
        <v/>
      </c>
      <c r="B7480" s="34">
        <v>7479</v>
      </c>
      <c r="C7480" s="19">
        <f t="shared" ca="1" si="465"/>
        <v>53409</v>
      </c>
      <c r="D7480" s="29">
        <f t="shared" ca="1" si="467"/>
        <v>0</v>
      </c>
      <c r="E7480" s="29">
        <f ca="1">IF(C7480&lt;Calculator!$D$26,0,IF(DAY($C7480)=1,IF(D7480-Calculator!$G$24&gt;0,Calculator!$G$24,D7480),0))</f>
        <v>0</v>
      </c>
      <c r="F7480" s="29">
        <f ca="1">IF(E7480&gt;0,D7480*Calculator!$G$22/12,0)</f>
        <v>0</v>
      </c>
      <c r="G7480" s="29">
        <f ca="1">IF(E7480&gt;0,(IFERROR(-PMT(Calculator!$G$22/12,Calculator!$G$23*12,Calculator!$G$20),0))-F7480,0)</f>
        <v>0</v>
      </c>
      <c r="H7480" s="29">
        <f t="shared" ca="1" si="468"/>
        <v>0</v>
      </c>
      <c r="I7480" s="29">
        <f t="shared" ca="1" si="466"/>
        <v>0</v>
      </c>
      <c r="J7480" s="30">
        <f>Calculator!$G$40</f>
        <v>6.5000000000000002E-2</v>
      </c>
      <c r="K7480" s="29">
        <f ca="1">IF(C7480&gt;=Calculator!$G$27,IF(DAY($C7480)=1,Calculator!$G$34/2,IF(DAY($C7480)=15,Calculator!$G$34/2,0)),0)</f>
        <v>0</v>
      </c>
      <c r="L7480" s="29">
        <f ca="1">IF(DAY($C7480)=28,IF(H7480=0,0,Calculator!$G$35),0)</f>
        <v>0</v>
      </c>
      <c r="M7480" s="29">
        <f ca="1">IF(I7480&gt;0,IF(DAY($C7480)=1,SUM(INDIRECT("I"&amp;(ROW(C7479)-DAY(C7479))):I7479),0),0)</f>
        <v>0</v>
      </c>
      <c r="N7480" s="29">
        <f ca="1">IF(C7480&lt;Calculator!$G$27,0,IF(C7480=Calculator!$G$27,Calculator!$G$39,IF(H7480-K7480&lt;=0,IF(D7480&gt;Calculator!$G$39,IF(H7480-K7480+E7480+L7480+M7480+Calculator!$G$39&gt;Calculator!$G$39,Calculator!$G$39-(H7480+E7480+L7480+M7480-K7480),Calculator!$G$39),D7480),0)))</f>
        <v>0</v>
      </c>
    </row>
    <row r="7481" spans="1:14" ht="15.75" thickBot="1">
      <c r="A7481" s="33" t="str">
        <f ca="1">IF(C7481=Calculator!$H$27,"F",IF(Daily!D7481+Daily!H7481=0,IF(D7480+H7480&gt;0,"L",""),""))</f>
        <v/>
      </c>
      <c r="B7481" s="34">
        <v>7480</v>
      </c>
      <c r="C7481" s="19">
        <f t="shared" ca="1" si="465"/>
        <v>53410</v>
      </c>
      <c r="D7481" s="29">
        <f t="shared" ca="1" si="467"/>
        <v>0</v>
      </c>
      <c r="E7481" s="29">
        <f ca="1">IF(C7481&lt;Calculator!$D$26,0,IF(DAY($C7481)=1,IF(D7481-Calculator!$G$24&gt;0,Calculator!$G$24,D7481),0))</f>
        <v>0</v>
      </c>
      <c r="F7481" s="29">
        <f ca="1">IF(E7481&gt;0,D7481*Calculator!$G$22/12,0)</f>
        <v>0</v>
      </c>
      <c r="G7481" s="29">
        <f ca="1">IF(E7481&gt;0,(IFERROR(-PMT(Calculator!$G$22/12,Calculator!$G$23*12,Calculator!$G$20),0))-F7481,0)</f>
        <v>0</v>
      </c>
      <c r="H7481" s="29">
        <f t="shared" ca="1" si="468"/>
        <v>0</v>
      </c>
      <c r="I7481" s="29">
        <f t="shared" ca="1" si="466"/>
        <v>0</v>
      </c>
      <c r="J7481" s="30">
        <f>Calculator!$G$40</f>
        <v>6.5000000000000002E-2</v>
      </c>
      <c r="K7481" s="29">
        <f ca="1">IF(C7481&gt;=Calculator!$G$27,IF(DAY($C7481)=1,Calculator!$G$34/2,IF(DAY($C7481)=15,Calculator!$G$34/2,0)),0)</f>
        <v>0</v>
      </c>
      <c r="L7481" s="29">
        <f ca="1">IF(DAY($C7481)=28,IF(H7481=0,0,Calculator!$G$35),0)</f>
        <v>0</v>
      </c>
      <c r="M7481" s="29">
        <f ca="1">IF(I7481&gt;0,IF(DAY($C7481)=1,SUM(INDIRECT("I"&amp;(ROW(C7480)-DAY(C7480))):I7480),0),0)</f>
        <v>0</v>
      </c>
      <c r="N7481" s="29">
        <f ca="1">IF(C7481&lt;Calculator!$G$27,0,IF(C7481=Calculator!$G$27,Calculator!$G$39,IF(H7481-K7481&lt;=0,IF(D7481&gt;Calculator!$G$39,IF(H7481-K7481+E7481+L7481+M7481+Calculator!$G$39&gt;Calculator!$G$39,Calculator!$G$39-(H7481+E7481+L7481+M7481-K7481),Calculator!$G$39),D7481),0)))</f>
        <v>0</v>
      </c>
    </row>
    <row r="7482" spans="1:14" ht="15.75" thickBot="1">
      <c r="A7482" s="33" t="str">
        <f ca="1">IF(C7482=Calculator!$H$27,"F",IF(Daily!D7482+Daily!H7482=0,IF(D7481+H7481&gt;0,"L",""),""))</f>
        <v/>
      </c>
      <c r="B7482" s="34">
        <v>7481</v>
      </c>
      <c r="C7482" s="19">
        <f t="shared" ca="1" si="465"/>
        <v>53411</v>
      </c>
      <c r="D7482" s="29">
        <f t="shared" ca="1" si="467"/>
        <v>0</v>
      </c>
      <c r="E7482" s="29">
        <f ca="1">IF(C7482&lt;Calculator!$D$26,0,IF(DAY($C7482)=1,IF(D7482-Calculator!$G$24&gt;0,Calculator!$G$24,D7482),0))</f>
        <v>0</v>
      </c>
      <c r="F7482" s="29">
        <f ca="1">IF(E7482&gt;0,D7482*Calculator!$G$22/12,0)</f>
        <v>0</v>
      </c>
      <c r="G7482" s="29">
        <f ca="1">IF(E7482&gt;0,(IFERROR(-PMT(Calculator!$G$22/12,Calculator!$G$23*12,Calculator!$G$20),0))-F7482,0)</f>
        <v>0</v>
      </c>
      <c r="H7482" s="29">
        <f t="shared" ca="1" si="468"/>
        <v>0</v>
      </c>
      <c r="I7482" s="29">
        <f t="shared" ca="1" si="466"/>
        <v>0</v>
      </c>
      <c r="J7482" s="30">
        <f>Calculator!$G$40</f>
        <v>6.5000000000000002E-2</v>
      </c>
      <c r="K7482" s="29">
        <f ca="1">IF(C7482&gt;=Calculator!$G$27,IF(DAY($C7482)=1,Calculator!$G$34/2,IF(DAY($C7482)=15,Calculator!$G$34/2,0)),0)</f>
        <v>0</v>
      </c>
      <c r="L7482" s="29">
        <f ca="1">IF(DAY($C7482)=28,IF(H7482=0,0,Calculator!$G$35),0)</f>
        <v>0</v>
      </c>
      <c r="M7482" s="29">
        <f ca="1">IF(I7482&gt;0,IF(DAY($C7482)=1,SUM(INDIRECT("I"&amp;(ROW(C7481)-DAY(C7481))):I7481),0),0)</f>
        <v>0</v>
      </c>
      <c r="N7482" s="29">
        <f ca="1">IF(C7482&lt;Calculator!$G$27,0,IF(C7482=Calculator!$G$27,Calculator!$G$39,IF(H7482-K7482&lt;=0,IF(D7482&gt;Calculator!$G$39,IF(H7482-K7482+E7482+L7482+M7482+Calculator!$G$39&gt;Calculator!$G$39,Calculator!$G$39-(H7482+E7482+L7482+M7482-K7482),Calculator!$G$39),D7482),0)))</f>
        <v>0</v>
      </c>
    </row>
    <row r="7483" spans="1:14" ht="15.75" thickBot="1">
      <c r="A7483" s="33" t="str">
        <f ca="1">IF(C7483=Calculator!$H$27,"F",IF(Daily!D7483+Daily!H7483=0,IF(D7482+H7482&gt;0,"L",""),""))</f>
        <v/>
      </c>
      <c r="B7483" s="34">
        <v>7482</v>
      </c>
      <c r="C7483" s="19">
        <f t="shared" ca="1" si="465"/>
        <v>53412</v>
      </c>
      <c r="D7483" s="29">
        <f t="shared" ca="1" si="467"/>
        <v>0</v>
      </c>
      <c r="E7483" s="29">
        <f ca="1">IF(C7483&lt;Calculator!$D$26,0,IF(DAY($C7483)=1,IF(D7483-Calculator!$G$24&gt;0,Calculator!$G$24,D7483),0))</f>
        <v>0</v>
      </c>
      <c r="F7483" s="29">
        <f ca="1">IF(E7483&gt;0,D7483*Calculator!$G$22/12,0)</f>
        <v>0</v>
      </c>
      <c r="G7483" s="29">
        <f ca="1">IF(E7483&gt;0,(IFERROR(-PMT(Calculator!$G$22/12,Calculator!$G$23*12,Calculator!$G$20),0))-F7483,0)</f>
        <v>0</v>
      </c>
      <c r="H7483" s="29">
        <f t="shared" ca="1" si="468"/>
        <v>0</v>
      </c>
      <c r="I7483" s="29">
        <f t="shared" ca="1" si="466"/>
        <v>0</v>
      </c>
      <c r="J7483" s="30">
        <f>Calculator!$G$40</f>
        <v>6.5000000000000002E-2</v>
      </c>
      <c r="K7483" s="29">
        <f ca="1">IF(C7483&gt;=Calculator!$G$27,IF(DAY($C7483)=1,Calculator!$G$34/2,IF(DAY($C7483)=15,Calculator!$G$34/2,0)),0)</f>
        <v>0</v>
      </c>
      <c r="L7483" s="29">
        <f ca="1">IF(DAY($C7483)=28,IF(H7483=0,0,Calculator!$G$35),0)</f>
        <v>0</v>
      </c>
      <c r="M7483" s="29">
        <f ca="1">IF(I7483&gt;0,IF(DAY($C7483)=1,SUM(INDIRECT("I"&amp;(ROW(C7482)-DAY(C7482))):I7482),0),0)</f>
        <v>0</v>
      </c>
      <c r="N7483" s="29">
        <f ca="1">IF(C7483&lt;Calculator!$G$27,0,IF(C7483=Calculator!$G$27,Calculator!$G$39,IF(H7483-K7483&lt;=0,IF(D7483&gt;Calculator!$G$39,IF(H7483-K7483+E7483+L7483+M7483+Calculator!$G$39&gt;Calculator!$G$39,Calculator!$G$39-(H7483+E7483+L7483+M7483-K7483),Calculator!$G$39),D7483),0)))</f>
        <v>0</v>
      </c>
    </row>
    <row r="7484" spans="1:14" ht="15.75" thickBot="1">
      <c r="A7484" s="33" t="str">
        <f ca="1">IF(C7484=Calculator!$H$27,"F",IF(Daily!D7484+Daily!H7484=0,IF(D7483+H7483&gt;0,"L",""),""))</f>
        <v/>
      </c>
      <c r="B7484" s="34">
        <v>7483</v>
      </c>
      <c r="C7484" s="19">
        <f t="shared" ca="1" si="465"/>
        <v>53413</v>
      </c>
      <c r="D7484" s="29">
        <f t="shared" ca="1" si="467"/>
        <v>0</v>
      </c>
      <c r="E7484" s="29">
        <f ca="1">IF(C7484&lt;Calculator!$D$26,0,IF(DAY($C7484)=1,IF(D7484-Calculator!$G$24&gt;0,Calculator!$G$24,D7484),0))</f>
        <v>0</v>
      </c>
      <c r="F7484" s="29">
        <f ca="1">IF(E7484&gt;0,D7484*Calculator!$G$22/12,0)</f>
        <v>0</v>
      </c>
      <c r="G7484" s="29">
        <f ca="1">IF(E7484&gt;0,(IFERROR(-PMT(Calculator!$G$22/12,Calculator!$G$23*12,Calculator!$G$20),0))-F7484,0)</f>
        <v>0</v>
      </c>
      <c r="H7484" s="29">
        <f t="shared" ca="1" si="468"/>
        <v>0</v>
      </c>
      <c r="I7484" s="29">
        <f t="shared" ca="1" si="466"/>
        <v>0</v>
      </c>
      <c r="J7484" s="30">
        <f>Calculator!$G$40</f>
        <v>6.5000000000000002E-2</v>
      </c>
      <c r="K7484" s="29">
        <f ca="1">IF(C7484&gt;=Calculator!$G$27,IF(DAY($C7484)=1,Calculator!$G$34/2,IF(DAY($C7484)=15,Calculator!$G$34/2,0)),0)</f>
        <v>0</v>
      </c>
      <c r="L7484" s="29">
        <f ca="1">IF(DAY($C7484)=28,IF(H7484=0,0,Calculator!$G$35),0)</f>
        <v>0</v>
      </c>
      <c r="M7484" s="29">
        <f ca="1">IF(I7484&gt;0,IF(DAY($C7484)=1,SUM(INDIRECT("I"&amp;(ROW(C7483)-DAY(C7483))):I7483),0),0)</f>
        <v>0</v>
      </c>
      <c r="N7484" s="29">
        <f ca="1">IF(C7484&lt;Calculator!$G$27,0,IF(C7484=Calculator!$G$27,Calculator!$G$39,IF(H7484-K7484&lt;=0,IF(D7484&gt;Calculator!$G$39,IF(H7484-K7484+E7484+L7484+M7484+Calculator!$G$39&gt;Calculator!$G$39,Calculator!$G$39-(H7484+E7484+L7484+M7484-K7484),Calculator!$G$39),D7484),0)))</f>
        <v>0</v>
      </c>
    </row>
    <row r="7485" spans="1:14" ht="15.75" thickBot="1">
      <c r="A7485" s="33" t="str">
        <f ca="1">IF(C7485=Calculator!$H$27,"F",IF(Daily!D7485+Daily!H7485=0,IF(D7484+H7484&gt;0,"L",""),""))</f>
        <v/>
      </c>
      <c r="B7485" s="34">
        <v>7484</v>
      </c>
      <c r="C7485" s="19">
        <f t="shared" ca="1" si="465"/>
        <v>53414</v>
      </c>
      <c r="D7485" s="29">
        <f t="shared" ca="1" si="467"/>
        <v>0</v>
      </c>
      <c r="E7485" s="29">
        <f ca="1">IF(C7485&lt;Calculator!$D$26,0,IF(DAY($C7485)=1,IF(D7485-Calculator!$G$24&gt;0,Calculator!$G$24,D7485),0))</f>
        <v>0</v>
      </c>
      <c r="F7485" s="29">
        <f ca="1">IF(E7485&gt;0,D7485*Calculator!$G$22/12,0)</f>
        <v>0</v>
      </c>
      <c r="G7485" s="29">
        <f ca="1">IF(E7485&gt;0,(IFERROR(-PMT(Calculator!$G$22/12,Calculator!$G$23*12,Calculator!$G$20),0))-F7485,0)</f>
        <v>0</v>
      </c>
      <c r="H7485" s="29">
        <f t="shared" ca="1" si="468"/>
        <v>0</v>
      </c>
      <c r="I7485" s="29">
        <f t="shared" ca="1" si="466"/>
        <v>0</v>
      </c>
      <c r="J7485" s="30">
        <f>Calculator!$G$40</f>
        <v>6.5000000000000002E-2</v>
      </c>
      <c r="K7485" s="29">
        <f ca="1">IF(C7485&gt;=Calculator!$G$27,IF(DAY($C7485)=1,Calculator!$G$34/2,IF(DAY($C7485)=15,Calculator!$G$34/2,0)),0)</f>
        <v>0</v>
      </c>
      <c r="L7485" s="29">
        <f ca="1">IF(DAY($C7485)=28,IF(H7485=0,0,Calculator!$G$35),0)</f>
        <v>0</v>
      </c>
      <c r="M7485" s="29">
        <f ca="1">IF(I7485&gt;0,IF(DAY($C7485)=1,SUM(INDIRECT("I"&amp;(ROW(C7484)-DAY(C7484))):I7484),0),0)</f>
        <v>0</v>
      </c>
      <c r="N7485" s="29">
        <f ca="1">IF(C7485&lt;Calculator!$G$27,0,IF(C7485=Calculator!$G$27,Calculator!$G$39,IF(H7485-K7485&lt;=0,IF(D7485&gt;Calculator!$G$39,IF(H7485-K7485+E7485+L7485+M7485+Calculator!$G$39&gt;Calculator!$G$39,Calculator!$G$39-(H7485+E7485+L7485+M7485-K7485),Calculator!$G$39),D7485),0)))</f>
        <v>0</v>
      </c>
    </row>
    <row r="7486" spans="1:14" ht="15.75" thickBot="1">
      <c r="A7486" s="33" t="str">
        <f ca="1">IF(C7486=Calculator!$H$27,"F",IF(Daily!D7486+Daily!H7486=0,IF(D7485+H7485&gt;0,"L",""),""))</f>
        <v/>
      </c>
      <c r="B7486" s="34">
        <v>7485</v>
      </c>
      <c r="C7486" s="19">
        <f t="shared" ca="1" si="465"/>
        <v>53415</v>
      </c>
      <c r="D7486" s="29">
        <f t="shared" ca="1" si="467"/>
        <v>0</v>
      </c>
      <c r="E7486" s="29">
        <f ca="1">IF(C7486&lt;Calculator!$D$26,0,IF(DAY($C7486)=1,IF(D7486-Calculator!$G$24&gt;0,Calculator!$G$24,D7486),0))</f>
        <v>0</v>
      </c>
      <c r="F7486" s="29">
        <f ca="1">IF(E7486&gt;0,D7486*Calculator!$G$22/12,0)</f>
        <v>0</v>
      </c>
      <c r="G7486" s="29">
        <f ca="1">IF(E7486&gt;0,(IFERROR(-PMT(Calculator!$G$22/12,Calculator!$G$23*12,Calculator!$G$20),0))-F7486,0)</f>
        <v>0</v>
      </c>
      <c r="H7486" s="29">
        <f t="shared" ca="1" si="468"/>
        <v>0</v>
      </c>
      <c r="I7486" s="29">
        <f t="shared" ca="1" si="466"/>
        <v>0</v>
      </c>
      <c r="J7486" s="30">
        <f>Calculator!$G$40</f>
        <v>6.5000000000000002E-2</v>
      </c>
      <c r="K7486" s="29">
        <f ca="1">IF(C7486&gt;=Calculator!$G$27,IF(DAY($C7486)=1,Calculator!$G$34/2,IF(DAY($C7486)=15,Calculator!$G$34/2,0)),0)</f>
        <v>0</v>
      </c>
      <c r="L7486" s="29">
        <f ca="1">IF(DAY($C7486)=28,IF(H7486=0,0,Calculator!$G$35),0)</f>
        <v>0</v>
      </c>
      <c r="M7486" s="29">
        <f ca="1">IF(I7486&gt;0,IF(DAY($C7486)=1,SUM(INDIRECT("I"&amp;(ROW(C7485)-DAY(C7485))):I7485),0),0)</f>
        <v>0</v>
      </c>
      <c r="N7486" s="29">
        <f ca="1">IF(C7486&lt;Calculator!$G$27,0,IF(C7486=Calculator!$G$27,Calculator!$G$39,IF(H7486-K7486&lt;=0,IF(D7486&gt;Calculator!$G$39,IF(H7486-K7486+E7486+L7486+M7486+Calculator!$G$39&gt;Calculator!$G$39,Calculator!$G$39-(H7486+E7486+L7486+M7486-K7486),Calculator!$G$39),D7486),0)))</f>
        <v>0</v>
      </c>
    </row>
    <row r="7487" spans="1:14" ht="15.75" thickBot="1">
      <c r="A7487" s="33" t="str">
        <f ca="1">IF(C7487=Calculator!$H$27,"F",IF(Daily!D7487+Daily!H7487=0,IF(D7486+H7486&gt;0,"L",""),""))</f>
        <v/>
      </c>
      <c r="B7487" s="34">
        <v>7486</v>
      </c>
      <c r="C7487" s="19">
        <f t="shared" ca="1" si="465"/>
        <v>53416</v>
      </c>
      <c r="D7487" s="29">
        <f t="shared" ca="1" si="467"/>
        <v>0</v>
      </c>
      <c r="E7487" s="29">
        <f ca="1">IF(C7487&lt;Calculator!$D$26,0,IF(DAY($C7487)=1,IF(D7487-Calculator!$G$24&gt;0,Calculator!$G$24,D7487),0))</f>
        <v>0</v>
      </c>
      <c r="F7487" s="29">
        <f ca="1">IF(E7487&gt;0,D7487*Calculator!$G$22/12,0)</f>
        <v>0</v>
      </c>
      <c r="G7487" s="29">
        <f ca="1">IF(E7487&gt;0,(IFERROR(-PMT(Calculator!$G$22/12,Calculator!$G$23*12,Calculator!$G$20),0))-F7487,0)</f>
        <v>0</v>
      </c>
      <c r="H7487" s="29">
        <f t="shared" ca="1" si="468"/>
        <v>0</v>
      </c>
      <c r="I7487" s="29">
        <f t="shared" ca="1" si="466"/>
        <v>0</v>
      </c>
      <c r="J7487" s="30">
        <f>Calculator!$G$40</f>
        <v>6.5000000000000002E-2</v>
      </c>
      <c r="K7487" s="29">
        <f ca="1">IF(C7487&gt;=Calculator!$G$27,IF(DAY($C7487)=1,Calculator!$G$34/2,IF(DAY($C7487)=15,Calculator!$G$34/2,0)),0)</f>
        <v>0</v>
      </c>
      <c r="L7487" s="29">
        <f ca="1">IF(DAY($C7487)=28,IF(H7487=0,0,Calculator!$G$35),0)</f>
        <v>0</v>
      </c>
      <c r="M7487" s="29">
        <f ca="1">IF(I7487&gt;0,IF(DAY($C7487)=1,SUM(INDIRECT("I"&amp;(ROW(C7486)-DAY(C7486))):I7486),0),0)</f>
        <v>0</v>
      </c>
      <c r="N7487" s="29">
        <f ca="1">IF(C7487&lt;Calculator!$G$27,0,IF(C7487=Calculator!$G$27,Calculator!$G$39,IF(H7487-K7487&lt;=0,IF(D7487&gt;Calculator!$G$39,IF(H7487-K7487+E7487+L7487+M7487+Calculator!$G$39&gt;Calculator!$G$39,Calculator!$G$39-(H7487+E7487+L7487+M7487-K7487),Calculator!$G$39),D7487),0)))</f>
        <v>0</v>
      </c>
    </row>
    <row r="7488" spans="1:14" ht="15.75" thickBot="1">
      <c r="A7488" s="33" t="str">
        <f ca="1">IF(C7488=Calculator!$H$27,"F",IF(Daily!D7488+Daily!H7488=0,IF(D7487+H7487&gt;0,"L",""),""))</f>
        <v/>
      </c>
      <c r="B7488" s="34">
        <v>7487</v>
      </c>
      <c r="C7488" s="19">
        <f t="shared" ca="1" si="465"/>
        <v>53417</v>
      </c>
      <c r="D7488" s="29">
        <f t="shared" ca="1" si="467"/>
        <v>0</v>
      </c>
      <c r="E7488" s="29">
        <f ca="1">IF(C7488&lt;Calculator!$D$26,0,IF(DAY($C7488)=1,IF(D7488-Calculator!$G$24&gt;0,Calculator!$G$24,D7488),0))</f>
        <v>0</v>
      </c>
      <c r="F7488" s="29">
        <f ca="1">IF(E7488&gt;0,D7488*Calculator!$G$22/12,0)</f>
        <v>0</v>
      </c>
      <c r="G7488" s="29">
        <f ca="1">IF(E7488&gt;0,(IFERROR(-PMT(Calculator!$G$22/12,Calculator!$G$23*12,Calculator!$G$20),0))-F7488,0)</f>
        <v>0</v>
      </c>
      <c r="H7488" s="29">
        <f t="shared" ca="1" si="468"/>
        <v>0</v>
      </c>
      <c r="I7488" s="29">
        <f t="shared" ca="1" si="466"/>
        <v>0</v>
      </c>
      <c r="J7488" s="30">
        <f>Calculator!$G$40</f>
        <v>6.5000000000000002E-2</v>
      </c>
      <c r="K7488" s="29">
        <f ca="1">IF(C7488&gt;=Calculator!$G$27,IF(DAY($C7488)=1,Calculator!$G$34/2,IF(DAY($C7488)=15,Calculator!$G$34/2,0)),0)</f>
        <v>0</v>
      </c>
      <c r="L7488" s="29">
        <f ca="1">IF(DAY($C7488)=28,IF(H7488=0,0,Calculator!$G$35),0)</f>
        <v>0</v>
      </c>
      <c r="M7488" s="29">
        <f ca="1">IF(I7488&gt;0,IF(DAY($C7488)=1,SUM(INDIRECT("I"&amp;(ROW(C7487)-DAY(C7487))):I7487),0),0)</f>
        <v>0</v>
      </c>
      <c r="N7488" s="29">
        <f ca="1">IF(C7488&lt;Calculator!$G$27,0,IF(C7488=Calculator!$G$27,Calculator!$G$39,IF(H7488-K7488&lt;=0,IF(D7488&gt;Calculator!$G$39,IF(H7488-K7488+E7488+L7488+M7488+Calculator!$G$39&gt;Calculator!$G$39,Calculator!$G$39-(H7488+E7488+L7488+M7488-K7488),Calculator!$G$39),D7488),0)))</f>
        <v>0</v>
      </c>
    </row>
    <row r="7489" spans="1:14" ht="15.75" thickBot="1">
      <c r="A7489" s="33" t="str">
        <f ca="1">IF(C7489=Calculator!$H$27,"F",IF(Daily!D7489+Daily!H7489=0,IF(D7488+H7488&gt;0,"L",""),""))</f>
        <v/>
      </c>
      <c r="B7489" s="34">
        <v>7488</v>
      </c>
      <c r="C7489" s="19">
        <f t="shared" ca="1" si="465"/>
        <v>53418</v>
      </c>
      <c r="D7489" s="29">
        <f t="shared" ca="1" si="467"/>
        <v>0</v>
      </c>
      <c r="E7489" s="29">
        <f ca="1">IF(C7489&lt;Calculator!$D$26,0,IF(DAY($C7489)=1,IF(D7489-Calculator!$G$24&gt;0,Calculator!$G$24,D7489),0))</f>
        <v>0</v>
      </c>
      <c r="F7489" s="29">
        <f ca="1">IF(E7489&gt;0,D7489*Calculator!$G$22/12,0)</f>
        <v>0</v>
      </c>
      <c r="G7489" s="29">
        <f ca="1">IF(E7489&gt;0,(IFERROR(-PMT(Calculator!$G$22/12,Calculator!$G$23*12,Calculator!$G$20),0))-F7489,0)</f>
        <v>0</v>
      </c>
      <c r="H7489" s="29">
        <f t="shared" ca="1" si="468"/>
        <v>0</v>
      </c>
      <c r="I7489" s="29">
        <f t="shared" ca="1" si="466"/>
        <v>0</v>
      </c>
      <c r="J7489" s="30">
        <f>Calculator!$G$40</f>
        <v>6.5000000000000002E-2</v>
      </c>
      <c r="K7489" s="29">
        <f ca="1">IF(C7489&gt;=Calculator!$G$27,IF(DAY($C7489)=1,Calculator!$G$34/2,IF(DAY($C7489)=15,Calculator!$G$34/2,0)),0)</f>
        <v>4500</v>
      </c>
      <c r="L7489" s="29">
        <f ca="1">IF(DAY($C7489)=28,IF(H7489=0,0,Calculator!$G$35),0)</f>
        <v>0</v>
      </c>
      <c r="M7489" s="29">
        <f ca="1">IF(I7489&gt;0,IF(DAY($C7489)=1,SUM(INDIRECT("I"&amp;(ROW(C7488)-DAY(C7488))):I7488),0),0)</f>
        <v>0</v>
      </c>
      <c r="N7489" s="29">
        <f ca="1">IF(C7489&lt;Calculator!$G$27,0,IF(C7489=Calculator!$G$27,Calculator!$G$39,IF(H7489-K7489&lt;=0,IF(D7489&gt;Calculator!$G$39,IF(H7489-K7489+E7489+L7489+M7489+Calculator!$G$39&gt;Calculator!$G$39,Calculator!$G$39-(H7489+E7489+L7489+M7489-K7489),Calculator!$G$39),D7489),0)))</f>
        <v>0</v>
      </c>
    </row>
    <row r="7490" spans="1:14" ht="15.75" thickBot="1">
      <c r="A7490" s="33" t="str">
        <f ca="1">IF(C7490=Calculator!$H$27,"F",IF(Daily!D7490+Daily!H7490=0,IF(D7489+H7489&gt;0,"L",""),""))</f>
        <v/>
      </c>
      <c r="B7490" s="34">
        <v>7489</v>
      </c>
      <c r="C7490" s="19">
        <f t="shared" ca="1" si="465"/>
        <v>53419</v>
      </c>
      <c r="D7490" s="29">
        <f t="shared" ca="1" si="467"/>
        <v>0</v>
      </c>
      <c r="E7490" s="29">
        <f ca="1">IF(C7490&lt;Calculator!$D$26,0,IF(DAY($C7490)=1,IF(D7490-Calculator!$G$24&gt;0,Calculator!$G$24,D7490),0))</f>
        <v>0</v>
      </c>
      <c r="F7490" s="29">
        <f ca="1">IF(E7490&gt;0,D7490*Calculator!$G$22/12,0)</f>
        <v>0</v>
      </c>
      <c r="G7490" s="29">
        <f ca="1">IF(E7490&gt;0,(IFERROR(-PMT(Calculator!$G$22/12,Calculator!$G$23*12,Calculator!$G$20),0))-F7490,0)</f>
        <v>0</v>
      </c>
      <c r="H7490" s="29">
        <f t="shared" ca="1" si="468"/>
        <v>0</v>
      </c>
      <c r="I7490" s="29">
        <f t="shared" ca="1" si="466"/>
        <v>0</v>
      </c>
      <c r="J7490" s="30">
        <f>Calculator!$G$40</f>
        <v>6.5000000000000002E-2</v>
      </c>
      <c r="K7490" s="29">
        <f ca="1">IF(C7490&gt;=Calculator!$G$27,IF(DAY($C7490)=1,Calculator!$G$34/2,IF(DAY($C7490)=15,Calculator!$G$34/2,0)),0)</f>
        <v>0</v>
      </c>
      <c r="L7490" s="29">
        <f ca="1">IF(DAY($C7490)=28,IF(H7490=0,0,Calculator!$G$35),0)</f>
        <v>0</v>
      </c>
      <c r="M7490" s="29">
        <f ca="1">IF(I7490&gt;0,IF(DAY($C7490)=1,SUM(INDIRECT("I"&amp;(ROW(C7489)-DAY(C7489))):I7489),0),0)</f>
        <v>0</v>
      </c>
      <c r="N7490" s="29">
        <f ca="1">IF(C7490&lt;Calculator!$G$27,0,IF(C7490=Calculator!$G$27,Calculator!$G$39,IF(H7490-K7490&lt;=0,IF(D7490&gt;Calculator!$G$39,IF(H7490-K7490+E7490+L7490+M7490+Calculator!$G$39&gt;Calculator!$G$39,Calculator!$G$39-(H7490+E7490+L7490+M7490-K7490),Calculator!$G$39),D7490),0)))</f>
        <v>0</v>
      </c>
    </row>
    <row r="7491" spans="1:14" ht="15.75" thickBot="1">
      <c r="A7491" s="33" t="str">
        <f ca="1">IF(C7491=Calculator!$H$27,"F",IF(Daily!D7491+Daily!H7491=0,IF(D7490+H7490&gt;0,"L",""),""))</f>
        <v/>
      </c>
      <c r="B7491" s="34">
        <v>7490</v>
      </c>
      <c r="C7491" s="19">
        <f t="shared" ref="C7491:C7554" ca="1" si="469">C7490+1</f>
        <v>53420</v>
      </c>
      <c r="D7491" s="29">
        <f t="shared" ca="1" si="467"/>
        <v>0</v>
      </c>
      <c r="E7491" s="29">
        <f ca="1">IF(C7491&lt;Calculator!$D$26,0,IF(DAY($C7491)=1,IF(D7491-Calculator!$G$24&gt;0,Calculator!$G$24,D7491),0))</f>
        <v>0</v>
      </c>
      <c r="F7491" s="29">
        <f ca="1">IF(E7491&gt;0,D7491*Calculator!$G$22/12,0)</f>
        <v>0</v>
      </c>
      <c r="G7491" s="29">
        <f ca="1">IF(E7491&gt;0,(IFERROR(-PMT(Calculator!$G$22/12,Calculator!$G$23*12,Calculator!$G$20),0))-F7491,0)</f>
        <v>0</v>
      </c>
      <c r="H7491" s="29">
        <f t="shared" ca="1" si="468"/>
        <v>0</v>
      </c>
      <c r="I7491" s="29">
        <f t="shared" ref="I7491:I7554" ca="1" si="470">H7491*J7491/365</f>
        <v>0</v>
      </c>
      <c r="J7491" s="30">
        <f>Calculator!$G$40</f>
        <v>6.5000000000000002E-2</v>
      </c>
      <c r="K7491" s="29">
        <f ca="1">IF(C7491&gt;=Calculator!$G$27,IF(DAY($C7491)=1,Calculator!$G$34/2,IF(DAY($C7491)=15,Calculator!$G$34/2,0)),0)</f>
        <v>0</v>
      </c>
      <c r="L7491" s="29">
        <f ca="1">IF(DAY($C7491)=28,IF(H7491=0,0,Calculator!$G$35),0)</f>
        <v>0</v>
      </c>
      <c r="M7491" s="29">
        <f ca="1">IF(I7491&gt;0,IF(DAY($C7491)=1,SUM(INDIRECT("I"&amp;(ROW(C7490)-DAY(C7490))):I7490),0),0)</f>
        <v>0</v>
      </c>
      <c r="N7491" s="29">
        <f ca="1">IF(C7491&lt;Calculator!$G$27,0,IF(C7491=Calculator!$G$27,Calculator!$G$39,IF(H7491-K7491&lt;=0,IF(D7491&gt;Calculator!$G$39,IF(H7491-K7491+E7491+L7491+M7491+Calculator!$G$39&gt;Calculator!$G$39,Calculator!$G$39-(H7491+E7491+L7491+M7491-K7491),Calculator!$G$39),D7491),0)))</f>
        <v>0</v>
      </c>
    </row>
    <row r="7492" spans="1:14" ht="15.75" thickBot="1">
      <c r="A7492" s="33" t="str">
        <f ca="1">IF(C7492=Calculator!$H$27,"F",IF(Daily!D7492+Daily!H7492=0,IF(D7491+H7491&gt;0,"L",""),""))</f>
        <v/>
      </c>
      <c r="B7492" s="34">
        <v>7491</v>
      </c>
      <c r="C7492" s="19">
        <f t="shared" ca="1" si="469"/>
        <v>53421</v>
      </c>
      <c r="D7492" s="29">
        <f t="shared" ref="D7492:D7555" ca="1" si="471">IF(((D7491-G7491)-N7491)&lt;0,0,((D7491-G7491)-N7491))</f>
        <v>0</v>
      </c>
      <c r="E7492" s="29">
        <f ca="1">IF(C7492&lt;Calculator!$D$26,0,IF(DAY($C7492)=1,IF(D7492-Calculator!$G$24&gt;0,Calculator!$G$24,D7492),0))</f>
        <v>0</v>
      </c>
      <c r="F7492" s="29">
        <f ca="1">IF(E7492&gt;0,D7492*Calculator!$G$22/12,0)</f>
        <v>0</v>
      </c>
      <c r="G7492" s="29">
        <f ca="1">IF(E7492&gt;0,(IFERROR(-PMT(Calculator!$G$22/12,Calculator!$G$23*12,Calculator!$G$20),0))-F7492,0)</f>
        <v>0</v>
      </c>
      <c r="H7492" s="29">
        <f t="shared" ref="H7492:H7555" ca="1" si="472">IF((H7491-K7491+SUM(L7491:N7491)+E7491)&lt;0,0,(H7491-K7491+SUM(L7491:N7491)+E7491))</f>
        <v>0</v>
      </c>
      <c r="I7492" s="29">
        <f t="shared" ca="1" si="470"/>
        <v>0</v>
      </c>
      <c r="J7492" s="30">
        <f>Calculator!$G$40</f>
        <v>6.5000000000000002E-2</v>
      </c>
      <c r="K7492" s="29">
        <f ca="1">IF(C7492&gt;=Calculator!$G$27,IF(DAY($C7492)=1,Calculator!$G$34/2,IF(DAY($C7492)=15,Calculator!$G$34/2,0)),0)</f>
        <v>0</v>
      </c>
      <c r="L7492" s="29">
        <f ca="1">IF(DAY($C7492)=28,IF(H7492=0,0,Calculator!$G$35),0)</f>
        <v>0</v>
      </c>
      <c r="M7492" s="29">
        <f ca="1">IF(I7492&gt;0,IF(DAY($C7492)=1,SUM(INDIRECT("I"&amp;(ROW(C7491)-DAY(C7491))):I7491),0),0)</f>
        <v>0</v>
      </c>
      <c r="N7492" s="29">
        <f ca="1">IF(C7492&lt;Calculator!$G$27,0,IF(C7492=Calculator!$G$27,Calculator!$G$39,IF(H7492-K7492&lt;=0,IF(D7492&gt;Calculator!$G$39,IF(H7492-K7492+E7492+L7492+M7492+Calculator!$G$39&gt;Calculator!$G$39,Calculator!$G$39-(H7492+E7492+L7492+M7492-K7492),Calculator!$G$39),D7492),0)))</f>
        <v>0</v>
      </c>
    </row>
    <row r="7493" spans="1:14" ht="15.75" thickBot="1">
      <c r="A7493" s="33" t="str">
        <f ca="1">IF(C7493=Calculator!$H$27,"F",IF(Daily!D7493+Daily!H7493=0,IF(D7492+H7492&gt;0,"L",""),""))</f>
        <v/>
      </c>
      <c r="B7493" s="34">
        <v>7492</v>
      </c>
      <c r="C7493" s="19">
        <f t="shared" ca="1" si="469"/>
        <v>53422</v>
      </c>
      <c r="D7493" s="29">
        <f t="shared" ca="1" si="471"/>
        <v>0</v>
      </c>
      <c r="E7493" s="29">
        <f ca="1">IF(C7493&lt;Calculator!$D$26,0,IF(DAY($C7493)=1,IF(D7493-Calculator!$G$24&gt;0,Calculator!$G$24,D7493),0))</f>
        <v>0</v>
      </c>
      <c r="F7493" s="29">
        <f ca="1">IF(E7493&gt;0,D7493*Calculator!$G$22/12,0)</f>
        <v>0</v>
      </c>
      <c r="G7493" s="29">
        <f ca="1">IF(E7493&gt;0,(IFERROR(-PMT(Calculator!$G$22/12,Calculator!$G$23*12,Calculator!$G$20),0))-F7493,0)</f>
        <v>0</v>
      </c>
      <c r="H7493" s="29">
        <f t="shared" ca="1" si="472"/>
        <v>0</v>
      </c>
      <c r="I7493" s="29">
        <f t="shared" ca="1" si="470"/>
        <v>0</v>
      </c>
      <c r="J7493" s="30">
        <f>Calculator!$G$40</f>
        <v>6.5000000000000002E-2</v>
      </c>
      <c r="K7493" s="29">
        <f ca="1">IF(C7493&gt;=Calculator!$G$27,IF(DAY($C7493)=1,Calculator!$G$34/2,IF(DAY($C7493)=15,Calculator!$G$34/2,0)),0)</f>
        <v>0</v>
      </c>
      <c r="L7493" s="29">
        <f ca="1">IF(DAY($C7493)=28,IF(H7493=0,0,Calculator!$G$35),0)</f>
        <v>0</v>
      </c>
      <c r="M7493" s="29">
        <f ca="1">IF(I7493&gt;0,IF(DAY($C7493)=1,SUM(INDIRECT("I"&amp;(ROW(C7492)-DAY(C7492))):I7492),0),0)</f>
        <v>0</v>
      </c>
      <c r="N7493" s="29">
        <f ca="1">IF(C7493&lt;Calculator!$G$27,0,IF(C7493=Calculator!$G$27,Calculator!$G$39,IF(H7493-K7493&lt;=0,IF(D7493&gt;Calculator!$G$39,IF(H7493-K7493+E7493+L7493+M7493+Calculator!$G$39&gt;Calculator!$G$39,Calculator!$G$39-(H7493+E7493+L7493+M7493-K7493),Calculator!$G$39),D7493),0)))</f>
        <v>0</v>
      </c>
    </row>
    <row r="7494" spans="1:14" ht="15.75" thickBot="1">
      <c r="A7494" s="33" t="str">
        <f ca="1">IF(C7494=Calculator!$H$27,"F",IF(Daily!D7494+Daily!H7494=0,IF(D7493+H7493&gt;0,"L",""),""))</f>
        <v/>
      </c>
      <c r="B7494" s="34">
        <v>7493</v>
      </c>
      <c r="C7494" s="19">
        <f t="shared" ca="1" si="469"/>
        <v>53423</v>
      </c>
      <c r="D7494" s="29">
        <f t="shared" ca="1" si="471"/>
        <v>0</v>
      </c>
      <c r="E7494" s="29">
        <f ca="1">IF(C7494&lt;Calculator!$D$26,0,IF(DAY($C7494)=1,IF(D7494-Calculator!$G$24&gt;0,Calculator!$G$24,D7494),0))</f>
        <v>0</v>
      </c>
      <c r="F7494" s="29">
        <f ca="1">IF(E7494&gt;0,D7494*Calculator!$G$22/12,0)</f>
        <v>0</v>
      </c>
      <c r="G7494" s="29">
        <f ca="1">IF(E7494&gt;0,(IFERROR(-PMT(Calculator!$G$22/12,Calculator!$G$23*12,Calculator!$G$20),0))-F7494,0)</f>
        <v>0</v>
      </c>
      <c r="H7494" s="29">
        <f t="shared" ca="1" si="472"/>
        <v>0</v>
      </c>
      <c r="I7494" s="29">
        <f t="shared" ca="1" si="470"/>
        <v>0</v>
      </c>
      <c r="J7494" s="30">
        <f>Calculator!$G$40</f>
        <v>6.5000000000000002E-2</v>
      </c>
      <c r="K7494" s="29">
        <f ca="1">IF(C7494&gt;=Calculator!$G$27,IF(DAY($C7494)=1,Calculator!$G$34/2,IF(DAY($C7494)=15,Calculator!$G$34/2,0)),0)</f>
        <v>0</v>
      </c>
      <c r="L7494" s="29">
        <f ca="1">IF(DAY($C7494)=28,IF(H7494=0,0,Calculator!$G$35),0)</f>
        <v>0</v>
      </c>
      <c r="M7494" s="29">
        <f ca="1">IF(I7494&gt;0,IF(DAY($C7494)=1,SUM(INDIRECT("I"&amp;(ROW(C7493)-DAY(C7493))):I7493),0),0)</f>
        <v>0</v>
      </c>
      <c r="N7494" s="29">
        <f ca="1">IF(C7494&lt;Calculator!$G$27,0,IF(C7494=Calculator!$G$27,Calculator!$G$39,IF(H7494-K7494&lt;=0,IF(D7494&gt;Calculator!$G$39,IF(H7494-K7494+E7494+L7494+M7494+Calculator!$G$39&gt;Calculator!$G$39,Calculator!$G$39-(H7494+E7494+L7494+M7494-K7494),Calculator!$G$39),D7494),0)))</f>
        <v>0</v>
      </c>
    </row>
    <row r="7495" spans="1:14" ht="15.75" thickBot="1">
      <c r="A7495" s="33" t="str">
        <f ca="1">IF(C7495=Calculator!$H$27,"F",IF(Daily!D7495+Daily!H7495=0,IF(D7494+H7494&gt;0,"L",""),""))</f>
        <v/>
      </c>
      <c r="B7495" s="34">
        <v>7494</v>
      </c>
      <c r="C7495" s="19">
        <f t="shared" ca="1" si="469"/>
        <v>53424</v>
      </c>
      <c r="D7495" s="29">
        <f t="shared" ca="1" si="471"/>
        <v>0</v>
      </c>
      <c r="E7495" s="29">
        <f ca="1">IF(C7495&lt;Calculator!$D$26,0,IF(DAY($C7495)=1,IF(D7495-Calculator!$G$24&gt;0,Calculator!$G$24,D7495),0))</f>
        <v>0</v>
      </c>
      <c r="F7495" s="29">
        <f ca="1">IF(E7495&gt;0,D7495*Calculator!$G$22/12,0)</f>
        <v>0</v>
      </c>
      <c r="G7495" s="29">
        <f ca="1">IF(E7495&gt;0,(IFERROR(-PMT(Calculator!$G$22/12,Calculator!$G$23*12,Calculator!$G$20),0))-F7495,0)</f>
        <v>0</v>
      </c>
      <c r="H7495" s="29">
        <f t="shared" ca="1" si="472"/>
        <v>0</v>
      </c>
      <c r="I7495" s="29">
        <f t="shared" ca="1" si="470"/>
        <v>0</v>
      </c>
      <c r="J7495" s="30">
        <f>Calculator!$G$40</f>
        <v>6.5000000000000002E-2</v>
      </c>
      <c r="K7495" s="29">
        <f ca="1">IF(C7495&gt;=Calculator!$G$27,IF(DAY($C7495)=1,Calculator!$G$34/2,IF(DAY($C7495)=15,Calculator!$G$34/2,0)),0)</f>
        <v>0</v>
      </c>
      <c r="L7495" s="29">
        <f ca="1">IF(DAY($C7495)=28,IF(H7495=0,0,Calculator!$G$35),0)</f>
        <v>0</v>
      </c>
      <c r="M7495" s="29">
        <f ca="1">IF(I7495&gt;0,IF(DAY($C7495)=1,SUM(INDIRECT("I"&amp;(ROW(C7494)-DAY(C7494))):I7494),0),0)</f>
        <v>0</v>
      </c>
      <c r="N7495" s="29">
        <f ca="1">IF(C7495&lt;Calculator!$G$27,0,IF(C7495=Calculator!$G$27,Calculator!$G$39,IF(H7495-K7495&lt;=0,IF(D7495&gt;Calculator!$G$39,IF(H7495-K7495+E7495+L7495+M7495+Calculator!$G$39&gt;Calculator!$G$39,Calculator!$G$39-(H7495+E7495+L7495+M7495-K7495),Calculator!$G$39),D7495),0)))</f>
        <v>0</v>
      </c>
    </row>
    <row r="7496" spans="1:14" ht="15.75" thickBot="1">
      <c r="A7496" s="33" t="str">
        <f ca="1">IF(C7496=Calculator!$H$27,"F",IF(Daily!D7496+Daily!H7496=0,IF(D7495+H7495&gt;0,"L",""),""))</f>
        <v/>
      </c>
      <c r="B7496" s="34">
        <v>7495</v>
      </c>
      <c r="C7496" s="19">
        <f t="shared" ca="1" si="469"/>
        <v>53425</v>
      </c>
      <c r="D7496" s="29">
        <f t="shared" ca="1" si="471"/>
        <v>0</v>
      </c>
      <c r="E7496" s="29">
        <f ca="1">IF(C7496&lt;Calculator!$D$26,0,IF(DAY($C7496)=1,IF(D7496-Calculator!$G$24&gt;0,Calculator!$G$24,D7496),0))</f>
        <v>0</v>
      </c>
      <c r="F7496" s="29">
        <f ca="1">IF(E7496&gt;0,D7496*Calculator!$G$22/12,0)</f>
        <v>0</v>
      </c>
      <c r="G7496" s="29">
        <f ca="1">IF(E7496&gt;0,(IFERROR(-PMT(Calculator!$G$22/12,Calculator!$G$23*12,Calculator!$G$20),0))-F7496,0)</f>
        <v>0</v>
      </c>
      <c r="H7496" s="29">
        <f t="shared" ca="1" si="472"/>
        <v>0</v>
      </c>
      <c r="I7496" s="29">
        <f t="shared" ca="1" si="470"/>
        <v>0</v>
      </c>
      <c r="J7496" s="30">
        <f>Calculator!$G$40</f>
        <v>6.5000000000000002E-2</v>
      </c>
      <c r="K7496" s="29">
        <f ca="1">IF(C7496&gt;=Calculator!$G$27,IF(DAY($C7496)=1,Calculator!$G$34/2,IF(DAY($C7496)=15,Calculator!$G$34/2,0)),0)</f>
        <v>0</v>
      </c>
      <c r="L7496" s="29">
        <f ca="1">IF(DAY($C7496)=28,IF(H7496=0,0,Calculator!$G$35),0)</f>
        <v>0</v>
      </c>
      <c r="M7496" s="29">
        <f ca="1">IF(I7496&gt;0,IF(DAY($C7496)=1,SUM(INDIRECT("I"&amp;(ROW(C7495)-DAY(C7495))):I7495),0),0)</f>
        <v>0</v>
      </c>
      <c r="N7496" s="29">
        <f ca="1">IF(C7496&lt;Calculator!$G$27,0,IF(C7496=Calculator!$G$27,Calculator!$G$39,IF(H7496-K7496&lt;=0,IF(D7496&gt;Calculator!$G$39,IF(H7496-K7496+E7496+L7496+M7496+Calculator!$G$39&gt;Calculator!$G$39,Calculator!$G$39-(H7496+E7496+L7496+M7496-K7496),Calculator!$G$39),D7496),0)))</f>
        <v>0</v>
      </c>
    </row>
    <row r="7497" spans="1:14" ht="15.75" thickBot="1">
      <c r="A7497" s="33" t="str">
        <f ca="1">IF(C7497=Calculator!$H$27,"F",IF(Daily!D7497+Daily!H7497=0,IF(D7496+H7496&gt;0,"L",""),""))</f>
        <v/>
      </c>
      <c r="B7497" s="34">
        <v>7496</v>
      </c>
      <c r="C7497" s="19">
        <f t="shared" ca="1" si="469"/>
        <v>53426</v>
      </c>
      <c r="D7497" s="29">
        <f t="shared" ca="1" si="471"/>
        <v>0</v>
      </c>
      <c r="E7497" s="29">
        <f ca="1">IF(C7497&lt;Calculator!$D$26,0,IF(DAY($C7497)=1,IF(D7497-Calculator!$G$24&gt;0,Calculator!$G$24,D7497),0))</f>
        <v>0</v>
      </c>
      <c r="F7497" s="29">
        <f ca="1">IF(E7497&gt;0,D7497*Calculator!$G$22/12,0)</f>
        <v>0</v>
      </c>
      <c r="G7497" s="29">
        <f ca="1">IF(E7497&gt;0,(IFERROR(-PMT(Calculator!$G$22/12,Calculator!$G$23*12,Calculator!$G$20),0))-F7497,0)</f>
        <v>0</v>
      </c>
      <c r="H7497" s="29">
        <f t="shared" ca="1" si="472"/>
        <v>0</v>
      </c>
      <c r="I7497" s="29">
        <f t="shared" ca="1" si="470"/>
        <v>0</v>
      </c>
      <c r="J7497" s="30">
        <f>Calculator!$G$40</f>
        <v>6.5000000000000002E-2</v>
      </c>
      <c r="K7497" s="29">
        <f ca="1">IF(C7497&gt;=Calculator!$G$27,IF(DAY($C7497)=1,Calculator!$G$34/2,IF(DAY($C7497)=15,Calculator!$G$34/2,0)),0)</f>
        <v>0</v>
      </c>
      <c r="L7497" s="29">
        <f ca="1">IF(DAY($C7497)=28,IF(H7497=0,0,Calculator!$G$35),0)</f>
        <v>0</v>
      </c>
      <c r="M7497" s="29">
        <f ca="1">IF(I7497&gt;0,IF(DAY($C7497)=1,SUM(INDIRECT("I"&amp;(ROW(C7496)-DAY(C7496))):I7496),0),0)</f>
        <v>0</v>
      </c>
      <c r="N7497" s="29">
        <f ca="1">IF(C7497&lt;Calculator!$G$27,0,IF(C7497=Calculator!$G$27,Calculator!$G$39,IF(H7497-K7497&lt;=0,IF(D7497&gt;Calculator!$G$39,IF(H7497-K7497+E7497+L7497+M7497+Calculator!$G$39&gt;Calculator!$G$39,Calculator!$G$39-(H7497+E7497+L7497+M7497-K7497),Calculator!$G$39),D7497),0)))</f>
        <v>0</v>
      </c>
    </row>
    <row r="7498" spans="1:14" ht="15.75" thickBot="1">
      <c r="A7498" s="33" t="str">
        <f ca="1">IF(C7498=Calculator!$H$27,"F",IF(Daily!D7498+Daily!H7498=0,IF(D7497+H7497&gt;0,"L",""),""))</f>
        <v/>
      </c>
      <c r="B7498" s="34">
        <v>7497</v>
      </c>
      <c r="C7498" s="19">
        <f t="shared" ca="1" si="469"/>
        <v>53427</v>
      </c>
      <c r="D7498" s="29">
        <f t="shared" ca="1" si="471"/>
        <v>0</v>
      </c>
      <c r="E7498" s="29">
        <f ca="1">IF(C7498&lt;Calculator!$D$26,0,IF(DAY($C7498)=1,IF(D7498-Calculator!$G$24&gt;0,Calculator!$G$24,D7498),0))</f>
        <v>0</v>
      </c>
      <c r="F7498" s="29">
        <f ca="1">IF(E7498&gt;0,D7498*Calculator!$G$22/12,0)</f>
        <v>0</v>
      </c>
      <c r="G7498" s="29">
        <f ca="1">IF(E7498&gt;0,(IFERROR(-PMT(Calculator!$G$22/12,Calculator!$G$23*12,Calculator!$G$20),0))-F7498,0)</f>
        <v>0</v>
      </c>
      <c r="H7498" s="29">
        <f t="shared" ca="1" si="472"/>
        <v>0</v>
      </c>
      <c r="I7498" s="29">
        <f t="shared" ca="1" si="470"/>
        <v>0</v>
      </c>
      <c r="J7498" s="30">
        <f>Calculator!$G$40</f>
        <v>6.5000000000000002E-2</v>
      </c>
      <c r="K7498" s="29">
        <f ca="1">IF(C7498&gt;=Calculator!$G$27,IF(DAY($C7498)=1,Calculator!$G$34/2,IF(DAY($C7498)=15,Calculator!$G$34/2,0)),0)</f>
        <v>0</v>
      </c>
      <c r="L7498" s="29">
        <f ca="1">IF(DAY($C7498)=28,IF(H7498=0,0,Calculator!$G$35),0)</f>
        <v>0</v>
      </c>
      <c r="M7498" s="29">
        <f ca="1">IF(I7498&gt;0,IF(DAY($C7498)=1,SUM(INDIRECT("I"&amp;(ROW(C7497)-DAY(C7497))):I7497),0),0)</f>
        <v>0</v>
      </c>
      <c r="N7498" s="29">
        <f ca="1">IF(C7498&lt;Calculator!$G$27,0,IF(C7498=Calculator!$G$27,Calculator!$G$39,IF(H7498-K7498&lt;=0,IF(D7498&gt;Calculator!$G$39,IF(H7498-K7498+E7498+L7498+M7498+Calculator!$G$39&gt;Calculator!$G$39,Calculator!$G$39-(H7498+E7498+L7498+M7498-K7498),Calculator!$G$39),D7498),0)))</f>
        <v>0</v>
      </c>
    </row>
    <row r="7499" spans="1:14" ht="15.75" thickBot="1">
      <c r="A7499" s="33" t="str">
        <f ca="1">IF(C7499=Calculator!$H$27,"F",IF(Daily!D7499+Daily!H7499=0,IF(D7498+H7498&gt;0,"L",""),""))</f>
        <v/>
      </c>
      <c r="B7499" s="34">
        <v>7498</v>
      </c>
      <c r="C7499" s="19">
        <f t="shared" ca="1" si="469"/>
        <v>53428</v>
      </c>
      <c r="D7499" s="29">
        <f t="shared" ca="1" si="471"/>
        <v>0</v>
      </c>
      <c r="E7499" s="29">
        <f ca="1">IF(C7499&lt;Calculator!$D$26,0,IF(DAY($C7499)=1,IF(D7499-Calculator!$G$24&gt;0,Calculator!$G$24,D7499),0))</f>
        <v>0</v>
      </c>
      <c r="F7499" s="29">
        <f ca="1">IF(E7499&gt;0,D7499*Calculator!$G$22/12,0)</f>
        <v>0</v>
      </c>
      <c r="G7499" s="29">
        <f ca="1">IF(E7499&gt;0,(IFERROR(-PMT(Calculator!$G$22/12,Calculator!$G$23*12,Calculator!$G$20),0))-F7499,0)</f>
        <v>0</v>
      </c>
      <c r="H7499" s="29">
        <f t="shared" ca="1" si="472"/>
        <v>0</v>
      </c>
      <c r="I7499" s="29">
        <f t="shared" ca="1" si="470"/>
        <v>0</v>
      </c>
      <c r="J7499" s="30">
        <f>Calculator!$G$40</f>
        <v>6.5000000000000002E-2</v>
      </c>
      <c r="K7499" s="29">
        <f ca="1">IF(C7499&gt;=Calculator!$G$27,IF(DAY($C7499)=1,Calculator!$G$34/2,IF(DAY($C7499)=15,Calculator!$G$34/2,0)),0)</f>
        <v>0</v>
      </c>
      <c r="L7499" s="29">
        <f ca="1">IF(DAY($C7499)=28,IF(H7499=0,0,Calculator!$G$35),0)</f>
        <v>0</v>
      </c>
      <c r="M7499" s="29">
        <f ca="1">IF(I7499&gt;0,IF(DAY($C7499)=1,SUM(INDIRECT("I"&amp;(ROW(C7498)-DAY(C7498))):I7498),0),0)</f>
        <v>0</v>
      </c>
      <c r="N7499" s="29">
        <f ca="1">IF(C7499&lt;Calculator!$G$27,0,IF(C7499=Calculator!$G$27,Calculator!$G$39,IF(H7499-K7499&lt;=0,IF(D7499&gt;Calculator!$G$39,IF(H7499-K7499+E7499+L7499+M7499+Calculator!$G$39&gt;Calculator!$G$39,Calculator!$G$39-(H7499+E7499+L7499+M7499-K7499),Calculator!$G$39),D7499),0)))</f>
        <v>0</v>
      </c>
    </row>
    <row r="7500" spans="1:14" ht="15.75" thickBot="1">
      <c r="A7500" s="33" t="str">
        <f ca="1">IF(C7500=Calculator!$H$27,"F",IF(Daily!D7500+Daily!H7500=0,IF(D7499+H7499&gt;0,"L",""),""))</f>
        <v/>
      </c>
      <c r="B7500" s="34">
        <v>7499</v>
      </c>
      <c r="C7500" s="19">
        <f t="shared" ca="1" si="469"/>
        <v>53429</v>
      </c>
      <c r="D7500" s="29">
        <f t="shared" ca="1" si="471"/>
        <v>0</v>
      </c>
      <c r="E7500" s="29">
        <f ca="1">IF(C7500&lt;Calculator!$D$26,0,IF(DAY($C7500)=1,IF(D7500-Calculator!$G$24&gt;0,Calculator!$G$24,D7500),0))</f>
        <v>0</v>
      </c>
      <c r="F7500" s="29">
        <f ca="1">IF(E7500&gt;0,D7500*Calculator!$G$22/12,0)</f>
        <v>0</v>
      </c>
      <c r="G7500" s="29">
        <f ca="1">IF(E7500&gt;0,(IFERROR(-PMT(Calculator!$G$22/12,Calculator!$G$23*12,Calculator!$G$20),0))-F7500,0)</f>
        <v>0</v>
      </c>
      <c r="H7500" s="29">
        <f t="shared" ca="1" si="472"/>
        <v>0</v>
      </c>
      <c r="I7500" s="29">
        <f t="shared" ca="1" si="470"/>
        <v>0</v>
      </c>
      <c r="J7500" s="30">
        <f>Calculator!$G$40</f>
        <v>6.5000000000000002E-2</v>
      </c>
      <c r="K7500" s="29">
        <f ca="1">IF(C7500&gt;=Calculator!$G$27,IF(DAY($C7500)=1,Calculator!$G$34/2,IF(DAY($C7500)=15,Calculator!$G$34/2,0)),0)</f>
        <v>0</v>
      </c>
      <c r="L7500" s="29">
        <f ca="1">IF(DAY($C7500)=28,IF(H7500=0,0,Calculator!$G$35),0)</f>
        <v>0</v>
      </c>
      <c r="M7500" s="29">
        <f ca="1">IF(I7500&gt;0,IF(DAY($C7500)=1,SUM(INDIRECT("I"&amp;(ROW(C7499)-DAY(C7499))):I7499),0),0)</f>
        <v>0</v>
      </c>
      <c r="N7500" s="29">
        <f ca="1">IF(C7500&lt;Calculator!$G$27,0,IF(C7500=Calculator!$G$27,Calculator!$G$39,IF(H7500-K7500&lt;=0,IF(D7500&gt;Calculator!$G$39,IF(H7500-K7500+E7500+L7500+M7500+Calculator!$G$39&gt;Calculator!$G$39,Calculator!$G$39-(H7500+E7500+L7500+M7500-K7500),Calculator!$G$39),D7500),0)))</f>
        <v>0</v>
      </c>
    </row>
    <row r="7501" spans="1:14" ht="15.75" thickBot="1">
      <c r="A7501" s="33" t="str">
        <f ca="1">IF(C7501=Calculator!$H$27,"F",IF(Daily!D7501+Daily!H7501=0,IF(D7500+H7500&gt;0,"L",""),""))</f>
        <v/>
      </c>
      <c r="B7501" s="34">
        <v>7500</v>
      </c>
      <c r="C7501" s="19">
        <f t="shared" ca="1" si="469"/>
        <v>53430</v>
      </c>
      <c r="D7501" s="29">
        <f t="shared" ca="1" si="471"/>
        <v>0</v>
      </c>
      <c r="E7501" s="29">
        <f ca="1">IF(C7501&lt;Calculator!$D$26,0,IF(DAY($C7501)=1,IF(D7501-Calculator!$G$24&gt;0,Calculator!$G$24,D7501),0))</f>
        <v>0</v>
      </c>
      <c r="F7501" s="29">
        <f ca="1">IF(E7501&gt;0,D7501*Calculator!$G$22/12,0)</f>
        <v>0</v>
      </c>
      <c r="G7501" s="29">
        <f ca="1">IF(E7501&gt;0,(IFERROR(-PMT(Calculator!$G$22/12,Calculator!$G$23*12,Calculator!$G$20),0))-F7501,0)</f>
        <v>0</v>
      </c>
      <c r="H7501" s="29">
        <f t="shared" ca="1" si="472"/>
        <v>0</v>
      </c>
      <c r="I7501" s="29">
        <f t="shared" ca="1" si="470"/>
        <v>0</v>
      </c>
      <c r="J7501" s="30">
        <f>Calculator!$G$40</f>
        <v>6.5000000000000002E-2</v>
      </c>
      <c r="K7501" s="29">
        <f ca="1">IF(C7501&gt;=Calculator!$G$27,IF(DAY($C7501)=1,Calculator!$G$34/2,IF(DAY($C7501)=15,Calculator!$G$34/2,0)),0)</f>
        <v>0</v>
      </c>
      <c r="L7501" s="29">
        <f ca="1">IF(DAY($C7501)=28,IF(H7501=0,0,Calculator!$G$35),0)</f>
        <v>0</v>
      </c>
      <c r="M7501" s="29">
        <f ca="1">IF(I7501&gt;0,IF(DAY($C7501)=1,SUM(INDIRECT("I"&amp;(ROW(C7500)-DAY(C7500))):I7500),0),0)</f>
        <v>0</v>
      </c>
      <c r="N7501" s="29">
        <f ca="1">IF(C7501&lt;Calculator!$G$27,0,IF(C7501=Calculator!$G$27,Calculator!$G$39,IF(H7501-K7501&lt;=0,IF(D7501&gt;Calculator!$G$39,IF(H7501-K7501+E7501+L7501+M7501+Calculator!$G$39&gt;Calculator!$G$39,Calculator!$G$39-(H7501+E7501+L7501+M7501-K7501),Calculator!$G$39),D7501),0)))</f>
        <v>0</v>
      </c>
    </row>
    <row r="7502" spans="1:14" ht="15.75" thickBot="1">
      <c r="A7502" s="33" t="str">
        <f ca="1">IF(C7502=Calculator!$H$27,"F",IF(Daily!D7502+Daily!H7502=0,IF(D7501+H7501&gt;0,"L",""),""))</f>
        <v/>
      </c>
      <c r="B7502" s="34">
        <v>7501</v>
      </c>
      <c r="C7502" s="19">
        <f t="shared" ca="1" si="469"/>
        <v>53431</v>
      </c>
      <c r="D7502" s="29">
        <f t="shared" ca="1" si="471"/>
        <v>0</v>
      </c>
      <c r="E7502" s="29">
        <f ca="1">IF(C7502&lt;Calculator!$D$26,0,IF(DAY($C7502)=1,IF(D7502-Calculator!$G$24&gt;0,Calculator!$G$24,D7502),0))</f>
        <v>0</v>
      </c>
      <c r="F7502" s="29">
        <f ca="1">IF(E7502&gt;0,D7502*Calculator!$G$22/12,0)</f>
        <v>0</v>
      </c>
      <c r="G7502" s="29">
        <f ca="1">IF(E7502&gt;0,(IFERROR(-PMT(Calculator!$G$22/12,Calculator!$G$23*12,Calculator!$G$20),0))-F7502,0)</f>
        <v>0</v>
      </c>
      <c r="H7502" s="29">
        <f t="shared" ca="1" si="472"/>
        <v>0</v>
      </c>
      <c r="I7502" s="29">
        <f t="shared" ca="1" si="470"/>
        <v>0</v>
      </c>
      <c r="J7502" s="30">
        <f>Calculator!$G$40</f>
        <v>6.5000000000000002E-2</v>
      </c>
      <c r="K7502" s="29">
        <f ca="1">IF(C7502&gt;=Calculator!$G$27,IF(DAY($C7502)=1,Calculator!$G$34/2,IF(DAY($C7502)=15,Calculator!$G$34/2,0)),0)</f>
        <v>0</v>
      </c>
      <c r="L7502" s="29">
        <f ca="1">IF(DAY($C7502)=28,IF(H7502=0,0,Calculator!$G$35),0)</f>
        <v>0</v>
      </c>
      <c r="M7502" s="29">
        <f ca="1">IF(I7502&gt;0,IF(DAY($C7502)=1,SUM(INDIRECT("I"&amp;(ROW(C7501)-DAY(C7501))):I7501),0),0)</f>
        <v>0</v>
      </c>
      <c r="N7502" s="29">
        <f ca="1">IF(C7502&lt;Calculator!$G$27,0,IF(C7502=Calculator!$G$27,Calculator!$G$39,IF(H7502-K7502&lt;=0,IF(D7502&gt;Calculator!$G$39,IF(H7502-K7502+E7502+L7502+M7502+Calculator!$G$39&gt;Calculator!$G$39,Calculator!$G$39-(H7502+E7502+L7502+M7502-K7502),Calculator!$G$39),D7502),0)))</f>
        <v>0</v>
      </c>
    </row>
    <row r="7503" spans="1:14" ht="15.75" thickBot="1">
      <c r="A7503" s="33" t="str">
        <f ca="1">IF(C7503=Calculator!$H$27,"F",IF(Daily!D7503+Daily!H7503=0,IF(D7502+H7502&gt;0,"L",""),""))</f>
        <v/>
      </c>
      <c r="B7503" s="34">
        <v>7502</v>
      </c>
      <c r="C7503" s="19">
        <f t="shared" ca="1" si="469"/>
        <v>53432</v>
      </c>
      <c r="D7503" s="29">
        <f t="shared" ca="1" si="471"/>
        <v>0</v>
      </c>
      <c r="E7503" s="29">
        <f ca="1">IF(C7503&lt;Calculator!$D$26,0,IF(DAY($C7503)=1,IF(D7503-Calculator!$G$24&gt;0,Calculator!$G$24,D7503),0))</f>
        <v>0</v>
      </c>
      <c r="F7503" s="29">
        <f ca="1">IF(E7503&gt;0,D7503*Calculator!$G$22/12,0)</f>
        <v>0</v>
      </c>
      <c r="G7503" s="29">
        <f ca="1">IF(E7503&gt;0,(IFERROR(-PMT(Calculator!$G$22/12,Calculator!$G$23*12,Calculator!$G$20),0))-F7503,0)</f>
        <v>0</v>
      </c>
      <c r="H7503" s="29">
        <f t="shared" ca="1" si="472"/>
        <v>0</v>
      </c>
      <c r="I7503" s="29">
        <f t="shared" ca="1" si="470"/>
        <v>0</v>
      </c>
      <c r="J7503" s="30">
        <f>Calculator!$G$40</f>
        <v>6.5000000000000002E-2</v>
      </c>
      <c r="K7503" s="29">
        <f ca="1">IF(C7503&gt;=Calculator!$G$27,IF(DAY($C7503)=1,Calculator!$G$34/2,IF(DAY($C7503)=15,Calculator!$G$34/2,0)),0)</f>
        <v>4500</v>
      </c>
      <c r="L7503" s="29">
        <f ca="1">IF(DAY($C7503)=28,IF(H7503=0,0,Calculator!$G$35),0)</f>
        <v>0</v>
      </c>
      <c r="M7503" s="29">
        <f ca="1">IF(I7503&gt;0,IF(DAY($C7503)=1,SUM(INDIRECT("I"&amp;(ROW(C7502)-DAY(C7502))):I7502),0),0)</f>
        <v>0</v>
      </c>
      <c r="N7503" s="29">
        <f ca="1">IF(C7503&lt;Calculator!$G$27,0,IF(C7503=Calculator!$G$27,Calculator!$G$39,IF(H7503-K7503&lt;=0,IF(D7503&gt;Calculator!$G$39,IF(H7503-K7503+E7503+L7503+M7503+Calculator!$G$39&gt;Calculator!$G$39,Calculator!$G$39-(H7503+E7503+L7503+M7503-K7503),Calculator!$G$39),D7503),0)))</f>
        <v>0</v>
      </c>
    </row>
    <row r="7504" spans="1:14" ht="15.75" thickBot="1">
      <c r="A7504" s="33" t="str">
        <f ca="1">IF(C7504=Calculator!$H$27,"F",IF(Daily!D7504+Daily!H7504=0,IF(D7503+H7503&gt;0,"L",""),""))</f>
        <v/>
      </c>
      <c r="B7504" s="34">
        <v>7503</v>
      </c>
      <c r="C7504" s="19">
        <f t="shared" ca="1" si="469"/>
        <v>53433</v>
      </c>
      <c r="D7504" s="29">
        <f t="shared" ca="1" si="471"/>
        <v>0</v>
      </c>
      <c r="E7504" s="29">
        <f ca="1">IF(C7504&lt;Calculator!$D$26,0,IF(DAY($C7504)=1,IF(D7504-Calculator!$G$24&gt;0,Calculator!$G$24,D7504),0))</f>
        <v>0</v>
      </c>
      <c r="F7504" s="29">
        <f ca="1">IF(E7504&gt;0,D7504*Calculator!$G$22/12,0)</f>
        <v>0</v>
      </c>
      <c r="G7504" s="29">
        <f ca="1">IF(E7504&gt;0,(IFERROR(-PMT(Calculator!$G$22/12,Calculator!$G$23*12,Calculator!$G$20),0))-F7504,0)</f>
        <v>0</v>
      </c>
      <c r="H7504" s="29">
        <f t="shared" ca="1" si="472"/>
        <v>0</v>
      </c>
      <c r="I7504" s="29">
        <f t="shared" ca="1" si="470"/>
        <v>0</v>
      </c>
      <c r="J7504" s="30">
        <f>Calculator!$G$40</f>
        <v>6.5000000000000002E-2</v>
      </c>
      <c r="K7504" s="29">
        <f ca="1">IF(C7504&gt;=Calculator!$G$27,IF(DAY($C7504)=1,Calculator!$G$34/2,IF(DAY($C7504)=15,Calculator!$G$34/2,0)),0)</f>
        <v>0</v>
      </c>
      <c r="L7504" s="29">
        <f ca="1">IF(DAY($C7504)=28,IF(H7504=0,0,Calculator!$G$35),0)</f>
        <v>0</v>
      </c>
      <c r="M7504" s="29">
        <f ca="1">IF(I7504&gt;0,IF(DAY($C7504)=1,SUM(INDIRECT("I"&amp;(ROW(C7503)-DAY(C7503))):I7503),0),0)</f>
        <v>0</v>
      </c>
      <c r="N7504" s="29">
        <f ca="1">IF(C7504&lt;Calculator!$G$27,0,IF(C7504=Calculator!$G$27,Calculator!$G$39,IF(H7504-K7504&lt;=0,IF(D7504&gt;Calculator!$G$39,IF(H7504-K7504+E7504+L7504+M7504+Calculator!$G$39&gt;Calculator!$G$39,Calculator!$G$39-(H7504+E7504+L7504+M7504-K7504),Calculator!$G$39),D7504),0)))</f>
        <v>0</v>
      </c>
    </row>
    <row r="7505" spans="1:14" ht="15.75" thickBot="1">
      <c r="A7505" s="33" t="str">
        <f ca="1">IF(C7505=Calculator!$H$27,"F",IF(Daily!D7505+Daily!H7505=0,IF(D7504+H7504&gt;0,"L",""),""))</f>
        <v/>
      </c>
      <c r="B7505" s="34">
        <v>7504</v>
      </c>
      <c r="C7505" s="19">
        <f t="shared" ca="1" si="469"/>
        <v>53434</v>
      </c>
      <c r="D7505" s="29">
        <f t="shared" ca="1" si="471"/>
        <v>0</v>
      </c>
      <c r="E7505" s="29">
        <f ca="1">IF(C7505&lt;Calculator!$D$26,0,IF(DAY($C7505)=1,IF(D7505-Calculator!$G$24&gt;0,Calculator!$G$24,D7505),0))</f>
        <v>0</v>
      </c>
      <c r="F7505" s="29">
        <f ca="1">IF(E7505&gt;0,D7505*Calculator!$G$22/12,0)</f>
        <v>0</v>
      </c>
      <c r="G7505" s="29">
        <f ca="1">IF(E7505&gt;0,(IFERROR(-PMT(Calculator!$G$22/12,Calculator!$G$23*12,Calculator!$G$20),0))-F7505,0)</f>
        <v>0</v>
      </c>
      <c r="H7505" s="29">
        <f t="shared" ca="1" si="472"/>
        <v>0</v>
      </c>
      <c r="I7505" s="29">
        <f t="shared" ca="1" si="470"/>
        <v>0</v>
      </c>
      <c r="J7505" s="30">
        <f>Calculator!$G$40</f>
        <v>6.5000000000000002E-2</v>
      </c>
      <c r="K7505" s="29">
        <f ca="1">IF(C7505&gt;=Calculator!$G$27,IF(DAY($C7505)=1,Calculator!$G$34/2,IF(DAY($C7505)=15,Calculator!$G$34/2,0)),0)</f>
        <v>0</v>
      </c>
      <c r="L7505" s="29">
        <f ca="1">IF(DAY($C7505)=28,IF(H7505=0,0,Calculator!$G$35),0)</f>
        <v>0</v>
      </c>
      <c r="M7505" s="29">
        <f ca="1">IF(I7505&gt;0,IF(DAY($C7505)=1,SUM(INDIRECT("I"&amp;(ROW(C7504)-DAY(C7504))):I7504),0),0)</f>
        <v>0</v>
      </c>
      <c r="N7505" s="29">
        <f ca="1">IF(C7505&lt;Calculator!$G$27,0,IF(C7505=Calculator!$G$27,Calculator!$G$39,IF(H7505-K7505&lt;=0,IF(D7505&gt;Calculator!$G$39,IF(H7505-K7505+E7505+L7505+M7505+Calculator!$G$39&gt;Calculator!$G$39,Calculator!$G$39-(H7505+E7505+L7505+M7505-K7505),Calculator!$G$39),D7505),0)))</f>
        <v>0</v>
      </c>
    </row>
    <row r="7506" spans="1:14" ht="15.75" thickBot="1">
      <c r="A7506" s="33" t="str">
        <f ca="1">IF(C7506=Calculator!$H$27,"F",IF(Daily!D7506+Daily!H7506=0,IF(D7505+H7505&gt;0,"L",""),""))</f>
        <v/>
      </c>
      <c r="B7506" s="34">
        <v>7505</v>
      </c>
      <c r="C7506" s="19">
        <f t="shared" ca="1" si="469"/>
        <v>53435</v>
      </c>
      <c r="D7506" s="29">
        <f t="shared" ca="1" si="471"/>
        <v>0</v>
      </c>
      <c r="E7506" s="29">
        <f ca="1">IF(C7506&lt;Calculator!$D$26,0,IF(DAY($C7506)=1,IF(D7506-Calculator!$G$24&gt;0,Calculator!$G$24,D7506),0))</f>
        <v>0</v>
      </c>
      <c r="F7506" s="29">
        <f ca="1">IF(E7506&gt;0,D7506*Calculator!$G$22/12,0)</f>
        <v>0</v>
      </c>
      <c r="G7506" s="29">
        <f ca="1">IF(E7506&gt;0,(IFERROR(-PMT(Calculator!$G$22/12,Calculator!$G$23*12,Calculator!$G$20),0))-F7506,0)</f>
        <v>0</v>
      </c>
      <c r="H7506" s="29">
        <f t="shared" ca="1" si="472"/>
        <v>0</v>
      </c>
      <c r="I7506" s="29">
        <f t="shared" ca="1" si="470"/>
        <v>0</v>
      </c>
      <c r="J7506" s="30">
        <f>Calculator!$G$40</f>
        <v>6.5000000000000002E-2</v>
      </c>
      <c r="K7506" s="29">
        <f ca="1">IF(C7506&gt;=Calculator!$G$27,IF(DAY($C7506)=1,Calculator!$G$34/2,IF(DAY($C7506)=15,Calculator!$G$34/2,0)),0)</f>
        <v>0</v>
      </c>
      <c r="L7506" s="29">
        <f ca="1">IF(DAY($C7506)=28,IF(H7506=0,0,Calculator!$G$35),0)</f>
        <v>0</v>
      </c>
      <c r="M7506" s="29">
        <f ca="1">IF(I7506&gt;0,IF(DAY($C7506)=1,SUM(INDIRECT("I"&amp;(ROW(C7505)-DAY(C7505))):I7505),0),0)</f>
        <v>0</v>
      </c>
      <c r="N7506" s="29">
        <f ca="1">IF(C7506&lt;Calculator!$G$27,0,IF(C7506=Calculator!$G$27,Calculator!$G$39,IF(H7506-K7506&lt;=0,IF(D7506&gt;Calculator!$G$39,IF(H7506-K7506+E7506+L7506+M7506+Calculator!$G$39&gt;Calculator!$G$39,Calculator!$G$39-(H7506+E7506+L7506+M7506-K7506),Calculator!$G$39),D7506),0)))</f>
        <v>0</v>
      </c>
    </row>
    <row r="7507" spans="1:14" ht="15.75" thickBot="1">
      <c r="A7507" s="33" t="str">
        <f ca="1">IF(C7507=Calculator!$H$27,"F",IF(Daily!D7507+Daily!H7507=0,IF(D7506+H7506&gt;0,"L",""),""))</f>
        <v/>
      </c>
      <c r="B7507" s="34">
        <v>7506</v>
      </c>
      <c r="C7507" s="19">
        <f t="shared" ca="1" si="469"/>
        <v>53436</v>
      </c>
      <c r="D7507" s="29">
        <f t="shared" ca="1" si="471"/>
        <v>0</v>
      </c>
      <c r="E7507" s="29">
        <f ca="1">IF(C7507&lt;Calculator!$D$26,0,IF(DAY($C7507)=1,IF(D7507-Calculator!$G$24&gt;0,Calculator!$G$24,D7507),0))</f>
        <v>0</v>
      </c>
      <c r="F7507" s="29">
        <f ca="1">IF(E7507&gt;0,D7507*Calculator!$G$22/12,0)</f>
        <v>0</v>
      </c>
      <c r="G7507" s="29">
        <f ca="1">IF(E7507&gt;0,(IFERROR(-PMT(Calculator!$G$22/12,Calculator!$G$23*12,Calculator!$G$20),0))-F7507,0)</f>
        <v>0</v>
      </c>
      <c r="H7507" s="29">
        <f t="shared" ca="1" si="472"/>
        <v>0</v>
      </c>
      <c r="I7507" s="29">
        <f t="shared" ca="1" si="470"/>
        <v>0</v>
      </c>
      <c r="J7507" s="30">
        <f>Calculator!$G$40</f>
        <v>6.5000000000000002E-2</v>
      </c>
      <c r="K7507" s="29">
        <f ca="1">IF(C7507&gt;=Calculator!$G$27,IF(DAY($C7507)=1,Calculator!$G$34/2,IF(DAY($C7507)=15,Calculator!$G$34/2,0)),0)</f>
        <v>0</v>
      </c>
      <c r="L7507" s="29">
        <f ca="1">IF(DAY($C7507)=28,IF(H7507=0,0,Calculator!$G$35),0)</f>
        <v>0</v>
      </c>
      <c r="M7507" s="29">
        <f ca="1">IF(I7507&gt;0,IF(DAY($C7507)=1,SUM(INDIRECT("I"&amp;(ROW(C7506)-DAY(C7506))):I7506),0),0)</f>
        <v>0</v>
      </c>
      <c r="N7507" s="29">
        <f ca="1">IF(C7507&lt;Calculator!$G$27,0,IF(C7507=Calculator!$G$27,Calculator!$G$39,IF(H7507-K7507&lt;=0,IF(D7507&gt;Calculator!$G$39,IF(H7507-K7507+E7507+L7507+M7507+Calculator!$G$39&gt;Calculator!$G$39,Calculator!$G$39-(H7507+E7507+L7507+M7507-K7507),Calculator!$G$39),D7507),0)))</f>
        <v>0</v>
      </c>
    </row>
    <row r="7508" spans="1:14" ht="15.75" thickBot="1">
      <c r="A7508" s="33" t="str">
        <f ca="1">IF(C7508=Calculator!$H$27,"F",IF(Daily!D7508+Daily!H7508=0,IF(D7507+H7507&gt;0,"L",""),""))</f>
        <v/>
      </c>
      <c r="B7508" s="34">
        <v>7507</v>
      </c>
      <c r="C7508" s="19">
        <f t="shared" ca="1" si="469"/>
        <v>53437</v>
      </c>
      <c r="D7508" s="29">
        <f t="shared" ca="1" si="471"/>
        <v>0</v>
      </c>
      <c r="E7508" s="29">
        <f ca="1">IF(C7508&lt;Calculator!$D$26,0,IF(DAY($C7508)=1,IF(D7508-Calculator!$G$24&gt;0,Calculator!$G$24,D7508),0))</f>
        <v>0</v>
      </c>
      <c r="F7508" s="29">
        <f ca="1">IF(E7508&gt;0,D7508*Calculator!$G$22/12,0)</f>
        <v>0</v>
      </c>
      <c r="G7508" s="29">
        <f ca="1">IF(E7508&gt;0,(IFERROR(-PMT(Calculator!$G$22/12,Calculator!$G$23*12,Calculator!$G$20),0))-F7508,0)</f>
        <v>0</v>
      </c>
      <c r="H7508" s="29">
        <f t="shared" ca="1" si="472"/>
        <v>0</v>
      </c>
      <c r="I7508" s="29">
        <f t="shared" ca="1" si="470"/>
        <v>0</v>
      </c>
      <c r="J7508" s="30">
        <f>Calculator!$G$40</f>
        <v>6.5000000000000002E-2</v>
      </c>
      <c r="K7508" s="29">
        <f ca="1">IF(C7508&gt;=Calculator!$G$27,IF(DAY($C7508)=1,Calculator!$G$34/2,IF(DAY($C7508)=15,Calculator!$G$34/2,0)),0)</f>
        <v>0</v>
      </c>
      <c r="L7508" s="29">
        <f ca="1">IF(DAY($C7508)=28,IF(H7508=0,0,Calculator!$G$35),0)</f>
        <v>0</v>
      </c>
      <c r="M7508" s="29">
        <f ca="1">IF(I7508&gt;0,IF(DAY($C7508)=1,SUM(INDIRECT("I"&amp;(ROW(C7507)-DAY(C7507))):I7507),0),0)</f>
        <v>0</v>
      </c>
      <c r="N7508" s="29">
        <f ca="1">IF(C7508&lt;Calculator!$G$27,0,IF(C7508=Calculator!$G$27,Calculator!$G$39,IF(H7508-K7508&lt;=0,IF(D7508&gt;Calculator!$G$39,IF(H7508-K7508+E7508+L7508+M7508+Calculator!$G$39&gt;Calculator!$G$39,Calculator!$G$39-(H7508+E7508+L7508+M7508-K7508),Calculator!$G$39),D7508),0)))</f>
        <v>0</v>
      </c>
    </row>
    <row r="7509" spans="1:14" ht="15.75" thickBot="1">
      <c r="A7509" s="33" t="str">
        <f ca="1">IF(C7509=Calculator!$H$27,"F",IF(Daily!D7509+Daily!H7509=0,IF(D7508+H7508&gt;0,"L",""),""))</f>
        <v/>
      </c>
      <c r="B7509" s="34">
        <v>7508</v>
      </c>
      <c r="C7509" s="19">
        <f t="shared" ca="1" si="469"/>
        <v>53438</v>
      </c>
      <c r="D7509" s="29">
        <f t="shared" ca="1" si="471"/>
        <v>0</v>
      </c>
      <c r="E7509" s="29">
        <f ca="1">IF(C7509&lt;Calculator!$D$26,0,IF(DAY($C7509)=1,IF(D7509-Calculator!$G$24&gt;0,Calculator!$G$24,D7509),0))</f>
        <v>0</v>
      </c>
      <c r="F7509" s="29">
        <f ca="1">IF(E7509&gt;0,D7509*Calculator!$G$22/12,0)</f>
        <v>0</v>
      </c>
      <c r="G7509" s="29">
        <f ca="1">IF(E7509&gt;0,(IFERROR(-PMT(Calculator!$G$22/12,Calculator!$G$23*12,Calculator!$G$20),0))-F7509,0)</f>
        <v>0</v>
      </c>
      <c r="H7509" s="29">
        <f t="shared" ca="1" si="472"/>
        <v>0</v>
      </c>
      <c r="I7509" s="29">
        <f t="shared" ca="1" si="470"/>
        <v>0</v>
      </c>
      <c r="J7509" s="30">
        <f>Calculator!$G$40</f>
        <v>6.5000000000000002E-2</v>
      </c>
      <c r="K7509" s="29">
        <f ca="1">IF(C7509&gt;=Calculator!$G$27,IF(DAY($C7509)=1,Calculator!$G$34/2,IF(DAY($C7509)=15,Calculator!$G$34/2,0)),0)</f>
        <v>0</v>
      </c>
      <c r="L7509" s="29">
        <f ca="1">IF(DAY($C7509)=28,IF(H7509=0,0,Calculator!$G$35),0)</f>
        <v>0</v>
      </c>
      <c r="M7509" s="29">
        <f ca="1">IF(I7509&gt;0,IF(DAY($C7509)=1,SUM(INDIRECT("I"&amp;(ROW(C7508)-DAY(C7508))):I7508),0),0)</f>
        <v>0</v>
      </c>
      <c r="N7509" s="29">
        <f ca="1">IF(C7509&lt;Calculator!$G$27,0,IF(C7509=Calculator!$G$27,Calculator!$G$39,IF(H7509-K7509&lt;=0,IF(D7509&gt;Calculator!$G$39,IF(H7509-K7509+E7509+L7509+M7509+Calculator!$G$39&gt;Calculator!$G$39,Calculator!$G$39-(H7509+E7509+L7509+M7509-K7509),Calculator!$G$39),D7509),0)))</f>
        <v>0</v>
      </c>
    </row>
    <row r="7510" spans="1:14" ht="15.75" thickBot="1">
      <c r="A7510" s="33" t="str">
        <f ca="1">IF(C7510=Calculator!$H$27,"F",IF(Daily!D7510+Daily!H7510=0,IF(D7509+H7509&gt;0,"L",""),""))</f>
        <v/>
      </c>
      <c r="B7510" s="34">
        <v>7509</v>
      </c>
      <c r="C7510" s="19">
        <f t="shared" ca="1" si="469"/>
        <v>53439</v>
      </c>
      <c r="D7510" s="29">
        <f t="shared" ca="1" si="471"/>
        <v>0</v>
      </c>
      <c r="E7510" s="29">
        <f ca="1">IF(C7510&lt;Calculator!$D$26,0,IF(DAY($C7510)=1,IF(D7510-Calculator!$G$24&gt;0,Calculator!$G$24,D7510),0))</f>
        <v>0</v>
      </c>
      <c r="F7510" s="29">
        <f ca="1">IF(E7510&gt;0,D7510*Calculator!$G$22/12,0)</f>
        <v>0</v>
      </c>
      <c r="G7510" s="29">
        <f ca="1">IF(E7510&gt;0,(IFERROR(-PMT(Calculator!$G$22/12,Calculator!$G$23*12,Calculator!$G$20),0))-F7510,0)</f>
        <v>0</v>
      </c>
      <c r="H7510" s="29">
        <f t="shared" ca="1" si="472"/>
        <v>0</v>
      </c>
      <c r="I7510" s="29">
        <f t="shared" ca="1" si="470"/>
        <v>0</v>
      </c>
      <c r="J7510" s="30">
        <f>Calculator!$G$40</f>
        <v>6.5000000000000002E-2</v>
      </c>
      <c r="K7510" s="29">
        <f ca="1">IF(C7510&gt;=Calculator!$G$27,IF(DAY($C7510)=1,Calculator!$G$34/2,IF(DAY($C7510)=15,Calculator!$G$34/2,0)),0)</f>
        <v>0</v>
      </c>
      <c r="L7510" s="29">
        <f ca="1">IF(DAY($C7510)=28,IF(H7510=0,0,Calculator!$G$35),0)</f>
        <v>0</v>
      </c>
      <c r="M7510" s="29">
        <f ca="1">IF(I7510&gt;0,IF(DAY($C7510)=1,SUM(INDIRECT("I"&amp;(ROW(C7509)-DAY(C7509))):I7509),0),0)</f>
        <v>0</v>
      </c>
      <c r="N7510" s="29">
        <f ca="1">IF(C7510&lt;Calculator!$G$27,0,IF(C7510=Calculator!$G$27,Calculator!$G$39,IF(H7510-K7510&lt;=0,IF(D7510&gt;Calculator!$G$39,IF(H7510-K7510+E7510+L7510+M7510+Calculator!$G$39&gt;Calculator!$G$39,Calculator!$G$39-(H7510+E7510+L7510+M7510-K7510),Calculator!$G$39),D7510),0)))</f>
        <v>0</v>
      </c>
    </row>
    <row r="7511" spans="1:14" ht="15.75" thickBot="1">
      <c r="A7511" s="33" t="str">
        <f ca="1">IF(C7511=Calculator!$H$27,"F",IF(Daily!D7511+Daily!H7511=0,IF(D7510+H7510&gt;0,"L",""),""))</f>
        <v/>
      </c>
      <c r="B7511" s="34">
        <v>7510</v>
      </c>
      <c r="C7511" s="19">
        <f t="shared" ca="1" si="469"/>
        <v>53440</v>
      </c>
      <c r="D7511" s="29">
        <f t="shared" ca="1" si="471"/>
        <v>0</v>
      </c>
      <c r="E7511" s="29">
        <f ca="1">IF(C7511&lt;Calculator!$D$26,0,IF(DAY($C7511)=1,IF(D7511-Calculator!$G$24&gt;0,Calculator!$G$24,D7511),0))</f>
        <v>0</v>
      </c>
      <c r="F7511" s="29">
        <f ca="1">IF(E7511&gt;0,D7511*Calculator!$G$22/12,0)</f>
        <v>0</v>
      </c>
      <c r="G7511" s="29">
        <f ca="1">IF(E7511&gt;0,(IFERROR(-PMT(Calculator!$G$22/12,Calculator!$G$23*12,Calculator!$G$20),0))-F7511,0)</f>
        <v>0</v>
      </c>
      <c r="H7511" s="29">
        <f t="shared" ca="1" si="472"/>
        <v>0</v>
      </c>
      <c r="I7511" s="29">
        <f t="shared" ca="1" si="470"/>
        <v>0</v>
      </c>
      <c r="J7511" s="30">
        <f>Calculator!$G$40</f>
        <v>6.5000000000000002E-2</v>
      </c>
      <c r="K7511" s="29">
        <f ca="1">IF(C7511&gt;=Calculator!$G$27,IF(DAY($C7511)=1,Calculator!$G$34/2,IF(DAY($C7511)=15,Calculator!$G$34/2,0)),0)</f>
        <v>0</v>
      </c>
      <c r="L7511" s="29">
        <f ca="1">IF(DAY($C7511)=28,IF(H7511=0,0,Calculator!$G$35),0)</f>
        <v>0</v>
      </c>
      <c r="M7511" s="29">
        <f ca="1">IF(I7511&gt;0,IF(DAY($C7511)=1,SUM(INDIRECT("I"&amp;(ROW(C7510)-DAY(C7510))):I7510),0),0)</f>
        <v>0</v>
      </c>
      <c r="N7511" s="29">
        <f ca="1">IF(C7511&lt;Calculator!$G$27,0,IF(C7511=Calculator!$G$27,Calculator!$G$39,IF(H7511-K7511&lt;=0,IF(D7511&gt;Calculator!$G$39,IF(H7511-K7511+E7511+L7511+M7511+Calculator!$G$39&gt;Calculator!$G$39,Calculator!$G$39-(H7511+E7511+L7511+M7511-K7511),Calculator!$G$39),D7511),0)))</f>
        <v>0</v>
      </c>
    </row>
    <row r="7512" spans="1:14" ht="15.75" thickBot="1">
      <c r="A7512" s="33" t="str">
        <f ca="1">IF(C7512=Calculator!$H$27,"F",IF(Daily!D7512+Daily!H7512=0,IF(D7511+H7511&gt;0,"L",""),""))</f>
        <v/>
      </c>
      <c r="B7512" s="34">
        <v>7511</v>
      </c>
      <c r="C7512" s="19">
        <f t="shared" ca="1" si="469"/>
        <v>53441</v>
      </c>
      <c r="D7512" s="29">
        <f t="shared" ca="1" si="471"/>
        <v>0</v>
      </c>
      <c r="E7512" s="29">
        <f ca="1">IF(C7512&lt;Calculator!$D$26,0,IF(DAY($C7512)=1,IF(D7512-Calculator!$G$24&gt;0,Calculator!$G$24,D7512),0))</f>
        <v>0</v>
      </c>
      <c r="F7512" s="29">
        <f ca="1">IF(E7512&gt;0,D7512*Calculator!$G$22/12,0)</f>
        <v>0</v>
      </c>
      <c r="G7512" s="29">
        <f ca="1">IF(E7512&gt;0,(IFERROR(-PMT(Calculator!$G$22/12,Calculator!$G$23*12,Calculator!$G$20),0))-F7512,0)</f>
        <v>0</v>
      </c>
      <c r="H7512" s="29">
        <f t="shared" ca="1" si="472"/>
        <v>0</v>
      </c>
      <c r="I7512" s="29">
        <f t="shared" ca="1" si="470"/>
        <v>0</v>
      </c>
      <c r="J7512" s="30">
        <f>Calculator!$G$40</f>
        <v>6.5000000000000002E-2</v>
      </c>
      <c r="K7512" s="29">
        <f ca="1">IF(C7512&gt;=Calculator!$G$27,IF(DAY($C7512)=1,Calculator!$G$34/2,IF(DAY($C7512)=15,Calculator!$G$34/2,0)),0)</f>
        <v>0</v>
      </c>
      <c r="L7512" s="29">
        <f ca="1">IF(DAY($C7512)=28,IF(H7512=0,0,Calculator!$G$35),0)</f>
        <v>0</v>
      </c>
      <c r="M7512" s="29">
        <f ca="1">IF(I7512&gt;0,IF(DAY($C7512)=1,SUM(INDIRECT("I"&amp;(ROW(C7511)-DAY(C7511))):I7511),0),0)</f>
        <v>0</v>
      </c>
      <c r="N7512" s="29">
        <f ca="1">IF(C7512&lt;Calculator!$G$27,0,IF(C7512=Calculator!$G$27,Calculator!$G$39,IF(H7512-K7512&lt;=0,IF(D7512&gt;Calculator!$G$39,IF(H7512-K7512+E7512+L7512+M7512+Calculator!$G$39&gt;Calculator!$G$39,Calculator!$G$39-(H7512+E7512+L7512+M7512-K7512),Calculator!$G$39),D7512),0)))</f>
        <v>0</v>
      </c>
    </row>
    <row r="7513" spans="1:14" ht="15.75" thickBot="1">
      <c r="A7513" s="33" t="str">
        <f ca="1">IF(C7513=Calculator!$H$27,"F",IF(Daily!D7513+Daily!H7513=0,IF(D7512+H7512&gt;0,"L",""),""))</f>
        <v/>
      </c>
      <c r="B7513" s="34">
        <v>7512</v>
      </c>
      <c r="C7513" s="19">
        <f t="shared" ca="1" si="469"/>
        <v>53442</v>
      </c>
      <c r="D7513" s="29">
        <f t="shared" ca="1" si="471"/>
        <v>0</v>
      </c>
      <c r="E7513" s="29">
        <f ca="1">IF(C7513&lt;Calculator!$D$26,0,IF(DAY($C7513)=1,IF(D7513-Calculator!$G$24&gt;0,Calculator!$G$24,D7513),0))</f>
        <v>0</v>
      </c>
      <c r="F7513" s="29">
        <f ca="1">IF(E7513&gt;0,D7513*Calculator!$G$22/12,0)</f>
        <v>0</v>
      </c>
      <c r="G7513" s="29">
        <f ca="1">IF(E7513&gt;0,(IFERROR(-PMT(Calculator!$G$22/12,Calculator!$G$23*12,Calculator!$G$20),0))-F7513,0)</f>
        <v>0</v>
      </c>
      <c r="H7513" s="29">
        <f t="shared" ca="1" si="472"/>
        <v>0</v>
      </c>
      <c r="I7513" s="29">
        <f t="shared" ca="1" si="470"/>
        <v>0</v>
      </c>
      <c r="J7513" s="30">
        <f>Calculator!$G$40</f>
        <v>6.5000000000000002E-2</v>
      </c>
      <c r="K7513" s="29">
        <f ca="1">IF(C7513&gt;=Calculator!$G$27,IF(DAY($C7513)=1,Calculator!$G$34/2,IF(DAY($C7513)=15,Calculator!$G$34/2,0)),0)</f>
        <v>0</v>
      </c>
      <c r="L7513" s="29">
        <f ca="1">IF(DAY($C7513)=28,IF(H7513=0,0,Calculator!$G$35),0)</f>
        <v>0</v>
      </c>
      <c r="M7513" s="29">
        <f ca="1">IF(I7513&gt;0,IF(DAY($C7513)=1,SUM(INDIRECT("I"&amp;(ROW(C7512)-DAY(C7512))):I7512),0),0)</f>
        <v>0</v>
      </c>
      <c r="N7513" s="29">
        <f ca="1">IF(C7513&lt;Calculator!$G$27,0,IF(C7513=Calculator!$G$27,Calculator!$G$39,IF(H7513-K7513&lt;=0,IF(D7513&gt;Calculator!$G$39,IF(H7513-K7513+E7513+L7513+M7513+Calculator!$G$39&gt;Calculator!$G$39,Calculator!$G$39-(H7513+E7513+L7513+M7513-K7513),Calculator!$G$39),D7513),0)))</f>
        <v>0</v>
      </c>
    </row>
    <row r="7514" spans="1:14" ht="15.75" thickBot="1">
      <c r="A7514" s="33" t="str">
        <f ca="1">IF(C7514=Calculator!$H$27,"F",IF(Daily!D7514+Daily!H7514=0,IF(D7513+H7513&gt;0,"L",""),""))</f>
        <v/>
      </c>
      <c r="B7514" s="34">
        <v>7513</v>
      </c>
      <c r="C7514" s="19">
        <f t="shared" ca="1" si="469"/>
        <v>53443</v>
      </c>
      <c r="D7514" s="29">
        <f t="shared" ca="1" si="471"/>
        <v>0</v>
      </c>
      <c r="E7514" s="29">
        <f ca="1">IF(C7514&lt;Calculator!$D$26,0,IF(DAY($C7514)=1,IF(D7514-Calculator!$G$24&gt;0,Calculator!$G$24,D7514),0))</f>
        <v>0</v>
      </c>
      <c r="F7514" s="29">
        <f ca="1">IF(E7514&gt;0,D7514*Calculator!$G$22/12,0)</f>
        <v>0</v>
      </c>
      <c r="G7514" s="29">
        <f ca="1">IF(E7514&gt;0,(IFERROR(-PMT(Calculator!$G$22/12,Calculator!$G$23*12,Calculator!$G$20),0))-F7514,0)</f>
        <v>0</v>
      </c>
      <c r="H7514" s="29">
        <f t="shared" ca="1" si="472"/>
        <v>0</v>
      </c>
      <c r="I7514" s="29">
        <f t="shared" ca="1" si="470"/>
        <v>0</v>
      </c>
      <c r="J7514" s="30">
        <f>Calculator!$G$40</f>
        <v>6.5000000000000002E-2</v>
      </c>
      <c r="K7514" s="29">
        <f ca="1">IF(C7514&gt;=Calculator!$G$27,IF(DAY($C7514)=1,Calculator!$G$34/2,IF(DAY($C7514)=15,Calculator!$G$34/2,0)),0)</f>
        <v>0</v>
      </c>
      <c r="L7514" s="29">
        <f ca="1">IF(DAY($C7514)=28,IF(H7514=0,0,Calculator!$G$35),0)</f>
        <v>0</v>
      </c>
      <c r="M7514" s="29">
        <f ca="1">IF(I7514&gt;0,IF(DAY($C7514)=1,SUM(INDIRECT("I"&amp;(ROW(C7513)-DAY(C7513))):I7513),0),0)</f>
        <v>0</v>
      </c>
      <c r="N7514" s="29">
        <f ca="1">IF(C7514&lt;Calculator!$G$27,0,IF(C7514=Calculator!$G$27,Calculator!$G$39,IF(H7514-K7514&lt;=0,IF(D7514&gt;Calculator!$G$39,IF(H7514-K7514+E7514+L7514+M7514+Calculator!$G$39&gt;Calculator!$G$39,Calculator!$G$39-(H7514+E7514+L7514+M7514-K7514),Calculator!$G$39),D7514),0)))</f>
        <v>0</v>
      </c>
    </row>
    <row r="7515" spans="1:14" ht="15.75" thickBot="1">
      <c r="A7515" s="33" t="str">
        <f ca="1">IF(C7515=Calculator!$H$27,"F",IF(Daily!D7515+Daily!H7515=0,IF(D7514+H7514&gt;0,"L",""),""))</f>
        <v/>
      </c>
      <c r="B7515" s="34">
        <v>7514</v>
      </c>
      <c r="C7515" s="19">
        <f t="shared" ca="1" si="469"/>
        <v>53444</v>
      </c>
      <c r="D7515" s="29">
        <f t="shared" ca="1" si="471"/>
        <v>0</v>
      </c>
      <c r="E7515" s="29">
        <f ca="1">IF(C7515&lt;Calculator!$D$26,0,IF(DAY($C7515)=1,IF(D7515-Calculator!$G$24&gt;0,Calculator!$G$24,D7515),0))</f>
        <v>0</v>
      </c>
      <c r="F7515" s="29">
        <f ca="1">IF(E7515&gt;0,D7515*Calculator!$G$22/12,0)</f>
        <v>0</v>
      </c>
      <c r="G7515" s="29">
        <f ca="1">IF(E7515&gt;0,(IFERROR(-PMT(Calculator!$G$22/12,Calculator!$G$23*12,Calculator!$G$20),0))-F7515,0)</f>
        <v>0</v>
      </c>
      <c r="H7515" s="29">
        <f t="shared" ca="1" si="472"/>
        <v>0</v>
      </c>
      <c r="I7515" s="29">
        <f t="shared" ca="1" si="470"/>
        <v>0</v>
      </c>
      <c r="J7515" s="30">
        <f>Calculator!$G$40</f>
        <v>6.5000000000000002E-2</v>
      </c>
      <c r="K7515" s="29">
        <f ca="1">IF(C7515&gt;=Calculator!$G$27,IF(DAY($C7515)=1,Calculator!$G$34/2,IF(DAY($C7515)=15,Calculator!$G$34/2,0)),0)</f>
        <v>0</v>
      </c>
      <c r="L7515" s="29">
        <f ca="1">IF(DAY($C7515)=28,IF(H7515=0,0,Calculator!$G$35),0)</f>
        <v>0</v>
      </c>
      <c r="M7515" s="29">
        <f ca="1">IF(I7515&gt;0,IF(DAY($C7515)=1,SUM(INDIRECT("I"&amp;(ROW(C7514)-DAY(C7514))):I7514),0),0)</f>
        <v>0</v>
      </c>
      <c r="N7515" s="29">
        <f ca="1">IF(C7515&lt;Calculator!$G$27,0,IF(C7515=Calculator!$G$27,Calculator!$G$39,IF(H7515-K7515&lt;=0,IF(D7515&gt;Calculator!$G$39,IF(H7515-K7515+E7515+L7515+M7515+Calculator!$G$39&gt;Calculator!$G$39,Calculator!$G$39-(H7515+E7515+L7515+M7515-K7515),Calculator!$G$39),D7515),0)))</f>
        <v>0</v>
      </c>
    </row>
    <row r="7516" spans="1:14" ht="15.75" thickBot="1">
      <c r="A7516" s="33" t="str">
        <f ca="1">IF(C7516=Calculator!$H$27,"F",IF(Daily!D7516+Daily!H7516=0,IF(D7515+H7515&gt;0,"L",""),""))</f>
        <v/>
      </c>
      <c r="B7516" s="34">
        <v>7515</v>
      </c>
      <c r="C7516" s="19">
        <f t="shared" ca="1" si="469"/>
        <v>53445</v>
      </c>
      <c r="D7516" s="29">
        <f t="shared" ca="1" si="471"/>
        <v>0</v>
      </c>
      <c r="E7516" s="29">
        <f ca="1">IF(C7516&lt;Calculator!$D$26,0,IF(DAY($C7516)=1,IF(D7516-Calculator!$G$24&gt;0,Calculator!$G$24,D7516),0))</f>
        <v>0</v>
      </c>
      <c r="F7516" s="29">
        <f ca="1">IF(E7516&gt;0,D7516*Calculator!$G$22/12,0)</f>
        <v>0</v>
      </c>
      <c r="G7516" s="29">
        <f ca="1">IF(E7516&gt;0,(IFERROR(-PMT(Calculator!$G$22/12,Calculator!$G$23*12,Calculator!$G$20),0))-F7516,0)</f>
        <v>0</v>
      </c>
      <c r="H7516" s="29">
        <f t="shared" ca="1" si="472"/>
        <v>0</v>
      </c>
      <c r="I7516" s="29">
        <f t="shared" ca="1" si="470"/>
        <v>0</v>
      </c>
      <c r="J7516" s="30">
        <f>Calculator!$G$40</f>
        <v>6.5000000000000002E-2</v>
      </c>
      <c r="K7516" s="29">
        <f ca="1">IF(C7516&gt;=Calculator!$G$27,IF(DAY($C7516)=1,Calculator!$G$34/2,IF(DAY($C7516)=15,Calculator!$G$34/2,0)),0)</f>
        <v>0</v>
      </c>
      <c r="L7516" s="29">
        <f ca="1">IF(DAY($C7516)=28,IF(H7516=0,0,Calculator!$G$35),0)</f>
        <v>0</v>
      </c>
      <c r="M7516" s="29">
        <f ca="1">IF(I7516&gt;0,IF(DAY($C7516)=1,SUM(INDIRECT("I"&amp;(ROW(C7515)-DAY(C7515))):I7515),0),0)</f>
        <v>0</v>
      </c>
      <c r="N7516" s="29">
        <f ca="1">IF(C7516&lt;Calculator!$G$27,0,IF(C7516=Calculator!$G$27,Calculator!$G$39,IF(H7516-K7516&lt;=0,IF(D7516&gt;Calculator!$G$39,IF(H7516-K7516+E7516+L7516+M7516+Calculator!$G$39&gt;Calculator!$G$39,Calculator!$G$39-(H7516+E7516+L7516+M7516-K7516),Calculator!$G$39),D7516),0)))</f>
        <v>0</v>
      </c>
    </row>
    <row r="7517" spans="1:14" ht="15.75" thickBot="1">
      <c r="A7517" s="33" t="str">
        <f ca="1">IF(C7517=Calculator!$H$27,"F",IF(Daily!D7517+Daily!H7517=0,IF(D7516+H7516&gt;0,"L",""),""))</f>
        <v/>
      </c>
      <c r="B7517" s="34">
        <v>7516</v>
      </c>
      <c r="C7517" s="19">
        <f t="shared" ca="1" si="469"/>
        <v>53446</v>
      </c>
      <c r="D7517" s="29">
        <f t="shared" ca="1" si="471"/>
        <v>0</v>
      </c>
      <c r="E7517" s="29">
        <f ca="1">IF(C7517&lt;Calculator!$D$26,0,IF(DAY($C7517)=1,IF(D7517-Calculator!$G$24&gt;0,Calculator!$G$24,D7517),0))</f>
        <v>0</v>
      </c>
      <c r="F7517" s="29">
        <f ca="1">IF(E7517&gt;0,D7517*Calculator!$G$22/12,0)</f>
        <v>0</v>
      </c>
      <c r="G7517" s="29">
        <f ca="1">IF(E7517&gt;0,(IFERROR(-PMT(Calculator!$G$22/12,Calculator!$G$23*12,Calculator!$G$20),0))-F7517,0)</f>
        <v>0</v>
      </c>
      <c r="H7517" s="29">
        <f t="shared" ca="1" si="472"/>
        <v>0</v>
      </c>
      <c r="I7517" s="29">
        <f t="shared" ca="1" si="470"/>
        <v>0</v>
      </c>
      <c r="J7517" s="30">
        <f>Calculator!$G$40</f>
        <v>6.5000000000000002E-2</v>
      </c>
      <c r="K7517" s="29">
        <f ca="1">IF(C7517&gt;=Calculator!$G$27,IF(DAY($C7517)=1,Calculator!$G$34/2,IF(DAY($C7517)=15,Calculator!$G$34/2,0)),0)</f>
        <v>0</v>
      </c>
      <c r="L7517" s="29">
        <f ca="1">IF(DAY($C7517)=28,IF(H7517=0,0,Calculator!$G$35),0)</f>
        <v>0</v>
      </c>
      <c r="M7517" s="29">
        <f ca="1">IF(I7517&gt;0,IF(DAY($C7517)=1,SUM(INDIRECT("I"&amp;(ROW(C7516)-DAY(C7516))):I7516),0),0)</f>
        <v>0</v>
      </c>
      <c r="N7517" s="29">
        <f ca="1">IF(C7517&lt;Calculator!$G$27,0,IF(C7517=Calculator!$G$27,Calculator!$G$39,IF(H7517-K7517&lt;=0,IF(D7517&gt;Calculator!$G$39,IF(H7517-K7517+E7517+L7517+M7517+Calculator!$G$39&gt;Calculator!$G$39,Calculator!$G$39-(H7517+E7517+L7517+M7517-K7517),Calculator!$G$39),D7517),0)))</f>
        <v>0</v>
      </c>
    </row>
    <row r="7518" spans="1:14" ht="15.75" thickBot="1">
      <c r="A7518" s="33" t="str">
        <f ca="1">IF(C7518=Calculator!$H$27,"F",IF(Daily!D7518+Daily!H7518=0,IF(D7517+H7517&gt;0,"L",""),""))</f>
        <v/>
      </c>
      <c r="B7518" s="34">
        <v>7517</v>
      </c>
      <c r="C7518" s="19">
        <f t="shared" ca="1" si="469"/>
        <v>53447</v>
      </c>
      <c r="D7518" s="29">
        <f t="shared" ca="1" si="471"/>
        <v>0</v>
      </c>
      <c r="E7518" s="29">
        <f ca="1">IF(C7518&lt;Calculator!$D$26,0,IF(DAY($C7518)=1,IF(D7518-Calculator!$G$24&gt;0,Calculator!$G$24,D7518),0))</f>
        <v>0</v>
      </c>
      <c r="F7518" s="29">
        <f ca="1">IF(E7518&gt;0,D7518*Calculator!$G$22/12,0)</f>
        <v>0</v>
      </c>
      <c r="G7518" s="29">
        <f ca="1">IF(E7518&gt;0,(IFERROR(-PMT(Calculator!$G$22/12,Calculator!$G$23*12,Calculator!$G$20),0))-F7518,0)</f>
        <v>0</v>
      </c>
      <c r="H7518" s="29">
        <f t="shared" ca="1" si="472"/>
        <v>0</v>
      </c>
      <c r="I7518" s="29">
        <f t="shared" ca="1" si="470"/>
        <v>0</v>
      </c>
      <c r="J7518" s="30">
        <f>Calculator!$G$40</f>
        <v>6.5000000000000002E-2</v>
      </c>
      <c r="K7518" s="29">
        <f ca="1">IF(C7518&gt;=Calculator!$G$27,IF(DAY($C7518)=1,Calculator!$G$34/2,IF(DAY($C7518)=15,Calculator!$G$34/2,0)),0)</f>
        <v>0</v>
      </c>
      <c r="L7518" s="29">
        <f ca="1">IF(DAY($C7518)=28,IF(H7518=0,0,Calculator!$G$35),0)</f>
        <v>0</v>
      </c>
      <c r="M7518" s="29">
        <f ca="1">IF(I7518&gt;0,IF(DAY($C7518)=1,SUM(INDIRECT("I"&amp;(ROW(C7517)-DAY(C7517))):I7517),0),0)</f>
        <v>0</v>
      </c>
      <c r="N7518" s="29">
        <f ca="1">IF(C7518&lt;Calculator!$G$27,0,IF(C7518=Calculator!$G$27,Calculator!$G$39,IF(H7518-K7518&lt;=0,IF(D7518&gt;Calculator!$G$39,IF(H7518-K7518+E7518+L7518+M7518+Calculator!$G$39&gt;Calculator!$G$39,Calculator!$G$39-(H7518+E7518+L7518+M7518-K7518),Calculator!$G$39),D7518),0)))</f>
        <v>0</v>
      </c>
    </row>
    <row r="7519" spans="1:14" ht="15.75" thickBot="1">
      <c r="A7519" s="33" t="str">
        <f ca="1">IF(C7519=Calculator!$H$27,"F",IF(Daily!D7519+Daily!H7519=0,IF(D7518+H7518&gt;0,"L",""),""))</f>
        <v/>
      </c>
      <c r="B7519" s="34">
        <v>7518</v>
      </c>
      <c r="C7519" s="19">
        <f t="shared" ca="1" si="469"/>
        <v>53448</v>
      </c>
      <c r="D7519" s="29">
        <f t="shared" ca="1" si="471"/>
        <v>0</v>
      </c>
      <c r="E7519" s="29">
        <f ca="1">IF(C7519&lt;Calculator!$D$26,0,IF(DAY($C7519)=1,IF(D7519-Calculator!$G$24&gt;0,Calculator!$G$24,D7519),0))</f>
        <v>0</v>
      </c>
      <c r="F7519" s="29">
        <f ca="1">IF(E7519&gt;0,D7519*Calculator!$G$22/12,0)</f>
        <v>0</v>
      </c>
      <c r="G7519" s="29">
        <f ca="1">IF(E7519&gt;0,(IFERROR(-PMT(Calculator!$G$22/12,Calculator!$G$23*12,Calculator!$G$20),0))-F7519,0)</f>
        <v>0</v>
      </c>
      <c r="H7519" s="29">
        <f t="shared" ca="1" si="472"/>
        <v>0</v>
      </c>
      <c r="I7519" s="29">
        <f t="shared" ca="1" si="470"/>
        <v>0</v>
      </c>
      <c r="J7519" s="30">
        <f>Calculator!$G$40</f>
        <v>6.5000000000000002E-2</v>
      </c>
      <c r="K7519" s="29">
        <f ca="1">IF(C7519&gt;=Calculator!$G$27,IF(DAY($C7519)=1,Calculator!$G$34/2,IF(DAY($C7519)=15,Calculator!$G$34/2,0)),0)</f>
        <v>4500</v>
      </c>
      <c r="L7519" s="29">
        <f ca="1">IF(DAY($C7519)=28,IF(H7519=0,0,Calculator!$G$35),0)</f>
        <v>0</v>
      </c>
      <c r="M7519" s="29">
        <f ca="1">IF(I7519&gt;0,IF(DAY($C7519)=1,SUM(INDIRECT("I"&amp;(ROW(C7518)-DAY(C7518))):I7518),0),0)</f>
        <v>0</v>
      </c>
      <c r="N7519" s="29">
        <f ca="1">IF(C7519&lt;Calculator!$G$27,0,IF(C7519=Calculator!$G$27,Calculator!$G$39,IF(H7519-K7519&lt;=0,IF(D7519&gt;Calculator!$G$39,IF(H7519-K7519+E7519+L7519+M7519+Calculator!$G$39&gt;Calculator!$G$39,Calculator!$G$39-(H7519+E7519+L7519+M7519-K7519),Calculator!$G$39),D7519),0)))</f>
        <v>0</v>
      </c>
    </row>
    <row r="7520" spans="1:14" ht="15.75" thickBot="1">
      <c r="A7520" s="33" t="str">
        <f ca="1">IF(C7520=Calculator!$H$27,"F",IF(Daily!D7520+Daily!H7520=0,IF(D7519+H7519&gt;0,"L",""),""))</f>
        <v/>
      </c>
      <c r="B7520" s="34">
        <v>7519</v>
      </c>
      <c r="C7520" s="19">
        <f t="shared" ca="1" si="469"/>
        <v>53449</v>
      </c>
      <c r="D7520" s="29">
        <f t="shared" ca="1" si="471"/>
        <v>0</v>
      </c>
      <c r="E7520" s="29">
        <f ca="1">IF(C7520&lt;Calculator!$D$26,0,IF(DAY($C7520)=1,IF(D7520-Calculator!$G$24&gt;0,Calculator!$G$24,D7520),0))</f>
        <v>0</v>
      </c>
      <c r="F7520" s="29">
        <f ca="1">IF(E7520&gt;0,D7520*Calculator!$G$22/12,0)</f>
        <v>0</v>
      </c>
      <c r="G7520" s="29">
        <f ca="1">IF(E7520&gt;0,(IFERROR(-PMT(Calculator!$G$22/12,Calculator!$G$23*12,Calculator!$G$20),0))-F7520,0)</f>
        <v>0</v>
      </c>
      <c r="H7520" s="29">
        <f t="shared" ca="1" si="472"/>
        <v>0</v>
      </c>
      <c r="I7520" s="29">
        <f t="shared" ca="1" si="470"/>
        <v>0</v>
      </c>
      <c r="J7520" s="30">
        <f>Calculator!$G$40</f>
        <v>6.5000000000000002E-2</v>
      </c>
      <c r="K7520" s="29">
        <f ca="1">IF(C7520&gt;=Calculator!$G$27,IF(DAY($C7520)=1,Calculator!$G$34/2,IF(DAY($C7520)=15,Calculator!$G$34/2,0)),0)</f>
        <v>0</v>
      </c>
      <c r="L7520" s="29">
        <f ca="1">IF(DAY($C7520)=28,IF(H7520=0,0,Calculator!$G$35),0)</f>
        <v>0</v>
      </c>
      <c r="M7520" s="29">
        <f ca="1">IF(I7520&gt;0,IF(DAY($C7520)=1,SUM(INDIRECT("I"&amp;(ROW(C7519)-DAY(C7519))):I7519),0),0)</f>
        <v>0</v>
      </c>
      <c r="N7520" s="29">
        <f ca="1">IF(C7520&lt;Calculator!$G$27,0,IF(C7520=Calculator!$G$27,Calculator!$G$39,IF(H7520-K7520&lt;=0,IF(D7520&gt;Calculator!$G$39,IF(H7520-K7520+E7520+L7520+M7520+Calculator!$G$39&gt;Calculator!$G$39,Calculator!$G$39-(H7520+E7520+L7520+M7520-K7520),Calculator!$G$39),D7520),0)))</f>
        <v>0</v>
      </c>
    </row>
    <row r="7521" spans="1:14" ht="15.75" thickBot="1">
      <c r="A7521" s="33" t="str">
        <f ca="1">IF(C7521=Calculator!$H$27,"F",IF(Daily!D7521+Daily!H7521=0,IF(D7520+H7520&gt;0,"L",""),""))</f>
        <v/>
      </c>
      <c r="B7521" s="34">
        <v>7520</v>
      </c>
      <c r="C7521" s="19">
        <f t="shared" ca="1" si="469"/>
        <v>53450</v>
      </c>
      <c r="D7521" s="29">
        <f t="shared" ca="1" si="471"/>
        <v>0</v>
      </c>
      <c r="E7521" s="29">
        <f ca="1">IF(C7521&lt;Calculator!$D$26,0,IF(DAY($C7521)=1,IF(D7521-Calculator!$G$24&gt;0,Calculator!$G$24,D7521),0))</f>
        <v>0</v>
      </c>
      <c r="F7521" s="29">
        <f ca="1">IF(E7521&gt;0,D7521*Calculator!$G$22/12,0)</f>
        <v>0</v>
      </c>
      <c r="G7521" s="29">
        <f ca="1">IF(E7521&gt;0,(IFERROR(-PMT(Calculator!$G$22/12,Calculator!$G$23*12,Calculator!$G$20),0))-F7521,0)</f>
        <v>0</v>
      </c>
      <c r="H7521" s="29">
        <f t="shared" ca="1" si="472"/>
        <v>0</v>
      </c>
      <c r="I7521" s="29">
        <f t="shared" ca="1" si="470"/>
        <v>0</v>
      </c>
      <c r="J7521" s="30">
        <f>Calculator!$G$40</f>
        <v>6.5000000000000002E-2</v>
      </c>
      <c r="K7521" s="29">
        <f ca="1">IF(C7521&gt;=Calculator!$G$27,IF(DAY($C7521)=1,Calculator!$G$34/2,IF(DAY($C7521)=15,Calculator!$G$34/2,0)),0)</f>
        <v>0</v>
      </c>
      <c r="L7521" s="29">
        <f ca="1">IF(DAY($C7521)=28,IF(H7521=0,0,Calculator!$G$35),0)</f>
        <v>0</v>
      </c>
      <c r="M7521" s="29">
        <f ca="1">IF(I7521&gt;0,IF(DAY($C7521)=1,SUM(INDIRECT("I"&amp;(ROW(C7520)-DAY(C7520))):I7520),0),0)</f>
        <v>0</v>
      </c>
      <c r="N7521" s="29">
        <f ca="1">IF(C7521&lt;Calculator!$G$27,0,IF(C7521=Calculator!$G$27,Calculator!$G$39,IF(H7521-K7521&lt;=0,IF(D7521&gt;Calculator!$G$39,IF(H7521-K7521+E7521+L7521+M7521+Calculator!$G$39&gt;Calculator!$G$39,Calculator!$G$39-(H7521+E7521+L7521+M7521-K7521),Calculator!$G$39),D7521),0)))</f>
        <v>0</v>
      </c>
    </row>
    <row r="7522" spans="1:14" ht="15.75" thickBot="1">
      <c r="A7522" s="33" t="str">
        <f ca="1">IF(C7522=Calculator!$H$27,"F",IF(Daily!D7522+Daily!H7522=0,IF(D7521+H7521&gt;0,"L",""),""))</f>
        <v/>
      </c>
      <c r="B7522" s="34">
        <v>7521</v>
      </c>
      <c r="C7522" s="19">
        <f t="shared" ca="1" si="469"/>
        <v>53451</v>
      </c>
      <c r="D7522" s="29">
        <f t="shared" ca="1" si="471"/>
        <v>0</v>
      </c>
      <c r="E7522" s="29">
        <f ca="1">IF(C7522&lt;Calculator!$D$26,0,IF(DAY($C7522)=1,IF(D7522-Calculator!$G$24&gt;0,Calculator!$G$24,D7522),0))</f>
        <v>0</v>
      </c>
      <c r="F7522" s="29">
        <f ca="1">IF(E7522&gt;0,D7522*Calculator!$G$22/12,0)</f>
        <v>0</v>
      </c>
      <c r="G7522" s="29">
        <f ca="1">IF(E7522&gt;0,(IFERROR(-PMT(Calculator!$G$22/12,Calculator!$G$23*12,Calculator!$G$20),0))-F7522,0)</f>
        <v>0</v>
      </c>
      <c r="H7522" s="29">
        <f t="shared" ca="1" si="472"/>
        <v>0</v>
      </c>
      <c r="I7522" s="29">
        <f t="shared" ca="1" si="470"/>
        <v>0</v>
      </c>
      <c r="J7522" s="30">
        <f>Calculator!$G$40</f>
        <v>6.5000000000000002E-2</v>
      </c>
      <c r="K7522" s="29">
        <f ca="1">IF(C7522&gt;=Calculator!$G$27,IF(DAY($C7522)=1,Calculator!$G$34/2,IF(DAY($C7522)=15,Calculator!$G$34/2,0)),0)</f>
        <v>0</v>
      </c>
      <c r="L7522" s="29">
        <f ca="1">IF(DAY($C7522)=28,IF(H7522=0,0,Calculator!$G$35),0)</f>
        <v>0</v>
      </c>
      <c r="M7522" s="29">
        <f ca="1">IF(I7522&gt;0,IF(DAY($C7522)=1,SUM(INDIRECT("I"&amp;(ROW(C7521)-DAY(C7521))):I7521),0),0)</f>
        <v>0</v>
      </c>
      <c r="N7522" s="29">
        <f ca="1">IF(C7522&lt;Calculator!$G$27,0,IF(C7522=Calculator!$G$27,Calculator!$G$39,IF(H7522-K7522&lt;=0,IF(D7522&gt;Calculator!$G$39,IF(H7522-K7522+E7522+L7522+M7522+Calculator!$G$39&gt;Calculator!$G$39,Calculator!$G$39-(H7522+E7522+L7522+M7522-K7522),Calculator!$G$39),D7522),0)))</f>
        <v>0</v>
      </c>
    </row>
    <row r="7523" spans="1:14" ht="15.75" thickBot="1">
      <c r="A7523" s="33" t="str">
        <f ca="1">IF(C7523=Calculator!$H$27,"F",IF(Daily!D7523+Daily!H7523=0,IF(D7522+H7522&gt;0,"L",""),""))</f>
        <v/>
      </c>
      <c r="B7523" s="34">
        <v>7522</v>
      </c>
      <c r="C7523" s="19">
        <f t="shared" ca="1" si="469"/>
        <v>53452</v>
      </c>
      <c r="D7523" s="29">
        <f t="shared" ca="1" si="471"/>
        <v>0</v>
      </c>
      <c r="E7523" s="29">
        <f ca="1">IF(C7523&lt;Calculator!$D$26,0,IF(DAY($C7523)=1,IF(D7523-Calculator!$G$24&gt;0,Calculator!$G$24,D7523),0))</f>
        <v>0</v>
      </c>
      <c r="F7523" s="29">
        <f ca="1">IF(E7523&gt;0,D7523*Calculator!$G$22/12,0)</f>
        <v>0</v>
      </c>
      <c r="G7523" s="29">
        <f ca="1">IF(E7523&gt;0,(IFERROR(-PMT(Calculator!$G$22/12,Calculator!$G$23*12,Calculator!$G$20),0))-F7523,0)</f>
        <v>0</v>
      </c>
      <c r="H7523" s="29">
        <f t="shared" ca="1" si="472"/>
        <v>0</v>
      </c>
      <c r="I7523" s="29">
        <f t="shared" ca="1" si="470"/>
        <v>0</v>
      </c>
      <c r="J7523" s="30">
        <f>Calculator!$G$40</f>
        <v>6.5000000000000002E-2</v>
      </c>
      <c r="K7523" s="29">
        <f ca="1">IF(C7523&gt;=Calculator!$G$27,IF(DAY($C7523)=1,Calculator!$G$34/2,IF(DAY($C7523)=15,Calculator!$G$34/2,0)),0)</f>
        <v>0</v>
      </c>
      <c r="L7523" s="29">
        <f ca="1">IF(DAY($C7523)=28,IF(H7523=0,0,Calculator!$G$35),0)</f>
        <v>0</v>
      </c>
      <c r="M7523" s="29">
        <f ca="1">IF(I7523&gt;0,IF(DAY($C7523)=1,SUM(INDIRECT("I"&amp;(ROW(C7522)-DAY(C7522))):I7522),0),0)</f>
        <v>0</v>
      </c>
      <c r="N7523" s="29">
        <f ca="1">IF(C7523&lt;Calculator!$G$27,0,IF(C7523=Calculator!$G$27,Calculator!$G$39,IF(H7523-K7523&lt;=0,IF(D7523&gt;Calculator!$G$39,IF(H7523-K7523+E7523+L7523+M7523+Calculator!$G$39&gt;Calculator!$G$39,Calculator!$G$39-(H7523+E7523+L7523+M7523-K7523),Calculator!$G$39),D7523),0)))</f>
        <v>0</v>
      </c>
    </row>
    <row r="7524" spans="1:14" ht="15.75" thickBot="1">
      <c r="A7524" s="33" t="str">
        <f ca="1">IF(C7524=Calculator!$H$27,"F",IF(Daily!D7524+Daily!H7524=0,IF(D7523+H7523&gt;0,"L",""),""))</f>
        <v/>
      </c>
      <c r="B7524" s="34">
        <v>7523</v>
      </c>
      <c r="C7524" s="19">
        <f t="shared" ca="1" si="469"/>
        <v>53453</v>
      </c>
      <c r="D7524" s="29">
        <f t="shared" ca="1" si="471"/>
        <v>0</v>
      </c>
      <c r="E7524" s="29">
        <f ca="1">IF(C7524&lt;Calculator!$D$26,0,IF(DAY($C7524)=1,IF(D7524-Calculator!$G$24&gt;0,Calculator!$G$24,D7524),0))</f>
        <v>0</v>
      </c>
      <c r="F7524" s="29">
        <f ca="1">IF(E7524&gt;0,D7524*Calculator!$G$22/12,0)</f>
        <v>0</v>
      </c>
      <c r="G7524" s="29">
        <f ca="1">IF(E7524&gt;0,(IFERROR(-PMT(Calculator!$G$22/12,Calculator!$G$23*12,Calculator!$G$20),0))-F7524,0)</f>
        <v>0</v>
      </c>
      <c r="H7524" s="29">
        <f t="shared" ca="1" si="472"/>
        <v>0</v>
      </c>
      <c r="I7524" s="29">
        <f t="shared" ca="1" si="470"/>
        <v>0</v>
      </c>
      <c r="J7524" s="30">
        <f>Calculator!$G$40</f>
        <v>6.5000000000000002E-2</v>
      </c>
      <c r="K7524" s="29">
        <f ca="1">IF(C7524&gt;=Calculator!$G$27,IF(DAY($C7524)=1,Calculator!$G$34/2,IF(DAY($C7524)=15,Calculator!$G$34/2,0)),0)</f>
        <v>0</v>
      </c>
      <c r="L7524" s="29">
        <f ca="1">IF(DAY($C7524)=28,IF(H7524=0,0,Calculator!$G$35),0)</f>
        <v>0</v>
      </c>
      <c r="M7524" s="29">
        <f ca="1">IF(I7524&gt;0,IF(DAY($C7524)=1,SUM(INDIRECT("I"&amp;(ROW(C7523)-DAY(C7523))):I7523),0),0)</f>
        <v>0</v>
      </c>
      <c r="N7524" s="29">
        <f ca="1">IF(C7524&lt;Calculator!$G$27,0,IF(C7524=Calculator!$G$27,Calculator!$G$39,IF(H7524-K7524&lt;=0,IF(D7524&gt;Calculator!$G$39,IF(H7524-K7524+E7524+L7524+M7524+Calculator!$G$39&gt;Calculator!$G$39,Calculator!$G$39-(H7524+E7524+L7524+M7524-K7524),Calculator!$G$39),D7524),0)))</f>
        <v>0</v>
      </c>
    </row>
    <row r="7525" spans="1:14" ht="15.75" thickBot="1">
      <c r="A7525" s="33" t="str">
        <f ca="1">IF(C7525=Calculator!$H$27,"F",IF(Daily!D7525+Daily!H7525=0,IF(D7524+H7524&gt;0,"L",""),""))</f>
        <v/>
      </c>
      <c r="B7525" s="34">
        <v>7524</v>
      </c>
      <c r="C7525" s="19">
        <f t="shared" ca="1" si="469"/>
        <v>53454</v>
      </c>
      <c r="D7525" s="29">
        <f t="shared" ca="1" si="471"/>
        <v>0</v>
      </c>
      <c r="E7525" s="29">
        <f ca="1">IF(C7525&lt;Calculator!$D$26,0,IF(DAY($C7525)=1,IF(D7525-Calculator!$G$24&gt;0,Calculator!$G$24,D7525),0))</f>
        <v>0</v>
      </c>
      <c r="F7525" s="29">
        <f ca="1">IF(E7525&gt;0,D7525*Calculator!$G$22/12,0)</f>
        <v>0</v>
      </c>
      <c r="G7525" s="29">
        <f ca="1">IF(E7525&gt;0,(IFERROR(-PMT(Calculator!$G$22/12,Calculator!$G$23*12,Calculator!$G$20),0))-F7525,0)</f>
        <v>0</v>
      </c>
      <c r="H7525" s="29">
        <f t="shared" ca="1" si="472"/>
        <v>0</v>
      </c>
      <c r="I7525" s="29">
        <f t="shared" ca="1" si="470"/>
        <v>0</v>
      </c>
      <c r="J7525" s="30">
        <f>Calculator!$G$40</f>
        <v>6.5000000000000002E-2</v>
      </c>
      <c r="K7525" s="29">
        <f ca="1">IF(C7525&gt;=Calculator!$G$27,IF(DAY($C7525)=1,Calculator!$G$34/2,IF(DAY($C7525)=15,Calculator!$G$34/2,0)),0)</f>
        <v>0</v>
      </c>
      <c r="L7525" s="29">
        <f ca="1">IF(DAY($C7525)=28,IF(H7525=0,0,Calculator!$G$35),0)</f>
        <v>0</v>
      </c>
      <c r="M7525" s="29">
        <f ca="1">IF(I7525&gt;0,IF(DAY($C7525)=1,SUM(INDIRECT("I"&amp;(ROW(C7524)-DAY(C7524))):I7524),0),0)</f>
        <v>0</v>
      </c>
      <c r="N7525" s="29">
        <f ca="1">IF(C7525&lt;Calculator!$G$27,0,IF(C7525=Calculator!$G$27,Calculator!$G$39,IF(H7525-K7525&lt;=0,IF(D7525&gt;Calculator!$G$39,IF(H7525-K7525+E7525+L7525+M7525+Calculator!$G$39&gt;Calculator!$G$39,Calculator!$G$39-(H7525+E7525+L7525+M7525-K7525),Calculator!$G$39),D7525),0)))</f>
        <v>0</v>
      </c>
    </row>
    <row r="7526" spans="1:14" ht="15.75" thickBot="1">
      <c r="A7526" s="33" t="str">
        <f ca="1">IF(C7526=Calculator!$H$27,"F",IF(Daily!D7526+Daily!H7526=0,IF(D7525+H7525&gt;0,"L",""),""))</f>
        <v/>
      </c>
      <c r="B7526" s="34">
        <v>7525</v>
      </c>
      <c r="C7526" s="19">
        <f t="shared" ca="1" si="469"/>
        <v>53455</v>
      </c>
      <c r="D7526" s="29">
        <f t="shared" ca="1" si="471"/>
        <v>0</v>
      </c>
      <c r="E7526" s="29">
        <f ca="1">IF(C7526&lt;Calculator!$D$26,0,IF(DAY($C7526)=1,IF(D7526-Calculator!$G$24&gt;0,Calculator!$G$24,D7526),0))</f>
        <v>0</v>
      </c>
      <c r="F7526" s="29">
        <f ca="1">IF(E7526&gt;0,D7526*Calculator!$G$22/12,0)</f>
        <v>0</v>
      </c>
      <c r="G7526" s="29">
        <f ca="1">IF(E7526&gt;0,(IFERROR(-PMT(Calculator!$G$22/12,Calculator!$G$23*12,Calculator!$G$20),0))-F7526,0)</f>
        <v>0</v>
      </c>
      <c r="H7526" s="29">
        <f t="shared" ca="1" si="472"/>
        <v>0</v>
      </c>
      <c r="I7526" s="29">
        <f t="shared" ca="1" si="470"/>
        <v>0</v>
      </c>
      <c r="J7526" s="30">
        <f>Calculator!$G$40</f>
        <v>6.5000000000000002E-2</v>
      </c>
      <c r="K7526" s="29">
        <f ca="1">IF(C7526&gt;=Calculator!$G$27,IF(DAY($C7526)=1,Calculator!$G$34/2,IF(DAY($C7526)=15,Calculator!$G$34/2,0)),0)</f>
        <v>0</v>
      </c>
      <c r="L7526" s="29">
        <f ca="1">IF(DAY($C7526)=28,IF(H7526=0,0,Calculator!$G$35),0)</f>
        <v>0</v>
      </c>
      <c r="M7526" s="29">
        <f ca="1">IF(I7526&gt;0,IF(DAY($C7526)=1,SUM(INDIRECT("I"&amp;(ROW(C7525)-DAY(C7525))):I7525),0),0)</f>
        <v>0</v>
      </c>
      <c r="N7526" s="29">
        <f ca="1">IF(C7526&lt;Calculator!$G$27,0,IF(C7526=Calculator!$G$27,Calculator!$G$39,IF(H7526-K7526&lt;=0,IF(D7526&gt;Calculator!$G$39,IF(H7526-K7526+E7526+L7526+M7526+Calculator!$G$39&gt;Calculator!$G$39,Calculator!$G$39-(H7526+E7526+L7526+M7526-K7526),Calculator!$G$39),D7526),0)))</f>
        <v>0</v>
      </c>
    </row>
    <row r="7527" spans="1:14" ht="15.75" thickBot="1">
      <c r="A7527" s="33" t="str">
        <f ca="1">IF(C7527=Calculator!$H$27,"F",IF(Daily!D7527+Daily!H7527=0,IF(D7526+H7526&gt;0,"L",""),""))</f>
        <v/>
      </c>
      <c r="B7527" s="34">
        <v>7526</v>
      </c>
      <c r="C7527" s="19">
        <f t="shared" ca="1" si="469"/>
        <v>53456</v>
      </c>
      <c r="D7527" s="29">
        <f t="shared" ca="1" si="471"/>
        <v>0</v>
      </c>
      <c r="E7527" s="29">
        <f ca="1">IF(C7527&lt;Calculator!$D$26,0,IF(DAY($C7527)=1,IF(D7527-Calculator!$G$24&gt;0,Calculator!$G$24,D7527),0))</f>
        <v>0</v>
      </c>
      <c r="F7527" s="29">
        <f ca="1">IF(E7527&gt;0,D7527*Calculator!$G$22/12,0)</f>
        <v>0</v>
      </c>
      <c r="G7527" s="29">
        <f ca="1">IF(E7527&gt;0,(IFERROR(-PMT(Calculator!$G$22/12,Calculator!$G$23*12,Calculator!$G$20),0))-F7527,0)</f>
        <v>0</v>
      </c>
      <c r="H7527" s="29">
        <f t="shared" ca="1" si="472"/>
        <v>0</v>
      </c>
      <c r="I7527" s="29">
        <f t="shared" ca="1" si="470"/>
        <v>0</v>
      </c>
      <c r="J7527" s="30">
        <f>Calculator!$G$40</f>
        <v>6.5000000000000002E-2</v>
      </c>
      <c r="K7527" s="29">
        <f ca="1">IF(C7527&gt;=Calculator!$G$27,IF(DAY($C7527)=1,Calculator!$G$34/2,IF(DAY($C7527)=15,Calculator!$G$34/2,0)),0)</f>
        <v>0</v>
      </c>
      <c r="L7527" s="29">
        <f ca="1">IF(DAY($C7527)=28,IF(H7527=0,0,Calculator!$G$35),0)</f>
        <v>0</v>
      </c>
      <c r="M7527" s="29">
        <f ca="1">IF(I7527&gt;0,IF(DAY($C7527)=1,SUM(INDIRECT("I"&amp;(ROW(C7526)-DAY(C7526))):I7526),0),0)</f>
        <v>0</v>
      </c>
      <c r="N7527" s="29">
        <f ca="1">IF(C7527&lt;Calculator!$G$27,0,IF(C7527=Calculator!$G$27,Calculator!$G$39,IF(H7527-K7527&lt;=0,IF(D7527&gt;Calculator!$G$39,IF(H7527-K7527+E7527+L7527+M7527+Calculator!$G$39&gt;Calculator!$G$39,Calculator!$G$39-(H7527+E7527+L7527+M7527-K7527),Calculator!$G$39),D7527),0)))</f>
        <v>0</v>
      </c>
    </row>
    <row r="7528" spans="1:14" ht="15.75" thickBot="1">
      <c r="A7528" s="33" t="str">
        <f ca="1">IF(C7528=Calculator!$H$27,"F",IF(Daily!D7528+Daily!H7528=0,IF(D7527+H7527&gt;0,"L",""),""))</f>
        <v/>
      </c>
      <c r="B7528" s="34">
        <v>7527</v>
      </c>
      <c r="C7528" s="19">
        <f t="shared" ca="1" si="469"/>
        <v>53457</v>
      </c>
      <c r="D7528" s="29">
        <f t="shared" ca="1" si="471"/>
        <v>0</v>
      </c>
      <c r="E7528" s="29">
        <f ca="1">IF(C7528&lt;Calculator!$D$26,0,IF(DAY($C7528)=1,IF(D7528-Calculator!$G$24&gt;0,Calculator!$G$24,D7528),0))</f>
        <v>0</v>
      </c>
      <c r="F7528" s="29">
        <f ca="1">IF(E7528&gt;0,D7528*Calculator!$G$22/12,0)</f>
        <v>0</v>
      </c>
      <c r="G7528" s="29">
        <f ca="1">IF(E7528&gt;0,(IFERROR(-PMT(Calculator!$G$22/12,Calculator!$G$23*12,Calculator!$G$20),0))-F7528,0)</f>
        <v>0</v>
      </c>
      <c r="H7528" s="29">
        <f t="shared" ca="1" si="472"/>
        <v>0</v>
      </c>
      <c r="I7528" s="29">
        <f t="shared" ca="1" si="470"/>
        <v>0</v>
      </c>
      <c r="J7528" s="30">
        <f>Calculator!$G$40</f>
        <v>6.5000000000000002E-2</v>
      </c>
      <c r="K7528" s="29">
        <f ca="1">IF(C7528&gt;=Calculator!$G$27,IF(DAY($C7528)=1,Calculator!$G$34/2,IF(DAY($C7528)=15,Calculator!$G$34/2,0)),0)</f>
        <v>0</v>
      </c>
      <c r="L7528" s="29">
        <f ca="1">IF(DAY($C7528)=28,IF(H7528=0,0,Calculator!$G$35),0)</f>
        <v>0</v>
      </c>
      <c r="M7528" s="29">
        <f ca="1">IF(I7528&gt;0,IF(DAY($C7528)=1,SUM(INDIRECT("I"&amp;(ROW(C7527)-DAY(C7527))):I7527),0),0)</f>
        <v>0</v>
      </c>
      <c r="N7528" s="29">
        <f ca="1">IF(C7528&lt;Calculator!$G$27,0,IF(C7528=Calculator!$G$27,Calculator!$G$39,IF(H7528-K7528&lt;=0,IF(D7528&gt;Calculator!$G$39,IF(H7528-K7528+E7528+L7528+M7528+Calculator!$G$39&gt;Calculator!$G$39,Calculator!$G$39-(H7528+E7528+L7528+M7528-K7528),Calculator!$G$39),D7528),0)))</f>
        <v>0</v>
      </c>
    </row>
    <row r="7529" spans="1:14" ht="15.75" thickBot="1">
      <c r="A7529" s="33" t="str">
        <f ca="1">IF(C7529=Calculator!$H$27,"F",IF(Daily!D7529+Daily!H7529=0,IF(D7528+H7528&gt;0,"L",""),""))</f>
        <v/>
      </c>
      <c r="B7529" s="34">
        <v>7528</v>
      </c>
      <c r="C7529" s="19">
        <f t="shared" ca="1" si="469"/>
        <v>53458</v>
      </c>
      <c r="D7529" s="29">
        <f t="shared" ca="1" si="471"/>
        <v>0</v>
      </c>
      <c r="E7529" s="29">
        <f ca="1">IF(C7529&lt;Calculator!$D$26,0,IF(DAY($C7529)=1,IF(D7529-Calculator!$G$24&gt;0,Calculator!$G$24,D7529),0))</f>
        <v>0</v>
      </c>
      <c r="F7529" s="29">
        <f ca="1">IF(E7529&gt;0,D7529*Calculator!$G$22/12,0)</f>
        <v>0</v>
      </c>
      <c r="G7529" s="29">
        <f ca="1">IF(E7529&gt;0,(IFERROR(-PMT(Calculator!$G$22/12,Calculator!$G$23*12,Calculator!$G$20),0))-F7529,0)</f>
        <v>0</v>
      </c>
      <c r="H7529" s="29">
        <f t="shared" ca="1" si="472"/>
        <v>0</v>
      </c>
      <c r="I7529" s="29">
        <f t="shared" ca="1" si="470"/>
        <v>0</v>
      </c>
      <c r="J7529" s="30">
        <f>Calculator!$G$40</f>
        <v>6.5000000000000002E-2</v>
      </c>
      <c r="K7529" s="29">
        <f ca="1">IF(C7529&gt;=Calculator!$G$27,IF(DAY($C7529)=1,Calculator!$G$34/2,IF(DAY($C7529)=15,Calculator!$G$34/2,0)),0)</f>
        <v>0</v>
      </c>
      <c r="L7529" s="29">
        <f ca="1">IF(DAY($C7529)=28,IF(H7529=0,0,Calculator!$G$35),0)</f>
        <v>0</v>
      </c>
      <c r="M7529" s="29">
        <f ca="1">IF(I7529&gt;0,IF(DAY($C7529)=1,SUM(INDIRECT("I"&amp;(ROW(C7528)-DAY(C7528))):I7528),0),0)</f>
        <v>0</v>
      </c>
      <c r="N7529" s="29">
        <f ca="1">IF(C7529&lt;Calculator!$G$27,0,IF(C7529=Calculator!$G$27,Calculator!$G$39,IF(H7529-K7529&lt;=0,IF(D7529&gt;Calculator!$G$39,IF(H7529-K7529+E7529+L7529+M7529+Calculator!$G$39&gt;Calculator!$G$39,Calculator!$G$39-(H7529+E7529+L7529+M7529-K7529),Calculator!$G$39),D7529),0)))</f>
        <v>0</v>
      </c>
    </row>
    <row r="7530" spans="1:14" ht="15.75" thickBot="1">
      <c r="A7530" s="33" t="str">
        <f ca="1">IF(C7530=Calculator!$H$27,"F",IF(Daily!D7530+Daily!H7530=0,IF(D7529+H7529&gt;0,"L",""),""))</f>
        <v/>
      </c>
      <c r="B7530" s="34">
        <v>7529</v>
      </c>
      <c r="C7530" s="19">
        <f t="shared" ca="1" si="469"/>
        <v>53459</v>
      </c>
      <c r="D7530" s="29">
        <f t="shared" ca="1" si="471"/>
        <v>0</v>
      </c>
      <c r="E7530" s="29">
        <f ca="1">IF(C7530&lt;Calculator!$D$26,0,IF(DAY($C7530)=1,IF(D7530-Calculator!$G$24&gt;0,Calculator!$G$24,D7530),0))</f>
        <v>0</v>
      </c>
      <c r="F7530" s="29">
        <f ca="1">IF(E7530&gt;0,D7530*Calculator!$G$22/12,0)</f>
        <v>0</v>
      </c>
      <c r="G7530" s="29">
        <f ca="1">IF(E7530&gt;0,(IFERROR(-PMT(Calculator!$G$22/12,Calculator!$G$23*12,Calculator!$G$20),0))-F7530,0)</f>
        <v>0</v>
      </c>
      <c r="H7530" s="29">
        <f t="shared" ca="1" si="472"/>
        <v>0</v>
      </c>
      <c r="I7530" s="29">
        <f t="shared" ca="1" si="470"/>
        <v>0</v>
      </c>
      <c r="J7530" s="30">
        <f>Calculator!$G$40</f>
        <v>6.5000000000000002E-2</v>
      </c>
      <c r="K7530" s="29">
        <f ca="1">IF(C7530&gt;=Calculator!$G$27,IF(DAY($C7530)=1,Calculator!$G$34/2,IF(DAY($C7530)=15,Calculator!$G$34/2,0)),0)</f>
        <v>0</v>
      </c>
      <c r="L7530" s="29">
        <f ca="1">IF(DAY($C7530)=28,IF(H7530=0,0,Calculator!$G$35),0)</f>
        <v>0</v>
      </c>
      <c r="M7530" s="29">
        <f ca="1">IF(I7530&gt;0,IF(DAY($C7530)=1,SUM(INDIRECT("I"&amp;(ROW(C7529)-DAY(C7529))):I7529),0),0)</f>
        <v>0</v>
      </c>
      <c r="N7530" s="29">
        <f ca="1">IF(C7530&lt;Calculator!$G$27,0,IF(C7530=Calculator!$G$27,Calculator!$G$39,IF(H7530-K7530&lt;=0,IF(D7530&gt;Calculator!$G$39,IF(H7530-K7530+E7530+L7530+M7530+Calculator!$G$39&gt;Calculator!$G$39,Calculator!$G$39-(H7530+E7530+L7530+M7530-K7530),Calculator!$G$39),D7530),0)))</f>
        <v>0</v>
      </c>
    </row>
    <row r="7531" spans="1:14" ht="15.75" thickBot="1">
      <c r="A7531" s="33" t="str">
        <f ca="1">IF(C7531=Calculator!$H$27,"F",IF(Daily!D7531+Daily!H7531=0,IF(D7530+H7530&gt;0,"L",""),""))</f>
        <v/>
      </c>
      <c r="B7531" s="34">
        <v>7530</v>
      </c>
      <c r="C7531" s="19">
        <f t="shared" ca="1" si="469"/>
        <v>53460</v>
      </c>
      <c r="D7531" s="29">
        <f t="shared" ca="1" si="471"/>
        <v>0</v>
      </c>
      <c r="E7531" s="29">
        <f ca="1">IF(C7531&lt;Calculator!$D$26,0,IF(DAY($C7531)=1,IF(D7531-Calculator!$G$24&gt;0,Calculator!$G$24,D7531),0))</f>
        <v>0</v>
      </c>
      <c r="F7531" s="29">
        <f ca="1">IF(E7531&gt;0,D7531*Calculator!$G$22/12,0)</f>
        <v>0</v>
      </c>
      <c r="G7531" s="29">
        <f ca="1">IF(E7531&gt;0,(IFERROR(-PMT(Calculator!$G$22/12,Calculator!$G$23*12,Calculator!$G$20),0))-F7531,0)</f>
        <v>0</v>
      </c>
      <c r="H7531" s="29">
        <f t="shared" ca="1" si="472"/>
        <v>0</v>
      </c>
      <c r="I7531" s="29">
        <f t="shared" ca="1" si="470"/>
        <v>0</v>
      </c>
      <c r="J7531" s="30">
        <f>Calculator!$G$40</f>
        <v>6.5000000000000002E-2</v>
      </c>
      <c r="K7531" s="29">
        <f ca="1">IF(C7531&gt;=Calculator!$G$27,IF(DAY($C7531)=1,Calculator!$G$34/2,IF(DAY($C7531)=15,Calculator!$G$34/2,0)),0)</f>
        <v>0</v>
      </c>
      <c r="L7531" s="29">
        <f ca="1">IF(DAY($C7531)=28,IF(H7531=0,0,Calculator!$G$35),0)</f>
        <v>0</v>
      </c>
      <c r="M7531" s="29">
        <f ca="1">IF(I7531&gt;0,IF(DAY($C7531)=1,SUM(INDIRECT("I"&amp;(ROW(C7530)-DAY(C7530))):I7530),0),0)</f>
        <v>0</v>
      </c>
      <c r="N7531" s="29">
        <f ca="1">IF(C7531&lt;Calculator!$G$27,0,IF(C7531=Calculator!$G$27,Calculator!$G$39,IF(H7531-K7531&lt;=0,IF(D7531&gt;Calculator!$G$39,IF(H7531-K7531+E7531+L7531+M7531+Calculator!$G$39&gt;Calculator!$G$39,Calculator!$G$39-(H7531+E7531+L7531+M7531-K7531),Calculator!$G$39),D7531),0)))</f>
        <v>0</v>
      </c>
    </row>
    <row r="7532" spans="1:14" ht="15.75" thickBot="1">
      <c r="A7532" s="33" t="str">
        <f ca="1">IF(C7532=Calculator!$H$27,"F",IF(Daily!D7532+Daily!H7532=0,IF(D7531+H7531&gt;0,"L",""),""))</f>
        <v/>
      </c>
      <c r="B7532" s="34">
        <v>7531</v>
      </c>
      <c r="C7532" s="19">
        <f t="shared" ca="1" si="469"/>
        <v>53461</v>
      </c>
      <c r="D7532" s="29">
        <f t="shared" ca="1" si="471"/>
        <v>0</v>
      </c>
      <c r="E7532" s="29">
        <f ca="1">IF(C7532&lt;Calculator!$D$26,0,IF(DAY($C7532)=1,IF(D7532-Calculator!$G$24&gt;0,Calculator!$G$24,D7532),0))</f>
        <v>0</v>
      </c>
      <c r="F7532" s="29">
        <f ca="1">IF(E7532&gt;0,D7532*Calculator!$G$22/12,0)</f>
        <v>0</v>
      </c>
      <c r="G7532" s="29">
        <f ca="1">IF(E7532&gt;0,(IFERROR(-PMT(Calculator!$G$22/12,Calculator!$G$23*12,Calculator!$G$20),0))-F7532,0)</f>
        <v>0</v>
      </c>
      <c r="H7532" s="29">
        <f t="shared" ca="1" si="472"/>
        <v>0</v>
      </c>
      <c r="I7532" s="29">
        <f t="shared" ca="1" si="470"/>
        <v>0</v>
      </c>
      <c r="J7532" s="30">
        <f>Calculator!$G$40</f>
        <v>6.5000000000000002E-2</v>
      </c>
      <c r="K7532" s="29">
        <f ca="1">IF(C7532&gt;=Calculator!$G$27,IF(DAY($C7532)=1,Calculator!$G$34/2,IF(DAY($C7532)=15,Calculator!$G$34/2,0)),0)</f>
        <v>0</v>
      </c>
      <c r="L7532" s="29">
        <f ca="1">IF(DAY($C7532)=28,IF(H7532=0,0,Calculator!$G$35),0)</f>
        <v>0</v>
      </c>
      <c r="M7532" s="29">
        <f ca="1">IF(I7532&gt;0,IF(DAY($C7532)=1,SUM(INDIRECT("I"&amp;(ROW(C7531)-DAY(C7531))):I7531),0),0)</f>
        <v>0</v>
      </c>
      <c r="N7532" s="29">
        <f ca="1">IF(C7532&lt;Calculator!$G$27,0,IF(C7532=Calculator!$G$27,Calculator!$G$39,IF(H7532-K7532&lt;=0,IF(D7532&gt;Calculator!$G$39,IF(H7532-K7532+E7532+L7532+M7532+Calculator!$G$39&gt;Calculator!$G$39,Calculator!$G$39-(H7532+E7532+L7532+M7532-K7532),Calculator!$G$39),D7532),0)))</f>
        <v>0</v>
      </c>
    </row>
    <row r="7533" spans="1:14" ht="15.75" thickBot="1">
      <c r="A7533" s="33" t="str">
        <f ca="1">IF(C7533=Calculator!$H$27,"F",IF(Daily!D7533+Daily!H7533=0,IF(D7532+H7532&gt;0,"L",""),""))</f>
        <v/>
      </c>
      <c r="B7533" s="34">
        <v>7532</v>
      </c>
      <c r="C7533" s="19">
        <f t="shared" ca="1" si="469"/>
        <v>53462</v>
      </c>
      <c r="D7533" s="29">
        <f t="shared" ca="1" si="471"/>
        <v>0</v>
      </c>
      <c r="E7533" s="29">
        <f ca="1">IF(C7533&lt;Calculator!$D$26,0,IF(DAY($C7533)=1,IF(D7533-Calculator!$G$24&gt;0,Calculator!$G$24,D7533),0))</f>
        <v>0</v>
      </c>
      <c r="F7533" s="29">
        <f ca="1">IF(E7533&gt;0,D7533*Calculator!$G$22/12,0)</f>
        <v>0</v>
      </c>
      <c r="G7533" s="29">
        <f ca="1">IF(E7533&gt;0,(IFERROR(-PMT(Calculator!$G$22/12,Calculator!$G$23*12,Calculator!$G$20),0))-F7533,0)</f>
        <v>0</v>
      </c>
      <c r="H7533" s="29">
        <f t="shared" ca="1" si="472"/>
        <v>0</v>
      </c>
      <c r="I7533" s="29">
        <f t="shared" ca="1" si="470"/>
        <v>0</v>
      </c>
      <c r="J7533" s="30">
        <f>Calculator!$G$40</f>
        <v>6.5000000000000002E-2</v>
      </c>
      <c r="K7533" s="29">
        <f ca="1">IF(C7533&gt;=Calculator!$G$27,IF(DAY($C7533)=1,Calculator!$G$34/2,IF(DAY($C7533)=15,Calculator!$G$34/2,0)),0)</f>
        <v>4500</v>
      </c>
      <c r="L7533" s="29">
        <f ca="1">IF(DAY($C7533)=28,IF(H7533=0,0,Calculator!$G$35),0)</f>
        <v>0</v>
      </c>
      <c r="M7533" s="29">
        <f ca="1">IF(I7533&gt;0,IF(DAY($C7533)=1,SUM(INDIRECT("I"&amp;(ROW(C7532)-DAY(C7532))):I7532),0),0)</f>
        <v>0</v>
      </c>
      <c r="N7533" s="29">
        <f ca="1">IF(C7533&lt;Calculator!$G$27,0,IF(C7533=Calculator!$G$27,Calculator!$G$39,IF(H7533-K7533&lt;=0,IF(D7533&gt;Calculator!$G$39,IF(H7533-K7533+E7533+L7533+M7533+Calculator!$G$39&gt;Calculator!$G$39,Calculator!$G$39-(H7533+E7533+L7533+M7533-K7533),Calculator!$G$39),D7533),0)))</f>
        <v>0</v>
      </c>
    </row>
    <row r="7534" spans="1:14" ht="15.75" thickBot="1">
      <c r="A7534" s="33" t="str">
        <f ca="1">IF(C7534=Calculator!$H$27,"F",IF(Daily!D7534+Daily!H7534=0,IF(D7533+H7533&gt;0,"L",""),""))</f>
        <v/>
      </c>
      <c r="B7534" s="34">
        <v>7533</v>
      </c>
      <c r="C7534" s="19">
        <f t="shared" ca="1" si="469"/>
        <v>53463</v>
      </c>
      <c r="D7534" s="29">
        <f t="shared" ca="1" si="471"/>
        <v>0</v>
      </c>
      <c r="E7534" s="29">
        <f ca="1">IF(C7534&lt;Calculator!$D$26,0,IF(DAY($C7534)=1,IF(D7534-Calculator!$G$24&gt;0,Calculator!$G$24,D7534),0))</f>
        <v>0</v>
      </c>
      <c r="F7534" s="29">
        <f ca="1">IF(E7534&gt;0,D7534*Calculator!$G$22/12,0)</f>
        <v>0</v>
      </c>
      <c r="G7534" s="29">
        <f ca="1">IF(E7534&gt;0,(IFERROR(-PMT(Calculator!$G$22/12,Calculator!$G$23*12,Calculator!$G$20),0))-F7534,0)</f>
        <v>0</v>
      </c>
      <c r="H7534" s="29">
        <f t="shared" ca="1" si="472"/>
        <v>0</v>
      </c>
      <c r="I7534" s="29">
        <f t="shared" ca="1" si="470"/>
        <v>0</v>
      </c>
      <c r="J7534" s="30">
        <f>Calculator!$G$40</f>
        <v>6.5000000000000002E-2</v>
      </c>
      <c r="K7534" s="29">
        <f ca="1">IF(C7534&gt;=Calculator!$G$27,IF(DAY($C7534)=1,Calculator!$G$34/2,IF(DAY($C7534)=15,Calculator!$G$34/2,0)),0)</f>
        <v>0</v>
      </c>
      <c r="L7534" s="29">
        <f ca="1">IF(DAY($C7534)=28,IF(H7534=0,0,Calculator!$G$35),0)</f>
        <v>0</v>
      </c>
      <c r="M7534" s="29">
        <f ca="1">IF(I7534&gt;0,IF(DAY($C7534)=1,SUM(INDIRECT("I"&amp;(ROW(C7533)-DAY(C7533))):I7533),0),0)</f>
        <v>0</v>
      </c>
      <c r="N7534" s="29">
        <f ca="1">IF(C7534&lt;Calculator!$G$27,0,IF(C7534=Calculator!$G$27,Calculator!$G$39,IF(H7534-K7534&lt;=0,IF(D7534&gt;Calculator!$G$39,IF(H7534-K7534+E7534+L7534+M7534+Calculator!$G$39&gt;Calculator!$G$39,Calculator!$G$39-(H7534+E7534+L7534+M7534-K7534),Calculator!$G$39),D7534),0)))</f>
        <v>0</v>
      </c>
    </row>
    <row r="7535" spans="1:14" ht="15.75" thickBot="1">
      <c r="A7535" s="33" t="str">
        <f ca="1">IF(C7535=Calculator!$H$27,"F",IF(Daily!D7535+Daily!H7535=0,IF(D7534+H7534&gt;0,"L",""),""))</f>
        <v/>
      </c>
      <c r="B7535" s="34">
        <v>7534</v>
      </c>
      <c r="C7535" s="19">
        <f t="shared" ca="1" si="469"/>
        <v>53464</v>
      </c>
      <c r="D7535" s="29">
        <f t="shared" ca="1" si="471"/>
        <v>0</v>
      </c>
      <c r="E7535" s="29">
        <f ca="1">IF(C7535&lt;Calculator!$D$26,0,IF(DAY($C7535)=1,IF(D7535-Calculator!$G$24&gt;0,Calculator!$G$24,D7535),0))</f>
        <v>0</v>
      </c>
      <c r="F7535" s="29">
        <f ca="1">IF(E7535&gt;0,D7535*Calculator!$G$22/12,0)</f>
        <v>0</v>
      </c>
      <c r="G7535" s="29">
        <f ca="1">IF(E7535&gt;0,(IFERROR(-PMT(Calculator!$G$22/12,Calculator!$G$23*12,Calculator!$G$20),0))-F7535,0)</f>
        <v>0</v>
      </c>
      <c r="H7535" s="29">
        <f t="shared" ca="1" si="472"/>
        <v>0</v>
      </c>
      <c r="I7535" s="29">
        <f t="shared" ca="1" si="470"/>
        <v>0</v>
      </c>
      <c r="J7535" s="30">
        <f>Calculator!$G$40</f>
        <v>6.5000000000000002E-2</v>
      </c>
      <c r="K7535" s="29">
        <f ca="1">IF(C7535&gt;=Calculator!$G$27,IF(DAY($C7535)=1,Calculator!$G$34/2,IF(DAY($C7535)=15,Calculator!$G$34/2,0)),0)</f>
        <v>0</v>
      </c>
      <c r="L7535" s="29">
        <f ca="1">IF(DAY($C7535)=28,IF(H7535=0,0,Calculator!$G$35),0)</f>
        <v>0</v>
      </c>
      <c r="M7535" s="29">
        <f ca="1">IF(I7535&gt;0,IF(DAY($C7535)=1,SUM(INDIRECT("I"&amp;(ROW(C7534)-DAY(C7534))):I7534),0),0)</f>
        <v>0</v>
      </c>
      <c r="N7535" s="29">
        <f ca="1">IF(C7535&lt;Calculator!$G$27,0,IF(C7535=Calculator!$G$27,Calculator!$G$39,IF(H7535-K7535&lt;=0,IF(D7535&gt;Calculator!$G$39,IF(H7535-K7535+E7535+L7535+M7535+Calculator!$G$39&gt;Calculator!$G$39,Calculator!$G$39-(H7535+E7535+L7535+M7535-K7535),Calculator!$G$39),D7535),0)))</f>
        <v>0</v>
      </c>
    </row>
    <row r="7536" spans="1:14" ht="15.75" thickBot="1">
      <c r="A7536" s="33" t="str">
        <f ca="1">IF(C7536=Calculator!$H$27,"F",IF(Daily!D7536+Daily!H7536=0,IF(D7535+H7535&gt;0,"L",""),""))</f>
        <v/>
      </c>
      <c r="B7536" s="34">
        <v>7535</v>
      </c>
      <c r="C7536" s="19">
        <f t="shared" ca="1" si="469"/>
        <v>53465</v>
      </c>
      <c r="D7536" s="29">
        <f t="shared" ca="1" si="471"/>
        <v>0</v>
      </c>
      <c r="E7536" s="29">
        <f ca="1">IF(C7536&lt;Calculator!$D$26,0,IF(DAY($C7536)=1,IF(D7536-Calculator!$G$24&gt;0,Calculator!$G$24,D7536),0))</f>
        <v>0</v>
      </c>
      <c r="F7536" s="29">
        <f ca="1">IF(E7536&gt;0,D7536*Calculator!$G$22/12,0)</f>
        <v>0</v>
      </c>
      <c r="G7536" s="29">
        <f ca="1">IF(E7536&gt;0,(IFERROR(-PMT(Calculator!$G$22/12,Calculator!$G$23*12,Calculator!$G$20),0))-F7536,0)</f>
        <v>0</v>
      </c>
      <c r="H7536" s="29">
        <f t="shared" ca="1" si="472"/>
        <v>0</v>
      </c>
      <c r="I7536" s="29">
        <f t="shared" ca="1" si="470"/>
        <v>0</v>
      </c>
      <c r="J7536" s="30">
        <f>Calculator!$G$40</f>
        <v>6.5000000000000002E-2</v>
      </c>
      <c r="K7536" s="29">
        <f ca="1">IF(C7536&gt;=Calculator!$G$27,IF(DAY($C7536)=1,Calculator!$G$34/2,IF(DAY($C7536)=15,Calculator!$G$34/2,0)),0)</f>
        <v>0</v>
      </c>
      <c r="L7536" s="29">
        <f ca="1">IF(DAY($C7536)=28,IF(H7536=0,0,Calculator!$G$35),0)</f>
        <v>0</v>
      </c>
      <c r="M7536" s="29">
        <f ca="1">IF(I7536&gt;0,IF(DAY($C7536)=1,SUM(INDIRECT("I"&amp;(ROW(C7535)-DAY(C7535))):I7535),0),0)</f>
        <v>0</v>
      </c>
      <c r="N7536" s="29">
        <f ca="1">IF(C7536&lt;Calculator!$G$27,0,IF(C7536=Calculator!$G$27,Calculator!$G$39,IF(H7536-K7536&lt;=0,IF(D7536&gt;Calculator!$G$39,IF(H7536-K7536+E7536+L7536+M7536+Calculator!$G$39&gt;Calculator!$G$39,Calculator!$G$39-(H7536+E7536+L7536+M7536-K7536),Calculator!$G$39),D7536),0)))</f>
        <v>0</v>
      </c>
    </row>
    <row r="7537" spans="1:14" ht="15.75" thickBot="1">
      <c r="A7537" s="33" t="str">
        <f ca="1">IF(C7537=Calculator!$H$27,"F",IF(Daily!D7537+Daily!H7537=0,IF(D7536+H7536&gt;0,"L",""),""))</f>
        <v/>
      </c>
      <c r="B7537" s="34">
        <v>7536</v>
      </c>
      <c r="C7537" s="19">
        <f t="shared" ca="1" si="469"/>
        <v>53466</v>
      </c>
      <c r="D7537" s="29">
        <f t="shared" ca="1" si="471"/>
        <v>0</v>
      </c>
      <c r="E7537" s="29">
        <f ca="1">IF(C7537&lt;Calculator!$D$26,0,IF(DAY($C7537)=1,IF(D7537-Calculator!$G$24&gt;0,Calculator!$G$24,D7537),0))</f>
        <v>0</v>
      </c>
      <c r="F7537" s="29">
        <f ca="1">IF(E7537&gt;0,D7537*Calculator!$G$22/12,0)</f>
        <v>0</v>
      </c>
      <c r="G7537" s="29">
        <f ca="1">IF(E7537&gt;0,(IFERROR(-PMT(Calculator!$G$22/12,Calculator!$G$23*12,Calculator!$G$20),0))-F7537,0)</f>
        <v>0</v>
      </c>
      <c r="H7537" s="29">
        <f t="shared" ca="1" si="472"/>
        <v>0</v>
      </c>
      <c r="I7537" s="29">
        <f t="shared" ca="1" si="470"/>
        <v>0</v>
      </c>
      <c r="J7537" s="30">
        <f>Calculator!$G$40</f>
        <v>6.5000000000000002E-2</v>
      </c>
      <c r="K7537" s="29">
        <f ca="1">IF(C7537&gt;=Calculator!$G$27,IF(DAY($C7537)=1,Calculator!$G$34/2,IF(DAY($C7537)=15,Calculator!$G$34/2,0)),0)</f>
        <v>0</v>
      </c>
      <c r="L7537" s="29">
        <f ca="1">IF(DAY($C7537)=28,IF(H7537=0,0,Calculator!$G$35),0)</f>
        <v>0</v>
      </c>
      <c r="M7537" s="29">
        <f ca="1">IF(I7537&gt;0,IF(DAY($C7537)=1,SUM(INDIRECT("I"&amp;(ROW(C7536)-DAY(C7536))):I7536),0),0)</f>
        <v>0</v>
      </c>
      <c r="N7537" s="29">
        <f ca="1">IF(C7537&lt;Calculator!$G$27,0,IF(C7537=Calculator!$G$27,Calculator!$G$39,IF(H7537-K7537&lt;=0,IF(D7537&gt;Calculator!$G$39,IF(H7537-K7537+E7537+L7537+M7537+Calculator!$G$39&gt;Calculator!$G$39,Calculator!$G$39-(H7537+E7537+L7537+M7537-K7537),Calculator!$G$39),D7537),0)))</f>
        <v>0</v>
      </c>
    </row>
    <row r="7538" spans="1:14" ht="15.75" thickBot="1">
      <c r="A7538" s="33" t="str">
        <f ca="1">IF(C7538=Calculator!$H$27,"F",IF(Daily!D7538+Daily!H7538=0,IF(D7537+H7537&gt;0,"L",""),""))</f>
        <v/>
      </c>
      <c r="B7538" s="34">
        <v>7537</v>
      </c>
      <c r="C7538" s="19">
        <f t="shared" ca="1" si="469"/>
        <v>53467</v>
      </c>
      <c r="D7538" s="29">
        <f t="shared" ca="1" si="471"/>
        <v>0</v>
      </c>
      <c r="E7538" s="29">
        <f ca="1">IF(C7538&lt;Calculator!$D$26,0,IF(DAY($C7538)=1,IF(D7538-Calculator!$G$24&gt;0,Calculator!$G$24,D7538),0))</f>
        <v>0</v>
      </c>
      <c r="F7538" s="29">
        <f ca="1">IF(E7538&gt;0,D7538*Calculator!$G$22/12,0)</f>
        <v>0</v>
      </c>
      <c r="G7538" s="29">
        <f ca="1">IF(E7538&gt;0,(IFERROR(-PMT(Calculator!$G$22/12,Calculator!$G$23*12,Calculator!$G$20),0))-F7538,0)</f>
        <v>0</v>
      </c>
      <c r="H7538" s="29">
        <f t="shared" ca="1" si="472"/>
        <v>0</v>
      </c>
      <c r="I7538" s="29">
        <f t="shared" ca="1" si="470"/>
        <v>0</v>
      </c>
      <c r="J7538" s="30">
        <f>Calculator!$G$40</f>
        <v>6.5000000000000002E-2</v>
      </c>
      <c r="K7538" s="29">
        <f ca="1">IF(C7538&gt;=Calculator!$G$27,IF(DAY($C7538)=1,Calculator!$G$34/2,IF(DAY($C7538)=15,Calculator!$G$34/2,0)),0)</f>
        <v>0</v>
      </c>
      <c r="L7538" s="29">
        <f ca="1">IF(DAY($C7538)=28,IF(H7538=0,0,Calculator!$G$35),0)</f>
        <v>0</v>
      </c>
      <c r="M7538" s="29">
        <f ca="1">IF(I7538&gt;0,IF(DAY($C7538)=1,SUM(INDIRECT("I"&amp;(ROW(C7537)-DAY(C7537))):I7537),0),0)</f>
        <v>0</v>
      </c>
      <c r="N7538" s="29">
        <f ca="1">IF(C7538&lt;Calculator!$G$27,0,IF(C7538=Calculator!$G$27,Calculator!$G$39,IF(H7538-K7538&lt;=0,IF(D7538&gt;Calculator!$G$39,IF(H7538-K7538+E7538+L7538+M7538+Calculator!$G$39&gt;Calculator!$G$39,Calculator!$G$39-(H7538+E7538+L7538+M7538-K7538),Calculator!$G$39),D7538),0)))</f>
        <v>0</v>
      </c>
    </row>
    <row r="7539" spans="1:14" ht="15.75" thickBot="1">
      <c r="A7539" s="33" t="str">
        <f ca="1">IF(C7539=Calculator!$H$27,"F",IF(Daily!D7539+Daily!H7539=0,IF(D7538+H7538&gt;0,"L",""),""))</f>
        <v/>
      </c>
      <c r="B7539" s="34">
        <v>7538</v>
      </c>
      <c r="C7539" s="19">
        <f t="shared" ca="1" si="469"/>
        <v>53468</v>
      </c>
      <c r="D7539" s="29">
        <f t="shared" ca="1" si="471"/>
        <v>0</v>
      </c>
      <c r="E7539" s="29">
        <f ca="1">IF(C7539&lt;Calculator!$D$26,0,IF(DAY($C7539)=1,IF(D7539-Calculator!$G$24&gt;0,Calculator!$G$24,D7539),0))</f>
        <v>0</v>
      </c>
      <c r="F7539" s="29">
        <f ca="1">IF(E7539&gt;0,D7539*Calculator!$G$22/12,0)</f>
        <v>0</v>
      </c>
      <c r="G7539" s="29">
        <f ca="1">IF(E7539&gt;0,(IFERROR(-PMT(Calculator!$G$22/12,Calculator!$G$23*12,Calculator!$G$20),0))-F7539,0)</f>
        <v>0</v>
      </c>
      <c r="H7539" s="29">
        <f t="shared" ca="1" si="472"/>
        <v>0</v>
      </c>
      <c r="I7539" s="29">
        <f t="shared" ca="1" si="470"/>
        <v>0</v>
      </c>
      <c r="J7539" s="30">
        <f>Calculator!$G$40</f>
        <v>6.5000000000000002E-2</v>
      </c>
      <c r="K7539" s="29">
        <f ca="1">IF(C7539&gt;=Calculator!$G$27,IF(DAY($C7539)=1,Calculator!$G$34/2,IF(DAY($C7539)=15,Calculator!$G$34/2,0)),0)</f>
        <v>0</v>
      </c>
      <c r="L7539" s="29">
        <f ca="1">IF(DAY($C7539)=28,IF(H7539=0,0,Calculator!$G$35),0)</f>
        <v>0</v>
      </c>
      <c r="M7539" s="29">
        <f ca="1">IF(I7539&gt;0,IF(DAY($C7539)=1,SUM(INDIRECT("I"&amp;(ROW(C7538)-DAY(C7538))):I7538),0),0)</f>
        <v>0</v>
      </c>
      <c r="N7539" s="29">
        <f ca="1">IF(C7539&lt;Calculator!$G$27,0,IF(C7539=Calculator!$G$27,Calculator!$G$39,IF(H7539-K7539&lt;=0,IF(D7539&gt;Calculator!$G$39,IF(H7539-K7539+E7539+L7539+M7539+Calculator!$G$39&gt;Calculator!$G$39,Calculator!$G$39-(H7539+E7539+L7539+M7539-K7539),Calculator!$G$39),D7539),0)))</f>
        <v>0</v>
      </c>
    </row>
    <row r="7540" spans="1:14" ht="15.75" thickBot="1">
      <c r="A7540" s="33" t="str">
        <f ca="1">IF(C7540=Calculator!$H$27,"F",IF(Daily!D7540+Daily!H7540=0,IF(D7539+H7539&gt;0,"L",""),""))</f>
        <v/>
      </c>
      <c r="B7540" s="34">
        <v>7539</v>
      </c>
      <c r="C7540" s="19">
        <f t="shared" ca="1" si="469"/>
        <v>53469</v>
      </c>
      <c r="D7540" s="29">
        <f t="shared" ca="1" si="471"/>
        <v>0</v>
      </c>
      <c r="E7540" s="29">
        <f ca="1">IF(C7540&lt;Calculator!$D$26,0,IF(DAY($C7540)=1,IF(D7540-Calculator!$G$24&gt;0,Calculator!$G$24,D7540),0))</f>
        <v>0</v>
      </c>
      <c r="F7540" s="29">
        <f ca="1">IF(E7540&gt;0,D7540*Calculator!$G$22/12,0)</f>
        <v>0</v>
      </c>
      <c r="G7540" s="29">
        <f ca="1">IF(E7540&gt;0,(IFERROR(-PMT(Calculator!$G$22/12,Calculator!$G$23*12,Calculator!$G$20),0))-F7540,0)</f>
        <v>0</v>
      </c>
      <c r="H7540" s="29">
        <f t="shared" ca="1" si="472"/>
        <v>0</v>
      </c>
      <c r="I7540" s="29">
        <f t="shared" ca="1" si="470"/>
        <v>0</v>
      </c>
      <c r="J7540" s="30">
        <f>Calculator!$G$40</f>
        <v>6.5000000000000002E-2</v>
      </c>
      <c r="K7540" s="29">
        <f ca="1">IF(C7540&gt;=Calculator!$G$27,IF(DAY($C7540)=1,Calculator!$G$34/2,IF(DAY($C7540)=15,Calculator!$G$34/2,0)),0)</f>
        <v>0</v>
      </c>
      <c r="L7540" s="29">
        <f ca="1">IF(DAY($C7540)=28,IF(H7540=0,0,Calculator!$G$35),0)</f>
        <v>0</v>
      </c>
      <c r="M7540" s="29">
        <f ca="1">IF(I7540&gt;0,IF(DAY($C7540)=1,SUM(INDIRECT("I"&amp;(ROW(C7539)-DAY(C7539))):I7539),0),0)</f>
        <v>0</v>
      </c>
      <c r="N7540" s="29">
        <f ca="1">IF(C7540&lt;Calculator!$G$27,0,IF(C7540=Calculator!$G$27,Calculator!$G$39,IF(H7540-K7540&lt;=0,IF(D7540&gt;Calculator!$G$39,IF(H7540-K7540+E7540+L7540+M7540+Calculator!$G$39&gt;Calculator!$G$39,Calculator!$G$39-(H7540+E7540+L7540+M7540-K7540),Calculator!$G$39),D7540),0)))</f>
        <v>0</v>
      </c>
    </row>
    <row r="7541" spans="1:14" ht="15.75" thickBot="1">
      <c r="A7541" s="33" t="str">
        <f ca="1">IF(C7541=Calculator!$H$27,"F",IF(Daily!D7541+Daily!H7541=0,IF(D7540+H7540&gt;0,"L",""),""))</f>
        <v/>
      </c>
      <c r="B7541" s="34">
        <v>7540</v>
      </c>
      <c r="C7541" s="19">
        <f t="shared" ca="1" si="469"/>
        <v>53470</v>
      </c>
      <c r="D7541" s="29">
        <f t="shared" ca="1" si="471"/>
        <v>0</v>
      </c>
      <c r="E7541" s="29">
        <f ca="1">IF(C7541&lt;Calculator!$D$26,0,IF(DAY($C7541)=1,IF(D7541-Calculator!$G$24&gt;0,Calculator!$G$24,D7541),0))</f>
        <v>0</v>
      </c>
      <c r="F7541" s="29">
        <f ca="1">IF(E7541&gt;0,D7541*Calculator!$G$22/12,0)</f>
        <v>0</v>
      </c>
      <c r="G7541" s="29">
        <f ca="1">IF(E7541&gt;0,(IFERROR(-PMT(Calculator!$G$22/12,Calculator!$G$23*12,Calculator!$G$20),0))-F7541,0)</f>
        <v>0</v>
      </c>
      <c r="H7541" s="29">
        <f t="shared" ca="1" si="472"/>
        <v>0</v>
      </c>
      <c r="I7541" s="29">
        <f t="shared" ca="1" si="470"/>
        <v>0</v>
      </c>
      <c r="J7541" s="30">
        <f>Calculator!$G$40</f>
        <v>6.5000000000000002E-2</v>
      </c>
      <c r="K7541" s="29">
        <f ca="1">IF(C7541&gt;=Calculator!$G$27,IF(DAY($C7541)=1,Calculator!$G$34/2,IF(DAY($C7541)=15,Calculator!$G$34/2,0)),0)</f>
        <v>0</v>
      </c>
      <c r="L7541" s="29">
        <f ca="1">IF(DAY($C7541)=28,IF(H7541=0,0,Calculator!$G$35),0)</f>
        <v>0</v>
      </c>
      <c r="M7541" s="29">
        <f ca="1">IF(I7541&gt;0,IF(DAY($C7541)=1,SUM(INDIRECT("I"&amp;(ROW(C7540)-DAY(C7540))):I7540),0),0)</f>
        <v>0</v>
      </c>
      <c r="N7541" s="29">
        <f ca="1">IF(C7541&lt;Calculator!$G$27,0,IF(C7541=Calculator!$G$27,Calculator!$G$39,IF(H7541-K7541&lt;=0,IF(D7541&gt;Calculator!$G$39,IF(H7541-K7541+E7541+L7541+M7541+Calculator!$G$39&gt;Calculator!$G$39,Calculator!$G$39-(H7541+E7541+L7541+M7541-K7541),Calculator!$G$39),D7541),0)))</f>
        <v>0</v>
      </c>
    </row>
    <row r="7542" spans="1:14" ht="15.75" thickBot="1">
      <c r="A7542" s="33" t="str">
        <f ca="1">IF(C7542=Calculator!$H$27,"F",IF(Daily!D7542+Daily!H7542=0,IF(D7541+H7541&gt;0,"L",""),""))</f>
        <v/>
      </c>
      <c r="B7542" s="34">
        <v>7541</v>
      </c>
      <c r="C7542" s="19">
        <f t="shared" ca="1" si="469"/>
        <v>53471</v>
      </c>
      <c r="D7542" s="29">
        <f t="shared" ca="1" si="471"/>
        <v>0</v>
      </c>
      <c r="E7542" s="29">
        <f ca="1">IF(C7542&lt;Calculator!$D$26,0,IF(DAY($C7542)=1,IF(D7542-Calculator!$G$24&gt;0,Calculator!$G$24,D7542),0))</f>
        <v>0</v>
      </c>
      <c r="F7542" s="29">
        <f ca="1">IF(E7542&gt;0,D7542*Calculator!$G$22/12,0)</f>
        <v>0</v>
      </c>
      <c r="G7542" s="29">
        <f ca="1">IF(E7542&gt;0,(IFERROR(-PMT(Calculator!$G$22/12,Calculator!$G$23*12,Calculator!$G$20),0))-F7542,0)</f>
        <v>0</v>
      </c>
      <c r="H7542" s="29">
        <f t="shared" ca="1" si="472"/>
        <v>0</v>
      </c>
      <c r="I7542" s="29">
        <f t="shared" ca="1" si="470"/>
        <v>0</v>
      </c>
      <c r="J7542" s="30">
        <f>Calculator!$G$40</f>
        <v>6.5000000000000002E-2</v>
      </c>
      <c r="K7542" s="29">
        <f ca="1">IF(C7542&gt;=Calculator!$G$27,IF(DAY($C7542)=1,Calculator!$G$34/2,IF(DAY($C7542)=15,Calculator!$G$34/2,0)),0)</f>
        <v>0</v>
      </c>
      <c r="L7542" s="29">
        <f ca="1">IF(DAY($C7542)=28,IF(H7542=0,0,Calculator!$G$35),0)</f>
        <v>0</v>
      </c>
      <c r="M7542" s="29">
        <f ca="1">IF(I7542&gt;0,IF(DAY($C7542)=1,SUM(INDIRECT("I"&amp;(ROW(C7541)-DAY(C7541))):I7541),0),0)</f>
        <v>0</v>
      </c>
      <c r="N7542" s="29">
        <f ca="1">IF(C7542&lt;Calculator!$G$27,0,IF(C7542=Calculator!$G$27,Calculator!$G$39,IF(H7542-K7542&lt;=0,IF(D7542&gt;Calculator!$G$39,IF(H7542-K7542+E7542+L7542+M7542+Calculator!$G$39&gt;Calculator!$G$39,Calculator!$G$39-(H7542+E7542+L7542+M7542-K7542),Calculator!$G$39),D7542),0)))</f>
        <v>0</v>
      </c>
    </row>
    <row r="7543" spans="1:14" ht="15.75" thickBot="1">
      <c r="A7543" s="33" t="str">
        <f ca="1">IF(C7543=Calculator!$H$27,"F",IF(Daily!D7543+Daily!H7543=0,IF(D7542+H7542&gt;0,"L",""),""))</f>
        <v/>
      </c>
      <c r="B7543" s="34">
        <v>7542</v>
      </c>
      <c r="C7543" s="19">
        <f t="shared" ca="1" si="469"/>
        <v>53472</v>
      </c>
      <c r="D7543" s="29">
        <f t="shared" ca="1" si="471"/>
        <v>0</v>
      </c>
      <c r="E7543" s="29">
        <f ca="1">IF(C7543&lt;Calculator!$D$26,0,IF(DAY($C7543)=1,IF(D7543-Calculator!$G$24&gt;0,Calculator!$G$24,D7543),0))</f>
        <v>0</v>
      </c>
      <c r="F7543" s="29">
        <f ca="1">IF(E7543&gt;0,D7543*Calculator!$G$22/12,0)</f>
        <v>0</v>
      </c>
      <c r="G7543" s="29">
        <f ca="1">IF(E7543&gt;0,(IFERROR(-PMT(Calculator!$G$22/12,Calculator!$G$23*12,Calculator!$G$20),0))-F7543,0)</f>
        <v>0</v>
      </c>
      <c r="H7543" s="29">
        <f t="shared" ca="1" si="472"/>
        <v>0</v>
      </c>
      <c r="I7543" s="29">
        <f t="shared" ca="1" si="470"/>
        <v>0</v>
      </c>
      <c r="J7543" s="30">
        <f>Calculator!$G$40</f>
        <v>6.5000000000000002E-2</v>
      </c>
      <c r="K7543" s="29">
        <f ca="1">IF(C7543&gt;=Calculator!$G$27,IF(DAY($C7543)=1,Calculator!$G$34/2,IF(DAY($C7543)=15,Calculator!$G$34/2,0)),0)</f>
        <v>0</v>
      </c>
      <c r="L7543" s="29">
        <f ca="1">IF(DAY($C7543)=28,IF(H7543=0,0,Calculator!$G$35),0)</f>
        <v>0</v>
      </c>
      <c r="M7543" s="29">
        <f ca="1">IF(I7543&gt;0,IF(DAY($C7543)=1,SUM(INDIRECT("I"&amp;(ROW(C7542)-DAY(C7542))):I7542),0),0)</f>
        <v>0</v>
      </c>
      <c r="N7543" s="29">
        <f ca="1">IF(C7543&lt;Calculator!$G$27,0,IF(C7543=Calculator!$G$27,Calculator!$G$39,IF(H7543-K7543&lt;=0,IF(D7543&gt;Calculator!$G$39,IF(H7543-K7543+E7543+L7543+M7543+Calculator!$G$39&gt;Calculator!$G$39,Calculator!$G$39-(H7543+E7543+L7543+M7543-K7543),Calculator!$G$39),D7543),0)))</f>
        <v>0</v>
      </c>
    </row>
    <row r="7544" spans="1:14" ht="15.75" thickBot="1">
      <c r="A7544" s="33" t="str">
        <f ca="1">IF(C7544=Calculator!$H$27,"F",IF(Daily!D7544+Daily!H7544=0,IF(D7543+H7543&gt;0,"L",""),""))</f>
        <v/>
      </c>
      <c r="B7544" s="34">
        <v>7543</v>
      </c>
      <c r="C7544" s="19">
        <f t="shared" ca="1" si="469"/>
        <v>53473</v>
      </c>
      <c r="D7544" s="29">
        <f t="shared" ca="1" si="471"/>
        <v>0</v>
      </c>
      <c r="E7544" s="29">
        <f ca="1">IF(C7544&lt;Calculator!$D$26,0,IF(DAY($C7544)=1,IF(D7544-Calculator!$G$24&gt;0,Calculator!$G$24,D7544),0))</f>
        <v>0</v>
      </c>
      <c r="F7544" s="29">
        <f ca="1">IF(E7544&gt;0,D7544*Calculator!$G$22/12,0)</f>
        <v>0</v>
      </c>
      <c r="G7544" s="29">
        <f ca="1">IF(E7544&gt;0,(IFERROR(-PMT(Calculator!$G$22/12,Calculator!$G$23*12,Calculator!$G$20),0))-F7544,0)</f>
        <v>0</v>
      </c>
      <c r="H7544" s="29">
        <f t="shared" ca="1" si="472"/>
        <v>0</v>
      </c>
      <c r="I7544" s="29">
        <f t="shared" ca="1" si="470"/>
        <v>0</v>
      </c>
      <c r="J7544" s="30">
        <f>Calculator!$G$40</f>
        <v>6.5000000000000002E-2</v>
      </c>
      <c r="K7544" s="29">
        <f ca="1">IF(C7544&gt;=Calculator!$G$27,IF(DAY($C7544)=1,Calculator!$G$34/2,IF(DAY($C7544)=15,Calculator!$G$34/2,0)),0)</f>
        <v>0</v>
      </c>
      <c r="L7544" s="29">
        <f ca="1">IF(DAY($C7544)=28,IF(H7544=0,0,Calculator!$G$35),0)</f>
        <v>0</v>
      </c>
      <c r="M7544" s="29">
        <f ca="1">IF(I7544&gt;0,IF(DAY($C7544)=1,SUM(INDIRECT("I"&amp;(ROW(C7543)-DAY(C7543))):I7543),0),0)</f>
        <v>0</v>
      </c>
      <c r="N7544" s="29">
        <f ca="1">IF(C7544&lt;Calculator!$G$27,0,IF(C7544=Calculator!$G$27,Calculator!$G$39,IF(H7544-K7544&lt;=0,IF(D7544&gt;Calculator!$G$39,IF(H7544-K7544+E7544+L7544+M7544+Calculator!$G$39&gt;Calculator!$G$39,Calculator!$G$39-(H7544+E7544+L7544+M7544-K7544),Calculator!$G$39),D7544),0)))</f>
        <v>0</v>
      </c>
    </row>
    <row r="7545" spans="1:14" ht="15.75" thickBot="1">
      <c r="A7545" s="33" t="str">
        <f ca="1">IF(C7545=Calculator!$H$27,"F",IF(Daily!D7545+Daily!H7545=0,IF(D7544+H7544&gt;0,"L",""),""))</f>
        <v/>
      </c>
      <c r="B7545" s="34">
        <v>7544</v>
      </c>
      <c r="C7545" s="19">
        <f t="shared" ca="1" si="469"/>
        <v>53474</v>
      </c>
      <c r="D7545" s="29">
        <f t="shared" ca="1" si="471"/>
        <v>0</v>
      </c>
      <c r="E7545" s="29">
        <f ca="1">IF(C7545&lt;Calculator!$D$26,0,IF(DAY($C7545)=1,IF(D7545-Calculator!$G$24&gt;0,Calculator!$G$24,D7545),0))</f>
        <v>0</v>
      </c>
      <c r="F7545" s="29">
        <f ca="1">IF(E7545&gt;0,D7545*Calculator!$G$22/12,0)</f>
        <v>0</v>
      </c>
      <c r="G7545" s="29">
        <f ca="1">IF(E7545&gt;0,(IFERROR(-PMT(Calculator!$G$22/12,Calculator!$G$23*12,Calculator!$G$20),0))-F7545,0)</f>
        <v>0</v>
      </c>
      <c r="H7545" s="29">
        <f t="shared" ca="1" si="472"/>
        <v>0</v>
      </c>
      <c r="I7545" s="29">
        <f t="shared" ca="1" si="470"/>
        <v>0</v>
      </c>
      <c r="J7545" s="30">
        <f>Calculator!$G$40</f>
        <v>6.5000000000000002E-2</v>
      </c>
      <c r="K7545" s="29">
        <f ca="1">IF(C7545&gt;=Calculator!$G$27,IF(DAY($C7545)=1,Calculator!$G$34/2,IF(DAY($C7545)=15,Calculator!$G$34/2,0)),0)</f>
        <v>0</v>
      </c>
      <c r="L7545" s="29">
        <f ca="1">IF(DAY($C7545)=28,IF(H7545=0,0,Calculator!$G$35),0)</f>
        <v>0</v>
      </c>
      <c r="M7545" s="29">
        <f ca="1">IF(I7545&gt;0,IF(DAY($C7545)=1,SUM(INDIRECT("I"&amp;(ROW(C7544)-DAY(C7544))):I7544),0),0)</f>
        <v>0</v>
      </c>
      <c r="N7545" s="29">
        <f ca="1">IF(C7545&lt;Calculator!$G$27,0,IF(C7545=Calculator!$G$27,Calculator!$G$39,IF(H7545-K7545&lt;=0,IF(D7545&gt;Calculator!$G$39,IF(H7545-K7545+E7545+L7545+M7545+Calculator!$G$39&gt;Calculator!$G$39,Calculator!$G$39-(H7545+E7545+L7545+M7545-K7545),Calculator!$G$39),D7545),0)))</f>
        <v>0</v>
      </c>
    </row>
    <row r="7546" spans="1:14" ht="15.75" thickBot="1">
      <c r="A7546" s="33" t="str">
        <f ca="1">IF(C7546=Calculator!$H$27,"F",IF(Daily!D7546+Daily!H7546=0,IF(D7545+H7545&gt;0,"L",""),""))</f>
        <v/>
      </c>
      <c r="B7546" s="34">
        <v>7545</v>
      </c>
      <c r="C7546" s="19">
        <f t="shared" ca="1" si="469"/>
        <v>53475</v>
      </c>
      <c r="D7546" s="29">
        <f t="shared" ca="1" si="471"/>
        <v>0</v>
      </c>
      <c r="E7546" s="29">
        <f ca="1">IF(C7546&lt;Calculator!$D$26,0,IF(DAY($C7546)=1,IF(D7546-Calculator!$G$24&gt;0,Calculator!$G$24,D7546),0))</f>
        <v>0</v>
      </c>
      <c r="F7546" s="29">
        <f ca="1">IF(E7546&gt;0,D7546*Calculator!$G$22/12,0)</f>
        <v>0</v>
      </c>
      <c r="G7546" s="29">
        <f ca="1">IF(E7546&gt;0,(IFERROR(-PMT(Calculator!$G$22/12,Calculator!$G$23*12,Calculator!$G$20),0))-F7546,0)</f>
        <v>0</v>
      </c>
      <c r="H7546" s="29">
        <f t="shared" ca="1" si="472"/>
        <v>0</v>
      </c>
      <c r="I7546" s="29">
        <f t="shared" ca="1" si="470"/>
        <v>0</v>
      </c>
      <c r="J7546" s="30">
        <f>Calculator!$G$40</f>
        <v>6.5000000000000002E-2</v>
      </c>
      <c r="K7546" s="29">
        <f ca="1">IF(C7546&gt;=Calculator!$G$27,IF(DAY($C7546)=1,Calculator!$G$34/2,IF(DAY($C7546)=15,Calculator!$G$34/2,0)),0)</f>
        <v>0</v>
      </c>
      <c r="L7546" s="29">
        <f ca="1">IF(DAY($C7546)=28,IF(H7546=0,0,Calculator!$G$35),0)</f>
        <v>0</v>
      </c>
      <c r="M7546" s="29">
        <f ca="1">IF(I7546&gt;0,IF(DAY($C7546)=1,SUM(INDIRECT("I"&amp;(ROW(C7545)-DAY(C7545))):I7545),0),0)</f>
        <v>0</v>
      </c>
      <c r="N7546" s="29">
        <f ca="1">IF(C7546&lt;Calculator!$G$27,0,IF(C7546=Calculator!$G$27,Calculator!$G$39,IF(H7546-K7546&lt;=0,IF(D7546&gt;Calculator!$G$39,IF(H7546-K7546+E7546+L7546+M7546+Calculator!$G$39&gt;Calculator!$G$39,Calculator!$G$39-(H7546+E7546+L7546+M7546-K7546),Calculator!$G$39),D7546),0)))</f>
        <v>0</v>
      </c>
    </row>
    <row r="7547" spans="1:14" ht="15.75" thickBot="1">
      <c r="A7547" s="33" t="str">
        <f ca="1">IF(C7547=Calculator!$H$27,"F",IF(Daily!D7547+Daily!H7547=0,IF(D7546+H7546&gt;0,"L",""),""))</f>
        <v/>
      </c>
      <c r="B7547" s="34">
        <v>7546</v>
      </c>
      <c r="C7547" s="19">
        <f t="shared" ca="1" si="469"/>
        <v>53476</v>
      </c>
      <c r="D7547" s="29">
        <f t="shared" ca="1" si="471"/>
        <v>0</v>
      </c>
      <c r="E7547" s="29">
        <f ca="1">IF(C7547&lt;Calculator!$D$26,0,IF(DAY($C7547)=1,IF(D7547-Calculator!$G$24&gt;0,Calculator!$G$24,D7547),0))</f>
        <v>0</v>
      </c>
      <c r="F7547" s="29">
        <f ca="1">IF(E7547&gt;0,D7547*Calculator!$G$22/12,0)</f>
        <v>0</v>
      </c>
      <c r="G7547" s="29">
        <f ca="1">IF(E7547&gt;0,(IFERROR(-PMT(Calculator!$G$22/12,Calculator!$G$23*12,Calculator!$G$20),0))-F7547,0)</f>
        <v>0</v>
      </c>
      <c r="H7547" s="29">
        <f t="shared" ca="1" si="472"/>
        <v>0</v>
      </c>
      <c r="I7547" s="29">
        <f t="shared" ca="1" si="470"/>
        <v>0</v>
      </c>
      <c r="J7547" s="30">
        <f>Calculator!$G$40</f>
        <v>6.5000000000000002E-2</v>
      </c>
      <c r="K7547" s="29">
        <f ca="1">IF(C7547&gt;=Calculator!$G$27,IF(DAY($C7547)=1,Calculator!$G$34/2,IF(DAY($C7547)=15,Calculator!$G$34/2,0)),0)</f>
        <v>0</v>
      </c>
      <c r="L7547" s="29">
        <f ca="1">IF(DAY($C7547)=28,IF(H7547=0,0,Calculator!$G$35),0)</f>
        <v>0</v>
      </c>
      <c r="M7547" s="29">
        <f ca="1">IF(I7547&gt;0,IF(DAY($C7547)=1,SUM(INDIRECT("I"&amp;(ROW(C7546)-DAY(C7546))):I7546),0),0)</f>
        <v>0</v>
      </c>
      <c r="N7547" s="29">
        <f ca="1">IF(C7547&lt;Calculator!$G$27,0,IF(C7547=Calculator!$G$27,Calculator!$G$39,IF(H7547-K7547&lt;=0,IF(D7547&gt;Calculator!$G$39,IF(H7547-K7547+E7547+L7547+M7547+Calculator!$G$39&gt;Calculator!$G$39,Calculator!$G$39-(H7547+E7547+L7547+M7547-K7547),Calculator!$G$39),D7547),0)))</f>
        <v>0</v>
      </c>
    </row>
    <row r="7548" spans="1:14" ht="15.75" thickBot="1">
      <c r="A7548" s="33" t="str">
        <f ca="1">IF(C7548=Calculator!$H$27,"F",IF(Daily!D7548+Daily!H7548=0,IF(D7547+H7547&gt;0,"L",""),""))</f>
        <v/>
      </c>
      <c r="B7548" s="34">
        <v>7547</v>
      </c>
      <c r="C7548" s="19">
        <f t="shared" ca="1" si="469"/>
        <v>53477</v>
      </c>
      <c r="D7548" s="29">
        <f t="shared" ca="1" si="471"/>
        <v>0</v>
      </c>
      <c r="E7548" s="29">
        <f ca="1">IF(C7548&lt;Calculator!$D$26,0,IF(DAY($C7548)=1,IF(D7548-Calculator!$G$24&gt;0,Calculator!$G$24,D7548),0))</f>
        <v>0</v>
      </c>
      <c r="F7548" s="29">
        <f ca="1">IF(E7548&gt;0,D7548*Calculator!$G$22/12,0)</f>
        <v>0</v>
      </c>
      <c r="G7548" s="29">
        <f ca="1">IF(E7548&gt;0,(IFERROR(-PMT(Calculator!$G$22/12,Calculator!$G$23*12,Calculator!$G$20),0))-F7548,0)</f>
        <v>0</v>
      </c>
      <c r="H7548" s="29">
        <f t="shared" ca="1" si="472"/>
        <v>0</v>
      </c>
      <c r="I7548" s="29">
        <f t="shared" ca="1" si="470"/>
        <v>0</v>
      </c>
      <c r="J7548" s="30">
        <f>Calculator!$G$40</f>
        <v>6.5000000000000002E-2</v>
      </c>
      <c r="K7548" s="29">
        <f ca="1">IF(C7548&gt;=Calculator!$G$27,IF(DAY($C7548)=1,Calculator!$G$34/2,IF(DAY($C7548)=15,Calculator!$G$34/2,0)),0)</f>
        <v>0</v>
      </c>
      <c r="L7548" s="29">
        <f ca="1">IF(DAY($C7548)=28,IF(H7548=0,0,Calculator!$G$35),0)</f>
        <v>0</v>
      </c>
      <c r="M7548" s="29">
        <f ca="1">IF(I7548&gt;0,IF(DAY($C7548)=1,SUM(INDIRECT("I"&amp;(ROW(C7547)-DAY(C7547))):I7547),0),0)</f>
        <v>0</v>
      </c>
      <c r="N7548" s="29">
        <f ca="1">IF(C7548&lt;Calculator!$G$27,0,IF(C7548=Calculator!$G$27,Calculator!$G$39,IF(H7548-K7548&lt;=0,IF(D7548&gt;Calculator!$G$39,IF(H7548-K7548+E7548+L7548+M7548+Calculator!$G$39&gt;Calculator!$G$39,Calculator!$G$39-(H7548+E7548+L7548+M7548-K7548),Calculator!$G$39),D7548),0)))</f>
        <v>0</v>
      </c>
    </row>
    <row r="7549" spans="1:14" ht="15.75" thickBot="1">
      <c r="A7549" s="33" t="str">
        <f ca="1">IF(C7549=Calculator!$H$27,"F",IF(Daily!D7549+Daily!H7549=0,IF(D7548+H7548&gt;0,"L",""),""))</f>
        <v/>
      </c>
      <c r="B7549" s="34">
        <v>7548</v>
      </c>
      <c r="C7549" s="19">
        <f t="shared" ca="1" si="469"/>
        <v>53478</v>
      </c>
      <c r="D7549" s="29">
        <f t="shared" ca="1" si="471"/>
        <v>0</v>
      </c>
      <c r="E7549" s="29">
        <f ca="1">IF(C7549&lt;Calculator!$D$26,0,IF(DAY($C7549)=1,IF(D7549-Calculator!$G$24&gt;0,Calculator!$G$24,D7549),0))</f>
        <v>0</v>
      </c>
      <c r="F7549" s="29">
        <f ca="1">IF(E7549&gt;0,D7549*Calculator!$G$22/12,0)</f>
        <v>0</v>
      </c>
      <c r="G7549" s="29">
        <f ca="1">IF(E7549&gt;0,(IFERROR(-PMT(Calculator!$G$22/12,Calculator!$G$23*12,Calculator!$G$20),0))-F7549,0)</f>
        <v>0</v>
      </c>
      <c r="H7549" s="29">
        <f t="shared" ca="1" si="472"/>
        <v>0</v>
      </c>
      <c r="I7549" s="29">
        <f t="shared" ca="1" si="470"/>
        <v>0</v>
      </c>
      <c r="J7549" s="30">
        <f>Calculator!$G$40</f>
        <v>6.5000000000000002E-2</v>
      </c>
      <c r="K7549" s="29">
        <f ca="1">IF(C7549&gt;=Calculator!$G$27,IF(DAY($C7549)=1,Calculator!$G$34/2,IF(DAY($C7549)=15,Calculator!$G$34/2,0)),0)</f>
        <v>0</v>
      </c>
      <c r="L7549" s="29">
        <f ca="1">IF(DAY($C7549)=28,IF(H7549=0,0,Calculator!$G$35),0)</f>
        <v>0</v>
      </c>
      <c r="M7549" s="29">
        <f ca="1">IF(I7549&gt;0,IF(DAY($C7549)=1,SUM(INDIRECT("I"&amp;(ROW(C7548)-DAY(C7548))):I7548),0),0)</f>
        <v>0</v>
      </c>
      <c r="N7549" s="29">
        <f ca="1">IF(C7549&lt;Calculator!$G$27,0,IF(C7549=Calculator!$G$27,Calculator!$G$39,IF(H7549-K7549&lt;=0,IF(D7549&gt;Calculator!$G$39,IF(H7549-K7549+E7549+L7549+M7549+Calculator!$G$39&gt;Calculator!$G$39,Calculator!$G$39-(H7549+E7549+L7549+M7549-K7549),Calculator!$G$39),D7549),0)))</f>
        <v>0</v>
      </c>
    </row>
    <row r="7550" spans="1:14" ht="15.75" thickBot="1">
      <c r="A7550" s="33" t="str">
        <f ca="1">IF(C7550=Calculator!$H$27,"F",IF(Daily!D7550+Daily!H7550=0,IF(D7549+H7549&gt;0,"L",""),""))</f>
        <v/>
      </c>
      <c r="B7550" s="34">
        <v>7549</v>
      </c>
      <c r="C7550" s="19">
        <f t="shared" ca="1" si="469"/>
        <v>53479</v>
      </c>
      <c r="D7550" s="29">
        <f t="shared" ca="1" si="471"/>
        <v>0</v>
      </c>
      <c r="E7550" s="29">
        <f ca="1">IF(C7550&lt;Calculator!$D$26,0,IF(DAY($C7550)=1,IF(D7550-Calculator!$G$24&gt;0,Calculator!$G$24,D7550),0))</f>
        <v>0</v>
      </c>
      <c r="F7550" s="29">
        <f ca="1">IF(E7550&gt;0,D7550*Calculator!$G$22/12,0)</f>
        <v>0</v>
      </c>
      <c r="G7550" s="29">
        <f ca="1">IF(E7550&gt;0,(IFERROR(-PMT(Calculator!$G$22/12,Calculator!$G$23*12,Calculator!$G$20),0))-F7550,0)</f>
        <v>0</v>
      </c>
      <c r="H7550" s="29">
        <f t="shared" ca="1" si="472"/>
        <v>0</v>
      </c>
      <c r="I7550" s="29">
        <f t="shared" ca="1" si="470"/>
        <v>0</v>
      </c>
      <c r="J7550" s="30">
        <f>Calculator!$G$40</f>
        <v>6.5000000000000002E-2</v>
      </c>
      <c r="K7550" s="29">
        <f ca="1">IF(C7550&gt;=Calculator!$G$27,IF(DAY($C7550)=1,Calculator!$G$34/2,IF(DAY($C7550)=15,Calculator!$G$34/2,0)),0)</f>
        <v>4500</v>
      </c>
      <c r="L7550" s="29">
        <f ca="1">IF(DAY($C7550)=28,IF(H7550=0,0,Calculator!$G$35),0)</f>
        <v>0</v>
      </c>
      <c r="M7550" s="29">
        <f ca="1">IF(I7550&gt;0,IF(DAY($C7550)=1,SUM(INDIRECT("I"&amp;(ROW(C7549)-DAY(C7549))):I7549),0),0)</f>
        <v>0</v>
      </c>
      <c r="N7550" s="29">
        <f ca="1">IF(C7550&lt;Calculator!$G$27,0,IF(C7550=Calculator!$G$27,Calculator!$G$39,IF(H7550-K7550&lt;=0,IF(D7550&gt;Calculator!$G$39,IF(H7550-K7550+E7550+L7550+M7550+Calculator!$G$39&gt;Calculator!$G$39,Calculator!$G$39-(H7550+E7550+L7550+M7550-K7550),Calculator!$G$39),D7550),0)))</f>
        <v>0</v>
      </c>
    </row>
    <row r="7551" spans="1:14" ht="15.75" thickBot="1">
      <c r="A7551" s="33" t="str">
        <f ca="1">IF(C7551=Calculator!$H$27,"F",IF(Daily!D7551+Daily!H7551=0,IF(D7550+H7550&gt;0,"L",""),""))</f>
        <v/>
      </c>
      <c r="B7551" s="34">
        <v>7550</v>
      </c>
      <c r="C7551" s="19">
        <f t="shared" ca="1" si="469"/>
        <v>53480</v>
      </c>
      <c r="D7551" s="29">
        <f t="shared" ca="1" si="471"/>
        <v>0</v>
      </c>
      <c r="E7551" s="29">
        <f ca="1">IF(C7551&lt;Calculator!$D$26,0,IF(DAY($C7551)=1,IF(D7551-Calculator!$G$24&gt;0,Calculator!$G$24,D7551),0))</f>
        <v>0</v>
      </c>
      <c r="F7551" s="29">
        <f ca="1">IF(E7551&gt;0,D7551*Calculator!$G$22/12,0)</f>
        <v>0</v>
      </c>
      <c r="G7551" s="29">
        <f ca="1">IF(E7551&gt;0,(IFERROR(-PMT(Calculator!$G$22/12,Calculator!$G$23*12,Calculator!$G$20),0))-F7551,0)</f>
        <v>0</v>
      </c>
      <c r="H7551" s="29">
        <f t="shared" ca="1" si="472"/>
        <v>0</v>
      </c>
      <c r="I7551" s="29">
        <f t="shared" ca="1" si="470"/>
        <v>0</v>
      </c>
      <c r="J7551" s="30">
        <f>Calculator!$G$40</f>
        <v>6.5000000000000002E-2</v>
      </c>
      <c r="K7551" s="29">
        <f ca="1">IF(C7551&gt;=Calculator!$G$27,IF(DAY($C7551)=1,Calculator!$G$34/2,IF(DAY($C7551)=15,Calculator!$G$34/2,0)),0)</f>
        <v>0</v>
      </c>
      <c r="L7551" s="29">
        <f ca="1">IF(DAY($C7551)=28,IF(H7551=0,0,Calculator!$G$35),0)</f>
        <v>0</v>
      </c>
      <c r="M7551" s="29">
        <f ca="1">IF(I7551&gt;0,IF(DAY($C7551)=1,SUM(INDIRECT("I"&amp;(ROW(C7550)-DAY(C7550))):I7550),0),0)</f>
        <v>0</v>
      </c>
      <c r="N7551" s="29">
        <f ca="1">IF(C7551&lt;Calculator!$G$27,0,IF(C7551=Calculator!$G$27,Calculator!$G$39,IF(H7551-K7551&lt;=0,IF(D7551&gt;Calculator!$G$39,IF(H7551-K7551+E7551+L7551+M7551+Calculator!$G$39&gt;Calculator!$G$39,Calculator!$G$39-(H7551+E7551+L7551+M7551-K7551),Calculator!$G$39),D7551),0)))</f>
        <v>0</v>
      </c>
    </row>
    <row r="7552" spans="1:14" ht="15.75" thickBot="1">
      <c r="A7552" s="33" t="str">
        <f ca="1">IF(C7552=Calculator!$H$27,"F",IF(Daily!D7552+Daily!H7552=0,IF(D7551+H7551&gt;0,"L",""),""))</f>
        <v/>
      </c>
      <c r="B7552" s="34">
        <v>7551</v>
      </c>
      <c r="C7552" s="19">
        <f t="shared" ca="1" si="469"/>
        <v>53481</v>
      </c>
      <c r="D7552" s="29">
        <f t="shared" ca="1" si="471"/>
        <v>0</v>
      </c>
      <c r="E7552" s="29">
        <f ca="1">IF(C7552&lt;Calculator!$D$26,0,IF(DAY($C7552)=1,IF(D7552-Calculator!$G$24&gt;0,Calculator!$G$24,D7552),0))</f>
        <v>0</v>
      </c>
      <c r="F7552" s="29">
        <f ca="1">IF(E7552&gt;0,D7552*Calculator!$G$22/12,0)</f>
        <v>0</v>
      </c>
      <c r="G7552" s="29">
        <f ca="1">IF(E7552&gt;0,(IFERROR(-PMT(Calculator!$G$22/12,Calculator!$G$23*12,Calculator!$G$20),0))-F7552,0)</f>
        <v>0</v>
      </c>
      <c r="H7552" s="29">
        <f t="shared" ca="1" si="472"/>
        <v>0</v>
      </c>
      <c r="I7552" s="29">
        <f t="shared" ca="1" si="470"/>
        <v>0</v>
      </c>
      <c r="J7552" s="30">
        <f>Calculator!$G$40</f>
        <v>6.5000000000000002E-2</v>
      </c>
      <c r="K7552" s="29">
        <f ca="1">IF(C7552&gt;=Calculator!$G$27,IF(DAY($C7552)=1,Calculator!$G$34/2,IF(DAY($C7552)=15,Calculator!$G$34/2,0)),0)</f>
        <v>0</v>
      </c>
      <c r="L7552" s="29">
        <f ca="1">IF(DAY($C7552)=28,IF(H7552=0,0,Calculator!$G$35),0)</f>
        <v>0</v>
      </c>
      <c r="M7552" s="29">
        <f ca="1">IF(I7552&gt;0,IF(DAY($C7552)=1,SUM(INDIRECT("I"&amp;(ROW(C7551)-DAY(C7551))):I7551),0),0)</f>
        <v>0</v>
      </c>
      <c r="N7552" s="29">
        <f ca="1">IF(C7552&lt;Calculator!$G$27,0,IF(C7552=Calculator!$G$27,Calculator!$G$39,IF(H7552-K7552&lt;=0,IF(D7552&gt;Calculator!$G$39,IF(H7552-K7552+E7552+L7552+M7552+Calculator!$G$39&gt;Calculator!$G$39,Calculator!$G$39-(H7552+E7552+L7552+M7552-K7552),Calculator!$G$39),D7552),0)))</f>
        <v>0</v>
      </c>
    </row>
    <row r="7553" spans="1:14" ht="15.75" thickBot="1">
      <c r="A7553" s="33" t="str">
        <f ca="1">IF(C7553=Calculator!$H$27,"F",IF(Daily!D7553+Daily!H7553=0,IF(D7552+H7552&gt;0,"L",""),""))</f>
        <v/>
      </c>
      <c r="B7553" s="34">
        <v>7552</v>
      </c>
      <c r="C7553" s="19">
        <f t="shared" ca="1" si="469"/>
        <v>53482</v>
      </c>
      <c r="D7553" s="29">
        <f t="shared" ca="1" si="471"/>
        <v>0</v>
      </c>
      <c r="E7553" s="29">
        <f ca="1">IF(C7553&lt;Calculator!$D$26,0,IF(DAY($C7553)=1,IF(D7553-Calculator!$G$24&gt;0,Calculator!$G$24,D7553),0))</f>
        <v>0</v>
      </c>
      <c r="F7553" s="29">
        <f ca="1">IF(E7553&gt;0,D7553*Calculator!$G$22/12,0)</f>
        <v>0</v>
      </c>
      <c r="G7553" s="29">
        <f ca="1">IF(E7553&gt;0,(IFERROR(-PMT(Calculator!$G$22/12,Calculator!$G$23*12,Calculator!$G$20),0))-F7553,0)</f>
        <v>0</v>
      </c>
      <c r="H7553" s="29">
        <f t="shared" ca="1" si="472"/>
        <v>0</v>
      </c>
      <c r="I7553" s="29">
        <f t="shared" ca="1" si="470"/>
        <v>0</v>
      </c>
      <c r="J7553" s="30">
        <f>Calculator!$G$40</f>
        <v>6.5000000000000002E-2</v>
      </c>
      <c r="K7553" s="29">
        <f ca="1">IF(C7553&gt;=Calculator!$G$27,IF(DAY($C7553)=1,Calculator!$G$34/2,IF(DAY($C7553)=15,Calculator!$G$34/2,0)),0)</f>
        <v>0</v>
      </c>
      <c r="L7553" s="29">
        <f ca="1">IF(DAY($C7553)=28,IF(H7553=0,0,Calculator!$G$35),0)</f>
        <v>0</v>
      </c>
      <c r="M7553" s="29">
        <f ca="1">IF(I7553&gt;0,IF(DAY($C7553)=1,SUM(INDIRECT("I"&amp;(ROW(C7552)-DAY(C7552))):I7552),0),0)</f>
        <v>0</v>
      </c>
      <c r="N7553" s="29">
        <f ca="1">IF(C7553&lt;Calculator!$G$27,0,IF(C7553=Calculator!$G$27,Calculator!$G$39,IF(H7553-K7553&lt;=0,IF(D7553&gt;Calculator!$G$39,IF(H7553-K7553+E7553+L7553+M7553+Calculator!$G$39&gt;Calculator!$G$39,Calculator!$G$39-(H7553+E7553+L7553+M7553-K7553),Calculator!$G$39),D7553),0)))</f>
        <v>0</v>
      </c>
    </row>
    <row r="7554" spans="1:14" ht="15.75" thickBot="1">
      <c r="A7554" s="33" t="str">
        <f ca="1">IF(C7554=Calculator!$H$27,"F",IF(Daily!D7554+Daily!H7554=0,IF(D7553+H7553&gt;0,"L",""),""))</f>
        <v/>
      </c>
      <c r="B7554" s="34">
        <v>7553</v>
      </c>
      <c r="C7554" s="19">
        <f t="shared" ca="1" si="469"/>
        <v>53483</v>
      </c>
      <c r="D7554" s="29">
        <f t="shared" ca="1" si="471"/>
        <v>0</v>
      </c>
      <c r="E7554" s="29">
        <f ca="1">IF(C7554&lt;Calculator!$D$26,0,IF(DAY($C7554)=1,IF(D7554-Calculator!$G$24&gt;0,Calculator!$G$24,D7554),0))</f>
        <v>0</v>
      </c>
      <c r="F7554" s="29">
        <f ca="1">IF(E7554&gt;0,D7554*Calculator!$G$22/12,0)</f>
        <v>0</v>
      </c>
      <c r="G7554" s="29">
        <f ca="1">IF(E7554&gt;0,(IFERROR(-PMT(Calculator!$G$22/12,Calculator!$G$23*12,Calculator!$G$20),0))-F7554,0)</f>
        <v>0</v>
      </c>
      <c r="H7554" s="29">
        <f t="shared" ca="1" si="472"/>
        <v>0</v>
      </c>
      <c r="I7554" s="29">
        <f t="shared" ca="1" si="470"/>
        <v>0</v>
      </c>
      <c r="J7554" s="30">
        <f>Calculator!$G$40</f>
        <v>6.5000000000000002E-2</v>
      </c>
      <c r="K7554" s="29">
        <f ca="1">IF(C7554&gt;=Calculator!$G$27,IF(DAY($C7554)=1,Calculator!$G$34/2,IF(DAY($C7554)=15,Calculator!$G$34/2,0)),0)</f>
        <v>0</v>
      </c>
      <c r="L7554" s="29">
        <f ca="1">IF(DAY($C7554)=28,IF(H7554=0,0,Calculator!$G$35),0)</f>
        <v>0</v>
      </c>
      <c r="M7554" s="29">
        <f ca="1">IF(I7554&gt;0,IF(DAY($C7554)=1,SUM(INDIRECT("I"&amp;(ROW(C7553)-DAY(C7553))):I7553),0),0)</f>
        <v>0</v>
      </c>
      <c r="N7554" s="29">
        <f ca="1">IF(C7554&lt;Calculator!$G$27,0,IF(C7554=Calculator!$G$27,Calculator!$G$39,IF(H7554-K7554&lt;=0,IF(D7554&gt;Calculator!$G$39,IF(H7554-K7554+E7554+L7554+M7554+Calculator!$G$39&gt;Calculator!$G$39,Calculator!$G$39-(H7554+E7554+L7554+M7554-K7554),Calculator!$G$39),D7554),0)))</f>
        <v>0</v>
      </c>
    </row>
    <row r="7555" spans="1:14" ht="15.75" thickBot="1">
      <c r="A7555" s="33" t="str">
        <f ca="1">IF(C7555=Calculator!$H$27,"F",IF(Daily!D7555+Daily!H7555=0,IF(D7554+H7554&gt;0,"L",""),""))</f>
        <v/>
      </c>
      <c r="B7555" s="34">
        <v>7554</v>
      </c>
      <c r="C7555" s="19">
        <f t="shared" ref="C7555:C7618" ca="1" si="473">C7554+1</f>
        <v>53484</v>
      </c>
      <c r="D7555" s="29">
        <f t="shared" ca="1" si="471"/>
        <v>0</v>
      </c>
      <c r="E7555" s="29">
        <f ca="1">IF(C7555&lt;Calculator!$D$26,0,IF(DAY($C7555)=1,IF(D7555-Calculator!$G$24&gt;0,Calculator!$G$24,D7555),0))</f>
        <v>0</v>
      </c>
      <c r="F7555" s="29">
        <f ca="1">IF(E7555&gt;0,D7555*Calculator!$G$22/12,0)</f>
        <v>0</v>
      </c>
      <c r="G7555" s="29">
        <f ca="1">IF(E7555&gt;0,(IFERROR(-PMT(Calculator!$G$22/12,Calculator!$G$23*12,Calculator!$G$20),0))-F7555,0)</f>
        <v>0</v>
      </c>
      <c r="H7555" s="29">
        <f t="shared" ca="1" si="472"/>
        <v>0</v>
      </c>
      <c r="I7555" s="29">
        <f t="shared" ref="I7555:I7618" ca="1" si="474">H7555*J7555/365</f>
        <v>0</v>
      </c>
      <c r="J7555" s="30">
        <f>Calculator!$G$40</f>
        <v>6.5000000000000002E-2</v>
      </c>
      <c r="K7555" s="29">
        <f ca="1">IF(C7555&gt;=Calculator!$G$27,IF(DAY($C7555)=1,Calculator!$G$34/2,IF(DAY($C7555)=15,Calculator!$G$34/2,0)),0)</f>
        <v>0</v>
      </c>
      <c r="L7555" s="29">
        <f ca="1">IF(DAY($C7555)=28,IF(H7555=0,0,Calculator!$G$35),0)</f>
        <v>0</v>
      </c>
      <c r="M7555" s="29">
        <f ca="1">IF(I7555&gt;0,IF(DAY($C7555)=1,SUM(INDIRECT("I"&amp;(ROW(C7554)-DAY(C7554))):I7554),0),0)</f>
        <v>0</v>
      </c>
      <c r="N7555" s="29">
        <f ca="1">IF(C7555&lt;Calculator!$G$27,0,IF(C7555=Calculator!$G$27,Calculator!$G$39,IF(H7555-K7555&lt;=0,IF(D7555&gt;Calculator!$G$39,IF(H7555-K7555+E7555+L7555+M7555+Calculator!$G$39&gt;Calculator!$G$39,Calculator!$G$39-(H7555+E7555+L7555+M7555-K7555),Calculator!$G$39),D7555),0)))</f>
        <v>0</v>
      </c>
    </row>
    <row r="7556" spans="1:14" ht="15.75" thickBot="1">
      <c r="A7556" s="33" t="str">
        <f ca="1">IF(C7556=Calculator!$H$27,"F",IF(Daily!D7556+Daily!H7556=0,IF(D7555+H7555&gt;0,"L",""),""))</f>
        <v/>
      </c>
      <c r="B7556" s="34">
        <v>7555</v>
      </c>
      <c r="C7556" s="19">
        <f t="shared" ca="1" si="473"/>
        <v>53485</v>
      </c>
      <c r="D7556" s="29">
        <f t="shared" ref="D7556:D7619" ca="1" si="475">IF(((D7555-G7555)-N7555)&lt;0,0,((D7555-G7555)-N7555))</f>
        <v>0</v>
      </c>
      <c r="E7556" s="29">
        <f ca="1">IF(C7556&lt;Calculator!$D$26,0,IF(DAY($C7556)=1,IF(D7556-Calculator!$G$24&gt;0,Calculator!$G$24,D7556),0))</f>
        <v>0</v>
      </c>
      <c r="F7556" s="29">
        <f ca="1">IF(E7556&gt;0,D7556*Calculator!$G$22/12,0)</f>
        <v>0</v>
      </c>
      <c r="G7556" s="29">
        <f ca="1">IF(E7556&gt;0,(IFERROR(-PMT(Calculator!$G$22/12,Calculator!$G$23*12,Calculator!$G$20),0))-F7556,0)</f>
        <v>0</v>
      </c>
      <c r="H7556" s="29">
        <f t="shared" ref="H7556:H7619" ca="1" si="476">IF((H7555-K7555+SUM(L7555:N7555)+E7555)&lt;0,0,(H7555-K7555+SUM(L7555:N7555)+E7555))</f>
        <v>0</v>
      </c>
      <c r="I7556" s="29">
        <f t="shared" ca="1" si="474"/>
        <v>0</v>
      </c>
      <c r="J7556" s="30">
        <f>Calculator!$G$40</f>
        <v>6.5000000000000002E-2</v>
      </c>
      <c r="K7556" s="29">
        <f ca="1">IF(C7556&gt;=Calculator!$G$27,IF(DAY($C7556)=1,Calculator!$G$34/2,IF(DAY($C7556)=15,Calculator!$G$34/2,0)),0)</f>
        <v>0</v>
      </c>
      <c r="L7556" s="29">
        <f ca="1">IF(DAY($C7556)=28,IF(H7556=0,0,Calculator!$G$35),0)</f>
        <v>0</v>
      </c>
      <c r="M7556" s="29">
        <f ca="1">IF(I7556&gt;0,IF(DAY($C7556)=1,SUM(INDIRECT("I"&amp;(ROW(C7555)-DAY(C7555))):I7555),0),0)</f>
        <v>0</v>
      </c>
      <c r="N7556" s="29">
        <f ca="1">IF(C7556&lt;Calculator!$G$27,0,IF(C7556=Calculator!$G$27,Calculator!$G$39,IF(H7556-K7556&lt;=0,IF(D7556&gt;Calculator!$G$39,IF(H7556-K7556+E7556+L7556+M7556+Calculator!$G$39&gt;Calculator!$G$39,Calculator!$G$39-(H7556+E7556+L7556+M7556-K7556),Calculator!$G$39),D7556),0)))</f>
        <v>0</v>
      </c>
    </row>
    <row r="7557" spans="1:14" ht="15.75" thickBot="1">
      <c r="A7557" s="33" t="str">
        <f ca="1">IF(C7557=Calculator!$H$27,"F",IF(Daily!D7557+Daily!H7557=0,IF(D7556+H7556&gt;0,"L",""),""))</f>
        <v/>
      </c>
      <c r="B7557" s="34">
        <v>7556</v>
      </c>
      <c r="C7557" s="19">
        <f t="shared" ca="1" si="473"/>
        <v>53486</v>
      </c>
      <c r="D7557" s="29">
        <f t="shared" ca="1" si="475"/>
        <v>0</v>
      </c>
      <c r="E7557" s="29">
        <f ca="1">IF(C7557&lt;Calculator!$D$26,0,IF(DAY($C7557)=1,IF(D7557-Calculator!$G$24&gt;0,Calculator!$G$24,D7557),0))</f>
        <v>0</v>
      </c>
      <c r="F7557" s="29">
        <f ca="1">IF(E7557&gt;0,D7557*Calculator!$G$22/12,0)</f>
        <v>0</v>
      </c>
      <c r="G7557" s="29">
        <f ca="1">IF(E7557&gt;0,(IFERROR(-PMT(Calculator!$G$22/12,Calculator!$G$23*12,Calculator!$G$20),0))-F7557,0)</f>
        <v>0</v>
      </c>
      <c r="H7557" s="29">
        <f t="shared" ca="1" si="476"/>
        <v>0</v>
      </c>
      <c r="I7557" s="29">
        <f t="shared" ca="1" si="474"/>
        <v>0</v>
      </c>
      <c r="J7557" s="30">
        <f>Calculator!$G$40</f>
        <v>6.5000000000000002E-2</v>
      </c>
      <c r="K7557" s="29">
        <f ca="1">IF(C7557&gt;=Calculator!$G$27,IF(DAY($C7557)=1,Calculator!$G$34/2,IF(DAY($C7557)=15,Calculator!$G$34/2,0)),0)</f>
        <v>0</v>
      </c>
      <c r="L7557" s="29">
        <f ca="1">IF(DAY($C7557)=28,IF(H7557=0,0,Calculator!$G$35),0)</f>
        <v>0</v>
      </c>
      <c r="M7557" s="29">
        <f ca="1">IF(I7557&gt;0,IF(DAY($C7557)=1,SUM(INDIRECT("I"&amp;(ROW(C7556)-DAY(C7556))):I7556),0),0)</f>
        <v>0</v>
      </c>
      <c r="N7557" s="29">
        <f ca="1">IF(C7557&lt;Calculator!$G$27,0,IF(C7557=Calculator!$G$27,Calculator!$G$39,IF(H7557-K7557&lt;=0,IF(D7557&gt;Calculator!$G$39,IF(H7557-K7557+E7557+L7557+M7557+Calculator!$G$39&gt;Calculator!$G$39,Calculator!$G$39-(H7557+E7557+L7557+M7557-K7557),Calculator!$G$39),D7557),0)))</f>
        <v>0</v>
      </c>
    </row>
    <row r="7558" spans="1:14" ht="15.75" thickBot="1">
      <c r="A7558" s="33" t="str">
        <f ca="1">IF(C7558=Calculator!$H$27,"F",IF(Daily!D7558+Daily!H7558=0,IF(D7557+H7557&gt;0,"L",""),""))</f>
        <v/>
      </c>
      <c r="B7558" s="34">
        <v>7557</v>
      </c>
      <c r="C7558" s="19">
        <f t="shared" ca="1" si="473"/>
        <v>53487</v>
      </c>
      <c r="D7558" s="29">
        <f t="shared" ca="1" si="475"/>
        <v>0</v>
      </c>
      <c r="E7558" s="29">
        <f ca="1">IF(C7558&lt;Calculator!$D$26,0,IF(DAY($C7558)=1,IF(D7558-Calculator!$G$24&gt;0,Calculator!$G$24,D7558),0))</f>
        <v>0</v>
      </c>
      <c r="F7558" s="29">
        <f ca="1">IF(E7558&gt;0,D7558*Calculator!$G$22/12,0)</f>
        <v>0</v>
      </c>
      <c r="G7558" s="29">
        <f ca="1">IF(E7558&gt;0,(IFERROR(-PMT(Calculator!$G$22/12,Calculator!$G$23*12,Calculator!$G$20),0))-F7558,0)</f>
        <v>0</v>
      </c>
      <c r="H7558" s="29">
        <f t="shared" ca="1" si="476"/>
        <v>0</v>
      </c>
      <c r="I7558" s="29">
        <f t="shared" ca="1" si="474"/>
        <v>0</v>
      </c>
      <c r="J7558" s="30">
        <f>Calculator!$G$40</f>
        <v>6.5000000000000002E-2</v>
      </c>
      <c r="K7558" s="29">
        <f ca="1">IF(C7558&gt;=Calculator!$G$27,IF(DAY($C7558)=1,Calculator!$G$34/2,IF(DAY($C7558)=15,Calculator!$G$34/2,0)),0)</f>
        <v>0</v>
      </c>
      <c r="L7558" s="29">
        <f ca="1">IF(DAY($C7558)=28,IF(H7558=0,0,Calculator!$G$35),0)</f>
        <v>0</v>
      </c>
      <c r="M7558" s="29">
        <f ca="1">IF(I7558&gt;0,IF(DAY($C7558)=1,SUM(INDIRECT("I"&amp;(ROW(C7557)-DAY(C7557))):I7557),0),0)</f>
        <v>0</v>
      </c>
      <c r="N7558" s="29">
        <f ca="1">IF(C7558&lt;Calculator!$G$27,0,IF(C7558=Calculator!$G$27,Calculator!$G$39,IF(H7558-K7558&lt;=0,IF(D7558&gt;Calculator!$G$39,IF(H7558-K7558+E7558+L7558+M7558+Calculator!$G$39&gt;Calculator!$G$39,Calculator!$G$39-(H7558+E7558+L7558+M7558-K7558),Calculator!$G$39),D7558),0)))</f>
        <v>0</v>
      </c>
    </row>
    <row r="7559" spans="1:14" ht="15.75" thickBot="1">
      <c r="A7559" s="33" t="str">
        <f ca="1">IF(C7559=Calculator!$H$27,"F",IF(Daily!D7559+Daily!H7559=0,IF(D7558+H7558&gt;0,"L",""),""))</f>
        <v/>
      </c>
      <c r="B7559" s="34">
        <v>7558</v>
      </c>
      <c r="C7559" s="19">
        <f t="shared" ca="1" si="473"/>
        <v>53488</v>
      </c>
      <c r="D7559" s="29">
        <f t="shared" ca="1" si="475"/>
        <v>0</v>
      </c>
      <c r="E7559" s="29">
        <f ca="1">IF(C7559&lt;Calculator!$D$26,0,IF(DAY($C7559)=1,IF(D7559-Calculator!$G$24&gt;0,Calculator!$G$24,D7559),0))</f>
        <v>0</v>
      </c>
      <c r="F7559" s="29">
        <f ca="1">IF(E7559&gt;0,D7559*Calculator!$G$22/12,0)</f>
        <v>0</v>
      </c>
      <c r="G7559" s="29">
        <f ca="1">IF(E7559&gt;0,(IFERROR(-PMT(Calculator!$G$22/12,Calculator!$G$23*12,Calculator!$G$20),0))-F7559,0)</f>
        <v>0</v>
      </c>
      <c r="H7559" s="29">
        <f t="shared" ca="1" si="476"/>
        <v>0</v>
      </c>
      <c r="I7559" s="29">
        <f t="shared" ca="1" si="474"/>
        <v>0</v>
      </c>
      <c r="J7559" s="30">
        <f>Calculator!$G$40</f>
        <v>6.5000000000000002E-2</v>
      </c>
      <c r="K7559" s="29">
        <f ca="1">IF(C7559&gt;=Calculator!$G$27,IF(DAY($C7559)=1,Calculator!$G$34/2,IF(DAY($C7559)=15,Calculator!$G$34/2,0)),0)</f>
        <v>0</v>
      </c>
      <c r="L7559" s="29">
        <f ca="1">IF(DAY($C7559)=28,IF(H7559=0,0,Calculator!$G$35),0)</f>
        <v>0</v>
      </c>
      <c r="M7559" s="29">
        <f ca="1">IF(I7559&gt;0,IF(DAY($C7559)=1,SUM(INDIRECT("I"&amp;(ROW(C7558)-DAY(C7558))):I7558),0),0)</f>
        <v>0</v>
      </c>
      <c r="N7559" s="29">
        <f ca="1">IF(C7559&lt;Calculator!$G$27,0,IF(C7559=Calculator!$G$27,Calculator!$G$39,IF(H7559-K7559&lt;=0,IF(D7559&gt;Calculator!$G$39,IF(H7559-K7559+E7559+L7559+M7559+Calculator!$G$39&gt;Calculator!$G$39,Calculator!$G$39-(H7559+E7559+L7559+M7559-K7559),Calculator!$G$39),D7559),0)))</f>
        <v>0</v>
      </c>
    </row>
    <row r="7560" spans="1:14" ht="15.75" thickBot="1">
      <c r="A7560" s="33" t="str">
        <f ca="1">IF(C7560=Calculator!$H$27,"F",IF(Daily!D7560+Daily!H7560=0,IF(D7559+H7559&gt;0,"L",""),""))</f>
        <v/>
      </c>
      <c r="B7560" s="34">
        <v>7559</v>
      </c>
      <c r="C7560" s="19">
        <f t="shared" ca="1" si="473"/>
        <v>53489</v>
      </c>
      <c r="D7560" s="29">
        <f t="shared" ca="1" si="475"/>
        <v>0</v>
      </c>
      <c r="E7560" s="29">
        <f ca="1">IF(C7560&lt;Calculator!$D$26,0,IF(DAY($C7560)=1,IF(D7560-Calculator!$G$24&gt;0,Calculator!$G$24,D7560),0))</f>
        <v>0</v>
      </c>
      <c r="F7560" s="29">
        <f ca="1">IF(E7560&gt;0,D7560*Calculator!$G$22/12,0)</f>
        <v>0</v>
      </c>
      <c r="G7560" s="29">
        <f ca="1">IF(E7560&gt;0,(IFERROR(-PMT(Calculator!$G$22/12,Calculator!$G$23*12,Calculator!$G$20),0))-F7560,0)</f>
        <v>0</v>
      </c>
      <c r="H7560" s="29">
        <f t="shared" ca="1" si="476"/>
        <v>0</v>
      </c>
      <c r="I7560" s="29">
        <f t="shared" ca="1" si="474"/>
        <v>0</v>
      </c>
      <c r="J7560" s="30">
        <f>Calculator!$G$40</f>
        <v>6.5000000000000002E-2</v>
      </c>
      <c r="K7560" s="29">
        <f ca="1">IF(C7560&gt;=Calculator!$G$27,IF(DAY($C7560)=1,Calculator!$G$34/2,IF(DAY($C7560)=15,Calculator!$G$34/2,0)),0)</f>
        <v>0</v>
      </c>
      <c r="L7560" s="29">
        <f ca="1">IF(DAY($C7560)=28,IF(H7560=0,0,Calculator!$G$35),0)</f>
        <v>0</v>
      </c>
      <c r="M7560" s="29">
        <f ca="1">IF(I7560&gt;0,IF(DAY($C7560)=1,SUM(INDIRECT("I"&amp;(ROW(C7559)-DAY(C7559))):I7559),0),0)</f>
        <v>0</v>
      </c>
      <c r="N7560" s="29">
        <f ca="1">IF(C7560&lt;Calculator!$G$27,0,IF(C7560=Calculator!$G$27,Calculator!$G$39,IF(H7560-K7560&lt;=0,IF(D7560&gt;Calculator!$G$39,IF(H7560-K7560+E7560+L7560+M7560+Calculator!$G$39&gt;Calculator!$G$39,Calculator!$G$39-(H7560+E7560+L7560+M7560-K7560),Calculator!$G$39),D7560),0)))</f>
        <v>0</v>
      </c>
    </row>
    <row r="7561" spans="1:14" ht="15.75" thickBot="1">
      <c r="A7561" s="33" t="str">
        <f ca="1">IF(C7561=Calculator!$H$27,"F",IF(Daily!D7561+Daily!H7561=0,IF(D7560+H7560&gt;0,"L",""),""))</f>
        <v/>
      </c>
      <c r="B7561" s="34">
        <v>7560</v>
      </c>
      <c r="C7561" s="19">
        <f t="shared" ca="1" si="473"/>
        <v>53490</v>
      </c>
      <c r="D7561" s="29">
        <f t="shared" ca="1" si="475"/>
        <v>0</v>
      </c>
      <c r="E7561" s="29">
        <f ca="1">IF(C7561&lt;Calculator!$D$26,0,IF(DAY($C7561)=1,IF(D7561-Calculator!$G$24&gt;0,Calculator!$G$24,D7561),0))</f>
        <v>0</v>
      </c>
      <c r="F7561" s="29">
        <f ca="1">IF(E7561&gt;0,D7561*Calculator!$G$22/12,0)</f>
        <v>0</v>
      </c>
      <c r="G7561" s="29">
        <f ca="1">IF(E7561&gt;0,(IFERROR(-PMT(Calculator!$G$22/12,Calculator!$G$23*12,Calculator!$G$20),0))-F7561,0)</f>
        <v>0</v>
      </c>
      <c r="H7561" s="29">
        <f t="shared" ca="1" si="476"/>
        <v>0</v>
      </c>
      <c r="I7561" s="29">
        <f t="shared" ca="1" si="474"/>
        <v>0</v>
      </c>
      <c r="J7561" s="30">
        <f>Calculator!$G$40</f>
        <v>6.5000000000000002E-2</v>
      </c>
      <c r="K7561" s="29">
        <f ca="1">IF(C7561&gt;=Calculator!$G$27,IF(DAY($C7561)=1,Calculator!$G$34/2,IF(DAY($C7561)=15,Calculator!$G$34/2,0)),0)</f>
        <v>0</v>
      </c>
      <c r="L7561" s="29">
        <f ca="1">IF(DAY($C7561)=28,IF(H7561=0,0,Calculator!$G$35),0)</f>
        <v>0</v>
      </c>
      <c r="M7561" s="29">
        <f ca="1">IF(I7561&gt;0,IF(DAY($C7561)=1,SUM(INDIRECT("I"&amp;(ROW(C7560)-DAY(C7560))):I7560),0),0)</f>
        <v>0</v>
      </c>
      <c r="N7561" s="29">
        <f ca="1">IF(C7561&lt;Calculator!$G$27,0,IF(C7561=Calculator!$G$27,Calculator!$G$39,IF(H7561-K7561&lt;=0,IF(D7561&gt;Calculator!$G$39,IF(H7561-K7561+E7561+L7561+M7561+Calculator!$G$39&gt;Calculator!$G$39,Calculator!$G$39-(H7561+E7561+L7561+M7561-K7561),Calculator!$G$39),D7561),0)))</f>
        <v>0</v>
      </c>
    </row>
    <row r="7562" spans="1:14" ht="15.75" thickBot="1">
      <c r="A7562" s="33" t="str">
        <f ca="1">IF(C7562=Calculator!$H$27,"F",IF(Daily!D7562+Daily!H7562=0,IF(D7561+H7561&gt;0,"L",""),""))</f>
        <v/>
      </c>
      <c r="B7562" s="34">
        <v>7561</v>
      </c>
      <c r="C7562" s="19">
        <f t="shared" ca="1" si="473"/>
        <v>53491</v>
      </c>
      <c r="D7562" s="29">
        <f t="shared" ca="1" si="475"/>
        <v>0</v>
      </c>
      <c r="E7562" s="29">
        <f ca="1">IF(C7562&lt;Calculator!$D$26,0,IF(DAY($C7562)=1,IF(D7562-Calculator!$G$24&gt;0,Calculator!$G$24,D7562),0))</f>
        <v>0</v>
      </c>
      <c r="F7562" s="29">
        <f ca="1">IF(E7562&gt;0,D7562*Calculator!$G$22/12,0)</f>
        <v>0</v>
      </c>
      <c r="G7562" s="29">
        <f ca="1">IF(E7562&gt;0,(IFERROR(-PMT(Calculator!$G$22/12,Calculator!$G$23*12,Calculator!$G$20),0))-F7562,0)</f>
        <v>0</v>
      </c>
      <c r="H7562" s="29">
        <f t="shared" ca="1" si="476"/>
        <v>0</v>
      </c>
      <c r="I7562" s="29">
        <f t="shared" ca="1" si="474"/>
        <v>0</v>
      </c>
      <c r="J7562" s="30">
        <f>Calculator!$G$40</f>
        <v>6.5000000000000002E-2</v>
      </c>
      <c r="K7562" s="29">
        <f ca="1">IF(C7562&gt;=Calculator!$G$27,IF(DAY($C7562)=1,Calculator!$G$34/2,IF(DAY($C7562)=15,Calculator!$G$34/2,0)),0)</f>
        <v>0</v>
      </c>
      <c r="L7562" s="29">
        <f ca="1">IF(DAY($C7562)=28,IF(H7562=0,0,Calculator!$G$35),0)</f>
        <v>0</v>
      </c>
      <c r="M7562" s="29">
        <f ca="1">IF(I7562&gt;0,IF(DAY($C7562)=1,SUM(INDIRECT("I"&amp;(ROW(C7561)-DAY(C7561))):I7561),0),0)</f>
        <v>0</v>
      </c>
      <c r="N7562" s="29">
        <f ca="1">IF(C7562&lt;Calculator!$G$27,0,IF(C7562=Calculator!$G$27,Calculator!$G$39,IF(H7562-K7562&lt;=0,IF(D7562&gt;Calculator!$G$39,IF(H7562-K7562+E7562+L7562+M7562+Calculator!$G$39&gt;Calculator!$G$39,Calculator!$G$39-(H7562+E7562+L7562+M7562-K7562),Calculator!$G$39),D7562),0)))</f>
        <v>0</v>
      </c>
    </row>
    <row r="7563" spans="1:14" ht="15.75" thickBot="1">
      <c r="A7563" s="33" t="str">
        <f ca="1">IF(C7563=Calculator!$H$27,"F",IF(Daily!D7563+Daily!H7563=0,IF(D7562+H7562&gt;0,"L",""),""))</f>
        <v/>
      </c>
      <c r="B7563" s="34">
        <v>7562</v>
      </c>
      <c r="C7563" s="19">
        <f t="shared" ca="1" si="473"/>
        <v>53492</v>
      </c>
      <c r="D7563" s="29">
        <f t="shared" ca="1" si="475"/>
        <v>0</v>
      </c>
      <c r="E7563" s="29">
        <f ca="1">IF(C7563&lt;Calculator!$D$26,0,IF(DAY($C7563)=1,IF(D7563-Calculator!$G$24&gt;0,Calculator!$G$24,D7563),0))</f>
        <v>0</v>
      </c>
      <c r="F7563" s="29">
        <f ca="1">IF(E7563&gt;0,D7563*Calculator!$G$22/12,0)</f>
        <v>0</v>
      </c>
      <c r="G7563" s="29">
        <f ca="1">IF(E7563&gt;0,(IFERROR(-PMT(Calculator!$G$22/12,Calculator!$G$23*12,Calculator!$G$20),0))-F7563,0)</f>
        <v>0</v>
      </c>
      <c r="H7563" s="29">
        <f t="shared" ca="1" si="476"/>
        <v>0</v>
      </c>
      <c r="I7563" s="29">
        <f t="shared" ca="1" si="474"/>
        <v>0</v>
      </c>
      <c r="J7563" s="30">
        <f>Calculator!$G$40</f>
        <v>6.5000000000000002E-2</v>
      </c>
      <c r="K7563" s="29">
        <f ca="1">IF(C7563&gt;=Calculator!$G$27,IF(DAY($C7563)=1,Calculator!$G$34/2,IF(DAY($C7563)=15,Calculator!$G$34/2,0)),0)</f>
        <v>0</v>
      </c>
      <c r="L7563" s="29">
        <f ca="1">IF(DAY($C7563)=28,IF(H7563=0,0,Calculator!$G$35),0)</f>
        <v>0</v>
      </c>
      <c r="M7563" s="29">
        <f ca="1">IF(I7563&gt;0,IF(DAY($C7563)=1,SUM(INDIRECT("I"&amp;(ROW(C7562)-DAY(C7562))):I7562),0),0)</f>
        <v>0</v>
      </c>
      <c r="N7563" s="29">
        <f ca="1">IF(C7563&lt;Calculator!$G$27,0,IF(C7563=Calculator!$G$27,Calculator!$G$39,IF(H7563-K7563&lt;=0,IF(D7563&gt;Calculator!$G$39,IF(H7563-K7563+E7563+L7563+M7563+Calculator!$G$39&gt;Calculator!$G$39,Calculator!$G$39-(H7563+E7563+L7563+M7563-K7563),Calculator!$G$39),D7563),0)))</f>
        <v>0</v>
      </c>
    </row>
    <row r="7564" spans="1:14" ht="15.75" thickBot="1">
      <c r="A7564" s="33" t="str">
        <f ca="1">IF(C7564=Calculator!$H$27,"F",IF(Daily!D7564+Daily!H7564=0,IF(D7563+H7563&gt;0,"L",""),""))</f>
        <v/>
      </c>
      <c r="B7564" s="34">
        <v>7563</v>
      </c>
      <c r="C7564" s="19">
        <f t="shared" ca="1" si="473"/>
        <v>53493</v>
      </c>
      <c r="D7564" s="29">
        <f t="shared" ca="1" si="475"/>
        <v>0</v>
      </c>
      <c r="E7564" s="29">
        <f ca="1">IF(C7564&lt;Calculator!$D$26,0,IF(DAY($C7564)=1,IF(D7564-Calculator!$G$24&gt;0,Calculator!$G$24,D7564),0))</f>
        <v>0</v>
      </c>
      <c r="F7564" s="29">
        <f ca="1">IF(E7564&gt;0,D7564*Calculator!$G$22/12,0)</f>
        <v>0</v>
      </c>
      <c r="G7564" s="29">
        <f ca="1">IF(E7564&gt;0,(IFERROR(-PMT(Calculator!$G$22/12,Calculator!$G$23*12,Calculator!$G$20),0))-F7564,0)</f>
        <v>0</v>
      </c>
      <c r="H7564" s="29">
        <f t="shared" ca="1" si="476"/>
        <v>0</v>
      </c>
      <c r="I7564" s="29">
        <f t="shared" ca="1" si="474"/>
        <v>0</v>
      </c>
      <c r="J7564" s="30">
        <f>Calculator!$G$40</f>
        <v>6.5000000000000002E-2</v>
      </c>
      <c r="K7564" s="29">
        <f ca="1">IF(C7564&gt;=Calculator!$G$27,IF(DAY($C7564)=1,Calculator!$G$34/2,IF(DAY($C7564)=15,Calculator!$G$34/2,0)),0)</f>
        <v>4500</v>
      </c>
      <c r="L7564" s="29">
        <f ca="1">IF(DAY($C7564)=28,IF(H7564=0,0,Calculator!$G$35),0)</f>
        <v>0</v>
      </c>
      <c r="M7564" s="29">
        <f ca="1">IF(I7564&gt;0,IF(DAY($C7564)=1,SUM(INDIRECT("I"&amp;(ROW(C7563)-DAY(C7563))):I7563),0),0)</f>
        <v>0</v>
      </c>
      <c r="N7564" s="29">
        <f ca="1">IF(C7564&lt;Calculator!$G$27,0,IF(C7564=Calculator!$G$27,Calculator!$G$39,IF(H7564-K7564&lt;=0,IF(D7564&gt;Calculator!$G$39,IF(H7564-K7564+E7564+L7564+M7564+Calculator!$G$39&gt;Calculator!$G$39,Calculator!$G$39-(H7564+E7564+L7564+M7564-K7564),Calculator!$G$39),D7564),0)))</f>
        <v>0</v>
      </c>
    </row>
    <row r="7565" spans="1:14" ht="15.75" thickBot="1">
      <c r="A7565" s="33" t="str">
        <f ca="1">IF(C7565=Calculator!$H$27,"F",IF(Daily!D7565+Daily!H7565=0,IF(D7564+H7564&gt;0,"L",""),""))</f>
        <v/>
      </c>
      <c r="B7565" s="34">
        <v>7564</v>
      </c>
      <c r="C7565" s="19">
        <f t="shared" ca="1" si="473"/>
        <v>53494</v>
      </c>
      <c r="D7565" s="29">
        <f t="shared" ca="1" si="475"/>
        <v>0</v>
      </c>
      <c r="E7565" s="29">
        <f ca="1">IF(C7565&lt;Calculator!$D$26,0,IF(DAY($C7565)=1,IF(D7565-Calculator!$G$24&gt;0,Calculator!$G$24,D7565),0))</f>
        <v>0</v>
      </c>
      <c r="F7565" s="29">
        <f ca="1">IF(E7565&gt;0,D7565*Calculator!$G$22/12,0)</f>
        <v>0</v>
      </c>
      <c r="G7565" s="29">
        <f ca="1">IF(E7565&gt;0,(IFERROR(-PMT(Calculator!$G$22/12,Calculator!$G$23*12,Calculator!$G$20),0))-F7565,0)</f>
        <v>0</v>
      </c>
      <c r="H7565" s="29">
        <f t="shared" ca="1" si="476"/>
        <v>0</v>
      </c>
      <c r="I7565" s="29">
        <f t="shared" ca="1" si="474"/>
        <v>0</v>
      </c>
      <c r="J7565" s="30">
        <f>Calculator!$G$40</f>
        <v>6.5000000000000002E-2</v>
      </c>
      <c r="K7565" s="29">
        <f ca="1">IF(C7565&gt;=Calculator!$G$27,IF(DAY($C7565)=1,Calculator!$G$34/2,IF(DAY($C7565)=15,Calculator!$G$34/2,0)),0)</f>
        <v>0</v>
      </c>
      <c r="L7565" s="29">
        <f ca="1">IF(DAY($C7565)=28,IF(H7565=0,0,Calculator!$G$35),0)</f>
        <v>0</v>
      </c>
      <c r="M7565" s="29">
        <f ca="1">IF(I7565&gt;0,IF(DAY($C7565)=1,SUM(INDIRECT("I"&amp;(ROW(C7564)-DAY(C7564))):I7564),0),0)</f>
        <v>0</v>
      </c>
      <c r="N7565" s="29">
        <f ca="1">IF(C7565&lt;Calculator!$G$27,0,IF(C7565=Calculator!$G$27,Calculator!$G$39,IF(H7565-K7565&lt;=0,IF(D7565&gt;Calculator!$G$39,IF(H7565-K7565+E7565+L7565+M7565+Calculator!$G$39&gt;Calculator!$G$39,Calculator!$G$39-(H7565+E7565+L7565+M7565-K7565),Calculator!$G$39),D7565),0)))</f>
        <v>0</v>
      </c>
    </row>
    <row r="7566" spans="1:14" ht="15.75" thickBot="1">
      <c r="A7566" s="33" t="str">
        <f ca="1">IF(C7566=Calculator!$H$27,"F",IF(Daily!D7566+Daily!H7566=0,IF(D7565+H7565&gt;0,"L",""),""))</f>
        <v/>
      </c>
      <c r="B7566" s="34">
        <v>7565</v>
      </c>
      <c r="C7566" s="19">
        <f t="shared" ca="1" si="473"/>
        <v>53495</v>
      </c>
      <c r="D7566" s="29">
        <f t="shared" ca="1" si="475"/>
        <v>0</v>
      </c>
      <c r="E7566" s="29">
        <f ca="1">IF(C7566&lt;Calculator!$D$26,0,IF(DAY($C7566)=1,IF(D7566-Calculator!$G$24&gt;0,Calculator!$G$24,D7566),0))</f>
        <v>0</v>
      </c>
      <c r="F7566" s="29">
        <f ca="1">IF(E7566&gt;0,D7566*Calculator!$G$22/12,0)</f>
        <v>0</v>
      </c>
      <c r="G7566" s="29">
        <f ca="1">IF(E7566&gt;0,(IFERROR(-PMT(Calculator!$G$22/12,Calculator!$G$23*12,Calculator!$G$20),0))-F7566,0)</f>
        <v>0</v>
      </c>
      <c r="H7566" s="29">
        <f t="shared" ca="1" si="476"/>
        <v>0</v>
      </c>
      <c r="I7566" s="29">
        <f t="shared" ca="1" si="474"/>
        <v>0</v>
      </c>
      <c r="J7566" s="30">
        <f>Calculator!$G$40</f>
        <v>6.5000000000000002E-2</v>
      </c>
      <c r="K7566" s="29">
        <f ca="1">IF(C7566&gt;=Calculator!$G$27,IF(DAY($C7566)=1,Calculator!$G$34/2,IF(DAY($C7566)=15,Calculator!$G$34/2,0)),0)</f>
        <v>0</v>
      </c>
      <c r="L7566" s="29">
        <f ca="1">IF(DAY($C7566)=28,IF(H7566=0,0,Calculator!$G$35),0)</f>
        <v>0</v>
      </c>
      <c r="M7566" s="29">
        <f ca="1">IF(I7566&gt;0,IF(DAY($C7566)=1,SUM(INDIRECT("I"&amp;(ROW(C7565)-DAY(C7565))):I7565),0),0)</f>
        <v>0</v>
      </c>
      <c r="N7566" s="29">
        <f ca="1">IF(C7566&lt;Calculator!$G$27,0,IF(C7566=Calculator!$G$27,Calculator!$G$39,IF(H7566-K7566&lt;=0,IF(D7566&gt;Calculator!$G$39,IF(H7566-K7566+E7566+L7566+M7566+Calculator!$G$39&gt;Calculator!$G$39,Calculator!$G$39-(H7566+E7566+L7566+M7566-K7566),Calculator!$G$39),D7566),0)))</f>
        <v>0</v>
      </c>
    </row>
    <row r="7567" spans="1:14" ht="15.75" thickBot="1">
      <c r="A7567" s="33" t="str">
        <f ca="1">IF(C7567=Calculator!$H$27,"F",IF(Daily!D7567+Daily!H7567=0,IF(D7566+H7566&gt;0,"L",""),""))</f>
        <v/>
      </c>
      <c r="B7567" s="34">
        <v>7566</v>
      </c>
      <c r="C7567" s="19">
        <f t="shared" ca="1" si="473"/>
        <v>53496</v>
      </c>
      <c r="D7567" s="29">
        <f t="shared" ca="1" si="475"/>
        <v>0</v>
      </c>
      <c r="E7567" s="29">
        <f ca="1">IF(C7567&lt;Calculator!$D$26,0,IF(DAY($C7567)=1,IF(D7567-Calculator!$G$24&gt;0,Calculator!$G$24,D7567),0))</f>
        <v>0</v>
      </c>
      <c r="F7567" s="29">
        <f ca="1">IF(E7567&gt;0,D7567*Calculator!$G$22/12,0)</f>
        <v>0</v>
      </c>
      <c r="G7567" s="29">
        <f ca="1">IF(E7567&gt;0,(IFERROR(-PMT(Calculator!$G$22/12,Calculator!$G$23*12,Calculator!$G$20),0))-F7567,0)</f>
        <v>0</v>
      </c>
      <c r="H7567" s="29">
        <f t="shared" ca="1" si="476"/>
        <v>0</v>
      </c>
      <c r="I7567" s="29">
        <f t="shared" ca="1" si="474"/>
        <v>0</v>
      </c>
      <c r="J7567" s="30">
        <f>Calculator!$G$40</f>
        <v>6.5000000000000002E-2</v>
      </c>
      <c r="K7567" s="29">
        <f ca="1">IF(C7567&gt;=Calculator!$G$27,IF(DAY($C7567)=1,Calculator!$G$34/2,IF(DAY($C7567)=15,Calculator!$G$34/2,0)),0)</f>
        <v>0</v>
      </c>
      <c r="L7567" s="29">
        <f ca="1">IF(DAY($C7567)=28,IF(H7567=0,0,Calculator!$G$35),0)</f>
        <v>0</v>
      </c>
      <c r="M7567" s="29">
        <f ca="1">IF(I7567&gt;0,IF(DAY($C7567)=1,SUM(INDIRECT("I"&amp;(ROW(C7566)-DAY(C7566))):I7566),0),0)</f>
        <v>0</v>
      </c>
      <c r="N7567" s="29">
        <f ca="1">IF(C7567&lt;Calculator!$G$27,0,IF(C7567=Calculator!$G$27,Calculator!$G$39,IF(H7567-K7567&lt;=0,IF(D7567&gt;Calculator!$G$39,IF(H7567-K7567+E7567+L7567+M7567+Calculator!$G$39&gt;Calculator!$G$39,Calculator!$G$39-(H7567+E7567+L7567+M7567-K7567),Calculator!$G$39),D7567),0)))</f>
        <v>0</v>
      </c>
    </row>
    <row r="7568" spans="1:14" ht="15.75" thickBot="1">
      <c r="A7568" s="33" t="str">
        <f ca="1">IF(C7568=Calculator!$H$27,"F",IF(Daily!D7568+Daily!H7568=0,IF(D7567+H7567&gt;0,"L",""),""))</f>
        <v/>
      </c>
      <c r="B7568" s="34">
        <v>7567</v>
      </c>
      <c r="C7568" s="19">
        <f t="shared" ca="1" si="473"/>
        <v>53497</v>
      </c>
      <c r="D7568" s="29">
        <f t="shared" ca="1" si="475"/>
        <v>0</v>
      </c>
      <c r="E7568" s="29">
        <f ca="1">IF(C7568&lt;Calculator!$D$26,0,IF(DAY($C7568)=1,IF(D7568-Calculator!$G$24&gt;0,Calculator!$G$24,D7568),0))</f>
        <v>0</v>
      </c>
      <c r="F7568" s="29">
        <f ca="1">IF(E7568&gt;0,D7568*Calculator!$G$22/12,0)</f>
        <v>0</v>
      </c>
      <c r="G7568" s="29">
        <f ca="1">IF(E7568&gt;0,(IFERROR(-PMT(Calculator!$G$22/12,Calculator!$G$23*12,Calculator!$G$20),0))-F7568,0)</f>
        <v>0</v>
      </c>
      <c r="H7568" s="29">
        <f t="shared" ca="1" si="476"/>
        <v>0</v>
      </c>
      <c r="I7568" s="29">
        <f t="shared" ca="1" si="474"/>
        <v>0</v>
      </c>
      <c r="J7568" s="30">
        <f>Calculator!$G$40</f>
        <v>6.5000000000000002E-2</v>
      </c>
      <c r="K7568" s="29">
        <f ca="1">IF(C7568&gt;=Calculator!$G$27,IF(DAY($C7568)=1,Calculator!$G$34/2,IF(DAY($C7568)=15,Calculator!$G$34/2,0)),0)</f>
        <v>0</v>
      </c>
      <c r="L7568" s="29">
        <f ca="1">IF(DAY($C7568)=28,IF(H7568=0,0,Calculator!$G$35),0)</f>
        <v>0</v>
      </c>
      <c r="M7568" s="29">
        <f ca="1">IF(I7568&gt;0,IF(DAY($C7568)=1,SUM(INDIRECT("I"&amp;(ROW(C7567)-DAY(C7567))):I7567),0),0)</f>
        <v>0</v>
      </c>
      <c r="N7568" s="29">
        <f ca="1">IF(C7568&lt;Calculator!$G$27,0,IF(C7568=Calculator!$G$27,Calculator!$G$39,IF(H7568-K7568&lt;=0,IF(D7568&gt;Calculator!$G$39,IF(H7568-K7568+E7568+L7568+M7568+Calculator!$G$39&gt;Calculator!$G$39,Calculator!$G$39-(H7568+E7568+L7568+M7568-K7568),Calculator!$G$39),D7568),0)))</f>
        <v>0</v>
      </c>
    </row>
    <row r="7569" spans="1:14" ht="15.75" thickBot="1">
      <c r="A7569" s="33" t="str">
        <f ca="1">IF(C7569=Calculator!$H$27,"F",IF(Daily!D7569+Daily!H7569=0,IF(D7568+H7568&gt;0,"L",""),""))</f>
        <v/>
      </c>
      <c r="B7569" s="34">
        <v>7568</v>
      </c>
      <c r="C7569" s="19">
        <f t="shared" ca="1" si="473"/>
        <v>53498</v>
      </c>
      <c r="D7569" s="29">
        <f t="shared" ca="1" si="475"/>
        <v>0</v>
      </c>
      <c r="E7569" s="29">
        <f ca="1">IF(C7569&lt;Calculator!$D$26,0,IF(DAY($C7569)=1,IF(D7569-Calculator!$G$24&gt;0,Calculator!$G$24,D7569),0))</f>
        <v>0</v>
      </c>
      <c r="F7569" s="29">
        <f ca="1">IF(E7569&gt;0,D7569*Calculator!$G$22/12,0)</f>
        <v>0</v>
      </c>
      <c r="G7569" s="29">
        <f ca="1">IF(E7569&gt;0,(IFERROR(-PMT(Calculator!$G$22/12,Calculator!$G$23*12,Calculator!$G$20),0))-F7569,0)</f>
        <v>0</v>
      </c>
      <c r="H7569" s="29">
        <f t="shared" ca="1" si="476"/>
        <v>0</v>
      </c>
      <c r="I7569" s="29">
        <f t="shared" ca="1" si="474"/>
        <v>0</v>
      </c>
      <c r="J7569" s="30">
        <f>Calculator!$G$40</f>
        <v>6.5000000000000002E-2</v>
      </c>
      <c r="K7569" s="29">
        <f ca="1">IF(C7569&gt;=Calculator!$G$27,IF(DAY($C7569)=1,Calculator!$G$34/2,IF(DAY($C7569)=15,Calculator!$G$34/2,0)),0)</f>
        <v>0</v>
      </c>
      <c r="L7569" s="29">
        <f ca="1">IF(DAY($C7569)=28,IF(H7569=0,0,Calculator!$G$35),0)</f>
        <v>0</v>
      </c>
      <c r="M7569" s="29">
        <f ca="1">IF(I7569&gt;0,IF(DAY($C7569)=1,SUM(INDIRECT("I"&amp;(ROW(C7568)-DAY(C7568))):I7568),0),0)</f>
        <v>0</v>
      </c>
      <c r="N7569" s="29">
        <f ca="1">IF(C7569&lt;Calculator!$G$27,0,IF(C7569=Calculator!$G$27,Calculator!$G$39,IF(H7569-K7569&lt;=0,IF(D7569&gt;Calculator!$G$39,IF(H7569-K7569+E7569+L7569+M7569+Calculator!$G$39&gt;Calculator!$G$39,Calculator!$G$39-(H7569+E7569+L7569+M7569-K7569),Calculator!$G$39),D7569),0)))</f>
        <v>0</v>
      </c>
    </row>
    <row r="7570" spans="1:14" ht="15.75" thickBot="1">
      <c r="A7570" s="33" t="str">
        <f ca="1">IF(C7570=Calculator!$H$27,"F",IF(Daily!D7570+Daily!H7570=0,IF(D7569+H7569&gt;0,"L",""),""))</f>
        <v/>
      </c>
      <c r="B7570" s="34">
        <v>7569</v>
      </c>
      <c r="C7570" s="19">
        <f t="shared" ca="1" si="473"/>
        <v>53499</v>
      </c>
      <c r="D7570" s="29">
        <f t="shared" ca="1" si="475"/>
        <v>0</v>
      </c>
      <c r="E7570" s="29">
        <f ca="1">IF(C7570&lt;Calculator!$D$26,0,IF(DAY($C7570)=1,IF(D7570-Calculator!$G$24&gt;0,Calculator!$G$24,D7570),0))</f>
        <v>0</v>
      </c>
      <c r="F7570" s="29">
        <f ca="1">IF(E7570&gt;0,D7570*Calculator!$G$22/12,0)</f>
        <v>0</v>
      </c>
      <c r="G7570" s="29">
        <f ca="1">IF(E7570&gt;0,(IFERROR(-PMT(Calculator!$G$22/12,Calculator!$G$23*12,Calculator!$G$20),0))-F7570,0)</f>
        <v>0</v>
      </c>
      <c r="H7570" s="29">
        <f t="shared" ca="1" si="476"/>
        <v>0</v>
      </c>
      <c r="I7570" s="29">
        <f t="shared" ca="1" si="474"/>
        <v>0</v>
      </c>
      <c r="J7570" s="30">
        <f>Calculator!$G$40</f>
        <v>6.5000000000000002E-2</v>
      </c>
      <c r="K7570" s="29">
        <f ca="1">IF(C7570&gt;=Calculator!$G$27,IF(DAY($C7570)=1,Calculator!$G$34/2,IF(DAY($C7570)=15,Calculator!$G$34/2,0)),0)</f>
        <v>0</v>
      </c>
      <c r="L7570" s="29">
        <f ca="1">IF(DAY($C7570)=28,IF(H7570=0,0,Calculator!$G$35),0)</f>
        <v>0</v>
      </c>
      <c r="M7570" s="29">
        <f ca="1">IF(I7570&gt;0,IF(DAY($C7570)=1,SUM(INDIRECT("I"&amp;(ROW(C7569)-DAY(C7569))):I7569),0),0)</f>
        <v>0</v>
      </c>
      <c r="N7570" s="29">
        <f ca="1">IF(C7570&lt;Calculator!$G$27,0,IF(C7570=Calculator!$G$27,Calculator!$G$39,IF(H7570-K7570&lt;=0,IF(D7570&gt;Calculator!$G$39,IF(H7570-K7570+E7570+L7570+M7570+Calculator!$G$39&gt;Calculator!$G$39,Calculator!$G$39-(H7570+E7570+L7570+M7570-K7570),Calculator!$G$39),D7570),0)))</f>
        <v>0</v>
      </c>
    </row>
    <row r="7571" spans="1:14" ht="15.75" thickBot="1">
      <c r="A7571" s="33" t="str">
        <f ca="1">IF(C7571=Calculator!$H$27,"F",IF(Daily!D7571+Daily!H7571=0,IF(D7570+H7570&gt;0,"L",""),""))</f>
        <v/>
      </c>
      <c r="B7571" s="34">
        <v>7570</v>
      </c>
      <c r="C7571" s="19">
        <f t="shared" ca="1" si="473"/>
        <v>53500</v>
      </c>
      <c r="D7571" s="29">
        <f t="shared" ca="1" si="475"/>
        <v>0</v>
      </c>
      <c r="E7571" s="29">
        <f ca="1">IF(C7571&lt;Calculator!$D$26,0,IF(DAY($C7571)=1,IF(D7571-Calculator!$G$24&gt;0,Calculator!$G$24,D7571),0))</f>
        <v>0</v>
      </c>
      <c r="F7571" s="29">
        <f ca="1">IF(E7571&gt;0,D7571*Calculator!$G$22/12,0)</f>
        <v>0</v>
      </c>
      <c r="G7571" s="29">
        <f ca="1">IF(E7571&gt;0,(IFERROR(-PMT(Calculator!$G$22/12,Calculator!$G$23*12,Calculator!$G$20),0))-F7571,0)</f>
        <v>0</v>
      </c>
      <c r="H7571" s="29">
        <f t="shared" ca="1" si="476"/>
        <v>0</v>
      </c>
      <c r="I7571" s="29">
        <f t="shared" ca="1" si="474"/>
        <v>0</v>
      </c>
      <c r="J7571" s="30">
        <f>Calculator!$G$40</f>
        <v>6.5000000000000002E-2</v>
      </c>
      <c r="K7571" s="29">
        <f ca="1">IF(C7571&gt;=Calculator!$G$27,IF(DAY($C7571)=1,Calculator!$G$34/2,IF(DAY($C7571)=15,Calculator!$G$34/2,0)),0)</f>
        <v>0</v>
      </c>
      <c r="L7571" s="29">
        <f ca="1">IF(DAY($C7571)=28,IF(H7571=0,0,Calculator!$G$35),0)</f>
        <v>0</v>
      </c>
      <c r="M7571" s="29">
        <f ca="1">IF(I7571&gt;0,IF(DAY($C7571)=1,SUM(INDIRECT("I"&amp;(ROW(C7570)-DAY(C7570))):I7570),0),0)</f>
        <v>0</v>
      </c>
      <c r="N7571" s="29">
        <f ca="1">IF(C7571&lt;Calculator!$G$27,0,IF(C7571=Calculator!$G$27,Calculator!$G$39,IF(H7571-K7571&lt;=0,IF(D7571&gt;Calculator!$G$39,IF(H7571-K7571+E7571+L7571+M7571+Calculator!$G$39&gt;Calculator!$G$39,Calculator!$G$39-(H7571+E7571+L7571+M7571-K7571),Calculator!$G$39),D7571),0)))</f>
        <v>0</v>
      </c>
    </row>
    <row r="7572" spans="1:14" ht="15.75" thickBot="1">
      <c r="A7572" s="33" t="str">
        <f ca="1">IF(C7572=Calculator!$H$27,"F",IF(Daily!D7572+Daily!H7572=0,IF(D7571+H7571&gt;0,"L",""),""))</f>
        <v/>
      </c>
      <c r="B7572" s="34">
        <v>7571</v>
      </c>
      <c r="C7572" s="19">
        <f t="shared" ca="1" si="473"/>
        <v>53501</v>
      </c>
      <c r="D7572" s="29">
        <f t="shared" ca="1" si="475"/>
        <v>0</v>
      </c>
      <c r="E7572" s="29">
        <f ca="1">IF(C7572&lt;Calculator!$D$26,0,IF(DAY($C7572)=1,IF(D7572-Calculator!$G$24&gt;0,Calculator!$G$24,D7572),0))</f>
        <v>0</v>
      </c>
      <c r="F7572" s="29">
        <f ca="1">IF(E7572&gt;0,D7572*Calculator!$G$22/12,0)</f>
        <v>0</v>
      </c>
      <c r="G7572" s="29">
        <f ca="1">IF(E7572&gt;0,(IFERROR(-PMT(Calculator!$G$22/12,Calculator!$G$23*12,Calculator!$G$20),0))-F7572,0)</f>
        <v>0</v>
      </c>
      <c r="H7572" s="29">
        <f t="shared" ca="1" si="476"/>
        <v>0</v>
      </c>
      <c r="I7572" s="29">
        <f t="shared" ca="1" si="474"/>
        <v>0</v>
      </c>
      <c r="J7572" s="30">
        <f>Calculator!$G$40</f>
        <v>6.5000000000000002E-2</v>
      </c>
      <c r="K7572" s="29">
        <f ca="1">IF(C7572&gt;=Calculator!$G$27,IF(DAY($C7572)=1,Calculator!$G$34/2,IF(DAY($C7572)=15,Calculator!$G$34/2,0)),0)</f>
        <v>0</v>
      </c>
      <c r="L7572" s="29">
        <f ca="1">IF(DAY($C7572)=28,IF(H7572=0,0,Calculator!$G$35),0)</f>
        <v>0</v>
      </c>
      <c r="M7572" s="29">
        <f ca="1">IF(I7572&gt;0,IF(DAY($C7572)=1,SUM(INDIRECT("I"&amp;(ROW(C7571)-DAY(C7571))):I7571),0),0)</f>
        <v>0</v>
      </c>
      <c r="N7572" s="29">
        <f ca="1">IF(C7572&lt;Calculator!$G$27,0,IF(C7572=Calculator!$G$27,Calculator!$G$39,IF(H7572-K7572&lt;=0,IF(D7572&gt;Calculator!$G$39,IF(H7572-K7572+E7572+L7572+M7572+Calculator!$G$39&gt;Calculator!$G$39,Calculator!$G$39-(H7572+E7572+L7572+M7572-K7572),Calculator!$G$39),D7572),0)))</f>
        <v>0</v>
      </c>
    </row>
    <row r="7573" spans="1:14" ht="15.75" thickBot="1">
      <c r="A7573" s="33" t="str">
        <f ca="1">IF(C7573=Calculator!$H$27,"F",IF(Daily!D7573+Daily!H7573=0,IF(D7572+H7572&gt;0,"L",""),""))</f>
        <v/>
      </c>
      <c r="B7573" s="34">
        <v>7572</v>
      </c>
      <c r="C7573" s="19">
        <f t="shared" ca="1" si="473"/>
        <v>53502</v>
      </c>
      <c r="D7573" s="29">
        <f t="shared" ca="1" si="475"/>
        <v>0</v>
      </c>
      <c r="E7573" s="29">
        <f ca="1">IF(C7573&lt;Calculator!$D$26,0,IF(DAY($C7573)=1,IF(D7573-Calculator!$G$24&gt;0,Calculator!$G$24,D7573),0))</f>
        <v>0</v>
      </c>
      <c r="F7573" s="29">
        <f ca="1">IF(E7573&gt;0,D7573*Calculator!$G$22/12,0)</f>
        <v>0</v>
      </c>
      <c r="G7573" s="29">
        <f ca="1">IF(E7573&gt;0,(IFERROR(-PMT(Calculator!$G$22/12,Calculator!$G$23*12,Calculator!$G$20),0))-F7573,0)</f>
        <v>0</v>
      </c>
      <c r="H7573" s="29">
        <f t="shared" ca="1" si="476"/>
        <v>0</v>
      </c>
      <c r="I7573" s="29">
        <f t="shared" ca="1" si="474"/>
        <v>0</v>
      </c>
      <c r="J7573" s="30">
        <f>Calculator!$G$40</f>
        <v>6.5000000000000002E-2</v>
      </c>
      <c r="K7573" s="29">
        <f ca="1">IF(C7573&gt;=Calculator!$G$27,IF(DAY($C7573)=1,Calculator!$G$34/2,IF(DAY($C7573)=15,Calculator!$G$34/2,0)),0)</f>
        <v>0</v>
      </c>
      <c r="L7573" s="29">
        <f ca="1">IF(DAY($C7573)=28,IF(H7573=0,0,Calculator!$G$35),0)</f>
        <v>0</v>
      </c>
      <c r="M7573" s="29">
        <f ca="1">IF(I7573&gt;0,IF(DAY($C7573)=1,SUM(INDIRECT("I"&amp;(ROW(C7572)-DAY(C7572))):I7572),0),0)</f>
        <v>0</v>
      </c>
      <c r="N7573" s="29">
        <f ca="1">IF(C7573&lt;Calculator!$G$27,0,IF(C7573=Calculator!$G$27,Calculator!$G$39,IF(H7573-K7573&lt;=0,IF(D7573&gt;Calculator!$G$39,IF(H7573-K7573+E7573+L7573+M7573+Calculator!$G$39&gt;Calculator!$G$39,Calculator!$G$39-(H7573+E7573+L7573+M7573-K7573),Calculator!$G$39),D7573),0)))</f>
        <v>0</v>
      </c>
    </row>
    <row r="7574" spans="1:14" ht="15.75" thickBot="1">
      <c r="A7574" s="33" t="str">
        <f ca="1">IF(C7574=Calculator!$H$27,"F",IF(Daily!D7574+Daily!H7574=0,IF(D7573+H7573&gt;0,"L",""),""))</f>
        <v/>
      </c>
      <c r="B7574" s="34">
        <v>7573</v>
      </c>
      <c r="C7574" s="19">
        <f t="shared" ca="1" si="473"/>
        <v>53503</v>
      </c>
      <c r="D7574" s="29">
        <f t="shared" ca="1" si="475"/>
        <v>0</v>
      </c>
      <c r="E7574" s="29">
        <f ca="1">IF(C7574&lt;Calculator!$D$26,0,IF(DAY($C7574)=1,IF(D7574-Calculator!$G$24&gt;0,Calculator!$G$24,D7574),0))</f>
        <v>0</v>
      </c>
      <c r="F7574" s="29">
        <f ca="1">IF(E7574&gt;0,D7574*Calculator!$G$22/12,0)</f>
        <v>0</v>
      </c>
      <c r="G7574" s="29">
        <f ca="1">IF(E7574&gt;0,(IFERROR(-PMT(Calculator!$G$22/12,Calculator!$G$23*12,Calculator!$G$20),0))-F7574,0)</f>
        <v>0</v>
      </c>
      <c r="H7574" s="29">
        <f t="shared" ca="1" si="476"/>
        <v>0</v>
      </c>
      <c r="I7574" s="29">
        <f t="shared" ca="1" si="474"/>
        <v>0</v>
      </c>
      <c r="J7574" s="30">
        <f>Calculator!$G$40</f>
        <v>6.5000000000000002E-2</v>
      </c>
      <c r="K7574" s="29">
        <f ca="1">IF(C7574&gt;=Calculator!$G$27,IF(DAY($C7574)=1,Calculator!$G$34/2,IF(DAY($C7574)=15,Calculator!$G$34/2,0)),0)</f>
        <v>0</v>
      </c>
      <c r="L7574" s="29">
        <f ca="1">IF(DAY($C7574)=28,IF(H7574=0,0,Calculator!$G$35),0)</f>
        <v>0</v>
      </c>
      <c r="M7574" s="29">
        <f ca="1">IF(I7574&gt;0,IF(DAY($C7574)=1,SUM(INDIRECT("I"&amp;(ROW(C7573)-DAY(C7573))):I7573),0),0)</f>
        <v>0</v>
      </c>
      <c r="N7574" s="29">
        <f ca="1">IF(C7574&lt;Calculator!$G$27,0,IF(C7574=Calculator!$G$27,Calculator!$G$39,IF(H7574-K7574&lt;=0,IF(D7574&gt;Calculator!$G$39,IF(H7574-K7574+E7574+L7574+M7574+Calculator!$G$39&gt;Calculator!$G$39,Calculator!$G$39-(H7574+E7574+L7574+M7574-K7574),Calculator!$G$39),D7574),0)))</f>
        <v>0</v>
      </c>
    </row>
    <row r="7575" spans="1:14" ht="15.75" thickBot="1">
      <c r="A7575" s="33" t="str">
        <f ca="1">IF(C7575=Calculator!$H$27,"F",IF(Daily!D7575+Daily!H7575=0,IF(D7574+H7574&gt;0,"L",""),""))</f>
        <v/>
      </c>
      <c r="B7575" s="34">
        <v>7574</v>
      </c>
      <c r="C7575" s="19">
        <f t="shared" ca="1" si="473"/>
        <v>53504</v>
      </c>
      <c r="D7575" s="29">
        <f t="shared" ca="1" si="475"/>
        <v>0</v>
      </c>
      <c r="E7575" s="29">
        <f ca="1">IF(C7575&lt;Calculator!$D$26,0,IF(DAY($C7575)=1,IF(D7575-Calculator!$G$24&gt;0,Calculator!$G$24,D7575),0))</f>
        <v>0</v>
      </c>
      <c r="F7575" s="29">
        <f ca="1">IF(E7575&gt;0,D7575*Calculator!$G$22/12,0)</f>
        <v>0</v>
      </c>
      <c r="G7575" s="29">
        <f ca="1">IF(E7575&gt;0,(IFERROR(-PMT(Calculator!$G$22/12,Calculator!$G$23*12,Calculator!$G$20),0))-F7575,0)</f>
        <v>0</v>
      </c>
      <c r="H7575" s="29">
        <f t="shared" ca="1" si="476"/>
        <v>0</v>
      </c>
      <c r="I7575" s="29">
        <f t="shared" ca="1" si="474"/>
        <v>0</v>
      </c>
      <c r="J7575" s="30">
        <f>Calculator!$G$40</f>
        <v>6.5000000000000002E-2</v>
      </c>
      <c r="K7575" s="29">
        <f ca="1">IF(C7575&gt;=Calculator!$G$27,IF(DAY($C7575)=1,Calculator!$G$34/2,IF(DAY($C7575)=15,Calculator!$G$34/2,0)),0)</f>
        <v>0</v>
      </c>
      <c r="L7575" s="29">
        <f ca="1">IF(DAY($C7575)=28,IF(H7575=0,0,Calculator!$G$35),0)</f>
        <v>0</v>
      </c>
      <c r="M7575" s="29">
        <f ca="1">IF(I7575&gt;0,IF(DAY($C7575)=1,SUM(INDIRECT("I"&amp;(ROW(C7574)-DAY(C7574))):I7574),0),0)</f>
        <v>0</v>
      </c>
      <c r="N7575" s="29">
        <f ca="1">IF(C7575&lt;Calculator!$G$27,0,IF(C7575=Calculator!$G$27,Calculator!$G$39,IF(H7575-K7575&lt;=0,IF(D7575&gt;Calculator!$G$39,IF(H7575-K7575+E7575+L7575+M7575+Calculator!$G$39&gt;Calculator!$G$39,Calculator!$G$39-(H7575+E7575+L7575+M7575-K7575),Calculator!$G$39),D7575),0)))</f>
        <v>0</v>
      </c>
    </row>
    <row r="7576" spans="1:14" ht="15.75" thickBot="1">
      <c r="A7576" s="33" t="str">
        <f ca="1">IF(C7576=Calculator!$H$27,"F",IF(Daily!D7576+Daily!H7576=0,IF(D7575+H7575&gt;0,"L",""),""))</f>
        <v/>
      </c>
      <c r="B7576" s="34">
        <v>7575</v>
      </c>
      <c r="C7576" s="19">
        <f t="shared" ca="1" si="473"/>
        <v>53505</v>
      </c>
      <c r="D7576" s="29">
        <f t="shared" ca="1" si="475"/>
        <v>0</v>
      </c>
      <c r="E7576" s="29">
        <f ca="1">IF(C7576&lt;Calculator!$D$26,0,IF(DAY($C7576)=1,IF(D7576-Calculator!$G$24&gt;0,Calculator!$G$24,D7576),0))</f>
        <v>0</v>
      </c>
      <c r="F7576" s="29">
        <f ca="1">IF(E7576&gt;0,D7576*Calculator!$G$22/12,0)</f>
        <v>0</v>
      </c>
      <c r="G7576" s="29">
        <f ca="1">IF(E7576&gt;0,(IFERROR(-PMT(Calculator!$G$22/12,Calculator!$G$23*12,Calculator!$G$20),0))-F7576,0)</f>
        <v>0</v>
      </c>
      <c r="H7576" s="29">
        <f t="shared" ca="1" si="476"/>
        <v>0</v>
      </c>
      <c r="I7576" s="29">
        <f t="shared" ca="1" si="474"/>
        <v>0</v>
      </c>
      <c r="J7576" s="30">
        <f>Calculator!$G$40</f>
        <v>6.5000000000000002E-2</v>
      </c>
      <c r="K7576" s="29">
        <f ca="1">IF(C7576&gt;=Calculator!$G$27,IF(DAY($C7576)=1,Calculator!$G$34/2,IF(DAY($C7576)=15,Calculator!$G$34/2,0)),0)</f>
        <v>0</v>
      </c>
      <c r="L7576" s="29">
        <f ca="1">IF(DAY($C7576)=28,IF(H7576=0,0,Calculator!$G$35),0)</f>
        <v>0</v>
      </c>
      <c r="M7576" s="29">
        <f ca="1">IF(I7576&gt;0,IF(DAY($C7576)=1,SUM(INDIRECT("I"&amp;(ROW(C7575)-DAY(C7575))):I7575),0),0)</f>
        <v>0</v>
      </c>
      <c r="N7576" s="29">
        <f ca="1">IF(C7576&lt;Calculator!$G$27,0,IF(C7576=Calculator!$G$27,Calculator!$G$39,IF(H7576-K7576&lt;=0,IF(D7576&gt;Calculator!$G$39,IF(H7576-K7576+E7576+L7576+M7576+Calculator!$G$39&gt;Calculator!$G$39,Calculator!$G$39-(H7576+E7576+L7576+M7576-K7576),Calculator!$G$39),D7576),0)))</f>
        <v>0</v>
      </c>
    </row>
    <row r="7577" spans="1:14" ht="15.75" thickBot="1">
      <c r="A7577" s="33" t="str">
        <f ca="1">IF(C7577=Calculator!$H$27,"F",IF(Daily!D7577+Daily!H7577=0,IF(D7576+H7576&gt;0,"L",""),""))</f>
        <v/>
      </c>
      <c r="B7577" s="34">
        <v>7576</v>
      </c>
      <c r="C7577" s="19">
        <f t="shared" ca="1" si="473"/>
        <v>53506</v>
      </c>
      <c r="D7577" s="29">
        <f t="shared" ca="1" si="475"/>
        <v>0</v>
      </c>
      <c r="E7577" s="29">
        <f ca="1">IF(C7577&lt;Calculator!$D$26,0,IF(DAY($C7577)=1,IF(D7577-Calculator!$G$24&gt;0,Calculator!$G$24,D7577),0))</f>
        <v>0</v>
      </c>
      <c r="F7577" s="29">
        <f ca="1">IF(E7577&gt;0,D7577*Calculator!$G$22/12,0)</f>
        <v>0</v>
      </c>
      <c r="G7577" s="29">
        <f ca="1">IF(E7577&gt;0,(IFERROR(-PMT(Calculator!$G$22/12,Calculator!$G$23*12,Calculator!$G$20),0))-F7577,0)</f>
        <v>0</v>
      </c>
      <c r="H7577" s="29">
        <f t="shared" ca="1" si="476"/>
        <v>0</v>
      </c>
      <c r="I7577" s="29">
        <f t="shared" ca="1" si="474"/>
        <v>0</v>
      </c>
      <c r="J7577" s="30">
        <f>Calculator!$G$40</f>
        <v>6.5000000000000002E-2</v>
      </c>
      <c r="K7577" s="29">
        <f ca="1">IF(C7577&gt;=Calculator!$G$27,IF(DAY($C7577)=1,Calculator!$G$34/2,IF(DAY($C7577)=15,Calculator!$G$34/2,0)),0)</f>
        <v>0</v>
      </c>
      <c r="L7577" s="29">
        <f ca="1">IF(DAY($C7577)=28,IF(H7577=0,0,Calculator!$G$35),0)</f>
        <v>0</v>
      </c>
      <c r="M7577" s="29">
        <f ca="1">IF(I7577&gt;0,IF(DAY($C7577)=1,SUM(INDIRECT("I"&amp;(ROW(C7576)-DAY(C7576))):I7576),0),0)</f>
        <v>0</v>
      </c>
      <c r="N7577" s="29">
        <f ca="1">IF(C7577&lt;Calculator!$G$27,0,IF(C7577=Calculator!$G$27,Calculator!$G$39,IF(H7577-K7577&lt;=0,IF(D7577&gt;Calculator!$G$39,IF(H7577-K7577+E7577+L7577+M7577+Calculator!$G$39&gt;Calculator!$G$39,Calculator!$G$39-(H7577+E7577+L7577+M7577-K7577),Calculator!$G$39),D7577),0)))</f>
        <v>0</v>
      </c>
    </row>
    <row r="7578" spans="1:14" ht="15.75" thickBot="1">
      <c r="A7578" s="33" t="str">
        <f ca="1">IF(C7578=Calculator!$H$27,"F",IF(Daily!D7578+Daily!H7578=0,IF(D7577+H7577&gt;0,"L",""),""))</f>
        <v/>
      </c>
      <c r="B7578" s="34">
        <v>7577</v>
      </c>
      <c r="C7578" s="19">
        <f t="shared" ca="1" si="473"/>
        <v>53507</v>
      </c>
      <c r="D7578" s="29">
        <f t="shared" ca="1" si="475"/>
        <v>0</v>
      </c>
      <c r="E7578" s="29">
        <f ca="1">IF(C7578&lt;Calculator!$D$26,0,IF(DAY($C7578)=1,IF(D7578-Calculator!$G$24&gt;0,Calculator!$G$24,D7578),0))</f>
        <v>0</v>
      </c>
      <c r="F7578" s="29">
        <f ca="1">IF(E7578&gt;0,D7578*Calculator!$G$22/12,0)</f>
        <v>0</v>
      </c>
      <c r="G7578" s="29">
        <f ca="1">IF(E7578&gt;0,(IFERROR(-PMT(Calculator!$G$22/12,Calculator!$G$23*12,Calculator!$G$20),0))-F7578,0)</f>
        <v>0</v>
      </c>
      <c r="H7578" s="29">
        <f t="shared" ca="1" si="476"/>
        <v>0</v>
      </c>
      <c r="I7578" s="29">
        <f t="shared" ca="1" si="474"/>
        <v>0</v>
      </c>
      <c r="J7578" s="30">
        <f>Calculator!$G$40</f>
        <v>6.5000000000000002E-2</v>
      </c>
      <c r="K7578" s="29">
        <f ca="1">IF(C7578&gt;=Calculator!$G$27,IF(DAY($C7578)=1,Calculator!$G$34/2,IF(DAY($C7578)=15,Calculator!$G$34/2,0)),0)</f>
        <v>0</v>
      </c>
      <c r="L7578" s="29">
        <f ca="1">IF(DAY($C7578)=28,IF(H7578=0,0,Calculator!$G$35),0)</f>
        <v>0</v>
      </c>
      <c r="M7578" s="29">
        <f ca="1">IF(I7578&gt;0,IF(DAY($C7578)=1,SUM(INDIRECT("I"&amp;(ROW(C7577)-DAY(C7577))):I7577),0),0)</f>
        <v>0</v>
      </c>
      <c r="N7578" s="29">
        <f ca="1">IF(C7578&lt;Calculator!$G$27,0,IF(C7578=Calculator!$G$27,Calculator!$G$39,IF(H7578-K7578&lt;=0,IF(D7578&gt;Calculator!$G$39,IF(H7578-K7578+E7578+L7578+M7578+Calculator!$G$39&gt;Calculator!$G$39,Calculator!$G$39-(H7578+E7578+L7578+M7578-K7578),Calculator!$G$39),D7578),0)))</f>
        <v>0</v>
      </c>
    </row>
    <row r="7579" spans="1:14" ht="15.75" thickBot="1">
      <c r="A7579" s="33" t="str">
        <f ca="1">IF(C7579=Calculator!$H$27,"F",IF(Daily!D7579+Daily!H7579=0,IF(D7578+H7578&gt;0,"L",""),""))</f>
        <v/>
      </c>
      <c r="B7579" s="34">
        <v>7578</v>
      </c>
      <c r="C7579" s="19">
        <f t="shared" ca="1" si="473"/>
        <v>53508</v>
      </c>
      <c r="D7579" s="29">
        <f t="shared" ca="1" si="475"/>
        <v>0</v>
      </c>
      <c r="E7579" s="29">
        <f ca="1">IF(C7579&lt;Calculator!$D$26,0,IF(DAY($C7579)=1,IF(D7579-Calculator!$G$24&gt;0,Calculator!$G$24,D7579),0))</f>
        <v>0</v>
      </c>
      <c r="F7579" s="29">
        <f ca="1">IF(E7579&gt;0,D7579*Calculator!$G$22/12,0)</f>
        <v>0</v>
      </c>
      <c r="G7579" s="29">
        <f ca="1">IF(E7579&gt;0,(IFERROR(-PMT(Calculator!$G$22/12,Calculator!$G$23*12,Calculator!$G$20),0))-F7579,0)</f>
        <v>0</v>
      </c>
      <c r="H7579" s="29">
        <f t="shared" ca="1" si="476"/>
        <v>0</v>
      </c>
      <c r="I7579" s="29">
        <f t="shared" ca="1" si="474"/>
        <v>0</v>
      </c>
      <c r="J7579" s="30">
        <f>Calculator!$G$40</f>
        <v>6.5000000000000002E-2</v>
      </c>
      <c r="K7579" s="29">
        <f ca="1">IF(C7579&gt;=Calculator!$G$27,IF(DAY($C7579)=1,Calculator!$G$34/2,IF(DAY($C7579)=15,Calculator!$G$34/2,0)),0)</f>
        <v>0</v>
      </c>
      <c r="L7579" s="29">
        <f ca="1">IF(DAY($C7579)=28,IF(H7579=0,0,Calculator!$G$35),0)</f>
        <v>0</v>
      </c>
      <c r="M7579" s="29">
        <f ca="1">IF(I7579&gt;0,IF(DAY($C7579)=1,SUM(INDIRECT("I"&amp;(ROW(C7578)-DAY(C7578))):I7578),0),0)</f>
        <v>0</v>
      </c>
      <c r="N7579" s="29">
        <f ca="1">IF(C7579&lt;Calculator!$G$27,0,IF(C7579=Calculator!$G$27,Calculator!$G$39,IF(H7579-K7579&lt;=0,IF(D7579&gt;Calculator!$G$39,IF(H7579-K7579+E7579+L7579+M7579+Calculator!$G$39&gt;Calculator!$G$39,Calculator!$G$39-(H7579+E7579+L7579+M7579-K7579),Calculator!$G$39),D7579),0)))</f>
        <v>0</v>
      </c>
    </row>
    <row r="7580" spans="1:14" ht="15.75" thickBot="1">
      <c r="A7580" s="33" t="str">
        <f ca="1">IF(C7580=Calculator!$H$27,"F",IF(Daily!D7580+Daily!H7580=0,IF(D7579+H7579&gt;0,"L",""),""))</f>
        <v/>
      </c>
      <c r="B7580" s="34">
        <v>7579</v>
      </c>
      <c r="C7580" s="19">
        <f t="shared" ca="1" si="473"/>
        <v>53509</v>
      </c>
      <c r="D7580" s="29">
        <f t="shared" ca="1" si="475"/>
        <v>0</v>
      </c>
      <c r="E7580" s="29">
        <f ca="1">IF(C7580&lt;Calculator!$D$26,0,IF(DAY($C7580)=1,IF(D7580-Calculator!$G$24&gt;0,Calculator!$G$24,D7580),0))</f>
        <v>0</v>
      </c>
      <c r="F7580" s="29">
        <f ca="1">IF(E7580&gt;0,D7580*Calculator!$G$22/12,0)</f>
        <v>0</v>
      </c>
      <c r="G7580" s="29">
        <f ca="1">IF(E7580&gt;0,(IFERROR(-PMT(Calculator!$G$22/12,Calculator!$G$23*12,Calculator!$G$20),0))-F7580,0)</f>
        <v>0</v>
      </c>
      <c r="H7580" s="29">
        <f t="shared" ca="1" si="476"/>
        <v>0</v>
      </c>
      <c r="I7580" s="29">
        <f t="shared" ca="1" si="474"/>
        <v>0</v>
      </c>
      <c r="J7580" s="30">
        <f>Calculator!$G$40</f>
        <v>6.5000000000000002E-2</v>
      </c>
      <c r="K7580" s="29">
        <f ca="1">IF(C7580&gt;=Calculator!$G$27,IF(DAY($C7580)=1,Calculator!$G$34/2,IF(DAY($C7580)=15,Calculator!$G$34/2,0)),0)</f>
        <v>4500</v>
      </c>
      <c r="L7580" s="29">
        <f ca="1">IF(DAY($C7580)=28,IF(H7580=0,0,Calculator!$G$35),0)</f>
        <v>0</v>
      </c>
      <c r="M7580" s="29">
        <f ca="1">IF(I7580&gt;0,IF(DAY($C7580)=1,SUM(INDIRECT("I"&amp;(ROW(C7579)-DAY(C7579))):I7579),0),0)</f>
        <v>0</v>
      </c>
      <c r="N7580" s="29">
        <f ca="1">IF(C7580&lt;Calculator!$G$27,0,IF(C7580=Calculator!$G$27,Calculator!$G$39,IF(H7580-K7580&lt;=0,IF(D7580&gt;Calculator!$G$39,IF(H7580-K7580+E7580+L7580+M7580+Calculator!$G$39&gt;Calculator!$G$39,Calculator!$G$39-(H7580+E7580+L7580+M7580-K7580),Calculator!$G$39),D7580),0)))</f>
        <v>0</v>
      </c>
    </row>
    <row r="7581" spans="1:14" ht="15.75" thickBot="1">
      <c r="A7581" s="33" t="str">
        <f ca="1">IF(C7581=Calculator!$H$27,"F",IF(Daily!D7581+Daily!H7581=0,IF(D7580+H7580&gt;0,"L",""),""))</f>
        <v/>
      </c>
      <c r="B7581" s="34">
        <v>7580</v>
      </c>
      <c r="C7581" s="19">
        <f t="shared" ca="1" si="473"/>
        <v>53510</v>
      </c>
      <c r="D7581" s="29">
        <f t="shared" ca="1" si="475"/>
        <v>0</v>
      </c>
      <c r="E7581" s="29">
        <f ca="1">IF(C7581&lt;Calculator!$D$26,0,IF(DAY($C7581)=1,IF(D7581-Calculator!$G$24&gt;0,Calculator!$G$24,D7581),0))</f>
        <v>0</v>
      </c>
      <c r="F7581" s="29">
        <f ca="1">IF(E7581&gt;0,D7581*Calculator!$G$22/12,0)</f>
        <v>0</v>
      </c>
      <c r="G7581" s="29">
        <f ca="1">IF(E7581&gt;0,(IFERROR(-PMT(Calculator!$G$22/12,Calculator!$G$23*12,Calculator!$G$20),0))-F7581,0)</f>
        <v>0</v>
      </c>
      <c r="H7581" s="29">
        <f t="shared" ca="1" si="476"/>
        <v>0</v>
      </c>
      <c r="I7581" s="29">
        <f t="shared" ca="1" si="474"/>
        <v>0</v>
      </c>
      <c r="J7581" s="30">
        <f>Calculator!$G$40</f>
        <v>6.5000000000000002E-2</v>
      </c>
      <c r="K7581" s="29">
        <f ca="1">IF(C7581&gt;=Calculator!$G$27,IF(DAY($C7581)=1,Calculator!$G$34/2,IF(DAY($C7581)=15,Calculator!$G$34/2,0)),0)</f>
        <v>0</v>
      </c>
      <c r="L7581" s="29">
        <f ca="1">IF(DAY($C7581)=28,IF(H7581=0,0,Calculator!$G$35),0)</f>
        <v>0</v>
      </c>
      <c r="M7581" s="29">
        <f ca="1">IF(I7581&gt;0,IF(DAY($C7581)=1,SUM(INDIRECT("I"&amp;(ROW(C7580)-DAY(C7580))):I7580),0),0)</f>
        <v>0</v>
      </c>
      <c r="N7581" s="29">
        <f ca="1">IF(C7581&lt;Calculator!$G$27,0,IF(C7581=Calculator!$G$27,Calculator!$G$39,IF(H7581-K7581&lt;=0,IF(D7581&gt;Calculator!$G$39,IF(H7581-K7581+E7581+L7581+M7581+Calculator!$G$39&gt;Calculator!$G$39,Calculator!$G$39-(H7581+E7581+L7581+M7581-K7581),Calculator!$G$39),D7581),0)))</f>
        <v>0</v>
      </c>
    </row>
    <row r="7582" spans="1:14" ht="15.75" thickBot="1">
      <c r="A7582" s="33" t="str">
        <f ca="1">IF(C7582=Calculator!$H$27,"F",IF(Daily!D7582+Daily!H7582=0,IF(D7581+H7581&gt;0,"L",""),""))</f>
        <v/>
      </c>
      <c r="B7582" s="34">
        <v>7581</v>
      </c>
      <c r="C7582" s="19">
        <f t="shared" ca="1" si="473"/>
        <v>53511</v>
      </c>
      <c r="D7582" s="29">
        <f t="shared" ca="1" si="475"/>
        <v>0</v>
      </c>
      <c r="E7582" s="29">
        <f ca="1">IF(C7582&lt;Calculator!$D$26,0,IF(DAY($C7582)=1,IF(D7582-Calculator!$G$24&gt;0,Calculator!$G$24,D7582),0))</f>
        <v>0</v>
      </c>
      <c r="F7582" s="29">
        <f ca="1">IF(E7582&gt;0,D7582*Calculator!$G$22/12,0)</f>
        <v>0</v>
      </c>
      <c r="G7582" s="29">
        <f ca="1">IF(E7582&gt;0,(IFERROR(-PMT(Calculator!$G$22/12,Calculator!$G$23*12,Calculator!$G$20),0))-F7582,0)</f>
        <v>0</v>
      </c>
      <c r="H7582" s="29">
        <f t="shared" ca="1" si="476"/>
        <v>0</v>
      </c>
      <c r="I7582" s="29">
        <f t="shared" ca="1" si="474"/>
        <v>0</v>
      </c>
      <c r="J7582" s="30">
        <f>Calculator!$G$40</f>
        <v>6.5000000000000002E-2</v>
      </c>
      <c r="K7582" s="29">
        <f ca="1">IF(C7582&gt;=Calculator!$G$27,IF(DAY($C7582)=1,Calculator!$G$34/2,IF(DAY($C7582)=15,Calculator!$G$34/2,0)),0)</f>
        <v>0</v>
      </c>
      <c r="L7582" s="29">
        <f ca="1">IF(DAY($C7582)=28,IF(H7582=0,0,Calculator!$G$35),0)</f>
        <v>0</v>
      </c>
      <c r="M7582" s="29">
        <f ca="1">IF(I7582&gt;0,IF(DAY($C7582)=1,SUM(INDIRECT("I"&amp;(ROW(C7581)-DAY(C7581))):I7581),0),0)</f>
        <v>0</v>
      </c>
      <c r="N7582" s="29">
        <f ca="1">IF(C7582&lt;Calculator!$G$27,0,IF(C7582=Calculator!$G$27,Calculator!$G$39,IF(H7582-K7582&lt;=0,IF(D7582&gt;Calculator!$G$39,IF(H7582-K7582+E7582+L7582+M7582+Calculator!$G$39&gt;Calculator!$G$39,Calculator!$G$39-(H7582+E7582+L7582+M7582-K7582),Calculator!$G$39),D7582),0)))</f>
        <v>0</v>
      </c>
    </row>
    <row r="7583" spans="1:14" ht="15.75" thickBot="1">
      <c r="A7583" s="33" t="str">
        <f ca="1">IF(C7583=Calculator!$H$27,"F",IF(Daily!D7583+Daily!H7583=0,IF(D7582+H7582&gt;0,"L",""),""))</f>
        <v/>
      </c>
      <c r="B7583" s="34">
        <v>7582</v>
      </c>
      <c r="C7583" s="19">
        <f t="shared" ca="1" si="473"/>
        <v>53512</v>
      </c>
      <c r="D7583" s="29">
        <f t="shared" ca="1" si="475"/>
        <v>0</v>
      </c>
      <c r="E7583" s="29">
        <f ca="1">IF(C7583&lt;Calculator!$D$26,0,IF(DAY($C7583)=1,IF(D7583-Calculator!$G$24&gt;0,Calculator!$G$24,D7583),0))</f>
        <v>0</v>
      </c>
      <c r="F7583" s="29">
        <f ca="1">IF(E7583&gt;0,D7583*Calculator!$G$22/12,0)</f>
        <v>0</v>
      </c>
      <c r="G7583" s="29">
        <f ca="1">IF(E7583&gt;0,(IFERROR(-PMT(Calculator!$G$22/12,Calculator!$G$23*12,Calculator!$G$20),0))-F7583,0)</f>
        <v>0</v>
      </c>
      <c r="H7583" s="29">
        <f t="shared" ca="1" si="476"/>
        <v>0</v>
      </c>
      <c r="I7583" s="29">
        <f t="shared" ca="1" si="474"/>
        <v>0</v>
      </c>
      <c r="J7583" s="30">
        <f>Calculator!$G$40</f>
        <v>6.5000000000000002E-2</v>
      </c>
      <c r="K7583" s="29">
        <f ca="1">IF(C7583&gt;=Calculator!$G$27,IF(DAY($C7583)=1,Calculator!$G$34/2,IF(DAY($C7583)=15,Calculator!$G$34/2,0)),0)</f>
        <v>0</v>
      </c>
      <c r="L7583" s="29">
        <f ca="1">IF(DAY($C7583)=28,IF(H7583=0,0,Calculator!$G$35),0)</f>
        <v>0</v>
      </c>
      <c r="M7583" s="29">
        <f ca="1">IF(I7583&gt;0,IF(DAY($C7583)=1,SUM(INDIRECT("I"&amp;(ROW(C7582)-DAY(C7582))):I7582),0),0)</f>
        <v>0</v>
      </c>
      <c r="N7583" s="29">
        <f ca="1">IF(C7583&lt;Calculator!$G$27,0,IF(C7583=Calculator!$G$27,Calculator!$G$39,IF(H7583-K7583&lt;=0,IF(D7583&gt;Calculator!$G$39,IF(H7583-K7583+E7583+L7583+M7583+Calculator!$G$39&gt;Calculator!$G$39,Calculator!$G$39-(H7583+E7583+L7583+M7583-K7583),Calculator!$G$39),D7583),0)))</f>
        <v>0</v>
      </c>
    </row>
    <row r="7584" spans="1:14" ht="15.75" thickBot="1">
      <c r="A7584" s="33" t="str">
        <f ca="1">IF(C7584=Calculator!$H$27,"F",IF(Daily!D7584+Daily!H7584=0,IF(D7583+H7583&gt;0,"L",""),""))</f>
        <v/>
      </c>
      <c r="B7584" s="34">
        <v>7583</v>
      </c>
      <c r="C7584" s="19">
        <f t="shared" ca="1" si="473"/>
        <v>53513</v>
      </c>
      <c r="D7584" s="29">
        <f t="shared" ca="1" si="475"/>
        <v>0</v>
      </c>
      <c r="E7584" s="29">
        <f ca="1">IF(C7584&lt;Calculator!$D$26,0,IF(DAY($C7584)=1,IF(D7584-Calculator!$G$24&gt;0,Calculator!$G$24,D7584),0))</f>
        <v>0</v>
      </c>
      <c r="F7584" s="29">
        <f ca="1">IF(E7584&gt;0,D7584*Calculator!$G$22/12,0)</f>
        <v>0</v>
      </c>
      <c r="G7584" s="29">
        <f ca="1">IF(E7584&gt;0,(IFERROR(-PMT(Calculator!$G$22/12,Calculator!$G$23*12,Calculator!$G$20),0))-F7584,0)</f>
        <v>0</v>
      </c>
      <c r="H7584" s="29">
        <f t="shared" ca="1" si="476"/>
        <v>0</v>
      </c>
      <c r="I7584" s="29">
        <f t="shared" ca="1" si="474"/>
        <v>0</v>
      </c>
      <c r="J7584" s="30">
        <f>Calculator!$G$40</f>
        <v>6.5000000000000002E-2</v>
      </c>
      <c r="K7584" s="29">
        <f ca="1">IF(C7584&gt;=Calculator!$G$27,IF(DAY($C7584)=1,Calculator!$G$34/2,IF(DAY($C7584)=15,Calculator!$G$34/2,0)),0)</f>
        <v>0</v>
      </c>
      <c r="L7584" s="29">
        <f ca="1">IF(DAY($C7584)=28,IF(H7584=0,0,Calculator!$G$35),0)</f>
        <v>0</v>
      </c>
      <c r="M7584" s="29">
        <f ca="1">IF(I7584&gt;0,IF(DAY($C7584)=1,SUM(INDIRECT("I"&amp;(ROW(C7583)-DAY(C7583))):I7583),0),0)</f>
        <v>0</v>
      </c>
      <c r="N7584" s="29">
        <f ca="1">IF(C7584&lt;Calculator!$G$27,0,IF(C7584=Calculator!$G$27,Calculator!$G$39,IF(H7584-K7584&lt;=0,IF(D7584&gt;Calculator!$G$39,IF(H7584-K7584+E7584+L7584+M7584+Calculator!$G$39&gt;Calculator!$G$39,Calculator!$G$39-(H7584+E7584+L7584+M7584-K7584),Calculator!$G$39),D7584),0)))</f>
        <v>0</v>
      </c>
    </row>
    <row r="7585" spans="1:14" ht="15.75" thickBot="1">
      <c r="A7585" s="33" t="str">
        <f ca="1">IF(C7585=Calculator!$H$27,"F",IF(Daily!D7585+Daily!H7585=0,IF(D7584+H7584&gt;0,"L",""),""))</f>
        <v/>
      </c>
      <c r="B7585" s="34">
        <v>7584</v>
      </c>
      <c r="C7585" s="19">
        <f t="shared" ca="1" si="473"/>
        <v>53514</v>
      </c>
      <c r="D7585" s="29">
        <f t="shared" ca="1" si="475"/>
        <v>0</v>
      </c>
      <c r="E7585" s="29">
        <f ca="1">IF(C7585&lt;Calculator!$D$26,0,IF(DAY($C7585)=1,IF(D7585-Calculator!$G$24&gt;0,Calculator!$G$24,D7585),0))</f>
        <v>0</v>
      </c>
      <c r="F7585" s="29">
        <f ca="1">IF(E7585&gt;0,D7585*Calculator!$G$22/12,0)</f>
        <v>0</v>
      </c>
      <c r="G7585" s="29">
        <f ca="1">IF(E7585&gt;0,(IFERROR(-PMT(Calculator!$G$22/12,Calculator!$G$23*12,Calculator!$G$20),0))-F7585,0)</f>
        <v>0</v>
      </c>
      <c r="H7585" s="29">
        <f t="shared" ca="1" si="476"/>
        <v>0</v>
      </c>
      <c r="I7585" s="29">
        <f t="shared" ca="1" si="474"/>
        <v>0</v>
      </c>
      <c r="J7585" s="30">
        <f>Calculator!$G$40</f>
        <v>6.5000000000000002E-2</v>
      </c>
      <c r="K7585" s="29">
        <f ca="1">IF(C7585&gt;=Calculator!$G$27,IF(DAY($C7585)=1,Calculator!$G$34/2,IF(DAY($C7585)=15,Calculator!$G$34/2,0)),0)</f>
        <v>0</v>
      </c>
      <c r="L7585" s="29">
        <f ca="1">IF(DAY($C7585)=28,IF(H7585=0,0,Calculator!$G$35),0)</f>
        <v>0</v>
      </c>
      <c r="M7585" s="29">
        <f ca="1">IF(I7585&gt;0,IF(DAY($C7585)=1,SUM(INDIRECT("I"&amp;(ROW(C7584)-DAY(C7584))):I7584),0),0)</f>
        <v>0</v>
      </c>
      <c r="N7585" s="29">
        <f ca="1">IF(C7585&lt;Calculator!$G$27,0,IF(C7585=Calculator!$G$27,Calculator!$G$39,IF(H7585-K7585&lt;=0,IF(D7585&gt;Calculator!$G$39,IF(H7585-K7585+E7585+L7585+M7585+Calculator!$G$39&gt;Calculator!$G$39,Calculator!$G$39-(H7585+E7585+L7585+M7585-K7585),Calculator!$G$39),D7585),0)))</f>
        <v>0</v>
      </c>
    </row>
    <row r="7586" spans="1:14" ht="15.75" thickBot="1">
      <c r="A7586" s="33" t="str">
        <f ca="1">IF(C7586=Calculator!$H$27,"F",IF(Daily!D7586+Daily!H7586=0,IF(D7585+H7585&gt;0,"L",""),""))</f>
        <v/>
      </c>
      <c r="B7586" s="34">
        <v>7585</v>
      </c>
      <c r="C7586" s="19">
        <f t="shared" ca="1" si="473"/>
        <v>53515</v>
      </c>
      <c r="D7586" s="29">
        <f t="shared" ca="1" si="475"/>
        <v>0</v>
      </c>
      <c r="E7586" s="29">
        <f ca="1">IF(C7586&lt;Calculator!$D$26,0,IF(DAY($C7586)=1,IF(D7586-Calculator!$G$24&gt;0,Calculator!$G$24,D7586),0))</f>
        <v>0</v>
      </c>
      <c r="F7586" s="29">
        <f ca="1">IF(E7586&gt;0,D7586*Calculator!$G$22/12,0)</f>
        <v>0</v>
      </c>
      <c r="G7586" s="29">
        <f ca="1">IF(E7586&gt;0,(IFERROR(-PMT(Calculator!$G$22/12,Calculator!$G$23*12,Calculator!$G$20),0))-F7586,0)</f>
        <v>0</v>
      </c>
      <c r="H7586" s="29">
        <f t="shared" ca="1" si="476"/>
        <v>0</v>
      </c>
      <c r="I7586" s="29">
        <f t="shared" ca="1" si="474"/>
        <v>0</v>
      </c>
      <c r="J7586" s="30">
        <f>Calculator!$G$40</f>
        <v>6.5000000000000002E-2</v>
      </c>
      <c r="K7586" s="29">
        <f ca="1">IF(C7586&gt;=Calculator!$G$27,IF(DAY($C7586)=1,Calculator!$G$34/2,IF(DAY($C7586)=15,Calculator!$G$34/2,0)),0)</f>
        <v>0</v>
      </c>
      <c r="L7586" s="29">
        <f ca="1">IF(DAY($C7586)=28,IF(H7586=0,0,Calculator!$G$35),0)</f>
        <v>0</v>
      </c>
      <c r="M7586" s="29">
        <f ca="1">IF(I7586&gt;0,IF(DAY($C7586)=1,SUM(INDIRECT("I"&amp;(ROW(C7585)-DAY(C7585))):I7585),0),0)</f>
        <v>0</v>
      </c>
      <c r="N7586" s="29">
        <f ca="1">IF(C7586&lt;Calculator!$G$27,0,IF(C7586=Calculator!$G$27,Calculator!$G$39,IF(H7586-K7586&lt;=0,IF(D7586&gt;Calculator!$G$39,IF(H7586-K7586+E7586+L7586+M7586+Calculator!$G$39&gt;Calculator!$G$39,Calculator!$G$39-(H7586+E7586+L7586+M7586-K7586),Calculator!$G$39),D7586),0)))</f>
        <v>0</v>
      </c>
    </row>
    <row r="7587" spans="1:14" ht="15.75" thickBot="1">
      <c r="A7587" s="33" t="str">
        <f ca="1">IF(C7587=Calculator!$H$27,"F",IF(Daily!D7587+Daily!H7587=0,IF(D7586+H7586&gt;0,"L",""),""))</f>
        <v/>
      </c>
      <c r="B7587" s="34">
        <v>7586</v>
      </c>
      <c r="C7587" s="19">
        <f t="shared" ca="1" si="473"/>
        <v>53516</v>
      </c>
      <c r="D7587" s="29">
        <f t="shared" ca="1" si="475"/>
        <v>0</v>
      </c>
      <c r="E7587" s="29">
        <f ca="1">IF(C7587&lt;Calculator!$D$26,0,IF(DAY($C7587)=1,IF(D7587-Calculator!$G$24&gt;0,Calculator!$G$24,D7587),0))</f>
        <v>0</v>
      </c>
      <c r="F7587" s="29">
        <f ca="1">IF(E7587&gt;0,D7587*Calculator!$G$22/12,0)</f>
        <v>0</v>
      </c>
      <c r="G7587" s="29">
        <f ca="1">IF(E7587&gt;0,(IFERROR(-PMT(Calculator!$G$22/12,Calculator!$G$23*12,Calculator!$G$20),0))-F7587,0)</f>
        <v>0</v>
      </c>
      <c r="H7587" s="29">
        <f t="shared" ca="1" si="476"/>
        <v>0</v>
      </c>
      <c r="I7587" s="29">
        <f t="shared" ca="1" si="474"/>
        <v>0</v>
      </c>
      <c r="J7587" s="30">
        <f>Calculator!$G$40</f>
        <v>6.5000000000000002E-2</v>
      </c>
      <c r="K7587" s="29">
        <f ca="1">IF(C7587&gt;=Calculator!$G$27,IF(DAY($C7587)=1,Calculator!$G$34/2,IF(DAY($C7587)=15,Calculator!$G$34/2,0)),0)</f>
        <v>0</v>
      </c>
      <c r="L7587" s="29">
        <f ca="1">IF(DAY($C7587)=28,IF(H7587=0,0,Calculator!$G$35),0)</f>
        <v>0</v>
      </c>
      <c r="M7587" s="29">
        <f ca="1">IF(I7587&gt;0,IF(DAY($C7587)=1,SUM(INDIRECT("I"&amp;(ROW(C7586)-DAY(C7586))):I7586),0),0)</f>
        <v>0</v>
      </c>
      <c r="N7587" s="29">
        <f ca="1">IF(C7587&lt;Calculator!$G$27,0,IF(C7587=Calculator!$G$27,Calculator!$G$39,IF(H7587-K7587&lt;=0,IF(D7587&gt;Calculator!$G$39,IF(H7587-K7587+E7587+L7587+M7587+Calculator!$G$39&gt;Calculator!$G$39,Calculator!$G$39-(H7587+E7587+L7587+M7587-K7587),Calculator!$G$39),D7587),0)))</f>
        <v>0</v>
      </c>
    </row>
    <row r="7588" spans="1:14" ht="15.75" thickBot="1">
      <c r="A7588" s="33" t="str">
        <f ca="1">IF(C7588=Calculator!$H$27,"F",IF(Daily!D7588+Daily!H7588=0,IF(D7587+H7587&gt;0,"L",""),""))</f>
        <v/>
      </c>
      <c r="B7588" s="34">
        <v>7587</v>
      </c>
      <c r="C7588" s="19">
        <f t="shared" ca="1" si="473"/>
        <v>53517</v>
      </c>
      <c r="D7588" s="29">
        <f t="shared" ca="1" si="475"/>
        <v>0</v>
      </c>
      <c r="E7588" s="29">
        <f ca="1">IF(C7588&lt;Calculator!$D$26,0,IF(DAY($C7588)=1,IF(D7588-Calculator!$G$24&gt;0,Calculator!$G$24,D7588),0))</f>
        <v>0</v>
      </c>
      <c r="F7588" s="29">
        <f ca="1">IF(E7588&gt;0,D7588*Calculator!$G$22/12,0)</f>
        <v>0</v>
      </c>
      <c r="G7588" s="29">
        <f ca="1">IF(E7588&gt;0,(IFERROR(-PMT(Calculator!$G$22/12,Calculator!$G$23*12,Calculator!$G$20),0))-F7588,0)</f>
        <v>0</v>
      </c>
      <c r="H7588" s="29">
        <f t="shared" ca="1" si="476"/>
        <v>0</v>
      </c>
      <c r="I7588" s="29">
        <f t="shared" ca="1" si="474"/>
        <v>0</v>
      </c>
      <c r="J7588" s="30">
        <f>Calculator!$G$40</f>
        <v>6.5000000000000002E-2</v>
      </c>
      <c r="K7588" s="29">
        <f ca="1">IF(C7588&gt;=Calculator!$G$27,IF(DAY($C7588)=1,Calculator!$G$34/2,IF(DAY($C7588)=15,Calculator!$G$34/2,0)),0)</f>
        <v>0</v>
      </c>
      <c r="L7588" s="29">
        <f ca="1">IF(DAY($C7588)=28,IF(H7588=0,0,Calculator!$G$35),0)</f>
        <v>0</v>
      </c>
      <c r="M7588" s="29">
        <f ca="1">IF(I7588&gt;0,IF(DAY($C7588)=1,SUM(INDIRECT("I"&amp;(ROW(C7587)-DAY(C7587))):I7587),0),0)</f>
        <v>0</v>
      </c>
      <c r="N7588" s="29">
        <f ca="1">IF(C7588&lt;Calculator!$G$27,0,IF(C7588=Calculator!$G$27,Calculator!$G$39,IF(H7588-K7588&lt;=0,IF(D7588&gt;Calculator!$G$39,IF(H7588-K7588+E7588+L7588+M7588+Calculator!$G$39&gt;Calculator!$G$39,Calculator!$G$39-(H7588+E7588+L7588+M7588-K7588),Calculator!$G$39),D7588),0)))</f>
        <v>0</v>
      </c>
    </row>
    <row r="7589" spans="1:14" ht="15.75" thickBot="1">
      <c r="A7589" s="33" t="str">
        <f ca="1">IF(C7589=Calculator!$H$27,"F",IF(Daily!D7589+Daily!H7589=0,IF(D7588+H7588&gt;0,"L",""),""))</f>
        <v/>
      </c>
      <c r="B7589" s="34">
        <v>7588</v>
      </c>
      <c r="C7589" s="19">
        <f t="shared" ca="1" si="473"/>
        <v>53518</v>
      </c>
      <c r="D7589" s="29">
        <f t="shared" ca="1" si="475"/>
        <v>0</v>
      </c>
      <c r="E7589" s="29">
        <f ca="1">IF(C7589&lt;Calculator!$D$26,0,IF(DAY($C7589)=1,IF(D7589-Calculator!$G$24&gt;0,Calculator!$G$24,D7589),0))</f>
        <v>0</v>
      </c>
      <c r="F7589" s="29">
        <f ca="1">IF(E7589&gt;0,D7589*Calculator!$G$22/12,0)</f>
        <v>0</v>
      </c>
      <c r="G7589" s="29">
        <f ca="1">IF(E7589&gt;0,(IFERROR(-PMT(Calculator!$G$22/12,Calculator!$G$23*12,Calculator!$G$20),0))-F7589,0)</f>
        <v>0</v>
      </c>
      <c r="H7589" s="29">
        <f t="shared" ca="1" si="476"/>
        <v>0</v>
      </c>
      <c r="I7589" s="29">
        <f t="shared" ca="1" si="474"/>
        <v>0</v>
      </c>
      <c r="J7589" s="30">
        <f>Calculator!$G$40</f>
        <v>6.5000000000000002E-2</v>
      </c>
      <c r="K7589" s="29">
        <f ca="1">IF(C7589&gt;=Calculator!$G$27,IF(DAY($C7589)=1,Calculator!$G$34/2,IF(DAY($C7589)=15,Calculator!$G$34/2,0)),0)</f>
        <v>0</v>
      </c>
      <c r="L7589" s="29">
        <f ca="1">IF(DAY($C7589)=28,IF(H7589=0,0,Calculator!$G$35),0)</f>
        <v>0</v>
      </c>
      <c r="M7589" s="29">
        <f ca="1">IF(I7589&gt;0,IF(DAY($C7589)=1,SUM(INDIRECT("I"&amp;(ROW(C7588)-DAY(C7588))):I7588),0),0)</f>
        <v>0</v>
      </c>
      <c r="N7589" s="29">
        <f ca="1">IF(C7589&lt;Calculator!$G$27,0,IF(C7589=Calculator!$G$27,Calculator!$G$39,IF(H7589-K7589&lt;=0,IF(D7589&gt;Calculator!$G$39,IF(H7589-K7589+E7589+L7589+M7589+Calculator!$G$39&gt;Calculator!$G$39,Calculator!$G$39-(H7589+E7589+L7589+M7589-K7589),Calculator!$G$39),D7589),0)))</f>
        <v>0</v>
      </c>
    </row>
    <row r="7590" spans="1:14" ht="15.75" thickBot="1">
      <c r="A7590" s="33" t="str">
        <f ca="1">IF(C7590=Calculator!$H$27,"F",IF(Daily!D7590+Daily!H7590=0,IF(D7589+H7589&gt;0,"L",""),""))</f>
        <v/>
      </c>
      <c r="B7590" s="34">
        <v>7589</v>
      </c>
      <c r="C7590" s="19">
        <f t="shared" ca="1" si="473"/>
        <v>53519</v>
      </c>
      <c r="D7590" s="29">
        <f t="shared" ca="1" si="475"/>
        <v>0</v>
      </c>
      <c r="E7590" s="29">
        <f ca="1">IF(C7590&lt;Calculator!$D$26,0,IF(DAY($C7590)=1,IF(D7590-Calculator!$G$24&gt;0,Calculator!$G$24,D7590),0))</f>
        <v>0</v>
      </c>
      <c r="F7590" s="29">
        <f ca="1">IF(E7590&gt;0,D7590*Calculator!$G$22/12,0)</f>
        <v>0</v>
      </c>
      <c r="G7590" s="29">
        <f ca="1">IF(E7590&gt;0,(IFERROR(-PMT(Calculator!$G$22/12,Calculator!$G$23*12,Calculator!$G$20),0))-F7590,0)</f>
        <v>0</v>
      </c>
      <c r="H7590" s="29">
        <f t="shared" ca="1" si="476"/>
        <v>0</v>
      </c>
      <c r="I7590" s="29">
        <f t="shared" ca="1" si="474"/>
        <v>0</v>
      </c>
      <c r="J7590" s="30">
        <f>Calculator!$G$40</f>
        <v>6.5000000000000002E-2</v>
      </c>
      <c r="K7590" s="29">
        <f ca="1">IF(C7590&gt;=Calculator!$G$27,IF(DAY($C7590)=1,Calculator!$G$34/2,IF(DAY($C7590)=15,Calculator!$G$34/2,0)),0)</f>
        <v>0</v>
      </c>
      <c r="L7590" s="29">
        <f ca="1">IF(DAY($C7590)=28,IF(H7590=0,0,Calculator!$G$35),0)</f>
        <v>0</v>
      </c>
      <c r="M7590" s="29">
        <f ca="1">IF(I7590&gt;0,IF(DAY($C7590)=1,SUM(INDIRECT("I"&amp;(ROW(C7589)-DAY(C7589))):I7589),0),0)</f>
        <v>0</v>
      </c>
      <c r="N7590" s="29">
        <f ca="1">IF(C7590&lt;Calculator!$G$27,0,IF(C7590=Calculator!$G$27,Calculator!$G$39,IF(H7590-K7590&lt;=0,IF(D7590&gt;Calculator!$G$39,IF(H7590-K7590+E7590+L7590+M7590+Calculator!$G$39&gt;Calculator!$G$39,Calculator!$G$39-(H7590+E7590+L7590+M7590-K7590),Calculator!$G$39),D7590),0)))</f>
        <v>0</v>
      </c>
    </row>
    <row r="7591" spans="1:14" ht="15.75" thickBot="1">
      <c r="A7591" s="33" t="str">
        <f ca="1">IF(C7591=Calculator!$H$27,"F",IF(Daily!D7591+Daily!H7591=0,IF(D7590+H7590&gt;0,"L",""),""))</f>
        <v/>
      </c>
      <c r="B7591" s="34">
        <v>7590</v>
      </c>
      <c r="C7591" s="19">
        <f t="shared" ca="1" si="473"/>
        <v>53520</v>
      </c>
      <c r="D7591" s="29">
        <f t="shared" ca="1" si="475"/>
        <v>0</v>
      </c>
      <c r="E7591" s="29">
        <f ca="1">IF(C7591&lt;Calculator!$D$26,0,IF(DAY($C7591)=1,IF(D7591-Calculator!$G$24&gt;0,Calculator!$G$24,D7591),0))</f>
        <v>0</v>
      </c>
      <c r="F7591" s="29">
        <f ca="1">IF(E7591&gt;0,D7591*Calculator!$G$22/12,0)</f>
        <v>0</v>
      </c>
      <c r="G7591" s="29">
        <f ca="1">IF(E7591&gt;0,(IFERROR(-PMT(Calculator!$G$22/12,Calculator!$G$23*12,Calculator!$G$20),0))-F7591,0)</f>
        <v>0</v>
      </c>
      <c r="H7591" s="29">
        <f t="shared" ca="1" si="476"/>
        <v>0</v>
      </c>
      <c r="I7591" s="29">
        <f t="shared" ca="1" si="474"/>
        <v>0</v>
      </c>
      <c r="J7591" s="30">
        <f>Calculator!$G$40</f>
        <v>6.5000000000000002E-2</v>
      </c>
      <c r="K7591" s="29">
        <f ca="1">IF(C7591&gt;=Calculator!$G$27,IF(DAY($C7591)=1,Calculator!$G$34/2,IF(DAY($C7591)=15,Calculator!$G$34/2,0)),0)</f>
        <v>0</v>
      </c>
      <c r="L7591" s="29">
        <f ca="1">IF(DAY($C7591)=28,IF(H7591=0,0,Calculator!$G$35),0)</f>
        <v>0</v>
      </c>
      <c r="M7591" s="29">
        <f ca="1">IF(I7591&gt;0,IF(DAY($C7591)=1,SUM(INDIRECT("I"&amp;(ROW(C7590)-DAY(C7590))):I7590),0),0)</f>
        <v>0</v>
      </c>
      <c r="N7591" s="29">
        <f ca="1">IF(C7591&lt;Calculator!$G$27,0,IF(C7591=Calculator!$G$27,Calculator!$G$39,IF(H7591-K7591&lt;=0,IF(D7591&gt;Calculator!$G$39,IF(H7591-K7591+E7591+L7591+M7591+Calculator!$G$39&gt;Calculator!$G$39,Calculator!$G$39-(H7591+E7591+L7591+M7591-K7591),Calculator!$G$39),D7591),0)))</f>
        <v>0</v>
      </c>
    </row>
    <row r="7592" spans="1:14" ht="15.75" thickBot="1">
      <c r="A7592" s="33" t="str">
        <f ca="1">IF(C7592=Calculator!$H$27,"F",IF(Daily!D7592+Daily!H7592=0,IF(D7591+H7591&gt;0,"L",""),""))</f>
        <v/>
      </c>
      <c r="B7592" s="34">
        <v>7591</v>
      </c>
      <c r="C7592" s="19">
        <f t="shared" ca="1" si="473"/>
        <v>53521</v>
      </c>
      <c r="D7592" s="29">
        <f t="shared" ca="1" si="475"/>
        <v>0</v>
      </c>
      <c r="E7592" s="29">
        <f ca="1">IF(C7592&lt;Calculator!$D$26,0,IF(DAY($C7592)=1,IF(D7592-Calculator!$G$24&gt;0,Calculator!$G$24,D7592),0))</f>
        <v>0</v>
      </c>
      <c r="F7592" s="29">
        <f ca="1">IF(E7592&gt;0,D7592*Calculator!$G$22/12,0)</f>
        <v>0</v>
      </c>
      <c r="G7592" s="29">
        <f ca="1">IF(E7592&gt;0,(IFERROR(-PMT(Calculator!$G$22/12,Calculator!$G$23*12,Calculator!$G$20),0))-F7592,0)</f>
        <v>0</v>
      </c>
      <c r="H7592" s="29">
        <f t="shared" ca="1" si="476"/>
        <v>0</v>
      </c>
      <c r="I7592" s="29">
        <f t="shared" ca="1" si="474"/>
        <v>0</v>
      </c>
      <c r="J7592" s="30">
        <f>Calculator!$G$40</f>
        <v>6.5000000000000002E-2</v>
      </c>
      <c r="K7592" s="29">
        <f ca="1">IF(C7592&gt;=Calculator!$G$27,IF(DAY($C7592)=1,Calculator!$G$34/2,IF(DAY($C7592)=15,Calculator!$G$34/2,0)),0)</f>
        <v>0</v>
      </c>
      <c r="L7592" s="29">
        <f ca="1">IF(DAY($C7592)=28,IF(H7592=0,0,Calculator!$G$35),0)</f>
        <v>0</v>
      </c>
      <c r="M7592" s="29">
        <f ca="1">IF(I7592&gt;0,IF(DAY($C7592)=1,SUM(INDIRECT("I"&amp;(ROW(C7591)-DAY(C7591))):I7591),0),0)</f>
        <v>0</v>
      </c>
      <c r="N7592" s="29">
        <f ca="1">IF(C7592&lt;Calculator!$G$27,0,IF(C7592=Calculator!$G$27,Calculator!$G$39,IF(H7592-K7592&lt;=0,IF(D7592&gt;Calculator!$G$39,IF(H7592-K7592+E7592+L7592+M7592+Calculator!$G$39&gt;Calculator!$G$39,Calculator!$G$39-(H7592+E7592+L7592+M7592-K7592),Calculator!$G$39),D7592),0)))</f>
        <v>0</v>
      </c>
    </row>
    <row r="7593" spans="1:14" ht="15.75" thickBot="1">
      <c r="A7593" s="33" t="str">
        <f ca="1">IF(C7593=Calculator!$H$27,"F",IF(Daily!D7593+Daily!H7593=0,IF(D7592+H7592&gt;0,"L",""),""))</f>
        <v/>
      </c>
      <c r="B7593" s="34">
        <v>7592</v>
      </c>
      <c r="C7593" s="19">
        <f t="shared" ca="1" si="473"/>
        <v>53522</v>
      </c>
      <c r="D7593" s="29">
        <f t="shared" ca="1" si="475"/>
        <v>0</v>
      </c>
      <c r="E7593" s="29">
        <f ca="1">IF(C7593&lt;Calculator!$D$26,0,IF(DAY($C7593)=1,IF(D7593-Calculator!$G$24&gt;0,Calculator!$G$24,D7593),0))</f>
        <v>0</v>
      </c>
      <c r="F7593" s="29">
        <f ca="1">IF(E7593&gt;0,D7593*Calculator!$G$22/12,0)</f>
        <v>0</v>
      </c>
      <c r="G7593" s="29">
        <f ca="1">IF(E7593&gt;0,(IFERROR(-PMT(Calculator!$G$22/12,Calculator!$G$23*12,Calculator!$G$20),0))-F7593,0)</f>
        <v>0</v>
      </c>
      <c r="H7593" s="29">
        <f t="shared" ca="1" si="476"/>
        <v>0</v>
      </c>
      <c r="I7593" s="29">
        <f t="shared" ca="1" si="474"/>
        <v>0</v>
      </c>
      <c r="J7593" s="30">
        <f>Calculator!$G$40</f>
        <v>6.5000000000000002E-2</v>
      </c>
      <c r="K7593" s="29">
        <f ca="1">IF(C7593&gt;=Calculator!$G$27,IF(DAY($C7593)=1,Calculator!$G$34/2,IF(DAY($C7593)=15,Calculator!$G$34/2,0)),0)</f>
        <v>0</v>
      </c>
      <c r="L7593" s="29">
        <f ca="1">IF(DAY($C7593)=28,IF(H7593=0,0,Calculator!$G$35),0)</f>
        <v>0</v>
      </c>
      <c r="M7593" s="29">
        <f ca="1">IF(I7593&gt;0,IF(DAY($C7593)=1,SUM(INDIRECT("I"&amp;(ROW(C7592)-DAY(C7592))):I7592),0),0)</f>
        <v>0</v>
      </c>
      <c r="N7593" s="29">
        <f ca="1">IF(C7593&lt;Calculator!$G$27,0,IF(C7593=Calculator!$G$27,Calculator!$G$39,IF(H7593-K7593&lt;=0,IF(D7593&gt;Calculator!$G$39,IF(H7593-K7593+E7593+L7593+M7593+Calculator!$G$39&gt;Calculator!$G$39,Calculator!$G$39-(H7593+E7593+L7593+M7593-K7593),Calculator!$G$39),D7593),0)))</f>
        <v>0</v>
      </c>
    </row>
    <row r="7594" spans="1:14" ht="15.75" thickBot="1">
      <c r="A7594" s="33" t="str">
        <f ca="1">IF(C7594=Calculator!$H$27,"F",IF(Daily!D7594+Daily!H7594=0,IF(D7593+H7593&gt;0,"L",""),""))</f>
        <v/>
      </c>
      <c r="B7594" s="34">
        <v>7593</v>
      </c>
      <c r="C7594" s="19">
        <f t="shared" ca="1" si="473"/>
        <v>53523</v>
      </c>
      <c r="D7594" s="29">
        <f t="shared" ca="1" si="475"/>
        <v>0</v>
      </c>
      <c r="E7594" s="29">
        <f ca="1">IF(C7594&lt;Calculator!$D$26,0,IF(DAY($C7594)=1,IF(D7594-Calculator!$G$24&gt;0,Calculator!$G$24,D7594),0))</f>
        <v>0</v>
      </c>
      <c r="F7594" s="29">
        <f ca="1">IF(E7594&gt;0,D7594*Calculator!$G$22/12,0)</f>
        <v>0</v>
      </c>
      <c r="G7594" s="29">
        <f ca="1">IF(E7594&gt;0,(IFERROR(-PMT(Calculator!$G$22/12,Calculator!$G$23*12,Calculator!$G$20),0))-F7594,0)</f>
        <v>0</v>
      </c>
      <c r="H7594" s="29">
        <f t="shared" ca="1" si="476"/>
        <v>0</v>
      </c>
      <c r="I7594" s="29">
        <f t="shared" ca="1" si="474"/>
        <v>0</v>
      </c>
      <c r="J7594" s="30">
        <f>Calculator!$G$40</f>
        <v>6.5000000000000002E-2</v>
      </c>
      <c r="K7594" s="29">
        <f ca="1">IF(C7594&gt;=Calculator!$G$27,IF(DAY($C7594)=1,Calculator!$G$34/2,IF(DAY($C7594)=15,Calculator!$G$34/2,0)),0)</f>
        <v>4500</v>
      </c>
      <c r="L7594" s="29">
        <f ca="1">IF(DAY($C7594)=28,IF(H7594=0,0,Calculator!$G$35),0)</f>
        <v>0</v>
      </c>
      <c r="M7594" s="29">
        <f ca="1">IF(I7594&gt;0,IF(DAY($C7594)=1,SUM(INDIRECT("I"&amp;(ROW(C7593)-DAY(C7593))):I7593),0),0)</f>
        <v>0</v>
      </c>
      <c r="N7594" s="29">
        <f ca="1">IF(C7594&lt;Calculator!$G$27,0,IF(C7594=Calculator!$G$27,Calculator!$G$39,IF(H7594-K7594&lt;=0,IF(D7594&gt;Calculator!$G$39,IF(H7594-K7594+E7594+L7594+M7594+Calculator!$G$39&gt;Calculator!$G$39,Calculator!$G$39-(H7594+E7594+L7594+M7594-K7594),Calculator!$G$39),D7594),0)))</f>
        <v>0</v>
      </c>
    </row>
    <row r="7595" spans="1:14" ht="15.75" thickBot="1">
      <c r="A7595" s="33" t="str">
        <f ca="1">IF(C7595=Calculator!$H$27,"F",IF(Daily!D7595+Daily!H7595=0,IF(D7594+H7594&gt;0,"L",""),""))</f>
        <v/>
      </c>
      <c r="B7595" s="34">
        <v>7594</v>
      </c>
      <c r="C7595" s="19">
        <f t="shared" ca="1" si="473"/>
        <v>53524</v>
      </c>
      <c r="D7595" s="29">
        <f t="shared" ca="1" si="475"/>
        <v>0</v>
      </c>
      <c r="E7595" s="29">
        <f ca="1">IF(C7595&lt;Calculator!$D$26,0,IF(DAY($C7595)=1,IF(D7595-Calculator!$G$24&gt;0,Calculator!$G$24,D7595),0))</f>
        <v>0</v>
      </c>
      <c r="F7595" s="29">
        <f ca="1">IF(E7595&gt;0,D7595*Calculator!$G$22/12,0)</f>
        <v>0</v>
      </c>
      <c r="G7595" s="29">
        <f ca="1">IF(E7595&gt;0,(IFERROR(-PMT(Calculator!$G$22/12,Calculator!$G$23*12,Calculator!$G$20),0))-F7595,0)</f>
        <v>0</v>
      </c>
      <c r="H7595" s="29">
        <f t="shared" ca="1" si="476"/>
        <v>0</v>
      </c>
      <c r="I7595" s="29">
        <f t="shared" ca="1" si="474"/>
        <v>0</v>
      </c>
      <c r="J7595" s="30">
        <f>Calculator!$G$40</f>
        <v>6.5000000000000002E-2</v>
      </c>
      <c r="K7595" s="29">
        <f ca="1">IF(C7595&gt;=Calculator!$G$27,IF(DAY($C7595)=1,Calculator!$G$34/2,IF(DAY($C7595)=15,Calculator!$G$34/2,0)),0)</f>
        <v>0</v>
      </c>
      <c r="L7595" s="29">
        <f ca="1">IF(DAY($C7595)=28,IF(H7595=0,0,Calculator!$G$35),0)</f>
        <v>0</v>
      </c>
      <c r="M7595" s="29">
        <f ca="1">IF(I7595&gt;0,IF(DAY($C7595)=1,SUM(INDIRECT("I"&amp;(ROW(C7594)-DAY(C7594))):I7594),0),0)</f>
        <v>0</v>
      </c>
      <c r="N7595" s="29">
        <f ca="1">IF(C7595&lt;Calculator!$G$27,0,IF(C7595=Calculator!$G$27,Calculator!$G$39,IF(H7595-K7595&lt;=0,IF(D7595&gt;Calculator!$G$39,IF(H7595-K7595+E7595+L7595+M7595+Calculator!$G$39&gt;Calculator!$G$39,Calculator!$G$39-(H7595+E7595+L7595+M7595-K7595),Calculator!$G$39),D7595),0)))</f>
        <v>0</v>
      </c>
    </row>
    <row r="7596" spans="1:14" ht="15.75" thickBot="1">
      <c r="A7596" s="33" t="str">
        <f ca="1">IF(C7596=Calculator!$H$27,"F",IF(Daily!D7596+Daily!H7596=0,IF(D7595+H7595&gt;0,"L",""),""))</f>
        <v/>
      </c>
      <c r="B7596" s="34">
        <v>7595</v>
      </c>
      <c r="C7596" s="19">
        <f t="shared" ca="1" si="473"/>
        <v>53525</v>
      </c>
      <c r="D7596" s="29">
        <f t="shared" ca="1" si="475"/>
        <v>0</v>
      </c>
      <c r="E7596" s="29">
        <f ca="1">IF(C7596&lt;Calculator!$D$26,0,IF(DAY($C7596)=1,IF(D7596-Calculator!$G$24&gt;0,Calculator!$G$24,D7596),0))</f>
        <v>0</v>
      </c>
      <c r="F7596" s="29">
        <f ca="1">IF(E7596&gt;0,D7596*Calculator!$G$22/12,0)</f>
        <v>0</v>
      </c>
      <c r="G7596" s="29">
        <f ca="1">IF(E7596&gt;0,(IFERROR(-PMT(Calculator!$G$22/12,Calculator!$G$23*12,Calculator!$G$20),0))-F7596,0)</f>
        <v>0</v>
      </c>
      <c r="H7596" s="29">
        <f t="shared" ca="1" si="476"/>
        <v>0</v>
      </c>
      <c r="I7596" s="29">
        <f t="shared" ca="1" si="474"/>
        <v>0</v>
      </c>
      <c r="J7596" s="30">
        <f>Calculator!$G$40</f>
        <v>6.5000000000000002E-2</v>
      </c>
      <c r="K7596" s="29">
        <f ca="1">IF(C7596&gt;=Calculator!$G$27,IF(DAY($C7596)=1,Calculator!$G$34/2,IF(DAY($C7596)=15,Calculator!$G$34/2,0)),0)</f>
        <v>0</v>
      </c>
      <c r="L7596" s="29">
        <f ca="1">IF(DAY($C7596)=28,IF(H7596=0,0,Calculator!$G$35),0)</f>
        <v>0</v>
      </c>
      <c r="M7596" s="29">
        <f ca="1">IF(I7596&gt;0,IF(DAY($C7596)=1,SUM(INDIRECT("I"&amp;(ROW(C7595)-DAY(C7595))):I7595),0),0)</f>
        <v>0</v>
      </c>
      <c r="N7596" s="29">
        <f ca="1">IF(C7596&lt;Calculator!$G$27,0,IF(C7596=Calculator!$G$27,Calculator!$G$39,IF(H7596-K7596&lt;=0,IF(D7596&gt;Calculator!$G$39,IF(H7596-K7596+E7596+L7596+M7596+Calculator!$G$39&gt;Calculator!$G$39,Calculator!$G$39-(H7596+E7596+L7596+M7596-K7596),Calculator!$G$39),D7596),0)))</f>
        <v>0</v>
      </c>
    </row>
    <row r="7597" spans="1:14" ht="15.75" thickBot="1">
      <c r="A7597" s="33" t="str">
        <f ca="1">IF(C7597=Calculator!$H$27,"F",IF(Daily!D7597+Daily!H7597=0,IF(D7596+H7596&gt;0,"L",""),""))</f>
        <v/>
      </c>
      <c r="B7597" s="34">
        <v>7596</v>
      </c>
      <c r="C7597" s="19">
        <f t="shared" ca="1" si="473"/>
        <v>53526</v>
      </c>
      <c r="D7597" s="29">
        <f t="shared" ca="1" si="475"/>
        <v>0</v>
      </c>
      <c r="E7597" s="29">
        <f ca="1">IF(C7597&lt;Calculator!$D$26,0,IF(DAY($C7597)=1,IF(D7597-Calculator!$G$24&gt;0,Calculator!$G$24,D7597),0))</f>
        <v>0</v>
      </c>
      <c r="F7597" s="29">
        <f ca="1">IF(E7597&gt;0,D7597*Calculator!$G$22/12,0)</f>
        <v>0</v>
      </c>
      <c r="G7597" s="29">
        <f ca="1">IF(E7597&gt;0,(IFERROR(-PMT(Calculator!$G$22/12,Calculator!$G$23*12,Calculator!$G$20),0))-F7597,0)</f>
        <v>0</v>
      </c>
      <c r="H7597" s="29">
        <f t="shared" ca="1" si="476"/>
        <v>0</v>
      </c>
      <c r="I7597" s="29">
        <f t="shared" ca="1" si="474"/>
        <v>0</v>
      </c>
      <c r="J7597" s="30">
        <f>Calculator!$G$40</f>
        <v>6.5000000000000002E-2</v>
      </c>
      <c r="K7597" s="29">
        <f ca="1">IF(C7597&gt;=Calculator!$G$27,IF(DAY($C7597)=1,Calculator!$G$34/2,IF(DAY($C7597)=15,Calculator!$G$34/2,0)),0)</f>
        <v>0</v>
      </c>
      <c r="L7597" s="29">
        <f ca="1">IF(DAY($C7597)=28,IF(H7597=0,0,Calculator!$G$35),0)</f>
        <v>0</v>
      </c>
      <c r="M7597" s="29">
        <f ca="1">IF(I7597&gt;0,IF(DAY($C7597)=1,SUM(INDIRECT("I"&amp;(ROW(C7596)-DAY(C7596))):I7596),0),0)</f>
        <v>0</v>
      </c>
      <c r="N7597" s="29">
        <f ca="1">IF(C7597&lt;Calculator!$G$27,0,IF(C7597=Calculator!$G$27,Calculator!$G$39,IF(H7597-K7597&lt;=0,IF(D7597&gt;Calculator!$G$39,IF(H7597-K7597+E7597+L7597+M7597+Calculator!$G$39&gt;Calculator!$G$39,Calculator!$G$39-(H7597+E7597+L7597+M7597-K7597),Calculator!$G$39),D7597),0)))</f>
        <v>0</v>
      </c>
    </row>
    <row r="7598" spans="1:14" ht="15.75" thickBot="1">
      <c r="A7598" s="33" t="str">
        <f ca="1">IF(C7598=Calculator!$H$27,"F",IF(Daily!D7598+Daily!H7598=0,IF(D7597+H7597&gt;0,"L",""),""))</f>
        <v/>
      </c>
      <c r="B7598" s="34">
        <v>7597</v>
      </c>
      <c r="C7598" s="19">
        <f t="shared" ca="1" si="473"/>
        <v>53527</v>
      </c>
      <c r="D7598" s="29">
        <f t="shared" ca="1" si="475"/>
        <v>0</v>
      </c>
      <c r="E7598" s="29">
        <f ca="1">IF(C7598&lt;Calculator!$D$26,0,IF(DAY($C7598)=1,IF(D7598-Calculator!$G$24&gt;0,Calculator!$G$24,D7598),0))</f>
        <v>0</v>
      </c>
      <c r="F7598" s="29">
        <f ca="1">IF(E7598&gt;0,D7598*Calculator!$G$22/12,0)</f>
        <v>0</v>
      </c>
      <c r="G7598" s="29">
        <f ca="1">IF(E7598&gt;0,(IFERROR(-PMT(Calculator!$G$22/12,Calculator!$G$23*12,Calculator!$G$20),0))-F7598,0)</f>
        <v>0</v>
      </c>
      <c r="H7598" s="29">
        <f t="shared" ca="1" si="476"/>
        <v>0</v>
      </c>
      <c r="I7598" s="29">
        <f t="shared" ca="1" si="474"/>
        <v>0</v>
      </c>
      <c r="J7598" s="30">
        <f>Calculator!$G$40</f>
        <v>6.5000000000000002E-2</v>
      </c>
      <c r="K7598" s="29">
        <f ca="1">IF(C7598&gt;=Calculator!$G$27,IF(DAY($C7598)=1,Calculator!$G$34/2,IF(DAY($C7598)=15,Calculator!$G$34/2,0)),0)</f>
        <v>0</v>
      </c>
      <c r="L7598" s="29">
        <f ca="1">IF(DAY($C7598)=28,IF(H7598=0,0,Calculator!$G$35),0)</f>
        <v>0</v>
      </c>
      <c r="M7598" s="29">
        <f ca="1">IF(I7598&gt;0,IF(DAY($C7598)=1,SUM(INDIRECT("I"&amp;(ROW(C7597)-DAY(C7597))):I7597),0),0)</f>
        <v>0</v>
      </c>
      <c r="N7598" s="29">
        <f ca="1">IF(C7598&lt;Calculator!$G$27,0,IF(C7598=Calculator!$G$27,Calculator!$G$39,IF(H7598-K7598&lt;=0,IF(D7598&gt;Calculator!$G$39,IF(H7598-K7598+E7598+L7598+M7598+Calculator!$G$39&gt;Calculator!$G$39,Calculator!$G$39-(H7598+E7598+L7598+M7598-K7598),Calculator!$G$39),D7598),0)))</f>
        <v>0</v>
      </c>
    </row>
    <row r="7599" spans="1:14" ht="15.75" thickBot="1">
      <c r="A7599" s="33" t="str">
        <f ca="1">IF(C7599=Calculator!$H$27,"F",IF(Daily!D7599+Daily!H7599=0,IF(D7598+H7598&gt;0,"L",""),""))</f>
        <v/>
      </c>
      <c r="B7599" s="34">
        <v>7598</v>
      </c>
      <c r="C7599" s="19">
        <f t="shared" ca="1" si="473"/>
        <v>53528</v>
      </c>
      <c r="D7599" s="29">
        <f t="shared" ca="1" si="475"/>
        <v>0</v>
      </c>
      <c r="E7599" s="29">
        <f ca="1">IF(C7599&lt;Calculator!$D$26,0,IF(DAY($C7599)=1,IF(D7599-Calculator!$G$24&gt;0,Calculator!$G$24,D7599),0))</f>
        <v>0</v>
      </c>
      <c r="F7599" s="29">
        <f ca="1">IF(E7599&gt;0,D7599*Calculator!$G$22/12,0)</f>
        <v>0</v>
      </c>
      <c r="G7599" s="29">
        <f ca="1">IF(E7599&gt;0,(IFERROR(-PMT(Calculator!$G$22/12,Calculator!$G$23*12,Calculator!$G$20),0))-F7599,0)</f>
        <v>0</v>
      </c>
      <c r="H7599" s="29">
        <f t="shared" ca="1" si="476"/>
        <v>0</v>
      </c>
      <c r="I7599" s="29">
        <f t="shared" ca="1" si="474"/>
        <v>0</v>
      </c>
      <c r="J7599" s="30">
        <f>Calculator!$G$40</f>
        <v>6.5000000000000002E-2</v>
      </c>
      <c r="K7599" s="29">
        <f ca="1">IF(C7599&gt;=Calculator!$G$27,IF(DAY($C7599)=1,Calculator!$G$34/2,IF(DAY($C7599)=15,Calculator!$G$34/2,0)),0)</f>
        <v>0</v>
      </c>
      <c r="L7599" s="29">
        <f ca="1">IF(DAY($C7599)=28,IF(H7599=0,0,Calculator!$G$35),0)</f>
        <v>0</v>
      </c>
      <c r="M7599" s="29">
        <f ca="1">IF(I7599&gt;0,IF(DAY($C7599)=1,SUM(INDIRECT("I"&amp;(ROW(C7598)-DAY(C7598))):I7598),0),0)</f>
        <v>0</v>
      </c>
      <c r="N7599" s="29">
        <f ca="1">IF(C7599&lt;Calculator!$G$27,0,IF(C7599=Calculator!$G$27,Calculator!$G$39,IF(H7599-K7599&lt;=0,IF(D7599&gt;Calculator!$G$39,IF(H7599-K7599+E7599+L7599+M7599+Calculator!$G$39&gt;Calculator!$G$39,Calculator!$G$39-(H7599+E7599+L7599+M7599-K7599),Calculator!$G$39),D7599),0)))</f>
        <v>0</v>
      </c>
    </row>
    <row r="7600" spans="1:14" ht="15.75" thickBot="1">
      <c r="A7600" s="33" t="str">
        <f ca="1">IF(C7600=Calculator!$H$27,"F",IF(Daily!D7600+Daily!H7600=0,IF(D7599+H7599&gt;0,"L",""),""))</f>
        <v/>
      </c>
      <c r="B7600" s="34">
        <v>7599</v>
      </c>
      <c r="C7600" s="19">
        <f t="shared" ca="1" si="473"/>
        <v>53529</v>
      </c>
      <c r="D7600" s="29">
        <f t="shared" ca="1" si="475"/>
        <v>0</v>
      </c>
      <c r="E7600" s="29">
        <f ca="1">IF(C7600&lt;Calculator!$D$26,0,IF(DAY($C7600)=1,IF(D7600-Calculator!$G$24&gt;0,Calculator!$G$24,D7600),0))</f>
        <v>0</v>
      </c>
      <c r="F7600" s="29">
        <f ca="1">IF(E7600&gt;0,D7600*Calculator!$G$22/12,0)</f>
        <v>0</v>
      </c>
      <c r="G7600" s="29">
        <f ca="1">IF(E7600&gt;0,(IFERROR(-PMT(Calculator!$G$22/12,Calculator!$G$23*12,Calculator!$G$20),0))-F7600,0)</f>
        <v>0</v>
      </c>
      <c r="H7600" s="29">
        <f t="shared" ca="1" si="476"/>
        <v>0</v>
      </c>
      <c r="I7600" s="29">
        <f t="shared" ca="1" si="474"/>
        <v>0</v>
      </c>
      <c r="J7600" s="30">
        <f>Calculator!$G$40</f>
        <v>6.5000000000000002E-2</v>
      </c>
      <c r="K7600" s="29">
        <f ca="1">IF(C7600&gt;=Calculator!$G$27,IF(DAY($C7600)=1,Calculator!$G$34/2,IF(DAY($C7600)=15,Calculator!$G$34/2,0)),0)</f>
        <v>0</v>
      </c>
      <c r="L7600" s="29">
        <f ca="1">IF(DAY($C7600)=28,IF(H7600=0,0,Calculator!$G$35),0)</f>
        <v>0</v>
      </c>
      <c r="M7600" s="29">
        <f ca="1">IF(I7600&gt;0,IF(DAY($C7600)=1,SUM(INDIRECT("I"&amp;(ROW(C7599)-DAY(C7599))):I7599),0),0)</f>
        <v>0</v>
      </c>
      <c r="N7600" s="29">
        <f ca="1">IF(C7600&lt;Calculator!$G$27,0,IF(C7600=Calculator!$G$27,Calculator!$G$39,IF(H7600-K7600&lt;=0,IF(D7600&gt;Calculator!$G$39,IF(H7600-K7600+E7600+L7600+M7600+Calculator!$G$39&gt;Calculator!$G$39,Calculator!$G$39-(H7600+E7600+L7600+M7600-K7600),Calculator!$G$39),D7600),0)))</f>
        <v>0</v>
      </c>
    </row>
    <row r="7601" spans="1:14" ht="15.75" thickBot="1">
      <c r="A7601" s="33" t="str">
        <f ca="1">IF(C7601=Calculator!$H$27,"F",IF(Daily!D7601+Daily!H7601=0,IF(D7600+H7600&gt;0,"L",""),""))</f>
        <v/>
      </c>
      <c r="B7601" s="34">
        <v>7600</v>
      </c>
      <c r="C7601" s="19">
        <f t="shared" ca="1" si="473"/>
        <v>53530</v>
      </c>
      <c r="D7601" s="29">
        <f t="shared" ca="1" si="475"/>
        <v>0</v>
      </c>
      <c r="E7601" s="29">
        <f ca="1">IF(C7601&lt;Calculator!$D$26,0,IF(DAY($C7601)=1,IF(D7601-Calculator!$G$24&gt;0,Calculator!$G$24,D7601),0))</f>
        <v>0</v>
      </c>
      <c r="F7601" s="29">
        <f ca="1">IF(E7601&gt;0,D7601*Calculator!$G$22/12,0)</f>
        <v>0</v>
      </c>
      <c r="G7601" s="29">
        <f ca="1">IF(E7601&gt;0,(IFERROR(-PMT(Calculator!$G$22/12,Calculator!$G$23*12,Calculator!$G$20),0))-F7601,0)</f>
        <v>0</v>
      </c>
      <c r="H7601" s="29">
        <f t="shared" ca="1" si="476"/>
        <v>0</v>
      </c>
      <c r="I7601" s="29">
        <f t="shared" ca="1" si="474"/>
        <v>0</v>
      </c>
      <c r="J7601" s="30">
        <f>Calculator!$G$40</f>
        <v>6.5000000000000002E-2</v>
      </c>
      <c r="K7601" s="29">
        <f ca="1">IF(C7601&gt;=Calculator!$G$27,IF(DAY($C7601)=1,Calculator!$G$34/2,IF(DAY($C7601)=15,Calculator!$G$34/2,0)),0)</f>
        <v>0</v>
      </c>
      <c r="L7601" s="29">
        <f ca="1">IF(DAY($C7601)=28,IF(H7601=0,0,Calculator!$G$35),0)</f>
        <v>0</v>
      </c>
      <c r="M7601" s="29">
        <f ca="1">IF(I7601&gt;0,IF(DAY($C7601)=1,SUM(INDIRECT("I"&amp;(ROW(C7600)-DAY(C7600))):I7600),0),0)</f>
        <v>0</v>
      </c>
      <c r="N7601" s="29">
        <f ca="1">IF(C7601&lt;Calculator!$G$27,0,IF(C7601=Calculator!$G$27,Calculator!$G$39,IF(H7601-K7601&lt;=0,IF(D7601&gt;Calculator!$G$39,IF(H7601-K7601+E7601+L7601+M7601+Calculator!$G$39&gt;Calculator!$G$39,Calculator!$G$39-(H7601+E7601+L7601+M7601-K7601),Calculator!$G$39),D7601),0)))</f>
        <v>0</v>
      </c>
    </row>
    <row r="7602" spans="1:14" ht="15.75" thickBot="1">
      <c r="A7602" s="33" t="str">
        <f ca="1">IF(C7602=Calculator!$H$27,"F",IF(Daily!D7602+Daily!H7602=0,IF(D7601+H7601&gt;0,"L",""),""))</f>
        <v/>
      </c>
      <c r="B7602" s="34">
        <v>7601</v>
      </c>
      <c r="C7602" s="19">
        <f t="shared" ca="1" si="473"/>
        <v>53531</v>
      </c>
      <c r="D7602" s="29">
        <f t="shared" ca="1" si="475"/>
        <v>0</v>
      </c>
      <c r="E7602" s="29">
        <f ca="1">IF(C7602&lt;Calculator!$D$26,0,IF(DAY($C7602)=1,IF(D7602-Calculator!$G$24&gt;0,Calculator!$G$24,D7602),0))</f>
        <v>0</v>
      </c>
      <c r="F7602" s="29">
        <f ca="1">IF(E7602&gt;0,D7602*Calculator!$G$22/12,0)</f>
        <v>0</v>
      </c>
      <c r="G7602" s="29">
        <f ca="1">IF(E7602&gt;0,(IFERROR(-PMT(Calculator!$G$22/12,Calculator!$G$23*12,Calculator!$G$20),0))-F7602,0)</f>
        <v>0</v>
      </c>
      <c r="H7602" s="29">
        <f t="shared" ca="1" si="476"/>
        <v>0</v>
      </c>
      <c r="I7602" s="29">
        <f t="shared" ca="1" si="474"/>
        <v>0</v>
      </c>
      <c r="J7602" s="30">
        <f>Calculator!$G$40</f>
        <v>6.5000000000000002E-2</v>
      </c>
      <c r="K7602" s="29">
        <f ca="1">IF(C7602&gt;=Calculator!$G$27,IF(DAY($C7602)=1,Calculator!$G$34/2,IF(DAY($C7602)=15,Calculator!$G$34/2,0)),0)</f>
        <v>0</v>
      </c>
      <c r="L7602" s="29">
        <f ca="1">IF(DAY($C7602)=28,IF(H7602=0,0,Calculator!$G$35),0)</f>
        <v>0</v>
      </c>
      <c r="M7602" s="29">
        <f ca="1">IF(I7602&gt;0,IF(DAY($C7602)=1,SUM(INDIRECT("I"&amp;(ROW(C7601)-DAY(C7601))):I7601),0),0)</f>
        <v>0</v>
      </c>
      <c r="N7602" s="29">
        <f ca="1">IF(C7602&lt;Calculator!$G$27,0,IF(C7602=Calculator!$G$27,Calculator!$G$39,IF(H7602-K7602&lt;=0,IF(D7602&gt;Calculator!$G$39,IF(H7602-K7602+E7602+L7602+M7602+Calculator!$G$39&gt;Calculator!$G$39,Calculator!$G$39-(H7602+E7602+L7602+M7602-K7602),Calculator!$G$39),D7602),0)))</f>
        <v>0</v>
      </c>
    </row>
    <row r="7603" spans="1:14" ht="15.75" thickBot="1">
      <c r="A7603" s="33" t="str">
        <f ca="1">IF(C7603=Calculator!$H$27,"F",IF(Daily!D7603+Daily!H7603=0,IF(D7602+H7602&gt;0,"L",""),""))</f>
        <v/>
      </c>
      <c r="B7603" s="34">
        <v>7602</v>
      </c>
      <c r="C7603" s="19">
        <f t="shared" ca="1" si="473"/>
        <v>53532</v>
      </c>
      <c r="D7603" s="29">
        <f t="shared" ca="1" si="475"/>
        <v>0</v>
      </c>
      <c r="E7603" s="29">
        <f ca="1">IF(C7603&lt;Calculator!$D$26,0,IF(DAY($C7603)=1,IF(D7603-Calculator!$G$24&gt;0,Calculator!$G$24,D7603),0))</f>
        <v>0</v>
      </c>
      <c r="F7603" s="29">
        <f ca="1">IF(E7603&gt;0,D7603*Calculator!$G$22/12,0)</f>
        <v>0</v>
      </c>
      <c r="G7603" s="29">
        <f ca="1">IF(E7603&gt;0,(IFERROR(-PMT(Calculator!$G$22/12,Calculator!$G$23*12,Calculator!$G$20),0))-F7603,0)</f>
        <v>0</v>
      </c>
      <c r="H7603" s="29">
        <f t="shared" ca="1" si="476"/>
        <v>0</v>
      </c>
      <c r="I7603" s="29">
        <f t="shared" ca="1" si="474"/>
        <v>0</v>
      </c>
      <c r="J7603" s="30">
        <f>Calculator!$G$40</f>
        <v>6.5000000000000002E-2</v>
      </c>
      <c r="K7603" s="29">
        <f ca="1">IF(C7603&gt;=Calculator!$G$27,IF(DAY($C7603)=1,Calculator!$G$34/2,IF(DAY($C7603)=15,Calculator!$G$34/2,0)),0)</f>
        <v>0</v>
      </c>
      <c r="L7603" s="29">
        <f ca="1">IF(DAY($C7603)=28,IF(H7603=0,0,Calculator!$G$35),0)</f>
        <v>0</v>
      </c>
      <c r="M7603" s="29">
        <f ca="1">IF(I7603&gt;0,IF(DAY($C7603)=1,SUM(INDIRECT("I"&amp;(ROW(C7602)-DAY(C7602))):I7602),0),0)</f>
        <v>0</v>
      </c>
      <c r="N7603" s="29">
        <f ca="1">IF(C7603&lt;Calculator!$G$27,0,IF(C7603=Calculator!$G$27,Calculator!$G$39,IF(H7603-K7603&lt;=0,IF(D7603&gt;Calculator!$G$39,IF(H7603-K7603+E7603+L7603+M7603+Calculator!$G$39&gt;Calculator!$G$39,Calculator!$G$39-(H7603+E7603+L7603+M7603-K7603),Calculator!$G$39),D7603),0)))</f>
        <v>0</v>
      </c>
    </row>
    <row r="7604" spans="1:14" ht="15.75" thickBot="1">
      <c r="A7604" s="33" t="str">
        <f ca="1">IF(C7604=Calculator!$H$27,"F",IF(Daily!D7604+Daily!H7604=0,IF(D7603+H7603&gt;0,"L",""),""))</f>
        <v/>
      </c>
      <c r="B7604" s="34">
        <v>7603</v>
      </c>
      <c r="C7604" s="19">
        <f t="shared" ca="1" si="473"/>
        <v>53533</v>
      </c>
      <c r="D7604" s="29">
        <f t="shared" ca="1" si="475"/>
        <v>0</v>
      </c>
      <c r="E7604" s="29">
        <f ca="1">IF(C7604&lt;Calculator!$D$26,0,IF(DAY($C7604)=1,IF(D7604-Calculator!$G$24&gt;0,Calculator!$G$24,D7604),0))</f>
        <v>0</v>
      </c>
      <c r="F7604" s="29">
        <f ca="1">IF(E7604&gt;0,D7604*Calculator!$G$22/12,0)</f>
        <v>0</v>
      </c>
      <c r="G7604" s="29">
        <f ca="1">IF(E7604&gt;0,(IFERROR(-PMT(Calculator!$G$22/12,Calculator!$G$23*12,Calculator!$G$20),0))-F7604,0)</f>
        <v>0</v>
      </c>
      <c r="H7604" s="29">
        <f t="shared" ca="1" si="476"/>
        <v>0</v>
      </c>
      <c r="I7604" s="29">
        <f t="shared" ca="1" si="474"/>
        <v>0</v>
      </c>
      <c r="J7604" s="30">
        <f>Calculator!$G$40</f>
        <v>6.5000000000000002E-2</v>
      </c>
      <c r="K7604" s="29">
        <f ca="1">IF(C7604&gt;=Calculator!$G$27,IF(DAY($C7604)=1,Calculator!$G$34/2,IF(DAY($C7604)=15,Calculator!$G$34/2,0)),0)</f>
        <v>0</v>
      </c>
      <c r="L7604" s="29">
        <f ca="1">IF(DAY($C7604)=28,IF(H7604=0,0,Calculator!$G$35),0)</f>
        <v>0</v>
      </c>
      <c r="M7604" s="29">
        <f ca="1">IF(I7604&gt;0,IF(DAY($C7604)=1,SUM(INDIRECT("I"&amp;(ROW(C7603)-DAY(C7603))):I7603),0),0)</f>
        <v>0</v>
      </c>
      <c r="N7604" s="29">
        <f ca="1">IF(C7604&lt;Calculator!$G$27,0,IF(C7604=Calculator!$G$27,Calculator!$G$39,IF(H7604-K7604&lt;=0,IF(D7604&gt;Calculator!$G$39,IF(H7604-K7604+E7604+L7604+M7604+Calculator!$G$39&gt;Calculator!$G$39,Calculator!$G$39-(H7604+E7604+L7604+M7604-K7604),Calculator!$G$39),D7604),0)))</f>
        <v>0</v>
      </c>
    </row>
    <row r="7605" spans="1:14" ht="15.75" thickBot="1">
      <c r="A7605" s="33" t="str">
        <f ca="1">IF(C7605=Calculator!$H$27,"F",IF(Daily!D7605+Daily!H7605=0,IF(D7604+H7604&gt;0,"L",""),""))</f>
        <v/>
      </c>
      <c r="B7605" s="34">
        <v>7604</v>
      </c>
      <c r="C7605" s="19">
        <f t="shared" ca="1" si="473"/>
        <v>53534</v>
      </c>
      <c r="D7605" s="29">
        <f t="shared" ca="1" si="475"/>
        <v>0</v>
      </c>
      <c r="E7605" s="29">
        <f ca="1">IF(C7605&lt;Calculator!$D$26,0,IF(DAY($C7605)=1,IF(D7605-Calculator!$G$24&gt;0,Calculator!$G$24,D7605),0))</f>
        <v>0</v>
      </c>
      <c r="F7605" s="29">
        <f ca="1">IF(E7605&gt;0,D7605*Calculator!$G$22/12,0)</f>
        <v>0</v>
      </c>
      <c r="G7605" s="29">
        <f ca="1">IF(E7605&gt;0,(IFERROR(-PMT(Calculator!$G$22/12,Calculator!$G$23*12,Calculator!$G$20),0))-F7605,0)</f>
        <v>0</v>
      </c>
      <c r="H7605" s="29">
        <f t="shared" ca="1" si="476"/>
        <v>0</v>
      </c>
      <c r="I7605" s="29">
        <f t="shared" ca="1" si="474"/>
        <v>0</v>
      </c>
      <c r="J7605" s="30">
        <f>Calculator!$G$40</f>
        <v>6.5000000000000002E-2</v>
      </c>
      <c r="K7605" s="29">
        <f ca="1">IF(C7605&gt;=Calculator!$G$27,IF(DAY($C7605)=1,Calculator!$G$34/2,IF(DAY($C7605)=15,Calculator!$G$34/2,0)),0)</f>
        <v>0</v>
      </c>
      <c r="L7605" s="29">
        <f ca="1">IF(DAY($C7605)=28,IF(H7605=0,0,Calculator!$G$35),0)</f>
        <v>0</v>
      </c>
      <c r="M7605" s="29">
        <f ca="1">IF(I7605&gt;0,IF(DAY($C7605)=1,SUM(INDIRECT("I"&amp;(ROW(C7604)-DAY(C7604))):I7604),0),0)</f>
        <v>0</v>
      </c>
      <c r="N7605" s="29">
        <f ca="1">IF(C7605&lt;Calculator!$G$27,0,IF(C7605=Calculator!$G$27,Calculator!$G$39,IF(H7605-K7605&lt;=0,IF(D7605&gt;Calculator!$G$39,IF(H7605-K7605+E7605+L7605+M7605+Calculator!$G$39&gt;Calculator!$G$39,Calculator!$G$39-(H7605+E7605+L7605+M7605-K7605),Calculator!$G$39),D7605),0)))</f>
        <v>0</v>
      </c>
    </row>
    <row r="7606" spans="1:14" ht="15.75" thickBot="1">
      <c r="A7606" s="33" t="str">
        <f ca="1">IF(C7606=Calculator!$H$27,"F",IF(Daily!D7606+Daily!H7606=0,IF(D7605+H7605&gt;0,"L",""),""))</f>
        <v/>
      </c>
      <c r="B7606" s="34">
        <v>7605</v>
      </c>
      <c r="C7606" s="19">
        <f t="shared" ca="1" si="473"/>
        <v>53535</v>
      </c>
      <c r="D7606" s="29">
        <f t="shared" ca="1" si="475"/>
        <v>0</v>
      </c>
      <c r="E7606" s="29">
        <f ca="1">IF(C7606&lt;Calculator!$D$26,0,IF(DAY($C7606)=1,IF(D7606-Calculator!$G$24&gt;0,Calculator!$G$24,D7606),0))</f>
        <v>0</v>
      </c>
      <c r="F7606" s="29">
        <f ca="1">IF(E7606&gt;0,D7606*Calculator!$G$22/12,0)</f>
        <v>0</v>
      </c>
      <c r="G7606" s="29">
        <f ca="1">IF(E7606&gt;0,(IFERROR(-PMT(Calculator!$G$22/12,Calculator!$G$23*12,Calculator!$G$20),0))-F7606,0)</f>
        <v>0</v>
      </c>
      <c r="H7606" s="29">
        <f t="shared" ca="1" si="476"/>
        <v>0</v>
      </c>
      <c r="I7606" s="29">
        <f t="shared" ca="1" si="474"/>
        <v>0</v>
      </c>
      <c r="J7606" s="30">
        <f>Calculator!$G$40</f>
        <v>6.5000000000000002E-2</v>
      </c>
      <c r="K7606" s="29">
        <f ca="1">IF(C7606&gt;=Calculator!$G$27,IF(DAY($C7606)=1,Calculator!$G$34/2,IF(DAY($C7606)=15,Calculator!$G$34/2,0)),0)</f>
        <v>0</v>
      </c>
      <c r="L7606" s="29">
        <f ca="1">IF(DAY($C7606)=28,IF(H7606=0,0,Calculator!$G$35),0)</f>
        <v>0</v>
      </c>
      <c r="M7606" s="29">
        <f ca="1">IF(I7606&gt;0,IF(DAY($C7606)=1,SUM(INDIRECT("I"&amp;(ROW(C7605)-DAY(C7605))):I7605),0),0)</f>
        <v>0</v>
      </c>
      <c r="N7606" s="29">
        <f ca="1">IF(C7606&lt;Calculator!$G$27,0,IF(C7606=Calculator!$G$27,Calculator!$G$39,IF(H7606-K7606&lt;=0,IF(D7606&gt;Calculator!$G$39,IF(H7606-K7606+E7606+L7606+M7606+Calculator!$G$39&gt;Calculator!$G$39,Calculator!$G$39-(H7606+E7606+L7606+M7606-K7606),Calculator!$G$39),D7606),0)))</f>
        <v>0</v>
      </c>
    </row>
    <row r="7607" spans="1:14" ht="15.75" thickBot="1">
      <c r="A7607" s="33" t="str">
        <f ca="1">IF(C7607=Calculator!$H$27,"F",IF(Daily!D7607+Daily!H7607=0,IF(D7606+H7606&gt;0,"L",""),""))</f>
        <v/>
      </c>
      <c r="B7607" s="34">
        <v>7606</v>
      </c>
      <c r="C7607" s="19">
        <f t="shared" ca="1" si="473"/>
        <v>53536</v>
      </c>
      <c r="D7607" s="29">
        <f t="shared" ca="1" si="475"/>
        <v>0</v>
      </c>
      <c r="E7607" s="29">
        <f ca="1">IF(C7607&lt;Calculator!$D$26,0,IF(DAY($C7607)=1,IF(D7607-Calculator!$G$24&gt;0,Calculator!$G$24,D7607),0))</f>
        <v>0</v>
      </c>
      <c r="F7607" s="29">
        <f ca="1">IF(E7607&gt;0,D7607*Calculator!$G$22/12,0)</f>
        <v>0</v>
      </c>
      <c r="G7607" s="29">
        <f ca="1">IF(E7607&gt;0,(IFERROR(-PMT(Calculator!$G$22/12,Calculator!$G$23*12,Calculator!$G$20),0))-F7607,0)</f>
        <v>0</v>
      </c>
      <c r="H7607" s="29">
        <f t="shared" ca="1" si="476"/>
        <v>0</v>
      </c>
      <c r="I7607" s="29">
        <f t="shared" ca="1" si="474"/>
        <v>0</v>
      </c>
      <c r="J7607" s="30">
        <f>Calculator!$G$40</f>
        <v>6.5000000000000002E-2</v>
      </c>
      <c r="K7607" s="29">
        <f ca="1">IF(C7607&gt;=Calculator!$G$27,IF(DAY($C7607)=1,Calculator!$G$34/2,IF(DAY($C7607)=15,Calculator!$G$34/2,0)),0)</f>
        <v>0</v>
      </c>
      <c r="L7607" s="29">
        <f ca="1">IF(DAY($C7607)=28,IF(H7607=0,0,Calculator!$G$35),0)</f>
        <v>0</v>
      </c>
      <c r="M7607" s="29">
        <f ca="1">IF(I7607&gt;0,IF(DAY($C7607)=1,SUM(INDIRECT("I"&amp;(ROW(C7606)-DAY(C7606))):I7606),0),0)</f>
        <v>0</v>
      </c>
      <c r="N7607" s="29">
        <f ca="1">IF(C7607&lt;Calculator!$G$27,0,IF(C7607=Calculator!$G$27,Calculator!$G$39,IF(H7607-K7607&lt;=0,IF(D7607&gt;Calculator!$G$39,IF(H7607-K7607+E7607+L7607+M7607+Calculator!$G$39&gt;Calculator!$G$39,Calculator!$G$39-(H7607+E7607+L7607+M7607-K7607),Calculator!$G$39),D7607),0)))</f>
        <v>0</v>
      </c>
    </row>
    <row r="7608" spans="1:14" ht="15.75" thickBot="1">
      <c r="A7608" s="33" t="str">
        <f ca="1">IF(C7608=Calculator!$H$27,"F",IF(Daily!D7608+Daily!H7608=0,IF(D7607+H7607&gt;0,"L",""),""))</f>
        <v/>
      </c>
      <c r="B7608" s="34">
        <v>7607</v>
      </c>
      <c r="C7608" s="19">
        <f t="shared" ca="1" si="473"/>
        <v>53537</v>
      </c>
      <c r="D7608" s="29">
        <f t="shared" ca="1" si="475"/>
        <v>0</v>
      </c>
      <c r="E7608" s="29">
        <f ca="1">IF(C7608&lt;Calculator!$D$26,0,IF(DAY($C7608)=1,IF(D7608-Calculator!$G$24&gt;0,Calculator!$G$24,D7608),0))</f>
        <v>0</v>
      </c>
      <c r="F7608" s="29">
        <f ca="1">IF(E7608&gt;0,D7608*Calculator!$G$22/12,0)</f>
        <v>0</v>
      </c>
      <c r="G7608" s="29">
        <f ca="1">IF(E7608&gt;0,(IFERROR(-PMT(Calculator!$G$22/12,Calculator!$G$23*12,Calculator!$G$20),0))-F7608,0)</f>
        <v>0</v>
      </c>
      <c r="H7608" s="29">
        <f t="shared" ca="1" si="476"/>
        <v>0</v>
      </c>
      <c r="I7608" s="29">
        <f t="shared" ca="1" si="474"/>
        <v>0</v>
      </c>
      <c r="J7608" s="30">
        <f>Calculator!$G$40</f>
        <v>6.5000000000000002E-2</v>
      </c>
      <c r="K7608" s="29">
        <f ca="1">IF(C7608&gt;=Calculator!$G$27,IF(DAY($C7608)=1,Calculator!$G$34/2,IF(DAY($C7608)=15,Calculator!$G$34/2,0)),0)</f>
        <v>0</v>
      </c>
      <c r="L7608" s="29">
        <f ca="1">IF(DAY($C7608)=28,IF(H7608=0,0,Calculator!$G$35),0)</f>
        <v>0</v>
      </c>
      <c r="M7608" s="29">
        <f ca="1">IF(I7608&gt;0,IF(DAY($C7608)=1,SUM(INDIRECT("I"&amp;(ROW(C7607)-DAY(C7607))):I7607),0),0)</f>
        <v>0</v>
      </c>
      <c r="N7608" s="29">
        <f ca="1">IF(C7608&lt;Calculator!$G$27,0,IF(C7608=Calculator!$G$27,Calculator!$G$39,IF(H7608-K7608&lt;=0,IF(D7608&gt;Calculator!$G$39,IF(H7608-K7608+E7608+L7608+M7608+Calculator!$G$39&gt;Calculator!$G$39,Calculator!$G$39-(H7608+E7608+L7608+M7608-K7608),Calculator!$G$39),D7608),0)))</f>
        <v>0</v>
      </c>
    </row>
    <row r="7609" spans="1:14" ht="15.75" thickBot="1">
      <c r="A7609" s="33" t="str">
        <f ca="1">IF(C7609=Calculator!$H$27,"F",IF(Daily!D7609+Daily!H7609=0,IF(D7608+H7608&gt;0,"L",""),""))</f>
        <v/>
      </c>
      <c r="B7609" s="34">
        <v>7608</v>
      </c>
      <c r="C7609" s="19">
        <f t="shared" ca="1" si="473"/>
        <v>53538</v>
      </c>
      <c r="D7609" s="29">
        <f t="shared" ca="1" si="475"/>
        <v>0</v>
      </c>
      <c r="E7609" s="29">
        <f ca="1">IF(C7609&lt;Calculator!$D$26,0,IF(DAY($C7609)=1,IF(D7609-Calculator!$G$24&gt;0,Calculator!$G$24,D7609),0))</f>
        <v>0</v>
      </c>
      <c r="F7609" s="29">
        <f ca="1">IF(E7609&gt;0,D7609*Calculator!$G$22/12,0)</f>
        <v>0</v>
      </c>
      <c r="G7609" s="29">
        <f ca="1">IF(E7609&gt;0,(IFERROR(-PMT(Calculator!$G$22/12,Calculator!$G$23*12,Calculator!$G$20),0))-F7609,0)</f>
        <v>0</v>
      </c>
      <c r="H7609" s="29">
        <f t="shared" ca="1" si="476"/>
        <v>0</v>
      </c>
      <c r="I7609" s="29">
        <f t="shared" ca="1" si="474"/>
        <v>0</v>
      </c>
      <c r="J7609" s="30">
        <f>Calculator!$G$40</f>
        <v>6.5000000000000002E-2</v>
      </c>
      <c r="K7609" s="29">
        <f ca="1">IF(C7609&gt;=Calculator!$G$27,IF(DAY($C7609)=1,Calculator!$G$34/2,IF(DAY($C7609)=15,Calculator!$G$34/2,0)),0)</f>
        <v>0</v>
      </c>
      <c r="L7609" s="29">
        <f ca="1">IF(DAY($C7609)=28,IF(H7609=0,0,Calculator!$G$35),0)</f>
        <v>0</v>
      </c>
      <c r="M7609" s="29">
        <f ca="1">IF(I7609&gt;0,IF(DAY($C7609)=1,SUM(INDIRECT("I"&amp;(ROW(C7608)-DAY(C7608))):I7608),0),0)</f>
        <v>0</v>
      </c>
      <c r="N7609" s="29">
        <f ca="1">IF(C7609&lt;Calculator!$G$27,0,IF(C7609=Calculator!$G$27,Calculator!$G$39,IF(H7609-K7609&lt;=0,IF(D7609&gt;Calculator!$G$39,IF(H7609-K7609+E7609+L7609+M7609+Calculator!$G$39&gt;Calculator!$G$39,Calculator!$G$39-(H7609+E7609+L7609+M7609-K7609),Calculator!$G$39),D7609),0)))</f>
        <v>0</v>
      </c>
    </row>
    <row r="7610" spans="1:14" ht="15.75" thickBot="1">
      <c r="A7610" s="33" t="str">
        <f ca="1">IF(C7610=Calculator!$H$27,"F",IF(Daily!D7610+Daily!H7610=0,IF(D7609+H7609&gt;0,"L",""),""))</f>
        <v/>
      </c>
      <c r="B7610" s="34">
        <v>7609</v>
      </c>
      <c r="C7610" s="19">
        <f t="shared" ca="1" si="473"/>
        <v>53539</v>
      </c>
      <c r="D7610" s="29">
        <f t="shared" ca="1" si="475"/>
        <v>0</v>
      </c>
      <c r="E7610" s="29">
        <f ca="1">IF(C7610&lt;Calculator!$D$26,0,IF(DAY($C7610)=1,IF(D7610-Calculator!$G$24&gt;0,Calculator!$G$24,D7610),0))</f>
        <v>0</v>
      </c>
      <c r="F7610" s="29">
        <f ca="1">IF(E7610&gt;0,D7610*Calculator!$G$22/12,0)</f>
        <v>0</v>
      </c>
      <c r="G7610" s="29">
        <f ca="1">IF(E7610&gt;0,(IFERROR(-PMT(Calculator!$G$22/12,Calculator!$G$23*12,Calculator!$G$20),0))-F7610,0)</f>
        <v>0</v>
      </c>
      <c r="H7610" s="29">
        <f t="shared" ca="1" si="476"/>
        <v>0</v>
      </c>
      <c r="I7610" s="29">
        <f t="shared" ca="1" si="474"/>
        <v>0</v>
      </c>
      <c r="J7610" s="30">
        <f>Calculator!$G$40</f>
        <v>6.5000000000000002E-2</v>
      </c>
      <c r="K7610" s="29">
        <f ca="1">IF(C7610&gt;=Calculator!$G$27,IF(DAY($C7610)=1,Calculator!$G$34/2,IF(DAY($C7610)=15,Calculator!$G$34/2,0)),0)</f>
        <v>0</v>
      </c>
      <c r="L7610" s="29">
        <f ca="1">IF(DAY($C7610)=28,IF(H7610=0,0,Calculator!$G$35),0)</f>
        <v>0</v>
      </c>
      <c r="M7610" s="29">
        <f ca="1">IF(I7610&gt;0,IF(DAY($C7610)=1,SUM(INDIRECT("I"&amp;(ROW(C7609)-DAY(C7609))):I7609),0),0)</f>
        <v>0</v>
      </c>
      <c r="N7610" s="29">
        <f ca="1">IF(C7610&lt;Calculator!$G$27,0,IF(C7610=Calculator!$G$27,Calculator!$G$39,IF(H7610-K7610&lt;=0,IF(D7610&gt;Calculator!$G$39,IF(H7610-K7610+E7610+L7610+M7610+Calculator!$G$39&gt;Calculator!$G$39,Calculator!$G$39-(H7610+E7610+L7610+M7610-K7610),Calculator!$G$39),D7610),0)))</f>
        <v>0</v>
      </c>
    </row>
    <row r="7611" spans="1:14" ht="15.75" thickBot="1">
      <c r="A7611" s="33" t="str">
        <f ca="1">IF(C7611=Calculator!$H$27,"F",IF(Daily!D7611+Daily!H7611=0,IF(D7610+H7610&gt;0,"L",""),""))</f>
        <v/>
      </c>
      <c r="B7611" s="34">
        <v>7610</v>
      </c>
      <c r="C7611" s="19">
        <f t="shared" ca="1" si="473"/>
        <v>53540</v>
      </c>
      <c r="D7611" s="29">
        <f t="shared" ca="1" si="475"/>
        <v>0</v>
      </c>
      <c r="E7611" s="29">
        <f ca="1">IF(C7611&lt;Calculator!$D$26,0,IF(DAY($C7611)=1,IF(D7611-Calculator!$G$24&gt;0,Calculator!$G$24,D7611),0))</f>
        <v>0</v>
      </c>
      <c r="F7611" s="29">
        <f ca="1">IF(E7611&gt;0,D7611*Calculator!$G$22/12,0)</f>
        <v>0</v>
      </c>
      <c r="G7611" s="29">
        <f ca="1">IF(E7611&gt;0,(IFERROR(-PMT(Calculator!$G$22/12,Calculator!$G$23*12,Calculator!$G$20),0))-F7611,0)</f>
        <v>0</v>
      </c>
      <c r="H7611" s="29">
        <f t="shared" ca="1" si="476"/>
        <v>0</v>
      </c>
      <c r="I7611" s="29">
        <f t="shared" ca="1" si="474"/>
        <v>0</v>
      </c>
      <c r="J7611" s="30">
        <f>Calculator!$G$40</f>
        <v>6.5000000000000002E-2</v>
      </c>
      <c r="K7611" s="29">
        <f ca="1">IF(C7611&gt;=Calculator!$G$27,IF(DAY($C7611)=1,Calculator!$G$34/2,IF(DAY($C7611)=15,Calculator!$G$34/2,0)),0)</f>
        <v>4500</v>
      </c>
      <c r="L7611" s="29">
        <f ca="1">IF(DAY($C7611)=28,IF(H7611=0,0,Calculator!$G$35),0)</f>
        <v>0</v>
      </c>
      <c r="M7611" s="29">
        <f ca="1">IF(I7611&gt;0,IF(DAY($C7611)=1,SUM(INDIRECT("I"&amp;(ROW(C7610)-DAY(C7610))):I7610),0),0)</f>
        <v>0</v>
      </c>
      <c r="N7611" s="29">
        <f ca="1">IF(C7611&lt;Calculator!$G$27,0,IF(C7611=Calculator!$G$27,Calculator!$G$39,IF(H7611-K7611&lt;=0,IF(D7611&gt;Calculator!$G$39,IF(H7611-K7611+E7611+L7611+M7611+Calculator!$G$39&gt;Calculator!$G$39,Calculator!$G$39-(H7611+E7611+L7611+M7611-K7611),Calculator!$G$39),D7611),0)))</f>
        <v>0</v>
      </c>
    </row>
    <row r="7612" spans="1:14" ht="15.75" thickBot="1">
      <c r="A7612" s="33" t="str">
        <f ca="1">IF(C7612=Calculator!$H$27,"F",IF(Daily!D7612+Daily!H7612=0,IF(D7611+H7611&gt;0,"L",""),""))</f>
        <v/>
      </c>
      <c r="B7612" s="34">
        <v>7611</v>
      </c>
      <c r="C7612" s="19">
        <f t="shared" ca="1" si="473"/>
        <v>53541</v>
      </c>
      <c r="D7612" s="29">
        <f t="shared" ca="1" si="475"/>
        <v>0</v>
      </c>
      <c r="E7612" s="29">
        <f ca="1">IF(C7612&lt;Calculator!$D$26,0,IF(DAY($C7612)=1,IF(D7612-Calculator!$G$24&gt;0,Calculator!$G$24,D7612),0))</f>
        <v>0</v>
      </c>
      <c r="F7612" s="29">
        <f ca="1">IF(E7612&gt;0,D7612*Calculator!$G$22/12,0)</f>
        <v>0</v>
      </c>
      <c r="G7612" s="29">
        <f ca="1">IF(E7612&gt;0,(IFERROR(-PMT(Calculator!$G$22/12,Calculator!$G$23*12,Calculator!$G$20),0))-F7612,0)</f>
        <v>0</v>
      </c>
      <c r="H7612" s="29">
        <f t="shared" ca="1" si="476"/>
        <v>0</v>
      </c>
      <c r="I7612" s="29">
        <f t="shared" ca="1" si="474"/>
        <v>0</v>
      </c>
      <c r="J7612" s="30">
        <f>Calculator!$G$40</f>
        <v>6.5000000000000002E-2</v>
      </c>
      <c r="K7612" s="29">
        <f ca="1">IF(C7612&gt;=Calculator!$G$27,IF(DAY($C7612)=1,Calculator!$G$34/2,IF(DAY($C7612)=15,Calculator!$G$34/2,0)),0)</f>
        <v>0</v>
      </c>
      <c r="L7612" s="29">
        <f ca="1">IF(DAY($C7612)=28,IF(H7612=0,0,Calculator!$G$35),0)</f>
        <v>0</v>
      </c>
      <c r="M7612" s="29">
        <f ca="1">IF(I7612&gt;0,IF(DAY($C7612)=1,SUM(INDIRECT("I"&amp;(ROW(C7611)-DAY(C7611))):I7611),0),0)</f>
        <v>0</v>
      </c>
      <c r="N7612" s="29">
        <f ca="1">IF(C7612&lt;Calculator!$G$27,0,IF(C7612=Calculator!$G$27,Calculator!$G$39,IF(H7612-K7612&lt;=0,IF(D7612&gt;Calculator!$G$39,IF(H7612-K7612+E7612+L7612+M7612+Calculator!$G$39&gt;Calculator!$G$39,Calculator!$G$39-(H7612+E7612+L7612+M7612-K7612),Calculator!$G$39),D7612),0)))</f>
        <v>0</v>
      </c>
    </row>
    <row r="7613" spans="1:14" ht="15.75" thickBot="1">
      <c r="A7613" s="33" t="str">
        <f ca="1">IF(C7613=Calculator!$H$27,"F",IF(Daily!D7613+Daily!H7613=0,IF(D7612+H7612&gt;0,"L",""),""))</f>
        <v/>
      </c>
      <c r="B7613" s="34">
        <v>7612</v>
      </c>
      <c r="C7613" s="19">
        <f t="shared" ca="1" si="473"/>
        <v>53542</v>
      </c>
      <c r="D7613" s="29">
        <f t="shared" ca="1" si="475"/>
        <v>0</v>
      </c>
      <c r="E7613" s="29">
        <f ca="1">IF(C7613&lt;Calculator!$D$26,0,IF(DAY($C7613)=1,IF(D7613-Calculator!$G$24&gt;0,Calculator!$G$24,D7613),0))</f>
        <v>0</v>
      </c>
      <c r="F7613" s="29">
        <f ca="1">IF(E7613&gt;0,D7613*Calculator!$G$22/12,0)</f>
        <v>0</v>
      </c>
      <c r="G7613" s="29">
        <f ca="1">IF(E7613&gt;0,(IFERROR(-PMT(Calculator!$G$22/12,Calculator!$G$23*12,Calculator!$G$20),0))-F7613,0)</f>
        <v>0</v>
      </c>
      <c r="H7613" s="29">
        <f t="shared" ca="1" si="476"/>
        <v>0</v>
      </c>
      <c r="I7613" s="29">
        <f t="shared" ca="1" si="474"/>
        <v>0</v>
      </c>
      <c r="J7613" s="30">
        <f>Calculator!$G$40</f>
        <v>6.5000000000000002E-2</v>
      </c>
      <c r="K7613" s="29">
        <f ca="1">IF(C7613&gt;=Calculator!$G$27,IF(DAY($C7613)=1,Calculator!$G$34/2,IF(DAY($C7613)=15,Calculator!$G$34/2,0)),0)</f>
        <v>0</v>
      </c>
      <c r="L7613" s="29">
        <f ca="1">IF(DAY($C7613)=28,IF(H7613=0,0,Calculator!$G$35),0)</f>
        <v>0</v>
      </c>
      <c r="M7613" s="29">
        <f ca="1">IF(I7613&gt;0,IF(DAY($C7613)=1,SUM(INDIRECT("I"&amp;(ROW(C7612)-DAY(C7612))):I7612),0),0)</f>
        <v>0</v>
      </c>
      <c r="N7613" s="29">
        <f ca="1">IF(C7613&lt;Calculator!$G$27,0,IF(C7613=Calculator!$G$27,Calculator!$G$39,IF(H7613-K7613&lt;=0,IF(D7613&gt;Calculator!$G$39,IF(H7613-K7613+E7613+L7613+M7613+Calculator!$G$39&gt;Calculator!$G$39,Calculator!$G$39-(H7613+E7613+L7613+M7613-K7613),Calculator!$G$39),D7613),0)))</f>
        <v>0</v>
      </c>
    </row>
    <row r="7614" spans="1:14" ht="15.75" thickBot="1">
      <c r="A7614" s="33" t="str">
        <f ca="1">IF(C7614=Calculator!$H$27,"F",IF(Daily!D7614+Daily!H7614=0,IF(D7613+H7613&gt;0,"L",""),""))</f>
        <v/>
      </c>
      <c r="B7614" s="34">
        <v>7613</v>
      </c>
      <c r="C7614" s="19">
        <f t="shared" ca="1" si="473"/>
        <v>53543</v>
      </c>
      <c r="D7614" s="29">
        <f t="shared" ca="1" si="475"/>
        <v>0</v>
      </c>
      <c r="E7614" s="29">
        <f ca="1">IF(C7614&lt;Calculator!$D$26,0,IF(DAY($C7614)=1,IF(D7614-Calculator!$G$24&gt;0,Calculator!$G$24,D7614),0))</f>
        <v>0</v>
      </c>
      <c r="F7614" s="29">
        <f ca="1">IF(E7614&gt;0,D7614*Calculator!$G$22/12,0)</f>
        <v>0</v>
      </c>
      <c r="G7614" s="29">
        <f ca="1">IF(E7614&gt;0,(IFERROR(-PMT(Calculator!$G$22/12,Calculator!$G$23*12,Calculator!$G$20),0))-F7614,0)</f>
        <v>0</v>
      </c>
      <c r="H7614" s="29">
        <f t="shared" ca="1" si="476"/>
        <v>0</v>
      </c>
      <c r="I7614" s="29">
        <f t="shared" ca="1" si="474"/>
        <v>0</v>
      </c>
      <c r="J7614" s="30">
        <f>Calculator!$G$40</f>
        <v>6.5000000000000002E-2</v>
      </c>
      <c r="K7614" s="29">
        <f ca="1">IF(C7614&gt;=Calculator!$G$27,IF(DAY($C7614)=1,Calculator!$G$34/2,IF(DAY($C7614)=15,Calculator!$G$34/2,0)),0)</f>
        <v>0</v>
      </c>
      <c r="L7614" s="29">
        <f ca="1">IF(DAY($C7614)=28,IF(H7614=0,0,Calculator!$G$35),0)</f>
        <v>0</v>
      </c>
      <c r="M7614" s="29">
        <f ca="1">IF(I7614&gt;0,IF(DAY($C7614)=1,SUM(INDIRECT("I"&amp;(ROW(C7613)-DAY(C7613))):I7613),0),0)</f>
        <v>0</v>
      </c>
      <c r="N7614" s="29">
        <f ca="1">IF(C7614&lt;Calculator!$G$27,0,IF(C7614=Calculator!$G$27,Calculator!$G$39,IF(H7614-K7614&lt;=0,IF(D7614&gt;Calculator!$G$39,IF(H7614-K7614+E7614+L7614+M7614+Calculator!$G$39&gt;Calculator!$G$39,Calculator!$G$39-(H7614+E7614+L7614+M7614-K7614),Calculator!$G$39),D7614),0)))</f>
        <v>0</v>
      </c>
    </row>
    <row r="7615" spans="1:14" ht="15.75" thickBot="1">
      <c r="A7615" s="33" t="str">
        <f ca="1">IF(C7615=Calculator!$H$27,"F",IF(Daily!D7615+Daily!H7615=0,IF(D7614+H7614&gt;0,"L",""),""))</f>
        <v/>
      </c>
      <c r="B7615" s="34">
        <v>7614</v>
      </c>
      <c r="C7615" s="19">
        <f t="shared" ca="1" si="473"/>
        <v>53544</v>
      </c>
      <c r="D7615" s="29">
        <f t="shared" ca="1" si="475"/>
        <v>0</v>
      </c>
      <c r="E7615" s="29">
        <f ca="1">IF(C7615&lt;Calculator!$D$26,0,IF(DAY($C7615)=1,IF(D7615-Calculator!$G$24&gt;0,Calculator!$G$24,D7615),0))</f>
        <v>0</v>
      </c>
      <c r="F7615" s="29">
        <f ca="1">IF(E7615&gt;0,D7615*Calculator!$G$22/12,0)</f>
        <v>0</v>
      </c>
      <c r="G7615" s="29">
        <f ca="1">IF(E7615&gt;0,(IFERROR(-PMT(Calculator!$G$22/12,Calculator!$G$23*12,Calculator!$G$20),0))-F7615,0)</f>
        <v>0</v>
      </c>
      <c r="H7615" s="29">
        <f t="shared" ca="1" si="476"/>
        <v>0</v>
      </c>
      <c r="I7615" s="29">
        <f t="shared" ca="1" si="474"/>
        <v>0</v>
      </c>
      <c r="J7615" s="30">
        <f>Calculator!$G$40</f>
        <v>6.5000000000000002E-2</v>
      </c>
      <c r="K7615" s="29">
        <f ca="1">IF(C7615&gt;=Calculator!$G$27,IF(DAY($C7615)=1,Calculator!$G$34/2,IF(DAY($C7615)=15,Calculator!$G$34/2,0)),0)</f>
        <v>0</v>
      </c>
      <c r="L7615" s="29">
        <f ca="1">IF(DAY($C7615)=28,IF(H7615=0,0,Calculator!$G$35),0)</f>
        <v>0</v>
      </c>
      <c r="M7615" s="29">
        <f ca="1">IF(I7615&gt;0,IF(DAY($C7615)=1,SUM(INDIRECT("I"&amp;(ROW(C7614)-DAY(C7614))):I7614),0),0)</f>
        <v>0</v>
      </c>
      <c r="N7615" s="29">
        <f ca="1">IF(C7615&lt;Calculator!$G$27,0,IF(C7615=Calculator!$G$27,Calculator!$G$39,IF(H7615-K7615&lt;=0,IF(D7615&gt;Calculator!$G$39,IF(H7615-K7615+E7615+L7615+M7615+Calculator!$G$39&gt;Calculator!$G$39,Calculator!$G$39-(H7615+E7615+L7615+M7615-K7615),Calculator!$G$39),D7615),0)))</f>
        <v>0</v>
      </c>
    </row>
    <row r="7616" spans="1:14" ht="15.75" thickBot="1">
      <c r="A7616" s="33" t="str">
        <f ca="1">IF(C7616=Calculator!$H$27,"F",IF(Daily!D7616+Daily!H7616=0,IF(D7615+H7615&gt;0,"L",""),""))</f>
        <v/>
      </c>
      <c r="B7616" s="34">
        <v>7615</v>
      </c>
      <c r="C7616" s="19">
        <f t="shared" ca="1" si="473"/>
        <v>53545</v>
      </c>
      <c r="D7616" s="29">
        <f t="shared" ca="1" si="475"/>
        <v>0</v>
      </c>
      <c r="E7616" s="29">
        <f ca="1">IF(C7616&lt;Calculator!$D$26,0,IF(DAY($C7616)=1,IF(D7616-Calculator!$G$24&gt;0,Calculator!$G$24,D7616),0))</f>
        <v>0</v>
      </c>
      <c r="F7616" s="29">
        <f ca="1">IF(E7616&gt;0,D7616*Calculator!$G$22/12,0)</f>
        <v>0</v>
      </c>
      <c r="G7616" s="29">
        <f ca="1">IF(E7616&gt;0,(IFERROR(-PMT(Calculator!$G$22/12,Calculator!$G$23*12,Calculator!$G$20),0))-F7616,0)</f>
        <v>0</v>
      </c>
      <c r="H7616" s="29">
        <f t="shared" ca="1" si="476"/>
        <v>0</v>
      </c>
      <c r="I7616" s="29">
        <f t="shared" ca="1" si="474"/>
        <v>0</v>
      </c>
      <c r="J7616" s="30">
        <f>Calculator!$G$40</f>
        <v>6.5000000000000002E-2</v>
      </c>
      <c r="K7616" s="29">
        <f ca="1">IF(C7616&gt;=Calculator!$G$27,IF(DAY($C7616)=1,Calculator!$G$34/2,IF(DAY($C7616)=15,Calculator!$G$34/2,0)),0)</f>
        <v>0</v>
      </c>
      <c r="L7616" s="29">
        <f ca="1">IF(DAY($C7616)=28,IF(H7616=0,0,Calculator!$G$35),0)</f>
        <v>0</v>
      </c>
      <c r="M7616" s="29">
        <f ca="1">IF(I7616&gt;0,IF(DAY($C7616)=1,SUM(INDIRECT("I"&amp;(ROW(C7615)-DAY(C7615))):I7615),0),0)</f>
        <v>0</v>
      </c>
      <c r="N7616" s="29">
        <f ca="1">IF(C7616&lt;Calculator!$G$27,0,IF(C7616=Calculator!$G$27,Calculator!$G$39,IF(H7616-K7616&lt;=0,IF(D7616&gt;Calculator!$G$39,IF(H7616-K7616+E7616+L7616+M7616+Calculator!$G$39&gt;Calculator!$G$39,Calculator!$G$39-(H7616+E7616+L7616+M7616-K7616),Calculator!$G$39),D7616),0)))</f>
        <v>0</v>
      </c>
    </row>
    <row r="7617" spans="1:14" ht="15.75" thickBot="1">
      <c r="A7617" s="33" t="str">
        <f ca="1">IF(C7617=Calculator!$H$27,"F",IF(Daily!D7617+Daily!H7617=0,IF(D7616+H7616&gt;0,"L",""),""))</f>
        <v/>
      </c>
      <c r="B7617" s="34">
        <v>7616</v>
      </c>
      <c r="C7617" s="19">
        <f t="shared" ca="1" si="473"/>
        <v>53546</v>
      </c>
      <c r="D7617" s="29">
        <f t="shared" ca="1" si="475"/>
        <v>0</v>
      </c>
      <c r="E7617" s="29">
        <f ca="1">IF(C7617&lt;Calculator!$D$26,0,IF(DAY($C7617)=1,IF(D7617-Calculator!$G$24&gt;0,Calculator!$G$24,D7617),0))</f>
        <v>0</v>
      </c>
      <c r="F7617" s="29">
        <f ca="1">IF(E7617&gt;0,D7617*Calculator!$G$22/12,0)</f>
        <v>0</v>
      </c>
      <c r="G7617" s="29">
        <f ca="1">IF(E7617&gt;0,(IFERROR(-PMT(Calculator!$G$22/12,Calculator!$G$23*12,Calculator!$G$20),0))-F7617,0)</f>
        <v>0</v>
      </c>
      <c r="H7617" s="29">
        <f t="shared" ca="1" si="476"/>
        <v>0</v>
      </c>
      <c r="I7617" s="29">
        <f t="shared" ca="1" si="474"/>
        <v>0</v>
      </c>
      <c r="J7617" s="30">
        <f>Calculator!$G$40</f>
        <v>6.5000000000000002E-2</v>
      </c>
      <c r="K7617" s="29">
        <f ca="1">IF(C7617&gt;=Calculator!$G$27,IF(DAY($C7617)=1,Calculator!$G$34/2,IF(DAY($C7617)=15,Calculator!$G$34/2,0)),0)</f>
        <v>0</v>
      </c>
      <c r="L7617" s="29">
        <f ca="1">IF(DAY($C7617)=28,IF(H7617=0,0,Calculator!$G$35),0)</f>
        <v>0</v>
      </c>
      <c r="M7617" s="29">
        <f ca="1">IF(I7617&gt;0,IF(DAY($C7617)=1,SUM(INDIRECT("I"&amp;(ROW(C7616)-DAY(C7616))):I7616),0),0)</f>
        <v>0</v>
      </c>
      <c r="N7617" s="29">
        <f ca="1">IF(C7617&lt;Calculator!$G$27,0,IF(C7617=Calculator!$G$27,Calculator!$G$39,IF(H7617-K7617&lt;=0,IF(D7617&gt;Calculator!$G$39,IF(H7617-K7617+E7617+L7617+M7617+Calculator!$G$39&gt;Calculator!$G$39,Calculator!$G$39-(H7617+E7617+L7617+M7617-K7617),Calculator!$G$39),D7617),0)))</f>
        <v>0</v>
      </c>
    </row>
    <row r="7618" spans="1:14" ht="15.75" thickBot="1">
      <c r="A7618" s="33" t="str">
        <f ca="1">IF(C7618=Calculator!$H$27,"F",IF(Daily!D7618+Daily!H7618=0,IF(D7617+H7617&gt;0,"L",""),""))</f>
        <v/>
      </c>
      <c r="B7618" s="34">
        <v>7617</v>
      </c>
      <c r="C7618" s="19">
        <f t="shared" ca="1" si="473"/>
        <v>53547</v>
      </c>
      <c r="D7618" s="29">
        <f t="shared" ca="1" si="475"/>
        <v>0</v>
      </c>
      <c r="E7618" s="29">
        <f ca="1">IF(C7618&lt;Calculator!$D$26,0,IF(DAY($C7618)=1,IF(D7618-Calculator!$G$24&gt;0,Calculator!$G$24,D7618),0))</f>
        <v>0</v>
      </c>
      <c r="F7618" s="29">
        <f ca="1">IF(E7618&gt;0,D7618*Calculator!$G$22/12,0)</f>
        <v>0</v>
      </c>
      <c r="G7618" s="29">
        <f ca="1">IF(E7618&gt;0,(IFERROR(-PMT(Calculator!$G$22/12,Calculator!$G$23*12,Calculator!$G$20),0))-F7618,0)</f>
        <v>0</v>
      </c>
      <c r="H7618" s="29">
        <f t="shared" ca="1" si="476"/>
        <v>0</v>
      </c>
      <c r="I7618" s="29">
        <f t="shared" ca="1" si="474"/>
        <v>0</v>
      </c>
      <c r="J7618" s="30">
        <f>Calculator!$G$40</f>
        <v>6.5000000000000002E-2</v>
      </c>
      <c r="K7618" s="29">
        <f ca="1">IF(C7618&gt;=Calculator!$G$27,IF(DAY($C7618)=1,Calculator!$G$34/2,IF(DAY($C7618)=15,Calculator!$G$34/2,0)),0)</f>
        <v>0</v>
      </c>
      <c r="L7618" s="29">
        <f ca="1">IF(DAY($C7618)=28,IF(H7618=0,0,Calculator!$G$35),0)</f>
        <v>0</v>
      </c>
      <c r="M7618" s="29">
        <f ca="1">IF(I7618&gt;0,IF(DAY($C7618)=1,SUM(INDIRECT("I"&amp;(ROW(C7617)-DAY(C7617))):I7617),0),0)</f>
        <v>0</v>
      </c>
      <c r="N7618" s="29">
        <f ca="1">IF(C7618&lt;Calculator!$G$27,0,IF(C7618=Calculator!$G$27,Calculator!$G$39,IF(H7618-K7618&lt;=0,IF(D7618&gt;Calculator!$G$39,IF(H7618-K7618+E7618+L7618+M7618+Calculator!$G$39&gt;Calculator!$G$39,Calculator!$G$39-(H7618+E7618+L7618+M7618-K7618),Calculator!$G$39),D7618),0)))</f>
        <v>0</v>
      </c>
    </row>
    <row r="7619" spans="1:14" ht="15.75" thickBot="1">
      <c r="A7619" s="33" t="str">
        <f ca="1">IF(C7619=Calculator!$H$27,"F",IF(Daily!D7619+Daily!H7619=0,IF(D7618+H7618&gt;0,"L",""),""))</f>
        <v/>
      </c>
      <c r="B7619" s="34">
        <v>7618</v>
      </c>
      <c r="C7619" s="19">
        <f t="shared" ref="C7619:C7682" ca="1" si="477">C7618+1</f>
        <v>53548</v>
      </c>
      <c r="D7619" s="29">
        <f t="shared" ca="1" si="475"/>
        <v>0</v>
      </c>
      <c r="E7619" s="29">
        <f ca="1">IF(C7619&lt;Calculator!$D$26,0,IF(DAY($C7619)=1,IF(D7619-Calculator!$G$24&gt;0,Calculator!$G$24,D7619),0))</f>
        <v>0</v>
      </c>
      <c r="F7619" s="29">
        <f ca="1">IF(E7619&gt;0,D7619*Calculator!$G$22/12,0)</f>
        <v>0</v>
      </c>
      <c r="G7619" s="29">
        <f ca="1">IF(E7619&gt;0,(IFERROR(-PMT(Calculator!$G$22/12,Calculator!$G$23*12,Calculator!$G$20),0))-F7619,0)</f>
        <v>0</v>
      </c>
      <c r="H7619" s="29">
        <f t="shared" ca="1" si="476"/>
        <v>0</v>
      </c>
      <c r="I7619" s="29">
        <f t="shared" ref="I7619:I7682" ca="1" si="478">H7619*J7619/365</f>
        <v>0</v>
      </c>
      <c r="J7619" s="30">
        <f>Calculator!$G$40</f>
        <v>6.5000000000000002E-2</v>
      </c>
      <c r="K7619" s="29">
        <f ca="1">IF(C7619&gt;=Calculator!$G$27,IF(DAY($C7619)=1,Calculator!$G$34/2,IF(DAY($C7619)=15,Calculator!$G$34/2,0)),0)</f>
        <v>0</v>
      </c>
      <c r="L7619" s="29">
        <f ca="1">IF(DAY($C7619)=28,IF(H7619=0,0,Calculator!$G$35),0)</f>
        <v>0</v>
      </c>
      <c r="M7619" s="29">
        <f ca="1">IF(I7619&gt;0,IF(DAY($C7619)=1,SUM(INDIRECT("I"&amp;(ROW(C7618)-DAY(C7618))):I7618),0),0)</f>
        <v>0</v>
      </c>
      <c r="N7619" s="29">
        <f ca="1">IF(C7619&lt;Calculator!$G$27,0,IF(C7619=Calculator!$G$27,Calculator!$G$39,IF(H7619-K7619&lt;=0,IF(D7619&gt;Calculator!$G$39,IF(H7619-K7619+E7619+L7619+M7619+Calculator!$G$39&gt;Calculator!$G$39,Calculator!$G$39-(H7619+E7619+L7619+M7619-K7619),Calculator!$G$39),D7619),0)))</f>
        <v>0</v>
      </c>
    </row>
    <row r="7620" spans="1:14" ht="15.75" thickBot="1">
      <c r="A7620" s="33" t="str">
        <f ca="1">IF(C7620=Calculator!$H$27,"F",IF(Daily!D7620+Daily!H7620=0,IF(D7619+H7619&gt;0,"L",""),""))</f>
        <v/>
      </c>
      <c r="B7620" s="34">
        <v>7619</v>
      </c>
      <c r="C7620" s="19">
        <f t="shared" ca="1" si="477"/>
        <v>53549</v>
      </c>
      <c r="D7620" s="29">
        <f t="shared" ref="D7620:D7683" ca="1" si="479">IF(((D7619-G7619)-N7619)&lt;0,0,((D7619-G7619)-N7619))</f>
        <v>0</v>
      </c>
      <c r="E7620" s="29">
        <f ca="1">IF(C7620&lt;Calculator!$D$26,0,IF(DAY($C7620)=1,IF(D7620-Calculator!$G$24&gt;0,Calculator!$G$24,D7620),0))</f>
        <v>0</v>
      </c>
      <c r="F7620" s="29">
        <f ca="1">IF(E7620&gt;0,D7620*Calculator!$G$22/12,0)</f>
        <v>0</v>
      </c>
      <c r="G7620" s="29">
        <f ca="1">IF(E7620&gt;0,(IFERROR(-PMT(Calculator!$G$22/12,Calculator!$G$23*12,Calculator!$G$20),0))-F7620,0)</f>
        <v>0</v>
      </c>
      <c r="H7620" s="29">
        <f t="shared" ref="H7620:H7683" ca="1" si="480">IF((H7619-K7619+SUM(L7619:N7619)+E7619)&lt;0,0,(H7619-K7619+SUM(L7619:N7619)+E7619))</f>
        <v>0</v>
      </c>
      <c r="I7620" s="29">
        <f t="shared" ca="1" si="478"/>
        <v>0</v>
      </c>
      <c r="J7620" s="30">
        <f>Calculator!$G$40</f>
        <v>6.5000000000000002E-2</v>
      </c>
      <c r="K7620" s="29">
        <f ca="1">IF(C7620&gt;=Calculator!$G$27,IF(DAY($C7620)=1,Calculator!$G$34/2,IF(DAY($C7620)=15,Calculator!$G$34/2,0)),0)</f>
        <v>0</v>
      </c>
      <c r="L7620" s="29">
        <f ca="1">IF(DAY($C7620)=28,IF(H7620=0,0,Calculator!$G$35),0)</f>
        <v>0</v>
      </c>
      <c r="M7620" s="29">
        <f ca="1">IF(I7620&gt;0,IF(DAY($C7620)=1,SUM(INDIRECT("I"&amp;(ROW(C7619)-DAY(C7619))):I7619),0),0)</f>
        <v>0</v>
      </c>
      <c r="N7620" s="29">
        <f ca="1">IF(C7620&lt;Calculator!$G$27,0,IF(C7620=Calculator!$G$27,Calculator!$G$39,IF(H7620-K7620&lt;=0,IF(D7620&gt;Calculator!$G$39,IF(H7620-K7620+E7620+L7620+M7620+Calculator!$G$39&gt;Calculator!$G$39,Calculator!$G$39-(H7620+E7620+L7620+M7620-K7620),Calculator!$G$39),D7620),0)))</f>
        <v>0</v>
      </c>
    </row>
    <row r="7621" spans="1:14" ht="15.75" thickBot="1">
      <c r="A7621" s="33" t="str">
        <f ca="1">IF(C7621=Calculator!$H$27,"F",IF(Daily!D7621+Daily!H7621=0,IF(D7620+H7620&gt;0,"L",""),""))</f>
        <v/>
      </c>
      <c r="B7621" s="34">
        <v>7620</v>
      </c>
      <c r="C7621" s="19">
        <f t="shared" ca="1" si="477"/>
        <v>53550</v>
      </c>
      <c r="D7621" s="29">
        <f t="shared" ca="1" si="479"/>
        <v>0</v>
      </c>
      <c r="E7621" s="29">
        <f ca="1">IF(C7621&lt;Calculator!$D$26,0,IF(DAY($C7621)=1,IF(D7621-Calculator!$G$24&gt;0,Calculator!$G$24,D7621),0))</f>
        <v>0</v>
      </c>
      <c r="F7621" s="29">
        <f ca="1">IF(E7621&gt;0,D7621*Calculator!$G$22/12,0)</f>
        <v>0</v>
      </c>
      <c r="G7621" s="29">
        <f ca="1">IF(E7621&gt;0,(IFERROR(-PMT(Calculator!$G$22/12,Calculator!$G$23*12,Calculator!$G$20),0))-F7621,0)</f>
        <v>0</v>
      </c>
      <c r="H7621" s="29">
        <f t="shared" ca="1" si="480"/>
        <v>0</v>
      </c>
      <c r="I7621" s="29">
        <f t="shared" ca="1" si="478"/>
        <v>0</v>
      </c>
      <c r="J7621" s="30">
        <f>Calculator!$G$40</f>
        <v>6.5000000000000002E-2</v>
      </c>
      <c r="K7621" s="29">
        <f ca="1">IF(C7621&gt;=Calculator!$G$27,IF(DAY($C7621)=1,Calculator!$G$34/2,IF(DAY($C7621)=15,Calculator!$G$34/2,0)),0)</f>
        <v>0</v>
      </c>
      <c r="L7621" s="29">
        <f ca="1">IF(DAY($C7621)=28,IF(H7621=0,0,Calculator!$G$35),0)</f>
        <v>0</v>
      </c>
      <c r="M7621" s="29">
        <f ca="1">IF(I7621&gt;0,IF(DAY($C7621)=1,SUM(INDIRECT("I"&amp;(ROW(C7620)-DAY(C7620))):I7620),0),0)</f>
        <v>0</v>
      </c>
      <c r="N7621" s="29">
        <f ca="1">IF(C7621&lt;Calculator!$G$27,0,IF(C7621=Calculator!$G$27,Calculator!$G$39,IF(H7621-K7621&lt;=0,IF(D7621&gt;Calculator!$G$39,IF(H7621-K7621+E7621+L7621+M7621+Calculator!$G$39&gt;Calculator!$G$39,Calculator!$G$39-(H7621+E7621+L7621+M7621-K7621),Calculator!$G$39),D7621),0)))</f>
        <v>0</v>
      </c>
    </row>
    <row r="7622" spans="1:14" ht="15.75" thickBot="1">
      <c r="A7622" s="33" t="str">
        <f ca="1">IF(C7622=Calculator!$H$27,"F",IF(Daily!D7622+Daily!H7622=0,IF(D7621+H7621&gt;0,"L",""),""))</f>
        <v/>
      </c>
      <c r="B7622" s="34">
        <v>7621</v>
      </c>
      <c r="C7622" s="19">
        <f t="shared" ca="1" si="477"/>
        <v>53551</v>
      </c>
      <c r="D7622" s="29">
        <f t="shared" ca="1" si="479"/>
        <v>0</v>
      </c>
      <c r="E7622" s="29">
        <f ca="1">IF(C7622&lt;Calculator!$D$26,0,IF(DAY($C7622)=1,IF(D7622-Calculator!$G$24&gt;0,Calculator!$G$24,D7622),0))</f>
        <v>0</v>
      </c>
      <c r="F7622" s="29">
        <f ca="1">IF(E7622&gt;0,D7622*Calculator!$G$22/12,0)</f>
        <v>0</v>
      </c>
      <c r="G7622" s="29">
        <f ca="1">IF(E7622&gt;0,(IFERROR(-PMT(Calculator!$G$22/12,Calculator!$G$23*12,Calculator!$G$20),0))-F7622,0)</f>
        <v>0</v>
      </c>
      <c r="H7622" s="29">
        <f t="shared" ca="1" si="480"/>
        <v>0</v>
      </c>
      <c r="I7622" s="29">
        <f t="shared" ca="1" si="478"/>
        <v>0</v>
      </c>
      <c r="J7622" s="30">
        <f>Calculator!$G$40</f>
        <v>6.5000000000000002E-2</v>
      </c>
      <c r="K7622" s="29">
        <f ca="1">IF(C7622&gt;=Calculator!$G$27,IF(DAY($C7622)=1,Calculator!$G$34/2,IF(DAY($C7622)=15,Calculator!$G$34/2,0)),0)</f>
        <v>0</v>
      </c>
      <c r="L7622" s="29">
        <f ca="1">IF(DAY($C7622)=28,IF(H7622=0,0,Calculator!$G$35),0)</f>
        <v>0</v>
      </c>
      <c r="M7622" s="29">
        <f ca="1">IF(I7622&gt;0,IF(DAY($C7622)=1,SUM(INDIRECT("I"&amp;(ROW(C7621)-DAY(C7621))):I7621),0),0)</f>
        <v>0</v>
      </c>
      <c r="N7622" s="29">
        <f ca="1">IF(C7622&lt;Calculator!$G$27,0,IF(C7622=Calculator!$G$27,Calculator!$G$39,IF(H7622-K7622&lt;=0,IF(D7622&gt;Calculator!$G$39,IF(H7622-K7622+E7622+L7622+M7622+Calculator!$G$39&gt;Calculator!$G$39,Calculator!$G$39-(H7622+E7622+L7622+M7622-K7622),Calculator!$G$39),D7622),0)))</f>
        <v>0</v>
      </c>
    </row>
    <row r="7623" spans="1:14" ht="15.75" thickBot="1">
      <c r="A7623" s="33" t="str">
        <f ca="1">IF(C7623=Calculator!$H$27,"F",IF(Daily!D7623+Daily!H7623=0,IF(D7622+H7622&gt;0,"L",""),""))</f>
        <v/>
      </c>
      <c r="B7623" s="34">
        <v>7622</v>
      </c>
      <c r="C7623" s="19">
        <f t="shared" ca="1" si="477"/>
        <v>53552</v>
      </c>
      <c r="D7623" s="29">
        <f t="shared" ca="1" si="479"/>
        <v>0</v>
      </c>
      <c r="E7623" s="29">
        <f ca="1">IF(C7623&lt;Calculator!$D$26,0,IF(DAY($C7623)=1,IF(D7623-Calculator!$G$24&gt;0,Calculator!$G$24,D7623),0))</f>
        <v>0</v>
      </c>
      <c r="F7623" s="29">
        <f ca="1">IF(E7623&gt;0,D7623*Calculator!$G$22/12,0)</f>
        <v>0</v>
      </c>
      <c r="G7623" s="29">
        <f ca="1">IF(E7623&gt;0,(IFERROR(-PMT(Calculator!$G$22/12,Calculator!$G$23*12,Calculator!$G$20),0))-F7623,0)</f>
        <v>0</v>
      </c>
      <c r="H7623" s="29">
        <f t="shared" ca="1" si="480"/>
        <v>0</v>
      </c>
      <c r="I7623" s="29">
        <f t="shared" ca="1" si="478"/>
        <v>0</v>
      </c>
      <c r="J7623" s="30">
        <f>Calculator!$G$40</f>
        <v>6.5000000000000002E-2</v>
      </c>
      <c r="K7623" s="29">
        <f ca="1">IF(C7623&gt;=Calculator!$G$27,IF(DAY($C7623)=1,Calculator!$G$34/2,IF(DAY($C7623)=15,Calculator!$G$34/2,0)),0)</f>
        <v>0</v>
      </c>
      <c r="L7623" s="29">
        <f ca="1">IF(DAY($C7623)=28,IF(H7623=0,0,Calculator!$G$35),0)</f>
        <v>0</v>
      </c>
      <c r="M7623" s="29">
        <f ca="1">IF(I7623&gt;0,IF(DAY($C7623)=1,SUM(INDIRECT("I"&amp;(ROW(C7622)-DAY(C7622))):I7622),0),0)</f>
        <v>0</v>
      </c>
      <c r="N7623" s="29">
        <f ca="1">IF(C7623&lt;Calculator!$G$27,0,IF(C7623=Calculator!$G$27,Calculator!$G$39,IF(H7623-K7623&lt;=0,IF(D7623&gt;Calculator!$G$39,IF(H7623-K7623+E7623+L7623+M7623+Calculator!$G$39&gt;Calculator!$G$39,Calculator!$G$39-(H7623+E7623+L7623+M7623-K7623),Calculator!$G$39),D7623),0)))</f>
        <v>0</v>
      </c>
    </row>
    <row r="7624" spans="1:14" ht="15.75" thickBot="1">
      <c r="A7624" s="33" t="str">
        <f ca="1">IF(C7624=Calculator!$H$27,"F",IF(Daily!D7624+Daily!H7624=0,IF(D7623+H7623&gt;0,"L",""),""))</f>
        <v/>
      </c>
      <c r="B7624" s="34">
        <v>7623</v>
      </c>
      <c r="C7624" s="19">
        <f t="shared" ca="1" si="477"/>
        <v>53553</v>
      </c>
      <c r="D7624" s="29">
        <f t="shared" ca="1" si="479"/>
        <v>0</v>
      </c>
      <c r="E7624" s="29">
        <f ca="1">IF(C7624&lt;Calculator!$D$26,0,IF(DAY($C7624)=1,IF(D7624-Calculator!$G$24&gt;0,Calculator!$G$24,D7624),0))</f>
        <v>0</v>
      </c>
      <c r="F7624" s="29">
        <f ca="1">IF(E7624&gt;0,D7624*Calculator!$G$22/12,0)</f>
        <v>0</v>
      </c>
      <c r="G7624" s="29">
        <f ca="1">IF(E7624&gt;0,(IFERROR(-PMT(Calculator!$G$22/12,Calculator!$G$23*12,Calculator!$G$20),0))-F7624,0)</f>
        <v>0</v>
      </c>
      <c r="H7624" s="29">
        <f t="shared" ca="1" si="480"/>
        <v>0</v>
      </c>
      <c r="I7624" s="29">
        <f t="shared" ca="1" si="478"/>
        <v>0</v>
      </c>
      <c r="J7624" s="30">
        <f>Calculator!$G$40</f>
        <v>6.5000000000000002E-2</v>
      </c>
      <c r="K7624" s="29">
        <f ca="1">IF(C7624&gt;=Calculator!$G$27,IF(DAY($C7624)=1,Calculator!$G$34/2,IF(DAY($C7624)=15,Calculator!$G$34/2,0)),0)</f>
        <v>0</v>
      </c>
      <c r="L7624" s="29">
        <f ca="1">IF(DAY($C7624)=28,IF(H7624=0,0,Calculator!$G$35),0)</f>
        <v>0</v>
      </c>
      <c r="M7624" s="29">
        <f ca="1">IF(I7624&gt;0,IF(DAY($C7624)=1,SUM(INDIRECT("I"&amp;(ROW(C7623)-DAY(C7623))):I7623),0),0)</f>
        <v>0</v>
      </c>
      <c r="N7624" s="29">
        <f ca="1">IF(C7624&lt;Calculator!$G$27,0,IF(C7624=Calculator!$G$27,Calculator!$G$39,IF(H7624-K7624&lt;=0,IF(D7624&gt;Calculator!$G$39,IF(H7624-K7624+E7624+L7624+M7624+Calculator!$G$39&gt;Calculator!$G$39,Calculator!$G$39-(H7624+E7624+L7624+M7624-K7624),Calculator!$G$39),D7624),0)))</f>
        <v>0</v>
      </c>
    </row>
    <row r="7625" spans="1:14" ht="15.75" thickBot="1">
      <c r="A7625" s="33" t="str">
        <f ca="1">IF(C7625=Calculator!$H$27,"F",IF(Daily!D7625+Daily!H7625=0,IF(D7624+H7624&gt;0,"L",""),""))</f>
        <v/>
      </c>
      <c r="B7625" s="34">
        <v>7624</v>
      </c>
      <c r="C7625" s="19">
        <f t="shared" ca="1" si="477"/>
        <v>53554</v>
      </c>
      <c r="D7625" s="29">
        <f t="shared" ca="1" si="479"/>
        <v>0</v>
      </c>
      <c r="E7625" s="29">
        <f ca="1">IF(C7625&lt;Calculator!$D$26,0,IF(DAY($C7625)=1,IF(D7625-Calculator!$G$24&gt;0,Calculator!$G$24,D7625),0))</f>
        <v>0</v>
      </c>
      <c r="F7625" s="29">
        <f ca="1">IF(E7625&gt;0,D7625*Calculator!$G$22/12,0)</f>
        <v>0</v>
      </c>
      <c r="G7625" s="29">
        <f ca="1">IF(E7625&gt;0,(IFERROR(-PMT(Calculator!$G$22/12,Calculator!$G$23*12,Calculator!$G$20),0))-F7625,0)</f>
        <v>0</v>
      </c>
      <c r="H7625" s="29">
        <f t="shared" ca="1" si="480"/>
        <v>0</v>
      </c>
      <c r="I7625" s="29">
        <f t="shared" ca="1" si="478"/>
        <v>0</v>
      </c>
      <c r="J7625" s="30">
        <f>Calculator!$G$40</f>
        <v>6.5000000000000002E-2</v>
      </c>
      <c r="K7625" s="29">
        <f ca="1">IF(C7625&gt;=Calculator!$G$27,IF(DAY($C7625)=1,Calculator!$G$34/2,IF(DAY($C7625)=15,Calculator!$G$34/2,0)),0)</f>
        <v>4500</v>
      </c>
      <c r="L7625" s="29">
        <f ca="1">IF(DAY($C7625)=28,IF(H7625=0,0,Calculator!$G$35),0)</f>
        <v>0</v>
      </c>
      <c r="M7625" s="29">
        <f ca="1">IF(I7625&gt;0,IF(DAY($C7625)=1,SUM(INDIRECT("I"&amp;(ROW(C7624)-DAY(C7624))):I7624),0),0)</f>
        <v>0</v>
      </c>
      <c r="N7625" s="29">
        <f ca="1">IF(C7625&lt;Calculator!$G$27,0,IF(C7625=Calculator!$G$27,Calculator!$G$39,IF(H7625-K7625&lt;=0,IF(D7625&gt;Calculator!$G$39,IF(H7625-K7625+E7625+L7625+M7625+Calculator!$G$39&gt;Calculator!$G$39,Calculator!$G$39-(H7625+E7625+L7625+M7625-K7625),Calculator!$G$39),D7625),0)))</f>
        <v>0</v>
      </c>
    </row>
    <row r="7626" spans="1:14" ht="15.75" thickBot="1">
      <c r="A7626" s="33" t="str">
        <f ca="1">IF(C7626=Calculator!$H$27,"F",IF(Daily!D7626+Daily!H7626=0,IF(D7625+H7625&gt;0,"L",""),""))</f>
        <v/>
      </c>
      <c r="B7626" s="34">
        <v>7625</v>
      </c>
      <c r="C7626" s="19">
        <f t="shared" ca="1" si="477"/>
        <v>53555</v>
      </c>
      <c r="D7626" s="29">
        <f t="shared" ca="1" si="479"/>
        <v>0</v>
      </c>
      <c r="E7626" s="29">
        <f ca="1">IF(C7626&lt;Calculator!$D$26,0,IF(DAY($C7626)=1,IF(D7626-Calculator!$G$24&gt;0,Calculator!$G$24,D7626),0))</f>
        <v>0</v>
      </c>
      <c r="F7626" s="29">
        <f ca="1">IF(E7626&gt;0,D7626*Calculator!$G$22/12,0)</f>
        <v>0</v>
      </c>
      <c r="G7626" s="29">
        <f ca="1">IF(E7626&gt;0,(IFERROR(-PMT(Calculator!$G$22/12,Calculator!$G$23*12,Calculator!$G$20),0))-F7626,0)</f>
        <v>0</v>
      </c>
      <c r="H7626" s="29">
        <f t="shared" ca="1" si="480"/>
        <v>0</v>
      </c>
      <c r="I7626" s="29">
        <f t="shared" ca="1" si="478"/>
        <v>0</v>
      </c>
      <c r="J7626" s="30">
        <f>Calculator!$G$40</f>
        <v>6.5000000000000002E-2</v>
      </c>
      <c r="K7626" s="29">
        <f ca="1">IF(C7626&gt;=Calculator!$G$27,IF(DAY($C7626)=1,Calculator!$G$34/2,IF(DAY($C7626)=15,Calculator!$G$34/2,0)),0)</f>
        <v>0</v>
      </c>
      <c r="L7626" s="29">
        <f ca="1">IF(DAY($C7626)=28,IF(H7626=0,0,Calculator!$G$35),0)</f>
        <v>0</v>
      </c>
      <c r="M7626" s="29">
        <f ca="1">IF(I7626&gt;0,IF(DAY($C7626)=1,SUM(INDIRECT("I"&amp;(ROW(C7625)-DAY(C7625))):I7625),0),0)</f>
        <v>0</v>
      </c>
      <c r="N7626" s="29">
        <f ca="1">IF(C7626&lt;Calculator!$G$27,0,IF(C7626=Calculator!$G$27,Calculator!$G$39,IF(H7626-K7626&lt;=0,IF(D7626&gt;Calculator!$G$39,IF(H7626-K7626+E7626+L7626+M7626+Calculator!$G$39&gt;Calculator!$G$39,Calculator!$G$39-(H7626+E7626+L7626+M7626-K7626),Calculator!$G$39),D7626),0)))</f>
        <v>0</v>
      </c>
    </row>
    <row r="7627" spans="1:14" ht="15.75" thickBot="1">
      <c r="A7627" s="33" t="str">
        <f ca="1">IF(C7627=Calculator!$H$27,"F",IF(Daily!D7627+Daily!H7627=0,IF(D7626+H7626&gt;0,"L",""),""))</f>
        <v/>
      </c>
      <c r="B7627" s="34">
        <v>7626</v>
      </c>
      <c r="C7627" s="19">
        <f t="shared" ca="1" si="477"/>
        <v>53556</v>
      </c>
      <c r="D7627" s="29">
        <f t="shared" ca="1" si="479"/>
        <v>0</v>
      </c>
      <c r="E7627" s="29">
        <f ca="1">IF(C7627&lt;Calculator!$D$26,0,IF(DAY($C7627)=1,IF(D7627-Calculator!$G$24&gt;0,Calculator!$G$24,D7627),0))</f>
        <v>0</v>
      </c>
      <c r="F7627" s="29">
        <f ca="1">IF(E7627&gt;0,D7627*Calculator!$G$22/12,0)</f>
        <v>0</v>
      </c>
      <c r="G7627" s="29">
        <f ca="1">IF(E7627&gt;0,(IFERROR(-PMT(Calculator!$G$22/12,Calculator!$G$23*12,Calculator!$G$20),0))-F7627,0)</f>
        <v>0</v>
      </c>
      <c r="H7627" s="29">
        <f t="shared" ca="1" si="480"/>
        <v>0</v>
      </c>
      <c r="I7627" s="29">
        <f t="shared" ca="1" si="478"/>
        <v>0</v>
      </c>
      <c r="J7627" s="30">
        <f>Calculator!$G$40</f>
        <v>6.5000000000000002E-2</v>
      </c>
      <c r="K7627" s="29">
        <f ca="1">IF(C7627&gt;=Calculator!$G$27,IF(DAY($C7627)=1,Calculator!$G$34/2,IF(DAY($C7627)=15,Calculator!$G$34/2,0)),0)</f>
        <v>0</v>
      </c>
      <c r="L7627" s="29">
        <f ca="1">IF(DAY($C7627)=28,IF(H7627=0,0,Calculator!$G$35),0)</f>
        <v>0</v>
      </c>
      <c r="M7627" s="29">
        <f ca="1">IF(I7627&gt;0,IF(DAY($C7627)=1,SUM(INDIRECT("I"&amp;(ROW(C7626)-DAY(C7626))):I7626),0),0)</f>
        <v>0</v>
      </c>
      <c r="N7627" s="29">
        <f ca="1">IF(C7627&lt;Calculator!$G$27,0,IF(C7627=Calculator!$G$27,Calculator!$G$39,IF(H7627-K7627&lt;=0,IF(D7627&gt;Calculator!$G$39,IF(H7627-K7627+E7627+L7627+M7627+Calculator!$G$39&gt;Calculator!$G$39,Calculator!$G$39-(H7627+E7627+L7627+M7627-K7627),Calculator!$G$39),D7627),0)))</f>
        <v>0</v>
      </c>
    </row>
    <row r="7628" spans="1:14" ht="15.75" thickBot="1">
      <c r="A7628" s="33" t="str">
        <f ca="1">IF(C7628=Calculator!$H$27,"F",IF(Daily!D7628+Daily!H7628=0,IF(D7627+H7627&gt;0,"L",""),""))</f>
        <v/>
      </c>
      <c r="B7628" s="34">
        <v>7627</v>
      </c>
      <c r="C7628" s="19">
        <f t="shared" ca="1" si="477"/>
        <v>53557</v>
      </c>
      <c r="D7628" s="29">
        <f t="shared" ca="1" si="479"/>
        <v>0</v>
      </c>
      <c r="E7628" s="29">
        <f ca="1">IF(C7628&lt;Calculator!$D$26,0,IF(DAY($C7628)=1,IF(D7628-Calculator!$G$24&gt;0,Calculator!$G$24,D7628),0))</f>
        <v>0</v>
      </c>
      <c r="F7628" s="29">
        <f ca="1">IF(E7628&gt;0,D7628*Calculator!$G$22/12,0)</f>
        <v>0</v>
      </c>
      <c r="G7628" s="29">
        <f ca="1">IF(E7628&gt;0,(IFERROR(-PMT(Calculator!$G$22/12,Calculator!$G$23*12,Calculator!$G$20),0))-F7628,0)</f>
        <v>0</v>
      </c>
      <c r="H7628" s="29">
        <f t="shared" ca="1" si="480"/>
        <v>0</v>
      </c>
      <c r="I7628" s="29">
        <f t="shared" ca="1" si="478"/>
        <v>0</v>
      </c>
      <c r="J7628" s="30">
        <f>Calculator!$G$40</f>
        <v>6.5000000000000002E-2</v>
      </c>
      <c r="K7628" s="29">
        <f ca="1">IF(C7628&gt;=Calculator!$G$27,IF(DAY($C7628)=1,Calculator!$G$34/2,IF(DAY($C7628)=15,Calculator!$G$34/2,0)),0)</f>
        <v>0</v>
      </c>
      <c r="L7628" s="29">
        <f ca="1">IF(DAY($C7628)=28,IF(H7628=0,0,Calculator!$G$35),0)</f>
        <v>0</v>
      </c>
      <c r="M7628" s="29">
        <f ca="1">IF(I7628&gt;0,IF(DAY($C7628)=1,SUM(INDIRECT("I"&amp;(ROW(C7627)-DAY(C7627))):I7627),0),0)</f>
        <v>0</v>
      </c>
      <c r="N7628" s="29">
        <f ca="1">IF(C7628&lt;Calculator!$G$27,0,IF(C7628=Calculator!$G$27,Calculator!$G$39,IF(H7628-K7628&lt;=0,IF(D7628&gt;Calculator!$G$39,IF(H7628-K7628+E7628+L7628+M7628+Calculator!$G$39&gt;Calculator!$G$39,Calculator!$G$39-(H7628+E7628+L7628+M7628-K7628),Calculator!$G$39),D7628),0)))</f>
        <v>0</v>
      </c>
    </row>
    <row r="7629" spans="1:14" ht="15.75" thickBot="1">
      <c r="A7629" s="33" t="str">
        <f ca="1">IF(C7629=Calculator!$H$27,"F",IF(Daily!D7629+Daily!H7629=0,IF(D7628+H7628&gt;0,"L",""),""))</f>
        <v/>
      </c>
      <c r="B7629" s="34">
        <v>7628</v>
      </c>
      <c r="C7629" s="19">
        <f t="shared" ca="1" si="477"/>
        <v>53558</v>
      </c>
      <c r="D7629" s="29">
        <f t="shared" ca="1" si="479"/>
        <v>0</v>
      </c>
      <c r="E7629" s="29">
        <f ca="1">IF(C7629&lt;Calculator!$D$26,0,IF(DAY($C7629)=1,IF(D7629-Calculator!$G$24&gt;0,Calculator!$G$24,D7629),0))</f>
        <v>0</v>
      </c>
      <c r="F7629" s="29">
        <f ca="1">IF(E7629&gt;0,D7629*Calculator!$G$22/12,0)</f>
        <v>0</v>
      </c>
      <c r="G7629" s="29">
        <f ca="1">IF(E7629&gt;0,(IFERROR(-PMT(Calculator!$G$22/12,Calculator!$G$23*12,Calculator!$G$20),0))-F7629,0)</f>
        <v>0</v>
      </c>
      <c r="H7629" s="29">
        <f t="shared" ca="1" si="480"/>
        <v>0</v>
      </c>
      <c r="I7629" s="29">
        <f t="shared" ca="1" si="478"/>
        <v>0</v>
      </c>
      <c r="J7629" s="30">
        <f>Calculator!$G$40</f>
        <v>6.5000000000000002E-2</v>
      </c>
      <c r="K7629" s="29">
        <f ca="1">IF(C7629&gt;=Calculator!$G$27,IF(DAY($C7629)=1,Calculator!$G$34/2,IF(DAY($C7629)=15,Calculator!$G$34/2,0)),0)</f>
        <v>0</v>
      </c>
      <c r="L7629" s="29">
        <f ca="1">IF(DAY($C7629)=28,IF(H7629=0,0,Calculator!$G$35),0)</f>
        <v>0</v>
      </c>
      <c r="M7629" s="29">
        <f ca="1">IF(I7629&gt;0,IF(DAY($C7629)=1,SUM(INDIRECT("I"&amp;(ROW(C7628)-DAY(C7628))):I7628),0),0)</f>
        <v>0</v>
      </c>
      <c r="N7629" s="29">
        <f ca="1">IF(C7629&lt;Calculator!$G$27,0,IF(C7629=Calculator!$G$27,Calculator!$G$39,IF(H7629-K7629&lt;=0,IF(D7629&gt;Calculator!$G$39,IF(H7629-K7629+E7629+L7629+M7629+Calculator!$G$39&gt;Calculator!$G$39,Calculator!$G$39-(H7629+E7629+L7629+M7629-K7629),Calculator!$G$39),D7629),0)))</f>
        <v>0</v>
      </c>
    </row>
    <row r="7630" spans="1:14" ht="15.75" thickBot="1">
      <c r="A7630" s="33" t="str">
        <f ca="1">IF(C7630=Calculator!$H$27,"F",IF(Daily!D7630+Daily!H7630=0,IF(D7629+H7629&gt;0,"L",""),""))</f>
        <v/>
      </c>
      <c r="B7630" s="34">
        <v>7629</v>
      </c>
      <c r="C7630" s="19">
        <f t="shared" ca="1" si="477"/>
        <v>53559</v>
      </c>
      <c r="D7630" s="29">
        <f t="shared" ca="1" si="479"/>
        <v>0</v>
      </c>
      <c r="E7630" s="29">
        <f ca="1">IF(C7630&lt;Calculator!$D$26,0,IF(DAY($C7630)=1,IF(D7630-Calculator!$G$24&gt;0,Calculator!$G$24,D7630),0))</f>
        <v>0</v>
      </c>
      <c r="F7630" s="29">
        <f ca="1">IF(E7630&gt;0,D7630*Calculator!$G$22/12,0)</f>
        <v>0</v>
      </c>
      <c r="G7630" s="29">
        <f ca="1">IF(E7630&gt;0,(IFERROR(-PMT(Calculator!$G$22/12,Calculator!$G$23*12,Calculator!$G$20),0))-F7630,0)</f>
        <v>0</v>
      </c>
      <c r="H7630" s="29">
        <f t="shared" ca="1" si="480"/>
        <v>0</v>
      </c>
      <c r="I7630" s="29">
        <f t="shared" ca="1" si="478"/>
        <v>0</v>
      </c>
      <c r="J7630" s="30">
        <f>Calculator!$G$40</f>
        <v>6.5000000000000002E-2</v>
      </c>
      <c r="K7630" s="29">
        <f ca="1">IF(C7630&gt;=Calculator!$G$27,IF(DAY($C7630)=1,Calculator!$G$34/2,IF(DAY($C7630)=15,Calculator!$G$34/2,0)),0)</f>
        <v>0</v>
      </c>
      <c r="L7630" s="29">
        <f ca="1">IF(DAY($C7630)=28,IF(H7630=0,0,Calculator!$G$35),0)</f>
        <v>0</v>
      </c>
      <c r="M7630" s="29">
        <f ca="1">IF(I7630&gt;0,IF(DAY($C7630)=1,SUM(INDIRECT("I"&amp;(ROW(C7629)-DAY(C7629))):I7629),0),0)</f>
        <v>0</v>
      </c>
      <c r="N7630" s="29">
        <f ca="1">IF(C7630&lt;Calculator!$G$27,0,IF(C7630=Calculator!$G$27,Calculator!$G$39,IF(H7630-K7630&lt;=0,IF(D7630&gt;Calculator!$G$39,IF(H7630-K7630+E7630+L7630+M7630+Calculator!$G$39&gt;Calculator!$G$39,Calculator!$G$39-(H7630+E7630+L7630+M7630-K7630),Calculator!$G$39),D7630),0)))</f>
        <v>0</v>
      </c>
    </row>
    <row r="7631" spans="1:14" ht="15.75" thickBot="1">
      <c r="A7631" s="33" t="str">
        <f ca="1">IF(C7631=Calculator!$H$27,"F",IF(Daily!D7631+Daily!H7631=0,IF(D7630+H7630&gt;0,"L",""),""))</f>
        <v/>
      </c>
      <c r="B7631" s="34">
        <v>7630</v>
      </c>
      <c r="C7631" s="19">
        <f t="shared" ca="1" si="477"/>
        <v>53560</v>
      </c>
      <c r="D7631" s="29">
        <f t="shared" ca="1" si="479"/>
        <v>0</v>
      </c>
      <c r="E7631" s="29">
        <f ca="1">IF(C7631&lt;Calculator!$D$26,0,IF(DAY($C7631)=1,IF(D7631-Calculator!$G$24&gt;0,Calculator!$G$24,D7631),0))</f>
        <v>0</v>
      </c>
      <c r="F7631" s="29">
        <f ca="1">IF(E7631&gt;0,D7631*Calculator!$G$22/12,0)</f>
        <v>0</v>
      </c>
      <c r="G7631" s="29">
        <f ca="1">IF(E7631&gt;0,(IFERROR(-PMT(Calculator!$G$22/12,Calculator!$G$23*12,Calculator!$G$20),0))-F7631,0)</f>
        <v>0</v>
      </c>
      <c r="H7631" s="29">
        <f t="shared" ca="1" si="480"/>
        <v>0</v>
      </c>
      <c r="I7631" s="29">
        <f t="shared" ca="1" si="478"/>
        <v>0</v>
      </c>
      <c r="J7631" s="30">
        <f>Calculator!$G$40</f>
        <v>6.5000000000000002E-2</v>
      </c>
      <c r="K7631" s="29">
        <f ca="1">IF(C7631&gt;=Calculator!$G$27,IF(DAY($C7631)=1,Calculator!$G$34/2,IF(DAY($C7631)=15,Calculator!$G$34/2,0)),0)</f>
        <v>0</v>
      </c>
      <c r="L7631" s="29">
        <f ca="1">IF(DAY($C7631)=28,IF(H7631=0,0,Calculator!$G$35),0)</f>
        <v>0</v>
      </c>
      <c r="M7631" s="29">
        <f ca="1">IF(I7631&gt;0,IF(DAY($C7631)=1,SUM(INDIRECT("I"&amp;(ROW(C7630)-DAY(C7630))):I7630),0),0)</f>
        <v>0</v>
      </c>
      <c r="N7631" s="29">
        <f ca="1">IF(C7631&lt;Calculator!$G$27,0,IF(C7631=Calculator!$G$27,Calculator!$G$39,IF(H7631-K7631&lt;=0,IF(D7631&gt;Calculator!$G$39,IF(H7631-K7631+E7631+L7631+M7631+Calculator!$G$39&gt;Calculator!$G$39,Calculator!$G$39-(H7631+E7631+L7631+M7631-K7631),Calculator!$G$39),D7631),0)))</f>
        <v>0</v>
      </c>
    </row>
    <row r="7632" spans="1:14" ht="15.75" thickBot="1">
      <c r="A7632" s="33" t="str">
        <f ca="1">IF(C7632=Calculator!$H$27,"F",IF(Daily!D7632+Daily!H7632=0,IF(D7631+H7631&gt;0,"L",""),""))</f>
        <v/>
      </c>
      <c r="B7632" s="34">
        <v>7631</v>
      </c>
      <c r="C7632" s="19">
        <f t="shared" ca="1" si="477"/>
        <v>53561</v>
      </c>
      <c r="D7632" s="29">
        <f t="shared" ca="1" si="479"/>
        <v>0</v>
      </c>
      <c r="E7632" s="29">
        <f ca="1">IF(C7632&lt;Calculator!$D$26,0,IF(DAY($C7632)=1,IF(D7632-Calculator!$G$24&gt;0,Calculator!$G$24,D7632),0))</f>
        <v>0</v>
      </c>
      <c r="F7632" s="29">
        <f ca="1">IF(E7632&gt;0,D7632*Calculator!$G$22/12,0)</f>
        <v>0</v>
      </c>
      <c r="G7632" s="29">
        <f ca="1">IF(E7632&gt;0,(IFERROR(-PMT(Calculator!$G$22/12,Calculator!$G$23*12,Calculator!$G$20),0))-F7632,0)</f>
        <v>0</v>
      </c>
      <c r="H7632" s="29">
        <f t="shared" ca="1" si="480"/>
        <v>0</v>
      </c>
      <c r="I7632" s="29">
        <f t="shared" ca="1" si="478"/>
        <v>0</v>
      </c>
      <c r="J7632" s="30">
        <f>Calculator!$G$40</f>
        <v>6.5000000000000002E-2</v>
      </c>
      <c r="K7632" s="29">
        <f ca="1">IF(C7632&gt;=Calculator!$G$27,IF(DAY($C7632)=1,Calculator!$G$34/2,IF(DAY($C7632)=15,Calculator!$G$34/2,0)),0)</f>
        <v>0</v>
      </c>
      <c r="L7632" s="29">
        <f ca="1">IF(DAY($C7632)=28,IF(H7632=0,0,Calculator!$G$35),0)</f>
        <v>0</v>
      </c>
      <c r="M7632" s="29">
        <f ca="1">IF(I7632&gt;0,IF(DAY($C7632)=1,SUM(INDIRECT("I"&amp;(ROW(C7631)-DAY(C7631))):I7631),0),0)</f>
        <v>0</v>
      </c>
      <c r="N7632" s="29">
        <f ca="1">IF(C7632&lt;Calculator!$G$27,0,IF(C7632=Calculator!$G$27,Calculator!$G$39,IF(H7632-K7632&lt;=0,IF(D7632&gt;Calculator!$G$39,IF(H7632-K7632+E7632+L7632+M7632+Calculator!$G$39&gt;Calculator!$G$39,Calculator!$G$39-(H7632+E7632+L7632+M7632-K7632),Calculator!$G$39),D7632),0)))</f>
        <v>0</v>
      </c>
    </row>
    <row r="7633" spans="1:14" ht="15.75" thickBot="1">
      <c r="A7633" s="33" t="str">
        <f ca="1">IF(C7633=Calculator!$H$27,"F",IF(Daily!D7633+Daily!H7633=0,IF(D7632+H7632&gt;0,"L",""),""))</f>
        <v/>
      </c>
      <c r="B7633" s="34">
        <v>7632</v>
      </c>
      <c r="C7633" s="19">
        <f t="shared" ca="1" si="477"/>
        <v>53562</v>
      </c>
      <c r="D7633" s="29">
        <f t="shared" ca="1" si="479"/>
        <v>0</v>
      </c>
      <c r="E7633" s="29">
        <f ca="1">IF(C7633&lt;Calculator!$D$26,0,IF(DAY($C7633)=1,IF(D7633-Calculator!$G$24&gt;0,Calculator!$G$24,D7633),0))</f>
        <v>0</v>
      </c>
      <c r="F7633" s="29">
        <f ca="1">IF(E7633&gt;0,D7633*Calculator!$G$22/12,0)</f>
        <v>0</v>
      </c>
      <c r="G7633" s="29">
        <f ca="1">IF(E7633&gt;0,(IFERROR(-PMT(Calculator!$G$22/12,Calculator!$G$23*12,Calculator!$G$20),0))-F7633,0)</f>
        <v>0</v>
      </c>
      <c r="H7633" s="29">
        <f t="shared" ca="1" si="480"/>
        <v>0</v>
      </c>
      <c r="I7633" s="29">
        <f t="shared" ca="1" si="478"/>
        <v>0</v>
      </c>
      <c r="J7633" s="30">
        <f>Calculator!$G$40</f>
        <v>6.5000000000000002E-2</v>
      </c>
      <c r="K7633" s="29">
        <f ca="1">IF(C7633&gt;=Calculator!$G$27,IF(DAY($C7633)=1,Calculator!$G$34/2,IF(DAY($C7633)=15,Calculator!$G$34/2,0)),0)</f>
        <v>0</v>
      </c>
      <c r="L7633" s="29">
        <f ca="1">IF(DAY($C7633)=28,IF(H7633=0,0,Calculator!$G$35),0)</f>
        <v>0</v>
      </c>
      <c r="M7633" s="29">
        <f ca="1">IF(I7633&gt;0,IF(DAY($C7633)=1,SUM(INDIRECT("I"&amp;(ROW(C7632)-DAY(C7632))):I7632),0),0)</f>
        <v>0</v>
      </c>
      <c r="N7633" s="29">
        <f ca="1">IF(C7633&lt;Calculator!$G$27,0,IF(C7633=Calculator!$G$27,Calculator!$G$39,IF(H7633-K7633&lt;=0,IF(D7633&gt;Calculator!$G$39,IF(H7633-K7633+E7633+L7633+M7633+Calculator!$G$39&gt;Calculator!$G$39,Calculator!$G$39-(H7633+E7633+L7633+M7633-K7633),Calculator!$G$39),D7633),0)))</f>
        <v>0</v>
      </c>
    </row>
    <row r="7634" spans="1:14" ht="15.75" thickBot="1">
      <c r="A7634" s="33" t="str">
        <f ca="1">IF(C7634=Calculator!$H$27,"F",IF(Daily!D7634+Daily!H7634=0,IF(D7633+H7633&gt;0,"L",""),""))</f>
        <v/>
      </c>
      <c r="B7634" s="34">
        <v>7633</v>
      </c>
      <c r="C7634" s="19">
        <f t="shared" ca="1" si="477"/>
        <v>53563</v>
      </c>
      <c r="D7634" s="29">
        <f t="shared" ca="1" si="479"/>
        <v>0</v>
      </c>
      <c r="E7634" s="29">
        <f ca="1">IF(C7634&lt;Calculator!$D$26,0,IF(DAY($C7634)=1,IF(D7634-Calculator!$G$24&gt;0,Calculator!$G$24,D7634),0))</f>
        <v>0</v>
      </c>
      <c r="F7634" s="29">
        <f ca="1">IF(E7634&gt;0,D7634*Calculator!$G$22/12,0)</f>
        <v>0</v>
      </c>
      <c r="G7634" s="29">
        <f ca="1">IF(E7634&gt;0,(IFERROR(-PMT(Calculator!$G$22/12,Calculator!$G$23*12,Calculator!$G$20),0))-F7634,0)</f>
        <v>0</v>
      </c>
      <c r="H7634" s="29">
        <f t="shared" ca="1" si="480"/>
        <v>0</v>
      </c>
      <c r="I7634" s="29">
        <f t="shared" ca="1" si="478"/>
        <v>0</v>
      </c>
      <c r="J7634" s="30">
        <f>Calculator!$G$40</f>
        <v>6.5000000000000002E-2</v>
      </c>
      <c r="K7634" s="29">
        <f ca="1">IF(C7634&gt;=Calculator!$G$27,IF(DAY($C7634)=1,Calculator!$G$34/2,IF(DAY($C7634)=15,Calculator!$G$34/2,0)),0)</f>
        <v>0</v>
      </c>
      <c r="L7634" s="29">
        <f ca="1">IF(DAY($C7634)=28,IF(H7634=0,0,Calculator!$G$35),0)</f>
        <v>0</v>
      </c>
      <c r="M7634" s="29">
        <f ca="1">IF(I7634&gt;0,IF(DAY($C7634)=1,SUM(INDIRECT("I"&amp;(ROW(C7633)-DAY(C7633))):I7633),0),0)</f>
        <v>0</v>
      </c>
      <c r="N7634" s="29">
        <f ca="1">IF(C7634&lt;Calculator!$G$27,0,IF(C7634=Calculator!$G$27,Calculator!$G$39,IF(H7634-K7634&lt;=0,IF(D7634&gt;Calculator!$G$39,IF(H7634-K7634+E7634+L7634+M7634+Calculator!$G$39&gt;Calculator!$G$39,Calculator!$G$39-(H7634+E7634+L7634+M7634-K7634),Calculator!$G$39),D7634),0)))</f>
        <v>0</v>
      </c>
    </row>
    <row r="7635" spans="1:14" ht="15.75" thickBot="1">
      <c r="A7635" s="33" t="str">
        <f ca="1">IF(C7635=Calculator!$H$27,"F",IF(Daily!D7635+Daily!H7635=0,IF(D7634+H7634&gt;0,"L",""),""))</f>
        <v/>
      </c>
      <c r="B7635" s="34">
        <v>7634</v>
      </c>
      <c r="C7635" s="19">
        <f t="shared" ca="1" si="477"/>
        <v>53564</v>
      </c>
      <c r="D7635" s="29">
        <f t="shared" ca="1" si="479"/>
        <v>0</v>
      </c>
      <c r="E7635" s="29">
        <f ca="1">IF(C7635&lt;Calculator!$D$26,0,IF(DAY($C7635)=1,IF(D7635-Calculator!$G$24&gt;0,Calculator!$G$24,D7635),0))</f>
        <v>0</v>
      </c>
      <c r="F7635" s="29">
        <f ca="1">IF(E7635&gt;0,D7635*Calculator!$G$22/12,0)</f>
        <v>0</v>
      </c>
      <c r="G7635" s="29">
        <f ca="1">IF(E7635&gt;0,(IFERROR(-PMT(Calculator!$G$22/12,Calculator!$G$23*12,Calculator!$G$20),0))-F7635,0)</f>
        <v>0</v>
      </c>
      <c r="H7635" s="29">
        <f t="shared" ca="1" si="480"/>
        <v>0</v>
      </c>
      <c r="I7635" s="29">
        <f t="shared" ca="1" si="478"/>
        <v>0</v>
      </c>
      <c r="J7635" s="30">
        <f>Calculator!$G$40</f>
        <v>6.5000000000000002E-2</v>
      </c>
      <c r="K7635" s="29">
        <f ca="1">IF(C7635&gt;=Calculator!$G$27,IF(DAY($C7635)=1,Calculator!$G$34/2,IF(DAY($C7635)=15,Calculator!$G$34/2,0)),0)</f>
        <v>0</v>
      </c>
      <c r="L7635" s="29">
        <f ca="1">IF(DAY($C7635)=28,IF(H7635=0,0,Calculator!$G$35),0)</f>
        <v>0</v>
      </c>
      <c r="M7635" s="29">
        <f ca="1">IF(I7635&gt;0,IF(DAY($C7635)=1,SUM(INDIRECT("I"&amp;(ROW(C7634)-DAY(C7634))):I7634),0),0)</f>
        <v>0</v>
      </c>
      <c r="N7635" s="29">
        <f ca="1">IF(C7635&lt;Calculator!$G$27,0,IF(C7635=Calculator!$G$27,Calculator!$G$39,IF(H7635-K7635&lt;=0,IF(D7635&gt;Calculator!$G$39,IF(H7635-K7635+E7635+L7635+M7635+Calculator!$G$39&gt;Calculator!$G$39,Calculator!$G$39-(H7635+E7635+L7635+M7635-K7635),Calculator!$G$39),D7635),0)))</f>
        <v>0</v>
      </c>
    </row>
    <row r="7636" spans="1:14" ht="15.75" thickBot="1">
      <c r="A7636" s="33" t="str">
        <f ca="1">IF(C7636=Calculator!$H$27,"F",IF(Daily!D7636+Daily!H7636=0,IF(D7635+H7635&gt;0,"L",""),""))</f>
        <v/>
      </c>
      <c r="B7636" s="34">
        <v>7635</v>
      </c>
      <c r="C7636" s="19">
        <f t="shared" ca="1" si="477"/>
        <v>53565</v>
      </c>
      <c r="D7636" s="29">
        <f t="shared" ca="1" si="479"/>
        <v>0</v>
      </c>
      <c r="E7636" s="29">
        <f ca="1">IF(C7636&lt;Calculator!$D$26,0,IF(DAY($C7636)=1,IF(D7636-Calculator!$G$24&gt;0,Calculator!$G$24,D7636),0))</f>
        <v>0</v>
      </c>
      <c r="F7636" s="29">
        <f ca="1">IF(E7636&gt;0,D7636*Calculator!$G$22/12,0)</f>
        <v>0</v>
      </c>
      <c r="G7636" s="29">
        <f ca="1">IF(E7636&gt;0,(IFERROR(-PMT(Calculator!$G$22/12,Calculator!$G$23*12,Calculator!$G$20),0))-F7636,0)</f>
        <v>0</v>
      </c>
      <c r="H7636" s="29">
        <f t="shared" ca="1" si="480"/>
        <v>0</v>
      </c>
      <c r="I7636" s="29">
        <f t="shared" ca="1" si="478"/>
        <v>0</v>
      </c>
      <c r="J7636" s="30">
        <f>Calculator!$G$40</f>
        <v>6.5000000000000002E-2</v>
      </c>
      <c r="K7636" s="29">
        <f ca="1">IF(C7636&gt;=Calculator!$G$27,IF(DAY($C7636)=1,Calculator!$G$34/2,IF(DAY($C7636)=15,Calculator!$G$34/2,0)),0)</f>
        <v>0</v>
      </c>
      <c r="L7636" s="29">
        <f ca="1">IF(DAY($C7636)=28,IF(H7636=0,0,Calculator!$G$35),0)</f>
        <v>0</v>
      </c>
      <c r="M7636" s="29">
        <f ca="1">IF(I7636&gt;0,IF(DAY($C7636)=1,SUM(INDIRECT("I"&amp;(ROW(C7635)-DAY(C7635))):I7635),0),0)</f>
        <v>0</v>
      </c>
      <c r="N7636" s="29">
        <f ca="1">IF(C7636&lt;Calculator!$G$27,0,IF(C7636=Calculator!$G$27,Calculator!$G$39,IF(H7636-K7636&lt;=0,IF(D7636&gt;Calculator!$G$39,IF(H7636-K7636+E7636+L7636+M7636+Calculator!$G$39&gt;Calculator!$G$39,Calculator!$G$39-(H7636+E7636+L7636+M7636-K7636),Calculator!$G$39),D7636),0)))</f>
        <v>0</v>
      </c>
    </row>
    <row r="7637" spans="1:14" ht="15.75" thickBot="1">
      <c r="A7637" s="33" t="str">
        <f ca="1">IF(C7637=Calculator!$H$27,"F",IF(Daily!D7637+Daily!H7637=0,IF(D7636+H7636&gt;0,"L",""),""))</f>
        <v/>
      </c>
      <c r="B7637" s="34">
        <v>7636</v>
      </c>
      <c r="C7637" s="19">
        <f t="shared" ca="1" si="477"/>
        <v>53566</v>
      </c>
      <c r="D7637" s="29">
        <f t="shared" ca="1" si="479"/>
        <v>0</v>
      </c>
      <c r="E7637" s="29">
        <f ca="1">IF(C7637&lt;Calculator!$D$26,0,IF(DAY($C7637)=1,IF(D7637-Calculator!$G$24&gt;0,Calculator!$G$24,D7637),0))</f>
        <v>0</v>
      </c>
      <c r="F7637" s="29">
        <f ca="1">IF(E7637&gt;0,D7637*Calculator!$G$22/12,0)</f>
        <v>0</v>
      </c>
      <c r="G7637" s="29">
        <f ca="1">IF(E7637&gt;0,(IFERROR(-PMT(Calculator!$G$22/12,Calculator!$G$23*12,Calculator!$G$20),0))-F7637,0)</f>
        <v>0</v>
      </c>
      <c r="H7637" s="29">
        <f t="shared" ca="1" si="480"/>
        <v>0</v>
      </c>
      <c r="I7637" s="29">
        <f t="shared" ca="1" si="478"/>
        <v>0</v>
      </c>
      <c r="J7637" s="30">
        <f>Calculator!$G$40</f>
        <v>6.5000000000000002E-2</v>
      </c>
      <c r="K7637" s="29">
        <f ca="1">IF(C7637&gt;=Calculator!$G$27,IF(DAY($C7637)=1,Calculator!$G$34/2,IF(DAY($C7637)=15,Calculator!$G$34/2,0)),0)</f>
        <v>0</v>
      </c>
      <c r="L7637" s="29">
        <f ca="1">IF(DAY($C7637)=28,IF(H7637=0,0,Calculator!$G$35),0)</f>
        <v>0</v>
      </c>
      <c r="M7637" s="29">
        <f ca="1">IF(I7637&gt;0,IF(DAY($C7637)=1,SUM(INDIRECT("I"&amp;(ROW(C7636)-DAY(C7636))):I7636),0),0)</f>
        <v>0</v>
      </c>
      <c r="N7637" s="29">
        <f ca="1">IF(C7637&lt;Calculator!$G$27,0,IF(C7637=Calculator!$G$27,Calculator!$G$39,IF(H7637-K7637&lt;=0,IF(D7637&gt;Calculator!$G$39,IF(H7637-K7637+E7637+L7637+M7637+Calculator!$G$39&gt;Calculator!$G$39,Calculator!$G$39-(H7637+E7637+L7637+M7637-K7637),Calculator!$G$39),D7637),0)))</f>
        <v>0</v>
      </c>
    </row>
    <row r="7638" spans="1:14" ht="15.75" thickBot="1">
      <c r="A7638" s="33" t="str">
        <f ca="1">IF(C7638=Calculator!$H$27,"F",IF(Daily!D7638+Daily!H7638=0,IF(D7637+H7637&gt;0,"L",""),""))</f>
        <v/>
      </c>
      <c r="B7638" s="34">
        <v>7637</v>
      </c>
      <c r="C7638" s="19">
        <f t="shared" ca="1" si="477"/>
        <v>53567</v>
      </c>
      <c r="D7638" s="29">
        <f t="shared" ca="1" si="479"/>
        <v>0</v>
      </c>
      <c r="E7638" s="29">
        <f ca="1">IF(C7638&lt;Calculator!$D$26,0,IF(DAY($C7638)=1,IF(D7638-Calculator!$G$24&gt;0,Calculator!$G$24,D7638),0))</f>
        <v>0</v>
      </c>
      <c r="F7638" s="29">
        <f ca="1">IF(E7638&gt;0,D7638*Calculator!$G$22/12,0)</f>
        <v>0</v>
      </c>
      <c r="G7638" s="29">
        <f ca="1">IF(E7638&gt;0,(IFERROR(-PMT(Calculator!$G$22/12,Calculator!$G$23*12,Calculator!$G$20),0))-F7638,0)</f>
        <v>0</v>
      </c>
      <c r="H7638" s="29">
        <f t="shared" ca="1" si="480"/>
        <v>0</v>
      </c>
      <c r="I7638" s="29">
        <f t="shared" ca="1" si="478"/>
        <v>0</v>
      </c>
      <c r="J7638" s="30">
        <f>Calculator!$G$40</f>
        <v>6.5000000000000002E-2</v>
      </c>
      <c r="K7638" s="29">
        <f ca="1">IF(C7638&gt;=Calculator!$G$27,IF(DAY($C7638)=1,Calculator!$G$34/2,IF(DAY($C7638)=15,Calculator!$G$34/2,0)),0)</f>
        <v>0</v>
      </c>
      <c r="L7638" s="29">
        <f ca="1">IF(DAY($C7638)=28,IF(H7638=0,0,Calculator!$G$35),0)</f>
        <v>0</v>
      </c>
      <c r="M7638" s="29">
        <f ca="1">IF(I7638&gt;0,IF(DAY($C7638)=1,SUM(INDIRECT("I"&amp;(ROW(C7637)-DAY(C7637))):I7637),0),0)</f>
        <v>0</v>
      </c>
      <c r="N7638" s="29">
        <f ca="1">IF(C7638&lt;Calculator!$G$27,0,IF(C7638=Calculator!$G$27,Calculator!$G$39,IF(H7638-K7638&lt;=0,IF(D7638&gt;Calculator!$G$39,IF(H7638-K7638+E7638+L7638+M7638+Calculator!$G$39&gt;Calculator!$G$39,Calculator!$G$39-(H7638+E7638+L7638+M7638-K7638),Calculator!$G$39),D7638),0)))</f>
        <v>0</v>
      </c>
    </row>
    <row r="7639" spans="1:14" ht="15.75" thickBot="1">
      <c r="A7639" s="33" t="str">
        <f ca="1">IF(C7639=Calculator!$H$27,"F",IF(Daily!D7639+Daily!H7639=0,IF(D7638+H7638&gt;0,"L",""),""))</f>
        <v/>
      </c>
      <c r="B7639" s="34">
        <v>7638</v>
      </c>
      <c r="C7639" s="19">
        <f t="shared" ca="1" si="477"/>
        <v>53568</v>
      </c>
      <c r="D7639" s="29">
        <f t="shared" ca="1" si="479"/>
        <v>0</v>
      </c>
      <c r="E7639" s="29">
        <f ca="1">IF(C7639&lt;Calculator!$D$26,0,IF(DAY($C7639)=1,IF(D7639-Calculator!$G$24&gt;0,Calculator!$G$24,D7639),0))</f>
        <v>0</v>
      </c>
      <c r="F7639" s="29">
        <f ca="1">IF(E7639&gt;0,D7639*Calculator!$G$22/12,0)</f>
        <v>0</v>
      </c>
      <c r="G7639" s="29">
        <f ca="1">IF(E7639&gt;0,(IFERROR(-PMT(Calculator!$G$22/12,Calculator!$G$23*12,Calculator!$G$20),0))-F7639,0)</f>
        <v>0</v>
      </c>
      <c r="H7639" s="29">
        <f t="shared" ca="1" si="480"/>
        <v>0</v>
      </c>
      <c r="I7639" s="29">
        <f t="shared" ca="1" si="478"/>
        <v>0</v>
      </c>
      <c r="J7639" s="30">
        <f>Calculator!$G$40</f>
        <v>6.5000000000000002E-2</v>
      </c>
      <c r="K7639" s="29">
        <f ca="1">IF(C7639&gt;=Calculator!$G$27,IF(DAY($C7639)=1,Calculator!$G$34/2,IF(DAY($C7639)=15,Calculator!$G$34/2,0)),0)</f>
        <v>0</v>
      </c>
      <c r="L7639" s="29">
        <f ca="1">IF(DAY($C7639)=28,IF(H7639=0,0,Calculator!$G$35),0)</f>
        <v>0</v>
      </c>
      <c r="M7639" s="29">
        <f ca="1">IF(I7639&gt;0,IF(DAY($C7639)=1,SUM(INDIRECT("I"&amp;(ROW(C7638)-DAY(C7638))):I7638),0),0)</f>
        <v>0</v>
      </c>
      <c r="N7639" s="29">
        <f ca="1">IF(C7639&lt;Calculator!$G$27,0,IF(C7639=Calculator!$G$27,Calculator!$G$39,IF(H7639-K7639&lt;=0,IF(D7639&gt;Calculator!$G$39,IF(H7639-K7639+E7639+L7639+M7639+Calculator!$G$39&gt;Calculator!$G$39,Calculator!$G$39-(H7639+E7639+L7639+M7639-K7639),Calculator!$G$39),D7639),0)))</f>
        <v>0</v>
      </c>
    </row>
    <row r="7640" spans="1:14" ht="15.75" thickBot="1">
      <c r="A7640" s="33" t="str">
        <f ca="1">IF(C7640=Calculator!$H$27,"F",IF(Daily!D7640+Daily!H7640=0,IF(D7639+H7639&gt;0,"L",""),""))</f>
        <v/>
      </c>
      <c r="B7640" s="34">
        <v>7639</v>
      </c>
      <c r="C7640" s="19">
        <f t="shared" ca="1" si="477"/>
        <v>53569</v>
      </c>
      <c r="D7640" s="29">
        <f t="shared" ca="1" si="479"/>
        <v>0</v>
      </c>
      <c r="E7640" s="29">
        <f ca="1">IF(C7640&lt;Calculator!$D$26,0,IF(DAY($C7640)=1,IF(D7640-Calculator!$G$24&gt;0,Calculator!$G$24,D7640),0))</f>
        <v>0</v>
      </c>
      <c r="F7640" s="29">
        <f ca="1">IF(E7640&gt;0,D7640*Calculator!$G$22/12,0)</f>
        <v>0</v>
      </c>
      <c r="G7640" s="29">
        <f ca="1">IF(E7640&gt;0,(IFERROR(-PMT(Calculator!$G$22/12,Calculator!$G$23*12,Calculator!$G$20),0))-F7640,0)</f>
        <v>0</v>
      </c>
      <c r="H7640" s="29">
        <f t="shared" ca="1" si="480"/>
        <v>0</v>
      </c>
      <c r="I7640" s="29">
        <f t="shared" ca="1" si="478"/>
        <v>0</v>
      </c>
      <c r="J7640" s="30">
        <f>Calculator!$G$40</f>
        <v>6.5000000000000002E-2</v>
      </c>
      <c r="K7640" s="29">
        <f ca="1">IF(C7640&gt;=Calculator!$G$27,IF(DAY($C7640)=1,Calculator!$G$34/2,IF(DAY($C7640)=15,Calculator!$G$34/2,0)),0)</f>
        <v>0</v>
      </c>
      <c r="L7640" s="29">
        <f ca="1">IF(DAY($C7640)=28,IF(H7640=0,0,Calculator!$G$35),0)</f>
        <v>0</v>
      </c>
      <c r="M7640" s="29">
        <f ca="1">IF(I7640&gt;0,IF(DAY($C7640)=1,SUM(INDIRECT("I"&amp;(ROW(C7639)-DAY(C7639))):I7639),0),0)</f>
        <v>0</v>
      </c>
      <c r="N7640" s="29">
        <f ca="1">IF(C7640&lt;Calculator!$G$27,0,IF(C7640=Calculator!$G$27,Calculator!$G$39,IF(H7640-K7640&lt;=0,IF(D7640&gt;Calculator!$G$39,IF(H7640-K7640+E7640+L7640+M7640+Calculator!$G$39&gt;Calculator!$G$39,Calculator!$G$39-(H7640+E7640+L7640+M7640-K7640),Calculator!$G$39),D7640),0)))</f>
        <v>0</v>
      </c>
    </row>
    <row r="7641" spans="1:14" ht="15.75" thickBot="1">
      <c r="A7641" s="33" t="str">
        <f ca="1">IF(C7641=Calculator!$H$27,"F",IF(Daily!D7641+Daily!H7641=0,IF(D7640+H7640&gt;0,"L",""),""))</f>
        <v/>
      </c>
      <c r="B7641" s="34">
        <v>7640</v>
      </c>
      <c r="C7641" s="19">
        <f t="shared" ca="1" si="477"/>
        <v>53570</v>
      </c>
      <c r="D7641" s="29">
        <f t="shared" ca="1" si="479"/>
        <v>0</v>
      </c>
      <c r="E7641" s="29">
        <f ca="1">IF(C7641&lt;Calculator!$D$26,0,IF(DAY($C7641)=1,IF(D7641-Calculator!$G$24&gt;0,Calculator!$G$24,D7641),0))</f>
        <v>0</v>
      </c>
      <c r="F7641" s="29">
        <f ca="1">IF(E7641&gt;0,D7641*Calculator!$G$22/12,0)</f>
        <v>0</v>
      </c>
      <c r="G7641" s="29">
        <f ca="1">IF(E7641&gt;0,(IFERROR(-PMT(Calculator!$G$22/12,Calculator!$G$23*12,Calculator!$G$20),0))-F7641,0)</f>
        <v>0</v>
      </c>
      <c r="H7641" s="29">
        <f t="shared" ca="1" si="480"/>
        <v>0</v>
      </c>
      <c r="I7641" s="29">
        <f t="shared" ca="1" si="478"/>
        <v>0</v>
      </c>
      <c r="J7641" s="30">
        <f>Calculator!$G$40</f>
        <v>6.5000000000000002E-2</v>
      </c>
      <c r="K7641" s="29">
        <f ca="1">IF(C7641&gt;=Calculator!$G$27,IF(DAY($C7641)=1,Calculator!$G$34/2,IF(DAY($C7641)=15,Calculator!$G$34/2,0)),0)</f>
        <v>0</v>
      </c>
      <c r="L7641" s="29">
        <f ca="1">IF(DAY($C7641)=28,IF(H7641=0,0,Calculator!$G$35),0)</f>
        <v>0</v>
      </c>
      <c r="M7641" s="29">
        <f ca="1">IF(I7641&gt;0,IF(DAY($C7641)=1,SUM(INDIRECT("I"&amp;(ROW(C7640)-DAY(C7640))):I7640),0),0)</f>
        <v>0</v>
      </c>
      <c r="N7641" s="29">
        <f ca="1">IF(C7641&lt;Calculator!$G$27,0,IF(C7641=Calculator!$G$27,Calculator!$G$39,IF(H7641-K7641&lt;=0,IF(D7641&gt;Calculator!$G$39,IF(H7641-K7641+E7641+L7641+M7641+Calculator!$G$39&gt;Calculator!$G$39,Calculator!$G$39-(H7641+E7641+L7641+M7641-K7641),Calculator!$G$39),D7641),0)))</f>
        <v>0</v>
      </c>
    </row>
    <row r="7642" spans="1:14" ht="15.75" thickBot="1">
      <c r="A7642" s="33" t="str">
        <f ca="1">IF(C7642=Calculator!$H$27,"F",IF(Daily!D7642+Daily!H7642=0,IF(D7641+H7641&gt;0,"L",""),""))</f>
        <v/>
      </c>
      <c r="B7642" s="34">
        <v>7641</v>
      </c>
      <c r="C7642" s="19">
        <f t="shared" ca="1" si="477"/>
        <v>53571</v>
      </c>
      <c r="D7642" s="29">
        <f t="shared" ca="1" si="479"/>
        <v>0</v>
      </c>
      <c r="E7642" s="29">
        <f ca="1">IF(C7642&lt;Calculator!$D$26,0,IF(DAY($C7642)=1,IF(D7642-Calculator!$G$24&gt;0,Calculator!$G$24,D7642),0))</f>
        <v>0</v>
      </c>
      <c r="F7642" s="29">
        <f ca="1">IF(E7642&gt;0,D7642*Calculator!$G$22/12,0)</f>
        <v>0</v>
      </c>
      <c r="G7642" s="29">
        <f ca="1">IF(E7642&gt;0,(IFERROR(-PMT(Calculator!$G$22/12,Calculator!$G$23*12,Calculator!$G$20),0))-F7642,0)</f>
        <v>0</v>
      </c>
      <c r="H7642" s="29">
        <f t="shared" ca="1" si="480"/>
        <v>0</v>
      </c>
      <c r="I7642" s="29">
        <f t="shared" ca="1" si="478"/>
        <v>0</v>
      </c>
      <c r="J7642" s="30">
        <f>Calculator!$G$40</f>
        <v>6.5000000000000002E-2</v>
      </c>
      <c r="K7642" s="29">
        <f ca="1">IF(C7642&gt;=Calculator!$G$27,IF(DAY($C7642)=1,Calculator!$G$34/2,IF(DAY($C7642)=15,Calculator!$G$34/2,0)),0)</f>
        <v>4500</v>
      </c>
      <c r="L7642" s="29">
        <f ca="1">IF(DAY($C7642)=28,IF(H7642=0,0,Calculator!$G$35),0)</f>
        <v>0</v>
      </c>
      <c r="M7642" s="29">
        <f ca="1">IF(I7642&gt;0,IF(DAY($C7642)=1,SUM(INDIRECT("I"&amp;(ROW(C7641)-DAY(C7641))):I7641),0),0)</f>
        <v>0</v>
      </c>
      <c r="N7642" s="29">
        <f ca="1">IF(C7642&lt;Calculator!$G$27,0,IF(C7642=Calculator!$G$27,Calculator!$G$39,IF(H7642-K7642&lt;=0,IF(D7642&gt;Calculator!$G$39,IF(H7642-K7642+E7642+L7642+M7642+Calculator!$G$39&gt;Calculator!$G$39,Calculator!$G$39-(H7642+E7642+L7642+M7642-K7642),Calculator!$G$39),D7642),0)))</f>
        <v>0</v>
      </c>
    </row>
    <row r="7643" spans="1:14" ht="15.75" thickBot="1">
      <c r="A7643" s="33" t="str">
        <f ca="1">IF(C7643=Calculator!$H$27,"F",IF(Daily!D7643+Daily!H7643=0,IF(D7642+H7642&gt;0,"L",""),""))</f>
        <v/>
      </c>
      <c r="B7643" s="34">
        <v>7642</v>
      </c>
      <c r="C7643" s="19">
        <f t="shared" ca="1" si="477"/>
        <v>53572</v>
      </c>
      <c r="D7643" s="29">
        <f t="shared" ca="1" si="479"/>
        <v>0</v>
      </c>
      <c r="E7643" s="29">
        <f ca="1">IF(C7643&lt;Calculator!$D$26,0,IF(DAY($C7643)=1,IF(D7643-Calculator!$G$24&gt;0,Calculator!$G$24,D7643),0))</f>
        <v>0</v>
      </c>
      <c r="F7643" s="29">
        <f ca="1">IF(E7643&gt;0,D7643*Calculator!$G$22/12,0)</f>
        <v>0</v>
      </c>
      <c r="G7643" s="29">
        <f ca="1">IF(E7643&gt;0,(IFERROR(-PMT(Calculator!$G$22/12,Calculator!$G$23*12,Calculator!$G$20),0))-F7643,0)</f>
        <v>0</v>
      </c>
      <c r="H7643" s="29">
        <f t="shared" ca="1" si="480"/>
        <v>0</v>
      </c>
      <c r="I7643" s="29">
        <f t="shared" ca="1" si="478"/>
        <v>0</v>
      </c>
      <c r="J7643" s="30">
        <f>Calculator!$G$40</f>
        <v>6.5000000000000002E-2</v>
      </c>
      <c r="K7643" s="29">
        <f ca="1">IF(C7643&gt;=Calculator!$G$27,IF(DAY($C7643)=1,Calculator!$G$34/2,IF(DAY($C7643)=15,Calculator!$G$34/2,0)),0)</f>
        <v>0</v>
      </c>
      <c r="L7643" s="29">
        <f ca="1">IF(DAY($C7643)=28,IF(H7643=0,0,Calculator!$G$35),0)</f>
        <v>0</v>
      </c>
      <c r="M7643" s="29">
        <f ca="1">IF(I7643&gt;0,IF(DAY($C7643)=1,SUM(INDIRECT("I"&amp;(ROW(C7642)-DAY(C7642))):I7642),0),0)</f>
        <v>0</v>
      </c>
      <c r="N7643" s="29">
        <f ca="1">IF(C7643&lt;Calculator!$G$27,0,IF(C7643=Calculator!$G$27,Calculator!$G$39,IF(H7643-K7643&lt;=0,IF(D7643&gt;Calculator!$G$39,IF(H7643-K7643+E7643+L7643+M7643+Calculator!$G$39&gt;Calculator!$G$39,Calculator!$G$39-(H7643+E7643+L7643+M7643-K7643),Calculator!$G$39),D7643),0)))</f>
        <v>0</v>
      </c>
    </row>
    <row r="7644" spans="1:14" ht="15.75" thickBot="1">
      <c r="A7644" s="33" t="str">
        <f ca="1">IF(C7644=Calculator!$H$27,"F",IF(Daily!D7644+Daily!H7644=0,IF(D7643+H7643&gt;0,"L",""),""))</f>
        <v/>
      </c>
      <c r="B7644" s="34">
        <v>7643</v>
      </c>
      <c r="C7644" s="19">
        <f t="shared" ca="1" si="477"/>
        <v>53573</v>
      </c>
      <c r="D7644" s="29">
        <f t="shared" ca="1" si="479"/>
        <v>0</v>
      </c>
      <c r="E7644" s="29">
        <f ca="1">IF(C7644&lt;Calculator!$D$26,0,IF(DAY($C7644)=1,IF(D7644-Calculator!$G$24&gt;0,Calculator!$G$24,D7644),0))</f>
        <v>0</v>
      </c>
      <c r="F7644" s="29">
        <f ca="1">IF(E7644&gt;0,D7644*Calculator!$G$22/12,0)</f>
        <v>0</v>
      </c>
      <c r="G7644" s="29">
        <f ca="1">IF(E7644&gt;0,(IFERROR(-PMT(Calculator!$G$22/12,Calculator!$G$23*12,Calculator!$G$20),0))-F7644,0)</f>
        <v>0</v>
      </c>
      <c r="H7644" s="29">
        <f t="shared" ca="1" si="480"/>
        <v>0</v>
      </c>
      <c r="I7644" s="29">
        <f t="shared" ca="1" si="478"/>
        <v>0</v>
      </c>
      <c r="J7644" s="30">
        <f>Calculator!$G$40</f>
        <v>6.5000000000000002E-2</v>
      </c>
      <c r="K7644" s="29">
        <f ca="1">IF(C7644&gt;=Calculator!$G$27,IF(DAY($C7644)=1,Calculator!$G$34/2,IF(DAY($C7644)=15,Calculator!$G$34/2,0)),0)</f>
        <v>0</v>
      </c>
      <c r="L7644" s="29">
        <f ca="1">IF(DAY($C7644)=28,IF(H7644=0,0,Calculator!$G$35),0)</f>
        <v>0</v>
      </c>
      <c r="M7644" s="29">
        <f ca="1">IF(I7644&gt;0,IF(DAY($C7644)=1,SUM(INDIRECT("I"&amp;(ROW(C7643)-DAY(C7643))):I7643),0),0)</f>
        <v>0</v>
      </c>
      <c r="N7644" s="29">
        <f ca="1">IF(C7644&lt;Calculator!$G$27,0,IF(C7644=Calculator!$G$27,Calculator!$G$39,IF(H7644-K7644&lt;=0,IF(D7644&gt;Calculator!$G$39,IF(H7644-K7644+E7644+L7644+M7644+Calculator!$G$39&gt;Calculator!$G$39,Calculator!$G$39-(H7644+E7644+L7644+M7644-K7644),Calculator!$G$39),D7644),0)))</f>
        <v>0</v>
      </c>
    </row>
    <row r="7645" spans="1:14" ht="15.75" thickBot="1">
      <c r="A7645" s="33" t="str">
        <f ca="1">IF(C7645=Calculator!$H$27,"F",IF(Daily!D7645+Daily!H7645=0,IF(D7644+H7644&gt;0,"L",""),""))</f>
        <v/>
      </c>
      <c r="B7645" s="34">
        <v>7644</v>
      </c>
      <c r="C7645" s="19">
        <f t="shared" ca="1" si="477"/>
        <v>53574</v>
      </c>
      <c r="D7645" s="29">
        <f t="shared" ca="1" si="479"/>
        <v>0</v>
      </c>
      <c r="E7645" s="29">
        <f ca="1">IF(C7645&lt;Calculator!$D$26,0,IF(DAY($C7645)=1,IF(D7645-Calculator!$G$24&gt;0,Calculator!$G$24,D7645),0))</f>
        <v>0</v>
      </c>
      <c r="F7645" s="29">
        <f ca="1">IF(E7645&gt;0,D7645*Calculator!$G$22/12,0)</f>
        <v>0</v>
      </c>
      <c r="G7645" s="29">
        <f ca="1">IF(E7645&gt;0,(IFERROR(-PMT(Calculator!$G$22/12,Calculator!$G$23*12,Calculator!$G$20),0))-F7645,0)</f>
        <v>0</v>
      </c>
      <c r="H7645" s="29">
        <f t="shared" ca="1" si="480"/>
        <v>0</v>
      </c>
      <c r="I7645" s="29">
        <f t="shared" ca="1" si="478"/>
        <v>0</v>
      </c>
      <c r="J7645" s="30">
        <f>Calculator!$G$40</f>
        <v>6.5000000000000002E-2</v>
      </c>
      <c r="K7645" s="29">
        <f ca="1">IF(C7645&gt;=Calculator!$G$27,IF(DAY($C7645)=1,Calculator!$G$34/2,IF(DAY($C7645)=15,Calculator!$G$34/2,0)),0)</f>
        <v>0</v>
      </c>
      <c r="L7645" s="29">
        <f ca="1">IF(DAY($C7645)=28,IF(H7645=0,0,Calculator!$G$35),0)</f>
        <v>0</v>
      </c>
      <c r="M7645" s="29">
        <f ca="1">IF(I7645&gt;0,IF(DAY($C7645)=1,SUM(INDIRECT("I"&amp;(ROW(C7644)-DAY(C7644))):I7644),0),0)</f>
        <v>0</v>
      </c>
      <c r="N7645" s="29">
        <f ca="1">IF(C7645&lt;Calculator!$G$27,0,IF(C7645=Calculator!$G$27,Calculator!$G$39,IF(H7645-K7645&lt;=0,IF(D7645&gt;Calculator!$G$39,IF(H7645-K7645+E7645+L7645+M7645+Calculator!$G$39&gt;Calculator!$G$39,Calculator!$G$39-(H7645+E7645+L7645+M7645-K7645),Calculator!$G$39),D7645),0)))</f>
        <v>0</v>
      </c>
    </row>
    <row r="7646" spans="1:14" ht="15.75" thickBot="1">
      <c r="A7646" s="33" t="str">
        <f ca="1">IF(C7646=Calculator!$H$27,"F",IF(Daily!D7646+Daily!H7646=0,IF(D7645+H7645&gt;0,"L",""),""))</f>
        <v/>
      </c>
      <c r="B7646" s="34">
        <v>7645</v>
      </c>
      <c r="C7646" s="19">
        <f t="shared" ca="1" si="477"/>
        <v>53575</v>
      </c>
      <c r="D7646" s="29">
        <f t="shared" ca="1" si="479"/>
        <v>0</v>
      </c>
      <c r="E7646" s="29">
        <f ca="1">IF(C7646&lt;Calculator!$D$26,0,IF(DAY($C7646)=1,IF(D7646-Calculator!$G$24&gt;0,Calculator!$G$24,D7646),0))</f>
        <v>0</v>
      </c>
      <c r="F7646" s="29">
        <f ca="1">IF(E7646&gt;0,D7646*Calculator!$G$22/12,0)</f>
        <v>0</v>
      </c>
      <c r="G7646" s="29">
        <f ca="1">IF(E7646&gt;0,(IFERROR(-PMT(Calculator!$G$22/12,Calculator!$G$23*12,Calculator!$G$20),0))-F7646,0)</f>
        <v>0</v>
      </c>
      <c r="H7646" s="29">
        <f t="shared" ca="1" si="480"/>
        <v>0</v>
      </c>
      <c r="I7646" s="29">
        <f t="shared" ca="1" si="478"/>
        <v>0</v>
      </c>
      <c r="J7646" s="30">
        <f>Calculator!$G$40</f>
        <v>6.5000000000000002E-2</v>
      </c>
      <c r="K7646" s="29">
        <f ca="1">IF(C7646&gt;=Calculator!$G$27,IF(DAY($C7646)=1,Calculator!$G$34/2,IF(DAY($C7646)=15,Calculator!$G$34/2,0)),0)</f>
        <v>0</v>
      </c>
      <c r="L7646" s="29">
        <f ca="1">IF(DAY($C7646)=28,IF(H7646=0,0,Calculator!$G$35),0)</f>
        <v>0</v>
      </c>
      <c r="M7646" s="29">
        <f ca="1">IF(I7646&gt;0,IF(DAY($C7646)=1,SUM(INDIRECT("I"&amp;(ROW(C7645)-DAY(C7645))):I7645),0),0)</f>
        <v>0</v>
      </c>
      <c r="N7646" s="29">
        <f ca="1">IF(C7646&lt;Calculator!$G$27,0,IF(C7646=Calculator!$G$27,Calculator!$G$39,IF(H7646-K7646&lt;=0,IF(D7646&gt;Calculator!$G$39,IF(H7646-K7646+E7646+L7646+M7646+Calculator!$G$39&gt;Calculator!$G$39,Calculator!$G$39-(H7646+E7646+L7646+M7646-K7646),Calculator!$G$39),D7646),0)))</f>
        <v>0</v>
      </c>
    </row>
    <row r="7647" spans="1:14" ht="15.75" thickBot="1">
      <c r="A7647" s="33" t="str">
        <f ca="1">IF(C7647=Calculator!$H$27,"F",IF(Daily!D7647+Daily!H7647=0,IF(D7646+H7646&gt;0,"L",""),""))</f>
        <v/>
      </c>
      <c r="B7647" s="34">
        <v>7646</v>
      </c>
      <c r="C7647" s="19">
        <f t="shared" ca="1" si="477"/>
        <v>53576</v>
      </c>
      <c r="D7647" s="29">
        <f t="shared" ca="1" si="479"/>
        <v>0</v>
      </c>
      <c r="E7647" s="29">
        <f ca="1">IF(C7647&lt;Calculator!$D$26,0,IF(DAY($C7647)=1,IF(D7647-Calculator!$G$24&gt;0,Calculator!$G$24,D7647),0))</f>
        <v>0</v>
      </c>
      <c r="F7647" s="29">
        <f ca="1">IF(E7647&gt;0,D7647*Calculator!$G$22/12,0)</f>
        <v>0</v>
      </c>
      <c r="G7647" s="29">
        <f ca="1">IF(E7647&gt;0,(IFERROR(-PMT(Calculator!$G$22/12,Calculator!$G$23*12,Calculator!$G$20),0))-F7647,0)</f>
        <v>0</v>
      </c>
      <c r="H7647" s="29">
        <f t="shared" ca="1" si="480"/>
        <v>0</v>
      </c>
      <c r="I7647" s="29">
        <f t="shared" ca="1" si="478"/>
        <v>0</v>
      </c>
      <c r="J7647" s="30">
        <f>Calculator!$G$40</f>
        <v>6.5000000000000002E-2</v>
      </c>
      <c r="K7647" s="29">
        <f ca="1">IF(C7647&gt;=Calculator!$G$27,IF(DAY($C7647)=1,Calculator!$G$34/2,IF(DAY($C7647)=15,Calculator!$G$34/2,0)),0)</f>
        <v>0</v>
      </c>
      <c r="L7647" s="29">
        <f ca="1">IF(DAY($C7647)=28,IF(H7647=0,0,Calculator!$G$35),0)</f>
        <v>0</v>
      </c>
      <c r="M7647" s="29">
        <f ca="1">IF(I7647&gt;0,IF(DAY($C7647)=1,SUM(INDIRECT("I"&amp;(ROW(C7646)-DAY(C7646))):I7646),0),0)</f>
        <v>0</v>
      </c>
      <c r="N7647" s="29">
        <f ca="1">IF(C7647&lt;Calculator!$G$27,0,IF(C7647=Calculator!$G$27,Calculator!$G$39,IF(H7647-K7647&lt;=0,IF(D7647&gt;Calculator!$G$39,IF(H7647-K7647+E7647+L7647+M7647+Calculator!$G$39&gt;Calculator!$G$39,Calculator!$G$39-(H7647+E7647+L7647+M7647-K7647),Calculator!$G$39),D7647),0)))</f>
        <v>0</v>
      </c>
    </row>
    <row r="7648" spans="1:14" ht="15.75" thickBot="1">
      <c r="A7648" s="33" t="str">
        <f ca="1">IF(C7648=Calculator!$H$27,"F",IF(Daily!D7648+Daily!H7648=0,IF(D7647+H7647&gt;0,"L",""),""))</f>
        <v/>
      </c>
      <c r="B7648" s="34">
        <v>7647</v>
      </c>
      <c r="C7648" s="19">
        <f t="shared" ca="1" si="477"/>
        <v>53577</v>
      </c>
      <c r="D7648" s="29">
        <f t="shared" ca="1" si="479"/>
        <v>0</v>
      </c>
      <c r="E7648" s="29">
        <f ca="1">IF(C7648&lt;Calculator!$D$26,0,IF(DAY($C7648)=1,IF(D7648-Calculator!$G$24&gt;0,Calculator!$G$24,D7648),0))</f>
        <v>0</v>
      </c>
      <c r="F7648" s="29">
        <f ca="1">IF(E7648&gt;0,D7648*Calculator!$G$22/12,0)</f>
        <v>0</v>
      </c>
      <c r="G7648" s="29">
        <f ca="1">IF(E7648&gt;0,(IFERROR(-PMT(Calculator!$G$22/12,Calculator!$G$23*12,Calculator!$G$20),0))-F7648,0)</f>
        <v>0</v>
      </c>
      <c r="H7648" s="29">
        <f t="shared" ca="1" si="480"/>
        <v>0</v>
      </c>
      <c r="I7648" s="29">
        <f t="shared" ca="1" si="478"/>
        <v>0</v>
      </c>
      <c r="J7648" s="30">
        <f>Calculator!$G$40</f>
        <v>6.5000000000000002E-2</v>
      </c>
      <c r="K7648" s="29">
        <f ca="1">IF(C7648&gt;=Calculator!$G$27,IF(DAY($C7648)=1,Calculator!$G$34/2,IF(DAY($C7648)=15,Calculator!$G$34/2,0)),0)</f>
        <v>0</v>
      </c>
      <c r="L7648" s="29">
        <f ca="1">IF(DAY($C7648)=28,IF(H7648=0,0,Calculator!$G$35),0)</f>
        <v>0</v>
      </c>
      <c r="M7648" s="29">
        <f ca="1">IF(I7648&gt;0,IF(DAY($C7648)=1,SUM(INDIRECT("I"&amp;(ROW(C7647)-DAY(C7647))):I7647),0),0)</f>
        <v>0</v>
      </c>
      <c r="N7648" s="29">
        <f ca="1">IF(C7648&lt;Calculator!$G$27,0,IF(C7648=Calculator!$G$27,Calculator!$G$39,IF(H7648-K7648&lt;=0,IF(D7648&gt;Calculator!$G$39,IF(H7648-K7648+E7648+L7648+M7648+Calculator!$G$39&gt;Calculator!$G$39,Calculator!$G$39-(H7648+E7648+L7648+M7648-K7648),Calculator!$G$39),D7648),0)))</f>
        <v>0</v>
      </c>
    </row>
    <row r="7649" spans="1:14" ht="15.75" thickBot="1">
      <c r="A7649" s="33" t="str">
        <f ca="1">IF(C7649=Calculator!$H$27,"F",IF(Daily!D7649+Daily!H7649=0,IF(D7648+H7648&gt;0,"L",""),""))</f>
        <v/>
      </c>
      <c r="B7649" s="34">
        <v>7648</v>
      </c>
      <c r="C7649" s="19">
        <f t="shared" ca="1" si="477"/>
        <v>53578</v>
      </c>
      <c r="D7649" s="29">
        <f t="shared" ca="1" si="479"/>
        <v>0</v>
      </c>
      <c r="E7649" s="29">
        <f ca="1">IF(C7649&lt;Calculator!$D$26,0,IF(DAY($C7649)=1,IF(D7649-Calculator!$G$24&gt;0,Calculator!$G$24,D7649),0))</f>
        <v>0</v>
      </c>
      <c r="F7649" s="29">
        <f ca="1">IF(E7649&gt;0,D7649*Calculator!$G$22/12,0)</f>
        <v>0</v>
      </c>
      <c r="G7649" s="29">
        <f ca="1">IF(E7649&gt;0,(IFERROR(-PMT(Calculator!$G$22/12,Calculator!$G$23*12,Calculator!$G$20),0))-F7649,0)</f>
        <v>0</v>
      </c>
      <c r="H7649" s="29">
        <f t="shared" ca="1" si="480"/>
        <v>0</v>
      </c>
      <c r="I7649" s="29">
        <f t="shared" ca="1" si="478"/>
        <v>0</v>
      </c>
      <c r="J7649" s="30">
        <f>Calculator!$G$40</f>
        <v>6.5000000000000002E-2</v>
      </c>
      <c r="K7649" s="29">
        <f ca="1">IF(C7649&gt;=Calculator!$G$27,IF(DAY($C7649)=1,Calculator!$G$34/2,IF(DAY($C7649)=15,Calculator!$G$34/2,0)),0)</f>
        <v>0</v>
      </c>
      <c r="L7649" s="29">
        <f ca="1">IF(DAY($C7649)=28,IF(H7649=0,0,Calculator!$G$35),0)</f>
        <v>0</v>
      </c>
      <c r="M7649" s="29">
        <f ca="1">IF(I7649&gt;0,IF(DAY($C7649)=1,SUM(INDIRECT("I"&amp;(ROW(C7648)-DAY(C7648))):I7648),0),0)</f>
        <v>0</v>
      </c>
      <c r="N7649" s="29">
        <f ca="1">IF(C7649&lt;Calculator!$G$27,0,IF(C7649=Calculator!$G$27,Calculator!$G$39,IF(H7649-K7649&lt;=0,IF(D7649&gt;Calculator!$G$39,IF(H7649-K7649+E7649+L7649+M7649+Calculator!$G$39&gt;Calculator!$G$39,Calculator!$G$39-(H7649+E7649+L7649+M7649-K7649),Calculator!$G$39),D7649),0)))</f>
        <v>0</v>
      </c>
    </row>
    <row r="7650" spans="1:14" ht="15.75" thickBot="1">
      <c r="A7650" s="33" t="str">
        <f ca="1">IF(C7650=Calculator!$H$27,"F",IF(Daily!D7650+Daily!H7650=0,IF(D7649+H7649&gt;0,"L",""),""))</f>
        <v/>
      </c>
      <c r="B7650" s="34">
        <v>7649</v>
      </c>
      <c r="C7650" s="19">
        <f t="shared" ca="1" si="477"/>
        <v>53579</v>
      </c>
      <c r="D7650" s="29">
        <f t="shared" ca="1" si="479"/>
        <v>0</v>
      </c>
      <c r="E7650" s="29">
        <f ca="1">IF(C7650&lt;Calculator!$D$26,0,IF(DAY($C7650)=1,IF(D7650-Calculator!$G$24&gt;0,Calculator!$G$24,D7650),0))</f>
        <v>0</v>
      </c>
      <c r="F7650" s="29">
        <f ca="1">IF(E7650&gt;0,D7650*Calculator!$G$22/12,0)</f>
        <v>0</v>
      </c>
      <c r="G7650" s="29">
        <f ca="1">IF(E7650&gt;0,(IFERROR(-PMT(Calculator!$G$22/12,Calculator!$G$23*12,Calculator!$G$20),0))-F7650,0)</f>
        <v>0</v>
      </c>
      <c r="H7650" s="29">
        <f t="shared" ca="1" si="480"/>
        <v>0</v>
      </c>
      <c r="I7650" s="29">
        <f t="shared" ca="1" si="478"/>
        <v>0</v>
      </c>
      <c r="J7650" s="30">
        <f>Calculator!$G$40</f>
        <v>6.5000000000000002E-2</v>
      </c>
      <c r="K7650" s="29">
        <f ca="1">IF(C7650&gt;=Calculator!$G$27,IF(DAY($C7650)=1,Calculator!$G$34/2,IF(DAY($C7650)=15,Calculator!$G$34/2,0)),0)</f>
        <v>0</v>
      </c>
      <c r="L7650" s="29">
        <f ca="1">IF(DAY($C7650)=28,IF(H7650=0,0,Calculator!$G$35),0)</f>
        <v>0</v>
      </c>
      <c r="M7650" s="29">
        <f ca="1">IF(I7650&gt;0,IF(DAY($C7650)=1,SUM(INDIRECT("I"&amp;(ROW(C7649)-DAY(C7649))):I7649),0),0)</f>
        <v>0</v>
      </c>
      <c r="N7650" s="29">
        <f ca="1">IF(C7650&lt;Calculator!$G$27,0,IF(C7650=Calculator!$G$27,Calculator!$G$39,IF(H7650-K7650&lt;=0,IF(D7650&gt;Calculator!$G$39,IF(H7650-K7650+E7650+L7650+M7650+Calculator!$G$39&gt;Calculator!$G$39,Calculator!$G$39-(H7650+E7650+L7650+M7650-K7650),Calculator!$G$39),D7650),0)))</f>
        <v>0</v>
      </c>
    </row>
    <row r="7651" spans="1:14" ht="15.75" thickBot="1">
      <c r="A7651" s="33" t="str">
        <f ca="1">IF(C7651=Calculator!$H$27,"F",IF(Daily!D7651+Daily!H7651=0,IF(D7650+H7650&gt;0,"L",""),""))</f>
        <v/>
      </c>
      <c r="B7651" s="34">
        <v>7650</v>
      </c>
      <c r="C7651" s="19">
        <f t="shared" ca="1" si="477"/>
        <v>53580</v>
      </c>
      <c r="D7651" s="29">
        <f t="shared" ca="1" si="479"/>
        <v>0</v>
      </c>
      <c r="E7651" s="29">
        <f ca="1">IF(C7651&lt;Calculator!$D$26,0,IF(DAY($C7651)=1,IF(D7651-Calculator!$G$24&gt;0,Calculator!$G$24,D7651),0))</f>
        <v>0</v>
      </c>
      <c r="F7651" s="29">
        <f ca="1">IF(E7651&gt;0,D7651*Calculator!$G$22/12,0)</f>
        <v>0</v>
      </c>
      <c r="G7651" s="29">
        <f ca="1">IF(E7651&gt;0,(IFERROR(-PMT(Calculator!$G$22/12,Calculator!$G$23*12,Calculator!$G$20),0))-F7651,0)</f>
        <v>0</v>
      </c>
      <c r="H7651" s="29">
        <f t="shared" ca="1" si="480"/>
        <v>0</v>
      </c>
      <c r="I7651" s="29">
        <f t="shared" ca="1" si="478"/>
        <v>0</v>
      </c>
      <c r="J7651" s="30">
        <f>Calculator!$G$40</f>
        <v>6.5000000000000002E-2</v>
      </c>
      <c r="K7651" s="29">
        <f ca="1">IF(C7651&gt;=Calculator!$G$27,IF(DAY($C7651)=1,Calculator!$G$34/2,IF(DAY($C7651)=15,Calculator!$G$34/2,0)),0)</f>
        <v>0</v>
      </c>
      <c r="L7651" s="29">
        <f ca="1">IF(DAY($C7651)=28,IF(H7651=0,0,Calculator!$G$35),0)</f>
        <v>0</v>
      </c>
      <c r="M7651" s="29">
        <f ca="1">IF(I7651&gt;0,IF(DAY($C7651)=1,SUM(INDIRECT("I"&amp;(ROW(C7650)-DAY(C7650))):I7650),0),0)</f>
        <v>0</v>
      </c>
      <c r="N7651" s="29">
        <f ca="1">IF(C7651&lt;Calculator!$G$27,0,IF(C7651=Calculator!$G$27,Calculator!$G$39,IF(H7651-K7651&lt;=0,IF(D7651&gt;Calculator!$G$39,IF(H7651-K7651+E7651+L7651+M7651+Calculator!$G$39&gt;Calculator!$G$39,Calculator!$G$39-(H7651+E7651+L7651+M7651-K7651),Calculator!$G$39),D7651),0)))</f>
        <v>0</v>
      </c>
    </row>
    <row r="7652" spans="1:14" ht="15.75" thickBot="1">
      <c r="A7652" s="33" t="str">
        <f ca="1">IF(C7652=Calculator!$H$27,"F",IF(Daily!D7652+Daily!H7652=0,IF(D7651+H7651&gt;0,"L",""),""))</f>
        <v/>
      </c>
      <c r="B7652" s="34">
        <v>7651</v>
      </c>
      <c r="C7652" s="19">
        <f t="shared" ca="1" si="477"/>
        <v>53581</v>
      </c>
      <c r="D7652" s="29">
        <f t="shared" ca="1" si="479"/>
        <v>0</v>
      </c>
      <c r="E7652" s="29">
        <f ca="1">IF(C7652&lt;Calculator!$D$26,0,IF(DAY($C7652)=1,IF(D7652-Calculator!$G$24&gt;0,Calculator!$G$24,D7652),0))</f>
        <v>0</v>
      </c>
      <c r="F7652" s="29">
        <f ca="1">IF(E7652&gt;0,D7652*Calculator!$G$22/12,0)</f>
        <v>0</v>
      </c>
      <c r="G7652" s="29">
        <f ca="1">IF(E7652&gt;0,(IFERROR(-PMT(Calculator!$G$22/12,Calculator!$G$23*12,Calculator!$G$20),0))-F7652,0)</f>
        <v>0</v>
      </c>
      <c r="H7652" s="29">
        <f t="shared" ca="1" si="480"/>
        <v>0</v>
      </c>
      <c r="I7652" s="29">
        <f t="shared" ca="1" si="478"/>
        <v>0</v>
      </c>
      <c r="J7652" s="30">
        <f>Calculator!$G$40</f>
        <v>6.5000000000000002E-2</v>
      </c>
      <c r="K7652" s="29">
        <f ca="1">IF(C7652&gt;=Calculator!$G$27,IF(DAY($C7652)=1,Calculator!$G$34/2,IF(DAY($C7652)=15,Calculator!$G$34/2,0)),0)</f>
        <v>0</v>
      </c>
      <c r="L7652" s="29">
        <f ca="1">IF(DAY($C7652)=28,IF(H7652=0,0,Calculator!$G$35),0)</f>
        <v>0</v>
      </c>
      <c r="M7652" s="29">
        <f ca="1">IF(I7652&gt;0,IF(DAY($C7652)=1,SUM(INDIRECT("I"&amp;(ROW(C7651)-DAY(C7651))):I7651),0),0)</f>
        <v>0</v>
      </c>
      <c r="N7652" s="29">
        <f ca="1">IF(C7652&lt;Calculator!$G$27,0,IF(C7652=Calculator!$G$27,Calculator!$G$39,IF(H7652-K7652&lt;=0,IF(D7652&gt;Calculator!$G$39,IF(H7652-K7652+E7652+L7652+M7652+Calculator!$G$39&gt;Calculator!$G$39,Calculator!$G$39-(H7652+E7652+L7652+M7652-K7652),Calculator!$G$39),D7652),0)))</f>
        <v>0</v>
      </c>
    </row>
    <row r="7653" spans="1:14" ht="15.75" thickBot="1">
      <c r="A7653" s="33" t="str">
        <f ca="1">IF(C7653=Calculator!$H$27,"F",IF(Daily!D7653+Daily!H7653=0,IF(D7652+H7652&gt;0,"L",""),""))</f>
        <v/>
      </c>
      <c r="B7653" s="34">
        <v>7652</v>
      </c>
      <c r="C7653" s="19">
        <f t="shared" ca="1" si="477"/>
        <v>53582</v>
      </c>
      <c r="D7653" s="29">
        <f t="shared" ca="1" si="479"/>
        <v>0</v>
      </c>
      <c r="E7653" s="29">
        <f ca="1">IF(C7653&lt;Calculator!$D$26,0,IF(DAY($C7653)=1,IF(D7653-Calculator!$G$24&gt;0,Calculator!$G$24,D7653),0))</f>
        <v>0</v>
      </c>
      <c r="F7653" s="29">
        <f ca="1">IF(E7653&gt;0,D7653*Calculator!$G$22/12,0)</f>
        <v>0</v>
      </c>
      <c r="G7653" s="29">
        <f ca="1">IF(E7653&gt;0,(IFERROR(-PMT(Calculator!$G$22/12,Calculator!$G$23*12,Calculator!$G$20),0))-F7653,0)</f>
        <v>0</v>
      </c>
      <c r="H7653" s="29">
        <f t="shared" ca="1" si="480"/>
        <v>0</v>
      </c>
      <c r="I7653" s="29">
        <f t="shared" ca="1" si="478"/>
        <v>0</v>
      </c>
      <c r="J7653" s="30">
        <f>Calculator!$G$40</f>
        <v>6.5000000000000002E-2</v>
      </c>
      <c r="K7653" s="29">
        <f ca="1">IF(C7653&gt;=Calculator!$G$27,IF(DAY($C7653)=1,Calculator!$G$34/2,IF(DAY($C7653)=15,Calculator!$G$34/2,0)),0)</f>
        <v>0</v>
      </c>
      <c r="L7653" s="29">
        <f ca="1">IF(DAY($C7653)=28,IF(H7653=0,0,Calculator!$G$35),0)</f>
        <v>0</v>
      </c>
      <c r="M7653" s="29">
        <f ca="1">IF(I7653&gt;0,IF(DAY($C7653)=1,SUM(INDIRECT("I"&amp;(ROW(C7652)-DAY(C7652))):I7652),0),0)</f>
        <v>0</v>
      </c>
      <c r="N7653" s="29">
        <f ca="1">IF(C7653&lt;Calculator!$G$27,0,IF(C7653=Calculator!$G$27,Calculator!$G$39,IF(H7653-K7653&lt;=0,IF(D7653&gt;Calculator!$G$39,IF(H7653-K7653+E7653+L7653+M7653+Calculator!$G$39&gt;Calculator!$G$39,Calculator!$G$39-(H7653+E7653+L7653+M7653-K7653),Calculator!$G$39),D7653),0)))</f>
        <v>0</v>
      </c>
    </row>
    <row r="7654" spans="1:14" ht="15.75" thickBot="1">
      <c r="A7654" s="33" t="str">
        <f ca="1">IF(C7654=Calculator!$H$27,"F",IF(Daily!D7654+Daily!H7654=0,IF(D7653+H7653&gt;0,"L",""),""))</f>
        <v/>
      </c>
      <c r="B7654" s="34">
        <v>7653</v>
      </c>
      <c r="C7654" s="19">
        <f t="shared" ca="1" si="477"/>
        <v>53583</v>
      </c>
      <c r="D7654" s="29">
        <f t="shared" ca="1" si="479"/>
        <v>0</v>
      </c>
      <c r="E7654" s="29">
        <f ca="1">IF(C7654&lt;Calculator!$D$26,0,IF(DAY($C7654)=1,IF(D7654-Calculator!$G$24&gt;0,Calculator!$G$24,D7654),0))</f>
        <v>0</v>
      </c>
      <c r="F7654" s="29">
        <f ca="1">IF(E7654&gt;0,D7654*Calculator!$G$22/12,0)</f>
        <v>0</v>
      </c>
      <c r="G7654" s="29">
        <f ca="1">IF(E7654&gt;0,(IFERROR(-PMT(Calculator!$G$22/12,Calculator!$G$23*12,Calculator!$G$20),0))-F7654,0)</f>
        <v>0</v>
      </c>
      <c r="H7654" s="29">
        <f t="shared" ca="1" si="480"/>
        <v>0</v>
      </c>
      <c r="I7654" s="29">
        <f t="shared" ca="1" si="478"/>
        <v>0</v>
      </c>
      <c r="J7654" s="30">
        <f>Calculator!$G$40</f>
        <v>6.5000000000000002E-2</v>
      </c>
      <c r="K7654" s="29">
        <f ca="1">IF(C7654&gt;=Calculator!$G$27,IF(DAY($C7654)=1,Calculator!$G$34/2,IF(DAY($C7654)=15,Calculator!$G$34/2,0)),0)</f>
        <v>0</v>
      </c>
      <c r="L7654" s="29">
        <f ca="1">IF(DAY($C7654)=28,IF(H7654=0,0,Calculator!$G$35),0)</f>
        <v>0</v>
      </c>
      <c r="M7654" s="29">
        <f ca="1">IF(I7654&gt;0,IF(DAY($C7654)=1,SUM(INDIRECT("I"&amp;(ROW(C7653)-DAY(C7653))):I7653),0),0)</f>
        <v>0</v>
      </c>
      <c r="N7654" s="29">
        <f ca="1">IF(C7654&lt;Calculator!$G$27,0,IF(C7654=Calculator!$G$27,Calculator!$G$39,IF(H7654-K7654&lt;=0,IF(D7654&gt;Calculator!$G$39,IF(H7654-K7654+E7654+L7654+M7654+Calculator!$G$39&gt;Calculator!$G$39,Calculator!$G$39-(H7654+E7654+L7654+M7654-K7654),Calculator!$G$39),D7654),0)))</f>
        <v>0</v>
      </c>
    </row>
    <row r="7655" spans="1:14" ht="15.75" thickBot="1">
      <c r="A7655" s="33" t="str">
        <f ca="1">IF(C7655=Calculator!$H$27,"F",IF(Daily!D7655+Daily!H7655=0,IF(D7654+H7654&gt;0,"L",""),""))</f>
        <v/>
      </c>
      <c r="B7655" s="34">
        <v>7654</v>
      </c>
      <c r="C7655" s="19">
        <f t="shared" ca="1" si="477"/>
        <v>53584</v>
      </c>
      <c r="D7655" s="29">
        <f t="shared" ca="1" si="479"/>
        <v>0</v>
      </c>
      <c r="E7655" s="29">
        <f ca="1">IF(C7655&lt;Calculator!$D$26,0,IF(DAY($C7655)=1,IF(D7655-Calculator!$G$24&gt;0,Calculator!$G$24,D7655),0))</f>
        <v>0</v>
      </c>
      <c r="F7655" s="29">
        <f ca="1">IF(E7655&gt;0,D7655*Calculator!$G$22/12,0)</f>
        <v>0</v>
      </c>
      <c r="G7655" s="29">
        <f ca="1">IF(E7655&gt;0,(IFERROR(-PMT(Calculator!$G$22/12,Calculator!$G$23*12,Calculator!$G$20),0))-F7655,0)</f>
        <v>0</v>
      </c>
      <c r="H7655" s="29">
        <f t="shared" ca="1" si="480"/>
        <v>0</v>
      </c>
      <c r="I7655" s="29">
        <f t="shared" ca="1" si="478"/>
        <v>0</v>
      </c>
      <c r="J7655" s="30">
        <f>Calculator!$G$40</f>
        <v>6.5000000000000002E-2</v>
      </c>
      <c r="K7655" s="29">
        <f ca="1">IF(C7655&gt;=Calculator!$G$27,IF(DAY($C7655)=1,Calculator!$G$34/2,IF(DAY($C7655)=15,Calculator!$G$34/2,0)),0)</f>
        <v>0</v>
      </c>
      <c r="L7655" s="29">
        <f ca="1">IF(DAY($C7655)=28,IF(H7655=0,0,Calculator!$G$35),0)</f>
        <v>0</v>
      </c>
      <c r="M7655" s="29">
        <f ca="1">IF(I7655&gt;0,IF(DAY($C7655)=1,SUM(INDIRECT("I"&amp;(ROW(C7654)-DAY(C7654))):I7654),0),0)</f>
        <v>0</v>
      </c>
      <c r="N7655" s="29">
        <f ca="1">IF(C7655&lt;Calculator!$G$27,0,IF(C7655=Calculator!$G$27,Calculator!$G$39,IF(H7655-K7655&lt;=0,IF(D7655&gt;Calculator!$G$39,IF(H7655-K7655+E7655+L7655+M7655+Calculator!$G$39&gt;Calculator!$G$39,Calculator!$G$39-(H7655+E7655+L7655+M7655-K7655),Calculator!$G$39),D7655),0)))</f>
        <v>0</v>
      </c>
    </row>
    <row r="7656" spans="1:14" ht="15.75" thickBot="1">
      <c r="A7656" s="33" t="str">
        <f ca="1">IF(C7656=Calculator!$H$27,"F",IF(Daily!D7656+Daily!H7656=0,IF(D7655+H7655&gt;0,"L",""),""))</f>
        <v/>
      </c>
      <c r="B7656" s="34">
        <v>7655</v>
      </c>
      <c r="C7656" s="19">
        <f t="shared" ca="1" si="477"/>
        <v>53585</v>
      </c>
      <c r="D7656" s="29">
        <f t="shared" ca="1" si="479"/>
        <v>0</v>
      </c>
      <c r="E7656" s="29">
        <f ca="1">IF(C7656&lt;Calculator!$D$26,0,IF(DAY($C7656)=1,IF(D7656-Calculator!$G$24&gt;0,Calculator!$G$24,D7656),0))</f>
        <v>0</v>
      </c>
      <c r="F7656" s="29">
        <f ca="1">IF(E7656&gt;0,D7656*Calculator!$G$22/12,0)</f>
        <v>0</v>
      </c>
      <c r="G7656" s="29">
        <f ca="1">IF(E7656&gt;0,(IFERROR(-PMT(Calculator!$G$22/12,Calculator!$G$23*12,Calculator!$G$20),0))-F7656,0)</f>
        <v>0</v>
      </c>
      <c r="H7656" s="29">
        <f t="shared" ca="1" si="480"/>
        <v>0</v>
      </c>
      <c r="I7656" s="29">
        <f t="shared" ca="1" si="478"/>
        <v>0</v>
      </c>
      <c r="J7656" s="30">
        <f>Calculator!$G$40</f>
        <v>6.5000000000000002E-2</v>
      </c>
      <c r="K7656" s="29">
        <f ca="1">IF(C7656&gt;=Calculator!$G$27,IF(DAY($C7656)=1,Calculator!$G$34/2,IF(DAY($C7656)=15,Calculator!$G$34/2,0)),0)</f>
        <v>4500</v>
      </c>
      <c r="L7656" s="29">
        <f ca="1">IF(DAY($C7656)=28,IF(H7656=0,0,Calculator!$G$35),0)</f>
        <v>0</v>
      </c>
      <c r="M7656" s="29">
        <f ca="1">IF(I7656&gt;0,IF(DAY($C7656)=1,SUM(INDIRECT("I"&amp;(ROW(C7655)-DAY(C7655))):I7655),0),0)</f>
        <v>0</v>
      </c>
      <c r="N7656" s="29">
        <f ca="1">IF(C7656&lt;Calculator!$G$27,0,IF(C7656=Calculator!$G$27,Calculator!$G$39,IF(H7656-K7656&lt;=0,IF(D7656&gt;Calculator!$G$39,IF(H7656-K7656+E7656+L7656+M7656+Calculator!$G$39&gt;Calculator!$G$39,Calculator!$G$39-(H7656+E7656+L7656+M7656-K7656),Calculator!$G$39),D7656),0)))</f>
        <v>0</v>
      </c>
    </row>
    <row r="7657" spans="1:14" ht="15.75" thickBot="1">
      <c r="A7657" s="33" t="str">
        <f ca="1">IF(C7657=Calculator!$H$27,"F",IF(Daily!D7657+Daily!H7657=0,IF(D7656+H7656&gt;0,"L",""),""))</f>
        <v/>
      </c>
      <c r="B7657" s="34">
        <v>7656</v>
      </c>
      <c r="C7657" s="19">
        <f t="shared" ca="1" si="477"/>
        <v>53586</v>
      </c>
      <c r="D7657" s="29">
        <f t="shared" ca="1" si="479"/>
        <v>0</v>
      </c>
      <c r="E7657" s="29">
        <f ca="1">IF(C7657&lt;Calculator!$D$26,0,IF(DAY($C7657)=1,IF(D7657-Calculator!$G$24&gt;0,Calculator!$G$24,D7657),0))</f>
        <v>0</v>
      </c>
      <c r="F7657" s="29">
        <f ca="1">IF(E7657&gt;0,D7657*Calculator!$G$22/12,0)</f>
        <v>0</v>
      </c>
      <c r="G7657" s="29">
        <f ca="1">IF(E7657&gt;0,(IFERROR(-PMT(Calculator!$G$22/12,Calculator!$G$23*12,Calculator!$G$20),0))-F7657,0)</f>
        <v>0</v>
      </c>
      <c r="H7657" s="29">
        <f t="shared" ca="1" si="480"/>
        <v>0</v>
      </c>
      <c r="I7657" s="29">
        <f t="shared" ca="1" si="478"/>
        <v>0</v>
      </c>
      <c r="J7657" s="30">
        <f>Calculator!$G$40</f>
        <v>6.5000000000000002E-2</v>
      </c>
      <c r="K7657" s="29">
        <f ca="1">IF(C7657&gt;=Calculator!$G$27,IF(DAY($C7657)=1,Calculator!$G$34/2,IF(DAY($C7657)=15,Calculator!$G$34/2,0)),0)</f>
        <v>0</v>
      </c>
      <c r="L7657" s="29">
        <f ca="1">IF(DAY($C7657)=28,IF(H7657=0,0,Calculator!$G$35),0)</f>
        <v>0</v>
      </c>
      <c r="M7657" s="29">
        <f ca="1">IF(I7657&gt;0,IF(DAY($C7657)=1,SUM(INDIRECT("I"&amp;(ROW(C7656)-DAY(C7656))):I7656),0),0)</f>
        <v>0</v>
      </c>
      <c r="N7657" s="29">
        <f ca="1">IF(C7657&lt;Calculator!$G$27,0,IF(C7657=Calculator!$G$27,Calculator!$G$39,IF(H7657-K7657&lt;=0,IF(D7657&gt;Calculator!$G$39,IF(H7657-K7657+E7657+L7657+M7657+Calculator!$G$39&gt;Calculator!$G$39,Calculator!$G$39-(H7657+E7657+L7657+M7657-K7657),Calculator!$G$39),D7657),0)))</f>
        <v>0</v>
      </c>
    </row>
    <row r="7658" spans="1:14" ht="15.75" thickBot="1">
      <c r="A7658" s="33" t="str">
        <f ca="1">IF(C7658=Calculator!$H$27,"F",IF(Daily!D7658+Daily!H7658=0,IF(D7657+H7657&gt;0,"L",""),""))</f>
        <v/>
      </c>
      <c r="B7658" s="34">
        <v>7657</v>
      </c>
      <c r="C7658" s="19">
        <f t="shared" ca="1" si="477"/>
        <v>53587</v>
      </c>
      <c r="D7658" s="29">
        <f t="shared" ca="1" si="479"/>
        <v>0</v>
      </c>
      <c r="E7658" s="29">
        <f ca="1">IF(C7658&lt;Calculator!$D$26,0,IF(DAY($C7658)=1,IF(D7658-Calculator!$G$24&gt;0,Calculator!$G$24,D7658),0))</f>
        <v>0</v>
      </c>
      <c r="F7658" s="29">
        <f ca="1">IF(E7658&gt;0,D7658*Calculator!$G$22/12,0)</f>
        <v>0</v>
      </c>
      <c r="G7658" s="29">
        <f ca="1">IF(E7658&gt;0,(IFERROR(-PMT(Calculator!$G$22/12,Calculator!$G$23*12,Calculator!$G$20),0))-F7658,0)</f>
        <v>0</v>
      </c>
      <c r="H7658" s="29">
        <f t="shared" ca="1" si="480"/>
        <v>0</v>
      </c>
      <c r="I7658" s="29">
        <f t="shared" ca="1" si="478"/>
        <v>0</v>
      </c>
      <c r="J7658" s="30">
        <f>Calculator!$G$40</f>
        <v>6.5000000000000002E-2</v>
      </c>
      <c r="K7658" s="29">
        <f ca="1">IF(C7658&gt;=Calculator!$G$27,IF(DAY($C7658)=1,Calculator!$G$34/2,IF(DAY($C7658)=15,Calculator!$G$34/2,0)),0)</f>
        <v>0</v>
      </c>
      <c r="L7658" s="29">
        <f ca="1">IF(DAY($C7658)=28,IF(H7658=0,0,Calculator!$G$35),0)</f>
        <v>0</v>
      </c>
      <c r="M7658" s="29">
        <f ca="1">IF(I7658&gt;0,IF(DAY($C7658)=1,SUM(INDIRECT("I"&amp;(ROW(C7657)-DAY(C7657))):I7657),0),0)</f>
        <v>0</v>
      </c>
      <c r="N7658" s="29">
        <f ca="1">IF(C7658&lt;Calculator!$G$27,0,IF(C7658=Calculator!$G$27,Calculator!$G$39,IF(H7658-K7658&lt;=0,IF(D7658&gt;Calculator!$G$39,IF(H7658-K7658+E7658+L7658+M7658+Calculator!$G$39&gt;Calculator!$G$39,Calculator!$G$39-(H7658+E7658+L7658+M7658-K7658),Calculator!$G$39),D7658),0)))</f>
        <v>0</v>
      </c>
    </row>
    <row r="7659" spans="1:14" ht="15.75" thickBot="1">
      <c r="A7659" s="33" t="str">
        <f ca="1">IF(C7659=Calculator!$H$27,"F",IF(Daily!D7659+Daily!H7659=0,IF(D7658+H7658&gt;0,"L",""),""))</f>
        <v/>
      </c>
      <c r="B7659" s="34">
        <v>7658</v>
      </c>
      <c r="C7659" s="19">
        <f t="shared" ca="1" si="477"/>
        <v>53588</v>
      </c>
      <c r="D7659" s="29">
        <f t="shared" ca="1" si="479"/>
        <v>0</v>
      </c>
      <c r="E7659" s="29">
        <f ca="1">IF(C7659&lt;Calculator!$D$26,0,IF(DAY($C7659)=1,IF(D7659-Calculator!$G$24&gt;0,Calculator!$G$24,D7659),0))</f>
        <v>0</v>
      </c>
      <c r="F7659" s="29">
        <f ca="1">IF(E7659&gt;0,D7659*Calculator!$G$22/12,0)</f>
        <v>0</v>
      </c>
      <c r="G7659" s="29">
        <f ca="1">IF(E7659&gt;0,(IFERROR(-PMT(Calculator!$G$22/12,Calculator!$G$23*12,Calculator!$G$20),0))-F7659,0)</f>
        <v>0</v>
      </c>
      <c r="H7659" s="29">
        <f t="shared" ca="1" si="480"/>
        <v>0</v>
      </c>
      <c r="I7659" s="29">
        <f t="shared" ca="1" si="478"/>
        <v>0</v>
      </c>
      <c r="J7659" s="30">
        <f>Calculator!$G$40</f>
        <v>6.5000000000000002E-2</v>
      </c>
      <c r="K7659" s="29">
        <f ca="1">IF(C7659&gt;=Calculator!$G$27,IF(DAY($C7659)=1,Calculator!$G$34/2,IF(DAY($C7659)=15,Calculator!$G$34/2,0)),0)</f>
        <v>0</v>
      </c>
      <c r="L7659" s="29">
        <f ca="1">IF(DAY($C7659)=28,IF(H7659=0,0,Calculator!$G$35),0)</f>
        <v>0</v>
      </c>
      <c r="M7659" s="29">
        <f ca="1">IF(I7659&gt;0,IF(DAY($C7659)=1,SUM(INDIRECT("I"&amp;(ROW(C7658)-DAY(C7658))):I7658),0),0)</f>
        <v>0</v>
      </c>
      <c r="N7659" s="29">
        <f ca="1">IF(C7659&lt;Calculator!$G$27,0,IF(C7659=Calculator!$G$27,Calculator!$G$39,IF(H7659-K7659&lt;=0,IF(D7659&gt;Calculator!$G$39,IF(H7659-K7659+E7659+L7659+M7659+Calculator!$G$39&gt;Calculator!$G$39,Calculator!$G$39-(H7659+E7659+L7659+M7659-K7659),Calculator!$G$39),D7659),0)))</f>
        <v>0</v>
      </c>
    </row>
    <row r="7660" spans="1:14" ht="15.75" thickBot="1">
      <c r="A7660" s="33" t="str">
        <f ca="1">IF(C7660=Calculator!$H$27,"F",IF(Daily!D7660+Daily!H7660=0,IF(D7659+H7659&gt;0,"L",""),""))</f>
        <v/>
      </c>
      <c r="B7660" s="34">
        <v>7659</v>
      </c>
      <c r="C7660" s="19">
        <f t="shared" ca="1" si="477"/>
        <v>53589</v>
      </c>
      <c r="D7660" s="29">
        <f t="shared" ca="1" si="479"/>
        <v>0</v>
      </c>
      <c r="E7660" s="29">
        <f ca="1">IF(C7660&lt;Calculator!$D$26,0,IF(DAY($C7660)=1,IF(D7660-Calculator!$G$24&gt;0,Calculator!$G$24,D7660),0))</f>
        <v>0</v>
      </c>
      <c r="F7660" s="29">
        <f ca="1">IF(E7660&gt;0,D7660*Calculator!$G$22/12,0)</f>
        <v>0</v>
      </c>
      <c r="G7660" s="29">
        <f ca="1">IF(E7660&gt;0,(IFERROR(-PMT(Calculator!$G$22/12,Calculator!$G$23*12,Calculator!$G$20),0))-F7660,0)</f>
        <v>0</v>
      </c>
      <c r="H7660" s="29">
        <f t="shared" ca="1" si="480"/>
        <v>0</v>
      </c>
      <c r="I7660" s="29">
        <f t="shared" ca="1" si="478"/>
        <v>0</v>
      </c>
      <c r="J7660" s="30">
        <f>Calculator!$G$40</f>
        <v>6.5000000000000002E-2</v>
      </c>
      <c r="K7660" s="29">
        <f ca="1">IF(C7660&gt;=Calculator!$G$27,IF(DAY($C7660)=1,Calculator!$G$34/2,IF(DAY($C7660)=15,Calculator!$G$34/2,0)),0)</f>
        <v>0</v>
      </c>
      <c r="L7660" s="29">
        <f ca="1">IF(DAY($C7660)=28,IF(H7660=0,0,Calculator!$G$35),0)</f>
        <v>0</v>
      </c>
      <c r="M7660" s="29">
        <f ca="1">IF(I7660&gt;0,IF(DAY($C7660)=1,SUM(INDIRECT("I"&amp;(ROW(C7659)-DAY(C7659))):I7659),0),0)</f>
        <v>0</v>
      </c>
      <c r="N7660" s="29">
        <f ca="1">IF(C7660&lt;Calculator!$G$27,0,IF(C7660=Calculator!$G$27,Calculator!$G$39,IF(H7660-K7660&lt;=0,IF(D7660&gt;Calculator!$G$39,IF(H7660-K7660+E7660+L7660+M7660+Calculator!$G$39&gt;Calculator!$G$39,Calculator!$G$39-(H7660+E7660+L7660+M7660-K7660),Calculator!$G$39),D7660),0)))</f>
        <v>0</v>
      </c>
    </row>
    <row r="7661" spans="1:14" ht="15.75" thickBot="1">
      <c r="A7661" s="33" t="str">
        <f ca="1">IF(C7661=Calculator!$H$27,"F",IF(Daily!D7661+Daily!H7661=0,IF(D7660+H7660&gt;0,"L",""),""))</f>
        <v/>
      </c>
      <c r="B7661" s="34">
        <v>7660</v>
      </c>
      <c r="C7661" s="19">
        <f t="shared" ca="1" si="477"/>
        <v>53590</v>
      </c>
      <c r="D7661" s="29">
        <f t="shared" ca="1" si="479"/>
        <v>0</v>
      </c>
      <c r="E7661" s="29">
        <f ca="1">IF(C7661&lt;Calculator!$D$26,0,IF(DAY($C7661)=1,IF(D7661-Calculator!$G$24&gt;0,Calculator!$G$24,D7661),0))</f>
        <v>0</v>
      </c>
      <c r="F7661" s="29">
        <f ca="1">IF(E7661&gt;0,D7661*Calculator!$G$22/12,0)</f>
        <v>0</v>
      </c>
      <c r="G7661" s="29">
        <f ca="1">IF(E7661&gt;0,(IFERROR(-PMT(Calculator!$G$22/12,Calculator!$G$23*12,Calculator!$G$20),0))-F7661,0)</f>
        <v>0</v>
      </c>
      <c r="H7661" s="29">
        <f t="shared" ca="1" si="480"/>
        <v>0</v>
      </c>
      <c r="I7661" s="29">
        <f t="shared" ca="1" si="478"/>
        <v>0</v>
      </c>
      <c r="J7661" s="30">
        <f>Calculator!$G$40</f>
        <v>6.5000000000000002E-2</v>
      </c>
      <c r="K7661" s="29">
        <f ca="1">IF(C7661&gt;=Calculator!$G$27,IF(DAY($C7661)=1,Calculator!$G$34/2,IF(DAY($C7661)=15,Calculator!$G$34/2,0)),0)</f>
        <v>0</v>
      </c>
      <c r="L7661" s="29">
        <f ca="1">IF(DAY($C7661)=28,IF(H7661=0,0,Calculator!$G$35),0)</f>
        <v>0</v>
      </c>
      <c r="M7661" s="29">
        <f ca="1">IF(I7661&gt;0,IF(DAY($C7661)=1,SUM(INDIRECT("I"&amp;(ROW(C7660)-DAY(C7660))):I7660),0),0)</f>
        <v>0</v>
      </c>
      <c r="N7661" s="29">
        <f ca="1">IF(C7661&lt;Calculator!$G$27,0,IF(C7661=Calculator!$G$27,Calculator!$G$39,IF(H7661-K7661&lt;=0,IF(D7661&gt;Calculator!$G$39,IF(H7661-K7661+E7661+L7661+M7661+Calculator!$G$39&gt;Calculator!$G$39,Calculator!$G$39-(H7661+E7661+L7661+M7661-K7661),Calculator!$G$39),D7661),0)))</f>
        <v>0</v>
      </c>
    </row>
    <row r="7662" spans="1:14" ht="15.75" thickBot="1">
      <c r="A7662" s="33" t="str">
        <f ca="1">IF(C7662=Calculator!$H$27,"F",IF(Daily!D7662+Daily!H7662=0,IF(D7661+H7661&gt;0,"L",""),""))</f>
        <v/>
      </c>
      <c r="B7662" s="34">
        <v>7661</v>
      </c>
      <c r="C7662" s="19">
        <f t="shared" ca="1" si="477"/>
        <v>53591</v>
      </c>
      <c r="D7662" s="29">
        <f t="shared" ca="1" si="479"/>
        <v>0</v>
      </c>
      <c r="E7662" s="29">
        <f ca="1">IF(C7662&lt;Calculator!$D$26,0,IF(DAY($C7662)=1,IF(D7662-Calculator!$G$24&gt;0,Calculator!$G$24,D7662),0))</f>
        <v>0</v>
      </c>
      <c r="F7662" s="29">
        <f ca="1">IF(E7662&gt;0,D7662*Calculator!$G$22/12,0)</f>
        <v>0</v>
      </c>
      <c r="G7662" s="29">
        <f ca="1">IF(E7662&gt;0,(IFERROR(-PMT(Calculator!$G$22/12,Calculator!$G$23*12,Calculator!$G$20),0))-F7662,0)</f>
        <v>0</v>
      </c>
      <c r="H7662" s="29">
        <f t="shared" ca="1" si="480"/>
        <v>0</v>
      </c>
      <c r="I7662" s="29">
        <f t="shared" ca="1" si="478"/>
        <v>0</v>
      </c>
      <c r="J7662" s="30">
        <f>Calculator!$G$40</f>
        <v>6.5000000000000002E-2</v>
      </c>
      <c r="K7662" s="29">
        <f ca="1">IF(C7662&gt;=Calculator!$G$27,IF(DAY($C7662)=1,Calculator!$G$34/2,IF(DAY($C7662)=15,Calculator!$G$34/2,0)),0)</f>
        <v>0</v>
      </c>
      <c r="L7662" s="29">
        <f ca="1">IF(DAY($C7662)=28,IF(H7662=0,0,Calculator!$G$35),0)</f>
        <v>0</v>
      </c>
      <c r="M7662" s="29">
        <f ca="1">IF(I7662&gt;0,IF(DAY($C7662)=1,SUM(INDIRECT("I"&amp;(ROW(C7661)-DAY(C7661))):I7661),0),0)</f>
        <v>0</v>
      </c>
      <c r="N7662" s="29">
        <f ca="1">IF(C7662&lt;Calculator!$G$27,0,IF(C7662=Calculator!$G$27,Calculator!$G$39,IF(H7662-K7662&lt;=0,IF(D7662&gt;Calculator!$G$39,IF(H7662-K7662+E7662+L7662+M7662+Calculator!$G$39&gt;Calculator!$G$39,Calculator!$G$39-(H7662+E7662+L7662+M7662-K7662),Calculator!$G$39),D7662),0)))</f>
        <v>0</v>
      </c>
    </row>
    <row r="7663" spans="1:14" ht="15.75" thickBot="1">
      <c r="A7663" s="33" t="str">
        <f ca="1">IF(C7663=Calculator!$H$27,"F",IF(Daily!D7663+Daily!H7663=0,IF(D7662+H7662&gt;0,"L",""),""))</f>
        <v/>
      </c>
      <c r="B7663" s="34">
        <v>7662</v>
      </c>
      <c r="C7663" s="19">
        <f t="shared" ca="1" si="477"/>
        <v>53592</v>
      </c>
      <c r="D7663" s="29">
        <f t="shared" ca="1" si="479"/>
        <v>0</v>
      </c>
      <c r="E7663" s="29">
        <f ca="1">IF(C7663&lt;Calculator!$D$26,0,IF(DAY($C7663)=1,IF(D7663-Calculator!$G$24&gt;0,Calculator!$G$24,D7663),0))</f>
        <v>0</v>
      </c>
      <c r="F7663" s="29">
        <f ca="1">IF(E7663&gt;0,D7663*Calculator!$G$22/12,0)</f>
        <v>0</v>
      </c>
      <c r="G7663" s="29">
        <f ca="1">IF(E7663&gt;0,(IFERROR(-PMT(Calculator!$G$22/12,Calculator!$G$23*12,Calculator!$G$20),0))-F7663,0)</f>
        <v>0</v>
      </c>
      <c r="H7663" s="29">
        <f t="shared" ca="1" si="480"/>
        <v>0</v>
      </c>
      <c r="I7663" s="29">
        <f t="shared" ca="1" si="478"/>
        <v>0</v>
      </c>
      <c r="J7663" s="30">
        <f>Calculator!$G$40</f>
        <v>6.5000000000000002E-2</v>
      </c>
      <c r="K7663" s="29">
        <f ca="1">IF(C7663&gt;=Calculator!$G$27,IF(DAY($C7663)=1,Calculator!$G$34/2,IF(DAY($C7663)=15,Calculator!$G$34/2,0)),0)</f>
        <v>0</v>
      </c>
      <c r="L7663" s="29">
        <f ca="1">IF(DAY($C7663)=28,IF(H7663=0,0,Calculator!$G$35),0)</f>
        <v>0</v>
      </c>
      <c r="M7663" s="29">
        <f ca="1">IF(I7663&gt;0,IF(DAY($C7663)=1,SUM(INDIRECT("I"&amp;(ROW(C7662)-DAY(C7662))):I7662),0),0)</f>
        <v>0</v>
      </c>
      <c r="N7663" s="29">
        <f ca="1">IF(C7663&lt;Calculator!$G$27,0,IF(C7663=Calculator!$G$27,Calculator!$G$39,IF(H7663-K7663&lt;=0,IF(D7663&gt;Calculator!$G$39,IF(H7663-K7663+E7663+L7663+M7663+Calculator!$G$39&gt;Calculator!$G$39,Calculator!$G$39-(H7663+E7663+L7663+M7663-K7663),Calculator!$G$39),D7663),0)))</f>
        <v>0</v>
      </c>
    </row>
    <row r="7664" spans="1:14" ht="15.75" thickBot="1">
      <c r="A7664" s="33" t="str">
        <f ca="1">IF(C7664=Calculator!$H$27,"F",IF(Daily!D7664+Daily!H7664=0,IF(D7663+H7663&gt;0,"L",""),""))</f>
        <v/>
      </c>
      <c r="B7664" s="34">
        <v>7663</v>
      </c>
      <c r="C7664" s="19">
        <f t="shared" ca="1" si="477"/>
        <v>53593</v>
      </c>
      <c r="D7664" s="29">
        <f t="shared" ca="1" si="479"/>
        <v>0</v>
      </c>
      <c r="E7664" s="29">
        <f ca="1">IF(C7664&lt;Calculator!$D$26,0,IF(DAY($C7664)=1,IF(D7664-Calculator!$G$24&gt;0,Calculator!$G$24,D7664),0))</f>
        <v>0</v>
      </c>
      <c r="F7664" s="29">
        <f ca="1">IF(E7664&gt;0,D7664*Calculator!$G$22/12,0)</f>
        <v>0</v>
      </c>
      <c r="G7664" s="29">
        <f ca="1">IF(E7664&gt;0,(IFERROR(-PMT(Calculator!$G$22/12,Calculator!$G$23*12,Calculator!$G$20),0))-F7664,0)</f>
        <v>0</v>
      </c>
      <c r="H7664" s="29">
        <f t="shared" ca="1" si="480"/>
        <v>0</v>
      </c>
      <c r="I7664" s="29">
        <f t="shared" ca="1" si="478"/>
        <v>0</v>
      </c>
      <c r="J7664" s="30">
        <f>Calculator!$G$40</f>
        <v>6.5000000000000002E-2</v>
      </c>
      <c r="K7664" s="29">
        <f ca="1">IF(C7664&gt;=Calculator!$G$27,IF(DAY($C7664)=1,Calculator!$G$34/2,IF(DAY($C7664)=15,Calculator!$G$34/2,0)),0)</f>
        <v>0</v>
      </c>
      <c r="L7664" s="29">
        <f ca="1">IF(DAY($C7664)=28,IF(H7664=0,0,Calculator!$G$35),0)</f>
        <v>0</v>
      </c>
      <c r="M7664" s="29">
        <f ca="1">IF(I7664&gt;0,IF(DAY($C7664)=1,SUM(INDIRECT("I"&amp;(ROW(C7663)-DAY(C7663))):I7663),0),0)</f>
        <v>0</v>
      </c>
      <c r="N7664" s="29">
        <f ca="1">IF(C7664&lt;Calculator!$G$27,0,IF(C7664=Calculator!$G$27,Calculator!$G$39,IF(H7664-K7664&lt;=0,IF(D7664&gt;Calculator!$G$39,IF(H7664-K7664+E7664+L7664+M7664+Calculator!$G$39&gt;Calculator!$G$39,Calculator!$G$39-(H7664+E7664+L7664+M7664-K7664),Calculator!$G$39),D7664),0)))</f>
        <v>0</v>
      </c>
    </row>
    <row r="7665" spans="1:14" ht="15.75" thickBot="1">
      <c r="A7665" s="33" t="str">
        <f ca="1">IF(C7665=Calculator!$H$27,"F",IF(Daily!D7665+Daily!H7665=0,IF(D7664+H7664&gt;0,"L",""),""))</f>
        <v/>
      </c>
      <c r="B7665" s="34">
        <v>7664</v>
      </c>
      <c r="C7665" s="19">
        <f t="shared" ca="1" si="477"/>
        <v>53594</v>
      </c>
      <c r="D7665" s="29">
        <f t="shared" ca="1" si="479"/>
        <v>0</v>
      </c>
      <c r="E7665" s="29">
        <f ca="1">IF(C7665&lt;Calculator!$D$26,0,IF(DAY($C7665)=1,IF(D7665-Calculator!$G$24&gt;0,Calculator!$G$24,D7665),0))</f>
        <v>0</v>
      </c>
      <c r="F7665" s="29">
        <f ca="1">IF(E7665&gt;0,D7665*Calculator!$G$22/12,0)</f>
        <v>0</v>
      </c>
      <c r="G7665" s="29">
        <f ca="1">IF(E7665&gt;0,(IFERROR(-PMT(Calculator!$G$22/12,Calculator!$G$23*12,Calculator!$G$20),0))-F7665,0)</f>
        <v>0</v>
      </c>
      <c r="H7665" s="29">
        <f t="shared" ca="1" si="480"/>
        <v>0</v>
      </c>
      <c r="I7665" s="29">
        <f t="shared" ca="1" si="478"/>
        <v>0</v>
      </c>
      <c r="J7665" s="30">
        <f>Calculator!$G$40</f>
        <v>6.5000000000000002E-2</v>
      </c>
      <c r="K7665" s="29">
        <f ca="1">IF(C7665&gt;=Calculator!$G$27,IF(DAY($C7665)=1,Calculator!$G$34/2,IF(DAY($C7665)=15,Calculator!$G$34/2,0)),0)</f>
        <v>0</v>
      </c>
      <c r="L7665" s="29">
        <f ca="1">IF(DAY($C7665)=28,IF(H7665=0,0,Calculator!$G$35),0)</f>
        <v>0</v>
      </c>
      <c r="M7665" s="29">
        <f ca="1">IF(I7665&gt;0,IF(DAY($C7665)=1,SUM(INDIRECT("I"&amp;(ROW(C7664)-DAY(C7664))):I7664),0),0)</f>
        <v>0</v>
      </c>
      <c r="N7665" s="29">
        <f ca="1">IF(C7665&lt;Calculator!$G$27,0,IF(C7665=Calculator!$G$27,Calculator!$G$39,IF(H7665-K7665&lt;=0,IF(D7665&gt;Calculator!$G$39,IF(H7665-K7665+E7665+L7665+M7665+Calculator!$G$39&gt;Calculator!$G$39,Calculator!$G$39-(H7665+E7665+L7665+M7665-K7665),Calculator!$G$39),D7665),0)))</f>
        <v>0</v>
      </c>
    </row>
    <row r="7666" spans="1:14" ht="15.75" thickBot="1">
      <c r="A7666" s="33" t="str">
        <f ca="1">IF(C7666=Calculator!$H$27,"F",IF(Daily!D7666+Daily!H7666=0,IF(D7665+H7665&gt;0,"L",""),""))</f>
        <v/>
      </c>
      <c r="B7666" s="34">
        <v>7665</v>
      </c>
      <c r="C7666" s="19">
        <f t="shared" ca="1" si="477"/>
        <v>53595</v>
      </c>
      <c r="D7666" s="29">
        <f t="shared" ca="1" si="479"/>
        <v>0</v>
      </c>
      <c r="E7666" s="29">
        <f ca="1">IF(C7666&lt;Calculator!$D$26,0,IF(DAY($C7666)=1,IF(D7666-Calculator!$G$24&gt;0,Calculator!$G$24,D7666),0))</f>
        <v>0</v>
      </c>
      <c r="F7666" s="29">
        <f ca="1">IF(E7666&gt;0,D7666*Calculator!$G$22/12,0)</f>
        <v>0</v>
      </c>
      <c r="G7666" s="29">
        <f ca="1">IF(E7666&gt;0,(IFERROR(-PMT(Calculator!$G$22/12,Calculator!$G$23*12,Calculator!$G$20),0))-F7666,0)</f>
        <v>0</v>
      </c>
      <c r="H7666" s="29">
        <f t="shared" ca="1" si="480"/>
        <v>0</v>
      </c>
      <c r="I7666" s="29">
        <f t="shared" ca="1" si="478"/>
        <v>0</v>
      </c>
      <c r="J7666" s="30">
        <f>Calculator!$G$40</f>
        <v>6.5000000000000002E-2</v>
      </c>
      <c r="K7666" s="29">
        <f ca="1">IF(C7666&gt;=Calculator!$G$27,IF(DAY($C7666)=1,Calculator!$G$34/2,IF(DAY($C7666)=15,Calculator!$G$34/2,0)),0)</f>
        <v>0</v>
      </c>
      <c r="L7666" s="29">
        <f ca="1">IF(DAY($C7666)=28,IF(H7666=0,0,Calculator!$G$35),0)</f>
        <v>0</v>
      </c>
      <c r="M7666" s="29">
        <f ca="1">IF(I7666&gt;0,IF(DAY($C7666)=1,SUM(INDIRECT("I"&amp;(ROW(C7665)-DAY(C7665))):I7665),0),0)</f>
        <v>0</v>
      </c>
      <c r="N7666" s="29">
        <f ca="1">IF(C7666&lt;Calculator!$G$27,0,IF(C7666=Calculator!$G$27,Calculator!$G$39,IF(H7666-K7666&lt;=0,IF(D7666&gt;Calculator!$G$39,IF(H7666-K7666+E7666+L7666+M7666+Calculator!$G$39&gt;Calculator!$G$39,Calculator!$G$39-(H7666+E7666+L7666+M7666-K7666),Calculator!$G$39),D7666),0)))</f>
        <v>0</v>
      </c>
    </row>
    <row r="7667" spans="1:14" ht="15.75" thickBot="1">
      <c r="A7667" s="33" t="str">
        <f ca="1">IF(C7667=Calculator!$H$27,"F",IF(Daily!D7667+Daily!H7667=0,IF(D7666+H7666&gt;0,"L",""),""))</f>
        <v/>
      </c>
      <c r="B7667" s="34">
        <v>7666</v>
      </c>
      <c r="C7667" s="19">
        <f t="shared" ca="1" si="477"/>
        <v>53596</v>
      </c>
      <c r="D7667" s="29">
        <f t="shared" ca="1" si="479"/>
        <v>0</v>
      </c>
      <c r="E7667" s="29">
        <f ca="1">IF(C7667&lt;Calculator!$D$26,0,IF(DAY($C7667)=1,IF(D7667-Calculator!$G$24&gt;0,Calculator!$G$24,D7667),0))</f>
        <v>0</v>
      </c>
      <c r="F7667" s="29">
        <f ca="1">IF(E7667&gt;0,D7667*Calculator!$G$22/12,0)</f>
        <v>0</v>
      </c>
      <c r="G7667" s="29">
        <f ca="1">IF(E7667&gt;0,(IFERROR(-PMT(Calculator!$G$22/12,Calculator!$G$23*12,Calculator!$G$20),0))-F7667,0)</f>
        <v>0</v>
      </c>
      <c r="H7667" s="29">
        <f t="shared" ca="1" si="480"/>
        <v>0</v>
      </c>
      <c r="I7667" s="29">
        <f t="shared" ca="1" si="478"/>
        <v>0</v>
      </c>
      <c r="J7667" s="30">
        <f>Calculator!$G$40</f>
        <v>6.5000000000000002E-2</v>
      </c>
      <c r="K7667" s="29">
        <f ca="1">IF(C7667&gt;=Calculator!$G$27,IF(DAY($C7667)=1,Calculator!$G$34/2,IF(DAY($C7667)=15,Calculator!$G$34/2,0)),0)</f>
        <v>0</v>
      </c>
      <c r="L7667" s="29">
        <f ca="1">IF(DAY($C7667)=28,IF(H7667=0,0,Calculator!$G$35),0)</f>
        <v>0</v>
      </c>
      <c r="M7667" s="29">
        <f ca="1">IF(I7667&gt;0,IF(DAY($C7667)=1,SUM(INDIRECT("I"&amp;(ROW(C7666)-DAY(C7666))):I7666),0),0)</f>
        <v>0</v>
      </c>
      <c r="N7667" s="29">
        <f ca="1">IF(C7667&lt;Calculator!$G$27,0,IF(C7667=Calculator!$G$27,Calculator!$G$39,IF(H7667-K7667&lt;=0,IF(D7667&gt;Calculator!$G$39,IF(H7667-K7667+E7667+L7667+M7667+Calculator!$G$39&gt;Calculator!$G$39,Calculator!$G$39-(H7667+E7667+L7667+M7667-K7667),Calculator!$G$39),D7667),0)))</f>
        <v>0</v>
      </c>
    </row>
    <row r="7668" spans="1:14" ht="15.75" thickBot="1">
      <c r="A7668" s="33" t="str">
        <f ca="1">IF(C7668=Calculator!$H$27,"F",IF(Daily!D7668+Daily!H7668=0,IF(D7667+H7667&gt;0,"L",""),""))</f>
        <v/>
      </c>
      <c r="B7668" s="34">
        <v>7667</v>
      </c>
      <c r="C7668" s="19">
        <f t="shared" ca="1" si="477"/>
        <v>53597</v>
      </c>
      <c r="D7668" s="29">
        <f t="shared" ca="1" si="479"/>
        <v>0</v>
      </c>
      <c r="E7668" s="29">
        <f ca="1">IF(C7668&lt;Calculator!$D$26,0,IF(DAY($C7668)=1,IF(D7668-Calculator!$G$24&gt;0,Calculator!$G$24,D7668),0))</f>
        <v>0</v>
      </c>
      <c r="F7668" s="29">
        <f ca="1">IF(E7668&gt;0,D7668*Calculator!$G$22/12,0)</f>
        <v>0</v>
      </c>
      <c r="G7668" s="29">
        <f ca="1">IF(E7668&gt;0,(IFERROR(-PMT(Calculator!$G$22/12,Calculator!$G$23*12,Calculator!$G$20),0))-F7668,0)</f>
        <v>0</v>
      </c>
      <c r="H7668" s="29">
        <f t="shared" ca="1" si="480"/>
        <v>0</v>
      </c>
      <c r="I7668" s="29">
        <f t="shared" ca="1" si="478"/>
        <v>0</v>
      </c>
      <c r="J7668" s="30">
        <f>Calculator!$G$40</f>
        <v>6.5000000000000002E-2</v>
      </c>
      <c r="K7668" s="29">
        <f ca="1">IF(C7668&gt;=Calculator!$G$27,IF(DAY($C7668)=1,Calculator!$G$34/2,IF(DAY($C7668)=15,Calculator!$G$34/2,0)),0)</f>
        <v>0</v>
      </c>
      <c r="L7668" s="29">
        <f ca="1">IF(DAY($C7668)=28,IF(H7668=0,0,Calculator!$G$35),0)</f>
        <v>0</v>
      </c>
      <c r="M7668" s="29">
        <f ca="1">IF(I7668&gt;0,IF(DAY($C7668)=1,SUM(INDIRECT("I"&amp;(ROW(C7667)-DAY(C7667))):I7667),0),0)</f>
        <v>0</v>
      </c>
      <c r="N7668" s="29">
        <f ca="1">IF(C7668&lt;Calculator!$G$27,0,IF(C7668=Calculator!$G$27,Calculator!$G$39,IF(H7668-K7668&lt;=0,IF(D7668&gt;Calculator!$G$39,IF(H7668-K7668+E7668+L7668+M7668+Calculator!$G$39&gt;Calculator!$G$39,Calculator!$G$39-(H7668+E7668+L7668+M7668-K7668),Calculator!$G$39),D7668),0)))</f>
        <v>0</v>
      </c>
    </row>
    <row r="7669" spans="1:14" ht="15.75" thickBot="1">
      <c r="A7669" s="33" t="str">
        <f ca="1">IF(C7669=Calculator!$H$27,"F",IF(Daily!D7669+Daily!H7669=0,IF(D7668+H7668&gt;0,"L",""),""))</f>
        <v/>
      </c>
      <c r="B7669" s="34">
        <v>7668</v>
      </c>
      <c r="C7669" s="19">
        <f t="shared" ca="1" si="477"/>
        <v>53598</v>
      </c>
      <c r="D7669" s="29">
        <f t="shared" ca="1" si="479"/>
        <v>0</v>
      </c>
      <c r="E7669" s="29">
        <f ca="1">IF(C7669&lt;Calculator!$D$26,0,IF(DAY($C7669)=1,IF(D7669-Calculator!$G$24&gt;0,Calculator!$G$24,D7669),0))</f>
        <v>0</v>
      </c>
      <c r="F7669" s="29">
        <f ca="1">IF(E7669&gt;0,D7669*Calculator!$G$22/12,0)</f>
        <v>0</v>
      </c>
      <c r="G7669" s="29">
        <f ca="1">IF(E7669&gt;0,(IFERROR(-PMT(Calculator!$G$22/12,Calculator!$G$23*12,Calculator!$G$20),0))-F7669,0)</f>
        <v>0</v>
      </c>
      <c r="H7669" s="29">
        <f t="shared" ca="1" si="480"/>
        <v>0</v>
      </c>
      <c r="I7669" s="29">
        <f t="shared" ca="1" si="478"/>
        <v>0</v>
      </c>
      <c r="J7669" s="30">
        <f>Calculator!$G$40</f>
        <v>6.5000000000000002E-2</v>
      </c>
      <c r="K7669" s="29">
        <f ca="1">IF(C7669&gt;=Calculator!$G$27,IF(DAY($C7669)=1,Calculator!$G$34/2,IF(DAY($C7669)=15,Calculator!$G$34/2,0)),0)</f>
        <v>0</v>
      </c>
      <c r="L7669" s="29">
        <f ca="1">IF(DAY($C7669)=28,IF(H7669=0,0,Calculator!$G$35),0)</f>
        <v>0</v>
      </c>
      <c r="M7669" s="29">
        <f ca="1">IF(I7669&gt;0,IF(DAY($C7669)=1,SUM(INDIRECT("I"&amp;(ROW(C7668)-DAY(C7668))):I7668),0),0)</f>
        <v>0</v>
      </c>
      <c r="N7669" s="29">
        <f ca="1">IF(C7669&lt;Calculator!$G$27,0,IF(C7669=Calculator!$G$27,Calculator!$G$39,IF(H7669-K7669&lt;=0,IF(D7669&gt;Calculator!$G$39,IF(H7669-K7669+E7669+L7669+M7669+Calculator!$G$39&gt;Calculator!$G$39,Calculator!$G$39-(H7669+E7669+L7669+M7669-K7669),Calculator!$G$39),D7669),0)))</f>
        <v>0</v>
      </c>
    </row>
    <row r="7670" spans="1:14" ht="15.75" thickBot="1">
      <c r="A7670" s="33" t="str">
        <f ca="1">IF(C7670=Calculator!$H$27,"F",IF(Daily!D7670+Daily!H7670=0,IF(D7669+H7669&gt;0,"L",""),""))</f>
        <v/>
      </c>
      <c r="B7670" s="34">
        <v>7669</v>
      </c>
      <c r="C7670" s="19">
        <f t="shared" ca="1" si="477"/>
        <v>53599</v>
      </c>
      <c r="D7670" s="29">
        <f t="shared" ca="1" si="479"/>
        <v>0</v>
      </c>
      <c r="E7670" s="29">
        <f ca="1">IF(C7670&lt;Calculator!$D$26,0,IF(DAY($C7670)=1,IF(D7670-Calculator!$G$24&gt;0,Calculator!$G$24,D7670),0))</f>
        <v>0</v>
      </c>
      <c r="F7670" s="29">
        <f ca="1">IF(E7670&gt;0,D7670*Calculator!$G$22/12,0)</f>
        <v>0</v>
      </c>
      <c r="G7670" s="29">
        <f ca="1">IF(E7670&gt;0,(IFERROR(-PMT(Calculator!$G$22/12,Calculator!$G$23*12,Calculator!$G$20),0))-F7670,0)</f>
        <v>0</v>
      </c>
      <c r="H7670" s="29">
        <f t="shared" ca="1" si="480"/>
        <v>0</v>
      </c>
      <c r="I7670" s="29">
        <f t="shared" ca="1" si="478"/>
        <v>0</v>
      </c>
      <c r="J7670" s="30">
        <f>Calculator!$G$40</f>
        <v>6.5000000000000002E-2</v>
      </c>
      <c r="K7670" s="29">
        <f ca="1">IF(C7670&gt;=Calculator!$G$27,IF(DAY($C7670)=1,Calculator!$G$34/2,IF(DAY($C7670)=15,Calculator!$G$34/2,0)),0)</f>
        <v>0</v>
      </c>
      <c r="L7670" s="29">
        <f ca="1">IF(DAY($C7670)=28,IF(H7670=0,0,Calculator!$G$35),0)</f>
        <v>0</v>
      </c>
      <c r="M7670" s="29">
        <f ca="1">IF(I7670&gt;0,IF(DAY($C7670)=1,SUM(INDIRECT("I"&amp;(ROW(C7669)-DAY(C7669))):I7669),0),0)</f>
        <v>0</v>
      </c>
      <c r="N7670" s="29">
        <f ca="1">IF(C7670&lt;Calculator!$G$27,0,IF(C7670=Calculator!$G$27,Calculator!$G$39,IF(H7670-K7670&lt;=0,IF(D7670&gt;Calculator!$G$39,IF(H7670-K7670+E7670+L7670+M7670+Calculator!$G$39&gt;Calculator!$G$39,Calculator!$G$39-(H7670+E7670+L7670+M7670-K7670),Calculator!$G$39),D7670),0)))</f>
        <v>0</v>
      </c>
    </row>
    <row r="7671" spans="1:14" ht="15.75" thickBot="1">
      <c r="A7671" s="33" t="str">
        <f ca="1">IF(C7671=Calculator!$H$27,"F",IF(Daily!D7671+Daily!H7671=0,IF(D7670+H7670&gt;0,"L",""),""))</f>
        <v/>
      </c>
      <c r="B7671" s="34">
        <v>7670</v>
      </c>
      <c r="C7671" s="19">
        <f t="shared" ca="1" si="477"/>
        <v>53600</v>
      </c>
      <c r="D7671" s="29">
        <f t="shared" ca="1" si="479"/>
        <v>0</v>
      </c>
      <c r="E7671" s="29">
        <f ca="1">IF(C7671&lt;Calculator!$D$26,0,IF(DAY($C7671)=1,IF(D7671-Calculator!$G$24&gt;0,Calculator!$G$24,D7671),0))</f>
        <v>0</v>
      </c>
      <c r="F7671" s="29">
        <f ca="1">IF(E7671&gt;0,D7671*Calculator!$G$22/12,0)</f>
        <v>0</v>
      </c>
      <c r="G7671" s="29">
        <f ca="1">IF(E7671&gt;0,(IFERROR(-PMT(Calculator!$G$22/12,Calculator!$G$23*12,Calculator!$G$20),0))-F7671,0)</f>
        <v>0</v>
      </c>
      <c r="H7671" s="29">
        <f t="shared" ca="1" si="480"/>
        <v>0</v>
      </c>
      <c r="I7671" s="29">
        <f t="shared" ca="1" si="478"/>
        <v>0</v>
      </c>
      <c r="J7671" s="30">
        <f>Calculator!$G$40</f>
        <v>6.5000000000000002E-2</v>
      </c>
      <c r="K7671" s="29">
        <f ca="1">IF(C7671&gt;=Calculator!$G$27,IF(DAY($C7671)=1,Calculator!$G$34/2,IF(DAY($C7671)=15,Calculator!$G$34/2,0)),0)</f>
        <v>0</v>
      </c>
      <c r="L7671" s="29">
        <f ca="1">IF(DAY($C7671)=28,IF(H7671=0,0,Calculator!$G$35),0)</f>
        <v>0</v>
      </c>
      <c r="M7671" s="29">
        <f ca="1">IF(I7671&gt;0,IF(DAY($C7671)=1,SUM(INDIRECT("I"&amp;(ROW(C7670)-DAY(C7670))):I7670),0),0)</f>
        <v>0</v>
      </c>
      <c r="N7671" s="29">
        <f ca="1">IF(C7671&lt;Calculator!$G$27,0,IF(C7671=Calculator!$G$27,Calculator!$G$39,IF(H7671-K7671&lt;=0,IF(D7671&gt;Calculator!$G$39,IF(H7671-K7671+E7671+L7671+M7671+Calculator!$G$39&gt;Calculator!$G$39,Calculator!$G$39-(H7671+E7671+L7671+M7671-K7671),Calculator!$G$39),D7671),0)))</f>
        <v>0</v>
      </c>
    </row>
    <row r="7672" spans="1:14" ht="15.75" thickBot="1">
      <c r="A7672" s="33" t="str">
        <f ca="1">IF(C7672=Calculator!$H$27,"F",IF(Daily!D7672+Daily!H7672=0,IF(D7671+H7671&gt;0,"L",""),""))</f>
        <v/>
      </c>
      <c r="B7672" s="34">
        <v>7671</v>
      </c>
      <c r="C7672" s="19">
        <f t="shared" ca="1" si="477"/>
        <v>53601</v>
      </c>
      <c r="D7672" s="29">
        <f t="shared" ca="1" si="479"/>
        <v>0</v>
      </c>
      <c r="E7672" s="29">
        <f ca="1">IF(C7672&lt;Calculator!$D$26,0,IF(DAY($C7672)=1,IF(D7672-Calculator!$G$24&gt;0,Calculator!$G$24,D7672),0))</f>
        <v>0</v>
      </c>
      <c r="F7672" s="29">
        <f ca="1">IF(E7672&gt;0,D7672*Calculator!$G$22/12,0)</f>
        <v>0</v>
      </c>
      <c r="G7672" s="29">
        <f ca="1">IF(E7672&gt;0,(IFERROR(-PMT(Calculator!$G$22/12,Calculator!$G$23*12,Calculator!$G$20),0))-F7672,0)</f>
        <v>0</v>
      </c>
      <c r="H7672" s="29">
        <f t="shared" ca="1" si="480"/>
        <v>0</v>
      </c>
      <c r="I7672" s="29">
        <f t="shared" ca="1" si="478"/>
        <v>0</v>
      </c>
      <c r="J7672" s="30">
        <f>Calculator!$G$40</f>
        <v>6.5000000000000002E-2</v>
      </c>
      <c r="K7672" s="29">
        <f ca="1">IF(C7672&gt;=Calculator!$G$27,IF(DAY($C7672)=1,Calculator!$G$34/2,IF(DAY($C7672)=15,Calculator!$G$34/2,0)),0)</f>
        <v>4500</v>
      </c>
      <c r="L7672" s="29">
        <f ca="1">IF(DAY($C7672)=28,IF(H7672=0,0,Calculator!$G$35),0)</f>
        <v>0</v>
      </c>
      <c r="M7672" s="29">
        <f ca="1">IF(I7672&gt;0,IF(DAY($C7672)=1,SUM(INDIRECT("I"&amp;(ROW(C7671)-DAY(C7671))):I7671),0),0)</f>
        <v>0</v>
      </c>
      <c r="N7672" s="29">
        <f ca="1">IF(C7672&lt;Calculator!$G$27,0,IF(C7672=Calculator!$G$27,Calculator!$G$39,IF(H7672-K7672&lt;=0,IF(D7672&gt;Calculator!$G$39,IF(H7672-K7672+E7672+L7672+M7672+Calculator!$G$39&gt;Calculator!$G$39,Calculator!$G$39-(H7672+E7672+L7672+M7672-K7672),Calculator!$G$39),D7672),0)))</f>
        <v>0</v>
      </c>
    </row>
    <row r="7673" spans="1:14" ht="15.75" thickBot="1">
      <c r="A7673" s="33" t="str">
        <f ca="1">IF(C7673=Calculator!$H$27,"F",IF(Daily!D7673+Daily!H7673=0,IF(D7672+H7672&gt;0,"L",""),""))</f>
        <v/>
      </c>
      <c r="B7673" s="34">
        <v>7672</v>
      </c>
      <c r="C7673" s="19">
        <f t="shared" ca="1" si="477"/>
        <v>53602</v>
      </c>
      <c r="D7673" s="29">
        <f t="shared" ca="1" si="479"/>
        <v>0</v>
      </c>
      <c r="E7673" s="29">
        <f ca="1">IF(C7673&lt;Calculator!$D$26,0,IF(DAY($C7673)=1,IF(D7673-Calculator!$G$24&gt;0,Calculator!$G$24,D7673),0))</f>
        <v>0</v>
      </c>
      <c r="F7673" s="29">
        <f ca="1">IF(E7673&gt;0,D7673*Calculator!$G$22/12,0)</f>
        <v>0</v>
      </c>
      <c r="G7673" s="29">
        <f ca="1">IF(E7673&gt;0,(IFERROR(-PMT(Calculator!$G$22/12,Calculator!$G$23*12,Calculator!$G$20),0))-F7673,0)</f>
        <v>0</v>
      </c>
      <c r="H7673" s="29">
        <f t="shared" ca="1" si="480"/>
        <v>0</v>
      </c>
      <c r="I7673" s="29">
        <f t="shared" ca="1" si="478"/>
        <v>0</v>
      </c>
      <c r="J7673" s="30">
        <f>Calculator!$G$40</f>
        <v>6.5000000000000002E-2</v>
      </c>
      <c r="K7673" s="29">
        <f ca="1">IF(C7673&gt;=Calculator!$G$27,IF(DAY($C7673)=1,Calculator!$G$34/2,IF(DAY($C7673)=15,Calculator!$G$34/2,0)),0)</f>
        <v>0</v>
      </c>
      <c r="L7673" s="29">
        <f ca="1">IF(DAY($C7673)=28,IF(H7673=0,0,Calculator!$G$35),0)</f>
        <v>0</v>
      </c>
      <c r="M7673" s="29">
        <f ca="1">IF(I7673&gt;0,IF(DAY($C7673)=1,SUM(INDIRECT("I"&amp;(ROW(C7672)-DAY(C7672))):I7672),0),0)</f>
        <v>0</v>
      </c>
      <c r="N7673" s="29">
        <f ca="1">IF(C7673&lt;Calculator!$G$27,0,IF(C7673=Calculator!$G$27,Calculator!$G$39,IF(H7673-K7673&lt;=0,IF(D7673&gt;Calculator!$G$39,IF(H7673-K7673+E7673+L7673+M7673+Calculator!$G$39&gt;Calculator!$G$39,Calculator!$G$39-(H7673+E7673+L7673+M7673-K7673),Calculator!$G$39),D7673),0)))</f>
        <v>0</v>
      </c>
    </row>
    <row r="7674" spans="1:14" ht="15.75" thickBot="1">
      <c r="A7674" s="33" t="str">
        <f ca="1">IF(C7674=Calculator!$H$27,"F",IF(Daily!D7674+Daily!H7674=0,IF(D7673+H7673&gt;0,"L",""),""))</f>
        <v/>
      </c>
      <c r="B7674" s="34">
        <v>7673</v>
      </c>
      <c r="C7674" s="19">
        <f t="shared" ca="1" si="477"/>
        <v>53603</v>
      </c>
      <c r="D7674" s="29">
        <f t="shared" ca="1" si="479"/>
        <v>0</v>
      </c>
      <c r="E7674" s="29">
        <f ca="1">IF(C7674&lt;Calculator!$D$26,0,IF(DAY($C7674)=1,IF(D7674-Calculator!$G$24&gt;0,Calculator!$G$24,D7674),0))</f>
        <v>0</v>
      </c>
      <c r="F7674" s="29">
        <f ca="1">IF(E7674&gt;0,D7674*Calculator!$G$22/12,0)</f>
        <v>0</v>
      </c>
      <c r="G7674" s="29">
        <f ca="1">IF(E7674&gt;0,(IFERROR(-PMT(Calculator!$G$22/12,Calculator!$G$23*12,Calculator!$G$20),0))-F7674,0)</f>
        <v>0</v>
      </c>
      <c r="H7674" s="29">
        <f t="shared" ca="1" si="480"/>
        <v>0</v>
      </c>
      <c r="I7674" s="29">
        <f t="shared" ca="1" si="478"/>
        <v>0</v>
      </c>
      <c r="J7674" s="30">
        <f>Calculator!$G$40</f>
        <v>6.5000000000000002E-2</v>
      </c>
      <c r="K7674" s="29">
        <f ca="1">IF(C7674&gt;=Calculator!$G$27,IF(DAY($C7674)=1,Calculator!$G$34/2,IF(DAY($C7674)=15,Calculator!$G$34/2,0)),0)</f>
        <v>0</v>
      </c>
      <c r="L7674" s="29">
        <f ca="1">IF(DAY($C7674)=28,IF(H7674=0,0,Calculator!$G$35),0)</f>
        <v>0</v>
      </c>
      <c r="M7674" s="29">
        <f ca="1">IF(I7674&gt;0,IF(DAY($C7674)=1,SUM(INDIRECT("I"&amp;(ROW(C7673)-DAY(C7673))):I7673),0),0)</f>
        <v>0</v>
      </c>
      <c r="N7674" s="29">
        <f ca="1">IF(C7674&lt;Calculator!$G$27,0,IF(C7674=Calculator!$G$27,Calculator!$G$39,IF(H7674-K7674&lt;=0,IF(D7674&gt;Calculator!$G$39,IF(H7674-K7674+E7674+L7674+M7674+Calculator!$G$39&gt;Calculator!$G$39,Calculator!$G$39-(H7674+E7674+L7674+M7674-K7674),Calculator!$G$39),D7674),0)))</f>
        <v>0</v>
      </c>
    </row>
    <row r="7675" spans="1:14" ht="15.75" thickBot="1">
      <c r="A7675" s="33" t="str">
        <f ca="1">IF(C7675=Calculator!$H$27,"F",IF(Daily!D7675+Daily!H7675=0,IF(D7674+H7674&gt;0,"L",""),""))</f>
        <v/>
      </c>
      <c r="B7675" s="34">
        <v>7674</v>
      </c>
      <c r="C7675" s="19">
        <f t="shared" ca="1" si="477"/>
        <v>53604</v>
      </c>
      <c r="D7675" s="29">
        <f t="shared" ca="1" si="479"/>
        <v>0</v>
      </c>
      <c r="E7675" s="29">
        <f ca="1">IF(C7675&lt;Calculator!$D$26,0,IF(DAY($C7675)=1,IF(D7675-Calculator!$G$24&gt;0,Calculator!$G$24,D7675),0))</f>
        <v>0</v>
      </c>
      <c r="F7675" s="29">
        <f ca="1">IF(E7675&gt;0,D7675*Calculator!$G$22/12,0)</f>
        <v>0</v>
      </c>
      <c r="G7675" s="29">
        <f ca="1">IF(E7675&gt;0,(IFERROR(-PMT(Calculator!$G$22/12,Calculator!$G$23*12,Calculator!$G$20),0))-F7675,0)</f>
        <v>0</v>
      </c>
      <c r="H7675" s="29">
        <f t="shared" ca="1" si="480"/>
        <v>0</v>
      </c>
      <c r="I7675" s="29">
        <f t="shared" ca="1" si="478"/>
        <v>0</v>
      </c>
      <c r="J7675" s="30">
        <f>Calculator!$G$40</f>
        <v>6.5000000000000002E-2</v>
      </c>
      <c r="K7675" s="29">
        <f ca="1">IF(C7675&gt;=Calculator!$G$27,IF(DAY($C7675)=1,Calculator!$G$34/2,IF(DAY($C7675)=15,Calculator!$G$34/2,0)),0)</f>
        <v>0</v>
      </c>
      <c r="L7675" s="29">
        <f ca="1">IF(DAY($C7675)=28,IF(H7675=0,0,Calculator!$G$35),0)</f>
        <v>0</v>
      </c>
      <c r="M7675" s="29">
        <f ca="1">IF(I7675&gt;0,IF(DAY($C7675)=1,SUM(INDIRECT("I"&amp;(ROW(C7674)-DAY(C7674))):I7674),0),0)</f>
        <v>0</v>
      </c>
      <c r="N7675" s="29">
        <f ca="1">IF(C7675&lt;Calculator!$G$27,0,IF(C7675=Calculator!$G$27,Calculator!$G$39,IF(H7675-K7675&lt;=0,IF(D7675&gt;Calculator!$G$39,IF(H7675-K7675+E7675+L7675+M7675+Calculator!$G$39&gt;Calculator!$G$39,Calculator!$G$39-(H7675+E7675+L7675+M7675-K7675),Calculator!$G$39),D7675),0)))</f>
        <v>0</v>
      </c>
    </row>
    <row r="7676" spans="1:14" ht="15.75" thickBot="1">
      <c r="A7676" s="33" t="str">
        <f ca="1">IF(C7676=Calculator!$H$27,"F",IF(Daily!D7676+Daily!H7676=0,IF(D7675+H7675&gt;0,"L",""),""))</f>
        <v/>
      </c>
      <c r="B7676" s="34">
        <v>7675</v>
      </c>
      <c r="C7676" s="19">
        <f t="shared" ca="1" si="477"/>
        <v>53605</v>
      </c>
      <c r="D7676" s="29">
        <f t="shared" ca="1" si="479"/>
        <v>0</v>
      </c>
      <c r="E7676" s="29">
        <f ca="1">IF(C7676&lt;Calculator!$D$26,0,IF(DAY($C7676)=1,IF(D7676-Calculator!$G$24&gt;0,Calculator!$G$24,D7676),0))</f>
        <v>0</v>
      </c>
      <c r="F7676" s="29">
        <f ca="1">IF(E7676&gt;0,D7676*Calculator!$G$22/12,0)</f>
        <v>0</v>
      </c>
      <c r="G7676" s="29">
        <f ca="1">IF(E7676&gt;0,(IFERROR(-PMT(Calculator!$G$22/12,Calculator!$G$23*12,Calculator!$G$20),0))-F7676,0)</f>
        <v>0</v>
      </c>
      <c r="H7676" s="29">
        <f t="shared" ca="1" si="480"/>
        <v>0</v>
      </c>
      <c r="I7676" s="29">
        <f t="shared" ca="1" si="478"/>
        <v>0</v>
      </c>
      <c r="J7676" s="30">
        <f>Calculator!$G$40</f>
        <v>6.5000000000000002E-2</v>
      </c>
      <c r="K7676" s="29">
        <f ca="1">IF(C7676&gt;=Calculator!$G$27,IF(DAY($C7676)=1,Calculator!$G$34/2,IF(DAY($C7676)=15,Calculator!$G$34/2,0)),0)</f>
        <v>0</v>
      </c>
      <c r="L7676" s="29">
        <f ca="1">IF(DAY($C7676)=28,IF(H7676=0,0,Calculator!$G$35),0)</f>
        <v>0</v>
      </c>
      <c r="M7676" s="29">
        <f ca="1">IF(I7676&gt;0,IF(DAY($C7676)=1,SUM(INDIRECT("I"&amp;(ROW(C7675)-DAY(C7675))):I7675),0),0)</f>
        <v>0</v>
      </c>
      <c r="N7676" s="29">
        <f ca="1">IF(C7676&lt;Calculator!$G$27,0,IF(C7676=Calculator!$G$27,Calculator!$G$39,IF(H7676-K7676&lt;=0,IF(D7676&gt;Calculator!$G$39,IF(H7676-K7676+E7676+L7676+M7676+Calculator!$G$39&gt;Calculator!$G$39,Calculator!$G$39-(H7676+E7676+L7676+M7676-K7676),Calculator!$G$39),D7676),0)))</f>
        <v>0</v>
      </c>
    </row>
    <row r="7677" spans="1:14" ht="15.75" thickBot="1">
      <c r="A7677" s="33" t="str">
        <f ca="1">IF(C7677=Calculator!$H$27,"F",IF(Daily!D7677+Daily!H7677=0,IF(D7676+H7676&gt;0,"L",""),""))</f>
        <v/>
      </c>
      <c r="B7677" s="34">
        <v>7676</v>
      </c>
      <c r="C7677" s="19">
        <f t="shared" ca="1" si="477"/>
        <v>53606</v>
      </c>
      <c r="D7677" s="29">
        <f t="shared" ca="1" si="479"/>
        <v>0</v>
      </c>
      <c r="E7677" s="29">
        <f ca="1">IF(C7677&lt;Calculator!$D$26,0,IF(DAY($C7677)=1,IF(D7677-Calculator!$G$24&gt;0,Calculator!$G$24,D7677),0))</f>
        <v>0</v>
      </c>
      <c r="F7677" s="29">
        <f ca="1">IF(E7677&gt;0,D7677*Calculator!$G$22/12,0)</f>
        <v>0</v>
      </c>
      <c r="G7677" s="29">
        <f ca="1">IF(E7677&gt;0,(IFERROR(-PMT(Calculator!$G$22/12,Calculator!$G$23*12,Calculator!$G$20),0))-F7677,0)</f>
        <v>0</v>
      </c>
      <c r="H7677" s="29">
        <f t="shared" ca="1" si="480"/>
        <v>0</v>
      </c>
      <c r="I7677" s="29">
        <f t="shared" ca="1" si="478"/>
        <v>0</v>
      </c>
      <c r="J7677" s="30">
        <f>Calculator!$G$40</f>
        <v>6.5000000000000002E-2</v>
      </c>
      <c r="K7677" s="29">
        <f ca="1">IF(C7677&gt;=Calculator!$G$27,IF(DAY($C7677)=1,Calculator!$G$34/2,IF(DAY($C7677)=15,Calculator!$G$34/2,0)),0)</f>
        <v>0</v>
      </c>
      <c r="L7677" s="29">
        <f ca="1">IF(DAY($C7677)=28,IF(H7677=0,0,Calculator!$G$35),0)</f>
        <v>0</v>
      </c>
      <c r="M7677" s="29">
        <f ca="1">IF(I7677&gt;0,IF(DAY($C7677)=1,SUM(INDIRECT("I"&amp;(ROW(C7676)-DAY(C7676))):I7676),0),0)</f>
        <v>0</v>
      </c>
      <c r="N7677" s="29">
        <f ca="1">IF(C7677&lt;Calculator!$G$27,0,IF(C7677=Calculator!$G$27,Calculator!$G$39,IF(H7677-K7677&lt;=0,IF(D7677&gt;Calculator!$G$39,IF(H7677-K7677+E7677+L7677+M7677+Calculator!$G$39&gt;Calculator!$G$39,Calculator!$G$39-(H7677+E7677+L7677+M7677-K7677),Calculator!$G$39),D7677),0)))</f>
        <v>0</v>
      </c>
    </row>
    <row r="7678" spans="1:14" ht="15.75" thickBot="1">
      <c r="A7678" s="33" t="str">
        <f ca="1">IF(C7678=Calculator!$H$27,"F",IF(Daily!D7678+Daily!H7678=0,IF(D7677+H7677&gt;0,"L",""),""))</f>
        <v/>
      </c>
      <c r="B7678" s="34">
        <v>7677</v>
      </c>
      <c r="C7678" s="19">
        <f t="shared" ca="1" si="477"/>
        <v>53607</v>
      </c>
      <c r="D7678" s="29">
        <f t="shared" ca="1" si="479"/>
        <v>0</v>
      </c>
      <c r="E7678" s="29">
        <f ca="1">IF(C7678&lt;Calculator!$D$26,0,IF(DAY($C7678)=1,IF(D7678-Calculator!$G$24&gt;0,Calculator!$G$24,D7678),0))</f>
        <v>0</v>
      </c>
      <c r="F7678" s="29">
        <f ca="1">IF(E7678&gt;0,D7678*Calculator!$G$22/12,0)</f>
        <v>0</v>
      </c>
      <c r="G7678" s="29">
        <f ca="1">IF(E7678&gt;0,(IFERROR(-PMT(Calculator!$G$22/12,Calculator!$G$23*12,Calculator!$G$20),0))-F7678,0)</f>
        <v>0</v>
      </c>
      <c r="H7678" s="29">
        <f t="shared" ca="1" si="480"/>
        <v>0</v>
      </c>
      <c r="I7678" s="29">
        <f t="shared" ca="1" si="478"/>
        <v>0</v>
      </c>
      <c r="J7678" s="30">
        <f>Calculator!$G$40</f>
        <v>6.5000000000000002E-2</v>
      </c>
      <c r="K7678" s="29">
        <f ca="1">IF(C7678&gt;=Calculator!$G$27,IF(DAY($C7678)=1,Calculator!$G$34/2,IF(DAY($C7678)=15,Calculator!$G$34/2,0)),0)</f>
        <v>0</v>
      </c>
      <c r="L7678" s="29">
        <f ca="1">IF(DAY($C7678)=28,IF(H7678=0,0,Calculator!$G$35),0)</f>
        <v>0</v>
      </c>
      <c r="M7678" s="29">
        <f ca="1">IF(I7678&gt;0,IF(DAY($C7678)=1,SUM(INDIRECT("I"&amp;(ROW(C7677)-DAY(C7677))):I7677),0),0)</f>
        <v>0</v>
      </c>
      <c r="N7678" s="29">
        <f ca="1">IF(C7678&lt;Calculator!$G$27,0,IF(C7678=Calculator!$G$27,Calculator!$G$39,IF(H7678-K7678&lt;=0,IF(D7678&gt;Calculator!$G$39,IF(H7678-K7678+E7678+L7678+M7678+Calculator!$G$39&gt;Calculator!$G$39,Calculator!$G$39-(H7678+E7678+L7678+M7678-K7678),Calculator!$G$39),D7678),0)))</f>
        <v>0</v>
      </c>
    </row>
    <row r="7679" spans="1:14" ht="15.75" thickBot="1">
      <c r="A7679" s="33" t="str">
        <f ca="1">IF(C7679=Calculator!$H$27,"F",IF(Daily!D7679+Daily!H7679=0,IF(D7678+H7678&gt;0,"L",""),""))</f>
        <v/>
      </c>
      <c r="B7679" s="34">
        <v>7678</v>
      </c>
      <c r="C7679" s="19">
        <f t="shared" ca="1" si="477"/>
        <v>53608</v>
      </c>
      <c r="D7679" s="29">
        <f t="shared" ca="1" si="479"/>
        <v>0</v>
      </c>
      <c r="E7679" s="29">
        <f ca="1">IF(C7679&lt;Calculator!$D$26,0,IF(DAY($C7679)=1,IF(D7679-Calculator!$G$24&gt;0,Calculator!$G$24,D7679),0))</f>
        <v>0</v>
      </c>
      <c r="F7679" s="29">
        <f ca="1">IF(E7679&gt;0,D7679*Calculator!$G$22/12,0)</f>
        <v>0</v>
      </c>
      <c r="G7679" s="29">
        <f ca="1">IF(E7679&gt;0,(IFERROR(-PMT(Calculator!$G$22/12,Calculator!$G$23*12,Calculator!$G$20),0))-F7679,0)</f>
        <v>0</v>
      </c>
      <c r="H7679" s="29">
        <f t="shared" ca="1" si="480"/>
        <v>0</v>
      </c>
      <c r="I7679" s="29">
        <f t="shared" ca="1" si="478"/>
        <v>0</v>
      </c>
      <c r="J7679" s="30">
        <f>Calculator!$G$40</f>
        <v>6.5000000000000002E-2</v>
      </c>
      <c r="K7679" s="29">
        <f ca="1">IF(C7679&gt;=Calculator!$G$27,IF(DAY($C7679)=1,Calculator!$G$34/2,IF(DAY($C7679)=15,Calculator!$G$34/2,0)),0)</f>
        <v>0</v>
      </c>
      <c r="L7679" s="29">
        <f ca="1">IF(DAY($C7679)=28,IF(H7679=0,0,Calculator!$G$35),0)</f>
        <v>0</v>
      </c>
      <c r="M7679" s="29">
        <f ca="1">IF(I7679&gt;0,IF(DAY($C7679)=1,SUM(INDIRECT("I"&amp;(ROW(C7678)-DAY(C7678))):I7678),0),0)</f>
        <v>0</v>
      </c>
      <c r="N7679" s="29">
        <f ca="1">IF(C7679&lt;Calculator!$G$27,0,IF(C7679=Calculator!$G$27,Calculator!$G$39,IF(H7679-K7679&lt;=0,IF(D7679&gt;Calculator!$G$39,IF(H7679-K7679+E7679+L7679+M7679+Calculator!$G$39&gt;Calculator!$G$39,Calculator!$G$39-(H7679+E7679+L7679+M7679-K7679),Calculator!$G$39),D7679),0)))</f>
        <v>0</v>
      </c>
    </row>
    <row r="7680" spans="1:14" ht="15.75" thickBot="1">
      <c r="A7680" s="33" t="str">
        <f ca="1">IF(C7680=Calculator!$H$27,"F",IF(Daily!D7680+Daily!H7680=0,IF(D7679+H7679&gt;0,"L",""),""))</f>
        <v/>
      </c>
      <c r="B7680" s="34">
        <v>7679</v>
      </c>
      <c r="C7680" s="19">
        <f t="shared" ca="1" si="477"/>
        <v>53609</v>
      </c>
      <c r="D7680" s="29">
        <f t="shared" ca="1" si="479"/>
        <v>0</v>
      </c>
      <c r="E7680" s="29">
        <f ca="1">IF(C7680&lt;Calculator!$D$26,0,IF(DAY($C7680)=1,IF(D7680-Calculator!$G$24&gt;0,Calculator!$G$24,D7680),0))</f>
        <v>0</v>
      </c>
      <c r="F7680" s="29">
        <f ca="1">IF(E7680&gt;0,D7680*Calculator!$G$22/12,0)</f>
        <v>0</v>
      </c>
      <c r="G7680" s="29">
        <f ca="1">IF(E7680&gt;0,(IFERROR(-PMT(Calculator!$G$22/12,Calculator!$G$23*12,Calculator!$G$20),0))-F7680,0)</f>
        <v>0</v>
      </c>
      <c r="H7680" s="29">
        <f t="shared" ca="1" si="480"/>
        <v>0</v>
      </c>
      <c r="I7680" s="29">
        <f t="shared" ca="1" si="478"/>
        <v>0</v>
      </c>
      <c r="J7680" s="30">
        <f>Calculator!$G$40</f>
        <v>6.5000000000000002E-2</v>
      </c>
      <c r="K7680" s="29">
        <f ca="1">IF(C7680&gt;=Calculator!$G$27,IF(DAY($C7680)=1,Calculator!$G$34/2,IF(DAY($C7680)=15,Calculator!$G$34/2,0)),0)</f>
        <v>0</v>
      </c>
      <c r="L7680" s="29">
        <f ca="1">IF(DAY($C7680)=28,IF(H7680=0,0,Calculator!$G$35),0)</f>
        <v>0</v>
      </c>
      <c r="M7680" s="29">
        <f ca="1">IF(I7680&gt;0,IF(DAY($C7680)=1,SUM(INDIRECT("I"&amp;(ROW(C7679)-DAY(C7679))):I7679),0),0)</f>
        <v>0</v>
      </c>
      <c r="N7680" s="29">
        <f ca="1">IF(C7680&lt;Calculator!$G$27,0,IF(C7680=Calculator!$G$27,Calculator!$G$39,IF(H7680-K7680&lt;=0,IF(D7680&gt;Calculator!$G$39,IF(H7680-K7680+E7680+L7680+M7680+Calculator!$G$39&gt;Calculator!$G$39,Calculator!$G$39-(H7680+E7680+L7680+M7680-K7680),Calculator!$G$39),D7680),0)))</f>
        <v>0</v>
      </c>
    </row>
    <row r="7681" spans="1:14" ht="15.75" thickBot="1">
      <c r="A7681" s="33" t="str">
        <f ca="1">IF(C7681=Calculator!$H$27,"F",IF(Daily!D7681+Daily!H7681=0,IF(D7680+H7680&gt;0,"L",""),""))</f>
        <v/>
      </c>
      <c r="B7681" s="34">
        <v>7680</v>
      </c>
      <c r="C7681" s="19">
        <f t="shared" ca="1" si="477"/>
        <v>53610</v>
      </c>
      <c r="D7681" s="29">
        <f t="shared" ca="1" si="479"/>
        <v>0</v>
      </c>
      <c r="E7681" s="29">
        <f ca="1">IF(C7681&lt;Calculator!$D$26,0,IF(DAY($C7681)=1,IF(D7681-Calculator!$G$24&gt;0,Calculator!$G$24,D7681),0))</f>
        <v>0</v>
      </c>
      <c r="F7681" s="29">
        <f ca="1">IF(E7681&gt;0,D7681*Calculator!$G$22/12,0)</f>
        <v>0</v>
      </c>
      <c r="G7681" s="29">
        <f ca="1">IF(E7681&gt;0,(IFERROR(-PMT(Calculator!$G$22/12,Calculator!$G$23*12,Calculator!$G$20),0))-F7681,0)</f>
        <v>0</v>
      </c>
      <c r="H7681" s="29">
        <f t="shared" ca="1" si="480"/>
        <v>0</v>
      </c>
      <c r="I7681" s="29">
        <f t="shared" ca="1" si="478"/>
        <v>0</v>
      </c>
      <c r="J7681" s="30">
        <f>Calculator!$G$40</f>
        <v>6.5000000000000002E-2</v>
      </c>
      <c r="K7681" s="29">
        <f ca="1">IF(C7681&gt;=Calculator!$G$27,IF(DAY($C7681)=1,Calculator!$G$34/2,IF(DAY($C7681)=15,Calculator!$G$34/2,0)),0)</f>
        <v>0</v>
      </c>
      <c r="L7681" s="29">
        <f ca="1">IF(DAY($C7681)=28,IF(H7681=0,0,Calculator!$G$35),0)</f>
        <v>0</v>
      </c>
      <c r="M7681" s="29">
        <f ca="1">IF(I7681&gt;0,IF(DAY($C7681)=1,SUM(INDIRECT("I"&amp;(ROW(C7680)-DAY(C7680))):I7680),0),0)</f>
        <v>0</v>
      </c>
      <c r="N7681" s="29">
        <f ca="1">IF(C7681&lt;Calculator!$G$27,0,IF(C7681=Calculator!$G$27,Calculator!$G$39,IF(H7681-K7681&lt;=0,IF(D7681&gt;Calculator!$G$39,IF(H7681-K7681+E7681+L7681+M7681+Calculator!$G$39&gt;Calculator!$G$39,Calculator!$G$39-(H7681+E7681+L7681+M7681-K7681),Calculator!$G$39),D7681),0)))</f>
        <v>0</v>
      </c>
    </row>
    <row r="7682" spans="1:14" ht="15.75" thickBot="1">
      <c r="A7682" s="33" t="str">
        <f ca="1">IF(C7682=Calculator!$H$27,"F",IF(Daily!D7682+Daily!H7682=0,IF(D7681+H7681&gt;0,"L",""),""))</f>
        <v/>
      </c>
      <c r="B7682" s="34">
        <v>7681</v>
      </c>
      <c r="C7682" s="19">
        <f t="shared" ca="1" si="477"/>
        <v>53611</v>
      </c>
      <c r="D7682" s="29">
        <f t="shared" ca="1" si="479"/>
        <v>0</v>
      </c>
      <c r="E7682" s="29">
        <f ca="1">IF(C7682&lt;Calculator!$D$26,0,IF(DAY($C7682)=1,IF(D7682-Calculator!$G$24&gt;0,Calculator!$G$24,D7682),0))</f>
        <v>0</v>
      </c>
      <c r="F7682" s="29">
        <f ca="1">IF(E7682&gt;0,D7682*Calculator!$G$22/12,0)</f>
        <v>0</v>
      </c>
      <c r="G7682" s="29">
        <f ca="1">IF(E7682&gt;0,(IFERROR(-PMT(Calculator!$G$22/12,Calculator!$G$23*12,Calculator!$G$20),0))-F7682,0)</f>
        <v>0</v>
      </c>
      <c r="H7682" s="29">
        <f t="shared" ca="1" si="480"/>
        <v>0</v>
      </c>
      <c r="I7682" s="29">
        <f t="shared" ca="1" si="478"/>
        <v>0</v>
      </c>
      <c r="J7682" s="30">
        <f>Calculator!$G$40</f>
        <v>6.5000000000000002E-2</v>
      </c>
      <c r="K7682" s="29">
        <f ca="1">IF(C7682&gt;=Calculator!$G$27,IF(DAY($C7682)=1,Calculator!$G$34/2,IF(DAY($C7682)=15,Calculator!$G$34/2,0)),0)</f>
        <v>0</v>
      </c>
      <c r="L7682" s="29">
        <f ca="1">IF(DAY($C7682)=28,IF(H7682=0,0,Calculator!$G$35),0)</f>
        <v>0</v>
      </c>
      <c r="M7682" s="29">
        <f ca="1">IF(I7682&gt;0,IF(DAY($C7682)=1,SUM(INDIRECT("I"&amp;(ROW(C7681)-DAY(C7681))):I7681),0),0)</f>
        <v>0</v>
      </c>
      <c r="N7682" s="29">
        <f ca="1">IF(C7682&lt;Calculator!$G$27,0,IF(C7682=Calculator!$G$27,Calculator!$G$39,IF(H7682-K7682&lt;=0,IF(D7682&gt;Calculator!$G$39,IF(H7682-K7682+E7682+L7682+M7682+Calculator!$G$39&gt;Calculator!$G$39,Calculator!$G$39-(H7682+E7682+L7682+M7682-K7682),Calculator!$G$39),D7682),0)))</f>
        <v>0</v>
      </c>
    </row>
    <row r="7683" spans="1:14" ht="15.75" thickBot="1">
      <c r="A7683" s="33" t="str">
        <f ca="1">IF(C7683=Calculator!$H$27,"F",IF(Daily!D7683+Daily!H7683=0,IF(D7682+H7682&gt;0,"L",""),""))</f>
        <v/>
      </c>
      <c r="B7683" s="34">
        <v>7682</v>
      </c>
      <c r="C7683" s="19">
        <f t="shared" ref="C7683:C7746" ca="1" si="481">C7682+1</f>
        <v>53612</v>
      </c>
      <c r="D7683" s="29">
        <f t="shared" ca="1" si="479"/>
        <v>0</v>
      </c>
      <c r="E7683" s="29">
        <f ca="1">IF(C7683&lt;Calculator!$D$26,0,IF(DAY($C7683)=1,IF(D7683-Calculator!$G$24&gt;0,Calculator!$G$24,D7683),0))</f>
        <v>0</v>
      </c>
      <c r="F7683" s="29">
        <f ca="1">IF(E7683&gt;0,D7683*Calculator!$G$22/12,0)</f>
        <v>0</v>
      </c>
      <c r="G7683" s="29">
        <f ca="1">IF(E7683&gt;0,(IFERROR(-PMT(Calculator!$G$22/12,Calculator!$G$23*12,Calculator!$G$20),0))-F7683,0)</f>
        <v>0</v>
      </c>
      <c r="H7683" s="29">
        <f t="shared" ca="1" si="480"/>
        <v>0</v>
      </c>
      <c r="I7683" s="29">
        <f t="shared" ref="I7683:I7746" ca="1" si="482">H7683*J7683/365</f>
        <v>0</v>
      </c>
      <c r="J7683" s="30">
        <f>Calculator!$G$40</f>
        <v>6.5000000000000002E-2</v>
      </c>
      <c r="K7683" s="29">
        <f ca="1">IF(C7683&gt;=Calculator!$G$27,IF(DAY($C7683)=1,Calculator!$G$34/2,IF(DAY($C7683)=15,Calculator!$G$34/2,0)),0)</f>
        <v>0</v>
      </c>
      <c r="L7683" s="29">
        <f ca="1">IF(DAY($C7683)=28,IF(H7683=0,0,Calculator!$G$35),0)</f>
        <v>0</v>
      </c>
      <c r="M7683" s="29">
        <f ca="1">IF(I7683&gt;0,IF(DAY($C7683)=1,SUM(INDIRECT("I"&amp;(ROW(C7682)-DAY(C7682))):I7682),0),0)</f>
        <v>0</v>
      </c>
      <c r="N7683" s="29">
        <f ca="1">IF(C7683&lt;Calculator!$G$27,0,IF(C7683=Calculator!$G$27,Calculator!$G$39,IF(H7683-K7683&lt;=0,IF(D7683&gt;Calculator!$G$39,IF(H7683-K7683+E7683+L7683+M7683+Calculator!$G$39&gt;Calculator!$G$39,Calculator!$G$39-(H7683+E7683+L7683+M7683-K7683),Calculator!$G$39),D7683),0)))</f>
        <v>0</v>
      </c>
    </row>
    <row r="7684" spans="1:14" ht="15.75" thickBot="1">
      <c r="A7684" s="33" t="str">
        <f ca="1">IF(C7684=Calculator!$H$27,"F",IF(Daily!D7684+Daily!H7684=0,IF(D7683+H7683&gt;0,"L",""),""))</f>
        <v/>
      </c>
      <c r="B7684" s="34">
        <v>7683</v>
      </c>
      <c r="C7684" s="19">
        <f t="shared" ca="1" si="481"/>
        <v>53613</v>
      </c>
      <c r="D7684" s="29">
        <f t="shared" ref="D7684:D7747" ca="1" si="483">IF(((D7683-G7683)-N7683)&lt;0,0,((D7683-G7683)-N7683))</f>
        <v>0</v>
      </c>
      <c r="E7684" s="29">
        <f ca="1">IF(C7684&lt;Calculator!$D$26,0,IF(DAY($C7684)=1,IF(D7684-Calculator!$G$24&gt;0,Calculator!$G$24,D7684),0))</f>
        <v>0</v>
      </c>
      <c r="F7684" s="29">
        <f ca="1">IF(E7684&gt;0,D7684*Calculator!$G$22/12,0)</f>
        <v>0</v>
      </c>
      <c r="G7684" s="29">
        <f ca="1">IF(E7684&gt;0,(IFERROR(-PMT(Calculator!$G$22/12,Calculator!$G$23*12,Calculator!$G$20),0))-F7684,0)</f>
        <v>0</v>
      </c>
      <c r="H7684" s="29">
        <f t="shared" ref="H7684:H7747" ca="1" si="484">IF((H7683-K7683+SUM(L7683:N7683)+E7683)&lt;0,0,(H7683-K7683+SUM(L7683:N7683)+E7683))</f>
        <v>0</v>
      </c>
      <c r="I7684" s="29">
        <f t="shared" ca="1" si="482"/>
        <v>0</v>
      </c>
      <c r="J7684" s="30">
        <f>Calculator!$G$40</f>
        <v>6.5000000000000002E-2</v>
      </c>
      <c r="K7684" s="29">
        <f ca="1">IF(C7684&gt;=Calculator!$G$27,IF(DAY($C7684)=1,Calculator!$G$34/2,IF(DAY($C7684)=15,Calculator!$G$34/2,0)),0)</f>
        <v>0</v>
      </c>
      <c r="L7684" s="29">
        <f ca="1">IF(DAY($C7684)=28,IF(H7684=0,0,Calculator!$G$35),0)</f>
        <v>0</v>
      </c>
      <c r="M7684" s="29">
        <f ca="1">IF(I7684&gt;0,IF(DAY($C7684)=1,SUM(INDIRECT("I"&amp;(ROW(C7683)-DAY(C7683))):I7683),0),0)</f>
        <v>0</v>
      </c>
      <c r="N7684" s="29">
        <f ca="1">IF(C7684&lt;Calculator!$G$27,0,IF(C7684=Calculator!$G$27,Calculator!$G$39,IF(H7684-K7684&lt;=0,IF(D7684&gt;Calculator!$G$39,IF(H7684-K7684+E7684+L7684+M7684+Calculator!$G$39&gt;Calculator!$G$39,Calculator!$G$39-(H7684+E7684+L7684+M7684-K7684),Calculator!$G$39),D7684),0)))</f>
        <v>0</v>
      </c>
    </row>
    <row r="7685" spans="1:14" ht="15.75" thickBot="1">
      <c r="A7685" s="33" t="str">
        <f ca="1">IF(C7685=Calculator!$H$27,"F",IF(Daily!D7685+Daily!H7685=0,IF(D7684+H7684&gt;0,"L",""),""))</f>
        <v/>
      </c>
      <c r="B7685" s="34">
        <v>7684</v>
      </c>
      <c r="C7685" s="19">
        <f t="shared" ca="1" si="481"/>
        <v>53614</v>
      </c>
      <c r="D7685" s="29">
        <f t="shared" ca="1" si="483"/>
        <v>0</v>
      </c>
      <c r="E7685" s="29">
        <f ca="1">IF(C7685&lt;Calculator!$D$26,0,IF(DAY($C7685)=1,IF(D7685-Calculator!$G$24&gt;0,Calculator!$G$24,D7685),0))</f>
        <v>0</v>
      </c>
      <c r="F7685" s="29">
        <f ca="1">IF(E7685&gt;0,D7685*Calculator!$G$22/12,0)</f>
        <v>0</v>
      </c>
      <c r="G7685" s="29">
        <f ca="1">IF(E7685&gt;0,(IFERROR(-PMT(Calculator!$G$22/12,Calculator!$G$23*12,Calculator!$G$20),0))-F7685,0)</f>
        <v>0</v>
      </c>
      <c r="H7685" s="29">
        <f t="shared" ca="1" si="484"/>
        <v>0</v>
      </c>
      <c r="I7685" s="29">
        <f t="shared" ca="1" si="482"/>
        <v>0</v>
      </c>
      <c r="J7685" s="30">
        <f>Calculator!$G$40</f>
        <v>6.5000000000000002E-2</v>
      </c>
      <c r="K7685" s="29">
        <f ca="1">IF(C7685&gt;=Calculator!$G$27,IF(DAY($C7685)=1,Calculator!$G$34/2,IF(DAY($C7685)=15,Calculator!$G$34/2,0)),0)</f>
        <v>0</v>
      </c>
      <c r="L7685" s="29">
        <f ca="1">IF(DAY($C7685)=28,IF(H7685=0,0,Calculator!$G$35),0)</f>
        <v>0</v>
      </c>
      <c r="M7685" s="29">
        <f ca="1">IF(I7685&gt;0,IF(DAY($C7685)=1,SUM(INDIRECT("I"&amp;(ROW(C7684)-DAY(C7684))):I7684),0),0)</f>
        <v>0</v>
      </c>
      <c r="N7685" s="29">
        <f ca="1">IF(C7685&lt;Calculator!$G$27,0,IF(C7685=Calculator!$G$27,Calculator!$G$39,IF(H7685-K7685&lt;=0,IF(D7685&gt;Calculator!$G$39,IF(H7685-K7685+E7685+L7685+M7685+Calculator!$G$39&gt;Calculator!$G$39,Calculator!$G$39-(H7685+E7685+L7685+M7685-K7685),Calculator!$G$39),D7685),0)))</f>
        <v>0</v>
      </c>
    </row>
    <row r="7686" spans="1:14" ht="15.75" thickBot="1">
      <c r="A7686" s="33" t="str">
        <f ca="1">IF(C7686=Calculator!$H$27,"F",IF(Daily!D7686+Daily!H7686=0,IF(D7685+H7685&gt;0,"L",""),""))</f>
        <v/>
      </c>
      <c r="B7686" s="34">
        <v>7685</v>
      </c>
      <c r="C7686" s="19">
        <f t="shared" ca="1" si="481"/>
        <v>53615</v>
      </c>
      <c r="D7686" s="29">
        <f t="shared" ca="1" si="483"/>
        <v>0</v>
      </c>
      <c r="E7686" s="29">
        <f ca="1">IF(C7686&lt;Calculator!$D$26,0,IF(DAY($C7686)=1,IF(D7686-Calculator!$G$24&gt;0,Calculator!$G$24,D7686),0))</f>
        <v>0</v>
      </c>
      <c r="F7686" s="29">
        <f ca="1">IF(E7686&gt;0,D7686*Calculator!$G$22/12,0)</f>
        <v>0</v>
      </c>
      <c r="G7686" s="29">
        <f ca="1">IF(E7686&gt;0,(IFERROR(-PMT(Calculator!$G$22/12,Calculator!$G$23*12,Calculator!$G$20),0))-F7686,0)</f>
        <v>0</v>
      </c>
      <c r="H7686" s="29">
        <f t="shared" ca="1" si="484"/>
        <v>0</v>
      </c>
      <c r="I7686" s="29">
        <f t="shared" ca="1" si="482"/>
        <v>0</v>
      </c>
      <c r="J7686" s="30">
        <f>Calculator!$G$40</f>
        <v>6.5000000000000002E-2</v>
      </c>
      <c r="K7686" s="29">
        <f ca="1">IF(C7686&gt;=Calculator!$G$27,IF(DAY($C7686)=1,Calculator!$G$34/2,IF(DAY($C7686)=15,Calculator!$G$34/2,0)),0)</f>
        <v>4500</v>
      </c>
      <c r="L7686" s="29">
        <f ca="1">IF(DAY($C7686)=28,IF(H7686=0,0,Calculator!$G$35),0)</f>
        <v>0</v>
      </c>
      <c r="M7686" s="29">
        <f ca="1">IF(I7686&gt;0,IF(DAY($C7686)=1,SUM(INDIRECT("I"&amp;(ROW(C7685)-DAY(C7685))):I7685),0),0)</f>
        <v>0</v>
      </c>
      <c r="N7686" s="29">
        <f ca="1">IF(C7686&lt;Calculator!$G$27,0,IF(C7686=Calculator!$G$27,Calculator!$G$39,IF(H7686-K7686&lt;=0,IF(D7686&gt;Calculator!$G$39,IF(H7686-K7686+E7686+L7686+M7686+Calculator!$G$39&gt;Calculator!$G$39,Calculator!$G$39-(H7686+E7686+L7686+M7686-K7686),Calculator!$G$39),D7686),0)))</f>
        <v>0</v>
      </c>
    </row>
    <row r="7687" spans="1:14" ht="15.75" thickBot="1">
      <c r="A7687" s="33" t="str">
        <f ca="1">IF(C7687=Calculator!$H$27,"F",IF(Daily!D7687+Daily!H7687=0,IF(D7686+H7686&gt;0,"L",""),""))</f>
        <v/>
      </c>
      <c r="B7687" s="34">
        <v>7686</v>
      </c>
      <c r="C7687" s="19">
        <f t="shared" ca="1" si="481"/>
        <v>53616</v>
      </c>
      <c r="D7687" s="29">
        <f t="shared" ca="1" si="483"/>
        <v>0</v>
      </c>
      <c r="E7687" s="29">
        <f ca="1">IF(C7687&lt;Calculator!$D$26,0,IF(DAY($C7687)=1,IF(D7687-Calculator!$G$24&gt;0,Calculator!$G$24,D7687),0))</f>
        <v>0</v>
      </c>
      <c r="F7687" s="29">
        <f ca="1">IF(E7687&gt;0,D7687*Calculator!$G$22/12,0)</f>
        <v>0</v>
      </c>
      <c r="G7687" s="29">
        <f ca="1">IF(E7687&gt;0,(IFERROR(-PMT(Calculator!$G$22/12,Calculator!$G$23*12,Calculator!$G$20),0))-F7687,0)</f>
        <v>0</v>
      </c>
      <c r="H7687" s="29">
        <f t="shared" ca="1" si="484"/>
        <v>0</v>
      </c>
      <c r="I7687" s="29">
        <f t="shared" ca="1" si="482"/>
        <v>0</v>
      </c>
      <c r="J7687" s="30">
        <f>Calculator!$G$40</f>
        <v>6.5000000000000002E-2</v>
      </c>
      <c r="K7687" s="29">
        <f ca="1">IF(C7687&gt;=Calculator!$G$27,IF(DAY($C7687)=1,Calculator!$G$34/2,IF(DAY($C7687)=15,Calculator!$G$34/2,0)),0)</f>
        <v>0</v>
      </c>
      <c r="L7687" s="29">
        <f ca="1">IF(DAY($C7687)=28,IF(H7687=0,0,Calculator!$G$35),0)</f>
        <v>0</v>
      </c>
      <c r="M7687" s="29">
        <f ca="1">IF(I7687&gt;0,IF(DAY($C7687)=1,SUM(INDIRECT("I"&amp;(ROW(C7686)-DAY(C7686))):I7686),0),0)</f>
        <v>0</v>
      </c>
      <c r="N7687" s="29">
        <f ca="1">IF(C7687&lt;Calculator!$G$27,0,IF(C7687=Calculator!$G$27,Calculator!$G$39,IF(H7687-K7687&lt;=0,IF(D7687&gt;Calculator!$G$39,IF(H7687-K7687+E7687+L7687+M7687+Calculator!$G$39&gt;Calculator!$G$39,Calculator!$G$39-(H7687+E7687+L7687+M7687-K7687),Calculator!$G$39),D7687),0)))</f>
        <v>0</v>
      </c>
    </row>
    <row r="7688" spans="1:14" ht="15.75" thickBot="1">
      <c r="A7688" s="33" t="str">
        <f ca="1">IF(C7688=Calculator!$H$27,"F",IF(Daily!D7688+Daily!H7688=0,IF(D7687+H7687&gt;0,"L",""),""))</f>
        <v/>
      </c>
      <c r="B7688" s="34">
        <v>7687</v>
      </c>
      <c r="C7688" s="19">
        <f t="shared" ca="1" si="481"/>
        <v>53617</v>
      </c>
      <c r="D7688" s="29">
        <f t="shared" ca="1" si="483"/>
        <v>0</v>
      </c>
      <c r="E7688" s="29">
        <f ca="1">IF(C7688&lt;Calculator!$D$26,0,IF(DAY($C7688)=1,IF(D7688-Calculator!$G$24&gt;0,Calculator!$G$24,D7688),0))</f>
        <v>0</v>
      </c>
      <c r="F7688" s="29">
        <f ca="1">IF(E7688&gt;0,D7688*Calculator!$G$22/12,0)</f>
        <v>0</v>
      </c>
      <c r="G7688" s="29">
        <f ca="1">IF(E7688&gt;0,(IFERROR(-PMT(Calculator!$G$22/12,Calculator!$G$23*12,Calculator!$G$20),0))-F7688,0)</f>
        <v>0</v>
      </c>
      <c r="H7688" s="29">
        <f t="shared" ca="1" si="484"/>
        <v>0</v>
      </c>
      <c r="I7688" s="29">
        <f t="shared" ca="1" si="482"/>
        <v>0</v>
      </c>
      <c r="J7688" s="30">
        <f>Calculator!$G$40</f>
        <v>6.5000000000000002E-2</v>
      </c>
      <c r="K7688" s="29">
        <f ca="1">IF(C7688&gt;=Calculator!$G$27,IF(DAY($C7688)=1,Calculator!$G$34/2,IF(DAY($C7688)=15,Calculator!$G$34/2,0)),0)</f>
        <v>0</v>
      </c>
      <c r="L7688" s="29">
        <f ca="1">IF(DAY($C7688)=28,IF(H7688=0,0,Calculator!$G$35),0)</f>
        <v>0</v>
      </c>
      <c r="M7688" s="29">
        <f ca="1">IF(I7688&gt;0,IF(DAY($C7688)=1,SUM(INDIRECT("I"&amp;(ROW(C7687)-DAY(C7687))):I7687),0),0)</f>
        <v>0</v>
      </c>
      <c r="N7688" s="29">
        <f ca="1">IF(C7688&lt;Calculator!$G$27,0,IF(C7688=Calculator!$G$27,Calculator!$G$39,IF(H7688-K7688&lt;=0,IF(D7688&gt;Calculator!$G$39,IF(H7688-K7688+E7688+L7688+M7688+Calculator!$G$39&gt;Calculator!$G$39,Calculator!$G$39-(H7688+E7688+L7688+M7688-K7688),Calculator!$G$39),D7688),0)))</f>
        <v>0</v>
      </c>
    </row>
    <row r="7689" spans="1:14" ht="15.75" thickBot="1">
      <c r="A7689" s="33" t="str">
        <f ca="1">IF(C7689=Calculator!$H$27,"F",IF(Daily!D7689+Daily!H7689=0,IF(D7688+H7688&gt;0,"L",""),""))</f>
        <v/>
      </c>
      <c r="B7689" s="34">
        <v>7688</v>
      </c>
      <c r="C7689" s="19">
        <f t="shared" ca="1" si="481"/>
        <v>53618</v>
      </c>
      <c r="D7689" s="29">
        <f t="shared" ca="1" si="483"/>
        <v>0</v>
      </c>
      <c r="E7689" s="29">
        <f ca="1">IF(C7689&lt;Calculator!$D$26,0,IF(DAY($C7689)=1,IF(D7689-Calculator!$G$24&gt;0,Calculator!$G$24,D7689),0))</f>
        <v>0</v>
      </c>
      <c r="F7689" s="29">
        <f ca="1">IF(E7689&gt;0,D7689*Calculator!$G$22/12,0)</f>
        <v>0</v>
      </c>
      <c r="G7689" s="29">
        <f ca="1">IF(E7689&gt;0,(IFERROR(-PMT(Calculator!$G$22/12,Calculator!$G$23*12,Calculator!$G$20),0))-F7689,0)</f>
        <v>0</v>
      </c>
      <c r="H7689" s="29">
        <f t="shared" ca="1" si="484"/>
        <v>0</v>
      </c>
      <c r="I7689" s="29">
        <f t="shared" ca="1" si="482"/>
        <v>0</v>
      </c>
      <c r="J7689" s="30">
        <f>Calculator!$G$40</f>
        <v>6.5000000000000002E-2</v>
      </c>
      <c r="K7689" s="29">
        <f ca="1">IF(C7689&gt;=Calculator!$G$27,IF(DAY($C7689)=1,Calculator!$G$34/2,IF(DAY($C7689)=15,Calculator!$G$34/2,0)),0)</f>
        <v>0</v>
      </c>
      <c r="L7689" s="29">
        <f ca="1">IF(DAY($C7689)=28,IF(H7689=0,0,Calculator!$G$35),0)</f>
        <v>0</v>
      </c>
      <c r="M7689" s="29">
        <f ca="1">IF(I7689&gt;0,IF(DAY($C7689)=1,SUM(INDIRECT("I"&amp;(ROW(C7688)-DAY(C7688))):I7688),0),0)</f>
        <v>0</v>
      </c>
      <c r="N7689" s="29">
        <f ca="1">IF(C7689&lt;Calculator!$G$27,0,IF(C7689=Calculator!$G$27,Calculator!$G$39,IF(H7689-K7689&lt;=0,IF(D7689&gt;Calculator!$G$39,IF(H7689-K7689+E7689+L7689+M7689+Calculator!$G$39&gt;Calculator!$G$39,Calculator!$G$39-(H7689+E7689+L7689+M7689-K7689),Calculator!$G$39),D7689),0)))</f>
        <v>0</v>
      </c>
    </row>
    <row r="7690" spans="1:14" ht="15.75" thickBot="1">
      <c r="A7690" s="33" t="str">
        <f ca="1">IF(C7690=Calculator!$H$27,"F",IF(Daily!D7690+Daily!H7690=0,IF(D7689+H7689&gt;0,"L",""),""))</f>
        <v/>
      </c>
      <c r="B7690" s="34">
        <v>7689</v>
      </c>
      <c r="C7690" s="19">
        <f t="shared" ca="1" si="481"/>
        <v>53619</v>
      </c>
      <c r="D7690" s="29">
        <f t="shared" ca="1" si="483"/>
        <v>0</v>
      </c>
      <c r="E7690" s="29">
        <f ca="1">IF(C7690&lt;Calculator!$D$26,0,IF(DAY($C7690)=1,IF(D7690-Calculator!$G$24&gt;0,Calculator!$G$24,D7690),0))</f>
        <v>0</v>
      </c>
      <c r="F7690" s="29">
        <f ca="1">IF(E7690&gt;0,D7690*Calculator!$G$22/12,0)</f>
        <v>0</v>
      </c>
      <c r="G7690" s="29">
        <f ca="1">IF(E7690&gt;0,(IFERROR(-PMT(Calculator!$G$22/12,Calculator!$G$23*12,Calculator!$G$20),0))-F7690,0)</f>
        <v>0</v>
      </c>
      <c r="H7690" s="29">
        <f t="shared" ca="1" si="484"/>
        <v>0</v>
      </c>
      <c r="I7690" s="29">
        <f t="shared" ca="1" si="482"/>
        <v>0</v>
      </c>
      <c r="J7690" s="30">
        <f>Calculator!$G$40</f>
        <v>6.5000000000000002E-2</v>
      </c>
      <c r="K7690" s="29">
        <f ca="1">IF(C7690&gt;=Calculator!$G$27,IF(DAY($C7690)=1,Calculator!$G$34/2,IF(DAY($C7690)=15,Calculator!$G$34/2,0)),0)</f>
        <v>0</v>
      </c>
      <c r="L7690" s="29">
        <f ca="1">IF(DAY($C7690)=28,IF(H7690=0,0,Calculator!$G$35),0)</f>
        <v>0</v>
      </c>
      <c r="M7690" s="29">
        <f ca="1">IF(I7690&gt;0,IF(DAY($C7690)=1,SUM(INDIRECT("I"&amp;(ROW(C7689)-DAY(C7689))):I7689),0),0)</f>
        <v>0</v>
      </c>
      <c r="N7690" s="29">
        <f ca="1">IF(C7690&lt;Calculator!$G$27,0,IF(C7690=Calculator!$G$27,Calculator!$G$39,IF(H7690-K7690&lt;=0,IF(D7690&gt;Calculator!$G$39,IF(H7690-K7690+E7690+L7690+M7690+Calculator!$G$39&gt;Calculator!$G$39,Calculator!$G$39-(H7690+E7690+L7690+M7690-K7690),Calculator!$G$39),D7690),0)))</f>
        <v>0</v>
      </c>
    </row>
    <row r="7691" spans="1:14" ht="15.75" thickBot="1">
      <c r="A7691" s="33" t="str">
        <f ca="1">IF(C7691=Calculator!$H$27,"F",IF(Daily!D7691+Daily!H7691=0,IF(D7690+H7690&gt;0,"L",""),""))</f>
        <v/>
      </c>
      <c r="B7691" s="34">
        <v>7690</v>
      </c>
      <c r="C7691" s="19">
        <f t="shared" ca="1" si="481"/>
        <v>53620</v>
      </c>
      <c r="D7691" s="29">
        <f t="shared" ca="1" si="483"/>
        <v>0</v>
      </c>
      <c r="E7691" s="29">
        <f ca="1">IF(C7691&lt;Calculator!$D$26,0,IF(DAY($C7691)=1,IF(D7691-Calculator!$G$24&gt;0,Calculator!$G$24,D7691),0))</f>
        <v>0</v>
      </c>
      <c r="F7691" s="29">
        <f ca="1">IF(E7691&gt;0,D7691*Calculator!$G$22/12,0)</f>
        <v>0</v>
      </c>
      <c r="G7691" s="29">
        <f ca="1">IF(E7691&gt;0,(IFERROR(-PMT(Calculator!$G$22/12,Calculator!$G$23*12,Calculator!$G$20),0))-F7691,0)</f>
        <v>0</v>
      </c>
      <c r="H7691" s="29">
        <f t="shared" ca="1" si="484"/>
        <v>0</v>
      </c>
      <c r="I7691" s="29">
        <f t="shared" ca="1" si="482"/>
        <v>0</v>
      </c>
      <c r="J7691" s="30">
        <f>Calculator!$G$40</f>
        <v>6.5000000000000002E-2</v>
      </c>
      <c r="K7691" s="29">
        <f ca="1">IF(C7691&gt;=Calculator!$G$27,IF(DAY($C7691)=1,Calculator!$G$34/2,IF(DAY($C7691)=15,Calculator!$G$34/2,0)),0)</f>
        <v>0</v>
      </c>
      <c r="L7691" s="29">
        <f ca="1">IF(DAY($C7691)=28,IF(H7691=0,0,Calculator!$G$35),0)</f>
        <v>0</v>
      </c>
      <c r="M7691" s="29">
        <f ca="1">IF(I7691&gt;0,IF(DAY($C7691)=1,SUM(INDIRECT("I"&amp;(ROW(C7690)-DAY(C7690))):I7690),0),0)</f>
        <v>0</v>
      </c>
      <c r="N7691" s="29">
        <f ca="1">IF(C7691&lt;Calculator!$G$27,0,IF(C7691=Calculator!$G$27,Calculator!$G$39,IF(H7691-K7691&lt;=0,IF(D7691&gt;Calculator!$G$39,IF(H7691-K7691+E7691+L7691+M7691+Calculator!$G$39&gt;Calculator!$G$39,Calculator!$G$39-(H7691+E7691+L7691+M7691-K7691),Calculator!$G$39),D7691),0)))</f>
        <v>0</v>
      </c>
    </row>
    <row r="7692" spans="1:14" ht="15.75" thickBot="1">
      <c r="A7692" s="33" t="str">
        <f ca="1">IF(C7692=Calculator!$H$27,"F",IF(Daily!D7692+Daily!H7692=0,IF(D7691+H7691&gt;0,"L",""),""))</f>
        <v/>
      </c>
      <c r="B7692" s="34">
        <v>7691</v>
      </c>
      <c r="C7692" s="19">
        <f t="shared" ca="1" si="481"/>
        <v>53621</v>
      </c>
      <c r="D7692" s="29">
        <f t="shared" ca="1" si="483"/>
        <v>0</v>
      </c>
      <c r="E7692" s="29">
        <f ca="1">IF(C7692&lt;Calculator!$D$26,0,IF(DAY($C7692)=1,IF(D7692-Calculator!$G$24&gt;0,Calculator!$G$24,D7692),0))</f>
        <v>0</v>
      </c>
      <c r="F7692" s="29">
        <f ca="1">IF(E7692&gt;0,D7692*Calculator!$G$22/12,0)</f>
        <v>0</v>
      </c>
      <c r="G7692" s="29">
        <f ca="1">IF(E7692&gt;0,(IFERROR(-PMT(Calculator!$G$22/12,Calculator!$G$23*12,Calculator!$G$20),0))-F7692,0)</f>
        <v>0</v>
      </c>
      <c r="H7692" s="29">
        <f t="shared" ca="1" si="484"/>
        <v>0</v>
      </c>
      <c r="I7692" s="29">
        <f t="shared" ca="1" si="482"/>
        <v>0</v>
      </c>
      <c r="J7692" s="30">
        <f>Calculator!$G$40</f>
        <v>6.5000000000000002E-2</v>
      </c>
      <c r="K7692" s="29">
        <f ca="1">IF(C7692&gt;=Calculator!$G$27,IF(DAY($C7692)=1,Calculator!$G$34/2,IF(DAY($C7692)=15,Calculator!$G$34/2,0)),0)</f>
        <v>0</v>
      </c>
      <c r="L7692" s="29">
        <f ca="1">IF(DAY($C7692)=28,IF(H7692=0,0,Calculator!$G$35),0)</f>
        <v>0</v>
      </c>
      <c r="M7692" s="29">
        <f ca="1">IF(I7692&gt;0,IF(DAY($C7692)=1,SUM(INDIRECT("I"&amp;(ROW(C7691)-DAY(C7691))):I7691),0),0)</f>
        <v>0</v>
      </c>
      <c r="N7692" s="29">
        <f ca="1">IF(C7692&lt;Calculator!$G$27,0,IF(C7692=Calculator!$G$27,Calculator!$G$39,IF(H7692-K7692&lt;=0,IF(D7692&gt;Calculator!$G$39,IF(H7692-K7692+E7692+L7692+M7692+Calculator!$G$39&gt;Calculator!$G$39,Calculator!$G$39-(H7692+E7692+L7692+M7692-K7692),Calculator!$G$39),D7692),0)))</f>
        <v>0</v>
      </c>
    </row>
    <row r="7693" spans="1:14" ht="15.75" thickBot="1">
      <c r="A7693" s="33" t="str">
        <f ca="1">IF(C7693=Calculator!$H$27,"F",IF(Daily!D7693+Daily!H7693=0,IF(D7692+H7692&gt;0,"L",""),""))</f>
        <v/>
      </c>
      <c r="B7693" s="34">
        <v>7692</v>
      </c>
      <c r="C7693" s="19">
        <f t="shared" ca="1" si="481"/>
        <v>53622</v>
      </c>
      <c r="D7693" s="29">
        <f t="shared" ca="1" si="483"/>
        <v>0</v>
      </c>
      <c r="E7693" s="29">
        <f ca="1">IF(C7693&lt;Calculator!$D$26,0,IF(DAY($C7693)=1,IF(D7693-Calculator!$G$24&gt;0,Calculator!$G$24,D7693),0))</f>
        <v>0</v>
      </c>
      <c r="F7693" s="29">
        <f ca="1">IF(E7693&gt;0,D7693*Calculator!$G$22/12,0)</f>
        <v>0</v>
      </c>
      <c r="G7693" s="29">
        <f ca="1">IF(E7693&gt;0,(IFERROR(-PMT(Calculator!$G$22/12,Calculator!$G$23*12,Calculator!$G$20),0))-F7693,0)</f>
        <v>0</v>
      </c>
      <c r="H7693" s="29">
        <f t="shared" ca="1" si="484"/>
        <v>0</v>
      </c>
      <c r="I7693" s="29">
        <f t="shared" ca="1" si="482"/>
        <v>0</v>
      </c>
      <c r="J7693" s="30">
        <f>Calculator!$G$40</f>
        <v>6.5000000000000002E-2</v>
      </c>
      <c r="K7693" s="29">
        <f ca="1">IF(C7693&gt;=Calculator!$G$27,IF(DAY($C7693)=1,Calculator!$G$34/2,IF(DAY($C7693)=15,Calculator!$G$34/2,0)),0)</f>
        <v>0</v>
      </c>
      <c r="L7693" s="29">
        <f ca="1">IF(DAY($C7693)=28,IF(H7693=0,0,Calculator!$G$35),0)</f>
        <v>0</v>
      </c>
      <c r="M7693" s="29">
        <f ca="1">IF(I7693&gt;0,IF(DAY($C7693)=1,SUM(INDIRECT("I"&amp;(ROW(C7692)-DAY(C7692))):I7692),0),0)</f>
        <v>0</v>
      </c>
      <c r="N7693" s="29">
        <f ca="1">IF(C7693&lt;Calculator!$G$27,0,IF(C7693=Calculator!$G$27,Calculator!$G$39,IF(H7693-K7693&lt;=0,IF(D7693&gt;Calculator!$G$39,IF(H7693-K7693+E7693+L7693+M7693+Calculator!$G$39&gt;Calculator!$G$39,Calculator!$G$39-(H7693+E7693+L7693+M7693-K7693),Calculator!$G$39),D7693),0)))</f>
        <v>0</v>
      </c>
    </row>
    <row r="7694" spans="1:14" ht="15.75" thickBot="1">
      <c r="A7694" s="33" t="str">
        <f ca="1">IF(C7694=Calculator!$H$27,"F",IF(Daily!D7694+Daily!H7694=0,IF(D7693+H7693&gt;0,"L",""),""))</f>
        <v/>
      </c>
      <c r="B7694" s="34">
        <v>7693</v>
      </c>
      <c r="C7694" s="19">
        <f t="shared" ca="1" si="481"/>
        <v>53623</v>
      </c>
      <c r="D7694" s="29">
        <f t="shared" ca="1" si="483"/>
        <v>0</v>
      </c>
      <c r="E7694" s="29">
        <f ca="1">IF(C7694&lt;Calculator!$D$26,0,IF(DAY($C7694)=1,IF(D7694-Calculator!$G$24&gt;0,Calculator!$G$24,D7694),0))</f>
        <v>0</v>
      </c>
      <c r="F7694" s="29">
        <f ca="1">IF(E7694&gt;0,D7694*Calculator!$G$22/12,0)</f>
        <v>0</v>
      </c>
      <c r="G7694" s="29">
        <f ca="1">IF(E7694&gt;0,(IFERROR(-PMT(Calculator!$G$22/12,Calculator!$G$23*12,Calculator!$G$20),0))-F7694,0)</f>
        <v>0</v>
      </c>
      <c r="H7694" s="29">
        <f t="shared" ca="1" si="484"/>
        <v>0</v>
      </c>
      <c r="I7694" s="29">
        <f t="shared" ca="1" si="482"/>
        <v>0</v>
      </c>
      <c r="J7694" s="30">
        <f>Calculator!$G$40</f>
        <v>6.5000000000000002E-2</v>
      </c>
      <c r="K7694" s="29">
        <f ca="1">IF(C7694&gt;=Calculator!$G$27,IF(DAY($C7694)=1,Calculator!$G$34/2,IF(DAY($C7694)=15,Calculator!$G$34/2,0)),0)</f>
        <v>0</v>
      </c>
      <c r="L7694" s="29">
        <f ca="1">IF(DAY($C7694)=28,IF(H7694=0,0,Calculator!$G$35),0)</f>
        <v>0</v>
      </c>
      <c r="M7694" s="29">
        <f ca="1">IF(I7694&gt;0,IF(DAY($C7694)=1,SUM(INDIRECT("I"&amp;(ROW(C7693)-DAY(C7693))):I7693),0),0)</f>
        <v>0</v>
      </c>
      <c r="N7694" s="29">
        <f ca="1">IF(C7694&lt;Calculator!$G$27,0,IF(C7694=Calculator!$G$27,Calculator!$G$39,IF(H7694-K7694&lt;=0,IF(D7694&gt;Calculator!$G$39,IF(H7694-K7694+E7694+L7694+M7694+Calculator!$G$39&gt;Calculator!$G$39,Calculator!$G$39-(H7694+E7694+L7694+M7694-K7694),Calculator!$G$39),D7694),0)))</f>
        <v>0</v>
      </c>
    </row>
    <row r="7695" spans="1:14" ht="15.75" thickBot="1">
      <c r="A7695" s="33" t="str">
        <f ca="1">IF(C7695=Calculator!$H$27,"F",IF(Daily!D7695+Daily!H7695=0,IF(D7694+H7694&gt;0,"L",""),""))</f>
        <v/>
      </c>
      <c r="B7695" s="34">
        <v>7694</v>
      </c>
      <c r="C7695" s="19">
        <f t="shared" ca="1" si="481"/>
        <v>53624</v>
      </c>
      <c r="D7695" s="29">
        <f t="shared" ca="1" si="483"/>
        <v>0</v>
      </c>
      <c r="E7695" s="29">
        <f ca="1">IF(C7695&lt;Calculator!$D$26,0,IF(DAY($C7695)=1,IF(D7695-Calculator!$G$24&gt;0,Calculator!$G$24,D7695),0))</f>
        <v>0</v>
      </c>
      <c r="F7695" s="29">
        <f ca="1">IF(E7695&gt;0,D7695*Calculator!$G$22/12,0)</f>
        <v>0</v>
      </c>
      <c r="G7695" s="29">
        <f ca="1">IF(E7695&gt;0,(IFERROR(-PMT(Calculator!$G$22/12,Calculator!$G$23*12,Calculator!$G$20),0))-F7695,0)</f>
        <v>0</v>
      </c>
      <c r="H7695" s="29">
        <f t="shared" ca="1" si="484"/>
        <v>0</v>
      </c>
      <c r="I7695" s="29">
        <f t="shared" ca="1" si="482"/>
        <v>0</v>
      </c>
      <c r="J7695" s="30">
        <f>Calculator!$G$40</f>
        <v>6.5000000000000002E-2</v>
      </c>
      <c r="K7695" s="29">
        <f ca="1">IF(C7695&gt;=Calculator!$G$27,IF(DAY($C7695)=1,Calculator!$G$34/2,IF(DAY($C7695)=15,Calculator!$G$34/2,0)),0)</f>
        <v>0</v>
      </c>
      <c r="L7695" s="29">
        <f ca="1">IF(DAY($C7695)=28,IF(H7695=0,0,Calculator!$G$35),0)</f>
        <v>0</v>
      </c>
      <c r="M7695" s="29">
        <f ca="1">IF(I7695&gt;0,IF(DAY($C7695)=1,SUM(INDIRECT("I"&amp;(ROW(C7694)-DAY(C7694))):I7694),0),0)</f>
        <v>0</v>
      </c>
      <c r="N7695" s="29">
        <f ca="1">IF(C7695&lt;Calculator!$G$27,0,IF(C7695=Calculator!$G$27,Calculator!$G$39,IF(H7695-K7695&lt;=0,IF(D7695&gt;Calculator!$G$39,IF(H7695-K7695+E7695+L7695+M7695+Calculator!$G$39&gt;Calculator!$G$39,Calculator!$G$39-(H7695+E7695+L7695+M7695-K7695),Calculator!$G$39),D7695),0)))</f>
        <v>0</v>
      </c>
    </row>
    <row r="7696" spans="1:14" ht="15.75" thickBot="1">
      <c r="A7696" s="33" t="str">
        <f ca="1">IF(C7696=Calculator!$H$27,"F",IF(Daily!D7696+Daily!H7696=0,IF(D7695+H7695&gt;0,"L",""),""))</f>
        <v/>
      </c>
      <c r="B7696" s="34">
        <v>7695</v>
      </c>
      <c r="C7696" s="19">
        <f t="shared" ca="1" si="481"/>
        <v>53625</v>
      </c>
      <c r="D7696" s="29">
        <f t="shared" ca="1" si="483"/>
        <v>0</v>
      </c>
      <c r="E7696" s="29">
        <f ca="1">IF(C7696&lt;Calculator!$D$26,0,IF(DAY($C7696)=1,IF(D7696-Calculator!$G$24&gt;0,Calculator!$G$24,D7696),0))</f>
        <v>0</v>
      </c>
      <c r="F7696" s="29">
        <f ca="1">IF(E7696&gt;0,D7696*Calculator!$G$22/12,0)</f>
        <v>0</v>
      </c>
      <c r="G7696" s="29">
        <f ca="1">IF(E7696&gt;0,(IFERROR(-PMT(Calculator!$G$22/12,Calculator!$G$23*12,Calculator!$G$20),0))-F7696,0)</f>
        <v>0</v>
      </c>
      <c r="H7696" s="29">
        <f t="shared" ca="1" si="484"/>
        <v>0</v>
      </c>
      <c r="I7696" s="29">
        <f t="shared" ca="1" si="482"/>
        <v>0</v>
      </c>
      <c r="J7696" s="30">
        <f>Calculator!$G$40</f>
        <v>6.5000000000000002E-2</v>
      </c>
      <c r="K7696" s="29">
        <f ca="1">IF(C7696&gt;=Calculator!$G$27,IF(DAY($C7696)=1,Calculator!$G$34/2,IF(DAY($C7696)=15,Calculator!$G$34/2,0)),0)</f>
        <v>0</v>
      </c>
      <c r="L7696" s="29">
        <f ca="1">IF(DAY($C7696)=28,IF(H7696=0,0,Calculator!$G$35),0)</f>
        <v>0</v>
      </c>
      <c r="M7696" s="29">
        <f ca="1">IF(I7696&gt;0,IF(DAY($C7696)=1,SUM(INDIRECT("I"&amp;(ROW(C7695)-DAY(C7695))):I7695),0),0)</f>
        <v>0</v>
      </c>
      <c r="N7696" s="29">
        <f ca="1">IF(C7696&lt;Calculator!$G$27,0,IF(C7696=Calculator!$G$27,Calculator!$G$39,IF(H7696-K7696&lt;=0,IF(D7696&gt;Calculator!$G$39,IF(H7696-K7696+E7696+L7696+M7696+Calculator!$G$39&gt;Calculator!$G$39,Calculator!$G$39-(H7696+E7696+L7696+M7696-K7696),Calculator!$G$39),D7696),0)))</f>
        <v>0</v>
      </c>
    </row>
    <row r="7697" spans="1:14" ht="15.75" thickBot="1">
      <c r="A7697" s="33" t="str">
        <f ca="1">IF(C7697=Calculator!$H$27,"F",IF(Daily!D7697+Daily!H7697=0,IF(D7696+H7696&gt;0,"L",""),""))</f>
        <v/>
      </c>
      <c r="B7697" s="34">
        <v>7696</v>
      </c>
      <c r="C7697" s="19">
        <f t="shared" ca="1" si="481"/>
        <v>53626</v>
      </c>
      <c r="D7697" s="29">
        <f t="shared" ca="1" si="483"/>
        <v>0</v>
      </c>
      <c r="E7697" s="29">
        <f ca="1">IF(C7697&lt;Calculator!$D$26,0,IF(DAY($C7697)=1,IF(D7697-Calculator!$G$24&gt;0,Calculator!$G$24,D7697),0))</f>
        <v>0</v>
      </c>
      <c r="F7697" s="29">
        <f ca="1">IF(E7697&gt;0,D7697*Calculator!$G$22/12,0)</f>
        <v>0</v>
      </c>
      <c r="G7697" s="29">
        <f ca="1">IF(E7697&gt;0,(IFERROR(-PMT(Calculator!$G$22/12,Calculator!$G$23*12,Calculator!$G$20),0))-F7697,0)</f>
        <v>0</v>
      </c>
      <c r="H7697" s="29">
        <f t="shared" ca="1" si="484"/>
        <v>0</v>
      </c>
      <c r="I7697" s="29">
        <f t="shared" ca="1" si="482"/>
        <v>0</v>
      </c>
      <c r="J7697" s="30">
        <f>Calculator!$G$40</f>
        <v>6.5000000000000002E-2</v>
      </c>
      <c r="K7697" s="29">
        <f ca="1">IF(C7697&gt;=Calculator!$G$27,IF(DAY($C7697)=1,Calculator!$G$34/2,IF(DAY($C7697)=15,Calculator!$G$34/2,0)),0)</f>
        <v>0</v>
      </c>
      <c r="L7697" s="29">
        <f ca="1">IF(DAY($C7697)=28,IF(H7697=0,0,Calculator!$G$35),0)</f>
        <v>0</v>
      </c>
      <c r="M7697" s="29">
        <f ca="1">IF(I7697&gt;0,IF(DAY($C7697)=1,SUM(INDIRECT("I"&amp;(ROW(C7696)-DAY(C7696))):I7696),0),0)</f>
        <v>0</v>
      </c>
      <c r="N7697" s="29">
        <f ca="1">IF(C7697&lt;Calculator!$G$27,0,IF(C7697=Calculator!$G$27,Calculator!$G$39,IF(H7697-K7697&lt;=0,IF(D7697&gt;Calculator!$G$39,IF(H7697-K7697+E7697+L7697+M7697+Calculator!$G$39&gt;Calculator!$G$39,Calculator!$G$39-(H7697+E7697+L7697+M7697-K7697),Calculator!$G$39),D7697),0)))</f>
        <v>0</v>
      </c>
    </row>
    <row r="7698" spans="1:14" ht="15.75" thickBot="1">
      <c r="A7698" s="33" t="str">
        <f ca="1">IF(C7698=Calculator!$H$27,"F",IF(Daily!D7698+Daily!H7698=0,IF(D7697+H7697&gt;0,"L",""),""))</f>
        <v/>
      </c>
      <c r="B7698" s="34">
        <v>7697</v>
      </c>
      <c r="C7698" s="19">
        <f t="shared" ca="1" si="481"/>
        <v>53627</v>
      </c>
      <c r="D7698" s="29">
        <f t="shared" ca="1" si="483"/>
        <v>0</v>
      </c>
      <c r="E7698" s="29">
        <f ca="1">IF(C7698&lt;Calculator!$D$26,0,IF(DAY($C7698)=1,IF(D7698-Calculator!$G$24&gt;0,Calculator!$G$24,D7698),0))</f>
        <v>0</v>
      </c>
      <c r="F7698" s="29">
        <f ca="1">IF(E7698&gt;0,D7698*Calculator!$G$22/12,0)</f>
        <v>0</v>
      </c>
      <c r="G7698" s="29">
        <f ca="1">IF(E7698&gt;0,(IFERROR(-PMT(Calculator!$G$22/12,Calculator!$G$23*12,Calculator!$G$20),0))-F7698,0)</f>
        <v>0</v>
      </c>
      <c r="H7698" s="29">
        <f t="shared" ca="1" si="484"/>
        <v>0</v>
      </c>
      <c r="I7698" s="29">
        <f t="shared" ca="1" si="482"/>
        <v>0</v>
      </c>
      <c r="J7698" s="30">
        <f>Calculator!$G$40</f>
        <v>6.5000000000000002E-2</v>
      </c>
      <c r="K7698" s="29">
        <f ca="1">IF(C7698&gt;=Calculator!$G$27,IF(DAY($C7698)=1,Calculator!$G$34/2,IF(DAY($C7698)=15,Calculator!$G$34/2,0)),0)</f>
        <v>0</v>
      </c>
      <c r="L7698" s="29">
        <f ca="1">IF(DAY($C7698)=28,IF(H7698=0,0,Calculator!$G$35),0)</f>
        <v>0</v>
      </c>
      <c r="M7698" s="29">
        <f ca="1">IF(I7698&gt;0,IF(DAY($C7698)=1,SUM(INDIRECT("I"&amp;(ROW(C7697)-DAY(C7697))):I7697),0),0)</f>
        <v>0</v>
      </c>
      <c r="N7698" s="29">
        <f ca="1">IF(C7698&lt;Calculator!$G$27,0,IF(C7698=Calculator!$G$27,Calculator!$G$39,IF(H7698-K7698&lt;=0,IF(D7698&gt;Calculator!$G$39,IF(H7698-K7698+E7698+L7698+M7698+Calculator!$G$39&gt;Calculator!$G$39,Calculator!$G$39-(H7698+E7698+L7698+M7698-K7698),Calculator!$G$39),D7698),0)))</f>
        <v>0</v>
      </c>
    </row>
    <row r="7699" spans="1:14" ht="15.75" thickBot="1">
      <c r="A7699" s="33" t="str">
        <f ca="1">IF(C7699=Calculator!$H$27,"F",IF(Daily!D7699+Daily!H7699=0,IF(D7698+H7698&gt;0,"L",""),""))</f>
        <v/>
      </c>
      <c r="B7699" s="34">
        <v>7698</v>
      </c>
      <c r="C7699" s="19">
        <f t="shared" ca="1" si="481"/>
        <v>53628</v>
      </c>
      <c r="D7699" s="29">
        <f t="shared" ca="1" si="483"/>
        <v>0</v>
      </c>
      <c r="E7699" s="29">
        <f ca="1">IF(C7699&lt;Calculator!$D$26,0,IF(DAY($C7699)=1,IF(D7699-Calculator!$G$24&gt;0,Calculator!$G$24,D7699),0))</f>
        <v>0</v>
      </c>
      <c r="F7699" s="29">
        <f ca="1">IF(E7699&gt;0,D7699*Calculator!$G$22/12,0)</f>
        <v>0</v>
      </c>
      <c r="G7699" s="29">
        <f ca="1">IF(E7699&gt;0,(IFERROR(-PMT(Calculator!$G$22/12,Calculator!$G$23*12,Calculator!$G$20),0))-F7699,0)</f>
        <v>0</v>
      </c>
      <c r="H7699" s="29">
        <f t="shared" ca="1" si="484"/>
        <v>0</v>
      </c>
      <c r="I7699" s="29">
        <f t="shared" ca="1" si="482"/>
        <v>0</v>
      </c>
      <c r="J7699" s="30">
        <f>Calculator!$G$40</f>
        <v>6.5000000000000002E-2</v>
      </c>
      <c r="K7699" s="29">
        <f ca="1">IF(C7699&gt;=Calculator!$G$27,IF(DAY($C7699)=1,Calculator!$G$34/2,IF(DAY($C7699)=15,Calculator!$G$34/2,0)),0)</f>
        <v>0</v>
      </c>
      <c r="L7699" s="29">
        <f ca="1">IF(DAY($C7699)=28,IF(H7699=0,0,Calculator!$G$35),0)</f>
        <v>0</v>
      </c>
      <c r="M7699" s="29">
        <f ca="1">IF(I7699&gt;0,IF(DAY($C7699)=1,SUM(INDIRECT("I"&amp;(ROW(C7698)-DAY(C7698))):I7698),0),0)</f>
        <v>0</v>
      </c>
      <c r="N7699" s="29">
        <f ca="1">IF(C7699&lt;Calculator!$G$27,0,IF(C7699=Calculator!$G$27,Calculator!$G$39,IF(H7699-K7699&lt;=0,IF(D7699&gt;Calculator!$G$39,IF(H7699-K7699+E7699+L7699+M7699+Calculator!$G$39&gt;Calculator!$G$39,Calculator!$G$39-(H7699+E7699+L7699+M7699-K7699),Calculator!$G$39),D7699),0)))</f>
        <v>0</v>
      </c>
    </row>
    <row r="7700" spans="1:14" ht="15.75" thickBot="1">
      <c r="A7700" s="33" t="str">
        <f ca="1">IF(C7700=Calculator!$H$27,"F",IF(Daily!D7700+Daily!H7700=0,IF(D7699+H7699&gt;0,"L",""),""))</f>
        <v/>
      </c>
      <c r="B7700" s="34">
        <v>7699</v>
      </c>
      <c r="C7700" s="19">
        <f t="shared" ca="1" si="481"/>
        <v>53629</v>
      </c>
      <c r="D7700" s="29">
        <f t="shared" ca="1" si="483"/>
        <v>0</v>
      </c>
      <c r="E7700" s="29">
        <f ca="1">IF(C7700&lt;Calculator!$D$26,0,IF(DAY($C7700)=1,IF(D7700-Calculator!$G$24&gt;0,Calculator!$G$24,D7700),0))</f>
        <v>0</v>
      </c>
      <c r="F7700" s="29">
        <f ca="1">IF(E7700&gt;0,D7700*Calculator!$G$22/12,0)</f>
        <v>0</v>
      </c>
      <c r="G7700" s="29">
        <f ca="1">IF(E7700&gt;0,(IFERROR(-PMT(Calculator!$G$22/12,Calculator!$G$23*12,Calculator!$G$20),0))-F7700,0)</f>
        <v>0</v>
      </c>
      <c r="H7700" s="29">
        <f t="shared" ca="1" si="484"/>
        <v>0</v>
      </c>
      <c r="I7700" s="29">
        <f t="shared" ca="1" si="482"/>
        <v>0</v>
      </c>
      <c r="J7700" s="30">
        <f>Calculator!$G$40</f>
        <v>6.5000000000000002E-2</v>
      </c>
      <c r="K7700" s="29">
        <f ca="1">IF(C7700&gt;=Calculator!$G$27,IF(DAY($C7700)=1,Calculator!$G$34/2,IF(DAY($C7700)=15,Calculator!$G$34/2,0)),0)</f>
        <v>0</v>
      </c>
      <c r="L7700" s="29">
        <f ca="1">IF(DAY($C7700)=28,IF(H7700=0,0,Calculator!$G$35),0)</f>
        <v>0</v>
      </c>
      <c r="M7700" s="29">
        <f ca="1">IF(I7700&gt;0,IF(DAY($C7700)=1,SUM(INDIRECT("I"&amp;(ROW(C7699)-DAY(C7699))):I7699),0),0)</f>
        <v>0</v>
      </c>
      <c r="N7700" s="29">
        <f ca="1">IF(C7700&lt;Calculator!$G$27,0,IF(C7700=Calculator!$G$27,Calculator!$G$39,IF(H7700-K7700&lt;=0,IF(D7700&gt;Calculator!$G$39,IF(H7700-K7700+E7700+L7700+M7700+Calculator!$G$39&gt;Calculator!$G$39,Calculator!$G$39-(H7700+E7700+L7700+M7700-K7700),Calculator!$G$39),D7700),0)))</f>
        <v>0</v>
      </c>
    </row>
    <row r="7701" spans="1:14" ht="15.75" thickBot="1">
      <c r="A7701" s="33" t="str">
        <f ca="1">IF(C7701=Calculator!$H$27,"F",IF(Daily!D7701+Daily!H7701=0,IF(D7700+H7700&gt;0,"L",""),""))</f>
        <v/>
      </c>
      <c r="B7701" s="34">
        <v>7700</v>
      </c>
      <c r="C7701" s="19">
        <f t="shared" ca="1" si="481"/>
        <v>53630</v>
      </c>
      <c r="D7701" s="29">
        <f t="shared" ca="1" si="483"/>
        <v>0</v>
      </c>
      <c r="E7701" s="29">
        <f ca="1">IF(C7701&lt;Calculator!$D$26,0,IF(DAY($C7701)=1,IF(D7701-Calculator!$G$24&gt;0,Calculator!$G$24,D7701),0))</f>
        <v>0</v>
      </c>
      <c r="F7701" s="29">
        <f ca="1">IF(E7701&gt;0,D7701*Calculator!$G$22/12,0)</f>
        <v>0</v>
      </c>
      <c r="G7701" s="29">
        <f ca="1">IF(E7701&gt;0,(IFERROR(-PMT(Calculator!$G$22/12,Calculator!$G$23*12,Calculator!$G$20),0))-F7701,0)</f>
        <v>0</v>
      </c>
      <c r="H7701" s="29">
        <f t="shared" ca="1" si="484"/>
        <v>0</v>
      </c>
      <c r="I7701" s="29">
        <f t="shared" ca="1" si="482"/>
        <v>0</v>
      </c>
      <c r="J7701" s="30">
        <f>Calculator!$G$40</f>
        <v>6.5000000000000002E-2</v>
      </c>
      <c r="K7701" s="29">
        <f ca="1">IF(C7701&gt;=Calculator!$G$27,IF(DAY($C7701)=1,Calculator!$G$34/2,IF(DAY($C7701)=15,Calculator!$G$34/2,0)),0)</f>
        <v>0</v>
      </c>
      <c r="L7701" s="29">
        <f ca="1">IF(DAY($C7701)=28,IF(H7701=0,0,Calculator!$G$35),0)</f>
        <v>0</v>
      </c>
      <c r="M7701" s="29">
        <f ca="1">IF(I7701&gt;0,IF(DAY($C7701)=1,SUM(INDIRECT("I"&amp;(ROW(C7700)-DAY(C7700))):I7700),0),0)</f>
        <v>0</v>
      </c>
      <c r="N7701" s="29">
        <f ca="1">IF(C7701&lt;Calculator!$G$27,0,IF(C7701=Calculator!$G$27,Calculator!$G$39,IF(H7701-K7701&lt;=0,IF(D7701&gt;Calculator!$G$39,IF(H7701-K7701+E7701+L7701+M7701+Calculator!$G$39&gt;Calculator!$G$39,Calculator!$G$39-(H7701+E7701+L7701+M7701-K7701),Calculator!$G$39),D7701),0)))</f>
        <v>0</v>
      </c>
    </row>
    <row r="7702" spans="1:14" ht="15.75" thickBot="1">
      <c r="A7702" s="33" t="str">
        <f ca="1">IF(C7702=Calculator!$H$27,"F",IF(Daily!D7702+Daily!H7702=0,IF(D7701+H7701&gt;0,"L",""),""))</f>
        <v/>
      </c>
      <c r="B7702" s="34">
        <v>7701</v>
      </c>
      <c r="C7702" s="19">
        <f t="shared" ca="1" si="481"/>
        <v>53631</v>
      </c>
      <c r="D7702" s="29">
        <f t="shared" ca="1" si="483"/>
        <v>0</v>
      </c>
      <c r="E7702" s="29">
        <f ca="1">IF(C7702&lt;Calculator!$D$26,0,IF(DAY($C7702)=1,IF(D7702-Calculator!$G$24&gt;0,Calculator!$G$24,D7702),0))</f>
        <v>0</v>
      </c>
      <c r="F7702" s="29">
        <f ca="1">IF(E7702&gt;0,D7702*Calculator!$G$22/12,0)</f>
        <v>0</v>
      </c>
      <c r="G7702" s="29">
        <f ca="1">IF(E7702&gt;0,(IFERROR(-PMT(Calculator!$G$22/12,Calculator!$G$23*12,Calculator!$G$20),0))-F7702,0)</f>
        <v>0</v>
      </c>
      <c r="H7702" s="29">
        <f t="shared" ca="1" si="484"/>
        <v>0</v>
      </c>
      <c r="I7702" s="29">
        <f t="shared" ca="1" si="482"/>
        <v>0</v>
      </c>
      <c r="J7702" s="30">
        <f>Calculator!$G$40</f>
        <v>6.5000000000000002E-2</v>
      </c>
      <c r="K7702" s="29">
        <f ca="1">IF(C7702&gt;=Calculator!$G$27,IF(DAY($C7702)=1,Calculator!$G$34/2,IF(DAY($C7702)=15,Calculator!$G$34/2,0)),0)</f>
        <v>0</v>
      </c>
      <c r="L7702" s="29">
        <f ca="1">IF(DAY($C7702)=28,IF(H7702=0,0,Calculator!$G$35),0)</f>
        <v>0</v>
      </c>
      <c r="M7702" s="29">
        <f ca="1">IF(I7702&gt;0,IF(DAY($C7702)=1,SUM(INDIRECT("I"&amp;(ROW(C7701)-DAY(C7701))):I7701),0),0)</f>
        <v>0</v>
      </c>
      <c r="N7702" s="29">
        <f ca="1">IF(C7702&lt;Calculator!$G$27,0,IF(C7702=Calculator!$G$27,Calculator!$G$39,IF(H7702-K7702&lt;=0,IF(D7702&gt;Calculator!$G$39,IF(H7702-K7702+E7702+L7702+M7702+Calculator!$G$39&gt;Calculator!$G$39,Calculator!$G$39-(H7702+E7702+L7702+M7702-K7702),Calculator!$G$39),D7702),0)))</f>
        <v>0</v>
      </c>
    </row>
    <row r="7703" spans="1:14" ht="15.75" thickBot="1">
      <c r="A7703" s="33" t="str">
        <f ca="1">IF(C7703=Calculator!$H$27,"F",IF(Daily!D7703+Daily!H7703=0,IF(D7702+H7702&gt;0,"L",""),""))</f>
        <v/>
      </c>
      <c r="B7703" s="34">
        <v>7702</v>
      </c>
      <c r="C7703" s="19">
        <f t="shared" ca="1" si="481"/>
        <v>53632</v>
      </c>
      <c r="D7703" s="29">
        <f t="shared" ca="1" si="483"/>
        <v>0</v>
      </c>
      <c r="E7703" s="29">
        <f ca="1">IF(C7703&lt;Calculator!$D$26,0,IF(DAY($C7703)=1,IF(D7703-Calculator!$G$24&gt;0,Calculator!$G$24,D7703),0))</f>
        <v>0</v>
      </c>
      <c r="F7703" s="29">
        <f ca="1">IF(E7703&gt;0,D7703*Calculator!$G$22/12,0)</f>
        <v>0</v>
      </c>
      <c r="G7703" s="29">
        <f ca="1">IF(E7703&gt;0,(IFERROR(-PMT(Calculator!$G$22/12,Calculator!$G$23*12,Calculator!$G$20),0))-F7703,0)</f>
        <v>0</v>
      </c>
      <c r="H7703" s="29">
        <f t="shared" ca="1" si="484"/>
        <v>0</v>
      </c>
      <c r="I7703" s="29">
        <f t="shared" ca="1" si="482"/>
        <v>0</v>
      </c>
      <c r="J7703" s="30">
        <f>Calculator!$G$40</f>
        <v>6.5000000000000002E-2</v>
      </c>
      <c r="K7703" s="29">
        <f ca="1">IF(C7703&gt;=Calculator!$G$27,IF(DAY($C7703)=1,Calculator!$G$34/2,IF(DAY($C7703)=15,Calculator!$G$34/2,0)),0)</f>
        <v>4500</v>
      </c>
      <c r="L7703" s="29">
        <f ca="1">IF(DAY($C7703)=28,IF(H7703=0,0,Calculator!$G$35),0)</f>
        <v>0</v>
      </c>
      <c r="M7703" s="29">
        <f ca="1">IF(I7703&gt;0,IF(DAY($C7703)=1,SUM(INDIRECT("I"&amp;(ROW(C7702)-DAY(C7702))):I7702),0),0)</f>
        <v>0</v>
      </c>
      <c r="N7703" s="29">
        <f ca="1">IF(C7703&lt;Calculator!$G$27,0,IF(C7703=Calculator!$G$27,Calculator!$G$39,IF(H7703-K7703&lt;=0,IF(D7703&gt;Calculator!$G$39,IF(H7703-K7703+E7703+L7703+M7703+Calculator!$G$39&gt;Calculator!$G$39,Calculator!$G$39-(H7703+E7703+L7703+M7703-K7703),Calculator!$G$39),D7703),0)))</f>
        <v>0</v>
      </c>
    </row>
    <row r="7704" spans="1:14" ht="15.75" thickBot="1">
      <c r="A7704" s="33" t="str">
        <f ca="1">IF(C7704=Calculator!$H$27,"F",IF(Daily!D7704+Daily!H7704=0,IF(D7703+H7703&gt;0,"L",""),""))</f>
        <v/>
      </c>
      <c r="B7704" s="34">
        <v>7703</v>
      </c>
      <c r="C7704" s="19">
        <f t="shared" ca="1" si="481"/>
        <v>53633</v>
      </c>
      <c r="D7704" s="29">
        <f t="shared" ca="1" si="483"/>
        <v>0</v>
      </c>
      <c r="E7704" s="29">
        <f ca="1">IF(C7704&lt;Calculator!$D$26,0,IF(DAY($C7704)=1,IF(D7704-Calculator!$G$24&gt;0,Calculator!$G$24,D7704),0))</f>
        <v>0</v>
      </c>
      <c r="F7704" s="29">
        <f ca="1">IF(E7704&gt;0,D7704*Calculator!$G$22/12,0)</f>
        <v>0</v>
      </c>
      <c r="G7704" s="29">
        <f ca="1">IF(E7704&gt;0,(IFERROR(-PMT(Calculator!$G$22/12,Calculator!$G$23*12,Calculator!$G$20),0))-F7704,0)</f>
        <v>0</v>
      </c>
      <c r="H7704" s="29">
        <f t="shared" ca="1" si="484"/>
        <v>0</v>
      </c>
      <c r="I7704" s="29">
        <f t="shared" ca="1" si="482"/>
        <v>0</v>
      </c>
      <c r="J7704" s="30">
        <f>Calculator!$G$40</f>
        <v>6.5000000000000002E-2</v>
      </c>
      <c r="K7704" s="29">
        <f ca="1">IF(C7704&gt;=Calculator!$G$27,IF(DAY($C7704)=1,Calculator!$G$34/2,IF(DAY($C7704)=15,Calculator!$G$34/2,0)),0)</f>
        <v>0</v>
      </c>
      <c r="L7704" s="29">
        <f ca="1">IF(DAY($C7704)=28,IF(H7704=0,0,Calculator!$G$35),0)</f>
        <v>0</v>
      </c>
      <c r="M7704" s="29">
        <f ca="1">IF(I7704&gt;0,IF(DAY($C7704)=1,SUM(INDIRECT("I"&amp;(ROW(C7703)-DAY(C7703))):I7703),0),0)</f>
        <v>0</v>
      </c>
      <c r="N7704" s="29">
        <f ca="1">IF(C7704&lt;Calculator!$G$27,0,IF(C7704=Calculator!$G$27,Calculator!$G$39,IF(H7704-K7704&lt;=0,IF(D7704&gt;Calculator!$G$39,IF(H7704-K7704+E7704+L7704+M7704+Calculator!$G$39&gt;Calculator!$G$39,Calculator!$G$39-(H7704+E7704+L7704+M7704-K7704),Calculator!$G$39),D7704),0)))</f>
        <v>0</v>
      </c>
    </row>
    <row r="7705" spans="1:14" ht="15.75" thickBot="1">
      <c r="A7705" s="33" t="str">
        <f ca="1">IF(C7705=Calculator!$H$27,"F",IF(Daily!D7705+Daily!H7705=0,IF(D7704+H7704&gt;0,"L",""),""))</f>
        <v/>
      </c>
      <c r="B7705" s="34">
        <v>7704</v>
      </c>
      <c r="C7705" s="19">
        <f t="shared" ca="1" si="481"/>
        <v>53634</v>
      </c>
      <c r="D7705" s="29">
        <f t="shared" ca="1" si="483"/>
        <v>0</v>
      </c>
      <c r="E7705" s="29">
        <f ca="1">IF(C7705&lt;Calculator!$D$26,0,IF(DAY($C7705)=1,IF(D7705-Calculator!$G$24&gt;0,Calculator!$G$24,D7705),0))</f>
        <v>0</v>
      </c>
      <c r="F7705" s="29">
        <f ca="1">IF(E7705&gt;0,D7705*Calculator!$G$22/12,0)</f>
        <v>0</v>
      </c>
      <c r="G7705" s="29">
        <f ca="1">IF(E7705&gt;0,(IFERROR(-PMT(Calculator!$G$22/12,Calculator!$G$23*12,Calculator!$G$20),0))-F7705,0)</f>
        <v>0</v>
      </c>
      <c r="H7705" s="29">
        <f t="shared" ca="1" si="484"/>
        <v>0</v>
      </c>
      <c r="I7705" s="29">
        <f t="shared" ca="1" si="482"/>
        <v>0</v>
      </c>
      <c r="J7705" s="30">
        <f>Calculator!$G$40</f>
        <v>6.5000000000000002E-2</v>
      </c>
      <c r="K7705" s="29">
        <f ca="1">IF(C7705&gt;=Calculator!$G$27,IF(DAY($C7705)=1,Calculator!$G$34/2,IF(DAY($C7705)=15,Calculator!$G$34/2,0)),0)</f>
        <v>0</v>
      </c>
      <c r="L7705" s="29">
        <f ca="1">IF(DAY($C7705)=28,IF(H7705=0,0,Calculator!$G$35),0)</f>
        <v>0</v>
      </c>
      <c r="M7705" s="29">
        <f ca="1">IF(I7705&gt;0,IF(DAY($C7705)=1,SUM(INDIRECT("I"&amp;(ROW(C7704)-DAY(C7704))):I7704),0),0)</f>
        <v>0</v>
      </c>
      <c r="N7705" s="29">
        <f ca="1">IF(C7705&lt;Calculator!$G$27,0,IF(C7705=Calculator!$G$27,Calculator!$G$39,IF(H7705-K7705&lt;=0,IF(D7705&gt;Calculator!$G$39,IF(H7705-K7705+E7705+L7705+M7705+Calculator!$G$39&gt;Calculator!$G$39,Calculator!$G$39-(H7705+E7705+L7705+M7705-K7705),Calculator!$G$39),D7705),0)))</f>
        <v>0</v>
      </c>
    </row>
    <row r="7706" spans="1:14" ht="15.75" thickBot="1">
      <c r="A7706" s="33" t="str">
        <f ca="1">IF(C7706=Calculator!$H$27,"F",IF(Daily!D7706+Daily!H7706=0,IF(D7705+H7705&gt;0,"L",""),""))</f>
        <v/>
      </c>
      <c r="B7706" s="34">
        <v>7705</v>
      </c>
      <c r="C7706" s="19">
        <f t="shared" ca="1" si="481"/>
        <v>53635</v>
      </c>
      <c r="D7706" s="29">
        <f t="shared" ca="1" si="483"/>
        <v>0</v>
      </c>
      <c r="E7706" s="29">
        <f ca="1">IF(C7706&lt;Calculator!$D$26,0,IF(DAY($C7706)=1,IF(D7706-Calculator!$G$24&gt;0,Calculator!$G$24,D7706),0))</f>
        <v>0</v>
      </c>
      <c r="F7706" s="29">
        <f ca="1">IF(E7706&gt;0,D7706*Calculator!$G$22/12,0)</f>
        <v>0</v>
      </c>
      <c r="G7706" s="29">
        <f ca="1">IF(E7706&gt;0,(IFERROR(-PMT(Calculator!$G$22/12,Calculator!$G$23*12,Calculator!$G$20),0))-F7706,0)</f>
        <v>0</v>
      </c>
      <c r="H7706" s="29">
        <f t="shared" ca="1" si="484"/>
        <v>0</v>
      </c>
      <c r="I7706" s="29">
        <f t="shared" ca="1" si="482"/>
        <v>0</v>
      </c>
      <c r="J7706" s="30">
        <f>Calculator!$G$40</f>
        <v>6.5000000000000002E-2</v>
      </c>
      <c r="K7706" s="29">
        <f ca="1">IF(C7706&gt;=Calculator!$G$27,IF(DAY($C7706)=1,Calculator!$G$34/2,IF(DAY($C7706)=15,Calculator!$G$34/2,0)),0)</f>
        <v>0</v>
      </c>
      <c r="L7706" s="29">
        <f ca="1">IF(DAY($C7706)=28,IF(H7706=0,0,Calculator!$G$35),0)</f>
        <v>0</v>
      </c>
      <c r="M7706" s="29">
        <f ca="1">IF(I7706&gt;0,IF(DAY($C7706)=1,SUM(INDIRECT("I"&amp;(ROW(C7705)-DAY(C7705))):I7705),0),0)</f>
        <v>0</v>
      </c>
      <c r="N7706" s="29">
        <f ca="1">IF(C7706&lt;Calculator!$G$27,0,IF(C7706=Calculator!$G$27,Calculator!$G$39,IF(H7706-K7706&lt;=0,IF(D7706&gt;Calculator!$G$39,IF(H7706-K7706+E7706+L7706+M7706+Calculator!$G$39&gt;Calculator!$G$39,Calculator!$G$39-(H7706+E7706+L7706+M7706-K7706),Calculator!$G$39),D7706),0)))</f>
        <v>0</v>
      </c>
    </row>
    <row r="7707" spans="1:14" ht="15.75" thickBot="1">
      <c r="A7707" s="33" t="str">
        <f ca="1">IF(C7707=Calculator!$H$27,"F",IF(Daily!D7707+Daily!H7707=0,IF(D7706+H7706&gt;0,"L",""),""))</f>
        <v/>
      </c>
      <c r="B7707" s="34">
        <v>7706</v>
      </c>
      <c r="C7707" s="19">
        <f t="shared" ca="1" si="481"/>
        <v>53636</v>
      </c>
      <c r="D7707" s="29">
        <f t="shared" ca="1" si="483"/>
        <v>0</v>
      </c>
      <c r="E7707" s="29">
        <f ca="1">IF(C7707&lt;Calculator!$D$26,0,IF(DAY($C7707)=1,IF(D7707-Calculator!$G$24&gt;0,Calculator!$G$24,D7707),0))</f>
        <v>0</v>
      </c>
      <c r="F7707" s="29">
        <f ca="1">IF(E7707&gt;0,D7707*Calculator!$G$22/12,0)</f>
        <v>0</v>
      </c>
      <c r="G7707" s="29">
        <f ca="1">IF(E7707&gt;0,(IFERROR(-PMT(Calculator!$G$22/12,Calculator!$G$23*12,Calculator!$G$20),0))-F7707,0)</f>
        <v>0</v>
      </c>
      <c r="H7707" s="29">
        <f t="shared" ca="1" si="484"/>
        <v>0</v>
      </c>
      <c r="I7707" s="29">
        <f t="shared" ca="1" si="482"/>
        <v>0</v>
      </c>
      <c r="J7707" s="30">
        <f>Calculator!$G$40</f>
        <v>6.5000000000000002E-2</v>
      </c>
      <c r="K7707" s="29">
        <f ca="1">IF(C7707&gt;=Calculator!$G$27,IF(DAY($C7707)=1,Calculator!$G$34/2,IF(DAY($C7707)=15,Calculator!$G$34/2,0)),0)</f>
        <v>0</v>
      </c>
      <c r="L7707" s="29">
        <f ca="1">IF(DAY($C7707)=28,IF(H7707=0,0,Calculator!$G$35),0)</f>
        <v>0</v>
      </c>
      <c r="M7707" s="29">
        <f ca="1">IF(I7707&gt;0,IF(DAY($C7707)=1,SUM(INDIRECT("I"&amp;(ROW(C7706)-DAY(C7706))):I7706),0),0)</f>
        <v>0</v>
      </c>
      <c r="N7707" s="29">
        <f ca="1">IF(C7707&lt;Calculator!$G$27,0,IF(C7707=Calculator!$G$27,Calculator!$G$39,IF(H7707-K7707&lt;=0,IF(D7707&gt;Calculator!$G$39,IF(H7707-K7707+E7707+L7707+M7707+Calculator!$G$39&gt;Calculator!$G$39,Calculator!$G$39-(H7707+E7707+L7707+M7707-K7707),Calculator!$G$39),D7707),0)))</f>
        <v>0</v>
      </c>
    </row>
    <row r="7708" spans="1:14" ht="15.75" thickBot="1">
      <c r="A7708" s="33" t="str">
        <f ca="1">IF(C7708=Calculator!$H$27,"F",IF(Daily!D7708+Daily!H7708=0,IF(D7707+H7707&gt;0,"L",""),""))</f>
        <v/>
      </c>
      <c r="B7708" s="34">
        <v>7707</v>
      </c>
      <c r="C7708" s="19">
        <f t="shared" ca="1" si="481"/>
        <v>53637</v>
      </c>
      <c r="D7708" s="29">
        <f t="shared" ca="1" si="483"/>
        <v>0</v>
      </c>
      <c r="E7708" s="29">
        <f ca="1">IF(C7708&lt;Calculator!$D$26,0,IF(DAY($C7708)=1,IF(D7708-Calculator!$G$24&gt;0,Calculator!$G$24,D7708),0))</f>
        <v>0</v>
      </c>
      <c r="F7708" s="29">
        <f ca="1">IF(E7708&gt;0,D7708*Calculator!$G$22/12,0)</f>
        <v>0</v>
      </c>
      <c r="G7708" s="29">
        <f ca="1">IF(E7708&gt;0,(IFERROR(-PMT(Calculator!$G$22/12,Calculator!$G$23*12,Calculator!$G$20),0))-F7708,0)</f>
        <v>0</v>
      </c>
      <c r="H7708" s="29">
        <f t="shared" ca="1" si="484"/>
        <v>0</v>
      </c>
      <c r="I7708" s="29">
        <f t="shared" ca="1" si="482"/>
        <v>0</v>
      </c>
      <c r="J7708" s="30">
        <f>Calculator!$G$40</f>
        <v>6.5000000000000002E-2</v>
      </c>
      <c r="K7708" s="29">
        <f ca="1">IF(C7708&gt;=Calculator!$G$27,IF(DAY($C7708)=1,Calculator!$G$34/2,IF(DAY($C7708)=15,Calculator!$G$34/2,0)),0)</f>
        <v>0</v>
      </c>
      <c r="L7708" s="29">
        <f ca="1">IF(DAY($C7708)=28,IF(H7708=0,0,Calculator!$G$35),0)</f>
        <v>0</v>
      </c>
      <c r="M7708" s="29">
        <f ca="1">IF(I7708&gt;0,IF(DAY($C7708)=1,SUM(INDIRECT("I"&amp;(ROW(C7707)-DAY(C7707))):I7707),0),0)</f>
        <v>0</v>
      </c>
      <c r="N7708" s="29">
        <f ca="1">IF(C7708&lt;Calculator!$G$27,0,IF(C7708=Calculator!$G$27,Calculator!$G$39,IF(H7708-K7708&lt;=0,IF(D7708&gt;Calculator!$G$39,IF(H7708-K7708+E7708+L7708+M7708+Calculator!$G$39&gt;Calculator!$G$39,Calculator!$G$39-(H7708+E7708+L7708+M7708-K7708),Calculator!$G$39),D7708),0)))</f>
        <v>0</v>
      </c>
    </row>
    <row r="7709" spans="1:14" ht="15.75" thickBot="1">
      <c r="A7709" s="33" t="str">
        <f ca="1">IF(C7709=Calculator!$H$27,"F",IF(Daily!D7709+Daily!H7709=0,IF(D7708+H7708&gt;0,"L",""),""))</f>
        <v/>
      </c>
      <c r="B7709" s="34">
        <v>7708</v>
      </c>
      <c r="C7709" s="19">
        <f t="shared" ca="1" si="481"/>
        <v>53638</v>
      </c>
      <c r="D7709" s="29">
        <f t="shared" ca="1" si="483"/>
        <v>0</v>
      </c>
      <c r="E7709" s="29">
        <f ca="1">IF(C7709&lt;Calculator!$D$26,0,IF(DAY($C7709)=1,IF(D7709-Calculator!$G$24&gt;0,Calculator!$G$24,D7709),0))</f>
        <v>0</v>
      </c>
      <c r="F7709" s="29">
        <f ca="1">IF(E7709&gt;0,D7709*Calculator!$G$22/12,0)</f>
        <v>0</v>
      </c>
      <c r="G7709" s="29">
        <f ca="1">IF(E7709&gt;0,(IFERROR(-PMT(Calculator!$G$22/12,Calculator!$G$23*12,Calculator!$G$20),0))-F7709,0)</f>
        <v>0</v>
      </c>
      <c r="H7709" s="29">
        <f t="shared" ca="1" si="484"/>
        <v>0</v>
      </c>
      <c r="I7709" s="29">
        <f t="shared" ca="1" si="482"/>
        <v>0</v>
      </c>
      <c r="J7709" s="30">
        <f>Calculator!$G$40</f>
        <v>6.5000000000000002E-2</v>
      </c>
      <c r="K7709" s="29">
        <f ca="1">IF(C7709&gt;=Calculator!$G$27,IF(DAY($C7709)=1,Calculator!$G$34/2,IF(DAY($C7709)=15,Calculator!$G$34/2,0)),0)</f>
        <v>0</v>
      </c>
      <c r="L7709" s="29">
        <f ca="1">IF(DAY($C7709)=28,IF(H7709=0,0,Calculator!$G$35),0)</f>
        <v>0</v>
      </c>
      <c r="M7709" s="29">
        <f ca="1">IF(I7709&gt;0,IF(DAY($C7709)=1,SUM(INDIRECT("I"&amp;(ROW(C7708)-DAY(C7708))):I7708),0),0)</f>
        <v>0</v>
      </c>
      <c r="N7709" s="29">
        <f ca="1">IF(C7709&lt;Calculator!$G$27,0,IF(C7709=Calculator!$G$27,Calculator!$G$39,IF(H7709-K7709&lt;=0,IF(D7709&gt;Calculator!$G$39,IF(H7709-K7709+E7709+L7709+M7709+Calculator!$G$39&gt;Calculator!$G$39,Calculator!$G$39-(H7709+E7709+L7709+M7709-K7709),Calculator!$G$39),D7709),0)))</f>
        <v>0</v>
      </c>
    </row>
    <row r="7710" spans="1:14" ht="15.75" thickBot="1">
      <c r="A7710" s="33" t="str">
        <f ca="1">IF(C7710=Calculator!$H$27,"F",IF(Daily!D7710+Daily!H7710=0,IF(D7709+H7709&gt;0,"L",""),""))</f>
        <v/>
      </c>
      <c r="B7710" s="34">
        <v>7709</v>
      </c>
      <c r="C7710" s="19">
        <f t="shared" ca="1" si="481"/>
        <v>53639</v>
      </c>
      <c r="D7710" s="29">
        <f t="shared" ca="1" si="483"/>
        <v>0</v>
      </c>
      <c r="E7710" s="29">
        <f ca="1">IF(C7710&lt;Calculator!$D$26,0,IF(DAY($C7710)=1,IF(D7710-Calculator!$G$24&gt;0,Calculator!$G$24,D7710),0))</f>
        <v>0</v>
      </c>
      <c r="F7710" s="29">
        <f ca="1">IF(E7710&gt;0,D7710*Calculator!$G$22/12,0)</f>
        <v>0</v>
      </c>
      <c r="G7710" s="29">
        <f ca="1">IF(E7710&gt;0,(IFERROR(-PMT(Calculator!$G$22/12,Calculator!$G$23*12,Calculator!$G$20),0))-F7710,0)</f>
        <v>0</v>
      </c>
      <c r="H7710" s="29">
        <f t="shared" ca="1" si="484"/>
        <v>0</v>
      </c>
      <c r="I7710" s="29">
        <f t="shared" ca="1" si="482"/>
        <v>0</v>
      </c>
      <c r="J7710" s="30">
        <f>Calculator!$G$40</f>
        <v>6.5000000000000002E-2</v>
      </c>
      <c r="K7710" s="29">
        <f ca="1">IF(C7710&gt;=Calculator!$G$27,IF(DAY($C7710)=1,Calculator!$G$34/2,IF(DAY($C7710)=15,Calculator!$G$34/2,0)),0)</f>
        <v>0</v>
      </c>
      <c r="L7710" s="29">
        <f ca="1">IF(DAY($C7710)=28,IF(H7710=0,0,Calculator!$G$35),0)</f>
        <v>0</v>
      </c>
      <c r="M7710" s="29">
        <f ca="1">IF(I7710&gt;0,IF(DAY($C7710)=1,SUM(INDIRECT("I"&amp;(ROW(C7709)-DAY(C7709))):I7709),0),0)</f>
        <v>0</v>
      </c>
      <c r="N7710" s="29">
        <f ca="1">IF(C7710&lt;Calculator!$G$27,0,IF(C7710=Calculator!$G$27,Calculator!$G$39,IF(H7710-K7710&lt;=0,IF(D7710&gt;Calculator!$G$39,IF(H7710-K7710+E7710+L7710+M7710+Calculator!$G$39&gt;Calculator!$G$39,Calculator!$G$39-(H7710+E7710+L7710+M7710-K7710),Calculator!$G$39),D7710),0)))</f>
        <v>0</v>
      </c>
    </row>
    <row r="7711" spans="1:14" ht="15.75" thickBot="1">
      <c r="A7711" s="33" t="str">
        <f ca="1">IF(C7711=Calculator!$H$27,"F",IF(Daily!D7711+Daily!H7711=0,IF(D7710+H7710&gt;0,"L",""),""))</f>
        <v/>
      </c>
      <c r="B7711" s="34">
        <v>7710</v>
      </c>
      <c r="C7711" s="19">
        <f t="shared" ca="1" si="481"/>
        <v>53640</v>
      </c>
      <c r="D7711" s="29">
        <f t="shared" ca="1" si="483"/>
        <v>0</v>
      </c>
      <c r="E7711" s="29">
        <f ca="1">IF(C7711&lt;Calculator!$D$26,0,IF(DAY($C7711)=1,IF(D7711-Calculator!$G$24&gt;0,Calculator!$G$24,D7711),0))</f>
        <v>0</v>
      </c>
      <c r="F7711" s="29">
        <f ca="1">IF(E7711&gt;0,D7711*Calculator!$G$22/12,0)</f>
        <v>0</v>
      </c>
      <c r="G7711" s="29">
        <f ca="1">IF(E7711&gt;0,(IFERROR(-PMT(Calculator!$G$22/12,Calculator!$G$23*12,Calculator!$G$20),0))-F7711,0)</f>
        <v>0</v>
      </c>
      <c r="H7711" s="29">
        <f t="shared" ca="1" si="484"/>
        <v>0</v>
      </c>
      <c r="I7711" s="29">
        <f t="shared" ca="1" si="482"/>
        <v>0</v>
      </c>
      <c r="J7711" s="30">
        <f>Calculator!$G$40</f>
        <v>6.5000000000000002E-2</v>
      </c>
      <c r="K7711" s="29">
        <f ca="1">IF(C7711&gt;=Calculator!$G$27,IF(DAY($C7711)=1,Calculator!$G$34/2,IF(DAY($C7711)=15,Calculator!$G$34/2,0)),0)</f>
        <v>0</v>
      </c>
      <c r="L7711" s="29">
        <f ca="1">IF(DAY($C7711)=28,IF(H7711=0,0,Calculator!$G$35),0)</f>
        <v>0</v>
      </c>
      <c r="M7711" s="29">
        <f ca="1">IF(I7711&gt;0,IF(DAY($C7711)=1,SUM(INDIRECT("I"&amp;(ROW(C7710)-DAY(C7710))):I7710),0),0)</f>
        <v>0</v>
      </c>
      <c r="N7711" s="29">
        <f ca="1">IF(C7711&lt;Calculator!$G$27,0,IF(C7711=Calculator!$G$27,Calculator!$G$39,IF(H7711-K7711&lt;=0,IF(D7711&gt;Calculator!$G$39,IF(H7711-K7711+E7711+L7711+M7711+Calculator!$G$39&gt;Calculator!$G$39,Calculator!$G$39-(H7711+E7711+L7711+M7711-K7711),Calculator!$G$39),D7711),0)))</f>
        <v>0</v>
      </c>
    </row>
    <row r="7712" spans="1:14" ht="15.75" thickBot="1">
      <c r="A7712" s="33" t="str">
        <f ca="1">IF(C7712=Calculator!$H$27,"F",IF(Daily!D7712+Daily!H7712=0,IF(D7711+H7711&gt;0,"L",""),""))</f>
        <v/>
      </c>
      <c r="B7712" s="34">
        <v>7711</v>
      </c>
      <c r="C7712" s="19">
        <f t="shared" ca="1" si="481"/>
        <v>53641</v>
      </c>
      <c r="D7712" s="29">
        <f t="shared" ca="1" si="483"/>
        <v>0</v>
      </c>
      <c r="E7712" s="29">
        <f ca="1">IF(C7712&lt;Calculator!$D$26,0,IF(DAY($C7712)=1,IF(D7712-Calculator!$G$24&gt;0,Calculator!$G$24,D7712),0))</f>
        <v>0</v>
      </c>
      <c r="F7712" s="29">
        <f ca="1">IF(E7712&gt;0,D7712*Calculator!$G$22/12,0)</f>
        <v>0</v>
      </c>
      <c r="G7712" s="29">
        <f ca="1">IF(E7712&gt;0,(IFERROR(-PMT(Calculator!$G$22/12,Calculator!$G$23*12,Calculator!$G$20),0))-F7712,0)</f>
        <v>0</v>
      </c>
      <c r="H7712" s="29">
        <f t="shared" ca="1" si="484"/>
        <v>0</v>
      </c>
      <c r="I7712" s="29">
        <f t="shared" ca="1" si="482"/>
        <v>0</v>
      </c>
      <c r="J7712" s="30">
        <f>Calculator!$G$40</f>
        <v>6.5000000000000002E-2</v>
      </c>
      <c r="K7712" s="29">
        <f ca="1">IF(C7712&gt;=Calculator!$G$27,IF(DAY($C7712)=1,Calculator!$G$34/2,IF(DAY($C7712)=15,Calculator!$G$34/2,0)),0)</f>
        <v>0</v>
      </c>
      <c r="L7712" s="29">
        <f ca="1">IF(DAY($C7712)=28,IF(H7712=0,0,Calculator!$G$35),0)</f>
        <v>0</v>
      </c>
      <c r="M7712" s="29">
        <f ca="1">IF(I7712&gt;0,IF(DAY($C7712)=1,SUM(INDIRECT("I"&amp;(ROW(C7711)-DAY(C7711))):I7711),0),0)</f>
        <v>0</v>
      </c>
      <c r="N7712" s="29">
        <f ca="1">IF(C7712&lt;Calculator!$G$27,0,IF(C7712=Calculator!$G$27,Calculator!$G$39,IF(H7712-K7712&lt;=0,IF(D7712&gt;Calculator!$G$39,IF(H7712-K7712+E7712+L7712+M7712+Calculator!$G$39&gt;Calculator!$G$39,Calculator!$G$39-(H7712+E7712+L7712+M7712-K7712),Calculator!$G$39),D7712),0)))</f>
        <v>0</v>
      </c>
    </row>
    <row r="7713" spans="1:14" ht="15.75" thickBot="1">
      <c r="A7713" s="33" t="str">
        <f ca="1">IF(C7713=Calculator!$H$27,"F",IF(Daily!D7713+Daily!H7713=0,IF(D7712+H7712&gt;0,"L",""),""))</f>
        <v/>
      </c>
      <c r="B7713" s="34">
        <v>7712</v>
      </c>
      <c r="C7713" s="19">
        <f t="shared" ca="1" si="481"/>
        <v>53642</v>
      </c>
      <c r="D7713" s="29">
        <f t="shared" ca="1" si="483"/>
        <v>0</v>
      </c>
      <c r="E7713" s="29">
        <f ca="1">IF(C7713&lt;Calculator!$D$26,0,IF(DAY($C7713)=1,IF(D7713-Calculator!$G$24&gt;0,Calculator!$G$24,D7713),0))</f>
        <v>0</v>
      </c>
      <c r="F7713" s="29">
        <f ca="1">IF(E7713&gt;0,D7713*Calculator!$G$22/12,0)</f>
        <v>0</v>
      </c>
      <c r="G7713" s="29">
        <f ca="1">IF(E7713&gt;0,(IFERROR(-PMT(Calculator!$G$22/12,Calculator!$G$23*12,Calculator!$G$20),0))-F7713,0)</f>
        <v>0</v>
      </c>
      <c r="H7713" s="29">
        <f t="shared" ca="1" si="484"/>
        <v>0</v>
      </c>
      <c r="I7713" s="29">
        <f t="shared" ca="1" si="482"/>
        <v>0</v>
      </c>
      <c r="J7713" s="30">
        <f>Calculator!$G$40</f>
        <v>6.5000000000000002E-2</v>
      </c>
      <c r="K7713" s="29">
        <f ca="1">IF(C7713&gt;=Calculator!$G$27,IF(DAY($C7713)=1,Calculator!$G$34/2,IF(DAY($C7713)=15,Calculator!$G$34/2,0)),0)</f>
        <v>0</v>
      </c>
      <c r="L7713" s="29">
        <f ca="1">IF(DAY($C7713)=28,IF(H7713=0,0,Calculator!$G$35),0)</f>
        <v>0</v>
      </c>
      <c r="M7713" s="29">
        <f ca="1">IF(I7713&gt;0,IF(DAY($C7713)=1,SUM(INDIRECT("I"&amp;(ROW(C7712)-DAY(C7712))):I7712),0),0)</f>
        <v>0</v>
      </c>
      <c r="N7713" s="29">
        <f ca="1">IF(C7713&lt;Calculator!$G$27,0,IF(C7713=Calculator!$G$27,Calculator!$G$39,IF(H7713-K7713&lt;=0,IF(D7713&gt;Calculator!$G$39,IF(H7713-K7713+E7713+L7713+M7713+Calculator!$G$39&gt;Calculator!$G$39,Calculator!$G$39-(H7713+E7713+L7713+M7713-K7713),Calculator!$G$39),D7713),0)))</f>
        <v>0</v>
      </c>
    </row>
    <row r="7714" spans="1:14" ht="15.75" thickBot="1">
      <c r="A7714" s="33" t="str">
        <f ca="1">IF(C7714=Calculator!$H$27,"F",IF(Daily!D7714+Daily!H7714=0,IF(D7713+H7713&gt;0,"L",""),""))</f>
        <v/>
      </c>
      <c r="B7714" s="34">
        <v>7713</v>
      </c>
      <c r="C7714" s="19">
        <f t="shared" ca="1" si="481"/>
        <v>53643</v>
      </c>
      <c r="D7714" s="29">
        <f t="shared" ca="1" si="483"/>
        <v>0</v>
      </c>
      <c r="E7714" s="29">
        <f ca="1">IF(C7714&lt;Calculator!$D$26,0,IF(DAY($C7714)=1,IF(D7714-Calculator!$G$24&gt;0,Calculator!$G$24,D7714),0))</f>
        <v>0</v>
      </c>
      <c r="F7714" s="29">
        <f ca="1">IF(E7714&gt;0,D7714*Calculator!$G$22/12,0)</f>
        <v>0</v>
      </c>
      <c r="G7714" s="29">
        <f ca="1">IF(E7714&gt;0,(IFERROR(-PMT(Calculator!$G$22/12,Calculator!$G$23*12,Calculator!$G$20),0))-F7714,0)</f>
        <v>0</v>
      </c>
      <c r="H7714" s="29">
        <f t="shared" ca="1" si="484"/>
        <v>0</v>
      </c>
      <c r="I7714" s="29">
        <f t="shared" ca="1" si="482"/>
        <v>0</v>
      </c>
      <c r="J7714" s="30">
        <f>Calculator!$G$40</f>
        <v>6.5000000000000002E-2</v>
      </c>
      <c r="K7714" s="29">
        <f ca="1">IF(C7714&gt;=Calculator!$G$27,IF(DAY($C7714)=1,Calculator!$G$34/2,IF(DAY($C7714)=15,Calculator!$G$34/2,0)),0)</f>
        <v>0</v>
      </c>
      <c r="L7714" s="29">
        <f ca="1">IF(DAY($C7714)=28,IF(H7714=0,0,Calculator!$G$35),0)</f>
        <v>0</v>
      </c>
      <c r="M7714" s="29">
        <f ca="1">IF(I7714&gt;0,IF(DAY($C7714)=1,SUM(INDIRECT("I"&amp;(ROW(C7713)-DAY(C7713))):I7713),0),0)</f>
        <v>0</v>
      </c>
      <c r="N7714" s="29">
        <f ca="1">IF(C7714&lt;Calculator!$G$27,0,IF(C7714=Calculator!$G$27,Calculator!$G$39,IF(H7714-K7714&lt;=0,IF(D7714&gt;Calculator!$G$39,IF(H7714-K7714+E7714+L7714+M7714+Calculator!$G$39&gt;Calculator!$G$39,Calculator!$G$39-(H7714+E7714+L7714+M7714-K7714),Calculator!$G$39),D7714),0)))</f>
        <v>0</v>
      </c>
    </row>
    <row r="7715" spans="1:14" ht="15.75" thickBot="1">
      <c r="A7715" s="33" t="str">
        <f ca="1">IF(C7715=Calculator!$H$27,"F",IF(Daily!D7715+Daily!H7715=0,IF(D7714+H7714&gt;0,"L",""),""))</f>
        <v/>
      </c>
      <c r="B7715" s="34">
        <v>7714</v>
      </c>
      <c r="C7715" s="19">
        <f t="shared" ca="1" si="481"/>
        <v>53644</v>
      </c>
      <c r="D7715" s="29">
        <f t="shared" ca="1" si="483"/>
        <v>0</v>
      </c>
      <c r="E7715" s="29">
        <f ca="1">IF(C7715&lt;Calculator!$D$26,0,IF(DAY($C7715)=1,IF(D7715-Calculator!$G$24&gt;0,Calculator!$G$24,D7715),0))</f>
        <v>0</v>
      </c>
      <c r="F7715" s="29">
        <f ca="1">IF(E7715&gt;0,D7715*Calculator!$G$22/12,0)</f>
        <v>0</v>
      </c>
      <c r="G7715" s="29">
        <f ca="1">IF(E7715&gt;0,(IFERROR(-PMT(Calculator!$G$22/12,Calculator!$G$23*12,Calculator!$G$20),0))-F7715,0)</f>
        <v>0</v>
      </c>
      <c r="H7715" s="29">
        <f t="shared" ca="1" si="484"/>
        <v>0</v>
      </c>
      <c r="I7715" s="29">
        <f t="shared" ca="1" si="482"/>
        <v>0</v>
      </c>
      <c r="J7715" s="30">
        <f>Calculator!$G$40</f>
        <v>6.5000000000000002E-2</v>
      </c>
      <c r="K7715" s="29">
        <f ca="1">IF(C7715&gt;=Calculator!$G$27,IF(DAY($C7715)=1,Calculator!$G$34/2,IF(DAY($C7715)=15,Calculator!$G$34/2,0)),0)</f>
        <v>0</v>
      </c>
      <c r="L7715" s="29">
        <f ca="1">IF(DAY($C7715)=28,IF(H7715=0,0,Calculator!$G$35),0)</f>
        <v>0</v>
      </c>
      <c r="M7715" s="29">
        <f ca="1">IF(I7715&gt;0,IF(DAY($C7715)=1,SUM(INDIRECT("I"&amp;(ROW(C7714)-DAY(C7714))):I7714),0),0)</f>
        <v>0</v>
      </c>
      <c r="N7715" s="29">
        <f ca="1">IF(C7715&lt;Calculator!$G$27,0,IF(C7715=Calculator!$G$27,Calculator!$G$39,IF(H7715-K7715&lt;=0,IF(D7715&gt;Calculator!$G$39,IF(H7715-K7715+E7715+L7715+M7715+Calculator!$G$39&gt;Calculator!$G$39,Calculator!$G$39-(H7715+E7715+L7715+M7715-K7715),Calculator!$G$39),D7715),0)))</f>
        <v>0</v>
      </c>
    </row>
    <row r="7716" spans="1:14" ht="15.75" thickBot="1">
      <c r="A7716" s="33" t="str">
        <f ca="1">IF(C7716=Calculator!$H$27,"F",IF(Daily!D7716+Daily!H7716=0,IF(D7715+H7715&gt;0,"L",""),""))</f>
        <v/>
      </c>
      <c r="B7716" s="34">
        <v>7715</v>
      </c>
      <c r="C7716" s="19">
        <f t="shared" ca="1" si="481"/>
        <v>53645</v>
      </c>
      <c r="D7716" s="29">
        <f t="shared" ca="1" si="483"/>
        <v>0</v>
      </c>
      <c r="E7716" s="29">
        <f ca="1">IF(C7716&lt;Calculator!$D$26,0,IF(DAY($C7716)=1,IF(D7716-Calculator!$G$24&gt;0,Calculator!$G$24,D7716),0))</f>
        <v>0</v>
      </c>
      <c r="F7716" s="29">
        <f ca="1">IF(E7716&gt;0,D7716*Calculator!$G$22/12,0)</f>
        <v>0</v>
      </c>
      <c r="G7716" s="29">
        <f ca="1">IF(E7716&gt;0,(IFERROR(-PMT(Calculator!$G$22/12,Calculator!$G$23*12,Calculator!$G$20),0))-F7716,0)</f>
        <v>0</v>
      </c>
      <c r="H7716" s="29">
        <f t="shared" ca="1" si="484"/>
        <v>0</v>
      </c>
      <c r="I7716" s="29">
        <f t="shared" ca="1" si="482"/>
        <v>0</v>
      </c>
      <c r="J7716" s="30">
        <f>Calculator!$G$40</f>
        <v>6.5000000000000002E-2</v>
      </c>
      <c r="K7716" s="29">
        <f ca="1">IF(C7716&gt;=Calculator!$G$27,IF(DAY($C7716)=1,Calculator!$G$34/2,IF(DAY($C7716)=15,Calculator!$G$34/2,0)),0)</f>
        <v>0</v>
      </c>
      <c r="L7716" s="29">
        <f ca="1">IF(DAY($C7716)=28,IF(H7716=0,0,Calculator!$G$35),0)</f>
        <v>0</v>
      </c>
      <c r="M7716" s="29">
        <f ca="1">IF(I7716&gt;0,IF(DAY($C7716)=1,SUM(INDIRECT("I"&amp;(ROW(C7715)-DAY(C7715))):I7715),0),0)</f>
        <v>0</v>
      </c>
      <c r="N7716" s="29">
        <f ca="1">IF(C7716&lt;Calculator!$G$27,0,IF(C7716=Calculator!$G$27,Calculator!$G$39,IF(H7716-K7716&lt;=0,IF(D7716&gt;Calculator!$G$39,IF(H7716-K7716+E7716+L7716+M7716+Calculator!$G$39&gt;Calculator!$G$39,Calculator!$G$39-(H7716+E7716+L7716+M7716-K7716),Calculator!$G$39),D7716),0)))</f>
        <v>0</v>
      </c>
    </row>
    <row r="7717" spans="1:14" ht="15.75" thickBot="1">
      <c r="A7717" s="33" t="str">
        <f ca="1">IF(C7717=Calculator!$H$27,"F",IF(Daily!D7717+Daily!H7717=0,IF(D7716+H7716&gt;0,"L",""),""))</f>
        <v/>
      </c>
      <c r="B7717" s="34">
        <v>7716</v>
      </c>
      <c r="C7717" s="19">
        <f t="shared" ca="1" si="481"/>
        <v>53646</v>
      </c>
      <c r="D7717" s="29">
        <f t="shared" ca="1" si="483"/>
        <v>0</v>
      </c>
      <c r="E7717" s="29">
        <f ca="1">IF(C7717&lt;Calculator!$D$26,0,IF(DAY($C7717)=1,IF(D7717-Calculator!$G$24&gt;0,Calculator!$G$24,D7717),0))</f>
        <v>0</v>
      </c>
      <c r="F7717" s="29">
        <f ca="1">IF(E7717&gt;0,D7717*Calculator!$G$22/12,0)</f>
        <v>0</v>
      </c>
      <c r="G7717" s="29">
        <f ca="1">IF(E7717&gt;0,(IFERROR(-PMT(Calculator!$G$22/12,Calculator!$G$23*12,Calculator!$G$20),0))-F7717,0)</f>
        <v>0</v>
      </c>
      <c r="H7717" s="29">
        <f t="shared" ca="1" si="484"/>
        <v>0</v>
      </c>
      <c r="I7717" s="29">
        <f t="shared" ca="1" si="482"/>
        <v>0</v>
      </c>
      <c r="J7717" s="30">
        <f>Calculator!$G$40</f>
        <v>6.5000000000000002E-2</v>
      </c>
      <c r="K7717" s="29">
        <f ca="1">IF(C7717&gt;=Calculator!$G$27,IF(DAY($C7717)=1,Calculator!$G$34/2,IF(DAY($C7717)=15,Calculator!$G$34/2,0)),0)</f>
        <v>4500</v>
      </c>
      <c r="L7717" s="29">
        <f ca="1">IF(DAY($C7717)=28,IF(H7717=0,0,Calculator!$G$35),0)</f>
        <v>0</v>
      </c>
      <c r="M7717" s="29">
        <f ca="1">IF(I7717&gt;0,IF(DAY($C7717)=1,SUM(INDIRECT("I"&amp;(ROW(C7716)-DAY(C7716))):I7716),0),0)</f>
        <v>0</v>
      </c>
      <c r="N7717" s="29">
        <f ca="1">IF(C7717&lt;Calculator!$G$27,0,IF(C7717=Calculator!$G$27,Calculator!$G$39,IF(H7717-K7717&lt;=0,IF(D7717&gt;Calculator!$G$39,IF(H7717-K7717+E7717+L7717+M7717+Calculator!$G$39&gt;Calculator!$G$39,Calculator!$G$39-(H7717+E7717+L7717+M7717-K7717),Calculator!$G$39),D7717),0)))</f>
        <v>0</v>
      </c>
    </row>
    <row r="7718" spans="1:14" ht="15.75" thickBot="1">
      <c r="A7718" s="33" t="str">
        <f ca="1">IF(C7718=Calculator!$H$27,"F",IF(Daily!D7718+Daily!H7718=0,IF(D7717+H7717&gt;0,"L",""),""))</f>
        <v/>
      </c>
      <c r="B7718" s="34">
        <v>7717</v>
      </c>
      <c r="C7718" s="19">
        <f t="shared" ca="1" si="481"/>
        <v>53647</v>
      </c>
      <c r="D7718" s="29">
        <f t="shared" ca="1" si="483"/>
        <v>0</v>
      </c>
      <c r="E7718" s="29">
        <f ca="1">IF(C7718&lt;Calculator!$D$26,0,IF(DAY($C7718)=1,IF(D7718-Calculator!$G$24&gt;0,Calculator!$G$24,D7718),0))</f>
        <v>0</v>
      </c>
      <c r="F7718" s="29">
        <f ca="1">IF(E7718&gt;0,D7718*Calculator!$G$22/12,0)</f>
        <v>0</v>
      </c>
      <c r="G7718" s="29">
        <f ca="1">IF(E7718&gt;0,(IFERROR(-PMT(Calculator!$G$22/12,Calculator!$G$23*12,Calculator!$G$20),0))-F7718,0)</f>
        <v>0</v>
      </c>
      <c r="H7718" s="29">
        <f t="shared" ca="1" si="484"/>
        <v>0</v>
      </c>
      <c r="I7718" s="29">
        <f t="shared" ca="1" si="482"/>
        <v>0</v>
      </c>
      <c r="J7718" s="30">
        <f>Calculator!$G$40</f>
        <v>6.5000000000000002E-2</v>
      </c>
      <c r="K7718" s="29">
        <f ca="1">IF(C7718&gt;=Calculator!$G$27,IF(DAY($C7718)=1,Calculator!$G$34/2,IF(DAY($C7718)=15,Calculator!$G$34/2,0)),0)</f>
        <v>0</v>
      </c>
      <c r="L7718" s="29">
        <f ca="1">IF(DAY($C7718)=28,IF(H7718=0,0,Calculator!$G$35),0)</f>
        <v>0</v>
      </c>
      <c r="M7718" s="29">
        <f ca="1">IF(I7718&gt;0,IF(DAY($C7718)=1,SUM(INDIRECT("I"&amp;(ROW(C7717)-DAY(C7717))):I7717),0),0)</f>
        <v>0</v>
      </c>
      <c r="N7718" s="29">
        <f ca="1">IF(C7718&lt;Calculator!$G$27,0,IF(C7718=Calculator!$G$27,Calculator!$G$39,IF(H7718-K7718&lt;=0,IF(D7718&gt;Calculator!$G$39,IF(H7718-K7718+E7718+L7718+M7718+Calculator!$G$39&gt;Calculator!$G$39,Calculator!$G$39-(H7718+E7718+L7718+M7718-K7718),Calculator!$G$39),D7718),0)))</f>
        <v>0</v>
      </c>
    </row>
    <row r="7719" spans="1:14" ht="15.75" thickBot="1">
      <c r="A7719" s="33" t="str">
        <f ca="1">IF(C7719=Calculator!$H$27,"F",IF(Daily!D7719+Daily!H7719=0,IF(D7718+H7718&gt;0,"L",""),""))</f>
        <v/>
      </c>
      <c r="B7719" s="34">
        <v>7718</v>
      </c>
      <c r="C7719" s="19">
        <f t="shared" ca="1" si="481"/>
        <v>53648</v>
      </c>
      <c r="D7719" s="29">
        <f t="shared" ca="1" si="483"/>
        <v>0</v>
      </c>
      <c r="E7719" s="29">
        <f ca="1">IF(C7719&lt;Calculator!$D$26,0,IF(DAY($C7719)=1,IF(D7719-Calculator!$G$24&gt;0,Calculator!$G$24,D7719),0))</f>
        <v>0</v>
      </c>
      <c r="F7719" s="29">
        <f ca="1">IF(E7719&gt;0,D7719*Calculator!$G$22/12,0)</f>
        <v>0</v>
      </c>
      <c r="G7719" s="29">
        <f ca="1">IF(E7719&gt;0,(IFERROR(-PMT(Calculator!$G$22/12,Calculator!$G$23*12,Calculator!$G$20),0))-F7719,0)</f>
        <v>0</v>
      </c>
      <c r="H7719" s="29">
        <f t="shared" ca="1" si="484"/>
        <v>0</v>
      </c>
      <c r="I7719" s="29">
        <f t="shared" ca="1" si="482"/>
        <v>0</v>
      </c>
      <c r="J7719" s="30">
        <f>Calculator!$G$40</f>
        <v>6.5000000000000002E-2</v>
      </c>
      <c r="K7719" s="29">
        <f ca="1">IF(C7719&gt;=Calculator!$G$27,IF(DAY($C7719)=1,Calculator!$G$34/2,IF(DAY($C7719)=15,Calculator!$G$34/2,0)),0)</f>
        <v>0</v>
      </c>
      <c r="L7719" s="29">
        <f ca="1">IF(DAY($C7719)=28,IF(H7719=0,0,Calculator!$G$35),0)</f>
        <v>0</v>
      </c>
      <c r="M7719" s="29">
        <f ca="1">IF(I7719&gt;0,IF(DAY($C7719)=1,SUM(INDIRECT("I"&amp;(ROW(C7718)-DAY(C7718))):I7718),0),0)</f>
        <v>0</v>
      </c>
      <c r="N7719" s="29">
        <f ca="1">IF(C7719&lt;Calculator!$G$27,0,IF(C7719=Calculator!$G$27,Calculator!$G$39,IF(H7719-K7719&lt;=0,IF(D7719&gt;Calculator!$G$39,IF(H7719-K7719+E7719+L7719+M7719+Calculator!$G$39&gt;Calculator!$G$39,Calculator!$G$39-(H7719+E7719+L7719+M7719-K7719),Calculator!$G$39),D7719),0)))</f>
        <v>0</v>
      </c>
    </row>
    <row r="7720" spans="1:14" ht="15.75" thickBot="1">
      <c r="A7720" s="33" t="str">
        <f ca="1">IF(C7720=Calculator!$H$27,"F",IF(Daily!D7720+Daily!H7720=0,IF(D7719+H7719&gt;0,"L",""),""))</f>
        <v/>
      </c>
      <c r="B7720" s="34">
        <v>7719</v>
      </c>
      <c r="C7720" s="19">
        <f t="shared" ca="1" si="481"/>
        <v>53649</v>
      </c>
      <c r="D7720" s="29">
        <f t="shared" ca="1" si="483"/>
        <v>0</v>
      </c>
      <c r="E7720" s="29">
        <f ca="1">IF(C7720&lt;Calculator!$D$26,0,IF(DAY($C7720)=1,IF(D7720-Calculator!$G$24&gt;0,Calculator!$G$24,D7720),0))</f>
        <v>0</v>
      </c>
      <c r="F7720" s="29">
        <f ca="1">IF(E7720&gt;0,D7720*Calculator!$G$22/12,0)</f>
        <v>0</v>
      </c>
      <c r="G7720" s="29">
        <f ca="1">IF(E7720&gt;0,(IFERROR(-PMT(Calculator!$G$22/12,Calculator!$G$23*12,Calculator!$G$20),0))-F7720,0)</f>
        <v>0</v>
      </c>
      <c r="H7720" s="29">
        <f t="shared" ca="1" si="484"/>
        <v>0</v>
      </c>
      <c r="I7720" s="29">
        <f t="shared" ca="1" si="482"/>
        <v>0</v>
      </c>
      <c r="J7720" s="30">
        <f>Calculator!$G$40</f>
        <v>6.5000000000000002E-2</v>
      </c>
      <c r="K7720" s="29">
        <f ca="1">IF(C7720&gt;=Calculator!$G$27,IF(DAY($C7720)=1,Calculator!$G$34/2,IF(DAY($C7720)=15,Calculator!$G$34/2,0)),0)</f>
        <v>0</v>
      </c>
      <c r="L7720" s="29">
        <f ca="1">IF(DAY($C7720)=28,IF(H7720=0,0,Calculator!$G$35),0)</f>
        <v>0</v>
      </c>
      <c r="M7720" s="29">
        <f ca="1">IF(I7720&gt;0,IF(DAY($C7720)=1,SUM(INDIRECT("I"&amp;(ROW(C7719)-DAY(C7719))):I7719),0),0)</f>
        <v>0</v>
      </c>
      <c r="N7720" s="29">
        <f ca="1">IF(C7720&lt;Calculator!$G$27,0,IF(C7720=Calculator!$G$27,Calculator!$G$39,IF(H7720-K7720&lt;=0,IF(D7720&gt;Calculator!$G$39,IF(H7720-K7720+E7720+L7720+M7720+Calculator!$G$39&gt;Calculator!$G$39,Calculator!$G$39-(H7720+E7720+L7720+M7720-K7720),Calculator!$G$39),D7720),0)))</f>
        <v>0</v>
      </c>
    </row>
    <row r="7721" spans="1:14" ht="15.75" thickBot="1">
      <c r="A7721" s="33" t="str">
        <f ca="1">IF(C7721=Calculator!$H$27,"F",IF(Daily!D7721+Daily!H7721=0,IF(D7720+H7720&gt;0,"L",""),""))</f>
        <v/>
      </c>
      <c r="B7721" s="34">
        <v>7720</v>
      </c>
      <c r="C7721" s="19">
        <f t="shared" ca="1" si="481"/>
        <v>53650</v>
      </c>
      <c r="D7721" s="29">
        <f t="shared" ca="1" si="483"/>
        <v>0</v>
      </c>
      <c r="E7721" s="29">
        <f ca="1">IF(C7721&lt;Calculator!$D$26,0,IF(DAY($C7721)=1,IF(D7721-Calculator!$G$24&gt;0,Calculator!$G$24,D7721),0))</f>
        <v>0</v>
      </c>
      <c r="F7721" s="29">
        <f ca="1">IF(E7721&gt;0,D7721*Calculator!$G$22/12,0)</f>
        <v>0</v>
      </c>
      <c r="G7721" s="29">
        <f ca="1">IF(E7721&gt;0,(IFERROR(-PMT(Calculator!$G$22/12,Calculator!$G$23*12,Calculator!$G$20),0))-F7721,0)</f>
        <v>0</v>
      </c>
      <c r="H7721" s="29">
        <f t="shared" ca="1" si="484"/>
        <v>0</v>
      </c>
      <c r="I7721" s="29">
        <f t="shared" ca="1" si="482"/>
        <v>0</v>
      </c>
      <c r="J7721" s="30">
        <f>Calculator!$G$40</f>
        <v>6.5000000000000002E-2</v>
      </c>
      <c r="K7721" s="29">
        <f ca="1">IF(C7721&gt;=Calculator!$G$27,IF(DAY($C7721)=1,Calculator!$G$34/2,IF(DAY($C7721)=15,Calculator!$G$34/2,0)),0)</f>
        <v>0</v>
      </c>
      <c r="L7721" s="29">
        <f ca="1">IF(DAY($C7721)=28,IF(H7721=0,0,Calculator!$G$35),0)</f>
        <v>0</v>
      </c>
      <c r="M7721" s="29">
        <f ca="1">IF(I7721&gt;0,IF(DAY($C7721)=1,SUM(INDIRECT("I"&amp;(ROW(C7720)-DAY(C7720))):I7720),0),0)</f>
        <v>0</v>
      </c>
      <c r="N7721" s="29">
        <f ca="1">IF(C7721&lt;Calculator!$G$27,0,IF(C7721=Calculator!$G$27,Calculator!$G$39,IF(H7721-K7721&lt;=0,IF(D7721&gt;Calculator!$G$39,IF(H7721-K7721+E7721+L7721+M7721+Calculator!$G$39&gt;Calculator!$G$39,Calculator!$G$39-(H7721+E7721+L7721+M7721-K7721),Calculator!$G$39),D7721),0)))</f>
        <v>0</v>
      </c>
    </row>
    <row r="7722" spans="1:14" ht="15.75" thickBot="1">
      <c r="A7722" s="33" t="str">
        <f ca="1">IF(C7722=Calculator!$H$27,"F",IF(Daily!D7722+Daily!H7722=0,IF(D7721+H7721&gt;0,"L",""),""))</f>
        <v/>
      </c>
      <c r="B7722" s="34">
        <v>7721</v>
      </c>
      <c r="C7722" s="19">
        <f t="shared" ca="1" si="481"/>
        <v>53651</v>
      </c>
      <c r="D7722" s="29">
        <f t="shared" ca="1" si="483"/>
        <v>0</v>
      </c>
      <c r="E7722" s="29">
        <f ca="1">IF(C7722&lt;Calculator!$D$26,0,IF(DAY($C7722)=1,IF(D7722-Calculator!$G$24&gt;0,Calculator!$G$24,D7722),0))</f>
        <v>0</v>
      </c>
      <c r="F7722" s="29">
        <f ca="1">IF(E7722&gt;0,D7722*Calculator!$G$22/12,0)</f>
        <v>0</v>
      </c>
      <c r="G7722" s="29">
        <f ca="1">IF(E7722&gt;0,(IFERROR(-PMT(Calculator!$G$22/12,Calculator!$G$23*12,Calculator!$G$20),0))-F7722,0)</f>
        <v>0</v>
      </c>
      <c r="H7722" s="29">
        <f t="shared" ca="1" si="484"/>
        <v>0</v>
      </c>
      <c r="I7722" s="29">
        <f t="shared" ca="1" si="482"/>
        <v>0</v>
      </c>
      <c r="J7722" s="30">
        <f>Calculator!$G$40</f>
        <v>6.5000000000000002E-2</v>
      </c>
      <c r="K7722" s="29">
        <f ca="1">IF(C7722&gt;=Calculator!$G$27,IF(DAY($C7722)=1,Calculator!$G$34/2,IF(DAY($C7722)=15,Calculator!$G$34/2,0)),0)</f>
        <v>0</v>
      </c>
      <c r="L7722" s="29">
        <f ca="1">IF(DAY($C7722)=28,IF(H7722=0,0,Calculator!$G$35),0)</f>
        <v>0</v>
      </c>
      <c r="M7722" s="29">
        <f ca="1">IF(I7722&gt;0,IF(DAY($C7722)=1,SUM(INDIRECT("I"&amp;(ROW(C7721)-DAY(C7721))):I7721),0),0)</f>
        <v>0</v>
      </c>
      <c r="N7722" s="29">
        <f ca="1">IF(C7722&lt;Calculator!$G$27,0,IF(C7722=Calculator!$G$27,Calculator!$G$39,IF(H7722-K7722&lt;=0,IF(D7722&gt;Calculator!$G$39,IF(H7722-K7722+E7722+L7722+M7722+Calculator!$G$39&gt;Calculator!$G$39,Calculator!$G$39-(H7722+E7722+L7722+M7722-K7722),Calculator!$G$39),D7722),0)))</f>
        <v>0</v>
      </c>
    </row>
    <row r="7723" spans="1:14" ht="15.75" thickBot="1">
      <c r="A7723" s="33" t="str">
        <f ca="1">IF(C7723=Calculator!$H$27,"F",IF(Daily!D7723+Daily!H7723=0,IF(D7722+H7722&gt;0,"L",""),""))</f>
        <v/>
      </c>
      <c r="B7723" s="34">
        <v>7722</v>
      </c>
      <c r="C7723" s="19">
        <f t="shared" ca="1" si="481"/>
        <v>53652</v>
      </c>
      <c r="D7723" s="29">
        <f t="shared" ca="1" si="483"/>
        <v>0</v>
      </c>
      <c r="E7723" s="29">
        <f ca="1">IF(C7723&lt;Calculator!$D$26,0,IF(DAY($C7723)=1,IF(D7723-Calculator!$G$24&gt;0,Calculator!$G$24,D7723),0))</f>
        <v>0</v>
      </c>
      <c r="F7723" s="29">
        <f ca="1">IF(E7723&gt;0,D7723*Calculator!$G$22/12,0)</f>
        <v>0</v>
      </c>
      <c r="G7723" s="29">
        <f ca="1">IF(E7723&gt;0,(IFERROR(-PMT(Calculator!$G$22/12,Calculator!$G$23*12,Calculator!$G$20),0))-F7723,0)</f>
        <v>0</v>
      </c>
      <c r="H7723" s="29">
        <f t="shared" ca="1" si="484"/>
        <v>0</v>
      </c>
      <c r="I7723" s="29">
        <f t="shared" ca="1" si="482"/>
        <v>0</v>
      </c>
      <c r="J7723" s="30">
        <f>Calculator!$G$40</f>
        <v>6.5000000000000002E-2</v>
      </c>
      <c r="K7723" s="29">
        <f ca="1">IF(C7723&gt;=Calculator!$G$27,IF(DAY($C7723)=1,Calculator!$G$34/2,IF(DAY($C7723)=15,Calculator!$G$34/2,0)),0)</f>
        <v>0</v>
      </c>
      <c r="L7723" s="29">
        <f ca="1">IF(DAY($C7723)=28,IF(H7723=0,0,Calculator!$G$35),0)</f>
        <v>0</v>
      </c>
      <c r="M7723" s="29">
        <f ca="1">IF(I7723&gt;0,IF(DAY($C7723)=1,SUM(INDIRECT("I"&amp;(ROW(C7722)-DAY(C7722))):I7722),0),0)</f>
        <v>0</v>
      </c>
      <c r="N7723" s="29">
        <f ca="1">IF(C7723&lt;Calculator!$G$27,0,IF(C7723=Calculator!$G$27,Calculator!$G$39,IF(H7723-K7723&lt;=0,IF(D7723&gt;Calculator!$G$39,IF(H7723-K7723+E7723+L7723+M7723+Calculator!$G$39&gt;Calculator!$G$39,Calculator!$G$39-(H7723+E7723+L7723+M7723-K7723),Calculator!$G$39),D7723),0)))</f>
        <v>0</v>
      </c>
    </row>
    <row r="7724" spans="1:14" ht="15.75" thickBot="1">
      <c r="A7724" s="33" t="str">
        <f ca="1">IF(C7724=Calculator!$H$27,"F",IF(Daily!D7724+Daily!H7724=0,IF(D7723+H7723&gt;0,"L",""),""))</f>
        <v/>
      </c>
      <c r="B7724" s="34">
        <v>7723</v>
      </c>
      <c r="C7724" s="19">
        <f t="shared" ca="1" si="481"/>
        <v>53653</v>
      </c>
      <c r="D7724" s="29">
        <f t="shared" ca="1" si="483"/>
        <v>0</v>
      </c>
      <c r="E7724" s="29">
        <f ca="1">IF(C7724&lt;Calculator!$D$26,0,IF(DAY($C7724)=1,IF(D7724-Calculator!$G$24&gt;0,Calculator!$G$24,D7724),0))</f>
        <v>0</v>
      </c>
      <c r="F7724" s="29">
        <f ca="1">IF(E7724&gt;0,D7724*Calculator!$G$22/12,0)</f>
        <v>0</v>
      </c>
      <c r="G7724" s="29">
        <f ca="1">IF(E7724&gt;0,(IFERROR(-PMT(Calculator!$G$22/12,Calculator!$G$23*12,Calculator!$G$20),0))-F7724,0)</f>
        <v>0</v>
      </c>
      <c r="H7724" s="29">
        <f t="shared" ca="1" si="484"/>
        <v>0</v>
      </c>
      <c r="I7724" s="29">
        <f t="shared" ca="1" si="482"/>
        <v>0</v>
      </c>
      <c r="J7724" s="30">
        <f>Calculator!$G$40</f>
        <v>6.5000000000000002E-2</v>
      </c>
      <c r="K7724" s="29">
        <f ca="1">IF(C7724&gt;=Calculator!$G$27,IF(DAY($C7724)=1,Calculator!$G$34/2,IF(DAY($C7724)=15,Calculator!$G$34/2,0)),0)</f>
        <v>0</v>
      </c>
      <c r="L7724" s="29">
        <f ca="1">IF(DAY($C7724)=28,IF(H7724=0,0,Calculator!$G$35),0)</f>
        <v>0</v>
      </c>
      <c r="M7724" s="29">
        <f ca="1">IF(I7724&gt;0,IF(DAY($C7724)=1,SUM(INDIRECT("I"&amp;(ROW(C7723)-DAY(C7723))):I7723),0),0)</f>
        <v>0</v>
      </c>
      <c r="N7724" s="29">
        <f ca="1">IF(C7724&lt;Calculator!$G$27,0,IF(C7724=Calculator!$G$27,Calculator!$G$39,IF(H7724-K7724&lt;=0,IF(D7724&gt;Calculator!$G$39,IF(H7724-K7724+E7724+L7724+M7724+Calculator!$G$39&gt;Calculator!$G$39,Calculator!$G$39-(H7724+E7724+L7724+M7724-K7724),Calculator!$G$39),D7724),0)))</f>
        <v>0</v>
      </c>
    </row>
    <row r="7725" spans="1:14" ht="15.75" thickBot="1">
      <c r="A7725" s="33" t="str">
        <f ca="1">IF(C7725=Calculator!$H$27,"F",IF(Daily!D7725+Daily!H7725=0,IF(D7724+H7724&gt;0,"L",""),""))</f>
        <v/>
      </c>
      <c r="B7725" s="34">
        <v>7724</v>
      </c>
      <c r="C7725" s="19">
        <f t="shared" ca="1" si="481"/>
        <v>53654</v>
      </c>
      <c r="D7725" s="29">
        <f t="shared" ca="1" si="483"/>
        <v>0</v>
      </c>
      <c r="E7725" s="29">
        <f ca="1">IF(C7725&lt;Calculator!$D$26,0,IF(DAY($C7725)=1,IF(D7725-Calculator!$G$24&gt;0,Calculator!$G$24,D7725),0))</f>
        <v>0</v>
      </c>
      <c r="F7725" s="29">
        <f ca="1">IF(E7725&gt;0,D7725*Calculator!$G$22/12,0)</f>
        <v>0</v>
      </c>
      <c r="G7725" s="29">
        <f ca="1">IF(E7725&gt;0,(IFERROR(-PMT(Calculator!$G$22/12,Calculator!$G$23*12,Calculator!$G$20),0))-F7725,0)</f>
        <v>0</v>
      </c>
      <c r="H7725" s="29">
        <f t="shared" ca="1" si="484"/>
        <v>0</v>
      </c>
      <c r="I7725" s="29">
        <f t="shared" ca="1" si="482"/>
        <v>0</v>
      </c>
      <c r="J7725" s="30">
        <f>Calculator!$G$40</f>
        <v>6.5000000000000002E-2</v>
      </c>
      <c r="K7725" s="29">
        <f ca="1">IF(C7725&gt;=Calculator!$G$27,IF(DAY($C7725)=1,Calculator!$G$34/2,IF(DAY($C7725)=15,Calculator!$G$34/2,0)),0)</f>
        <v>0</v>
      </c>
      <c r="L7725" s="29">
        <f ca="1">IF(DAY($C7725)=28,IF(H7725=0,0,Calculator!$G$35),0)</f>
        <v>0</v>
      </c>
      <c r="M7725" s="29">
        <f ca="1">IF(I7725&gt;0,IF(DAY($C7725)=1,SUM(INDIRECT("I"&amp;(ROW(C7724)-DAY(C7724))):I7724),0),0)</f>
        <v>0</v>
      </c>
      <c r="N7725" s="29">
        <f ca="1">IF(C7725&lt;Calculator!$G$27,0,IF(C7725=Calculator!$G$27,Calculator!$G$39,IF(H7725-K7725&lt;=0,IF(D7725&gt;Calculator!$G$39,IF(H7725-K7725+E7725+L7725+M7725+Calculator!$G$39&gt;Calculator!$G$39,Calculator!$G$39-(H7725+E7725+L7725+M7725-K7725),Calculator!$G$39),D7725),0)))</f>
        <v>0</v>
      </c>
    </row>
    <row r="7726" spans="1:14" ht="15.75" thickBot="1">
      <c r="A7726" s="33" t="str">
        <f ca="1">IF(C7726=Calculator!$H$27,"F",IF(Daily!D7726+Daily!H7726=0,IF(D7725+H7725&gt;0,"L",""),""))</f>
        <v/>
      </c>
      <c r="B7726" s="34">
        <v>7725</v>
      </c>
      <c r="C7726" s="19">
        <f t="shared" ca="1" si="481"/>
        <v>53655</v>
      </c>
      <c r="D7726" s="29">
        <f t="shared" ca="1" si="483"/>
        <v>0</v>
      </c>
      <c r="E7726" s="29">
        <f ca="1">IF(C7726&lt;Calculator!$D$26,0,IF(DAY($C7726)=1,IF(D7726-Calculator!$G$24&gt;0,Calculator!$G$24,D7726),0))</f>
        <v>0</v>
      </c>
      <c r="F7726" s="29">
        <f ca="1">IF(E7726&gt;0,D7726*Calculator!$G$22/12,0)</f>
        <v>0</v>
      </c>
      <c r="G7726" s="29">
        <f ca="1">IF(E7726&gt;0,(IFERROR(-PMT(Calculator!$G$22/12,Calculator!$G$23*12,Calculator!$G$20),0))-F7726,0)</f>
        <v>0</v>
      </c>
      <c r="H7726" s="29">
        <f t="shared" ca="1" si="484"/>
        <v>0</v>
      </c>
      <c r="I7726" s="29">
        <f t="shared" ca="1" si="482"/>
        <v>0</v>
      </c>
      <c r="J7726" s="30">
        <f>Calculator!$G$40</f>
        <v>6.5000000000000002E-2</v>
      </c>
      <c r="K7726" s="29">
        <f ca="1">IF(C7726&gt;=Calculator!$G$27,IF(DAY($C7726)=1,Calculator!$G$34/2,IF(DAY($C7726)=15,Calculator!$G$34/2,0)),0)</f>
        <v>0</v>
      </c>
      <c r="L7726" s="29">
        <f ca="1">IF(DAY($C7726)=28,IF(H7726=0,0,Calculator!$G$35),0)</f>
        <v>0</v>
      </c>
      <c r="M7726" s="29">
        <f ca="1">IF(I7726&gt;0,IF(DAY($C7726)=1,SUM(INDIRECT("I"&amp;(ROW(C7725)-DAY(C7725))):I7725),0),0)</f>
        <v>0</v>
      </c>
      <c r="N7726" s="29">
        <f ca="1">IF(C7726&lt;Calculator!$G$27,0,IF(C7726=Calculator!$G$27,Calculator!$G$39,IF(H7726-K7726&lt;=0,IF(D7726&gt;Calculator!$G$39,IF(H7726-K7726+E7726+L7726+M7726+Calculator!$G$39&gt;Calculator!$G$39,Calculator!$G$39-(H7726+E7726+L7726+M7726-K7726),Calculator!$G$39),D7726),0)))</f>
        <v>0</v>
      </c>
    </row>
    <row r="7727" spans="1:14" ht="15.75" thickBot="1">
      <c r="A7727" s="33" t="str">
        <f ca="1">IF(C7727=Calculator!$H$27,"F",IF(Daily!D7727+Daily!H7727=0,IF(D7726+H7726&gt;0,"L",""),""))</f>
        <v/>
      </c>
      <c r="B7727" s="34">
        <v>7726</v>
      </c>
      <c r="C7727" s="19">
        <f t="shared" ca="1" si="481"/>
        <v>53656</v>
      </c>
      <c r="D7727" s="29">
        <f t="shared" ca="1" si="483"/>
        <v>0</v>
      </c>
      <c r="E7727" s="29">
        <f ca="1">IF(C7727&lt;Calculator!$D$26,0,IF(DAY($C7727)=1,IF(D7727-Calculator!$G$24&gt;0,Calculator!$G$24,D7727),0))</f>
        <v>0</v>
      </c>
      <c r="F7727" s="29">
        <f ca="1">IF(E7727&gt;0,D7727*Calculator!$G$22/12,0)</f>
        <v>0</v>
      </c>
      <c r="G7727" s="29">
        <f ca="1">IF(E7727&gt;0,(IFERROR(-PMT(Calculator!$G$22/12,Calculator!$G$23*12,Calculator!$G$20),0))-F7727,0)</f>
        <v>0</v>
      </c>
      <c r="H7727" s="29">
        <f t="shared" ca="1" si="484"/>
        <v>0</v>
      </c>
      <c r="I7727" s="29">
        <f t="shared" ca="1" si="482"/>
        <v>0</v>
      </c>
      <c r="J7727" s="30">
        <f>Calculator!$G$40</f>
        <v>6.5000000000000002E-2</v>
      </c>
      <c r="K7727" s="29">
        <f ca="1">IF(C7727&gt;=Calculator!$G$27,IF(DAY($C7727)=1,Calculator!$G$34/2,IF(DAY($C7727)=15,Calculator!$G$34/2,0)),0)</f>
        <v>0</v>
      </c>
      <c r="L7727" s="29">
        <f ca="1">IF(DAY($C7727)=28,IF(H7727=0,0,Calculator!$G$35),0)</f>
        <v>0</v>
      </c>
      <c r="M7727" s="29">
        <f ca="1">IF(I7727&gt;0,IF(DAY($C7727)=1,SUM(INDIRECT("I"&amp;(ROW(C7726)-DAY(C7726))):I7726),0),0)</f>
        <v>0</v>
      </c>
      <c r="N7727" s="29">
        <f ca="1">IF(C7727&lt;Calculator!$G$27,0,IF(C7727=Calculator!$G$27,Calculator!$G$39,IF(H7727-K7727&lt;=0,IF(D7727&gt;Calculator!$G$39,IF(H7727-K7727+E7727+L7727+M7727+Calculator!$G$39&gt;Calculator!$G$39,Calculator!$G$39-(H7727+E7727+L7727+M7727-K7727),Calculator!$G$39),D7727),0)))</f>
        <v>0</v>
      </c>
    </row>
    <row r="7728" spans="1:14" ht="15.75" thickBot="1">
      <c r="A7728" s="33" t="str">
        <f ca="1">IF(C7728=Calculator!$H$27,"F",IF(Daily!D7728+Daily!H7728=0,IF(D7727+H7727&gt;0,"L",""),""))</f>
        <v/>
      </c>
      <c r="B7728" s="34">
        <v>7727</v>
      </c>
      <c r="C7728" s="19">
        <f t="shared" ca="1" si="481"/>
        <v>53657</v>
      </c>
      <c r="D7728" s="29">
        <f t="shared" ca="1" si="483"/>
        <v>0</v>
      </c>
      <c r="E7728" s="29">
        <f ca="1">IF(C7728&lt;Calculator!$D$26,0,IF(DAY($C7728)=1,IF(D7728-Calculator!$G$24&gt;0,Calculator!$G$24,D7728),0))</f>
        <v>0</v>
      </c>
      <c r="F7728" s="29">
        <f ca="1">IF(E7728&gt;0,D7728*Calculator!$G$22/12,0)</f>
        <v>0</v>
      </c>
      <c r="G7728" s="29">
        <f ca="1">IF(E7728&gt;0,(IFERROR(-PMT(Calculator!$G$22/12,Calculator!$G$23*12,Calculator!$G$20),0))-F7728,0)</f>
        <v>0</v>
      </c>
      <c r="H7728" s="29">
        <f t="shared" ca="1" si="484"/>
        <v>0</v>
      </c>
      <c r="I7728" s="29">
        <f t="shared" ca="1" si="482"/>
        <v>0</v>
      </c>
      <c r="J7728" s="30">
        <f>Calculator!$G$40</f>
        <v>6.5000000000000002E-2</v>
      </c>
      <c r="K7728" s="29">
        <f ca="1">IF(C7728&gt;=Calculator!$G$27,IF(DAY($C7728)=1,Calculator!$G$34/2,IF(DAY($C7728)=15,Calculator!$G$34/2,0)),0)</f>
        <v>0</v>
      </c>
      <c r="L7728" s="29">
        <f ca="1">IF(DAY($C7728)=28,IF(H7728=0,0,Calculator!$G$35),0)</f>
        <v>0</v>
      </c>
      <c r="M7728" s="29">
        <f ca="1">IF(I7728&gt;0,IF(DAY($C7728)=1,SUM(INDIRECT("I"&amp;(ROW(C7727)-DAY(C7727))):I7727),0),0)</f>
        <v>0</v>
      </c>
      <c r="N7728" s="29">
        <f ca="1">IF(C7728&lt;Calculator!$G$27,0,IF(C7728=Calculator!$G$27,Calculator!$G$39,IF(H7728-K7728&lt;=0,IF(D7728&gt;Calculator!$G$39,IF(H7728-K7728+E7728+L7728+M7728+Calculator!$G$39&gt;Calculator!$G$39,Calculator!$G$39-(H7728+E7728+L7728+M7728-K7728),Calculator!$G$39),D7728),0)))</f>
        <v>0</v>
      </c>
    </row>
    <row r="7729" spans="1:14" ht="15.75" thickBot="1">
      <c r="A7729" s="33" t="str">
        <f ca="1">IF(C7729=Calculator!$H$27,"F",IF(Daily!D7729+Daily!H7729=0,IF(D7728+H7728&gt;0,"L",""),""))</f>
        <v/>
      </c>
      <c r="B7729" s="34">
        <v>7728</v>
      </c>
      <c r="C7729" s="19">
        <f t="shared" ca="1" si="481"/>
        <v>53658</v>
      </c>
      <c r="D7729" s="29">
        <f t="shared" ca="1" si="483"/>
        <v>0</v>
      </c>
      <c r="E7729" s="29">
        <f ca="1">IF(C7729&lt;Calculator!$D$26,0,IF(DAY($C7729)=1,IF(D7729-Calculator!$G$24&gt;0,Calculator!$G$24,D7729),0))</f>
        <v>0</v>
      </c>
      <c r="F7729" s="29">
        <f ca="1">IF(E7729&gt;0,D7729*Calculator!$G$22/12,0)</f>
        <v>0</v>
      </c>
      <c r="G7729" s="29">
        <f ca="1">IF(E7729&gt;0,(IFERROR(-PMT(Calculator!$G$22/12,Calculator!$G$23*12,Calculator!$G$20),0))-F7729,0)</f>
        <v>0</v>
      </c>
      <c r="H7729" s="29">
        <f t="shared" ca="1" si="484"/>
        <v>0</v>
      </c>
      <c r="I7729" s="29">
        <f t="shared" ca="1" si="482"/>
        <v>0</v>
      </c>
      <c r="J7729" s="30">
        <f>Calculator!$G$40</f>
        <v>6.5000000000000002E-2</v>
      </c>
      <c r="K7729" s="29">
        <f ca="1">IF(C7729&gt;=Calculator!$G$27,IF(DAY($C7729)=1,Calculator!$G$34/2,IF(DAY($C7729)=15,Calculator!$G$34/2,0)),0)</f>
        <v>0</v>
      </c>
      <c r="L7729" s="29">
        <f ca="1">IF(DAY($C7729)=28,IF(H7729=0,0,Calculator!$G$35),0)</f>
        <v>0</v>
      </c>
      <c r="M7729" s="29">
        <f ca="1">IF(I7729&gt;0,IF(DAY($C7729)=1,SUM(INDIRECT("I"&amp;(ROW(C7728)-DAY(C7728))):I7728),0),0)</f>
        <v>0</v>
      </c>
      <c r="N7729" s="29">
        <f ca="1">IF(C7729&lt;Calculator!$G$27,0,IF(C7729=Calculator!$G$27,Calculator!$G$39,IF(H7729-K7729&lt;=0,IF(D7729&gt;Calculator!$G$39,IF(H7729-K7729+E7729+L7729+M7729+Calculator!$G$39&gt;Calculator!$G$39,Calculator!$G$39-(H7729+E7729+L7729+M7729-K7729),Calculator!$G$39),D7729),0)))</f>
        <v>0</v>
      </c>
    </row>
    <row r="7730" spans="1:14" ht="15.75" thickBot="1">
      <c r="A7730" s="33" t="str">
        <f ca="1">IF(C7730=Calculator!$H$27,"F",IF(Daily!D7730+Daily!H7730=0,IF(D7729+H7729&gt;0,"L",""),""))</f>
        <v/>
      </c>
      <c r="B7730" s="34">
        <v>7729</v>
      </c>
      <c r="C7730" s="19">
        <f t="shared" ca="1" si="481"/>
        <v>53659</v>
      </c>
      <c r="D7730" s="29">
        <f t="shared" ca="1" si="483"/>
        <v>0</v>
      </c>
      <c r="E7730" s="29">
        <f ca="1">IF(C7730&lt;Calculator!$D$26,0,IF(DAY($C7730)=1,IF(D7730-Calculator!$G$24&gt;0,Calculator!$G$24,D7730),0))</f>
        <v>0</v>
      </c>
      <c r="F7730" s="29">
        <f ca="1">IF(E7730&gt;0,D7730*Calculator!$G$22/12,0)</f>
        <v>0</v>
      </c>
      <c r="G7730" s="29">
        <f ca="1">IF(E7730&gt;0,(IFERROR(-PMT(Calculator!$G$22/12,Calculator!$G$23*12,Calculator!$G$20),0))-F7730,0)</f>
        <v>0</v>
      </c>
      <c r="H7730" s="29">
        <f t="shared" ca="1" si="484"/>
        <v>0</v>
      </c>
      <c r="I7730" s="29">
        <f t="shared" ca="1" si="482"/>
        <v>0</v>
      </c>
      <c r="J7730" s="30">
        <f>Calculator!$G$40</f>
        <v>6.5000000000000002E-2</v>
      </c>
      <c r="K7730" s="29">
        <f ca="1">IF(C7730&gt;=Calculator!$G$27,IF(DAY($C7730)=1,Calculator!$G$34/2,IF(DAY($C7730)=15,Calculator!$G$34/2,0)),0)</f>
        <v>0</v>
      </c>
      <c r="L7730" s="29">
        <f ca="1">IF(DAY($C7730)=28,IF(H7730=0,0,Calculator!$G$35),0)</f>
        <v>0</v>
      </c>
      <c r="M7730" s="29">
        <f ca="1">IF(I7730&gt;0,IF(DAY($C7730)=1,SUM(INDIRECT("I"&amp;(ROW(C7729)-DAY(C7729))):I7729),0),0)</f>
        <v>0</v>
      </c>
      <c r="N7730" s="29">
        <f ca="1">IF(C7730&lt;Calculator!$G$27,0,IF(C7730=Calculator!$G$27,Calculator!$G$39,IF(H7730-K7730&lt;=0,IF(D7730&gt;Calculator!$G$39,IF(H7730-K7730+E7730+L7730+M7730+Calculator!$G$39&gt;Calculator!$G$39,Calculator!$G$39-(H7730+E7730+L7730+M7730-K7730),Calculator!$G$39),D7730),0)))</f>
        <v>0</v>
      </c>
    </row>
    <row r="7731" spans="1:14" ht="15.75" thickBot="1">
      <c r="A7731" s="33" t="str">
        <f ca="1">IF(C7731=Calculator!$H$27,"F",IF(Daily!D7731+Daily!H7731=0,IF(D7730+H7730&gt;0,"L",""),""))</f>
        <v/>
      </c>
      <c r="B7731" s="34">
        <v>7730</v>
      </c>
      <c r="C7731" s="19">
        <f t="shared" ca="1" si="481"/>
        <v>53660</v>
      </c>
      <c r="D7731" s="29">
        <f t="shared" ca="1" si="483"/>
        <v>0</v>
      </c>
      <c r="E7731" s="29">
        <f ca="1">IF(C7731&lt;Calculator!$D$26,0,IF(DAY($C7731)=1,IF(D7731-Calculator!$G$24&gt;0,Calculator!$G$24,D7731),0))</f>
        <v>0</v>
      </c>
      <c r="F7731" s="29">
        <f ca="1">IF(E7731&gt;0,D7731*Calculator!$G$22/12,0)</f>
        <v>0</v>
      </c>
      <c r="G7731" s="29">
        <f ca="1">IF(E7731&gt;0,(IFERROR(-PMT(Calculator!$G$22/12,Calculator!$G$23*12,Calculator!$G$20),0))-F7731,0)</f>
        <v>0</v>
      </c>
      <c r="H7731" s="29">
        <f t="shared" ca="1" si="484"/>
        <v>0</v>
      </c>
      <c r="I7731" s="29">
        <f t="shared" ca="1" si="482"/>
        <v>0</v>
      </c>
      <c r="J7731" s="30">
        <f>Calculator!$G$40</f>
        <v>6.5000000000000002E-2</v>
      </c>
      <c r="K7731" s="29">
        <f ca="1">IF(C7731&gt;=Calculator!$G$27,IF(DAY($C7731)=1,Calculator!$G$34/2,IF(DAY($C7731)=15,Calculator!$G$34/2,0)),0)</f>
        <v>0</v>
      </c>
      <c r="L7731" s="29">
        <f ca="1">IF(DAY($C7731)=28,IF(H7731=0,0,Calculator!$G$35),0)</f>
        <v>0</v>
      </c>
      <c r="M7731" s="29">
        <f ca="1">IF(I7731&gt;0,IF(DAY($C7731)=1,SUM(INDIRECT("I"&amp;(ROW(C7730)-DAY(C7730))):I7730),0),0)</f>
        <v>0</v>
      </c>
      <c r="N7731" s="29">
        <f ca="1">IF(C7731&lt;Calculator!$G$27,0,IF(C7731=Calculator!$G$27,Calculator!$G$39,IF(H7731-K7731&lt;=0,IF(D7731&gt;Calculator!$G$39,IF(H7731-K7731+E7731+L7731+M7731+Calculator!$G$39&gt;Calculator!$G$39,Calculator!$G$39-(H7731+E7731+L7731+M7731-K7731),Calculator!$G$39),D7731),0)))</f>
        <v>0</v>
      </c>
    </row>
    <row r="7732" spans="1:14" ht="15.75" thickBot="1">
      <c r="A7732" s="33" t="str">
        <f ca="1">IF(C7732=Calculator!$H$27,"F",IF(Daily!D7732+Daily!H7732=0,IF(D7731+H7731&gt;0,"L",""),""))</f>
        <v/>
      </c>
      <c r="B7732" s="34">
        <v>7731</v>
      </c>
      <c r="C7732" s="19">
        <f t="shared" ca="1" si="481"/>
        <v>53661</v>
      </c>
      <c r="D7732" s="29">
        <f t="shared" ca="1" si="483"/>
        <v>0</v>
      </c>
      <c r="E7732" s="29">
        <f ca="1">IF(C7732&lt;Calculator!$D$26,0,IF(DAY($C7732)=1,IF(D7732-Calculator!$G$24&gt;0,Calculator!$G$24,D7732),0))</f>
        <v>0</v>
      </c>
      <c r="F7732" s="29">
        <f ca="1">IF(E7732&gt;0,D7732*Calculator!$G$22/12,0)</f>
        <v>0</v>
      </c>
      <c r="G7732" s="29">
        <f ca="1">IF(E7732&gt;0,(IFERROR(-PMT(Calculator!$G$22/12,Calculator!$G$23*12,Calculator!$G$20),0))-F7732,0)</f>
        <v>0</v>
      </c>
      <c r="H7732" s="29">
        <f t="shared" ca="1" si="484"/>
        <v>0</v>
      </c>
      <c r="I7732" s="29">
        <f t="shared" ca="1" si="482"/>
        <v>0</v>
      </c>
      <c r="J7732" s="30">
        <f>Calculator!$G$40</f>
        <v>6.5000000000000002E-2</v>
      </c>
      <c r="K7732" s="29">
        <f ca="1">IF(C7732&gt;=Calculator!$G$27,IF(DAY($C7732)=1,Calculator!$G$34/2,IF(DAY($C7732)=15,Calculator!$G$34/2,0)),0)</f>
        <v>0</v>
      </c>
      <c r="L7732" s="29">
        <f ca="1">IF(DAY($C7732)=28,IF(H7732=0,0,Calculator!$G$35),0)</f>
        <v>0</v>
      </c>
      <c r="M7732" s="29">
        <f ca="1">IF(I7732&gt;0,IF(DAY($C7732)=1,SUM(INDIRECT("I"&amp;(ROW(C7731)-DAY(C7731))):I7731),0),0)</f>
        <v>0</v>
      </c>
      <c r="N7732" s="29">
        <f ca="1">IF(C7732&lt;Calculator!$G$27,0,IF(C7732=Calculator!$G$27,Calculator!$G$39,IF(H7732-K7732&lt;=0,IF(D7732&gt;Calculator!$G$39,IF(H7732-K7732+E7732+L7732+M7732+Calculator!$G$39&gt;Calculator!$G$39,Calculator!$G$39-(H7732+E7732+L7732+M7732-K7732),Calculator!$G$39),D7732),0)))</f>
        <v>0</v>
      </c>
    </row>
    <row r="7733" spans="1:14" ht="15.75" thickBot="1">
      <c r="A7733" s="33" t="str">
        <f ca="1">IF(C7733=Calculator!$H$27,"F",IF(Daily!D7733+Daily!H7733=0,IF(D7732+H7732&gt;0,"L",""),""))</f>
        <v/>
      </c>
      <c r="B7733" s="34">
        <v>7732</v>
      </c>
      <c r="C7733" s="19">
        <f t="shared" ca="1" si="481"/>
        <v>53662</v>
      </c>
      <c r="D7733" s="29">
        <f t="shared" ca="1" si="483"/>
        <v>0</v>
      </c>
      <c r="E7733" s="29">
        <f ca="1">IF(C7733&lt;Calculator!$D$26,0,IF(DAY($C7733)=1,IF(D7733-Calculator!$G$24&gt;0,Calculator!$G$24,D7733),0))</f>
        <v>0</v>
      </c>
      <c r="F7733" s="29">
        <f ca="1">IF(E7733&gt;0,D7733*Calculator!$G$22/12,0)</f>
        <v>0</v>
      </c>
      <c r="G7733" s="29">
        <f ca="1">IF(E7733&gt;0,(IFERROR(-PMT(Calculator!$G$22/12,Calculator!$G$23*12,Calculator!$G$20),0))-F7733,0)</f>
        <v>0</v>
      </c>
      <c r="H7733" s="29">
        <f t="shared" ca="1" si="484"/>
        <v>0</v>
      </c>
      <c r="I7733" s="29">
        <f t="shared" ca="1" si="482"/>
        <v>0</v>
      </c>
      <c r="J7733" s="30">
        <f>Calculator!$G$40</f>
        <v>6.5000000000000002E-2</v>
      </c>
      <c r="K7733" s="29">
        <f ca="1">IF(C7733&gt;=Calculator!$G$27,IF(DAY($C7733)=1,Calculator!$G$34/2,IF(DAY($C7733)=15,Calculator!$G$34/2,0)),0)</f>
        <v>4500</v>
      </c>
      <c r="L7733" s="29">
        <f ca="1">IF(DAY($C7733)=28,IF(H7733=0,0,Calculator!$G$35),0)</f>
        <v>0</v>
      </c>
      <c r="M7733" s="29">
        <f ca="1">IF(I7733&gt;0,IF(DAY($C7733)=1,SUM(INDIRECT("I"&amp;(ROW(C7732)-DAY(C7732))):I7732),0),0)</f>
        <v>0</v>
      </c>
      <c r="N7733" s="29">
        <f ca="1">IF(C7733&lt;Calculator!$G$27,0,IF(C7733=Calculator!$G$27,Calculator!$G$39,IF(H7733-K7733&lt;=0,IF(D7733&gt;Calculator!$G$39,IF(H7733-K7733+E7733+L7733+M7733+Calculator!$G$39&gt;Calculator!$G$39,Calculator!$G$39-(H7733+E7733+L7733+M7733-K7733),Calculator!$G$39),D7733),0)))</f>
        <v>0</v>
      </c>
    </row>
    <row r="7734" spans="1:14" ht="15.75" thickBot="1">
      <c r="A7734" s="33" t="str">
        <f ca="1">IF(C7734=Calculator!$H$27,"F",IF(Daily!D7734+Daily!H7734=0,IF(D7733+H7733&gt;0,"L",""),""))</f>
        <v/>
      </c>
      <c r="B7734" s="34">
        <v>7733</v>
      </c>
      <c r="C7734" s="19">
        <f t="shared" ca="1" si="481"/>
        <v>53663</v>
      </c>
      <c r="D7734" s="29">
        <f t="shared" ca="1" si="483"/>
        <v>0</v>
      </c>
      <c r="E7734" s="29">
        <f ca="1">IF(C7734&lt;Calculator!$D$26,0,IF(DAY($C7734)=1,IF(D7734-Calculator!$G$24&gt;0,Calculator!$G$24,D7734),0))</f>
        <v>0</v>
      </c>
      <c r="F7734" s="29">
        <f ca="1">IF(E7734&gt;0,D7734*Calculator!$G$22/12,0)</f>
        <v>0</v>
      </c>
      <c r="G7734" s="29">
        <f ca="1">IF(E7734&gt;0,(IFERROR(-PMT(Calculator!$G$22/12,Calculator!$G$23*12,Calculator!$G$20),0))-F7734,0)</f>
        <v>0</v>
      </c>
      <c r="H7734" s="29">
        <f t="shared" ca="1" si="484"/>
        <v>0</v>
      </c>
      <c r="I7734" s="29">
        <f t="shared" ca="1" si="482"/>
        <v>0</v>
      </c>
      <c r="J7734" s="30">
        <f>Calculator!$G$40</f>
        <v>6.5000000000000002E-2</v>
      </c>
      <c r="K7734" s="29">
        <f ca="1">IF(C7734&gt;=Calculator!$G$27,IF(DAY($C7734)=1,Calculator!$G$34/2,IF(DAY($C7734)=15,Calculator!$G$34/2,0)),0)</f>
        <v>0</v>
      </c>
      <c r="L7734" s="29">
        <f ca="1">IF(DAY($C7734)=28,IF(H7734=0,0,Calculator!$G$35),0)</f>
        <v>0</v>
      </c>
      <c r="M7734" s="29">
        <f ca="1">IF(I7734&gt;0,IF(DAY($C7734)=1,SUM(INDIRECT("I"&amp;(ROW(C7733)-DAY(C7733))):I7733),0),0)</f>
        <v>0</v>
      </c>
      <c r="N7734" s="29">
        <f ca="1">IF(C7734&lt;Calculator!$G$27,0,IF(C7734=Calculator!$G$27,Calculator!$G$39,IF(H7734-K7734&lt;=0,IF(D7734&gt;Calculator!$G$39,IF(H7734-K7734+E7734+L7734+M7734+Calculator!$G$39&gt;Calculator!$G$39,Calculator!$G$39-(H7734+E7734+L7734+M7734-K7734),Calculator!$G$39),D7734),0)))</f>
        <v>0</v>
      </c>
    </row>
    <row r="7735" spans="1:14" ht="15.75" thickBot="1">
      <c r="A7735" s="33" t="str">
        <f ca="1">IF(C7735=Calculator!$H$27,"F",IF(Daily!D7735+Daily!H7735=0,IF(D7734+H7734&gt;0,"L",""),""))</f>
        <v/>
      </c>
      <c r="B7735" s="34">
        <v>7734</v>
      </c>
      <c r="C7735" s="19">
        <f t="shared" ca="1" si="481"/>
        <v>53664</v>
      </c>
      <c r="D7735" s="29">
        <f t="shared" ca="1" si="483"/>
        <v>0</v>
      </c>
      <c r="E7735" s="29">
        <f ca="1">IF(C7735&lt;Calculator!$D$26,0,IF(DAY($C7735)=1,IF(D7735-Calculator!$G$24&gt;0,Calculator!$G$24,D7735),0))</f>
        <v>0</v>
      </c>
      <c r="F7735" s="29">
        <f ca="1">IF(E7735&gt;0,D7735*Calculator!$G$22/12,0)</f>
        <v>0</v>
      </c>
      <c r="G7735" s="29">
        <f ca="1">IF(E7735&gt;0,(IFERROR(-PMT(Calculator!$G$22/12,Calculator!$G$23*12,Calculator!$G$20),0))-F7735,0)</f>
        <v>0</v>
      </c>
      <c r="H7735" s="29">
        <f t="shared" ca="1" si="484"/>
        <v>0</v>
      </c>
      <c r="I7735" s="29">
        <f t="shared" ca="1" si="482"/>
        <v>0</v>
      </c>
      <c r="J7735" s="30">
        <f>Calculator!$G$40</f>
        <v>6.5000000000000002E-2</v>
      </c>
      <c r="K7735" s="29">
        <f ca="1">IF(C7735&gt;=Calculator!$G$27,IF(DAY($C7735)=1,Calculator!$G$34/2,IF(DAY($C7735)=15,Calculator!$G$34/2,0)),0)</f>
        <v>0</v>
      </c>
      <c r="L7735" s="29">
        <f ca="1">IF(DAY($C7735)=28,IF(H7735=0,0,Calculator!$G$35),0)</f>
        <v>0</v>
      </c>
      <c r="M7735" s="29">
        <f ca="1">IF(I7735&gt;0,IF(DAY($C7735)=1,SUM(INDIRECT("I"&amp;(ROW(C7734)-DAY(C7734))):I7734),0),0)</f>
        <v>0</v>
      </c>
      <c r="N7735" s="29">
        <f ca="1">IF(C7735&lt;Calculator!$G$27,0,IF(C7735=Calculator!$G$27,Calculator!$G$39,IF(H7735-K7735&lt;=0,IF(D7735&gt;Calculator!$G$39,IF(H7735-K7735+E7735+L7735+M7735+Calculator!$G$39&gt;Calculator!$G$39,Calculator!$G$39-(H7735+E7735+L7735+M7735-K7735),Calculator!$G$39),D7735),0)))</f>
        <v>0</v>
      </c>
    </row>
    <row r="7736" spans="1:14" ht="15.75" thickBot="1">
      <c r="A7736" s="33" t="str">
        <f ca="1">IF(C7736=Calculator!$H$27,"F",IF(Daily!D7736+Daily!H7736=0,IF(D7735+H7735&gt;0,"L",""),""))</f>
        <v/>
      </c>
      <c r="B7736" s="34">
        <v>7735</v>
      </c>
      <c r="C7736" s="19">
        <f t="shared" ca="1" si="481"/>
        <v>53665</v>
      </c>
      <c r="D7736" s="29">
        <f t="shared" ca="1" si="483"/>
        <v>0</v>
      </c>
      <c r="E7736" s="29">
        <f ca="1">IF(C7736&lt;Calculator!$D$26,0,IF(DAY($C7736)=1,IF(D7736-Calculator!$G$24&gt;0,Calculator!$G$24,D7736),0))</f>
        <v>0</v>
      </c>
      <c r="F7736" s="29">
        <f ca="1">IF(E7736&gt;0,D7736*Calculator!$G$22/12,0)</f>
        <v>0</v>
      </c>
      <c r="G7736" s="29">
        <f ca="1">IF(E7736&gt;0,(IFERROR(-PMT(Calculator!$G$22/12,Calculator!$G$23*12,Calculator!$G$20),0))-F7736,0)</f>
        <v>0</v>
      </c>
      <c r="H7736" s="29">
        <f t="shared" ca="1" si="484"/>
        <v>0</v>
      </c>
      <c r="I7736" s="29">
        <f t="shared" ca="1" si="482"/>
        <v>0</v>
      </c>
      <c r="J7736" s="30">
        <f>Calculator!$G$40</f>
        <v>6.5000000000000002E-2</v>
      </c>
      <c r="K7736" s="29">
        <f ca="1">IF(C7736&gt;=Calculator!$G$27,IF(DAY($C7736)=1,Calculator!$G$34/2,IF(DAY($C7736)=15,Calculator!$G$34/2,0)),0)</f>
        <v>0</v>
      </c>
      <c r="L7736" s="29">
        <f ca="1">IF(DAY($C7736)=28,IF(H7736=0,0,Calculator!$G$35),0)</f>
        <v>0</v>
      </c>
      <c r="M7736" s="29">
        <f ca="1">IF(I7736&gt;0,IF(DAY($C7736)=1,SUM(INDIRECT("I"&amp;(ROW(C7735)-DAY(C7735))):I7735),0),0)</f>
        <v>0</v>
      </c>
      <c r="N7736" s="29">
        <f ca="1">IF(C7736&lt;Calculator!$G$27,0,IF(C7736=Calculator!$G$27,Calculator!$G$39,IF(H7736-K7736&lt;=0,IF(D7736&gt;Calculator!$G$39,IF(H7736-K7736+E7736+L7736+M7736+Calculator!$G$39&gt;Calculator!$G$39,Calculator!$G$39-(H7736+E7736+L7736+M7736-K7736),Calculator!$G$39),D7736),0)))</f>
        <v>0</v>
      </c>
    </row>
    <row r="7737" spans="1:14" ht="15.75" thickBot="1">
      <c r="A7737" s="33" t="str">
        <f ca="1">IF(C7737=Calculator!$H$27,"F",IF(Daily!D7737+Daily!H7737=0,IF(D7736+H7736&gt;0,"L",""),""))</f>
        <v/>
      </c>
      <c r="B7737" s="34">
        <v>7736</v>
      </c>
      <c r="C7737" s="19">
        <f t="shared" ca="1" si="481"/>
        <v>53666</v>
      </c>
      <c r="D7737" s="29">
        <f t="shared" ca="1" si="483"/>
        <v>0</v>
      </c>
      <c r="E7737" s="29">
        <f ca="1">IF(C7737&lt;Calculator!$D$26,0,IF(DAY($C7737)=1,IF(D7737-Calculator!$G$24&gt;0,Calculator!$G$24,D7737),0))</f>
        <v>0</v>
      </c>
      <c r="F7737" s="29">
        <f ca="1">IF(E7737&gt;0,D7737*Calculator!$G$22/12,0)</f>
        <v>0</v>
      </c>
      <c r="G7737" s="29">
        <f ca="1">IF(E7737&gt;0,(IFERROR(-PMT(Calculator!$G$22/12,Calculator!$G$23*12,Calculator!$G$20),0))-F7737,0)</f>
        <v>0</v>
      </c>
      <c r="H7737" s="29">
        <f t="shared" ca="1" si="484"/>
        <v>0</v>
      </c>
      <c r="I7737" s="29">
        <f t="shared" ca="1" si="482"/>
        <v>0</v>
      </c>
      <c r="J7737" s="30">
        <f>Calculator!$G$40</f>
        <v>6.5000000000000002E-2</v>
      </c>
      <c r="K7737" s="29">
        <f ca="1">IF(C7737&gt;=Calculator!$G$27,IF(DAY($C7737)=1,Calculator!$G$34/2,IF(DAY($C7737)=15,Calculator!$G$34/2,0)),0)</f>
        <v>0</v>
      </c>
      <c r="L7737" s="29">
        <f ca="1">IF(DAY($C7737)=28,IF(H7737=0,0,Calculator!$G$35),0)</f>
        <v>0</v>
      </c>
      <c r="M7737" s="29">
        <f ca="1">IF(I7737&gt;0,IF(DAY($C7737)=1,SUM(INDIRECT("I"&amp;(ROW(C7736)-DAY(C7736))):I7736),0),0)</f>
        <v>0</v>
      </c>
      <c r="N7737" s="29">
        <f ca="1">IF(C7737&lt;Calculator!$G$27,0,IF(C7737=Calculator!$G$27,Calculator!$G$39,IF(H7737-K7737&lt;=0,IF(D7737&gt;Calculator!$G$39,IF(H7737-K7737+E7737+L7737+M7737+Calculator!$G$39&gt;Calculator!$G$39,Calculator!$G$39-(H7737+E7737+L7737+M7737-K7737),Calculator!$G$39),D7737),0)))</f>
        <v>0</v>
      </c>
    </row>
    <row r="7738" spans="1:14" ht="15.75" thickBot="1">
      <c r="A7738" s="33" t="str">
        <f ca="1">IF(C7738=Calculator!$H$27,"F",IF(Daily!D7738+Daily!H7738=0,IF(D7737+H7737&gt;0,"L",""),""))</f>
        <v/>
      </c>
      <c r="B7738" s="34">
        <v>7737</v>
      </c>
      <c r="C7738" s="19">
        <f t="shared" ca="1" si="481"/>
        <v>53667</v>
      </c>
      <c r="D7738" s="29">
        <f t="shared" ca="1" si="483"/>
        <v>0</v>
      </c>
      <c r="E7738" s="29">
        <f ca="1">IF(C7738&lt;Calculator!$D$26,0,IF(DAY($C7738)=1,IF(D7738-Calculator!$G$24&gt;0,Calculator!$G$24,D7738),0))</f>
        <v>0</v>
      </c>
      <c r="F7738" s="29">
        <f ca="1">IF(E7738&gt;0,D7738*Calculator!$G$22/12,0)</f>
        <v>0</v>
      </c>
      <c r="G7738" s="29">
        <f ca="1">IF(E7738&gt;0,(IFERROR(-PMT(Calculator!$G$22/12,Calculator!$G$23*12,Calculator!$G$20),0))-F7738,0)</f>
        <v>0</v>
      </c>
      <c r="H7738" s="29">
        <f t="shared" ca="1" si="484"/>
        <v>0</v>
      </c>
      <c r="I7738" s="29">
        <f t="shared" ca="1" si="482"/>
        <v>0</v>
      </c>
      <c r="J7738" s="30">
        <f>Calculator!$G$40</f>
        <v>6.5000000000000002E-2</v>
      </c>
      <c r="K7738" s="29">
        <f ca="1">IF(C7738&gt;=Calculator!$G$27,IF(DAY($C7738)=1,Calculator!$G$34/2,IF(DAY($C7738)=15,Calculator!$G$34/2,0)),0)</f>
        <v>0</v>
      </c>
      <c r="L7738" s="29">
        <f ca="1">IF(DAY($C7738)=28,IF(H7738=0,0,Calculator!$G$35),0)</f>
        <v>0</v>
      </c>
      <c r="M7738" s="29">
        <f ca="1">IF(I7738&gt;0,IF(DAY($C7738)=1,SUM(INDIRECT("I"&amp;(ROW(C7737)-DAY(C7737))):I7737),0),0)</f>
        <v>0</v>
      </c>
      <c r="N7738" s="29">
        <f ca="1">IF(C7738&lt;Calculator!$G$27,0,IF(C7738=Calculator!$G$27,Calculator!$G$39,IF(H7738-K7738&lt;=0,IF(D7738&gt;Calculator!$G$39,IF(H7738-K7738+E7738+L7738+M7738+Calculator!$G$39&gt;Calculator!$G$39,Calculator!$G$39-(H7738+E7738+L7738+M7738-K7738),Calculator!$G$39),D7738),0)))</f>
        <v>0</v>
      </c>
    </row>
    <row r="7739" spans="1:14" ht="15.75" thickBot="1">
      <c r="A7739" s="33" t="str">
        <f ca="1">IF(C7739=Calculator!$H$27,"F",IF(Daily!D7739+Daily!H7739=0,IF(D7738+H7738&gt;0,"L",""),""))</f>
        <v/>
      </c>
      <c r="B7739" s="34">
        <v>7738</v>
      </c>
      <c r="C7739" s="19">
        <f t="shared" ca="1" si="481"/>
        <v>53668</v>
      </c>
      <c r="D7739" s="29">
        <f t="shared" ca="1" si="483"/>
        <v>0</v>
      </c>
      <c r="E7739" s="29">
        <f ca="1">IF(C7739&lt;Calculator!$D$26,0,IF(DAY($C7739)=1,IF(D7739-Calculator!$G$24&gt;0,Calculator!$G$24,D7739),0))</f>
        <v>0</v>
      </c>
      <c r="F7739" s="29">
        <f ca="1">IF(E7739&gt;0,D7739*Calculator!$G$22/12,0)</f>
        <v>0</v>
      </c>
      <c r="G7739" s="29">
        <f ca="1">IF(E7739&gt;0,(IFERROR(-PMT(Calculator!$G$22/12,Calculator!$G$23*12,Calculator!$G$20),0))-F7739,0)</f>
        <v>0</v>
      </c>
      <c r="H7739" s="29">
        <f t="shared" ca="1" si="484"/>
        <v>0</v>
      </c>
      <c r="I7739" s="29">
        <f t="shared" ca="1" si="482"/>
        <v>0</v>
      </c>
      <c r="J7739" s="30">
        <f>Calculator!$G$40</f>
        <v>6.5000000000000002E-2</v>
      </c>
      <c r="K7739" s="29">
        <f ca="1">IF(C7739&gt;=Calculator!$G$27,IF(DAY($C7739)=1,Calculator!$G$34/2,IF(DAY($C7739)=15,Calculator!$G$34/2,0)),0)</f>
        <v>0</v>
      </c>
      <c r="L7739" s="29">
        <f ca="1">IF(DAY($C7739)=28,IF(H7739=0,0,Calculator!$G$35),0)</f>
        <v>0</v>
      </c>
      <c r="M7739" s="29">
        <f ca="1">IF(I7739&gt;0,IF(DAY($C7739)=1,SUM(INDIRECT("I"&amp;(ROW(C7738)-DAY(C7738))):I7738),0),0)</f>
        <v>0</v>
      </c>
      <c r="N7739" s="29">
        <f ca="1">IF(C7739&lt;Calculator!$G$27,0,IF(C7739=Calculator!$G$27,Calculator!$G$39,IF(H7739-K7739&lt;=0,IF(D7739&gt;Calculator!$G$39,IF(H7739-K7739+E7739+L7739+M7739+Calculator!$G$39&gt;Calculator!$G$39,Calculator!$G$39-(H7739+E7739+L7739+M7739-K7739),Calculator!$G$39),D7739),0)))</f>
        <v>0</v>
      </c>
    </row>
    <row r="7740" spans="1:14" ht="15.75" thickBot="1">
      <c r="A7740" s="33" t="str">
        <f ca="1">IF(C7740=Calculator!$H$27,"F",IF(Daily!D7740+Daily!H7740=0,IF(D7739+H7739&gt;0,"L",""),""))</f>
        <v/>
      </c>
      <c r="B7740" s="34">
        <v>7739</v>
      </c>
      <c r="C7740" s="19">
        <f t="shared" ca="1" si="481"/>
        <v>53669</v>
      </c>
      <c r="D7740" s="29">
        <f t="shared" ca="1" si="483"/>
        <v>0</v>
      </c>
      <c r="E7740" s="29">
        <f ca="1">IF(C7740&lt;Calculator!$D$26,0,IF(DAY($C7740)=1,IF(D7740-Calculator!$G$24&gt;0,Calculator!$G$24,D7740),0))</f>
        <v>0</v>
      </c>
      <c r="F7740" s="29">
        <f ca="1">IF(E7740&gt;0,D7740*Calculator!$G$22/12,0)</f>
        <v>0</v>
      </c>
      <c r="G7740" s="29">
        <f ca="1">IF(E7740&gt;0,(IFERROR(-PMT(Calculator!$G$22/12,Calculator!$G$23*12,Calculator!$G$20),0))-F7740,0)</f>
        <v>0</v>
      </c>
      <c r="H7740" s="29">
        <f t="shared" ca="1" si="484"/>
        <v>0</v>
      </c>
      <c r="I7740" s="29">
        <f t="shared" ca="1" si="482"/>
        <v>0</v>
      </c>
      <c r="J7740" s="30">
        <f>Calculator!$G$40</f>
        <v>6.5000000000000002E-2</v>
      </c>
      <c r="K7740" s="29">
        <f ca="1">IF(C7740&gt;=Calculator!$G$27,IF(DAY($C7740)=1,Calculator!$G$34/2,IF(DAY($C7740)=15,Calculator!$G$34/2,0)),0)</f>
        <v>0</v>
      </c>
      <c r="L7740" s="29">
        <f ca="1">IF(DAY($C7740)=28,IF(H7740=0,0,Calculator!$G$35),0)</f>
        <v>0</v>
      </c>
      <c r="M7740" s="29">
        <f ca="1">IF(I7740&gt;0,IF(DAY($C7740)=1,SUM(INDIRECT("I"&amp;(ROW(C7739)-DAY(C7739))):I7739),0),0)</f>
        <v>0</v>
      </c>
      <c r="N7740" s="29">
        <f ca="1">IF(C7740&lt;Calculator!$G$27,0,IF(C7740=Calculator!$G$27,Calculator!$G$39,IF(H7740-K7740&lt;=0,IF(D7740&gt;Calculator!$G$39,IF(H7740-K7740+E7740+L7740+M7740+Calculator!$G$39&gt;Calculator!$G$39,Calculator!$G$39-(H7740+E7740+L7740+M7740-K7740),Calculator!$G$39),D7740),0)))</f>
        <v>0</v>
      </c>
    </row>
    <row r="7741" spans="1:14" ht="15.75" thickBot="1">
      <c r="A7741" s="33" t="str">
        <f ca="1">IF(C7741=Calculator!$H$27,"F",IF(Daily!D7741+Daily!H7741=0,IF(D7740+H7740&gt;0,"L",""),""))</f>
        <v/>
      </c>
      <c r="B7741" s="34">
        <v>7740</v>
      </c>
      <c r="C7741" s="19">
        <f t="shared" ca="1" si="481"/>
        <v>53670</v>
      </c>
      <c r="D7741" s="29">
        <f t="shared" ca="1" si="483"/>
        <v>0</v>
      </c>
      <c r="E7741" s="29">
        <f ca="1">IF(C7741&lt;Calculator!$D$26,0,IF(DAY($C7741)=1,IF(D7741-Calculator!$G$24&gt;0,Calculator!$G$24,D7741),0))</f>
        <v>0</v>
      </c>
      <c r="F7741" s="29">
        <f ca="1">IF(E7741&gt;0,D7741*Calculator!$G$22/12,0)</f>
        <v>0</v>
      </c>
      <c r="G7741" s="29">
        <f ca="1">IF(E7741&gt;0,(IFERROR(-PMT(Calculator!$G$22/12,Calculator!$G$23*12,Calculator!$G$20),0))-F7741,0)</f>
        <v>0</v>
      </c>
      <c r="H7741" s="29">
        <f t="shared" ca="1" si="484"/>
        <v>0</v>
      </c>
      <c r="I7741" s="29">
        <f t="shared" ca="1" si="482"/>
        <v>0</v>
      </c>
      <c r="J7741" s="30">
        <f>Calculator!$G$40</f>
        <v>6.5000000000000002E-2</v>
      </c>
      <c r="K7741" s="29">
        <f ca="1">IF(C7741&gt;=Calculator!$G$27,IF(DAY($C7741)=1,Calculator!$G$34/2,IF(DAY($C7741)=15,Calculator!$G$34/2,0)),0)</f>
        <v>0</v>
      </c>
      <c r="L7741" s="29">
        <f ca="1">IF(DAY($C7741)=28,IF(H7741=0,0,Calculator!$G$35),0)</f>
        <v>0</v>
      </c>
      <c r="M7741" s="29">
        <f ca="1">IF(I7741&gt;0,IF(DAY($C7741)=1,SUM(INDIRECT("I"&amp;(ROW(C7740)-DAY(C7740))):I7740),0),0)</f>
        <v>0</v>
      </c>
      <c r="N7741" s="29">
        <f ca="1">IF(C7741&lt;Calculator!$G$27,0,IF(C7741=Calculator!$G$27,Calculator!$G$39,IF(H7741-K7741&lt;=0,IF(D7741&gt;Calculator!$G$39,IF(H7741-K7741+E7741+L7741+M7741+Calculator!$G$39&gt;Calculator!$G$39,Calculator!$G$39-(H7741+E7741+L7741+M7741-K7741),Calculator!$G$39),D7741),0)))</f>
        <v>0</v>
      </c>
    </row>
    <row r="7742" spans="1:14" ht="15.75" thickBot="1">
      <c r="A7742" s="33" t="str">
        <f ca="1">IF(C7742=Calculator!$H$27,"F",IF(Daily!D7742+Daily!H7742=0,IF(D7741+H7741&gt;0,"L",""),""))</f>
        <v/>
      </c>
      <c r="B7742" s="34">
        <v>7741</v>
      </c>
      <c r="C7742" s="19">
        <f t="shared" ca="1" si="481"/>
        <v>53671</v>
      </c>
      <c r="D7742" s="29">
        <f t="shared" ca="1" si="483"/>
        <v>0</v>
      </c>
      <c r="E7742" s="29">
        <f ca="1">IF(C7742&lt;Calculator!$D$26,0,IF(DAY($C7742)=1,IF(D7742-Calculator!$G$24&gt;0,Calculator!$G$24,D7742),0))</f>
        <v>0</v>
      </c>
      <c r="F7742" s="29">
        <f ca="1">IF(E7742&gt;0,D7742*Calculator!$G$22/12,0)</f>
        <v>0</v>
      </c>
      <c r="G7742" s="29">
        <f ca="1">IF(E7742&gt;0,(IFERROR(-PMT(Calculator!$G$22/12,Calculator!$G$23*12,Calculator!$G$20),0))-F7742,0)</f>
        <v>0</v>
      </c>
      <c r="H7742" s="29">
        <f t="shared" ca="1" si="484"/>
        <v>0</v>
      </c>
      <c r="I7742" s="29">
        <f t="shared" ca="1" si="482"/>
        <v>0</v>
      </c>
      <c r="J7742" s="30">
        <f>Calculator!$G$40</f>
        <v>6.5000000000000002E-2</v>
      </c>
      <c r="K7742" s="29">
        <f ca="1">IF(C7742&gt;=Calculator!$G$27,IF(DAY($C7742)=1,Calculator!$G$34/2,IF(DAY($C7742)=15,Calculator!$G$34/2,0)),0)</f>
        <v>0</v>
      </c>
      <c r="L7742" s="29">
        <f ca="1">IF(DAY($C7742)=28,IF(H7742=0,0,Calculator!$G$35),0)</f>
        <v>0</v>
      </c>
      <c r="M7742" s="29">
        <f ca="1">IF(I7742&gt;0,IF(DAY($C7742)=1,SUM(INDIRECT("I"&amp;(ROW(C7741)-DAY(C7741))):I7741),0),0)</f>
        <v>0</v>
      </c>
      <c r="N7742" s="29">
        <f ca="1">IF(C7742&lt;Calculator!$G$27,0,IF(C7742=Calculator!$G$27,Calculator!$G$39,IF(H7742-K7742&lt;=0,IF(D7742&gt;Calculator!$G$39,IF(H7742-K7742+E7742+L7742+M7742+Calculator!$G$39&gt;Calculator!$G$39,Calculator!$G$39-(H7742+E7742+L7742+M7742-K7742),Calculator!$G$39),D7742),0)))</f>
        <v>0</v>
      </c>
    </row>
    <row r="7743" spans="1:14" ht="15.75" thickBot="1">
      <c r="A7743" s="33" t="str">
        <f ca="1">IF(C7743=Calculator!$H$27,"F",IF(Daily!D7743+Daily!H7743=0,IF(D7742+H7742&gt;0,"L",""),""))</f>
        <v/>
      </c>
      <c r="B7743" s="34">
        <v>7742</v>
      </c>
      <c r="C7743" s="19">
        <f t="shared" ca="1" si="481"/>
        <v>53672</v>
      </c>
      <c r="D7743" s="29">
        <f t="shared" ca="1" si="483"/>
        <v>0</v>
      </c>
      <c r="E7743" s="29">
        <f ca="1">IF(C7743&lt;Calculator!$D$26,0,IF(DAY($C7743)=1,IF(D7743-Calculator!$G$24&gt;0,Calculator!$G$24,D7743),0))</f>
        <v>0</v>
      </c>
      <c r="F7743" s="29">
        <f ca="1">IF(E7743&gt;0,D7743*Calculator!$G$22/12,0)</f>
        <v>0</v>
      </c>
      <c r="G7743" s="29">
        <f ca="1">IF(E7743&gt;0,(IFERROR(-PMT(Calculator!$G$22/12,Calculator!$G$23*12,Calculator!$G$20),0))-F7743,0)</f>
        <v>0</v>
      </c>
      <c r="H7743" s="29">
        <f t="shared" ca="1" si="484"/>
        <v>0</v>
      </c>
      <c r="I7743" s="29">
        <f t="shared" ca="1" si="482"/>
        <v>0</v>
      </c>
      <c r="J7743" s="30">
        <f>Calculator!$G$40</f>
        <v>6.5000000000000002E-2</v>
      </c>
      <c r="K7743" s="29">
        <f ca="1">IF(C7743&gt;=Calculator!$G$27,IF(DAY($C7743)=1,Calculator!$G$34/2,IF(DAY($C7743)=15,Calculator!$G$34/2,0)),0)</f>
        <v>0</v>
      </c>
      <c r="L7743" s="29">
        <f ca="1">IF(DAY($C7743)=28,IF(H7743=0,0,Calculator!$G$35),0)</f>
        <v>0</v>
      </c>
      <c r="M7743" s="29">
        <f ca="1">IF(I7743&gt;0,IF(DAY($C7743)=1,SUM(INDIRECT("I"&amp;(ROW(C7742)-DAY(C7742))):I7742),0),0)</f>
        <v>0</v>
      </c>
      <c r="N7743" s="29">
        <f ca="1">IF(C7743&lt;Calculator!$G$27,0,IF(C7743=Calculator!$G$27,Calculator!$G$39,IF(H7743-K7743&lt;=0,IF(D7743&gt;Calculator!$G$39,IF(H7743-K7743+E7743+L7743+M7743+Calculator!$G$39&gt;Calculator!$G$39,Calculator!$G$39-(H7743+E7743+L7743+M7743-K7743),Calculator!$G$39),D7743),0)))</f>
        <v>0</v>
      </c>
    </row>
    <row r="7744" spans="1:14" ht="15.75" thickBot="1">
      <c r="A7744" s="33" t="str">
        <f ca="1">IF(C7744=Calculator!$H$27,"F",IF(Daily!D7744+Daily!H7744=0,IF(D7743+H7743&gt;0,"L",""),""))</f>
        <v/>
      </c>
      <c r="B7744" s="34">
        <v>7743</v>
      </c>
      <c r="C7744" s="19">
        <f t="shared" ca="1" si="481"/>
        <v>53673</v>
      </c>
      <c r="D7744" s="29">
        <f t="shared" ca="1" si="483"/>
        <v>0</v>
      </c>
      <c r="E7744" s="29">
        <f ca="1">IF(C7744&lt;Calculator!$D$26,0,IF(DAY($C7744)=1,IF(D7744-Calculator!$G$24&gt;0,Calculator!$G$24,D7744),0))</f>
        <v>0</v>
      </c>
      <c r="F7744" s="29">
        <f ca="1">IF(E7744&gt;0,D7744*Calculator!$G$22/12,0)</f>
        <v>0</v>
      </c>
      <c r="G7744" s="29">
        <f ca="1">IF(E7744&gt;0,(IFERROR(-PMT(Calculator!$G$22/12,Calculator!$G$23*12,Calculator!$G$20),0))-F7744,0)</f>
        <v>0</v>
      </c>
      <c r="H7744" s="29">
        <f t="shared" ca="1" si="484"/>
        <v>0</v>
      </c>
      <c r="I7744" s="29">
        <f t="shared" ca="1" si="482"/>
        <v>0</v>
      </c>
      <c r="J7744" s="30">
        <f>Calculator!$G$40</f>
        <v>6.5000000000000002E-2</v>
      </c>
      <c r="K7744" s="29">
        <f ca="1">IF(C7744&gt;=Calculator!$G$27,IF(DAY($C7744)=1,Calculator!$G$34/2,IF(DAY($C7744)=15,Calculator!$G$34/2,0)),0)</f>
        <v>0</v>
      </c>
      <c r="L7744" s="29">
        <f ca="1">IF(DAY($C7744)=28,IF(H7744=0,0,Calculator!$G$35),0)</f>
        <v>0</v>
      </c>
      <c r="M7744" s="29">
        <f ca="1">IF(I7744&gt;0,IF(DAY($C7744)=1,SUM(INDIRECT("I"&amp;(ROW(C7743)-DAY(C7743))):I7743),0),0)</f>
        <v>0</v>
      </c>
      <c r="N7744" s="29">
        <f ca="1">IF(C7744&lt;Calculator!$G$27,0,IF(C7744=Calculator!$G$27,Calculator!$G$39,IF(H7744-K7744&lt;=0,IF(D7744&gt;Calculator!$G$39,IF(H7744-K7744+E7744+L7744+M7744+Calculator!$G$39&gt;Calculator!$G$39,Calculator!$G$39-(H7744+E7744+L7744+M7744-K7744),Calculator!$G$39),D7744),0)))</f>
        <v>0</v>
      </c>
    </row>
    <row r="7745" spans="1:14" ht="15.75" thickBot="1">
      <c r="A7745" s="33" t="str">
        <f ca="1">IF(C7745=Calculator!$H$27,"F",IF(Daily!D7745+Daily!H7745=0,IF(D7744+H7744&gt;0,"L",""),""))</f>
        <v/>
      </c>
      <c r="B7745" s="34">
        <v>7744</v>
      </c>
      <c r="C7745" s="19">
        <f t="shared" ca="1" si="481"/>
        <v>53674</v>
      </c>
      <c r="D7745" s="29">
        <f t="shared" ca="1" si="483"/>
        <v>0</v>
      </c>
      <c r="E7745" s="29">
        <f ca="1">IF(C7745&lt;Calculator!$D$26,0,IF(DAY($C7745)=1,IF(D7745-Calculator!$G$24&gt;0,Calculator!$G$24,D7745),0))</f>
        <v>0</v>
      </c>
      <c r="F7745" s="29">
        <f ca="1">IF(E7745&gt;0,D7745*Calculator!$G$22/12,0)</f>
        <v>0</v>
      </c>
      <c r="G7745" s="29">
        <f ca="1">IF(E7745&gt;0,(IFERROR(-PMT(Calculator!$G$22/12,Calculator!$G$23*12,Calculator!$G$20),0))-F7745,0)</f>
        <v>0</v>
      </c>
      <c r="H7745" s="29">
        <f t="shared" ca="1" si="484"/>
        <v>0</v>
      </c>
      <c r="I7745" s="29">
        <f t="shared" ca="1" si="482"/>
        <v>0</v>
      </c>
      <c r="J7745" s="30">
        <f>Calculator!$G$40</f>
        <v>6.5000000000000002E-2</v>
      </c>
      <c r="K7745" s="29">
        <f ca="1">IF(C7745&gt;=Calculator!$G$27,IF(DAY($C7745)=1,Calculator!$G$34/2,IF(DAY($C7745)=15,Calculator!$G$34/2,0)),0)</f>
        <v>0</v>
      </c>
      <c r="L7745" s="29">
        <f ca="1">IF(DAY($C7745)=28,IF(H7745=0,0,Calculator!$G$35),0)</f>
        <v>0</v>
      </c>
      <c r="M7745" s="29">
        <f ca="1">IF(I7745&gt;0,IF(DAY($C7745)=1,SUM(INDIRECT("I"&amp;(ROW(C7744)-DAY(C7744))):I7744),0),0)</f>
        <v>0</v>
      </c>
      <c r="N7745" s="29">
        <f ca="1">IF(C7745&lt;Calculator!$G$27,0,IF(C7745=Calculator!$G$27,Calculator!$G$39,IF(H7745-K7745&lt;=0,IF(D7745&gt;Calculator!$G$39,IF(H7745-K7745+E7745+L7745+M7745+Calculator!$G$39&gt;Calculator!$G$39,Calculator!$G$39-(H7745+E7745+L7745+M7745-K7745),Calculator!$G$39),D7745),0)))</f>
        <v>0</v>
      </c>
    </row>
    <row r="7746" spans="1:14" ht="15.75" thickBot="1">
      <c r="A7746" s="33" t="str">
        <f ca="1">IF(C7746=Calculator!$H$27,"F",IF(Daily!D7746+Daily!H7746=0,IF(D7745+H7745&gt;0,"L",""),""))</f>
        <v/>
      </c>
      <c r="B7746" s="34">
        <v>7745</v>
      </c>
      <c r="C7746" s="19">
        <f t="shared" ca="1" si="481"/>
        <v>53675</v>
      </c>
      <c r="D7746" s="29">
        <f t="shared" ca="1" si="483"/>
        <v>0</v>
      </c>
      <c r="E7746" s="29">
        <f ca="1">IF(C7746&lt;Calculator!$D$26,0,IF(DAY($C7746)=1,IF(D7746-Calculator!$G$24&gt;0,Calculator!$G$24,D7746),0))</f>
        <v>0</v>
      </c>
      <c r="F7746" s="29">
        <f ca="1">IF(E7746&gt;0,D7746*Calculator!$G$22/12,0)</f>
        <v>0</v>
      </c>
      <c r="G7746" s="29">
        <f ca="1">IF(E7746&gt;0,(IFERROR(-PMT(Calculator!$G$22/12,Calculator!$G$23*12,Calculator!$G$20),0))-F7746,0)</f>
        <v>0</v>
      </c>
      <c r="H7746" s="29">
        <f t="shared" ca="1" si="484"/>
        <v>0</v>
      </c>
      <c r="I7746" s="29">
        <f t="shared" ca="1" si="482"/>
        <v>0</v>
      </c>
      <c r="J7746" s="30">
        <f>Calculator!$G$40</f>
        <v>6.5000000000000002E-2</v>
      </c>
      <c r="K7746" s="29">
        <f ca="1">IF(C7746&gt;=Calculator!$G$27,IF(DAY($C7746)=1,Calculator!$G$34/2,IF(DAY($C7746)=15,Calculator!$G$34/2,0)),0)</f>
        <v>0</v>
      </c>
      <c r="L7746" s="29">
        <f ca="1">IF(DAY($C7746)=28,IF(H7746=0,0,Calculator!$G$35),0)</f>
        <v>0</v>
      </c>
      <c r="M7746" s="29">
        <f ca="1">IF(I7746&gt;0,IF(DAY($C7746)=1,SUM(INDIRECT("I"&amp;(ROW(C7745)-DAY(C7745))):I7745),0),0)</f>
        <v>0</v>
      </c>
      <c r="N7746" s="29">
        <f ca="1">IF(C7746&lt;Calculator!$G$27,0,IF(C7746=Calculator!$G$27,Calculator!$G$39,IF(H7746-K7746&lt;=0,IF(D7746&gt;Calculator!$G$39,IF(H7746-K7746+E7746+L7746+M7746+Calculator!$G$39&gt;Calculator!$G$39,Calculator!$G$39-(H7746+E7746+L7746+M7746-K7746),Calculator!$G$39),D7746),0)))</f>
        <v>0</v>
      </c>
    </row>
    <row r="7747" spans="1:14" ht="15.75" thickBot="1">
      <c r="A7747" s="33" t="str">
        <f ca="1">IF(C7747=Calculator!$H$27,"F",IF(Daily!D7747+Daily!H7747=0,IF(D7746+H7746&gt;0,"L",""),""))</f>
        <v/>
      </c>
      <c r="B7747" s="34">
        <v>7746</v>
      </c>
      <c r="C7747" s="19">
        <f t="shared" ref="C7747:C7810" ca="1" si="485">C7746+1</f>
        <v>53676</v>
      </c>
      <c r="D7747" s="29">
        <f t="shared" ca="1" si="483"/>
        <v>0</v>
      </c>
      <c r="E7747" s="29">
        <f ca="1">IF(C7747&lt;Calculator!$D$26,0,IF(DAY($C7747)=1,IF(D7747-Calculator!$G$24&gt;0,Calculator!$G$24,D7747),0))</f>
        <v>0</v>
      </c>
      <c r="F7747" s="29">
        <f ca="1">IF(E7747&gt;0,D7747*Calculator!$G$22/12,0)</f>
        <v>0</v>
      </c>
      <c r="G7747" s="29">
        <f ca="1">IF(E7747&gt;0,(IFERROR(-PMT(Calculator!$G$22/12,Calculator!$G$23*12,Calculator!$G$20),0))-F7747,0)</f>
        <v>0</v>
      </c>
      <c r="H7747" s="29">
        <f t="shared" ca="1" si="484"/>
        <v>0</v>
      </c>
      <c r="I7747" s="29">
        <f t="shared" ref="I7747:I7810" ca="1" si="486">H7747*J7747/365</f>
        <v>0</v>
      </c>
      <c r="J7747" s="30">
        <f>Calculator!$G$40</f>
        <v>6.5000000000000002E-2</v>
      </c>
      <c r="K7747" s="29">
        <f ca="1">IF(C7747&gt;=Calculator!$G$27,IF(DAY($C7747)=1,Calculator!$G$34/2,IF(DAY($C7747)=15,Calculator!$G$34/2,0)),0)</f>
        <v>4500</v>
      </c>
      <c r="L7747" s="29">
        <f ca="1">IF(DAY($C7747)=28,IF(H7747=0,0,Calculator!$G$35),0)</f>
        <v>0</v>
      </c>
      <c r="M7747" s="29">
        <f ca="1">IF(I7747&gt;0,IF(DAY($C7747)=1,SUM(INDIRECT("I"&amp;(ROW(C7746)-DAY(C7746))):I7746),0),0)</f>
        <v>0</v>
      </c>
      <c r="N7747" s="29">
        <f ca="1">IF(C7747&lt;Calculator!$G$27,0,IF(C7747=Calculator!$G$27,Calculator!$G$39,IF(H7747-K7747&lt;=0,IF(D7747&gt;Calculator!$G$39,IF(H7747-K7747+E7747+L7747+M7747+Calculator!$G$39&gt;Calculator!$G$39,Calculator!$G$39-(H7747+E7747+L7747+M7747-K7747),Calculator!$G$39),D7747),0)))</f>
        <v>0</v>
      </c>
    </row>
    <row r="7748" spans="1:14" ht="15.75" thickBot="1">
      <c r="A7748" s="33" t="str">
        <f ca="1">IF(C7748=Calculator!$H$27,"F",IF(Daily!D7748+Daily!H7748=0,IF(D7747+H7747&gt;0,"L",""),""))</f>
        <v/>
      </c>
      <c r="B7748" s="34">
        <v>7747</v>
      </c>
      <c r="C7748" s="19">
        <f t="shared" ca="1" si="485"/>
        <v>53677</v>
      </c>
      <c r="D7748" s="29">
        <f t="shared" ref="D7748:D7811" ca="1" si="487">IF(((D7747-G7747)-N7747)&lt;0,0,((D7747-G7747)-N7747))</f>
        <v>0</v>
      </c>
      <c r="E7748" s="29">
        <f ca="1">IF(C7748&lt;Calculator!$D$26,0,IF(DAY($C7748)=1,IF(D7748-Calculator!$G$24&gt;0,Calculator!$G$24,D7748),0))</f>
        <v>0</v>
      </c>
      <c r="F7748" s="29">
        <f ca="1">IF(E7748&gt;0,D7748*Calculator!$G$22/12,0)</f>
        <v>0</v>
      </c>
      <c r="G7748" s="29">
        <f ca="1">IF(E7748&gt;0,(IFERROR(-PMT(Calculator!$G$22/12,Calculator!$G$23*12,Calculator!$G$20),0))-F7748,0)</f>
        <v>0</v>
      </c>
      <c r="H7748" s="29">
        <f t="shared" ref="H7748:H7811" ca="1" si="488">IF((H7747-K7747+SUM(L7747:N7747)+E7747)&lt;0,0,(H7747-K7747+SUM(L7747:N7747)+E7747))</f>
        <v>0</v>
      </c>
      <c r="I7748" s="29">
        <f t="shared" ca="1" si="486"/>
        <v>0</v>
      </c>
      <c r="J7748" s="30">
        <f>Calculator!$G$40</f>
        <v>6.5000000000000002E-2</v>
      </c>
      <c r="K7748" s="29">
        <f ca="1">IF(C7748&gt;=Calculator!$G$27,IF(DAY($C7748)=1,Calculator!$G$34/2,IF(DAY($C7748)=15,Calculator!$G$34/2,0)),0)</f>
        <v>0</v>
      </c>
      <c r="L7748" s="29">
        <f ca="1">IF(DAY($C7748)=28,IF(H7748=0,0,Calculator!$G$35),0)</f>
        <v>0</v>
      </c>
      <c r="M7748" s="29">
        <f ca="1">IF(I7748&gt;0,IF(DAY($C7748)=1,SUM(INDIRECT("I"&amp;(ROW(C7747)-DAY(C7747))):I7747),0),0)</f>
        <v>0</v>
      </c>
      <c r="N7748" s="29">
        <f ca="1">IF(C7748&lt;Calculator!$G$27,0,IF(C7748=Calculator!$G$27,Calculator!$G$39,IF(H7748-K7748&lt;=0,IF(D7748&gt;Calculator!$G$39,IF(H7748-K7748+E7748+L7748+M7748+Calculator!$G$39&gt;Calculator!$G$39,Calculator!$G$39-(H7748+E7748+L7748+M7748-K7748),Calculator!$G$39),D7748),0)))</f>
        <v>0</v>
      </c>
    </row>
    <row r="7749" spans="1:14" ht="15.75" thickBot="1">
      <c r="A7749" s="33" t="str">
        <f ca="1">IF(C7749=Calculator!$H$27,"F",IF(Daily!D7749+Daily!H7749=0,IF(D7748+H7748&gt;0,"L",""),""))</f>
        <v/>
      </c>
      <c r="B7749" s="34">
        <v>7748</v>
      </c>
      <c r="C7749" s="19">
        <f t="shared" ca="1" si="485"/>
        <v>53678</v>
      </c>
      <c r="D7749" s="29">
        <f t="shared" ca="1" si="487"/>
        <v>0</v>
      </c>
      <c r="E7749" s="29">
        <f ca="1">IF(C7749&lt;Calculator!$D$26,0,IF(DAY($C7749)=1,IF(D7749-Calculator!$G$24&gt;0,Calculator!$G$24,D7749),0))</f>
        <v>0</v>
      </c>
      <c r="F7749" s="29">
        <f ca="1">IF(E7749&gt;0,D7749*Calculator!$G$22/12,0)</f>
        <v>0</v>
      </c>
      <c r="G7749" s="29">
        <f ca="1">IF(E7749&gt;0,(IFERROR(-PMT(Calculator!$G$22/12,Calculator!$G$23*12,Calculator!$G$20),0))-F7749,0)</f>
        <v>0</v>
      </c>
      <c r="H7749" s="29">
        <f t="shared" ca="1" si="488"/>
        <v>0</v>
      </c>
      <c r="I7749" s="29">
        <f t="shared" ca="1" si="486"/>
        <v>0</v>
      </c>
      <c r="J7749" s="30">
        <f>Calculator!$G$40</f>
        <v>6.5000000000000002E-2</v>
      </c>
      <c r="K7749" s="29">
        <f ca="1">IF(C7749&gt;=Calculator!$G$27,IF(DAY($C7749)=1,Calculator!$G$34/2,IF(DAY($C7749)=15,Calculator!$G$34/2,0)),0)</f>
        <v>0</v>
      </c>
      <c r="L7749" s="29">
        <f ca="1">IF(DAY($C7749)=28,IF(H7749=0,0,Calculator!$G$35),0)</f>
        <v>0</v>
      </c>
      <c r="M7749" s="29">
        <f ca="1">IF(I7749&gt;0,IF(DAY($C7749)=1,SUM(INDIRECT("I"&amp;(ROW(C7748)-DAY(C7748))):I7748),0),0)</f>
        <v>0</v>
      </c>
      <c r="N7749" s="29">
        <f ca="1">IF(C7749&lt;Calculator!$G$27,0,IF(C7749=Calculator!$G$27,Calculator!$G$39,IF(H7749-K7749&lt;=0,IF(D7749&gt;Calculator!$G$39,IF(H7749-K7749+E7749+L7749+M7749+Calculator!$G$39&gt;Calculator!$G$39,Calculator!$G$39-(H7749+E7749+L7749+M7749-K7749),Calculator!$G$39),D7749),0)))</f>
        <v>0</v>
      </c>
    </row>
    <row r="7750" spans="1:14" ht="15.75" thickBot="1">
      <c r="A7750" s="33" t="str">
        <f ca="1">IF(C7750=Calculator!$H$27,"F",IF(Daily!D7750+Daily!H7750=0,IF(D7749+H7749&gt;0,"L",""),""))</f>
        <v/>
      </c>
      <c r="B7750" s="34">
        <v>7749</v>
      </c>
      <c r="C7750" s="19">
        <f t="shared" ca="1" si="485"/>
        <v>53679</v>
      </c>
      <c r="D7750" s="29">
        <f t="shared" ca="1" si="487"/>
        <v>0</v>
      </c>
      <c r="E7750" s="29">
        <f ca="1">IF(C7750&lt;Calculator!$D$26,0,IF(DAY($C7750)=1,IF(D7750-Calculator!$G$24&gt;0,Calculator!$G$24,D7750),0))</f>
        <v>0</v>
      </c>
      <c r="F7750" s="29">
        <f ca="1">IF(E7750&gt;0,D7750*Calculator!$G$22/12,0)</f>
        <v>0</v>
      </c>
      <c r="G7750" s="29">
        <f ca="1">IF(E7750&gt;0,(IFERROR(-PMT(Calculator!$G$22/12,Calculator!$G$23*12,Calculator!$G$20),0))-F7750,0)</f>
        <v>0</v>
      </c>
      <c r="H7750" s="29">
        <f t="shared" ca="1" si="488"/>
        <v>0</v>
      </c>
      <c r="I7750" s="29">
        <f t="shared" ca="1" si="486"/>
        <v>0</v>
      </c>
      <c r="J7750" s="30">
        <f>Calculator!$G$40</f>
        <v>6.5000000000000002E-2</v>
      </c>
      <c r="K7750" s="29">
        <f ca="1">IF(C7750&gt;=Calculator!$G$27,IF(DAY($C7750)=1,Calculator!$G$34/2,IF(DAY($C7750)=15,Calculator!$G$34/2,0)),0)</f>
        <v>0</v>
      </c>
      <c r="L7750" s="29">
        <f ca="1">IF(DAY($C7750)=28,IF(H7750=0,0,Calculator!$G$35),0)</f>
        <v>0</v>
      </c>
      <c r="M7750" s="29">
        <f ca="1">IF(I7750&gt;0,IF(DAY($C7750)=1,SUM(INDIRECT("I"&amp;(ROW(C7749)-DAY(C7749))):I7749),0),0)</f>
        <v>0</v>
      </c>
      <c r="N7750" s="29">
        <f ca="1">IF(C7750&lt;Calculator!$G$27,0,IF(C7750=Calculator!$G$27,Calculator!$G$39,IF(H7750-K7750&lt;=0,IF(D7750&gt;Calculator!$G$39,IF(H7750-K7750+E7750+L7750+M7750+Calculator!$G$39&gt;Calculator!$G$39,Calculator!$G$39-(H7750+E7750+L7750+M7750-K7750),Calculator!$G$39),D7750),0)))</f>
        <v>0</v>
      </c>
    </row>
    <row r="7751" spans="1:14" ht="15.75" thickBot="1">
      <c r="A7751" s="33" t="str">
        <f ca="1">IF(C7751=Calculator!$H$27,"F",IF(Daily!D7751+Daily!H7751=0,IF(D7750+H7750&gt;0,"L",""),""))</f>
        <v/>
      </c>
      <c r="B7751" s="34">
        <v>7750</v>
      </c>
      <c r="C7751" s="19">
        <f t="shared" ca="1" si="485"/>
        <v>53680</v>
      </c>
      <c r="D7751" s="29">
        <f t="shared" ca="1" si="487"/>
        <v>0</v>
      </c>
      <c r="E7751" s="29">
        <f ca="1">IF(C7751&lt;Calculator!$D$26,0,IF(DAY($C7751)=1,IF(D7751-Calculator!$G$24&gt;0,Calculator!$G$24,D7751),0))</f>
        <v>0</v>
      </c>
      <c r="F7751" s="29">
        <f ca="1">IF(E7751&gt;0,D7751*Calculator!$G$22/12,0)</f>
        <v>0</v>
      </c>
      <c r="G7751" s="29">
        <f ca="1">IF(E7751&gt;0,(IFERROR(-PMT(Calculator!$G$22/12,Calculator!$G$23*12,Calculator!$G$20),0))-F7751,0)</f>
        <v>0</v>
      </c>
      <c r="H7751" s="29">
        <f t="shared" ca="1" si="488"/>
        <v>0</v>
      </c>
      <c r="I7751" s="29">
        <f t="shared" ca="1" si="486"/>
        <v>0</v>
      </c>
      <c r="J7751" s="30">
        <f>Calculator!$G$40</f>
        <v>6.5000000000000002E-2</v>
      </c>
      <c r="K7751" s="29">
        <f ca="1">IF(C7751&gt;=Calculator!$G$27,IF(DAY($C7751)=1,Calculator!$G$34/2,IF(DAY($C7751)=15,Calculator!$G$34/2,0)),0)</f>
        <v>0</v>
      </c>
      <c r="L7751" s="29">
        <f ca="1">IF(DAY($C7751)=28,IF(H7751=0,0,Calculator!$G$35),0)</f>
        <v>0</v>
      </c>
      <c r="M7751" s="29">
        <f ca="1">IF(I7751&gt;0,IF(DAY($C7751)=1,SUM(INDIRECT("I"&amp;(ROW(C7750)-DAY(C7750))):I7750),0),0)</f>
        <v>0</v>
      </c>
      <c r="N7751" s="29">
        <f ca="1">IF(C7751&lt;Calculator!$G$27,0,IF(C7751=Calculator!$G$27,Calculator!$G$39,IF(H7751-K7751&lt;=0,IF(D7751&gt;Calculator!$G$39,IF(H7751-K7751+E7751+L7751+M7751+Calculator!$G$39&gt;Calculator!$G$39,Calculator!$G$39-(H7751+E7751+L7751+M7751-K7751),Calculator!$G$39),D7751),0)))</f>
        <v>0</v>
      </c>
    </row>
    <row r="7752" spans="1:14" ht="15.75" thickBot="1">
      <c r="A7752" s="33" t="str">
        <f ca="1">IF(C7752=Calculator!$H$27,"F",IF(Daily!D7752+Daily!H7752=0,IF(D7751+H7751&gt;0,"L",""),""))</f>
        <v/>
      </c>
      <c r="B7752" s="34">
        <v>7751</v>
      </c>
      <c r="C7752" s="19">
        <f t="shared" ca="1" si="485"/>
        <v>53681</v>
      </c>
      <c r="D7752" s="29">
        <f t="shared" ca="1" si="487"/>
        <v>0</v>
      </c>
      <c r="E7752" s="29">
        <f ca="1">IF(C7752&lt;Calculator!$D$26,0,IF(DAY($C7752)=1,IF(D7752-Calculator!$G$24&gt;0,Calculator!$G$24,D7752),0))</f>
        <v>0</v>
      </c>
      <c r="F7752" s="29">
        <f ca="1">IF(E7752&gt;0,D7752*Calculator!$G$22/12,0)</f>
        <v>0</v>
      </c>
      <c r="G7752" s="29">
        <f ca="1">IF(E7752&gt;0,(IFERROR(-PMT(Calculator!$G$22/12,Calculator!$G$23*12,Calculator!$G$20),0))-F7752,0)</f>
        <v>0</v>
      </c>
      <c r="H7752" s="29">
        <f t="shared" ca="1" si="488"/>
        <v>0</v>
      </c>
      <c r="I7752" s="29">
        <f t="shared" ca="1" si="486"/>
        <v>0</v>
      </c>
      <c r="J7752" s="30">
        <f>Calculator!$G$40</f>
        <v>6.5000000000000002E-2</v>
      </c>
      <c r="K7752" s="29">
        <f ca="1">IF(C7752&gt;=Calculator!$G$27,IF(DAY($C7752)=1,Calculator!$G$34/2,IF(DAY($C7752)=15,Calculator!$G$34/2,0)),0)</f>
        <v>0</v>
      </c>
      <c r="L7752" s="29">
        <f ca="1">IF(DAY($C7752)=28,IF(H7752=0,0,Calculator!$G$35),0)</f>
        <v>0</v>
      </c>
      <c r="M7752" s="29">
        <f ca="1">IF(I7752&gt;0,IF(DAY($C7752)=1,SUM(INDIRECT("I"&amp;(ROW(C7751)-DAY(C7751))):I7751),0),0)</f>
        <v>0</v>
      </c>
      <c r="N7752" s="29">
        <f ca="1">IF(C7752&lt;Calculator!$G$27,0,IF(C7752=Calculator!$G$27,Calculator!$G$39,IF(H7752-K7752&lt;=0,IF(D7752&gt;Calculator!$G$39,IF(H7752-K7752+E7752+L7752+M7752+Calculator!$G$39&gt;Calculator!$G$39,Calculator!$G$39-(H7752+E7752+L7752+M7752-K7752),Calculator!$G$39),D7752),0)))</f>
        <v>0</v>
      </c>
    </row>
    <row r="7753" spans="1:14" ht="15.75" thickBot="1">
      <c r="A7753" s="33" t="str">
        <f ca="1">IF(C7753=Calculator!$H$27,"F",IF(Daily!D7753+Daily!H7753=0,IF(D7752+H7752&gt;0,"L",""),""))</f>
        <v/>
      </c>
      <c r="B7753" s="34">
        <v>7752</v>
      </c>
      <c r="C7753" s="19">
        <f t="shared" ca="1" si="485"/>
        <v>53682</v>
      </c>
      <c r="D7753" s="29">
        <f t="shared" ca="1" si="487"/>
        <v>0</v>
      </c>
      <c r="E7753" s="29">
        <f ca="1">IF(C7753&lt;Calculator!$D$26,0,IF(DAY($C7753)=1,IF(D7753-Calculator!$G$24&gt;0,Calculator!$G$24,D7753),0))</f>
        <v>0</v>
      </c>
      <c r="F7753" s="29">
        <f ca="1">IF(E7753&gt;0,D7753*Calculator!$G$22/12,0)</f>
        <v>0</v>
      </c>
      <c r="G7753" s="29">
        <f ca="1">IF(E7753&gt;0,(IFERROR(-PMT(Calculator!$G$22/12,Calculator!$G$23*12,Calculator!$G$20),0))-F7753,0)</f>
        <v>0</v>
      </c>
      <c r="H7753" s="29">
        <f t="shared" ca="1" si="488"/>
        <v>0</v>
      </c>
      <c r="I7753" s="29">
        <f t="shared" ca="1" si="486"/>
        <v>0</v>
      </c>
      <c r="J7753" s="30">
        <f>Calculator!$G$40</f>
        <v>6.5000000000000002E-2</v>
      </c>
      <c r="K7753" s="29">
        <f ca="1">IF(C7753&gt;=Calculator!$G$27,IF(DAY($C7753)=1,Calculator!$G$34/2,IF(DAY($C7753)=15,Calculator!$G$34/2,0)),0)</f>
        <v>0</v>
      </c>
      <c r="L7753" s="29">
        <f ca="1">IF(DAY($C7753)=28,IF(H7753=0,0,Calculator!$G$35),0)</f>
        <v>0</v>
      </c>
      <c r="M7753" s="29">
        <f ca="1">IF(I7753&gt;0,IF(DAY($C7753)=1,SUM(INDIRECT("I"&amp;(ROW(C7752)-DAY(C7752))):I7752),0),0)</f>
        <v>0</v>
      </c>
      <c r="N7753" s="29">
        <f ca="1">IF(C7753&lt;Calculator!$G$27,0,IF(C7753=Calculator!$G$27,Calculator!$G$39,IF(H7753-K7753&lt;=0,IF(D7753&gt;Calculator!$G$39,IF(H7753-K7753+E7753+L7753+M7753+Calculator!$G$39&gt;Calculator!$G$39,Calculator!$G$39-(H7753+E7753+L7753+M7753-K7753),Calculator!$G$39),D7753),0)))</f>
        <v>0</v>
      </c>
    </row>
    <row r="7754" spans="1:14" ht="15.75" thickBot="1">
      <c r="A7754" s="33" t="str">
        <f ca="1">IF(C7754=Calculator!$H$27,"F",IF(Daily!D7754+Daily!H7754=0,IF(D7753+H7753&gt;0,"L",""),""))</f>
        <v/>
      </c>
      <c r="B7754" s="34">
        <v>7753</v>
      </c>
      <c r="C7754" s="19">
        <f t="shared" ca="1" si="485"/>
        <v>53683</v>
      </c>
      <c r="D7754" s="29">
        <f t="shared" ca="1" si="487"/>
        <v>0</v>
      </c>
      <c r="E7754" s="29">
        <f ca="1">IF(C7754&lt;Calculator!$D$26,0,IF(DAY($C7754)=1,IF(D7754-Calculator!$G$24&gt;0,Calculator!$G$24,D7754),0))</f>
        <v>0</v>
      </c>
      <c r="F7754" s="29">
        <f ca="1">IF(E7754&gt;0,D7754*Calculator!$G$22/12,0)</f>
        <v>0</v>
      </c>
      <c r="G7754" s="29">
        <f ca="1">IF(E7754&gt;0,(IFERROR(-PMT(Calculator!$G$22/12,Calculator!$G$23*12,Calculator!$G$20),0))-F7754,0)</f>
        <v>0</v>
      </c>
      <c r="H7754" s="29">
        <f t="shared" ca="1" si="488"/>
        <v>0</v>
      </c>
      <c r="I7754" s="29">
        <f t="shared" ca="1" si="486"/>
        <v>0</v>
      </c>
      <c r="J7754" s="30">
        <f>Calculator!$G$40</f>
        <v>6.5000000000000002E-2</v>
      </c>
      <c r="K7754" s="29">
        <f ca="1">IF(C7754&gt;=Calculator!$G$27,IF(DAY($C7754)=1,Calculator!$G$34/2,IF(DAY($C7754)=15,Calculator!$G$34/2,0)),0)</f>
        <v>0</v>
      </c>
      <c r="L7754" s="29">
        <f ca="1">IF(DAY($C7754)=28,IF(H7754=0,0,Calculator!$G$35),0)</f>
        <v>0</v>
      </c>
      <c r="M7754" s="29">
        <f ca="1">IF(I7754&gt;0,IF(DAY($C7754)=1,SUM(INDIRECT("I"&amp;(ROW(C7753)-DAY(C7753))):I7753),0),0)</f>
        <v>0</v>
      </c>
      <c r="N7754" s="29">
        <f ca="1">IF(C7754&lt;Calculator!$G$27,0,IF(C7754=Calculator!$G$27,Calculator!$G$39,IF(H7754-K7754&lt;=0,IF(D7754&gt;Calculator!$G$39,IF(H7754-K7754+E7754+L7754+M7754+Calculator!$G$39&gt;Calculator!$G$39,Calculator!$G$39-(H7754+E7754+L7754+M7754-K7754),Calculator!$G$39),D7754),0)))</f>
        <v>0</v>
      </c>
    </row>
    <row r="7755" spans="1:14" ht="15.75" thickBot="1">
      <c r="A7755" s="33" t="str">
        <f ca="1">IF(C7755=Calculator!$H$27,"F",IF(Daily!D7755+Daily!H7755=0,IF(D7754+H7754&gt;0,"L",""),""))</f>
        <v/>
      </c>
      <c r="B7755" s="34">
        <v>7754</v>
      </c>
      <c r="C7755" s="19">
        <f t="shared" ca="1" si="485"/>
        <v>53684</v>
      </c>
      <c r="D7755" s="29">
        <f t="shared" ca="1" si="487"/>
        <v>0</v>
      </c>
      <c r="E7755" s="29">
        <f ca="1">IF(C7755&lt;Calculator!$D$26,0,IF(DAY($C7755)=1,IF(D7755-Calculator!$G$24&gt;0,Calculator!$G$24,D7755),0))</f>
        <v>0</v>
      </c>
      <c r="F7755" s="29">
        <f ca="1">IF(E7755&gt;0,D7755*Calculator!$G$22/12,0)</f>
        <v>0</v>
      </c>
      <c r="G7755" s="29">
        <f ca="1">IF(E7755&gt;0,(IFERROR(-PMT(Calculator!$G$22/12,Calculator!$G$23*12,Calculator!$G$20),0))-F7755,0)</f>
        <v>0</v>
      </c>
      <c r="H7755" s="29">
        <f t="shared" ca="1" si="488"/>
        <v>0</v>
      </c>
      <c r="I7755" s="29">
        <f t="shared" ca="1" si="486"/>
        <v>0</v>
      </c>
      <c r="J7755" s="30">
        <f>Calculator!$G$40</f>
        <v>6.5000000000000002E-2</v>
      </c>
      <c r="K7755" s="29">
        <f ca="1">IF(C7755&gt;=Calculator!$G$27,IF(DAY($C7755)=1,Calculator!$G$34/2,IF(DAY($C7755)=15,Calculator!$G$34/2,0)),0)</f>
        <v>0</v>
      </c>
      <c r="L7755" s="29">
        <f ca="1">IF(DAY($C7755)=28,IF(H7755=0,0,Calculator!$G$35),0)</f>
        <v>0</v>
      </c>
      <c r="M7755" s="29">
        <f ca="1">IF(I7755&gt;0,IF(DAY($C7755)=1,SUM(INDIRECT("I"&amp;(ROW(C7754)-DAY(C7754))):I7754),0),0)</f>
        <v>0</v>
      </c>
      <c r="N7755" s="29">
        <f ca="1">IF(C7755&lt;Calculator!$G$27,0,IF(C7755=Calculator!$G$27,Calculator!$G$39,IF(H7755-K7755&lt;=0,IF(D7755&gt;Calculator!$G$39,IF(H7755-K7755+E7755+L7755+M7755+Calculator!$G$39&gt;Calculator!$G$39,Calculator!$G$39-(H7755+E7755+L7755+M7755-K7755),Calculator!$G$39),D7755),0)))</f>
        <v>0</v>
      </c>
    </row>
    <row r="7756" spans="1:14" ht="15.75" thickBot="1">
      <c r="A7756" s="33" t="str">
        <f ca="1">IF(C7756=Calculator!$H$27,"F",IF(Daily!D7756+Daily!H7756=0,IF(D7755+H7755&gt;0,"L",""),""))</f>
        <v/>
      </c>
      <c r="B7756" s="34">
        <v>7755</v>
      </c>
      <c r="C7756" s="19">
        <f t="shared" ca="1" si="485"/>
        <v>53685</v>
      </c>
      <c r="D7756" s="29">
        <f t="shared" ca="1" si="487"/>
        <v>0</v>
      </c>
      <c r="E7756" s="29">
        <f ca="1">IF(C7756&lt;Calculator!$D$26,0,IF(DAY($C7756)=1,IF(D7756-Calculator!$G$24&gt;0,Calculator!$G$24,D7756),0))</f>
        <v>0</v>
      </c>
      <c r="F7756" s="29">
        <f ca="1">IF(E7756&gt;0,D7756*Calculator!$G$22/12,0)</f>
        <v>0</v>
      </c>
      <c r="G7756" s="29">
        <f ca="1">IF(E7756&gt;0,(IFERROR(-PMT(Calculator!$G$22/12,Calculator!$G$23*12,Calculator!$G$20),0))-F7756,0)</f>
        <v>0</v>
      </c>
      <c r="H7756" s="29">
        <f t="shared" ca="1" si="488"/>
        <v>0</v>
      </c>
      <c r="I7756" s="29">
        <f t="shared" ca="1" si="486"/>
        <v>0</v>
      </c>
      <c r="J7756" s="30">
        <f>Calculator!$G$40</f>
        <v>6.5000000000000002E-2</v>
      </c>
      <c r="K7756" s="29">
        <f ca="1">IF(C7756&gt;=Calculator!$G$27,IF(DAY($C7756)=1,Calculator!$G$34/2,IF(DAY($C7756)=15,Calculator!$G$34/2,0)),0)</f>
        <v>0</v>
      </c>
      <c r="L7756" s="29">
        <f ca="1">IF(DAY($C7756)=28,IF(H7756=0,0,Calculator!$G$35),0)</f>
        <v>0</v>
      </c>
      <c r="M7756" s="29">
        <f ca="1">IF(I7756&gt;0,IF(DAY($C7756)=1,SUM(INDIRECT("I"&amp;(ROW(C7755)-DAY(C7755))):I7755),0),0)</f>
        <v>0</v>
      </c>
      <c r="N7756" s="29">
        <f ca="1">IF(C7756&lt;Calculator!$G$27,0,IF(C7756=Calculator!$G$27,Calculator!$G$39,IF(H7756-K7756&lt;=0,IF(D7756&gt;Calculator!$G$39,IF(H7756-K7756+E7756+L7756+M7756+Calculator!$G$39&gt;Calculator!$G$39,Calculator!$G$39-(H7756+E7756+L7756+M7756-K7756),Calculator!$G$39),D7756),0)))</f>
        <v>0</v>
      </c>
    </row>
    <row r="7757" spans="1:14" ht="15.75" thickBot="1">
      <c r="A7757" s="33" t="str">
        <f ca="1">IF(C7757=Calculator!$H$27,"F",IF(Daily!D7757+Daily!H7757=0,IF(D7756+H7756&gt;0,"L",""),""))</f>
        <v/>
      </c>
      <c r="B7757" s="34">
        <v>7756</v>
      </c>
      <c r="C7757" s="19">
        <f t="shared" ca="1" si="485"/>
        <v>53686</v>
      </c>
      <c r="D7757" s="29">
        <f t="shared" ca="1" si="487"/>
        <v>0</v>
      </c>
      <c r="E7757" s="29">
        <f ca="1">IF(C7757&lt;Calculator!$D$26,0,IF(DAY($C7757)=1,IF(D7757-Calculator!$G$24&gt;0,Calculator!$G$24,D7757),0))</f>
        <v>0</v>
      </c>
      <c r="F7757" s="29">
        <f ca="1">IF(E7757&gt;0,D7757*Calculator!$G$22/12,0)</f>
        <v>0</v>
      </c>
      <c r="G7757" s="29">
        <f ca="1">IF(E7757&gt;0,(IFERROR(-PMT(Calculator!$G$22/12,Calculator!$G$23*12,Calculator!$G$20),0))-F7757,0)</f>
        <v>0</v>
      </c>
      <c r="H7757" s="29">
        <f t="shared" ca="1" si="488"/>
        <v>0</v>
      </c>
      <c r="I7757" s="29">
        <f t="shared" ca="1" si="486"/>
        <v>0</v>
      </c>
      <c r="J7757" s="30">
        <f>Calculator!$G$40</f>
        <v>6.5000000000000002E-2</v>
      </c>
      <c r="K7757" s="29">
        <f ca="1">IF(C7757&gt;=Calculator!$G$27,IF(DAY($C7757)=1,Calculator!$G$34/2,IF(DAY($C7757)=15,Calculator!$G$34/2,0)),0)</f>
        <v>0</v>
      </c>
      <c r="L7757" s="29">
        <f ca="1">IF(DAY($C7757)=28,IF(H7757=0,0,Calculator!$G$35),0)</f>
        <v>0</v>
      </c>
      <c r="M7757" s="29">
        <f ca="1">IF(I7757&gt;0,IF(DAY($C7757)=1,SUM(INDIRECT("I"&amp;(ROW(C7756)-DAY(C7756))):I7756),0),0)</f>
        <v>0</v>
      </c>
      <c r="N7757" s="29">
        <f ca="1">IF(C7757&lt;Calculator!$G$27,0,IF(C7757=Calculator!$G$27,Calculator!$G$39,IF(H7757-K7757&lt;=0,IF(D7757&gt;Calculator!$G$39,IF(H7757-K7757+E7757+L7757+M7757+Calculator!$G$39&gt;Calculator!$G$39,Calculator!$G$39-(H7757+E7757+L7757+M7757-K7757),Calculator!$G$39),D7757),0)))</f>
        <v>0</v>
      </c>
    </row>
    <row r="7758" spans="1:14" ht="15.75" thickBot="1">
      <c r="A7758" s="33" t="str">
        <f ca="1">IF(C7758=Calculator!$H$27,"F",IF(Daily!D7758+Daily!H7758=0,IF(D7757+H7757&gt;0,"L",""),""))</f>
        <v/>
      </c>
      <c r="B7758" s="34">
        <v>7757</v>
      </c>
      <c r="C7758" s="19">
        <f t="shared" ca="1" si="485"/>
        <v>53687</v>
      </c>
      <c r="D7758" s="29">
        <f t="shared" ca="1" si="487"/>
        <v>0</v>
      </c>
      <c r="E7758" s="29">
        <f ca="1">IF(C7758&lt;Calculator!$D$26,0,IF(DAY($C7758)=1,IF(D7758-Calculator!$G$24&gt;0,Calculator!$G$24,D7758),0))</f>
        <v>0</v>
      </c>
      <c r="F7758" s="29">
        <f ca="1">IF(E7758&gt;0,D7758*Calculator!$G$22/12,0)</f>
        <v>0</v>
      </c>
      <c r="G7758" s="29">
        <f ca="1">IF(E7758&gt;0,(IFERROR(-PMT(Calculator!$G$22/12,Calculator!$G$23*12,Calculator!$G$20),0))-F7758,0)</f>
        <v>0</v>
      </c>
      <c r="H7758" s="29">
        <f t="shared" ca="1" si="488"/>
        <v>0</v>
      </c>
      <c r="I7758" s="29">
        <f t="shared" ca="1" si="486"/>
        <v>0</v>
      </c>
      <c r="J7758" s="30">
        <f>Calculator!$G$40</f>
        <v>6.5000000000000002E-2</v>
      </c>
      <c r="K7758" s="29">
        <f ca="1">IF(C7758&gt;=Calculator!$G$27,IF(DAY($C7758)=1,Calculator!$G$34/2,IF(DAY($C7758)=15,Calculator!$G$34/2,0)),0)</f>
        <v>0</v>
      </c>
      <c r="L7758" s="29">
        <f ca="1">IF(DAY($C7758)=28,IF(H7758=0,0,Calculator!$G$35),0)</f>
        <v>0</v>
      </c>
      <c r="M7758" s="29">
        <f ca="1">IF(I7758&gt;0,IF(DAY($C7758)=1,SUM(INDIRECT("I"&amp;(ROW(C7757)-DAY(C7757))):I7757),0),0)</f>
        <v>0</v>
      </c>
      <c r="N7758" s="29">
        <f ca="1">IF(C7758&lt;Calculator!$G$27,0,IF(C7758=Calculator!$G$27,Calculator!$G$39,IF(H7758-K7758&lt;=0,IF(D7758&gt;Calculator!$G$39,IF(H7758-K7758+E7758+L7758+M7758+Calculator!$G$39&gt;Calculator!$G$39,Calculator!$G$39-(H7758+E7758+L7758+M7758-K7758),Calculator!$G$39),D7758),0)))</f>
        <v>0</v>
      </c>
    </row>
    <row r="7759" spans="1:14" ht="15.75" thickBot="1">
      <c r="A7759" s="33" t="str">
        <f ca="1">IF(C7759=Calculator!$H$27,"F",IF(Daily!D7759+Daily!H7759=0,IF(D7758+H7758&gt;0,"L",""),""))</f>
        <v/>
      </c>
      <c r="B7759" s="34">
        <v>7758</v>
      </c>
      <c r="C7759" s="19">
        <f t="shared" ca="1" si="485"/>
        <v>53688</v>
      </c>
      <c r="D7759" s="29">
        <f t="shared" ca="1" si="487"/>
        <v>0</v>
      </c>
      <c r="E7759" s="29">
        <f ca="1">IF(C7759&lt;Calculator!$D$26,0,IF(DAY($C7759)=1,IF(D7759-Calculator!$G$24&gt;0,Calculator!$G$24,D7759),0))</f>
        <v>0</v>
      </c>
      <c r="F7759" s="29">
        <f ca="1">IF(E7759&gt;0,D7759*Calculator!$G$22/12,0)</f>
        <v>0</v>
      </c>
      <c r="G7759" s="29">
        <f ca="1">IF(E7759&gt;0,(IFERROR(-PMT(Calculator!$G$22/12,Calculator!$G$23*12,Calculator!$G$20),0))-F7759,0)</f>
        <v>0</v>
      </c>
      <c r="H7759" s="29">
        <f t="shared" ca="1" si="488"/>
        <v>0</v>
      </c>
      <c r="I7759" s="29">
        <f t="shared" ca="1" si="486"/>
        <v>0</v>
      </c>
      <c r="J7759" s="30">
        <f>Calculator!$G$40</f>
        <v>6.5000000000000002E-2</v>
      </c>
      <c r="K7759" s="29">
        <f ca="1">IF(C7759&gt;=Calculator!$G$27,IF(DAY($C7759)=1,Calculator!$G$34/2,IF(DAY($C7759)=15,Calculator!$G$34/2,0)),0)</f>
        <v>0</v>
      </c>
      <c r="L7759" s="29">
        <f ca="1">IF(DAY($C7759)=28,IF(H7759=0,0,Calculator!$G$35),0)</f>
        <v>0</v>
      </c>
      <c r="M7759" s="29">
        <f ca="1">IF(I7759&gt;0,IF(DAY($C7759)=1,SUM(INDIRECT("I"&amp;(ROW(C7758)-DAY(C7758))):I7758),0),0)</f>
        <v>0</v>
      </c>
      <c r="N7759" s="29">
        <f ca="1">IF(C7759&lt;Calculator!$G$27,0,IF(C7759=Calculator!$G$27,Calculator!$G$39,IF(H7759-K7759&lt;=0,IF(D7759&gt;Calculator!$G$39,IF(H7759-K7759+E7759+L7759+M7759+Calculator!$G$39&gt;Calculator!$G$39,Calculator!$G$39-(H7759+E7759+L7759+M7759-K7759),Calculator!$G$39),D7759),0)))</f>
        <v>0</v>
      </c>
    </row>
    <row r="7760" spans="1:14" ht="15.75" thickBot="1">
      <c r="A7760" s="33" t="str">
        <f ca="1">IF(C7760=Calculator!$H$27,"F",IF(Daily!D7760+Daily!H7760=0,IF(D7759+H7759&gt;0,"L",""),""))</f>
        <v/>
      </c>
      <c r="B7760" s="34">
        <v>7759</v>
      </c>
      <c r="C7760" s="19">
        <f t="shared" ca="1" si="485"/>
        <v>53689</v>
      </c>
      <c r="D7760" s="29">
        <f t="shared" ca="1" si="487"/>
        <v>0</v>
      </c>
      <c r="E7760" s="29">
        <f ca="1">IF(C7760&lt;Calculator!$D$26,0,IF(DAY($C7760)=1,IF(D7760-Calculator!$G$24&gt;0,Calculator!$G$24,D7760),0))</f>
        <v>0</v>
      </c>
      <c r="F7760" s="29">
        <f ca="1">IF(E7760&gt;0,D7760*Calculator!$G$22/12,0)</f>
        <v>0</v>
      </c>
      <c r="G7760" s="29">
        <f ca="1">IF(E7760&gt;0,(IFERROR(-PMT(Calculator!$G$22/12,Calculator!$G$23*12,Calculator!$G$20),0))-F7760,0)</f>
        <v>0</v>
      </c>
      <c r="H7760" s="29">
        <f t="shared" ca="1" si="488"/>
        <v>0</v>
      </c>
      <c r="I7760" s="29">
        <f t="shared" ca="1" si="486"/>
        <v>0</v>
      </c>
      <c r="J7760" s="30">
        <f>Calculator!$G$40</f>
        <v>6.5000000000000002E-2</v>
      </c>
      <c r="K7760" s="29">
        <f ca="1">IF(C7760&gt;=Calculator!$G$27,IF(DAY($C7760)=1,Calculator!$G$34/2,IF(DAY($C7760)=15,Calculator!$G$34/2,0)),0)</f>
        <v>0</v>
      </c>
      <c r="L7760" s="29">
        <f ca="1">IF(DAY($C7760)=28,IF(H7760=0,0,Calculator!$G$35),0)</f>
        <v>0</v>
      </c>
      <c r="M7760" s="29">
        <f ca="1">IF(I7760&gt;0,IF(DAY($C7760)=1,SUM(INDIRECT("I"&amp;(ROW(C7759)-DAY(C7759))):I7759),0),0)</f>
        <v>0</v>
      </c>
      <c r="N7760" s="29">
        <f ca="1">IF(C7760&lt;Calculator!$G$27,0,IF(C7760=Calculator!$G$27,Calculator!$G$39,IF(H7760-K7760&lt;=0,IF(D7760&gt;Calculator!$G$39,IF(H7760-K7760+E7760+L7760+M7760+Calculator!$G$39&gt;Calculator!$G$39,Calculator!$G$39-(H7760+E7760+L7760+M7760-K7760),Calculator!$G$39),D7760),0)))</f>
        <v>0</v>
      </c>
    </row>
    <row r="7761" spans="1:14" ht="15.75" thickBot="1">
      <c r="A7761" s="33" t="str">
        <f ca="1">IF(C7761=Calculator!$H$27,"F",IF(Daily!D7761+Daily!H7761=0,IF(D7760+H7760&gt;0,"L",""),""))</f>
        <v/>
      </c>
      <c r="B7761" s="34">
        <v>7760</v>
      </c>
      <c r="C7761" s="19">
        <f t="shared" ca="1" si="485"/>
        <v>53690</v>
      </c>
      <c r="D7761" s="29">
        <f t="shared" ca="1" si="487"/>
        <v>0</v>
      </c>
      <c r="E7761" s="29">
        <f ca="1">IF(C7761&lt;Calculator!$D$26,0,IF(DAY($C7761)=1,IF(D7761-Calculator!$G$24&gt;0,Calculator!$G$24,D7761),0))</f>
        <v>0</v>
      </c>
      <c r="F7761" s="29">
        <f ca="1">IF(E7761&gt;0,D7761*Calculator!$G$22/12,0)</f>
        <v>0</v>
      </c>
      <c r="G7761" s="29">
        <f ca="1">IF(E7761&gt;0,(IFERROR(-PMT(Calculator!$G$22/12,Calculator!$G$23*12,Calculator!$G$20),0))-F7761,0)</f>
        <v>0</v>
      </c>
      <c r="H7761" s="29">
        <f t="shared" ca="1" si="488"/>
        <v>0</v>
      </c>
      <c r="I7761" s="29">
        <f t="shared" ca="1" si="486"/>
        <v>0</v>
      </c>
      <c r="J7761" s="30">
        <f>Calculator!$G$40</f>
        <v>6.5000000000000002E-2</v>
      </c>
      <c r="K7761" s="29">
        <f ca="1">IF(C7761&gt;=Calculator!$G$27,IF(DAY($C7761)=1,Calculator!$G$34/2,IF(DAY($C7761)=15,Calculator!$G$34/2,0)),0)</f>
        <v>0</v>
      </c>
      <c r="L7761" s="29">
        <f ca="1">IF(DAY($C7761)=28,IF(H7761=0,0,Calculator!$G$35),0)</f>
        <v>0</v>
      </c>
      <c r="M7761" s="29">
        <f ca="1">IF(I7761&gt;0,IF(DAY($C7761)=1,SUM(INDIRECT("I"&amp;(ROW(C7760)-DAY(C7760))):I7760),0),0)</f>
        <v>0</v>
      </c>
      <c r="N7761" s="29">
        <f ca="1">IF(C7761&lt;Calculator!$G$27,0,IF(C7761=Calculator!$G$27,Calculator!$G$39,IF(H7761-K7761&lt;=0,IF(D7761&gt;Calculator!$G$39,IF(H7761-K7761+E7761+L7761+M7761+Calculator!$G$39&gt;Calculator!$G$39,Calculator!$G$39-(H7761+E7761+L7761+M7761-K7761),Calculator!$G$39),D7761),0)))</f>
        <v>0</v>
      </c>
    </row>
    <row r="7762" spans="1:14" ht="15.75" thickBot="1">
      <c r="A7762" s="33" t="str">
        <f ca="1">IF(C7762=Calculator!$H$27,"F",IF(Daily!D7762+Daily!H7762=0,IF(D7761+H7761&gt;0,"L",""),""))</f>
        <v/>
      </c>
      <c r="B7762" s="34">
        <v>7761</v>
      </c>
      <c r="C7762" s="19">
        <f t="shared" ca="1" si="485"/>
        <v>53691</v>
      </c>
      <c r="D7762" s="29">
        <f t="shared" ca="1" si="487"/>
        <v>0</v>
      </c>
      <c r="E7762" s="29">
        <f ca="1">IF(C7762&lt;Calculator!$D$26,0,IF(DAY($C7762)=1,IF(D7762-Calculator!$G$24&gt;0,Calculator!$G$24,D7762),0))</f>
        <v>0</v>
      </c>
      <c r="F7762" s="29">
        <f ca="1">IF(E7762&gt;0,D7762*Calculator!$G$22/12,0)</f>
        <v>0</v>
      </c>
      <c r="G7762" s="29">
        <f ca="1">IF(E7762&gt;0,(IFERROR(-PMT(Calculator!$G$22/12,Calculator!$G$23*12,Calculator!$G$20),0))-F7762,0)</f>
        <v>0</v>
      </c>
      <c r="H7762" s="29">
        <f t="shared" ca="1" si="488"/>
        <v>0</v>
      </c>
      <c r="I7762" s="29">
        <f t="shared" ca="1" si="486"/>
        <v>0</v>
      </c>
      <c r="J7762" s="30">
        <f>Calculator!$G$40</f>
        <v>6.5000000000000002E-2</v>
      </c>
      <c r="K7762" s="29">
        <f ca="1">IF(C7762&gt;=Calculator!$G$27,IF(DAY($C7762)=1,Calculator!$G$34/2,IF(DAY($C7762)=15,Calculator!$G$34/2,0)),0)</f>
        <v>0</v>
      </c>
      <c r="L7762" s="29">
        <f ca="1">IF(DAY($C7762)=28,IF(H7762=0,0,Calculator!$G$35),0)</f>
        <v>0</v>
      </c>
      <c r="M7762" s="29">
        <f ca="1">IF(I7762&gt;0,IF(DAY($C7762)=1,SUM(INDIRECT("I"&amp;(ROW(C7761)-DAY(C7761))):I7761),0),0)</f>
        <v>0</v>
      </c>
      <c r="N7762" s="29">
        <f ca="1">IF(C7762&lt;Calculator!$G$27,0,IF(C7762=Calculator!$G$27,Calculator!$G$39,IF(H7762-K7762&lt;=0,IF(D7762&gt;Calculator!$G$39,IF(H7762-K7762+E7762+L7762+M7762+Calculator!$G$39&gt;Calculator!$G$39,Calculator!$G$39-(H7762+E7762+L7762+M7762-K7762),Calculator!$G$39),D7762),0)))</f>
        <v>0</v>
      </c>
    </row>
    <row r="7763" spans="1:14" ht="15.75" thickBot="1">
      <c r="A7763" s="33" t="str">
        <f ca="1">IF(C7763=Calculator!$H$27,"F",IF(Daily!D7763+Daily!H7763=0,IF(D7762+H7762&gt;0,"L",""),""))</f>
        <v/>
      </c>
      <c r="B7763" s="34">
        <v>7762</v>
      </c>
      <c r="C7763" s="19">
        <f t="shared" ca="1" si="485"/>
        <v>53692</v>
      </c>
      <c r="D7763" s="29">
        <f t="shared" ca="1" si="487"/>
        <v>0</v>
      </c>
      <c r="E7763" s="29">
        <f ca="1">IF(C7763&lt;Calculator!$D$26,0,IF(DAY($C7763)=1,IF(D7763-Calculator!$G$24&gt;0,Calculator!$G$24,D7763),0))</f>
        <v>0</v>
      </c>
      <c r="F7763" s="29">
        <f ca="1">IF(E7763&gt;0,D7763*Calculator!$G$22/12,0)</f>
        <v>0</v>
      </c>
      <c r="G7763" s="29">
        <f ca="1">IF(E7763&gt;0,(IFERROR(-PMT(Calculator!$G$22/12,Calculator!$G$23*12,Calculator!$G$20),0))-F7763,0)</f>
        <v>0</v>
      </c>
      <c r="H7763" s="29">
        <f t="shared" ca="1" si="488"/>
        <v>0</v>
      </c>
      <c r="I7763" s="29">
        <f t="shared" ca="1" si="486"/>
        <v>0</v>
      </c>
      <c r="J7763" s="30">
        <f>Calculator!$G$40</f>
        <v>6.5000000000000002E-2</v>
      </c>
      <c r="K7763" s="29">
        <f ca="1">IF(C7763&gt;=Calculator!$G$27,IF(DAY($C7763)=1,Calculator!$G$34/2,IF(DAY($C7763)=15,Calculator!$G$34/2,0)),0)</f>
        <v>0</v>
      </c>
      <c r="L7763" s="29">
        <f ca="1">IF(DAY($C7763)=28,IF(H7763=0,0,Calculator!$G$35),0)</f>
        <v>0</v>
      </c>
      <c r="M7763" s="29">
        <f ca="1">IF(I7763&gt;0,IF(DAY($C7763)=1,SUM(INDIRECT("I"&amp;(ROW(C7762)-DAY(C7762))):I7762),0),0)</f>
        <v>0</v>
      </c>
      <c r="N7763" s="29">
        <f ca="1">IF(C7763&lt;Calculator!$G$27,0,IF(C7763=Calculator!$G$27,Calculator!$G$39,IF(H7763-K7763&lt;=0,IF(D7763&gt;Calculator!$G$39,IF(H7763-K7763+E7763+L7763+M7763+Calculator!$G$39&gt;Calculator!$G$39,Calculator!$G$39-(H7763+E7763+L7763+M7763-K7763),Calculator!$G$39),D7763),0)))</f>
        <v>0</v>
      </c>
    </row>
    <row r="7764" spans="1:14" ht="15.75" thickBot="1">
      <c r="A7764" s="33" t="str">
        <f ca="1">IF(C7764=Calculator!$H$27,"F",IF(Daily!D7764+Daily!H7764=0,IF(D7763+H7763&gt;0,"L",""),""))</f>
        <v/>
      </c>
      <c r="B7764" s="34">
        <v>7763</v>
      </c>
      <c r="C7764" s="19">
        <f t="shared" ca="1" si="485"/>
        <v>53693</v>
      </c>
      <c r="D7764" s="29">
        <f t="shared" ca="1" si="487"/>
        <v>0</v>
      </c>
      <c r="E7764" s="29">
        <f ca="1">IF(C7764&lt;Calculator!$D$26,0,IF(DAY($C7764)=1,IF(D7764-Calculator!$G$24&gt;0,Calculator!$G$24,D7764),0))</f>
        <v>0</v>
      </c>
      <c r="F7764" s="29">
        <f ca="1">IF(E7764&gt;0,D7764*Calculator!$G$22/12,0)</f>
        <v>0</v>
      </c>
      <c r="G7764" s="29">
        <f ca="1">IF(E7764&gt;0,(IFERROR(-PMT(Calculator!$G$22/12,Calculator!$G$23*12,Calculator!$G$20),0))-F7764,0)</f>
        <v>0</v>
      </c>
      <c r="H7764" s="29">
        <f t="shared" ca="1" si="488"/>
        <v>0</v>
      </c>
      <c r="I7764" s="29">
        <f t="shared" ca="1" si="486"/>
        <v>0</v>
      </c>
      <c r="J7764" s="30">
        <f>Calculator!$G$40</f>
        <v>6.5000000000000002E-2</v>
      </c>
      <c r="K7764" s="29">
        <f ca="1">IF(C7764&gt;=Calculator!$G$27,IF(DAY($C7764)=1,Calculator!$G$34/2,IF(DAY($C7764)=15,Calculator!$G$34/2,0)),0)</f>
        <v>4500</v>
      </c>
      <c r="L7764" s="29">
        <f ca="1">IF(DAY($C7764)=28,IF(H7764=0,0,Calculator!$G$35),0)</f>
        <v>0</v>
      </c>
      <c r="M7764" s="29">
        <f ca="1">IF(I7764&gt;0,IF(DAY($C7764)=1,SUM(INDIRECT("I"&amp;(ROW(C7763)-DAY(C7763))):I7763),0),0)</f>
        <v>0</v>
      </c>
      <c r="N7764" s="29">
        <f ca="1">IF(C7764&lt;Calculator!$G$27,0,IF(C7764=Calculator!$G$27,Calculator!$G$39,IF(H7764-K7764&lt;=0,IF(D7764&gt;Calculator!$G$39,IF(H7764-K7764+E7764+L7764+M7764+Calculator!$G$39&gt;Calculator!$G$39,Calculator!$G$39-(H7764+E7764+L7764+M7764-K7764),Calculator!$G$39),D7764),0)))</f>
        <v>0</v>
      </c>
    </row>
    <row r="7765" spans="1:14" ht="15.75" thickBot="1">
      <c r="A7765" s="33" t="str">
        <f ca="1">IF(C7765=Calculator!$H$27,"F",IF(Daily!D7765+Daily!H7765=0,IF(D7764+H7764&gt;0,"L",""),""))</f>
        <v/>
      </c>
      <c r="B7765" s="34">
        <v>7764</v>
      </c>
      <c r="C7765" s="19">
        <f t="shared" ca="1" si="485"/>
        <v>53694</v>
      </c>
      <c r="D7765" s="29">
        <f t="shared" ca="1" si="487"/>
        <v>0</v>
      </c>
      <c r="E7765" s="29">
        <f ca="1">IF(C7765&lt;Calculator!$D$26,0,IF(DAY($C7765)=1,IF(D7765-Calculator!$G$24&gt;0,Calculator!$G$24,D7765),0))</f>
        <v>0</v>
      </c>
      <c r="F7765" s="29">
        <f ca="1">IF(E7765&gt;0,D7765*Calculator!$G$22/12,0)</f>
        <v>0</v>
      </c>
      <c r="G7765" s="29">
        <f ca="1">IF(E7765&gt;0,(IFERROR(-PMT(Calculator!$G$22/12,Calculator!$G$23*12,Calculator!$G$20),0))-F7765,0)</f>
        <v>0</v>
      </c>
      <c r="H7765" s="29">
        <f t="shared" ca="1" si="488"/>
        <v>0</v>
      </c>
      <c r="I7765" s="29">
        <f t="shared" ca="1" si="486"/>
        <v>0</v>
      </c>
      <c r="J7765" s="30">
        <f>Calculator!$G$40</f>
        <v>6.5000000000000002E-2</v>
      </c>
      <c r="K7765" s="29">
        <f ca="1">IF(C7765&gt;=Calculator!$G$27,IF(DAY($C7765)=1,Calculator!$G$34/2,IF(DAY($C7765)=15,Calculator!$G$34/2,0)),0)</f>
        <v>0</v>
      </c>
      <c r="L7765" s="29">
        <f ca="1">IF(DAY($C7765)=28,IF(H7765=0,0,Calculator!$G$35),0)</f>
        <v>0</v>
      </c>
      <c r="M7765" s="29">
        <f ca="1">IF(I7765&gt;0,IF(DAY($C7765)=1,SUM(INDIRECT("I"&amp;(ROW(C7764)-DAY(C7764))):I7764),0),0)</f>
        <v>0</v>
      </c>
      <c r="N7765" s="29">
        <f ca="1">IF(C7765&lt;Calculator!$G$27,0,IF(C7765=Calculator!$G$27,Calculator!$G$39,IF(H7765-K7765&lt;=0,IF(D7765&gt;Calculator!$G$39,IF(H7765-K7765+E7765+L7765+M7765+Calculator!$G$39&gt;Calculator!$G$39,Calculator!$G$39-(H7765+E7765+L7765+M7765-K7765),Calculator!$G$39),D7765),0)))</f>
        <v>0</v>
      </c>
    </row>
    <row r="7766" spans="1:14" ht="15.75" thickBot="1">
      <c r="A7766" s="33" t="str">
        <f ca="1">IF(C7766=Calculator!$H$27,"F",IF(Daily!D7766+Daily!H7766=0,IF(D7765+H7765&gt;0,"L",""),""))</f>
        <v/>
      </c>
      <c r="B7766" s="34">
        <v>7765</v>
      </c>
      <c r="C7766" s="19">
        <f t="shared" ca="1" si="485"/>
        <v>53695</v>
      </c>
      <c r="D7766" s="29">
        <f t="shared" ca="1" si="487"/>
        <v>0</v>
      </c>
      <c r="E7766" s="29">
        <f ca="1">IF(C7766&lt;Calculator!$D$26,0,IF(DAY($C7766)=1,IF(D7766-Calculator!$G$24&gt;0,Calculator!$G$24,D7766),0))</f>
        <v>0</v>
      </c>
      <c r="F7766" s="29">
        <f ca="1">IF(E7766&gt;0,D7766*Calculator!$G$22/12,0)</f>
        <v>0</v>
      </c>
      <c r="G7766" s="29">
        <f ca="1">IF(E7766&gt;0,(IFERROR(-PMT(Calculator!$G$22/12,Calculator!$G$23*12,Calculator!$G$20),0))-F7766,0)</f>
        <v>0</v>
      </c>
      <c r="H7766" s="29">
        <f t="shared" ca="1" si="488"/>
        <v>0</v>
      </c>
      <c r="I7766" s="29">
        <f t="shared" ca="1" si="486"/>
        <v>0</v>
      </c>
      <c r="J7766" s="30">
        <f>Calculator!$G$40</f>
        <v>6.5000000000000002E-2</v>
      </c>
      <c r="K7766" s="29">
        <f ca="1">IF(C7766&gt;=Calculator!$G$27,IF(DAY($C7766)=1,Calculator!$G$34/2,IF(DAY($C7766)=15,Calculator!$G$34/2,0)),0)</f>
        <v>0</v>
      </c>
      <c r="L7766" s="29">
        <f ca="1">IF(DAY($C7766)=28,IF(H7766=0,0,Calculator!$G$35),0)</f>
        <v>0</v>
      </c>
      <c r="M7766" s="29">
        <f ca="1">IF(I7766&gt;0,IF(DAY($C7766)=1,SUM(INDIRECT("I"&amp;(ROW(C7765)-DAY(C7765))):I7765),0),0)</f>
        <v>0</v>
      </c>
      <c r="N7766" s="29">
        <f ca="1">IF(C7766&lt;Calculator!$G$27,0,IF(C7766=Calculator!$G$27,Calculator!$G$39,IF(H7766-K7766&lt;=0,IF(D7766&gt;Calculator!$G$39,IF(H7766-K7766+E7766+L7766+M7766+Calculator!$G$39&gt;Calculator!$G$39,Calculator!$G$39-(H7766+E7766+L7766+M7766-K7766),Calculator!$G$39),D7766),0)))</f>
        <v>0</v>
      </c>
    </row>
    <row r="7767" spans="1:14" ht="15.75" thickBot="1">
      <c r="A7767" s="33" t="str">
        <f ca="1">IF(C7767=Calculator!$H$27,"F",IF(Daily!D7767+Daily!H7767=0,IF(D7766+H7766&gt;0,"L",""),""))</f>
        <v/>
      </c>
      <c r="B7767" s="34">
        <v>7766</v>
      </c>
      <c r="C7767" s="19">
        <f t="shared" ca="1" si="485"/>
        <v>53696</v>
      </c>
      <c r="D7767" s="29">
        <f t="shared" ca="1" si="487"/>
        <v>0</v>
      </c>
      <c r="E7767" s="29">
        <f ca="1">IF(C7767&lt;Calculator!$D$26,0,IF(DAY($C7767)=1,IF(D7767-Calculator!$G$24&gt;0,Calculator!$G$24,D7767),0))</f>
        <v>0</v>
      </c>
      <c r="F7767" s="29">
        <f ca="1">IF(E7767&gt;0,D7767*Calculator!$G$22/12,0)</f>
        <v>0</v>
      </c>
      <c r="G7767" s="29">
        <f ca="1">IF(E7767&gt;0,(IFERROR(-PMT(Calculator!$G$22/12,Calculator!$G$23*12,Calculator!$G$20),0))-F7767,0)</f>
        <v>0</v>
      </c>
      <c r="H7767" s="29">
        <f t="shared" ca="1" si="488"/>
        <v>0</v>
      </c>
      <c r="I7767" s="29">
        <f t="shared" ca="1" si="486"/>
        <v>0</v>
      </c>
      <c r="J7767" s="30">
        <f>Calculator!$G$40</f>
        <v>6.5000000000000002E-2</v>
      </c>
      <c r="K7767" s="29">
        <f ca="1">IF(C7767&gt;=Calculator!$G$27,IF(DAY($C7767)=1,Calculator!$G$34/2,IF(DAY($C7767)=15,Calculator!$G$34/2,0)),0)</f>
        <v>0</v>
      </c>
      <c r="L7767" s="29">
        <f ca="1">IF(DAY($C7767)=28,IF(H7767=0,0,Calculator!$G$35),0)</f>
        <v>0</v>
      </c>
      <c r="M7767" s="29">
        <f ca="1">IF(I7767&gt;0,IF(DAY($C7767)=1,SUM(INDIRECT("I"&amp;(ROW(C7766)-DAY(C7766))):I7766),0),0)</f>
        <v>0</v>
      </c>
      <c r="N7767" s="29">
        <f ca="1">IF(C7767&lt;Calculator!$G$27,0,IF(C7767=Calculator!$G$27,Calculator!$G$39,IF(H7767-K7767&lt;=0,IF(D7767&gt;Calculator!$G$39,IF(H7767-K7767+E7767+L7767+M7767+Calculator!$G$39&gt;Calculator!$G$39,Calculator!$G$39-(H7767+E7767+L7767+M7767-K7767),Calculator!$G$39),D7767),0)))</f>
        <v>0</v>
      </c>
    </row>
    <row r="7768" spans="1:14" ht="15.75" thickBot="1">
      <c r="A7768" s="33" t="str">
        <f ca="1">IF(C7768=Calculator!$H$27,"F",IF(Daily!D7768+Daily!H7768=0,IF(D7767+H7767&gt;0,"L",""),""))</f>
        <v/>
      </c>
      <c r="B7768" s="34">
        <v>7767</v>
      </c>
      <c r="C7768" s="19">
        <f t="shared" ca="1" si="485"/>
        <v>53697</v>
      </c>
      <c r="D7768" s="29">
        <f t="shared" ca="1" si="487"/>
        <v>0</v>
      </c>
      <c r="E7768" s="29">
        <f ca="1">IF(C7768&lt;Calculator!$D$26,0,IF(DAY($C7768)=1,IF(D7768-Calculator!$G$24&gt;0,Calculator!$G$24,D7768),0))</f>
        <v>0</v>
      </c>
      <c r="F7768" s="29">
        <f ca="1">IF(E7768&gt;0,D7768*Calculator!$G$22/12,0)</f>
        <v>0</v>
      </c>
      <c r="G7768" s="29">
        <f ca="1">IF(E7768&gt;0,(IFERROR(-PMT(Calculator!$G$22/12,Calculator!$G$23*12,Calculator!$G$20),0))-F7768,0)</f>
        <v>0</v>
      </c>
      <c r="H7768" s="29">
        <f t="shared" ca="1" si="488"/>
        <v>0</v>
      </c>
      <c r="I7768" s="29">
        <f t="shared" ca="1" si="486"/>
        <v>0</v>
      </c>
      <c r="J7768" s="30">
        <f>Calculator!$G$40</f>
        <v>6.5000000000000002E-2</v>
      </c>
      <c r="K7768" s="29">
        <f ca="1">IF(C7768&gt;=Calculator!$G$27,IF(DAY($C7768)=1,Calculator!$G$34/2,IF(DAY($C7768)=15,Calculator!$G$34/2,0)),0)</f>
        <v>0</v>
      </c>
      <c r="L7768" s="29">
        <f ca="1">IF(DAY($C7768)=28,IF(H7768=0,0,Calculator!$G$35),0)</f>
        <v>0</v>
      </c>
      <c r="M7768" s="29">
        <f ca="1">IF(I7768&gt;0,IF(DAY($C7768)=1,SUM(INDIRECT("I"&amp;(ROW(C7767)-DAY(C7767))):I7767),0),0)</f>
        <v>0</v>
      </c>
      <c r="N7768" s="29">
        <f ca="1">IF(C7768&lt;Calculator!$G$27,0,IF(C7768=Calculator!$G$27,Calculator!$G$39,IF(H7768-K7768&lt;=0,IF(D7768&gt;Calculator!$G$39,IF(H7768-K7768+E7768+L7768+M7768+Calculator!$G$39&gt;Calculator!$G$39,Calculator!$G$39-(H7768+E7768+L7768+M7768-K7768),Calculator!$G$39),D7768),0)))</f>
        <v>0</v>
      </c>
    </row>
    <row r="7769" spans="1:14" ht="15.75" thickBot="1">
      <c r="A7769" s="33" t="str">
        <f ca="1">IF(C7769=Calculator!$H$27,"F",IF(Daily!D7769+Daily!H7769=0,IF(D7768+H7768&gt;0,"L",""),""))</f>
        <v/>
      </c>
      <c r="B7769" s="34">
        <v>7768</v>
      </c>
      <c r="C7769" s="19">
        <f t="shared" ca="1" si="485"/>
        <v>53698</v>
      </c>
      <c r="D7769" s="29">
        <f t="shared" ca="1" si="487"/>
        <v>0</v>
      </c>
      <c r="E7769" s="29">
        <f ca="1">IF(C7769&lt;Calculator!$D$26,0,IF(DAY($C7769)=1,IF(D7769-Calculator!$G$24&gt;0,Calculator!$G$24,D7769),0))</f>
        <v>0</v>
      </c>
      <c r="F7769" s="29">
        <f ca="1">IF(E7769&gt;0,D7769*Calculator!$G$22/12,0)</f>
        <v>0</v>
      </c>
      <c r="G7769" s="29">
        <f ca="1">IF(E7769&gt;0,(IFERROR(-PMT(Calculator!$G$22/12,Calculator!$G$23*12,Calculator!$G$20),0))-F7769,0)</f>
        <v>0</v>
      </c>
      <c r="H7769" s="29">
        <f t="shared" ca="1" si="488"/>
        <v>0</v>
      </c>
      <c r="I7769" s="29">
        <f t="shared" ca="1" si="486"/>
        <v>0</v>
      </c>
      <c r="J7769" s="30">
        <f>Calculator!$G$40</f>
        <v>6.5000000000000002E-2</v>
      </c>
      <c r="K7769" s="29">
        <f ca="1">IF(C7769&gt;=Calculator!$G$27,IF(DAY($C7769)=1,Calculator!$G$34/2,IF(DAY($C7769)=15,Calculator!$G$34/2,0)),0)</f>
        <v>0</v>
      </c>
      <c r="L7769" s="29">
        <f ca="1">IF(DAY($C7769)=28,IF(H7769=0,0,Calculator!$G$35),0)</f>
        <v>0</v>
      </c>
      <c r="M7769" s="29">
        <f ca="1">IF(I7769&gt;0,IF(DAY($C7769)=1,SUM(INDIRECT("I"&amp;(ROW(C7768)-DAY(C7768))):I7768),0),0)</f>
        <v>0</v>
      </c>
      <c r="N7769" s="29">
        <f ca="1">IF(C7769&lt;Calculator!$G$27,0,IF(C7769=Calculator!$G$27,Calculator!$G$39,IF(H7769-K7769&lt;=0,IF(D7769&gt;Calculator!$G$39,IF(H7769-K7769+E7769+L7769+M7769+Calculator!$G$39&gt;Calculator!$G$39,Calculator!$G$39-(H7769+E7769+L7769+M7769-K7769),Calculator!$G$39),D7769),0)))</f>
        <v>0</v>
      </c>
    </row>
    <row r="7770" spans="1:14" ht="15.75" thickBot="1">
      <c r="A7770" s="33" t="str">
        <f ca="1">IF(C7770=Calculator!$H$27,"F",IF(Daily!D7770+Daily!H7770=0,IF(D7769+H7769&gt;0,"L",""),""))</f>
        <v/>
      </c>
      <c r="B7770" s="34">
        <v>7769</v>
      </c>
      <c r="C7770" s="19">
        <f t="shared" ca="1" si="485"/>
        <v>53699</v>
      </c>
      <c r="D7770" s="29">
        <f t="shared" ca="1" si="487"/>
        <v>0</v>
      </c>
      <c r="E7770" s="29">
        <f ca="1">IF(C7770&lt;Calculator!$D$26,0,IF(DAY($C7770)=1,IF(D7770-Calculator!$G$24&gt;0,Calculator!$G$24,D7770),0))</f>
        <v>0</v>
      </c>
      <c r="F7770" s="29">
        <f ca="1">IF(E7770&gt;0,D7770*Calculator!$G$22/12,0)</f>
        <v>0</v>
      </c>
      <c r="G7770" s="29">
        <f ca="1">IF(E7770&gt;0,(IFERROR(-PMT(Calculator!$G$22/12,Calculator!$G$23*12,Calculator!$G$20),0))-F7770,0)</f>
        <v>0</v>
      </c>
      <c r="H7770" s="29">
        <f t="shared" ca="1" si="488"/>
        <v>0</v>
      </c>
      <c r="I7770" s="29">
        <f t="shared" ca="1" si="486"/>
        <v>0</v>
      </c>
      <c r="J7770" s="30">
        <f>Calculator!$G$40</f>
        <v>6.5000000000000002E-2</v>
      </c>
      <c r="K7770" s="29">
        <f ca="1">IF(C7770&gt;=Calculator!$G$27,IF(DAY($C7770)=1,Calculator!$G$34/2,IF(DAY($C7770)=15,Calculator!$G$34/2,0)),0)</f>
        <v>0</v>
      </c>
      <c r="L7770" s="29">
        <f ca="1">IF(DAY($C7770)=28,IF(H7770=0,0,Calculator!$G$35),0)</f>
        <v>0</v>
      </c>
      <c r="M7770" s="29">
        <f ca="1">IF(I7770&gt;0,IF(DAY($C7770)=1,SUM(INDIRECT("I"&amp;(ROW(C7769)-DAY(C7769))):I7769),0),0)</f>
        <v>0</v>
      </c>
      <c r="N7770" s="29">
        <f ca="1">IF(C7770&lt;Calculator!$G$27,0,IF(C7770=Calculator!$G$27,Calculator!$G$39,IF(H7770-K7770&lt;=0,IF(D7770&gt;Calculator!$G$39,IF(H7770-K7770+E7770+L7770+M7770+Calculator!$G$39&gt;Calculator!$G$39,Calculator!$G$39-(H7770+E7770+L7770+M7770-K7770),Calculator!$G$39),D7770),0)))</f>
        <v>0</v>
      </c>
    </row>
    <row r="7771" spans="1:14" ht="15.75" thickBot="1">
      <c r="A7771" s="33" t="str">
        <f ca="1">IF(C7771=Calculator!$H$27,"F",IF(Daily!D7771+Daily!H7771=0,IF(D7770+H7770&gt;0,"L",""),""))</f>
        <v/>
      </c>
      <c r="B7771" s="34">
        <v>7770</v>
      </c>
      <c r="C7771" s="19">
        <f t="shared" ca="1" si="485"/>
        <v>53700</v>
      </c>
      <c r="D7771" s="29">
        <f t="shared" ca="1" si="487"/>
        <v>0</v>
      </c>
      <c r="E7771" s="29">
        <f ca="1">IF(C7771&lt;Calculator!$D$26,0,IF(DAY($C7771)=1,IF(D7771-Calculator!$G$24&gt;0,Calculator!$G$24,D7771),0))</f>
        <v>0</v>
      </c>
      <c r="F7771" s="29">
        <f ca="1">IF(E7771&gt;0,D7771*Calculator!$G$22/12,0)</f>
        <v>0</v>
      </c>
      <c r="G7771" s="29">
        <f ca="1">IF(E7771&gt;0,(IFERROR(-PMT(Calculator!$G$22/12,Calculator!$G$23*12,Calculator!$G$20),0))-F7771,0)</f>
        <v>0</v>
      </c>
      <c r="H7771" s="29">
        <f t="shared" ca="1" si="488"/>
        <v>0</v>
      </c>
      <c r="I7771" s="29">
        <f t="shared" ca="1" si="486"/>
        <v>0</v>
      </c>
      <c r="J7771" s="30">
        <f>Calculator!$G$40</f>
        <v>6.5000000000000002E-2</v>
      </c>
      <c r="K7771" s="29">
        <f ca="1">IF(C7771&gt;=Calculator!$G$27,IF(DAY($C7771)=1,Calculator!$G$34/2,IF(DAY($C7771)=15,Calculator!$G$34/2,0)),0)</f>
        <v>0</v>
      </c>
      <c r="L7771" s="29">
        <f ca="1">IF(DAY($C7771)=28,IF(H7771=0,0,Calculator!$G$35),0)</f>
        <v>0</v>
      </c>
      <c r="M7771" s="29">
        <f ca="1">IF(I7771&gt;0,IF(DAY($C7771)=1,SUM(INDIRECT("I"&amp;(ROW(C7770)-DAY(C7770))):I7770),0),0)</f>
        <v>0</v>
      </c>
      <c r="N7771" s="29">
        <f ca="1">IF(C7771&lt;Calculator!$G$27,0,IF(C7771=Calculator!$G$27,Calculator!$G$39,IF(H7771-K7771&lt;=0,IF(D7771&gt;Calculator!$G$39,IF(H7771-K7771+E7771+L7771+M7771+Calculator!$G$39&gt;Calculator!$G$39,Calculator!$G$39-(H7771+E7771+L7771+M7771-K7771),Calculator!$G$39),D7771),0)))</f>
        <v>0</v>
      </c>
    </row>
    <row r="7772" spans="1:14" ht="15.75" thickBot="1">
      <c r="A7772" s="33" t="str">
        <f ca="1">IF(C7772=Calculator!$H$27,"F",IF(Daily!D7772+Daily!H7772=0,IF(D7771+H7771&gt;0,"L",""),""))</f>
        <v/>
      </c>
      <c r="B7772" s="34">
        <v>7771</v>
      </c>
      <c r="C7772" s="19">
        <f t="shared" ca="1" si="485"/>
        <v>53701</v>
      </c>
      <c r="D7772" s="29">
        <f t="shared" ca="1" si="487"/>
        <v>0</v>
      </c>
      <c r="E7772" s="29">
        <f ca="1">IF(C7772&lt;Calculator!$D$26,0,IF(DAY($C7772)=1,IF(D7772-Calculator!$G$24&gt;0,Calculator!$G$24,D7772),0))</f>
        <v>0</v>
      </c>
      <c r="F7772" s="29">
        <f ca="1">IF(E7772&gt;0,D7772*Calculator!$G$22/12,0)</f>
        <v>0</v>
      </c>
      <c r="G7772" s="29">
        <f ca="1">IF(E7772&gt;0,(IFERROR(-PMT(Calculator!$G$22/12,Calculator!$G$23*12,Calculator!$G$20),0))-F7772,0)</f>
        <v>0</v>
      </c>
      <c r="H7772" s="29">
        <f t="shared" ca="1" si="488"/>
        <v>0</v>
      </c>
      <c r="I7772" s="29">
        <f t="shared" ca="1" si="486"/>
        <v>0</v>
      </c>
      <c r="J7772" s="30">
        <f>Calculator!$G$40</f>
        <v>6.5000000000000002E-2</v>
      </c>
      <c r="K7772" s="29">
        <f ca="1">IF(C7772&gt;=Calculator!$G$27,IF(DAY($C7772)=1,Calculator!$G$34/2,IF(DAY($C7772)=15,Calculator!$G$34/2,0)),0)</f>
        <v>0</v>
      </c>
      <c r="L7772" s="29">
        <f ca="1">IF(DAY($C7772)=28,IF(H7772=0,0,Calculator!$G$35),0)</f>
        <v>0</v>
      </c>
      <c r="M7772" s="29">
        <f ca="1">IF(I7772&gt;0,IF(DAY($C7772)=1,SUM(INDIRECT("I"&amp;(ROW(C7771)-DAY(C7771))):I7771),0),0)</f>
        <v>0</v>
      </c>
      <c r="N7772" s="29">
        <f ca="1">IF(C7772&lt;Calculator!$G$27,0,IF(C7772=Calculator!$G$27,Calculator!$G$39,IF(H7772-K7772&lt;=0,IF(D7772&gt;Calculator!$G$39,IF(H7772-K7772+E7772+L7772+M7772+Calculator!$G$39&gt;Calculator!$G$39,Calculator!$G$39-(H7772+E7772+L7772+M7772-K7772),Calculator!$G$39),D7772),0)))</f>
        <v>0</v>
      </c>
    </row>
    <row r="7773" spans="1:14" ht="15.75" thickBot="1">
      <c r="A7773" s="33" t="str">
        <f ca="1">IF(C7773=Calculator!$H$27,"F",IF(Daily!D7773+Daily!H7773=0,IF(D7772+H7772&gt;0,"L",""),""))</f>
        <v/>
      </c>
      <c r="B7773" s="34">
        <v>7772</v>
      </c>
      <c r="C7773" s="19">
        <f t="shared" ca="1" si="485"/>
        <v>53702</v>
      </c>
      <c r="D7773" s="29">
        <f t="shared" ca="1" si="487"/>
        <v>0</v>
      </c>
      <c r="E7773" s="29">
        <f ca="1">IF(C7773&lt;Calculator!$D$26,0,IF(DAY($C7773)=1,IF(D7773-Calculator!$G$24&gt;0,Calculator!$G$24,D7773),0))</f>
        <v>0</v>
      </c>
      <c r="F7773" s="29">
        <f ca="1">IF(E7773&gt;0,D7773*Calculator!$G$22/12,0)</f>
        <v>0</v>
      </c>
      <c r="G7773" s="29">
        <f ca="1">IF(E7773&gt;0,(IFERROR(-PMT(Calculator!$G$22/12,Calculator!$G$23*12,Calculator!$G$20),0))-F7773,0)</f>
        <v>0</v>
      </c>
      <c r="H7773" s="29">
        <f t="shared" ca="1" si="488"/>
        <v>0</v>
      </c>
      <c r="I7773" s="29">
        <f t="shared" ca="1" si="486"/>
        <v>0</v>
      </c>
      <c r="J7773" s="30">
        <f>Calculator!$G$40</f>
        <v>6.5000000000000002E-2</v>
      </c>
      <c r="K7773" s="29">
        <f ca="1">IF(C7773&gt;=Calculator!$G$27,IF(DAY($C7773)=1,Calculator!$G$34/2,IF(DAY($C7773)=15,Calculator!$G$34/2,0)),0)</f>
        <v>0</v>
      </c>
      <c r="L7773" s="29">
        <f ca="1">IF(DAY($C7773)=28,IF(H7773=0,0,Calculator!$G$35),0)</f>
        <v>0</v>
      </c>
      <c r="M7773" s="29">
        <f ca="1">IF(I7773&gt;0,IF(DAY($C7773)=1,SUM(INDIRECT("I"&amp;(ROW(C7772)-DAY(C7772))):I7772),0),0)</f>
        <v>0</v>
      </c>
      <c r="N7773" s="29">
        <f ca="1">IF(C7773&lt;Calculator!$G$27,0,IF(C7773=Calculator!$G$27,Calculator!$G$39,IF(H7773-K7773&lt;=0,IF(D7773&gt;Calculator!$G$39,IF(H7773-K7773+E7773+L7773+M7773+Calculator!$G$39&gt;Calculator!$G$39,Calculator!$G$39-(H7773+E7773+L7773+M7773-K7773),Calculator!$G$39),D7773),0)))</f>
        <v>0</v>
      </c>
    </row>
    <row r="7774" spans="1:14" ht="15.75" thickBot="1">
      <c r="A7774" s="33" t="str">
        <f ca="1">IF(C7774=Calculator!$H$27,"F",IF(Daily!D7774+Daily!H7774=0,IF(D7773+H7773&gt;0,"L",""),""))</f>
        <v/>
      </c>
      <c r="B7774" s="34">
        <v>7773</v>
      </c>
      <c r="C7774" s="19">
        <f t="shared" ca="1" si="485"/>
        <v>53703</v>
      </c>
      <c r="D7774" s="29">
        <f t="shared" ca="1" si="487"/>
        <v>0</v>
      </c>
      <c r="E7774" s="29">
        <f ca="1">IF(C7774&lt;Calculator!$D$26,0,IF(DAY($C7774)=1,IF(D7774-Calculator!$G$24&gt;0,Calculator!$G$24,D7774),0))</f>
        <v>0</v>
      </c>
      <c r="F7774" s="29">
        <f ca="1">IF(E7774&gt;0,D7774*Calculator!$G$22/12,0)</f>
        <v>0</v>
      </c>
      <c r="G7774" s="29">
        <f ca="1">IF(E7774&gt;0,(IFERROR(-PMT(Calculator!$G$22/12,Calculator!$G$23*12,Calculator!$G$20),0))-F7774,0)</f>
        <v>0</v>
      </c>
      <c r="H7774" s="29">
        <f t="shared" ca="1" si="488"/>
        <v>0</v>
      </c>
      <c r="I7774" s="29">
        <f t="shared" ca="1" si="486"/>
        <v>0</v>
      </c>
      <c r="J7774" s="30">
        <f>Calculator!$G$40</f>
        <v>6.5000000000000002E-2</v>
      </c>
      <c r="K7774" s="29">
        <f ca="1">IF(C7774&gt;=Calculator!$G$27,IF(DAY($C7774)=1,Calculator!$G$34/2,IF(DAY($C7774)=15,Calculator!$G$34/2,0)),0)</f>
        <v>0</v>
      </c>
      <c r="L7774" s="29">
        <f ca="1">IF(DAY($C7774)=28,IF(H7774=0,0,Calculator!$G$35),0)</f>
        <v>0</v>
      </c>
      <c r="M7774" s="29">
        <f ca="1">IF(I7774&gt;0,IF(DAY($C7774)=1,SUM(INDIRECT("I"&amp;(ROW(C7773)-DAY(C7773))):I7773),0),0)</f>
        <v>0</v>
      </c>
      <c r="N7774" s="29">
        <f ca="1">IF(C7774&lt;Calculator!$G$27,0,IF(C7774=Calculator!$G$27,Calculator!$G$39,IF(H7774-K7774&lt;=0,IF(D7774&gt;Calculator!$G$39,IF(H7774-K7774+E7774+L7774+M7774+Calculator!$G$39&gt;Calculator!$G$39,Calculator!$G$39-(H7774+E7774+L7774+M7774-K7774),Calculator!$G$39),D7774),0)))</f>
        <v>0</v>
      </c>
    </row>
    <row r="7775" spans="1:14" ht="15.75" thickBot="1">
      <c r="A7775" s="33" t="str">
        <f ca="1">IF(C7775=Calculator!$H$27,"F",IF(Daily!D7775+Daily!H7775=0,IF(D7774+H7774&gt;0,"L",""),""))</f>
        <v/>
      </c>
      <c r="B7775" s="34">
        <v>7774</v>
      </c>
      <c r="C7775" s="19">
        <f t="shared" ca="1" si="485"/>
        <v>53704</v>
      </c>
      <c r="D7775" s="29">
        <f t="shared" ca="1" si="487"/>
        <v>0</v>
      </c>
      <c r="E7775" s="29">
        <f ca="1">IF(C7775&lt;Calculator!$D$26,0,IF(DAY($C7775)=1,IF(D7775-Calculator!$G$24&gt;0,Calculator!$G$24,D7775),0))</f>
        <v>0</v>
      </c>
      <c r="F7775" s="29">
        <f ca="1">IF(E7775&gt;0,D7775*Calculator!$G$22/12,0)</f>
        <v>0</v>
      </c>
      <c r="G7775" s="29">
        <f ca="1">IF(E7775&gt;0,(IFERROR(-PMT(Calculator!$G$22/12,Calculator!$G$23*12,Calculator!$G$20),0))-F7775,0)</f>
        <v>0</v>
      </c>
      <c r="H7775" s="29">
        <f t="shared" ca="1" si="488"/>
        <v>0</v>
      </c>
      <c r="I7775" s="29">
        <f t="shared" ca="1" si="486"/>
        <v>0</v>
      </c>
      <c r="J7775" s="30">
        <f>Calculator!$G$40</f>
        <v>6.5000000000000002E-2</v>
      </c>
      <c r="K7775" s="29">
        <f ca="1">IF(C7775&gt;=Calculator!$G$27,IF(DAY($C7775)=1,Calculator!$G$34/2,IF(DAY($C7775)=15,Calculator!$G$34/2,0)),0)</f>
        <v>0</v>
      </c>
      <c r="L7775" s="29">
        <f ca="1">IF(DAY($C7775)=28,IF(H7775=0,0,Calculator!$G$35),0)</f>
        <v>0</v>
      </c>
      <c r="M7775" s="29">
        <f ca="1">IF(I7775&gt;0,IF(DAY($C7775)=1,SUM(INDIRECT("I"&amp;(ROW(C7774)-DAY(C7774))):I7774),0),0)</f>
        <v>0</v>
      </c>
      <c r="N7775" s="29">
        <f ca="1">IF(C7775&lt;Calculator!$G$27,0,IF(C7775=Calculator!$G$27,Calculator!$G$39,IF(H7775-K7775&lt;=0,IF(D7775&gt;Calculator!$G$39,IF(H7775-K7775+E7775+L7775+M7775+Calculator!$G$39&gt;Calculator!$G$39,Calculator!$G$39-(H7775+E7775+L7775+M7775-K7775),Calculator!$G$39),D7775),0)))</f>
        <v>0</v>
      </c>
    </row>
    <row r="7776" spans="1:14" ht="15.75" thickBot="1">
      <c r="A7776" s="33" t="str">
        <f ca="1">IF(C7776=Calculator!$H$27,"F",IF(Daily!D7776+Daily!H7776=0,IF(D7775+H7775&gt;0,"L",""),""))</f>
        <v/>
      </c>
      <c r="B7776" s="34">
        <v>7775</v>
      </c>
      <c r="C7776" s="19">
        <f t="shared" ca="1" si="485"/>
        <v>53705</v>
      </c>
      <c r="D7776" s="29">
        <f t="shared" ca="1" si="487"/>
        <v>0</v>
      </c>
      <c r="E7776" s="29">
        <f ca="1">IF(C7776&lt;Calculator!$D$26,0,IF(DAY($C7776)=1,IF(D7776-Calculator!$G$24&gt;0,Calculator!$G$24,D7776),0))</f>
        <v>0</v>
      </c>
      <c r="F7776" s="29">
        <f ca="1">IF(E7776&gt;0,D7776*Calculator!$G$22/12,0)</f>
        <v>0</v>
      </c>
      <c r="G7776" s="29">
        <f ca="1">IF(E7776&gt;0,(IFERROR(-PMT(Calculator!$G$22/12,Calculator!$G$23*12,Calculator!$G$20),0))-F7776,0)</f>
        <v>0</v>
      </c>
      <c r="H7776" s="29">
        <f t="shared" ca="1" si="488"/>
        <v>0</v>
      </c>
      <c r="I7776" s="29">
        <f t="shared" ca="1" si="486"/>
        <v>0</v>
      </c>
      <c r="J7776" s="30">
        <f>Calculator!$G$40</f>
        <v>6.5000000000000002E-2</v>
      </c>
      <c r="K7776" s="29">
        <f ca="1">IF(C7776&gt;=Calculator!$G$27,IF(DAY($C7776)=1,Calculator!$G$34/2,IF(DAY($C7776)=15,Calculator!$G$34/2,0)),0)</f>
        <v>0</v>
      </c>
      <c r="L7776" s="29">
        <f ca="1">IF(DAY($C7776)=28,IF(H7776=0,0,Calculator!$G$35),0)</f>
        <v>0</v>
      </c>
      <c r="M7776" s="29">
        <f ca="1">IF(I7776&gt;0,IF(DAY($C7776)=1,SUM(INDIRECT("I"&amp;(ROW(C7775)-DAY(C7775))):I7775),0),0)</f>
        <v>0</v>
      </c>
      <c r="N7776" s="29">
        <f ca="1">IF(C7776&lt;Calculator!$G$27,0,IF(C7776=Calculator!$G$27,Calculator!$G$39,IF(H7776-K7776&lt;=0,IF(D7776&gt;Calculator!$G$39,IF(H7776-K7776+E7776+L7776+M7776+Calculator!$G$39&gt;Calculator!$G$39,Calculator!$G$39-(H7776+E7776+L7776+M7776-K7776),Calculator!$G$39),D7776),0)))</f>
        <v>0</v>
      </c>
    </row>
    <row r="7777" spans="1:14" ht="15.75" thickBot="1">
      <c r="A7777" s="33" t="str">
        <f ca="1">IF(C7777=Calculator!$H$27,"F",IF(Daily!D7777+Daily!H7777=0,IF(D7776+H7776&gt;0,"L",""),""))</f>
        <v/>
      </c>
      <c r="B7777" s="34">
        <v>7776</v>
      </c>
      <c r="C7777" s="19">
        <f t="shared" ca="1" si="485"/>
        <v>53706</v>
      </c>
      <c r="D7777" s="29">
        <f t="shared" ca="1" si="487"/>
        <v>0</v>
      </c>
      <c r="E7777" s="29">
        <f ca="1">IF(C7777&lt;Calculator!$D$26,0,IF(DAY($C7777)=1,IF(D7777-Calculator!$G$24&gt;0,Calculator!$G$24,D7777),0))</f>
        <v>0</v>
      </c>
      <c r="F7777" s="29">
        <f ca="1">IF(E7777&gt;0,D7777*Calculator!$G$22/12,0)</f>
        <v>0</v>
      </c>
      <c r="G7777" s="29">
        <f ca="1">IF(E7777&gt;0,(IFERROR(-PMT(Calculator!$G$22/12,Calculator!$G$23*12,Calculator!$G$20),0))-F7777,0)</f>
        <v>0</v>
      </c>
      <c r="H7777" s="29">
        <f t="shared" ca="1" si="488"/>
        <v>0</v>
      </c>
      <c r="I7777" s="29">
        <f t="shared" ca="1" si="486"/>
        <v>0</v>
      </c>
      <c r="J7777" s="30">
        <f>Calculator!$G$40</f>
        <v>6.5000000000000002E-2</v>
      </c>
      <c r="K7777" s="29">
        <f ca="1">IF(C7777&gt;=Calculator!$G$27,IF(DAY($C7777)=1,Calculator!$G$34/2,IF(DAY($C7777)=15,Calculator!$G$34/2,0)),0)</f>
        <v>0</v>
      </c>
      <c r="L7777" s="29">
        <f ca="1">IF(DAY($C7777)=28,IF(H7777=0,0,Calculator!$G$35),0)</f>
        <v>0</v>
      </c>
      <c r="M7777" s="29">
        <f ca="1">IF(I7777&gt;0,IF(DAY($C7777)=1,SUM(INDIRECT("I"&amp;(ROW(C7776)-DAY(C7776))):I7776),0),0)</f>
        <v>0</v>
      </c>
      <c r="N7777" s="29">
        <f ca="1">IF(C7777&lt;Calculator!$G$27,0,IF(C7777=Calculator!$G$27,Calculator!$G$39,IF(H7777-K7777&lt;=0,IF(D7777&gt;Calculator!$G$39,IF(H7777-K7777+E7777+L7777+M7777+Calculator!$G$39&gt;Calculator!$G$39,Calculator!$G$39-(H7777+E7777+L7777+M7777-K7777),Calculator!$G$39),D7777),0)))</f>
        <v>0</v>
      </c>
    </row>
    <row r="7778" spans="1:14" ht="15.75" thickBot="1">
      <c r="A7778" s="33" t="str">
        <f ca="1">IF(C7778=Calculator!$H$27,"F",IF(Daily!D7778+Daily!H7778=0,IF(D7777+H7777&gt;0,"L",""),""))</f>
        <v/>
      </c>
      <c r="B7778" s="34">
        <v>7777</v>
      </c>
      <c r="C7778" s="19">
        <f t="shared" ca="1" si="485"/>
        <v>53707</v>
      </c>
      <c r="D7778" s="29">
        <f t="shared" ca="1" si="487"/>
        <v>0</v>
      </c>
      <c r="E7778" s="29">
        <f ca="1">IF(C7778&lt;Calculator!$D$26,0,IF(DAY($C7778)=1,IF(D7778-Calculator!$G$24&gt;0,Calculator!$G$24,D7778),0))</f>
        <v>0</v>
      </c>
      <c r="F7778" s="29">
        <f ca="1">IF(E7778&gt;0,D7778*Calculator!$G$22/12,0)</f>
        <v>0</v>
      </c>
      <c r="G7778" s="29">
        <f ca="1">IF(E7778&gt;0,(IFERROR(-PMT(Calculator!$G$22/12,Calculator!$G$23*12,Calculator!$G$20),0))-F7778,0)</f>
        <v>0</v>
      </c>
      <c r="H7778" s="29">
        <f t="shared" ca="1" si="488"/>
        <v>0</v>
      </c>
      <c r="I7778" s="29">
        <f t="shared" ca="1" si="486"/>
        <v>0</v>
      </c>
      <c r="J7778" s="30">
        <f>Calculator!$G$40</f>
        <v>6.5000000000000002E-2</v>
      </c>
      <c r="K7778" s="29">
        <f ca="1">IF(C7778&gt;=Calculator!$G$27,IF(DAY($C7778)=1,Calculator!$G$34/2,IF(DAY($C7778)=15,Calculator!$G$34/2,0)),0)</f>
        <v>4500</v>
      </c>
      <c r="L7778" s="29">
        <f ca="1">IF(DAY($C7778)=28,IF(H7778=0,0,Calculator!$G$35),0)</f>
        <v>0</v>
      </c>
      <c r="M7778" s="29">
        <f ca="1">IF(I7778&gt;0,IF(DAY($C7778)=1,SUM(INDIRECT("I"&amp;(ROW(C7777)-DAY(C7777))):I7777),0),0)</f>
        <v>0</v>
      </c>
      <c r="N7778" s="29">
        <f ca="1">IF(C7778&lt;Calculator!$G$27,0,IF(C7778=Calculator!$G$27,Calculator!$G$39,IF(H7778-K7778&lt;=0,IF(D7778&gt;Calculator!$G$39,IF(H7778-K7778+E7778+L7778+M7778+Calculator!$G$39&gt;Calculator!$G$39,Calculator!$G$39-(H7778+E7778+L7778+M7778-K7778),Calculator!$G$39),D7778),0)))</f>
        <v>0</v>
      </c>
    </row>
    <row r="7779" spans="1:14" ht="15.75" thickBot="1">
      <c r="A7779" s="33" t="str">
        <f ca="1">IF(C7779=Calculator!$H$27,"F",IF(Daily!D7779+Daily!H7779=0,IF(D7778+H7778&gt;0,"L",""),""))</f>
        <v/>
      </c>
      <c r="B7779" s="34">
        <v>7778</v>
      </c>
      <c r="C7779" s="19">
        <f t="shared" ca="1" si="485"/>
        <v>53708</v>
      </c>
      <c r="D7779" s="29">
        <f t="shared" ca="1" si="487"/>
        <v>0</v>
      </c>
      <c r="E7779" s="29">
        <f ca="1">IF(C7779&lt;Calculator!$D$26,0,IF(DAY($C7779)=1,IF(D7779-Calculator!$G$24&gt;0,Calculator!$G$24,D7779),0))</f>
        <v>0</v>
      </c>
      <c r="F7779" s="29">
        <f ca="1">IF(E7779&gt;0,D7779*Calculator!$G$22/12,0)</f>
        <v>0</v>
      </c>
      <c r="G7779" s="29">
        <f ca="1">IF(E7779&gt;0,(IFERROR(-PMT(Calculator!$G$22/12,Calculator!$G$23*12,Calculator!$G$20),0))-F7779,0)</f>
        <v>0</v>
      </c>
      <c r="H7779" s="29">
        <f t="shared" ca="1" si="488"/>
        <v>0</v>
      </c>
      <c r="I7779" s="29">
        <f t="shared" ca="1" si="486"/>
        <v>0</v>
      </c>
      <c r="J7779" s="30">
        <f>Calculator!$G$40</f>
        <v>6.5000000000000002E-2</v>
      </c>
      <c r="K7779" s="29">
        <f ca="1">IF(C7779&gt;=Calculator!$G$27,IF(DAY($C7779)=1,Calculator!$G$34/2,IF(DAY($C7779)=15,Calculator!$G$34/2,0)),0)</f>
        <v>0</v>
      </c>
      <c r="L7779" s="29">
        <f ca="1">IF(DAY($C7779)=28,IF(H7779=0,0,Calculator!$G$35),0)</f>
        <v>0</v>
      </c>
      <c r="M7779" s="29">
        <f ca="1">IF(I7779&gt;0,IF(DAY($C7779)=1,SUM(INDIRECT("I"&amp;(ROW(C7778)-DAY(C7778))):I7778),0),0)</f>
        <v>0</v>
      </c>
      <c r="N7779" s="29">
        <f ca="1">IF(C7779&lt;Calculator!$G$27,0,IF(C7779=Calculator!$G$27,Calculator!$G$39,IF(H7779-K7779&lt;=0,IF(D7779&gt;Calculator!$G$39,IF(H7779-K7779+E7779+L7779+M7779+Calculator!$G$39&gt;Calculator!$G$39,Calculator!$G$39-(H7779+E7779+L7779+M7779-K7779),Calculator!$G$39),D7779),0)))</f>
        <v>0</v>
      </c>
    </row>
    <row r="7780" spans="1:14" ht="15.75" thickBot="1">
      <c r="A7780" s="33" t="str">
        <f ca="1">IF(C7780=Calculator!$H$27,"F",IF(Daily!D7780+Daily!H7780=0,IF(D7779+H7779&gt;0,"L",""),""))</f>
        <v/>
      </c>
      <c r="B7780" s="34">
        <v>7779</v>
      </c>
      <c r="C7780" s="19">
        <f t="shared" ca="1" si="485"/>
        <v>53709</v>
      </c>
      <c r="D7780" s="29">
        <f t="shared" ca="1" si="487"/>
        <v>0</v>
      </c>
      <c r="E7780" s="29">
        <f ca="1">IF(C7780&lt;Calculator!$D$26,0,IF(DAY($C7780)=1,IF(D7780-Calculator!$G$24&gt;0,Calculator!$G$24,D7780),0))</f>
        <v>0</v>
      </c>
      <c r="F7780" s="29">
        <f ca="1">IF(E7780&gt;0,D7780*Calculator!$G$22/12,0)</f>
        <v>0</v>
      </c>
      <c r="G7780" s="29">
        <f ca="1">IF(E7780&gt;0,(IFERROR(-PMT(Calculator!$G$22/12,Calculator!$G$23*12,Calculator!$G$20),0))-F7780,0)</f>
        <v>0</v>
      </c>
      <c r="H7780" s="29">
        <f t="shared" ca="1" si="488"/>
        <v>0</v>
      </c>
      <c r="I7780" s="29">
        <f t="shared" ca="1" si="486"/>
        <v>0</v>
      </c>
      <c r="J7780" s="30">
        <f>Calculator!$G$40</f>
        <v>6.5000000000000002E-2</v>
      </c>
      <c r="K7780" s="29">
        <f ca="1">IF(C7780&gt;=Calculator!$G$27,IF(DAY($C7780)=1,Calculator!$G$34/2,IF(DAY($C7780)=15,Calculator!$G$34/2,0)),0)</f>
        <v>0</v>
      </c>
      <c r="L7780" s="29">
        <f ca="1">IF(DAY($C7780)=28,IF(H7780=0,0,Calculator!$G$35),0)</f>
        <v>0</v>
      </c>
      <c r="M7780" s="29">
        <f ca="1">IF(I7780&gt;0,IF(DAY($C7780)=1,SUM(INDIRECT("I"&amp;(ROW(C7779)-DAY(C7779))):I7779),0),0)</f>
        <v>0</v>
      </c>
      <c r="N7780" s="29">
        <f ca="1">IF(C7780&lt;Calculator!$G$27,0,IF(C7780=Calculator!$G$27,Calculator!$G$39,IF(H7780-K7780&lt;=0,IF(D7780&gt;Calculator!$G$39,IF(H7780-K7780+E7780+L7780+M7780+Calculator!$G$39&gt;Calculator!$G$39,Calculator!$G$39-(H7780+E7780+L7780+M7780-K7780),Calculator!$G$39),D7780),0)))</f>
        <v>0</v>
      </c>
    </row>
    <row r="7781" spans="1:14" ht="15.75" thickBot="1">
      <c r="A7781" s="33" t="str">
        <f ca="1">IF(C7781=Calculator!$H$27,"F",IF(Daily!D7781+Daily!H7781=0,IF(D7780+H7780&gt;0,"L",""),""))</f>
        <v/>
      </c>
      <c r="B7781" s="34">
        <v>7780</v>
      </c>
      <c r="C7781" s="19">
        <f t="shared" ca="1" si="485"/>
        <v>53710</v>
      </c>
      <c r="D7781" s="29">
        <f t="shared" ca="1" si="487"/>
        <v>0</v>
      </c>
      <c r="E7781" s="29">
        <f ca="1">IF(C7781&lt;Calculator!$D$26,0,IF(DAY($C7781)=1,IF(D7781-Calculator!$G$24&gt;0,Calculator!$G$24,D7781),0))</f>
        <v>0</v>
      </c>
      <c r="F7781" s="29">
        <f ca="1">IF(E7781&gt;0,D7781*Calculator!$G$22/12,0)</f>
        <v>0</v>
      </c>
      <c r="G7781" s="29">
        <f ca="1">IF(E7781&gt;0,(IFERROR(-PMT(Calculator!$G$22/12,Calculator!$G$23*12,Calculator!$G$20),0))-F7781,0)</f>
        <v>0</v>
      </c>
      <c r="H7781" s="29">
        <f t="shared" ca="1" si="488"/>
        <v>0</v>
      </c>
      <c r="I7781" s="29">
        <f t="shared" ca="1" si="486"/>
        <v>0</v>
      </c>
      <c r="J7781" s="30">
        <f>Calculator!$G$40</f>
        <v>6.5000000000000002E-2</v>
      </c>
      <c r="K7781" s="29">
        <f ca="1">IF(C7781&gt;=Calculator!$G$27,IF(DAY($C7781)=1,Calculator!$G$34/2,IF(DAY($C7781)=15,Calculator!$G$34/2,0)),0)</f>
        <v>0</v>
      </c>
      <c r="L7781" s="29">
        <f ca="1">IF(DAY($C7781)=28,IF(H7781=0,0,Calculator!$G$35),0)</f>
        <v>0</v>
      </c>
      <c r="M7781" s="29">
        <f ca="1">IF(I7781&gt;0,IF(DAY($C7781)=1,SUM(INDIRECT("I"&amp;(ROW(C7780)-DAY(C7780))):I7780),0),0)</f>
        <v>0</v>
      </c>
      <c r="N7781" s="29">
        <f ca="1">IF(C7781&lt;Calculator!$G$27,0,IF(C7781=Calculator!$G$27,Calculator!$G$39,IF(H7781-K7781&lt;=0,IF(D7781&gt;Calculator!$G$39,IF(H7781-K7781+E7781+L7781+M7781+Calculator!$G$39&gt;Calculator!$G$39,Calculator!$G$39-(H7781+E7781+L7781+M7781-K7781),Calculator!$G$39),D7781),0)))</f>
        <v>0</v>
      </c>
    </row>
    <row r="7782" spans="1:14" ht="15.75" thickBot="1">
      <c r="A7782" s="33" t="str">
        <f ca="1">IF(C7782=Calculator!$H$27,"F",IF(Daily!D7782+Daily!H7782=0,IF(D7781+H7781&gt;0,"L",""),""))</f>
        <v/>
      </c>
      <c r="B7782" s="34">
        <v>7781</v>
      </c>
      <c r="C7782" s="19">
        <f t="shared" ca="1" si="485"/>
        <v>53711</v>
      </c>
      <c r="D7782" s="29">
        <f t="shared" ca="1" si="487"/>
        <v>0</v>
      </c>
      <c r="E7782" s="29">
        <f ca="1">IF(C7782&lt;Calculator!$D$26,0,IF(DAY($C7782)=1,IF(D7782-Calculator!$G$24&gt;0,Calculator!$G$24,D7782),0))</f>
        <v>0</v>
      </c>
      <c r="F7782" s="29">
        <f ca="1">IF(E7782&gt;0,D7782*Calculator!$G$22/12,0)</f>
        <v>0</v>
      </c>
      <c r="G7782" s="29">
        <f ca="1">IF(E7782&gt;0,(IFERROR(-PMT(Calculator!$G$22/12,Calculator!$G$23*12,Calculator!$G$20),0))-F7782,0)</f>
        <v>0</v>
      </c>
      <c r="H7782" s="29">
        <f t="shared" ca="1" si="488"/>
        <v>0</v>
      </c>
      <c r="I7782" s="29">
        <f t="shared" ca="1" si="486"/>
        <v>0</v>
      </c>
      <c r="J7782" s="30">
        <f>Calculator!$G$40</f>
        <v>6.5000000000000002E-2</v>
      </c>
      <c r="K7782" s="29">
        <f ca="1">IF(C7782&gt;=Calculator!$G$27,IF(DAY($C7782)=1,Calculator!$G$34/2,IF(DAY($C7782)=15,Calculator!$G$34/2,0)),0)</f>
        <v>0</v>
      </c>
      <c r="L7782" s="29">
        <f ca="1">IF(DAY($C7782)=28,IF(H7782=0,0,Calculator!$G$35),0)</f>
        <v>0</v>
      </c>
      <c r="M7782" s="29">
        <f ca="1">IF(I7782&gt;0,IF(DAY($C7782)=1,SUM(INDIRECT("I"&amp;(ROW(C7781)-DAY(C7781))):I7781),0),0)</f>
        <v>0</v>
      </c>
      <c r="N7782" s="29">
        <f ca="1">IF(C7782&lt;Calculator!$G$27,0,IF(C7782=Calculator!$G$27,Calculator!$G$39,IF(H7782-K7782&lt;=0,IF(D7782&gt;Calculator!$G$39,IF(H7782-K7782+E7782+L7782+M7782+Calculator!$G$39&gt;Calculator!$G$39,Calculator!$G$39-(H7782+E7782+L7782+M7782-K7782),Calculator!$G$39),D7782),0)))</f>
        <v>0</v>
      </c>
    </row>
    <row r="7783" spans="1:14" ht="15.75" thickBot="1">
      <c r="A7783" s="33" t="str">
        <f ca="1">IF(C7783=Calculator!$H$27,"F",IF(Daily!D7783+Daily!H7783=0,IF(D7782+H7782&gt;0,"L",""),""))</f>
        <v/>
      </c>
      <c r="B7783" s="34">
        <v>7782</v>
      </c>
      <c r="C7783" s="19">
        <f t="shared" ca="1" si="485"/>
        <v>53712</v>
      </c>
      <c r="D7783" s="29">
        <f t="shared" ca="1" si="487"/>
        <v>0</v>
      </c>
      <c r="E7783" s="29">
        <f ca="1">IF(C7783&lt;Calculator!$D$26,0,IF(DAY($C7783)=1,IF(D7783-Calculator!$G$24&gt;0,Calculator!$G$24,D7783),0))</f>
        <v>0</v>
      </c>
      <c r="F7783" s="29">
        <f ca="1">IF(E7783&gt;0,D7783*Calculator!$G$22/12,0)</f>
        <v>0</v>
      </c>
      <c r="G7783" s="29">
        <f ca="1">IF(E7783&gt;0,(IFERROR(-PMT(Calculator!$G$22/12,Calculator!$G$23*12,Calculator!$G$20),0))-F7783,0)</f>
        <v>0</v>
      </c>
      <c r="H7783" s="29">
        <f t="shared" ca="1" si="488"/>
        <v>0</v>
      </c>
      <c r="I7783" s="29">
        <f t="shared" ca="1" si="486"/>
        <v>0</v>
      </c>
      <c r="J7783" s="30">
        <f>Calculator!$G$40</f>
        <v>6.5000000000000002E-2</v>
      </c>
      <c r="K7783" s="29">
        <f ca="1">IF(C7783&gt;=Calculator!$G$27,IF(DAY($C7783)=1,Calculator!$G$34/2,IF(DAY($C7783)=15,Calculator!$G$34/2,0)),0)</f>
        <v>0</v>
      </c>
      <c r="L7783" s="29">
        <f ca="1">IF(DAY($C7783)=28,IF(H7783=0,0,Calculator!$G$35),0)</f>
        <v>0</v>
      </c>
      <c r="M7783" s="29">
        <f ca="1">IF(I7783&gt;0,IF(DAY($C7783)=1,SUM(INDIRECT("I"&amp;(ROW(C7782)-DAY(C7782))):I7782),0),0)</f>
        <v>0</v>
      </c>
      <c r="N7783" s="29">
        <f ca="1">IF(C7783&lt;Calculator!$G$27,0,IF(C7783=Calculator!$G$27,Calculator!$G$39,IF(H7783-K7783&lt;=0,IF(D7783&gt;Calculator!$G$39,IF(H7783-K7783+E7783+L7783+M7783+Calculator!$G$39&gt;Calculator!$G$39,Calculator!$G$39-(H7783+E7783+L7783+M7783-K7783),Calculator!$G$39),D7783),0)))</f>
        <v>0</v>
      </c>
    </row>
    <row r="7784" spans="1:14" ht="15.75" thickBot="1">
      <c r="A7784" s="33" t="str">
        <f ca="1">IF(C7784=Calculator!$H$27,"F",IF(Daily!D7784+Daily!H7784=0,IF(D7783+H7783&gt;0,"L",""),""))</f>
        <v/>
      </c>
      <c r="B7784" s="34">
        <v>7783</v>
      </c>
      <c r="C7784" s="19">
        <f t="shared" ca="1" si="485"/>
        <v>53713</v>
      </c>
      <c r="D7784" s="29">
        <f t="shared" ca="1" si="487"/>
        <v>0</v>
      </c>
      <c r="E7784" s="29">
        <f ca="1">IF(C7784&lt;Calculator!$D$26,0,IF(DAY($C7784)=1,IF(D7784-Calculator!$G$24&gt;0,Calculator!$G$24,D7784),0))</f>
        <v>0</v>
      </c>
      <c r="F7784" s="29">
        <f ca="1">IF(E7784&gt;0,D7784*Calculator!$G$22/12,0)</f>
        <v>0</v>
      </c>
      <c r="G7784" s="29">
        <f ca="1">IF(E7784&gt;0,(IFERROR(-PMT(Calculator!$G$22/12,Calculator!$G$23*12,Calculator!$G$20),0))-F7784,0)</f>
        <v>0</v>
      </c>
      <c r="H7784" s="29">
        <f t="shared" ca="1" si="488"/>
        <v>0</v>
      </c>
      <c r="I7784" s="29">
        <f t="shared" ca="1" si="486"/>
        <v>0</v>
      </c>
      <c r="J7784" s="30">
        <f>Calculator!$G$40</f>
        <v>6.5000000000000002E-2</v>
      </c>
      <c r="K7784" s="29">
        <f ca="1">IF(C7784&gt;=Calculator!$G$27,IF(DAY($C7784)=1,Calculator!$G$34/2,IF(DAY($C7784)=15,Calculator!$G$34/2,0)),0)</f>
        <v>0</v>
      </c>
      <c r="L7784" s="29">
        <f ca="1">IF(DAY($C7784)=28,IF(H7784=0,0,Calculator!$G$35),0)</f>
        <v>0</v>
      </c>
      <c r="M7784" s="29">
        <f ca="1">IF(I7784&gt;0,IF(DAY($C7784)=1,SUM(INDIRECT("I"&amp;(ROW(C7783)-DAY(C7783))):I7783),0),0)</f>
        <v>0</v>
      </c>
      <c r="N7784" s="29">
        <f ca="1">IF(C7784&lt;Calculator!$G$27,0,IF(C7784=Calculator!$G$27,Calculator!$G$39,IF(H7784-K7784&lt;=0,IF(D7784&gt;Calculator!$G$39,IF(H7784-K7784+E7784+L7784+M7784+Calculator!$G$39&gt;Calculator!$G$39,Calculator!$G$39-(H7784+E7784+L7784+M7784-K7784),Calculator!$G$39),D7784),0)))</f>
        <v>0</v>
      </c>
    </row>
    <row r="7785" spans="1:14" ht="15.75" thickBot="1">
      <c r="A7785" s="33" t="str">
        <f ca="1">IF(C7785=Calculator!$H$27,"F",IF(Daily!D7785+Daily!H7785=0,IF(D7784+H7784&gt;0,"L",""),""))</f>
        <v/>
      </c>
      <c r="B7785" s="34">
        <v>7784</v>
      </c>
      <c r="C7785" s="19">
        <f t="shared" ca="1" si="485"/>
        <v>53714</v>
      </c>
      <c r="D7785" s="29">
        <f t="shared" ca="1" si="487"/>
        <v>0</v>
      </c>
      <c r="E7785" s="29">
        <f ca="1">IF(C7785&lt;Calculator!$D$26,0,IF(DAY($C7785)=1,IF(D7785-Calculator!$G$24&gt;0,Calculator!$G$24,D7785),0))</f>
        <v>0</v>
      </c>
      <c r="F7785" s="29">
        <f ca="1">IF(E7785&gt;0,D7785*Calculator!$G$22/12,0)</f>
        <v>0</v>
      </c>
      <c r="G7785" s="29">
        <f ca="1">IF(E7785&gt;0,(IFERROR(-PMT(Calculator!$G$22/12,Calculator!$G$23*12,Calculator!$G$20),0))-F7785,0)</f>
        <v>0</v>
      </c>
      <c r="H7785" s="29">
        <f t="shared" ca="1" si="488"/>
        <v>0</v>
      </c>
      <c r="I7785" s="29">
        <f t="shared" ca="1" si="486"/>
        <v>0</v>
      </c>
      <c r="J7785" s="30">
        <f>Calculator!$G$40</f>
        <v>6.5000000000000002E-2</v>
      </c>
      <c r="K7785" s="29">
        <f ca="1">IF(C7785&gt;=Calculator!$G$27,IF(DAY($C7785)=1,Calculator!$G$34/2,IF(DAY($C7785)=15,Calculator!$G$34/2,0)),0)</f>
        <v>0</v>
      </c>
      <c r="L7785" s="29">
        <f ca="1">IF(DAY($C7785)=28,IF(H7785=0,0,Calculator!$G$35),0)</f>
        <v>0</v>
      </c>
      <c r="M7785" s="29">
        <f ca="1">IF(I7785&gt;0,IF(DAY($C7785)=1,SUM(INDIRECT("I"&amp;(ROW(C7784)-DAY(C7784))):I7784),0),0)</f>
        <v>0</v>
      </c>
      <c r="N7785" s="29">
        <f ca="1">IF(C7785&lt;Calculator!$G$27,0,IF(C7785=Calculator!$G$27,Calculator!$G$39,IF(H7785-K7785&lt;=0,IF(D7785&gt;Calculator!$G$39,IF(H7785-K7785+E7785+L7785+M7785+Calculator!$G$39&gt;Calculator!$G$39,Calculator!$G$39-(H7785+E7785+L7785+M7785-K7785),Calculator!$G$39),D7785),0)))</f>
        <v>0</v>
      </c>
    </row>
    <row r="7786" spans="1:14" ht="15.75" thickBot="1">
      <c r="A7786" s="33" t="str">
        <f ca="1">IF(C7786=Calculator!$H$27,"F",IF(Daily!D7786+Daily!H7786=0,IF(D7785+H7785&gt;0,"L",""),""))</f>
        <v/>
      </c>
      <c r="B7786" s="34">
        <v>7785</v>
      </c>
      <c r="C7786" s="19">
        <f t="shared" ca="1" si="485"/>
        <v>53715</v>
      </c>
      <c r="D7786" s="29">
        <f t="shared" ca="1" si="487"/>
        <v>0</v>
      </c>
      <c r="E7786" s="29">
        <f ca="1">IF(C7786&lt;Calculator!$D$26,0,IF(DAY($C7786)=1,IF(D7786-Calculator!$G$24&gt;0,Calculator!$G$24,D7786),0))</f>
        <v>0</v>
      </c>
      <c r="F7786" s="29">
        <f ca="1">IF(E7786&gt;0,D7786*Calculator!$G$22/12,0)</f>
        <v>0</v>
      </c>
      <c r="G7786" s="29">
        <f ca="1">IF(E7786&gt;0,(IFERROR(-PMT(Calculator!$G$22/12,Calculator!$G$23*12,Calculator!$G$20),0))-F7786,0)</f>
        <v>0</v>
      </c>
      <c r="H7786" s="29">
        <f t="shared" ca="1" si="488"/>
        <v>0</v>
      </c>
      <c r="I7786" s="29">
        <f t="shared" ca="1" si="486"/>
        <v>0</v>
      </c>
      <c r="J7786" s="30">
        <f>Calculator!$G$40</f>
        <v>6.5000000000000002E-2</v>
      </c>
      <c r="K7786" s="29">
        <f ca="1">IF(C7786&gt;=Calculator!$G$27,IF(DAY($C7786)=1,Calculator!$G$34/2,IF(DAY($C7786)=15,Calculator!$G$34/2,0)),0)</f>
        <v>0</v>
      </c>
      <c r="L7786" s="29">
        <f ca="1">IF(DAY($C7786)=28,IF(H7786=0,0,Calculator!$G$35),0)</f>
        <v>0</v>
      </c>
      <c r="M7786" s="29">
        <f ca="1">IF(I7786&gt;0,IF(DAY($C7786)=1,SUM(INDIRECT("I"&amp;(ROW(C7785)-DAY(C7785))):I7785),0),0)</f>
        <v>0</v>
      </c>
      <c r="N7786" s="29">
        <f ca="1">IF(C7786&lt;Calculator!$G$27,0,IF(C7786=Calculator!$G$27,Calculator!$G$39,IF(H7786-K7786&lt;=0,IF(D7786&gt;Calculator!$G$39,IF(H7786-K7786+E7786+L7786+M7786+Calculator!$G$39&gt;Calculator!$G$39,Calculator!$G$39-(H7786+E7786+L7786+M7786-K7786),Calculator!$G$39),D7786),0)))</f>
        <v>0</v>
      </c>
    </row>
    <row r="7787" spans="1:14" ht="15.75" thickBot="1">
      <c r="A7787" s="33" t="str">
        <f ca="1">IF(C7787=Calculator!$H$27,"F",IF(Daily!D7787+Daily!H7787=0,IF(D7786+H7786&gt;0,"L",""),""))</f>
        <v/>
      </c>
      <c r="B7787" s="34">
        <v>7786</v>
      </c>
      <c r="C7787" s="19">
        <f t="shared" ca="1" si="485"/>
        <v>53716</v>
      </c>
      <c r="D7787" s="29">
        <f t="shared" ca="1" si="487"/>
        <v>0</v>
      </c>
      <c r="E7787" s="29">
        <f ca="1">IF(C7787&lt;Calculator!$D$26,0,IF(DAY($C7787)=1,IF(D7787-Calculator!$G$24&gt;0,Calculator!$G$24,D7787),0))</f>
        <v>0</v>
      </c>
      <c r="F7787" s="29">
        <f ca="1">IF(E7787&gt;0,D7787*Calculator!$G$22/12,0)</f>
        <v>0</v>
      </c>
      <c r="G7787" s="29">
        <f ca="1">IF(E7787&gt;0,(IFERROR(-PMT(Calculator!$G$22/12,Calculator!$G$23*12,Calculator!$G$20),0))-F7787,0)</f>
        <v>0</v>
      </c>
      <c r="H7787" s="29">
        <f t="shared" ca="1" si="488"/>
        <v>0</v>
      </c>
      <c r="I7787" s="29">
        <f t="shared" ca="1" si="486"/>
        <v>0</v>
      </c>
      <c r="J7787" s="30">
        <f>Calculator!$G$40</f>
        <v>6.5000000000000002E-2</v>
      </c>
      <c r="K7787" s="29">
        <f ca="1">IF(C7787&gt;=Calculator!$G$27,IF(DAY($C7787)=1,Calculator!$G$34/2,IF(DAY($C7787)=15,Calculator!$G$34/2,0)),0)</f>
        <v>0</v>
      </c>
      <c r="L7787" s="29">
        <f ca="1">IF(DAY($C7787)=28,IF(H7787=0,0,Calculator!$G$35),0)</f>
        <v>0</v>
      </c>
      <c r="M7787" s="29">
        <f ca="1">IF(I7787&gt;0,IF(DAY($C7787)=1,SUM(INDIRECT("I"&amp;(ROW(C7786)-DAY(C7786))):I7786),0),0)</f>
        <v>0</v>
      </c>
      <c r="N7787" s="29">
        <f ca="1">IF(C7787&lt;Calculator!$G$27,0,IF(C7787=Calculator!$G$27,Calculator!$G$39,IF(H7787-K7787&lt;=0,IF(D7787&gt;Calculator!$G$39,IF(H7787-K7787+E7787+L7787+M7787+Calculator!$G$39&gt;Calculator!$G$39,Calculator!$G$39-(H7787+E7787+L7787+M7787-K7787),Calculator!$G$39),D7787),0)))</f>
        <v>0</v>
      </c>
    </row>
    <row r="7788" spans="1:14" ht="15.75" thickBot="1">
      <c r="A7788" s="33" t="str">
        <f ca="1">IF(C7788=Calculator!$H$27,"F",IF(Daily!D7788+Daily!H7788=0,IF(D7787+H7787&gt;0,"L",""),""))</f>
        <v/>
      </c>
      <c r="B7788" s="34">
        <v>7787</v>
      </c>
      <c r="C7788" s="19">
        <f t="shared" ca="1" si="485"/>
        <v>53717</v>
      </c>
      <c r="D7788" s="29">
        <f t="shared" ca="1" si="487"/>
        <v>0</v>
      </c>
      <c r="E7788" s="29">
        <f ca="1">IF(C7788&lt;Calculator!$D$26,0,IF(DAY($C7788)=1,IF(D7788-Calculator!$G$24&gt;0,Calculator!$G$24,D7788),0))</f>
        <v>0</v>
      </c>
      <c r="F7788" s="29">
        <f ca="1">IF(E7788&gt;0,D7788*Calculator!$G$22/12,0)</f>
        <v>0</v>
      </c>
      <c r="G7788" s="29">
        <f ca="1">IF(E7788&gt;0,(IFERROR(-PMT(Calculator!$G$22/12,Calculator!$G$23*12,Calculator!$G$20),0))-F7788,0)</f>
        <v>0</v>
      </c>
      <c r="H7788" s="29">
        <f t="shared" ca="1" si="488"/>
        <v>0</v>
      </c>
      <c r="I7788" s="29">
        <f t="shared" ca="1" si="486"/>
        <v>0</v>
      </c>
      <c r="J7788" s="30">
        <f>Calculator!$G$40</f>
        <v>6.5000000000000002E-2</v>
      </c>
      <c r="K7788" s="29">
        <f ca="1">IF(C7788&gt;=Calculator!$G$27,IF(DAY($C7788)=1,Calculator!$G$34/2,IF(DAY($C7788)=15,Calculator!$G$34/2,0)),0)</f>
        <v>0</v>
      </c>
      <c r="L7788" s="29">
        <f ca="1">IF(DAY($C7788)=28,IF(H7788=0,0,Calculator!$G$35),0)</f>
        <v>0</v>
      </c>
      <c r="M7788" s="29">
        <f ca="1">IF(I7788&gt;0,IF(DAY($C7788)=1,SUM(INDIRECT("I"&amp;(ROW(C7787)-DAY(C7787))):I7787),0),0)</f>
        <v>0</v>
      </c>
      <c r="N7788" s="29">
        <f ca="1">IF(C7788&lt;Calculator!$G$27,0,IF(C7788=Calculator!$G$27,Calculator!$G$39,IF(H7788-K7788&lt;=0,IF(D7788&gt;Calculator!$G$39,IF(H7788-K7788+E7788+L7788+M7788+Calculator!$G$39&gt;Calculator!$G$39,Calculator!$G$39-(H7788+E7788+L7788+M7788-K7788),Calculator!$G$39),D7788),0)))</f>
        <v>0</v>
      </c>
    </row>
    <row r="7789" spans="1:14" ht="15.75" thickBot="1">
      <c r="A7789" s="33" t="str">
        <f ca="1">IF(C7789=Calculator!$H$27,"F",IF(Daily!D7789+Daily!H7789=0,IF(D7788+H7788&gt;0,"L",""),""))</f>
        <v/>
      </c>
      <c r="B7789" s="34">
        <v>7788</v>
      </c>
      <c r="C7789" s="19">
        <f t="shared" ca="1" si="485"/>
        <v>53718</v>
      </c>
      <c r="D7789" s="29">
        <f t="shared" ca="1" si="487"/>
        <v>0</v>
      </c>
      <c r="E7789" s="29">
        <f ca="1">IF(C7789&lt;Calculator!$D$26,0,IF(DAY($C7789)=1,IF(D7789-Calculator!$G$24&gt;0,Calculator!$G$24,D7789),0))</f>
        <v>0</v>
      </c>
      <c r="F7789" s="29">
        <f ca="1">IF(E7789&gt;0,D7789*Calculator!$G$22/12,0)</f>
        <v>0</v>
      </c>
      <c r="G7789" s="29">
        <f ca="1">IF(E7789&gt;0,(IFERROR(-PMT(Calculator!$G$22/12,Calculator!$G$23*12,Calculator!$G$20),0))-F7789,0)</f>
        <v>0</v>
      </c>
      <c r="H7789" s="29">
        <f t="shared" ca="1" si="488"/>
        <v>0</v>
      </c>
      <c r="I7789" s="29">
        <f t="shared" ca="1" si="486"/>
        <v>0</v>
      </c>
      <c r="J7789" s="30">
        <f>Calculator!$G$40</f>
        <v>6.5000000000000002E-2</v>
      </c>
      <c r="K7789" s="29">
        <f ca="1">IF(C7789&gt;=Calculator!$G$27,IF(DAY($C7789)=1,Calculator!$G$34/2,IF(DAY($C7789)=15,Calculator!$G$34/2,0)),0)</f>
        <v>0</v>
      </c>
      <c r="L7789" s="29">
        <f ca="1">IF(DAY($C7789)=28,IF(H7789=0,0,Calculator!$G$35),0)</f>
        <v>0</v>
      </c>
      <c r="M7789" s="29">
        <f ca="1">IF(I7789&gt;0,IF(DAY($C7789)=1,SUM(INDIRECT("I"&amp;(ROW(C7788)-DAY(C7788))):I7788),0),0)</f>
        <v>0</v>
      </c>
      <c r="N7789" s="29">
        <f ca="1">IF(C7789&lt;Calculator!$G$27,0,IF(C7789=Calculator!$G$27,Calculator!$G$39,IF(H7789-K7789&lt;=0,IF(D7789&gt;Calculator!$G$39,IF(H7789-K7789+E7789+L7789+M7789+Calculator!$G$39&gt;Calculator!$G$39,Calculator!$G$39-(H7789+E7789+L7789+M7789-K7789),Calculator!$G$39),D7789),0)))</f>
        <v>0</v>
      </c>
    </row>
    <row r="7790" spans="1:14" ht="15.75" thickBot="1">
      <c r="A7790" s="33" t="str">
        <f ca="1">IF(C7790=Calculator!$H$27,"F",IF(Daily!D7790+Daily!H7790=0,IF(D7789+H7789&gt;0,"L",""),""))</f>
        <v/>
      </c>
      <c r="B7790" s="34">
        <v>7789</v>
      </c>
      <c r="C7790" s="19">
        <f t="shared" ca="1" si="485"/>
        <v>53719</v>
      </c>
      <c r="D7790" s="29">
        <f t="shared" ca="1" si="487"/>
        <v>0</v>
      </c>
      <c r="E7790" s="29">
        <f ca="1">IF(C7790&lt;Calculator!$D$26,0,IF(DAY($C7790)=1,IF(D7790-Calculator!$G$24&gt;0,Calculator!$G$24,D7790),0))</f>
        <v>0</v>
      </c>
      <c r="F7790" s="29">
        <f ca="1">IF(E7790&gt;0,D7790*Calculator!$G$22/12,0)</f>
        <v>0</v>
      </c>
      <c r="G7790" s="29">
        <f ca="1">IF(E7790&gt;0,(IFERROR(-PMT(Calculator!$G$22/12,Calculator!$G$23*12,Calculator!$G$20),0))-F7790,0)</f>
        <v>0</v>
      </c>
      <c r="H7790" s="29">
        <f t="shared" ca="1" si="488"/>
        <v>0</v>
      </c>
      <c r="I7790" s="29">
        <f t="shared" ca="1" si="486"/>
        <v>0</v>
      </c>
      <c r="J7790" s="30">
        <f>Calculator!$G$40</f>
        <v>6.5000000000000002E-2</v>
      </c>
      <c r="K7790" s="29">
        <f ca="1">IF(C7790&gt;=Calculator!$G$27,IF(DAY($C7790)=1,Calculator!$G$34/2,IF(DAY($C7790)=15,Calculator!$G$34/2,0)),0)</f>
        <v>0</v>
      </c>
      <c r="L7790" s="29">
        <f ca="1">IF(DAY($C7790)=28,IF(H7790=0,0,Calculator!$G$35),0)</f>
        <v>0</v>
      </c>
      <c r="M7790" s="29">
        <f ca="1">IF(I7790&gt;0,IF(DAY($C7790)=1,SUM(INDIRECT("I"&amp;(ROW(C7789)-DAY(C7789))):I7789),0),0)</f>
        <v>0</v>
      </c>
      <c r="N7790" s="29">
        <f ca="1">IF(C7790&lt;Calculator!$G$27,0,IF(C7790=Calculator!$G$27,Calculator!$G$39,IF(H7790-K7790&lt;=0,IF(D7790&gt;Calculator!$G$39,IF(H7790-K7790+E7790+L7790+M7790+Calculator!$G$39&gt;Calculator!$G$39,Calculator!$G$39-(H7790+E7790+L7790+M7790-K7790),Calculator!$G$39),D7790),0)))</f>
        <v>0</v>
      </c>
    </row>
    <row r="7791" spans="1:14" ht="15.75" thickBot="1">
      <c r="A7791" s="33" t="str">
        <f ca="1">IF(C7791=Calculator!$H$27,"F",IF(Daily!D7791+Daily!H7791=0,IF(D7790+H7790&gt;0,"L",""),""))</f>
        <v/>
      </c>
      <c r="B7791" s="34">
        <v>7790</v>
      </c>
      <c r="C7791" s="19">
        <f t="shared" ca="1" si="485"/>
        <v>53720</v>
      </c>
      <c r="D7791" s="29">
        <f t="shared" ca="1" si="487"/>
        <v>0</v>
      </c>
      <c r="E7791" s="29">
        <f ca="1">IF(C7791&lt;Calculator!$D$26,0,IF(DAY($C7791)=1,IF(D7791-Calculator!$G$24&gt;0,Calculator!$G$24,D7791),0))</f>
        <v>0</v>
      </c>
      <c r="F7791" s="29">
        <f ca="1">IF(E7791&gt;0,D7791*Calculator!$G$22/12,0)</f>
        <v>0</v>
      </c>
      <c r="G7791" s="29">
        <f ca="1">IF(E7791&gt;0,(IFERROR(-PMT(Calculator!$G$22/12,Calculator!$G$23*12,Calculator!$G$20),0))-F7791,0)</f>
        <v>0</v>
      </c>
      <c r="H7791" s="29">
        <f t="shared" ca="1" si="488"/>
        <v>0</v>
      </c>
      <c r="I7791" s="29">
        <f t="shared" ca="1" si="486"/>
        <v>0</v>
      </c>
      <c r="J7791" s="30">
        <f>Calculator!$G$40</f>
        <v>6.5000000000000002E-2</v>
      </c>
      <c r="K7791" s="29">
        <f ca="1">IF(C7791&gt;=Calculator!$G$27,IF(DAY($C7791)=1,Calculator!$G$34/2,IF(DAY($C7791)=15,Calculator!$G$34/2,0)),0)</f>
        <v>0</v>
      </c>
      <c r="L7791" s="29">
        <f ca="1">IF(DAY($C7791)=28,IF(H7791=0,0,Calculator!$G$35),0)</f>
        <v>0</v>
      </c>
      <c r="M7791" s="29">
        <f ca="1">IF(I7791&gt;0,IF(DAY($C7791)=1,SUM(INDIRECT("I"&amp;(ROW(C7790)-DAY(C7790))):I7790),0),0)</f>
        <v>0</v>
      </c>
      <c r="N7791" s="29">
        <f ca="1">IF(C7791&lt;Calculator!$G$27,0,IF(C7791=Calculator!$G$27,Calculator!$G$39,IF(H7791-K7791&lt;=0,IF(D7791&gt;Calculator!$G$39,IF(H7791-K7791+E7791+L7791+M7791+Calculator!$G$39&gt;Calculator!$G$39,Calculator!$G$39-(H7791+E7791+L7791+M7791-K7791),Calculator!$G$39),D7791),0)))</f>
        <v>0</v>
      </c>
    </row>
    <row r="7792" spans="1:14" ht="15.75" thickBot="1">
      <c r="A7792" s="33" t="str">
        <f ca="1">IF(C7792=Calculator!$H$27,"F",IF(Daily!D7792+Daily!H7792=0,IF(D7791+H7791&gt;0,"L",""),""))</f>
        <v/>
      </c>
      <c r="B7792" s="34">
        <v>7791</v>
      </c>
      <c r="C7792" s="19">
        <f t="shared" ca="1" si="485"/>
        <v>53721</v>
      </c>
      <c r="D7792" s="29">
        <f t="shared" ca="1" si="487"/>
        <v>0</v>
      </c>
      <c r="E7792" s="29">
        <f ca="1">IF(C7792&lt;Calculator!$D$26,0,IF(DAY($C7792)=1,IF(D7792-Calculator!$G$24&gt;0,Calculator!$G$24,D7792),0))</f>
        <v>0</v>
      </c>
      <c r="F7792" s="29">
        <f ca="1">IF(E7792&gt;0,D7792*Calculator!$G$22/12,0)</f>
        <v>0</v>
      </c>
      <c r="G7792" s="29">
        <f ca="1">IF(E7792&gt;0,(IFERROR(-PMT(Calculator!$G$22/12,Calculator!$G$23*12,Calculator!$G$20),0))-F7792,0)</f>
        <v>0</v>
      </c>
      <c r="H7792" s="29">
        <f t="shared" ca="1" si="488"/>
        <v>0</v>
      </c>
      <c r="I7792" s="29">
        <f t="shared" ca="1" si="486"/>
        <v>0</v>
      </c>
      <c r="J7792" s="30">
        <f>Calculator!$G$40</f>
        <v>6.5000000000000002E-2</v>
      </c>
      <c r="K7792" s="29">
        <f ca="1">IF(C7792&gt;=Calculator!$G$27,IF(DAY($C7792)=1,Calculator!$G$34/2,IF(DAY($C7792)=15,Calculator!$G$34/2,0)),0)</f>
        <v>0</v>
      </c>
      <c r="L7792" s="29">
        <f ca="1">IF(DAY($C7792)=28,IF(H7792=0,0,Calculator!$G$35),0)</f>
        <v>0</v>
      </c>
      <c r="M7792" s="29">
        <f ca="1">IF(I7792&gt;0,IF(DAY($C7792)=1,SUM(INDIRECT("I"&amp;(ROW(C7791)-DAY(C7791))):I7791),0),0)</f>
        <v>0</v>
      </c>
      <c r="N7792" s="29">
        <f ca="1">IF(C7792&lt;Calculator!$G$27,0,IF(C7792=Calculator!$G$27,Calculator!$G$39,IF(H7792-K7792&lt;=0,IF(D7792&gt;Calculator!$G$39,IF(H7792-K7792+E7792+L7792+M7792+Calculator!$G$39&gt;Calculator!$G$39,Calculator!$G$39-(H7792+E7792+L7792+M7792-K7792),Calculator!$G$39),D7792),0)))</f>
        <v>0</v>
      </c>
    </row>
    <row r="7793" spans="1:14" ht="15.75" thickBot="1">
      <c r="A7793" s="33" t="str">
        <f ca="1">IF(C7793=Calculator!$H$27,"F",IF(Daily!D7793+Daily!H7793=0,IF(D7792+H7792&gt;0,"L",""),""))</f>
        <v/>
      </c>
      <c r="B7793" s="34">
        <v>7792</v>
      </c>
      <c r="C7793" s="19">
        <f t="shared" ca="1" si="485"/>
        <v>53722</v>
      </c>
      <c r="D7793" s="29">
        <f t="shared" ca="1" si="487"/>
        <v>0</v>
      </c>
      <c r="E7793" s="29">
        <f ca="1">IF(C7793&lt;Calculator!$D$26,0,IF(DAY($C7793)=1,IF(D7793-Calculator!$G$24&gt;0,Calculator!$G$24,D7793),0))</f>
        <v>0</v>
      </c>
      <c r="F7793" s="29">
        <f ca="1">IF(E7793&gt;0,D7793*Calculator!$G$22/12,0)</f>
        <v>0</v>
      </c>
      <c r="G7793" s="29">
        <f ca="1">IF(E7793&gt;0,(IFERROR(-PMT(Calculator!$G$22/12,Calculator!$G$23*12,Calculator!$G$20),0))-F7793,0)</f>
        <v>0</v>
      </c>
      <c r="H7793" s="29">
        <f t="shared" ca="1" si="488"/>
        <v>0</v>
      </c>
      <c r="I7793" s="29">
        <f t="shared" ca="1" si="486"/>
        <v>0</v>
      </c>
      <c r="J7793" s="30">
        <f>Calculator!$G$40</f>
        <v>6.5000000000000002E-2</v>
      </c>
      <c r="K7793" s="29">
        <f ca="1">IF(C7793&gt;=Calculator!$G$27,IF(DAY($C7793)=1,Calculator!$G$34/2,IF(DAY($C7793)=15,Calculator!$G$34/2,0)),0)</f>
        <v>0</v>
      </c>
      <c r="L7793" s="29">
        <f ca="1">IF(DAY($C7793)=28,IF(H7793=0,0,Calculator!$G$35),0)</f>
        <v>0</v>
      </c>
      <c r="M7793" s="29">
        <f ca="1">IF(I7793&gt;0,IF(DAY($C7793)=1,SUM(INDIRECT("I"&amp;(ROW(C7792)-DAY(C7792))):I7792),0),0)</f>
        <v>0</v>
      </c>
      <c r="N7793" s="29">
        <f ca="1">IF(C7793&lt;Calculator!$G$27,0,IF(C7793=Calculator!$G$27,Calculator!$G$39,IF(H7793-K7793&lt;=0,IF(D7793&gt;Calculator!$G$39,IF(H7793-K7793+E7793+L7793+M7793+Calculator!$G$39&gt;Calculator!$G$39,Calculator!$G$39-(H7793+E7793+L7793+M7793-K7793),Calculator!$G$39),D7793),0)))</f>
        <v>0</v>
      </c>
    </row>
    <row r="7794" spans="1:14" ht="15.75" thickBot="1">
      <c r="A7794" s="33" t="str">
        <f ca="1">IF(C7794=Calculator!$H$27,"F",IF(Daily!D7794+Daily!H7794=0,IF(D7793+H7793&gt;0,"L",""),""))</f>
        <v/>
      </c>
      <c r="B7794" s="34">
        <v>7793</v>
      </c>
      <c r="C7794" s="19">
        <f t="shared" ca="1" si="485"/>
        <v>53723</v>
      </c>
      <c r="D7794" s="29">
        <f t="shared" ca="1" si="487"/>
        <v>0</v>
      </c>
      <c r="E7794" s="29">
        <f ca="1">IF(C7794&lt;Calculator!$D$26,0,IF(DAY($C7794)=1,IF(D7794-Calculator!$G$24&gt;0,Calculator!$G$24,D7794),0))</f>
        <v>0</v>
      </c>
      <c r="F7794" s="29">
        <f ca="1">IF(E7794&gt;0,D7794*Calculator!$G$22/12,0)</f>
        <v>0</v>
      </c>
      <c r="G7794" s="29">
        <f ca="1">IF(E7794&gt;0,(IFERROR(-PMT(Calculator!$G$22/12,Calculator!$G$23*12,Calculator!$G$20),0))-F7794,0)</f>
        <v>0</v>
      </c>
      <c r="H7794" s="29">
        <f t="shared" ca="1" si="488"/>
        <v>0</v>
      </c>
      <c r="I7794" s="29">
        <f t="shared" ca="1" si="486"/>
        <v>0</v>
      </c>
      <c r="J7794" s="30">
        <f>Calculator!$G$40</f>
        <v>6.5000000000000002E-2</v>
      </c>
      <c r="K7794" s="29">
        <f ca="1">IF(C7794&gt;=Calculator!$G$27,IF(DAY($C7794)=1,Calculator!$G$34/2,IF(DAY($C7794)=15,Calculator!$G$34/2,0)),0)</f>
        <v>0</v>
      </c>
      <c r="L7794" s="29">
        <f ca="1">IF(DAY($C7794)=28,IF(H7794=0,0,Calculator!$G$35),0)</f>
        <v>0</v>
      </c>
      <c r="M7794" s="29">
        <f ca="1">IF(I7794&gt;0,IF(DAY($C7794)=1,SUM(INDIRECT("I"&amp;(ROW(C7793)-DAY(C7793))):I7793),0),0)</f>
        <v>0</v>
      </c>
      <c r="N7794" s="29">
        <f ca="1">IF(C7794&lt;Calculator!$G$27,0,IF(C7794=Calculator!$G$27,Calculator!$G$39,IF(H7794-K7794&lt;=0,IF(D7794&gt;Calculator!$G$39,IF(H7794-K7794+E7794+L7794+M7794+Calculator!$G$39&gt;Calculator!$G$39,Calculator!$G$39-(H7794+E7794+L7794+M7794-K7794),Calculator!$G$39),D7794),0)))</f>
        <v>0</v>
      </c>
    </row>
    <row r="7795" spans="1:14" ht="15.75" thickBot="1">
      <c r="A7795" s="33" t="str">
        <f ca="1">IF(C7795=Calculator!$H$27,"F",IF(Daily!D7795+Daily!H7795=0,IF(D7794+H7794&gt;0,"L",""),""))</f>
        <v/>
      </c>
      <c r="B7795" s="34">
        <v>7794</v>
      </c>
      <c r="C7795" s="19">
        <f t="shared" ca="1" si="485"/>
        <v>53724</v>
      </c>
      <c r="D7795" s="29">
        <f t="shared" ca="1" si="487"/>
        <v>0</v>
      </c>
      <c r="E7795" s="29">
        <f ca="1">IF(C7795&lt;Calculator!$D$26,0,IF(DAY($C7795)=1,IF(D7795-Calculator!$G$24&gt;0,Calculator!$G$24,D7795),0))</f>
        <v>0</v>
      </c>
      <c r="F7795" s="29">
        <f ca="1">IF(E7795&gt;0,D7795*Calculator!$G$22/12,0)</f>
        <v>0</v>
      </c>
      <c r="G7795" s="29">
        <f ca="1">IF(E7795&gt;0,(IFERROR(-PMT(Calculator!$G$22/12,Calculator!$G$23*12,Calculator!$G$20),0))-F7795,0)</f>
        <v>0</v>
      </c>
      <c r="H7795" s="29">
        <f t="shared" ca="1" si="488"/>
        <v>0</v>
      </c>
      <c r="I7795" s="29">
        <f t="shared" ca="1" si="486"/>
        <v>0</v>
      </c>
      <c r="J7795" s="30">
        <f>Calculator!$G$40</f>
        <v>6.5000000000000002E-2</v>
      </c>
      <c r="K7795" s="29">
        <f ca="1">IF(C7795&gt;=Calculator!$G$27,IF(DAY($C7795)=1,Calculator!$G$34/2,IF(DAY($C7795)=15,Calculator!$G$34/2,0)),0)</f>
        <v>4500</v>
      </c>
      <c r="L7795" s="29">
        <f ca="1">IF(DAY($C7795)=28,IF(H7795=0,0,Calculator!$G$35),0)</f>
        <v>0</v>
      </c>
      <c r="M7795" s="29">
        <f ca="1">IF(I7795&gt;0,IF(DAY($C7795)=1,SUM(INDIRECT("I"&amp;(ROW(C7794)-DAY(C7794))):I7794),0),0)</f>
        <v>0</v>
      </c>
      <c r="N7795" s="29">
        <f ca="1">IF(C7795&lt;Calculator!$G$27,0,IF(C7795=Calculator!$G$27,Calculator!$G$39,IF(H7795-K7795&lt;=0,IF(D7795&gt;Calculator!$G$39,IF(H7795-K7795+E7795+L7795+M7795+Calculator!$G$39&gt;Calculator!$G$39,Calculator!$G$39-(H7795+E7795+L7795+M7795-K7795),Calculator!$G$39),D7795),0)))</f>
        <v>0</v>
      </c>
    </row>
    <row r="7796" spans="1:14" ht="15.75" thickBot="1">
      <c r="A7796" s="33" t="str">
        <f ca="1">IF(C7796=Calculator!$H$27,"F",IF(Daily!D7796+Daily!H7796=0,IF(D7795+H7795&gt;0,"L",""),""))</f>
        <v/>
      </c>
      <c r="B7796" s="34">
        <v>7795</v>
      </c>
      <c r="C7796" s="19">
        <f t="shared" ca="1" si="485"/>
        <v>53725</v>
      </c>
      <c r="D7796" s="29">
        <f t="shared" ca="1" si="487"/>
        <v>0</v>
      </c>
      <c r="E7796" s="29">
        <f ca="1">IF(C7796&lt;Calculator!$D$26,0,IF(DAY($C7796)=1,IF(D7796-Calculator!$G$24&gt;0,Calculator!$G$24,D7796),0))</f>
        <v>0</v>
      </c>
      <c r="F7796" s="29">
        <f ca="1">IF(E7796&gt;0,D7796*Calculator!$G$22/12,0)</f>
        <v>0</v>
      </c>
      <c r="G7796" s="29">
        <f ca="1">IF(E7796&gt;0,(IFERROR(-PMT(Calculator!$G$22/12,Calculator!$G$23*12,Calculator!$G$20),0))-F7796,0)</f>
        <v>0</v>
      </c>
      <c r="H7796" s="29">
        <f t="shared" ca="1" si="488"/>
        <v>0</v>
      </c>
      <c r="I7796" s="29">
        <f t="shared" ca="1" si="486"/>
        <v>0</v>
      </c>
      <c r="J7796" s="30">
        <f>Calculator!$G$40</f>
        <v>6.5000000000000002E-2</v>
      </c>
      <c r="K7796" s="29">
        <f ca="1">IF(C7796&gt;=Calculator!$G$27,IF(DAY($C7796)=1,Calculator!$G$34/2,IF(DAY($C7796)=15,Calculator!$G$34/2,0)),0)</f>
        <v>0</v>
      </c>
      <c r="L7796" s="29">
        <f ca="1">IF(DAY($C7796)=28,IF(H7796=0,0,Calculator!$G$35),0)</f>
        <v>0</v>
      </c>
      <c r="M7796" s="29">
        <f ca="1">IF(I7796&gt;0,IF(DAY($C7796)=1,SUM(INDIRECT("I"&amp;(ROW(C7795)-DAY(C7795))):I7795),0),0)</f>
        <v>0</v>
      </c>
      <c r="N7796" s="29">
        <f ca="1">IF(C7796&lt;Calculator!$G$27,0,IF(C7796=Calculator!$G$27,Calculator!$G$39,IF(H7796-K7796&lt;=0,IF(D7796&gt;Calculator!$G$39,IF(H7796-K7796+E7796+L7796+M7796+Calculator!$G$39&gt;Calculator!$G$39,Calculator!$G$39-(H7796+E7796+L7796+M7796-K7796),Calculator!$G$39),D7796),0)))</f>
        <v>0</v>
      </c>
    </row>
    <row r="7797" spans="1:14" ht="15.75" thickBot="1">
      <c r="A7797" s="33" t="str">
        <f ca="1">IF(C7797=Calculator!$H$27,"F",IF(Daily!D7797+Daily!H7797=0,IF(D7796+H7796&gt;0,"L",""),""))</f>
        <v/>
      </c>
      <c r="B7797" s="34">
        <v>7796</v>
      </c>
      <c r="C7797" s="19">
        <f t="shared" ca="1" si="485"/>
        <v>53726</v>
      </c>
      <c r="D7797" s="29">
        <f t="shared" ca="1" si="487"/>
        <v>0</v>
      </c>
      <c r="E7797" s="29">
        <f ca="1">IF(C7797&lt;Calculator!$D$26,0,IF(DAY($C7797)=1,IF(D7797-Calculator!$G$24&gt;0,Calculator!$G$24,D7797),0))</f>
        <v>0</v>
      </c>
      <c r="F7797" s="29">
        <f ca="1">IF(E7797&gt;0,D7797*Calculator!$G$22/12,0)</f>
        <v>0</v>
      </c>
      <c r="G7797" s="29">
        <f ca="1">IF(E7797&gt;0,(IFERROR(-PMT(Calculator!$G$22/12,Calculator!$G$23*12,Calculator!$G$20),0))-F7797,0)</f>
        <v>0</v>
      </c>
      <c r="H7797" s="29">
        <f t="shared" ca="1" si="488"/>
        <v>0</v>
      </c>
      <c r="I7797" s="29">
        <f t="shared" ca="1" si="486"/>
        <v>0</v>
      </c>
      <c r="J7797" s="30">
        <f>Calculator!$G$40</f>
        <v>6.5000000000000002E-2</v>
      </c>
      <c r="K7797" s="29">
        <f ca="1">IF(C7797&gt;=Calculator!$G$27,IF(DAY($C7797)=1,Calculator!$G$34/2,IF(DAY($C7797)=15,Calculator!$G$34/2,0)),0)</f>
        <v>0</v>
      </c>
      <c r="L7797" s="29">
        <f ca="1">IF(DAY($C7797)=28,IF(H7797=0,0,Calculator!$G$35),0)</f>
        <v>0</v>
      </c>
      <c r="M7797" s="29">
        <f ca="1">IF(I7797&gt;0,IF(DAY($C7797)=1,SUM(INDIRECT("I"&amp;(ROW(C7796)-DAY(C7796))):I7796),0),0)</f>
        <v>0</v>
      </c>
      <c r="N7797" s="29">
        <f ca="1">IF(C7797&lt;Calculator!$G$27,0,IF(C7797=Calculator!$G$27,Calculator!$G$39,IF(H7797-K7797&lt;=0,IF(D7797&gt;Calculator!$G$39,IF(H7797-K7797+E7797+L7797+M7797+Calculator!$G$39&gt;Calculator!$G$39,Calculator!$G$39-(H7797+E7797+L7797+M7797-K7797),Calculator!$G$39),D7797),0)))</f>
        <v>0</v>
      </c>
    </row>
    <row r="7798" spans="1:14" ht="15.75" thickBot="1">
      <c r="A7798" s="33" t="str">
        <f ca="1">IF(C7798=Calculator!$H$27,"F",IF(Daily!D7798+Daily!H7798=0,IF(D7797+H7797&gt;0,"L",""),""))</f>
        <v/>
      </c>
      <c r="B7798" s="34">
        <v>7797</v>
      </c>
      <c r="C7798" s="19">
        <f t="shared" ca="1" si="485"/>
        <v>53727</v>
      </c>
      <c r="D7798" s="29">
        <f t="shared" ca="1" si="487"/>
        <v>0</v>
      </c>
      <c r="E7798" s="29">
        <f ca="1">IF(C7798&lt;Calculator!$D$26,0,IF(DAY($C7798)=1,IF(D7798-Calculator!$G$24&gt;0,Calculator!$G$24,D7798),0))</f>
        <v>0</v>
      </c>
      <c r="F7798" s="29">
        <f ca="1">IF(E7798&gt;0,D7798*Calculator!$G$22/12,0)</f>
        <v>0</v>
      </c>
      <c r="G7798" s="29">
        <f ca="1">IF(E7798&gt;0,(IFERROR(-PMT(Calculator!$G$22/12,Calculator!$G$23*12,Calculator!$G$20),0))-F7798,0)</f>
        <v>0</v>
      </c>
      <c r="H7798" s="29">
        <f t="shared" ca="1" si="488"/>
        <v>0</v>
      </c>
      <c r="I7798" s="29">
        <f t="shared" ca="1" si="486"/>
        <v>0</v>
      </c>
      <c r="J7798" s="30">
        <f>Calculator!$G$40</f>
        <v>6.5000000000000002E-2</v>
      </c>
      <c r="K7798" s="29">
        <f ca="1">IF(C7798&gt;=Calculator!$G$27,IF(DAY($C7798)=1,Calculator!$G$34/2,IF(DAY($C7798)=15,Calculator!$G$34/2,0)),0)</f>
        <v>0</v>
      </c>
      <c r="L7798" s="29">
        <f ca="1">IF(DAY($C7798)=28,IF(H7798=0,0,Calculator!$G$35),0)</f>
        <v>0</v>
      </c>
      <c r="M7798" s="29">
        <f ca="1">IF(I7798&gt;0,IF(DAY($C7798)=1,SUM(INDIRECT("I"&amp;(ROW(C7797)-DAY(C7797))):I7797),0),0)</f>
        <v>0</v>
      </c>
      <c r="N7798" s="29">
        <f ca="1">IF(C7798&lt;Calculator!$G$27,0,IF(C7798=Calculator!$G$27,Calculator!$G$39,IF(H7798-K7798&lt;=0,IF(D7798&gt;Calculator!$G$39,IF(H7798-K7798+E7798+L7798+M7798+Calculator!$G$39&gt;Calculator!$G$39,Calculator!$G$39-(H7798+E7798+L7798+M7798-K7798),Calculator!$G$39),D7798),0)))</f>
        <v>0</v>
      </c>
    </row>
    <row r="7799" spans="1:14" ht="15.75" thickBot="1">
      <c r="A7799" s="33" t="str">
        <f ca="1">IF(C7799=Calculator!$H$27,"F",IF(Daily!D7799+Daily!H7799=0,IF(D7798+H7798&gt;0,"L",""),""))</f>
        <v/>
      </c>
      <c r="B7799" s="34">
        <v>7798</v>
      </c>
      <c r="C7799" s="19">
        <f t="shared" ca="1" si="485"/>
        <v>53728</v>
      </c>
      <c r="D7799" s="29">
        <f t="shared" ca="1" si="487"/>
        <v>0</v>
      </c>
      <c r="E7799" s="29">
        <f ca="1">IF(C7799&lt;Calculator!$D$26,0,IF(DAY($C7799)=1,IF(D7799-Calculator!$G$24&gt;0,Calculator!$G$24,D7799),0))</f>
        <v>0</v>
      </c>
      <c r="F7799" s="29">
        <f ca="1">IF(E7799&gt;0,D7799*Calculator!$G$22/12,0)</f>
        <v>0</v>
      </c>
      <c r="G7799" s="29">
        <f ca="1">IF(E7799&gt;0,(IFERROR(-PMT(Calculator!$G$22/12,Calculator!$G$23*12,Calculator!$G$20),0))-F7799,0)</f>
        <v>0</v>
      </c>
      <c r="H7799" s="29">
        <f t="shared" ca="1" si="488"/>
        <v>0</v>
      </c>
      <c r="I7799" s="29">
        <f t="shared" ca="1" si="486"/>
        <v>0</v>
      </c>
      <c r="J7799" s="30">
        <f>Calculator!$G$40</f>
        <v>6.5000000000000002E-2</v>
      </c>
      <c r="K7799" s="29">
        <f ca="1">IF(C7799&gt;=Calculator!$G$27,IF(DAY($C7799)=1,Calculator!$G$34/2,IF(DAY($C7799)=15,Calculator!$G$34/2,0)),0)</f>
        <v>0</v>
      </c>
      <c r="L7799" s="29">
        <f ca="1">IF(DAY($C7799)=28,IF(H7799=0,0,Calculator!$G$35),0)</f>
        <v>0</v>
      </c>
      <c r="M7799" s="29">
        <f ca="1">IF(I7799&gt;0,IF(DAY($C7799)=1,SUM(INDIRECT("I"&amp;(ROW(C7798)-DAY(C7798))):I7798),0),0)</f>
        <v>0</v>
      </c>
      <c r="N7799" s="29">
        <f ca="1">IF(C7799&lt;Calculator!$G$27,0,IF(C7799=Calculator!$G$27,Calculator!$G$39,IF(H7799-K7799&lt;=0,IF(D7799&gt;Calculator!$G$39,IF(H7799-K7799+E7799+L7799+M7799+Calculator!$G$39&gt;Calculator!$G$39,Calculator!$G$39-(H7799+E7799+L7799+M7799-K7799),Calculator!$G$39),D7799),0)))</f>
        <v>0</v>
      </c>
    </row>
    <row r="7800" spans="1:14" ht="15.75" thickBot="1">
      <c r="A7800" s="33" t="str">
        <f ca="1">IF(C7800=Calculator!$H$27,"F",IF(Daily!D7800+Daily!H7800=0,IF(D7799+H7799&gt;0,"L",""),""))</f>
        <v/>
      </c>
      <c r="B7800" s="34">
        <v>7799</v>
      </c>
      <c r="C7800" s="19">
        <f t="shared" ca="1" si="485"/>
        <v>53729</v>
      </c>
      <c r="D7800" s="29">
        <f t="shared" ca="1" si="487"/>
        <v>0</v>
      </c>
      <c r="E7800" s="29">
        <f ca="1">IF(C7800&lt;Calculator!$D$26,0,IF(DAY($C7800)=1,IF(D7800-Calculator!$G$24&gt;0,Calculator!$G$24,D7800),0))</f>
        <v>0</v>
      </c>
      <c r="F7800" s="29">
        <f ca="1">IF(E7800&gt;0,D7800*Calculator!$G$22/12,0)</f>
        <v>0</v>
      </c>
      <c r="G7800" s="29">
        <f ca="1">IF(E7800&gt;0,(IFERROR(-PMT(Calculator!$G$22/12,Calculator!$G$23*12,Calculator!$G$20),0))-F7800,0)</f>
        <v>0</v>
      </c>
      <c r="H7800" s="29">
        <f t="shared" ca="1" si="488"/>
        <v>0</v>
      </c>
      <c r="I7800" s="29">
        <f t="shared" ca="1" si="486"/>
        <v>0</v>
      </c>
      <c r="J7800" s="30">
        <f>Calculator!$G$40</f>
        <v>6.5000000000000002E-2</v>
      </c>
      <c r="K7800" s="29">
        <f ca="1">IF(C7800&gt;=Calculator!$G$27,IF(DAY($C7800)=1,Calculator!$G$34/2,IF(DAY($C7800)=15,Calculator!$G$34/2,0)),0)</f>
        <v>0</v>
      </c>
      <c r="L7800" s="29">
        <f ca="1">IF(DAY($C7800)=28,IF(H7800=0,0,Calculator!$G$35),0)</f>
        <v>0</v>
      </c>
      <c r="M7800" s="29">
        <f ca="1">IF(I7800&gt;0,IF(DAY($C7800)=1,SUM(INDIRECT("I"&amp;(ROW(C7799)-DAY(C7799))):I7799),0),0)</f>
        <v>0</v>
      </c>
      <c r="N7800" s="29">
        <f ca="1">IF(C7800&lt;Calculator!$G$27,0,IF(C7800=Calculator!$G$27,Calculator!$G$39,IF(H7800-K7800&lt;=0,IF(D7800&gt;Calculator!$G$39,IF(H7800-K7800+E7800+L7800+M7800+Calculator!$G$39&gt;Calculator!$G$39,Calculator!$G$39-(H7800+E7800+L7800+M7800-K7800),Calculator!$G$39),D7800),0)))</f>
        <v>0</v>
      </c>
    </row>
    <row r="7801" spans="1:14" ht="15.75" thickBot="1">
      <c r="A7801" s="33" t="str">
        <f ca="1">IF(C7801=Calculator!$H$27,"F",IF(Daily!D7801+Daily!H7801=0,IF(D7800+H7800&gt;0,"L",""),""))</f>
        <v/>
      </c>
      <c r="B7801" s="34">
        <v>7800</v>
      </c>
      <c r="C7801" s="19">
        <f t="shared" ca="1" si="485"/>
        <v>53730</v>
      </c>
      <c r="D7801" s="29">
        <f t="shared" ca="1" si="487"/>
        <v>0</v>
      </c>
      <c r="E7801" s="29">
        <f ca="1">IF(C7801&lt;Calculator!$D$26,0,IF(DAY($C7801)=1,IF(D7801-Calculator!$G$24&gt;0,Calculator!$G$24,D7801),0))</f>
        <v>0</v>
      </c>
      <c r="F7801" s="29">
        <f ca="1">IF(E7801&gt;0,D7801*Calculator!$G$22/12,0)</f>
        <v>0</v>
      </c>
      <c r="G7801" s="29">
        <f ca="1">IF(E7801&gt;0,(IFERROR(-PMT(Calculator!$G$22/12,Calculator!$G$23*12,Calculator!$G$20),0))-F7801,0)</f>
        <v>0</v>
      </c>
      <c r="H7801" s="29">
        <f t="shared" ca="1" si="488"/>
        <v>0</v>
      </c>
      <c r="I7801" s="29">
        <f t="shared" ca="1" si="486"/>
        <v>0</v>
      </c>
      <c r="J7801" s="30">
        <f>Calculator!$G$40</f>
        <v>6.5000000000000002E-2</v>
      </c>
      <c r="K7801" s="29">
        <f ca="1">IF(C7801&gt;=Calculator!$G$27,IF(DAY($C7801)=1,Calculator!$G$34/2,IF(DAY($C7801)=15,Calculator!$G$34/2,0)),0)</f>
        <v>0</v>
      </c>
      <c r="L7801" s="29">
        <f ca="1">IF(DAY($C7801)=28,IF(H7801=0,0,Calculator!$G$35),0)</f>
        <v>0</v>
      </c>
      <c r="M7801" s="29">
        <f ca="1">IF(I7801&gt;0,IF(DAY($C7801)=1,SUM(INDIRECT("I"&amp;(ROW(C7800)-DAY(C7800))):I7800),0),0)</f>
        <v>0</v>
      </c>
      <c r="N7801" s="29">
        <f ca="1">IF(C7801&lt;Calculator!$G$27,0,IF(C7801=Calculator!$G$27,Calculator!$G$39,IF(H7801-K7801&lt;=0,IF(D7801&gt;Calculator!$G$39,IF(H7801-K7801+E7801+L7801+M7801+Calculator!$G$39&gt;Calculator!$G$39,Calculator!$G$39-(H7801+E7801+L7801+M7801-K7801),Calculator!$G$39),D7801),0)))</f>
        <v>0</v>
      </c>
    </row>
    <row r="7802" spans="1:14" ht="15.75" thickBot="1">
      <c r="A7802" s="33" t="str">
        <f ca="1">IF(C7802=Calculator!$H$27,"F",IF(Daily!D7802+Daily!H7802=0,IF(D7801+H7801&gt;0,"L",""),""))</f>
        <v/>
      </c>
      <c r="B7802" s="34">
        <v>7801</v>
      </c>
      <c r="C7802" s="19">
        <f t="shared" ca="1" si="485"/>
        <v>53731</v>
      </c>
      <c r="D7802" s="29">
        <f t="shared" ca="1" si="487"/>
        <v>0</v>
      </c>
      <c r="E7802" s="29">
        <f ca="1">IF(C7802&lt;Calculator!$D$26,0,IF(DAY($C7802)=1,IF(D7802-Calculator!$G$24&gt;0,Calculator!$G$24,D7802),0))</f>
        <v>0</v>
      </c>
      <c r="F7802" s="29">
        <f ca="1">IF(E7802&gt;0,D7802*Calculator!$G$22/12,0)</f>
        <v>0</v>
      </c>
      <c r="G7802" s="29">
        <f ca="1">IF(E7802&gt;0,(IFERROR(-PMT(Calculator!$G$22/12,Calculator!$G$23*12,Calculator!$G$20),0))-F7802,0)</f>
        <v>0</v>
      </c>
      <c r="H7802" s="29">
        <f t="shared" ca="1" si="488"/>
        <v>0</v>
      </c>
      <c r="I7802" s="29">
        <f t="shared" ca="1" si="486"/>
        <v>0</v>
      </c>
      <c r="J7802" s="30">
        <f>Calculator!$G$40</f>
        <v>6.5000000000000002E-2</v>
      </c>
      <c r="K7802" s="29">
        <f ca="1">IF(C7802&gt;=Calculator!$G$27,IF(DAY($C7802)=1,Calculator!$G$34/2,IF(DAY($C7802)=15,Calculator!$G$34/2,0)),0)</f>
        <v>0</v>
      </c>
      <c r="L7802" s="29">
        <f ca="1">IF(DAY($C7802)=28,IF(H7802=0,0,Calculator!$G$35),0)</f>
        <v>0</v>
      </c>
      <c r="M7802" s="29">
        <f ca="1">IF(I7802&gt;0,IF(DAY($C7802)=1,SUM(INDIRECT("I"&amp;(ROW(C7801)-DAY(C7801))):I7801),0),0)</f>
        <v>0</v>
      </c>
      <c r="N7802" s="29">
        <f ca="1">IF(C7802&lt;Calculator!$G$27,0,IF(C7802=Calculator!$G$27,Calculator!$G$39,IF(H7802-K7802&lt;=0,IF(D7802&gt;Calculator!$G$39,IF(H7802-K7802+E7802+L7802+M7802+Calculator!$G$39&gt;Calculator!$G$39,Calculator!$G$39-(H7802+E7802+L7802+M7802-K7802),Calculator!$G$39),D7802),0)))</f>
        <v>0</v>
      </c>
    </row>
    <row r="7803" spans="1:14" ht="15.75" thickBot="1">
      <c r="A7803" s="33" t="str">
        <f ca="1">IF(C7803=Calculator!$H$27,"F",IF(Daily!D7803+Daily!H7803=0,IF(D7802+H7802&gt;0,"L",""),""))</f>
        <v/>
      </c>
      <c r="B7803" s="34">
        <v>7802</v>
      </c>
      <c r="C7803" s="19">
        <f t="shared" ca="1" si="485"/>
        <v>53732</v>
      </c>
      <c r="D7803" s="29">
        <f t="shared" ca="1" si="487"/>
        <v>0</v>
      </c>
      <c r="E7803" s="29">
        <f ca="1">IF(C7803&lt;Calculator!$D$26,0,IF(DAY($C7803)=1,IF(D7803-Calculator!$G$24&gt;0,Calculator!$G$24,D7803),0))</f>
        <v>0</v>
      </c>
      <c r="F7803" s="29">
        <f ca="1">IF(E7803&gt;0,D7803*Calculator!$G$22/12,0)</f>
        <v>0</v>
      </c>
      <c r="G7803" s="29">
        <f ca="1">IF(E7803&gt;0,(IFERROR(-PMT(Calculator!$G$22/12,Calculator!$G$23*12,Calculator!$G$20),0))-F7803,0)</f>
        <v>0</v>
      </c>
      <c r="H7803" s="29">
        <f t="shared" ca="1" si="488"/>
        <v>0</v>
      </c>
      <c r="I7803" s="29">
        <f t="shared" ca="1" si="486"/>
        <v>0</v>
      </c>
      <c r="J7803" s="30">
        <f>Calculator!$G$40</f>
        <v>6.5000000000000002E-2</v>
      </c>
      <c r="K7803" s="29">
        <f ca="1">IF(C7803&gt;=Calculator!$G$27,IF(DAY($C7803)=1,Calculator!$G$34/2,IF(DAY($C7803)=15,Calculator!$G$34/2,0)),0)</f>
        <v>0</v>
      </c>
      <c r="L7803" s="29">
        <f ca="1">IF(DAY($C7803)=28,IF(H7803=0,0,Calculator!$G$35),0)</f>
        <v>0</v>
      </c>
      <c r="M7803" s="29">
        <f ca="1">IF(I7803&gt;0,IF(DAY($C7803)=1,SUM(INDIRECT("I"&amp;(ROW(C7802)-DAY(C7802))):I7802),0),0)</f>
        <v>0</v>
      </c>
      <c r="N7803" s="29">
        <f ca="1">IF(C7803&lt;Calculator!$G$27,0,IF(C7803=Calculator!$G$27,Calculator!$G$39,IF(H7803-K7803&lt;=0,IF(D7803&gt;Calculator!$G$39,IF(H7803-K7803+E7803+L7803+M7803+Calculator!$G$39&gt;Calculator!$G$39,Calculator!$G$39-(H7803+E7803+L7803+M7803-K7803),Calculator!$G$39),D7803),0)))</f>
        <v>0</v>
      </c>
    </row>
    <row r="7804" spans="1:14" ht="15.75" thickBot="1">
      <c r="A7804" s="33" t="str">
        <f ca="1">IF(C7804=Calculator!$H$27,"F",IF(Daily!D7804+Daily!H7804=0,IF(D7803+H7803&gt;0,"L",""),""))</f>
        <v/>
      </c>
      <c r="B7804" s="34">
        <v>7803</v>
      </c>
      <c r="C7804" s="19">
        <f t="shared" ca="1" si="485"/>
        <v>53733</v>
      </c>
      <c r="D7804" s="29">
        <f t="shared" ca="1" si="487"/>
        <v>0</v>
      </c>
      <c r="E7804" s="29">
        <f ca="1">IF(C7804&lt;Calculator!$D$26,0,IF(DAY($C7804)=1,IF(D7804-Calculator!$G$24&gt;0,Calculator!$G$24,D7804),0))</f>
        <v>0</v>
      </c>
      <c r="F7804" s="29">
        <f ca="1">IF(E7804&gt;0,D7804*Calculator!$G$22/12,0)</f>
        <v>0</v>
      </c>
      <c r="G7804" s="29">
        <f ca="1">IF(E7804&gt;0,(IFERROR(-PMT(Calculator!$G$22/12,Calculator!$G$23*12,Calculator!$G$20),0))-F7804,0)</f>
        <v>0</v>
      </c>
      <c r="H7804" s="29">
        <f t="shared" ca="1" si="488"/>
        <v>0</v>
      </c>
      <c r="I7804" s="29">
        <f t="shared" ca="1" si="486"/>
        <v>0</v>
      </c>
      <c r="J7804" s="30">
        <f>Calculator!$G$40</f>
        <v>6.5000000000000002E-2</v>
      </c>
      <c r="K7804" s="29">
        <f ca="1">IF(C7804&gt;=Calculator!$G$27,IF(DAY($C7804)=1,Calculator!$G$34/2,IF(DAY($C7804)=15,Calculator!$G$34/2,0)),0)</f>
        <v>0</v>
      </c>
      <c r="L7804" s="29">
        <f ca="1">IF(DAY($C7804)=28,IF(H7804=0,0,Calculator!$G$35),0)</f>
        <v>0</v>
      </c>
      <c r="M7804" s="29">
        <f ca="1">IF(I7804&gt;0,IF(DAY($C7804)=1,SUM(INDIRECT("I"&amp;(ROW(C7803)-DAY(C7803))):I7803),0),0)</f>
        <v>0</v>
      </c>
      <c r="N7804" s="29">
        <f ca="1">IF(C7804&lt;Calculator!$G$27,0,IF(C7804=Calculator!$G$27,Calculator!$G$39,IF(H7804-K7804&lt;=0,IF(D7804&gt;Calculator!$G$39,IF(H7804-K7804+E7804+L7804+M7804+Calculator!$G$39&gt;Calculator!$G$39,Calculator!$G$39-(H7804+E7804+L7804+M7804-K7804),Calculator!$G$39),D7804),0)))</f>
        <v>0</v>
      </c>
    </row>
    <row r="7805" spans="1:14" ht="15.75" thickBot="1">
      <c r="A7805" s="33" t="str">
        <f ca="1">IF(C7805=Calculator!$H$27,"F",IF(Daily!D7805+Daily!H7805=0,IF(D7804+H7804&gt;0,"L",""),""))</f>
        <v/>
      </c>
      <c r="B7805" s="34">
        <v>7804</v>
      </c>
      <c r="C7805" s="19">
        <f t="shared" ca="1" si="485"/>
        <v>53734</v>
      </c>
      <c r="D7805" s="29">
        <f t="shared" ca="1" si="487"/>
        <v>0</v>
      </c>
      <c r="E7805" s="29">
        <f ca="1">IF(C7805&lt;Calculator!$D$26,0,IF(DAY($C7805)=1,IF(D7805-Calculator!$G$24&gt;0,Calculator!$G$24,D7805),0))</f>
        <v>0</v>
      </c>
      <c r="F7805" s="29">
        <f ca="1">IF(E7805&gt;0,D7805*Calculator!$G$22/12,0)</f>
        <v>0</v>
      </c>
      <c r="G7805" s="29">
        <f ca="1">IF(E7805&gt;0,(IFERROR(-PMT(Calculator!$G$22/12,Calculator!$G$23*12,Calculator!$G$20),0))-F7805,0)</f>
        <v>0</v>
      </c>
      <c r="H7805" s="29">
        <f t="shared" ca="1" si="488"/>
        <v>0</v>
      </c>
      <c r="I7805" s="29">
        <f t="shared" ca="1" si="486"/>
        <v>0</v>
      </c>
      <c r="J7805" s="30">
        <f>Calculator!$G$40</f>
        <v>6.5000000000000002E-2</v>
      </c>
      <c r="K7805" s="29">
        <f ca="1">IF(C7805&gt;=Calculator!$G$27,IF(DAY($C7805)=1,Calculator!$G$34/2,IF(DAY($C7805)=15,Calculator!$G$34/2,0)),0)</f>
        <v>0</v>
      </c>
      <c r="L7805" s="29">
        <f ca="1">IF(DAY($C7805)=28,IF(H7805=0,0,Calculator!$G$35),0)</f>
        <v>0</v>
      </c>
      <c r="M7805" s="29">
        <f ca="1">IF(I7805&gt;0,IF(DAY($C7805)=1,SUM(INDIRECT("I"&amp;(ROW(C7804)-DAY(C7804))):I7804),0),0)</f>
        <v>0</v>
      </c>
      <c r="N7805" s="29">
        <f ca="1">IF(C7805&lt;Calculator!$G$27,0,IF(C7805=Calculator!$G$27,Calculator!$G$39,IF(H7805-K7805&lt;=0,IF(D7805&gt;Calculator!$G$39,IF(H7805-K7805+E7805+L7805+M7805+Calculator!$G$39&gt;Calculator!$G$39,Calculator!$G$39-(H7805+E7805+L7805+M7805-K7805),Calculator!$G$39),D7805),0)))</f>
        <v>0</v>
      </c>
    </row>
    <row r="7806" spans="1:14" ht="15.75" thickBot="1">
      <c r="A7806" s="33" t="str">
        <f ca="1">IF(C7806=Calculator!$H$27,"F",IF(Daily!D7806+Daily!H7806=0,IF(D7805+H7805&gt;0,"L",""),""))</f>
        <v/>
      </c>
      <c r="B7806" s="34">
        <v>7805</v>
      </c>
      <c r="C7806" s="19">
        <f t="shared" ca="1" si="485"/>
        <v>53735</v>
      </c>
      <c r="D7806" s="29">
        <f t="shared" ca="1" si="487"/>
        <v>0</v>
      </c>
      <c r="E7806" s="29">
        <f ca="1">IF(C7806&lt;Calculator!$D$26,0,IF(DAY($C7806)=1,IF(D7806-Calculator!$G$24&gt;0,Calculator!$G$24,D7806),0))</f>
        <v>0</v>
      </c>
      <c r="F7806" s="29">
        <f ca="1">IF(E7806&gt;0,D7806*Calculator!$G$22/12,0)</f>
        <v>0</v>
      </c>
      <c r="G7806" s="29">
        <f ca="1">IF(E7806&gt;0,(IFERROR(-PMT(Calculator!$G$22/12,Calculator!$G$23*12,Calculator!$G$20),0))-F7806,0)</f>
        <v>0</v>
      </c>
      <c r="H7806" s="29">
        <f t="shared" ca="1" si="488"/>
        <v>0</v>
      </c>
      <c r="I7806" s="29">
        <f t="shared" ca="1" si="486"/>
        <v>0</v>
      </c>
      <c r="J7806" s="30">
        <f>Calculator!$G$40</f>
        <v>6.5000000000000002E-2</v>
      </c>
      <c r="K7806" s="29">
        <f ca="1">IF(C7806&gt;=Calculator!$G$27,IF(DAY($C7806)=1,Calculator!$G$34/2,IF(DAY($C7806)=15,Calculator!$G$34/2,0)),0)</f>
        <v>0</v>
      </c>
      <c r="L7806" s="29">
        <f ca="1">IF(DAY($C7806)=28,IF(H7806=0,0,Calculator!$G$35),0)</f>
        <v>0</v>
      </c>
      <c r="M7806" s="29">
        <f ca="1">IF(I7806&gt;0,IF(DAY($C7806)=1,SUM(INDIRECT("I"&amp;(ROW(C7805)-DAY(C7805))):I7805),0),0)</f>
        <v>0</v>
      </c>
      <c r="N7806" s="29">
        <f ca="1">IF(C7806&lt;Calculator!$G$27,0,IF(C7806=Calculator!$G$27,Calculator!$G$39,IF(H7806-K7806&lt;=0,IF(D7806&gt;Calculator!$G$39,IF(H7806-K7806+E7806+L7806+M7806+Calculator!$G$39&gt;Calculator!$G$39,Calculator!$G$39-(H7806+E7806+L7806+M7806-K7806),Calculator!$G$39),D7806),0)))</f>
        <v>0</v>
      </c>
    </row>
    <row r="7807" spans="1:14" ht="15.75" thickBot="1">
      <c r="A7807" s="33" t="str">
        <f ca="1">IF(C7807=Calculator!$H$27,"F",IF(Daily!D7807+Daily!H7807=0,IF(D7806+H7806&gt;0,"L",""),""))</f>
        <v/>
      </c>
      <c r="B7807" s="34">
        <v>7806</v>
      </c>
      <c r="C7807" s="19">
        <f t="shared" ca="1" si="485"/>
        <v>53736</v>
      </c>
      <c r="D7807" s="29">
        <f t="shared" ca="1" si="487"/>
        <v>0</v>
      </c>
      <c r="E7807" s="29">
        <f ca="1">IF(C7807&lt;Calculator!$D$26,0,IF(DAY($C7807)=1,IF(D7807-Calculator!$G$24&gt;0,Calculator!$G$24,D7807),0))</f>
        <v>0</v>
      </c>
      <c r="F7807" s="29">
        <f ca="1">IF(E7807&gt;0,D7807*Calculator!$G$22/12,0)</f>
        <v>0</v>
      </c>
      <c r="G7807" s="29">
        <f ca="1">IF(E7807&gt;0,(IFERROR(-PMT(Calculator!$G$22/12,Calculator!$G$23*12,Calculator!$G$20),0))-F7807,0)</f>
        <v>0</v>
      </c>
      <c r="H7807" s="29">
        <f t="shared" ca="1" si="488"/>
        <v>0</v>
      </c>
      <c r="I7807" s="29">
        <f t="shared" ca="1" si="486"/>
        <v>0</v>
      </c>
      <c r="J7807" s="30">
        <f>Calculator!$G$40</f>
        <v>6.5000000000000002E-2</v>
      </c>
      <c r="K7807" s="29">
        <f ca="1">IF(C7807&gt;=Calculator!$G$27,IF(DAY($C7807)=1,Calculator!$G$34/2,IF(DAY($C7807)=15,Calculator!$G$34/2,0)),0)</f>
        <v>0</v>
      </c>
      <c r="L7807" s="29">
        <f ca="1">IF(DAY($C7807)=28,IF(H7807=0,0,Calculator!$G$35),0)</f>
        <v>0</v>
      </c>
      <c r="M7807" s="29">
        <f ca="1">IF(I7807&gt;0,IF(DAY($C7807)=1,SUM(INDIRECT("I"&amp;(ROW(C7806)-DAY(C7806))):I7806),0),0)</f>
        <v>0</v>
      </c>
      <c r="N7807" s="29">
        <f ca="1">IF(C7807&lt;Calculator!$G$27,0,IF(C7807=Calculator!$G$27,Calculator!$G$39,IF(H7807-K7807&lt;=0,IF(D7807&gt;Calculator!$G$39,IF(H7807-K7807+E7807+L7807+M7807+Calculator!$G$39&gt;Calculator!$G$39,Calculator!$G$39-(H7807+E7807+L7807+M7807-K7807),Calculator!$G$39),D7807),0)))</f>
        <v>0</v>
      </c>
    </row>
    <row r="7808" spans="1:14" ht="15.75" thickBot="1">
      <c r="A7808" s="33" t="str">
        <f ca="1">IF(C7808=Calculator!$H$27,"F",IF(Daily!D7808+Daily!H7808=0,IF(D7807+H7807&gt;0,"L",""),""))</f>
        <v/>
      </c>
      <c r="B7808" s="34">
        <v>7807</v>
      </c>
      <c r="C7808" s="19">
        <f t="shared" ca="1" si="485"/>
        <v>53737</v>
      </c>
      <c r="D7808" s="29">
        <f t="shared" ca="1" si="487"/>
        <v>0</v>
      </c>
      <c r="E7808" s="29">
        <f ca="1">IF(C7808&lt;Calculator!$D$26,0,IF(DAY($C7808)=1,IF(D7808-Calculator!$G$24&gt;0,Calculator!$G$24,D7808),0))</f>
        <v>0</v>
      </c>
      <c r="F7808" s="29">
        <f ca="1">IF(E7808&gt;0,D7808*Calculator!$G$22/12,0)</f>
        <v>0</v>
      </c>
      <c r="G7808" s="29">
        <f ca="1">IF(E7808&gt;0,(IFERROR(-PMT(Calculator!$G$22/12,Calculator!$G$23*12,Calculator!$G$20),0))-F7808,0)</f>
        <v>0</v>
      </c>
      <c r="H7808" s="29">
        <f t="shared" ca="1" si="488"/>
        <v>0</v>
      </c>
      <c r="I7808" s="29">
        <f t="shared" ca="1" si="486"/>
        <v>0</v>
      </c>
      <c r="J7808" s="30">
        <f>Calculator!$G$40</f>
        <v>6.5000000000000002E-2</v>
      </c>
      <c r="K7808" s="29">
        <f ca="1">IF(C7808&gt;=Calculator!$G$27,IF(DAY($C7808)=1,Calculator!$G$34/2,IF(DAY($C7808)=15,Calculator!$G$34/2,0)),0)</f>
        <v>0</v>
      </c>
      <c r="L7808" s="29">
        <f ca="1">IF(DAY($C7808)=28,IF(H7808=0,0,Calculator!$G$35),0)</f>
        <v>0</v>
      </c>
      <c r="M7808" s="29">
        <f ca="1">IF(I7808&gt;0,IF(DAY($C7808)=1,SUM(INDIRECT("I"&amp;(ROW(C7807)-DAY(C7807))):I7807),0),0)</f>
        <v>0</v>
      </c>
      <c r="N7808" s="29">
        <f ca="1">IF(C7808&lt;Calculator!$G$27,0,IF(C7808=Calculator!$G$27,Calculator!$G$39,IF(H7808-K7808&lt;=0,IF(D7808&gt;Calculator!$G$39,IF(H7808-K7808+E7808+L7808+M7808+Calculator!$G$39&gt;Calculator!$G$39,Calculator!$G$39-(H7808+E7808+L7808+M7808-K7808),Calculator!$G$39),D7808),0)))</f>
        <v>0</v>
      </c>
    </row>
    <row r="7809" spans="1:14" ht="15.75" thickBot="1">
      <c r="A7809" s="33" t="str">
        <f ca="1">IF(C7809=Calculator!$H$27,"F",IF(Daily!D7809+Daily!H7809=0,IF(D7808+H7808&gt;0,"L",""),""))</f>
        <v/>
      </c>
      <c r="B7809" s="34">
        <v>7808</v>
      </c>
      <c r="C7809" s="19">
        <f t="shared" ca="1" si="485"/>
        <v>53738</v>
      </c>
      <c r="D7809" s="29">
        <f t="shared" ca="1" si="487"/>
        <v>0</v>
      </c>
      <c r="E7809" s="29">
        <f ca="1">IF(C7809&lt;Calculator!$D$26,0,IF(DAY($C7809)=1,IF(D7809-Calculator!$G$24&gt;0,Calculator!$G$24,D7809),0))</f>
        <v>0</v>
      </c>
      <c r="F7809" s="29">
        <f ca="1">IF(E7809&gt;0,D7809*Calculator!$G$22/12,0)</f>
        <v>0</v>
      </c>
      <c r="G7809" s="29">
        <f ca="1">IF(E7809&gt;0,(IFERROR(-PMT(Calculator!$G$22/12,Calculator!$G$23*12,Calculator!$G$20),0))-F7809,0)</f>
        <v>0</v>
      </c>
      <c r="H7809" s="29">
        <f t="shared" ca="1" si="488"/>
        <v>0</v>
      </c>
      <c r="I7809" s="29">
        <f t="shared" ca="1" si="486"/>
        <v>0</v>
      </c>
      <c r="J7809" s="30">
        <f>Calculator!$G$40</f>
        <v>6.5000000000000002E-2</v>
      </c>
      <c r="K7809" s="29">
        <f ca="1">IF(C7809&gt;=Calculator!$G$27,IF(DAY($C7809)=1,Calculator!$G$34/2,IF(DAY($C7809)=15,Calculator!$G$34/2,0)),0)</f>
        <v>4500</v>
      </c>
      <c r="L7809" s="29">
        <f ca="1">IF(DAY($C7809)=28,IF(H7809=0,0,Calculator!$G$35),0)</f>
        <v>0</v>
      </c>
      <c r="M7809" s="29">
        <f ca="1">IF(I7809&gt;0,IF(DAY($C7809)=1,SUM(INDIRECT("I"&amp;(ROW(C7808)-DAY(C7808))):I7808),0),0)</f>
        <v>0</v>
      </c>
      <c r="N7809" s="29">
        <f ca="1">IF(C7809&lt;Calculator!$G$27,0,IF(C7809=Calculator!$G$27,Calculator!$G$39,IF(H7809-K7809&lt;=0,IF(D7809&gt;Calculator!$G$39,IF(H7809-K7809+E7809+L7809+M7809+Calculator!$G$39&gt;Calculator!$G$39,Calculator!$G$39-(H7809+E7809+L7809+M7809-K7809),Calculator!$G$39),D7809),0)))</f>
        <v>0</v>
      </c>
    </row>
    <row r="7810" spans="1:14" ht="15.75" thickBot="1">
      <c r="A7810" s="33" t="str">
        <f ca="1">IF(C7810=Calculator!$H$27,"F",IF(Daily!D7810+Daily!H7810=0,IF(D7809+H7809&gt;0,"L",""),""))</f>
        <v/>
      </c>
      <c r="B7810" s="34">
        <v>7809</v>
      </c>
      <c r="C7810" s="19">
        <f t="shared" ca="1" si="485"/>
        <v>53739</v>
      </c>
      <c r="D7810" s="29">
        <f t="shared" ca="1" si="487"/>
        <v>0</v>
      </c>
      <c r="E7810" s="29">
        <f ca="1">IF(C7810&lt;Calculator!$D$26,0,IF(DAY($C7810)=1,IF(D7810-Calculator!$G$24&gt;0,Calculator!$G$24,D7810),0))</f>
        <v>0</v>
      </c>
      <c r="F7810" s="29">
        <f ca="1">IF(E7810&gt;0,D7810*Calculator!$G$22/12,0)</f>
        <v>0</v>
      </c>
      <c r="G7810" s="29">
        <f ca="1">IF(E7810&gt;0,(IFERROR(-PMT(Calculator!$G$22/12,Calculator!$G$23*12,Calculator!$G$20),0))-F7810,0)</f>
        <v>0</v>
      </c>
      <c r="H7810" s="29">
        <f t="shared" ca="1" si="488"/>
        <v>0</v>
      </c>
      <c r="I7810" s="29">
        <f t="shared" ca="1" si="486"/>
        <v>0</v>
      </c>
      <c r="J7810" s="30">
        <f>Calculator!$G$40</f>
        <v>6.5000000000000002E-2</v>
      </c>
      <c r="K7810" s="29">
        <f ca="1">IF(C7810&gt;=Calculator!$G$27,IF(DAY($C7810)=1,Calculator!$G$34/2,IF(DAY($C7810)=15,Calculator!$G$34/2,0)),0)</f>
        <v>0</v>
      </c>
      <c r="L7810" s="29">
        <f ca="1">IF(DAY($C7810)=28,IF(H7810=0,0,Calculator!$G$35),0)</f>
        <v>0</v>
      </c>
      <c r="M7810" s="29">
        <f ca="1">IF(I7810&gt;0,IF(DAY($C7810)=1,SUM(INDIRECT("I"&amp;(ROW(C7809)-DAY(C7809))):I7809),0),0)</f>
        <v>0</v>
      </c>
      <c r="N7810" s="29">
        <f ca="1">IF(C7810&lt;Calculator!$G$27,0,IF(C7810=Calculator!$G$27,Calculator!$G$39,IF(H7810-K7810&lt;=0,IF(D7810&gt;Calculator!$G$39,IF(H7810-K7810+E7810+L7810+M7810+Calculator!$G$39&gt;Calculator!$G$39,Calculator!$G$39-(H7810+E7810+L7810+M7810-K7810),Calculator!$G$39),D7810),0)))</f>
        <v>0</v>
      </c>
    </row>
    <row r="7811" spans="1:14" ht="15.75" thickBot="1">
      <c r="A7811" s="33" t="str">
        <f ca="1">IF(C7811=Calculator!$H$27,"F",IF(Daily!D7811+Daily!H7811=0,IF(D7810+H7810&gt;0,"L",""),""))</f>
        <v/>
      </c>
      <c r="B7811" s="34">
        <v>7810</v>
      </c>
      <c r="C7811" s="19">
        <f t="shared" ref="C7811:C7874" ca="1" si="489">C7810+1</f>
        <v>53740</v>
      </c>
      <c r="D7811" s="29">
        <f t="shared" ca="1" si="487"/>
        <v>0</v>
      </c>
      <c r="E7811" s="29">
        <f ca="1">IF(C7811&lt;Calculator!$D$26,0,IF(DAY($C7811)=1,IF(D7811-Calculator!$G$24&gt;0,Calculator!$G$24,D7811),0))</f>
        <v>0</v>
      </c>
      <c r="F7811" s="29">
        <f ca="1">IF(E7811&gt;0,D7811*Calculator!$G$22/12,0)</f>
        <v>0</v>
      </c>
      <c r="G7811" s="29">
        <f ca="1">IF(E7811&gt;0,(IFERROR(-PMT(Calculator!$G$22/12,Calculator!$G$23*12,Calculator!$G$20),0))-F7811,0)</f>
        <v>0</v>
      </c>
      <c r="H7811" s="29">
        <f t="shared" ca="1" si="488"/>
        <v>0</v>
      </c>
      <c r="I7811" s="29">
        <f t="shared" ref="I7811:I7874" ca="1" si="490">H7811*J7811/365</f>
        <v>0</v>
      </c>
      <c r="J7811" s="30">
        <f>Calculator!$G$40</f>
        <v>6.5000000000000002E-2</v>
      </c>
      <c r="K7811" s="29">
        <f ca="1">IF(C7811&gt;=Calculator!$G$27,IF(DAY($C7811)=1,Calculator!$G$34/2,IF(DAY($C7811)=15,Calculator!$G$34/2,0)),0)</f>
        <v>0</v>
      </c>
      <c r="L7811" s="29">
        <f ca="1">IF(DAY($C7811)=28,IF(H7811=0,0,Calculator!$G$35),0)</f>
        <v>0</v>
      </c>
      <c r="M7811" s="29">
        <f ca="1">IF(I7811&gt;0,IF(DAY($C7811)=1,SUM(INDIRECT("I"&amp;(ROW(C7810)-DAY(C7810))):I7810),0),0)</f>
        <v>0</v>
      </c>
      <c r="N7811" s="29">
        <f ca="1">IF(C7811&lt;Calculator!$G$27,0,IF(C7811=Calculator!$G$27,Calculator!$G$39,IF(H7811-K7811&lt;=0,IF(D7811&gt;Calculator!$G$39,IF(H7811-K7811+E7811+L7811+M7811+Calculator!$G$39&gt;Calculator!$G$39,Calculator!$G$39-(H7811+E7811+L7811+M7811-K7811),Calculator!$G$39),D7811),0)))</f>
        <v>0</v>
      </c>
    </row>
    <row r="7812" spans="1:14" ht="15.75" thickBot="1">
      <c r="A7812" s="33" t="str">
        <f ca="1">IF(C7812=Calculator!$H$27,"F",IF(Daily!D7812+Daily!H7812=0,IF(D7811+H7811&gt;0,"L",""),""))</f>
        <v/>
      </c>
      <c r="B7812" s="34">
        <v>7811</v>
      </c>
      <c r="C7812" s="19">
        <f t="shared" ca="1" si="489"/>
        <v>53741</v>
      </c>
      <c r="D7812" s="29">
        <f t="shared" ref="D7812:D7875" ca="1" si="491">IF(((D7811-G7811)-N7811)&lt;0,0,((D7811-G7811)-N7811))</f>
        <v>0</v>
      </c>
      <c r="E7812" s="29">
        <f ca="1">IF(C7812&lt;Calculator!$D$26,0,IF(DAY($C7812)=1,IF(D7812-Calculator!$G$24&gt;0,Calculator!$G$24,D7812),0))</f>
        <v>0</v>
      </c>
      <c r="F7812" s="29">
        <f ca="1">IF(E7812&gt;0,D7812*Calculator!$G$22/12,0)</f>
        <v>0</v>
      </c>
      <c r="G7812" s="29">
        <f ca="1">IF(E7812&gt;0,(IFERROR(-PMT(Calculator!$G$22/12,Calculator!$G$23*12,Calculator!$G$20),0))-F7812,0)</f>
        <v>0</v>
      </c>
      <c r="H7812" s="29">
        <f t="shared" ref="H7812:H7875" ca="1" si="492">IF((H7811-K7811+SUM(L7811:N7811)+E7811)&lt;0,0,(H7811-K7811+SUM(L7811:N7811)+E7811))</f>
        <v>0</v>
      </c>
      <c r="I7812" s="29">
        <f t="shared" ca="1" si="490"/>
        <v>0</v>
      </c>
      <c r="J7812" s="30">
        <f>Calculator!$G$40</f>
        <v>6.5000000000000002E-2</v>
      </c>
      <c r="K7812" s="29">
        <f ca="1">IF(C7812&gt;=Calculator!$G$27,IF(DAY($C7812)=1,Calculator!$G$34/2,IF(DAY($C7812)=15,Calculator!$G$34/2,0)),0)</f>
        <v>0</v>
      </c>
      <c r="L7812" s="29">
        <f ca="1">IF(DAY($C7812)=28,IF(H7812=0,0,Calculator!$G$35),0)</f>
        <v>0</v>
      </c>
      <c r="M7812" s="29">
        <f ca="1">IF(I7812&gt;0,IF(DAY($C7812)=1,SUM(INDIRECT("I"&amp;(ROW(C7811)-DAY(C7811))):I7811),0),0)</f>
        <v>0</v>
      </c>
      <c r="N7812" s="29">
        <f ca="1">IF(C7812&lt;Calculator!$G$27,0,IF(C7812=Calculator!$G$27,Calculator!$G$39,IF(H7812-K7812&lt;=0,IF(D7812&gt;Calculator!$G$39,IF(H7812-K7812+E7812+L7812+M7812+Calculator!$G$39&gt;Calculator!$G$39,Calculator!$G$39-(H7812+E7812+L7812+M7812-K7812),Calculator!$G$39),D7812),0)))</f>
        <v>0</v>
      </c>
    </row>
    <row r="7813" spans="1:14" ht="15.75" thickBot="1">
      <c r="A7813" s="33" t="str">
        <f ca="1">IF(C7813=Calculator!$H$27,"F",IF(Daily!D7813+Daily!H7813=0,IF(D7812+H7812&gt;0,"L",""),""))</f>
        <v/>
      </c>
      <c r="B7813" s="34">
        <v>7812</v>
      </c>
      <c r="C7813" s="19">
        <f t="shared" ca="1" si="489"/>
        <v>53742</v>
      </c>
      <c r="D7813" s="29">
        <f t="shared" ca="1" si="491"/>
        <v>0</v>
      </c>
      <c r="E7813" s="29">
        <f ca="1">IF(C7813&lt;Calculator!$D$26,0,IF(DAY($C7813)=1,IF(D7813-Calculator!$G$24&gt;0,Calculator!$G$24,D7813),0))</f>
        <v>0</v>
      </c>
      <c r="F7813" s="29">
        <f ca="1">IF(E7813&gt;0,D7813*Calculator!$G$22/12,0)</f>
        <v>0</v>
      </c>
      <c r="G7813" s="29">
        <f ca="1">IF(E7813&gt;0,(IFERROR(-PMT(Calculator!$G$22/12,Calculator!$G$23*12,Calculator!$G$20),0))-F7813,0)</f>
        <v>0</v>
      </c>
      <c r="H7813" s="29">
        <f t="shared" ca="1" si="492"/>
        <v>0</v>
      </c>
      <c r="I7813" s="29">
        <f t="shared" ca="1" si="490"/>
        <v>0</v>
      </c>
      <c r="J7813" s="30">
        <f>Calculator!$G$40</f>
        <v>6.5000000000000002E-2</v>
      </c>
      <c r="K7813" s="29">
        <f ca="1">IF(C7813&gt;=Calculator!$G$27,IF(DAY($C7813)=1,Calculator!$G$34/2,IF(DAY($C7813)=15,Calculator!$G$34/2,0)),0)</f>
        <v>0</v>
      </c>
      <c r="L7813" s="29">
        <f ca="1">IF(DAY($C7813)=28,IF(H7813=0,0,Calculator!$G$35),0)</f>
        <v>0</v>
      </c>
      <c r="M7813" s="29">
        <f ca="1">IF(I7813&gt;0,IF(DAY($C7813)=1,SUM(INDIRECT("I"&amp;(ROW(C7812)-DAY(C7812))):I7812),0),0)</f>
        <v>0</v>
      </c>
      <c r="N7813" s="29">
        <f ca="1">IF(C7813&lt;Calculator!$G$27,0,IF(C7813=Calculator!$G$27,Calculator!$G$39,IF(H7813-K7813&lt;=0,IF(D7813&gt;Calculator!$G$39,IF(H7813-K7813+E7813+L7813+M7813+Calculator!$G$39&gt;Calculator!$G$39,Calculator!$G$39-(H7813+E7813+L7813+M7813-K7813),Calculator!$G$39),D7813),0)))</f>
        <v>0</v>
      </c>
    </row>
    <row r="7814" spans="1:14" ht="15.75" thickBot="1">
      <c r="A7814" s="33" t="str">
        <f ca="1">IF(C7814=Calculator!$H$27,"F",IF(Daily!D7814+Daily!H7814=0,IF(D7813+H7813&gt;0,"L",""),""))</f>
        <v/>
      </c>
      <c r="B7814" s="34">
        <v>7813</v>
      </c>
      <c r="C7814" s="19">
        <f t="shared" ca="1" si="489"/>
        <v>53743</v>
      </c>
      <c r="D7814" s="29">
        <f t="shared" ca="1" si="491"/>
        <v>0</v>
      </c>
      <c r="E7814" s="29">
        <f ca="1">IF(C7814&lt;Calculator!$D$26,0,IF(DAY($C7814)=1,IF(D7814-Calculator!$G$24&gt;0,Calculator!$G$24,D7814),0))</f>
        <v>0</v>
      </c>
      <c r="F7814" s="29">
        <f ca="1">IF(E7814&gt;0,D7814*Calculator!$G$22/12,0)</f>
        <v>0</v>
      </c>
      <c r="G7814" s="29">
        <f ca="1">IF(E7814&gt;0,(IFERROR(-PMT(Calculator!$G$22/12,Calculator!$G$23*12,Calculator!$G$20),0))-F7814,0)</f>
        <v>0</v>
      </c>
      <c r="H7814" s="29">
        <f t="shared" ca="1" si="492"/>
        <v>0</v>
      </c>
      <c r="I7814" s="29">
        <f t="shared" ca="1" si="490"/>
        <v>0</v>
      </c>
      <c r="J7814" s="30">
        <f>Calculator!$G$40</f>
        <v>6.5000000000000002E-2</v>
      </c>
      <c r="K7814" s="29">
        <f ca="1">IF(C7814&gt;=Calculator!$G$27,IF(DAY($C7814)=1,Calculator!$G$34/2,IF(DAY($C7814)=15,Calculator!$G$34/2,0)),0)</f>
        <v>0</v>
      </c>
      <c r="L7814" s="29">
        <f ca="1">IF(DAY($C7814)=28,IF(H7814=0,0,Calculator!$G$35),0)</f>
        <v>0</v>
      </c>
      <c r="M7814" s="29">
        <f ca="1">IF(I7814&gt;0,IF(DAY($C7814)=1,SUM(INDIRECT("I"&amp;(ROW(C7813)-DAY(C7813))):I7813),0),0)</f>
        <v>0</v>
      </c>
      <c r="N7814" s="29">
        <f ca="1">IF(C7814&lt;Calculator!$G$27,0,IF(C7814=Calculator!$G$27,Calculator!$G$39,IF(H7814-K7814&lt;=0,IF(D7814&gt;Calculator!$G$39,IF(H7814-K7814+E7814+L7814+M7814+Calculator!$G$39&gt;Calculator!$G$39,Calculator!$G$39-(H7814+E7814+L7814+M7814-K7814),Calculator!$G$39),D7814),0)))</f>
        <v>0</v>
      </c>
    </row>
    <row r="7815" spans="1:14" ht="15.75" thickBot="1">
      <c r="A7815" s="33" t="str">
        <f ca="1">IF(C7815=Calculator!$H$27,"F",IF(Daily!D7815+Daily!H7815=0,IF(D7814+H7814&gt;0,"L",""),""))</f>
        <v/>
      </c>
      <c r="B7815" s="34">
        <v>7814</v>
      </c>
      <c r="C7815" s="19">
        <f t="shared" ca="1" si="489"/>
        <v>53744</v>
      </c>
      <c r="D7815" s="29">
        <f t="shared" ca="1" si="491"/>
        <v>0</v>
      </c>
      <c r="E7815" s="29">
        <f ca="1">IF(C7815&lt;Calculator!$D$26,0,IF(DAY($C7815)=1,IF(D7815-Calculator!$G$24&gt;0,Calculator!$G$24,D7815),0))</f>
        <v>0</v>
      </c>
      <c r="F7815" s="29">
        <f ca="1">IF(E7815&gt;0,D7815*Calculator!$G$22/12,0)</f>
        <v>0</v>
      </c>
      <c r="G7815" s="29">
        <f ca="1">IF(E7815&gt;0,(IFERROR(-PMT(Calculator!$G$22/12,Calculator!$G$23*12,Calculator!$G$20),0))-F7815,0)</f>
        <v>0</v>
      </c>
      <c r="H7815" s="29">
        <f t="shared" ca="1" si="492"/>
        <v>0</v>
      </c>
      <c r="I7815" s="29">
        <f t="shared" ca="1" si="490"/>
        <v>0</v>
      </c>
      <c r="J7815" s="30">
        <f>Calculator!$G$40</f>
        <v>6.5000000000000002E-2</v>
      </c>
      <c r="K7815" s="29">
        <f ca="1">IF(C7815&gt;=Calculator!$G$27,IF(DAY($C7815)=1,Calculator!$G$34/2,IF(DAY($C7815)=15,Calculator!$G$34/2,0)),0)</f>
        <v>0</v>
      </c>
      <c r="L7815" s="29">
        <f ca="1">IF(DAY($C7815)=28,IF(H7815=0,0,Calculator!$G$35),0)</f>
        <v>0</v>
      </c>
      <c r="M7815" s="29">
        <f ca="1">IF(I7815&gt;0,IF(DAY($C7815)=1,SUM(INDIRECT("I"&amp;(ROW(C7814)-DAY(C7814))):I7814),0),0)</f>
        <v>0</v>
      </c>
      <c r="N7815" s="29">
        <f ca="1">IF(C7815&lt;Calculator!$G$27,0,IF(C7815=Calculator!$G$27,Calculator!$G$39,IF(H7815-K7815&lt;=0,IF(D7815&gt;Calculator!$G$39,IF(H7815-K7815+E7815+L7815+M7815+Calculator!$G$39&gt;Calculator!$G$39,Calculator!$G$39-(H7815+E7815+L7815+M7815-K7815),Calculator!$G$39),D7815),0)))</f>
        <v>0</v>
      </c>
    </row>
    <row r="7816" spans="1:14" ht="15.75" thickBot="1">
      <c r="A7816" s="33" t="str">
        <f ca="1">IF(C7816=Calculator!$H$27,"F",IF(Daily!D7816+Daily!H7816=0,IF(D7815+H7815&gt;0,"L",""),""))</f>
        <v/>
      </c>
      <c r="B7816" s="34">
        <v>7815</v>
      </c>
      <c r="C7816" s="19">
        <f t="shared" ca="1" si="489"/>
        <v>53745</v>
      </c>
      <c r="D7816" s="29">
        <f t="shared" ca="1" si="491"/>
        <v>0</v>
      </c>
      <c r="E7816" s="29">
        <f ca="1">IF(C7816&lt;Calculator!$D$26,0,IF(DAY($C7816)=1,IF(D7816-Calculator!$G$24&gt;0,Calculator!$G$24,D7816),0))</f>
        <v>0</v>
      </c>
      <c r="F7816" s="29">
        <f ca="1">IF(E7816&gt;0,D7816*Calculator!$G$22/12,0)</f>
        <v>0</v>
      </c>
      <c r="G7816" s="29">
        <f ca="1">IF(E7816&gt;0,(IFERROR(-PMT(Calculator!$G$22/12,Calculator!$G$23*12,Calculator!$G$20),0))-F7816,0)</f>
        <v>0</v>
      </c>
      <c r="H7816" s="29">
        <f t="shared" ca="1" si="492"/>
        <v>0</v>
      </c>
      <c r="I7816" s="29">
        <f t="shared" ca="1" si="490"/>
        <v>0</v>
      </c>
      <c r="J7816" s="30">
        <f>Calculator!$G$40</f>
        <v>6.5000000000000002E-2</v>
      </c>
      <c r="K7816" s="29">
        <f ca="1">IF(C7816&gt;=Calculator!$G$27,IF(DAY($C7816)=1,Calculator!$G$34/2,IF(DAY($C7816)=15,Calculator!$G$34/2,0)),0)</f>
        <v>0</v>
      </c>
      <c r="L7816" s="29">
        <f ca="1">IF(DAY($C7816)=28,IF(H7816=0,0,Calculator!$G$35),0)</f>
        <v>0</v>
      </c>
      <c r="M7816" s="29">
        <f ca="1">IF(I7816&gt;0,IF(DAY($C7816)=1,SUM(INDIRECT("I"&amp;(ROW(C7815)-DAY(C7815))):I7815),0),0)</f>
        <v>0</v>
      </c>
      <c r="N7816" s="29">
        <f ca="1">IF(C7816&lt;Calculator!$G$27,0,IF(C7816=Calculator!$G$27,Calculator!$G$39,IF(H7816-K7816&lt;=0,IF(D7816&gt;Calculator!$G$39,IF(H7816-K7816+E7816+L7816+M7816+Calculator!$G$39&gt;Calculator!$G$39,Calculator!$G$39-(H7816+E7816+L7816+M7816-K7816),Calculator!$G$39),D7816),0)))</f>
        <v>0</v>
      </c>
    </row>
    <row r="7817" spans="1:14" ht="15.75" thickBot="1">
      <c r="A7817" s="33" t="str">
        <f ca="1">IF(C7817=Calculator!$H$27,"F",IF(Daily!D7817+Daily!H7817=0,IF(D7816+H7816&gt;0,"L",""),""))</f>
        <v/>
      </c>
      <c r="B7817" s="34">
        <v>7816</v>
      </c>
      <c r="C7817" s="19">
        <f t="shared" ca="1" si="489"/>
        <v>53746</v>
      </c>
      <c r="D7817" s="29">
        <f t="shared" ca="1" si="491"/>
        <v>0</v>
      </c>
      <c r="E7817" s="29">
        <f ca="1">IF(C7817&lt;Calculator!$D$26,0,IF(DAY($C7817)=1,IF(D7817-Calculator!$G$24&gt;0,Calculator!$G$24,D7817),0))</f>
        <v>0</v>
      </c>
      <c r="F7817" s="29">
        <f ca="1">IF(E7817&gt;0,D7817*Calculator!$G$22/12,0)</f>
        <v>0</v>
      </c>
      <c r="G7817" s="29">
        <f ca="1">IF(E7817&gt;0,(IFERROR(-PMT(Calculator!$G$22/12,Calculator!$G$23*12,Calculator!$G$20),0))-F7817,0)</f>
        <v>0</v>
      </c>
      <c r="H7817" s="29">
        <f t="shared" ca="1" si="492"/>
        <v>0</v>
      </c>
      <c r="I7817" s="29">
        <f t="shared" ca="1" si="490"/>
        <v>0</v>
      </c>
      <c r="J7817" s="30">
        <f>Calculator!$G$40</f>
        <v>6.5000000000000002E-2</v>
      </c>
      <c r="K7817" s="29">
        <f ca="1">IF(C7817&gt;=Calculator!$G$27,IF(DAY($C7817)=1,Calculator!$G$34/2,IF(DAY($C7817)=15,Calculator!$G$34/2,0)),0)</f>
        <v>0</v>
      </c>
      <c r="L7817" s="29">
        <f ca="1">IF(DAY($C7817)=28,IF(H7817=0,0,Calculator!$G$35),0)</f>
        <v>0</v>
      </c>
      <c r="M7817" s="29">
        <f ca="1">IF(I7817&gt;0,IF(DAY($C7817)=1,SUM(INDIRECT("I"&amp;(ROW(C7816)-DAY(C7816))):I7816),0),0)</f>
        <v>0</v>
      </c>
      <c r="N7817" s="29">
        <f ca="1">IF(C7817&lt;Calculator!$G$27,0,IF(C7817=Calculator!$G$27,Calculator!$G$39,IF(H7817-K7817&lt;=0,IF(D7817&gt;Calculator!$G$39,IF(H7817-K7817+E7817+L7817+M7817+Calculator!$G$39&gt;Calculator!$G$39,Calculator!$G$39-(H7817+E7817+L7817+M7817-K7817),Calculator!$G$39),D7817),0)))</f>
        <v>0</v>
      </c>
    </row>
    <row r="7818" spans="1:14" ht="15.75" thickBot="1">
      <c r="A7818" s="33" t="str">
        <f ca="1">IF(C7818=Calculator!$H$27,"F",IF(Daily!D7818+Daily!H7818=0,IF(D7817+H7817&gt;0,"L",""),""))</f>
        <v/>
      </c>
      <c r="B7818" s="34">
        <v>7817</v>
      </c>
      <c r="C7818" s="19">
        <f t="shared" ca="1" si="489"/>
        <v>53747</v>
      </c>
      <c r="D7818" s="29">
        <f t="shared" ca="1" si="491"/>
        <v>0</v>
      </c>
      <c r="E7818" s="29">
        <f ca="1">IF(C7818&lt;Calculator!$D$26,0,IF(DAY($C7818)=1,IF(D7818-Calculator!$G$24&gt;0,Calculator!$G$24,D7818),0))</f>
        <v>0</v>
      </c>
      <c r="F7818" s="29">
        <f ca="1">IF(E7818&gt;0,D7818*Calculator!$G$22/12,0)</f>
        <v>0</v>
      </c>
      <c r="G7818" s="29">
        <f ca="1">IF(E7818&gt;0,(IFERROR(-PMT(Calculator!$G$22/12,Calculator!$G$23*12,Calculator!$G$20),0))-F7818,0)</f>
        <v>0</v>
      </c>
      <c r="H7818" s="29">
        <f t="shared" ca="1" si="492"/>
        <v>0</v>
      </c>
      <c r="I7818" s="29">
        <f t="shared" ca="1" si="490"/>
        <v>0</v>
      </c>
      <c r="J7818" s="30">
        <f>Calculator!$G$40</f>
        <v>6.5000000000000002E-2</v>
      </c>
      <c r="K7818" s="29">
        <f ca="1">IF(C7818&gt;=Calculator!$G$27,IF(DAY($C7818)=1,Calculator!$G$34/2,IF(DAY($C7818)=15,Calculator!$G$34/2,0)),0)</f>
        <v>0</v>
      </c>
      <c r="L7818" s="29">
        <f ca="1">IF(DAY($C7818)=28,IF(H7818=0,0,Calculator!$G$35),0)</f>
        <v>0</v>
      </c>
      <c r="M7818" s="29">
        <f ca="1">IF(I7818&gt;0,IF(DAY($C7818)=1,SUM(INDIRECT("I"&amp;(ROW(C7817)-DAY(C7817))):I7817),0),0)</f>
        <v>0</v>
      </c>
      <c r="N7818" s="29">
        <f ca="1">IF(C7818&lt;Calculator!$G$27,0,IF(C7818=Calculator!$G$27,Calculator!$G$39,IF(H7818-K7818&lt;=0,IF(D7818&gt;Calculator!$G$39,IF(H7818-K7818+E7818+L7818+M7818+Calculator!$G$39&gt;Calculator!$G$39,Calculator!$G$39-(H7818+E7818+L7818+M7818-K7818),Calculator!$G$39),D7818),0)))</f>
        <v>0</v>
      </c>
    </row>
    <row r="7819" spans="1:14" ht="15.75" thickBot="1">
      <c r="A7819" s="33" t="str">
        <f ca="1">IF(C7819=Calculator!$H$27,"F",IF(Daily!D7819+Daily!H7819=0,IF(D7818+H7818&gt;0,"L",""),""))</f>
        <v/>
      </c>
      <c r="B7819" s="34">
        <v>7818</v>
      </c>
      <c r="C7819" s="19">
        <f t="shared" ca="1" si="489"/>
        <v>53748</v>
      </c>
      <c r="D7819" s="29">
        <f t="shared" ca="1" si="491"/>
        <v>0</v>
      </c>
      <c r="E7819" s="29">
        <f ca="1">IF(C7819&lt;Calculator!$D$26,0,IF(DAY($C7819)=1,IF(D7819-Calculator!$G$24&gt;0,Calculator!$G$24,D7819),0))</f>
        <v>0</v>
      </c>
      <c r="F7819" s="29">
        <f ca="1">IF(E7819&gt;0,D7819*Calculator!$G$22/12,0)</f>
        <v>0</v>
      </c>
      <c r="G7819" s="29">
        <f ca="1">IF(E7819&gt;0,(IFERROR(-PMT(Calculator!$G$22/12,Calculator!$G$23*12,Calculator!$G$20),0))-F7819,0)</f>
        <v>0</v>
      </c>
      <c r="H7819" s="29">
        <f t="shared" ca="1" si="492"/>
        <v>0</v>
      </c>
      <c r="I7819" s="29">
        <f t="shared" ca="1" si="490"/>
        <v>0</v>
      </c>
      <c r="J7819" s="30">
        <f>Calculator!$G$40</f>
        <v>6.5000000000000002E-2</v>
      </c>
      <c r="K7819" s="29">
        <f ca="1">IF(C7819&gt;=Calculator!$G$27,IF(DAY($C7819)=1,Calculator!$G$34/2,IF(DAY($C7819)=15,Calculator!$G$34/2,0)),0)</f>
        <v>0</v>
      </c>
      <c r="L7819" s="29">
        <f ca="1">IF(DAY($C7819)=28,IF(H7819=0,0,Calculator!$G$35),0)</f>
        <v>0</v>
      </c>
      <c r="M7819" s="29">
        <f ca="1">IF(I7819&gt;0,IF(DAY($C7819)=1,SUM(INDIRECT("I"&amp;(ROW(C7818)-DAY(C7818))):I7818),0),0)</f>
        <v>0</v>
      </c>
      <c r="N7819" s="29">
        <f ca="1">IF(C7819&lt;Calculator!$G$27,0,IF(C7819=Calculator!$G$27,Calculator!$G$39,IF(H7819-K7819&lt;=0,IF(D7819&gt;Calculator!$G$39,IF(H7819-K7819+E7819+L7819+M7819+Calculator!$G$39&gt;Calculator!$G$39,Calculator!$G$39-(H7819+E7819+L7819+M7819-K7819),Calculator!$G$39),D7819),0)))</f>
        <v>0</v>
      </c>
    </row>
    <row r="7820" spans="1:14" ht="15.75" thickBot="1">
      <c r="A7820" s="33" t="str">
        <f ca="1">IF(C7820=Calculator!$H$27,"F",IF(Daily!D7820+Daily!H7820=0,IF(D7819+H7819&gt;0,"L",""),""))</f>
        <v/>
      </c>
      <c r="B7820" s="34">
        <v>7819</v>
      </c>
      <c r="C7820" s="19">
        <f t="shared" ca="1" si="489"/>
        <v>53749</v>
      </c>
      <c r="D7820" s="29">
        <f t="shared" ca="1" si="491"/>
        <v>0</v>
      </c>
      <c r="E7820" s="29">
        <f ca="1">IF(C7820&lt;Calculator!$D$26,0,IF(DAY($C7820)=1,IF(D7820-Calculator!$G$24&gt;0,Calculator!$G$24,D7820),0))</f>
        <v>0</v>
      </c>
      <c r="F7820" s="29">
        <f ca="1">IF(E7820&gt;0,D7820*Calculator!$G$22/12,0)</f>
        <v>0</v>
      </c>
      <c r="G7820" s="29">
        <f ca="1">IF(E7820&gt;0,(IFERROR(-PMT(Calculator!$G$22/12,Calculator!$G$23*12,Calculator!$G$20),0))-F7820,0)</f>
        <v>0</v>
      </c>
      <c r="H7820" s="29">
        <f t="shared" ca="1" si="492"/>
        <v>0</v>
      </c>
      <c r="I7820" s="29">
        <f t="shared" ca="1" si="490"/>
        <v>0</v>
      </c>
      <c r="J7820" s="30">
        <f>Calculator!$G$40</f>
        <v>6.5000000000000002E-2</v>
      </c>
      <c r="K7820" s="29">
        <f ca="1">IF(C7820&gt;=Calculator!$G$27,IF(DAY($C7820)=1,Calculator!$G$34/2,IF(DAY($C7820)=15,Calculator!$G$34/2,0)),0)</f>
        <v>0</v>
      </c>
      <c r="L7820" s="29">
        <f ca="1">IF(DAY($C7820)=28,IF(H7820=0,0,Calculator!$G$35),0)</f>
        <v>0</v>
      </c>
      <c r="M7820" s="29">
        <f ca="1">IF(I7820&gt;0,IF(DAY($C7820)=1,SUM(INDIRECT("I"&amp;(ROW(C7819)-DAY(C7819))):I7819),0),0)</f>
        <v>0</v>
      </c>
      <c r="N7820" s="29">
        <f ca="1">IF(C7820&lt;Calculator!$G$27,0,IF(C7820=Calculator!$G$27,Calculator!$G$39,IF(H7820-K7820&lt;=0,IF(D7820&gt;Calculator!$G$39,IF(H7820-K7820+E7820+L7820+M7820+Calculator!$G$39&gt;Calculator!$G$39,Calculator!$G$39-(H7820+E7820+L7820+M7820-K7820),Calculator!$G$39),D7820),0)))</f>
        <v>0</v>
      </c>
    </row>
    <row r="7821" spans="1:14" ht="15.75" thickBot="1">
      <c r="A7821" s="33" t="str">
        <f ca="1">IF(C7821=Calculator!$H$27,"F",IF(Daily!D7821+Daily!H7821=0,IF(D7820+H7820&gt;0,"L",""),""))</f>
        <v/>
      </c>
      <c r="B7821" s="34">
        <v>7820</v>
      </c>
      <c r="C7821" s="19">
        <f t="shared" ca="1" si="489"/>
        <v>53750</v>
      </c>
      <c r="D7821" s="29">
        <f t="shared" ca="1" si="491"/>
        <v>0</v>
      </c>
      <c r="E7821" s="29">
        <f ca="1">IF(C7821&lt;Calculator!$D$26,0,IF(DAY($C7821)=1,IF(D7821-Calculator!$G$24&gt;0,Calculator!$G$24,D7821),0))</f>
        <v>0</v>
      </c>
      <c r="F7821" s="29">
        <f ca="1">IF(E7821&gt;0,D7821*Calculator!$G$22/12,0)</f>
        <v>0</v>
      </c>
      <c r="G7821" s="29">
        <f ca="1">IF(E7821&gt;0,(IFERROR(-PMT(Calculator!$G$22/12,Calculator!$G$23*12,Calculator!$G$20),0))-F7821,0)</f>
        <v>0</v>
      </c>
      <c r="H7821" s="29">
        <f t="shared" ca="1" si="492"/>
        <v>0</v>
      </c>
      <c r="I7821" s="29">
        <f t="shared" ca="1" si="490"/>
        <v>0</v>
      </c>
      <c r="J7821" s="30">
        <f>Calculator!$G$40</f>
        <v>6.5000000000000002E-2</v>
      </c>
      <c r="K7821" s="29">
        <f ca="1">IF(C7821&gt;=Calculator!$G$27,IF(DAY($C7821)=1,Calculator!$G$34/2,IF(DAY($C7821)=15,Calculator!$G$34/2,0)),0)</f>
        <v>0</v>
      </c>
      <c r="L7821" s="29">
        <f ca="1">IF(DAY($C7821)=28,IF(H7821=0,0,Calculator!$G$35),0)</f>
        <v>0</v>
      </c>
      <c r="M7821" s="29">
        <f ca="1">IF(I7821&gt;0,IF(DAY($C7821)=1,SUM(INDIRECT("I"&amp;(ROW(C7820)-DAY(C7820))):I7820),0),0)</f>
        <v>0</v>
      </c>
      <c r="N7821" s="29">
        <f ca="1">IF(C7821&lt;Calculator!$G$27,0,IF(C7821=Calculator!$G$27,Calculator!$G$39,IF(H7821-K7821&lt;=0,IF(D7821&gt;Calculator!$G$39,IF(H7821-K7821+E7821+L7821+M7821+Calculator!$G$39&gt;Calculator!$G$39,Calculator!$G$39-(H7821+E7821+L7821+M7821-K7821),Calculator!$G$39),D7821),0)))</f>
        <v>0</v>
      </c>
    </row>
    <row r="7822" spans="1:14" ht="15.75" thickBot="1">
      <c r="A7822" s="33" t="str">
        <f ca="1">IF(C7822=Calculator!$H$27,"F",IF(Daily!D7822+Daily!H7822=0,IF(D7821+H7821&gt;0,"L",""),""))</f>
        <v/>
      </c>
      <c r="B7822" s="34">
        <v>7821</v>
      </c>
      <c r="C7822" s="19">
        <f t="shared" ca="1" si="489"/>
        <v>53751</v>
      </c>
      <c r="D7822" s="29">
        <f t="shared" ca="1" si="491"/>
        <v>0</v>
      </c>
      <c r="E7822" s="29">
        <f ca="1">IF(C7822&lt;Calculator!$D$26,0,IF(DAY($C7822)=1,IF(D7822-Calculator!$G$24&gt;0,Calculator!$G$24,D7822),0))</f>
        <v>0</v>
      </c>
      <c r="F7822" s="29">
        <f ca="1">IF(E7822&gt;0,D7822*Calculator!$G$22/12,0)</f>
        <v>0</v>
      </c>
      <c r="G7822" s="29">
        <f ca="1">IF(E7822&gt;0,(IFERROR(-PMT(Calculator!$G$22/12,Calculator!$G$23*12,Calculator!$G$20),0))-F7822,0)</f>
        <v>0</v>
      </c>
      <c r="H7822" s="29">
        <f t="shared" ca="1" si="492"/>
        <v>0</v>
      </c>
      <c r="I7822" s="29">
        <f t="shared" ca="1" si="490"/>
        <v>0</v>
      </c>
      <c r="J7822" s="30">
        <f>Calculator!$G$40</f>
        <v>6.5000000000000002E-2</v>
      </c>
      <c r="K7822" s="29">
        <f ca="1">IF(C7822&gt;=Calculator!$G$27,IF(DAY($C7822)=1,Calculator!$G$34/2,IF(DAY($C7822)=15,Calculator!$G$34/2,0)),0)</f>
        <v>0</v>
      </c>
      <c r="L7822" s="29">
        <f ca="1">IF(DAY($C7822)=28,IF(H7822=0,0,Calculator!$G$35),0)</f>
        <v>0</v>
      </c>
      <c r="M7822" s="29">
        <f ca="1">IF(I7822&gt;0,IF(DAY($C7822)=1,SUM(INDIRECT("I"&amp;(ROW(C7821)-DAY(C7821))):I7821),0),0)</f>
        <v>0</v>
      </c>
      <c r="N7822" s="29">
        <f ca="1">IF(C7822&lt;Calculator!$G$27,0,IF(C7822=Calculator!$G$27,Calculator!$G$39,IF(H7822-K7822&lt;=0,IF(D7822&gt;Calculator!$G$39,IF(H7822-K7822+E7822+L7822+M7822+Calculator!$G$39&gt;Calculator!$G$39,Calculator!$G$39-(H7822+E7822+L7822+M7822-K7822),Calculator!$G$39),D7822),0)))</f>
        <v>0</v>
      </c>
    </row>
    <row r="7823" spans="1:14" ht="15.75" thickBot="1">
      <c r="A7823" s="33" t="str">
        <f ca="1">IF(C7823=Calculator!$H$27,"F",IF(Daily!D7823+Daily!H7823=0,IF(D7822+H7822&gt;0,"L",""),""))</f>
        <v/>
      </c>
      <c r="B7823" s="34">
        <v>7822</v>
      </c>
      <c r="C7823" s="19">
        <f t="shared" ca="1" si="489"/>
        <v>53752</v>
      </c>
      <c r="D7823" s="29">
        <f t="shared" ca="1" si="491"/>
        <v>0</v>
      </c>
      <c r="E7823" s="29">
        <f ca="1">IF(C7823&lt;Calculator!$D$26,0,IF(DAY($C7823)=1,IF(D7823-Calculator!$G$24&gt;0,Calculator!$G$24,D7823),0))</f>
        <v>0</v>
      </c>
      <c r="F7823" s="29">
        <f ca="1">IF(E7823&gt;0,D7823*Calculator!$G$22/12,0)</f>
        <v>0</v>
      </c>
      <c r="G7823" s="29">
        <f ca="1">IF(E7823&gt;0,(IFERROR(-PMT(Calculator!$G$22/12,Calculator!$G$23*12,Calculator!$G$20),0))-F7823,0)</f>
        <v>0</v>
      </c>
      <c r="H7823" s="29">
        <f t="shared" ca="1" si="492"/>
        <v>0</v>
      </c>
      <c r="I7823" s="29">
        <f t="shared" ca="1" si="490"/>
        <v>0</v>
      </c>
      <c r="J7823" s="30">
        <f>Calculator!$G$40</f>
        <v>6.5000000000000002E-2</v>
      </c>
      <c r="K7823" s="29">
        <f ca="1">IF(C7823&gt;=Calculator!$G$27,IF(DAY($C7823)=1,Calculator!$G$34/2,IF(DAY($C7823)=15,Calculator!$G$34/2,0)),0)</f>
        <v>4500</v>
      </c>
      <c r="L7823" s="29">
        <f ca="1">IF(DAY($C7823)=28,IF(H7823=0,0,Calculator!$G$35),0)</f>
        <v>0</v>
      </c>
      <c r="M7823" s="29">
        <f ca="1">IF(I7823&gt;0,IF(DAY($C7823)=1,SUM(INDIRECT("I"&amp;(ROW(C7822)-DAY(C7822))):I7822),0),0)</f>
        <v>0</v>
      </c>
      <c r="N7823" s="29">
        <f ca="1">IF(C7823&lt;Calculator!$G$27,0,IF(C7823=Calculator!$G$27,Calculator!$G$39,IF(H7823-K7823&lt;=0,IF(D7823&gt;Calculator!$G$39,IF(H7823-K7823+E7823+L7823+M7823+Calculator!$G$39&gt;Calculator!$G$39,Calculator!$G$39-(H7823+E7823+L7823+M7823-K7823),Calculator!$G$39),D7823),0)))</f>
        <v>0</v>
      </c>
    </row>
    <row r="7824" spans="1:14" ht="15.75" thickBot="1">
      <c r="A7824" s="33" t="str">
        <f ca="1">IF(C7824=Calculator!$H$27,"F",IF(Daily!D7824+Daily!H7824=0,IF(D7823+H7823&gt;0,"L",""),""))</f>
        <v/>
      </c>
      <c r="B7824" s="34">
        <v>7823</v>
      </c>
      <c r="C7824" s="19">
        <f t="shared" ca="1" si="489"/>
        <v>53753</v>
      </c>
      <c r="D7824" s="29">
        <f t="shared" ca="1" si="491"/>
        <v>0</v>
      </c>
      <c r="E7824" s="29">
        <f ca="1">IF(C7824&lt;Calculator!$D$26,0,IF(DAY($C7824)=1,IF(D7824-Calculator!$G$24&gt;0,Calculator!$G$24,D7824),0))</f>
        <v>0</v>
      </c>
      <c r="F7824" s="29">
        <f ca="1">IF(E7824&gt;0,D7824*Calculator!$G$22/12,0)</f>
        <v>0</v>
      </c>
      <c r="G7824" s="29">
        <f ca="1">IF(E7824&gt;0,(IFERROR(-PMT(Calculator!$G$22/12,Calculator!$G$23*12,Calculator!$G$20),0))-F7824,0)</f>
        <v>0</v>
      </c>
      <c r="H7824" s="29">
        <f t="shared" ca="1" si="492"/>
        <v>0</v>
      </c>
      <c r="I7824" s="29">
        <f t="shared" ca="1" si="490"/>
        <v>0</v>
      </c>
      <c r="J7824" s="30">
        <f>Calculator!$G$40</f>
        <v>6.5000000000000002E-2</v>
      </c>
      <c r="K7824" s="29">
        <f ca="1">IF(C7824&gt;=Calculator!$G$27,IF(DAY($C7824)=1,Calculator!$G$34/2,IF(DAY($C7824)=15,Calculator!$G$34/2,0)),0)</f>
        <v>0</v>
      </c>
      <c r="L7824" s="29">
        <f ca="1">IF(DAY($C7824)=28,IF(H7824=0,0,Calculator!$G$35),0)</f>
        <v>0</v>
      </c>
      <c r="M7824" s="29">
        <f ca="1">IF(I7824&gt;0,IF(DAY($C7824)=1,SUM(INDIRECT("I"&amp;(ROW(C7823)-DAY(C7823))):I7823),0),0)</f>
        <v>0</v>
      </c>
      <c r="N7824" s="29">
        <f ca="1">IF(C7824&lt;Calculator!$G$27,0,IF(C7824=Calculator!$G$27,Calculator!$G$39,IF(H7824-K7824&lt;=0,IF(D7824&gt;Calculator!$G$39,IF(H7824-K7824+E7824+L7824+M7824+Calculator!$G$39&gt;Calculator!$G$39,Calculator!$G$39-(H7824+E7824+L7824+M7824-K7824),Calculator!$G$39),D7824),0)))</f>
        <v>0</v>
      </c>
    </row>
    <row r="7825" spans="1:14" ht="15.75" thickBot="1">
      <c r="A7825" s="33" t="str">
        <f ca="1">IF(C7825=Calculator!$H$27,"F",IF(Daily!D7825+Daily!H7825=0,IF(D7824+H7824&gt;0,"L",""),""))</f>
        <v/>
      </c>
      <c r="B7825" s="34">
        <v>7824</v>
      </c>
      <c r="C7825" s="19">
        <f t="shared" ca="1" si="489"/>
        <v>53754</v>
      </c>
      <c r="D7825" s="29">
        <f t="shared" ca="1" si="491"/>
        <v>0</v>
      </c>
      <c r="E7825" s="29">
        <f ca="1">IF(C7825&lt;Calculator!$D$26,0,IF(DAY($C7825)=1,IF(D7825-Calculator!$G$24&gt;0,Calculator!$G$24,D7825),0))</f>
        <v>0</v>
      </c>
      <c r="F7825" s="29">
        <f ca="1">IF(E7825&gt;0,D7825*Calculator!$G$22/12,0)</f>
        <v>0</v>
      </c>
      <c r="G7825" s="29">
        <f ca="1">IF(E7825&gt;0,(IFERROR(-PMT(Calculator!$G$22/12,Calculator!$G$23*12,Calculator!$G$20),0))-F7825,0)</f>
        <v>0</v>
      </c>
      <c r="H7825" s="29">
        <f t="shared" ca="1" si="492"/>
        <v>0</v>
      </c>
      <c r="I7825" s="29">
        <f t="shared" ca="1" si="490"/>
        <v>0</v>
      </c>
      <c r="J7825" s="30">
        <f>Calculator!$G$40</f>
        <v>6.5000000000000002E-2</v>
      </c>
      <c r="K7825" s="29">
        <f ca="1">IF(C7825&gt;=Calculator!$G$27,IF(DAY($C7825)=1,Calculator!$G$34/2,IF(DAY($C7825)=15,Calculator!$G$34/2,0)),0)</f>
        <v>0</v>
      </c>
      <c r="L7825" s="29">
        <f ca="1">IF(DAY($C7825)=28,IF(H7825=0,0,Calculator!$G$35),0)</f>
        <v>0</v>
      </c>
      <c r="M7825" s="29">
        <f ca="1">IF(I7825&gt;0,IF(DAY($C7825)=1,SUM(INDIRECT("I"&amp;(ROW(C7824)-DAY(C7824))):I7824),0),0)</f>
        <v>0</v>
      </c>
      <c r="N7825" s="29">
        <f ca="1">IF(C7825&lt;Calculator!$G$27,0,IF(C7825=Calculator!$G$27,Calculator!$G$39,IF(H7825-K7825&lt;=0,IF(D7825&gt;Calculator!$G$39,IF(H7825-K7825+E7825+L7825+M7825+Calculator!$G$39&gt;Calculator!$G$39,Calculator!$G$39-(H7825+E7825+L7825+M7825-K7825),Calculator!$G$39),D7825),0)))</f>
        <v>0</v>
      </c>
    </row>
    <row r="7826" spans="1:14" ht="15.75" thickBot="1">
      <c r="A7826" s="33" t="str">
        <f ca="1">IF(C7826=Calculator!$H$27,"F",IF(Daily!D7826+Daily!H7826=0,IF(D7825+H7825&gt;0,"L",""),""))</f>
        <v/>
      </c>
      <c r="B7826" s="34">
        <v>7825</v>
      </c>
      <c r="C7826" s="19">
        <f t="shared" ca="1" si="489"/>
        <v>53755</v>
      </c>
      <c r="D7826" s="29">
        <f t="shared" ca="1" si="491"/>
        <v>0</v>
      </c>
      <c r="E7826" s="29">
        <f ca="1">IF(C7826&lt;Calculator!$D$26,0,IF(DAY($C7826)=1,IF(D7826-Calculator!$G$24&gt;0,Calculator!$G$24,D7826),0))</f>
        <v>0</v>
      </c>
      <c r="F7826" s="29">
        <f ca="1">IF(E7826&gt;0,D7826*Calculator!$G$22/12,0)</f>
        <v>0</v>
      </c>
      <c r="G7826" s="29">
        <f ca="1">IF(E7826&gt;0,(IFERROR(-PMT(Calculator!$G$22/12,Calculator!$G$23*12,Calculator!$G$20),0))-F7826,0)</f>
        <v>0</v>
      </c>
      <c r="H7826" s="29">
        <f t="shared" ca="1" si="492"/>
        <v>0</v>
      </c>
      <c r="I7826" s="29">
        <f t="shared" ca="1" si="490"/>
        <v>0</v>
      </c>
      <c r="J7826" s="30">
        <f>Calculator!$G$40</f>
        <v>6.5000000000000002E-2</v>
      </c>
      <c r="K7826" s="29">
        <f ca="1">IF(C7826&gt;=Calculator!$G$27,IF(DAY($C7826)=1,Calculator!$G$34/2,IF(DAY($C7826)=15,Calculator!$G$34/2,0)),0)</f>
        <v>0</v>
      </c>
      <c r="L7826" s="29">
        <f ca="1">IF(DAY($C7826)=28,IF(H7826=0,0,Calculator!$G$35),0)</f>
        <v>0</v>
      </c>
      <c r="M7826" s="29">
        <f ca="1">IF(I7826&gt;0,IF(DAY($C7826)=1,SUM(INDIRECT("I"&amp;(ROW(C7825)-DAY(C7825))):I7825),0),0)</f>
        <v>0</v>
      </c>
      <c r="N7826" s="29">
        <f ca="1">IF(C7826&lt;Calculator!$G$27,0,IF(C7826=Calculator!$G$27,Calculator!$G$39,IF(H7826-K7826&lt;=0,IF(D7826&gt;Calculator!$G$39,IF(H7826-K7826+E7826+L7826+M7826+Calculator!$G$39&gt;Calculator!$G$39,Calculator!$G$39-(H7826+E7826+L7826+M7826-K7826),Calculator!$G$39),D7826),0)))</f>
        <v>0</v>
      </c>
    </row>
    <row r="7827" spans="1:14" ht="15.75" thickBot="1">
      <c r="A7827" s="33" t="str">
        <f ca="1">IF(C7827=Calculator!$H$27,"F",IF(Daily!D7827+Daily!H7827=0,IF(D7826+H7826&gt;0,"L",""),""))</f>
        <v/>
      </c>
      <c r="B7827" s="34">
        <v>7826</v>
      </c>
      <c r="C7827" s="19">
        <f t="shared" ca="1" si="489"/>
        <v>53756</v>
      </c>
      <c r="D7827" s="29">
        <f t="shared" ca="1" si="491"/>
        <v>0</v>
      </c>
      <c r="E7827" s="29">
        <f ca="1">IF(C7827&lt;Calculator!$D$26,0,IF(DAY($C7827)=1,IF(D7827-Calculator!$G$24&gt;0,Calculator!$G$24,D7827),0))</f>
        <v>0</v>
      </c>
      <c r="F7827" s="29">
        <f ca="1">IF(E7827&gt;0,D7827*Calculator!$G$22/12,0)</f>
        <v>0</v>
      </c>
      <c r="G7827" s="29">
        <f ca="1">IF(E7827&gt;0,(IFERROR(-PMT(Calculator!$G$22/12,Calculator!$G$23*12,Calculator!$G$20),0))-F7827,0)</f>
        <v>0</v>
      </c>
      <c r="H7827" s="29">
        <f t="shared" ca="1" si="492"/>
        <v>0</v>
      </c>
      <c r="I7827" s="29">
        <f t="shared" ca="1" si="490"/>
        <v>0</v>
      </c>
      <c r="J7827" s="30">
        <f>Calculator!$G$40</f>
        <v>6.5000000000000002E-2</v>
      </c>
      <c r="K7827" s="29">
        <f ca="1">IF(C7827&gt;=Calculator!$G$27,IF(DAY($C7827)=1,Calculator!$G$34/2,IF(DAY($C7827)=15,Calculator!$G$34/2,0)),0)</f>
        <v>0</v>
      </c>
      <c r="L7827" s="29">
        <f ca="1">IF(DAY($C7827)=28,IF(H7827=0,0,Calculator!$G$35),0)</f>
        <v>0</v>
      </c>
      <c r="M7827" s="29">
        <f ca="1">IF(I7827&gt;0,IF(DAY($C7827)=1,SUM(INDIRECT("I"&amp;(ROW(C7826)-DAY(C7826))):I7826),0),0)</f>
        <v>0</v>
      </c>
      <c r="N7827" s="29">
        <f ca="1">IF(C7827&lt;Calculator!$G$27,0,IF(C7827=Calculator!$G$27,Calculator!$G$39,IF(H7827-K7827&lt;=0,IF(D7827&gt;Calculator!$G$39,IF(H7827-K7827+E7827+L7827+M7827+Calculator!$G$39&gt;Calculator!$G$39,Calculator!$G$39-(H7827+E7827+L7827+M7827-K7827),Calculator!$G$39),D7827),0)))</f>
        <v>0</v>
      </c>
    </row>
    <row r="7828" spans="1:14" ht="15.75" thickBot="1">
      <c r="A7828" s="33" t="str">
        <f ca="1">IF(C7828=Calculator!$H$27,"F",IF(Daily!D7828+Daily!H7828=0,IF(D7827+H7827&gt;0,"L",""),""))</f>
        <v/>
      </c>
      <c r="B7828" s="34">
        <v>7827</v>
      </c>
      <c r="C7828" s="19">
        <f t="shared" ca="1" si="489"/>
        <v>53757</v>
      </c>
      <c r="D7828" s="29">
        <f t="shared" ca="1" si="491"/>
        <v>0</v>
      </c>
      <c r="E7828" s="29">
        <f ca="1">IF(C7828&lt;Calculator!$D$26,0,IF(DAY($C7828)=1,IF(D7828-Calculator!$G$24&gt;0,Calculator!$G$24,D7828),0))</f>
        <v>0</v>
      </c>
      <c r="F7828" s="29">
        <f ca="1">IF(E7828&gt;0,D7828*Calculator!$G$22/12,0)</f>
        <v>0</v>
      </c>
      <c r="G7828" s="29">
        <f ca="1">IF(E7828&gt;0,(IFERROR(-PMT(Calculator!$G$22/12,Calculator!$G$23*12,Calculator!$G$20),0))-F7828,0)</f>
        <v>0</v>
      </c>
      <c r="H7828" s="29">
        <f t="shared" ca="1" si="492"/>
        <v>0</v>
      </c>
      <c r="I7828" s="29">
        <f t="shared" ca="1" si="490"/>
        <v>0</v>
      </c>
      <c r="J7828" s="30">
        <f>Calculator!$G$40</f>
        <v>6.5000000000000002E-2</v>
      </c>
      <c r="K7828" s="29">
        <f ca="1">IF(C7828&gt;=Calculator!$G$27,IF(DAY($C7828)=1,Calculator!$G$34/2,IF(DAY($C7828)=15,Calculator!$G$34/2,0)),0)</f>
        <v>0</v>
      </c>
      <c r="L7828" s="29">
        <f ca="1">IF(DAY($C7828)=28,IF(H7828=0,0,Calculator!$G$35),0)</f>
        <v>0</v>
      </c>
      <c r="M7828" s="29">
        <f ca="1">IF(I7828&gt;0,IF(DAY($C7828)=1,SUM(INDIRECT("I"&amp;(ROW(C7827)-DAY(C7827))):I7827),0),0)</f>
        <v>0</v>
      </c>
      <c r="N7828" s="29">
        <f ca="1">IF(C7828&lt;Calculator!$G$27,0,IF(C7828=Calculator!$G$27,Calculator!$G$39,IF(H7828-K7828&lt;=0,IF(D7828&gt;Calculator!$G$39,IF(H7828-K7828+E7828+L7828+M7828+Calculator!$G$39&gt;Calculator!$G$39,Calculator!$G$39-(H7828+E7828+L7828+M7828-K7828),Calculator!$G$39),D7828),0)))</f>
        <v>0</v>
      </c>
    </row>
    <row r="7829" spans="1:14" ht="15.75" thickBot="1">
      <c r="A7829" s="33" t="str">
        <f ca="1">IF(C7829=Calculator!$H$27,"F",IF(Daily!D7829+Daily!H7829=0,IF(D7828+H7828&gt;0,"L",""),""))</f>
        <v/>
      </c>
      <c r="B7829" s="34">
        <v>7828</v>
      </c>
      <c r="C7829" s="19">
        <f t="shared" ca="1" si="489"/>
        <v>53758</v>
      </c>
      <c r="D7829" s="29">
        <f t="shared" ca="1" si="491"/>
        <v>0</v>
      </c>
      <c r="E7829" s="29">
        <f ca="1">IF(C7829&lt;Calculator!$D$26,0,IF(DAY($C7829)=1,IF(D7829-Calculator!$G$24&gt;0,Calculator!$G$24,D7829),0))</f>
        <v>0</v>
      </c>
      <c r="F7829" s="29">
        <f ca="1">IF(E7829&gt;0,D7829*Calculator!$G$22/12,0)</f>
        <v>0</v>
      </c>
      <c r="G7829" s="29">
        <f ca="1">IF(E7829&gt;0,(IFERROR(-PMT(Calculator!$G$22/12,Calculator!$G$23*12,Calculator!$G$20),0))-F7829,0)</f>
        <v>0</v>
      </c>
      <c r="H7829" s="29">
        <f t="shared" ca="1" si="492"/>
        <v>0</v>
      </c>
      <c r="I7829" s="29">
        <f t="shared" ca="1" si="490"/>
        <v>0</v>
      </c>
      <c r="J7829" s="30">
        <f>Calculator!$G$40</f>
        <v>6.5000000000000002E-2</v>
      </c>
      <c r="K7829" s="29">
        <f ca="1">IF(C7829&gt;=Calculator!$G$27,IF(DAY($C7829)=1,Calculator!$G$34/2,IF(DAY($C7829)=15,Calculator!$G$34/2,0)),0)</f>
        <v>0</v>
      </c>
      <c r="L7829" s="29">
        <f ca="1">IF(DAY($C7829)=28,IF(H7829=0,0,Calculator!$G$35),0)</f>
        <v>0</v>
      </c>
      <c r="M7829" s="29">
        <f ca="1">IF(I7829&gt;0,IF(DAY($C7829)=1,SUM(INDIRECT("I"&amp;(ROW(C7828)-DAY(C7828))):I7828),0),0)</f>
        <v>0</v>
      </c>
      <c r="N7829" s="29">
        <f ca="1">IF(C7829&lt;Calculator!$G$27,0,IF(C7829=Calculator!$G$27,Calculator!$G$39,IF(H7829-K7829&lt;=0,IF(D7829&gt;Calculator!$G$39,IF(H7829-K7829+E7829+L7829+M7829+Calculator!$G$39&gt;Calculator!$G$39,Calculator!$G$39-(H7829+E7829+L7829+M7829-K7829),Calculator!$G$39),D7829),0)))</f>
        <v>0</v>
      </c>
    </row>
    <row r="7830" spans="1:14" ht="15.75" thickBot="1">
      <c r="A7830" s="33" t="str">
        <f ca="1">IF(C7830=Calculator!$H$27,"F",IF(Daily!D7830+Daily!H7830=0,IF(D7829+H7829&gt;0,"L",""),""))</f>
        <v/>
      </c>
      <c r="B7830" s="34">
        <v>7829</v>
      </c>
      <c r="C7830" s="19">
        <f t="shared" ca="1" si="489"/>
        <v>53759</v>
      </c>
      <c r="D7830" s="29">
        <f t="shared" ca="1" si="491"/>
        <v>0</v>
      </c>
      <c r="E7830" s="29">
        <f ca="1">IF(C7830&lt;Calculator!$D$26,0,IF(DAY($C7830)=1,IF(D7830-Calculator!$G$24&gt;0,Calculator!$G$24,D7830),0))</f>
        <v>0</v>
      </c>
      <c r="F7830" s="29">
        <f ca="1">IF(E7830&gt;0,D7830*Calculator!$G$22/12,0)</f>
        <v>0</v>
      </c>
      <c r="G7830" s="29">
        <f ca="1">IF(E7830&gt;0,(IFERROR(-PMT(Calculator!$G$22/12,Calculator!$G$23*12,Calculator!$G$20),0))-F7830,0)</f>
        <v>0</v>
      </c>
      <c r="H7830" s="29">
        <f t="shared" ca="1" si="492"/>
        <v>0</v>
      </c>
      <c r="I7830" s="29">
        <f t="shared" ca="1" si="490"/>
        <v>0</v>
      </c>
      <c r="J7830" s="30">
        <f>Calculator!$G$40</f>
        <v>6.5000000000000002E-2</v>
      </c>
      <c r="K7830" s="29">
        <f ca="1">IF(C7830&gt;=Calculator!$G$27,IF(DAY($C7830)=1,Calculator!$G$34/2,IF(DAY($C7830)=15,Calculator!$G$34/2,0)),0)</f>
        <v>0</v>
      </c>
      <c r="L7830" s="29">
        <f ca="1">IF(DAY($C7830)=28,IF(H7830=0,0,Calculator!$G$35),0)</f>
        <v>0</v>
      </c>
      <c r="M7830" s="29">
        <f ca="1">IF(I7830&gt;0,IF(DAY($C7830)=1,SUM(INDIRECT("I"&amp;(ROW(C7829)-DAY(C7829))):I7829),0),0)</f>
        <v>0</v>
      </c>
      <c r="N7830" s="29">
        <f ca="1">IF(C7830&lt;Calculator!$G$27,0,IF(C7830=Calculator!$G$27,Calculator!$G$39,IF(H7830-K7830&lt;=0,IF(D7830&gt;Calculator!$G$39,IF(H7830-K7830+E7830+L7830+M7830+Calculator!$G$39&gt;Calculator!$G$39,Calculator!$G$39-(H7830+E7830+L7830+M7830-K7830),Calculator!$G$39),D7830),0)))</f>
        <v>0</v>
      </c>
    </row>
    <row r="7831" spans="1:14" ht="15.75" thickBot="1">
      <c r="A7831" s="33" t="str">
        <f ca="1">IF(C7831=Calculator!$H$27,"F",IF(Daily!D7831+Daily!H7831=0,IF(D7830+H7830&gt;0,"L",""),""))</f>
        <v/>
      </c>
      <c r="B7831" s="34">
        <v>7830</v>
      </c>
      <c r="C7831" s="19">
        <f t="shared" ca="1" si="489"/>
        <v>53760</v>
      </c>
      <c r="D7831" s="29">
        <f t="shared" ca="1" si="491"/>
        <v>0</v>
      </c>
      <c r="E7831" s="29">
        <f ca="1">IF(C7831&lt;Calculator!$D$26,0,IF(DAY($C7831)=1,IF(D7831-Calculator!$G$24&gt;0,Calculator!$G$24,D7831),0))</f>
        <v>0</v>
      </c>
      <c r="F7831" s="29">
        <f ca="1">IF(E7831&gt;0,D7831*Calculator!$G$22/12,0)</f>
        <v>0</v>
      </c>
      <c r="G7831" s="29">
        <f ca="1">IF(E7831&gt;0,(IFERROR(-PMT(Calculator!$G$22/12,Calculator!$G$23*12,Calculator!$G$20),0))-F7831,0)</f>
        <v>0</v>
      </c>
      <c r="H7831" s="29">
        <f t="shared" ca="1" si="492"/>
        <v>0</v>
      </c>
      <c r="I7831" s="29">
        <f t="shared" ca="1" si="490"/>
        <v>0</v>
      </c>
      <c r="J7831" s="30">
        <f>Calculator!$G$40</f>
        <v>6.5000000000000002E-2</v>
      </c>
      <c r="K7831" s="29">
        <f ca="1">IF(C7831&gt;=Calculator!$G$27,IF(DAY($C7831)=1,Calculator!$G$34/2,IF(DAY($C7831)=15,Calculator!$G$34/2,0)),0)</f>
        <v>0</v>
      </c>
      <c r="L7831" s="29">
        <f ca="1">IF(DAY($C7831)=28,IF(H7831=0,0,Calculator!$G$35),0)</f>
        <v>0</v>
      </c>
      <c r="M7831" s="29">
        <f ca="1">IF(I7831&gt;0,IF(DAY($C7831)=1,SUM(INDIRECT("I"&amp;(ROW(C7830)-DAY(C7830))):I7830),0),0)</f>
        <v>0</v>
      </c>
      <c r="N7831" s="29">
        <f ca="1">IF(C7831&lt;Calculator!$G$27,0,IF(C7831=Calculator!$G$27,Calculator!$G$39,IF(H7831-K7831&lt;=0,IF(D7831&gt;Calculator!$G$39,IF(H7831-K7831+E7831+L7831+M7831+Calculator!$G$39&gt;Calculator!$G$39,Calculator!$G$39-(H7831+E7831+L7831+M7831-K7831),Calculator!$G$39),D7831),0)))</f>
        <v>0</v>
      </c>
    </row>
    <row r="7832" spans="1:14" ht="15.75" thickBot="1">
      <c r="A7832" s="33" t="str">
        <f ca="1">IF(C7832=Calculator!$H$27,"F",IF(Daily!D7832+Daily!H7832=0,IF(D7831+H7831&gt;0,"L",""),""))</f>
        <v/>
      </c>
      <c r="B7832" s="34">
        <v>7831</v>
      </c>
      <c r="C7832" s="19">
        <f t="shared" ca="1" si="489"/>
        <v>53761</v>
      </c>
      <c r="D7832" s="29">
        <f t="shared" ca="1" si="491"/>
        <v>0</v>
      </c>
      <c r="E7832" s="29">
        <f ca="1">IF(C7832&lt;Calculator!$D$26,0,IF(DAY($C7832)=1,IF(D7832-Calculator!$G$24&gt;0,Calculator!$G$24,D7832),0))</f>
        <v>0</v>
      </c>
      <c r="F7832" s="29">
        <f ca="1">IF(E7832&gt;0,D7832*Calculator!$G$22/12,0)</f>
        <v>0</v>
      </c>
      <c r="G7832" s="29">
        <f ca="1">IF(E7832&gt;0,(IFERROR(-PMT(Calculator!$G$22/12,Calculator!$G$23*12,Calculator!$G$20),0))-F7832,0)</f>
        <v>0</v>
      </c>
      <c r="H7832" s="29">
        <f t="shared" ca="1" si="492"/>
        <v>0</v>
      </c>
      <c r="I7832" s="29">
        <f t="shared" ca="1" si="490"/>
        <v>0</v>
      </c>
      <c r="J7832" s="30">
        <f>Calculator!$G$40</f>
        <v>6.5000000000000002E-2</v>
      </c>
      <c r="K7832" s="29">
        <f ca="1">IF(C7832&gt;=Calculator!$G$27,IF(DAY($C7832)=1,Calculator!$G$34/2,IF(DAY($C7832)=15,Calculator!$G$34/2,0)),0)</f>
        <v>0</v>
      </c>
      <c r="L7832" s="29">
        <f ca="1">IF(DAY($C7832)=28,IF(H7832=0,0,Calculator!$G$35),0)</f>
        <v>0</v>
      </c>
      <c r="M7832" s="29">
        <f ca="1">IF(I7832&gt;0,IF(DAY($C7832)=1,SUM(INDIRECT("I"&amp;(ROW(C7831)-DAY(C7831))):I7831),0),0)</f>
        <v>0</v>
      </c>
      <c r="N7832" s="29">
        <f ca="1">IF(C7832&lt;Calculator!$G$27,0,IF(C7832=Calculator!$G$27,Calculator!$G$39,IF(H7832-K7832&lt;=0,IF(D7832&gt;Calculator!$G$39,IF(H7832-K7832+E7832+L7832+M7832+Calculator!$G$39&gt;Calculator!$G$39,Calculator!$G$39-(H7832+E7832+L7832+M7832-K7832),Calculator!$G$39),D7832),0)))</f>
        <v>0</v>
      </c>
    </row>
    <row r="7833" spans="1:14" ht="15.75" thickBot="1">
      <c r="A7833" s="33" t="str">
        <f ca="1">IF(C7833=Calculator!$H$27,"F",IF(Daily!D7833+Daily!H7833=0,IF(D7832+H7832&gt;0,"L",""),""))</f>
        <v/>
      </c>
      <c r="B7833" s="34">
        <v>7832</v>
      </c>
      <c r="C7833" s="19">
        <f t="shared" ca="1" si="489"/>
        <v>53762</v>
      </c>
      <c r="D7833" s="29">
        <f t="shared" ca="1" si="491"/>
        <v>0</v>
      </c>
      <c r="E7833" s="29">
        <f ca="1">IF(C7833&lt;Calculator!$D$26,0,IF(DAY($C7833)=1,IF(D7833-Calculator!$G$24&gt;0,Calculator!$G$24,D7833),0))</f>
        <v>0</v>
      </c>
      <c r="F7833" s="29">
        <f ca="1">IF(E7833&gt;0,D7833*Calculator!$G$22/12,0)</f>
        <v>0</v>
      </c>
      <c r="G7833" s="29">
        <f ca="1">IF(E7833&gt;0,(IFERROR(-PMT(Calculator!$G$22/12,Calculator!$G$23*12,Calculator!$G$20),0))-F7833,0)</f>
        <v>0</v>
      </c>
      <c r="H7833" s="29">
        <f t="shared" ca="1" si="492"/>
        <v>0</v>
      </c>
      <c r="I7833" s="29">
        <f t="shared" ca="1" si="490"/>
        <v>0</v>
      </c>
      <c r="J7833" s="30">
        <f>Calculator!$G$40</f>
        <v>6.5000000000000002E-2</v>
      </c>
      <c r="K7833" s="29">
        <f ca="1">IF(C7833&gt;=Calculator!$G$27,IF(DAY($C7833)=1,Calculator!$G$34/2,IF(DAY($C7833)=15,Calculator!$G$34/2,0)),0)</f>
        <v>0</v>
      </c>
      <c r="L7833" s="29">
        <f ca="1">IF(DAY($C7833)=28,IF(H7833=0,0,Calculator!$G$35),0)</f>
        <v>0</v>
      </c>
      <c r="M7833" s="29">
        <f ca="1">IF(I7833&gt;0,IF(DAY($C7833)=1,SUM(INDIRECT("I"&amp;(ROW(C7832)-DAY(C7832))):I7832),0),0)</f>
        <v>0</v>
      </c>
      <c r="N7833" s="29">
        <f ca="1">IF(C7833&lt;Calculator!$G$27,0,IF(C7833=Calculator!$G$27,Calculator!$G$39,IF(H7833-K7833&lt;=0,IF(D7833&gt;Calculator!$G$39,IF(H7833-K7833+E7833+L7833+M7833+Calculator!$G$39&gt;Calculator!$G$39,Calculator!$G$39-(H7833+E7833+L7833+M7833-K7833),Calculator!$G$39),D7833),0)))</f>
        <v>0</v>
      </c>
    </row>
    <row r="7834" spans="1:14" ht="15.75" thickBot="1">
      <c r="A7834" s="33" t="str">
        <f ca="1">IF(C7834=Calculator!$H$27,"F",IF(Daily!D7834+Daily!H7834=0,IF(D7833+H7833&gt;0,"L",""),""))</f>
        <v/>
      </c>
      <c r="B7834" s="34">
        <v>7833</v>
      </c>
      <c r="C7834" s="19">
        <f t="shared" ca="1" si="489"/>
        <v>53763</v>
      </c>
      <c r="D7834" s="29">
        <f t="shared" ca="1" si="491"/>
        <v>0</v>
      </c>
      <c r="E7834" s="29">
        <f ca="1">IF(C7834&lt;Calculator!$D$26,0,IF(DAY($C7834)=1,IF(D7834-Calculator!$G$24&gt;0,Calculator!$G$24,D7834),0))</f>
        <v>0</v>
      </c>
      <c r="F7834" s="29">
        <f ca="1">IF(E7834&gt;0,D7834*Calculator!$G$22/12,0)</f>
        <v>0</v>
      </c>
      <c r="G7834" s="29">
        <f ca="1">IF(E7834&gt;0,(IFERROR(-PMT(Calculator!$G$22/12,Calculator!$G$23*12,Calculator!$G$20),0))-F7834,0)</f>
        <v>0</v>
      </c>
      <c r="H7834" s="29">
        <f t="shared" ca="1" si="492"/>
        <v>0</v>
      </c>
      <c r="I7834" s="29">
        <f t="shared" ca="1" si="490"/>
        <v>0</v>
      </c>
      <c r="J7834" s="30">
        <f>Calculator!$G$40</f>
        <v>6.5000000000000002E-2</v>
      </c>
      <c r="K7834" s="29">
        <f ca="1">IF(C7834&gt;=Calculator!$G$27,IF(DAY($C7834)=1,Calculator!$G$34/2,IF(DAY($C7834)=15,Calculator!$G$34/2,0)),0)</f>
        <v>0</v>
      </c>
      <c r="L7834" s="29">
        <f ca="1">IF(DAY($C7834)=28,IF(H7834=0,0,Calculator!$G$35),0)</f>
        <v>0</v>
      </c>
      <c r="M7834" s="29">
        <f ca="1">IF(I7834&gt;0,IF(DAY($C7834)=1,SUM(INDIRECT("I"&amp;(ROW(C7833)-DAY(C7833))):I7833),0),0)</f>
        <v>0</v>
      </c>
      <c r="N7834" s="29">
        <f ca="1">IF(C7834&lt;Calculator!$G$27,0,IF(C7834=Calculator!$G$27,Calculator!$G$39,IF(H7834-K7834&lt;=0,IF(D7834&gt;Calculator!$G$39,IF(H7834-K7834+E7834+L7834+M7834+Calculator!$G$39&gt;Calculator!$G$39,Calculator!$G$39-(H7834+E7834+L7834+M7834-K7834),Calculator!$G$39),D7834),0)))</f>
        <v>0</v>
      </c>
    </row>
    <row r="7835" spans="1:14" ht="15.75" thickBot="1">
      <c r="A7835" s="33" t="str">
        <f ca="1">IF(C7835=Calculator!$H$27,"F",IF(Daily!D7835+Daily!H7835=0,IF(D7834+H7834&gt;0,"L",""),""))</f>
        <v/>
      </c>
      <c r="B7835" s="34">
        <v>7834</v>
      </c>
      <c r="C7835" s="19">
        <f t="shared" ca="1" si="489"/>
        <v>53764</v>
      </c>
      <c r="D7835" s="29">
        <f t="shared" ca="1" si="491"/>
        <v>0</v>
      </c>
      <c r="E7835" s="29">
        <f ca="1">IF(C7835&lt;Calculator!$D$26,0,IF(DAY($C7835)=1,IF(D7835-Calculator!$G$24&gt;0,Calculator!$G$24,D7835),0))</f>
        <v>0</v>
      </c>
      <c r="F7835" s="29">
        <f ca="1">IF(E7835&gt;0,D7835*Calculator!$G$22/12,0)</f>
        <v>0</v>
      </c>
      <c r="G7835" s="29">
        <f ca="1">IF(E7835&gt;0,(IFERROR(-PMT(Calculator!$G$22/12,Calculator!$G$23*12,Calculator!$G$20),0))-F7835,0)</f>
        <v>0</v>
      </c>
      <c r="H7835" s="29">
        <f t="shared" ca="1" si="492"/>
        <v>0</v>
      </c>
      <c r="I7835" s="29">
        <f t="shared" ca="1" si="490"/>
        <v>0</v>
      </c>
      <c r="J7835" s="30">
        <f>Calculator!$G$40</f>
        <v>6.5000000000000002E-2</v>
      </c>
      <c r="K7835" s="29">
        <f ca="1">IF(C7835&gt;=Calculator!$G$27,IF(DAY($C7835)=1,Calculator!$G$34/2,IF(DAY($C7835)=15,Calculator!$G$34/2,0)),0)</f>
        <v>0</v>
      </c>
      <c r="L7835" s="29">
        <f ca="1">IF(DAY($C7835)=28,IF(H7835=0,0,Calculator!$G$35),0)</f>
        <v>0</v>
      </c>
      <c r="M7835" s="29">
        <f ca="1">IF(I7835&gt;0,IF(DAY($C7835)=1,SUM(INDIRECT("I"&amp;(ROW(C7834)-DAY(C7834))):I7834),0),0)</f>
        <v>0</v>
      </c>
      <c r="N7835" s="29">
        <f ca="1">IF(C7835&lt;Calculator!$G$27,0,IF(C7835=Calculator!$G$27,Calculator!$G$39,IF(H7835-K7835&lt;=0,IF(D7835&gt;Calculator!$G$39,IF(H7835-K7835+E7835+L7835+M7835+Calculator!$G$39&gt;Calculator!$G$39,Calculator!$G$39-(H7835+E7835+L7835+M7835-K7835),Calculator!$G$39),D7835),0)))</f>
        <v>0</v>
      </c>
    </row>
    <row r="7836" spans="1:14" ht="15.75" thickBot="1">
      <c r="A7836" s="33" t="str">
        <f ca="1">IF(C7836=Calculator!$H$27,"F",IF(Daily!D7836+Daily!H7836=0,IF(D7835+H7835&gt;0,"L",""),""))</f>
        <v/>
      </c>
      <c r="B7836" s="34">
        <v>7835</v>
      </c>
      <c r="C7836" s="19">
        <f t="shared" ca="1" si="489"/>
        <v>53765</v>
      </c>
      <c r="D7836" s="29">
        <f t="shared" ca="1" si="491"/>
        <v>0</v>
      </c>
      <c r="E7836" s="29">
        <f ca="1">IF(C7836&lt;Calculator!$D$26,0,IF(DAY($C7836)=1,IF(D7836-Calculator!$G$24&gt;0,Calculator!$G$24,D7836),0))</f>
        <v>0</v>
      </c>
      <c r="F7836" s="29">
        <f ca="1">IF(E7836&gt;0,D7836*Calculator!$G$22/12,0)</f>
        <v>0</v>
      </c>
      <c r="G7836" s="29">
        <f ca="1">IF(E7836&gt;0,(IFERROR(-PMT(Calculator!$G$22/12,Calculator!$G$23*12,Calculator!$G$20),0))-F7836,0)</f>
        <v>0</v>
      </c>
      <c r="H7836" s="29">
        <f t="shared" ca="1" si="492"/>
        <v>0</v>
      </c>
      <c r="I7836" s="29">
        <f t="shared" ca="1" si="490"/>
        <v>0</v>
      </c>
      <c r="J7836" s="30">
        <f>Calculator!$G$40</f>
        <v>6.5000000000000002E-2</v>
      </c>
      <c r="K7836" s="29">
        <f ca="1">IF(C7836&gt;=Calculator!$G$27,IF(DAY($C7836)=1,Calculator!$G$34/2,IF(DAY($C7836)=15,Calculator!$G$34/2,0)),0)</f>
        <v>0</v>
      </c>
      <c r="L7836" s="29">
        <f ca="1">IF(DAY($C7836)=28,IF(H7836=0,0,Calculator!$G$35),0)</f>
        <v>0</v>
      </c>
      <c r="M7836" s="29">
        <f ca="1">IF(I7836&gt;0,IF(DAY($C7836)=1,SUM(INDIRECT("I"&amp;(ROW(C7835)-DAY(C7835))):I7835),0),0)</f>
        <v>0</v>
      </c>
      <c r="N7836" s="29">
        <f ca="1">IF(C7836&lt;Calculator!$G$27,0,IF(C7836=Calculator!$G$27,Calculator!$G$39,IF(H7836-K7836&lt;=0,IF(D7836&gt;Calculator!$G$39,IF(H7836-K7836+E7836+L7836+M7836+Calculator!$G$39&gt;Calculator!$G$39,Calculator!$G$39-(H7836+E7836+L7836+M7836-K7836),Calculator!$G$39),D7836),0)))</f>
        <v>0</v>
      </c>
    </row>
    <row r="7837" spans="1:14" ht="15.75" thickBot="1">
      <c r="A7837" s="33" t="str">
        <f ca="1">IF(C7837=Calculator!$H$27,"F",IF(Daily!D7837+Daily!H7837=0,IF(D7836+H7836&gt;0,"L",""),""))</f>
        <v/>
      </c>
      <c r="B7837" s="34">
        <v>7836</v>
      </c>
      <c r="C7837" s="19">
        <f t="shared" ca="1" si="489"/>
        <v>53766</v>
      </c>
      <c r="D7837" s="29">
        <f t="shared" ca="1" si="491"/>
        <v>0</v>
      </c>
      <c r="E7837" s="29">
        <f ca="1">IF(C7837&lt;Calculator!$D$26,0,IF(DAY($C7837)=1,IF(D7837-Calculator!$G$24&gt;0,Calculator!$G$24,D7837),0))</f>
        <v>0</v>
      </c>
      <c r="F7837" s="29">
        <f ca="1">IF(E7837&gt;0,D7837*Calculator!$G$22/12,0)</f>
        <v>0</v>
      </c>
      <c r="G7837" s="29">
        <f ca="1">IF(E7837&gt;0,(IFERROR(-PMT(Calculator!$G$22/12,Calculator!$G$23*12,Calculator!$G$20),0))-F7837,0)</f>
        <v>0</v>
      </c>
      <c r="H7837" s="29">
        <f t="shared" ca="1" si="492"/>
        <v>0</v>
      </c>
      <c r="I7837" s="29">
        <f t="shared" ca="1" si="490"/>
        <v>0</v>
      </c>
      <c r="J7837" s="30">
        <f>Calculator!$G$40</f>
        <v>6.5000000000000002E-2</v>
      </c>
      <c r="K7837" s="29">
        <f ca="1">IF(C7837&gt;=Calculator!$G$27,IF(DAY($C7837)=1,Calculator!$G$34/2,IF(DAY($C7837)=15,Calculator!$G$34/2,0)),0)</f>
        <v>4500</v>
      </c>
      <c r="L7837" s="29">
        <f ca="1">IF(DAY($C7837)=28,IF(H7837=0,0,Calculator!$G$35),0)</f>
        <v>0</v>
      </c>
      <c r="M7837" s="29">
        <f ca="1">IF(I7837&gt;0,IF(DAY($C7837)=1,SUM(INDIRECT("I"&amp;(ROW(C7836)-DAY(C7836))):I7836),0),0)</f>
        <v>0</v>
      </c>
      <c r="N7837" s="29">
        <f ca="1">IF(C7837&lt;Calculator!$G$27,0,IF(C7837=Calculator!$G$27,Calculator!$G$39,IF(H7837-K7837&lt;=0,IF(D7837&gt;Calculator!$G$39,IF(H7837-K7837+E7837+L7837+M7837+Calculator!$G$39&gt;Calculator!$G$39,Calculator!$G$39-(H7837+E7837+L7837+M7837-K7837),Calculator!$G$39),D7837),0)))</f>
        <v>0</v>
      </c>
    </row>
    <row r="7838" spans="1:14" ht="15.75" thickBot="1">
      <c r="A7838" s="33" t="str">
        <f ca="1">IF(C7838=Calculator!$H$27,"F",IF(Daily!D7838+Daily!H7838=0,IF(D7837+H7837&gt;0,"L",""),""))</f>
        <v/>
      </c>
      <c r="B7838" s="34">
        <v>7837</v>
      </c>
      <c r="C7838" s="19">
        <f t="shared" ca="1" si="489"/>
        <v>53767</v>
      </c>
      <c r="D7838" s="29">
        <f t="shared" ca="1" si="491"/>
        <v>0</v>
      </c>
      <c r="E7838" s="29">
        <f ca="1">IF(C7838&lt;Calculator!$D$26,0,IF(DAY($C7838)=1,IF(D7838-Calculator!$G$24&gt;0,Calculator!$G$24,D7838),0))</f>
        <v>0</v>
      </c>
      <c r="F7838" s="29">
        <f ca="1">IF(E7838&gt;0,D7838*Calculator!$G$22/12,0)</f>
        <v>0</v>
      </c>
      <c r="G7838" s="29">
        <f ca="1">IF(E7838&gt;0,(IFERROR(-PMT(Calculator!$G$22/12,Calculator!$G$23*12,Calculator!$G$20),0))-F7838,0)</f>
        <v>0</v>
      </c>
      <c r="H7838" s="29">
        <f t="shared" ca="1" si="492"/>
        <v>0</v>
      </c>
      <c r="I7838" s="29">
        <f t="shared" ca="1" si="490"/>
        <v>0</v>
      </c>
      <c r="J7838" s="30">
        <f>Calculator!$G$40</f>
        <v>6.5000000000000002E-2</v>
      </c>
      <c r="K7838" s="29">
        <f ca="1">IF(C7838&gt;=Calculator!$G$27,IF(DAY($C7838)=1,Calculator!$G$34/2,IF(DAY($C7838)=15,Calculator!$G$34/2,0)),0)</f>
        <v>0</v>
      </c>
      <c r="L7838" s="29">
        <f ca="1">IF(DAY($C7838)=28,IF(H7838=0,0,Calculator!$G$35),0)</f>
        <v>0</v>
      </c>
      <c r="M7838" s="29">
        <f ca="1">IF(I7838&gt;0,IF(DAY($C7838)=1,SUM(INDIRECT("I"&amp;(ROW(C7837)-DAY(C7837))):I7837),0),0)</f>
        <v>0</v>
      </c>
      <c r="N7838" s="29">
        <f ca="1">IF(C7838&lt;Calculator!$G$27,0,IF(C7838=Calculator!$G$27,Calculator!$G$39,IF(H7838-K7838&lt;=0,IF(D7838&gt;Calculator!$G$39,IF(H7838-K7838+E7838+L7838+M7838+Calculator!$G$39&gt;Calculator!$G$39,Calculator!$G$39-(H7838+E7838+L7838+M7838-K7838),Calculator!$G$39),D7838),0)))</f>
        <v>0</v>
      </c>
    </row>
    <row r="7839" spans="1:14" ht="15.75" thickBot="1">
      <c r="A7839" s="33" t="str">
        <f ca="1">IF(C7839=Calculator!$H$27,"F",IF(Daily!D7839+Daily!H7839=0,IF(D7838+H7838&gt;0,"L",""),""))</f>
        <v/>
      </c>
      <c r="B7839" s="34">
        <v>7838</v>
      </c>
      <c r="C7839" s="19">
        <f t="shared" ca="1" si="489"/>
        <v>53768</v>
      </c>
      <c r="D7839" s="29">
        <f t="shared" ca="1" si="491"/>
        <v>0</v>
      </c>
      <c r="E7839" s="29">
        <f ca="1">IF(C7839&lt;Calculator!$D$26,0,IF(DAY($C7839)=1,IF(D7839-Calculator!$G$24&gt;0,Calculator!$G$24,D7839),0))</f>
        <v>0</v>
      </c>
      <c r="F7839" s="29">
        <f ca="1">IF(E7839&gt;0,D7839*Calculator!$G$22/12,0)</f>
        <v>0</v>
      </c>
      <c r="G7839" s="29">
        <f ca="1">IF(E7839&gt;0,(IFERROR(-PMT(Calculator!$G$22/12,Calculator!$G$23*12,Calculator!$G$20),0))-F7839,0)</f>
        <v>0</v>
      </c>
      <c r="H7839" s="29">
        <f t="shared" ca="1" si="492"/>
        <v>0</v>
      </c>
      <c r="I7839" s="29">
        <f t="shared" ca="1" si="490"/>
        <v>0</v>
      </c>
      <c r="J7839" s="30">
        <f>Calculator!$G$40</f>
        <v>6.5000000000000002E-2</v>
      </c>
      <c r="K7839" s="29">
        <f ca="1">IF(C7839&gt;=Calculator!$G$27,IF(DAY($C7839)=1,Calculator!$G$34/2,IF(DAY($C7839)=15,Calculator!$G$34/2,0)),0)</f>
        <v>0</v>
      </c>
      <c r="L7839" s="29">
        <f ca="1">IF(DAY($C7839)=28,IF(H7839=0,0,Calculator!$G$35),0)</f>
        <v>0</v>
      </c>
      <c r="M7839" s="29">
        <f ca="1">IF(I7839&gt;0,IF(DAY($C7839)=1,SUM(INDIRECT("I"&amp;(ROW(C7838)-DAY(C7838))):I7838),0),0)</f>
        <v>0</v>
      </c>
      <c r="N7839" s="29">
        <f ca="1">IF(C7839&lt;Calculator!$G$27,0,IF(C7839=Calculator!$G$27,Calculator!$G$39,IF(H7839-K7839&lt;=0,IF(D7839&gt;Calculator!$G$39,IF(H7839-K7839+E7839+L7839+M7839+Calculator!$G$39&gt;Calculator!$G$39,Calculator!$G$39-(H7839+E7839+L7839+M7839-K7839),Calculator!$G$39),D7839),0)))</f>
        <v>0</v>
      </c>
    </row>
    <row r="7840" spans="1:14" ht="15.75" thickBot="1">
      <c r="A7840" s="33" t="str">
        <f ca="1">IF(C7840=Calculator!$H$27,"F",IF(Daily!D7840+Daily!H7840=0,IF(D7839+H7839&gt;0,"L",""),""))</f>
        <v/>
      </c>
      <c r="B7840" s="34">
        <v>7839</v>
      </c>
      <c r="C7840" s="19">
        <f t="shared" ca="1" si="489"/>
        <v>53769</v>
      </c>
      <c r="D7840" s="29">
        <f t="shared" ca="1" si="491"/>
        <v>0</v>
      </c>
      <c r="E7840" s="29">
        <f ca="1">IF(C7840&lt;Calculator!$D$26,0,IF(DAY($C7840)=1,IF(D7840-Calculator!$G$24&gt;0,Calculator!$G$24,D7840),0))</f>
        <v>0</v>
      </c>
      <c r="F7840" s="29">
        <f ca="1">IF(E7840&gt;0,D7840*Calculator!$G$22/12,0)</f>
        <v>0</v>
      </c>
      <c r="G7840" s="29">
        <f ca="1">IF(E7840&gt;0,(IFERROR(-PMT(Calculator!$G$22/12,Calculator!$G$23*12,Calculator!$G$20),0))-F7840,0)</f>
        <v>0</v>
      </c>
      <c r="H7840" s="29">
        <f t="shared" ca="1" si="492"/>
        <v>0</v>
      </c>
      <c r="I7840" s="29">
        <f t="shared" ca="1" si="490"/>
        <v>0</v>
      </c>
      <c r="J7840" s="30">
        <f>Calculator!$G$40</f>
        <v>6.5000000000000002E-2</v>
      </c>
      <c r="K7840" s="29">
        <f ca="1">IF(C7840&gt;=Calculator!$G$27,IF(DAY($C7840)=1,Calculator!$G$34/2,IF(DAY($C7840)=15,Calculator!$G$34/2,0)),0)</f>
        <v>0</v>
      </c>
      <c r="L7840" s="29">
        <f ca="1">IF(DAY($C7840)=28,IF(H7840=0,0,Calculator!$G$35),0)</f>
        <v>0</v>
      </c>
      <c r="M7840" s="29">
        <f ca="1">IF(I7840&gt;0,IF(DAY($C7840)=1,SUM(INDIRECT("I"&amp;(ROW(C7839)-DAY(C7839))):I7839),0),0)</f>
        <v>0</v>
      </c>
      <c r="N7840" s="29">
        <f ca="1">IF(C7840&lt;Calculator!$G$27,0,IF(C7840=Calculator!$G$27,Calculator!$G$39,IF(H7840-K7840&lt;=0,IF(D7840&gt;Calculator!$G$39,IF(H7840-K7840+E7840+L7840+M7840+Calculator!$G$39&gt;Calculator!$G$39,Calculator!$G$39-(H7840+E7840+L7840+M7840-K7840),Calculator!$G$39),D7840),0)))</f>
        <v>0</v>
      </c>
    </row>
    <row r="7841" spans="1:14" ht="15.75" thickBot="1">
      <c r="A7841" s="33" t="str">
        <f ca="1">IF(C7841=Calculator!$H$27,"F",IF(Daily!D7841+Daily!H7841=0,IF(D7840+H7840&gt;0,"L",""),""))</f>
        <v/>
      </c>
      <c r="B7841" s="34">
        <v>7840</v>
      </c>
      <c r="C7841" s="19">
        <f t="shared" ca="1" si="489"/>
        <v>53770</v>
      </c>
      <c r="D7841" s="29">
        <f t="shared" ca="1" si="491"/>
        <v>0</v>
      </c>
      <c r="E7841" s="29">
        <f ca="1">IF(C7841&lt;Calculator!$D$26,0,IF(DAY($C7841)=1,IF(D7841-Calculator!$G$24&gt;0,Calculator!$G$24,D7841),0))</f>
        <v>0</v>
      </c>
      <c r="F7841" s="29">
        <f ca="1">IF(E7841&gt;0,D7841*Calculator!$G$22/12,0)</f>
        <v>0</v>
      </c>
      <c r="G7841" s="29">
        <f ca="1">IF(E7841&gt;0,(IFERROR(-PMT(Calculator!$G$22/12,Calculator!$G$23*12,Calculator!$G$20),0))-F7841,0)</f>
        <v>0</v>
      </c>
      <c r="H7841" s="29">
        <f t="shared" ca="1" si="492"/>
        <v>0</v>
      </c>
      <c r="I7841" s="29">
        <f t="shared" ca="1" si="490"/>
        <v>0</v>
      </c>
      <c r="J7841" s="30">
        <f>Calculator!$G$40</f>
        <v>6.5000000000000002E-2</v>
      </c>
      <c r="K7841" s="29">
        <f ca="1">IF(C7841&gt;=Calculator!$G$27,IF(DAY($C7841)=1,Calculator!$G$34/2,IF(DAY($C7841)=15,Calculator!$G$34/2,0)),0)</f>
        <v>0</v>
      </c>
      <c r="L7841" s="29">
        <f ca="1">IF(DAY($C7841)=28,IF(H7841=0,0,Calculator!$G$35),0)</f>
        <v>0</v>
      </c>
      <c r="M7841" s="29">
        <f ca="1">IF(I7841&gt;0,IF(DAY($C7841)=1,SUM(INDIRECT("I"&amp;(ROW(C7840)-DAY(C7840))):I7840),0),0)</f>
        <v>0</v>
      </c>
      <c r="N7841" s="29">
        <f ca="1">IF(C7841&lt;Calculator!$G$27,0,IF(C7841=Calculator!$G$27,Calculator!$G$39,IF(H7841-K7841&lt;=0,IF(D7841&gt;Calculator!$G$39,IF(H7841-K7841+E7841+L7841+M7841+Calculator!$G$39&gt;Calculator!$G$39,Calculator!$G$39-(H7841+E7841+L7841+M7841-K7841),Calculator!$G$39),D7841),0)))</f>
        <v>0</v>
      </c>
    </row>
    <row r="7842" spans="1:14" ht="15.75" thickBot="1">
      <c r="A7842" s="33" t="str">
        <f ca="1">IF(C7842=Calculator!$H$27,"F",IF(Daily!D7842+Daily!H7842=0,IF(D7841+H7841&gt;0,"L",""),""))</f>
        <v/>
      </c>
      <c r="B7842" s="34">
        <v>7841</v>
      </c>
      <c r="C7842" s="19">
        <f t="shared" ca="1" si="489"/>
        <v>53771</v>
      </c>
      <c r="D7842" s="29">
        <f t="shared" ca="1" si="491"/>
        <v>0</v>
      </c>
      <c r="E7842" s="29">
        <f ca="1">IF(C7842&lt;Calculator!$D$26,0,IF(DAY($C7842)=1,IF(D7842-Calculator!$G$24&gt;0,Calculator!$G$24,D7842),0))</f>
        <v>0</v>
      </c>
      <c r="F7842" s="29">
        <f ca="1">IF(E7842&gt;0,D7842*Calculator!$G$22/12,0)</f>
        <v>0</v>
      </c>
      <c r="G7842" s="29">
        <f ca="1">IF(E7842&gt;0,(IFERROR(-PMT(Calculator!$G$22/12,Calculator!$G$23*12,Calculator!$G$20),0))-F7842,0)</f>
        <v>0</v>
      </c>
      <c r="H7842" s="29">
        <f t="shared" ca="1" si="492"/>
        <v>0</v>
      </c>
      <c r="I7842" s="29">
        <f t="shared" ca="1" si="490"/>
        <v>0</v>
      </c>
      <c r="J7842" s="30">
        <f>Calculator!$G$40</f>
        <v>6.5000000000000002E-2</v>
      </c>
      <c r="K7842" s="29">
        <f ca="1">IF(C7842&gt;=Calculator!$G$27,IF(DAY($C7842)=1,Calculator!$G$34/2,IF(DAY($C7842)=15,Calculator!$G$34/2,0)),0)</f>
        <v>0</v>
      </c>
      <c r="L7842" s="29">
        <f ca="1">IF(DAY($C7842)=28,IF(H7842=0,0,Calculator!$G$35),0)</f>
        <v>0</v>
      </c>
      <c r="M7842" s="29">
        <f ca="1">IF(I7842&gt;0,IF(DAY($C7842)=1,SUM(INDIRECT("I"&amp;(ROW(C7841)-DAY(C7841))):I7841),0),0)</f>
        <v>0</v>
      </c>
      <c r="N7842" s="29">
        <f ca="1">IF(C7842&lt;Calculator!$G$27,0,IF(C7842=Calculator!$G$27,Calculator!$G$39,IF(H7842-K7842&lt;=0,IF(D7842&gt;Calculator!$G$39,IF(H7842-K7842+E7842+L7842+M7842+Calculator!$G$39&gt;Calculator!$G$39,Calculator!$G$39-(H7842+E7842+L7842+M7842-K7842),Calculator!$G$39),D7842),0)))</f>
        <v>0</v>
      </c>
    </row>
    <row r="7843" spans="1:14" ht="15.75" thickBot="1">
      <c r="A7843" s="33" t="str">
        <f ca="1">IF(C7843=Calculator!$H$27,"F",IF(Daily!D7843+Daily!H7843=0,IF(D7842+H7842&gt;0,"L",""),""))</f>
        <v/>
      </c>
      <c r="B7843" s="34">
        <v>7842</v>
      </c>
      <c r="C7843" s="19">
        <f t="shared" ca="1" si="489"/>
        <v>53772</v>
      </c>
      <c r="D7843" s="29">
        <f t="shared" ca="1" si="491"/>
        <v>0</v>
      </c>
      <c r="E7843" s="29">
        <f ca="1">IF(C7843&lt;Calculator!$D$26,0,IF(DAY($C7843)=1,IF(D7843-Calculator!$G$24&gt;0,Calculator!$G$24,D7843),0))</f>
        <v>0</v>
      </c>
      <c r="F7843" s="29">
        <f ca="1">IF(E7843&gt;0,D7843*Calculator!$G$22/12,0)</f>
        <v>0</v>
      </c>
      <c r="G7843" s="29">
        <f ca="1">IF(E7843&gt;0,(IFERROR(-PMT(Calculator!$G$22/12,Calculator!$G$23*12,Calculator!$G$20),0))-F7843,0)</f>
        <v>0</v>
      </c>
      <c r="H7843" s="29">
        <f t="shared" ca="1" si="492"/>
        <v>0</v>
      </c>
      <c r="I7843" s="29">
        <f t="shared" ca="1" si="490"/>
        <v>0</v>
      </c>
      <c r="J7843" s="30">
        <f>Calculator!$G$40</f>
        <v>6.5000000000000002E-2</v>
      </c>
      <c r="K7843" s="29">
        <f ca="1">IF(C7843&gt;=Calculator!$G$27,IF(DAY($C7843)=1,Calculator!$G$34/2,IF(DAY($C7843)=15,Calculator!$G$34/2,0)),0)</f>
        <v>0</v>
      </c>
      <c r="L7843" s="29">
        <f ca="1">IF(DAY($C7843)=28,IF(H7843=0,0,Calculator!$G$35),0)</f>
        <v>0</v>
      </c>
      <c r="M7843" s="29">
        <f ca="1">IF(I7843&gt;0,IF(DAY($C7843)=1,SUM(INDIRECT("I"&amp;(ROW(C7842)-DAY(C7842))):I7842),0),0)</f>
        <v>0</v>
      </c>
      <c r="N7843" s="29">
        <f ca="1">IF(C7843&lt;Calculator!$G$27,0,IF(C7843=Calculator!$G$27,Calculator!$G$39,IF(H7843-K7843&lt;=0,IF(D7843&gt;Calculator!$G$39,IF(H7843-K7843+E7843+L7843+M7843+Calculator!$G$39&gt;Calculator!$G$39,Calculator!$G$39-(H7843+E7843+L7843+M7843-K7843),Calculator!$G$39),D7843),0)))</f>
        <v>0</v>
      </c>
    </row>
    <row r="7844" spans="1:14" ht="15.75" thickBot="1">
      <c r="A7844" s="33" t="str">
        <f ca="1">IF(C7844=Calculator!$H$27,"F",IF(Daily!D7844+Daily!H7844=0,IF(D7843+H7843&gt;0,"L",""),""))</f>
        <v/>
      </c>
      <c r="B7844" s="34">
        <v>7843</v>
      </c>
      <c r="C7844" s="19">
        <f t="shared" ca="1" si="489"/>
        <v>53773</v>
      </c>
      <c r="D7844" s="29">
        <f t="shared" ca="1" si="491"/>
        <v>0</v>
      </c>
      <c r="E7844" s="29">
        <f ca="1">IF(C7844&lt;Calculator!$D$26,0,IF(DAY($C7844)=1,IF(D7844-Calculator!$G$24&gt;0,Calculator!$G$24,D7844),0))</f>
        <v>0</v>
      </c>
      <c r="F7844" s="29">
        <f ca="1">IF(E7844&gt;0,D7844*Calculator!$G$22/12,0)</f>
        <v>0</v>
      </c>
      <c r="G7844" s="29">
        <f ca="1">IF(E7844&gt;0,(IFERROR(-PMT(Calculator!$G$22/12,Calculator!$G$23*12,Calculator!$G$20),0))-F7844,0)</f>
        <v>0</v>
      </c>
      <c r="H7844" s="29">
        <f t="shared" ca="1" si="492"/>
        <v>0</v>
      </c>
      <c r="I7844" s="29">
        <f t="shared" ca="1" si="490"/>
        <v>0</v>
      </c>
      <c r="J7844" s="30">
        <f>Calculator!$G$40</f>
        <v>6.5000000000000002E-2</v>
      </c>
      <c r="K7844" s="29">
        <f ca="1">IF(C7844&gt;=Calculator!$G$27,IF(DAY($C7844)=1,Calculator!$G$34/2,IF(DAY($C7844)=15,Calculator!$G$34/2,0)),0)</f>
        <v>0</v>
      </c>
      <c r="L7844" s="29">
        <f ca="1">IF(DAY($C7844)=28,IF(H7844=0,0,Calculator!$G$35),0)</f>
        <v>0</v>
      </c>
      <c r="M7844" s="29">
        <f ca="1">IF(I7844&gt;0,IF(DAY($C7844)=1,SUM(INDIRECT("I"&amp;(ROW(C7843)-DAY(C7843))):I7843),0),0)</f>
        <v>0</v>
      </c>
      <c r="N7844" s="29">
        <f ca="1">IF(C7844&lt;Calculator!$G$27,0,IF(C7844=Calculator!$G$27,Calculator!$G$39,IF(H7844-K7844&lt;=0,IF(D7844&gt;Calculator!$G$39,IF(H7844-K7844+E7844+L7844+M7844+Calculator!$G$39&gt;Calculator!$G$39,Calculator!$G$39-(H7844+E7844+L7844+M7844-K7844),Calculator!$G$39),D7844),0)))</f>
        <v>0</v>
      </c>
    </row>
    <row r="7845" spans="1:14" ht="15.75" thickBot="1">
      <c r="A7845" s="33" t="str">
        <f ca="1">IF(C7845=Calculator!$H$27,"F",IF(Daily!D7845+Daily!H7845=0,IF(D7844+H7844&gt;0,"L",""),""))</f>
        <v/>
      </c>
      <c r="B7845" s="34">
        <v>7844</v>
      </c>
      <c r="C7845" s="19">
        <f t="shared" ca="1" si="489"/>
        <v>53774</v>
      </c>
      <c r="D7845" s="29">
        <f t="shared" ca="1" si="491"/>
        <v>0</v>
      </c>
      <c r="E7845" s="29">
        <f ca="1">IF(C7845&lt;Calculator!$D$26,0,IF(DAY($C7845)=1,IF(D7845-Calculator!$G$24&gt;0,Calculator!$G$24,D7845),0))</f>
        <v>0</v>
      </c>
      <c r="F7845" s="29">
        <f ca="1">IF(E7845&gt;0,D7845*Calculator!$G$22/12,0)</f>
        <v>0</v>
      </c>
      <c r="G7845" s="29">
        <f ca="1">IF(E7845&gt;0,(IFERROR(-PMT(Calculator!$G$22/12,Calculator!$G$23*12,Calculator!$G$20),0))-F7845,0)</f>
        <v>0</v>
      </c>
      <c r="H7845" s="29">
        <f t="shared" ca="1" si="492"/>
        <v>0</v>
      </c>
      <c r="I7845" s="29">
        <f t="shared" ca="1" si="490"/>
        <v>0</v>
      </c>
      <c r="J7845" s="30">
        <f>Calculator!$G$40</f>
        <v>6.5000000000000002E-2</v>
      </c>
      <c r="K7845" s="29">
        <f ca="1">IF(C7845&gt;=Calculator!$G$27,IF(DAY($C7845)=1,Calculator!$G$34/2,IF(DAY($C7845)=15,Calculator!$G$34/2,0)),0)</f>
        <v>0</v>
      </c>
      <c r="L7845" s="29">
        <f ca="1">IF(DAY($C7845)=28,IF(H7845=0,0,Calculator!$G$35),0)</f>
        <v>0</v>
      </c>
      <c r="M7845" s="29">
        <f ca="1">IF(I7845&gt;0,IF(DAY($C7845)=1,SUM(INDIRECT("I"&amp;(ROW(C7844)-DAY(C7844))):I7844),0),0)</f>
        <v>0</v>
      </c>
      <c r="N7845" s="29">
        <f ca="1">IF(C7845&lt;Calculator!$G$27,0,IF(C7845=Calculator!$G$27,Calculator!$G$39,IF(H7845-K7845&lt;=0,IF(D7845&gt;Calculator!$G$39,IF(H7845-K7845+E7845+L7845+M7845+Calculator!$G$39&gt;Calculator!$G$39,Calculator!$G$39-(H7845+E7845+L7845+M7845-K7845),Calculator!$G$39),D7845),0)))</f>
        <v>0</v>
      </c>
    </row>
    <row r="7846" spans="1:14" ht="15.75" thickBot="1">
      <c r="A7846" s="33" t="str">
        <f ca="1">IF(C7846=Calculator!$H$27,"F",IF(Daily!D7846+Daily!H7846=0,IF(D7845+H7845&gt;0,"L",""),""))</f>
        <v/>
      </c>
      <c r="B7846" s="34">
        <v>7845</v>
      </c>
      <c r="C7846" s="19">
        <f t="shared" ca="1" si="489"/>
        <v>53775</v>
      </c>
      <c r="D7846" s="29">
        <f t="shared" ca="1" si="491"/>
        <v>0</v>
      </c>
      <c r="E7846" s="29">
        <f ca="1">IF(C7846&lt;Calculator!$D$26,0,IF(DAY($C7846)=1,IF(D7846-Calculator!$G$24&gt;0,Calculator!$G$24,D7846),0))</f>
        <v>0</v>
      </c>
      <c r="F7846" s="29">
        <f ca="1">IF(E7846&gt;0,D7846*Calculator!$G$22/12,0)</f>
        <v>0</v>
      </c>
      <c r="G7846" s="29">
        <f ca="1">IF(E7846&gt;0,(IFERROR(-PMT(Calculator!$G$22/12,Calculator!$G$23*12,Calculator!$G$20),0))-F7846,0)</f>
        <v>0</v>
      </c>
      <c r="H7846" s="29">
        <f t="shared" ca="1" si="492"/>
        <v>0</v>
      </c>
      <c r="I7846" s="29">
        <f t="shared" ca="1" si="490"/>
        <v>0</v>
      </c>
      <c r="J7846" s="30">
        <f>Calculator!$G$40</f>
        <v>6.5000000000000002E-2</v>
      </c>
      <c r="K7846" s="29">
        <f ca="1">IF(C7846&gt;=Calculator!$G$27,IF(DAY($C7846)=1,Calculator!$G$34/2,IF(DAY($C7846)=15,Calculator!$G$34/2,0)),0)</f>
        <v>0</v>
      </c>
      <c r="L7846" s="29">
        <f ca="1">IF(DAY($C7846)=28,IF(H7846=0,0,Calculator!$G$35),0)</f>
        <v>0</v>
      </c>
      <c r="M7846" s="29">
        <f ca="1">IF(I7846&gt;0,IF(DAY($C7846)=1,SUM(INDIRECT("I"&amp;(ROW(C7845)-DAY(C7845))):I7845),0),0)</f>
        <v>0</v>
      </c>
      <c r="N7846" s="29">
        <f ca="1">IF(C7846&lt;Calculator!$G$27,0,IF(C7846=Calculator!$G$27,Calculator!$G$39,IF(H7846-K7846&lt;=0,IF(D7846&gt;Calculator!$G$39,IF(H7846-K7846+E7846+L7846+M7846+Calculator!$G$39&gt;Calculator!$G$39,Calculator!$G$39-(H7846+E7846+L7846+M7846-K7846),Calculator!$G$39),D7846),0)))</f>
        <v>0</v>
      </c>
    </row>
    <row r="7847" spans="1:14" ht="15.75" thickBot="1">
      <c r="A7847" s="33" t="str">
        <f ca="1">IF(C7847=Calculator!$H$27,"F",IF(Daily!D7847+Daily!H7847=0,IF(D7846+H7846&gt;0,"L",""),""))</f>
        <v/>
      </c>
      <c r="B7847" s="34">
        <v>7846</v>
      </c>
      <c r="C7847" s="19">
        <f t="shared" ca="1" si="489"/>
        <v>53776</v>
      </c>
      <c r="D7847" s="29">
        <f t="shared" ca="1" si="491"/>
        <v>0</v>
      </c>
      <c r="E7847" s="29">
        <f ca="1">IF(C7847&lt;Calculator!$D$26,0,IF(DAY($C7847)=1,IF(D7847-Calculator!$G$24&gt;0,Calculator!$G$24,D7847),0))</f>
        <v>0</v>
      </c>
      <c r="F7847" s="29">
        <f ca="1">IF(E7847&gt;0,D7847*Calculator!$G$22/12,0)</f>
        <v>0</v>
      </c>
      <c r="G7847" s="29">
        <f ca="1">IF(E7847&gt;0,(IFERROR(-PMT(Calculator!$G$22/12,Calculator!$G$23*12,Calculator!$G$20),0))-F7847,0)</f>
        <v>0</v>
      </c>
      <c r="H7847" s="29">
        <f t="shared" ca="1" si="492"/>
        <v>0</v>
      </c>
      <c r="I7847" s="29">
        <f t="shared" ca="1" si="490"/>
        <v>0</v>
      </c>
      <c r="J7847" s="30">
        <f>Calculator!$G$40</f>
        <v>6.5000000000000002E-2</v>
      </c>
      <c r="K7847" s="29">
        <f ca="1">IF(C7847&gt;=Calculator!$G$27,IF(DAY($C7847)=1,Calculator!$G$34/2,IF(DAY($C7847)=15,Calculator!$G$34/2,0)),0)</f>
        <v>0</v>
      </c>
      <c r="L7847" s="29">
        <f ca="1">IF(DAY($C7847)=28,IF(H7847=0,0,Calculator!$G$35),0)</f>
        <v>0</v>
      </c>
      <c r="M7847" s="29">
        <f ca="1">IF(I7847&gt;0,IF(DAY($C7847)=1,SUM(INDIRECT("I"&amp;(ROW(C7846)-DAY(C7846))):I7846),0),0)</f>
        <v>0</v>
      </c>
      <c r="N7847" s="29">
        <f ca="1">IF(C7847&lt;Calculator!$G$27,0,IF(C7847=Calculator!$G$27,Calculator!$G$39,IF(H7847-K7847&lt;=0,IF(D7847&gt;Calculator!$G$39,IF(H7847-K7847+E7847+L7847+M7847+Calculator!$G$39&gt;Calculator!$G$39,Calculator!$G$39-(H7847+E7847+L7847+M7847-K7847),Calculator!$G$39),D7847),0)))</f>
        <v>0</v>
      </c>
    </row>
    <row r="7848" spans="1:14" ht="15.75" thickBot="1">
      <c r="A7848" s="33" t="str">
        <f ca="1">IF(C7848=Calculator!$H$27,"F",IF(Daily!D7848+Daily!H7848=0,IF(D7847+H7847&gt;0,"L",""),""))</f>
        <v/>
      </c>
      <c r="B7848" s="34">
        <v>7847</v>
      </c>
      <c r="C7848" s="19">
        <f t="shared" ca="1" si="489"/>
        <v>53777</v>
      </c>
      <c r="D7848" s="29">
        <f t="shared" ca="1" si="491"/>
        <v>0</v>
      </c>
      <c r="E7848" s="29">
        <f ca="1">IF(C7848&lt;Calculator!$D$26,0,IF(DAY($C7848)=1,IF(D7848-Calculator!$G$24&gt;0,Calculator!$G$24,D7848),0))</f>
        <v>0</v>
      </c>
      <c r="F7848" s="29">
        <f ca="1">IF(E7848&gt;0,D7848*Calculator!$G$22/12,0)</f>
        <v>0</v>
      </c>
      <c r="G7848" s="29">
        <f ca="1">IF(E7848&gt;0,(IFERROR(-PMT(Calculator!$G$22/12,Calculator!$G$23*12,Calculator!$G$20),0))-F7848,0)</f>
        <v>0</v>
      </c>
      <c r="H7848" s="29">
        <f t="shared" ca="1" si="492"/>
        <v>0</v>
      </c>
      <c r="I7848" s="29">
        <f t="shared" ca="1" si="490"/>
        <v>0</v>
      </c>
      <c r="J7848" s="30">
        <f>Calculator!$G$40</f>
        <v>6.5000000000000002E-2</v>
      </c>
      <c r="K7848" s="29">
        <f ca="1">IF(C7848&gt;=Calculator!$G$27,IF(DAY($C7848)=1,Calculator!$G$34/2,IF(DAY($C7848)=15,Calculator!$G$34/2,0)),0)</f>
        <v>0</v>
      </c>
      <c r="L7848" s="29">
        <f ca="1">IF(DAY($C7848)=28,IF(H7848=0,0,Calculator!$G$35),0)</f>
        <v>0</v>
      </c>
      <c r="M7848" s="29">
        <f ca="1">IF(I7848&gt;0,IF(DAY($C7848)=1,SUM(INDIRECT("I"&amp;(ROW(C7847)-DAY(C7847))):I7847),0),0)</f>
        <v>0</v>
      </c>
      <c r="N7848" s="29">
        <f ca="1">IF(C7848&lt;Calculator!$G$27,0,IF(C7848=Calculator!$G$27,Calculator!$G$39,IF(H7848-K7848&lt;=0,IF(D7848&gt;Calculator!$G$39,IF(H7848-K7848+E7848+L7848+M7848+Calculator!$G$39&gt;Calculator!$G$39,Calculator!$G$39-(H7848+E7848+L7848+M7848-K7848),Calculator!$G$39),D7848),0)))</f>
        <v>0</v>
      </c>
    </row>
    <row r="7849" spans="1:14" ht="15.75" thickBot="1">
      <c r="A7849" s="33" t="str">
        <f ca="1">IF(C7849=Calculator!$H$27,"F",IF(Daily!D7849+Daily!H7849=0,IF(D7848+H7848&gt;0,"L",""),""))</f>
        <v/>
      </c>
      <c r="B7849" s="34">
        <v>7848</v>
      </c>
      <c r="C7849" s="19">
        <f t="shared" ca="1" si="489"/>
        <v>53778</v>
      </c>
      <c r="D7849" s="29">
        <f t="shared" ca="1" si="491"/>
        <v>0</v>
      </c>
      <c r="E7849" s="29">
        <f ca="1">IF(C7849&lt;Calculator!$D$26,0,IF(DAY($C7849)=1,IF(D7849-Calculator!$G$24&gt;0,Calculator!$G$24,D7849),0))</f>
        <v>0</v>
      </c>
      <c r="F7849" s="29">
        <f ca="1">IF(E7849&gt;0,D7849*Calculator!$G$22/12,0)</f>
        <v>0</v>
      </c>
      <c r="G7849" s="29">
        <f ca="1">IF(E7849&gt;0,(IFERROR(-PMT(Calculator!$G$22/12,Calculator!$G$23*12,Calculator!$G$20),0))-F7849,0)</f>
        <v>0</v>
      </c>
      <c r="H7849" s="29">
        <f t="shared" ca="1" si="492"/>
        <v>0</v>
      </c>
      <c r="I7849" s="29">
        <f t="shared" ca="1" si="490"/>
        <v>0</v>
      </c>
      <c r="J7849" s="30">
        <f>Calculator!$G$40</f>
        <v>6.5000000000000002E-2</v>
      </c>
      <c r="K7849" s="29">
        <f ca="1">IF(C7849&gt;=Calculator!$G$27,IF(DAY($C7849)=1,Calculator!$G$34/2,IF(DAY($C7849)=15,Calculator!$G$34/2,0)),0)</f>
        <v>0</v>
      </c>
      <c r="L7849" s="29">
        <f ca="1">IF(DAY($C7849)=28,IF(H7849=0,0,Calculator!$G$35),0)</f>
        <v>0</v>
      </c>
      <c r="M7849" s="29">
        <f ca="1">IF(I7849&gt;0,IF(DAY($C7849)=1,SUM(INDIRECT("I"&amp;(ROW(C7848)-DAY(C7848))):I7848),0),0)</f>
        <v>0</v>
      </c>
      <c r="N7849" s="29">
        <f ca="1">IF(C7849&lt;Calculator!$G$27,0,IF(C7849=Calculator!$G$27,Calculator!$G$39,IF(H7849-K7849&lt;=0,IF(D7849&gt;Calculator!$G$39,IF(H7849-K7849+E7849+L7849+M7849+Calculator!$G$39&gt;Calculator!$G$39,Calculator!$G$39-(H7849+E7849+L7849+M7849-K7849),Calculator!$G$39),D7849),0)))</f>
        <v>0</v>
      </c>
    </row>
    <row r="7850" spans="1:14" ht="15.75" thickBot="1">
      <c r="A7850" s="33" t="str">
        <f ca="1">IF(C7850=Calculator!$H$27,"F",IF(Daily!D7850+Daily!H7850=0,IF(D7849+H7849&gt;0,"L",""),""))</f>
        <v/>
      </c>
      <c r="B7850" s="34">
        <v>7849</v>
      </c>
      <c r="C7850" s="19">
        <f t="shared" ca="1" si="489"/>
        <v>53779</v>
      </c>
      <c r="D7850" s="29">
        <f t="shared" ca="1" si="491"/>
        <v>0</v>
      </c>
      <c r="E7850" s="29">
        <f ca="1">IF(C7850&lt;Calculator!$D$26,0,IF(DAY($C7850)=1,IF(D7850-Calculator!$G$24&gt;0,Calculator!$G$24,D7850),0))</f>
        <v>0</v>
      </c>
      <c r="F7850" s="29">
        <f ca="1">IF(E7850&gt;0,D7850*Calculator!$G$22/12,0)</f>
        <v>0</v>
      </c>
      <c r="G7850" s="29">
        <f ca="1">IF(E7850&gt;0,(IFERROR(-PMT(Calculator!$G$22/12,Calculator!$G$23*12,Calculator!$G$20),0))-F7850,0)</f>
        <v>0</v>
      </c>
      <c r="H7850" s="29">
        <f t="shared" ca="1" si="492"/>
        <v>0</v>
      </c>
      <c r="I7850" s="29">
        <f t="shared" ca="1" si="490"/>
        <v>0</v>
      </c>
      <c r="J7850" s="30">
        <f>Calculator!$G$40</f>
        <v>6.5000000000000002E-2</v>
      </c>
      <c r="K7850" s="29">
        <f ca="1">IF(C7850&gt;=Calculator!$G$27,IF(DAY($C7850)=1,Calculator!$G$34/2,IF(DAY($C7850)=15,Calculator!$G$34/2,0)),0)</f>
        <v>0</v>
      </c>
      <c r="L7850" s="29">
        <f ca="1">IF(DAY($C7850)=28,IF(H7850=0,0,Calculator!$G$35),0)</f>
        <v>0</v>
      </c>
      <c r="M7850" s="29">
        <f ca="1">IF(I7850&gt;0,IF(DAY($C7850)=1,SUM(INDIRECT("I"&amp;(ROW(C7849)-DAY(C7849))):I7849),0),0)</f>
        <v>0</v>
      </c>
      <c r="N7850" s="29">
        <f ca="1">IF(C7850&lt;Calculator!$G$27,0,IF(C7850=Calculator!$G$27,Calculator!$G$39,IF(H7850-K7850&lt;=0,IF(D7850&gt;Calculator!$G$39,IF(H7850-K7850+E7850+L7850+M7850+Calculator!$G$39&gt;Calculator!$G$39,Calculator!$G$39-(H7850+E7850+L7850+M7850-K7850),Calculator!$G$39),D7850),0)))</f>
        <v>0</v>
      </c>
    </row>
    <row r="7851" spans="1:14" ht="15.75" thickBot="1">
      <c r="A7851" s="33" t="str">
        <f ca="1">IF(C7851=Calculator!$H$27,"F",IF(Daily!D7851+Daily!H7851=0,IF(D7850+H7850&gt;0,"L",""),""))</f>
        <v/>
      </c>
      <c r="B7851" s="34">
        <v>7850</v>
      </c>
      <c r="C7851" s="19">
        <f t="shared" ca="1" si="489"/>
        <v>53780</v>
      </c>
      <c r="D7851" s="29">
        <f t="shared" ca="1" si="491"/>
        <v>0</v>
      </c>
      <c r="E7851" s="29">
        <f ca="1">IF(C7851&lt;Calculator!$D$26,0,IF(DAY($C7851)=1,IF(D7851-Calculator!$G$24&gt;0,Calculator!$G$24,D7851),0))</f>
        <v>0</v>
      </c>
      <c r="F7851" s="29">
        <f ca="1">IF(E7851&gt;0,D7851*Calculator!$G$22/12,0)</f>
        <v>0</v>
      </c>
      <c r="G7851" s="29">
        <f ca="1">IF(E7851&gt;0,(IFERROR(-PMT(Calculator!$G$22/12,Calculator!$G$23*12,Calculator!$G$20),0))-F7851,0)</f>
        <v>0</v>
      </c>
      <c r="H7851" s="29">
        <f t="shared" ca="1" si="492"/>
        <v>0</v>
      </c>
      <c r="I7851" s="29">
        <f t="shared" ca="1" si="490"/>
        <v>0</v>
      </c>
      <c r="J7851" s="30">
        <f>Calculator!$G$40</f>
        <v>6.5000000000000002E-2</v>
      </c>
      <c r="K7851" s="29">
        <f ca="1">IF(C7851&gt;=Calculator!$G$27,IF(DAY($C7851)=1,Calculator!$G$34/2,IF(DAY($C7851)=15,Calculator!$G$34/2,0)),0)</f>
        <v>0</v>
      </c>
      <c r="L7851" s="29">
        <f ca="1">IF(DAY($C7851)=28,IF(H7851=0,0,Calculator!$G$35),0)</f>
        <v>0</v>
      </c>
      <c r="M7851" s="29">
        <f ca="1">IF(I7851&gt;0,IF(DAY($C7851)=1,SUM(INDIRECT("I"&amp;(ROW(C7850)-DAY(C7850))):I7850),0),0)</f>
        <v>0</v>
      </c>
      <c r="N7851" s="29">
        <f ca="1">IF(C7851&lt;Calculator!$G$27,0,IF(C7851=Calculator!$G$27,Calculator!$G$39,IF(H7851-K7851&lt;=0,IF(D7851&gt;Calculator!$G$39,IF(H7851-K7851+E7851+L7851+M7851+Calculator!$G$39&gt;Calculator!$G$39,Calculator!$G$39-(H7851+E7851+L7851+M7851-K7851),Calculator!$G$39),D7851),0)))</f>
        <v>0</v>
      </c>
    </row>
    <row r="7852" spans="1:14" ht="15.75" thickBot="1">
      <c r="A7852" s="33" t="str">
        <f ca="1">IF(C7852=Calculator!$H$27,"F",IF(Daily!D7852+Daily!H7852=0,IF(D7851+H7851&gt;0,"L",""),""))</f>
        <v/>
      </c>
      <c r="B7852" s="34">
        <v>7851</v>
      </c>
      <c r="C7852" s="19">
        <f t="shared" ca="1" si="489"/>
        <v>53781</v>
      </c>
      <c r="D7852" s="29">
        <f t="shared" ca="1" si="491"/>
        <v>0</v>
      </c>
      <c r="E7852" s="29">
        <f ca="1">IF(C7852&lt;Calculator!$D$26,0,IF(DAY($C7852)=1,IF(D7852-Calculator!$G$24&gt;0,Calculator!$G$24,D7852),0))</f>
        <v>0</v>
      </c>
      <c r="F7852" s="29">
        <f ca="1">IF(E7852&gt;0,D7852*Calculator!$G$22/12,0)</f>
        <v>0</v>
      </c>
      <c r="G7852" s="29">
        <f ca="1">IF(E7852&gt;0,(IFERROR(-PMT(Calculator!$G$22/12,Calculator!$G$23*12,Calculator!$G$20),0))-F7852,0)</f>
        <v>0</v>
      </c>
      <c r="H7852" s="29">
        <f t="shared" ca="1" si="492"/>
        <v>0</v>
      </c>
      <c r="I7852" s="29">
        <f t="shared" ca="1" si="490"/>
        <v>0</v>
      </c>
      <c r="J7852" s="30">
        <f>Calculator!$G$40</f>
        <v>6.5000000000000002E-2</v>
      </c>
      <c r="K7852" s="29">
        <f ca="1">IF(C7852&gt;=Calculator!$G$27,IF(DAY($C7852)=1,Calculator!$G$34/2,IF(DAY($C7852)=15,Calculator!$G$34/2,0)),0)</f>
        <v>0</v>
      </c>
      <c r="L7852" s="29">
        <f ca="1">IF(DAY($C7852)=28,IF(H7852=0,0,Calculator!$G$35),0)</f>
        <v>0</v>
      </c>
      <c r="M7852" s="29">
        <f ca="1">IF(I7852&gt;0,IF(DAY($C7852)=1,SUM(INDIRECT("I"&amp;(ROW(C7851)-DAY(C7851))):I7851),0),0)</f>
        <v>0</v>
      </c>
      <c r="N7852" s="29">
        <f ca="1">IF(C7852&lt;Calculator!$G$27,0,IF(C7852=Calculator!$G$27,Calculator!$G$39,IF(H7852-K7852&lt;=0,IF(D7852&gt;Calculator!$G$39,IF(H7852-K7852+E7852+L7852+M7852+Calculator!$G$39&gt;Calculator!$G$39,Calculator!$G$39-(H7852+E7852+L7852+M7852-K7852),Calculator!$G$39),D7852),0)))</f>
        <v>0</v>
      </c>
    </row>
    <row r="7853" spans="1:14" ht="15.75" thickBot="1">
      <c r="A7853" s="33" t="str">
        <f ca="1">IF(C7853=Calculator!$H$27,"F",IF(Daily!D7853+Daily!H7853=0,IF(D7852+H7852&gt;0,"L",""),""))</f>
        <v/>
      </c>
      <c r="B7853" s="34">
        <v>7852</v>
      </c>
      <c r="C7853" s="19">
        <f t="shared" ca="1" si="489"/>
        <v>53782</v>
      </c>
      <c r="D7853" s="29">
        <f t="shared" ca="1" si="491"/>
        <v>0</v>
      </c>
      <c r="E7853" s="29">
        <f ca="1">IF(C7853&lt;Calculator!$D$26,0,IF(DAY($C7853)=1,IF(D7853-Calculator!$G$24&gt;0,Calculator!$G$24,D7853),0))</f>
        <v>0</v>
      </c>
      <c r="F7853" s="29">
        <f ca="1">IF(E7853&gt;0,D7853*Calculator!$G$22/12,0)</f>
        <v>0</v>
      </c>
      <c r="G7853" s="29">
        <f ca="1">IF(E7853&gt;0,(IFERROR(-PMT(Calculator!$G$22/12,Calculator!$G$23*12,Calculator!$G$20),0))-F7853,0)</f>
        <v>0</v>
      </c>
      <c r="H7853" s="29">
        <f t="shared" ca="1" si="492"/>
        <v>0</v>
      </c>
      <c r="I7853" s="29">
        <f t="shared" ca="1" si="490"/>
        <v>0</v>
      </c>
      <c r="J7853" s="30">
        <f>Calculator!$G$40</f>
        <v>6.5000000000000002E-2</v>
      </c>
      <c r="K7853" s="29">
        <f ca="1">IF(C7853&gt;=Calculator!$G$27,IF(DAY($C7853)=1,Calculator!$G$34/2,IF(DAY($C7853)=15,Calculator!$G$34/2,0)),0)</f>
        <v>0</v>
      </c>
      <c r="L7853" s="29">
        <f ca="1">IF(DAY($C7853)=28,IF(H7853=0,0,Calculator!$G$35),0)</f>
        <v>0</v>
      </c>
      <c r="M7853" s="29">
        <f ca="1">IF(I7853&gt;0,IF(DAY($C7853)=1,SUM(INDIRECT("I"&amp;(ROW(C7852)-DAY(C7852))):I7852),0),0)</f>
        <v>0</v>
      </c>
      <c r="N7853" s="29">
        <f ca="1">IF(C7853&lt;Calculator!$G$27,0,IF(C7853=Calculator!$G$27,Calculator!$G$39,IF(H7853-K7853&lt;=0,IF(D7853&gt;Calculator!$G$39,IF(H7853-K7853+E7853+L7853+M7853+Calculator!$G$39&gt;Calculator!$G$39,Calculator!$G$39-(H7853+E7853+L7853+M7853-K7853),Calculator!$G$39),D7853),0)))</f>
        <v>0</v>
      </c>
    </row>
    <row r="7854" spans="1:14" ht="15.75" thickBot="1">
      <c r="A7854" s="33" t="str">
        <f ca="1">IF(C7854=Calculator!$H$27,"F",IF(Daily!D7854+Daily!H7854=0,IF(D7853+H7853&gt;0,"L",""),""))</f>
        <v/>
      </c>
      <c r="B7854" s="34">
        <v>7853</v>
      </c>
      <c r="C7854" s="19">
        <f t="shared" ca="1" si="489"/>
        <v>53783</v>
      </c>
      <c r="D7854" s="29">
        <f t="shared" ca="1" si="491"/>
        <v>0</v>
      </c>
      <c r="E7854" s="29">
        <f ca="1">IF(C7854&lt;Calculator!$D$26,0,IF(DAY($C7854)=1,IF(D7854-Calculator!$G$24&gt;0,Calculator!$G$24,D7854),0))</f>
        <v>0</v>
      </c>
      <c r="F7854" s="29">
        <f ca="1">IF(E7854&gt;0,D7854*Calculator!$G$22/12,0)</f>
        <v>0</v>
      </c>
      <c r="G7854" s="29">
        <f ca="1">IF(E7854&gt;0,(IFERROR(-PMT(Calculator!$G$22/12,Calculator!$G$23*12,Calculator!$G$20),0))-F7854,0)</f>
        <v>0</v>
      </c>
      <c r="H7854" s="29">
        <f t="shared" ca="1" si="492"/>
        <v>0</v>
      </c>
      <c r="I7854" s="29">
        <f t="shared" ca="1" si="490"/>
        <v>0</v>
      </c>
      <c r="J7854" s="30">
        <f>Calculator!$G$40</f>
        <v>6.5000000000000002E-2</v>
      </c>
      <c r="K7854" s="29">
        <f ca="1">IF(C7854&gt;=Calculator!$G$27,IF(DAY($C7854)=1,Calculator!$G$34/2,IF(DAY($C7854)=15,Calculator!$G$34/2,0)),0)</f>
        <v>4500</v>
      </c>
      <c r="L7854" s="29">
        <f ca="1">IF(DAY($C7854)=28,IF(H7854=0,0,Calculator!$G$35),0)</f>
        <v>0</v>
      </c>
      <c r="M7854" s="29">
        <f ca="1">IF(I7854&gt;0,IF(DAY($C7854)=1,SUM(INDIRECT("I"&amp;(ROW(C7853)-DAY(C7853))):I7853),0),0)</f>
        <v>0</v>
      </c>
      <c r="N7854" s="29">
        <f ca="1">IF(C7854&lt;Calculator!$G$27,0,IF(C7854=Calculator!$G$27,Calculator!$G$39,IF(H7854-K7854&lt;=0,IF(D7854&gt;Calculator!$G$39,IF(H7854-K7854+E7854+L7854+M7854+Calculator!$G$39&gt;Calculator!$G$39,Calculator!$G$39-(H7854+E7854+L7854+M7854-K7854),Calculator!$G$39),D7854),0)))</f>
        <v>0</v>
      </c>
    </row>
    <row r="7855" spans="1:14" ht="15.75" thickBot="1">
      <c r="A7855" s="33" t="str">
        <f ca="1">IF(C7855=Calculator!$H$27,"F",IF(Daily!D7855+Daily!H7855=0,IF(D7854+H7854&gt;0,"L",""),""))</f>
        <v/>
      </c>
      <c r="B7855" s="34">
        <v>7854</v>
      </c>
      <c r="C7855" s="19">
        <f t="shared" ca="1" si="489"/>
        <v>53784</v>
      </c>
      <c r="D7855" s="29">
        <f t="shared" ca="1" si="491"/>
        <v>0</v>
      </c>
      <c r="E7855" s="29">
        <f ca="1">IF(C7855&lt;Calculator!$D$26,0,IF(DAY($C7855)=1,IF(D7855-Calculator!$G$24&gt;0,Calculator!$G$24,D7855),0))</f>
        <v>0</v>
      </c>
      <c r="F7855" s="29">
        <f ca="1">IF(E7855&gt;0,D7855*Calculator!$G$22/12,0)</f>
        <v>0</v>
      </c>
      <c r="G7855" s="29">
        <f ca="1">IF(E7855&gt;0,(IFERROR(-PMT(Calculator!$G$22/12,Calculator!$G$23*12,Calculator!$G$20),0))-F7855,0)</f>
        <v>0</v>
      </c>
      <c r="H7855" s="29">
        <f t="shared" ca="1" si="492"/>
        <v>0</v>
      </c>
      <c r="I7855" s="29">
        <f t="shared" ca="1" si="490"/>
        <v>0</v>
      </c>
      <c r="J7855" s="30">
        <f>Calculator!$G$40</f>
        <v>6.5000000000000002E-2</v>
      </c>
      <c r="K7855" s="29">
        <f ca="1">IF(C7855&gt;=Calculator!$G$27,IF(DAY($C7855)=1,Calculator!$G$34/2,IF(DAY($C7855)=15,Calculator!$G$34/2,0)),0)</f>
        <v>0</v>
      </c>
      <c r="L7855" s="29">
        <f ca="1">IF(DAY($C7855)=28,IF(H7855=0,0,Calculator!$G$35),0)</f>
        <v>0</v>
      </c>
      <c r="M7855" s="29">
        <f ca="1">IF(I7855&gt;0,IF(DAY($C7855)=1,SUM(INDIRECT("I"&amp;(ROW(C7854)-DAY(C7854))):I7854),0),0)</f>
        <v>0</v>
      </c>
      <c r="N7855" s="29">
        <f ca="1">IF(C7855&lt;Calculator!$G$27,0,IF(C7855=Calculator!$G$27,Calculator!$G$39,IF(H7855-K7855&lt;=0,IF(D7855&gt;Calculator!$G$39,IF(H7855-K7855+E7855+L7855+M7855+Calculator!$G$39&gt;Calculator!$G$39,Calculator!$G$39-(H7855+E7855+L7855+M7855-K7855),Calculator!$G$39),D7855),0)))</f>
        <v>0</v>
      </c>
    </row>
    <row r="7856" spans="1:14" ht="15.75" thickBot="1">
      <c r="A7856" s="33" t="str">
        <f ca="1">IF(C7856=Calculator!$H$27,"F",IF(Daily!D7856+Daily!H7856=0,IF(D7855+H7855&gt;0,"L",""),""))</f>
        <v/>
      </c>
      <c r="B7856" s="34">
        <v>7855</v>
      </c>
      <c r="C7856" s="19">
        <f t="shared" ca="1" si="489"/>
        <v>53785</v>
      </c>
      <c r="D7856" s="29">
        <f t="shared" ca="1" si="491"/>
        <v>0</v>
      </c>
      <c r="E7856" s="29">
        <f ca="1">IF(C7856&lt;Calculator!$D$26,0,IF(DAY($C7856)=1,IF(D7856-Calculator!$G$24&gt;0,Calculator!$G$24,D7856),0))</f>
        <v>0</v>
      </c>
      <c r="F7856" s="29">
        <f ca="1">IF(E7856&gt;0,D7856*Calculator!$G$22/12,0)</f>
        <v>0</v>
      </c>
      <c r="G7856" s="29">
        <f ca="1">IF(E7856&gt;0,(IFERROR(-PMT(Calculator!$G$22/12,Calculator!$G$23*12,Calculator!$G$20),0))-F7856,0)</f>
        <v>0</v>
      </c>
      <c r="H7856" s="29">
        <f t="shared" ca="1" si="492"/>
        <v>0</v>
      </c>
      <c r="I7856" s="29">
        <f t="shared" ca="1" si="490"/>
        <v>0</v>
      </c>
      <c r="J7856" s="30">
        <f>Calculator!$G$40</f>
        <v>6.5000000000000002E-2</v>
      </c>
      <c r="K7856" s="29">
        <f ca="1">IF(C7856&gt;=Calculator!$G$27,IF(DAY($C7856)=1,Calculator!$G$34/2,IF(DAY($C7856)=15,Calculator!$G$34/2,0)),0)</f>
        <v>0</v>
      </c>
      <c r="L7856" s="29">
        <f ca="1">IF(DAY($C7856)=28,IF(H7856=0,0,Calculator!$G$35),0)</f>
        <v>0</v>
      </c>
      <c r="M7856" s="29">
        <f ca="1">IF(I7856&gt;0,IF(DAY($C7856)=1,SUM(INDIRECT("I"&amp;(ROW(C7855)-DAY(C7855))):I7855),0),0)</f>
        <v>0</v>
      </c>
      <c r="N7856" s="29">
        <f ca="1">IF(C7856&lt;Calculator!$G$27,0,IF(C7856=Calculator!$G$27,Calculator!$G$39,IF(H7856-K7856&lt;=0,IF(D7856&gt;Calculator!$G$39,IF(H7856-K7856+E7856+L7856+M7856+Calculator!$G$39&gt;Calculator!$G$39,Calculator!$G$39-(H7856+E7856+L7856+M7856-K7856),Calculator!$G$39),D7856),0)))</f>
        <v>0</v>
      </c>
    </row>
    <row r="7857" spans="1:14" ht="15.75" thickBot="1">
      <c r="A7857" s="33" t="str">
        <f ca="1">IF(C7857=Calculator!$H$27,"F",IF(Daily!D7857+Daily!H7857=0,IF(D7856+H7856&gt;0,"L",""),""))</f>
        <v/>
      </c>
      <c r="B7857" s="34">
        <v>7856</v>
      </c>
      <c r="C7857" s="19">
        <f t="shared" ca="1" si="489"/>
        <v>53786</v>
      </c>
      <c r="D7857" s="29">
        <f t="shared" ca="1" si="491"/>
        <v>0</v>
      </c>
      <c r="E7857" s="29">
        <f ca="1">IF(C7857&lt;Calculator!$D$26,0,IF(DAY($C7857)=1,IF(D7857-Calculator!$G$24&gt;0,Calculator!$G$24,D7857),0))</f>
        <v>0</v>
      </c>
      <c r="F7857" s="29">
        <f ca="1">IF(E7857&gt;0,D7857*Calculator!$G$22/12,0)</f>
        <v>0</v>
      </c>
      <c r="G7857" s="29">
        <f ca="1">IF(E7857&gt;0,(IFERROR(-PMT(Calculator!$G$22/12,Calculator!$G$23*12,Calculator!$G$20),0))-F7857,0)</f>
        <v>0</v>
      </c>
      <c r="H7857" s="29">
        <f t="shared" ca="1" si="492"/>
        <v>0</v>
      </c>
      <c r="I7857" s="29">
        <f t="shared" ca="1" si="490"/>
        <v>0</v>
      </c>
      <c r="J7857" s="30">
        <f>Calculator!$G$40</f>
        <v>6.5000000000000002E-2</v>
      </c>
      <c r="K7857" s="29">
        <f ca="1">IF(C7857&gt;=Calculator!$G$27,IF(DAY($C7857)=1,Calculator!$G$34/2,IF(DAY($C7857)=15,Calculator!$G$34/2,0)),0)</f>
        <v>0</v>
      </c>
      <c r="L7857" s="29">
        <f ca="1">IF(DAY($C7857)=28,IF(H7857=0,0,Calculator!$G$35),0)</f>
        <v>0</v>
      </c>
      <c r="M7857" s="29">
        <f ca="1">IF(I7857&gt;0,IF(DAY($C7857)=1,SUM(INDIRECT("I"&amp;(ROW(C7856)-DAY(C7856))):I7856),0),0)</f>
        <v>0</v>
      </c>
      <c r="N7857" s="29">
        <f ca="1">IF(C7857&lt;Calculator!$G$27,0,IF(C7857=Calculator!$G$27,Calculator!$G$39,IF(H7857-K7857&lt;=0,IF(D7857&gt;Calculator!$G$39,IF(H7857-K7857+E7857+L7857+M7857+Calculator!$G$39&gt;Calculator!$G$39,Calculator!$G$39-(H7857+E7857+L7857+M7857-K7857),Calculator!$G$39),D7857),0)))</f>
        <v>0</v>
      </c>
    </row>
    <row r="7858" spans="1:14" ht="15.75" thickBot="1">
      <c r="A7858" s="33" t="str">
        <f ca="1">IF(C7858=Calculator!$H$27,"F",IF(Daily!D7858+Daily!H7858=0,IF(D7857+H7857&gt;0,"L",""),""))</f>
        <v/>
      </c>
      <c r="B7858" s="34">
        <v>7857</v>
      </c>
      <c r="C7858" s="19">
        <f t="shared" ca="1" si="489"/>
        <v>53787</v>
      </c>
      <c r="D7858" s="29">
        <f t="shared" ca="1" si="491"/>
        <v>0</v>
      </c>
      <c r="E7858" s="29">
        <f ca="1">IF(C7858&lt;Calculator!$D$26,0,IF(DAY($C7858)=1,IF(D7858-Calculator!$G$24&gt;0,Calculator!$G$24,D7858),0))</f>
        <v>0</v>
      </c>
      <c r="F7858" s="29">
        <f ca="1">IF(E7858&gt;0,D7858*Calculator!$G$22/12,0)</f>
        <v>0</v>
      </c>
      <c r="G7858" s="29">
        <f ca="1">IF(E7858&gt;0,(IFERROR(-PMT(Calculator!$G$22/12,Calculator!$G$23*12,Calculator!$G$20),0))-F7858,0)</f>
        <v>0</v>
      </c>
      <c r="H7858" s="29">
        <f t="shared" ca="1" si="492"/>
        <v>0</v>
      </c>
      <c r="I7858" s="29">
        <f t="shared" ca="1" si="490"/>
        <v>0</v>
      </c>
      <c r="J7858" s="30">
        <f>Calculator!$G$40</f>
        <v>6.5000000000000002E-2</v>
      </c>
      <c r="K7858" s="29">
        <f ca="1">IF(C7858&gt;=Calculator!$G$27,IF(DAY($C7858)=1,Calculator!$G$34/2,IF(DAY($C7858)=15,Calculator!$G$34/2,0)),0)</f>
        <v>0</v>
      </c>
      <c r="L7858" s="29">
        <f ca="1">IF(DAY($C7858)=28,IF(H7858=0,0,Calculator!$G$35),0)</f>
        <v>0</v>
      </c>
      <c r="M7858" s="29">
        <f ca="1">IF(I7858&gt;0,IF(DAY($C7858)=1,SUM(INDIRECT("I"&amp;(ROW(C7857)-DAY(C7857))):I7857),0),0)</f>
        <v>0</v>
      </c>
      <c r="N7858" s="29">
        <f ca="1">IF(C7858&lt;Calculator!$G$27,0,IF(C7858=Calculator!$G$27,Calculator!$G$39,IF(H7858-K7858&lt;=0,IF(D7858&gt;Calculator!$G$39,IF(H7858-K7858+E7858+L7858+M7858+Calculator!$G$39&gt;Calculator!$G$39,Calculator!$G$39-(H7858+E7858+L7858+M7858-K7858),Calculator!$G$39),D7858),0)))</f>
        <v>0</v>
      </c>
    </row>
    <row r="7859" spans="1:14" ht="15.75" thickBot="1">
      <c r="A7859" s="33" t="str">
        <f ca="1">IF(C7859=Calculator!$H$27,"F",IF(Daily!D7859+Daily!H7859=0,IF(D7858+H7858&gt;0,"L",""),""))</f>
        <v/>
      </c>
      <c r="B7859" s="34">
        <v>7858</v>
      </c>
      <c r="C7859" s="19">
        <f t="shared" ca="1" si="489"/>
        <v>53788</v>
      </c>
      <c r="D7859" s="29">
        <f t="shared" ca="1" si="491"/>
        <v>0</v>
      </c>
      <c r="E7859" s="29">
        <f ca="1">IF(C7859&lt;Calculator!$D$26,0,IF(DAY($C7859)=1,IF(D7859-Calculator!$G$24&gt;0,Calculator!$G$24,D7859),0))</f>
        <v>0</v>
      </c>
      <c r="F7859" s="29">
        <f ca="1">IF(E7859&gt;0,D7859*Calculator!$G$22/12,0)</f>
        <v>0</v>
      </c>
      <c r="G7859" s="29">
        <f ca="1">IF(E7859&gt;0,(IFERROR(-PMT(Calculator!$G$22/12,Calculator!$G$23*12,Calculator!$G$20),0))-F7859,0)</f>
        <v>0</v>
      </c>
      <c r="H7859" s="29">
        <f t="shared" ca="1" si="492"/>
        <v>0</v>
      </c>
      <c r="I7859" s="29">
        <f t="shared" ca="1" si="490"/>
        <v>0</v>
      </c>
      <c r="J7859" s="30">
        <f>Calculator!$G$40</f>
        <v>6.5000000000000002E-2</v>
      </c>
      <c r="K7859" s="29">
        <f ca="1">IF(C7859&gt;=Calculator!$G$27,IF(DAY($C7859)=1,Calculator!$G$34/2,IF(DAY($C7859)=15,Calculator!$G$34/2,0)),0)</f>
        <v>0</v>
      </c>
      <c r="L7859" s="29">
        <f ca="1">IF(DAY($C7859)=28,IF(H7859=0,0,Calculator!$G$35),0)</f>
        <v>0</v>
      </c>
      <c r="M7859" s="29">
        <f ca="1">IF(I7859&gt;0,IF(DAY($C7859)=1,SUM(INDIRECT("I"&amp;(ROW(C7858)-DAY(C7858))):I7858),0),0)</f>
        <v>0</v>
      </c>
      <c r="N7859" s="29">
        <f ca="1">IF(C7859&lt;Calculator!$G$27,0,IF(C7859=Calculator!$G$27,Calculator!$G$39,IF(H7859-K7859&lt;=0,IF(D7859&gt;Calculator!$G$39,IF(H7859-K7859+E7859+L7859+M7859+Calculator!$G$39&gt;Calculator!$G$39,Calculator!$G$39-(H7859+E7859+L7859+M7859-K7859),Calculator!$G$39),D7859),0)))</f>
        <v>0</v>
      </c>
    </row>
    <row r="7860" spans="1:14" ht="15.75" thickBot="1">
      <c r="A7860" s="33" t="str">
        <f ca="1">IF(C7860=Calculator!$H$27,"F",IF(Daily!D7860+Daily!H7860=0,IF(D7859+H7859&gt;0,"L",""),""))</f>
        <v/>
      </c>
      <c r="B7860" s="34">
        <v>7859</v>
      </c>
      <c r="C7860" s="19">
        <f t="shared" ca="1" si="489"/>
        <v>53789</v>
      </c>
      <c r="D7860" s="29">
        <f t="shared" ca="1" si="491"/>
        <v>0</v>
      </c>
      <c r="E7860" s="29">
        <f ca="1">IF(C7860&lt;Calculator!$D$26,0,IF(DAY($C7860)=1,IF(D7860-Calculator!$G$24&gt;0,Calculator!$G$24,D7860),0))</f>
        <v>0</v>
      </c>
      <c r="F7860" s="29">
        <f ca="1">IF(E7860&gt;0,D7860*Calculator!$G$22/12,0)</f>
        <v>0</v>
      </c>
      <c r="G7860" s="29">
        <f ca="1">IF(E7860&gt;0,(IFERROR(-PMT(Calculator!$G$22/12,Calculator!$G$23*12,Calculator!$G$20),0))-F7860,0)</f>
        <v>0</v>
      </c>
      <c r="H7860" s="29">
        <f t="shared" ca="1" si="492"/>
        <v>0</v>
      </c>
      <c r="I7860" s="29">
        <f t="shared" ca="1" si="490"/>
        <v>0</v>
      </c>
      <c r="J7860" s="30">
        <f>Calculator!$G$40</f>
        <v>6.5000000000000002E-2</v>
      </c>
      <c r="K7860" s="29">
        <f ca="1">IF(C7860&gt;=Calculator!$G$27,IF(DAY($C7860)=1,Calculator!$G$34/2,IF(DAY($C7860)=15,Calculator!$G$34/2,0)),0)</f>
        <v>0</v>
      </c>
      <c r="L7860" s="29">
        <f ca="1">IF(DAY($C7860)=28,IF(H7860=0,0,Calculator!$G$35),0)</f>
        <v>0</v>
      </c>
      <c r="M7860" s="29">
        <f ca="1">IF(I7860&gt;0,IF(DAY($C7860)=1,SUM(INDIRECT("I"&amp;(ROW(C7859)-DAY(C7859))):I7859),0),0)</f>
        <v>0</v>
      </c>
      <c r="N7860" s="29">
        <f ca="1">IF(C7860&lt;Calculator!$G$27,0,IF(C7860=Calculator!$G$27,Calculator!$G$39,IF(H7860-K7860&lt;=0,IF(D7860&gt;Calculator!$G$39,IF(H7860-K7860+E7860+L7860+M7860+Calculator!$G$39&gt;Calculator!$G$39,Calculator!$G$39-(H7860+E7860+L7860+M7860-K7860),Calculator!$G$39),D7860),0)))</f>
        <v>0</v>
      </c>
    </row>
    <row r="7861" spans="1:14" ht="15.75" thickBot="1">
      <c r="A7861" s="33" t="str">
        <f ca="1">IF(C7861=Calculator!$H$27,"F",IF(Daily!D7861+Daily!H7861=0,IF(D7860+H7860&gt;0,"L",""),""))</f>
        <v/>
      </c>
      <c r="B7861" s="34">
        <v>7860</v>
      </c>
      <c r="C7861" s="19">
        <f t="shared" ca="1" si="489"/>
        <v>53790</v>
      </c>
      <c r="D7861" s="29">
        <f t="shared" ca="1" si="491"/>
        <v>0</v>
      </c>
      <c r="E7861" s="29">
        <f ca="1">IF(C7861&lt;Calculator!$D$26,0,IF(DAY($C7861)=1,IF(D7861-Calculator!$G$24&gt;0,Calculator!$G$24,D7861),0))</f>
        <v>0</v>
      </c>
      <c r="F7861" s="29">
        <f ca="1">IF(E7861&gt;0,D7861*Calculator!$G$22/12,0)</f>
        <v>0</v>
      </c>
      <c r="G7861" s="29">
        <f ca="1">IF(E7861&gt;0,(IFERROR(-PMT(Calculator!$G$22/12,Calculator!$G$23*12,Calculator!$G$20),0))-F7861,0)</f>
        <v>0</v>
      </c>
      <c r="H7861" s="29">
        <f t="shared" ca="1" si="492"/>
        <v>0</v>
      </c>
      <c r="I7861" s="29">
        <f t="shared" ca="1" si="490"/>
        <v>0</v>
      </c>
      <c r="J7861" s="30">
        <f>Calculator!$G$40</f>
        <v>6.5000000000000002E-2</v>
      </c>
      <c r="K7861" s="29">
        <f ca="1">IF(C7861&gt;=Calculator!$G$27,IF(DAY($C7861)=1,Calculator!$G$34/2,IF(DAY($C7861)=15,Calculator!$G$34/2,0)),0)</f>
        <v>0</v>
      </c>
      <c r="L7861" s="29">
        <f ca="1">IF(DAY($C7861)=28,IF(H7861=0,0,Calculator!$G$35),0)</f>
        <v>0</v>
      </c>
      <c r="M7861" s="29">
        <f ca="1">IF(I7861&gt;0,IF(DAY($C7861)=1,SUM(INDIRECT("I"&amp;(ROW(C7860)-DAY(C7860))):I7860),0),0)</f>
        <v>0</v>
      </c>
      <c r="N7861" s="29">
        <f ca="1">IF(C7861&lt;Calculator!$G$27,0,IF(C7861=Calculator!$G$27,Calculator!$G$39,IF(H7861-K7861&lt;=0,IF(D7861&gt;Calculator!$G$39,IF(H7861-K7861+E7861+L7861+M7861+Calculator!$G$39&gt;Calculator!$G$39,Calculator!$G$39-(H7861+E7861+L7861+M7861-K7861),Calculator!$G$39),D7861),0)))</f>
        <v>0</v>
      </c>
    </row>
    <row r="7862" spans="1:14" ht="15.75" thickBot="1">
      <c r="A7862" s="33" t="str">
        <f ca="1">IF(C7862=Calculator!$H$27,"F",IF(Daily!D7862+Daily!H7862=0,IF(D7861+H7861&gt;0,"L",""),""))</f>
        <v/>
      </c>
      <c r="B7862" s="34">
        <v>7861</v>
      </c>
      <c r="C7862" s="19">
        <f t="shared" ca="1" si="489"/>
        <v>53791</v>
      </c>
      <c r="D7862" s="29">
        <f t="shared" ca="1" si="491"/>
        <v>0</v>
      </c>
      <c r="E7862" s="29">
        <f ca="1">IF(C7862&lt;Calculator!$D$26,0,IF(DAY($C7862)=1,IF(D7862-Calculator!$G$24&gt;0,Calculator!$G$24,D7862),0))</f>
        <v>0</v>
      </c>
      <c r="F7862" s="29">
        <f ca="1">IF(E7862&gt;0,D7862*Calculator!$G$22/12,0)</f>
        <v>0</v>
      </c>
      <c r="G7862" s="29">
        <f ca="1">IF(E7862&gt;0,(IFERROR(-PMT(Calculator!$G$22/12,Calculator!$G$23*12,Calculator!$G$20),0))-F7862,0)</f>
        <v>0</v>
      </c>
      <c r="H7862" s="29">
        <f t="shared" ca="1" si="492"/>
        <v>0</v>
      </c>
      <c r="I7862" s="29">
        <f t="shared" ca="1" si="490"/>
        <v>0</v>
      </c>
      <c r="J7862" s="30">
        <f>Calculator!$G$40</f>
        <v>6.5000000000000002E-2</v>
      </c>
      <c r="K7862" s="29">
        <f ca="1">IF(C7862&gt;=Calculator!$G$27,IF(DAY($C7862)=1,Calculator!$G$34/2,IF(DAY($C7862)=15,Calculator!$G$34/2,0)),0)</f>
        <v>0</v>
      </c>
      <c r="L7862" s="29">
        <f ca="1">IF(DAY($C7862)=28,IF(H7862=0,0,Calculator!$G$35),0)</f>
        <v>0</v>
      </c>
      <c r="M7862" s="29">
        <f ca="1">IF(I7862&gt;0,IF(DAY($C7862)=1,SUM(INDIRECT("I"&amp;(ROW(C7861)-DAY(C7861))):I7861),0),0)</f>
        <v>0</v>
      </c>
      <c r="N7862" s="29">
        <f ca="1">IF(C7862&lt;Calculator!$G$27,0,IF(C7862=Calculator!$G$27,Calculator!$G$39,IF(H7862-K7862&lt;=0,IF(D7862&gt;Calculator!$G$39,IF(H7862-K7862+E7862+L7862+M7862+Calculator!$G$39&gt;Calculator!$G$39,Calculator!$G$39-(H7862+E7862+L7862+M7862-K7862),Calculator!$G$39),D7862),0)))</f>
        <v>0</v>
      </c>
    </row>
    <row r="7863" spans="1:14" ht="15.75" thickBot="1">
      <c r="A7863" s="33" t="str">
        <f ca="1">IF(C7863=Calculator!$H$27,"F",IF(Daily!D7863+Daily!H7863=0,IF(D7862+H7862&gt;0,"L",""),""))</f>
        <v/>
      </c>
      <c r="B7863" s="34">
        <v>7862</v>
      </c>
      <c r="C7863" s="19">
        <f t="shared" ca="1" si="489"/>
        <v>53792</v>
      </c>
      <c r="D7863" s="29">
        <f t="shared" ca="1" si="491"/>
        <v>0</v>
      </c>
      <c r="E7863" s="29">
        <f ca="1">IF(C7863&lt;Calculator!$D$26,0,IF(DAY($C7863)=1,IF(D7863-Calculator!$G$24&gt;0,Calculator!$G$24,D7863),0))</f>
        <v>0</v>
      </c>
      <c r="F7863" s="29">
        <f ca="1">IF(E7863&gt;0,D7863*Calculator!$G$22/12,0)</f>
        <v>0</v>
      </c>
      <c r="G7863" s="29">
        <f ca="1">IF(E7863&gt;0,(IFERROR(-PMT(Calculator!$G$22/12,Calculator!$G$23*12,Calculator!$G$20),0))-F7863,0)</f>
        <v>0</v>
      </c>
      <c r="H7863" s="29">
        <f t="shared" ca="1" si="492"/>
        <v>0</v>
      </c>
      <c r="I7863" s="29">
        <f t="shared" ca="1" si="490"/>
        <v>0</v>
      </c>
      <c r="J7863" s="30">
        <f>Calculator!$G$40</f>
        <v>6.5000000000000002E-2</v>
      </c>
      <c r="K7863" s="29">
        <f ca="1">IF(C7863&gt;=Calculator!$G$27,IF(DAY($C7863)=1,Calculator!$G$34/2,IF(DAY($C7863)=15,Calculator!$G$34/2,0)),0)</f>
        <v>0</v>
      </c>
      <c r="L7863" s="29">
        <f ca="1">IF(DAY($C7863)=28,IF(H7863=0,0,Calculator!$G$35),0)</f>
        <v>0</v>
      </c>
      <c r="M7863" s="29">
        <f ca="1">IF(I7863&gt;0,IF(DAY($C7863)=1,SUM(INDIRECT("I"&amp;(ROW(C7862)-DAY(C7862))):I7862),0),0)</f>
        <v>0</v>
      </c>
      <c r="N7863" s="29">
        <f ca="1">IF(C7863&lt;Calculator!$G$27,0,IF(C7863=Calculator!$G$27,Calculator!$G$39,IF(H7863-K7863&lt;=0,IF(D7863&gt;Calculator!$G$39,IF(H7863-K7863+E7863+L7863+M7863+Calculator!$G$39&gt;Calculator!$G$39,Calculator!$G$39-(H7863+E7863+L7863+M7863-K7863),Calculator!$G$39),D7863),0)))</f>
        <v>0</v>
      </c>
    </row>
    <row r="7864" spans="1:14" ht="15.75" thickBot="1">
      <c r="A7864" s="33" t="str">
        <f ca="1">IF(C7864=Calculator!$H$27,"F",IF(Daily!D7864+Daily!H7864=0,IF(D7863+H7863&gt;0,"L",""),""))</f>
        <v/>
      </c>
      <c r="B7864" s="34">
        <v>7863</v>
      </c>
      <c r="C7864" s="19">
        <f t="shared" ca="1" si="489"/>
        <v>53793</v>
      </c>
      <c r="D7864" s="29">
        <f t="shared" ca="1" si="491"/>
        <v>0</v>
      </c>
      <c r="E7864" s="29">
        <f ca="1">IF(C7864&lt;Calculator!$D$26,0,IF(DAY($C7864)=1,IF(D7864-Calculator!$G$24&gt;0,Calculator!$G$24,D7864),0))</f>
        <v>0</v>
      </c>
      <c r="F7864" s="29">
        <f ca="1">IF(E7864&gt;0,D7864*Calculator!$G$22/12,0)</f>
        <v>0</v>
      </c>
      <c r="G7864" s="29">
        <f ca="1">IF(E7864&gt;0,(IFERROR(-PMT(Calculator!$G$22/12,Calculator!$G$23*12,Calculator!$G$20),0))-F7864,0)</f>
        <v>0</v>
      </c>
      <c r="H7864" s="29">
        <f t="shared" ca="1" si="492"/>
        <v>0</v>
      </c>
      <c r="I7864" s="29">
        <f t="shared" ca="1" si="490"/>
        <v>0</v>
      </c>
      <c r="J7864" s="30">
        <f>Calculator!$G$40</f>
        <v>6.5000000000000002E-2</v>
      </c>
      <c r="K7864" s="29">
        <f ca="1">IF(C7864&gt;=Calculator!$G$27,IF(DAY($C7864)=1,Calculator!$G$34/2,IF(DAY($C7864)=15,Calculator!$G$34/2,0)),0)</f>
        <v>0</v>
      </c>
      <c r="L7864" s="29">
        <f ca="1">IF(DAY($C7864)=28,IF(H7864=0,0,Calculator!$G$35),0)</f>
        <v>0</v>
      </c>
      <c r="M7864" s="29">
        <f ca="1">IF(I7864&gt;0,IF(DAY($C7864)=1,SUM(INDIRECT("I"&amp;(ROW(C7863)-DAY(C7863))):I7863),0),0)</f>
        <v>0</v>
      </c>
      <c r="N7864" s="29">
        <f ca="1">IF(C7864&lt;Calculator!$G$27,0,IF(C7864=Calculator!$G$27,Calculator!$G$39,IF(H7864-K7864&lt;=0,IF(D7864&gt;Calculator!$G$39,IF(H7864-K7864+E7864+L7864+M7864+Calculator!$G$39&gt;Calculator!$G$39,Calculator!$G$39-(H7864+E7864+L7864+M7864-K7864),Calculator!$G$39),D7864),0)))</f>
        <v>0</v>
      </c>
    </row>
    <row r="7865" spans="1:14" ht="15.75" thickBot="1">
      <c r="A7865" s="33" t="str">
        <f ca="1">IF(C7865=Calculator!$H$27,"F",IF(Daily!D7865+Daily!H7865=0,IF(D7864+H7864&gt;0,"L",""),""))</f>
        <v/>
      </c>
      <c r="B7865" s="34">
        <v>7864</v>
      </c>
      <c r="C7865" s="19">
        <f t="shared" ca="1" si="489"/>
        <v>53794</v>
      </c>
      <c r="D7865" s="29">
        <f t="shared" ca="1" si="491"/>
        <v>0</v>
      </c>
      <c r="E7865" s="29">
        <f ca="1">IF(C7865&lt;Calculator!$D$26,0,IF(DAY($C7865)=1,IF(D7865-Calculator!$G$24&gt;0,Calculator!$G$24,D7865),0))</f>
        <v>0</v>
      </c>
      <c r="F7865" s="29">
        <f ca="1">IF(E7865&gt;0,D7865*Calculator!$G$22/12,0)</f>
        <v>0</v>
      </c>
      <c r="G7865" s="29">
        <f ca="1">IF(E7865&gt;0,(IFERROR(-PMT(Calculator!$G$22/12,Calculator!$G$23*12,Calculator!$G$20),0))-F7865,0)</f>
        <v>0</v>
      </c>
      <c r="H7865" s="29">
        <f t="shared" ca="1" si="492"/>
        <v>0</v>
      </c>
      <c r="I7865" s="29">
        <f t="shared" ca="1" si="490"/>
        <v>0</v>
      </c>
      <c r="J7865" s="30">
        <f>Calculator!$G$40</f>
        <v>6.5000000000000002E-2</v>
      </c>
      <c r="K7865" s="29">
        <f ca="1">IF(C7865&gt;=Calculator!$G$27,IF(DAY($C7865)=1,Calculator!$G$34/2,IF(DAY($C7865)=15,Calculator!$G$34/2,0)),0)</f>
        <v>0</v>
      </c>
      <c r="L7865" s="29">
        <f ca="1">IF(DAY($C7865)=28,IF(H7865=0,0,Calculator!$G$35),0)</f>
        <v>0</v>
      </c>
      <c r="M7865" s="29">
        <f ca="1">IF(I7865&gt;0,IF(DAY($C7865)=1,SUM(INDIRECT("I"&amp;(ROW(C7864)-DAY(C7864))):I7864),0),0)</f>
        <v>0</v>
      </c>
      <c r="N7865" s="29">
        <f ca="1">IF(C7865&lt;Calculator!$G$27,0,IF(C7865=Calculator!$G$27,Calculator!$G$39,IF(H7865-K7865&lt;=0,IF(D7865&gt;Calculator!$G$39,IF(H7865-K7865+E7865+L7865+M7865+Calculator!$G$39&gt;Calculator!$G$39,Calculator!$G$39-(H7865+E7865+L7865+M7865-K7865),Calculator!$G$39),D7865),0)))</f>
        <v>0</v>
      </c>
    </row>
    <row r="7866" spans="1:14" ht="15.75" thickBot="1">
      <c r="A7866" s="33" t="str">
        <f ca="1">IF(C7866=Calculator!$H$27,"F",IF(Daily!D7866+Daily!H7866=0,IF(D7865+H7865&gt;0,"L",""),""))</f>
        <v/>
      </c>
      <c r="B7866" s="34">
        <v>7865</v>
      </c>
      <c r="C7866" s="19">
        <f t="shared" ca="1" si="489"/>
        <v>53795</v>
      </c>
      <c r="D7866" s="29">
        <f t="shared" ca="1" si="491"/>
        <v>0</v>
      </c>
      <c r="E7866" s="29">
        <f ca="1">IF(C7866&lt;Calculator!$D$26,0,IF(DAY($C7866)=1,IF(D7866-Calculator!$G$24&gt;0,Calculator!$G$24,D7866),0))</f>
        <v>0</v>
      </c>
      <c r="F7866" s="29">
        <f ca="1">IF(E7866&gt;0,D7866*Calculator!$G$22/12,0)</f>
        <v>0</v>
      </c>
      <c r="G7866" s="29">
        <f ca="1">IF(E7866&gt;0,(IFERROR(-PMT(Calculator!$G$22/12,Calculator!$G$23*12,Calculator!$G$20),0))-F7866,0)</f>
        <v>0</v>
      </c>
      <c r="H7866" s="29">
        <f t="shared" ca="1" si="492"/>
        <v>0</v>
      </c>
      <c r="I7866" s="29">
        <f t="shared" ca="1" si="490"/>
        <v>0</v>
      </c>
      <c r="J7866" s="30">
        <f>Calculator!$G$40</f>
        <v>6.5000000000000002E-2</v>
      </c>
      <c r="K7866" s="29">
        <f ca="1">IF(C7866&gt;=Calculator!$G$27,IF(DAY($C7866)=1,Calculator!$G$34/2,IF(DAY($C7866)=15,Calculator!$G$34/2,0)),0)</f>
        <v>0</v>
      </c>
      <c r="L7866" s="29">
        <f ca="1">IF(DAY($C7866)=28,IF(H7866=0,0,Calculator!$G$35),0)</f>
        <v>0</v>
      </c>
      <c r="M7866" s="29">
        <f ca="1">IF(I7866&gt;0,IF(DAY($C7866)=1,SUM(INDIRECT("I"&amp;(ROW(C7865)-DAY(C7865))):I7865),0),0)</f>
        <v>0</v>
      </c>
      <c r="N7866" s="29">
        <f ca="1">IF(C7866&lt;Calculator!$G$27,0,IF(C7866=Calculator!$G$27,Calculator!$G$39,IF(H7866-K7866&lt;=0,IF(D7866&gt;Calculator!$G$39,IF(H7866-K7866+E7866+L7866+M7866+Calculator!$G$39&gt;Calculator!$G$39,Calculator!$G$39-(H7866+E7866+L7866+M7866-K7866),Calculator!$G$39),D7866),0)))</f>
        <v>0</v>
      </c>
    </row>
    <row r="7867" spans="1:14" ht="15.75" thickBot="1">
      <c r="A7867" s="33" t="str">
        <f ca="1">IF(C7867=Calculator!$H$27,"F",IF(Daily!D7867+Daily!H7867=0,IF(D7866+H7866&gt;0,"L",""),""))</f>
        <v/>
      </c>
      <c r="B7867" s="34">
        <v>7866</v>
      </c>
      <c r="C7867" s="19">
        <f t="shared" ca="1" si="489"/>
        <v>53796</v>
      </c>
      <c r="D7867" s="29">
        <f t="shared" ca="1" si="491"/>
        <v>0</v>
      </c>
      <c r="E7867" s="29">
        <f ca="1">IF(C7867&lt;Calculator!$D$26,0,IF(DAY($C7867)=1,IF(D7867-Calculator!$G$24&gt;0,Calculator!$G$24,D7867),0))</f>
        <v>0</v>
      </c>
      <c r="F7867" s="29">
        <f ca="1">IF(E7867&gt;0,D7867*Calculator!$G$22/12,0)</f>
        <v>0</v>
      </c>
      <c r="G7867" s="29">
        <f ca="1">IF(E7867&gt;0,(IFERROR(-PMT(Calculator!$G$22/12,Calculator!$G$23*12,Calculator!$G$20),0))-F7867,0)</f>
        <v>0</v>
      </c>
      <c r="H7867" s="29">
        <f t="shared" ca="1" si="492"/>
        <v>0</v>
      </c>
      <c r="I7867" s="29">
        <f t="shared" ca="1" si="490"/>
        <v>0</v>
      </c>
      <c r="J7867" s="30">
        <f>Calculator!$G$40</f>
        <v>6.5000000000000002E-2</v>
      </c>
      <c r="K7867" s="29">
        <f ca="1">IF(C7867&gt;=Calculator!$G$27,IF(DAY($C7867)=1,Calculator!$G$34/2,IF(DAY($C7867)=15,Calculator!$G$34/2,0)),0)</f>
        <v>0</v>
      </c>
      <c r="L7867" s="29">
        <f ca="1">IF(DAY($C7867)=28,IF(H7867=0,0,Calculator!$G$35),0)</f>
        <v>0</v>
      </c>
      <c r="M7867" s="29">
        <f ca="1">IF(I7867&gt;0,IF(DAY($C7867)=1,SUM(INDIRECT("I"&amp;(ROW(C7866)-DAY(C7866))):I7866),0),0)</f>
        <v>0</v>
      </c>
      <c r="N7867" s="29">
        <f ca="1">IF(C7867&lt;Calculator!$G$27,0,IF(C7867=Calculator!$G$27,Calculator!$G$39,IF(H7867-K7867&lt;=0,IF(D7867&gt;Calculator!$G$39,IF(H7867-K7867+E7867+L7867+M7867+Calculator!$G$39&gt;Calculator!$G$39,Calculator!$G$39-(H7867+E7867+L7867+M7867-K7867),Calculator!$G$39),D7867),0)))</f>
        <v>0</v>
      </c>
    </row>
    <row r="7868" spans="1:14" ht="15.75" thickBot="1">
      <c r="A7868" s="33" t="str">
        <f ca="1">IF(C7868=Calculator!$H$27,"F",IF(Daily!D7868+Daily!H7868=0,IF(D7867+H7867&gt;0,"L",""),""))</f>
        <v/>
      </c>
      <c r="B7868" s="34">
        <v>7867</v>
      </c>
      <c r="C7868" s="19">
        <f t="shared" ca="1" si="489"/>
        <v>53797</v>
      </c>
      <c r="D7868" s="29">
        <f t="shared" ca="1" si="491"/>
        <v>0</v>
      </c>
      <c r="E7868" s="29">
        <f ca="1">IF(C7868&lt;Calculator!$D$26,0,IF(DAY($C7868)=1,IF(D7868-Calculator!$G$24&gt;0,Calculator!$G$24,D7868),0))</f>
        <v>0</v>
      </c>
      <c r="F7868" s="29">
        <f ca="1">IF(E7868&gt;0,D7868*Calculator!$G$22/12,0)</f>
        <v>0</v>
      </c>
      <c r="G7868" s="29">
        <f ca="1">IF(E7868&gt;0,(IFERROR(-PMT(Calculator!$G$22/12,Calculator!$G$23*12,Calculator!$G$20),0))-F7868,0)</f>
        <v>0</v>
      </c>
      <c r="H7868" s="29">
        <f t="shared" ca="1" si="492"/>
        <v>0</v>
      </c>
      <c r="I7868" s="29">
        <f t="shared" ca="1" si="490"/>
        <v>0</v>
      </c>
      <c r="J7868" s="30">
        <f>Calculator!$G$40</f>
        <v>6.5000000000000002E-2</v>
      </c>
      <c r="K7868" s="29">
        <f ca="1">IF(C7868&gt;=Calculator!$G$27,IF(DAY($C7868)=1,Calculator!$G$34/2,IF(DAY($C7868)=15,Calculator!$G$34/2,0)),0)</f>
        <v>4500</v>
      </c>
      <c r="L7868" s="29">
        <f ca="1">IF(DAY($C7868)=28,IF(H7868=0,0,Calculator!$G$35),0)</f>
        <v>0</v>
      </c>
      <c r="M7868" s="29">
        <f ca="1">IF(I7868&gt;0,IF(DAY($C7868)=1,SUM(INDIRECT("I"&amp;(ROW(C7867)-DAY(C7867))):I7867),0),0)</f>
        <v>0</v>
      </c>
      <c r="N7868" s="29">
        <f ca="1">IF(C7868&lt;Calculator!$G$27,0,IF(C7868=Calculator!$G$27,Calculator!$G$39,IF(H7868-K7868&lt;=0,IF(D7868&gt;Calculator!$G$39,IF(H7868-K7868+E7868+L7868+M7868+Calculator!$G$39&gt;Calculator!$G$39,Calculator!$G$39-(H7868+E7868+L7868+M7868-K7868),Calculator!$G$39),D7868),0)))</f>
        <v>0</v>
      </c>
    </row>
    <row r="7869" spans="1:14" ht="15.75" thickBot="1">
      <c r="A7869" s="33" t="str">
        <f ca="1">IF(C7869=Calculator!$H$27,"F",IF(Daily!D7869+Daily!H7869=0,IF(D7868+H7868&gt;0,"L",""),""))</f>
        <v/>
      </c>
      <c r="B7869" s="34">
        <v>7868</v>
      </c>
      <c r="C7869" s="19">
        <f t="shared" ca="1" si="489"/>
        <v>53798</v>
      </c>
      <c r="D7869" s="29">
        <f t="shared" ca="1" si="491"/>
        <v>0</v>
      </c>
      <c r="E7869" s="29">
        <f ca="1">IF(C7869&lt;Calculator!$D$26,0,IF(DAY($C7869)=1,IF(D7869-Calculator!$G$24&gt;0,Calculator!$G$24,D7869),0))</f>
        <v>0</v>
      </c>
      <c r="F7869" s="29">
        <f ca="1">IF(E7869&gt;0,D7869*Calculator!$G$22/12,0)</f>
        <v>0</v>
      </c>
      <c r="G7869" s="29">
        <f ca="1">IF(E7869&gt;0,(IFERROR(-PMT(Calculator!$G$22/12,Calculator!$G$23*12,Calculator!$G$20),0))-F7869,0)</f>
        <v>0</v>
      </c>
      <c r="H7869" s="29">
        <f t="shared" ca="1" si="492"/>
        <v>0</v>
      </c>
      <c r="I7869" s="29">
        <f t="shared" ca="1" si="490"/>
        <v>0</v>
      </c>
      <c r="J7869" s="30">
        <f>Calculator!$G$40</f>
        <v>6.5000000000000002E-2</v>
      </c>
      <c r="K7869" s="29">
        <f ca="1">IF(C7869&gt;=Calculator!$G$27,IF(DAY($C7869)=1,Calculator!$G$34/2,IF(DAY($C7869)=15,Calculator!$G$34/2,0)),0)</f>
        <v>0</v>
      </c>
      <c r="L7869" s="29">
        <f ca="1">IF(DAY($C7869)=28,IF(H7869=0,0,Calculator!$G$35),0)</f>
        <v>0</v>
      </c>
      <c r="M7869" s="29">
        <f ca="1">IF(I7869&gt;0,IF(DAY($C7869)=1,SUM(INDIRECT("I"&amp;(ROW(C7868)-DAY(C7868))):I7868),0),0)</f>
        <v>0</v>
      </c>
      <c r="N7869" s="29">
        <f ca="1">IF(C7869&lt;Calculator!$G$27,0,IF(C7869=Calculator!$G$27,Calculator!$G$39,IF(H7869-K7869&lt;=0,IF(D7869&gt;Calculator!$G$39,IF(H7869-K7869+E7869+L7869+M7869+Calculator!$G$39&gt;Calculator!$G$39,Calculator!$G$39-(H7869+E7869+L7869+M7869-K7869),Calculator!$G$39),D7869),0)))</f>
        <v>0</v>
      </c>
    </row>
    <row r="7870" spans="1:14" ht="15.75" thickBot="1">
      <c r="A7870" s="33" t="str">
        <f ca="1">IF(C7870=Calculator!$H$27,"F",IF(Daily!D7870+Daily!H7870=0,IF(D7869+H7869&gt;0,"L",""),""))</f>
        <v/>
      </c>
      <c r="B7870" s="34">
        <v>7869</v>
      </c>
      <c r="C7870" s="19">
        <f t="shared" ca="1" si="489"/>
        <v>53799</v>
      </c>
      <c r="D7870" s="29">
        <f t="shared" ca="1" si="491"/>
        <v>0</v>
      </c>
      <c r="E7870" s="29">
        <f ca="1">IF(C7870&lt;Calculator!$D$26,0,IF(DAY($C7870)=1,IF(D7870-Calculator!$G$24&gt;0,Calculator!$G$24,D7870),0))</f>
        <v>0</v>
      </c>
      <c r="F7870" s="29">
        <f ca="1">IF(E7870&gt;0,D7870*Calculator!$G$22/12,0)</f>
        <v>0</v>
      </c>
      <c r="G7870" s="29">
        <f ca="1">IF(E7870&gt;0,(IFERROR(-PMT(Calculator!$G$22/12,Calculator!$G$23*12,Calculator!$G$20),0))-F7870,0)</f>
        <v>0</v>
      </c>
      <c r="H7870" s="29">
        <f t="shared" ca="1" si="492"/>
        <v>0</v>
      </c>
      <c r="I7870" s="29">
        <f t="shared" ca="1" si="490"/>
        <v>0</v>
      </c>
      <c r="J7870" s="30">
        <f>Calculator!$G$40</f>
        <v>6.5000000000000002E-2</v>
      </c>
      <c r="K7870" s="29">
        <f ca="1">IF(C7870&gt;=Calculator!$G$27,IF(DAY($C7870)=1,Calculator!$G$34/2,IF(DAY($C7870)=15,Calculator!$G$34/2,0)),0)</f>
        <v>0</v>
      </c>
      <c r="L7870" s="29">
        <f ca="1">IF(DAY($C7870)=28,IF(H7870=0,0,Calculator!$G$35),0)</f>
        <v>0</v>
      </c>
      <c r="M7870" s="29">
        <f ca="1">IF(I7870&gt;0,IF(DAY($C7870)=1,SUM(INDIRECT("I"&amp;(ROW(C7869)-DAY(C7869))):I7869),0),0)</f>
        <v>0</v>
      </c>
      <c r="N7870" s="29">
        <f ca="1">IF(C7870&lt;Calculator!$G$27,0,IF(C7870=Calculator!$G$27,Calculator!$G$39,IF(H7870-K7870&lt;=0,IF(D7870&gt;Calculator!$G$39,IF(H7870-K7870+E7870+L7870+M7870+Calculator!$G$39&gt;Calculator!$G$39,Calculator!$G$39-(H7870+E7870+L7870+M7870-K7870),Calculator!$G$39),D7870),0)))</f>
        <v>0</v>
      </c>
    </row>
    <row r="7871" spans="1:14" ht="15.75" thickBot="1">
      <c r="A7871" s="33" t="str">
        <f ca="1">IF(C7871=Calculator!$H$27,"F",IF(Daily!D7871+Daily!H7871=0,IF(D7870+H7870&gt;0,"L",""),""))</f>
        <v/>
      </c>
      <c r="B7871" s="34">
        <v>7870</v>
      </c>
      <c r="C7871" s="19">
        <f t="shared" ca="1" si="489"/>
        <v>53800</v>
      </c>
      <c r="D7871" s="29">
        <f t="shared" ca="1" si="491"/>
        <v>0</v>
      </c>
      <c r="E7871" s="29">
        <f ca="1">IF(C7871&lt;Calculator!$D$26,0,IF(DAY($C7871)=1,IF(D7871-Calculator!$G$24&gt;0,Calculator!$G$24,D7871),0))</f>
        <v>0</v>
      </c>
      <c r="F7871" s="29">
        <f ca="1">IF(E7871&gt;0,D7871*Calculator!$G$22/12,0)</f>
        <v>0</v>
      </c>
      <c r="G7871" s="29">
        <f ca="1">IF(E7871&gt;0,(IFERROR(-PMT(Calculator!$G$22/12,Calculator!$G$23*12,Calculator!$G$20),0))-F7871,0)</f>
        <v>0</v>
      </c>
      <c r="H7871" s="29">
        <f t="shared" ca="1" si="492"/>
        <v>0</v>
      </c>
      <c r="I7871" s="29">
        <f t="shared" ca="1" si="490"/>
        <v>0</v>
      </c>
      <c r="J7871" s="30">
        <f>Calculator!$G$40</f>
        <v>6.5000000000000002E-2</v>
      </c>
      <c r="K7871" s="29">
        <f ca="1">IF(C7871&gt;=Calculator!$G$27,IF(DAY($C7871)=1,Calculator!$G$34/2,IF(DAY($C7871)=15,Calculator!$G$34/2,0)),0)</f>
        <v>0</v>
      </c>
      <c r="L7871" s="29">
        <f ca="1">IF(DAY($C7871)=28,IF(H7871=0,0,Calculator!$G$35),0)</f>
        <v>0</v>
      </c>
      <c r="M7871" s="29">
        <f ca="1">IF(I7871&gt;0,IF(DAY($C7871)=1,SUM(INDIRECT("I"&amp;(ROW(C7870)-DAY(C7870))):I7870),0),0)</f>
        <v>0</v>
      </c>
      <c r="N7871" s="29">
        <f ca="1">IF(C7871&lt;Calculator!$G$27,0,IF(C7871=Calculator!$G$27,Calculator!$G$39,IF(H7871-K7871&lt;=0,IF(D7871&gt;Calculator!$G$39,IF(H7871-K7871+E7871+L7871+M7871+Calculator!$G$39&gt;Calculator!$G$39,Calculator!$G$39-(H7871+E7871+L7871+M7871-K7871),Calculator!$G$39),D7871),0)))</f>
        <v>0</v>
      </c>
    </row>
    <row r="7872" spans="1:14" ht="15.75" thickBot="1">
      <c r="A7872" s="33" t="str">
        <f ca="1">IF(C7872=Calculator!$H$27,"F",IF(Daily!D7872+Daily!H7872=0,IF(D7871+H7871&gt;0,"L",""),""))</f>
        <v/>
      </c>
      <c r="B7872" s="34">
        <v>7871</v>
      </c>
      <c r="C7872" s="19">
        <f t="shared" ca="1" si="489"/>
        <v>53801</v>
      </c>
      <c r="D7872" s="29">
        <f t="shared" ca="1" si="491"/>
        <v>0</v>
      </c>
      <c r="E7872" s="29">
        <f ca="1">IF(C7872&lt;Calculator!$D$26,0,IF(DAY($C7872)=1,IF(D7872-Calculator!$G$24&gt;0,Calculator!$G$24,D7872),0))</f>
        <v>0</v>
      </c>
      <c r="F7872" s="29">
        <f ca="1">IF(E7872&gt;0,D7872*Calculator!$G$22/12,0)</f>
        <v>0</v>
      </c>
      <c r="G7872" s="29">
        <f ca="1">IF(E7872&gt;0,(IFERROR(-PMT(Calculator!$G$22/12,Calculator!$G$23*12,Calculator!$G$20),0))-F7872,0)</f>
        <v>0</v>
      </c>
      <c r="H7872" s="29">
        <f t="shared" ca="1" si="492"/>
        <v>0</v>
      </c>
      <c r="I7872" s="29">
        <f t="shared" ca="1" si="490"/>
        <v>0</v>
      </c>
      <c r="J7872" s="30">
        <f>Calculator!$G$40</f>
        <v>6.5000000000000002E-2</v>
      </c>
      <c r="K7872" s="29">
        <f ca="1">IF(C7872&gt;=Calculator!$G$27,IF(DAY($C7872)=1,Calculator!$G$34/2,IF(DAY($C7872)=15,Calculator!$G$34/2,0)),0)</f>
        <v>0</v>
      </c>
      <c r="L7872" s="29">
        <f ca="1">IF(DAY($C7872)=28,IF(H7872=0,0,Calculator!$G$35),0)</f>
        <v>0</v>
      </c>
      <c r="M7872" s="29">
        <f ca="1">IF(I7872&gt;0,IF(DAY($C7872)=1,SUM(INDIRECT("I"&amp;(ROW(C7871)-DAY(C7871))):I7871),0),0)</f>
        <v>0</v>
      </c>
      <c r="N7872" s="29">
        <f ca="1">IF(C7872&lt;Calculator!$G$27,0,IF(C7872=Calculator!$G$27,Calculator!$G$39,IF(H7872-K7872&lt;=0,IF(D7872&gt;Calculator!$G$39,IF(H7872-K7872+E7872+L7872+M7872+Calculator!$G$39&gt;Calculator!$G$39,Calculator!$G$39-(H7872+E7872+L7872+M7872-K7872),Calculator!$G$39),D7872),0)))</f>
        <v>0</v>
      </c>
    </row>
    <row r="7873" spans="1:14" ht="15.75" thickBot="1">
      <c r="A7873" s="33" t="str">
        <f ca="1">IF(C7873=Calculator!$H$27,"F",IF(Daily!D7873+Daily!H7873=0,IF(D7872+H7872&gt;0,"L",""),""))</f>
        <v/>
      </c>
      <c r="B7873" s="34">
        <v>7872</v>
      </c>
      <c r="C7873" s="19">
        <f t="shared" ca="1" si="489"/>
        <v>53802</v>
      </c>
      <c r="D7873" s="29">
        <f t="shared" ca="1" si="491"/>
        <v>0</v>
      </c>
      <c r="E7873" s="29">
        <f ca="1">IF(C7873&lt;Calculator!$D$26,0,IF(DAY($C7873)=1,IF(D7873-Calculator!$G$24&gt;0,Calculator!$G$24,D7873),0))</f>
        <v>0</v>
      </c>
      <c r="F7873" s="29">
        <f ca="1">IF(E7873&gt;0,D7873*Calculator!$G$22/12,0)</f>
        <v>0</v>
      </c>
      <c r="G7873" s="29">
        <f ca="1">IF(E7873&gt;0,(IFERROR(-PMT(Calculator!$G$22/12,Calculator!$G$23*12,Calculator!$G$20),0))-F7873,0)</f>
        <v>0</v>
      </c>
      <c r="H7873" s="29">
        <f t="shared" ca="1" si="492"/>
        <v>0</v>
      </c>
      <c r="I7873" s="29">
        <f t="shared" ca="1" si="490"/>
        <v>0</v>
      </c>
      <c r="J7873" s="30">
        <f>Calculator!$G$40</f>
        <v>6.5000000000000002E-2</v>
      </c>
      <c r="K7873" s="29">
        <f ca="1">IF(C7873&gt;=Calculator!$G$27,IF(DAY($C7873)=1,Calculator!$G$34/2,IF(DAY($C7873)=15,Calculator!$G$34/2,0)),0)</f>
        <v>0</v>
      </c>
      <c r="L7873" s="29">
        <f ca="1">IF(DAY($C7873)=28,IF(H7873=0,0,Calculator!$G$35),0)</f>
        <v>0</v>
      </c>
      <c r="M7873" s="29">
        <f ca="1">IF(I7873&gt;0,IF(DAY($C7873)=1,SUM(INDIRECT("I"&amp;(ROW(C7872)-DAY(C7872))):I7872),0),0)</f>
        <v>0</v>
      </c>
      <c r="N7873" s="29">
        <f ca="1">IF(C7873&lt;Calculator!$G$27,0,IF(C7873=Calculator!$G$27,Calculator!$G$39,IF(H7873-K7873&lt;=0,IF(D7873&gt;Calculator!$G$39,IF(H7873-K7873+E7873+L7873+M7873+Calculator!$G$39&gt;Calculator!$G$39,Calculator!$G$39-(H7873+E7873+L7873+M7873-K7873),Calculator!$G$39),D7873),0)))</f>
        <v>0</v>
      </c>
    </row>
    <row r="7874" spans="1:14" ht="15.75" thickBot="1">
      <c r="A7874" s="33" t="str">
        <f ca="1">IF(C7874=Calculator!$H$27,"F",IF(Daily!D7874+Daily!H7874=0,IF(D7873+H7873&gt;0,"L",""),""))</f>
        <v/>
      </c>
      <c r="B7874" s="34">
        <v>7873</v>
      </c>
      <c r="C7874" s="19">
        <f t="shared" ca="1" si="489"/>
        <v>53803</v>
      </c>
      <c r="D7874" s="29">
        <f t="shared" ca="1" si="491"/>
        <v>0</v>
      </c>
      <c r="E7874" s="29">
        <f ca="1">IF(C7874&lt;Calculator!$D$26,0,IF(DAY($C7874)=1,IF(D7874-Calculator!$G$24&gt;0,Calculator!$G$24,D7874),0))</f>
        <v>0</v>
      </c>
      <c r="F7874" s="29">
        <f ca="1">IF(E7874&gt;0,D7874*Calculator!$G$22/12,0)</f>
        <v>0</v>
      </c>
      <c r="G7874" s="29">
        <f ca="1">IF(E7874&gt;0,(IFERROR(-PMT(Calculator!$G$22/12,Calculator!$G$23*12,Calculator!$G$20),0))-F7874,0)</f>
        <v>0</v>
      </c>
      <c r="H7874" s="29">
        <f t="shared" ca="1" si="492"/>
        <v>0</v>
      </c>
      <c r="I7874" s="29">
        <f t="shared" ca="1" si="490"/>
        <v>0</v>
      </c>
      <c r="J7874" s="30">
        <f>Calculator!$G$40</f>
        <v>6.5000000000000002E-2</v>
      </c>
      <c r="K7874" s="29">
        <f ca="1">IF(C7874&gt;=Calculator!$G$27,IF(DAY($C7874)=1,Calculator!$G$34/2,IF(DAY($C7874)=15,Calculator!$G$34/2,0)),0)</f>
        <v>0</v>
      </c>
      <c r="L7874" s="29">
        <f ca="1">IF(DAY($C7874)=28,IF(H7874=0,0,Calculator!$G$35),0)</f>
        <v>0</v>
      </c>
      <c r="M7874" s="29">
        <f ca="1">IF(I7874&gt;0,IF(DAY($C7874)=1,SUM(INDIRECT("I"&amp;(ROW(C7873)-DAY(C7873))):I7873),0),0)</f>
        <v>0</v>
      </c>
      <c r="N7874" s="29">
        <f ca="1">IF(C7874&lt;Calculator!$G$27,0,IF(C7874=Calculator!$G$27,Calculator!$G$39,IF(H7874-K7874&lt;=0,IF(D7874&gt;Calculator!$G$39,IF(H7874-K7874+E7874+L7874+M7874+Calculator!$G$39&gt;Calculator!$G$39,Calculator!$G$39-(H7874+E7874+L7874+M7874-K7874),Calculator!$G$39),D7874),0)))</f>
        <v>0</v>
      </c>
    </row>
    <row r="7875" spans="1:14" ht="15.75" thickBot="1">
      <c r="A7875" s="33" t="str">
        <f ca="1">IF(C7875=Calculator!$H$27,"F",IF(Daily!D7875+Daily!H7875=0,IF(D7874+H7874&gt;0,"L",""),""))</f>
        <v/>
      </c>
      <c r="B7875" s="34">
        <v>7874</v>
      </c>
      <c r="C7875" s="19">
        <f t="shared" ref="C7875:C7938" ca="1" si="493">C7874+1</f>
        <v>53804</v>
      </c>
      <c r="D7875" s="29">
        <f t="shared" ca="1" si="491"/>
        <v>0</v>
      </c>
      <c r="E7875" s="29">
        <f ca="1">IF(C7875&lt;Calculator!$D$26,0,IF(DAY($C7875)=1,IF(D7875-Calculator!$G$24&gt;0,Calculator!$G$24,D7875),0))</f>
        <v>0</v>
      </c>
      <c r="F7875" s="29">
        <f ca="1">IF(E7875&gt;0,D7875*Calculator!$G$22/12,0)</f>
        <v>0</v>
      </c>
      <c r="G7875" s="29">
        <f ca="1">IF(E7875&gt;0,(IFERROR(-PMT(Calculator!$G$22/12,Calculator!$G$23*12,Calculator!$G$20),0))-F7875,0)</f>
        <v>0</v>
      </c>
      <c r="H7875" s="29">
        <f t="shared" ca="1" si="492"/>
        <v>0</v>
      </c>
      <c r="I7875" s="29">
        <f t="shared" ref="I7875:I7938" ca="1" si="494">H7875*J7875/365</f>
        <v>0</v>
      </c>
      <c r="J7875" s="30">
        <f>Calculator!$G$40</f>
        <v>6.5000000000000002E-2</v>
      </c>
      <c r="K7875" s="29">
        <f ca="1">IF(C7875&gt;=Calculator!$G$27,IF(DAY($C7875)=1,Calculator!$G$34/2,IF(DAY($C7875)=15,Calculator!$G$34/2,0)),0)</f>
        <v>0</v>
      </c>
      <c r="L7875" s="29">
        <f ca="1">IF(DAY($C7875)=28,IF(H7875=0,0,Calculator!$G$35),0)</f>
        <v>0</v>
      </c>
      <c r="M7875" s="29">
        <f ca="1">IF(I7875&gt;0,IF(DAY($C7875)=1,SUM(INDIRECT("I"&amp;(ROW(C7874)-DAY(C7874))):I7874),0),0)</f>
        <v>0</v>
      </c>
      <c r="N7875" s="29">
        <f ca="1">IF(C7875&lt;Calculator!$G$27,0,IF(C7875=Calculator!$G$27,Calculator!$G$39,IF(H7875-K7875&lt;=0,IF(D7875&gt;Calculator!$G$39,IF(H7875-K7875+E7875+L7875+M7875+Calculator!$G$39&gt;Calculator!$G$39,Calculator!$G$39-(H7875+E7875+L7875+M7875-K7875),Calculator!$G$39),D7875),0)))</f>
        <v>0</v>
      </c>
    </row>
    <row r="7876" spans="1:14" ht="15.75" thickBot="1">
      <c r="A7876" s="33" t="str">
        <f ca="1">IF(C7876=Calculator!$H$27,"F",IF(Daily!D7876+Daily!H7876=0,IF(D7875+H7875&gt;0,"L",""),""))</f>
        <v/>
      </c>
      <c r="B7876" s="34">
        <v>7875</v>
      </c>
      <c r="C7876" s="19">
        <f t="shared" ca="1" si="493"/>
        <v>53805</v>
      </c>
      <c r="D7876" s="29">
        <f t="shared" ref="D7876:D7939" ca="1" si="495">IF(((D7875-G7875)-N7875)&lt;0,0,((D7875-G7875)-N7875))</f>
        <v>0</v>
      </c>
      <c r="E7876" s="29">
        <f ca="1">IF(C7876&lt;Calculator!$D$26,0,IF(DAY($C7876)=1,IF(D7876-Calculator!$G$24&gt;0,Calculator!$G$24,D7876),0))</f>
        <v>0</v>
      </c>
      <c r="F7876" s="29">
        <f ca="1">IF(E7876&gt;0,D7876*Calculator!$G$22/12,0)</f>
        <v>0</v>
      </c>
      <c r="G7876" s="29">
        <f ca="1">IF(E7876&gt;0,(IFERROR(-PMT(Calculator!$G$22/12,Calculator!$G$23*12,Calculator!$G$20),0))-F7876,0)</f>
        <v>0</v>
      </c>
      <c r="H7876" s="29">
        <f t="shared" ref="H7876:H7939" ca="1" si="496">IF((H7875-K7875+SUM(L7875:N7875)+E7875)&lt;0,0,(H7875-K7875+SUM(L7875:N7875)+E7875))</f>
        <v>0</v>
      </c>
      <c r="I7876" s="29">
        <f t="shared" ca="1" si="494"/>
        <v>0</v>
      </c>
      <c r="J7876" s="30">
        <f>Calculator!$G$40</f>
        <v>6.5000000000000002E-2</v>
      </c>
      <c r="K7876" s="29">
        <f ca="1">IF(C7876&gt;=Calculator!$G$27,IF(DAY($C7876)=1,Calculator!$G$34/2,IF(DAY($C7876)=15,Calculator!$G$34/2,0)),0)</f>
        <v>0</v>
      </c>
      <c r="L7876" s="29">
        <f ca="1">IF(DAY($C7876)=28,IF(H7876=0,0,Calculator!$G$35),0)</f>
        <v>0</v>
      </c>
      <c r="M7876" s="29">
        <f ca="1">IF(I7876&gt;0,IF(DAY($C7876)=1,SUM(INDIRECT("I"&amp;(ROW(C7875)-DAY(C7875))):I7875),0),0)</f>
        <v>0</v>
      </c>
      <c r="N7876" s="29">
        <f ca="1">IF(C7876&lt;Calculator!$G$27,0,IF(C7876=Calculator!$G$27,Calculator!$G$39,IF(H7876-K7876&lt;=0,IF(D7876&gt;Calculator!$G$39,IF(H7876-K7876+E7876+L7876+M7876+Calculator!$G$39&gt;Calculator!$G$39,Calculator!$G$39-(H7876+E7876+L7876+M7876-K7876),Calculator!$G$39),D7876),0)))</f>
        <v>0</v>
      </c>
    </row>
    <row r="7877" spans="1:14" ht="15.75" thickBot="1">
      <c r="A7877" s="33" t="str">
        <f ca="1">IF(C7877=Calculator!$H$27,"F",IF(Daily!D7877+Daily!H7877=0,IF(D7876+H7876&gt;0,"L",""),""))</f>
        <v/>
      </c>
      <c r="B7877" s="34">
        <v>7876</v>
      </c>
      <c r="C7877" s="19">
        <f t="shared" ca="1" si="493"/>
        <v>53806</v>
      </c>
      <c r="D7877" s="29">
        <f t="shared" ca="1" si="495"/>
        <v>0</v>
      </c>
      <c r="E7877" s="29">
        <f ca="1">IF(C7877&lt;Calculator!$D$26,0,IF(DAY($C7877)=1,IF(D7877-Calculator!$G$24&gt;0,Calculator!$G$24,D7877),0))</f>
        <v>0</v>
      </c>
      <c r="F7877" s="29">
        <f ca="1">IF(E7877&gt;0,D7877*Calculator!$G$22/12,0)</f>
        <v>0</v>
      </c>
      <c r="G7877" s="29">
        <f ca="1">IF(E7877&gt;0,(IFERROR(-PMT(Calculator!$G$22/12,Calculator!$G$23*12,Calculator!$G$20),0))-F7877,0)</f>
        <v>0</v>
      </c>
      <c r="H7877" s="29">
        <f t="shared" ca="1" si="496"/>
        <v>0</v>
      </c>
      <c r="I7877" s="29">
        <f t="shared" ca="1" si="494"/>
        <v>0</v>
      </c>
      <c r="J7877" s="30">
        <f>Calculator!$G$40</f>
        <v>6.5000000000000002E-2</v>
      </c>
      <c r="K7877" s="29">
        <f ca="1">IF(C7877&gt;=Calculator!$G$27,IF(DAY($C7877)=1,Calculator!$G$34/2,IF(DAY($C7877)=15,Calculator!$G$34/2,0)),0)</f>
        <v>0</v>
      </c>
      <c r="L7877" s="29">
        <f ca="1">IF(DAY($C7877)=28,IF(H7877=0,0,Calculator!$G$35),0)</f>
        <v>0</v>
      </c>
      <c r="M7877" s="29">
        <f ca="1">IF(I7877&gt;0,IF(DAY($C7877)=1,SUM(INDIRECT("I"&amp;(ROW(C7876)-DAY(C7876))):I7876),0),0)</f>
        <v>0</v>
      </c>
      <c r="N7877" s="29">
        <f ca="1">IF(C7877&lt;Calculator!$G$27,0,IF(C7877=Calculator!$G$27,Calculator!$G$39,IF(H7877-K7877&lt;=0,IF(D7877&gt;Calculator!$G$39,IF(H7877-K7877+E7877+L7877+M7877+Calculator!$G$39&gt;Calculator!$G$39,Calculator!$G$39-(H7877+E7877+L7877+M7877-K7877),Calculator!$G$39),D7877),0)))</f>
        <v>0</v>
      </c>
    </row>
    <row r="7878" spans="1:14" ht="15.75" thickBot="1">
      <c r="A7878" s="33" t="str">
        <f ca="1">IF(C7878=Calculator!$H$27,"F",IF(Daily!D7878+Daily!H7878=0,IF(D7877+H7877&gt;0,"L",""),""))</f>
        <v/>
      </c>
      <c r="B7878" s="34">
        <v>7877</v>
      </c>
      <c r="C7878" s="19">
        <f t="shared" ca="1" si="493"/>
        <v>53807</v>
      </c>
      <c r="D7878" s="29">
        <f t="shared" ca="1" si="495"/>
        <v>0</v>
      </c>
      <c r="E7878" s="29">
        <f ca="1">IF(C7878&lt;Calculator!$D$26,0,IF(DAY($C7878)=1,IF(D7878-Calculator!$G$24&gt;0,Calculator!$G$24,D7878),0))</f>
        <v>0</v>
      </c>
      <c r="F7878" s="29">
        <f ca="1">IF(E7878&gt;0,D7878*Calculator!$G$22/12,0)</f>
        <v>0</v>
      </c>
      <c r="G7878" s="29">
        <f ca="1">IF(E7878&gt;0,(IFERROR(-PMT(Calculator!$G$22/12,Calculator!$G$23*12,Calculator!$G$20),0))-F7878,0)</f>
        <v>0</v>
      </c>
      <c r="H7878" s="29">
        <f t="shared" ca="1" si="496"/>
        <v>0</v>
      </c>
      <c r="I7878" s="29">
        <f t="shared" ca="1" si="494"/>
        <v>0</v>
      </c>
      <c r="J7878" s="30">
        <f>Calculator!$G$40</f>
        <v>6.5000000000000002E-2</v>
      </c>
      <c r="K7878" s="29">
        <f ca="1">IF(C7878&gt;=Calculator!$G$27,IF(DAY($C7878)=1,Calculator!$G$34/2,IF(DAY($C7878)=15,Calculator!$G$34/2,0)),0)</f>
        <v>0</v>
      </c>
      <c r="L7878" s="29">
        <f ca="1">IF(DAY($C7878)=28,IF(H7878=0,0,Calculator!$G$35),0)</f>
        <v>0</v>
      </c>
      <c r="M7878" s="29">
        <f ca="1">IF(I7878&gt;0,IF(DAY($C7878)=1,SUM(INDIRECT("I"&amp;(ROW(C7877)-DAY(C7877))):I7877),0),0)</f>
        <v>0</v>
      </c>
      <c r="N7878" s="29">
        <f ca="1">IF(C7878&lt;Calculator!$G$27,0,IF(C7878=Calculator!$G$27,Calculator!$G$39,IF(H7878-K7878&lt;=0,IF(D7878&gt;Calculator!$G$39,IF(H7878-K7878+E7878+L7878+M7878+Calculator!$G$39&gt;Calculator!$G$39,Calculator!$G$39-(H7878+E7878+L7878+M7878-K7878),Calculator!$G$39),D7878),0)))</f>
        <v>0</v>
      </c>
    </row>
    <row r="7879" spans="1:14" ht="15.75" thickBot="1">
      <c r="A7879" s="33" t="str">
        <f ca="1">IF(C7879=Calculator!$H$27,"F",IF(Daily!D7879+Daily!H7879=0,IF(D7878+H7878&gt;0,"L",""),""))</f>
        <v/>
      </c>
      <c r="B7879" s="34">
        <v>7878</v>
      </c>
      <c r="C7879" s="19">
        <f t="shared" ca="1" si="493"/>
        <v>53808</v>
      </c>
      <c r="D7879" s="29">
        <f t="shared" ca="1" si="495"/>
        <v>0</v>
      </c>
      <c r="E7879" s="29">
        <f ca="1">IF(C7879&lt;Calculator!$D$26,0,IF(DAY($C7879)=1,IF(D7879-Calculator!$G$24&gt;0,Calculator!$G$24,D7879),0))</f>
        <v>0</v>
      </c>
      <c r="F7879" s="29">
        <f ca="1">IF(E7879&gt;0,D7879*Calculator!$G$22/12,0)</f>
        <v>0</v>
      </c>
      <c r="G7879" s="29">
        <f ca="1">IF(E7879&gt;0,(IFERROR(-PMT(Calculator!$G$22/12,Calculator!$G$23*12,Calculator!$G$20),0))-F7879,0)</f>
        <v>0</v>
      </c>
      <c r="H7879" s="29">
        <f t="shared" ca="1" si="496"/>
        <v>0</v>
      </c>
      <c r="I7879" s="29">
        <f t="shared" ca="1" si="494"/>
        <v>0</v>
      </c>
      <c r="J7879" s="30">
        <f>Calculator!$G$40</f>
        <v>6.5000000000000002E-2</v>
      </c>
      <c r="K7879" s="29">
        <f ca="1">IF(C7879&gt;=Calculator!$G$27,IF(DAY($C7879)=1,Calculator!$G$34/2,IF(DAY($C7879)=15,Calculator!$G$34/2,0)),0)</f>
        <v>0</v>
      </c>
      <c r="L7879" s="29">
        <f ca="1">IF(DAY($C7879)=28,IF(H7879=0,0,Calculator!$G$35),0)</f>
        <v>0</v>
      </c>
      <c r="M7879" s="29">
        <f ca="1">IF(I7879&gt;0,IF(DAY($C7879)=1,SUM(INDIRECT("I"&amp;(ROW(C7878)-DAY(C7878))):I7878),0),0)</f>
        <v>0</v>
      </c>
      <c r="N7879" s="29">
        <f ca="1">IF(C7879&lt;Calculator!$G$27,0,IF(C7879=Calculator!$G$27,Calculator!$G$39,IF(H7879-K7879&lt;=0,IF(D7879&gt;Calculator!$G$39,IF(H7879-K7879+E7879+L7879+M7879+Calculator!$G$39&gt;Calculator!$G$39,Calculator!$G$39-(H7879+E7879+L7879+M7879-K7879),Calculator!$G$39),D7879),0)))</f>
        <v>0</v>
      </c>
    </row>
    <row r="7880" spans="1:14" ht="15.75" thickBot="1">
      <c r="A7880" s="33" t="str">
        <f ca="1">IF(C7880=Calculator!$H$27,"F",IF(Daily!D7880+Daily!H7880=0,IF(D7879+H7879&gt;0,"L",""),""))</f>
        <v/>
      </c>
      <c r="B7880" s="34">
        <v>7879</v>
      </c>
      <c r="C7880" s="19">
        <f t="shared" ca="1" si="493"/>
        <v>53809</v>
      </c>
      <c r="D7880" s="29">
        <f t="shared" ca="1" si="495"/>
        <v>0</v>
      </c>
      <c r="E7880" s="29">
        <f ca="1">IF(C7880&lt;Calculator!$D$26,0,IF(DAY($C7880)=1,IF(D7880-Calculator!$G$24&gt;0,Calculator!$G$24,D7880),0))</f>
        <v>0</v>
      </c>
      <c r="F7880" s="29">
        <f ca="1">IF(E7880&gt;0,D7880*Calculator!$G$22/12,0)</f>
        <v>0</v>
      </c>
      <c r="G7880" s="29">
        <f ca="1">IF(E7880&gt;0,(IFERROR(-PMT(Calculator!$G$22/12,Calculator!$G$23*12,Calculator!$G$20),0))-F7880,0)</f>
        <v>0</v>
      </c>
      <c r="H7880" s="29">
        <f t="shared" ca="1" si="496"/>
        <v>0</v>
      </c>
      <c r="I7880" s="29">
        <f t="shared" ca="1" si="494"/>
        <v>0</v>
      </c>
      <c r="J7880" s="30">
        <f>Calculator!$G$40</f>
        <v>6.5000000000000002E-2</v>
      </c>
      <c r="K7880" s="29">
        <f ca="1">IF(C7880&gt;=Calculator!$G$27,IF(DAY($C7880)=1,Calculator!$G$34/2,IF(DAY($C7880)=15,Calculator!$G$34/2,0)),0)</f>
        <v>0</v>
      </c>
      <c r="L7880" s="29">
        <f ca="1">IF(DAY($C7880)=28,IF(H7880=0,0,Calculator!$G$35),0)</f>
        <v>0</v>
      </c>
      <c r="M7880" s="29">
        <f ca="1">IF(I7880&gt;0,IF(DAY($C7880)=1,SUM(INDIRECT("I"&amp;(ROW(C7879)-DAY(C7879))):I7879),0),0)</f>
        <v>0</v>
      </c>
      <c r="N7880" s="29">
        <f ca="1">IF(C7880&lt;Calculator!$G$27,0,IF(C7880=Calculator!$G$27,Calculator!$G$39,IF(H7880-K7880&lt;=0,IF(D7880&gt;Calculator!$G$39,IF(H7880-K7880+E7880+L7880+M7880+Calculator!$G$39&gt;Calculator!$G$39,Calculator!$G$39-(H7880+E7880+L7880+M7880-K7880),Calculator!$G$39),D7880),0)))</f>
        <v>0</v>
      </c>
    </row>
    <row r="7881" spans="1:14" ht="15.75" thickBot="1">
      <c r="A7881" s="33" t="str">
        <f ca="1">IF(C7881=Calculator!$H$27,"F",IF(Daily!D7881+Daily!H7881=0,IF(D7880+H7880&gt;0,"L",""),""))</f>
        <v/>
      </c>
      <c r="B7881" s="34">
        <v>7880</v>
      </c>
      <c r="C7881" s="19">
        <f t="shared" ca="1" si="493"/>
        <v>53810</v>
      </c>
      <c r="D7881" s="29">
        <f t="shared" ca="1" si="495"/>
        <v>0</v>
      </c>
      <c r="E7881" s="29">
        <f ca="1">IF(C7881&lt;Calculator!$D$26,0,IF(DAY($C7881)=1,IF(D7881-Calculator!$G$24&gt;0,Calculator!$G$24,D7881),0))</f>
        <v>0</v>
      </c>
      <c r="F7881" s="29">
        <f ca="1">IF(E7881&gt;0,D7881*Calculator!$G$22/12,0)</f>
        <v>0</v>
      </c>
      <c r="G7881" s="29">
        <f ca="1">IF(E7881&gt;0,(IFERROR(-PMT(Calculator!$G$22/12,Calculator!$G$23*12,Calculator!$G$20),0))-F7881,0)</f>
        <v>0</v>
      </c>
      <c r="H7881" s="29">
        <f t="shared" ca="1" si="496"/>
        <v>0</v>
      </c>
      <c r="I7881" s="29">
        <f t="shared" ca="1" si="494"/>
        <v>0</v>
      </c>
      <c r="J7881" s="30">
        <f>Calculator!$G$40</f>
        <v>6.5000000000000002E-2</v>
      </c>
      <c r="K7881" s="29">
        <f ca="1">IF(C7881&gt;=Calculator!$G$27,IF(DAY($C7881)=1,Calculator!$G$34/2,IF(DAY($C7881)=15,Calculator!$G$34/2,0)),0)</f>
        <v>0</v>
      </c>
      <c r="L7881" s="29">
        <f ca="1">IF(DAY($C7881)=28,IF(H7881=0,0,Calculator!$G$35),0)</f>
        <v>0</v>
      </c>
      <c r="M7881" s="29">
        <f ca="1">IF(I7881&gt;0,IF(DAY($C7881)=1,SUM(INDIRECT("I"&amp;(ROW(C7880)-DAY(C7880))):I7880),0),0)</f>
        <v>0</v>
      </c>
      <c r="N7881" s="29">
        <f ca="1">IF(C7881&lt;Calculator!$G$27,0,IF(C7881=Calculator!$G$27,Calculator!$G$39,IF(H7881-K7881&lt;=0,IF(D7881&gt;Calculator!$G$39,IF(H7881-K7881+E7881+L7881+M7881+Calculator!$G$39&gt;Calculator!$G$39,Calculator!$G$39-(H7881+E7881+L7881+M7881-K7881),Calculator!$G$39),D7881),0)))</f>
        <v>0</v>
      </c>
    </row>
    <row r="7882" spans="1:14" ht="15.75" thickBot="1">
      <c r="A7882" s="33" t="str">
        <f ca="1">IF(C7882=Calculator!$H$27,"F",IF(Daily!D7882+Daily!H7882=0,IF(D7881+H7881&gt;0,"L",""),""))</f>
        <v/>
      </c>
      <c r="B7882" s="34">
        <v>7881</v>
      </c>
      <c r="C7882" s="19">
        <f t="shared" ca="1" si="493"/>
        <v>53811</v>
      </c>
      <c r="D7882" s="29">
        <f t="shared" ca="1" si="495"/>
        <v>0</v>
      </c>
      <c r="E7882" s="29">
        <f ca="1">IF(C7882&lt;Calculator!$D$26,0,IF(DAY($C7882)=1,IF(D7882-Calculator!$G$24&gt;0,Calculator!$G$24,D7882),0))</f>
        <v>0</v>
      </c>
      <c r="F7882" s="29">
        <f ca="1">IF(E7882&gt;0,D7882*Calculator!$G$22/12,0)</f>
        <v>0</v>
      </c>
      <c r="G7882" s="29">
        <f ca="1">IF(E7882&gt;0,(IFERROR(-PMT(Calculator!$G$22/12,Calculator!$G$23*12,Calculator!$G$20),0))-F7882,0)</f>
        <v>0</v>
      </c>
      <c r="H7882" s="29">
        <f t="shared" ca="1" si="496"/>
        <v>0</v>
      </c>
      <c r="I7882" s="29">
        <f t="shared" ca="1" si="494"/>
        <v>0</v>
      </c>
      <c r="J7882" s="30">
        <f>Calculator!$G$40</f>
        <v>6.5000000000000002E-2</v>
      </c>
      <c r="K7882" s="29">
        <f ca="1">IF(C7882&gt;=Calculator!$G$27,IF(DAY($C7882)=1,Calculator!$G$34/2,IF(DAY($C7882)=15,Calculator!$G$34/2,0)),0)</f>
        <v>0</v>
      </c>
      <c r="L7882" s="29">
        <f ca="1">IF(DAY($C7882)=28,IF(H7882=0,0,Calculator!$G$35),0)</f>
        <v>0</v>
      </c>
      <c r="M7882" s="29">
        <f ca="1">IF(I7882&gt;0,IF(DAY($C7882)=1,SUM(INDIRECT("I"&amp;(ROW(C7881)-DAY(C7881))):I7881),0),0)</f>
        <v>0</v>
      </c>
      <c r="N7882" s="29">
        <f ca="1">IF(C7882&lt;Calculator!$G$27,0,IF(C7882=Calculator!$G$27,Calculator!$G$39,IF(H7882-K7882&lt;=0,IF(D7882&gt;Calculator!$G$39,IF(H7882-K7882+E7882+L7882+M7882+Calculator!$G$39&gt;Calculator!$G$39,Calculator!$G$39-(H7882+E7882+L7882+M7882-K7882),Calculator!$G$39),D7882),0)))</f>
        <v>0</v>
      </c>
    </row>
    <row r="7883" spans="1:14" ht="15.75" thickBot="1">
      <c r="A7883" s="33" t="str">
        <f ca="1">IF(C7883=Calculator!$H$27,"F",IF(Daily!D7883+Daily!H7883=0,IF(D7882+H7882&gt;0,"L",""),""))</f>
        <v/>
      </c>
      <c r="B7883" s="34">
        <v>7882</v>
      </c>
      <c r="C7883" s="19">
        <f t="shared" ca="1" si="493"/>
        <v>53812</v>
      </c>
      <c r="D7883" s="29">
        <f t="shared" ca="1" si="495"/>
        <v>0</v>
      </c>
      <c r="E7883" s="29">
        <f ca="1">IF(C7883&lt;Calculator!$D$26,0,IF(DAY($C7883)=1,IF(D7883-Calculator!$G$24&gt;0,Calculator!$G$24,D7883),0))</f>
        <v>0</v>
      </c>
      <c r="F7883" s="29">
        <f ca="1">IF(E7883&gt;0,D7883*Calculator!$G$22/12,0)</f>
        <v>0</v>
      </c>
      <c r="G7883" s="29">
        <f ca="1">IF(E7883&gt;0,(IFERROR(-PMT(Calculator!$G$22/12,Calculator!$G$23*12,Calculator!$G$20),0))-F7883,0)</f>
        <v>0</v>
      </c>
      <c r="H7883" s="29">
        <f t="shared" ca="1" si="496"/>
        <v>0</v>
      </c>
      <c r="I7883" s="29">
        <f t="shared" ca="1" si="494"/>
        <v>0</v>
      </c>
      <c r="J7883" s="30">
        <f>Calculator!$G$40</f>
        <v>6.5000000000000002E-2</v>
      </c>
      <c r="K7883" s="29">
        <f ca="1">IF(C7883&gt;=Calculator!$G$27,IF(DAY($C7883)=1,Calculator!$G$34/2,IF(DAY($C7883)=15,Calculator!$G$34/2,0)),0)</f>
        <v>0</v>
      </c>
      <c r="L7883" s="29">
        <f ca="1">IF(DAY($C7883)=28,IF(H7883=0,0,Calculator!$G$35),0)</f>
        <v>0</v>
      </c>
      <c r="M7883" s="29">
        <f ca="1">IF(I7883&gt;0,IF(DAY($C7883)=1,SUM(INDIRECT("I"&amp;(ROW(C7882)-DAY(C7882))):I7882),0),0)</f>
        <v>0</v>
      </c>
      <c r="N7883" s="29">
        <f ca="1">IF(C7883&lt;Calculator!$G$27,0,IF(C7883=Calculator!$G$27,Calculator!$G$39,IF(H7883-K7883&lt;=0,IF(D7883&gt;Calculator!$G$39,IF(H7883-K7883+E7883+L7883+M7883+Calculator!$G$39&gt;Calculator!$G$39,Calculator!$G$39-(H7883+E7883+L7883+M7883-K7883),Calculator!$G$39),D7883),0)))</f>
        <v>0</v>
      </c>
    </row>
    <row r="7884" spans="1:14" ht="15.75" thickBot="1">
      <c r="A7884" s="33" t="str">
        <f ca="1">IF(C7884=Calculator!$H$27,"F",IF(Daily!D7884+Daily!H7884=0,IF(D7883+H7883&gt;0,"L",""),""))</f>
        <v/>
      </c>
      <c r="B7884" s="34">
        <v>7883</v>
      </c>
      <c r="C7884" s="19">
        <f t="shared" ca="1" si="493"/>
        <v>53813</v>
      </c>
      <c r="D7884" s="29">
        <f t="shared" ca="1" si="495"/>
        <v>0</v>
      </c>
      <c r="E7884" s="29">
        <f ca="1">IF(C7884&lt;Calculator!$D$26,0,IF(DAY($C7884)=1,IF(D7884-Calculator!$G$24&gt;0,Calculator!$G$24,D7884),0))</f>
        <v>0</v>
      </c>
      <c r="F7884" s="29">
        <f ca="1">IF(E7884&gt;0,D7884*Calculator!$G$22/12,0)</f>
        <v>0</v>
      </c>
      <c r="G7884" s="29">
        <f ca="1">IF(E7884&gt;0,(IFERROR(-PMT(Calculator!$G$22/12,Calculator!$G$23*12,Calculator!$G$20),0))-F7884,0)</f>
        <v>0</v>
      </c>
      <c r="H7884" s="29">
        <f t="shared" ca="1" si="496"/>
        <v>0</v>
      </c>
      <c r="I7884" s="29">
        <f t="shared" ca="1" si="494"/>
        <v>0</v>
      </c>
      <c r="J7884" s="30">
        <f>Calculator!$G$40</f>
        <v>6.5000000000000002E-2</v>
      </c>
      <c r="K7884" s="29">
        <f ca="1">IF(C7884&gt;=Calculator!$G$27,IF(DAY($C7884)=1,Calculator!$G$34/2,IF(DAY($C7884)=15,Calculator!$G$34/2,0)),0)</f>
        <v>4500</v>
      </c>
      <c r="L7884" s="29">
        <f ca="1">IF(DAY($C7884)=28,IF(H7884=0,0,Calculator!$G$35),0)</f>
        <v>0</v>
      </c>
      <c r="M7884" s="29">
        <f ca="1">IF(I7884&gt;0,IF(DAY($C7884)=1,SUM(INDIRECT("I"&amp;(ROW(C7883)-DAY(C7883))):I7883),0),0)</f>
        <v>0</v>
      </c>
      <c r="N7884" s="29">
        <f ca="1">IF(C7884&lt;Calculator!$G$27,0,IF(C7884=Calculator!$G$27,Calculator!$G$39,IF(H7884-K7884&lt;=0,IF(D7884&gt;Calculator!$G$39,IF(H7884-K7884+E7884+L7884+M7884+Calculator!$G$39&gt;Calculator!$G$39,Calculator!$G$39-(H7884+E7884+L7884+M7884-K7884),Calculator!$G$39),D7884),0)))</f>
        <v>0</v>
      </c>
    </row>
    <row r="7885" spans="1:14" ht="15.75" thickBot="1">
      <c r="A7885" s="33" t="str">
        <f ca="1">IF(C7885=Calculator!$H$27,"F",IF(Daily!D7885+Daily!H7885=0,IF(D7884+H7884&gt;0,"L",""),""))</f>
        <v/>
      </c>
      <c r="B7885" s="34">
        <v>7884</v>
      </c>
      <c r="C7885" s="19">
        <f t="shared" ca="1" si="493"/>
        <v>53814</v>
      </c>
      <c r="D7885" s="29">
        <f t="shared" ca="1" si="495"/>
        <v>0</v>
      </c>
      <c r="E7885" s="29">
        <f ca="1">IF(C7885&lt;Calculator!$D$26,0,IF(DAY($C7885)=1,IF(D7885-Calculator!$G$24&gt;0,Calculator!$G$24,D7885),0))</f>
        <v>0</v>
      </c>
      <c r="F7885" s="29">
        <f ca="1">IF(E7885&gt;0,D7885*Calculator!$G$22/12,0)</f>
        <v>0</v>
      </c>
      <c r="G7885" s="29">
        <f ca="1">IF(E7885&gt;0,(IFERROR(-PMT(Calculator!$G$22/12,Calculator!$G$23*12,Calculator!$G$20),0))-F7885,0)</f>
        <v>0</v>
      </c>
      <c r="H7885" s="29">
        <f t="shared" ca="1" si="496"/>
        <v>0</v>
      </c>
      <c r="I7885" s="29">
        <f t="shared" ca="1" si="494"/>
        <v>0</v>
      </c>
      <c r="J7885" s="30">
        <f>Calculator!$G$40</f>
        <v>6.5000000000000002E-2</v>
      </c>
      <c r="K7885" s="29">
        <f ca="1">IF(C7885&gt;=Calculator!$G$27,IF(DAY($C7885)=1,Calculator!$G$34/2,IF(DAY($C7885)=15,Calculator!$G$34/2,0)),0)</f>
        <v>0</v>
      </c>
      <c r="L7885" s="29">
        <f ca="1">IF(DAY($C7885)=28,IF(H7885=0,0,Calculator!$G$35),0)</f>
        <v>0</v>
      </c>
      <c r="M7885" s="29">
        <f ca="1">IF(I7885&gt;0,IF(DAY($C7885)=1,SUM(INDIRECT("I"&amp;(ROW(C7884)-DAY(C7884))):I7884),0),0)</f>
        <v>0</v>
      </c>
      <c r="N7885" s="29">
        <f ca="1">IF(C7885&lt;Calculator!$G$27,0,IF(C7885=Calculator!$G$27,Calculator!$G$39,IF(H7885-K7885&lt;=0,IF(D7885&gt;Calculator!$G$39,IF(H7885-K7885+E7885+L7885+M7885+Calculator!$G$39&gt;Calculator!$G$39,Calculator!$G$39-(H7885+E7885+L7885+M7885-K7885),Calculator!$G$39),D7885),0)))</f>
        <v>0</v>
      </c>
    </row>
    <row r="7886" spans="1:14" ht="15.75" thickBot="1">
      <c r="A7886" s="33" t="str">
        <f ca="1">IF(C7886=Calculator!$H$27,"F",IF(Daily!D7886+Daily!H7886=0,IF(D7885+H7885&gt;0,"L",""),""))</f>
        <v/>
      </c>
      <c r="B7886" s="34">
        <v>7885</v>
      </c>
      <c r="C7886" s="19">
        <f t="shared" ca="1" si="493"/>
        <v>53815</v>
      </c>
      <c r="D7886" s="29">
        <f t="shared" ca="1" si="495"/>
        <v>0</v>
      </c>
      <c r="E7886" s="29">
        <f ca="1">IF(C7886&lt;Calculator!$D$26,0,IF(DAY($C7886)=1,IF(D7886-Calculator!$G$24&gt;0,Calculator!$G$24,D7886),0))</f>
        <v>0</v>
      </c>
      <c r="F7886" s="29">
        <f ca="1">IF(E7886&gt;0,D7886*Calculator!$G$22/12,0)</f>
        <v>0</v>
      </c>
      <c r="G7886" s="29">
        <f ca="1">IF(E7886&gt;0,(IFERROR(-PMT(Calculator!$G$22/12,Calculator!$G$23*12,Calculator!$G$20),0))-F7886,0)</f>
        <v>0</v>
      </c>
      <c r="H7886" s="29">
        <f t="shared" ca="1" si="496"/>
        <v>0</v>
      </c>
      <c r="I7886" s="29">
        <f t="shared" ca="1" si="494"/>
        <v>0</v>
      </c>
      <c r="J7886" s="30">
        <f>Calculator!$G$40</f>
        <v>6.5000000000000002E-2</v>
      </c>
      <c r="K7886" s="29">
        <f ca="1">IF(C7886&gt;=Calculator!$G$27,IF(DAY($C7886)=1,Calculator!$G$34/2,IF(DAY($C7886)=15,Calculator!$G$34/2,0)),0)</f>
        <v>0</v>
      </c>
      <c r="L7886" s="29">
        <f ca="1">IF(DAY($C7886)=28,IF(H7886=0,0,Calculator!$G$35),0)</f>
        <v>0</v>
      </c>
      <c r="M7886" s="29">
        <f ca="1">IF(I7886&gt;0,IF(DAY($C7886)=1,SUM(INDIRECT("I"&amp;(ROW(C7885)-DAY(C7885))):I7885),0),0)</f>
        <v>0</v>
      </c>
      <c r="N7886" s="29">
        <f ca="1">IF(C7886&lt;Calculator!$G$27,0,IF(C7886=Calculator!$G$27,Calculator!$G$39,IF(H7886-K7886&lt;=0,IF(D7886&gt;Calculator!$G$39,IF(H7886-K7886+E7886+L7886+M7886+Calculator!$G$39&gt;Calculator!$G$39,Calculator!$G$39-(H7886+E7886+L7886+M7886-K7886),Calculator!$G$39),D7886),0)))</f>
        <v>0</v>
      </c>
    </row>
    <row r="7887" spans="1:14" ht="15.75" thickBot="1">
      <c r="A7887" s="33" t="str">
        <f ca="1">IF(C7887=Calculator!$H$27,"F",IF(Daily!D7887+Daily!H7887=0,IF(D7886+H7886&gt;0,"L",""),""))</f>
        <v/>
      </c>
      <c r="B7887" s="34">
        <v>7886</v>
      </c>
      <c r="C7887" s="19">
        <f t="shared" ca="1" si="493"/>
        <v>53816</v>
      </c>
      <c r="D7887" s="29">
        <f t="shared" ca="1" si="495"/>
        <v>0</v>
      </c>
      <c r="E7887" s="29">
        <f ca="1">IF(C7887&lt;Calculator!$D$26,0,IF(DAY($C7887)=1,IF(D7887-Calculator!$G$24&gt;0,Calculator!$G$24,D7887),0))</f>
        <v>0</v>
      </c>
      <c r="F7887" s="29">
        <f ca="1">IF(E7887&gt;0,D7887*Calculator!$G$22/12,0)</f>
        <v>0</v>
      </c>
      <c r="G7887" s="29">
        <f ca="1">IF(E7887&gt;0,(IFERROR(-PMT(Calculator!$G$22/12,Calculator!$G$23*12,Calculator!$G$20),0))-F7887,0)</f>
        <v>0</v>
      </c>
      <c r="H7887" s="29">
        <f t="shared" ca="1" si="496"/>
        <v>0</v>
      </c>
      <c r="I7887" s="29">
        <f t="shared" ca="1" si="494"/>
        <v>0</v>
      </c>
      <c r="J7887" s="30">
        <f>Calculator!$G$40</f>
        <v>6.5000000000000002E-2</v>
      </c>
      <c r="K7887" s="29">
        <f ca="1">IF(C7887&gt;=Calculator!$G$27,IF(DAY($C7887)=1,Calculator!$G$34/2,IF(DAY($C7887)=15,Calculator!$G$34/2,0)),0)</f>
        <v>0</v>
      </c>
      <c r="L7887" s="29">
        <f ca="1">IF(DAY($C7887)=28,IF(H7887=0,0,Calculator!$G$35),0)</f>
        <v>0</v>
      </c>
      <c r="M7887" s="29">
        <f ca="1">IF(I7887&gt;0,IF(DAY($C7887)=1,SUM(INDIRECT("I"&amp;(ROW(C7886)-DAY(C7886))):I7886),0),0)</f>
        <v>0</v>
      </c>
      <c r="N7887" s="29">
        <f ca="1">IF(C7887&lt;Calculator!$G$27,0,IF(C7887=Calculator!$G$27,Calculator!$G$39,IF(H7887-K7887&lt;=0,IF(D7887&gt;Calculator!$G$39,IF(H7887-K7887+E7887+L7887+M7887+Calculator!$G$39&gt;Calculator!$G$39,Calculator!$G$39-(H7887+E7887+L7887+M7887-K7887),Calculator!$G$39),D7887),0)))</f>
        <v>0</v>
      </c>
    </row>
    <row r="7888" spans="1:14" ht="15.75" thickBot="1">
      <c r="A7888" s="33" t="str">
        <f ca="1">IF(C7888=Calculator!$H$27,"F",IF(Daily!D7888+Daily!H7888=0,IF(D7887+H7887&gt;0,"L",""),""))</f>
        <v/>
      </c>
      <c r="B7888" s="34">
        <v>7887</v>
      </c>
      <c r="C7888" s="19">
        <f t="shared" ca="1" si="493"/>
        <v>53817</v>
      </c>
      <c r="D7888" s="29">
        <f t="shared" ca="1" si="495"/>
        <v>0</v>
      </c>
      <c r="E7888" s="29">
        <f ca="1">IF(C7888&lt;Calculator!$D$26,0,IF(DAY($C7888)=1,IF(D7888-Calculator!$G$24&gt;0,Calculator!$G$24,D7888),0))</f>
        <v>0</v>
      </c>
      <c r="F7888" s="29">
        <f ca="1">IF(E7888&gt;0,D7888*Calculator!$G$22/12,0)</f>
        <v>0</v>
      </c>
      <c r="G7888" s="29">
        <f ca="1">IF(E7888&gt;0,(IFERROR(-PMT(Calculator!$G$22/12,Calculator!$G$23*12,Calculator!$G$20),0))-F7888,0)</f>
        <v>0</v>
      </c>
      <c r="H7888" s="29">
        <f t="shared" ca="1" si="496"/>
        <v>0</v>
      </c>
      <c r="I7888" s="29">
        <f t="shared" ca="1" si="494"/>
        <v>0</v>
      </c>
      <c r="J7888" s="30">
        <f>Calculator!$G$40</f>
        <v>6.5000000000000002E-2</v>
      </c>
      <c r="K7888" s="29">
        <f ca="1">IF(C7888&gt;=Calculator!$G$27,IF(DAY($C7888)=1,Calculator!$G$34/2,IF(DAY($C7888)=15,Calculator!$G$34/2,0)),0)</f>
        <v>0</v>
      </c>
      <c r="L7888" s="29">
        <f ca="1">IF(DAY($C7888)=28,IF(H7888=0,0,Calculator!$G$35),0)</f>
        <v>0</v>
      </c>
      <c r="M7888" s="29">
        <f ca="1">IF(I7888&gt;0,IF(DAY($C7888)=1,SUM(INDIRECT("I"&amp;(ROW(C7887)-DAY(C7887))):I7887),0),0)</f>
        <v>0</v>
      </c>
      <c r="N7888" s="29">
        <f ca="1">IF(C7888&lt;Calculator!$G$27,0,IF(C7888=Calculator!$G$27,Calculator!$G$39,IF(H7888-K7888&lt;=0,IF(D7888&gt;Calculator!$G$39,IF(H7888-K7888+E7888+L7888+M7888+Calculator!$G$39&gt;Calculator!$G$39,Calculator!$G$39-(H7888+E7888+L7888+M7888-K7888),Calculator!$G$39),D7888),0)))</f>
        <v>0</v>
      </c>
    </row>
    <row r="7889" spans="1:14" ht="15.75" thickBot="1">
      <c r="A7889" s="33" t="str">
        <f ca="1">IF(C7889=Calculator!$H$27,"F",IF(Daily!D7889+Daily!H7889=0,IF(D7888+H7888&gt;0,"L",""),""))</f>
        <v/>
      </c>
      <c r="B7889" s="34">
        <v>7888</v>
      </c>
      <c r="C7889" s="19">
        <f t="shared" ca="1" si="493"/>
        <v>53818</v>
      </c>
      <c r="D7889" s="29">
        <f t="shared" ca="1" si="495"/>
        <v>0</v>
      </c>
      <c r="E7889" s="29">
        <f ca="1">IF(C7889&lt;Calculator!$D$26,0,IF(DAY($C7889)=1,IF(D7889-Calculator!$G$24&gt;0,Calculator!$G$24,D7889),0))</f>
        <v>0</v>
      </c>
      <c r="F7889" s="29">
        <f ca="1">IF(E7889&gt;0,D7889*Calculator!$G$22/12,0)</f>
        <v>0</v>
      </c>
      <c r="G7889" s="29">
        <f ca="1">IF(E7889&gt;0,(IFERROR(-PMT(Calculator!$G$22/12,Calculator!$G$23*12,Calculator!$G$20),0))-F7889,0)</f>
        <v>0</v>
      </c>
      <c r="H7889" s="29">
        <f t="shared" ca="1" si="496"/>
        <v>0</v>
      </c>
      <c r="I7889" s="29">
        <f t="shared" ca="1" si="494"/>
        <v>0</v>
      </c>
      <c r="J7889" s="30">
        <f>Calculator!$G$40</f>
        <v>6.5000000000000002E-2</v>
      </c>
      <c r="K7889" s="29">
        <f ca="1">IF(C7889&gt;=Calculator!$G$27,IF(DAY($C7889)=1,Calculator!$G$34/2,IF(DAY($C7889)=15,Calculator!$G$34/2,0)),0)</f>
        <v>0</v>
      </c>
      <c r="L7889" s="29">
        <f ca="1">IF(DAY($C7889)=28,IF(H7889=0,0,Calculator!$G$35),0)</f>
        <v>0</v>
      </c>
      <c r="M7889" s="29">
        <f ca="1">IF(I7889&gt;0,IF(DAY($C7889)=1,SUM(INDIRECT("I"&amp;(ROW(C7888)-DAY(C7888))):I7888),0),0)</f>
        <v>0</v>
      </c>
      <c r="N7889" s="29">
        <f ca="1">IF(C7889&lt;Calculator!$G$27,0,IF(C7889=Calculator!$G$27,Calculator!$G$39,IF(H7889-K7889&lt;=0,IF(D7889&gt;Calculator!$G$39,IF(H7889-K7889+E7889+L7889+M7889+Calculator!$G$39&gt;Calculator!$G$39,Calculator!$G$39-(H7889+E7889+L7889+M7889-K7889),Calculator!$G$39),D7889),0)))</f>
        <v>0</v>
      </c>
    </row>
    <row r="7890" spans="1:14" ht="15.75" thickBot="1">
      <c r="A7890" s="33" t="str">
        <f ca="1">IF(C7890=Calculator!$H$27,"F",IF(Daily!D7890+Daily!H7890=0,IF(D7889+H7889&gt;0,"L",""),""))</f>
        <v/>
      </c>
      <c r="B7890" s="34">
        <v>7889</v>
      </c>
      <c r="C7890" s="19">
        <f t="shared" ca="1" si="493"/>
        <v>53819</v>
      </c>
      <c r="D7890" s="29">
        <f t="shared" ca="1" si="495"/>
        <v>0</v>
      </c>
      <c r="E7890" s="29">
        <f ca="1">IF(C7890&lt;Calculator!$D$26,0,IF(DAY($C7890)=1,IF(D7890-Calculator!$G$24&gt;0,Calculator!$G$24,D7890),0))</f>
        <v>0</v>
      </c>
      <c r="F7890" s="29">
        <f ca="1">IF(E7890&gt;0,D7890*Calculator!$G$22/12,0)</f>
        <v>0</v>
      </c>
      <c r="G7890" s="29">
        <f ca="1">IF(E7890&gt;0,(IFERROR(-PMT(Calculator!$G$22/12,Calculator!$G$23*12,Calculator!$G$20),0))-F7890,0)</f>
        <v>0</v>
      </c>
      <c r="H7890" s="29">
        <f t="shared" ca="1" si="496"/>
        <v>0</v>
      </c>
      <c r="I7890" s="29">
        <f t="shared" ca="1" si="494"/>
        <v>0</v>
      </c>
      <c r="J7890" s="30">
        <f>Calculator!$G$40</f>
        <v>6.5000000000000002E-2</v>
      </c>
      <c r="K7890" s="29">
        <f ca="1">IF(C7890&gt;=Calculator!$G$27,IF(DAY($C7890)=1,Calculator!$G$34/2,IF(DAY($C7890)=15,Calculator!$G$34/2,0)),0)</f>
        <v>0</v>
      </c>
      <c r="L7890" s="29">
        <f ca="1">IF(DAY($C7890)=28,IF(H7890=0,0,Calculator!$G$35),0)</f>
        <v>0</v>
      </c>
      <c r="M7890" s="29">
        <f ca="1">IF(I7890&gt;0,IF(DAY($C7890)=1,SUM(INDIRECT("I"&amp;(ROW(C7889)-DAY(C7889))):I7889),0),0)</f>
        <v>0</v>
      </c>
      <c r="N7890" s="29">
        <f ca="1">IF(C7890&lt;Calculator!$G$27,0,IF(C7890=Calculator!$G$27,Calculator!$G$39,IF(H7890-K7890&lt;=0,IF(D7890&gt;Calculator!$G$39,IF(H7890-K7890+E7890+L7890+M7890+Calculator!$G$39&gt;Calculator!$G$39,Calculator!$G$39-(H7890+E7890+L7890+M7890-K7890),Calculator!$G$39),D7890),0)))</f>
        <v>0</v>
      </c>
    </row>
    <row r="7891" spans="1:14" ht="15.75" thickBot="1">
      <c r="A7891" s="33" t="str">
        <f ca="1">IF(C7891=Calculator!$H$27,"F",IF(Daily!D7891+Daily!H7891=0,IF(D7890+H7890&gt;0,"L",""),""))</f>
        <v/>
      </c>
      <c r="B7891" s="34">
        <v>7890</v>
      </c>
      <c r="C7891" s="19">
        <f t="shared" ca="1" si="493"/>
        <v>53820</v>
      </c>
      <c r="D7891" s="29">
        <f t="shared" ca="1" si="495"/>
        <v>0</v>
      </c>
      <c r="E7891" s="29">
        <f ca="1">IF(C7891&lt;Calculator!$D$26,0,IF(DAY($C7891)=1,IF(D7891-Calculator!$G$24&gt;0,Calculator!$G$24,D7891),0))</f>
        <v>0</v>
      </c>
      <c r="F7891" s="29">
        <f ca="1">IF(E7891&gt;0,D7891*Calculator!$G$22/12,0)</f>
        <v>0</v>
      </c>
      <c r="G7891" s="29">
        <f ca="1">IF(E7891&gt;0,(IFERROR(-PMT(Calculator!$G$22/12,Calculator!$G$23*12,Calculator!$G$20),0))-F7891,0)</f>
        <v>0</v>
      </c>
      <c r="H7891" s="29">
        <f t="shared" ca="1" si="496"/>
        <v>0</v>
      </c>
      <c r="I7891" s="29">
        <f t="shared" ca="1" si="494"/>
        <v>0</v>
      </c>
      <c r="J7891" s="30">
        <f>Calculator!$G$40</f>
        <v>6.5000000000000002E-2</v>
      </c>
      <c r="K7891" s="29">
        <f ca="1">IF(C7891&gt;=Calculator!$G$27,IF(DAY($C7891)=1,Calculator!$G$34/2,IF(DAY($C7891)=15,Calculator!$G$34/2,0)),0)</f>
        <v>0</v>
      </c>
      <c r="L7891" s="29">
        <f ca="1">IF(DAY($C7891)=28,IF(H7891=0,0,Calculator!$G$35),0)</f>
        <v>0</v>
      </c>
      <c r="M7891" s="29">
        <f ca="1">IF(I7891&gt;0,IF(DAY($C7891)=1,SUM(INDIRECT("I"&amp;(ROW(C7890)-DAY(C7890))):I7890),0),0)</f>
        <v>0</v>
      </c>
      <c r="N7891" s="29">
        <f ca="1">IF(C7891&lt;Calculator!$G$27,0,IF(C7891=Calculator!$G$27,Calculator!$G$39,IF(H7891-K7891&lt;=0,IF(D7891&gt;Calculator!$G$39,IF(H7891-K7891+E7891+L7891+M7891+Calculator!$G$39&gt;Calculator!$G$39,Calculator!$G$39-(H7891+E7891+L7891+M7891-K7891),Calculator!$G$39),D7891),0)))</f>
        <v>0</v>
      </c>
    </row>
    <row r="7892" spans="1:14" ht="15.75" thickBot="1">
      <c r="A7892" s="33" t="str">
        <f ca="1">IF(C7892=Calculator!$H$27,"F",IF(Daily!D7892+Daily!H7892=0,IF(D7891+H7891&gt;0,"L",""),""))</f>
        <v/>
      </c>
      <c r="B7892" s="34">
        <v>7891</v>
      </c>
      <c r="C7892" s="19">
        <f t="shared" ca="1" si="493"/>
        <v>53821</v>
      </c>
      <c r="D7892" s="29">
        <f t="shared" ca="1" si="495"/>
        <v>0</v>
      </c>
      <c r="E7892" s="29">
        <f ca="1">IF(C7892&lt;Calculator!$D$26,0,IF(DAY($C7892)=1,IF(D7892-Calculator!$G$24&gt;0,Calculator!$G$24,D7892),0))</f>
        <v>0</v>
      </c>
      <c r="F7892" s="29">
        <f ca="1">IF(E7892&gt;0,D7892*Calculator!$G$22/12,0)</f>
        <v>0</v>
      </c>
      <c r="G7892" s="29">
        <f ca="1">IF(E7892&gt;0,(IFERROR(-PMT(Calculator!$G$22/12,Calculator!$G$23*12,Calculator!$G$20),0))-F7892,0)</f>
        <v>0</v>
      </c>
      <c r="H7892" s="29">
        <f t="shared" ca="1" si="496"/>
        <v>0</v>
      </c>
      <c r="I7892" s="29">
        <f t="shared" ca="1" si="494"/>
        <v>0</v>
      </c>
      <c r="J7892" s="30">
        <f>Calculator!$G$40</f>
        <v>6.5000000000000002E-2</v>
      </c>
      <c r="K7892" s="29">
        <f ca="1">IF(C7892&gt;=Calculator!$G$27,IF(DAY($C7892)=1,Calculator!$G$34/2,IF(DAY($C7892)=15,Calculator!$G$34/2,0)),0)</f>
        <v>0</v>
      </c>
      <c r="L7892" s="29">
        <f ca="1">IF(DAY($C7892)=28,IF(H7892=0,0,Calculator!$G$35),0)</f>
        <v>0</v>
      </c>
      <c r="M7892" s="29">
        <f ca="1">IF(I7892&gt;0,IF(DAY($C7892)=1,SUM(INDIRECT("I"&amp;(ROW(C7891)-DAY(C7891))):I7891),0),0)</f>
        <v>0</v>
      </c>
      <c r="N7892" s="29">
        <f ca="1">IF(C7892&lt;Calculator!$G$27,0,IF(C7892=Calculator!$G$27,Calculator!$G$39,IF(H7892-K7892&lt;=0,IF(D7892&gt;Calculator!$G$39,IF(H7892-K7892+E7892+L7892+M7892+Calculator!$G$39&gt;Calculator!$G$39,Calculator!$G$39-(H7892+E7892+L7892+M7892-K7892),Calculator!$G$39),D7892),0)))</f>
        <v>0</v>
      </c>
    </row>
    <row r="7893" spans="1:14" ht="15.75" thickBot="1">
      <c r="A7893" s="33" t="str">
        <f ca="1">IF(C7893=Calculator!$H$27,"F",IF(Daily!D7893+Daily!H7893=0,IF(D7892+H7892&gt;0,"L",""),""))</f>
        <v/>
      </c>
      <c r="B7893" s="34">
        <v>7892</v>
      </c>
      <c r="C7893" s="19">
        <f t="shared" ca="1" si="493"/>
        <v>53822</v>
      </c>
      <c r="D7893" s="29">
        <f t="shared" ca="1" si="495"/>
        <v>0</v>
      </c>
      <c r="E7893" s="29">
        <f ca="1">IF(C7893&lt;Calculator!$D$26,0,IF(DAY($C7893)=1,IF(D7893-Calculator!$G$24&gt;0,Calculator!$G$24,D7893),0))</f>
        <v>0</v>
      </c>
      <c r="F7893" s="29">
        <f ca="1">IF(E7893&gt;0,D7893*Calculator!$G$22/12,0)</f>
        <v>0</v>
      </c>
      <c r="G7893" s="29">
        <f ca="1">IF(E7893&gt;0,(IFERROR(-PMT(Calculator!$G$22/12,Calculator!$G$23*12,Calculator!$G$20),0))-F7893,0)</f>
        <v>0</v>
      </c>
      <c r="H7893" s="29">
        <f t="shared" ca="1" si="496"/>
        <v>0</v>
      </c>
      <c r="I7893" s="29">
        <f t="shared" ca="1" si="494"/>
        <v>0</v>
      </c>
      <c r="J7893" s="30">
        <f>Calculator!$G$40</f>
        <v>6.5000000000000002E-2</v>
      </c>
      <c r="K7893" s="29">
        <f ca="1">IF(C7893&gt;=Calculator!$G$27,IF(DAY($C7893)=1,Calculator!$G$34/2,IF(DAY($C7893)=15,Calculator!$G$34/2,0)),0)</f>
        <v>0</v>
      </c>
      <c r="L7893" s="29">
        <f ca="1">IF(DAY($C7893)=28,IF(H7893=0,0,Calculator!$G$35),0)</f>
        <v>0</v>
      </c>
      <c r="M7893" s="29">
        <f ca="1">IF(I7893&gt;0,IF(DAY($C7893)=1,SUM(INDIRECT("I"&amp;(ROW(C7892)-DAY(C7892))):I7892),0),0)</f>
        <v>0</v>
      </c>
      <c r="N7893" s="29">
        <f ca="1">IF(C7893&lt;Calculator!$G$27,0,IF(C7893=Calculator!$G$27,Calculator!$G$39,IF(H7893-K7893&lt;=0,IF(D7893&gt;Calculator!$G$39,IF(H7893-K7893+E7893+L7893+M7893+Calculator!$G$39&gt;Calculator!$G$39,Calculator!$G$39-(H7893+E7893+L7893+M7893-K7893),Calculator!$G$39),D7893),0)))</f>
        <v>0</v>
      </c>
    </row>
    <row r="7894" spans="1:14" ht="15.75" thickBot="1">
      <c r="A7894" s="33" t="str">
        <f ca="1">IF(C7894=Calculator!$H$27,"F",IF(Daily!D7894+Daily!H7894=0,IF(D7893+H7893&gt;0,"L",""),""))</f>
        <v/>
      </c>
      <c r="B7894" s="34">
        <v>7893</v>
      </c>
      <c r="C7894" s="19">
        <f t="shared" ca="1" si="493"/>
        <v>53823</v>
      </c>
      <c r="D7894" s="29">
        <f t="shared" ca="1" si="495"/>
        <v>0</v>
      </c>
      <c r="E7894" s="29">
        <f ca="1">IF(C7894&lt;Calculator!$D$26,0,IF(DAY($C7894)=1,IF(D7894-Calculator!$G$24&gt;0,Calculator!$G$24,D7894),0))</f>
        <v>0</v>
      </c>
      <c r="F7894" s="29">
        <f ca="1">IF(E7894&gt;0,D7894*Calculator!$G$22/12,0)</f>
        <v>0</v>
      </c>
      <c r="G7894" s="29">
        <f ca="1">IF(E7894&gt;0,(IFERROR(-PMT(Calculator!$G$22/12,Calculator!$G$23*12,Calculator!$G$20),0))-F7894,0)</f>
        <v>0</v>
      </c>
      <c r="H7894" s="29">
        <f t="shared" ca="1" si="496"/>
        <v>0</v>
      </c>
      <c r="I7894" s="29">
        <f t="shared" ca="1" si="494"/>
        <v>0</v>
      </c>
      <c r="J7894" s="30">
        <f>Calculator!$G$40</f>
        <v>6.5000000000000002E-2</v>
      </c>
      <c r="K7894" s="29">
        <f ca="1">IF(C7894&gt;=Calculator!$G$27,IF(DAY($C7894)=1,Calculator!$G$34/2,IF(DAY($C7894)=15,Calculator!$G$34/2,0)),0)</f>
        <v>0</v>
      </c>
      <c r="L7894" s="29">
        <f ca="1">IF(DAY($C7894)=28,IF(H7894=0,0,Calculator!$G$35),0)</f>
        <v>0</v>
      </c>
      <c r="M7894" s="29">
        <f ca="1">IF(I7894&gt;0,IF(DAY($C7894)=1,SUM(INDIRECT("I"&amp;(ROW(C7893)-DAY(C7893))):I7893),0),0)</f>
        <v>0</v>
      </c>
      <c r="N7894" s="29">
        <f ca="1">IF(C7894&lt;Calculator!$G$27,0,IF(C7894=Calculator!$G$27,Calculator!$G$39,IF(H7894-K7894&lt;=0,IF(D7894&gt;Calculator!$G$39,IF(H7894-K7894+E7894+L7894+M7894+Calculator!$G$39&gt;Calculator!$G$39,Calculator!$G$39-(H7894+E7894+L7894+M7894-K7894),Calculator!$G$39),D7894),0)))</f>
        <v>0</v>
      </c>
    </row>
    <row r="7895" spans="1:14" ht="15.75" thickBot="1">
      <c r="A7895" s="33" t="str">
        <f ca="1">IF(C7895=Calculator!$H$27,"F",IF(Daily!D7895+Daily!H7895=0,IF(D7894+H7894&gt;0,"L",""),""))</f>
        <v/>
      </c>
      <c r="B7895" s="34">
        <v>7894</v>
      </c>
      <c r="C7895" s="19">
        <f t="shared" ca="1" si="493"/>
        <v>53824</v>
      </c>
      <c r="D7895" s="29">
        <f t="shared" ca="1" si="495"/>
        <v>0</v>
      </c>
      <c r="E7895" s="29">
        <f ca="1">IF(C7895&lt;Calculator!$D$26,0,IF(DAY($C7895)=1,IF(D7895-Calculator!$G$24&gt;0,Calculator!$G$24,D7895),0))</f>
        <v>0</v>
      </c>
      <c r="F7895" s="29">
        <f ca="1">IF(E7895&gt;0,D7895*Calculator!$G$22/12,0)</f>
        <v>0</v>
      </c>
      <c r="G7895" s="29">
        <f ca="1">IF(E7895&gt;0,(IFERROR(-PMT(Calculator!$G$22/12,Calculator!$G$23*12,Calculator!$G$20),0))-F7895,0)</f>
        <v>0</v>
      </c>
      <c r="H7895" s="29">
        <f t="shared" ca="1" si="496"/>
        <v>0</v>
      </c>
      <c r="I7895" s="29">
        <f t="shared" ca="1" si="494"/>
        <v>0</v>
      </c>
      <c r="J7895" s="30">
        <f>Calculator!$G$40</f>
        <v>6.5000000000000002E-2</v>
      </c>
      <c r="K7895" s="29">
        <f ca="1">IF(C7895&gt;=Calculator!$G$27,IF(DAY($C7895)=1,Calculator!$G$34/2,IF(DAY($C7895)=15,Calculator!$G$34/2,0)),0)</f>
        <v>0</v>
      </c>
      <c r="L7895" s="29">
        <f ca="1">IF(DAY($C7895)=28,IF(H7895=0,0,Calculator!$G$35),0)</f>
        <v>0</v>
      </c>
      <c r="M7895" s="29">
        <f ca="1">IF(I7895&gt;0,IF(DAY($C7895)=1,SUM(INDIRECT("I"&amp;(ROW(C7894)-DAY(C7894))):I7894),0),0)</f>
        <v>0</v>
      </c>
      <c r="N7895" s="29">
        <f ca="1">IF(C7895&lt;Calculator!$G$27,0,IF(C7895=Calculator!$G$27,Calculator!$G$39,IF(H7895-K7895&lt;=0,IF(D7895&gt;Calculator!$G$39,IF(H7895-K7895+E7895+L7895+M7895+Calculator!$G$39&gt;Calculator!$G$39,Calculator!$G$39-(H7895+E7895+L7895+M7895-K7895),Calculator!$G$39),D7895),0)))</f>
        <v>0</v>
      </c>
    </row>
    <row r="7896" spans="1:14" ht="15.75" thickBot="1">
      <c r="A7896" s="33" t="str">
        <f ca="1">IF(C7896=Calculator!$H$27,"F",IF(Daily!D7896+Daily!H7896=0,IF(D7895+H7895&gt;0,"L",""),""))</f>
        <v/>
      </c>
      <c r="B7896" s="34">
        <v>7895</v>
      </c>
      <c r="C7896" s="19">
        <f t="shared" ca="1" si="493"/>
        <v>53825</v>
      </c>
      <c r="D7896" s="29">
        <f t="shared" ca="1" si="495"/>
        <v>0</v>
      </c>
      <c r="E7896" s="29">
        <f ca="1">IF(C7896&lt;Calculator!$D$26,0,IF(DAY($C7896)=1,IF(D7896-Calculator!$G$24&gt;0,Calculator!$G$24,D7896),0))</f>
        <v>0</v>
      </c>
      <c r="F7896" s="29">
        <f ca="1">IF(E7896&gt;0,D7896*Calculator!$G$22/12,0)</f>
        <v>0</v>
      </c>
      <c r="G7896" s="29">
        <f ca="1">IF(E7896&gt;0,(IFERROR(-PMT(Calculator!$G$22/12,Calculator!$G$23*12,Calculator!$G$20),0))-F7896,0)</f>
        <v>0</v>
      </c>
      <c r="H7896" s="29">
        <f t="shared" ca="1" si="496"/>
        <v>0</v>
      </c>
      <c r="I7896" s="29">
        <f t="shared" ca="1" si="494"/>
        <v>0</v>
      </c>
      <c r="J7896" s="30">
        <f>Calculator!$G$40</f>
        <v>6.5000000000000002E-2</v>
      </c>
      <c r="K7896" s="29">
        <f ca="1">IF(C7896&gt;=Calculator!$G$27,IF(DAY($C7896)=1,Calculator!$G$34/2,IF(DAY($C7896)=15,Calculator!$G$34/2,0)),0)</f>
        <v>0</v>
      </c>
      <c r="L7896" s="29">
        <f ca="1">IF(DAY($C7896)=28,IF(H7896=0,0,Calculator!$G$35),0)</f>
        <v>0</v>
      </c>
      <c r="M7896" s="29">
        <f ca="1">IF(I7896&gt;0,IF(DAY($C7896)=1,SUM(INDIRECT("I"&amp;(ROW(C7895)-DAY(C7895))):I7895),0),0)</f>
        <v>0</v>
      </c>
      <c r="N7896" s="29">
        <f ca="1">IF(C7896&lt;Calculator!$G$27,0,IF(C7896=Calculator!$G$27,Calculator!$G$39,IF(H7896-K7896&lt;=0,IF(D7896&gt;Calculator!$G$39,IF(H7896-K7896+E7896+L7896+M7896+Calculator!$G$39&gt;Calculator!$G$39,Calculator!$G$39-(H7896+E7896+L7896+M7896-K7896),Calculator!$G$39),D7896),0)))</f>
        <v>0</v>
      </c>
    </row>
    <row r="7897" spans="1:14" ht="15.75" thickBot="1">
      <c r="A7897" s="33" t="str">
        <f ca="1">IF(C7897=Calculator!$H$27,"F",IF(Daily!D7897+Daily!H7897=0,IF(D7896+H7896&gt;0,"L",""),""))</f>
        <v/>
      </c>
      <c r="B7897" s="34">
        <v>7896</v>
      </c>
      <c r="C7897" s="19">
        <f t="shared" ca="1" si="493"/>
        <v>53826</v>
      </c>
      <c r="D7897" s="29">
        <f t="shared" ca="1" si="495"/>
        <v>0</v>
      </c>
      <c r="E7897" s="29">
        <f ca="1">IF(C7897&lt;Calculator!$D$26,0,IF(DAY($C7897)=1,IF(D7897-Calculator!$G$24&gt;0,Calculator!$G$24,D7897),0))</f>
        <v>0</v>
      </c>
      <c r="F7897" s="29">
        <f ca="1">IF(E7897&gt;0,D7897*Calculator!$G$22/12,0)</f>
        <v>0</v>
      </c>
      <c r="G7897" s="29">
        <f ca="1">IF(E7897&gt;0,(IFERROR(-PMT(Calculator!$G$22/12,Calculator!$G$23*12,Calculator!$G$20),0))-F7897,0)</f>
        <v>0</v>
      </c>
      <c r="H7897" s="29">
        <f t="shared" ca="1" si="496"/>
        <v>0</v>
      </c>
      <c r="I7897" s="29">
        <f t="shared" ca="1" si="494"/>
        <v>0</v>
      </c>
      <c r="J7897" s="30">
        <f>Calculator!$G$40</f>
        <v>6.5000000000000002E-2</v>
      </c>
      <c r="K7897" s="29">
        <f ca="1">IF(C7897&gt;=Calculator!$G$27,IF(DAY($C7897)=1,Calculator!$G$34/2,IF(DAY($C7897)=15,Calculator!$G$34/2,0)),0)</f>
        <v>0</v>
      </c>
      <c r="L7897" s="29">
        <f ca="1">IF(DAY($C7897)=28,IF(H7897=0,0,Calculator!$G$35),0)</f>
        <v>0</v>
      </c>
      <c r="M7897" s="29">
        <f ca="1">IF(I7897&gt;0,IF(DAY($C7897)=1,SUM(INDIRECT("I"&amp;(ROW(C7896)-DAY(C7896))):I7896),0),0)</f>
        <v>0</v>
      </c>
      <c r="N7897" s="29">
        <f ca="1">IF(C7897&lt;Calculator!$G$27,0,IF(C7897=Calculator!$G$27,Calculator!$G$39,IF(H7897-K7897&lt;=0,IF(D7897&gt;Calculator!$G$39,IF(H7897-K7897+E7897+L7897+M7897+Calculator!$G$39&gt;Calculator!$G$39,Calculator!$G$39-(H7897+E7897+L7897+M7897-K7897),Calculator!$G$39),D7897),0)))</f>
        <v>0</v>
      </c>
    </row>
    <row r="7898" spans="1:14" ht="15.75" thickBot="1">
      <c r="A7898" s="33" t="str">
        <f ca="1">IF(C7898=Calculator!$H$27,"F",IF(Daily!D7898+Daily!H7898=0,IF(D7897+H7897&gt;0,"L",""),""))</f>
        <v/>
      </c>
      <c r="B7898" s="34">
        <v>7897</v>
      </c>
      <c r="C7898" s="19">
        <f t="shared" ca="1" si="493"/>
        <v>53827</v>
      </c>
      <c r="D7898" s="29">
        <f t="shared" ca="1" si="495"/>
        <v>0</v>
      </c>
      <c r="E7898" s="29">
        <f ca="1">IF(C7898&lt;Calculator!$D$26,0,IF(DAY($C7898)=1,IF(D7898-Calculator!$G$24&gt;0,Calculator!$G$24,D7898),0))</f>
        <v>0</v>
      </c>
      <c r="F7898" s="29">
        <f ca="1">IF(E7898&gt;0,D7898*Calculator!$G$22/12,0)</f>
        <v>0</v>
      </c>
      <c r="G7898" s="29">
        <f ca="1">IF(E7898&gt;0,(IFERROR(-PMT(Calculator!$G$22/12,Calculator!$G$23*12,Calculator!$G$20),0))-F7898,0)</f>
        <v>0</v>
      </c>
      <c r="H7898" s="29">
        <f t="shared" ca="1" si="496"/>
        <v>0</v>
      </c>
      <c r="I7898" s="29">
        <f t="shared" ca="1" si="494"/>
        <v>0</v>
      </c>
      <c r="J7898" s="30">
        <f>Calculator!$G$40</f>
        <v>6.5000000000000002E-2</v>
      </c>
      <c r="K7898" s="29">
        <f ca="1">IF(C7898&gt;=Calculator!$G$27,IF(DAY($C7898)=1,Calculator!$G$34/2,IF(DAY($C7898)=15,Calculator!$G$34/2,0)),0)</f>
        <v>4500</v>
      </c>
      <c r="L7898" s="29">
        <f ca="1">IF(DAY($C7898)=28,IF(H7898=0,0,Calculator!$G$35),0)</f>
        <v>0</v>
      </c>
      <c r="M7898" s="29">
        <f ca="1">IF(I7898&gt;0,IF(DAY($C7898)=1,SUM(INDIRECT("I"&amp;(ROW(C7897)-DAY(C7897))):I7897),0),0)</f>
        <v>0</v>
      </c>
      <c r="N7898" s="29">
        <f ca="1">IF(C7898&lt;Calculator!$G$27,0,IF(C7898=Calculator!$G$27,Calculator!$G$39,IF(H7898-K7898&lt;=0,IF(D7898&gt;Calculator!$G$39,IF(H7898-K7898+E7898+L7898+M7898+Calculator!$G$39&gt;Calculator!$G$39,Calculator!$G$39-(H7898+E7898+L7898+M7898-K7898),Calculator!$G$39),D7898),0)))</f>
        <v>0</v>
      </c>
    </row>
    <row r="7899" spans="1:14" ht="15.75" thickBot="1">
      <c r="A7899" s="33" t="str">
        <f ca="1">IF(C7899=Calculator!$H$27,"F",IF(Daily!D7899+Daily!H7899=0,IF(D7898+H7898&gt;0,"L",""),""))</f>
        <v/>
      </c>
      <c r="B7899" s="34">
        <v>7898</v>
      </c>
      <c r="C7899" s="19">
        <f t="shared" ca="1" si="493"/>
        <v>53828</v>
      </c>
      <c r="D7899" s="29">
        <f t="shared" ca="1" si="495"/>
        <v>0</v>
      </c>
      <c r="E7899" s="29">
        <f ca="1">IF(C7899&lt;Calculator!$D$26,0,IF(DAY($C7899)=1,IF(D7899-Calculator!$G$24&gt;0,Calculator!$G$24,D7899),0))</f>
        <v>0</v>
      </c>
      <c r="F7899" s="29">
        <f ca="1">IF(E7899&gt;0,D7899*Calculator!$G$22/12,0)</f>
        <v>0</v>
      </c>
      <c r="G7899" s="29">
        <f ca="1">IF(E7899&gt;0,(IFERROR(-PMT(Calculator!$G$22/12,Calculator!$G$23*12,Calculator!$G$20),0))-F7899,0)</f>
        <v>0</v>
      </c>
      <c r="H7899" s="29">
        <f t="shared" ca="1" si="496"/>
        <v>0</v>
      </c>
      <c r="I7899" s="29">
        <f t="shared" ca="1" si="494"/>
        <v>0</v>
      </c>
      <c r="J7899" s="30">
        <f>Calculator!$G$40</f>
        <v>6.5000000000000002E-2</v>
      </c>
      <c r="K7899" s="29">
        <f ca="1">IF(C7899&gt;=Calculator!$G$27,IF(DAY($C7899)=1,Calculator!$G$34/2,IF(DAY($C7899)=15,Calculator!$G$34/2,0)),0)</f>
        <v>0</v>
      </c>
      <c r="L7899" s="29">
        <f ca="1">IF(DAY($C7899)=28,IF(H7899=0,0,Calculator!$G$35),0)</f>
        <v>0</v>
      </c>
      <c r="M7899" s="29">
        <f ca="1">IF(I7899&gt;0,IF(DAY($C7899)=1,SUM(INDIRECT("I"&amp;(ROW(C7898)-DAY(C7898))):I7898),0),0)</f>
        <v>0</v>
      </c>
      <c r="N7899" s="29">
        <f ca="1">IF(C7899&lt;Calculator!$G$27,0,IF(C7899=Calculator!$G$27,Calculator!$G$39,IF(H7899-K7899&lt;=0,IF(D7899&gt;Calculator!$G$39,IF(H7899-K7899+E7899+L7899+M7899+Calculator!$G$39&gt;Calculator!$G$39,Calculator!$G$39-(H7899+E7899+L7899+M7899-K7899),Calculator!$G$39),D7899),0)))</f>
        <v>0</v>
      </c>
    </row>
    <row r="7900" spans="1:14" ht="15.75" thickBot="1">
      <c r="A7900" s="33" t="str">
        <f ca="1">IF(C7900=Calculator!$H$27,"F",IF(Daily!D7900+Daily!H7900=0,IF(D7899+H7899&gt;0,"L",""),""))</f>
        <v/>
      </c>
      <c r="B7900" s="34">
        <v>7899</v>
      </c>
      <c r="C7900" s="19">
        <f t="shared" ca="1" si="493"/>
        <v>53829</v>
      </c>
      <c r="D7900" s="29">
        <f t="shared" ca="1" si="495"/>
        <v>0</v>
      </c>
      <c r="E7900" s="29">
        <f ca="1">IF(C7900&lt;Calculator!$D$26,0,IF(DAY($C7900)=1,IF(D7900-Calculator!$G$24&gt;0,Calculator!$G$24,D7900),0))</f>
        <v>0</v>
      </c>
      <c r="F7900" s="29">
        <f ca="1">IF(E7900&gt;0,D7900*Calculator!$G$22/12,0)</f>
        <v>0</v>
      </c>
      <c r="G7900" s="29">
        <f ca="1">IF(E7900&gt;0,(IFERROR(-PMT(Calculator!$G$22/12,Calculator!$G$23*12,Calculator!$G$20),0))-F7900,0)</f>
        <v>0</v>
      </c>
      <c r="H7900" s="29">
        <f t="shared" ca="1" si="496"/>
        <v>0</v>
      </c>
      <c r="I7900" s="29">
        <f t="shared" ca="1" si="494"/>
        <v>0</v>
      </c>
      <c r="J7900" s="30">
        <f>Calculator!$G$40</f>
        <v>6.5000000000000002E-2</v>
      </c>
      <c r="K7900" s="29">
        <f ca="1">IF(C7900&gt;=Calculator!$G$27,IF(DAY($C7900)=1,Calculator!$G$34/2,IF(DAY($C7900)=15,Calculator!$G$34/2,0)),0)</f>
        <v>0</v>
      </c>
      <c r="L7900" s="29">
        <f ca="1">IF(DAY($C7900)=28,IF(H7900=0,0,Calculator!$G$35),0)</f>
        <v>0</v>
      </c>
      <c r="M7900" s="29">
        <f ca="1">IF(I7900&gt;0,IF(DAY($C7900)=1,SUM(INDIRECT("I"&amp;(ROW(C7899)-DAY(C7899))):I7899),0),0)</f>
        <v>0</v>
      </c>
      <c r="N7900" s="29">
        <f ca="1">IF(C7900&lt;Calculator!$G$27,0,IF(C7900=Calculator!$G$27,Calculator!$G$39,IF(H7900-K7900&lt;=0,IF(D7900&gt;Calculator!$G$39,IF(H7900-K7900+E7900+L7900+M7900+Calculator!$G$39&gt;Calculator!$G$39,Calculator!$G$39-(H7900+E7900+L7900+M7900-K7900),Calculator!$G$39),D7900),0)))</f>
        <v>0</v>
      </c>
    </row>
    <row r="7901" spans="1:14" ht="15.75" thickBot="1">
      <c r="A7901" s="33" t="str">
        <f ca="1">IF(C7901=Calculator!$H$27,"F",IF(Daily!D7901+Daily!H7901=0,IF(D7900+H7900&gt;0,"L",""),""))</f>
        <v/>
      </c>
      <c r="B7901" s="34">
        <v>7900</v>
      </c>
      <c r="C7901" s="19">
        <f t="shared" ca="1" si="493"/>
        <v>53830</v>
      </c>
      <c r="D7901" s="29">
        <f t="shared" ca="1" si="495"/>
        <v>0</v>
      </c>
      <c r="E7901" s="29">
        <f ca="1">IF(C7901&lt;Calculator!$D$26,0,IF(DAY($C7901)=1,IF(D7901-Calculator!$G$24&gt;0,Calculator!$G$24,D7901),0))</f>
        <v>0</v>
      </c>
      <c r="F7901" s="29">
        <f ca="1">IF(E7901&gt;0,D7901*Calculator!$G$22/12,0)</f>
        <v>0</v>
      </c>
      <c r="G7901" s="29">
        <f ca="1">IF(E7901&gt;0,(IFERROR(-PMT(Calculator!$G$22/12,Calculator!$G$23*12,Calculator!$G$20),0))-F7901,0)</f>
        <v>0</v>
      </c>
      <c r="H7901" s="29">
        <f t="shared" ca="1" si="496"/>
        <v>0</v>
      </c>
      <c r="I7901" s="29">
        <f t="shared" ca="1" si="494"/>
        <v>0</v>
      </c>
      <c r="J7901" s="30">
        <f>Calculator!$G$40</f>
        <v>6.5000000000000002E-2</v>
      </c>
      <c r="K7901" s="29">
        <f ca="1">IF(C7901&gt;=Calculator!$G$27,IF(DAY($C7901)=1,Calculator!$G$34/2,IF(DAY($C7901)=15,Calculator!$G$34/2,0)),0)</f>
        <v>0</v>
      </c>
      <c r="L7901" s="29">
        <f ca="1">IF(DAY($C7901)=28,IF(H7901=0,0,Calculator!$G$35),0)</f>
        <v>0</v>
      </c>
      <c r="M7901" s="29">
        <f ca="1">IF(I7901&gt;0,IF(DAY($C7901)=1,SUM(INDIRECT("I"&amp;(ROW(C7900)-DAY(C7900))):I7900),0),0)</f>
        <v>0</v>
      </c>
      <c r="N7901" s="29">
        <f ca="1">IF(C7901&lt;Calculator!$G$27,0,IF(C7901=Calculator!$G$27,Calculator!$G$39,IF(H7901-K7901&lt;=0,IF(D7901&gt;Calculator!$G$39,IF(H7901-K7901+E7901+L7901+M7901+Calculator!$G$39&gt;Calculator!$G$39,Calculator!$G$39-(H7901+E7901+L7901+M7901-K7901),Calculator!$G$39),D7901),0)))</f>
        <v>0</v>
      </c>
    </row>
    <row r="7902" spans="1:14" ht="15.75" thickBot="1">
      <c r="A7902" s="33" t="str">
        <f ca="1">IF(C7902=Calculator!$H$27,"F",IF(Daily!D7902+Daily!H7902=0,IF(D7901+H7901&gt;0,"L",""),""))</f>
        <v/>
      </c>
      <c r="B7902" s="34">
        <v>7901</v>
      </c>
      <c r="C7902" s="19">
        <f t="shared" ca="1" si="493"/>
        <v>53831</v>
      </c>
      <c r="D7902" s="29">
        <f t="shared" ca="1" si="495"/>
        <v>0</v>
      </c>
      <c r="E7902" s="29">
        <f ca="1">IF(C7902&lt;Calculator!$D$26,0,IF(DAY($C7902)=1,IF(D7902-Calculator!$G$24&gt;0,Calculator!$G$24,D7902),0))</f>
        <v>0</v>
      </c>
      <c r="F7902" s="29">
        <f ca="1">IF(E7902&gt;0,D7902*Calculator!$G$22/12,0)</f>
        <v>0</v>
      </c>
      <c r="G7902" s="29">
        <f ca="1">IF(E7902&gt;0,(IFERROR(-PMT(Calculator!$G$22/12,Calculator!$G$23*12,Calculator!$G$20),0))-F7902,0)</f>
        <v>0</v>
      </c>
      <c r="H7902" s="29">
        <f t="shared" ca="1" si="496"/>
        <v>0</v>
      </c>
      <c r="I7902" s="29">
        <f t="shared" ca="1" si="494"/>
        <v>0</v>
      </c>
      <c r="J7902" s="30">
        <f>Calculator!$G$40</f>
        <v>6.5000000000000002E-2</v>
      </c>
      <c r="K7902" s="29">
        <f ca="1">IF(C7902&gt;=Calculator!$G$27,IF(DAY($C7902)=1,Calculator!$G$34/2,IF(DAY($C7902)=15,Calculator!$G$34/2,0)),0)</f>
        <v>0</v>
      </c>
      <c r="L7902" s="29">
        <f ca="1">IF(DAY($C7902)=28,IF(H7902=0,0,Calculator!$G$35),0)</f>
        <v>0</v>
      </c>
      <c r="M7902" s="29">
        <f ca="1">IF(I7902&gt;0,IF(DAY($C7902)=1,SUM(INDIRECT("I"&amp;(ROW(C7901)-DAY(C7901))):I7901),0),0)</f>
        <v>0</v>
      </c>
      <c r="N7902" s="29">
        <f ca="1">IF(C7902&lt;Calculator!$G$27,0,IF(C7902=Calculator!$G$27,Calculator!$G$39,IF(H7902-K7902&lt;=0,IF(D7902&gt;Calculator!$G$39,IF(H7902-K7902+E7902+L7902+M7902+Calculator!$G$39&gt;Calculator!$G$39,Calculator!$G$39-(H7902+E7902+L7902+M7902-K7902),Calculator!$G$39),D7902),0)))</f>
        <v>0</v>
      </c>
    </row>
    <row r="7903" spans="1:14" ht="15.75" thickBot="1">
      <c r="A7903" s="33" t="str">
        <f ca="1">IF(C7903=Calculator!$H$27,"F",IF(Daily!D7903+Daily!H7903=0,IF(D7902+H7902&gt;0,"L",""),""))</f>
        <v/>
      </c>
      <c r="B7903" s="34">
        <v>7902</v>
      </c>
      <c r="C7903" s="19">
        <f t="shared" ca="1" si="493"/>
        <v>53832</v>
      </c>
      <c r="D7903" s="29">
        <f t="shared" ca="1" si="495"/>
        <v>0</v>
      </c>
      <c r="E7903" s="29">
        <f ca="1">IF(C7903&lt;Calculator!$D$26,0,IF(DAY($C7903)=1,IF(D7903-Calculator!$G$24&gt;0,Calculator!$G$24,D7903),0))</f>
        <v>0</v>
      </c>
      <c r="F7903" s="29">
        <f ca="1">IF(E7903&gt;0,D7903*Calculator!$G$22/12,0)</f>
        <v>0</v>
      </c>
      <c r="G7903" s="29">
        <f ca="1">IF(E7903&gt;0,(IFERROR(-PMT(Calculator!$G$22/12,Calculator!$G$23*12,Calculator!$G$20),0))-F7903,0)</f>
        <v>0</v>
      </c>
      <c r="H7903" s="29">
        <f t="shared" ca="1" si="496"/>
        <v>0</v>
      </c>
      <c r="I7903" s="29">
        <f t="shared" ca="1" si="494"/>
        <v>0</v>
      </c>
      <c r="J7903" s="30">
        <f>Calculator!$G$40</f>
        <v>6.5000000000000002E-2</v>
      </c>
      <c r="K7903" s="29">
        <f ca="1">IF(C7903&gt;=Calculator!$G$27,IF(DAY($C7903)=1,Calculator!$G$34/2,IF(DAY($C7903)=15,Calculator!$G$34/2,0)),0)</f>
        <v>0</v>
      </c>
      <c r="L7903" s="29">
        <f ca="1">IF(DAY($C7903)=28,IF(H7903=0,0,Calculator!$G$35),0)</f>
        <v>0</v>
      </c>
      <c r="M7903" s="29">
        <f ca="1">IF(I7903&gt;0,IF(DAY($C7903)=1,SUM(INDIRECT("I"&amp;(ROW(C7902)-DAY(C7902))):I7902),0),0)</f>
        <v>0</v>
      </c>
      <c r="N7903" s="29">
        <f ca="1">IF(C7903&lt;Calculator!$G$27,0,IF(C7903=Calculator!$G$27,Calculator!$G$39,IF(H7903-K7903&lt;=0,IF(D7903&gt;Calculator!$G$39,IF(H7903-K7903+E7903+L7903+M7903+Calculator!$G$39&gt;Calculator!$G$39,Calculator!$G$39-(H7903+E7903+L7903+M7903-K7903),Calculator!$G$39),D7903),0)))</f>
        <v>0</v>
      </c>
    </row>
    <row r="7904" spans="1:14" ht="15.75" thickBot="1">
      <c r="A7904" s="33" t="str">
        <f ca="1">IF(C7904=Calculator!$H$27,"F",IF(Daily!D7904+Daily!H7904=0,IF(D7903+H7903&gt;0,"L",""),""))</f>
        <v/>
      </c>
      <c r="B7904" s="34">
        <v>7903</v>
      </c>
      <c r="C7904" s="19">
        <f t="shared" ca="1" si="493"/>
        <v>53833</v>
      </c>
      <c r="D7904" s="29">
        <f t="shared" ca="1" si="495"/>
        <v>0</v>
      </c>
      <c r="E7904" s="29">
        <f ca="1">IF(C7904&lt;Calculator!$D$26,0,IF(DAY($C7904)=1,IF(D7904-Calculator!$G$24&gt;0,Calculator!$G$24,D7904),0))</f>
        <v>0</v>
      </c>
      <c r="F7904" s="29">
        <f ca="1">IF(E7904&gt;0,D7904*Calculator!$G$22/12,0)</f>
        <v>0</v>
      </c>
      <c r="G7904" s="29">
        <f ca="1">IF(E7904&gt;0,(IFERROR(-PMT(Calculator!$G$22/12,Calculator!$G$23*12,Calculator!$G$20),0))-F7904,0)</f>
        <v>0</v>
      </c>
      <c r="H7904" s="29">
        <f t="shared" ca="1" si="496"/>
        <v>0</v>
      </c>
      <c r="I7904" s="29">
        <f t="shared" ca="1" si="494"/>
        <v>0</v>
      </c>
      <c r="J7904" s="30">
        <f>Calculator!$G$40</f>
        <v>6.5000000000000002E-2</v>
      </c>
      <c r="K7904" s="29">
        <f ca="1">IF(C7904&gt;=Calculator!$G$27,IF(DAY($C7904)=1,Calculator!$G$34/2,IF(DAY($C7904)=15,Calculator!$G$34/2,0)),0)</f>
        <v>0</v>
      </c>
      <c r="L7904" s="29">
        <f ca="1">IF(DAY($C7904)=28,IF(H7904=0,0,Calculator!$G$35),0)</f>
        <v>0</v>
      </c>
      <c r="M7904" s="29">
        <f ca="1">IF(I7904&gt;0,IF(DAY($C7904)=1,SUM(INDIRECT("I"&amp;(ROW(C7903)-DAY(C7903))):I7903),0),0)</f>
        <v>0</v>
      </c>
      <c r="N7904" s="29">
        <f ca="1">IF(C7904&lt;Calculator!$G$27,0,IF(C7904=Calculator!$G$27,Calculator!$G$39,IF(H7904-K7904&lt;=0,IF(D7904&gt;Calculator!$G$39,IF(H7904-K7904+E7904+L7904+M7904+Calculator!$G$39&gt;Calculator!$G$39,Calculator!$G$39-(H7904+E7904+L7904+M7904-K7904),Calculator!$G$39),D7904),0)))</f>
        <v>0</v>
      </c>
    </row>
    <row r="7905" spans="1:14" ht="15.75" thickBot="1">
      <c r="A7905" s="33" t="str">
        <f ca="1">IF(C7905=Calculator!$H$27,"F",IF(Daily!D7905+Daily!H7905=0,IF(D7904+H7904&gt;0,"L",""),""))</f>
        <v/>
      </c>
      <c r="B7905" s="34">
        <v>7904</v>
      </c>
      <c r="C7905" s="19">
        <f t="shared" ca="1" si="493"/>
        <v>53834</v>
      </c>
      <c r="D7905" s="29">
        <f t="shared" ca="1" si="495"/>
        <v>0</v>
      </c>
      <c r="E7905" s="29">
        <f ca="1">IF(C7905&lt;Calculator!$D$26,0,IF(DAY($C7905)=1,IF(D7905-Calculator!$G$24&gt;0,Calculator!$G$24,D7905),0))</f>
        <v>0</v>
      </c>
      <c r="F7905" s="29">
        <f ca="1">IF(E7905&gt;0,D7905*Calculator!$G$22/12,0)</f>
        <v>0</v>
      </c>
      <c r="G7905" s="29">
        <f ca="1">IF(E7905&gt;0,(IFERROR(-PMT(Calculator!$G$22/12,Calculator!$G$23*12,Calculator!$G$20),0))-F7905,0)</f>
        <v>0</v>
      </c>
      <c r="H7905" s="29">
        <f t="shared" ca="1" si="496"/>
        <v>0</v>
      </c>
      <c r="I7905" s="29">
        <f t="shared" ca="1" si="494"/>
        <v>0</v>
      </c>
      <c r="J7905" s="30">
        <f>Calculator!$G$40</f>
        <v>6.5000000000000002E-2</v>
      </c>
      <c r="K7905" s="29">
        <f ca="1">IF(C7905&gt;=Calculator!$G$27,IF(DAY($C7905)=1,Calculator!$G$34/2,IF(DAY($C7905)=15,Calculator!$G$34/2,0)),0)</f>
        <v>0</v>
      </c>
      <c r="L7905" s="29">
        <f ca="1">IF(DAY($C7905)=28,IF(H7905=0,0,Calculator!$G$35),0)</f>
        <v>0</v>
      </c>
      <c r="M7905" s="29">
        <f ca="1">IF(I7905&gt;0,IF(DAY($C7905)=1,SUM(INDIRECT("I"&amp;(ROW(C7904)-DAY(C7904))):I7904),0),0)</f>
        <v>0</v>
      </c>
      <c r="N7905" s="29">
        <f ca="1">IF(C7905&lt;Calculator!$G$27,0,IF(C7905=Calculator!$G$27,Calculator!$G$39,IF(H7905-K7905&lt;=0,IF(D7905&gt;Calculator!$G$39,IF(H7905-K7905+E7905+L7905+M7905+Calculator!$G$39&gt;Calculator!$G$39,Calculator!$G$39-(H7905+E7905+L7905+M7905-K7905),Calculator!$G$39),D7905),0)))</f>
        <v>0</v>
      </c>
    </row>
    <row r="7906" spans="1:14" ht="15.75" thickBot="1">
      <c r="A7906" s="33" t="str">
        <f ca="1">IF(C7906=Calculator!$H$27,"F",IF(Daily!D7906+Daily!H7906=0,IF(D7905+H7905&gt;0,"L",""),""))</f>
        <v/>
      </c>
      <c r="B7906" s="34">
        <v>7905</v>
      </c>
      <c r="C7906" s="19">
        <f t="shared" ca="1" si="493"/>
        <v>53835</v>
      </c>
      <c r="D7906" s="29">
        <f t="shared" ca="1" si="495"/>
        <v>0</v>
      </c>
      <c r="E7906" s="29">
        <f ca="1">IF(C7906&lt;Calculator!$D$26,0,IF(DAY($C7906)=1,IF(D7906-Calculator!$G$24&gt;0,Calculator!$G$24,D7906),0))</f>
        <v>0</v>
      </c>
      <c r="F7906" s="29">
        <f ca="1">IF(E7906&gt;0,D7906*Calculator!$G$22/12,0)</f>
        <v>0</v>
      </c>
      <c r="G7906" s="29">
        <f ca="1">IF(E7906&gt;0,(IFERROR(-PMT(Calculator!$G$22/12,Calculator!$G$23*12,Calculator!$G$20),0))-F7906,0)</f>
        <v>0</v>
      </c>
      <c r="H7906" s="29">
        <f t="shared" ca="1" si="496"/>
        <v>0</v>
      </c>
      <c r="I7906" s="29">
        <f t="shared" ca="1" si="494"/>
        <v>0</v>
      </c>
      <c r="J7906" s="30">
        <f>Calculator!$G$40</f>
        <v>6.5000000000000002E-2</v>
      </c>
      <c r="K7906" s="29">
        <f ca="1">IF(C7906&gt;=Calculator!$G$27,IF(DAY($C7906)=1,Calculator!$G$34/2,IF(DAY($C7906)=15,Calculator!$G$34/2,0)),0)</f>
        <v>0</v>
      </c>
      <c r="L7906" s="29">
        <f ca="1">IF(DAY($C7906)=28,IF(H7906=0,0,Calculator!$G$35),0)</f>
        <v>0</v>
      </c>
      <c r="M7906" s="29">
        <f ca="1">IF(I7906&gt;0,IF(DAY($C7906)=1,SUM(INDIRECT("I"&amp;(ROW(C7905)-DAY(C7905))):I7905),0),0)</f>
        <v>0</v>
      </c>
      <c r="N7906" s="29">
        <f ca="1">IF(C7906&lt;Calculator!$G$27,0,IF(C7906=Calculator!$G$27,Calculator!$G$39,IF(H7906-K7906&lt;=0,IF(D7906&gt;Calculator!$G$39,IF(H7906-K7906+E7906+L7906+M7906+Calculator!$G$39&gt;Calculator!$G$39,Calculator!$G$39-(H7906+E7906+L7906+M7906-K7906),Calculator!$G$39),D7906),0)))</f>
        <v>0</v>
      </c>
    </row>
    <row r="7907" spans="1:14" ht="15.75" thickBot="1">
      <c r="A7907" s="33" t="str">
        <f ca="1">IF(C7907=Calculator!$H$27,"F",IF(Daily!D7907+Daily!H7907=0,IF(D7906+H7906&gt;0,"L",""),""))</f>
        <v/>
      </c>
      <c r="B7907" s="34">
        <v>7906</v>
      </c>
      <c r="C7907" s="19">
        <f t="shared" ca="1" si="493"/>
        <v>53836</v>
      </c>
      <c r="D7907" s="29">
        <f t="shared" ca="1" si="495"/>
        <v>0</v>
      </c>
      <c r="E7907" s="29">
        <f ca="1">IF(C7907&lt;Calculator!$D$26,0,IF(DAY($C7907)=1,IF(D7907-Calculator!$G$24&gt;0,Calculator!$G$24,D7907),0))</f>
        <v>0</v>
      </c>
      <c r="F7907" s="29">
        <f ca="1">IF(E7907&gt;0,D7907*Calculator!$G$22/12,0)</f>
        <v>0</v>
      </c>
      <c r="G7907" s="29">
        <f ca="1">IF(E7907&gt;0,(IFERROR(-PMT(Calculator!$G$22/12,Calculator!$G$23*12,Calculator!$G$20),0))-F7907,0)</f>
        <v>0</v>
      </c>
      <c r="H7907" s="29">
        <f t="shared" ca="1" si="496"/>
        <v>0</v>
      </c>
      <c r="I7907" s="29">
        <f t="shared" ca="1" si="494"/>
        <v>0</v>
      </c>
      <c r="J7907" s="30">
        <f>Calculator!$G$40</f>
        <v>6.5000000000000002E-2</v>
      </c>
      <c r="K7907" s="29">
        <f ca="1">IF(C7907&gt;=Calculator!$G$27,IF(DAY($C7907)=1,Calculator!$G$34/2,IF(DAY($C7907)=15,Calculator!$G$34/2,0)),0)</f>
        <v>0</v>
      </c>
      <c r="L7907" s="29">
        <f ca="1">IF(DAY($C7907)=28,IF(H7907=0,0,Calculator!$G$35),0)</f>
        <v>0</v>
      </c>
      <c r="M7907" s="29">
        <f ca="1">IF(I7907&gt;0,IF(DAY($C7907)=1,SUM(INDIRECT("I"&amp;(ROW(C7906)-DAY(C7906))):I7906),0),0)</f>
        <v>0</v>
      </c>
      <c r="N7907" s="29">
        <f ca="1">IF(C7907&lt;Calculator!$G$27,0,IF(C7907=Calculator!$G$27,Calculator!$G$39,IF(H7907-K7907&lt;=0,IF(D7907&gt;Calculator!$G$39,IF(H7907-K7907+E7907+L7907+M7907+Calculator!$G$39&gt;Calculator!$G$39,Calculator!$G$39-(H7907+E7907+L7907+M7907-K7907),Calculator!$G$39),D7907),0)))</f>
        <v>0</v>
      </c>
    </row>
    <row r="7908" spans="1:14" ht="15.75" thickBot="1">
      <c r="A7908" s="33" t="str">
        <f ca="1">IF(C7908=Calculator!$H$27,"F",IF(Daily!D7908+Daily!H7908=0,IF(D7907+H7907&gt;0,"L",""),""))</f>
        <v/>
      </c>
      <c r="B7908" s="34">
        <v>7907</v>
      </c>
      <c r="C7908" s="19">
        <f t="shared" ca="1" si="493"/>
        <v>53837</v>
      </c>
      <c r="D7908" s="29">
        <f t="shared" ca="1" si="495"/>
        <v>0</v>
      </c>
      <c r="E7908" s="29">
        <f ca="1">IF(C7908&lt;Calculator!$D$26,0,IF(DAY($C7908)=1,IF(D7908-Calculator!$G$24&gt;0,Calculator!$G$24,D7908),0))</f>
        <v>0</v>
      </c>
      <c r="F7908" s="29">
        <f ca="1">IF(E7908&gt;0,D7908*Calculator!$G$22/12,0)</f>
        <v>0</v>
      </c>
      <c r="G7908" s="29">
        <f ca="1">IF(E7908&gt;0,(IFERROR(-PMT(Calculator!$G$22/12,Calculator!$G$23*12,Calculator!$G$20),0))-F7908,0)</f>
        <v>0</v>
      </c>
      <c r="H7908" s="29">
        <f t="shared" ca="1" si="496"/>
        <v>0</v>
      </c>
      <c r="I7908" s="29">
        <f t="shared" ca="1" si="494"/>
        <v>0</v>
      </c>
      <c r="J7908" s="30">
        <f>Calculator!$G$40</f>
        <v>6.5000000000000002E-2</v>
      </c>
      <c r="K7908" s="29">
        <f ca="1">IF(C7908&gt;=Calculator!$G$27,IF(DAY($C7908)=1,Calculator!$G$34/2,IF(DAY($C7908)=15,Calculator!$G$34/2,0)),0)</f>
        <v>0</v>
      </c>
      <c r="L7908" s="29">
        <f ca="1">IF(DAY($C7908)=28,IF(H7908=0,0,Calculator!$G$35),0)</f>
        <v>0</v>
      </c>
      <c r="M7908" s="29">
        <f ca="1">IF(I7908&gt;0,IF(DAY($C7908)=1,SUM(INDIRECT("I"&amp;(ROW(C7907)-DAY(C7907))):I7907),0),0)</f>
        <v>0</v>
      </c>
      <c r="N7908" s="29">
        <f ca="1">IF(C7908&lt;Calculator!$G$27,0,IF(C7908=Calculator!$G$27,Calculator!$G$39,IF(H7908-K7908&lt;=0,IF(D7908&gt;Calculator!$G$39,IF(H7908-K7908+E7908+L7908+M7908+Calculator!$G$39&gt;Calculator!$G$39,Calculator!$G$39-(H7908+E7908+L7908+M7908-K7908),Calculator!$G$39),D7908),0)))</f>
        <v>0</v>
      </c>
    </row>
    <row r="7909" spans="1:14" ht="15.75" thickBot="1">
      <c r="A7909" s="33" t="str">
        <f ca="1">IF(C7909=Calculator!$H$27,"F",IF(Daily!D7909+Daily!H7909=0,IF(D7908+H7908&gt;0,"L",""),""))</f>
        <v/>
      </c>
      <c r="B7909" s="34">
        <v>7908</v>
      </c>
      <c r="C7909" s="19">
        <f t="shared" ca="1" si="493"/>
        <v>53838</v>
      </c>
      <c r="D7909" s="29">
        <f t="shared" ca="1" si="495"/>
        <v>0</v>
      </c>
      <c r="E7909" s="29">
        <f ca="1">IF(C7909&lt;Calculator!$D$26,0,IF(DAY($C7909)=1,IF(D7909-Calculator!$G$24&gt;0,Calculator!$G$24,D7909),0))</f>
        <v>0</v>
      </c>
      <c r="F7909" s="29">
        <f ca="1">IF(E7909&gt;0,D7909*Calculator!$G$22/12,0)</f>
        <v>0</v>
      </c>
      <c r="G7909" s="29">
        <f ca="1">IF(E7909&gt;0,(IFERROR(-PMT(Calculator!$G$22/12,Calculator!$G$23*12,Calculator!$G$20),0))-F7909,0)</f>
        <v>0</v>
      </c>
      <c r="H7909" s="29">
        <f t="shared" ca="1" si="496"/>
        <v>0</v>
      </c>
      <c r="I7909" s="29">
        <f t="shared" ca="1" si="494"/>
        <v>0</v>
      </c>
      <c r="J7909" s="30">
        <f>Calculator!$G$40</f>
        <v>6.5000000000000002E-2</v>
      </c>
      <c r="K7909" s="29">
        <f ca="1">IF(C7909&gt;=Calculator!$G$27,IF(DAY($C7909)=1,Calculator!$G$34/2,IF(DAY($C7909)=15,Calculator!$G$34/2,0)),0)</f>
        <v>0</v>
      </c>
      <c r="L7909" s="29">
        <f ca="1">IF(DAY($C7909)=28,IF(H7909=0,0,Calculator!$G$35),0)</f>
        <v>0</v>
      </c>
      <c r="M7909" s="29">
        <f ca="1">IF(I7909&gt;0,IF(DAY($C7909)=1,SUM(INDIRECT("I"&amp;(ROW(C7908)-DAY(C7908))):I7908),0),0)</f>
        <v>0</v>
      </c>
      <c r="N7909" s="29">
        <f ca="1">IF(C7909&lt;Calculator!$G$27,0,IF(C7909=Calculator!$G$27,Calculator!$G$39,IF(H7909-K7909&lt;=0,IF(D7909&gt;Calculator!$G$39,IF(H7909-K7909+E7909+L7909+M7909+Calculator!$G$39&gt;Calculator!$G$39,Calculator!$G$39-(H7909+E7909+L7909+M7909-K7909),Calculator!$G$39),D7909),0)))</f>
        <v>0</v>
      </c>
    </row>
    <row r="7910" spans="1:14" ht="15.75" thickBot="1">
      <c r="A7910" s="33" t="str">
        <f ca="1">IF(C7910=Calculator!$H$27,"F",IF(Daily!D7910+Daily!H7910=0,IF(D7909+H7909&gt;0,"L",""),""))</f>
        <v/>
      </c>
      <c r="B7910" s="34">
        <v>7909</v>
      </c>
      <c r="C7910" s="19">
        <f t="shared" ca="1" si="493"/>
        <v>53839</v>
      </c>
      <c r="D7910" s="29">
        <f t="shared" ca="1" si="495"/>
        <v>0</v>
      </c>
      <c r="E7910" s="29">
        <f ca="1">IF(C7910&lt;Calculator!$D$26,0,IF(DAY($C7910)=1,IF(D7910-Calculator!$G$24&gt;0,Calculator!$G$24,D7910),0))</f>
        <v>0</v>
      </c>
      <c r="F7910" s="29">
        <f ca="1">IF(E7910&gt;0,D7910*Calculator!$G$22/12,0)</f>
        <v>0</v>
      </c>
      <c r="G7910" s="29">
        <f ca="1">IF(E7910&gt;0,(IFERROR(-PMT(Calculator!$G$22/12,Calculator!$G$23*12,Calculator!$G$20),0))-F7910,0)</f>
        <v>0</v>
      </c>
      <c r="H7910" s="29">
        <f t="shared" ca="1" si="496"/>
        <v>0</v>
      </c>
      <c r="I7910" s="29">
        <f t="shared" ca="1" si="494"/>
        <v>0</v>
      </c>
      <c r="J7910" s="30">
        <f>Calculator!$G$40</f>
        <v>6.5000000000000002E-2</v>
      </c>
      <c r="K7910" s="29">
        <f ca="1">IF(C7910&gt;=Calculator!$G$27,IF(DAY($C7910)=1,Calculator!$G$34/2,IF(DAY($C7910)=15,Calculator!$G$34/2,0)),0)</f>
        <v>0</v>
      </c>
      <c r="L7910" s="29">
        <f ca="1">IF(DAY($C7910)=28,IF(H7910=0,0,Calculator!$G$35),0)</f>
        <v>0</v>
      </c>
      <c r="M7910" s="29">
        <f ca="1">IF(I7910&gt;0,IF(DAY($C7910)=1,SUM(INDIRECT("I"&amp;(ROW(C7909)-DAY(C7909))):I7909),0),0)</f>
        <v>0</v>
      </c>
      <c r="N7910" s="29">
        <f ca="1">IF(C7910&lt;Calculator!$G$27,0,IF(C7910=Calculator!$G$27,Calculator!$G$39,IF(H7910-K7910&lt;=0,IF(D7910&gt;Calculator!$G$39,IF(H7910-K7910+E7910+L7910+M7910+Calculator!$G$39&gt;Calculator!$G$39,Calculator!$G$39-(H7910+E7910+L7910+M7910-K7910),Calculator!$G$39),D7910),0)))</f>
        <v>0</v>
      </c>
    </row>
    <row r="7911" spans="1:14" ht="15.75" thickBot="1">
      <c r="A7911" s="33" t="str">
        <f ca="1">IF(C7911=Calculator!$H$27,"F",IF(Daily!D7911+Daily!H7911=0,IF(D7910+H7910&gt;0,"L",""),""))</f>
        <v/>
      </c>
      <c r="B7911" s="34">
        <v>7910</v>
      </c>
      <c r="C7911" s="19">
        <f t="shared" ca="1" si="493"/>
        <v>53840</v>
      </c>
      <c r="D7911" s="29">
        <f t="shared" ca="1" si="495"/>
        <v>0</v>
      </c>
      <c r="E7911" s="29">
        <f ca="1">IF(C7911&lt;Calculator!$D$26,0,IF(DAY($C7911)=1,IF(D7911-Calculator!$G$24&gt;0,Calculator!$G$24,D7911),0))</f>
        <v>0</v>
      </c>
      <c r="F7911" s="29">
        <f ca="1">IF(E7911&gt;0,D7911*Calculator!$G$22/12,0)</f>
        <v>0</v>
      </c>
      <c r="G7911" s="29">
        <f ca="1">IF(E7911&gt;0,(IFERROR(-PMT(Calculator!$G$22/12,Calculator!$G$23*12,Calculator!$G$20),0))-F7911,0)</f>
        <v>0</v>
      </c>
      <c r="H7911" s="29">
        <f t="shared" ca="1" si="496"/>
        <v>0</v>
      </c>
      <c r="I7911" s="29">
        <f t="shared" ca="1" si="494"/>
        <v>0</v>
      </c>
      <c r="J7911" s="30">
        <f>Calculator!$G$40</f>
        <v>6.5000000000000002E-2</v>
      </c>
      <c r="K7911" s="29">
        <f ca="1">IF(C7911&gt;=Calculator!$G$27,IF(DAY($C7911)=1,Calculator!$G$34/2,IF(DAY($C7911)=15,Calculator!$G$34/2,0)),0)</f>
        <v>0</v>
      </c>
      <c r="L7911" s="29">
        <f ca="1">IF(DAY($C7911)=28,IF(H7911=0,0,Calculator!$G$35),0)</f>
        <v>0</v>
      </c>
      <c r="M7911" s="29">
        <f ca="1">IF(I7911&gt;0,IF(DAY($C7911)=1,SUM(INDIRECT("I"&amp;(ROW(C7910)-DAY(C7910))):I7910),0),0)</f>
        <v>0</v>
      </c>
      <c r="N7911" s="29">
        <f ca="1">IF(C7911&lt;Calculator!$G$27,0,IF(C7911=Calculator!$G$27,Calculator!$G$39,IF(H7911-K7911&lt;=0,IF(D7911&gt;Calculator!$G$39,IF(H7911-K7911+E7911+L7911+M7911+Calculator!$G$39&gt;Calculator!$G$39,Calculator!$G$39-(H7911+E7911+L7911+M7911-K7911),Calculator!$G$39),D7911),0)))</f>
        <v>0</v>
      </c>
    </row>
    <row r="7912" spans="1:14" ht="15.75" thickBot="1">
      <c r="A7912" s="33" t="str">
        <f ca="1">IF(C7912=Calculator!$H$27,"F",IF(Daily!D7912+Daily!H7912=0,IF(D7911+H7911&gt;0,"L",""),""))</f>
        <v/>
      </c>
      <c r="B7912" s="34">
        <v>7911</v>
      </c>
      <c r="C7912" s="19">
        <f t="shared" ca="1" si="493"/>
        <v>53841</v>
      </c>
      <c r="D7912" s="29">
        <f t="shared" ca="1" si="495"/>
        <v>0</v>
      </c>
      <c r="E7912" s="29">
        <f ca="1">IF(C7912&lt;Calculator!$D$26,0,IF(DAY($C7912)=1,IF(D7912-Calculator!$G$24&gt;0,Calculator!$G$24,D7912),0))</f>
        <v>0</v>
      </c>
      <c r="F7912" s="29">
        <f ca="1">IF(E7912&gt;0,D7912*Calculator!$G$22/12,0)</f>
        <v>0</v>
      </c>
      <c r="G7912" s="29">
        <f ca="1">IF(E7912&gt;0,(IFERROR(-PMT(Calculator!$G$22/12,Calculator!$G$23*12,Calculator!$G$20),0))-F7912,0)</f>
        <v>0</v>
      </c>
      <c r="H7912" s="29">
        <f t="shared" ca="1" si="496"/>
        <v>0</v>
      </c>
      <c r="I7912" s="29">
        <f t="shared" ca="1" si="494"/>
        <v>0</v>
      </c>
      <c r="J7912" s="30">
        <f>Calculator!$G$40</f>
        <v>6.5000000000000002E-2</v>
      </c>
      <c r="K7912" s="29">
        <f ca="1">IF(C7912&gt;=Calculator!$G$27,IF(DAY($C7912)=1,Calculator!$G$34/2,IF(DAY($C7912)=15,Calculator!$G$34/2,0)),0)</f>
        <v>0</v>
      </c>
      <c r="L7912" s="29">
        <f ca="1">IF(DAY($C7912)=28,IF(H7912=0,0,Calculator!$G$35),0)</f>
        <v>0</v>
      </c>
      <c r="M7912" s="29">
        <f ca="1">IF(I7912&gt;0,IF(DAY($C7912)=1,SUM(INDIRECT("I"&amp;(ROW(C7911)-DAY(C7911))):I7911),0),0)</f>
        <v>0</v>
      </c>
      <c r="N7912" s="29">
        <f ca="1">IF(C7912&lt;Calculator!$G$27,0,IF(C7912=Calculator!$G$27,Calculator!$G$39,IF(H7912-K7912&lt;=0,IF(D7912&gt;Calculator!$G$39,IF(H7912-K7912+E7912+L7912+M7912+Calculator!$G$39&gt;Calculator!$G$39,Calculator!$G$39-(H7912+E7912+L7912+M7912-K7912),Calculator!$G$39),D7912),0)))</f>
        <v>0</v>
      </c>
    </row>
    <row r="7913" spans="1:14" ht="15.75" thickBot="1">
      <c r="A7913" s="33" t="str">
        <f ca="1">IF(C7913=Calculator!$H$27,"F",IF(Daily!D7913+Daily!H7913=0,IF(D7912+H7912&gt;0,"L",""),""))</f>
        <v/>
      </c>
      <c r="B7913" s="34">
        <v>7912</v>
      </c>
      <c r="C7913" s="19">
        <f t="shared" ca="1" si="493"/>
        <v>53842</v>
      </c>
      <c r="D7913" s="29">
        <f t="shared" ca="1" si="495"/>
        <v>0</v>
      </c>
      <c r="E7913" s="29">
        <f ca="1">IF(C7913&lt;Calculator!$D$26,0,IF(DAY($C7913)=1,IF(D7913-Calculator!$G$24&gt;0,Calculator!$G$24,D7913),0))</f>
        <v>0</v>
      </c>
      <c r="F7913" s="29">
        <f ca="1">IF(E7913&gt;0,D7913*Calculator!$G$22/12,0)</f>
        <v>0</v>
      </c>
      <c r="G7913" s="29">
        <f ca="1">IF(E7913&gt;0,(IFERROR(-PMT(Calculator!$G$22/12,Calculator!$G$23*12,Calculator!$G$20),0))-F7913,0)</f>
        <v>0</v>
      </c>
      <c r="H7913" s="29">
        <f t="shared" ca="1" si="496"/>
        <v>0</v>
      </c>
      <c r="I7913" s="29">
        <f t="shared" ca="1" si="494"/>
        <v>0</v>
      </c>
      <c r="J7913" s="30">
        <f>Calculator!$G$40</f>
        <v>6.5000000000000002E-2</v>
      </c>
      <c r="K7913" s="29">
        <f ca="1">IF(C7913&gt;=Calculator!$G$27,IF(DAY($C7913)=1,Calculator!$G$34/2,IF(DAY($C7913)=15,Calculator!$G$34/2,0)),0)</f>
        <v>0</v>
      </c>
      <c r="L7913" s="29">
        <f ca="1">IF(DAY($C7913)=28,IF(H7913=0,0,Calculator!$G$35),0)</f>
        <v>0</v>
      </c>
      <c r="M7913" s="29">
        <f ca="1">IF(I7913&gt;0,IF(DAY($C7913)=1,SUM(INDIRECT("I"&amp;(ROW(C7912)-DAY(C7912))):I7912),0),0)</f>
        <v>0</v>
      </c>
      <c r="N7913" s="29">
        <f ca="1">IF(C7913&lt;Calculator!$G$27,0,IF(C7913=Calculator!$G$27,Calculator!$G$39,IF(H7913-K7913&lt;=0,IF(D7913&gt;Calculator!$G$39,IF(H7913-K7913+E7913+L7913+M7913+Calculator!$G$39&gt;Calculator!$G$39,Calculator!$G$39-(H7913+E7913+L7913+M7913-K7913),Calculator!$G$39),D7913),0)))</f>
        <v>0</v>
      </c>
    </row>
    <row r="7914" spans="1:14" ht="15.75" thickBot="1">
      <c r="A7914" s="33" t="str">
        <f ca="1">IF(C7914=Calculator!$H$27,"F",IF(Daily!D7914+Daily!H7914=0,IF(D7913+H7913&gt;0,"L",""),""))</f>
        <v/>
      </c>
      <c r="B7914" s="34">
        <v>7913</v>
      </c>
      <c r="C7914" s="19">
        <f t="shared" ca="1" si="493"/>
        <v>53843</v>
      </c>
      <c r="D7914" s="29">
        <f t="shared" ca="1" si="495"/>
        <v>0</v>
      </c>
      <c r="E7914" s="29">
        <f ca="1">IF(C7914&lt;Calculator!$D$26,0,IF(DAY($C7914)=1,IF(D7914-Calculator!$G$24&gt;0,Calculator!$G$24,D7914),0))</f>
        <v>0</v>
      </c>
      <c r="F7914" s="29">
        <f ca="1">IF(E7914&gt;0,D7914*Calculator!$G$22/12,0)</f>
        <v>0</v>
      </c>
      <c r="G7914" s="29">
        <f ca="1">IF(E7914&gt;0,(IFERROR(-PMT(Calculator!$G$22/12,Calculator!$G$23*12,Calculator!$G$20),0))-F7914,0)</f>
        <v>0</v>
      </c>
      <c r="H7914" s="29">
        <f t="shared" ca="1" si="496"/>
        <v>0</v>
      </c>
      <c r="I7914" s="29">
        <f t="shared" ca="1" si="494"/>
        <v>0</v>
      </c>
      <c r="J7914" s="30">
        <f>Calculator!$G$40</f>
        <v>6.5000000000000002E-2</v>
      </c>
      <c r="K7914" s="29">
        <f ca="1">IF(C7914&gt;=Calculator!$G$27,IF(DAY($C7914)=1,Calculator!$G$34/2,IF(DAY($C7914)=15,Calculator!$G$34/2,0)),0)</f>
        <v>0</v>
      </c>
      <c r="L7914" s="29">
        <f ca="1">IF(DAY($C7914)=28,IF(H7914=0,0,Calculator!$G$35),0)</f>
        <v>0</v>
      </c>
      <c r="M7914" s="29">
        <f ca="1">IF(I7914&gt;0,IF(DAY($C7914)=1,SUM(INDIRECT("I"&amp;(ROW(C7913)-DAY(C7913))):I7913),0),0)</f>
        <v>0</v>
      </c>
      <c r="N7914" s="29">
        <f ca="1">IF(C7914&lt;Calculator!$G$27,0,IF(C7914=Calculator!$G$27,Calculator!$G$39,IF(H7914-K7914&lt;=0,IF(D7914&gt;Calculator!$G$39,IF(H7914-K7914+E7914+L7914+M7914+Calculator!$G$39&gt;Calculator!$G$39,Calculator!$G$39-(H7914+E7914+L7914+M7914-K7914),Calculator!$G$39),D7914),0)))</f>
        <v>0</v>
      </c>
    </row>
    <row r="7915" spans="1:14" ht="15.75" thickBot="1">
      <c r="A7915" s="33" t="str">
        <f ca="1">IF(C7915=Calculator!$H$27,"F",IF(Daily!D7915+Daily!H7915=0,IF(D7914+H7914&gt;0,"L",""),""))</f>
        <v/>
      </c>
      <c r="B7915" s="34">
        <v>7914</v>
      </c>
      <c r="C7915" s="19">
        <f t="shared" ca="1" si="493"/>
        <v>53844</v>
      </c>
      <c r="D7915" s="29">
        <f t="shared" ca="1" si="495"/>
        <v>0</v>
      </c>
      <c r="E7915" s="29">
        <f ca="1">IF(C7915&lt;Calculator!$D$26,0,IF(DAY($C7915)=1,IF(D7915-Calculator!$G$24&gt;0,Calculator!$G$24,D7915),0))</f>
        <v>0</v>
      </c>
      <c r="F7915" s="29">
        <f ca="1">IF(E7915&gt;0,D7915*Calculator!$G$22/12,0)</f>
        <v>0</v>
      </c>
      <c r="G7915" s="29">
        <f ca="1">IF(E7915&gt;0,(IFERROR(-PMT(Calculator!$G$22/12,Calculator!$G$23*12,Calculator!$G$20),0))-F7915,0)</f>
        <v>0</v>
      </c>
      <c r="H7915" s="29">
        <f t="shared" ca="1" si="496"/>
        <v>0</v>
      </c>
      <c r="I7915" s="29">
        <f t="shared" ca="1" si="494"/>
        <v>0</v>
      </c>
      <c r="J7915" s="30">
        <f>Calculator!$G$40</f>
        <v>6.5000000000000002E-2</v>
      </c>
      <c r="K7915" s="29">
        <f ca="1">IF(C7915&gt;=Calculator!$G$27,IF(DAY($C7915)=1,Calculator!$G$34/2,IF(DAY($C7915)=15,Calculator!$G$34/2,0)),0)</f>
        <v>4500</v>
      </c>
      <c r="L7915" s="29">
        <f ca="1">IF(DAY($C7915)=28,IF(H7915=0,0,Calculator!$G$35),0)</f>
        <v>0</v>
      </c>
      <c r="M7915" s="29">
        <f ca="1">IF(I7915&gt;0,IF(DAY($C7915)=1,SUM(INDIRECT("I"&amp;(ROW(C7914)-DAY(C7914))):I7914),0),0)</f>
        <v>0</v>
      </c>
      <c r="N7915" s="29">
        <f ca="1">IF(C7915&lt;Calculator!$G$27,0,IF(C7915=Calculator!$G$27,Calculator!$G$39,IF(H7915-K7915&lt;=0,IF(D7915&gt;Calculator!$G$39,IF(H7915-K7915+E7915+L7915+M7915+Calculator!$G$39&gt;Calculator!$G$39,Calculator!$G$39-(H7915+E7915+L7915+M7915-K7915),Calculator!$G$39),D7915),0)))</f>
        <v>0</v>
      </c>
    </row>
    <row r="7916" spans="1:14" ht="15.75" thickBot="1">
      <c r="A7916" s="33" t="str">
        <f ca="1">IF(C7916=Calculator!$H$27,"F",IF(Daily!D7916+Daily!H7916=0,IF(D7915+H7915&gt;0,"L",""),""))</f>
        <v/>
      </c>
      <c r="B7916" s="34">
        <v>7915</v>
      </c>
      <c r="C7916" s="19">
        <f t="shared" ca="1" si="493"/>
        <v>53845</v>
      </c>
      <c r="D7916" s="29">
        <f t="shared" ca="1" si="495"/>
        <v>0</v>
      </c>
      <c r="E7916" s="29">
        <f ca="1">IF(C7916&lt;Calculator!$D$26,0,IF(DAY($C7916)=1,IF(D7916-Calculator!$G$24&gt;0,Calculator!$G$24,D7916),0))</f>
        <v>0</v>
      </c>
      <c r="F7916" s="29">
        <f ca="1">IF(E7916&gt;0,D7916*Calculator!$G$22/12,0)</f>
        <v>0</v>
      </c>
      <c r="G7916" s="29">
        <f ca="1">IF(E7916&gt;0,(IFERROR(-PMT(Calculator!$G$22/12,Calculator!$G$23*12,Calculator!$G$20),0))-F7916,0)</f>
        <v>0</v>
      </c>
      <c r="H7916" s="29">
        <f t="shared" ca="1" si="496"/>
        <v>0</v>
      </c>
      <c r="I7916" s="29">
        <f t="shared" ca="1" si="494"/>
        <v>0</v>
      </c>
      <c r="J7916" s="30">
        <f>Calculator!$G$40</f>
        <v>6.5000000000000002E-2</v>
      </c>
      <c r="K7916" s="29">
        <f ca="1">IF(C7916&gt;=Calculator!$G$27,IF(DAY($C7916)=1,Calculator!$G$34/2,IF(DAY($C7916)=15,Calculator!$G$34/2,0)),0)</f>
        <v>0</v>
      </c>
      <c r="L7916" s="29">
        <f ca="1">IF(DAY($C7916)=28,IF(H7916=0,0,Calculator!$G$35),0)</f>
        <v>0</v>
      </c>
      <c r="M7916" s="29">
        <f ca="1">IF(I7916&gt;0,IF(DAY($C7916)=1,SUM(INDIRECT("I"&amp;(ROW(C7915)-DAY(C7915))):I7915),0),0)</f>
        <v>0</v>
      </c>
      <c r="N7916" s="29">
        <f ca="1">IF(C7916&lt;Calculator!$G$27,0,IF(C7916=Calculator!$G$27,Calculator!$G$39,IF(H7916-K7916&lt;=0,IF(D7916&gt;Calculator!$G$39,IF(H7916-K7916+E7916+L7916+M7916+Calculator!$G$39&gt;Calculator!$G$39,Calculator!$G$39-(H7916+E7916+L7916+M7916-K7916),Calculator!$G$39),D7916),0)))</f>
        <v>0</v>
      </c>
    </row>
    <row r="7917" spans="1:14" ht="15.75" thickBot="1">
      <c r="A7917" s="33" t="str">
        <f ca="1">IF(C7917=Calculator!$H$27,"F",IF(Daily!D7917+Daily!H7917=0,IF(D7916+H7916&gt;0,"L",""),""))</f>
        <v/>
      </c>
      <c r="B7917" s="34">
        <v>7916</v>
      </c>
      <c r="C7917" s="19">
        <f t="shared" ca="1" si="493"/>
        <v>53846</v>
      </c>
      <c r="D7917" s="29">
        <f t="shared" ca="1" si="495"/>
        <v>0</v>
      </c>
      <c r="E7917" s="29">
        <f ca="1">IF(C7917&lt;Calculator!$D$26,0,IF(DAY($C7917)=1,IF(D7917-Calculator!$G$24&gt;0,Calculator!$G$24,D7917),0))</f>
        <v>0</v>
      </c>
      <c r="F7917" s="29">
        <f ca="1">IF(E7917&gt;0,D7917*Calculator!$G$22/12,0)</f>
        <v>0</v>
      </c>
      <c r="G7917" s="29">
        <f ca="1">IF(E7917&gt;0,(IFERROR(-PMT(Calculator!$G$22/12,Calculator!$G$23*12,Calculator!$G$20),0))-F7917,0)</f>
        <v>0</v>
      </c>
      <c r="H7917" s="29">
        <f t="shared" ca="1" si="496"/>
        <v>0</v>
      </c>
      <c r="I7917" s="29">
        <f t="shared" ca="1" si="494"/>
        <v>0</v>
      </c>
      <c r="J7917" s="30">
        <f>Calculator!$G$40</f>
        <v>6.5000000000000002E-2</v>
      </c>
      <c r="K7917" s="29">
        <f ca="1">IF(C7917&gt;=Calculator!$G$27,IF(DAY($C7917)=1,Calculator!$G$34/2,IF(DAY($C7917)=15,Calculator!$G$34/2,0)),0)</f>
        <v>0</v>
      </c>
      <c r="L7917" s="29">
        <f ca="1">IF(DAY($C7917)=28,IF(H7917=0,0,Calculator!$G$35),0)</f>
        <v>0</v>
      </c>
      <c r="M7917" s="29">
        <f ca="1">IF(I7917&gt;0,IF(DAY($C7917)=1,SUM(INDIRECT("I"&amp;(ROW(C7916)-DAY(C7916))):I7916),0),0)</f>
        <v>0</v>
      </c>
      <c r="N7917" s="29">
        <f ca="1">IF(C7917&lt;Calculator!$G$27,0,IF(C7917=Calculator!$G$27,Calculator!$G$39,IF(H7917-K7917&lt;=0,IF(D7917&gt;Calculator!$G$39,IF(H7917-K7917+E7917+L7917+M7917+Calculator!$G$39&gt;Calculator!$G$39,Calculator!$G$39-(H7917+E7917+L7917+M7917-K7917),Calculator!$G$39),D7917),0)))</f>
        <v>0</v>
      </c>
    </row>
    <row r="7918" spans="1:14" ht="15.75" thickBot="1">
      <c r="A7918" s="33" t="str">
        <f ca="1">IF(C7918=Calculator!$H$27,"F",IF(Daily!D7918+Daily!H7918=0,IF(D7917+H7917&gt;0,"L",""),""))</f>
        <v/>
      </c>
      <c r="B7918" s="34">
        <v>7917</v>
      </c>
      <c r="C7918" s="19">
        <f t="shared" ca="1" si="493"/>
        <v>53847</v>
      </c>
      <c r="D7918" s="29">
        <f t="shared" ca="1" si="495"/>
        <v>0</v>
      </c>
      <c r="E7918" s="29">
        <f ca="1">IF(C7918&lt;Calculator!$D$26,0,IF(DAY($C7918)=1,IF(D7918-Calculator!$G$24&gt;0,Calculator!$G$24,D7918),0))</f>
        <v>0</v>
      </c>
      <c r="F7918" s="29">
        <f ca="1">IF(E7918&gt;0,D7918*Calculator!$G$22/12,0)</f>
        <v>0</v>
      </c>
      <c r="G7918" s="29">
        <f ca="1">IF(E7918&gt;0,(IFERROR(-PMT(Calculator!$G$22/12,Calculator!$G$23*12,Calculator!$G$20),0))-F7918,0)</f>
        <v>0</v>
      </c>
      <c r="H7918" s="29">
        <f t="shared" ca="1" si="496"/>
        <v>0</v>
      </c>
      <c r="I7918" s="29">
        <f t="shared" ca="1" si="494"/>
        <v>0</v>
      </c>
      <c r="J7918" s="30">
        <f>Calculator!$G$40</f>
        <v>6.5000000000000002E-2</v>
      </c>
      <c r="K7918" s="29">
        <f ca="1">IF(C7918&gt;=Calculator!$G$27,IF(DAY($C7918)=1,Calculator!$G$34/2,IF(DAY($C7918)=15,Calculator!$G$34/2,0)),0)</f>
        <v>0</v>
      </c>
      <c r="L7918" s="29">
        <f ca="1">IF(DAY($C7918)=28,IF(H7918=0,0,Calculator!$G$35),0)</f>
        <v>0</v>
      </c>
      <c r="M7918" s="29">
        <f ca="1">IF(I7918&gt;0,IF(DAY($C7918)=1,SUM(INDIRECT("I"&amp;(ROW(C7917)-DAY(C7917))):I7917),0),0)</f>
        <v>0</v>
      </c>
      <c r="N7918" s="29">
        <f ca="1">IF(C7918&lt;Calculator!$G$27,0,IF(C7918=Calculator!$G$27,Calculator!$G$39,IF(H7918-K7918&lt;=0,IF(D7918&gt;Calculator!$G$39,IF(H7918-K7918+E7918+L7918+M7918+Calculator!$G$39&gt;Calculator!$G$39,Calculator!$G$39-(H7918+E7918+L7918+M7918-K7918),Calculator!$G$39),D7918),0)))</f>
        <v>0</v>
      </c>
    </row>
    <row r="7919" spans="1:14" ht="15.75" thickBot="1">
      <c r="A7919" s="33" t="str">
        <f ca="1">IF(C7919=Calculator!$H$27,"F",IF(Daily!D7919+Daily!H7919=0,IF(D7918+H7918&gt;0,"L",""),""))</f>
        <v/>
      </c>
      <c r="B7919" s="34">
        <v>7918</v>
      </c>
      <c r="C7919" s="19">
        <f t="shared" ca="1" si="493"/>
        <v>53848</v>
      </c>
      <c r="D7919" s="29">
        <f t="shared" ca="1" si="495"/>
        <v>0</v>
      </c>
      <c r="E7919" s="29">
        <f ca="1">IF(C7919&lt;Calculator!$D$26,0,IF(DAY($C7919)=1,IF(D7919-Calculator!$G$24&gt;0,Calculator!$G$24,D7919),0))</f>
        <v>0</v>
      </c>
      <c r="F7919" s="29">
        <f ca="1">IF(E7919&gt;0,D7919*Calculator!$G$22/12,0)</f>
        <v>0</v>
      </c>
      <c r="G7919" s="29">
        <f ca="1">IF(E7919&gt;0,(IFERROR(-PMT(Calculator!$G$22/12,Calculator!$G$23*12,Calculator!$G$20),0))-F7919,0)</f>
        <v>0</v>
      </c>
      <c r="H7919" s="29">
        <f t="shared" ca="1" si="496"/>
        <v>0</v>
      </c>
      <c r="I7919" s="29">
        <f t="shared" ca="1" si="494"/>
        <v>0</v>
      </c>
      <c r="J7919" s="30">
        <f>Calculator!$G$40</f>
        <v>6.5000000000000002E-2</v>
      </c>
      <c r="K7919" s="29">
        <f ca="1">IF(C7919&gt;=Calculator!$G$27,IF(DAY($C7919)=1,Calculator!$G$34/2,IF(DAY($C7919)=15,Calculator!$G$34/2,0)),0)</f>
        <v>0</v>
      </c>
      <c r="L7919" s="29">
        <f ca="1">IF(DAY($C7919)=28,IF(H7919=0,0,Calculator!$G$35),0)</f>
        <v>0</v>
      </c>
      <c r="M7919" s="29">
        <f ca="1">IF(I7919&gt;0,IF(DAY($C7919)=1,SUM(INDIRECT("I"&amp;(ROW(C7918)-DAY(C7918))):I7918),0),0)</f>
        <v>0</v>
      </c>
      <c r="N7919" s="29">
        <f ca="1">IF(C7919&lt;Calculator!$G$27,0,IF(C7919=Calculator!$G$27,Calculator!$G$39,IF(H7919-K7919&lt;=0,IF(D7919&gt;Calculator!$G$39,IF(H7919-K7919+E7919+L7919+M7919+Calculator!$G$39&gt;Calculator!$G$39,Calculator!$G$39-(H7919+E7919+L7919+M7919-K7919),Calculator!$G$39),D7919),0)))</f>
        <v>0</v>
      </c>
    </row>
    <row r="7920" spans="1:14" ht="15.75" thickBot="1">
      <c r="A7920" s="33" t="str">
        <f ca="1">IF(C7920=Calculator!$H$27,"F",IF(Daily!D7920+Daily!H7920=0,IF(D7919+H7919&gt;0,"L",""),""))</f>
        <v/>
      </c>
      <c r="B7920" s="34">
        <v>7919</v>
      </c>
      <c r="C7920" s="19">
        <f t="shared" ca="1" si="493"/>
        <v>53849</v>
      </c>
      <c r="D7920" s="29">
        <f t="shared" ca="1" si="495"/>
        <v>0</v>
      </c>
      <c r="E7920" s="29">
        <f ca="1">IF(C7920&lt;Calculator!$D$26,0,IF(DAY($C7920)=1,IF(D7920-Calculator!$G$24&gt;0,Calculator!$G$24,D7920),0))</f>
        <v>0</v>
      </c>
      <c r="F7920" s="29">
        <f ca="1">IF(E7920&gt;0,D7920*Calculator!$G$22/12,0)</f>
        <v>0</v>
      </c>
      <c r="G7920" s="29">
        <f ca="1">IF(E7920&gt;0,(IFERROR(-PMT(Calculator!$G$22/12,Calculator!$G$23*12,Calculator!$G$20),0))-F7920,0)</f>
        <v>0</v>
      </c>
      <c r="H7920" s="29">
        <f t="shared" ca="1" si="496"/>
        <v>0</v>
      </c>
      <c r="I7920" s="29">
        <f t="shared" ca="1" si="494"/>
        <v>0</v>
      </c>
      <c r="J7920" s="30">
        <f>Calculator!$G$40</f>
        <v>6.5000000000000002E-2</v>
      </c>
      <c r="K7920" s="29">
        <f ca="1">IF(C7920&gt;=Calculator!$G$27,IF(DAY($C7920)=1,Calculator!$G$34/2,IF(DAY($C7920)=15,Calculator!$G$34/2,0)),0)</f>
        <v>0</v>
      </c>
      <c r="L7920" s="29">
        <f ca="1">IF(DAY($C7920)=28,IF(H7920=0,0,Calculator!$G$35),0)</f>
        <v>0</v>
      </c>
      <c r="M7920" s="29">
        <f ca="1">IF(I7920&gt;0,IF(DAY($C7920)=1,SUM(INDIRECT("I"&amp;(ROW(C7919)-DAY(C7919))):I7919),0),0)</f>
        <v>0</v>
      </c>
      <c r="N7920" s="29">
        <f ca="1">IF(C7920&lt;Calculator!$G$27,0,IF(C7920=Calculator!$G$27,Calculator!$G$39,IF(H7920-K7920&lt;=0,IF(D7920&gt;Calculator!$G$39,IF(H7920-K7920+E7920+L7920+M7920+Calculator!$G$39&gt;Calculator!$G$39,Calculator!$G$39-(H7920+E7920+L7920+M7920-K7920),Calculator!$G$39),D7920),0)))</f>
        <v>0</v>
      </c>
    </row>
    <row r="7921" spans="1:14" ht="15.75" thickBot="1">
      <c r="A7921" s="33" t="str">
        <f ca="1">IF(C7921=Calculator!$H$27,"F",IF(Daily!D7921+Daily!H7921=0,IF(D7920+H7920&gt;0,"L",""),""))</f>
        <v/>
      </c>
      <c r="B7921" s="34">
        <v>7920</v>
      </c>
      <c r="C7921" s="19">
        <f t="shared" ca="1" si="493"/>
        <v>53850</v>
      </c>
      <c r="D7921" s="29">
        <f t="shared" ca="1" si="495"/>
        <v>0</v>
      </c>
      <c r="E7921" s="29">
        <f ca="1">IF(C7921&lt;Calculator!$D$26,0,IF(DAY($C7921)=1,IF(D7921-Calculator!$G$24&gt;0,Calculator!$G$24,D7921),0))</f>
        <v>0</v>
      </c>
      <c r="F7921" s="29">
        <f ca="1">IF(E7921&gt;0,D7921*Calculator!$G$22/12,0)</f>
        <v>0</v>
      </c>
      <c r="G7921" s="29">
        <f ca="1">IF(E7921&gt;0,(IFERROR(-PMT(Calculator!$G$22/12,Calculator!$G$23*12,Calculator!$G$20),0))-F7921,0)</f>
        <v>0</v>
      </c>
      <c r="H7921" s="29">
        <f t="shared" ca="1" si="496"/>
        <v>0</v>
      </c>
      <c r="I7921" s="29">
        <f t="shared" ca="1" si="494"/>
        <v>0</v>
      </c>
      <c r="J7921" s="30">
        <f>Calculator!$G$40</f>
        <v>6.5000000000000002E-2</v>
      </c>
      <c r="K7921" s="29">
        <f ca="1">IF(C7921&gt;=Calculator!$G$27,IF(DAY($C7921)=1,Calculator!$G$34/2,IF(DAY($C7921)=15,Calculator!$G$34/2,0)),0)</f>
        <v>0</v>
      </c>
      <c r="L7921" s="29">
        <f ca="1">IF(DAY($C7921)=28,IF(H7921=0,0,Calculator!$G$35),0)</f>
        <v>0</v>
      </c>
      <c r="M7921" s="29">
        <f ca="1">IF(I7921&gt;0,IF(DAY($C7921)=1,SUM(INDIRECT("I"&amp;(ROW(C7920)-DAY(C7920))):I7920),0),0)</f>
        <v>0</v>
      </c>
      <c r="N7921" s="29">
        <f ca="1">IF(C7921&lt;Calculator!$G$27,0,IF(C7921=Calculator!$G$27,Calculator!$G$39,IF(H7921-K7921&lt;=0,IF(D7921&gt;Calculator!$G$39,IF(H7921-K7921+E7921+L7921+M7921+Calculator!$G$39&gt;Calculator!$G$39,Calculator!$G$39-(H7921+E7921+L7921+M7921-K7921),Calculator!$G$39),D7921),0)))</f>
        <v>0</v>
      </c>
    </row>
    <row r="7922" spans="1:14" ht="15.75" thickBot="1">
      <c r="A7922" s="33" t="str">
        <f ca="1">IF(C7922=Calculator!$H$27,"F",IF(Daily!D7922+Daily!H7922=0,IF(D7921+H7921&gt;0,"L",""),""))</f>
        <v/>
      </c>
      <c r="B7922" s="34">
        <v>7921</v>
      </c>
      <c r="C7922" s="19">
        <f t="shared" ca="1" si="493"/>
        <v>53851</v>
      </c>
      <c r="D7922" s="29">
        <f t="shared" ca="1" si="495"/>
        <v>0</v>
      </c>
      <c r="E7922" s="29">
        <f ca="1">IF(C7922&lt;Calculator!$D$26,0,IF(DAY($C7922)=1,IF(D7922-Calculator!$G$24&gt;0,Calculator!$G$24,D7922),0))</f>
        <v>0</v>
      </c>
      <c r="F7922" s="29">
        <f ca="1">IF(E7922&gt;0,D7922*Calculator!$G$22/12,0)</f>
        <v>0</v>
      </c>
      <c r="G7922" s="29">
        <f ca="1">IF(E7922&gt;0,(IFERROR(-PMT(Calculator!$G$22/12,Calculator!$G$23*12,Calculator!$G$20),0))-F7922,0)</f>
        <v>0</v>
      </c>
      <c r="H7922" s="29">
        <f t="shared" ca="1" si="496"/>
        <v>0</v>
      </c>
      <c r="I7922" s="29">
        <f t="shared" ca="1" si="494"/>
        <v>0</v>
      </c>
      <c r="J7922" s="30">
        <f>Calculator!$G$40</f>
        <v>6.5000000000000002E-2</v>
      </c>
      <c r="K7922" s="29">
        <f ca="1">IF(C7922&gt;=Calculator!$G$27,IF(DAY($C7922)=1,Calculator!$G$34/2,IF(DAY($C7922)=15,Calculator!$G$34/2,0)),0)</f>
        <v>0</v>
      </c>
      <c r="L7922" s="29">
        <f ca="1">IF(DAY($C7922)=28,IF(H7922=0,0,Calculator!$G$35),0)</f>
        <v>0</v>
      </c>
      <c r="M7922" s="29">
        <f ca="1">IF(I7922&gt;0,IF(DAY($C7922)=1,SUM(INDIRECT("I"&amp;(ROW(C7921)-DAY(C7921))):I7921),0),0)</f>
        <v>0</v>
      </c>
      <c r="N7922" s="29">
        <f ca="1">IF(C7922&lt;Calculator!$G$27,0,IF(C7922=Calculator!$G$27,Calculator!$G$39,IF(H7922-K7922&lt;=0,IF(D7922&gt;Calculator!$G$39,IF(H7922-K7922+E7922+L7922+M7922+Calculator!$G$39&gt;Calculator!$G$39,Calculator!$G$39-(H7922+E7922+L7922+M7922-K7922),Calculator!$G$39),D7922),0)))</f>
        <v>0</v>
      </c>
    </row>
    <row r="7923" spans="1:14" ht="15.75" thickBot="1">
      <c r="A7923" s="33" t="str">
        <f ca="1">IF(C7923=Calculator!$H$27,"F",IF(Daily!D7923+Daily!H7923=0,IF(D7922+H7922&gt;0,"L",""),""))</f>
        <v/>
      </c>
      <c r="B7923" s="34">
        <v>7922</v>
      </c>
      <c r="C7923" s="19">
        <f t="shared" ca="1" si="493"/>
        <v>53852</v>
      </c>
      <c r="D7923" s="29">
        <f t="shared" ca="1" si="495"/>
        <v>0</v>
      </c>
      <c r="E7923" s="29">
        <f ca="1">IF(C7923&lt;Calculator!$D$26,0,IF(DAY($C7923)=1,IF(D7923-Calculator!$G$24&gt;0,Calculator!$G$24,D7923),0))</f>
        <v>0</v>
      </c>
      <c r="F7923" s="29">
        <f ca="1">IF(E7923&gt;0,D7923*Calculator!$G$22/12,0)</f>
        <v>0</v>
      </c>
      <c r="G7923" s="29">
        <f ca="1">IF(E7923&gt;0,(IFERROR(-PMT(Calculator!$G$22/12,Calculator!$G$23*12,Calculator!$G$20),0))-F7923,0)</f>
        <v>0</v>
      </c>
      <c r="H7923" s="29">
        <f t="shared" ca="1" si="496"/>
        <v>0</v>
      </c>
      <c r="I7923" s="29">
        <f t="shared" ca="1" si="494"/>
        <v>0</v>
      </c>
      <c r="J7923" s="30">
        <f>Calculator!$G$40</f>
        <v>6.5000000000000002E-2</v>
      </c>
      <c r="K7923" s="29">
        <f ca="1">IF(C7923&gt;=Calculator!$G$27,IF(DAY($C7923)=1,Calculator!$G$34/2,IF(DAY($C7923)=15,Calculator!$G$34/2,0)),0)</f>
        <v>0</v>
      </c>
      <c r="L7923" s="29">
        <f ca="1">IF(DAY($C7923)=28,IF(H7923=0,0,Calculator!$G$35),0)</f>
        <v>0</v>
      </c>
      <c r="M7923" s="29">
        <f ca="1">IF(I7923&gt;0,IF(DAY($C7923)=1,SUM(INDIRECT("I"&amp;(ROW(C7922)-DAY(C7922))):I7922),0),0)</f>
        <v>0</v>
      </c>
      <c r="N7923" s="29">
        <f ca="1">IF(C7923&lt;Calculator!$G$27,0,IF(C7923=Calculator!$G$27,Calculator!$G$39,IF(H7923-K7923&lt;=0,IF(D7923&gt;Calculator!$G$39,IF(H7923-K7923+E7923+L7923+M7923+Calculator!$G$39&gt;Calculator!$G$39,Calculator!$G$39-(H7923+E7923+L7923+M7923-K7923),Calculator!$G$39),D7923),0)))</f>
        <v>0</v>
      </c>
    </row>
    <row r="7924" spans="1:14" ht="15.75" thickBot="1">
      <c r="A7924" s="33" t="str">
        <f ca="1">IF(C7924=Calculator!$H$27,"F",IF(Daily!D7924+Daily!H7924=0,IF(D7923+H7923&gt;0,"L",""),""))</f>
        <v/>
      </c>
      <c r="B7924" s="34">
        <v>7923</v>
      </c>
      <c r="C7924" s="19">
        <f t="shared" ca="1" si="493"/>
        <v>53853</v>
      </c>
      <c r="D7924" s="29">
        <f t="shared" ca="1" si="495"/>
        <v>0</v>
      </c>
      <c r="E7924" s="29">
        <f ca="1">IF(C7924&lt;Calculator!$D$26,0,IF(DAY($C7924)=1,IF(D7924-Calculator!$G$24&gt;0,Calculator!$G$24,D7924),0))</f>
        <v>0</v>
      </c>
      <c r="F7924" s="29">
        <f ca="1">IF(E7924&gt;0,D7924*Calculator!$G$22/12,0)</f>
        <v>0</v>
      </c>
      <c r="G7924" s="29">
        <f ca="1">IF(E7924&gt;0,(IFERROR(-PMT(Calculator!$G$22/12,Calculator!$G$23*12,Calculator!$G$20),0))-F7924,0)</f>
        <v>0</v>
      </c>
      <c r="H7924" s="29">
        <f t="shared" ca="1" si="496"/>
        <v>0</v>
      </c>
      <c r="I7924" s="29">
        <f t="shared" ca="1" si="494"/>
        <v>0</v>
      </c>
      <c r="J7924" s="30">
        <f>Calculator!$G$40</f>
        <v>6.5000000000000002E-2</v>
      </c>
      <c r="K7924" s="29">
        <f ca="1">IF(C7924&gt;=Calculator!$G$27,IF(DAY($C7924)=1,Calculator!$G$34/2,IF(DAY($C7924)=15,Calculator!$G$34/2,0)),0)</f>
        <v>0</v>
      </c>
      <c r="L7924" s="29">
        <f ca="1">IF(DAY($C7924)=28,IF(H7924=0,0,Calculator!$G$35),0)</f>
        <v>0</v>
      </c>
      <c r="M7924" s="29">
        <f ca="1">IF(I7924&gt;0,IF(DAY($C7924)=1,SUM(INDIRECT("I"&amp;(ROW(C7923)-DAY(C7923))):I7923),0),0)</f>
        <v>0</v>
      </c>
      <c r="N7924" s="29">
        <f ca="1">IF(C7924&lt;Calculator!$G$27,0,IF(C7924=Calculator!$G$27,Calculator!$G$39,IF(H7924-K7924&lt;=0,IF(D7924&gt;Calculator!$G$39,IF(H7924-K7924+E7924+L7924+M7924+Calculator!$G$39&gt;Calculator!$G$39,Calculator!$G$39-(H7924+E7924+L7924+M7924-K7924),Calculator!$G$39),D7924),0)))</f>
        <v>0</v>
      </c>
    </row>
    <row r="7925" spans="1:14" ht="15.75" thickBot="1">
      <c r="A7925" s="33" t="str">
        <f ca="1">IF(C7925=Calculator!$H$27,"F",IF(Daily!D7925+Daily!H7925=0,IF(D7924+H7924&gt;0,"L",""),""))</f>
        <v/>
      </c>
      <c r="B7925" s="34">
        <v>7924</v>
      </c>
      <c r="C7925" s="19">
        <f t="shared" ca="1" si="493"/>
        <v>53854</v>
      </c>
      <c r="D7925" s="29">
        <f t="shared" ca="1" si="495"/>
        <v>0</v>
      </c>
      <c r="E7925" s="29">
        <f ca="1">IF(C7925&lt;Calculator!$D$26,0,IF(DAY($C7925)=1,IF(D7925-Calculator!$G$24&gt;0,Calculator!$G$24,D7925),0))</f>
        <v>0</v>
      </c>
      <c r="F7925" s="29">
        <f ca="1">IF(E7925&gt;0,D7925*Calculator!$G$22/12,0)</f>
        <v>0</v>
      </c>
      <c r="G7925" s="29">
        <f ca="1">IF(E7925&gt;0,(IFERROR(-PMT(Calculator!$G$22/12,Calculator!$G$23*12,Calculator!$G$20),0))-F7925,0)</f>
        <v>0</v>
      </c>
      <c r="H7925" s="29">
        <f t="shared" ca="1" si="496"/>
        <v>0</v>
      </c>
      <c r="I7925" s="29">
        <f t="shared" ca="1" si="494"/>
        <v>0</v>
      </c>
      <c r="J7925" s="30">
        <f>Calculator!$G$40</f>
        <v>6.5000000000000002E-2</v>
      </c>
      <c r="K7925" s="29">
        <f ca="1">IF(C7925&gt;=Calculator!$G$27,IF(DAY($C7925)=1,Calculator!$G$34/2,IF(DAY($C7925)=15,Calculator!$G$34/2,0)),0)</f>
        <v>0</v>
      </c>
      <c r="L7925" s="29">
        <f ca="1">IF(DAY($C7925)=28,IF(H7925=0,0,Calculator!$G$35),0)</f>
        <v>0</v>
      </c>
      <c r="M7925" s="29">
        <f ca="1">IF(I7925&gt;0,IF(DAY($C7925)=1,SUM(INDIRECT("I"&amp;(ROW(C7924)-DAY(C7924))):I7924),0),0)</f>
        <v>0</v>
      </c>
      <c r="N7925" s="29">
        <f ca="1">IF(C7925&lt;Calculator!$G$27,0,IF(C7925=Calculator!$G$27,Calculator!$G$39,IF(H7925-K7925&lt;=0,IF(D7925&gt;Calculator!$G$39,IF(H7925-K7925+E7925+L7925+M7925+Calculator!$G$39&gt;Calculator!$G$39,Calculator!$G$39-(H7925+E7925+L7925+M7925-K7925),Calculator!$G$39),D7925),0)))</f>
        <v>0</v>
      </c>
    </row>
    <row r="7926" spans="1:14" ht="15.75" thickBot="1">
      <c r="A7926" s="33" t="str">
        <f ca="1">IF(C7926=Calculator!$H$27,"F",IF(Daily!D7926+Daily!H7926=0,IF(D7925+H7925&gt;0,"L",""),""))</f>
        <v/>
      </c>
      <c r="B7926" s="34">
        <v>7925</v>
      </c>
      <c r="C7926" s="19">
        <f t="shared" ca="1" si="493"/>
        <v>53855</v>
      </c>
      <c r="D7926" s="29">
        <f t="shared" ca="1" si="495"/>
        <v>0</v>
      </c>
      <c r="E7926" s="29">
        <f ca="1">IF(C7926&lt;Calculator!$D$26,0,IF(DAY($C7926)=1,IF(D7926-Calculator!$G$24&gt;0,Calculator!$G$24,D7926),0))</f>
        <v>0</v>
      </c>
      <c r="F7926" s="29">
        <f ca="1">IF(E7926&gt;0,D7926*Calculator!$G$22/12,0)</f>
        <v>0</v>
      </c>
      <c r="G7926" s="29">
        <f ca="1">IF(E7926&gt;0,(IFERROR(-PMT(Calculator!$G$22/12,Calculator!$G$23*12,Calculator!$G$20),0))-F7926,0)</f>
        <v>0</v>
      </c>
      <c r="H7926" s="29">
        <f t="shared" ca="1" si="496"/>
        <v>0</v>
      </c>
      <c r="I7926" s="29">
        <f t="shared" ca="1" si="494"/>
        <v>0</v>
      </c>
      <c r="J7926" s="30">
        <f>Calculator!$G$40</f>
        <v>6.5000000000000002E-2</v>
      </c>
      <c r="K7926" s="29">
        <f ca="1">IF(C7926&gt;=Calculator!$G$27,IF(DAY($C7926)=1,Calculator!$G$34/2,IF(DAY($C7926)=15,Calculator!$G$34/2,0)),0)</f>
        <v>0</v>
      </c>
      <c r="L7926" s="29">
        <f ca="1">IF(DAY($C7926)=28,IF(H7926=0,0,Calculator!$G$35),0)</f>
        <v>0</v>
      </c>
      <c r="M7926" s="29">
        <f ca="1">IF(I7926&gt;0,IF(DAY($C7926)=1,SUM(INDIRECT("I"&amp;(ROW(C7925)-DAY(C7925))):I7925),0),0)</f>
        <v>0</v>
      </c>
      <c r="N7926" s="29">
        <f ca="1">IF(C7926&lt;Calculator!$G$27,0,IF(C7926=Calculator!$G$27,Calculator!$G$39,IF(H7926-K7926&lt;=0,IF(D7926&gt;Calculator!$G$39,IF(H7926-K7926+E7926+L7926+M7926+Calculator!$G$39&gt;Calculator!$G$39,Calculator!$G$39-(H7926+E7926+L7926+M7926-K7926),Calculator!$G$39),D7926),0)))</f>
        <v>0</v>
      </c>
    </row>
    <row r="7927" spans="1:14" ht="15.75" thickBot="1">
      <c r="A7927" s="33" t="str">
        <f ca="1">IF(C7927=Calculator!$H$27,"F",IF(Daily!D7927+Daily!H7927=0,IF(D7926+H7926&gt;0,"L",""),""))</f>
        <v/>
      </c>
      <c r="B7927" s="34">
        <v>7926</v>
      </c>
      <c r="C7927" s="19">
        <f t="shared" ca="1" si="493"/>
        <v>53856</v>
      </c>
      <c r="D7927" s="29">
        <f t="shared" ca="1" si="495"/>
        <v>0</v>
      </c>
      <c r="E7927" s="29">
        <f ca="1">IF(C7927&lt;Calculator!$D$26,0,IF(DAY($C7927)=1,IF(D7927-Calculator!$G$24&gt;0,Calculator!$G$24,D7927),0))</f>
        <v>0</v>
      </c>
      <c r="F7927" s="29">
        <f ca="1">IF(E7927&gt;0,D7927*Calculator!$G$22/12,0)</f>
        <v>0</v>
      </c>
      <c r="G7927" s="29">
        <f ca="1">IF(E7927&gt;0,(IFERROR(-PMT(Calculator!$G$22/12,Calculator!$G$23*12,Calculator!$G$20),0))-F7927,0)</f>
        <v>0</v>
      </c>
      <c r="H7927" s="29">
        <f t="shared" ca="1" si="496"/>
        <v>0</v>
      </c>
      <c r="I7927" s="29">
        <f t="shared" ca="1" si="494"/>
        <v>0</v>
      </c>
      <c r="J7927" s="30">
        <f>Calculator!$G$40</f>
        <v>6.5000000000000002E-2</v>
      </c>
      <c r="K7927" s="29">
        <f ca="1">IF(C7927&gt;=Calculator!$G$27,IF(DAY($C7927)=1,Calculator!$G$34/2,IF(DAY($C7927)=15,Calculator!$G$34/2,0)),0)</f>
        <v>0</v>
      </c>
      <c r="L7927" s="29">
        <f ca="1">IF(DAY($C7927)=28,IF(H7927=0,0,Calculator!$G$35),0)</f>
        <v>0</v>
      </c>
      <c r="M7927" s="29">
        <f ca="1">IF(I7927&gt;0,IF(DAY($C7927)=1,SUM(INDIRECT("I"&amp;(ROW(C7926)-DAY(C7926))):I7926),0),0)</f>
        <v>0</v>
      </c>
      <c r="N7927" s="29">
        <f ca="1">IF(C7927&lt;Calculator!$G$27,0,IF(C7927=Calculator!$G$27,Calculator!$G$39,IF(H7927-K7927&lt;=0,IF(D7927&gt;Calculator!$G$39,IF(H7927-K7927+E7927+L7927+M7927+Calculator!$G$39&gt;Calculator!$G$39,Calculator!$G$39-(H7927+E7927+L7927+M7927-K7927),Calculator!$G$39),D7927),0)))</f>
        <v>0</v>
      </c>
    </row>
    <row r="7928" spans="1:14" ht="15.75" thickBot="1">
      <c r="A7928" s="33" t="str">
        <f ca="1">IF(C7928=Calculator!$H$27,"F",IF(Daily!D7928+Daily!H7928=0,IF(D7927+H7927&gt;0,"L",""),""))</f>
        <v/>
      </c>
      <c r="B7928" s="34">
        <v>7927</v>
      </c>
      <c r="C7928" s="19">
        <f t="shared" ca="1" si="493"/>
        <v>53857</v>
      </c>
      <c r="D7928" s="29">
        <f t="shared" ca="1" si="495"/>
        <v>0</v>
      </c>
      <c r="E7928" s="29">
        <f ca="1">IF(C7928&lt;Calculator!$D$26,0,IF(DAY($C7928)=1,IF(D7928-Calculator!$G$24&gt;0,Calculator!$G$24,D7928),0))</f>
        <v>0</v>
      </c>
      <c r="F7928" s="29">
        <f ca="1">IF(E7928&gt;0,D7928*Calculator!$G$22/12,0)</f>
        <v>0</v>
      </c>
      <c r="G7928" s="29">
        <f ca="1">IF(E7928&gt;0,(IFERROR(-PMT(Calculator!$G$22/12,Calculator!$G$23*12,Calculator!$G$20),0))-F7928,0)</f>
        <v>0</v>
      </c>
      <c r="H7928" s="29">
        <f t="shared" ca="1" si="496"/>
        <v>0</v>
      </c>
      <c r="I7928" s="29">
        <f t="shared" ca="1" si="494"/>
        <v>0</v>
      </c>
      <c r="J7928" s="30">
        <f>Calculator!$G$40</f>
        <v>6.5000000000000002E-2</v>
      </c>
      <c r="K7928" s="29">
        <f ca="1">IF(C7928&gt;=Calculator!$G$27,IF(DAY($C7928)=1,Calculator!$G$34/2,IF(DAY($C7928)=15,Calculator!$G$34/2,0)),0)</f>
        <v>0</v>
      </c>
      <c r="L7928" s="29">
        <f ca="1">IF(DAY($C7928)=28,IF(H7928=0,0,Calculator!$G$35),0)</f>
        <v>0</v>
      </c>
      <c r="M7928" s="29">
        <f ca="1">IF(I7928&gt;0,IF(DAY($C7928)=1,SUM(INDIRECT("I"&amp;(ROW(C7927)-DAY(C7927))):I7927),0),0)</f>
        <v>0</v>
      </c>
      <c r="N7928" s="29">
        <f ca="1">IF(C7928&lt;Calculator!$G$27,0,IF(C7928=Calculator!$G$27,Calculator!$G$39,IF(H7928-K7928&lt;=0,IF(D7928&gt;Calculator!$G$39,IF(H7928-K7928+E7928+L7928+M7928+Calculator!$G$39&gt;Calculator!$G$39,Calculator!$G$39-(H7928+E7928+L7928+M7928-K7928),Calculator!$G$39),D7928),0)))</f>
        <v>0</v>
      </c>
    </row>
    <row r="7929" spans="1:14" ht="15.75" thickBot="1">
      <c r="A7929" s="33" t="str">
        <f ca="1">IF(C7929=Calculator!$H$27,"F",IF(Daily!D7929+Daily!H7929=0,IF(D7928+H7928&gt;0,"L",""),""))</f>
        <v/>
      </c>
      <c r="B7929" s="34">
        <v>7928</v>
      </c>
      <c r="C7929" s="19">
        <f t="shared" ca="1" si="493"/>
        <v>53858</v>
      </c>
      <c r="D7929" s="29">
        <f t="shared" ca="1" si="495"/>
        <v>0</v>
      </c>
      <c r="E7929" s="29">
        <f ca="1">IF(C7929&lt;Calculator!$D$26,0,IF(DAY($C7929)=1,IF(D7929-Calculator!$G$24&gt;0,Calculator!$G$24,D7929),0))</f>
        <v>0</v>
      </c>
      <c r="F7929" s="29">
        <f ca="1">IF(E7929&gt;0,D7929*Calculator!$G$22/12,0)</f>
        <v>0</v>
      </c>
      <c r="G7929" s="29">
        <f ca="1">IF(E7929&gt;0,(IFERROR(-PMT(Calculator!$G$22/12,Calculator!$G$23*12,Calculator!$G$20),0))-F7929,0)</f>
        <v>0</v>
      </c>
      <c r="H7929" s="29">
        <f t="shared" ca="1" si="496"/>
        <v>0</v>
      </c>
      <c r="I7929" s="29">
        <f t="shared" ca="1" si="494"/>
        <v>0</v>
      </c>
      <c r="J7929" s="30">
        <f>Calculator!$G$40</f>
        <v>6.5000000000000002E-2</v>
      </c>
      <c r="K7929" s="29">
        <f ca="1">IF(C7929&gt;=Calculator!$G$27,IF(DAY($C7929)=1,Calculator!$G$34/2,IF(DAY($C7929)=15,Calculator!$G$34/2,0)),0)</f>
        <v>4500</v>
      </c>
      <c r="L7929" s="29">
        <f ca="1">IF(DAY($C7929)=28,IF(H7929=0,0,Calculator!$G$35),0)</f>
        <v>0</v>
      </c>
      <c r="M7929" s="29">
        <f ca="1">IF(I7929&gt;0,IF(DAY($C7929)=1,SUM(INDIRECT("I"&amp;(ROW(C7928)-DAY(C7928))):I7928),0),0)</f>
        <v>0</v>
      </c>
      <c r="N7929" s="29">
        <f ca="1">IF(C7929&lt;Calculator!$G$27,0,IF(C7929=Calculator!$G$27,Calculator!$G$39,IF(H7929-K7929&lt;=0,IF(D7929&gt;Calculator!$G$39,IF(H7929-K7929+E7929+L7929+M7929+Calculator!$G$39&gt;Calculator!$G$39,Calculator!$G$39-(H7929+E7929+L7929+M7929-K7929),Calculator!$G$39),D7929),0)))</f>
        <v>0</v>
      </c>
    </row>
    <row r="7930" spans="1:14" ht="15.75" thickBot="1">
      <c r="A7930" s="33" t="str">
        <f ca="1">IF(C7930=Calculator!$H$27,"F",IF(Daily!D7930+Daily!H7930=0,IF(D7929+H7929&gt;0,"L",""),""))</f>
        <v/>
      </c>
      <c r="B7930" s="34">
        <v>7929</v>
      </c>
      <c r="C7930" s="19">
        <f t="shared" ca="1" si="493"/>
        <v>53859</v>
      </c>
      <c r="D7930" s="29">
        <f t="shared" ca="1" si="495"/>
        <v>0</v>
      </c>
      <c r="E7930" s="29">
        <f ca="1">IF(C7930&lt;Calculator!$D$26,0,IF(DAY($C7930)=1,IF(D7930-Calculator!$G$24&gt;0,Calculator!$G$24,D7930),0))</f>
        <v>0</v>
      </c>
      <c r="F7930" s="29">
        <f ca="1">IF(E7930&gt;0,D7930*Calculator!$G$22/12,0)</f>
        <v>0</v>
      </c>
      <c r="G7930" s="29">
        <f ca="1">IF(E7930&gt;0,(IFERROR(-PMT(Calculator!$G$22/12,Calculator!$G$23*12,Calculator!$G$20),0))-F7930,0)</f>
        <v>0</v>
      </c>
      <c r="H7930" s="29">
        <f t="shared" ca="1" si="496"/>
        <v>0</v>
      </c>
      <c r="I7930" s="29">
        <f t="shared" ca="1" si="494"/>
        <v>0</v>
      </c>
      <c r="J7930" s="30">
        <f>Calculator!$G$40</f>
        <v>6.5000000000000002E-2</v>
      </c>
      <c r="K7930" s="29">
        <f ca="1">IF(C7930&gt;=Calculator!$G$27,IF(DAY($C7930)=1,Calculator!$G$34/2,IF(DAY($C7930)=15,Calculator!$G$34/2,0)),0)</f>
        <v>0</v>
      </c>
      <c r="L7930" s="29">
        <f ca="1">IF(DAY($C7930)=28,IF(H7930=0,0,Calculator!$G$35),0)</f>
        <v>0</v>
      </c>
      <c r="M7930" s="29">
        <f ca="1">IF(I7930&gt;0,IF(DAY($C7930)=1,SUM(INDIRECT("I"&amp;(ROW(C7929)-DAY(C7929))):I7929),0),0)</f>
        <v>0</v>
      </c>
      <c r="N7930" s="29">
        <f ca="1">IF(C7930&lt;Calculator!$G$27,0,IF(C7930=Calculator!$G$27,Calculator!$G$39,IF(H7930-K7930&lt;=0,IF(D7930&gt;Calculator!$G$39,IF(H7930-K7930+E7930+L7930+M7930+Calculator!$G$39&gt;Calculator!$G$39,Calculator!$G$39-(H7930+E7930+L7930+M7930-K7930),Calculator!$G$39),D7930),0)))</f>
        <v>0</v>
      </c>
    </row>
    <row r="7931" spans="1:14" ht="15.75" thickBot="1">
      <c r="A7931" s="33" t="str">
        <f ca="1">IF(C7931=Calculator!$H$27,"F",IF(Daily!D7931+Daily!H7931=0,IF(D7930+H7930&gt;0,"L",""),""))</f>
        <v/>
      </c>
      <c r="B7931" s="34">
        <v>7930</v>
      </c>
      <c r="C7931" s="19">
        <f t="shared" ca="1" si="493"/>
        <v>53860</v>
      </c>
      <c r="D7931" s="29">
        <f t="shared" ca="1" si="495"/>
        <v>0</v>
      </c>
      <c r="E7931" s="29">
        <f ca="1">IF(C7931&lt;Calculator!$D$26,0,IF(DAY($C7931)=1,IF(D7931-Calculator!$G$24&gt;0,Calculator!$G$24,D7931),0))</f>
        <v>0</v>
      </c>
      <c r="F7931" s="29">
        <f ca="1">IF(E7931&gt;0,D7931*Calculator!$G$22/12,0)</f>
        <v>0</v>
      </c>
      <c r="G7931" s="29">
        <f ca="1">IF(E7931&gt;0,(IFERROR(-PMT(Calculator!$G$22/12,Calculator!$G$23*12,Calculator!$G$20),0))-F7931,0)</f>
        <v>0</v>
      </c>
      <c r="H7931" s="29">
        <f t="shared" ca="1" si="496"/>
        <v>0</v>
      </c>
      <c r="I7931" s="29">
        <f t="shared" ca="1" si="494"/>
        <v>0</v>
      </c>
      <c r="J7931" s="30">
        <f>Calculator!$G$40</f>
        <v>6.5000000000000002E-2</v>
      </c>
      <c r="K7931" s="29">
        <f ca="1">IF(C7931&gt;=Calculator!$G$27,IF(DAY($C7931)=1,Calculator!$G$34/2,IF(DAY($C7931)=15,Calculator!$G$34/2,0)),0)</f>
        <v>0</v>
      </c>
      <c r="L7931" s="29">
        <f ca="1">IF(DAY($C7931)=28,IF(H7931=0,0,Calculator!$G$35),0)</f>
        <v>0</v>
      </c>
      <c r="M7931" s="29">
        <f ca="1">IF(I7931&gt;0,IF(DAY($C7931)=1,SUM(INDIRECT("I"&amp;(ROW(C7930)-DAY(C7930))):I7930),0),0)</f>
        <v>0</v>
      </c>
      <c r="N7931" s="29">
        <f ca="1">IF(C7931&lt;Calculator!$G$27,0,IF(C7931=Calculator!$G$27,Calculator!$G$39,IF(H7931-K7931&lt;=0,IF(D7931&gt;Calculator!$G$39,IF(H7931-K7931+E7931+L7931+M7931+Calculator!$G$39&gt;Calculator!$G$39,Calculator!$G$39-(H7931+E7931+L7931+M7931-K7931),Calculator!$G$39),D7931),0)))</f>
        <v>0</v>
      </c>
    </row>
    <row r="7932" spans="1:14" ht="15.75" thickBot="1">
      <c r="A7932" s="33" t="str">
        <f ca="1">IF(C7932=Calculator!$H$27,"F",IF(Daily!D7932+Daily!H7932=0,IF(D7931+H7931&gt;0,"L",""),""))</f>
        <v/>
      </c>
      <c r="B7932" s="34">
        <v>7931</v>
      </c>
      <c r="C7932" s="19">
        <f t="shared" ca="1" si="493"/>
        <v>53861</v>
      </c>
      <c r="D7932" s="29">
        <f t="shared" ca="1" si="495"/>
        <v>0</v>
      </c>
      <c r="E7932" s="29">
        <f ca="1">IF(C7932&lt;Calculator!$D$26,0,IF(DAY($C7932)=1,IF(D7932-Calculator!$G$24&gt;0,Calculator!$G$24,D7932),0))</f>
        <v>0</v>
      </c>
      <c r="F7932" s="29">
        <f ca="1">IF(E7932&gt;0,D7932*Calculator!$G$22/12,0)</f>
        <v>0</v>
      </c>
      <c r="G7932" s="29">
        <f ca="1">IF(E7932&gt;0,(IFERROR(-PMT(Calculator!$G$22/12,Calculator!$G$23*12,Calculator!$G$20),0))-F7932,0)</f>
        <v>0</v>
      </c>
      <c r="H7932" s="29">
        <f t="shared" ca="1" si="496"/>
        <v>0</v>
      </c>
      <c r="I7932" s="29">
        <f t="shared" ca="1" si="494"/>
        <v>0</v>
      </c>
      <c r="J7932" s="30">
        <f>Calculator!$G$40</f>
        <v>6.5000000000000002E-2</v>
      </c>
      <c r="K7932" s="29">
        <f ca="1">IF(C7932&gt;=Calculator!$G$27,IF(DAY($C7932)=1,Calculator!$G$34/2,IF(DAY($C7932)=15,Calculator!$G$34/2,0)),0)</f>
        <v>0</v>
      </c>
      <c r="L7932" s="29">
        <f ca="1">IF(DAY($C7932)=28,IF(H7932=0,0,Calculator!$G$35),0)</f>
        <v>0</v>
      </c>
      <c r="M7932" s="29">
        <f ca="1">IF(I7932&gt;0,IF(DAY($C7932)=1,SUM(INDIRECT("I"&amp;(ROW(C7931)-DAY(C7931))):I7931),0),0)</f>
        <v>0</v>
      </c>
      <c r="N7932" s="29">
        <f ca="1">IF(C7932&lt;Calculator!$G$27,0,IF(C7932=Calculator!$G$27,Calculator!$G$39,IF(H7932-K7932&lt;=0,IF(D7932&gt;Calculator!$G$39,IF(H7932-K7932+E7932+L7932+M7932+Calculator!$G$39&gt;Calculator!$G$39,Calculator!$G$39-(H7932+E7932+L7932+M7932-K7932),Calculator!$G$39),D7932),0)))</f>
        <v>0</v>
      </c>
    </row>
    <row r="7933" spans="1:14" ht="15.75" thickBot="1">
      <c r="A7933" s="33" t="str">
        <f ca="1">IF(C7933=Calculator!$H$27,"F",IF(Daily!D7933+Daily!H7933=0,IF(D7932+H7932&gt;0,"L",""),""))</f>
        <v/>
      </c>
      <c r="B7933" s="34">
        <v>7932</v>
      </c>
      <c r="C7933" s="19">
        <f t="shared" ca="1" si="493"/>
        <v>53862</v>
      </c>
      <c r="D7933" s="29">
        <f t="shared" ca="1" si="495"/>
        <v>0</v>
      </c>
      <c r="E7933" s="29">
        <f ca="1">IF(C7933&lt;Calculator!$D$26,0,IF(DAY($C7933)=1,IF(D7933-Calculator!$G$24&gt;0,Calculator!$G$24,D7933),0))</f>
        <v>0</v>
      </c>
      <c r="F7933" s="29">
        <f ca="1">IF(E7933&gt;0,D7933*Calculator!$G$22/12,0)</f>
        <v>0</v>
      </c>
      <c r="G7933" s="29">
        <f ca="1">IF(E7933&gt;0,(IFERROR(-PMT(Calculator!$G$22/12,Calculator!$G$23*12,Calculator!$G$20),0))-F7933,0)</f>
        <v>0</v>
      </c>
      <c r="H7933" s="29">
        <f t="shared" ca="1" si="496"/>
        <v>0</v>
      </c>
      <c r="I7933" s="29">
        <f t="shared" ca="1" si="494"/>
        <v>0</v>
      </c>
      <c r="J7933" s="30">
        <f>Calculator!$G$40</f>
        <v>6.5000000000000002E-2</v>
      </c>
      <c r="K7933" s="29">
        <f ca="1">IF(C7933&gt;=Calculator!$G$27,IF(DAY($C7933)=1,Calculator!$G$34/2,IF(DAY($C7933)=15,Calculator!$G$34/2,0)),0)</f>
        <v>0</v>
      </c>
      <c r="L7933" s="29">
        <f ca="1">IF(DAY($C7933)=28,IF(H7933=0,0,Calculator!$G$35),0)</f>
        <v>0</v>
      </c>
      <c r="M7933" s="29">
        <f ca="1">IF(I7933&gt;0,IF(DAY($C7933)=1,SUM(INDIRECT("I"&amp;(ROW(C7932)-DAY(C7932))):I7932),0),0)</f>
        <v>0</v>
      </c>
      <c r="N7933" s="29">
        <f ca="1">IF(C7933&lt;Calculator!$G$27,0,IF(C7933=Calculator!$G$27,Calculator!$G$39,IF(H7933-K7933&lt;=0,IF(D7933&gt;Calculator!$G$39,IF(H7933-K7933+E7933+L7933+M7933+Calculator!$G$39&gt;Calculator!$G$39,Calculator!$G$39-(H7933+E7933+L7933+M7933-K7933),Calculator!$G$39),D7933),0)))</f>
        <v>0</v>
      </c>
    </row>
    <row r="7934" spans="1:14" ht="15.75" thickBot="1">
      <c r="A7934" s="33" t="str">
        <f ca="1">IF(C7934=Calculator!$H$27,"F",IF(Daily!D7934+Daily!H7934=0,IF(D7933+H7933&gt;0,"L",""),""))</f>
        <v/>
      </c>
      <c r="B7934" s="34">
        <v>7933</v>
      </c>
      <c r="C7934" s="19">
        <f t="shared" ca="1" si="493"/>
        <v>53863</v>
      </c>
      <c r="D7934" s="29">
        <f t="shared" ca="1" si="495"/>
        <v>0</v>
      </c>
      <c r="E7934" s="29">
        <f ca="1">IF(C7934&lt;Calculator!$D$26,0,IF(DAY($C7934)=1,IF(D7934-Calculator!$G$24&gt;0,Calculator!$G$24,D7934),0))</f>
        <v>0</v>
      </c>
      <c r="F7934" s="29">
        <f ca="1">IF(E7934&gt;0,D7934*Calculator!$G$22/12,0)</f>
        <v>0</v>
      </c>
      <c r="G7934" s="29">
        <f ca="1">IF(E7934&gt;0,(IFERROR(-PMT(Calculator!$G$22/12,Calculator!$G$23*12,Calculator!$G$20),0))-F7934,0)</f>
        <v>0</v>
      </c>
      <c r="H7934" s="29">
        <f t="shared" ca="1" si="496"/>
        <v>0</v>
      </c>
      <c r="I7934" s="29">
        <f t="shared" ca="1" si="494"/>
        <v>0</v>
      </c>
      <c r="J7934" s="30">
        <f>Calculator!$G$40</f>
        <v>6.5000000000000002E-2</v>
      </c>
      <c r="K7934" s="29">
        <f ca="1">IF(C7934&gt;=Calculator!$G$27,IF(DAY($C7934)=1,Calculator!$G$34/2,IF(DAY($C7934)=15,Calculator!$G$34/2,0)),0)</f>
        <v>0</v>
      </c>
      <c r="L7934" s="29">
        <f ca="1">IF(DAY($C7934)=28,IF(H7934=0,0,Calculator!$G$35),0)</f>
        <v>0</v>
      </c>
      <c r="M7934" s="29">
        <f ca="1">IF(I7934&gt;0,IF(DAY($C7934)=1,SUM(INDIRECT("I"&amp;(ROW(C7933)-DAY(C7933))):I7933),0),0)</f>
        <v>0</v>
      </c>
      <c r="N7934" s="29">
        <f ca="1">IF(C7934&lt;Calculator!$G$27,0,IF(C7934=Calculator!$G$27,Calculator!$G$39,IF(H7934-K7934&lt;=0,IF(D7934&gt;Calculator!$G$39,IF(H7934-K7934+E7934+L7934+M7934+Calculator!$G$39&gt;Calculator!$G$39,Calculator!$G$39-(H7934+E7934+L7934+M7934-K7934),Calculator!$G$39),D7934),0)))</f>
        <v>0</v>
      </c>
    </row>
    <row r="7935" spans="1:14" ht="15.75" thickBot="1">
      <c r="A7935" s="33" t="str">
        <f ca="1">IF(C7935=Calculator!$H$27,"F",IF(Daily!D7935+Daily!H7935=0,IF(D7934+H7934&gt;0,"L",""),""))</f>
        <v/>
      </c>
      <c r="B7935" s="34">
        <v>7934</v>
      </c>
      <c r="C7935" s="19">
        <f t="shared" ca="1" si="493"/>
        <v>53864</v>
      </c>
      <c r="D7935" s="29">
        <f t="shared" ca="1" si="495"/>
        <v>0</v>
      </c>
      <c r="E7935" s="29">
        <f ca="1">IF(C7935&lt;Calculator!$D$26,0,IF(DAY($C7935)=1,IF(D7935-Calculator!$G$24&gt;0,Calculator!$G$24,D7935),0))</f>
        <v>0</v>
      </c>
      <c r="F7935" s="29">
        <f ca="1">IF(E7935&gt;0,D7935*Calculator!$G$22/12,0)</f>
        <v>0</v>
      </c>
      <c r="G7935" s="29">
        <f ca="1">IF(E7935&gt;0,(IFERROR(-PMT(Calculator!$G$22/12,Calculator!$G$23*12,Calculator!$G$20),0))-F7935,0)</f>
        <v>0</v>
      </c>
      <c r="H7935" s="29">
        <f t="shared" ca="1" si="496"/>
        <v>0</v>
      </c>
      <c r="I7935" s="29">
        <f t="shared" ca="1" si="494"/>
        <v>0</v>
      </c>
      <c r="J7935" s="30">
        <f>Calculator!$G$40</f>
        <v>6.5000000000000002E-2</v>
      </c>
      <c r="K7935" s="29">
        <f ca="1">IF(C7935&gt;=Calculator!$G$27,IF(DAY($C7935)=1,Calculator!$G$34/2,IF(DAY($C7935)=15,Calculator!$G$34/2,0)),0)</f>
        <v>0</v>
      </c>
      <c r="L7935" s="29">
        <f ca="1">IF(DAY($C7935)=28,IF(H7935=0,0,Calculator!$G$35),0)</f>
        <v>0</v>
      </c>
      <c r="M7935" s="29">
        <f ca="1">IF(I7935&gt;0,IF(DAY($C7935)=1,SUM(INDIRECT("I"&amp;(ROW(C7934)-DAY(C7934))):I7934),0),0)</f>
        <v>0</v>
      </c>
      <c r="N7935" s="29">
        <f ca="1">IF(C7935&lt;Calculator!$G$27,0,IF(C7935=Calculator!$G$27,Calculator!$G$39,IF(H7935-K7935&lt;=0,IF(D7935&gt;Calculator!$G$39,IF(H7935-K7935+E7935+L7935+M7935+Calculator!$G$39&gt;Calculator!$G$39,Calculator!$G$39-(H7935+E7935+L7935+M7935-K7935),Calculator!$G$39),D7935),0)))</f>
        <v>0</v>
      </c>
    </row>
    <row r="7936" spans="1:14" ht="15.75" thickBot="1">
      <c r="A7936" s="33" t="str">
        <f ca="1">IF(C7936=Calculator!$H$27,"F",IF(Daily!D7936+Daily!H7936=0,IF(D7935+H7935&gt;0,"L",""),""))</f>
        <v/>
      </c>
      <c r="B7936" s="34">
        <v>7935</v>
      </c>
      <c r="C7936" s="19">
        <f t="shared" ca="1" si="493"/>
        <v>53865</v>
      </c>
      <c r="D7936" s="29">
        <f t="shared" ca="1" si="495"/>
        <v>0</v>
      </c>
      <c r="E7936" s="29">
        <f ca="1">IF(C7936&lt;Calculator!$D$26,0,IF(DAY($C7936)=1,IF(D7936-Calculator!$G$24&gt;0,Calculator!$G$24,D7936),0))</f>
        <v>0</v>
      </c>
      <c r="F7936" s="29">
        <f ca="1">IF(E7936&gt;0,D7936*Calculator!$G$22/12,0)</f>
        <v>0</v>
      </c>
      <c r="G7936" s="29">
        <f ca="1">IF(E7936&gt;0,(IFERROR(-PMT(Calculator!$G$22/12,Calculator!$G$23*12,Calculator!$G$20),0))-F7936,0)</f>
        <v>0</v>
      </c>
      <c r="H7936" s="29">
        <f t="shared" ca="1" si="496"/>
        <v>0</v>
      </c>
      <c r="I7936" s="29">
        <f t="shared" ca="1" si="494"/>
        <v>0</v>
      </c>
      <c r="J7936" s="30">
        <f>Calculator!$G$40</f>
        <v>6.5000000000000002E-2</v>
      </c>
      <c r="K7936" s="29">
        <f ca="1">IF(C7936&gt;=Calculator!$G$27,IF(DAY($C7936)=1,Calculator!$G$34/2,IF(DAY($C7936)=15,Calculator!$G$34/2,0)),0)</f>
        <v>0</v>
      </c>
      <c r="L7936" s="29">
        <f ca="1">IF(DAY($C7936)=28,IF(H7936=0,0,Calculator!$G$35),0)</f>
        <v>0</v>
      </c>
      <c r="M7936" s="29">
        <f ca="1">IF(I7936&gt;0,IF(DAY($C7936)=1,SUM(INDIRECT("I"&amp;(ROW(C7935)-DAY(C7935))):I7935),0),0)</f>
        <v>0</v>
      </c>
      <c r="N7936" s="29">
        <f ca="1">IF(C7936&lt;Calculator!$G$27,0,IF(C7936=Calculator!$G$27,Calculator!$G$39,IF(H7936-K7936&lt;=0,IF(D7936&gt;Calculator!$G$39,IF(H7936-K7936+E7936+L7936+M7936+Calculator!$G$39&gt;Calculator!$G$39,Calculator!$G$39-(H7936+E7936+L7936+M7936-K7936),Calculator!$G$39),D7936),0)))</f>
        <v>0</v>
      </c>
    </row>
    <row r="7937" spans="1:14" ht="15.75" thickBot="1">
      <c r="A7937" s="33" t="str">
        <f ca="1">IF(C7937=Calculator!$H$27,"F",IF(Daily!D7937+Daily!H7937=0,IF(D7936+H7936&gt;0,"L",""),""))</f>
        <v/>
      </c>
      <c r="B7937" s="34">
        <v>7936</v>
      </c>
      <c r="C7937" s="19">
        <f t="shared" ca="1" si="493"/>
        <v>53866</v>
      </c>
      <c r="D7937" s="29">
        <f t="shared" ca="1" si="495"/>
        <v>0</v>
      </c>
      <c r="E7937" s="29">
        <f ca="1">IF(C7937&lt;Calculator!$D$26,0,IF(DAY($C7937)=1,IF(D7937-Calculator!$G$24&gt;0,Calculator!$G$24,D7937),0))</f>
        <v>0</v>
      </c>
      <c r="F7937" s="29">
        <f ca="1">IF(E7937&gt;0,D7937*Calculator!$G$22/12,0)</f>
        <v>0</v>
      </c>
      <c r="G7937" s="29">
        <f ca="1">IF(E7937&gt;0,(IFERROR(-PMT(Calculator!$G$22/12,Calculator!$G$23*12,Calculator!$G$20),0))-F7937,0)</f>
        <v>0</v>
      </c>
      <c r="H7937" s="29">
        <f t="shared" ca="1" si="496"/>
        <v>0</v>
      </c>
      <c r="I7937" s="29">
        <f t="shared" ca="1" si="494"/>
        <v>0</v>
      </c>
      <c r="J7937" s="30">
        <f>Calculator!$G$40</f>
        <v>6.5000000000000002E-2</v>
      </c>
      <c r="K7937" s="29">
        <f ca="1">IF(C7937&gt;=Calculator!$G$27,IF(DAY($C7937)=1,Calculator!$G$34/2,IF(DAY($C7937)=15,Calculator!$G$34/2,0)),0)</f>
        <v>0</v>
      </c>
      <c r="L7937" s="29">
        <f ca="1">IF(DAY($C7937)=28,IF(H7937=0,0,Calculator!$G$35),0)</f>
        <v>0</v>
      </c>
      <c r="M7937" s="29">
        <f ca="1">IF(I7937&gt;0,IF(DAY($C7937)=1,SUM(INDIRECT("I"&amp;(ROW(C7936)-DAY(C7936))):I7936),0),0)</f>
        <v>0</v>
      </c>
      <c r="N7937" s="29">
        <f ca="1">IF(C7937&lt;Calculator!$G$27,0,IF(C7937=Calculator!$G$27,Calculator!$G$39,IF(H7937-K7937&lt;=0,IF(D7937&gt;Calculator!$G$39,IF(H7937-K7937+E7937+L7937+M7937+Calculator!$G$39&gt;Calculator!$G$39,Calculator!$G$39-(H7937+E7937+L7937+M7937-K7937),Calculator!$G$39),D7937),0)))</f>
        <v>0</v>
      </c>
    </row>
    <row r="7938" spans="1:14" ht="15.75" thickBot="1">
      <c r="A7938" s="33" t="str">
        <f ca="1">IF(C7938=Calculator!$H$27,"F",IF(Daily!D7938+Daily!H7938=0,IF(D7937+H7937&gt;0,"L",""),""))</f>
        <v/>
      </c>
      <c r="B7938" s="34">
        <v>7937</v>
      </c>
      <c r="C7938" s="19">
        <f t="shared" ca="1" si="493"/>
        <v>53867</v>
      </c>
      <c r="D7938" s="29">
        <f t="shared" ca="1" si="495"/>
        <v>0</v>
      </c>
      <c r="E7938" s="29">
        <f ca="1">IF(C7938&lt;Calculator!$D$26,0,IF(DAY($C7938)=1,IF(D7938-Calculator!$G$24&gt;0,Calculator!$G$24,D7938),0))</f>
        <v>0</v>
      </c>
      <c r="F7938" s="29">
        <f ca="1">IF(E7938&gt;0,D7938*Calculator!$G$22/12,0)</f>
        <v>0</v>
      </c>
      <c r="G7938" s="29">
        <f ca="1">IF(E7938&gt;0,(IFERROR(-PMT(Calculator!$G$22/12,Calculator!$G$23*12,Calculator!$G$20),0))-F7938,0)</f>
        <v>0</v>
      </c>
      <c r="H7938" s="29">
        <f t="shared" ca="1" si="496"/>
        <v>0</v>
      </c>
      <c r="I7938" s="29">
        <f t="shared" ca="1" si="494"/>
        <v>0</v>
      </c>
      <c r="J7938" s="30">
        <f>Calculator!$G$40</f>
        <v>6.5000000000000002E-2</v>
      </c>
      <c r="K7938" s="29">
        <f ca="1">IF(C7938&gt;=Calculator!$G$27,IF(DAY($C7938)=1,Calculator!$G$34/2,IF(DAY($C7938)=15,Calculator!$G$34/2,0)),0)</f>
        <v>0</v>
      </c>
      <c r="L7938" s="29">
        <f ca="1">IF(DAY($C7938)=28,IF(H7938=0,0,Calculator!$G$35),0)</f>
        <v>0</v>
      </c>
      <c r="M7938" s="29">
        <f ca="1">IF(I7938&gt;0,IF(DAY($C7938)=1,SUM(INDIRECT("I"&amp;(ROW(C7937)-DAY(C7937))):I7937),0),0)</f>
        <v>0</v>
      </c>
      <c r="N7938" s="29">
        <f ca="1">IF(C7938&lt;Calculator!$G$27,0,IF(C7938=Calculator!$G$27,Calculator!$G$39,IF(H7938-K7938&lt;=0,IF(D7938&gt;Calculator!$G$39,IF(H7938-K7938+E7938+L7938+M7938+Calculator!$G$39&gt;Calculator!$G$39,Calculator!$G$39-(H7938+E7938+L7938+M7938-K7938),Calculator!$G$39),D7938),0)))</f>
        <v>0</v>
      </c>
    </row>
    <row r="7939" spans="1:14" ht="15.75" thickBot="1">
      <c r="A7939" s="33" t="str">
        <f ca="1">IF(C7939=Calculator!$H$27,"F",IF(Daily!D7939+Daily!H7939=0,IF(D7938+H7938&gt;0,"L",""),""))</f>
        <v/>
      </c>
      <c r="B7939" s="34">
        <v>7938</v>
      </c>
      <c r="C7939" s="19">
        <f t="shared" ref="C7939:C8002" ca="1" si="497">C7938+1</f>
        <v>53868</v>
      </c>
      <c r="D7939" s="29">
        <f t="shared" ca="1" si="495"/>
        <v>0</v>
      </c>
      <c r="E7939" s="29">
        <f ca="1">IF(C7939&lt;Calculator!$D$26,0,IF(DAY($C7939)=1,IF(D7939-Calculator!$G$24&gt;0,Calculator!$G$24,D7939),0))</f>
        <v>0</v>
      </c>
      <c r="F7939" s="29">
        <f ca="1">IF(E7939&gt;0,D7939*Calculator!$G$22/12,0)</f>
        <v>0</v>
      </c>
      <c r="G7939" s="29">
        <f ca="1">IF(E7939&gt;0,(IFERROR(-PMT(Calculator!$G$22/12,Calculator!$G$23*12,Calculator!$G$20),0))-F7939,0)</f>
        <v>0</v>
      </c>
      <c r="H7939" s="29">
        <f t="shared" ca="1" si="496"/>
        <v>0</v>
      </c>
      <c r="I7939" s="29">
        <f t="shared" ref="I7939:I8002" ca="1" si="498">H7939*J7939/365</f>
        <v>0</v>
      </c>
      <c r="J7939" s="30">
        <f>Calculator!$G$40</f>
        <v>6.5000000000000002E-2</v>
      </c>
      <c r="K7939" s="29">
        <f ca="1">IF(C7939&gt;=Calculator!$G$27,IF(DAY($C7939)=1,Calculator!$G$34/2,IF(DAY($C7939)=15,Calculator!$G$34/2,0)),0)</f>
        <v>0</v>
      </c>
      <c r="L7939" s="29">
        <f ca="1">IF(DAY($C7939)=28,IF(H7939=0,0,Calculator!$G$35),0)</f>
        <v>0</v>
      </c>
      <c r="M7939" s="29">
        <f ca="1">IF(I7939&gt;0,IF(DAY($C7939)=1,SUM(INDIRECT("I"&amp;(ROW(C7938)-DAY(C7938))):I7938),0),0)</f>
        <v>0</v>
      </c>
      <c r="N7939" s="29">
        <f ca="1">IF(C7939&lt;Calculator!$G$27,0,IF(C7939=Calculator!$G$27,Calculator!$G$39,IF(H7939-K7939&lt;=0,IF(D7939&gt;Calculator!$G$39,IF(H7939-K7939+E7939+L7939+M7939+Calculator!$G$39&gt;Calculator!$G$39,Calculator!$G$39-(H7939+E7939+L7939+M7939-K7939),Calculator!$G$39),D7939),0)))</f>
        <v>0</v>
      </c>
    </row>
    <row r="7940" spans="1:14" ht="15.75" thickBot="1">
      <c r="A7940" s="33" t="str">
        <f ca="1">IF(C7940=Calculator!$H$27,"F",IF(Daily!D7940+Daily!H7940=0,IF(D7939+H7939&gt;0,"L",""),""))</f>
        <v/>
      </c>
      <c r="B7940" s="34">
        <v>7939</v>
      </c>
      <c r="C7940" s="19">
        <f t="shared" ca="1" si="497"/>
        <v>53869</v>
      </c>
      <c r="D7940" s="29">
        <f t="shared" ref="D7940:D8003" ca="1" si="499">IF(((D7939-G7939)-N7939)&lt;0,0,((D7939-G7939)-N7939))</f>
        <v>0</v>
      </c>
      <c r="E7940" s="29">
        <f ca="1">IF(C7940&lt;Calculator!$D$26,0,IF(DAY($C7940)=1,IF(D7940-Calculator!$G$24&gt;0,Calculator!$G$24,D7940),0))</f>
        <v>0</v>
      </c>
      <c r="F7940" s="29">
        <f ca="1">IF(E7940&gt;0,D7940*Calculator!$G$22/12,0)</f>
        <v>0</v>
      </c>
      <c r="G7940" s="29">
        <f ca="1">IF(E7940&gt;0,(IFERROR(-PMT(Calculator!$G$22/12,Calculator!$G$23*12,Calculator!$G$20),0))-F7940,0)</f>
        <v>0</v>
      </c>
      <c r="H7940" s="29">
        <f t="shared" ref="H7940:H8003" ca="1" si="500">IF((H7939-K7939+SUM(L7939:N7939)+E7939)&lt;0,0,(H7939-K7939+SUM(L7939:N7939)+E7939))</f>
        <v>0</v>
      </c>
      <c r="I7940" s="29">
        <f t="shared" ca="1" si="498"/>
        <v>0</v>
      </c>
      <c r="J7940" s="30">
        <f>Calculator!$G$40</f>
        <v>6.5000000000000002E-2</v>
      </c>
      <c r="K7940" s="29">
        <f ca="1">IF(C7940&gt;=Calculator!$G$27,IF(DAY($C7940)=1,Calculator!$G$34/2,IF(DAY($C7940)=15,Calculator!$G$34/2,0)),0)</f>
        <v>0</v>
      </c>
      <c r="L7940" s="29">
        <f ca="1">IF(DAY($C7940)=28,IF(H7940=0,0,Calculator!$G$35),0)</f>
        <v>0</v>
      </c>
      <c r="M7940" s="29">
        <f ca="1">IF(I7940&gt;0,IF(DAY($C7940)=1,SUM(INDIRECT("I"&amp;(ROW(C7939)-DAY(C7939))):I7939),0),0)</f>
        <v>0</v>
      </c>
      <c r="N7940" s="29">
        <f ca="1">IF(C7940&lt;Calculator!$G$27,0,IF(C7940=Calculator!$G$27,Calculator!$G$39,IF(H7940-K7940&lt;=0,IF(D7940&gt;Calculator!$G$39,IF(H7940-K7940+E7940+L7940+M7940+Calculator!$G$39&gt;Calculator!$G$39,Calculator!$G$39-(H7940+E7940+L7940+M7940-K7940),Calculator!$G$39),D7940),0)))</f>
        <v>0</v>
      </c>
    </row>
    <row r="7941" spans="1:14" ht="15.75" thickBot="1">
      <c r="A7941" s="33" t="str">
        <f ca="1">IF(C7941=Calculator!$H$27,"F",IF(Daily!D7941+Daily!H7941=0,IF(D7940+H7940&gt;0,"L",""),""))</f>
        <v/>
      </c>
      <c r="B7941" s="34">
        <v>7940</v>
      </c>
      <c r="C7941" s="19">
        <f t="shared" ca="1" si="497"/>
        <v>53870</v>
      </c>
      <c r="D7941" s="29">
        <f t="shared" ca="1" si="499"/>
        <v>0</v>
      </c>
      <c r="E7941" s="29">
        <f ca="1">IF(C7941&lt;Calculator!$D$26,0,IF(DAY($C7941)=1,IF(D7941-Calculator!$G$24&gt;0,Calculator!$G$24,D7941),0))</f>
        <v>0</v>
      </c>
      <c r="F7941" s="29">
        <f ca="1">IF(E7941&gt;0,D7941*Calculator!$G$22/12,0)</f>
        <v>0</v>
      </c>
      <c r="G7941" s="29">
        <f ca="1">IF(E7941&gt;0,(IFERROR(-PMT(Calculator!$G$22/12,Calculator!$G$23*12,Calculator!$G$20),0))-F7941,0)</f>
        <v>0</v>
      </c>
      <c r="H7941" s="29">
        <f t="shared" ca="1" si="500"/>
        <v>0</v>
      </c>
      <c r="I7941" s="29">
        <f t="shared" ca="1" si="498"/>
        <v>0</v>
      </c>
      <c r="J7941" s="30">
        <f>Calculator!$G$40</f>
        <v>6.5000000000000002E-2</v>
      </c>
      <c r="K7941" s="29">
        <f ca="1">IF(C7941&gt;=Calculator!$G$27,IF(DAY($C7941)=1,Calculator!$G$34/2,IF(DAY($C7941)=15,Calculator!$G$34/2,0)),0)</f>
        <v>0</v>
      </c>
      <c r="L7941" s="29">
        <f ca="1">IF(DAY($C7941)=28,IF(H7941=0,0,Calculator!$G$35),0)</f>
        <v>0</v>
      </c>
      <c r="M7941" s="29">
        <f ca="1">IF(I7941&gt;0,IF(DAY($C7941)=1,SUM(INDIRECT("I"&amp;(ROW(C7940)-DAY(C7940))):I7940),0),0)</f>
        <v>0</v>
      </c>
      <c r="N7941" s="29">
        <f ca="1">IF(C7941&lt;Calculator!$G$27,0,IF(C7941=Calculator!$G$27,Calculator!$G$39,IF(H7941-K7941&lt;=0,IF(D7941&gt;Calculator!$G$39,IF(H7941-K7941+E7941+L7941+M7941+Calculator!$G$39&gt;Calculator!$G$39,Calculator!$G$39-(H7941+E7941+L7941+M7941-K7941),Calculator!$G$39),D7941),0)))</f>
        <v>0</v>
      </c>
    </row>
    <row r="7942" spans="1:14" ht="15.75" thickBot="1">
      <c r="A7942" s="33" t="str">
        <f ca="1">IF(C7942=Calculator!$H$27,"F",IF(Daily!D7942+Daily!H7942=0,IF(D7941+H7941&gt;0,"L",""),""))</f>
        <v/>
      </c>
      <c r="B7942" s="34">
        <v>7941</v>
      </c>
      <c r="C7942" s="19">
        <f t="shared" ca="1" si="497"/>
        <v>53871</v>
      </c>
      <c r="D7942" s="29">
        <f t="shared" ca="1" si="499"/>
        <v>0</v>
      </c>
      <c r="E7942" s="29">
        <f ca="1">IF(C7942&lt;Calculator!$D$26,0,IF(DAY($C7942)=1,IF(D7942-Calculator!$G$24&gt;0,Calculator!$G$24,D7942),0))</f>
        <v>0</v>
      </c>
      <c r="F7942" s="29">
        <f ca="1">IF(E7942&gt;0,D7942*Calculator!$G$22/12,0)</f>
        <v>0</v>
      </c>
      <c r="G7942" s="29">
        <f ca="1">IF(E7942&gt;0,(IFERROR(-PMT(Calculator!$G$22/12,Calculator!$G$23*12,Calculator!$G$20),0))-F7942,0)</f>
        <v>0</v>
      </c>
      <c r="H7942" s="29">
        <f t="shared" ca="1" si="500"/>
        <v>0</v>
      </c>
      <c r="I7942" s="29">
        <f t="shared" ca="1" si="498"/>
        <v>0</v>
      </c>
      <c r="J7942" s="30">
        <f>Calculator!$G$40</f>
        <v>6.5000000000000002E-2</v>
      </c>
      <c r="K7942" s="29">
        <f ca="1">IF(C7942&gt;=Calculator!$G$27,IF(DAY($C7942)=1,Calculator!$G$34/2,IF(DAY($C7942)=15,Calculator!$G$34/2,0)),0)</f>
        <v>0</v>
      </c>
      <c r="L7942" s="29">
        <f ca="1">IF(DAY($C7942)=28,IF(H7942=0,0,Calculator!$G$35),0)</f>
        <v>0</v>
      </c>
      <c r="M7942" s="29">
        <f ca="1">IF(I7942&gt;0,IF(DAY($C7942)=1,SUM(INDIRECT("I"&amp;(ROW(C7941)-DAY(C7941))):I7941),0),0)</f>
        <v>0</v>
      </c>
      <c r="N7942" s="29">
        <f ca="1">IF(C7942&lt;Calculator!$G$27,0,IF(C7942=Calculator!$G$27,Calculator!$G$39,IF(H7942-K7942&lt;=0,IF(D7942&gt;Calculator!$G$39,IF(H7942-K7942+E7942+L7942+M7942+Calculator!$G$39&gt;Calculator!$G$39,Calculator!$G$39-(H7942+E7942+L7942+M7942-K7942),Calculator!$G$39),D7942),0)))</f>
        <v>0</v>
      </c>
    </row>
    <row r="7943" spans="1:14" ht="15.75" thickBot="1">
      <c r="A7943" s="33" t="str">
        <f ca="1">IF(C7943=Calculator!$H$27,"F",IF(Daily!D7943+Daily!H7943=0,IF(D7942+H7942&gt;0,"L",""),""))</f>
        <v/>
      </c>
      <c r="B7943" s="34">
        <v>7942</v>
      </c>
      <c r="C7943" s="19">
        <f t="shared" ca="1" si="497"/>
        <v>53872</v>
      </c>
      <c r="D7943" s="29">
        <f t="shared" ca="1" si="499"/>
        <v>0</v>
      </c>
      <c r="E7943" s="29">
        <f ca="1">IF(C7943&lt;Calculator!$D$26,0,IF(DAY($C7943)=1,IF(D7943-Calculator!$G$24&gt;0,Calculator!$G$24,D7943),0))</f>
        <v>0</v>
      </c>
      <c r="F7943" s="29">
        <f ca="1">IF(E7943&gt;0,D7943*Calculator!$G$22/12,0)</f>
        <v>0</v>
      </c>
      <c r="G7943" s="29">
        <f ca="1">IF(E7943&gt;0,(IFERROR(-PMT(Calculator!$G$22/12,Calculator!$G$23*12,Calculator!$G$20),0))-F7943,0)</f>
        <v>0</v>
      </c>
      <c r="H7943" s="29">
        <f t="shared" ca="1" si="500"/>
        <v>0</v>
      </c>
      <c r="I7943" s="29">
        <f t="shared" ca="1" si="498"/>
        <v>0</v>
      </c>
      <c r="J7943" s="30">
        <f>Calculator!$G$40</f>
        <v>6.5000000000000002E-2</v>
      </c>
      <c r="K7943" s="29">
        <f ca="1">IF(C7943&gt;=Calculator!$G$27,IF(DAY($C7943)=1,Calculator!$G$34/2,IF(DAY($C7943)=15,Calculator!$G$34/2,0)),0)</f>
        <v>0</v>
      </c>
      <c r="L7943" s="29">
        <f ca="1">IF(DAY($C7943)=28,IF(H7943=0,0,Calculator!$G$35),0)</f>
        <v>0</v>
      </c>
      <c r="M7943" s="29">
        <f ca="1">IF(I7943&gt;0,IF(DAY($C7943)=1,SUM(INDIRECT("I"&amp;(ROW(C7942)-DAY(C7942))):I7942),0),0)</f>
        <v>0</v>
      </c>
      <c r="N7943" s="29">
        <f ca="1">IF(C7943&lt;Calculator!$G$27,0,IF(C7943=Calculator!$G$27,Calculator!$G$39,IF(H7943-K7943&lt;=0,IF(D7943&gt;Calculator!$G$39,IF(H7943-K7943+E7943+L7943+M7943+Calculator!$G$39&gt;Calculator!$G$39,Calculator!$G$39-(H7943+E7943+L7943+M7943-K7943),Calculator!$G$39),D7943),0)))</f>
        <v>0</v>
      </c>
    </row>
    <row r="7944" spans="1:14" ht="15.75" thickBot="1">
      <c r="A7944" s="33" t="str">
        <f ca="1">IF(C7944=Calculator!$H$27,"F",IF(Daily!D7944+Daily!H7944=0,IF(D7943+H7943&gt;0,"L",""),""))</f>
        <v/>
      </c>
      <c r="B7944" s="34">
        <v>7943</v>
      </c>
      <c r="C7944" s="19">
        <f t="shared" ca="1" si="497"/>
        <v>53873</v>
      </c>
      <c r="D7944" s="29">
        <f t="shared" ca="1" si="499"/>
        <v>0</v>
      </c>
      <c r="E7944" s="29">
        <f ca="1">IF(C7944&lt;Calculator!$D$26,0,IF(DAY($C7944)=1,IF(D7944-Calculator!$G$24&gt;0,Calculator!$G$24,D7944),0))</f>
        <v>0</v>
      </c>
      <c r="F7944" s="29">
        <f ca="1">IF(E7944&gt;0,D7944*Calculator!$G$22/12,0)</f>
        <v>0</v>
      </c>
      <c r="G7944" s="29">
        <f ca="1">IF(E7944&gt;0,(IFERROR(-PMT(Calculator!$G$22/12,Calculator!$G$23*12,Calculator!$G$20),0))-F7944,0)</f>
        <v>0</v>
      </c>
      <c r="H7944" s="29">
        <f t="shared" ca="1" si="500"/>
        <v>0</v>
      </c>
      <c r="I7944" s="29">
        <f t="shared" ca="1" si="498"/>
        <v>0</v>
      </c>
      <c r="J7944" s="30">
        <f>Calculator!$G$40</f>
        <v>6.5000000000000002E-2</v>
      </c>
      <c r="K7944" s="29">
        <f ca="1">IF(C7944&gt;=Calculator!$G$27,IF(DAY($C7944)=1,Calculator!$G$34/2,IF(DAY($C7944)=15,Calculator!$G$34/2,0)),0)</f>
        <v>0</v>
      </c>
      <c r="L7944" s="29">
        <f ca="1">IF(DAY($C7944)=28,IF(H7944=0,0,Calculator!$G$35),0)</f>
        <v>0</v>
      </c>
      <c r="M7944" s="29">
        <f ca="1">IF(I7944&gt;0,IF(DAY($C7944)=1,SUM(INDIRECT("I"&amp;(ROW(C7943)-DAY(C7943))):I7943),0),0)</f>
        <v>0</v>
      </c>
      <c r="N7944" s="29">
        <f ca="1">IF(C7944&lt;Calculator!$G$27,0,IF(C7944=Calculator!$G$27,Calculator!$G$39,IF(H7944-K7944&lt;=0,IF(D7944&gt;Calculator!$G$39,IF(H7944-K7944+E7944+L7944+M7944+Calculator!$G$39&gt;Calculator!$G$39,Calculator!$G$39-(H7944+E7944+L7944+M7944-K7944),Calculator!$G$39),D7944),0)))</f>
        <v>0</v>
      </c>
    </row>
    <row r="7945" spans="1:14" ht="15.75" thickBot="1">
      <c r="A7945" s="33" t="str">
        <f ca="1">IF(C7945=Calculator!$H$27,"F",IF(Daily!D7945+Daily!H7945=0,IF(D7944+H7944&gt;0,"L",""),""))</f>
        <v/>
      </c>
      <c r="B7945" s="34">
        <v>7944</v>
      </c>
      <c r="C7945" s="19">
        <f t="shared" ca="1" si="497"/>
        <v>53874</v>
      </c>
      <c r="D7945" s="29">
        <f t="shared" ca="1" si="499"/>
        <v>0</v>
      </c>
      <c r="E7945" s="29">
        <f ca="1">IF(C7945&lt;Calculator!$D$26,0,IF(DAY($C7945)=1,IF(D7945-Calculator!$G$24&gt;0,Calculator!$G$24,D7945),0))</f>
        <v>0</v>
      </c>
      <c r="F7945" s="29">
        <f ca="1">IF(E7945&gt;0,D7945*Calculator!$G$22/12,0)</f>
        <v>0</v>
      </c>
      <c r="G7945" s="29">
        <f ca="1">IF(E7945&gt;0,(IFERROR(-PMT(Calculator!$G$22/12,Calculator!$G$23*12,Calculator!$G$20),0))-F7945,0)</f>
        <v>0</v>
      </c>
      <c r="H7945" s="29">
        <f t="shared" ca="1" si="500"/>
        <v>0</v>
      </c>
      <c r="I7945" s="29">
        <f t="shared" ca="1" si="498"/>
        <v>0</v>
      </c>
      <c r="J7945" s="30">
        <f>Calculator!$G$40</f>
        <v>6.5000000000000002E-2</v>
      </c>
      <c r="K7945" s="29">
        <f ca="1">IF(C7945&gt;=Calculator!$G$27,IF(DAY($C7945)=1,Calculator!$G$34/2,IF(DAY($C7945)=15,Calculator!$G$34/2,0)),0)</f>
        <v>4500</v>
      </c>
      <c r="L7945" s="29">
        <f ca="1">IF(DAY($C7945)=28,IF(H7945=0,0,Calculator!$G$35),0)</f>
        <v>0</v>
      </c>
      <c r="M7945" s="29">
        <f ca="1">IF(I7945&gt;0,IF(DAY($C7945)=1,SUM(INDIRECT("I"&amp;(ROW(C7944)-DAY(C7944))):I7944),0),0)</f>
        <v>0</v>
      </c>
      <c r="N7945" s="29">
        <f ca="1">IF(C7945&lt;Calculator!$G$27,0,IF(C7945=Calculator!$G$27,Calculator!$G$39,IF(H7945-K7945&lt;=0,IF(D7945&gt;Calculator!$G$39,IF(H7945-K7945+E7945+L7945+M7945+Calculator!$G$39&gt;Calculator!$G$39,Calculator!$G$39-(H7945+E7945+L7945+M7945-K7945),Calculator!$G$39),D7945),0)))</f>
        <v>0</v>
      </c>
    </row>
    <row r="7946" spans="1:14" ht="15.75" thickBot="1">
      <c r="A7946" s="33" t="str">
        <f ca="1">IF(C7946=Calculator!$H$27,"F",IF(Daily!D7946+Daily!H7946=0,IF(D7945+H7945&gt;0,"L",""),""))</f>
        <v/>
      </c>
      <c r="B7946" s="34">
        <v>7945</v>
      </c>
      <c r="C7946" s="19">
        <f t="shared" ca="1" si="497"/>
        <v>53875</v>
      </c>
      <c r="D7946" s="29">
        <f t="shared" ca="1" si="499"/>
        <v>0</v>
      </c>
      <c r="E7946" s="29">
        <f ca="1">IF(C7946&lt;Calculator!$D$26,0,IF(DAY($C7946)=1,IF(D7946-Calculator!$G$24&gt;0,Calculator!$G$24,D7946),0))</f>
        <v>0</v>
      </c>
      <c r="F7946" s="29">
        <f ca="1">IF(E7946&gt;0,D7946*Calculator!$G$22/12,0)</f>
        <v>0</v>
      </c>
      <c r="G7946" s="29">
        <f ca="1">IF(E7946&gt;0,(IFERROR(-PMT(Calculator!$G$22/12,Calculator!$G$23*12,Calculator!$G$20),0))-F7946,0)</f>
        <v>0</v>
      </c>
      <c r="H7946" s="29">
        <f t="shared" ca="1" si="500"/>
        <v>0</v>
      </c>
      <c r="I7946" s="29">
        <f t="shared" ca="1" si="498"/>
        <v>0</v>
      </c>
      <c r="J7946" s="30">
        <f>Calculator!$G$40</f>
        <v>6.5000000000000002E-2</v>
      </c>
      <c r="K7946" s="29">
        <f ca="1">IF(C7946&gt;=Calculator!$G$27,IF(DAY($C7946)=1,Calculator!$G$34/2,IF(DAY($C7946)=15,Calculator!$G$34/2,0)),0)</f>
        <v>0</v>
      </c>
      <c r="L7946" s="29">
        <f ca="1">IF(DAY($C7946)=28,IF(H7946=0,0,Calculator!$G$35),0)</f>
        <v>0</v>
      </c>
      <c r="M7946" s="29">
        <f ca="1">IF(I7946&gt;0,IF(DAY($C7946)=1,SUM(INDIRECT("I"&amp;(ROW(C7945)-DAY(C7945))):I7945),0),0)</f>
        <v>0</v>
      </c>
      <c r="N7946" s="29">
        <f ca="1">IF(C7946&lt;Calculator!$G$27,0,IF(C7946=Calculator!$G$27,Calculator!$G$39,IF(H7946-K7946&lt;=0,IF(D7946&gt;Calculator!$G$39,IF(H7946-K7946+E7946+L7946+M7946+Calculator!$G$39&gt;Calculator!$G$39,Calculator!$G$39-(H7946+E7946+L7946+M7946-K7946),Calculator!$G$39),D7946),0)))</f>
        <v>0</v>
      </c>
    </row>
    <row r="7947" spans="1:14" ht="15.75" thickBot="1">
      <c r="A7947" s="33" t="str">
        <f ca="1">IF(C7947=Calculator!$H$27,"F",IF(Daily!D7947+Daily!H7947=0,IF(D7946+H7946&gt;0,"L",""),""))</f>
        <v/>
      </c>
      <c r="B7947" s="34">
        <v>7946</v>
      </c>
      <c r="C7947" s="19">
        <f t="shared" ca="1" si="497"/>
        <v>53876</v>
      </c>
      <c r="D7947" s="29">
        <f t="shared" ca="1" si="499"/>
        <v>0</v>
      </c>
      <c r="E7947" s="29">
        <f ca="1">IF(C7947&lt;Calculator!$D$26,0,IF(DAY($C7947)=1,IF(D7947-Calculator!$G$24&gt;0,Calculator!$G$24,D7947),0))</f>
        <v>0</v>
      </c>
      <c r="F7947" s="29">
        <f ca="1">IF(E7947&gt;0,D7947*Calculator!$G$22/12,0)</f>
        <v>0</v>
      </c>
      <c r="G7947" s="29">
        <f ca="1">IF(E7947&gt;0,(IFERROR(-PMT(Calculator!$G$22/12,Calculator!$G$23*12,Calculator!$G$20),0))-F7947,0)</f>
        <v>0</v>
      </c>
      <c r="H7947" s="29">
        <f t="shared" ca="1" si="500"/>
        <v>0</v>
      </c>
      <c r="I7947" s="29">
        <f t="shared" ca="1" si="498"/>
        <v>0</v>
      </c>
      <c r="J7947" s="30">
        <f>Calculator!$G$40</f>
        <v>6.5000000000000002E-2</v>
      </c>
      <c r="K7947" s="29">
        <f ca="1">IF(C7947&gt;=Calculator!$G$27,IF(DAY($C7947)=1,Calculator!$G$34/2,IF(DAY($C7947)=15,Calculator!$G$34/2,0)),0)</f>
        <v>0</v>
      </c>
      <c r="L7947" s="29">
        <f ca="1">IF(DAY($C7947)=28,IF(H7947=0,0,Calculator!$G$35),0)</f>
        <v>0</v>
      </c>
      <c r="M7947" s="29">
        <f ca="1">IF(I7947&gt;0,IF(DAY($C7947)=1,SUM(INDIRECT("I"&amp;(ROW(C7946)-DAY(C7946))):I7946),0),0)</f>
        <v>0</v>
      </c>
      <c r="N7947" s="29">
        <f ca="1">IF(C7947&lt;Calculator!$G$27,0,IF(C7947=Calculator!$G$27,Calculator!$G$39,IF(H7947-K7947&lt;=0,IF(D7947&gt;Calculator!$G$39,IF(H7947-K7947+E7947+L7947+M7947+Calculator!$G$39&gt;Calculator!$G$39,Calculator!$G$39-(H7947+E7947+L7947+M7947-K7947),Calculator!$G$39),D7947),0)))</f>
        <v>0</v>
      </c>
    </row>
    <row r="7948" spans="1:14" ht="15.75" thickBot="1">
      <c r="A7948" s="33" t="str">
        <f ca="1">IF(C7948=Calculator!$H$27,"F",IF(Daily!D7948+Daily!H7948=0,IF(D7947+H7947&gt;0,"L",""),""))</f>
        <v/>
      </c>
      <c r="B7948" s="34">
        <v>7947</v>
      </c>
      <c r="C7948" s="19">
        <f t="shared" ca="1" si="497"/>
        <v>53877</v>
      </c>
      <c r="D7948" s="29">
        <f t="shared" ca="1" si="499"/>
        <v>0</v>
      </c>
      <c r="E7948" s="29">
        <f ca="1">IF(C7948&lt;Calculator!$D$26,0,IF(DAY($C7948)=1,IF(D7948-Calculator!$G$24&gt;0,Calculator!$G$24,D7948),0))</f>
        <v>0</v>
      </c>
      <c r="F7948" s="29">
        <f ca="1">IF(E7948&gt;0,D7948*Calculator!$G$22/12,0)</f>
        <v>0</v>
      </c>
      <c r="G7948" s="29">
        <f ca="1">IF(E7948&gt;0,(IFERROR(-PMT(Calculator!$G$22/12,Calculator!$G$23*12,Calculator!$G$20),0))-F7948,0)</f>
        <v>0</v>
      </c>
      <c r="H7948" s="29">
        <f t="shared" ca="1" si="500"/>
        <v>0</v>
      </c>
      <c r="I7948" s="29">
        <f t="shared" ca="1" si="498"/>
        <v>0</v>
      </c>
      <c r="J7948" s="30">
        <f>Calculator!$G$40</f>
        <v>6.5000000000000002E-2</v>
      </c>
      <c r="K7948" s="29">
        <f ca="1">IF(C7948&gt;=Calculator!$G$27,IF(DAY($C7948)=1,Calculator!$G$34/2,IF(DAY($C7948)=15,Calculator!$G$34/2,0)),0)</f>
        <v>0</v>
      </c>
      <c r="L7948" s="29">
        <f ca="1">IF(DAY($C7948)=28,IF(H7948=0,0,Calculator!$G$35),0)</f>
        <v>0</v>
      </c>
      <c r="M7948" s="29">
        <f ca="1">IF(I7948&gt;0,IF(DAY($C7948)=1,SUM(INDIRECT("I"&amp;(ROW(C7947)-DAY(C7947))):I7947),0),0)</f>
        <v>0</v>
      </c>
      <c r="N7948" s="29">
        <f ca="1">IF(C7948&lt;Calculator!$G$27,0,IF(C7948=Calculator!$G$27,Calculator!$G$39,IF(H7948-K7948&lt;=0,IF(D7948&gt;Calculator!$G$39,IF(H7948-K7948+E7948+L7948+M7948+Calculator!$G$39&gt;Calculator!$G$39,Calculator!$G$39-(H7948+E7948+L7948+M7948-K7948),Calculator!$G$39),D7948),0)))</f>
        <v>0</v>
      </c>
    </row>
    <row r="7949" spans="1:14" ht="15.75" thickBot="1">
      <c r="A7949" s="33" t="str">
        <f ca="1">IF(C7949=Calculator!$H$27,"F",IF(Daily!D7949+Daily!H7949=0,IF(D7948+H7948&gt;0,"L",""),""))</f>
        <v/>
      </c>
      <c r="B7949" s="34">
        <v>7948</v>
      </c>
      <c r="C7949" s="19">
        <f t="shared" ca="1" si="497"/>
        <v>53878</v>
      </c>
      <c r="D7949" s="29">
        <f t="shared" ca="1" si="499"/>
        <v>0</v>
      </c>
      <c r="E7949" s="29">
        <f ca="1">IF(C7949&lt;Calculator!$D$26,0,IF(DAY($C7949)=1,IF(D7949-Calculator!$G$24&gt;0,Calculator!$G$24,D7949),0))</f>
        <v>0</v>
      </c>
      <c r="F7949" s="29">
        <f ca="1">IF(E7949&gt;0,D7949*Calculator!$G$22/12,0)</f>
        <v>0</v>
      </c>
      <c r="G7949" s="29">
        <f ca="1">IF(E7949&gt;0,(IFERROR(-PMT(Calculator!$G$22/12,Calculator!$G$23*12,Calculator!$G$20),0))-F7949,0)</f>
        <v>0</v>
      </c>
      <c r="H7949" s="29">
        <f t="shared" ca="1" si="500"/>
        <v>0</v>
      </c>
      <c r="I7949" s="29">
        <f t="shared" ca="1" si="498"/>
        <v>0</v>
      </c>
      <c r="J7949" s="30">
        <f>Calculator!$G$40</f>
        <v>6.5000000000000002E-2</v>
      </c>
      <c r="K7949" s="29">
        <f ca="1">IF(C7949&gt;=Calculator!$G$27,IF(DAY($C7949)=1,Calculator!$G$34/2,IF(DAY($C7949)=15,Calculator!$G$34/2,0)),0)</f>
        <v>0</v>
      </c>
      <c r="L7949" s="29">
        <f ca="1">IF(DAY($C7949)=28,IF(H7949=0,0,Calculator!$G$35),0)</f>
        <v>0</v>
      </c>
      <c r="M7949" s="29">
        <f ca="1">IF(I7949&gt;0,IF(DAY($C7949)=1,SUM(INDIRECT("I"&amp;(ROW(C7948)-DAY(C7948))):I7948),0),0)</f>
        <v>0</v>
      </c>
      <c r="N7949" s="29">
        <f ca="1">IF(C7949&lt;Calculator!$G$27,0,IF(C7949=Calculator!$G$27,Calculator!$G$39,IF(H7949-K7949&lt;=0,IF(D7949&gt;Calculator!$G$39,IF(H7949-K7949+E7949+L7949+M7949+Calculator!$G$39&gt;Calculator!$G$39,Calculator!$G$39-(H7949+E7949+L7949+M7949-K7949),Calculator!$G$39),D7949),0)))</f>
        <v>0</v>
      </c>
    </row>
    <row r="7950" spans="1:14" ht="15.75" thickBot="1">
      <c r="A7950" s="33" t="str">
        <f ca="1">IF(C7950=Calculator!$H$27,"F",IF(Daily!D7950+Daily!H7950=0,IF(D7949+H7949&gt;0,"L",""),""))</f>
        <v/>
      </c>
      <c r="B7950" s="34">
        <v>7949</v>
      </c>
      <c r="C7950" s="19">
        <f t="shared" ca="1" si="497"/>
        <v>53879</v>
      </c>
      <c r="D7950" s="29">
        <f t="shared" ca="1" si="499"/>
        <v>0</v>
      </c>
      <c r="E7950" s="29">
        <f ca="1">IF(C7950&lt;Calculator!$D$26,0,IF(DAY($C7950)=1,IF(D7950-Calculator!$G$24&gt;0,Calculator!$G$24,D7950),0))</f>
        <v>0</v>
      </c>
      <c r="F7950" s="29">
        <f ca="1">IF(E7950&gt;0,D7950*Calculator!$G$22/12,0)</f>
        <v>0</v>
      </c>
      <c r="G7950" s="29">
        <f ca="1">IF(E7950&gt;0,(IFERROR(-PMT(Calculator!$G$22/12,Calculator!$G$23*12,Calculator!$G$20),0))-F7950,0)</f>
        <v>0</v>
      </c>
      <c r="H7950" s="29">
        <f t="shared" ca="1" si="500"/>
        <v>0</v>
      </c>
      <c r="I7950" s="29">
        <f t="shared" ca="1" si="498"/>
        <v>0</v>
      </c>
      <c r="J7950" s="30">
        <f>Calculator!$G$40</f>
        <v>6.5000000000000002E-2</v>
      </c>
      <c r="K7950" s="29">
        <f ca="1">IF(C7950&gt;=Calculator!$G$27,IF(DAY($C7950)=1,Calculator!$G$34/2,IF(DAY($C7950)=15,Calculator!$G$34/2,0)),0)</f>
        <v>0</v>
      </c>
      <c r="L7950" s="29">
        <f ca="1">IF(DAY($C7950)=28,IF(H7950=0,0,Calculator!$G$35),0)</f>
        <v>0</v>
      </c>
      <c r="M7950" s="29">
        <f ca="1">IF(I7950&gt;0,IF(DAY($C7950)=1,SUM(INDIRECT("I"&amp;(ROW(C7949)-DAY(C7949))):I7949),0),0)</f>
        <v>0</v>
      </c>
      <c r="N7950" s="29">
        <f ca="1">IF(C7950&lt;Calculator!$G$27,0,IF(C7950=Calculator!$G$27,Calculator!$G$39,IF(H7950-K7950&lt;=0,IF(D7950&gt;Calculator!$G$39,IF(H7950-K7950+E7950+L7950+M7950+Calculator!$G$39&gt;Calculator!$G$39,Calculator!$G$39-(H7950+E7950+L7950+M7950-K7950),Calculator!$G$39),D7950),0)))</f>
        <v>0</v>
      </c>
    </row>
    <row r="7951" spans="1:14" ht="15.75" thickBot="1">
      <c r="A7951" s="33" t="str">
        <f ca="1">IF(C7951=Calculator!$H$27,"F",IF(Daily!D7951+Daily!H7951=0,IF(D7950+H7950&gt;0,"L",""),""))</f>
        <v/>
      </c>
      <c r="B7951" s="34">
        <v>7950</v>
      </c>
      <c r="C7951" s="19">
        <f t="shared" ca="1" si="497"/>
        <v>53880</v>
      </c>
      <c r="D7951" s="29">
        <f t="shared" ca="1" si="499"/>
        <v>0</v>
      </c>
      <c r="E7951" s="29">
        <f ca="1">IF(C7951&lt;Calculator!$D$26,0,IF(DAY($C7951)=1,IF(D7951-Calculator!$G$24&gt;0,Calculator!$G$24,D7951),0))</f>
        <v>0</v>
      </c>
      <c r="F7951" s="29">
        <f ca="1">IF(E7951&gt;0,D7951*Calculator!$G$22/12,0)</f>
        <v>0</v>
      </c>
      <c r="G7951" s="29">
        <f ca="1">IF(E7951&gt;0,(IFERROR(-PMT(Calculator!$G$22/12,Calculator!$G$23*12,Calculator!$G$20),0))-F7951,0)</f>
        <v>0</v>
      </c>
      <c r="H7951" s="29">
        <f t="shared" ca="1" si="500"/>
        <v>0</v>
      </c>
      <c r="I7951" s="29">
        <f t="shared" ca="1" si="498"/>
        <v>0</v>
      </c>
      <c r="J7951" s="30">
        <f>Calculator!$G$40</f>
        <v>6.5000000000000002E-2</v>
      </c>
      <c r="K7951" s="29">
        <f ca="1">IF(C7951&gt;=Calculator!$G$27,IF(DAY($C7951)=1,Calculator!$G$34/2,IF(DAY($C7951)=15,Calculator!$G$34/2,0)),0)</f>
        <v>0</v>
      </c>
      <c r="L7951" s="29">
        <f ca="1">IF(DAY($C7951)=28,IF(H7951=0,0,Calculator!$G$35),0)</f>
        <v>0</v>
      </c>
      <c r="M7951" s="29">
        <f ca="1">IF(I7951&gt;0,IF(DAY($C7951)=1,SUM(INDIRECT("I"&amp;(ROW(C7950)-DAY(C7950))):I7950),0),0)</f>
        <v>0</v>
      </c>
      <c r="N7951" s="29">
        <f ca="1">IF(C7951&lt;Calculator!$G$27,0,IF(C7951=Calculator!$G$27,Calculator!$G$39,IF(H7951-K7951&lt;=0,IF(D7951&gt;Calculator!$G$39,IF(H7951-K7951+E7951+L7951+M7951+Calculator!$G$39&gt;Calculator!$G$39,Calculator!$G$39-(H7951+E7951+L7951+M7951-K7951),Calculator!$G$39),D7951),0)))</f>
        <v>0</v>
      </c>
    </row>
    <row r="7952" spans="1:14" ht="15.75" thickBot="1">
      <c r="A7952" s="33" t="str">
        <f ca="1">IF(C7952=Calculator!$H$27,"F",IF(Daily!D7952+Daily!H7952=0,IF(D7951+H7951&gt;0,"L",""),""))</f>
        <v/>
      </c>
      <c r="B7952" s="34">
        <v>7951</v>
      </c>
      <c r="C7952" s="19">
        <f t="shared" ca="1" si="497"/>
        <v>53881</v>
      </c>
      <c r="D7952" s="29">
        <f t="shared" ca="1" si="499"/>
        <v>0</v>
      </c>
      <c r="E7952" s="29">
        <f ca="1">IF(C7952&lt;Calculator!$D$26,0,IF(DAY($C7952)=1,IF(D7952-Calculator!$G$24&gt;0,Calculator!$G$24,D7952),0))</f>
        <v>0</v>
      </c>
      <c r="F7952" s="29">
        <f ca="1">IF(E7952&gt;0,D7952*Calculator!$G$22/12,0)</f>
        <v>0</v>
      </c>
      <c r="G7952" s="29">
        <f ca="1">IF(E7952&gt;0,(IFERROR(-PMT(Calculator!$G$22/12,Calculator!$G$23*12,Calculator!$G$20),0))-F7952,0)</f>
        <v>0</v>
      </c>
      <c r="H7952" s="29">
        <f t="shared" ca="1" si="500"/>
        <v>0</v>
      </c>
      <c r="I7952" s="29">
        <f t="shared" ca="1" si="498"/>
        <v>0</v>
      </c>
      <c r="J7952" s="30">
        <f>Calculator!$G$40</f>
        <v>6.5000000000000002E-2</v>
      </c>
      <c r="K7952" s="29">
        <f ca="1">IF(C7952&gt;=Calculator!$G$27,IF(DAY($C7952)=1,Calculator!$G$34/2,IF(DAY($C7952)=15,Calculator!$G$34/2,0)),0)</f>
        <v>0</v>
      </c>
      <c r="L7952" s="29">
        <f ca="1">IF(DAY($C7952)=28,IF(H7952=0,0,Calculator!$G$35),0)</f>
        <v>0</v>
      </c>
      <c r="M7952" s="29">
        <f ca="1">IF(I7952&gt;0,IF(DAY($C7952)=1,SUM(INDIRECT("I"&amp;(ROW(C7951)-DAY(C7951))):I7951),0),0)</f>
        <v>0</v>
      </c>
      <c r="N7952" s="29">
        <f ca="1">IF(C7952&lt;Calculator!$G$27,0,IF(C7952=Calculator!$G$27,Calculator!$G$39,IF(H7952-K7952&lt;=0,IF(D7952&gt;Calculator!$G$39,IF(H7952-K7952+E7952+L7952+M7952+Calculator!$G$39&gt;Calculator!$G$39,Calculator!$G$39-(H7952+E7952+L7952+M7952-K7952),Calculator!$G$39),D7952),0)))</f>
        <v>0</v>
      </c>
    </row>
    <row r="7953" spans="1:14" ht="15.75" thickBot="1">
      <c r="A7953" s="33" t="str">
        <f ca="1">IF(C7953=Calculator!$H$27,"F",IF(Daily!D7953+Daily!H7953=0,IF(D7952+H7952&gt;0,"L",""),""))</f>
        <v/>
      </c>
      <c r="B7953" s="34">
        <v>7952</v>
      </c>
      <c r="C7953" s="19">
        <f t="shared" ca="1" si="497"/>
        <v>53882</v>
      </c>
      <c r="D7953" s="29">
        <f t="shared" ca="1" si="499"/>
        <v>0</v>
      </c>
      <c r="E7953" s="29">
        <f ca="1">IF(C7953&lt;Calculator!$D$26,0,IF(DAY($C7953)=1,IF(D7953-Calculator!$G$24&gt;0,Calculator!$G$24,D7953),0))</f>
        <v>0</v>
      </c>
      <c r="F7953" s="29">
        <f ca="1">IF(E7953&gt;0,D7953*Calculator!$G$22/12,0)</f>
        <v>0</v>
      </c>
      <c r="G7953" s="29">
        <f ca="1">IF(E7953&gt;0,(IFERROR(-PMT(Calculator!$G$22/12,Calculator!$G$23*12,Calculator!$G$20),0))-F7953,0)</f>
        <v>0</v>
      </c>
      <c r="H7953" s="29">
        <f t="shared" ca="1" si="500"/>
        <v>0</v>
      </c>
      <c r="I7953" s="29">
        <f t="shared" ca="1" si="498"/>
        <v>0</v>
      </c>
      <c r="J7953" s="30">
        <f>Calculator!$G$40</f>
        <v>6.5000000000000002E-2</v>
      </c>
      <c r="K7953" s="29">
        <f ca="1">IF(C7953&gt;=Calculator!$G$27,IF(DAY($C7953)=1,Calculator!$G$34/2,IF(DAY($C7953)=15,Calculator!$G$34/2,0)),0)</f>
        <v>0</v>
      </c>
      <c r="L7953" s="29">
        <f ca="1">IF(DAY($C7953)=28,IF(H7953=0,0,Calculator!$G$35),0)</f>
        <v>0</v>
      </c>
      <c r="M7953" s="29">
        <f ca="1">IF(I7953&gt;0,IF(DAY($C7953)=1,SUM(INDIRECT("I"&amp;(ROW(C7952)-DAY(C7952))):I7952),0),0)</f>
        <v>0</v>
      </c>
      <c r="N7953" s="29">
        <f ca="1">IF(C7953&lt;Calculator!$G$27,0,IF(C7953=Calculator!$G$27,Calculator!$G$39,IF(H7953-K7953&lt;=0,IF(D7953&gt;Calculator!$G$39,IF(H7953-K7953+E7953+L7953+M7953+Calculator!$G$39&gt;Calculator!$G$39,Calculator!$G$39-(H7953+E7953+L7953+M7953-K7953),Calculator!$G$39),D7953),0)))</f>
        <v>0</v>
      </c>
    </row>
    <row r="7954" spans="1:14" ht="15.75" thickBot="1">
      <c r="A7954" s="33" t="str">
        <f ca="1">IF(C7954=Calculator!$H$27,"F",IF(Daily!D7954+Daily!H7954=0,IF(D7953+H7953&gt;0,"L",""),""))</f>
        <v/>
      </c>
      <c r="B7954" s="34">
        <v>7953</v>
      </c>
      <c r="C7954" s="19">
        <f t="shared" ca="1" si="497"/>
        <v>53883</v>
      </c>
      <c r="D7954" s="29">
        <f t="shared" ca="1" si="499"/>
        <v>0</v>
      </c>
      <c r="E7954" s="29">
        <f ca="1">IF(C7954&lt;Calculator!$D$26,0,IF(DAY($C7954)=1,IF(D7954-Calculator!$G$24&gt;0,Calculator!$G$24,D7954),0))</f>
        <v>0</v>
      </c>
      <c r="F7954" s="29">
        <f ca="1">IF(E7954&gt;0,D7954*Calculator!$G$22/12,0)</f>
        <v>0</v>
      </c>
      <c r="G7954" s="29">
        <f ca="1">IF(E7954&gt;0,(IFERROR(-PMT(Calculator!$G$22/12,Calculator!$G$23*12,Calculator!$G$20),0))-F7954,0)</f>
        <v>0</v>
      </c>
      <c r="H7954" s="29">
        <f t="shared" ca="1" si="500"/>
        <v>0</v>
      </c>
      <c r="I7954" s="29">
        <f t="shared" ca="1" si="498"/>
        <v>0</v>
      </c>
      <c r="J7954" s="30">
        <f>Calculator!$G$40</f>
        <v>6.5000000000000002E-2</v>
      </c>
      <c r="K7954" s="29">
        <f ca="1">IF(C7954&gt;=Calculator!$G$27,IF(DAY($C7954)=1,Calculator!$G$34/2,IF(DAY($C7954)=15,Calculator!$G$34/2,0)),0)</f>
        <v>0</v>
      </c>
      <c r="L7954" s="29">
        <f ca="1">IF(DAY($C7954)=28,IF(H7954=0,0,Calculator!$G$35),0)</f>
        <v>0</v>
      </c>
      <c r="M7954" s="29">
        <f ca="1">IF(I7954&gt;0,IF(DAY($C7954)=1,SUM(INDIRECT("I"&amp;(ROW(C7953)-DAY(C7953))):I7953),0),0)</f>
        <v>0</v>
      </c>
      <c r="N7954" s="29">
        <f ca="1">IF(C7954&lt;Calculator!$G$27,0,IF(C7954=Calculator!$G$27,Calculator!$G$39,IF(H7954-K7954&lt;=0,IF(D7954&gt;Calculator!$G$39,IF(H7954-K7954+E7954+L7954+M7954+Calculator!$G$39&gt;Calculator!$G$39,Calculator!$G$39-(H7954+E7954+L7954+M7954-K7954),Calculator!$G$39),D7954),0)))</f>
        <v>0</v>
      </c>
    </row>
    <row r="7955" spans="1:14" ht="15.75" thickBot="1">
      <c r="A7955" s="33" t="str">
        <f ca="1">IF(C7955=Calculator!$H$27,"F",IF(Daily!D7955+Daily!H7955=0,IF(D7954+H7954&gt;0,"L",""),""))</f>
        <v/>
      </c>
      <c r="B7955" s="34">
        <v>7954</v>
      </c>
      <c r="C7955" s="19">
        <f t="shared" ca="1" si="497"/>
        <v>53884</v>
      </c>
      <c r="D7955" s="29">
        <f t="shared" ca="1" si="499"/>
        <v>0</v>
      </c>
      <c r="E7955" s="29">
        <f ca="1">IF(C7955&lt;Calculator!$D$26,0,IF(DAY($C7955)=1,IF(D7955-Calculator!$G$24&gt;0,Calculator!$G$24,D7955),0))</f>
        <v>0</v>
      </c>
      <c r="F7955" s="29">
        <f ca="1">IF(E7955&gt;0,D7955*Calculator!$G$22/12,0)</f>
        <v>0</v>
      </c>
      <c r="G7955" s="29">
        <f ca="1">IF(E7955&gt;0,(IFERROR(-PMT(Calculator!$G$22/12,Calculator!$G$23*12,Calculator!$G$20),0))-F7955,0)</f>
        <v>0</v>
      </c>
      <c r="H7955" s="29">
        <f t="shared" ca="1" si="500"/>
        <v>0</v>
      </c>
      <c r="I7955" s="29">
        <f t="shared" ca="1" si="498"/>
        <v>0</v>
      </c>
      <c r="J7955" s="30">
        <f>Calculator!$G$40</f>
        <v>6.5000000000000002E-2</v>
      </c>
      <c r="K7955" s="29">
        <f ca="1">IF(C7955&gt;=Calculator!$G$27,IF(DAY($C7955)=1,Calculator!$G$34/2,IF(DAY($C7955)=15,Calculator!$G$34/2,0)),0)</f>
        <v>0</v>
      </c>
      <c r="L7955" s="29">
        <f ca="1">IF(DAY($C7955)=28,IF(H7955=0,0,Calculator!$G$35),0)</f>
        <v>0</v>
      </c>
      <c r="M7955" s="29">
        <f ca="1">IF(I7955&gt;0,IF(DAY($C7955)=1,SUM(INDIRECT("I"&amp;(ROW(C7954)-DAY(C7954))):I7954),0),0)</f>
        <v>0</v>
      </c>
      <c r="N7955" s="29">
        <f ca="1">IF(C7955&lt;Calculator!$G$27,0,IF(C7955=Calculator!$G$27,Calculator!$G$39,IF(H7955-K7955&lt;=0,IF(D7955&gt;Calculator!$G$39,IF(H7955-K7955+E7955+L7955+M7955+Calculator!$G$39&gt;Calculator!$G$39,Calculator!$G$39-(H7955+E7955+L7955+M7955-K7955),Calculator!$G$39),D7955),0)))</f>
        <v>0</v>
      </c>
    </row>
    <row r="7956" spans="1:14" ht="15.75" thickBot="1">
      <c r="A7956" s="33" t="str">
        <f ca="1">IF(C7956=Calculator!$H$27,"F",IF(Daily!D7956+Daily!H7956=0,IF(D7955+H7955&gt;0,"L",""),""))</f>
        <v/>
      </c>
      <c r="B7956" s="34">
        <v>7955</v>
      </c>
      <c r="C7956" s="19">
        <f t="shared" ca="1" si="497"/>
        <v>53885</v>
      </c>
      <c r="D7956" s="29">
        <f t="shared" ca="1" si="499"/>
        <v>0</v>
      </c>
      <c r="E7956" s="29">
        <f ca="1">IF(C7956&lt;Calculator!$D$26,0,IF(DAY($C7956)=1,IF(D7956-Calculator!$G$24&gt;0,Calculator!$G$24,D7956),0))</f>
        <v>0</v>
      </c>
      <c r="F7956" s="29">
        <f ca="1">IF(E7956&gt;0,D7956*Calculator!$G$22/12,0)</f>
        <v>0</v>
      </c>
      <c r="G7956" s="29">
        <f ca="1">IF(E7956&gt;0,(IFERROR(-PMT(Calculator!$G$22/12,Calculator!$G$23*12,Calculator!$G$20),0))-F7956,0)</f>
        <v>0</v>
      </c>
      <c r="H7956" s="29">
        <f t="shared" ca="1" si="500"/>
        <v>0</v>
      </c>
      <c r="I7956" s="29">
        <f t="shared" ca="1" si="498"/>
        <v>0</v>
      </c>
      <c r="J7956" s="30">
        <f>Calculator!$G$40</f>
        <v>6.5000000000000002E-2</v>
      </c>
      <c r="K7956" s="29">
        <f ca="1">IF(C7956&gt;=Calculator!$G$27,IF(DAY($C7956)=1,Calculator!$G$34/2,IF(DAY($C7956)=15,Calculator!$G$34/2,0)),0)</f>
        <v>0</v>
      </c>
      <c r="L7956" s="29">
        <f ca="1">IF(DAY($C7956)=28,IF(H7956=0,0,Calculator!$G$35),0)</f>
        <v>0</v>
      </c>
      <c r="M7956" s="29">
        <f ca="1">IF(I7956&gt;0,IF(DAY($C7956)=1,SUM(INDIRECT("I"&amp;(ROW(C7955)-DAY(C7955))):I7955),0),0)</f>
        <v>0</v>
      </c>
      <c r="N7956" s="29">
        <f ca="1">IF(C7956&lt;Calculator!$G$27,0,IF(C7956=Calculator!$G$27,Calculator!$G$39,IF(H7956-K7956&lt;=0,IF(D7956&gt;Calculator!$G$39,IF(H7956-K7956+E7956+L7956+M7956+Calculator!$G$39&gt;Calculator!$G$39,Calculator!$G$39-(H7956+E7956+L7956+M7956-K7956),Calculator!$G$39),D7956),0)))</f>
        <v>0</v>
      </c>
    </row>
    <row r="7957" spans="1:14" ht="15.75" thickBot="1">
      <c r="A7957" s="33" t="str">
        <f ca="1">IF(C7957=Calculator!$H$27,"F",IF(Daily!D7957+Daily!H7957=0,IF(D7956+H7956&gt;0,"L",""),""))</f>
        <v/>
      </c>
      <c r="B7957" s="34">
        <v>7956</v>
      </c>
      <c r="C7957" s="19">
        <f t="shared" ca="1" si="497"/>
        <v>53886</v>
      </c>
      <c r="D7957" s="29">
        <f t="shared" ca="1" si="499"/>
        <v>0</v>
      </c>
      <c r="E7957" s="29">
        <f ca="1">IF(C7957&lt;Calculator!$D$26,0,IF(DAY($C7957)=1,IF(D7957-Calculator!$G$24&gt;0,Calculator!$G$24,D7957),0))</f>
        <v>0</v>
      </c>
      <c r="F7957" s="29">
        <f ca="1">IF(E7957&gt;0,D7957*Calculator!$G$22/12,0)</f>
        <v>0</v>
      </c>
      <c r="G7957" s="29">
        <f ca="1">IF(E7957&gt;0,(IFERROR(-PMT(Calculator!$G$22/12,Calculator!$G$23*12,Calculator!$G$20),0))-F7957,0)</f>
        <v>0</v>
      </c>
      <c r="H7957" s="29">
        <f t="shared" ca="1" si="500"/>
        <v>0</v>
      </c>
      <c r="I7957" s="29">
        <f t="shared" ca="1" si="498"/>
        <v>0</v>
      </c>
      <c r="J7957" s="30">
        <f>Calculator!$G$40</f>
        <v>6.5000000000000002E-2</v>
      </c>
      <c r="K7957" s="29">
        <f ca="1">IF(C7957&gt;=Calculator!$G$27,IF(DAY($C7957)=1,Calculator!$G$34/2,IF(DAY($C7957)=15,Calculator!$G$34/2,0)),0)</f>
        <v>0</v>
      </c>
      <c r="L7957" s="29">
        <f ca="1">IF(DAY($C7957)=28,IF(H7957=0,0,Calculator!$G$35),0)</f>
        <v>0</v>
      </c>
      <c r="M7957" s="29">
        <f ca="1">IF(I7957&gt;0,IF(DAY($C7957)=1,SUM(INDIRECT("I"&amp;(ROW(C7956)-DAY(C7956))):I7956),0),0)</f>
        <v>0</v>
      </c>
      <c r="N7957" s="29">
        <f ca="1">IF(C7957&lt;Calculator!$G$27,0,IF(C7957=Calculator!$G$27,Calculator!$G$39,IF(H7957-K7957&lt;=0,IF(D7957&gt;Calculator!$G$39,IF(H7957-K7957+E7957+L7957+M7957+Calculator!$G$39&gt;Calculator!$G$39,Calculator!$G$39-(H7957+E7957+L7957+M7957-K7957),Calculator!$G$39),D7957),0)))</f>
        <v>0</v>
      </c>
    </row>
    <row r="7958" spans="1:14" ht="15.75" thickBot="1">
      <c r="A7958" s="33" t="str">
        <f ca="1">IF(C7958=Calculator!$H$27,"F",IF(Daily!D7958+Daily!H7958=0,IF(D7957+H7957&gt;0,"L",""),""))</f>
        <v/>
      </c>
      <c r="B7958" s="34">
        <v>7957</v>
      </c>
      <c r="C7958" s="19">
        <f t="shared" ca="1" si="497"/>
        <v>53887</v>
      </c>
      <c r="D7958" s="29">
        <f t="shared" ca="1" si="499"/>
        <v>0</v>
      </c>
      <c r="E7958" s="29">
        <f ca="1">IF(C7958&lt;Calculator!$D$26,0,IF(DAY($C7958)=1,IF(D7958-Calculator!$G$24&gt;0,Calculator!$G$24,D7958),0))</f>
        <v>0</v>
      </c>
      <c r="F7958" s="29">
        <f ca="1">IF(E7958&gt;0,D7958*Calculator!$G$22/12,0)</f>
        <v>0</v>
      </c>
      <c r="G7958" s="29">
        <f ca="1">IF(E7958&gt;0,(IFERROR(-PMT(Calculator!$G$22/12,Calculator!$G$23*12,Calculator!$G$20),0))-F7958,0)</f>
        <v>0</v>
      </c>
      <c r="H7958" s="29">
        <f t="shared" ca="1" si="500"/>
        <v>0</v>
      </c>
      <c r="I7958" s="29">
        <f t="shared" ca="1" si="498"/>
        <v>0</v>
      </c>
      <c r="J7958" s="30">
        <f>Calculator!$G$40</f>
        <v>6.5000000000000002E-2</v>
      </c>
      <c r="K7958" s="29">
        <f ca="1">IF(C7958&gt;=Calculator!$G$27,IF(DAY($C7958)=1,Calculator!$G$34/2,IF(DAY($C7958)=15,Calculator!$G$34/2,0)),0)</f>
        <v>0</v>
      </c>
      <c r="L7958" s="29">
        <f ca="1">IF(DAY($C7958)=28,IF(H7958=0,0,Calculator!$G$35),0)</f>
        <v>0</v>
      </c>
      <c r="M7958" s="29">
        <f ca="1">IF(I7958&gt;0,IF(DAY($C7958)=1,SUM(INDIRECT("I"&amp;(ROW(C7957)-DAY(C7957))):I7957),0),0)</f>
        <v>0</v>
      </c>
      <c r="N7958" s="29">
        <f ca="1">IF(C7958&lt;Calculator!$G$27,0,IF(C7958=Calculator!$G$27,Calculator!$G$39,IF(H7958-K7958&lt;=0,IF(D7958&gt;Calculator!$G$39,IF(H7958-K7958+E7958+L7958+M7958+Calculator!$G$39&gt;Calculator!$G$39,Calculator!$G$39-(H7958+E7958+L7958+M7958-K7958),Calculator!$G$39),D7958),0)))</f>
        <v>0</v>
      </c>
    </row>
    <row r="7959" spans="1:14" ht="15.75" thickBot="1">
      <c r="A7959" s="33" t="str">
        <f ca="1">IF(C7959=Calculator!$H$27,"F",IF(Daily!D7959+Daily!H7959=0,IF(D7958+H7958&gt;0,"L",""),""))</f>
        <v/>
      </c>
      <c r="B7959" s="34">
        <v>7958</v>
      </c>
      <c r="C7959" s="19">
        <f t="shared" ca="1" si="497"/>
        <v>53888</v>
      </c>
      <c r="D7959" s="29">
        <f t="shared" ca="1" si="499"/>
        <v>0</v>
      </c>
      <c r="E7959" s="29">
        <f ca="1">IF(C7959&lt;Calculator!$D$26,0,IF(DAY($C7959)=1,IF(D7959-Calculator!$G$24&gt;0,Calculator!$G$24,D7959),0))</f>
        <v>0</v>
      </c>
      <c r="F7959" s="29">
        <f ca="1">IF(E7959&gt;0,D7959*Calculator!$G$22/12,0)</f>
        <v>0</v>
      </c>
      <c r="G7959" s="29">
        <f ca="1">IF(E7959&gt;0,(IFERROR(-PMT(Calculator!$G$22/12,Calculator!$G$23*12,Calculator!$G$20),0))-F7959,0)</f>
        <v>0</v>
      </c>
      <c r="H7959" s="29">
        <f t="shared" ca="1" si="500"/>
        <v>0</v>
      </c>
      <c r="I7959" s="29">
        <f t="shared" ca="1" si="498"/>
        <v>0</v>
      </c>
      <c r="J7959" s="30">
        <f>Calculator!$G$40</f>
        <v>6.5000000000000002E-2</v>
      </c>
      <c r="K7959" s="29">
        <f ca="1">IF(C7959&gt;=Calculator!$G$27,IF(DAY($C7959)=1,Calculator!$G$34/2,IF(DAY($C7959)=15,Calculator!$G$34/2,0)),0)</f>
        <v>4500</v>
      </c>
      <c r="L7959" s="29">
        <f ca="1">IF(DAY($C7959)=28,IF(H7959=0,0,Calculator!$G$35),0)</f>
        <v>0</v>
      </c>
      <c r="M7959" s="29">
        <f ca="1">IF(I7959&gt;0,IF(DAY($C7959)=1,SUM(INDIRECT("I"&amp;(ROW(C7958)-DAY(C7958))):I7958),0),0)</f>
        <v>0</v>
      </c>
      <c r="N7959" s="29">
        <f ca="1">IF(C7959&lt;Calculator!$G$27,0,IF(C7959=Calculator!$G$27,Calculator!$G$39,IF(H7959-K7959&lt;=0,IF(D7959&gt;Calculator!$G$39,IF(H7959-K7959+E7959+L7959+M7959+Calculator!$G$39&gt;Calculator!$G$39,Calculator!$G$39-(H7959+E7959+L7959+M7959-K7959),Calculator!$G$39),D7959),0)))</f>
        <v>0</v>
      </c>
    </row>
    <row r="7960" spans="1:14" ht="15.75" thickBot="1">
      <c r="A7960" s="33" t="str">
        <f ca="1">IF(C7960=Calculator!$H$27,"F",IF(Daily!D7960+Daily!H7960=0,IF(D7959+H7959&gt;0,"L",""),""))</f>
        <v/>
      </c>
      <c r="B7960" s="34">
        <v>7959</v>
      </c>
      <c r="C7960" s="19">
        <f t="shared" ca="1" si="497"/>
        <v>53889</v>
      </c>
      <c r="D7960" s="29">
        <f t="shared" ca="1" si="499"/>
        <v>0</v>
      </c>
      <c r="E7960" s="29">
        <f ca="1">IF(C7960&lt;Calculator!$D$26,0,IF(DAY($C7960)=1,IF(D7960-Calculator!$G$24&gt;0,Calculator!$G$24,D7960),0))</f>
        <v>0</v>
      </c>
      <c r="F7960" s="29">
        <f ca="1">IF(E7960&gt;0,D7960*Calculator!$G$22/12,0)</f>
        <v>0</v>
      </c>
      <c r="G7960" s="29">
        <f ca="1">IF(E7960&gt;0,(IFERROR(-PMT(Calculator!$G$22/12,Calculator!$G$23*12,Calculator!$G$20),0))-F7960,0)</f>
        <v>0</v>
      </c>
      <c r="H7960" s="29">
        <f t="shared" ca="1" si="500"/>
        <v>0</v>
      </c>
      <c r="I7960" s="29">
        <f t="shared" ca="1" si="498"/>
        <v>0</v>
      </c>
      <c r="J7960" s="30">
        <f>Calculator!$G$40</f>
        <v>6.5000000000000002E-2</v>
      </c>
      <c r="K7960" s="29">
        <f ca="1">IF(C7960&gt;=Calculator!$G$27,IF(DAY($C7960)=1,Calculator!$G$34/2,IF(DAY($C7960)=15,Calculator!$G$34/2,0)),0)</f>
        <v>0</v>
      </c>
      <c r="L7960" s="29">
        <f ca="1">IF(DAY($C7960)=28,IF(H7960=0,0,Calculator!$G$35),0)</f>
        <v>0</v>
      </c>
      <c r="M7960" s="29">
        <f ca="1">IF(I7960&gt;0,IF(DAY($C7960)=1,SUM(INDIRECT("I"&amp;(ROW(C7959)-DAY(C7959))):I7959),0),0)</f>
        <v>0</v>
      </c>
      <c r="N7960" s="29">
        <f ca="1">IF(C7960&lt;Calculator!$G$27,0,IF(C7960=Calculator!$G$27,Calculator!$G$39,IF(H7960-K7960&lt;=0,IF(D7960&gt;Calculator!$G$39,IF(H7960-K7960+E7960+L7960+M7960+Calculator!$G$39&gt;Calculator!$G$39,Calculator!$G$39-(H7960+E7960+L7960+M7960-K7960),Calculator!$G$39),D7960),0)))</f>
        <v>0</v>
      </c>
    </row>
    <row r="7961" spans="1:14" ht="15.75" thickBot="1">
      <c r="A7961" s="33" t="str">
        <f ca="1">IF(C7961=Calculator!$H$27,"F",IF(Daily!D7961+Daily!H7961=0,IF(D7960+H7960&gt;0,"L",""),""))</f>
        <v/>
      </c>
      <c r="B7961" s="34">
        <v>7960</v>
      </c>
      <c r="C7961" s="19">
        <f t="shared" ca="1" si="497"/>
        <v>53890</v>
      </c>
      <c r="D7961" s="29">
        <f t="shared" ca="1" si="499"/>
        <v>0</v>
      </c>
      <c r="E7961" s="29">
        <f ca="1">IF(C7961&lt;Calculator!$D$26,0,IF(DAY($C7961)=1,IF(D7961-Calculator!$G$24&gt;0,Calculator!$G$24,D7961),0))</f>
        <v>0</v>
      </c>
      <c r="F7961" s="29">
        <f ca="1">IF(E7961&gt;0,D7961*Calculator!$G$22/12,0)</f>
        <v>0</v>
      </c>
      <c r="G7961" s="29">
        <f ca="1">IF(E7961&gt;0,(IFERROR(-PMT(Calculator!$G$22/12,Calculator!$G$23*12,Calculator!$G$20),0))-F7961,0)</f>
        <v>0</v>
      </c>
      <c r="H7961" s="29">
        <f t="shared" ca="1" si="500"/>
        <v>0</v>
      </c>
      <c r="I7961" s="29">
        <f t="shared" ca="1" si="498"/>
        <v>0</v>
      </c>
      <c r="J7961" s="30">
        <f>Calculator!$G$40</f>
        <v>6.5000000000000002E-2</v>
      </c>
      <c r="K7961" s="29">
        <f ca="1">IF(C7961&gt;=Calculator!$G$27,IF(DAY($C7961)=1,Calculator!$G$34/2,IF(DAY($C7961)=15,Calculator!$G$34/2,0)),0)</f>
        <v>0</v>
      </c>
      <c r="L7961" s="29">
        <f ca="1">IF(DAY($C7961)=28,IF(H7961=0,0,Calculator!$G$35),0)</f>
        <v>0</v>
      </c>
      <c r="M7961" s="29">
        <f ca="1">IF(I7961&gt;0,IF(DAY($C7961)=1,SUM(INDIRECT("I"&amp;(ROW(C7960)-DAY(C7960))):I7960),0),0)</f>
        <v>0</v>
      </c>
      <c r="N7961" s="29">
        <f ca="1">IF(C7961&lt;Calculator!$G$27,0,IF(C7961=Calculator!$G$27,Calculator!$G$39,IF(H7961-K7961&lt;=0,IF(D7961&gt;Calculator!$G$39,IF(H7961-K7961+E7961+L7961+M7961+Calculator!$G$39&gt;Calculator!$G$39,Calculator!$G$39-(H7961+E7961+L7961+M7961-K7961),Calculator!$G$39),D7961),0)))</f>
        <v>0</v>
      </c>
    </row>
    <row r="7962" spans="1:14" ht="15.75" thickBot="1">
      <c r="A7962" s="33" t="str">
        <f ca="1">IF(C7962=Calculator!$H$27,"F",IF(Daily!D7962+Daily!H7962=0,IF(D7961+H7961&gt;0,"L",""),""))</f>
        <v/>
      </c>
      <c r="B7962" s="34">
        <v>7961</v>
      </c>
      <c r="C7962" s="19">
        <f t="shared" ca="1" si="497"/>
        <v>53891</v>
      </c>
      <c r="D7962" s="29">
        <f t="shared" ca="1" si="499"/>
        <v>0</v>
      </c>
      <c r="E7962" s="29">
        <f ca="1">IF(C7962&lt;Calculator!$D$26,0,IF(DAY($C7962)=1,IF(D7962-Calculator!$G$24&gt;0,Calculator!$G$24,D7962),0))</f>
        <v>0</v>
      </c>
      <c r="F7962" s="29">
        <f ca="1">IF(E7962&gt;0,D7962*Calculator!$G$22/12,0)</f>
        <v>0</v>
      </c>
      <c r="G7962" s="29">
        <f ca="1">IF(E7962&gt;0,(IFERROR(-PMT(Calculator!$G$22/12,Calculator!$G$23*12,Calculator!$G$20),0))-F7962,0)</f>
        <v>0</v>
      </c>
      <c r="H7962" s="29">
        <f t="shared" ca="1" si="500"/>
        <v>0</v>
      </c>
      <c r="I7962" s="29">
        <f t="shared" ca="1" si="498"/>
        <v>0</v>
      </c>
      <c r="J7962" s="30">
        <f>Calculator!$G$40</f>
        <v>6.5000000000000002E-2</v>
      </c>
      <c r="K7962" s="29">
        <f ca="1">IF(C7962&gt;=Calculator!$G$27,IF(DAY($C7962)=1,Calculator!$G$34/2,IF(DAY($C7962)=15,Calculator!$G$34/2,0)),0)</f>
        <v>0</v>
      </c>
      <c r="L7962" s="29">
        <f ca="1">IF(DAY($C7962)=28,IF(H7962=0,0,Calculator!$G$35),0)</f>
        <v>0</v>
      </c>
      <c r="M7962" s="29">
        <f ca="1">IF(I7962&gt;0,IF(DAY($C7962)=1,SUM(INDIRECT("I"&amp;(ROW(C7961)-DAY(C7961))):I7961),0),0)</f>
        <v>0</v>
      </c>
      <c r="N7962" s="29">
        <f ca="1">IF(C7962&lt;Calculator!$G$27,0,IF(C7962=Calculator!$G$27,Calculator!$G$39,IF(H7962-K7962&lt;=0,IF(D7962&gt;Calculator!$G$39,IF(H7962-K7962+E7962+L7962+M7962+Calculator!$G$39&gt;Calculator!$G$39,Calculator!$G$39-(H7962+E7962+L7962+M7962-K7962),Calculator!$G$39),D7962),0)))</f>
        <v>0</v>
      </c>
    </row>
    <row r="7963" spans="1:14" ht="15.75" thickBot="1">
      <c r="A7963" s="33" t="str">
        <f ca="1">IF(C7963=Calculator!$H$27,"F",IF(Daily!D7963+Daily!H7963=0,IF(D7962+H7962&gt;0,"L",""),""))</f>
        <v/>
      </c>
      <c r="B7963" s="34">
        <v>7962</v>
      </c>
      <c r="C7963" s="19">
        <f t="shared" ca="1" si="497"/>
        <v>53892</v>
      </c>
      <c r="D7963" s="29">
        <f t="shared" ca="1" si="499"/>
        <v>0</v>
      </c>
      <c r="E7963" s="29">
        <f ca="1">IF(C7963&lt;Calculator!$D$26,0,IF(DAY($C7963)=1,IF(D7963-Calculator!$G$24&gt;0,Calculator!$G$24,D7963),0))</f>
        <v>0</v>
      </c>
      <c r="F7963" s="29">
        <f ca="1">IF(E7963&gt;0,D7963*Calculator!$G$22/12,0)</f>
        <v>0</v>
      </c>
      <c r="G7963" s="29">
        <f ca="1">IF(E7963&gt;0,(IFERROR(-PMT(Calculator!$G$22/12,Calculator!$G$23*12,Calculator!$G$20),0))-F7963,0)</f>
        <v>0</v>
      </c>
      <c r="H7963" s="29">
        <f t="shared" ca="1" si="500"/>
        <v>0</v>
      </c>
      <c r="I7963" s="29">
        <f t="shared" ca="1" si="498"/>
        <v>0</v>
      </c>
      <c r="J7963" s="30">
        <f>Calculator!$G$40</f>
        <v>6.5000000000000002E-2</v>
      </c>
      <c r="K7963" s="29">
        <f ca="1">IF(C7963&gt;=Calculator!$G$27,IF(DAY($C7963)=1,Calculator!$G$34/2,IF(DAY($C7963)=15,Calculator!$G$34/2,0)),0)</f>
        <v>0</v>
      </c>
      <c r="L7963" s="29">
        <f ca="1">IF(DAY($C7963)=28,IF(H7963=0,0,Calculator!$G$35),0)</f>
        <v>0</v>
      </c>
      <c r="M7963" s="29">
        <f ca="1">IF(I7963&gt;0,IF(DAY($C7963)=1,SUM(INDIRECT("I"&amp;(ROW(C7962)-DAY(C7962))):I7962),0),0)</f>
        <v>0</v>
      </c>
      <c r="N7963" s="29">
        <f ca="1">IF(C7963&lt;Calculator!$G$27,0,IF(C7963=Calculator!$G$27,Calculator!$G$39,IF(H7963-K7963&lt;=0,IF(D7963&gt;Calculator!$G$39,IF(H7963-K7963+E7963+L7963+M7963+Calculator!$G$39&gt;Calculator!$G$39,Calculator!$G$39-(H7963+E7963+L7963+M7963-K7963),Calculator!$G$39),D7963),0)))</f>
        <v>0</v>
      </c>
    </row>
    <row r="7964" spans="1:14" ht="15.75" thickBot="1">
      <c r="A7964" s="33" t="str">
        <f ca="1">IF(C7964=Calculator!$H$27,"F",IF(Daily!D7964+Daily!H7964=0,IF(D7963+H7963&gt;0,"L",""),""))</f>
        <v/>
      </c>
      <c r="B7964" s="34">
        <v>7963</v>
      </c>
      <c r="C7964" s="19">
        <f t="shared" ca="1" si="497"/>
        <v>53893</v>
      </c>
      <c r="D7964" s="29">
        <f t="shared" ca="1" si="499"/>
        <v>0</v>
      </c>
      <c r="E7964" s="29">
        <f ca="1">IF(C7964&lt;Calculator!$D$26,0,IF(DAY($C7964)=1,IF(D7964-Calculator!$G$24&gt;0,Calculator!$G$24,D7964),0))</f>
        <v>0</v>
      </c>
      <c r="F7964" s="29">
        <f ca="1">IF(E7964&gt;0,D7964*Calculator!$G$22/12,0)</f>
        <v>0</v>
      </c>
      <c r="G7964" s="29">
        <f ca="1">IF(E7964&gt;0,(IFERROR(-PMT(Calculator!$G$22/12,Calculator!$G$23*12,Calculator!$G$20),0))-F7964,0)</f>
        <v>0</v>
      </c>
      <c r="H7964" s="29">
        <f t="shared" ca="1" si="500"/>
        <v>0</v>
      </c>
      <c r="I7964" s="29">
        <f t="shared" ca="1" si="498"/>
        <v>0</v>
      </c>
      <c r="J7964" s="30">
        <f>Calculator!$G$40</f>
        <v>6.5000000000000002E-2</v>
      </c>
      <c r="K7964" s="29">
        <f ca="1">IF(C7964&gt;=Calculator!$G$27,IF(DAY($C7964)=1,Calculator!$G$34/2,IF(DAY($C7964)=15,Calculator!$G$34/2,0)),0)</f>
        <v>0</v>
      </c>
      <c r="L7964" s="29">
        <f ca="1">IF(DAY($C7964)=28,IF(H7964=0,0,Calculator!$G$35),0)</f>
        <v>0</v>
      </c>
      <c r="M7964" s="29">
        <f ca="1">IF(I7964&gt;0,IF(DAY($C7964)=1,SUM(INDIRECT("I"&amp;(ROW(C7963)-DAY(C7963))):I7963),0),0)</f>
        <v>0</v>
      </c>
      <c r="N7964" s="29">
        <f ca="1">IF(C7964&lt;Calculator!$G$27,0,IF(C7964=Calculator!$G$27,Calculator!$G$39,IF(H7964-K7964&lt;=0,IF(D7964&gt;Calculator!$G$39,IF(H7964-K7964+E7964+L7964+M7964+Calculator!$G$39&gt;Calculator!$G$39,Calculator!$G$39-(H7964+E7964+L7964+M7964-K7964),Calculator!$G$39),D7964),0)))</f>
        <v>0</v>
      </c>
    </row>
    <row r="7965" spans="1:14" ht="15.75" thickBot="1">
      <c r="A7965" s="33" t="str">
        <f ca="1">IF(C7965=Calculator!$H$27,"F",IF(Daily!D7965+Daily!H7965=0,IF(D7964+H7964&gt;0,"L",""),""))</f>
        <v/>
      </c>
      <c r="B7965" s="34">
        <v>7964</v>
      </c>
      <c r="C7965" s="19">
        <f t="shared" ca="1" si="497"/>
        <v>53894</v>
      </c>
      <c r="D7965" s="29">
        <f t="shared" ca="1" si="499"/>
        <v>0</v>
      </c>
      <c r="E7965" s="29">
        <f ca="1">IF(C7965&lt;Calculator!$D$26,0,IF(DAY($C7965)=1,IF(D7965-Calculator!$G$24&gt;0,Calculator!$G$24,D7965),0))</f>
        <v>0</v>
      </c>
      <c r="F7965" s="29">
        <f ca="1">IF(E7965&gt;0,D7965*Calculator!$G$22/12,0)</f>
        <v>0</v>
      </c>
      <c r="G7965" s="29">
        <f ca="1">IF(E7965&gt;0,(IFERROR(-PMT(Calculator!$G$22/12,Calculator!$G$23*12,Calculator!$G$20),0))-F7965,0)</f>
        <v>0</v>
      </c>
      <c r="H7965" s="29">
        <f t="shared" ca="1" si="500"/>
        <v>0</v>
      </c>
      <c r="I7965" s="29">
        <f t="shared" ca="1" si="498"/>
        <v>0</v>
      </c>
      <c r="J7965" s="30">
        <f>Calculator!$G$40</f>
        <v>6.5000000000000002E-2</v>
      </c>
      <c r="K7965" s="29">
        <f ca="1">IF(C7965&gt;=Calculator!$G$27,IF(DAY($C7965)=1,Calculator!$G$34/2,IF(DAY($C7965)=15,Calculator!$G$34/2,0)),0)</f>
        <v>0</v>
      </c>
      <c r="L7965" s="29">
        <f ca="1">IF(DAY($C7965)=28,IF(H7965=0,0,Calculator!$G$35),0)</f>
        <v>0</v>
      </c>
      <c r="M7965" s="29">
        <f ca="1">IF(I7965&gt;0,IF(DAY($C7965)=1,SUM(INDIRECT("I"&amp;(ROW(C7964)-DAY(C7964))):I7964),0),0)</f>
        <v>0</v>
      </c>
      <c r="N7965" s="29">
        <f ca="1">IF(C7965&lt;Calculator!$G$27,0,IF(C7965=Calculator!$G$27,Calculator!$G$39,IF(H7965-K7965&lt;=0,IF(D7965&gt;Calculator!$G$39,IF(H7965-K7965+E7965+L7965+M7965+Calculator!$G$39&gt;Calculator!$G$39,Calculator!$G$39-(H7965+E7965+L7965+M7965-K7965),Calculator!$G$39),D7965),0)))</f>
        <v>0</v>
      </c>
    </row>
    <row r="7966" spans="1:14" ht="15.75" thickBot="1">
      <c r="A7966" s="33" t="str">
        <f ca="1">IF(C7966=Calculator!$H$27,"F",IF(Daily!D7966+Daily!H7966=0,IF(D7965+H7965&gt;0,"L",""),""))</f>
        <v/>
      </c>
      <c r="B7966" s="34">
        <v>7965</v>
      </c>
      <c r="C7966" s="19">
        <f t="shared" ca="1" si="497"/>
        <v>53895</v>
      </c>
      <c r="D7966" s="29">
        <f t="shared" ca="1" si="499"/>
        <v>0</v>
      </c>
      <c r="E7966" s="29">
        <f ca="1">IF(C7966&lt;Calculator!$D$26,0,IF(DAY($C7966)=1,IF(D7966-Calculator!$G$24&gt;0,Calculator!$G$24,D7966),0))</f>
        <v>0</v>
      </c>
      <c r="F7966" s="29">
        <f ca="1">IF(E7966&gt;0,D7966*Calculator!$G$22/12,0)</f>
        <v>0</v>
      </c>
      <c r="G7966" s="29">
        <f ca="1">IF(E7966&gt;0,(IFERROR(-PMT(Calculator!$G$22/12,Calculator!$G$23*12,Calculator!$G$20),0))-F7966,0)</f>
        <v>0</v>
      </c>
      <c r="H7966" s="29">
        <f t="shared" ca="1" si="500"/>
        <v>0</v>
      </c>
      <c r="I7966" s="29">
        <f t="shared" ca="1" si="498"/>
        <v>0</v>
      </c>
      <c r="J7966" s="30">
        <f>Calculator!$G$40</f>
        <v>6.5000000000000002E-2</v>
      </c>
      <c r="K7966" s="29">
        <f ca="1">IF(C7966&gt;=Calculator!$G$27,IF(DAY($C7966)=1,Calculator!$G$34/2,IF(DAY($C7966)=15,Calculator!$G$34/2,0)),0)</f>
        <v>0</v>
      </c>
      <c r="L7966" s="29">
        <f ca="1">IF(DAY($C7966)=28,IF(H7966=0,0,Calculator!$G$35),0)</f>
        <v>0</v>
      </c>
      <c r="M7966" s="29">
        <f ca="1">IF(I7966&gt;0,IF(DAY($C7966)=1,SUM(INDIRECT("I"&amp;(ROW(C7965)-DAY(C7965))):I7965),0),0)</f>
        <v>0</v>
      </c>
      <c r="N7966" s="29">
        <f ca="1">IF(C7966&lt;Calculator!$G$27,0,IF(C7966=Calculator!$G$27,Calculator!$G$39,IF(H7966-K7966&lt;=0,IF(D7966&gt;Calculator!$G$39,IF(H7966-K7966+E7966+L7966+M7966+Calculator!$G$39&gt;Calculator!$G$39,Calculator!$G$39-(H7966+E7966+L7966+M7966-K7966),Calculator!$G$39),D7966),0)))</f>
        <v>0</v>
      </c>
    </row>
    <row r="7967" spans="1:14" ht="15.75" thickBot="1">
      <c r="A7967" s="33" t="str">
        <f ca="1">IF(C7967=Calculator!$H$27,"F",IF(Daily!D7967+Daily!H7967=0,IF(D7966+H7966&gt;0,"L",""),""))</f>
        <v/>
      </c>
      <c r="B7967" s="34">
        <v>7966</v>
      </c>
      <c r="C7967" s="19">
        <f t="shared" ca="1" si="497"/>
        <v>53896</v>
      </c>
      <c r="D7967" s="29">
        <f t="shared" ca="1" si="499"/>
        <v>0</v>
      </c>
      <c r="E7967" s="29">
        <f ca="1">IF(C7967&lt;Calculator!$D$26,0,IF(DAY($C7967)=1,IF(D7967-Calculator!$G$24&gt;0,Calculator!$G$24,D7967),0))</f>
        <v>0</v>
      </c>
      <c r="F7967" s="29">
        <f ca="1">IF(E7967&gt;0,D7967*Calculator!$G$22/12,0)</f>
        <v>0</v>
      </c>
      <c r="G7967" s="29">
        <f ca="1">IF(E7967&gt;0,(IFERROR(-PMT(Calculator!$G$22/12,Calculator!$G$23*12,Calculator!$G$20),0))-F7967,0)</f>
        <v>0</v>
      </c>
      <c r="H7967" s="29">
        <f t="shared" ca="1" si="500"/>
        <v>0</v>
      </c>
      <c r="I7967" s="29">
        <f t="shared" ca="1" si="498"/>
        <v>0</v>
      </c>
      <c r="J7967" s="30">
        <f>Calculator!$G$40</f>
        <v>6.5000000000000002E-2</v>
      </c>
      <c r="K7967" s="29">
        <f ca="1">IF(C7967&gt;=Calculator!$G$27,IF(DAY($C7967)=1,Calculator!$G$34/2,IF(DAY($C7967)=15,Calculator!$G$34/2,0)),0)</f>
        <v>0</v>
      </c>
      <c r="L7967" s="29">
        <f ca="1">IF(DAY($C7967)=28,IF(H7967=0,0,Calculator!$G$35),0)</f>
        <v>0</v>
      </c>
      <c r="M7967" s="29">
        <f ca="1">IF(I7967&gt;0,IF(DAY($C7967)=1,SUM(INDIRECT("I"&amp;(ROW(C7966)-DAY(C7966))):I7966),0),0)</f>
        <v>0</v>
      </c>
      <c r="N7967" s="29">
        <f ca="1">IF(C7967&lt;Calculator!$G$27,0,IF(C7967=Calculator!$G$27,Calculator!$G$39,IF(H7967-K7967&lt;=0,IF(D7967&gt;Calculator!$G$39,IF(H7967-K7967+E7967+L7967+M7967+Calculator!$G$39&gt;Calculator!$G$39,Calculator!$G$39-(H7967+E7967+L7967+M7967-K7967),Calculator!$G$39),D7967),0)))</f>
        <v>0</v>
      </c>
    </row>
    <row r="7968" spans="1:14" ht="15.75" thickBot="1">
      <c r="A7968" s="33" t="str">
        <f ca="1">IF(C7968=Calculator!$H$27,"F",IF(Daily!D7968+Daily!H7968=0,IF(D7967+H7967&gt;0,"L",""),""))</f>
        <v/>
      </c>
      <c r="B7968" s="34">
        <v>7967</v>
      </c>
      <c r="C7968" s="19">
        <f t="shared" ca="1" si="497"/>
        <v>53897</v>
      </c>
      <c r="D7968" s="29">
        <f t="shared" ca="1" si="499"/>
        <v>0</v>
      </c>
      <c r="E7968" s="29">
        <f ca="1">IF(C7968&lt;Calculator!$D$26,0,IF(DAY($C7968)=1,IF(D7968-Calculator!$G$24&gt;0,Calculator!$G$24,D7968),0))</f>
        <v>0</v>
      </c>
      <c r="F7968" s="29">
        <f ca="1">IF(E7968&gt;0,D7968*Calculator!$G$22/12,0)</f>
        <v>0</v>
      </c>
      <c r="G7968" s="29">
        <f ca="1">IF(E7968&gt;0,(IFERROR(-PMT(Calculator!$G$22/12,Calculator!$G$23*12,Calculator!$G$20),0))-F7968,0)</f>
        <v>0</v>
      </c>
      <c r="H7968" s="29">
        <f t="shared" ca="1" si="500"/>
        <v>0</v>
      </c>
      <c r="I7968" s="29">
        <f t="shared" ca="1" si="498"/>
        <v>0</v>
      </c>
      <c r="J7968" s="30">
        <f>Calculator!$G$40</f>
        <v>6.5000000000000002E-2</v>
      </c>
      <c r="K7968" s="29">
        <f ca="1">IF(C7968&gt;=Calculator!$G$27,IF(DAY($C7968)=1,Calculator!$G$34/2,IF(DAY($C7968)=15,Calculator!$G$34/2,0)),0)</f>
        <v>0</v>
      </c>
      <c r="L7968" s="29">
        <f ca="1">IF(DAY($C7968)=28,IF(H7968=0,0,Calculator!$G$35),0)</f>
        <v>0</v>
      </c>
      <c r="M7968" s="29">
        <f ca="1">IF(I7968&gt;0,IF(DAY($C7968)=1,SUM(INDIRECT("I"&amp;(ROW(C7967)-DAY(C7967))):I7967),0),0)</f>
        <v>0</v>
      </c>
      <c r="N7968" s="29">
        <f ca="1">IF(C7968&lt;Calculator!$G$27,0,IF(C7968=Calculator!$G$27,Calculator!$G$39,IF(H7968-K7968&lt;=0,IF(D7968&gt;Calculator!$G$39,IF(H7968-K7968+E7968+L7968+M7968+Calculator!$G$39&gt;Calculator!$G$39,Calculator!$G$39-(H7968+E7968+L7968+M7968-K7968),Calculator!$G$39),D7968),0)))</f>
        <v>0</v>
      </c>
    </row>
    <row r="7969" spans="1:14" ht="15.75" thickBot="1">
      <c r="A7969" s="33" t="str">
        <f ca="1">IF(C7969=Calculator!$H$27,"F",IF(Daily!D7969+Daily!H7969=0,IF(D7968+H7968&gt;0,"L",""),""))</f>
        <v/>
      </c>
      <c r="B7969" s="34">
        <v>7968</v>
      </c>
      <c r="C7969" s="19">
        <f t="shared" ca="1" si="497"/>
        <v>53898</v>
      </c>
      <c r="D7969" s="29">
        <f t="shared" ca="1" si="499"/>
        <v>0</v>
      </c>
      <c r="E7969" s="29">
        <f ca="1">IF(C7969&lt;Calculator!$D$26,0,IF(DAY($C7969)=1,IF(D7969-Calculator!$G$24&gt;0,Calculator!$G$24,D7969),0))</f>
        <v>0</v>
      </c>
      <c r="F7969" s="29">
        <f ca="1">IF(E7969&gt;0,D7969*Calculator!$G$22/12,0)</f>
        <v>0</v>
      </c>
      <c r="G7969" s="29">
        <f ca="1">IF(E7969&gt;0,(IFERROR(-PMT(Calculator!$G$22/12,Calculator!$G$23*12,Calculator!$G$20),0))-F7969,0)</f>
        <v>0</v>
      </c>
      <c r="H7969" s="29">
        <f t="shared" ca="1" si="500"/>
        <v>0</v>
      </c>
      <c r="I7969" s="29">
        <f t="shared" ca="1" si="498"/>
        <v>0</v>
      </c>
      <c r="J7969" s="30">
        <f>Calculator!$G$40</f>
        <v>6.5000000000000002E-2</v>
      </c>
      <c r="K7969" s="29">
        <f ca="1">IF(C7969&gt;=Calculator!$G$27,IF(DAY($C7969)=1,Calculator!$G$34/2,IF(DAY($C7969)=15,Calculator!$G$34/2,0)),0)</f>
        <v>0</v>
      </c>
      <c r="L7969" s="29">
        <f ca="1">IF(DAY($C7969)=28,IF(H7969=0,0,Calculator!$G$35),0)</f>
        <v>0</v>
      </c>
      <c r="M7969" s="29">
        <f ca="1">IF(I7969&gt;0,IF(DAY($C7969)=1,SUM(INDIRECT("I"&amp;(ROW(C7968)-DAY(C7968))):I7968),0),0)</f>
        <v>0</v>
      </c>
      <c r="N7969" s="29">
        <f ca="1">IF(C7969&lt;Calculator!$G$27,0,IF(C7969=Calculator!$G$27,Calculator!$G$39,IF(H7969-K7969&lt;=0,IF(D7969&gt;Calculator!$G$39,IF(H7969-K7969+E7969+L7969+M7969+Calculator!$G$39&gt;Calculator!$G$39,Calculator!$G$39-(H7969+E7969+L7969+M7969-K7969),Calculator!$G$39),D7969),0)))</f>
        <v>0</v>
      </c>
    </row>
    <row r="7970" spans="1:14" ht="15.75" thickBot="1">
      <c r="A7970" s="33" t="str">
        <f ca="1">IF(C7970=Calculator!$H$27,"F",IF(Daily!D7970+Daily!H7970=0,IF(D7969+H7969&gt;0,"L",""),""))</f>
        <v/>
      </c>
      <c r="B7970" s="34">
        <v>7969</v>
      </c>
      <c r="C7970" s="19">
        <f t="shared" ca="1" si="497"/>
        <v>53899</v>
      </c>
      <c r="D7970" s="29">
        <f t="shared" ca="1" si="499"/>
        <v>0</v>
      </c>
      <c r="E7970" s="29">
        <f ca="1">IF(C7970&lt;Calculator!$D$26,0,IF(DAY($C7970)=1,IF(D7970-Calculator!$G$24&gt;0,Calculator!$G$24,D7970),0))</f>
        <v>0</v>
      </c>
      <c r="F7970" s="29">
        <f ca="1">IF(E7970&gt;0,D7970*Calculator!$G$22/12,0)</f>
        <v>0</v>
      </c>
      <c r="G7970" s="29">
        <f ca="1">IF(E7970&gt;0,(IFERROR(-PMT(Calculator!$G$22/12,Calculator!$G$23*12,Calculator!$G$20),0))-F7970,0)</f>
        <v>0</v>
      </c>
      <c r="H7970" s="29">
        <f t="shared" ca="1" si="500"/>
        <v>0</v>
      </c>
      <c r="I7970" s="29">
        <f t="shared" ca="1" si="498"/>
        <v>0</v>
      </c>
      <c r="J7970" s="30">
        <f>Calculator!$G$40</f>
        <v>6.5000000000000002E-2</v>
      </c>
      <c r="K7970" s="29">
        <f ca="1">IF(C7970&gt;=Calculator!$G$27,IF(DAY($C7970)=1,Calculator!$G$34/2,IF(DAY($C7970)=15,Calculator!$G$34/2,0)),0)</f>
        <v>0</v>
      </c>
      <c r="L7970" s="29">
        <f ca="1">IF(DAY($C7970)=28,IF(H7970=0,0,Calculator!$G$35),0)</f>
        <v>0</v>
      </c>
      <c r="M7970" s="29">
        <f ca="1">IF(I7970&gt;0,IF(DAY($C7970)=1,SUM(INDIRECT("I"&amp;(ROW(C7969)-DAY(C7969))):I7969),0),0)</f>
        <v>0</v>
      </c>
      <c r="N7970" s="29">
        <f ca="1">IF(C7970&lt;Calculator!$G$27,0,IF(C7970=Calculator!$G$27,Calculator!$G$39,IF(H7970-K7970&lt;=0,IF(D7970&gt;Calculator!$G$39,IF(H7970-K7970+E7970+L7970+M7970+Calculator!$G$39&gt;Calculator!$G$39,Calculator!$G$39-(H7970+E7970+L7970+M7970-K7970),Calculator!$G$39),D7970),0)))</f>
        <v>0</v>
      </c>
    </row>
    <row r="7971" spans="1:14" ht="15.75" thickBot="1">
      <c r="A7971" s="33" t="str">
        <f ca="1">IF(C7971=Calculator!$H$27,"F",IF(Daily!D7971+Daily!H7971=0,IF(D7970+H7970&gt;0,"L",""),""))</f>
        <v/>
      </c>
      <c r="B7971" s="34">
        <v>7970</v>
      </c>
      <c r="C7971" s="19">
        <f t="shared" ca="1" si="497"/>
        <v>53900</v>
      </c>
      <c r="D7971" s="29">
        <f t="shared" ca="1" si="499"/>
        <v>0</v>
      </c>
      <c r="E7971" s="29">
        <f ca="1">IF(C7971&lt;Calculator!$D$26,0,IF(DAY($C7971)=1,IF(D7971-Calculator!$G$24&gt;0,Calculator!$G$24,D7971),0))</f>
        <v>0</v>
      </c>
      <c r="F7971" s="29">
        <f ca="1">IF(E7971&gt;0,D7971*Calculator!$G$22/12,0)</f>
        <v>0</v>
      </c>
      <c r="G7971" s="29">
        <f ca="1">IF(E7971&gt;0,(IFERROR(-PMT(Calculator!$G$22/12,Calculator!$G$23*12,Calculator!$G$20),0))-F7971,0)</f>
        <v>0</v>
      </c>
      <c r="H7971" s="29">
        <f t="shared" ca="1" si="500"/>
        <v>0</v>
      </c>
      <c r="I7971" s="29">
        <f t="shared" ca="1" si="498"/>
        <v>0</v>
      </c>
      <c r="J7971" s="30">
        <f>Calculator!$G$40</f>
        <v>6.5000000000000002E-2</v>
      </c>
      <c r="K7971" s="29">
        <f ca="1">IF(C7971&gt;=Calculator!$G$27,IF(DAY($C7971)=1,Calculator!$G$34/2,IF(DAY($C7971)=15,Calculator!$G$34/2,0)),0)</f>
        <v>0</v>
      </c>
      <c r="L7971" s="29">
        <f ca="1">IF(DAY($C7971)=28,IF(H7971=0,0,Calculator!$G$35),0)</f>
        <v>0</v>
      </c>
      <c r="M7971" s="29">
        <f ca="1">IF(I7971&gt;0,IF(DAY($C7971)=1,SUM(INDIRECT("I"&amp;(ROW(C7970)-DAY(C7970))):I7970),0),0)</f>
        <v>0</v>
      </c>
      <c r="N7971" s="29">
        <f ca="1">IF(C7971&lt;Calculator!$G$27,0,IF(C7971=Calculator!$G$27,Calculator!$G$39,IF(H7971-K7971&lt;=0,IF(D7971&gt;Calculator!$G$39,IF(H7971-K7971+E7971+L7971+M7971+Calculator!$G$39&gt;Calculator!$G$39,Calculator!$G$39-(H7971+E7971+L7971+M7971-K7971),Calculator!$G$39),D7971),0)))</f>
        <v>0</v>
      </c>
    </row>
    <row r="7972" spans="1:14" ht="15.75" thickBot="1">
      <c r="A7972" s="33" t="str">
        <f ca="1">IF(C7972=Calculator!$H$27,"F",IF(Daily!D7972+Daily!H7972=0,IF(D7971+H7971&gt;0,"L",""),""))</f>
        <v/>
      </c>
      <c r="B7972" s="34">
        <v>7971</v>
      </c>
      <c r="C7972" s="19">
        <f t="shared" ca="1" si="497"/>
        <v>53901</v>
      </c>
      <c r="D7972" s="29">
        <f t="shared" ca="1" si="499"/>
        <v>0</v>
      </c>
      <c r="E7972" s="29">
        <f ca="1">IF(C7972&lt;Calculator!$D$26,0,IF(DAY($C7972)=1,IF(D7972-Calculator!$G$24&gt;0,Calculator!$G$24,D7972),0))</f>
        <v>0</v>
      </c>
      <c r="F7972" s="29">
        <f ca="1">IF(E7972&gt;0,D7972*Calculator!$G$22/12,0)</f>
        <v>0</v>
      </c>
      <c r="G7972" s="29">
        <f ca="1">IF(E7972&gt;0,(IFERROR(-PMT(Calculator!$G$22/12,Calculator!$G$23*12,Calculator!$G$20),0))-F7972,0)</f>
        <v>0</v>
      </c>
      <c r="H7972" s="29">
        <f t="shared" ca="1" si="500"/>
        <v>0</v>
      </c>
      <c r="I7972" s="29">
        <f t="shared" ca="1" si="498"/>
        <v>0</v>
      </c>
      <c r="J7972" s="30">
        <f>Calculator!$G$40</f>
        <v>6.5000000000000002E-2</v>
      </c>
      <c r="K7972" s="29">
        <f ca="1">IF(C7972&gt;=Calculator!$G$27,IF(DAY($C7972)=1,Calculator!$G$34/2,IF(DAY($C7972)=15,Calculator!$G$34/2,0)),0)</f>
        <v>0</v>
      </c>
      <c r="L7972" s="29">
        <f ca="1">IF(DAY($C7972)=28,IF(H7972=0,0,Calculator!$G$35),0)</f>
        <v>0</v>
      </c>
      <c r="M7972" s="29">
        <f ca="1">IF(I7972&gt;0,IF(DAY($C7972)=1,SUM(INDIRECT("I"&amp;(ROW(C7971)-DAY(C7971))):I7971),0),0)</f>
        <v>0</v>
      </c>
      <c r="N7972" s="29">
        <f ca="1">IF(C7972&lt;Calculator!$G$27,0,IF(C7972=Calculator!$G$27,Calculator!$G$39,IF(H7972-K7972&lt;=0,IF(D7972&gt;Calculator!$G$39,IF(H7972-K7972+E7972+L7972+M7972+Calculator!$G$39&gt;Calculator!$G$39,Calculator!$G$39-(H7972+E7972+L7972+M7972-K7972),Calculator!$G$39),D7972),0)))</f>
        <v>0</v>
      </c>
    </row>
    <row r="7973" spans="1:14" ht="15.75" thickBot="1">
      <c r="A7973" s="33" t="str">
        <f ca="1">IF(C7973=Calculator!$H$27,"F",IF(Daily!D7973+Daily!H7973=0,IF(D7972+H7972&gt;0,"L",""),""))</f>
        <v/>
      </c>
      <c r="B7973" s="34">
        <v>7972</v>
      </c>
      <c r="C7973" s="19">
        <f t="shared" ca="1" si="497"/>
        <v>53902</v>
      </c>
      <c r="D7973" s="29">
        <f t="shared" ca="1" si="499"/>
        <v>0</v>
      </c>
      <c r="E7973" s="29">
        <f ca="1">IF(C7973&lt;Calculator!$D$26,0,IF(DAY($C7973)=1,IF(D7973-Calculator!$G$24&gt;0,Calculator!$G$24,D7973),0))</f>
        <v>0</v>
      </c>
      <c r="F7973" s="29">
        <f ca="1">IF(E7973&gt;0,D7973*Calculator!$G$22/12,0)</f>
        <v>0</v>
      </c>
      <c r="G7973" s="29">
        <f ca="1">IF(E7973&gt;0,(IFERROR(-PMT(Calculator!$G$22/12,Calculator!$G$23*12,Calculator!$G$20),0))-F7973,0)</f>
        <v>0</v>
      </c>
      <c r="H7973" s="29">
        <f t="shared" ca="1" si="500"/>
        <v>0</v>
      </c>
      <c r="I7973" s="29">
        <f t="shared" ca="1" si="498"/>
        <v>0</v>
      </c>
      <c r="J7973" s="30">
        <f>Calculator!$G$40</f>
        <v>6.5000000000000002E-2</v>
      </c>
      <c r="K7973" s="29">
        <f ca="1">IF(C7973&gt;=Calculator!$G$27,IF(DAY($C7973)=1,Calculator!$G$34/2,IF(DAY($C7973)=15,Calculator!$G$34/2,0)),0)</f>
        <v>0</v>
      </c>
      <c r="L7973" s="29">
        <f ca="1">IF(DAY($C7973)=28,IF(H7973=0,0,Calculator!$G$35),0)</f>
        <v>0</v>
      </c>
      <c r="M7973" s="29">
        <f ca="1">IF(I7973&gt;0,IF(DAY($C7973)=1,SUM(INDIRECT("I"&amp;(ROW(C7972)-DAY(C7972))):I7972),0),0)</f>
        <v>0</v>
      </c>
      <c r="N7973" s="29">
        <f ca="1">IF(C7973&lt;Calculator!$G$27,0,IF(C7973=Calculator!$G$27,Calculator!$G$39,IF(H7973-K7973&lt;=0,IF(D7973&gt;Calculator!$G$39,IF(H7973-K7973+E7973+L7973+M7973+Calculator!$G$39&gt;Calculator!$G$39,Calculator!$G$39-(H7973+E7973+L7973+M7973-K7973),Calculator!$G$39),D7973),0)))</f>
        <v>0</v>
      </c>
    </row>
    <row r="7974" spans="1:14" ht="15.75" thickBot="1">
      <c r="A7974" s="33" t="str">
        <f ca="1">IF(C7974=Calculator!$H$27,"F",IF(Daily!D7974+Daily!H7974=0,IF(D7973+H7973&gt;0,"L",""),""))</f>
        <v/>
      </c>
      <c r="B7974" s="34">
        <v>7973</v>
      </c>
      <c r="C7974" s="19">
        <f t="shared" ca="1" si="497"/>
        <v>53903</v>
      </c>
      <c r="D7974" s="29">
        <f t="shared" ca="1" si="499"/>
        <v>0</v>
      </c>
      <c r="E7974" s="29">
        <f ca="1">IF(C7974&lt;Calculator!$D$26,0,IF(DAY($C7974)=1,IF(D7974-Calculator!$G$24&gt;0,Calculator!$G$24,D7974),0))</f>
        <v>0</v>
      </c>
      <c r="F7974" s="29">
        <f ca="1">IF(E7974&gt;0,D7974*Calculator!$G$22/12,0)</f>
        <v>0</v>
      </c>
      <c r="G7974" s="29">
        <f ca="1">IF(E7974&gt;0,(IFERROR(-PMT(Calculator!$G$22/12,Calculator!$G$23*12,Calculator!$G$20),0))-F7974,0)</f>
        <v>0</v>
      </c>
      <c r="H7974" s="29">
        <f t="shared" ca="1" si="500"/>
        <v>0</v>
      </c>
      <c r="I7974" s="29">
        <f t="shared" ca="1" si="498"/>
        <v>0</v>
      </c>
      <c r="J7974" s="30">
        <f>Calculator!$G$40</f>
        <v>6.5000000000000002E-2</v>
      </c>
      <c r="K7974" s="29">
        <f ca="1">IF(C7974&gt;=Calculator!$G$27,IF(DAY($C7974)=1,Calculator!$G$34/2,IF(DAY($C7974)=15,Calculator!$G$34/2,0)),0)</f>
        <v>0</v>
      </c>
      <c r="L7974" s="29">
        <f ca="1">IF(DAY($C7974)=28,IF(H7974=0,0,Calculator!$G$35),0)</f>
        <v>0</v>
      </c>
      <c r="M7974" s="29">
        <f ca="1">IF(I7974&gt;0,IF(DAY($C7974)=1,SUM(INDIRECT("I"&amp;(ROW(C7973)-DAY(C7973))):I7973),0),0)</f>
        <v>0</v>
      </c>
      <c r="N7974" s="29">
        <f ca="1">IF(C7974&lt;Calculator!$G$27,0,IF(C7974=Calculator!$G$27,Calculator!$G$39,IF(H7974-K7974&lt;=0,IF(D7974&gt;Calculator!$G$39,IF(H7974-K7974+E7974+L7974+M7974+Calculator!$G$39&gt;Calculator!$G$39,Calculator!$G$39-(H7974+E7974+L7974+M7974-K7974),Calculator!$G$39),D7974),0)))</f>
        <v>0</v>
      </c>
    </row>
    <row r="7975" spans="1:14" ht="15.75" thickBot="1">
      <c r="A7975" s="33" t="str">
        <f ca="1">IF(C7975=Calculator!$H$27,"F",IF(Daily!D7975+Daily!H7975=0,IF(D7974+H7974&gt;0,"L",""),""))</f>
        <v/>
      </c>
      <c r="B7975" s="34">
        <v>7974</v>
      </c>
      <c r="C7975" s="19">
        <f t="shared" ca="1" si="497"/>
        <v>53904</v>
      </c>
      <c r="D7975" s="29">
        <f t="shared" ca="1" si="499"/>
        <v>0</v>
      </c>
      <c r="E7975" s="29">
        <f ca="1">IF(C7975&lt;Calculator!$D$26,0,IF(DAY($C7975)=1,IF(D7975-Calculator!$G$24&gt;0,Calculator!$G$24,D7975),0))</f>
        <v>0</v>
      </c>
      <c r="F7975" s="29">
        <f ca="1">IF(E7975&gt;0,D7975*Calculator!$G$22/12,0)</f>
        <v>0</v>
      </c>
      <c r="G7975" s="29">
        <f ca="1">IF(E7975&gt;0,(IFERROR(-PMT(Calculator!$G$22/12,Calculator!$G$23*12,Calculator!$G$20),0))-F7975,0)</f>
        <v>0</v>
      </c>
      <c r="H7975" s="29">
        <f t="shared" ca="1" si="500"/>
        <v>0</v>
      </c>
      <c r="I7975" s="29">
        <f t="shared" ca="1" si="498"/>
        <v>0</v>
      </c>
      <c r="J7975" s="30">
        <f>Calculator!$G$40</f>
        <v>6.5000000000000002E-2</v>
      </c>
      <c r="K7975" s="29">
        <f ca="1">IF(C7975&gt;=Calculator!$G$27,IF(DAY($C7975)=1,Calculator!$G$34/2,IF(DAY($C7975)=15,Calculator!$G$34/2,0)),0)</f>
        <v>0</v>
      </c>
      <c r="L7975" s="29">
        <f ca="1">IF(DAY($C7975)=28,IF(H7975=0,0,Calculator!$G$35),0)</f>
        <v>0</v>
      </c>
      <c r="M7975" s="29">
        <f ca="1">IF(I7975&gt;0,IF(DAY($C7975)=1,SUM(INDIRECT("I"&amp;(ROW(C7974)-DAY(C7974))):I7974),0),0)</f>
        <v>0</v>
      </c>
      <c r="N7975" s="29">
        <f ca="1">IF(C7975&lt;Calculator!$G$27,0,IF(C7975=Calculator!$G$27,Calculator!$G$39,IF(H7975-K7975&lt;=0,IF(D7975&gt;Calculator!$G$39,IF(H7975-K7975+E7975+L7975+M7975+Calculator!$G$39&gt;Calculator!$G$39,Calculator!$G$39-(H7975+E7975+L7975+M7975-K7975),Calculator!$G$39),D7975),0)))</f>
        <v>0</v>
      </c>
    </row>
    <row r="7976" spans="1:14" ht="15.75" thickBot="1">
      <c r="A7976" s="33" t="str">
        <f ca="1">IF(C7976=Calculator!$H$27,"F",IF(Daily!D7976+Daily!H7976=0,IF(D7975+H7975&gt;0,"L",""),""))</f>
        <v/>
      </c>
      <c r="B7976" s="34">
        <v>7975</v>
      </c>
      <c r="C7976" s="19">
        <f t="shared" ca="1" si="497"/>
        <v>53905</v>
      </c>
      <c r="D7976" s="29">
        <f t="shared" ca="1" si="499"/>
        <v>0</v>
      </c>
      <c r="E7976" s="29">
        <f ca="1">IF(C7976&lt;Calculator!$D$26,0,IF(DAY($C7976)=1,IF(D7976-Calculator!$G$24&gt;0,Calculator!$G$24,D7976),0))</f>
        <v>0</v>
      </c>
      <c r="F7976" s="29">
        <f ca="1">IF(E7976&gt;0,D7976*Calculator!$G$22/12,0)</f>
        <v>0</v>
      </c>
      <c r="G7976" s="29">
        <f ca="1">IF(E7976&gt;0,(IFERROR(-PMT(Calculator!$G$22/12,Calculator!$G$23*12,Calculator!$G$20),0))-F7976,0)</f>
        <v>0</v>
      </c>
      <c r="H7976" s="29">
        <f t="shared" ca="1" si="500"/>
        <v>0</v>
      </c>
      <c r="I7976" s="29">
        <f t="shared" ca="1" si="498"/>
        <v>0</v>
      </c>
      <c r="J7976" s="30">
        <f>Calculator!$G$40</f>
        <v>6.5000000000000002E-2</v>
      </c>
      <c r="K7976" s="29">
        <f ca="1">IF(C7976&gt;=Calculator!$G$27,IF(DAY($C7976)=1,Calculator!$G$34/2,IF(DAY($C7976)=15,Calculator!$G$34/2,0)),0)</f>
        <v>4500</v>
      </c>
      <c r="L7976" s="29">
        <f ca="1">IF(DAY($C7976)=28,IF(H7976=0,0,Calculator!$G$35),0)</f>
        <v>0</v>
      </c>
      <c r="M7976" s="29">
        <f ca="1">IF(I7976&gt;0,IF(DAY($C7976)=1,SUM(INDIRECT("I"&amp;(ROW(C7975)-DAY(C7975))):I7975),0),0)</f>
        <v>0</v>
      </c>
      <c r="N7976" s="29">
        <f ca="1">IF(C7976&lt;Calculator!$G$27,0,IF(C7976=Calculator!$G$27,Calculator!$G$39,IF(H7976-K7976&lt;=0,IF(D7976&gt;Calculator!$G$39,IF(H7976-K7976+E7976+L7976+M7976+Calculator!$G$39&gt;Calculator!$G$39,Calculator!$G$39-(H7976+E7976+L7976+M7976-K7976),Calculator!$G$39),D7976),0)))</f>
        <v>0</v>
      </c>
    </row>
    <row r="7977" spans="1:14" ht="15.75" thickBot="1">
      <c r="A7977" s="33" t="str">
        <f ca="1">IF(C7977=Calculator!$H$27,"F",IF(Daily!D7977+Daily!H7977=0,IF(D7976+H7976&gt;0,"L",""),""))</f>
        <v/>
      </c>
      <c r="B7977" s="34">
        <v>7976</v>
      </c>
      <c r="C7977" s="19">
        <f t="shared" ca="1" si="497"/>
        <v>53906</v>
      </c>
      <c r="D7977" s="29">
        <f t="shared" ca="1" si="499"/>
        <v>0</v>
      </c>
      <c r="E7977" s="29">
        <f ca="1">IF(C7977&lt;Calculator!$D$26,0,IF(DAY($C7977)=1,IF(D7977-Calculator!$G$24&gt;0,Calculator!$G$24,D7977),0))</f>
        <v>0</v>
      </c>
      <c r="F7977" s="29">
        <f ca="1">IF(E7977&gt;0,D7977*Calculator!$G$22/12,0)</f>
        <v>0</v>
      </c>
      <c r="G7977" s="29">
        <f ca="1">IF(E7977&gt;0,(IFERROR(-PMT(Calculator!$G$22/12,Calculator!$G$23*12,Calculator!$G$20),0))-F7977,0)</f>
        <v>0</v>
      </c>
      <c r="H7977" s="29">
        <f t="shared" ca="1" si="500"/>
        <v>0</v>
      </c>
      <c r="I7977" s="29">
        <f t="shared" ca="1" si="498"/>
        <v>0</v>
      </c>
      <c r="J7977" s="30">
        <f>Calculator!$G$40</f>
        <v>6.5000000000000002E-2</v>
      </c>
      <c r="K7977" s="29">
        <f ca="1">IF(C7977&gt;=Calculator!$G$27,IF(DAY($C7977)=1,Calculator!$G$34/2,IF(DAY($C7977)=15,Calculator!$G$34/2,0)),0)</f>
        <v>0</v>
      </c>
      <c r="L7977" s="29">
        <f ca="1">IF(DAY($C7977)=28,IF(H7977=0,0,Calculator!$G$35),0)</f>
        <v>0</v>
      </c>
      <c r="M7977" s="29">
        <f ca="1">IF(I7977&gt;0,IF(DAY($C7977)=1,SUM(INDIRECT("I"&amp;(ROW(C7976)-DAY(C7976))):I7976),0),0)</f>
        <v>0</v>
      </c>
      <c r="N7977" s="29">
        <f ca="1">IF(C7977&lt;Calculator!$G$27,0,IF(C7977=Calculator!$G$27,Calculator!$G$39,IF(H7977-K7977&lt;=0,IF(D7977&gt;Calculator!$G$39,IF(H7977-K7977+E7977+L7977+M7977+Calculator!$G$39&gt;Calculator!$G$39,Calculator!$G$39-(H7977+E7977+L7977+M7977-K7977),Calculator!$G$39),D7977),0)))</f>
        <v>0</v>
      </c>
    </row>
    <row r="7978" spans="1:14" ht="15.75" thickBot="1">
      <c r="A7978" s="33" t="str">
        <f ca="1">IF(C7978=Calculator!$H$27,"F",IF(Daily!D7978+Daily!H7978=0,IF(D7977+H7977&gt;0,"L",""),""))</f>
        <v/>
      </c>
      <c r="B7978" s="34">
        <v>7977</v>
      </c>
      <c r="C7978" s="19">
        <f t="shared" ca="1" si="497"/>
        <v>53907</v>
      </c>
      <c r="D7978" s="29">
        <f t="shared" ca="1" si="499"/>
        <v>0</v>
      </c>
      <c r="E7978" s="29">
        <f ca="1">IF(C7978&lt;Calculator!$D$26,0,IF(DAY($C7978)=1,IF(D7978-Calculator!$G$24&gt;0,Calculator!$G$24,D7978),0))</f>
        <v>0</v>
      </c>
      <c r="F7978" s="29">
        <f ca="1">IF(E7978&gt;0,D7978*Calculator!$G$22/12,0)</f>
        <v>0</v>
      </c>
      <c r="G7978" s="29">
        <f ca="1">IF(E7978&gt;0,(IFERROR(-PMT(Calculator!$G$22/12,Calculator!$G$23*12,Calculator!$G$20),0))-F7978,0)</f>
        <v>0</v>
      </c>
      <c r="H7978" s="29">
        <f t="shared" ca="1" si="500"/>
        <v>0</v>
      </c>
      <c r="I7978" s="29">
        <f t="shared" ca="1" si="498"/>
        <v>0</v>
      </c>
      <c r="J7978" s="30">
        <f>Calculator!$G$40</f>
        <v>6.5000000000000002E-2</v>
      </c>
      <c r="K7978" s="29">
        <f ca="1">IF(C7978&gt;=Calculator!$G$27,IF(DAY($C7978)=1,Calculator!$G$34/2,IF(DAY($C7978)=15,Calculator!$G$34/2,0)),0)</f>
        <v>0</v>
      </c>
      <c r="L7978" s="29">
        <f ca="1">IF(DAY($C7978)=28,IF(H7978=0,0,Calculator!$G$35),0)</f>
        <v>0</v>
      </c>
      <c r="M7978" s="29">
        <f ca="1">IF(I7978&gt;0,IF(DAY($C7978)=1,SUM(INDIRECT("I"&amp;(ROW(C7977)-DAY(C7977))):I7977),0),0)</f>
        <v>0</v>
      </c>
      <c r="N7978" s="29">
        <f ca="1">IF(C7978&lt;Calculator!$G$27,0,IF(C7978=Calculator!$G$27,Calculator!$G$39,IF(H7978-K7978&lt;=0,IF(D7978&gt;Calculator!$G$39,IF(H7978-K7978+E7978+L7978+M7978+Calculator!$G$39&gt;Calculator!$G$39,Calculator!$G$39-(H7978+E7978+L7978+M7978-K7978),Calculator!$G$39),D7978),0)))</f>
        <v>0</v>
      </c>
    </row>
    <row r="7979" spans="1:14" ht="15.75" thickBot="1">
      <c r="A7979" s="33" t="str">
        <f ca="1">IF(C7979=Calculator!$H$27,"F",IF(Daily!D7979+Daily!H7979=0,IF(D7978+H7978&gt;0,"L",""),""))</f>
        <v/>
      </c>
      <c r="B7979" s="34">
        <v>7978</v>
      </c>
      <c r="C7979" s="19">
        <f t="shared" ca="1" si="497"/>
        <v>53908</v>
      </c>
      <c r="D7979" s="29">
        <f t="shared" ca="1" si="499"/>
        <v>0</v>
      </c>
      <c r="E7979" s="29">
        <f ca="1">IF(C7979&lt;Calculator!$D$26,0,IF(DAY($C7979)=1,IF(D7979-Calculator!$G$24&gt;0,Calculator!$G$24,D7979),0))</f>
        <v>0</v>
      </c>
      <c r="F7979" s="29">
        <f ca="1">IF(E7979&gt;0,D7979*Calculator!$G$22/12,0)</f>
        <v>0</v>
      </c>
      <c r="G7979" s="29">
        <f ca="1">IF(E7979&gt;0,(IFERROR(-PMT(Calculator!$G$22/12,Calculator!$G$23*12,Calculator!$G$20),0))-F7979,0)</f>
        <v>0</v>
      </c>
      <c r="H7979" s="29">
        <f t="shared" ca="1" si="500"/>
        <v>0</v>
      </c>
      <c r="I7979" s="29">
        <f t="shared" ca="1" si="498"/>
        <v>0</v>
      </c>
      <c r="J7979" s="30">
        <f>Calculator!$G$40</f>
        <v>6.5000000000000002E-2</v>
      </c>
      <c r="K7979" s="29">
        <f ca="1">IF(C7979&gt;=Calculator!$G$27,IF(DAY($C7979)=1,Calculator!$G$34/2,IF(DAY($C7979)=15,Calculator!$G$34/2,0)),0)</f>
        <v>0</v>
      </c>
      <c r="L7979" s="29">
        <f ca="1">IF(DAY($C7979)=28,IF(H7979=0,0,Calculator!$G$35),0)</f>
        <v>0</v>
      </c>
      <c r="M7979" s="29">
        <f ca="1">IF(I7979&gt;0,IF(DAY($C7979)=1,SUM(INDIRECT("I"&amp;(ROW(C7978)-DAY(C7978))):I7978),0),0)</f>
        <v>0</v>
      </c>
      <c r="N7979" s="29">
        <f ca="1">IF(C7979&lt;Calculator!$G$27,0,IF(C7979=Calculator!$G$27,Calculator!$G$39,IF(H7979-K7979&lt;=0,IF(D7979&gt;Calculator!$G$39,IF(H7979-K7979+E7979+L7979+M7979+Calculator!$G$39&gt;Calculator!$G$39,Calculator!$G$39-(H7979+E7979+L7979+M7979-K7979),Calculator!$G$39),D7979),0)))</f>
        <v>0</v>
      </c>
    </row>
    <row r="7980" spans="1:14" ht="15.75" thickBot="1">
      <c r="A7980" s="33" t="str">
        <f ca="1">IF(C7980=Calculator!$H$27,"F",IF(Daily!D7980+Daily!H7980=0,IF(D7979+H7979&gt;0,"L",""),""))</f>
        <v/>
      </c>
      <c r="B7980" s="34">
        <v>7979</v>
      </c>
      <c r="C7980" s="19">
        <f t="shared" ca="1" si="497"/>
        <v>53909</v>
      </c>
      <c r="D7980" s="29">
        <f t="shared" ca="1" si="499"/>
        <v>0</v>
      </c>
      <c r="E7980" s="29">
        <f ca="1">IF(C7980&lt;Calculator!$D$26,0,IF(DAY($C7980)=1,IF(D7980-Calculator!$G$24&gt;0,Calculator!$G$24,D7980),0))</f>
        <v>0</v>
      </c>
      <c r="F7980" s="29">
        <f ca="1">IF(E7980&gt;0,D7980*Calculator!$G$22/12,0)</f>
        <v>0</v>
      </c>
      <c r="G7980" s="29">
        <f ca="1">IF(E7980&gt;0,(IFERROR(-PMT(Calculator!$G$22/12,Calculator!$G$23*12,Calculator!$G$20),0))-F7980,0)</f>
        <v>0</v>
      </c>
      <c r="H7980" s="29">
        <f t="shared" ca="1" si="500"/>
        <v>0</v>
      </c>
      <c r="I7980" s="29">
        <f t="shared" ca="1" si="498"/>
        <v>0</v>
      </c>
      <c r="J7980" s="30">
        <f>Calculator!$G$40</f>
        <v>6.5000000000000002E-2</v>
      </c>
      <c r="K7980" s="29">
        <f ca="1">IF(C7980&gt;=Calculator!$G$27,IF(DAY($C7980)=1,Calculator!$G$34/2,IF(DAY($C7980)=15,Calculator!$G$34/2,0)),0)</f>
        <v>0</v>
      </c>
      <c r="L7980" s="29">
        <f ca="1">IF(DAY($C7980)=28,IF(H7980=0,0,Calculator!$G$35),0)</f>
        <v>0</v>
      </c>
      <c r="M7980" s="29">
        <f ca="1">IF(I7980&gt;0,IF(DAY($C7980)=1,SUM(INDIRECT("I"&amp;(ROW(C7979)-DAY(C7979))):I7979),0),0)</f>
        <v>0</v>
      </c>
      <c r="N7980" s="29">
        <f ca="1">IF(C7980&lt;Calculator!$G$27,0,IF(C7980=Calculator!$G$27,Calculator!$G$39,IF(H7980-K7980&lt;=0,IF(D7980&gt;Calculator!$G$39,IF(H7980-K7980+E7980+L7980+M7980+Calculator!$G$39&gt;Calculator!$G$39,Calculator!$G$39-(H7980+E7980+L7980+M7980-K7980),Calculator!$G$39),D7980),0)))</f>
        <v>0</v>
      </c>
    </row>
    <row r="7981" spans="1:14" ht="15.75" thickBot="1">
      <c r="A7981" s="33" t="str">
        <f ca="1">IF(C7981=Calculator!$H$27,"F",IF(Daily!D7981+Daily!H7981=0,IF(D7980+H7980&gt;0,"L",""),""))</f>
        <v/>
      </c>
      <c r="B7981" s="34">
        <v>7980</v>
      </c>
      <c r="C7981" s="19">
        <f t="shared" ca="1" si="497"/>
        <v>53910</v>
      </c>
      <c r="D7981" s="29">
        <f t="shared" ca="1" si="499"/>
        <v>0</v>
      </c>
      <c r="E7981" s="29">
        <f ca="1">IF(C7981&lt;Calculator!$D$26,0,IF(DAY($C7981)=1,IF(D7981-Calculator!$G$24&gt;0,Calculator!$G$24,D7981),0))</f>
        <v>0</v>
      </c>
      <c r="F7981" s="29">
        <f ca="1">IF(E7981&gt;0,D7981*Calculator!$G$22/12,0)</f>
        <v>0</v>
      </c>
      <c r="G7981" s="29">
        <f ca="1">IF(E7981&gt;0,(IFERROR(-PMT(Calculator!$G$22/12,Calculator!$G$23*12,Calculator!$G$20),0))-F7981,0)</f>
        <v>0</v>
      </c>
      <c r="H7981" s="29">
        <f t="shared" ca="1" si="500"/>
        <v>0</v>
      </c>
      <c r="I7981" s="29">
        <f t="shared" ca="1" si="498"/>
        <v>0</v>
      </c>
      <c r="J7981" s="30">
        <f>Calculator!$G$40</f>
        <v>6.5000000000000002E-2</v>
      </c>
      <c r="K7981" s="29">
        <f ca="1">IF(C7981&gt;=Calculator!$G$27,IF(DAY($C7981)=1,Calculator!$G$34/2,IF(DAY($C7981)=15,Calculator!$G$34/2,0)),0)</f>
        <v>0</v>
      </c>
      <c r="L7981" s="29">
        <f ca="1">IF(DAY($C7981)=28,IF(H7981=0,0,Calculator!$G$35),0)</f>
        <v>0</v>
      </c>
      <c r="M7981" s="29">
        <f ca="1">IF(I7981&gt;0,IF(DAY($C7981)=1,SUM(INDIRECT("I"&amp;(ROW(C7980)-DAY(C7980))):I7980),0),0)</f>
        <v>0</v>
      </c>
      <c r="N7981" s="29">
        <f ca="1">IF(C7981&lt;Calculator!$G$27,0,IF(C7981=Calculator!$G$27,Calculator!$G$39,IF(H7981-K7981&lt;=0,IF(D7981&gt;Calculator!$G$39,IF(H7981-K7981+E7981+L7981+M7981+Calculator!$G$39&gt;Calculator!$G$39,Calculator!$G$39-(H7981+E7981+L7981+M7981-K7981),Calculator!$G$39),D7981),0)))</f>
        <v>0</v>
      </c>
    </row>
    <row r="7982" spans="1:14" ht="15.75" thickBot="1">
      <c r="A7982" s="33" t="str">
        <f ca="1">IF(C7982=Calculator!$H$27,"F",IF(Daily!D7982+Daily!H7982=0,IF(D7981+H7981&gt;0,"L",""),""))</f>
        <v/>
      </c>
      <c r="B7982" s="34">
        <v>7981</v>
      </c>
      <c r="C7982" s="19">
        <f t="shared" ca="1" si="497"/>
        <v>53911</v>
      </c>
      <c r="D7982" s="29">
        <f t="shared" ca="1" si="499"/>
        <v>0</v>
      </c>
      <c r="E7982" s="29">
        <f ca="1">IF(C7982&lt;Calculator!$D$26,0,IF(DAY($C7982)=1,IF(D7982-Calculator!$G$24&gt;0,Calculator!$G$24,D7982),0))</f>
        <v>0</v>
      </c>
      <c r="F7982" s="29">
        <f ca="1">IF(E7982&gt;0,D7982*Calculator!$G$22/12,0)</f>
        <v>0</v>
      </c>
      <c r="G7982" s="29">
        <f ca="1">IF(E7982&gt;0,(IFERROR(-PMT(Calculator!$G$22/12,Calculator!$G$23*12,Calculator!$G$20),0))-F7982,0)</f>
        <v>0</v>
      </c>
      <c r="H7982" s="29">
        <f t="shared" ca="1" si="500"/>
        <v>0</v>
      </c>
      <c r="I7982" s="29">
        <f t="shared" ca="1" si="498"/>
        <v>0</v>
      </c>
      <c r="J7982" s="30">
        <f>Calculator!$G$40</f>
        <v>6.5000000000000002E-2</v>
      </c>
      <c r="K7982" s="29">
        <f ca="1">IF(C7982&gt;=Calculator!$G$27,IF(DAY($C7982)=1,Calculator!$G$34/2,IF(DAY($C7982)=15,Calculator!$G$34/2,0)),0)</f>
        <v>0</v>
      </c>
      <c r="L7982" s="29">
        <f ca="1">IF(DAY($C7982)=28,IF(H7982=0,0,Calculator!$G$35),0)</f>
        <v>0</v>
      </c>
      <c r="M7982" s="29">
        <f ca="1">IF(I7982&gt;0,IF(DAY($C7982)=1,SUM(INDIRECT("I"&amp;(ROW(C7981)-DAY(C7981))):I7981),0),0)</f>
        <v>0</v>
      </c>
      <c r="N7982" s="29">
        <f ca="1">IF(C7982&lt;Calculator!$G$27,0,IF(C7982=Calculator!$G$27,Calculator!$G$39,IF(H7982-K7982&lt;=0,IF(D7982&gt;Calculator!$G$39,IF(H7982-K7982+E7982+L7982+M7982+Calculator!$G$39&gt;Calculator!$G$39,Calculator!$G$39-(H7982+E7982+L7982+M7982-K7982),Calculator!$G$39),D7982),0)))</f>
        <v>0</v>
      </c>
    </row>
    <row r="7983" spans="1:14" ht="15.75" thickBot="1">
      <c r="A7983" s="33" t="str">
        <f ca="1">IF(C7983=Calculator!$H$27,"F",IF(Daily!D7983+Daily!H7983=0,IF(D7982+H7982&gt;0,"L",""),""))</f>
        <v/>
      </c>
      <c r="B7983" s="34">
        <v>7982</v>
      </c>
      <c r="C7983" s="19">
        <f t="shared" ca="1" si="497"/>
        <v>53912</v>
      </c>
      <c r="D7983" s="29">
        <f t="shared" ca="1" si="499"/>
        <v>0</v>
      </c>
      <c r="E7983" s="29">
        <f ca="1">IF(C7983&lt;Calculator!$D$26,0,IF(DAY($C7983)=1,IF(D7983-Calculator!$G$24&gt;0,Calculator!$G$24,D7983),0))</f>
        <v>0</v>
      </c>
      <c r="F7983" s="29">
        <f ca="1">IF(E7983&gt;0,D7983*Calculator!$G$22/12,0)</f>
        <v>0</v>
      </c>
      <c r="G7983" s="29">
        <f ca="1">IF(E7983&gt;0,(IFERROR(-PMT(Calculator!$G$22/12,Calculator!$G$23*12,Calculator!$G$20),0))-F7983,0)</f>
        <v>0</v>
      </c>
      <c r="H7983" s="29">
        <f t="shared" ca="1" si="500"/>
        <v>0</v>
      </c>
      <c r="I7983" s="29">
        <f t="shared" ca="1" si="498"/>
        <v>0</v>
      </c>
      <c r="J7983" s="30">
        <f>Calculator!$G$40</f>
        <v>6.5000000000000002E-2</v>
      </c>
      <c r="K7983" s="29">
        <f ca="1">IF(C7983&gt;=Calculator!$G$27,IF(DAY($C7983)=1,Calculator!$G$34/2,IF(DAY($C7983)=15,Calculator!$G$34/2,0)),0)</f>
        <v>0</v>
      </c>
      <c r="L7983" s="29">
        <f ca="1">IF(DAY($C7983)=28,IF(H7983=0,0,Calculator!$G$35),0)</f>
        <v>0</v>
      </c>
      <c r="M7983" s="29">
        <f ca="1">IF(I7983&gt;0,IF(DAY($C7983)=1,SUM(INDIRECT("I"&amp;(ROW(C7982)-DAY(C7982))):I7982),0),0)</f>
        <v>0</v>
      </c>
      <c r="N7983" s="29">
        <f ca="1">IF(C7983&lt;Calculator!$G$27,0,IF(C7983=Calculator!$G$27,Calculator!$G$39,IF(H7983-K7983&lt;=0,IF(D7983&gt;Calculator!$G$39,IF(H7983-K7983+E7983+L7983+M7983+Calculator!$G$39&gt;Calculator!$G$39,Calculator!$G$39-(H7983+E7983+L7983+M7983-K7983),Calculator!$G$39),D7983),0)))</f>
        <v>0</v>
      </c>
    </row>
    <row r="7984" spans="1:14" ht="15.75" thickBot="1">
      <c r="A7984" s="33" t="str">
        <f ca="1">IF(C7984=Calculator!$H$27,"F",IF(Daily!D7984+Daily!H7984=0,IF(D7983+H7983&gt;0,"L",""),""))</f>
        <v/>
      </c>
      <c r="B7984" s="34">
        <v>7983</v>
      </c>
      <c r="C7984" s="19">
        <f t="shared" ca="1" si="497"/>
        <v>53913</v>
      </c>
      <c r="D7984" s="29">
        <f t="shared" ca="1" si="499"/>
        <v>0</v>
      </c>
      <c r="E7984" s="29">
        <f ca="1">IF(C7984&lt;Calculator!$D$26,0,IF(DAY($C7984)=1,IF(D7984-Calculator!$G$24&gt;0,Calculator!$G$24,D7984),0))</f>
        <v>0</v>
      </c>
      <c r="F7984" s="29">
        <f ca="1">IF(E7984&gt;0,D7984*Calculator!$G$22/12,0)</f>
        <v>0</v>
      </c>
      <c r="G7984" s="29">
        <f ca="1">IF(E7984&gt;0,(IFERROR(-PMT(Calculator!$G$22/12,Calculator!$G$23*12,Calculator!$G$20),0))-F7984,0)</f>
        <v>0</v>
      </c>
      <c r="H7984" s="29">
        <f t="shared" ca="1" si="500"/>
        <v>0</v>
      </c>
      <c r="I7984" s="29">
        <f t="shared" ca="1" si="498"/>
        <v>0</v>
      </c>
      <c r="J7984" s="30">
        <f>Calculator!$G$40</f>
        <v>6.5000000000000002E-2</v>
      </c>
      <c r="K7984" s="29">
        <f ca="1">IF(C7984&gt;=Calculator!$G$27,IF(DAY($C7984)=1,Calculator!$G$34/2,IF(DAY($C7984)=15,Calculator!$G$34/2,0)),0)</f>
        <v>0</v>
      </c>
      <c r="L7984" s="29">
        <f ca="1">IF(DAY($C7984)=28,IF(H7984=0,0,Calculator!$G$35),0)</f>
        <v>0</v>
      </c>
      <c r="M7984" s="29">
        <f ca="1">IF(I7984&gt;0,IF(DAY($C7984)=1,SUM(INDIRECT("I"&amp;(ROW(C7983)-DAY(C7983))):I7983),0),0)</f>
        <v>0</v>
      </c>
      <c r="N7984" s="29">
        <f ca="1">IF(C7984&lt;Calculator!$G$27,0,IF(C7984=Calculator!$G$27,Calculator!$G$39,IF(H7984-K7984&lt;=0,IF(D7984&gt;Calculator!$G$39,IF(H7984-K7984+E7984+L7984+M7984+Calculator!$G$39&gt;Calculator!$G$39,Calculator!$G$39-(H7984+E7984+L7984+M7984-K7984),Calculator!$G$39),D7984),0)))</f>
        <v>0</v>
      </c>
    </row>
    <row r="7985" spans="1:14" ht="15.75" thickBot="1">
      <c r="A7985" s="33" t="str">
        <f ca="1">IF(C7985=Calculator!$H$27,"F",IF(Daily!D7985+Daily!H7985=0,IF(D7984+H7984&gt;0,"L",""),""))</f>
        <v/>
      </c>
      <c r="B7985" s="34">
        <v>7984</v>
      </c>
      <c r="C7985" s="19">
        <f t="shared" ca="1" si="497"/>
        <v>53914</v>
      </c>
      <c r="D7985" s="29">
        <f t="shared" ca="1" si="499"/>
        <v>0</v>
      </c>
      <c r="E7985" s="29">
        <f ca="1">IF(C7985&lt;Calculator!$D$26,0,IF(DAY($C7985)=1,IF(D7985-Calculator!$G$24&gt;0,Calculator!$G$24,D7985),0))</f>
        <v>0</v>
      </c>
      <c r="F7985" s="29">
        <f ca="1">IF(E7985&gt;0,D7985*Calculator!$G$22/12,0)</f>
        <v>0</v>
      </c>
      <c r="G7985" s="29">
        <f ca="1">IF(E7985&gt;0,(IFERROR(-PMT(Calculator!$G$22/12,Calculator!$G$23*12,Calculator!$G$20),0))-F7985,0)</f>
        <v>0</v>
      </c>
      <c r="H7985" s="29">
        <f t="shared" ca="1" si="500"/>
        <v>0</v>
      </c>
      <c r="I7985" s="29">
        <f t="shared" ca="1" si="498"/>
        <v>0</v>
      </c>
      <c r="J7985" s="30">
        <f>Calculator!$G$40</f>
        <v>6.5000000000000002E-2</v>
      </c>
      <c r="K7985" s="29">
        <f ca="1">IF(C7985&gt;=Calculator!$G$27,IF(DAY($C7985)=1,Calculator!$G$34/2,IF(DAY($C7985)=15,Calculator!$G$34/2,0)),0)</f>
        <v>0</v>
      </c>
      <c r="L7985" s="29">
        <f ca="1">IF(DAY($C7985)=28,IF(H7985=0,0,Calculator!$G$35),0)</f>
        <v>0</v>
      </c>
      <c r="M7985" s="29">
        <f ca="1">IF(I7985&gt;0,IF(DAY($C7985)=1,SUM(INDIRECT("I"&amp;(ROW(C7984)-DAY(C7984))):I7984),0),0)</f>
        <v>0</v>
      </c>
      <c r="N7985" s="29">
        <f ca="1">IF(C7985&lt;Calculator!$G$27,0,IF(C7985=Calculator!$G$27,Calculator!$G$39,IF(H7985-K7985&lt;=0,IF(D7985&gt;Calculator!$G$39,IF(H7985-K7985+E7985+L7985+M7985+Calculator!$G$39&gt;Calculator!$G$39,Calculator!$G$39-(H7985+E7985+L7985+M7985-K7985),Calculator!$G$39),D7985),0)))</f>
        <v>0</v>
      </c>
    </row>
    <row r="7986" spans="1:14" ht="15.75" thickBot="1">
      <c r="A7986" s="33" t="str">
        <f ca="1">IF(C7986=Calculator!$H$27,"F",IF(Daily!D7986+Daily!H7986=0,IF(D7985+H7985&gt;0,"L",""),""))</f>
        <v/>
      </c>
      <c r="B7986" s="34">
        <v>7985</v>
      </c>
      <c r="C7986" s="19">
        <f t="shared" ca="1" si="497"/>
        <v>53915</v>
      </c>
      <c r="D7986" s="29">
        <f t="shared" ca="1" si="499"/>
        <v>0</v>
      </c>
      <c r="E7986" s="29">
        <f ca="1">IF(C7986&lt;Calculator!$D$26,0,IF(DAY($C7986)=1,IF(D7986-Calculator!$G$24&gt;0,Calculator!$G$24,D7986),0))</f>
        <v>0</v>
      </c>
      <c r="F7986" s="29">
        <f ca="1">IF(E7986&gt;0,D7986*Calculator!$G$22/12,0)</f>
        <v>0</v>
      </c>
      <c r="G7986" s="29">
        <f ca="1">IF(E7986&gt;0,(IFERROR(-PMT(Calculator!$G$22/12,Calculator!$G$23*12,Calculator!$G$20),0))-F7986,0)</f>
        <v>0</v>
      </c>
      <c r="H7986" s="29">
        <f t="shared" ca="1" si="500"/>
        <v>0</v>
      </c>
      <c r="I7986" s="29">
        <f t="shared" ca="1" si="498"/>
        <v>0</v>
      </c>
      <c r="J7986" s="30">
        <f>Calculator!$G$40</f>
        <v>6.5000000000000002E-2</v>
      </c>
      <c r="K7986" s="29">
        <f ca="1">IF(C7986&gt;=Calculator!$G$27,IF(DAY($C7986)=1,Calculator!$G$34/2,IF(DAY($C7986)=15,Calculator!$G$34/2,0)),0)</f>
        <v>0</v>
      </c>
      <c r="L7986" s="29">
        <f ca="1">IF(DAY($C7986)=28,IF(H7986=0,0,Calculator!$G$35),0)</f>
        <v>0</v>
      </c>
      <c r="M7986" s="29">
        <f ca="1">IF(I7986&gt;0,IF(DAY($C7986)=1,SUM(INDIRECT("I"&amp;(ROW(C7985)-DAY(C7985))):I7985),0),0)</f>
        <v>0</v>
      </c>
      <c r="N7986" s="29">
        <f ca="1">IF(C7986&lt;Calculator!$G$27,0,IF(C7986=Calculator!$G$27,Calculator!$G$39,IF(H7986-K7986&lt;=0,IF(D7986&gt;Calculator!$G$39,IF(H7986-K7986+E7986+L7986+M7986+Calculator!$G$39&gt;Calculator!$G$39,Calculator!$G$39-(H7986+E7986+L7986+M7986-K7986),Calculator!$G$39),D7986),0)))</f>
        <v>0</v>
      </c>
    </row>
    <row r="7987" spans="1:14" ht="15.75" thickBot="1">
      <c r="A7987" s="33" t="str">
        <f ca="1">IF(C7987=Calculator!$H$27,"F",IF(Daily!D7987+Daily!H7987=0,IF(D7986+H7986&gt;0,"L",""),""))</f>
        <v/>
      </c>
      <c r="B7987" s="34">
        <v>7986</v>
      </c>
      <c r="C7987" s="19">
        <f t="shared" ca="1" si="497"/>
        <v>53916</v>
      </c>
      <c r="D7987" s="29">
        <f t="shared" ca="1" si="499"/>
        <v>0</v>
      </c>
      <c r="E7987" s="29">
        <f ca="1">IF(C7987&lt;Calculator!$D$26,0,IF(DAY($C7987)=1,IF(D7987-Calculator!$G$24&gt;0,Calculator!$G$24,D7987),0))</f>
        <v>0</v>
      </c>
      <c r="F7987" s="29">
        <f ca="1">IF(E7987&gt;0,D7987*Calculator!$G$22/12,0)</f>
        <v>0</v>
      </c>
      <c r="G7987" s="29">
        <f ca="1">IF(E7987&gt;0,(IFERROR(-PMT(Calculator!$G$22/12,Calculator!$G$23*12,Calculator!$G$20),0))-F7987,0)</f>
        <v>0</v>
      </c>
      <c r="H7987" s="29">
        <f t="shared" ca="1" si="500"/>
        <v>0</v>
      </c>
      <c r="I7987" s="29">
        <f t="shared" ca="1" si="498"/>
        <v>0</v>
      </c>
      <c r="J7987" s="30">
        <f>Calculator!$G$40</f>
        <v>6.5000000000000002E-2</v>
      </c>
      <c r="K7987" s="29">
        <f ca="1">IF(C7987&gt;=Calculator!$G$27,IF(DAY($C7987)=1,Calculator!$G$34/2,IF(DAY($C7987)=15,Calculator!$G$34/2,0)),0)</f>
        <v>0</v>
      </c>
      <c r="L7987" s="29">
        <f ca="1">IF(DAY($C7987)=28,IF(H7987=0,0,Calculator!$G$35),0)</f>
        <v>0</v>
      </c>
      <c r="M7987" s="29">
        <f ca="1">IF(I7987&gt;0,IF(DAY($C7987)=1,SUM(INDIRECT("I"&amp;(ROW(C7986)-DAY(C7986))):I7986),0),0)</f>
        <v>0</v>
      </c>
      <c r="N7987" s="29">
        <f ca="1">IF(C7987&lt;Calculator!$G$27,0,IF(C7987=Calculator!$G$27,Calculator!$G$39,IF(H7987-K7987&lt;=0,IF(D7987&gt;Calculator!$G$39,IF(H7987-K7987+E7987+L7987+M7987+Calculator!$G$39&gt;Calculator!$G$39,Calculator!$G$39-(H7987+E7987+L7987+M7987-K7987),Calculator!$G$39),D7987),0)))</f>
        <v>0</v>
      </c>
    </row>
    <row r="7988" spans="1:14" ht="15.75" thickBot="1">
      <c r="A7988" s="33" t="str">
        <f ca="1">IF(C7988=Calculator!$H$27,"F",IF(Daily!D7988+Daily!H7988=0,IF(D7987+H7987&gt;0,"L",""),""))</f>
        <v/>
      </c>
      <c r="B7988" s="34">
        <v>7987</v>
      </c>
      <c r="C7988" s="19">
        <f t="shared" ca="1" si="497"/>
        <v>53917</v>
      </c>
      <c r="D7988" s="29">
        <f t="shared" ca="1" si="499"/>
        <v>0</v>
      </c>
      <c r="E7988" s="29">
        <f ca="1">IF(C7988&lt;Calculator!$D$26,0,IF(DAY($C7988)=1,IF(D7988-Calculator!$G$24&gt;0,Calculator!$G$24,D7988),0))</f>
        <v>0</v>
      </c>
      <c r="F7988" s="29">
        <f ca="1">IF(E7988&gt;0,D7988*Calculator!$G$22/12,0)</f>
        <v>0</v>
      </c>
      <c r="G7988" s="29">
        <f ca="1">IF(E7988&gt;0,(IFERROR(-PMT(Calculator!$G$22/12,Calculator!$G$23*12,Calculator!$G$20),0))-F7988,0)</f>
        <v>0</v>
      </c>
      <c r="H7988" s="29">
        <f t="shared" ca="1" si="500"/>
        <v>0</v>
      </c>
      <c r="I7988" s="29">
        <f t="shared" ca="1" si="498"/>
        <v>0</v>
      </c>
      <c r="J7988" s="30">
        <f>Calculator!$G$40</f>
        <v>6.5000000000000002E-2</v>
      </c>
      <c r="K7988" s="29">
        <f ca="1">IF(C7988&gt;=Calculator!$G$27,IF(DAY($C7988)=1,Calculator!$G$34/2,IF(DAY($C7988)=15,Calculator!$G$34/2,0)),0)</f>
        <v>0</v>
      </c>
      <c r="L7988" s="29">
        <f ca="1">IF(DAY($C7988)=28,IF(H7988=0,0,Calculator!$G$35),0)</f>
        <v>0</v>
      </c>
      <c r="M7988" s="29">
        <f ca="1">IF(I7988&gt;0,IF(DAY($C7988)=1,SUM(INDIRECT("I"&amp;(ROW(C7987)-DAY(C7987))):I7987),0),0)</f>
        <v>0</v>
      </c>
      <c r="N7988" s="29">
        <f ca="1">IF(C7988&lt;Calculator!$G$27,0,IF(C7988=Calculator!$G$27,Calculator!$G$39,IF(H7988-K7988&lt;=0,IF(D7988&gt;Calculator!$G$39,IF(H7988-K7988+E7988+L7988+M7988+Calculator!$G$39&gt;Calculator!$G$39,Calculator!$G$39-(H7988+E7988+L7988+M7988-K7988),Calculator!$G$39),D7988),0)))</f>
        <v>0</v>
      </c>
    </row>
    <row r="7989" spans="1:14" ht="15.75" thickBot="1">
      <c r="A7989" s="33" t="str">
        <f ca="1">IF(C7989=Calculator!$H$27,"F",IF(Daily!D7989+Daily!H7989=0,IF(D7988+H7988&gt;0,"L",""),""))</f>
        <v/>
      </c>
      <c r="B7989" s="34">
        <v>7988</v>
      </c>
      <c r="C7989" s="19">
        <f t="shared" ca="1" si="497"/>
        <v>53918</v>
      </c>
      <c r="D7989" s="29">
        <f t="shared" ca="1" si="499"/>
        <v>0</v>
      </c>
      <c r="E7989" s="29">
        <f ca="1">IF(C7989&lt;Calculator!$D$26,0,IF(DAY($C7989)=1,IF(D7989-Calculator!$G$24&gt;0,Calculator!$G$24,D7989),0))</f>
        <v>0</v>
      </c>
      <c r="F7989" s="29">
        <f ca="1">IF(E7989&gt;0,D7989*Calculator!$G$22/12,0)</f>
        <v>0</v>
      </c>
      <c r="G7989" s="29">
        <f ca="1">IF(E7989&gt;0,(IFERROR(-PMT(Calculator!$G$22/12,Calculator!$G$23*12,Calculator!$G$20),0))-F7989,0)</f>
        <v>0</v>
      </c>
      <c r="H7989" s="29">
        <f t="shared" ca="1" si="500"/>
        <v>0</v>
      </c>
      <c r="I7989" s="29">
        <f t="shared" ca="1" si="498"/>
        <v>0</v>
      </c>
      <c r="J7989" s="30">
        <f>Calculator!$G$40</f>
        <v>6.5000000000000002E-2</v>
      </c>
      <c r="K7989" s="29">
        <f ca="1">IF(C7989&gt;=Calculator!$G$27,IF(DAY($C7989)=1,Calculator!$G$34/2,IF(DAY($C7989)=15,Calculator!$G$34/2,0)),0)</f>
        <v>0</v>
      </c>
      <c r="L7989" s="29">
        <f ca="1">IF(DAY($C7989)=28,IF(H7989=0,0,Calculator!$G$35),0)</f>
        <v>0</v>
      </c>
      <c r="M7989" s="29">
        <f ca="1">IF(I7989&gt;0,IF(DAY($C7989)=1,SUM(INDIRECT("I"&amp;(ROW(C7988)-DAY(C7988))):I7988),0),0)</f>
        <v>0</v>
      </c>
      <c r="N7989" s="29">
        <f ca="1">IF(C7989&lt;Calculator!$G$27,0,IF(C7989=Calculator!$G$27,Calculator!$G$39,IF(H7989-K7989&lt;=0,IF(D7989&gt;Calculator!$G$39,IF(H7989-K7989+E7989+L7989+M7989+Calculator!$G$39&gt;Calculator!$G$39,Calculator!$G$39-(H7989+E7989+L7989+M7989-K7989),Calculator!$G$39),D7989),0)))</f>
        <v>0</v>
      </c>
    </row>
    <row r="7990" spans="1:14" ht="15.75" thickBot="1">
      <c r="A7990" s="33" t="str">
        <f ca="1">IF(C7990=Calculator!$H$27,"F",IF(Daily!D7990+Daily!H7990=0,IF(D7989+H7989&gt;0,"L",""),""))</f>
        <v/>
      </c>
      <c r="B7990" s="34">
        <v>7989</v>
      </c>
      <c r="C7990" s="19">
        <f t="shared" ca="1" si="497"/>
        <v>53919</v>
      </c>
      <c r="D7990" s="29">
        <f t="shared" ca="1" si="499"/>
        <v>0</v>
      </c>
      <c r="E7990" s="29">
        <f ca="1">IF(C7990&lt;Calculator!$D$26,0,IF(DAY($C7990)=1,IF(D7990-Calculator!$G$24&gt;0,Calculator!$G$24,D7990),0))</f>
        <v>0</v>
      </c>
      <c r="F7990" s="29">
        <f ca="1">IF(E7990&gt;0,D7990*Calculator!$G$22/12,0)</f>
        <v>0</v>
      </c>
      <c r="G7990" s="29">
        <f ca="1">IF(E7990&gt;0,(IFERROR(-PMT(Calculator!$G$22/12,Calculator!$G$23*12,Calculator!$G$20),0))-F7990,0)</f>
        <v>0</v>
      </c>
      <c r="H7990" s="29">
        <f t="shared" ca="1" si="500"/>
        <v>0</v>
      </c>
      <c r="I7990" s="29">
        <f t="shared" ca="1" si="498"/>
        <v>0</v>
      </c>
      <c r="J7990" s="30">
        <f>Calculator!$G$40</f>
        <v>6.5000000000000002E-2</v>
      </c>
      <c r="K7990" s="29">
        <f ca="1">IF(C7990&gt;=Calculator!$G$27,IF(DAY($C7990)=1,Calculator!$G$34/2,IF(DAY($C7990)=15,Calculator!$G$34/2,0)),0)</f>
        <v>4500</v>
      </c>
      <c r="L7990" s="29">
        <f ca="1">IF(DAY($C7990)=28,IF(H7990=0,0,Calculator!$G$35),0)</f>
        <v>0</v>
      </c>
      <c r="M7990" s="29">
        <f ca="1">IF(I7990&gt;0,IF(DAY($C7990)=1,SUM(INDIRECT("I"&amp;(ROW(C7989)-DAY(C7989))):I7989),0),0)</f>
        <v>0</v>
      </c>
      <c r="N7990" s="29">
        <f ca="1">IF(C7990&lt;Calculator!$G$27,0,IF(C7990=Calculator!$G$27,Calculator!$G$39,IF(H7990-K7990&lt;=0,IF(D7990&gt;Calculator!$G$39,IF(H7990-K7990+E7990+L7990+M7990+Calculator!$G$39&gt;Calculator!$G$39,Calculator!$G$39-(H7990+E7990+L7990+M7990-K7990),Calculator!$G$39),D7990),0)))</f>
        <v>0</v>
      </c>
    </row>
    <row r="7991" spans="1:14" ht="15.75" thickBot="1">
      <c r="A7991" s="33" t="str">
        <f ca="1">IF(C7991=Calculator!$H$27,"F",IF(Daily!D7991+Daily!H7991=0,IF(D7990+H7990&gt;0,"L",""),""))</f>
        <v/>
      </c>
      <c r="B7991" s="34">
        <v>7990</v>
      </c>
      <c r="C7991" s="19">
        <f t="shared" ca="1" si="497"/>
        <v>53920</v>
      </c>
      <c r="D7991" s="29">
        <f t="shared" ca="1" si="499"/>
        <v>0</v>
      </c>
      <c r="E7991" s="29">
        <f ca="1">IF(C7991&lt;Calculator!$D$26,0,IF(DAY($C7991)=1,IF(D7991-Calculator!$G$24&gt;0,Calculator!$G$24,D7991),0))</f>
        <v>0</v>
      </c>
      <c r="F7991" s="29">
        <f ca="1">IF(E7991&gt;0,D7991*Calculator!$G$22/12,0)</f>
        <v>0</v>
      </c>
      <c r="G7991" s="29">
        <f ca="1">IF(E7991&gt;0,(IFERROR(-PMT(Calculator!$G$22/12,Calculator!$G$23*12,Calculator!$G$20),0))-F7991,0)</f>
        <v>0</v>
      </c>
      <c r="H7991" s="29">
        <f t="shared" ca="1" si="500"/>
        <v>0</v>
      </c>
      <c r="I7991" s="29">
        <f t="shared" ca="1" si="498"/>
        <v>0</v>
      </c>
      <c r="J7991" s="30">
        <f>Calculator!$G$40</f>
        <v>6.5000000000000002E-2</v>
      </c>
      <c r="K7991" s="29">
        <f ca="1">IF(C7991&gt;=Calculator!$G$27,IF(DAY($C7991)=1,Calculator!$G$34/2,IF(DAY($C7991)=15,Calculator!$G$34/2,0)),0)</f>
        <v>0</v>
      </c>
      <c r="L7991" s="29">
        <f ca="1">IF(DAY($C7991)=28,IF(H7991=0,0,Calculator!$G$35),0)</f>
        <v>0</v>
      </c>
      <c r="M7991" s="29">
        <f ca="1">IF(I7991&gt;0,IF(DAY($C7991)=1,SUM(INDIRECT("I"&amp;(ROW(C7990)-DAY(C7990))):I7990),0),0)</f>
        <v>0</v>
      </c>
      <c r="N7991" s="29">
        <f ca="1">IF(C7991&lt;Calculator!$G$27,0,IF(C7991=Calculator!$G$27,Calculator!$G$39,IF(H7991-K7991&lt;=0,IF(D7991&gt;Calculator!$G$39,IF(H7991-K7991+E7991+L7991+M7991+Calculator!$G$39&gt;Calculator!$G$39,Calculator!$G$39-(H7991+E7991+L7991+M7991-K7991),Calculator!$G$39),D7991),0)))</f>
        <v>0</v>
      </c>
    </row>
    <row r="7992" spans="1:14" ht="15.75" thickBot="1">
      <c r="A7992" s="33" t="str">
        <f ca="1">IF(C7992=Calculator!$H$27,"F",IF(Daily!D7992+Daily!H7992=0,IF(D7991+H7991&gt;0,"L",""),""))</f>
        <v/>
      </c>
      <c r="B7992" s="34">
        <v>7991</v>
      </c>
      <c r="C7992" s="19">
        <f t="shared" ca="1" si="497"/>
        <v>53921</v>
      </c>
      <c r="D7992" s="29">
        <f t="shared" ca="1" si="499"/>
        <v>0</v>
      </c>
      <c r="E7992" s="29">
        <f ca="1">IF(C7992&lt;Calculator!$D$26,0,IF(DAY($C7992)=1,IF(D7992-Calculator!$G$24&gt;0,Calculator!$G$24,D7992),0))</f>
        <v>0</v>
      </c>
      <c r="F7992" s="29">
        <f ca="1">IF(E7992&gt;0,D7992*Calculator!$G$22/12,0)</f>
        <v>0</v>
      </c>
      <c r="G7992" s="29">
        <f ca="1">IF(E7992&gt;0,(IFERROR(-PMT(Calculator!$G$22/12,Calculator!$G$23*12,Calculator!$G$20),0))-F7992,0)</f>
        <v>0</v>
      </c>
      <c r="H7992" s="29">
        <f t="shared" ca="1" si="500"/>
        <v>0</v>
      </c>
      <c r="I7992" s="29">
        <f t="shared" ca="1" si="498"/>
        <v>0</v>
      </c>
      <c r="J7992" s="30">
        <f>Calculator!$G$40</f>
        <v>6.5000000000000002E-2</v>
      </c>
      <c r="K7992" s="29">
        <f ca="1">IF(C7992&gt;=Calculator!$G$27,IF(DAY($C7992)=1,Calculator!$G$34/2,IF(DAY($C7992)=15,Calculator!$G$34/2,0)),0)</f>
        <v>0</v>
      </c>
      <c r="L7992" s="29">
        <f ca="1">IF(DAY($C7992)=28,IF(H7992=0,0,Calculator!$G$35),0)</f>
        <v>0</v>
      </c>
      <c r="M7992" s="29">
        <f ca="1">IF(I7992&gt;0,IF(DAY($C7992)=1,SUM(INDIRECT("I"&amp;(ROW(C7991)-DAY(C7991))):I7991),0),0)</f>
        <v>0</v>
      </c>
      <c r="N7992" s="29">
        <f ca="1">IF(C7992&lt;Calculator!$G$27,0,IF(C7992=Calculator!$G$27,Calculator!$G$39,IF(H7992-K7992&lt;=0,IF(D7992&gt;Calculator!$G$39,IF(H7992-K7992+E7992+L7992+M7992+Calculator!$G$39&gt;Calculator!$G$39,Calculator!$G$39-(H7992+E7992+L7992+M7992-K7992),Calculator!$G$39),D7992),0)))</f>
        <v>0</v>
      </c>
    </row>
    <row r="7993" spans="1:14" ht="15.75" thickBot="1">
      <c r="A7993" s="33" t="str">
        <f ca="1">IF(C7993=Calculator!$H$27,"F",IF(Daily!D7993+Daily!H7993=0,IF(D7992+H7992&gt;0,"L",""),""))</f>
        <v/>
      </c>
      <c r="B7993" s="34">
        <v>7992</v>
      </c>
      <c r="C7993" s="19">
        <f t="shared" ca="1" si="497"/>
        <v>53922</v>
      </c>
      <c r="D7993" s="29">
        <f t="shared" ca="1" si="499"/>
        <v>0</v>
      </c>
      <c r="E7993" s="29">
        <f ca="1">IF(C7993&lt;Calculator!$D$26,0,IF(DAY($C7993)=1,IF(D7993-Calculator!$G$24&gt;0,Calculator!$G$24,D7993),0))</f>
        <v>0</v>
      </c>
      <c r="F7993" s="29">
        <f ca="1">IF(E7993&gt;0,D7993*Calculator!$G$22/12,0)</f>
        <v>0</v>
      </c>
      <c r="G7993" s="29">
        <f ca="1">IF(E7993&gt;0,(IFERROR(-PMT(Calculator!$G$22/12,Calculator!$G$23*12,Calculator!$G$20),0))-F7993,0)</f>
        <v>0</v>
      </c>
      <c r="H7993" s="29">
        <f t="shared" ca="1" si="500"/>
        <v>0</v>
      </c>
      <c r="I7993" s="29">
        <f t="shared" ca="1" si="498"/>
        <v>0</v>
      </c>
      <c r="J7993" s="30">
        <f>Calculator!$G$40</f>
        <v>6.5000000000000002E-2</v>
      </c>
      <c r="K7993" s="29">
        <f ca="1">IF(C7993&gt;=Calculator!$G$27,IF(DAY($C7993)=1,Calculator!$G$34/2,IF(DAY($C7993)=15,Calculator!$G$34/2,0)),0)</f>
        <v>0</v>
      </c>
      <c r="L7993" s="29">
        <f ca="1">IF(DAY($C7993)=28,IF(H7993=0,0,Calculator!$G$35),0)</f>
        <v>0</v>
      </c>
      <c r="M7993" s="29">
        <f ca="1">IF(I7993&gt;0,IF(DAY($C7993)=1,SUM(INDIRECT("I"&amp;(ROW(C7992)-DAY(C7992))):I7992),0),0)</f>
        <v>0</v>
      </c>
      <c r="N7993" s="29">
        <f ca="1">IF(C7993&lt;Calculator!$G$27,0,IF(C7993=Calculator!$G$27,Calculator!$G$39,IF(H7993-K7993&lt;=0,IF(D7993&gt;Calculator!$G$39,IF(H7993-K7993+E7993+L7993+M7993+Calculator!$G$39&gt;Calculator!$G$39,Calculator!$G$39-(H7993+E7993+L7993+M7993-K7993),Calculator!$G$39),D7993),0)))</f>
        <v>0</v>
      </c>
    </row>
    <row r="7994" spans="1:14" ht="15.75" thickBot="1">
      <c r="A7994" s="33" t="str">
        <f ca="1">IF(C7994=Calculator!$H$27,"F",IF(Daily!D7994+Daily!H7994=0,IF(D7993+H7993&gt;0,"L",""),""))</f>
        <v/>
      </c>
      <c r="B7994" s="34">
        <v>7993</v>
      </c>
      <c r="C7994" s="19">
        <f t="shared" ca="1" si="497"/>
        <v>53923</v>
      </c>
      <c r="D7994" s="29">
        <f t="shared" ca="1" si="499"/>
        <v>0</v>
      </c>
      <c r="E7994" s="29">
        <f ca="1">IF(C7994&lt;Calculator!$D$26,0,IF(DAY($C7994)=1,IF(D7994-Calculator!$G$24&gt;0,Calculator!$G$24,D7994),0))</f>
        <v>0</v>
      </c>
      <c r="F7994" s="29">
        <f ca="1">IF(E7994&gt;0,D7994*Calculator!$G$22/12,0)</f>
        <v>0</v>
      </c>
      <c r="G7994" s="29">
        <f ca="1">IF(E7994&gt;0,(IFERROR(-PMT(Calculator!$G$22/12,Calculator!$G$23*12,Calculator!$G$20),0))-F7994,0)</f>
        <v>0</v>
      </c>
      <c r="H7994" s="29">
        <f t="shared" ca="1" si="500"/>
        <v>0</v>
      </c>
      <c r="I7994" s="29">
        <f t="shared" ca="1" si="498"/>
        <v>0</v>
      </c>
      <c r="J7994" s="30">
        <f>Calculator!$G$40</f>
        <v>6.5000000000000002E-2</v>
      </c>
      <c r="K7994" s="29">
        <f ca="1">IF(C7994&gt;=Calculator!$G$27,IF(DAY($C7994)=1,Calculator!$G$34/2,IF(DAY($C7994)=15,Calculator!$G$34/2,0)),0)</f>
        <v>0</v>
      </c>
      <c r="L7994" s="29">
        <f ca="1">IF(DAY($C7994)=28,IF(H7994=0,0,Calculator!$G$35),0)</f>
        <v>0</v>
      </c>
      <c r="M7994" s="29">
        <f ca="1">IF(I7994&gt;0,IF(DAY($C7994)=1,SUM(INDIRECT("I"&amp;(ROW(C7993)-DAY(C7993))):I7993),0),0)</f>
        <v>0</v>
      </c>
      <c r="N7994" s="29">
        <f ca="1">IF(C7994&lt;Calculator!$G$27,0,IF(C7994=Calculator!$G$27,Calculator!$G$39,IF(H7994-K7994&lt;=0,IF(D7994&gt;Calculator!$G$39,IF(H7994-K7994+E7994+L7994+M7994+Calculator!$G$39&gt;Calculator!$G$39,Calculator!$G$39-(H7994+E7994+L7994+M7994-K7994),Calculator!$G$39),D7994),0)))</f>
        <v>0</v>
      </c>
    </row>
    <row r="7995" spans="1:14" ht="15.75" thickBot="1">
      <c r="A7995" s="33" t="str">
        <f ca="1">IF(C7995=Calculator!$H$27,"F",IF(Daily!D7995+Daily!H7995=0,IF(D7994+H7994&gt;0,"L",""),""))</f>
        <v/>
      </c>
      <c r="B7995" s="34">
        <v>7994</v>
      </c>
      <c r="C7995" s="19">
        <f t="shared" ca="1" si="497"/>
        <v>53924</v>
      </c>
      <c r="D7995" s="29">
        <f t="shared" ca="1" si="499"/>
        <v>0</v>
      </c>
      <c r="E7995" s="29">
        <f ca="1">IF(C7995&lt;Calculator!$D$26,0,IF(DAY($C7995)=1,IF(D7995-Calculator!$G$24&gt;0,Calculator!$G$24,D7995),0))</f>
        <v>0</v>
      </c>
      <c r="F7995" s="29">
        <f ca="1">IF(E7995&gt;0,D7995*Calculator!$G$22/12,0)</f>
        <v>0</v>
      </c>
      <c r="G7995" s="29">
        <f ca="1">IF(E7995&gt;0,(IFERROR(-PMT(Calculator!$G$22/12,Calculator!$G$23*12,Calculator!$G$20),0))-F7995,0)</f>
        <v>0</v>
      </c>
      <c r="H7995" s="29">
        <f t="shared" ca="1" si="500"/>
        <v>0</v>
      </c>
      <c r="I7995" s="29">
        <f t="shared" ca="1" si="498"/>
        <v>0</v>
      </c>
      <c r="J7995" s="30">
        <f>Calculator!$G$40</f>
        <v>6.5000000000000002E-2</v>
      </c>
      <c r="K7995" s="29">
        <f ca="1">IF(C7995&gt;=Calculator!$G$27,IF(DAY($C7995)=1,Calculator!$G$34/2,IF(DAY($C7995)=15,Calculator!$G$34/2,0)),0)</f>
        <v>0</v>
      </c>
      <c r="L7995" s="29">
        <f ca="1">IF(DAY($C7995)=28,IF(H7995=0,0,Calculator!$G$35),0)</f>
        <v>0</v>
      </c>
      <c r="M7995" s="29">
        <f ca="1">IF(I7995&gt;0,IF(DAY($C7995)=1,SUM(INDIRECT("I"&amp;(ROW(C7994)-DAY(C7994))):I7994),0),0)</f>
        <v>0</v>
      </c>
      <c r="N7995" s="29">
        <f ca="1">IF(C7995&lt;Calculator!$G$27,0,IF(C7995=Calculator!$G$27,Calculator!$G$39,IF(H7995-K7995&lt;=0,IF(D7995&gt;Calculator!$G$39,IF(H7995-K7995+E7995+L7995+M7995+Calculator!$G$39&gt;Calculator!$G$39,Calculator!$G$39-(H7995+E7995+L7995+M7995-K7995),Calculator!$G$39),D7995),0)))</f>
        <v>0</v>
      </c>
    </row>
    <row r="7996" spans="1:14" ht="15.75" thickBot="1">
      <c r="A7996" s="33" t="str">
        <f ca="1">IF(C7996=Calculator!$H$27,"F",IF(Daily!D7996+Daily!H7996=0,IF(D7995+H7995&gt;0,"L",""),""))</f>
        <v/>
      </c>
      <c r="B7996" s="34">
        <v>7995</v>
      </c>
      <c r="C7996" s="19">
        <f t="shared" ca="1" si="497"/>
        <v>53925</v>
      </c>
      <c r="D7996" s="29">
        <f t="shared" ca="1" si="499"/>
        <v>0</v>
      </c>
      <c r="E7996" s="29">
        <f ca="1">IF(C7996&lt;Calculator!$D$26,0,IF(DAY($C7996)=1,IF(D7996-Calculator!$G$24&gt;0,Calculator!$G$24,D7996),0))</f>
        <v>0</v>
      </c>
      <c r="F7996" s="29">
        <f ca="1">IF(E7996&gt;0,D7996*Calculator!$G$22/12,0)</f>
        <v>0</v>
      </c>
      <c r="G7996" s="29">
        <f ca="1">IF(E7996&gt;0,(IFERROR(-PMT(Calculator!$G$22/12,Calculator!$G$23*12,Calculator!$G$20),0))-F7996,0)</f>
        <v>0</v>
      </c>
      <c r="H7996" s="29">
        <f t="shared" ca="1" si="500"/>
        <v>0</v>
      </c>
      <c r="I7996" s="29">
        <f t="shared" ca="1" si="498"/>
        <v>0</v>
      </c>
      <c r="J7996" s="30">
        <f>Calculator!$G$40</f>
        <v>6.5000000000000002E-2</v>
      </c>
      <c r="K7996" s="29">
        <f ca="1">IF(C7996&gt;=Calculator!$G$27,IF(DAY($C7996)=1,Calculator!$G$34/2,IF(DAY($C7996)=15,Calculator!$G$34/2,0)),0)</f>
        <v>0</v>
      </c>
      <c r="L7996" s="29">
        <f ca="1">IF(DAY($C7996)=28,IF(H7996=0,0,Calculator!$G$35),0)</f>
        <v>0</v>
      </c>
      <c r="M7996" s="29">
        <f ca="1">IF(I7996&gt;0,IF(DAY($C7996)=1,SUM(INDIRECT("I"&amp;(ROW(C7995)-DAY(C7995))):I7995),0),0)</f>
        <v>0</v>
      </c>
      <c r="N7996" s="29">
        <f ca="1">IF(C7996&lt;Calculator!$G$27,0,IF(C7996=Calculator!$G$27,Calculator!$G$39,IF(H7996-K7996&lt;=0,IF(D7996&gt;Calculator!$G$39,IF(H7996-K7996+E7996+L7996+M7996+Calculator!$G$39&gt;Calculator!$G$39,Calculator!$G$39-(H7996+E7996+L7996+M7996-K7996),Calculator!$G$39),D7996),0)))</f>
        <v>0</v>
      </c>
    </row>
    <row r="7997" spans="1:14" ht="15.75" thickBot="1">
      <c r="A7997" s="33" t="str">
        <f ca="1">IF(C7997=Calculator!$H$27,"F",IF(Daily!D7997+Daily!H7997=0,IF(D7996+H7996&gt;0,"L",""),""))</f>
        <v/>
      </c>
      <c r="B7997" s="34">
        <v>7996</v>
      </c>
      <c r="C7997" s="19">
        <f t="shared" ca="1" si="497"/>
        <v>53926</v>
      </c>
      <c r="D7997" s="29">
        <f t="shared" ca="1" si="499"/>
        <v>0</v>
      </c>
      <c r="E7997" s="29">
        <f ca="1">IF(C7997&lt;Calculator!$D$26,0,IF(DAY($C7997)=1,IF(D7997-Calculator!$G$24&gt;0,Calculator!$G$24,D7997),0))</f>
        <v>0</v>
      </c>
      <c r="F7997" s="29">
        <f ca="1">IF(E7997&gt;0,D7997*Calculator!$G$22/12,0)</f>
        <v>0</v>
      </c>
      <c r="G7997" s="29">
        <f ca="1">IF(E7997&gt;0,(IFERROR(-PMT(Calculator!$G$22/12,Calculator!$G$23*12,Calculator!$G$20),0))-F7997,0)</f>
        <v>0</v>
      </c>
      <c r="H7997" s="29">
        <f t="shared" ca="1" si="500"/>
        <v>0</v>
      </c>
      <c r="I7997" s="29">
        <f t="shared" ca="1" si="498"/>
        <v>0</v>
      </c>
      <c r="J7997" s="30">
        <f>Calculator!$G$40</f>
        <v>6.5000000000000002E-2</v>
      </c>
      <c r="K7997" s="29">
        <f ca="1">IF(C7997&gt;=Calculator!$G$27,IF(DAY($C7997)=1,Calculator!$G$34/2,IF(DAY($C7997)=15,Calculator!$G$34/2,0)),0)</f>
        <v>0</v>
      </c>
      <c r="L7997" s="29">
        <f ca="1">IF(DAY($C7997)=28,IF(H7997=0,0,Calculator!$G$35),0)</f>
        <v>0</v>
      </c>
      <c r="M7997" s="29">
        <f ca="1">IF(I7997&gt;0,IF(DAY($C7997)=1,SUM(INDIRECT("I"&amp;(ROW(C7996)-DAY(C7996))):I7996),0),0)</f>
        <v>0</v>
      </c>
      <c r="N7997" s="29">
        <f ca="1">IF(C7997&lt;Calculator!$G$27,0,IF(C7997=Calculator!$G$27,Calculator!$G$39,IF(H7997-K7997&lt;=0,IF(D7997&gt;Calculator!$G$39,IF(H7997-K7997+E7997+L7997+M7997+Calculator!$G$39&gt;Calculator!$G$39,Calculator!$G$39-(H7997+E7997+L7997+M7997-K7997),Calculator!$G$39),D7997),0)))</f>
        <v>0</v>
      </c>
    </row>
    <row r="7998" spans="1:14" ht="15.75" thickBot="1">
      <c r="A7998" s="33" t="str">
        <f ca="1">IF(C7998=Calculator!$H$27,"F",IF(Daily!D7998+Daily!H7998=0,IF(D7997+H7997&gt;0,"L",""),""))</f>
        <v/>
      </c>
      <c r="B7998" s="34">
        <v>7997</v>
      </c>
      <c r="C7998" s="19">
        <f t="shared" ca="1" si="497"/>
        <v>53927</v>
      </c>
      <c r="D7998" s="29">
        <f t="shared" ca="1" si="499"/>
        <v>0</v>
      </c>
      <c r="E7998" s="29">
        <f ca="1">IF(C7998&lt;Calculator!$D$26,0,IF(DAY($C7998)=1,IF(D7998-Calculator!$G$24&gt;0,Calculator!$G$24,D7998),0))</f>
        <v>0</v>
      </c>
      <c r="F7998" s="29">
        <f ca="1">IF(E7998&gt;0,D7998*Calculator!$G$22/12,0)</f>
        <v>0</v>
      </c>
      <c r="G7998" s="29">
        <f ca="1">IF(E7998&gt;0,(IFERROR(-PMT(Calculator!$G$22/12,Calculator!$G$23*12,Calculator!$G$20),0))-F7998,0)</f>
        <v>0</v>
      </c>
      <c r="H7998" s="29">
        <f t="shared" ca="1" si="500"/>
        <v>0</v>
      </c>
      <c r="I7998" s="29">
        <f t="shared" ca="1" si="498"/>
        <v>0</v>
      </c>
      <c r="J7998" s="30">
        <f>Calculator!$G$40</f>
        <v>6.5000000000000002E-2</v>
      </c>
      <c r="K7998" s="29">
        <f ca="1">IF(C7998&gt;=Calculator!$G$27,IF(DAY($C7998)=1,Calculator!$G$34/2,IF(DAY($C7998)=15,Calculator!$G$34/2,0)),0)</f>
        <v>0</v>
      </c>
      <c r="L7998" s="29">
        <f ca="1">IF(DAY($C7998)=28,IF(H7998=0,0,Calculator!$G$35),0)</f>
        <v>0</v>
      </c>
      <c r="M7998" s="29">
        <f ca="1">IF(I7998&gt;0,IF(DAY($C7998)=1,SUM(INDIRECT("I"&amp;(ROW(C7997)-DAY(C7997))):I7997),0),0)</f>
        <v>0</v>
      </c>
      <c r="N7998" s="29">
        <f ca="1">IF(C7998&lt;Calculator!$G$27,0,IF(C7998=Calculator!$G$27,Calculator!$G$39,IF(H7998-K7998&lt;=0,IF(D7998&gt;Calculator!$G$39,IF(H7998-K7998+E7998+L7998+M7998+Calculator!$G$39&gt;Calculator!$G$39,Calculator!$G$39-(H7998+E7998+L7998+M7998-K7998),Calculator!$G$39),D7998),0)))</f>
        <v>0</v>
      </c>
    </row>
    <row r="7999" spans="1:14" ht="15.75" thickBot="1">
      <c r="A7999" s="33" t="str">
        <f ca="1">IF(C7999=Calculator!$H$27,"F",IF(Daily!D7999+Daily!H7999=0,IF(D7998+H7998&gt;0,"L",""),""))</f>
        <v/>
      </c>
      <c r="B7999" s="34">
        <v>7998</v>
      </c>
      <c r="C7999" s="19">
        <f t="shared" ca="1" si="497"/>
        <v>53928</v>
      </c>
      <c r="D7999" s="29">
        <f t="shared" ca="1" si="499"/>
        <v>0</v>
      </c>
      <c r="E7999" s="29">
        <f ca="1">IF(C7999&lt;Calculator!$D$26,0,IF(DAY($C7999)=1,IF(D7999-Calculator!$G$24&gt;0,Calculator!$G$24,D7999),0))</f>
        <v>0</v>
      </c>
      <c r="F7999" s="29">
        <f ca="1">IF(E7999&gt;0,D7999*Calculator!$G$22/12,0)</f>
        <v>0</v>
      </c>
      <c r="G7999" s="29">
        <f ca="1">IF(E7999&gt;0,(IFERROR(-PMT(Calculator!$G$22/12,Calculator!$G$23*12,Calculator!$G$20),0))-F7999,0)</f>
        <v>0</v>
      </c>
      <c r="H7999" s="29">
        <f t="shared" ca="1" si="500"/>
        <v>0</v>
      </c>
      <c r="I7999" s="29">
        <f t="shared" ca="1" si="498"/>
        <v>0</v>
      </c>
      <c r="J7999" s="30">
        <f>Calculator!$G$40</f>
        <v>6.5000000000000002E-2</v>
      </c>
      <c r="K7999" s="29">
        <f ca="1">IF(C7999&gt;=Calculator!$G$27,IF(DAY($C7999)=1,Calculator!$G$34/2,IF(DAY($C7999)=15,Calculator!$G$34/2,0)),0)</f>
        <v>0</v>
      </c>
      <c r="L7999" s="29">
        <f ca="1">IF(DAY($C7999)=28,IF(H7999=0,0,Calculator!$G$35),0)</f>
        <v>0</v>
      </c>
      <c r="M7999" s="29">
        <f ca="1">IF(I7999&gt;0,IF(DAY($C7999)=1,SUM(INDIRECT("I"&amp;(ROW(C7998)-DAY(C7998))):I7998),0),0)</f>
        <v>0</v>
      </c>
      <c r="N7999" s="29">
        <f ca="1">IF(C7999&lt;Calculator!$G$27,0,IF(C7999=Calculator!$G$27,Calculator!$G$39,IF(H7999-K7999&lt;=0,IF(D7999&gt;Calculator!$G$39,IF(H7999-K7999+E7999+L7999+M7999+Calculator!$G$39&gt;Calculator!$G$39,Calculator!$G$39-(H7999+E7999+L7999+M7999-K7999),Calculator!$G$39),D7999),0)))</f>
        <v>0</v>
      </c>
    </row>
    <row r="8000" spans="1:14" ht="15.75" thickBot="1">
      <c r="A8000" s="33" t="str">
        <f ca="1">IF(C8000=Calculator!$H$27,"F",IF(Daily!D8000+Daily!H8000=0,IF(D7999+H7999&gt;0,"L",""),""))</f>
        <v/>
      </c>
      <c r="B8000" s="34">
        <v>7999</v>
      </c>
      <c r="C8000" s="19">
        <f t="shared" ca="1" si="497"/>
        <v>53929</v>
      </c>
      <c r="D8000" s="29">
        <f t="shared" ca="1" si="499"/>
        <v>0</v>
      </c>
      <c r="E8000" s="29">
        <f ca="1">IF(C8000&lt;Calculator!$D$26,0,IF(DAY($C8000)=1,IF(D8000-Calculator!$G$24&gt;0,Calculator!$G$24,D8000),0))</f>
        <v>0</v>
      </c>
      <c r="F8000" s="29">
        <f ca="1">IF(E8000&gt;0,D8000*Calculator!$G$22/12,0)</f>
        <v>0</v>
      </c>
      <c r="G8000" s="29">
        <f ca="1">IF(E8000&gt;0,(IFERROR(-PMT(Calculator!$G$22/12,Calculator!$G$23*12,Calculator!$G$20),0))-F8000,0)</f>
        <v>0</v>
      </c>
      <c r="H8000" s="29">
        <f t="shared" ca="1" si="500"/>
        <v>0</v>
      </c>
      <c r="I8000" s="29">
        <f t="shared" ca="1" si="498"/>
        <v>0</v>
      </c>
      <c r="J8000" s="30">
        <f>Calculator!$G$40</f>
        <v>6.5000000000000002E-2</v>
      </c>
      <c r="K8000" s="29">
        <f ca="1">IF(C8000&gt;=Calculator!$G$27,IF(DAY($C8000)=1,Calculator!$G$34/2,IF(DAY($C8000)=15,Calculator!$G$34/2,0)),0)</f>
        <v>0</v>
      </c>
      <c r="L8000" s="29">
        <f ca="1">IF(DAY($C8000)=28,IF(H8000=0,0,Calculator!$G$35),0)</f>
        <v>0</v>
      </c>
      <c r="M8000" s="29">
        <f ca="1">IF(I8000&gt;0,IF(DAY($C8000)=1,SUM(INDIRECT("I"&amp;(ROW(C7999)-DAY(C7999))):I7999),0),0)</f>
        <v>0</v>
      </c>
      <c r="N8000" s="29">
        <f ca="1">IF(C8000&lt;Calculator!$G$27,0,IF(C8000=Calculator!$G$27,Calculator!$G$39,IF(H8000-K8000&lt;=0,IF(D8000&gt;Calculator!$G$39,IF(H8000-K8000+E8000+L8000+M8000+Calculator!$G$39&gt;Calculator!$G$39,Calculator!$G$39-(H8000+E8000+L8000+M8000-K8000),Calculator!$G$39),D8000),0)))</f>
        <v>0</v>
      </c>
    </row>
    <row r="8001" spans="1:14" ht="15.75" thickBot="1">
      <c r="A8001" s="33" t="str">
        <f ca="1">IF(C8001=Calculator!$H$27,"F",IF(Daily!D8001+Daily!H8001=0,IF(D8000+H8000&gt;0,"L",""),""))</f>
        <v/>
      </c>
      <c r="B8001" s="34">
        <v>8000</v>
      </c>
      <c r="C8001" s="19">
        <f t="shared" ca="1" si="497"/>
        <v>53930</v>
      </c>
      <c r="D8001" s="29">
        <f t="shared" ca="1" si="499"/>
        <v>0</v>
      </c>
      <c r="E8001" s="29">
        <f ca="1">IF(C8001&lt;Calculator!$D$26,0,IF(DAY($C8001)=1,IF(D8001-Calculator!$G$24&gt;0,Calculator!$G$24,D8001),0))</f>
        <v>0</v>
      </c>
      <c r="F8001" s="29">
        <f ca="1">IF(E8001&gt;0,D8001*Calculator!$G$22/12,0)</f>
        <v>0</v>
      </c>
      <c r="G8001" s="29">
        <f ca="1">IF(E8001&gt;0,(IFERROR(-PMT(Calculator!$G$22/12,Calculator!$G$23*12,Calculator!$G$20),0))-F8001,0)</f>
        <v>0</v>
      </c>
      <c r="H8001" s="29">
        <f t="shared" ca="1" si="500"/>
        <v>0</v>
      </c>
      <c r="I8001" s="29">
        <f t="shared" ca="1" si="498"/>
        <v>0</v>
      </c>
      <c r="J8001" s="30">
        <f>Calculator!$G$40</f>
        <v>6.5000000000000002E-2</v>
      </c>
      <c r="K8001" s="29">
        <f ca="1">IF(C8001&gt;=Calculator!$G$27,IF(DAY($C8001)=1,Calculator!$G$34/2,IF(DAY($C8001)=15,Calculator!$G$34/2,0)),0)</f>
        <v>0</v>
      </c>
      <c r="L8001" s="29">
        <f ca="1">IF(DAY($C8001)=28,IF(H8001=0,0,Calculator!$G$35),0)</f>
        <v>0</v>
      </c>
      <c r="M8001" s="29">
        <f ca="1">IF(I8001&gt;0,IF(DAY($C8001)=1,SUM(INDIRECT("I"&amp;(ROW(C8000)-DAY(C8000))):I8000),0),0)</f>
        <v>0</v>
      </c>
      <c r="N8001" s="29">
        <f ca="1">IF(C8001&lt;Calculator!$G$27,0,IF(C8001=Calculator!$G$27,Calculator!$G$39,IF(H8001-K8001&lt;=0,IF(D8001&gt;Calculator!$G$39,IF(H8001-K8001+E8001+L8001+M8001+Calculator!$G$39&gt;Calculator!$G$39,Calculator!$G$39-(H8001+E8001+L8001+M8001-K8001),Calculator!$G$39),D8001),0)))</f>
        <v>0</v>
      </c>
    </row>
    <row r="8002" spans="1:14" ht="15.75" thickBot="1">
      <c r="A8002" s="33" t="str">
        <f ca="1">IF(C8002=Calculator!$H$27,"F",IF(Daily!D8002+Daily!H8002=0,IF(D8001+H8001&gt;0,"L",""),""))</f>
        <v/>
      </c>
      <c r="B8002" s="34">
        <v>8001</v>
      </c>
      <c r="C8002" s="19">
        <f t="shared" ca="1" si="497"/>
        <v>53931</v>
      </c>
      <c r="D8002" s="29">
        <f t="shared" ca="1" si="499"/>
        <v>0</v>
      </c>
      <c r="E8002" s="29">
        <f ca="1">IF(C8002&lt;Calculator!$D$26,0,IF(DAY($C8002)=1,IF(D8002-Calculator!$G$24&gt;0,Calculator!$G$24,D8002),0))</f>
        <v>0</v>
      </c>
      <c r="F8002" s="29">
        <f ca="1">IF(E8002&gt;0,D8002*Calculator!$G$22/12,0)</f>
        <v>0</v>
      </c>
      <c r="G8002" s="29">
        <f ca="1">IF(E8002&gt;0,(IFERROR(-PMT(Calculator!$G$22/12,Calculator!$G$23*12,Calculator!$G$20),0))-F8002,0)</f>
        <v>0</v>
      </c>
      <c r="H8002" s="29">
        <f t="shared" ca="1" si="500"/>
        <v>0</v>
      </c>
      <c r="I8002" s="29">
        <f t="shared" ca="1" si="498"/>
        <v>0</v>
      </c>
      <c r="J8002" s="30">
        <f>Calculator!$G$40</f>
        <v>6.5000000000000002E-2</v>
      </c>
      <c r="K8002" s="29">
        <f ca="1">IF(C8002&gt;=Calculator!$G$27,IF(DAY($C8002)=1,Calculator!$G$34/2,IF(DAY($C8002)=15,Calculator!$G$34/2,0)),0)</f>
        <v>0</v>
      </c>
      <c r="L8002" s="29">
        <f ca="1">IF(DAY($C8002)=28,IF(H8002=0,0,Calculator!$G$35),0)</f>
        <v>0</v>
      </c>
      <c r="M8002" s="29">
        <f ca="1">IF(I8002&gt;0,IF(DAY($C8002)=1,SUM(INDIRECT("I"&amp;(ROW(C8001)-DAY(C8001))):I8001),0),0)</f>
        <v>0</v>
      </c>
      <c r="N8002" s="29">
        <f ca="1">IF(C8002&lt;Calculator!$G$27,0,IF(C8002=Calculator!$G$27,Calculator!$G$39,IF(H8002-K8002&lt;=0,IF(D8002&gt;Calculator!$G$39,IF(H8002-K8002+E8002+L8002+M8002+Calculator!$G$39&gt;Calculator!$G$39,Calculator!$G$39-(H8002+E8002+L8002+M8002-K8002),Calculator!$G$39),D8002),0)))</f>
        <v>0</v>
      </c>
    </row>
    <row r="8003" spans="1:14" ht="15.75" thickBot="1">
      <c r="A8003" s="33" t="str">
        <f ca="1">IF(C8003=Calculator!$H$27,"F",IF(Daily!D8003+Daily!H8003=0,IF(D8002+H8002&gt;0,"L",""),""))</f>
        <v/>
      </c>
      <c r="B8003" s="34">
        <v>8002</v>
      </c>
      <c r="C8003" s="19">
        <f t="shared" ref="C8003:C8066" ca="1" si="501">C8002+1</f>
        <v>53932</v>
      </c>
      <c r="D8003" s="29">
        <f t="shared" ca="1" si="499"/>
        <v>0</v>
      </c>
      <c r="E8003" s="29">
        <f ca="1">IF(C8003&lt;Calculator!$D$26,0,IF(DAY($C8003)=1,IF(D8003-Calculator!$G$24&gt;0,Calculator!$G$24,D8003),0))</f>
        <v>0</v>
      </c>
      <c r="F8003" s="29">
        <f ca="1">IF(E8003&gt;0,D8003*Calculator!$G$22/12,0)</f>
        <v>0</v>
      </c>
      <c r="G8003" s="29">
        <f ca="1">IF(E8003&gt;0,(IFERROR(-PMT(Calculator!$G$22/12,Calculator!$G$23*12,Calculator!$G$20),0))-F8003,0)</f>
        <v>0</v>
      </c>
      <c r="H8003" s="29">
        <f t="shared" ca="1" si="500"/>
        <v>0</v>
      </c>
      <c r="I8003" s="29">
        <f t="shared" ref="I8003:I8066" ca="1" si="502">H8003*J8003/365</f>
        <v>0</v>
      </c>
      <c r="J8003" s="30">
        <f>Calculator!$G$40</f>
        <v>6.5000000000000002E-2</v>
      </c>
      <c r="K8003" s="29">
        <f ca="1">IF(C8003&gt;=Calculator!$G$27,IF(DAY($C8003)=1,Calculator!$G$34/2,IF(DAY($C8003)=15,Calculator!$G$34/2,0)),0)</f>
        <v>0</v>
      </c>
      <c r="L8003" s="29">
        <f ca="1">IF(DAY($C8003)=28,IF(H8003=0,0,Calculator!$G$35),0)</f>
        <v>0</v>
      </c>
      <c r="M8003" s="29">
        <f ca="1">IF(I8003&gt;0,IF(DAY($C8003)=1,SUM(INDIRECT("I"&amp;(ROW(C8002)-DAY(C8002))):I8002),0),0)</f>
        <v>0</v>
      </c>
      <c r="N8003" s="29">
        <f ca="1">IF(C8003&lt;Calculator!$G$27,0,IF(C8003=Calculator!$G$27,Calculator!$G$39,IF(H8003-K8003&lt;=0,IF(D8003&gt;Calculator!$G$39,IF(H8003-K8003+E8003+L8003+M8003+Calculator!$G$39&gt;Calculator!$G$39,Calculator!$G$39-(H8003+E8003+L8003+M8003-K8003),Calculator!$G$39),D8003),0)))</f>
        <v>0</v>
      </c>
    </row>
    <row r="8004" spans="1:14" ht="15.75" thickBot="1">
      <c r="A8004" s="33" t="str">
        <f ca="1">IF(C8004=Calculator!$H$27,"F",IF(Daily!D8004+Daily!H8004=0,IF(D8003+H8003&gt;0,"L",""),""))</f>
        <v/>
      </c>
      <c r="B8004" s="34">
        <v>8003</v>
      </c>
      <c r="C8004" s="19">
        <f t="shared" ca="1" si="501"/>
        <v>53933</v>
      </c>
      <c r="D8004" s="29">
        <f t="shared" ref="D8004:D8067" ca="1" si="503">IF(((D8003-G8003)-N8003)&lt;0,0,((D8003-G8003)-N8003))</f>
        <v>0</v>
      </c>
      <c r="E8004" s="29">
        <f ca="1">IF(C8004&lt;Calculator!$D$26,0,IF(DAY($C8004)=1,IF(D8004-Calculator!$G$24&gt;0,Calculator!$G$24,D8004),0))</f>
        <v>0</v>
      </c>
      <c r="F8004" s="29">
        <f ca="1">IF(E8004&gt;0,D8004*Calculator!$G$22/12,0)</f>
        <v>0</v>
      </c>
      <c r="G8004" s="29">
        <f ca="1">IF(E8004&gt;0,(IFERROR(-PMT(Calculator!$G$22/12,Calculator!$G$23*12,Calculator!$G$20),0))-F8004,0)</f>
        <v>0</v>
      </c>
      <c r="H8004" s="29">
        <f t="shared" ref="H8004:H8067" ca="1" si="504">IF((H8003-K8003+SUM(L8003:N8003)+E8003)&lt;0,0,(H8003-K8003+SUM(L8003:N8003)+E8003))</f>
        <v>0</v>
      </c>
      <c r="I8004" s="29">
        <f t="shared" ca="1" si="502"/>
        <v>0</v>
      </c>
      <c r="J8004" s="30">
        <f>Calculator!$G$40</f>
        <v>6.5000000000000002E-2</v>
      </c>
      <c r="K8004" s="29">
        <f ca="1">IF(C8004&gt;=Calculator!$G$27,IF(DAY($C8004)=1,Calculator!$G$34/2,IF(DAY($C8004)=15,Calculator!$G$34/2,0)),0)</f>
        <v>0</v>
      </c>
      <c r="L8004" s="29">
        <f ca="1">IF(DAY($C8004)=28,IF(H8004=0,0,Calculator!$G$35),0)</f>
        <v>0</v>
      </c>
      <c r="M8004" s="29">
        <f ca="1">IF(I8004&gt;0,IF(DAY($C8004)=1,SUM(INDIRECT("I"&amp;(ROW(C8003)-DAY(C8003))):I8003),0),0)</f>
        <v>0</v>
      </c>
      <c r="N8004" s="29">
        <f ca="1">IF(C8004&lt;Calculator!$G$27,0,IF(C8004=Calculator!$G$27,Calculator!$G$39,IF(H8004-K8004&lt;=0,IF(D8004&gt;Calculator!$G$39,IF(H8004-K8004+E8004+L8004+M8004+Calculator!$G$39&gt;Calculator!$G$39,Calculator!$G$39-(H8004+E8004+L8004+M8004-K8004),Calculator!$G$39),D8004),0)))</f>
        <v>0</v>
      </c>
    </row>
    <row r="8005" spans="1:14" ht="15.75" thickBot="1">
      <c r="A8005" s="33" t="str">
        <f ca="1">IF(C8005=Calculator!$H$27,"F",IF(Daily!D8005+Daily!H8005=0,IF(D8004+H8004&gt;0,"L",""),""))</f>
        <v/>
      </c>
      <c r="B8005" s="34">
        <v>8004</v>
      </c>
      <c r="C8005" s="19">
        <f t="shared" ca="1" si="501"/>
        <v>53934</v>
      </c>
      <c r="D8005" s="29">
        <f t="shared" ca="1" si="503"/>
        <v>0</v>
      </c>
      <c r="E8005" s="29">
        <f ca="1">IF(C8005&lt;Calculator!$D$26,0,IF(DAY($C8005)=1,IF(D8005-Calculator!$G$24&gt;0,Calculator!$G$24,D8005),0))</f>
        <v>0</v>
      </c>
      <c r="F8005" s="29">
        <f ca="1">IF(E8005&gt;0,D8005*Calculator!$G$22/12,0)</f>
        <v>0</v>
      </c>
      <c r="G8005" s="29">
        <f ca="1">IF(E8005&gt;0,(IFERROR(-PMT(Calculator!$G$22/12,Calculator!$G$23*12,Calculator!$G$20),0))-F8005,0)</f>
        <v>0</v>
      </c>
      <c r="H8005" s="29">
        <f t="shared" ca="1" si="504"/>
        <v>0</v>
      </c>
      <c r="I8005" s="29">
        <f t="shared" ca="1" si="502"/>
        <v>0</v>
      </c>
      <c r="J8005" s="30">
        <f>Calculator!$G$40</f>
        <v>6.5000000000000002E-2</v>
      </c>
      <c r="K8005" s="29">
        <f ca="1">IF(C8005&gt;=Calculator!$G$27,IF(DAY($C8005)=1,Calculator!$G$34/2,IF(DAY($C8005)=15,Calculator!$G$34/2,0)),0)</f>
        <v>0</v>
      </c>
      <c r="L8005" s="29">
        <f ca="1">IF(DAY($C8005)=28,IF(H8005=0,0,Calculator!$G$35),0)</f>
        <v>0</v>
      </c>
      <c r="M8005" s="29">
        <f ca="1">IF(I8005&gt;0,IF(DAY($C8005)=1,SUM(INDIRECT("I"&amp;(ROW(C8004)-DAY(C8004))):I8004),0),0)</f>
        <v>0</v>
      </c>
      <c r="N8005" s="29">
        <f ca="1">IF(C8005&lt;Calculator!$G$27,0,IF(C8005=Calculator!$G$27,Calculator!$G$39,IF(H8005-K8005&lt;=0,IF(D8005&gt;Calculator!$G$39,IF(H8005-K8005+E8005+L8005+M8005+Calculator!$G$39&gt;Calculator!$G$39,Calculator!$G$39-(H8005+E8005+L8005+M8005-K8005),Calculator!$G$39),D8005),0)))</f>
        <v>0</v>
      </c>
    </row>
    <row r="8006" spans="1:14" ht="15.75" thickBot="1">
      <c r="A8006" s="33" t="str">
        <f ca="1">IF(C8006=Calculator!$H$27,"F",IF(Daily!D8006+Daily!H8006=0,IF(D8005+H8005&gt;0,"L",""),""))</f>
        <v/>
      </c>
      <c r="B8006" s="34">
        <v>8005</v>
      </c>
      <c r="C8006" s="19">
        <f t="shared" ca="1" si="501"/>
        <v>53935</v>
      </c>
      <c r="D8006" s="29">
        <f t="shared" ca="1" si="503"/>
        <v>0</v>
      </c>
      <c r="E8006" s="29">
        <f ca="1">IF(C8006&lt;Calculator!$D$26,0,IF(DAY($C8006)=1,IF(D8006-Calculator!$G$24&gt;0,Calculator!$G$24,D8006),0))</f>
        <v>0</v>
      </c>
      <c r="F8006" s="29">
        <f ca="1">IF(E8006&gt;0,D8006*Calculator!$G$22/12,0)</f>
        <v>0</v>
      </c>
      <c r="G8006" s="29">
        <f ca="1">IF(E8006&gt;0,(IFERROR(-PMT(Calculator!$G$22/12,Calculator!$G$23*12,Calculator!$G$20),0))-F8006,0)</f>
        <v>0</v>
      </c>
      <c r="H8006" s="29">
        <f t="shared" ca="1" si="504"/>
        <v>0</v>
      </c>
      <c r="I8006" s="29">
        <f t="shared" ca="1" si="502"/>
        <v>0</v>
      </c>
      <c r="J8006" s="30">
        <f>Calculator!$G$40</f>
        <v>6.5000000000000002E-2</v>
      </c>
      <c r="K8006" s="29">
        <f ca="1">IF(C8006&gt;=Calculator!$G$27,IF(DAY($C8006)=1,Calculator!$G$34/2,IF(DAY($C8006)=15,Calculator!$G$34/2,0)),0)</f>
        <v>0</v>
      </c>
      <c r="L8006" s="29">
        <f ca="1">IF(DAY($C8006)=28,IF(H8006=0,0,Calculator!$G$35),0)</f>
        <v>0</v>
      </c>
      <c r="M8006" s="29">
        <f ca="1">IF(I8006&gt;0,IF(DAY($C8006)=1,SUM(INDIRECT("I"&amp;(ROW(C8005)-DAY(C8005))):I8005),0),0)</f>
        <v>0</v>
      </c>
      <c r="N8006" s="29">
        <f ca="1">IF(C8006&lt;Calculator!$G$27,0,IF(C8006=Calculator!$G$27,Calculator!$G$39,IF(H8006-K8006&lt;=0,IF(D8006&gt;Calculator!$G$39,IF(H8006-K8006+E8006+L8006+M8006+Calculator!$G$39&gt;Calculator!$G$39,Calculator!$G$39-(H8006+E8006+L8006+M8006-K8006),Calculator!$G$39),D8006),0)))</f>
        <v>0</v>
      </c>
    </row>
    <row r="8007" spans="1:14" ht="15.75" thickBot="1">
      <c r="A8007" s="33" t="str">
        <f ca="1">IF(C8007=Calculator!$H$27,"F",IF(Daily!D8007+Daily!H8007=0,IF(D8006+H8006&gt;0,"L",""),""))</f>
        <v/>
      </c>
      <c r="B8007" s="34">
        <v>8006</v>
      </c>
      <c r="C8007" s="19">
        <f t="shared" ca="1" si="501"/>
        <v>53936</v>
      </c>
      <c r="D8007" s="29">
        <f t="shared" ca="1" si="503"/>
        <v>0</v>
      </c>
      <c r="E8007" s="29">
        <f ca="1">IF(C8007&lt;Calculator!$D$26,0,IF(DAY($C8007)=1,IF(D8007-Calculator!$G$24&gt;0,Calculator!$G$24,D8007),0))</f>
        <v>0</v>
      </c>
      <c r="F8007" s="29">
        <f ca="1">IF(E8007&gt;0,D8007*Calculator!$G$22/12,0)</f>
        <v>0</v>
      </c>
      <c r="G8007" s="29">
        <f ca="1">IF(E8007&gt;0,(IFERROR(-PMT(Calculator!$G$22/12,Calculator!$G$23*12,Calculator!$G$20),0))-F8007,0)</f>
        <v>0</v>
      </c>
      <c r="H8007" s="29">
        <f t="shared" ca="1" si="504"/>
        <v>0</v>
      </c>
      <c r="I8007" s="29">
        <f t="shared" ca="1" si="502"/>
        <v>0</v>
      </c>
      <c r="J8007" s="30">
        <f>Calculator!$G$40</f>
        <v>6.5000000000000002E-2</v>
      </c>
      <c r="K8007" s="29">
        <f ca="1">IF(C8007&gt;=Calculator!$G$27,IF(DAY($C8007)=1,Calculator!$G$34/2,IF(DAY($C8007)=15,Calculator!$G$34/2,0)),0)</f>
        <v>4500</v>
      </c>
      <c r="L8007" s="29">
        <f ca="1">IF(DAY($C8007)=28,IF(H8007=0,0,Calculator!$G$35),0)</f>
        <v>0</v>
      </c>
      <c r="M8007" s="29">
        <f ca="1">IF(I8007&gt;0,IF(DAY($C8007)=1,SUM(INDIRECT("I"&amp;(ROW(C8006)-DAY(C8006))):I8006),0),0)</f>
        <v>0</v>
      </c>
      <c r="N8007" s="29">
        <f ca="1">IF(C8007&lt;Calculator!$G$27,0,IF(C8007=Calculator!$G$27,Calculator!$G$39,IF(H8007-K8007&lt;=0,IF(D8007&gt;Calculator!$G$39,IF(H8007-K8007+E8007+L8007+M8007+Calculator!$G$39&gt;Calculator!$G$39,Calculator!$G$39-(H8007+E8007+L8007+M8007-K8007),Calculator!$G$39),D8007),0)))</f>
        <v>0</v>
      </c>
    </row>
    <row r="8008" spans="1:14" ht="15.75" thickBot="1">
      <c r="A8008" s="33" t="str">
        <f ca="1">IF(C8008=Calculator!$H$27,"F",IF(Daily!D8008+Daily!H8008=0,IF(D8007+H8007&gt;0,"L",""),""))</f>
        <v/>
      </c>
      <c r="B8008" s="34">
        <v>8007</v>
      </c>
      <c r="C8008" s="19">
        <f t="shared" ca="1" si="501"/>
        <v>53937</v>
      </c>
      <c r="D8008" s="29">
        <f t="shared" ca="1" si="503"/>
        <v>0</v>
      </c>
      <c r="E8008" s="29">
        <f ca="1">IF(C8008&lt;Calculator!$D$26,0,IF(DAY($C8008)=1,IF(D8008-Calculator!$G$24&gt;0,Calculator!$G$24,D8008),0))</f>
        <v>0</v>
      </c>
      <c r="F8008" s="29">
        <f ca="1">IF(E8008&gt;0,D8008*Calculator!$G$22/12,0)</f>
        <v>0</v>
      </c>
      <c r="G8008" s="29">
        <f ca="1">IF(E8008&gt;0,(IFERROR(-PMT(Calculator!$G$22/12,Calculator!$G$23*12,Calculator!$G$20),0))-F8008,0)</f>
        <v>0</v>
      </c>
      <c r="H8008" s="29">
        <f t="shared" ca="1" si="504"/>
        <v>0</v>
      </c>
      <c r="I8008" s="29">
        <f t="shared" ca="1" si="502"/>
        <v>0</v>
      </c>
      <c r="J8008" s="30">
        <f>Calculator!$G$40</f>
        <v>6.5000000000000002E-2</v>
      </c>
      <c r="K8008" s="29">
        <f ca="1">IF(C8008&gt;=Calculator!$G$27,IF(DAY($C8008)=1,Calculator!$G$34/2,IF(DAY($C8008)=15,Calculator!$G$34/2,0)),0)</f>
        <v>0</v>
      </c>
      <c r="L8008" s="29">
        <f ca="1">IF(DAY($C8008)=28,IF(H8008=0,0,Calculator!$G$35),0)</f>
        <v>0</v>
      </c>
      <c r="M8008" s="29">
        <f ca="1">IF(I8008&gt;0,IF(DAY($C8008)=1,SUM(INDIRECT("I"&amp;(ROW(C8007)-DAY(C8007))):I8007),0),0)</f>
        <v>0</v>
      </c>
      <c r="N8008" s="29">
        <f ca="1">IF(C8008&lt;Calculator!$G$27,0,IF(C8008=Calculator!$G$27,Calculator!$G$39,IF(H8008-K8008&lt;=0,IF(D8008&gt;Calculator!$G$39,IF(H8008-K8008+E8008+L8008+M8008+Calculator!$G$39&gt;Calculator!$G$39,Calculator!$G$39-(H8008+E8008+L8008+M8008-K8008),Calculator!$G$39),D8008),0)))</f>
        <v>0</v>
      </c>
    </row>
    <row r="8009" spans="1:14" ht="15.75" thickBot="1">
      <c r="A8009" s="33" t="str">
        <f ca="1">IF(C8009=Calculator!$H$27,"F",IF(Daily!D8009+Daily!H8009=0,IF(D8008+H8008&gt;0,"L",""),""))</f>
        <v/>
      </c>
      <c r="B8009" s="34">
        <v>8008</v>
      </c>
      <c r="C8009" s="19">
        <f t="shared" ca="1" si="501"/>
        <v>53938</v>
      </c>
      <c r="D8009" s="29">
        <f t="shared" ca="1" si="503"/>
        <v>0</v>
      </c>
      <c r="E8009" s="29">
        <f ca="1">IF(C8009&lt;Calculator!$D$26,0,IF(DAY($C8009)=1,IF(D8009-Calculator!$G$24&gt;0,Calculator!$G$24,D8009),0))</f>
        <v>0</v>
      </c>
      <c r="F8009" s="29">
        <f ca="1">IF(E8009&gt;0,D8009*Calculator!$G$22/12,0)</f>
        <v>0</v>
      </c>
      <c r="G8009" s="29">
        <f ca="1">IF(E8009&gt;0,(IFERROR(-PMT(Calculator!$G$22/12,Calculator!$G$23*12,Calculator!$G$20),0))-F8009,0)</f>
        <v>0</v>
      </c>
      <c r="H8009" s="29">
        <f t="shared" ca="1" si="504"/>
        <v>0</v>
      </c>
      <c r="I8009" s="29">
        <f t="shared" ca="1" si="502"/>
        <v>0</v>
      </c>
      <c r="J8009" s="30">
        <f>Calculator!$G$40</f>
        <v>6.5000000000000002E-2</v>
      </c>
      <c r="K8009" s="29">
        <f ca="1">IF(C8009&gt;=Calculator!$G$27,IF(DAY($C8009)=1,Calculator!$G$34/2,IF(DAY($C8009)=15,Calculator!$G$34/2,0)),0)</f>
        <v>0</v>
      </c>
      <c r="L8009" s="29">
        <f ca="1">IF(DAY($C8009)=28,IF(H8009=0,0,Calculator!$G$35),0)</f>
        <v>0</v>
      </c>
      <c r="M8009" s="29">
        <f ca="1">IF(I8009&gt;0,IF(DAY($C8009)=1,SUM(INDIRECT("I"&amp;(ROW(C8008)-DAY(C8008))):I8008),0),0)</f>
        <v>0</v>
      </c>
      <c r="N8009" s="29">
        <f ca="1">IF(C8009&lt;Calculator!$G$27,0,IF(C8009=Calculator!$G$27,Calculator!$G$39,IF(H8009-K8009&lt;=0,IF(D8009&gt;Calculator!$G$39,IF(H8009-K8009+E8009+L8009+M8009+Calculator!$G$39&gt;Calculator!$G$39,Calculator!$G$39-(H8009+E8009+L8009+M8009-K8009),Calculator!$G$39),D8009),0)))</f>
        <v>0</v>
      </c>
    </row>
    <row r="8010" spans="1:14" ht="15.75" thickBot="1">
      <c r="A8010" s="33" t="str">
        <f ca="1">IF(C8010=Calculator!$H$27,"F",IF(Daily!D8010+Daily!H8010=0,IF(D8009+H8009&gt;0,"L",""),""))</f>
        <v/>
      </c>
      <c r="B8010" s="34">
        <v>8009</v>
      </c>
      <c r="C8010" s="19">
        <f t="shared" ca="1" si="501"/>
        <v>53939</v>
      </c>
      <c r="D8010" s="29">
        <f t="shared" ca="1" si="503"/>
        <v>0</v>
      </c>
      <c r="E8010" s="29">
        <f ca="1">IF(C8010&lt;Calculator!$D$26,0,IF(DAY($C8010)=1,IF(D8010-Calculator!$G$24&gt;0,Calculator!$G$24,D8010),0))</f>
        <v>0</v>
      </c>
      <c r="F8010" s="29">
        <f ca="1">IF(E8010&gt;0,D8010*Calculator!$G$22/12,0)</f>
        <v>0</v>
      </c>
      <c r="G8010" s="29">
        <f ca="1">IF(E8010&gt;0,(IFERROR(-PMT(Calculator!$G$22/12,Calculator!$G$23*12,Calculator!$G$20),0))-F8010,0)</f>
        <v>0</v>
      </c>
      <c r="H8010" s="29">
        <f t="shared" ca="1" si="504"/>
        <v>0</v>
      </c>
      <c r="I8010" s="29">
        <f t="shared" ca="1" si="502"/>
        <v>0</v>
      </c>
      <c r="J8010" s="30">
        <f>Calculator!$G$40</f>
        <v>6.5000000000000002E-2</v>
      </c>
      <c r="K8010" s="29">
        <f ca="1">IF(C8010&gt;=Calculator!$G$27,IF(DAY($C8010)=1,Calculator!$G$34/2,IF(DAY($C8010)=15,Calculator!$G$34/2,0)),0)</f>
        <v>0</v>
      </c>
      <c r="L8010" s="29">
        <f ca="1">IF(DAY($C8010)=28,IF(H8010=0,0,Calculator!$G$35),0)</f>
        <v>0</v>
      </c>
      <c r="M8010" s="29">
        <f ca="1">IF(I8010&gt;0,IF(DAY($C8010)=1,SUM(INDIRECT("I"&amp;(ROW(C8009)-DAY(C8009))):I8009),0),0)</f>
        <v>0</v>
      </c>
      <c r="N8010" s="29">
        <f ca="1">IF(C8010&lt;Calculator!$G$27,0,IF(C8010=Calculator!$G$27,Calculator!$G$39,IF(H8010-K8010&lt;=0,IF(D8010&gt;Calculator!$G$39,IF(H8010-K8010+E8010+L8010+M8010+Calculator!$G$39&gt;Calculator!$G$39,Calculator!$G$39-(H8010+E8010+L8010+M8010-K8010),Calculator!$G$39),D8010),0)))</f>
        <v>0</v>
      </c>
    </row>
    <row r="8011" spans="1:14" ht="15.75" thickBot="1">
      <c r="A8011" s="33" t="str">
        <f ca="1">IF(C8011=Calculator!$H$27,"F",IF(Daily!D8011+Daily!H8011=0,IF(D8010+H8010&gt;0,"L",""),""))</f>
        <v/>
      </c>
      <c r="B8011" s="34">
        <v>8010</v>
      </c>
      <c r="C8011" s="19">
        <f t="shared" ca="1" si="501"/>
        <v>53940</v>
      </c>
      <c r="D8011" s="29">
        <f t="shared" ca="1" si="503"/>
        <v>0</v>
      </c>
      <c r="E8011" s="29">
        <f ca="1">IF(C8011&lt;Calculator!$D$26,0,IF(DAY($C8011)=1,IF(D8011-Calculator!$G$24&gt;0,Calculator!$G$24,D8011),0))</f>
        <v>0</v>
      </c>
      <c r="F8011" s="29">
        <f ca="1">IF(E8011&gt;0,D8011*Calculator!$G$22/12,0)</f>
        <v>0</v>
      </c>
      <c r="G8011" s="29">
        <f ca="1">IF(E8011&gt;0,(IFERROR(-PMT(Calculator!$G$22/12,Calculator!$G$23*12,Calculator!$G$20),0))-F8011,0)</f>
        <v>0</v>
      </c>
      <c r="H8011" s="29">
        <f t="shared" ca="1" si="504"/>
        <v>0</v>
      </c>
      <c r="I8011" s="29">
        <f t="shared" ca="1" si="502"/>
        <v>0</v>
      </c>
      <c r="J8011" s="30">
        <f>Calculator!$G$40</f>
        <v>6.5000000000000002E-2</v>
      </c>
      <c r="K8011" s="29">
        <f ca="1">IF(C8011&gt;=Calculator!$G$27,IF(DAY($C8011)=1,Calculator!$G$34/2,IF(DAY($C8011)=15,Calculator!$G$34/2,0)),0)</f>
        <v>0</v>
      </c>
      <c r="L8011" s="29">
        <f ca="1">IF(DAY($C8011)=28,IF(H8011=0,0,Calculator!$G$35),0)</f>
        <v>0</v>
      </c>
      <c r="M8011" s="29">
        <f ca="1">IF(I8011&gt;0,IF(DAY($C8011)=1,SUM(INDIRECT("I"&amp;(ROW(C8010)-DAY(C8010))):I8010),0),0)</f>
        <v>0</v>
      </c>
      <c r="N8011" s="29">
        <f ca="1">IF(C8011&lt;Calculator!$G$27,0,IF(C8011=Calculator!$G$27,Calculator!$G$39,IF(H8011-K8011&lt;=0,IF(D8011&gt;Calculator!$G$39,IF(H8011-K8011+E8011+L8011+M8011+Calculator!$G$39&gt;Calculator!$G$39,Calculator!$G$39-(H8011+E8011+L8011+M8011-K8011),Calculator!$G$39),D8011),0)))</f>
        <v>0</v>
      </c>
    </row>
    <row r="8012" spans="1:14" ht="15.75" thickBot="1">
      <c r="A8012" s="33" t="str">
        <f ca="1">IF(C8012=Calculator!$H$27,"F",IF(Daily!D8012+Daily!H8012=0,IF(D8011+H8011&gt;0,"L",""),""))</f>
        <v/>
      </c>
      <c r="B8012" s="34">
        <v>8011</v>
      </c>
      <c r="C8012" s="19">
        <f t="shared" ca="1" si="501"/>
        <v>53941</v>
      </c>
      <c r="D8012" s="29">
        <f t="shared" ca="1" si="503"/>
        <v>0</v>
      </c>
      <c r="E8012" s="29">
        <f ca="1">IF(C8012&lt;Calculator!$D$26,0,IF(DAY($C8012)=1,IF(D8012-Calculator!$G$24&gt;0,Calculator!$G$24,D8012),0))</f>
        <v>0</v>
      </c>
      <c r="F8012" s="29">
        <f ca="1">IF(E8012&gt;0,D8012*Calculator!$G$22/12,0)</f>
        <v>0</v>
      </c>
      <c r="G8012" s="29">
        <f ca="1">IF(E8012&gt;0,(IFERROR(-PMT(Calculator!$G$22/12,Calculator!$G$23*12,Calculator!$G$20),0))-F8012,0)</f>
        <v>0</v>
      </c>
      <c r="H8012" s="29">
        <f t="shared" ca="1" si="504"/>
        <v>0</v>
      </c>
      <c r="I8012" s="29">
        <f t="shared" ca="1" si="502"/>
        <v>0</v>
      </c>
      <c r="J8012" s="30">
        <f>Calculator!$G$40</f>
        <v>6.5000000000000002E-2</v>
      </c>
      <c r="K8012" s="29">
        <f ca="1">IF(C8012&gt;=Calculator!$G$27,IF(DAY($C8012)=1,Calculator!$G$34/2,IF(DAY($C8012)=15,Calculator!$G$34/2,0)),0)</f>
        <v>0</v>
      </c>
      <c r="L8012" s="29">
        <f ca="1">IF(DAY($C8012)=28,IF(H8012=0,0,Calculator!$G$35),0)</f>
        <v>0</v>
      </c>
      <c r="M8012" s="29">
        <f ca="1">IF(I8012&gt;0,IF(DAY($C8012)=1,SUM(INDIRECT("I"&amp;(ROW(C8011)-DAY(C8011))):I8011),0),0)</f>
        <v>0</v>
      </c>
      <c r="N8012" s="29">
        <f ca="1">IF(C8012&lt;Calculator!$G$27,0,IF(C8012=Calculator!$G$27,Calculator!$G$39,IF(H8012-K8012&lt;=0,IF(D8012&gt;Calculator!$G$39,IF(H8012-K8012+E8012+L8012+M8012+Calculator!$G$39&gt;Calculator!$G$39,Calculator!$G$39-(H8012+E8012+L8012+M8012-K8012),Calculator!$G$39),D8012),0)))</f>
        <v>0</v>
      </c>
    </row>
    <row r="8013" spans="1:14" ht="15.75" thickBot="1">
      <c r="A8013" s="33" t="str">
        <f ca="1">IF(C8013=Calculator!$H$27,"F",IF(Daily!D8013+Daily!H8013=0,IF(D8012+H8012&gt;0,"L",""),""))</f>
        <v/>
      </c>
      <c r="B8013" s="34">
        <v>8012</v>
      </c>
      <c r="C8013" s="19">
        <f t="shared" ca="1" si="501"/>
        <v>53942</v>
      </c>
      <c r="D8013" s="29">
        <f t="shared" ca="1" si="503"/>
        <v>0</v>
      </c>
      <c r="E8013" s="29">
        <f ca="1">IF(C8013&lt;Calculator!$D$26,0,IF(DAY($C8013)=1,IF(D8013-Calculator!$G$24&gt;0,Calculator!$G$24,D8013),0))</f>
        <v>0</v>
      </c>
      <c r="F8013" s="29">
        <f ca="1">IF(E8013&gt;0,D8013*Calculator!$G$22/12,0)</f>
        <v>0</v>
      </c>
      <c r="G8013" s="29">
        <f ca="1">IF(E8013&gt;0,(IFERROR(-PMT(Calculator!$G$22/12,Calculator!$G$23*12,Calculator!$G$20),0))-F8013,0)</f>
        <v>0</v>
      </c>
      <c r="H8013" s="29">
        <f t="shared" ca="1" si="504"/>
        <v>0</v>
      </c>
      <c r="I8013" s="29">
        <f t="shared" ca="1" si="502"/>
        <v>0</v>
      </c>
      <c r="J8013" s="30">
        <f>Calculator!$G$40</f>
        <v>6.5000000000000002E-2</v>
      </c>
      <c r="K8013" s="29">
        <f ca="1">IF(C8013&gt;=Calculator!$G$27,IF(DAY($C8013)=1,Calculator!$G$34/2,IF(DAY($C8013)=15,Calculator!$G$34/2,0)),0)</f>
        <v>0</v>
      </c>
      <c r="L8013" s="29">
        <f ca="1">IF(DAY($C8013)=28,IF(H8013=0,0,Calculator!$G$35),0)</f>
        <v>0</v>
      </c>
      <c r="M8013" s="29">
        <f ca="1">IF(I8013&gt;0,IF(DAY($C8013)=1,SUM(INDIRECT("I"&amp;(ROW(C8012)-DAY(C8012))):I8012),0),0)</f>
        <v>0</v>
      </c>
      <c r="N8013" s="29">
        <f ca="1">IF(C8013&lt;Calculator!$G$27,0,IF(C8013=Calculator!$G$27,Calculator!$G$39,IF(H8013-K8013&lt;=0,IF(D8013&gt;Calculator!$G$39,IF(H8013-K8013+E8013+L8013+M8013+Calculator!$G$39&gt;Calculator!$G$39,Calculator!$G$39-(H8013+E8013+L8013+M8013-K8013),Calculator!$G$39),D8013),0)))</f>
        <v>0</v>
      </c>
    </row>
    <row r="8014" spans="1:14" ht="15.75" thickBot="1">
      <c r="A8014" s="33" t="str">
        <f ca="1">IF(C8014=Calculator!$H$27,"F",IF(Daily!D8014+Daily!H8014=0,IF(D8013+H8013&gt;0,"L",""),""))</f>
        <v/>
      </c>
      <c r="B8014" s="34">
        <v>8013</v>
      </c>
      <c r="C8014" s="19">
        <f t="shared" ca="1" si="501"/>
        <v>53943</v>
      </c>
      <c r="D8014" s="29">
        <f t="shared" ca="1" si="503"/>
        <v>0</v>
      </c>
      <c r="E8014" s="29">
        <f ca="1">IF(C8014&lt;Calculator!$D$26,0,IF(DAY($C8014)=1,IF(D8014-Calculator!$G$24&gt;0,Calculator!$G$24,D8014),0))</f>
        <v>0</v>
      </c>
      <c r="F8014" s="29">
        <f ca="1">IF(E8014&gt;0,D8014*Calculator!$G$22/12,0)</f>
        <v>0</v>
      </c>
      <c r="G8014" s="29">
        <f ca="1">IF(E8014&gt;0,(IFERROR(-PMT(Calculator!$G$22/12,Calculator!$G$23*12,Calculator!$G$20),0))-F8014,0)</f>
        <v>0</v>
      </c>
      <c r="H8014" s="29">
        <f t="shared" ca="1" si="504"/>
        <v>0</v>
      </c>
      <c r="I8014" s="29">
        <f t="shared" ca="1" si="502"/>
        <v>0</v>
      </c>
      <c r="J8014" s="30">
        <f>Calculator!$G$40</f>
        <v>6.5000000000000002E-2</v>
      </c>
      <c r="K8014" s="29">
        <f ca="1">IF(C8014&gt;=Calculator!$G$27,IF(DAY($C8014)=1,Calculator!$G$34/2,IF(DAY($C8014)=15,Calculator!$G$34/2,0)),0)</f>
        <v>0</v>
      </c>
      <c r="L8014" s="29">
        <f ca="1">IF(DAY($C8014)=28,IF(H8014=0,0,Calculator!$G$35),0)</f>
        <v>0</v>
      </c>
      <c r="M8014" s="29">
        <f ca="1">IF(I8014&gt;0,IF(DAY($C8014)=1,SUM(INDIRECT("I"&amp;(ROW(C8013)-DAY(C8013))):I8013),0),0)</f>
        <v>0</v>
      </c>
      <c r="N8014" s="29">
        <f ca="1">IF(C8014&lt;Calculator!$G$27,0,IF(C8014=Calculator!$G$27,Calculator!$G$39,IF(H8014-K8014&lt;=0,IF(D8014&gt;Calculator!$G$39,IF(H8014-K8014+E8014+L8014+M8014+Calculator!$G$39&gt;Calculator!$G$39,Calculator!$G$39-(H8014+E8014+L8014+M8014-K8014),Calculator!$G$39),D8014),0)))</f>
        <v>0</v>
      </c>
    </row>
    <row r="8015" spans="1:14" ht="15.75" thickBot="1">
      <c r="A8015" s="33" t="str">
        <f ca="1">IF(C8015=Calculator!$H$27,"F",IF(Daily!D8015+Daily!H8015=0,IF(D8014+H8014&gt;0,"L",""),""))</f>
        <v/>
      </c>
      <c r="B8015" s="34">
        <v>8014</v>
      </c>
      <c r="C8015" s="19">
        <f t="shared" ca="1" si="501"/>
        <v>53944</v>
      </c>
      <c r="D8015" s="29">
        <f t="shared" ca="1" si="503"/>
        <v>0</v>
      </c>
      <c r="E8015" s="29">
        <f ca="1">IF(C8015&lt;Calculator!$D$26,0,IF(DAY($C8015)=1,IF(D8015-Calculator!$G$24&gt;0,Calculator!$G$24,D8015),0))</f>
        <v>0</v>
      </c>
      <c r="F8015" s="29">
        <f ca="1">IF(E8015&gt;0,D8015*Calculator!$G$22/12,0)</f>
        <v>0</v>
      </c>
      <c r="G8015" s="29">
        <f ca="1">IF(E8015&gt;0,(IFERROR(-PMT(Calculator!$G$22/12,Calculator!$G$23*12,Calculator!$G$20),0))-F8015,0)</f>
        <v>0</v>
      </c>
      <c r="H8015" s="29">
        <f t="shared" ca="1" si="504"/>
        <v>0</v>
      </c>
      <c r="I8015" s="29">
        <f t="shared" ca="1" si="502"/>
        <v>0</v>
      </c>
      <c r="J8015" s="30">
        <f>Calculator!$G$40</f>
        <v>6.5000000000000002E-2</v>
      </c>
      <c r="K8015" s="29">
        <f ca="1">IF(C8015&gt;=Calculator!$G$27,IF(DAY($C8015)=1,Calculator!$G$34/2,IF(DAY($C8015)=15,Calculator!$G$34/2,0)),0)</f>
        <v>0</v>
      </c>
      <c r="L8015" s="29">
        <f ca="1">IF(DAY($C8015)=28,IF(H8015=0,0,Calculator!$G$35),0)</f>
        <v>0</v>
      </c>
      <c r="M8015" s="29">
        <f ca="1">IF(I8015&gt;0,IF(DAY($C8015)=1,SUM(INDIRECT("I"&amp;(ROW(C8014)-DAY(C8014))):I8014),0),0)</f>
        <v>0</v>
      </c>
      <c r="N8015" s="29">
        <f ca="1">IF(C8015&lt;Calculator!$G$27,0,IF(C8015=Calculator!$G$27,Calculator!$G$39,IF(H8015-K8015&lt;=0,IF(D8015&gt;Calculator!$G$39,IF(H8015-K8015+E8015+L8015+M8015+Calculator!$G$39&gt;Calculator!$G$39,Calculator!$G$39-(H8015+E8015+L8015+M8015-K8015),Calculator!$G$39),D8015),0)))</f>
        <v>0</v>
      </c>
    </row>
    <row r="8016" spans="1:14" ht="15.75" thickBot="1">
      <c r="A8016" s="33" t="str">
        <f ca="1">IF(C8016=Calculator!$H$27,"F",IF(Daily!D8016+Daily!H8016=0,IF(D8015+H8015&gt;0,"L",""),""))</f>
        <v/>
      </c>
      <c r="B8016" s="34">
        <v>8015</v>
      </c>
      <c r="C8016" s="19">
        <f t="shared" ca="1" si="501"/>
        <v>53945</v>
      </c>
      <c r="D8016" s="29">
        <f t="shared" ca="1" si="503"/>
        <v>0</v>
      </c>
      <c r="E8016" s="29">
        <f ca="1">IF(C8016&lt;Calculator!$D$26,0,IF(DAY($C8016)=1,IF(D8016-Calculator!$G$24&gt;0,Calculator!$G$24,D8016),0))</f>
        <v>0</v>
      </c>
      <c r="F8016" s="29">
        <f ca="1">IF(E8016&gt;0,D8016*Calculator!$G$22/12,0)</f>
        <v>0</v>
      </c>
      <c r="G8016" s="29">
        <f ca="1">IF(E8016&gt;0,(IFERROR(-PMT(Calculator!$G$22/12,Calculator!$G$23*12,Calculator!$G$20),0))-F8016,0)</f>
        <v>0</v>
      </c>
      <c r="H8016" s="29">
        <f t="shared" ca="1" si="504"/>
        <v>0</v>
      </c>
      <c r="I8016" s="29">
        <f t="shared" ca="1" si="502"/>
        <v>0</v>
      </c>
      <c r="J8016" s="30">
        <f>Calculator!$G$40</f>
        <v>6.5000000000000002E-2</v>
      </c>
      <c r="K8016" s="29">
        <f ca="1">IF(C8016&gt;=Calculator!$G$27,IF(DAY($C8016)=1,Calculator!$G$34/2,IF(DAY($C8016)=15,Calculator!$G$34/2,0)),0)</f>
        <v>0</v>
      </c>
      <c r="L8016" s="29">
        <f ca="1">IF(DAY($C8016)=28,IF(H8016=0,0,Calculator!$G$35),0)</f>
        <v>0</v>
      </c>
      <c r="M8016" s="29">
        <f ca="1">IF(I8016&gt;0,IF(DAY($C8016)=1,SUM(INDIRECT("I"&amp;(ROW(C8015)-DAY(C8015))):I8015),0),0)</f>
        <v>0</v>
      </c>
      <c r="N8016" s="29">
        <f ca="1">IF(C8016&lt;Calculator!$G$27,0,IF(C8016=Calculator!$G$27,Calculator!$G$39,IF(H8016-K8016&lt;=0,IF(D8016&gt;Calculator!$G$39,IF(H8016-K8016+E8016+L8016+M8016+Calculator!$G$39&gt;Calculator!$G$39,Calculator!$G$39-(H8016+E8016+L8016+M8016-K8016),Calculator!$G$39),D8016),0)))</f>
        <v>0</v>
      </c>
    </row>
    <row r="8017" spans="1:14" ht="15.75" thickBot="1">
      <c r="A8017" s="33" t="str">
        <f ca="1">IF(C8017=Calculator!$H$27,"F",IF(Daily!D8017+Daily!H8017=0,IF(D8016+H8016&gt;0,"L",""),""))</f>
        <v/>
      </c>
      <c r="B8017" s="34">
        <v>8016</v>
      </c>
      <c r="C8017" s="19">
        <f t="shared" ca="1" si="501"/>
        <v>53946</v>
      </c>
      <c r="D8017" s="29">
        <f t="shared" ca="1" si="503"/>
        <v>0</v>
      </c>
      <c r="E8017" s="29">
        <f ca="1">IF(C8017&lt;Calculator!$D$26,0,IF(DAY($C8017)=1,IF(D8017-Calculator!$G$24&gt;0,Calculator!$G$24,D8017),0))</f>
        <v>0</v>
      </c>
      <c r="F8017" s="29">
        <f ca="1">IF(E8017&gt;0,D8017*Calculator!$G$22/12,0)</f>
        <v>0</v>
      </c>
      <c r="G8017" s="29">
        <f ca="1">IF(E8017&gt;0,(IFERROR(-PMT(Calculator!$G$22/12,Calculator!$G$23*12,Calculator!$G$20),0))-F8017,0)</f>
        <v>0</v>
      </c>
      <c r="H8017" s="29">
        <f t="shared" ca="1" si="504"/>
        <v>0</v>
      </c>
      <c r="I8017" s="29">
        <f t="shared" ca="1" si="502"/>
        <v>0</v>
      </c>
      <c r="J8017" s="30">
        <f>Calculator!$G$40</f>
        <v>6.5000000000000002E-2</v>
      </c>
      <c r="K8017" s="29">
        <f ca="1">IF(C8017&gt;=Calculator!$G$27,IF(DAY($C8017)=1,Calculator!$G$34/2,IF(DAY($C8017)=15,Calculator!$G$34/2,0)),0)</f>
        <v>0</v>
      </c>
      <c r="L8017" s="29">
        <f ca="1">IF(DAY($C8017)=28,IF(H8017=0,0,Calculator!$G$35),0)</f>
        <v>0</v>
      </c>
      <c r="M8017" s="29">
        <f ca="1">IF(I8017&gt;0,IF(DAY($C8017)=1,SUM(INDIRECT("I"&amp;(ROW(C8016)-DAY(C8016))):I8016),0),0)</f>
        <v>0</v>
      </c>
      <c r="N8017" s="29">
        <f ca="1">IF(C8017&lt;Calculator!$G$27,0,IF(C8017=Calculator!$G$27,Calculator!$G$39,IF(H8017-K8017&lt;=0,IF(D8017&gt;Calculator!$G$39,IF(H8017-K8017+E8017+L8017+M8017+Calculator!$G$39&gt;Calculator!$G$39,Calculator!$G$39-(H8017+E8017+L8017+M8017-K8017),Calculator!$G$39),D8017),0)))</f>
        <v>0</v>
      </c>
    </row>
    <row r="8018" spans="1:14" ht="15.75" thickBot="1">
      <c r="A8018" s="33" t="str">
        <f ca="1">IF(C8018=Calculator!$H$27,"F",IF(Daily!D8018+Daily!H8018=0,IF(D8017+H8017&gt;0,"L",""),""))</f>
        <v/>
      </c>
      <c r="B8018" s="34">
        <v>8017</v>
      </c>
      <c r="C8018" s="19">
        <f t="shared" ca="1" si="501"/>
        <v>53947</v>
      </c>
      <c r="D8018" s="29">
        <f t="shared" ca="1" si="503"/>
        <v>0</v>
      </c>
      <c r="E8018" s="29">
        <f ca="1">IF(C8018&lt;Calculator!$D$26,0,IF(DAY($C8018)=1,IF(D8018-Calculator!$G$24&gt;0,Calculator!$G$24,D8018),0))</f>
        <v>0</v>
      </c>
      <c r="F8018" s="29">
        <f ca="1">IF(E8018&gt;0,D8018*Calculator!$G$22/12,0)</f>
        <v>0</v>
      </c>
      <c r="G8018" s="29">
        <f ca="1">IF(E8018&gt;0,(IFERROR(-PMT(Calculator!$G$22/12,Calculator!$G$23*12,Calculator!$G$20),0))-F8018,0)</f>
        <v>0</v>
      </c>
      <c r="H8018" s="29">
        <f t="shared" ca="1" si="504"/>
        <v>0</v>
      </c>
      <c r="I8018" s="29">
        <f t="shared" ca="1" si="502"/>
        <v>0</v>
      </c>
      <c r="J8018" s="30">
        <f>Calculator!$G$40</f>
        <v>6.5000000000000002E-2</v>
      </c>
      <c r="K8018" s="29">
        <f ca="1">IF(C8018&gt;=Calculator!$G$27,IF(DAY($C8018)=1,Calculator!$G$34/2,IF(DAY($C8018)=15,Calculator!$G$34/2,0)),0)</f>
        <v>0</v>
      </c>
      <c r="L8018" s="29">
        <f ca="1">IF(DAY($C8018)=28,IF(H8018=0,0,Calculator!$G$35),0)</f>
        <v>0</v>
      </c>
      <c r="M8018" s="29">
        <f ca="1">IF(I8018&gt;0,IF(DAY($C8018)=1,SUM(INDIRECT("I"&amp;(ROW(C8017)-DAY(C8017))):I8017),0),0)</f>
        <v>0</v>
      </c>
      <c r="N8018" s="29">
        <f ca="1">IF(C8018&lt;Calculator!$G$27,0,IF(C8018=Calculator!$G$27,Calculator!$G$39,IF(H8018-K8018&lt;=0,IF(D8018&gt;Calculator!$G$39,IF(H8018-K8018+E8018+L8018+M8018+Calculator!$G$39&gt;Calculator!$G$39,Calculator!$G$39-(H8018+E8018+L8018+M8018-K8018),Calculator!$G$39),D8018),0)))</f>
        <v>0</v>
      </c>
    </row>
    <row r="8019" spans="1:14" ht="15.75" thickBot="1">
      <c r="A8019" s="33" t="str">
        <f ca="1">IF(C8019=Calculator!$H$27,"F",IF(Daily!D8019+Daily!H8019=0,IF(D8018+H8018&gt;0,"L",""),""))</f>
        <v/>
      </c>
      <c r="B8019" s="34">
        <v>8018</v>
      </c>
      <c r="C8019" s="19">
        <f t="shared" ca="1" si="501"/>
        <v>53948</v>
      </c>
      <c r="D8019" s="29">
        <f t="shared" ca="1" si="503"/>
        <v>0</v>
      </c>
      <c r="E8019" s="29">
        <f ca="1">IF(C8019&lt;Calculator!$D$26,0,IF(DAY($C8019)=1,IF(D8019-Calculator!$G$24&gt;0,Calculator!$G$24,D8019),0))</f>
        <v>0</v>
      </c>
      <c r="F8019" s="29">
        <f ca="1">IF(E8019&gt;0,D8019*Calculator!$G$22/12,0)</f>
        <v>0</v>
      </c>
      <c r="G8019" s="29">
        <f ca="1">IF(E8019&gt;0,(IFERROR(-PMT(Calculator!$G$22/12,Calculator!$G$23*12,Calculator!$G$20),0))-F8019,0)</f>
        <v>0</v>
      </c>
      <c r="H8019" s="29">
        <f t="shared" ca="1" si="504"/>
        <v>0</v>
      </c>
      <c r="I8019" s="29">
        <f t="shared" ca="1" si="502"/>
        <v>0</v>
      </c>
      <c r="J8019" s="30">
        <f>Calculator!$G$40</f>
        <v>6.5000000000000002E-2</v>
      </c>
      <c r="K8019" s="29">
        <f ca="1">IF(C8019&gt;=Calculator!$G$27,IF(DAY($C8019)=1,Calculator!$G$34/2,IF(DAY($C8019)=15,Calculator!$G$34/2,0)),0)</f>
        <v>0</v>
      </c>
      <c r="L8019" s="29">
        <f ca="1">IF(DAY($C8019)=28,IF(H8019=0,0,Calculator!$G$35),0)</f>
        <v>0</v>
      </c>
      <c r="M8019" s="29">
        <f ca="1">IF(I8019&gt;0,IF(DAY($C8019)=1,SUM(INDIRECT("I"&amp;(ROW(C8018)-DAY(C8018))):I8018),0),0)</f>
        <v>0</v>
      </c>
      <c r="N8019" s="29">
        <f ca="1">IF(C8019&lt;Calculator!$G$27,0,IF(C8019=Calculator!$G$27,Calculator!$G$39,IF(H8019-K8019&lt;=0,IF(D8019&gt;Calculator!$G$39,IF(H8019-K8019+E8019+L8019+M8019+Calculator!$G$39&gt;Calculator!$G$39,Calculator!$G$39-(H8019+E8019+L8019+M8019-K8019),Calculator!$G$39),D8019),0)))</f>
        <v>0</v>
      </c>
    </row>
    <row r="8020" spans="1:14" ht="15.75" thickBot="1">
      <c r="A8020" s="33" t="str">
        <f ca="1">IF(C8020=Calculator!$H$27,"F",IF(Daily!D8020+Daily!H8020=0,IF(D8019+H8019&gt;0,"L",""),""))</f>
        <v/>
      </c>
      <c r="B8020" s="34">
        <v>8019</v>
      </c>
      <c r="C8020" s="19">
        <f t="shared" ca="1" si="501"/>
        <v>53949</v>
      </c>
      <c r="D8020" s="29">
        <f t="shared" ca="1" si="503"/>
        <v>0</v>
      </c>
      <c r="E8020" s="29">
        <f ca="1">IF(C8020&lt;Calculator!$D$26,0,IF(DAY($C8020)=1,IF(D8020-Calculator!$G$24&gt;0,Calculator!$G$24,D8020),0))</f>
        <v>0</v>
      </c>
      <c r="F8020" s="29">
        <f ca="1">IF(E8020&gt;0,D8020*Calculator!$G$22/12,0)</f>
        <v>0</v>
      </c>
      <c r="G8020" s="29">
        <f ca="1">IF(E8020&gt;0,(IFERROR(-PMT(Calculator!$G$22/12,Calculator!$G$23*12,Calculator!$G$20),0))-F8020,0)</f>
        <v>0</v>
      </c>
      <c r="H8020" s="29">
        <f t="shared" ca="1" si="504"/>
        <v>0</v>
      </c>
      <c r="I8020" s="29">
        <f t="shared" ca="1" si="502"/>
        <v>0</v>
      </c>
      <c r="J8020" s="30">
        <f>Calculator!$G$40</f>
        <v>6.5000000000000002E-2</v>
      </c>
      <c r="K8020" s="29">
        <f ca="1">IF(C8020&gt;=Calculator!$G$27,IF(DAY($C8020)=1,Calculator!$G$34/2,IF(DAY($C8020)=15,Calculator!$G$34/2,0)),0)</f>
        <v>0</v>
      </c>
      <c r="L8020" s="29">
        <f ca="1">IF(DAY($C8020)=28,IF(H8020=0,0,Calculator!$G$35),0)</f>
        <v>0</v>
      </c>
      <c r="M8020" s="29">
        <f ca="1">IF(I8020&gt;0,IF(DAY($C8020)=1,SUM(INDIRECT("I"&amp;(ROW(C8019)-DAY(C8019))):I8019),0),0)</f>
        <v>0</v>
      </c>
      <c r="N8020" s="29">
        <f ca="1">IF(C8020&lt;Calculator!$G$27,0,IF(C8020=Calculator!$G$27,Calculator!$G$39,IF(H8020-K8020&lt;=0,IF(D8020&gt;Calculator!$G$39,IF(H8020-K8020+E8020+L8020+M8020+Calculator!$G$39&gt;Calculator!$G$39,Calculator!$G$39-(H8020+E8020+L8020+M8020-K8020),Calculator!$G$39),D8020),0)))</f>
        <v>0</v>
      </c>
    </row>
    <row r="8021" spans="1:14" ht="15.75" thickBot="1">
      <c r="A8021" s="33" t="str">
        <f ca="1">IF(C8021=Calculator!$H$27,"F",IF(Daily!D8021+Daily!H8021=0,IF(D8020+H8020&gt;0,"L",""),""))</f>
        <v/>
      </c>
      <c r="B8021" s="34">
        <v>8020</v>
      </c>
      <c r="C8021" s="19">
        <f t="shared" ca="1" si="501"/>
        <v>53950</v>
      </c>
      <c r="D8021" s="29">
        <f t="shared" ca="1" si="503"/>
        <v>0</v>
      </c>
      <c r="E8021" s="29">
        <f ca="1">IF(C8021&lt;Calculator!$D$26,0,IF(DAY($C8021)=1,IF(D8021-Calculator!$G$24&gt;0,Calculator!$G$24,D8021),0))</f>
        <v>0</v>
      </c>
      <c r="F8021" s="29">
        <f ca="1">IF(E8021&gt;0,D8021*Calculator!$G$22/12,0)</f>
        <v>0</v>
      </c>
      <c r="G8021" s="29">
        <f ca="1">IF(E8021&gt;0,(IFERROR(-PMT(Calculator!$G$22/12,Calculator!$G$23*12,Calculator!$G$20),0))-F8021,0)</f>
        <v>0</v>
      </c>
      <c r="H8021" s="29">
        <f t="shared" ca="1" si="504"/>
        <v>0</v>
      </c>
      <c r="I8021" s="29">
        <f t="shared" ca="1" si="502"/>
        <v>0</v>
      </c>
      <c r="J8021" s="30">
        <f>Calculator!$G$40</f>
        <v>6.5000000000000002E-2</v>
      </c>
      <c r="K8021" s="29">
        <f ca="1">IF(C8021&gt;=Calculator!$G$27,IF(DAY($C8021)=1,Calculator!$G$34/2,IF(DAY($C8021)=15,Calculator!$G$34/2,0)),0)</f>
        <v>4500</v>
      </c>
      <c r="L8021" s="29">
        <f ca="1">IF(DAY($C8021)=28,IF(H8021=0,0,Calculator!$G$35),0)</f>
        <v>0</v>
      </c>
      <c r="M8021" s="29">
        <f ca="1">IF(I8021&gt;0,IF(DAY($C8021)=1,SUM(INDIRECT("I"&amp;(ROW(C8020)-DAY(C8020))):I8020),0),0)</f>
        <v>0</v>
      </c>
      <c r="N8021" s="29">
        <f ca="1">IF(C8021&lt;Calculator!$G$27,0,IF(C8021=Calculator!$G$27,Calculator!$G$39,IF(H8021-K8021&lt;=0,IF(D8021&gt;Calculator!$G$39,IF(H8021-K8021+E8021+L8021+M8021+Calculator!$G$39&gt;Calculator!$G$39,Calculator!$G$39-(H8021+E8021+L8021+M8021-K8021),Calculator!$G$39),D8021),0)))</f>
        <v>0</v>
      </c>
    </row>
    <row r="8022" spans="1:14" ht="15.75" thickBot="1">
      <c r="A8022" s="33" t="str">
        <f ca="1">IF(C8022=Calculator!$H$27,"F",IF(Daily!D8022+Daily!H8022=0,IF(D8021+H8021&gt;0,"L",""),""))</f>
        <v/>
      </c>
      <c r="B8022" s="34">
        <v>8021</v>
      </c>
      <c r="C8022" s="19">
        <f t="shared" ca="1" si="501"/>
        <v>53951</v>
      </c>
      <c r="D8022" s="29">
        <f t="shared" ca="1" si="503"/>
        <v>0</v>
      </c>
      <c r="E8022" s="29">
        <f ca="1">IF(C8022&lt;Calculator!$D$26,0,IF(DAY($C8022)=1,IF(D8022-Calculator!$G$24&gt;0,Calculator!$G$24,D8022),0))</f>
        <v>0</v>
      </c>
      <c r="F8022" s="29">
        <f ca="1">IF(E8022&gt;0,D8022*Calculator!$G$22/12,0)</f>
        <v>0</v>
      </c>
      <c r="G8022" s="29">
        <f ca="1">IF(E8022&gt;0,(IFERROR(-PMT(Calculator!$G$22/12,Calculator!$G$23*12,Calculator!$G$20),0))-F8022,0)</f>
        <v>0</v>
      </c>
      <c r="H8022" s="29">
        <f t="shared" ca="1" si="504"/>
        <v>0</v>
      </c>
      <c r="I8022" s="29">
        <f t="shared" ca="1" si="502"/>
        <v>0</v>
      </c>
      <c r="J8022" s="30">
        <f>Calculator!$G$40</f>
        <v>6.5000000000000002E-2</v>
      </c>
      <c r="K8022" s="29">
        <f ca="1">IF(C8022&gt;=Calculator!$G$27,IF(DAY($C8022)=1,Calculator!$G$34/2,IF(DAY($C8022)=15,Calculator!$G$34/2,0)),0)</f>
        <v>0</v>
      </c>
      <c r="L8022" s="29">
        <f ca="1">IF(DAY($C8022)=28,IF(H8022=0,0,Calculator!$G$35),0)</f>
        <v>0</v>
      </c>
      <c r="M8022" s="29">
        <f ca="1">IF(I8022&gt;0,IF(DAY($C8022)=1,SUM(INDIRECT("I"&amp;(ROW(C8021)-DAY(C8021))):I8021),0),0)</f>
        <v>0</v>
      </c>
      <c r="N8022" s="29">
        <f ca="1">IF(C8022&lt;Calculator!$G$27,0,IF(C8022=Calculator!$G$27,Calculator!$G$39,IF(H8022-K8022&lt;=0,IF(D8022&gt;Calculator!$G$39,IF(H8022-K8022+E8022+L8022+M8022+Calculator!$G$39&gt;Calculator!$G$39,Calculator!$G$39-(H8022+E8022+L8022+M8022-K8022),Calculator!$G$39),D8022),0)))</f>
        <v>0</v>
      </c>
    </row>
    <row r="8023" spans="1:14" ht="15.75" thickBot="1">
      <c r="A8023" s="33" t="str">
        <f ca="1">IF(C8023=Calculator!$H$27,"F",IF(Daily!D8023+Daily!H8023=0,IF(D8022+H8022&gt;0,"L",""),""))</f>
        <v/>
      </c>
      <c r="B8023" s="34">
        <v>8022</v>
      </c>
      <c r="C8023" s="19">
        <f t="shared" ca="1" si="501"/>
        <v>53952</v>
      </c>
      <c r="D8023" s="29">
        <f t="shared" ca="1" si="503"/>
        <v>0</v>
      </c>
      <c r="E8023" s="29">
        <f ca="1">IF(C8023&lt;Calculator!$D$26,0,IF(DAY($C8023)=1,IF(D8023-Calculator!$G$24&gt;0,Calculator!$G$24,D8023),0))</f>
        <v>0</v>
      </c>
      <c r="F8023" s="29">
        <f ca="1">IF(E8023&gt;0,D8023*Calculator!$G$22/12,0)</f>
        <v>0</v>
      </c>
      <c r="G8023" s="29">
        <f ca="1">IF(E8023&gt;0,(IFERROR(-PMT(Calculator!$G$22/12,Calculator!$G$23*12,Calculator!$G$20),0))-F8023,0)</f>
        <v>0</v>
      </c>
      <c r="H8023" s="29">
        <f t="shared" ca="1" si="504"/>
        <v>0</v>
      </c>
      <c r="I8023" s="29">
        <f t="shared" ca="1" si="502"/>
        <v>0</v>
      </c>
      <c r="J8023" s="30">
        <f>Calculator!$G$40</f>
        <v>6.5000000000000002E-2</v>
      </c>
      <c r="K8023" s="29">
        <f ca="1">IF(C8023&gt;=Calculator!$G$27,IF(DAY($C8023)=1,Calculator!$G$34/2,IF(DAY($C8023)=15,Calculator!$G$34/2,0)),0)</f>
        <v>0</v>
      </c>
      <c r="L8023" s="29">
        <f ca="1">IF(DAY($C8023)=28,IF(H8023=0,0,Calculator!$G$35),0)</f>
        <v>0</v>
      </c>
      <c r="M8023" s="29">
        <f ca="1">IF(I8023&gt;0,IF(DAY($C8023)=1,SUM(INDIRECT("I"&amp;(ROW(C8022)-DAY(C8022))):I8022),0),0)</f>
        <v>0</v>
      </c>
      <c r="N8023" s="29">
        <f ca="1">IF(C8023&lt;Calculator!$G$27,0,IF(C8023=Calculator!$G$27,Calculator!$G$39,IF(H8023-K8023&lt;=0,IF(D8023&gt;Calculator!$G$39,IF(H8023-K8023+E8023+L8023+M8023+Calculator!$G$39&gt;Calculator!$G$39,Calculator!$G$39-(H8023+E8023+L8023+M8023-K8023),Calculator!$G$39),D8023),0)))</f>
        <v>0</v>
      </c>
    </row>
    <row r="8024" spans="1:14" ht="15.75" thickBot="1">
      <c r="A8024" s="33" t="str">
        <f ca="1">IF(C8024=Calculator!$H$27,"F",IF(Daily!D8024+Daily!H8024=0,IF(D8023+H8023&gt;0,"L",""),""))</f>
        <v/>
      </c>
      <c r="B8024" s="34">
        <v>8023</v>
      </c>
      <c r="C8024" s="19">
        <f t="shared" ca="1" si="501"/>
        <v>53953</v>
      </c>
      <c r="D8024" s="29">
        <f t="shared" ca="1" si="503"/>
        <v>0</v>
      </c>
      <c r="E8024" s="29">
        <f ca="1">IF(C8024&lt;Calculator!$D$26,0,IF(DAY($C8024)=1,IF(D8024-Calculator!$G$24&gt;0,Calculator!$G$24,D8024),0))</f>
        <v>0</v>
      </c>
      <c r="F8024" s="29">
        <f ca="1">IF(E8024&gt;0,D8024*Calculator!$G$22/12,0)</f>
        <v>0</v>
      </c>
      <c r="G8024" s="29">
        <f ca="1">IF(E8024&gt;0,(IFERROR(-PMT(Calculator!$G$22/12,Calculator!$G$23*12,Calculator!$G$20),0))-F8024,0)</f>
        <v>0</v>
      </c>
      <c r="H8024" s="29">
        <f t="shared" ca="1" si="504"/>
        <v>0</v>
      </c>
      <c r="I8024" s="29">
        <f t="shared" ca="1" si="502"/>
        <v>0</v>
      </c>
      <c r="J8024" s="30">
        <f>Calculator!$G$40</f>
        <v>6.5000000000000002E-2</v>
      </c>
      <c r="K8024" s="29">
        <f ca="1">IF(C8024&gt;=Calculator!$G$27,IF(DAY($C8024)=1,Calculator!$G$34/2,IF(DAY($C8024)=15,Calculator!$G$34/2,0)),0)</f>
        <v>0</v>
      </c>
      <c r="L8024" s="29">
        <f ca="1">IF(DAY($C8024)=28,IF(H8024=0,0,Calculator!$G$35),0)</f>
        <v>0</v>
      </c>
      <c r="M8024" s="29">
        <f ca="1">IF(I8024&gt;0,IF(DAY($C8024)=1,SUM(INDIRECT("I"&amp;(ROW(C8023)-DAY(C8023))):I8023),0),0)</f>
        <v>0</v>
      </c>
      <c r="N8024" s="29">
        <f ca="1">IF(C8024&lt;Calculator!$G$27,0,IF(C8024=Calculator!$G$27,Calculator!$G$39,IF(H8024-K8024&lt;=0,IF(D8024&gt;Calculator!$G$39,IF(H8024-K8024+E8024+L8024+M8024+Calculator!$G$39&gt;Calculator!$G$39,Calculator!$G$39-(H8024+E8024+L8024+M8024-K8024),Calculator!$G$39),D8024),0)))</f>
        <v>0</v>
      </c>
    </row>
    <row r="8025" spans="1:14" ht="15.75" thickBot="1">
      <c r="A8025" s="33" t="str">
        <f ca="1">IF(C8025=Calculator!$H$27,"F",IF(Daily!D8025+Daily!H8025=0,IF(D8024+H8024&gt;0,"L",""),""))</f>
        <v/>
      </c>
      <c r="B8025" s="34">
        <v>8024</v>
      </c>
      <c r="C8025" s="19">
        <f t="shared" ca="1" si="501"/>
        <v>53954</v>
      </c>
      <c r="D8025" s="29">
        <f t="shared" ca="1" si="503"/>
        <v>0</v>
      </c>
      <c r="E8025" s="29">
        <f ca="1">IF(C8025&lt;Calculator!$D$26,0,IF(DAY($C8025)=1,IF(D8025-Calculator!$G$24&gt;0,Calculator!$G$24,D8025),0))</f>
        <v>0</v>
      </c>
      <c r="F8025" s="29">
        <f ca="1">IF(E8025&gt;0,D8025*Calculator!$G$22/12,0)</f>
        <v>0</v>
      </c>
      <c r="G8025" s="29">
        <f ca="1">IF(E8025&gt;0,(IFERROR(-PMT(Calculator!$G$22/12,Calculator!$G$23*12,Calculator!$G$20),0))-F8025,0)</f>
        <v>0</v>
      </c>
      <c r="H8025" s="29">
        <f t="shared" ca="1" si="504"/>
        <v>0</v>
      </c>
      <c r="I8025" s="29">
        <f t="shared" ca="1" si="502"/>
        <v>0</v>
      </c>
      <c r="J8025" s="30">
        <f>Calculator!$G$40</f>
        <v>6.5000000000000002E-2</v>
      </c>
      <c r="K8025" s="29">
        <f ca="1">IF(C8025&gt;=Calculator!$G$27,IF(DAY($C8025)=1,Calculator!$G$34/2,IF(DAY($C8025)=15,Calculator!$G$34/2,0)),0)</f>
        <v>0</v>
      </c>
      <c r="L8025" s="29">
        <f ca="1">IF(DAY($C8025)=28,IF(H8025=0,0,Calculator!$G$35),0)</f>
        <v>0</v>
      </c>
      <c r="M8025" s="29">
        <f ca="1">IF(I8025&gt;0,IF(DAY($C8025)=1,SUM(INDIRECT("I"&amp;(ROW(C8024)-DAY(C8024))):I8024),0),0)</f>
        <v>0</v>
      </c>
      <c r="N8025" s="29">
        <f ca="1">IF(C8025&lt;Calculator!$G$27,0,IF(C8025=Calculator!$G$27,Calculator!$G$39,IF(H8025-K8025&lt;=0,IF(D8025&gt;Calculator!$G$39,IF(H8025-K8025+E8025+L8025+M8025+Calculator!$G$39&gt;Calculator!$G$39,Calculator!$G$39-(H8025+E8025+L8025+M8025-K8025),Calculator!$G$39),D8025),0)))</f>
        <v>0</v>
      </c>
    </row>
    <row r="8026" spans="1:14" ht="15.75" thickBot="1">
      <c r="A8026" s="33" t="str">
        <f ca="1">IF(C8026=Calculator!$H$27,"F",IF(Daily!D8026+Daily!H8026=0,IF(D8025+H8025&gt;0,"L",""),""))</f>
        <v/>
      </c>
      <c r="B8026" s="34">
        <v>8025</v>
      </c>
      <c r="C8026" s="19">
        <f t="shared" ca="1" si="501"/>
        <v>53955</v>
      </c>
      <c r="D8026" s="29">
        <f t="shared" ca="1" si="503"/>
        <v>0</v>
      </c>
      <c r="E8026" s="29">
        <f ca="1">IF(C8026&lt;Calculator!$D$26,0,IF(DAY($C8026)=1,IF(D8026-Calculator!$G$24&gt;0,Calculator!$G$24,D8026),0))</f>
        <v>0</v>
      </c>
      <c r="F8026" s="29">
        <f ca="1">IF(E8026&gt;0,D8026*Calculator!$G$22/12,0)</f>
        <v>0</v>
      </c>
      <c r="G8026" s="29">
        <f ca="1">IF(E8026&gt;0,(IFERROR(-PMT(Calculator!$G$22/12,Calculator!$G$23*12,Calculator!$G$20),0))-F8026,0)</f>
        <v>0</v>
      </c>
      <c r="H8026" s="29">
        <f t="shared" ca="1" si="504"/>
        <v>0</v>
      </c>
      <c r="I8026" s="29">
        <f t="shared" ca="1" si="502"/>
        <v>0</v>
      </c>
      <c r="J8026" s="30">
        <f>Calculator!$G$40</f>
        <v>6.5000000000000002E-2</v>
      </c>
      <c r="K8026" s="29">
        <f ca="1">IF(C8026&gt;=Calculator!$G$27,IF(DAY($C8026)=1,Calculator!$G$34/2,IF(DAY($C8026)=15,Calculator!$G$34/2,0)),0)</f>
        <v>0</v>
      </c>
      <c r="L8026" s="29">
        <f ca="1">IF(DAY($C8026)=28,IF(H8026=0,0,Calculator!$G$35),0)</f>
        <v>0</v>
      </c>
      <c r="M8026" s="29">
        <f ca="1">IF(I8026&gt;0,IF(DAY($C8026)=1,SUM(INDIRECT("I"&amp;(ROW(C8025)-DAY(C8025))):I8025),0),0)</f>
        <v>0</v>
      </c>
      <c r="N8026" s="29">
        <f ca="1">IF(C8026&lt;Calculator!$G$27,0,IF(C8026=Calculator!$G$27,Calculator!$G$39,IF(H8026-K8026&lt;=0,IF(D8026&gt;Calculator!$G$39,IF(H8026-K8026+E8026+L8026+M8026+Calculator!$G$39&gt;Calculator!$G$39,Calculator!$G$39-(H8026+E8026+L8026+M8026-K8026),Calculator!$G$39),D8026),0)))</f>
        <v>0</v>
      </c>
    </row>
    <row r="8027" spans="1:14" ht="15.75" thickBot="1">
      <c r="A8027" s="33" t="str">
        <f ca="1">IF(C8027=Calculator!$H$27,"F",IF(Daily!D8027+Daily!H8027=0,IF(D8026+H8026&gt;0,"L",""),""))</f>
        <v/>
      </c>
      <c r="B8027" s="34">
        <v>8026</v>
      </c>
      <c r="C8027" s="19">
        <f t="shared" ca="1" si="501"/>
        <v>53956</v>
      </c>
      <c r="D8027" s="29">
        <f t="shared" ca="1" si="503"/>
        <v>0</v>
      </c>
      <c r="E8027" s="29">
        <f ca="1">IF(C8027&lt;Calculator!$D$26,0,IF(DAY($C8027)=1,IF(D8027-Calculator!$G$24&gt;0,Calculator!$G$24,D8027),0))</f>
        <v>0</v>
      </c>
      <c r="F8027" s="29">
        <f ca="1">IF(E8027&gt;0,D8027*Calculator!$G$22/12,0)</f>
        <v>0</v>
      </c>
      <c r="G8027" s="29">
        <f ca="1">IF(E8027&gt;0,(IFERROR(-PMT(Calculator!$G$22/12,Calculator!$G$23*12,Calculator!$G$20),0))-F8027,0)</f>
        <v>0</v>
      </c>
      <c r="H8027" s="29">
        <f t="shared" ca="1" si="504"/>
        <v>0</v>
      </c>
      <c r="I8027" s="29">
        <f t="shared" ca="1" si="502"/>
        <v>0</v>
      </c>
      <c r="J8027" s="30">
        <f>Calculator!$G$40</f>
        <v>6.5000000000000002E-2</v>
      </c>
      <c r="K8027" s="29">
        <f ca="1">IF(C8027&gt;=Calculator!$G$27,IF(DAY($C8027)=1,Calculator!$G$34/2,IF(DAY($C8027)=15,Calculator!$G$34/2,0)),0)</f>
        <v>0</v>
      </c>
      <c r="L8027" s="29">
        <f ca="1">IF(DAY($C8027)=28,IF(H8027=0,0,Calculator!$G$35),0)</f>
        <v>0</v>
      </c>
      <c r="M8027" s="29">
        <f ca="1">IF(I8027&gt;0,IF(DAY($C8027)=1,SUM(INDIRECT("I"&amp;(ROW(C8026)-DAY(C8026))):I8026),0),0)</f>
        <v>0</v>
      </c>
      <c r="N8027" s="29">
        <f ca="1">IF(C8027&lt;Calculator!$G$27,0,IF(C8027=Calculator!$G$27,Calculator!$G$39,IF(H8027-K8027&lt;=0,IF(D8027&gt;Calculator!$G$39,IF(H8027-K8027+E8027+L8027+M8027+Calculator!$G$39&gt;Calculator!$G$39,Calculator!$G$39-(H8027+E8027+L8027+M8027-K8027),Calculator!$G$39),D8027),0)))</f>
        <v>0</v>
      </c>
    </row>
    <row r="8028" spans="1:14" ht="15.75" thickBot="1">
      <c r="A8028" s="33" t="str">
        <f ca="1">IF(C8028=Calculator!$H$27,"F",IF(Daily!D8028+Daily!H8028=0,IF(D8027+H8027&gt;0,"L",""),""))</f>
        <v/>
      </c>
      <c r="B8028" s="34">
        <v>8027</v>
      </c>
      <c r="C8028" s="19">
        <f t="shared" ca="1" si="501"/>
        <v>53957</v>
      </c>
      <c r="D8028" s="29">
        <f t="shared" ca="1" si="503"/>
        <v>0</v>
      </c>
      <c r="E8028" s="29">
        <f ca="1">IF(C8028&lt;Calculator!$D$26,0,IF(DAY($C8028)=1,IF(D8028-Calculator!$G$24&gt;0,Calculator!$G$24,D8028),0))</f>
        <v>0</v>
      </c>
      <c r="F8028" s="29">
        <f ca="1">IF(E8028&gt;0,D8028*Calculator!$G$22/12,0)</f>
        <v>0</v>
      </c>
      <c r="G8028" s="29">
        <f ca="1">IF(E8028&gt;0,(IFERROR(-PMT(Calculator!$G$22/12,Calculator!$G$23*12,Calculator!$G$20),0))-F8028,0)</f>
        <v>0</v>
      </c>
      <c r="H8028" s="29">
        <f t="shared" ca="1" si="504"/>
        <v>0</v>
      </c>
      <c r="I8028" s="29">
        <f t="shared" ca="1" si="502"/>
        <v>0</v>
      </c>
      <c r="J8028" s="30">
        <f>Calculator!$G$40</f>
        <v>6.5000000000000002E-2</v>
      </c>
      <c r="K8028" s="29">
        <f ca="1">IF(C8028&gt;=Calculator!$G$27,IF(DAY($C8028)=1,Calculator!$G$34/2,IF(DAY($C8028)=15,Calculator!$G$34/2,0)),0)</f>
        <v>0</v>
      </c>
      <c r="L8028" s="29">
        <f ca="1">IF(DAY($C8028)=28,IF(H8028=0,0,Calculator!$G$35),0)</f>
        <v>0</v>
      </c>
      <c r="M8028" s="29">
        <f ca="1">IF(I8028&gt;0,IF(DAY($C8028)=1,SUM(INDIRECT("I"&amp;(ROW(C8027)-DAY(C8027))):I8027),0),0)</f>
        <v>0</v>
      </c>
      <c r="N8028" s="29">
        <f ca="1">IF(C8028&lt;Calculator!$G$27,0,IF(C8028=Calculator!$G$27,Calculator!$G$39,IF(H8028-K8028&lt;=0,IF(D8028&gt;Calculator!$G$39,IF(H8028-K8028+E8028+L8028+M8028+Calculator!$G$39&gt;Calculator!$G$39,Calculator!$G$39-(H8028+E8028+L8028+M8028-K8028),Calculator!$G$39),D8028),0)))</f>
        <v>0</v>
      </c>
    </row>
    <row r="8029" spans="1:14" ht="15.75" thickBot="1">
      <c r="A8029" s="33" t="str">
        <f ca="1">IF(C8029=Calculator!$H$27,"F",IF(Daily!D8029+Daily!H8029=0,IF(D8028+H8028&gt;0,"L",""),""))</f>
        <v/>
      </c>
      <c r="B8029" s="34">
        <v>8028</v>
      </c>
      <c r="C8029" s="19">
        <f t="shared" ca="1" si="501"/>
        <v>53958</v>
      </c>
      <c r="D8029" s="29">
        <f t="shared" ca="1" si="503"/>
        <v>0</v>
      </c>
      <c r="E8029" s="29">
        <f ca="1">IF(C8029&lt;Calculator!$D$26,0,IF(DAY($C8029)=1,IF(D8029-Calculator!$G$24&gt;0,Calculator!$G$24,D8029),0))</f>
        <v>0</v>
      </c>
      <c r="F8029" s="29">
        <f ca="1">IF(E8029&gt;0,D8029*Calculator!$G$22/12,0)</f>
        <v>0</v>
      </c>
      <c r="G8029" s="29">
        <f ca="1">IF(E8029&gt;0,(IFERROR(-PMT(Calculator!$G$22/12,Calculator!$G$23*12,Calculator!$G$20),0))-F8029,0)</f>
        <v>0</v>
      </c>
      <c r="H8029" s="29">
        <f t="shared" ca="1" si="504"/>
        <v>0</v>
      </c>
      <c r="I8029" s="29">
        <f t="shared" ca="1" si="502"/>
        <v>0</v>
      </c>
      <c r="J8029" s="30">
        <f>Calculator!$G$40</f>
        <v>6.5000000000000002E-2</v>
      </c>
      <c r="K8029" s="29">
        <f ca="1">IF(C8029&gt;=Calculator!$G$27,IF(DAY($C8029)=1,Calculator!$G$34/2,IF(DAY($C8029)=15,Calculator!$G$34/2,0)),0)</f>
        <v>0</v>
      </c>
      <c r="L8029" s="29">
        <f ca="1">IF(DAY($C8029)=28,IF(H8029=0,0,Calculator!$G$35),0)</f>
        <v>0</v>
      </c>
      <c r="M8029" s="29">
        <f ca="1">IF(I8029&gt;0,IF(DAY($C8029)=1,SUM(INDIRECT("I"&amp;(ROW(C8028)-DAY(C8028))):I8028),0),0)</f>
        <v>0</v>
      </c>
      <c r="N8029" s="29">
        <f ca="1">IF(C8029&lt;Calculator!$G$27,0,IF(C8029=Calculator!$G$27,Calculator!$G$39,IF(H8029-K8029&lt;=0,IF(D8029&gt;Calculator!$G$39,IF(H8029-K8029+E8029+L8029+M8029+Calculator!$G$39&gt;Calculator!$G$39,Calculator!$G$39-(H8029+E8029+L8029+M8029-K8029),Calculator!$G$39),D8029),0)))</f>
        <v>0</v>
      </c>
    </row>
    <row r="8030" spans="1:14" ht="15.75" thickBot="1">
      <c r="A8030" s="33" t="str">
        <f ca="1">IF(C8030=Calculator!$H$27,"F",IF(Daily!D8030+Daily!H8030=0,IF(D8029+H8029&gt;0,"L",""),""))</f>
        <v/>
      </c>
      <c r="B8030" s="34">
        <v>8029</v>
      </c>
      <c r="C8030" s="19">
        <f t="shared" ca="1" si="501"/>
        <v>53959</v>
      </c>
      <c r="D8030" s="29">
        <f t="shared" ca="1" si="503"/>
        <v>0</v>
      </c>
      <c r="E8030" s="29">
        <f ca="1">IF(C8030&lt;Calculator!$D$26,0,IF(DAY($C8030)=1,IF(D8030-Calculator!$G$24&gt;0,Calculator!$G$24,D8030),0))</f>
        <v>0</v>
      </c>
      <c r="F8030" s="29">
        <f ca="1">IF(E8030&gt;0,D8030*Calculator!$G$22/12,0)</f>
        <v>0</v>
      </c>
      <c r="G8030" s="29">
        <f ca="1">IF(E8030&gt;0,(IFERROR(-PMT(Calculator!$G$22/12,Calculator!$G$23*12,Calculator!$G$20),0))-F8030,0)</f>
        <v>0</v>
      </c>
      <c r="H8030" s="29">
        <f t="shared" ca="1" si="504"/>
        <v>0</v>
      </c>
      <c r="I8030" s="29">
        <f t="shared" ca="1" si="502"/>
        <v>0</v>
      </c>
      <c r="J8030" s="30">
        <f>Calculator!$G$40</f>
        <v>6.5000000000000002E-2</v>
      </c>
      <c r="K8030" s="29">
        <f ca="1">IF(C8030&gt;=Calculator!$G$27,IF(DAY($C8030)=1,Calculator!$G$34/2,IF(DAY($C8030)=15,Calculator!$G$34/2,0)),0)</f>
        <v>0</v>
      </c>
      <c r="L8030" s="29">
        <f ca="1">IF(DAY($C8030)=28,IF(H8030=0,0,Calculator!$G$35),0)</f>
        <v>0</v>
      </c>
      <c r="M8030" s="29">
        <f ca="1">IF(I8030&gt;0,IF(DAY($C8030)=1,SUM(INDIRECT("I"&amp;(ROW(C8029)-DAY(C8029))):I8029),0),0)</f>
        <v>0</v>
      </c>
      <c r="N8030" s="29">
        <f ca="1">IF(C8030&lt;Calculator!$G$27,0,IF(C8030=Calculator!$G$27,Calculator!$G$39,IF(H8030-K8030&lt;=0,IF(D8030&gt;Calculator!$G$39,IF(H8030-K8030+E8030+L8030+M8030+Calculator!$G$39&gt;Calculator!$G$39,Calculator!$G$39-(H8030+E8030+L8030+M8030-K8030),Calculator!$G$39),D8030),0)))</f>
        <v>0</v>
      </c>
    </row>
    <row r="8031" spans="1:14" ht="15.75" thickBot="1">
      <c r="A8031" s="33" t="str">
        <f ca="1">IF(C8031=Calculator!$H$27,"F",IF(Daily!D8031+Daily!H8031=0,IF(D8030+H8030&gt;0,"L",""),""))</f>
        <v/>
      </c>
      <c r="B8031" s="34">
        <v>8030</v>
      </c>
      <c r="C8031" s="19">
        <f t="shared" ca="1" si="501"/>
        <v>53960</v>
      </c>
      <c r="D8031" s="29">
        <f t="shared" ca="1" si="503"/>
        <v>0</v>
      </c>
      <c r="E8031" s="29">
        <f ca="1">IF(C8031&lt;Calculator!$D$26,0,IF(DAY($C8031)=1,IF(D8031-Calculator!$G$24&gt;0,Calculator!$G$24,D8031),0))</f>
        <v>0</v>
      </c>
      <c r="F8031" s="29">
        <f ca="1">IF(E8031&gt;0,D8031*Calculator!$G$22/12,0)</f>
        <v>0</v>
      </c>
      <c r="G8031" s="29">
        <f ca="1">IF(E8031&gt;0,(IFERROR(-PMT(Calculator!$G$22/12,Calculator!$G$23*12,Calculator!$G$20),0))-F8031,0)</f>
        <v>0</v>
      </c>
      <c r="H8031" s="29">
        <f t="shared" ca="1" si="504"/>
        <v>0</v>
      </c>
      <c r="I8031" s="29">
        <f t="shared" ca="1" si="502"/>
        <v>0</v>
      </c>
      <c r="J8031" s="30">
        <f>Calculator!$G$40</f>
        <v>6.5000000000000002E-2</v>
      </c>
      <c r="K8031" s="29">
        <f ca="1">IF(C8031&gt;=Calculator!$G$27,IF(DAY($C8031)=1,Calculator!$G$34/2,IF(DAY($C8031)=15,Calculator!$G$34/2,0)),0)</f>
        <v>0</v>
      </c>
      <c r="L8031" s="29">
        <f ca="1">IF(DAY($C8031)=28,IF(H8031=0,0,Calculator!$G$35),0)</f>
        <v>0</v>
      </c>
      <c r="M8031" s="29">
        <f ca="1">IF(I8031&gt;0,IF(DAY($C8031)=1,SUM(INDIRECT("I"&amp;(ROW(C8030)-DAY(C8030))):I8030),0),0)</f>
        <v>0</v>
      </c>
      <c r="N8031" s="29">
        <f ca="1">IF(C8031&lt;Calculator!$G$27,0,IF(C8031=Calculator!$G$27,Calculator!$G$39,IF(H8031-K8031&lt;=0,IF(D8031&gt;Calculator!$G$39,IF(H8031-K8031+E8031+L8031+M8031+Calculator!$G$39&gt;Calculator!$G$39,Calculator!$G$39-(H8031+E8031+L8031+M8031-K8031),Calculator!$G$39),D8031),0)))</f>
        <v>0</v>
      </c>
    </row>
    <row r="8032" spans="1:14" ht="15.75" thickBot="1">
      <c r="A8032" s="33" t="str">
        <f ca="1">IF(C8032=Calculator!$H$27,"F",IF(Daily!D8032+Daily!H8032=0,IF(D8031+H8031&gt;0,"L",""),""))</f>
        <v/>
      </c>
      <c r="B8032" s="34">
        <v>8031</v>
      </c>
      <c r="C8032" s="19">
        <f t="shared" ca="1" si="501"/>
        <v>53961</v>
      </c>
      <c r="D8032" s="29">
        <f t="shared" ca="1" si="503"/>
        <v>0</v>
      </c>
      <c r="E8032" s="29">
        <f ca="1">IF(C8032&lt;Calculator!$D$26,0,IF(DAY($C8032)=1,IF(D8032-Calculator!$G$24&gt;0,Calculator!$G$24,D8032),0))</f>
        <v>0</v>
      </c>
      <c r="F8032" s="29">
        <f ca="1">IF(E8032&gt;0,D8032*Calculator!$G$22/12,0)</f>
        <v>0</v>
      </c>
      <c r="G8032" s="29">
        <f ca="1">IF(E8032&gt;0,(IFERROR(-PMT(Calculator!$G$22/12,Calculator!$G$23*12,Calculator!$G$20),0))-F8032,0)</f>
        <v>0</v>
      </c>
      <c r="H8032" s="29">
        <f t="shared" ca="1" si="504"/>
        <v>0</v>
      </c>
      <c r="I8032" s="29">
        <f t="shared" ca="1" si="502"/>
        <v>0</v>
      </c>
      <c r="J8032" s="30">
        <f>Calculator!$G$40</f>
        <v>6.5000000000000002E-2</v>
      </c>
      <c r="K8032" s="29">
        <f ca="1">IF(C8032&gt;=Calculator!$G$27,IF(DAY($C8032)=1,Calculator!$G$34/2,IF(DAY($C8032)=15,Calculator!$G$34/2,0)),0)</f>
        <v>0</v>
      </c>
      <c r="L8032" s="29">
        <f ca="1">IF(DAY($C8032)=28,IF(H8032=0,0,Calculator!$G$35),0)</f>
        <v>0</v>
      </c>
      <c r="M8032" s="29">
        <f ca="1">IF(I8032&gt;0,IF(DAY($C8032)=1,SUM(INDIRECT("I"&amp;(ROW(C8031)-DAY(C8031))):I8031),0),0)</f>
        <v>0</v>
      </c>
      <c r="N8032" s="29">
        <f ca="1">IF(C8032&lt;Calculator!$G$27,0,IF(C8032=Calculator!$G$27,Calculator!$G$39,IF(H8032-K8032&lt;=0,IF(D8032&gt;Calculator!$G$39,IF(H8032-K8032+E8032+L8032+M8032+Calculator!$G$39&gt;Calculator!$G$39,Calculator!$G$39-(H8032+E8032+L8032+M8032-K8032),Calculator!$G$39),D8032),0)))</f>
        <v>0</v>
      </c>
    </row>
    <row r="8033" spans="1:14" ht="15.75" thickBot="1">
      <c r="A8033" s="33" t="str">
        <f ca="1">IF(C8033=Calculator!$H$27,"F",IF(Daily!D8033+Daily!H8033=0,IF(D8032+H8032&gt;0,"L",""),""))</f>
        <v/>
      </c>
      <c r="B8033" s="34">
        <v>8032</v>
      </c>
      <c r="C8033" s="19">
        <f t="shared" ca="1" si="501"/>
        <v>53962</v>
      </c>
      <c r="D8033" s="29">
        <f t="shared" ca="1" si="503"/>
        <v>0</v>
      </c>
      <c r="E8033" s="29">
        <f ca="1">IF(C8033&lt;Calculator!$D$26,0,IF(DAY($C8033)=1,IF(D8033-Calculator!$G$24&gt;0,Calculator!$G$24,D8033),0))</f>
        <v>0</v>
      </c>
      <c r="F8033" s="29">
        <f ca="1">IF(E8033&gt;0,D8033*Calculator!$G$22/12,0)</f>
        <v>0</v>
      </c>
      <c r="G8033" s="29">
        <f ca="1">IF(E8033&gt;0,(IFERROR(-PMT(Calculator!$G$22/12,Calculator!$G$23*12,Calculator!$G$20),0))-F8033,0)</f>
        <v>0</v>
      </c>
      <c r="H8033" s="29">
        <f t="shared" ca="1" si="504"/>
        <v>0</v>
      </c>
      <c r="I8033" s="29">
        <f t="shared" ca="1" si="502"/>
        <v>0</v>
      </c>
      <c r="J8033" s="30">
        <f>Calculator!$G$40</f>
        <v>6.5000000000000002E-2</v>
      </c>
      <c r="K8033" s="29">
        <f ca="1">IF(C8033&gt;=Calculator!$G$27,IF(DAY($C8033)=1,Calculator!$G$34/2,IF(DAY($C8033)=15,Calculator!$G$34/2,0)),0)</f>
        <v>0</v>
      </c>
      <c r="L8033" s="29">
        <f ca="1">IF(DAY($C8033)=28,IF(H8033=0,0,Calculator!$G$35),0)</f>
        <v>0</v>
      </c>
      <c r="M8033" s="29">
        <f ca="1">IF(I8033&gt;0,IF(DAY($C8033)=1,SUM(INDIRECT("I"&amp;(ROW(C8032)-DAY(C8032))):I8032),0),0)</f>
        <v>0</v>
      </c>
      <c r="N8033" s="29">
        <f ca="1">IF(C8033&lt;Calculator!$G$27,0,IF(C8033=Calculator!$G$27,Calculator!$G$39,IF(H8033-K8033&lt;=0,IF(D8033&gt;Calculator!$G$39,IF(H8033-K8033+E8033+L8033+M8033+Calculator!$G$39&gt;Calculator!$G$39,Calculator!$G$39-(H8033+E8033+L8033+M8033-K8033),Calculator!$G$39),D8033),0)))</f>
        <v>0</v>
      </c>
    </row>
    <row r="8034" spans="1:14" ht="15.75" thickBot="1">
      <c r="A8034" s="33" t="str">
        <f ca="1">IF(C8034=Calculator!$H$27,"F",IF(Daily!D8034+Daily!H8034=0,IF(D8033+H8033&gt;0,"L",""),""))</f>
        <v/>
      </c>
      <c r="B8034" s="34">
        <v>8033</v>
      </c>
      <c r="C8034" s="19">
        <f t="shared" ca="1" si="501"/>
        <v>53963</v>
      </c>
      <c r="D8034" s="29">
        <f t="shared" ca="1" si="503"/>
        <v>0</v>
      </c>
      <c r="E8034" s="29">
        <f ca="1">IF(C8034&lt;Calculator!$D$26,0,IF(DAY($C8034)=1,IF(D8034-Calculator!$G$24&gt;0,Calculator!$G$24,D8034),0))</f>
        <v>0</v>
      </c>
      <c r="F8034" s="29">
        <f ca="1">IF(E8034&gt;0,D8034*Calculator!$G$22/12,0)</f>
        <v>0</v>
      </c>
      <c r="G8034" s="29">
        <f ca="1">IF(E8034&gt;0,(IFERROR(-PMT(Calculator!$G$22/12,Calculator!$G$23*12,Calculator!$G$20),0))-F8034,0)</f>
        <v>0</v>
      </c>
      <c r="H8034" s="29">
        <f t="shared" ca="1" si="504"/>
        <v>0</v>
      </c>
      <c r="I8034" s="29">
        <f t="shared" ca="1" si="502"/>
        <v>0</v>
      </c>
      <c r="J8034" s="30">
        <f>Calculator!$G$40</f>
        <v>6.5000000000000002E-2</v>
      </c>
      <c r="K8034" s="29">
        <f ca="1">IF(C8034&gt;=Calculator!$G$27,IF(DAY($C8034)=1,Calculator!$G$34/2,IF(DAY($C8034)=15,Calculator!$G$34/2,0)),0)</f>
        <v>0</v>
      </c>
      <c r="L8034" s="29">
        <f ca="1">IF(DAY($C8034)=28,IF(H8034=0,0,Calculator!$G$35),0)</f>
        <v>0</v>
      </c>
      <c r="M8034" s="29">
        <f ca="1">IF(I8034&gt;0,IF(DAY($C8034)=1,SUM(INDIRECT("I"&amp;(ROW(C8033)-DAY(C8033))):I8033),0),0)</f>
        <v>0</v>
      </c>
      <c r="N8034" s="29">
        <f ca="1">IF(C8034&lt;Calculator!$G$27,0,IF(C8034=Calculator!$G$27,Calculator!$G$39,IF(H8034-K8034&lt;=0,IF(D8034&gt;Calculator!$G$39,IF(H8034-K8034+E8034+L8034+M8034+Calculator!$G$39&gt;Calculator!$G$39,Calculator!$G$39-(H8034+E8034+L8034+M8034-K8034),Calculator!$G$39),D8034),0)))</f>
        <v>0</v>
      </c>
    </row>
    <row r="8035" spans="1:14" ht="15.75" thickBot="1">
      <c r="A8035" s="33" t="str">
        <f ca="1">IF(C8035=Calculator!$H$27,"F",IF(Daily!D8035+Daily!H8035=0,IF(D8034+H8034&gt;0,"L",""),""))</f>
        <v/>
      </c>
      <c r="B8035" s="34">
        <v>8034</v>
      </c>
      <c r="C8035" s="19">
        <f t="shared" ca="1" si="501"/>
        <v>53964</v>
      </c>
      <c r="D8035" s="29">
        <f t="shared" ca="1" si="503"/>
        <v>0</v>
      </c>
      <c r="E8035" s="29">
        <f ca="1">IF(C8035&lt;Calculator!$D$26,0,IF(DAY($C8035)=1,IF(D8035-Calculator!$G$24&gt;0,Calculator!$G$24,D8035),0))</f>
        <v>0</v>
      </c>
      <c r="F8035" s="29">
        <f ca="1">IF(E8035&gt;0,D8035*Calculator!$G$22/12,0)</f>
        <v>0</v>
      </c>
      <c r="G8035" s="29">
        <f ca="1">IF(E8035&gt;0,(IFERROR(-PMT(Calculator!$G$22/12,Calculator!$G$23*12,Calculator!$G$20),0))-F8035,0)</f>
        <v>0</v>
      </c>
      <c r="H8035" s="29">
        <f t="shared" ca="1" si="504"/>
        <v>0</v>
      </c>
      <c r="I8035" s="29">
        <f t="shared" ca="1" si="502"/>
        <v>0</v>
      </c>
      <c r="J8035" s="30">
        <f>Calculator!$G$40</f>
        <v>6.5000000000000002E-2</v>
      </c>
      <c r="K8035" s="29">
        <f ca="1">IF(C8035&gt;=Calculator!$G$27,IF(DAY($C8035)=1,Calculator!$G$34/2,IF(DAY($C8035)=15,Calculator!$G$34/2,0)),0)</f>
        <v>0</v>
      </c>
      <c r="L8035" s="29">
        <f ca="1">IF(DAY($C8035)=28,IF(H8035=0,0,Calculator!$G$35),0)</f>
        <v>0</v>
      </c>
      <c r="M8035" s="29">
        <f ca="1">IF(I8035&gt;0,IF(DAY($C8035)=1,SUM(INDIRECT("I"&amp;(ROW(C8034)-DAY(C8034))):I8034),0),0)</f>
        <v>0</v>
      </c>
      <c r="N8035" s="29">
        <f ca="1">IF(C8035&lt;Calculator!$G$27,0,IF(C8035=Calculator!$G$27,Calculator!$G$39,IF(H8035-K8035&lt;=0,IF(D8035&gt;Calculator!$G$39,IF(H8035-K8035+E8035+L8035+M8035+Calculator!$G$39&gt;Calculator!$G$39,Calculator!$G$39-(H8035+E8035+L8035+M8035-K8035),Calculator!$G$39),D8035),0)))</f>
        <v>0</v>
      </c>
    </row>
    <row r="8036" spans="1:14" ht="15.75" thickBot="1">
      <c r="A8036" s="33" t="str">
        <f ca="1">IF(C8036=Calculator!$H$27,"F",IF(Daily!D8036+Daily!H8036=0,IF(D8035+H8035&gt;0,"L",""),""))</f>
        <v/>
      </c>
      <c r="B8036" s="34">
        <v>8035</v>
      </c>
      <c r="C8036" s="19">
        <f t="shared" ca="1" si="501"/>
        <v>53965</v>
      </c>
      <c r="D8036" s="29">
        <f t="shared" ca="1" si="503"/>
        <v>0</v>
      </c>
      <c r="E8036" s="29">
        <f ca="1">IF(C8036&lt;Calculator!$D$26,0,IF(DAY($C8036)=1,IF(D8036-Calculator!$G$24&gt;0,Calculator!$G$24,D8036),0))</f>
        <v>0</v>
      </c>
      <c r="F8036" s="29">
        <f ca="1">IF(E8036&gt;0,D8036*Calculator!$G$22/12,0)</f>
        <v>0</v>
      </c>
      <c r="G8036" s="29">
        <f ca="1">IF(E8036&gt;0,(IFERROR(-PMT(Calculator!$G$22/12,Calculator!$G$23*12,Calculator!$G$20),0))-F8036,0)</f>
        <v>0</v>
      </c>
      <c r="H8036" s="29">
        <f t="shared" ca="1" si="504"/>
        <v>0</v>
      </c>
      <c r="I8036" s="29">
        <f t="shared" ca="1" si="502"/>
        <v>0</v>
      </c>
      <c r="J8036" s="30">
        <f>Calculator!$G$40</f>
        <v>6.5000000000000002E-2</v>
      </c>
      <c r="K8036" s="29">
        <f ca="1">IF(C8036&gt;=Calculator!$G$27,IF(DAY($C8036)=1,Calculator!$G$34/2,IF(DAY($C8036)=15,Calculator!$G$34/2,0)),0)</f>
        <v>0</v>
      </c>
      <c r="L8036" s="29">
        <f ca="1">IF(DAY($C8036)=28,IF(H8036=0,0,Calculator!$G$35),0)</f>
        <v>0</v>
      </c>
      <c r="M8036" s="29">
        <f ca="1">IF(I8036&gt;0,IF(DAY($C8036)=1,SUM(INDIRECT("I"&amp;(ROW(C8035)-DAY(C8035))):I8035),0),0)</f>
        <v>0</v>
      </c>
      <c r="N8036" s="29">
        <f ca="1">IF(C8036&lt;Calculator!$G$27,0,IF(C8036=Calculator!$G$27,Calculator!$G$39,IF(H8036-K8036&lt;=0,IF(D8036&gt;Calculator!$G$39,IF(H8036-K8036+E8036+L8036+M8036+Calculator!$G$39&gt;Calculator!$G$39,Calculator!$G$39-(H8036+E8036+L8036+M8036-K8036),Calculator!$G$39),D8036),0)))</f>
        <v>0</v>
      </c>
    </row>
    <row r="8037" spans="1:14" ht="15.75" thickBot="1">
      <c r="A8037" s="33" t="str">
        <f ca="1">IF(C8037=Calculator!$H$27,"F",IF(Daily!D8037+Daily!H8037=0,IF(D8036+H8036&gt;0,"L",""),""))</f>
        <v/>
      </c>
      <c r="B8037" s="34">
        <v>8036</v>
      </c>
      <c r="C8037" s="19">
        <f t="shared" ca="1" si="501"/>
        <v>53966</v>
      </c>
      <c r="D8037" s="29">
        <f t="shared" ca="1" si="503"/>
        <v>0</v>
      </c>
      <c r="E8037" s="29">
        <f ca="1">IF(C8037&lt;Calculator!$D$26,0,IF(DAY($C8037)=1,IF(D8037-Calculator!$G$24&gt;0,Calculator!$G$24,D8037),0))</f>
        <v>0</v>
      </c>
      <c r="F8037" s="29">
        <f ca="1">IF(E8037&gt;0,D8037*Calculator!$G$22/12,0)</f>
        <v>0</v>
      </c>
      <c r="G8037" s="29">
        <f ca="1">IF(E8037&gt;0,(IFERROR(-PMT(Calculator!$G$22/12,Calculator!$G$23*12,Calculator!$G$20),0))-F8037,0)</f>
        <v>0</v>
      </c>
      <c r="H8037" s="29">
        <f t="shared" ca="1" si="504"/>
        <v>0</v>
      </c>
      <c r="I8037" s="29">
        <f t="shared" ca="1" si="502"/>
        <v>0</v>
      </c>
      <c r="J8037" s="30">
        <f>Calculator!$G$40</f>
        <v>6.5000000000000002E-2</v>
      </c>
      <c r="K8037" s="29">
        <f ca="1">IF(C8037&gt;=Calculator!$G$27,IF(DAY($C8037)=1,Calculator!$G$34/2,IF(DAY($C8037)=15,Calculator!$G$34/2,0)),0)</f>
        <v>4500</v>
      </c>
      <c r="L8037" s="29">
        <f ca="1">IF(DAY($C8037)=28,IF(H8037=0,0,Calculator!$G$35),0)</f>
        <v>0</v>
      </c>
      <c r="M8037" s="29">
        <f ca="1">IF(I8037&gt;0,IF(DAY($C8037)=1,SUM(INDIRECT("I"&amp;(ROW(C8036)-DAY(C8036))):I8036),0),0)</f>
        <v>0</v>
      </c>
      <c r="N8037" s="29">
        <f ca="1">IF(C8037&lt;Calculator!$G$27,0,IF(C8037=Calculator!$G$27,Calculator!$G$39,IF(H8037-K8037&lt;=0,IF(D8037&gt;Calculator!$G$39,IF(H8037-K8037+E8037+L8037+M8037+Calculator!$G$39&gt;Calculator!$G$39,Calculator!$G$39-(H8037+E8037+L8037+M8037-K8037),Calculator!$G$39),D8037),0)))</f>
        <v>0</v>
      </c>
    </row>
    <row r="8038" spans="1:14" ht="15.75" thickBot="1">
      <c r="A8038" s="33" t="str">
        <f ca="1">IF(C8038=Calculator!$H$27,"F",IF(Daily!D8038+Daily!H8038=0,IF(D8037+H8037&gt;0,"L",""),""))</f>
        <v/>
      </c>
      <c r="B8038" s="34">
        <v>8037</v>
      </c>
      <c r="C8038" s="19">
        <f t="shared" ca="1" si="501"/>
        <v>53967</v>
      </c>
      <c r="D8038" s="29">
        <f t="shared" ca="1" si="503"/>
        <v>0</v>
      </c>
      <c r="E8038" s="29">
        <f ca="1">IF(C8038&lt;Calculator!$D$26,0,IF(DAY($C8038)=1,IF(D8038-Calculator!$G$24&gt;0,Calculator!$G$24,D8038),0))</f>
        <v>0</v>
      </c>
      <c r="F8038" s="29">
        <f ca="1">IF(E8038&gt;0,D8038*Calculator!$G$22/12,0)</f>
        <v>0</v>
      </c>
      <c r="G8038" s="29">
        <f ca="1">IF(E8038&gt;0,(IFERROR(-PMT(Calculator!$G$22/12,Calculator!$G$23*12,Calculator!$G$20),0))-F8038,0)</f>
        <v>0</v>
      </c>
      <c r="H8038" s="29">
        <f t="shared" ca="1" si="504"/>
        <v>0</v>
      </c>
      <c r="I8038" s="29">
        <f t="shared" ca="1" si="502"/>
        <v>0</v>
      </c>
      <c r="J8038" s="30">
        <f>Calculator!$G$40</f>
        <v>6.5000000000000002E-2</v>
      </c>
      <c r="K8038" s="29">
        <f ca="1">IF(C8038&gt;=Calculator!$G$27,IF(DAY($C8038)=1,Calculator!$G$34/2,IF(DAY($C8038)=15,Calculator!$G$34/2,0)),0)</f>
        <v>0</v>
      </c>
      <c r="L8038" s="29">
        <f ca="1">IF(DAY($C8038)=28,IF(H8038=0,0,Calculator!$G$35),0)</f>
        <v>0</v>
      </c>
      <c r="M8038" s="29">
        <f ca="1">IF(I8038&gt;0,IF(DAY($C8038)=1,SUM(INDIRECT("I"&amp;(ROW(C8037)-DAY(C8037))):I8037),0),0)</f>
        <v>0</v>
      </c>
      <c r="N8038" s="29">
        <f ca="1">IF(C8038&lt;Calculator!$G$27,0,IF(C8038=Calculator!$G$27,Calculator!$G$39,IF(H8038-K8038&lt;=0,IF(D8038&gt;Calculator!$G$39,IF(H8038-K8038+E8038+L8038+M8038+Calculator!$G$39&gt;Calculator!$G$39,Calculator!$G$39-(H8038+E8038+L8038+M8038-K8038),Calculator!$G$39),D8038),0)))</f>
        <v>0</v>
      </c>
    </row>
    <row r="8039" spans="1:14" ht="15.75" thickBot="1">
      <c r="A8039" s="33" t="str">
        <f ca="1">IF(C8039=Calculator!$H$27,"F",IF(Daily!D8039+Daily!H8039=0,IF(D8038+H8038&gt;0,"L",""),""))</f>
        <v/>
      </c>
      <c r="B8039" s="34">
        <v>8038</v>
      </c>
      <c r="C8039" s="19">
        <f t="shared" ca="1" si="501"/>
        <v>53968</v>
      </c>
      <c r="D8039" s="29">
        <f t="shared" ca="1" si="503"/>
        <v>0</v>
      </c>
      <c r="E8039" s="29">
        <f ca="1">IF(C8039&lt;Calculator!$D$26,0,IF(DAY($C8039)=1,IF(D8039-Calculator!$G$24&gt;0,Calculator!$G$24,D8039),0))</f>
        <v>0</v>
      </c>
      <c r="F8039" s="29">
        <f ca="1">IF(E8039&gt;0,D8039*Calculator!$G$22/12,0)</f>
        <v>0</v>
      </c>
      <c r="G8039" s="29">
        <f ca="1">IF(E8039&gt;0,(IFERROR(-PMT(Calculator!$G$22/12,Calculator!$G$23*12,Calculator!$G$20),0))-F8039,0)</f>
        <v>0</v>
      </c>
      <c r="H8039" s="29">
        <f t="shared" ca="1" si="504"/>
        <v>0</v>
      </c>
      <c r="I8039" s="29">
        <f t="shared" ca="1" si="502"/>
        <v>0</v>
      </c>
      <c r="J8039" s="30">
        <f>Calculator!$G$40</f>
        <v>6.5000000000000002E-2</v>
      </c>
      <c r="K8039" s="29">
        <f ca="1">IF(C8039&gt;=Calculator!$G$27,IF(DAY($C8039)=1,Calculator!$G$34/2,IF(DAY($C8039)=15,Calculator!$G$34/2,0)),0)</f>
        <v>0</v>
      </c>
      <c r="L8039" s="29">
        <f ca="1">IF(DAY($C8039)=28,IF(H8039=0,0,Calculator!$G$35),0)</f>
        <v>0</v>
      </c>
      <c r="M8039" s="29">
        <f ca="1">IF(I8039&gt;0,IF(DAY($C8039)=1,SUM(INDIRECT("I"&amp;(ROW(C8038)-DAY(C8038))):I8038),0),0)</f>
        <v>0</v>
      </c>
      <c r="N8039" s="29">
        <f ca="1">IF(C8039&lt;Calculator!$G$27,0,IF(C8039=Calculator!$G$27,Calculator!$G$39,IF(H8039-K8039&lt;=0,IF(D8039&gt;Calculator!$G$39,IF(H8039-K8039+E8039+L8039+M8039+Calculator!$G$39&gt;Calculator!$G$39,Calculator!$G$39-(H8039+E8039+L8039+M8039-K8039),Calculator!$G$39),D8039),0)))</f>
        <v>0</v>
      </c>
    </row>
    <row r="8040" spans="1:14" ht="15.75" thickBot="1">
      <c r="A8040" s="33" t="str">
        <f ca="1">IF(C8040=Calculator!$H$27,"F",IF(Daily!D8040+Daily!H8040=0,IF(D8039+H8039&gt;0,"L",""),""))</f>
        <v/>
      </c>
      <c r="B8040" s="34">
        <v>8039</v>
      </c>
      <c r="C8040" s="19">
        <f t="shared" ca="1" si="501"/>
        <v>53969</v>
      </c>
      <c r="D8040" s="29">
        <f t="shared" ca="1" si="503"/>
        <v>0</v>
      </c>
      <c r="E8040" s="29">
        <f ca="1">IF(C8040&lt;Calculator!$D$26,0,IF(DAY($C8040)=1,IF(D8040-Calculator!$G$24&gt;0,Calculator!$G$24,D8040),0))</f>
        <v>0</v>
      </c>
      <c r="F8040" s="29">
        <f ca="1">IF(E8040&gt;0,D8040*Calculator!$G$22/12,0)</f>
        <v>0</v>
      </c>
      <c r="G8040" s="29">
        <f ca="1">IF(E8040&gt;0,(IFERROR(-PMT(Calculator!$G$22/12,Calculator!$G$23*12,Calculator!$G$20),0))-F8040,0)</f>
        <v>0</v>
      </c>
      <c r="H8040" s="29">
        <f t="shared" ca="1" si="504"/>
        <v>0</v>
      </c>
      <c r="I8040" s="29">
        <f t="shared" ca="1" si="502"/>
        <v>0</v>
      </c>
      <c r="J8040" s="30">
        <f>Calculator!$G$40</f>
        <v>6.5000000000000002E-2</v>
      </c>
      <c r="K8040" s="29">
        <f ca="1">IF(C8040&gt;=Calculator!$G$27,IF(DAY($C8040)=1,Calculator!$G$34/2,IF(DAY($C8040)=15,Calculator!$G$34/2,0)),0)</f>
        <v>0</v>
      </c>
      <c r="L8040" s="29">
        <f ca="1">IF(DAY($C8040)=28,IF(H8040=0,0,Calculator!$G$35),0)</f>
        <v>0</v>
      </c>
      <c r="M8040" s="29">
        <f ca="1">IF(I8040&gt;0,IF(DAY($C8040)=1,SUM(INDIRECT("I"&amp;(ROW(C8039)-DAY(C8039))):I8039),0),0)</f>
        <v>0</v>
      </c>
      <c r="N8040" s="29">
        <f ca="1">IF(C8040&lt;Calculator!$G$27,0,IF(C8040=Calculator!$G$27,Calculator!$G$39,IF(H8040-K8040&lt;=0,IF(D8040&gt;Calculator!$G$39,IF(H8040-K8040+E8040+L8040+M8040+Calculator!$G$39&gt;Calculator!$G$39,Calculator!$G$39-(H8040+E8040+L8040+M8040-K8040),Calculator!$G$39),D8040),0)))</f>
        <v>0</v>
      </c>
    </row>
    <row r="8041" spans="1:14" ht="15.75" thickBot="1">
      <c r="A8041" s="33" t="str">
        <f ca="1">IF(C8041=Calculator!$H$27,"F",IF(Daily!D8041+Daily!H8041=0,IF(D8040+H8040&gt;0,"L",""),""))</f>
        <v/>
      </c>
      <c r="B8041" s="34">
        <v>8040</v>
      </c>
      <c r="C8041" s="19">
        <f t="shared" ca="1" si="501"/>
        <v>53970</v>
      </c>
      <c r="D8041" s="29">
        <f t="shared" ca="1" si="503"/>
        <v>0</v>
      </c>
      <c r="E8041" s="29">
        <f ca="1">IF(C8041&lt;Calculator!$D$26,0,IF(DAY($C8041)=1,IF(D8041-Calculator!$G$24&gt;0,Calculator!$G$24,D8041),0))</f>
        <v>0</v>
      </c>
      <c r="F8041" s="29">
        <f ca="1">IF(E8041&gt;0,D8041*Calculator!$G$22/12,0)</f>
        <v>0</v>
      </c>
      <c r="G8041" s="29">
        <f ca="1">IF(E8041&gt;0,(IFERROR(-PMT(Calculator!$G$22/12,Calculator!$G$23*12,Calculator!$G$20),0))-F8041,0)</f>
        <v>0</v>
      </c>
      <c r="H8041" s="29">
        <f t="shared" ca="1" si="504"/>
        <v>0</v>
      </c>
      <c r="I8041" s="29">
        <f t="shared" ca="1" si="502"/>
        <v>0</v>
      </c>
      <c r="J8041" s="30">
        <f>Calculator!$G$40</f>
        <v>6.5000000000000002E-2</v>
      </c>
      <c r="K8041" s="29">
        <f ca="1">IF(C8041&gt;=Calculator!$G$27,IF(DAY($C8041)=1,Calculator!$G$34/2,IF(DAY($C8041)=15,Calculator!$G$34/2,0)),0)</f>
        <v>0</v>
      </c>
      <c r="L8041" s="29">
        <f ca="1">IF(DAY($C8041)=28,IF(H8041=0,0,Calculator!$G$35),0)</f>
        <v>0</v>
      </c>
      <c r="M8041" s="29">
        <f ca="1">IF(I8041&gt;0,IF(DAY($C8041)=1,SUM(INDIRECT("I"&amp;(ROW(C8040)-DAY(C8040))):I8040),0),0)</f>
        <v>0</v>
      </c>
      <c r="N8041" s="29">
        <f ca="1">IF(C8041&lt;Calculator!$G$27,0,IF(C8041=Calculator!$G$27,Calculator!$G$39,IF(H8041-K8041&lt;=0,IF(D8041&gt;Calculator!$G$39,IF(H8041-K8041+E8041+L8041+M8041+Calculator!$G$39&gt;Calculator!$G$39,Calculator!$G$39-(H8041+E8041+L8041+M8041-K8041),Calculator!$G$39),D8041),0)))</f>
        <v>0</v>
      </c>
    </row>
    <row r="8042" spans="1:14" ht="15.75" thickBot="1">
      <c r="A8042" s="33" t="str">
        <f ca="1">IF(C8042=Calculator!$H$27,"F",IF(Daily!D8042+Daily!H8042=0,IF(D8041+H8041&gt;0,"L",""),""))</f>
        <v/>
      </c>
      <c r="B8042" s="34">
        <v>8041</v>
      </c>
      <c r="C8042" s="19">
        <f t="shared" ca="1" si="501"/>
        <v>53971</v>
      </c>
      <c r="D8042" s="29">
        <f t="shared" ca="1" si="503"/>
        <v>0</v>
      </c>
      <c r="E8042" s="29">
        <f ca="1">IF(C8042&lt;Calculator!$D$26,0,IF(DAY($C8042)=1,IF(D8042-Calculator!$G$24&gt;0,Calculator!$G$24,D8042),0))</f>
        <v>0</v>
      </c>
      <c r="F8042" s="29">
        <f ca="1">IF(E8042&gt;0,D8042*Calculator!$G$22/12,0)</f>
        <v>0</v>
      </c>
      <c r="G8042" s="29">
        <f ca="1">IF(E8042&gt;0,(IFERROR(-PMT(Calculator!$G$22/12,Calculator!$G$23*12,Calculator!$G$20),0))-F8042,0)</f>
        <v>0</v>
      </c>
      <c r="H8042" s="29">
        <f t="shared" ca="1" si="504"/>
        <v>0</v>
      </c>
      <c r="I8042" s="29">
        <f t="shared" ca="1" si="502"/>
        <v>0</v>
      </c>
      <c r="J8042" s="30">
        <f>Calculator!$G$40</f>
        <v>6.5000000000000002E-2</v>
      </c>
      <c r="K8042" s="29">
        <f ca="1">IF(C8042&gt;=Calculator!$G$27,IF(DAY($C8042)=1,Calculator!$G$34/2,IF(DAY($C8042)=15,Calculator!$G$34/2,0)),0)</f>
        <v>0</v>
      </c>
      <c r="L8042" s="29">
        <f ca="1">IF(DAY($C8042)=28,IF(H8042=0,0,Calculator!$G$35),0)</f>
        <v>0</v>
      </c>
      <c r="M8042" s="29">
        <f ca="1">IF(I8042&gt;0,IF(DAY($C8042)=1,SUM(INDIRECT("I"&amp;(ROW(C8041)-DAY(C8041))):I8041),0),0)</f>
        <v>0</v>
      </c>
      <c r="N8042" s="29">
        <f ca="1">IF(C8042&lt;Calculator!$G$27,0,IF(C8042=Calculator!$G$27,Calculator!$G$39,IF(H8042-K8042&lt;=0,IF(D8042&gt;Calculator!$G$39,IF(H8042-K8042+E8042+L8042+M8042+Calculator!$G$39&gt;Calculator!$G$39,Calculator!$G$39-(H8042+E8042+L8042+M8042-K8042),Calculator!$G$39),D8042),0)))</f>
        <v>0</v>
      </c>
    </row>
    <row r="8043" spans="1:14" ht="15.75" thickBot="1">
      <c r="A8043" s="33" t="str">
        <f ca="1">IF(C8043=Calculator!$H$27,"F",IF(Daily!D8043+Daily!H8043=0,IF(D8042+H8042&gt;0,"L",""),""))</f>
        <v/>
      </c>
      <c r="B8043" s="34">
        <v>8042</v>
      </c>
      <c r="C8043" s="19">
        <f t="shared" ca="1" si="501"/>
        <v>53972</v>
      </c>
      <c r="D8043" s="29">
        <f t="shared" ca="1" si="503"/>
        <v>0</v>
      </c>
      <c r="E8043" s="29">
        <f ca="1">IF(C8043&lt;Calculator!$D$26,0,IF(DAY($C8043)=1,IF(D8043-Calculator!$G$24&gt;0,Calculator!$G$24,D8043),0))</f>
        <v>0</v>
      </c>
      <c r="F8043" s="29">
        <f ca="1">IF(E8043&gt;0,D8043*Calculator!$G$22/12,0)</f>
        <v>0</v>
      </c>
      <c r="G8043" s="29">
        <f ca="1">IF(E8043&gt;0,(IFERROR(-PMT(Calculator!$G$22/12,Calculator!$G$23*12,Calculator!$G$20),0))-F8043,0)</f>
        <v>0</v>
      </c>
      <c r="H8043" s="29">
        <f t="shared" ca="1" si="504"/>
        <v>0</v>
      </c>
      <c r="I8043" s="29">
        <f t="shared" ca="1" si="502"/>
        <v>0</v>
      </c>
      <c r="J8043" s="30">
        <f>Calculator!$G$40</f>
        <v>6.5000000000000002E-2</v>
      </c>
      <c r="K8043" s="29">
        <f ca="1">IF(C8043&gt;=Calculator!$G$27,IF(DAY($C8043)=1,Calculator!$G$34/2,IF(DAY($C8043)=15,Calculator!$G$34/2,0)),0)</f>
        <v>0</v>
      </c>
      <c r="L8043" s="29">
        <f ca="1">IF(DAY($C8043)=28,IF(H8043=0,0,Calculator!$G$35),0)</f>
        <v>0</v>
      </c>
      <c r="M8043" s="29">
        <f ca="1">IF(I8043&gt;0,IF(DAY($C8043)=1,SUM(INDIRECT("I"&amp;(ROW(C8042)-DAY(C8042))):I8042),0),0)</f>
        <v>0</v>
      </c>
      <c r="N8043" s="29">
        <f ca="1">IF(C8043&lt;Calculator!$G$27,0,IF(C8043=Calculator!$G$27,Calculator!$G$39,IF(H8043-K8043&lt;=0,IF(D8043&gt;Calculator!$G$39,IF(H8043-K8043+E8043+L8043+M8043+Calculator!$G$39&gt;Calculator!$G$39,Calculator!$G$39-(H8043+E8043+L8043+M8043-K8043),Calculator!$G$39),D8043),0)))</f>
        <v>0</v>
      </c>
    </row>
    <row r="8044" spans="1:14" ht="15.75" thickBot="1">
      <c r="A8044" s="33" t="str">
        <f ca="1">IF(C8044=Calculator!$H$27,"F",IF(Daily!D8044+Daily!H8044=0,IF(D8043+H8043&gt;0,"L",""),""))</f>
        <v/>
      </c>
      <c r="B8044" s="34">
        <v>8043</v>
      </c>
      <c r="C8044" s="19">
        <f t="shared" ca="1" si="501"/>
        <v>53973</v>
      </c>
      <c r="D8044" s="29">
        <f t="shared" ca="1" si="503"/>
        <v>0</v>
      </c>
      <c r="E8044" s="29">
        <f ca="1">IF(C8044&lt;Calculator!$D$26,0,IF(DAY($C8044)=1,IF(D8044-Calculator!$G$24&gt;0,Calculator!$G$24,D8044),0))</f>
        <v>0</v>
      </c>
      <c r="F8044" s="29">
        <f ca="1">IF(E8044&gt;0,D8044*Calculator!$G$22/12,0)</f>
        <v>0</v>
      </c>
      <c r="G8044" s="29">
        <f ca="1">IF(E8044&gt;0,(IFERROR(-PMT(Calculator!$G$22/12,Calculator!$G$23*12,Calculator!$G$20),0))-F8044,0)</f>
        <v>0</v>
      </c>
      <c r="H8044" s="29">
        <f t="shared" ca="1" si="504"/>
        <v>0</v>
      </c>
      <c r="I8044" s="29">
        <f t="shared" ca="1" si="502"/>
        <v>0</v>
      </c>
      <c r="J8044" s="30">
        <f>Calculator!$G$40</f>
        <v>6.5000000000000002E-2</v>
      </c>
      <c r="K8044" s="29">
        <f ca="1">IF(C8044&gt;=Calculator!$G$27,IF(DAY($C8044)=1,Calculator!$G$34/2,IF(DAY($C8044)=15,Calculator!$G$34/2,0)),0)</f>
        <v>0</v>
      </c>
      <c r="L8044" s="29">
        <f ca="1">IF(DAY($C8044)=28,IF(H8044=0,0,Calculator!$G$35),0)</f>
        <v>0</v>
      </c>
      <c r="M8044" s="29">
        <f ca="1">IF(I8044&gt;0,IF(DAY($C8044)=1,SUM(INDIRECT("I"&amp;(ROW(C8043)-DAY(C8043))):I8043),0),0)</f>
        <v>0</v>
      </c>
      <c r="N8044" s="29">
        <f ca="1">IF(C8044&lt;Calculator!$G$27,0,IF(C8044=Calculator!$G$27,Calculator!$G$39,IF(H8044-K8044&lt;=0,IF(D8044&gt;Calculator!$G$39,IF(H8044-K8044+E8044+L8044+M8044+Calculator!$G$39&gt;Calculator!$G$39,Calculator!$G$39-(H8044+E8044+L8044+M8044-K8044),Calculator!$G$39),D8044),0)))</f>
        <v>0</v>
      </c>
    </row>
    <row r="8045" spans="1:14" ht="15.75" thickBot="1">
      <c r="A8045" s="33" t="str">
        <f ca="1">IF(C8045=Calculator!$H$27,"F",IF(Daily!D8045+Daily!H8045=0,IF(D8044+H8044&gt;0,"L",""),""))</f>
        <v/>
      </c>
      <c r="B8045" s="34">
        <v>8044</v>
      </c>
      <c r="C8045" s="19">
        <f t="shared" ca="1" si="501"/>
        <v>53974</v>
      </c>
      <c r="D8045" s="29">
        <f t="shared" ca="1" si="503"/>
        <v>0</v>
      </c>
      <c r="E8045" s="29">
        <f ca="1">IF(C8045&lt;Calculator!$D$26,0,IF(DAY($C8045)=1,IF(D8045-Calculator!$G$24&gt;0,Calculator!$G$24,D8045),0))</f>
        <v>0</v>
      </c>
      <c r="F8045" s="29">
        <f ca="1">IF(E8045&gt;0,D8045*Calculator!$G$22/12,0)</f>
        <v>0</v>
      </c>
      <c r="G8045" s="29">
        <f ca="1">IF(E8045&gt;0,(IFERROR(-PMT(Calculator!$G$22/12,Calculator!$G$23*12,Calculator!$G$20),0))-F8045,0)</f>
        <v>0</v>
      </c>
      <c r="H8045" s="29">
        <f t="shared" ca="1" si="504"/>
        <v>0</v>
      </c>
      <c r="I8045" s="29">
        <f t="shared" ca="1" si="502"/>
        <v>0</v>
      </c>
      <c r="J8045" s="30">
        <f>Calculator!$G$40</f>
        <v>6.5000000000000002E-2</v>
      </c>
      <c r="K8045" s="29">
        <f ca="1">IF(C8045&gt;=Calculator!$G$27,IF(DAY($C8045)=1,Calculator!$G$34/2,IF(DAY($C8045)=15,Calculator!$G$34/2,0)),0)</f>
        <v>0</v>
      </c>
      <c r="L8045" s="29">
        <f ca="1">IF(DAY($C8045)=28,IF(H8045=0,0,Calculator!$G$35),0)</f>
        <v>0</v>
      </c>
      <c r="M8045" s="29">
        <f ca="1">IF(I8045&gt;0,IF(DAY($C8045)=1,SUM(INDIRECT("I"&amp;(ROW(C8044)-DAY(C8044))):I8044),0),0)</f>
        <v>0</v>
      </c>
      <c r="N8045" s="29">
        <f ca="1">IF(C8045&lt;Calculator!$G$27,0,IF(C8045=Calculator!$G$27,Calculator!$G$39,IF(H8045-K8045&lt;=0,IF(D8045&gt;Calculator!$G$39,IF(H8045-K8045+E8045+L8045+M8045+Calculator!$G$39&gt;Calculator!$G$39,Calculator!$G$39-(H8045+E8045+L8045+M8045-K8045),Calculator!$G$39),D8045),0)))</f>
        <v>0</v>
      </c>
    </row>
    <row r="8046" spans="1:14" ht="15.75" thickBot="1">
      <c r="A8046" s="33" t="str">
        <f ca="1">IF(C8046=Calculator!$H$27,"F",IF(Daily!D8046+Daily!H8046=0,IF(D8045+H8045&gt;0,"L",""),""))</f>
        <v/>
      </c>
      <c r="B8046" s="34">
        <v>8045</v>
      </c>
      <c r="C8046" s="19">
        <f t="shared" ca="1" si="501"/>
        <v>53975</v>
      </c>
      <c r="D8046" s="29">
        <f t="shared" ca="1" si="503"/>
        <v>0</v>
      </c>
      <c r="E8046" s="29">
        <f ca="1">IF(C8046&lt;Calculator!$D$26,0,IF(DAY($C8046)=1,IF(D8046-Calculator!$G$24&gt;0,Calculator!$G$24,D8046),0))</f>
        <v>0</v>
      </c>
      <c r="F8046" s="29">
        <f ca="1">IF(E8046&gt;0,D8046*Calculator!$G$22/12,0)</f>
        <v>0</v>
      </c>
      <c r="G8046" s="29">
        <f ca="1">IF(E8046&gt;0,(IFERROR(-PMT(Calculator!$G$22/12,Calculator!$G$23*12,Calculator!$G$20),0))-F8046,0)</f>
        <v>0</v>
      </c>
      <c r="H8046" s="29">
        <f t="shared" ca="1" si="504"/>
        <v>0</v>
      </c>
      <c r="I8046" s="29">
        <f t="shared" ca="1" si="502"/>
        <v>0</v>
      </c>
      <c r="J8046" s="30">
        <f>Calculator!$G$40</f>
        <v>6.5000000000000002E-2</v>
      </c>
      <c r="K8046" s="29">
        <f ca="1">IF(C8046&gt;=Calculator!$G$27,IF(DAY($C8046)=1,Calculator!$G$34/2,IF(DAY($C8046)=15,Calculator!$G$34/2,0)),0)</f>
        <v>0</v>
      </c>
      <c r="L8046" s="29">
        <f ca="1">IF(DAY($C8046)=28,IF(H8046=0,0,Calculator!$G$35),0)</f>
        <v>0</v>
      </c>
      <c r="M8046" s="29">
        <f ca="1">IF(I8046&gt;0,IF(DAY($C8046)=1,SUM(INDIRECT("I"&amp;(ROW(C8045)-DAY(C8045))):I8045),0),0)</f>
        <v>0</v>
      </c>
      <c r="N8046" s="29">
        <f ca="1">IF(C8046&lt;Calculator!$G$27,0,IF(C8046=Calculator!$G$27,Calculator!$G$39,IF(H8046-K8046&lt;=0,IF(D8046&gt;Calculator!$G$39,IF(H8046-K8046+E8046+L8046+M8046+Calculator!$G$39&gt;Calculator!$G$39,Calculator!$G$39-(H8046+E8046+L8046+M8046-K8046),Calculator!$G$39),D8046),0)))</f>
        <v>0</v>
      </c>
    </row>
    <row r="8047" spans="1:14" ht="15.75" thickBot="1">
      <c r="A8047" s="33" t="str">
        <f ca="1">IF(C8047=Calculator!$H$27,"F",IF(Daily!D8047+Daily!H8047=0,IF(D8046+H8046&gt;0,"L",""),""))</f>
        <v/>
      </c>
      <c r="B8047" s="34">
        <v>8046</v>
      </c>
      <c r="C8047" s="19">
        <f t="shared" ca="1" si="501"/>
        <v>53976</v>
      </c>
      <c r="D8047" s="29">
        <f t="shared" ca="1" si="503"/>
        <v>0</v>
      </c>
      <c r="E8047" s="29">
        <f ca="1">IF(C8047&lt;Calculator!$D$26,0,IF(DAY($C8047)=1,IF(D8047-Calculator!$G$24&gt;0,Calculator!$G$24,D8047),0))</f>
        <v>0</v>
      </c>
      <c r="F8047" s="29">
        <f ca="1">IF(E8047&gt;0,D8047*Calculator!$G$22/12,0)</f>
        <v>0</v>
      </c>
      <c r="G8047" s="29">
        <f ca="1">IF(E8047&gt;0,(IFERROR(-PMT(Calculator!$G$22/12,Calculator!$G$23*12,Calculator!$G$20),0))-F8047,0)</f>
        <v>0</v>
      </c>
      <c r="H8047" s="29">
        <f t="shared" ca="1" si="504"/>
        <v>0</v>
      </c>
      <c r="I8047" s="29">
        <f t="shared" ca="1" si="502"/>
        <v>0</v>
      </c>
      <c r="J8047" s="30">
        <f>Calculator!$G$40</f>
        <v>6.5000000000000002E-2</v>
      </c>
      <c r="K8047" s="29">
        <f ca="1">IF(C8047&gt;=Calculator!$G$27,IF(DAY($C8047)=1,Calculator!$G$34/2,IF(DAY($C8047)=15,Calculator!$G$34/2,0)),0)</f>
        <v>0</v>
      </c>
      <c r="L8047" s="29">
        <f ca="1">IF(DAY($C8047)=28,IF(H8047=0,0,Calculator!$G$35),0)</f>
        <v>0</v>
      </c>
      <c r="M8047" s="29">
        <f ca="1">IF(I8047&gt;0,IF(DAY($C8047)=1,SUM(INDIRECT("I"&amp;(ROW(C8046)-DAY(C8046))):I8046),0),0)</f>
        <v>0</v>
      </c>
      <c r="N8047" s="29">
        <f ca="1">IF(C8047&lt;Calculator!$G$27,0,IF(C8047=Calculator!$G$27,Calculator!$G$39,IF(H8047-K8047&lt;=0,IF(D8047&gt;Calculator!$G$39,IF(H8047-K8047+E8047+L8047+M8047+Calculator!$G$39&gt;Calculator!$G$39,Calculator!$G$39-(H8047+E8047+L8047+M8047-K8047),Calculator!$G$39),D8047),0)))</f>
        <v>0</v>
      </c>
    </row>
    <row r="8048" spans="1:14" ht="15.75" thickBot="1">
      <c r="A8048" s="33" t="str">
        <f ca="1">IF(C8048=Calculator!$H$27,"F",IF(Daily!D8048+Daily!H8048=0,IF(D8047+H8047&gt;0,"L",""),""))</f>
        <v/>
      </c>
      <c r="B8048" s="34">
        <v>8047</v>
      </c>
      <c r="C8048" s="19">
        <f t="shared" ca="1" si="501"/>
        <v>53977</v>
      </c>
      <c r="D8048" s="29">
        <f t="shared" ca="1" si="503"/>
        <v>0</v>
      </c>
      <c r="E8048" s="29">
        <f ca="1">IF(C8048&lt;Calculator!$D$26,0,IF(DAY($C8048)=1,IF(D8048-Calculator!$G$24&gt;0,Calculator!$G$24,D8048),0))</f>
        <v>0</v>
      </c>
      <c r="F8048" s="29">
        <f ca="1">IF(E8048&gt;0,D8048*Calculator!$G$22/12,0)</f>
        <v>0</v>
      </c>
      <c r="G8048" s="29">
        <f ca="1">IF(E8048&gt;0,(IFERROR(-PMT(Calculator!$G$22/12,Calculator!$G$23*12,Calculator!$G$20),0))-F8048,0)</f>
        <v>0</v>
      </c>
      <c r="H8048" s="29">
        <f t="shared" ca="1" si="504"/>
        <v>0</v>
      </c>
      <c r="I8048" s="29">
        <f t="shared" ca="1" si="502"/>
        <v>0</v>
      </c>
      <c r="J8048" s="30">
        <f>Calculator!$G$40</f>
        <v>6.5000000000000002E-2</v>
      </c>
      <c r="K8048" s="29">
        <f ca="1">IF(C8048&gt;=Calculator!$G$27,IF(DAY($C8048)=1,Calculator!$G$34/2,IF(DAY($C8048)=15,Calculator!$G$34/2,0)),0)</f>
        <v>0</v>
      </c>
      <c r="L8048" s="29">
        <f ca="1">IF(DAY($C8048)=28,IF(H8048=0,0,Calculator!$G$35),0)</f>
        <v>0</v>
      </c>
      <c r="M8048" s="29">
        <f ca="1">IF(I8048&gt;0,IF(DAY($C8048)=1,SUM(INDIRECT("I"&amp;(ROW(C8047)-DAY(C8047))):I8047),0),0)</f>
        <v>0</v>
      </c>
      <c r="N8048" s="29">
        <f ca="1">IF(C8048&lt;Calculator!$G$27,0,IF(C8048=Calculator!$G$27,Calculator!$G$39,IF(H8048-K8048&lt;=0,IF(D8048&gt;Calculator!$G$39,IF(H8048-K8048+E8048+L8048+M8048+Calculator!$G$39&gt;Calculator!$G$39,Calculator!$G$39-(H8048+E8048+L8048+M8048-K8048),Calculator!$G$39),D8048),0)))</f>
        <v>0</v>
      </c>
    </row>
    <row r="8049" spans="1:14" ht="15.75" thickBot="1">
      <c r="A8049" s="33" t="str">
        <f ca="1">IF(C8049=Calculator!$H$27,"F",IF(Daily!D8049+Daily!H8049=0,IF(D8048+H8048&gt;0,"L",""),""))</f>
        <v/>
      </c>
      <c r="B8049" s="34">
        <v>8048</v>
      </c>
      <c r="C8049" s="19">
        <f t="shared" ca="1" si="501"/>
        <v>53978</v>
      </c>
      <c r="D8049" s="29">
        <f t="shared" ca="1" si="503"/>
        <v>0</v>
      </c>
      <c r="E8049" s="29">
        <f ca="1">IF(C8049&lt;Calculator!$D$26,0,IF(DAY($C8049)=1,IF(D8049-Calculator!$G$24&gt;0,Calculator!$G$24,D8049),0))</f>
        <v>0</v>
      </c>
      <c r="F8049" s="29">
        <f ca="1">IF(E8049&gt;0,D8049*Calculator!$G$22/12,0)</f>
        <v>0</v>
      </c>
      <c r="G8049" s="29">
        <f ca="1">IF(E8049&gt;0,(IFERROR(-PMT(Calculator!$G$22/12,Calculator!$G$23*12,Calculator!$G$20),0))-F8049,0)</f>
        <v>0</v>
      </c>
      <c r="H8049" s="29">
        <f t="shared" ca="1" si="504"/>
        <v>0</v>
      </c>
      <c r="I8049" s="29">
        <f t="shared" ca="1" si="502"/>
        <v>0</v>
      </c>
      <c r="J8049" s="30">
        <f>Calculator!$G$40</f>
        <v>6.5000000000000002E-2</v>
      </c>
      <c r="K8049" s="29">
        <f ca="1">IF(C8049&gt;=Calculator!$G$27,IF(DAY($C8049)=1,Calculator!$G$34/2,IF(DAY($C8049)=15,Calculator!$G$34/2,0)),0)</f>
        <v>0</v>
      </c>
      <c r="L8049" s="29">
        <f ca="1">IF(DAY($C8049)=28,IF(H8049=0,0,Calculator!$G$35),0)</f>
        <v>0</v>
      </c>
      <c r="M8049" s="29">
        <f ca="1">IF(I8049&gt;0,IF(DAY($C8049)=1,SUM(INDIRECT("I"&amp;(ROW(C8048)-DAY(C8048))):I8048),0),0)</f>
        <v>0</v>
      </c>
      <c r="N8049" s="29">
        <f ca="1">IF(C8049&lt;Calculator!$G$27,0,IF(C8049=Calculator!$G$27,Calculator!$G$39,IF(H8049-K8049&lt;=0,IF(D8049&gt;Calculator!$G$39,IF(H8049-K8049+E8049+L8049+M8049+Calculator!$G$39&gt;Calculator!$G$39,Calculator!$G$39-(H8049+E8049+L8049+M8049-K8049),Calculator!$G$39),D8049),0)))</f>
        <v>0</v>
      </c>
    </row>
    <row r="8050" spans="1:14" ht="15.75" thickBot="1">
      <c r="A8050" s="33" t="str">
        <f ca="1">IF(C8050=Calculator!$H$27,"F",IF(Daily!D8050+Daily!H8050=0,IF(D8049+H8049&gt;0,"L",""),""))</f>
        <v/>
      </c>
      <c r="B8050" s="34">
        <v>8049</v>
      </c>
      <c r="C8050" s="19">
        <f t="shared" ca="1" si="501"/>
        <v>53979</v>
      </c>
      <c r="D8050" s="29">
        <f t="shared" ca="1" si="503"/>
        <v>0</v>
      </c>
      <c r="E8050" s="29">
        <f ca="1">IF(C8050&lt;Calculator!$D$26,0,IF(DAY($C8050)=1,IF(D8050-Calculator!$G$24&gt;0,Calculator!$G$24,D8050),0))</f>
        <v>0</v>
      </c>
      <c r="F8050" s="29">
        <f ca="1">IF(E8050&gt;0,D8050*Calculator!$G$22/12,0)</f>
        <v>0</v>
      </c>
      <c r="G8050" s="29">
        <f ca="1">IF(E8050&gt;0,(IFERROR(-PMT(Calculator!$G$22/12,Calculator!$G$23*12,Calculator!$G$20),0))-F8050,0)</f>
        <v>0</v>
      </c>
      <c r="H8050" s="29">
        <f t="shared" ca="1" si="504"/>
        <v>0</v>
      </c>
      <c r="I8050" s="29">
        <f t="shared" ca="1" si="502"/>
        <v>0</v>
      </c>
      <c r="J8050" s="30">
        <f>Calculator!$G$40</f>
        <v>6.5000000000000002E-2</v>
      </c>
      <c r="K8050" s="29">
        <f ca="1">IF(C8050&gt;=Calculator!$G$27,IF(DAY($C8050)=1,Calculator!$G$34/2,IF(DAY($C8050)=15,Calculator!$G$34/2,0)),0)</f>
        <v>0</v>
      </c>
      <c r="L8050" s="29">
        <f ca="1">IF(DAY($C8050)=28,IF(H8050=0,0,Calculator!$G$35),0)</f>
        <v>0</v>
      </c>
      <c r="M8050" s="29">
        <f ca="1">IF(I8050&gt;0,IF(DAY($C8050)=1,SUM(INDIRECT("I"&amp;(ROW(C8049)-DAY(C8049))):I8049),0),0)</f>
        <v>0</v>
      </c>
      <c r="N8050" s="29">
        <f ca="1">IF(C8050&lt;Calculator!$G$27,0,IF(C8050=Calculator!$G$27,Calculator!$G$39,IF(H8050-K8050&lt;=0,IF(D8050&gt;Calculator!$G$39,IF(H8050-K8050+E8050+L8050+M8050+Calculator!$G$39&gt;Calculator!$G$39,Calculator!$G$39-(H8050+E8050+L8050+M8050-K8050),Calculator!$G$39),D8050),0)))</f>
        <v>0</v>
      </c>
    </row>
    <row r="8051" spans="1:14" ht="15.75" thickBot="1">
      <c r="A8051" s="33" t="str">
        <f ca="1">IF(C8051=Calculator!$H$27,"F",IF(Daily!D8051+Daily!H8051=0,IF(D8050+H8050&gt;0,"L",""),""))</f>
        <v/>
      </c>
      <c r="B8051" s="34">
        <v>8050</v>
      </c>
      <c r="C8051" s="19">
        <f t="shared" ca="1" si="501"/>
        <v>53980</v>
      </c>
      <c r="D8051" s="29">
        <f t="shared" ca="1" si="503"/>
        <v>0</v>
      </c>
      <c r="E8051" s="29">
        <f ca="1">IF(C8051&lt;Calculator!$D$26,0,IF(DAY($C8051)=1,IF(D8051-Calculator!$G$24&gt;0,Calculator!$G$24,D8051),0))</f>
        <v>0</v>
      </c>
      <c r="F8051" s="29">
        <f ca="1">IF(E8051&gt;0,D8051*Calculator!$G$22/12,0)</f>
        <v>0</v>
      </c>
      <c r="G8051" s="29">
        <f ca="1">IF(E8051&gt;0,(IFERROR(-PMT(Calculator!$G$22/12,Calculator!$G$23*12,Calculator!$G$20),0))-F8051,0)</f>
        <v>0</v>
      </c>
      <c r="H8051" s="29">
        <f t="shared" ca="1" si="504"/>
        <v>0</v>
      </c>
      <c r="I8051" s="29">
        <f t="shared" ca="1" si="502"/>
        <v>0</v>
      </c>
      <c r="J8051" s="30">
        <f>Calculator!$G$40</f>
        <v>6.5000000000000002E-2</v>
      </c>
      <c r="K8051" s="29">
        <f ca="1">IF(C8051&gt;=Calculator!$G$27,IF(DAY($C8051)=1,Calculator!$G$34/2,IF(DAY($C8051)=15,Calculator!$G$34/2,0)),0)</f>
        <v>4500</v>
      </c>
      <c r="L8051" s="29">
        <f ca="1">IF(DAY($C8051)=28,IF(H8051=0,0,Calculator!$G$35),0)</f>
        <v>0</v>
      </c>
      <c r="M8051" s="29">
        <f ca="1">IF(I8051&gt;0,IF(DAY($C8051)=1,SUM(INDIRECT("I"&amp;(ROW(C8050)-DAY(C8050))):I8050),0),0)</f>
        <v>0</v>
      </c>
      <c r="N8051" s="29">
        <f ca="1">IF(C8051&lt;Calculator!$G$27,0,IF(C8051=Calculator!$G$27,Calculator!$G$39,IF(H8051-K8051&lt;=0,IF(D8051&gt;Calculator!$G$39,IF(H8051-K8051+E8051+L8051+M8051+Calculator!$G$39&gt;Calculator!$G$39,Calculator!$G$39-(H8051+E8051+L8051+M8051-K8051),Calculator!$G$39),D8051),0)))</f>
        <v>0</v>
      </c>
    </row>
    <row r="8052" spans="1:14" ht="15.75" thickBot="1">
      <c r="A8052" s="33" t="str">
        <f ca="1">IF(C8052=Calculator!$H$27,"F",IF(Daily!D8052+Daily!H8052=0,IF(D8051+H8051&gt;0,"L",""),""))</f>
        <v/>
      </c>
      <c r="B8052" s="34">
        <v>8051</v>
      </c>
      <c r="C8052" s="19">
        <f t="shared" ca="1" si="501"/>
        <v>53981</v>
      </c>
      <c r="D8052" s="29">
        <f t="shared" ca="1" si="503"/>
        <v>0</v>
      </c>
      <c r="E8052" s="29">
        <f ca="1">IF(C8052&lt;Calculator!$D$26,0,IF(DAY($C8052)=1,IF(D8052-Calculator!$G$24&gt;0,Calculator!$G$24,D8052),0))</f>
        <v>0</v>
      </c>
      <c r="F8052" s="29">
        <f ca="1">IF(E8052&gt;0,D8052*Calculator!$G$22/12,0)</f>
        <v>0</v>
      </c>
      <c r="G8052" s="29">
        <f ca="1">IF(E8052&gt;0,(IFERROR(-PMT(Calculator!$G$22/12,Calculator!$G$23*12,Calculator!$G$20),0))-F8052,0)</f>
        <v>0</v>
      </c>
      <c r="H8052" s="29">
        <f t="shared" ca="1" si="504"/>
        <v>0</v>
      </c>
      <c r="I8052" s="29">
        <f t="shared" ca="1" si="502"/>
        <v>0</v>
      </c>
      <c r="J8052" s="30">
        <f>Calculator!$G$40</f>
        <v>6.5000000000000002E-2</v>
      </c>
      <c r="K8052" s="29">
        <f ca="1">IF(C8052&gt;=Calculator!$G$27,IF(DAY($C8052)=1,Calculator!$G$34/2,IF(DAY($C8052)=15,Calculator!$G$34/2,0)),0)</f>
        <v>0</v>
      </c>
      <c r="L8052" s="29">
        <f ca="1">IF(DAY($C8052)=28,IF(H8052=0,0,Calculator!$G$35),0)</f>
        <v>0</v>
      </c>
      <c r="M8052" s="29">
        <f ca="1">IF(I8052&gt;0,IF(DAY($C8052)=1,SUM(INDIRECT("I"&amp;(ROW(C8051)-DAY(C8051))):I8051),0),0)</f>
        <v>0</v>
      </c>
      <c r="N8052" s="29">
        <f ca="1">IF(C8052&lt;Calculator!$G$27,0,IF(C8052=Calculator!$G$27,Calculator!$G$39,IF(H8052-K8052&lt;=0,IF(D8052&gt;Calculator!$G$39,IF(H8052-K8052+E8052+L8052+M8052+Calculator!$G$39&gt;Calculator!$G$39,Calculator!$G$39-(H8052+E8052+L8052+M8052-K8052),Calculator!$G$39),D8052),0)))</f>
        <v>0</v>
      </c>
    </row>
    <row r="8053" spans="1:14" ht="15.75" thickBot="1">
      <c r="A8053" s="33" t="str">
        <f ca="1">IF(C8053=Calculator!$H$27,"F",IF(Daily!D8053+Daily!H8053=0,IF(D8052+H8052&gt;0,"L",""),""))</f>
        <v/>
      </c>
      <c r="B8053" s="34">
        <v>8052</v>
      </c>
      <c r="C8053" s="19">
        <f t="shared" ca="1" si="501"/>
        <v>53982</v>
      </c>
      <c r="D8053" s="29">
        <f t="shared" ca="1" si="503"/>
        <v>0</v>
      </c>
      <c r="E8053" s="29">
        <f ca="1">IF(C8053&lt;Calculator!$D$26,0,IF(DAY($C8053)=1,IF(D8053-Calculator!$G$24&gt;0,Calculator!$G$24,D8053),0))</f>
        <v>0</v>
      </c>
      <c r="F8053" s="29">
        <f ca="1">IF(E8053&gt;0,D8053*Calculator!$G$22/12,0)</f>
        <v>0</v>
      </c>
      <c r="G8053" s="29">
        <f ca="1">IF(E8053&gt;0,(IFERROR(-PMT(Calculator!$G$22/12,Calculator!$G$23*12,Calculator!$G$20),0))-F8053,0)</f>
        <v>0</v>
      </c>
      <c r="H8053" s="29">
        <f t="shared" ca="1" si="504"/>
        <v>0</v>
      </c>
      <c r="I8053" s="29">
        <f t="shared" ca="1" si="502"/>
        <v>0</v>
      </c>
      <c r="J8053" s="30">
        <f>Calculator!$G$40</f>
        <v>6.5000000000000002E-2</v>
      </c>
      <c r="K8053" s="29">
        <f ca="1">IF(C8053&gt;=Calculator!$G$27,IF(DAY($C8053)=1,Calculator!$G$34/2,IF(DAY($C8053)=15,Calculator!$G$34/2,0)),0)</f>
        <v>0</v>
      </c>
      <c r="L8053" s="29">
        <f ca="1">IF(DAY($C8053)=28,IF(H8053=0,0,Calculator!$G$35),0)</f>
        <v>0</v>
      </c>
      <c r="M8053" s="29">
        <f ca="1">IF(I8053&gt;0,IF(DAY($C8053)=1,SUM(INDIRECT("I"&amp;(ROW(C8052)-DAY(C8052))):I8052),0),0)</f>
        <v>0</v>
      </c>
      <c r="N8053" s="29">
        <f ca="1">IF(C8053&lt;Calculator!$G$27,0,IF(C8053=Calculator!$G$27,Calculator!$G$39,IF(H8053-K8053&lt;=0,IF(D8053&gt;Calculator!$G$39,IF(H8053-K8053+E8053+L8053+M8053+Calculator!$G$39&gt;Calculator!$G$39,Calculator!$G$39-(H8053+E8053+L8053+M8053-K8053),Calculator!$G$39),D8053),0)))</f>
        <v>0</v>
      </c>
    </row>
    <row r="8054" spans="1:14" ht="15.75" thickBot="1">
      <c r="A8054" s="33" t="str">
        <f ca="1">IF(C8054=Calculator!$H$27,"F",IF(Daily!D8054+Daily!H8054=0,IF(D8053+H8053&gt;0,"L",""),""))</f>
        <v/>
      </c>
      <c r="B8054" s="34">
        <v>8053</v>
      </c>
      <c r="C8054" s="19">
        <f t="shared" ca="1" si="501"/>
        <v>53983</v>
      </c>
      <c r="D8054" s="29">
        <f t="shared" ca="1" si="503"/>
        <v>0</v>
      </c>
      <c r="E8054" s="29">
        <f ca="1">IF(C8054&lt;Calculator!$D$26,0,IF(DAY($C8054)=1,IF(D8054-Calculator!$G$24&gt;0,Calculator!$G$24,D8054),0))</f>
        <v>0</v>
      </c>
      <c r="F8054" s="29">
        <f ca="1">IF(E8054&gt;0,D8054*Calculator!$G$22/12,0)</f>
        <v>0</v>
      </c>
      <c r="G8054" s="29">
        <f ca="1">IF(E8054&gt;0,(IFERROR(-PMT(Calculator!$G$22/12,Calculator!$G$23*12,Calculator!$G$20),0))-F8054,0)</f>
        <v>0</v>
      </c>
      <c r="H8054" s="29">
        <f t="shared" ca="1" si="504"/>
        <v>0</v>
      </c>
      <c r="I8054" s="29">
        <f t="shared" ca="1" si="502"/>
        <v>0</v>
      </c>
      <c r="J8054" s="30">
        <f>Calculator!$G$40</f>
        <v>6.5000000000000002E-2</v>
      </c>
      <c r="K8054" s="29">
        <f ca="1">IF(C8054&gt;=Calculator!$G$27,IF(DAY($C8054)=1,Calculator!$G$34/2,IF(DAY($C8054)=15,Calculator!$G$34/2,0)),0)</f>
        <v>0</v>
      </c>
      <c r="L8054" s="29">
        <f ca="1">IF(DAY($C8054)=28,IF(H8054=0,0,Calculator!$G$35),0)</f>
        <v>0</v>
      </c>
      <c r="M8054" s="29">
        <f ca="1">IF(I8054&gt;0,IF(DAY($C8054)=1,SUM(INDIRECT("I"&amp;(ROW(C8053)-DAY(C8053))):I8053),0),0)</f>
        <v>0</v>
      </c>
      <c r="N8054" s="29">
        <f ca="1">IF(C8054&lt;Calculator!$G$27,0,IF(C8054=Calculator!$G$27,Calculator!$G$39,IF(H8054-K8054&lt;=0,IF(D8054&gt;Calculator!$G$39,IF(H8054-K8054+E8054+L8054+M8054+Calculator!$G$39&gt;Calculator!$G$39,Calculator!$G$39-(H8054+E8054+L8054+M8054-K8054),Calculator!$G$39),D8054),0)))</f>
        <v>0</v>
      </c>
    </row>
    <row r="8055" spans="1:14" ht="15.75" thickBot="1">
      <c r="A8055" s="33" t="str">
        <f ca="1">IF(C8055=Calculator!$H$27,"F",IF(Daily!D8055+Daily!H8055=0,IF(D8054+H8054&gt;0,"L",""),""))</f>
        <v/>
      </c>
      <c r="B8055" s="34">
        <v>8054</v>
      </c>
      <c r="C8055" s="19">
        <f t="shared" ca="1" si="501"/>
        <v>53984</v>
      </c>
      <c r="D8055" s="29">
        <f t="shared" ca="1" si="503"/>
        <v>0</v>
      </c>
      <c r="E8055" s="29">
        <f ca="1">IF(C8055&lt;Calculator!$D$26,0,IF(DAY($C8055)=1,IF(D8055-Calculator!$G$24&gt;0,Calculator!$G$24,D8055),0))</f>
        <v>0</v>
      </c>
      <c r="F8055" s="29">
        <f ca="1">IF(E8055&gt;0,D8055*Calculator!$G$22/12,0)</f>
        <v>0</v>
      </c>
      <c r="G8055" s="29">
        <f ca="1">IF(E8055&gt;0,(IFERROR(-PMT(Calculator!$G$22/12,Calculator!$G$23*12,Calculator!$G$20),0))-F8055,0)</f>
        <v>0</v>
      </c>
      <c r="H8055" s="29">
        <f t="shared" ca="1" si="504"/>
        <v>0</v>
      </c>
      <c r="I8055" s="29">
        <f t="shared" ca="1" si="502"/>
        <v>0</v>
      </c>
      <c r="J8055" s="30">
        <f>Calculator!$G$40</f>
        <v>6.5000000000000002E-2</v>
      </c>
      <c r="K8055" s="29">
        <f ca="1">IF(C8055&gt;=Calculator!$G$27,IF(DAY($C8055)=1,Calculator!$G$34/2,IF(DAY($C8055)=15,Calculator!$G$34/2,0)),0)</f>
        <v>0</v>
      </c>
      <c r="L8055" s="29">
        <f ca="1">IF(DAY($C8055)=28,IF(H8055=0,0,Calculator!$G$35),0)</f>
        <v>0</v>
      </c>
      <c r="M8055" s="29">
        <f ca="1">IF(I8055&gt;0,IF(DAY($C8055)=1,SUM(INDIRECT("I"&amp;(ROW(C8054)-DAY(C8054))):I8054),0),0)</f>
        <v>0</v>
      </c>
      <c r="N8055" s="29">
        <f ca="1">IF(C8055&lt;Calculator!$G$27,0,IF(C8055=Calculator!$G$27,Calculator!$G$39,IF(H8055-K8055&lt;=0,IF(D8055&gt;Calculator!$G$39,IF(H8055-K8055+E8055+L8055+M8055+Calculator!$G$39&gt;Calculator!$G$39,Calculator!$G$39-(H8055+E8055+L8055+M8055-K8055),Calculator!$G$39),D8055),0)))</f>
        <v>0</v>
      </c>
    </row>
    <row r="8056" spans="1:14" ht="15.75" thickBot="1">
      <c r="A8056" s="33" t="str">
        <f ca="1">IF(C8056=Calculator!$H$27,"F",IF(Daily!D8056+Daily!H8056=0,IF(D8055+H8055&gt;0,"L",""),""))</f>
        <v/>
      </c>
      <c r="B8056" s="34">
        <v>8055</v>
      </c>
      <c r="C8056" s="19">
        <f t="shared" ca="1" si="501"/>
        <v>53985</v>
      </c>
      <c r="D8056" s="29">
        <f t="shared" ca="1" si="503"/>
        <v>0</v>
      </c>
      <c r="E8056" s="29">
        <f ca="1">IF(C8056&lt;Calculator!$D$26,0,IF(DAY($C8056)=1,IF(D8056-Calculator!$G$24&gt;0,Calculator!$G$24,D8056),0))</f>
        <v>0</v>
      </c>
      <c r="F8056" s="29">
        <f ca="1">IF(E8056&gt;0,D8056*Calculator!$G$22/12,0)</f>
        <v>0</v>
      </c>
      <c r="G8056" s="29">
        <f ca="1">IF(E8056&gt;0,(IFERROR(-PMT(Calculator!$G$22/12,Calculator!$G$23*12,Calculator!$G$20),0))-F8056,0)</f>
        <v>0</v>
      </c>
      <c r="H8056" s="29">
        <f t="shared" ca="1" si="504"/>
        <v>0</v>
      </c>
      <c r="I8056" s="29">
        <f t="shared" ca="1" si="502"/>
        <v>0</v>
      </c>
      <c r="J8056" s="30">
        <f>Calculator!$G$40</f>
        <v>6.5000000000000002E-2</v>
      </c>
      <c r="K8056" s="29">
        <f ca="1">IF(C8056&gt;=Calculator!$G$27,IF(DAY($C8056)=1,Calculator!$G$34/2,IF(DAY($C8056)=15,Calculator!$G$34/2,0)),0)</f>
        <v>0</v>
      </c>
      <c r="L8056" s="29">
        <f ca="1">IF(DAY($C8056)=28,IF(H8056=0,0,Calculator!$G$35),0)</f>
        <v>0</v>
      </c>
      <c r="M8056" s="29">
        <f ca="1">IF(I8056&gt;0,IF(DAY($C8056)=1,SUM(INDIRECT("I"&amp;(ROW(C8055)-DAY(C8055))):I8055),0),0)</f>
        <v>0</v>
      </c>
      <c r="N8056" s="29">
        <f ca="1">IF(C8056&lt;Calculator!$G$27,0,IF(C8056=Calculator!$G$27,Calculator!$G$39,IF(H8056-K8056&lt;=0,IF(D8056&gt;Calculator!$G$39,IF(H8056-K8056+E8056+L8056+M8056+Calculator!$G$39&gt;Calculator!$G$39,Calculator!$G$39-(H8056+E8056+L8056+M8056-K8056),Calculator!$G$39),D8056),0)))</f>
        <v>0</v>
      </c>
    </row>
    <row r="8057" spans="1:14" ht="15.75" thickBot="1">
      <c r="A8057" s="33" t="str">
        <f ca="1">IF(C8057=Calculator!$H$27,"F",IF(Daily!D8057+Daily!H8057=0,IF(D8056+H8056&gt;0,"L",""),""))</f>
        <v/>
      </c>
      <c r="B8057" s="34">
        <v>8056</v>
      </c>
      <c r="C8057" s="19">
        <f t="shared" ca="1" si="501"/>
        <v>53986</v>
      </c>
      <c r="D8057" s="29">
        <f t="shared" ca="1" si="503"/>
        <v>0</v>
      </c>
      <c r="E8057" s="29">
        <f ca="1">IF(C8057&lt;Calculator!$D$26,0,IF(DAY($C8057)=1,IF(D8057-Calculator!$G$24&gt;0,Calculator!$G$24,D8057),0))</f>
        <v>0</v>
      </c>
      <c r="F8057" s="29">
        <f ca="1">IF(E8057&gt;0,D8057*Calculator!$G$22/12,0)</f>
        <v>0</v>
      </c>
      <c r="G8057" s="29">
        <f ca="1">IF(E8057&gt;0,(IFERROR(-PMT(Calculator!$G$22/12,Calculator!$G$23*12,Calculator!$G$20),0))-F8057,0)</f>
        <v>0</v>
      </c>
      <c r="H8057" s="29">
        <f t="shared" ca="1" si="504"/>
        <v>0</v>
      </c>
      <c r="I8057" s="29">
        <f t="shared" ca="1" si="502"/>
        <v>0</v>
      </c>
      <c r="J8057" s="30">
        <f>Calculator!$G$40</f>
        <v>6.5000000000000002E-2</v>
      </c>
      <c r="K8057" s="29">
        <f ca="1">IF(C8057&gt;=Calculator!$G$27,IF(DAY($C8057)=1,Calculator!$G$34/2,IF(DAY($C8057)=15,Calculator!$G$34/2,0)),0)</f>
        <v>0</v>
      </c>
      <c r="L8057" s="29">
        <f ca="1">IF(DAY($C8057)=28,IF(H8057=0,0,Calculator!$G$35),0)</f>
        <v>0</v>
      </c>
      <c r="M8057" s="29">
        <f ca="1">IF(I8057&gt;0,IF(DAY($C8057)=1,SUM(INDIRECT("I"&amp;(ROW(C8056)-DAY(C8056))):I8056),0),0)</f>
        <v>0</v>
      </c>
      <c r="N8057" s="29">
        <f ca="1">IF(C8057&lt;Calculator!$G$27,0,IF(C8057=Calculator!$G$27,Calculator!$G$39,IF(H8057-K8057&lt;=0,IF(D8057&gt;Calculator!$G$39,IF(H8057-K8057+E8057+L8057+M8057+Calculator!$G$39&gt;Calculator!$G$39,Calculator!$G$39-(H8057+E8057+L8057+M8057-K8057),Calculator!$G$39),D8057),0)))</f>
        <v>0</v>
      </c>
    </row>
    <row r="8058" spans="1:14" ht="15.75" thickBot="1">
      <c r="A8058" s="33" t="str">
        <f ca="1">IF(C8058=Calculator!$H$27,"F",IF(Daily!D8058+Daily!H8058=0,IF(D8057+H8057&gt;0,"L",""),""))</f>
        <v/>
      </c>
      <c r="B8058" s="34">
        <v>8057</v>
      </c>
      <c r="C8058" s="19">
        <f t="shared" ca="1" si="501"/>
        <v>53987</v>
      </c>
      <c r="D8058" s="29">
        <f t="shared" ca="1" si="503"/>
        <v>0</v>
      </c>
      <c r="E8058" s="29">
        <f ca="1">IF(C8058&lt;Calculator!$D$26,0,IF(DAY($C8058)=1,IF(D8058-Calculator!$G$24&gt;0,Calculator!$G$24,D8058),0))</f>
        <v>0</v>
      </c>
      <c r="F8058" s="29">
        <f ca="1">IF(E8058&gt;0,D8058*Calculator!$G$22/12,0)</f>
        <v>0</v>
      </c>
      <c r="G8058" s="29">
        <f ca="1">IF(E8058&gt;0,(IFERROR(-PMT(Calculator!$G$22/12,Calculator!$G$23*12,Calculator!$G$20),0))-F8058,0)</f>
        <v>0</v>
      </c>
      <c r="H8058" s="29">
        <f t="shared" ca="1" si="504"/>
        <v>0</v>
      </c>
      <c r="I8058" s="29">
        <f t="shared" ca="1" si="502"/>
        <v>0</v>
      </c>
      <c r="J8058" s="30">
        <f>Calculator!$G$40</f>
        <v>6.5000000000000002E-2</v>
      </c>
      <c r="K8058" s="29">
        <f ca="1">IF(C8058&gt;=Calculator!$G$27,IF(DAY($C8058)=1,Calculator!$G$34/2,IF(DAY($C8058)=15,Calculator!$G$34/2,0)),0)</f>
        <v>0</v>
      </c>
      <c r="L8058" s="29">
        <f ca="1">IF(DAY($C8058)=28,IF(H8058=0,0,Calculator!$G$35),0)</f>
        <v>0</v>
      </c>
      <c r="M8058" s="29">
        <f ca="1">IF(I8058&gt;0,IF(DAY($C8058)=1,SUM(INDIRECT("I"&amp;(ROW(C8057)-DAY(C8057))):I8057),0),0)</f>
        <v>0</v>
      </c>
      <c r="N8058" s="29">
        <f ca="1">IF(C8058&lt;Calculator!$G$27,0,IF(C8058=Calculator!$G$27,Calculator!$G$39,IF(H8058-K8058&lt;=0,IF(D8058&gt;Calculator!$G$39,IF(H8058-K8058+E8058+L8058+M8058+Calculator!$G$39&gt;Calculator!$G$39,Calculator!$G$39-(H8058+E8058+L8058+M8058-K8058),Calculator!$G$39),D8058),0)))</f>
        <v>0</v>
      </c>
    </row>
    <row r="8059" spans="1:14" ht="15.75" thickBot="1">
      <c r="A8059" s="33" t="str">
        <f ca="1">IF(C8059=Calculator!$H$27,"F",IF(Daily!D8059+Daily!H8059=0,IF(D8058+H8058&gt;0,"L",""),""))</f>
        <v/>
      </c>
      <c r="B8059" s="34">
        <v>8058</v>
      </c>
      <c r="C8059" s="19">
        <f t="shared" ca="1" si="501"/>
        <v>53988</v>
      </c>
      <c r="D8059" s="29">
        <f t="shared" ca="1" si="503"/>
        <v>0</v>
      </c>
      <c r="E8059" s="29">
        <f ca="1">IF(C8059&lt;Calculator!$D$26,0,IF(DAY($C8059)=1,IF(D8059-Calculator!$G$24&gt;0,Calculator!$G$24,D8059),0))</f>
        <v>0</v>
      </c>
      <c r="F8059" s="29">
        <f ca="1">IF(E8059&gt;0,D8059*Calculator!$G$22/12,0)</f>
        <v>0</v>
      </c>
      <c r="G8059" s="29">
        <f ca="1">IF(E8059&gt;0,(IFERROR(-PMT(Calculator!$G$22/12,Calculator!$G$23*12,Calculator!$G$20),0))-F8059,0)</f>
        <v>0</v>
      </c>
      <c r="H8059" s="29">
        <f t="shared" ca="1" si="504"/>
        <v>0</v>
      </c>
      <c r="I8059" s="29">
        <f t="shared" ca="1" si="502"/>
        <v>0</v>
      </c>
      <c r="J8059" s="30">
        <f>Calculator!$G$40</f>
        <v>6.5000000000000002E-2</v>
      </c>
      <c r="K8059" s="29">
        <f ca="1">IF(C8059&gt;=Calculator!$G$27,IF(DAY($C8059)=1,Calculator!$G$34/2,IF(DAY($C8059)=15,Calculator!$G$34/2,0)),0)</f>
        <v>0</v>
      </c>
      <c r="L8059" s="29">
        <f ca="1">IF(DAY($C8059)=28,IF(H8059=0,0,Calculator!$G$35),0)</f>
        <v>0</v>
      </c>
      <c r="M8059" s="29">
        <f ca="1">IF(I8059&gt;0,IF(DAY($C8059)=1,SUM(INDIRECT("I"&amp;(ROW(C8058)-DAY(C8058))):I8058),0),0)</f>
        <v>0</v>
      </c>
      <c r="N8059" s="29">
        <f ca="1">IF(C8059&lt;Calculator!$G$27,0,IF(C8059=Calculator!$G$27,Calculator!$G$39,IF(H8059-K8059&lt;=0,IF(D8059&gt;Calculator!$G$39,IF(H8059-K8059+E8059+L8059+M8059+Calculator!$G$39&gt;Calculator!$G$39,Calculator!$G$39-(H8059+E8059+L8059+M8059-K8059),Calculator!$G$39),D8059),0)))</f>
        <v>0</v>
      </c>
    </row>
    <row r="8060" spans="1:14" ht="15.75" thickBot="1">
      <c r="A8060" s="33" t="str">
        <f ca="1">IF(C8060=Calculator!$H$27,"F",IF(Daily!D8060+Daily!H8060=0,IF(D8059+H8059&gt;0,"L",""),""))</f>
        <v/>
      </c>
      <c r="B8060" s="34">
        <v>8059</v>
      </c>
      <c r="C8060" s="19">
        <f t="shared" ca="1" si="501"/>
        <v>53989</v>
      </c>
      <c r="D8060" s="29">
        <f t="shared" ca="1" si="503"/>
        <v>0</v>
      </c>
      <c r="E8060" s="29">
        <f ca="1">IF(C8060&lt;Calculator!$D$26,0,IF(DAY($C8060)=1,IF(D8060-Calculator!$G$24&gt;0,Calculator!$G$24,D8060),0))</f>
        <v>0</v>
      </c>
      <c r="F8060" s="29">
        <f ca="1">IF(E8060&gt;0,D8060*Calculator!$G$22/12,0)</f>
        <v>0</v>
      </c>
      <c r="G8060" s="29">
        <f ca="1">IF(E8060&gt;0,(IFERROR(-PMT(Calculator!$G$22/12,Calculator!$G$23*12,Calculator!$G$20),0))-F8060,0)</f>
        <v>0</v>
      </c>
      <c r="H8060" s="29">
        <f t="shared" ca="1" si="504"/>
        <v>0</v>
      </c>
      <c r="I8060" s="29">
        <f t="shared" ca="1" si="502"/>
        <v>0</v>
      </c>
      <c r="J8060" s="30">
        <f>Calculator!$G$40</f>
        <v>6.5000000000000002E-2</v>
      </c>
      <c r="K8060" s="29">
        <f ca="1">IF(C8060&gt;=Calculator!$G$27,IF(DAY($C8060)=1,Calculator!$G$34/2,IF(DAY($C8060)=15,Calculator!$G$34/2,0)),0)</f>
        <v>0</v>
      </c>
      <c r="L8060" s="29">
        <f ca="1">IF(DAY($C8060)=28,IF(H8060=0,0,Calculator!$G$35),0)</f>
        <v>0</v>
      </c>
      <c r="M8060" s="29">
        <f ca="1">IF(I8060&gt;0,IF(DAY($C8060)=1,SUM(INDIRECT("I"&amp;(ROW(C8059)-DAY(C8059))):I8059),0),0)</f>
        <v>0</v>
      </c>
      <c r="N8060" s="29">
        <f ca="1">IF(C8060&lt;Calculator!$G$27,0,IF(C8060=Calculator!$G$27,Calculator!$G$39,IF(H8060-K8060&lt;=0,IF(D8060&gt;Calculator!$G$39,IF(H8060-K8060+E8060+L8060+M8060+Calculator!$G$39&gt;Calculator!$G$39,Calculator!$G$39-(H8060+E8060+L8060+M8060-K8060),Calculator!$G$39),D8060),0)))</f>
        <v>0</v>
      </c>
    </row>
    <row r="8061" spans="1:14" ht="15.75" thickBot="1">
      <c r="A8061" s="33" t="str">
        <f ca="1">IF(C8061=Calculator!$H$27,"F",IF(Daily!D8061+Daily!H8061=0,IF(D8060+H8060&gt;0,"L",""),""))</f>
        <v/>
      </c>
      <c r="B8061" s="34">
        <v>8060</v>
      </c>
      <c r="C8061" s="19">
        <f t="shared" ca="1" si="501"/>
        <v>53990</v>
      </c>
      <c r="D8061" s="29">
        <f t="shared" ca="1" si="503"/>
        <v>0</v>
      </c>
      <c r="E8061" s="29">
        <f ca="1">IF(C8061&lt;Calculator!$D$26,0,IF(DAY($C8061)=1,IF(D8061-Calculator!$G$24&gt;0,Calculator!$G$24,D8061),0))</f>
        <v>0</v>
      </c>
      <c r="F8061" s="29">
        <f ca="1">IF(E8061&gt;0,D8061*Calculator!$G$22/12,0)</f>
        <v>0</v>
      </c>
      <c r="G8061" s="29">
        <f ca="1">IF(E8061&gt;0,(IFERROR(-PMT(Calculator!$G$22/12,Calculator!$G$23*12,Calculator!$G$20),0))-F8061,0)</f>
        <v>0</v>
      </c>
      <c r="H8061" s="29">
        <f t="shared" ca="1" si="504"/>
        <v>0</v>
      </c>
      <c r="I8061" s="29">
        <f t="shared" ca="1" si="502"/>
        <v>0</v>
      </c>
      <c r="J8061" s="30">
        <f>Calculator!$G$40</f>
        <v>6.5000000000000002E-2</v>
      </c>
      <c r="K8061" s="29">
        <f ca="1">IF(C8061&gt;=Calculator!$G$27,IF(DAY($C8061)=1,Calculator!$G$34/2,IF(DAY($C8061)=15,Calculator!$G$34/2,0)),0)</f>
        <v>0</v>
      </c>
      <c r="L8061" s="29">
        <f ca="1">IF(DAY($C8061)=28,IF(H8061=0,0,Calculator!$G$35),0)</f>
        <v>0</v>
      </c>
      <c r="M8061" s="29">
        <f ca="1">IF(I8061&gt;0,IF(DAY($C8061)=1,SUM(INDIRECT("I"&amp;(ROW(C8060)-DAY(C8060))):I8060),0),0)</f>
        <v>0</v>
      </c>
      <c r="N8061" s="29">
        <f ca="1">IF(C8061&lt;Calculator!$G$27,0,IF(C8061=Calculator!$G$27,Calculator!$G$39,IF(H8061-K8061&lt;=0,IF(D8061&gt;Calculator!$G$39,IF(H8061-K8061+E8061+L8061+M8061+Calculator!$G$39&gt;Calculator!$G$39,Calculator!$G$39-(H8061+E8061+L8061+M8061-K8061),Calculator!$G$39),D8061),0)))</f>
        <v>0</v>
      </c>
    </row>
    <row r="8062" spans="1:14" ht="15.75" thickBot="1">
      <c r="A8062" s="33" t="str">
        <f ca="1">IF(C8062=Calculator!$H$27,"F",IF(Daily!D8062+Daily!H8062=0,IF(D8061+H8061&gt;0,"L",""),""))</f>
        <v/>
      </c>
      <c r="B8062" s="34">
        <v>8061</v>
      </c>
      <c r="C8062" s="19">
        <f t="shared" ca="1" si="501"/>
        <v>53991</v>
      </c>
      <c r="D8062" s="29">
        <f t="shared" ca="1" si="503"/>
        <v>0</v>
      </c>
      <c r="E8062" s="29">
        <f ca="1">IF(C8062&lt;Calculator!$D$26,0,IF(DAY($C8062)=1,IF(D8062-Calculator!$G$24&gt;0,Calculator!$G$24,D8062),0))</f>
        <v>0</v>
      </c>
      <c r="F8062" s="29">
        <f ca="1">IF(E8062&gt;0,D8062*Calculator!$G$22/12,0)</f>
        <v>0</v>
      </c>
      <c r="G8062" s="29">
        <f ca="1">IF(E8062&gt;0,(IFERROR(-PMT(Calculator!$G$22/12,Calculator!$G$23*12,Calculator!$G$20),0))-F8062,0)</f>
        <v>0</v>
      </c>
      <c r="H8062" s="29">
        <f t="shared" ca="1" si="504"/>
        <v>0</v>
      </c>
      <c r="I8062" s="29">
        <f t="shared" ca="1" si="502"/>
        <v>0</v>
      </c>
      <c r="J8062" s="30">
        <f>Calculator!$G$40</f>
        <v>6.5000000000000002E-2</v>
      </c>
      <c r="K8062" s="29">
        <f ca="1">IF(C8062&gt;=Calculator!$G$27,IF(DAY($C8062)=1,Calculator!$G$34/2,IF(DAY($C8062)=15,Calculator!$G$34/2,0)),0)</f>
        <v>0</v>
      </c>
      <c r="L8062" s="29">
        <f ca="1">IF(DAY($C8062)=28,IF(H8062=0,0,Calculator!$G$35),0)</f>
        <v>0</v>
      </c>
      <c r="M8062" s="29">
        <f ca="1">IF(I8062&gt;0,IF(DAY($C8062)=1,SUM(INDIRECT("I"&amp;(ROW(C8061)-DAY(C8061))):I8061),0),0)</f>
        <v>0</v>
      </c>
      <c r="N8062" s="29">
        <f ca="1">IF(C8062&lt;Calculator!$G$27,0,IF(C8062=Calculator!$G$27,Calculator!$G$39,IF(H8062-K8062&lt;=0,IF(D8062&gt;Calculator!$G$39,IF(H8062-K8062+E8062+L8062+M8062+Calculator!$G$39&gt;Calculator!$G$39,Calculator!$G$39-(H8062+E8062+L8062+M8062-K8062),Calculator!$G$39),D8062),0)))</f>
        <v>0</v>
      </c>
    </row>
    <row r="8063" spans="1:14" ht="15.75" thickBot="1">
      <c r="A8063" s="33" t="str">
        <f ca="1">IF(C8063=Calculator!$H$27,"F",IF(Daily!D8063+Daily!H8063=0,IF(D8062+H8062&gt;0,"L",""),""))</f>
        <v/>
      </c>
      <c r="B8063" s="34">
        <v>8062</v>
      </c>
      <c r="C8063" s="19">
        <f t="shared" ca="1" si="501"/>
        <v>53992</v>
      </c>
      <c r="D8063" s="29">
        <f t="shared" ca="1" si="503"/>
        <v>0</v>
      </c>
      <c r="E8063" s="29">
        <f ca="1">IF(C8063&lt;Calculator!$D$26,0,IF(DAY($C8063)=1,IF(D8063-Calculator!$G$24&gt;0,Calculator!$G$24,D8063),0))</f>
        <v>0</v>
      </c>
      <c r="F8063" s="29">
        <f ca="1">IF(E8063&gt;0,D8063*Calculator!$G$22/12,0)</f>
        <v>0</v>
      </c>
      <c r="G8063" s="29">
        <f ca="1">IF(E8063&gt;0,(IFERROR(-PMT(Calculator!$G$22/12,Calculator!$G$23*12,Calculator!$G$20),0))-F8063,0)</f>
        <v>0</v>
      </c>
      <c r="H8063" s="29">
        <f t="shared" ca="1" si="504"/>
        <v>0</v>
      </c>
      <c r="I8063" s="29">
        <f t="shared" ca="1" si="502"/>
        <v>0</v>
      </c>
      <c r="J8063" s="30">
        <f>Calculator!$G$40</f>
        <v>6.5000000000000002E-2</v>
      </c>
      <c r="K8063" s="29">
        <f ca="1">IF(C8063&gt;=Calculator!$G$27,IF(DAY($C8063)=1,Calculator!$G$34/2,IF(DAY($C8063)=15,Calculator!$G$34/2,0)),0)</f>
        <v>0</v>
      </c>
      <c r="L8063" s="29">
        <f ca="1">IF(DAY($C8063)=28,IF(H8063=0,0,Calculator!$G$35),0)</f>
        <v>0</v>
      </c>
      <c r="M8063" s="29">
        <f ca="1">IF(I8063&gt;0,IF(DAY($C8063)=1,SUM(INDIRECT("I"&amp;(ROW(C8062)-DAY(C8062))):I8062),0),0)</f>
        <v>0</v>
      </c>
      <c r="N8063" s="29">
        <f ca="1">IF(C8063&lt;Calculator!$G$27,0,IF(C8063=Calculator!$G$27,Calculator!$G$39,IF(H8063-K8063&lt;=0,IF(D8063&gt;Calculator!$G$39,IF(H8063-K8063+E8063+L8063+M8063+Calculator!$G$39&gt;Calculator!$G$39,Calculator!$G$39-(H8063+E8063+L8063+M8063-K8063),Calculator!$G$39),D8063),0)))</f>
        <v>0</v>
      </c>
    </row>
    <row r="8064" spans="1:14" ht="15.75" thickBot="1">
      <c r="A8064" s="33" t="str">
        <f ca="1">IF(C8064=Calculator!$H$27,"F",IF(Daily!D8064+Daily!H8064=0,IF(D8063+H8063&gt;0,"L",""),""))</f>
        <v/>
      </c>
      <c r="B8064" s="34">
        <v>8063</v>
      </c>
      <c r="C8064" s="19">
        <f t="shared" ca="1" si="501"/>
        <v>53993</v>
      </c>
      <c r="D8064" s="29">
        <f t="shared" ca="1" si="503"/>
        <v>0</v>
      </c>
      <c r="E8064" s="29">
        <f ca="1">IF(C8064&lt;Calculator!$D$26,0,IF(DAY($C8064)=1,IF(D8064-Calculator!$G$24&gt;0,Calculator!$G$24,D8064),0))</f>
        <v>0</v>
      </c>
      <c r="F8064" s="29">
        <f ca="1">IF(E8064&gt;0,D8064*Calculator!$G$22/12,0)</f>
        <v>0</v>
      </c>
      <c r="G8064" s="29">
        <f ca="1">IF(E8064&gt;0,(IFERROR(-PMT(Calculator!$G$22/12,Calculator!$G$23*12,Calculator!$G$20),0))-F8064,0)</f>
        <v>0</v>
      </c>
      <c r="H8064" s="29">
        <f t="shared" ca="1" si="504"/>
        <v>0</v>
      </c>
      <c r="I8064" s="29">
        <f t="shared" ca="1" si="502"/>
        <v>0</v>
      </c>
      <c r="J8064" s="30">
        <f>Calculator!$G$40</f>
        <v>6.5000000000000002E-2</v>
      </c>
      <c r="K8064" s="29">
        <f ca="1">IF(C8064&gt;=Calculator!$G$27,IF(DAY($C8064)=1,Calculator!$G$34/2,IF(DAY($C8064)=15,Calculator!$G$34/2,0)),0)</f>
        <v>0</v>
      </c>
      <c r="L8064" s="29">
        <f ca="1">IF(DAY($C8064)=28,IF(H8064=0,0,Calculator!$G$35),0)</f>
        <v>0</v>
      </c>
      <c r="M8064" s="29">
        <f ca="1">IF(I8064&gt;0,IF(DAY($C8064)=1,SUM(INDIRECT("I"&amp;(ROW(C8063)-DAY(C8063))):I8063),0),0)</f>
        <v>0</v>
      </c>
      <c r="N8064" s="29">
        <f ca="1">IF(C8064&lt;Calculator!$G$27,0,IF(C8064=Calculator!$G$27,Calculator!$G$39,IF(H8064-K8064&lt;=0,IF(D8064&gt;Calculator!$G$39,IF(H8064-K8064+E8064+L8064+M8064+Calculator!$G$39&gt;Calculator!$G$39,Calculator!$G$39-(H8064+E8064+L8064+M8064-K8064),Calculator!$G$39),D8064),0)))</f>
        <v>0</v>
      </c>
    </row>
    <row r="8065" spans="1:14" ht="15.75" thickBot="1">
      <c r="A8065" s="33" t="str">
        <f ca="1">IF(C8065=Calculator!$H$27,"F",IF(Daily!D8065+Daily!H8065=0,IF(D8064+H8064&gt;0,"L",""),""))</f>
        <v/>
      </c>
      <c r="B8065" s="34">
        <v>8064</v>
      </c>
      <c r="C8065" s="19">
        <f t="shared" ca="1" si="501"/>
        <v>53994</v>
      </c>
      <c r="D8065" s="29">
        <f t="shared" ca="1" si="503"/>
        <v>0</v>
      </c>
      <c r="E8065" s="29">
        <f ca="1">IF(C8065&lt;Calculator!$D$26,0,IF(DAY($C8065)=1,IF(D8065-Calculator!$G$24&gt;0,Calculator!$G$24,D8065),0))</f>
        <v>0</v>
      </c>
      <c r="F8065" s="29">
        <f ca="1">IF(E8065&gt;0,D8065*Calculator!$G$22/12,0)</f>
        <v>0</v>
      </c>
      <c r="G8065" s="29">
        <f ca="1">IF(E8065&gt;0,(IFERROR(-PMT(Calculator!$G$22/12,Calculator!$G$23*12,Calculator!$G$20),0))-F8065,0)</f>
        <v>0</v>
      </c>
      <c r="H8065" s="29">
        <f t="shared" ca="1" si="504"/>
        <v>0</v>
      </c>
      <c r="I8065" s="29">
        <f t="shared" ca="1" si="502"/>
        <v>0</v>
      </c>
      <c r="J8065" s="30">
        <f>Calculator!$G$40</f>
        <v>6.5000000000000002E-2</v>
      </c>
      <c r="K8065" s="29">
        <f ca="1">IF(C8065&gt;=Calculator!$G$27,IF(DAY($C8065)=1,Calculator!$G$34/2,IF(DAY($C8065)=15,Calculator!$G$34/2,0)),0)</f>
        <v>0</v>
      </c>
      <c r="L8065" s="29">
        <f ca="1">IF(DAY($C8065)=28,IF(H8065=0,0,Calculator!$G$35),0)</f>
        <v>0</v>
      </c>
      <c r="M8065" s="29">
        <f ca="1">IF(I8065&gt;0,IF(DAY($C8065)=1,SUM(INDIRECT("I"&amp;(ROW(C8064)-DAY(C8064))):I8064),0),0)</f>
        <v>0</v>
      </c>
      <c r="N8065" s="29">
        <f ca="1">IF(C8065&lt;Calculator!$G$27,0,IF(C8065=Calculator!$G$27,Calculator!$G$39,IF(H8065-K8065&lt;=0,IF(D8065&gt;Calculator!$G$39,IF(H8065-K8065+E8065+L8065+M8065+Calculator!$G$39&gt;Calculator!$G$39,Calculator!$G$39-(H8065+E8065+L8065+M8065-K8065),Calculator!$G$39),D8065),0)))</f>
        <v>0</v>
      </c>
    </row>
    <row r="8066" spans="1:14" ht="15.75" thickBot="1">
      <c r="A8066" s="33" t="str">
        <f ca="1">IF(C8066=Calculator!$H$27,"F",IF(Daily!D8066+Daily!H8066=0,IF(D8065+H8065&gt;0,"L",""),""))</f>
        <v/>
      </c>
      <c r="B8066" s="34">
        <v>8065</v>
      </c>
      <c r="C8066" s="19">
        <f t="shared" ca="1" si="501"/>
        <v>53995</v>
      </c>
      <c r="D8066" s="29">
        <f t="shared" ca="1" si="503"/>
        <v>0</v>
      </c>
      <c r="E8066" s="29">
        <f ca="1">IF(C8066&lt;Calculator!$D$26,0,IF(DAY($C8066)=1,IF(D8066-Calculator!$G$24&gt;0,Calculator!$G$24,D8066),0))</f>
        <v>0</v>
      </c>
      <c r="F8066" s="29">
        <f ca="1">IF(E8066&gt;0,D8066*Calculator!$G$22/12,0)</f>
        <v>0</v>
      </c>
      <c r="G8066" s="29">
        <f ca="1">IF(E8066&gt;0,(IFERROR(-PMT(Calculator!$G$22/12,Calculator!$G$23*12,Calculator!$G$20),0))-F8066,0)</f>
        <v>0</v>
      </c>
      <c r="H8066" s="29">
        <f t="shared" ca="1" si="504"/>
        <v>0</v>
      </c>
      <c r="I8066" s="29">
        <f t="shared" ca="1" si="502"/>
        <v>0</v>
      </c>
      <c r="J8066" s="30">
        <f>Calculator!$G$40</f>
        <v>6.5000000000000002E-2</v>
      </c>
      <c r="K8066" s="29">
        <f ca="1">IF(C8066&gt;=Calculator!$G$27,IF(DAY($C8066)=1,Calculator!$G$34/2,IF(DAY($C8066)=15,Calculator!$G$34/2,0)),0)</f>
        <v>0</v>
      </c>
      <c r="L8066" s="29">
        <f ca="1">IF(DAY($C8066)=28,IF(H8066=0,0,Calculator!$G$35),0)</f>
        <v>0</v>
      </c>
      <c r="M8066" s="29">
        <f ca="1">IF(I8066&gt;0,IF(DAY($C8066)=1,SUM(INDIRECT("I"&amp;(ROW(C8065)-DAY(C8065))):I8065),0),0)</f>
        <v>0</v>
      </c>
      <c r="N8066" s="29">
        <f ca="1">IF(C8066&lt;Calculator!$G$27,0,IF(C8066=Calculator!$G$27,Calculator!$G$39,IF(H8066-K8066&lt;=0,IF(D8066&gt;Calculator!$G$39,IF(H8066-K8066+E8066+L8066+M8066+Calculator!$G$39&gt;Calculator!$G$39,Calculator!$G$39-(H8066+E8066+L8066+M8066-K8066),Calculator!$G$39),D8066),0)))</f>
        <v>0</v>
      </c>
    </row>
    <row r="8067" spans="1:14" ht="15.75" thickBot="1">
      <c r="A8067" s="33" t="str">
        <f ca="1">IF(C8067=Calculator!$H$27,"F",IF(Daily!D8067+Daily!H8067=0,IF(D8066+H8066&gt;0,"L",""),""))</f>
        <v/>
      </c>
      <c r="B8067" s="34">
        <v>8066</v>
      </c>
      <c r="C8067" s="19">
        <f t="shared" ref="C8067:C8130" ca="1" si="505">C8066+1</f>
        <v>53996</v>
      </c>
      <c r="D8067" s="29">
        <f t="shared" ca="1" si="503"/>
        <v>0</v>
      </c>
      <c r="E8067" s="29">
        <f ca="1">IF(C8067&lt;Calculator!$D$26,0,IF(DAY($C8067)=1,IF(D8067-Calculator!$G$24&gt;0,Calculator!$G$24,D8067),0))</f>
        <v>0</v>
      </c>
      <c r="F8067" s="29">
        <f ca="1">IF(E8067&gt;0,D8067*Calculator!$G$22/12,0)</f>
        <v>0</v>
      </c>
      <c r="G8067" s="29">
        <f ca="1">IF(E8067&gt;0,(IFERROR(-PMT(Calculator!$G$22/12,Calculator!$G$23*12,Calculator!$G$20),0))-F8067,0)</f>
        <v>0</v>
      </c>
      <c r="H8067" s="29">
        <f t="shared" ca="1" si="504"/>
        <v>0</v>
      </c>
      <c r="I8067" s="29">
        <f t="shared" ref="I8067:I8130" ca="1" si="506">H8067*J8067/365</f>
        <v>0</v>
      </c>
      <c r="J8067" s="30">
        <f>Calculator!$G$40</f>
        <v>6.5000000000000002E-2</v>
      </c>
      <c r="K8067" s="29">
        <f ca="1">IF(C8067&gt;=Calculator!$G$27,IF(DAY($C8067)=1,Calculator!$G$34/2,IF(DAY($C8067)=15,Calculator!$G$34/2,0)),0)</f>
        <v>0</v>
      </c>
      <c r="L8067" s="29">
        <f ca="1">IF(DAY($C8067)=28,IF(H8067=0,0,Calculator!$G$35),0)</f>
        <v>0</v>
      </c>
      <c r="M8067" s="29">
        <f ca="1">IF(I8067&gt;0,IF(DAY($C8067)=1,SUM(INDIRECT("I"&amp;(ROW(C8066)-DAY(C8066))):I8066),0),0)</f>
        <v>0</v>
      </c>
      <c r="N8067" s="29">
        <f ca="1">IF(C8067&lt;Calculator!$G$27,0,IF(C8067=Calculator!$G$27,Calculator!$G$39,IF(H8067-K8067&lt;=0,IF(D8067&gt;Calculator!$G$39,IF(H8067-K8067+E8067+L8067+M8067+Calculator!$G$39&gt;Calculator!$G$39,Calculator!$G$39-(H8067+E8067+L8067+M8067-K8067),Calculator!$G$39),D8067),0)))</f>
        <v>0</v>
      </c>
    </row>
    <row r="8068" spans="1:14" ht="15.75" thickBot="1">
      <c r="A8068" s="33" t="str">
        <f ca="1">IF(C8068=Calculator!$H$27,"F",IF(Daily!D8068+Daily!H8068=0,IF(D8067+H8067&gt;0,"L",""),""))</f>
        <v/>
      </c>
      <c r="B8068" s="34">
        <v>8067</v>
      </c>
      <c r="C8068" s="19">
        <f t="shared" ca="1" si="505"/>
        <v>53997</v>
      </c>
      <c r="D8068" s="29">
        <f t="shared" ref="D8068:D8131" ca="1" si="507">IF(((D8067-G8067)-N8067)&lt;0,0,((D8067-G8067)-N8067))</f>
        <v>0</v>
      </c>
      <c r="E8068" s="29">
        <f ca="1">IF(C8068&lt;Calculator!$D$26,0,IF(DAY($C8068)=1,IF(D8068-Calculator!$G$24&gt;0,Calculator!$G$24,D8068),0))</f>
        <v>0</v>
      </c>
      <c r="F8068" s="29">
        <f ca="1">IF(E8068&gt;0,D8068*Calculator!$G$22/12,0)</f>
        <v>0</v>
      </c>
      <c r="G8068" s="29">
        <f ca="1">IF(E8068&gt;0,(IFERROR(-PMT(Calculator!$G$22/12,Calculator!$G$23*12,Calculator!$G$20),0))-F8068,0)</f>
        <v>0</v>
      </c>
      <c r="H8068" s="29">
        <f t="shared" ref="H8068:H8131" ca="1" si="508">IF((H8067-K8067+SUM(L8067:N8067)+E8067)&lt;0,0,(H8067-K8067+SUM(L8067:N8067)+E8067))</f>
        <v>0</v>
      </c>
      <c r="I8068" s="29">
        <f t="shared" ca="1" si="506"/>
        <v>0</v>
      </c>
      <c r="J8068" s="30">
        <f>Calculator!$G$40</f>
        <v>6.5000000000000002E-2</v>
      </c>
      <c r="K8068" s="29">
        <f ca="1">IF(C8068&gt;=Calculator!$G$27,IF(DAY($C8068)=1,Calculator!$G$34/2,IF(DAY($C8068)=15,Calculator!$G$34/2,0)),0)</f>
        <v>4500</v>
      </c>
      <c r="L8068" s="29">
        <f ca="1">IF(DAY($C8068)=28,IF(H8068=0,0,Calculator!$G$35),0)</f>
        <v>0</v>
      </c>
      <c r="M8068" s="29">
        <f ca="1">IF(I8068&gt;0,IF(DAY($C8068)=1,SUM(INDIRECT("I"&amp;(ROW(C8067)-DAY(C8067))):I8067),0),0)</f>
        <v>0</v>
      </c>
      <c r="N8068" s="29">
        <f ca="1">IF(C8068&lt;Calculator!$G$27,0,IF(C8068=Calculator!$G$27,Calculator!$G$39,IF(H8068-K8068&lt;=0,IF(D8068&gt;Calculator!$G$39,IF(H8068-K8068+E8068+L8068+M8068+Calculator!$G$39&gt;Calculator!$G$39,Calculator!$G$39-(H8068+E8068+L8068+M8068-K8068),Calculator!$G$39),D8068),0)))</f>
        <v>0</v>
      </c>
    </row>
    <row r="8069" spans="1:14" ht="15.75" thickBot="1">
      <c r="A8069" s="33" t="str">
        <f ca="1">IF(C8069=Calculator!$H$27,"F",IF(Daily!D8069+Daily!H8069=0,IF(D8068+H8068&gt;0,"L",""),""))</f>
        <v/>
      </c>
      <c r="B8069" s="34">
        <v>8068</v>
      </c>
      <c r="C8069" s="19">
        <f t="shared" ca="1" si="505"/>
        <v>53998</v>
      </c>
      <c r="D8069" s="29">
        <f t="shared" ca="1" si="507"/>
        <v>0</v>
      </c>
      <c r="E8069" s="29">
        <f ca="1">IF(C8069&lt;Calculator!$D$26,0,IF(DAY($C8069)=1,IF(D8069-Calculator!$G$24&gt;0,Calculator!$G$24,D8069),0))</f>
        <v>0</v>
      </c>
      <c r="F8069" s="29">
        <f ca="1">IF(E8069&gt;0,D8069*Calculator!$G$22/12,0)</f>
        <v>0</v>
      </c>
      <c r="G8069" s="29">
        <f ca="1">IF(E8069&gt;0,(IFERROR(-PMT(Calculator!$G$22/12,Calculator!$G$23*12,Calculator!$G$20),0))-F8069,0)</f>
        <v>0</v>
      </c>
      <c r="H8069" s="29">
        <f t="shared" ca="1" si="508"/>
        <v>0</v>
      </c>
      <c r="I8069" s="29">
        <f t="shared" ca="1" si="506"/>
        <v>0</v>
      </c>
      <c r="J8069" s="30">
        <f>Calculator!$G$40</f>
        <v>6.5000000000000002E-2</v>
      </c>
      <c r="K8069" s="29">
        <f ca="1">IF(C8069&gt;=Calculator!$G$27,IF(DAY($C8069)=1,Calculator!$G$34/2,IF(DAY($C8069)=15,Calculator!$G$34/2,0)),0)</f>
        <v>0</v>
      </c>
      <c r="L8069" s="29">
        <f ca="1">IF(DAY($C8069)=28,IF(H8069=0,0,Calculator!$G$35),0)</f>
        <v>0</v>
      </c>
      <c r="M8069" s="29">
        <f ca="1">IF(I8069&gt;0,IF(DAY($C8069)=1,SUM(INDIRECT("I"&amp;(ROW(C8068)-DAY(C8068))):I8068),0),0)</f>
        <v>0</v>
      </c>
      <c r="N8069" s="29">
        <f ca="1">IF(C8069&lt;Calculator!$G$27,0,IF(C8069=Calculator!$G$27,Calculator!$G$39,IF(H8069-K8069&lt;=0,IF(D8069&gt;Calculator!$G$39,IF(H8069-K8069+E8069+L8069+M8069+Calculator!$G$39&gt;Calculator!$G$39,Calculator!$G$39-(H8069+E8069+L8069+M8069-K8069),Calculator!$G$39),D8069),0)))</f>
        <v>0</v>
      </c>
    </row>
    <row r="8070" spans="1:14" ht="15.75" thickBot="1">
      <c r="A8070" s="33" t="str">
        <f ca="1">IF(C8070=Calculator!$H$27,"F",IF(Daily!D8070+Daily!H8070=0,IF(D8069+H8069&gt;0,"L",""),""))</f>
        <v/>
      </c>
      <c r="B8070" s="34">
        <v>8069</v>
      </c>
      <c r="C8070" s="19">
        <f t="shared" ca="1" si="505"/>
        <v>53999</v>
      </c>
      <c r="D8070" s="29">
        <f t="shared" ca="1" si="507"/>
        <v>0</v>
      </c>
      <c r="E8070" s="29">
        <f ca="1">IF(C8070&lt;Calculator!$D$26,0,IF(DAY($C8070)=1,IF(D8070-Calculator!$G$24&gt;0,Calculator!$G$24,D8070),0))</f>
        <v>0</v>
      </c>
      <c r="F8070" s="29">
        <f ca="1">IF(E8070&gt;0,D8070*Calculator!$G$22/12,0)</f>
        <v>0</v>
      </c>
      <c r="G8070" s="29">
        <f ca="1">IF(E8070&gt;0,(IFERROR(-PMT(Calculator!$G$22/12,Calculator!$G$23*12,Calculator!$G$20),0))-F8070,0)</f>
        <v>0</v>
      </c>
      <c r="H8070" s="29">
        <f t="shared" ca="1" si="508"/>
        <v>0</v>
      </c>
      <c r="I8070" s="29">
        <f t="shared" ca="1" si="506"/>
        <v>0</v>
      </c>
      <c r="J8070" s="30">
        <f>Calculator!$G$40</f>
        <v>6.5000000000000002E-2</v>
      </c>
      <c r="K8070" s="29">
        <f ca="1">IF(C8070&gt;=Calculator!$G$27,IF(DAY($C8070)=1,Calculator!$G$34/2,IF(DAY($C8070)=15,Calculator!$G$34/2,0)),0)</f>
        <v>0</v>
      </c>
      <c r="L8070" s="29">
        <f ca="1">IF(DAY($C8070)=28,IF(H8070=0,0,Calculator!$G$35),0)</f>
        <v>0</v>
      </c>
      <c r="M8070" s="29">
        <f ca="1">IF(I8070&gt;0,IF(DAY($C8070)=1,SUM(INDIRECT("I"&amp;(ROW(C8069)-DAY(C8069))):I8069),0),0)</f>
        <v>0</v>
      </c>
      <c r="N8070" s="29">
        <f ca="1">IF(C8070&lt;Calculator!$G$27,0,IF(C8070=Calculator!$G$27,Calculator!$G$39,IF(H8070-K8070&lt;=0,IF(D8070&gt;Calculator!$G$39,IF(H8070-K8070+E8070+L8070+M8070+Calculator!$G$39&gt;Calculator!$G$39,Calculator!$G$39-(H8070+E8070+L8070+M8070-K8070),Calculator!$G$39),D8070),0)))</f>
        <v>0</v>
      </c>
    </row>
    <row r="8071" spans="1:14" ht="15.75" thickBot="1">
      <c r="A8071" s="33" t="str">
        <f ca="1">IF(C8071=Calculator!$H$27,"F",IF(Daily!D8071+Daily!H8071=0,IF(D8070+H8070&gt;0,"L",""),""))</f>
        <v/>
      </c>
      <c r="B8071" s="34">
        <v>8070</v>
      </c>
      <c r="C8071" s="19">
        <f t="shared" ca="1" si="505"/>
        <v>54000</v>
      </c>
      <c r="D8071" s="29">
        <f t="shared" ca="1" si="507"/>
        <v>0</v>
      </c>
      <c r="E8071" s="29">
        <f ca="1">IF(C8071&lt;Calculator!$D$26,0,IF(DAY($C8071)=1,IF(D8071-Calculator!$G$24&gt;0,Calculator!$G$24,D8071),0))</f>
        <v>0</v>
      </c>
      <c r="F8071" s="29">
        <f ca="1">IF(E8071&gt;0,D8071*Calculator!$G$22/12,0)</f>
        <v>0</v>
      </c>
      <c r="G8071" s="29">
        <f ca="1">IF(E8071&gt;0,(IFERROR(-PMT(Calculator!$G$22/12,Calculator!$G$23*12,Calculator!$G$20),0))-F8071,0)</f>
        <v>0</v>
      </c>
      <c r="H8071" s="29">
        <f t="shared" ca="1" si="508"/>
        <v>0</v>
      </c>
      <c r="I8071" s="29">
        <f t="shared" ca="1" si="506"/>
        <v>0</v>
      </c>
      <c r="J8071" s="30">
        <f>Calculator!$G$40</f>
        <v>6.5000000000000002E-2</v>
      </c>
      <c r="K8071" s="29">
        <f ca="1">IF(C8071&gt;=Calculator!$G$27,IF(DAY($C8071)=1,Calculator!$G$34/2,IF(DAY($C8071)=15,Calculator!$G$34/2,0)),0)</f>
        <v>0</v>
      </c>
      <c r="L8071" s="29">
        <f ca="1">IF(DAY($C8071)=28,IF(H8071=0,0,Calculator!$G$35),0)</f>
        <v>0</v>
      </c>
      <c r="M8071" s="29">
        <f ca="1">IF(I8071&gt;0,IF(DAY($C8071)=1,SUM(INDIRECT("I"&amp;(ROW(C8070)-DAY(C8070))):I8070),0),0)</f>
        <v>0</v>
      </c>
      <c r="N8071" s="29">
        <f ca="1">IF(C8071&lt;Calculator!$G$27,0,IF(C8071=Calculator!$G$27,Calculator!$G$39,IF(H8071-K8071&lt;=0,IF(D8071&gt;Calculator!$G$39,IF(H8071-K8071+E8071+L8071+M8071+Calculator!$G$39&gt;Calculator!$G$39,Calculator!$G$39-(H8071+E8071+L8071+M8071-K8071),Calculator!$G$39),D8071),0)))</f>
        <v>0</v>
      </c>
    </row>
    <row r="8072" spans="1:14" ht="15.75" thickBot="1">
      <c r="A8072" s="33" t="str">
        <f ca="1">IF(C8072=Calculator!$H$27,"F",IF(Daily!D8072+Daily!H8072=0,IF(D8071+H8071&gt;0,"L",""),""))</f>
        <v/>
      </c>
      <c r="B8072" s="34">
        <v>8071</v>
      </c>
      <c r="C8072" s="19">
        <f t="shared" ca="1" si="505"/>
        <v>54001</v>
      </c>
      <c r="D8072" s="29">
        <f t="shared" ca="1" si="507"/>
        <v>0</v>
      </c>
      <c r="E8072" s="29">
        <f ca="1">IF(C8072&lt;Calculator!$D$26,0,IF(DAY($C8072)=1,IF(D8072-Calculator!$G$24&gt;0,Calculator!$G$24,D8072),0))</f>
        <v>0</v>
      </c>
      <c r="F8072" s="29">
        <f ca="1">IF(E8072&gt;0,D8072*Calculator!$G$22/12,0)</f>
        <v>0</v>
      </c>
      <c r="G8072" s="29">
        <f ca="1">IF(E8072&gt;0,(IFERROR(-PMT(Calculator!$G$22/12,Calculator!$G$23*12,Calculator!$G$20),0))-F8072,0)</f>
        <v>0</v>
      </c>
      <c r="H8072" s="29">
        <f t="shared" ca="1" si="508"/>
        <v>0</v>
      </c>
      <c r="I8072" s="29">
        <f t="shared" ca="1" si="506"/>
        <v>0</v>
      </c>
      <c r="J8072" s="30">
        <f>Calculator!$G$40</f>
        <v>6.5000000000000002E-2</v>
      </c>
      <c r="K8072" s="29">
        <f ca="1">IF(C8072&gt;=Calculator!$G$27,IF(DAY($C8072)=1,Calculator!$G$34/2,IF(DAY($C8072)=15,Calculator!$G$34/2,0)),0)</f>
        <v>0</v>
      </c>
      <c r="L8072" s="29">
        <f ca="1">IF(DAY($C8072)=28,IF(H8072=0,0,Calculator!$G$35),0)</f>
        <v>0</v>
      </c>
      <c r="M8072" s="29">
        <f ca="1">IF(I8072&gt;0,IF(DAY($C8072)=1,SUM(INDIRECT("I"&amp;(ROW(C8071)-DAY(C8071))):I8071),0),0)</f>
        <v>0</v>
      </c>
      <c r="N8072" s="29">
        <f ca="1">IF(C8072&lt;Calculator!$G$27,0,IF(C8072=Calculator!$G$27,Calculator!$G$39,IF(H8072-K8072&lt;=0,IF(D8072&gt;Calculator!$G$39,IF(H8072-K8072+E8072+L8072+M8072+Calculator!$G$39&gt;Calculator!$G$39,Calculator!$G$39-(H8072+E8072+L8072+M8072-K8072),Calculator!$G$39),D8072),0)))</f>
        <v>0</v>
      </c>
    </row>
    <row r="8073" spans="1:14" ht="15.75" thickBot="1">
      <c r="A8073" s="33" t="str">
        <f ca="1">IF(C8073=Calculator!$H$27,"F",IF(Daily!D8073+Daily!H8073=0,IF(D8072+H8072&gt;0,"L",""),""))</f>
        <v/>
      </c>
      <c r="B8073" s="34">
        <v>8072</v>
      </c>
      <c r="C8073" s="19">
        <f t="shared" ca="1" si="505"/>
        <v>54002</v>
      </c>
      <c r="D8073" s="29">
        <f t="shared" ca="1" si="507"/>
        <v>0</v>
      </c>
      <c r="E8073" s="29">
        <f ca="1">IF(C8073&lt;Calculator!$D$26,0,IF(DAY($C8073)=1,IF(D8073-Calculator!$G$24&gt;0,Calculator!$G$24,D8073),0))</f>
        <v>0</v>
      </c>
      <c r="F8073" s="29">
        <f ca="1">IF(E8073&gt;0,D8073*Calculator!$G$22/12,0)</f>
        <v>0</v>
      </c>
      <c r="G8073" s="29">
        <f ca="1">IF(E8073&gt;0,(IFERROR(-PMT(Calculator!$G$22/12,Calculator!$G$23*12,Calculator!$G$20),0))-F8073,0)</f>
        <v>0</v>
      </c>
      <c r="H8073" s="29">
        <f t="shared" ca="1" si="508"/>
        <v>0</v>
      </c>
      <c r="I8073" s="29">
        <f t="shared" ca="1" si="506"/>
        <v>0</v>
      </c>
      <c r="J8073" s="30">
        <f>Calculator!$G$40</f>
        <v>6.5000000000000002E-2</v>
      </c>
      <c r="K8073" s="29">
        <f ca="1">IF(C8073&gt;=Calculator!$G$27,IF(DAY($C8073)=1,Calculator!$G$34/2,IF(DAY($C8073)=15,Calculator!$G$34/2,0)),0)</f>
        <v>0</v>
      </c>
      <c r="L8073" s="29">
        <f ca="1">IF(DAY($C8073)=28,IF(H8073=0,0,Calculator!$G$35),0)</f>
        <v>0</v>
      </c>
      <c r="M8073" s="29">
        <f ca="1">IF(I8073&gt;0,IF(DAY($C8073)=1,SUM(INDIRECT("I"&amp;(ROW(C8072)-DAY(C8072))):I8072),0),0)</f>
        <v>0</v>
      </c>
      <c r="N8073" s="29">
        <f ca="1">IF(C8073&lt;Calculator!$G$27,0,IF(C8073=Calculator!$G$27,Calculator!$G$39,IF(H8073-K8073&lt;=0,IF(D8073&gt;Calculator!$G$39,IF(H8073-K8073+E8073+L8073+M8073+Calculator!$G$39&gt;Calculator!$G$39,Calculator!$G$39-(H8073+E8073+L8073+M8073-K8073),Calculator!$G$39),D8073),0)))</f>
        <v>0</v>
      </c>
    </row>
    <row r="8074" spans="1:14" ht="15.75" thickBot="1">
      <c r="A8074" s="33" t="str">
        <f ca="1">IF(C8074=Calculator!$H$27,"F",IF(Daily!D8074+Daily!H8074=0,IF(D8073+H8073&gt;0,"L",""),""))</f>
        <v/>
      </c>
      <c r="B8074" s="34">
        <v>8073</v>
      </c>
      <c r="C8074" s="19">
        <f t="shared" ca="1" si="505"/>
        <v>54003</v>
      </c>
      <c r="D8074" s="29">
        <f t="shared" ca="1" si="507"/>
        <v>0</v>
      </c>
      <c r="E8074" s="29">
        <f ca="1">IF(C8074&lt;Calculator!$D$26,0,IF(DAY($C8074)=1,IF(D8074-Calculator!$G$24&gt;0,Calculator!$G$24,D8074),0))</f>
        <v>0</v>
      </c>
      <c r="F8074" s="29">
        <f ca="1">IF(E8074&gt;0,D8074*Calculator!$G$22/12,0)</f>
        <v>0</v>
      </c>
      <c r="G8074" s="29">
        <f ca="1">IF(E8074&gt;0,(IFERROR(-PMT(Calculator!$G$22/12,Calculator!$G$23*12,Calculator!$G$20),0))-F8074,0)</f>
        <v>0</v>
      </c>
      <c r="H8074" s="29">
        <f t="shared" ca="1" si="508"/>
        <v>0</v>
      </c>
      <c r="I8074" s="29">
        <f t="shared" ca="1" si="506"/>
        <v>0</v>
      </c>
      <c r="J8074" s="30">
        <f>Calculator!$G$40</f>
        <v>6.5000000000000002E-2</v>
      </c>
      <c r="K8074" s="29">
        <f ca="1">IF(C8074&gt;=Calculator!$G$27,IF(DAY($C8074)=1,Calculator!$G$34/2,IF(DAY($C8074)=15,Calculator!$G$34/2,0)),0)</f>
        <v>0</v>
      </c>
      <c r="L8074" s="29">
        <f ca="1">IF(DAY($C8074)=28,IF(H8074=0,0,Calculator!$G$35),0)</f>
        <v>0</v>
      </c>
      <c r="M8074" s="29">
        <f ca="1">IF(I8074&gt;0,IF(DAY($C8074)=1,SUM(INDIRECT("I"&amp;(ROW(C8073)-DAY(C8073))):I8073),0),0)</f>
        <v>0</v>
      </c>
      <c r="N8074" s="29">
        <f ca="1">IF(C8074&lt;Calculator!$G$27,0,IF(C8074=Calculator!$G$27,Calculator!$G$39,IF(H8074-K8074&lt;=0,IF(D8074&gt;Calculator!$G$39,IF(H8074-K8074+E8074+L8074+M8074+Calculator!$G$39&gt;Calculator!$G$39,Calculator!$G$39-(H8074+E8074+L8074+M8074-K8074),Calculator!$G$39),D8074),0)))</f>
        <v>0</v>
      </c>
    </row>
    <row r="8075" spans="1:14" ht="15.75" thickBot="1">
      <c r="A8075" s="33" t="str">
        <f ca="1">IF(C8075=Calculator!$H$27,"F",IF(Daily!D8075+Daily!H8075=0,IF(D8074+H8074&gt;0,"L",""),""))</f>
        <v/>
      </c>
      <c r="B8075" s="34">
        <v>8074</v>
      </c>
      <c r="C8075" s="19">
        <f t="shared" ca="1" si="505"/>
        <v>54004</v>
      </c>
      <c r="D8075" s="29">
        <f t="shared" ca="1" si="507"/>
        <v>0</v>
      </c>
      <c r="E8075" s="29">
        <f ca="1">IF(C8075&lt;Calculator!$D$26,0,IF(DAY($C8075)=1,IF(D8075-Calculator!$G$24&gt;0,Calculator!$G$24,D8075),0))</f>
        <v>0</v>
      </c>
      <c r="F8075" s="29">
        <f ca="1">IF(E8075&gt;0,D8075*Calculator!$G$22/12,0)</f>
        <v>0</v>
      </c>
      <c r="G8075" s="29">
        <f ca="1">IF(E8075&gt;0,(IFERROR(-PMT(Calculator!$G$22/12,Calculator!$G$23*12,Calculator!$G$20),0))-F8075,0)</f>
        <v>0</v>
      </c>
      <c r="H8075" s="29">
        <f t="shared" ca="1" si="508"/>
        <v>0</v>
      </c>
      <c r="I8075" s="29">
        <f t="shared" ca="1" si="506"/>
        <v>0</v>
      </c>
      <c r="J8075" s="30">
        <f>Calculator!$G$40</f>
        <v>6.5000000000000002E-2</v>
      </c>
      <c r="K8075" s="29">
        <f ca="1">IF(C8075&gt;=Calculator!$G$27,IF(DAY($C8075)=1,Calculator!$G$34/2,IF(DAY($C8075)=15,Calculator!$G$34/2,0)),0)</f>
        <v>0</v>
      </c>
      <c r="L8075" s="29">
        <f ca="1">IF(DAY($C8075)=28,IF(H8075=0,0,Calculator!$G$35),0)</f>
        <v>0</v>
      </c>
      <c r="M8075" s="29">
        <f ca="1">IF(I8075&gt;0,IF(DAY($C8075)=1,SUM(INDIRECT("I"&amp;(ROW(C8074)-DAY(C8074))):I8074),0),0)</f>
        <v>0</v>
      </c>
      <c r="N8075" s="29">
        <f ca="1">IF(C8075&lt;Calculator!$G$27,0,IF(C8075=Calculator!$G$27,Calculator!$G$39,IF(H8075-K8075&lt;=0,IF(D8075&gt;Calculator!$G$39,IF(H8075-K8075+E8075+L8075+M8075+Calculator!$G$39&gt;Calculator!$G$39,Calculator!$G$39-(H8075+E8075+L8075+M8075-K8075),Calculator!$G$39),D8075),0)))</f>
        <v>0</v>
      </c>
    </row>
    <row r="8076" spans="1:14" ht="15.75" thickBot="1">
      <c r="A8076" s="33" t="str">
        <f ca="1">IF(C8076=Calculator!$H$27,"F",IF(Daily!D8076+Daily!H8076=0,IF(D8075+H8075&gt;0,"L",""),""))</f>
        <v/>
      </c>
      <c r="B8076" s="34">
        <v>8075</v>
      </c>
      <c r="C8076" s="19">
        <f t="shared" ca="1" si="505"/>
        <v>54005</v>
      </c>
      <c r="D8076" s="29">
        <f t="shared" ca="1" si="507"/>
        <v>0</v>
      </c>
      <c r="E8076" s="29">
        <f ca="1">IF(C8076&lt;Calculator!$D$26,0,IF(DAY($C8076)=1,IF(D8076-Calculator!$G$24&gt;0,Calculator!$G$24,D8076),0))</f>
        <v>0</v>
      </c>
      <c r="F8076" s="29">
        <f ca="1">IF(E8076&gt;0,D8076*Calculator!$G$22/12,0)</f>
        <v>0</v>
      </c>
      <c r="G8076" s="29">
        <f ca="1">IF(E8076&gt;0,(IFERROR(-PMT(Calculator!$G$22/12,Calculator!$G$23*12,Calculator!$G$20),0))-F8076,0)</f>
        <v>0</v>
      </c>
      <c r="H8076" s="29">
        <f t="shared" ca="1" si="508"/>
        <v>0</v>
      </c>
      <c r="I8076" s="29">
        <f t="shared" ca="1" si="506"/>
        <v>0</v>
      </c>
      <c r="J8076" s="30">
        <f>Calculator!$G$40</f>
        <v>6.5000000000000002E-2</v>
      </c>
      <c r="K8076" s="29">
        <f ca="1">IF(C8076&gt;=Calculator!$G$27,IF(DAY($C8076)=1,Calculator!$G$34/2,IF(DAY($C8076)=15,Calculator!$G$34/2,0)),0)</f>
        <v>0</v>
      </c>
      <c r="L8076" s="29">
        <f ca="1">IF(DAY($C8076)=28,IF(H8076=0,0,Calculator!$G$35),0)</f>
        <v>0</v>
      </c>
      <c r="M8076" s="29">
        <f ca="1">IF(I8076&gt;0,IF(DAY($C8076)=1,SUM(INDIRECT("I"&amp;(ROW(C8075)-DAY(C8075))):I8075),0),0)</f>
        <v>0</v>
      </c>
      <c r="N8076" s="29">
        <f ca="1">IF(C8076&lt;Calculator!$G$27,0,IF(C8076=Calculator!$G$27,Calculator!$G$39,IF(H8076-K8076&lt;=0,IF(D8076&gt;Calculator!$G$39,IF(H8076-K8076+E8076+L8076+M8076+Calculator!$G$39&gt;Calculator!$G$39,Calculator!$G$39-(H8076+E8076+L8076+M8076-K8076),Calculator!$G$39),D8076),0)))</f>
        <v>0</v>
      </c>
    </row>
    <row r="8077" spans="1:14" ht="15.75" thickBot="1">
      <c r="A8077" s="33" t="str">
        <f ca="1">IF(C8077=Calculator!$H$27,"F",IF(Daily!D8077+Daily!H8077=0,IF(D8076+H8076&gt;0,"L",""),""))</f>
        <v/>
      </c>
      <c r="B8077" s="34">
        <v>8076</v>
      </c>
      <c r="C8077" s="19">
        <f t="shared" ca="1" si="505"/>
        <v>54006</v>
      </c>
      <c r="D8077" s="29">
        <f t="shared" ca="1" si="507"/>
        <v>0</v>
      </c>
      <c r="E8077" s="29">
        <f ca="1">IF(C8077&lt;Calculator!$D$26,0,IF(DAY($C8077)=1,IF(D8077-Calculator!$G$24&gt;0,Calculator!$G$24,D8077),0))</f>
        <v>0</v>
      </c>
      <c r="F8077" s="29">
        <f ca="1">IF(E8077&gt;0,D8077*Calculator!$G$22/12,0)</f>
        <v>0</v>
      </c>
      <c r="G8077" s="29">
        <f ca="1">IF(E8077&gt;0,(IFERROR(-PMT(Calculator!$G$22/12,Calculator!$G$23*12,Calculator!$G$20),0))-F8077,0)</f>
        <v>0</v>
      </c>
      <c r="H8077" s="29">
        <f t="shared" ca="1" si="508"/>
        <v>0</v>
      </c>
      <c r="I8077" s="29">
        <f t="shared" ca="1" si="506"/>
        <v>0</v>
      </c>
      <c r="J8077" s="30">
        <f>Calculator!$G$40</f>
        <v>6.5000000000000002E-2</v>
      </c>
      <c r="K8077" s="29">
        <f ca="1">IF(C8077&gt;=Calculator!$G$27,IF(DAY($C8077)=1,Calculator!$G$34/2,IF(DAY($C8077)=15,Calculator!$G$34/2,0)),0)</f>
        <v>0</v>
      </c>
      <c r="L8077" s="29">
        <f ca="1">IF(DAY($C8077)=28,IF(H8077=0,0,Calculator!$G$35),0)</f>
        <v>0</v>
      </c>
      <c r="M8077" s="29">
        <f ca="1">IF(I8077&gt;0,IF(DAY($C8077)=1,SUM(INDIRECT("I"&amp;(ROW(C8076)-DAY(C8076))):I8076),0),0)</f>
        <v>0</v>
      </c>
      <c r="N8077" s="29">
        <f ca="1">IF(C8077&lt;Calculator!$G$27,0,IF(C8077=Calculator!$G$27,Calculator!$G$39,IF(H8077-K8077&lt;=0,IF(D8077&gt;Calculator!$G$39,IF(H8077-K8077+E8077+L8077+M8077+Calculator!$G$39&gt;Calculator!$G$39,Calculator!$G$39-(H8077+E8077+L8077+M8077-K8077),Calculator!$G$39),D8077),0)))</f>
        <v>0</v>
      </c>
    </row>
    <row r="8078" spans="1:14" ht="15.75" thickBot="1">
      <c r="A8078" s="33" t="str">
        <f ca="1">IF(C8078=Calculator!$H$27,"F",IF(Daily!D8078+Daily!H8078=0,IF(D8077+H8077&gt;0,"L",""),""))</f>
        <v/>
      </c>
      <c r="B8078" s="34">
        <v>8077</v>
      </c>
      <c r="C8078" s="19">
        <f t="shared" ca="1" si="505"/>
        <v>54007</v>
      </c>
      <c r="D8078" s="29">
        <f t="shared" ca="1" si="507"/>
        <v>0</v>
      </c>
      <c r="E8078" s="29">
        <f ca="1">IF(C8078&lt;Calculator!$D$26,0,IF(DAY($C8078)=1,IF(D8078-Calculator!$G$24&gt;0,Calculator!$G$24,D8078),0))</f>
        <v>0</v>
      </c>
      <c r="F8078" s="29">
        <f ca="1">IF(E8078&gt;0,D8078*Calculator!$G$22/12,0)</f>
        <v>0</v>
      </c>
      <c r="G8078" s="29">
        <f ca="1">IF(E8078&gt;0,(IFERROR(-PMT(Calculator!$G$22/12,Calculator!$G$23*12,Calculator!$G$20),0))-F8078,0)</f>
        <v>0</v>
      </c>
      <c r="H8078" s="29">
        <f t="shared" ca="1" si="508"/>
        <v>0</v>
      </c>
      <c r="I8078" s="29">
        <f t="shared" ca="1" si="506"/>
        <v>0</v>
      </c>
      <c r="J8078" s="30">
        <f>Calculator!$G$40</f>
        <v>6.5000000000000002E-2</v>
      </c>
      <c r="K8078" s="29">
        <f ca="1">IF(C8078&gt;=Calculator!$G$27,IF(DAY($C8078)=1,Calculator!$G$34/2,IF(DAY($C8078)=15,Calculator!$G$34/2,0)),0)</f>
        <v>0</v>
      </c>
      <c r="L8078" s="29">
        <f ca="1">IF(DAY($C8078)=28,IF(H8078=0,0,Calculator!$G$35),0)</f>
        <v>0</v>
      </c>
      <c r="M8078" s="29">
        <f ca="1">IF(I8078&gt;0,IF(DAY($C8078)=1,SUM(INDIRECT("I"&amp;(ROW(C8077)-DAY(C8077))):I8077),0),0)</f>
        <v>0</v>
      </c>
      <c r="N8078" s="29">
        <f ca="1">IF(C8078&lt;Calculator!$G$27,0,IF(C8078=Calculator!$G$27,Calculator!$G$39,IF(H8078-K8078&lt;=0,IF(D8078&gt;Calculator!$G$39,IF(H8078-K8078+E8078+L8078+M8078+Calculator!$G$39&gt;Calculator!$G$39,Calculator!$G$39-(H8078+E8078+L8078+M8078-K8078),Calculator!$G$39),D8078),0)))</f>
        <v>0</v>
      </c>
    </row>
    <row r="8079" spans="1:14" ht="15.75" thickBot="1">
      <c r="A8079" s="33" t="str">
        <f ca="1">IF(C8079=Calculator!$H$27,"F",IF(Daily!D8079+Daily!H8079=0,IF(D8078+H8078&gt;0,"L",""),""))</f>
        <v/>
      </c>
      <c r="B8079" s="34">
        <v>8078</v>
      </c>
      <c r="C8079" s="19">
        <f t="shared" ca="1" si="505"/>
        <v>54008</v>
      </c>
      <c r="D8079" s="29">
        <f t="shared" ca="1" si="507"/>
        <v>0</v>
      </c>
      <c r="E8079" s="29">
        <f ca="1">IF(C8079&lt;Calculator!$D$26,0,IF(DAY($C8079)=1,IF(D8079-Calculator!$G$24&gt;0,Calculator!$G$24,D8079),0))</f>
        <v>0</v>
      </c>
      <c r="F8079" s="29">
        <f ca="1">IF(E8079&gt;0,D8079*Calculator!$G$22/12,0)</f>
        <v>0</v>
      </c>
      <c r="G8079" s="29">
        <f ca="1">IF(E8079&gt;0,(IFERROR(-PMT(Calculator!$G$22/12,Calculator!$G$23*12,Calculator!$G$20),0))-F8079,0)</f>
        <v>0</v>
      </c>
      <c r="H8079" s="29">
        <f t="shared" ca="1" si="508"/>
        <v>0</v>
      </c>
      <c r="I8079" s="29">
        <f t="shared" ca="1" si="506"/>
        <v>0</v>
      </c>
      <c r="J8079" s="30">
        <f>Calculator!$G$40</f>
        <v>6.5000000000000002E-2</v>
      </c>
      <c r="K8079" s="29">
        <f ca="1">IF(C8079&gt;=Calculator!$G$27,IF(DAY($C8079)=1,Calculator!$G$34/2,IF(DAY($C8079)=15,Calculator!$G$34/2,0)),0)</f>
        <v>0</v>
      </c>
      <c r="L8079" s="29">
        <f ca="1">IF(DAY($C8079)=28,IF(H8079=0,0,Calculator!$G$35),0)</f>
        <v>0</v>
      </c>
      <c r="M8079" s="29">
        <f ca="1">IF(I8079&gt;0,IF(DAY($C8079)=1,SUM(INDIRECT("I"&amp;(ROW(C8078)-DAY(C8078))):I8078),0),0)</f>
        <v>0</v>
      </c>
      <c r="N8079" s="29">
        <f ca="1">IF(C8079&lt;Calculator!$G$27,0,IF(C8079=Calculator!$G$27,Calculator!$G$39,IF(H8079-K8079&lt;=0,IF(D8079&gt;Calculator!$G$39,IF(H8079-K8079+E8079+L8079+M8079+Calculator!$G$39&gt;Calculator!$G$39,Calculator!$G$39-(H8079+E8079+L8079+M8079-K8079),Calculator!$G$39),D8079),0)))</f>
        <v>0</v>
      </c>
    </row>
    <row r="8080" spans="1:14" ht="15.75" thickBot="1">
      <c r="A8080" s="33" t="str">
        <f ca="1">IF(C8080=Calculator!$H$27,"F",IF(Daily!D8080+Daily!H8080=0,IF(D8079+H8079&gt;0,"L",""),""))</f>
        <v/>
      </c>
      <c r="B8080" s="34">
        <v>8079</v>
      </c>
      <c r="C8080" s="19">
        <f t="shared" ca="1" si="505"/>
        <v>54009</v>
      </c>
      <c r="D8080" s="29">
        <f t="shared" ca="1" si="507"/>
        <v>0</v>
      </c>
      <c r="E8080" s="29">
        <f ca="1">IF(C8080&lt;Calculator!$D$26,0,IF(DAY($C8080)=1,IF(D8080-Calculator!$G$24&gt;0,Calculator!$G$24,D8080),0))</f>
        <v>0</v>
      </c>
      <c r="F8080" s="29">
        <f ca="1">IF(E8080&gt;0,D8080*Calculator!$G$22/12,0)</f>
        <v>0</v>
      </c>
      <c r="G8080" s="29">
        <f ca="1">IF(E8080&gt;0,(IFERROR(-PMT(Calculator!$G$22/12,Calculator!$G$23*12,Calculator!$G$20),0))-F8080,0)</f>
        <v>0</v>
      </c>
      <c r="H8080" s="29">
        <f t="shared" ca="1" si="508"/>
        <v>0</v>
      </c>
      <c r="I8080" s="29">
        <f t="shared" ca="1" si="506"/>
        <v>0</v>
      </c>
      <c r="J8080" s="30">
        <f>Calculator!$G$40</f>
        <v>6.5000000000000002E-2</v>
      </c>
      <c r="K8080" s="29">
        <f ca="1">IF(C8080&gt;=Calculator!$G$27,IF(DAY($C8080)=1,Calculator!$G$34/2,IF(DAY($C8080)=15,Calculator!$G$34/2,0)),0)</f>
        <v>0</v>
      </c>
      <c r="L8080" s="29">
        <f ca="1">IF(DAY($C8080)=28,IF(H8080=0,0,Calculator!$G$35),0)</f>
        <v>0</v>
      </c>
      <c r="M8080" s="29">
        <f ca="1">IF(I8080&gt;0,IF(DAY($C8080)=1,SUM(INDIRECT("I"&amp;(ROW(C8079)-DAY(C8079))):I8079),0),0)</f>
        <v>0</v>
      </c>
      <c r="N8080" s="29">
        <f ca="1">IF(C8080&lt;Calculator!$G$27,0,IF(C8080=Calculator!$G$27,Calculator!$G$39,IF(H8080-K8080&lt;=0,IF(D8080&gt;Calculator!$G$39,IF(H8080-K8080+E8080+L8080+M8080+Calculator!$G$39&gt;Calculator!$G$39,Calculator!$G$39-(H8080+E8080+L8080+M8080-K8080),Calculator!$G$39),D8080),0)))</f>
        <v>0</v>
      </c>
    </row>
    <row r="8081" spans="1:14" ht="15.75" thickBot="1">
      <c r="A8081" s="33" t="str">
        <f ca="1">IF(C8081=Calculator!$H$27,"F",IF(Daily!D8081+Daily!H8081=0,IF(D8080+H8080&gt;0,"L",""),""))</f>
        <v/>
      </c>
      <c r="B8081" s="34">
        <v>8080</v>
      </c>
      <c r="C8081" s="19">
        <f t="shared" ca="1" si="505"/>
        <v>54010</v>
      </c>
      <c r="D8081" s="29">
        <f t="shared" ca="1" si="507"/>
        <v>0</v>
      </c>
      <c r="E8081" s="29">
        <f ca="1">IF(C8081&lt;Calculator!$D$26,0,IF(DAY($C8081)=1,IF(D8081-Calculator!$G$24&gt;0,Calculator!$G$24,D8081),0))</f>
        <v>0</v>
      </c>
      <c r="F8081" s="29">
        <f ca="1">IF(E8081&gt;0,D8081*Calculator!$G$22/12,0)</f>
        <v>0</v>
      </c>
      <c r="G8081" s="29">
        <f ca="1">IF(E8081&gt;0,(IFERROR(-PMT(Calculator!$G$22/12,Calculator!$G$23*12,Calculator!$G$20),0))-F8081,0)</f>
        <v>0</v>
      </c>
      <c r="H8081" s="29">
        <f t="shared" ca="1" si="508"/>
        <v>0</v>
      </c>
      <c r="I8081" s="29">
        <f t="shared" ca="1" si="506"/>
        <v>0</v>
      </c>
      <c r="J8081" s="30">
        <f>Calculator!$G$40</f>
        <v>6.5000000000000002E-2</v>
      </c>
      <c r="K8081" s="29">
        <f ca="1">IF(C8081&gt;=Calculator!$G$27,IF(DAY($C8081)=1,Calculator!$G$34/2,IF(DAY($C8081)=15,Calculator!$G$34/2,0)),0)</f>
        <v>0</v>
      </c>
      <c r="L8081" s="29">
        <f ca="1">IF(DAY($C8081)=28,IF(H8081=0,0,Calculator!$G$35),0)</f>
        <v>0</v>
      </c>
      <c r="M8081" s="29">
        <f ca="1">IF(I8081&gt;0,IF(DAY($C8081)=1,SUM(INDIRECT("I"&amp;(ROW(C8080)-DAY(C8080))):I8080),0),0)</f>
        <v>0</v>
      </c>
      <c r="N8081" s="29">
        <f ca="1">IF(C8081&lt;Calculator!$G$27,0,IF(C8081=Calculator!$G$27,Calculator!$G$39,IF(H8081-K8081&lt;=0,IF(D8081&gt;Calculator!$G$39,IF(H8081-K8081+E8081+L8081+M8081+Calculator!$G$39&gt;Calculator!$G$39,Calculator!$G$39-(H8081+E8081+L8081+M8081-K8081),Calculator!$G$39),D8081),0)))</f>
        <v>0</v>
      </c>
    </row>
    <row r="8082" spans="1:14" ht="15.75" thickBot="1">
      <c r="A8082" s="33" t="str">
        <f ca="1">IF(C8082=Calculator!$H$27,"F",IF(Daily!D8082+Daily!H8082=0,IF(D8081+H8081&gt;0,"L",""),""))</f>
        <v/>
      </c>
      <c r="B8082" s="34">
        <v>8081</v>
      </c>
      <c r="C8082" s="19">
        <f t="shared" ca="1" si="505"/>
        <v>54011</v>
      </c>
      <c r="D8082" s="29">
        <f t="shared" ca="1" si="507"/>
        <v>0</v>
      </c>
      <c r="E8082" s="29">
        <f ca="1">IF(C8082&lt;Calculator!$D$26,0,IF(DAY($C8082)=1,IF(D8082-Calculator!$G$24&gt;0,Calculator!$G$24,D8082),0))</f>
        <v>0</v>
      </c>
      <c r="F8082" s="29">
        <f ca="1">IF(E8082&gt;0,D8082*Calculator!$G$22/12,0)</f>
        <v>0</v>
      </c>
      <c r="G8082" s="29">
        <f ca="1">IF(E8082&gt;0,(IFERROR(-PMT(Calculator!$G$22/12,Calculator!$G$23*12,Calculator!$G$20),0))-F8082,0)</f>
        <v>0</v>
      </c>
      <c r="H8082" s="29">
        <f t="shared" ca="1" si="508"/>
        <v>0</v>
      </c>
      <c r="I8082" s="29">
        <f t="shared" ca="1" si="506"/>
        <v>0</v>
      </c>
      <c r="J8082" s="30">
        <f>Calculator!$G$40</f>
        <v>6.5000000000000002E-2</v>
      </c>
      <c r="K8082" s="29">
        <f ca="1">IF(C8082&gt;=Calculator!$G$27,IF(DAY($C8082)=1,Calculator!$G$34/2,IF(DAY($C8082)=15,Calculator!$G$34/2,0)),0)</f>
        <v>4500</v>
      </c>
      <c r="L8082" s="29">
        <f ca="1">IF(DAY($C8082)=28,IF(H8082=0,0,Calculator!$G$35),0)</f>
        <v>0</v>
      </c>
      <c r="M8082" s="29">
        <f ca="1">IF(I8082&gt;0,IF(DAY($C8082)=1,SUM(INDIRECT("I"&amp;(ROW(C8081)-DAY(C8081))):I8081),0),0)</f>
        <v>0</v>
      </c>
      <c r="N8082" s="29">
        <f ca="1">IF(C8082&lt;Calculator!$G$27,0,IF(C8082=Calculator!$G$27,Calculator!$G$39,IF(H8082-K8082&lt;=0,IF(D8082&gt;Calculator!$G$39,IF(H8082-K8082+E8082+L8082+M8082+Calculator!$G$39&gt;Calculator!$G$39,Calculator!$G$39-(H8082+E8082+L8082+M8082-K8082),Calculator!$G$39),D8082),0)))</f>
        <v>0</v>
      </c>
    </row>
    <row r="8083" spans="1:14" ht="15.75" thickBot="1">
      <c r="A8083" s="33" t="str">
        <f ca="1">IF(C8083=Calculator!$H$27,"F",IF(Daily!D8083+Daily!H8083=0,IF(D8082+H8082&gt;0,"L",""),""))</f>
        <v/>
      </c>
      <c r="B8083" s="34">
        <v>8082</v>
      </c>
      <c r="C8083" s="19">
        <f t="shared" ca="1" si="505"/>
        <v>54012</v>
      </c>
      <c r="D8083" s="29">
        <f t="shared" ca="1" si="507"/>
        <v>0</v>
      </c>
      <c r="E8083" s="29">
        <f ca="1">IF(C8083&lt;Calculator!$D$26,0,IF(DAY($C8083)=1,IF(D8083-Calculator!$G$24&gt;0,Calculator!$G$24,D8083),0))</f>
        <v>0</v>
      </c>
      <c r="F8083" s="29">
        <f ca="1">IF(E8083&gt;0,D8083*Calculator!$G$22/12,0)</f>
        <v>0</v>
      </c>
      <c r="G8083" s="29">
        <f ca="1">IF(E8083&gt;0,(IFERROR(-PMT(Calculator!$G$22/12,Calculator!$G$23*12,Calculator!$G$20),0))-F8083,0)</f>
        <v>0</v>
      </c>
      <c r="H8083" s="29">
        <f t="shared" ca="1" si="508"/>
        <v>0</v>
      </c>
      <c r="I8083" s="29">
        <f t="shared" ca="1" si="506"/>
        <v>0</v>
      </c>
      <c r="J8083" s="30">
        <f>Calculator!$G$40</f>
        <v>6.5000000000000002E-2</v>
      </c>
      <c r="K8083" s="29">
        <f ca="1">IF(C8083&gt;=Calculator!$G$27,IF(DAY($C8083)=1,Calculator!$G$34/2,IF(DAY($C8083)=15,Calculator!$G$34/2,0)),0)</f>
        <v>0</v>
      </c>
      <c r="L8083" s="29">
        <f ca="1">IF(DAY($C8083)=28,IF(H8083=0,0,Calculator!$G$35),0)</f>
        <v>0</v>
      </c>
      <c r="M8083" s="29">
        <f ca="1">IF(I8083&gt;0,IF(DAY($C8083)=1,SUM(INDIRECT("I"&amp;(ROW(C8082)-DAY(C8082))):I8082),0),0)</f>
        <v>0</v>
      </c>
      <c r="N8083" s="29">
        <f ca="1">IF(C8083&lt;Calculator!$G$27,0,IF(C8083=Calculator!$G$27,Calculator!$G$39,IF(H8083-K8083&lt;=0,IF(D8083&gt;Calculator!$G$39,IF(H8083-K8083+E8083+L8083+M8083+Calculator!$G$39&gt;Calculator!$G$39,Calculator!$G$39-(H8083+E8083+L8083+M8083-K8083),Calculator!$G$39),D8083),0)))</f>
        <v>0</v>
      </c>
    </row>
    <row r="8084" spans="1:14" ht="15.75" thickBot="1">
      <c r="A8084" s="33" t="str">
        <f ca="1">IF(C8084=Calculator!$H$27,"F",IF(Daily!D8084+Daily!H8084=0,IF(D8083+H8083&gt;0,"L",""),""))</f>
        <v/>
      </c>
      <c r="B8084" s="34">
        <v>8083</v>
      </c>
      <c r="C8084" s="19">
        <f t="shared" ca="1" si="505"/>
        <v>54013</v>
      </c>
      <c r="D8084" s="29">
        <f t="shared" ca="1" si="507"/>
        <v>0</v>
      </c>
      <c r="E8084" s="29">
        <f ca="1">IF(C8084&lt;Calculator!$D$26,0,IF(DAY($C8084)=1,IF(D8084-Calculator!$G$24&gt;0,Calculator!$G$24,D8084),0))</f>
        <v>0</v>
      </c>
      <c r="F8084" s="29">
        <f ca="1">IF(E8084&gt;0,D8084*Calculator!$G$22/12,0)</f>
        <v>0</v>
      </c>
      <c r="G8084" s="29">
        <f ca="1">IF(E8084&gt;0,(IFERROR(-PMT(Calculator!$G$22/12,Calculator!$G$23*12,Calculator!$G$20),0))-F8084,0)</f>
        <v>0</v>
      </c>
      <c r="H8084" s="29">
        <f t="shared" ca="1" si="508"/>
        <v>0</v>
      </c>
      <c r="I8084" s="29">
        <f t="shared" ca="1" si="506"/>
        <v>0</v>
      </c>
      <c r="J8084" s="30">
        <f>Calculator!$G$40</f>
        <v>6.5000000000000002E-2</v>
      </c>
      <c r="K8084" s="29">
        <f ca="1">IF(C8084&gt;=Calculator!$G$27,IF(DAY($C8084)=1,Calculator!$G$34/2,IF(DAY($C8084)=15,Calculator!$G$34/2,0)),0)</f>
        <v>0</v>
      </c>
      <c r="L8084" s="29">
        <f ca="1">IF(DAY($C8084)=28,IF(H8084=0,0,Calculator!$G$35),0)</f>
        <v>0</v>
      </c>
      <c r="M8084" s="29">
        <f ca="1">IF(I8084&gt;0,IF(DAY($C8084)=1,SUM(INDIRECT("I"&amp;(ROW(C8083)-DAY(C8083))):I8083),0),0)</f>
        <v>0</v>
      </c>
      <c r="N8084" s="29">
        <f ca="1">IF(C8084&lt;Calculator!$G$27,0,IF(C8084=Calculator!$G$27,Calculator!$G$39,IF(H8084-K8084&lt;=0,IF(D8084&gt;Calculator!$G$39,IF(H8084-K8084+E8084+L8084+M8084+Calculator!$G$39&gt;Calculator!$G$39,Calculator!$G$39-(H8084+E8084+L8084+M8084-K8084),Calculator!$G$39),D8084),0)))</f>
        <v>0</v>
      </c>
    </row>
    <row r="8085" spans="1:14" ht="15.75" thickBot="1">
      <c r="A8085" s="33" t="str">
        <f ca="1">IF(C8085=Calculator!$H$27,"F",IF(Daily!D8085+Daily!H8085=0,IF(D8084+H8084&gt;0,"L",""),""))</f>
        <v/>
      </c>
      <c r="B8085" s="34">
        <v>8084</v>
      </c>
      <c r="C8085" s="19">
        <f t="shared" ca="1" si="505"/>
        <v>54014</v>
      </c>
      <c r="D8085" s="29">
        <f t="shared" ca="1" si="507"/>
        <v>0</v>
      </c>
      <c r="E8085" s="29">
        <f ca="1">IF(C8085&lt;Calculator!$D$26,0,IF(DAY($C8085)=1,IF(D8085-Calculator!$G$24&gt;0,Calculator!$G$24,D8085),0))</f>
        <v>0</v>
      </c>
      <c r="F8085" s="29">
        <f ca="1">IF(E8085&gt;0,D8085*Calculator!$G$22/12,0)</f>
        <v>0</v>
      </c>
      <c r="G8085" s="29">
        <f ca="1">IF(E8085&gt;0,(IFERROR(-PMT(Calculator!$G$22/12,Calculator!$G$23*12,Calculator!$G$20),0))-F8085,0)</f>
        <v>0</v>
      </c>
      <c r="H8085" s="29">
        <f t="shared" ca="1" si="508"/>
        <v>0</v>
      </c>
      <c r="I8085" s="29">
        <f t="shared" ca="1" si="506"/>
        <v>0</v>
      </c>
      <c r="J8085" s="30">
        <f>Calculator!$G$40</f>
        <v>6.5000000000000002E-2</v>
      </c>
      <c r="K8085" s="29">
        <f ca="1">IF(C8085&gt;=Calculator!$G$27,IF(DAY($C8085)=1,Calculator!$G$34/2,IF(DAY($C8085)=15,Calculator!$G$34/2,0)),0)</f>
        <v>0</v>
      </c>
      <c r="L8085" s="29">
        <f ca="1">IF(DAY($C8085)=28,IF(H8085=0,0,Calculator!$G$35),0)</f>
        <v>0</v>
      </c>
      <c r="M8085" s="29">
        <f ca="1">IF(I8085&gt;0,IF(DAY($C8085)=1,SUM(INDIRECT("I"&amp;(ROW(C8084)-DAY(C8084))):I8084),0),0)</f>
        <v>0</v>
      </c>
      <c r="N8085" s="29">
        <f ca="1">IF(C8085&lt;Calculator!$G$27,0,IF(C8085=Calculator!$G$27,Calculator!$G$39,IF(H8085-K8085&lt;=0,IF(D8085&gt;Calculator!$G$39,IF(H8085-K8085+E8085+L8085+M8085+Calculator!$G$39&gt;Calculator!$G$39,Calculator!$G$39-(H8085+E8085+L8085+M8085-K8085),Calculator!$G$39),D8085),0)))</f>
        <v>0</v>
      </c>
    </row>
    <row r="8086" spans="1:14" ht="15.75" thickBot="1">
      <c r="A8086" s="33" t="str">
        <f ca="1">IF(C8086=Calculator!$H$27,"F",IF(Daily!D8086+Daily!H8086=0,IF(D8085+H8085&gt;0,"L",""),""))</f>
        <v/>
      </c>
      <c r="B8086" s="34">
        <v>8085</v>
      </c>
      <c r="C8086" s="19">
        <f t="shared" ca="1" si="505"/>
        <v>54015</v>
      </c>
      <c r="D8086" s="29">
        <f t="shared" ca="1" si="507"/>
        <v>0</v>
      </c>
      <c r="E8086" s="29">
        <f ca="1">IF(C8086&lt;Calculator!$D$26,0,IF(DAY($C8086)=1,IF(D8086-Calculator!$G$24&gt;0,Calculator!$G$24,D8086),0))</f>
        <v>0</v>
      </c>
      <c r="F8086" s="29">
        <f ca="1">IF(E8086&gt;0,D8086*Calculator!$G$22/12,0)</f>
        <v>0</v>
      </c>
      <c r="G8086" s="29">
        <f ca="1">IF(E8086&gt;0,(IFERROR(-PMT(Calculator!$G$22/12,Calculator!$G$23*12,Calculator!$G$20),0))-F8086,0)</f>
        <v>0</v>
      </c>
      <c r="H8086" s="29">
        <f t="shared" ca="1" si="508"/>
        <v>0</v>
      </c>
      <c r="I8086" s="29">
        <f t="shared" ca="1" si="506"/>
        <v>0</v>
      </c>
      <c r="J8086" s="30">
        <f>Calculator!$G$40</f>
        <v>6.5000000000000002E-2</v>
      </c>
      <c r="K8086" s="29">
        <f ca="1">IF(C8086&gt;=Calculator!$G$27,IF(DAY($C8086)=1,Calculator!$G$34/2,IF(DAY($C8086)=15,Calculator!$G$34/2,0)),0)</f>
        <v>0</v>
      </c>
      <c r="L8086" s="29">
        <f ca="1">IF(DAY($C8086)=28,IF(H8086=0,0,Calculator!$G$35),0)</f>
        <v>0</v>
      </c>
      <c r="M8086" s="29">
        <f ca="1">IF(I8086&gt;0,IF(DAY($C8086)=1,SUM(INDIRECT("I"&amp;(ROW(C8085)-DAY(C8085))):I8085),0),0)</f>
        <v>0</v>
      </c>
      <c r="N8086" s="29">
        <f ca="1">IF(C8086&lt;Calculator!$G$27,0,IF(C8086=Calculator!$G$27,Calculator!$G$39,IF(H8086-K8086&lt;=0,IF(D8086&gt;Calculator!$G$39,IF(H8086-K8086+E8086+L8086+M8086+Calculator!$G$39&gt;Calculator!$G$39,Calculator!$G$39-(H8086+E8086+L8086+M8086-K8086),Calculator!$G$39),D8086),0)))</f>
        <v>0</v>
      </c>
    </row>
    <row r="8087" spans="1:14" ht="15.75" thickBot="1">
      <c r="A8087" s="33" t="str">
        <f ca="1">IF(C8087=Calculator!$H$27,"F",IF(Daily!D8087+Daily!H8087=0,IF(D8086+H8086&gt;0,"L",""),""))</f>
        <v/>
      </c>
      <c r="B8087" s="34">
        <v>8086</v>
      </c>
      <c r="C8087" s="19">
        <f t="shared" ca="1" si="505"/>
        <v>54016</v>
      </c>
      <c r="D8087" s="29">
        <f t="shared" ca="1" si="507"/>
        <v>0</v>
      </c>
      <c r="E8087" s="29">
        <f ca="1">IF(C8087&lt;Calculator!$D$26,0,IF(DAY($C8087)=1,IF(D8087-Calculator!$G$24&gt;0,Calculator!$G$24,D8087),0))</f>
        <v>0</v>
      </c>
      <c r="F8087" s="29">
        <f ca="1">IF(E8087&gt;0,D8087*Calculator!$G$22/12,0)</f>
        <v>0</v>
      </c>
      <c r="G8087" s="29">
        <f ca="1">IF(E8087&gt;0,(IFERROR(-PMT(Calculator!$G$22/12,Calculator!$G$23*12,Calculator!$G$20),0))-F8087,0)</f>
        <v>0</v>
      </c>
      <c r="H8087" s="29">
        <f t="shared" ca="1" si="508"/>
        <v>0</v>
      </c>
      <c r="I8087" s="29">
        <f t="shared" ca="1" si="506"/>
        <v>0</v>
      </c>
      <c r="J8087" s="30">
        <f>Calculator!$G$40</f>
        <v>6.5000000000000002E-2</v>
      </c>
      <c r="K8087" s="29">
        <f ca="1">IF(C8087&gt;=Calculator!$G$27,IF(DAY($C8087)=1,Calculator!$G$34/2,IF(DAY($C8087)=15,Calculator!$G$34/2,0)),0)</f>
        <v>0</v>
      </c>
      <c r="L8087" s="29">
        <f ca="1">IF(DAY($C8087)=28,IF(H8087=0,0,Calculator!$G$35),0)</f>
        <v>0</v>
      </c>
      <c r="M8087" s="29">
        <f ca="1">IF(I8087&gt;0,IF(DAY($C8087)=1,SUM(INDIRECT("I"&amp;(ROW(C8086)-DAY(C8086))):I8086),0),0)</f>
        <v>0</v>
      </c>
      <c r="N8087" s="29">
        <f ca="1">IF(C8087&lt;Calculator!$G$27,0,IF(C8087=Calculator!$G$27,Calculator!$G$39,IF(H8087-K8087&lt;=0,IF(D8087&gt;Calculator!$G$39,IF(H8087-K8087+E8087+L8087+M8087+Calculator!$G$39&gt;Calculator!$G$39,Calculator!$G$39-(H8087+E8087+L8087+M8087-K8087),Calculator!$G$39),D8087),0)))</f>
        <v>0</v>
      </c>
    </row>
    <row r="8088" spans="1:14" ht="15.75" thickBot="1">
      <c r="A8088" s="33" t="str">
        <f ca="1">IF(C8088=Calculator!$H$27,"F",IF(Daily!D8088+Daily!H8088=0,IF(D8087+H8087&gt;0,"L",""),""))</f>
        <v/>
      </c>
      <c r="B8088" s="34">
        <v>8087</v>
      </c>
      <c r="C8088" s="19">
        <f t="shared" ca="1" si="505"/>
        <v>54017</v>
      </c>
      <c r="D8088" s="29">
        <f t="shared" ca="1" si="507"/>
        <v>0</v>
      </c>
      <c r="E8088" s="29">
        <f ca="1">IF(C8088&lt;Calculator!$D$26,0,IF(DAY($C8088)=1,IF(D8088-Calculator!$G$24&gt;0,Calculator!$G$24,D8088),0))</f>
        <v>0</v>
      </c>
      <c r="F8088" s="29">
        <f ca="1">IF(E8088&gt;0,D8088*Calculator!$G$22/12,0)</f>
        <v>0</v>
      </c>
      <c r="G8088" s="29">
        <f ca="1">IF(E8088&gt;0,(IFERROR(-PMT(Calculator!$G$22/12,Calculator!$G$23*12,Calculator!$G$20),0))-F8088,0)</f>
        <v>0</v>
      </c>
      <c r="H8088" s="29">
        <f t="shared" ca="1" si="508"/>
        <v>0</v>
      </c>
      <c r="I8088" s="29">
        <f t="shared" ca="1" si="506"/>
        <v>0</v>
      </c>
      <c r="J8088" s="30">
        <f>Calculator!$G$40</f>
        <v>6.5000000000000002E-2</v>
      </c>
      <c r="K8088" s="29">
        <f ca="1">IF(C8088&gt;=Calculator!$G$27,IF(DAY($C8088)=1,Calculator!$G$34/2,IF(DAY($C8088)=15,Calculator!$G$34/2,0)),0)</f>
        <v>0</v>
      </c>
      <c r="L8088" s="29">
        <f ca="1">IF(DAY($C8088)=28,IF(H8088=0,0,Calculator!$G$35),0)</f>
        <v>0</v>
      </c>
      <c r="M8088" s="29">
        <f ca="1">IF(I8088&gt;0,IF(DAY($C8088)=1,SUM(INDIRECT("I"&amp;(ROW(C8087)-DAY(C8087))):I8087),0),0)</f>
        <v>0</v>
      </c>
      <c r="N8088" s="29">
        <f ca="1">IF(C8088&lt;Calculator!$G$27,0,IF(C8088=Calculator!$G$27,Calculator!$G$39,IF(H8088-K8088&lt;=0,IF(D8088&gt;Calculator!$G$39,IF(H8088-K8088+E8088+L8088+M8088+Calculator!$G$39&gt;Calculator!$G$39,Calculator!$G$39-(H8088+E8088+L8088+M8088-K8088),Calculator!$G$39),D8088),0)))</f>
        <v>0</v>
      </c>
    </row>
    <row r="8089" spans="1:14" ht="15.75" thickBot="1">
      <c r="A8089" s="33" t="str">
        <f ca="1">IF(C8089=Calculator!$H$27,"F",IF(Daily!D8089+Daily!H8089=0,IF(D8088+H8088&gt;0,"L",""),""))</f>
        <v/>
      </c>
      <c r="B8089" s="34">
        <v>8088</v>
      </c>
      <c r="C8089" s="19">
        <f t="shared" ca="1" si="505"/>
        <v>54018</v>
      </c>
      <c r="D8089" s="29">
        <f t="shared" ca="1" si="507"/>
        <v>0</v>
      </c>
      <c r="E8089" s="29">
        <f ca="1">IF(C8089&lt;Calculator!$D$26,0,IF(DAY($C8089)=1,IF(D8089-Calculator!$G$24&gt;0,Calculator!$G$24,D8089),0))</f>
        <v>0</v>
      </c>
      <c r="F8089" s="29">
        <f ca="1">IF(E8089&gt;0,D8089*Calculator!$G$22/12,0)</f>
        <v>0</v>
      </c>
      <c r="G8089" s="29">
        <f ca="1">IF(E8089&gt;0,(IFERROR(-PMT(Calculator!$G$22/12,Calculator!$G$23*12,Calculator!$G$20),0))-F8089,0)</f>
        <v>0</v>
      </c>
      <c r="H8089" s="29">
        <f t="shared" ca="1" si="508"/>
        <v>0</v>
      </c>
      <c r="I8089" s="29">
        <f t="shared" ca="1" si="506"/>
        <v>0</v>
      </c>
      <c r="J8089" s="30">
        <f>Calculator!$G$40</f>
        <v>6.5000000000000002E-2</v>
      </c>
      <c r="K8089" s="29">
        <f ca="1">IF(C8089&gt;=Calculator!$G$27,IF(DAY($C8089)=1,Calculator!$G$34/2,IF(DAY($C8089)=15,Calculator!$G$34/2,0)),0)</f>
        <v>0</v>
      </c>
      <c r="L8089" s="29">
        <f ca="1">IF(DAY($C8089)=28,IF(H8089=0,0,Calculator!$G$35),0)</f>
        <v>0</v>
      </c>
      <c r="M8089" s="29">
        <f ca="1">IF(I8089&gt;0,IF(DAY($C8089)=1,SUM(INDIRECT("I"&amp;(ROW(C8088)-DAY(C8088))):I8088),0),0)</f>
        <v>0</v>
      </c>
      <c r="N8089" s="29">
        <f ca="1">IF(C8089&lt;Calculator!$G$27,0,IF(C8089=Calculator!$G$27,Calculator!$G$39,IF(H8089-K8089&lt;=0,IF(D8089&gt;Calculator!$G$39,IF(H8089-K8089+E8089+L8089+M8089+Calculator!$G$39&gt;Calculator!$G$39,Calculator!$G$39-(H8089+E8089+L8089+M8089-K8089),Calculator!$G$39),D8089),0)))</f>
        <v>0</v>
      </c>
    </row>
    <row r="8090" spans="1:14" ht="15.75" thickBot="1">
      <c r="A8090" s="33" t="str">
        <f ca="1">IF(C8090=Calculator!$H$27,"F",IF(Daily!D8090+Daily!H8090=0,IF(D8089+H8089&gt;0,"L",""),""))</f>
        <v/>
      </c>
      <c r="B8090" s="34">
        <v>8089</v>
      </c>
      <c r="C8090" s="19">
        <f t="shared" ca="1" si="505"/>
        <v>54019</v>
      </c>
      <c r="D8090" s="29">
        <f t="shared" ca="1" si="507"/>
        <v>0</v>
      </c>
      <c r="E8090" s="29">
        <f ca="1">IF(C8090&lt;Calculator!$D$26,0,IF(DAY($C8090)=1,IF(D8090-Calculator!$G$24&gt;0,Calculator!$G$24,D8090),0))</f>
        <v>0</v>
      </c>
      <c r="F8090" s="29">
        <f ca="1">IF(E8090&gt;0,D8090*Calculator!$G$22/12,0)</f>
        <v>0</v>
      </c>
      <c r="G8090" s="29">
        <f ca="1">IF(E8090&gt;0,(IFERROR(-PMT(Calculator!$G$22/12,Calculator!$G$23*12,Calculator!$G$20),0))-F8090,0)</f>
        <v>0</v>
      </c>
      <c r="H8090" s="29">
        <f t="shared" ca="1" si="508"/>
        <v>0</v>
      </c>
      <c r="I8090" s="29">
        <f t="shared" ca="1" si="506"/>
        <v>0</v>
      </c>
      <c r="J8090" s="30">
        <f>Calculator!$G$40</f>
        <v>6.5000000000000002E-2</v>
      </c>
      <c r="K8090" s="29">
        <f ca="1">IF(C8090&gt;=Calculator!$G$27,IF(DAY($C8090)=1,Calculator!$G$34/2,IF(DAY($C8090)=15,Calculator!$G$34/2,0)),0)</f>
        <v>0</v>
      </c>
      <c r="L8090" s="29">
        <f ca="1">IF(DAY($C8090)=28,IF(H8090=0,0,Calculator!$G$35),0)</f>
        <v>0</v>
      </c>
      <c r="M8090" s="29">
        <f ca="1">IF(I8090&gt;0,IF(DAY($C8090)=1,SUM(INDIRECT("I"&amp;(ROW(C8089)-DAY(C8089))):I8089),0),0)</f>
        <v>0</v>
      </c>
      <c r="N8090" s="29">
        <f ca="1">IF(C8090&lt;Calculator!$G$27,0,IF(C8090=Calculator!$G$27,Calculator!$G$39,IF(H8090-K8090&lt;=0,IF(D8090&gt;Calculator!$G$39,IF(H8090-K8090+E8090+L8090+M8090+Calculator!$G$39&gt;Calculator!$G$39,Calculator!$G$39-(H8090+E8090+L8090+M8090-K8090),Calculator!$G$39),D8090),0)))</f>
        <v>0</v>
      </c>
    </row>
    <row r="8091" spans="1:14" ht="15.75" thickBot="1">
      <c r="A8091" s="33" t="str">
        <f ca="1">IF(C8091=Calculator!$H$27,"F",IF(Daily!D8091+Daily!H8091=0,IF(D8090+H8090&gt;0,"L",""),""))</f>
        <v/>
      </c>
      <c r="B8091" s="34">
        <v>8090</v>
      </c>
      <c r="C8091" s="19">
        <f t="shared" ca="1" si="505"/>
        <v>54020</v>
      </c>
      <c r="D8091" s="29">
        <f t="shared" ca="1" si="507"/>
        <v>0</v>
      </c>
      <c r="E8091" s="29">
        <f ca="1">IF(C8091&lt;Calculator!$D$26,0,IF(DAY($C8091)=1,IF(D8091-Calculator!$G$24&gt;0,Calculator!$G$24,D8091),0))</f>
        <v>0</v>
      </c>
      <c r="F8091" s="29">
        <f ca="1">IF(E8091&gt;0,D8091*Calculator!$G$22/12,0)</f>
        <v>0</v>
      </c>
      <c r="G8091" s="29">
        <f ca="1">IF(E8091&gt;0,(IFERROR(-PMT(Calculator!$G$22/12,Calculator!$G$23*12,Calculator!$G$20),0))-F8091,0)</f>
        <v>0</v>
      </c>
      <c r="H8091" s="29">
        <f t="shared" ca="1" si="508"/>
        <v>0</v>
      </c>
      <c r="I8091" s="29">
        <f t="shared" ca="1" si="506"/>
        <v>0</v>
      </c>
      <c r="J8091" s="30">
        <f>Calculator!$G$40</f>
        <v>6.5000000000000002E-2</v>
      </c>
      <c r="K8091" s="29">
        <f ca="1">IF(C8091&gt;=Calculator!$G$27,IF(DAY($C8091)=1,Calculator!$G$34/2,IF(DAY($C8091)=15,Calculator!$G$34/2,0)),0)</f>
        <v>0</v>
      </c>
      <c r="L8091" s="29">
        <f ca="1">IF(DAY($C8091)=28,IF(H8091=0,0,Calculator!$G$35),0)</f>
        <v>0</v>
      </c>
      <c r="M8091" s="29">
        <f ca="1">IF(I8091&gt;0,IF(DAY($C8091)=1,SUM(INDIRECT("I"&amp;(ROW(C8090)-DAY(C8090))):I8090),0),0)</f>
        <v>0</v>
      </c>
      <c r="N8091" s="29">
        <f ca="1">IF(C8091&lt;Calculator!$G$27,0,IF(C8091=Calculator!$G$27,Calculator!$G$39,IF(H8091-K8091&lt;=0,IF(D8091&gt;Calculator!$G$39,IF(H8091-K8091+E8091+L8091+M8091+Calculator!$G$39&gt;Calculator!$G$39,Calculator!$G$39-(H8091+E8091+L8091+M8091-K8091),Calculator!$G$39),D8091),0)))</f>
        <v>0</v>
      </c>
    </row>
    <row r="8092" spans="1:14" ht="15.75" thickBot="1">
      <c r="A8092" s="33" t="str">
        <f ca="1">IF(C8092=Calculator!$H$27,"F",IF(Daily!D8092+Daily!H8092=0,IF(D8091+H8091&gt;0,"L",""),""))</f>
        <v/>
      </c>
      <c r="B8092" s="34">
        <v>8091</v>
      </c>
      <c r="C8092" s="19">
        <f t="shared" ca="1" si="505"/>
        <v>54021</v>
      </c>
      <c r="D8092" s="29">
        <f t="shared" ca="1" si="507"/>
        <v>0</v>
      </c>
      <c r="E8092" s="29">
        <f ca="1">IF(C8092&lt;Calculator!$D$26,0,IF(DAY($C8092)=1,IF(D8092-Calculator!$G$24&gt;0,Calculator!$G$24,D8092),0))</f>
        <v>0</v>
      </c>
      <c r="F8092" s="29">
        <f ca="1">IF(E8092&gt;0,D8092*Calculator!$G$22/12,0)</f>
        <v>0</v>
      </c>
      <c r="G8092" s="29">
        <f ca="1">IF(E8092&gt;0,(IFERROR(-PMT(Calculator!$G$22/12,Calculator!$G$23*12,Calculator!$G$20),0))-F8092,0)</f>
        <v>0</v>
      </c>
      <c r="H8092" s="29">
        <f t="shared" ca="1" si="508"/>
        <v>0</v>
      </c>
      <c r="I8092" s="29">
        <f t="shared" ca="1" si="506"/>
        <v>0</v>
      </c>
      <c r="J8092" s="30">
        <f>Calculator!$G$40</f>
        <v>6.5000000000000002E-2</v>
      </c>
      <c r="K8092" s="29">
        <f ca="1">IF(C8092&gt;=Calculator!$G$27,IF(DAY($C8092)=1,Calculator!$G$34/2,IF(DAY($C8092)=15,Calculator!$G$34/2,0)),0)</f>
        <v>0</v>
      </c>
      <c r="L8092" s="29">
        <f ca="1">IF(DAY($C8092)=28,IF(H8092=0,0,Calculator!$G$35),0)</f>
        <v>0</v>
      </c>
      <c r="M8092" s="29">
        <f ca="1">IF(I8092&gt;0,IF(DAY($C8092)=1,SUM(INDIRECT("I"&amp;(ROW(C8091)-DAY(C8091))):I8091),0),0)</f>
        <v>0</v>
      </c>
      <c r="N8092" s="29">
        <f ca="1">IF(C8092&lt;Calculator!$G$27,0,IF(C8092=Calculator!$G$27,Calculator!$G$39,IF(H8092-K8092&lt;=0,IF(D8092&gt;Calculator!$G$39,IF(H8092-K8092+E8092+L8092+M8092+Calculator!$G$39&gt;Calculator!$G$39,Calculator!$G$39-(H8092+E8092+L8092+M8092-K8092),Calculator!$G$39),D8092),0)))</f>
        <v>0</v>
      </c>
    </row>
    <row r="8093" spans="1:14" ht="15.75" thickBot="1">
      <c r="A8093" s="33" t="str">
        <f ca="1">IF(C8093=Calculator!$H$27,"F",IF(Daily!D8093+Daily!H8093=0,IF(D8092+H8092&gt;0,"L",""),""))</f>
        <v/>
      </c>
      <c r="B8093" s="34">
        <v>8092</v>
      </c>
      <c r="C8093" s="19">
        <f t="shared" ca="1" si="505"/>
        <v>54022</v>
      </c>
      <c r="D8093" s="29">
        <f t="shared" ca="1" si="507"/>
        <v>0</v>
      </c>
      <c r="E8093" s="29">
        <f ca="1">IF(C8093&lt;Calculator!$D$26,0,IF(DAY($C8093)=1,IF(D8093-Calculator!$G$24&gt;0,Calculator!$G$24,D8093),0))</f>
        <v>0</v>
      </c>
      <c r="F8093" s="29">
        <f ca="1">IF(E8093&gt;0,D8093*Calculator!$G$22/12,0)</f>
        <v>0</v>
      </c>
      <c r="G8093" s="29">
        <f ca="1">IF(E8093&gt;0,(IFERROR(-PMT(Calculator!$G$22/12,Calculator!$G$23*12,Calculator!$G$20),0))-F8093,0)</f>
        <v>0</v>
      </c>
      <c r="H8093" s="29">
        <f t="shared" ca="1" si="508"/>
        <v>0</v>
      </c>
      <c r="I8093" s="29">
        <f t="shared" ca="1" si="506"/>
        <v>0</v>
      </c>
      <c r="J8093" s="30">
        <f>Calculator!$G$40</f>
        <v>6.5000000000000002E-2</v>
      </c>
      <c r="K8093" s="29">
        <f ca="1">IF(C8093&gt;=Calculator!$G$27,IF(DAY($C8093)=1,Calculator!$G$34/2,IF(DAY($C8093)=15,Calculator!$G$34/2,0)),0)</f>
        <v>0</v>
      </c>
      <c r="L8093" s="29">
        <f ca="1">IF(DAY($C8093)=28,IF(H8093=0,0,Calculator!$G$35),0)</f>
        <v>0</v>
      </c>
      <c r="M8093" s="29">
        <f ca="1">IF(I8093&gt;0,IF(DAY($C8093)=1,SUM(INDIRECT("I"&amp;(ROW(C8092)-DAY(C8092))):I8092),0),0)</f>
        <v>0</v>
      </c>
      <c r="N8093" s="29">
        <f ca="1">IF(C8093&lt;Calculator!$G$27,0,IF(C8093=Calculator!$G$27,Calculator!$G$39,IF(H8093-K8093&lt;=0,IF(D8093&gt;Calculator!$G$39,IF(H8093-K8093+E8093+L8093+M8093+Calculator!$G$39&gt;Calculator!$G$39,Calculator!$G$39-(H8093+E8093+L8093+M8093-K8093),Calculator!$G$39),D8093),0)))</f>
        <v>0</v>
      </c>
    </row>
    <row r="8094" spans="1:14" ht="15.75" thickBot="1">
      <c r="A8094" s="33" t="str">
        <f ca="1">IF(C8094=Calculator!$H$27,"F",IF(Daily!D8094+Daily!H8094=0,IF(D8093+H8093&gt;0,"L",""),""))</f>
        <v/>
      </c>
      <c r="B8094" s="34">
        <v>8093</v>
      </c>
      <c r="C8094" s="19">
        <f t="shared" ca="1" si="505"/>
        <v>54023</v>
      </c>
      <c r="D8094" s="29">
        <f t="shared" ca="1" si="507"/>
        <v>0</v>
      </c>
      <c r="E8094" s="29">
        <f ca="1">IF(C8094&lt;Calculator!$D$26,0,IF(DAY($C8094)=1,IF(D8094-Calculator!$G$24&gt;0,Calculator!$G$24,D8094),0))</f>
        <v>0</v>
      </c>
      <c r="F8094" s="29">
        <f ca="1">IF(E8094&gt;0,D8094*Calculator!$G$22/12,0)</f>
        <v>0</v>
      </c>
      <c r="G8094" s="29">
        <f ca="1">IF(E8094&gt;0,(IFERROR(-PMT(Calculator!$G$22/12,Calculator!$G$23*12,Calculator!$G$20),0))-F8094,0)</f>
        <v>0</v>
      </c>
      <c r="H8094" s="29">
        <f t="shared" ca="1" si="508"/>
        <v>0</v>
      </c>
      <c r="I8094" s="29">
        <f t="shared" ca="1" si="506"/>
        <v>0</v>
      </c>
      <c r="J8094" s="30">
        <f>Calculator!$G$40</f>
        <v>6.5000000000000002E-2</v>
      </c>
      <c r="K8094" s="29">
        <f ca="1">IF(C8094&gt;=Calculator!$G$27,IF(DAY($C8094)=1,Calculator!$G$34/2,IF(DAY($C8094)=15,Calculator!$G$34/2,0)),0)</f>
        <v>0</v>
      </c>
      <c r="L8094" s="29">
        <f ca="1">IF(DAY($C8094)=28,IF(H8094=0,0,Calculator!$G$35),0)</f>
        <v>0</v>
      </c>
      <c r="M8094" s="29">
        <f ca="1">IF(I8094&gt;0,IF(DAY($C8094)=1,SUM(INDIRECT("I"&amp;(ROW(C8093)-DAY(C8093))):I8093),0),0)</f>
        <v>0</v>
      </c>
      <c r="N8094" s="29">
        <f ca="1">IF(C8094&lt;Calculator!$G$27,0,IF(C8094=Calculator!$G$27,Calculator!$G$39,IF(H8094-K8094&lt;=0,IF(D8094&gt;Calculator!$G$39,IF(H8094-K8094+E8094+L8094+M8094+Calculator!$G$39&gt;Calculator!$G$39,Calculator!$G$39-(H8094+E8094+L8094+M8094-K8094),Calculator!$G$39),D8094),0)))</f>
        <v>0</v>
      </c>
    </row>
    <row r="8095" spans="1:14" ht="15.75" thickBot="1">
      <c r="A8095" s="33" t="str">
        <f ca="1">IF(C8095=Calculator!$H$27,"F",IF(Daily!D8095+Daily!H8095=0,IF(D8094+H8094&gt;0,"L",""),""))</f>
        <v/>
      </c>
      <c r="B8095" s="34">
        <v>8094</v>
      </c>
      <c r="C8095" s="19">
        <f t="shared" ca="1" si="505"/>
        <v>54024</v>
      </c>
      <c r="D8095" s="29">
        <f t="shared" ca="1" si="507"/>
        <v>0</v>
      </c>
      <c r="E8095" s="29">
        <f ca="1">IF(C8095&lt;Calculator!$D$26,0,IF(DAY($C8095)=1,IF(D8095-Calculator!$G$24&gt;0,Calculator!$G$24,D8095),0))</f>
        <v>0</v>
      </c>
      <c r="F8095" s="29">
        <f ca="1">IF(E8095&gt;0,D8095*Calculator!$G$22/12,0)</f>
        <v>0</v>
      </c>
      <c r="G8095" s="29">
        <f ca="1">IF(E8095&gt;0,(IFERROR(-PMT(Calculator!$G$22/12,Calculator!$G$23*12,Calculator!$G$20),0))-F8095,0)</f>
        <v>0</v>
      </c>
      <c r="H8095" s="29">
        <f t="shared" ca="1" si="508"/>
        <v>0</v>
      </c>
      <c r="I8095" s="29">
        <f t="shared" ca="1" si="506"/>
        <v>0</v>
      </c>
      <c r="J8095" s="30">
        <f>Calculator!$G$40</f>
        <v>6.5000000000000002E-2</v>
      </c>
      <c r="K8095" s="29">
        <f ca="1">IF(C8095&gt;=Calculator!$G$27,IF(DAY($C8095)=1,Calculator!$G$34/2,IF(DAY($C8095)=15,Calculator!$G$34/2,0)),0)</f>
        <v>0</v>
      </c>
      <c r="L8095" s="29">
        <f ca="1">IF(DAY($C8095)=28,IF(H8095=0,0,Calculator!$G$35),0)</f>
        <v>0</v>
      </c>
      <c r="M8095" s="29">
        <f ca="1">IF(I8095&gt;0,IF(DAY($C8095)=1,SUM(INDIRECT("I"&amp;(ROW(C8094)-DAY(C8094))):I8094),0),0)</f>
        <v>0</v>
      </c>
      <c r="N8095" s="29">
        <f ca="1">IF(C8095&lt;Calculator!$G$27,0,IF(C8095=Calculator!$G$27,Calculator!$G$39,IF(H8095-K8095&lt;=0,IF(D8095&gt;Calculator!$G$39,IF(H8095-K8095+E8095+L8095+M8095+Calculator!$G$39&gt;Calculator!$G$39,Calculator!$G$39-(H8095+E8095+L8095+M8095-K8095),Calculator!$G$39),D8095),0)))</f>
        <v>0</v>
      </c>
    </row>
    <row r="8096" spans="1:14" ht="15.75" thickBot="1">
      <c r="A8096" s="33" t="str">
        <f ca="1">IF(C8096=Calculator!$H$27,"F",IF(Daily!D8096+Daily!H8096=0,IF(D8095+H8095&gt;0,"L",""),""))</f>
        <v/>
      </c>
      <c r="B8096" s="34">
        <v>8095</v>
      </c>
      <c r="C8096" s="19">
        <f t="shared" ca="1" si="505"/>
        <v>54025</v>
      </c>
      <c r="D8096" s="29">
        <f t="shared" ca="1" si="507"/>
        <v>0</v>
      </c>
      <c r="E8096" s="29">
        <f ca="1">IF(C8096&lt;Calculator!$D$26,0,IF(DAY($C8096)=1,IF(D8096-Calculator!$G$24&gt;0,Calculator!$G$24,D8096),0))</f>
        <v>0</v>
      </c>
      <c r="F8096" s="29">
        <f ca="1">IF(E8096&gt;0,D8096*Calculator!$G$22/12,0)</f>
        <v>0</v>
      </c>
      <c r="G8096" s="29">
        <f ca="1">IF(E8096&gt;0,(IFERROR(-PMT(Calculator!$G$22/12,Calculator!$G$23*12,Calculator!$G$20),0))-F8096,0)</f>
        <v>0</v>
      </c>
      <c r="H8096" s="29">
        <f t="shared" ca="1" si="508"/>
        <v>0</v>
      </c>
      <c r="I8096" s="29">
        <f t="shared" ca="1" si="506"/>
        <v>0</v>
      </c>
      <c r="J8096" s="30">
        <f>Calculator!$G$40</f>
        <v>6.5000000000000002E-2</v>
      </c>
      <c r="K8096" s="29">
        <f ca="1">IF(C8096&gt;=Calculator!$G$27,IF(DAY($C8096)=1,Calculator!$G$34/2,IF(DAY($C8096)=15,Calculator!$G$34/2,0)),0)</f>
        <v>0</v>
      </c>
      <c r="L8096" s="29">
        <f ca="1">IF(DAY($C8096)=28,IF(H8096=0,0,Calculator!$G$35),0)</f>
        <v>0</v>
      </c>
      <c r="M8096" s="29">
        <f ca="1">IF(I8096&gt;0,IF(DAY($C8096)=1,SUM(INDIRECT("I"&amp;(ROW(C8095)-DAY(C8095))):I8095),0),0)</f>
        <v>0</v>
      </c>
      <c r="N8096" s="29">
        <f ca="1">IF(C8096&lt;Calculator!$G$27,0,IF(C8096=Calculator!$G$27,Calculator!$G$39,IF(H8096-K8096&lt;=0,IF(D8096&gt;Calculator!$G$39,IF(H8096-K8096+E8096+L8096+M8096+Calculator!$G$39&gt;Calculator!$G$39,Calculator!$G$39-(H8096+E8096+L8096+M8096-K8096),Calculator!$G$39),D8096),0)))</f>
        <v>0</v>
      </c>
    </row>
    <row r="8097" spans="1:14" ht="15.75" thickBot="1">
      <c r="A8097" s="33" t="str">
        <f ca="1">IF(C8097=Calculator!$H$27,"F",IF(Daily!D8097+Daily!H8097=0,IF(D8096+H8096&gt;0,"L",""),""))</f>
        <v/>
      </c>
      <c r="B8097" s="34">
        <v>8096</v>
      </c>
      <c r="C8097" s="19">
        <f t="shared" ca="1" si="505"/>
        <v>54026</v>
      </c>
      <c r="D8097" s="29">
        <f t="shared" ca="1" si="507"/>
        <v>0</v>
      </c>
      <c r="E8097" s="29">
        <f ca="1">IF(C8097&lt;Calculator!$D$26,0,IF(DAY($C8097)=1,IF(D8097-Calculator!$G$24&gt;0,Calculator!$G$24,D8097),0))</f>
        <v>0</v>
      </c>
      <c r="F8097" s="29">
        <f ca="1">IF(E8097&gt;0,D8097*Calculator!$G$22/12,0)</f>
        <v>0</v>
      </c>
      <c r="G8097" s="29">
        <f ca="1">IF(E8097&gt;0,(IFERROR(-PMT(Calculator!$G$22/12,Calculator!$G$23*12,Calculator!$G$20),0))-F8097,0)</f>
        <v>0</v>
      </c>
      <c r="H8097" s="29">
        <f t="shared" ca="1" si="508"/>
        <v>0</v>
      </c>
      <c r="I8097" s="29">
        <f t="shared" ca="1" si="506"/>
        <v>0</v>
      </c>
      <c r="J8097" s="30">
        <f>Calculator!$G$40</f>
        <v>6.5000000000000002E-2</v>
      </c>
      <c r="K8097" s="29">
        <f ca="1">IF(C8097&gt;=Calculator!$G$27,IF(DAY($C8097)=1,Calculator!$G$34/2,IF(DAY($C8097)=15,Calculator!$G$34/2,0)),0)</f>
        <v>0</v>
      </c>
      <c r="L8097" s="29">
        <f ca="1">IF(DAY($C8097)=28,IF(H8097=0,0,Calculator!$G$35),0)</f>
        <v>0</v>
      </c>
      <c r="M8097" s="29">
        <f ca="1">IF(I8097&gt;0,IF(DAY($C8097)=1,SUM(INDIRECT("I"&amp;(ROW(C8096)-DAY(C8096))):I8096),0),0)</f>
        <v>0</v>
      </c>
      <c r="N8097" s="29">
        <f ca="1">IF(C8097&lt;Calculator!$G$27,0,IF(C8097=Calculator!$G$27,Calculator!$G$39,IF(H8097-K8097&lt;=0,IF(D8097&gt;Calculator!$G$39,IF(H8097-K8097+E8097+L8097+M8097+Calculator!$G$39&gt;Calculator!$G$39,Calculator!$G$39-(H8097+E8097+L8097+M8097-K8097),Calculator!$G$39),D8097),0)))</f>
        <v>0</v>
      </c>
    </row>
    <row r="8098" spans="1:14" ht="15.75" thickBot="1">
      <c r="A8098" s="33" t="str">
        <f ca="1">IF(C8098=Calculator!$H$27,"F",IF(Daily!D8098+Daily!H8098=0,IF(D8097+H8097&gt;0,"L",""),""))</f>
        <v/>
      </c>
      <c r="B8098" s="34">
        <v>8097</v>
      </c>
      <c r="C8098" s="19">
        <f t="shared" ca="1" si="505"/>
        <v>54027</v>
      </c>
      <c r="D8098" s="29">
        <f t="shared" ca="1" si="507"/>
        <v>0</v>
      </c>
      <c r="E8098" s="29">
        <f ca="1">IF(C8098&lt;Calculator!$D$26,0,IF(DAY($C8098)=1,IF(D8098-Calculator!$G$24&gt;0,Calculator!$G$24,D8098),0))</f>
        <v>0</v>
      </c>
      <c r="F8098" s="29">
        <f ca="1">IF(E8098&gt;0,D8098*Calculator!$G$22/12,0)</f>
        <v>0</v>
      </c>
      <c r="G8098" s="29">
        <f ca="1">IF(E8098&gt;0,(IFERROR(-PMT(Calculator!$G$22/12,Calculator!$G$23*12,Calculator!$G$20),0))-F8098,0)</f>
        <v>0</v>
      </c>
      <c r="H8098" s="29">
        <f t="shared" ca="1" si="508"/>
        <v>0</v>
      </c>
      <c r="I8098" s="29">
        <f t="shared" ca="1" si="506"/>
        <v>0</v>
      </c>
      <c r="J8098" s="30">
        <f>Calculator!$G$40</f>
        <v>6.5000000000000002E-2</v>
      </c>
      <c r="K8098" s="29">
        <f ca="1">IF(C8098&gt;=Calculator!$G$27,IF(DAY($C8098)=1,Calculator!$G$34/2,IF(DAY($C8098)=15,Calculator!$G$34/2,0)),0)</f>
        <v>4500</v>
      </c>
      <c r="L8098" s="29">
        <f ca="1">IF(DAY($C8098)=28,IF(H8098=0,0,Calculator!$G$35),0)</f>
        <v>0</v>
      </c>
      <c r="M8098" s="29">
        <f ca="1">IF(I8098&gt;0,IF(DAY($C8098)=1,SUM(INDIRECT("I"&amp;(ROW(C8097)-DAY(C8097))):I8097),0),0)</f>
        <v>0</v>
      </c>
      <c r="N8098" s="29">
        <f ca="1">IF(C8098&lt;Calculator!$G$27,0,IF(C8098=Calculator!$G$27,Calculator!$G$39,IF(H8098-K8098&lt;=0,IF(D8098&gt;Calculator!$G$39,IF(H8098-K8098+E8098+L8098+M8098+Calculator!$G$39&gt;Calculator!$G$39,Calculator!$G$39-(H8098+E8098+L8098+M8098-K8098),Calculator!$G$39),D8098),0)))</f>
        <v>0</v>
      </c>
    </row>
    <row r="8099" spans="1:14" ht="15.75" thickBot="1">
      <c r="A8099" s="33" t="str">
        <f ca="1">IF(C8099=Calculator!$H$27,"F",IF(Daily!D8099+Daily!H8099=0,IF(D8098+H8098&gt;0,"L",""),""))</f>
        <v/>
      </c>
      <c r="B8099" s="34">
        <v>8098</v>
      </c>
      <c r="C8099" s="19">
        <f t="shared" ca="1" si="505"/>
        <v>54028</v>
      </c>
      <c r="D8099" s="29">
        <f t="shared" ca="1" si="507"/>
        <v>0</v>
      </c>
      <c r="E8099" s="29">
        <f ca="1">IF(C8099&lt;Calculator!$D$26,0,IF(DAY($C8099)=1,IF(D8099-Calculator!$G$24&gt;0,Calculator!$G$24,D8099),0))</f>
        <v>0</v>
      </c>
      <c r="F8099" s="29">
        <f ca="1">IF(E8099&gt;0,D8099*Calculator!$G$22/12,0)</f>
        <v>0</v>
      </c>
      <c r="G8099" s="29">
        <f ca="1">IF(E8099&gt;0,(IFERROR(-PMT(Calculator!$G$22/12,Calculator!$G$23*12,Calculator!$G$20),0))-F8099,0)</f>
        <v>0</v>
      </c>
      <c r="H8099" s="29">
        <f t="shared" ca="1" si="508"/>
        <v>0</v>
      </c>
      <c r="I8099" s="29">
        <f t="shared" ca="1" si="506"/>
        <v>0</v>
      </c>
      <c r="J8099" s="30">
        <f>Calculator!$G$40</f>
        <v>6.5000000000000002E-2</v>
      </c>
      <c r="K8099" s="29">
        <f ca="1">IF(C8099&gt;=Calculator!$G$27,IF(DAY($C8099)=1,Calculator!$G$34/2,IF(DAY($C8099)=15,Calculator!$G$34/2,0)),0)</f>
        <v>0</v>
      </c>
      <c r="L8099" s="29">
        <f ca="1">IF(DAY($C8099)=28,IF(H8099=0,0,Calculator!$G$35),0)</f>
        <v>0</v>
      </c>
      <c r="M8099" s="29">
        <f ca="1">IF(I8099&gt;0,IF(DAY($C8099)=1,SUM(INDIRECT("I"&amp;(ROW(C8098)-DAY(C8098))):I8098),0),0)</f>
        <v>0</v>
      </c>
      <c r="N8099" s="29">
        <f ca="1">IF(C8099&lt;Calculator!$G$27,0,IF(C8099=Calculator!$G$27,Calculator!$G$39,IF(H8099-K8099&lt;=0,IF(D8099&gt;Calculator!$G$39,IF(H8099-K8099+E8099+L8099+M8099+Calculator!$G$39&gt;Calculator!$G$39,Calculator!$G$39-(H8099+E8099+L8099+M8099-K8099),Calculator!$G$39),D8099),0)))</f>
        <v>0</v>
      </c>
    </row>
    <row r="8100" spans="1:14" ht="15.75" thickBot="1">
      <c r="A8100" s="33" t="str">
        <f ca="1">IF(C8100=Calculator!$H$27,"F",IF(Daily!D8100+Daily!H8100=0,IF(D8099+H8099&gt;0,"L",""),""))</f>
        <v/>
      </c>
      <c r="B8100" s="34">
        <v>8099</v>
      </c>
      <c r="C8100" s="19">
        <f t="shared" ca="1" si="505"/>
        <v>54029</v>
      </c>
      <c r="D8100" s="29">
        <f t="shared" ca="1" si="507"/>
        <v>0</v>
      </c>
      <c r="E8100" s="29">
        <f ca="1">IF(C8100&lt;Calculator!$D$26,0,IF(DAY($C8100)=1,IF(D8100-Calculator!$G$24&gt;0,Calculator!$G$24,D8100),0))</f>
        <v>0</v>
      </c>
      <c r="F8100" s="29">
        <f ca="1">IF(E8100&gt;0,D8100*Calculator!$G$22/12,0)</f>
        <v>0</v>
      </c>
      <c r="G8100" s="29">
        <f ca="1">IF(E8100&gt;0,(IFERROR(-PMT(Calculator!$G$22/12,Calculator!$G$23*12,Calculator!$G$20),0))-F8100,0)</f>
        <v>0</v>
      </c>
      <c r="H8100" s="29">
        <f t="shared" ca="1" si="508"/>
        <v>0</v>
      </c>
      <c r="I8100" s="29">
        <f t="shared" ca="1" si="506"/>
        <v>0</v>
      </c>
      <c r="J8100" s="30">
        <f>Calculator!$G$40</f>
        <v>6.5000000000000002E-2</v>
      </c>
      <c r="K8100" s="29">
        <f ca="1">IF(C8100&gt;=Calculator!$G$27,IF(DAY($C8100)=1,Calculator!$G$34/2,IF(DAY($C8100)=15,Calculator!$G$34/2,0)),0)</f>
        <v>0</v>
      </c>
      <c r="L8100" s="29">
        <f ca="1">IF(DAY($C8100)=28,IF(H8100=0,0,Calculator!$G$35),0)</f>
        <v>0</v>
      </c>
      <c r="M8100" s="29">
        <f ca="1">IF(I8100&gt;0,IF(DAY($C8100)=1,SUM(INDIRECT("I"&amp;(ROW(C8099)-DAY(C8099))):I8099),0),0)</f>
        <v>0</v>
      </c>
      <c r="N8100" s="29">
        <f ca="1">IF(C8100&lt;Calculator!$G$27,0,IF(C8100=Calculator!$G$27,Calculator!$G$39,IF(H8100-K8100&lt;=0,IF(D8100&gt;Calculator!$G$39,IF(H8100-K8100+E8100+L8100+M8100+Calculator!$G$39&gt;Calculator!$G$39,Calculator!$G$39-(H8100+E8100+L8100+M8100-K8100),Calculator!$G$39),D8100),0)))</f>
        <v>0</v>
      </c>
    </row>
    <row r="8101" spans="1:14" ht="15.75" thickBot="1">
      <c r="A8101" s="33" t="str">
        <f ca="1">IF(C8101=Calculator!$H$27,"F",IF(Daily!D8101+Daily!H8101=0,IF(D8100+H8100&gt;0,"L",""),""))</f>
        <v/>
      </c>
      <c r="B8101" s="34">
        <v>8100</v>
      </c>
      <c r="C8101" s="19">
        <f t="shared" ca="1" si="505"/>
        <v>54030</v>
      </c>
      <c r="D8101" s="29">
        <f t="shared" ca="1" si="507"/>
        <v>0</v>
      </c>
      <c r="E8101" s="29">
        <f ca="1">IF(C8101&lt;Calculator!$D$26,0,IF(DAY($C8101)=1,IF(D8101-Calculator!$G$24&gt;0,Calculator!$G$24,D8101),0))</f>
        <v>0</v>
      </c>
      <c r="F8101" s="29">
        <f ca="1">IF(E8101&gt;0,D8101*Calculator!$G$22/12,0)</f>
        <v>0</v>
      </c>
      <c r="G8101" s="29">
        <f ca="1">IF(E8101&gt;0,(IFERROR(-PMT(Calculator!$G$22/12,Calculator!$G$23*12,Calculator!$G$20),0))-F8101,0)</f>
        <v>0</v>
      </c>
      <c r="H8101" s="29">
        <f t="shared" ca="1" si="508"/>
        <v>0</v>
      </c>
      <c r="I8101" s="29">
        <f t="shared" ca="1" si="506"/>
        <v>0</v>
      </c>
      <c r="J8101" s="30">
        <f>Calculator!$G$40</f>
        <v>6.5000000000000002E-2</v>
      </c>
      <c r="K8101" s="29">
        <f ca="1">IF(C8101&gt;=Calculator!$G$27,IF(DAY($C8101)=1,Calculator!$G$34/2,IF(DAY($C8101)=15,Calculator!$G$34/2,0)),0)</f>
        <v>0</v>
      </c>
      <c r="L8101" s="29">
        <f ca="1">IF(DAY($C8101)=28,IF(H8101=0,0,Calculator!$G$35),0)</f>
        <v>0</v>
      </c>
      <c r="M8101" s="29">
        <f ca="1">IF(I8101&gt;0,IF(DAY($C8101)=1,SUM(INDIRECT("I"&amp;(ROW(C8100)-DAY(C8100))):I8100),0),0)</f>
        <v>0</v>
      </c>
      <c r="N8101" s="29">
        <f ca="1">IF(C8101&lt;Calculator!$G$27,0,IF(C8101=Calculator!$G$27,Calculator!$G$39,IF(H8101-K8101&lt;=0,IF(D8101&gt;Calculator!$G$39,IF(H8101-K8101+E8101+L8101+M8101+Calculator!$G$39&gt;Calculator!$G$39,Calculator!$G$39-(H8101+E8101+L8101+M8101-K8101),Calculator!$G$39),D8101),0)))</f>
        <v>0</v>
      </c>
    </row>
    <row r="8102" spans="1:14" ht="15.75" thickBot="1">
      <c r="A8102" s="33" t="str">
        <f ca="1">IF(C8102=Calculator!$H$27,"F",IF(Daily!D8102+Daily!H8102=0,IF(D8101+H8101&gt;0,"L",""),""))</f>
        <v/>
      </c>
      <c r="B8102" s="34">
        <v>8101</v>
      </c>
      <c r="C8102" s="19">
        <f t="shared" ca="1" si="505"/>
        <v>54031</v>
      </c>
      <c r="D8102" s="29">
        <f t="shared" ca="1" si="507"/>
        <v>0</v>
      </c>
      <c r="E8102" s="29">
        <f ca="1">IF(C8102&lt;Calculator!$D$26,0,IF(DAY($C8102)=1,IF(D8102-Calculator!$G$24&gt;0,Calculator!$G$24,D8102),0))</f>
        <v>0</v>
      </c>
      <c r="F8102" s="29">
        <f ca="1">IF(E8102&gt;0,D8102*Calculator!$G$22/12,0)</f>
        <v>0</v>
      </c>
      <c r="G8102" s="29">
        <f ca="1">IF(E8102&gt;0,(IFERROR(-PMT(Calculator!$G$22/12,Calculator!$G$23*12,Calculator!$G$20),0))-F8102,0)</f>
        <v>0</v>
      </c>
      <c r="H8102" s="29">
        <f t="shared" ca="1" si="508"/>
        <v>0</v>
      </c>
      <c r="I8102" s="29">
        <f t="shared" ca="1" si="506"/>
        <v>0</v>
      </c>
      <c r="J8102" s="30">
        <f>Calculator!$G$40</f>
        <v>6.5000000000000002E-2</v>
      </c>
      <c r="K8102" s="29">
        <f ca="1">IF(C8102&gt;=Calculator!$G$27,IF(DAY($C8102)=1,Calculator!$G$34/2,IF(DAY($C8102)=15,Calculator!$G$34/2,0)),0)</f>
        <v>0</v>
      </c>
      <c r="L8102" s="29">
        <f ca="1">IF(DAY($C8102)=28,IF(H8102=0,0,Calculator!$G$35),0)</f>
        <v>0</v>
      </c>
      <c r="M8102" s="29">
        <f ca="1">IF(I8102&gt;0,IF(DAY($C8102)=1,SUM(INDIRECT("I"&amp;(ROW(C8101)-DAY(C8101))):I8101),0),0)</f>
        <v>0</v>
      </c>
      <c r="N8102" s="29">
        <f ca="1">IF(C8102&lt;Calculator!$G$27,0,IF(C8102=Calculator!$G$27,Calculator!$G$39,IF(H8102-K8102&lt;=0,IF(D8102&gt;Calculator!$G$39,IF(H8102-K8102+E8102+L8102+M8102+Calculator!$G$39&gt;Calculator!$G$39,Calculator!$G$39-(H8102+E8102+L8102+M8102-K8102),Calculator!$G$39),D8102),0)))</f>
        <v>0</v>
      </c>
    </row>
    <row r="8103" spans="1:14" ht="15.75" thickBot="1">
      <c r="A8103" s="33" t="str">
        <f ca="1">IF(C8103=Calculator!$H$27,"F",IF(Daily!D8103+Daily!H8103=0,IF(D8102+H8102&gt;0,"L",""),""))</f>
        <v/>
      </c>
      <c r="B8103" s="34">
        <v>8102</v>
      </c>
      <c r="C8103" s="19">
        <f t="shared" ca="1" si="505"/>
        <v>54032</v>
      </c>
      <c r="D8103" s="29">
        <f t="shared" ca="1" si="507"/>
        <v>0</v>
      </c>
      <c r="E8103" s="29">
        <f ca="1">IF(C8103&lt;Calculator!$D$26,0,IF(DAY($C8103)=1,IF(D8103-Calculator!$G$24&gt;0,Calculator!$G$24,D8103),0))</f>
        <v>0</v>
      </c>
      <c r="F8103" s="29">
        <f ca="1">IF(E8103&gt;0,D8103*Calculator!$G$22/12,0)</f>
        <v>0</v>
      </c>
      <c r="G8103" s="29">
        <f ca="1">IF(E8103&gt;0,(IFERROR(-PMT(Calculator!$G$22/12,Calculator!$G$23*12,Calculator!$G$20),0))-F8103,0)</f>
        <v>0</v>
      </c>
      <c r="H8103" s="29">
        <f t="shared" ca="1" si="508"/>
        <v>0</v>
      </c>
      <c r="I8103" s="29">
        <f t="shared" ca="1" si="506"/>
        <v>0</v>
      </c>
      <c r="J8103" s="30">
        <f>Calculator!$G$40</f>
        <v>6.5000000000000002E-2</v>
      </c>
      <c r="K8103" s="29">
        <f ca="1">IF(C8103&gt;=Calculator!$G$27,IF(DAY($C8103)=1,Calculator!$G$34/2,IF(DAY($C8103)=15,Calculator!$G$34/2,0)),0)</f>
        <v>0</v>
      </c>
      <c r="L8103" s="29">
        <f ca="1">IF(DAY($C8103)=28,IF(H8103=0,0,Calculator!$G$35),0)</f>
        <v>0</v>
      </c>
      <c r="M8103" s="29">
        <f ca="1">IF(I8103&gt;0,IF(DAY($C8103)=1,SUM(INDIRECT("I"&amp;(ROW(C8102)-DAY(C8102))):I8102),0),0)</f>
        <v>0</v>
      </c>
      <c r="N8103" s="29">
        <f ca="1">IF(C8103&lt;Calculator!$G$27,0,IF(C8103=Calculator!$G$27,Calculator!$G$39,IF(H8103-K8103&lt;=0,IF(D8103&gt;Calculator!$G$39,IF(H8103-K8103+E8103+L8103+M8103+Calculator!$G$39&gt;Calculator!$G$39,Calculator!$G$39-(H8103+E8103+L8103+M8103-K8103),Calculator!$G$39),D8103),0)))</f>
        <v>0</v>
      </c>
    </row>
    <row r="8104" spans="1:14" ht="15.75" thickBot="1">
      <c r="A8104" s="33" t="str">
        <f ca="1">IF(C8104=Calculator!$H$27,"F",IF(Daily!D8104+Daily!H8104=0,IF(D8103+H8103&gt;0,"L",""),""))</f>
        <v/>
      </c>
      <c r="B8104" s="34">
        <v>8103</v>
      </c>
      <c r="C8104" s="19">
        <f t="shared" ca="1" si="505"/>
        <v>54033</v>
      </c>
      <c r="D8104" s="29">
        <f t="shared" ca="1" si="507"/>
        <v>0</v>
      </c>
      <c r="E8104" s="29">
        <f ca="1">IF(C8104&lt;Calculator!$D$26,0,IF(DAY($C8104)=1,IF(D8104-Calculator!$G$24&gt;0,Calculator!$G$24,D8104),0))</f>
        <v>0</v>
      </c>
      <c r="F8104" s="29">
        <f ca="1">IF(E8104&gt;0,D8104*Calculator!$G$22/12,0)</f>
        <v>0</v>
      </c>
      <c r="G8104" s="29">
        <f ca="1">IF(E8104&gt;0,(IFERROR(-PMT(Calculator!$G$22/12,Calculator!$G$23*12,Calculator!$G$20),0))-F8104,0)</f>
        <v>0</v>
      </c>
      <c r="H8104" s="29">
        <f t="shared" ca="1" si="508"/>
        <v>0</v>
      </c>
      <c r="I8104" s="29">
        <f t="shared" ca="1" si="506"/>
        <v>0</v>
      </c>
      <c r="J8104" s="30">
        <f>Calculator!$G$40</f>
        <v>6.5000000000000002E-2</v>
      </c>
      <c r="K8104" s="29">
        <f ca="1">IF(C8104&gt;=Calculator!$G$27,IF(DAY($C8104)=1,Calculator!$G$34/2,IF(DAY($C8104)=15,Calculator!$G$34/2,0)),0)</f>
        <v>0</v>
      </c>
      <c r="L8104" s="29">
        <f ca="1">IF(DAY($C8104)=28,IF(H8104=0,0,Calculator!$G$35),0)</f>
        <v>0</v>
      </c>
      <c r="M8104" s="29">
        <f ca="1">IF(I8104&gt;0,IF(DAY($C8104)=1,SUM(INDIRECT("I"&amp;(ROW(C8103)-DAY(C8103))):I8103),0),0)</f>
        <v>0</v>
      </c>
      <c r="N8104" s="29">
        <f ca="1">IF(C8104&lt;Calculator!$G$27,0,IF(C8104=Calculator!$G$27,Calculator!$G$39,IF(H8104-K8104&lt;=0,IF(D8104&gt;Calculator!$G$39,IF(H8104-K8104+E8104+L8104+M8104+Calculator!$G$39&gt;Calculator!$G$39,Calculator!$G$39-(H8104+E8104+L8104+M8104-K8104),Calculator!$G$39),D8104),0)))</f>
        <v>0</v>
      </c>
    </row>
    <row r="8105" spans="1:14" ht="15.75" thickBot="1">
      <c r="A8105" s="33" t="str">
        <f ca="1">IF(C8105=Calculator!$H$27,"F",IF(Daily!D8105+Daily!H8105=0,IF(D8104+H8104&gt;0,"L",""),""))</f>
        <v/>
      </c>
      <c r="B8105" s="34">
        <v>8104</v>
      </c>
      <c r="C8105" s="19">
        <f t="shared" ca="1" si="505"/>
        <v>54034</v>
      </c>
      <c r="D8105" s="29">
        <f t="shared" ca="1" si="507"/>
        <v>0</v>
      </c>
      <c r="E8105" s="29">
        <f ca="1">IF(C8105&lt;Calculator!$D$26,0,IF(DAY($C8105)=1,IF(D8105-Calculator!$G$24&gt;0,Calculator!$G$24,D8105),0))</f>
        <v>0</v>
      </c>
      <c r="F8105" s="29">
        <f ca="1">IF(E8105&gt;0,D8105*Calculator!$G$22/12,0)</f>
        <v>0</v>
      </c>
      <c r="G8105" s="29">
        <f ca="1">IF(E8105&gt;0,(IFERROR(-PMT(Calculator!$G$22/12,Calculator!$G$23*12,Calculator!$G$20),0))-F8105,0)</f>
        <v>0</v>
      </c>
      <c r="H8105" s="29">
        <f t="shared" ca="1" si="508"/>
        <v>0</v>
      </c>
      <c r="I8105" s="29">
        <f t="shared" ca="1" si="506"/>
        <v>0</v>
      </c>
      <c r="J8105" s="30">
        <f>Calculator!$G$40</f>
        <v>6.5000000000000002E-2</v>
      </c>
      <c r="K8105" s="29">
        <f ca="1">IF(C8105&gt;=Calculator!$G$27,IF(DAY($C8105)=1,Calculator!$G$34/2,IF(DAY($C8105)=15,Calculator!$G$34/2,0)),0)</f>
        <v>0</v>
      </c>
      <c r="L8105" s="29">
        <f ca="1">IF(DAY($C8105)=28,IF(H8105=0,0,Calculator!$G$35),0)</f>
        <v>0</v>
      </c>
      <c r="M8105" s="29">
        <f ca="1">IF(I8105&gt;0,IF(DAY($C8105)=1,SUM(INDIRECT("I"&amp;(ROW(C8104)-DAY(C8104))):I8104),0),0)</f>
        <v>0</v>
      </c>
      <c r="N8105" s="29">
        <f ca="1">IF(C8105&lt;Calculator!$G$27,0,IF(C8105=Calculator!$G$27,Calculator!$G$39,IF(H8105-K8105&lt;=0,IF(D8105&gt;Calculator!$G$39,IF(H8105-K8105+E8105+L8105+M8105+Calculator!$G$39&gt;Calculator!$G$39,Calculator!$G$39-(H8105+E8105+L8105+M8105-K8105),Calculator!$G$39),D8105),0)))</f>
        <v>0</v>
      </c>
    </row>
    <row r="8106" spans="1:14" ht="15.75" thickBot="1">
      <c r="A8106" s="33" t="str">
        <f ca="1">IF(C8106=Calculator!$H$27,"F",IF(Daily!D8106+Daily!H8106=0,IF(D8105+H8105&gt;0,"L",""),""))</f>
        <v/>
      </c>
      <c r="B8106" s="34">
        <v>8105</v>
      </c>
      <c r="C8106" s="19">
        <f t="shared" ca="1" si="505"/>
        <v>54035</v>
      </c>
      <c r="D8106" s="29">
        <f t="shared" ca="1" si="507"/>
        <v>0</v>
      </c>
      <c r="E8106" s="29">
        <f ca="1">IF(C8106&lt;Calculator!$D$26,0,IF(DAY($C8106)=1,IF(D8106-Calculator!$G$24&gt;0,Calculator!$G$24,D8106),0))</f>
        <v>0</v>
      </c>
      <c r="F8106" s="29">
        <f ca="1">IF(E8106&gt;0,D8106*Calculator!$G$22/12,0)</f>
        <v>0</v>
      </c>
      <c r="G8106" s="29">
        <f ca="1">IF(E8106&gt;0,(IFERROR(-PMT(Calculator!$G$22/12,Calculator!$G$23*12,Calculator!$G$20),0))-F8106,0)</f>
        <v>0</v>
      </c>
      <c r="H8106" s="29">
        <f t="shared" ca="1" si="508"/>
        <v>0</v>
      </c>
      <c r="I8106" s="29">
        <f t="shared" ca="1" si="506"/>
        <v>0</v>
      </c>
      <c r="J8106" s="30">
        <f>Calculator!$G$40</f>
        <v>6.5000000000000002E-2</v>
      </c>
      <c r="K8106" s="29">
        <f ca="1">IF(C8106&gt;=Calculator!$G$27,IF(DAY($C8106)=1,Calculator!$G$34/2,IF(DAY($C8106)=15,Calculator!$G$34/2,0)),0)</f>
        <v>0</v>
      </c>
      <c r="L8106" s="29">
        <f ca="1">IF(DAY($C8106)=28,IF(H8106=0,0,Calculator!$G$35),0)</f>
        <v>0</v>
      </c>
      <c r="M8106" s="29">
        <f ca="1">IF(I8106&gt;0,IF(DAY($C8106)=1,SUM(INDIRECT("I"&amp;(ROW(C8105)-DAY(C8105))):I8105),0),0)</f>
        <v>0</v>
      </c>
      <c r="N8106" s="29">
        <f ca="1">IF(C8106&lt;Calculator!$G$27,0,IF(C8106=Calculator!$G$27,Calculator!$G$39,IF(H8106-K8106&lt;=0,IF(D8106&gt;Calculator!$G$39,IF(H8106-K8106+E8106+L8106+M8106+Calculator!$G$39&gt;Calculator!$G$39,Calculator!$G$39-(H8106+E8106+L8106+M8106-K8106),Calculator!$G$39),D8106),0)))</f>
        <v>0</v>
      </c>
    </row>
    <row r="8107" spans="1:14" ht="15.75" thickBot="1">
      <c r="A8107" s="33" t="str">
        <f ca="1">IF(C8107=Calculator!$H$27,"F",IF(Daily!D8107+Daily!H8107=0,IF(D8106+H8106&gt;0,"L",""),""))</f>
        <v/>
      </c>
      <c r="B8107" s="34">
        <v>8106</v>
      </c>
      <c r="C8107" s="19">
        <f t="shared" ca="1" si="505"/>
        <v>54036</v>
      </c>
      <c r="D8107" s="29">
        <f t="shared" ca="1" si="507"/>
        <v>0</v>
      </c>
      <c r="E8107" s="29">
        <f ca="1">IF(C8107&lt;Calculator!$D$26,0,IF(DAY($C8107)=1,IF(D8107-Calculator!$G$24&gt;0,Calculator!$G$24,D8107),0))</f>
        <v>0</v>
      </c>
      <c r="F8107" s="29">
        <f ca="1">IF(E8107&gt;0,D8107*Calculator!$G$22/12,0)</f>
        <v>0</v>
      </c>
      <c r="G8107" s="29">
        <f ca="1">IF(E8107&gt;0,(IFERROR(-PMT(Calculator!$G$22/12,Calculator!$G$23*12,Calculator!$G$20),0))-F8107,0)</f>
        <v>0</v>
      </c>
      <c r="H8107" s="29">
        <f t="shared" ca="1" si="508"/>
        <v>0</v>
      </c>
      <c r="I8107" s="29">
        <f t="shared" ca="1" si="506"/>
        <v>0</v>
      </c>
      <c r="J8107" s="30">
        <f>Calculator!$G$40</f>
        <v>6.5000000000000002E-2</v>
      </c>
      <c r="K8107" s="29">
        <f ca="1">IF(C8107&gt;=Calculator!$G$27,IF(DAY($C8107)=1,Calculator!$G$34/2,IF(DAY($C8107)=15,Calculator!$G$34/2,0)),0)</f>
        <v>0</v>
      </c>
      <c r="L8107" s="29">
        <f ca="1">IF(DAY($C8107)=28,IF(H8107=0,0,Calculator!$G$35),0)</f>
        <v>0</v>
      </c>
      <c r="M8107" s="29">
        <f ca="1">IF(I8107&gt;0,IF(DAY($C8107)=1,SUM(INDIRECT("I"&amp;(ROW(C8106)-DAY(C8106))):I8106),0),0)</f>
        <v>0</v>
      </c>
      <c r="N8107" s="29">
        <f ca="1">IF(C8107&lt;Calculator!$G$27,0,IF(C8107=Calculator!$G$27,Calculator!$G$39,IF(H8107-K8107&lt;=0,IF(D8107&gt;Calculator!$G$39,IF(H8107-K8107+E8107+L8107+M8107+Calculator!$G$39&gt;Calculator!$G$39,Calculator!$G$39-(H8107+E8107+L8107+M8107-K8107),Calculator!$G$39),D8107),0)))</f>
        <v>0</v>
      </c>
    </row>
    <row r="8108" spans="1:14" ht="15.75" thickBot="1">
      <c r="A8108" s="33" t="str">
        <f ca="1">IF(C8108=Calculator!$H$27,"F",IF(Daily!D8108+Daily!H8108=0,IF(D8107+H8107&gt;0,"L",""),""))</f>
        <v/>
      </c>
      <c r="B8108" s="34">
        <v>8107</v>
      </c>
      <c r="C8108" s="19">
        <f t="shared" ca="1" si="505"/>
        <v>54037</v>
      </c>
      <c r="D8108" s="29">
        <f t="shared" ca="1" si="507"/>
        <v>0</v>
      </c>
      <c r="E8108" s="29">
        <f ca="1">IF(C8108&lt;Calculator!$D$26,0,IF(DAY($C8108)=1,IF(D8108-Calculator!$G$24&gt;0,Calculator!$G$24,D8108),0))</f>
        <v>0</v>
      </c>
      <c r="F8108" s="29">
        <f ca="1">IF(E8108&gt;0,D8108*Calculator!$G$22/12,0)</f>
        <v>0</v>
      </c>
      <c r="G8108" s="29">
        <f ca="1">IF(E8108&gt;0,(IFERROR(-PMT(Calculator!$G$22/12,Calculator!$G$23*12,Calculator!$G$20),0))-F8108,0)</f>
        <v>0</v>
      </c>
      <c r="H8108" s="29">
        <f t="shared" ca="1" si="508"/>
        <v>0</v>
      </c>
      <c r="I8108" s="29">
        <f t="shared" ca="1" si="506"/>
        <v>0</v>
      </c>
      <c r="J8108" s="30">
        <f>Calculator!$G$40</f>
        <v>6.5000000000000002E-2</v>
      </c>
      <c r="K8108" s="29">
        <f ca="1">IF(C8108&gt;=Calculator!$G$27,IF(DAY($C8108)=1,Calculator!$G$34/2,IF(DAY($C8108)=15,Calculator!$G$34/2,0)),0)</f>
        <v>0</v>
      </c>
      <c r="L8108" s="29">
        <f ca="1">IF(DAY($C8108)=28,IF(H8108=0,0,Calculator!$G$35),0)</f>
        <v>0</v>
      </c>
      <c r="M8108" s="29">
        <f ca="1">IF(I8108&gt;0,IF(DAY($C8108)=1,SUM(INDIRECT("I"&amp;(ROW(C8107)-DAY(C8107))):I8107),0),0)</f>
        <v>0</v>
      </c>
      <c r="N8108" s="29">
        <f ca="1">IF(C8108&lt;Calculator!$G$27,0,IF(C8108=Calculator!$G$27,Calculator!$G$39,IF(H8108-K8108&lt;=0,IF(D8108&gt;Calculator!$G$39,IF(H8108-K8108+E8108+L8108+M8108+Calculator!$G$39&gt;Calculator!$G$39,Calculator!$G$39-(H8108+E8108+L8108+M8108-K8108),Calculator!$G$39),D8108),0)))</f>
        <v>0</v>
      </c>
    </row>
    <row r="8109" spans="1:14" ht="15.75" thickBot="1">
      <c r="A8109" s="33" t="str">
        <f ca="1">IF(C8109=Calculator!$H$27,"F",IF(Daily!D8109+Daily!H8109=0,IF(D8108+H8108&gt;0,"L",""),""))</f>
        <v/>
      </c>
      <c r="B8109" s="34">
        <v>8108</v>
      </c>
      <c r="C8109" s="19">
        <f t="shared" ca="1" si="505"/>
        <v>54038</v>
      </c>
      <c r="D8109" s="29">
        <f t="shared" ca="1" si="507"/>
        <v>0</v>
      </c>
      <c r="E8109" s="29">
        <f ca="1">IF(C8109&lt;Calculator!$D$26,0,IF(DAY($C8109)=1,IF(D8109-Calculator!$G$24&gt;0,Calculator!$G$24,D8109),0))</f>
        <v>0</v>
      </c>
      <c r="F8109" s="29">
        <f ca="1">IF(E8109&gt;0,D8109*Calculator!$G$22/12,0)</f>
        <v>0</v>
      </c>
      <c r="G8109" s="29">
        <f ca="1">IF(E8109&gt;0,(IFERROR(-PMT(Calculator!$G$22/12,Calculator!$G$23*12,Calculator!$G$20),0))-F8109,0)</f>
        <v>0</v>
      </c>
      <c r="H8109" s="29">
        <f t="shared" ca="1" si="508"/>
        <v>0</v>
      </c>
      <c r="I8109" s="29">
        <f t="shared" ca="1" si="506"/>
        <v>0</v>
      </c>
      <c r="J8109" s="30">
        <f>Calculator!$G$40</f>
        <v>6.5000000000000002E-2</v>
      </c>
      <c r="K8109" s="29">
        <f ca="1">IF(C8109&gt;=Calculator!$G$27,IF(DAY($C8109)=1,Calculator!$G$34/2,IF(DAY($C8109)=15,Calculator!$G$34/2,0)),0)</f>
        <v>0</v>
      </c>
      <c r="L8109" s="29">
        <f ca="1">IF(DAY($C8109)=28,IF(H8109=0,0,Calculator!$G$35),0)</f>
        <v>0</v>
      </c>
      <c r="M8109" s="29">
        <f ca="1">IF(I8109&gt;0,IF(DAY($C8109)=1,SUM(INDIRECT("I"&amp;(ROW(C8108)-DAY(C8108))):I8108),0),0)</f>
        <v>0</v>
      </c>
      <c r="N8109" s="29">
        <f ca="1">IF(C8109&lt;Calculator!$G$27,0,IF(C8109=Calculator!$G$27,Calculator!$G$39,IF(H8109-K8109&lt;=0,IF(D8109&gt;Calculator!$G$39,IF(H8109-K8109+E8109+L8109+M8109+Calculator!$G$39&gt;Calculator!$G$39,Calculator!$G$39-(H8109+E8109+L8109+M8109-K8109),Calculator!$G$39),D8109),0)))</f>
        <v>0</v>
      </c>
    </row>
    <row r="8110" spans="1:14" ht="15.75" thickBot="1">
      <c r="A8110" s="33" t="str">
        <f ca="1">IF(C8110=Calculator!$H$27,"F",IF(Daily!D8110+Daily!H8110=0,IF(D8109+H8109&gt;0,"L",""),""))</f>
        <v/>
      </c>
      <c r="B8110" s="34">
        <v>8109</v>
      </c>
      <c r="C8110" s="19">
        <f t="shared" ca="1" si="505"/>
        <v>54039</v>
      </c>
      <c r="D8110" s="29">
        <f t="shared" ca="1" si="507"/>
        <v>0</v>
      </c>
      <c r="E8110" s="29">
        <f ca="1">IF(C8110&lt;Calculator!$D$26,0,IF(DAY($C8110)=1,IF(D8110-Calculator!$G$24&gt;0,Calculator!$G$24,D8110),0))</f>
        <v>0</v>
      </c>
      <c r="F8110" s="29">
        <f ca="1">IF(E8110&gt;0,D8110*Calculator!$G$22/12,0)</f>
        <v>0</v>
      </c>
      <c r="G8110" s="29">
        <f ca="1">IF(E8110&gt;0,(IFERROR(-PMT(Calculator!$G$22/12,Calculator!$G$23*12,Calculator!$G$20),0))-F8110,0)</f>
        <v>0</v>
      </c>
      <c r="H8110" s="29">
        <f t="shared" ca="1" si="508"/>
        <v>0</v>
      </c>
      <c r="I8110" s="29">
        <f t="shared" ca="1" si="506"/>
        <v>0</v>
      </c>
      <c r="J8110" s="30">
        <f>Calculator!$G$40</f>
        <v>6.5000000000000002E-2</v>
      </c>
      <c r="K8110" s="29">
        <f ca="1">IF(C8110&gt;=Calculator!$G$27,IF(DAY($C8110)=1,Calculator!$G$34/2,IF(DAY($C8110)=15,Calculator!$G$34/2,0)),0)</f>
        <v>0</v>
      </c>
      <c r="L8110" s="29">
        <f ca="1">IF(DAY($C8110)=28,IF(H8110=0,0,Calculator!$G$35),0)</f>
        <v>0</v>
      </c>
      <c r="M8110" s="29">
        <f ca="1">IF(I8110&gt;0,IF(DAY($C8110)=1,SUM(INDIRECT("I"&amp;(ROW(C8109)-DAY(C8109))):I8109),0),0)</f>
        <v>0</v>
      </c>
      <c r="N8110" s="29">
        <f ca="1">IF(C8110&lt;Calculator!$G$27,0,IF(C8110=Calculator!$G$27,Calculator!$G$39,IF(H8110-K8110&lt;=0,IF(D8110&gt;Calculator!$G$39,IF(H8110-K8110+E8110+L8110+M8110+Calculator!$G$39&gt;Calculator!$G$39,Calculator!$G$39-(H8110+E8110+L8110+M8110-K8110),Calculator!$G$39),D8110),0)))</f>
        <v>0</v>
      </c>
    </row>
    <row r="8111" spans="1:14" ht="15.75" thickBot="1">
      <c r="A8111" s="33" t="str">
        <f ca="1">IF(C8111=Calculator!$H$27,"F",IF(Daily!D8111+Daily!H8111=0,IF(D8110+H8110&gt;0,"L",""),""))</f>
        <v/>
      </c>
      <c r="B8111" s="34">
        <v>8110</v>
      </c>
      <c r="C8111" s="19">
        <f t="shared" ca="1" si="505"/>
        <v>54040</v>
      </c>
      <c r="D8111" s="29">
        <f t="shared" ca="1" si="507"/>
        <v>0</v>
      </c>
      <c r="E8111" s="29">
        <f ca="1">IF(C8111&lt;Calculator!$D$26,0,IF(DAY($C8111)=1,IF(D8111-Calculator!$G$24&gt;0,Calculator!$G$24,D8111),0))</f>
        <v>0</v>
      </c>
      <c r="F8111" s="29">
        <f ca="1">IF(E8111&gt;0,D8111*Calculator!$G$22/12,0)</f>
        <v>0</v>
      </c>
      <c r="G8111" s="29">
        <f ca="1">IF(E8111&gt;0,(IFERROR(-PMT(Calculator!$G$22/12,Calculator!$G$23*12,Calculator!$G$20),0))-F8111,0)</f>
        <v>0</v>
      </c>
      <c r="H8111" s="29">
        <f t="shared" ca="1" si="508"/>
        <v>0</v>
      </c>
      <c r="I8111" s="29">
        <f t="shared" ca="1" si="506"/>
        <v>0</v>
      </c>
      <c r="J8111" s="30">
        <f>Calculator!$G$40</f>
        <v>6.5000000000000002E-2</v>
      </c>
      <c r="K8111" s="29">
        <f ca="1">IF(C8111&gt;=Calculator!$G$27,IF(DAY($C8111)=1,Calculator!$G$34/2,IF(DAY($C8111)=15,Calculator!$G$34/2,0)),0)</f>
        <v>0</v>
      </c>
      <c r="L8111" s="29">
        <f ca="1">IF(DAY($C8111)=28,IF(H8111=0,0,Calculator!$G$35),0)</f>
        <v>0</v>
      </c>
      <c r="M8111" s="29">
        <f ca="1">IF(I8111&gt;0,IF(DAY($C8111)=1,SUM(INDIRECT("I"&amp;(ROW(C8110)-DAY(C8110))):I8110),0),0)</f>
        <v>0</v>
      </c>
      <c r="N8111" s="29">
        <f ca="1">IF(C8111&lt;Calculator!$G$27,0,IF(C8111=Calculator!$G$27,Calculator!$G$39,IF(H8111-K8111&lt;=0,IF(D8111&gt;Calculator!$G$39,IF(H8111-K8111+E8111+L8111+M8111+Calculator!$G$39&gt;Calculator!$G$39,Calculator!$G$39-(H8111+E8111+L8111+M8111-K8111),Calculator!$G$39),D8111),0)))</f>
        <v>0</v>
      </c>
    </row>
    <row r="8112" spans="1:14" ht="15.75" thickBot="1">
      <c r="A8112" s="33" t="str">
        <f ca="1">IF(C8112=Calculator!$H$27,"F",IF(Daily!D8112+Daily!H8112=0,IF(D8111+H8111&gt;0,"L",""),""))</f>
        <v/>
      </c>
      <c r="B8112" s="34">
        <v>8111</v>
      </c>
      <c r="C8112" s="19">
        <f t="shared" ca="1" si="505"/>
        <v>54041</v>
      </c>
      <c r="D8112" s="29">
        <f t="shared" ca="1" si="507"/>
        <v>0</v>
      </c>
      <c r="E8112" s="29">
        <f ca="1">IF(C8112&lt;Calculator!$D$26,0,IF(DAY($C8112)=1,IF(D8112-Calculator!$G$24&gt;0,Calculator!$G$24,D8112),0))</f>
        <v>0</v>
      </c>
      <c r="F8112" s="29">
        <f ca="1">IF(E8112&gt;0,D8112*Calculator!$G$22/12,0)</f>
        <v>0</v>
      </c>
      <c r="G8112" s="29">
        <f ca="1">IF(E8112&gt;0,(IFERROR(-PMT(Calculator!$G$22/12,Calculator!$G$23*12,Calculator!$G$20),0))-F8112,0)</f>
        <v>0</v>
      </c>
      <c r="H8112" s="29">
        <f t="shared" ca="1" si="508"/>
        <v>0</v>
      </c>
      <c r="I8112" s="29">
        <f t="shared" ca="1" si="506"/>
        <v>0</v>
      </c>
      <c r="J8112" s="30">
        <f>Calculator!$G$40</f>
        <v>6.5000000000000002E-2</v>
      </c>
      <c r="K8112" s="29">
        <f ca="1">IF(C8112&gt;=Calculator!$G$27,IF(DAY($C8112)=1,Calculator!$G$34/2,IF(DAY($C8112)=15,Calculator!$G$34/2,0)),0)</f>
        <v>4500</v>
      </c>
      <c r="L8112" s="29">
        <f ca="1">IF(DAY($C8112)=28,IF(H8112=0,0,Calculator!$G$35),0)</f>
        <v>0</v>
      </c>
      <c r="M8112" s="29">
        <f ca="1">IF(I8112&gt;0,IF(DAY($C8112)=1,SUM(INDIRECT("I"&amp;(ROW(C8111)-DAY(C8111))):I8111),0),0)</f>
        <v>0</v>
      </c>
      <c r="N8112" s="29">
        <f ca="1">IF(C8112&lt;Calculator!$G$27,0,IF(C8112=Calculator!$G$27,Calculator!$G$39,IF(H8112-K8112&lt;=0,IF(D8112&gt;Calculator!$G$39,IF(H8112-K8112+E8112+L8112+M8112+Calculator!$G$39&gt;Calculator!$G$39,Calculator!$G$39-(H8112+E8112+L8112+M8112-K8112),Calculator!$G$39),D8112),0)))</f>
        <v>0</v>
      </c>
    </row>
    <row r="8113" spans="1:14" ht="15.75" thickBot="1">
      <c r="A8113" s="33" t="str">
        <f ca="1">IF(C8113=Calculator!$H$27,"F",IF(Daily!D8113+Daily!H8113=0,IF(D8112+H8112&gt;0,"L",""),""))</f>
        <v/>
      </c>
      <c r="B8113" s="34">
        <v>8112</v>
      </c>
      <c r="C8113" s="19">
        <f t="shared" ca="1" si="505"/>
        <v>54042</v>
      </c>
      <c r="D8113" s="29">
        <f t="shared" ca="1" si="507"/>
        <v>0</v>
      </c>
      <c r="E8113" s="29">
        <f ca="1">IF(C8113&lt;Calculator!$D$26,0,IF(DAY($C8113)=1,IF(D8113-Calculator!$G$24&gt;0,Calculator!$G$24,D8113),0))</f>
        <v>0</v>
      </c>
      <c r="F8113" s="29">
        <f ca="1">IF(E8113&gt;0,D8113*Calculator!$G$22/12,0)</f>
        <v>0</v>
      </c>
      <c r="G8113" s="29">
        <f ca="1">IF(E8113&gt;0,(IFERROR(-PMT(Calculator!$G$22/12,Calculator!$G$23*12,Calculator!$G$20),0))-F8113,0)</f>
        <v>0</v>
      </c>
      <c r="H8113" s="29">
        <f t="shared" ca="1" si="508"/>
        <v>0</v>
      </c>
      <c r="I8113" s="29">
        <f t="shared" ca="1" si="506"/>
        <v>0</v>
      </c>
      <c r="J8113" s="30">
        <f>Calculator!$G$40</f>
        <v>6.5000000000000002E-2</v>
      </c>
      <c r="K8113" s="29">
        <f ca="1">IF(C8113&gt;=Calculator!$G$27,IF(DAY($C8113)=1,Calculator!$G$34/2,IF(DAY($C8113)=15,Calculator!$G$34/2,0)),0)</f>
        <v>0</v>
      </c>
      <c r="L8113" s="29">
        <f ca="1">IF(DAY($C8113)=28,IF(H8113=0,0,Calculator!$G$35),0)</f>
        <v>0</v>
      </c>
      <c r="M8113" s="29">
        <f ca="1">IF(I8113&gt;0,IF(DAY($C8113)=1,SUM(INDIRECT("I"&amp;(ROW(C8112)-DAY(C8112))):I8112),0),0)</f>
        <v>0</v>
      </c>
      <c r="N8113" s="29">
        <f ca="1">IF(C8113&lt;Calculator!$G$27,0,IF(C8113=Calculator!$G$27,Calculator!$G$39,IF(H8113-K8113&lt;=0,IF(D8113&gt;Calculator!$G$39,IF(H8113-K8113+E8113+L8113+M8113+Calculator!$G$39&gt;Calculator!$G$39,Calculator!$G$39-(H8113+E8113+L8113+M8113-K8113),Calculator!$G$39),D8113),0)))</f>
        <v>0</v>
      </c>
    </row>
    <row r="8114" spans="1:14" ht="15.75" thickBot="1">
      <c r="A8114" s="33" t="str">
        <f ca="1">IF(C8114=Calculator!$H$27,"F",IF(Daily!D8114+Daily!H8114=0,IF(D8113+H8113&gt;0,"L",""),""))</f>
        <v/>
      </c>
      <c r="B8114" s="34">
        <v>8113</v>
      </c>
      <c r="C8114" s="19">
        <f t="shared" ca="1" si="505"/>
        <v>54043</v>
      </c>
      <c r="D8114" s="29">
        <f t="shared" ca="1" si="507"/>
        <v>0</v>
      </c>
      <c r="E8114" s="29">
        <f ca="1">IF(C8114&lt;Calculator!$D$26,0,IF(DAY($C8114)=1,IF(D8114-Calculator!$G$24&gt;0,Calculator!$G$24,D8114),0))</f>
        <v>0</v>
      </c>
      <c r="F8114" s="29">
        <f ca="1">IF(E8114&gt;0,D8114*Calculator!$G$22/12,0)</f>
        <v>0</v>
      </c>
      <c r="G8114" s="29">
        <f ca="1">IF(E8114&gt;0,(IFERROR(-PMT(Calculator!$G$22/12,Calculator!$G$23*12,Calculator!$G$20),0))-F8114,0)</f>
        <v>0</v>
      </c>
      <c r="H8114" s="29">
        <f t="shared" ca="1" si="508"/>
        <v>0</v>
      </c>
      <c r="I8114" s="29">
        <f t="shared" ca="1" si="506"/>
        <v>0</v>
      </c>
      <c r="J8114" s="30">
        <f>Calculator!$G$40</f>
        <v>6.5000000000000002E-2</v>
      </c>
      <c r="K8114" s="29">
        <f ca="1">IF(C8114&gt;=Calculator!$G$27,IF(DAY($C8114)=1,Calculator!$G$34/2,IF(DAY($C8114)=15,Calculator!$G$34/2,0)),0)</f>
        <v>0</v>
      </c>
      <c r="L8114" s="29">
        <f ca="1">IF(DAY($C8114)=28,IF(H8114=0,0,Calculator!$G$35),0)</f>
        <v>0</v>
      </c>
      <c r="M8114" s="29">
        <f ca="1">IF(I8114&gt;0,IF(DAY($C8114)=1,SUM(INDIRECT("I"&amp;(ROW(C8113)-DAY(C8113))):I8113),0),0)</f>
        <v>0</v>
      </c>
      <c r="N8114" s="29">
        <f ca="1">IF(C8114&lt;Calculator!$G$27,0,IF(C8114=Calculator!$G$27,Calculator!$G$39,IF(H8114-K8114&lt;=0,IF(D8114&gt;Calculator!$G$39,IF(H8114-K8114+E8114+L8114+M8114+Calculator!$G$39&gt;Calculator!$G$39,Calculator!$G$39-(H8114+E8114+L8114+M8114-K8114),Calculator!$G$39),D8114),0)))</f>
        <v>0</v>
      </c>
    </row>
    <row r="8115" spans="1:14" ht="15.75" thickBot="1">
      <c r="A8115" s="33" t="str">
        <f ca="1">IF(C8115=Calculator!$H$27,"F",IF(Daily!D8115+Daily!H8115=0,IF(D8114+H8114&gt;0,"L",""),""))</f>
        <v/>
      </c>
      <c r="B8115" s="34">
        <v>8114</v>
      </c>
      <c r="C8115" s="19">
        <f t="shared" ca="1" si="505"/>
        <v>54044</v>
      </c>
      <c r="D8115" s="29">
        <f t="shared" ca="1" si="507"/>
        <v>0</v>
      </c>
      <c r="E8115" s="29">
        <f ca="1">IF(C8115&lt;Calculator!$D$26,0,IF(DAY($C8115)=1,IF(D8115-Calculator!$G$24&gt;0,Calculator!$G$24,D8115),0))</f>
        <v>0</v>
      </c>
      <c r="F8115" s="29">
        <f ca="1">IF(E8115&gt;0,D8115*Calculator!$G$22/12,0)</f>
        <v>0</v>
      </c>
      <c r="G8115" s="29">
        <f ca="1">IF(E8115&gt;0,(IFERROR(-PMT(Calculator!$G$22/12,Calculator!$G$23*12,Calculator!$G$20),0))-F8115,0)</f>
        <v>0</v>
      </c>
      <c r="H8115" s="29">
        <f t="shared" ca="1" si="508"/>
        <v>0</v>
      </c>
      <c r="I8115" s="29">
        <f t="shared" ca="1" si="506"/>
        <v>0</v>
      </c>
      <c r="J8115" s="30">
        <f>Calculator!$G$40</f>
        <v>6.5000000000000002E-2</v>
      </c>
      <c r="K8115" s="29">
        <f ca="1">IF(C8115&gt;=Calculator!$G$27,IF(DAY($C8115)=1,Calculator!$G$34/2,IF(DAY($C8115)=15,Calculator!$G$34/2,0)),0)</f>
        <v>0</v>
      </c>
      <c r="L8115" s="29">
        <f ca="1">IF(DAY($C8115)=28,IF(H8115=0,0,Calculator!$G$35),0)</f>
        <v>0</v>
      </c>
      <c r="M8115" s="29">
        <f ca="1">IF(I8115&gt;0,IF(DAY($C8115)=1,SUM(INDIRECT("I"&amp;(ROW(C8114)-DAY(C8114))):I8114),0),0)</f>
        <v>0</v>
      </c>
      <c r="N8115" s="29">
        <f ca="1">IF(C8115&lt;Calculator!$G$27,0,IF(C8115=Calculator!$G$27,Calculator!$G$39,IF(H8115-K8115&lt;=0,IF(D8115&gt;Calculator!$G$39,IF(H8115-K8115+E8115+L8115+M8115+Calculator!$G$39&gt;Calculator!$G$39,Calculator!$G$39-(H8115+E8115+L8115+M8115-K8115),Calculator!$G$39),D8115),0)))</f>
        <v>0</v>
      </c>
    </row>
    <row r="8116" spans="1:14" ht="15.75" thickBot="1">
      <c r="A8116" s="33" t="str">
        <f ca="1">IF(C8116=Calculator!$H$27,"F",IF(Daily!D8116+Daily!H8116=0,IF(D8115+H8115&gt;0,"L",""),""))</f>
        <v/>
      </c>
      <c r="B8116" s="34">
        <v>8115</v>
      </c>
      <c r="C8116" s="19">
        <f t="shared" ca="1" si="505"/>
        <v>54045</v>
      </c>
      <c r="D8116" s="29">
        <f t="shared" ca="1" si="507"/>
        <v>0</v>
      </c>
      <c r="E8116" s="29">
        <f ca="1">IF(C8116&lt;Calculator!$D$26,0,IF(DAY($C8116)=1,IF(D8116-Calculator!$G$24&gt;0,Calculator!$G$24,D8116),0))</f>
        <v>0</v>
      </c>
      <c r="F8116" s="29">
        <f ca="1">IF(E8116&gt;0,D8116*Calculator!$G$22/12,0)</f>
        <v>0</v>
      </c>
      <c r="G8116" s="29">
        <f ca="1">IF(E8116&gt;0,(IFERROR(-PMT(Calculator!$G$22/12,Calculator!$G$23*12,Calculator!$G$20),0))-F8116,0)</f>
        <v>0</v>
      </c>
      <c r="H8116" s="29">
        <f t="shared" ca="1" si="508"/>
        <v>0</v>
      </c>
      <c r="I8116" s="29">
        <f t="shared" ca="1" si="506"/>
        <v>0</v>
      </c>
      <c r="J8116" s="30">
        <f>Calculator!$G$40</f>
        <v>6.5000000000000002E-2</v>
      </c>
      <c r="K8116" s="29">
        <f ca="1">IF(C8116&gt;=Calculator!$G$27,IF(DAY($C8116)=1,Calculator!$G$34/2,IF(DAY($C8116)=15,Calculator!$G$34/2,0)),0)</f>
        <v>0</v>
      </c>
      <c r="L8116" s="29">
        <f ca="1">IF(DAY($C8116)=28,IF(H8116=0,0,Calculator!$G$35),0)</f>
        <v>0</v>
      </c>
      <c r="M8116" s="29">
        <f ca="1">IF(I8116&gt;0,IF(DAY($C8116)=1,SUM(INDIRECT("I"&amp;(ROW(C8115)-DAY(C8115))):I8115),0),0)</f>
        <v>0</v>
      </c>
      <c r="N8116" s="29">
        <f ca="1">IF(C8116&lt;Calculator!$G$27,0,IF(C8116=Calculator!$G$27,Calculator!$G$39,IF(H8116-K8116&lt;=0,IF(D8116&gt;Calculator!$G$39,IF(H8116-K8116+E8116+L8116+M8116+Calculator!$G$39&gt;Calculator!$G$39,Calculator!$G$39-(H8116+E8116+L8116+M8116-K8116),Calculator!$G$39),D8116),0)))</f>
        <v>0</v>
      </c>
    </row>
    <row r="8117" spans="1:14" ht="15.75" thickBot="1">
      <c r="A8117" s="33" t="str">
        <f ca="1">IF(C8117=Calculator!$H$27,"F",IF(Daily!D8117+Daily!H8117=0,IF(D8116+H8116&gt;0,"L",""),""))</f>
        <v/>
      </c>
      <c r="B8117" s="34">
        <v>8116</v>
      </c>
      <c r="C8117" s="19">
        <f t="shared" ca="1" si="505"/>
        <v>54046</v>
      </c>
      <c r="D8117" s="29">
        <f t="shared" ca="1" si="507"/>
        <v>0</v>
      </c>
      <c r="E8117" s="29">
        <f ca="1">IF(C8117&lt;Calculator!$D$26,0,IF(DAY($C8117)=1,IF(D8117-Calculator!$G$24&gt;0,Calculator!$G$24,D8117),0))</f>
        <v>0</v>
      </c>
      <c r="F8117" s="29">
        <f ca="1">IF(E8117&gt;0,D8117*Calculator!$G$22/12,0)</f>
        <v>0</v>
      </c>
      <c r="G8117" s="29">
        <f ca="1">IF(E8117&gt;0,(IFERROR(-PMT(Calculator!$G$22/12,Calculator!$G$23*12,Calculator!$G$20),0))-F8117,0)</f>
        <v>0</v>
      </c>
      <c r="H8117" s="29">
        <f t="shared" ca="1" si="508"/>
        <v>0</v>
      </c>
      <c r="I8117" s="29">
        <f t="shared" ca="1" si="506"/>
        <v>0</v>
      </c>
      <c r="J8117" s="30">
        <f>Calculator!$G$40</f>
        <v>6.5000000000000002E-2</v>
      </c>
      <c r="K8117" s="29">
        <f ca="1">IF(C8117&gt;=Calculator!$G$27,IF(DAY($C8117)=1,Calculator!$G$34/2,IF(DAY($C8117)=15,Calculator!$G$34/2,0)),0)</f>
        <v>0</v>
      </c>
      <c r="L8117" s="29">
        <f ca="1">IF(DAY($C8117)=28,IF(H8117=0,0,Calculator!$G$35),0)</f>
        <v>0</v>
      </c>
      <c r="M8117" s="29">
        <f ca="1">IF(I8117&gt;0,IF(DAY($C8117)=1,SUM(INDIRECT("I"&amp;(ROW(C8116)-DAY(C8116))):I8116),0),0)</f>
        <v>0</v>
      </c>
      <c r="N8117" s="29">
        <f ca="1">IF(C8117&lt;Calculator!$G$27,0,IF(C8117=Calculator!$G$27,Calculator!$G$39,IF(H8117-K8117&lt;=0,IF(D8117&gt;Calculator!$G$39,IF(H8117-K8117+E8117+L8117+M8117+Calculator!$G$39&gt;Calculator!$G$39,Calculator!$G$39-(H8117+E8117+L8117+M8117-K8117),Calculator!$G$39),D8117),0)))</f>
        <v>0</v>
      </c>
    </row>
    <row r="8118" spans="1:14" ht="15.75" thickBot="1">
      <c r="A8118" s="33" t="str">
        <f ca="1">IF(C8118=Calculator!$H$27,"F",IF(Daily!D8118+Daily!H8118=0,IF(D8117+H8117&gt;0,"L",""),""))</f>
        <v/>
      </c>
      <c r="B8118" s="34">
        <v>8117</v>
      </c>
      <c r="C8118" s="19">
        <f t="shared" ca="1" si="505"/>
        <v>54047</v>
      </c>
      <c r="D8118" s="29">
        <f t="shared" ca="1" si="507"/>
        <v>0</v>
      </c>
      <c r="E8118" s="29">
        <f ca="1">IF(C8118&lt;Calculator!$D$26,0,IF(DAY($C8118)=1,IF(D8118-Calculator!$G$24&gt;0,Calculator!$G$24,D8118),0))</f>
        <v>0</v>
      </c>
      <c r="F8118" s="29">
        <f ca="1">IF(E8118&gt;0,D8118*Calculator!$G$22/12,0)</f>
        <v>0</v>
      </c>
      <c r="G8118" s="29">
        <f ca="1">IF(E8118&gt;0,(IFERROR(-PMT(Calculator!$G$22/12,Calculator!$G$23*12,Calculator!$G$20),0))-F8118,0)</f>
        <v>0</v>
      </c>
      <c r="H8118" s="29">
        <f t="shared" ca="1" si="508"/>
        <v>0</v>
      </c>
      <c r="I8118" s="29">
        <f t="shared" ca="1" si="506"/>
        <v>0</v>
      </c>
      <c r="J8118" s="30">
        <f>Calculator!$G$40</f>
        <v>6.5000000000000002E-2</v>
      </c>
      <c r="K8118" s="29">
        <f ca="1">IF(C8118&gt;=Calculator!$G$27,IF(DAY($C8118)=1,Calculator!$G$34/2,IF(DAY($C8118)=15,Calculator!$G$34/2,0)),0)</f>
        <v>0</v>
      </c>
      <c r="L8118" s="29">
        <f ca="1">IF(DAY($C8118)=28,IF(H8118=0,0,Calculator!$G$35),0)</f>
        <v>0</v>
      </c>
      <c r="M8118" s="29">
        <f ca="1">IF(I8118&gt;0,IF(DAY($C8118)=1,SUM(INDIRECT("I"&amp;(ROW(C8117)-DAY(C8117))):I8117),0),0)</f>
        <v>0</v>
      </c>
      <c r="N8118" s="29">
        <f ca="1">IF(C8118&lt;Calculator!$G$27,0,IF(C8118=Calculator!$G$27,Calculator!$G$39,IF(H8118-K8118&lt;=0,IF(D8118&gt;Calculator!$G$39,IF(H8118-K8118+E8118+L8118+M8118+Calculator!$G$39&gt;Calculator!$G$39,Calculator!$G$39-(H8118+E8118+L8118+M8118-K8118),Calculator!$G$39),D8118),0)))</f>
        <v>0</v>
      </c>
    </row>
    <row r="8119" spans="1:14" ht="15.75" thickBot="1">
      <c r="A8119" s="33" t="str">
        <f ca="1">IF(C8119=Calculator!$H$27,"F",IF(Daily!D8119+Daily!H8119=0,IF(D8118+H8118&gt;0,"L",""),""))</f>
        <v/>
      </c>
      <c r="B8119" s="34">
        <v>8118</v>
      </c>
      <c r="C8119" s="19">
        <f t="shared" ca="1" si="505"/>
        <v>54048</v>
      </c>
      <c r="D8119" s="29">
        <f t="shared" ca="1" si="507"/>
        <v>0</v>
      </c>
      <c r="E8119" s="29">
        <f ca="1">IF(C8119&lt;Calculator!$D$26,0,IF(DAY($C8119)=1,IF(D8119-Calculator!$G$24&gt;0,Calculator!$G$24,D8119),0))</f>
        <v>0</v>
      </c>
      <c r="F8119" s="29">
        <f ca="1">IF(E8119&gt;0,D8119*Calculator!$G$22/12,0)</f>
        <v>0</v>
      </c>
      <c r="G8119" s="29">
        <f ca="1">IF(E8119&gt;0,(IFERROR(-PMT(Calculator!$G$22/12,Calculator!$G$23*12,Calculator!$G$20),0))-F8119,0)</f>
        <v>0</v>
      </c>
      <c r="H8119" s="29">
        <f t="shared" ca="1" si="508"/>
        <v>0</v>
      </c>
      <c r="I8119" s="29">
        <f t="shared" ca="1" si="506"/>
        <v>0</v>
      </c>
      <c r="J8119" s="30">
        <f>Calculator!$G$40</f>
        <v>6.5000000000000002E-2</v>
      </c>
      <c r="K8119" s="29">
        <f ca="1">IF(C8119&gt;=Calculator!$G$27,IF(DAY($C8119)=1,Calculator!$G$34/2,IF(DAY($C8119)=15,Calculator!$G$34/2,0)),0)</f>
        <v>0</v>
      </c>
      <c r="L8119" s="29">
        <f ca="1">IF(DAY($C8119)=28,IF(H8119=0,0,Calculator!$G$35),0)</f>
        <v>0</v>
      </c>
      <c r="M8119" s="29">
        <f ca="1">IF(I8119&gt;0,IF(DAY($C8119)=1,SUM(INDIRECT("I"&amp;(ROW(C8118)-DAY(C8118))):I8118),0),0)</f>
        <v>0</v>
      </c>
      <c r="N8119" s="29">
        <f ca="1">IF(C8119&lt;Calculator!$G$27,0,IF(C8119=Calculator!$G$27,Calculator!$G$39,IF(H8119-K8119&lt;=0,IF(D8119&gt;Calculator!$G$39,IF(H8119-K8119+E8119+L8119+M8119+Calculator!$G$39&gt;Calculator!$G$39,Calculator!$G$39-(H8119+E8119+L8119+M8119-K8119),Calculator!$G$39),D8119),0)))</f>
        <v>0</v>
      </c>
    </row>
    <row r="8120" spans="1:14" ht="15.75" thickBot="1">
      <c r="A8120" s="33" t="str">
        <f ca="1">IF(C8120=Calculator!$H$27,"F",IF(Daily!D8120+Daily!H8120=0,IF(D8119+H8119&gt;0,"L",""),""))</f>
        <v/>
      </c>
      <c r="B8120" s="34">
        <v>8119</v>
      </c>
      <c r="C8120" s="19">
        <f t="shared" ca="1" si="505"/>
        <v>54049</v>
      </c>
      <c r="D8120" s="29">
        <f t="shared" ca="1" si="507"/>
        <v>0</v>
      </c>
      <c r="E8120" s="29">
        <f ca="1">IF(C8120&lt;Calculator!$D$26,0,IF(DAY($C8120)=1,IF(D8120-Calculator!$G$24&gt;0,Calculator!$G$24,D8120),0))</f>
        <v>0</v>
      </c>
      <c r="F8120" s="29">
        <f ca="1">IF(E8120&gt;0,D8120*Calculator!$G$22/12,0)</f>
        <v>0</v>
      </c>
      <c r="G8120" s="29">
        <f ca="1">IF(E8120&gt;0,(IFERROR(-PMT(Calculator!$G$22/12,Calculator!$G$23*12,Calculator!$G$20),0))-F8120,0)</f>
        <v>0</v>
      </c>
      <c r="H8120" s="29">
        <f t="shared" ca="1" si="508"/>
        <v>0</v>
      </c>
      <c r="I8120" s="29">
        <f t="shared" ca="1" si="506"/>
        <v>0</v>
      </c>
      <c r="J8120" s="30">
        <f>Calculator!$G$40</f>
        <v>6.5000000000000002E-2</v>
      </c>
      <c r="K8120" s="29">
        <f ca="1">IF(C8120&gt;=Calculator!$G$27,IF(DAY($C8120)=1,Calculator!$G$34/2,IF(DAY($C8120)=15,Calculator!$G$34/2,0)),0)</f>
        <v>0</v>
      </c>
      <c r="L8120" s="29">
        <f ca="1">IF(DAY($C8120)=28,IF(H8120=0,0,Calculator!$G$35),0)</f>
        <v>0</v>
      </c>
      <c r="M8120" s="29">
        <f ca="1">IF(I8120&gt;0,IF(DAY($C8120)=1,SUM(INDIRECT("I"&amp;(ROW(C8119)-DAY(C8119))):I8119),0),0)</f>
        <v>0</v>
      </c>
      <c r="N8120" s="29">
        <f ca="1">IF(C8120&lt;Calculator!$G$27,0,IF(C8120=Calculator!$G$27,Calculator!$G$39,IF(H8120-K8120&lt;=0,IF(D8120&gt;Calculator!$G$39,IF(H8120-K8120+E8120+L8120+M8120+Calculator!$G$39&gt;Calculator!$G$39,Calculator!$G$39-(H8120+E8120+L8120+M8120-K8120),Calculator!$G$39),D8120),0)))</f>
        <v>0</v>
      </c>
    </row>
    <row r="8121" spans="1:14" ht="15.75" thickBot="1">
      <c r="A8121" s="33" t="str">
        <f ca="1">IF(C8121=Calculator!$H$27,"F",IF(Daily!D8121+Daily!H8121=0,IF(D8120+H8120&gt;0,"L",""),""))</f>
        <v/>
      </c>
      <c r="B8121" s="34">
        <v>8120</v>
      </c>
      <c r="C8121" s="19">
        <f t="shared" ca="1" si="505"/>
        <v>54050</v>
      </c>
      <c r="D8121" s="29">
        <f t="shared" ca="1" si="507"/>
        <v>0</v>
      </c>
      <c r="E8121" s="29">
        <f ca="1">IF(C8121&lt;Calculator!$D$26,0,IF(DAY($C8121)=1,IF(D8121-Calculator!$G$24&gt;0,Calculator!$G$24,D8121),0))</f>
        <v>0</v>
      </c>
      <c r="F8121" s="29">
        <f ca="1">IF(E8121&gt;0,D8121*Calculator!$G$22/12,0)</f>
        <v>0</v>
      </c>
      <c r="G8121" s="29">
        <f ca="1">IF(E8121&gt;0,(IFERROR(-PMT(Calculator!$G$22/12,Calculator!$G$23*12,Calculator!$G$20),0))-F8121,0)</f>
        <v>0</v>
      </c>
      <c r="H8121" s="29">
        <f t="shared" ca="1" si="508"/>
        <v>0</v>
      </c>
      <c r="I8121" s="29">
        <f t="shared" ca="1" si="506"/>
        <v>0</v>
      </c>
      <c r="J8121" s="30">
        <f>Calculator!$G$40</f>
        <v>6.5000000000000002E-2</v>
      </c>
      <c r="K8121" s="29">
        <f ca="1">IF(C8121&gt;=Calculator!$G$27,IF(DAY($C8121)=1,Calculator!$G$34/2,IF(DAY($C8121)=15,Calculator!$G$34/2,0)),0)</f>
        <v>0</v>
      </c>
      <c r="L8121" s="29">
        <f ca="1">IF(DAY($C8121)=28,IF(H8121=0,0,Calculator!$G$35),0)</f>
        <v>0</v>
      </c>
      <c r="M8121" s="29">
        <f ca="1">IF(I8121&gt;0,IF(DAY($C8121)=1,SUM(INDIRECT("I"&amp;(ROW(C8120)-DAY(C8120))):I8120),0),0)</f>
        <v>0</v>
      </c>
      <c r="N8121" s="29">
        <f ca="1">IF(C8121&lt;Calculator!$G$27,0,IF(C8121=Calculator!$G$27,Calculator!$G$39,IF(H8121-K8121&lt;=0,IF(D8121&gt;Calculator!$G$39,IF(H8121-K8121+E8121+L8121+M8121+Calculator!$G$39&gt;Calculator!$G$39,Calculator!$G$39-(H8121+E8121+L8121+M8121-K8121),Calculator!$G$39),D8121),0)))</f>
        <v>0</v>
      </c>
    </row>
    <row r="8122" spans="1:14" ht="15.75" thickBot="1">
      <c r="A8122" s="33" t="str">
        <f ca="1">IF(C8122=Calculator!$H$27,"F",IF(Daily!D8122+Daily!H8122=0,IF(D8121+H8121&gt;0,"L",""),""))</f>
        <v/>
      </c>
      <c r="B8122" s="34">
        <v>8121</v>
      </c>
      <c r="C8122" s="19">
        <f t="shared" ca="1" si="505"/>
        <v>54051</v>
      </c>
      <c r="D8122" s="29">
        <f t="shared" ca="1" si="507"/>
        <v>0</v>
      </c>
      <c r="E8122" s="29">
        <f ca="1">IF(C8122&lt;Calculator!$D$26,0,IF(DAY($C8122)=1,IF(D8122-Calculator!$G$24&gt;0,Calculator!$G$24,D8122),0))</f>
        <v>0</v>
      </c>
      <c r="F8122" s="29">
        <f ca="1">IF(E8122&gt;0,D8122*Calculator!$G$22/12,0)</f>
        <v>0</v>
      </c>
      <c r="G8122" s="29">
        <f ca="1">IF(E8122&gt;0,(IFERROR(-PMT(Calculator!$G$22/12,Calculator!$G$23*12,Calculator!$G$20),0))-F8122,0)</f>
        <v>0</v>
      </c>
      <c r="H8122" s="29">
        <f t="shared" ca="1" si="508"/>
        <v>0</v>
      </c>
      <c r="I8122" s="29">
        <f t="shared" ca="1" si="506"/>
        <v>0</v>
      </c>
      <c r="J8122" s="30">
        <f>Calculator!$G$40</f>
        <v>6.5000000000000002E-2</v>
      </c>
      <c r="K8122" s="29">
        <f ca="1">IF(C8122&gt;=Calculator!$G$27,IF(DAY($C8122)=1,Calculator!$G$34/2,IF(DAY($C8122)=15,Calculator!$G$34/2,0)),0)</f>
        <v>0</v>
      </c>
      <c r="L8122" s="29">
        <f ca="1">IF(DAY($C8122)=28,IF(H8122=0,0,Calculator!$G$35),0)</f>
        <v>0</v>
      </c>
      <c r="M8122" s="29">
        <f ca="1">IF(I8122&gt;0,IF(DAY($C8122)=1,SUM(INDIRECT("I"&amp;(ROW(C8121)-DAY(C8121))):I8121),0),0)</f>
        <v>0</v>
      </c>
      <c r="N8122" s="29">
        <f ca="1">IF(C8122&lt;Calculator!$G$27,0,IF(C8122=Calculator!$G$27,Calculator!$G$39,IF(H8122-K8122&lt;=0,IF(D8122&gt;Calculator!$G$39,IF(H8122-K8122+E8122+L8122+M8122+Calculator!$G$39&gt;Calculator!$G$39,Calculator!$G$39-(H8122+E8122+L8122+M8122-K8122),Calculator!$G$39),D8122),0)))</f>
        <v>0</v>
      </c>
    </row>
    <row r="8123" spans="1:14" ht="15.75" thickBot="1">
      <c r="A8123" s="33" t="str">
        <f ca="1">IF(C8123=Calculator!$H$27,"F",IF(Daily!D8123+Daily!H8123=0,IF(D8122+H8122&gt;0,"L",""),""))</f>
        <v/>
      </c>
      <c r="B8123" s="34">
        <v>8122</v>
      </c>
      <c r="C8123" s="19">
        <f t="shared" ca="1" si="505"/>
        <v>54052</v>
      </c>
      <c r="D8123" s="29">
        <f t="shared" ca="1" si="507"/>
        <v>0</v>
      </c>
      <c r="E8123" s="29">
        <f ca="1">IF(C8123&lt;Calculator!$D$26,0,IF(DAY($C8123)=1,IF(D8123-Calculator!$G$24&gt;0,Calculator!$G$24,D8123),0))</f>
        <v>0</v>
      </c>
      <c r="F8123" s="29">
        <f ca="1">IF(E8123&gt;0,D8123*Calculator!$G$22/12,0)</f>
        <v>0</v>
      </c>
      <c r="G8123" s="29">
        <f ca="1">IF(E8123&gt;0,(IFERROR(-PMT(Calculator!$G$22/12,Calculator!$G$23*12,Calculator!$G$20),0))-F8123,0)</f>
        <v>0</v>
      </c>
      <c r="H8123" s="29">
        <f t="shared" ca="1" si="508"/>
        <v>0</v>
      </c>
      <c r="I8123" s="29">
        <f t="shared" ca="1" si="506"/>
        <v>0</v>
      </c>
      <c r="J8123" s="30">
        <f>Calculator!$G$40</f>
        <v>6.5000000000000002E-2</v>
      </c>
      <c r="K8123" s="29">
        <f ca="1">IF(C8123&gt;=Calculator!$G$27,IF(DAY($C8123)=1,Calculator!$G$34/2,IF(DAY($C8123)=15,Calculator!$G$34/2,0)),0)</f>
        <v>0</v>
      </c>
      <c r="L8123" s="29">
        <f ca="1">IF(DAY($C8123)=28,IF(H8123=0,0,Calculator!$G$35),0)</f>
        <v>0</v>
      </c>
      <c r="M8123" s="29">
        <f ca="1">IF(I8123&gt;0,IF(DAY($C8123)=1,SUM(INDIRECT("I"&amp;(ROW(C8122)-DAY(C8122))):I8122),0),0)</f>
        <v>0</v>
      </c>
      <c r="N8123" s="29">
        <f ca="1">IF(C8123&lt;Calculator!$G$27,0,IF(C8123=Calculator!$G$27,Calculator!$G$39,IF(H8123-K8123&lt;=0,IF(D8123&gt;Calculator!$G$39,IF(H8123-K8123+E8123+L8123+M8123+Calculator!$G$39&gt;Calculator!$G$39,Calculator!$G$39-(H8123+E8123+L8123+M8123-K8123),Calculator!$G$39),D8123),0)))</f>
        <v>0</v>
      </c>
    </row>
    <row r="8124" spans="1:14" ht="15.75" thickBot="1">
      <c r="A8124" s="33" t="str">
        <f ca="1">IF(C8124=Calculator!$H$27,"F",IF(Daily!D8124+Daily!H8124=0,IF(D8123+H8123&gt;0,"L",""),""))</f>
        <v/>
      </c>
      <c r="B8124" s="34">
        <v>8123</v>
      </c>
      <c r="C8124" s="19">
        <f t="shared" ca="1" si="505"/>
        <v>54053</v>
      </c>
      <c r="D8124" s="29">
        <f t="shared" ca="1" si="507"/>
        <v>0</v>
      </c>
      <c r="E8124" s="29">
        <f ca="1">IF(C8124&lt;Calculator!$D$26,0,IF(DAY($C8124)=1,IF(D8124-Calculator!$G$24&gt;0,Calculator!$G$24,D8124),0))</f>
        <v>0</v>
      </c>
      <c r="F8124" s="29">
        <f ca="1">IF(E8124&gt;0,D8124*Calculator!$G$22/12,0)</f>
        <v>0</v>
      </c>
      <c r="G8124" s="29">
        <f ca="1">IF(E8124&gt;0,(IFERROR(-PMT(Calculator!$G$22/12,Calculator!$G$23*12,Calculator!$G$20),0))-F8124,0)</f>
        <v>0</v>
      </c>
      <c r="H8124" s="29">
        <f t="shared" ca="1" si="508"/>
        <v>0</v>
      </c>
      <c r="I8124" s="29">
        <f t="shared" ca="1" si="506"/>
        <v>0</v>
      </c>
      <c r="J8124" s="30">
        <f>Calculator!$G$40</f>
        <v>6.5000000000000002E-2</v>
      </c>
      <c r="K8124" s="29">
        <f ca="1">IF(C8124&gt;=Calculator!$G$27,IF(DAY($C8124)=1,Calculator!$G$34/2,IF(DAY($C8124)=15,Calculator!$G$34/2,0)),0)</f>
        <v>0</v>
      </c>
      <c r="L8124" s="29">
        <f ca="1">IF(DAY($C8124)=28,IF(H8124=0,0,Calculator!$G$35),0)</f>
        <v>0</v>
      </c>
      <c r="M8124" s="29">
        <f ca="1">IF(I8124&gt;0,IF(DAY($C8124)=1,SUM(INDIRECT("I"&amp;(ROW(C8123)-DAY(C8123))):I8123),0),0)</f>
        <v>0</v>
      </c>
      <c r="N8124" s="29">
        <f ca="1">IF(C8124&lt;Calculator!$G$27,0,IF(C8124=Calculator!$G$27,Calculator!$G$39,IF(H8124-K8124&lt;=0,IF(D8124&gt;Calculator!$G$39,IF(H8124-K8124+E8124+L8124+M8124+Calculator!$G$39&gt;Calculator!$G$39,Calculator!$G$39-(H8124+E8124+L8124+M8124-K8124),Calculator!$G$39),D8124),0)))</f>
        <v>0</v>
      </c>
    </row>
    <row r="8125" spans="1:14" ht="15.75" thickBot="1">
      <c r="A8125" s="33" t="str">
        <f ca="1">IF(C8125=Calculator!$H$27,"F",IF(Daily!D8125+Daily!H8125=0,IF(D8124+H8124&gt;0,"L",""),""))</f>
        <v/>
      </c>
      <c r="B8125" s="34">
        <v>8124</v>
      </c>
      <c r="C8125" s="19">
        <f t="shared" ca="1" si="505"/>
        <v>54054</v>
      </c>
      <c r="D8125" s="29">
        <f t="shared" ca="1" si="507"/>
        <v>0</v>
      </c>
      <c r="E8125" s="29">
        <f ca="1">IF(C8125&lt;Calculator!$D$26,0,IF(DAY($C8125)=1,IF(D8125-Calculator!$G$24&gt;0,Calculator!$G$24,D8125),0))</f>
        <v>0</v>
      </c>
      <c r="F8125" s="29">
        <f ca="1">IF(E8125&gt;0,D8125*Calculator!$G$22/12,0)</f>
        <v>0</v>
      </c>
      <c r="G8125" s="29">
        <f ca="1">IF(E8125&gt;0,(IFERROR(-PMT(Calculator!$G$22/12,Calculator!$G$23*12,Calculator!$G$20),0))-F8125,0)</f>
        <v>0</v>
      </c>
      <c r="H8125" s="29">
        <f t="shared" ca="1" si="508"/>
        <v>0</v>
      </c>
      <c r="I8125" s="29">
        <f t="shared" ca="1" si="506"/>
        <v>0</v>
      </c>
      <c r="J8125" s="30">
        <f>Calculator!$G$40</f>
        <v>6.5000000000000002E-2</v>
      </c>
      <c r="K8125" s="29">
        <f ca="1">IF(C8125&gt;=Calculator!$G$27,IF(DAY($C8125)=1,Calculator!$G$34/2,IF(DAY($C8125)=15,Calculator!$G$34/2,0)),0)</f>
        <v>0</v>
      </c>
      <c r="L8125" s="29">
        <f ca="1">IF(DAY($C8125)=28,IF(H8125=0,0,Calculator!$G$35),0)</f>
        <v>0</v>
      </c>
      <c r="M8125" s="29">
        <f ca="1">IF(I8125&gt;0,IF(DAY($C8125)=1,SUM(INDIRECT("I"&amp;(ROW(C8124)-DAY(C8124))):I8124),0),0)</f>
        <v>0</v>
      </c>
      <c r="N8125" s="29">
        <f ca="1">IF(C8125&lt;Calculator!$G$27,0,IF(C8125=Calculator!$G$27,Calculator!$G$39,IF(H8125-K8125&lt;=0,IF(D8125&gt;Calculator!$G$39,IF(H8125-K8125+E8125+L8125+M8125+Calculator!$G$39&gt;Calculator!$G$39,Calculator!$G$39-(H8125+E8125+L8125+M8125-K8125),Calculator!$G$39),D8125),0)))</f>
        <v>0</v>
      </c>
    </row>
    <row r="8126" spans="1:14" ht="15.75" thickBot="1">
      <c r="A8126" s="33" t="str">
        <f ca="1">IF(C8126=Calculator!$H$27,"F",IF(Daily!D8126+Daily!H8126=0,IF(D8125+H8125&gt;0,"L",""),""))</f>
        <v/>
      </c>
      <c r="B8126" s="34">
        <v>8125</v>
      </c>
      <c r="C8126" s="19">
        <f t="shared" ca="1" si="505"/>
        <v>54055</v>
      </c>
      <c r="D8126" s="29">
        <f t="shared" ca="1" si="507"/>
        <v>0</v>
      </c>
      <c r="E8126" s="29">
        <f ca="1">IF(C8126&lt;Calculator!$D$26,0,IF(DAY($C8126)=1,IF(D8126-Calculator!$G$24&gt;0,Calculator!$G$24,D8126),0))</f>
        <v>0</v>
      </c>
      <c r="F8126" s="29">
        <f ca="1">IF(E8126&gt;0,D8126*Calculator!$G$22/12,0)</f>
        <v>0</v>
      </c>
      <c r="G8126" s="29">
        <f ca="1">IF(E8126&gt;0,(IFERROR(-PMT(Calculator!$G$22/12,Calculator!$G$23*12,Calculator!$G$20),0))-F8126,0)</f>
        <v>0</v>
      </c>
      <c r="H8126" s="29">
        <f t="shared" ca="1" si="508"/>
        <v>0</v>
      </c>
      <c r="I8126" s="29">
        <f t="shared" ca="1" si="506"/>
        <v>0</v>
      </c>
      <c r="J8126" s="30">
        <f>Calculator!$G$40</f>
        <v>6.5000000000000002E-2</v>
      </c>
      <c r="K8126" s="29">
        <f ca="1">IF(C8126&gt;=Calculator!$G$27,IF(DAY($C8126)=1,Calculator!$G$34/2,IF(DAY($C8126)=15,Calculator!$G$34/2,0)),0)</f>
        <v>0</v>
      </c>
      <c r="L8126" s="29">
        <f ca="1">IF(DAY($C8126)=28,IF(H8126=0,0,Calculator!$G$35),0)</f>
        <v>0</v>
      </c>
      <c r="M8126" s="29">
        <f ca="1">IF(I8126&gt;0,IF(DAY($C8126)=1,SUM(INDIRECT("I"&amp;(ROW(C8125)-DAY(C8125))):I8125),0),0)</f>
        <v>0</v>
      </c>
      <c r="N8126" s="29">
        <f ca="1">IF(C8126&lt;Calculator!$G$27,0,IF(C8126=Calculator!$G$27,Calculator!$G$39,IF(H8126-K8126&lt;=0,IF(D8126&gt;Calculator!$G$39,IF(H8126-K8126+E8126+L8126+M8126+Calculator!$G$39&gt;Calculator!$G$39,Calculator!$G$39-(H8126+E8126+L8126+M8126-K8126),Calculator!$G$39),D8126),0)))</f>
        <v>0</v>
      </c>
    </row>
    <row r="8127" spans="1:14" ht="15.75" thickBot="1">
      <c r="A8127" s="33" t="str">
        <f ca="1">IF(C8127=Calculator!$H$27,"F",IF(Daily!D8127+Daily!H8127=0,IF(D8126+H8126&gt;0,"L",""),""))</f>
        <v/>
      </c>
      <c r="B8127" s="34">
        <v>8126</v>
      </c>
      <c r="C8127" s="19">
        <f t="shared" ca="1" si="505"/>
        <v>54056</v>
      </c>
      <c r="D8127" s="29">
        <f t="shared" ca="1" si="507"/>
        <v>0</v>
      </c>
      <c r="E8127" s="29">
        <f ca="1">IF(C8127&lt;Calculator!$D$26,0,IF(DAY($C8127)=1,IF(D8127-Calculator!$G$24&gt;0,Calculator!$G$24,D8127),0))</f>
        <v>0</v>
      </c>
      <c r="F8127" s="29">
        <f ca="1">IF(E8127&gt;0,D8127*Calculator!$G$22/12,0)</f>
        <v>0</v>
      </c>
      <c r="G8127" s="29">
        <f ca="1">IF(E8127&gt;0,(IFERROR(-PMT(Calculator!$G$22/12,Calculator!$G$23*12,Calculator!$G$20),0))-F8127,0)</f>
        <v>0</v>
      </c>
      <c r="H8127" s="29">
        <f t="shared" ca="1" si="508"/>
        <v>0</v>
      </c>
      <c r="I8127" s="29">
        <f t="shared" ca="1" si="506"/>
        <v>0</v>
      </c>
      <c r="J8127" s="30">
        <f>Calculator!$G$40</f>
        <v>6.5000000000000002E-2</v>
      </c>
      <c r="K8127" s="29">
        <f ca="1">IF(C8127&gt;=Calculator!$G$27,IF(DAY($C8127)=1,Calculator!$G$34/2,IF(DAY($C8127)=15,Calculator!$G$34/2,0)),0)</f>
        <v>0</v>
      </c>
      <c r="L8127" s="29">
        <f ca="1">IF(DAY($C8127)=28,IF(H8127=0,0,Calculator!$G$35),0)</f>
        <v>0</v>
      </c>
      <c r="M8127" s="29">
        <f ca="1">IF(I8127&gt;0,IF(DAY($C8127)=1,SUM(INDIRECT("I"&amp;(ROW(C8126)-DAY(C8126))):I8126),0),0)</f>
        <v>0</v>
      </c>
      <c r="N8127" s="29">
        <f ca="1">IF(C8127&lt;Calculator!$G$27,0,IF(C8127=Calculator!$G$27,Calculator!$G$39,IF(H8127-K8127&lt;=0,IF(D8127&gt;Calculator!$G$39,IF(H8127-K8127+E8127+L8127+M8127+Calculator!$G$39&gt;Calculator!$G$39,Calculator!$G$39-(H8127+E8127+L8127+M8127-K8127),Calculator!$G$39),D8127),0)))</f>
        <v>0</v>
      </c>
    </row>
    <row r="8128" spans="1:14" ht="15.75" thickBot="1">
      <c r="A8128" s="33" t="str">
        <f ca="1">IF(C8128=Calculator!$H$27,"F",IF(Daily!D8128+Daily!H8128=0,IF(D8127+H8127&gt;0,"L",""),""))</f>
        <v/>
      </c>
      <c r="B8128" s="34">
        <v>8127</v>
      </c>
      <c r="C8128" s="19">
        <f t="shared" ca="1" si="505"/>
        <v>54057</v>
      </c>
      <c r="D8128" s="29">
        <f t="shared" ca="1" si="507"/>
        <v>0</v>
      </c>
      <c r="E8128" s="29">
        <f ca="1">IF(C8128&lt;Calculator!$D$26,0,IF(DAY($C8128)=1,IF(D8128-Calculator!$G$24&gt;0,Calculator!$G$24,D8128),0))</f>
        <v>0</v>
      </c>
      <c r="F8128" s="29">
        <f ca="1">IF(E8128&gt;0,D8128*Calculator!$G$22/12,0)</f>
        <v>0</v>
      </c>
      <c r="G8128" s="29">
        <f ca="1">IF(E8128&gt;0,(IFERROR(-PMT(Calculator!$G$22/12,Calculator!$G$23*12,Calculator!$G$20),0))-F8128,0)</f>
        <v>0</v>
      </c>
      <c r="H8128" s="29">
        <f t="shared" ca="1" si="508"/>
        <v>0</v>
      </c>
      <c r="I8128" s="29">
        <f t="shared" ca="1" si="506"/>
        <v>0</v>
      </c>
      <c r="J8128" s="30">
        <f>Calculator!$G$40</f>
        <v>6.5000000000000002E-2</v>
      </c>
      <c r="K8128" s="29">
        <f ca="1">IF(C8128&gt;=Calculator!$G$27,IF(DAY($C8128)=1,Calculator!$G$34/2,IF(DAY($C8128)=15,Calculator!$G$34/2,0)),0)</f>
        <v>0</v>
      </c>
      <c r="L8128" s="29">
        <f ca="1">IF(DAY($C8128)=28,IF(H8128=0,0,Calculator!$G$35),0)</f>
        <v>0</v>
      </c>
      <c r="M8128" s="29">
        <f ca="1">IF(I8128&gt;0,IF(DAY($C8128)=1,SUM(INDIRECT("I"&amp;(ROW(C8127)-DAY(C8127))):I8127),0),0)</f>
        <v>0</v>
      </c>
      <c r="N8128" s="29">
        <f ca="1">IF(C8128&lt;Calculator!$G$27,0,IF(C8128=Calculator!$G$27,Calculator!$G$39,IF(H8128-K8128&lt;=0,IF(D8128&gt;Calculator!$G$39,IF(H8128-K8128+E8128+L8128+M8128+Calculator!$G$39&gt;Calculator!$G$39,Calculator!$G$39-(H8128+E8128+L8128+M8128-K8128),Calculator!$G$39),D8128),0)))</f>
        <v>0</v>
      </c>
    </row>
    <row r="8129" spans="1:14" ht="15.75" thickBot="1">
      <c r="A8129" s="33" t="str">
        <f ca="1">IF(C8129=Calculator!$H$27,"F",IF(Daily!D8129+Daily!H8129=0,IF(D8128+H8128&gt;0,"L",""),""))</f>
        <v/>
      </c>
      <c r="B8129" s="34">
        <v>8128</v>
      </c>
      <c r="C8129" s="19">
        <f t="shared" ca="1" si="505"/>
        <v>54058</v>
      </c>
      <c r="D8129" s="29">
        <f t="shared" ca="1" si="507"/>
        <v>0</v>
      </c>
      <c r="E8129" s="29">
        <f ca="1">IF(C8129&lt;Calculator!$D$26,0,IF(DAY($C8129)=1,IF(D8129-Calculator!$G$24&gt;0,Calculator!$G$24,D8129),0))</f>
        <v>0</v>
      </c>
      <c r="F8129" s="29">
        <f ca="1">IF(E8129&gt;0,D8129*Calculator!$G$22/12,0)</f>
        <v>0</v>
      </c>
      <c r="G8129" s="29">
        <f ca="1">IF(E8129&gt;0,(IFERROR(-PMT(Calculator!$G$22/12,Calculator!$G$23*12,Calculator!$G$20),0))-F8129,0)</f>
        <v>0</v>
      </c>
      <c r="H8129" s="29">
        <f t="shared" ca="1" si="508"/>
        <v>0</v>
      </c>
      <c r="I8129" s="29">
        <f t="shared" ca="1" si="506"/>
        <v>0</v>
      </c>
      <c r="J8129" s="30">
        <f>Calculator!$G$40</f>
        <v>6.5000000000000002E-2</v>
      </c>
      <c r="K8129" s="29">
        <f ca="1">IF(C8129&gt;=Calculator!$G$27,IF(DAY($C8129)=1,Calculator!$G$34/2,IF(DAY($C8129)=15,Calculator!$G$34/2,0)),0)</f>
        <v>4500</v>
      </c>
      <c r="L8129" s="29">
        <f ca="1">IF(DAY($C8129)=28,IF(H8129=0,0,Calculator!$G$35),0)</f>
        <v>0</v>
      </c>
      <c r="M8129" s="29">
        <f ca="1">IF(I8129&gt;0,IF(DAY($C8129)=1,SUM(INDIRECT("I"&amp;(ROW(C8128)-DAY(C8128))):I8128),0),0)</f>
        <v>0</v>
      </c>
      <c r="N8129" s="29">
        <f ca="1">IF(C8129&lt;Calculator!$G$27,0,IF(C8129=Calculator!$G$27,Calculator!$G$39,IF(H8129-K8129&lt;=0,IF(D8129&gt;Calculator!$G$39,IF(H8129-K8129+E8129+L8129+M8129+Calculator!$G$39&gt;Calculator!$G$39,Calculator!$G$39-(H8129+E8129+L8129+M8129-K8129),Calculator!$G$39),D8129),0)))</f>
        <v>0</v>
      </c>
    </row>
    <row r="8130" spans="1:14" ht="15.75" thickBot="1">
      <c r="A8130" s="33" t="str">
        <f ca="1">IF(C8130=Calculator!$H$27,"F",IF(Daily!D8130+Daily!H8130=0,IF(D8129+H8129&gt;0,"L",""),""))</f>
        <v/>
      </c>
      <c r="B8130" s="34">
        <v>8129</v>
      </c>
      <c r="C8130" s="19">
        <f t="shared" ca="1" si="505"/>
        <v>54059</v>
      </c>
      <c r="D8130" s="29">
        <f t="shared" ca="1" si="507"/>
        <v>0</v>
      </c>
      <c r="E8130" s="29">
        <f ca="1">IF(C8130&lt;Calculator!$D$26,0,IF(DAY($C8130)=1,IF(D8130-Calculator!$G$24&gt;0,Calculator!$G$24,D8130),0))</f>
        <v>0</v>
      </c>
      <c r="F8130" s="29">
        <f ca="1">IF(E8130&gt;0,D8130*Calculator!$G$22/12,0)</f>
        <v>0</v>
      </c>
      <c r="G8130" s="29">
        <f ca="1">IF(E8130&gt;0,(IFERROR(-PMT(Calculator!$G$22/12,Calculator!$G$23*12,Calculator!$G$20),0))-F8130,0)</f>
        <v>0</v>
      </c>
      <c r="H8130" s="29">
        <f t="shared" ca="1" si="508"/>
        <v>0</v>
      </c>
      <c r="I8130" s="29">
        <f t="shared" ca="1" si="506"/>
        <v>0</v>
      </c>
      <c r="J8130" s="30">
        <f>Calculator!$G$40</f>
        <v>6.5000000000000002E-2</v>
      </c>
      <c r="K8130" s="29">
        <f ca="1">IF(C8130&gt;=Calculator!$G$27,IF(DAY($C8130)=1,Calculator!$G$34/2,IF(DAY($C8130)=15,Calculator!$G$34/2,0)),0)</f>
        <v>0</v>
      </c>
      <c r="L8130" s="29">
        <f ca="1">IF(DAY($C8130)=28,IF(H8130=0,0,Calculator!$G$35),0)</f>
        <v>0</v>
      </c>
      <c r="M8130" s="29">
        <f ca="1">IF(I8130&gt;0,IF(DAY($C8130)=1,SUM(INDIRECT("I"&amp;(ROW(C8129)-DAY(C8129))):I8129),0),0)</f>
        <v>0</v>
      </c>
      <c r="N8130" s="29">
        <f ca="1">IF(C8130&lt;Calculator!$G$27,0,IF(C8130=Calculator!$G$27,Calculator!$G$39,IF(H8130-K8130&lt;=0,IF(D8130&gt;Calculator!$G$39,IF(H8130-K8130+E8130+L8130+M8130+Calculator!$G$39&gt;Calculator!$G$39,Calculator!$G$39-(H8130+E8130+L8130+M8130-K8130),Calculator!$G$39),D8130),0)))</f>
        <v>0</v>
      </c>
    </row>
    <row r="8131" spans="1:14" ht="15.75" thickBot="1">
      <c r="A8131" s="33" t="str">
        <f ca="1">IF(C8131=Calculator!$H$27,"F",IF(Daily!D8131+Daily!H8131=0,IF(D8130+H8130&gt;0,"L",""),""))</f>
        <v/>
      </c>
      <c r="B8131" s="34">
        <v>8130</v>
      </c>
      <c r="C8131" s="19">
        <f t="shared" ref="C8131:C8194" ca="1" si="509">C8130+1</f>
        <v>54060</v>
      </c>
      <c r="D8131" s="29">
        <f t="shared" ca="1" si="507"/>
        <v>0</v>
      </c>
      <c r="E8131" s="29">
        <f ca="1">IF(C8131&lt;Calculator!$D$26,0,IF(DAY($C8131)=1,IF(D8131-Calculator!$G$24&gt;0,Calculator!$G$24,D8131),0))</f>
        <v>0</v>
      </c>
      <c r="F8131" s="29">
        <f ca="1">IF(E8131&gt;0,D8131*Calculator!$G$22/12,0)</f>
        <v>0</v>
      </c>
      <c r="G8131" s="29">
        <f ca="1">IF(E8131&gt;0,(IFERROR(-PMT(Calculator!$G$22/12,Calculator!$G$23*12,Calculator!$G$20),0))-F8131,0)</f>
        <v>0</v>
      </c>
      <c r="H8131" s="29">
        <f t="shared" ca="1" si="508"/>
        <v>0</v>
      </c>
      <c r="I8131" s="29">
        <f t="shared" ref="I8131:I8194" ca="1" si="510">H8131*J8131/365</f>
        <v>0</v>
      </c>
      <c r="J8131" s="30">
        <f>Calculator!$G$40</f>
        <v>6.5000000000000002E-2</v>
      </c>
      <c r="K8131" s="29">
        <f ca="1">IF(C8131&gt;=Calculator!$G$27,IF(DAY($C8131)=1,Calculator!$G$34/2,IF(DAY($C8131)=15,Calculator!$G$34/2,0)),0)</f>
        <v>0</v>
      </c>
      <c r="L8131" s="29">
        <f ca="1">IF(DAY($C8131)=28,IF(H8131=0,0,Calculator!$G$35),0)</f>
        <v>0</v>
      </c>
      <c r="M8131" s="29">
        <f ca="1">IF(I8131&gt;0,IF(DAY($C8131)=1,SUM(INDIRECT("I"&amp;(ROW(C8130)-DAY(C8130))):I8130),0),0)</f>
        <v>0</v>
      </c>
      <c r="N8131" s="29">
        <f ca="1">IF(C8131&lt;Calculator!$G$27,0,IF(C8131=Calculator!$G$27,Calculator!$G$39,IF(H8131-K8131&lt;=0,IF(D8131&gt;Calculator!$G$39,IF(H8131-K8131+E8131+L8131+M8131+Calculator!$G$39&gt;Calculator!$G$39,Calculator!$G$39-(H8131+E8131+L8131+M8131-K8131),Calculator!$G$39),D8131),0)))</f>
        <v>0</v>
      </c>
    </row>
    <row r="8132" spans="1:14" ht="15.75" thickBot="1">
      <c r="A8132" s="33" t="str">
        <f ca="1">IF(C8132=Calculator!$H$27,"F",IF(Daily!D8132+Daily!H8132=0,IF(D8131+H8131&gt;0,"L",""),""))</f>
        <v/>
      </c>
      <c r="B8132" s="34">
        <v>8131</v>
      </c>
      <c r="C8132" s="19">
        <f t="shared" ca="1" si="509"/>
        <v>54061</v>
      </c>
      <c r="D8132" s="29">
        <f t="shared" ref="D8132:D8195" ca="1" si="511">IF(((D8131-G8131)-N8131)&lt;0,0,((D8131-G8131)-N8131))</f>
        <v>0</v>
      </c>
      <c r="E8132" s="29">
        <f ca="1">IF(C8132&lt;Calculator!$D$26,0,IF(DAY($C8132)=1,IF(D8132-Calculator!$G$24&gt;0,Calculator!$G$24,D8132),0))</f>
        <v>0</v>
      </c>
      <c r="F8132" s="29">
        <f ca="1">IF(E8132&gt;0,D8132*Calculator!$G$22/12,0)</f>
        <v>0</v>
      </c>
      <c r="G8132" s="29">
        <f ca="1">IF(E8132&gt;0,(IFERROR(-PMT(Calculator!$G$22/12,Calculator!$G$23*12,Calculator!$G$20),0))-F8132,0)</f>
        <v>0</v>
      </c>
      <c r="H8132" s="29">
        <f t="shared" ref="H8132:H8195" ca="1" si="512">IF((H8131-K8131+SUM(L8131:N8131)+E8131)&lt;0,0,(H8131-K8131+SUM(L8131:N8131)+E8131))</f>
        <v>0</v>
      </c>
      <c r="I8132" s="29">
        <f t="shared" ca="1" si="510"/>
        <v>0</v>
      </c>
      <c r="J8132" s="30">
        <f>Calculator!$G$40</f>
        <v>6.5000000000000002E-2</v>
      </c>
      <c r="K8132" s="29">
        <f ca="1">IF(C8132&gt;=Calculator!$G$27,IF(DAY($C8132)=1,Calculator!$G$34/2,IF(DAY($C8132)=15,Calculator!$G$34/2,0)),0)</f>
        <v>0</v>
      </c>
      <c r="L8132" s="29">
        <f ca="1">IF(DAY($C8132)=28,IF(H8132=0,0,Calculator!$G$35),0)</f>
        <v>0</v>
      </c>
      <c r="M8132" s="29">
        <f ca="1">IF(I8132&gt;0,IF(DAY($C8132)=1,SUM(INDIRECT("I"&amp;(ROW(C8131)-DAY(C8131))):I8131),0),0)</f>
        <v>0</v>
      </c>
      <c r="N8132" s="29">
        <f ca="1">IF(C8132&lt;Calculator!$G$27,0,IF(C8132=Calculator!$G$27,Calculator!$G$39,IF(H8132-K8132&lt;=0,IF(D8132&gt;Calculator!$G$39,IF(H8132-K8132+E8132+L8132+M8132+Calculator!$G$39&gt;Calculator!$G$39,Calculator!$G$39-(H8132+E8132+L8132+M8132-K8132),Calculator!$G$39),D8132),0)))</f>
        <v>0</v>
      </c>
    </row>
    <row r="8133" spans="1:14" ht="15.75" thickBot="1">
      <c r="A8133" s="33" t="str">
        <f ca="1">IF(C8133=Calculator!$H$27,"F",IF(Daily!D8133+Daily!H8133=0,IF(D8132+H8132&gt;0,"L",""),""))</f>
        <v/>
      </c>
      <c r="B8133" s="34">
        <v>8132</v>
      </c>
      <c r="C8133" s="19">
        <f t="shared" ca="1" si="509"/>
        <v>54062</v>
      </c>
      <c r="D8133" s="29">
        <f t="shared" ca="1" si="511"/>
        <v>0</v>
      </c>
      <c r="E8133" s="29">
        <f ca="1">IF(C8133&lt;Calculator!$D$26,0,IF(DAY($C8133)=1,IF(D8133-Calculator!$G$24&gt;0,Calculator!$G$24,D8133),0))</f>
        <v>0</v>
      </c>
      <c r="F8133" s="29">
        <f ca="1">IF(E8133&gt;0,D8133*Calculator!$G$22/12,0)</f>
        <v>0</v>
      </c>
      <c r="G8133" s="29">
        <f ca="1">IF(E8133&gt;0,(IFERROR(-PMT(Calculator!$G$22/12,Calculator!$G$23*12,Calculator!$G$20),0))-F8133,0)</f>
        <v>0</v>
      </c>
      <c r="H8133" s="29">
        <f t="shared" ca="1" si="512"/>
        <v>0</v>
      </c>
      <c r="I8133" s="29">
        <f t="shared" ca="1" si="510"/>
        <v>0</v>
      </c>
      <c r="J8133" s="30">
        <f>Calculator!$G$40</f>
        <v>6.5000000000000002E-2</v>
      </c>
      <c r="K8133" s="29">
        <f ca="1">IF(C8133&gt;=Calculator!$G$27,IF(DAY($C8133)=1,Calculator!$G$34/2,IF(DAY($C8133)=15,Calculator!$G$34/2,0)),0)</f>
        <v>0</v>
      </c>
      <c r="L8133" s="29">
        <f ca="1">IF(DAY($C8133)=28,IF(H8133=0,0,Calculator!$G$35),0)</f>
        <v>0</v>
      </c>
      <c r="M8133" s="29">
        <f ca="1">IF(I8133&gt;0,IF(DAY($C8133)=1,SUM(INDIRECT("I"&amp;(ROW(C8132)-DAY(C8132))):I8132),0),0)</f>
        <v>0</v>
      </c>
      <c r="N8133" s="29">
        <f ca="1">IF(C8133&lt;Calculator!$G$27,0,IF(C8133=Calculator!$G$27,Calculator!$G$39,IF(H8133-K8133&lt;=0,IF(D8133&gt;Calculator!$G$39,IF(H8133-K8133+E8133+L8133+M8133+Calculator!$G$39&gt;Calculator!$G$39,Calculator!$G$39-(H8133+E8133+L8133+M8133-K8133),Calculator!$G$39),D8133),0)))</f>
        <v>0</v>
      </c>
    </row>
    <row r="8134" spans="1:14" ht="15.75" thickBot="1">
      <c r="A8134" s="33" t="str">
        <f ca="1">IF(C8134=Calculator!$H$27,"F",IF(Daily!D8134+Daily!H8134=0,IF(D8133+H8133&gt;0,"L",""),""))</f>
        <v/>
      </c>
      <c r="B8134" s="34">
        <v>8133</v>
      </c>
      <c r="C8134" s="19">
        <f t="shared" ca="1" si="509"/>
        <v>54063</v>
      </c>
      <c r="D8134" s="29">
        <f t="shared" ca="1" si="511"/>
        <v>0</v>
      </c>
      <c r="E8134" s="29">
        <f ca="1">IF(C8134&lt;Calculator!$D$26,0,IF(DAY($C8134)=1,IF(D8134-Calculator!$G$24&gt;0,Calculator!$G$24,D8134),0))</f>
        <v>0</v>
      </c>
      <c r="F8134" s="29">
        <f ca="1">IF(E8134&gt;0,D8134*Calculator!$G$22/12,0)</f>
        <v>0</v>
      </c>
      <c r="G8134" s="29">
        <f ca="1">IF(E8134&gt;0,(IFERROR(-PMT(Calculator!$G$22/12,Calculator!$G$23*12,Calculator!$G$20),0))-F8134,0)</f>
        <v>0</v>
      </c>
      <c r="H8134" s="29">
        <f t="shared" ca="1" si="512"/>
        <v>0</v>
      </c>
      <c r="I8134" s="29">
        <f t="shared" ca="1" si="510"/>
        <v>0</v>
      </c>
      <c r="J8134" s="30">
        <f>Calculator!$G$40</f>
        <v>6.5000000000000002E-2</v>
      </c>
      <c r="K8134" s="29">
        <f ca="1">IF(C8134&gt;=Calculator!$G$27,IF(DAY($C8134)=1,Calculator!$G$34/2,IF(DAY($C8134)=15,Calculator!$G$34/2,0)),0)</f>
        <v>0</v>
      </c>
      <c r="L8134" s="29">
        <f ca="1">IF(DAY($C8134)=28,IF(H8134=0,0,Calculator!$G$35),0)</f>
        <v>0</v>
      </c>
      <c r="M8134" s="29">
        <f ca="1">IF(I8134&gt;0,IF(DAY($C8134)=1,SUM(INDIRECT("I"&amp;(ROW(C8133)-DAY(C8133))):I8133),0),0)</f>
        <v>0</v>
      </c>
      <c r="N8134" s="29">
        <f ca="1">IF(C8134&lt;Calculator!$G$27,0,IF(C8134=Calculator!$G$27,Calculator!$G$39,IF(H8134-K8134&lt;=0,IF(D8134&gt;Calculator!$G$39,IF(H8134-K8134+E8134+L8134+M8134+Calculator!$G$39&gt;Calculator!$G$39,Calculator!$G$39-(H8134+E8134+L8134+M8134-K8134),Calculator!$G$39),D8134),0)))</f>
        <v>0</v>
      </c>
    </row>
    <row r="8135" spans="1:14" ht="15.75" thickBot="1">
      <c r="A8135" s="33" t="str">
        <f ca="1">IF(C8135=Calculator!$H$27,"F",IF(Daily!D8135+Daily!H8135=0,IF(D8134+H8134&gt;0,"L",""),""))</f>
        <v/>
      </c>
      <c r="B8135" s="34">
        <v>8134</v>
      </c>
      <c r="C8135" s="19">
        <f t="shared" ca="1" si="509"/>
        <v>54064</v>
      </c>
      <c r="D8135" s="29">
        <f t="shared" ca="1" si="511"/>
        <v>0</v>
      </c>
      <c r="E8135" s="29">
        <f ca="1">IF(C8135&lt;Calculator!$D$26,0,IF(DAY($C8135)=1,IF(D8135-Calculator!$G$24&gt;0,Calculator!$G$24,D8135),0))</f>
        <v>0</v>
      </c>
      <c r="F8135" s="29">
        <f ca="1">IF(E8135&gt;0,D8135*Calculator!$G$22/12,0)</f>
        <v>0</v>
      </c>
      <c r="G8135" s="29">
        <f ca="1">IF(E8135&gt;0,(IFERROR(-PMT(Calculator!$G$22/12,Calculator!$G$23*12,Calculator!$G$20),0))-F8135,0)</f>
        <v>0</v>
      </c>
      <c r="H8135" s="29">
        <f t="shared" ca="1" si="512"/>
        <v>0</v>
      </c>
      <c r="I8135" s="29">
        <f t="shared" ca="1" si="510"/>
        <v>0</v>
      </c>
      <c r="J8135" s="30">
        <f>Calculator!$G$40</f>
        <v>6.5000000000000002E-2</v>
      </c>
      <c r="K8135" s="29">
        <f ca="1">IF(C8135&gt;=Calculator!$G$27,IF(DAY($C8135)=1,Calculator!$G$34/2,IF(DAY($C8135)=15,Calculator!$G$34/2,0)),0)</f>
        <v>0</v>
      </c>
      <c r="L8135" s="29">
        <f ca="1">IF(DAY($C8135)=28,IF(H8135=0,0,Calculator!$G$35),0)</f>
        <v>0</v>
      </c>
      <c r="M8135" s="29">
        <f ca="1">IF(I8135&gt;0,IF(DAY($C8135)=1,SUM(INDIRECT("I"&amp;(ROW(C8134)-DAY(C8134))):I8134),0),0)</f>
        <v>0</v>
      </c>
      <c r="N8135" s="29">
        <f ca="1">IF(C8135&lt;Calculator!$G$27,0,IF(C8135=Calculator!$G$27,Calculator!$G$39,IF(H8135-K8135&lt;=0,IF(D8135&gt;Calculator!$G$39,IF(H8135-K8135+E8135+L8135+M8135+Calculator!$G$39&gt;Calculator!$G$39,Calculator!$G$39-(H8135+E8135+L8135+M8135-K8135),Calculator!$G$39),D8135),0)))</f>
        <v>0</v>
      </c>
    </row>
    <row r="8136" spans="1:14" ht="15.75" thickBot="1">
      <c r="A8136" s="33" t="str">
        <f ca="1">IF(C8136=Calculator!$H$27,"F",IF(Daily!D8136+Daily!H8136=0,IF(D8135+H8135&gt;0,"L",""),""))</f>
        <v/>
      </c>
      <c r="B8136" s="34">
        <v>8135</v>
      </c>
      <c r="C8136" s="19">
        <f t="shared" ca="1" si="509"/>
        <v>54065</v>
      </c>
      <c r="D8136" s="29">
        <f t="shared" ca="1" si="511"/>
        <v>0</v>
      </c>
      <c r="E8136" s="29">
        <f ca="1">IF(C8136&lt;Calculator!$D$26,0,IF(DAY($C8136)=1,IF(D8136-Calculator!$G$24&gt;0,Calculator!$G$24,D8136),0))</f>
        <v>0</v>
      </c>
      <c r="F8136" s="29">
        <f ca="1">IF(E8136&gt;0,D8136*Calculator!$G$22/12,0)</f>
        <v>0</v>
      </c>
      <c r="G8136" s="29">
        <f ca="1">IF(E8136&gt;0,(IFERROR(-PMT(Calculator!$G$22/12,Calculator!$G$23*12,Calculator!$G$20),0))-F8136,0)</f>
        <v>0</v>
      </c>
      <c r="H8136" s="29">
        <f t="shared" ca="1" si="512"/>
        <v>0</v>
      </c>
      <c r="I8136" s="29">
        <f t="shared" ca="1" si="510"/>
        <v>0</v>
      </c>
      <c r="J8136" s="30">
        <f>Calculator!$G$40</f>
        <v>6.5000000000000002E-2</v>
      </c>
      <c r="K8136" s="29">
        <f ca="1">IF(C8136&gt;=Calculator!$G$27,IF(DAY($C8136)=1,Calculator!$G$34/2,IF(DAY($C8136)=15,Calculator!$G$34/2,0)),0)</f>
        <v>0</v>
      </c>
      <c r="L8136" s="29">
        <f ca="1">IF(DAY($C8136)=28,IF(H8136=0,0,Calculator!$G$35),0)</f>
        <v>0</v>
      </c>
      <c r="M8136" s="29">
        <f ca="1">IF(I8136&gt;0,IF(DAY($C8136)=1,SUM(INDIRECT("I"&amp;(ROW(C8135)-DAY(C8135))):I8135),0),0)</f>
        <v>0</v>
      </c>
      <c r="N8136" s="29">
        <f ca="1">IF(C8136&lt;Calculator!$G$27,0,IF(C8136=Calculator!$G$27,Calculator!$G$39,IF(H8136-K8136&lt;=0,IF(D8136&gt;Calculator!$G$39,IF(H8136-K8136+E8136+L8136+M8136+Calculator!$G$39&gt;Calculator!$G$39,Calculator!$G$39-(H8136+E8136+L8136+M8136-K8136),Calculator!$G$39),D8136),0)))</f>
        <v>0</v>
      </c>
    </row>
    <row r="8137" spans="1:14" ht="15.75" thickBot="1">
      <c r="A8137" s="33" t="str">
        <f ca="1">IF(C8137=Calculator!$H$27,"F",IF(Daily!D8137+Daily!H8137=0,IF(D8136+H8136&gt;0,"L",""),""))</f>
        <v/>
      </c>
      <c r="B8137" s="34">
        <v>8136</v>
      </c>
      <c r="C8137" s="19">
        <f t="shared" ca="1" si="509"/>
        <v>54066</v>
      </c>
      <c r="D8137" s="29">
        <f t="shared" ca="1" si="511"/>
        <v>0</v>
      </c>
      <c r="E8137" s="29">
        <f ca="1">IF(C8137&lt;Calculator!$D$26,0,IF(DAY($C8137)=1,IF(D8137-Calculator!$G$24&gt;0,Calculator!$G$24,D8137),0))</f>
        <v>0</v>
      </c>
      <c r="F8137" s="29">
        <f ca="1">IF(E8137&gt;0,D8137*Calculator!$G$22/12,0)</f>
        <v>0</v>
      </c>
      <c r="G8137" s="29">
        <f ca="1">IF(E8137&gt;0,(IFERROR(-PMT(Calculator!$G$22/12,Calculator!$G$23*12,Calculator!$G$20),0))-F8137,0)</f>
        <v>0</v>
      </c>
      <c r="H8137" s="29">
        <f t="shared" ca="1" si="512"/>
        <v>0</v>
      </c>
      <c r="I8137" s="29">
        <f t="shared" ca="1" si="510"/>
        <v>0</v>
      </c>
      <c r="J8137" s="30">
        <f>Calculator!$G$40</f>
        <v>6.5000000000000002E-2</v>
      </c>
      <c r="K8137" s="29">
        <f ca="1">IF(C8137&gt;=Calculator!$G$27,IF(DAY($C8137)=1,Calculator!$G$34/2,IF(DAY($C8137)=15,Calculator!$G$34/2,0)),0)</f>
        <v>0</v>
      </c>
      <c r="L8137" s="29">
        <f ca="1">IF(DAY($C8137)=28,IF(H8137=0,0,Calculator!$G$35),0)</f>
        <v>0</v>
      </c>
      <c r="M8137" s="29">
        <f ca="1">IF(I8137&gt;0,IF(DAY($C8137)=1,SUM(INDIRECT("I"&amp;(ROW(C8136)-DAY(C8136))):I8136),0),0)</f>
        <v>0</v>
      </c>
      <c r="N8137" s="29">
        <f ca="1">IF(C8137&lt;Calculator!$G$27,0,IF(C8137=Calculator!$G$27,Calculator!$G$39,IF(H8137-K8137&lt;=0,IF(D8137&gt;Calculator!$G$39,IF(H8137-K8137+E8137+L8137+M8137+Calculator!$G$39&gt;Calculator!$G$39,Calculator!$G$39-(H8137+E8137+L8137+M8137-K8137),Calculator!$G$39),D8137),0)))</f>
        <v>0</v>
      </c>
    </row>
    <row r="8138" spans="1:14" ht="15.75" thickBot="1">
      <c r="A8138" s="33" t="str">
        <f ca="1">IF(C8138=Calculator!$H$27,"F",IF(Daily!D8138+Daily!H8138=0,IF(D8137+H8137&gt;0,"L",""),""))</f>
        <v/>
      </c>
      <c r="B8138" s="34">
        <v>8137</v>
      </c>
      <c r="C8138" s="19">
        <f t="shared" ca="1" si="509"/>
        <v>54067</v>
      </c>
      <c r="D8138" s="29">
        <f t="shared" ca="1" si="511"/>
        <v>0</v>
      </c>
      <c r="E8138" s="29">
        <f ca="1">IF(C8138&lt;Calculator!$D$26,0,IF(DAY($C8138)=1,IF(D8138-Calculator!$G$24&gt;0,Calculator!$G$24,D8138),0))</f>
        <v>0</v>
      </c>
      <c r="F8138" s="29">
        <f ca="1">IF(E8138&gt;0,D8138*Calculator!$G$22/12,0)</f>
        <v>0</v>
      </c>
      <c r="G8138" s="29">
        <f ca="1">IF(E8138&gt;0,(IFERROR(-PMT(Calculator!$G$22/12,Calculator!$G$23*12,Calculator!$G$20),0))-F8138,0)</f>
        <v>0</v>
      </c>
      <c r="H8138" s="29">
        <f t="shared" ca="1" si="512"/>
        <v>0</v>
      </c>
      <c r="I8138" s="29">
        <f t="shared" ca="1" si="510"/>
        <v>0</v>
      </c>
      <c r="J8138" s="30">
        <f>Calculator!$G$40</f>
        <v>6.5000000000000002E-2</v>
      </c>
      <c r="K8138" s="29">
        <f ca="1">IF(C8138&gt;=Calculator!$G$27,IF(DAY($C8138)=1,Calculator!$G$34/2,IF(DAY($C8138)=15,Calculator!$G$34/2,0)),0)</f>
        <v>0</v>
      </c>
      <c r="L8138" s="29">
        <f ca="1">IF(DAY($C8138)=28,IF(H8138=0,0,Calculator!$G$35),0)</f>
        <v>0</v>
      </c>
      <c r="M8138" s="29">
        <f ca="1">IF(I8138&gt;0,IF(DAY($C8138)=1,SUM(INDIRECT("I"&amp;(ROW(C8137)-DAY(C8137))):I8137),0),0)</f>
        <v>0</v>
      </c>
      <c r="N8138" s="29">
        <f ca="1">IF(C8138&lt;Calculator!$G$27,0,IF(C8138=Calculator!$G$27,Calculator!$G$39,IF(H8138-K8138&lt;=0,IF(D8138&gt;Calculator!$G$39,IF(H8138-K8138+E8138+L8138+M8138+Calculator!$G$39&gt;Calculator!$G$39,Calculator!$G$39-(H8138+E8138+L8138+M8138-K8138),Calculator!$G$39),D8138),0)))</f>
        <v>0</v>
      </c>
    </row>
    <row r="8139" spans="1:14" ht="15.75" thickBot="1">
      <c r="A8139" s="33" t="str">
        <f ca="1">IF(C8139=Calculator!$H$27,"F",IF(Daily!D8139+Daily!H8139=0,IF(D8138+H8138&gt;0,"L",""),""))</f>
        <v/>
      </c>
      <c r="B8139" s="34">
        <v>8138</v>
      </c>
      <c r="C8139" s="19">
        <f t="shared" ca="1" si="509"/>
        <v>54068</v>
      </c>
      <c r="D8139" s="29">
        <f t="shared" ca="1" si="511"/>
        <v>0</v>
      </c>
      <c r="E8139" s="29">
        <f ca="1">IF(C8139&lt;Calculator!$D$26,0,IF(DAY($C8139)=1,IF(D8139-Calculator!$G$24&gt;0,Calculator!$G$24,D8139),0))</f>
        <v>0</v>
      </c>
      <c r="F8139" s="29">
        <f ca="1">IF(E8139&gt;0,D8139*Calculator!$G$22/12,0)</f>
        <v>0</v>
      </c>
      <c r="G8139" s="29">
        <f ca="1">IF(E8139&gt;0,(IFERROR(-PMT(Calculator!$G$22/12,Calculator!$G$23*12,Calculator!$G$20),0))-F8139,0)</f>
        <v>0</v>
      </c>
      <c r="H8139" s="29">
        <f t="shared" ca="1" si="512"/>
        <v>0</v>
      </c>
      <c r="I8139" s="29">
        <f t="shared" ca="1" si="510"/>
        <v>0</v>
      </c>
      <c r="J8139" s="30">
        <f>Calculator!$G$40</f>
        <v>6.5000000000000002E-2</v>
      </c>
      <c r="K8139" s="29">
        <f ca="1">IF(C8139&gt;=Calculator!$G$27,IF(DAY($C8139)=1,Calculator!$G$34/2,IF(DAY($C8139)=15,Calculator!$G$34/2,0)),0)</f>
        <v>0</v>
      </c>
      <c r="L8139" s="29">
        <f ca="1">IF(DAY($C8139)=28,IF(H8139=0,0,Calculator!$G$35),0)</f>
        <v>0</v>
      </c>
      <c r="M8139" s="29">
        <f ca="1">IF(I8139&gt;0,IF(DAY($C8139)=1,SUM(INDIRECT("I"&amp;(ROW(C8138)-DAY(C8138))):I8138),0),0)</f>
        <v>0</v>
      </c>
      <c r="N8139" s="29">
        <f ca="1">IF(C8139&lt;Calculator!$G$27,0,IF(C8139=Calculator!$G$27,Calculator!$G$39,IF(H8139-K8139&lt;=0,IF(D8139&gt;Calculator!$G$39,IF(H8139-K8139+E8139+L8139+M8139+Calculator!$G$39&gt;Calculator!$G$39,Calculator!$G$39-(H8139+E8139+L8139+M8139-K8139),Calculator!$G$39),D8139),0)))</f>
        <v>0</v>
      </c>
    </row>
    <row r="8140" spans="1:14" ht="15.75" thickBot="1">
      <c r="A8140" s="33" t="str">
        <f ca="1">IF(C8140=Calculator!$H$27,"F",IF(Daily!D8140+Daily!H8140=0,IF(D8139+H8139&gt;0,"L",""),""))</f>
        <v/>
      </c>
      <c r="B8140" s="34">
        <v>8139</v>
      </c>
      <c r="C8140" s="19">
        <f t="shared" ca="1" si="509"/>
        <v>54069</v>
      </c>
      <c r="D8140" s="29">
        <f t="shared" ca="1" si="511"/>
        <v>0</v>
      </c>
      <c r="E8140" s="29">
        <f ca="1">IF(C8140&lt;Calculator!$D$26,0,IF(DAY($C8140)=1,IF(D8140-Calculator!$G$24&gt;0,Calculator!$G$24,D8140),0))</f>
        <v>0</v>
      </c>
      <c r="F8140" s="29">
        <f ca="1">IF(E8140&gt;0,D8140*Calculator!$G$22/12,0)</f>
        <v>0</v>
      </c>
      <c r="G8140" s="29">
        <f ca="1">IF(E8140&gt;0,(IFERROR(-PMT(Calculator!$G$22/12,Calculator!$G$23*12,Calculator!$G$20),0))-F8140,0)</f>
        <v>0</v>
      </c>
      <c r="H8140" s="29">
        <f t="shared" ca="1" si="512"/>
        <v>0</v>
      </c>
      <c r="I8140" s="29">
        <f t="shared" ca="1" si="510"/>
        <v>0</v>
      </c>
      <c r="J8140" s="30">
        <f>Calculator!$G$40</f>
        <v>6.5000000000000002E-2</v>
      </c>
      <c r="K8140" s="29">
        <f ca="1">IF(C8140&gt;=Calculator!$G$27,IF(DAY($C8140)=1,Calculator!$G$34/2,IF(DAY($C8140)=15,Calculator!$G$34/2,0)),0)</f>
        <v>0</v>
      </c>
      <c r="L8140" s="29">
        <f ca="1">IF(DAY($C8140)=28,IF(H8140=0,0,Calculator!$G$35),0)</f>
        <v>0</v>
      </c>
      <c r="M8140" s="29">
        <f ca="1">IF(I8140&gt;0,IF(DAY($C8140)=1,SUM(INDIRECT("I"&amp;(ROW(C8139)-DAY(C8139))):I8139),0),0)</f>
        <v>0</v>
      </c>
      <c r="N8140" s="29">
        <f ca="1">IF(C8140&lt;Calculator!$G$27,0,IF(C8140=Calculator!$G$27,Calculator!$G$39,IF(H8140-K8140&lt;=0,IF(D8140&gt;Calculator!$G$39,IF(H8140-K8140+E8140+L8140+M8140+Calculator!$G$39&gt;Calculator!$G$39,Calculator!$G$39-(H8140+E8140+L8140+M8140-K8140),Calculator!$G$39),D8140),0)))</f>
        <v>0</v>
      </c>
    </row>
    <row r="8141" spans="1:14" ht="15.75" thickBot="1">
      <c r="A8141" s="33" t="str">
        <f ca="1">IF(C8141=Calculator!$H$27,"F",IF(Daily!D8141+Daily!H8141=0,IF(D8140+H8140&gt;0,"L",""),""))</f>
        <v/>
      </c>
      <c r="B8141" s="34">
        <v>8140</v>
      </c>
      <c r="C8141" s="19">
        <f t="shared" ca="1" si="509"/>
        <v>54070</v>
      </c>
      <c r="D8141" s="29">
        <f t="shared" ca="1" si="511"/>
        <v>0</v>
      </c>
      <c r="E8141" s="29">
        <f ca="1">IF(C8141&lt;Calculator!$D$26,0,IF(DAY($C8141)=1,IF(D8141-Calculator!$G$24&gt;0,Calculator!$G$24,D8141),0))</f>
        <v>0</v>
      </c>
      <c r="F8141" s="29">
        <f ca="1">IF(E8141&gt;0,D8141*Calculator!$G$22/12,0)</f>
        <v>0</v>
      </c>
      <c r="G8141" s="29">
        <f ca="1">IF(E8141&gt;0,(IFERROR(-PMT(Calculator!$G$22/12,Calculator!$G$23*12,Calculator!$G$20),0))-F8141,0)</f>
        <v>0</v>
      </c>
      <c r="H8141" s="29">
        <f t="shared" ca="1" si="512"/>
        <v>0</v>
      </c>
      <c r="I8141" s="29">
        <f t="shared" ca="1" si="510"/>
        <v>0</v>
      </c>
      <c r="J8141" s="30">
        <f>Calculator!$G$40</f>
        <v>6.5000000000000002E-2</v>
      </c>
      <c r="K8141" s="29">
        <f ca="1">IF(C8141&gt;=Calculator!$G$27,IF(DAY($C8141)=1,Calculator!$G$34/2,IF(DAY($C8141)=15,Calculator!$G$34/2,0)),0)</f>
        <v>0</v>
      </c>
      <c r="L8141" s="29">
        <f ca="1">IF(DAY($C8141)=28,IF(H8141=0,0,Calculator!$G$35),0)</f>
        <v>0</v>
      </c>
      <c r="M8141" s="29">
        <f ca="1">IF(I8141&gt;0,IF(DAY($C8141)=1,SUM(INDIRECT("I"&amp;(ROW(C8140)-DAY(C8140))):I8140),0),0)</f>
        <v>0</v>
      </c>
      <c r="N8141" s="29">
        <f ca="1">IF(C8141&lt;Calculator!$G$27,0,IF(C8141=Calculator!$G$27,Calculator!$G$39,IF(H8141-K8141&lt;=0,IF(D8141&gt;Calculator!$G$39,IF(H8141-K8141+E8141+L8141+M8141+Calculator!$G$39&gt;Calculator!$G$39,Calculator!$G$39-(H8141+E8141+L8141+M8141-K8141),Calculator!$G$39),D8141),0)))</f>
        <v>0</v>
      </c>
    </row>
    <row r="8142" spans="1:14" ht="15.75" thickBot="1">
      <c r="A8142" s="33" t="str">
        <f ca="1">IF(C8142=Calculator!$H$27,"F",IF(Daily!D8142+Daily!H8142=0,IF(D8141+H8141&gt;0,"L",""),""))</f>
        <v/>
      </c>
      <c r="B8142" s="34">
        <v>8141</v>
      </c>
      <c r="C8142" s="19">
        <f t="shared" ca="1" si="509"/>
        <v>54071</v>
      </c>
      <c r="D8142" s="29">
        <f t="shared" ca="1" si="511"/>
        <v>0</v>
      </c>
      <c r="E8142" s="29">
        <f ca="1">IF(C8142&lt;Calculator!$D$26,0,IF(DAY($C8142)=1,IF(D8142-Calculator!$G$24&gt;0,Calculator!$G$24,D8142),0))</f>
        <v>0</v>
      </c>
      <c r="F8142" s="29">
        <f ca="1">IF(E8142&gt;0,D8142*Calculator!$G$22/12,0)</f>
        <v>0</v>
      </c>
      <c r="G8142" s="29">
        <f ca="1">IF(E8142&gt;0,(IFERROR(-PMT(Calculator!$G$22/12,Calculator!$G$23*12,Calculator!$G$20),0))-F8142,0)</f>
        <v>0</v>
      </c>
      <c r="H8142" s="29">
        <f t="shared" ca="1" si="512"/>
        <v>0</v>
      </c>
      <c r="I8142" s="29">
        <f t="shared" ca="1" si="510"/>
        <v>0</v>
      </c>
      <c r="J8142" s="30">
        <f>Calculator!$G$40</f>
        <v>6.5000000000000002E-2</v>
      </c>
      <c r="K8142" s="29">
        <f ca="1">IF(C8142&gt;=Calculator!$G$27,IF(DAY($C8142)=1,Calculator!$G$34/2,IF(DAY($C8142)=15,Calculator!$G$34/2,0)),0)</f>
        <v>0</v>
      </c>
      <c r="L8142" s="29">
        <f ca="1">IF(DAY($C8142)=28,IF(H8142=0,0,Calculator!$G$35),0)</f>
        <v>0</v>
      </c>
      <c r="M8142" s="29">
        <f ca="1">IF(I8142&gt;0,IF(DAY($C8142)=1,SUM(INDIRECT("I"&amp;(ROW(C8141)-DAY(C8141))):I8141),0),0)</f>
        <v>0</v>
      </c>
      <c r="N8142" s="29">
        <f ca="1">IF(C8142&lt;Calculator!$G$27,0,IF(C8142=Calculator!$G$27,Calculator!$G$39,IF(H8142-K8142&lt;=0,IF(D8142&gt;Calculator!$G$39,IF(H8142-K8142+E8142+L8142+M8142+Calculator!$G$39&gt;Calculator!$G$39,Calculator!$G$39-(H8142+E8142+L8142+M8142-K8142),Calculator!$G$39),D8142),0)))</f>
        <v>0</v>
      </c>
    </row>
    <row r="8143" spans="1:14" ht="15.75" thickBot="1">
      <c r="A8143" s="33" t="str">
        <f ca="1">IF(C8143=Calculator!$H$27,"F",IF(Daily!D8143+Daily!H8143=0,IF(D8142+H8142&gt;0,"L",""),""))</f>
        <v/>
      </c>
      <c r="B8143" s="34">
        <v>8142</v>
      </c>
      <c r="C8143" s="19">
        <f t="shared" ca="1" si="509"/>
        <v>54072</v>
      </c>
      <c r="D8143" s="29">
        <f t="shared" ca="1" si="511"/>
        <v>0</v>
      </c>
      <c r="E8143" s="29">
        <f ca="1">IF(C8143&lt;Calculator!$D$26,0,IF(DAY($C8143)=1,IF(D8143-Calculator!$G$24&gt;0,Calculator!$G$24,D8143),0))</f>
        <v>0</v>
      </c>
      <c r="F8143" s="29">
        <f ca="1">IF(E8143&gt;0,D8143*Calculator!$G$22/12,0)</f>
        <v>0</v>
      </c>
      <c r="G8143" s="29">
        <f ca="1">IF(E8143&gt;0,(IFERROR(-PMT(Calculator!$G$22/12,Calculator!$G$23*12,Calculator!$G$20),0))-F8143,0)</f>
        <v>0</v>
      </c>
      <c r="H8143" s="29">
        <f t="shared" ca="1" si="512"/>
        <v>0</v>
      </c>
      <c r="I8143" s="29">
        <f t="shared" ca="1" si="510"/>
        <v>0</v>
      </c>
      <c r="J8143" s="30">
        <f>Calculator!$G$40</f>
        <v>6.5000000000000002E-2</v>
      </c>
      <c r="K8143" s="29">
        <f ca="1">IF(C8143&gt;=Calculator!$G$27,IF(DAY($C8143)=1,Calculator!$G$34/2,IF(DAY($C8143)=15,Calculator!$G$34/2,0)),0)</f>
        <v>4500</v>
      </c>
      <c r="L8143" s="29">
        <f ca="1">IF(DAY($C8143)=28,IF(H8143=0,0,Calculator!$G$35),0)</f>
        <v>0</v>
      </c>
      <c r="M8143" s="29">
        <f ca="1">IF(I8143&gt;0,IF(DAY($C8143)=1,SUM(INDIRECT("I"&amp;(ROW(C8142)-DAY(C8142))):I8142),0),0)</f>
        <v>0</v>
      </c>
      <c r="N8143" s="29">
        <f ca="1">IF(C8143&lt;Calculator!$G$27,0,IF(C8143=Calculator!$G$27,Calculator!$G$39,IF(H8143-K8143&lt;=0,IF(D8143&gt;Calculator!$G$39,IF(H8143-K8143+E8143+L8143+M8143+Calculator!$G$39&gt;Calculator!$G$39,Calculator!$G$39-(H8143+E8143+L8143+M8143-K8143),Calculator!$G$39),D8143),0)))</f>
        <v>0</v>
      </c>
    </row>
    <row r="8144" spans="1:14" ht="15.75" thickBot="1">
      <c r="A8144" s="33" t="str">
        <f ca="1">IF(C8144=Calculator!$H$27,"F",IF(Daily!D8144+Daily!H8144=0,IF(D8143+H8143&gt;0,"L",""),""))</f>
        <v/>
      </c>
      <c r="B8144" s="34">
        <v>8143</v>
      </c>
      <c r="C8144" s="19">
        <f t="shared" ca="1" si="509"/>
        <v>54073</v>
      </c>
      <c r="D8144" s="29">
        <f t="shared" ca="1" si="511"/>
        <v>0</v>
      </c>
      <c r="E8144" s="29">
        <f ca="1">IF(C8144&lt;Calculator!$D$26,0,IF(DAY($C8144)=1,IF(D8144-Calculator!$G$24&gt;0,Calculator!$G$24,D8144),0))</f>
        <v>0</v>
      </c>
      <c r="F8144" s="29">
        <f ca="1">IF(E8144&gt;0,D8144*Calculator!$G$22/12,0)</f>
        <v>0</v>
      </c>
      <c r="G8144" s="29">
        <f ca="1">IF(E8144&gt;0,(IFERROR(-PMT(Calculator!$G$22/12,Calculator!$G$23*12,Calculator!$G$20),0))-F8144,0)</f>
        <v>0</v>
      </c>
      <c r="H8144" s="29">
        <f t="shared" ca="1" si="512"/>
        <v>0</v>
      </c>
      <c r="I8144" s="29">
        <f t="shared" ca="1" si="510"/>
        <v>0</v>
      </c>
      <c r="J8144" s="30">
        <f>Calculator!$G$40</f>
        <v>6.5000000000000002E-2</v>
      </c>
      <c r="K8144" s="29">
        <f ca="1">IF(C8144&gt;=Calculator!$G$27,IF(DAY($C8144)=1,Calculator!$G$34/2,IF(DAY($C8144)=15,Calculator!$G$34/2,0)),0)</f>
        <v>0</v>
      </c>
      <c r="L8144" s="29">
        <f ca="1">IF(DAY($C8144)=28,IF(H8144=0,0,Calculator!$G$35),0)</f>
        <v>0</v>
      </c>
      <c r="M8144" s="29">
        <f ca="1">IF(I8144&gt;0,IF(DAY($C8144)=1,SUM(INDIRECT("I"&amp;(ROW(C8143)-DAY(C8143))):I8143),0),0)</f>
        <v>0</v>
      </c>
      <c r="N8144" s="29">
        <f ca="1">IF(C8144&lt;Calculator!$G$27,0,IF(C8144=Calculator!$G$27,Calculator!$G$39,IF(H8144-K8144&lt;=0,IF(D8144&gt;Calculator!$G$39,IF(H8144-K8144+E8144+L8144+M8144+Calculator!$G$39&gt;Calculator!$G$39,Calculator!$G$39-(H8144+E8144+L8144+M8144-K8144),Calculator!$G$39),D8144),0)))</f>
        <v>0</v>
      </c>
    </row>
    <row r="8145" spans="1:14" ht="15.75" thickBot="1">
      <c r="A8145" s="33" t="str">
        <f ca="1">IF(C8145=Calculator!$H$27,"F",IF(Daily!D8145+Daily!H8145=0,IF(D8144+H8144&gt;0,"L",""),""))</f>
        <v/>
      </c>
      <c r="B8145" s="34">
        <v>8144</v>
      </c>
      <c r="C8145" s="19">
        <f t="shared" ca="1" si="509"/>
        <v>54074</v>
      </c>
      <c r="D8145" s="29">
        <f t="shared" ca="1" si="511"/>
        <v>0</v>
      </c>
      <c r="E8145" s="29">
        <f ca="1">IF(C8145&lt;Calculator!$D$26,0,IF(DAY($C8145)=1,IF(D8145-Calculator!$G$24&gt;0,Calculator!$G$24,D8145),0))</f>
        <v>0</v>
      </c>
      <c r="F8145" s="29">
        <f ca="1">IF(E8145&gt;0,D8145*Calculator!$G$22/12,0)</f>
        <v>0</v>
      </c>
      <c r="G8145" s="29">
        <f ca="1">IF(E8145&gt;0,(IFERROR(-PMT(Calculator!$G$22/12,Calculator!$G$23*12,Calculator!$G$20),0))-F8145,0)</f>
        <v>0</v>
      </c>
      <c r="H8145" s="29">
        <f t="shared" ca="1" si="512"/>
        <v>0</v>
      </c>
      <c r="I8145" s="29">
        <f t="shared" ca="1" si="510"/>
        <v>0</v>
      </c>
      <c r="J8145" s="30">
        <f>Calculator!$G$40</f>
        <v>6.5000000000000002E-2</v>
      </c>
      <c r="K8145" s="29">
        <f ca="1">IF(C8145&gt;=Calculator!$G$27,IF(DAY($C8145)=1,Calculator!$G$34/2,IF(DAY($C8145)=15,Calculator!$G$34/2,0)),0)</f>
        <v>0</v>
      </c>
      <c r="L8145" s="29">
        <f ca="1">IF(DAY($C8145)=28,IF(H8145=0,0,Calculator!$G$35),0)</f>
        <v>0</v>
      </c>
      <c r="M8145" s="29">
        <f ca="1">IF(I8145&gt;0,IF(DAY($C8145)=1,SUM(INDIRECT("I"&amp;(ROW(C8144)-DAY(C8144))):I8144),0),0)</f>
        <v>0</v>
      </c>
      <c r="N8145" s="29">
        <f ca="1">IF(C8145&lt;Calculator!$G$27,0,IF(C8145=Calculator!$G$27,Calculator!$G$39,IF(H8145-K8145&lt;=0,IF(D8145&gt;Calculator!$G$39,IF(H8145-K8145+E8145+L8145+M8145+Calculator!$G$39&gt;Calculator!$G$39,Calculator!$G$39-(H8145+E8145+L8145+M8145-K8145),Calculator!$G$39),D8145),0)))</f>
        <v>0</v>
      </c>
    </row>
    <row r="8146" spans="1:14" ht="15.75" thickBot="1">
      <c r="A8146" s="33" t="str">
        <f ca="1">IF(C8146=Calculator!$H$27,"F",IF(Daily!D8146+Daily!H8146=0,IF(D8145+H8145&gt;0,"L",""),""))</f>
        <v/>
      </c>
      <c r="B8146" s="34">
        <v>8145</v>
      </c>
      <c r="C8146" s="19">
        <f t="shared" ca="1" si="509"/>
        <v>54075</v>
      </c>
      <c r="D8146" s="29">
        <f t="shared" ca="1" si="511"/>
        <v>0</v>
      </c>
      <c r="E8146" s="29">
        <f ca="1">IF(C8146&lt;Calculator!$D$26,0,IF(DAY($C8146)=1,IF(D8146-Calculator!$G$24&gt;0,Calculator!$G$24,D8146),0))</f>
        <v>0</v>
      </c>
      <c r="F8146" s="29">
        <f ca="1">IF(E8146&gt;0,D8146*Calculator!$G$22/12,0)</f>
        <v>0</v>
      </c>
      <c r="G8146" s="29">
        <f ca="1">IF(E8146&gt;0,(IFERROR(-PMT(Calculator!$G$22/12,Calculator!$G$23*12,Calculator!$G$20),0))-F8146,0)</f>
        <v>0</v>
      </c>
      <c r="H8146" s="29">
        <f t="shared" ca="1" si="512"/>
        <v>0</v>
      </c>
      <c r="I8146" s="29">
        <f t="shared" ca="1" si="510"/>
        <v>0</v>
      </c>
      <c r="J8146" s="30">
        <f>Calculator!$G$40</f>
        <v>6.5000000000000002E-2</v>
      </c>
      <c r="K8146" s="29">
        <f ca="1">IF(C8146&gt;=Calculator!$G$27,IF(DAY($C8146)=1,Calculator!$G$34/2,IF(DAY($C8146)=15,Calculator!$G$34/2,0)),0)</f>
        <v>0</v>
      </c>
      <c r="L8146" s="29">
        <f ca="1">IF(DAY($C8146)=28,IF(H8146=0,0,Calculator!$G$35),0)</f>
        <v>0</v>
      </c>
      <c r="M8146" s="29">
        <f ca="1">IF(I8146&gt;0,IF(DAY($C8146)=1,SUM(INDIRECT("I"&amp;(ROW(C8145)-DAY(C8145))):I8145),0),0)</f>
        <v>0</v>
      </c>
      <c r="N8146" s="29">
        <f ca="1">IF(C8146&lt;Calculator!$G$27,0,IF(C8146=Calculator!$G$27,Calculator!$G$39,IF(H8146-K8146&lt;=0,IF(D8146&gt;Calculator!$G$39,IF(H8146-K8146+E8146+L8146+M8146+Calculator!$G$39&gt;Calculator!$G$39,Calculator!$G$39-(H8146+E8146+L8146+M8146-K8146),Calculator!$G$39),D8146),0)))</f>
        <v>0</v>
      </c>
    </row>
    <row r="8147" spans="1:14" ht="15.75" thickBot="1">
      <c r="A8147" s="33" t="str">
        <f ca="1">IF(C8147=Calculator!$H$27,"F",IF(Daily!D8147+Daily!H8147=0,IF(D8146+H8146&gt;0,"L",""),""))</f>
        <v/>
      </c>
      <c r="B8147" s="34">
        <v>8146</v>
      </c>
      <c r="C8147" s="19">
        <f t="shared" ca="1" si="509"/>
        <v>54076</v>
      </c>
      <c r="D8147" s="29">
        <f t="shared" ca="1" si="511"/>
        <v>0</v>
      </c>
      <c r="E8147" s="29">
        <f ca="1">IF(C8147&lt;Calculator!$D$26,0,IF(DAY($C8147)=1,IF(D8147-Calculator!$G$24&gt;0,Calculator!$G$24,D8147),0))</f>
        <v>0</v>
      </c>
      <c r="F8147" s="29">
        <f ca="1">IF(E8147&gt;0,D8147*Calculator!$G$22/12,0)</f>
        <v>0</v>
      </c>
      <c r="G8147" s="29">
        <f ca="1">IF(E8147&gt;0,(IFERROR(-PMT(Calculator!$G$22/12,Calculator!$G$23*12,Calculator!$G$20),0))-F8147,0)</f>
        <v>0</v>
      </c>
      <c r="H8147" s="29">
        <f t="shared" ca="1" si="512"/>
        <v>0</v>
      </c>
      <c r="I8147" s="29">
        <f t="shared" ca="1" si="510"/>
        <v>0</v>
      </c>
      <c r="J8147" s="30">
        <f>Calculator!$G$40</f>
        <v>6.5000000000000002E-2</v>
      </c>
      <c r="K8147" s="29">
        <f ca="1">IF(C8147&gt;=Calculator!$G$27,IF(DAY($C8147)=1,Calculator!$G$34/2,IF(DAY($C8147)=15,Calculator!$G$34/2,0)),0)</f>
        <v>0</v>
      </c>
      <c r="L8147" s="29">
        <f ca="1">IF(DAY($C8147)=28,IF(H8147=0,0,Calculator!$G$35),0)</f>
        <v>0</v>
      </c>
      <c r="M8147" s="29">
        <f ca="1">IF(I8147&gt;0,IF(DAY($C8147)=1,SUM(INDIRECT("I"&amp;(ROW(C8146)-DAY(C8146))):I8146),0),0)</f>
        <v>0</v>
      </c>
      <c r="N8147" s="29">
        <f ca="1">IF(C8147&lt;Calculator!$G$27,0,IF(C8147=Calculator!$G$27,Calculator!$G$39,IF(H8147-K8147&lt;=0,IF(D8147&gt;Calculator!$G$39,IF(H8147-K8147+E8147+L8147+M8147+Calculator!$G$39&gt;Calculator!$G$39,Calculator!$G$39-(H8147+E8147+L8147+M8147-K8147),Calculator!$G$39),D8147),0)))</f>
        <v>0</v>
      </c>
    </row>
    <row r="8148" spans="1:14" ht="15.75" thickBot="1">
      <c r="A8148" s="33" t="str">
        <f ca="1">IF(C8148=Calculator!$H$27,"F",IF(Daily!D8148+Daily!H8148=0,IF(D8147+H8147&gt;0,"L",""),""))</f>
        <v/>
      </c>
      <c r="B8148" s="34">
        <v>8147</v>
      </c>
      <c r="C8148" s="19">
        <f t="shared" ca="1" si="509"/>
        <v>54077</v>
      </c>
      <c r="D8148" s="29">
        <f t="shared" ca="1" si="511"/>
        <v>0</v>
      </c>
      <c r="E8148" s="29">
        <f ca="1">IF(C8148&lt;Calculator!$D$26,0,IF(DAY($C8148)=1,IF(D8148-Calculator!$G$24&gt;0,Calculator!$G$24,D8148),0))</f>
        <v>0</v>
      </c>
      <c r="F8148" s="29">
        <f ca="1">IF(E8148&gt;0,D8148*Calculator!$G$22/12,0)</f>
        <v>0</v>
      </c>
      <c r="G8148" s="29">
        <f ca="1">IF(E8148&gt;0,(IFERROR(-PMT(Calculator!$G$22/12,Calculator!$G$23*12,Calculator!$G$20),0))-F8148,0)</f>
        <v>0</v>
      </c>
      <c r="H8148" s="29">
        <f t="shared" ca="1" si="512"/>
        <v>0</v>
      </c>
      <c r="I8148" s="29">
        <f t="shared" ca="1" si="510"/>
        <v>0</v>
      </c>
      <c r="J8148" s="30">
        <f>Calculator!$G$40</f>
        <v>6.5000000000000002E-2</v>
      </c>
      <c r="K8148" s="29">
        <f ca="1">IF(C8148&gt;=Calculator!$G$27,IF(DAY($C8148)=1,Calculator!$G$34/2,IF(DAY($C8148)=15,Calculator!$G$34/2,0)),0)</f>
        <v>0</v>
      </c>
      <c r="L8148" s="29">
        <f ca="1">IF(DAY($C8148)=28,IF(H8148=0,0,Calculator!$G$35),0)</f>
        <v>0</v>
      </c>
      <c r="M8148" s="29">
        <f ca="1">IF(I8148&gt;0,IF(DAY($C8148)=1,SUM(INDIRECT("I"&amp;(ROW(C8147)-DAY(C8147))):I8147),0),0)</f>
        <v>0</v>
      </c>
      <c r="N8148" s="29">
        <f ca="1">IF(C8148&lt;Calculator!$G$27,0,IF(C8148=Calculator!$G$27,Calculator!$G$39,IF(H8148-K8148&lt;=0,IF(D8148&gt;Calculator!$G$39,IF(H8148-K8148+E8148+L8148+M8148+Calculator!$G$39&gt;Calculator!$G$39,Calculator!$G$39-(H8148+E8148+L8148+M8148-K8148),Calculator!$G$39),D8148),0)))</f>
        <v>0</v>
      </c>
    </row>
    <row r="8149" spans="1:14" ht="15.75" thickBot="1">
      <c r="A8149" s="33" t="str">
        <f ca="1">IF(C8149=Calculator!$H$27,"F",IF(Daily!D8149+Daily!H8149=0,IF(D8148+H8148&gt;0,"L",""),""))</f>
        <v/>
      </c>
      <c r="B8149" s="34">
        <v>8148</v>
      </c>
      <c r="C8149" s="19">
        <f t="shared" ca="1" si="509"/>
        <v>54078</v>
      </c>
      <c r="D8149" s="29">
        <f t="shared" ca="1" si="511"/>
        <v>0</v>
      </c>
      <c r="E8149" s="29">
        <f ca="1">IF(C8149&lt;Calculator!$D$26,0,IF(DAY($C8149)=1,IF(D8149-Calculator!$G$24&gt;0,Calculator!$G$24,D8149),0))</f>
        <v>0</v>
      </c>
      <c r="F8149" s="29">
        <f ca="1">IF(E8149&gt;0,D8149*Calculator!$G$22/12,0)</f>
        <v>0</v>
      </c>
      <c r="G8149" s="29">
        <f ca="1">IF(E8149&gt;0,(IFERROR(-PMT(Calculator!$G$22/12,Calculator!$G$23*12,Calculator!$G$20),0))-F8149,0)</f>
        <v>0</v>
      </c>
      <c r="H8149" s="29">
        <f t="shared" ca="1" si="512"/>
        <v>0</v>
      </c>
      <c r="I8149" s="29">
        <f t="shared" ca="1" si="510"/>
        <v>0</v>
      </c>
      <c r="J8149" s="30">
        <f>Calculator!$G$40</f>
        <v>6.5000000000000002E-2</v>
      </c>
      <c r="K8149" s="29">
        <f ca="1">IF(C8149&gt;=Calculator!$G$27,IF(DAY($C8149)=1,Calculator!$G$34/2,IF(DAY($C8149)=15,Calculator!$G$34/2,0)),0)</f>
        <v>0</v>
      </c>
      <c r="L8149" s="29">
        <f ca="1">IF(DAY($C8149)=28,IF(H8149=0,0,Calculator!$G$35),0)</f>
        <v>0</v>
      </c>
      <c r="M8149" s="29">
        <f ca="1">IF(I8149&gt;0,IF(DAY($C8149)=1,SUM(INDIRECT("I"&amp;(ROW(C8148)-DAY(C8148))):I8148),0),0)</f>
        <v>0</v>
      </c>
      <c r="N8149" s="29">
        <f ca="1">IF(C8149&lt;Calculator!$G$27,0,IF(C8149=Calculator!$G$27,Calculator!$G$39,IF(H8149-K8149&lt;=0,IF(D8149&gt;Calculator!$G$39,IF(H8149-K8149+E8149+L8149+M8149+Calculator!$G$39&gt;Calculator!$G$39,Calculator!$G$39-(H8149+E8149+L8149+M8149-K8149),Calculator!$G$39),D8149),0)))</f>
        <v>0</v>
      </c>
    </row>
    <row r="8150" spans="1:14" ht="15.75" thickBot="1">
      <c r="A8150" s="33" t="str">
        <f ca="1">IF(C8150=Calculator!$H$27,"F",IF(Daily!D8150+Daily!H8150=0,IF(D8149+H8149&gt;0,"L",""),""))</f>
        <v/>
      </c>
      <c r="B8150" s="34">
        <v>8149</v>
      </c>
      <c r="C8150" s="19">
        <f t="shared" ca="1" si="509"/>
        <v>54079</v>
      </c>
      <c r="D8150" s="29">
        <f t="shared" ca="1" si="511"/>
        <v>0</v>
      </c>
      <c r="E8150" s="29">
        <f ca="1">IF(C8150&lt;Calculator!$D$26,0,IF(DAY($C8150)=1,IF(D8150-Calculator!$G$24&gt;0,Calculator!$G$24,D8150),0))</f>
        <v>0</v>
      </c>
      <c r="F8150" s="29">
        <f ca="1">IF(E8150&gt;0,D8150*Calculator!$G$22/12,0)</f>
        <v>0</v>
      </c>
      <c r="G8150" s="29">
        <f ca="1">IF(E8150&gt;0,(IFERROR(-PMT(Calculator!$G$22/12,Calculator!$G$23*12,Calculator!$G$20),0))-F8150,0)</f>
        <v>0</v>
      </c>
      <c r="H8150" s="29">
        <f t="shared" ca="1" si="512"/>
        <v>0</v>
      </c>
      <c r="I8150" s="29">
        <f t="shared" ca="1" si="510"/>
        <v>0</v>
      </c>
      <c r="J8150" s="30">
        <f>Calculator!$G$40</f>
        <v>6.5000000000000002E-2</v>
      </c>
      <c r="K8150" s="29">
        <f ca="1">IF(C8150&gt;=Calculator!$G$27,IF(DAY($C8150)=1,Calculator!$G$34/2,IF(DAY($C8150)=15,Calculator!$G$34/2,0)),0)</f>
        <v>0</v>
      </c>
      <c r="L8150" s="29">
        <f ca="1">IF(DAY($C8150)=28,IF(H8150=0,0,Calculator!$G$35),0)</f>
        <v>0</v>
      </c>
      <c r="M8150" s="29">
        <f ca="1">IF(I8150&gt;0,IF(DAY($C8150)=1,SUM(INDIRECT("I"&amp;(ROW(C8149)-DAY(C8149))):I8149),0),0)</f>
        <v>0</v>
      </c>
      <c r="N8150" s="29">
        <f ca="1">IF(C8150&lt;Calculator!$G$27,0,IF(C8150=Calculator!$G$27,Calculator!$G$39,IF(H8150-K8150&lt;=0,IF(D8150&gt;Calculator!$G$39,IF(H8150-K8150+E8150+L8150+M8150+Calculator!$G$39&gt;Calculator!$G$39,Calculator!$G$39-(H8150+E8150+L8150+M8150-K8150),Calculator!$G$39),D8150),0)))</f>
        <v>0</v>
      </c>
    </row>
    <row r="8151" spans="1:14" ht="15.75" thickBot="1">
      <c r="A8151" s="33" t="str">
        <f ca="1">IF(C8151=Calculator!$H$27,"F",IF(Daily!D8151+Daily!H8151=0,IF(D8150+H8150&gt;0,"L",""),""))</f>
        <v/>
      </c>
      <c r="B8151" s="34">
        <v>8150</v>
      </c>
      <c r="C8151" s="19">
        <f t="shared" ca="1" si="509"/>
        <v>54080</v>
      </c>
      <c r="D8151" s="29">
        <f t="shared" ca="1" si="511"/>
        <v>0</v>
      </c>
      <c r="E8151" s="29">
        <f ca="1">IF(C8151&lt;Calculator!$D$26,0,IF(DAY($C8151)=1,IF(D8151-Calculator!$G$24&gt;0,Calculator!$G$24,D8151),0))</f>
        <v>0</v>
      </c>
      <c r="F8151" s="29">
        <f ca="1">IF(E8151&gt;0,D8151*Calculator!$G$22/12,0)</f>
        <v>0</v>
      </c>
      <c r="G8151" s="29">
        <f ca="1">IF(E8151&gt;0,(IFERROR(-PMT(Calculator!$G$22/12,Calculator!$G$23*12,Calculator!$G$20),0))-F8151,0)</f>
        <v>0</v>
      </c>
      <c r="H8151" s="29">
        <f t="shared" ca="1" si="512"/>
        <v>0</v>
      </c>
      <c r="I8151" s="29">
        <f t="shared" ca="1" si="510"/>
        <v>0</v>
      </c>
      <c r="J8151" s="30">
        <f>Calculator!$G$40</f>
        <v>6.5000000000000002E-2</v>
      </c>
      <c r="K8151" s="29">
        <f ca="1">IF(C8151&gt;=Calculator!$G$27,IF(DAY($C8151)=1,Calculator!$G$34/2,IF(DAY($C8151)=15,Calculator!$G$34/2,0)),0)</f>
        <v>0</v>
      </c>
      <c r="L8151" s="29">
        <f ca="1">IF(DAY($C8151)=28,IF(H8151=0,0,Calculator!$G$35),0)</f>
        <v>0</v>
      </c>
      <c r="M8151" s="29">
        <f ca="1">IF(I8151&gt;0,IF(DAY($C8151)=1,SUM(INDIRECT("I"&amp;(ROW(C8150)-DAY(C8150))):I8150),0),0)</f>
        <v>0</v>
      </c>
      <c r="N8151" s="29">
        <f ca="1">IF(C8151&lt;Calculator!$G$27,0,IF(C8151=Calculator!$G$27,Calculator!$G$39,IF(H8151-K8151&lt;=0,IF(D8151&gt;Calculator!$G$39,IF(H8151-K8151+E8151+L8151+M8151+Calculator!$G$39&gt;Calculator!$G$39,Calculator!$G$39-(H8151+E8151+L8151+M8151-K8151),Calculator!$G$39),D8151),0)))</f>
        <v>0</v>
      </c>
    </row>
    <row r="8152" spans="1:14" ht="15.75" thickBot="1">
      <c r="A8152" s="33" t="str">
        <f ca="1">IF(C8152=Calculator!$H$27,"F",IF(Daily!D8152+Daily!H8152=0,IF(D8151+H8151&gt;0,"L",""),""))</f>
        <v/>
      </c>
      <c r="B8152" s="34">
        <v>8151</v>
      </c>
      <c r="C8152" s="19">
        <f t="shared" ca="1" si="509"/>
        <v>54081</v>
      </c>
      <c r="D8152" s="29">
        <f t="shared" ca="1" si="511"/>
        <v>0</v>
      </c>
      <c r="E8152" s="29">
        <f ca="1">IF(C8152&lt;Calculator!$D$26,0,IF(DAY($C8152)=1,IF(D8152-Calculator!$G$24&gt;0,Calculator!$G$24,D8152),0))</f>
        <v>0</v>
      </c>
      <c r="F8152" s="29">
        <f ca="1">IF(E8152&gt;0,D8152*Calculator!$G$22/12,0)</f>
        <v>0</v>
      </c>
      <c r="G8152" s="29">
        <f ca="1">IF(E8152&gt;0,(IFERROR(-PMT(Calculator!$G$22/12,Calculator!$G$23*12,Calculator!$G$20),0))-F8152,0)</f>
        <v>0</v>
      </c>
      <c r="H8152" s="29">
        <f t="shared" ca="1" si="512"/>
        <v>0</v>
      </c>
      <c r="I8152" s="29">
        <f t="shared" ca="1" si="510"/>
        <v>0</v>
      </c>
      <c r="J8152" s="30">
        <f>Calculator!$G$40</f>
        <v>6.5000000000000002E-2</v>
      </c>
      <c r="K8152" s="29">
        <f ca="1">IF(C8152&gt;=Calculator!$G$27,IF(DAY($C8152)=1,Calculator!$G$34/2,IF(DAY($C8152)=15,Calculator!$G$34/2,0)),0)</f>
        <v>0</v>
      </c>
      <c r="L8152" s="29">
        <f ca="1">IF(DAY($C8152)=28,IF(H8152=0,0,Calculator!$G$35),0)</f>
        <v>0</v>
      </c>
      <c r="M8152" s="29">
        <f ca="1">IF(I8152&gt;0,IF(DAY($C8152)=1,SUM(INDIRECT("I"&amp;(ROW(C8151)-DAY(C8151))):I8151),0),0)</f>
        <v>0</v>
      </c>
      <c r="N8152" s="29">
        <f ca="1">IF(C8152&lt;Calculator!$G$27,0,IF(C8152=Calculator!$G$27,Calculator!$G$39,IF(H8152-K8152&lt;=0,IF(D8152&gt;Calculator!$G$39,IF(H8152-K8152+E8152+L8152+M8152+Calculator!$G$39&gt;Calculator!$G$39,Calculator!$G$39-(H8152+E8152+L8152+M8152-K8152),Calculator!$G$39),D8152),0)))</f>
        <v>0</v>
      </c>
    </row>
    <row r="8153" spans="1:14" ht="15.75" thickBot="1">
      <c r="A8153" s="33" t="str">
        <f ca="1">IF(C8153=Calculator!$H$27,"F",IF(Daily!D8153+Daily!H8153=0,IF(D8152+H8152&gt;0,"L",""),""))</f>
        <v/>
      </c>
      <c r="B8153" s="34">
        <v>8152</v>
      </c>
      <c r="C8153" s="19">
        <f t="shared" ca="1" si="509"/>
        <v>54082</v>
      </c>
      <c r="D8153" s="29">
        <f t="shared" ca="1" si="511"/>
        <v>0</v>
      </c>
      <c r="E8153" s="29">
        <f ca="1">IF(C8153&lt;Calculator!$D$26,0,IF(DAY($C8153)=1,IF(D8153-Calculator!$G$24&gt;0,Calculator!$G$24,D8153),0))</f>
        <v>0</v>
      </c>
      <c r="F8153" s="29">
        <f ca="1">IF(E8153&gt;0,D8153*Calculator!$G$22/12,0)</f>
        <v>0</v>
      </c>
      <c r="G8153" s="29">
        <f ca="1">IF(E8153&gt;0,(IFERROR(-PMT(Calculator!$G$22/12,Calculator!$G$23*12,Calculator!$G$20),0))-F8153,0)</f>
        <v>0</v>
      </c>
      <c r="H8153" s="29">
        <f t="shared" ca="1" si="512"/>
        <v>0</v>
      </c>
      <c r="I8153" s="29">
        <f t="shared" ca="1" si="510"/>
        <v>0</v>
      </c>
      <c r="J8153" s="30">
        <f>Calculator!$G$40</f>
        <v>6.5000000000000002E-2</v>
      </c>
      <c r="K8153" s="29">
        <f ca="1">IF(C8153&gt;=Calculator!$G$27,IF(DAY($C8153)=1,Calculator!$G$34/2,IF(DAY($C8153)=15,Calculator!$G$34/2,0)),0)</f>
        <v>0</v>
      </c>
      <c r="L8153" s="29">
        <f ca="1">IF(DAY($C8153)=28,IF(H8153=0,0,Calculator!$G$35),0)</f>
        <v>0</v>
      </c>
      <c r="M8153" s="29">
        <f ca="1">IF(I8153&gt;0,IF(DAY($C8153)=1,SUM(INDIRECT("I"&amp;(ROW(C8152)-DAY(C8152))):I8152),0),0)</f>
        <v>0</v>
      </c>
      <c r="N8153" s="29">
        <f ca="1">IF(C8153&lt;Calculator!$G$27,0,IF(C8153=Calculator!$G$27,Calculator!$G$39,IF(H8153-K8153&lt;=0,IF(D8153&gt;Calculator!$G$39,IF(H8153-K8153+E8153+L8153+M8153+Calculator!$G$39&gt;Calculator!$G$39,Calculator!$G$39-(H8153+E8153+L8153+M8153-K8153),Calculator!$G$39),D8153),0)))</f>
        <v>0</v>
      </c>
    </row>
    <row r="8154" spans="1:14" ht="15.75" thickBot="1">
      <c r="A8154" s="33" t="str">
        <f ca="1">IF(C8154=Calculator!$H$27,"F",IF(Daily!D8154+Daily!H8154=0,IF(D8153+H8153&gt;0,"L",""),""))</f>
        <v/>
      </c>
      <c r="B8154" s="34">
        <v>8153</v>
      </c>
      <c r="C8154" s="19">
        <f t="shared" ca="1" si="509"/>
        <v>54083</v>
      </c>
      <c r="D8154" s="29">
        <f t="shared" ca="1" si="511"/>
        <v>0</v>
      </c>
      <c r="E8154" s="29">
        <f ca="1">IF(C8154&lt;Calculator!$D$26,0,IF(DAY($C8154)=1,IF(D8154-Calculator!$G$24&gt;0,Calculator!$G$24,D8154),0))</f>
        <v>0</v>
      </c>
      <c r="F8154" s="29">
        <f ca="1">IF(E8154&gt;0,D8154*Calculator!$G$22/12,0)</f>
        <v>0</v>
      </c>
      <c r="G8154" s="29">
        <f ca="1">IF(E8154&gt;0,(IFERROR(-PMT(Calculator!$G$22/12,Calculator!$G$23*12,Calculator!$G$20),0))-F8154,0)</f>
        <v>0</v>
      </c>
      <c r="H8154" s="29">
        <f t="shared" ca="1" si="512"/>
        <v>0</v>
      </c>
      <c r="I8154" s="29">
        <f t="shared" ca="1" si="510"/>
        <v>0</v>
      </c>
      <c r="J8154" s="30">
        <f>Calculator!$G$40</f>
        <v>6.5000000000000002E-2</v>
      </c>
      <c r="K8154" s="29">
        <f ca="1">IF(C8154&gt;=Calculator!$G$27,IF(DAY($C8154)=1,Calculator!$G$34/2,IF(DAY($C8154)=15,Calculator!$G$34/2,0)),0)</f>
        <v>0</v>
      </c>
      <c r="L8154" s="29">
        <f ca="1">IF(DAY($C8154)=28,IF(H8154=0,0,Calculator!$G$35),0)</f>
        <v>0</v>
      </c>
      <c r="M8154" s="29">
        <f ca="1">IF(I8154&gt;0,IF(DAY($C8154)=1,SUM(INDIRECT("I"&amp;(ROW(C8153)-DAY(C8153))):I8153),0),0)</f>
        <v>0</v>
      </c>
      <c r="N8154" s="29">
        <f ca="1">IF(C8154&lt;Calculator!$G$27,0,IF(C8154=Calculator!$G$27,Calculator!$G$39,IF(H8154-K8154&lt;=0,IF(D8154&gt;Calculator!$G$39,IF(H8154-K8154+E8154+L8154+M8154+Calculator!$G$39&gt;Calculator!$G$39,Calculator!$G$39-(H8154+E8154+L8154+M8154-K8154),Calculator!$G$39),D8154),0)))</f>
        <v>0</v>
      </c>
    </row>
    <row r="8155" spans="1:14" ht="15.75" thickBot="1">
      <c r="A8155" s="33" t="str">
        <f ca="1">IF(C8155=Calculator!$H$27,"F",IF(Daily!D8155+Daily!H8155=0,IF(D8154+H8154&gt;0,"L",""),""))</f>
        <v/>
      </c>
      <c r="B8155" s="34">
        <v>8154</v>
      </c>
      <c r="C8155" s="19">
        <f t="shared" ca="1" si="509"/>
        <v>54084</v>
      </c>
      <c r="D8155" s="29">
        <f t="shared" ca="1" si="511"/>
        <v>0</v>
      </c>
      <c r="E8155" s="29">
        <f ca="1">IF(C8155&lt;Calculator!$D$26,0,IF(DAY($C8155)=1,IF(D8155-Calculator!$G$24&gt;0,Calculator!$G$24,D8155),0))</f>
        <v>0</v>
      </c>
      <c r="F8155" s="29">
        <f ca="1">IF(E8155&gt;0,D8155*Calculator!$G$22/12,0)</f>
        <v>0</v>
      </c>
      <c r="G8155" s="29">
        <f ca="1">IF(E8155&gt;0,(IFERROR(-PMT(Calculator!$G$22/12,Calculator!$G$23*12,Calculator!$G$20),0))-F8155,0)</f>
        <v>0</v>
      </c>
      <c r="H8155" s="29">
        <f t="shared" ca="1" si="512"/>
        <v>0</v>
      </c>
      <c r="I8155" s="29">
        <f t="shared" ca="1" si="510"/>
        <v>0</v>
      </c>
      <c r="J8155" s="30">
        <f>Calculator!$G$40</f>
        <v>6.5000000000000002E-2</v>
      </c>
      <c r="K8155" s="29">
        <f ca="1">IF(C8155&gt;=Calculator!$G$27,IF(DAY($C8155)=1,Calculator!$G$34/2,IF(DAY($C8155)=15,Calculator!$G$34/2,0)),0)</f>
        <v>0</v>
      </c>
      <c r="L8155" s="29">
        <f ca="1">IF(DAY($C8155)=28,IF(H8155=0,0,Calculator!$G$35),0)</f>
        <v>0</v>
      </c>
      <c r="M8155" s="29">
        <f ca="1">IF(I8155&gt;0,IF(DAY($C8155)=1,SUM(INDIRECT("I"&amp;(ROW(C8154)-DAY(C8154))):I8154),0),0)</f>
        <v>0</v>
      </c>
      <c r="N8155" s="29">
        <f ca="1">IF(C8155&lt;Calculator!$G$27,0,IF(C8155=Calculator!$G$27,Calculator!$G$39,IF(H8155-K8155&lt;=0,IF(D8155&gt;Calculator!$G$39,IF(H8155-K8155+E8155+L8155+M8155+Calculator!$G$39&gt;Calculator!$G$39,Calculator!$G$39-(H8155+E8155+L8155+M8155-K8155),Calculator!$G$39),D8155),0)))</f>
        <v>0</v>
      </c>
    </row>
    <row r="8156" spans="1:14" ht="15.75" thickBot="1">
      <c r="A8156" s="33" t="str">
        <f ca="1">IF(C8156=Calculator!$H$27,"F",IF(Daily!D8156+Daily!H8156=0,IF(D8155+H8155&gt;0,"L",""),""))</f>
        <v/>
      </c>
      <c r="B8156" s="34">
        <v>8155</v>
      </c>
      <c r="C8156" s="19">
        <f t="shared" ca="1" si="509"/>
        <v>54085</v>
      </c>
      <c r="D8156" s="29">
        <f t="shared" ca="1" si="511"/>
        <v>0</v>
      </c>
      <c r="E8156" s="29">
        <f ca="1">IF(C8156&lt;Calculator!$D$26,0,IF(DAY($C8156)=1,IF(D8156-Calculator!$G$24&gt;0,Calculator!$G$24,D8156),0))</f>
        <v>0</v>
      </c>
      <c r="F8156" s="29">
        <f ca="1">IF(E8156&gt;0,D8156*Calculator!$G$22/12,0)</f>
        <v>0</v>
      </c>
      <c r="G8156" s="29">
        <f ca="1">IF(E8156&gt;0,(IFERROR(-PMT(Calculator!$G$22/12,Calculator!$G$23*12,Calculator!$G$20),0))-F8156,0)</f>
        <v>0</v>
      </c>
      <c r="H8156" s="29">
        <f t="shared" ca="1" si="512"/>
        <v>0</v>
      </c>
      <c r="I8156" s="29">
        <f t="shared" ca="1" si="510"/>
        <v>0</v>
      </c>
      <c r="J8156" s="30">
        <f>Calculator!$G$40</f>
        <v>6.5000000000000002E-2</v>
      </c>
      <c r="K8156" s="29">
        <f ca="1">IF(C8156&gt;=Calculator!$G$27,IF(DAY($C8156)=1,Calculator!$G$34/2,IF(DAY($C8156)=15,Calculator!$G$34/2,0)),0)</f>
        <v>0</v>
      </c>
      <c r="L8156" s="29">
        <f ca="1">IF(DAY($C8156)=28,IF(H8156=0,0,Calculator!$G$35),0)</f>
        <v>0</v>
      </c>
      <c r="M8156" s="29">
        <f ca="1">IF(I8156&gt;0,IF(DAY($C8156)=1,SUM(INDIRECT("I"&amp;(ROW(C8155)-DAY(C8155))):I8155),0),0)</f>
        <v>0</v>
      </c>
      <c r="N8156" s="29">
        <f ca="1">IF(C8156&lt;Calculator!$G$27,0,IF(C8156=Calculator!$G$27,Calculator!$G$39,IF(H8156-K8156&lt;=0,IF(D8156&gt;Calculator!$G$39,IF(H8156-K8156+E8156+L8156+M8156+Calculator!$G$39&gt;Calculator!$G$39,Calculator!$G$39-(H8156+E8156+L8156+M8156-K8156),Calculator!$G$39),D8156),0)))</f>
        <v>0</v>
      </c>
    </row>
    <row r="8157" spans="1:14" ht="15.75" thickBot="1">
      <c r="A8157" s="33" t="str">
        <f ca="1">IF(C8157=Calculator!$H$27,"F",IF(Daily!D8157+Daily!H8157=0,IF(D8156+H8156&gt;0,"L",""),""))</f>
        <v/>
      </c>
      <c r="B8157" s="34">
        <v>8156</v>
      </c>
      <c r="C8157" s="19">
        <f t="shared" ca="1" si="509"/>
        <v>54086</v>
      </c>
      <c r="D8157" s="29">
        <f t="shared" ca="1" si="511"/>
        <v>0</v>
      </c>
      <c r="E8157" s="29">
        <f ca="1">IF(C8157&lt;Calculator!$D$26,0,IF(DAY($C8157)=1,IF(D8157-Calculator!$G$24&gt;0,Calculator!$G$24,D8157),0))</f>
        <v>0</v>
      </c>
      <c r="F8157" s="29">
        <f ca="1">IF(E8157&gt;0,D8157*Calculator!$G$22/12,0)</f>
        <v>0</v>
      </c>
      <c r="G8157" s="29">
        <f ca="1">IF(E8157&gt;0,(IFERROR(-PMT(Calculator!$G$22/12,Calculator!$G$23*12,Calculator!$G$20),0))-F8157,0)</f>
        <v>0</v>
      </c>
      <c r="H8157" s="29">
        <f t="shared" ca="1" si="512"/>
        <v>0</v>
      </c>
      <c r="I8157" s="29">
        <f t="shared" ca="1" si="510"/>
        <v>0</v>
      </c>
      <c r="J8157" s="30">
        <f>Calculator!$G$40</f>
        <v>6.5000000000000002E-2</v>
      </c>
      <c r="K8157" s="29">
        <f ca="1">IF(C8157&gt;=Calculator!$G$27,IF(DAY($C8157)=1,Calculator!$G$34/2,IF(DAY($C8157)=15,Calculator!$G$34/2,0)),0)</f>
        <v>0</v>
      </c>
      <c r="L8157" s="29">
        <f ca="1">IF(DAY($C8157)=28,IF(H8157=0,0,Calculator!$G$35),0)</f>
        <v>0</v>
      </c>
      <c r="M8157" s="29">
        <f ca="1">IF(I8157&gt;0,IF(DAY($C8157)=1,SUM(INDIRECT("I"&amp;(ROW(C8156)-DAY(C8156))):I8156),0),0)</f>
        <v>0</v>
      </c>
      <c r="N8157" s="29">
        <f ca="1">IF(C8157&lt;Calculator!$G$27,0,IF(C8157=Calculator!$G$27,Calculator!$G$39,IF(H8157-K8157&lt;=0,IF(D8157&gt;Calculator!$G$39,IF(H8157-K8157+E8157+L8157+M8157+Calculator!$G$39&gt;Calculator!$G$39,Calculator!$G$39-(H8157+E8157+L8157+M8157-K8157),Calculator!$G$39),D8157),0)))</f>
        <v>0</v>
      </c>
    </row>
    <row r="8158" spans="1:14" ht="15.75" thickBot="1">
      <c r="A8158" s="33" t="str">
        <f ca="1">IF(C8158=Calculator!$H$27,"F",IF(Daily!D8158+Daily!H8158=0,IF(D8157+H8157&gt;0,"L",""),""))</f>
        <v/>
      </c>
      <c r="B8158" s="34">
        <v>8157</v>
      </c>
      <c r="C8158" s="19">
        <f t="shared" ca="1" si="509"/>
        <v>54087</v>
      </c>
      <c r="D8158" s="29">
        <f t="shared" ca="1" si="511"/>
        <v>0</v>
      </c>
      <c r="E8158" s="29">
        <f ca="1">IF(C8158&lt;Calculator!$D$26,0,IF(DAY($C8158)=1,IF(D8158-Calculator!$G$24&gt;0,Calculator!$G$24,D8158),0))</f>
        <v>0</v>
      </c>
      <c r="F8158" s="29">
        <f ca="1">IF(E8158&gt;0,D8158*Calculator!$G$22/12,0)</f>
        <v>0</v>
      </c>
      <c r="G8158" s="29">
        <f ca="1">IF(E8158&gt;0,(IFERROR(-PMT(Calculator!$G$22/12,Calculator!$G$23*12,Calculator!$G$20),0))-F8158,0)</f>
        <v>0</v>
      </c>
      <c r="H8158" s="29">
        <f t="shared" ca="1" si="512"/>
        <v>0</v>
      </c>
      <c r="I8158" s="29">
        <f t="shared" ca="1" si="510"/>
        <v>0</v>
      </c>
      <c r="J8158" s="30">
        <f>Calculator!$G$40</f>
        <v>6.5000000000000002E-2</v>
      </c>
      <c r="K8158" s="29">
        <f ca="1">IF(C8158&gt;=Calculator!$G$27,IF(DAY($C8158)=1,Calculator!$G$34/2,IF(DAY($C8158)=15,Calculator!$G$34/2,0)),0)</f>
        <v>0</v>
      </c>
      <c r="L8158" s="29">
        <f ca="1">IF(DAY($C8158)=28,IF(H8158=0,0,Calculator!$G$35),0)</f>
        <v>0</v>
      </c>
      <c r="M8158" s="29">
        <f ca="1">IF(I8158&gt;0,IF(DAY($C8158)=1,SUM(INDIRECT("I"&amp;(ROW(C8157)-DAY(C8157))):I8157),0),0)</f>
        <v>0</v>
      </c>
      <c r="N8158" s="29">
        <f ca="1">IF(C8158&lt;Calculator!$G$27,0,IF(C8158=Calculator!$G$27,Calculator!$G$39,IF(H8158-K8158&lt;=0,IF(D8158&gt;Calculator!$G$39,IF(H8158-K8158+E8158+L8158+M8158+Calculator!$G$39&gt;Calculator!$G$39,Calculator!$G$39-(H8158+E8158+L8158+M8158-K8158),Calculator!$G$39),D8158),0)))</f>
        <v>0</v>
      </c>
    </row>
    <row r="8159" spans="1:14" ht="15.75" thickBot="1">
      <c r="A8159" s="33" t="str">
        <f ca="1">IF(C8159=Calculator!$H$27,"F",IF(Daily!D8159+Daily!H8159=0,IF(D8158+H8158&gt;0,"L",""),""))</f>
        <v/>
      </c>
      <c r="B8159" s="34">
        <v>8158</v>
      </c>
      <c r="C8159" s="19">
        <f t="shared" ca="1" si="509"/>
        <v>54088</v>
      </c>
      <c r="D8159" s="29">
        <f t="shared" ca="1" si="511"/>
        <v>0</v>
      </c>
      <c r="E8159" s="29">
        <f ca="1">IF(C8159&lt;Calculator!$D$26,0,IF(DAY($C8159)=1,IF(D8159-Calculator!$G$24&gt;0,Calculator!$G$24,D8159),0))</f>
        <v>0</v>
      </c>
      <c r="F8159" s="29">
        <f ca="1">IF(E8159&gt;0,D8159*Calculator!$G$22/12,0)</f>
        <v>0</v>
      </c>
      <c r="G8159" s="29">
        <f ca="1">IF(E8159&gt;0,(IFERROR(-PMT(Calculator!$G$22/12,Calculator!$G$23*12,Calculator!$G$20),0))-F8159,0)</f>
        <v>0</v>
      </c>
      <c r="H8159" s="29">
        <f t="shared" ca="1" si="512"/>
        <v>0</v>
      </c>
      <c r="I8159" s="29">
        <f t="shared" ca="1" si="510"/>
        <v>0</v>
      </c>
      <c r="J8159" s="30">
        <f>Calculator!$G$40</f>
        <v>6.5000000000000002E-2</v>
      </c>
      <c r="K8159" s="29">
        <f ca="1">IF(C8159&gt;=Calculator!$G$27,IF(DAY($C8159)=1,Calculator!$G$34/2,IF(DAY($C8159)=15,Calculator!$G$34/2,0)),0)</f>
        <v>0</v>
      </c>
      <c r="L8159" s="29">
        <f ca="1">IF(DAY($C8159)=28,IF(H8159=0,0,Calculator!$G$35),0)</f>
        <v>0</v>
      </c>
      <c r="M8159" s="29">
        <f ca="1">IF(I8159&gt;0,IF(DAY($C8159)=1,SUM(INDIRECT("I"&amp;(ROW(C8158)-DAY(C8158))):I8158),0),0)</f>
        <v>0</v>
      </c>
      <c r="N8159" s="29">
        <f ca="1">IF(C8159&lt;Calculator!$G$27,0,IF(C8159=Calculator!$G$27,Calculator!$G$39,IF(H8159-K8159&lt;=0,IF(D8159&gt;Calculator!$G$39,IF(H8159-K8159+E8159+L8159+M8159+Calculator!$G$39&gt;Calculator!$G$39,Calculator!$G$39-(H8159+E8159+L8159+M8159-K8159),Calculator!$G$39),D8159),0)))</f>
        <v>0</v>
      </c>
    </row>
    <row r="8160" spans="1:14" ht="15.75" thickBot="1">
      <c r="A8160" s="33" t="str">
        <f ca="1">IF(C8160=Calculator!$H$27,"F",IF(Daily!D8160+Daily!H8160=0,IF(D8159+H8159&gt;0,"L",""),""))</f>
        <v/>
      </c>
      <c r="B8160" s="34">
        <v>8159</v>
      </c>
      <c r="C8160" s="19">
        <f t="shared" ca="1" si="509"/>
        <v>54089</v>
      </c>
      <c r="D8160" s="29">
        <f t="shared" ca="1" si="511"/>
        <v>0</v>
      </c>
      <c r="E8160" s="29">
        <f ca="1">IF(C8160&lt;Calculator!$D$26,0,IF(DAY($C8160)=1,IF(D8160-Calculator!$G$24&gt;0,Calculator!$G$24,D8160),0))</f>
        <v>0</v>
      </c>
      <c r="F8160" s="29">
        <f ca="1">IF(E8160&gt;0,D8160*Calculator!$G$22/12,0)</f>
        <v>0</v>
      </c>
      <c r="G8160" s="29">
        <f ca="1">IF(E8160&gt;0,(IFERROR(-PMT(Calculator!$G$22/12,Calculator!$G$23*12,Calculator!$G$20),0))-F8160,0)</f>
        <v>0</v>
      </c>
      <c r="H8160" s="29">
        <f t="shared" ca="1" si="512"/>
        <v>0</v>
      </c>
      <c r="I8160" s="29">
        <f t="shared" ca="1" si="510"/>
        <v>0</v>
      </c>
      <c r="J8160" s="30">
        <f>Calculator!$G$40</f>
        <v>6.5000000000000002E-2</v>
      </c>
      <c r="K8160" s="29">
        <f ca="1">IF(C8160&gt;=Calculator!$G$27,IF(DAY($C8160)=1,Calculator!$G$34/2,IF(DAY($C8160)=15,Calculator!$G$34/2,0)),0)</f>
        <v>4500</v>
      </c>
      <c r="L8160" s="29">
        <f ca="1">IF(DAY($C8160)=28,IF(H8160=0,0,Calculator!$G$35),0)</f>
        <v>0</v>
      </c>
      <c r="M8160" s="29">
        <f ca="1">IF(I8160&gt;0,IF(DAY($C8160)=1,SUM(INDIRECT("I"&amp;(ROW(C8159)-DAY(C8159))):I8159),0),0)</f>
        <v>0</v>
      </c>
      <c r="N8160" s="29">
        <f ca="1">IF(C8160&lt;Calculator!$G$27,0,IF(C8160=Calculator!$G$27,Calculator!$G$39,IF(H8160-K8160&lt;=0,IF(D8160&gt;Calculator!$G$39,IF(H8160-K8160+E8160+L8160+M8160+Calculator!$G$39&gt;Calculator!$G$39,Calculator!$G$39-(H8160+E8160+L8160+M8160-K8160),Calculator!$G$39),D8160),0)))</f>
        <v>0</v>
      </c>
    </row>
    <row r="8161" spans="1:14" ht="15.75" thickBot="1">
      <c r="A8161" s="33" t="str">
        <f ca="1">IF(C8161=Calculator!$H$27,"F",IF(Daily!D8161+Daily!H8161=0,IF(D8160+H8160&gt;0,"L",""),""))</f>
        <v/>
      </c>
      <c r="B8161" s="34">
        <v>8160</v>
      </c>
      <c r="C8161" s="19">
        <f t="shared" ca="1" si="509"/>
        <v>54090</v>
      </c>
      <c r="D8161" s="29">
        <f t="shared" ca="1" si="511"/>
        <v>0</v>
      </c>
      <c r="E8161" s="29">
        <f ca="1">IF(C8161&lt;Calculator!$D$26,0,IF(DAY($C8161)=1,IF(D8161-Calculator!$G$24&gt;0,Calculator!$G$24,D8161),0))</f>
        <v>0</v>
      </c>
      <c r="F8161" s="29">
        <f ca="1">IF(E8161&gt;0,D8161*Calculator!$G$22/12,0)</f>
        <v>0</v>
      </c>
      <c r="G8161" s="29">
        <f ca="1">IF(E8161&gt;0,(IFERROR(-PMT(Calculator!$G$22/12,Calculator!$G$23*12,Calculator!$G$20),0))-F8161,0)</f>
        <v>0</v>
      </c>
      <c r="H8161" s="29">
        <f t="shared" ca="1" si="512"/>
        <v>0</v>
      </c>
      <c r="I8161" s="29">
        <f t="shared" ca="1" si="510"/>
        <v>0</v>
      </c>
      <c r="J8161" s="30">
        <f>Calculator!$G$40</f>
        <v>6.5000000000000002E-2</v>
      </c>
      <c r="K8161" s="29">
        <f ca="1">IF(C8161&gt;=Calculator!$G$27,IF(DAY($C8161)=1,Calculator!$G$34/2,IF(DAY($C8161)=15,Calculator!$G$34/2,0)),0)</f>
        <v>0</v>
      </c>
      <c r="L8161" s="29">
        <f ca="1">IF(DAY($C8161)=28,IF(H8161=0,0,Calculator!$G$35),0)</f>
        <v>0</v>
      </c>
      <c r="M8161" s="29">
        <f ca="1">IF(I8161&gt;0,IF(DAY($C8161)=1,SUM(INDIRECT("I"&amp;(ROW(C8160)-DAY(C8160))):I8160),0),0)</f>
        <v>0</v>
      </c>
      <c r="N8161" s="29">
        <f ca="1">IF(C8161&lt;Calculator!$G$27,0,IF(C8161=Calculator!$G$27,Calculator!$G$39,IF(H8161-K8161&lt;=0,IF(D8161&gt;Calculator!$G$39,IF(H8161-K8161+E8161+L8161+M8161+Calculator!$G$39&gt;Calculator!$G$39,Calculator!$G$39-(H8161+E8161+L8161+M8161-K8161),Calculator!$G$39),D8161),0)))</f>
        <v>0</v>
      </c>
    </row>
    <row r="8162" spans="1:14" ht="15.75" thickBot="1">
      <c r="A8162" s="33" t="str">
        <f ca="1">IF(C8162=Calculator!$H$27,"F",IF(Daily!D8162+Daily!H8162=0,IF(D8161+H8161&gt;0,"L",""),""))</f>
        <v/>
      </c>
      <c r="B8162" s="34">
        <v>8161</v>
      </c>
      <c r="C8162" s="19">
        <f t="shared" ca="1" si="509"/>
        <v>54091</v>
      </c>
      <c r="D8162" s="29">
        <f t="shared" ca="1" si="511"/>
        <v>0</v>
      </c>
      <c r="E8162" s="29">
        <f ca="1">IF(C8162&lt;Calculator!$D$26,0,IF(DAY($C8162)=1,IF(D8162-Calculator!$G$24&gt;0,Calculator!$G$24,D8162),0))</f>
        <v>0</v>
      </c>
      <c r="F8162" s="29">
        <f ca="1">IF(E8162&gt;0,D8162*Calculator!$G$22/12,0)</f>
        <v>0</v>
      </c>
      <c r="G8162" s="29">
        <f ca="1">IF(E8162&gt;0,(IFERROR(-PMT(Calculator!$G$22/12,Calculator!$G$23*12,Calculator!$G$20),0))-F8162,0)</f>
        <v>0</v>
      </c>
      <c r="H8162" s="29">
        <f t="shared" ca="1" si="512"/>
        <v>0</v>
      </c>
      <c r="I8162" s="29">
        <f t="shared" ca="1" si="510"/>
        <v>0</v>
      </c>
      <c r="J8162" s="30">
        <f>Calculator!$G$40</f>
        <v>6.5000000000000002E-2</v>
      </c>
      <c r="K8162" s="29">
        <f ca="1">IF(C8162&gt;=Calculator!$G$27,IF(DAY($C8162)=1,Calculator!$G$34/2,IF(DAY($C8162)=15,Calculator!$G$34/2,0)),0)</f>
        <v>0</v>
      </c>
      <c r="L8162" s="29">
        <f ca="1">IF(DAY($C8162)=28,IF(H8162=0,0,Calculator!$G$35),0)</f>
        <v>0</v>
      </c>
      <c r="M8162" s="29">
        <f ca="1">IF(I8162&gt;0,IF(DAY($C8162)=1,SUM(INDIRECT("I"&amp;(ROW(C8161)-DAY(C8161))):I8161),0),0)</f>
        <v>0</v>
      </c>
      <c r="N8162" s="29">
        <f ca="1">IF(C8162&lt;Calculator!$G$27,0,IF(C8162=Calculator!$G$27,Calculator!$G$39,IF(H8162-K8162&lt;=0,IF(D8162&gt;Calculator!$G$39,IF(H8162-K8162+E8162+L8162+M8162+Calculator!$G$39&gt;Calculator!$G$39,Calculator!$G$39-(H8162+E8162+L8162+M8162-K8162),Calculator!$G$39),D8162),0)))</f>
        <v>0</v>
      </c>
    </row>
    <row r="8163" spans="1:14" ht="15.75" thickBot="1">
      <c r="A8163" s="33" t="str">
        <f ca="1">IF(C8163=Calculator!$H$27,"F",IF(Daily!D8163+Daily!H8163=0,IF(D8162+H8162&gt;0,"L",""),""))</f>
        <v/>
      </c>
      <c r="B8163" s="34">
        <v>8162</v>
      </c>
      <c r="C8163" s="19">
        <f t="shared" ca="1" si="509"/>
        <v>54092</v>
      </c>
      <c r="D8163" s="29">
        <f t="shared" ca="1" si="511"/>
        <v>0</v>
      </c>
      <c r="E8163" s="29">
        <f ca="1">IF(C8163&lt;Calculator!$D$26,0,IF(DAY($C8163)=1,IF(D8163-Calculator!$G$24&gt;0,Calculator!$G$24,D8163),0))</f>
        <v>0</v>
      </c>
      <c r="F8163" s="29">
        <f ca="1">IF(E8163&gt;0,D8163*Calculator!$G$22/12,0)</f>
        <v>0</v>
      </c>
      <c r="G8163" s="29">
        <f ca="1">IF(E8163&gt;0,(IFERROR(-PMT(Calculator!$G$22/12,Calculator!$G$23*12,Calculator!$G$20),0))-F8163,0)</f>
        <v>0</v>
      </c>
      <c r="H8163" s="29">
        <f t="shared" ca="1" si="512"/>
        <v>0</v>
      </c>
      <c r="I8163" s="29">
        <f t="shared" ca="1" si="510"/>
        <v>0</v>
      </c>
      <c r="J8163" s="30">
        <f>Calculator!$G$40</f>
        <v>6.5000000000000002E-2</v>
      </c>
      <c r="K8163" s="29">
        <f ca="1">IF(C8163&gt;=Calculator!$G$27,IF(DAY($C8163)=1,Calculator!$G$34/2,IF(DAY($C8163)=15,Calculator!$G$34/2,0)),0)</f>
        <v>0</v>
      </c>
      <c r="L8163" s="29">
        <f ca="1">IF(DAY($C8163)=28,IF(H8163=0,0,Calculator!$G$35),0)</f>
        <v>0</v>
      </c>
      <c r="M8163" s="29">
        <f ca="1">IF(I8163&gt;0,IF(DAY($C8163)=1,SUM(INDIRECT("I"&amp;(ROW(C8162)-DAY(C8162))):I8162),0),0)</f>
        <v>0</v>
      </c>
      <c r="N8163" s="29">
        <f ca="1">IF(C8163&lt;Calculator!$G$27,0,IF(C8163=Calculator!$G$27,Calculator!$G$39,IF(H8163-K8163&lt;=0,IF(D8163&gt;Calculator!$G$39,IF(H8163-K8163+E8163+L8163+M8163+Calculator!$G$39&gt;Calculator!$G$39,Calculator!$G$39-(H8163+E8163+L8163+M8163-K8163),Calculator!$G$39),D8163),0)))</f>
        <v>0</v>
      </c>
    </row>
    <row r="8164" spans="1:14" ht="15.75" thickBot="1">
      <c r="A8164" s="33" t="str">
        <f ca="1">IF(C8164=Calculator!$H$27,"F",IF(Daily!D8164+Daily!H8164=0,IF(D8163+H8163&gt;0,"L",""),""))</f>
        <v/>
      </c>
      <c r="B8164" s="34">
        <v>8163</v>
      </c>
      <c r="C8164" s="19">
        <f t="shared" ca="1" si="509"/>
        <v>54093</v>
      </c>
      <c r="D8164" s="29">
        <f t="shared" ca="1" si="511"/>
        <v>0</v>
      </c>
      <c r="E8164" s="29">
        <f ca="1">IF(C8164&lt;Calculator!$D$26,0,IF(DAY($C8164)=1,IF(D8164-Calculator!$G$24&gt;0,Calculator!$G$24,D8164),0))</f>
        <v>0</v>
      </c>
      <c r="F8164" s="29">
        <f ca="1">IF(E8164&gt;0,D8164*Calculator!$G$22/12,0)</f>
        <v>0</v>
      </c>
      <c r="G8164" s="29">
        <f ca="1">IF(E8164&gt;0,(IFERROR(-PMT(Calculator!$G$22/12,Calculator!$G$23*12,Calculator!$G$20),0))-F8164,0)</f>
        <v>0</v>
      </c>
      <c r="H8164" s="29">
        <f t="shared" ca="1" si="512"/>
        <v>0</v>
      </c>
      <c r="I8164" s="29">
        <f t="shared" ca="1" si="510"/>
        <v>0</v>
      </c>
      <c r="J8164" s="30">
        <f>Calculator!$G$40</f>
        <v>6.5000000000000002E-2</v>
      </c>
      <c r="K8164" s="29">
        <f ca="1">IF(C8164&gt;=Calculator!$G$27,IF(DAY($C8164)=1,Calculator!$G$34/2,IF(DAY($C8164)=15,Calculator!$G$34/2,0)),0)</f>
        <v>0</v>
      </c>
      <c r="L8164" s="29">
        <f ca="1">IF(DAY($C8164)=28,IF(H8164=0,0,Calculator!$G$35),0)</f>
        <v>0</v>
      </c>
      <c r="M8164" s="29">
        <f ca="1">IF(I8164&gt;0,IF(DAY($C8164)=1,SUM(INDIRECT("I"&amp;(ROW(C8163)-DAY(C8163))):I8163),0),0)</f>
        <v>0</v>
      </c>
      <c r="N8164" s="29">
        <f ca="1">IF(C8164&lt;Calculator!$G$27,0,IF(C8164=Calculator!$G$27,Calculator!$G$39,IF(H8164-K8164&lt;=0,IF(D8164&gt;Calculator!$G$39,IF(H8164-K8164+E8164+L8164+M8164+Calculator!$G$39&gt;Calculator!$G$39,Calculator!$G$39-(H8164+E8164+L8164+M8164-K8164),Calculator!$G$39),D8164),0)))</f>
        <v>0</v>
      </c>
    </row>
    <row r="8165" spans="1:14" ht="15.75" thickBot="1">
      <c r="A8165" s="33" t="str">
        <f ca="1">IF(C8165=Calculator!$H$27,"F",IF(Daily!D8165+Daily!H8165=0,IF(D8164+H8164&gt;0,"L",""),""))</f>
        <v/>
      </c>
      <c r="B8165" s="34">
        <v>8164</v>
      </c>
      <c r="C8165" s="19">
        <f t="shared" ca="1" si="509"/>
        <v>54094</v>
      </c>
      <c r="D8165" s="29">
        <f t="shared" ca="1" si="511"/>
        <v>0</v>
      </c>
      <c r="E8165" s="29">
        <f ca="1">IF(C8165&lt;Calculator!$D$26,0,IF(DAY($C8165)=1,IF(D8165-Calculator!$G$24&gt;0,Calculator!$G$24,D8165),0))</f>
        <v>0</v>
      </c>
      <c r="F8165" s="29">
        <f ca="1">IF(E8165&gt;0,D8165*Calculator!$G$22/12,0)</f>
        <v>0</v>
      </c>
      <c r="G8165" s="29">
        <f ca="1">IF(E8165&gt;0,(IFERROR(-PMT(Calculator!$G$22/12,Calculator!$G$23*12,Calculator!$G$20),0))-F8165,0)</f>
        <v>0</v>
      </c>
      <c r="H8165" s="29">
        <f t="shared" ca="1" si="512"/>
        <v>0</v>
      </c>
      <c r="I8165" s="29">
        <f t="shared" ca="1" si="510"/>
        <v>0</v>
      </c>
      <c r="J8165" s="30">
        <f>Calculator!$G$40</f>
        <v>6.5000000000000002E-2</v>
      </c>
      <c r="K8165" s="29">
        <f ca="1">IF(C8165&gt;=Calculator!$G$27,IF(DAY($C8165)=1,Calculator!$G$34/2,IF(DAY($C8165)=15,Calculator!$G$34/2,0)),0)</f>
        <v>0</v>
      </c>
      <c r="L8165" s="29">
        <f ca="1">IF(DAY($C8165)=28,IF(H8165=0,0,Calculator!$G$35),0)</f>
        <v>0</v>
      </c>
      <c r="M8165" s="29">
        <f ca="1">IF(I8165&gt;0,IF(DAY($C8165)=1,SUM(INDIRECT("I"&amp;(ROW(C8164)-DAY(C8164))):I8164),0),0)</f>
        <v>0</v>
      </c>
      <c r="N8165" s="29">
        <f ca="1">IF(C8165&lt;Calculator!$G$27,0,IF(C8165=Calculator!$G$27,Calculator!$G$39,IF(H8165-K8165&lt;=0,IF(D8165&gt;Calculator!$G$39,IF(H8165-K8165+E8165+L8165+M8165+Calculator!$G$39&gt;Calculator!$G$39,Calculator!$G$39-(H8165+E8165+L8165+M8165-K8165),Calculator!$G$39),D8165),0)))</f>
        <v>0</v>
      </c>
    </row>
    <row r="8166" spans="1:14" ht="15.75" thickBot="1">
      <c r="A8166" s="33" t="str">
        <f ca="1">IF(C8166=Calculator!$H$27,"F",IF(Daily!D8166+Daily!H8166=0,IF(D8165+H8165&gt;0,"L",""),""))</f>
        <v/>
      </c>
      <c r="B8166" s="34">
        <v>8165</v>
      </c>
      <c r="C8166" s="19">
        <f t="shared" ca="1" si="509"/>
        <v>54095</v>
      </c>
      <c r="D8166" s="29">
        <f t="shared" ca="1" si="511"/>
        <v>0</v>
      </c>
      <c r="E8166" s="29">
        <f ca="1">IF(C8166&lt;Calculator!$D$26,0,IF(DAY($C8166)=1,IF(D8166-Calculator!$G$24&gt;0,Calculator!$G$24,D8166),0))</f>
        <v>0</v>
      </c>
      <c r="F8166" s="29">
        <f ca="1">IF(E8166&gt;0,D8166*Calculator!$G$22/12,0)</f>
        <v>0</v>
      </c>
      <c r="G8166" s="29">
        <f ca="1">IF(E8166&gt;0,(IFERROR(-PMT(Calculator!$G$22/12,Calculator!$G$23*12,Calculator!$G$20),0))-F8166,0)</f>
        <v>0</v>
      </c>
      <c r="H8166" s="29">
        <f t="shared" ca="1" si="512"/>
        <v>0</v>
      </c>
      <c r="I8166" s="29">
        <f t="shared" ca="1" si="510"/>
        <v>0</v>
      </c>
      <c r="J8166" s="30">
        <f>Calculator!$G$40</f>
        <v>6.5000000000000002E-2</v>
      </c>
      <c r="K8166" s="29">
        <f ca="1">IF(C8166&gt;=Calculator!$G$27,IF(DAY($C8166)=1,Calculator!$G$34/2,IF(DAY($C8166)=15,Calculator!$G$34/2,0)),0)</f>
        <v>0</v>
      </c>
      <c r="L8166" s="29">
        <f ca="1">IF(DAY($C8166)=28,IF(H8166=0,0,Calculator!$G$35),0)</f>
        <v>0</v>
      </c>
      <c r="M8166" s="29">
        <f ca="1">IF(I8166&gt;0,IF(DAY($C8166)=1,SUM(INDIRECT("I"&amp;(ROW(C8165)-DAY(C8165))):I8165),0),0)</f>
        <v>0</v>
      </c>
      <c r="N8166" s="29">
        <f ca="1">IF(C8166&lt;Calculator!$G$27,0,IF(C8166=Calculator!$G$27,Calculator!$G$39,IF(H8166-K8166&lt;=0,IF(D8166&gt;Calculator!$G$39,IF(H8166-K8166+E8166+L8166+M8166+Calculator!$G$39&gt;Calculator!$G$39,Calculator!$G$39-(H8166+E8166+L8166+M8166-K8166),Calculator!$G$39),D8166),0)))</f>
        <v>0</v>
      </c>
    </row>
    <row r="8167" spans="1:14" ht="15.75" thickBot="1">
      <c r="A8167" s="33" t="str">
        <f ca="1">IF(C8167=Calculator!$H$27,"F",IF(Daily!D8167+Daily!H8167=0,IF(D8166+H8166&gt;0,"L",""),""))</f>
        <v/>
      </c>
      <c r="B8167" s="34">
        <v>8166</v>
      </c>
      <c r="C8167" s="19">
        <f t="shared" ca="1" si="509"/>
        <v>54096</v>
      </c>
      <c r="D8167" s="29">
        <f t="shared" ca="1" si="511"/>
        <v>0</v>
      </c>
      <c r="E8167" s="29">
        <f ca="1">IF(C8167&lt;Calculator!$D$26,0,IF(DAY($C8167)=1,IF(D8167-Calculator!$G$24&gt;0,Calculator!$G$24,D8167),0))</f>
        <v>0</v>
      </c>
      <c r="F8167" s="29">
        <f ca="1">IF(E8167&gt;0,D8167*Calculator!$G$22/12,0)</f>
        <v>0</v>
      </c>
      <c r="G8167" s="29">
        <f ca="1">IF(E8167&gt;0,(IFERROR(-PMT(Calculator!$G$22/12,Calculator!$G$23*12,Calculator!$G$20),0))-F8167,0)</f>
        <v>0</v>
      </c>
      <c r="H8167" s="29">
        <f t="shared" ca="1" si="512"/>
        <v>0</v>
      </c>
      <c r="I8167" s="29">
        <f t="shared" ca="1" si="510"/>
        <v>0</v>
      </c>
      <c r="J8167" s="30">
        <f>Calculator!$G$40</f>
        <v>6.5000000000000002E-2</v>
      </c>
      <c r="K8167" s="29">
        <f ca="1">IF(C8167&gt;=Calculator!$G$27,IF(DAY($C8167)=1,Calculator!$G$34/2,IF(DAY($C8167)=15,Calculator!$G$34/2,0)),0)</f>
        <v>0</v>
      </c>
      <c r="L8167" s="29">
        <f ca="1">IF(DAY($C8167)=28,IF(H8167=0,0,Calculator!$G$35),0)</f>
        <v>0</v>
      </c>
      <c r="M8167" s="29">
        <f ca="1">IF(I8167&gt;0,IF(DAY($C8167)=1,SUM(INDIRECT("I"&amp;(ROW(C8166)-DAY(C8166))):I8166),0),0)</f>
        <v>0</v>
      </c>
      <c r="N8167" s="29">
        <f ca="1">IF(C8167&lt;Calculator!$G$27,0,IF(C8167=Calculator!$G$27,Calculator!$G$39,IF(H8167-K8167&lt;=0,IF(D8167&gt;Calculator!$G$39,IF(H8167-K8167+E8167+L8167+M8167+Calculator!$G$39&gt;Calculator!$G$39,Calculator!$G$39-(H8167+E8167+L8167+M8167-K8167),Calculator!$G$39),D8167),0)))</f>
        <v>0</v>
      </c>
    </row>
    <row r="8168" spans="1:14" ht="15.75" thickBot="1">
      <c r="A8168" s="33" t="str">
        <f ca="1">IF(C8168=Calculator!$H$27,"F",IF(Daily!D8168+Daily!H8168=0,IF(D8167+H8167&gt;0,"L",""),""))</f>
        <v/>
      </c>
      <c r="B8168" s="34">
        <v>8167</v>
      </c>
      <c r="C8168" s="19">
        <f t="shared" ca="1" si="509"/>
        <v>54097</v>
      </c>
      <c r="D8168" s="29">
        <f t="shared" ca="1" si="511"/>
        <v>0</v>
      </c>
      <c r="E8168" s="29">
        <f ca="1">IF(C8168&lt;Calculator!$D$26,0,IF(DAY($C8168)=1,IF(D8168-Calculator!$G$24&gt;0,Calculator!$G$24,D8168),0))</f>
        <v>0</v>
      </c>
      <c r="F8168" s="29">
        <f ca="1">IF(E8168&gt;0,D8168*Calculator!$G$22/12,0)</f>
        <v>0</v>
      </c>
      <c r="G8168" s="29">
        <f ca="1">IF(E8168&gt;0,(IFERROR(-PMT(Calculator!$G$22/12,Calculator!$G$23*12,Calculator!$G$20),0))-F8168,0)</f>
        <v>0</v>
      </c>
      <c r="H8168" s="29">
        <f t="shared" ca="1" si="512"/>
        <v>0</v>
      </c>
      <c r="I8168" s="29">
        <f t="shared" ca="1" si="510"/>
        <v>0</v>
      </c>
      <c r="J8168" s="30">
        <f>Calculator!$G$40</f>
        <v>6.5000000000000002E-2</v>
      </c>
      <c r="K8168" s="29">
        <f ca="1">IF(C8168&gt;=Calculator!$G$27,IF(DAY($C8168)=1,Calculator!$G$34/2,IF(DAY($C8168)=15,Calculator!$G$34/2,0)),0)</f>
        <v>0</v>
      </c>
      <c r="L8168" s="29">
        <f ca="1">IF(DAY($C8168)=28,IF(H8168=0,0,Calculator!$G$35),0)</f>
        <v>0</v>
      </c>
      <c r="M8168" s="29">
        <f ca="1">IF(I8168&gt;0,IF(DAY($C8168)=1,SUM(INDIRECT("I"&amp;(ROW(C8167)-DAY(C8167))):I8167),0),0)</f>
        <v>0</v>
      </c>
      <c r="N8168" s="29">
        <f ca="1">IF(C8168&lt;Calculator!$G$27,0,IF(C8168=Calculator!$G$27,Calculator!$G$39,IF(H8168-K8168&lt;=0,IF(D8168&gt;Calculator!$G$39,IF(H8168-K8168+E8168+L8168+M8168+Calculator!$G$39&gt;Calculator!$G$39,Calculator!$G$39-(H8168+E8168+L8168+M8168-K8168),Calculator!$G$39),D8168),0)))</f>
        <v>0</v>
      </c>
    </row>
    <row r="8169" spans="1:14" ht="15.75" thickBot="1">
      <c r="A8169" s="33" t="str">
        <f ca="1">IF(C8169=Calculator!$H$27,"F",IF(Daily!D8169+Daily!H8169=0,IF(D8168+H8168&gt;0,"L",""),""))</f>
        <v/>
      </c>
      <c r="B8169" s="34">
        <v>8168</v>
      </c>
      <c r="C8169" s="19">
        <f t="shared" ca="1" si="509"/>
        <v>54098</v>
      </c>
      <c r="D8169" s="29">
        <f t="shared" ca="1" si="511"/>
        <v>0</v>
      </c>
      <c r="E8169" s="29">
        <f ca="1">IF(C8169&lt;Calculator!$D$26,0,IF(DAY($C8169)=1,IF(D8169-Calculator!$G$24&gt;0,Calculator!$G$24,D8169),0))</f>
        <v>0</v>
      </c>
      <c r="F8169" s="29">
        <f ca="1">IF(E8169&gt;0,D8169*Calculator!$G$22/12,0)</f>
        <v>0</v>
      </c>
      <c r="G8169" s="29">
        <f ca="1">IF(E8169&gt;0,(IFERROR(-PMT(Calculator!$G$22/12,Calculator!$G$23*12,Calculator!$G$20),0))-F8169,0)</f>
        <v>0</v>
      </c>
      <c r="H8169" s="29">
        <f t="shared" ca="1" si="512"/>
        <v>0</v>
      </c>
      <c r="I8169" s="29">
        <f t="shared" ca="1" si="510"/>
        <v>0</v>
      </c>
      <c r="J8169" s="30">
        <f>Calculator!$G$40</f>
        <v>6.5000000000000002E-2</v>
      </c>
      <c r="K8169" s="29">
        <f ca="1">IF(C8169&gt;=Calculator!$G$27,IF(DAY($C8169)=1,Calculator!$G$34/2,IF(DAY($C8169)=15,Calculator!$G$34/2,0)),0)</f>
        <v>0</v>
      </c>
      <c r="L8169" s="29">
        <f ca="1">IF(DAY($C8169)=28,IF(H8169=0,0,Calculator!$G$35),0)</f>
        <v>0</v>
      </c>
      <c r="M8169" s="29">
        <f ca="1">IF(I8169&gt;0,IF(DAY($C8169)=1,SUM(INDIRECT("I"&amp;(ROW(C8168)-DAY(C8168))):I8168),0),0)</f>
        <v>0</v>
      </c>
      <c r="N8169" s="29">
        <f ca="1">IF(C8169&lt;Calculator!$G$27,0,IF(C8169=Calculator!$G$27,Calculator!$G$39,IF(H8169-K8169&lt;=0,IF(D8169&gt;Calculator!$G$39,IF(H8169-K8169+E8169+L8169+M8169+Calculator!$G$39&gt;Calculator!$G$39,Calculator!$G$39-(H8169+E8169+L8169+M8169-K8169),Calculator!$G$39),D8169),0)))</f>
        <v>0</v>
      </c>
    </row>
    <row r="8170" spans="1:14" ht="15.75" thickBot="1">
      <c r="A8170" s="33" t="str">
        <f ca="1">IF(C8170=Calculator!$H$27,"F",IF(Daily!D8170+Daily!H8170=0,IF(D8169+H8169&gt;0,"L",""),""))</f>
        <v/>
      </c>
      <c r="B8170" s="34">
        <v>8169</v>
      </c>
      <c r="C8170" s="19">
        <f t="shared" ca="1" si="509"/>
        <v>54099</v>
      </c>
      <c r="D8170" s="29">
        <f t="shared" ca="1" si="511"/>
        <v>0</v>
      </c>
      <c r="E8170" s="29">
        <f ca="1">IF(C8170&lt;Calculator!$D$26,0,IF(DAY($C8170)=1,IF(D8170-Calculator!$G$24&gt;0,Calculator!$G$24,D8170),0))</f>
        <v>0</v>
      </c>
      <c r="F8170" s="29">
        <f ca="1">IF(E8170&gt;0,D8170*Calculator!$G$22/12,0)</f>
        <v>0</v>
      </c>
      <c r="G8170" s="29">
        <f ca="1">IF(E8170&gt;0,(IFERROR(-PMT(Calculator!$G$22/12,Calculator!$G$23*12,Calculator!$G$20),0))-F8170,0)</f>
        <v>0</v>
      </c>
      <c r="H8170" s="29">
        <f t="shared" ca="1" si="512"/>
        <v>0</v>
      </c>
      <c r="I8170" s="29">
        <f t="shared" ca="1" si="510"/>
        <v>0</v>
      </c>
      <c r="J8170" s="30">
        <f>Calculator!$G$40</f>
        <v>6.5000000000000002E-2</v>
      </c>
      <c r="K8170" s="29">
        <f ca="1">IF(C8170&gt;=Calculator!$G$27,IF(DAY($C8170)=1,Calculator!$G$34/2,IF(DAY($C8170)=15,Calculator!$G$34/2,0)),0)</f>
        <v>0</v>
      </c>
      <c r="L8170" s="29">
        <f ca="1">IF(DAY($C8170)=28,IF(H8170=0,0,Calculator!$G$35),0)</f>
        <v>0</v>
      </c>
      <c r="M8170" s="29">
        <f ca="1">IF(I8170&gt;0,IF(DAY($C8170)=1,SUM(INDIRECT("I"&amp;(ROW(C8169)-DAY(C8169))):I8169),0),0)</f>
        <v>0</v>
      </c>
      <c r="N8170" s="29">
        <f ca="1">IF(C8170&lt;Calculator!$G$27,0,IF(C8170=Calculator!$G$27,Calculator!$G$39,IF(H8170-K8170&lt;=0,IF(D8170&gt;Calculator!$G$39,IF(H8170-K8170+E8170+L8170+M8170+Calculator!$G$39&gt;Calculator!$G$39,Calculator!$G$39-(H8170+E8170+L8170+M8170-K8170),Calculator!$G$39),D8170),0)))</f>
        <v>0</v>
      </c>
    </row>
    <row r="8171" spans="1:14" ht="15.75" thickBot="1">
      <c r="A8171" s="33" t="str">
        <f ca="1">IF(C8171=Calculator!$H$27,"F",IF(Daily!D8171+Daily!H8171=0,IF(D8170+H8170&gt;0,"L",""),""))</f>
        <v/>
      </c>
      <c r="B8171" s="34">
        <v>8170</v>
      </c>
      <c r="C8171" s="19">
        <f t="shared" ca="1" si="509"/>
        <v>54100</v>
      </c>
      <c r="D8171" s="29">
        <f t="shared" ca="1" si="511"/>
        <v>0</v>
      </c>
      <c r="E8171" s="29">
        <f ca="1">IF(C8171&lt;Calculator!$D$26,0,IF(DAY($C8171)=1,IF(D8171-Calculator!$G$24&gt;0,Calculator!$G$24,D8171),0))</f>
        <v>0</v>
      </c>
      <c r="F8171" s="29">
        <f ca="1">IF(E8171&gt;0,D8171*Calculator!$G$22/12,0)</f>
        <v>0</v>
      </c>
      <c r="G8171" s="29">
        <f ca="1">IF(E8171&gt;0,(IFERROR(-PMT(Calculator!$G$22/12,Calculator!$G$23*12,Calculator!$G$20),0))-F8171,0)</f>
        <v>0</v>
      </c>
      <c r="H8171" s="29">
        <f t="shared" ca="1" si="512"/>
        <v>0</v>
      </c>
      <c r="I8171" s="29">
        <f t="shared" ca="1" si="510"/>
        <v>0</v>
      </c>
      <c r="J8171" s="30">
        <f>Calculator!$G$40</f>
        <v>6.5000000000000002E-2</v>
      </c>
      <c r="K8171" s="29">
        <f ca="1">IF(C8171&gt;=Calculator!$G$27,IF(DAY($C8171)=1,Calculator!$G$34/2,IF(DAY($C8171)=15,Calculator!$G$34/2,0)),0)</f>
        <v>0</v>
      </c>
      <c r="L8171" s="29">
        <f ca="1">IF(DAY($C8171)=28,IF(H8171=0,0,Calculator!$G$35),0)</f>
        <v>0</v>
      </c>
      <c r="M8171" s="29">
        <f ca="1">IF(I8171&gt;0,IF(DAY($C8171)=1,SUM(INDIRECT("I"&amp;(ROW(C8170)-DAY(C8170))):I8170),0),0)</f>
        <v>0</v>
      </c>
      <c r="N8171" s="29">
        <f ca="1">IF(C8171&lt;Calculator!$G$27,0,IF(C8171=Calculator!$G$27,Calculator!$G$39,IF(H8171-K8171&lt;=0,IF(D8171&gt;Calculator!$G$39,IF(H8171-K8171+E8171+L8171+M8171+Calculator!$G$39&gt;Calculator!$G$39,Calculator!$G$39-(H8171+E8171+L8171+M8171-K8171),Calculator!$G$39),D8171),0)))</f>
        <v>0</v>
      </c>
    </row>
    <row r="8172" spans="1:14" ht="15.75" thickBot="1">
      <c r="A8172" s="33" t="str">
        <f ca="1">IF(C8172=Calculator!$H$27,"F",IF(Daily!D8172+Daily!H8172=0,IF(D8171+H8171&gt;0,"L",""),""))</f>
        <v/>
      </c>
      <c r="B8172" s="34">
        <v>8171</v>
      </c>
      <c r="C8172" s="19">
        <f t="shared" ca="1" si="509"/>
        <v>54101</v>
      </c>
      <c r="D8172" s="29">
        <f t="shared" ca="1" si="511"/>
        <v>0</v>
      </c>
      <c r="E8172" s="29">
        <f ca="1">IF(C8172&lt;Calculator!$D$26,0,IF(DAY($C8172)=1,IF(D8172-Calculator!$G$24&gt;0,Calculator!$G$24,D8172),0))</f>
        <v>0</v>
      </c>
      <c r="F8172" s="29">
        <f ca="1">IF(E8172&gt;0,D8172*Calculator!$G$22/12,0)</f>
        <v>0</v>
      </c>
      <c r="G8172" s="29">
        <f ca="1">IF(E8172&gt;0,(IFERROR(-PMT(Calculator!$G$22/12,Calculator!$G$23*12,Calculator!$G$20),0))-F8172,0)</f>
        <v>0</v>
      </c>
      <c r="H8172" s="29">
        <f t="shared" ca="1" si="512"/>
        <v>0</v>
      </c>
      <c r="I8172" s="29">
        <f t="shared" ca="1" si="510"/>
        <v>0</v>
      </c>
      <c r="J8172" s="30">
        <f>Calculator!$G$40</f>
        <v>6.5000000000000002E-2</v>
      </c>
      <c r="K8172" s="29">
        <f ca="1">IF(C8172&gt;=Calculator!$G$27,IF(DAY($C8172)=1,Calculator!$G$34/2,IF(DAY($C8172)=15,Calculator!$G$34/2,0)),0)</f>
        <v>0</v>
      </c>
      <c r="L8172" s="29">
        <f ca="1">IF(DAY($C8172)=28,IF(H8172=0,0,Calculator!$G$35),0)</f>
        <v>0</v>
      </c>
      <c r="M8172" s="29">
        <f ca="1">IF(I8172&gt;0,IF(DAY($C8172)=1,SUM(INDIRECT("I"&amp;(ROW(C8171)-DAY(C8171))):I8171),0),0)</f>
        <v>0</v>
      </c>
      <c r="N8172" s="29">
        <f ca="1">IF(C8172&lt;Calculator!$G$27,0,IF(C8172=Calculator!$G$27,Calculator!$G$39,IF(H8172-K8172&lt;=0,IF(D8172&gt;Calculator!$G$39,IF(H8172-K8172+E8172+L8172+M8172+Calculator!$G$39&gt;Calculator!$G$39,Calculator!$G$39-(H8172+E8172+L8172+M8172-K8172),Calculator!$G$39),D8172),0)))</f>
        <v>0</v>
      </c>
    </row>
    <row r="8173" spans="1:14" ht="15.75" thickBot="1">
      <c r="A8173" s="33" t="str">
        <f ca="1">IF(C8173=Calculator!$H$27,"F",IF(Daily!D8173+Daily!H8173=0,IF(D8172+H8172&gt;0,"L",""),""))</f>
        <v/>
      </c>
      <c r="B8173" s="34">
        <v>8172</v>
      </c>
      <c r="C8173" s="19">
        <f t="shared" ca="1" si="509"/>
        <v>54102</v>
      </c>
      <c r="D8173" s="29">
        <f t="shared" ca="1" si="511"/>
        <v>0</v>
      </c>
      <c r="E8173" s="29">
        <f ca="1">IF(C8173&lt;Calculator!$D$26,0,IF(DAY($C8173)=1,IF(D8173-Calculator!$G$24&gt;0,Calculator!$G$24,D8173),0))</f>
        <v>0</v>
      </c>
      <c r="F8173" s="29">
        <f ca="1">IF(E8173&gt;0,D8173*Calculator!$G$22/12,0)</f>
        <v>0</v>
      </c>
      <c r="G8173" s="29">
        <f ca="1">IF(E8173&gt;0,(IFERROR(-PMT(Calculator!$G$22/12,Calculator!$G$23*12,Calculator!$G$20),0))-F8173,0)</f>
        <v>0</v>
      </c>
      <c r="H8173" s="29">
        <f t="shared" ca="1" si="512"/>
        <v>0</v>
      </c>
      <c r="I8173" s="29">
        <f t="shared" ca="1" si="510"/>
        <v>0</v>
      </c>
      <c r="J8173" s="30">
        <f>Calculator!$G$40</f>
        <v>6.5000000000000002E-2</v>
      </c>
      <c r="K8173" s="29">
        <f ca="1">IF(C8173&gt;=Calculator!$G$27,IF(DAY($C8173)=1,Calculator!$G$34/2,IF(DAY($C8173)=15,Calculator!$G$34/2,0)),0)</f>
        <v>0</v>
      </c>
      <c r="L8173" s="29">
        <f ca="1">IF(DAY($C8173)=28,IF(H8173=0,0,Calculator!$G$35),0)</f>
        <v>0</v>
      </c>
      <c r="M8173" s="29">
        <f ca="1">IF(I8173&gt;0,IF(DAY($C8173)=1,SUM(INDIRECT("I"&amp;(ROW(C8172)-DAY(C8172))):I8172),0),0)</f>
        <v>0</v>
      </c>
      <c r="N8173" s="29">
        <f ca="1">IF(C8173&lt;Calculator!$G$27,0,IF(C8173=Calculator!$G$27,Calculator!$G$39,IF(H8173-K8173&lt;=0,IF(D8173&gt;Calculator!$G$39,IF(H8173-K8173+E8173+L8173+M8173+Calculator!$G$39&gt;Calculator!$G$39,Calculator!$G$39-(H8173+E8173+L8173+M8173-K8173),Calculator!$G$39),D8173),0)))</f>
        <v>0</v>
      </c>
    </row>
    <row r="8174" spans="1:14" ht="15.75" thickBot="1">
      <c r="A8174" s="33" t="str">
        <f ca="1">IF(C8174=Calculator!$H$27,"F",IF(Daily!D8174+Daily!H8174=0,IF(D8173+H8173&gt;0,"L",""),""))</f>
        <v/>
      </c>
      <c r="B8174" s="34">
        <v>8173</v>
      </c>
      <c r="C8174" s="19">
        <f t="shared" ca="1" si="509"/>
        <v>54103</v>
      </c>
      <c r="D8174" s="29">
        <f t="shared" ca="1" si="511"/>
        <v>0</v>
      </c>
      <c r="E8174" s="29">
        <f ca="1">IF(C8174&lt;Calculator!$D$26,0,IF(DAY($C8174)=1,IF(D8174-Calculator!$G$24&gt;0,Calculator!$G$24,D8174),0))</f>
        <v>0</v>
      </c>
      <c r="F8174" s="29">
        <f ca="1">IF(E8174&gt;0,D8174*Calculator!$G$22/12,0)</f>
        <v>0</v>
      </c>
      <c r="G8174" s="29">
        <f ca="1">IF(E8174&gt;0,(IFERROR(-PMT(Calculator!$G$22/12,Calculator!$G$23*12,Calculator!$G$20),0))-F8174,0)</f>
        <v>0</v>
      </c>
      <c r="H8174" s="29">
        <f t="shared" ca="1" si="512"/>
        <v>0</v>
      </c>
      <c r="I8174" s="29">
        <f t="shared" ca="1" si="510"/>
        <v>0</v>
      </c>
      <c r="J8174" s="30">
        <f>Calculator!$G$40</f>
        <v>6.5000000000000002E-2</v>
      </c>
      <c r="K8174" s="29">
        <f ca="1">IF(C8174&gt;=Calculator!$G$27,IF(DAY($C8174)=1,Calculator!$G$34/2,IF(DAY($C8174)=15,Calculator!$G$34/2,0)),0)</f>
        <v>4500</v>
      </c>
      <c r="L8174" s="29">
        <f ca="1">IF(DAY($C8174)=28,IF(H8174=0,0,Calculator!$G$35),0)</f>
        <v>0</v>
      </c>
      <c r="M8174" s="29">
        <f ca="1">IF(I8174&gt;0,IF(DAY($C8174)=1,SUM(INDIRECT("I"&amp;(ROW(C8173)-DAY(C8173))):I8173),0),0)</f>
        <v>0</v>
      </c>
      <c r="N8174" s="29">
        <f ca="1">IF(C8174&lt;Calculator!$G$27,0,IF(C8174=Calculator!$G$27,Calculator!$G$39,IF(H8174-K8174&lt;=0,IF(D8174&gt;Calculator!$G$39,IF(H8174-K8174+E8174+L8174+M8174+Calculator!$G$39&gt;Calculator!$G$39,Calculator!$G$39-(H8174+E8174+L8174+M8174-K8174),Calculator!$G$39),D8174),0)))</f>
        <v>0</v>
      </c>
    </row>
    <row r="8175" spans="1:14" ht="15.75" thickBot="1">
      <c r="A8175" s="33" t="str">
        <f ca="1">IF(C8175=Calculator!$H$27,"F",IF(Daily!D8175+Daily!H8175=0,IF(D8174+H8174&gt;0,"L",""),""))</f>
        <v/>
      </c>
      <c r="B8175" s="34">
        <v>8174</v>
      </c>
      <c r="C8175" s="19">
        <f t="shared" ca="1" si="509"/>
        <v>54104</v>
      </c>
      <c r="D8175" s="29">
        <f t="shared" ca="1" si="511"/>
        <v>0</v>
      </c>
      <c r="E8175" s="29">
        <f ca="1">IF(C8175&lt;Calculator!$D$26,0,IF(DAY($C8175)=1,IF(D8175-Calculator!$G$24&gt;0,Calculator!$G$24,D8175),0))</f>
        <v>0</v>
      </c>
      <c r="F8175" s="29">
        <f ca="1">IF(E8175&gt;0,D8175*Calculator!$G$22/12,0)</f>
        <v>0</v>
      </c>
      <c r="G8175" s="29">
        <f ca="1">IF(E8175&gt;0,(IFERROR(-PMT(Calculator!$G$22/12,Calculator!$G$23*12,Calculator!$G$20),0))-F8175,0)</f>
        <v>0</v>
      </c>
      <c r="H8175" s="29">
        <f t="shared" ca="1" si="512"/>
        <v>0</v>
      </c>
      <c r="I8175" s="29">
        <f t="shared" ca="1" si="510"/>
        <v>0</v>
      </c>
      <c r="J8175" s="30">
        <f>Calculator!$G$40</f>
        <v>6.5000000000000002E-2</v>
      </c>
      <c r="K8175" s="29">
        <f ca="1">IF(C8175&gt;=Calculator!$G$27,IF(DAY($C8175)=1,Calculator!$G$34/2,IF(DAY($C8175)=15,Calculator!$G$34/2,0)),0)</f>
        <v>0</v>
      </c>
      <c r="L8175" s="29">
        <f ca="1">IF(DAY($C8175)=28,IF(H8175=0,0,Calculator!$G$35),0)</f>
        <v>0</v>
      </c>
      <c r="M8175" s="29">
        <f ca="1">IF(I8175&gt;0,IF(DAY($C8175)=1,SUM(INDIRECT("I"&amp;(ROW(C8174)-DAY(C8174))):I8174),0),0)</f>
        <v>0</v>
      </c>
      <c r="N8175" s="29">
        <f ca="1">IF(C8175&lt;Calculator!$G$27,0,IF(C8175=Calculator!$G$27,Calculator!$G$39,IF(H8175-K8175&lt;=0,IF(D8175&gt;Calculator!$G$39,IF(H8175-K8175+E8175+L8175+M8175+Calculator!$G$39&gt;Calculator!$G$39,Calculator!$G$39-(H8175+E8175+L8175+M8175-K8175),Calculator!$G$39),D8175),0)))</f>
        <v>0</v>
      </c>
    </row>
    <row r="8176" spans="1:14" ht="15.75" thickBot="1">
      <c r="A8176" s="33" t="str">
        <f ca="1">IF(C8176=Calculator!$H$27,"F",IF(Daily!D8176+Daily!H8176=0,IF(D8175+H8175&gt;0,"L",""),""))</f>
        <v/>
      </c>
      <c r="B8176" s="34">
        <v>8175</v>
      </c>
      <c r="C8176" s="19">
        <f t="shared" ca="1" si="509"/>
        <v>54105</v>
      </c>
      <c r="D8176" s="29">
        <f t="shared" ca="1" si="511"/>
        <v>0</v>
      </c>
      <c r="E8176" s="29">
        <f ca="1">IF(C8176&lt;Calculator!$D$26,0,IF(DAY($C8176)=1,IF(D8176-Calculator!$G$24&gt;0,Calculator!$G$24,D8176),0))</f>
        <v>0</v>
      </c>
      <c r="F8176" s="29">
        <f ca="1">IF(E8176&gt;0,D8176*Calculator!$G$22/12,0)</f>
        <v>0</v>
      </c>
      <c r="G8176" s="29">
        <f ca="1">IF(E8176&gt;0,(IFERROR(-PMT(Calculator!$G$22/12,Calculator!$G$23*12,Calculator!$G$20),0))-F8176,0)</f>
        <v>0</v>
      </c>
      <c r="H8176" s="29">
        <f t="shared" ca="1" si="512"/>
        <v>0</v>
      </c>
      <c r="I8176" s="29">
        <f t="shared" ca="1" si="510"/>
        <v>0</v>
      </c>
      <c r="J8176" s="30">
        <f>Calculator!$G$40</f>
        <v>6.5000000000000002E-2</v>
      </c>
      <c r="K8176" s="29">
        <f ca="1">IF(C8176&gt;=Calculator!$G$27,IF(DAY($C8176)=1,Calculator!$G$34/2,IF(DAY($C8176)=15,Calculator!$G$34/2,0)),0)</f>
        <v>0</v>
      </c>
      <c r="L8176" s="29">
        <f ca="1">IF(DAY($C8176)=28,IF(H8176=0,0,Calculator!$G$35),0)</f>
        <v>0</v>
      </c>
      <c r="M8176" s="29">
        <f ca="1">IF(I8176&gt;0,IF(DAY($C8176)=1,SUM(INDIRECT("I"&amp;(ROW(C8175)-DAY(C8175))):I8175),0),0)</f>
        <v>0</v>
      </c>
      <c r="N8176" s="29">
        <f ca="1">IF(C8176&lt;Calculator!$G$27,0,IF(C8176=Calculator!$G$27,Calculator!$G$39,IF(H8176-K8176&lt;=0,IF(D8176&gt;Calculator!$G$39,IF(H8176-K8176+E8176+L8176+M8176+Calculator!$G$39&gt;Calculator!$G$39,Calculator!$G$39-(H8176+E8176+L8176+M8176-K8176),Calculator!$G$39),D8176),0)))</f>
        <v>0</v>
      </c>
    </row>
    <row r="8177" spans="1:14" ht="15.75" thickBot="1">
      <c r="A8177" s="33" t="str">
        <f ca="1">IF(C8177=Calculator!$H$27,"F",IF(Daily!D8177+Daily!H8177=0,IF(D8176+H8176&gt;0,"L",""),""))</f>
        <v/>
      </c>
      <c r="B8177" s="34">
        <v>8176</v>
      </c>
      <c r="C8177" s="19">
        <f t="shared" ca="1" si="509"/>
        <v>54106</v>
      </c>
      <c r="D8177" s="29">
        <f t="shared" ca="1" si="511"/>
        <v>0</v>
      </c>
      <c r="E8177" s="29">
        <f ca="1">IF(C8177&lt;Calculator!$D$26,0,IF(DAY($C8177)=1,IF(D8177-Calculator!$G$24&gt;0,Calculator!$G$24,D8177),0))</f>
        <v>0</v>
      </c>
      <c r="F8177" s="29">
        <f ca="1">IF(E8177&gt;0,D8177*Calculator!$G$22/12,0)</f>
        <v>0</v>
      </c>
      <c r="G8177" s="29">
        <f ca="1">IF(E8177&gt;0,(IFERROR(-PMT(Calculator!$G$22/12,Calculator!$G$23*12,Calculator!$G$20),0))-F8177,0)</f>
        <v>0</v>
      </c>
      <c r="H8177" s="29">
        <f t="shared" ca="1" si="512"/>
        <v>0</v>
      </c>
      <c r="I8177" s="29">
        <f t="shared" ca="1" si="510"/>
        <v>0</v>
      </c>
      <c r="J8177" s="30">
        <f>Calculator!$G$40</f>
        <v>6.5000000000000002E-2</v>
      </c>
      <c r="K8177" s="29">
        <f ca="1">IF(C8177&gt;=Calculator!$G$27,IF(DAY($C8177)=1,Calculator!$G$34/2,IF(DAY($C8177)=15,Calculator!$G$34/2,0)),0)</f>
        <v>0</v>
      </c>
      <c r="L8177" s="29">
        <f ca="1">IF(DAY($C8177)=28,IF(H8177=0,0,Calculator!$G$35),0)</f>
        <v>0</v>
      </c>
      <c r="M8177" s="29">
        <f ca="1">IF(I8177&gt;0,IF(DAY($C8177)=1,SUM(INDIRECT("I"&amp;(ROW(C8176)-DAY(C8176))):I8176),0),0)</f>
        <v>0</v>
      </c>
      <c r="N8177" s="29">
        <f ca="1">IF(C8177&lt;Calculator!$G$27,0,IF(C8177=Calculator!$G$27,Calculator!$G$39,IF(H8177-K8177&lt;=0,IF(D8177&gt;Calculator!$G$39,IF(H8177-K8177+E8177+L8177+M8177+Calculator!$G$39&gt;Calculator!$G$39,Calculator!$G$39-(H8177+E8177+L8177+M8177-K8177),Calculator!$G$39),D8177),0)))</f>
        <v>0</v>
      </c>
    </row>
    <row r="8178" spans="1:14" ht="15.75" thickBot="1">
      <c r="A8178" s="33" t="str">
        <f ca="1">IF(C8178=Calculator!$H$27,"F",IF(Daily!D8178+Daily!H8178=0,IF(D8177+H8177&gt;0,"L",""),""))</f>
        <v/>
      </c>
      <c r="B8178" s="34">
        <v>8177</v>
      </c>
      <c r="C8178" s="19">
        <f t="shared" ca="1" si="509"/>
        <v>54107</v>
      </c>
      <c r="D8178" s="29">
        <f t="shared" ca="1" si="511"/>
        <v>0</v>
      </c>
      <c r="E8178" s="29">
        <f ca="1">IF(C8178&lt;Calculator!$D$26,0,IF(DAY($C8178)=1,IF(D8178-Calculator!$G$24&gt;0,Calculator!$G$24,D8178),0))</f>
        <v>0</v>
      </c>
      <c r="F8178" s="29">
        <f ca="1">IF(E8178&gt;0,D8178*Calculator!$G$22/12,0)</f>
        <v>0</v>
      </c>
      <c r="G8178" s="29">
        <f ca="1">IF(E8178&gt;0,(IFERROR(-PMT(Calculator!$G$22/12,Calculator!$G$23*12,Calculator!$G$20),0))-F8178,0)</f>
        <v>0</v>
      </c>
      <c r="H8178" s="29">
        <f t="shared" ca="1" si="512"/>
        <v>0</v>
      </c>
      <c r="I8178" s="29">
        <f t="shared" ca="1" si="510"/>
        <v>0</v>
      </c>
      <c r="J8178" s="30">
        <f>Calculator!$G$40</f>
        <v>6.5000000000000002E-2</v>
      </c>
      <c r="K8178" s="29">
        <f ca="1">IF(C8178&gt;=Calculator!$G$27,IF(DAY($C8178)=1,Calculator!$G$34/2,IF(DAY($C8178)=15,Calculator!$G$34/2,0)),0)</f>
        <v>0</v>
      </c>
      <c r="L8178" s="29">
        <f ca="1">IF(DAY($C8178)=28,IF(H8178=0,0,Calculator!$G$35),0)</f>
        <v>0</v>
      </c>
      <c r="M8178" s="29">
        <f ca="1">IF(I8178&gt;0,IF(DAY($C8178)=1,SUM(INDIRECT("I"&amp;(ROW(C8177)-DAY(C8177))):I8177),0),0)</f>
        <v>0</v>
      </c>
      <c r="N8178" s="29">
        <f ca="1">IF(C8178&lt;Calculator!$G$27,0,IF(C8178=Calculator!$G$27,Calculator!$G$39,IF(H8178-K8178&lt;=0,IF(D8178&gt;Calculator!$G$39,IF(H8178-K8178+E8178+L8178+M8178+Calculator!$G$39&gt;Calculator!$G$39,Calculator!$G$39-(H8178+E8178+L8178+M8178-K8178),Calculator!$G$39),D8178),0)))</f>
        <v>0</v>
      </c>
    </row>
    <row r="8179" spans="1:14" ht="15.75" thickBot="1">
      <c r="A8179" s="33" t="str">
        <f ca="1">IF(C8179=Calculator!$H$27,"F",IF(Daily!D8179+Daily!H8179=0,IF(D8178+H8178&gt;0,"L",""),""))</f>
        <v/>
      </c>
      <c r="B8179" s="34">
        <v>8178</v>
      </c>
      <c r="C8179" s="19">
        <f t="shared" ca="1" si="509"/>
        <v>54108</v>
      </c>
      <c r="D8179" s="29">
        <f t="shared" ca="1" si="511"/>
        <v>0</v>
      </c>
      <c r="E8179" s="29">
        <f ca="1">IF(C8179&lt;Calculator!$D$26,0,IF(DAY($C8179)=1,IF(D8179-Calculator!$G$24&gt;0,Calculator!$G$24,D8179),0))</f>
        <v>0</v>
      </c>
      <c r="F8179" s="29">
        <f ca="1">IF(E8179&gt;0,D8179*Calculator!$G$22/12,0)</f>
        <v>0</v>
      </c>
      <c r="G8179" s="29">
        <f ca="1">IF(E8179&gt;0,(IFERROR(-PMT(Calculator!$G$22/12,Calculator!$G$23*12,Calculator!$G$20),0))-F8179,0)</f>
        <v>0</v>
      </c>
      <c r="H8179" s="29">
        <f t="shared" ca="1" si="512"/>
        <v>0</v>
      </c>
      <c r="I8179" s="29">
        <f t="shared" ca="1" si="510"/>
        <v>0</v>
      </c>
      <c r="J8179" s="30">
        <f>Calculator!$G$40</f>
        <v>6.5000000000000002E-2</v>
      </c>
      <c r="K8179" s="29">
        <f ca="1">IF(C8179&gt;=Calculator!$G$27,IF(DAY($C8179)=1,Calculator!$G$34/2,IF(DAY($C8179)=15,Calculator!$G$34/2,0)),0)</f>
        <v>0</v>
      </c>
      <c r="L8179" s="29">
        <f ca="1">IF(DAY($C8179)=28,IF(H8179=0,0,Calculator!$G$35),0)</f>
        <v>0</v>
      </c>
      <c r="M8179" s="29">
        <f ca="1">IF(I8179&gt;0,IF(DAY($C8179)=1,SUM(INDIRECT("I"&amp;(ROW(C8178)-DAY(C8178))):I8178),0),0)</f>
        <v>0</v>
      </c>
      <c r="N8179" s="29">
        <f ca="1">IF(C8179&lt;Calculator!$G$27,0,IF(C8179=Calculator!$G$27,Calculator!$G$39,IF(H8179-K8179&lt;=0,IF(D8179&gt;Calculator!$G$39,IF(H8179-K8179+E8179+L8179+M8179+Calculator!$G$39&gt;Calculator!$G$39,Calculator!$G$39-(H8179+E8179+L8179+M8179-K8179),Calculator!$G$39),D8179),0)))</f>
        <v>0</v>
      </c>
    </row>
    <row r="8180" spans="1:14" ht="15.75" thickBot="1">
      <c r="A8180" s="33" t="str">
        <f ca="1">IF(C8180=Calculator!$H$27,"F",IF(Daily!D8180+Daily!H8180=0,IF(D8179+H8179&gt;0,"L",""),""))</f>
        <v/>
      </c>
      <c r="B8180" s="34">
        <v>8179</v>
      </c>
      <c r="C8180" s="19">
        <f t="shared" ca="1" si="509"/>
        <v>54109</v>
      </c>
      <c r="D8180" s="29">
        <f t="shared" ca="1" si="511"/>
        <v>0</v>
      </c>
      <c r="E8180" s="29">
        <f ca="1">IF(C8180&lt;Calculator!$D$26,0,IF(DAY($C8180)=1,IF(D8180-Calculator!$G$24&gt;0,Calculator!$G$24,D8180),0))</f>
        <v>0</v>
      </c>
      <c r="F8180" s="29">
        <f ca="1">IF(E8180&gt;0,D8180*Calculator!$G$22/12,0)</f>
        <v>0</v>
      </c>
      <c r="G8180" s="29">
        <f ca="1">IF(E8180&gt;0,(IFERROR(-PMT(Calculator!$G$22/12,Calculator!$G$23*12,Calculator!$G$20),0))-F8180,0)</f>
        <v>0</v>
      </c>
      <c r="H8180" s="29">
        <f t="shared" ca="1" si="512"/>
        <v>0</v>
      </c>
      <c r="I8180" s="29">
        <f t="shared" ca="1" si="510"/>
        <v>0</v>
      </c>
      <c r="J8180" s="30">
        <f>Calculator!$G$40</f>
        <v>6.5000000000000002E-2</v>
      </c>
      <c r="K8180" s="29">
        <f ca="1">IF(C8180&gt;=Calculator!$G$27,IF(DAY($C8180)=1,Calculator!$G$34/2,IF(DAY($C8180)=15,Calculator!$G$34/2,0)),0)</f>
        <v>0</v>
      </c>
      <c r="L8180" s="29">
        <f ca="1">IF(DAY($C8180)=28,IF(H8180=0,0,Calculator!$G$35),0)</f>
        <v>0</v>
      </c>
      <c r="M8180" s="29">
        <f ca="1">IF(I8180&gt;0,IF(DAY($C8180)=1,SUM(INDIRECT("I"&amp;(ROW(C8179)-DAY(C8179))):I8179),0),0)</f>
        <v>0</v>
      </c>
      <c r="N8180" s="29">
        <f ca="1">IF(C8180&lt;Calculator!$G$27,0,IF(C8180=Calculator!$G$27,Calculator!$G$39,IF(H8180-K8180&lt;=0,IF(D8180&gt;Calculator!$G$39,IF(H8180-K8180+E8180+L8180+M8180+Calculator!$G$39&gt;Calculator!$G$39,Calculator!$G$39-(H8180+E8180+L8180+M8180-K8180),Calculator!$G$39),D8180),0)))</f>
        <v>0</v>
      </c>
    </row>
    <row r="8181" spans="1:14" ht="15.75" thickBot="1">
      <c r="A8181" s="33" t="str">
        <f ca="1">IF(C8181=Calculator!$H$27,"F",IF(Daily!D8181+Daily!H8181=0,IF(D8180+H8180&gt;0,"L",""),""))</f>
        <v/>
      </c>
      <c r="B8181" s="34">
        <v>8180</v>
      </c>
      <c r="C8181" s="19">
        <f t="shared" ca="1" si="509"/>
        <v>54110</v>
      </c>
      <c r="D8181" s="29">
        <f t="shared" ca="1" si="511"/>
        <v>0</v>
      </c>
      <c r="E8181" s="29">
        <f ca="1">IF(C8181&lt;Calculator!$D$26,0,IF(DAY($C8181)=1,IF(D8181-Calculator!$G$24&gt;0,Calculator!$G$24,D8181),0))</f>
        <v>0</v>
      </c>
      <c r="F8181" s="29">
        <f ca="1">IF(E8181&gt;0,D8181*Calculator!$G$22/12,0)</f>
        <v>0</v>
      </c>
      <c r="G8181" s="29">
        <f ca="1">IF(E8181&gt;0,(IFERROR(-PMT(Calculator!$G$22/12,Calculator!$G$23*12,Calculator!$G$20),0))-F8181,0)</f>
        <v>0</v>
      </c>
      <c r="H8181" s="29">
        <f t="shared" ca="1" si="512"/>
        <v>0</v>
      </c>
      <c r="I8181" s="29">
        <f t="shared" ca="1" si="510"/>
        <v>0</v>
      </c>
      <c r="J8181" s="30">
        <f>Calculator!$G$40</f>
        <v>6.5000000000000002E-2</v>
      </c>
      <c r="K8181" s="29">
        <f ca="1">IF(C8181&gt;=Calculator!$G$27,IF(DAY($C8181)=1,Calculator!$G$34/2,IF(DAY($C8181)=15,Calculator!$G$34/2,0)),0)</f>
        <v>0</v>
      </c>
      <c r="L8181" s="29">
        <f ca="1">IF(DAY($C8181)=28,IF(H8181=0,0,Calculator!$G$35),0)</f>
        <v>0</v>
      </c>
      <c r="M8181" s="29">
        <f ca="1">IF(I8181&gt;0,IF(DAY($C8181)=1,SUM(INDIRECT("I"&amp;(ROW(C8180)-DAY(C8180))):I8180),0),0)</f>
        <v>0</v>
      </c>
      <c r="N8181" s="29">
        <f ca="1">IF(C8181&lt;Calculator!$G$27,0,IF(C8181=Calculator!$G$27,Calculator!$G$39,IF(H8181-K8181&lt;=0,IF(D8181&gt;Calculator!$G$39,IF(H8181-K8181+E8181+L8181+M8181+Calculator!$G$39&gt;Calculator!$G$39,Calculator!$G$39-(H8181+E8181+L8181+M8181-K8181),Calculator!$G$39),D8181),0)))</f>
        <v>0</v>
      </c>
    </row>
    <row r="8182" spans="1:14" ht="15.75" thickBot="1">
      <c r="A8182" s="33" t="str">
        <f ca="1">IF(C8182=Calculator!$H$27,"F",IF(Daily!D8182+Daily!H8182=0,IF(D8181+H8181&gt;0,"L",""),""))</f>
        <v/>
      </c>
      <c r="B8182" s="34">
        <v>8181</v>
      </c>
      <c r="C8182" s="19">
        <f t="shared" ca="1" si="509"/>
        <v>54111</v>
      </c>
      <c r="D8182" s="29">
        <f t="shared" ca="1" si="511"/>
        <v>0</v>
      </c>
      <c r="E8182" s="29">
        <f ca="1">IF(C8182&lt;Calculator!$D$26,0,IF(DAY($C8182)=1,IF(D8182-Calculator!$G$24&gt;0,Calculator!$G$24,D8182),0))</f>
        <v>0</v>
      </c>
      <c r="F8182" s="29">
        <f ca="1">IF(E8182&gt;0,D8182*Calculator!$G$22/12,0)</f>
        <v>0</v>
      </c>
      <c r="G8182" s="29">
        <f ca="1">IF(E8182&gt;0,(IFERROR(-PMT(Calculator!$G$22/12,Calculator!$G$23*12,Calculator!$G$20),0))-F8182,0)</f>
        <v>0</v>
      </c>
      <c r="H8182" s="29">
        <f t="shared" ca="1" si="512"/>
        <v>0</v>
      </c>
      <c r="I8182" s="29">
        <f t="shared" ca="1" si="510"/>
        <v>0</v>
      </c>
      <c r="J8182" s="30">
        <f>Calculator!$G$40</f>
        <v>6.5000000000000002E-2</v>
      </c>
      <c r="K8182" s="29">
        <f ca="1">IF(C8182&gt;=Calculator!$G$27,IF(DAY($C8182)=1,Calculator!$G$34/2,IF(DAY($C8182)=15,Calculator!$G$34/2,0)),0)</f>
        <v>0</v>
      </c>
      <c r="L8182" s="29">
        <f ca="1">IF(DAY($C8182)=28,IF(H8182=0,0,Calculator!$G$35),0)</f>
        <v>0</v>
      </c>
      <c r="M8182" s="29">
        <f ca="1">IF(I8182&gt;0,IF(DAY($C8182)=1,SUM(INDIRECT("I"&amp;(ROW(C8181)-DAY(C8181))):I8181),0),0)</f>
        <v>0</v>
      </c>
      <c r="N8182" s="29">
        <f ca="1">IF(C8182&lt;Calculator!$G$27,0,IF(C8182=Calculator!$G$27,Calculator!$G$39,IF(H8182-K8182&lt;=0,IF(D8182&gt;Calculator!$G$39,IF(H8182-K8182+E8182+L8182+M8182+Calculator!$G$39&gt;Calculator!$G$39,Calculator!$G$39-(H8182+E8182+L8182+M8182-K8182),Calculator!$G$39),D8182),0)))</f>
        <v>0</v>
      </c>
    </row>
    <row r="8183" spans="1:14" ht="15.75" thickBot="1">
      <c r="A8183" s="33" t="str">
        <f ca="1">IF(C8183=Calculator!$H$27,"F",IF(Daily!D8183+Daily!H8183=0,IF(D8182+H8182&gt;0,"L",""),""))</f>
        <v/>
      </c>
      <c r="B8183" s="34">
        <v>8182</v>
      </c>
      <c r="C8183" s="19">
        <f t="shared" ca="1" si="509"/>
        <v>54112</v>
      </c>
      <c r="D8183" s="29">
        <f t="shared" ca="1" si="511"/>
        <v>0</v>
      </c>
      <c r="E8183" s="29">
        <f ca="1">IF(C8183&lt;Calculator!$D$26,0,IF(DAY($C8183)=1,IF(D8183-Calculator!$G$24&gt;0,Calculator!$G$24,D8183),0))</f>
        <v>0</v>
      </c>
      <c r="F8183" s="29">
        <f ca="1">IF(E8183&gt;0,D8183*Calculator!$G$22/12,0)</f>
        <v>0</v>
      </c>
      <c r="G8183" s="29">
        <f ca="1">IF(E8183&gt;0,(IFERROR(-PMT(Calculator!$G$22/12,Calculator!$G$23*12,Calculator!$G$20),0))-F8183,0)</f>
        <v>0</v>
      </c>
      <c r="H8183" s="29">
        <f t="shared" ca="1" si="512"/>
        <v>0</v>
      </c>
      <c r="I8183" s="29">
        <f t="shared" ca="1" si="510"/>
        <v>0</v>
      </c>
      <c r="J8183" s="30">
        <f>Calculator!$G$40</f>
        <v>6.5000000000000002E-2</v>
      </c>
      <c r="K8183" s="29">
        <f ca="1">IF(C8183&gt;=Calculator!$G$27,IF(DAY($C8183)=1,Calculator!$G$34/2,IF(DAY($C8183)=15,Calculator!$G$34/2,0)),0)</f>
        <v>0</v>
      </c>
      <c r="L8183" s="29">
        <f ca="1">IF(DAY($C8183)=28,IF(H8183=0,0,Calculator!$G$35),0)</f>
        <v>0</v>
      </c>
      <c r="M8183" s="29">
        <f ca="1">IF(I8183&gt;0,IF(DAY($C8183)=1,SUM(INDIRECT("I"&amp;(ROW(C8182)-DAY(C8182))):I8182),0),0)</f>
        <v>0</v>
      </c>
      <c r="N8183" s="29">
        <f ca="1">IF(C8183&lt;Calculator!$G$27,0,IF(C8183=Calculator!$G$27,Calculator!$G$39,IF(H8183-K8183&lt;=0,IF(D8183&gt;Calculator!$G$39,IF(H8183-K8183+E8183+L8183+M8183+Calculator!$G$39&gt;Calculator!$G$39,Calculator!$G$39-(H8183+E8183+L8183+M8183-K8183),Calculator!$G$39),D8183),0)))</f>
        <v>0</v>
      </c>
    </row>
    <row r="8184" spans="1:14" ht="15.75" thickBot="1">
      <c r="A8184" s="33" t="str">
        <f ca="1">IF(C8184=Calculator!$H$27,"F",IF(Daily!D8184+Daily!H8184=0,IF(D8183+H8183&gt;0,"L",""),""))</f>
        <v/>
      </c>
      <c r="B8184" s="34">
        <v>8183</v>
      </c>
      <c r="C8184" s="19">
        <f t="shared" ca="1" si="509"/>
        <v>54113</v>
      </c>
      <c r="D8184" s="29">
        <f t="shared" ca="1" si="511"/>
        <v>0</v>
      </c>
      <c r="E8184" s="29">
        <f ca="1">IF(C8184&lt;Calculator!$D$26,0,IF(DAY($C8184)=1,IF(D8184-Calculator!$G$24&gt;0,Calculator!$G$24,D8184),0))</f>
        <v>0</v>
      </c>
      <c r="F8184" s="29">
        <f ca="1">IF(E8184&gt;0,D8184*Calculator!$G$22/12,0)</f>
        <v>0</v>
      </c>
      <c r="G8184" s="29">
        <f ca="1">IF(E8184&gt;0,(IFERROR(-PMT(Calculator!$G$22/12,Calculator!$G$23*12,Calculator!$G$20),0))-F8184,0)</f>
        <v>0</v>
      </c>
      <c r="H8184" s="29">
        <f t="shared" ca="1" si="512"/>
        <v>0</v>
      </c>
      <c r="I8184" s="29">
        <f t="shared" ca="1" si="510"/>
        <v>0</v>
      </c>
      <c r="J8184" s="30">
        <f>Calculator!$G$40</f>
        <v>6.5000000000000002E-2</v>
      </c>
      <c r="K8184" s="29">
        <f ca="1">IF(C8184&gt;=Calculator!$G$27,IF(DAY($C8184)=1,Calculator!$G$34/2,IF(DAY($C8184)=15,Calculator!$G$34/2,0)),0)</f>
        <v>0</v>
      </c>
      <c r="L8184" s="29">
        <f ca="1">IF(DAY($C8184)=28,IF(H8184=0,0,Calculator!$G$35),0)</f>
        <v>0</v>
      </c>
      <c r="M8184" s="29">
        <f ca="1">IF(I8184&gt;0,IF(DAY($C8184)=1,SUM(INDIRECT("I"&amp;(ROW(C8183)-DAY(C8183))):I8183),0),0)</f>
        <v>0</v>
      </c>
      <c r="N8184" s="29">
        <f ca="1">IF(C8184&lt;Calculator!$G$27,0,IF(C8184=Calculator!$G$27,Calculator!$G$39,IF(H8184-K8184&lt;=0,IF(D8184&gt;Calculator!$G$39,IF(H8184-K8184+E8184+L8184+M8184+Calculator!$G$39&gt;Calculator!$G$39,Calculator!$G$39-(H8184+E8184+L8184+M8184-K8184),Calculator!$G$39),D8184),0)))</f>
        <v>0</v>
      </c>
    </row>
    <row r="8185" spans="1:14" ht="15.75" thickBot="1">
      <c r="A8185" s="33" t="str">
        <f ca="1">IF(C8185=Calculator!$H$27,"F",IF(Daily!D8185+Daily!H8185=0,IF(D8184+H8184&gt;0,"L",""),""))</f>
        <v/>
      </c>
      <c r="B8185" s="34">
        <v>8184</v>
      </c>
      <c r="C8185" s="19">
        <f t="shared" ca="1" si="509"/>
        <v>54114</v>
      </c>
      <c r="D8185" s="29">
        <f t="shared" ca="1" si="511"/>
        <v>0</v>
      </c>
      <c r="E8185" s="29">
        <f ca="1">IF(C8185&lt;Calculator!$D$26,0,IF(DAY($C8185)=1,IF(D8185-Calculator!$G$24&gt;0,Calculator!$G$24,D8185),0))</f>
        <v>0</v>
      </c>
      <c r="F8185" s="29">
        <f ca="1">IF(E8185&gt;0,D8185*Calculator!$G$22/12,0)</f>
        <v>0</v>
      </c>
      <c r="G8185" s="29">
        <f ca="1">IF(E8185&gt;0,(IFERROR(-PMT(Calculator!$G$22/12,Calculator!$G$23*12,Calculator!$G$20),0))-F8185,0)</f>
        <v>0</v>
      </c>
      <c r="H8185" s="29">
        <f t="shared" ca="1" si="512"/>
        <v>0</v>
      </c>
      <c r="I8185" s="29">
        <f t="shared" ca="1" si="510"/>
        <v>0</v>
      </c>
      <c r="J8185" s="30">
        <f>Calculator!$G$40</f>
        <v>6.5000000000000002E-2</v>
      </c>
      <c r="K8185" s="29">
        <f ca="1">IF(C8185&gt;=Calculator!$G$27,IF(DAY($C8185)=1,Calculator!$G$34/2,IF(DAY($C8185)=15,Calculator!$G$34/2,0)),0)</f>
        <v>0</v>
      </c>
      <c r="L8185" s="29">
        <f ca="1">IF(DAY($C8185)=28,IF(H8185=0,0,Calculator!$G$35),0)</f>
        <v>0</v>
      </c>
      <c r="M8185" s="29">
        <f ca="1">IF(I8185&gt;0,IF(DAY($C8185)=1,SUM(INDIRECT("I"&amp;(ROW(C8184)-DAY(C8184))):I8184),0),0)</f>
        <v>0</v>
      </c>
      <c r="N8185" s="29">
        <f ca="1">IF(C8185&lt;Calculator!$G$27,0,IF(C8185=Calculator!$G$27,Calculator!$G$39,IF(H8185-K8185&lt;=0,IF(D8185&gt;Calculator!$G$39,IF(H8185-K8185+E8185+L8185+M8185+Calculator!$G$39&gt;Calculator!$G$39,Calculator!$G$39-(H8185+E8185+L8185+M8185-K8185),Calculator!$G$39),D8185),0)))</f>
        <v>0</v>
      </c>
    </row>
    <row r="8186" spans="1:14" ht="15.75" thickBot="1">
      <c r="A8186" s="33" t="str">
        <f ca="1">IF(C8186=Calculator!$H$27,"F",IF(Daily!D8186+Daily!H8186=0,IF(D8185+H8185&gt;0,"L",""),""))</f>
        <v/>
      </c>
      <c r="B8186" s="34">
        <v>8185</v>
      </c>
      <c r="C8186" s="19">
        <f t="shared" ca="1" si="509"/>
        <v>54115</v>
      </c>
      <c r="D8186" s="29">
        <f t="shared" ca="1" si="511"/>
        <v>0</v>
      </c>
      <c r="E8186" s="29">
        <f ca="1">IF(C8186&lt;Calculator!$D$26,0,IF(DAY($C8186)=1,IF(D8186-Calculator!$G$24&gt;0,Calculator!$G$24,D8186),0))</f>
        <v>0</v>
      </c>
      <c r="F8186" s="29">
        <f ca="1">IF(E8186&gt;0,D8186*Calculator!$G$22/12,0)</f>
        <v>0</v>
      </c>
      <c r="G8186" s="29">
        <f ca="1">IF(E8186&gt;0,(IFERROR(-PMT(Calculator!$G$22/12,Calculator!$G$23*12,Calculator!$G$20),0))-F8186,0)</f>
        <v>0</v>
      </c>
      <c r="H8186" s="29">
        <f t="shared" ca="1" si="512"/>
        <v>0</v>
      </c>
      <c r="I8186" s="29">
        <f t="shared" ca="1" si="510"/>
        <v>0</v>
      </c>
      <c r="J8186" s="30">
        <f>Calculator!$G$40</f>
        <v>6.5000000000000002E-2</v>
      </c>
      <c r="K8186" s="29">
        <f ca="1">IF(C8186&gt;=Calculator!$G$27,IF(DAY($C8186)=1,Calculator!$G$34/2,IF(DAY($C8186)=15,Calculator!$G$34/2,0)),0)</f>
        <v>0</v>
      </c>
      <c r="L8186" s="29">
        <f ca="1">IF(DAY($C8186)=28,IF(H8186=0,0,Calculator!$G$35),0)</f>
        <v>0</v>
      </c>
      <c r="M8186" s="29">
        <f ca="1">IF(I8186&gt;0,IF(DAY($C8186)=1,SUM(INDIRECT("I"&amp;(ROW(C8185)-DAY(C8185))):I8185),0),0)</f>
        <v>0</v>
      </c>
      <c r="N8186" s="29">
        <f ca="1">IF(C8186&lt;Calculator!$G$27,0,IF(C8186=Calculator!$G$27,Calculator!$G$39,IF(H8186-K8186&lt;=0,IF(D8186&gt;Calculator!$G$39,IF(H8186-K8186+E8186+L8186+M8186+Calculator!$G$39&gt;Calculator!$G$39,Calculator!$G$39-(H8186+E8186+L8186+M8186-K8186),Calculator!$G$39),D8186),0)))</f>
        <v>0</v>
      </c>
    </row>
    <row r="8187" spans="1:14" ht="15.75" thickBot="1">
      <c r="A8187" s="33" t="str">
        <f ca="1">IF(C8187=Calculator!$H$27,"F",IF(Daily!D8187+Daily!H8187=0,IF(D8186+H8186&gt;0,"L",""),""))</f>
        <v/>
      </c>
      <c r="B8187" s="34">
        <v>8186</v>
      </c>
      <c r="C8187" s="19">
        <f t="shared" ca="1" si="509"/>
        <v>54116</v>
      </c>
      <c r="D8187" s="29">
        <f t="shared" ca="1" si="511"/>
        <v>0</v>
      </c>
      <c r="E8187" s="29">
        <f ca="1">IF(C8187&lt;Calculator!$D$26,0,IF(DAY($C8187)=1,IF(D8187-Calculator!$G$24&gt;0,Calculator!$G$24,D8187),0))</f>
        <v>0</v>
      </c>
      <c r="F8187" s="29">
        <f ca="1">IF(E8187&gt;0,D8187*Calculator!$G$22/12,0)</f>
        <v>0</v>
      </c>
      <c r="G8187" s="29">
        <f ca="1">IF(E8187&gt;0,(IFERROR(-PMT(Calculator!$G$22/12,Calculator!$G$23*12,Calculator!$G$20),0))-F8187,0)</f>
        <v>0</v>
      </c>
      <c r="H8187" s="29">
        <f t="shared" ca="1" si="512"/>
        <v>0</v>
      </c>
      <c r="I8187" s="29">
        <f t="shared" ca="1" si="510"/>
        <v>0</v>
      </c>
      <c r="J8187" s="30">
        <f>Calculator!$G$40</f>
        <v>6.5000000000000002E-2</v>
      </c>
      <c r="K8187" s="29">
        <f ca="1">IF(C8187&gt;=Calculator!$G$27,IF(DAY($C8187)=1,Calculator!$G$34/2,IF(DAY($C8187)=15,Calculator!$G$34/2,0)),0)</f>
        <v>0</v>
      </c>
      <c r="L8187" s="29">
        <f ca="1">IF(DAY($C8187)=28,IF(H8187=0,0,Calculator!$G$35),0)</f>
        <v>0</v>
      </c>
      <c r="M8187" s="29">
        <f ca="1">IF(I8187&gt;0,IF(DAY($C8187)=1,SUM(INDIRECT("I"&amp;(ROW(C8186)-DAY(C8186))):I8186),0),0)</f>
        <v>0</v>
      </c>
      <c r="N8187" s="29">
        <f ca="1">IF(C8187&lt;Calculator!$G$27,0,IF(C8187=Calculator!$G$27,Calculator!$G$39,IF(H8187-K8187&lt;=0,IF(D8187&gt;Calculator!$G$39,IF(H8187-K8187+E8187+L8187+M8187+Calculator!$G$39&gt;Calculator!$G$39,Calculator!$G$39-(H8187+E8187+L8187+M8187-K8187),Calculator!$G$39),D8187),0)))</f>
        <v>0</v>
      </c>
    </row>
    <row r="8188" spans="1:14" ht="15.75" thickBot="1">
      <c r="A8188" s="33" t="str">
        <f ca="1">IF(C8188=Calculator!$H$27,"F",IF(Daily!D8188+Daily!H8188=0,IF(D8187+H8187&gt;0,"L",""),""))</f>
        <v/>
      </c>
      <c r="B8188" s="34">
        <v>8187</v>
      </c>
      <c r="C8188" s="19">
        <f t="shared" ca="1" si="509"/>
        <v>54117</v>
      </c>
      <c r="D8188" s="29">
        <f t="shared" ca="1" si="511"/>
        <v>0</v>
      </c>
      <c r="E8188" s="29">
        <f ca="1">IF(C8188&lt;Calculator!$D$26,0,IF(DAY($C8188)=1,IF(D8188-Calculator!$G$24&gt;0,Calculator!$G$24,D8188),0))</f>
        <v>0</v>
      </c>
      <c r="F8188" s="29">
        <f ca="1">IF(E8188&gt;0,D8188*Calculator!$G$22/12,0)</f>
        <v>0</v>
      </c>
      <c r="G8188" s="29">
        <f ca="1">IF(E8188&gt;0,(IFERROR(-PMT(Calculator!$G$22/12,Calculator!$G$23*12,Calculator!$G$20),0))-F8188,0)</f>
        <v>0</v>
      </c>
      <c r="H8188" s="29">
        <f t="shared" ca="1" si="512"/>
        <v>0</v>
      </c>
      <c r="I8188" s="29">
        <f t="shared" ca="1" si="510"/>
        <v>0</v>
      </c>
      <c r="J8188" s="30">
        <f>Calculator!$G$40</f>
        <v>6.5000000000000002E-2</v>
      </c>
      <c r="K8188" s="29">
        <f ca="1">IF(C8188&gt;=Calculator!$G$27,IF(DAY($C8188)=1,Calculator!$G$34/2,IF(DAY($C8188)=15,Calculator!$G$34/2,0)),0)</f>
        <v>0</v>
      </c>
      <c r="L8188" s="29">
        <f ca="1">IF(DAY($C8188)=28,IF(H8188=0,0,Calculator!$G$35),0)</f>
        <v>0</v>
      </c>
      <c r="M8188" s="29">
        <f ca="1">IF(I8188&gt;0,IF(DAY($C8188)=1,SUM(INDIRECT("I"&amp;(ROW(C8187)-DAY(C8187))):I8187),0),0)</f>
        <v>0</v>
      </c>
      <c r="N8188" s="29">
        <f ca="1">IF(C8188&lt;Calculator!$G$27,0,IF(C8188=Calculator!$G$27,Calculator!$G$39,IF(H8188-K8188&lt;=0,IF(D8188&gt;Calculator!$G$39,IF(H8188-K8188+E8188+L8188+M8188+Calculator!$G$39&gt;Calculator!$G$39,Calculator!$G$39-(H8188+E8188+L8188+M8188-K8188),Calculator!$G$39),D8188),0)))</f>
        <v>0</v>
      </c>
    </row>
    <row r="8189" spans="1:14" ht="15.75" thickBot="1">
      <c r="A8189" s="33" t="str">
        <f ca="1">IF(C8189=Calculator!$H$27,"F",IF(Daily!D8189+Daily!H8189=0,IF(D8188+H8188&gt;0,"L",""),""))</f>
        <v/>
      </c>
      <c r="B8189" s="34">
        <v>8188</v>
      </c>
      <c r="C8189" s="19">
        <f t="shared" ca="1" si="509"/>
        <v>54118</v>
      </c>
      <c r="D8189" s="29">
        <f t="shared" ca="1" si="511"/>
        <v>0</v>
      </c>
      <c r="E8189" s="29">
        <f ca="1">IF(C8189&lt;Calculator!$D$26,0,IF(DAY($C8189)=1,IF(D8189-Calculator!$G$24&gt;0,Calculator!$G$24,D8189),0))</f>
        <v>0</v>
      </c>
      <c r="F8189" s="29">
        <f ca="1">IF(E8189&gt;0,D8189*Calculator!$G$22/12,0)</f>
        <v>0</v>
      </c>
      <c r="G8189" s="29">
        <f ca="1">IF(E8189&gt;0,(IFERROR(-PMT(Calculator!$G$22/12,Calculator!$G$23*12,Calculator!$G$20),0))-F8189,0)</f>
        <v>0</v>
      </c>
      <c r="H8189" s="29">
        <f t="shared" ca="1" si="512"/>
        <v>0</v>
      </c>
      <c r="I8189" s="29">
        <f t="shared" ca="1" si="510"/>
        <v>0</v>
      </c>
      <c r="J8189" s="30">
        <f>Calculator!$G$40</f>
        <v>6.5000000000000002E-2</v>
      </c>
      <c r="K8189" s="29">
        <f ca="1">IF(C8189&gt;=Calculator!$G$27,IF(DAY($C8189)=1,Calculator!$G$34/2,IF(DAY($C8189)=15,Calculator!$G$34/2,0)),0)</f>
        <v>4500</v>
      </c>
      <c r="L8189" s="29">
        <f ca="1">IF(DAY($C8189)=28,IF(H8189=0,0,Calculator!$G$35),0)</f>
        <v>0</v>
      </c>
      <c r="M8189" s="29">
        <f ca="1">IF(I8189&gt;0,IF(DAY($C8189)=1,SUM(INDIRECT("I"&amp;(ROW(C8188)-DAY(C8188))):I8188),0),0)</f>
        <v>0</v>
      </c>
      <c r="N8189" s="29">
        <f ca="1">IF(C8189&lt;Calculator!$G$27,0,IF(C8189=Calculator!$G$27,Calculator!$G$39,IF(H8189-K8189&lt;=0,IF(D8189&gt;Calculator!$G$39,IF(H8189-K8189+E8189+L8189+M8189+Calculator!$G$39&gt;Calculator!$G$39,Calculator!$G$39-(H8189+E8189+L8189+M8189-K8189),Calculator!$G$39),D8189),0)))</f>
        <v>0</v>
      </c>
    </row>
    <row r="8190" spans="1:14" ht="15.75" thickBot="1">
      <c r="A8190" s="33" t="str">
        <f ca="1">IF(C8190=Calculator!$H$27,"F",IF(Daily!D8190+Daily!H8190=0,IF(D8189+H8189&gt;0,"L",""),""))</f>
        <v/>
      </c>
      <c r="B8190" s="34">
        <v>8189</v>
      </c>
      <c r="C8190" s="19">
        <f t="shared" ca="1" si="509"/>
        <v>54119</v>
      </c>
      <c r="D8190" s="29">
        <f t="shared" ca="1" si="511"/>
        <v>0</v>
      </c>
      <c r="E8190" s="29">
        <f ca="1">IF(C8190&lt;Calculator!$D$26,0,IF(DAY($C8190)=1,IF(D8190-Calculator!$G$24&gt;0,Calculator!$G$24,D8190),0))</f>
        <v>0</v>
      </c>
      <c r="F8190" s="29">
        <f ca="1">IF(E8190&gt;0,D8190*Calculator!$G$22/12,0)</f>
        <v>0</v>
      </c>
      <c r="G8190" s="29">
        <f ca="1">IF(E8190&gt;0,(IFERROR(-PMT(Calculator!$G$22/12,Calculator!$G$23*12,Calculator!$G$20),0))-F8190,0)</f>
        <v>0</v>
      </c>
      <c r="H8190" s="29">
        <f t="shared" ca="1" si="512"/>
        <v>0</v>
      </c>
      <c r="I8190" s="29">
        <f t="shared" ca="1" si="510"/>
        <v>0</v>
      </c>
      <c r="J8190" s="30">
        <f>Calculator!$G$40</f>
        <v>6.5000000000000002E-2</v>
      </c>
      <c r="K8190" s="29">
        <f ca="1">IF(C8190&gt;=Calculator!$G$27,IF(DAY($C8190)=1,Calculator!$G$34/2,IF(DAY($C8190)=15,Calculator!$G$34/2,0)),0)</f>
        <v>0</v>
      </c>
      <c r="L8190" s="29">
        <f ca="1">IF(DAY($C8190)=28,IF(H8190=0,0,Calculator!$G$35),0)</f>
        <v>0</v>
      </c>
      <c r="M8190" s="29">
        <f ca="1">IF(I8190&gt;0,IF(DAY($C8190)=1,SUM(INDIRECT("I"&amp;(ROW(C8189)-DAY(C8189))):I8189),0),0)</f>
        <v>0</v>
      </c>
      <c r="N8190" s="29">
        <f ca="1">IF(C8190&lt;Calculator!$G$27,0,IF(C8190=Calculator!$G$27,Calculator!$G$39,IF(H8190-K8190&lt;=0,IF(D8190&gt;Calculator!$G$39,IF(H8190-K8190+E8190+L8190+M8190+Calculator!$G$39&gt;Calculator!$G$39,Calculator!$G$39-(H8190+E8190+L8190+M8190-K8190),Calculator!$G$39),D8190),0)))</f>
        <v>0</v>
      </c>
    </row>
    <row r="8191" spans="1:14" ht="15.75" thickBot="1">
      <c r="A8191" s="33" t="str">
        <f ca="1">IF(C8191=Calculator!$H$27,"F",IF(Daily!D8191+Daily!H8191=0,IF(D8190+H8190&gt;0,"L",""),""))</f>
        <v/>
      </c>
      <c r="B8191" s="34">
        <v>8190</v>
      </c>
      <c r="C8191" s="19">
        <f t="shared" ca="1" si="509"/>
        <v>54120</v>
      </c>
      <c r="D8191" s="29">
        <f t="shared" ca="1" si="511"/>
        <v>0</v>
      </c>
      <c r="E8191" s="29">
        <f ca="1">IF(C8191&lt;Calculator!$D$26,0,IF(DAY($C8191)=1,IF(D8191-Calculator!$G$24&gt;0,Calculator!$G$24,D8191),0))</f>
        <v>0</v>
      </c>
      <c r="F8191" s="29">
        <f ca="1">IF(E8191&gt;0,D8191*Calculator!$G$22/12,0)</f>
        <v>0</v>
      </c>
      <c r="G8191" s="29">
        <f ca="1">IF(E8191&gt;0,(IFERROR(-PMT(Calculator!$G$22/12,Calculator!$G$23*12,Calculator!$G$20),0))-F8191,0)</f>
        <v>0</v>
      </c>
      <c r="H8191" s="29">
        <f t="shared" ca="1" si="512"/>
        <v>0</v>
      </c>
      <c r="I8191" s="29">
        <f t="shared" ca="1" si="510"/>
        <v>0</v>
      </c>
      <c r="J8191" s="30">
        <f>Calculator!$G$40</f>
        <v>6.5000000000000002E-2</v>
      </c>
      <c r="K8191" s="29">
        <f ca="1">IF(C8191&gt;=Calculator!$G$27,IF(DAY($C8191)=1,Calculator!$G$34/2,IF(DAY($C8191)=15,Calculator!$G$34/2,0)),0)</f>
        <v>0</v>
      </c>
      <c r="L8191" s="29">
        <f ca="1">IF(DAY($C8191)=28,IF(H8191=0,0,Calculator!$G$35),0)</f>
        <v>0</v>
      </c>
      <c r="M8191" s="29">
        <f ca="1">IF(I8191&gt;0,IF(DAY($C8191)=1,SUM(INDIRECT("I"&amp;(ROW(C8190)-DAY(C8190))):I8190),0),0)</f>
        <v>0</v>
      </c>
      <c r="N8191" s="29">
        <f ca="1">IF(C8191&lt;Calculator!$G$27,0,IF(C8191=Calculator!$G$27,Calculator!$G$39,IF(H8191-K8191&lt;=0,IF(D8191&gt;Calculator!$G$39,IF(H8191-K8191+E8191+L8191+M8191+Calculator!$G$39&gt;Calculator!$G$39,Calculator!$G$39-(H8191+E8191+L8191+M8191-K8191),Calculator!$G$39),D8191),0)))</f>
        <v>0</v>
      </c>
    </row>
    <row r="8192" spans="1:14" ht="15.75" thickBot="1">
      <c r="A8192" s="33" t="str">
        <f ca="1">IF(C8192=Calculator!$H$27,"F",IF(Daily!D8192+Daily!H8192=0,IF(D8191+H8191&gt;0,"L",""),""))</f>
        <v/>
      </c>
      <c r="B8192" s="34">
        <v>8191</v>
      </c>
      <c r="C8192" s="19">
        <f t="shared" ca="1" si="509"/>
        <v>54121</v>
      </c>
      <c r="D8192" s="29">
        <f t="shared" ca="1" si="511"/>
        <v>0</v>
      </c>
      <c r="E8192" s="29">
        <f ca="1">IF(C8192&lt;Calculator!$D$26,0,IF(DAY($C8192)=1,IF(D8192-Calculator!$G$24&gt;0,Calculator!$G$24,D8192),0))</f>
        <v>0</v>
      </c>
      <c r="F8192" s="29">
        <f ca="1">IF(E8192&gt;0,D8192*Calculator!$G$22/12,0)</f>
        <v>0</v>
      </c>
      <c r="G8192" s="29">
        <f ca="1">IF(E8192&gt;0,(IFERROR(-PMT(Calculator!$G$22/12,Calculator!$G$23*12,Calculator!$G$20),0))-F8192,0)</f>
        <v>0</v>
      </c>
      <c r="H8192" s="29">
        <f t="shared" ca="1" si="512"/>
        <v>0</v>
      </c>
      <c r="I8192" s="29">
        <f t="shared" ca="1" si="510"/>
        <v>0</v>
      </c>
      <c r="J8192" s="30">
        <f>Calculator!$G$40</f>
        <v>6.5000000000000002E-2</v>
      </c>
      <c r="K8192" s="29">
        <f ca="1">IF(C8192&gt;=Calculator!$G$27,IF(DAY($C8192)=1,Calculator!$G$34/2,IF(DAY($C8192)=15,Calculator!$G$34/2,0)),0)</f>
        <v>0</v>
      </c>
      <c r="L8192" s="29">
        <f ca="1">IF(DAY($C8192)=28,IF(H8192=0,0,Calculator!$G$35),0)</f>
        <v>0</v>
      </c>
      <c r="M8192" s="29">
        <f ca="1">IF(I8192&gt;0,IF(DAY($C8192)=1,SUM(INDIRECT("I"&amp;(ROW(C8191)-DAY(C8191))):I8191),0),0)</f>
        <v>0</v>
      </c>
      <c r="N8192" s="29">
        <f ca="1">IF(C8192&lt;Calculator!$G$27,0,IF(C8192=Calculator!$G$27,Calculator!$G$39,IF(H8192-K8192&lt;=0,IF(D8192&gt;Calculator!$G$39,IF(H8192-K8192+E8192+L8192+M8192+Calculator!$G$39&gt;Calculator!$G$39,Calculator!$G$39-(H8192+E8192+L8192+M8192-K8192),Calculator!$G$39),D8192),0)))</f>
        <v>0</v>
      </c>
    </row>
    <row r="8193" spans="1:14" ht="15.75" thickBot="1">
      <c r="A8193" s="33" t="str">
        <f ca="1">IF(C8193=Calculator!$H$27,"F",IF(Daily!D8193+Daily!H8193=0,IF(D8192+H8192&gt;0,"L",""),""))</f>
        <v/>
      </c>
      <c r="B8193" s="34">
        <v>8192</v>
      </c>
      <c r="C8193" s="19">
        <f t="shared" ca="1" si="509"/>
        <v>54122</v>
      </c>
      <c r="D8193" s="29">
        <f t="shared" ca="1" si="511"/>
        <v>0</v>
      </c>
      <c r="E8193" s="29">
        <f ca="1">IF(C8193&lt;Calculator!$D$26,0,IF(DAY($C8193)=1,IF(D8193-Calculator!$G$24&gt;0,Calculator!$G$24,D8193),0))</f>
        <v>0</v>
      </c>
      <c r="F8193" s="29">
        <f ca="1">IF(E8193&gt;0,D8193*Calculator!$G$22/12,0)</f>
        <v>0</v>
      </c>
      <c r="G8193" s="29">
        <f ca="1">IF(E8193&gt;0,(IFERROR(-PMT(Calculator!$G$22/12,Calculator!$G$23*12,Calculator!$G$20),0))-F8193,0)</f>
        <v>0</v>
      </c>
      <c r="H8193" s="29">
        <f t="shared" ca="1" si="512"/>
        <v>0</v>
      </c>
      <c r="I8193" s="29">
        <f t="shared" ca="1" si="510"/>
        <v>0</v>
      </c>
      <c r="J8193" s="30">
        <f>Calculator!$G$40</f>
        <v>6.5000000000000002E-2</v>
      </c>
      <c r="K8193" s="29">
        <f ca="1">IF(C8193&gt;=Calculator!$G$27,IF(DAY($C8193)=1,Calculator!$G$34/2,IF(DAY($C8193)=15,Calculator!$G$34/2,0)),0)</f>
        <v>0</v>
      </c>
      <c r="L8193" s="29">
        <f ca="1">IF(DAY($C8193)=28,IF(H8193=0,0,Calculator!$G$35),0)</f>
        <v>0</v>
      </c>
      <c r="M8193" s="29">
        <f ca="1">IF(I8193&gt;0,IF(DAY($C8193)=1,SUM(INDIRECT("I"&amp;(ROW(C8192)-DAY(C8192))):I8192),0),0)</f>
        <v>0</v>
      </c>
      <c r="N8193" s="29">
        <f ca="1">IF(C8193&lt;Calculator!$G$27,0,IF(C8193=Calculator!$G$27,Calculator!$G$39,IF(H8193-K8193&lt;=0,IF(D8193&gt;Calculator!$G$39,IF(H8193-K8193+E8193+L8193+M8193+Calculator!$G$39&gt;Calculator!$G$39,Calculator!$G$39-(H8193+E8193+L8193+M8193-K8193),Calculator!$G$39),D8193),0)))</f>
        <v>0</v>
      </c>
    </row>
    <row r="8194" spans="1:14" ht="15.75" thickBot="1">
      <c r="A8194" s="33" t="str">
        <f ca="1">IF(C8194=Calculator!$H$27,"F",IF(Daily!D8194+Daily!H8194=0,IF(D8193+H8193&gt;0,"L",""),""))</f>
        <v/>
      </c>
      <c r="B8194" s="34">
        <v>8193</v>
      </c>
      <c r="C8194" s="19">
        <f t="shared" ca="1" si="509"/>
        <v>54123</v>
      </c>
      <c r="D8194" s="29">
        <f t="shared" ca="1" si="511"/>
        <v>0</v>
      </c>
      <c r="E8194" s="29">
        <f ca="1">IF(C8194&lt;Calculator!$D$26,0,IF(DAY($C8194)=1,IF(D8194-Calculator!$G$24&gt;0,Calculator!$G$24,D8194),0))</f>
        <v>0</v>
      </c>
      <c r="F8194" s="29">
        <f ca="1">IF(E8194&gt;0,D8194*Calculator!$G$22/12,0)</f>
        <v>0</v>
      </c>
      <c r="G8194" s="29">
        <f ca="1">IF(E8194&gt;0,(IFERROR(-PMT(Calculator!$G$22/12,Calculator!$G$23*12,Calculator!$G$20),0))-F8194,0)</f>
        <v>0</v>
      </c>
      <c r="H8194" s="29">
        <f t="shared" ca="1" si="512"/>
        <v>0</v>
      </c>
      <c r="I8194" s="29">
        <f t="shared" ca="1" si="510"/>
        <v>0</v>
      </c>
      <c r="J8194" s="30">
        <f>Calculator!$G$40</f>
        <v>6.5000000000000002E-2</v>
      </c>
      <c r="K8194" s="29">
        <f ca="1">IF(C8194&gt;=Calculator!$G$27,IF(DAY($C8194)=1,Calculator!$G$34/2,IF(DAY($C8194)=15,Calculator!$G$34/2,0)),0)</f>
        <v>0</v>
      </c>
      <c r="L8194" s="29">
        <f ca="1">IF(DAY($C8194)=28,IF(H8194=0,0,Calculator!$G$35),0)</f>
        <v>0</v>
      </c>
      <c r="M8194" s="29">
        <f ca="1">IF(I8194&gt;0,IF(DAY($C8194)=1,SUM(INDIRECT("I"&amp;(ROW(C8193)-DAY(C8193))):I8193),0),0)</f>
        <v>0</v>
      </c>
      <c r="N8194" s="29">
        <f ca="1">IF(C8194&lt;Calculator!$G$27,0,IF(C8194=Calculator!$G$27,Calculator!$G$39,IF(H8194-K8194&lt;=0,IF(D8194&gt;Calculator!$G$39,IF(H8194-K8194+E8194+L8194+M8194+Calculator!$G$39&gt;Calculator!$G$39,Calculator!$G$39-(H8194+E8194+L8194+M8194-K8194),Calculator!$G$39),D8194),0)))</f>
        <v>0</v>
      </c>
    </row>
    <row r="8195" spans="1:14" ht="15.75" thickBot="1">
      <c r="A8195" s="33" t="str">
        <f ca="1">IF(C8195=Calculator!$H$27,"F",IF(Daily!D8195+Daily!H8195=0,IF(D8194+H8194&gt;0,"L",""),""))</f>
        <v/>
      </c>
      <c r="B8195" s="34">
        <v>8194</v>
      </c>
      <c r="C8195" s="19">
        <f t="shared" ref="C8195:C8258" ca="1" si="513">C8194+1</f>
        <v>54124</v>
      </c>
      <c r="D8195" s="29">
        <f t="shared" ca="1" si="511"/>
        <v>0</v>
      </c>
      <c r="E8195" s="29">
        <f ca="1">IF(C8195&lt;Calculator!$D$26,0,IF(DAY($C8195)=1,IF(D8195-Calculator!$G$24&gt;0,Calculator!$G$24,D8195),0))</f>
        <v>0</v>
      </c>
      <c r="F8195" s="29">
        <f ca="1">IF(E8195&gt;0,D8195*Calculator!$G$22/12,0)</f>
        <v>0</v>
      </c>
      <c r="G8195" s="29">
        <f ca="1">IF(E8195&gt;0,(IFERROR(-PMT(Calculator!$G$22/12,Calculator!$G$23*12,Calculator!$G$20),0))-F8195,0)</f>
        <v>0</v>
      </c>
      <c r="H8195" s="29">
        <f t="shared" ca="1" si="512"/>
        <v>0</v>
      </c>
      <c r="I8195" s="29">
        <f t="shared" ref="I8195:I8258" ca="1" si="514">H8195*J8195/365</f>
        <v>0</v>
      </c>
      <c r="J8195" s="30">
        <f>Calculator!$G$40</f>
        <v>6.5000000000000002E-2</v>
      </c>
      <c r="K8195" s="29">
        <f ca="1">IF(C8195&gt;=Calculator!$G$27,IF(DAY($C8195)=1,Calculator!$G$34/2,IF(DAY($C8195)=15,Calculator!$G$34/2,0)),0)</f>
        <v>0</v>
      </c>
      <c r="L8195" s="29">
        <f ca="1">IF(DAY($C8195)=28,IF(H8195=0,0,Calculator!$G$35),0)</f>
        <v>0</v>
      </c>
      <c r="M8195" s="29">
        <f ca="1">IF(I8195&gt;0,IF(DAY($C8195)=1,SUM(INDIRECT("I"&amp;(ROW(C8194)-DAY(C8194))):I8194),0),0)</f>
        <v>0</v>
      </c>
      <c r="N8195" s="29">
        <f ca="1">IF(C8195&lt;Calculator!$G$27,0,IF(C8195=Calculator!$G$27,Calculator!$G$39,IF(H8195-K8195&lt;=0,IF(D8195&gt;Calculator!$G$39,IF(H8195-K8195+E8195+L8195+M8195+Calculator!$G$39&gt;Calculator!$G$39,Calculator!$G$39-(H8195+E8195+L8195+M8195-K8195),Calculator!$G$39),D8195),0)))</f>
        <v>0</v>
      </c>
    </row>
    <row r="8196" spans="1:14" ht="15.75" thickBot="1">
      <c r="A8196" s="33" t="str">
        <f ca="1">IF(C8196=Calculator!$H$27,"F",IF(Daily!D8196+Daily!H8196=0,IF(D8195+H8195&gt;0,"L",""),""))</f>
        <v/>
      </c>
      <c r="B8196" s="34">
        <v>8195</v>
      </c>
      <c r="C8196" s="19">
        <f t="shared" ca="1" si="513"/>
        <v>54125</v>
      </c>
      <c r="D8196" s="29">
        <f t="shared" ref="D8196:D8259" ca="1" si="515">IF(((D8195-G8195)-N8195)&lt;0,0,((D8195-G8195)-N8195))</f>
        <v>0</v>
      </c>
      <c r="E8196" s="29">
        <f ca="1">IF(C8196&lt;Calculator!$D$26,0,IF(DAY($C8196)=1,IF(D8196-Calculator!$G$24&gt;0,Calculator!$G$24,D8196),0))</f>
        <v>0</v>
      </c>
      <c r="F8196" s="29">
        <f ca="1">IF(E8196&gt;0,D8196*Calculator!$G$22/12,0)</f>
        <v>0</v>
      </c>
      <c r="G8196" s="29">
        <f ca="1">IF(E8196&gt;0,(IFERROR(-PMT(Calculator!$G$22/12,Calculator!$G$23*12,Calculator!$G$20),0))-F8196,0)</f>
        <v>0</v>
      </c>
      <c r="H8196" s="29">
        <f t="shared" ref="H8196:H8259" ca="1" si="516">IF((H8195-K8195+SUM(L8195:N8195)+E8195)&lt;0,0,(H8195-K8195+SUM(L8195:N8195)+E8195))</f>
        <v>0</v>
      </c>
      <c r="I8196" s="29">
        <f t="shared" ca="1" si="514"/>
        <v>0</v>
      </c>
      <c r="J8196" s="30">
        <f>Calculator!$G$40</f>
        <v>6.5000000000000002E-2</v>
      </c>
      <c r="K8196" s="29">
        <f ca="1">IF(C8196&gt;=Calculator!$G$27,IF(DAY($C8196)=1,Calculator!$G$34/2,IF(DAY($C8196)=15,Calculator!$G$34/2,0)),0)</f>
        <v>0</v>
      </c>
      <c r="L8196" s="29">
        <f ca="1">IF(DAY($C8196)=28,IF(H8196=0,0,Calculator!$G$35),0)</f>
        <v>0</v>
      </c>
      <c r="M8196" s="29">
        <f ca="1">IF(I8196&gt;0,IF(DAY($C8196)=1,SUM(INDIRECT("I"&amp;(ROW(C8195)-DAY(C8195))):I8195),0),0)</f>
        <v>0</v>
      </c>
      <c r="N8196" s="29">
        <f ca="1">IF(C8196&lt;Calculator!$G$27,0,IF(C8196=Calculator!$G$27,Calculator!$G$39,IF(H8196-K8196&lt;=0,IF(D8196&gt;Calculator!$G$39,IF(H8196-K8196+E8196+L8196+M8196+Calculator!$G$39&gt;Calculator!$G$39,Calculator!$G$39-(H8196+E8196+L8196+M8196-K8196),Calculator!$G$39),D8196),0)))</f>
        <v>0</v>
      </c>
    </row>
    <row r="8197" spans="1:14" ht="15.75" thickBot="1">
      <c r="A8197" s="33" t="str">
        <f ca="1">IF(C8197=Calculator!$H$27,"F",IF(Daily!D8197+Daily!H8197=0,IF(D8196+H8196&gt;0,"L",""),""))</f>
        <v/>
      </c>
      <c r="B8197" s="34">
        <v>8196</v>
      </c>
      <c r="C8197" s="19">
        <f t="shared" ca="1" si="513"/>
        <v>54126</v>
      </c>
      <c r="D8197" s="29">
        <f t="shared" ca="1" si="515"/>
        <v>0</v>
      </c>
      <c r="E8197" s="29">
        <f ca="1">IF(C8197&lt;Calculator!$D$26,0,IF(DAY($C8197)=1,IF(D8197-Calculator!$G$24&gt;0,Calculator!$G$24,D8197),0))</f>
        <v>0</v>
      </c>
      <c r="F8197" s="29">
        <f ca="1">IF(E8197&gt;0,D8197*Calculator!$G$22/12,0)</f>
        <v>0</v>
      </c>
      <c r="G8197" s="29">
        <f ca="1">IF(E8197&gt;0,(IFERROR(-PMT(Calculator!$G$22/12,Calculator!$G$23*12,Calculator!$G$20),0))-F8197,0)</f>
        <v>0</v>
      </c>
      <c r="H8197" s="29">
        <f t="shared" ca="1" si="516"/>
        <v>0</v>
      </c>
      <c r="I8197" s="29">
        <f t="shared" ca="1" si="514"/>
        <v>0</v>
      </c>
      <c r="J8197" s="30">
        <f>Calculator!$G$40</f>
        <v>6.5000000000000002E-2</v>
      </c>
      <c r="K8197" s="29">
        <f ca="1">IF(C8197&gt;=Calculator!$G$27,IF(DAY($C8197)=1,Calculator!$G$34/2,IF(DAY($C8197)=15,Calculator!$G$34/2,0)),0)</f>
        <v>0</v>
      </c>
      <c r="L8197" s="29">
        <f ca="1">IF(DAY($C8197)=28,IF(H8197=0,0,Calculator!$G$35),0)</f>
        <v>0</v>
      </c>
      <c r="M8197" s="29">
        <f ca="1">IF(I8197&gt;0,IF(DAY($C8197)=1,SUM(INDIRECT("I"&amp;(ROW(C8196)-DAY(C8196))):I8196),0),0)</f>
        <v>0</v>
      </c>
      <c r="N8197" s="29">
        <f ca="1">IF(C8197&lt;Calculator!$G$27,0,IF(C8197=Calculator!$G$27,Calculator!$G$39,IF(H8197-K8197&lt;=0,IF(D8197&gt;Calculator!$G$39,IF(H8197-K8197+E8197+L8197+M8197+Calculator!$G$39&gt;Calculator!$G$39,Calculator!$G$39-(H8197+E8197+L8197+M8197-K8197),Calculator!$G$39),D8197),0)))</f>
        <v>0</v>
      </c>
    </row>
    <row r="8198" spans="1:14" ht="15.75" thickBot="1">
      <c r="A8198" s="33" t="str">
        <f ca="1">IF(C8198=Calculator!$H$27,"F",IF(Daily!D8198+Daily!H8198=0,IF(D8197+H8197&gt;0,"L",""),""))</f>
        <v/>
      </c>
      <c r="B8198" s="34">
        <v>8197</v>
      </c>
      <c r="C8198" s="19">
        <f t="shared" ca="1" si="513"/>
        <v>54127</v>
      </c>
      <c r="D8198" s="29">
        <f t="shared" ca="1" si="515"/>
        <v>0</v>
      </c>
      <c r="E8198" s="29">
        <f ca="1">IF(C8198&lt;Calculator!$D$26,0,IF(DAY($C8198)=1,IF(D8198-Calculator!$G$24&gt;0,Calculator!$G$24,D8198),0))</f>
        <v>0</v>
      </c>
      <c r="F8198" s="29">
        <f ca="1">IF(E8198&gt;0,D8198*Calculator!$G$22/12,0)</f>
        <v>0</v>
      </c>
      <c r="G8198" s="29">
        <f ca="1">IF(E8198&gt;0,(IFERROR(-PMT(Calculator!$G$22/12,Calculator!$G$23*12,Calculator!$G$20),0))-F8198,0)</f>
        <v>0</v>
      </c>
      <c r="H8198" s="29">
        <f t="shared" ca="1" si="516"/>
        <v>0</v>
      </c>
      <c r="I8198" s="29">
        <f t="shared" ca="1" si="514"/>
        <v>0</v>
      </c>
      <c r="J8198" s="30">
        <f>Calculator!$G$40</f>
        <v>6.5000000000000002E-2</v>
      </c>
      <c r="K8198" s="29">
        <f ca="1">IF(C8198&gt;=Calculator!$G$27,IF(DAY($C8198)=1,Calculator!$G$34/2,IF(DAY($C8198)=15,Calculator!$G$34/2,0)),0)</f>
        <v>0</v>
      </c>
      <c r="L8198" s="29">
        <f ca="1">IF(DAY($C8198)=28,IF(H8198=0,0,Calculator!$G$35),0)</f>
        <v>0</v>
      </c>
      <c r="M8198" s="29">
        <f ca="1">IF(I8198&gt;0,IF(DAY($C8198)=1,SUM(INDIRECT("I"&amp;(ROW(C8197)-DAY(C8197))):I8197),0),0)</f>
        <v>0</v>
      </c>
      <c r="N8198" s="29">
        <f ca="1">IF(C8198&lt;Calculator!$G$27,0,IF(C8198=Calculator!$G$27,Calculator!$G$39,IF(H8198-K8198&lt;=0,IF(D8198&gt;Calculator!$G$39,IF(H8198-K8198+E8198+L8198+M8198+Calculator!$G$39&gt;Calculator!$G$39,Calculator!$G$39-(H8198+E8198+L8198+M8198-K8198),Calculator!$G$39),D8198),0)))</f>
        <v>0</v>
      </c>
    </row>
    <row r="8199" spans="1:14" ht="15.75" thickBot="1">
      <c r="A8199" s="33" t="str">
        <f ca="1">IF(C8199=Calculator!$H$27,"F",IF(Daily!D8199+Daily!H8199=0,IF(D8198+H8198&gt;0,"L",""),""))</f>
        <v/>
      </c>
      <c r="B8199" s="34">
        <v>8198</v>
      </c>
      <c r="C8199" s="19">
        <f t="shared" ca="1" si="513"/>
        <v>54128</v>
      </c>
      <c r="D8199" s="29">
        <f t="shared" ca="1" si="515"/>
        <v>0</v>
      </c>
      <c r="E8199" s="29">
        <f ca="1">IF(C8199&lt;Calculator!$D$26,0,IF(DAY($C8199)=1,IF(D8199-Calculator!$G$24&gt;0,Calculator!$G$24,D8199),0))</f>
        <v>0</v>
      </c>
      <c r="F8199" s="29">
        <f ca="1">IF(E8199&gt;0,D8199*Calculator!$G$22/12,0)</f>
        <v>0</v>
      </c>
      <c r="G8199" s="29">
        <f ca="1">IF(E8199&gt;0,(IFERROR(-PMT(Calculator!$G$22/12,Calculator!$G$23*12,Calculator!$G$20),0))-F8199,0)</f>
        <v>0</v>
      </c>
      <c r="H8199" s="29">
        <f t="shared" ca="1" si="516"/>
        <v>0</v>
      </c>
      <c r="I8199" s="29">
        <f t="shared" ca="1" si="514"/>
        <v>0</v>
      </c>
      <c r="J8199" s="30">
        <f>Calculator!$G$40</f>
        <v>6.5000000000000002E-2</v>
      </c>
      <c r="K8199" s="29">
        <f ca="1">IF(C8199&gt;=Calculator!$G$27,IF(DAY($C8199)=1,Calculator!$G$34/2,IF(DAY($C8199)=15,Calculator!$G$34/2,0)),0)</f>
        <v>0</v>
      </c>
      <c r="L8199" s="29">
        <f ca="1">IF(DAY($C8199)=28,IF(H8199=0,0,Calculator!$G$35),0)</f>
        <v>0</v>
      </c>
      <c r="M8199" s="29">
        <f ca="1">IF(I8199&gt;0,IF(DAY($C8199)=1,SUM(INDIRECT("I"&amp;(ROW(C8198)-DAY(C8198))):I8198),0),0)</f>
        <v>0</v>
      </c>
      <c r="N8199" s="29">
        <f ca="1">IF(C8199&lt;Calculator!$G$27,0,IF(C8199=Calculator!$G$27,Calculator!$G$39,IF(H8199-K8199&lt;=0,IF(D8199&gt;Calculator!$G$39,IF(H8199-K8199+E8199+L8199+M8199+Calculator!$G$39&gt;Calculator!$G$39,Calculator!$G$39-(H8199+E8199+L8199+M8199-K8199),Calculator!$G$39),D8199),0)))</f>
        <v>0</v>
      </c>
    </row>
    <row r="8200" spans="1:14" ht="15.75" thickBot="1">
      <c r="A8200" s="33" t="str">
        <f ca="1">IF(C8200=Calculator!$H$27,"F",IF(Daily!D8200+Daily!H8200=0,IF(D8199+H8199&gt;0,"L",""),""))</f>
        <v/>
      </c>
      <c r="B8200" s="34">
        <v>8199</v>
      </c>
      <c r="C8200" s="19">
        <f t="shared" ca="1" si="513"/>
        <v>54129</v>
      </c>
      <c r="D8200" s="29">
        <f t="shared" ca="1" si="515"/>
        <v>0</v>
      </c>
      <c r="E8200" s="29">
        <f ca="1">IF(C8200&lt;Calculator!$D$26,0,IF(DAY($C8200)=1,IF(D8200-Calculator!$G$24&gt;0,Calculator!$G$24,D8200),0))</f>
        <v>0</v>
      </c>
      <c r="F8200" s="29">
        <f ca="1">IF(E8200&gt;0,D8200*Calculator!$G$22/12,0)</f>
        <v>0</v>
      </c>
      <c r="G8200" s="29">
        <f ca="1">IF(E8200&gt;0,(IFERROR(-PMT(Calculator!$G$22/12,Calculator!$G$23*12,Calculator!$G$20),0))-F8200,0)</f>
        <v>0</v>
      </c>
      <c r="H8200" s="29">
        <f t="shared" ca="1" si="516"/>
        <v>0</v>
      </c>
      <c r="I8200" s="29">
        <f t="shared" ca="1" si="514"/>
        <v>0</v>
      </c>
      <c r="J8200" s="30">
        <f>Calculator!$G$40</f>
        <v>6.5000000000000002E-2</v>
      </c>
      <c r="K8200" s="29">
        <f ca="1">IF(C8200&gt;=Calculator!$G$27,IF(DAY($C8200)=1,Calculator!$G$34/2,IF(DAY($C8200)=15,Calculator!$G$34/2,0)),0)</f>
        <v>0</v>
      </c>
      <c r="L8200" s="29">
        <f ca="1">IF(DAY($C8200)=28,IF(H8200=0,0,Calculator!$G$35),0)</f>
        <v>0</v>
      </c>
      <c r="M8200" s="29">
        <f ca="1">IF(I8200&gt;0,IF(DAY($C8200)=1,SUM(INDIRECT("I"&amp;(ROW(C8199)-DAY(C8199))):I8199),0),0)</f>
        <v>0</v>
      </c>
      <c r="N8200" s="29">
        <f ca="1">IF(C8200&lt;Calculator!$G$27,0,IF(C8200=Calculator!$G$27,Calculator!$G$39,IF(H8200-K8200&lt;=0,IF(D8200&gt;Calculator!$G$39,IF(H8200-K8200+E8200+L8200+M8200+Calculator!$G$39&gt;Calculator!$G$39,Calculator!$G$39-(H8200+E8200+L8200+M8200-K8200),Calculator!$G$39),D8200),0)))</f>
        <v>0</v>
      </c>
    </row>
    <row r="8201" spans="1:14" ht="15.75" thickBot="1">
      <c r="A8201" s="33" t="str">
        <f ca="1">IF(C8201=Calculator!$H$27,"F",IF(Daily!D8201+Daily!H8201=0,IF(D8200+H8200&gt;0,"L",""),""))</f>
        <v/>
      </c>
      <c r="B8201" s="34">
        <v>8200</v>
      </c>
      <c r="C8201" s="19">
        <f t="shared" ca="1" si="513"/>
        <v>54130</v>
      </c>
      <c r="D8201" s="29">
        <f t="shared" ca="1" si="515"/>
        <v>0</v>
      </c>
      <c r="E8201" s="29">
        <f ca="1">IF(C8201&lt;Calculator!$D$26,0,IF(DAY($C8201)=1,IF(D8201-Calculator!$G$24&gt;0,Calculator!$G$24,D8201),0))</f>
        <v>0</v>
      </c>
      <c r="F8201" s="29">
        <f ca="1">IF(E8201&gt;0,D8201*Calculator!$G$22/12,0)</f>
        <v>0</v>
      </c>
      <c r="G8201" s="29">
        <f ca="1">IF(E8201&gt;0,(IFERROR(-PMT(Calculator!$G$22/12,Calculator!$G$23*12,Calculator!$G$20),0))-F8201,0)</f>
        <v>0</v>
      </c>
      <c r="H8201" s="29">
        <f t="shared" ca="1" si="516"/>
        <v>0</v>
      </c>
      <c r="I8201" s="29">
        <f t="shared" ca="1" si="514"/>
        <v>0</v>
      </c>
      <c r="J8201" s="30">
        <f>Calculator!$G$40</f>
        <v>6.5000000000000002E-2</v>
      </c>
      <c r="K8201" s="29">
        <f ca="1">IF(C8201&gt;=Calculator!$G$27,IF(DAY($C8201)=1,Calculator!$G$34/2,IF(DAY($C8201)=15,Calculator!$G$34/2,0)),0)</f>
        <v>0</v>
      </c>
      <c r="L8201" s="29">
        <f ca="1">IF(DAY($C8201)=28,IF(H8201=0,0,Calculator!$G$35),0)</f>
        <v>0</v>
      </c>
      <c r="M8201" s="29">
        <f ca="1">IF(I8201&gt;0,IF(DAY($C8201)=1,SUM(INDIRECT("I"&amp;(ROW(C8200)-DAY(C8200))):I8200),0),0)</f>
        <v>0</v>
      </c>
      <c r="N8201" s="29">
        <f ca="1">IF(C8201&lt;Calculator!$G$27,0,IF(C8201=Calculator!$G$27,Calculator!$G$39,IF(H8201-K8201&lt;=0,IF(D8201&gt;Calculator!$G$39,IF(H8201-K8201+E8201+L8201+M8201+Calculator!$G$39&gt;Calculator!$G$39,Calculator!$G$39-(H8201+E8201+L8201+M8201-K8201),Calculator!$G$39),D8201),0)))</f>
        <v>0</v>
      </c>
    </row>
    <row r="8202" spans="1:14" ht="15.75" thickBot="1">
      <c r="A8202" s="33" t="str">
        <f ca="1">IF(C8202=Calculator!$H$27,"F",IF(Daily!D8202+Daily!H8202=0,IF(D8201+H8201&gt;0,"L",""),""))</f>
        <v/>
      </c>
      <c r="B8202" s="34">
        <v>8201</v>
      </c>
      <c r="C8202" s="19">
        <f t="shared" ca="1" si="513"/>
        <v>54131</v>
      </c>
      <c r="D8202" s="29">
        <f t="shared" ca="1" si="515"/>
        <v>0</v>
      </c>
      <c r="E8202" s="29">
        <f ca="1">IF(C8202&lt;Calculator!$D$26,0,IF(DAY($C8202)=1,IF(D8202-Calculator!$G$24&gt;0,Calculator!$G$24,D8202),0))</f>
        <v>0</v>
      </c>
      <c r="F8202" s="29">
        <f ca="1">IF(E8202&gt;0,D8202*Calculator!$G$22/12,0)</f>
        <v>0</v>
      </c>
      <c r="G8202" s="29">
        <f ca="1">IF(E8202&gt;0,(IFERROR(-PMT(Calculator!$G$22/12,Calculator!$G$23*12,Calculator!$G$20),0))-F8202,0)</f>
        <v>0</v>
      </c>
      <c r="H8202" s="29">
        <f t="shared" ca="1" si="516"/>
        <v>0</v>
      </c>
      <c r="I8202" s="29">
        <f t="shared" ca="1" si="514"/>
        <v>0</v>
      </c>
      <c r="J8202" s="30">
        <f>Calculator!$G$40</f>
        <v>6.5000000000000002E-2</v>
      </c>
      <c r="K8202" s="29">
        <f ca="1">IF(C8202&gt;=Calculator!$G$27,IF(DAY($C8202)=1,Calculator!$G$34/2,IF(DAY($C8202)=15,Calculator!$G$34/2,0)),0)</f>
        <v>0</v>
      </c>
      <c r="L8202" s="29">
        <f ca="1">IF(DAY($C8202)=28,IF(H8202=0,0,Calculator!$G$35),0)</f>
        <v>0</v>
      </c>
      <c r="M8202" s="29">
        <f ca="1">IF(I8202&gt;0,IF(DAY($C8202)=1,SUM(INDIRECT("I"&amp;(ROW(C8201)-DAY(C8201))):I8201),0),0)</f>
        <v>0</v>
      </c>
      <c r="N8202" s="29">
        <f ca="1">IF(C8202&lt;Calculator!$G$27,0,IF(C8202=Calculator!$G$27,Calculator!$G$39,IF(H8202-K8202&lt;=0,IF(D8202&gt;Calculator!$G$39,IF(H8202-K8202+E8202+L8202+M8202+Calculator!$G$39&gt;Calculator!$G$39,Calculator!$G$39-(H8202+E8202+L8202+M8202-K8202),Calculator!$G$39),D8202),0)))</f>
        <v>0</v>
      </c>
    </row>
    <row r="8203" spans="1:14" ht="15.75" thickBot="1">
      <c r="A8203" s="33" t="str">
        <f ca="1">IF(C8203=Calculator!$H$27,"F",IF(Daily!D8203+Daily!H8203=0,IF(D8202+H8202&gt;0,"L",""),""))</f>
        <v/>
      </c>
      <c r="B8203" s="34">
        <v>8202</v>
      </c>
      <c r="C8203" s="19">
        <f t="shared" ca="1" si="513"/>
        <v>54132</v>
      </c>
      <c r="D8203" s="29">
        <f t="shared" ca="1" si="515"/>
        <v>0</v>
      </c>
      <c r="E8203" s="29">
        <f ca="1">IF(C8203&lt;Calculator!$D$26,0,IF(DAY($C8203)=1,IF(D8203-Calculator!$G$24&gt;0,Calculator!$G$24,D8203),0))</f>
        <v>0</v>
      </c>
      <c r="F8203" s="29">
        <f ca="1">IF(E8203&gt;0,D8203*Calculator!$G$22/12,0)</f>
        <v>0</v>
      </c>
      <c r="G8203" s="29">
        <f ca="1">IF(E8203&gt;0,(IFERROR(-PMT(Calculator!$G$22/12,Calculator!$G$23*12,Calculator!$G$20),0))-F8203,0)</f>
        <v>0</v>
      </c>
      <c r="H8203" s="29">
        <f t="shared" ca="1" si="516"/>
        <v>0</v>
      </c>
      <c r="I8203" s="29">
        <f t="shared" ca="1" si="514"/>
        <v>0</v>
      </c>
      <c r="J8203" s="30">
        <f>Calculator!$G$40</f>
        <v>6.5000000000000002E-2</v>
      </c>
      <c r="K8203" s="29">
        <f ca="1">IF(C8203&gt;=Calculator!$G$27,IF(DAY($C8203)=1,Calculator!$G$34/2,IF(DAY($C8203)=15,Calculator!$G$34/2,0)),0)</f>
        <v>4500</v>
      </c>
      <c r="L8203" s="29">
        <f ca="1">IF(DAY($C8203)=28,IF(H8203=0,0,Calculator!$G$35),0)</f>
        <v>0</v>
      </c>
      <c r="M8203" s="29">
        <f ca="1">IF(I8203&gt;0,IF(DAY($C8203)=1,SUM(INDIRECT("I"&amp;(ROW(C8202)-DAY(C8202))):I8202),0),0)</f>
        <v>0</v>
      </c>
      <c r="N8203" s="29">
        <f ca="1">IF(C8203&lt;Calculator!$G$27,0,IF(C8203=Calculator!$G$27,Calculator!$G$39,IF(H8203-K8203&lt;=0,IF(D8203&gt;Calculator!$G$39,IF(H8203-K8203+E8203+L8203+M8203+Calculator!$G$39&gt;Calculator!$G$39,Calculator!$G$39-(H8203+E8203+L8203+M8203-K8203),Calculator!$G$39),D8203),0)))</f>
        <v>0</v>
      </c>
    </row>
    <row r="8204" spans="1:14" ht="15.75" thickBot="1">
      <c r="A8204" s="33" t="str">
        <f ca="1">IF(C8204=Calculator!$H$27,"F",IF(Daily!D8204+Daily!H8204=0,IF(D8203+H8203&gt;0,"L",""),""))</f>
        <v/>
      </c>
      <c r="B8204" s="34">
        <v>8203</v>
      </c>
      <c r="C8204" s="19">
        <f t="shared" ca="1" si="513"/>
        <v>54133</v>
      </c>
      <c r="D8204" s="29">
        <f t="shared" ca="1" si="515"/>
        <v>0</v>
      </c>
      <c r="E8204" s="29">
        <f ca="1">IF(C8204&lt;Calculator!$D$26,0,IF(DAY($C8204)=1,IF(D8204-Calculator!$G$24&gt;0,Calculator!$G$24,D8204),0))</f>
        <v>0</v>
      </c>
      <c r="F8204" s="29">
        <f ca="1">IF(E8204&gt;0,D8204*Calculator!$G$22/12,0)</f>
        <v>0</v>
      </c>
      <c r="G8204" s="29">
        <f ca="1">IF(E8204&gt;0,(IFERROR(-PMT(Calculator!$G$22/12,Calculator!$G$23*12,Calculator!$G$20),0))-F8204,0)</f>
        <v>0</v>
      </c>
      <c r="H8204" s="29">
        <f t="shared" ca="1" si="516"/>
        <v>0</v>
      </c>
      <c r="I8204" s="29">
        <f t="shared" ca="1" si="514"/>
        <v>0</v>
      </c>
      <c r="J8204" s="30">
        <f>Calculator!$G$40</f>
        <v>6.5000000000000002E-2</v>
      </c>
      <c r="K8204" s="29">
        <f ca="1">IF(C8204&gt;=Calculator!$G$27,IF(DAY($C8204)=1,Calculator!$G$34/2,IF(DAY($C8204)=15,Calculator!$G$34/2,0)),0)</f>
        <v>0</v>
      </c>
      <c r="L8204" s="29">
        <f ca="1">IF(DAY($C8204)=28,IF(H8204=0,0,Calculator!$G$35),0)</f>
        <v>0</v>
      </c>
      <c r="M8204" s="29">
        <f ca="1">IF(I8204&gt;0,IF(DAY($C8204)=1,SUM(INDIRECT("I"&amp;(ROW(C8203)-DAY(C8203))):I8203),0),0)</f>
        <v>0</v>
      </c>
      <c r="N8204" s="29">
        <f ca="1">IF(C8204&lt;Calculator!$G$27,0,IF(C8204=Calculator!$G$27,Calculator!$G$39,IF(H8204-K8204&lt;=0,IF(D8204&gt;Calculator!$G$39,IF(H8204-K8204+E8204+L8204+M8204+Calculator!$G$39&gt;Calculator!$G$39,Calculator!$G$39-(H8204+E8204+L8204+M8204-K8204),Calculator!$G$39),D8204),0)))</f>
        <v>0</v>
      </c>
    </row>
    <row r="8205" spans="1:14" ht="15.75" thickBot="1">
      <c r="A8205" s="33" t="str">
        <f ca="1">IF(C8205=Calculator!$H$27,"F",IF(Daily!D8205+Daily!H8205=0,IF(D8204+H8204&gt;0,"L",""),""))</f>
        <v/>
      </c>
      <c r="B8205" s="34">
        <v>8204</v>
      </c>
      <c r="C8205" s="19">
        <f t="shared" ca="1" si="513"/>
        <v>54134</v>
      </c>
      <c r="D8205" s="29">
        <f t="shared" ca="1" si="515"/>
        <v>0</v>
      </c>
      <c r="E8205" s="29">
        <f ca="1">IF(C8205&lt;Calculator!$D$26,0,IF(DAY($C8205)=1,IF(D8205-Calculator!$G$24&gt;0,Calculator!$G$24,D8205),0))</f>
        <v>0</v>
      </c>
      <c r="F8205" s="29">
        <f ca="1">IF(E8205&gt;0,D8205*Calculator!$G$22/12,0)</f>
        <v>0</v>
      </c>
      <c r="G8205" s="29">
        <f ca="1">IF(E8205&gt;0,(IFERROR(-PMT(Calculator!$G$22/12,Calculator!$G$23*12,Calculator!$G$20),0))-F8205,0)</f>
        <v>0</v>
      </c>
      <c r="H8205" s="29">
        <f t="shared" ca="1" si="516"/>
        <v>0</v>
      </c>
      <c r="I8205" s="29">
        <f t="shared" ca="1" si="514"/>
        <v>0</v>
      </c>
      <c r="J8205" s="30">
        <f>Calculator!$G$40</f>
        <v>6.5000000000000002E-2</v>
      </c>
      <c r="K8205" s="29">
        <f ca="1">IF(C8205&gt;=Calculator!$G$27,IF(DAY($C8205)=1,Calculator!$G$34/2,IF(DAY($C8205)=15,Calculator!$G$34/2,0)),0)</f>
        <v>0</v>
      </c>
      <c r="L8205" s="29">
        <f ca="1">IF(DAY($C8205)=28,IF(H8205=0,0,Calculator!$G$35),0)</f>
        <v>0</v>
      </c>
      <c r="M8205" s="29">
        <f ca="1">IF(I8205&gt;0,IF(DAY($C8205)=1,SUM(INDIRECT("I"&amp;(ROW(C8204)-DAY(C8204))):I8204),0),0)</f>
        <v>0</v>
      </c>
      <c r="N8205" s="29">
        <f ca="1">IF(C8205&lt;Calculator!$G$27,0,IF(C8205=Calculator!$G$27,Calculator!$G$39,IF(H8205-K8205&lt;=0,IF(D8205&gt;Calculator!$G$39,IF(H8205-K8205+E8205+L8205+M8205+Calculator!$G$39&gt;Calculator!$G$39,Calculator!$G$39-(H8205+E8205+L8205+M8205-K8205),Calculator!$G$39),D8205),0)))</f>
        <v>0</v>
      </c>
    </row>
    <row r="8206" spans="1:14" ht="15.75" thickBot="1">
      <c r="A8206" s="33" t="str">
        <f ca="1">IF(C8206=Calculator!$H$27,"F",IF(Daily!D8206+Daily!H8206=0,IF(D8205+H8205&gt;0,"L",""),""))</f>
        <v/>
      </c>
      <c r="B8206" s="34">
        <v>8205</v>
      </c>
      <c r="C8206" s="19">
        <f t="shared" ca="1" si="513"/>
        <v>54135</v>
      </c>
      <c r="D8206" s="29">
        <f t="shared" ca="1" si="515"/>
        <v>0</v>
      </c>
      <c r="E8206" s="29">
        <f ca="1">IF(C8206&lt;Calculator!$D$26,0,IF(DAY($C8206)=1,IF(D8206-Calculator!$G$24&gt;0,Calculator!$G$24,D8206),0))</f>
        <v>0</v>
      </c>
      <c r="F8206" s="29">
        <f ca="1">IF(E8206&gt;0,D8206*Calculator!$G$22/12,0)</f>
        <v>0</v>
      </c>
      <c r="G8206" s="29">
        <f ca="1">IF(E8206&gt;0,(IFERROR(-PMT(Calculator!$G$22/12,Calculator!$G$23*12,Calculator!$G$20),0))-F8206,0)</f>
        <v>0</v>
      </c>
      <c r="H8206" s="29">
        <f t="shared" ca="1" si="516"/>
        <v>0</v>
      </c>
      <c r="I8206" s="29">
        <f t="shared" ca="1" si="514"/>
        <v>0</v>
      </c>
      <c r="J8206" s="30">
        <f>Calculator!$G$40</f>
        <v>6.5000000000000002E-2</v>
      </c>
      <c r="K8206" s="29">
        <f ca="1">IF(C8206&gt;=Calculator!$G$27,IF(DAY($C8206)=1,Calculator!$G$34/2,IF(DAY($C8206)=15,Calculator!$G$34/2,0)),0)</f>
        <v>0</v>
      </c>
      <c r="L8206" s="29">
        <f ca="1">IF(DAY($C8206)=28,IF(H8206=0,0,Calculator!$G$35),0)</f>
        <v>0</v>
      </c>
      <c r="M8206" s="29">
        <f ca="1">IF(I8206&gt;0,IF(DAY($C8206)=1,SUM(INDIRECT("I"&amp;(ROW(C8205)-DAY(C8205))):I8205),0),0)</f>
        <v>0</v>
      </c>
      <c r="N8206" s="29">
        <f ca="1">IF(C8206&lt;Calculator!$G$27,0,IF(C8206=Calculator!$G$27,Calculator!$G$39,IF(H8206-K8206&lt;=0,IF(D8206&gt;Calculator!$G$39,IF(H8206-K8206+E8206+L8206+M8206+Calculator!$G$39&gt;Calculator!$G$39,Calculator!$G$39-(H8206+E8206+L8206+M8206-K8206),Calculator!$G$39),D8206),0)))</f>
        <v>0</v>
      </c>
    </row>
    <row r="8207" spans="1:14" ht="15.75" thickBot="1">
      <c r="A8207" s="33" t="str">
        <f ca="1">IF(C8207=Calculator!$H$27,"F",IF(Daily!D8207+Daily!H8207=0,IF(D8206+H8206&gt;0,"L",""),""))</f>
        <v/>
      </c>
      <c r="B8207" s="34">
        <v>8206</v>
      </c>
      <c r="C8207" s="19">
        <f t="shared" ca="1" si="513"/>
        <v>54136</v>
      </c>
      <c r="D8207" s="29">
        <f t="shared" ca="1" si="515"/>
        <v>0</v>
      </c>
      <c r="E8207" s="29">
        <f ca="1">IF(C8207&lt;Calculator!$D$26,0,IF(DAY($C8207)=1,IF(D8207-Calculator!$G$24&gt;0,Calculator!$G$24,D8207),0))</f>
        <v>0</v>
      </c>
      <c r="F8207" s="29">
        <f ca="1">IF(E8207&gt;0,D8207*Calculator!$G$22/12,0)</f>
        <v>0</v>
      </c>
      <c r="G8207" s="29">
        <f ca="1">IF(E8207&gt;0,(IFERROR(-PMT(Calculator!$G$22/12,Calculator!$G$23*12,Calculator!$G$20),0))-F8207,0)</f>
        <v>0</v>
      </c>
      <c r="H8207" s="29">
        <f t="shared" ca="1" si="516"/>
        <v>0</v>
      </c>
      <c r="I8207" s="29">
        <f t="shared" ca="1" si="514"/>
        <v>0</v>
      </c>
      <c r="J8207" s="30">
        <f>Calculator!$G$40</f>
        <v>6.5000000000000002E-2</v>
      </c>
      <c r="K8207" s="29">
        <f ca="1">IF(C8207&gt;=Calculator!$G$27,IF(DAY($C8207)=1,Calculator!$G$34/2,IF(DAY($C8207)=15,Calculator!$G$34/2,0)),0)</f>
        <v>0</v>
      </c>
      <c r="L8207" s="29">
        <f ca="1">IF(DAY($C8207)=28,IF(H8207=0,0,Calculator!$G$35),0)</f>
        <v>0</v>
      </c>
      <c r="M8207" s="29">
        <f ca="1">IF(I8207&gt;0,IF(DAY($C8207)=1,SUM(INDIRECT("I"&amp;(ROW(C8206)-DAY(C8206))):I8206),0),0)</f>
        <v>0</v>
      </c>
      <c r="N8207" s="29">
        <f ca="1">IF(C8207&lt;Calculator!$G$27,0,IF(C8207=Calculator!$G$27,Calculator!$G$39,IF(H8207-K8207&lt;=0,IF(D8207&gt;Calculator!$G$39,IF(H8207-K8207+E8207+L8207+M8207+Calculator!$G$39&gt;Calculator!$G$39,Calculator!$G$39-(H8207+E8207+L8207+M8207-K8207),Calculator!$G$39),D8207),0)))</f>
        <v>0</v>
      </c>
    </row>
    <row r="8208" spans="1:14" ht="15.75" thickBot="1">
      <c r="A8208" s="33" t="str">
        <f ca="1">IF(C8208=Calculator!$H$27,"F",IF(Daily!D8208+Daily!H8208=0,IF(D8207+H8207&gt;0,"L",""),""))</f>
        <v/>
      </c>
      <c r="B8208" s="34">
        <v>8207</v>
      </c>
      <c r="C8208" s="19">
        <f t="shared" ca="1" si="513"/>
        <v>54137</v>
      </c>
      <c r="D8208" s="29">
        <f t="shared" ca="1" si="515"/>
        <v>0</v>
      </c>
      <c r="E8208" s="29">
        <f ca="1">IF(C8208&lt;Calculator!$D$26,0,IF(DAY($C8208)=1,IF(D8208-Calculator!$G$24&gt;0,Calculator!$G$24,D8208),0))</f>
        <v>0</v>
      </c>
      <c r="F8208" s="29">
        <f ca="1">IF(E8208&gt;0,D8208*Calculator!$G$22/12,0)</f>
        <v>0</v>
      </c>
      <c r="G8208" s="29">
        <f ca="1">IF(E8208&gt;0,(IFERROR(-PMT(Calculator!$G$22/12,Calculator!$G$23*12,Calculator!$G$20),0))-F8208,0)</f>
        <v>0</v>
      </c>
      <c r="H8208" s="29">
        <f t="shared" ca="1" si="516"/>
        <v>0</v>
      </c>
      <c r="I8208" s="29">
        <f t="shared" ca="1" si="514"/>
        <v>0</v>
      </c>
      <c r="J8208" s="30">
        <f>Calculator!$G$40</f>
        <v>6.5000000000000002E-2</v>
      </c>
      <c r="K8208" s="29">
        <f ca="1">IF(C8208&gt;=Calculator!$G$27,IF(DAY($C8208)=1,Calculator!$G$34/2,IF(DAY($C8208)=15,Calculator!$G$34/2,0)),0)</f>
        <v>0</v>
      </c>
      <c r="L8208" s="29">
        <f ca="1">IF(DAY($C8208)=28,IF(H8208=0,0,Calculator!$G$35),0)</f>
        <v>0</v>
      </c>
      <c r="M8208" s="29">
        <f ca="1">IF(I8208&gt;0,IF(DAY($C8208)=1,SUM(INDIRECT("I"&amp;(ROW(C8207)-DAY(C8207))):I8207),0),0)</f>
        <v>0</v>
      </c>
      <c r="N8208" s="29">
        <f ca="1">IF(C8208&lt;Calculator!$G$27,0,IF(C8208=Calculator!$G$27,Calculator!$G$39,IF(H8208-K8208&lt;=0,IF(D8208&gt;Calculator!$G$39,IF(H8208-K8208+E8208+L8208+M8208+Calculator!$G$39&gt;Calculator!$G$39,Calculator!$G$39-(H8208+E8208+L8208+M8208-K8208),Calculator!$G$39),D8208),0)))</f>
        <v>0</v>
      </c>
    </row>
    <row r="8209" spans="1:14" ht="15.75" thickBot="1">
      <c r="A8209" s="33" t="str">
        <f ca="1">IF(C8209=Calculator!$H$27,"F",IF(Daily!D8209+Daily!H8209=0,IF(D8208+H8208&gt;0,"L",""),""))</f>
        <v/>
      </c>
      <c r="B8209" s="34">
        <v>8208</v>
      </c>
      <c r="C8209" s="19">
        <f t="shared" ca="1" si="513"/>
        <v>54138</v>
      </c>
      <c r="D8209" s="29">
        <f t="shared" ca="1" si="515"/>
        <v>0</v>
      </c>
      <c r="E8209" s="29">
        <f ca="1">IF(C8209&lt;Calculator!$D$26,0,IF(DAY($C8209)=1,IF(D8209-Calculator!$G$24&gt;0,Calculator!$G$24,D8209),0))</f>
        <v>0</v>
      </c>
      <c r="F8209" s="29">
        <f ca="1">IF(E8209&gt;0,D8209*Calculator!$G$22/12,0)</f>
        <v>0</v>
      </c>
      <c r="G8209" s="29">
        <f ca="1">IF(E8209&gt;0,(IFERROR(-PMT(Calculator!$G$22/12,Calculator!$G$23*12,Calculator!$G$20),0))-F8209,0)</f>
        <v>0</v>
      </c>
      <c r="H8209" s="29">
        <f t="shared" ca="1" si="516"/>
        <v>0</v>
      </c>
      <c r="I8209" s="29">
        <f t="shared" ca="1" si="514"/>
        <v>0</v>
      </c>
      <c r="J8209" s="30">
        <f>Calculator!$G$40</f>
        <v>6.5000000000000002E-2</v>
      </c>
      <c r="K8209" s="29">
        <f ca="1">IF(C8209&gt;=Calculator!$G$27,IF(DAY($C8209)=1,Calculator!$G$34/2,IF(DAY($C8209)=15,Calculator!$G$34/2,0)),0)</f>
        <v>0</v>
      </c>
      <c r="L8209" s="29">
        <f ca="1">IF(DAY($C8209)=28,IF(H8209=0,0,Calculator!$G$35),0)</f>
        <v>0</v>
      </c>
      <c r="M8209" s="29">
        <f ca="1">IF(I8209&gt;0,IF(DAY($C8209)=1,SUM(INDIRECT("I"&amp;(ROW(C8208)-DAY(C8208))):I8208),0),0)</f>
        <v>0</v>
      </c>
      <c r="N8209" s="29">
        <f ca="1">IF(C8209&lt;Calculator!$G$27,0,IF(C8209=Calculator!$G$27,Calculator!$G$39,IF(H8209-K8209&lt;=0,IF(D8209&gt;Calculator!$G$39,IF(H8209-K8209+E8209+L8209+M8209+Calculator!$G$39&gt;Calculator!$G$39,Calculator!$G$39-(H8209+E8209+L8209+M8209-K8209),Calculator!$G$39),D8209),0)))</f>
        <v>0</v>
      </c>
    </row>
    <row r="8210" spans="1:14" ht="15.75" thickBot="1">
      <c r="A8210" s="33" t="str">
        <f ca="1">IF(C8210=Calculator!$H$27,"F",IF(Daily!D8210+Daily!H8210=0,IF(D8209+H8209&gt;0,"L",""),""))</f>
        <v/>
      </c>
      <c r="B8210" s="34">
        <v>8209</v>
      </c>
      <c r="C8210" s="19">
        <f t="shared" ca="1" si="513"/>
        <v>54139</v>
      </c>
      <c r="D8210" s="29">
        <f t="shared" ca="1" si="515"/>
        <v>0</v>
      </c>
      <c r="E8210" s="29">
        <f ca="1">IF(C8210&lt;Calculator!$D$26,0,IF(DAY($C8210)=1,IF(D8210-Calculator!$G$24&gt;0,Calculator!$G$24,D8210),0))</f>
        <v>0</v>
      </c>
      <c r="F8210" s="29">
        <f ca="1">IF(E8210&gt;0,D8210*Calculator!$G$22/12,0)</f>
        <v>0</v>
      </c>
      <c r="G8210" s="29">
        <f ca="1">IF(E8210&gt;0,(IFERROR(-PMT(Calculator!$G$22/12,Calculator!$G$23*12,Calculator!$G$20),0))-F8210,0)</f>
        <v>0</v>
      </c>
      <c r="H8210" s="29">
        <f t="shared" ca="1" si="516"/>
        <v>0</v>
      </c>
      <c r="I8210" s="29">
        <f t="shared" ca="1" si="514"/>
        <v>0</v>
      </c>
      <c r="J8210" s="30">
        <f>Calculator!$G$40</f>
        <v>6.5000000000000002E-2</v>
      </c>
      <c r="K8210" s="29">
        <f ca="1">IF(C8210&gt;=Calculator!$G$27,IF(DAY($C8210)=1,Calculator!$G$34/2,IF(DAY($C8210)=15,Calculator!$G$34/2,0)),0)</f>
        <v>0</v>
      </c>
      <c r="L8210" s="29">
        <f ca="1">IF(DAY($C8210)=28,IF(H8210=0,0,Calculator!$G$35),0)</f>
        <v>0</v>
      </c>
      <c r="M8210" s="29">
        <f ca="1">IF(I8210&gt;0,IF(DAY($C8210)=1,SUM(INDIRECT("I"&amp;(ROW(C8209)-DAY(C8209))):I8209),0),0)</f>
        <v>0</v>
      </c>
      <c r="N8210" s="29">
        <f ca="1">IF(C8210&lt;Calculator!$G$27,0,IF(C8210=Calculator!$G$27,Calculator!$G$39,IF(H8210-K8210&lt;=0,IF(D8210&gt;Calculator!$G$39,IF(H8210-K8210+E8210+L8210+M8210+Calculator!$G$39&gt;Calculator!$G$39,Calculator!$G$39-(H8210+E8210+L8210+M8210-K8210),Calculator!$G$39),D8210),0)))</f>
        <v>0</v>
      </c>
    </row>
    <row r="8211" spans="1:14" ht="15.75" thickBot="1">
      <c r="A8211" s="33" t="str">
        <f ca="1">IF(C8211=Calculator!$H$27,"F",IF(Daily!D8211+Daily!H8211=0,IF(D8210+H8210&gt;0,"L",""),""))</f>
        <v/>
      </c>
      <c r="B8211" s="34">
        <v>8210</v>
      </c>
      <c r="C8211" s="19">
        <f t="shared" ca="1" si="513"/>
        <v>54140</v>
      </c>
      <c r="D8211" s="29">
        <f t="shared" ca="1" si="515"/>
        <v>0</v>
      </c>
      <c r="E8211" s="29">
        <f ca="1">IF(C8211&lt;Calculator!$D$26,0,IF(DAY($C8211)=1,IF(D8211-Calculator!$G$24&gt;0,Calculator!$G$24,D8211),0))</f>
        <v>0</v>
      </c>
      <c r="F8211" s="29">
        <f ca="1">IF(E8211&gt;0,D8211*Calculator!$G$22/12,0)</f>
        <v>0</v>
      </c>
      <c r="G8211" s="29">
        <f ca="1">IF(E8211&gt;0,(IFERROR(-PMT(Calculator!$G$22/12,Calculator!$G$23*12,Calculator!$G$20),0))-F8211,0)</f>
        <v>0</v>
      </c>
      <c r="H8211" s="29">
        <f t="shared" ca="1" si="516"/>
        <v>0</v>
      </c>
      <c r="I8211" s="29">
        <f t="shared" ca="1" si="514"/>
        <v>0</v>
      </c>
      <c r="J8211" s="30">
        <f>Calculator!$G$40</f>
        <v>6.5000000000000002E-2</v>
      </c>
      <c r="K8211" s="29">
        <f ca="1">IF(C8211&gt;=Calculator!$G$27,IF(DAY($C8211)=1,Calculator!$G$34/2,IF(DAY($C8211)=15,Calculator!$G$34/2,0)),0)</f>
        <v>0</v>
      </c>
      <c r="L8211" s="29">
        <f ca="1">IF(DAY($C8211)=28,IF(H8211=0,0,Calculator!$G$35),0)</f>
        <v>0</v>
      </c>
      <c r="M8211" s="29">
        <f ca="1">IF(I8211&gt;0,IF(DAY($C8211)=1,SUM(INDIRECT("I"&amp;(ROW(C8210)-DAY(C8210))):I8210),0),0)</f>
        <v>0</v>
      </c>
      <c r="N8211" s="29">
        <f ca="1">IF(C8211&lt;Calculator!$G$27,0,IF(C8211=Calculator!$G$27,Calculator!$G$39,IF(H8211-K8211&lt;=0,IF(D8211&gt;Calculator!$G$39,IF(H8211-K8211+E8211+L8211+M8211+Calculator!$G$39&gt;Calculator!$G$39,Calculator!$G$39-(H8211+E8211+L8211+M8211-K8211),Calculator!$G$39),D8211),0)))</f>
        <v>0</v>
      </c>
    </row>
    <row r="8212" spans="1:14" ht="15.75" thickBot="1">
      <c r="A8212" s="33" t="str">
        <f ca="1">IF(C8212=Calculator!$H$27,"F",IF(Daily!D8212+Daily!H8212=0,IF(D8211+H8211&gt;0,"L",""),""))</f>
        <v/>
      </c>
      <c r="B8212" s="34">
        <v>8211</v>
      </c>
      <c r="C8212" s="19">
        <f t="shared" ca="1" si="513"/>
        <v>54141</v>
      </c>
      <c r="D8212" s="29">
        <f t="shared" ca="1" si="515"/>
        <v>0</v>
      </c>
      <c r="E8212" s="29">
        <f ca="1">IF(C8212&lt;Calculator!$D$26,0,IF(DAY($C8212)=1,IF(D8212-Calculator!$G$24&gt;0,Calculator!$G$24,D8212),0))</f>
        <v>0</v>
      </c>
      <c r="F8212" s="29">
        <f ca="1">IF(E8212&gt;0,D8212*Calculator!$G$22/12,0)</f>
        <v>0</v>
      </c>
      <c r="G8212" s="29">
        <f ca="1">IF(E8212&gt;0,(IFERROR(-PMT(Calculator!$G$22/12,Calculator!$G$23*12,Calculator!$G$20),0))-F8212,0)</f>
        <v>0</v>
      </c>
      <c r="H8212" s="29">
        <f t="shared" ca="1" si="516"/>
        <v>0</v>
      </c>
      <c r="I8212" s="29">
        <f t="shared" ca="1" si="514"/>
        <v>0</v>
      </c>
      <c r="J8212" s="30">
        <f>Calculator!$G$40</f>
        <v>6.5000000000000002E-2</v>
      </c>
      <c r="K8212" s="29">
        <f ca="1">IF(C8212&gt;=Calculator!$G$27,IF(DAY($C8212)=1,Calculator!$G$34/2,IF(DAY($C8212)=15,Calculator!$G$34/2,0)),0)</f>
        <v>0</v>
      </c>
      <c r="L8212" s="29">
        <f ca="1">IF(DAY($C8212)=28,IF(H8212=0,0,Calculator!$G$35),0)</f>
        <v>0</v>
      </c>
      <c r="M8212" s="29">
        <f ca="1">IF(I8212&gt;0,IF(DAY($C8212)=1,SUM(INDIRECT("I"&amp;(ROW(C8211)-DAY(C8211))):I8211),0),0)</f>
        <v>0</v>
      </c>
      <c r="N8212" s="29">
        <f ca="1">IF(C8212&lt;Calculator!$G$27,0,IF(C8212=Calculator!$G$27,Calculator!$G$39,IF(H8212-K8212&lt;=0,IF(D8212&gt;Calculator!$G$39,IF(H8212-K8212+E8212+L8212+M8212+Calculator!$G$39&gt;Calculator!$G$39,Calculator!$G$39-(H8212+E8212+L8212+M8212-K8212),Calculator!$G$39),D8212),0)))</f>
        <v>0</v>
      </c>
    </row>
    <row r="8213" spans="1:14" ht="15.75" thickBot="1">
      <c r="A8213" s="33" t="str">
        <f ca="1">IF(C8213=Calculator!$H$27,"F",IF(Daily!D8213+Daily!H8213=0,IF(D8212+H8212&gt;0,"L",""),""))</f>
        <v/>
      </c>
      <c r="B8213" s="34">
        <v>8212</v>
      </c>
      <c r="C8213" s="19">
        <f t="shared" ca="1" si="513"/>
        <v>54142</v>
      </c>
      <c r="D8213" s="29">
        <f t="shared" ca="1" si="515"/>
        <v>0</v>
      </c>
      <c r="E8213" s="29">
        <f ca="1">IF(C8213&lt;Calculator!$D$26,0,IF(DAY($C8213)=1,IF(D8213-Calculator!$G$24&gt;0,Calculator!$G$24,D8213),0))</f>
        <v>0</v>
      </c>
      <c r="F8213" s="29">
        <f ca="1">IF(E8213&gt;0,D8213*Calculator!$G$22/12,0)</f>
        <v>0</v>
      </c>
      <c r="G8213" s="29">
        <f ca="1">IF(E8213&gt;0,(IFERROR(-PMT(Calculator!$G$22/12,Calculator!$G$23*12,Calculator!$G$20),0))-F8213,0)</f>
        <v>0</v>
      </c>
      <c r="H8213" s="29">
        <f t="shared" ca="1" si="516"/>
        <v>0</v>
      </c>
      <c r="I8213" s="29">
        <f t="shared" ca="1" si="514"/>
        <v>0</v>
      </c>
      <c r="J8213" s="30">
        <f>Calculator!$G$40</f>
        <v>6.5000000000000002E-2</v>
      </c>
      <c r="K8213" s="29">
        <f ca="1">IF(C8213&gt;=Calculator!$G$27,IF(DAY($C8213)=1,Calculator!$G$34/2,IF(DAY($C8213)=15,Calculator!$G$34/2,0)),0)</f>
        <v>0</v>
      </c>
      <c r="L8213" s="29">
        <f ca="1">IF(DAY($C8213)=28,IF(H8213=0,0,Calculator!$G$35),0)</f>
        <v>0</v>
      </c>
      <c r="M8213" s="29">
        <f ca="1">IF(I8213&gt;0,IF(DAY($C8213)=1,SUM(INDIRECT("I"&amp;(ROW(C8212)-DAY(C8212))):I8212),0),0)</f>
        <v>0</v>
      </c>
      <c r="N8213" s="29">
        <f ca="1">IF(C8213&lt;Calculator!$G$27,0,IF(C8213=Calculator!$G$27,Calculator!$G$39,IF(H8213-K8213&lt;=0,IF(D8213&gt;Calculator!$G$39,IF(H8213-K8213+E8213+L8213+M8213+Calculator!$G$39&gt;Calculator!$G$39,Calculator!$G$39-(H8213+E8213+L8213+M8213-K8213),Calculator!$G$39),D8213),0)))</f>
        <v>0</v>
      </c>
    </row>
    <row r="8214" spans="1:14" ht="15.75" thickBot="1">
      <c r="A8214" s="33" t="str">
        <f ca="1">IF(C8214=Calculator!$H$27,"F",IF(Daily!D8214+Daily!H8214=0,IF(D8213+H8213&gt;0,"L",""),""))</f>
        <v/>
      </c>
      <c r="B8214" s="34">
        <v>8213</v>
      </c>
      <c r="C8214" s="19">
        <f t="shared" ca="1" si="513"/>
        <v>54143</v>
      </c>
      <c r="D8214" s="29">
        <f t="shared" ca="1" si="515"/>
        <v>0</v>
      </c>
      <c r="E8214" s="29">
        <f ca="1">IF(C8214&lt;Calculator!$D$26,0,IF(DAY($C8214)=1,IF(D8214-Calculator!$G$24&gt;0,Calculator!$G$24,D8214),0))</f>
        <v>0</v>
      </c>
      <c r="F8214" s="29">
        <f ca="1">IF(E8214&gt;0,D8214*Calculator!$G$22/12,0)</f>
        <v>0</v>
      </c>
      <c r="G8214" s="29">
        <f ca="1">IF(E8214&gt;0,(IFERROR(-PMT(Calculator!$G$22/12,Calculator!$G$23*12,Calculator!$G$20),0))-F8214,0)</f>
        <v>0</v>
      </c>
      <c r="H8214" s="29">
        <f t="shared" ca="1" si="516"/>
        <v>0</v>
      </c>
      <c r="I8214" s="29">
        <f t="shared" ca="1" si="514"/>
        <v>0</v>
      </c>
      <c r="J8214" s="30">
        <f>Calculator!$G$40</f>
        <v>6.5000000000000002E-2</v>
      </c>
      <c r="K8214" s="29">
        <f ca="1">IF(C8214&gt;=Calculator!$G$27,IF(DAY($C8214)=1,Calculator!$G$34/2,IF(DAY($C8214)=15,Calculator!$G$34/2,0)),0)</f>
        <v>0</v>
      </c>
      <c r="L8214" s="29">
        <f ca="1">IF(DAY($C8214)=28,IF(H8214=0,0,Calculator!$G$35),0)</f>
        <v>0</v>
      </c>
      <c r="M8214" s="29">
        <f ca="1">IF(I8214&gt;0,IF(DAY($C8214)=1,SUM(INDIRECT("I"&amp;(ROW(C8213)-DAY(C8213))):I8213),0),0)</f>
        <v>0</v>
      </c>
      <c r="N8214" s="29">
        <f ca="1">IF(C8214&lt;Calculator!$G$27,0,IF(C8214=Calculator!$G$27,Calculator!$G$39,IF(H8214-K8214&lt;=0,IF(D8214&gt;Calculator!$G$39,IF(H8214-K8214+E8214+L8214+M8214+Calculator!$G$39&gt;Calculator!$G$39,Calculator!$G$39-(H8214+E8214+L8214+M8214-K8214),Calculator!$G$39),D8214),0)))</f>
        <v>0</v>
      </c>
    </row>
    <row r="8215" spans="1:14" ht="15.75" thickBot="1">
      <c r="A8215" s="33" t="str">
        <f ca="1">IF(C8215=Calculator!$H$27,"F",IF(Daily!D8215+Daily!H8215=0,IF(D8214+H8214&gt;0,"L",""),""))</f>
        <v/>
      </c>
      <c r="B8215" s="34">
        <v>8214</v>
      </c>
      <c r="C8215" s="19">
        <f t="shared" ca="1" si="513"/>
        <v>54144</v>
      </c>
      <c r="D8215" s="29">
        <f t="shared" ca="1" si="515"/>
        <v>0</v>
      </c>
      <c r="E8215" s="29">
        <f ca="1">IF(C8215&lt;Calculator!$D$26,0,IF(DAY($C8215)=1,IF(D8215-Calculator!$G$24&gt;0,Calculator!$G$24,D8215),0))</f>
        <v>0</v>
      </c>
      <c r="F8215" s="29">
        <f ca="1">IF(E8215&gt;0,D8215*Calculator!$G$22/12,0)</f>
        <v>0</v>
      </c>
      <c r="G8215" s="29">
        <f ca="1">IF(E8215&gt;0,(IFERROR(-PMT(Calculator!$G$22/12,Calculator!$G$23*12,Calculator!$G$20),0))-F8215,0)</f>
        <v>0</v>
      </c>
      <c r="H8215" s="29">
        <f t="shared" ca="1" si="516"/>
        <v>0</v>
      </c>
      <c r="I8215" s="29">
        <f t="shared" ca="1" si="514"/>
        <v>0</v>
      </c>
      <c r="J8215" s="30">
        <f>Calculator!$G$40</f>
        <v>6.5000000000000002E-2</v>
      </c>
      <c r="K8215" s="29">
        <f ca="1">IF(C8215&gt;=Calculator!$G$27,IF(DAY($C8215)=1,Calculator!$G$34/2,IF(DAY($C8215)=15,Calculator!$G$34/2,0)),0)</f>
        <v>0</v>
      </c>
      <c r="L8215" s="29">
        <f ca="1">IF(DAY($C8215)=28,IF(H8215=0,0,Calculator!$G$35),0)</f>
        <v>0</v>
      </c>
      <c r="M8215" s="29">
        <f ca="1">IF(I8215&gt;0,IF(DAY($C8215)=1,SUM(INDIRECT("I"&amp;(ROW(C8214)-DAY(C8214))):I8214),0),0)</f>
        <v>0</v>
      </c>
      <c r="N8215" s="29">
        <f ca="1">IF(C8215&lt;Calculator!$G$27,0,IF(C8215=Calculator!$G$27,Calculator!$G$39,IF(H8215-K8215&lt;=0,IF(D8215&gt;Calculator!$G$39,IF(H8215-K8215+E8215+L8215+M8215+Calculator!$G$39&gt;Calculator!$G$39,Calculator!$G$39-(H8215+E8215+L8215+M8215-K8215),Calculator!$G$39),D8215),0)))</f>
        <v>0</v>
      </c>
    </row>
    <row r="8216" spans="1:14" ht="15.75" thickBot="1">
      <c r="A8216" s="33" t="str">
        <f ca="1">IF(C8216=Calculator!$H$27,"F",IF(Daily!D8216+Daily!H8216=0,IF(D8215+H8215&gt;0,"L",""),""))</f>
        <v/>
      </c>
      <c r="B8216" s="34">
        <v>8215</v>
      </c>
      <c r="C8216" s="19">
        <f t="shared" ca="1" si="513"/>
        <v>54145</v>
      </c>
      <c r="D8216" s="29">
        <f t="shared" ca="1" si="515"/>
        <v>0</v>
      </c>
      <c r="E8216" s="29">
        <f ca="1">IF(C8216&lt;Calculator!$D$26,0,IF(DAY($C8216)=1,IF(D8216-Calculator!$G$24&gt;0,Calculator!$G$24,D8216),0))</f>
        <v>0</v>
      </c>
      <c r="F8216" s="29">
        <f ca="1">IF(E8216&gt;0,D8216*Calculator!$G$22/12,0)</f>
        <v>0</v>
      </c>
      <c r="G8216" s="29">
        <f ca="1">IF(E8216&gt;0,(IFERROR(-PMT(Calculator!$G$22/12,Calculator!$G$23*12,Calculator!$G$20),0))-F8216,0)</f>
        <v>0</v>
      </c>
      <c r="H8216" s="29">
        <f t="shared" ca="1" si="516"/>
        <v>0</v>
      </c>
      <c r="I8216" s="29">
        <f t="shared" ca="1" si="514"/>
        <v>0</v>
      </c>
      <c r="J8216" s="30">
        <f>Calculator!$G$40</f>
        <v>6.5000000000000002E-2</v>
      </c>
      <c r="K8216" s="29">
        <f ca="1">IF(C8216&gt;=Calculator!$G$27,IF(DAY($C8216)=1,Calculator!$G$34/2,IF(DAY($C8216)=15,Calculator!$G$34/2,0)),0)</f>
        <v>0</v>
      </c>
      <c r="L8216" s="29">
        <f ca="1">IF(DAY($C8216)=28,IF(H8216=0,0,Calculator!$G$35),0)</f>
        <v>0</v>
      </c>
      <c r="M8216" s="29">
        <f ca="1">IF(I8216&gt;0,IF(DAY($C8216)=1,SUM(INDIRECT("I"&amp;(ROW(C8215)-DAY(C8215))):I8215),0),0)</f>
        <v>0</v>
      </c>
      <c r="N8216" s="29">
        <f ca="1">IF(C8216&lt;Calculator!$G$27,0,IF(C8216=Calculator!$G$27,Calculator!$G$39,IF(H8216-K8216&lt;=0,IF(D8216&gt;Calculator!$G$39,IF(H8216-K8216+E8216+L8216+M8216+Calculator!$G$39&gt;Calculator!$G$39,Calculator!$G$39-(H8216+E8216+L8216+M8216-K8216),Calculator!$G$39),D8216),0)))</f>
        <v>0</v>
      </c>
    </row>
    <row r="8217" spans="1:14" ht="15.75" thickBot="1">
      <c r="A8217" s="33" t="str">
        <f ca="1">IF(C8217=Calculator!$H$27,"F",IF(Daily!D8217+Daily!H8217=0,IF(D8216+H8216&gt;0,"L",""),""))</f>
        <v/>
      </c>
      <c r="B8217" s="34">
        <v>8216</v>
      </c>
      <c r="C8217" s="19">
        <f t="shared" ca="1" si="513"/>
        <v>54146</v>
      </c>
      <c r="D8217" s="29">
        <f t="shared" ca="1" si="515"/>
        <v>0</v>
      </c>
      <c r="E8217" s="29">
        <f ca="1">IF(C8217&lt;Calculator!$D$26,0,IF(DAY($C8217)=1,IF(D8217-Calculator!$G$24&gt;0,Calculator!$G$24,D8217),0))</f>
        <v>0</v>
      </c>
      <c r="F8217" s="29">
        <f ca="1">IF(E8217&gt;0,D8217*Calculator!$G$22/12,0)</f>
        <v>0</v>
      </c>
      <c r="G8217" s="29">
        <f ca="1">IF(E8217&gt;0,(IFERROR(-PMT(Calculator!$G$22/12,Calculator!$G$23*12,Calculator!$G$20),0))-F8217,0)</f>
        <v>0</v>
      </c>
      <c r="H8217" s="29">
        <f t="shared" ca="1" si="516"/>
        <v>0</v>
      </c>
      <c r="I8217" s="29">
        <f t="shared" ca="1" si="514"/>
        <v>0</v>
      </c>
      <c r="J8217" s="30">
        <f>Calculator!$G$40</f>
        <v>6.5000000000000002E-2</v>
      </c>
      <c r="K8217" s="29">
        <f ca="1">IF(C8217&gt;=Calculator!$G$27,IF(DAY($C8217)=1,Calculator!$G$34/2,IF(DAY($C8217)=15,Calculator!$G$34/2,0)),0)</f>
        <v>0</v>
      </c>
      <c r="L8217" s="29">
        <f ca="1">IF(DAY($C8217)=28,IF(H8217=0,0,Calculator!$G$35),0)</f>
        <v>0</v>
      </c>
      <c r="M8217" s="29">
        <f ca="1">IF(I8217&gt;0,IF(DAY($C8217)=1,SUM(INDIRECT("I"&amp;(ROW(C8216)-DAY(C8216))):I8216),0),0)</f>
        <v>0</v>
      </c>
      <c r="N8217" s="29">
        <f ca="1">IF(C8217&lt;Calculator!$G$27,0,IF(C8217=Calculator!$G$27,Calculator!$G$39,IF(H8217-K8217&lt;=0,IF(D8217&gt;Calculator!$G$39,IF(H8217-K8217+E8217+L8217+M8217+Calculator!$G$39&gt;Calculator!$G$39,Calculator!$G$39-(H8217+E8217+L8217+M8217-K8217),Calculator!$G$39),D8217),0)))</f>
        <v>0</v>
      </c>
    </row>
    <row r="8218" spans="1:14" ht="15.75" thickBot="1">
      <c r="A8218" s="33" t="str">
        <f ca="1">IF(C8218=Calculator!$H$27,"F",IF(Daily!D8218+Daily!H8218=0,IF(D8217+H8217&gt;0,"L",""),""))</f>
        <v/>
      </c>
      <c r="B8218" s="34">
        <v>8217</v>
      </c>
      <c r="C8218" s="19">
        <f t="shared" ca="1" si="513"/>
        <v>54147</v>
      </c>
      <c r="D8218" s="29">
        <f t="shared" ca="1" si="515"/>
        <v>0</v>
      </c>
      <c r="E8218" s="29">
        <f ca="1">IF(C8218&lt;Calculator!$D$26,0,IF(DAY($C8218)=1,IF(D8218-Calculator!$G$24&gt;0,Calculator!$G$24,D8218),0))</f>
        <v>0</v>
      </c>
      <c r="F8218" s="29">
        <f ca="1">IF(E8218&gt;0,D8218*Calculator!$G$22/12,0)</f>
        <v>0</v>
      </c>
      <c r="G8218" s="29">
        <f ca="1">IF(E8218&gt;0,(IFERROR(-PMT(Calculator!$G$22/12,Calculator!$G$23*12,Calculator!$G$20),0))-F8218,0)</f>
        <v>0</v>
      </c>
      <c r="H8218" s="29">
        <f t="shared" ca="1" si="516"/>
        <v>0</v>
      </c>
      <c r="I8218" s="29">
        <f t="shared" ca="1" si="514"/>
        <v>0</v>
      </c>
      <c r="J8218" s="30">
        <f>Calculator!$G$40</f>
        <v>6.5000000000000002E-2</v>
      </c>
      <c r="K8218" s="29">
        <f ca="1">IF(C8218&gt;=Calculator!$G$27,IF(DAY($C8218)=1,Calculator!$G$34/2,IF(DAY($C8218)=15,Calculator!$G$34/2,0)),0)</f>
        <v>0</v>
      </c>
      <c r="L8218" s="29">
        <f ca="1">IF(DAY($C8218)=28,IF(H8218=0,0,Calculator!$G$35),0)</f>
        <v>0</v>
      </c>
      <c r="M8218" s="29">
        <f ca="1">IF(I8218&gt;0,IF(DAY($C8218)=1,SUM(INDIRECT("I"&amp;(ROW(C8217)-DAY(C8217))):I8217),0),0)</f>
        <v>0</v>
      </c>
      <c r="N8218" s="29">
        <f ca="1">IF(C8218&lt;Calculator!$G$27,0,IF(C8218=Calculator!$G$27,Calculator!$G$39,IF(H8218-K8218&lt;=0,IF(D8218&gt;Calculator!$G$39,IF(H8218-K8218+E8218+L8218+M8218+Calculator!$G$39&gt;Calculator!$G$39,Calculator!$G$39-(H8218+E8218+L8218+M8218-K8218),Calculator!$G$39),D8218),0)))</f>
        <v>0</v>
      </c>
    </row>
    <row r="8219" spans="1:14" ht="15.75" thickBot="1">
      <c r="A8219" s="33" t="str">
        <f ca="1">IF(C8219=Calculator!$H$27,"F",IF(Daily!D8219+Daily!H8219=0,IF(D8218+H8218&gt;0,"L",""),""))</f>
        <v/>
      </c>
      <c r="B8219" s="34">
        <v>8218</v>
      </c>
      <c r="C8219" s="19">
        <f t="shared" ca="1" si="513"/>
        <v>54148</v>
      </c>
      <c r="D8219" s="29">
        <f t="shared" ca="1" si="515"/>
        <v>0</v>
      </c>
      <c r="E8219" s="29">
        <f ca="1">IF(C8219&lt;Calculator!$D$26,0,IF(DAY($C8219)=1,IF(D8219-Calculator!$G$24&gt;0,Calculator!$G$24,D8219),0))</f>
        <v>0</v>
      </c>
      <c r="F8219" s="29">
        <f ca="1">IF(E8219&gt;0,D8219*Calculator!$G$22/12,0)</f>
        <v>0</v>
      </c>
      <c r="G8219" s="29">
        <f ca="1">IF(E8219&gt;0,(IFERROR(-PMT(Calculator!$G$22/12,Calculator!$G$23*12,Calculator!$G$20),0))-F8219,0)</f>
        <v>0</v>
      </c>
      <c r="H8219" s="29">
        <f t="shared" ca="1" si="516"/>
        <v>0</v>
      </c>
      <c r="I8219" s="29">
        <f t="shared" ca="1" si="514"/>
        <v>0</v>
      </c>
      <c r="J8219" s="30">
        <f>Calculator!$G$40</f>
        <v>6.5000000000000002E-2</v>
      </c>
      <c r="K8219" s="29">
        <f ca="1">IF(C8219&gt;=Calculator!$G$27,IF(DAY($C8219)=1,Calculator!$G$34/2,IF(DAY($C8219)=15,Calculator!$G$34/2,0)),0)</f>
        <v>0</v>
      </c>
      <c r="L8219" s="29">
        <f ca="1">IF(DAY($C8219)=28,IF(H8219=0,0,Calculator!$G$35),0)</f>
        <v>0</v>
      </c>
      <c r="M8219" s="29">
        <f ca="1">IF(I8219&gt;0,IF(DAY($C8219)=1,SUM(INDIRECT("I"&amp;(ROW(C8218)-DAY(C8218))):I8218),0),0)</f>
        <v>0</v>
      </c>
      <c r="N8219" s="29">
        <f ca="1">IF(C8219&lt;Calculator!$G$27,0,IF(C8219=Calculator!$G$27,Calculator!$G$39,IF(H8219-K8219&lt;=0,IF(D8219&gt;Calculator!$G$39,IF(H8219-K8219+E8219+L8219+M8219+Calculator!$G$39&gt;Calculator!$G$39,Calculator!$G$39-(H8219+E8219+L8219+M8219-K8219),Calculator!$G$39),D8219),0)))</f>
        <v>0</v>
      </c>
    </row>
    <row r="8220" spans="1:14" ht="15.75" thickBot="1">
      <c r="A8220" s="33" t="str">
        <f ca="1">IF(C8220=Calculator!$H$27,"F",IF(Daily!D8220+Daily!H8220=0,IF(D8219+H8219&gt;0,"L",""),""))</f>
        <v/>
      </c>
      <c r="B8220" s="34">
        <v>8219</v>
      </c>
      <c r="C8220" s="19">
        <f t="shared" ca="1" si="513"/>
        <v>54149</v>
      </c>
      <c r="D8220" s="29">
        <f t="shared" ca="1" si="515"/>
        <v>0</v>
      </c>
      <c r="E8220" s="29">
        <f ca="1">IF(C8220&lt;Calculator!$D$26,0,IF(DAY($C8220)=1,IF(D8220-Calculator!$G$24&gt;0,Calculator!$G$24,D8220),0))</f>
        <v>0</v>
      </c>
      <c r="F8220" s="29">
        <f ca="1">IF(E8220&gt;0,D8220*Calculator!$G$22/12,0)</f>
        <v>0</v>
      </c>
      <c r="G8220" s="29">
        <f ca="1">IF(E8220&gt;0,(IFERROR(-PMT(Calculator!$G$22/12,Calculator!$G$23*12,Calculator!$G$20),0))-F8220,0)</f>
        <v>0</v>
      </c>
      <c r="H8220" s="29">
        <f t="shared" ca="1" si="516"/>
        <v>0</v>
      </c>
      <c r="I8220" s="29">
        <f t="shared" ca="1" si="514"/>
        <v>0</v>
      </c>
      <c r="J8220" s="30">
        <f>Calculator!$G$40</f>
        <v>6.5000000000000002E-2</v>
      </c>
      <c r="K8220" s="29">
        <f ca="1">IF(C8220&gt;=Calculator!$G$27,IF(DAY($C8220)=1,Calculator!$G$34/2,IF(DAY($C8220)=15,Calculator!$G$34/2,0)),0)</f>
        <v>4500</v>
      </c>
      <c r="L8220" s="29">
        <f ca="1">IF(DAY($C8220)=28,IF(H8220=0,0,Calculator!$G$35),0)</f>
        <v>0</v>
      </c>
      <c r="M8220" s="29">
        <f ca="1">IF(I8220&gt;0,IF(DAY($C8220)=1,SUM(INDIRECT("I"&amp;(ROW(C8219)-DAY(C8219))):I8219),0),0)</f>
        <v>0</v>
      </c>
      <c r="N8220" s="29">
        <f ca="1">IF(C8220&lt;Calculator!$G$27,0,IF(C8220=Calculator!$G$27,Calculator!$G$39,IF(H8220-K8220&lt;=0,IF(D8220&gt;Calculator!$G$39,IF(H8220-K8220+E8220+L8220+M8220+Calculator!$G$39&gt;Calculator!$G$39,Calculator!$G$39-(H8220+E8220+L8220+M8220-K8220),Calculator!$G$39),D8220),0)))</f>
        <v>0</v>
      </c>
    </row>
    <row r="8221" spans="1:14" ht="15.75" thickBot="1">
      <c r="A8221" s="33" t="str">
        <f ca="1">IF(C8221=Calculator!$H$27,"F",IF(Daily!D8221+Daily!H8221=0,IF(D8220+H8220&gt;0,"L",""),""))</f>
        <v/>
      </c>
      <c r="B8221" s="34">
        <v>8220</v>
      </c>
      <c r="C8221" s="19">
        <f t="shared" ca="1" si="513"/>
        <v>54150</v>
      </c>
      <c r="D8221" s="29">
        <f t="shared" ca="1" si="515"/>
        <v>0</v>
      </c>
      <c r="E8221" s="29">
        <f ca="1">IF(C8221&lt;Calculator!$D$26,0,IF(DAY($C8221)=1,IF(D8221-Calculator!$G$24&gt;0,Calculator!$G$24,D8221),0))</f>
        <v>0</v>
      </c>
      <c r="F8221" s="29">
        <f ca="1">IF(E8221&gt;0,D8221*Calculator!$G$22/12,0)</f>
        <v>0</v>
      </c>
      <c r="G8221" s="29">
        <f ca="1">IF(E8221&gt;0,(IFERROR(-PMT(Calculator!$G$22/12,Calculator!$G$23*12,Calculator!$G$20),0))-F8221,0)</f>
        <v>0</v>
      </c>
      <c r="H8221" s="29">
        <f t="shared" ca="1" si="516"/>
        <v>0</v>
      </c>
      <c r="I8221" s="29">
        <f t="shared" ca="1" si="514"/>
        <v>0</v>
      </c>
      <c r="J8221" s="30">
        <f>Calculator!$G$40</f>
        <v>6.5000000000000002E-2</v>
      </c>
      <c r="K8221" s="29">
        <f ca="1">IF(C8221&gt;=Calculator!$G$27,IF(DAY($C8221)=1,Calculator!$G$34/2,IF(DAY($C8221)=15,Calculator!$G$34/2,0)),0)</f>
        <v>0</v>
      </c>
      <c r="L8221" s="29">
        <f ca="1">IF(DAY($C8221)=28,IF(H8221=0,0,Calculator!$G$35),0)</f>
        <v>0</v>
      </c>
      <c r="M8221" s="29">
        <f ca="1">IF(I8221&gt;0,IF(DAY($C8221)=1,SUM(INDIRECT("I"&amp;(ROW(C8220)-DAY(C8220))):I8220),0),0)</f>
        <v>0</v>
      </c>
      <c r="N8221" s="29">
        <f ca="1">IF(C8221&lt;Calculator!$G$27,0,IF(C8221=Calculator!$G$27,Calculator!$G$39,IF(H8221-K8221&lt;=0,IF(D8221&gt;Calculator!$G$39,IF(H8221-K8221+E8221+L8221+M8221+Calculator!$G$39&gt;Calculator!$G$39,Calculator!$G$39-(H8221+E8221+L8221+M8221-K8221),Calculator!$G$39),D8221),0)))</f>
        <v>0</v>
      </c>
    </row>
    <row r="8222" spans="1:14" ht="15.75" thickBot="1">
      <c r="A8222" s="33" t="str">
        <f ca="1">IF(C8222=Calculator!$H$27,"F",IF(Daily!D8222+Daily!H8222=0,IF(D8221+H8221&gt;0,"L",""),""))</f>
        <v/>
      </c>
      <c r="B8222" s="34">
        <v>8221</v>
      </c>
      <c r="C8222" s="19">
        <f t="shared" ca="1" si="513"/>
        <v>54151</v>
      </c>
      <c r="D8222" s="29">
        <f t="shared" ca="1" si="515"/>
        <v>0</v>
      </c>
      <c r="E8222" s="29">
        <f ca="1">IF(C8222&lt;Calculator!$D$26,0,IF(DAY($C8222)=1,IF(D8222-Calculator!$G$24&gt;0,Calculator!$G$24,D8222),0))</f>
        <v>0</v>
      </c>
      <c r="F8222" s="29">
        <f ca="1">IF(E8222&gt;0,D8222*Calculator!$G$22/12,0)</f>
        <v>0</v>
      </c>
      <c r="G8222" s="29">
        <f ca="1">IF(E8222&gt;0,(IFERROR(-PMT(Calculator!$G$22/12,Calculator!$G$23*12,Calculator!$G$20),0))-F8222,0)</f>
        <v>0</v>
      </c>
      <c r="H8222" s="29">
        <f t="shared" ca="1" si="516"/>
        <v>0</v>
      </c>
      <c r="I8222" s="29">
        <f t="shared" ca="1" si="514"/>
        <v>0</v>
      </c>
      <c r="J8222" s="30">
        <f>Calculator!$G$40</f>
        <v>6.5000000000000002E-2</v>
      </c>
      <c r="K8222" s="29">
        <f ca="1">IF(C8222&gt;=Calculator!$G$27,IF(DAY($C8222)=1,Calculator!$G$34/2,IF(DAY($C8222)=15,Calculator!$G$34/2,0)),0)</f>
        <v>0</v>
      </c>
      <c r="L8222" s="29">
        <f ca="1">IF(DAY($C8222)=28,IF(H8222=0,0,Calculator!$G$35),0)</f>
        <v>0</v>
      </c>
      <c r="M8222" s="29">
        <f ca="1">IF(I8222&gt;0,IF(DAY($C8222)=1,SUM(INDIRECT("I"&amp;(ROW(C8221)-DAY(C8221))):I8221),0),0)</f>
        <v>0</v>
      </c>
      <c r="N8222" s="29">
        <f ca="1">IF(C8222&lt;Calculator!$G$27,0,IF(C8222=Calculator!$G$27,Calculator!$G$39,IF(H8222-K8222&lt;=0,IF(D8222&gt;Calculator!$G$39,IF(H8222-K8222+E8222+L8222+M8222+Calculator!$G$39&gt;Calculator!$G$39,Calculator!$G$39-(H8222+E8222+L8222+M8222-K8222),Calculator!$G$39),D8222),0)))</f>
        <v>0</v>
      </c>
    </row>
    <row r="8223" spans="1:14" ht="15.75" thickBot="1">
      <c r="A8223" s="33" t="str">
        <f ca="1">IF(C8223=Calculator!$H$27,"F",IF(Daily!D8223+Daily!H8223=0,IF(D8222+H8222&gt;0,"L",""),""))</f>
        <v/>
      </c>
      <c r="B8223" s="34">
        <v>8222</v>
      </c>
      <c r="C8223" s="19">
        <f t="shared" ca="1" si="513"/>
        <v>54152</v>
      </c>
      <c r="D8223" s="29">
        <f t="shared" ca="1" si="515"/>
        <v>0</v>
      </c>
      <c r="E8223" s="29">
        <f ca="1">IF(C8223&lt;Calculator!$D$26,0,IF(DAY($C8223)=1,IF(D8223-Calculator!$G$24&gt;0,Calculator!$G$24,D8223),0))</f>
        <v>0</v>
      </c>
      <c r="F8223" s="29">
        <f ca="1">IF(E8223&gt;0,D8223*Calculator!$G$22/12,0)</f>
        <v>0</v>
      </c>
      <c r="G8223" s="29">
        <f ca="1">IF(E8223&gt;0,(IFERROR(-PMT(Calculator!$G$22/12,Calculator!$G$23*12,Calculator!$G$20),0))-F8223,0)</f>
        <v>0</v>
      </c>
      <c r="H8223" s="29">
        <f t="shared" ca="1" si="516"/>
        <v>0</v>
      </c>
      <c r="I8223" s="29">
        <f t="shared" ca="1" si="514"/>
        <v>0</v>
      </c>
      <c r="J8223" s="30">
        <f>Calculator!$G$40</f>
        <v>6.5000000000000002E-2</v>
      </c>
      <c r="K8223" s="29">
        <f ca="1">IF(C8223&gt;=Calculator!$G$27,IF(DAY($C8223)=1,Calculator!$G$34/2,IF(DAY($C8223)=15,Calculator!$G$34/2,0)),0)</f>
        <v>0</v>
      </c>
      <c r="L8223" s="29">
        <f ca="1">IF(DAY($C8223)=28,IF(H8223=0,0,Calculator!$G$35),0)</f>
        <v>0</v>
      </c>
      <c r="M8223" s="29">
        <f ca="1">IF(I8223&gt;0,IF(DAY($C8223)=1,SUM(INDIRECT("I"&amp;(ROW(C8222)-DAY(C8222))):I8222),0),0)</f>
        <v>0</v>
      </c>
      <c r="N8223" s="29">
        <f ca="1">IF(C8223&lt;Calculator!$G$27,0,IF(C8223=Calculator!$G$27,Calculator!$G$39,IF(H8223-K8223&lt;=0,IF(D8223&gt;Calculator!$G$39,IF(H8223-K8223+E8223+L8223+M8223+Calculator!$G$39&gt;Calculator!$G$39,Calculator!$G$39-(H8223+E8223+L8223+M8223-K8223),Calculator!$G$39),D8223),0)))</f>
        <v>0</v>
      </c>
    </row>
    <row r="8224" spans="1:14" ht="15.75" thickBot="1">
      <c r="A8224" s="33" t="str">
        <f ca="1">IF(C8224=Calculator!$H$27,"F",IF(Daily!D8224+Daily!H8224=0,IF(D8223+H8223&gt;0,"L",""),""))</f>
        <v/>
      </c>
      <c r="B8224" s="34">
        <v>8223</v>
      </c>
      <c r="C8224" s="19">
        <f t="shared" ca="1" si="513"/>
        <v>54153</v>
      </c>
      <c r="D8224" s="29">
        <f t="shared" ca="1" si="515"/>
        <v>0</v>
      </c>
      <c r="E8224" s="29">
        <f ca="1">IF(C8224&lt;Calculator!$D$26,0,IF(DAY($C8224)=1,IF(D8224-Calculator!$G$24&gt;0,Calculator!$G$24,D8224),0))</f>
        <v>0</v>
      </c>
      <c r="F8224" s="29">
        <f ca="1">IF(E8224&gt;0,D8224*Calculator!$G$22/12,0)</f>
        <v>0</v>
      </c>
      <c r="G8224" s="29">
        <f ca="1">IF(E8224&gt;0,(IFERROR(-PMT(Calculator!$G$22/12,Calculator!$G$23*12,Calculator!$G$20),0))-F8224,0)</f>
        <v>0</v>
      </c>
      <c r="H8224" s="29">
        <f t="shared" ca="1" si="516"/>
        <v>0</v>
      </c>
      <c r="I8224" s="29">
        <f t="shared" ca="1" si="514"/>
        <v>0</v>
      </c>
      <c r="J8224" s="30">
        <f>Calculator!$G$40</f>
        <v>6.5000000000000002E-2</v>
      </c>
      <c r="K8224" s="29">
        <f ca="1">IF(C8224&gt;=Calculator!$G$27,IF(DAY($C8224)=1,Calculator!$G$34/2,IF(DAY($C8224)=15,Calculator!$G$34/2,0)),0)</f>
        <v>0</v>
      </c>
      <c r="L8224" s="29">
        <f ca="1">IF(DAY($C8224)=28,IF(H8224=0,0,Calculator!$G$35),0)</f>
        <v>0</v>
      </c>
      <c r="M8224" s="29">
        <f ca="1">IF(I8224&gt;0,IF(DAY($C8224)=1,SUM(INDIRECT("I"&amp;(ROW(C8223)-DAY(C8223))):I8223),0),0)</f>
        <v>0</v>
      </c>
      <c r="N8224" s="29">
        <f ca="1">IF(C8224&lt;Calculator!$G$27,0,IF(C8224=Calculator!$G$27,Calculator!$G$39,IF(H8224-K8224&lt;=0,IF(D8224&gt;Calculator!$G$39,IF(H8224-K8224+E8224+L8224+M8224+Calculator!$G$39&gt;Calculator!$G$39,Calculator!$G$39-(H8224+E8224+L8224+M8224-K8224),Calculator!$G$39),D8224),0)))</f>
        <v>0</v>
      </c>
    </row>
    <row r="8225" spans="1:14" ht="15.75" thickBot="1">
      <c r="A8225" s="33" t="str">
        <f ca="1">IF(C8225=Calculator!$H$27,"F",IF(Daily!D8225+Daily!H8225=0,IF(D8224+H8224&gt;0,"L",""),""))</f>
        <v/>
      </c>
      <c r="B8225" s="34">
        <v>8224</v>
      </c>
      <c r="C8225" s="19">
        <f t="shared" ca="1" si="513"/>
        <v>54154</v>
      </c>
      <c r="D8225" s="29">
        <f t="shared" ca="1" si="515"/>
        <v>0</v>
      </c>
      <c r="E8225" s="29">
        <f ca="1">IF(C8225&lt;Calculator!$D$26,0,IF(DAY($C8225)=1,IF(D8225-Calculator!$G$24&gt;0,Calculator!$G$24,D8225),0))</f>
        <v>0</v>
      </c>
      <c r="F8225" s="29">
        <f ca="1">IF(E8225&gt;0,D8225*Calculator!$G$22/12,0)</f>
        <v>0</v>
      </c>
      <c r="G8225" s="29">
        <f ca="1">IF(E8225&gt;0,(IFERROR(-PMT(Calculator!$G$22/12,Calculator!$G$23*12,Calculator!$G$20),0))-F8225,0)</f>
        <v>0</v>
      </c>
      <c r="H8225" s="29">
        <f t="shared" ca="1" si="516"/>
        <v>0</v>
      </c>
      <c r="I8225" s="29">
        <f t="shared" ca="1" si="514"/>
        <v>0</v>
      </c>
      <c r="J8225" s="30">
        <f>Calculator!$G$40</f>
        <v>6.5000000000000002E-2</v>
      </c>
      <c r="K8225" s="29">
        <f ca="1">IF(C8225&gt;=Calculator!$G$27,IF(DAY($C8225)=1,Calculator!$G$34/2,IF(DAY($C8225)=15,Calculator!$G$34/2,0)),0)</f>
        <v>0</v>
      </c>
      <c r="L8225" s="29">
        <f ca="1">IF(DAY($C8225)=28,IF(H8225=0,0,Calculator!$G$35),0)</f>
        <v>0</v>
      </c>
      <c r="M8225" s="29">
        <f ca="1">IF(I8225&gt;0,IF(DAY($C8225)=1,SUM(INDIRECT("I"&amp;(ROW(C8224)-DAY(C8224))):I8224),0),0)</f>
        <v>0</v>
      </c>
      <c r="N8225" s="29">
        <f ca="1">IF(C8225&lt;Calculator!$G$27,0,IF(C8225=Calculator!$G$27,Calculator!$G$39,IF(H8225-K8225&lt;=0,IF(D8225&gt;Calculator!$G$39,IF(H8225-K8225+E8225+L8225+M8225+Calculator!$G$39&gt;Calculator!$G$39,Calculator!$G$39-(H8225+E8225+L8225+M8225-K8225),Calculator!$G$39),D8225),0)))</f>
        <v>0</v>
      </c>
    </row>
    <row r="8226" spans="1:14" ht="15.75" thickBot="1">
      <c r="A8226" s="33" t="str">
        <f ca="1">IF(C8226=Calculator!$H$27,"F",IF(Daily!D8226+Daily!H8226=0,IF(D8225+H8225&gt;0,"L",""),""))</f>
        <v/>
      </c>
      <c r="B8226" s="34">
        <v>8225</v>
      </c>
      <c r="C8226" s="19">
        <f t="shared" ca="1" si="513"/>
        <v>54155</v>
      </c>
      <c r="D8226" s="29">
        <f t="shared" ca="1" si="515"/>
        <v>0</v>
      </c>
      <c r="E8226" s="29">
        <f ca="1">IF(C8226&lt;Calculator!$D$26,0,IF(DAY($C8226)=1,IF(D8226-Calculator!$G$24&gt;0,Calculator!$G$24,D8226),0))</f>
        <v>0</v>
      </c>
      <c r="F8226" s="29">
        <f ca="1">IF(E8226&gt;0,D8226*Calculator!$G$22/12,0)</f>
        <v>0</v>
      </c>
      <c r="G8226" s="29">
        <f ca="1">IF(E8226&gt;0,(IFERROR(-PMT(Calculator!$G$22/12,Calculator!$G$23*12,Calculator!$G$20),0))-F8226,0)</f>
        <v>0</v>
      </c>
      <c r="H8226" s="29">
        <f t="shared" ca="1" si="516"/>
        <v>0</v>
      </c>
      <c r="I8226" s="29">
        <f t="shared" ca="1" si="514"/>
        <v>0</v>
      </c>
      <c r="J8226" s="30">
        <f>Calculator!$G$40</f>
        <v>6.5000000000000002E-2</v>
      </c>
      <c r="K8226" s="29">
        <f ca="1">IF(C8226&gt;=Calculator!$G$27,IF(DAY($C8226)=1,Calculator!$G$34/2,IF(DAY($C8226)=15,Calculator!$G$34/2,0)),0)</f>
        <v>0</v>
      </c>
      <c r="L8226" s="29">
        <f ca="1">IF(DAY($C8226)=28,IF(H8226=0,0,Calculator!$G$35),0)</f>
        <v>0</v>
      </c>
      <c r="M8226" s="29">
        <f ca="1">IF(I8226&gt;0,IF(DAY($C8226)=1,SUM(INDIRECT("I"&amp;(ROW(C8225)-DAY(C8225))):I8225),0),0)</f>
        <v>0</v>
      </c>
      <c r="N8226" s="29">
        <f ca="1">IF(C8226&lt;Calculator!$G$27,0,IF(C8226=Calculator!$G$27,Calculator!$G$39,IF(H8226-K8226&lt;=0,IF(D8226&gt;Calculator!$G$39,IF(H8226-K8226+E8226+L8226+M8226+Calculator!$G$39&gt;Calculator!$G$39,Calculator!$G$39-(H8226+E8226+L8226+M8226-K8226),Calculator!$G$39),D8226),0)))</f>
        <v>0</v>
      </c>
    </row>
    <row r="8227" spans="1:14" ht="15.75" thickBot="1">
      <c r="A8227" s="33" t="str">
        <f ca="1">IF(C8227=Calculator!$H$27,"F",IF(Daily!D8227+Daily!H8227=0,IF(D8226+H8226&gt;0,"L",""),""))</f>
        <v/>
      </c>
      <c r="B8227" s="34">
        <v>8226</v>
      </c>
      <c r="C8227" s="19">
        <f t="shared" ca="1" si="513"/>
        <v>54156</v>
      </c>
      <c r="D8227" s="29">
        <f t="shared" ca="1" si="515"/>
        <v>0</v>
      </c>
      <c r="E8227" s="29">
        <f ca="1">IF(C8227&lt;Calculator!$D$26,0,IF(DAY($C8227)=1,IF(D8227-Calculator!$G$24&gt;0,Calculator!$G$24,D8227),0))</f>
        <v>0</v>
      </c>
      <c r="F8227" s="29">
        <f ca="1">IF(E8227&gt;0,D8227*Calculator!$G$22/12,0)</f>
        <v>0</v>
      </c>
      <c r="G8227" s="29">
        <f ca="1">IF(E8227&gt;0,(IFERROR(-PMT(Calculator!$G$22/12,Calculator!$G$23*12,Calculator!$G$20),0))-F8227,0)</f>
        <v>0</v>
      </c>
      <c r="H8227" s="29">
        <f t="shared" ca="1" si="516"/>
        <v>0</v>
      </c>
      <c r="I8227" s="29">
        <f t="shared" ca="1" si="514"/>
        <v>0</v>
      </c>
      <c r="J8227" s="30">
        <f>Calculator!$G$40</f>
        <v>6.5000000000000002E-2</v>
      </c>
      <c r="K8227" s="29">
        <f ca="1">IF(C8227&gt;=Calculator!$G$27,IF(DAY($C8227)=1,Calculator!$G$34/2,IF(DAY($C8227)=15,Calculator!$G$34/2,0)),0)</f>
        <v>0</v>
      </c>
      <c r="L8227" s="29">
        <f ca="1">IF(DAY($C8227)=28,IF(H8227=0,0,Calculator!$G$35),0)</f>
        <v>0</v>
      </c>
      <c r="M8227" s="29">
        <f ca="1">IF(I8227&gt;0,IF(DAY($C8227)=1,SUM(INDIRECT("I"&amp;(ROW(C8226)-DAY(C8226))):I8226),0),0)</f>
        <v>0</v>
      </c>
      <c r="N8227" s="29">
        <f ca="1">IF(C8227&lt;Calculator!$G$27,0,IF(C8227=Calculator!$G$27,Calculator!$G$39,IF(H8227-K8227&lt;=0,IF(D8227&gt;Calculator!$G$39,IF(H8227-K8227+E8227+L8227+M8227+Calculator!$G$39&gt;Calculator!$G$39,Calculator!$G$39-(H8227+E8227+L8227+M8227-K8227),Calculator!$G$39),D8227),0)))</f>
        <v>0</v>
      </c>
    </row>
    <row r="8228" spans="1:14" ht="15.75" thickBot="1">
      <c r="A8228" s="33" t="str">
        <f ca="1">IF(C8228=Calculator!$H$27,"F",IF(Daily!D8228+Daily!H8228=0,IF(D8227+H8227&gt;0,"L",""),""))</f>
        <v/>
      </c>
      <c r="B8228" s="34">
        <v>8227</v>
      </c>
      <c r="C8228" s="19">
        <f t="shared" ca="1" si="513"/>
        <v>54157</v>
      </c>
      <c r="D8228" s="29">
        <f t="shared" ca="1" si="515"/>
        <v>0</v>
      </c>
      <c r="E8228" s="29">
        <f ca="1">IF(C8228&lt;Calculator!$D$26,0,IF(DAY($C8228)=1,IF(D8228-Calculator!$G$24&gt;0,Calculator!$G$24,D8228),0))</f>
        <v>0</v>
      </c>
      <c r="F8228" s="29">
        <f ca="1">IF(E8228&gt;0,D8228*Calculator!$G$22/12,0)</f>
        <v>0</v>
      </c>
      <c r="G8228" s="29">
        <f ca="1">IF(E8228&gt;0,(IFERROR(-PMT(Calculator!$G$22/12,Calculator!$G$23*12,Calculator!$G$20),0))-F8228,0)</f>
        <v>0</v>
      </c>
      <c r="H8228" s="29">
        <f t="shared" ca="1" si="516"/>
        <v>0</v>
      </c>
      <c r="I8228" s="29">
        <f t="shared" ca="1" si="514"/>
        <v>0</v>
      </c>
      <c r="J8228" s="30">
        <f>Calculator!$G$40</f>
        <v>6.5000000000000002E-2</v>
      </c>
      <c r="K8228" s="29">
        <f ca="1">IF(C8228&gt;=Calculator!$G$27,IF(DAY($C8228)=1,Calculator!$G$34/2,IF(DAY($C8228)=15,Calculator!$G$34/2,0)),0)</f>
        <v>0</v>
      </c>
      <c r="L8228" s="29">
        <f ca="1">IF(DAY($C8228)=28,IF(H8228=0,0,Calculator!$G$35),0)</f>
        <v>0</v>
      </c>
      <c r="M8228" s="29">
        <f ca="1">IF(I8228&gt;0,IF(DAY($C8228)=1,SUM(INDIRECT("I"&amp;(ROW(C8227)-DAY(C8227))):I8227),0),0)</f>
        <v>0</v>
      </c>
      <c r="N8228" s="29">
        <f ca="1">IF(C8228&lt;Calculator!$G$27,0,IF(C8228=Calculator!$G$27,Calculator!$G$39,IF(H8228-K8228&lt;=0,IF(D8228&gt;Calculator!$G$39,IF(H8228-K8228+E8228+L8228+M8228+Calculator!$G$39&gt;Calculator!$G$39,Calculator!$G$39-(H8228+E8228+L8228+M8228-K8228),Calculator!$G$39),D8228),0)))</f>
        <v>0</v>
      </c>
    </row>
    <row r="8229" spans="1:14" ht="15.75" thickBot="1">
      <c r="A8229" s="33" t="str">
        <f ca="1">IF(C8229=Calculator!$H$27,"F",IF(Daily!D8229+Daily!H8229=0,IF(D8228+H8228&gt;0,"L",""),""))</f>
        <v/>
      </c>
      <c r="B8229" s="34">
        <v>8228</v>
      </c>
      <c r="C8229" s="19">
        <f t="shared" ca="1" si="513"/>
        <v>54158</v>
      </c>
      <c r="D8229" s="29">
        <f t="shared" ca="1" si="515"/>
        <v>0</v>
      </c>
      <c r="E8229" s="29">
        <f ca="1">IF(C8229&lt;Calculator!$D$26,0,IF(DAY($C8229)=1,IF(D8229-Calculator!$G$24&gt;0,Calculator!$G$24,D8229),0))</f>
        <v>0</v>
      </c>
      <c r="F8229" s="29">
        <f ca="1">IF(E8229&gt;0,D8229*Calculator!$G$22/12,0)</f>
        <v>0</v>
      </c>
      <c r="G8229" s="29">
        <f ca="1">IF(E8229&gt;0,(IFERROR(-PMT(Calculator!$G$22/12,Calculator!$G$23*12,Calculator!$G$20),0))-F8229,0)</f>
        <v>0</v>
      </c>
      <c r="H8229" s="29">
        <f t="shared" ca="1" si="516"/>
        <v>0</v>
      </c>
      <c r="I8229" s="29">
        <f t="shared" ca="1" si="514"/>
        <v>0</v>
      </c>
      <c r="J8229" s="30">
        <f>Calculator!$G$40</f>
        <v>6.5000000000000002E-2</v>
      </c>
      <c r="K8229" s="29">
        <f ca="1">IF(C8229&gt;=Calculator!$G$27,IF(DAY($C8229)=1,Calculator!$G$34/2,IF(DAY($C8229)=15,Calculator!$G$34/2,0)),0)</f>
        <v>0</v>
      </c>
      <c r="L8229" s="29">
        <f ca="1">IF(DAY($C8229)=28,IF(H8229=0,0,Calculator!$G$35),0)</f>
        <v>0</v>
      </c>
      <c r="M8229" s="29">
        <f ca="1">IF(I8229&gt;0,IF(DAY($C8229)=1,SUM(INDIRECT("I"&amp;(ROW(C8228)-DAY(C8228))):I8228),0),0)</f>
        <v>0</v>
      </c>
      <c r="N8229" s="29">
        <f ca="1">IF(C8229&lt;Calculator!$G$27,0,IF(C8229=Calculator!$G$27,Calculator!$G$39,IF(H8229-K8229&lt;=0,IF(D8229&gt;Calculator!$G$39,IF(H8229-K8229+E8229+L8229+M8229+Calculator!$G$39&gt;Calculator!$G$39,Calculator!$G$39-(H8229+E8229+L8229+M8229-K8229),Calculator!$G$39),D8229),0)))</f>
        <v>0</v>
      </c>
    </row>
    <row r="8230" spans="1:14" ht="15.75" thickBot="1">
      <c r="A8230" s="33" t="str">
        <f ca="1">IF(C8230=Calculator!$H$27,"F",IF(Daily!D8230+Daily!H8230=0,IF(D8229+H8229&gt;0,"L",""),""))</f>
        <v/>
      </c>
      <c r="B8230" s="34">
        <v>8229</v>
      </c>
      <c r="C8230" s="19">
        <f t="shared" ca="1" si="513"/>
        <v>54159</v>
      </c>
      <c r="D8230" s="29">
        <f t="shared" ca="1" si="515"/>
        <v>0</v>
      </c>
      <c r="E8230" s="29">
        <f ca="1">IF(C8230&lt;Calculator!$D$26,0,IF(DAY($C8230)=1,IF(D8230-Calculator!$G$24&gt;0,Calculator!$G$24,D8230),0))</f>
        <v>0</v>
      </c>
      <c r="F8230" s="29">
        <f ca="1">IF(E8230&gt;0,D8230*Calculator!$G$22/12,0)</f>
        <v>0</v>
      </c>
      <c r="G8230" s="29">
        <f ca="1">IF(E8230&gt;0,(IFERROR(-PMT(Calculator!$G$22/12,Calculator!$G$23*12,Calculator!$G$20),0))-F8230,0)</f>
        <v>0</v>
      </c>
      <c r="H8230" s="29">
        <f t="shared" ca="1" si="516"/>
        <v>0</v>
      </c>
      <c r="I8230" s="29">
        <f t="shared" ca="1" si="514"/>
        <v>0</v>
      </c>
      <c r="J8230" s="30">
        <f>Calculator!$G$40</f>
        <v>6.5000000000000002E-2</v>
      </c>
      <c r="K8230" s="29">
        <f ca="1">IF(C8230&gt;=Calculator!$G$27,IF(DAY($C8230)=1,Calculator!$G$34/2,IF(DAY($C8230)=15,Calculator!$G$34/2,0)),0)</f>
        <v>0</v>
      </c>
      <c r="L8230" s="29">
        <f ca="1">IF(DAY($C8230)=28,IF(H8230=0,0,Calculator!$G$35),0)</f>
        <v>0</v>
      </c>
      <c r="M8230" s="29">
        <f ca="1">IF(I8230&gt;0,IF(DAY($C8230)=1,SUM(INDIRECT("I"&amp;(ROW(C8229)-DAY(C8229))):I8229),0),0)</f>
        <v>0</v>
      </c>
      <c r="N8230" s="29">
        <f ca="1">IF(C8230&lt;Calculator!$G$27,0,IF(C8230=Calculator!$G$27,Calculator!$G$39,IF(H8230-K8230&lt;=0,IF(D8230&gt;Calculator!$G$39,IF(H8230-K8230+E8230+L8230+M8230+Calculator!$G$39&gt;Calculator!$G$39,Calculator!$G$39-(H8230+E8230+L8230+M8230-K8230),Calculator!$G$39),D8230),0)))</f>
        <v>0</v>
      </c>
    </row>
    <row r="8231" spans="1:14" ht="15.75" thickBot="1">
      <c r="A8231" s="33" t="str">
        <f ca="1">IF(C8231=Calculator!$H$27,"F",IF(Daily!D8231+Daily!H8231=0,IF(D8230+H8230&gt;0,"L",""),""))</f>
        <v/>
      </c>
      <c r="B8231" s="34">
        <v>8230</v>
      </c>
      <c r="C8231" s="19">
        <f t="shared" ca="1" si="513"/>
        <v>54160</v>
      </c>
      <c r="D8231" s="29">
        <f t="shared" ca="1" si="515"/>
        <v>0</v>
      </c>
      <c r="E8231" s="29">
        <f ca="1">IF(C8231&lt;Calculator!$D$26,0,IF(DAY($C8231)=1,IF(D8231-Calculator!$G$24&gt;0,Calculator!$G$24,D8231),0))</f>
        <v>0</v>
      </c>
      <c r="F8231" s="29">
        <f ca="1">IF(E8231&gt;0,D8231*Calculator!$G$22/12,0)</f>
        <v>0</v>
      </c>
      <c r="G8231" s="29">
        <f ca="1">IF(E8231&gt;0,(IFERROR(-PMT(Calculator!$G$22/12,Calculator!$G$23*12,Calculator!$G$20),0))-F8231,0)</f>
        <v>0</v>
      </c>
      <c r="H8231" s="29">
        <f t="shared" ca="1" si="516"/>
        <v>0</v>
      </c>
      <c r="I8231" s="29">
        <f t="shared" ca="1" si="514"/>
        <v>0</v>
      </c>
      <c r="J8231" s="30">
        <f>Calculator!$G$40</f>
        <v>6.5000000000000002E-2</v>
      </c>
      <c r="K8231" s="29">
        <f ca="1">IF(C8231&gt;=Calculator!$G$27,IF(DAY($C8231)=1,Calculator!$G$34/2,IF(DAY($C8231)=15,Calculator!$G$34/2,0)),0)</f>
        <v>0</v>
      </c>
      <c r="L8231" s="29">
        <f ca="1">IF(DAY($C8231)=28,IF(H8231=0,0,Calculator!$G$35),0)</f>
        <v>0</v>
      </c>
      <c r="M8231" s="29">
        <f ca="1">IF(I8231&gt;0,IF(DAY($C8231)=1,SUM(INDIRECT("I"&amp;(ROW(C8230)-DAY(C8230))):I8230),0),0)</f>
        <v>0</v>
      </c>
      <c r="N8231" s="29">
        <f ca="1">IF(C8231&lt;Calculator!$G$27,0,IF(C8231=Calculator!$G$27,Calculator!$G$39,IF(H8231-K8231&lt;=0,IF(D8231&gt;Calculator!$G$39,IF(H8231-K8231+E8231+L8231+M8231+Calculator!$G$39&gt;Calculator!$G$39,Calculator!$G$39-(H8231+E8231+L8231+M8231-K8231),Calculator!$G$39),D8231),0)))</f>
        <v>0</v>
      </c>
    </row>
    <row r="8232" spans="1:14" ht="15.75" thickBot="1">
      <c r="A8232" s="33" t="str">
        <f ca="1">IF(C8232=Calculator!$H$27,"F",IF(Daily!D8232+Daily!H8232=0,IF(D8231+H8231&gt;0,"L",""),""))</f>
        <v/>
      </c>
      <c r="B8232" s="34">
        <v>8231</v>
      </c>
      <c r="C8232" s="19">
        <f t="shared" ca="1" si="513"/>
        <v>54161</v>
      </c>
      <c r="D8232" s="29">
        <f t="shared" ca="1" si="515"/>
        <v>0</v>
      </c>
      <c r="E8232" s="29">
        <f ca="1">IF(C8232&lt;Calculator!$D$26,0,IF(DAY($C8232)=1,IF(D8232-Calculator!$G$24&gt;0,Calculator!$G$24,D8232),0))</f>
        <v>0</v>
      </c>
      <c r="F8232" s="29">
        <f ca="1">IF(E8232&gt;0,D8232*Calculator!$G$22/12,0)</f>
        <v>0</v>
      </c>
      <c r="G8232" s="29">
        <f ca="1">IF(E8232&gt;0,(IFERROR(-PMT(Calculator!$G$22/12,Calculator!$G$23*12,Calculator!$G$20),0))-F8232,0)</f>
        <v>0</v>
      </c>
      <c r="H8232" s="29">
        <f t="shared" ca="1" si="516"/>
        <v>0</v>
      </c>
      <c r="I8232" s="29">
        <f t="shared" ca="1" si="514"/>
        <v>0</v>
      </c>
      <c r="J8232" s="30">
        <f>Calculator!$G$40</f>
        <v>6.5000000000000002E-2</v>
      </c>
      <c r="K8232" s="29">
        <f ca="1">IF(C8232&gt;=Calculator!$G$27,IF(DAY($C8232)=1,Calculator!$G$34/2,IF(DAY($C8232)=15,Calculator!$G$34/2,0)),0)</f>
        <v>0</v>
      </c>
      <c r="L8232" s="29">
        <f ca="1">IF(DAY($C8232)=28,IF(H8232=0,0,Calculator!$G$35),0)</f>
        <v>0</v>
      </c>
      <c r="M8232" s="29">
        <f ca="1">IF(I8232&gt;0,IF(DAY($C8232)=1,SUM(INDIRECT("I"&amp;(ROW(C8231)-DAY(C8231))):I8231),0),0)</f>
        <v>0</v>
      </c>
      <c r="N8232" s="29">
        <f ca="1">IF(C8232&lt;Calculator!$G$27,0,IF(C8232=Calculator!$G$27,Calculator!$G$39,IF(H8232-K8232&lt;=0,IF(D8232&gt;Calculator!$G$39,IF(H8232-K8232+E8232+L8232+M8232+Calculator!$G$39&gt;Calculator!$G$39,Calculator!$G$39-(H8232+E8232+L8232+M8232-K8232),Calculator!$G$39),D8232),0)))</f>
        <v>0</v>
      </c>
    </row>
    <row r="8233" spans="1:14" ht="15.75" thickBot="1">
      <c r="A8233" s="33" t="str">
        <f ca="1">IF(C8233=Calculator!$H$27,"F",IF(Daily!D8233+Daily!H8233=0,IF(D8232+H8232&gt;0,"L",""),""))</f>
        <v/>
      </c>
      <c r="B8233" s="34">
        <v>8232</v>
      </c>
      <c r="C8233" s="19">
        <f t="shared" ca="1" si="513"/>
        <v>54162</v>
      </c>
      <c r="D8233" s="29">
        <f t="shared" ca="1" si="515"/>
        <v>0</v>
      </c>
      <c r="E8233" s="29">
        <f ca="1">IF(C8233&lt;Calculator!$D$26,0,IF(DAY($C8233)=1,IF(D8233-Calculator!$G$24&gt;0,Calculator!$G$24,D8233),0))</f>
        <v>0</v>
      </c>
      <c r="F8233" s="29">
        <f ca="1">IF(E8233&gt;0,D8233*Calculator!$G$22/12,0)</f>
        <v>0</v>
      </c>
      <c r="G8233" s="29">
        <f ca="1">IF(E8233&gt;0,(IFERROR(-PMT(Calculator!$G$22/12,Calculator!$G$23*12,Calculator!$G$20),0))-F8233,0)</f>
        <v>0</v>
      </c>
      <c r="H8233" s="29">
        <f t="shared" ca="1" si="516"/>
        <v>0</v>
      </c>
      <c r="I8233" s="29">
        <f t="shared" ca="1" si="514"/>
        <v>0</v>
      </c>
      <c r="J8233" s="30">
        <f>Calculator!$G$40</f>
        <v>6.5000000000000002E-2</v>
      </c>
      <c r="K8233" s="29">
        <f ca="1">IF(C8233&gt;=Calculator!$G$27,IF(DAY($C8233)=1,Calculator!$G$34/2,IF(DAY($C8233)=15,Calculator!$G$34/2,0)),0)</f>
        <v>0</v>
      </c>
      <c r="L8233" s="29">
        <f ca="1">IF(DAY($C8233)=28,IF(H8233=0,0,Calculator!$G$35),0)</f>
        <v>0</v>
      </c>
      <c r="M8233" s="29">
        <f ca="1">IF(I8233&gt;0,IF(DAY($C8233)=1,SUM(INDIRECT("I"&amp;(ROW(C8232)-DAY(C8232))):I8232),0),0)</f>
        <v>0</v>
      </c>
      <c r="N8233" s="29">
        <f ca="1">IF(C8233&lt;Calculator!$G$27,0,IF(C8233=Calculator!$G$27,Calculator!$G$39,IF(H8233-K8233&lt;=0,IF(D8233&gt;Calculator!$G$39,IF(H8233-K8233+E8233+L8233+M8233+Calculator!$G$39&gt;Calculator!$G$39,Calculator!$G$39-(H8233+E8233+L8233+M8233-K8233),Calculator!$G$39),D8233),0)))</f>
        <v>0</v>
      </c>
    </row>
    <row r="8234" spans="1:14" ht="15.75" thickBot="1">
      <c r="A8234" s="33" t="str">
        <f ca="1">IF(C8234=Calculator!$H$27,"F",IF(Daily!D8234+Daily!H8234=0,IF(D8233+H8233&gt;0,"L",""),""))</f>
        <v/>
      </c>
      <c r="B8234" s="34">
        <v>8233</v>
      </c>
      <c r="C8234" s="19">
        <f t="shared" ca="1" si="513"/>
        <v>54163</v>
      </c>
      <c r="D8234" s="29">
        <f t="shared" ca="1" si="515"/>
        <v>0</v>
      </c>
      <c r="E8234" s="29">
        <f ca="1">IF(C8234&lt;Calculator!$D$26,0,IF(DAY($C8234)=1,IF(D8234-Calculator!$G$24&gt;0,Calculator!$G$24,D8234),0))</f>
        <v>0</v>
      </c>
      <c r="F8234" s="29">
        <f ca="1">IF(E8234&gt;0,D8234*Calculator!$G$22/12,0)</f>
        <v>0</v>
      </c>
      <c r="G8234" s="29">
        <f ca="1">IF(E8234&gt;0,(IFERROR(-PMT(Calculator!$G$22/12,Calculator!$G$23*12,Calculator!$G$20),0))-F8234,0)</f>
        <v>0</v>
      </c>
      <c r="H8234" s="29">
        <f t="shared" ca="1" si="516"/>
        <v>0</v>
      </c>
      <c r="I8234" s="29">
        <f t="shared" ca="1" si="514"/>
        <v>0</v>
      </c>
      <c r="J8234" s="30">
        <f>Calculator!$G$40</f>
        <v>6.5000000000000002E-2</v>
      </c>
      <c r="K8234" s="29">
        <f ca="1">IF(C8234&gt;=Calculator!$G$27,IF(DAY($C8234)=1,Calculator!$G$34/2,IF(DAY($C8234)=15,Calculator!$G$34/2,0)),0)</f>
        <v>4500</v>
      </c>
      <c r="L8234" s="29">
        <f ca="1">IF(DAY($C8234)=28,IF(H8234=0,0,Calculator!$G$35),0)</f>
        <v>0</v>
      </c>
      <c r="M8234" s="29">
        <f ca="1">IF(I8234&gt;0,IF(DAY($C8234)=1,SUM(INDIRECT("I"&amp;(ROW(C8233)-DAY(C8233))):I8233),0),0)</f>
        <v>0</v>
      </c>
      <c r="N8234" s="29">
        <f ca="1">IF(C8234&lt;Calculator!$G$27,0,IF(C8234=Calculator!$G$27,Calculator!$G$39,IF(H8234-K8234&lt;=0,IF(D8234&gt;Calculator!$G$39,IF(H8234-K8234+E8234+L8234+M8234+Calculator!$G$39&gt;Calculator!$G$39,Calculator!$G$39-(H8234+E8234+L8234+M8234-K8234),Calculator!$G$39),D8234),0)))</f>
        <v>0</v>
      </c>
    </row>
    <row r="8235" spans="1:14" ht="15.75" thickBot="1">
      <c r="A8235" s="33" t="str">
        <f ca="1">IF(C8235=Calculator!$H$27,"F",IF(Daily!D8235+Daily!H8235=0,IF(D8234+H8234&gt;0,"L",""),""))</f>
        <v/>
      </c>
      <c r="B8235" s="34">
        <v>8234</v>
      </c>
      <c r="C8235" s="19">
        <f t="shared" ca="1" si="513"/>
        <v>54164</v>
      </c>
      <c r="D8235" s="29">
        <f t="shared" ca="1" si="515"/>
        <v>0</v>
      </c>
      <c r="E8235" s="29">
        <f ca="1">IF(C8235&lt;Calculator!$D$26,0,IF(DAY($C8235)=1,IF(D8235-Calculator!$G$24&gt;0,Calculator!$G$24,D8235),0))</f>
        <v>0</v>
      </c>
      <c r="F8235" s="29">
        <f ca="1">IF(E8235&gt;0,D8235*Calculator!$G$22/12,0)</f>
        <v>0</v>
      </c>
      <c r="G8235" s="29">
        <f ca="1">IF(E8235&gt;0,(IFERROR(-PMT(Calculator!$G$22/12,Calculator!$G$23*12,Calculator!$G$20),0))-F8235,0)</f>
        <v>0</v>
      </c>
      <c r="H8235" s="29">
        <f t="shared" ca="1" si="516"/>
        <v>0</v>
      </c>
      <c r="I8235" s="29">
        <f t="shared" ca="1" si="514"/>
        <v>0</v>
      </c>
      <c r="J8235" s="30">
        <f>Calculator!$G$40</f>
        <v>6.5000000000000002E-2</v>
      </c>
      <c r="K8235" s="29">
        <f ca="1">IF(C8235&gt;=Calculator!$G$27,IF(DAY($C8235)=1,Calculator!$G$34/2,IF(DAY($C8235)=15,Calculator!$G$34/2,0)),0)</f>
        <v>0</v>
      </c>
      <c r="L8235" s="29">
        <f ca="1">IF(DAY($C8235)=28,IF(H8235=0,0,Calculator!$G$35),0)</f>
        <v>0</v>
      </c>
      <c r="M8235" s="29">
        <f ca="1">IF(I8235&gt;0,IF(DAY($C8235)=1,SUM(INDIRECT("I"&amp;(ROW(C8234)-DAY(C8234))):I8234),0),0)</f>
        <v>0</v>
      </c>
      <c r="N8235" s="29">
        <f ca="1">IF(C8235&lt;Calculator!$G$27,0,IF(C8235=Calculator!$G$27,Calculator!$G$39,IF(H8235-K8235&lt;=0,IF(D8235&gt;Calculator!$G$39,IF(H8235-K8235+E8235+L8235+M8235+Calculator!$G$39&gt;Calculator!$G$39,Calculator!$G$39-(H8235+E8235+L8235+M8235-K8235),Calculator!$G$39),D8235),0)))</f>
        <v>0</v>
      </c>
    </row>
    <row r="8236" spans="1:14" ht="15.75" thickBot="1">
      <c r="A8236" s="33" t="str">
        <f ca="1">IF(C8236=Calculator!$H$27,"F",IF(Daily!D8236+Daily!H8236=0,IF(D8235+H8235&gt;0,"L",""),""))</f>
        <v/>
      </c>
      <c r="B8236" s="34">
        <v>8235</v>
      </c>
      <c r="C8236" s="19">
        <f t="shared" ca="1" si="513"/>
        <v>54165</v>
      </c>
      <c r="D8236" s="29">
        <f t="shared" ca="1" si="515"/>
        <v>0</v>
      </c>
      <c r="E8236" s="29">
        <f ca="1">IF(C8236&lt;Calculator!$D$26,0,IF(DAY($C8236)=1,IF(D8236-Calculator!$G$24&gt;0,Calculator!$G$24,D8236),0))</f>
        <v>0</v>
      </c>
      <c r="F8236" s="29">
        <f ca="1">IF(E8236&gt;0,D8236*Calculator!$G$22/12,0)</f>
        <v>0</v>
      </c>
      <c r="G8236" s="29">
        <f ca="1">IF(E8236&gt;0,(IFERROR(-PMT(Calculator!$G$22/12,Calculator!$G$23*12,Calculator!$G$20),0))-F8236,0)</f>
        <v>0</v>
      </c>
      <c r="H8236" s="29">
        <f t="shared" ca="1" si="516"/>
        <v>0</v>
      </c>
      <c r="I8236" s="29">
        <f t="shared" ca="1" si="514"/>
        <v>0</v>
      </c>
      <c r="J8236" s="30">
        <f>Calculator!$G$40</f>
        <v>6.5000000000000002E-2</v>
      </c>
      <c r="K8236" s="29">
        <f ca="1">IF(C8236&gt;=Calculator!$G$27,IF(DAY($C8236)=1,Calculator!$G$34/2,IF(DAY($C8236)=15,Calculator!$G$34/2,0)),0)</f>
        <v>0</v>
      </c>
      <c r="L8236" s="29">
        <f ca="1">IF(DAY($C8236)=28,IF(H8236=0,0,Calculator!$G$35),0)</f>
        <v>0</v>
      </c>
      <c r="M8236" s="29">
        <f ca="1">IF(I8236&gt;0,IF(DAY($C8236)=1,SUM(INDIRECT("I"&amp;(ROW(C8235)-DAY(C8235))):I8235),0),0)</f>
        <v>0</v>
      </c>
      <c r="N8236" s="29">
        <f ca="1">IF(C8236&lt;Calculator!$G$27,0,IF(C8236=Calculator!$G$27,Calculator!$G$39,IF(H8236-K8236&lt;=0,IF(D8236&gt;Calculator!$G$39,IF(H8236-K8236+E8236+L8236+M8236+Calculator!$G$39&gt;Calculator!$G$39,Calculator!$G$39-(H8236+E8236+L8236+M8236-K8236),Calculator!$G$39),D8236),0)))</f>
        <v>0</v>
      </c>
    </row>
    <row r="8237" spans="1:14" ht="15.75" thickBot="1">
      <c r="A8237" s="33" t="str">
        <f ca="1">IF(C8237=Calculator!$H$27,"F",IF(Daily!D8237+Daily!H8237=0,IF(D8236+H8236&gt;0,"L",""),""))</f>
        <v/>
      </c>
      <c r="B8237" s="34">
        <v>8236</v>
      </c>
      <c r="C8237" s="19">
        <f t="shared" ca="1" si="513"/>
        <v>54166</v>
      </c>
      <c r="D8237" s="29">
        <f t="shared" ca="1" si="515"/>
        <v>0</v>
      </c>
      <c r="E8237" s="29">
        <f ca="1">IF(C8237&lt;Calculator!$D$26,0,IF(DAY($C8237)=1,IF(D8237-Calculator!$G$24&gt;0,Calculator!$G$24,D8237),0))</f>
        <v>0</v>
      </c>
      <c r="F8237" s="29">
        <f ca="1">IF(E8237&gt;0,D8237*Calculator!$G$22/12,0)</f>
        <v>0</v>
      </c>
      <c r="G8237" s="29">
        <f ca="1">IF(E8237&gt;0,(IFERROR(-PMT(Calculator!$G$22/12,Calculator!$G$23*12,Calculator!$G$20),0))-F8237,0)</f>
        <v>0</v>
      </c>
      <c r="H8237" s="29">
        <f t="shared" ca="1" si="516"/>
        <v>0</v>
      </c>
      <c r="I8237" s="29">
        <f t="shared" ca="1" si="514"/>
        <v>0</v>
      </c>
      <c r="J8237" s="30">
        <f>Calculator!$G$40</f>
        <v>6.5000000000000002E-2</v>
      </c>
      <c r="K8237" s="29">
        <f ca="1">IF(C8237&gt;=Calculator!$G$27,IF(DAY($C8237)=1,Calculator!$G$34/2,IF(DAY($C8237)=15,Calculator!$G$34/2,0)),0)</f>
        <v>0</v>
      </c>
      <c r="L8237" s="29">
        <f ca="1">IF(DAY($C8237)=28,IF(H8237=0,0,Calculator!$G$35),0)</f>
        <v>0</v>
      </c>
      <c r="M8237" s="29">
        <f ca="1">IF(I8237&gt;0,IF(DAY($C8237)=1,SUM(INDIRECT("I"&amp;(ROW(C8236)-DAY(C8236))):I8236),0),0)</f>
        <v>0</v>
      </c>
      <c r="N8237" s="29">
        <f ca="1">IF(C8237&lt;Calculator!$G$27,0,IF(C8237=Calculator!$G$27,Calculator!$G$39,IF(H8237-K8237&lt;=0,IF(D8237&gt;Calculator!$G$39,IF(H8237-K8237+E8237+L8237+M8237+Calculator!$G$39&gt;Calculator!$G$39,Calculator!$G$39-(H8237+E8237+L8237+M8237-K8237),Calculator!$G$39),D8237),0)))</f>
        <v>0</v>
      </c>
    </row>
    <row r="8238" spans="1:14" ht="15.75" thickBot="1">
      <c r="A8238" s="33" t="str">
        <f ca="1">IF(C8238=Calculator!$H$27,"F",IF(Daily!D8238+Daily!H8238=0,IF(D8237+H8237&gt;0,"L",""),""))</f>
        <v/>
      </c>
      <c r="B8238" s="34">
        <v>8237</v>
      </c>
      <c r="C8238" s="19">
        <f t="shared" ca="1" si="513"/>
        <v>54167</v>
      </c>
      <c r="D8238" s="29">
        <f t="shared" ca="1" si="515"/>
        <v>0</v>
      </c>
      <c r="E8238" s="29">
        <f ca="1">IF(C8238&lt;Calculator!$D$26,0,IF(DAY($C8238)=1,IF(D8238-Calculator!$G$24&gt;0,Calculator!$G$24,D8238),0))</f>
        <v>0</v>
      </c>
      <c r="F8238" s="29">
        <f ca="1">IF(E8238&gt;0,D8238*Calculator!$G$22/12,0)</f>
        <v>0</v>
      </c>
      <c r="G8238" s="29">
        <f ca="1">IF(E8238&gt;0,(IFERROR(-PMT(Calculator!$G$22/12,Calculator!$G$23*12,Calculator!$G$20),0))-F8238,0)</f>
        <v>0</v>
      </c>
      <c r="H8238" s="29">
        <f t="shared" ca="1" si="516"/>
        <v>0</v>
      </c>
      <c r="I8238" s="29">
        <f t="shared" ca="1" si="514"/>
        <v>0</v>
      </c>
      <c r="J8238" s="30">
        <f>Calculator!$G$40</f>
        <v>6.5000000000000002E-2</v>
      </c>
      <c r="K8238" s="29">
        <f ca="1">IF(C8238&gt;=Calculator!$G$27,IF(DAY($C8238)=1,Calculator!$G$34/2,IF(DAY($C8238)=15,Calculator!$G$34/2,0)),0)</f>
        <v>0</v>
      </c>
      <c r="L8238" s="29">
        <f ca="1">IF(DAY($C8238)=28,IF(H8238=0,0,Calculator!$G$35),0)</f>
        <v>0</v>
      </c>
      <c r="M8238" s="29">
        <f ca="1">IF(I8238&gt;0,IF(DAY($C8238)=1,SUM(INDIRECT("I"&amp;(ROW(C8237)-DAY(C8237))):I8237),0),0)</f>
        <v>0</v>
      </c>
      <c r="N8238" s="29">
        <f ca="1">IF(C8238&lt;Calculator!$G$27,0,IF(C8238=Calculator!$G$27,Calculator!$G$39,IF(H8238-K8238&lt;=0,IF(D8238&gt;Calculator!$G$39,IF(H8238-K8238+E8238+L8238+M8238+Calculator!$G$39&gt;Calculator!$G$39,Calculator!$G$39-(H8238+E8238+L8238+M8238-K8238),Calculator!$G$39),D8238),0)))</f>
        <v>0</v>
      </c>
    </row>
    <row r="8239" spans="1:14" ht="15.75" thickBot="1">
      <c r="A8239" s="33" t="str">
        <f ca="1">IF(C8239=Calculator!$H$27,"F",IF(Daily!D8239+Daily!H8239=0,IF(D8238+H8238&gt;0,"L",""),""))</f>
        <v/>
      </c>
      <c r="B8239" s="34">
        <v>8238</v>
      </c>
      <c r="C8239" s="19">
        <f t="shared" ca="1" si="513"/>
        <v>54168</v>
      </c>
      <c r="D8239" s="29">
        <f t="shared" ca="1" si="515"/>
        <v>0</v>
      </c>
      <c r="E8239" s="29">
        <f ca="1">IF(C8239&lt;Calculator!$D$26,0,IF(DAY($C8239)=1,IF(D8239-Calculator!$G$24&gt;0,Calculator!$G$24,D8239),0))</f>
        <v>0</v>
      </c>
      <c r="F8239" s="29">
        <f ca="1">IF(E8239&gt;0,D8239*Calculator!$G$22/12,0)</f>
        <v>0</v>
      </c>
      <c r="G8239" s="29">
        <f ca="1">IF(E8239&gt;0,(IFERROR(-PMT(Calculator!$G$22/12,Calculator!$G$23*12,Calculator!$G$20),0))-F8239,0)</f>
        <v>0</v>
      </c>
      <c r="H8239" s="29">
        <f t="shared" ca="1" si="516"/>
        <v>0</v>
      </c>
      <c r="I8239" s="29">
        <f t="shared" ca="1" si="514"/>
        <v>0</v>
      </c>
      <c r="J8239" s="30">
        <f>Calculator!$G$40</f>
        <v>6.5000000000000002E-2</v>
      </c>
      <c r="K8239" s="29">
        <f ca="1">IF(C8239&gt;=Calculator!$G$27,IF(DAY($C8239)=1,Calculator!$G$34/2,IF(DAY($C8239)=15,Calculator!$G$34/2,0)),0)</f>
        <v>0</v>
      </c>
      <c r="L8239" s="29">
        <f ca="1">IF(DAY($C8239)=28,IF(H8239=0,0,Calculator!$G$35),0)</f>
        <v>0</v>
      </c>
      <c r="M8239" s="29">
        <f ca="1">IF(I8239&gt;0,IF(DAY($C8239)=1,SUM(INDIRECT("I"&amp;(ROW(C8238)-DAY(C8238))):I8238),0),0)</f>
        <v>0</v>
      </c>
      <c r="N8239" s="29">
        <f ca="1">IF(C8239&lt;Calculator!$G$27,0,IF(C8239=Calculator!$G$27,Calculator!$G$39,IF(H8239-K8239&lt;=0,IF(D8239&gt;Calculator!$G$39,IF(H8239-K8239+E8239+L8239+M8239+Calculator!$G$39&gt;Calculator!$G$39,Calculator!$G$39-(H8239+E8239+L8239+M8239-K8239),Calculator!$G$39),D8239),0)))</f>
        <v>0</v>
      </c>
    </row>
    <row r="8240" spans="1:14" ht="15.75" thickBot="1">
      <c r="A8240" s="33" t="str">
        <f ca="1">IF(C8240=Calculator!$H$27,"F",IF(Daily!D8240+Daily!H8240=0,IF(D8239+H8239&gt;0,"L",""),""))</f>
        <v/>
      </c>
      <c r="B8240" s="34">
        <v>8239</v>
      </c>
      <c r="C8240" s="19">
        <f t="shared" ca="1" si="513"/>
        <v>54169</v>
      </c>
      <c r="D8240" s="29">
        <f t="shared" ca="1" si="515"/>
        <v>0</v>
      </c>
      <c r="E8240" s="29">
        <f ca="1">IF(C8240&lt;Calculator!$D$26,0,IF(DAY($C8240)=1,IF(D8240-Calculator!$G$24&gt;0,Calculator!$G$24,D8240),0))</f>
        <v>0</v>
      </c>
      <c r="F8240" s="29">
        <f ca="1">IF(E8240&gt;0,D8240*Calculator!$G$22/12,0)</f>
        <v>0</v>
      </c>
      <c r="G8240" s="29">
        <f ca="1">IF(E8240&gt;0,(IFERROR(-PMT(Calculator!$G$22/12,Calculator!$G$23*12,Calculator!$G$20),0))-F8240,0)</f>
        <v>0</v>
      </c>
      <c r="H8240" s="29">
        <f t="shared" ca="1" si="516"/>
        <v>0</v>
      </c>
      <c r="I8240" s="29">
        <f t="shared" ca="1" si="514"/>
        <v>0</v>
      </c>
      <c r="J8240" s="30">
        <f>Calculator!$G$40</f>
        <v>6.5000000000000002E-2</v>
      </c>
      <c r="K8240" s="29">
        <f ca="1">IF(C8240&gt;=Calculator!$G$27,IF(DAY($C8240)=1,Calculator!$G$34/2,IF(DAY($C8240)=15,Calculator!$G$34/2,0)),0)</f>
        <v>0</v>
      </c>
      <c r="L8240" s="29">
        <f ca="1">IF(DAY($C8240)=28,IF(H8240=0,0,Calculator!$G$35),0)</f>
        <v>0</v>
      </c>
      <c r="M8240" s="29">
        <f ca="1">IF(I8240&gt;0,IF(DAY($C8240)=1,SUM(INDIRECT("I"&amp;(ROW(C8239)-DAY(C8239))):I8239),0),0)</f>
        <v>0</v>
      </c>
      <c r="N8240" s="29">
        <f ca="1">IF(C8240&lt;Calculator!$G$27,0,IF(C8240=Calculator!$G$27,Calculator!$G$39,IF(H8240-K8240&lt;=0,IF(D8240&gt;Calculator!$G$39,IF(H8240-K8240+E8240+L8240+M8240+Calculator!$G$39&gt;Calculator!$G$39,Calculator!$G$39-(H8240+E8240+L8240+M8240-K8240),Calculator!$G$39),D8240),0)))</f>
        <v>0</v>
      </c>
    </row>
    <row r="8241" spans="1:14" ht="15.75" thickBot="1">
      <c r="A8241" s="33" t="str">
        <f ca="1">IF(C8241=Calculator!$H$27,"F",IF(Daily!D8241+Daily!H8241=0,IF(D8240+H8240&gt;0,"L",""),""))</f>
        <v/>
      </c>
      <c r="B8241" s="34">
        <v>8240</v>
      </c>
      <c r="C8241" s="19">
        <f t="shared" ca="1" si="513"/>
        <v>54170</v>
      </c>
      <c r="D8241" s="29">
        <f t="shared" ca="1" si="515"/>
        <v>0</v>
      </c>
      <c r="E8241" s="29">
        <f ca="1">IF(C8241&lt;Calculator!$D$26,0,IF(DAY($C8241)=1,IF(D8241-Calculator!$G$24&gt;0,Calculator!$G$24,D8241),0))</f>
        <v>0</v>
      </c>
      <c r="F8241" s="29">
        <f ca="1">IF(E8241&gt;0,D8241*Calculator!$G$22/12,0)</f>
        <v>0</v>
      </c>
      <c r="G8241" s="29">
        <f ca="1">IF(E8241&gt;0,(IFERROR(-PMT(Calculator!$G$22/12,Calculator!$G$23*12,Calculator!$G$20),0))-F8241,0)</f>
        <v>0</v>
      </c>
      <c r="H8241" s="29">
        <f t="shared" ca="1" si="516"/>
        <v>0</v>
      </c>
      <c r="I8241" s="29">
        <f t="shared" ca="1" si="514"/>
        <v>0</v>
      </c>
      <c r="J8241" s="30">
        <f>Calculator!$G$40</f>
        <v>6.5000000000000002E-2</v>
      </c>
      <c r="K8241" s="29">
        <f ca="1">IF(C8241&gt;=Calculator!$G$27,IF(DAY($C8241)=1,Calculator!$G$34/2,IF(DAY($C8241)=15,Calculator!$G$34/2,0)),0)</f>
        <v>0</v>
      </c>
      <c r="L8241" s="29">
        <f ca="1">IF(DAY($C8241)=28,IF(H8241=0,0,Calculator!$G$35),0)</f>
        <v>0</v>
      </c>
      <c r="M8241" s="29">
        <f ca="1">IF(I8241&gt;0,IF(DAY($C8241)=1,SUM(INDIRECT("I"&amp;(ROW(C8240)-DAY(C8240))):I8240),0),0)</f>
        <v>0</v>
      </c>
      <c r="N8241" s="29">
        <f ca="1">IF(C8241&lt;Calculator!$G$27,0,IF(C8241=Calculator!$G$27,Calculator!$G$39,IF(H8241-K8241&lt;=0,IF(D8241&gt;Calculator!$G$39,IF(H8241-K8241+E8241+L8241+M8241+Calculator!$G$39&gt;Calculator!$G$39,Calculator!$G$39-(H8241+E8241+L8241+M8241-K8241),Calculator!$G$39),D8241),0)))</f>
        <v>0</v>
      </c>
    </row>
    <row r="8242" spans="1:14" ht="15.75" thickBot="1">
      <c r="A8242" s="33" t="str">
        <f ca="1">IF(C8242=Calculator!$H$27,"F",IF(Daily!D8242+Daily!H8242=0,IF(D8241+H8241&gt;0,"L",""),""))</f>
        <v/>
      </c>
      <c r="B8242" s="34">
        <v>8241</v>
      </c>
      <c r="C8242" s="19">
        <f t="shared" ca="1" si="513"/>
        <v>54171</v>
      </c>
      <c r="D8242" s="29">
        <f t="shared" ca="1" si="515"/>
        <v>0</v>
      </c>
      <c r="E8242" s="29">
        <f ca="1">IF(C8242&lt;Calculator!$D$26,0,IF(DAY($C8242)=1,IF(D8242-Calculator!$G$24&gt;0,Calculator!$G$24,D8242),0))</f>
        <v>0</v>
      </c>
      <c r="F8242" s="29">
        <f ca="1">IF(E8242&gt;0,D8242*Calculator!$G$22/12,0)</f>
        <v>0</v>
      </c>
      <c r="G8242" s="29">
        <f ca="1">IF(E8242&gt;0,(IFERROR(-PMT(Calculator!$G$22/12,Calculator!$G$23*12,Calculator!$G$20),0))-F8242,0)</f>
        <v>0</v>
      </c>
      <c r="H8242" s="29">
        <f t="shared" ca="1" si="516"/>
        <v>0</v>
      </c>
      <c r="I8242" s="29">
        <f t="shared" ca="1" si="514"/>
        <v>0</v>
      </c>
      <c r="J8242" s="30">
        <f>Calculator!$G$40</f>
        <v>6.5000000000000002E-2</v>
      </c>
      <c r="K8242" s="29">
        <f ca="1">IF(C8242&gt;=Calculator!$G$27,IF(DAY($C8242)=1,Calculator!$G$34/2,IF(DAY($C8242)=15,Calculator!$G$34/2,0)),0)</f>
        <v>0</v>
      </c>
      <c r="L8242" s="29">
        <f ca="1">IF(DAY($C8242)=28,IF(H8242=0,0,Calculator!$G$35),0)</f>
        <v>0</v>
      </c>
      <c r="M8242" s="29">
        <f ca="1">IF(I8242&gt;0,IF(DAY($C8242)=1,SUM(INDIRECT("I"&amp;(ROW(C8241)-DAY(C8241))):I8241),0),0)</f>
        <v>0</v>
      </c>
      <c r="N8242" s="29">
        <f ca="1">IF(C8242&lt;Calculator!$G$27,0,IF(C8242=Calculator!$G$27,Calculator!$G$39,IF(H8242-K8242&lt;=0,IF(D8242&gt;Calculator!$G$39,IF(H8242-K8242+E8242+L8242+M8242+Calculator!$G$39&gt;Calculator!$G$39,Calculator!$G$39-(H8242+E8242+L8242+M8242-K8242),Calculator!$G$39),D8242),0)))</f>
        <v>0</v>
      </c>
    </row>
    <row r="8243" spans="1:14" ht="15.75" thickBot="1">
      <c r="A8243" s="33" t="str">
        <f ca="1">IF(C8243=Calculator!$H$27,"F",IF(Daily!D8243+Daily!H8243=0,IF(D8242+H8242&gt;0,"L",""),""))</f>
        <v/>
      </c>
      <c r="B8243" s="34">
        <v>8242</v>
      </c>
      <c r="C8243" s="19">
        <f t="shared" ca="1" si="513"/>
        <v>54172</v>
      </c>
      <c r="D8243" s="29">
        <f t="shared" ca="1" si="515"/>
        <v>0</v>
      </c>
      <c r="E8243" s="29">
        <f ca="1">IF(C8243&lt;Calculator!$D$26,0,IF(DAY($C8243)=1,IF(D8243-Calculator!$G$24&gt;0,Calculator!$G$24,D8243),0))</f>
        <v>0</v>
      </c>
      <c r="F8243" s="29">
        <f ca="1">IF(E8243&gt;0,D8243*Calculator!$G$22/12,0)</f>
        <v>0</v>
      </c>
      <c r="G8243" s="29">
        <f ca="1">IF(E8243&gt;0,(IFERROR(-PMT(Calculator!$G$22/12,Calculator!$G$23*12,Calculator!$G$20),0))-F8243,0)</f>
        <v>0</v>
      </c>
      <c r="H8243" s="29">
        <f t="shared" ca="1" si="516"/>
        <v>0</v>
      </c>
      <c r="I8243" s="29">
        <f t="shared" ca="1" si="514"/>
        <v>0</v>
      </c>
      <c r="J8243" s="30">
        <f>Calculator!$G$40</f>
        <v>6.5000000000000002E-2</v>
      </c>
      <c r="K8243" s="29">
        <f ca="1">IF(C8243&gt;=Calculator!$G$27,IF(DAY($C8243)=1,Calculator!$G$34/2,IF(DAY($C8243)=15,Calculator!$G$34/2,0)),0)</f>
        <v>0</v>
      </c>
      <c r="L8243" s="29">
        <f ca="1">IF(DAY($C8243)=28,IF(H8243=0,0,Calculator!$G$35),0)</f>
        <v>0</v>
      </c>
      <c r="M8243" s="29">
        <f ca="1">IF(I8243&gt;0,IF(DAY($C8243)=1,SUM(INDIRECT("I"&amp;(ROW(C8242)-DAY(C8242))):I8242),0),0)</f>
        <v>0</v>
      </c>
      <c r="N8243" s="29">
        <f ca="1">IF(C8243&lt;Calculator!$G$27,0,IF(C8243=Calculator!$G$27,Calculator!$G$39,IF(H8243-K8243&lt;=0,IF(D8243&gt;Calculator!$G$39,IF(H8243-K8243+E8243+L8243+M8243+Calculator!$G$39&gt;Calculator!$G$39,Calculator!$G$39-(H8243+E8243+L8243+M8243-K8243),Calculator!$G$39),D8243),0)))</f>
        <v>0</v>
      </c>
    </row>
    <row r="8244" spans="1:14" ht="15.75" thickBot="1">
      <c r="A8244" s="33" t="str">
        <f ca="1">IF(C8244=Calculator!$H$27,"F",IF(Daily!D8244+Daily!H8244=0,IF(D8243+H8243&gt;0,"L",""),""))</f>
        <v/>
      </c>
      <c r="B8244" s="34">
        <v>8243</v>
      </c>
      <c r="C8244" s="19">
        <f t="shared" ca="1" si="513"/>
        <v>54173</v>
      </c>
      <c r="D8244" s="29">
        <f t="shared" ca="1" si="515"/>
        <v>0</v>
      </c>
      <c r="E8244" s="29">
        <f ca="1">IF(C8244&lt;Calculator!$D$26,0,IF(DAY($C8244)=1,IF(D8244-Calculator!$G$24&gt;0,Calculator!$G$24,D8244),0))</f>
        <v>0</v>
      </c>
      <c r="F8244" s="29">
        <f ca="1">IF(E8244&gt;0,D8244*Calculator!$G$22/12,0)</f>
        <v>0</v>
      </c>
      <c r="G8244" s="29">
        <f ca="1">IF(E8244&gt;0,(IFERROR(-PMT(Calculator!$G$22/12,Calculator!$G$23*12,Calculator!$G$20),0))-F8244,0)</f>
        <v>0</v>
      </c>
      <c r="H8244" s="29">
        <f t="shared" ca="1" si="516"/>
        <v>0</v>
      </c>
      <c r="I8244" s="29">
        <f t="shared" ca="1" si="514"/>
        <v>0</v>
      </c>
      <c r="J8244" s="30">
        <f>Calculator!$G$40</f>
        <v>6.5000000000000002E-2</v>
      </c>
      <c r="K8244" s="29">
        <f ca="1">IF(C8244&gt;=Calculator!$G$27,IF(DAY($C8244)=1,Calculator!$G$34/2,IF(DAY($C8244)=15,Calculator!$G$34/2,0)),0)</f>
        <v>0</v>
      </c>
      <c r="L8244" s="29">
        <f ca="1">IF(DAY($C8244)=28,IF(H8244=0,0,Calculator!$G$35),0)</f>
        <v>0</v>
      </c>
      <c r="M8244" s="29">
        <f ca="1">IF(I8244&gt;0,IF(DAY($C8244)=1,SUM(INDIRECT("I"&amp;(ROW(C8243)-DAY(C8243))):I8243),0),0)</f>
        <v>0</v>
      </c>
      <c r="N8244" s="29">
        <f ca="1">IF(C8244&lt;Calculator!$G$27,0,IF(C8244=Calculator!$G$27,Calculator!$G$39,IF(H8244-K8244&lt;=0,IF(D8244&gt;Calculator!$G$39,IF(H8244-K8244+E8244+L8244+M8244+Calculator!$G$39&gt;Calculator!$G$39,Calculator!$G$39-(H8244+E8244+L8244+M8244-K8244),Calculator!$G$39),D8244),0)))</f>
        <v>0</v>
      </c>
    </row>
    <row r="8245" spans="1:14" ht="15.75" thickBot="1">
      <c r="A8245" s="33" t="str">
        <f ca="1">IF(C8245=Calculator!$H$27,"F",IF(Daily!D8245+Daily!H8245=0,IF(D8244+H8244&gt;0,"L",""),""))</f>
        <v/>
      </c>
      <c r="B8245" s="34">
        <v>8244</v>
      </c>
      <c r="C8245" s="19">
        <f t="shared" ca="1" si="513"/>
        <v>54174</v>
      </c>
      <c r="D8245" s="29">
        <f t="shared" ca="1" si="515"/>
        <v>0</v>
      </c>
      <c r="E8245" s="29">
        <f ca="1">IF(C8245&lt;Calculator!$D$26,0,IF(DAY($C8245)=1,IF(D8245-Calculator!$G$24&gt;0,Calculator!$G$24,D8245),0))</f>
        <v>0</v>
      </c>
      <c r="F8245" s="29">
        <f ca="1">IF(E8245&gt;0,D8245*Calculator!$G$22/12,0)</f>
        <v>0</v>
      </c>
      <c r="G8245" s="29">
        <f ca="1">IF(E8245&gt;0,(IFERROR(-PMT(Calculator!$G$22/12,Calculator!$G$23*12,Calculator!$G$20),0))-F8245,0)</f>
        <v>0</v>
      </c>
      <c r="H8245" s="29">
        <f t="shared" ca="1" si="516"/>
        <v>0</v>
      </c>
      <c r="I8245" s="29">
        <f t="shared" ca="1" si="514"/>
        <v>0</v>
      </c>
      <c r="J8245" s="30">
        <f>Calculator!$G$40</f>
        <v>6.5000000000000002E-2</v>
      </c>
      <c r="K8245" s="29">
        <f ca="1">IF(C8245&gt;=Calculator!$G$27,IF(DAY($C8245)=1,Calculator!$G$34/2,IF(DAY($C8245)=15,Calculator!$G$34/2,0)),0)</f>
        <v>0</v>
      </c>
      <c r="L8245" s="29">
        <f ca="1">IF(DAY($C8245)=28,IF(H8245=0,0,Calculator!$G$35),0)</f>
        <v>0</v>
      </c>
      <c r="M8245" s="29">
        <f ca="1">IF(I8245&gt;0,IF(DAY($C8245)=1,SUM(INDIRECT("I"&amp;(ROW(C8244)-DAY(C8244))):I8244),0),0)</f>
        <v>0</v>
      </c>
      <c r="N8245" s="29">
        <f ca="1">IF(C8245&lt;Calculator!$G$27,0,IF(C8245=Calculator!$G$27,Calculator!$G$39,IF(H8245-K8245&lt;=0,IF(D8245&gt;Calculator!$G$39,IF(H8245-K8245+E8245+L8245+M8245+Calculator!$G$39&gt;Calculator!$G$39,Calculator!$G$39-(H8245+E8245+L8245+M8245-K8245),Calculator!$G$39),D8245),0)))</f>
        <v>0</v>
      </c>
    </row>
    <row r="8246" spans="1:14" ht="15.75" thickBot="1">
      <c r="A8246" s="33" t="str">
        <f ca="1">IF(C8246=Calculator!$H$27,"F",IF(Daily!D8246+Daily!H8246=0,IF(D8245+H8245&gt;0,"L",""),""))</f>
        <v/>
      </c>
      <c r="B8246" s="34">
        <v>8245</v>
      </c>
      <c r="C8246" s="19">
        <f t="shared" ca="1" si="513"/>
        <v>54175</v>
      </c>
      <c r="D8246" s="29">
        <f t="shared" ca="1" si="515"/>
        <v>0</v>
      </c>
      <c r="E8246" s="29">
        <f ca="1">IF(C8246&lt;Calculator!$D$26,0,IF(DAY($C8246)=1,IF(D8246-Calculator!$G$24&gt;0,Calculator!$G$24,D8246),0))</f>
        <v>0</v>
      </c>
      <c r="F8246" s="29">
        <f ca="1">IF(E8246&gt;0,D8246*Calculator!$G$22/12,0)</f>
        <v>0</v>
      </c>
      <c r="G8246" s="29">
        <f ca="1">IF(E8246&gt;0,(IFERROR(-PMT(Calculator!$G$22/12,Calculator!$G$23*12,Calculator!$G$20),0))-F8246,0)</f>
        <v>0</v>
      </c>
      <c r="H8246" s="29">
        <f t="shared" ca="1" si="516"/>
        <v>0</v>
      </c>
      <c r="I8246" s="29">
        <f t="shared" ca="1" si="514"/>
        <v>0</v>
      </c>
      <c r="J8246" s="30">
        <f>Calculator!$G$40</f>
        <v>6.5000000000000002E-2</v>
      </c>
      <c r="K8246" s="29">
        <f ca="1">IF(C8246&gt;=Calculator!$G$27,IF(DAY($C8246)=1,Calculator!$G$34/2,IF(DAY($C8246)=15,Calculator!$G$34/2,0)),0)</f>
        <v>0</v>
      </c>
      <c r="L8246" s="29">
        <f ca="1">IF(DAY($C8246)=28,IF(H8246=0,0,Calculator!$G$35),0)</f>
        <v>0</v>
      </c>
      <c r="M8246" s="29">
        <f ca="1">IF(I8246&gt;0,IF(DAY($C8246)=1,SUM(INDIRECT("I"&amp;(ROW(C8245)-DAY(C8245))):I8245),0),0)</f>
        <v>0</v>
      </c>
      <c r="N8246" s="29">
        <f ca="1">IF(C8246&lt;Calculator!$G$27,0,IF(C8246=Calculator!$G$27,Calculator!$G$39,IF(H8246-K8246&lt;=0,IF(D8246&gt;Calculator!$G$39,IF(H8246-K8246+E8246+L8246+M8246+Calculator!$G$39&gt;Calculator!$G$39,Calculator!$G$39-(H8246+E8246+L8246+M8246-K8246),Calculator!$G$39),D8246),0)))</f>
        <v>0</v>
      </c>
    </row>
    <row r="8247" spans="1:14" ht="15.75" thickBot="1">
      <c r="A8247" s="33" t="str">
        <f ca="1">IF(C8247=Calculator!$H$27,"F",IF(Daily!D8247+Daily!H8247=0,IF(D8246+H8246&gt;0,"L",""),""))</f>
        <v/>
      </c>
      <c r="B8247" s="34">
        <v>8246</v>
      </c>
      <c r="C8247" s="19">
        <f t="shared" ca="1" si="513"/>
        <v>54176</v>
      </c>
      <c r="D8247" s="29">
        <f t="shared" ca="1" si="515"/>
        <v>0</v>
      </c>
      <c r="E8247" s="29">
        <f ca="1">IF(C8247&lt;Calculator!$D$26,0,IF(DAY($C8247)=1,IF(D8247-Calculator!$G$24&gt;0,Calculator!$G$24,D8247),0))</f>
        <v>0</v>
      </c>
      <c r="F8247" s="29">
        <f ca="1">IF(E8247&gt;0,D8247*Calculator!$G$22/12,0)</f>
        <v>0</v>
      </c>
      <c r="G8247" s="29">
        <f ca="1">IF(E8247&gt;0,(IFERROR(-PMT(Calculator!$G$22/12,Calculator!$G$23*12,Calculator!$G$20),0))-F8247,0)</f>
        <v>0</v>
      </c>
      <c r="H8247" s="29">
        <f t="shared" ca="1" si="516"/>
        <v>0</v>
      </c>
      <c r="I8247" s="29">
        <f t="shared" ca="1" si="514"/>
        <v>0</v>
      </c>
      <c r="J8247" s="30">
        <f>Calculator!$G$40</f>
        <v>6.5000000000000002E-2</v>
      </c>
      <c r="K8247" s="29">
        <f ca="1">IF(C8247&gt;=Calculator!$G$27,IF(DAY($C8247)=1,Calculator!$G$34/2,IF(DAY($C8247)=15,Calculator!$G$34/2,0)),0)</f>
        <v>0</v>
      </c>
      <c r="L8247" s="29">
        <f ca="1">IF(DAY($C8247)=28,IF(H8247=0,0,Calculator!$G$35),0)</f>
        <v>0</v>
      </c>
      <c r="M8247" s="29">
        <f ca="1">IF(I8247&gt;0,IF(DAY($C8247)=1,SUM(INDIRECT("I"&amp;(ROW(C8246)-DAY(C8246))):I8246),0),0)</f>
        <v>0</v>
      </c>
      <c r="N8247" s="29">
        <f ca="1">IF(C8247&lt;Calculator!$G$27,0,IF(C8247=Calculator!$G$27,Calculator!$G$39,IF(H8247-K8247&lt;=0,IF(D8247&gt;Calculator!$G$39,IF(H8247-K8247+E8247+L8247+M8247+Calculator!$G$39&gt;Calculator!$G$39,Calculator!$G$39-(H8247+E8247+L8247+M8247-K8247),Calculator!$G$39),D8247),0)))</f>
        <v>0</v>
      </c>
    </row>
    <row r="8248" spans="1:14" ht="15.75" thickBot="1">
      <c r="A8248" s="33" t="str">
        <f ca="1">IF(C8248=Calculator!$H$27,"F",IF(Daily!D8248+Daily!H8248=0,IF(D8247+H8247&gt;0,"L",""),""))</f>
        <v/>
      </c>
      <c r="B8248" s="34">
        <v>8247</v>
      </c>
      <c r="C8248" s="19">
        <f t="shared" ca="1" si="513"/>
        <v>54177</v>
      </c>
      <c r="D8248" s="29">
        <f t="shared" ca="1" si="515"/>
        <v>0</v>
      </c>
      <c r="E8248" s="29">
        <f ca="1">IF(C8248&lt;Calculator!$D$26,0,IF(DAY($C8248)=1,IF(D8248-Calculator!$G$24&gt;0,Calculator!$G$24,D8248),0))</f>
        <v>0</v>
      </c>
      <c r="F8248" s="29">
        <f ca="1">IF(E8248&gt;0,D8248*Calculator!$G$22/12,0)</f>
        <v>0</v>
      </c>
      <c r="G8248" s="29">
        <f ca="1">IF(E8248&gt;0,(IFERROR(-PMT(Calculator!$G$22/12,Calculator!$G$23*12,Calculator!$G$20),0))-F8248,0)</f>
        <v>0</v>
      </c>
      <c r="H8248" s="29">
        <f t="shared" ca="1" si="516"/>
        <v>0</v>
      </c>
      <c r="I8248" s="29">
        <f t="shared" ca="1" si="514"/>
        <v>0</v>
      </c>
      <c r="J8248" s="30">
        <f>Calculator!$G$40</f>
        <v>6.5000000000000002E-2</v>
      </c>
      <c r="K8248" s="29">
        <f ca="1">IF(C8248&gt;=Calculator!$G$27,IF(DAY($C8248)=1,Calculator!$G$34/2,IF(DAY($C8248)=15,Calculator!$G$34/2,0)),0)</f>
        <v>0</v>
      </c>
      <c r="L8248" s="29">
        <f ca="1">IF(DAY($C8248)=28,IF(H8248=0,0,Calculator!$G$35),0)</f>
        <v>0</v>
      </c>
      <c r="M8248" s="29">
        <f ca="1">IF(I8248&gt;0,IF(DAY($C8248)=1,SUM(INDIRECT("I"&amp;(ROW(C8247)-DAY(C8247))):I8247),0),0)</f>
        <v>0</v>
      </c>
      <c r="N8248" s="29">
        <f ca="1">IF(C8248&lt;Calculator!$G$27,0,IF(C8248=Calculator!$G$27,Calculator!$G$39,IF(H8248-K8248&lt;=0,IF(D8248&gt;Calculator!$G$39,IF(H8248-K8248+E8248+L8248+M8248+Calculator!$G$39&gt;Calculator!$G$39,Calculator!$G$39-(H8248+E8248+L8248+M8248-K8248),Calculator!$G$39),D8248),0)))</f>
        <v>0</v>
      </c>
    </row>
    <row r="8249" spans="1:14" ht="15.75" thickBot="1">
      <c r="A8249" s="33" t="str">
        <f ca="1">IF(C8249=Calculator!$H$27,"F",IF(Daily!D8249+Daily!H8249=0,IF(D8248+H8248&gt;0,"L",""),""))</f>
        <v/>
      </c>
      <c r="B8249" s="34">
        <v>8248</v>
      </c>
      <c r="C8249" s="19">
        <f t="shared" ca="1" si="513"/>
        <v>54178</v>
      </c>
      <c r="D8249" s="29">
        <f t="shared" ca="1" si="515"/>
        <v>0</v>
      </c>
      <c r="E8249" s="29">
        <f ca="1">IF(C8249&lt;Calculator!$D$26,0,IF(DAY($C8249)=1,IF(D8249-Calculator!$G$24&gt;0,Calculator!$G$24,D8249),0))</f>
        <v>0</v>
      </c>
      <c r="F8249" s="29">
        <f ca="1">IF(E8249&gt;0,D8249*Calculator!$G$22/12,0)</f>
        <v>0</v>
      </c>
      <c r="G8249" s="29">
        <f ca="1">IF(E8249&gt;0,(IFERROR(-PMT(Calculator!$G$22/12,Calculator!$G$23*12,Calculator!$G$20),0))-F8249,0)</f>
        <v>0</v>
      </c>
      <c r="H8249" s="29">
        <f t="shared" ca="1" si="516"/>
        <v>0</v>
      </c>
      <c r="I8249" s="29">
        <f t="shared" ca="1" si="514"/>
        <v>0</v>
      </c>
      <c r="J8249" s="30">
        <f>Calculator!$G$40</f>
        <v>6.5000000000000002E-2</v>
      </c>
      <c r="K8249" s="29">
        <f ca="1">IF(C8249&gt;=Calculator!$G$27,IF(DAY($C8249)=1,Calculator!$G$34/2,IF(DAY($C8249)=15,Calculator!$G$34/2,0)),0)</f>
        <v>0</v>
      </c>
      <c r="L8249" s="29">
        <f ca="1">IF(DAY($C8249)=28,IF(H8249=0,0,Calculator!$G$35),0)</f>
        <v>0</v>
      </c>
      <c r="M8249" s="29">
        <f ca="1">IF(I8249&gt;0,IF(DAY($C8249)=1,SUM(INDIRECT("I"&amp;(ROW(C8248)-DAY(C8248))):I8248),0),0)</f>
        <v>0</v>
      </c>
      <c r="N8249" s="29">
        <f ca="1">IF(C8249&lt;Calculator!$G$27,0,IF(C8249=Calculator!$G$27,Calculator!$G$39,IF(H8249-K8249&lt;=0,IF(D8249&gt;Calculator!$G$39,IF(H8249-K8249+E8249+L8249+M8249+Calculator!$G$39&gt;Calculator!$G$39,Calculator!$G$39-(H8249+E8249+L8249+M8249-K8249),Calculator!$G$39),D8249),0)))</f>
        <v>0</v>
      </c>
    </row>
    <row r="8250" spans="1:14" ht="15.75" thickBot="1">
      <c r="A8250" s="33" t="str">
        <f ca="1">IF(C8250=Calculator!$H$27,"F",IF(Daily!D8250+Daily!H8250=0,IF(D8249+H8249&gt;0,"L",""),""))</f>
        <v/>
      </c>
      <c r="B8250" s="34">
        <v>8249</v>
      </c>
      <c r="C8250" s="19">
        <f t="shared" ca="1" si="513"/>
        <v>54179</v>
      </c>
      <c r="D8250" s="29">
        <f t="shared" ca="1" si="515"/>
        <v>0</v>
      </c>
      <c r="E8250" s="29">
        <f ca="1">IF(C8250&lt;Calculator!$D$26,0,IF(DAY($C8250)=1,IF(D8250-Calculator!$G$24&gt;0,Calculator!$G$24,D8250),0))</f>
        <v>0</v>
      </c>
      <c r="F8250" s="29">
        <f ca="1">IF(E8250&gt;0,D8250*Calculator!$G$22/12,0)</f>
        <v>0</v>
      </c>
      <c r="G8250" s="29">
        <f ca="1">IF(E8250&gt;0,(IFERROR(-PMT(Calculator!$G$22/12,Calculator!$G$23*12,Calculator!$G$20),0))-F8250,0)</f>
        <v>0</v>
      </c>
      <c r="H8250" s="29">
        <f t="shared" ca="1" si="516"/>
        <v>0</v>
      </c>
      <c r="I8250" s="29">
        <f t="shared" ca="1" si="514"/>
        <v>0</v>
      </c>
      <c r="J8250" s="30">
        <f>Calculator!$G$40</f>
        <v>6.5000000000000002E-2</v>
      </c>
      <c r="K8250" s="29">
        <f ca="1">IF(C8250&gt;=Calculator!$G$27,IF(DAY($C8250)=1,Calculator!$G$34/2,IF(DAY($C8250)=15,Calculator!$G$34/2,0)),0)</f>
        <v>4500</v>
      </c>
      <c r="L8250" s="29">
        <f ca="1">IF(DAY($C8250)=28,IF(H8250=0,0,Calculator!$G$35),0)</f>
        <v>0</v>
      </c>
      <c r="M8250" s="29">
        <f ca="1">IF(I8250&gt;0,IF(DAY($C8250)=1,SUM(INDIRECT("I"&amp;(ROW(C8249)-DAY(C8249))):I8249),0),0)</f>
        <v>0</v>
      </c>
      <c r="N8250" s="29">
        <f ca="1">IF(C8250&lt;Calculator!$G$27,0,IF(C8250=Calculator!$G$27,Calculator!$G$39,IF(H8250-K8250&lt;=0,IF(D8250&gt;Calculator!$G$39,IF(H8250-K8250+E8250+L8250+M8250+Calculator!$G$39&gt;Calculator!$G$39,Calculator!$G$39-(H8250+E8250+L8250+M8250-K8250),Calculator!$G$39),D8250),0)))</f>
        <v>0</v>
      </c>
    </row>
    <row r="8251" spans="1:14" ht="15.75" thickBot="1">
      <c r="A8251" s="33" t="str">
        <f ca="1">IF(C8251=Calculator!$H$27,"F",IF(Daily!D8251+Daily!H8251=0,IF(D8250+H8250&gt;0,"L",""),""))</f>
        <v/>
      </c>
      <c r="B8251" s="34">
        <v>8250</v>
      </c>
      <c r="C8251" s="19">
        <f t="shared" ca="1" si="513"/>
        <v>54180</v>
      </c>
      <c r="D8251" s="29">
        <f t="shared" ca="1" si="515"/>
        <v>0</v>
      </c>
      <c r="E8251" s="29">
        <f ca="1">IF(C8251&lt;Calculator!$D$26,0,IF(DAY($C8251)=1,IF(D8251-Calculator!$G$24&gt;0,Calculator!$G$24,D8251),0))</f>
        <v>0</v>
      </c>
      <c r="F8251" s="29">
        <f ca="1">IF(E8251&gt;0,D8251*Calculator!$G$22/12,0)</f>
        <v>0</v>
      </c>
      <c r="G8251" s="29">
        <f ca="1">IF(E8251&gt;0,(IFERROR(-PMT(Calculator!$G$22/12,Calculator!$G$23*12,Calculator!$G$20),0))-F8251,0)</f>
        <v>0</v>
      </c>
      <c r="H8251" s="29">
        <f t="shared" ca="1" si="516"/>
        <v>0</v>
      </c>
      <c r="I8251" s="29">
        <f t="shared" ca="1" si="514"/>
        <v>0</v>
      </c>
      <c r="J8251" s="30">
        <f>Calculator!$G$40</f>
        <v>6.5000000000000002E-2</v>
      </c>
      <c r="K8251" s="29">
        <f ca="1">IF(C8251&gt;=Calculator!$G$27,IF(DAY($C8251)=1,Calculator!$G$34/2,IF(DAY($C8251)=15,Calculator!$G$34/2,0)),0)</f>
        <v>0</v>
      </c>
      <c r="L8251" s="29">
        <f ca="1">IF(DAY($C8251)=28,IF(H8251=0,0,Calculator!$G$35),0)</f>
        <v>0</v>
      </c>
      <c r="M8251" s="29">
        <f ca="1">IF(I8251&gt;0,IF(DAY($C8251)=1,SUM(INDIRECT("I"&amp;(ROW(C8250)-DAY(C8250))):I8250),0),0)</f>
        <v>0</v>
      </c>
      <c r="N8251" s="29">
        <f ca="1">IF(C8251&lt;Calculator!$G$27,0,IF(C8251=Calculator!$G$27,Calculator!$G$39,IF(H8251-K8251&lt;=0,IF(D8251&gt;Calculator!$G$39,IF(H8251-K8251+E8251+L8251+M8251+Calculator!$G$39&gt;Calculator!$G$39,Calculator!$G$39-(H8251+E8251+L8251+M8251-K8251),Calculator!$G$39),D8251),0)))</f>
        <v>0</v>
      </c>
    </row>
    <row r="8252" spans="1:14" ht="15.75" thickBot="1">
      <c r="A8252" s="33" t="str">
        <f ca="1">IF(C8252=Calculator!$H$27,"F",IF(Daily!D8252+Daily!H8252=0,IF(D8251+H8251&gt;0,"L",""),""))</f>
        <v/>
      </c>
      <c r="B8252" s="34">
        <v>8251</v>
      </c>
      <c r="C8252" s="19">
        <f t="shared" ca="1" si="513"/>
        <v>54181</v>
      </c>
      <c r="D8252" s="29">
        <f t="shared" ca="1" si="515"/>
        <v>0</v>
      </c>
      <c r="E8252" s="29">
        <f ca="1">IF(C8252&lt;Calculator!$D$26,0,IF(DAY($C8252)=1,IF(D8252-Calculator!$G$24&gt;0,Calculator!$G$24,D8252),0))</f>
        <v>0</v>
      </c>
      <c r="F8252" s="29">
        <f ca="1">IF(E8252&gt;0,D8252*Calculator!$G$22/12,0)</f>
        <v>0</v>
      </c>
      <c r="G8252" s="29">
        <f ca="1">IF(E8252&gt;0,(IFERROR(-PMT(Calculator!$G$22/12,Calculator!$G$23*12,Calculator!$G$20),0))-F8252,0)</f>
        <v>0</v>
      </c>
      <c r="H8252" s="29">
        <f t="shared" ca="1" si="516"/>
        <v>0</v>
      </c>
      <c r="I8252" s="29">
        <f t="shared" ca="1" si="514"/>
        <v>0</v>
      </c>
      <c r="J8252" s="30">
        <f>Calculator!$G$40</f>
        <v>6.5000000000000002E-2</v>
      </c>
      <c r="K8252" s="29">
        <f ca="1">IF(C8252&gt;=Calculator!$G$27,IF(DAY($C8252)=1,Calculator!$G$34/2,IF(DAY($C8252)=15,Calculator!$G$34/2,0)),0)</f>
        <v>0</v>
      </c>
      <c r="L8252" s="29">
        <f ca="1">IF(DAY($C8252)=28,IF(H8252=0,0,Calculator!$G$35),0)</f>
        <v>0</v>
      </c>
      <c r="M8252" s="29">
        <f ca="1">IF(I8252&gt;0,IF(DAY($C8252)=1,SUM(INDIRECT("I"&amp;(ROW(C8251)-DAY(C8251))):I8251),0),0)</f>
        <v>0</v>
      </c>
      <c r="N8252" s="29">
        <f ca="1">IF(C8252&lt;Calculator!$G$27,0,IF(C8252=Calculator!$G$27,Calculator!$G$39,IF(H8252-K8252&lt;=0,IF(D8252&gt;Calculator!$G$39,IF(H8252-K8252+E8252+L8252+M8252+Calculator!$G$39&gt;Calculator!$G$39,Calculator!$G$39-(H8252+E8252+L8252+M8252-K8252),Calculator!$G$39),D8252),0)))</f>
        <v>0</v>
      </c>
    </row>
    <row r="8253" spans="1:14" ht="15.75" thickBot="1">
      <c r="A8253" s="33" t="str">
        <f ca="1">IF(C8253=Calculator!$H$27,"F",IF(Daily!D8253+Daily!H8253=0,IF(D8252+H8252&gt;0,"L",""),""))</f>
        <v/>
      </c>
      <c r="B8253" s="34">
        <v>8252</v>
      </c>
      <c r="C8253" s="19">
        <f t="shared" ca="1" si="513"/>
        <v>54182</v>
      </c>
      <c r="D8253" s="29">
        <f t="shared" ca="1" si="515"/>
        <v>0</v>
      </c>
      <c r="E8253" s="29">
        <f ca="1">IF(C8253&lt;Calculator!$D$26,0,IF(DAY($C8253)=1,IF(D8253-Calculator!$G$24&gt;0,Calculator!$G$24,D8253),0))</f>
        <v>0</v>
      </c>
      <c r="F8253" s="29">
        <f ca="1">IF(E8253&gt;0,D8253*Calculator!$G$22/12,0)</f>
        <v>0</v>
      </c>
      <c r="G8253" s="29">
        <f ca="1">IF(E8253&gt;0,(IFERROR(-PMT(Calculator!$G$22/12,Calculator!$G$23*12,Calculator!$G$20),0))-F8253,0)</f>
        <v>0</v>
      </c>
      <c r="H8253" s="29">
        <f t="shared" ca="1" si="516"/>
        <v>0</v>
      </c>
      <c r="I8253" s="29">
        <f t="shared" ca="1" si="514"/>
        <v>0</v>
      </c>
      <c r="J8253" s="30">
        <f>Calculator!$G$40</f>
        <v>6.5000000000000002E-2</v>
      </c>
      <c r="K8253" s="29">
        <f ca="1">IF(C8253&gt;=Calculator!$G$27,IF(DAY($C8253)=1,Calculator!$G$34/2,IF(DAY($C8253)=15,Calculator!$G$34/2,0)),0)</f>
        <v>0</v>
      </c>
      <c r="L8253" s="29">
        <f ca="1">IF(DAY($C8253)=28,IF(H8253=0,0,Calculator!$G$35),0)</f>
        <v>0</v>
      </c>
      <c r="M8253" s="29">
        <f ca="1">IF(I8253&gt;0,IF(DAY($C8253)=1,SUM(INDIRECT("I"&amp;(ROW(C8252)-DAY(C8252))):I8252),0),0)</f>
        <v>0</v>
      </c>
      <c r="N8253" s="29">
        <f ca="1">IF(C8253&lt;Calculator!$G$27,0,IF(C8253=Calculator!$G$27,Calculator!$G$39,IF(H8253-K8253&lt;=0,IF(D8253&gt;Calculator!$G$39,IF(H8253-K8253+E8253+L8253+M8253+Calculator!$G$39&gt;Calculator!$G$39,Calculator!$G$39-(H8253+E8253+L8253+M8253-K8253),Calculator!$G$39),D8253),0)))</f>
        <v>0</v>
      </c>
    </row>
    <row r="8254" spans="1:14" ht="15.75" thickBot="1">
      <c r="A8254" s="33" t="str">
        <f ca="1">IF(C8254=Calculator!$H$27,"F",IF(Daily!D8254+Daily!H8254=0,IF(D8253+H8253&gt;0,"L",""),""))</f>
        <v/>
      </c>
      <c r="B8254" s="34">
        <v>8253</v>
      </c>
      <c r="C8254" s="19">
        <f t="shared" ca="1" si="513"/>
        <v>54183</v>
      </c>
      <c r="D8254" s="29">
        <f t="shared" ca="1" si="515"/>
        <v>0</v>
      </c>
      <c r="E8254" s="29">
        <f ca="1">IF(C8254&lt;Calculator!$D$26,0,IF(DAY($C8254)=1,IF(D8254-Calculator!$G$24&gt;0,Calculator!$G$24,D8254),0))</f>
        <v>0</v>
      </c>
      <c r="F8254" s="29">
        <f ca="1">IF(E8254&gt;0,D8254*Calculator!$G$22/12,0)</f>
        <v>0</v>
      </c>
      <c r="G8254" s="29">
        <f ca="1">IF(E8254&gt;0,(IFERROR(-PMT(Calculator!$G$22/12,Calculator!$G$23*12,Calculator!$G$20),0))-F8254,0)</f>
        <v>0</v>
      </c>
      <c r="H8254" s="29">
        <f t="shared" ca="1" si="516"/>
        <v>0</v>
      </c>
      <c r="I8254" s="29">
        <f t="shared" ca="1" si="514"/>
        <v>0</v>
      </c>
      <c r="J8254" s="30">
        <f>Calculator!$G$40</f>
        <v>6.5000000000000002E-2</v>
      </c>
      <c r="K8254" s="29">
        <f ca="1">IF(C8254&gt;=Calculator!$G$27,IF(DAY($C8254)=1,Calculator!$G$34/2,IF(DAY($C8254)=15,Calculator!$G$34/2,0)),0)</f>
        <v>0</v>
      </c>
      <c r="L8254" s="29">
        <f ca="1">IF(DAY($C8254)=28,IF(H8254=0,0,Calculator!$G$35),0)</f>
        <v>0</v>
      </c>
      <c r="M8254" s="29">
        <f ca="1">IF(I8254&gt;0,IF(DAY($C8254)=1,SUM(INDIRECT("I"&amp;(ROW(C8253)-DAY(C8253))):I8253),0),0)</f>
        <v>0</v>
      </c>
      <c r="N8254" s="29">
        <f ca="1">IF(C8254&lt;Calculator!$G$27,0,IF(C8254=Calculator!$G$27,Calculator!$G$39,IF(H8254-K8254&lt;=0,IF(D8254&gt;Calculator!$G$39,IF(H8254-K8254+E8254+L8254+M8254+Calculator!$G$39&gt;Calculator!$G$39,Calculator!$G$39-(H8254+E8254+L8254+M8254-K8254),Calculator!$G$39),D8254),0)))</f>
        <v>0</v>
      </c>
    </row>
    <row r="8255" spans="1:14" ht="15.75" thickBot="1">
      <c r="A8255" s="33" t="str">
        <f ca="1">IF(C8255=Calculator!$H$27,"F",IF(Daily!D8255+Daily!H8255=0,IF(D8254+H8254&gt;0,"L",""),""))</f>
        <v/>
      </c>
      <c r="B8255" s="34">
        <v>8254</v>
      </c>
      <c r="C8255" s="19">
        <f t="shared" ca="1" si="513"/>
        <v>54184</v>
      </c>
      <c r="D8255" s="29">
        <f t="shared" ca="1" si="515"/>
        <v>0</v>
      </c>
      <c r="E8255" s="29">
        <f ca="1">IF(C8255&lt;Calculator!$D$26,0,IF(DAY($C8255)=1,IF(D8255-Calculator!$G$24&gt;0,Calculator!$G$24,D8255),0))</f>
        <v>0</v>
      </c>
      <c r="F8255" s="29">
        <f ca="1">IF(E8255&gt;0,D8255*Calculator!$G$22/12,0)</f>
        <v>0</v>
      </c>
      <c r="G8255" s="29">
        <f ca="1">IF(E8255&gt;0,(IFERROR(-PMT(Calculator!$G$22/12,Calculator!$G$23*12,Calculator!$G$20),0))-F8255,0)</f>
        <v>0</v>
      </c>
      <c r="H8255" s="29">
        <f t="shared" ca="1" si="516"/>
        <v>0</v>
      </c>
      <c r="I8255" s="29">
        <f t="shared" ca="1" si="514"/>
        <v>0</v>
      </c>
      <c r="J8255" s="30">
        <f>Calculator!$G$40</f>
        <v>6.5000000000000002E-2</v>
      </c>
      <c r="K8255" s="29">
        <f ca="1">IF(C8255&gt;=Calculator!$G$27,IF(DAY($C8255)=1,Calculator!$G$34/2,IF(DAY($C8255)=15,Calculator!$G$34/2,0)),0)</f>
        <v>0</v>
      </c>
      <c r="L8255" s="29">
        <f ca="1">IF(DAY($C8255)=28,IF(H8255=0,0,Calculator!$G$35),0)</f>
        <v>0</v>
      </c>
      <c r="M8255" s="29">
        <f ca="1">IF(I8255&gt;0,IF(DAY($C8255)=1,SUM(INDIRECT("I"&amp;(ROW(C8254)-DAY(C8254))):I8254),0),0)</f>
        <v>0</v>
      </c>
      <c r="N8255" s="29">
        <f ca="1">IF(C8255&lt;Calculator!$G$27,0,IF(C8255=Calculator!$G$27,Calculator!$G$39,IF(H8255-K8255&lt;=0,IF(D8255&gt;Calculator!$G$39,IF(H8255-K8255+E8255+L8255+M8255+Calculator!$G$39&gt;Calculator!$G$39,Calculator!$G$39-(H8255+E8255+L8255+M8255-K8255),Calculator!$G$39),D8255),0)))</f>
        <v>0</v>
      </c>
    </row>
    <row r="8256" spans="1:14" ht="15.75" thickBot="1">
      <c r="A8256" s="33" t="str">
        <f ca="1">IF(C8256=Calculator!$H$27,"F",IF(Daily!D8256+Daily!H8256=0,IF(D8255+H8255&gt;0,"L",""),""))</f>
        <v/>
      </c>
      <c r="B8256" s="34">
        <v>8255</v>
      </c>
      <c r="C8256" s="19">
        <f t="shared" ca="1" si="513"/>
        <v>54185</v>
      </c>
      <c r="D8256" s="29">
        <f t="shared" ca="1" si="515"/>
        <v>0</v>
      </c>
      <c r="E8256" s="29">
        <f ca="1">IF(C8256&lt;Calculator!$D$26,0,IF(DAY($C8256)=1,IF(D8256-Calculator!$G$24&gt;0,Calculator!$G$24,D8256),0))</f>
        <v>0</v>
      </c>
      <c r="F8256" s="29">
        <f ca="1">IF(E8256&gt;0,D8256*Calculator!$G$22/12,0)</f>
        <v>0</v>
      </c>
      <c r="G8256" s="29">
        <f ca="1">IF(E8256&gt;0,(IFERROR(-PMT(Calculator!$G$22/12,Calculator!$G$23*12,Calculator!$G$20),0))-F8256,0)</f>
        <v>0</v>
      </c>
      <c r="H8256" s="29">
        <f t="shared" ca="1" si="516"/>
        <v>0</v>
      </c>
      <c r="I8256" s="29">
        <f t="shared" ca="1" si="514"/>
        <v>0</v>
      </c>
      <c r="J8256" s="30">
        <f>Calculator!$G$40</f>
        <v>6.5000000000000002E-2</v>
      </c>
      <c r="K8256" s="29">
        <f ca="1">IF(C8256&gt;=Calculator!$G$27,IF(DAY($C8256)=1,Calculator!$G$34/2,IF(DAY($C8256)=15,Calculator!$G$34/2,0)),0)</f>
        <v>0</v>
      </c>
      <c r="L8256" s="29">
        <f ca="1">IF(DAY($C8256)=28,IF(H8256=0,0,Calculator!$G$35),0)</f>
        <v>0</v>
      </c>
      <c r="M8256" s="29">
        <f ca="1">IF(I8256&gt;0,IF(DAY($C8256)=1,SUM(INDIRECT("I"&amp;(ROW(C8255)-DAY(C8255))):I8255),0),0)</f>
        <v>0</v>
      </c>
      <c r="N8256" s="29">
        <f ca="1">IF(C8256&lt;Calculator!$G$27,0,IF(C8256=Calculator!$G$27,Calculator!$G$39,IF(H8256-K8256&lt;=0,IF(D8256&gt;Calculator!$G$39,IF(H8256-K8256+E8256+L8256+M8256+Calculator!$G$39&gt;Calculator!$G$39,Calculator!$G$39-(H8256+E8256+L8256+M8256-K8256),Calculator!$G$39),D8256),0)))</f>
        <v>0</v>
      </c>
    </row>
    <row r="8257" spans="1:14" ht="15.75" thickBot="1">
      <c r="A8257" s="33" t="str">
        <f ca="1">IF(C8257=Calculator!$H$27,"F",IF(Daily!D8257+Daily!H8257=0,IF(D8256+H8256&gt;0,"L",""),""))</f>
        <v/>
      </c>
      <c r="B8257" s="34">
        <v>8256</v>
      </c>
      <c r="C8257" s="19">
        <f t="shared" ca="1" si="513"/>
        <v>54186</v>
      </c>
      <c r="D8257" s="29">
        <f t="shared" ca="1" si="515"/>
        <v>0</v>
      </c>
      <c r="E8257" s="29">
        <f ca="1">IF(C8257&lt;Calculator!$D$26,0,IF(DAY($C8257)=1,IF(D8257-Calculator!$G$24&gt;0,Calculator!$G$24,D8257),0))</f>
        <v>0</v>
      </c>
      <c r="F8257" s="29">
        <f ca="1">IF(E8257&gt;0,D8257*Calculator!$G$22/12,0)</f>
        <v>0</v>
      </c>
      <c r="G8257" s="29">
        <f ca="1">IF(E8257&gt;0,(IFERROR(-PMT(Calculator!$G$22/12,Calculator!$G$23*12,Calculator!$G$20),0))-F8257,0)</f>
        <v>0</v>
      </c>
      <c r="H8257" s="29">
        <f t="shared" ca="1" si="516"/>
        <v>0</v>
      </c>
      <c r="I8257" s="29">
        <f t="shared" ca="1" si="514"/>
        <v>0</v>
      </c>
      <c r="J8257" s="30">
        <f>Calculator!$G$40</f>
        <v>6.5000000000000002E-2</v>
      </c>
      <c r="K8257" s="29">
        <f ca="1">IF(C8257&gt;=Calculator!$G$27,IF(DAY($C8257)=1,Calculator!$G$34/2,IF(DAY($C8257)=15,Calculator!$G$34/2,0)),0)</f>
        <v>0</v>
      </c>
      <c r="L8257" s="29">
        <f ca="1">IF(DAY($C8257)=28,IF(H8257=0,0,Calculator!$G$35),0)</f>
        <v>0</v>
      </c>
      <c r="M8257" s="29">
        <f ca="1">IF(I8257&gt;0,IF(DAY($C8257)=1,SUM(INDIRECT("I"&amp;(ROW(C8256)-DAY(C8256))):I8256),0),0)</f>
        <v>0</v>
      </c>
      <c r="N8257" s="29">
        <f ca="1">IF(C8257&lt;Calculator!$G$27,0,IF(C8257=Calculator!$G$27,Calculator!$G$39,IF(H8257-K8257&lt;=0,IF(D8257&gt;Calculator!$G$39,IF(H8257-K8257+E8257+L8257+M8257+Calculator!$G$39&gt;Calculator!$G$39,Calculator!$G$39-(H8257+E8257+L8257+M8257-K8257),Calculator!$G$39),D8257),0)))</f>
        <v>0</v>
      </c>
    </row>
    <row r="8258" spans="1:14" ht="15.75" thickBot="1">
      <c r="A8258" s="33" t="str">
        <f ca="1">IF(C8258=Calculator!$H$27,"F",IF(Daily!D8258+Daily!H8258=0,IF(D8257+H8257&gt;0,"L",""),""))</f>
        <v/>
      </c>
      <c r="B8258" s="34">
        <v>8257</v>
      </c>
      <c r="C8258" s="19">
        <f t="shared" ca="1" si="513"/>
        <v>54187</v>
      </c>
      <c r="D8258" s="29">
        <f t="shared" ca="1" si="515"/>
        <v>0</v>
      </c>
      <c r="E8258" s="29">
        <f ca="1">IF(C8258&lt;Calculator!$D$26,0,IF(DAY($C8258)=1,IF(D8258-Calculator!$G$24&gt;0,Calculator!$G$24,D8258),0))</f>
        <v>0</v>
      </c>
      <c r="F8258" s="29">
        <f ca="1">IF(E8258&gt;0,D8258*Calculator!$G$22/12,0)</f>
        <v>0</v>
      </c>
      <c r="G8258" s="29">
        <f ca="1">IF(E8258&gt;0,(IFERROR(-PMT(Calculator!$G$22/12,Calculator!$G$23*12,Calculator!$G$20),0))-F8258,0)</f>
        <v>0</v>
      </c>
      <c r="H8258" s="29">
        <f t="shared" ca="1" si="516"/>
        <v>0</v>
      </c>
      <c r="I8258" s="29">
        <f t="shared" ca="1" si="514"/>
        <v>0</v>
      </c>
      <c r="J8258" s="30">
        <f>Calculator!$G$40</f>
        <v>6.5000000000000002E-2</v>
      </c>
      <c r="K8258" s="29">
        <f ca="1">IF(C8258&gt;=Calculator!$G$27,IF(DAY($C8258)=1,Calculator!$G$34/2,IF(DAY($C8258)=15,Calculator!$G$34/2,0)),0)</f>
        <v>0</v>
      </c>
      <c r="L8258" s="29">
        <f ca="1">IF(DAY($C8258)=28,IF(H8258=0,0,Calculator!$G$35),0)</f>
        <v>0</v>
      </c>
      <c r="M8258" s="29">
        <f ca="1">IF(I8258&gt;0,IF(DAY($C8258)=1,SUM(INDIRECT("I"&amp;(ROW(C8257)-DAY(C8257))):I8257),0),0)</f>
        <v>0</v>
      </c>
      <c r="N8258" s="29">
        <f ca="1">IF(C8258&lt;Calculator!$G$27,0,IF(C8258=Calculator!$G$27,Calculator!$G$39,IF(H8258-K8258&lt;=0,IF(D8258&gt;Calculator!$G$39,IF(H8258-K8258+E8258+L8258+M8258+Calculator!$G$39&gt;Calculator!$G$39,Calculator!$G$39-(H8258+E8258+L8258+M8258-K8258),Calculator!$G$39),D8258),0)))</f>
        <v>0</v>
      </c>
    </row>
    <row r="8259" spans="1:14" ht="15.75" thickBot="1">
      <c r="A8259" s="33" t="str">
        <f ca="1">IF(C8259=Calculator!$H$27,"F",IF(Daily!D8259+Daily!H8259=0,IF(D8258+H8258&gt;0,"L",""),""))</f>
        <v/>
      </c>
      <c r="B8259" s="34">
        <v>8258</v>
      </c>
      <c r="C8259" s="19">
        <f t="shared" ref="C8259:C8322" ca="1" si="517">C8258+1</f>
        <v>54188</v>
      </c>
      <c r="D8259" s="29">
        <f t="shared" ca="1" si="515"/>
        <v>0</v>
      </c>
      <c r="E8259" s="29">
        <f ca="1">IF(C8259&lt;Calculator!$D$26,0,IF(DAY($C8259)=1,IF(D8259-Calculator!$G$24&gt;0,Calculator!$G$24,D8259),0))</f>
        <v>0</v>
      </c>
      <c r="F8259" s="29">
        <f ca="1">IF(E8259&gt;0,D8259*Calculator!$G$22/12,0)</f>
        <v>0</v>
      </c>
      <c r="G8259" s="29">
        <f ca="1">IF(E8259&gt;0,(IFERROR(-PMT(Calculator!$G$22/12,Calculator!$G$23*12,Calculator!$G$20),0))-F8259,0)</f>
        <v>0</v>
      </c>
      <c r="H8259" s="29">
        <f t="shared" ca="1" si="516"/>
        <v>0</v>
      </c>
      <c r="I8259" s="29">
        <f t="shared" ref="I8259:I8322" ca="1" si="518">H8259*J8259/365</f>
        <v>0</v>
      </c>
      <c r="J8259" s="30">
        <f>Calculator!$G$40</f>
        <v>6.5000000000000002E-2</v>
      </c>
      <c r="K8259" s="29">
        <f ca="1">IF(C8259&gt;=Calculator!$G$27,IF(DAY($C8259)=1,Calculator!$G$34/2,IF(DAY($C8259)=15,Calculator!$G$34/2,0)),0)</f>
        <v>0</v>
      </c>
      <c r="L8259" s="29">
        <f ca="1">IF(DAY($C8259)=28,IF(H8259=0,0,Calculator!$G$35),0)</f>
        <v>0</v>
      </c>
      <c r="M8259" s="29">
        <f ca="1">IF(I8259&gt;0,IF(DAY($C8259)=1,SUM(INDIRECT("I"&amp;(ROW(C8258)-DAY(C8258))):I8258),0),0)</f>
        <v>0</v>
      </c>
      <c r="N8259" s="29">
        <f ca="1">IF(C8259&lt;Calculator!$G$27,0,IF(C8259=Calculator!$G$27,Calculator!$G$39,IF(H8259-K8259&lt;=0,IF(D8259&gt;Calculator!$G$39,IF(H8259-K8259+E8259+L8259+M8259+Calculator!$G$39&gt;Calculator!$G$39,Calculator!$G$39-(H8259+E8259+L8259+M8259-K8259),Calculator!$G$39),D8259),0)))</f>
        <v>0</v>
      </c>
    </row>
    <row r="8260" spans="1:14" ht="15.75" thickBot="1">
      <c r="A8260" s="33" t="str">
        <f ca="1">IF(C8260=Calculator!$H$27,"F",IF(Daily!D8260+Daily!H8260=0,IF(D8259+H8259&gt;0,"L",""),""))</f>
        <v/>
      </c>
      <c r="B8260" s="34">
        <v>8259</v>
      </c>
      <c r="C8260" s="19">
        <f t="shared" ca="1" si="517"/>
        <v>54189</v>
      </c>
      <c r="D8260" s="29">
        <f t="shared" ref="D8260:D8323" ca="1" si="519">IF(((D8259-G8259)-N8259)&lt;0,0,((D8259-G8259)-N8259))</f>
        <v>0</v>
      </c>
      <c r="E8260" s="29">
        <f ca="1">IF(C8260&lt;Calculator!$D$26,0,IF(DAY($C8260)=1,IF(D8260-Calculator!$G$24&gt;0,Calculator!$G$24,D8260),0))</f>
        <v>0</v>
      </c>
      <c r="F8260" s="29">
        <f ca="1">IF(E8260&gt;0,D8260*Calculator!$G$22/12,0)</f>
        <v>0</v>
      </c>
      <c r="G8260" s="29">
        <f ca="1">IF(E8260&gt;0,(IFERROR(-PMT(Calculator!$G$22/12,Calculator!$G$23*12,Calculator!$G$20),0))-F8260,0)</f>
        <v>0</v>
      </c>
      <c r="H8260" s="29">
        <f t="shared" ref="H8260:H8323" ca="1" si="520">IF((H8259-K8259+SUM(L8259:N8259)+E8259)&lt;0,0,(H8259-K8259+SUM(L8259:N8259)+E8259))</f>
        <v>0</v>
      </c>
      <c r="I8260" s="29">
        <f t="shared" ca="1" si="518"/>
        <v>0</v>
      </c>
      <c r="J8260" s="30">
        <f>Calculator!$G$40</f>
        <v>6.5000000000000002E-2</v>
      </c>
      <c r="K8260" s="29">
        <f ca="1">IF(C8260&gt;=Calculator!$G$27,IF(DAY($C8260)=1,Calculator!$G$34/2,IF(DAY($C8260)=15,Calculator!$G$34/2,0)),0)</f>
        <v>0</v>
      </c>
      <c r="L8260" s="29">
        <f ca="1">IF(DAY($C8260)=28,IF(H8260=0,0,Calculator!$G$35),0)</f>
        <v>0</v>
      </c>
      <c r="M8260" s="29">
        <f ca="1">IF(I8260&gt;0,IF(DAY($C8260)=1,SUM(INDIRECT("I"&amp;(ROW(C8259)-DAY(C8259))):I8259),0),0)</f>
        <v>0</v>
      </c>
      <c r="N8260" s="29">
        <f ca="1">IF(C8260&lt;Calculator!$G$27,0,IF(C8260=Calculator!$G$27,Calculator!$G$39,IF(H8260-K8260&lt;=0,IF(D8260&gt;Calculator!$G$39,IF(H8260-K8260+E8260+L8260+M8260+Calculator!$G$39&gt;Calculator!$G$39,Calculator!$G$39-(H8260+E8260+L8260+M8260-K8260),Calculator!$G$39),D8260),0)))</f>
        <v>0</v>
      </c>
    </row>
    <row r="8261" spans="1:14" ht="15.75" thickBot="1">
      <c r="A8261" s="33" t="str">
        <f ca="1">IF(C8261=Calculator!$H$27,"F",IF(Daily!D8261+Daily!H8261=0,IF(D8260+H8260&gt;0,"L",""),""))</f>
        <v/>
      </c>
      <c r="B8261" s="34">
        <v>8260</v>
      </c>
      <c r="C8261" s="19">
        <f t="shared" ca="1" si="517"/>
        <v>54190</v>
      </c>
      <c r="D8261" s="29">
        <f t="shared" ca="1" si="519"/>
        <v>0</v>
      </c>
      <c r="E8261" s="29">
        <f ca="1">IF(C8261&lt;Calculator!$D$26,0,IF(DAY($C8261)=1,IF(D8261-Calculator!$G$24&gt;0,Calculator!$G$24,D8261),0))</f>
        <v>0</v>
      </c>
      <c r="F8261" s="29">
        <f ca="1">IF(E8261&gt;0,D8261*Calculator!$G$22/12,0)</f>
        <v>0</v>
      </c>
      <c r="G8261" s="29">
        <f ca="1">IF(E8261&gt;0,(IFERROR(-PMT(Calculator!$G$22/12,Calculator!$G$23*12,Calculator!$G$20),0))-F8261,0)</f>
        <v>0</v>
      </c>
      <c r="H8261" s="29">
        <f t="shared" ca="1" si="520"/>
        <v>0</v>
      </c>
      <c r="I8261" s="29">
        <f t="shared" ca="1" si="518"/>
        <v>0</v>
      </c>
      <c r="J8261" s="30">
        <f>Calculator!$G$40</f>
        <v>6.5000000000000002E-2</v>
      </c>
      <c r="K8261" s="29">
        <f ca="1">IF(C8261&gt;=Calculator!$G$27,IF(DAY($C8261)=1,Calculator!$G$34/2,IF(DAY($C8261)=15,Calculator!$G$34/2,0)),0)</f>
        <v>0</v>
      </c>
      <c r="L8261" s="29">
        <f ca="1">IF(DAY($C8261)=28,IF(H8261=0,0,Calculator!$G$35),0)</f>
        <v>0</v>
      </c>
      <c r="M8261" s="29">
        <f ca="1">IF(I8261&gt;0,IF(DAY($C8261)=1,SUM(INDIRECT("I"&amp;(ROW(C8260)-DAY(C8260))):I8260),0),0)</f>
        <v>0</v>
      </c>
      <c r="N8261" s="29">
        <f ca="1">IF(C8261&lt;Calculator!$G$27,0,IF(C8261=Calculator!$G$27,Calculator!$G$39,IF(H8261-K8261&lt;=0,IF(D8261&gt;Calculator!$G$39,IF(H8261-K8261+E8261+L8261+M8261+Calculator!$G$39&gt;Calculator!$G$39,Calculator!$G$39-(H8261+E8261+L8261+M8261-K8261),Calculator!$G$39),D8261),0)))</f>
        <v>0</v>
      </c>
    </row>
    <row r="8262" spans="1:14" ht="15.75" thickBot="1">
      <c r="A8262" s="33" t="str">
        <f ca="1">IF(C8262=Calculator!$H$27,"F",IF(Daily!D8262+Daily!H8262=0,IF(D8261+H8261&gt;0,"L",""),""))</f>
        <v/>
      </c>
      <c r="B8262" s="34">
        <v>8261</v>
      </c>
      <c r="C8262" s="19">
        <f t="shared" ca="1" si="517"/>
        <v>54191</v>
      </c>
      <c r="D8262" s="29">
        <f t="shared" ca="1" si="519"/>
        <v>0</v>
      </c>
      <c r="E8262" s="29">
        <f ca="1">IF(C8262&lt;Calculator!$D$26,0,IF(DAY($C8262)=1,IF(D8262-Calculator!$G$24&gt;0,Calculator!$G$24,D8262),0))</f>
        <v>0</v>
      </c>
      <c r="F8262" s="29">
        <f ca="1">IF(E8262&gt;0,D8262*Calculator!$G$22/12,0)</f>
        <v>0</v>
      </c>
      <c r="G8262" s="29">
        <f ca="1">IF(E8262&gt;0,(IFERROR(-PMT(Calculator!$G$22/12,Calculator!$G$23*12,Calculator!$G$20),0))-F8262,0)</f>
        <v>0</v>
      </c>
      <c r="H8262" s="29">
        <f t="shared" ca="1" si="520"/>
        <v>0</v>
      </c>
      <c r="I8262" s="29">
        <f t="shared" ca="1" si="518"/>
        <v>0</v>
      </c>
      <c r="J8262" s="30">
        <f>Calculator!$G$40</f>
        <v>6.5000000000000002E-2</v>
      </c>
      <c r="K8262" s="29">
        <f ca="1">IF(C8262&gt;=Calculator!$G$27,IF(DAY($C8262)=1,Calculator!$G$34/2,IF(DAY($C8262)=15,Calculator!$G$34/2,0)),0)</f>
        <v>0</v>
      </c>
      <c r="L8262" s="29">
        <f ca="1">IF(DAY($C8262)=28,IF(H8262=0,0,Calculator!$G$35),0)</f>
        <v>0</v>
      </c>
      <c r="M8262" s="29">
        <f ca="1">IF(I8262&gt;0,IF(DAY($C8262)=1,SUM(INDIRECT("I"&amp;(ROW(C8261)-DAY(C8261))):I8261),0),0)</f>
        <v>0</v>
      </c>
      <c r="N8262" s="29">
        <f ca="1">IF(C8262&lt;Calculator!$G$27,0,IF(C8262=Calculator!$G$27,Calculator!$G$39,IF(H8262-K8262&lt;=0,IF(D8262&gt;Calculator!$G$39,IF(H8262-K8262+E8262+L8262+M8262+Calculator!$G$39&gt;Calculator!$G$39,Calculator!$G$39-(H8262+E8262+L8262+M8262-K8262),Calculator!$G$39),D8262),0)))</f>
        <v>0</v>
      </c>
    </row>
    <row r="8263" spans="1:14" ht="15.75" thickBot="1">
      <c r="A8263" s="33" t="str">
        <f ca="1">IF(C8263=Calculator!$H$27,"F",IF(Daily!D8263+Daily!H8263=0,IF(D8262+H8262&gt;0,"L",""),""))</f>
        <v/>
      </c>
      <c r="B8263" s="34">
        <v>8262</v>
      </c>
      <c r="C8263" s="19">
        <f t="shared" ca="1" si="517"/>
        <v>54192</v>
      </c>
      <c r="D8263" s="29">
        <f t="shared" ca="1" si="519"/>
        <v>0</v>
      </c>
      <c r="E8263" s="29">
        <f ca="1">IF(C8263&lt;Calculator!$D$26,0,IF(DAY($C8263)=1,IF(D8263-Calculator!$G$24&gt;0,Calculator!$G$24,D8263),0))</f>
        <v>0</v>
      </c>
      <c r="F8263" s="29">
        <f ca="1">IF(E8263&gt;0,D8263*Calculator!$G$22/12,0)</f>
        <v>0</v>
      </c>
      <c r="G8263" s="29">
        <f ca="1">IF(E8263&gt;0,(IFERROR(-PMT(Calculator!$G$22/12,Calculator!$G$23*12,Calculator!$G$20),0))-F8263,0)</f>
        <v>0</v>
      </c>
      <c r="H8263" s="29">
        <f t="shared" ca="1" si="520"/>
        <v>0</v>
      </c>
      <c r="I8263" s="29">
        <f t="shared" ca="1" si="518"/>
        <v>0</v>
      </c>
      <c r="J8263" s="30">
        <f>Calculator!$G$40</f>
        <v>6.5000000000000002E-2</v>
      </c>
      <c r="K8263" s="29">
        <f ca="1">IF(C8263&gt;=Calculator!$G$27,IF(DAY($C8263)=1,Calculator!$G$34/2,IF(DAY($C8263)=15,Calculator!$G$34/2,0)),0)</f>
        <v>0</v>
      </c>
      <c r="L8263" s="29">
        <f ca="1">IF(DAY($C8263)=28,IF(H8263=0,0,Calculator!$G$35),0)</f>
        <v>0</v>
      </c>
      <c r="M8263" s="29">
        <f ca="1">IF(I8263&gt;0,IF(DAY($C8263)=1,SUM(INDIRECT("I"&amp;(ROW(C8262)-DAY(C8262))):I8262),0),0)</f>
        <v>0</v>
      </c>
      <c r="N8263" s="29">
        <f ca="1">IF(C8263&lt;Calculator!$G$27,0,IF(C8263=Calculator!$G$27,Calculator!$G$39,IF(H8263-K8263&lt;=0,IF(D8263&gt;Calculator!$G$39,IF(H8263-K8263+E8263+L8263+M8263+Calculator!$G$39&gt;Calculator!$G$39,Calculator!$G$39-(H8263+E8263+L8263+M8263-K8263),Calculator!$G$39),D8263),0)))</f>
        <v>0</v>
      </c>
    </row>
    <row r="8264" spans="1:14" ht="15.75" thickBot="1">
      <c r="A8264" s="33" t="str">
        <f ca="1">IF(C8264=Calculator!$H$27,"F",IF(Daily!D8264+Daily!H8264=0,IF(D8263+H8263&gt;0,"L",""),""))</f>
        <v/>
      </c>
      <c r="B8264" s="34">
        <v>8263</v>
      </c>
      <c r="C8264" s="19">
        <f t="shared" ca="1" si="517"/>
        <v>54193</v>
      </c>
      <c r="D8264" s="29">
        <f t="shared" ca="1" si="519"/>
        <v>0</v>
      </c>
      <c r="E8264" s="29">
        <f ca="1">IF(C8264&lt;Calculator!$D$26,0,IF(DAY($C8264)=1,IF(D8264-Calculator!$G$24&gt;0,Calculator!$G$24,D8264),0))</f>
        <v>0</v>
      </c>
      <c r="F8264" s="29">
        <f ca="1">IF(E8264&gt;0,D8264*Calculator!$G$22/12,0)</f>
        <v>0</v>
      </c>
      <c r="G8264" s="29">
        <f ca="1">IF(E8264&gt;0,(IFERROR(-PMT(Calculator!$G$22/12,Calculator!$G$23*12,Calculator!$G$20),0))-F8264,0)</f>
        <v>0</v>
      </c>
      <c r="H8264" s="29">
        <f t="shared" ca="1" si="520"/>
        <v>0</v>
      </c>
      <c r="I8264" s="29">
        <f t="shared" ca="1" si="518"/>
        <v>0</v>
      </c>
      <c r="J8264" s="30">
        <f>Calculator!$G$40</f>
        <v>6.5000000000000002E-2</v>
      </c>
      <c r="K8264" s="29">
        <f ca="1">IF(C8264&gt;=Calculator!$G$27,IF(DAY($C8264)=1,Calculator!$G$34/2,IF(DAY($C8264)=15,Calculator!$G$34/2,0)),0)</f>
        <v>4500</v>
      </c>
      <c r="L8264" s="29">
        <f ca="1">IF(DAY($C8264)=28,IF(H8264=0,0,Calculator!$G$35),0)</f>
        <v>0</v>
      </c>
      <c r="M8264" s="29">
        <f ca="1">IF(I8264&gt;0,IF(DAY($C8264)=1,SUM(INDIRECT("I"&amp;(ROW(C8263)-DAY(C8263))):I8263),0),0)</f>
        <v>0</v>
      </c>
      <c r="N8264" s="29">
        <f ca="1">IF(C8264&lt;Calculator!$G$27,0,IF(C8264=Calculator!$G$27,Calculator!$G$39,IF(H8264-K8264&lt;=0,IF(D8264&gt;Calculator!$G$39,IF(H8264-K8264+E8264+L8264+M8264+Calculator!$G$39&gt;Calculator!$G$39,Calculator!$G$39-(H8264+E8264+L8264+M8264-K8264),Calculator!$G$39),D8264),0)))</f>
        <v>0</v>
      </c>
    </row>
    <row r="8265" spans="1:14" ht="15.75" thickBot="1">
      <c r="A8265" s="33" t="str">
        <f ca="1">IF(C8265=Calculator!$H$27,"F",IF(Daily!D8265+Daily!H8265=0,IF(D8264+H8264&gt;0,"L",""),""))</f>
        <v/>
      </c>
      <c r="B8265" s="34">
        <v>8264</v>
      </c>
      <c r="C8265" s="19">
        <f t="shared" ca="1" si="517"/>
        <v>54194</v>
      </c>
      <c r="D8265" s="29">
        <f t="shared" ca="1" si="519"/>
        <v>0</v>
      </c>
      <c r="E8265" s="29">
        <f ca="1">IF(C8265&lt;Calculator!$D$26,0,IF(DAY($C8265)=1,IF(D8265-Calculator!$G$24&gt;0,Calculator!$G$24,D8265),0))</f>
        <v>0</v>
      </c>
      <c r="F8265" s="29">
        <f ca="1">IF(E8265&gt;0,D8265*Calculator!$G$22/12,0)</f>
        <v>0</v>
      </c>
      <c r="G8265" s="29">
        <f ca="1">IF(E8265&gt;0,(IFERROR(-PMT(Calculator!$G$22/12,Calculator!$G$23*12,Calculator!$G$20),0))-F8265,0)</f>
        <v>0</v>
      </c>
      <c r="H8265" s="29">
        <f t="shared" ca="1" si="520"/>
        <v>0</v>
      </c>
      <c r="I8265" s="29">
        <f t="shared" ca="1" si="518"/>
        <v>0</v>
      </c>
      <c r="J8265" s="30">
        <f>Calculator!$G$40</f>
        <v>6.5000000000000002E-2</v>
      </c>
      <c r="K8265" s="29">
        <f ca="1">IF(C8265&gt;=Calculator!$G$27,IF(DAY($C8265)=1,Calculator!$G$34/2,IF(DAY($C8265)=15,Calculator!$G$34/2,0)),0)</f>
        <v>0</v>
      </c>
      <c r="L8265" s="29">
        <f ca="1">IF(DAY($C8265)=28,IF(H8265=0,0,Calculator!$G$35),0)</f>
        <v>0</v>
      </c>
      <c r="M8265" s="29">
        <f ca="1">IF(I8265&gt;0,IF(DAY($C8265)=1,SUM(INDIRECT("I"&amp;(ROW(C8264)-DAY(C8264))):I8264),0),0)</f>
        <v>0</v>
      </c>
      <c r="N8265" s="29">
        <f ca="1">IF(C8265&lt;Calculator!$G$27,0,IF(C8265=Calculator!$G$27,Calculator!$G$39,IF(H8265-K8265&lt;=0,IF(D8265&gt;Calculator!$G$39,IF(H8265-K8265+E8265+L8265+M8265+Calculator!$G$39&gt;Calculator!$G$39,Calculator!$G$39-(H8265+E8265+L8265+M8265-K8265),Calculator!$G$39),D8265),0)))</f>
        <v>0</v>
      </c>
    </row>
    <row r="8266" spans="1:14" ht="15.75" thickBot="1">
      <c r="A8266" s="33" t="str">
        <f ca="1">IF(C8266=Calculator!$H$27,"F",IF(Daily!D8266+Daily!H8266=0,IF(D8265+H8265&gt;0,"L",""),""))</f>
        <v/>
      </c>
      <c r="B8266" s="34">
        <v>8265</v>
      </c>
      <c r="C8266" s="19">
        <f t="shared" ca="1" si="517"/>
        <v>54195</v>
      </c>
      <c r="D8266" s="29">
        <f t="shared" ca="1" si="519"/>
        <v>0</v>
      </c>
      <c r="E8266" s="29">
        <f ca="1">IF(C8266&lt;Calculator!$D$26,0,IF(DAY($C8266)=1,IF(D8266-Calculator!$G$24&gt;0,Calculator!$G$24,D8266),0))</f>
        <v>0</v>
      </c>
      <c r="F8266" s="29">
        <f ca="1">IF(E8266&gt;0,D8266*Calculator!$G$22/12,0)</f>
        <v>0</v>
      </c>
      <c r="G8266" s="29">
        <f ca="1">IF(E8266&gt;0,(IFERROR(-PMT(Calculator!$G$22/12,Calculator!$G$23*12,Calculator!$G$20),0))-F8266,0)</f>
        <v>0</v>
      </c>
      <c r="H8266" s="29">
        <f t="shared" ca="1" si="520"/>
        <v>0</v>
      </c>
      <c r="I8266" s="29">
        <f t="shared" ca="1" si="518"/>
        <v>0</v>
      </c>
      <c r="J8266" s="30">
        <f>Calculator!$G$40</f>
        <v>6.5000000000000002E-2</v>
      </c>
      <c r="K8266" s="29">
        <f ca="1">IF(C8266&gt;=Calculator!$G$27,IF(DAY($C8266)=1,Calculator!$G$34/2,IF(DAY($C8266)=15,Calculator!$G$34/2,0)),0)</f>
        <v>0</v>
      </c>
      <c r="L8266" s="29">
        <f ca="1">IF(DAY($C8266)=28,IF(H8266=0,0,Calculator!$G$35),0)</f>
        <v>0</v>
      </c>
      <c r="M8266" s="29">
        <f ca="1">IF(I8266&gt;0,IF(DAY($C8266)=1,SUM(INDIRECT("I"&amp;(ROW(C8265)-DAY(C8265))):I8265),0),0)</f>
        <v>0</v>
      </c>
      <c r="N8266" s="29">
        <f ca="1">IF(C8266&lt;Calculator!$G$27,0,IF(C8266=Calculator!$G$27,Calculator!$G$39,IF(H8266-K8266&lt;=0,IF(D8266&gt;Calculator!$G$39,IF(H8266-K8266+E8266+L8266+M8266+Calculator!$G$39&gt;Calculator!$G$39,Calculator!$G$39-(H8266+E8266+L8266+M8266-K8266),Calculator!$G$39),D8266),0)))</f>
        <v>0</v>
      </c>
    </row>
    <row r="8267" spans="1:14" ht="15.75" thickBot="1">
      <c r="A8267" s="33" t="str">
        <f ca="1">IF(C8267=Calculator!$H$27,"F",IF(Daily!D8267+Daily!H8267=0,IF(D8266+H8266&gt;0,"L",""),""))</f>
        <v/>
      </c>
      <c r="B8267" s="34">
        <v>8266</v>
      </c>
      <c r="C8267" s="19">
        <f t="shared" ca="1" si="517"/>
        <v>54196</v>
      </c>
      <c r="D8267" s="29">
        <f t="shared" ca="1" si="519"/>
        <v>0</v>
      </c>
      <c r="E8267" s="29">
        <f ca="1">IF(C8267&lt;Calculator!$D$26,0,IF(DAY($C8267)=1,IF(D8267-Calculator!$G$24&gt;0,Calculator!$G$24,D8267),0))</f>
        <v>0</v>
      </c>
      <c r="F8267" s="29">
        <f ca="1">IF(E8267&gt;0,D8267*Calculator!$G$22/12,0)</f>
        <v>0</v>
      </c>
      <c r="G8267" s="29">
        <f ca="1">IF(E8267&gt;0,(IFERROR(-PMT(Calculator!$G$22/12,Calculator!$G$23*12,Calculator!$G$20),0))-F8267,0)</f>
        <v>0</v>
      </c>
      <c r="H8267" s="29">
        <f t="shared" ca="1" si="520"/>
        <v>0</v>
      </c>
      <c r="I8267" s="29">
        <f t="shared" ca="1" si="518"/>
        <v>0</v>
      </c>
      <c r="J8267" s="30">
        <f>Calculator!$G$40</f>
        <v>6.5000000000000002E-2</v>
      </c>
      <c r="K8267" s="29">
        <f ca="1">IF(C8267&gt;=Calculator!$G$27,IF(DAY($C8267)=1,Calculator!$G$34/2,IF(DAY($C8267)=15,Calculator!$G$34/2,0)),0)</f>
        <v>0</v>
      </c>
      <c r="L8267" s="29">
        <f ca="1">IF(DAY($C8267)=28,IF(H8267=0,0,Calculator!$G$35),0)</f>
        <v>0</v>
      </c>
      <c r="M8267" s="29">
        <f ca="1">IF(I8267&gt;0,IF(DAY($C8267)=1,SUM(INDIRECT("I"&amp;(ROW(C8266)-DAY(C8266))):I8266),0),0)</f>
        <v>0</v>
      </c>
      <c r="N8267" s="29">
        <f ca="1">IF(C8267&lt;Calculator!$G$27,0,IF(C8267=Calculator!$G$27,Calculator!$G$39,IF(H8267-K8267&lt;=0,IF(D8267&gt;Calculator!$G$39,IF(H8267-K8267+E8267+L8267+M8267+Calculator!$G$39&gt;Calculator!$G$39,Calculator!$G$39-(H8267+E8267+L8267+M8267-K8267),Calculator!$G$39),D8267),0)))</f>
        <v>0</v>
      </c>
    </row>
    <row r="8268" spans="1:14" ht="15.75" thickBot="1">
      <c r="A8268" s="33" t="str">
        <f ca="1">IF(C8268=Calculator!$H$27,"F",IF(Daily!D8268+Daily!H8268=0,IF(D8267+H8267&gt;0,"L",""),""))</f>
        <v/>
      </c>
      <c r="B8268" s="34">
        <v>8267</v>
      </c>
      <c r="C8268" s="19">
        <f t="shared" ca="1" si="517"/>
        <v>54197</v>
      </c>
      <c r="D8268" s="29">
        <f t="shared" ca="1" si="519"/>
        <v>0</v>
      </c>
      <c r="E8268" s="29">
        <f ca="1">IF(C8268&lt;Calculator!$D$26,0,IF(DAY($C8268)=1,IF(D8268-Calculator!$G$24&gt;0,Calculator!$G$24,D8268),0))</f>
        <v>0</v>
      </c>
      <c r="F8268" s="29">
        <f ca="1">IF(E8268&gt;0,D8268*Calculator!$G$22/12,0)</f>
        <v>0</v>
      </c>
      <c r="G8268" s="29">
        <f ca="1">IF(E8268&gt;0,(IFERROR(-PMT(Calculator!$G$22/12,Calculator!$G$23*12,Calculator!$G$20),0))-F8268,0)</f>
        <v>0</v>
      </c>
      <c r="H8268" s="29">
        <f t="shared" ca="1" si="520"/>
        <v>0</v>
      </c>
      <c r="I8268" s="29">
        <f t="shared" ca="1" si="518"/>
        <v>0</v>
      </c>
      <c r="J8268" s="30">
        <f>Calculator!$G$40</f>
        <v>6.5000000000000002E-2</v>
      </c>
      <c r="K8268" s="29">
        <f ca="1">IF(C8268&gt;=Calculator!$G$27,IF(DAY($C8268)=1,Calculator!$G$34/2,IF(DAY($C8268)=15,Calculator!$G$34/2,0)),0)</f>
        <v>0</v>
      </c>
      <c r="L8268" s="29">
        <f ca="1">IF(DAY($C8268)=28,IF(H8268=0,0,Calculator!$G$35),0)</f>
        <v>0</v>
      </c>
      <c r="M8268" s="29">
        <f ca="1">IF(I8268&gt;0,IF(DAY($C8268)=1,SUM(INDIRECT("I"&amp;(ROW(C8267)-DAY(C8267))):I8267),0),0)</f>
        <v>0</v>
      </c>
      <c r="N8268" s="29">
        <f ca="1">IF(C8268&lt;Calculator!$G$27,0,IF(C8268=Calculator!$G$27,Calculator!$G$39,IF(H8268-K8268&lt;=0,IF(D8268&gt;Calculator!$G$39,IF(H8268-K8268+E8268+L8268+M8268+Calculator!$G$39&gt;Calculator!$G$39,Calculator!$G$39-(H8268+E8268+L8268+M8268-K8268),Calculator!$G$39),D8268),0)))</f>
        <v>0</v>
      </c>
    </row>
    <row r="8269" spans="1:14" ht="15.75" thickBot="1">
      <c r="A8269" s="33" t="str">
        <f ca="1">IF(C8269=Calculator!$H$27,"F",IF(Daily!D8269+Daily!H8269=0,IF(D8268+H8268&gt;0,"L",""),""))</f>
        <v/>
      </c>
      <c r="B8269" s="34">
        <v>8268</v>
      </c>
      <c r="C8269" s="19">
        <f t="shared" ca="1" si="517"/>
        <v>54198</v>
      </c>
      <c r="D8269" s="29">
        <f t="shared" ca="1" si="519"/>
        <v>0</v>
      </c>
      <c r="E8269" s="29">
        <f ca="1">IF(C8269&lt;Calculator!$D$26,0,IF(DAY($C8269)=1,IF(D8269-Calculator!$G$24&gt;0,Calculator!$G$24,D8269),0))</f>
        <v>0</v>
      </c>
      <c r="F8269" s="29">
        <f ca="1">IF(E8269&gt;0,D8269*Calculator!$G$22/12,0)</f>
        <v>0</v>
      </c>
      <c r="G8269" s="29">
        <f ca="1">IF(E8269&gt;0,(IFERROR(-PMT(Calculator!$G$22/12,Calculator!$G$23*12,Calculator!$G$20),0))-F8269,0)</f>
        <v>0</v>
      </c>
      <c r="H8269" s="29">
        <f t="shared" ca="1" si="520"/>
        <v>0</v>
      </c>
      <c r="I8269" s="29">
        <f t="shared" ca="1" si="518"/>
        <v>0</v>
      </c>
      <c r="J8269" s="30">
        <f>Calculator!$G$40</f>
        <v>6.5000000000000002E-2</v>
      </c>
      <c r="K8269" s="29">
        <f ca="1">IF(C8269&gt;=Calculator!$G$27,IF(DAY($C8269)=1,Calculator!$G$34/2,IF(DAY($C8269)=15,Calculator!$G$34/2,0)),0)</f>
        <v>0</v>
      </c>
      <c r="L8269" s="29">
        <f ca="1">IF(DAY($C8269)=28,IF(H8269=0,0,Calculator!$G$35),0)</f>
        <v>0</v>
      </c>
      <c r="M8269" s="29">
        <f ca="1">IF(I8269&gt;0,IF(DAY($C8269)=1,SUM(INDIRECT("I"&amp;(ROW(C8268)-DAY(C8268))):I8268),0),0)</f>
        <v>0</v>
      </c>
      <c r="N8269" s="29">
        <f ca="1">IF(C8269&lt;Calculator!$G$27,0,IF(C8269=Calculator!$G$27,Calculator!$G$39,IF(H8269-K8269&lt;=0,IF(D8269&gt;Calculator!$G$39,IF(H8269-K8269+E8269+L8269+M8269+Calculator!$G$39&gt;Calculator!$G$39,Calculator!$G$39-(H8269+E8269+L8269+M8269-K8269),Calculator!$G$39),D8269),0)))</f>
        <v>0</v>
      </c>
    </row>
    <row r="8270" spans="1:14" ht="15.75" thickBot="1">
      <c r="A8270" s="33" t="str">
        <f ca="1">IF(C8270=Calculator!$H$27,"F",IF(Daily!D8270+Daily!H8270=0,IF(D8269+H8269&gt;0,"L",""),""))</f>
        <v/>
      </c>
      <c r="B8270" s="34">
        <v>8269</v>
      </c>
      <c r="C8270" s="19">
        <f t="shared" ca="1" si="517"/>
        <v>54199</v>
      </c>
      <c r="D8270" s="29">
        <f t="shared" ca="1" si="519"/>
        <v>0</v>
      </c>
      <c r="E8270" s="29">
        <f ca="1">IF(C8270&lt;Calculator!$D$26,0,IF(DAY($C8270)=1,IF(D8270-Calculator!$G$24&gt;0,Calculator!$G$24,D8270),0))</f>
        <v>0</v>
      </c>
      <c r="F8270" s="29">
        <f ca="1">IF(E8270&gt;0,D8270*Calculator!$G$22/12,0)</f>
        <v>0</v>
      </c>
      <c r="G8270" s="29">
        <f ca="1">IF(E8270&gt;0,(IFERROR(-PMT(Calculator!$G$22/12,Calculator!$G$23*12,Calculator!$G$20),0))-F8270,0)</f>
        <v>0</v>
      </c>
      <c r="H8270" s="29">
        <f t="shared" ca="1" si="520"/>
        <v>0</v>
      </c>
      <c r="I8270" s="29">
        <f t="shared" ca="1" si="518"/>
        <v>0</v>
      </c>
      <c r="J8270" s="30">
        <f>Calculator!$G$40</f>
        <v>6.5000000000000002E-2</v>
      </c>
      <c r="K8270" s="29">
        <f ca="1">IF(C8270&gt;=Calculator!$G$27,IF(DAY($C8270)=1,Calculator!$G$34/2,IF(DAY($C8270)=15,Calculator!$G$34/2,0)),0)</f>
        <v>0</v>
      </c>
      <c r="L8270" s="29">
        <f ca="1">IF(DAY($C8270)=28,IF(H8270=0,0,Calculator!$G$35),0)</f>
        <v>0</v>
      </c>
      <c r="M8270" s="29">
        <f ca="1">IF(I8270&gt;0,IF(DAY($C8270)=1,SUM(INDIRECT("I"&amp;(ROW(C8269)-DAY(C8269))):I8269),0),0)</f>
        <v>0</v>
      </c>
      <c r="N8270" s="29">
        <f ca="1">IF(C8270&lt;Calculator!$G$27,0,IF(C8270=Calculator!$G$27,Calculator!$G$39,IF(H8270-K8270&lt;=0,IF(D8270&gt;Calculator!$G$39,IF(H8270-K8270+E8270+L8270+M8270+Calculator!$G$39&gt;Calculator!$G$39,Calculator!$G$39-(H8270+E8270+L8270+M8270-K8270),Calculator!$G$39),D8270),0)))</f>
        <v>0</v>
      </c>
    </row>
    <row r="8271" spans="1:14" ht="15.75" thickBot="1">
      <c r="A8271" s="33" t="str">
        <f ca="1">IF(C8271=Calculator!$H$27,"F",IF(Daily!D8271+Daily!H8271=0,IF(D8270+H8270&gt;0,"L",""),""))</f>
        <v/>
      </c>
      <c r="B8271" s="34">
        <v>8270</v>
      </c>
      <c r="C8271" s="19">
        <f t="shared" ca="1" si="517"/>
        <v>54200</v>
      </c>
      <c r="D8271" s="29">
        <f t="shared" ca="1" si="519"/>
        <v>0</v>
      </c>
      <c r="E8271" s="29">
        <f ca="1">IF(C8271&lt;Calculator!$D$26,0,IF(DAY($C8271)=1,IF(D8271-Calculator!$G$24&gt;0,Calculator!$G$24,D8271),0))</f>
        <v>0</v>
      </c>
      <c r="F8271" s="29">
        <f ca="1">IF(E8271&gt;0,D8271*Calculator!$G$22/12,0)</f>
        <v>0</v>
      </c>
      <c r="G8271" s="29">
        <f ca="1">IF(E8271&gt;0,(IFERROR(-PMT(Calculator!$G$22/12,Calculator!$G$23*12,Calculator!$G$20),0))-F8271,0)</f>
        <v>0</v>
      </c>
      <c r="H8271" s="29">
        <f t="shared" ca="1" si="520"/>
        <v>0</v>
      </c>
      <c r="I8271" s="29">
        <f t="shared" ca="1" si="518"/>
        <v>0</v>
      </c>
      <c r="J8271" s="30">
        <f>Calculator!$G$40</f>
        <v>6.5000000000000002E-2</v>
      </c>
      <c r="K8271" s="29">
        <f ca="1">IF(C8271&gt;=Calculator!$G$27,IF(DAY($C8271)=1,Calculator!$G$34/2,IF(DAY($C8271)=15,Calculator!$G$34/2,0)),0)</f>
        <v>0</v>
      </c>
      <c r="L8271" s="29">
        <f ca="1">IF(DAY($C8271)=28,IF(H8271=0,0,Calculator!$G$35),0)</f>
        <v>0</v>
      </c>
      <c r="M8271" s="29">
        <f ca="1">IF(I8271&gt;0,IF(DAY($C8271)=1,SUM(INDIRECT("I"&amp;(ROW(C8270)-DAY(C8270))):I8270),0),0)</f>
        <v>0</v>
      </c>
      <c r="N8271" s="29">
        <f ca="1">IF(C8271&lt;Calculator!$G$27,0,IF(C8271=Calculator!$G$27,Calculator!$G$39,IF(H8271-K8271&lt;=0,IF(D8271&gt;Calculator!$G$39,IF(H8271-K8271+E8271+L8271+M8271+Calculator!$G$39&gt;Calculator!$G$39,Calculator!$G$39-(H8271+E8271+L8271+M8271-K8271),Calculator!$G$39),D8271),0)))</f>
        <v>0</v>
      </c>
    </row>
    <row r="8272" spans="1:14" ht="15.75" thickBot="1">
      <c r="A8272" s="33" t="str">
        <f ca="1">IF(C8272=Calculator!$H$27,"F",IF(Daily!D8272+Daily!H8272=0,IF(D8271+H8271&gt;0,"L",""),""))</f>
        <v/>
      </c>
      <c r="B8272" s="34">
        <v>8271</v>
      </c>
      <c r="C8272" s="19">
        <f t="shared" ca="1" si="517"/>
        <v>54201</v>
      </c>
      <c r="D8272" s="29">
        <f t="shared" ca="1" si="519"/>
        <v>0</v>
      </c>
      <c r="E8272" s="29">
        <f ca="1">IF(C8272&lt;Calculator!$D$26,0,IF(DAY($C8272)=1,IF(D8272-Calculator!$G$24&gt;0,Calculator!$G$24,D8272),0))</f>
        <v>0</v>
      </c>
      <c r="F8272" s="29">
        <f ca="1">IF(E8272&gt;0,D8272*Calculator!$G$22/12,0)</f>
        <v>0</v>
      </c>
      <c r="G8272" s="29">
        <f ca="1">IF(E8272&gt;0,(IFERROR(-PMT(Calculator!$G$22/12,Calculator!$G$23*12,Calculator!$G$20),0))-F8272,0)</f>
        <v>0</v>
      </c>
      <c r="H8272" s="29">
        <f t="shared" ca="1" si="520"/>
        <v>0</v>
      </c>
      <c r="I8272" s="29">
        <f t="shared" ca="1" si="518"/>
        <v>0</v>
      </c>
      <c r="J8272" s="30">
        <f>Calculator!$G$40</f>
        <v>6.5000000000000002E-2</v>
      </c>
      <c r="K8272" s="29">
        <f ca="1">IF(C8272&gt;=Calculator!$G$27,IF(DAY($C8272)=1,Calculator!$G$34/2,IF(DAY($C8272)=15,Calculator!$G$34/2,0)),0)</f>
        <v>0</v>
      </c>
      <c r="L8272" s="29">
        <f ca="1">IF(DAY($C8272)=28,IF(H8272=0,0,Calculator!$G$35),0)</f>
        <v>0</v>
      </c>
      <c r="M8272" s="29">
        <f ca="1">IF(I8272&gt;0,IF(DAY($C8272)=1,SUM(INDIRECT("I"&amp;(ROW(C8271)-DAY(C8271))):I8271),0),0)</f>
        <v>0</v>
      </c>
      <c r="N8272" s="29">
        <f ca="1">IF(C8272&lt;Calculator!$G$27,0,IF(C8272=Calculator!$G$27,Calculator!$G$39,IF(H8272-K8272&lt;=0,IF(D8272&gt;Calculator!$G$39,IF(H8272-K8272+E8272+L8272+M8272+Calculator!$G$39&gt;Calculator!$G$39,Calculator!$G$39-(H8272+E8272+L8272+M8272-K8272),Calculator!$G$39),D8272),0)))</f>
        <v>0</v>
      </c>
    </row>
    <row r="8273" spans="1:14" ht="15.75" thickBot="1">
      <c r="A8273" s="33" t="str">
        <f ca="1">IF(C8273=Calculator!$H$27,"F",IF(Daily!D8273+Daily!H8273=0,IF(D8272+H8272&gt;0,"L",""),""))</f>
        <v/>
      </c>
      <c r="B8273" s="34">
        <v>8272</v>
      </c>
      <c r="C8273" s="19">
        <f t="shared" ca="1" si="517"/>
        <v>54202</v>
      </c>
      <c r="D8273" s="29">
        <f t="shared" ca="1" si="519"/>
        <v>0</v>
      </c>
      <c r="E8273" s="29">
        <f ca="1">IF(C8273&lt;Calculator!$D$26,0,IF(DAY($C8273)=1,IF(D8273-Calculator!$G$24&gt;0,Calculator!$G$24,D8273),0))</f>
        <v>0</v>
      </c>
      <c r="F8273" s="29">
        <f ca="1">IF(E8273&gt;0,D8273*Calculator!$G$22/12,0)</f>
        <v>0</v>
      </c>
      <c r="G8273" s="29">
        <f ca="1">IF(E8273&gt;0,(IFERROR(-PMT(Calculator!$G$22/12,Calculator!$G$23*12,Calculator!$G$20),0))-F8273,0)</f>
        <v>0</v>
      </c>
      <c r="H8273" s="29">
        <f t="shared" ca="1" si="520"/>
        <v>0</v>
      </c>
      <c r="I8273" s="29">
        <f t="shared" ca="1" si="518"/>
        <v>0</v>
      </c>
      <c r="J8273" s="30">
        <f>Calculator!$G$40</f>
        <v>6.5000000000000002E-2</v>
      </c>
      <c r="K8273" s="29">
        <f ca="1">IF(C8273&gt;=Calculator!$G$27,IF(DAY($C8273)=1,Calculator!$G$34/2,IF(DAY($C8273)=15,Calculator!$G$34/2,0)),0)</f>
        <v>0</v>
      </c>
      <c r="L8273" s="29">
        <f ca="1">IF(DAY($C8273)=28,IF(H8273=0,0,Calculator!$G$35),0)</f>
        <v>0</v>
      </c>
      <c r="M8273" s="29">
        <f ca="1">IF(I8273&gt;0,IF(DAY($C8273)=1,SUM(INDIRECT("I"&amp;(ROW(C8272)-DAY(C8272))):I8272),0),0)</f>
        <v>0</v>
      </c>
      <c r="N8273" s="29">
        <f ca="1">IF(C8273&lt;Calculator!$G$27,0,IF(C8273=Calculator!$G$27,Calculator!$G$39,IF(H8273-K8273&lt;=0,IF(D8273&gt;Calculator!$G$39,IF(H8273-K8273+E8273+L8273+M8273+Calculator!$G$39&gt;Calculator!$G$39,Calculator!$G$39-(H8273+E8273+L8273+M8273-K8273),Calculator!$G$39),D8273),0)))</f>
        <v>0</v>
      </c>
    </row>
    <row r="8274" spans="1:14" ht="15.75" thickBot="1">
      <c r="A8274" s="33" t="str">
        <f ca="1">IF(C8274=Calculator!$H$27,"F",IF(Daily!D8274+Daily!H8274=0,IF(D8273+H8273&gt;0,"L",""),""))</f>
        <v/>
      </c>
      <c r="B8274" s="34">
        <v>8273</v>
      </c>
      <c r="C8274" s="19">
        <f t="shared" ca="1" si="517"/>
        <v>54203</v>
      </c>
      <c r="D8274" s="29">
        <f t="shared" ca="1" si="519"/>
        <v>0</v>
      </c>
      <c r="E8274" s="29">
        <f ca="1">IF(C8274&lt;Calculator!$D$26,0,IF(DAY($C8274)=1,IF(D8274-Calculator!$G$24&gt;0,Calculator!$G$24,D8274),0))</f>
        <v>0</v>
      </c>
      <c r="F8274" s="29">
        <f ca="1">IF(E8274&gt;0,D8274*Calculator!$G$22/12,0)</f>
        <v>0</v>
      </c>
      <c r="G8274" s="29">
        <f ca="1">IF(E8274&gt;0,(IFERROR(-PMT(Calculator!$G$22/12,Calculator!$G$23*12,Calculator!$G$20),0))-F8274,0)</f>
        <v>0</v>
      </c>
      <c r="H8274" s="29">
        <f t="shared" ca="1" si="520"/>
        <v>0</v>
      </c>
      <c r="I8274" s="29">
        <f t="shared" ca="1" si="518"/>
        <v>0</v>
      </c>
      <c r="J8274" s="30">
        <f>Calculator!$G$40</f>
        <v>6.5000000000000002E-2</v>
      </c>
      <c r="K8274" s="29">
        <f ca="1">IF(C8274&gt;=Calculator!$G$27,IF(DAY($C8274)=1,Calculator!$G$34/2,IF(DAY($C8274)=15,Calculator!$G$34/2,0)),0)</f>
        <v>0</v>
      </c>
      <c r="L8274" s="29">
        <f ca="1">IF(DAY($C8274)=28,IF(H8274=0,0,Calculator!$G$35),0)</f>
        <v>0</v>
      </c>
      <c r="M8274" s="29">
        <f ca="1">IF(I8274&gt;0,IF(DAY($C8274)=1,SUM(INDIRECT("I"&amp;(ROW(C8273)-DAY(C8273))):I8273),0),0)</f>
        <v>0</v>
      </c>
      <c r="N8274" s="29">
        <f ca="1">IF(C8274&lt;Calculator!$G$27,0,IF(C8274=Calculator!$G$27,Calculator!$G$39,IF(H8274-K8274&lt;=0,IF(D8274&gt;Calculator!$G$39,IF(H8274-K8274+E8274+L8274+M8274+Calculator!$G$39&gt;Calculator!$G$39,Calculator!$G$39-(H8274+E8274+L8274+M8274-K8274),Calculator!$G$39),D8274),0)))</f>
        <v>0</v>
      </c>
    </row>
    <row r="8275" spans="1:14" ht="15.75" thickBot="1">
      <c r="A8275" s="33" t="str">
        <f ca="1">IF(C8275=Calculator!$H$27,"F",IF(Daily!D8275+Daily!H8275=0,IF(D8274+H8274&gt;0,"L",""),""))</f>
        <v/>
      </c>
      <c r="B8275" s="34">
        <v>8274</v>
      </c>
      <c r="C8275" s="19">
        <f t="shared" ca="1" si="517"/>
        <v>54204</v>
      </c>
      <c r="D8275" s="29">
        <f t="shared" ca="1" si="519"/>
        <v>0</v>
      </c>
      <c r="E8275" s="29">
        <f ca="1">IF(C8275&lt;Calculator!$D$26,0,IF(DAY($C8275)=1,IF(D8275-Calculator!$G$24&gt;0,Calculator!$G$24,D8275),0))</f>
        <v>0</v>
      </c>
      <c r="F8275" s="29">
        <f ca="1">IF(E8275&gt;0,D8275*Calculator!$G$22/12,0)</f>
        <v>0</v>
      </c>
      <c r="G8275" s="29">
        <f ca="1">IF(E8275&gt;0,(IFERROR(-PMT(Calculator!$G$22/12,Calculator!$G$23*12,Calculator!$G$20),0))-F8275,0)</f>
        <v>0</v>
      </c>
      <c r="H8275" s="29">
        <f t="shared" ca="1" si="520"/>
        <v>0</v>
      </c>
      <c r="I8275" s="29">
        <f t="shared" ca="1" si="518"/>
        <v>0</v>
      </c>
      <c r="J8275" s="30">
        <f>Calculator!$G$40</f>
        <v>6.5000000000000002E-2</v>
      </c>
      <c r="K8275" s="29">
        <f ca="1">IF(C8275&gt;=Calculator!$G$27,IF(DAY($C8275)=1,Calculator!$G$34/2,IF(DAY($C8275)=15,Calculator!$G$34/2,0)),0)</f>
        <v>0</v>
      </c>
      <c r="L8275" s="29">
        <f ca="1">IF(DAY($C8275)=28,IF(H8275=0,0,Calculator!$G$35),0)</f>
        <v>0</v>
      </c>
      <c r="M8275" s="29">
        <f ca="1">IF(I8275&gt;0,IF(DAY($C8275)=1,SUM(INDIRECT("I"&amp;(ROW(C8274)-DAY(C8274))):I8274),0),0)</f>
        <v>0</v>
      </c>
      <c r="N8275" s="29">
        <f ca="1">IF(C8275&lt;Calculator!$G$27,0,IF(C8275=Calculator!$G$27,Calculator!$G$39,IF(H8275-K8275&lt;=0,IF(D8275&gt;Calculator!$G$39,IF(H8275-K8275+E8275+L8275+M8275+Calculator!$G$39&gt;Calculator!$G$39,Calculator!$G$39-(H8275+E8275+L8275+M8275-K8275),Calculator!$G$39),D8275),0)))</f>
        <v>0</v>
      </c>
    </row>
    <row r="8276" spans="1:14" ht="15.75" thickBot="1">
      <c r="A8276" s="33" t="str">
        <f ca="1">IF(C8276=Calculator!$H$27,"F",IF(Daily!D8276+Daily!H8276=0,IF(D8275+H8275&gt;0,"L",""),""))</f>
        <v/>
      </c>
      <c r="B8276" s="34">
        <v>8275</v>
      </c>
      <c r="C8276" s="19">
        <f t="shared" ca="1" si="517"/>
        <v>54205</v>
      </c>
      <c r="D8276" s="29">
        <f t="shared" ca="1" si="519"/>
        <v>0</v>
      </c>
      <c r="E8276" s="29">
        <f ca="1">IF(C8276&lt;Calculator!$D$26,0,IF(DAY($C8276)=1,IF(D8276-Calculator!$G$24&gt;0,Calculator!$G$24,D8276),0))</f>
        <v>0</v>
      </c>
      <c r="F8276" s="29">
        <f ca="1">IF(E8276&gt;0,D8276*Calculator!$G$22/12,0)</f>
        <v>0</v>
      </c>
      <c r="G8276" s="29">
        <f ca="1">IF(E8276&gt;0,(IFERROR(-PMT(Calculator!$G$22/12,Calculator!$G$23*12,Calculator!$G$20),0))-F8276,0)</f>
        <v>0</v>
      </c>
      <c r="H8276" s="29">
        <f t="shared" ca="1" si="520"/>
        <v>0</v>
      </c>
      <c r="I8276" s="29">
        <f t="shared" ca="1" si="518"/>
        <v>0</v>
      </c>
      <c r="J8276" s="30">
        <f>Calculator!$G$40</f>
        <v>6.5000000000000002E-2</v>
      </c>
      <c r="K8276" s="29">
        <f ca="1">IF(C8276&gt;=Calculator!$G$27,IF(DAY($C8276)=1,Calculator!$G$34/2,IF(DAY($C8276)=15,Calculator!$G$34/2,0)),0)</f>
        <v>0</v>
      </c>
      <c r="L8276" s="29">
        <f ca="1">IF(DAY($C8276)=28,IF(H8276=0,0,Calculator!$G$35),0)</f>
        <v>0</v>
      </c>
      <c r="M8276" s="29">
        <f ca="1">IF(I8276&gt;0,IF(DAY($C8276)=1,SUM(INDIRECT("I"&amp;(ROW(C8275)-DAY(C8275))):I8275),0),0)</f>
        <v>0</v>
      </c>
      <c r="N8276" s="29">
        <f ca="1">IF(C8276&lt;Calculator!$G$27,0,IF(C8276=Calculator!$G$27,Calculator!$G$39,IF(H8276-K8276&lt;=0,IF(D8276&gt;Calculator!$G$39,IF(H8276-K8276+E8276+L8276+M8276+Calculator!$G$39&gt;Calculator!$G$39,Calculator!$G$39-(H8276+E8276+L8276+M8276-K8276),Calculator!$G$39),D8276),0)))</f>
        <v>0</v>
      </c>
    </row>
    <row r="8277" spans="1:14" ht="15.75" thickBot="1">
      <c r="A8277" s="33" t="str">
        <f ca="1">IF(C8277=Calculator!$H$27,"F",IF(Daily!D8277+Daily!H8277=0,IF(D8276+H8276&gt;0,"L",""),""))</f>
        <v/>
      </c>
      <c r="B8277" s="34">
        <v>8276</v>
      </c>
      <c r="C8277" s="19">
        <f t="shared" ca="1" si="517"/>
        <v>54206</v>
      </c>
      <c r="D8277" s="29">
        <f t="shared" ca="1" si="519"/>
        <v>0</v>
      </c>
      <c r="E8277" s="29">
        <f ca="1">IF(C8277&lt;Calculator!$D$26,0,IF(DAY($C8277)=1,IF(D8277-Calculator!$G$24&gt;0,Calculator!$G$24,D8277),0))</f>
        <v>0</v>
      </c>
      <c r="F8277" s="29">
        <f ca="1">IF(E8277&gt;0,D8277*Calculator!$G$22/12,0)</f>
        <v>0</v>
      </c>
      <c r="G8277" s="29">
        <f ca="1">IF(E8277&gt;0,(IFERROR(-PMT(Calculator!$G$22/12,Calculator!$G$23*12,Calculator!$G$20),0))-F8277,0)</f>
        <v>0</v>
      </c>
      <c r="H8277" s="29">
        <f t="shared" ca="1" si="520"/>
        <v>0</v>
      </c>
      <c r="I8277" s="29">
        <f t="shared" ca="1" si="518"/>
        <v>0</v>
      </c>
      <c r="J8277" s="30">
        <f>Calculator!$G$40</f>
        <v>6.5000000000000002E-2</v>
      </c>
      <c r="K8277" s="29">
        <f ca="1">IF(C8277&gt;=Calculator!$G$27,IF(DAY($C8277)=1,Calculator!$G$34/2,IF(DAY($C8277)=15,Calculator!$G$34/2,0)),0)</f>
        <v>0</v>
      </c>
      <c r="L8277" s="29">
        <f ca="1">IF(DAY($C8277)=28,IF(H8277=0,0,Calculator!$G$35),0)</f>
        <v>0</v>
      </c>
      <c r="M8277" s="29">
        <f ca="1">IF(I8277&gt;0,IF(DAY($C8277)=1,SUM(INDIRECT("I"&amp;(ROW(C8276)-DAY(C8276))):I8276),0),0)</f>
        <v>0</v>
      </c>
      <c r="N8277" s="29">
        <f ca="1">IF(C8277&lt;Calculator!$G$27,0,IF(C8277=Calculator!$G$27,Calculator!$G$39,IF(H8277-K8277&lt;=0,IF(D8277&gt;Calculator!$G$39,IF(H8277-K8277+E8277+L8277+M8277+Calculator!$G$39&gt;Calculator!$G$39,Calculator!$G$39-(H8277+E8277+L8277+M8277-K8277),Calculator!$G$39),D8277),0)))</f>
        <v>0</v>
      </c>
    </row>
    <row r="8278" spans="1:14" ht="15.75" thickBot="1">
      <c r="A8278" s="33" t="str">
        <f ca="1">IF(C8278=Calculator!$H$27,"F",IF(Daily!D8278+Daily!H8278=0,IF(D8277+H8277&gt;0,"L",""),""))</f>
        <v/>
      </c>
      <c r="B8278" s="34">
        <v>8277</v>
      </c>
      <c r="C8278" s="19">
        <f t="shared" ca="1" si="517"/>
        <v>54207</v>
      </c>
      <c r="D8278" s="29">
        <f t="shared" ca="1" si="519"/>
        <v>0</v>
      </c>
      <c r="E8278" s="29">
        <f ca="1">IF(C8278&lt;Calculator!$D$26,0,IF(DAY($C8278)=1,IF(D8278-Calculator!$G$24&gt;0,Calculator!$G$24,D8278),0))</f>
        <v>0</v>
      </c>
      <c r="F8278" s="29">
        <f ca="1">IF(E8278&gt;0,D8278*Calculator!$G$22/12,0)</f>
        <v>0</v>
      </c>
      <c r="G8278" s="29">
        <f ca="1">IF(E8278&gt;0,(IFERROR(-PMT(Calculator!$G$22/12,Calculator!$G$23*12,Calculator!$G$20),0))-F8278,0)</f>
        <v>0</v>
      </c>
      <c r="H8278" s="29">
        <f t="shared" ca="1" si="520"/>
        <v>0</v>
      </c>
      <c r="I8278" s="29">
        <f t="shared" ca="1" si="518"/>
        <v>0</v>
      </c>
      <c r="J8278" s="30">
        <f>Calculator!$G$40</f>
        <v>6.5000000000000002E-2</v>
      </c>
      <c r="K8278" s="29">
        <f ca="1">IF(C8278&gt;=Calculator!$G$27,IF(DAY($C8278)=1,Calculator!$G$34/2,IF(DAY($C8278)=15,Calculator!$G$34/2,0)),0)</f>
        <v>0</v>
      </c>
      <c r="L8278" s="29">
        <f ca="1">IF(DAY($C8278)=28,IF(H8278=0,0,Calculator!$G$35),0)</f>
        <v>0</v>
      </c>
      <c r="M8278" s="29">
        <f ca="1">IF(I8278&gt;0,IF(DAY($C8278)=1,SUM(INDIRECT("I"&amp;(ROW(C8277)-DAY(C8277))):I8277),0),0)</f>
        <v>0</v>
      </c>
      <c r="N8278" s="29">
        <f ca="1">IF(C8278&lt;Calculator!$G$27,0,IF(C8278=Calculator!$G$27,Calculator!$G$39,IF(H8278-K8278&lt;=0,IF(D8278&gt;Calculator!$G$39,IF(H8278-K8278+E8278+L8278+M8278+Calculator!$G$39&gt;Calculator!$G$39,Calculator!$G$39-(H8278+E8278+L8278+M8278-K8278),Calculator!$G$39),D8278),0)))</f>
        <v>0</v>
      </c>
    </row>
    <row r="8279" spans="1:14" ht="15.75" thickBot="1">
      <c r="A8279" s="33" t="str">
        <f ca="1">IF(C8279=Calculator!$H$27,"F",IF(Daily!D8279+Daily!H8279=0,IF(D8278+H8278&gt;0,"L",""),""))</f>
        <v/>
      </c>
      <c r="B8279" s="34">
        <v>8278</v>
      </c>
      <c r="C8279" s="19">
        <f t="shared" ca="1" si="517"/>
        <v>54208</v>
      </c>
      <c r="D8279" s="29">
        <f t="shared" ca="1" si="519"/>
        <v>0</v>
      </c>
      <c r="E8279" s="29">
        <f ca="1">IF(C8279&lt;Calculator!$D$26,0,IF(DAY($C8279)=1,IF(D8279-Calculator!$G$24&gt;0,Calculator!$G$24,D8279),0))</f>
        <v>0</v>
      </c>
      <c r="F8279" s="29">
        <f ca="1">IF(E8279&gt;0,D8279*Calculator!$G$22/12,0)</f>
        <v>0</v>
      </c>
      <c r="G8279" s="29">
        <f ca="1">IF(E8279&gt;0,(IFERROR(-PMT(Calculator!$G$22/12,Calculator!$G$23*12,Calculator!$G$20),0))-F8279,0)</f>
        <v>0</v>
      </c>
      <c r="H8279" s="29">
        <f t="shared" ca="1" si="520"/>
        <v>0</v>
      </c>
      <c r="I8279" s="29">
        <f t="shared" ca="1" si="518"/>
        <v>0</v>
      </c>
      <c r="J8279" s="30">
        <f>Calculator!$G$40</f>
        <v>6.5000000000000002E-2</v>
      </c>
      <c r="K8279" s="29">
        <f ca="1">IF(C8279&gt;=Calculator!$G$27,IF(DAY($C8279)=1,Calculator!$G$34/2,IF(DAY($C8279)=15,Calculator!$G$34/2,0)),0)</f>
        <v>0</v>
      </c>
      <c r="L8279" s="29">
        <f ca="1">IF(DAY($C8279)=28,IF(H8279=0,0,Calculator!$G$35),0)</f>
        <v>0</v>
      </c>
      <c r="M8279" s="29">
        <f ca="1">IF(I8279&gt;0,IF(DAY($C8279)=1,SUM(INDIRECT("I"&amp;(ROW(C8278)-DAY(C8278))):I8278),0),0)</f>
        <v>0</v>
      </c>
      <c r="N8279" s="29">
        <f ca="1">IF(C8279&lt;Calculator!$G$27,0,IF(C8279=Calculator!$G$27,Calculator!$G$39,IF(H8279-K8279&lt;=0,IF(D8279&gt;Calculator!$G$39,IF(H8279-K8279+E8279+L8279+M8279+Calculator!$G$39&gt;Calculator!$G$39,Calculator!$G$39-(H8279+E8279+L8279+M8279-K8279),Calculator!$G$39),D8279),0)))</f>
        <v>0</v>
      </c>
    </row>
    <row r="8280" spans="1:14" ht="15.75" thickBot="1">
      <c r="A8280" s="33" t="str">
        <f ca="1">IF(C8280=Calculator!$H$27,"F",IF(Daily!D8280+Daily!H8280=0,IF(D8279+H8279&gt;0,"L",""),""))</f>
        <v/>
      </c>
      <c r="B8280" s="34">
        <v>8279</v>
      </c>
      <c r="C8280" s="19">
        <f t="shared" ca="1" si="517"/>
        <v>54209</v>
      </c>
      <c r="D8280" s="29">
        <f t="shared" ca="1" si="519"/>
        <v>0</v>
      </c>
      <c r="E8280" s="29">
        <f ca="1">IF(C8280&lt;Calculator!$D$26,0,IF(DAY($C8280)=1,IF(D8280-Calculator!$G$24&gt;0,Calculator!$G$24,D8280),0))</f>
        <v>0</v>
      </c>
      <c r="F8280" s="29">
        <f ca="1">IF(E8280&gt;0,D8280*Calculator!$G$22/12,0)</f>
        <v>0</v>
      </c>
      <c r="G8280" s="29">
        <f ca="1">IF(E8280&gt;0,(IFERROR(-PMT(Calculator!$G$22/12,Calculator!$G$23*12,Calculator!$G$20),0))-F8280,0)</f>
        <v>0</v>
      </c>
      <c r="H8280" s="29">
        <f t="shared" ca="1" si="520"/>
        <v>0</v>
      </c>
      <c r="I8280" s="29">
        <f t="shared" ca="1" si="518"/>
        <v>0</v>
      </c>
      <c r="J8280" s="30">
        <f>Calculator!$G$40</f>
        <v>6.5000000000000002E-2</v>
      </c>
      <c r="K8280" s="29">
        <f ca="1">IF(C8280&gt;=Calculator!$G$27,IF(DAY($C8280)=1,Calculator!$G$34/2,IF(DAY($C8280)=15,Calculator!$G$34/2,0)),0)</f>
        <v>0</v>
      </c>
      <c r="L8280" s="29">
        <f ca="1">IF(DAY($C8280)=28,IF(H8280=0,0,Calculator!$G$35),0)</f>
        <v>0</v>
      </c>
      <c r="M8280" s="29">
        <f ca="1">IF(I8280&gt;0,IF(DAY($C8280)=1,SUM(INDIRECT("I"&amp;(ROW(C8279)-DAY(C8279))):I8279),0),0)</f>
        <v>0</v>
      </c>
      <c r="N8280" s="29">
        <f ca="1">IF(C8280&lt;Calculator!$G$27,0,IF(C8280=Calculator!$G$27,Calculator!$G$39,IF(H8280-K8280&lt;=0,IF(D8280&gt;Calculator!$G$39,IF(H8280-K8280+E8280+L8280+M8280+Calculator!$G$39&gt;Calculator!$G$39,Calculator!$G$39-(H8280+E8280+L8280+M8280-K8280),Calculator!$G$39),D8280),0)))</f>
        <v>0</v>
      </c>
    </row>
    <row r="8281" spans="1:14" ht="15.75" thickBot="1">
      <c r="A8281" s="33" t="str">
        <f ca="1">IF(C8281=Calculator!$H$27,"F",IF(Daily!D8281+Daily!H8281=0,IF(D8280+H8280&gt;0,"L",""),""))</f>
        <v/>
      </c>
      <c r="B8281" s="34">
        <v>8280</v>
      </c>
      <c r="C8281" s="19">
        <f t="shared" ca="1" si="517"/>
        <v>54210</v>
      </c>
      <c r="D8281" s="29">
        <f t="shared" ca="1" si="519"/>
        <v>0</v>
      </c>
      <c r="E8281" s="29">
        <f ca="1">IF(C8281&lt;Calculator!$D$26,0,IF(DAY($C8281)=1,IF(D8281-Calculator!$G$24&gt;0,Calculator!$G$24,D8281),0))</f>
        <v>0</v>
      </c>
      <c r="F8281" s="29">
        <f ca="1">IF(E8281&gt;0,D8281*Calculator!$G$22/12,0)</f>
        <v>0</v>
      </c>
      <c r="G8281" s="29">
        <f ca="1">IF(E8281&gt;0,(IFERROR(-PMT(Calculator!$G$22/12,Calculator!$G$23*12,Calculator!$G$20),0))-F8281,0)</f>
        <v>0</v>
      </c>
      <c r="H8281" s="29">
        <f t="shared" ca="1" si="520"/>
        <v>0</v>
      </c>
      <c r="I8281" s="29">
        <f t="shared" ca="1" si="518"/>
        <v>0</v>
      </c>
      <c r="J8281" s="30">
        <f>Calculator!$G$40</f>
        <v>6.5000000000000002E-2</v>
      </c>
      <c r="K8281" s="29">
        <f ca="1">IF(C8281&gt;=Calculator!$G$27,IF(DAY($C8281)=1,Calculator!$G$34/2,IF(DAY($C8281)=15,Calculator!$G$34/2,0)),0)</f>
        <v>4500</v>
      </c>
      <c r="L8281" s="29">
        <f ca="1">IF(DAY($C8281)=28,IF(H8281=0,0,Calculator!$G$35),0)</f>
        <v>0</v>
      </c>
      <c r="M8281" s="29">
        <f ca="1">IF(I8281&gt;0,IF(DAY($C8281)=1,SUM(INDIRECT("I"&amp;(ROW(C8280)-DAY(C8280))):I8280),0),0)</f>
        <v>0</v>
      </c>
      <c r="N8281" s="29">
        <f ca="1">IF(C8281&lt;Calculator!$G$27,0,IF(C8281=Calculator!$G$27,Calculator!$G$39,IF(H8281-K8281&lt;=0,IF(D8281&gt;Calculator!$G$39,IF(H8281-K8281+E8281+L8281+M8281+Calculator!$G$39&gt;Calculator!$G$39,Calculator!$G$39-(H8281+E8281+L8281+M8281-K8281),Calculator!$G$39),D8281),0)))</f>
        <v>0</v>
      </c>
    </row>
    <row r="8282" spans="1:14" ht="15.75" thickBot="1">
      <c r="A8282" s="33" t="str">
        <f ca="1">IF(C8282=Calculator!$H$27,"F",IF(Daily!D8282+Daily!H8282=0,IF(D8281+H8281&gt;0,"L",""),""))</f>
        <v/>
      </c>
      <c r="B8282" s="34">
        <v>8281</v>
      </c>
      <c r="C8282" s="19">
        <f t="shared" ca="1" si="517"/>
        <v>54211</v>
      </c>
      <c r="D8282" s="29">
        <f t="shared" ca="1" si="519"/>
        <v>0</v>
      </c>
      <c r="E8282" s="29">
        <f ca="1">IF(C8282&lt;Calculator!$D$26,0,IF(DAY($C8282)=1,IF(D8282-Calculator!$G$24&gt;0,Calculator!$G$24,D8282),0))</f>
        <v>0</v>
      </c>
      <c r="F8282" s="29">
        <f ca="1">IF(E8282&gt;0,D8282*Calculator!$G$22/12,0)</f>
        <v>0</v>
      </c>
      <c r="G8282" s="29">
        <f ca="1">IF(E8282&gt;0,(IFERROR(-PMT(Calculator!$G$22/12,Calculator!$G$23*12,Calculator!$G$20),0))-F8282,0)</f>
        <v>0</v>
      </c>
      <c r="H8282" s="29">
        <f t="shared" ca="1" si="520"/>
        <v>0</v>
      </c>
      <c r="I8282" s="29">
        <f t="shared" ca="1" si="518"/>
        <v>0</v>
      </c>
      <c r="J8282" s="30">
        <f>Calculator!$G$40</f>
        <v>6.5000000000000002E-2</v>
      </c>
      <c r="K8282" s="29">
        <f ca="1">IF(C8282&gt;=Calculator!$G$27,IF(DAY($C8282)=1,Calculator!$G$34/2,IF(DAY($C8282)=15,Calculator!$G$34/2,0)),0)</f>
        <v>0</v>
      </c>
      <c r="L8282" s="29">
        <f ca="1">IF(DAY($C8282)=28,IF(H8282=0,0,Calculator!$G$35),0)</f>
        <v>0</v>
      </c>
      <c r="M8282" s="29">
        <f ca="1">IF(I8282&gt;0,IF(DAY($C8282)=1,SUM(INDIRECT("I"&amp;(ROW(C8281)-DAY(C8281))):I8281),0),0)</f>
        <v>0</v>
      </c>
      <c r="N8282" s="29">
        <f ca="1">IF(C8282&lt;Calculator!$G$27,0,IF(C8282=Calculator!$G$27,Calculator!$G$39,IF(H8282-K8282&lt;=0,IF(D8282&gt;Calculator!$G$39,IF(H8282-K8282+E8282+L8282+M8282+Calculator!$G$39&gt;Calculator!$G$39,Calculator!$G$39-(H8282+E8282+L8282+M8282-K8282),Calculator!$G$39),D8282),0)))</f>
        <v>0</v>
      </c>
    </row>
    <row r="8283" spans="1:14" ht="15.75" thickBot="1">
      <c r="A8283" s="33" t="str">
        <f ca="1">IF(C8283=Calculator!$H$27,"F",IF(Daily!D8283+Daily!H8283=0,IF(D8282+H8282&gt;0,"L",""),""))</f>
        <v/>
      </c>
      <c r="B8283" s="34">
        <v>8282</v>
      </c>
      <c r="C8283" s="19">
        <f t="shared" ca="1" si="517"/>
        <v>54212</v>
      </c>
      <c r="D8283" s="29">
        <f t="shared" ca="1" si="519"/>
        <v>0</v>
      </c>
      <c r="E8283" s="29">
        <f ca="1">IF(C8283&lt;Calculator!$D$26,0,IF(DAY($C8283)=1,IF(D8283-Calculator!$G$24&gt;0,Calculator!$G$24,D8283),0))</f>
        <v>0</v>
      </c>
      <c r="F8283" s="29">
        <f ca="1">IF(E8283&gt;0,D8283*Calculator!$G$22/12,0)</f>
        <v>0</v>
      </c>
      <c r="G8283" s="29">
        <f ca="1">IF(E8283&gt;0,(IFERROR(-PMT(Calculator!$G$22/12,Calculator!$G$23*12,Calculator!$G$20),0))-F8283,0)</f>
        <v>0</v>
      </c>
      <c r="H8283" s="29">
        <f t="shared" ca="1" si="520"/>
        <v>0</v>
      </c>
      <c r="I8283" s="29">
        <f t="shared" ca="1" si="518"/>
        <v>0</v>
      </c>
      <c r="J8283" s="30">
        <f>Calculator!$G$40</f>
        <v>6.5000000000000002E-2</v>
      </c>
      <c r="K8283" s="29">
        <f ca="1">IF(C8283&gt;=Calculator!$G$27,IF(DAY($C8283)=1,Calculator!$G$34/2,IF(DAY($C8283)=15,Calculator!$G$34/2,0)),0)</f>
        <v>0</v>
      </c>
      <c r="L8283" s="29">
        <f ca="1">IF(DAY($C8283)=28,IF(H8283=0,0,Calculator!$G$35),0)</f>
        <v>0</v>
      </c>
      <c r="M8283" s="29">
        <f ca="1">IF(I8283&gt;0,IF(DAY($C8283)=1,SUM(INDIRECT("I"&amp;(ROW(C8282)-DAY(C8282))):I8282),0),0)</f>
        <v>0</v>
      </c>
      <c r="N8283" s="29">
        <f ca="1">IF(C8283&lt;Calculator!$G$27,0,IF(C8283=Calculator!$G$27,Calculator!$G$39,IF(H8283-K8283&lt;=0,IF(D8283&gt;Calculator!$G$39,IF(H8283-K8283+E8283+L8283+M8283+Calculator!$G$39&gt;Calculator!$G$39,Calculator!$G$39-(H8283+E8283+L8283+M8283-K8283),Calculator!$G$39),D8283),0)))</f>
        <v>0</v>
      </c>
    </row>
    <row r="8284" spans="1:14" ht="15.75" thickBot="1">
      <c r="A8284" s="33" t="str">
        <f ca="1">IF(C8284=Calculator!$H$27,"F",IF(Daily!D8284+Daily!H8284=0,IF(D8283+H8283&gt;0,"L",""),""))</f>
        <v/>
      </c>
      <c r="B8284" s="34">
        <v>8283</v>
      </c>
      <c r="C8284" s="19">
        <f t="shared" ca="1" si="517"/>
        <v>54213</v>
      </c>
      <c r="D8284" s="29">
        <f t="shared" ca="1" si="519"/>
        <v>0</v>
      </c>
      <c r="E8284" s="29">
        <f ca="1">IF(C8284&lt;Calculator!$D$26,0,IF(DAY($C8284)=1,IF(D8284-Calculator!$G$24&gt;0,Calculator!$G$24,D8284),0))</f>
        <v>0</v>
      </c>
      <c r="F8284" s="29">
        <f ca="1">IF(E8284&gt;0,D8284*Calculator!$G$22/12,0)</f>
        <v>0</v>
      </c>
      <c r="G8284" s="29">
        <f ca="1">IF(E8284&gt;0,(IFERROR(-PMT(Calculator!$G$22/12,Calculator!$G$23*12,Calculator!$G$20),0))-F8284,0)</f>
        <v>0</v>
      </c>
      <c r="H8284" s="29">
        <f t="shared" ca="1" si="520"/>
        <v>0</v>
      </c>
      <c r="I8284" s="29">
        <f t="shared" ca="1" si="518"/>
        <v>0</v>
      </c>
      <c r="J8284" s="30">
        <f>Calculator!$G$40</f>
        <v>6.5000000000000002E-2</v>
      </c>
      <c r="K8284" s="29">
        <f ca="1">IF(C8284&gt;=Calculator!$G$27,IF(DAY($C8284)=1,Calculator!$G$34/2,IF(DAY($C8284)=15,Calculator!$G$34/2,0)),0)</f>
        <v>0</v>
      </c>
      <c r="L8284" s="29">
        <f ca="1">IF(DAY($C8284)=28,IF(H8284=0,0,Calculator!$G$35),0)</f>
        <v>0</v>
      </c>
      <c r="M8284" s="29">
        <f ca="1">IF(I8284&gt;0,IF(DAY($C8284)=1,SUM(INDIRECT("I"&amp;(ROW(C8283)-DAY(C8283))):I8283),0),0)</f>
        <v>0</v>
      </c>
      <c r="N8284" s="29">
        <f ca="1">IF(C8284&lt;Calculator!$G$27,0,IF(C8284=Calculator!$G$27,Calculator!$G$39,IF(H8284-K8284&lt;=0,IF(D8284&gt;Calculator!$G$39,IF(H8284-K8284+E8284+L8284+M8284+Calculator!$G$39&gt;Calculator!$G$39,Calculator!$G$39-(H8284+E8284+L8284+M8284-K8284),Calculator!$G$39),D8284),0)))</f>
        <v>0</v>
      </c>
    </row>
    <row r="8285" spans="1:14" ht="15.75" thickBot="1">
      <c r="A8285" s="33" t="str">
        <f ca="1">IF(C8285=Calculator!$H$27,"F",IF(Daily!D8285+Daily!H8285=0,IF(D8284+H8284&gt;0,"L",""),""))</f>
        <v/>
      </c>
      <c r="B8285" s="34">
        <v>8284</v>
      </c>
      <c r="C8285" s="19">
        <f t="shared" ca="1" si="517"/>
        <v>54214</v>
      </c>
      <c r="D8285" s="29">
        <f t="shared" ca="1" si="519"/>
        <v>0</v>
      </c>
      <c r="E8285" s="29">
        <f ca="1">IF(C8285&lt;Calculator!$D$26,0,IF(DAY($C8285)=1,IF(D8285-Calculator!$G$24&gt;0,Calculator!$G$24,D8285),0))</f>
        <v>0</v>
      </c>
      <c r="F8285" s="29">
        <f ca="1">IF(E8285&gt;0,D8285*Calculator!$G$22/12,0)</f>
        <v>0</v>
      </c>
      <c r="G8285" s="29">
        <f ca="1">IF(E8285&gt;0,(IFERROR(-PMT(Calculator!$G$22/12,Calculator!$G$23*12,Calculator!$G$20),0))-F8285,0)</f>
        <v>0</v>
      </c>
      <c r="H8285" s="29">
        <f t="shared" ca="1" si="520"/>
        <v>0</v>
      </c>
      <c r="I8285" s="29">
        <f t="shared" ca="1" si="518"/>
        <v>0</v>
      </c>
      <c r="J8285" s="30">
        <f>Calculator!$G$40</f>
        <v>6.5000000000000002E-2</v>
      </c>
      <c r="K8285" s="29">
        <f ca="1">IF(C8285&gt;=Calculator!$G$27,IF(DAY($C8285)=1,Calculator!$G$34/2,IF(DAY($C8285)=15,Calculator!$G$34/2,0)),0)</f>
        <v>0</v>
      </c>
      <c r="L8285" s="29">
        <f ca="1">IF(DAY($C8285)=28,IF(H8285=0,0,Calculator!$G$35),0)</f>
        <v>0</v>
      </c>
      <c r="M8285" s="29">
        <f ca="1">IF(I8285&gt;0,IF(DAY($C8285)=1,SUM(INDIRECT("I"&amp;(ROW(C8284)-DAY(C8284))):I8284),0),0)</f>
        <v>0</v>
      </c>
      <c r="N8285" s="29">
        <f ca="1">IF(C8285&lt;Calculator!$G$27,0,IF(C8285=Calculator!$G$27,Calculator!$G$39,IF(H8285-K8285&lt;=0,IF(D8285&gt;Calculator!$G$39,IF(H8285-K8285+E8285+L8285+M8285+Calculator!$G$39&gt;Calculator!$G$39,Calculator!$G$39-(H8285+E8285+L8285+M8285-K8285),Calculator!$G$39),D8285),0)))</f>
        <v>0</v>
      </c>
    </row>
    <row r="8286" spans="1:14" ht="15.75" thickBot="1">
      <c r="A8286" s="33" t="str">
        <f ca="1">IF(C8286=Calculator!$H$27,"F",IF(Daily!D8286+Daily!H8286=0,IF(D8285+H8285&gt;0,"L",""),""))</f>
        <v/>
      </c>
      <c r="B8286" s="34">
        <v>8285</v>
      </c>
      <c r="C8286" s="19">
        <f t="shared" ca="1" si="517"/>
        <v>54215</v>
      </c>
      <c r="D8286" s="29">
        <f t="shared" ca="1" si="519"/>
        <v>0</v>
      </c>
      <c r="E8286" s="29">
        <f ca="1">IF(C8286&lt;Calculator!$D$26,0,IF(DAY($C8286)=1,IF(D8286-Calculator!$G$24&gt;0,Calculator!$G$24,D8286),0))</f>
        <v>0</v>
      </c>
      <c r="F8286" s="29">
        <f ca="1">IF(E8286&gt;0,D8286*Calculator!$G$22/12,0)</f>
        <v>0</v>
      </c>
      <c r="G8286" s="29">
        <f ca="1">IF(E8286&gt;0,(IFERROR(-PMT(Calculator!$G$22/12,Calculator!$G$23*12,Calculator!$G$20),0))-F8286,0)</f>
        <v>0</v>
      </c>
      <c r="H8286" s="29">
        <f t="shared" ca="1" si="520"/>
        <v>0</v>
      </c>
      <c r="I8286" s="29">
        <f t="shared" ca="1" si="518"/>
        <v>0</v>
      </c>
      <c r="J8286" s="30">
        <f>Calculator!$G$40</f>
        <v>6.5000000000000002E-2</v>
      </c>
      <c r="K8286" s="29">
        <f ca="1">IF(C8286&gt;=Calculator!$G$27,IF(DAY($C8286)=1,Calculator!$G$34/2,IF(DAY($C8286)=15,Calculator!$G$34/2,0)),0)</f>
        <v>0</v>
      </c>
      <c r="L8286" s="29">
        <f ca="1">IF(DAY($C8286)=28,IF(H8286=0,0,Calculator!$G$35),0)</f>
        <v>0</v>
      </c>
      <c r="M8286" s="29">
        <f ca="1">IF(I8286&gt;0,IF(DAY($C8286)=1,SUM(INDIRECT("I"&amp;(ROW(C8285)-DAY(C8285))):I8285),0),0)</f>
        <v>0</v>
      </c>
      <c r="N8286" s="29">
        <f ca="1">IF(C8286&lt;Calculator!$G$27,0,IF(C8286=Calculator!$G$27,Calculator!$G$39,IF(H8286-K8286&lt;=0,IF(D8286&gt;Calculator!$G$39,IF(H8286-K8286+E8286+L8286+M8286+Calculator!$G$39&gt;Calculator!$G$39,Calculator!$G$39-(H8286+E8286+L8286+M8286-K8286),Calculator!$G$39),D8286),0)))</f>
        <v>0</v>
      </c>
    </row>
    <row r="8287" spans="1:14" ht="15.75" thickBot="1">
      <c r="A8287" s="33" t="str">
        <f ca="1">IF(C8287=Calculator!$H$27,"F",IF(Daily!D8287+Daily!H8287=0,IF(D8286+H8286&gt;0,"L",""),""))</f>
        <v/>
      </c>
      <c r="B8287" s="34">
        <v>8286</v>
      </c>
      <c r="C8287" s="19">
        <f t="shared" ca="1" si="517"/>
        <v>54216</v>
      </c>
      <c r="D8287" s="29">
        <f t="shared" ca="1" si="519"/>
        <v>0</v>
      </c>
      <c r="E8287" s="29">
        <f ca="1">IF(C8287&lt;Calculator!$D$26,0,IF(DAY($C8287)=1,IF(D8287-Calculator!$G$24&gt;0,Calculator!$G$24,D8287),0))</f>
        <v>0</v>
      </c>
      <c r="F8287" s="29">
        <f ca="1">IF(E8287&gt;0,D8287*Calculator!$G$22/12,0)</f>
        <v>0</v>
      </c>
      <c r="G8287" s="29">
        <f ca="1">IF(E8287&gt;0,(IFERROR(-PMT(Calculator!$G$22/12,Calculator!$G$23*12,Calculator!$G$20),0))-F8287,0)</f>
        <v>0</v>
      </c>
      <c r="H8287" s="29">
        <f t="shared" ca="1" si="520"/>
        <v>0</v>
      </c>
      <c r="I8287" s="29">
        <f t="shared" ca="1" si="518"/>
        <v>0</v>
      </c>
      <c r="J8287" s="30">
        <f>Calculator!$G$40</f>
        <v>6.5000000000000002E-2</v>
      </c>
      <c r="K8287" s="29">
        <f ca="1">IF(C8287&gt;=Calculator!$G$27,IF(DAY($C8287)=1,Calculator!$G$34/2,IF(DAY($C8287)=15,Calculator!$G$34/2,0)),0)</f>
        <v>0</v>
      </c>
      <c r="L8287" s="29">
        <f ca="1">IF(DAY($C8287)=28,IF(H8287=0,0,Calculator!$G$35),0)</f>
        <v>0</v>
      </c>
      <c r="M8287" s="29">
        <f ca="1">IF(I8287&gt;0,IF(DAY($C8287)=1,SUM(INDIRECT("I"&amp;(ROW(C8286)-DAY(C8286))):I8286),0),0)</f>
        <v>0</v>
      </c>
      <c r="N8287" s="29">
        <f ca="1">IF(C8287&lt;Calculator!$G$27,0,IF(C8287=Calculator!$G$27,Calculator!$G$39,IF(H8287-K8287&lt;=0,IF(D8287&gt;Calculator!$G$39,IF(H8287-K8287+E8287+L8287+M8287+Calculator!$G$39&gt;Calculator!$G$39,Calculator!$G$39-(H8287+E8287+L8287+M8287-K8287),Calculator!$G$39),D8287),0)))</f>
        <v>0</v>
      </c>
    </row>
    <row r="8288" spans="1:14" ht="15.75" thickBot="1">
      <c r="A8288" s="33" t="str">
        <f ca="1">IF(C8288=Calculator!$H$27,"F",IF(Daily!D8288+Daily!H8288=0,IF(D8287+H8287&gt;0,"L",""),""))</f>
        <v/>
      </c>
      <c r="B8288" s="34">
        <v>8287</v>
      </c>
      <c r="C8288" s="19">
        <f t="shared" ca="1" si="517"/>
        <v>54217</v>
      </c>
      <c r="D8288" s="29">
        <f t="shared" ca="1" si="519"/>
        <v>0</v>
      </c>
      <c r="E8288" s="29">
        <f ca="1">IF(C8288&lt;Calculator!$D$26,0,IF(DAY($C8288)=1,IF(D8288-Calculator!$G$24&gt;0,Calculator!$G$24,D8288),0))</f>
        <v>0</v>
      </c>
      <c r="F8288" s="29">
        <f ca="1">IF(E8288&gt;0,D8288*Calculator!$G$22/12,0)</f>
        <v>0</v>
      </c>
      <c r="G8288" s="29">
        <f ca="1">IF(E8288&gt;0,(IFERROR(-PMT(Calculator!$G$22/12,Calculator!$G$23*12,Calculator!$G$20),0))-F8288,0)</f>
        <v>0</v>
      </c>
      <c r="H8288" s="29">
        <f t="shared" ca="1" si="520"/>
        <v>0</v>
      </c>
      <c r="I8288" s="29">
        <f t="shared" ca="1" si="518"/>
        <v>0</v>
      </c>
      <c r="J8288" s="30">
        <f>Calculator!$G$40</f>
        <v>6.5000000000000002E-2</v>
      </c>
      <c r="K8288" s="29">
        <f ca="1">IF(C8288&gt;=Calculator!$G$27,IF(DAY($C8288)=1,Calculator!$G$34/2,IF(DAY($C8288)=15,Calculator!$G$34/2,0)),0)</f>
        <v>0</v>
      </c>
      <c r="L8288" s="29">
        <f ca="1">IF(DAY($C8288)=28,IF(H8288=0,0,Calculator!$G$35),0)</f>
        <v>0</v>
      </c>
      <c r="M8288" s="29">
        <f ca="1">IF(I8288&gt;0,IF(DAY($C8288)=1,SUM(INDIRECT("I"&amp;(ROW(C8287)-DAY(C8287))):I8287),0),0)</f>
        <v>0</v>
      </c>
      <c r="N8288" s="29">
        <f ca="1">IF(C8288&lt;Calculator!$G$27,0,IF(C8288=Calculator!$G$27,Calculator!$G$39,IF(H8288-K8288&lt;=0,IF(D8288&gt;Calculator!$G$39,IF(H8288-K8288+E8288+L8288+M8288+Calculator!$G$39&gt;Calculator!$G$39,Calculator!$G$39-(H8288+E8288+L8288+M8288-K8288),Calculator!$G$39),D8288),0)))</f>
        <v>0</v>
      </c>
    </row>
    <row r="8289" spans="1:14" ht="15.75" thickBot="1">
      <c r="A8289" s="33" t="str">
        <f ca="1">IF(C8289=Calculator!$H$27,"F",IF(Daily!D8289+Daily!H8289=0,IF(D8288+H8288&gt;0,"L",""),""))</f>
        <v/>
      </c>
      <c r="B8289" s="34">
        <v>8288</v>
      </c>
      <c r="C8289" s="19">
        <f t="shared" ca="1" si="517"/>
        <v>54218</v>
      </c>
      <c r="D8289" s="29">
        <f t="shared" ca="1" si="519"/>
        <v>0</v>
      </c>
      <c r="E8289" s="29">
        <f ca="1">IF(C8289&lt;Calculator!$D$26,0,IF(DAY($C8289)=1,IF(D8289-Calculator!$G$24&gt;0,Calculator!$G$24,D8289),0))</f>
        <v>0</v>
      </c>
      <c r="F8289" s="29">
        <f ca="1">IF(E8289&gt;0,D8289*Calculator!$G$22/12,0)</f>
        <v>0</v>
      </c>
      <c r="G8289" s="29">
        <f ca="1">IF(E8289&gt;0,(IFERROR(-PMT(Calculator!$G$22/12,Calculator!$G$23*12,Calculator!$G$20),0))-F8289,0)</f>
        <v>0</v>
      </c>
      <c r="H8289" s="29">
        <f t="shared" ca="1" si="520"/>
        <v>0</v>
      </c>
      <c r="I8289" s="29">
        <f t="shared" ca="1" si="518"/>
        <v>0</v>
      </c>
      <c r="J8289" s="30">
        <f>Calculator!$G$40</f>
        <v>6.5000000000000002E-2</v>
      </c>
      <c r="K8289" s="29">
        <f ca="1">IF(C8289&gt;=Calculator!$G$27,IF(DAY($C8289)=1,Calculator!$G$34/2,IF(DAY($C8289)=15,Calculator!$G$34/2,0)),0)</f>
        <v>0</v>
      </c>
      <c r="L8289" s="29">
        <f ca="1">IF(DAY($C8289)=28,IF(H8289=0,0,Calculator!$G$35),0)</f>
        <v>0</v>
      </c>
      <c r="M8289" s="29">
        <f ca="1">IF(I8289&gt;0,IF(DAY($C8289)=1,SUM(INDIRECT("I"&amp;(ROW(C8288)-DAY(C8288))):I8288),0),0)</f>
        <v>0</v>
      </c>
      <c r="N8289" s="29">
        <f ca="1">IF(C8289&lt;Calculator!$G$27,0,IF(C8289=Calculator!$G$27,Calculator!$G$39,IF(H8289-K8289&lt;=0,IF(D8289&gt;Calculator!$G$39,IF(H8289-K8289+E8289+L8289+M8289+Calculator!$G$39&gt;Calculator!$G$39,Calculator!$G$39-(H8289+E8289+L8289+M8289-K8289),Calculator!$G$39),D8289),0)))</f>
        <v>0</v>
      </c>
    </row>
    <row r="8290" spans="1:14" ht="15.75" thickBot="1">
      <c r="A8290" s="33" t="str">
        <f ca="1">IF(C8290=Calculator!$H$27,"F",IF(Daily!D8290+Daily!H8290=0,IF(D8289+H8289&gt;0,"L",""),""))</f>
        <v/>
      </c>
      <c r="B8290" s="34">
        <v>8289</v>
      </c>
      <c r="C8290" s="19">
        <f t="shared" ca="1" si="517"/>
        <v>54219</v>
      </c>
      <c r="D8290" s="29">
        <f t="shared" ca="1" si="519"/>
        <v>0</v>
      </c>
      <c r="E8290" s="29">
        <f ca="1">IF(C8290&lt;Calculator!$D$26,0,IF(DAY($C8290)=1,IF(D8290-Calculator!$G$24&gt;0,Calculator!$G$24,D8290),0))</f>
        <v>0</v>
      </c>
      <c r="F8290" s="29">
        <f ca="1">IF(E8290&gt;0,D8290*Calculator!$G$22/12,0)</f>
        <v>0</v>
      </c>
      <c r="G8290" s="29">
        <f ca="1">IF(E8290&gt;0,(IFERROR(-PMT(Calculator!$G$22/12,Calculator!$G$23*12,Calculator!$G$20),0))-F8290,0)</f>
        <v>0</v>
      </c>
      <c r="H8290" s="29">
        <f t="shared" ca="1" si="520"/>
        <v>0</v>
      </c>
      <c r="I8290" s="29">
        <f t="shared" ca="1" si="518"/>
        <v>0</v>
      </c>
      <c r="J8290" s="30">
        <f>Calculator!$G$40</f>
        <v>6.5000000000000002E-2</v>
      </c>
      <c r="K8290" s="29">
        <f ca="1">IF(C8290&gt;=Calculator!$G$27,IF(DAY($C8290)=1,Calculator!$G$34/2,IF(DAY($C8290)=15,Calculator!$G$34/2,0)),0)</f>
        <v>0</v>
      </c>
      <c r="L8290" s="29">
        <f ca="1">IF(DAY($C8290)=28,IF(H8290=0,0,Calculator!$G$35),0)</f>
        <v>0</v>
      </c>
      <c r="M8290" s="29">
        <f ca="1">IF(I8290&gt;0,IF(DAY($C8290)=1,SUM(INDIRECT("I"&amp;(ROW(C8289)-DAY(C8289))):I8289),0),0)</f>
        <v>0</v>
      </c>
      <c r="N8290" s="29">
        <f ca="1">IF(C8290&lt;Calculator!$G$27,0,IF(C8290=Calculator!$G$27,Calculator!$G$39,IF(H8290-K8290&lt;=0,IF(D8290&gt;Calculator!$G$39,IF(H8290-K8290+E8290+L8290+M8290+Calculator!$G$39&gt;Calculator!$G$39,Calculator!$G$39-(H8290+E8290+L8290+M8290-K8290),Calculator!$G$39),D8290),0)))</f>
        <v>0</v>
      </c>
    </row>
    <row r="8291" spans="1:14" ht="15.75" thickBot="1">
      <c r="A8291" s="33" t="str">
        <f ca="1">IF(C8291=Calculator!$H$27,"F",IF(Daily!D8291+Daily!H8291=0,IF(D8290+H8290&gt;0,"L",""),""))</f>
        <v/>
      </c>
      <c r="B8291" s="34">
        <v>8290</v>
      </c>
      <c r="C8291" s="19">
        <f t="shared" ca="1" si="517"/>
        <v>54220</v>
      </c>
      <c r="D8291" s="29">
        <f t="shared" ca="1" si="519"/>
        <v>0</v>
      </c>
      <c r="E8291" s="29">
        <f ca="1">IF(C8291&lt;Calculator!$D$26,0,IF(DAY($C8291)=1,IF(D8291-Calculator!$G$24&gt;0,Calculator!$G$24,D8291),0))</f>
        <v>0</v>
      </c>
      <c r="F8291" s="29">
        <f ca="1">IF(E8291&gt;0,D8291*Calculator!$G$22/12,0)</f>
        <v>0</v>
      </c>
      <c r="G8291" s="29">
        <f ca="1">IF(E8291&gt;0,(IFERROR(-PMT(Calculator!$G$22/12,Calculator!$G$23*12,Calculator!$G$20),0))-F8291,0)</f>
        <v>0</v>
      </c>
      <c r="H8291" s="29">
        <f t="shared" ca="1" si="520"/>
        <v>0</v>
      </c>
      <c r="I8291" s="29">
        <f t="shared" ca="1" si="518"/>
        <v>0</v>
      </c>
      <c r="J8291" s="30">
        <f>Calculator!$G$40</f>
        <v>6.5000000000000002E-2</v>
      </c>
      <c r="K8291" s="29">
        <f ca="1">IF(C8291&gt;=Calculator!$G$27,IF(DAY($C8291)=1,Calculator!$G$34/2,IF(DAY($C8291)=15,Calculator!$G$34/2,0)),0)</f>
        <v>0</v>
      </c>
      <c r="L8291" s="29">
        <f ca="1">IF(DAY($C8291)=28,IF(H8291=0,0,Calculator!$G$35),0)</f>
        <v>0</v>
      </c>
      <c r="M8291" s="29">
        <f ca="1">IF(I8291&gt;0,IF(DAY($C8291)=1,SUM(INDIRECT("I"&amp;(ROW(C8290)-DAY(C8290))):I8290),0),0)</f>
        <v>0</v>
      </c>
      <c r="N8291" s="29">
        <f ca="1">IF(C8291&lt;Calculator!$G$27,0,IF(C8291=Calculator!$G$27,Calculator!$G$39,IF(H8291-K8291&lt;=0,IF(D8291&gt;Calculator!$G$39,IF(H8291-K8291+E8291+L8291+M8291+Calculator!$G$39&gt;Calculator!$G$39,Calculator!$G$39-(H8291+E8291+L8291+M8291-K8291),Calculator!$G$39),D8291),0)))</f>
        <v>0</v>
      </c>
    </row>
    <row r="8292" spans="1:14" ht="15.75" thickBot="1">
      <c r="A8292" s="33" t="str">
        <f ca="1">IF(C8292=Calculator!$H$27,"F",IF(Daily!D8292+Daily!H8292=0,IF(D8291+H8291&gt;0,"L",""),""))</f>
        <v/>
      </c>
      <c r="B8292" s="34">
        <v>8291</v>
      </c>
      <c r="C8292" s="19">
        <f t="shared" ca="1" si="517"/>
        <v>54221</v>
      </c>
      <c r="D8292" s="29">
        <f t="shared" ca="1" si="519"/>
        <v>0</v>
      </c>
      <c r="E8292" s="29">
        <f ca="1">IF(C8292&lt;Calculator!$D$26,0,IF(DAY($C8292)=1,IF(D8292-Calculator!$G$24&gt;0,Calculator!$G$24,D8292),0))</f>
        <v>0</v>
      </c>
      <c r="F8292" s="29">
        <f ca="1">IF(E8292&gt;0,D8292*Calculator!$G$22/12,0)</f>
        <v>0</v>
      </c>
      <c r="G8292" s="29">
        <f ca="1">IF(E8292&gt;0,(IFERROR(-PMT(Calculator!$G$22/12,Calculator!$G$23*12,Calculator!$G$20),0))-F8292,0)</f>
        <v>0</v>
      </c>
      <c r="H8292" s="29">
        <f t="shared" ca="1" si="520"/>
        <v>0</v>
      </c>
      <c r="I8292" s="29">
        <f t="shared" ca="1" si="518"/>
        <v>0</v>
      </c>
      <c r="J8292" s="30">
        <f>Calculator!$G$40</f>
        <v>6.5000000000000002E-2</v>
      </c>
      <c r="K8292" s="29">
        <f ca="1">IF(C8292&gt;=Calculator!$G$27,IF(DAY($C8292)=1,Calculator!$G$34/2,IF(DAY($C8292)=15,Calculator!$G$34/2,0)),0)</f>
        <v>0</v>
      </c>
      <c r="L8292" s="29">
        <f ca="1">IF(DAY($C8292)=28,IF(H8292=0,0,Calculator!$G$35),0)</f>
        <v>0</v>
      </c>
      <c r="M8292" s="29">
        <f ca="1">IF(I8292&gt;0,IF(DAY($C8292)=1,SUM(INDIRECT("I"&amp;(ROW(C8291)-DAY(C8291))):I8291),0),0)</f>
        <v>0</v>
      </c>
      <c r="N8292" s="29">
        <f ca="1">IF(C8292&lt;Calculator!$G$27,0,IF(C8292=Calculator!$G$27,Calculator!$G$39,IF(H8292-K8292&lt;=0,IF(D8292&gt;Calculator!$G$39,IF(H8292-K8292+E8292+L8292+M8292+Calculator!$G$39&gt;Calculator!$G$39,Calculator!$G$39-(H8292+E8292+L8292+M8292-K8292),Calculator!$G$39),D8292),0)))</f>
        <v>0</v>
      </c>
    </row>
    <row r="8293" spans="1:14" ht="15.75" thickBot="1">
      <c r="A8293" s="33" t="str">
        <f ca="1">IF(C8293=Calculator!$H$27,"F",IF(Daily!D8293+Daily!H8293=0,IF(D8292+H8292&gt;0,"L",""),""))</f>
        <v/>
      </c>
      <c r="B8293" s="34">
        <v>8292</v>
      </c>
      <c r="C8293" s="19">
        <f t="shared" ca="1" si="517"/>
        <v>54222</v>
      </c>
      <c r="D8293" s="29">
        <f t="shared" ca="1" si="519"/>
        <v>0</v>
      </c>
      <c r="E8293" s="29">
        <f ca="1">IF(C8293&lt;Calculator!$D$26,0,IF(DAY($C8293)=1,IF(D8293-Calculator!$G$24&gt;0,Calculator!$G$24,D8293),0))</f>
        <v>0</v>
      </c>
      <c r="F8293" s="29">
        <f ca="1">IF(E8293&gt;0,D8293*Calculator!$G$22/12,0)</f>
        <v>0</v>
      </c>
      <c r="G8293" s="29">
        <f ca="1">IF(E8293&gt;0,(IFERROR(-PMT(Calculator!$G$22/12,Calculator!$G$23*12,Calculator!$G$20),0))-F8293,0)</f>
        <v>0</v>
      </c>
      <c r="H8293" s="29">
        <f t="shared" ca="1" si="520"/>
        <v>0</v>
      </c>
      <c r="I8293" s="29">
        <f t="shared" ca="1" si="518"/>
        <v>0</v>
      </c>
      <c r="J8293" s="30">
        <f>Calculator!$G$40</f>
        <v>6.5000000000000002E-2</v>
      </c>
      <c r="K8293" s="29">
        <f ca="1">IF(C8293&gt;=Calculator!$G$27,IF(DAY($C8293)=1,Calculator!$G$34/2,IF(DAY($C8293)=15,Calculator!$G$34/2,0)),0)</f>
        <v>0</v>
      </c>
      <c r="L8293" s="29">
        <f ca="1">IF(DAY($C8293)=28,IF(H8293=0,0,Calculator!$G$35),0)</f>
        <v>0</v>
      </c>
      <c r="M8293" s="29">
        <f ca="1">IF(I8293&gt;0,IF(DAY($C8293)=1,SUM(INDIRECT("I"&amp;(ROW(C8292)-DAY(C8292))):I8292),0),0)</f>
        <v>0</v>
      </c>
      <c r="N8293" s="29">
        <f ca="1">IF(C8293&lt;Calculator!$G$27,0,IF(C8293=Calculator!$G$27,Calculator!$G$39,IF(H8293-K8293&lt;=0,IF(D8293&gt;Calculator!$G$39,IF(H8293-K8293+E8293+L8293+M8293+Calculator!$G$39&gt;Calculator!$G$39,Calculator!$G$39-(H8293+E8293+L8293+M8293-K8293),Calculator!$G$39),D8293),0)))</f>
        <v>0</v>
      </c>
    </row>
    <row r="8294" spans="1:14" ht="15.75" thickBot="1">
      <c r="A8294" s="33" t="str">
        <f ca="1">IF(C8294=Calculator!$H$27,"F",IF(Daily!D8294+Daily!H8294=0,IF(D8293+H8293&gt;0,"L",""),""))</f>
        <v/>
      </c>
      <c r="B8294" s="34">
        <v>8293</v>
      </c>
      <c r="C8294" s="19">
        <f t="shared" ca="1" si="517"/>
        <v>54223</v>
      </c>
      <c r="D8294" s="29">
        <f t="shared" ca="1" si="519"/>
        <v>0</v>
      </c>
      <c r="E8294" s="29">
        <f ca="1">IF(C8294&lt;Calculator!$D$26,0,IF(DAY($C8294)=1,IF(D8294-Calculator!$G$24&gt;0,Calculator!$G$24,D8294),0))</f>
        <v>0</v>
      </c>
      <c r="F8294" s="29">
        <f ca="1">IF(E8294&gt;0,D8294*Calculator!$G$22/12,0)</f>
        <v>0</v>
      </c>
      <c r="G8294" s="29">
        <f ca="1">IF(E8294&gt;0,(IFERROR(-PMT(Calculator!$G$22/12,Calculator!$G$23*12,Calculator!$G$20),0))-F8294,0)</f>
        <v>0</v>
      </c>
      <c r="H8294" s="29">
        <f t="shared" ca="1" si="520"/>
        <v>0</v>
      </c>
      <c r="I8294" s="29">
        <f t="shared" ca="1" si="518"/>
        <v>0</v>
      </c>
      <c r="J8294" s="30">
        <f>Calculator!$G$40</f>
        <v>6.5000000000000002E-2</v>
      </c>
      <c r="K8294" s="29">
        <f ca="1">IF(C8294&gt;=Calculator!$G$27,IF(DAY($C8294)=1,Calculator!$G$34/2,IF(DAY($C8294)=15,Calculator!$G$34/2,0)),0)</f>
        <v>0</v>
      </c>
      <c r="L8294" s="29">
        <f ca="1">IF(DAY($C8294)=28,IF(H8294=0,0,Calculator!$G$35),0)</f>
        <v>0</v>
      </c>
      <c r="M8294" s="29">
        <f ca="1">IF(I8294&gt;0,IF(DAY($C8294)=1,SUM(INDIRECT("I"&amp;(ROW(C8293)-DAY(C8293))):I8293),0),0)</f>
        <v>0</v>
      </c>
      <c r="N8294" s="29">
        <f ca="1">IF(C8294&lt;Calculator!$G$27,0,IF(C8294=Calculator!$G$27,Calculator!$G$39,IF(H8294-K8294&lt;=0,IF(D8294&gt;Calculator!$G$39,IF(H8294-K8294+E8294+L8294+M8294+Calculator!$G$39&gt;Calculator!$G$39,Calculator!$G$39-(H8294+E8294+L8294+M8294-K8294),Calculator!$G$39),D8294),0)))</f>
        <v>0</v>
      </c>
    </row>
    <row r="8295" spans="1:14" ht="15.75" thickBot="1">
      <c r="A8295" s="33" t="str">
        <f ca="1">IF(C8295=Calculator!$H$27,"F",IF(Daily!D8295+Daily!H8295=0,IF(D8294+H8294&gt;0,"L",""),""))</f>
        <v/>
      </c>
      <c r="B8295" s="34">
        <v>8294</v>
      </c>
      <c r="C8295" s="19">
        <f t="shared" ca="1" si="517"/>
        <v>54224</v>
      </c>
      <c r="D8295" s="29">
        <f t="shared" ca="1" si="519"/>
        <v>0</v>
      </c>
      <c r="E8295" s="29">
        <f ca="1">IF(C8295&lt;Calculator!$D$26,0,IF(DAY($C8295)=1,IF(D8295-Calculator!$G$24&gt;0,Calculator!$G$24,D8295),0))</f>
        <v>0</v>
      </c>
      <c r="F8295" s="29">
        <f ca="1">IF(E8295&gt;0,D8295*Calculator!$G$22/12,0)</f>
        <v>0</v>
      </c>
      <c r="G8295" s="29">
        <f ca="1">IF(E8295&gt;0,(IFERROR(-PMT(Calculator!$G$22/12,Calculator!$G$23*12,Calculator!$G$20),0))-F8295,0)</f>
        <v>0</v>
      </c>
      <c r="H8295" s="29">
        <f t="shared" ca="1" si="520"/>
        <v>0</v>
      </c>
      <c r="I8295" s="29">
        <f t="shared" ca="1" si="518"/>
        <v>0</v>
      </c>
      <c r="J8295" s="30">
        <f>Calculator!$G$40</f>
        <v>6.5000000000000002E-2</v>
      </c>
      <c r="K8295" s="29">
        <f ca="1">IF(C8295&gt;=Calculator!$G$27,IF(DAY($C8295)=1,Calculator!$G$34/2,IF(DAY($C8295)=15,Calculator!$G$34/2,0)),0)</f>
        <v>4500</v>
      </c>
      <c r="L8295" s="29">
        <f ca="1">IF(DAY($C8295)=28,IF(H8295=0,0,Calculator!$G$35),0)</f>
        <v>0</v>
      </c>
      <c r="M8295" s="29">
        <f ca="1">IF(I8295&gt;0,IF(DAY($C8295)=1,SUM(INDIRECT("I"&amp;(ROW(C8294)-DAY(C8294))):I8294),0),0)</f>
        <v>0</v>
      </c>
      <c r="N8295" s="29">
        <f ca="1">IF(C8295&lt;Calculator!$G$27,0,IF(C8295=Calculator!$G$27,Calculator!$G$39,IF(H8295-K8295&lt;=0,IF(D8295&gt;Calculator!$G$39,IF(H8295-K8295+E8295+L8295+M8295+Calculator!$G$39&gt;Calculator!$G$39,Calculator!$G$39-(H8295+E8295+L8295+M8295-K8295),Calculator!$G$39),D8295),0)))</f>
        <v>0</v>
      </c>
    </row>
    <row r="8296" spans="1:14" ht="15.75" thickBot="1">
      <c r="A8296" s="33" t="str">
        <f ca="1">IF(C8296=Calculator!$H$27,"F",IF(Daily!D8296+Daily!H8296=0,IF(D8295+H8295&gt;0,"L",""),""))</f>
        <v/>
      </c>
      <c r="B8296" s="34">
        <v>8295</v>
      </c>
      <c r="C8296" s="19">
        <f t="shared" ca="1" si="517"/>
        <v>54225</v>
      </c>
      <c r="D8296" s="29">
        <f t="shared" ca="1" si="519"/>
        <v>0</v>
      </c>
      <c r="E8296" s="29">
        <f ca="1">IF(C8296&lt;Calculator!$D$26,0,IF(DAY($C8296)=1,IF(D8296-Calculator!$G$24&gt;0,Calculator!$G$24,D8296),0))</f>
        <v>0</v>
      </c>
      <c r="F8296" s="29">
        <f ca="1">IF(E8296&gt;0,D8296*Calculator!$G$22/12,0)</f>
        <v>0</v>
      </c>
      <c r="G8296" s="29">
        <f ca="1">IF(E8296&gt;0,(IFERROR(-PMT(Calculator!$G$22/12,Calculator!$G$23*12,Calculator!$G$20),0))-F8296,0)</f>
        <v>0</v>
      </c>
      <c r="H8296" s="29">
        <f t="shared" ca="1" si="520"/>
        <v>0</v>
      </c>
      <c r="I8296" s="29">
        <f t="shared" ca="1" si="518"/>
        <v>0</v>
      </c>
      <c r="J8296" s="30">
        <f>Calculator!$G$40</f>
        <v>6.5000000000000002E-2</v>
      </c>
      <c r="K8296" s="29">
        <f ca="1">IF(C8296&gt;=Calculator!$G$27,IF(DAY($C8296)=1,Calculator!$G$34/2,IF(DAY($C8296)=15,Calculator!$G$34/2,0)),0)</f>
        <v>0</v>
      </c>
      <c r="L8296" s="29">
        <f ca="1">IF(DAY($C8296)=28,IF(H8296=0,0,Calculator!$G$35),0)</f>
        <v>0</v>
      </c>
      <c r="M8296" s="29">
        <f ca="1">IF(I8296&gt;0,IF(DAY($C8296)=1,SUM(INDIRECT("I"&amp;(ROW(C8295)-DAY(C8295))):I8295),0),0)</f>
        <v>0</v>
      </c>
      <c r="N8296" s="29">
        <f ca="1">IF(C8296&lt;Calculator!$G$27,0,IF(C8296=Calculator!$G$27,Calculator!$G$39,IF(H8296-K8296&lt;=0,IF(D8296&gt;Calculator!$G$39,IF(H8296-K8296+E8296+L8296+M8296+Calculator!$G$39&gt;Calculator!$G$39,Calculator!$G$39-(H8296+E8296+L8296+M8296-K8296),Calculator!$G$39),D8296),0)))</f>
        <v>0</v>
      </c>
    </row>
    <row r="8297" spans="1:14" ht="15.75" thickBot="1">
      <c r="A8297" s="33" t="str">
        <f ca="1">IF(C8297=Calculator!$H$27,"F",IF(Daily!D8297+Daily!H8297=0,IF(D8296+H8296&gt;0,"L",""),""))</f>
        <v/>
      </c>
      <c r="B8297" s="34">
        <v>8296</v>
      </c>
      <c r="C8297" s="19">
        <f t="shared" ca="1" si="517"/>
        <v>54226</v>
      </c>
      <c r="D8297" s="29">
        <f t="shared" ca="1" si="519"/>
        <v>0</v>
      </c>
      <c r="E8297" s="29">
        <f ca="1">IF(C8297&lt;Calculator!$D$26,0,IF(DAY($C8297)=1,IF(D8297-Calculator!$G$24&gt;0,Calculator!$G$24,D8297),0))</f>
        <v>0</v>
      </c>
      <c r="F8297" s="29">
        <f ca="1">IF(E8297&gt;0,D8297*Calculator!$G$22/12,0)</f>
        <v>0</v>
      </c>
      <c r="G8297" s="29">
        <f ca="1">IF(E8297&gt;0,(IFERROR(-PMT(Calculator!$G$22/12,Calculator!$G$23*12,Calculator!$G$20),0))-F8297,0)</f>
        <v>0</v>
      </c>
      <c r="H8297" s="29">
        <f t="shared" ca="1" si="520"/>
        <v>0</v>
      </c>
      <c r="I8297" s="29">
        <f t="shared" ca="1" si="518"/>
        <v>0</v>
      </c>
      <c r="J8297" s="30">
        <f>Calculator!$G$40</f>
        <v>6.5000000000000002E-2</v>
      </c>
      <c r="K8297" s="29">
        <f ca="1">IF(C8297&gt;=Calculator!$G$27,IF(DAY($C8297)=1,Calculator!$G$34/2,IF(DAY($C8297)=15,Calculator!$G$34/2,0)),0)</f>
        <v>0</v>
      </c>
      <c r="L8297" s="29">
        <f ca="1">IF(DAY($C8297)=28,IF(H8297=0,0,Calculator!$G$35),0)</f>
        <v>0</v>
      </c>
      <c r="M8297" s="29">
        <f ca="1">IF(I8297&gt;0,IF(DAY($C8297)=1,SUM(INDIRECT("I"&amp;(ROW(C8296)-DAY(C8296))):I8296),0),0)</f>
        <v>0</v>
      </c>
      <c r="N8297" s="29">
        <f ca="1">IF(C8297&lt;Calculator!$G$27,0,IF(C8297=Calculator!$G$27,Calculator!$G$39,IF(H8297-K8297&lt;=0,IF(D8297&gt;Calculator!$G$39,IF(H8297-K8297+E8297+L8297+M8297+Calculator!$G$39&gt;Calculator!$G$39,Calculator!$G$39-(H8297+E8297+L8297+M8297-K8297),Calculator!$G$39),D8297),0)))</f>
        <v>0</v>
      </c>
    </row>
    <row r="8298" spans="1:14" ht="15.75" thickBot="1">
      <c r="A8298" s="33" t="str">
        <f ca="1">IF(C8298=Calculator!$H$27,"F",IF(Daily!D8298+Daily!H8298=0,IF(D8297+H8297&gt;0,"L",""),""))</f>
        <v/>
      </c>
      <c r="B8298" s="34">
        <v>8297</v>
      </c>
      <c r="C8298" s="19">
        <f t="shared" ca="1" si="517"/>
        <v>54227</v>
      </c>
      <c r="D8298" s="29">
        <f t="shared" ca="1" si="519"/>
        <v>0</v>
      </c>
      <c r="E8298" s="29">
        <f ca="1">IF(C8298&lt;Calculator!$D$26,0,IF(DAY($C8298)=1,IF(D8298-Calculator!$G$24&gt;0,Calculator!$G$24,D8298),0))</f>
        <v>0</v>
      </c>
      <c r="F8298" s="29">
        <f ca="1">IF(E8298&gt;0,D8298*Calculator!$G$22/12,0)</f>
        <v>0</v>
      </c>
      <c r="G8298" s="29">
        <f ca="1">IF(E8298&gt;0,(IFERROR(-PMT(Calculator!$G$22/12,Calculator!$G$23*12,Calculator!$G$20),0))-F8298,0)</f>
        <v>0</v>
      </c>
      <c r="H8298" s="29">
        <f t="shared" ca="1" si="520"/>
        <v>0</v>
      </c>
      <c r="I8298" s="29">
        <f t="shared" ca="1" si="518"/>
        <v>0</v>
      </c>
      <c r="J8298" s="30">
        <f>Calculator!$G$40</f>
        <v>6.5000000000000002E-2</v>
      </c>
      <c r="K8298" s="29">
        <f ca="1">IF(C8298&gt;=Calculator!$G$27,IF(DAY($C8298)=1,Calculator!$G$34/2,IF(DAY($C8298)=15,Calculator!$G$34/2,0)),0)</f>
        <v>0</v>
      </c>
      <c r="L8298" s="29">
        <f ca="1">IF(DAY($C8298)=28,IF(H8298=0,0,Calculator!$G$35),0)</f>
        <v>0</v>
      </c>
      <c r="M8298" s="29">
        <f ca="1">IF(I8298&gt;0,IF(DAY($C8298)=1,SUM(INDIRECT("I"&amp;(ROW(C8297)-DAY(C8297))):I8297),0),0)</f>
        <v>0</v>
      </c>
      <c r="N8298" s="29">
        <f ca="1">IF(C8298&lt;Calculator!$G$27,0,IF(C8298=Calculator!$G$27,Calculator!$G$39,IF(H8298-K8298&lt;=0,IF(D8298&gt;Calculator!$G$39,IF(H8298-K8298+E8298+L8298+M8298+Calculator!$G$39&gt;Calculator!$G$39,Calculator!$G$39-(H8298+E8298+L8298+M8298-K8298),Calculator!$G$39),D8298),0)))</f>
        <v>0</v>
      </c>
    </row>
    <row r="8299" spans="1:14" ht="15.75" thickBot="1">
      <c r="A8299" s="33" t="str">
        <f ca="1">IF(C8299=Calculator!$H$27,"F",IF(Daily!D8299+Daily!H8299=0,IF(D8298+H8298&gt;0,"L",""),""))</f>
        <v/>
      </c>
      <c r="B8299" s="34">
        <v>8298</v>
      </c>
      <c r="C8299" s="19">
        <f t="shared" ca="1" si="517"/>
        <v>54228</v>
      </c>
      <c r="D8299" s="29">
        <f t="shared" ca="1" si="519"/>
        <v>0</v>
      </c>
      <c r="E8299" s="29">
        <f ca="1">IF(C8299&lt;Calculator!$D$26,0,IF(DAY($C8299)=1,IF(D8299-Calculator!$G$24&gt;0,Calculator!$G$24,D8299),0))</f>
        <v>0</v>
      </c>
      <c r="F8299" s="29">
        <f ca="1">IF(E8299&gt;0,D8299*Calculator!$G$22/12,0)</f>
        <v>0</v>
      </c>
      <c r="G8299" s="29">
        <f ca="1">IF(E8299&gt;0,(IFERROR(-PMT(Calculator!$G$22/12,Calculator!$G$23*12,Calculator!$G$20),0))-F8299,0)</f>
        <v>0</v>
      </c>
      <c r="H8299" s="29">
        <f t="shared" ca="1" si="520"/>
        <v>0</v>
      </c>
      <c r="I8299" s="29">
        <f t="shared" ca="1" si="518"/>
        <v>0</v>
      </c>
      <c r="J8299" s="30">
        <f>Calculator!$G$40</f>
        <v>6.5000000000000002E-2</v>
      </c>
      <c r="K8299" s="29">
        <f ca="1">IF(C8299&gt;=Calculator!$G$27,IF(DAY($C8299)=1,Calculator!$G$34/2,IF(DAY($C8299)=15,Calculator!$G$34/2,0)),0)</f>
        <v>0</v>
      </c>
      <c r="L8299" s="29">
        <f ca="1">IF(DAY($C8299)=28,IF(H8299=0,0,Calculator!$G$35),0)</f>
        <v>0</v>
      </c>
      <c r="M8299" s="29">
        <f ca="1">IF(I8299&gt;0,IF(DAY($C8299)=1,SUM(INDIRECT("I"&amp;(ROW(C8298)-DAY(C8298))):I8298),0),0)</f>
        <v>0</v>
      </c>
      <c r="N8299" s="29">
        <f ca="1">IF(C8299&lt;Calculator!$G$27,0,IF(C8299=Calculator!$G$27,Calculator!$G$39,IF(H8299-K8299&lt;=0,IF(D8299&gt;Calculator!$G$39,IF(H8299-K8299+E8299+L8299+M8299+Calculator!$G$39&gt;Calculator!$G$39,Calculator!$G$39-(H8299+E8299+L8299+M8299-K8299),Calculator!$G$39),D8299),0)))</f>
        <v>0</v>
      </c>
    </row>
    <row r="8300" spans="1:14" ht="15.75" thickBot="1">
      <c r="A8300" s="33" t="str">
        <f ca="1">IF(C8300=Calculator!$H$27,"F",IF(Daily!D8300+Daily!H8300=0,IF(D8299+H8299&gt;0,"L",""),""))</f>
        <v/>
      </c>
      <c r="B8300" s="34">
        <v>8299</v>
      </c>
      <c r="C8300" s="19">
        <f t="shared" ca="1" si="517"/>
        <v>54229</v>
      </c>
      <c r="D8300" s="29">
        <f t="shared" ca="1" si="519"/>
        <v>0</v>
      </c>
      <c r="E8300" s="29">
        <f ca="1">IF(C8300&lt;Calculator!$D$26,0,IF(DAY($C8300)=1,IF(D8300-Calculator!$G$24&gt;0,Calculator!$G$24,D8300),0))</f>
        <v>0</v>
      </c>
      <c r="F8300" s="29">
        <f ca="1">IF(E8300&gt;0,D8300*Calculator!$G$22/12,0)</f>
        <v>0</v>
      </c>
      <c r="G8300" s="29">
        <f ca="1">IF(E8300&gt;0,(IFERROR(-PMT(Calculator!$G$22/12,Calculator!$G$23*12,Calculator!$G$20),0))-F8300,0)</f>
        <v>0</v>
      </c>
      <c r="H8300" s="29">
        <f t="shared" ca="1" si="520"/>
        <v>0</v>
      </c>
      <c r="I8300" s="29">
        <f t="shared" ca="1" si="518"/>
        <v>0</v>
      </c>
      <c r="J8300" s="30">
        <f>Calculator!$G$40</f>
        <v>6.5000000000000002E-2</v>
      </c>
      <c r="K8300" s="29">
        <f ca="1">IF(C8300&gt;=Calculator!$G$27,IF(DAY($C8300)=1,Calculator!$G$34/2,IF(DAY($C8300)=15,Calculator!$G$34/2,0)),0)</f>
        <v>0</v>
      </c>
      <c r="L8300" s="29">
        <f ca="1">IF(DAY($C8300)=28,IF(H8300=0,0,Calculator!$G$35),0)</f>
        <v>0</v>
      </c>
      <c r="M8300" s="29">
        <f ca="1">IF(I8300&gt;0,IF(DAY($C8300)=1,SUM(INDIRECT("I"&amp;(ROW(C8299)-DAY(C8299))):I8299),0),0)</f>
        <v>0</v>
      </c>
      <c r="N8300" s="29">
        <f ca="1">IF(C8300&lt;Calculator!$G$27,0,IF(C8300=Calculator!$G$27,Calculator!$G$39,IF(H8300-K8300&lt;=0,IF(D8300&gt;Calculator!$G$39,IF(H8300-K8300+E8300+L8300+M8300+Calculator!$G$39&gt;Calculator!$G$39,Calculator!$G$39-(H8300+E8300+L8300+M8300-K8300),Calculator!$G$39),D8300),0)))</f>
        <v>0</v>
      </c>
    </row>
    <row r="8301" spans="1:14" ht="15.75" thickBot="1">
      <c r="A8301" s="33" t="str">
        <f ca="1">IF(C8301=Calculator!$H$27,"F",IF(Daily!D8301+Daily!H8301=0,IF(D8300+H8300&gt;0,"L",""),""))</f>
        <v/>
      </c>
      <c r="B8301" s="34">
        <v>8300</v>
      </c>
      <c r="C8301" s="19">
        <f t="shared" ca="1" si="517"/>
        <v>54230</v>
      </c>
      <c r="D8301" s="29">
        <f t="shared" ca="1" si="519"/>
        <v>0</v>
      </c>
      <c r="E8301" s="29">
        <f ca="1">IF(C8301&lt;Calculator!$D$26,0,IF(DAY($C8301)=1,IF(D8301-Calculator!$G$24&gt;0,Calculator!$G$24,D8301),0))</f>
        <v>0</v>
      </c>
      <c r="F8301" s="29">
        <f ca="1">IF(E8301&gt;0,D8301*Calculator!$G$22/12,0)</f>
        <v>0</v>
      </c>
      <c r="G8301" s="29">
        <f ca="1">IF(E8301&gt;0,(IFERROR(-PMT(Calculator!$G$22/12,Calculator!$G$23*12,Calculator!$G$20),0))-F8301,0)</f>
        <v>0</v>
      </c>
      <c r="H8301" s="29">
        <f t="shared" ca="1" si="520"/>
        <v>0</v>
      </c>
      <c r="I8301" s="29">
        <f t="shared" ca="1" si="518"/>
        <v>0</v>
      </c>
      <c r="J8301" s="30">
        <f>Calculator!$G$40</f>
        <v>6.5000000000000002E-2</v>
      </c>
      <c r="K8301" s="29">
        <f ca="1">IF(C8301&gt;=Calculator!$G$27,IF(DAY($C8301)=1,Calculator!$G$34/2,IF(DAY($C8301)=15,Calculator!$G$34/2,0)),0)</f>
        <v>0</v>
      </c>
      <c r="L8301" s="29">
        <f ca="1">IF(DAY($C8301)=28,IF(H8301=0,0,Calculator!$G$35),0)</f>
        <v>0</v>
      </c>
      <c r="M8301" s="29">
        <f ca="1">IF(I8301&gt;0,IF(DAY($C8301)=1,SUM(INDIRECT("I"&amp;(ROW(C8300)-DAY(C8300))):I8300),0),0)</f>
        <v>0</v>
      </c>
      <c r="N8301" s="29">
        <f ca="1">IF(C8301&lt;Calculator!$G$27,0,IF(C8301=Calculator!$G$27,Calculator!$G$39,IF(H8301-K8301&lt;=0,IF(D8301&gt;Calculator!$G$39,IF(H8301-K8301+E8301+L8301+M8301+Calculator!$G$39&gt;Calculator!$G$39,Calculator!$G$39-(H8301+E8301+L8301+M8301-K8301),Calculator!$G$39),D8301),0)))</f>
        <v>0</v>
      </c>
    </row>
    <row r="8302" spans="1:14" ht="15.75" thickBot="1">
      <c r="A8302" s="33" t="str">
        <f ca="1">IF(C8302=Calculator!$H$27,"F",IF(Daily!D8302+Daily!H8302=0,IF(D8301+H8301&gt;0,"L",""),""))</f>
        <v/>
      </c>
      <c r="B8302" s="34">
        <v>8301</v>
      </c>
      <c r="C8302" s="19">
        <f t="shared" ca="1" si="517"/>
        <v>54231</v>
      </c>
      <c r="D8302" s="29">
        <f t="shared" ca="1" si="519"/>
        <v>0</v>
      </c>
      <c r="E8302" s="29">
        <f ca="1">IF(C8302&lt;Calculator!$D$26,0,IF(DAY($C8302)=1,IF(D8302-Calculator!$G$24&gt;0,Calculator!$G$24,D8302),0))</f>
        <v>0</v>
      </c>
      <c r="F8302" s="29">
        <f ca="1">IF(E8302&gt;0,D8302*Calculator!$G$22/12,0)</f>
        <v>0</v>
      </c>
      <c r="G8302" s="29">
        <f ca="1">IF(E8302&gt;0,(IFERROR(-PMT(Calculator!$G$22/12,Calculator!$G$23*12,Calculator!$G$20),0))-F8302,0)</f>
        <v>0</v>
      </c>
      <c r="H8302" s="29">
        <f t="shared" ca="1" si="520"/>
        <v>0</v>
      </c>
      <c r="I8302" s="29">
        <f t="shared" ca="1" si="518"/>
        <v>0</v>
      </c>
      <c r="J8302" s="30">
        <f>Calculator!$G$40</f>
        <v>6.5000000000000002E-2</v>
      </c>
      <c r="K8302" s="29">
        <f ca="1">IF(C8302&gt;=Calculator!$G$27,IF(DAY($C8302)=1,Calculator!$G$34/2,IF(DAY($C8302)=15,Calculator!$G$34/2,0)),0)</f>
        <v>0</v>
      </c>
      <c r="L8302" s="29">
        <f ca="1">IF(DAY($C8302)=28,IF(H8302=0,0,Calculator!$G$35),0)</f>
        <v>0</v>
      </c>
      <c r="M8302" s="29">
        <f ca="1">IF(I8302&gt;0,IF(DAY($C8302)=1,SUM(INDIRECT("I"&amp;(ROW(C8301)-DAY(C8301))):I8301),0),0)</f>
        <v>0</v>
      </c>
      <c r="N8302" s="29">
        <f ca="1">IF(C8302&lt;Calculator!$G$27,0,IF(C8302=Calculator!$G$27,Calculator!$G$39,IF(H8302-K8302&lt;=0,IF(D8302&gt;Calculator!$G$39,IF(H8302-K8302+E8302+L8302+M8302+Calculator!$G$39&gt;Calculator!$G$39,Calculator!$G$39-(H8302+E8302+L8302+M8302-K8302),Calculator!$G$39),D8302),0)))</f>
        <v>0</v>
      </c>
    </row>
    <row r="8303" spans="1:14" ht="15.75" thickBot="1">
      <c r="A8303" s="33" t="str">
        <f ca="1">IF(C8303=Calculator!$H$27,"F",IF(Daily!D8303+Daily!H8303=0,IF(D8302+H8302&gt;0,"L",""),""))</f>
        <v/>
      </c>
      <c r="B8303" s="34">
        <v>8302</v>
      </c>
      <c r="C8303" s="19">
        <f t="shared" ca="1" si="517"/>
        <v>54232</v>
      </c>
      <c r="D8303" s="29">
        <f t="shared" ca="1" si="519"/>
        <v>0</v>
      </c>
      <c r="E8303" s="29">
        <f ca="1">IF(C8303&lt;Calculator!$D$26,0,IF(DAY($C8303)=1,IF(D8303-Calculator!$G$24&gt;0,Calculator!$G$24,D8303),0))</f>
        <v>0</v>
      </c>
      <c r="F8303" s="29">
        <f ca="1">IF(E8303&gt;0,D8303*Calculator!$G$22/12,0)</f>
        <v>0</v>
      </c>
      <c r="G8303" s="29">
        <f ca="1">IF(E8303&gt;0,(IFERROR(-PMT(Calculator!$G$22/12,Calculator!$G$23*12,Calculator!$G$20),0))-F8303,0)</f>
        <v>0</v>
      </c>
      <c r="H8303" s="29">
        <f t="shared" ca="1" si="520"/>
        <v>0</v>
      </c>
      <c r="I8303" s="29">
        <f t="shared" ca="1" si="518"/>
        <v>0</v>
      </c>
      <c r="J8303" s="30">
        <f>Calculator!$G$40</f>
        <v>6.5000000000000002E-2</v>
      </c>
      <c r="K8303" s="29">
        <f ca="1">IF(C8303&gt;=Calculator!$G$27,IF(DAY($C8303)=1,Calculator!$G$34/2,IF(DAY($C8303)=15,Calculator!$G$34/2,0)),0)</f>
        <v>0</v>
      </c>
      <c r="L8303" s="29">
        <f ca="1">IF(DAY($C8303)=28,IF(H8303=0,0,Calculator!$G$35),0)</f>
        <v>0</v>
      </c>
      <c r="M8303" s="29">
        <f ca="1">IF(I8303&gt;0,IF(DAY($C8303)=1,SUM(INDIRECT("I"&amp;(ROW(C8302)-DAY(C8302))):I8302),0),0)</f>
        <v>0</v>
      </c>
      <c r="N8303" s="29">
        <f ca="1">IF(C8303&lt;Calculator!$G$27,0,IF(C8303=Calculator!$G$27,Calculator!$G$39,IF(H8303-K8303&lt;=0,IF(D8303&gt;Calculator!$G$39,IF(H8303-K8303+E8303+L8303+M8303+Calculator!$G$39&gt;Calculator!$G$39,Calculator!$G$39-(H8303+E8303+L8303+M8303-K8303),Calculator!$G$39),D8303),0)))</f>
        <v>0</v>
      </c>
    </row>
    <row r="8304" spans="1:14" ht="15.75" thickBot="1">
      <c r="A8304" s="33" t="str">
        <f ca="1">IF(C8304=Calculator!$H$27,"F",IF(Daily!D8304+Daily!H8304=0,IF(D8303+H8303&gt;0,"L",""),""))</f>
        <v/>
      </c>
      <c r="B8304" s="34">
        <v>8303</v>
      </c>
      <c r="C8304" s="19">
        <f t="shared" ca="1" si="517"/>
        <v>54233</v>
      </c>
      <c r="D8304" s="29">
        <f t="shared" ca="1" si="519"/>
        <v>0</v>
      </c>
      <c r="E8304" s="29">
        <f ca="1">IF(C8304&lt;Calculator!$D$26,0,IF(DAY($C8304)=1,IF(D8304-Calculator!$G$24&gt;0,Calculator!$G$24,D8304),0))</f>
        <v>0</v>
      </c>
      <c r="F8304" s="29">
        <f ca="1">IF(E8304&gt;0,D8304*Calculator!$G$22/12,0)</f>
        <v>0</v>
      </c>
      <c r="G8304" s="29">
        <f ca="1">IF(E8304&gt;0,(IFERROR(-PMT(Calculator!$G$22/12,Calculator!$G$23*12,Calculator!$G$20),0))-F8304,0)</f>
        <v>0</v>
      </c>
      <c r="H8304" s="29">
        <f t="shared" ca="1" si="520"/>
        <v>0</v>
      </c>
      <c r="I8304" s="29">
        <f t="shared" ca="1" si="518"/>
        <v>0</v>
      </c>
      <c r="J8304" s="30">
        <f>Calculator!$G$40</f>
        <v>6.5000000000000002E-2</v>
      </c>
      <c r="K8304" s="29">
        <f ca="1">IF(C8304&gt;=Calculator!$G$27,IF(DAY($C8304)=1,Calculator!$G$34/2,IF(DAY($C8304)=15,Calculator!$G$34/2,0)),0)</f>
        <v>0</v>
      </c>
      <c r="L8304" s="29">
        <f ca="1">IF(DAY($C8304)=28,IF(H8304=0,0,Calculator!$G$35),0)</f>
        <v>0</v>
      </c>
      <c r="M8304" s="29">
        <f ca="1">IF(I8304&gt;0,IF(DAY($C8304)=1,SUM(INDIRECT("I"&amp;(ROW(C8303)-DAY(C8303))):I8303),0),0)</f>
        <v>0</v>
      </c>
      <c r="N8304" s="29">
        <f ca="1">IF(C8304&lt;Calculator!$G$27,0,IF(C8304=Calculator!$G$27,Calculator!$G$39,IF(H8304-K8304&lt;=0,IF(D8304&gt;Calculator!$G$39,IF(H8304-K8304+E8304+L8304+M8304+Calculator!$G$39&gt;Calculator!$G$39,Calculator!$G$39-(H8304+E8304+L8304+M8304-K8304),Calculator!$G$39),D8304),0)))</f>
        <v>0</v>
      </c>
    </row>
    <row r="8305" spans="1:14" ht="15.75" thickBot="1">
      <c r="A8305" s="33" t="str">
        <f ca="1">IF(C8305=Calculator!$H$27,"F",IF(Daily!D8305+Daily!H8305=0,IF(D8304+H8304&gt;0,"L",""),""))</f>
        <v/>
      </c>
      <c r="B8305" s="34">
        <v>8304</v>
      </c>
      <c r="C8305" s="19">
        <f t="shared" ca="1" si="517"/>
        <v>54234</v>
      </c>
      <c r="D8305" s="29">
        <f t="shared" ca="1" si="519"/>
        <v>0</v>
      </c>
      <c r="E8305" s="29">
        <f ca="1">IF(C8305&lt;Calculator!$D$26,0,IF(DAY($C8305)=1,IF(D8305-Calculator!$G$24&gt;0,Calculator!$G$24,D8305),0))</f>
        <v>0</v>
      </c>
      <c r="F8305" s="29">
        <f ca="1">IF(E8305&gt;0,D8305*Calculator!$G$22/12,0)</f>
        <v>0</v>
      </c>
      <c r="G8305" s="29">
        <f ca="1">IF(E8305&gt;0,(IFERROR(-PMT(Calculator!$G$22/12,Calculator!$G$23*12,Calculator!$G$20),0))-F8305,0)</f>
        <v>0</v>
      </c>
      <c r="H8305" s="29">
        <f t="shared" ca="1" si="520"/>
        <v>0</v>
      </c>
      <c r="I8305" s="29">
        <f t="shared" ca="1" si="518"/>
        <v>0</v>
      </c>
      <c r="J8305" s="30">
        <f>Calculator!$G$40</f>
        <v>6.5000000000000002E-2</v>
      </c>
      <c r="K8305" s="29">
        <f ca="1">IF(C8305&gt;=Calculator!$G$27,IF(DAY($C8305)=1,Calculator!$G$34/2,IF(DAY($C8305)=15,Calculator!$G$34/2,0)),0)</f>
        <v>0</v>
      </c>
      <c r="L8305" s="29">
        <f ca="1">IF(DAY($C8305)=28,IF(H8305=0,0,Calculator!$G$35),0)</f>
        <v>0</v>
      </c>
      <c r="M8305" s="29">
        <f ca="1">IF(I8305&gt;0,IF(DAY($C8305)=1,SUM(INDIRECT("I"&amp;(ROW(C8304)-DAY(C8304))):I8304),0),0)</f>
        <v>0</v>
      </c>
      <c r="N8305" s="29">
        <f ca="1">IF(C8305&lt;Calculator!$G$27,0,IF(C8305=Calculator!$G$27,Calculator!$G$39,IF(H8305-K8305&lt;=0,IF(D8305&gt;Calculator!$G$39,IF(H8305-K8305+E8305+L8305+M8305+Calculator!$G$39&gt;Calculator!$G$39,Calculator!$G$39-(H8305+E8305+L8305+M8305-K8305),Calculator!$G$39),D8305),0)))</f>
        <v>0</v>
      </c>
    </row>
    <row r="8306" spans="1:14" ht="15.75" thickBot="1">
      <c r="A8306" s="33" t="str">
        <f ca="1">IF(C8306=Calculator!$H$27,"F",IF(Daily!D8306+Daily!H8306=0,IF(D8305+H8305&gt;0,"L",""),""))</f>
        <v/>
      </c>
      <c r="B8306" s="34">
        <v>8305</v>
      </c>
      <c r="C8306" s="19">
        <f t="shared" ca="1" si="517"/>
        <v>54235</v>
      </c>
      <c r="D8306" s="29">
        <f t="shared" ca="1" si="519"/>
        <v>0</v>
      </c>
      <c r="E8306" s="29">
        <f ca="1">IF(C8306&lt;Calculator!$D$26,0,IF(DAY($C8306)=1,IF(D8306-Calculator!$G$24&gt;0,Calculator!$G$24,D8306),0))</f>
        <v>0</v>
      </c>
      <c r="F8306" s="29">
        <f ca="1">IF(E8306&gt;0,D8306*Calculator!$G$22/12,0)</f>
        <v>0</v>
      </c>
      <c r="G8306" s="29">
        <f ca="1">IF(E8306&gt;0,(IFERROR(-PMT(Calculator!$G$22/12,Calculator!$G$23*12,Calculator!$G$20),0))-F8306,0)</f>
        <v>0</v>
      </c>
      <c r="H8306" s="29">
        <f t="shared" ca="1" si="520"/>
        <v>0</v>
      </c>
      <c r="I8306" s="29">
        <f t="shared" ca="1" si="518"/>
        <v>0</v>
      </c>
      <c r="J8306" s="30">
        <f>Calculator!$G$40</f>
        <v>6.5000000000000002E-2</v>
      </c>
      <c r="K8306" s="29">
        <f ca="1">IF(C8306&gt;=Calculator!$G$27,IF(DAY($C8306)=1,Calculator!$G$34/2,IF(DAY($C8306)=15,Calculator!$G$34/2,0)),0)</f>
        <v>0</v>
      </c>
      <c r="L8306" s="29">
        <f ca="1">IF(DAY($C8306)=28,IF(H8306=0,0,Calculator!$G$35),0)</f>
        <v>0</v>
      </c>
      <c r="M8306" s="29">
        <f ca="1">IF(I8306&gt;0,IF(DAY($C8306)=1,SUM(INDIRECT("I"&amp;(ROW(C8305)-DAY(C8305))):I8305),0),0)</f>
        <v>0</v>
      </c>
      <c r="N8306" s="29">
        <f ca="1">IF(C8306&lt;Calculator!$G$27,0,IF(C8306=Calculator!$G$27,Calculator!$G$39,IF(H8306-K8306&lt;=0,IF(D8306&gt;Calculator!$G$39,IF(H8306-K8306+E8306+L8306+M8306+Calculator!$G$39&gt;Calculator!$G$39,Calculator!$G$39-(H8306+E8306+L8306+M8306-K8306),Calculator!$G$39),D8306),0)))</f>
        <v>0</v>
      </c>
    </row>
    <row r="8307" spans="1:14" ht="15.75" thickBot="1">
      <c r="A8307" s="33" t="str">
        <f ca="1">IF(C8307=Calculator!$H$27,"F",IF(Daily!D8307+Daily!H8307=0,IF(D8306+H8306&gt;0,"L",""),""))</f>
        <v/>
      </c>
      <c r="B8307" s="34">
        <v>8306</v>
      </c>
      <c r="C8307" s="19">
        <f t="shared" ca="1" si="517"/>
        <v>54236</v>
      </c>
      <c r="D8307" s="29">
        <f t="shared" ca="1" si="519"/>
        <v>0</v>
      </c>
      <c r="E8307" s="29">
        <f ca="1">IF(C8307&lt;Calculator!$D$26,0,IF(DAY($C8307)=1,IF(D8307-Calculator!$G$24&gt;0,Calculator!$G$24,D8307),0))</f>
        <v>0</v>
      </c>
      <c r="F8307" s="29">
        <f ca="1">IF(E8307&gt;0,D8307*Calculator!$G$22/12,0)</f>
        <v>0</v>
      </c>
      <c r="G8307" s="29">
        <f ca="1">IF(E8307&gt;0,(IFERROR(-PMT(Calculator!$G$22/12,Calculator!$G$23*12,Calculator!$G$20),0))-F8307,0)</f>
        <v>0</v>
      </c>
      <c r="H8307" s="29">
        <f t="shared" ca="1" si="520"/>
        <v>0</v>
      </c>
      <c r="I8307" s="29">
        <f t="shared" ca="1" si="518"/>
        <v>0</v>
      </c>
      <c r="J8307" s="30">
        <f>Calculator!$G$40</f>
        <v>6.5000000000000002E-2</v>
      </c>
      <c r="K8307" s="29">
        <f ca="1">IF(C8307&gt;=Calculator!$G$27,IF(DAY($C8307)=1,Calculator!$G$34/2,IF(DAY($C8307)=15,Calculator!$G$34/2,0)),0)</f>
        <v>0</v>
      </c>
      <c r="L8307" s="29">
        <f ca="1">IF(DAY($C8307)=28,IF(H8307=0,0,Calculator!$G$35),0)</f>
        <v>0</v>
      </c>
      <c r="M8307" s="29">
        <f ca="1">IF(I8307&gt;0,IF(DAY($C8307)=1,SUM(INDIRECT("I"&amp;(ROW(C8306)-DAY(C8306))):I8306),0),0)</f>
        <v>0</v>
      </c>
      <c r="N8307" s="29">
        <f ca="1">IF(C8307&lt;Calculator!$G$27,0,IF(C8307=Calculator!$G$27,Calculator!$G$39,IF(H8307-K8307&lt;=0,IF(D8307&gt;Calculator!$G$39,IF(H8307-K8307+E8307+L8307+M8307+Calculator!$G$39&gt;Calculator!$G$39,Calculator!$G$39-(H8307+E8307+L8307+M8307-K8307),Calculator!$G$39),D8307),0)))</f>
        <v>0</v>
      </c>
    </row>
    <row r="8308" spans="1:14" ht="15.75" thickBot="1">
      <c r="A8308" s="33" t="str">
        <f ca="1">IF(C8308=Calculator!$H$27,"F",IF(Daily!D8308+Daily!H8308=0,IF(D8307+H8307&gt;0,"L",""),""))</f>
        <v/>
      </c>
      <c r="B8308" s="34">
        <v>8307</v>
      </c>
      <c r="C8308" s="19">
        <f t="shared" ca="1" si="517"/>
        <v>54237</v>
      </c>
      <c r="D8308" s="29">
        <f t="shared" ca="1" si="519"/>
        <v>0</v>
      </c>
      <c r="E8308" s="29">
        <f ca="1">IF(C8308&lt;Calculator!$D$26,0,IF(DAY($C8308)=1,IF(D8308-Calculator!$G$24&gt;0,Calculator!$G$24,D8308),0))</f>
        <v>0</v>
      </c>
      <c r="F8308" s="29">
        <f ca="1">IF(E8308&gt;0,D8308*Calculator!$G$22/12,0)</f>
        <v>0</v>
      </c>
      <c r="G8308" s="29">
        <f ca="1">IF(E8308&gt;0,(IFERROR(-PMT(Calculator!$G$22/12,Calculator!$G$23*12,Calculator!$G$20),0))-F8308,0)</f>
        <v>0</v>
      </c>
      <c r="H8308" s="29">
        <f t="shared" ca="1" si="520"/>
        <v>0</v>
      </c>
      <c r="I8308" s="29">
        <f t="shared" ca="1" si="518"/>
        <v>0</v>
      </c>
      <c r="J8308" s="30">
        <f>Calculator!$G$40</f>
        <v>6.5000000000000002E-2</v>
      </c>
      <c r="K8308" s="29">
        <f ca="1">IF(C8308&gt;=Calculator!$G$27,IF(DAY($C8308)=1,Calculator!$G$34/2,IF(DAY($C8308)=15,Calculator!$G$34/2,0)),0)</f>
        <v>0</v>
      </c>
      <c r="L8308" s="29">
        <f ca="1">IF(DAY($C8308)=28,IF(H8308=0,0,Calculator!$G$35),0)</f>
        <v>0</v>
      </c>
      <c r="M8308" s="29">
        <f ca="1">IF(I8308&gt;0,IF(DAY($C8308)=1,SUM(INDIRECT("I"&amp;(ROW(C8307)-DAY(C8307))):I8307),0),0)</f>
        <v>0</v>
      </c>
      <c r="N8308" s="29">
        <f ca="1">IF(C8308&lt;Calculator!$G$27,0,IF(C8308=Calculator!$G$27,Calculator!$G$39,IF(H8308-K8308&lt;=0,IF(D8308&gt;Calculator!$G$39,IF(H8308-K8308+E8308+L8308+M8308+Calculator!$G$39&gt;Calculator!$G$39,Calculator!$G$39-(H8308+E8308+L8308+M8308-K8308),Calculator!$G$39),D8308),0)))</f>
        <v>0</v>
      </c>
    </row>
    <row r="8309" spans="1:14" ht="15.75" thickBot="1">
      <c r="A8309" s="33" t="str">
        <f ca="1">IF(C8309=Calculator!$H$27,"F",IF(Daily!D8309+Daily!H8309=0,IF(D8308+H8308&gt;0,"L",""),""))</f>
        <v/>
      </c>
      <c r="B8309" s="34">
        <v>8308</v>
      </c>
      <c r="C8309" s="19">
        <f t="shared" ca="1" si="517"/>
        <v>54238</v>
      </c>
      <c r="D8309" s="29">
        <f t="shared" ca="1" si="519"/>
        <v>0</v>
      </c>
      <c r="E8309" s="29">
        <f ca="1">IF(C8309&lt;Calculator!$D$26,0,IF(DAY($C8309)=1,IF(D8309-Calculator!$G$24&gt;0,Calculator!$G$24,D8309),0))</f>
        <v>0</v>
      </c>
      <c r="F8309" s="29">
        <f ca="1">IF(E8309&gt;0,D8309*Calculator!$G$22/12,0)</f>
        <v>0</v>
      </c>
      <c r="G8309" s="29">
        <f ca="1">IF(E8309&gt;0,(IFERROR(-PMT(Calculator!$G$22/12,Calculator!$G$23*12,Calculator!$G$20),0))-F8309,0)</f>
        <v>0</v>
      </c>
      <c r="H8309" s="29">
        <f t="shared" ca="1" si="520"/>
        <v>0</v>
      </c>
      <c r="I8309" s="29">
        <f t="shared" ca="1" si="518"/>
        <v>0</v>
      </c>
      <c r="J8309" s="30">
        <f>Calculator!$G$40</f>
        <v>6.5000000000000002E-2</v>
      </c>
      <c r="K8309" s="29">
        <f ca="1">IF(C8309&gt;=Calculator!$G$27,IF(DAY($C8309)=1,Calculator!$G$34/2,IF(DAY($C8309)=15,Calculator!$G$34/2,0)),0)</f>
        <v>0</v>
      </c>
      <c r="L8309" s="29">
        <f ca="1">IF(DAY($C8309)=28,IF(H8309=0,0,Calculator!$G$35),0)</f>
        <v>0</v>
      </c>
      <c r="M8309" s="29">
        <f ca="1">IF(I8309&gt;0,IF(DAY($C8309)=1,SUM(INDIRECT("I"&amp;(ROW(C8308)-DAY(C8308))):I8308),0),0)</f>
        <v>0</v>
      </c>
      <c r="N8309" s="29">
        <f ca="1">IF(C8309&lt;Calculator!$G$27,0,IF(C8309=Calculator!$G$27,Calculator!$G$39,IF(H8309-K8309&lt;=0,IF(D8309&gt;Calculator!$G$39,IF(H8309-K8309+E8309+L8309+M8309+Calculator!$G$39&gt;Calculator!$G$39,Calculator!$G$39-(H8309+E8309+L8309+M8309-K8309),Calculator!$G$39),D8309),0)))</f>
        <v>0</v>
      </c>
    </row>
    <row r="8310" spans="1:14" ht="15.75" thickBot="1">
      <c r="A8310" s="33" t="str">
        <f ca="1">IF(C8310=Calculator!$H$27,"F",IF(Daily!D8310+Daily!H8310=0,IF(D8309+H8309&gt;0,"L",""),""))</f>
        <v/>
      </c>
      <c r="B8310" s="34">
        <v>8309</v>
      </c>
      <c r="C8310" s="19">
        <f t="shared" ca="1" si="517"/>
        <v>54239</v>
      </c>
      <c r="D8310" s="29">
        <f t="shared" ca="1" si="519"/>
        <v>0</v>
      </c>
      <c r="E8310" s="29">
        <f ca="1">IF(C8310&lt;Calculator!$D$26,0,IF(DAY($C8310)=1,IF(D8310-Calculator!$G$24&gt;0,Calculator!$G$24,D8310),0))</f>
        <v>0</v>
      </c>
      <c r="F8310" s="29">
        <f ca="1">IF(E8310&gt;0,D8310*Calculator!$G$22/12,0)</f>
        <v>0</v>
      </c>
      <c r="G8310" s="29">
        <f ca="1">IF(E8310&gt;0,(IFERROR(-PMT(Calculator!$G$22/12,Calculator!$G$23*12,Calculator!$G$20),0))-F8310,0)</f>
        <v>0</v>
      </c>
      <c r="H8310" s="29">
        <f t="shared" ca="1" si="520"/>
        <v>0</v>
      </c>
      <c r="I8310" s="29">
        <f t="shared" ca="1" si="518"/>
        <v>0</v>
      </c>
      <c r="J8310" s="30">
        <f>Calculator!$G$40</f>
        <v>6.5000000000000002E-2</v>
      </c>
      <c r="K8310" s="29">
        <f ca="1">IF(C8310&gt;=Calculator!$G$27,IF(DAY($C8310)=1,Calculator!$G$34/2,IF(DAY($C8310)=15,Calculator!$G$34/2,0)),0)</f>
        <v>0</v>
      </c>
      <c r="L8310" s="29">
        <f ca="1">IF(DAY($C8310)=28,IF(H8310=0,0,Calculator!$G$35),0)</f>
        <v>0</v>
      </c>
      <c r="M8310" s="29">
        <f ca="1">IF(I8310&gt;0,IF(DAY($C8310)=1,SUM(INDIRECT("I"&amp;(ROW(C8309)-DAY(C8309))):I8309),0),0)</f>
        <v>0</v>
      </c>
      <c r="N8310" s="29">
        <f ca="1">IF(C8310&lt;Calculator!$G$27,0,IF(C8310=Calculator!$G$27,Calculator!$G$39,IF(H8310-K8310&lt;=0,IF(D8310&gt;Calculator!$G$39,IF(H8310-K8310+E8310+L8310+M8310+Calculator!$G$39&gt;Calculator!$G$39,Calculator!$G$39-(H8310+E8310+L8310+M8310-K8310),Calculator!$G$39),D8310),0)))</f>
        <v>0</v>
      </c>
    </row>
    <row r="8311" spans="1:14" ht="15.75" thickBot="1">
      <c r="A8311" s="33" t="str">
        <f ca="1">IF(C8311=Calculator!$H$27,"F",IF(Daily!D8311+Daily!H8311=0,IF(D8310+H8310&gt;0,"L",""),""))</f>
        <v/>
      </c>
      <c r="B8311" s="34">
        <v>8310</v>
      </c>
      <c r="C8311" s="19">
        <f t="shared" ca="1" si="517"/>
        <v>54240</v>
      </c>
      <c r="D8311" s="29">
        <f t="shared" ca="1" si="519"/>
        <v>0</v>
      </c>
      <c r="E8311" s="29">
        <f ca="1">IF(C8311&lt;Calculator!$D$26,0,IF(DAY($C8311)=1,IF(D8311-Calculator!$G$24&gt;0,Calculator!$G$24,D8311),0))</f>
        <v>0</v>
      </c>
      <c r="F8311" s="29">
        <f ca="1">IF(E8311&gt;0,D8311*Calculator!$G$22/12,0)</f>
        <v>0</v>
      </c>
      <c r="G8311" s="29">
        <f ca="1">IF(E8311&gt;0,(IFERROR(-PMT(Calculator!$G$22/12,Calculator!$G$23*12,Calculator!$G$20),0))-F8311,0)</f>
        <v>0</v>
      </c>
      <c r="H8311" s="29">
        <f t="shared" ca="1" si="520"/>
        <v>0</v>
      </c>
      <c r="I8311" s="29">
        <f t="shared" ca="1" si="518"/>
        <v>0</v>
      </c>
      <c r="J8311" s="30">
        <f>Calculator!$G$40</f>
        <v>6.5000000000000002E-2</v>
      </c>
      <c r="K8311" s="29">
        <f ca="1">IF(C8311&gt;=Calculator!$G$27,IF(DAY($C8311)=1,Calculator!$G$34/2,IF(DAY($C8311)=15,Calculator!$G$34/2,0)),0)</f>
        <v>4500</v>
      </c>
      <c r="L8311" s="29">
        <f ca="1">IF(DAY($C8311)=28,IF(H8311=0,0,Calculator!$G$35),0)</f>
        <v>0</v>
      </c>
      <c r="M8311" s="29">
        <f ca="1">IF(I8311&gt;0,IF(DAY($C8311)=1,SUM(INDIRECT("I"&amp;(ROW(C8310)-DAY(C8310))):I8310),0),0)</f>
        <v>0</v>
      </c>
      <c r="N8311" s="29">
        <f ca="1">IF(C8311&lt;Calculator!$G$27,0,IF(C8311=Calculator!$G$27,Calculator!$G$39,IF(H8311-K8311&lt;=0,IF(D8311&gt;Calculator!$G$39,IF(H8311-K8311+E8311+L8311+M8311+Calculator!$G$39&gt;Calculator!$G$39,Calculator!$G$39-(H8311+E8311+L8311+M8311-K8311),Calculator!$G$39),D8311),0)))</f>
        <v>0</v>
      </c>
    </row>
    <row r="8312" spans="1:14" ht="15.75" thickBot="1">
      <c r="A8312" s="33" t="str">
        <f ca="1">IF(C8312=Calculator!$H$27,"F",IF(Daily!D8312+Daily!H8312=0,IF(D8311+H8311&gt;0,"L",""),""))</f>
        <v/>
      </c>
      <c r="B8312" s="34">
        <v>8311</v>
      </c>
      <c r="C8312" s="19">
        <f t="shared" ca="1" si="517"/>
        <v>54241</v>
      </c>
      <c r="D8312" s="29">
        <f t="shared" ca="1" si="519"/>
        <v>0</v>
      </c>
      <c r="E8312" s="29">
        <f ca="1">IF(C8312&lt;Calculator!$D$26,0,IF(DAY($C8312)=1,IF(D8312-Calculator!$G$24&gt;0,Calculator!$G$24,D8312),0))</f>
        <v>0</v>
      </c>
      <c r="F8312" s="29">
        <f ca="1">IF(E8312&gt;0,D8312*Calculator!$G$22/12,0)</f>
        <v>0</v>
      </c>
      <c r="G8312" s="29">
        <f ca="1">IF(E8312&gt;0,(IFERROR(-PMT(Calculator!$G$22/12,Calculator!$G$23*12,Calculator!$G$20),0))-F8312,0)</f>
        <v>0</v>
      </c>
      <c r="H8312" s="29">
        <f t="shared" ca="1" si="520"/>
        <v>0</v>
      </c>
      <c r="I8312" s="29">
        <f t="shared" ca="1" si="518"/>
        <v>0</v>
      </c>
      <c r="J8312" s="30">
        <f>Calculator!$G$40</f>
        <v>6.5000000000000002E-2</v>
      </c>
      <c r="K8312" s="29">
        <f ca="1">IF(C8312&gt;=Calculator!$G$27,IF(DAY($C8312)=1,Calculator!$G$34/2,IF(DAY($C8312)=15,Calculator!$G$34/2,0)),0)</f>
        <v>0</v>
      </c>
      <c r="L8312" s="29">
        <f ca="1">IF(DAY($C8312)=28,IF(H8312=0,0,Calculator!$G$35),0)</f>
        <v>0</v>
      </c>
      <c r="M8312" s="29">
        <f ca="1">IF(I8312&gt;0,IF(DAY($C8312)=1,SUM(INDIRECT("I"&amp;(ROW(C8311)-DAY(C8311))):I8311),0),0)</f>
        <v>0</v>
      </c>
      <c r="N8312" s="29">
        <f ca="1">IF(C8312&lt;Calculator!$G$27,0,IF(C8312=Calculator!$G$27,Calculator!$G$39,IF(H8312-K8312&lt;=0,IF(D8312&gt;Calculator!$G$39,IF(H8312-K8312+E8312+L8312+M8312+Calculator!$G$39&gt;Calculator!$G$39,Calculator!$G$39-(H8312+E8312+L8312+M8312-K8312),Calculator!$G$39),D8312),0)))</f>
        <v>0</v>
      </c>
    </row>
    <row r="8313" spans="1:14" ht="15.75" thickBot="1">
      <c r="A8313" s="33" t="str">
        <f ca="1">IF(C8313=Calculator!$H$27,"F",IF(Daily!D8313+Daily!H8313=0,IF(D8312+H8312&gt;0,"L",""),""))</f>
        <v/>
      </c>
      <c r="B8313" s="34">
        <v>8312</v>
      </c>
      <c r="C8313" s="19">
        <f t="shared" ca="1" si="517"/>
        <v>54242</v>
      </c>
      <c r="D8313" s="29">
        <f t="shared" ca="1" si="519"/>
        <v>0</v>
      </c>
      <c r="E8313" s="29">
        <f ca="1">IF(C8313&lt;Calculator!$D$26,0,IF(DAY($C8313)=1,IF(D8313-Calculator!$G$24&gt;0,Calculator!$G$24,D8313),0))</f>
        <v>0</v>
      </c>
      <c r="F8313" s="29">
        <f ca="1">IF(E8313&gt;0,D8313*Calculator!$G$22/12,0)</f>
        <v>0</v>
      </c>
      <c r="G8313" s="29">
        <f ca="1">IF(E8313&gt;0,(IFERROR(-PMT(Calculator!$G$22/12,Calculator!$G$23*12,Calculator!$G$20),0))-F8313,0)</f>
        <v>0</v>
      </c>
      <c r="H8313" s="29">
        <f t="shared" ca="1" si="520"/>
        <v>0</v>
      </c>
      <c r="I8313" s="29">
        <f t="shared" ca="1" si="518"/>
        <v>0</v>
      </c>
      <c r="J8313" s="30">
        <f>Calculator!$G$40</f>
        <v>6.5000000000000002E-2</v>
      </c>
      <c r="K8313" s="29">
        <f ca="1">IF(C8313&gt;=Calculator!$G$27,IF(DAY($C8313)=1,Calculator!$G$34/2,IF(DAY($C8313)=15,Calculator!$G$34/2,0)),0)</f>
        <v>0</v>
      </c>
      <c r="L8313" s="29">
        <f ca="1">IF(DAY($C8313)=28,IF(H8313=0,0,Calculator!$G$35),0)</f>
        <v>0</v>
      </c>
      <c r="M8313" s="29">
        <f ca="1">IF(I8313&gt;0,IF(DAY($C8313)=1,SUM(INDIRECT("I"&amp;(ROW(C8312)-DAY(C8312))):I8312),0),0)</f>
        <v>0</v>
      </c>
      <c r="N8313" s="29">
        <f ca="1">IF(C8313&lt;Calculator!$G$27,0,IF(C8313=Calculator!$G$27,Calculator!$G$39,IF(H8313-K8313&lt;=0,IF(D8313&gt;Calculator!$G$39,IF(H8313-K8313+E8313+L8313+M8313+Calculator!$G$39&gt;Calculator!$G$39,Calculator!$G$39-(H8313+E8313+L8313+M8313-K8313),Calculator!$G$39),D8313),0)))</f>
        <v>0</v>
      </c>
    </row>
    <row r="8314" spans="1:14" ht="15.75" thickBot="1">
      <c r="A8314" s="33" t="str">
        <f ca="1">IF(C8314=Calculator!$H$27,"F",IF(Daily!D8314+Daily!H8314=0,IF(D8313+H8313&gt;0,"L",""),""))</f>
        <v/>
      </c>
      <c r="B8314" s="34">
        <v>8313</v>
      </c>
      <c r="C8314" s="19">
        <f t="shared" ca="1" si="517"/>
        <v>54243</v>
      </c>
      <c r="D8314" s="29">
        <f t="shared" ca="1" si="519"/>
        <v>0</v>
      </c>
      <c r="E8314" s="29">
        <f ca="1">IF(C8314&lt;Calculator!$D$26,0,IF(DAY($C8314)=1,IF(D8314-Calculator!$G$24&gt;0,Calculator!$G$24,D8314),0))</f>
        <v>0</v>
      </c>
      <c r="F8314" s="29">
        <f ca="1">IF(E8314&gt;0,D8314*Calculator!$G$22/12,0)</f>
        <v>0</v>
      </c>
      <c r="G8314" s="29">
        <f ca="1">IF(E8314&gt;0,(IFERROR(-PMT(Calculator!$G$22/12,Calculator!$G$23*12,Calculator!$G$20),0))-F8314,0)</f>
        <v>0</v>
      </c>
      <c r="H8314" s="29">
        <f t="shared" ca="1" si="520"/>
        <v>0</v>
      </c>
      <c r="I8314" s="29">
        <f t="shared" ca="1" si="518"/>
        <v>0</v>
      </c>
      <c r="J8314" s="30">
        <f>Calculator!$G$40</f>
        <v>6.5000000000000002E-2</v>
      </c>
      <c r="K8314" s="29">
        <f ca="1">IF(C8314&gt;=Calculator!$G$27,IF(DAY($C8314)=1,Calculator!$G$34/2,IF(DAY($C8314)=15,Calculator!$G$34/2,0)),0)</f>
        <v>0</v>
      </c>
      <c r="L8314" s="29">
        <f ca="1">IF(DAY($C8314)=28,IF(H8314=0,0,Calculator!$G$35),0)</f>
        <v>0</v>
      </c>
      <c r="M8314" s="29">
        <f ca="1">IF(I8314&gt;0,IF(DAY($C8314)=1,SUM(INDIRECT("I"&amp;(ROW(C8313)-DAY(C8313))):I8313),0),0)</f>
        <v>0</v>
      </c>
      <c r="N8314" s="29">
        <f ca="1">IF(C8314&lt;Calculator!$G$27,0,IF(C8314=Calculator!$G$27,Calculator!$G$39,IF(H8314-K8314&lt;=0,IF(D8314&gt;Calculator!$G$39,IF(H8314-K8314+E8314+L8314+M8314+Calculator!$G$39&gt;Calculator!$G$39,Calculator!$G$39-(H8314+E8314+L8314+M8314-K8314),Calculator!$G$39),D8314),0)))</f>
        <v>0</v>
      </c>
    </row>
    <row r="8315" spans="1:14" ht="15.75" thickBot="1">
      <c r="A8315" s="33" t="str">
        <f ca="1">IF(C8315=Calculator!$H$27,"F",IF(Daily!D8315+Daily!H8315=0,IF(D8314+H8314&gt;0,"L",""),""))</f>
        <v/>
      </c>
      <c r="B8315" s="34">
        <v>8314</v>
      </c>
      <c r="C8315" s="19">
        <f t="shared" ca="1" si="517"/>
        <v>54244</v>
      </c>
      <c r="D8315" s="29">
        <f t="shared" ca="1" si="519"/>
        <v>0</v>
      </c>
      <c r="E8315" s="29">
        <f ca="1">IF(C8315&lt;Calculator!$D$26,0,IF(DAY($C8315)=1,IF(D8315-Calculator!$G$24&gt;0,Calculator!$G$24,D8315),0))</f>
        <v>0</v>
      </c>
      <c r="F8315" s="29">
        <f ca="1">IF(E8315&gt;0,D8315*Calculator!$G$22/12,0)</f>
        <v>0</v>
      </c>
      <c r="G8315" s="29">
        <f ca="1">IF(E8315&gt;0,(IFERROR(-PMT(Calculator!$G$22/12,Calculator!$G$23*12,Calculator!$G$20),0))-F8315,0)</f>
        <v>0</v>
      </c>
      <c r="H8315" s="29">
        <f t="shared" ca="1" si="520"/>
        <v>0</v>
      </c>
      <c r="I8315" s="29">
        <f t="shared" ca="1" si="518"/>
        <v>0</v>
      </c>
      <c r="J8315" s="30">
        <f>Calculator!$G$40</f>
        <v>6.5000000000000002E-2</v>
      </c>
      <c r="K8315" s="29">
        <f ca="1">IF(C8315&gt;=Calculator!$G$27,IF(DAY($C8315)=1,Calculator!$G$34/2,IF(DAY($C8315)=15,Calculator!$G$34/2,0)),0)</f>
        <v>0</v>
      </c>
      <c r="L8315" s="29">
        <f ca="1">IF(DAY($C8315)=28,IF(H8315=0,0,Calculator!$G$35),0)</f>
        <v>0</v>
      </c>
      <c r="M8315" s="29">
        <f ca="1">IF(I8315&gt;0,IF(DAY($C8315)=1,SUM(INDIRECT("I"&amp;(ROW(C8314)-DAY(C8314))):I8314),0),0)</f>
        <v>0</v>
      </c>
      <c r="N8315" s="29">
        <f ca="1">IF(C8315&lt;Calculator!$G$27,0,IF(C8315=Calculator!$G$27,Calculator!$G$39,IF(H8315-K8315&lt;=0,IF(D8315&gt;Calculator!$G$39,IF(H8315-K8315+E8315+L8315+M8315+Calculator!$G$39&gt;Calculator!$G$39,Calculator!$G$39-(H8315+E8315+L8315+M8315-K8315),Calculator!$G$39),D8315),0)))</f>
        <v>0</v>
      </c>
    </row>
    <row r="8316" spans="1:14" ht="15.75" thickBot="1">
      <c r="A8316" s="33" t="str">
        <f ca="1">IF(C8316=Calculator!$H$27,"F",IF(Daily!D8316+Daily!H8316=0,IF(D8315+H8315&gt;0,"L",""),""))</f>
        <v/>
      </c>
      <c r="B8316" s="34">
        <v>8315</v>
      </c>
      <c r="C8316" s="19">
        <f t="shared" ca="1" si="517"/>
        <v>54245</v>
      </c>
      <c r="D8316" s="29">
        <f t="shared" ca="1" si="519"/>
        <v>0</v>
      </c>
      <c r="E8316" s="29">
        <f ca="1">IF(C8316&lt;Calculator!$D$26,0,IF(DAY($C8316)=1,IF(D8316-Calculator!$G$24&gt;0,Calculator!$G$24,D8316),0))</f>
        <v>0</v>
      </c>
      <c r="F8316" s="29">
        <f ca="1">IF(E8316&gt;0,D8316*Calculator!$G$22/12,0)</f>
        <v>0</v>
      </c>
      <c r="G8316" s="29">
        <f ca="1">IF(E8316&gt;0,(IFERROR(-PMT(Calculator!$G$22/12,Calculator!$G$23*12,Calculator!$G$20),0))-F8316,0)</f>
        <v>0</v>
      </c>
      <c r="H8316" s="29">
        <f t="shared" ca="1" si="520"/>
        <v>0</v>
      </c>
      <c r="I8316" s="29">
        <f t="shared" ca="1" si="518"/>
        <v>0</v>
      </c>
      <c r="J8316" s="30">
        <f>Calculator!$G$40</f>
        <v>6.5000000000000002E-2</v>
      </c>
      <c r="K8316" s="29">
        <f ca="1">IF(C8316&gt;=Calculator!$G$27,IF(DAY($C8316)=1,Calculator!$G$34/2,IF(DAY($C8316)=15,Calculator!$G$34/2,0)),0)</f>
        <v>0</v>
      </c>
      <c r="L8316" s="29">
        <f ca="1">IF(DAY($C8316)=28,IF(H8316=0,0,Calculator!$G$35),0)</f>
        <v>0</v>
      </c>
      <c r="M8316" s="29">
        <f ca="1">IF(I8316&gt;0,IF(DAY($C8316)=1,SUM(INDIRECT("I"&amp;(ROW(C8315)-DAY(C8315))):I8315),0),0)</f>
        <v>0</v>
      </c>
      <c r="N8316" s="29">
        <f ca="1">IF(C8316&lt;Calculator!$G$27,0,IF(C8316=Calculator!$G$27,Calculator!$G$39,IF(H8316-K8316&lt;=0,IF(D8316&gt;Calculator!$G$39,IF(H8316-K8316+E8316+L8316+M8316+Calculator!$G$39&gt;Calculator!$G$39,Calculator!$G$39-(H8316+E8316+L8316+M8316-K8316),Calculator!$G$39),D8316),0)))</f>
        <v>0</v>
      </c>
    </row>
    <row r="8317" spans="1:14" ht="15.75" thickBot="1">
      <c r="A8317" s="33" t="str">
        <f ca="1">IF(C8317=Calculator!$H$27,"F",IF(Daily!D8317+Daily!H8317=0,IF(D8316+H8316&gt;0,"L",""),""))</f>
        <v/>
      </c>
      <c r="B8317" s="34">
        <v>8316</v>
      </c>
      <c r="C8317" s="19">
        <f t="shared" ca="1" si="517"/>
        <v>54246</v>
      </c>
      <c r="D8317" s="29">
        <f t="shared" ca="1" si="519"/>
        <v>0</v>
      </c>
      <c r="E8317" s="29">
        <f ca="1">IF(C8317&lt;Calculator!$D$26,0,IF(DAY($C8317)=1,IF(D8317-Calculator!$G$24&gt;0,Calculator!$G$24,D8317),0))</f>
        <v>0</v>
      </c>
      <c r="F8317" s="29">
        <f ca="1">IF(E8317&gt;0,D8317*Calculator!$G$22/12,0)</f>
        <v>0</v>
      </c>
      <c r="G8317" s="29">
        <f ca="1">IF(E8317&gt;0,(IFERROR(-PMT(Calculator!$G$22/12,Calculator!$G$23*12,Calculator!$G$20),0))-F8317,0)</f>
        <v>0</v>
      </c>
      <c r="H8317" s="29">
        <f t="shared" ca="1" si="520"/>
        <v>0</v>
      </c>
      <c r="I8317" s="29">
        <f t="shared" ca="1" si="518"/>
        <v>0</v>
      </c>
      <c r="J8317" s="30">
        <f>Calculator!$G$40</f>
        <v>6.5000000000000002E-2</v>
      </c>
      <c r="K8317" s="29">
        <f ca="1">IF(C8317&gt;=Calculator!$G$27,IF(DAY($C8317)=1,Calculator!$G$34/2,IF(DAY($C8317)=15,Calculator!$G$34/2,0)),0)</f>
        <v>0</v>
      </c>
      <c r="L8317" s="29">
        <f ca="1">IF(DAY($C8317)=28,IF(H8317=0,0,Calculator!$G$35),0)</f>
        <v>0</v>
      </c>
      <c r="M8317" s="29">
        <f ca="1">IF(I8317&gt;0,IF(DAY($C8317)=1,SUM(INDIRECT("I"&amp;(ROW(C8316)-DAY(C8316))):I8316),0),0)</f>
        <v>0</v>
      </c>
      <c r="N8317" s="29">
        <f ca="1">IF(C8317&lt;Calculator!$G$27,0,IF(C8317=Calculator!$G$27,Calculator!$G$39,IF(H8317-K8317&lt;=0,IF(D8317&gt;Calculator!$G$39,IF(H8317-K8317+E8317+L8317+M8317+Calculator!$G$39&gt;Calculator!$G$39,Calculator!$G$39-(H8317+E8317+L8317+M8317-K8317),Calculator!$G$39),D8317),0)))</f>
        <v>0</v>
      </c>
    </row>
    <row r="8318" spans="1:14" ht="15.75" thickBot="1">
      <c r="A8318" s="33" t="str">
        <f ca="1">IF(C8318=Calculator!$H$27,"F",IF(Daily!D8318+Daily!H8318=0,IF(D8317+H8317&gt;0,"L",""),""))</f>
        <v/>
      </c>
      <c r="B8318" s="34">
        <v>8317</v>
      </c>
      <c r="C8318" s="19">
        <f t="shared" ca="1" si="517"/>
        <v>54247</v>
      </c>
      <c r="D8318" s="29">
        <f t="shared" ca="1" si="519"/>
        <v>0</v>
      </c>
      <c r="E8318" s="29">
        <f ca="1">IF(C8318&lt;Calculator!$D$26,0,IF(DAY($C8318)=1,IF(D8318-Calculator!$G$24&gt;0,Calculator!$G$24,D8318),0))</f>
        <v>0</v>
      </c>
      <c r="F8318" s="29">
        <f ca="1">IF(E8318&gt;0,D8318*Calculator!$G$22/12,0)</f>
        <v>0</v>
      </c>
      <c r="G8318" s="29">
        <f ca="1">IF(E8318&gt;0,(IFERROR(-PMT(Calculator!$G$22/12,Calculator!$G$23*12,Calculator!$G$20),0))-F8318,0)</f>
        <v>0</v>
      </c>
      <c r="H8318" s="29">
        <f t="shared" ca="1" si="520"/>
        <v>0</v>
      </c>
      <c r="I8318" s="29">
        <f t="shared" ca="1" si="518"/>
        <v>0</v>
      </c>
      <c r="J8318" s="30">
        <f>Calculator!$G$40</f>
        <v>6.5000000000000002E-2</v>
      </c>
      <c r="K8318" s="29">
        <f ca="1">IF(C8318&gt;=Calculator!$G$27,IF(DAY($C8318)=1,Calculator!$G$34/2,IF(DAY($C8318)=15,Calculator!$G$34/2,0)),0)</f>
        <v>0</v>
      </c>
      <c r="L8318" s="29">
        <f ca="1">IF(DAY($C8318)=28,IF(H8318=0,0,Calculator!$G$35),0)</f>
        <v>0</v>
      </c>
      <c r="M8318" s="29">
        <f ca="1">IF(I8318&gt;0,IF(DAY($C8318)=1,SUM(INDIRECT("I"&amp;(ROW(C8317)-DAY(C8317))):I8317),0),0)</f>
        <v>0</v>
      </c>
      <c r="N8318" s="29">
        <f ca="1">IF(C8318&lt;Calculator!$G$27,0,IF(C8318=Calculator!$G$27,Calculator!$G$39,IF(H8318-K8318&lt;=0,IF(D8318&gt;Calculator!$G$39,IF(H8318-K8318+E8318+L8318+M8318+Calculator!$G$39&gt;Calculator!$G$39,Calculator!$G$39-(H8318+E8318+L8318+M8318-K8318),Calculator!$G$39),D8318),0)))</f>
        <v>0</v>
      </c>
    </row>
    <row r="8319" spans="1:14" ht="15.75" thickBot="1">
      <c r="A8319" s="33" t="str">
        <f ca="1">IF(C8319=Calculator!$H$27,"F",IF(Daily!D8319+Daily!H8319=0,IF(D8318+H8318&gt;0,"L",""),""))</f>
        <v/>
      </c>
      <c r="B8319" s="34">
        <v>8318</v>
      </c>
      <c r="C8319" s="19">
        <f t="shared" ca="1" si="517"/>
        <v>54248</v>
      </c>
      <c r="D8319" s="29">
        <f t="shared" ca="1" si="519"/>
        <v>0</v>
      </c>
      <c r="E8319" s="29">
        <f ca="1">IF(C8319&lt;Calculator!$D$26,0,IF(DAY($C8319)=1,IF(D8319-Calculator!$G$24&gt;0,Calculator!$G$24,D8319),0))</f>
        <v>0</v>
      </c>
      <c r="F8319" s="29">
        <f ca="1">IF(E8319&gt;0,D8319*Calculator!$G$22/12,0)</f>
        <v>0</v>
      </c>
      <c r="G8319" s="29">
        <f ca="1">IF(E8319&gt;0,(IFERROR(-PMT(Calculator!$G$22/12,Calculator!$G$23*12,Calculator!$G$20),0))-F8319,0)</f>
        <v>0</v>
      </c>
      <c r="H8319" s="29">
        <f t="shared" ca="1" si="520"/>
        <v>0</v>
      </c>
      <c r="I8319" s="29">
        <f t="shared" ca="1" si="518"/>
        <v>0</v>
      </c>
      <c r="J8319" s="30">
        <f>Calculator!$G$40</f>
        <v>6.5000000000000002E-2</v>
      </c>
      <c r="K8319" s="29">
        <f ca="1">IF(C8319&gt;=Calculator!$G$27,IF(DAY($C8319)=1,Calculator!$G$34/2,IF(DAY($C8319)=15,Calculator!$G$34/2,0)),0)</f>
        <v>0</v>
      </c>
      <c r="L8319" s="29">
        <f ca="1">IF(DAY($C8319)=28,IF(H8319=0,0,Calculator!$G$35),0)</f>
        <v>0</v>
      </c>
      <c r="M8319" s="29">
        <f ca="1">IF(I8319&gt;0,IF(DAY($C8319)=1,SUM(INDIRECT("I"&amp;(ROW(C8318)-DAY(C8318))):I8318),0),0)</f>
        <v>0</v>
      </c>
      <c r="N8319" s="29">
        <f ca="1">IF(C8319&lt;Calculator!$G$27,0,IF(C8319=Calculator!$G$27,Calculator!$G$39,IF(H8319-K8319&lt;=0,IF(D8319&gt;Calculator!$G$39,IF(H8319-K8319+E8319+L8319+M8319+Calculator!$G$39&gt;Calculator!$G$39,Calculator!$G$39-(H8319+E8319+L8319+M8319-K8319),Calculator!$G$39),D8319),0)))</f>
        <v>0</v>
      </c>
    </row>
    <row r="8320" spans="1:14" ht="15.75" thickBot="1">
      <c r="A8320" s="33" t="str">
        <f ca="1">IF(C8320=Calculator!$H$27,"F",IF(Daily!D8320+Daily!H8320=0,IF(D8319+H8319&gt;0,"L",""),""))</f>
        <v/>
      </c>
      <c r="B8320" s="34">
        <v>8319</v>
      </c>
      <c r="C8320" s="19">
        <f t="shared" ca="1" si="517"/>
        <v>54249</v>
      </c>
      <c r="D8320" s="29">
        <f t="shared" ca="1" si="519"/>
        <v>0</v>
      </c>
      <c r="E8320" s="29">
        <f ca="1">IF(C8320&lt;Calculator!$D$26,0,IF(DAY($C8320)=1,IF(D8320-Calculator!$G$24&gt;0,Calculator!$G$24,D8320),0))</f>
        <v>0</v>
      </c>
      <c r="F8320" s="29">
        <f ca="1">IF(E8320&gt;0,D8320*Calculator!$G$22/12,0)</f>
        <v>0</v>
      </c>
      <c r="G8320" s="29">
        <f ca="1">IF(E8320&gt;0,(IFERROR(-PMT(Calculator!$G$22/12,Calculator!$G$23*12,Calculator!$G$20),0))-F8320,0)</f>
        <v>0</v>
      </c>
      <c r="H8320" s="29">
        <f t="shared" ca="1" si="520"/>
        <v>0</v>
      </c>
      <c r="I8320" s="29">
        <f t="shared" ca="1" si="518"/>
        <v>0</v>
      </c>
      <c r="J8320" s="30">
        <f>Calculator!$G$40</f>
        <v>6.5000000000000002E-2</v>
      </c>
      <c r="K8320" s="29">
        <f ca="1">IF(C8320&gt;=Calculator!$G$27,IF(DAY($C8320)=1,Calculator!$G$34/2,IF(DAY($C8320)=15,Calculator!$G$34/2,0)),0)</f>
        <v>0</v>
      </c>
      <c r="L8320" s="29">
        <f ca="1">IF(DAY($C8320)=28,IF(H8320=0,0,Calculator!$G$35),0)</f>
        <v>0</v>
      </c>
      <c r="M8320" s="29">
        <f ca="1">IF(I8320&gt;0,IF(DAY($C8320)=1,SUM(INDIRECT("I"&amp;(ROW(C8319)-DAY(C8319))):I8319),0),0)</f>
        <v>0</v>
      </c>
      <c r="N8320" s="29">
        <f ca="1">IF(C8320&lt;Calculator!$G$27,0,IF(C8320=Calculator!$G$27,Calculator!$G$39,IF(H8320-K8320&lt;=0,IF(D8320&gt;Calculator!$G$39,IF(H8320-K8320+E8320+L8320+M8320+Calculator!$G$39&gt;Calculator!$G$39,Calculator!$G$39-(H8320+E8320+L8320+M8320-K8320),Calculator!$G$39),D8320),0)))</f>
        <v>0</v>
      </c>
    </row>
    <row r="8321" spans="1:14" ht="15.75" thickBot="1">
      <c r="A8321" s="33" t="str">
        <f ca="1">IF(C8321=Calculator!$H$27,"F",IF(Daily!D8321+Daily!H8321=0,IF(D8320+H8320&gt;0,"L",""),""))</f>
        <v/>
      </c>
      <c r="B8321" s="34">
        <v>8320</v>
      </c>
      <c r="C8321" s="19">
        <f t="shared" ca="1" si="517"/>
        <v>54250</v>
      </c>
      <c r="D8321" s="29">
        <f t="shared" ca="1" si="519"/>
        <v>0</v>
      </c>
      <c r="E8321" s="29">
        <f ca="1">IF(C8321&lt;Calculator!$D$26,0,IF(DAY($C8321)=1,IF(D8321-Calculator!$G$24&gt;0,Calculator!$G$24,D8321),0))</f>
        <v>0</v>
      </c>
      <c r="F8321" s="29">
        <f ca="1">IF(E8321&gt;0,D8321*Calculator!$G$22/12,0)</f>
        <v>0</v>
      </c>
      <c r="G8321" s="29">
        <f ca="1">IF(E8321&gt;0,(IFERROR(-PMT(Calculator!$G$22/12,Calculator!$G$23*12,Calculator!$G$20),0))-F8321,0)</f>
        <v>0</v>
      </c>
      <c r="H8321" s="29">
        <f t="shared" ca="1" si="520"/>
        <v>0</v>
      </c>
      <c r="I8321" s="29">
        <f t="shared" ca="1" si="518"/>
        <v>0</v>
      </c>
      <c r="J8321" s="30">
        <f>Calculator!$G$40</f>
        <v>6.5000000000000002E-2</v>
      </c>
      <c r="K8321" s="29">
        <f ca="1">IF(C8321&gt;=Calculator!$G$27,IF(DAY($C8321)=1,Calculator!$G$34/2,IF(DAY($C8321)=15,Calculator!$G$34/2,0)),0)</f>
        <v>0</v>
      </c>
      <c r="L8321" s="29">
        <f ca="1">IF(DAY($C8321)=28,IF(H8321=0,0,Calculator!$G$35),0)</f>
        <v>0</v>
      </c>
      <c r="M8321" s="29">
        <f ca="1">IF(I8321&gt;0,IF(DAY($C8321)=1,SUM(INDIRECT("I"&amp;(ROW(C8320)-DAY(C8320))):I8320),0),0)</f>
        <v>0</v>
      </c>
      <c r="N8321" s="29">
        <f ca="1">IF(C8321&lt;Calculator!$G$27,0,IF(C8321=Calculator!$G$27,Calculator!$G$39,IF(H8321-K8321&lt;=0,IF(D8321&gt;Calculator!$G$39,IF(H8321-K8321+E8321+L8321+M8321+Calculator!$G$39&gt;Calculator!$G$39,Calculator!$G$39-(H8321+E8321+L8321+M8321-K8321),Calculator!$G$39),D8321),0)))</f>
        <v>0</v>
      </c>
    </row>
    <row r="8322" spans="1:14" ht="15.75" thickBot="1">
      <c r="A8322" s="33" t="str">
        <f ca="1">IF(C8322=Calculator!$H$27,"F",IF(Daily!D8322+Daily!H8322=0,IF(D8321+H8321&gt;0,"L",""),""))</f>
        <v/>
      </c>
      <c r="B8322" s="34">
        <v>8321</v>
      </c>
      <c r="C8322" s="19">
        <f t="shared" ca="1" si="517"/>
        <v>54251</v>
      </c>
      <c r="D8322" s="29">
        <f t="shared" ca="1" si="519"/>
        <v>0</v>
      </c>
      <c r="E8322" s="29">
        <f ca="1">IF(C8322&lt;Calculator!$D$26,0,IF(DAY($C8322)=1,IF(D8322-Calculator!$G$24&gt;0,Calculator!$G$24,D8322),0))</f>
        <v>0</v>
      </c>
      <c r="F8322" s="29">
        <f ca="1">IF(E8322&gt;0,D8322*Calculator!$G$22/12,0)</f>
        <v>0</v>
      </c>
      <c r="G8322" s="29">
        <f ca="1">IF(E8322&gt;0,(IFERROR(-PMT(Calculator!$G$22/12,Calculator!$G$23*12,Calculator!$G$20),0))-F8322,0)</f>
        <v>0</v>
      </c>
      <c r="H8322" s="29">
        <f t="shared" ca="1" si="520"/>
        <v>0</v>
      </c>
      <c r="I8322" s="29">
        <f t="shared" ca="1" si="518"/>
        <v>0</v>
      </c>
      <c r="J8322" s="30">
        <f>Calculator!$G$40</f>
        <v>6.5000000000000002E-2</v>
      </c>
      <c r="K8322" s="29">
        <f ca="1">IF(C8322&gt;=Calculator!$G$27,IF(DAY($C8322)=1,Calculator!$G$34/2,IF(DAY($C8322)=15,Calculator!$G$34/2,0)),0)</f>
        <v>0</v>
      </c>
      <c r="L8322" s="29">
        <f ca="1">IF(DAY($C8322)=28,IF(H8322=0,0,Calculator!$G$35),0)</f>
        <v>0</v>
      </c>
      <c r="M8322" s="29">
        <f ca="1">IF(I8322&gt;0,IF(DAY($C8322)=1,SUM(INDIRECT("I"&amp;(ROW(C8321)-DAY(C8321))):I8321),0),0)</f>
        <v>0</v>
      </c>
      <c r="N8322" s="29">
        <f ca="1">IF(C8322&lt;Calculator!$G$27,0,IF(C8322=Calculator!$G$27,Calculator!$G$39,IF(H8322-K8322&lt;=0,IF(D8322&gt;Calculator!$G$39,IF(H8322-K8322+E8322+L8322+M8322+Calculator!$G$39&gt;Calculator!$G$39,Calculator!$G$39-(H8322+E8322+L8322+M8322-K8322),Calculator!$G$39),D8322),0)))</f>
        <v>0</v>
      </c>
    </row>
    <row r="8323" spans="1:14" ht="15.75" thickBot="1">
      <c r="A8323" s="33" t="str">
        <f ca="1">IF(C8323=Calculator!$H$27,"F",IF(Daily!D8323+Daily!H8323=0,IF(D8322+H8322&gt;0,"L",""),""))</f>
        <v/>
      </c>
      <c r="B8323" s="34">
        <v>8322</v>
      </c>
      <c r="C8323" s="19">
        <f t="shared" ref="C8323:C8386" ca="1" si="521">C8322+1</f>
        <v>54252</v>
      </c>
      <c r="D8323" s="29">
        <f t="shared" ca="1" si="519"/>
        <v>0</v>
      </c>
      <c r="E8323" s="29">
        <f ca="1">IF(C8323&lt;Calculator!$D$26,0,IF(DAY($C8323)=1,IF(D8323-Calculator!$G$24&gt;0,Calculator!$G$24,D8323),0))</f>
        <v>0</v>
      </c>
      <c r="F8323" s="29">
        <f ca="1">IF(E8323&gt;0,D8323*Calculator!$G$22/12,0)</f>
        <v>0</v>
      </c>
      <c r="G8323" s="29">
        <f ca="1">IF(E8323&gt;0,(IFERROR(-PMT(Calculator!$G$22/12,Calculator!$G$23*12,Calculator!$G$20),0))-F8323,0)</f>
        <v>0</v>
      </c>
      <c r="H8323" s="29">
        <f t="shared" ca="1" si="520"/>
        <v>0</v>
      </c>
      <c r="I8323" s="29">
        <f t="shared" ref="I8323:I8386" ca="1" si="522">H8323*J8323/365</f>
        <v>0</v>
      </c>
      <c r="J8323" s="30">
        <f>Calculator!$G$40</f>
        <v>6.5000000000000002E-2</v>
      </c>
      <c r="K8323" s="29">
        <f ca="1">IF(C8323&gt;=Calculator!$G$27,IF(DAY($C8323)=1,Calculator!$G$34/2,IF(DAY($C8323)=15,Calculator!$G$34/2,0)),0)</f>
        <v>0</v>
      </c>
      <c r="L8323" s="29">
        <f ca="1">IF(DAY($C8323)=28,IF(H8323=0,0,Calculator!$G$35),0)</f>
        <v>0</v>
      </c>
      <c r="M8323" s="29">
        <f ca="1">IF(I8323&gt;0,IF(DAY($C8323)=1,SUM(INDIRECT("I"&amp;(ROW(C8322)-DAY(C8322))):I8322),0),0)</f>
        <v>0</v>
      </c>
      <c r="N8323" s="29">
        <f ca="1">IF(C8323&lt;Calculator!$G$27,0,IF(C8323=Calculator!$G$27,Calculator!$G$39,IF(H8323-K8323&lt;=0,IF(D8323&gt;Calculator!$G$39,IF(H8323-K8323+E8323+L8323+M8323+Calculator!$G$39&gt;Calculator!$G$39,Calculator!$G$39-(H8323+E8323+L8323+M8323-K8323),Calculator!$G$39),D8323),0)))</f>
        <v>0</v>
      </c>
    </row>
    <row r="8324" spans="1:14" ht="15.75" thickBot="1">
      <c r="A8324" s="33" t="str">
        <f ca="1">IF(C8324=Calculator!$H$27,"F",IF(Daily!D8324+Daily!H8324=0,IF(D8323+H8323&gt;0,"L",""),""))</f>
        <v/>
      </c>
      <c r="B8324" s="34">
        <v>8323</v>
      </c>
      <c r="C8324" s="19">
        <f t="shared" ca="1" si="521"/>
        <v>54253</v>
      </c>
      <c r="D8324" s="29">
        <f t="shared" ref="D8324:D8387" ca="1" si="523">IF(((D8323-G8323)-N8323)&lt;0,0,((D8323-G8323)-N8323))</f>
        <v>0</v>
      </c>
      <c r="E8324" s="29">
        <f ca="1">IF(C8324&lt;Calculator!$D$26,0,IF(DAY($C8324)=1,IF(D8324-Calculator!$G$24&gt;0,Calculator!$G$24,D8324),0))</f>
        <v>0</v>
      </c>
      <c r="F8324" s="29">
        <f ca="1">IF(E8324&gt;0,D8324*Calculator!$G$22/12,0)</f>
        <v>0</v>
      </c>
      <c r="G8324" s="29">
        <f ca="1">IF(E8324&gt;0,(IFERROR(-PMT(Calculator!$G$22/12,Calculator!$G$23*12,Calculator!$G$20),0))-F8324,0)</f>
        <v>0</v>
      </c>
      <c r="H8324" s="29">
        <f t="shared" ref="H8324:H8387" ca="1" si="524">IF((H8323-K8323+SUM(L8323:N8323)+E8323)&lt;0,0,(H8323-K8323+SUM(L8323:N8323)+E8323))</f>
        <v>0</v>
      </c>
      <c r="I8324" s="29">
        <f t="shared" ca="1" si="522"/>
        <v>0</v>
      </c>
      <c r="J8324" s="30">
        <f>Calculator!$G$40</f>
        <v>6.5000000000000002E-2</v>
      </c>
      <c r="K8324" s="29">
        <f ca="1">IF(C8324&gt;=Calculator!$G$27,IF(DAY($C8324)=1,Calculator!$G$34/2,IF(DAY($C8324)=15,Calculator!$G$34/2,0)),0)</f>
        <v>0</v>
      </c>
      <c r="L8324" s="29">
        <f ca="1">IF(DAY($C8324)=28,IF(H8324=0,0,Calculator!$G$35),0)</f>
        <v>0</v>
      </c>
      <c r="M8324" s="29">
        <f ca="1">IF(I8324&gt;0,IF(DAY($C8324)=1,SUM(INDIRECT("I"&amp;(ROW(C8323)-DAY(C8323))):I8323),0),0)</f>
        <v>0</v>
      </c>
      <c r="N8324" s="29">
        <f ca="1">IF(C8324&lt;Calculator!$G$27,0,IF(C8324=Calculator!$G$27,Calculator!$G$39,IF(H8324-K8324&lt;=0,IF(D8324&gt;Calculator!$G$39,IF(H8324-K8324+E8324+L8324+M8324+Calculator!$G$39&gt;Calculator!$G$39,Calculator!$G$39-(H8324+E8324+L8324+M8324-K8324),Calculator!$G$39),D8324),0)))</f>
        <v>0</v>
      </c>
    </row>
    <row r="8325" spans="1:14" ht="15.75" thickBot="1">
      <c r="A8325" s="33" t="str">
        <f ca="1">IF(C8325=Calculator!$H$27,"F",IF(Daily!D8325+Daily!H8325=0,IF(D8324+H8324&gt;0,"L",""),""))</f>
        <v/>
      </c>
      <c r="B8325" s="34">
        <v>8324</v>
      </c>
      <c r="C8325" s="19">
        <f t="shared" ca="1" si="521"/>
        <v>54254</v>
      </c>
      <c r="D8325" s="29">
        <f t="shared" ca="1" si="523"/>
        <v>0</v>
      </c>
      <c r="E8325" s="29">
        <f ca="1">IF(C8325&lt;Calculator!$D$26,0,IF(DAY($C8325)=1,IF(D8325-Calculator!$G$24&gt;0,Calculator!$G$24,D8325),0))</f>
        <v>0</v>
      </c>
      <c r="F8325" s="29">
        <f ca="1">IF(E8325&gt;0,D8325*Calculator!$G$22/12,0)</f>
        <v>0</v>
      </c>
      <c r="G8325" s="29">
        <f ca="1">IF(E8325&gt;0,(IFERROR(-PMT(Calculator!$G$22/12,Calculator!$G$23*12,Calculator!$G$20),0))-F8325,0)</f>
        <v>0</v>
      </c>
      <c r="H8325" s="29">
        <f t="shared" ca="1" si="524"/>
        <v>0</v>
      </c>
      <c r="I8325" s="29">
        <f t="shared" ca="1" si="522"/>
        <v>0</v>
      </c>
      <c r="J8325" s="30">
        <f>Calculator!$G$40</f>
        <v>6.5000000000000002E-2</v>
      </c>
      <c r="K8325" s="29">
        <f ca="1">IF(C8325&gt;=Calculator!$G$27,IF(DAY($C8325)=1,Calculator!$G$34/2,IF(DAY($C8325)=15,Calculator!$G$34/2,0)),0)</f>
        <v>4500</v>
      </c>
      <c r="L8325" s="29">
        <f ca="1">IF(DAY($C8325)=28,IF(H8325=0,0,Calculator!$G$35),0)</f>
        <v>0</v>
      </c>
      <c r="M8325" s="29">
        <f ca="1">IF(I8325&gt;0,IF(DAY($C8325)=1,SUM(INDIRECT("I"&amp;(ROW(C8324)-DAY(C8324))):I8324),0),0)</f>
        <v>0</v>
      </c>
      <c r="N8325" s="29">
        <f ca="1">IF(C8325&lt;Calculator!$G$27,0,IF(C8325=Calculator!$G$27,Calculator!$G$39,IF(H8325-K8325&lt;=0,IF(D8325&gt;Calculator!$G$39,IF(H8325-K8325+E8325+L8325+M8325+Calculator!$G$39&gt;Calculator!$G$39,Calculator!$G$39-(H8325+E8325+L8325+M8325-K8325),Calculator!$G$39),D8325),0)))</f>
        <v>0</v>
      </c>
    </row>
    <row r="8326" spans="1:14" ht="15.75" thickBot="1">
      <c r="A8326" s="33" t="str">
        <f ca="1">IF(C8326=Calculator!$H$27,"F",IF(Daily!D8326+Daily!H8326=0,IF(D8325+H8325&gt;0,"L",""),""))</f>
        <v/>
      </c>
      <c r="B8326" s="34">
        <v>8325</v>
      </c>
      <c r="C8326" s="19">
        <f t="shared" ca="1" si="521"/>
        <v>54255</v>
      </c>
      <c r="D8326" s="29">
        <f t="shared" ca="1" si="523"/>
        <v>0</v>
      </c>
      <c r="E8326" s="29">
        <f ca="1">IF(C8326&lt;Calculator!$D$26,0,IF(DAY($C8326)=1,IF(D8326-Calculator!$G$24&gt;0,Calculator!$G$24,D8326),0))</f>
        <v>0</v>
      </c>
      <c r="F8326" s="29">
        <f ca="1">IF(E8326&gt;0,D8326*Calculator!$G$22/12,0)</f>
        <v>0</v>
      </c>
      <c r="G8326" s="29">
        <f ca="1">IF(E8326&gt;0,(IFERROR(-PMT(Calculator!$G$22/12,Calculator!$G$23*12,Calculator!$G$20),0))-F8326,0)</f>
        <v>0</v>
      </c>
      <c r="H8326" s="29">
        <f t="shared" ca="1" si="524"/>
        <v>0</v>
      </c>
      <c r="I8326" s="29">
        <f t="shared" ca="1" si="522"/>
        <v>0</v>
      </c>
      <c r="J8326" s="30">
        <f>Calculator!$G$40</f>
        <v>6.5000000000000002E-2</v>
      </c>
      <c r="K8326" s="29">
        <f ca="1">IF(C8326&gt;=Calculator!$G$27,IF(DAY($C8326)=1,Calculator!$G$34/2,IF(DAY($C8326)=15,Calculator!$G$34/2,0)),0)</f>
        <v>0</v>
      </c>
      <c r="L8326" s="29">
        <f ca="1">IF(DAY($C8326)=28,IF(H8326=0,0,Calculator!$G$35),0)</f>
        <v>0</v>
      </c>
      <c r="M8326" s="29">
        <f ca="1">IF(I8326&gt;0,IF(DAY($C8326)=1,SUM(INDIRECT("I"&amp;(ROW(C8325)-DAY(C8325))):I8325),0),0)</f>
        <v>0</v>
      </c>
      <c r="N8326" s="29">
        <f ca="1">IF(C8326&lt;Calculator!$G$27,0,IF(C8326=Calculator!$G$27,Calculator!$G$39,IF(H8326-K8326&lt;=0,IF(D8326&gt;Calculator!$G$39,IF(H8326-K8326+E8326+L8326+M8326+Calculator!$G$39&gt;Calculator!$G$39,Calculator!$G$39-(H8326+E8326+L8326+M8326-K8326),Calculator!$G$39),D8326),0)))</f>
        <v>0</v>
      </c>
    </row>
    <row r="8327" spans="1:14" ht="15.75" thickBot="1">
      <c r="A8327" s="33" t="str">
        <f ca="1">IF(C8327=Calculator!$H$27,"F",IF(Daily!D8327+Daily!H8327=0,IF(D8326+H8326&gt;0,"L",""),""))</f>
        <v/>
      </c>
      <c r="B8327" s="34">
        <v>8326</v>
      </c>
      <c r="C8327" s="19">
        <f t="shared" ca="1" si="521"/>
        <v>54256</v>
      </c>
      <c r="D8327" s="29">
        <f t="shared" ca="1" si="523"/>
        <v>0</v>
      </c>
      <c r="E8327" s="29">
        <f ca="1">IF(C8327&lt;Calculator!$D$26,0,IF(DAY($C8327)=1,IF(D8327-Calculator!$G$24&gt;0,Calculator!$G$24,D8327),0))</f>
        <v>0</v>
      </c>
      <c r="F8327" s="29">
        <f ca="1">IF(E8327&gt;0,D8327*Calculator!$G$22/12,0)</f>
        <v>0</v>
      </c>
      <c r="G8327" s="29">
        <f ca="1">IF(E8327&gt;0,(IFERROR(-PMT(Calculator!$G$22/12,Calculator!$G$23*12,Calculator!$G$20),0))-F8327,0)</f>
        <v>0</v>
      </c>
      <c r="H8327" s="29">
        <f t="shared" ca="1" si="524"/>
        <v>0</v>
      </c>
      <c r="I8327" s="29">
        <f t="shared" ca="1" si="522"/>
        <v>0</v>
      </c>
      <c r="J8327" s="30">
        <f>Calculator!$G$40</f>
        <v>6.5000000000000002E-2</v>
      </c>
      <c r="K8327" s="29">
        <f ca="1">IF(C8327&gt;=Calculator!$G$27,IF(DAY($C8327)=1,Calculator!$G$34/2,IF(DAY($C8327)=15,Calculator!$G$34/2,0)),0)</f>
        <v>0</v>
      </c>
      <c r="L8327" s="29">
        <f ca="1">IF(DAY($C8327)=28,IF(H8327=0,0,Calculator!$G$35),0)</f>
        <v>0</v>
      </c>
      <c r="M8327" s="29">
        <f ca="1">IF(I8327&gt;0,IF(DAY($C8327)=1,SUM(INDIRECT("I"&amp;(ROW(C8326)-DAY(C8326))):I8326),0),0)</f>
        <v>0</v>
      </c>
      <c r="N8327" s="29">
        <f ca="1">IF(C8327&lt;Calculator!$G$27,0,IF(C8327=Calculator!$G$27,Calculator!$G$39,IF(H8327-K8327&lt;=0,IF(D8327&gt;Calculator!$G$39,IF(H8327-K8327+E8327+L8327+M8327+Calculator!$G$39&gt;Calculator!$G$39,Calculator!$G$39-(H8327+E8327+L8327+M8327-K8327),Calculator!$G$39),D8327),0)))</f>
        <v>0</v>
      </c>
    </row>
    <row r="8328" spans="1:14" ht="15.75" thickBot="1">
      <c r="A8328" s="33" t="str">
        <f ca="1">IF(C8328=Calculator!$H$27,"F",IF(Daily!D8328+Daily!H8328=0,IF(D8327+H8327&gt;0,"L",""),""))</f>
        <v/>
      </c>
      <c r="B8328" s="34">
        <v>8327</v>
      </c>
      <c r="C8328" s="19">
        <f t="shared" ca="1" si="521"/>
        <v>54257</v>
      </c>
      <c r="D8328" s="29">
        <f t="shared" ca="1" si="523"/>
        <v>0</v>
      </c>
      <c r="E8328" s="29">
        <f ca="1">IF(C8328&lt;Calculator!$D$26,0,IF(DAY($C8328)=1,IF(D8328-Calculator!$G$24&gt;0,Calculator!$G$24,D8328),0))</f>
        <v>0</v>
      </c>
      <c r="F8328" s="29">
        <f ca="1">IF(E8328&gt;0,D8328*Calculator!$G$22/12,0)</f>
        <v>0</v>
      </c>
      <c r="G8328" s="29">
        <f ca="1">IF(E8328&gt;0,(IFERROR(-PMT(Calculator!$G$22/12,Calculator!$G$23*12,Calculator!$G$20),0))-F8328,0)</f>
        <v>0</v>
      </c>
      <c r="H8328" s="29">
        <f t="shared" ca="1" si="524"/>
        <v>0</v>
      </c>
      <c r="I8328" s="29">
        <f t="shared" ca="1" si="522"/>
        <v>0</v>
      </c>
      <c r="J8328" s="30">
        <f>Calculator!$G$40</f>
        <v>6.5000000000000002E-2</v>
      </c>
      <c r="K8328" s="29">
        <f ca="1">IF(C8328&gt;=Calculator!$G$27,IF(DAY($C8328)=1,Calculator!$G$34/2,IF(DAY($C8328)=15,Calculator!$G$34/2,0)),0)</f>
        <v>0</v>
      </c>
      <c r="L8328" s="29">
        <f ca="1">IF(DAY($C8328)=28,IF(H8328=0,0,Calculator!$G$35),0)</f>
        <v>0</v>
      </c>
      <c r="M8328" s="29">
        <f ca="1">IF(I8328&gt;0,IF(DAY($C8328)=1,SUM(INDIRECT("I"&amp;(ROW(C8327)-DAY(C8327))):I8327),0),0)</f>
        <v>0</v>
      </c>
      <c r="N8328" s="29">
        <f ca="1">IF(C8328&lt;Calculator!$G$27,0,IF(C8328=Calculator!$G$27,Calculator!$G$39,IF(H8328-K8328&lt;=0,IF(D8328&gt;Calculator!$G$39,IF(H8328-K8328+E8328+L8328+M8328+Calculator!$G$39&gt;Calculator!$G$39,Calculator!$G$39-(H8328+E8328+L8328+M8328-K8328),Calculator!$G$39),D8328),0)))</f>
        <v>0</v>
      </c>
    </row>
    <row r="8329" spans="1:14" ht="15.75" thickBot="1">
      <c r="A8329" s="33" t="str">
        <f ca="1">IF(C8329=Calculator!$H$27,"F",IF(Daily!D8329+Daily!H8329=0,IF(D8328+H8328&gt;0,"L",""),""))</f>
        <v/>
      </c>
      <c r="B8329" s="34">
        <v>8328</v>
      </c>
      <c r="C8329" s="19">
        <f t="shared" ca="1" si="521"/>
        <v>54258</v>
      </c>
      <c r="D8329" s="29">
        <f t="shared" ca="1" si="523"/>
        <v>0</v>
      </c>
      <c r="E8329" s="29">
        <f ca="1">IF(C8329&lt;Calculator!$D$26,0,IF(DAY($C8329)=1,IF(D8329-Calculator!$G$24&gt;0,Calculator!$G$24,D8329),0))</f>
        <v>0</v>
      </c>
      <c r="F8329" s="29">
        <f ca="1">IF(E8329&gt;0,D8329*Calculator!$G$22/12,0)</f>
        <v>0</v>
      </c>
      <c r="G8329" s="29">
        <f ca="1">IF(E8329&gt;0,(IFERROR(-PMT(Calculator!$G$22/12,Calculator!$G$23*12,Calculator!$G$20),0))-F8329,0)</f>
        <v>0</v>
      </c>
      <c r="H8329" s="29">
        <f t="shared" ca="1" si="524"/>
        <v>0</v>
      </c>
      <c r="I8329" s="29">
        <f t="shared" ca="1" si="522"/>
        <v>0</v>
      </c>
      <c r="J8329" s="30">
        <f>Calculator!$G$40</f>
        <v>6.5000000000000002E-2</v>
      </c>
      <c r="K8329" s="29">
        <f ca="1">IF(C8329&gt;=Calculator!$G$27,IF(DAY($C8329)=1,Calculator!$G$34/2,IF(DAY($C8329)=15,Calculator!$G$34/2,0)),0)</f>
        <v>0</v>
      </c>
      <c r="L8329" s="29">
        <f ca="1">IF(DAY($C8329)=28,IF(H8329=0,0,Calculator!$G$35),0)</f>
        <v>0</v>
      </c>
      <c r="M8329" s="29">
        <f ca="1">IF(I8329&gt;0,IF(DAY($C8329)=1,SUM(INDIRECT("I"&amp;(ROW(C8328)-DAY(C8328))):I8328),0),0)</f>
        <v>0</v>
      </c>
      <c r="N8329" s="29">
        <f ca="1">IF(C8329&lt;Calculator!$G$27,0,IF(C8329=Calculator!$G$27,Calculator!$G$39,IF(H8329-K8329&lt;=0,IF(D8329&gt;Calculator!$G$39,IF(H8329-K8329+E8329+L8329+M8329+Calculator!$G$39&gt;Calculator!$G$39,Calculator!$G$39-(H8329+E8329+L8329+M8329-K8329),Calculator!$G$39),D8329),0)))</f>
        <v>0</v>
      </c>
    </row>
    <row r="8330" spans="1:14" ht="15.75" thickBot="1">
      <c r="A8330" s="33" t="str">
        <f ca="1">IF(C8330=Calculator!$H$27,"F",IF(Daily!D8330+Daily!H8330=0,IF(D8329+H8329&gt;0,"L",""),""))</f>
        <v/>
      </c>
      <c r="B8330" s="34">
        <v>8329</v>
      </c>
      <c r="C8330" s="19">
        <f t="shared" ca="1" si="521"/>
        <v>54259</v>
      </c>
      <c r="D8330" s="29">
        <f t="shared" ca="1" si="523"/>
        <v>0</v>
      </c>
      <c r="E8330" s="29">
        <f ca="1">IF(C8330&lt;Calculator!$D$26,0,IF(DAY($C8330)=1,IF(D8330-Calculator!$G$24&gt;0,Calculator!$G$24,D8330),0))</f>
        <v>0</v>
      </c>
      <c r="F8330" s="29">
        <f ca="1">IF(E8330&gt;0,D8330*Calculator!$G$22/12,0)</f>
        <v>0</v>
      </c>
      <c r="G8330" s="29">
        <f ca="1">IF(E8330&gt;0,(IFERROR(-PMT(Calculator!$G$22/12,Calculator!$G$23*12,Calculator!$G$20),0))-F8330,0)</f>
        <v>0</v>
      </c>
      <c r="H8330" s="29">
        <f t="shared" ca="1" si="524"/>
        <v>0</v>
      </c>
      <c r="I8330" s="29">
        <f t="shared" ca="1" si="522"/>
        <v>0</v>
      </c>
      <c r="J8330" s="30">
        <f>Calculator!$G$40</f>
        <v>6.5000000000000002E-2</v>
      </c>
      <c r="K8330" s="29">
        <f ca="1">IF(C8330&gt;=Calculator!$G$27,IF(DAY($C8330)=1,Calculator!$G$34/2,IF(DAY($C8330)=15,Calculator!$G$34/2,0)),0)</f>
        <v>0</v>
      </c>
      <c r="L8330" s="29">
        <f ca="1">IF(DAY($C8330)=28,IF(H8330=0,0,Calculator!$G$35),0)</f>
        <v>0</v>
      </c>
      <c r="M8330" s="29">
        <f ca="1">IF(I8330&gt;0,IF(DAY($C8330)=1,SUM(INDIRECT("I"&amp;(ROW(C8329)-DAY(C8329))):I8329),0),0)</f>
        <v>0</v>
      </c>
      <c r="N8330" s="29">
        <f ca="1">IF(C8330&lt;Calculator!$G$27,0,IF(C8330=Calculator!$G$27,Calculator!$G$39,IF(H8330-K8330&lt;=0,IF(D8330&gt;Calculator!$G$39,IF(H8330-K8330+E8330+L8330+M8330+Calculator!$G$39&gt;Calculator!$G$39,Calculator!$G$39-(H8330+E8330+L8330+M8330-K8330),Calculator!$G$39),D8330),0)))</f>
        <v>0</v>
      </c>
    </row>
    <row r="8331" spans="1:14" ht="15.75" thickBot="1">
      <c r="A8331" s="33" t="str">
        <f ca="1">IF(C8331=Calculator!$H$27,"F",IF(Daily!D8331+Daily!H8331=0,IF(D8330+H8330&gt;0,"L",""),""))</f>
        <v/>
      </c>
      <c r="B8331" s="34">
        <v>8330</v>
      </c>
      <c r="C8331" s="19">
        <f t="shared" ca="1" si="521"/>
        <v>54260</v>
      </c>
      <c r="D8331" s="29">
        <f t="shared" ca="1" si="523"/>
        <v>0</v>
      </c>
      <c r="E8331" s="29">
        <f ca="1">IF(C8331&lt;Calculator!$D$26,0,IF(DAY($C8331)=1,IF(D8331-Calculator!$G$24&gt;0,Calculator!$G$24,D8331),0))</f>
        <v>0</v>
      </c>
      <c r="F8331" s="29">
        <f ca="1">IF(E8331&gt;0,D8331*Calculator!$G$22/12,0)</f>
        <v>0</v>
      </c>
      <c r="G8331" s="29">
        <f ca="1">IF(E8331&gt;0,(IFERROR(-PMT(Calculator!$G$22/12,Calculator!$G$23*12,Calculator!$G$20),0))-F8331,0)</f>
        <v>0</v>
      </c>
      <c r="H8331" s="29">
        <f t="shared" ca="1" si="524"/>
        <v>0</v>
      </c>
      <c r="I8331" s="29">
        <f t="shared" ca="1" si="522"/>
        <v>0</v>
      </c>
      <c r="J8331" s="30">
        <f>Calculator!$G$40</f>
        <v>6.5000000000000002E-2</v>
      </c>
      <c r="K8331" s="29">
        <f ca="1">IF(C8331&gt;=Calculator!$G$27,IF(DAY($C8331)=1,Calculator!$G$34/2,IF(DAY($C8331)=15,Calculator!$G$34/2,0)),0)</f>
        <v>0</v>
      </c>
      <c r="L8331" s="29">
        <f ca="1">IF(DAY($C8331)=28,IF(H8331=0,0,Calculator!$G$35),0)</f>
        <v>0</v>
      </c>
      <c r="M8331" s="29">
        <f ca="1">IF(I8331&gt;0,IF(DAY($C8331)=1,SUM(INDIRECT("I"&amp;(ROW(C8330)-DAY(C8330))):I8330),0),0)</f>
        <v>0</v>
      </c>
      <c r="N8331" s="29">
        <f ca="1">IF(C8331&lt;Calculator!$G$27,0,IF(C8331=Calculator!$G$27,Calculator!$G$39,IF(H8331-K8331&lt;=0,IF(D8331&gt;Calculator!$G$39,IF(H8331-K8331+E8331+L8331+M8331+Calculator!$G$39&gt;Calculator!$G$39,Calculator!$G$39-(H8331+E8331+L8331+M8331-K8331),Calculator!$G$39),D8331),0)))</f>
        <v>0</v>
      </c>
    </row>
    <row r="8332" spans="1:14" ht="15.75" thickBot="1">
      <c r="A8332" s="33" t="str">
        <f ca="1">IF(C8332=Calculator!$H$27,"F",IF(Daily!D8332+Daily!H8332=0,IF(D8331+H8331&gt;0,"L",""),""))</f>
        <v/>
      </c>
      <c r="B8332" s="34">
        <v>8331</v>
      </c>
      <c r="C8332" s="19">
        <f t="shared" ca="1" si="521"/>
        <v>54261</v>
      </c>
      <c r="D8332" s="29">
        <f t="shared" ca="1" si="523"/>
        <v>0</v>
      </c>
      <c r="E8332" s="29">
        <f ca="1">IF(C8332&lt;Calculator!$D$26,0,IF(DAY($C8332)=1,IF(D8332-Calculator!$G$24&gt;0,Calculator!$G$24,D8332),0))</f>
        <v>0</v>
      </c>
      <c r="F8332" s="29">
        <f ca="1">IF(E8332&gt;0,D8332*Calculator!$G$22/12,0)</f>
        <v>0</v>
      </c>
      <c r="G8332" s="29">
        <f ca="1">IF(E8332&gt;0,(IFERROR(-PMT(Calculator!$G$22/12,Calculator!$G$23*12,Calculator!$G$20),0))-F8332,0)</f>
        <v>0</v>
      </c>
      <c r="H8332" s="29">
        <f t="shared" ca="1" si="524"/>
        <v>0</v>
      </c>
      <c r="I8332" s="29">
        <f t="shared" ca="1" si="522"/>
        <v>0</v>
      </c>
      <c r="J8332" s="30">
        <f>Calculator!$G$40</f>
        <v>6.5000000000000002E-2</v>
      </c>
      <c r="K8332" s="29">
        <f ca="1">IF(C8332&gt;=Calculator!$G$27,IF(DAY($C8332)=1,Calculator!$G$34/2,IF(DAY($C8332)=15,Calculator!$G$34/2,0)),0)</f>
        <v>0</v>
      </c>
      <c r="L8332" s="29">
        <f ca="1">IF(DAY($C8332)=28,IF(H8332=0,0,Calculator!$G$35),0)</f>
        <v>0</v>
      </c>
      <c r="M8332" s="29">
        <f ca="1">IF(I8332&gt;0,IF(DAY($C8332)=1,SUM(INDIRECT("I"&amp;(ROW(C8331)-DAY(C8331))):I8331),0),0)</f>
        <v>0</v>
      </c>
      <c r="N8332" s="29">
        <f ca="1">IF(C8332&lt;Calculator!$G$27,0,IF(C8332=Calculator!$G$27,Calculator!$G$39,IF(H8332-K8332&lt;=0,IF(D8332&gt;Calculator!$G$39,IF(H8332-K8332+E8332+L8332+M8332+Calculator!$G$39&gt;Calculator!$G$39,Calculator!$G$39-(H8332+E8332+L8332+M8332-K8332),Calculator!$G$39),D8332),0)))</f>
        <v>0</v>
      </c>
    </row>
    <row r="8333" spans="1:14" ht="15.75" thickBot="1">
      <c r="A8333" s="33" t="str">
        <f ca="1">IF(C8333=Calculator!$H$27,"F",IF(Daily!D8333+Daily!H8333=0,IF(D8332+H8332&gt;0,"L",""),""))</f>
        <v/>
      </c>
      <c r="B8333" s="34">
        <v>8332</v>
      </c>
      <c r="C8333" s="19">
        <f t="shared" ca="1" si="521"/>
        <v>54262</v>
      </c>
      <c r="D8333" s="29">
        <f t="shared" ca="1" si="523"/>
        <v>0</v>
      </c>
      <c r="E8333" s="29">
        <f ca="1">IF(C8333&lt;Calculator!$D$26,0,IF(DAY($C8333)=1,IF(D8333-Calculator!$G$24&gt;0,Calculator!$G$24,D8333),0))</f>
        <v>0</v>
      </c>
      <c r="F8333" s="29">
        <f ca="1">IF(E8333&gt;0,D8333*Calculator!$G$22/12,0)</f>
        <v>0</v>
      </c>
      <c r="G8333" s="29">
        <f ca="1">IF(E8333&gt;0,(IFERROR(-PMT(Calculator!$G$22/12,Calculator!$G$23*12,Calculator!$G$20),0))-F8333,0)</f>
        <v>0</v>
      </c>
      <c r="H8333" s="29">
        <f t="shared" ca="1" si="524"/>
        <v>0</v>
      </c>
      <c r="I8333" s="29">
        <f t="shared" ca="1" si="522"/>
        <v>0</v>
      </c>
      <c r="J8333" s="30">
        <f>Calculator!$G$40</f>
        <v>6.5000000000000002E-2</v>
      </c>
      <c r="K8333" s="29">
        <f ca="1">IF(C8333&gt;=Calculator!$G$27,IF(DAY($C8333)=1,Calculator!$G$34/2,IF(DAY($C8333)=15,Calculator!$G$34/2,0)),0)</f>
        <v>0</v>
      </c>
      <c r="L8333" s="29">
        <f ca="1">IF(DAY($C8333)=28,IF(H8333=0,0,Calculator!$G$35),0)</f>
        <v>0</v>
      </c>
      <c r="M8333" s="29">
        <f ca="1">IF(I8333&gt;0,IF(DAY($C8333)=1,SUM(INDIRECT("I"&amp;(ROW(C8332)-DAY(C8332))):I8332),0),0)</f>
        <v>0</v>
      </c>
      <c r="N8333" s="29">
        <f ca="1">IF(C8333&lt;Calculator!$G$27,0,IF(C8333=Calculator!$G$27,Calculator!$G$39,IF(H8333-K8333&lt;=0,IF(D8333&gt;Calculator!$G$39,IF(H8333-K8333+E8333+L8333+M8333+Calculator!$G$39&gt;Calculator!$G$39,Calculator!$G$39-(H8333+E8333+L8333+M8333-K8333),Calculator!$G$39),D8333),0)))</f>
        <v>0</v>
      </c>
    </row>
    <row r="8334" spans="1:14" ht="15.75" thickBot="1">
      <c r="A8334" s="33" t="str">
        <f ca="1">IF(C8334=Calculator!$H$27,"F",IF(Daily!D8334+Daily!H8334=0,IF(D8333+H8333&gt;0,"L",""),""))</f>
        <v/>
      </c>
      <c r="B8334" s="34">
        <v>8333</v>
      </c>
      <c r="C8334" s="19">
        <f t="shared" ca="1" si="521"/>
        <v>54263</v>
      </c>
      <c r="D8334" s="29">
        <f t="shared" ca="1" si="523"/>
        <v>0</v>
      </c>
      <c r="E8334" s="29">
        <f ca="1">IF(C8334&lt;Calculator!$D$26,0,IF(DAY($C8334)=1,IF(D8334-Calculator!$G$24&gt;0,Calculator!$G$24,D8334),0))</f>
        <v>0</v>
      </c>
      <c r="F8334" s="29">
        <f ca="1">IF(E8334&gt;0,D8334*Calculator!$G$22/12,0)</f>
        <v>0</v>
      </c>
      <c r="G8334" s="29">
        <f ca="1">IF(E8334&gt;0,(IFERROR(-PMT(Calculator!$G$22/12,Calculator!$G$23*12,Calculator!$G$20),0))-F8334,0)</f>
        <v>0</v>
      </c>
      <c r="H8334" s="29">
        <f t="shared" ca="1" si="524"/>
        <v>0</v>
      </c>
      <c r="I8334" s="29">
        <f t="shared" ca="1" si="522"/>
        <v>0</v>
      </c>
      <c r="J8334" s="30">
        <f>Calculator!$G$40</f>
        <v>6.5000000000000002E-2</v>
      </c>
      <c r="K8334" s="29">
        <f ca="1">IF(C8334&gt;=Calculator!$G$27,IF(DAY($C8334)=1,Calculator!$G$34/2,IF(DAY($C8334)=15,Calculator!$G$34/2,0)),0)</f>
        <v>0</v>
      </c>
      <c r="L8334" s="29">
        <f ca="1">IF(DAY($C8334)=28,IF(H8334=0,0,Calculator!$G$35),0)</f>
        <v>0</v>
      </c>
      <c r="M8334" s="29">
        <f ca="1">IF(I8334&gt;0,IF(DAY($C8334)=1,SUM(INDIRECT("I"&amp;(ROW(C8333)-DAY(C8333))):I8333),0),0)</f>
        <v>0</v>
      </c>
      <c r="N8334" s="29">
        <f ca="1">IF(C8334&lt;Calculator!$G$27,0,IF(C8334=Calculator!$G$27,Calculator!$G$39,IF(H8334-K8334&lt;=0,IF(D8334&gt;Calculator!$G$39,IF(H8334-K8334+E8334+L8334+M8334+Calculator!$G$39&gt;Calculator!$G$39,Calculator!$G$39-(H8334+E8334+L8334+M8334-K8334),Calculator!$G$39),D8334),0)))</f>
        <v>0</v>
      </c>
    </row>
    <row r="8335" spans="1:14" ht="15.75" thickBot="1">
      <c r="A8335" s="33" t="str">
        <f ca="1">IF(C8335=Calculator!$H$27,"F",IF(Daily!D8335+Daily!H8335=0,IF(D8334+H8334&gt;0,"L",""),""))</f>
        <v/>
      </c>
      <c r="B8335" s="34">
        <v>8334</v>
      </c>
      <c r="C8335" s="19">
        <f t="shared" ca="1" si="521"/>
        <v>54264</v>
      </c>
      <c r="D8335" s="29">
        <f t="shared" ca="1" si="523"/>
        <v>0</v>
      </c>
      <c r="E8335" s="29">
        <f ca="1">IF(C8335&lt;Calculator!$D$26,0,IF(DAY($C8335)=1,IF(D8335-Calculator!$G$24&gt;0,Calculator!$G$24,D8335),0))</f>
        <v>0</v>
      </c>
      <c r="F8335" s="29">
        <f ca="1">IF(E8335&gt;0,D8335*Calculator!$G$22/12,0)</f>
        <v>0</v>
      </c>
      <c r="G8335" s="29">
        <f ca="1">IF(E8335&gt;0,(IFERROR(-PMT(Calculator!$G$22/12,Calculator!$G$23*12,Calculator!$G$20),0))-F8335,0)</f>
        <v>0</v>
      </c>
      <c r="H8335" s="29">
        <f t="shared" ca="1" si="524"/>
        <v>0</v>
      </c>
      <c r="I8335" s="29">
        <f t="shared" ca="1" si="522"/>
        <v>0</v>
      </c>
      <c r="J8335" s="30">
        <f>Calculator!$G$40</f>
        <v>6.5000000000000002E-2</v>
      </c>
      <c r="K8335" s="29">
        <f ca="1">IF(C8335&gt;=Calculator!$G$27,IF(DAY($C8335)=1,Calculator!$G$34/2,IF(DAY($C8335)=15,Calculator!$G$34/2,0)),0)</f>
        <v>0</v>
      </c>
      <c r="L8335" s="29">
        <f ca="1">IF(DAY($C8335)=28,IF(H8335=0,0,Calculator!$G$35),0)</f>
        <v>0</v>
      </c>
      <c r="M8335" s="29">
        <f ca="1">IF(I8335&gt;0,IF(DAY($C8335)=1,SUM(INDIRECT("I"&amp;(ROW(C8334)-DAY(C8334))):I8334),0),0)</f>
        <v>0</v>
      </c>
      <c r="N8335" s="29">
        <f ca="1">IF(C8335&lt;Calculator!$G$27,0,IF(C8335=Calculator!$G$27,Calculator!$G$39,IF(H8335-K8335&lt;=0,IF(D8335&gt;Calculator!$G$39,IF(H8335-K8335+E8335+L8335+M8335+Calculator!$G$39&gt;Calculator!$G$39,Calculator!$G$39-(H8335+E8335+L8335+M8335-K8335),Calculator!$G$39),D8335),0)))</f>
        <v>0</v>
      </c>
    </row>
    <row r="8336" spans="1:14" ht="15.75" thickBot="1">
      <c r="A8336" s="33" t="str">
        <f ca="1">IF(C8336=Calculator!$H$27,"F",IF(Daily!D8336+Daily!H8336=0,IF(D8335+H8335&gt;0,"L",""),""))</f>
        <v/>
      </c>
      <c r="B8336" s="34">
        <v>8335</v>
      </c>
      <c r="C8336" s="19">
        <f t="shared" ca="1" si="521"/>
        <v>54265</v>
      </c>
      <c r="D8336" s="29">
        <f t="shared" ca="1" si="523"/>
        <v>0</v>
      </c>
      <c r="E8336" s="29">
        <f ca="1">IF(C8336&lt;Calculator!$D$26,0,IF(DAY($C8336)=1,IF(D8336-Calculator!$G$24&gt;0,Calculator!$G$24,D8336),0))</f>
        <v>0</v>
      </c>
      <c r="F8336" s="29">
        <f ca="1">IF(E8336&gt;0,D8336*Calculator!$G$22/12,0)</f>
        <v>0</v>
      </c>
      <c r="G8336" s="29">
        <f ca="1">IF(E8336&gt;0,(IFERROR(-PMT(Calculator!$G$22/12,Calculator!$G$23*12,Calculator!$G$20),0))-F8336,0)</f>
        <v>0</v>
      </c>
      <c r="H8336" s="29">
        <f t="shared" ca="1" si="524"/>
        <v>0</v>
      </c>
      <c r="I8336" s="29">
        <f t="shared" ca="1" si="522"/>
        <v>0</v>
      </c>
      <c r="J8336" s="30">
        <f>Calculator!$G$40</f>
        <v>6.5000000000000002E-2</v>
      </c>
      <c r="K8336" s="29">
        <f ca="1">IF(C8336&gt;=Calculator!$G$27,IF(DAY($C8336)=1,Calculator!$G$34/2,IF(DAY($C8336)=15,Calculator!$G$34/2,0)),0)</f>
        <v>0</v>
      </c>
      <c r="L8336" s="29">
        <f ca="1">IF(DAY($C8336)=28,IF(H8336=0,0,Calculator!$G$35),0)</f>
        <v>0</v>
      </c>
      <c r="M8336" s="29">
        <f ca="1">IF(I8336&gt;0,IF(DAY($C8336)=1,SUM(INDIRECT("I"&amp;(ROW(C8335)-DAY(C8335))):I8335),0),0)</f>
        <v>0</v>
      </c>
      <c r="N8336" s="29">
        <f ca="1">IF(C8336&lt;Calculator!$G$27,0,IF(C8336=Calculator!$G$27,Calculator!$G$39,IF(H8336-K8336&lt;=0,IF(D8336&gt;Calculator!$G$39,IF(H8336-K8336+E8336+L8336+M8336+Calculator!$G$39&gt;Calculator!$G$39,Calculator!$G$39-(H8336+E8336+L8336+M8336-K8336),Calculator!$G$39),D8336),0)))</f>
        <v>0</v>
      </c>
    </row>
    <row r="8337" spans="1:14" ht="15.75" thickBot="1">
      <c r="A8337" s="33" t="str">
        <f ca="1">IF(C8337=Calculator!$H$27,"F",IF(Daily!D8337+Daily!H8337=0,IF(D8336+H8336&gt;0,"L",""),""))</f>
        <v/>
      </c>
      <c r="B8337" s="34">
        <v>8336</v>
      </c>
      <c r="C8337" s="19">
        <f t="shared" ca="1" si="521"/>
        <v>54266</v>
      </c>
      <c r="D8337" s="29">
        <f t="shared" ca="1" si="523"/>
        <v>0</v>
      </c>
      <c r="E8337" s="29">
        <f ca="1">IF(C8337&lt;Calculator!$D$26,0,IF(DAY($C8337)=1,IF(D8337-Calculator!$G$24&gt;0,Calculator!$G$24,D8337),0))</f>
        <v>0</v>
      </c>
      <c r="F8337" s="29">
        <f ca="1">IF(E8337&gt;0,D8337*Calculator!$G$22/12,0)</f>
        <v>0</v>
      </c>
      <c r="G8337" s="29">
        <f ca="1">IF(E8337&gt;0,(IFERROR(-PMT(Calculator!$G$22/12,Calculator!$G$23*12,Calculator!$G$20),0))-F8337,0)</f>
        <v>0</v>
      </c>
      <c r="H8337" s="29">
        <f t="shared" ca="1" si="524"/>
        <v>0</v>
      </c>
      <c r="I8337" s="29">
        <f t="shared" ca="1" si="522"/>
        <v>0</v>
      </c>
      <c r="J8337" s="30">
        <f>Calculator!$G$40</f>
        <v>6.5000000000000002E-2</v>
      </c>
      <c r="K8337" s="29">
        <f ca="1">IF(C8337&gt;=Calculator!$G$27,IF(DAY($C8337)=1,Calculator!$G$34/2,IF(DAY($C8337)=15,Calculator!$G$34/2,0)),0)</f>
        <v>0</v>
      </c>
      <c r="L8337" s="29">
        <f ca="1">IF(DAY($C8337)=28,IF(H8337=0,0,Calculator!$G$35),0)</f>
        <v>0</v>
      </c>
      <c r="M8337" s="29">
        <f ca="1">IF(I8337&gt;0,IF(DAY($C8337)=1,SUM(INDIRECT("I"&amp;(ROW(C8336)-DAY(C8336))):I8336),0),0)</f>
        <v>0</v>
      </c>
      <c r="N8337" s="29">
        <f ca="1">IF(C8337&lt;Calculator!$G$27,0,IF(C8337=Calculator!$G$27,Calculator!$G$39,IF(H8337-K8337&lt;=0,IF(D8337&gt;Calculator!$G$39,IF(H8337-K8337+E8337+L8337+M8337+Calculator!$G$39&gt;Calculator!$G$39,Calculator!$G$39-(H8337+E8337+L8337+M8337-K8337),Calculator!$G$39),D8337),0)))</f>
        <v>0</v>
      </c>
    </row>
    <row r="8338" spans="1:14" ht="15.75" thickBot="1">
      <c r="A8338" s="33" t="str">
        <f ca="1">IF(C8338=Calculator!$H$27,"F",IF(Daily!D8338+Daily!H8338=0,IF(D8337+H8337&gt;0,"L",""),""))</f>
        <v/>
      </c>
      <c r="B8338" s="34">
        <v>8337</v>
      </c>
      <c r="C8338" s="19">
        <f t="shared" ca="1" si="521"/>
        <v>54267</v>
      </c>
      <c r="D8338" s="29">
        <f t="shared" ca="1" si="523"/>
        <v>0</v>
      </c>
      <c r="E8338" s="29">
        <f ca="1">IF(C8338&lt;Calculator!$D$26,0,IF(DAY($C8338)=1,IF(D8338-Calculator!$G$24&gt;0,Calculator!$G$24,D8338),0))</f>
        <v>0</v>
      </c>
      <c r="F8338" s="29">
        <f ca="1">IF(E8338&gt;0,D8338*Calculator!$G$22/12,0)</f>
        <v>0</v>
      </c>
      <c r="G8338" s="29">
        <f ca="1">IF(E8338&gt;0,(IFERROR(-PMT(Calculator!$G$22/12,Calculator!$G$23*12,Calculator!$G$20),0))-F8338,0)</f>
        <v>0</v>
      </c>
      <c r="H8338" s="29">
        <f t="shared" ca="1" si="524"/>
        <v>0</v>
      </c>
      <c r="I8338" s="29">
        <f t="shared" ca="1" si="522"/>
        <v>0</v>
      </c>
      <c r="J8338" s="30">
        <f>Calculator!$G$40</f>
        <v>6.5000000000000002E-2</v>
      </c>
      <c r="K8338" s="29">
        <f ca="1">IF(C8338&gt;=Calculator!$G$27,IF(DAY($C8338)=1,Calculator!$G$34/2,IF(DAY($C8338)=15,Calculator!$G$34/2,0)),0)</f>
        <v>0</v>
      </c>
      <c r="L8338" s="29">
        <f ca="1">IF(DAY($C8338)=28,IF(H8338=0,0,Calculator!$G$35),0)</f>
        <v>0</v>
      </c>
      <c r="M8338" s="29">
        <f ca="1">IF(I8338&gt;0,IF(DAY($C8338)=1,SUM(INDIRECT("I"&amp;(ROW(C8337)-DAY(C8337))):I8337),0),0)</f>
        <v>0</v>
      </c>
      <c r="N8338" s="29">
        <f ca="1">IF(C8338&lt;Calculator!$G$27,0,IF(C8338=Calculator!$G$27,Calculator!$G$39,IF(H8338-K8338&lt;=0,IF(D8338&gt;Calculator!$G$39,IF(H8338-K8338+E8338+L8338+M8338+Calculator!$G$39&gt;Calculator!$G$39,Calculator!$G$39-(H8338+E8338+L8338+M8338-K8338),Calculator!$G$39),D8338),0)))</f>
        <v>0</v>
      </c>
    </row>
    <row r="8339" spans="1:14" ht="15.75" thickBot="1">
      <c r="A8339" s="33" t="str">
        <f ca="1">IF(C8339=Calculator!$H$27,"F",IF(Daily!D8339+Daily!H8339=0,IF(D8338+H8338&gt;0,"L",""),""))</f>
        <v/>
      </c>
      <c r="B8339" s="34">
        <v>8338</v>
      </c>
      <c r="C8339" s="19">
        <f t="shared" ca="1" si="521"/>
        <v>54268</v>
      </c>
      <c r="D8339" s="29">
        <f t="shared" ca="1" si="523"/>
        <v>0</v>
      </c>
      <c r="E8339" s="29">
        <f ca="1">IF(C8339&lt;Calculator!$D$26,0,IF(DAY($C8339)=1,IF(D8339-Calculator!$G$24&gt;0,Calculator!$G$24,D8339),0))</f>
        <v>0</v>
      </c>
      <c r="F8339" s="29">
        <f ca="1">IF(E8339&gt;0,D8339*Calculator!$G$22/12,0)</f>
        <v>0</v>
      </c>
      <c r="G8339" s="29">
        <f ca="1">IF(E8339&gt;0,(IFERROR(-PMT(Calculator!$G$22/12,Calculator!$G$23*12,Calculator!$G$20),0))-F8339,0)</f>
        <v>0</v>
      </c>
      <c r="H8339" s="29">
        <f t="shared" ca="1" si="524"/>
        <v>0</v>
      </c>
      <c r="I8339" s="29">
        <f t="shared" ca="1" si="522"/>
        <v>0</v>
      </c>
      <c r="J8339" s="30">
        <f>Calculator!$G$40</f>
        <v>6.5000000000000002E-2</v>
      </c>
      <c r="K8339" s="29">
        <f ca="1">IF(C8339&gt;=Calculator!$G$27,IF(DAY($C8339)=1,Calculator!$G$34/2,IF(DAY($C8339)=15,Calculator!$G$34/2,0)),0)</f>
        <v>0</v>
      </c>
      <c r="L8339" s="29">
        <f ca="1">IF(DAY($C8339)=28,IF(H8339=0,0,Calculator!$G$35),0)</f>
        <v>0</v>
      </c>
      <c r="M8339" s="29">
        <f ca="1">IF(I8339&gt;0,IF(DAY($C8339)=1,SUM(INDIRECT("I"&amp;(ROW(C8338)-DAY(C8338))):I8338),0),0)</f>
        <v>0</v>
      </c>
      <c r="N8339" s="29">
        <f ca="1">IF(C8339&lt;Calculator!$G$27,0,IF(C8339=Calculator!$G$27,Calculator!$G$39,IF(H8339-K8339&lt;=0,IF(D8339&gt;Calculator!$G$39,IF(H8339-K8339+E8339+L8339+M8339+Calculator!$G$39&gt;Calculator!$G$39,Calculator!$G$39-(H8339+E8339+L8339+M8339-K8339),Calculator!$G$39),D8339),0)))</f>
        <v>0</v>
      </c>
    </row>
    <row r="8340" spans="1:14" ht="15.75" thickBot="1">
      <c r="A8340" s="33" t="str">
        <f ca="1">IF(C8340=Calculator!$H$27,"F",IF(Daily!D8340+Daily!H8340=0,IF(D8339+H8339&gt;0,"L",""),""))</f>
        <v/>
      </c>
      <c r="B8340" s="34">
        <v>8339</v>
      </c>
      <c r="C8340" s="19">
        <f t="shared" ca="1" si="521"/>
        <v>54269</v>
      </c>
      <c r="D8340" s="29">
        <f t="shared" ca="1" si="523"/>
        <v>0</v>
      </c>
      <c r="E8340" s="29">
        <f ca="1">IF(C8340&lt;Calculator!$D$26,0,IF(DAY($C8340)=1,IF(D8340-Calculator!$G$24&gt;0,Calculator!$G$24,D8340),0))</f>
        <v>0</v>
      </c>
      <c r="F8340" s="29">
        <f ca="1">IF(E8340&gt;0,D8340*Calculator!$G$22/12,0)</f>
        <v>0</v>
      </c>
      <c r="G8340" s="29">
        <f ca="1">IF(E8340&gt;0,(IFERROR(-PMT(Calculator!$G$22/12,Calculator!$G$23*12,Calculator!$G$20),0))-F8340,0)</f>
        <v>0</v>
      </c>
      <c r="H8340" s="29">
        <f t="shared" ca="1" si="524"/>
        <v>0</v>
      </c>
      <c r="I8340" s="29">
        <f t="shared" ca="1" si="522"/>
        <v>0</v>
      </c>
      <c r="J8340" s="30">
        <f>Calculator!$G$40</f>
        <v>6.5000000000000002E-2</v>
      </c>
      <c r="K8340" s="29">
        <f ca="1">IF(C8340&gt;=Calculator!$G$27,IF(DAY($C8340)=1,Calculator!$G$34/2,IF(DAY($C8340)=15,Calculator!$G$34/2,0)),0)</f>
        <v>0</v>
      </c>
      <c r="L8340" s="29">
        <f ca="1">IF(DAY($C8340)=28,IF(H8340=0,0,Calculator!$G$35),0)</f>
        <v>0</v>
      </c>
      <c r="M8340" s="29">
        <f ca="1">IF(I8340&gt;0,IF(DAY($C8340)=1,SUM(INDIRECT("I"&amp;(ROW(C8339)-DAY(C8339))):I8339),0),0)</f>
        <v>0</v>
      </c>
      <c r="N8340" s="29">
        <f ca="1">IF(C8340&lt;Calculator!$G$27,0,IF(C8340=Calculator!$G$27,Calculator!$G$39,IF(H8340-K8340&lt;=0,IF(D8340&gt;Calculator!$G$39,IF(H8340-K8340+E8340+L8340+M8340+Calculator!$G$39&gt;Calculator!$G$39,Calculator!$G$39-(H8340+E8340+L8340+M8340-K8340),Calculator!$G$39),D8340),0)))</f>
        <v>0</v>
      </c>
    </row>
    <row r="8341" spans="1:14" ht="15.75" thickBot="1">
      <c r="A8341" s="33" t="str">
        <f ca="1">IF(C8341=Calculator!$H$27,"F",IF(Daily!D8341+Daily!H8341=0,IF(D8340+H8340&gt;0,"L",""),""))</f>
        <v/>
      </c>
      <c r="B8341" s="34">
        <v>8340</v>
      </c>
      <c r="C8341" s="19">
        <f t="shared" ca="1" si="521"/>
        <v>54270</v>
      </c>
      <c r="D8341" s="29">
        <f t="shared" ca="1" si="523"/>
        <v>0</v>
      </c>
      <c r="E8341" s="29">
        <f ca="1">IF(C8341&lt;Calculator!$D$26,0,IF(DAY($C8341)=1,IF(D8341-Calculator!$G$24&gt;0,Calculator!$G$24,D8341),0))</f>
        <v>0</v>
      </c>
      <c r="F8341" s="29">
        <f ca="1">IF(E8341&gt;0,D8341*Calculator!$G$22/12,0)</f>
        <v>0</v>
      </c>
      <c r="G8341" s="29">
        <f ca="1">IF(E8341&gt;0,(IFERROR(-PMT(Calculator!$G$22/12,Calculator!$G$23*12,Calculator!$G$20),0))-F8341,0)</f>
        <v>0</v>
      </c>
      <c r="H8341" s="29">
        <f t="shared" ca="1" si="524"/>
        <v>0</v>
      </c>
      <c r="I8341" s="29">
        <f t="shared" ca="1" si="522"/>
        <v>0</v>
      </c>
      <c r="J8341" s="30">
        <f>Calculator!$G$40</f>
        <v>6.5000000000000002E-2</v>
      </c>
      <c r="K8341" s="29">
        <f ca="1">IF(C8341&gt;=Calculator!$G$27,IF(DAY($C8341)=1,Calculator!$G$34/2,IF(DAY($C8341)=15,Calculator!$G$34/2,0)),0)</f>
        <v>0</v>
      </c>
      <c r="L8341" s="29">
        <f ca="1">IF(DAY($C8341)=28,IF(H8341=0,0,Calculator!$G$35),0)</f>
        <v>0</v>
      </c>
      <c r="M8341" s="29">
        <f ca="1">IF(I8341&gt;0,IF(DAY($C8341)=1,SUM(INDIRECT("I"&amp;(ROW(C8340)-DAY(C8340))):I8340),0),0)</f>
        <v>0</v>
      </c>
      <c r="N8341" s="29">
        <f ca="1">IF(C8341&lt;Calculator!$G$27,0,IF(C8341=Calculator!$G$27,Calculator!$G$39,IF(H8341-K8341&lt;=0,IF(D8341&gt;Calculator!$G$39,IF(H8341-K8341+E8341+L8341+M8341+Calculator!$G$39&gt;Calculator!$G$39,Calculator!$G$39-(H8341+E8341+L8341+M8341-K8341),Calculator!$G$39),D8341),0)))</f>
        <v>0</v>
      </c>
    </row>
    <row r="8342" spans="1:14" ht="15.75" thickBot="1">
      <c r="A8342" s="33" t="str">
        <f ca="1">IF(C8342=Calculator!$H$27,"F",IF(Daily!D8342+Daily!H8342=0,IF(D8341+H8341&gt;0,"L",""),""))</f>
        <v/>
      </c>
      <c r="B8342" s="34">
        <v>8341</v>
      </c>
      <c r="C8342" s="19">
        <f t="shared" ca="1" si="521"/>
        <v>54271</v>
      </c>
      <c r="D8342" s="29">
        <f t="shared" ca="1" si="523"/>
        <v>0</v>
      </c>
      <c r="E8342" s="29">
        <f ca="1">IF(C8342&lt;Calculator!$D$26,0,IF(DAY($C8342)=1,IF(D8342-Calculator!$G$24&gt;0,Calculator!$G$24,D8342),0))</f>
        <v>0</v>
      </c>
      <c r="F8342" s="29">
        <f ca="1">IF(E8342&gt;0,D8342*Calculator!$G$22/12,0)</f>
        <v>0</v>
      </c>
      <c r="G8342" s="29">
        <f ca="1">IF(E8342&gt;0,(IFERROR(-PMT(Calculator!$G$22/12,Calculator!$G$23*12,Calculator!$G$20),0))-F8342,0)</f>
        <v>0</v>
      </c>
      <c r="H8342" s="29">
        <f t="shared" ca="1" si="524"/>
        <v>0</v>
      </c>
      <c r="I8342" s="29">
        <f t="shared" ca="1" si="522"/>
        <v>0</v>
      </c>
      <c r="J8342" s="30">
        <f>Calculator!$G$40</f>
        <v>6.5000000000000002E-2</v>
      </c>
      <c r="K8342" s="29">
        <f ca="1">IF(C8342&gt;=Calculator!$G$27,IF(DAY($C8342)=1,Calculator!$G$34/2,IF(DAY($C8342)=15,Calculator!$G$34/2,0)),0)</f>
        <v>4500</v>
      </c>
      <c r="L8342" s="29">
        <f ca="1">IF(DAY($C8342)=28,IF(H8342=0,0,Calculator!$G$35),0)</f>
        <v>0</v>
      </c>
      <c r="M8342" s="29">
        <f ca="1">IF(I8342&gt;0,IF(DAY($C8342)=1,SUM(INDIRECT("I"&amp;(ROW(C8341)-DAY(C8341))):I8341),0),0)</f>
        <v>0</v>
      </c>
      <c r="N8342" s="29">
        <f ca="1">IF(C8342&lt;Calculator!$G$27,0,IF(C8342=Calculator!$G$27,Calculator!$G$39,IF(H8342-K8342&lt;=0,IF(D8342&gt;Calculator!$G$39,IF(H8342-K8342+E8342+L8342+M8342+Calculator!$G$39&gt;Calculator!$G$39,Calculator!$G$39-(H8342+E8342+L8342+M8342-K8342),Calculator!$G$39),D8342),0)))</f>
        <v>0</v>
      </c>
    </row>
    <row r="8343" spans="1:14" ht="15.75" thickBot="1">
      <c r="A8343" s="33" t="str">
        <f ca="1">IF(C8343=Calculator!$H$27,"F",IF(Daily!D8343+Daily!H8343=0,IF(D8342+H8342&gt;0,"L",""),""))</f>
        <v/>
      </c>
      <c r="B8343" s="34">
        <v>8342</v>
      </c>
      <c r="C8343" s="19">
        <f t="shared" ca="1" si="521"/>
        <v>54272</v>
      </c>
      <c r="D8343" s="29">
        <f t="shared" ca="1" si="523"/>
        <v>0</v>
      </c>
      <c r="E8343" s="29">
        <f ca="1">IF(C8343&lt;Calculator!$D$26,0,IF(DAY($C8343)=1,IF(D8343-Calculator!$G$24&gt;0,Calculator!$G$24,D8343),0))</f>
        <v>0</v>
      </c>
      <c r="F8343" s="29">
        <f ca="1">IF(E8343&gt;0,D8343*Calculator!$G$22/12,0)</f>
        <v>0</v>
      </c>
      <c r="G8343" s="29">
        <f ca="1">IF(E8343&gt;0,(IFERROR(-PMT(Calculator!$G$22/12,Calculator!$G$23*12,Calculator!$G$20),0))-F8343,0)</f>
        <v>0</v>
      </c>
      <c r="H8343" s="29">
        <f t="shared" ca="1" si="524"/>
        <v>0</v>
      </c>
      <c r="I8343" s="29">
        <f t="shared" ca="1" si="522"/>
        <v>0</v>
      </c>
      <c r="J8343" s="30">
        <f>Calculator!$G$40</f>
        <v>6.5000000000000002E-2</v>
      </c>
      <c r="K8343" s="29">
        <f ca="1">IF(C8343&gt;=Calculator!$G$27,IF(DAY($C8343)=1,Calculator!$G$34/2,IF(DAY($C8343)=15,Calculator!$G$34/2,0)),0)</f>
        <v>0</v>
      </c>
      <c r="L8343" s="29">
        <f ca="1">IF(DAY($C8343)=28,IF(H8343=0,0,Calculator!$G$35),0)</f>
        <v>0</v>
      </c>
      <c r="M8343" s="29">
        <f ca="1">IF(I8343&gt;0,IF(DAY($C8343)=1,SUM(INDIRECT("I"&amp;(ROW(C8342)-DAY(C8342))):I8342),0),0)</f>
        <v>0</v>
      </c>
      <c r="N8343" s="29">
        <f ca="1">IF(C8343&lt;Calculator!$G$27,0,IF(C8343=Calculator!$G$27,Calculator!$G$39,IF(H8343-K8343&lt;=0,IF(D8343&gt;Calculator!$G$39,IF(H8343-K8343+E8343+L8343+M8343+Calculator!$G$39&gt;Calculator!$G$39,Calculator!$G$39-(H8343+E8343+L8343+M8343-K8343),Calculator!$G$39),D8343),0)))</f>
        <v>0</v>
      </c>
    </row>
    <row r="8344" spans="1:14" ht="15.75" thickBot="1">
      <c r="A8344" s="33" t="str">
        <f ca="1">IF(C8344=Calculator!$H$27,"F",IF(Daily!D8344+Daily!H8344=0,IF(D8343+H8343&gt;0,"L",""),""))</f>
        <v/>
      </c>
      <c r="B8344" s="34">
        <v>8343</v>
      </c>
      <c r="C8344" s="19">
        <f t="shared" ca="1" si="521"/>
        <v>54273</v>
      </c>
      <c r="D8344" s="29">
        <f t="shared" ca="1" si="523"/>
        <v>0</v>
      </c>
      <c r="E8344" s="29">
        <f ca="1">IF(C8344&lt;Calculator!$D$26,0,IF(DAY($C8344)=1,IF(D8344-Calculator!$G$24&gt;0,Calculator!$G$24,D8344),0))</f>
        <v>0</v>
      </c>
      <c r="F8344" s="29">
        <f ca="1">IF(E8344&gt;0,D8344*Calculator!$G$22/12,0)</f>
        <v>0</v>
      </c>
      <c r="G8344" s="29">
        <f ca="1">IF(E8344&gt;0,(IFERROR(-PMT(Calculator!$G$22/12,Calculator!$G$23*12,Calculator!$G$20),0))-F8344,0)</f>
        <v>0</v>
      </c>
      <c r="H8344" s="29">
        <f t="shared" ca="1" si="524"/>
        <v>0</v>
      </c>
      <c r="I8344" s="29">
        <f t="shared" ca="1" si="522"/>
        <v>0</v>
      </c>
      <c r="J8344" s="30">
        <f>Calculator!$G$40</f>
        <v>6.5000000000000002E-2</v>
      </c>
      <c r="K8344" s="29">
        <f ca="1">IF(C8344&gt;=Calculator!$G$27,IF(DAY($C8344)=1,Calculator!$G$34/2,IF(DAY($C8344)=15,Calculator!$G$34/2,0)),0)</f>
        <v>0</v>
      </c>
      <c r="L8344" s="29">
        <f ca="1">IF(DAY($C8344)=28,IF(H8344=0,0,Calculator!$G$35),0)</f>
        <v>0</v>
      </c>
      <c r="M8344" s="29">
        <f ca="1">IF(I8344&gt;0,IF(DAY($C8344)=1,SUM(INDIRECT("I"&amp;(ROW(C8343)-DAY(C8343))):I8343),0),0)</f>
        <v>0</v>
      </c>
      <c r="N8344" s="29">
        <f ca="1">IF(C8344&lt;Calculator!$G$27,0,IF(C8344=Calculator!$G$27,Calculator!$G$39,IF(H8344-K8344&lt;=0,IF(D8344&gt;Calculator!$G$39,IF(H8344-K8344+E8344+L8344+M8344+Calculator!$G$39&gt;Calculator!$G$39,Calculator!$G$39-(H8344+E8344+L8344+M8344-K8344),Calculator!$G$39),D8344),0)))</f>
        <v>0</v>
      </c>
    </row>
    <row r="8345" spans="1:14" ht="15.75" thickBot="1">
      <c r="A8345" s="33" t="str">
        <f ca="1">IF(C8345=Calculator!$H$27,"F",IF(Daily!D8345+Daily!H8345=0,IF(D8344+H8344&gt;0,"L",""),""))</f>
        <v/>
      </c>
      <c r="B8345" s="34">
        <v>8344</v>
      </c>
      <c r="C8345" s="19">
        <f t="shared" ca="1" si="521"/>
        <v>54274</v>
      </c>
      <c r="D8345" s="29">
        <f t="shared" ca="1" si="523"/>
        <v>0</v>
      </c>
      <c r="E8345" s="29">
        <f ca="1">IF(C8345&lt;Calculator!$D$26,0,IF(DAY($C8345)=1,IF(D8345-Calculator!$G$24&gt;0,Calculator!$G$24,D8345),0))</f>
        <v>0</v>
      </c>
      <c r="F8345" s="29">
        <f ca="1">IF(E8345&gt;0,D8345*Calculator!$G$22/12,0)</f>
        <v>0</v>
      </c>
      <c r="G8345" s="29">
        <f ca="1">IF(E8345&gt;0,(IFERROR(-PMT(Calculator!$G$22/12,Calculator!$G$23*12,Calculator!$G$20),0))-F8345,0)</f>
        <v>0</v>
      </c>
      <c r="H8345" s="29">
        <f t="shared" ca="1" si="524"/>
        <v>0</v>
      </c>
      <c r="I8345" s="29">
        <f t="shared" ca="1" si="522"/>
        <v>0</v>
      </c>
      <c r="J8345" s="30">
        <f>Calculator!$G$40</f>
        <v>6.5000000000000002E-2</v>
      </c>
      <c r="K8345" s="29">
        <f ca="1">IF(C8345&gt;=Calculator!$G$27,IF(DAY($C8345)=1,Calculator!$G$34/2,IF(DAY($C8345)=15,Calculator!$G$34/2,0)),0)</f>
        <v>0</v>
      </c>
      <c r="L8345" s="29">
        <f ca="1">IF(DAY($C8345)=28,IF(H8345=0,0,Calculator!$G$35),0)</f>
        <v>0</v>
      </c>
      <c r="M8345" s="29">
        <f ca="1">IF(I8345&gt;0,IF(DAY($C8345)=1,SUM(INDIRECT("I"&amp;(ROW(C8344)-DAY(C8344))):I8344),0),0)</f>
        <v>0</v>
      </c>
      <c r="N8345" s="29">
        <f ca="1">IF(C8345&lt;Calculator!$G$27,0,IF(C8345=Calculator!$G$27,Calculator!$G$39,IF(H8345-K8345&lt;=0,IF(D8345&gt;Calculator!$G$39,IF(H8345-K8345+E8345+L8345+M8345+Calculator!$G$39&gt;Calculator!$G$39,Calculator!$G$39-(H8345+E8345+L8345+M8345-K8345),Calculator!$G$39),D8345),0)))</f>
        <v>0</v>
      </c>
    </row>
    <row r="8346" spans="1:14" ht="15.75" thickBot="1">
      <c r="A8346" s="33" t="str">
        <f ca="1">IF(C8346=Calculator!$H$27,"F",IF(Daily!D8346+Daily!H8346=0,IF(D8345+H8345&gt;0,"L",""),""))</f>
        <v/>
      </c>
      <c r="B8346" s="34">
        <v>8345</v>
      </c>
      <c r="C8346" s="19">
        <f t="shared" ca="1" si="521"/>
        <v>54275</v>
      </c>
      <c r="D8346" s="29">
        <f t="shared" ca="1" si="523"/>
        <v>0</v>
      </c>
      <c r="E8346" s="29">
        <f ca="1">IF(C8346&lt;Calculator!$D$26,0,IF(DAY($C8346)=1,IF(D8346-Calculator!$G$24&gt;0,Calculator!$G$24,D8346),0))</f>
        <v>0</v>
      </c>
      <c r="F8346" s="29">
        <f ca="1">IF(E8346&gt;0,D8346*Calculator!$G$22/12,0)</f>
        <v>0</v>
      </c>
      <c r="G8346" s="29">
        <f ca="1">IF(E8346&gt;0,(IFERROR(-PMT(Calculator!$G$22/12,Calculator!$G$23*12,Calculator!$G$20),0))-F8346,0)</f>
        <v>0</v>
      </c>
      <c r="H8346" s="29">
        <f t="shared" ca="1" si="524"/>
        <v>0</v>
      </c>
      <c r="I8346" s="29">
        <f t="shared" ca="1" si="522"/>
        <v>0</v>
      </c>
      <c r="J8346" s="30">
        <f>Calculator!$G$40</f>
        <v>6.5000000000000002E-2</v>
      </c>
      <c r="K8346" s="29">
        <f ca="1">IF(C8346&gt;=Calculator!$G$27,IF(DAY($C8346)=1,Calculator!$G$34/2,IF(DAY($C8346)=15,Calculator!$G$34/2,0)),0)</f>
        <v>0</v>
      </c>
      <c r="L8346" s="29">
        <f ca="1">IF(DAY($C8346)=28,IF(H8346=0,0,Calculator!$G$35),0)</f>
        <v>0</v>
      </c>
      <c r="M8346" s="29">
        <f ca="1">IF(I8346&gt;0,IF(DAY($C8346)=1,SUM(INDIRECT("I"&amp;(ROW(C8345)-DAY(C8345))):I8345),0),0)</f>
        <v>0</v>
      </c>
      <c r="N8346" s="29">
        <f ca="1">IF(C8346&lt;Calculator!$G$27,0,IF(C8346=Calculator!$G$27,Calculator!$G$39,IF(H8346-K8346&lt;=0,IF(D8346&gt;Calculator!$G$39,IF(H8346-K8346+E8346+L8346+M8346+Calculator!$G$39&gt;Calculator!$G$39,Calculator!$G$39-(H8346+E8346+L8346+M8346-K8346),Calculator!$G$39),D8346),0)))</f>
        <v>0</v>
      </c>
    </row>
    <row r="8347" spans="1:14" ht="15.75" thickBot="1">
      <c r="A8347" s="33" t="str">
        <f ca="1">IF(C8347=Calculator!$H$27,"F",IF(Daily!D8347+Daily!H8347=0,IF(D8346+H8346&gt;0,"L",""),""))</f>
        <v/>
      </c>
      <c r="B8347" s="34">
        <v>8346</v>
      </c>
      <c r="C8347" s="19">
        <f t="shared" ca="1" si="521"/>
        <v>54276</v>
      </c>
      <c r="D8347" s="29">
        <f t="shared" ca="1" si="523"/>
        <v>0</v>
      </c>
      <c r="E8347" s="29">
        <f ca="1">IF(C8347&lt;Calculator!$D$26,0,IF(DAY($C8347)=1,IF(D8347-Calculator!$G$24&gt;0,Calculator!$G$24,D8347),0))</f>
        <v>0</v>
      </c>
      <c r="F8347" s="29">
        <f ca="1">IF(E8347&gt;0,D8347*Calculator!$G$22/12,0)</f>
        <v>0</v>
      </c>
      <c r="G8347" s="29">
        <f ca="1">IF(E8347&gt;0,(IFERROR(-PMT(Calculator!$G$22/12,Calculator!$G$23*12,Calculator!$G$20),0))-F8347,0)</f>
        <v>0</v>
      </c>
      <c r="H8347" s="29">
        <f t="shared" ca="1" si="524"/>
        <v>0</v>
      </c>
      <c r="I8347" s="29">
        <f t="shared" ca="1" si="522"/>
        <v>0</v>
      </c>
      <c r="J8347" s="30">
        <f>Calculator!$G$40</f>
        <v>6.5000000000000002E-2</v>
      </c>
      <c r="K8347" s="29">
        <f ca="1">IF(C8347&gt;=Calculator!$G$27,IF(DAY($C8347)=1,Calculator!$G$34/2,IF(DAY($C8347)=15,Calculator!$G$34/2,0)),0)</f>
        <v>0</v>
      </c>
      <c r="L8347" s="29">
        <f ca="1">IF(DAY($C8347)=28,IF(H8347=0,0,Calculator!$G$35),0)</f>
        <v>0</v>
      </c>
      <c r="M8347" s="29">
        <f ca="1">IF(I8347&gt;0,IF(DAY($C8347)=1,SUM(INDIRECT("I"&amp;(ROW(C8346)-DAY(C8346))):I8346),0),0)</f>
        <v>0</v>
      </c>
      <c r="N8347" s="29">
        <f ca="1">IF(C8347&lt;Calculator!$G$27,0,IF(C8347=Calculator!$G$27,Calculator!$G$39,IF(H8347-K8347&lt;=0,IF(D8347&gt;Calculator!$G$39,IF(H8347-K8347+E8347+L8347+M8347+Calculator!$G$39&gt;Calculator!$G$39,Calculator!$G$39-(H8347+E8347+L8347+M8347-K8347),Calculator!$G$39),D8347),0)))</f>
        <v>0</v>
      </c>
    </row>
    <row r="8348" spans="1:14" ht="15.75" thickBot="1">
      <c r="A8348" s="33" t="str">
        <f ca="1">IF(C8348=Calculator!$H$27,"F",IF(Daily!D8348+Daily!H8348=0,IF(D8347+H8347&gt;0,"L",""),""))</f>
        <v/>
      </c>
      <c r="B8348" s="34">
        <v>8347</v>
      </c>
      <c r="C8348" s="19">
        <f t="shared" ca="1" si="521"/>
        <v>54277</v>
      </c>
      <c r="D8348" s="29">
        <f t="shared" ca="1" si="523"/>
        <v>0</v>
      </c>
      <c r="E8348" s="29">
        <f ca="1">IF(C8348&lt;Calculator!$D$26,0,IF(DAY($C8348)=1,IF(D8348-Calculator!$G$24&gt;0,Calculator!$G$24,D8348),0))</f>
        <v>0</v>
      </c>
      <c r="F8348" s="29">
        <f ca="1">IF(E8348&gt;0,D8348*Calculator!$G$22/12,0)</f>
        <v>0</v>
      </c>
      <c r="G8348" s="29">
        <f ca="1">IF(E8348&gt;0,(IFERROR(-PMT(Calculator!$G$22/12,Calculator!$G$23*12,Calculator!$G$20),0))-F8348,0)</f>
        <v>0</v>
      </c>
      <c r="H8348" s="29">
        <f t="shared" ca="1" si="524"/>
        <v>0</v>
      </c>
      <c r="I8348" s="29">
        <f t="shared" ca="1" si="522"/>
        <v>0</v>
      </c>
      <c r="J8348" s="30">
        <f>Calculator!$G$40</f>
        <v>6.5000000000000002E-2</v>
      </c>
      <c r="K8348" s="29">
        <f ca="1">IF(C8348&gt;=Calculator!$G$27,IF(DAY($C8348)=1,Calculator!$G$34/2,IF(DAY($C8348)=15,Calculator!$G$34/2,0)),0)</f>
        <v>0</v>
      </c>
      <c r="L8348" s="29">
        <f ca="1">IF(DAY($C8348)=28,IF(H8348=0,0,Calculator!$G$35),0)</f>
        <v>0</v>
      </c>
      <c r="M8348" s="29">
        <f ca="1">IF(I8348&gt;0,IF(DAY($C8348)=1,SUM(INDIRECT("I"&amp;(ROW(C8347)-DAY(C8347))):I8347),0),0)</f>
        <v>0</v>
      </c>
      <c r="N8348" s="29">
        <f ca="1">IF(C8348&lt;Calculator!$G$27,0,IF(C8348=Calculator!$G$27,Calculator!$G$39,IF(H8348-K8348&lt;=0,IF(D8348&gt;Calculator!$G$39,IF(H8348-K8348+E8348+L8348+M8348+Calculator!$G$39&gt;Calculator!$G$39,Calculator!$G$39-(H8348+E8348+L8348+M8348-K8348),Calculator!$G$39),D8348),0)))</f>
        <v>0</v>
      </c>
    </row>
    <row r="8349" spans="1:14" ht="15.75" thickBot="1">
      <c r="A8349" s="33" t="str">
        <f ca="1">IF(C8349=Calculator!$H$27,"F",IF(Daily!D8349+Daily!H8349=0,IF(D8348+H8348&gt;0,"L",""),""))</f>
        <v/>
      </c>
      <c r="B8349" s="34">
        <v>8348</v>
      </c>
      <c r="C8349" s="19">
        <f t="shared" ca="1" si="521"/>
        <v>54278</v>
      </c>
      <c r="D8349" s="29">
        <f t="shared" ca="1" si="523"/>
        <v>0</v>
      </c>
      <c r="E8349" s="29">
        <f ca="1">IF(C8349&lt;Calculator!$D$26,0,IF(DAY($C8349)=1,IF(D8349-Calculator!$G$24&gt;0,Calculator!$G$24,D8349),0))</f>
        <v>0</v>
      </c>
      <c r="F8349" s="29">
        <f ca="1">IF(E8349&gt;0,D8349*Calculator!$G$22/12,0)</f>
        <v>0</v>
      </c>
      <c r="G8349" s="29">
        <f ca="1">IF(E8349&gt;0,(IFERROR(-PMT(Calculator!$G$22/12,Calculator!$G$23*12,Calculator!$G$20),0))-F8349,0)</f>
        <v>0</v>
      </c>
      <c r="H8349" s="29">
        <f t="shared" ca="1" si="524"/>
        <v>0</v>
      </c>
      <c r="I8349" s="29">
        <f t="shared" ca="1" si="522"/>
        <v>0</v>
      </c>
      <c r="J8349" s="30">
        <f>Calculator!$G$40</f>
        <v>6.5000000000000002E-2</v>
      </c>
      <c r="K8349" s="29">
        <f ca="1">IF(C8349&gt;=Calculator!$G$27,IF(DAY($C8349)=1,Calculator!$G$34/2,IF(DAY($C8349)=15,Calculator!$G$34/2,0)),0)</f>
        <v>0</v>
      </c>
      <c r="L8349" s="29">
        <f ca="1">IF(DAY($C8349)=28,IF(H8349=0,0,Calculator!$G$35),0)</f>
        <v>0</v>
      </c>
      <c r="M8349" s="29">
        <f ca="1">IF(I8349&gt;0,IF(DAY($C8349)=1,SUM(INDIRECT("I"&amp;(ROW(C8348)-DAY(C8348))):I8348),0),0)</f>
        <v>0</v>
      </c>
      <c r="N8349" s="29">
        <f ca="1">IF(C8349&lt;Calculator!$G$27,0,IF(C8349=Calculator!$G$27,Calculator!$G$39,IF(H8349-K8349&lt;=0,IF(D8349&gt;Calculator!$G$39,IF(H8349-K8349+E8349+L8349+M8349+Calculator!$G$39&gt;Calculator!$G$39,Calculator!$G$39-(H8349+E8349+L8349+M8349-K8349),Calculator!$G$39),D8349),0)))</f>
        <v>0</v>
      </c>
    </row>
    <row r="8350" spans="1:14" ht="15.75" thickBot="1">
      <c r="A8350" s="33" t="str">
        <f ca="1">IF(C8350=Calculator!$H$27,"F",IF(Daily!D8350+Daily!H8350=0,IF(D8349+H8349&gt;0,"L",""),""))</f>
        <v/>
      </c>
      <c r="B8350" s="34">
        <v>8349</v>
      </c>
      <c r="C8350" s="19">
        <f t="shared" ca="1" si="521"/>
        <v>54279</v>
      </c>
      <c r="D8350" s="29">
        <f t="shared" ca="1" si="523"/>
        <v>0</v>
      </c>
      <c r="E8350" s="29">
        <f ca="1">IF(C8350&lt;Calculator!$D$26,0,IF(DAY($C8350)=1,IF(D8350-Calculator!$G$24&gt;0,Calculator!$G$24,D8350),0))</f>
        <v>0</v>
      </c>
      <c r="F8350" s="29">
        <f ca="1">IF(E8350&gt;0,D8350*Calculator!$G$22/12,0)</f>
        <v>0</v>
      </c>
      <c r="G8350" s="29">
        <f ca="1">IF(E8350&gt;0,(IFERROR(-PMT(Calculator!$G$22/12,Calculator!$G$23*12,Calculator!$G$20),0))-F8350,0)</f>
        <v>0</v>
      </c>
      <c r="H8350" s="29">
        <f t="shared" ca="1" si="524"/>
        <v>0</v>
      </c>
      <c r="I8350" s="29">
        <f t="shared" ca="1" si="522"/>
        <v>0</v>
      </c>
      <c r="J8350" s="30">
        <f>Calculator!$G$40</f>
        <v>6.5000000000000002E-2</v>
      </c>
      <c r="K8350" s="29">
        <f ca="1">IF(C8350&gt;=Calculator!$G$27,IF(DAY($C8350)=1,Calculator!$G$34/2,IF(DAY($C8350)=15,Calculator!$G$34/2,0)),0)</f>
        <v>0</v>
      </c>
      <c r="L8350" s="29">
        <f ca="1">IF(DAY($C8350)=28,IF(H8350=0,0,Calculator!$G$35),0)</f>
        <v>0</v>
      </c>
      <c r="M8350" s="29">
        <f ca="1">IF(I8350&gt;0,IF(DAY($C8350)=1,SUM(INDIRECT("I"&amp;(ROW(C8349)-DAY(C8349))):I8349),0),0)</f>
        <v>0</v>
      </c>
      <c r="N8350" s="29">
        <f ca="1">IF(C8350&lt;Calculator!$G$27,0,IF(C8350=Calculator!$G$27,Calculator!$G$39,IF(H8350-K8350&lt;=0,IF(D8350&gt;Calculator!$G$39,IF(H8350-K8350+E8350+L8350+M8350+Calculator!$G$39&gt;Calculator!$G$39,Calculator!$G$39-(H8350+E8350+L8350+M8350-K8350),Calculator!$G$39),D8350),0)))</f>
        <v>0</v>
      </c>
    </row>
    <row r="8351" spans="1:14" ht="15.75" thickBot="1">
      <c r="A8351" s="33" t="str">
        <f ca="1">IF(C8351=Calculator!$H$27,"F",IF(Daily!D8351+Daily!H8351=0,IF(D8350+H8350&gt;0,"L",""),""))</f>
        <v/>
      </c>
      <c r="B8351" s="34">
        <v>8350</v>
      </c>
      <c r="C8351" s="19">
        <f t="shared" ca="1" si="521"/>
        <v>54280</v>
      </c>
      <c r="D8351" s="29">
        <f t="shared" ca="1" si="523"/>
        <v>0</v>
      </c>
      <c r="E8351" s="29">
        <f ca="1">IF(C8351&lt;Calculator!$D$26,0,IF(DAY($C8351)=1,IF(D8351-Calculator!$G$24&gt;0,Calculator!$G$24,D8351),0))</f>
        <v>0</v>
      </c>
      <c r="F8351" s="29">
        <f ca="1">IF(E8351&gt;0,D8351*Calculator!$G$22/12,0)</f>
        <v>0</v>
      </c>
      <c r="G8351" s="29">
        <f ca="1">IF(E8351&gt;0,(IFERROR(-PMT(Calculator!$G$22/12,Calculator!$G$23*12,Calculator!$G$20),0))-F8351,0)</f>
        <v>0</v>
      </c>
      <c r="H8351" s="29">
        <f t="shared" ca="1" si="524"/>
        <v>0</v>
      </c>
      <c r="I8351" s="29">
        <f t="shared" ca="1" si="522"/>
        <v>0</v>
      </c>
      <c r="J8351" s="30">
        <f>Calculator!$G$40</f>
        <v>6.5000000000000002E-2</v>
      </c>
      <c r="K8351" s="29">
        <f ca="1">IF(C8351&gt;=Calculator!$G$27,IF(DAY($C8351)=1,Calculator!$G$34/2,IF(DAY($C8351)=15,Calculator!$G$34/2,0)),0)</f>
        <v>0</v>
      </c>
      <c r="L8351" s="29">
        <f ca="1">IF(DAY($C8351)=28,IF(H8351=0,0,Calculator!$G$35),0)</f>
        <v>0</v>
      </c>
      <c r="M8351" s="29">
        <f ca="1">IF(I8351&gt;0,IF(DAY($C8351)=1,SUM(INDIRECT("I"&amp;(ROW(C8350)-DAY(C8350))):I8350),0),0)</f>
        <v>0</v>
      </c>
      <c r="N8351" s="29">
        <f ca="1">IF(C8351&lt;Calculator!$G$27,0,IF(C8351=Calculator!$G$27,Calculator!$G$39,IF(H8351-K8351&lt;=0,IF(D8351&gt;Calculator!$G$39,IF(H8351-K8351+E8351+L8351+M8351+Calculator!$G$39&gt;Calculator!$G$39,Calculator!$G$39-(H8351+E8351+L8351+M8351-K8351),Calculator!$G$39),D8351),0)))</f>
        <v>0</v>
      </c>
    </row>
    <row r="8352" spans="1:14" ht="15.75" thickBot="1">
      <c r="A8352" s="33" t="str">
        <f ca="1">IF(C8352=Calculator!$H$27,"F",IF(Daily!D8352+Daily!H8352=0,IF(D8351+H8351&gt;0,"L",""),""))</f>
        <v/>
      </c>
      <c r="B8352" s="34">
        <v>8351</v>
      </c>
      <c r="C8352" s="19">
        <f t="shared" ca="1" si="521"/>
        <v>54281</v>
      </c>
      <c r="D8352" s="29">
        <f t="shared" ca="1" si="523"/>
        <v>0</v>
      </c>
      <c r="E8352" s="29">
        <f ca="1">IF(C8352&lt;Calculator!$D$26,0,IF(DAY($C8352)=1,IF(D8352-Calculator!$G$24&gt;0,Calculator!$G$24,D8352),0))</f>
        <v>0</v>
      </c>
      <c r="F8352" s="29">
        <f ca="1">IF(E8352&gt;0,D8352*Calculator!$G$22/12,0)</f>
        <v>0</v>
      </c>
      <c r="G8352" s="29">
        <f ca="1">IF(E8352&gt;0,(IFERROR(-PMT(Calculator!$G$22/12,Calculator!$G$23*12,Calculator!$G$20),0))-F8352,0)</f>
        <v>0</v>
      </c>
      <c r="H8352" s="29">
        <f t="shared" ca="1" si="524"/>
        <v>0</v>
      </c>
      <c r="I8352" s="29">
        <f t="shared" ca="1" si="522"/>
        <v>0</v>
      </c>
      <c r="J8352" s="30">
        <f>Calculator!$G$40</f>
        <v>6.5000000000000002E-2</v>
      </c>
      <c r="K8352" s="29">
        <f ca="1">IF(C8352&gt;=Calculator!$G$27,IF(DAY($C8352)=1,Calculator!$G$34/2,IF(DAY($C8352)=15,Calculator!$G$34/2,0)),0)</f>
        <v>0</v>
      </c>
      <c r="L8352" s="29">
        <f ca="1">IF(DAY($C8352)=28,IF(H8352=0,0,Calculator!$G$35),0)</f>
        <v>0</v>
      </c>
      <c r="M8352" s="29">
        <f ca="1">IF(I8352&gt;0,IF(DAY($C8352)=1,SUM(INDIRECT("I"&amp;(ROW(C8351)-DAY(C8351))):I8351),0),0)</f>
        <v>0</v>
      </c>
      <c r="N8352" s="29">
        <f ca="1">IF(C8352&lt;Calculator!$G$27,0,IF(C8352=Calculator!$G$27,Calculator!$G$39,IF(H8352-K8352&lt;=0,IF(D8352&gt;Calculator!$G$39,IF(H8352-K8352+E8352+L8352+M8352+Calculator!$G$39&gt;Calculator!$G$39,Calculator!$G$39-(H8352+E8352+L8352+M8352-K8352),Calculator!$G$39),D8352),0)))</f>
        <v>0</v>
      </c>
    </row>
    <row r="8353" spans="1:14" ht="15.75" thickBot="1">
      <c r="A8353" s="33" t="str">
        <f ca="1">IF(C8353=Calculator!$H$27,"F",IF(Daily!D8353+Daily!H8353=0,IF(D8352+H8352&gt;0,"L",""),""))</f>
        <v/>
      </c>
      <c r="B8353" s="34">
        <v>8352</v>
      </c>
      <c r="C8353" s="19">
        <f t="shared" ca="1" si="521"/>
        <v>54282</v>
      </c>
      <c r="D8353" s="29">
        <f t="shared" ca="1" si="523"/>
        <v>0</v>
      </c>
      <c r="E8353" s="29">
        <f ca="1">IF(C8353&lt;Calculator!$D$26,0,IF(DAY($C8353)=1,IF(D8353-Calculator!$G$24&gt;0,Calculator!$G$24,D8353),0))</f>
        <v>0</v>
      </c>
      <c r="F8353" s="29">
        <f ca="1">IF(E8353&gt;0,D8353*Calculator!$G$22/12,0)</f>
        <v>0</v>
      </c>
      <c r="G8353" s="29">
        <f ca="1">IF(E8353&gt;0,(IFERROR(-PMT(Calculator!$G$22/12,Calculator!$G$23*12,Calculator!$G$20),0))-F8353,0)</f>
        <v>0</v>
      </c>
      <c r="H8353" s="29">
        <f t="shared" ca="1" si="524"/>
        <v>0</v>
      </c>
      <c r="I8353" s="29">
        <f t="shared" ca="1" si="522"/>
        <v>0</v>
      </c>
      <c r="J8353" s="30">
        <f>Calculator!$G$40</f>
        <v>6.5000000000000002E-2</v>
      </c>
      <c r="K8353" s="29">
        <f ca="1">IF(C8353&gt;=Calculator!$G$27,IF(DAY($C8353)=1,Calculator!$G$34/2,IF(DAY($C8353)=15,Calculator!$G$34/2,0)),0)</f>
        <v>0</v>
      </c>
      <c r="L8353" s="29">
        <f ca="1">IF(DAY($C8353)=28,IF(H8353=0,0,Calculator!$G$35),0)</f>
        <v>0</v>
      </c>
      <c r="M8353" s="29">
        <f ca="1">IF(I8353&gt;0,IF(DAY($C8353)=1,SUM(INDIRECT("I"&amp;(ROW(C8352)-DAY(C8352))):I8352),0),0)</f>
        <v>0</v>
      </c>
      <c r="N8353" s="29">
        <f ca="1">IF(C8353&lt;Calculator!$G$27,0,IF(C8353=Calculator!$G$27,Calculator!$G$39,IF(H8353-K8353&lt;=0,IF(D8353&gt;Calculator!$G$39,IF(H8353-K8353+E8353+L8353+M8353+Calculator!$G$39&gt;Calculator!$G$39,Calculator!$G$39-(H8353+E8353+L8353+M8353-K8353),Calculator!$G$39),D8353),0)))</f>
        <v>0</v>
      </c>
    </row>
    <row r="8354" spans="1:14" ht="15.75" thickBot="1">
      <c r="A8354" s="33" t="str">
        <f ca="1">IF(C8354=Calculator!$H$27,"F",IF(Daily!D8354+Daily!H8354=0,IF(D8353+H8353&gt;0,"L",""),""))</f>
        <v/>
      </c>
      <c r="B8354" s="34">
        <v>8353</v>
      </c>
      <c r="C8354" s="19">
        <f t="shared" ca="1" si="521"/>
        <v>54283</v>
      </c>
      <c r="D8354" s="29">
        <f t="shared" ca="1" si="523"/>
        <v>0</v>
      </c>
      <c r="E8354" s="29">
        <f ca="1">IF(C8354&lt;Calculator!$D$26,0,IF(DAY($C8354)=1,IF(D8354-Calculator!$G$24&gt;0,Calculator!$G$24,D8354),0))</f>
        <v>0</v>
      </c>
      <c r="F8354" s="29">
        <f ca="1">IF(E8354&gt;0,D8354*Calculator!$G$22/12,0)</f>
        <v>0</v>
      </c>
      <c r="G8354" s="29">
        <f ca="1">IF(E8354&gt;0,(IFERROR(-PMT(Calculator!$G$22/12,Calculator!$G$23*12,Calculator!$G$20),0))-F8354,0)</f>
        <v>0</v>
      </c>
      <c r="H8354" s="29">
        <f t="shared" ca="1" si="524"/>
        <v>0</v>
      </c>
      <c r="I8354" s="29">
        <f t="shared" ca="1" si="522"/>
        <v>0</v>
      </c>
      <c r="J8354" s="30">
        <f>Calculator!$G$40</f>
        <v>6.5000000000000002E-2</v>
      </c>
      <c r="K8354" s="29">
        <f ca="1">IF(C8354&gt;=Calculator!$G$27,IF(DAY($C8354)=1,Calculator!$G$34/2,IF(DAY($C8354)=15,Calculator!$G$34/2,0)),0)</f>
        <v>0</v>
      </c>
      <c r="L8354" s="29">
        <f ca="1">IF(DAY($C8354)=28,IF(H8354=0,0,Calculator!$G$35),0)</f>
        <v>0</v>
      </c>
      <c r="M8354" s="29">
        <f ca="1">IF(I8354&gt;0,IF(DAY($C8354)=1,SUM(INDIRECT("I"&amp;(ROW(C8353)-DAY(C8353))):I8353),0),0)</f>
        <v>0</v>
      </c>
      <c r="N8354" s="29">
        <f ca="1">IF(C8354&lt;Calculator!$G$27,0,IF(C8354=Calculator!$G$27,Calculator!$G$39,IF(H8354-K8354&lt;=0,IF(D8354&gt;Calculator!$G$39,IF(H8354-K8354+E8354+L8354+M8354+Calculator!$G$39&gt;Calculator!$G$39,Calculator!$G$39-(H8354+E8354+L8354+M8354-K8354),Calculator!$G$39),D8354),0)))</f>
        <v>0</v>
      </c>
    </row>
    <row r="8355" spans="1:14" ht="15.75" thickBot="1">
      <c r="A8355" s="33" t="str">
        <f ca="1">IF(C8355=Calculator!$H$27,"F",IF(Daily!D8355+Daily!H8355=0,IF(D8354+H8354&gt;0,"L",""),""))</f>
        <v/>
      </c>
      <c r="B8355" s="34">
        <v>8354</v>
      </c>
      <c r="C8355" s="19">
        <f t="shared" ca="1" si="521"/>
        <v>54284</v>
      </c>
      <c r="D8355" s="29">
        <f t="shared" ca="1" si="523"/>
        <v>0</v>
      </c>
      <c r="E8355" s="29">
        <f ca="1">IF(C8355&lt;Calculator!$D$26,0,IF(DAY($C8355)=1,IF(D8355-Calculator!$G$24&gt;0,Calculator!$G$24,D8355),0))</f>
        <v>0</v>
      </c>
      <c r="F8355" s="29">
        <f ca="1">IF(E8355&gt;0,D8355*Calculator!$G$22/12,0)</f>
        <v>0</v>
      </c>
      <c r="G8355" s="29">
        <f ca="1">IF(E8355&gt;0,(IFERROR(-PMT(Calculator!$G$22/12,Calculator!$G$23*12,Calculator!$G$20),0))-F8355,0)</f>
        <v>0</v>
      </c>
      <c r="H8355" s="29">
        <f t="shared" ca="1" si="524"/>
        <v>0</v>
      </c>
      <c r="I8355" s="29">
        <f t="shared" ca="1" si="522"/>
        <v>0</v>
      </c>
      <c r="J8355" s="30">
        <f>Calculator!$G$40</f>
        <v>6.5000000000000002E-2</v>
      </c>
      <c r="K8355" s="29">
        <f ca="1">IF(C8355&gt;=Calculator!$G$27,IF(DAY($C8355)=1,Calculator!$G$34/2,IF(DAY($C8355)=15,Calculator!$G$34/2,0)),0)</f>
        <v>0</v>
      </c>
      <c r="L8355" s="29">
        <f ca="1">IF(DAY($C8355)=28,IF(H8355=0,0,Calculator!$G$35),0)</f>
        <v>0</v>
      </c>
      <c r="M8355" s="29">
        <f ca="1">IF(I8355&gt;0,IF(DAY($C8355)=1,SUM(INDIRECT("I"&amp;(ROW(C8354)-DAY(C8354))):I8354),0),0)</f>
        <v>0</v>
      </c>
      <c r="N8355" s="29">
        <f ca="1">IF(C8355&lt;Calculator!$G$27,0,IF(C8355=Calculator!$G$27,Calculator!$G$39,IF(H8355-K8355&lt;=0,IF(D8355&gt;Calculator!$G$39,IF(H8355-K8355+E8355+L8355+M8355+Calculator!$G$39&gt;Calculator!$G$39,Calculator!$G$39-(H8355+E8355+L8355+M8355-K8355),Calculator!$G$39),D8355),0)))</f>
        <v>0</v>
      </c>
    </row>
    <row r="8356" spans="1:14" ht="15.75" thickBot="1">
      <c r="A8356" s="33" t="str">
        <f ca="1">IF(C8356=Calculator!$H$27,"F",IF(Daily!D8356+Daily!H8356=0,IF(D8355+H8355&gt;0,"L",""),""))</f>
        <v/>
      </c>
      <c r="B8356" s="34">
        <v>8355</v>
      </c>
      <c r="C8356" s="19">
        <f t="shared" ca="1" si="521"/>
        <v>54285</v>
      </c>
      <c r="D8356" s="29">
        <f t="shared" ca="1" si="523"/>
        <v>0</v>
      </c>
      <c r="E8356" s="29">
        <f ca="1">IF(C8356&lt;Calculator!$D$26,0,IF(DAY($C8356)=1,IF(D8356-Calculator!$G$24&gt;0,Calculator!$G$24,D8356),0))</f>
        <v>0</v>
      </c>
      <c r="F8356" s="29">
        <f ca="1">IF(E8356&gt;0,D8356*Calculator!$G$22/12,0)</f>
        <v>0</v>
      </c>
      <c r="G8356" s="29">
        <f ca="1">IF(E8356&gt;0,(IFERROR(-PMT(Calculator!$G$22/12,Calculator!$G$23*12,Calculator!$G$20),0))-F8356,0)</f>
        <v>0</v>
      </c>
      <c r="H8356" s="29">
        <f t="shared" ca="1" si="524"/>
        <v>0</v>
      </c>
      <c r="I8356" s="29">
        <f t="shared" ca="1" si="522"/>
        <v>0</v>
      </c>
      <c r="J8356" s="30">
        <f>Calculator!$G$40</f>
        <v>6.5000000000000002E-2</v>
      </c>
      <c r="K8356" s="29">
        <f ca="1">IF(C8356&gt;=Calculator!$G$27,IF(DAY($C8356)=1,Calculator!$G$34/2,IF(DAY($C8356)=15,Calculator!$G$34/2,0)),0)</f>
        <v>4500</v>
      </c>
      <c r="L8356" s="29">
        <f ca="1">IF(DAY($C8356)=28,IF(H8356=0,0,Calculator!$G$35),0)</f>
        <v>0</v>
      </c>
      <c r="M8356" s="29">
        <f ca="1">IF(I8356&gt;0,IF(DAY($C8356)=1,SUM(INDIRECT("I"&amp;(ROW(C8355)-DAY(C8355))):I8355),0),0)</f>
        <v>0</v>
      </c>
      <c r="N8356" s="29">
        <f ca="1">IF(C8356&lt;Calculator!$G$27,0,IF(C8356=Calculator!$G$27,Calculator!$G$39,IF(H8356-K8356&lt;=0,IF(D8356&gt;Calculator!$G$39,IF(H8356-K8356+E8356+L8356+M8356+Calculator!$G$39&gt;Calculator!$G$39,Calculator!$G$39-(H8356+E8356+L8356+M8356-K8356),Calculator!$G$39),D8356),0)))</f>
        <v>0</v>
      </c>
    </row>
    <row r="8357" spans="1:14" ht="15.75" thickBot="1">
      <c r="A8357" s="33" t="str">
        <f ca="1">IF(C8357=Calculator!$H$27,"F",IF(Daily!D8357+Daily!H8357=0,IF(D8356+H8356&gt;0,"L",""),""))</f>
        <v/>
      </c>
      <c r="B8357" s="34">
        <v>8356</v>
      </c>
      <c r="C8357" s="19">
        <f t="shared" ca="1" si="521"/>
        <v>54286</v>
      </c>
      <c r="D8357" s="29">
        <f t="shared" ca="1" si="523"/>
        <v>0</v>
      </c>
      <c r="E8357" s="29">
        <f ca="1">IF(C8357&lt;Calculator!$D$26,0,IF(DAY($C8357)=1,IF(D8357-Calculator!$G$24&gt;0,Calculator!$G$24,D8357),0))</f>
        <v>0</v>
      </c>
      <c r="F8357" s="29">
        <f ca="1">IF(E8357&gt;0,D8357*Calculator!$G$22/12,0)</f>
        <v>0</v>
      </c>
      <c r="G8357" s="29">
        <f ca="1">IF(E8357&gt;0,(IFERROR(-PMT(Calculator!$G$22/12,Calculator!$G$23*12,Calculator!$G$20),0))-F8357,0)</f>
        <v>0</v>
      </c>
      <c r="H8357" s="29">
        <f t="shared" ca="1" si="524"/>
        <v>0</v>
      </c>
      <c r="I8357" s="29">
        <f t="shared" ca="1" si="522"/>
        <v>0</v>
      </c>
      <c r="J8357" s="30">
        <f>Calculator!$G$40</f>
        <v>6.5000000000000002E-2</v>
      </c>
      <c r="K8357" s="29">
        <f ca="1">IF(C8357&gt;=Calculator!$G$27,IF(DAY($C8357)=1,Calculator!$G$34/2,IF(DAY($C8357)=15,Calculator!$G$34/2,0)),0)</f>
        <v>0</v>
      </c>
      <c r="L8357" s="29">
        <f ca="1">IF(DAY($C8357)=28,IF(H8357=0,0,Calculator!$G$35),0)</f>
        <v>0</v>
      </c>
      <c r="M8357" s="29">
        <f ca="1">IF(I8357&gt;0,IF(DAY($C8357)=1,SUM(INDIRECT("I"&amp;(ROW(C8356)-DAY(C8356))):I8356),0),0)</f>
        <v>0</v>
      </c>
      <c r="N8357" s="29">
        <f ca="1">IF(C8357&lt;Calculator!$G$27,0,IF(C8357=Calculator!$G$27,Calculator!$G$39,IF(H8357-K8357&lt;=0,IF(D8357&gt;Calculator!$G$39,IF(H8357-K8357+E8357+L8357+M8357+Calculator!$G$39&gt;Calculator!$G$39,Calculator!$G$39-(H8357+E8357+L8357+M8357-K8357),Calculator!$G$39),D8357),0)))</f>
        <v>0</v>
      </c>
    </row>
    <row r="8358" spans="1:14" ht="15.75" thickBot="1">
      <c r="A8358" s="33" t="str">
        <f ca="1">IF(C8358=Calculator!$H$27,"F",IF(Daily!D8358+Daily!H8358=0,IF(D8357+H8357&gt;0,"L",""),""))</f>
        <v/>
      </c>
      <c r="B8358" s="34">
        <v>8357</v>
      </c>
      <c r="C8358" s="19">
        <f t="shared" ca="1" si="521"/>
        <v>54287</v>
      </c>
      <c r="D8358" s="29">
        <f t="shared" ca="1" si="523"/>
        <v>0</v>
      </c>
      <c r="E8358" s="29">
        <f ca="1">IF(C8358&lt;Calculator!$D$26,0,IF(DAY($C8358)=1,IF(D8358-Calculator!$G$24&gt;0,Calculator!$G$24,D8358),0))</f>
        <v>0</v>
      </c>
      <c r="F8358" s="29">
        <f ca="1">IF(E8358&gt;0,D8358*Calculator!$G$22/12,0)</f>
        <v>0</v>
      </c>
      <c r="G8358" s="29">
        <f ca="1">IF(E8358&gt;0,(IFERROR(-PMT(Calculator!$G$22/12,Calculator!$G$23*12,Calculator!$G$20),0))-F8358,0)</f>
        <v>0</v>
      </c>
      <c r="H8358" s="29">
        <f t="shared" ca="1" si="524"/>
        <v>0</v>
      </c>
      <c r="I8358" s="29">
        <f t="shared" ca="1" si="522"/>
        <v>0</v>
      </c>
      <c r="J8358" s="30">
        <f>Calculator!$G$40</f>
        <v>6.5000000000000002E-2</v>
      </c>
      <c r="K8358" s="29">
        <f ca="1">IF(C8358&gt;=Calculator!$G$27,IF(DAY($C8358)=1,Calculator!$G$34/2,IF(DAY($C8358)=15,Calculator!$G$34/2,0)),0)</f>
        <v>0</v>
      </c>
      <c r="L8358" s="29">
        <f ca="1">IF(DAY($C8358)=28,IF(H8358=0,0,Calculator!$G$35),0)</f>
        <v>0</v>
      </c>
      <c r="M8358" s="29">
        <f ca="1">IF(I8358&gt;0,IF(DAY($C8358)=1,SUM(INDIRECT("I"&amp;(ROW(C8357)-DAY(C8357))):I8357),0),0)</f>
        <v>0</v>
      </c>
      <c r="N8358" s="29">
        <f ca="1">IF(C8358&lt;Calculator!$G$27,0,IF(C8358=Calculator!$G$27,Calculator!$G$39,IF(H8358-K8358&lt;=0,IF(D8358&gt;Calculator!$G$39,IF(H8358-K8358+E8358+L8358+M8358+Calculator!$G$39&gt;Calculator!$G$39,Calculator!$G$39-(H8358+E8358+L8358+M8358-K8358),Calculator!$G$39),D8358),0)))</f>
        <v>0</v>
      </c>
    </row>
    <row r="8359" spans="1:14" ht="15.75" thickBot="1">
      <c r="A8359" s="33" t="str">
        <f ca="1">IF(C8359=Calculator!$H$27,"F",IF(Daily!D8359+Daily!H8359=0,IF(D8358+H8358&gt;0,"L",""),""))</f>
        <v/>
      </c>
      <c r="B8359" s="34">
        <v>8358</v>
      </c>
      <c r="C8359" s="19">
        <f t="shared" ca="1" si="521"/>
        <v>54288</v>
      </c>
      <c r="D8359" s="29">
        <f t="shared" ca="1" si="523"/>
        <v>0</v>
      </c>
      <c r="E8359" s="29">
        <f ca="1">IF(C8359&lt;Calculator!$D$26,0,IF(DAY($C8359)=1,IF(D8359-Calculator!$G$24&gt;0,Calculator!$G$24,D8359),0))</f>
        <v>0</v>
      </c>
      <c r="F8359" s="29">
        <f ca="1">IF(E8359&gt;0,D8359*Calculator!$G$22/12,0)</f>
        <v>0</v>
      </c>
      <c r="G8359" s="29">
        <f ca="1">IF(E8359&gt;0,(IFERROR(-PMT(Calculator!$G$22/12,Calculator!$G$23*12,Calculator!$G$20),0))-F8359,0)</f>
        <v>0</v>
      </c>
      <c r="H8359" s="29">
        <f t="shared" ca="1" si="524"/>
        <v>0</v>
      </c>
      <c r="I8359" s="29">
        <f t="shared" ca="1" si="522"/>
        <v>0</v>
      </c>
      <c r="J8359" s="30">
        <f>Calculator!$G$40</f>
        <v>6.5000000000000002E-2</v>
      </c>
      <c r="K8359" s="29">
        <f ca="1">IF(C8359&gt;=Calculator!$G$27,IF(DAY($C8359)=1,Calculator!$G$34/2,IF(DAY($C8359)=15,Calculator!$G$34/2,0)),0)</f>
        <v>0</v>
      </c>
      <c r="L8359" s="29">
        <f ca="1">IF(DAY($C8359)=28,IF(H8359=0,0,Calculator!$G$35),0)</f>
        <v>0</v>
      </c>
      <c r="M8359" s="29">
        <f ca="1">IF(I8359&gt;0,IF(DAY($C8359)=1,SUM(INDIRECT("I"&amp;(ROW(C8358)-DAY(C8358))):I8358),0),0)</f>
        <v>0</v>
      </c>
      <c r="N8359" s="29">
        <f ca="1">IF(C8359&lt;Calculator!$G$27,0,IF(C8359=Calculator!$G$27,Calculator!$G$39,IF(H8359-K8359&lt;=0,IF(D8359&gt;Calculator!$G$39,IF(H8359-K8359+E8359+L8359+M8359+Calculator!$G$39&gt;Calculator!$G$39,Calculator!$G$39-(H8359+E8359+L8359+M8359-K8359),Calculator!$G$39),D8359),0)))</f>
        <v>0</v>
      </c>
    </row>
    <row r="8360" spans="1:14" ht="15.75" thickBot="1">
      <c r="A8360" s="33" t="str">
        <f ca="1">IF(C8360=Calculator!$H$27,"F",IF(Daily!D8360+Daily!H8360=0,IF(D8359+H8359&gt;0,"L",""),""))</f>
        <v/>
      </c>
      <c r="B8360" s="34">
        <v>8359</v>
      </c>
      <c r="C8360" s="19">
        <f t="shared" ca="1" si="521"/>
        <v>54289</v>
      </c>
      <c r="D8360" s="29">
        <f t="shared" ca="1" si="523"/>
        <v>0</v>
      </c>
      <c r="E8360" s="29">
        <f ca="1">IF(C8360&lt;Calculator!$D$26,0,IF(DAY($C8360)=1,IF(D8360-Calculator!$G$24&gt;0,Calculator!$G$24,D8360),0))</f>
        <v>0</v>
      </c>
      <c r="F8360" s="29">
        <f ca="1">IF(E8360&gt;0,D8360*Calculator!$G$22/12,0)</f>
        <v>0</v>
      </c>
      <c r="G8360" s="29">
        <f ca="1">IF(E8360&gt;0,(IFERROR(-PMT(Calculator!$G$22/12,Calculator!$G$23*12,Calculator!$G$20),0))-F8360,0)</f>
        <v>0</v>
      </c>
      <c r="H8360" s="29">
        <f t="shared" ca="1" si="524"/>
        <v>0</v>
      </c>
      <c r="I8360" s="29">
        <f t="shared" ca="1" si="522"/>
        <v>0</v>
      </c>
      <c r="J8360" s="30">
        <f>Calculator!$G$40</f>
        <v>6.5000000000000002E-2</v>
      </c>
      <c r="K8360" s="29">
        <f ca="1">IF(C8360&gt;=Calculator!$G$27,IF(DAY($C8360)=1,Calculator!$G$34/2,IF(DAY($C8360)=15,Calculator!$G$34/2,0)),0)</f>
        <v>0</v>
      </c>
      <c r="L8360" s="29">
        <f ca="1">IF(DAY($C8360)=28,IF(H8360=0,0,Calculator!$G$35),0)</f>
        <v>0</v>
      </c>
      <c r="M8360" s="29">
        <f ca="1">IF(I8360&gt;0,IF(DAY($C8360)=1,SUM(INDIRECT("I"&amp;(ROW(C8359)-DAY(C8359))):I8359),0),0)</f>
        <v>0</v>
      </c>
      <c r="N8360" s="29">
        <f ca="1">IF(C8360&lt;Calculator!$G$27,0,IF(C8360=Calculator!$G$27,Calculator!$G$39,IF(H8360-K8360&lt;=0,IF(D8360&gt;Calculator!$G$39,IF(H8360-K8360+E8360+L8360+M8360+Calculator!$G$39&gt;Calculator!$G$39,Calculator!$G$39-(H8360+E8360+L8360+M8360-K8360),Calculator!$G$39),D8360),0)))</f>
        <v>0</v>
      </c>
    </row>
    <row r="8361" spans="1:14" ht="15.75" thickBot="1">
      <c r="A8361" s="33" t="str">
        <f ca="1">IF(C8361=Calculator!$H$27,"F",IF(Daily!D8361+Daily!H8361=0,IF(D8360+H8360&gt;0,"L",""),""))</f>
        <v/>
      </c>
      <c r="B8361" s="34">
        <v>8360</v>
      </c>
      <c r="C8361" s="19">
        <f t="shared" ca="1" si="521"/>
        <v>54290</v>
      </c>
      <c r="D8361" s="29">
        <f t="shared" ca="1" si="523"/>
        <v>0</v>
      </c>
      <c r="E8361" s="29">
        <f ca="1">IF(C8361&lt;Calculator!$D$26,0,IF(DAY($C8361)=1,IF(D8361-Calculator!$G$24&gt;0,Calculator!$G$24,D8361),0))</f>
        <v>0</v>
      </c>
      <c r="F8361" s="29">
        <f ca="1">IF(E8361&gt;0,D8361*Calculator!$G$22/12,0)</f>
        <v>0</v>
      </c>
      <c r="G8361" s="29">
        <f ca="1">IF(E8361&gt;0,(IFERROR(-PMT(Calculator!$G$22/12,Calculator!$G$23*12,Calculator!$G$20),0))-F8361,0)</f>
        <v>0</v>
      </c>
      <c r="H8361" s="29">
        <f t="shared" ca="1" si="524"/>
        <v>0</v>
      </c>
      <c r="I8361" s="29">
        <f t="shared" ca="1" si="522"/>
        <v>0</v>
      </c>
      <c r="J8361" s="30">
        <f>Calculator!$G$40</f>
        <v>6.5000000000000002E-2</v>
      </c>
      <c r="K8361" s="29">
        <f ca="1">IF(C8361&gt;=Calculator!$G$27,IF(DAY($C8361)=1,Calculator!$G$34/2,IF(DAY($C8361)=15,Calculator!$G$34/2,0)),0)</f>
        <v>0</v>
      </c>
      <c r="L8361" s="29">
        <f ca="1">IF(DAY($C8361)=28,IF(H8361=0,0,Calculator!$G$35),0)</f>
        <v>0</v>
      </c>
      <c r="M8361" s="29">
        <f ca="1">IF(I8361&gt;0,IF(DAY($C8361)=1,SUM(INDIRECT("I"&amp;(ROW(C8360)-DAY(C8360))):I8360),0),0)</f>
        <v>0</v>
      </c>
      <c r="N8361" s="29">
        <f ca="1">IF(C8361&lt;Calculator!$G$27,0,IF(C8361=Calculator!$G$27,Calculator!$G$39,IF(H8361-K8361&lt;=0,IF(D8361&gt;Calculator!$G$39,IF(H8361-K8361+E8361+L8361+M8361+Calculator!$G$39&gt;Calculator!$G$39,Calculator!$G$39-(H8361+E8361+L8361+M8361-K8361),Calculator!$G$39),D8361),0)))</f>
        <v>0</v>
      </c>
    </row>
    <row r="8362" spans="1:14" ht="15.75" thickBot="1">
      <c r="A8362" s="33" t="str">
        <f ca="1">IF(C8362=Calculator!$H$27,"F",IF(Daily!D8362+Daily!H8362=0,IF(D8361+H8361&gt;0,"L",""),""))</f>
        <v/>
      </c>
      <c r="B8362" s="34">
        <v>8361</v>
      </c>
      <c r="C8362" s="19">
        <f t="shared" ca="1" si="521"/>
        <v>54291</v>
      </c>
      <c r="D8362" s="29">
        <f t="shared" ca="1" si="523"/>
        <v>0</v>
      </c>
      <c r="E8362" s="29">
        <f ca="1">IF(C8362&lt;Calculator!$D$26,0,IF(DAY($C8362)=1,IF(D8362-Calculator!$G$24&gt;0,Calculator!$G$24,D8362),0))</f>
        <v>0</v>
      </c>
      <c r="F8362" s="29">
        <f ca="1">IF(E8362&gt;0,D8362*Calculator!$G$22/12,0)</f>
        <v>0</v>
      </c>
      <c r="G8362" s="29">
        <f ca="1">IF(E8362&gt;0,(IFERROR(-PMT(Calculator!$G$22/12,Calculator!$G$23*12,Calculator!$G$20),0))-F8362,0)</f>
        <v>0</v>
      </c>
      <c r="H8362" s="29">
        <f t="shared" ca="1" si="524"/>
        <v>0</v>
      </c>
      <c r="I8362" s="29">
        <f t="shared" ca="1" si="522"/>
        <v>0</v>
      </c>
      <c r="J8362" s="30">
        <f>Calculator!$G$40</f>
        <v>6.5000000000000002E-2</v>
      </c>
      <c r="K8362" s="29">
        <f ca="1">IF(C8362&gt;=Calculator!$G$27,IF(DAY($C8362)=1,Calculator!$G$34/2,IF(DAY($C8362)=15,Calculator!$G$34/2,0)),0)</f>
        <v>0</v>
      </c>
      <c r="L8362" s="29">
        <f ca="1">IF(DAY($C8362)=28,IF(H8362=0,0,Calculator!$G$35),0)</f>
        <v>0</v>
      </c>
      <c r="M8362" s="29">
        <f ca="1">IF(I8362&gt;0,IF(DAY($C8362)=1,SUM(INDIRECT("I"&amp;(ROW(C8361)-DAY(C8361))):I8361),0),0)</f>
        <v>0</v>
      </c>
      <c r="N8362" s="29">
        <f ca="1">IF(C8362&lt;Calculator!$G$27,0,IF(C8362=Calculator!$G$27,Calculator!$G$39,IF(H8362-K8362&lt;=0,IF(D8362&gt;Calculator!$G$39,IF(H8362-K8362+E8362+L8362+M8362+Calculator!$G$39&gt;Calculator!$G$39,Calculator!$G$39-(H8362+E8362+L8362+M8362-K8362),Calculator!$G$39),D8362),0)))</f>
        <v>0</v>
      </c>
    </row>
    <row r="8363" spans="1:14" ht="15.75" thickBot="1">
      <c r="A8363" s="33" t="str">
        <f ca="1">IF(C8363=Calculator!$H$27,"F",IF(Daily!D8363+Daily!H8363=0,IF(D8362+H8362&gt;0,"L",""),""))</f>
        <v/>
      </c>
      <c r="B8363" s="34">
        <v>8362</v>
      </c>
      <c r="C8363" s="19">
        <f t="shared" ca="1" si="521"/>
        <v>54292</v>
      </c>
      <c r="D8363" s="29">
        <f t="shared" ca="1" si="523"/>
        <v>0</v>
      </c>
      <c r="E8363" s="29">
        <f ca="1">IF(C8363&lt;Calculator!$D$26,0,IF(DAY($C8363)=1,IF(D8363-Calculator!$G$24&gt;0,Calculator!$G$24,D8363),0))</f>
        <v>0</v>
      </c>
      <c r="F8363" s="29">
        <f ca="1">IF(E8363&gt;0,D8363*Calculator!$G$22/12,0)</f>
        <v>0</v>
      </c>
      <c r="G8363" s="29">
        <f ca="1">IF(E8363&gt;0,(IFERROR(-PMT(Calculator!$G$22/12,Calculator!$G$23*12,Calculator!$G$20),0))-F8363,0)</f>
        <v>0</v>
      </c>
      <c r="H8363" s="29">
        <f t="shared" ca="1" si="524"/>
        <v>0</v>
      </c>
      <c r="I8363" s="29">
        <f t="shared" ca="1" si="522"/>
        <v>0</v>
      </c>
      <c r="J8363" s="30">
        <f>Calculator!$G$40</f>
        <v>6.5000000000000002E-2</v>
      </c>
      <c r="K8363" s="29">
        <f ca="1">IF(C8363&gt;=Calculator!$G$27,IF(DAY($C8363)=1,Calculator!$G$34/2,IF(DAY($C8363)=15,Calculator!$G$34/2,0)),0)</f>
        <v>0</v>
      </c>
      <c r="L8363" s="29">
        <f ca="1">IF(DAY($C8363)=28,IF(H8363=0,0,Calculator!$G$35),0)</f>
        <v>0</v>
      </c>
      <c r="M8363" s="29">
        <f ca="1">IF(I8363&gt;0,IF(DAY($C8363)=1,SUM(INDIRECT("I"&amp;(ROW(C8362)-DAY(C8362))):I8362),0),0)</f>
        <v>0</v>
      </c>
      <c r="N8363" s="29">
        <f ca="1">IF(C8363&lt;Calculator!$G$27,0,IF(C8363=Calculator!$G$27,Calculator!$G$39,IF(H8363-K8363&lt;=0,IF(D8363&gt;Calculator!$G$39,IF(H8363-K8363+E8363+L8363+M8363+Calculator!$G$39&gt;Calculator!$G$39,Calculator!$G$39-(H8363+E8363+L8363+M8363-K8363),Calculator!$G$39),D8363),0)))</f>
        <v>0</v>
      </c>
    </row>
    <row r="8364" spans="1:14" ht="15.75" thickBot="1">
      <c r="A8364" s="33" t="str">
        <f ca="1">IF(C8364=Calculator!$H$27,"F",IF(Daily!D8364+Daily!H8364=0,IF(D8363+H8363&gt;0,"L",""),""))</f>
        <v/>
      </c>
      <c r="B8364" s="34">
        <v>8363</v>
      </c>
      <c r="C8364" s="19">
        <f t="shared" ca="1" si="521"/>
        <v>54293</v>
      </c>
      <c r="D8364" s="29">
        <f t="shared" ca="1" si="523"/>
        <v>0</v>
      </c>
      <c r="E8364" s="29">
        <f ca="1">IF(C8364&lt;Calculator!$D$26,0,IF(DAY($C8364)=1,IF(D8364-Calculator!$G$24&gt;0,Calculator!$G$24,D8364),0))</f>
        <v>0</v>
      </c>
      <c r="F8364" s="29">
        <f ca="1">IF(E8364&gt;0,D8364*Calculator!$G$22/12,0)</f>
        <v>0</v>
      </c>
      <c r="G8364" s="29">
        <f ca="1">IF(E8364&gt;0,(IFERROR(-PMT(Calculator!$G$22/12,Calculator!$G$23*12,Calculator!$G$20),0))-F8364,0)</f>
        <v>0</v>
      </c>
      <c r="H8364" s="29">
        <f t="shared" ca="1" si="524"/>
        <v>0</v>
      </c>
      <c r="I8364" s="29">
        <f t="shared" ca="1" si="522"/>
        <v>0</v>
      </c>
      <c r="J8364" s="30">
        <f>Calculator!$G$40</f>
        <v>6.5000000000000002E-2</v>
      </c>
      <c r="K8364" s="29">
        <f ca="1">IF(C8364&gt;=Calculator!$G$27,IF(DAY($C8364)=1,Calculator!$G$34/2,IF(DAY($C8364)=15,Calculator!$G$34/2,0)),0)</f>
        <v>0</v>
      </c>
      <c r="L8364" s="29">
        <f ca="1">IF(DAY($C8364)=28,IF(H8364=0,0,Calculator!$G$35),0)</f>
        <v>0</v>
      </c>
      <c r="M8364" s="29">
        <f ca="1">IF(I8364&gt;0,IF(DAY($C8364)=1,SUM(INDIRECT("I"&amp;(ROW(C8363)-DAY(C8363))):I8363),0),0)</f>
        <v>0</v>
      </c>
      <c r="N8364" s="29">
        <f ca="1">IF(C8364&lt;Calculator!$G$27,0,IF(C8364=Calculator!$G$27,Calculator!$G$39,IF(H8364-K8364&lt;=0,IF(D8364&gt;Calculator!$G$39,IF(H8364-K8364+E8364+L8364+M8364+Calculator!$G$39&gt;Calculator!$G$39,Calculator!$G$39-(H8364+E8364+L8364+M8364-K8364),Calculator!$G$39),D8364),0)))</f>
        <v>0</v>
      </c>
    </row>
    <row r="8365" spans="1:14" ht="15.75" thickBot="1">
      <c r="A8365" s="33" t="str">
        <f ca="1">IF(C8365=Calculator!$H$27,"F",IF(Daily!D8365+Daily!H8365=0,IF(D8364+H8364&gt;0,"L",""),""))</f>
        <v/>
      </c>
      <c r="B8365" s="34">
        <v>8364</v>
      </c>
      <c r="C8365" s="19">
        <f t="shared" ca="1" si="521"/>
        <v>54294</v>
      </c>
      <c r="D8365" s="29">
        <f t="shared" ca="1" si="523"/>
        <v>0</v>
      </c>
      <c r="E8365" s="29">
        <f ca="1">IF(C8365&lt;Calculator!$D$26,0,IF(DAY($C8365)=1,IF(D8365-Calculator!$G$24&gt;0,Calculator!$G$24,D8365),0))</f>
        <v>0</v>
      </c>
      <c r="F8365" s="29">
        <f ca="1">IF(E8365&gt;0,D8365*Calculator!$G$22/12,0)</f>
        <v>0</v>
      </c>
      <c r="G8365" s="29">
        <f ca="1">IF(E8365&gt;0,(IFERROR(-PMT(Calculator!$G$22/12,Calculator!$G$23*12,Calculator!$G$20),0))-F8365,0)</f>
        <v>0</v>
      </c>
      <c r="H8365" s="29">
        <f t="shared" ca="1" si="524"/>
        <v>0</v>
      </c>
      <c r="I8365" s="29">
        <f t="shared" ca="1" si="522"/>
        <v>0</v>
      </c>
      <c r="J8365" s="30">
        <f>Calculator!$G$40</f>
        <v>6.5000000000000002E-2</v>
      </c>
      <c r="K8365" s="29">
        <f ca="1">IF(C8365&gt;=Calculator!$G$27,IF(DAY($C8365)=1,Calculator!$G$34/2,IF(DAY($C8365)=15,Calculator!$G$34/2,0)),0)</f>
        <v>0</v>
      </c>
      <c r="L8365" s="29">
        <f ca="1">IF(DAY($C8365)=28,IF(H8365=0,0,Calculator!$G$35),0)</f>
        <v>0</v>
      </c>
      <c r="M8365" s="29">
        <f ca="1">IF(I8365&gt;0,IF(DAY($C8365)=1,SUM(INDIRECT("I"&amp;(ROW(C8364)-DAY(C8364))):I8364),0),0)</f>
        <v>0</v>
      </c>
      <c r="N8365" s="29">
        <f ca="1">IF(C8365&lt;Calculator!$G$27,0,IF(C8365=Calculator!$G$27,Calculator!$G$39,IF(H8365-K8365&lt;=0,IF(D8365&gt;Calculator!$G$39,IF(H8365-K8365+E8365+L8365+M8365+Calculator!$G$39&gt;Calculator!$G$39,Calculator!$G$39-(H8365+E8365+L8365+M8365-K8365),Calculator!$G$39),D8365),0)))</f>
        <v>0</v>
      </c>
    </row>
    <row r="8366" spans="1:14" ht="15.75" thickBot="1">
      <c r="A8366" s="33" t="str">
        <f ca="1">IF(C8366=Calculator!$H$27,"F",IF(Daily!D8366+Daily!H8366=0,IF(D8365+H8365&gt;0,"L",""),""))</f>
        <v/>
      </c>
      <c r="B8366" s="34">
        <v>8365</v>
      </c>
      <c r="C8366" s="19">
        <f t="shared" ca="1" si="521"/>
        <v>54295</v>
      </c>
      <c r="D8366" s="29">
        <f t="shared" ca="1" si="523"/>
        <v>0</v>
      </c>
      <c r="E8366" s="29">
        <f ca="1">IF(C8366&lt;Calculator!$D$26,0,IF(DAY($C8366)=1,IF(D8366-Calculator!$G$24&gt;0,Calculator!$G$24,D8366),0))</f>
        <v>0</v>
      </c>
      <c r="F8366" s="29">
        <f ca="1">IF(E8366&gt;0,D8366*Calculator!$G$22/12,0)</f>
        <v>0</v>
      </c>
      <c r="G8366" s="29">
        <f ca="1">IF(E8366&gt;0,(IFERROR(-PMT(Calculator!$G$22/12,Calculator!$G$23*12,Calculator!$G$20),0))-F8366,0)</f>
        <v>0</v>
      </c>
      <c r="H8366" s="29">
        <f t="shared" ca="1" si="524"/>
        <v>0</v>
      </c>
      <c r="I8366" s="29">
        <f t="shared" ca="1" si="522"/>
        <v>0</v>
      </c>
      <c r="J8366" s="30">
        <f>Calculator!$G$40</f>
        <v>6.5000000000000002E-2</v>
      </c>
      <c r="K8366" s="29">
        <f ca="1">IF(C8366&gt;=Calculator!$G$27,IF(DAY($C8366)=1,Calculator!$G$34/2,IF(DAY($C8366)=15,Calculator!$G$34/2,0)),0)</f>
        <v>0</v>
      </c>
      <c r="L8366" s="29">
        <f ca="1">IF(DAY($C8366)=28,IF(H8366=0,0,Calculator!$G$35),0)</f>
        <v>0</v>
      </c>
      <c r="M8366" s="29">
        <f ca="1">IF(I8366&gt;0,IF(DAY($C8366)=1,SUM(INDIRECT("I"&amp;(ROW(C8365)-DAY(C8365))):I8365),0),0)</f>
        <v>0</v>
      </c>
      <c r="N8366" s="29">
        <f ca="1">IF(C8366&lt;Calculator!$G$27,0,IF(C8366=Calculator!$G$27,Calculator!$G$39,IF(H8366-K8366&lt;=0,IF(D8366&gt;Calculator!$G$39,IF(H8366-K8366+E8366+L8366+M8366+Calculator!$G$39&gt;Calculator!$G$39,Calculator!$G$39-(H8366+E8366+L8366+M8366-K8366),Calculator!$G$39),D8366),0)))</f>
        <v>0</v>
      </c>
    </row>
    <row r="8367" spans="1:14" ht="15.75" thickBot="1">
      <c r="A8367" s="33" t="str">
        <f ca="1">IF(C8367=Calculator!$H$27,"F",IF(Daily!D8367+Daily!H8367=0,IF(D8366+H8366&gt;0,"L",""),""))</f>
        <v/>
      </c>
      <c r="B8367" s="34">
        <v>8366</v>
      </c>
      <c r="C8367" s="19">
        <f t="shared" ca="1" si="521"/>
        <v>54296</v>
      </c>
      <c r="D8367" s="29">
        <f t="shared" ca="1" si="523"/>
        <v>0</v>
      </c>
      <c r="E8367" s="29">
        <f ca="1">IF(C8367&lt;Calculator!$D$26,0,IF(DAY($C8367)=1,IF(D8367-Calculator!$G$24&gt;0,Calculator!$G$24,D8367),0))</f>
        <v>0</v>
      </c>
      <c r="F8367" s="29">
        <f ca="1">IF(E8367&gt;0,D8367*Calculator!$G$22/12,0)</f>
        <v>0</v>
      </c>
      <c r="G8367" s="29">
        <f ca="1">IF(E8367&gt;0,(IFERROR(-PMT(Calculator!$G$22/12,Calculator!$G$23*12,Calculator!$G$20),0))-F8367,0)</f>
        <v>0</v>
      </c>
      <c r="H8367" s="29">
        <f t="shared" ca="1" si="524"/>
        <v>0</v>
      </c>
      <c r="I8367" s="29">
        <f t="shared" ca="1" si="522"/>
        <v>0</v>
      </c>
      <c r="J8367" s="30">
        <f>Calculator!$G$40</f>
        <v>6.5000000000000002E-2</v>
      </c>
      <c r="K8367" s="29">
        <f ca="1">IF(C8367&gt;=Calculator!$G$27,IF(DAY($C8367)=1,Calculator!$G$34/2,IF(DAY($C8367)=15,Calculator!$G$34/2,0)),0)</f>
        <v>0</v>
      </c>
      <c r="L8367" s="29">
        <f ca="1">IF(DAY($C8367)=28,IF(H8367=0,0,Calculator!$G$35),0)</f>
        <v>0</v>
      </c>
      <c r="M8367" s="29">
        <f ca="1">IF(I8367&gt;0,IF(DAY($C8367)=1,SUM(INDIRECT("I"&amp;(ROW(C8366)-DAY(C8366))):I8366),0),0)</f>
        <v>0</v>
      </c>
      <c r="N8367" s="29">
        <f ca="1">IF(C8367&lt;Calculator!$G$27,0,IF(C8367=Calculator!$G$27,Calculator!$G$39,IF(H8367-K8367&lt;=0,IF(D8367&gt;Calculator!$G$39,IF(H8367-K8367+E8367+L8367+M8367+Calculator!$G$39&gt;Calculator!$G$39,Calculator!$G$39-(H8367+E8367+L8367+M8367-K8367),Calculator!$G$39),D8367),0)))</f>
        <v>0</v>
      </c>
    </row>
    <row r="8368" spans="1:14" ht="15.75" thickBot="1">
      <c r="A8368" s="33" t="str">
        <f ca="1">IF(C8368=Calculator!$H$27,"F",IF(Daily!D8368+Daily!H8368=0,IF(D8367+H8367&gt;0,"L",""),""))</f>
        <v/>
      </c>
      <c r="B8368" s="34">
        <v>8367</v>
      </c>
      <c r="C8368" s="19">
        <f t="shared" ca="1" si="521"/>
        <v>54297</v>
      </c>
      <c r="D8368" s="29">
        <f t="shared" ca="1" si="523"/>
        <v>0</v>
      </c>
      <c r="E8368" s="29">
        <f ca="1">IF(C8368&lt;Calculator!$D$26,0,IF(DAY($C8368)=1,IF(D8368-Calculator!$G$24&gt;0,Calculator!$G$24,D8368),0))</f>
        <v>0</v>
      </c>
      <c r="F8368" s="29">
        <f ca="1">IF(E8368&gt;0,D8368*Calculator!$G$22/12,0)</f>
        <v>0</v>
      </c>
      <c r="G8368" s="29">
        <f ca="1">IF(E8368&gt;0,(IFERROR(-PMT(Calculator!$G$22/12,Calculator!$G$23*12,Calculator!$G$20),0))-F8368,0)</f>
        <v>0</v>
      </c>
      <c r="H8368" s="29">
        <f t="shared" ca="1" si="524"/>
        <v>0</v>
      </c>
      <c r="I8368" s="29">
        <f t="shared" ca="1" si="522"/>
        <v>0</v>
      </c>
      <c r="J8368" s="30">
        <f>Calculator!$G$40</f>
        <v>6.5000000000000002E-2</v>
      </c>
      <c r="K8368" s="29">
        <f ca="1">IF(C8368&gt;=Calculator!$G$27,IF(DAY($C8368)=1,Calculator!$G$34/2,IF(DAY($C8368)=15,Calculator!$G$34/2,0)),0)</f>
        <v>0</v>
      </c>
      <c r="L8368" s="29">
        <f ca="1">IF(DAY($C8368)=28,IF(H8368=0,0,Calculator!$G$35),0)</f>
        <v>0</v>
      </c>
      <c r="M8368" s="29">
        <f ca="1">IF(I8368&gt;0,IF(DAY($C8368)=1,SUM(INDIRECT("I"&amp;(ROW(C8367)-DAY(C8367))):I8367),0),0)</f>
        <v>0</v>
      </c>
      <c r="N8368" s="29">
        <f ca="1">IF(C8368&lt;Calculator!$G$27,0,IF(C8368=Calculator!$G$27,Calculator!$G$39,IF(H8368-K8368&lt;=0,IF(D8368&gt;Calculator!$G$39,IF(H8368-K8368+E8368+L8368+M8368+Calculator!$G$39&gt;Calculator!$G$39,Calculator!$G$39-(H8368+E8368+L8368+M8368-K8368),Calculator!$G$39),D8368),0)))</f>
        <v>0</v>
      </c>
    </row>
    <row r="8369" spans="1:14" ht="15.75" thickBot="1">
      <c r="A8369" s="33" t="str">
        <f ca="1">IF(C8369=Calculator!$H$27,"F",IF(Daily!D8369+Daily!H8369=0,IF(D8368+H8368&gt;0,"L",""),""))</f>
        <v/>
      </c>
      <c r="B8369" s="34">
        <v>8368</v>
      </c>
      <c r="C8369" s="19">
        <f t="shared" ca="1" si="521"/>
        <v>54298</v>
      </c>
      <c r="D8369" s="29">
        <f t="shared" ca="1" si="523"/>
        <v>0</v>
      </c>
      <c r="E8369" s="29">
        <f ca="1">IF(C8369&lt;Calculator!$D$26,0,IF(DAY($C8369)=1,IF(D8369-Calculator!$G$24&gt;0,Calculator!$G$24,D8369),0))</f>
        <v>0</v>
      </c>
      <c r="F8369" s="29">
        <f ca="1">IF(E8369&gt;0,D8369*Calculator!$G$22/12,0)</f>
        <v>0</v>
      </c>
      <c r="G8369" s="29">
        <f ca="1">IF(E8369&gt;0,(IFERROR(-PMT(Calculator!$G$22/12,Calculator!$G$23*12,Calculator!$G$20),0))-F8369,0)</f>
        <v>0</v>
      </c>
      <c r="H8369" s="29">
        <f t="shared" ca="1" si="524"/>
        <v>0</v>
      </c>
      <c r="I8369" s="29">
        <f t="shared" ca="1" si="522"/>
        <v>0</v>
      </c>
      <c r="J8369" s="30">
        <f>Calculator!$G$40</f>
        <v>6.5000000000000002E-2</v>
      </c>
      <c r="K8369" s="29">
        <f ca="1">IF(C8369&gt;=Calculator!$G$27,IF(DAY($C8369)=1,Calculator!$G$34/2,IF(DAY($C8369)=15,Calculator!$G$34/2,0)),0)</f>
        <v>0</v>
      </c>
      <c r="L8369" s="29">
        <f ca="1">IF(DAY($C8369)=28,IF(H8369=0,0,Calculator!$G$35),0)</f>
        <v>0</v>
      </c>
      <c r="M8369" s="29">
        <f ca="1">IF(I8369&gt;0,IF(DAY($C8369)=1,SUM(INDIRECT("I"&amp;(ROW(C8368)-DAY(C8368))):I8368),0),0)</f>
        <v>0</v>
      </c>
      <c r="N8369" s="29">
        <f ca="1">IF(C8369&lt;Calculator!$G$27,0,IF(C8369=Calculator!$G$27,Calculator!$G$39,IF(H8369-K8369&lt;=0,IF(D8369&gt;Calculator!$G$39,IF(H8369-K8369+E8369+L8369+M8369+Calculator!$G$39&gt;Calculator!$G$39,Calculator!$G$39-(H8369+E8369+L8369+M8369-K8369),Calculator!$G$39),D8369),0)))</f>
        <v>0</v>
      </c>
    </row>
    <row r="8370" spans="1:14" ht="15.75" thickBot="1">
      <c r="A8370" s="33" t="str">
        <f ca="1">IF(C8370=Calculator!$H$27,"F",IF(Daily!D8370+Daily!H8370=0,IF(D8369+H8369&gt;0,"L",""),""))</f>
        <v/>
      </c>
      <c r="B8370" s="34">
        <v>8369</v>
      </c>
      <c r="C8370" s="19">
        <f t="shared" ca="1" si="521"/>
        <v>54299</v>
      </c>
      <c r="D8370" s="29">
        <f t="shared" ca="1" si="523"/>
        <v>0</v>
      </c>
      <c r="E8370" s="29">
        <f ca="1">IF(C8370&lt;Calculator!$D$26,0,IF(DAY($C8370)=1,IF(D8370-Calculator!$G$24&gt;0,Calculator!$G$24,D8370),0))</f>
        <v>0</v>
      </c>
      <c r="F8370" s="29">
        <f ca="1">IF(E8370&gt;0,D8370*Calculator!$G$22/12,0)</f>
        <v>0</v>
      </c>
      <c r="G8370" s="29">
        <f ca="1">IF(E8370&gt;0,(IFERROR(-PMT(Calculator!$G$22/12,Calculator!$G$23*12,Calculator!$G$20),0))-F8370,0)</f>
        <v>0</v>
      </c>
      <c r="H8370" s="29">
        <f t="shared" ca="1" si="524"/>
        <v>0</v>
      </c>
      <c r="I8370" s="29">
        <f t="shared" ca="1" si="522"/>
        <v>0</v>
      </c>
      <c r="J8370" s="30">
        <f>Calculator!$G$40</f>
        <v>6.5000000000000002E-2</v>
      </c>
      <c r="K8370" s="29">
        <f ca="1">IF(C8370&gt;=Calculator!$G$27,IF(DAY($C8370)=1,Calculator!$G$34/2,IF(DAY($C8370)=15,Calculator!$G$34/2,0)),0)</f>
        <v>0</v>
      </c>
      <c r="L8370" s="29">
        <f ca="1">IF(DAY($C8370)=28,IF(H8370=0,0,Calculator!$G$35),0)</f>
        <v>0</v>
      </c>
      <c r="M8370" s="29">
        <f ca="1">IF(I8370&gt;0,IF(DAY($C8370)=1,SUM(INDIRECT("I"&amp;(ROW(C8369)-DAY(C8369))):I8369),0),0)</f>
        <v>0</v>
      </c>
      <c r="N8370" s="29">
        <f ca="1">IF(C8370&lt;Calculator!$G$27,0,IF(C8370=Calculator!$G$27,Calculator!$G$39,IF(H8370-K8370&lt;=0,IF(D8370&gt;Calculator!$G$39,IF(H8370-K8370+E8370+L8370+M8370+Calculator!$G$39&gt;Calculator!$G$39,Calculator!$G$39-(H8370+E8370+L8370+M8370-K8370),Calculator!$G$39),D8370),0)))</f>
        <v>0</v>
      </c>
    </row>
    <row r="8371" spans="1:14" ht="15.75" thickBot="1">
      <c r="A8371" s="33" t="str">
        <f ca="1">IF(C8371=Calculator!$H$27,"F",IF(Daily!D8371+Daily!H8371=0,IF(D8370+H8370&gt;0,"L",""),""))</f>
        <v/>
      </c>
      <c r="B8371" s="34">
        <v>8370</v>
      </c>
      <c r="C8371" s="19">
        <f t="shared" ca="1" si="521"/>
        <v>54300</v>
      </c>
      <c r="D8371" s="29">
        <f t="shared" ca="1" si="523"/>
        <v>0</v>
      </c>
      <c r="E8371" s="29">
        <f ca="1">IF(C8371&lt;Calculator!$D$26,0,IF(DAY($C8371)=1,IF(D8371-Calculator!$G$24&gt;0,Calculator!$G$24,D8371),0))</f>
        <v>0</v>
      </c>
      <c r="F8371" s="29">
        <f ca="1">IF(E8371&gt;0,D8371*Calculator!$G$22/12,0)</f>
        <v>0</v>
      </c>
      <c r="G8371" s="29">
        <f ca="1">IF(E8371&gt;0,(IFERROR(-PMT(Calculator!$G$22/12,Calculator!$G$23*12,Calculator!$G$20),0))-F8371,0)</f>
        <v>0</v>
      </c>
      <c r="H8371" s="29">
        <f t="shared" ca="1" si="524"/>
        <v>0</v>
      </c>
      <c r="I8371" s="29">
        <f t="shared" ca="1" si="522"/>
        <v>0</v>
      </c>
      <c r="J8371" s="30">
        <f>Calculator!$G$40</f>
        <v>6.5000000000000002E-2</v>
      </c>
      <c r="K8371" s="29">
        <f ca="1">IF(C8371&gt;=Calculator!$G$27,IF(DAY($C8371)=1,Calculator!$G$34/2,IF(DAY($C8371)=15,Calculator!$G$34/2,0)),0)</f>
        <v>0</v>
      </c>
      <c r="L8371" s="29">
        <f ca="1">IF(DAY($C8371)=28,IF(H8371=0,0,Calculator!$G$35),0)</f>
        <v>0</v>
      </c>
      <c r="M8371" s="29">
        <f ca="1">IF(I8371&gt;0,IF(DAY($C8371)=1,SUM(INDIRECT("I"&amp;(ROW(C8370)-DAY(C8370))):I8370),0),0)</f>
        <v>0</v>
      </c>
      <c r="N8371" s="29">
        <f ca="1">IF(C8371&lt;Calculator!$G$27,0,IF(C8371=Calculator!$G$27,Calculator!$G$39,IF(H8371-K8371&lt;=0,IF(D8371&gt;Calculator!$G$39,IF(H8371-K8371+E8371+L8371+M8371+Calculator!$G$39&gt;Calculator!$G$39,Calculator!$G$39-(H8371+E8371+L8371+M8371-K8371),Calculator!$G$39),D8371),0)))</f>
        <v>0</v>
      </c>
    </row>
    <row r="8372" spans="1:14" ht="15.75" thickBot="1">
      <c r="A8372" s="33" t="str">
        <f ca="1">IF(C8372=Calculator!$H$27,"F",IF(Daily!D8372+Daily!H8372=0,IF(D8371+H8371&gt;0,"L",""),""))</f>
        <v/>
      </c>
      <c r="B8372" s="34">
        <v>8371</v>
      </c>
      <c r="C8372" s="19">
        <f t="shared" ca="1" si="521"/>
        <v>54301</v>
      </c>
      <c r="D8372" s="29">
        <f t="shared" ca="1" si="523"/>
        <v>0</v>
      </c>
      <c r="E8372" s="29">
        <f ca="1">IF(C8372&lt;Calculator!$D$26,0,IF(DAY($C8372)=1,IF(D8372-Calculator!$G$24&gt;0,Calculator!$G$24,D8372),0))</f>
        <v>0</v>
      </c>
      <c r="F8372" s="29">
        <f ca="1">IF(E8372&gt;0,D8372*Calculator!$G$22/12,0)</f>
        <v>0</v>
      </c>
      <c r="G8372" s="29">
        <f ca="1">IF(E8372&gt;0,(IFERROR(-PMT(Calculator!$G$22/12,Calculator!$G$23*12,Calculator!$G$20),0))-F8372,0)</f>
        <v>0</v>
      </c>
      <c r="H8372" s="29">
        <f t="shared" ca="1" si="524"/>
        <v>0</v>
      </c>
      <c r="I8372" s="29">
        <f t="shared" ca="1" si="522"/>
        <v>0</v>
      </c>
      <c r="J8372" s="30">
        <f>Calculator!$G$40</f>
        <v>6.5000000000000002E-2</v>
      </c>
      <c r="K8372" s="29">
        <f ca="1">IF(C8372&gt;=Calculator!$G$27,IF(DAY($C8372)=1,Calculator!$G$34/2,IF(DAY($C8372)=15,Calculator!$G$34/2,0)),0)</f>
        <v>0</v>
      </c>
      <c r="L8372" s="29">
        <f ca="1">IF(DAY($C8372)=28,IF(H8372=0,0,Calculator!$G$35),0)</f>
        <v>0</v>
      </c>
      <c r="M8372" s="29">
        <f ca="1">IF(I8372&gt;0,IF(DAY($C8372)=1,SUM(INDIRECT("I"&amp;(ROW(C8371)-DAY(C8371))):I8371),0),0)</f>
        <v>0</v>
      </c>
      <c r="N8372" s="29">
        <f ca="1">IF(C8372&lt;Calculator!$G$27,0,IF(C8372=Calculator!$G$27,Calculator!$G$39,IF(H8372-K8372&lt;=0,IF(D8372&gt;Calculator!$G$39,IF(H8372-K8372+E8372+L8372+M8372+Calculator!$G$39&gt;Calculator!$G$39,Calculator!$G$39-(H8372+E8372+L8372+M8372-K8372),Calculator!$G$39),D8372),0)))</f>
        <v>0</v>
      </c>
    </row>
    <row r="8373" spans="1:14" ht="15.75" thickBot="1">
      <c r="A8373" s="33" t="str">
        <f ca="1">IF(C8373=Calculator!$H$27,"F",IF(Daily!D8373+Daily!H8373=0,IF(D8372+H8372&gt;0,"L",""),""))</f>
        <v/>
      </c>
      <c r="B8373" s="34">
        <v>8372</v>
      </c>
      <c r="C8373" s="19">
        <f t="shared" ca="1" si="521"/>
        <v>54302</v>
      </c>
      <c r="D8373" s="29">
        <f t="shared" ca="1" si="523"/>
        <v>0</v>
      </c>
      <c r="E8373" s="29">
        <f ca="1">IF(C8373&lt;Calculator!$D$26,0,IF(DAY($C8373)=1,IF(D8373-Calculator!$G$24&gt;0,Calculator!$G$24,D8373),0))</f>
        <v>0</v>
      </c>
      <c r="F8373" s="29">
        <f ca="1">IF(E8373&gt;0,D8373*Calculator!$G$22/12,0)</f>
        <v>0</v>
      </c>
      <c r="G8373" s="29">
        <f ca="1">IF(E8373&gt;0,(IFERROR(-PMT(Calculator!$G$22/12,Calculator!$G$23*12,Calculator!$G$20),0))-F8373,0)</f>
        <v>0</v>
      </c>
      <c r="H8373" s="29">
        <f t="shared" ca="1" si="524"/>
        <v>0</v>
      </c>
      <c r="I8373" s="29">
        <f t="shared" ca="1" si="522"/>
        <v>0</v>
      </c>
      <c r="J8373" s="30">
        <f>Calculator!$G$40</f>
        <v>6.5000000000000002E-2</v>
      </c>
      <c r="K8373" s="29">
        <f ca="1">IF(C8373&gt;=Calculator!$G$27,IF(DAY($C8373)=1,Calculator!$G$34/2,IF(DAY($C8373)=15,Calculator!$G$34/2,0)),0)</f>
        <v>4500</v>
      </c>
      <c r="L8373" s="29">
        <f ca="1">IF(DAY($C8373)=28,IF(H8373=0,0,Calculator!$G$35),0)</f>
        <v>0</v>
      </c>
      <c r="M8373" s="29">
        <f ca="1">IF(I8373&gt;0,IF(DAY($C8373)=1,SUM(INDIRECT("I"&amp;(ROW(C8372)-DAY(C8372))):I8372),0),0)</f>
        <v>0</v>
      </c>
      <c r="N8373" s="29">
        <f ca="1">IF(C8373&lt;Calculator!$G$27,0,IF(C8373=Calculator!$G$27,Calculator!$G$39,IF(H8373-K8373&lt;=0,IF(D8373&gt;Calculator!$G$39,IF(H8373-K8373+E8373+L8373+M8373+Calculator!$G$39&gt;Calculator!$G$39,Calculator!$G$39-(H8373+E8373+L8373+M8373-K8373),Calculator!$G$39),D8373),0)))</f>
        <v>0</v>
      </c>
    </row>
    <row r="8374" spans="1:14" ht="15.75" thickBot="1">
      <c r="A8374" s="33" t="str">
        <f ca="1">IF(C8374=Calculator!$H$27,"F",IF(Daily!D8374+Daily!H8374=0,IF(D8373+H8373&gt;0,"L",""),""))</f>
        <v/>
      </c>
      <c r="B8374" s="34">
        <v>8373</v>
      </c>
      <c r="C8374" s="19">
        <f t="shared" ca="1" si="521"/>
        <v>54303</v>
      </c>
      <c r="D8374" s="29">
        <f t="shared" ca="1" si="523"/>
        <v>0</v>
      </c>
      <c r="E8374" s="29">
        <f ca="1">IF(C8374&lt;Calculator!$D$26,0,IF(DAY($C8374)=1,IF(D8374-Calculator!$G$24&gt;0,Calculator!$G$24,D8374),0))</f>
        <v>0</v>
      </c>
      <c r="F8374" s="29">
        <f ca="1">IF(E8374&gt;0,D8374*Calculator!$G$22/12,0)</f>
        <v>0</v>
      </c>
      <c r="G8374" s="29">
        <f ca="1">IF(E8374&gt;0,(IFERROR(-PMT(Calculator!$G$22/12,Calculator!$G$23*12,Calculator!$G$20),0))-F8374,0)</f>
        <v>0</v>
      </c>
      <c r="H8374" s="29">
        <f t="shared" ca="1" si="524"/>
        <v>0</v>
      </c>
      <c r="I8374" s="29">
        <f t="shared" ca="1" si="522"/>
        <v>0</v>
      </c>
      <c r="J8374" s="30">
        <f>Calculator!$G$40</f>
        <v>6.5000000000000002E-2</v>
      </c>
      <c r="K8374" s="29">
        <f ca="1">IF(C8374&gt;=Calculator!$G$27,IF(DAY($C8374)=1,Calculator!$G$34/2,IF(DAY($C8374)=15,Calculator!$G$34/2,0)),0)</f>
        <v>0</v>
      </c>
      <c r="L8374" s="29">
        <f ca="1">IF(DAY($C8374)=28,IF(H8374=0,0,Calculator!$G$35),0)</f>
        <v>0</v>
      </c>
      <c r="M8374" s="29">
        <f ca="1">IF(I8374&gt;0,IF(DAY($C8374)=1,SUM(INDIRECT("I"&amp;(ROW(C8373)-DAY(C8373))):I8373),0),0)</f>
        <v>0</v>
      </c>
      <c r="N8374" s="29">
        <f ca="1">IF(C8374&lt;Calculator!$G$27,0,IF(C8374=Calculator!$G$27,Calculator!$G$39,IF(H8374-K8374&lt;=0,IF(D8374&gt;Calculator!$G$39,IF(H8374-K8374+E8374+L8374+M8374+Calculator!$G$39&gt;Calculator!$G$39,Calculator!$G$39-(H8374+E8374+L8374+M8374-K8374),Calculator!$G$39),D8374),0)))</f>
        <v>0</v>
      </c>
    </row>
    <row r="8375" spans="1:14" ht="15.75" thickBot="1">
      <c r="A8375" s="33" t="str">
        <f ca="1">IF(C8375=Calculator!$H$27,"F",IF(Daily!D8375+Daily!H8375=0,IF(D8374+H8374&gt;0,"L",""),""))</f>
        <v/>
      </c>
      <c r="B8375" s="34">
        <v>8374</v>
      </c>
      <c r="C8375" s="19">
        <f t="shared" ca="1" si="521"/>
        <v>54304</v>
      </c>
      <c r="D8375" s="29">
        <f t="shared" ca="1" si="523"/>
        <v>0</v>
      </c>
      <c r="E8375" s="29">
        <f ca="1">IF(C8375&lt;Calculator!$D$26,0,IF(DAY($C8375)=1,IF(D8375-Calculator!$G$24&gt;0,Calculator!$G$24,D8375),0))</f>
        <v>0</v>
      </c>
      <c r="F8375" s="29">
        <f ca="1">IF(E8375&gt;0,D8375*Calculator!$G$22/12,0)</f>
        <v>0</v>
      </c>
      <c r="G8375" s="29">
        <f ca="1">IF(E8375&gt;0,(IFERROR(-PMT(Calculator!$G$22/12,Calculator!$G$23*12,Calculator!$G$20),0))-F8375,0)</f>
        <v>0</v>
      </c>
      <c r="H8375" s="29">
        <f t="shared" ca="1" si="524"/>
        <v>0</v>
      </c>
      <c r="I8375" s="29">
        <f t="shared" ca="1" si="522"/>
        <v>0</v>
      </c>
      <c r="J8375" s="30">
        <f>Calculator!$G$40</f>
        <v>6.5000000000000002E-2</v>
      </c>
      <c r="K8375" s="29">
        <f ca="1">IF(C8375&gt;=Calculator!$G$27,IF(DAY($C8375)=1,Calculator!$G$34/2,IF(DAY($C8375)=15,Calculator!$G$34/2,0)),0)</f>
        <v>0</v>
      </c>
      <c r="L8375" s="29">
        <f ca="1">IF(DAY($C8375)=28,IF(H8375=0,0,Calculator!$G$35),0)</f>
        <v>0</v>
      </c>
      <c r="M8375" s="29">
        <f ca="1">IF(I8375&gt;0,IF(DAY($C8375)=1,SUM(INDIRECT("I"&amp;(ROW(C8374)-DAY(C8374))):I8374),0),0)</f>
        <v>0</v>
      </c>
      <c r="N8375" s="29">
        <f ca="1">IF(C8375&lt;Calculator!$G$27,0,IF(C8375=Calculator!$G$27,Calculator!$G$39,IF(H8375-K8375&lt;=0,IF(D8375&gt;Calculator!$G$39,IF(H8375-K8375+E8375+L8375+M8375+Calculator!$G$39&gt;Calculator!$G$39,Calculator!$G$39-(H8375+E8375+L8375+M8375-K8375),Calculator!$G$39),D8375),0)))</f>
        <v>0</v>
      </c>
    </row>
    <row r="8376" spans="1:14" ht="15.75" thickBot="1">
      <c r="A8376" s="33" t="str">
        <f ca="1">IF(C8376=Calculator!$H$27,"F",IF(Daily!D8376+Daily!H8376=0,IF(D8375+H8375&gt;0,"L",""),""))</f>
        <v/>
      </c>
      <c r="B8376" s="34">
        <v>8375</v>
      </c>
      <c r="C8376" s="19">
        <f t="shared" ca="1" si="521"/>
        <v>54305</v>
      </c>
      <c r="D8376" s="29">
        <f t="shared" ca="1" si="523"/>
        <v>0</v>
      </c>
      <c r="E8376" s="29">
        <f ca="1">IF(C8376&lt;Calculator!$D$26,0,IF(DAY($C8376)=1,IF(D8376-Calculator!$G$24&gt;0,Calculator!$G$24,D8376),0))</f>
        <v>0</v>
      </c>
      <c r="F8376" s="29">
        <f ca="1">IF(E8376&gt;0,D8376*Calculator!$G$22/12,0)</f>
        <v>0</v>
      </c>
      <c r="G8376" s="29">
        <f ca="1">IF(E8376&gt;0,(IFERROR(-PMT(Calculator!$G$22/12,Calculator!$G$23*12,Calculator!$G$20),0))-F8376,0)</f>
        <v>0</v>
      </c>
      <c r="H8376" s="29">
        <f t="shared" ca="1" si="524"/>
        <v>0</v>
      </c>
      <c r="I8376" s="29">
        <f t="shared" ca="1" si="522"/>
        <v>0</v>
      </c>
      <c r="J8376" s="30">
        <f>Calculator!$G$40</f>
        <v>6.5000000000000002E-2</v>
      </c>
      <c r="K8376" s="29">
        <f ca="1">IF(C8376&gt;=Calculator!$G$27,IF(DAY($C8376)=1,Calculator!$G$34/2,IF(DAY($C8376)=15,Calculator!$G$34/2,0)),0)</f>
        <v>0</v>
      </c>
      <c r="L8376" s="29">
        <f ca="1">IF(DAY($C8376)=28,IF(H8376=0,0,Calculator!$G$35),0)</f>
        <v>0</v>
      </c>
      <c r="M8376" s="29">
        <f ca="1">IF(I8376&gt;0,IF(DAY($C8376)=1,SUM(INDIRECT("I"&amp;(ROW(C8375)-DAY(C8375))):I8375),0),0)</f>
        <v>0</v>
      </c>
      <c r="N8376" s="29">
        <f ca="1">IF(C8376&lt;Calculator!$G$27,0,IF(C8376=Calculator!$G$27,Calculator!$G$39,IF(H8376-K8376&lt;=0,IF(D8376&gt;Calculator!$G$39,IF(H8376-K8376+E8376+L8376+M8376+Calculator!$G$39&gt;Calculator!$G$39,Calculator!$G$39-(H8376+E8376+L8376+M8376-K8376),Calculator!$G$39),D8376),0)))</f>
        <v>0</v>
      </c>
    </row>
    <row r="8377" spans="1:14" ht="15.75" thickBot="1">
      <c r="A8377" s="33" t="str">
        <f ca="1">IF(C8377=Calculator!$H$27,"F",IF(Daily!D8377+Daily!H8377=0,IF(D8376+H8376&gt;0,"L",""),""))</f>
        <v/>
      </c>
      <c r="B8377" s="34">
        <v>8376</v>
      </c>
      <c r="C8377" s="19">
        <f t="shared" ca="1" si="521"/>
        <v>54306</v>
      </c>
      <c r="D8377" s="29">
        <f t="shared" ca="1" si="523"/>
        <v>0</v>
      </c>
      <c r="E8377" s="29">
        <f ca="1">IF(C8377&lt;Calculator!$D$26,0,IF(DAY($C8377)=1,IF(D8377-Calculator!$G$24&gt;0,Calculator!$G$24,D8377),0))</f>
        <v>0</v>
      </c>
      <c r="F8377" s="29">
        <f ca="1">IF(E8377&gt;0,D8377*Calculator!$G$22/12,0)</f>
        <v>0</v>
      </c>
      <c r="G8377" s="29">
        <f ca="1">IF(E8377&gt;0,(IFERROR(-PMT(Calculator!$G$22/12,Calculator!$G$23*12,Calculator!$G$20),0))-F8377,0)</f>
        <v>0</v>
      </c>
      <c r="H8377" s="29">
        <f t="shared" ca="1" si="524"/>
        <v>0</v>
      </c>
      <c r="I8377" s="29">
        <f t="shared" ca="1" si="522"/>
        <v>0</v>
      </c>
      <c r="J8377" s="30">
        <f>Calculator!$G$40</f>
        <v>6.5000000000000002E-2</v>
      </c>
      <c r="K8377" s="29">
        <f ca="1">IF(C8377&gt;=Calculator!$G$27,IF(DAY($C8377)=1,Calculator!$G$34/2,IF(DAY($C8377)=15,Calculator!$G$34/2,0)),0)</f>
        <v>0</v>
      </c>
      <c r="L8377" s="29">
        <f ca="1">IF(DAY($C8377)=28,IF(H8377=0,0,Calculator!$G$35),0)</f>
        <v>0</v>
      </c>
      <c r="M8377" s="29">
        <f ca="1">IF(I8377&gt;0,IF(DAY($C8377)=1,SUM(INDIRECT("I"&amp;(ROW(C8376)-DAY(C8376))):I8376),0),0)</f>
        <v>0</v>
      </c>
      <c r="N8377" s="29">
        <f ca="1">IF(C8377&lt;Calculator!$G$27,0,IF(C8377=Calculator!$G$27,Calculator!$G$39,IF(H8377-K8377&lt;=0,IF(D8377&gt;Calculator!$G$39,IF(H8377-K8377+E8377+L8377+M8377+Calculator!$G$39&gt;Calculator!$G$39,Calculator!$G$39-(H8377+E8377+L8377+M8377-K8377),Calculator!$G$39),D8377),0)))</f>
        <v>0</v>
      </c>
    </row>
    <row r="8378" spans="1:14" ht="15.75" thickBot="1">
      <c r="A8378" s="33" t="str">
        <f ca="1">IF(C8378=Calculator!$H$27,"F",IF(Daily!D8378+Daily!H8378=0,IF(D8377+H8377&gt;0,"L",""),""))</f>
        <v/>
      </c>
      <c r="B8378" s="34">
        <v>8377</v>
      </c>
      <c r="C8378" s="19">
        <f t="shared" ca="1" si="521"/>
        <v>54307</v>
      </c>
      <c r="D8378" s="29">
        <f t="shared" ca="1" si="523"/>
        <v>0</v>
      </c>
      <c r="E8378" s="29">
        <f ca="1">IF(C8378&lt;Calculator!$D$26,0,IF(DAY($C8378)=1,IF(D8378-Calculator!$G$24&gt;0,Calculator!$G$24,D8378),0))</f>
        <v>0</v>
      </c>
      <c r="F8378" s="29">
        <f ca="1">IF(E8378&gt;0,D8378*Calculator!$G$22/12,0)</f>
        <v>0</v>
      </c>
      <c r="G8378" s="29">
        <f ca="1">IF(E8378&gt;0,(IFERROR(-PMT(Calculator!$G$22/12,Calculator!$G$23*12,Calculator!$G$20),0))-F8378,0)</f>
        <v>0</v>
      </c>
      <c r="H8378" s="29">
        <f t="shared" ca="1" si="524"/>
        <v>0</v>
      </c>
      <c r="I8378" s="29">
        <f t="shared" ca="1" si="522"/>
        <v>0</v>
      </c>
      <c r="J8378" s="30">
        <f>Calculator!$G$40</f>
        <v>6.5000000000000002E-2</v>
      </c>
      <c r="K8378" s="29">
        <f ca="1">IF(C8378&gt;=Calculator!$G$27,IF(DAY($C8378)=1,Calculator!$G$34/2,IF(DAY($C8378)=15,Calculator!$G$34/2,0)),0)</f>
        <v>0</v>
      </c>
      <c r="L8378" s="29">
        <f ca="1">IF(DAY($C8378)=28,IF(H8378=0,0,Calculator!$G$35),0)</f>
        <v>0</v>
      </c>
      <c r="M8378" s="29">
        <f ca="1">IF(I8378&gt;0,IF(DAY($C8378)=1,SUM(INDIRECT("I"&amp;(ROW(C8377)-DAY(C8377))):I8377),0),0)</f>
        <v>0</v>
      </c>
      <c r="N8378" s="29">
        <f ca="1">IF(C8378&lt;Calculator!$G$27,0,IF(C8378=Calculator!$G$27,Calculator!$G$39,IF(H8378-K8378&lt;=0,IF(D8378&gt;Calculator!$G$39,IF(H8378-K8378+E8378+L8378+M8378+Calculator!$G$39&gt;Calculator!$G$39,Calculator!$G$39-(H8378+E8378+L8378+M8378-K8378),Calculator!$G$39),D8378),0)))</f>
        <v>0</v>
      </c>
    </row>
    <row r="8379" spans="1:14" ht="15.75" thickBot="1">
      <c r="A8379" s="33" t="str">
        <f ca="1">IF(C8379=Calculator!$H$27,"F",IF(Daily!D8379+Daily!H8379=0,IF(D8378+H8378&gt;0,"L",""),""))</f>
        <v/>
      </c>
      <c r="B8379" s="34">
        <v>8378</v>
      </c>
      <c r="C8379" s="19">
        <f t="shared" ca="1" si="521"/>
        <v>54308</v>
      </c>
      <c r="D8379" s="29">
        <f t="shared" ca="1" si="523"/>
        <v>0</v>
      </c>
      <c r="E8379" s="29">
        <f ca="1">IF(C8379&lt;Calculator!$D$26,0,IF(DAY($C8379)=1,IF(D8379-Calculator!$G$24&gt;0,Calculator!$G$24,D8379),0))</f>
        <v>0</v>
      </c>
      <c r="F8379" s="29">
        <f ca="1">IF(E8379&gt;0,D8379*Calculator!$G$22/12,0)</f>
        <v>0</v>
      </c>
      <c r="G8379" s="29">
        <f ca="1">IF(E8379&gt;0,(IFERROR(-PMT(Calculator!$G$22/12,Calculator!$G$23*12,Calculator!$G$20),0))-F8379,0)</f>
        <v>0</v>
      </c>
      <c r="H8379" s="29">
        <f t="shared" ca="1" si="524"/>
        <v>0</v>
      </c>
      <c r="I8379" s="29">
        <f t="shared" ca="1" si="522"/>
        <v>0</v>
      </c>
      <c r="J8379" s="30">
        <f>Calculator!$G$40</f>
        <v>6.5000000000000002E-2</v>
      </c>
      <c r="K8379" s="29">
        <f ca="1">IF(C8379&gt;=Calculator!$G$27,IF(DAY($C8379)=1,Calculator!$G$34/2,IF(DAY($C8379)=15,Calculator!$G$34/2,0)),0)</f>
        <v>0</v>
      </c>
      <c r="L8379" s="29">
        <f ca="1">IF(DAY($C8379)=28,IF(H8379=0,0,Calculator!$G$35),0)</f>
        <v>0</v>
      </c>
      <c r="M8379" s="29">
        <f ca="1">IF(I8379&gt;0,IF(DAY($C8379)=1,SUM(INDIRECT("I"&amp;(ROW(C8378)-DAY(C8378))):I8378),0),0)</f>
        <v>0</v>
      </c>
      <c r="N8379" s="29">
        <f ca="1">IF(C8379&lt;Calculator!$G$27,0,IF(C8379=Calculator!$G$27,Calculator!$G$39,IF(H8379-K8379&lt;=0,IF(D8379&gt;Calculator!$G$39,IF(H8379-K8379+E8379+L8379+M8379+Calculator!$G$39&gt;Calculator!$G$39,Calculator!$G$39-(H8379+E8379+L8379+M8379-K8379),Calculator!$G$39),D8379),0)))</f>
        <v>0</v>
      </c>
    </row>
    <row r="8380" spans="1:14" ht="15.75" thickBot="1">
      <c r="A8380" s="33" t="str">
        <f ca="1">IF(C8380=Calculator!$H$27,"F",IF(Daily!D8380+Daily!H8380=0,IF(D8379+H8379&gt;0,"L",""),""))</f>
        <v/>
      </c>
      <c r="B8380" s="34">
        <v>8379</v>
      </c>
      <c r="C8380" s="19">
        <f t="shared" ca="1" si="521"/>
        <v>54309</v>
      </c>
      <c r="D8380" s="29">
        <f t="shared" ca="1" si="523"/>
        <v>0</v>
      </c>
      <c r="E8380" s="29">
        <f ca="1">IF(C8380&lt;Calculator!$D$26,0,IF(DAY($C8380)=1,IF(D8380-Calculator!$G$24&gt;0,Calculator!$G$24,D8380),0))</f>
        <v>0</v>
      </c>
      <c r="F8380" s="29">
        <f ca="1">IF(E8380&gt;0,D8380*Calculator!$G$22/12,0)</f>
        <v>0</v>
      </c>
      <c r="G8380" s="29">
        <f ca="1">IF(E8380&gt;0,(IFERROR(-PMT(Calculator!$G$22/12,Calculator!$G$23*12,Calculator!$G$20),0))-F8380,0)</f>
        <v>0</v>
      </c>
      <c r="H8380" s="29">
        <f t="shared" ca="1" si="524"/>
        <v>0</v>
      </c>
      <c r="I8380" s="29">
        <f t="shared" ca="1" si="522"/>
        <v>0</v>
      </c>
      <c r="J8380" s="30">
        <f>Calculator!$G$40</f>
        <v>6.5000000000000002E-2</v>
      </c>
      <c r="K8380" s="29">
        <f ca="1">IF(C8380&gt;=Calculator!$G$27,IF(DAY($C8380)=1,Calculator!$G$34/2,IF(DAY($C8380)=15,Calculator!$G$34/2,0)),0)</f>
        <v>0</v>
      </c>
      <c r="L8380" s="29">
        <f ca="1">IF(DAY($C8380)=28,IF(H8380=0,0,Calculator!$G$35),0)</f>
        <v>0</v>
      </c>
      <c r="M8380" s="29">
        <f ca="1">IF(I8380&gt;0,IF(DAY($C8380)=1,SUM(INDIRECT("I"&amp;(ROW(C8379)-DAY(C8379))):I8379),0),0)</f>
        <v>0</v>
      </c>
      <c r="N8380" s="29">
        <f ca="1">IF(C8380&lt;Calculator!$G$27,0,IF(C8380=Calculator!$G$27,Calculator!$G$39,IF(H8380-K8380&lt;=0,IF(D8380&gt;Calculator!$G$39,IF(H8380-K8380+E8380+L8380+M8380+Calculator!$G$39&gt;Calculator!$G$39,Calculator!$G$39-(H8380+E8380+L8380+M8380-K8380),Calculator!$G$39),D8380),0)))</f>
        <v>0</v>
      </c>
    </row>
    <row r="8381" spans="1:14" ht="15.75" thickBot="1">
      <c r="A8381" s="33" t="str">
        <f ca="1">IF(C8381=Calculator!$H$27,"F",IF(Daily!D8381+Daily!H8381=0,IF(D8380+H8380&gt;0,"L",""),""))</f>
        <v/>
      </c>
      <c r="B8381" s="34">
        <v>8380</v>
      </c>
      <c r="C8381" s="19">
        <f t="shared" ca="1" si="521"/>
        <v>54310</v>
      </c>
      <c r="D8381" s="29">
        <f t="shared" ca="1" si="523"/>
        <v>0</v>
      </c>
      <c r="E8381" s="29">
        <f ca="1">IF(C8381&lt;Calculator!$D$26,0,IF(DAY($C8381)=1,IF(D8381-Calculator!$G$24&gt;0,Calculator!$G$24,D8381),0))</f>
        <v>0</v>
      </c>
      <c r="F8381" s="29">
        <f ca="1">IF(E8381&gt;0,D8381*Calculator!$G$22/12,0)</f>
        <v>0</v>
      </c>
      <c r="G8381" s="29">
        <f ca="1">IF(E8381&gt;0,(IFERROR(-PMT(Calculator!$G$22/12,Calculator!$G$23*12,Calculator!$G$20),0))-F8381,0)</f>
        <v>0</v>
      </c>
      <c r="H8381" s="29">
        <f t="shared" ca="1" si="524"/>
        <v>0</v>
      </c>
      <c r="I8381" s="29">
        <f t="shared" ca="1" si="522"/>
        <v>0</v>
      </c>
      <c r="J8381" s="30">
        <f>Calculator!$G$40</f>
        <v>6.5000000000000002E-2</v>
      </c>
      <c r="K8381" s="29">
        <f ca="1">IF(C8381&gt;=Calculator!$G$27,IF(DAY($C8381)=1,Calculator!$G$34/2,IF(DAY($C8381)=15,Calculator!$G$34/2,0)),0)</f>
        <v>0</v>
      </c>
      <c r="L8381" s="29">
        <f ca="1">IF(DAY($C8381)=28,IF(H8381=0,0,Calculator!$G$35),0)</f>
        <v>0</v>
      </c>
      <c r="M8381" s="29">
        <f ca="1">IF(I8381&gt;0,IF(DAY($C8381)=1,SUM(INDIRECT("I"&amp;(ROW(C8380)-DAY(C8380))):I8380),0),0)</f>
        <v>0</v>
      </c>
      <c r="N8381" s="29">
        <f ca="1">IF(C8381&lt;Calculator!$G$27,0,IF(C8381=Calculator!$G$27,Calculator!$G$39,IF(H8381-K8381&lt;=0,IF(D8381&gt;Calculator!$G$39,IF(H8381-K8381+E8381+L8381+M8381+Calculator!$G$39&gt;Calculator!$G$39,Calculator!$G$39-(H8381+E8381+L8381+M8381-K8381),Calculator!$G$39),D8381),0)))</f>
        <v>0</v>
      </c>
    </row>
    <row r="8382" spans="1:14" ht="15.75" thickBot="1">
      <c r="A8382" s="33" t="str">
        <f ca="1">IF(C8382=Calculator!$H$27,"F",IF(Daily!D8382+Daily!H8382=0,IF(D8381+H8381&gt;0,"L",""),""))</f>
        <v/>
      </c>
      <c r="B8382" s="34">
        <v>8381</v>
      </c>
      <c r="C8382" s="19">
        <f t="shared" ca="1" si="521"/>
        <v>54311</v>
      </c>
      <c r="D8382" s="29">
        <f t="shared" ca="1" si="523"/>
        <v>0</v>
      </c>
      <c r="E8382" s="29">
        <f ca="1">IF(C8382&lt;Calculator!$D$26,0,IF(DAY($C8382)=1,IF(D8382-Calculator!$G$24&gt;0,Calculator!$G$24,D8382),0))</f>
        <v>0</v>
      </c>
      <c r="F8382" s="29">
        <f ca="1">IF(E8382&gt;0,D8382*Calculator!$G$22/12,0)</f>
        <v>0</v>
      </c>
      <c r="G8382" s="29">
        <f ca="1">IF(E8382&gt;0,(IFERROR(-PMT(Calculator!$G$22/12,Calculator!$G$23*12,Calculator!$G$20),0))-F8382,0)</f>
        <v>0</v>
      </c>
      <c r="H8382" s="29">
        <f t="shared" ca="1" si="524"/>
        <v>0</v>
      </c>
      <c r="I8382" s="29">
        <f t="shared" ca="1" si="522"/>
        <v>0</v>
      </c>
      <c r="J8382" s="30">
        <f>Calculator!$G$40</f>
        <v>6.5000000000000002E-2</v>
      </c>
      <c r="K8382" s="29">
        <f ca="1">IF(C8382&gt;=Calculator!$G$27,IF(DAY($C8382)=1,Calculator!$G$34/2,IF(DAY($C8382)=15,Calculator!$G$34/2,0)),0)</f>
        <v>0</v>
      </c>
      <c r="L8382" s="29">
        <f ca="1">IF(DAY($C8382)=28,IF(H8382=0,0,Calculator!$G$35),0)</f>
        <v>0</v>
      </c>
      <c r="M8382" s="29">
        <f ca="1">IF(I8382&gt;0,IF(DAY($C8382)=1,SUM(INDIRECT("I"&amp;(ROW(C8381)-DAY(C8381))):I8381),0),0)</f>
        <v>0</v>
      </c>
      <c r="N8382" s="29">
        <f ca="1">IF(C8382&lt;Calculator!$G$27,0,IF(C8382=Calculator!$G$27,Calculator!$G$39,IF(H8382-K8382&lt;=0,IF(D8382&gt;Calculator!$G$39,IF(H8382-K8382+E8382+L8382+M8382+Calculator!$G$39&gt;Calculator!$G$39,Calculator!$G$39-(H8382+E8382+L8382+M8382-K8382),Calculator!$G$39),D8382),0)))</f>
        <v>0</v>
      </c>
    </row>
    <row r="8383" spans="1:14" ht="15.75" thickBot="1">
      <c r="A8383" s="33" t="str">
        <f ca="1">IF(C8383=Calculator!$H$27,"F",IF(Daily!D8383+Daily!H8383=0,IF(D8382+H8382&gt;0,"L",""),""))</f>
        <v/>
      </c>
      <c r="B8383" s="34">
        <v>8382</v>
      </c>
      <c r="C8383" s="19">
        <f t="shared" ca="1" si="521"/>
        <v>54312</v>
      </c>
      <c r="D8383" s="29">
        <f t="shared" ca="1" si="523"/>
        <v>0</v>
      </c>
      <c r="E8383" s="29">
        <f ca="1">IF(C8383&lt;Calculator!$D$26,0,IF(DAY($C8383)=1,IF(D8383-Calculator!$G$24&gt;0,Calculator!$G$24,D8383),0))</f>
        <v>0</v>
      </c>
      <c r="F8383" s="29">
        <f ca="1">IF(E8383&gt;0,D8383*Calculator!$G$22/12,0)</f>
        <v>0</v>
      </c>
      <c r="G8383" s="29">
        <f ca="1">IF(E8383&gt;0,(IFERROR(-PMT(Calculator!$G$22/12,Calculator!$G$23*12,Calculator!$G$20),0))-F8383,0)</f>
        <v>0</v>
      </c>
      <c r="H8383" s="29">
        <f t="shared" ca="1" si="524"/>
        <v>0</v>
      </c>
      <c r="I8383" s="29">
        <f t="shared" ca="1" si="522"/>
        <v>0</v>
      </c>
      <c r="J8383" s="30">
        <f>Calculator!$G$40</f>
        <v>6.5000000000000002E-2</v>
      </c>
      <c r="K8383" s="29">
        <f ca="1">IF(C8383&gt;=Calculator!$G$27,IF(DAY($C8383)=1,Calculator!$G$34/2,IF(DAY($C8383)=15,Calculator!$G$34/2,0)),0)</f>
        <v>0</v>
      </c>
      <c r="L8383" s="29">
        <f ca="1">IF(DAY($C8383)=28,IF(H8383=0,0,Calculator!$G$35),0)</f>
        <v>0</v>
      </c>
      <c r="M8383" s="29">
        <f ca="1">IF(I8383&gt;0,IF(DAY($C8383)=1,SUM(INDIRECT("I"&amp;(ROW(C8382)-DAY(C8382))):I8382),0),0)</f>
        <v>0</v>
      </c>
      <c r="N8383" s="29">
        <f ca="1">IF(C8383&lt;Calculator!$G$27,0,IF(C8383=Calculator!$G$27,Calculator!$G$39,IF(H8383-K8383&lt;=0,IF(D8383&gt;Calculator!$G$39,IF(H8383-K8383+E8383+L8383+M8383+Calculator!$G$39&gt;Calculator!$G$39,Calculator!$G$39-(H8383+E8383+L8383+M8383-K8383),Calculator!$G$39),D8383),0)))</f>
        <v>0</v>
      </c>
    </row>
    <row r="8384" spans="1:14" ht="15.75" thickBot="1">
      <c r="A8384" s="33" t="str">
        <f ca="1">IF(C8384=Calculator!$H$27,"F",IF(Daily!D8384+Daily!H8384=0,IF(D8383+H8383&gt;0,"L",""),""))</f>
        <v/>
      </c>
      <c r="B8384" s="34">
        <v>8383</v>
      </c>
      <c r="C8384" s="19">
        <f t="shared" ca="1" si="521"/>
        <v>54313</v>
      </c>
      <c r="D8384" s="29">
        <f t="shared" ca="1" si="523"/>
        <v>0</v>
      </c>
      <c r="E8384" s="29">
        <f ca="1">IF(C8384&lt;Calculator!$D$26,0,IF(DAY($C8384)=1,IF(D8384-Calculator!$G$24&gt;0,Calculator!$G$24,D8384),0))</f>
        <v>0</v>
      </c>
      <c r="F8384" s="29">
        <f ca="1">IF(E8384&gt;0,D8384*Calculator!$G$22/12,0)</f>
        <v>0</v>
      </c>
      <c r="G8384" s="29">
        <f ca="1">IF(E8384&gt;0,(IFERROR(-PMT(Calculator!$G$22/12,Calculator!$G$23*12,Calculator!$G$20),0))-F8384,0)</f>
        <v>0</v>
      </c>
      <c r="H8384" s="29">
        <f t="shared" ca="1" si="524"/>
        <v>0</v>
      </c>
      <c r="I8384" s="29">
        <f t="shared" ca="1" si="522"/>
        <v>0</v>
      </c>
      <c r="J8384" s="30">
        <f>Calculator!$G$40</f>
        <v>6.5000000000000002E-2</v>
      </c>
      <c r="K8384" s="29">
        <f ca="1">IF(C8384&gt;=Calculator!$G$27,IF(DAY($C8384)=1,Calculator!$G$34/2,IF(DAY($C8384)=15,Calculator!$G$34/2,0)),0)</f>
        <v>0</v>
      </c>
      <c r="L8384" s="29">
        <f ca="1">IF(DAY($C8384)=28,IF(H8384=0,0,Calculator!$G$35),0)</f>
        <v>0</v>
      </c>
      <c r="M8384" s="29">
        <f ca="1">IF(I8384&gt;0,IF(DAY($C8384)=1,SUM(INDIRECT("I"&amp;(ROW(C8383)-DAY(C8383))):I8383),0),0)</f>
        <v>0</v>
      </c>
      <c r="N8384" s="29">
        <f ca="1">IF(C8384&lt;Calculator!$G$27,0,IF(C8384=Calculator!$G$27,Calculator!$G$39,IF(H8384-K8384&lt;=0,IF(D8384&gt;Calculator!$G$39,IF(H8384-K8384+E8384+L8384+M8384+Calculator!$G$39&gt;Calculator!$G$39,Calculator!$G$39-(H8384+E8384+L8384+M8384-K8384),Calculator!$G$39),D8384),0)))</f>
        <v>0</v>
      </c>
    </row>
    <row r="8385" spans="1:14" ht="15.75" thickBot="1">
      <c r="A8385" s="33" t="str">
        <f ca="1">IF(C8385=Calculator!$H$27,"F",IF(Daily!D8385+Daily!H8385=0,IF(D8384+H8384&gt;0,"L",""),""))</f>
        <v/>
      </c>
      <c r="B8385" s="34">
        <v>8384</v>
      </c>
      <c r="C8385" s="19">
        <f t="shared" ca="1" si="521"/>
        <v>54314</v>
      </c>
      <c r="D8385" s="29">
        <f t="shared" ca="1" si="523"/>
        <v>0</v>
      </c>
      <c r="E8385" s="29">
        <f ca="1">IF(C8385&lt;Calculator!$D$26,0,IF(DAY($C8385)=1,IF(D8385-Calculator!$G$24&gt;0,Calculator!$G$24,D8385),0))</f>
        <v>0</v>
      </c>
      <c r="F8385" s="29">
        <f ca="1">IF(E8385&gt;0,D8385*Calculator!$G$22/12,0)</f>
        <v>0</v>
      </c>
      <c r="G8385" s="29">
        <f ca="1">IF(E8385&gt;0,(IFERROR(-PMT(Calculator!$G$22/12,Calculator!$G$23*12,Calculator!$G$20),0))-F8385,0)</f>
        <v>0</v>
      </c>
      <c r="H8385" s="29">
        <f t="shared" ca="1" si="524"/>
        <v>0</v>
      </c>
      <c r="I8385" s="29">
        <f t="shared" ca="1" si="522"/>
        <v>0</v>
      </c>
      <c r="J8385" s="30">
        <f>Calculator!$G$40</f>
        <v>6.5000000000000002E-2</v>
      </c>
      <c r="K8385" s="29">
        <f ca="1">IF(C8385&gt;=Calculator!$G$27,IF(DAY($C8385)=1,Calculator!$G$34/2,IF(DAY($C8385)=15,Calculator!$G$34/2,0)),0)</f>
        <v>0</v>
      </c>
      <c r="L8385" s="29">
        <f ca="1">IF(DAY($C8385)=28,IF(H8385=0,0,Calculator!$G$35),0)</f>
        <v>0</v>
      </c>
      <c r="M8385" s="29">
        <f ca="1">IF(I8385&gt;0,IF(DAY($C8385)=1,SUM(INDIRECT("I"&amp;(ROW(C8384)-DAY(C8384))):I8384),0),0)</f>
        <v>0</v>
      </c>
      <c r="N8385" s="29">
        <f ca="1">IF(C8385&lt;Calculator!$G$27,0,IF(C8385=Calculator!$G$27,Calculator!$G$39,IF(H8385-K8385&lt;=0,IF(D8385&gt;Calculator!$G$39,IF(H8385-K8385+E8385+L8385+M8385+Calculator!$G$39&gt;Calculator!$G$39,Calculator!$G$39-(H8385+E8385+L8385+M8385-K8385),Calculator!$G$39),D8385),0)))</f>
        <v>0</v>
      </c>
    </row>
    <row r="8386" spans="1:14" ht="15.75" thickBot="1">
      <c r="A8386" s="33" t="str">
        <f ca="1">IF(C8386=Calculator!$H$27,"F",IF(Daily!D8386+Daily!H8386=0,IF(D8385+H8385&gt;0,"L",""),""))</f>
        <v/>
      </c>
      <c r="B8386" s="34">
        <v>8385</v>
      </c>
      <c r="C8386" s="19">
        <f t="shared" ca="1" si="521"/>
        <v>54315</v>
      </c>
      <c r="D8386" s="29">
        <f t="shared" ca="1" si="523"/>
        <v>0</v>
      </c>
      <c r="E8386" s="29">
        <f ca="1">IF(C8386&lt;Calculator!$D$26,0,IF(DAY($C8386)=1,IF(D8386-Calculator!$G$24&gt;0,Calculator!$G$24,D8386),0))</f>
        <v>0</v>
      </c>
      <c r="F8386" s="29">
        <f ca="1">IF(E8386&gt;0,D8386*Calculator!$G$22/12,0)</f>
        <v>0</v>
      </c>
      <c r="G8386" s="29">
        <f ca="1">IF(E8386&gt;0,(IFERROR(-PMT(Calculator!$G$22/12,Calculator!$G$23*12,Calculator!$G$20),0))-F8386,0)</f>
        <v>0</v>
      </c>
      <c r="H8386" s="29">
        <f t="shared" ca="1" si="524"/>
        <v>0</v>
      </c>
      <c r="I8386" s="29">
        <f t="shared" ca="1" si="522"/>
        <v>0</v>
      </c>
      <c r="J8386" s="30">
        <f>Calculator!$G$40</f>
        <v>6.5000000000000002E-2</v>
      </c>
      <c r="K8386" s="29">
        <f ca="1">IF(C8386&gt;=Calculator!$G$27,IF(DAY($C8386)=1,Calculator!$G$34/2,IF(DAY($C8386)=15,Calculator!$G$34/2,0)),0)</f>
        <v>0</v>
      </c>
      <c r="L8386" s="29">
        <f ca="1">IF(DAY($C8386)=28,IF(H8386=0,0,Calculator!$G$35),0)</f>
        <v>0</v>
      </c>
      <c r="M8386" s="29">
        <f ca="1">IF(I8386&gt;0,IF(DAY($C8386)=1,SUM(INDIRECT("I"&amp;(ROW(C8385)-DAY(C8385))):I8385),0),0)</f>
        <v>0</v>
      </c>
      <c r="N8386" s="29">
        <f ca="1">IF(C8386&lt;Calculator!$G$27,0,IF(C8386=Calculator!$G$27,Calculator!$G$39,IF(H8386-K8386&lt;=0,IF(D8386&gt;Calculator!$G$39,IF(H8386-K8386+E8386+L8386+M8386+Calculator!$G$39&gt;Calculator!$G$39,Calculator!$G$39-(H8386+E8386+L8386+M8386-K8386),Calculator!$G$39),D8386),0)))</f>
        <v>0</v>
      </c>
    </row>
    <row r="8387" spans="1:14" ht="15.75" thickBot="1">
      <c r="A8387" s="33" t="str">
        <f ca="1">IF(C8387=Calculator!$H$27,"F",IF(Daily!D8387+Daily!H8387=0,IF(D8386+H8386&gt;0,"L",""),""))</f>
        <v/>
      </c>
      <c r="B8387" s="34">
        <v>8386</v>
      </c>
      <c r="C8387" s="19">
        <f t="shared" ref="C8387:C8450" ca="1" si="525">C8386+1</f>
        <v>54316</v>
      </c>
      <c r="D8387" s="29">
        <f t="shared" ca="1" si="523"/>
        <v>0</v>
      </c>
      <c r="E8387" s="29">
        <f ca="1">IF(C8387&lt;Calculator!$D$26,0,IF(DAY($C8387)=1,IF(D8387-Calculator!$G$24&gt;0,Calculator!$G$24,D8387),0))</f>
        <v>0</v>
      </c>
      <c r="F8387" s="29">
        <f ca="1">IF(E8387&gt;0,D8387*Calculator!$G$22/12,0)</f>
        <v>0</v>
      </c>
      <c r="G8387" s="29">
        <f ca="1">IF(E8387&gt;0,(IFERROR(-PMT(Calculator!$G$22/12,Calculator!$G$23*12,Calculator!$G$20),0))-F8387,0)</f>
        <v>0</v>
      </c>
      <c r="H8387" s="29">
        <f t="shared" ca="1" si="524"/>
        <v>0</v>
      </c>
      <c r="I8387" s="29">
        <f t="shared" ref="I8387:I8450" ca="1" si="526">H8387*J8387/365</f>
        <v>0</v>
      </c>
      <c r="J8387" s="30">
        <f>Calculator!$G$40</f>
        <v>6.5000000000000002E-2</v>
      </c>
      <c r="K8387" s="29">
        <f ca="1">IF(C8387&gt;=Calculator!$G$27,IF(DAY($C8387)=1,Calculator!$G$34/2,IF(DAY($C8387)=15,Calculator!$G$34/2,0)),0)</f>
        <v>4500</v>
      </c>
      <c r="L8387" s="29">
        <f ca="1">IF(DAY($C8387)=28,IF(H8387=0,0,Calculator!$G$35),0)</f>
        <v>0</v>
      </c>
      <c r="M8387" s="29">
        <f ca="1">IF(I8387&gt;0,IF(DAY($C8387)=1,SUM(INDIRECT("I"&amp;(ROW(C8386)-DAY(C8386))):I8386),0),0)</f>
        <v>0</v>
      </c>
      <c r="N8387" s="29">
        <f ca="1">IF(C8387&lt;Calculator!$G$27,0,IF(C8387=Calculator!$G$27,Calculator!$G$39,IF(H8387-K8387&lt;=0,IF(D8387&gt;Calculator!$G$39,IF(H8387-K8387+E8387+L8387+M8387+Calculator!$G$39&gt;Calculator!$G$39,Calculator!$G$39-(H8387+E8387+L8387+M8387-K8387),Calculator!$G$39),D8387),0)))</f>
        <v>0</v>
      </c>
    </row>
    <row r="8388" spans="1:14" ht="15.75" thickBot="1">
      <c r="A8388" s="33" t="str">
        <f ca="1">IF(C8388=Calculator!$H$27,"F",IF(Daily!D8388+Daily!H8388=0,IF(D8387+H8387&gt;0,"L",""),""))</f>
        <v/>
      </c>
      <c r="B8388" s="34">
        <v>8387</v>
      </c>
      <c r="C8388" s="19">
        <f t="shared" ca="1" si="525"/>
        <v>54317</v>
      </c>
      <c r="D8388" s="29">
        <f t="shared" ref="D8388:D8451" ca="1" si="527">IF(((D8387-G8387)-N8387)&lt;0,0,((D8387-G8387)-N8387))</f>
        <v>0</v>
      </c>
      <c r="E8388" s="29">
        <f ca="1">IF(C8388&lt;Calculator!$D$26,0,IF(DAY($C8388)=1,IF(D8388-Calculator!$G$24&gt;0,Calculator!$G$24,D8388),0))</f>
        <v>0</v>
      </c>
      <c r="F8388" s="29">
        <f ca="1">IF(E8388&gt;0,D8388*Calculator!$G$22/12,0)</f>
        <v>0</v>
      </c>
      <c r="G8388" s="29">
        <f ca="1">IF(E8388&gt;0,(IFERROR(-PMT(Calculator!$G$22/12,Calculator!$G$23*12,Calculator!$G$20),0))-F8388,0)</f>
        <v>0</v>
      </c>
      <c r="H8388" s="29">
        <f t="shared" ref="H8388:H8451" ca="1" si="528">IF((H8387-K8387+SUM(L8387:N8387)+E8387)&lt;0,0,(H8387-K8387+SUM(L8387:N8387)+E8387))</f>
        <v>0</v>
      </c>
      <c r="I8388" s="29">
        <f t="shared" ca="1" si="526"/>
        <v>0</v>
      </c>
      <c r="J8388" s="30">
        <f>Calculator!$G$40</f>
        <v>6.5000000000000002E-2</v>
      </c>
      <c r="K8388" s="29">
        <f ca="1">IF(C8388&gt;=Calculator!$G$27,IF(DAY($C8388)=1,Calculator!$G$34/2,IF(DAY($C8388)=15,Calculator!$G$34/2,0)),0)</f>
        <v>0</v>
      </c>
      <c r="L8388" s="29">
        <f ca="1">IF(DAY($C8388)=28,IF(H8388=0,0,Calculator!$G$35),0)</f>
        <v>0</v>
      </c>
      <c r="M8388" s="29">
        <f ca="1">IF(I8388&gt;0,IF(DAY($C8388)=1,SUM(INDIRECT("I"&amp;(ROW(C8387)-DAY(C8387))):I8387),0),0)</f>
        <v>0</v>
      </c>
      <c r="N8388" s="29">
        <f ca="1">IF(C8388&lt;Calculator!$G$27,0,IF(C8388=Calculator!$G$27,Calculator!$G$39,IF(H8388-K8388&lt;=0,IF(D8388&gt;Calculator!$G$39,IF(H8388-K8388+E8388+L8388+M8388+Calculator!$G$39&gt;Calculator!$G$39,Calculator!$G$39-(H8388+E8388+L8388+M8388-K8388),Calculator!$G$39),D8388),0)))</f>
        <v>0</v>
      </c>
    </row>
    <row r="8389" spans="1:14" ht="15.75" thickBot="1">
      <c r="A8389" s="33" t="str">
        <f ca="1">IF(C8389=Calculator!$H$27,"F",IF(Daily!D8389+Daily!H8389=0,IF(D8388+H8388&gt;0,"L",""),""))</f>
        <v/>
      </c>
      <c r="B8389" s="34">
        <v>8388</v>
      </c>
      <c r="C8389" s="19">
        <f t="shared" ca="1" si="525"/>
        <v>54318</v>
      </c>
      <c r="D8389" s="29">
        <f t="shared" ca="1" si="527"/>
        <v>0</v>
      </c>
      <c r="E8389" s="29">
        <f ca="1">IF(C8389&lt;Calculator!$D$26,0,IF(DAY($C8389)=1,IF(D8389-Calculator!$G$24&gt;0,Calculator!$G$24,D8389),0))</f>
        <v>0</v>
      </c>
      <c r="F8389" s="29">
        <f ca="1">IF(E8389&gt;0,D8389*Calculator!$G$22/12,0)</f>
        <v>0</v>
      </c>
      <c r="G8389" s="29">
        <f ca="1">IF(E8389&gt;0,(IFERROR(-PMT(Calculator!$G$22/12,Calculator!$G$23*12,Calculator!$G$20),0))-F8389,0)</f>
        <v>0</v>
      </c>
      <c r="H8389" s="29">
        <f t="shared" ca="1" si="528"/>
        <v>0</v>
      </c>
      <c r="I8389" s="29">
        <f t="shared" ca="1" si="526"/>
        <v>0</v>
      </c>
      <c r="J8389" s="30">
        <f>Calculator!$G$40</f>
        <v>6.5000000000000002E-2</v>
      </c>
      <c r="K8389" s="29">
        <f ca="1">IF(C8389&gt;=Calculator!$G$27,IF(DAY($C8389)=1,Calculator!$G$34/2,IF(DAY($C8389)=15,Calculator!$G$34/2,0)),0)</f>
        <v>0</v>
      </c>
      <c r="L8389" s="29">
        <f ca="1">IF(DAY($C8389)=28,IF(H8389=0,0,Calculator!$G$35),0)</f>
        <v>0</v>
      </c>
      <c r="M8389" s="29">
        <f ca="1">IF(I8389&gt;0,IF(DAY($C8389)=1,SUM(INDIRECT("I"&amp;(ROW(C8388)-DAY(C8388))):I8388),0),0)</f>
        <v>0</v>
      </c>
      <c r="N8389" s="29">
        <f ca="1">IF(C8389&lt;Calculator!$G$27,0,IF(C8389=Calculator!$G$27,Calculator!$G$39,IF(H8389-K8389&lt;=0,IF(D8389&gt;Calculator!$G$39,IF(H8389-K8389+E8389+L8389+M8389+Calculator!$G$39&gt;Calculator!$G$39,Calculator!$G$39-(H8389+E8389+L8389+M8389-K8389),Calculator!$G$39),D8389),0)))</f>
        <v>0</v>
      </c>
    </row>
    <row r="8390" spans="1:14" ht="15.75" thickBot="1">
      <c r="A8390" s="33" t="str">
        <f ca="1">IF(C8390=Calculator!$H$27,"F",IF(Daily!D8390+Daily!H8390=0,IF(D8389+H8389&gt;0,"L",""),""))</f>
        <v/>
      </c>
      <c r="B8390" s="34">
        <v>8389</v>
      </c>
      <c r="C8390" s="19">
        <f t="shared" ca="1" si="525"/>
        <v>54319</v>
      </c>
      <c r="D8390" s="29">
        <f t="shared" ca="1" si="527"/>
        <v>0</v>
      </c>
      <c r="E8390" s="29">
        <f ca="1">IF(C8390&lt;Calculator!$D$26,0,IF(DAY($C8390)=1,IF(D8390-Calculator!$G$24&gt;0,Calculator!$G$24,D8390),0))</f>
        <v>0</v>
      </c>
      <c r="F8390" s="29">
        <f ca="1">IF(E8390&gt;0,D8390*Calculator!$G$22/12,0)</f>
        <v>0</v>
      </c>
      <c r="G8390" s="29">
        <f ca="1">IF(E8390&gt;0,(IFERROR(-PMT(Calculator!$G$22/12,Calculator!$G$23*12,Calculator!$G$20),0))-F8390,0)</f>
        <v>0</v>
      </c>
      <c r="H8390" s="29">
        <f t="shared" ca="1" si="528"/>
        <v>0</v>
      </c>
      <c r="I8390" s="29">
        <f t="shared" ca="1" si="526"/>
        <v>0</v>
      </c>
      <c r="J8390" s="30">
        <f>Calculator!$G$40</f>
        <v>6.5000000000000002E-2</v>
      </c>
      <c r="K8390" s="29">
        <f ca="1">IF(C8390&gt;=Calculator!$G$27,IF(DAY($C8390)=1,Calculator!$G$34/2,IF(DAY($C8390)=15,Calculator!$G$34/2,0)),0)</f>
        <v>0</v>
      </c>
      <c r="L8390" s="29">
        <f ca="1">IF(DAY($C8390)=28,IF(H8390=0,0,Calculator!$G$35),0)</f>
        <v>0</v>
      </c>
      <c r="M8390" s="29">
        <f ca="1">IF(I8390&gt;0,IF(DAY($C8390)=1,SUM(INDIRECT("I"&amp;(ROW(C8389)-DAY(C8389))):I8389),0),0)</f>
        <v>0</v>
      </c>
      <c r="N8390" s="29">
        <f ca="1">IF(C8390&lt;Calculator!$G$27,0,IF(C8390=Calculator!$G$27,Calculator!$G$39,IF(H8390-K8390&lt;=0,IF(D8390&gt;Calculator!$G$39,IF(H8390-K8390+E8390+L8390+M8390+Calculator!$G$39&gt;Calculator!$G$39,Calculator!$G$39-(H8390+E8390+L8390+M8390-K8390),Calculator!$G$39),D8390),0)))</f>
        <v>0</v>
      </c>
    </row>
    <row r="8391" spans="1:14" ht="15.75" thickBot="1">
      <c r="A8391" s="33" t="str">
        <f ca="1">IF(C8391=Calculator!$H$27,"F",IF(Daily!D8391+Daily!H8391=0,IF(D8390+H8390&gt;0,"L",""),""))</f>
        <v/>
      </c>
      <c r="B8391" s="34">
        <v>8390</v>
      </c>
      <c r="C8391" s="19">
        <f t="shared" ca="1" si="525"/>
        <v>54320</v>
      </c>
      <c r="D8391" s="29">
        <f t="shared" ca="1" si="527"/>
        <v>0</v>
      </c>
      <c r="E8391" s="29">
        <f ca="1">IF(C8391&lt;Calculator!$D$26,0,IF(DAY($C8391)=1,IF(D8391-Calculator!$G$24&gt;0,Calculator!$G$24,D8391),0))</f>
        <v>0</v>
      </c>
      <c r="F8391" s="29">
        <f ca="1">IF(E8391&gt;0,D8391*Calculator!$G$22/12,0)</f>
        <v>0</v>
      </c>
      <c r="G8391" s="29">
        <f ca="1">IF(E8391&gt;0,(IFERROR(-PMT(Calculator!$G$22/12,Calculator!$G$23*12,Calculator!$G$20),0))-F8391,0)</f>
        <v>0</v>
      </c>
      <c r="H8391" s="29">
        <f t="shared" ca="1" si="528"/>
        <v>0</v>
      </c>
      <c r="I8391" s="29">
        <f t="shared" ca="1" si="526"/>
        <v>0</v>
      </c>
      <c r="J8391" s="30">
        <f>Calculator!$G$40</f>
        <v>6.5000000000000002E-2</v>
      </c>
      <c r="K8391" s="29">
        <f ca="1">IF(C8391&gt;=Calculator!$G$27,IF(DAY($C8391)=1,Calculator!$G$34/2,IF(DAY($C8391)=15,Calculator!$G$34/2,0)),0)</f>
        <v>0</v>
      </c>
      <c r="L8391" s="29">
        <f ca="1">IF(DAY($C8391)=28,IF(H8391=0,0,Calculator!$G$35),0)</f>
        <v>0</v>
      </c>
      <c r="M8391" s="29">
        <f ca="1">IF(I8391&gt;0,IF(DAY($C8391)=1,SUM(INDIRECT("I"&amp;(ROW(C8390)-DAY(C8390))):I8390),0),0)</f>
        <v>0</v>
      </c>
      <c r="N8391" s="29">
        <f ca="1">IF(C8391&lt;Calculator!$G$27,0,IF(C8391=Calculator!$G$27,Calculator!$G$39,IF(H8391-K8391&lt;=0,IF(D8391&gt;Calculator!$G$39,IF(H8391-K8391+E8391+L8391+M8391+Calculator!$G$39&gt;Calculator!$G$39,Calculator!$G$39-(H8391+E8391+L8391+M8391-K8391),Calculator!$G$39),D8391),0)))</f>
        <v>0</v>
      </c>
    </row>
    <row r="8392" spans="1:14" ht="15.75" thickBot="1">
      <c r="A8392" s="33" t="str">
        <f ca="1">IF(C8392=Calculator!$H$27,"F",IF(Daily!D8392+Daily!H8392=0,IF(D8391+H8391&gt;0,"L",""),""))</f>
        <v/>
      </c>
      <c r="B8392" s="34">
        <v>8391</v>
      </c>
      <c r="C8392" s="19">
        <f t="shared" ca="1" si="525"/>
        <v>54321</v>
      </c>
      <c r="D8392" s="29">
        <f t="shared" ca="1" si="527"/>
        <v>0</v>
      </c>
      <c r="E8392" s="29">
        <f ca="1">IF(C8392&lt;Calculator!$D$26,0,IF(DAY($C8392)=1,IF(D8392-Calculator!$G$24&gt;0,Calculator!$G$24,D8392),0))</f>
        <v>0</v>
      </c>
      <c r="F8392" s="29">
        <f ca="1">IF(E8392&gt;0,D8392*Calculator!$G$22/12,0)</f>
        <v>0</v>
      </c>
      <c r="G8392" s="29">
        <f ca="1">IF(E8392&gt;0,(IFERROR(-PMT(Calculator!$G$22/12,Calculator!$G$23*12,Calculator!$G$20),0))-F8392,0)</f>
        <v>0</v>
      </c>
      <c r="H8392" s="29">
        <f t="shared" ca="1" si="528"/>
        <v>0</v>
      </c>
      <c r="I8392" s="29">
        <f t="shared" ca="1" si="526"/>
        <v>0</v>
      </c>
      <c r="J8392" s="30">
        <f>Calculator!$G$40</f>
        <v>6.5000000000000002E-2</v>
      </c>
      <c r="K8392" s="29">
        <f ca="1">IF(C8392&gt;=Calculator!$G$27,IF(DAY($C8392)=1,Calculator!$G$34/2,IF(DAY($C8392)=15,Calculator!$G$34/2,0)),0)</f>
        <v>0</v>
      </c>
      <c r="L8392" s="29">
        <f ca="1">IF(DAY($C8392)=28,IF(H8392=0,0,Calculator!$G$35),0)</f>
        <v>0</v>
      </c>
      <c r="M8392" s="29">
        <f ca="1">IF(I8392&gt;0,IF(DAY($C8392)=1,SUM(INDIRECT("I"&amp;(ROW(C8391)-DAY(C8391))):I8391),0),0)</f>
        <v>0</v>
      </c>
      <c r="N8392" s="29">
        <f ca="1">IF(C8392&lt;Calculator!$G$27,0,IF(C8392=Calculator!$G$27,Calculator!$G$39,IF(H8392-K8392&lt;=0,IF(D8392&gt;Calculator!$G$39,IF(H8392-K8392+E8392+L8392+M8392+Calculator!$G$39&gt;Calculator!$G$39,Calculator!$G$39-(H8392+E8392+L8392+M8392-K8392),Calculator!$G$39),D8392),0)))</f>
        <v>0</v>
      </c>
    </row>
    <row r="8393" spans="1:14" ht="15.75" thickBot="1">
      <c r="A8393" s="33" t="str">
        <f ca="1">IF(C8393=Calculator!$H$27,"F",IF(Daily!D8393+Daily!H8393=0,IF(D8392+H8392&gt;0,"L",""),""))</f>
        <v/>
      </c>
      <c r="B8393" s="34">
        <v>8392</v>
      </c>
      <c r="C8393" s="19">
        <f t="shared" ca="1" si="525"/>
        <v>54322</v>
      </c>
      <c r="D8393" s="29">
        <f t="shared" ca="1" si="527"/>
        <v>0</v>
      </c>
      <c r="E8393" s="29">
        <f ca="1">IF(C8393&lt;Calculator!$D$26,0,IF(DAY($C8393)=1,IF(D8393-Calculator!$G$24&gt;0,Calculator!$G$24,D8393),0))</f>
        <v>0</v>
      </c>
      <c r="F8393" s="29">
        <f ca="1">IF(E8393&gt;0,D8393*Calculator!$G$22/12,0)</f>
        <v>0</v>
      </c>
      <c r="G8393" s="29">
        <f ca="1">IF(E8393&gt;0,(IFERROR(-PMT(Calculator!$G$22/12,Calculator!$G$23*12,Calculator!$G$20),0))-F8393,0)</f>
        <v>0</v>
      </c>
      <c r="H8393" s="29">
        <f t="shared" ca="1" si="528"/>
        <v>0</v>
      </c>
      <c r="I8393" s="29">
        <f t="shared" ca="1" si="526"/>
        <v>0</v>
      </c>
      <c r="J8393" s="30">
        <f>Calculator!$G$40</f>
        <v>6.5000000000000002E-2</v>
      </c>
      <c r="K8393" s="29">
        <f ca="1">IF(C8393&gt;=Calculator!$G$27,IF(DAY($C8393)=1,Calculator!$G$34/2,IF(DAY($C8393)=15,Calculator!$G$34/2,0)),0)</f>
        <v>0</v>
      </c>
      <c r="L8393" s="29">
        <f ca="1">IF(DAY($C8393)=28,IF(H8393=0,0,Calculator!$G$35),0)</f>
        <v>0</v>
      </c>
      <c r="M8393" s="29">
        <f ca="1">IF(I8393&gt;0,IF(DAY($C8393)=1,SUM(INDIRECT("I"&amp;(ROW(C8392)-DAY(C8392))):I8392),0),0)</f>
        <v>0</v>
      </c>
      <c r="N8393" s="29">
        <f ca="1">IF(C8393&lt;Calculator!$G$27,0,IF(C8393=Calculator!$G$27,Calculator!$G$39,IF(H8393-K8393&lt;=0,IF(D8393&gt;Calculator!$G$39,IF(H8393-K8393+E8393+L8393+M8393+Calculator!$G$39&gt;Calculator!$G$39,Calculator!$G$39-(H8393+E8393+L8393+M8393-K8393),Calculator!$G$39),D8393),0)))</f>
        <v>0</v>
      </c>
    </row>
    <row r="8394" spans="1:14" ht="15.75" thickBot="1">
      <c r="A8394" s="33" t="str">
        <f ca="1">IF(C8394=Calculator!$H$27,"F",IF(Daily!D8394+Daily!H8394=0,IF(D8393+H8393&gt;0,"L",""),""))</f>
        <v/>
      </c>
      <c r="B8394" s="34">
        <v>8393</v>
      </c>
      <c r="C8394" s="19">
        <f t="shared" ca="1" si="525"/>
        <v>54323</v>
      </c>
      <c r="D8394" s="29">
        <f t="shared" ca="1" si="527"/>
        <v>0</v>
      </c>
      <c r="E8394" s="29">
        <f ca="1">IF(C8394&lt;Calculator!$D$26,0,IF(DAY($C8394)=1,IF(D8394-Calculator!$G$24&gt;0,Calculator!$G$24,D8394),0))</f>
        <v>0</v>
      </c>
      <c r="F8394" s="29">
        <f ca="1">IF(E8394&gt;0,D8394*Calculator!$G$22/12,0)</f>
        <v>0</v>
      </c>
      <c r="G8394" s="29">
        <f ca="1">IF(E8394&gt;0,(IFERROR(-PMT(Calculator!$G$22/12,Calculator!$G$23*12,Calculator!$G$20),0))-F8394,0)</f>
        <v>0</v>
      </c>
      <c r="H8394" s="29">
        <f t="shared" ca="1" si="528"/>
        <v>0</v>
      </c>
      <c r="I8394" s="29">
        <f t="shared" ca="1" si="526"/>
        <v>0</v>
      </c>
      <c r="J8394" s="30">
        <f>Calculator!$G$40</f>
        <v>6.5000000000000002E-2</v>
      </c>
      <c r="K8394" s="29">
        <f ca="1">IF(C8394&gt;=Calculator!$G$27,IF(DAY($C8394)=1,Calculator!$G$34/2,IF(DAY($C8394)=15,Calculator!$G$34/2,0)),0)</f>
        <v>0</v>
      </c>
      <c r="L8394" s="29">
        <f ca="1">IF(DAY($C8394)=28,IF(H8394=0,0,Calculator!$G$35),0)</f>
        <v>0</v>
      </c>
      <c r="M8394" s="29">
        <f ca="1">IF(I8394&gt;0,IF(DAY($C8394)=1,SUM(INDIRECT("I"&amp;(ROW(C8393)-DAY(C8393))):I8393),0),0)</f>
        <v>0</v>
      </c>
      <c r="N8394" s="29">
        <f ca="1">IF(C8394&lt;Calculator!$G$27,0,IF(C8394=Calculator!$G$27,Calculator!$G$39,IF(H8394-K8394&lt;=0,IF(D8394&gt;Calculator!$G$39,IF(H8394-K8394+E8394+L8394+M8394+Calculator!$G$39&gt;Calculator!$G$39,Calculator!$G$39-(H8394+E8394+L8394+M8394-K8394),Calculator!$G$39),D8394),0)))</f>
        <v>0</v>
      </c>
    </row>
    <row r="8395" spans="1:14" ht="15.75" thickBot="1">
      <c r="A8395" s="33" t="str">
        <f ca="1">IF(C8395=Calculator!$H$27,"F",IF(Daily!D8395+Daily!H8395=0,IF(D8394+H8394&gt;0,"L",""),""))</f>
        <v/>
      </c>
      <c r="B8395" s="34">
        <v>8394</v>
      </c>
      <c r="C8395" s="19">
        <f t="shared" ca="1" si="525"/>
        <v>54324</v>
      </c>
      <c r="D8395" s="29">
        <f t="shared" ca="1" si="527"/>
        <v>0</v>
      </c>
      <c r="E8395" s="29">
        <f ca="1">IF(C8395&lt;Calculator!$D$26,0,IF(DAY($C8395)=1,IF(D8395-Calculator!$G$24&gt;0,Calculator!$G$24,D8395),0))</f>
        <v>0</v>
      </c>
      <c r="F8395" s="29">
        <f ca="1">IF(E8395&gt;0,D8395*Calculator!$G$22/12,0)</f>
        <v>0</v>
      </c>
      <c r="G8395" s="29">
        <f ca="1">IF(E8395&gt;0,(IFERROR(-PMT(Calculator!$G$22/12,Calculator!$G$23*12,Calculator!$G$20),0))-F8395,0)</f>
        <v>0</v>
      </c>
      <c r="H8395" s="29">
        <f t="shared" ca="1" si="528"/>
        <v>0</v>
      </c>
      <c r="I8395" s="29">
        <f t="shared" ca="1" si="526"/>
        <v>0</v>
      </c>
      <c r="J8395" s="30">
        <f>Calculator!$G$40</f>
        <v>6.5000000000000002E-2</v>
      </c>
      <c r="K8395" s="29">
        <f ca="1">IF(C8395&gt;=Calculator!$G$27,IF(DAY($C8395)=1,Calculator!$G$34/2,IF(DAY($C8395)=15,Calculator!$G$34/2,0)),0)</f>
        <v>0</v>
      </c>
      <c r="L8395" s="29">
        <f ca="1">IF(DAY($C8395)=28,IF(H8395=0,0,Calculator!$G$35),0)</f>
        <v>0</v>
      </c>
      <c r="M8395" s="29">
        <f ca="1">IF(I8395&gt;0,IF(DAY($C8395)=1,SUM(INDIRECT("I"&amp;(ROW(C8394)-DAY(C8394))):I8394),0),0)</f>
        <v>0</v>
      </c>
      <c r="N8395" s="29">
        <f ca="1">IF(C8395&lt;Calculator!$G$27,0,IF(C8395=Calculator!$G$27,Calculator!$G$39,IF(H8395-K8395&lt;=0,IF(D8395&gt;Calculator!$G$39,IF(H8395-K8395+E8395+L8395+M8395+Calculator!$G$39&gt;Calculator!$G$39,Calculator!$G$39-(H8395+E8395+L8395+M8395-K8395),Calculator!$G$39),D8395),0)))</f>
        <v>0</v>
      </c>
    </row>
    <row r="8396" spans="1:14" ht="15.75" thickBot="1">
      <c r="A8396" s="33" t="str">
        <f ca="1">IF(C8396=Calculator!$H$27,"F",IF(Daily!D8396+Daily!H8396=0,IF(D8395+H8395&gt;0,"L",""),""))</f>
        <v/>
      </c>
      <c r="B8396" s="34">
        <v>8395</v>
      </c>
      <c r="C8396" s="19">
        <f t="shared" ca="1" si="525"/>
        <v>54325</v>
      </c>
      <c r="D8396" s="29">
        <f t="shared" ca="1" si="527"/>
        <v>0</v>
      </c>
      <c r="E8396" s="29">
        <f ca="1">IF(C8396&lt;Calculator!$D$26,0,IF(DAY($C8396)=1,IF(D8396-Calculator!$G$24&gt;0,Calculator!$G$24,D8396),0))</f>
        <v>0</v>
      </c>
      <c r="F8396" s="29">
        <f ca="1">IF(E8396&gt;0,D8396*Calculator!$G$22/12,0)</f>
        <v>0</v>
      </c>
      <c r="G8396" s="29">
        <f ca="1">IF(E8396&gt;0,(IFERROR(-PMT(Calculator!$G$22/12,Calculator!$G$23*12,Calculator!$G$20),0))-F8396,0)</f>
        <v>0</v>
      </c>
      <c r="H8396" s="29">
        <f t="shared" ca="1" si="528"/>
        <v>0</v>
      </c>
      <c r="I8396" s="29">
        <f t="shared" ca="1" si="526"/>
        <v>0</v>
      </c>
      <c r="J8396" s="30">
        <f>Calculator!$G$40</f>
        <v>6.5000000000000002E-2</v>
      </c>
      <c r="K8396" s="29">
        <f ca="1">IF(C8396&gt;=Calculator!$G$27,IF(DAY($C8396)=1,Calculator!$G$34/2,IF(DAY($C8396)=15,Calculator!$G$34/2,0)),0)</f>
        <v>0</v>
      </c>
      <c r="L8396" s="29">
        <f ca="1">IF(DAY($C8396)=28,IF(H8396=0,0,Calculator!$G$35),0)</f>
        <v>0</v>
      </c>
      <c r="M8396" s="29">
        <f ca="1">IF(I8396&gt;0,IF(DAY($C8396)=1,SUM(INDIRECT("I"&amp;(ROW(C8395)-DAY(C8395))):I8395),0),0)</f>
        <v>0</v>
      </c>
      <c r="N8396" s="29">
        <f ca="1">IF(C8396&lt;Calculator!$G$27,0,IF(C8396=Calculator!$G$27,Calculator!$G$39,IF(H8396-K8396&lt;=0,IF(D8396&gt;Calculator!$G$39,IF(H8396-K8396+E8396+L8396+M8396+Calculator!$G$39&gt;Calculator!$G$39,Calculator!$G$39-(H8396+E8396+L8396+M8396-K8396),Calculator!$G$39),D8396),0)))</f>
        <v>0</v>
      </c>
    </row>
    <row r="8397" spans="1:14" ht="15.75" thickBot="1">
      <c r="A8397" s="33" t="str">
        <f ca="1">IF(C8397=Calculator!$H$27,"F",IF(Daily!D8397+Daily!H8397=0,IF(D8396+H8396&gt;0,"L",""),""))</f>
        <v/>
      </c>
      <c r="B8397" s="34">
        <v>8396</v>
      </c>
      <c r="C8397" s="19">
        <f t="shared" ca="1" si="525"/>
        <v>54326</v>
      </c>
      <c r="D8397" s="29">
        <f t="shared" ca="1" si="527"/>
        <v>0</v>
      </c>
      <c r="E8397" s="29">
        <f ca="1">IF(C8397&lt;Calculator!$D$26,0,IF(DAY($C8397)=1,IF(D8397-Calculator!$G$24&gt;0,Calculator!$G$24,D8397),0))</f>
        <v>0</v>
      </c>
      <c r="F8397" s="29">
        <f ca="1">IF(E8397&gt;0,D8397*Calculator!$G$22/12,0)</f>
        <v>0</v>
      </c>
      <c r="G8397" s="29">
        <f ca="1">IF(E8397&gt;0,(IFERROR(-PMT(Calculator!$G$22/12,Calculator!$G$23*12,Calculator!$G$20),0))-F8397,0)</f>
        <v>0</v>
      </c>
      <c r="H8397" s="29">
        <f t="shared" ca="1" si="528"/>
        <v>0</v>
      </c>
      <c r="I8397" s="29">
        <f t="shared" ca="1" si="526"/>
        <v>0</v>
      </c>
      <c r="J8397" s="30">
        <f>Calculator!$G$40</f>
        <v>6.5000000000000002E-2</v>
      </c>
      <c r="K8397" s="29">
        <f ca="1">IF(C8397&gt;=Calculator!$G$27,IF(DAY($C8397)=1,Calculator!$G$34/2,IF(DAY($C8397)=15,Calculator!$G$34/2,0)),0)</f>
        <v>0</v>
      </c>
      <c r="L8397" s="29">
        <f ca="1">IF(DAY($C8397)=28,IF(H8397=0,0,Calculator!$G$35),0)</f>
        <v>0</v>
      </c>
      <c r="M8397" s="29">
        <f ca="1">IF(I8397&gt;0,IF(DAY($C8397)=1,SUM(INDIRECT("I"&amp;(ROW(C8396)-DAY(C8396))):I8396),0),0)</f>
        <v>0</v>
      </c>
      <c r="N8397" s="29">
        <f ca="1">IF(C8397&lt;Calculator!$G$27,0,IF(C8397=Calculator!$G$27,Calculator!$G$39,IF(H8397-K8397&lt;=0,IF(D8397&gt;Calculator!$G$39,IF(H8397-K8397+E8397+L8397+M8397+Calculator!$G$39&gt;Calculator!$G$39,Calculator!$G$39-(H8397+E8397+L8397+M8397-K8397),Calculator!$G$39),D8397),0)))</f>
        <v>0</v>
      </c>
    </row>
    <row r="8398" spans="1:14" ht="15.75" thickBot="1">
      <c r="A8398" s="33" t="str">
        <f ca="1">IF(C8398=Calculator!$H$27,"F",IF(Daily!D8398+Daily!H8398=0,IF(D8397+H8397&gt;0,"L",""),""))</f>
        <v/>
      </c>
      <c r="B8398" s="34">
        <v>8397</v>
      </c>
      <c r="C8398" s="19">
        <f t="shared" ca="1" si="525"/>
        <v>54327</v>
      </c>
      <c r="D8398" s="29">
        <f t="shared" ca="1" si="527"/>
        <v>0</v>
      </c>
      <c r="E8398" s="29">
        <f ca="1">IF(C8398&lt;Calculator!$D$26,0,IF(DAY($C8398)=1,IF(D8398-Calculator!$G$24&gt;0,Calculator!$G$24,D8398),0))</f>
        <v>0</v>
      </c>
      <c r="F8398" s="29">
        <f ca="1">IF(E8398&gt;0,D8398*Calculator!$G$22/12,0)</f>
        <v>0</v>
      </c>
      <c r="G8398" s="29">
        <f ca="1">IF(E8398&gt;0,(IFERROR(-PMT(Calculator!$G$22/12,Calculator!$G$23*12,Calculator!$G$20),0))-F8398,0)</f>
        <v>0</v>
      </c>
      <c r="H8398" s="29">
        <f t="shared" ca="1" si="528"/>
        <v>0</v>
      </c>
      <c r="I8398" s="29">
        <f t="shared" ca="1" si="526"/>
        <v>0</v>
      </c>
      <c r="J8398" s="30">
        <f>Calculator!$G$40</f>
        <v>6.5000000000000002E-2</v>
      </c>
      <c r="K8398" s="29">
        <f ca="1">IF(C8398&gt;=Calculator!$G$27,IF(DAY($C8398)=1,Calculator!$G$34/2,IF(DAY($C8398)=15,Calculator!$G$34/2,0)),0)</f>
        <v>0</v>
      </c>
      <c r="L8398" s="29">
        <f ca="1">IF(DAY($C8398)=28,IF(H8398=0,0,Calculator!$G$35),0)</f>
        <v>0</v>
      </c>
      <c r="M8398" s="29">
        <f ca="1">IF(I8398&gt;0,IF(DAY($C8398)=1,SUM(INDIRECT("I"&amp;(ROW(C8397)-DAY(C8397))):I8397),0),0)</f>
        <v>0</v>
      </c>
      <c r="N8398" s="29">
        <f ca="1">IF(C8398&lt;Calculator!$G$27,0,IF(C8398=Calculator!$G$27,Calculator!$G$39,IF(H8398-K8398&lt;=0,IF(D8398&gt;Calculator!$G$39,IF(H8398-K8398+E8398+L8398+M8398+Calculator!$G$39&gt;Calculator!$G$39,Calculator!$G$39-(H8398+E8398+L8398+M8398-K8398),Calculator!$G$39),D8398),0)))</f>
        <v>0</v>
      </c>
    </row>
    <row r="8399" spans="1:14" ht="15.75" thickBot="1">
      <c r="A8399" s="33" t="str">
        <f ca="1">IF(C8399=Calculator!$H$27,"F",IF(Daily!D8399+Daily!H8399=0,IF(D8398+H8398&gt;0,"L",""),""))</f>
        <v/>
      </c>
      <c r="B8399" s="34">
        <v>8398</v>
      </c>
      <c r="C8399" s="19">
        <f t="shared" ca="1" si="525"/>
        <v>54328</v>
      </c>
      <c r="D8399" s="29">
        <f t="shared" ca="1" si="527"/>
        <v>0</v>
      </c>
      <c r="E8399" s="29">
        <f ca="1">IF(C8399&lt;Calculator!$D$26,0,IF(DAY($C8399)=1,IF(D8399-Calculator!$G$24&gt;0,Calculator!$G$24,D8399),0))</f>
        <v>0</v>
      </c>
      <c r="F8399" s="29">
        <f ca="1">IF(E8399&gt;0,D8399*Calculator!$G$22/12,0)</f>
        <v>0</v>
      </c>
      <c r="G8399" s="29">
        <f ca="1">IF(E8399&gt;0,(IFERROR(-PMT(Calculator!$G$22/12,Calculator!$G$23*12,Calculator!$G$20),0))-F8399,0)</f>
        <v>0</v>
      </c>
      <c r="H8399" s="29">
        <f t="shared" ca="1" si="528"/>
        <v>0</v>
      </c>
      <c r="I8399" s="29">
        <f t="shared" ca="1" si="526"/>
        <v>0</v>
      </c>
      <c r="J8399" s="30">
        <f>Calculator!$G$40</f>
        <v>6.5000000000000002E-2</v>
      </c>
      <c r="K8399" s="29">
        <f ca="1">IF(C8399&gt;=Calculator!$G$27,IF(DAY($C8399)=1,Calculator!$G$34/2,IF(DAY($C8399)=15,Calculator!$G$34/2,0)),0)</f>
        <v>0</v>
      </c>
      <c r="L8399" s="29">
        <f ca="1">IF(DAY($C8399)=28,IF(H8399=0,0,Calculator!$G$35),0)</f>
        <v>0</v>
      </c>
      <c r="M8399" s="29">
        <f ca="1">IF(I8399&gt;0,IF(DAY($C8399)=1,SUM(INDIRECT("I"&amp;(ROW(C8398)-DAY(C8398))):I8398),0),0)</f>
        <v>0</v>
      </c>
      <c r="N8399" s="29">
        <f ca="1">IF(C8399&lt;Calculator!$G$27,0,IF(C8399=Calculator!$G$27,Calculator!$G$39,IF(H8399-K8399&lt;=0,IF(D8399&gt;Calculator!$G$39,IF(H8399-K8399+E8399+L8399+M8399+Calculator!$G$39&gt;Calculator!$G$39,Calculator!$G$39-(H8399+E8399+L8399+M8399-K8399),Calculator!$G$39),D8399),0)))</f>
        <v>0</v>
      </c>
    </row>
    <row r="8400" spans="1:14" ht="15.75" thickBot="1">
      <c r="A8400" s="33" t="str">
        <f ca="1">IF(C8400=Calculator!$H$27,"F",IF(Daily!D8400+Daily!H8400=0,IF(D8399+H8399&gt;0,"L",""),""))</f>
        <v/>
      </c>
      <c r="B8400" s="34">
        <v>8399</v>
      </c>
      <c r="C8400" s="19">
        <f t="shared" ca="1" si="525"/>
        <v>54329</v>
      </c>
      <c r="D8400" s="29">
        <f t="shared" ca="1" si="527"/>
        <v>0</v>
      </c>
      <c r="E8400" s="29">
        <f ca="1">IF(C8400&lt;Calculator!$D$26,0,IF(DAY($C8400)=1,IF(D8400-Calculator!$G$24&gt;0,Calculator!$G$24,D8400),0))</f>
        <v>0</v>
      </c>
      <c r="F8400" s="29">
        <f ca="1">IF(E8400&gt;0,D8400*Calculator!$G$22/12,0)</f>
        <v>0</v>
      </c>
      <c r="G8400" s="29">
        <f ca="1">IF(E8400&gt;0,(IFERROR(-PMT(Calculator!$G$22/12,Calculator!$G$23*12,Calculator!$G$20),0))-F8400,0)</f>
        <v>0</v>
      </c>
      <c r="H8400" s="29">
        <f t="shared" ca="1" si="528"/>
        <v>0</v>
      </c>
      <c r="I8400" s="29">
        <f t="shared" ca="1" si="526"/>
        <v>0</v>
      </c>
      <c r="J8400" s="30">
        <f>Calculator!$G$40</f>
        <v>6.5000000000000002E-2</v>
      </c>
      <c r="K8400" s="29">
        <f ca="1">IF(C8400&gt;=Calculator!$G$27,IF(DAY($C8400)=1,Calculator!$G$34/2,IF(DAY($C8400)=15,Calculator!$G$34/2,0)),0)</f>
        <v>0</v>
      </c>
      <c r="L8400" s="29">
        <f ca="1">IF(DAY($C8400)=28,IF(H8400=0,0,Calculator!$G$35),0)</f>
        <v>0</v>
      </c>
      <c r="M8400" s="29">
        <f ca="1">IF(I8400&gt;0,IF(DAY($C8400)=1,SUM(INDIRECT("I"&amp;(ROW(C8399)-DAY(C8399))):I8399),0),0)</f>
        <v>0</v>
      </c>
      <c r="N8400" s="29">
        <f ca="1">IF(C8400&lt;Calculator!$G$27,0,IF(C8400=Calculator!$G$27,Calculator!$G$39,IF(H8400-K8400&lt;=0,IF(D8400&gt;Calculator!$G$39,IF(H8400-K8400+E8400+L8400+M8400+Calculator!$G$39&gt;Calculator!$G$39,Calculator!$G$39-(H8400+E8400+L8400+M8400-K8400),Calculator!$G$39),D8400),0)))</f>
        <v>0</v>
      </c>
    </row>
    <row r="8401" spans="1:14" ht="15.75" thickBot="1">
      <c r="A8401" s="33" t="str">
        <f ca="1">IF(C8401=Calculator!$H$27,"F",IF(Daily!D8401+Daily!H8401=0,IF(D8400+H8400&gt;0,"L",""),""))</f>
        <v/>
      </c>
      <c r="B8401" s="34">
        <v>8400</v>
      </c>
      <c r="C8401" s="19">
        <f t="shared" ca="1" si="525"/>
        <v>54330</v>
      </c>
      <c r="D8401" s="29">
        <f t="shared" ca="1" si="527"/>
        <v>0</v>
      </c>
      <c r="E8401" s="29">
        <f ca="1">IF(C8401&lt;Calculator!$D$26,0,IF(DAY($C8401)=1,IF(D8401-Calculator!$G$24&gt;0,Calculator!$G$24,D8401),0))</f>
        <v>0</v>
      </c>
      <c r="F8401" s="29">
        <f ca="1">IF(E8401&gt;0,D8401*Calculator!$G$22/12,0)</f>
        <v>0</v>
      </c>
      <c r="G8401" s="29">
        <f ca="1">IF(E8401&gt;0,(IFERROR(-PMT(Calculator!$G$22/12,Calculator!$G$23*12,Calculator!$G$20),0))-F8401,0)</f>
        <v>0</v>
      </c>
      <c r="H8401" s="29">
        <f t="shared" ca="1" si="528"/>
        <v>0</v>
      </c>
      <c r="I8401" s="29">
        <f t="shared" ca="1" si="526"/>
        <v>0</v>
      </c>
      <c r="J8401" s="30">
        <f>Calculator!$G$40</f>
        <v>6.5000000000000002E-2</v>
      </c>
      <c r="K8401" s="29">
        <f ca="1">IF(C8401&gt;=Calculator!$G$27,IF(DAY($C8401)=1,Calculator!$G$34/2,IF(DAY($C8401)=15,Calculator!$G$34/2,0)),0)</f>
        <v>0</v>
      </c>
      <c r="L8401" s="29">
        <f ca="1">IF(DAY($C8401)=28,IF(H8401=0,0,Calculator!$G$35),0)</f>
        <v>0</v>
      </c>
      <c r="M8401" s="29">
        <f ca="1">IF(I8401&gt;0,IF(DAY($C8401)=1,SUM(INDIRECT("I"&amp;(ROW(C8400)-DAY(C8400))):I8400),0),0)</f>
        <v>0</v>
      </c>
      <c r="N8401" s="29">
        <f ca="1">IF(C8401&lt;Calculator!$G$27,0,IF(C8401=Calculator!$G$27,Calculator!$G$39,IF(H8401-K8401&lt;=0,IF(D8401&gt;Calculator!$G$39,IF(H8401-K8401+E8401+L8401+M8401+Calculator!$G$39&gt;Calculator!$G$39,Calculator!$G$39-(H8401+E8401+L8401+M8401-K8401),Calculator!$G$39),D8401),0)))</f>
        <v>0</v>
      </c>
    </row>
    <row r="8402" spans="1:14" ht="15.75" thickBot="1">
      <c r="A8402" s="33" t="str">
        <f ca="1">IF(C8402=Calculator!$H$27,"F",IF(Daily!D8402+Daily!H8402=0,IF(D8401+H8401&gt;0,"L",""),""))</f>
        <v/>
      </c>
      <c r="B8402" s="34">
        <v>8401</v>
      </c>
      <c r="C8402" s="19">
        <f t="shared" ca="1" si="525"/>
        <v>54331</v>
      </c>
      <c r="D8402" s="29">
        <f t="shared" ca="1" si="527"/>
        <v>0</v>
      </c>
      <c r="E8402" s="29">
        <f ca="1">IF(C8402&lt;Calculator!$D$26,0,IF(DAY($C8402)=1,IF(D8402-Calculator!$G$24&gt;0,Calculator!$G$24,D8402),0))</f>
        <v>0</v>
      </c>
      <c r="F8402" s="29">
        <f ca="1">IF(E8402&gt;0,D8402*Calculator!$G$22/12,0)</f>
        <v>0</v>
      </c>
      <c r="G8402" s="29">
        <f ca="1">IF(E8402&gt;0,(IFERROR(-PMT(Calculator!$G$22/12,Calculator!$G$23*12,Calculator!$G$20),0))-F8402,0)</f>
        <v>0</v>
      </c>
      <c r="H8402" s="29">
        <f t="shared" ca="1" si="528"/>
        <v>0</v>
      </c>
      <c r="I8402" s="29">
        <f t="shared" ca="1" si="526"/>
        <v>0</v>
      </c>
      <c r="J8402" s="30">
        <f>Calculator!$G$40</f>
        <v>6.5000000000000002E-2</v>
      </c>
      <c r="K8402" s="29">
        <f ca="1">IF(C8402&gt;=Calculator!$G$27,IF(DAY($C8402)=1,Calculator!$G$34/2,IF(DAY($C8402)=15,Calculator!$G$34/2,0)),0)</f>
        <v>0</v>
      </c>
      <c r="L8402" s="29">
        <f ca="1">IF(DAY($C8402)=28,IF(H8402=0,0,Calculator!$G$35),0)</f>
        <v>0</v>
      </c>
      <c r="M8402" s="29">
        <f ca="1">IF(I8402&gt;0,IF(DAY($C8402)=1,SUM(INDIRECT("I"&amp;(ROW(C8401)-DAY(C8401))):I8401),0),0)</f>
        <v>0</v>
      </c>
      <c r="N8402" s="29">
        <f ca="1">IF(C8402&lt;Calculator!$G$27,0,IF(C8402=Calculator!$G$27,Calculator!$G$39,IF(H8402-K8402&lt;=0,IF(D8402&gt;Calculator!$G$39,IF(H8402-K8402+E8402+L8402+M8402+Calculator!$G$39&gt;Calculator!$G$39,Calculator!$G$39-(H8402+E8402+L8402+M8402-K8402),Calculator!$G$39),D8402),0)))</f>
        <v>0</v>
      </c>
    </row>
    <row r="8403" spans="1:14" ht="15.75" thickBot="1">
      <c r="A8403" s="33" t="str">
        <f ca="1">IF(C8403=Calculator!$H$27,"F",IF(Daily!D8403+Daily!H8403=0,IF(D8402+H8402&gt;0,"L",""),""))</f>
        <v/>
      </c>
      <c r="B8403" s="34">
        <v>8402</v>
      </c>
      <c r="C8403" s="19">
        <f t="shared" ca="1" si="525"/>
        <v>54332</v>
      </c>
      <c r="D8403" s="29">
        <f t="shared" ca="1" si="527"/>
        <v>0</v>
      </c>
      <c r="E8403" s="29">
        <f ca="1">IF(C8403&lt;Calculator!$D$26,0,IF(DAY($C8403)=1,IF(D8403-Calculator!$G$24&gt;0,Calculator!$G$24,D8403),0))</f>
        <v>0</v>
      </c>
      <c r="F8403" s="29">
        <f ca="1">IF(E8403&gt;0,D8403*Calculator!$G$22/12,0)</f>
        <v>0</v>
      </c>
      <c r="G8403" s="29">
        <f ca="1">IF(E8403&gt;0,(IFERROR(-PMT(Calculator!$G$22/12,Calculator!$G$23*12,Calculator!$G$20),0))-F8403,0)</f>
        <v>0</v>
      </c>
      <c r="H8403" s="29">
        <f t="shared" ca="1" si="528"/>
        <v>0</v>
      </c>
      <c r="I8403" s="29">
        <f t="shared" ca="1" si="526"/>
        <v>0</v>
      </c>
      <c r="J8403" s="30">
        <f>Calculator!$G$40</f>
        <v>6.5000000000000002E-2</v>
      </c>
      <c r="K8403" s="29">
        <f ca="1">IF(C8403&gt;=Calculator!$G$27,IF(DAY($C8403)=1,Calculator!$G$34/2,IF(DAY($C8403)=15,Calculator!$G$34/2,0)),0)</f>
        <v>4500</v>
      </c>
      <c r="L8403" s="29">
        <f ca="1">IF(DAY($C8403)=28,IF(H8403=0,0,Calculator!$G$35),0)</f>
        <v>0</v>
      </c>
      <c r="M8403" s="29">
        <f ca="1">IF(I8403&gt;0,IF(DAY($C8403)=1,SUM(INDIRECT("I"&amp;(ROW(C8402)-DAY(C8402))):I8402),0),0)</f>
        <v>0</v>
      </c>
      <c r="N8403" s="29">
        <f ca="1">IF(C8403&lt;Calculator!$G$27,0,IF(C8403=Calculator!$G$27,Calculator!$G$39,IF(H8403-K8403&lt;=0,IF(D8403&gt;Calculator!$G$39,IF(H8403-K8403+E8403+L8403+M8403+Calculator!$G$39&gt;Calculator!$G$39,Calculator!$G$39-(H8403+E8403+L8403+M8403-K8403),Calculator!$G$39),D8403),0)))</f>
        <v>0</v>
      </c>
    </row>
    <row r="8404" spans="1:14" ht="15.75" thickBot="1">
      <c r="A8404" s="33" t="str">
        <f ca="1">IF(C8404=Calculator!$H$27,"F",IF(Daily!D8404+Daily!H8404=0,IF(D8403+H8403&gt;0,"L",""),""))</f>
        <v/>
      </c>
      <c r="B8404" s="34">
        <v>8403</v>
      </c>
      <c r="C8404" s="19">
        <f t="shared" ca="1" si="525"/>
        <v>54333</v>
      </c>
      <c r="D8404" s="29">
        <f t="shared" ca="1" si="527"/>
        <v>0</v>
      </c>
      <c r="E8404" s="29">
        <f ca="1">IF(C8404&lt;Calculator!$D$26,0,IF(DAY($C8404)=1,IF(D8404-Calculator!$G$24&gt;0,Calculator!$G$24,D8404),0))</f>
        <v>0</v>
      </c>
      <c r="F8404" s="29">
        <f ca="1">IF(E8404&gt;0,D8404*Calculator!$G$22/12,0)</f>
        <v>0</v>
      </c>
      <c r="G8404" s="29">
        <f ca="1">IF(E8404&gt;0,(IFERROR(-PMT(Calculator!$G$22/12,Calculator!$G$23*12,Calculator!$G$20),0))-F8404,0)</f>
        <v>0</v>
      </c>
      <c r="H8404" s="29">
        <f t="shared" ca="1" si="528"/>
        <v>0</v>
      </c>
      <c r="I8404" s="29">
        <f t="shared" ca="1" si="526"/>
        <v>0</v>
      </c>
      <c r="J8404" s="30">
        <f>Calculator!$G$40</f>
        <v>6.5000000000000002E-2</v>
      </c>
      <c r="K8404" s="29">
        <f ca="1">IF(C8404&gt;=Calculator!$G$27,IF(DAY($C8404)=1,Calculator!$G$34/2,IF(DAY($C8404)=15,Calculator!$G$34/2,0)),0)</f>
        <v>0</v>
      </c>
      <c r="L8404" s="29">
        <f ca="1">IF(DAY($C8404)=28,IF(H8404=0,0,Calculator!$G$35),0)</f>
        <v>0</v>
      </c>
      <c r="M8404" s="29">
        <f ca="1">IF(I8404&gt;0,IF(DAY($C8404)=1,SUM(INDIRECT("I"&amp;(ROW(C8403)-DAY(C8403))):I8403),0),0)</f>
        <v>0</v>
      </c>
      <c r="N8404" s="29">
        <f ca="1">IF(C8404&lt;Calculator!$G$27,0,IF(C8404=Calculator!$G$27,Calculator!$G$39,IF(H8404-K8404&lt;=0,IF(D8404&gt;Calculator!$G$39,IF(H8404-K8404+E8404+L8404+M8404+Calculator!$G$39&gt;Calculator!$G$39,Calculator!$G$39-(H8404+E8404+L8404+M8404-K8404),Calculator!$G$39),D8404),0)))</f>
        <v>0</v>
      </c>
    </row>
    <row r="8405" spans="1:14" ht="15.75" thickBot="1">
      <c r="A8405" s="33" t="str">
        <f ca="1">IF(C8405=Calculator!$H$27,"F",IF(Daily!D8405+Daily!H8405=0,IF(D8404+H8404&gt;0,"L",""),""))</f>
        <v/>
      </c>
      <c r="B8405" s="34">
        <v>8404</v>
      </c>
      <c r="C8405" s="19">
        <f t="shared" ca="1" si="525"/>
        <v>54334</v>
      </c>
      <c r="D8405" s="29">
        <f t="shared" ca="1" si="527"/>
        <v>0</v>
      </c>
      <c r="E8405" s="29">
        <f ca="1">IF(C8405&lt;Calculator!$D$26,0,IF(DAY($C8405)=1,IF(D8405-Calculator!$G$24&gt;0,Calculator!$G$24,D8405),0))</f>
        <v>0</v>
      </c>
      <c r="F8405" s="29">
        <f ca="1">IF(E8405&gt;0,D8405*Calculator!$G$22/12,0)</f>
        <v>0</v>
      </c>
      <c r="G8405" s="29">
        <f ca="1">IF(E8405&gt;0,(IFERROR(-PMT(Calculator!$G$22/12,Calculator!$G$23*12,Calculator!$G$20),0))-F8405,0)</f>
        <v>0</v>
      </c>
      <c r="H8405" s="29">
        <f t="shared" ca="1" si="528"/>
        <v>0</v>
      </c>
      <c r="I8405" s="29">
        <f t="shared" ca="1" si="526"/>
        <v>0</v>
      </c>
      <c r="J8405" s="30">
        <f>Calculator!$G$40</f>
        <v>6.5000000000000002E-2</v>
      </c>
      <c r="K8405" s="29">
        <f ca="1">IF(C8405&gt;=Calculator!$G$27,IF(DAY($C8405)=1,Calculator!$G$34/2,IF(DAY($C8405)=15,Calculator!$G$34/2,0)),0)</f>
        <v>0</v>
      </c>
      <c r="L8405" s="29">
        <f ca="1">IF(DAY($C8405)=28,IF(H8405=0,0,Calculator!$G$35),0)</f>
        <v>0</v>
      </c>
      <c r="M8405" s="29">
        <f ca="1">IF(I8405&gt;0,IF(DAY($C8405)=1,SUM(INDIRECT("I"&amp;(ROW(C8404)-DAY(C8404))):I8404),0),0)</f>
        <v>0</v>
      </c>
      <c r="N8405" s="29">
        <f ca="1">IF(C8405&lt;Calculator!$G$27,0,IF(C8405=Calculator!$G$27,Calculator!$G$39,IF(H8405-K8405&lt;=0,IF(D8405&gt;Calculator!$G$39,IF(H8405-K8405+E8405+L8405+M8405+Calculator!$G$39&gt;Calculator!$G$39,Calculator!$G$39-(H8405+E8405+L8405+M8405-K8405),Calculator!$G$39),D8405),0)))</f>
        <v>0</v>
      </c>
    </row>
    <row r="8406" spans="1:14" ht="15.75" thickBot="1">
      <c r="A8406" s="33" t="str">
        <f ca="1">IF(C8406=Calculator!$H$27,"F",IF(Daily!D8406+Daily!H8406=0,IF(D8405+H8405&gt;0,"L",""),""))</f>
        <v/>
      </c>
      <c r="B8406" s="34">
        <v>8405</v>
      </c>
      <c r="C8406" s="19">
        <f t="shared" ca="1" si="525"/>
        <v>54335</v>
      </c>
      <c r="D8406" s="29">
        <f t="shared" ca="1" si="527"/>
        <v>0</v>
      </c>
      <c r="E8406" s="29">
        <f ca="1">IF(C8406&lt;Calculator!$D$26,0,IF(DAY($C8406)=1,IF(D8406-Calculator!$G$24&gt;0,Calculator!$G$24,D8406),0))</f>
        <v>0</v>
      </c>
      <c r="F8406" s="29">
        <f ca="1">IF(E8406&gt;0,D8406*Calculator!$G$22/12,0)</f>
        <v>0</v>
      </c>
      <c r="G8406" s="29">
        <f ca="1">IF(E8406&gt;0,(IFERROR(-PMT(Calculator!$G$22/12,Calculator!$G$23*12,Calculator!$G$20),0))-F8406,0)</f>
        <v>0</v>
      </c>
      <c r="H8406" s="29">
        <f t="shared" ca="1" si="528"/>
        <v>0</v>
      </c>
      <c r="I8406" s="29">
        <f t="shared" ca="1" si="526"/>
        <v>0</v>
      </c>
      <c r="J8406" s="30">
        <f>Calculator!$G$40</f>
        <v>6.5000000000000002E-2</v>
      </c>
      <c r="K8406" s="29">
        <f ca="1">IF(C8406&gt;=Calculator!$G$27,IF(DAY($C8406)=1,Calculator!$G$34/2,IF(DAY($C8406)=15,Calculator!$G$34/2,0)),0)</f>
        <v>0</v>
      </c>
      <c r="L8406" s="29">
        <f ca="1">IF(DAY($C8406)=28,IF(H8406=0,0,Calculator!$G$35),0)</f>
        <v>0</v>
      </c>
      <c r="M8406" s="29">
        <f ca="1">IF(I8406&gt;0,IF(DAY($C8406)=1,SUM(INDIRECT("I"&amp;(ROW(C8405)-DAY(C8405))):I8405),0),0)</f>
        <v>0</v>
      </c>
      <c r="N8406" s="29">
        <f ca="1">IF(C8406&lt;Calculator!$G$27,0,IF(C8406=Calculator!$G$27,Calculator!$G$39,IF(H8406-K8406&lt;=0,IF(D8406&gt;Calculator!$G$39,IF(H8406-K8406+E8406+L8406+M8406+Calculator!$G$39&gt;Calculator!$G$39,Calculator!$G$39-(H8406+E8406+L8406+M8406-K8406),Calculator!$G$39),D8406),0)))</f>
        <v>0</v>
      </c>
    </row>
    <row r="8407" spans="1:14" ht="15.75" thickBot="1">
      <c r="A8407" s="33" t="str">
        <f ca="1">IF(C8407=Calculator!$H$27,"F",IF(Daily!D8407+Daily!H8407=0,IF(D8406+H8406&gt;0,"L",""),""))</f>
        <v/>
      </c>
      <c r="B8407" s="34">
        <v>8406</v>
      </c>
      <c r="C8407" s="19">
        <f t="shared" ca="1" si="525"/>
        <v>54336</v>
      </c>
      <c r="D8407" s="29">
        <f t="shared" ca="1" si="527"/>
        <v>0</v>
      </c>
      <c r="E8407" s="29">
        <f ca="1">IF(C8407&lt;Calculator!$D$26,0,IF(DAY($C8407)=1,IF(D8407-Calculator!$G$24&gt;0,Calculator!$G$24,D8407),0))</f>
        <v>0</v>
      </c>
      <c r="F8407" s="29">
        <f ca="1">IF(E8407&gt;0,D8407*Calculator!$G$22/12,0)</f>
        <v>0</v>
      </c>
      <c r="G8407" s="29">
        <f ca="1">IF(E8407&gt;0,(IFERROR(-PMT(Calculator!$G$22/12,Calculator!$G$23*12,Calculator!$G$20),0))-F8407,0)</f>
        <v>0</v>
      </c>
      <c r="H8407" s="29">
        <f t="shared" ca="1" si="528"/>
        <v>0</v>
      </c>
      <c r="I8407" s="29">
        <f t="shared" ca="1" si="526"/>
        <v>0</v>
      </c>
      <c r="J8407" s="30">
        <f>Calculator!$G$40</f>
        <v>6.5000000000000002E-2</v>
      </c>
      <c r="K8407" s="29">
        <f ca="1">IF(C8407&gt;=Calculator!$G$27,IF(DAY($C8407)=1,Calculator!$G$34/2,IF(DAY($C8407)=15,Calculator!$G$34/2,0)),0)</f>
        <v>0</v>
      </c>
      <c r="L8407" s="29">
        <f ca="1">IF(DAY($C8407)=28,IF(H8407=0,0,Calculator!$G$35),0)</f>
        <v>0</v>
      </c>
      <c r="M8407" s="29">
        <f ca="1">IF(I8407&gt;0,IF(DAY($C8407)=1,SUM(INDIRECT("I"&amp;(ROW(C8406)-DAY(C8406))):I8406),0),0)</f>
        <v>0</v>
      </c>
      <c r="N8407" s="29">
        <f ca="1">IF(C8407&lt;Calculator!$G$27,0,IF(C8407=Calculator!$G$27,Calculator!$G$39,IF(H8407-K8407&lt;=0,IF(D8407&gt;Calculator!$G$39,IF(H8407-K8407+E8407+L8407+M8407+Calculator!$G$39&gt;Calculator!$G$39,Calculator!$G$39-(H8407+E8407+L8407+M8407-K8407),Calculator!$G$39),D8407),0)))</f>
        <v>0</v>
      </c>
    </row>
    <row r="8408" spans="1:14" ht="15.75" thickBot="1">
      <c r="A8408" s="33" t="str">
        <f ca="1">IF(C8408=Calculator!$H$27,"F",IF(Daily!D8408+Daily!H8408=0,IF(D8407+H8407&gt;0,"L",""),""))</f>
        <v/>
      </c>
      <c r="B8408" s="34">
        <v>8407</v>
      </c>
      <c r="C8408" s="19">
        <f t="shared" ca="1" si="525"/>
        <v>54337</v>
      </c>
      <c r="D8408" s="29">
        <f t="shared" ca="1" si="527"/>
        <v>0</v>
      </c>
      <c r="E8408" s="29">
        <f ca="1">IF(C8408&lt;Calculator!$D$26,0,IF(DAY($C8408)=1,IF(D8408-Calculator!$G$24&gt;0,Calculator!$G$24,D8408),0))</f>
        <v>0</v>
      </c>
      <c r="F8408" s="29">
        <f ca="1">IF(E8408&gt;0,D8408*Calculator!$G$22/12,0)</f>
        <v>0</v>
      </c>
      <c r="G8408" s="29">
        <f ca="1">IF(E8408&gt;0,(IFERROR(-PMT(Calculator!$G$22/12,Calculator!$G$23*12,Calculator!$G$20),0))-F8408,0)</f>
        <v>0</v>
      </c>
      <c r="H8408" s="29">
        <f t="shared" ca="1" si="528"/>
        <v>0</v>
      </c>
      <c r="I8408" s="29">
        <f t="shared" ca="1" si="526"/>
        <v>0</v>
      </c>
      <c r="J8408" s="30">
        <f>Calculator!$G$40</f>
        <v>6.5000000000000002E-2</v>
      </c>
      <c r="K8408" s="29">
        <f ca="1">IF(C8408&gt;=Calculator!$G$27,IF(DAY($C8408)=1,Calculator!$G$34/2,IF(DAY($C8408)=15,Calculator!$G$34/2,0)),0)</f>
        <v>0</v>
      </c>
      <c r="L8408" s="29">
        <f ca="1">IF(DAY($C8408)=28,IF(H8408=0,0,Calculator!$G$35),0)</f>
        <v>0</v>
      </c>
      <c r="M8408" s="29">
        <f ca="1">IF(I8408&gt;0,IF(DAY($C8408)=1,SUM(INDIRECT("I"&amp;(ROW(C8407)-DAY(C8407))):I8407),0),0)</f>
        <v>0</v>
      </c>
      <c r="N8408" s="29">
        <f ca="1">IF(C8408&lt;Calculator!$G$27,0,IF(C8408=Calculator!$G$27,Calculator!$G$39,IF(H8408-K8408&lt;=0,IF(D8408&gt;Calculator!$G$39,IF(H8408-K8408+E8408+L8408+M8408+Calculator!$G$39&gt;Calculator!$G$39,Calculator!$G$39-(H8408+E8408+L8408+M8408-K8408),Calculator!$G$39),D8408),0)))</f>
        <v>0</v>
      </c>
    </row>
    <row r="8409" spans="1:14" ht="15.75" thickBot="1">
      <c r="A8409" s="33" t="str">
        <f ca="1">IF(C8409=Calculator!$H$27,"F",IF(Daily!D8409+Daily!H8409=0,IF(D8408+H8408&gt;0,"L",""),""))</f>
        <v/>
      </c>
      <c r="B8409" s="34">
        <v>8408</v>
      </c>
      <c r="C8409" s="19">
        <f t="shared" ca="1" si="525"/>
        <v>54338</v>
      </c>
      <c r="D8409" s="29">
        <f t="shared" ca="1" si="527"/>
        <v>0</v>
      </c>
      <c r="E8409" s="29">
        <f ca="1">IF(C8409&lt;Calculator!$D$26,0,IF(DAY($C8409)=1,IF(D8409-Calculator!$G$24&gt;0,Calculator!$G$24,D8409),0))</f>
        <v>0</v>
      </c>
      <c r="F8409" s="29">
        <f ca="1">IF(E8409&gt;0,D8409*Calculator!$G$22/12,0)</f>
        <v>0</v>
      </c>
      <c r="G8409" s="29">
        <f ca="1">IF(E8409&gt;0,(IFERROR(-PMT(Calculator!$G$22/12,Calculator!$G$23*12,Calculator!$G$20),0))-F8409,0)</f>
        <v>0</v>
      </c>
      <c r="H8409" s="29">
        <f t="shared" ca="1" si="528"/>
        <v>0</v>
      </c>
      <c r="I8409" s="29">
        <f t="shared" ca="1" si="526"/>
        <v>0</v>
      </c>
      <c r="J8409" s="30">
        <f>Calculator!$G$40</f>
        <v>6.5000000000000002E-2</v>
      </c>
      <c r="K8409" s="29">
        <f ca="1">IF(C8409&gt;=Calculator!$G$27,IF(DAY($C8409)=1,Calculator!$G$34/2,IF(DAY($C8409)=15,Calculator!$G$34/2,0)),0)</f>
        <v>0</v>
      </c>
      <c r="L8409" s="29">
        <f ca="1">IF(DAY($C8409)=28,IF(H8409=0,0,Calculator!$G$35),0)</f>
        <v>0</v>
      </c>
      <c r="M8409" s="29">
        <f ca="1">IF(I8409&gt;0,IF(DAY($C8409)=1,SUM(INDIRECT("I"&amp;(ROW(C8408)-DAY(C8408))):I8408),0),0)</f>
        <v>0</v>
      </c>
      <c r="N8409" s="29">
        <f ca="1">IF(C8409&lt;Calculator!$G$27,0,IF(C8409=Calculator!$G$27,Calculator!$G$39,IF(H8409-K8409&lt;=0,IF(D8409&gt;Calculator!$G$39,IF(H8409-K8409+E8409+L8409+M8409+Calculator!$G$39&gt;Calculator!$G$39,Calculator!$G$39-(H8409+E8409+L8409+M8409-K8409),Calculator!$G$39),D8409),0)))</f>
        <v>0</v>
      </c>
    </row>
    <row r="8410" spans="1:14" ht="15.75" thickBot="1">
      <c r="A8410" s="33" t="str">
        <f ca="1">IF(C8410=Calculator!$H$27,"F",IF(Daily!D8410+Daily!H8410=0,IF(D8409+H8409&gt;0,"L",""),""))</f>
        <v/>
      </c>
      <c r="B8410" s="34">
        <v>8409</v>
      </c>
      <c r="C8410" s="19">
        <f t="shared" ca="1" si="525"/>
        <v>54339</v>
      </c>
      <c r="D8410" s="29">
        <f t="shared" ca="1" si="527"/>
        <v>0</v>
      </c>
      <c r="E8410" s="29">
        <f ca="1">IF(C8410&lt;Calculator!$D$26,0,IF(DAY($C8410)=1,IF(D8410-Calculator!$G$24&gt;0,Calculator!$G$24,D8410),0))</f>
        <v>0</v>
      </c>
      <c r="F8410" s="29">
        <f ca="1">IF(E8410&gt;0,D8410*Calculator!$G$22/12,0)</f>
        <v>0</v>
      </c>
      <c r="G8410" s="29">
        <f ca="1">IF(E8410&gt;0,(IFERROR(-PMT(Calculator!$G$22/12,Calculator!$G$23*12,Calculator!$G$20),0))-F8410,0)</f>
        <v>0</v>
      </c>
      <c r="H8410" s="29">
        <f t="shared" ca="1" si="528"/>
        <v>0</v>
      </c>
      <c r="I8410" s="29">
        <f t="shared" ca="1" si="526"/>
        <v>0</v>
      </c>
      <c r="J8410" s="30">
        <f>Calculator!$G$40</f>
        <v>6.5000000000000002E-2</v>
      </c>
      <c r="K8410" s="29">
        <f ca="1">IF(C8410&gt;=Calculator!$G$27,IF(DAY($C8410)=1,Calculator!$G$34/2,IF(DAY($C8410)=15,Calculator!$G$34/2,0)),0)</f>
        <v>0</v>
      </c>
      <c r="L8410" s="29">
        <f ca="1">IF(DAY($C8410)=28,IF(H8410=0,0,Calculator!$G$35),0)</f>
        <v>0</v>
      </c>
      <c r="M8410" s="29">
        <f ca="1">IF(I8410&gt;0,IF(DAY($C8410)=1,SUM(INDIRECT("I"&amp;(ROW(C8409)-DAY(C8409))):I8409),0),0)</f>
        <v>0</v>
      </c>
      <c r="N8410" s="29">
        <f ca="1">IF(C8410&lt;Calculator!$G$27,0,IF(C8410=Calculator!$G$27,Calculator!$G$39,IF(H8410-K8410&lt;=0,IF(D8410&gt;Calculator!$G$39,IF(H8410-K8410+E8410+L8410+M8410+Calculator!$G$39&gt;Calculator!$G$39,Calculator!$G$39-(H8410+E8410+L8410+M8410-K8410),Calculator!$G$39),D8410),0)))</f>
        <v>0</v>
      </c>
    </row>
    <row r="8411" spans="1:14" ht="15.75" thickBot="1">
      <c r="A8411" s="33" t="str">
        <f ca="1">IF(C8411=Calculator!$H$27,"F",IF(Daily!D8411+Daily!H8411=0,IF(D8410+H8410&gt;0,"L",""),""))</f>
        <v/>
      </c>
      <c r="B8411" s="34">
        <v>8410</v>
      </c>
      <c r="C8411" s="19">
        <f t="shared" ca="1" si="525"/>
        <v>54340</v>
      </c>
      <c r="D8411" s="29">
        <f t="shared" ca="1" si="527"/>
        <v>0</v>
      </c>
      <c r="E8411" s="29">
        <f ca="1">IF(C8411&lt;Calculator!$D$26,0,IF(DAY($C8411)=1,IF(D8411-Calculator!$G$24&gt;0,Calculator!$G$24,D8411),0))</f>
        <v>0</v>
      </c>
      <c r="F8411" s="29">
        <f ca="1">IF(E8411&gt;0,D8411*Calculator!$G$22/12,0)</f>
        <v>0</v>
      </c>
      <c r="G8411" s="29">
        <f ca="1">IF(E8411&gt;0,(IFERROR(-PMT(Calculator!$G$22/12,Calculator!$G$23*12,Calculator!$G$20),0))-F8411,0)</f>
        <v>0</v>
      </c>
      <c r="H8411" s="29">
        <f t="shared" ca="1" si="528"/>
        <v>0</v>
      </c>
      <c r="I8411" s="29">
        <f t="shared" ca="1" si="526"/>
        <v>0</v>
      </c>
      <c r="J8411" s="30">
        <f>Calculator!$G$40</f>
        <v>6.5000000000000002E-2</v>
      </c>
      <c r="K8411" s="29">
        <f ca="1">IF(C8411&gt;=Calculator!$G$27,IF(DAY($C8411)=1,Calculator!$G$34/2,IF(DAY($C8411)=15,Calculator!$G$34/2,0)),0)</f>
        <v>0</v>
      </c>
      <c r="L8411" s="29">
        <f ca="1">IF(DAY($C8411)=28,IF(H8411=0,0,Calculator!$G$35),0)</f>
        <v>0</v>
      </c>
      <c r="M8411" s="29">
        <f ca="1">IF(I8411&gt;0,IF(DAY($C8411)=1,SUM(INDIRECT("I"&amp;(ROW(C8410)-DAY(C8410))):I8410),0),0)</f>
        <v>0</v>
      </c>
      <c r="N8411" s="29">
        <f ca="1">IF(C8411&lt;Calculator!$G$27,0,IF(C8411=Calculator!$G$27,Calculator!$G$39,IF(H8411-K8411&lt;=0,IF(D8411&gt;Calculator!$G$39,IF(H8411-K8411+E8411+L8411+M8411+Calculator!$G$39&gt;Calculator!$G$39,Calculator!$G$39-(H8411+E8411+L8411+M8411-K8411),Calculator!$G$39),D8411),0)))</f>
        <v>0</v>
      </c>
    </row>
    <row r="8412" spans="1:14" ht="15.75" thickBot="1">
      <c r="A8412" s="33" t="str">
        <f ca="1">IF(C8412=Calculator!$H$27,"F",IF(Daily!D8412+Daily!H8412=0,IF(D8411+H8411&gt;0,"L",""),""))</f>
        <v/>
      </c>
      <c r="B8412" s="34">
        <v>8411</v>
      </c>
      <c r="C8412" s="19">
        <f t="shared" ca="1" si="525"/>
        <v>54341</v>
      </c>
      <c r="D8412" s="29">
        <f t="shared" ca="1" si="527"/>
        <v>0</v>
      </c>
      <c r="E8412" s="29">
        <f ca="1">IF(C8412&lt;Calculator!$D$26,0,IF(DAY($C8412)=1,IF(D8412-Calculator!$G$24&gt;0,Calculator!$G$24,D8412),0))</f>
        <v>0</v>
      </c>
      <c r="F8412" s="29">
        <f ca="1">IF(E8412&gt;0,D8412*Calculator!$G$22/12,0)</f>
        <v>0</v>
      </c>
      <c r="G8412" s="29">
        <f ca="1">IF(E8412&gt;0,(IFERROR(-PMT(Calculator!$G$22/12,Calculator!$G$23*12,Calculator!$G$20),0))-F8412,0)</f>
        <v>0</v>
      </c>
      <c r="H8412" s="29">
        <f t="shared" ca="1" si="528"/>
        <v>0</v>
      </c>
      <c r="I8412" s="29">
        <f t="shared" ca="1" si="526"/>
        <v>0</v>
      </c>
      <c r="J8412" s="30">
        <f>Calculator!$G$40</f>
        <v>6.5000000000000002E-2</v>
      </c>
      <c r="K8412" s="29">
        <f ca="1">IF(C8412&gt;=Calculator!$G$27,IF(DAY($C8412)=1,Calculator!$G$34/2,IF(DAY($C8412)=15,Calculator!$G$34/2,0)),0)</f>
        <v>0</v>
      </c>
      <c r="L8412" s="29">
        <f ca="1">IF(DAY($C8412)=28,IF(H8412=0,0,Calculator!$G$35),0)</f>
        <v>0</v>
      </c>
      <c r="M8412" s="29">
        <f ca="1">IF(I8412&gt;0,IF(DAY($C8412)=1,SUM(INDIRECT("I"&amp;(ROW(C8411)-DAY(C8411))):I8411),0),0)</f>
        <v>0</v>
      </c>
      <c r="N8412" s="29">
        <f ca="1">IF(C8412&lt;Calculator!$G$27,0,IF(C8412=Calculator!$G$27,Calculator!$G$39,IF(H8412-K8412&lt;=0,IF(D8412&gt;Calculator!$G$39,IF(H8412-K8412+E8412+L8412+M8412+Calculator!$G$39&gt;Calculator!$G$39,Calculator!$G$39-(H8412+E8412+L8412+M8412-K8412),Calculator!$G$39),D8412),0)))</f>
        <v>0</v>
      </c>
    </row>
    <row r="8413" spans="1:14" ht="15.75" thickBot="1">
      <c r="A8413" s="33" t="str">
        <f ca="1">IF(C8413=Calculator!$H$27,"F",IF(Daily!D8413+Daily!H8413=0,IF(D8412+H8412&gt;0,"L",""),""))</f>
        <v/>
      </c>
      <c r="B8413" s="34">
        <v>8412</v>
      </c>
      <c r="C8413" s="19">
        <f t="shared" ca="1" si="525"/>
        <v>54342</v>
      </c>
      <c r="D8413" s="29">
        <f t="shared" ca="1" si="527"/>
        <v>0</v>
      </c>
      <c r="E8413" s="29">
        <f ca="1">IF(C8413&lt;Calculator!$D$26,0,IF(DAY($C8413)=1,IF(D8413-Calculator!$G$24&gt;0,Calculator!$G$24,D8413),0))</f>
        <v>0</v>
      </c>
      <c r="F8413" s="29">
        <f ca="1">IF(E8413&gt;0,D8413*Calculator!$G$22/12,0)</f>
        <v>0</v>
      </c>
      <c r="G8413" s="29">
        <f ca="1">IF(E8413&gt;0,(IFERROR(-PMT(Calculator!$G$22/12,Calculator!$G$23*12,Calculator!$G$20),0))-F8413,0)</f>
        <v>0</v>
      </c>
      <c r="H8413" s="29">
        <f t="shared" ca="1" si="528"/>
        <v>0</v>
      </c>
      <c r="I8413" s="29">
        <f t="shared" ca="1" si="526"/>
        <v>0</v>
      </c>
      <c r="J8413" s="30">
        <f>Calculator!$G$40</f>
        <v>6.5000000000000002E-2</v>
      </c>
      <c r="K8413" s="29">
        <f ca="1">IF(C8413&gt;=Calculator!$G$27,IF(DAY($C8413)=1,Calculator!$G$34/2,IF(DAY($C8413)=15,Calculator!$G$34/2,0)),0)</f>
        <v>0</v>
      </c>
      <c r="L8413" s="29">
        <f ca="1">IF(DAY($C8413)=28,IF(H8413=0,0,Calculator!$G$35),0)</f>
        <v>0</v>
      </c>
      <c r="M8413" s="29">
        <f ca="1">IF(I8413&gt;0,IF(DAY($C8413)=1,SUM(INDIRECT("I"&amp;(ROW(C8412)-DAY(C8412))):I8412),0),0)</f>
        <v>0</v>
      </c>
      <c r="N8413" s="29">
        <f ca="1">IF(C8413&lt;Calculator!$G$27,0,IF(C8413=Calculator!$G$27,Calculator!$G$39,IF(H8413-K8413&lt;=0,IF(D8413&gt;Calculator!$G$39,IF(H8413-K8413+E8413+L8413+M8413+Calculator!$G$39&gt;Calculator!$G$39,Calculator!$G$39-(H8413+E8413+L8413+M8413-K8413),Calculator!$G$39),D8413),0)))</f>
        <v>0</v>
      </c>
    </row>
    <row r="8414" spans="1:14" ht="15.75" thickBot="1">
      <c r="A8414" s="33" t="str">
        <f ca="1">IF(C8414=Calculator!$H$27,"F",IF(Daily!D8414+Daily!H8414=0,IF(D8413+H8413&gt;0,"L",""),""))</f>
        <v/>
      </c>
      <c r="B8414" s="34">
        <v>8413</v>
      </c>
      <c r="C8414" s="19">
        <f t="shared" ca="1" si="525"/>
        <v>54343</v>
      </c>
      <c r="D8414" s="29">
        <f t="shared" ca="1" si="527"/>
        <v>0</v>
      </c>
      <c r="E8414" s="29">
        <f ca="1">IF(C8414&lt;Calculator!$D$26,0,IF(DAY($C8414)=1,IF(D8414-Calculator!$G$24&gt;0,Calculator!$G$24,D8414),0))</f>
        <v>0</v>
      </c>
      <c r="F8414" s="29">
        <f ca="1">IF(E8414&gt;0,D8414*Calculator!$G$22/12,0)</f>
        <v>0</v>
      </c>
      <c r="G8414" s="29">
        <f ca="1">IF(E8414&gt;0,(IFERROR(-PMT(Calculator!$G$22/12,Calculator!$G$23*12,Calculator!$G$20),0))-F8414,0)</f>
        <v>0</v>
      </c>
      <c r="H8414" s="29">
        <f t="shared" ca="1" si="528"/>
        <v>0</v>
      </c>
      <c r="I8414" s="29">
        <f t="shared" ca="1" si="526"/>
        <v>0</v>
      </c>
      <c r="J8414" s="30">
        <f>Calculator!$G$40</f>
        <v>6.5000000000000002E-2</v>
      </c>
      <c r="K8414" s="29">
        <f ca="1">IF(C8414&gt;=Calculator!$G$27,IF(DAY($C8414)=1,Calculator!$G$34/2,IF(DAY($C8414)=15,Calculator!$G$34/2,0)),0)</f>
        <v>0</v>
      </c>
      <c r="L8414" s="29">
        <f ca="1">IF(DAY($C8414)=28,IF(H8414=0,0,Calculator!$G$35),0)</f>
        <v>0</v>
      </c>
      <c r="M8414" s="29">
        <f ca="1">IF(I8414&gt;0,IF(DAY($C8414)=1,SUM(INDIRECT("I"&amp;(ROW(C8413)-DAY(C8413))):I8413),0),0)</f>
        <v>0</v>
      </c>
      <c r="N8414" s="29">
        <f ca="1">IF(C8414&lt;Calculator!$G$27,0,IF(C8414=Calculator!$G$27,Calculator!$G$39,IF(H8414-K8414&lt;=0,IF(D8414&gt;Calculator!$G$39,IF(H8414-K8414+E8414+L8414+M8414+Calculator!$G$39&gt;Calculator!$G$39,Calculator!$G$39-(H8414+E8414+L8414+M8414-K8414),Calculator!$G$39),D8414),0)))</f>
        <v>0</v>
      </c>
    </row>
    <row r="8415" spans="1:14" ht="15.75" thickBot="1">
      <c r="A8415" s="33" t="str">
        <f ca="1">IF(C8415=Calculator!$H$27,"F",IF(Daily!D8415+Daily!H8415=0,IF(D8414+H8414&gt;0,"L",""),""))</f>
        <v/>
      </c>
      <c r="B8415" s="34">
        <v>8414</v>
      </c>
      <c r="C8415" s="19">
        <f t="shared" ca="1" si="525"/>
        <v>54344</v>
      </c>
      <c r="D8415" s="29">
        <f t="shared" ca="1" si="527"/>
        <v>0</v>
      </c>
      <c r="E8415" s="29">
        <f ca="1">IF(C8415&lt;Calculator!$D$26,0,IF(DAY($C8415)=1,IF(D8415-Calculator!$G$24&gt;0,Calculator!$G$24,D8415),0))</f>
        <v>0</v>
      </c>
      <c r="F8415" s="29">
        <f ca="1">IF(E8415&gt;0,D8415*Calculator!$G$22/12,0)</f>
        <v>0</v>
      </c>
      <c r="G8415" s="29">
        <f ca="1">IF(E8415&gt;0,(IFERROR(-PMT(Calculator!$G$22/12,Calculator!$G$23*12,Calculator!$G$20),0))-F8415,0)</f>
        <v>0</v>
      </c>
      <c r="H8415" s="29">
        <f t="shared" ca="1" si="528"/>
        <v>0</v>
      </c>
      <c r="I8415" s="29">
        <f t="shared" ca="1" si="526"/>
        <v>0</v>
      </c>
      <c r="J8415" s="30">
        <f>Calculator!$G$40</f>
        <v>6.5000000000000002E-2</v>
      </c>
      <c r="K8415" s="29">
        <f ca="1">IF(C8415&gt;=Calculator!$G$27,IF(DAY($C8415)=1,Calculator!$G$34/2,IF(DAY($C8415)=15,Calculator!$G$34/2,0)),0)</f>
        <v>0</v>
      </c>
      <c r="L8415" s="29">
        <f ca="1">IF(DAY($C8415)=28,IF(H8415=0,0,Calculator!$G$35),0)</f>
        <v>0</v>
      </c>
      <c r="M8415" s="29">
        <f ca="1">IF(I8415&gt;0,IF(DAY($C8415)=1,SUM(INDIRECT("I"&amp;(ROW(C8414)-DAY(C8414))):I8414),0),0)</f>
        <v>0</v>
      </c>
      <c r="N8415" s="29">
        <f ca="1">IF(C8415&lt;Calculator!$G$27,0,IF(C8415=Calculator!$G$27,Calculator!$G$39,IF(H8415-K8415&lt;=0,IF(D8415&gt;Calculator!$G$39,IF(H8415-K8415+E8415+L8415+M8415+Calculator!$G$39&gt;Calculator!$G$39,Calculator!$G$39-(H8415+E8415+L8415+M8415-K8415),Calculator!$G$39),D8415),0)))</f>
        <v>0</v>
      </c>
    </row>
    <row r="8416" spans="1:14" ht="15.75" thickBot="1">
      <c r="A8416" s="33" t="str">
        <f ca="1">IF(C8416=Calculator!$H$27,"F",IF(Daily!D8416+Daily!H8416=0,IF(D8415+H8415&gt;0,"L",""),""))</f>
        <v/>
      </c>
      <c r="B8416" s="34">
        <v>8415</v>
      </c>
      <c r="C8416" s="19">
        <f t="shared" ca="1" si="525"/>
        <v>54345</v>
      </c>
      <c r="D8416" s="29">
        <f t="shared" ca="1" si="527"/>
        <v>0</v>
      </c>
      <c r="E8416" s="29">
        <f ca="1">IF(C8416&lt;Calculator!$D$26,0,IF(DAY($C8416)=1,IF(D8416-Calculator!$G$24&gt;0,Calculator!$G$24,D8416),0))</f>
        <v>0</v>
      </c>
      <c r="F8416" s="29">
        <f ca="1">IF(E8416&gt;0,D8416*Calculator!$G$22/12,0)</f>
        <v>0</v>
      </c>
      <c r="G8416" s="29">
        <f ca="1">IF(E8416&gt;0,(IFERROR(-PMT(Calculator!$G$22/12,Calculator!$G$23*12,Calculator!$G$20),0))-F8416,0)</f>
        <v>0</v>
      </c>
      <c r="H8416" s="29">
        <f t="shared" ca="1" si="528"/>
        <v>0</v>
      </c>
      <c r="I8416" s="29">
        <f t="shared" ca="1" si="526"/>
        <v>0</v>
      </c>
      <c r="J8416" s="30">
        <f>Calculator!$G$40</f>
        <v>6.5000000000000002E-2</v>
      </c>
      <c r="K8416" s="29">
        <f ca="1">IF(C8416&gt;=Calculator!$G$27,IF(DAY($C8416)=1,Calculator!$G$34/2,IF(DAY($C8416)=15,Calculator!$G$34/2,0)),0)</f>
        <v>0</v>
      </c>
      <c r="L8416" s="29">
        <f ca="1">IF(DAY($C8416)=28,IF(H8416=0,0,Calculator!$G$35),0)</f>
        <v>0</v>
      </c>
      <c r="M8416" s="29">
        <f ca="1">IF(I8416&gt;0,IF(DAY($C8416)=1,SUM(INDIRECT("I"&amp;(ROW(C8415)-DAY(C8415))):I8415),0),0)</f>
        <v>0</v>
      </c>
      <c r="N8416" s="29">
        <f ca="1">IF(C8416&lt;Calculator!$G$27,0,IF(C8416=Calculator!$G$27,Calculator!$G$39,IF(H8416-K8416&lt;=0,IF(D8416&gt;Calculator!$G$39,IF(H8416-K8416+E8416+L8416+M8416+Calculator!$G$39&gt;Calculator!$G$39,Calculator!$G$39-(H8416+E8416+L8416+M8416-K8416),Calculator!$G$39),D8416),0)))</f>
        <v>0</v>
      </c>
    </row>
    <row r="8417" spans="1:14" ht="15.75" thickBot="1">
      <c r="A8417" s="33" t="str">
        <f ca="1">IF(C8417=Calculator!$H$27,"F",IF(Daily!D8417+Daily!H8417=0,IF(D8416+H8416&gt;0,"L",""),""))</f>
        <v/>
      </c>
      <c r="B8417" s="34">
        <v>8416</v>
      </c>
      <c r="C8417" s="19">
        <f t="shared" ca="1" si="525"/>
        <v>54346</v>
      </c>
      <c r="D8417" s="29">
        <f t="shared" ca="1" si="527"/>
        <v>0</v>
      </c>
      <c r="E8417" s="29">
        <f ca="1">IF(C8417&lt;Calculator!$D$26,0,IF(DAY($C8417)=1,IF(D8417-Calculator!$G$24&gt;0,Calculator!$G$24,D8417),0))</f>
        <v>0</v>
      </c>
      <c r="F8417" s="29">
        <f ca="1">IF(E8417&gt;0,D8417*Calculator!$G$22/12,0)</f>
        <v>0</v>
      </c>
      <c r="G8417" s="29">
        <f ca="1">IF(E8417&gt;0,(IFERROR(-PMT(Calculator!$G$22/12,Calculator!$G$23*12,Calculator!$G$20),0))-F8417,0)</f>
        <v>0</v>
      </c>
      <c r="H8417" s="29">
        <f t="shared" ca="1" si="528"/>
        <v>0</v>
      </c>
      <c r="I8417" s="29">
        <f t="shared" ca="1" si="526"/>
        <v>0</v>
      </c>
      <c r="J8417" s="30">
        <f>Calculator!$G$40</f>
        <v>6.5000000000000002E-2</v>
      </c>
      <c r="K8417" s="29">
        <f ca="1">IF(C8417&gt;=Calculator!$G$27,IF(DAY($C8417)=1,Calculator!$G$34/2,IF(DAY($C8417)=15,Calculator!$G$34/2,0)),0)</f>
        <v>4500</v>
      </c>
      <c r="L8417" s="29">
        <f ca="1">IF(DAY($C8417)=28,IF(H8417=0,0,Calculator!$G$35),0)</f>
        <v>0</v>
      </c>
      <c r="M8417" s="29">
        <f ca="1">IF(I8417&gt;0,IF(DAY($C8417)=1,SUM(INDIRECT("I"&amp;(ROW(C8416)-DAY(C8416))):I8416),0),0)</f>
        <v>0</v>
      </c>
      <c r="N8417" s="29">
        <f ca="1">IF(C8417&lt;Calculator!$G$27,0,IF(C8417=Calculator!$G$27,Calculator!$G$39,IF(H8417-K8417&lt;=0,IF(D8417&gt;Calculator!$G$39,IF(H8417-K8417+E8417+L8417+M8417+Calculator!$G$39&gt;Calculator!$G$39,Calculator!$G$39-(H8417+E8417+L8417+M8417-K8417),Calculator!$G$39),D8417),0)))</f>
        <v>0</v>
      </c>
    </row>
    <row r="8418" spans="1:14" ht="15.75" thickBot="1">
      <c r="A8418" s="33" t="str">
        <f ca="1">IF(C8418=Calculator!$H$27,"F",IF(Daily!D8418+Daily!H8418=0,IF(D8417+H8417&gt;0,"L",""),""))</f>
        <v/>
      </c>
      <c r="B8418" s="34">
        <v>8417</v>
      </c>
      <c r="C8418" s="19">
        <f t="shared" ca="1" si="525"/>
        <v>54347</v>
      </c>
      <c r="D8418" s="29">
        <f t="shared" ca="1" si="527"/>
        <v>0</v>
      </c>
      <c r="E8418" s="29">
        <f ca="1">IF(C8418&lt;Calculator!$D$26,0,IF(DAY($C8418)=1,IF(D8418-Calculator!$G$24&gt;0,Calculator!$G$24,D8418),0))</f>
        <v>0</v>
      </c>
      <c r="F8418" s="29">
        <f ca="1">IF(E8418&gt;0,D8418*Calculator!$G$22/12,0)</f>
        <v>0</v>
      </c>
      <c r="G8418" s="29">
        <f ca="1">IF(E8418&gt;0,(IFERROR(-PMT(Calculator!$G$22/12,Calculator!$G$23*12,Calculator!$G$20),0))-F8418,0)</f>
        <v>0</v>
      </c>
      <c r="H8418" s="29">
        <f t="shared" ca="1" si="528"/>
        <v>0</v>
      </c>
      <c r="I8418" s="29">
        <f t="shared" ca="1" si="526"/>
        <v>0</v>
      </c>
      <c r="J8418" s="30">
        <f>Calculator!$G$40</f>
        <v>6.5000000000000002E-2</v>
      </c>
      <c r="K8418" s="29">
        <f ca="1">IF(C8418&gt;=Calculator!$G$27,IF(DAY($C8418)=1,Calculator!$G$34/2,IF(DAY($C8418)=15,Calculator!$G$34/2,0)),0)</f>
        <v>0</v>
      </c>
      <c r="L8418" s="29">
        <f ca="1">IF(DAY($C8418)=28,IF(H8418=0,0,Calculator!$G$35),0)</f>
        <v>0</v>
      </c>
      <c r="M8418" s="29">
        <f ca="1">IF(I8418&gt;0,IF(DAY($C8418)=1,SUM(INDIRECT("I"&amp;(ROW(C8417)-DAY(C8417))):I8417),0),0)</f>
        <v>0</v>
      </c>
      <c r="N8418" s="29">
        <f ca="1">IF(C8418&lt;Calculator!$G$27,0,IF(C8418=Calculator!$G$27,Calculator!$G$39,IF(H8418-K8418&lt;=0,IF(D8418&gt;Calculator!$G$39,IF(H8418-K8418+E8418+L8418+M8418+Calculator!$G$39&gt;Calculator!$G$39,Calculator!$G$39-(H8418+E8418+L8418+M8418-K8418),Calculator!$G$39),D8418),0)))</f>
        <v>0</v>
      </c>
    </row>
    <row r="8419" spans="1:14" ht="15.75" thickBot="1">
      <c r="A8419" s="33" t="str">
        <f ca="1">IF(C8419=Calculator!$H$27,"F",IF(Daily!D8419+Daily!H8419=0,IF(D8418+H8418&gt;0,"L",""),""))</f>
        <v/>
      </c>
      <c r="B8419" s="34">
        <v>8418</v>
      </c>
      <c r="C8419" s="19">
        <f t="shared" ca="1" si="525"/>
        <v>54348</v>
      </c>
      <c r="D8419" s="29">
        <f t="shared" ca="1" si="527"/>
        <v>0</v>
      </c>
      <c r="E8419" s="29">
        <f ca="1">IF(C8419&lt;Calculator!$D$26,0,IF(DAY($C8419)=1,IF(D8419-Calculator!$G$24&gt;0,Calculator!$G$24,D8419),0))</f>
        <v>0</v>
      </c>
      <c r="F8419" s="29">
        <f ca="1">IF(E8419&gt;0,D8419*Calculator!$G$22/12,0)</f>
        <v>0</v>
      </c>
      <c r="G8419" s="29">
        <f ca="1">IF(E8419&gt;0,(IFERROR(-PMT(Calculator!$G$22/12,Calculator!$G$23*12,Calculator!$G$20),0))-F8419,0)</f>
        <v>0</v>
      </c>
      <c r="H8419" s="29">
        <f t="shared" ca="1" si="528"/>
        <v>0</v>
      </c>
      <c r="I8419" s="29">
        <f t="shared" ca="1" si="526"/>
        <v>0</v>
      </c>
      <c r="J8419" s="30">
        <f>Calculator!$G$40</f>
        <v>6.5000000000000002E-2</v>
      </c>
      <c r="K8419" s="29">
        <f ca="1">IF(C8419&gt;=Calculator!$G$27,IF(DAY($C8419)=1,Calculator!$G$34/2,IF(DAY($C8419)=15,Calculator!$G$34/2,0)),0)</f>
        <v>0</v>
      </c>
      <c r="L8419" s="29">
        <f ca="1">IF(DAY($C8419)=28,IF(H8419=0,0,Calculator!$G$35),0)</f>
        <v>0</v>
      </c>
      <c r="M8419" s="29">
        <f ca="1">IF(I8419&gt;0,IF(DAY($C8419)=1,SUM(INDIRECT("I"&amp;(ROW(C8418)-DAY(C8418))):I8418),0),0)</f>
        <v>0</v>
      </c>
      <c r="N8419" s="29">
        <f ca="1">IF(C8419&lt;Calculator!$G$27,0,IF(C8419=Calculator!$G$27,Calculator!$G$39,IF(H8419-K8419&lt;=0,IF(D8419&gt;Calculator!$G$39,IF(H8419-K8419+E8419+L8419+M8419+Calculator!$G$39&gt;Calculator!$G$39,Calculator!$G$39-(H8419+E8419+L8419+M8419-K8419),Calculator!$G$39),D8419),0)))</f>
        <v>0</v>
      </c>
    </row>
    <row r="8420" spans="1:14" ht="15.75" thickBot="1">
      <c r="A8420" s="33" t="str">
        <f ca="1">IF(C8420=Calculator!$H$27,"F",IF(Daily!D8420+Daily!H8420=0,IF(D8419+H8419&gt;0,"L",""),""))</f>
        <v/>
      </c>
      <c r="B8420" s="34">
        <v>8419</v>
      </c>
      <c r="C8420" s="19">
        <f t="shared" ca="1" si="525"/>
        <v>54349</v>
      </c>
      <c r="D8420" s="29">
        <f t="shared" ca="1" si="527"/>
        <v>0</v>
      </c>
      <c r="E8420" s="29">
        <f ca="1">IF(C8420&lt;Calculator!$D$26,0,IF(DAY($C8420)=1,IF(D8420-Calculator!$G$24&gt;0,Calculator!$G$24,D8420),0))</f>
        <v>0</v>
      </c>
      <c r="F8420" s="29">
        <f ca="1">IF(E8420&gt;0,D8420*Calculator!$G$22/12,0)</f>
        <v>0</v>
      </c>
      <c r="G8420" s="29">
        <f ca="1">IF(E8420&gt;0,(IFERROR(-PMT(Calculator!$G$22/12,Calculator!$G$23*12,Calculator!$G$20),0))-F8420,0)</f>
        <v>0</v>
      </c>
      <c r="H8420" s="29">
        <f t="shared" ca="1" si="528"/>
        <v>0</v>
      </c>
      <c r="I8420" s="29">
        <f t="shared" ca="1" si="526"/>
        <v>0</v>
      </c>
      <c r="J8420" s="30">
        <f>Calculator!$G$40</f>
        <v>6.5000000000000002E-2</v>
      </c>
      <c r="K8420" s="29">
        <f ca="1">IF(C8420&gt;=Calculator!$G$27,IF(DAY($C8420)=1,Calculator!$G$34/2,IF(DAY($C8420)=15,Calculator!$G$34/2,0)),0)</f>
        <v>0</v>
      </c>
      <c r="L8420" s="29">
        <f ca="1">IF(DAY($C8420)=28,IF(H8420=0,0,Calculator!$G$35),0)</f>
        <v>0</v>
      </c>
      <c r="M8420" s="29">
        <f ca="1">IF(I8420&gt;0,IF(DAY($C8420)=1,SUM(INDIRECT("I"&amp;(ROW(C8419)-DAY(C8419))):I8419),0),0)</f>
        <v>0</v>
      </c>
      <c r="N8420" s="29">
        <f ca="1">IF(C8420&lt;Calculator!$G$27,0,IF(C8420=Calculator!$G$27,Calculator!$G$39,IF(H8420-K8420&lt;=0,IF(D8420&gt;Calculator!$G$39,IF(H8420-K8420+E8420+L8420+M8420+Calculator!$G$39&gt;Calculator!$G$39,Calculator!$G$39-(H8420+E8420+L8420+M8420-K8420),Calculator!$G$39),D8420),0)))</f>
        <v>0</v>
      </c>
    </row>
    <row r="8421" spans="1:14" ht="15.75" thickBot="1">
      <c r="A8421" s="33" t="str">
        <f ca="1">IF(C8421=Calculator!$H$27,"F",IF(Daily!D8421+Daily!H8421=0,IF(D8420+H8420&gt;0,"L",""),""))</f>
        <v/>
      </c>
      <c r="B8421" s="34">
        <v>8420</v>
      </c>
      <c r="C8421" s="19">
        <f t="shared" ca="1" si="525"/>
        <v>54350</v>
      </c>
      <c r="D8421" s="29">
        <f t="shared" ca="1" si="527"/>
        <v>0</v>
      </c>
      <c r="E8421" s="29">
        <f ca="1">IF(C8421&lt;Calculator!$D$26,0,IF(DAY($C8421)=1,IF(D8421-Calculator!$G$24&gt;0,Calculator!$G$24,D8421),0))</f>
        <v>0</v>
      </c>
      <c r="F8421" s="29">
        <f ca="1">IF(E8421&gt;0,D8421*Calculator!$G$22/12,0)</f>
        <v>0</v>
      </c>
      <c r="G8421" s="29">
        <f ca="1">IF(E8421&gt;0,(IFERROR(-PMT(Calculator!$G$22/12,Calculator!$G$23*12,Calculator!$G$20),0))-F8421,0)</f>
        <v>0</v>
      </c>
      <c r="H8421" s="29">
        <f t="shared" ca="1" si="528"/>
        <v>0</v>
      </c>
      <c r="I8421" s="29">
        <f t="shared" ca="1" si="526"/>
        <v>0</v>
      </c>
      <c r="J8421" s="30">
        <f>Calculator!$G$40</f>
        <v>6.5000000000000002E-2</v>
      </c>
      <c r="K8421" s="29">
        <f ca="1">IF(C8421&gt;=Calculator!$G$27,IF(DAY($C8421)=1,Calculator!$G$34/2,IF(DAY($C8421)=15,Calculator!$G$34/2,0)),0)</f>
        <v>0</v>
      </c>
      <c r="L8421" s="29">
        <f ca="1">IF(DAY($C8421)=28,IF(H8421=0,0,Calculator!$G$35),0)</f>
        <v>0</v>
      </c>
      <c r="M8421" s="29">
        <f ca="1">IF(I8421&gt;0,IF(DAY($C8421)=1,SUM(INDIRECT("I"&amp;(ROW(C8420)-DAY(C8420))):I8420),0),0)</f>
        <v>0</v>
      </c>
      <c r="N8421" s="29">
        <f ca="1">IF(C8421&lt;Calculator!$G$27,0,IF(C8421=Calculator!$G$27,Calculator!$G$39,IF(H8421-K8421&lt;=0,IF(D8421&gt;Calculator!$G$39,IF(H8421-K8421+E8421+L8421+M8421+Calculator!$G$39&gt;Calculator!$G$39,Calculator!$G$39-(H8421+E8421+L8421+M8421-K8421),Calculator!$G$39),D8421),0)))</f>
        <v>0</v>
      </c>
    </row>
    <row r="8422" spans="1:14" ht="15.75" thickBot="1">
      <c r="A8422" s="33" t="str">
        <f ca="1">IF(C8422=Calculator!$H$27,"F",IF(Daily!D8422+Daily!H8422=0,IF(D8421+H8421&gt;0,"L",""),""))</f>
        <v/>
      </c>
      <c r="B8422" s="34">
        <v>8421</v>
      </c>
      <c r="C8422" s="19">
        <f t="shared" ca="1" si="525"/>
        <v>54351</v>
      </c>
      <c r="D8422" s="29">
        <f t="shared" ca="1" si="527"/>
        <v>0</v>
      </c>
      <c r="E8422" s="29">
        <f ca="1">IF(C8422&lt;Calculator!$D$26,0,IF(DAY($C8422)=1,IF(D8422-Calculator!$G$24&gt;0,Calculator!$G$24,D8422),0))</f>
        <v>0</v>
      </c>
      <c r="F8422" s="29">
        <f ca="1">IF(E8422&gt;0,D8422*Calculator!$G$22/12,0)</f>
        <v>0</v>
      </c>
      <c r="G8422" s="29">
        <f ca="1">IF(E8422&gt;0,(IFERROR(-PMT(Calculator!$G$22/12,Calculator!$G$23*12,Calculator!$G$20),0))-F8422,0)</f>
        <v>0</v>
      </c>
      <c r="H8422" s="29">
        <f t="shared" ca="1" si="528"/>
        <v>0</v>
      </c>
      <c r="I8422" s="29">
        <f t="shared" ca="1" si="526"/>
        <v>0</v>
      </c>
      <c r="J8422" s="30">
        <f>Calculator!$G$40</f>
        <v>6.5000000000000002E-2</v>
      </c>
      <c r="K8422" s="29">
        <f ca="1">IF(C8422&gt;=Calculator!$G$27,IF(DAY($C8422)=1,Calculator!$G$34/2,IF(DAY($C8422)=15,Calculator!$G$34/2,0)),0)</f>
        <v>0</v>
      </c>
      <c r="L8422" s="29">
        <f ca="1">IF(DAY($C8422)=28,IF(H8422=0,0,Calculator!$G$35),0)</f>
        <v>0</v>
      </c>
      <c r="M8422" s="29">
        <f ca="1">IF(I8422&gt;0,IF(DAY($C8422)=1,SUM(INDIRECT("I"&amp;(ROW(C8421)-DAY(C8421))):I8421),0),0)</f>
        <v>0</v>
      </c>
      <c r="N8422" s="29">
        <f ca="1">IF(C8422&lt;Calculator!$G$27,0,IF(C8422=Calculator!$G$27,Calculator!$G$39,IF(H8422-K8422&lt;=0,IF(D8422&gt;Calculator!$G$39,IF(H8422-K8422+E8422+L8422+M8422+Calculator!$G$39&gt;Calculator!$G$39,Calculator!$G$39-(H8422+E8422+L8422+M8422-K8422),Calculator!$G$39),D8422),0)))</f>
        <v>0</v>
      </c>
    </row>
    <row r="8423" spans="1:14" ht="15.75" thickBot="1">
      <c r="A8423" s="33" t="str">
        <f ca="1">IF(C8423=Calculator!$H$27,"F",IF(Daily!D8423+Daily!H8423=0,IF(D8422+H8422&gt;0,"L",""),""))</f>
        <v/>
      </c>
      <c r="B8423" s="34">
        <v>8422</v>
      </c>
      <c r="C8423" s="19">
        <f t="shared" ca="1" si="525"/>
        <v>54352</v>
      </c>
      <c r="D8423" s="29">
        <f t="shared" ca="1" si="527"/>
        <v>0</v>
      </c>
      <c r="E8423" s="29">
        <f ca="1">IF(C8423&lt;Calculator!$D$26,0,IF(DAY($C8423)=1,IF(D8423-Calculator!$G$24&gt;0,Calculator!$G$24,D8423),0))</f>
        <v>0</v>
      </c>
      <c r="F8423" s="29">
        <f ca="1">IF(E8423&gt;0,D8423*Calculator!$G$22/12,0)</f>
        <v>0</v>
      </c>
      <c r="G8423" s="29">
        <f ca="1">IF(E8423&gt;0,(IFERROR(-PMT(Calculator!$G$22/12,Calculator!$G$23*12,Calculator!$G$20),0))-F8423,0)</f>
        <v>0</v>
      </c>
      <c r="H8423" s="29">
        <f t="shared" ca="1" si="528"/>
        <v>0</v>
      </c>
      <c r="I8423" s="29">
        <f t="shared" ca="1" si="526"/>
        <v>0</v>
      </c>
      <c r="J8423" s="30">
        <f>Calculator!$G$40</f>
        <v>6.5000000000000002E-2</v>
      </c>
      <c r="K8423" s="29">
        <f ca="1">IF(C8423&gt;=Calculator!$G$27,IF(DAY($C8423)=1,Calculator!$G$34/2,IF(DAY($C8423)=15,Calculator!$G$34/2,0)),0)</f>
        <v>0</v>
      </c>
      <c r="L8423" s="29">
        <f ca="1">IF(DAY($C8423)=28,IF(H8423=0,0,Calculator!$G$35),0)</f>
        <v>0</v>
      </c>
      <c r="M8423" s="29">
        <f ca="1">IF(I8423&gt;0,IF(DAY($C8423)=1,SUM(INDIRECT("I"&amp;(ROW(C8422)-DAY(C8422))):I8422),0),0)</f>
        <v>0</v>
      </c>
      <c r="N8423" s="29">
        <f ca="1">IF(C8423&lt;Calculator!$G$27,0,IF(C8423=Calculator!$G$27,Calculator!$G$39,IF(H8423-K8423&lt;=0,IF(D8423&gt;Calculator!$G$39,IF(H8423-K8423+E8423+L8423+M8423+Calculator!$G$39&gt;Calculator!$G$39,Calculator!$G$39-(H8423+E8423+L8423+M8423-K8423),Calculator!$G$39),D8423),0)))</f>
        <v>0</v>
      </c>
    </row>
    <row r="8424" spans="1:14" ht="15.75" thickBot="1">
      <c r="A8424" s="33" t="str">
        <f ca="1">IF(C8424=Calculator!$H$27,"F",IF(Daily!D8424+Daily!H8424=0,IF(D8423+H8423&gt;0,"L",""),""))</f>
        <v/>
      </c>
      <c r="B8424" s="34">
        <v>8423</v>
      </c>
      <c r="C8424" s="19">
        <f t="shared" ca="1" si="525"/>
        <v>54353</v>
      </c>
      <c r="D8424" s="29">
        <f t="shared" ca="1" si="527"/>
        <v>0</v>
      </c>
      <c r="E8424" s="29">
        <f ca="1">IF(C8424&lt;Calculator!$D$26,0,IF(DAY($C8424)=1,IF(D8424-Calculator!$G$24&gt;0,Calculator!$G$24,D8424),0))</f>
        <v>0</v>
      </c>
      <c r="F8424" s="29">
        <f ca="1">IF(E8424&gt;0,D8424*Calculator!$G$22/12,0)</f>
        <v>0</v>
      </c>
      <c r="G8424" s="29">
        <f ca="1">IF(E8424&gt;0,(IFERROR(-PMT(Calculator!$G$22/12,Calculator!$G$23*12,Calculator!$G$20),0))-F8424,0)</f>
        <v>0</v>
      </c>
      <c r="H8424" s="29">
        <f t="shared" ca="1" si="528"/>
        <v>0</v>
      </c>
      <c r="I8424" s="29">
        <f t="shared" ca="1" si="526"/>
        <v>0</v>
      </c>
      <c r="J8424" s="30">
        <f>Calculator!$G$40</f>
        <v>6.5000000000000002E-2</v>
      </c>
      <c r="K8424" s="29">
        <f ca="1">IF(C8424&gt;=Calculator!$G$27,IF(DAY($C8424)=1,Calculator!$G$34/2,IF(DAY($C8424)=15,Calculator!$G$34/2,0)),0)</f>
        <v>0</v>
      </c>
      <c r="L8424" s="29">
        <f ca="1">IF(DAY($C8424)=28,IF(H8424=0,0,Calculator!$G$35),0)</f>
        <v>0</v>
      </c>
      <c r="M8424" s="29">
        <f ca="1">IF(I8424&gt;0,IF(DAY($C8424)=1,SUM(INDIRECT("I"&amp;(ROW(C8423)-DAY(C8423))):I8423),0),0)</f>
        <v>0</v>
      </c>
      <c r="N8424" s="29">
        <f ca="1">IF(C8424&lt;Calculator!$G$27,0,IF(C8424=Calculator!$G$27,Calculator!$G$39,IF(H8424-K8424&lt;=0,IF(D8424&gt;Calculator!$G$39,IF(H8424-K8424+E8424+L8424+M8424+Calculator!$G$39&gt;Calculator!$G$39,Calculator!$G$39-(H8424+E8424+L8424+M8424-K8424),Calculator!$G$39),D8424),0)))</f>
        <v>0</v>
      </c>
    </row>
    <row r="8425" spans="1:14" ht="15.75" thickBot="1">
      <c r="A8425" s="33" t="str">
        <f ca="1">IF(C8425=Calculator!$H$27,"F",IF(Daily!D8425+Daily!H8425=0,IF(D8424+H8424&gt;0,"L",""),""))</f>
        <v/>
      </c>
      <c r="B8425" s="34">
        <v>8424</v>
      </c>
      <c r="C8425" s="19">
        <f t="shared" ca="1" si="525"/>
        <v>54354</v>
      </c>
      <c r="D8425" s="29">
        <f t="shared" ca="1" si="527"/>
        <v>0</v>
      </c>
      <c r="E8425" s="29">
        <f ca="1">IF(C8425&lt;Calculator!$D$26,0,IF(DAY($C8425)=1,IF(D8425-Calculator!$G$24&gt;0,Calculator!$G$24,D8425),0))</f>
        <v>0</v>
      </c>
      <c r="F8425" s="29">
        <f ca="1">IF(E8425&gt;0,D8425*Calculator!$G$22/12,0)</f>
        <v>0</v>
      </c>
      <c r="G8425" s="29">
        <f ca="1">IF(E8425&gt;0,(IFERROR(-PMT(Calculator!$G$22/12,Calculator!$G$23*12,Calculator!$G$20),0))-F8425,0)</f>
        <v>0</v>
      </c>
      <c r="H8425" s="29">
        <f t="shared" ca="1" si="528"/>
        <v>0</v>
      </c>
      <c r="I8425" s="29">
        <f t="shared" ca="1" si="526"/>
        <v>0</v>
      </c>
      <c r="J8425" s="30">
        <f>Calculator!$G$40</f>
        <v>6.5000000000000002E-2</v>
      </c>
      <c r="K8425" s="29">
        <f ca="1">IF(C8425&gt;=Calculator!$G$27,IF(DAY($C8425)=1,Calculator!$G$34/2,IF(DAY($C8425)=15,Calculator!$G$34/2,0)),0)</f>
        <v>0</v>
      </c>
      <c r="L8425" s="29">
        <f ca="1">IF(DAY($C8425)=28,IF(H8425=0,0,Calculator!$G$35),0)</f>
        <v>0</v>
      </c>
      <c r="M8425" s="29">
        <f ca="1">IF(I8425&gt;0,IF(DAY($C8425)=1,SUM(INDIRECT("I"&amp;(ROW(C8424)-DAY(C8424))):I8424),0),0)</f>
        <v>0</v>
      </c>
      <c r="N8425" s="29">
        <f ca="1">IF(C8425&lt;Calculator!$G$27,0,IF(C8425=Calculator!$G$27,Calculator!$G$39,IF(H8425-K8425&lt;=0,IF(D8425&gt;Calculator!$G$39,IF(H8425-K8425+E8425+L8425+M8425+Calculator!$G$39&gt;Calculator!$G$39,Calculator!$G$39-(H8425+E8425+L8425+M8425-K8425),Calculator!$G$39),D8425),0)))</f>
        <v>0</v>
      </c>
    </row>
    <row r="8426" spans="1:14" ht="15.75" thickBot="1">
      <c r="A8426" s="33" t="str">
        <f ca="1">IF(C8426=Calculator!$H$27,"F",IF(Daily!D8426+Daily!H8426=0,IF(D8425+H8425&gt;0,"L",""),""))</f>
        <v/>
      </c>
      <c r="B8426" s="34">
        <v>8425</v>
      </c>
      <c r="C8426" s="19">
        <f t="shared" ca="1" si="525"/>
        <v>54355</v>
      </c>
      <c r="D8426" s="29">
        <f t="shared" ca="1" si="527"/>
        <v>0</v>
      </c>
      <c r="E8426" s="29">
        <f ca="1">IF(C8426&lt;Calculator!$D$26,0,IF(DAY($C8426)=1,IF(D8426-Calculator!$G$24&gt;0,Calculator!$G$24,D8426),0))</f>
        <v>0</v>
      </c>
      <c r="F8426" s="29">
        <f ca="1">IF(E8426&gt;0,D8426*Calculator!$G$22/12,0)</f>
        <v>0</v>
      </c>
      <c r="G8426" s="29">
        <f ca="1">IF(E8426&gt;0,(IFERROR(-PMT(Calculator!$G$22/12,Calculator!$G$23*12,Calculator!$G$20),0))-F8426,0)</f>
        <v>0</v>
      </c>
      <c r="H8426" s="29">
        <f t="shared" ca="1" si="528"/>
        <v>0</v>
      </c>
      <c r="I8426" s="29">
        <f t="shared" ca="1" si="526"/>
        <v>0</v>
      </c>
      <c r="J8426" s="30">
        <f>Calculator!$G$40</f>
        <v>6.5000000000000002E-2</v>
      </c>
      <c r="K8426" s="29">
        <f ca="1">IF(C8426&gt;=Calculator!$G$27,IF(DAY($C8426)=1,Calculator!$G$34/2,IF(DAY($C8426)=15,Calculator!$G$34/2,0)),0)</f>
        <v>0</v>
      </c>
      <c r="L8426" s="29">
        <f ca="1">IF(DAY($C8426)=28,IF(H8426=0,0,Calculator!$G$35),0)</f>
        <v>0</v>
      </c>
      <c r="M8426" s="29">
        <f ca="1">IF(I8426&gt;0,IF(DAY($C8426)=1,SUM(INDIRECT("I"&amp;(ROW(C8425)-DAY(C8425))):I8425),0),0)</f>
        <v>0</v>
      </c>
      <c r="N8426" s="29">
        <f ca="1">IF(C8426&lt;Calculator!$G$27,0,IF(C8426=Calculator!$G$27,Calculator!$G$39,IF(H8426-K8426&lt;=0,IF(D8426&gt;Calculator!$G$39,IF(H8426-K8426+E8426+L8426+M8426+Calculator!$G$39&gt;Calculator!$G$39,Calculator!$G$39-(H8426+E8426+L8426+M8426-K8426),Calculator!$G$39),D8426),0)))</f>
        <v>0</v>
      </c>
    </row>
    <row r="8427" spans="1:14" ht="15.75" thickBot="1">
      <c r="A8427" s="33" t="str">
        <f ca="1">IF(C8427=Calculator!$H$27,"F",IF(Daily!D8427+Daily!H8427=0,IF(D8426+H8426&gt;0,"L",""),""))</f>
        <v/>
      </c>
      <c r="B8427" s="34">
        <v>8426</v>
      </c>
      <c r="C8427" s="19">
        <f t="shared" ca="1" si="525"/>
        <v>54356</v>
      </c>
      <c r="D8427" s="29">
        <f t="shared" ca="1" si="527"/>
        <v>0</v>
      </c>
      <c r="E8427" s="29">
        <f ca="1">IF(C8427&lt;Calculator!$D$26,0,IF(DAY($C8427)=1,IF(D8427-Calculator!$G$24&gt;0,Calculator!$G$24,D8427),0))</f>
        <v>0</v>
      </c>
      <c r="F8427" s="29">
        <f ca="1">IF(E8427&gt;0,D8427*Calculator!$G$22/12,0)</f>
        <v>0</v>
      </c>
      <c r="G8427" s="29">
        <f ca="1">IF(E8427&gt;0,(IFERROR(-PMT(Calculator!$G$22/12,Calculator!$G$23*12,Calculator!$G$20),0))-F8427,0)</f>
        <v>0</v>
      </c>
      <c r="H8427" s="29">
        <f t="shared" ca="1" si="528"/>
        <v>0</v>
      </c>
      <c r="I8427" s="29">
        <f t="shared" ca="1" si="526"/>
        <v>0</v>
      </c>
      <c r="J8427" s="30">
        <f>Calculator!$G$40</f>
        <v>6.5000000000000002E-2</v>
      </c>
      <c r="K8427" s="29">
        <f ca="1">IF(C8427&gt;=Calculator!$G$27,IF(DAY($C8427)=1,Calculator!$G$34/2,IF(DAY($C8427)=15,Calculator!$G$34/2,0)),0)</f>
        <v>0</v>
      </c>
      <c r="L8427" s="29">
        <f ca="1">IF(DAY($C8427)=28,IF(H8427=0,0,Calculator!$G$35),0)</f>
        <v>0</v>
      </c>
      <c r="M8427" s="29">
        <f ca="1">IF(I8427&gt;0,IF(DAY($C8427)=1,SUM(INDIRECT("I"&amp;(ROW(C8426)-DAY(C8426))):I8426),0),0)</f>
        <v>0</v>
      </c>
      <c r="N8427" s="29">
        <f ca="1">IF(C8427&lt;Calculator!$G$27,0,IF(C8427=Calculator!$G$27,Calculator!$G$39,IF(H8427-K8427&lt;=0,IF(D8427&gt;Calculator!$G$39,IF(H8427-K8427+E8427+L8427+M8427+Calculator!$G$39&gt;Calculator!$G$39,Calculator!$G$39-(H8427+E8427+L8427+M8427-K8427),Calculator!$G$39),D8427),0)))</f>
        <v>0</v>
      </c>
    </row>
    <row r="8428" spans="1:14" ht="15.75" thickBot="1">
      <c r="A8428" s="33" t="str">
        <f ca="1">IF(C8428=Calculator!$H$27,"F",IF(Daily!D8428+Daily!H8428=0,IF(D8427+H8427&gt;0,"L",""),""))</f>
        <v/>
      </c>
      <c r="B8428" s="34">
        <v>8427</v>
      </c>
      <c r="C8428" s="19">
        <f t="shared" ca="1" si="525"/>
        <v>54357</v>
      </c>
      <c r="D8428" s="29">
        <f t="shared" ca="1" si="527"/>
        <v>0</v>
      </c>
      <c r="E8428" s="29">
        <f ca="1">IF(C8428&lt;Calculator!$D$26,0,IF(DAY($C8428)=1,IF(D8428-Calculator!$G$24&gt;0,Calculator!$G$24,D8428),0))</f>
        <v>0</v>
      </c>
      <c r="F8428" s="29">
        <f ca="1">IF(E8428&gt;0,D8428*Calculator!$G$22/12,0)</f>
        <v>0</v>
      </c>
      <c r="G8428" s="29">
        <f ca="1">IF(E8428&gt;0,(IFERROR(-PMT(Calculator!$G$22/12,Calculator!$G$23*12,Calculator!$G$20),0))-F8428,0)</f>
        <v>0</v>
      </c>
      <c r="H8428" s="29">
        <f t="shared" ca="1" si="528"/>
        <v>0</v>
      </c>
      <c r="I8428" s="29">
        <f t="shared" ca="1" si="526"/>
        <v>0</v>
      </c>
      <c r="J8428" s="30">
        <f>Calculator!$G$40</f>
        <v>6.5000000000000002E-2</v>
      </c>
      <c r="K8428" s="29">
        <f ca="1">IF(C8428&gt;=Calculator!$G$27,IF(DAY($C8428)=1,Calculator!$G$34/2,IF(DAY($C8428)=15,Calculator!$G$34/2,0)),0)</f>
        <v>0</v>
      </c>
      <c r="L8428" s="29">
        <f ca="1">IF(DAY($C8428)=28,IF(H8428=0,0,Calculator!$G$35),0)</f>
        <v>0</v>
      </c>
      <c r="M8428" s="29">
        <f ca="1">IF(I8428&gt;0,IF(DAY($C8428)=1,SUM(INDIRECT("I"&amp;(ROW(C8427)-DAY(C8427))):I8427),0),0)</f>
        <v>0</v>
      </c>
      <c r="N8428" s="29">
        <f ca="1">IF(C8428&lt;Calculator!$G$27,0,IF(C8428=Calculator!$G$27,Calculator!$G$39,IF(H8428-K8428&lt;=0,IF(D8428&gt;Calculator!$G$39,IF(H8428-K8428+E8428+L8428+M8428+Calculator!$G$39&gt;Calculator!$G$39,Calculator!$G$39-(H8428+E8428+L8428+M8428-K8428),Calculator!$G$39),D8428),0)))</f>
        <v>0</v>
      </c>
    </row>
    <row r="8429" spans="1:14" ht="15.75" thickBot="1">
      <c r="A8429" s="33" t="str">
        <f ca="1">IF(C8429=Calculator!$H$27,"F",IF(Daily!D8429+Daily!H8429=0,IF(D8428+H8428&gt;0,"L",""),""))</f>
        <v/>
      </c>
      <c r="B8429" s="34">
        <v>8428</v>
      </c>
      <c r="C8429" s="19">
        <f t="shared" ca="1" si="525"/>
        <v>54358</v>
      </c>
      <c r="D8429" s="29">
        <f t="shared" ca="1" si="527"/>
        <v>0</v>
      </c>
      <c r="E8429" s="29">
        <f ca="1">IF(C8429&lt;Calculator!$D$26,0,IF(DAY($C8429)=1,IF(D8429-Calculator!$G$24&gt;0,Calculator!$G$24,D8429),0))</f>
        <v>0</v>
      </c>
      <c r="F8429" s="29">
        <f ca="1">IF(E8429&gt;0,D8429*Calculator!$G$22/12,0)</f>
        <v>0</v>
      </c>
      <c r="G8429" s="29">
        <f ca="1">IF(E8429&gt;0,(IFERROR(-PMT(Calculator!$G$22/12,Calculator!$G$23*12,Calculator!$G$20),0))-F8429,0)</f>
        <v>0</v>
      </c>
      <c r="H8429" s="29">
        <f t="shared" ca="1" si="528"/>
        <v>0</v>
      </c>
      <c r="I8429" s="29">
        <f t="shared" ca="1" si="526"/>
        <v>0</v>
      </c>
      <c r="J8429" s="30">
        <f>Calculator!$G$40</f>
        <v>6.5000000000000002E-2</v>
      </c>
      <c r="K8429" s="29">
        <f ca="1">IF(C8429&gt;=Calculator!$G$27,IF(DAY($C8429)=1,Calculator!$G$34/2,IF(DAY($C8429)=15,Calculator!$G$34/2,0)),0)</f>
        <v>0</v>
      </c>
      <c r="L8429" s="29">
        <f ca="1">IF(DAY($C8429)=28,IF(H8429=0,0,Calculator!$G$35),0)</f>
        <v>0</v>
      </c>
      <c r="M8429" s="29">
        <f ca="1">IF(I8429&gt;0,IF(DAY($C8429)=1,SUM(INDIRECT("I"&amp;(ROW(C8428)-DAY(C8428))):I8428),0),0)</f>
        <v>0</v>
      </c>
      <c r="N8429" s="29">
        <f ca="1">IF(C8429&lt;Calculator!$G$27,0,IF(C8429=Calculator!$G$27,Calculator!$G$39,IF(H8429-K8429&lt;=0,IF(D8429&gt;Calculator!$G$39,IF(H8429-K8429+E8429+L8429+M8429+Calculator!$G$39&gt;Calculator!$G$39,Calculator!$G$39-(H8429+E8429+L8429+M8429-K8429),Calculator!$G$39),D8429),0)))</f>
        <v>0</v>
      </c>
    </row>
    <row r="8430" spans="1:14" ht="15.75" thickBot="1">
      <c r="A8430" s="33" t="str">
        <f ca="1">IF(C8430=Calculator!$H$27,"F",IF(Daily!D8430+Daily!H8430=0,IF(D8429+H8429&gt;0,"L",""),""))</f>
        <v/>
      </c>
      <c r="B8430" s="34">
        <v>8429</v>
      </c>
      <c r="C8430" s="19">
        <f t="shared" ca="1" si="525"/>
        <v>54359</v>
      </c>
      <c r="D8430" s="29">
        <f t="shared" ca="1" si="527"/>
        <v>0</v>
      </c>
      <c r="E8430" s="29">
        <f ca="1">IF(C8430&lt;Calculator!$D$26,0,IF(DAY($C8430)=1,IF(D8430-Calculator!$G$24&gt;0,Calculator!$G$24,D8430),0))</f>
        <v>0</v>
      </c>
      <c r="F8430" s="29">
        <f ca="1">IF(E8430&gt;0,D8430*Calculator!$G$22/12,0)</f>
        <v>0</v>
      </c>
      <c r="G8430" s="29">
        <f ca="1">IF(E8430&gt;0,(IFERROR(-PMT(Calculator!$G$22/12,Calculator!$G$23*12,Calculator!$G$20),0))-F8430,0)</f>
        <v>0</v>
      </c>
      <c r="H8430" s="29">
        <f t="shared" ca="1" si="528"/>
        <v>0</v>
      </c>
      <c r="I8430" s="29">
        <f t="shared" ca="1" si="526"/>
        <v>0</v>
      </c>
      <c r="J8430" s="30">
        <f>Calculator!$G$40</f>
        <v>6.5000000000000002E-2</v>
      </c>
      <c r="K8430" s="29">
        <f ca="1">IF(C8430&gt;=Calculator!$G$27,IF(DAY($C8430)=1,Calculator!$G$34/2,IF(DAY($C8430)=15,Calculator!$G$34/2,0)),0)</f>
        <v>0</v>
      </c>
      <c r="L8430" s="29">
        <f ca="1">IF(DAY($C8430)=28,IF(H8430=0,0,Calculator!$G$35),0)</f>
        <v>0</v>
      </c>
      <c r="M8430" s="29">
        <f ca="1">IF(I8430&gt;0,IF(DAY($C8430)=1,SUM(INDIRECT("I"&amp;(ROW(C8429)-DAY(C8429))):I8429),0),0)</f>
        <v>0</v>
      </c>
      <c r="N8430" s="29">
        <f ca="1">IF(C8430&lt;Calculator!$G$27,0,IF(C8430=Calculator!$G$27,Calculator!$G$39,IF(H8430-K8430&lt;=0,IF(D8430&gt;Calculator!$G$39,IF(H8430-K8430+E8430+L8430+M8430+Calculator!$G$39&gt;Calculator!$G$39,Calculator!$G$39-(H8430+E8430+L8430+M8430-K8430),Calculator!$G$39),D8430),0)))</f>
        <v>0</v>
      </c>
    </row>
    <row r="8431" spans="1:14" ht="15.75" thickBot="1">
      <c r="A8431" s="33" t="str">
        <f ca="1">IF(C8431=Calculator!$H$27,"F",IF(Daily!D8431+Daily!H8431=0,IF(D8430+H8430&gt;0,"L",""),""))</f>
        <v/>
      </c>
      <c r="B8431" s="34">
        <v>8430</v>
      </c>
      <c r="C8431" s="19">
        <f t="shared" ca="1" si="525"/>
        <v>54360</v>
      </c>
      <c r="D8431" s="29">
        <f t="shared" ca="1" si="527"/>
        <v>0</v>
      </c>
      <c r="E8431" s="29">
        <f ca="1">IF(C8431&lt;Calculator!$D$26,0,IF(DAY($C8431)=1,IF(D8431-Calculator!$G$24&gt;0,Calculator!$G$24,D8431),0))</f>
        <v>0</v>
      </c>
      <c r="F8431" s="29">
        <f ca="1">IF(E8431&gt;0,D8431*Calculator!$G$22/12,0)</f>
        <v>0</v>
      </c>
      <c r="G8431" s="29">
        <f ca="1">IF(E8431&gt;0,(IFERROR(-PMT(Calculator!$G$22/12,Calculator!$G$23*12,Calculator!$G$20),0))-F8431,0)</f>
        <v>0</v>
      </c>
      <c r="H8431" s="29">
        <f t="shared" ca="1" si="528"/>
        <v>0</v>
      </c>
      <c r="I8431" s="29">
        <f t="shared" ca="1" si="526"/>
        <v>0</v>
      </c>
      <c r="J8431" s="30">
        <f>Calculator!$G$40</f>
        <v>6.5000000000000002E-2</v>
      </c>
      <c r="K8431" s="29">
        <f ca="1">IF(C8431&gt;=Calculator!$G$27,IF(DAY($C8431)=1,Calculator!$G$34/2,IF(DAY($C8431)=15,Calculator!$G$34/2,0)),0)</f>
        <v>0</v>
      </c>
      <c r="L8431" s="29">
        <f ca="1">IF(DAY($C8431)=28,IF(H8431=0,0,Calculator!$G$35),0)</f>
        <v>0</v>
      </c>
      <c r="M8431" s="29">
        <f ca="1">IF(I8431&gt;0,IF(DAY($C8431)=1,SUM(INDIRECT("I"&amp;(ROW(C8430)-DAY(C8430))):I8430),0),0)</f>
        <v>0</v>
      </c>
      <c r="N8431" s="29">
        <f ca="1">IF(C8431&lt;Calculator!$G$27,0,IF(C8431=Calculator!$G$27,Calculator!$G$39,IF(H8431-K8431&lt;=0,IF(D8431&gt;Calculator!$G$39,IF(H8431-K8431+E8431+L8431+M8431+Calculator!$G$39&gt;Calculator!$G$39,Calculator!$G$39-(H8431+E8431+L8431+M8431-K8431),Calculator!$G$39),D8431),0)))</f>
        <v>0</v>
      </c>
    </row>
    <row r="8432" spans="1:14" ht="15.75" thickBot="1">
      <c r="A8432" s="33" t="str">
        <f ca="1">IF(C8432=Calculator!$H$27,"F",IF(Daily!D8432+Daily!H8432=0,IF(D8431+H8431&gt;0,"L",""),""))</f>
        <v/>
      </c>
      <c r="B8432" s="34">
        <v>8431</v>
      </c>
      <c r="C8432" s="19">
        <f t="shared" ca="1" si="525"/>
        <v>54361</v>
      </c>
      <c r="D8432" s="29">
        <f t="shared" ca="1" si="527"/>
        <v>0</v>
      </c>
      <c r="E8432" s="29">
        <f ca="1">IF(C8432&lt;Calculator!$D$26,0,IF(DAY($C8432)=1,IF(D8432-Calculator!$G$24&gt;0,Calculator!$G$24,D8432),0))</f>
        <v>0</v>
      </c>
      <c r="F8432" s="29">
        <f ca="1">IF(E8432&gt;0,D8432*Calculator!$G$22/12,0)</f>
        <v>0</v>
      </c>
      <c r="G8432" s="29">
        <f ca="1">IF(E8432&gt;0,(IFERROR(-PMT(Calculator!$G$22/12,Calculator!$G$23*12,Calculator!$G$20),0))-F8432,0)</f>
        <v>0</v>
      </c>
      <c r="H8432" s="29">
        <f t="shared" ca="1" si="528"/>
        <v>0</v>
      </c>
      <c r="I8432" s="29">
        <f t="shared" ca="1" si="526"/>
        <v>0</v>
      </c>
      <c r="J8432" s="30">
        <f>Calculator!$G$40</f>
        <v>6.5000000000000002E-2</v>
      </c>
      <c r="K8432" s="29">
        <f ca="1">IF(C8432&gt;=Calculator!$G$27,IF(DAY($C8432)=1,Calculator!$G$34/2,IF(DAY($C8432)=15,Calculator!$G$34/2,0)),0)</f>
        <v>0</v>
      </c>
      <c r="L8432" s="29">
        <f ca="1">IF(DAY($C8432)=28,IF(H8432=0,0,Calculator!$G$35),0)</f>
        <v>0</v>
      </c>
      <c r="M8432" s="29">
        <f ca="1">IF(I8432&gt;0,IF(DAY($C8432)=1,SUM(INDIRECT("I"&amp;(ROW(C8431)-DAY(C8431))):I8431),0),0)</f>
        <v>0</v>
      </c>
      <c r="N8432" s="29">
        <f ca="1">IF(C8432&lt;Calculator!$G$27,0,IF(C8432=Calculator!$G$27,Calculator!$G$39,IF(H8432-K8432&lt;=0,IF(D8432&gt;Calculator!$G$39,IF(H8432-K8432+E8432+L8432+M8432+Calculator!$G$39&gt;Calculator!$G$39,Calculator!$G$39-(H8432+E8432+L8432+M8432-K8432),Calculator!$G$39),D8432),0)))</f>
        <v>0</v>
      </c>
    </row>
    <row r="8433" spans="1:14" ht="15.75" thickBot="1">
      <c r="A8433" s="33" t="str">
        <f ca="1">IF(C8433=Calculator!$H$27,"F",IF(Daily!D8433+Daily!H8433=0,IF(D8432+H8432&gt;0,"L",""),""))</f>
        <v/>
      </c>
      <c r="B8433" s="34">
        <v>8432</v>
      </c>
      <c r="C8433" s="19">
        <f t="shared" ca="1" si="525"/>
        <v>54362</v>
      </c>
      <c r="D8433" s="29">
        <f t="shared" ca="1" si="527"/>
        <v>0</v>
      </c>
      <c r="E8433" s="29">
        <f ca="1">IF(C8433&lt;Calculator!$D$26,0,IF(DAY($C8433)=1,IF(D8433-Calculator!$G$24&gt;0,Calculator!$G$24,D8433),0))</f>
        <v>0</v>
      </c>
      <c r="F8433" s="29">
        <f ca="1">IF(E8433&gt;0,D8433*Calculator!$G$22/12,0)</f>
        <v>0</v>
      </c>
      <c r="G8433" s="29">
        <f ca="1">IF(E8433&gt;0,(IFERROR(-PMT(Calculator!$G$22/12,Calculator!$G$23*12,Calculator!$G$20),0))-F8433,0)</f>
        <v>0</v>
      </c>
      <c r="H8433" s="29">
        <f t="shared" ca="1" si="528"/>
        <v>0</v>
      </c>
      <c r="I8433" s="29">
        <f t="shared" ca="1" si="526"/>
        <v>0</v>
      </c>
      <c r="J8433" s="30">
        <f>Calculator!$G$40</f>
        <v>6.5000000000000002E-2</v>
      </c>
      <c r="K8433" s="29">
        <f ca="1">IF(C8433&gt;=Calculator!$G$27,IF(DAY($C8433)=1,Calculator!$G$34/2,IF(DAY($C8433)=15,Calculator!$G$34/2,0)),0)</f>
        <v>0</v>
      </c>
      <c r="L8433" s="29">
        <f ca="1">IF(DAY($C8433)=28,IF(H8433=0,0,Calculator!$G$35),0)</f>
        <v>0</v>
      </c>
      <c r="M8433" s="29">
        <f ca="1">IF(I8433&gt;0,IF(DAY($C8433)=1,SUM(INDIRECT("I"&amp;(ROW(C8432)-DAY(C8432))):I8432),0),0)</f>
        <v>0</v>
      </c>
      <c r="N8433" s="29">
        <f ca="1">IF(C8433&lt;Calculator!$G$27,0,IF(C8433=Calculator!$G$27,Calculator!$G$39,IF(H8433-K8433&lt;=0,IF(D8433&gt;Calculator!$G$39,IF(H8433-K8433+E8433+L8433+M8433+Calculator!$G$39&gt;Calculator!$G$39,Calculator!$G$39-(H8433+E8433+L8433+M8433-K8433),Calculator!$G$39),D8433),0)))</f>
        <v>0</v>
      </c>
    </row>
    <row r="8434" spans="1:14" ht="15.75" thickBot="1">
      <c r="A8434" s="33" t="str">
        <f ca="1">IF(C8434=Calculator!$H$27,"F",IF(Daily!D8434+Daily!H8434=0,IF(D8433+H8433&gt;0,"L",""),""))</f>
        <v/>
      </c>
      <c r="B8434" s="34">
        <v>8433</v>
      </c>
      <c r="C8434" s="19">
        <f t="shared" ca="1" si="525"/>
        <v>54363</v>
      </c>
      <c r="D8434" s="29">
        <f t="shared" ca="1" si="527"/>
        <v>0</v>
      </c>
      <c r="E8434" s="29">
        <f ca="1">IF(C8434&lt;Calculator!$D$26,0,IF(DAY($C8434)=1,IF(D8434-Calculator!$G$24&gt;0,Calculator!$G$24,D8434),0))</f>
        <v>0</v>
      </c>
      <c r="F8434" s="29">
        <f ca="1">IF(E8434&gt;0,D8434*Calculator!$G$22/12,0)</f>
        <v>0</v>
      </c>
      <c r="G8434" s="29">
        <f ca="1">IF(E8434&gt;0,(IFERROR(-PMT(Calculator!$G$22/12,Calculator!$G$23*12,Calculator!$G$20),0))-F8434,0)</f>
        <v>0</v>
      </c>
      <c r="H8434" s="29">
        <f t="shared" ca="1" si="528"/>
        <v>0</v>
      </c>
      <c r="I8434" s="29">
        <f t="shared" ca="1" si="526"/>
        <v>0</v>
      </c>
      <c r="J8434" s="30">
        <f>Calculator!$G$40</f>
        <v>6.5000000000000002E-2</v>
      </c>
      <c r="K8434" s="29">
        <f ca="1">IF(C8434&gt;=Calculator!$G$27,IF(DAY($C8434)=1,Calculator!$G$34/2,IF(DAY($C8434)=15,Calculator!$G$34/2,0)),0)</f>
        <v>4500</v>
      </c>
      <c r="L8434" s="29">
        <f ca="1">IF(DAY($C8434)=28,IF(H8434=0,0,Calculator!$G$35),0)</f>
        <v>0</v>
      </c>
      <c r="M8434" s="29">
        <f ca="1">IF(I8434&gt;0,IF(DAY($C8434)=1,SUM(INDIRECT("I"&amp;(ROW(C8433)-DAY(C8433))):I8433),0),0)</f>
        <v>0</v>
      </c>
      <c r="N8434" s="29">
        <f ca="1">IF(C8434&lt;Calculator!$G$27,0,IF(C8434=Calculator!$G$27,Calculator!$G$39,IF(H8434-K8434&lt;=0,IF(D8434&gt;Calculator!$G$39,IF(H8434-K8434+E8434+L8434+M8434+Calculator!$G$39&gt;Calculator!$G$39,Calculator!$G$39-(H8434+E8434+L8434+M8434-K8434),Calculator!$G$39),D8434),0)))</f>
        <v>0</v>
      </c>
    </row>
    <row r="8435" spans="1:14" ht="15.75" thickBot="1">
      <c r="A8435" s="33" t="str">
        <f ca="1">IF(C8435=Calculator!$H$27,"F",IF(Daily!D8435+Daily!H8435=0,IF(D8434+H8434&gt;0,"L",""),""))</f>
        <v/>
      </c>
      <c r="B8435" s="34">
        <v>8434</v>
      </c>
      <c r="C8435" s="19">
        <f t="shared" ca="1" si="525"/>
        <v>54364</v>
      </c>
      <c r="D8435" s="29">
        <f t="shared" ca="1" si="527"/>
        <v>0</v>
      </c>
      <c r="E8435" s="29">
        <f ca="1">IF(C8435&lt;Calculator!$D$26,0,IF(DAY($C8435)=1,IF(D8435-Calculator!$G$24&gt;0,Calculator!$G$24,D8435),0))</f>
        <v>0</v>
      </c>
      <c r="F8435" s="29">
        <f ca="1">IF(E8435&gt;0,D8435*Calculator!$G$22/12,0)</f>
        <v>0</v>
      </c>
      <c r="G8435" s="29">
        <f ca="1">IF(E8435&gt;0,(IFERROR(-PMT(Calculator!$G$22/12,Calculator!$G$23*12,Calculator!$G$20),0))-F8435,0)</f>
        <v>0</v>
      </c>
      <c r="H8435" s="29">
        <f t="shared" ca="1" si="528"/>
        <v>0</v>
      </c>
      <c r="I8435" s="29">
        <f t="shared" ca="1" si="526"/>
        <v>0</v>
      </c>
      <c r="J8435" s="30">
        <f>Calculator!$G$40</f>
        <v>6.5000000000000002E-2</v>
      </c>
      <c r="K8435" s="29">
        <f ca="1">IF(C8435&gt;=Calculator!$G$27,IF(DAY($C8435)=1,Calculator!$G$34/2,IF(DAY($C8435)=15,Calculator!$G$34/2,0)),0)</f>
        <v>0</v>
      </c>
      <c r="L8435" s="29">
        <f ca="1">IF(DAY($C8435)=28,IF(H8435=0,0,Calculator!$G$35),0)</f>
        <v>0</v>
      </c>
      <c r="M8435" s="29">
        <f ca="1">IF(I8435&gt;0,IF(DAY($C8435)=1,SUM(INDIRECT("I"&amp;(ROW(C8434)-DAY(C8434))):I8434),0),0)</f>
        <v>0</v>
      </c>
      <c r="N8435" s="29">
        <f ca="1">IF(C8435&lt;Calculator!$G$27,0,IF(C8435=Calculator!$G$27,Calculator!$G$39,IF(H8435-K8435&lt;=0,IF(D8435&gt;Calculator!$G$39,IF(H8435-K8435+E8435+L8435+M8435+Calculator!$G$39&gt;Calculator!$G$39,Calculator!$G$39-(H8435+E8435+L8435+M8435-K8435),Calculator!$G$39),D8435),0)))</f>
        <v>0</v>
      </c>
    </row>
    <row r="8436" spans="1:14" ht="15.75" thickBot="1">
      <c r="A8436" s="33" t="str">
        <f ca="1">IF(C8436=Calculator!$H$27,"F",IF(Daily!D8436+Daily!H8436=0,IF(D8435+H8435&gt;0,"L",""),""))</f>
        <v/>
      </c>
      <c r="B8436" s="34">
        <v>8435</v>
      </c>
      <c r="C8436" s="19">
        <f t="shared" ca="1" si="525"/>
        <v>54365</v>
      </c>
      <c r="D8436" s="29">
        <f t="shared" ca="1" si="527"/>
        <v>0</v>
      </c>
      <c r="E8436" s="29">
        <f ca="1">IF(C8436&lt;Calculator!$D$26,0,IF(DAY($C8436)=1,IF(D8436-Calculator!$G$24&gt;0,Calculator!$G$24,D8436),0))</f>
        <v>0</v>
      </c>
      <c r="F8436" s="29">
        <f ca="1">IF(E8436&gt;0,D8436*Calculator!$G$22/12,0)</f>
        <v>0</v>
      </c>
      <c r="G8436" s="29">
        <f ca="1">IF(E8436&gt;0,(IFERROR(-PMT(Calculator!$G$22/12,Calculator!$G$23*12,Calculator!$G$20),0))-F8436,0)</f>
        <v>0</v>
      </c>
      <c r="H8436" s="29">
        <f t="shared" ca="1" si="528"/>
        <v>0</v>
      </c>
      <c r="I8436" s="29">
        <f t="shared" ca="1" si="526"/>
        <v>0</v>
      </c>
      <c r="J8436" s="30">
        <f>Calculator!$G$40</f>
        <v>6.5000000000000002E-2</v>
      </c>
      <c r="K8436" s="29">
        <f ca="1">IF(C8436&gt;=Calculator!$G$27,IF(DAY($C8436)=1,Calculator!$G$34/2,IF(DAY($C8436)=15,Calculator!$G$34/2,0)),0)</f>
        <v>0</v>
      </c>
      <c r="L8436" s="29">
        <f ca="1">IF(DAY($C8436)=28,IF(H8436=0,0,Calculator!$G$35),0)</f>
        <v>0</v>
      </c>
      <c r="M8436" s="29">
        <f ca="1">IF(I8436&gt;0,IF(DAY($C8436)=1,SUM(INDIRECT("I"&amp;(ROW(C8435)-DAY(C8435))):I8435),0),0)</f>
        <v>0</v>
      </c>
      <c r="N8436" s="29">
        <f ca="1">IF(C8436&lt;Calculator!$G$27,0,IF(C8436=Calculator!$G$27,Calculator!$G$39,IF(H8436-K8436&lt;=0,IF(D8436&gt;Calculator!$G$39,IF(H8436-K8436+E8436+L8436+M8436+Calculator!$G$39&gt;Calculator!$G$39,Calculator!$G$39-(H8436+E8436+L8436+M8436-K8436),Calculator!$G$39),D8436),0)))</f>
        <v>0</v>
      </c>
    </row>
    <row r="8437" spans="1:14" ht="15.75" thickBot="1">
      <c r="A8437" s="33" t="str">
        <f ca="1">IF(C8437=Calculator!$H$27,"F",IF(Daily!D8437+Daily!H8437=0,IF(D8436+H8436&gt;0,"L",""),""))</f>
        <v/>
      </c>
      <c r="B8437" s="34">
        <v>8436</v>
      </c>
      <c r="C8437" s="19">
        <f t="shared" ca="1" si="525"/>
        <v>54366</v>
      </c>
      <c r="D8437" s="29">
        <f t="shared" ca="1" si="527"/>
        <v>0</v>
      </c>
      <c r="E8437" s="29">
        <f ca="1">IF(C8437&lt;Calculator!$D$26,0,IF(DAY($C8437)=1,IF(D8437-Calculator!$G$24&gt;0,Calculator!$G$24,D8437),0))</f>
        <v>0</v>
      </c>
      <c r="F8437" s="29">
        <f ca="1">IF(E8437&gt;0,D8437*Calculator!$G$22/12,0)</f>
        <v>0</v>
      </c>
      <c r="G8437" s="29">
        <f ca="1">IF(E8437&gt;0,(IFERROR(-PMT(Calculator!$G$22/12,Calculator!$G$23*12,Calculator!$G$20),0))-F8437,0)</f>
        <v>0</v>
      </c>
      <c r="H8437" s="29">
        <f t="shared" ca="1" si="528"/>
        <v>0</v>
      </c>
      <c r="I8437" s="29">
        <f t="shared" ca="1" si="526"/>
        <v>0</v>
      </c>
      <c r="J8437" s="30">
        <f>Calculator!$G$40</f>
        <v>6.5000000000000002E-2</v>
      </c>
      <c r="K8437" s="29">
        <f ca="1">IF(C8437&gt;=Calculator!$G$27,IF(DAY($C8437)=1,Calculator!$G$34/2,IF(DAY($C8437)=15,Calculator!$G$34/2,0)),0)</f>
        <v>0</v>
      </c>
      <c r="L8437" s="29">
        <f ca="1">IF(DAY($C8437)=28,IF(H8437=0,0,Calculator!$G$35),0)</f>
        <v>0</v>
      </c>
      <c r="M8437" s="29">
        <f ca="1">IF(I8437&gt;0,IF(DAY($C8437)=1,SUM(INDIRECT("I"&amp;(ROW(C8436)-DAY(C8436))):I8436),0),0)</f>
        <v>0</v>
      </c>
      <c r="N8437" s="29">
        <f ca="1">IF(C8437&lt;Calculator!$G$27,0,IF(C8437=Calculator!$G$27,Calculator!$G$39,IF(H8437-K8437&lt;=0,IF(D8437&gt;Calculator!$G$39,IF(H8437-K8437+E8437+L8437+M8437+Calculator!$G$39&gt;Calculator!$G$39,Calculator!$G$39-(H8437+E8437+L8437+M8437-K8437),Calculator!$G$39),D8437),0)))</f>
        <v>0</v>
      </c>
    </row>
    <row r="8438" spans="1:14" ht="15.75" thickBot="1">
      <c r="A8438" s="33" t="str">
        <f ca="1">IF(C8438=Calculator!$H$27,"F",IF(Daily!D8438+Daily!H8438=0,IF(D8437+H8437&gt;0,"L",""),""))</f>
        <v/>
      </c>
      <c r="B8438" s="34">
        <v>8437</v>
      </c>
      <c r="C8438" s="19">
        <f t="shared" ca="1" si="525"/>
        <v>54367</v>
      </c>
      <c r="D8438" s="29">
        <f t="shared" ca="1" si="527"/>
        <v>0</v>
      </c>
      <c r="E8438" s="29">
        <f ca="1">IF(C8438&lt;Calculator!$D$26,0,IF(DAY($C8438)=1,IF(D8438-Calculator!$G$24&gt;0,Calculator!$G$24,D8438),0))</f>
        <v>0</v>
      </c>
      <c r="F8438" s="29">
        <f ca="1">IF(E8438&gt;0,D8438*Calculator!$G$22/12,0)</f>
        <v>0</v>
      </c>
      <c r="G8438" s="29">
        <f ca="1">IF(E8438&gt;0,(IFERROR(-PMT(Calculator!$G$22/12,Calculator!$G$23*12,Calculator!$G$20),0))-F8438,0)</f>
        <v>0</v>
      </c>
      <c r="H8438" s="29">
        <f t="shared" ca="1" si="528"/>
        <v>0</v>
      </c>
      <c r="I8438" s="29">
        <f t="shared" ca="1" si="526"/>
        <v>0</v>
      </c>
      <c r="J8438" s="30">
        <f>Calculator!$G$40</f>
        <v>6.5000000000000002E-2</v>
      </c>
      <c r="K8438" s="29">
        <f ca="1">IF(C8438&gt;=Calculator!$G$27,IF(DAY($C8438)=1,Calculator!$G$34/2,IF(DAY($C8438)=15,Calculator!$G$34/2,0)),0)</f>
        <v>0</v>
      </c>
      <c r="L8438" s="29">
        <f ca="1">IF(DAY($C8438)=28,IF(H8438=0,0,Calculator!$G$35),0)</f>
        <v>0</v>
      </c>
      <c r="M8438" s="29">
        <f ca="1">IF(I8438&gt;0,IF(DAY($C8438)=1,SUM(INDIRECT("I"&amp;(ROW(C8437)-DAY(C8437))):I8437),0),0)</f>
        <v>0</v>
      </c>
      <c r="N8438" s="29">
        <f ca="1">IF(C8438&lt;Calculator!$G$27,0,IF(C8438=Calculator!$G$27,Calculator!$G$39,IF(H8438-K8438&lt;=0,IF(D8438&gt;Calculator!$G$39,IF(H8438-K8438+E8438+L8438+M8438+Calculator!$G$39&gt;Calculator!$G$39,Calculator!$G$39-(H8438+E8438+L8438+M8438-K8438),Calculator!$G$39),D8438),0)))</f>
        <v>0</v>
      </c>
    </row>
    <row r="8439" spans="1:14" ht="15.75" thickBot="1">
      <c r="A8439" s="33" t="str">
        <f ca="1">IF(C8439=Calculator!$H$27,"F",IF(Daily!D8439+Daily!H8439=0,IF(D8438+H8438&gt;0,"L",""),""))</f>
        <v/>
      </c>
      <c r="B8439" s="34">
        <v>8438</v>
      </c>
      <c r="C8439" s="19">
        <f t="shared" ca="1" si="525"/>
        <v>54368</v>
      </c>
      <c r="D8439" s="29">
        <f t="shared" ca="1" si="527"/>
        <v>0</v>
      </c>
      <c r="E8439" s="29">
        <f ca="1">IF(C8439&lt;Calculator!$D$26,0,IF(DAY($C8439)=1,IF(D8439-Calculator!$G$24&gt;0,Calculator!$G$24,D8439),0))</f>
        <v>0</v>
      </c>
      <c r="F8439" s="29">
        <f ca="1">IF(E8439&gt;0,D8439*Calculator!$G$22/12,0)</f>
        <v>0</v>
      </c>
      <c r="G8439" s="29">
        <f ca="1">IF(E8439&gt;0,(IFERROR(-PMT(Calculator!$G$22/12,Calculator!$G$23*12,Calculator!$G$20),0))-F8439,0)</f>
        <v>0</v>
      </c>
      <c r="H8439" s="29">
        <f t="shared" ca="1" si="528"/>
        <v>0</v>
      </c>
      <c r="I8439" s="29">
        <f t="shared" ca="1" si="526"/>
        <v>0</v>
      </c>
      <c r="J8439" s="30">
        <f>Calculator!$G$40</f>
        <v>6.5000000000000002E-2</v>
      </c>
      <c r="K8439" s="29">
        <f ca="1">IF(C8439&gt;=Calculator!$G$27,IF(DAY($C8439)=1,Calculator!$G$34/2,IF(DAY($C8439)=15,Calculator!$G$34/2,0)),0)</f>
        <v>0</v>
      </c>
      <c r="L8439" s="29">
        <f ca="1">IF(DAY($C8439)=28,IF(H8439=0,0,Calculator!$G$35),0)</f>
        <v>0</v>
      </c>
      <c r="M8439" s="29">
        <f ca="1">IF(I8439&gt;0,IF(DAY($C8439)=1,SUM(INDIRECT("I"&amp;(ROW(C8438)-DAY(C8438))):I8438),0),0)</f>
        <v>0</v>
      </c>
      <c r="N8439" s="29">
        <f ca="1">IF(C8439&lt;Calculator!$G$27,0,IF(C8439=Calculator!$G$27,Calculator!$G$39,IF(H8439-K8439&lt;=0,IF(D8439&gt;Calculator!$G$39,IF(H8439-K8439+E8439+L8439+M8439+Calculator!$G$39&gt;Calculator!$G$39,Calculator!$G$39-(H8439+E8439+L8439+M8439-K8439),Calculator!$G$39),D8439),0)))</f>
        <v>0</v>
      </c>
    </row>
    <row r="8440" spans="1:14" ht="15.75" thickBot="1">
      <c r="A8440" s="33" t="str">
        <f ca="1">IF(C8440=Calculator!$H$27,"F",IF(Daily!D8440+Daily!H8440=0,IF(D8439+H8439&gt;0,"L",""),""))</f>
        <v/>
      </c>
      <c r="B8440" s="34">
        <v>8439</v>
      </c>
      <c r="C8440" s="19">
        <f t="shared" ca="1" si="525"/>
        <v>54369</v>
      </c>
      <c r="D8440" s="29">
        <f t="shared" ca="1" si="527"/>
        <v>0</v>
      </c>
      <c r="E8440" s="29">
        <f ca="1">IF(C8440&lt;Calculator!$D$26,0,IF(DAY($C8440)=1,IF(D8440-Calculator!$G$24&gt;0,Calculator!$G$24,D8440),0))</f>
        <v>0</v>
      </c>
      <c r="F8440" s="29">
        <f ca="1">IF(E8440&gt;0,D8440*Calculator!$G$22/12,0)</f>
        <v>0</v>
      </c>
      <c r="G8440" s="29">
        <f ca="1">IF(E8440&gt;0,(IFERROR(-PMT(Calculator!$G$22/12,Calculator!$G$23*12,Calculator!$G$20),0))-F8440,0)</f>
        <v>0</v>
      </c>
      <c r="H8440" s="29">
        <f t="shared" ca="1" si="528"/>
        <v>0</v>
      </c>
      <c r="I8440" s="29">
        <f t="shared" ca="1" si="526"/>
        <v>0</v>
      </c>
      <c r="J8440" s="30">
        <f>Calculator!$G$40</f>
        <v>6.5000000000000002E-2</v>
      </c>
      <c r="K8440" s="29">
        <f ca="1">IF(C8440&gt;=Calculator!$G$27,IF(DAY($C8440)=1,Calculator!$G$34/2,IF(DAY($C8440)=15,Calculator!$G$34/2,0)),0)</f>
        <v>0</v>
      </c>
      <c r="L8440" s="29">
        <f ca="1">IF(DAY($C8440)=28,IF(H8440=0,0,Calculator!$G$35),0)</f>
        <v>0</v>
      </c>
      <c r="M8440" s="29">
        <f ca="1">IF(I8440&gt;0,IF(DAY($C8440)=1,SUM(INDIRECT("I"&amp;(ROW(C8439)-DAY(C8439))):I8439),0),0)</f>
        <v>0</v>
      </c>
      <c r="N8440" s="29">
        <f ca="1">IF(C8440&lt;Calculator!$G$27,0,IF(C8440=Calculator!$G$27,Calculator!$G$39,IF(H8440-K8440&lt;=0,IF(D8440&gt;Calculator!$G$39,IF(H8440-K8440+E8440+L8440+M8440+Calculator!$G$39&gt;Calculator!$G$39,Calculator!$G$39-(H8440+E8440+L8440+M8440-K8440),Calculator!$G$39),D8440),0)))</f>
        <v>0</v>
      </c>
    </row>
    <row r="8441" spans="1:14" ht="15.75" thickBot="1">
      <c r="A8441" s="33" t="str">
        <f ca="1">IF(C8441=Calculator!$H$27,"F",IF(Daily!D8441+Daily!H8441=0,IF(D8440+H8440&gt;0,"L",""),""))</f>
        <v/>
      </c>
      <c r="B8441" s="34">
        <v>8440</v>
      </c>
      <c r="C8441" s="19">
        <f t="shared" ca="1" si="525"/>
        <v>54370</v>
      </c>
      <c r="D8441" s="29">
        <f t="shared" ca="1" si="527"/>
        <v>0</v>
      </c>
      <c r="E8441" s="29">
        <f ca="1">IF(C8441&lt;Calculator!$D$26,0,IF(DAY($C8441)=1,IF(D8441-Calculator!$G$24&gt;0,Calculator!$G$24,D8441),0))</f>
        <v>0</v>
      </c>
      <c r="F8441" s="29">
        <f ca="1">IF(E8441&gt;0,D8441*Calculator!$G$22/12,0)</f>
        <v>0</v>
      </c>
      <c r="G8441" s="29">
        <f ca="1">IF(E8441&gt;0,(IFERROR(-PMT(Calculator!$G$22/12,Calculator!$G$23*12,Calculator!$G$20),0))-F8441,0)</f>
        <v>0</v>
      </c>
      <c r="H8441" s="29">
        <f t="shared" ca="1" si="528"/>
        <v>0</v>
      </c>
      <c r="I8441" s="29">
        <f t="shared" ca="1" si="526"/>
        <v>0</v>
      </c>
      <c r="J8441" s="30">
        <f>Calculator!$G$40</f>
        <v>6.5000000000000002E-2</v>
      </c>
      <c r="K8441" s="29">
        <f ca="1">IF(C8441&gt;=Calculator!$G$27,IF(DAY($C8441)=1,Calculator!$G$34/2,IF(DAY($C8441)=15,Calculator!$G$34/2,0)),0)</f>
        <v>0</v>
      </c>
      <c r="L8441" s="29">
        <f ca="1">IF(DAY($C8441)=28,IF(H8441=0,0,Calculator!$G$35),0)</f>
        <v>0</v>
      </c>
      <c r="M8441" s="29">
        <f ca="1">IF(I8441&gt;0,IF(DAY($C8441)=1,SUM(INDIRECT("I"&amp;(ROW(C8440)-DAY(C8440))):I8440),0),0)</f>
        <v>0</v>
      </c>
      <c r="N8441" s="29">
        <f ca="1">IF(C8441&lt;Calculator!$G$27,0,IF(C8441=Calculator!$G$27,Calculator!$G$39,IF(H8441-K8441&lt;=0,IF(D8441&gt;Calculator!$G$39,IF(H8441-K8441+E8441+L8441+M8441+Calculator!$G$39&gt;Calculator!$G$39,Calculator!$G$39-(H8441+E8441+L8441+M8441-K8441),Calculator!$G$39),D8441),0)))</f>
        <v>0</v>
      </c>
    </row>
    <row r="8442" spans="1:14" ht="15.75" thickBot="1">
      <c r="A8442" s="33" t="str">
        <f ca="1">IF(C8442=Calculator!$H$27,"F",IF(Daily!D8442+Daily!H8442=0,IF(D8441+H8441&gt;0,"L",""),""))</f>
        <v/>
      </c>
      <c r="B8442" s="34">
        <v>8441</v>
      </c>
      <c r="C8442" s="19">
        <f t="shared" ca="1" si="525"/>
        <v>54371</v>
      </c>
      <c r="D8442" s="29">
        <f t="shared" ca="1" si="527"/>
        <v>0</v>
      </c>
      <c r="E8442" s="29">
        <f ca="1">IF(C8442&lt;Calculator!$D$26,0,IF(DAY($C8442)=1,IF(D8442-Calculator!$G$24&gt;0,Calculator!$G$24,D8442),0))</f>
        <v>0</v>
      </c>
      <c r="F8442" s="29">
        <f ca="1">IF(E8442&gt;0,D8442*Calculator!$G$22/12,0)</f>
        <v>0</v>
      </c>
      <c r="G8442" s="29">
        <f ca="1">IF(E8442&gt;0,(IFERROR(-PMT(Calculator!$G$22/12,Calculator!$G$23*12,Calculator!$G$20),0))-F8442,0)</f>
        <v>0</v>
      </c>
      <c r="H8442" s="29">
        <f t="shared" ca="1" si="528"/>
        <v>0</v>
      </c>
      <c r="I8442" s="29">
        <f t="shared" ca="1" si="526"/>
        <v>0</v>
      </c>
      <c r="J8442" s="30">
        <f>Calculator!$G$40</f>
        <v>6.5000000000000002E-2</v>
      </c>
      <c r="K8442" s="29">
        <f ca="1">IF(C8442&gt;=Calculator!$G$27,IF(DAY($C8442)=1,Calculator!$G$34/2,IF(DAY($C8442)=15,Calculator!$G$34/2,0)),0)</f>
        <v>0</v>
      </c>
      <c r="L8442" s="29">
        <f ca="1">IF(DAY($C8442)=28,IF(H8442=0,0,Calculator!$G$35),0)</f>
        <v>0</v>
      </c>
      <c r="M8442" s="29">
        <f ca="1">IF(I8442&gt;0,IF(DAY($C8442)=1,SUM(INDIRECT("I"&amp;(ROW(C8441)-DAY(C8441))):I8441),0),0)</f>
        <v>0</v>
      </c>
      <c r="N8442" s="29">
        <f ca="1">IF(C8442&lt;Calculator!$G$27,0,IF(C8442=Calculator!$G$27,Calculator!$G$39,IF(H8442-K8442&lt;=0,IF(D8442&gt;Calculator!$G$39,IF(H8442-K8442+E8442+L8442+M8442+Calculator!$G$39&gt;Calculator!$G$39,Calculator!$G$39-(H8442+E8442+L8442+M8442-K8442),Calculator!$G$39),D8442),0)))</f>
        <v>0</v>
      </c>
    </row>
    <row r="8443" spans="1:14" ht="15.75" thickBot="1">
      <c r="A8443" s="33" t="str">
        <f ca="1">IF(C8443=Calculator!$H$27,"F",IF(Daily!D8443+Daily!H8443=0,IF(D8442+H8442&gt;0,"L",""),""))</f>
        <v/>
      </c>
      <c r="B8443" s="34">
        <v>8442</v>
      </c>
      <c r="C8443" s="19">
        <f t="shared" ca="1" si="525"/>
        <v>54372</v>
      </c>
      <c r="D8443" s="29">
        <f t="shared" ca="1" si="527"/>
        <v>0</v>
      </c>
      <c r="E8443" s="29">
        <f ca="1">IF(C8443&lt;Calculator!$D$26,0,IF(DAY($C8443)=1,IF(D8443-Calculator!$G$24&gt;0,Calculator!$G$24,D8443),0))</f>
        <v>0</v>
      </c>
      <c r="F8443" s="29">
        <f ca="1">IF(E8443&gt;0,D8443*Calculator!$G$22/12,0)</f>
        <v>0</v>
      </c>
      <c r="G8443" s="29">
        <f ca="1">IF(E8443&gt;0,(IFERROR(-PMT(Calculator!$G$22/12,Calculator!$G$23*12,Calculator!$G$20),0))-F8443,0)</f>
        <v>0</v>
      </c>
      <c r="H8443" s="29">
        <f t="shared" ca="1" si="528"/>
        <v>0</v>
      </c>
      <c r="I8443" s="29">
        <f t="shared" ca="1" si="526"/>
        <v>0</v>
      </c>
      <c r="J8443" s="30">
        <f>Calculator!$G$40</f>
        <v>6.5000000000000002E-2</v>
      </c>
      <c r="K8443" s="29">
        <f ca="1">IF(C8443&gt;=Calculator!$G$27,IF(DAY($C8443)=1,Calculator!$G$34/2,IF(DAY($C8443)=15,Calculator!$G$34/2,0)),0)</f>
        <v>0</v>
      </c>
      <c r="L8443" s="29">
        <f ca="1">IF(DAY($C8443)=28,IF(H8443=0,0,Calculator!$G$35),0)</f>
        <v>0</v>
      </c>
      <c r="M8443" s="29">
        <f ca="1">IF(I8443&gt;0,IF(DAY($C8443)=1,SUM(INDIRECT("I"&amp;(ROW(C8442)-DAY(C8442))):I8442),0),0)</f>
        <v>0</v>
      </c>
      <c r="N8443" s="29">
        <f ca="1">IF(C8443&lt;Calculator!$G$27,0,IF(C8443=Calculator!$G$27,Calculator!$G$39,IF(H8443-K8443&lt;=0,IF(D8443&gt;Calculator!$G$39,IF(H8443-K8443+E8443+L8443+M8443+Calculator!$G$39&gt;Calculator!$G$39,Calculator!$G$39-(H8443+E8443+L8443+M8443-K8443),Calculator!$G$39),D8443),0)))</f>
        <v>0</v>
      </c>
    </row>
    <row r="8444" spans="1:14" ht="15.75" thickBot="1">
      <c r="A8444" s="33" t="str">
        <f ca="1">IF(C8444=Calculator!$H$27,"F",IF(Daily!D8444+Daily!H8444=0,IF(D8443+H8443&gt;0,"L",""),""))</f>
        <v/>
      </c>
      <c r="B8444" s="34">
        <v>8443</v>
      </c>
      <c r="C8444" s="19">
        <f t="shared" ca="1" si="525"/>
        <v>54373</v>
      </c>
      <c r="D8444" s="29">
        <f t="shared" ca="1" si="527"/>
        <v>0</v>
      </c>
      <c r="E8444" s="29">
        <f ca="1">IF(C8444&lt;Calculator!$D$26,0,IF(DAY($C8444)=1,IF(D8444-Calculator!$G$24&gt;0,Calculator!$G$24,D8444),0))</f>
        <v>0</v>
      </c>
      <c r="F8444" s="29">
        <f ca="1">IF(E8444&gt;0,D8444*Calculator!$G$22/12,0)</f>
        <v>0</v>
      </c>
      <c r="G8444" s="29">
        <f ca="1">IF(E8444&gt;0,(IFERROR(-PMT(Calculator!$G$22/12,Calculator!$G$23*12,Calculator!$G$20),0))-F8444,0)</f>
        <v>0</v>
      </c>
      <c r="H8444" s="29">
        <f t="shared" ca="1" si="528"/>
        <v>0</v>
      </c>
      <c r="I8444" s="29">
        <f t="shared" ca="1" si="526"/>
        <v>0</v>
      </c>
      <c r="J8444" s="30">
        <f>Calculator!$G$40</f>
        <v>6.5000000000000002E-2</v>
      </c>
      <c r="K8444" s="29">
        <f ca="1">IF(C8444&gt;=Calculator!$G$27,IF(DAY($C8444)=1,Calculator!$G$34/2,IF(DAY($C8444)=15,Calculator!$G$34/2,0)),0)</f>
        <v>0</v>
      </c>
      <c r="L8444" s="29">
        <f ca="1">IF(DAY($C8444)=28,IF(H8444=0,0,Calculator!$G$35),0)</f>
        <v>0</v>
      </c>
      <c r="M8444" s="29">
        <f ca="1">IF(I8444&gt;0,IF(DAY($C8444)=1,SUM(INDIRECT("I"&amp;(ROW(C8443)-DAY(C8443))):I8443),0),0)</f>
        <v>0</v>
      </c>
      <c r="N8444" s="29">
        <f ca="1">IF(C8444&lt;Calculator!$G$27,0,IF(C8444=Calculator!$G$27,Calculator!$G$39,IF(H8444-K8444&lt;=0,IF(D8444&gt;Calculator!$G$39,IF(H8444-K8444+E8444+L8444+M8444+Calculator!$G$39&gt;Calculator!$G$39,Calculator!$G$39-(H8444+E8444+L8444+M8444-K8444),Calculator!$G$39),D8444),0)))</f>
        <v>0</v>
      </c>
    </row>
    <row r="8445" spans="1:14" ht="15.75" thickBot="1">
      <c r="A8445" s="33" t="str">
        <f ca="1">IF(C8445=Calculator!$H$27,"F",IF(Daily!D8445+Daily!H8445=0,IF(D8444+H8444&gt;0,"L",""),""))</f>
        <v/>
      </c>
      <c r="B8445" s="34">
        <v>8444</v>
      </c>
      <c r="C8445" s="19">
        <f t="shared" ca="1" si="525"/>
        <v>54374</v>
      </c>
      <c r="D8445" s="29">
        <f t="shared" ca="1" si="527"/>
        <v>0</v>
      </c>
      <c r="E8445" s="29">
        <f ca="1">IF(C8445&lt;Calculator!$D$26,0,IF(DAY($C8445)=1,IF(D8445-Calculator!$G$24&gt;0,Calculator!$G$24,D8445),0))</f>
        <v>0</v>
      </c>
      <c r="F8445" s="29">
        <f ca="1">IF(E8445&gt;0,D8445*Calculator!$G$22/12,0)</f>
        <v>0</v>
      </c>
      <c r="G8445" s="29">
        <f ca="1">IF(E8445&gt;0,(IFERROR(-PMT(Calculator!$G$22/12,Calculator!$G$23*12,Calculator!$G$20),0))-F8445,0)</f>
        <v>0</v>
      </c>
      <c r="H8445" s="29">
        <f t="shared" ca="1" si="528"/>
        <v>0</v>
      </c>
      <c r="I8445" s="29">
        <f t="shared" ca="1" si="526"/>
        <v>0</v>
      </c>
      <c r="J8445" s="30">
        <f>Calculator!$G$40</f>
        <v>6.5000000000000002E-2</v>
      </c>
      <c r="K8445" s="29">
        <f ca="1">IF(C8445&gt;=Calculator!$G$27,IF(DAY($C8445)=1,Calculator!$G$34/2,IF(DAY($C8445)=15,Calculator!$G$34/2,0)),0)</f>
        <v>0</v>
      </c>
      <c r="L8445" s="29">
        <f ca="1">IF(DAY($C8445)=28,IF(H8445=0,0,Calculator!$G$35),0)</f>
        <v>0</v>
      </c>
      <c r="M8445" s="29">
        <f ca="1">IF(I8445&gt;0,IF(DAY($C8445)=1,SUM(INDIRECT("I"&amp;(ROW(C8444)-DAY(C8444))):I8444),0),0)</f>
        <v>0</v>
      </c>
      <c r="N8445" s="29">
        <f ca="1">IF(C8445&lt;Calculator!$G$27,0,IF(C8445=Calculator!$G$27,Calculator!$G$39,IF(H8445-K8445&lt;=0,IF(D8445&gt;Calculator!$G$39,IF(H8445-K8445+E8445+L8445+M8445+Calculator!$G$39&gt;Calculator!$G$39,Calculator!$G$39-(H8445+E8445+L8445+M8445-K8445),Calculator!$G$39),D8445),0)))</f>
        <v>0</v>
      </c>
    </row>
    <row r="8446" spans="1:14" ht="15.75" thickBot="1">
      <c r="A8446" s="33" t="str">
        <f ca="1">IF(C8446=Calculator!$H$27,"F",IF(Daily!D8446+Daily!H8446=0,IF(D8445+H8445&gt;0,"L",""),""))</f>
        <v/>
      </c>
      <c r="B8446" s="34">
        <v>8445</v>
      </c>
      <c r="C8446" s="19">
        <f t="shared" ca="1" si="525"/>
        <v>54375</v>
      </c>
      <c r="D8446" s="29">
        <f t="shared" ca="1" si="527"/>
        <v>0</v>
      </c>
      <c r="E8446" s="29">
        <f ca="1">IF(C8446&lt;Calculator!$D$26,0,IF(DAY($C8446)=1,IF(D8446-Calculator!$G$24&gt;0,Calculator!$G$24,D8446),0))</f>
        <v>0</v>
      </c>
      <c r="F8446" s="29">
        <f ca="1">IF(E8446&gt;0,D8446*Calculator!$G$22/12,0)</f>
        <v>0</v>
      </c>
      <c r="G8446" s="29">
        <f ca="1">IF(E8446&gt;0,(IFERROR(-PMT(Calculator!$G$22/12,Calculator!$G$23*12,Calculator!$G$20),0))-F8446,0)</f>
        <v>0</v>
      </c>
      <c r="H8446" s="29">
        <f t="shared" ca="1" si="528"/>
        <v>0</v>
      </c>
      <c r="I8446" s="29">
        <f t="shared" ca="1" si="526"/>
        <v>0</v>
      </c>
      <c r="J8446" s="30">
        <f>Calculator!$G$40</f>
        <v>6.5000000000000002E-2</v>
      </c>
      <c r="K8446" s="29">
        <f ca="1">IF(C8446&gt;=Calculator!$G$27,IF(DAY($C8446)=1,Calculator!$G$34/2,IF(DAY($C8446)=15,Calculator!$G$34/2,0)),0)</f>
        <v>0</v>
      </c>
      <c r="L8446" s="29">
        <f ca="1">IF(DAY($C8446)=28,IF(H8446=0,0,Calculator!$G$35),0)</f>
        <v>0</v>
      </c>
      <c r="M8446" s="29">
        <f ca="1">IF(I8446&gt;0,IF(DAY($C8446)=1,SUM(INDIRECT("I"&amp;(ROW(C8445)-DAY(C8445))):I8445),0),0)</f>
        <v>0</v>
      </c>
      <c r="N8446" s="29">
        <f ca="1">IF(C8446&lt;Calculator!$G$27,0,IF(C8446=Calculator!$G$27,Calculator!$G$39,IF(H8446-K8446&lt;=0,IF(D8446&gt;Calculator!$G$39,IF(H8446-K8446+E8446+L8446+M8446+Calculator!$G$39&gt;Calculator!$G$39,Calculator!$G$39-(H8446+E8446+L8446+M8446-K8446),Calculator!$G$39),D8446),0)))</f>
        <v>0</v>
      </c>
    </row>
    <row r="8447" spans="1:14" ht="15.75" thickBot="1">
      <c r="A8447" s="33" t="str">
        <f ca="1">IF(C8447=Calculator!$H$27,"F",IF(Daily!D8447+Daily!H8447=0,IF(D8446+H8446&gt;0,"L",""),""))</f>
        <v/>
      </c>
      <c r="B8447" s="34">
        <v>8446</v>
      </c>
      <c r="C8447" s="19">
        <f t="shared" ca="1" si="525"/>
        <v>54376</v>
      </c>
      <c r="D8447" s="29">
        <f t="shared" ca="1" si="527"/>
        <v>0</v>
      </c>
      <c r="E8447" s="29">
        <f ca="1">IF(C8447&lt;Calculator!$D$26,0,IF(DAY($C8447)=1,IF(D8447-Calculator!$G$24&gt;0,Calculator!$G$24,D8447),0))</f>
        <v>0</v>
      </c>
      <c r="F8447" s="29">
        <f ca="1">IF(E8447&gt;0,D8447*Calculator!$G$22/12,0)</f>
        <v>0</v>
      </c>
      <c r="G8447" s="29">
        <f ca="1">IF(E8447&gt;0,(IFERROR(-PMT(Calculator!$G$22/12,Calculator!$G$23*12,Calculator!$G$20),0))-F8447,0)</f>
        <v>0</v>
      </c>
      <c r="H8447" s="29">
        <f t="shared" ca="1" si="528"/>
        <v>0</v>
      </c>
      <c r="I8447" s="29">
        <f t="shared" ca="1" si="526"/>
        <v>0</v>
      </c>
      <c r="J8447" s="30">
        <f>Calculator!$G$40</f>
        <v>6.5000000000000002E-2</v>
      </c>
      <c r="K8447" s="29">
        <f ca="1">IF(C8447&gt;=Calculator!$G$27,IF(DAY($C8447)=1,Calculator!$G$34/2,IF(DAY($C8447)=15,Calculator!$G$34/2,0)),0)</f>
        <v>0</v>
      </c>
      <c r="L8447" s="29">
        <f ca="1">IF(DAY($C8447)=28,IF(H8447=0,0,Calculator!$G$35),0)</f>
        <v>0</v>
      </c>
      <c r="M8447" s="29">
        <f ca="1">IF(I8447&gt;0,IF(DAY($C8447)=1,SUM(INDIRECT("I"&amp;(ROW(C8446)-DAY(C8446))):I8446),0),0)</f>
        <v>0</v>
      </c>
      <c r="N8447" s="29">
        <f ca="1">IF(C8447&lt;Calculator!$G$27,0,IF(C8447=Calculator!$G$27,Calculator!$G$39,IF(H8447-K8447&lt;=0,IF(D8447&gt;Calculator!$G$39,IF(H8447-K8447+E8447+L8447+M8447+Calculator!$G$39&gt;Calculator!$G$39,Calculator!$G$39-(H8447+E8447+L8447+M8447-K8447),Calculator!$G$39),D8447),0)))</f>
        <v>0</v>
      </c>
    </row>
    <row r="8448" spans="1:14" ht="15.75" thickBot="1">
      <c r="A8448" s="33" t="str">
        <f ca="1">IF(C8448=Calculator!$H$27,"F",IF(Daily!D8448+Daily!H8448=0,IF(D8447+H8447&gt;0,"L",""),""))</f>
        <v/>
      </c>
      <c r="B8448" s="34">
        <v>8447</v>
      </c>
      <c r="C8448" s="19">
        <f t="shared" ca="1" si="525"/>
        <v>54377</v>
      </c>
      <c r="D8448" s="29">
        <f t="shared" ca="1" si="527"/>
        <v>0</v>
      </c>
      <c r="E8448" s="29">
        <f ca="1">IF(C8448&lt;Calculator!$D$26,0,IF(DAY($C8448)=1,IF(D8448-Calculator!$G$24&gt;0,Calculator!$G$24,D8448),0))</f>
        <v>0</v>
      </c>
      <c r="F8448" s="29">
        <f ca="1">IF(E8448&gt;0,D8448*Calculator!$G$22/12,0)</f>
        <v>0</v>
      </c>
      <c r="G8448" s="29">
        <f ca="1">IF(E8448&gt;0,(IFERROR(-PMT(Calculator!$G$22/12,Calculator!$G$23*12,Calculator!$G$20),0))-F8448,0)</f>
        <v>0</v>
      </c>
      <c r="H8448" s="29">
        <f t="shared" ca="1" si="528"/>
        <v>0</v>
      </c>
      <c r="I8448" s="29">
        <f t="shared" ca="1" si="526"/>
        <v>0</v>
      </c>
      <c r="J8448" s="30">
        <f>Calculator!$G$40</f>
        <v>6.5000000000000002E-2</v>
      </c>
      <c r="K8448" s="29">
        <f ca="1">IF(C8448&gt;=Calculator!$G$27,IF(DAY($C8448)=1,Calculator!$G$34/2,IF(DAY($C8448)=15,Calculator!$G$34/2,0)),0)</f>
        <v>4500</v>
      </c>
      <c r="L8448" s="29">
        <f ca="1">IF(DAY($C8448)=28,IF(H8448=0,0,Calculator!$G$35),0)</f>
        <v>0</v>
      </c>
      <c r="M8448" s="29">
        <f ca="1">IF(I8448&gt;0,IF(DAY($C8448)=1,SUM(INDIRECT("I"&amp;(ROW(C8447)-DAY(C8447))):I8447),0),0)</f>
        <v>0</v>
      </c>
      <c r="N8448" s="29">
        <f ca="1">IF(C8448&lt;Calculator!$G$27,0,IF(C8448=Calculator!$G$27,Calculator!$G$39,IF(H8448-K8448&lt;=0,IF(D8448&gt;Calculator!$G$39,IF(H8448-K8448+E8448+L8448+M8448+Calculator!$G$39&gt;Calculator!$G$39,Calculator!$G$39-(H8448+E8448+L8448+M8448-K8448),Calculator!$G$39),D8448),0)))</f>
        <v>0</v>
      </c>
    </row>
    <row r="8449" spans="1:14" ht="15.75" thickBot="1">
      <c r="A8449" s="33" t="str">
        <f ca="1">IF(C8449=Calculator!$H$27,"F",IF(Daily!D8449+Daily!H8449=0,IF(D8448+H8448&gt;0,"L",""),""))</f>
        <v/>
      </c>
      <c r="B8449" s="34">
        <v>8448</v>
      </c>
      <c r="C8449" s="19">
        <f t="shared" ca="1" si="525"/>
        <v>54378</v>
      </c>
      <c r="D8449" s="29">
        <f t="shared" ca="1" si="527"/>
        <v>0</v>
      </c>
      <c r="E8449" s="29">
        <f ca="1">IF(C8449&lt;Calculator!$D$26,0,IF(DAY($C8449)=1,IF(D8449-Calculator!$G$24&gt;0,Calculator!$G$24,D8449),0))</f>
        <v>0</v>
      </c>
      <c r="F8449" s="29">
        <f ca="1">IF(E8449&gt;0,D8449*Calculator!$G$22/12,0)</f>
        <v>0</v>
      </c>
      <c r="G8449" s="29">
        <f ca="1">IF(E8449&gt;0,(IFERROR(-PMT(Calculator!$G$22/12,Calculator!$G$23*12,Calculator!$G$20),0))-F8449,0)</f>
        <v>0</v>
      </c>
      <c r="H8449" s="29">
        <f t="shared" ca="1" si="528"/>
        <v>0</v>
      </c>
      <c r="I8449" s="29">
        <f t="shared" ca="1" si="526"/>
        <v>0</v>
      </c>
      <c r="J8449" s="30">
        <f>Calculator!$G$40</f>
        <v>6.5000000000000002E-2</v>
      </c>
      <c r="K8449" s="29">
        <f ca="1">IF(C8449&gt;=Calculator!$G$27,IF(DAY($C8449)=1,Calculator!$G$34/2,IF(DAY($C8449)=15,Calculator!$G$34/2,0)),0)</f>
        <v>0</v>
      </c>
      <c r="L8449" s="29">
        <f ca="1">IF(DAY($C8449)=28,IF(H8449=0,0,Calculator!$G$35),0)</f>
        <v>0</v>
      </c>
      <c r="M8449" s="29">
        <f ca="1">IF(I8449&gt;0,IF(DAY($C8449)=1,SUM(INDIRECT("I"&amp;(ROW(C8448)-DAY(C8448))):I8448),0),0)</f>
        <v>0</v>
      </c>
      <c r="N8449" s="29">
        <f ca="1">IF(C8449&lt;Calculator!$G$27,0,IF(C8449=Calculator!$G$27,Calculator!$G$39,IF(H8449-K8449&lt;=0,IF(D8449&gt;Calculator!$G$39,IF(H8449-K8449+E8449+L8449+M8449+Calculator!$G$39&gt;Calculator!$G$39,Calculator!$G$39-(H8449+E8449+L8449+M8449-K8449),Calculator!$G$39),D8449),0)))</f>
        <v>0</v>
      </c>
    </row>
    <row r="8450" spans="1:14" ht="15.75" thickBot="1">
      <c r="A8450" s="33" t="str">
        <f ca="1">IF(C8450=Calculator!$H$27,"F",IF(Daily!D8450+Daily!H8450=0,IF(D8449+H8449&gt;0,"L",""),""))</f>
        <v/>
      </c>
      <c r="B8450" s="34">
        <v>8449</v>
      </c>
      <c r="C8450" s="19">
        <f t="shared" ca="1" si="525"/>
        <v>54379</v>
      </c>
      <c r="D8450" s="29">
        <f t="shared" ca="1" si="527"/>
        <v>0</v>
      </c>
      <c r="E8450" s="29">
        <f ca="1">IF(C8450&lt;Calculator!$D$26,0,IF(DAY($C8450)=1,IF(D8450-Calculator!$G$24&gt;0,Calculator!$G$24,D8450),0))</f>
        <v>0</v>
      </c>
      <c r="F8450" s="29">
        <f ca="1">IF(E8450&gt;0,D8450*Calculator!$G$22/12,0)</f>
        <v>0</v>
      </c>
      <c r="G8450" s="29">
        <f ca="1">IF(E8450&gt;0,(IFERROR(-PMT(Calculator!$G$22/12,Calculator!$G$23*12,Calculator!$G$20),0))-F8450,0)</f>
        <v>0</v>
      </c>
      <c r="H8450" s="29">
        <f t="shared" ca="1" si="528"/>
        <v>0</v>
      </c>
      <c r="I8450" s="29">
        <f t="shared" ca="1" si="526"/>
        <v>0</v>
      </c>
      <c r="J8450" s="30">
        <f>Calculator!$G$40</f>
        <v>6.5000000000000002E-2</v>
      </c>
      <c r="K8450" s="29">
        <f ca="1">IF(C8450&gt;=Calculator!$G$27,IF(DAY($C8450)=1,Calculator!$G$34/2,IF(DAY($C8450)=15,Calculator!$G$34/2,0)),0)</f>
        <v>0</v>
      </c>
      <c r="L8450" s="29">
        <f ca="1">IF(DAY($C8450)=28,IF(H8450=0,0,Calculator!$G$35),0)</f>
        <v>0</v>
      </c>
      <c r="M8450" s="29">
        <f ca="1">IF(I8450&gt;0,IF(DAY($C8450)=1,SUM(INDIRECT("I"&amp;(ROW(C8449)-DAY(C8449))):I8449),0),0)</f>
        <v>0</v>
      </c>
      <c r="N8450" s="29">
        <f ca="1">IF(C8450&lt;Calculator!$G$27,0,IF(C8450=Calculator!$G$27,Calculator!$G$39,IF(H8450-K8450&lt;=0,IF(D8450&gt;Calculator!$G$39,IF(H8450-K8450+E8450+L8450+M8450+Calculator!$G$39&gt;Calculator!$G$39,Calculator!$G$39-(H8450+E8450+L8450+M8450-K8450),Calculator!$G$39),D8450),0)))</f>
        <v>0</v>
      </c>
    </row>
    <row r="8451" spans="1:14" ht="15.75" thickBot="1">
      <c r="A8451" s="33" t="str">
        <f ca="1">IF(C8451=Calculator!$H$27,"F",IF(Daily!D8451+Daily!H8451=0,IF(D8450+H8450&gt;0,"L",""),""))</f>
        <v/>
      </c>
      <c r="B8451" s="34">
        <v>8450</v>
      </c>
      <c r="C8451" s="19">
        <f t="shared" ref="C8451:C8514" ca="1" si="529">C8450+1</f>
        <v>54380</v>
      </c>
      <c r="D8451" s="29">
        <f t="shared" ca="1" si="527"/>
        <v>0</v>
      </c>
      <c r="E8451" s="29">
        <f ca="1">IF(C8451&lt;Calculator!$D$26,0,IF(DAY($C8451)=1,IF(D8451-Calculator!$G$24&gt;0,Calculator!$G$24,D8451),0))</f>
        <v>0</v>
      </c>
      <c r="F8451" s="29">
        <f ca="1">IF(E8451&gt;0,D8451*Calculator!$G$22/12,0)</f>
        <v>0</v>
      </c>
      <c r="G8451" s="29">
        <f ca="1">IF(E8451&gt;0,(IFERROR(-PMT(Calculator!$G$22/12,Calculator!$G$23*12,Calculator!$G$20),0))-F8451,0)</f>
        <v>0</v>
      </c>
      <c r="H8451" s="29">
        <f t="shared" ca="1" si="528"/>
        <v>0</v>
      </c>
      <c r="I8451" s="29">
        <f t="shared" ref="I8451:I8514" ca="1" si="530">H8451*J8451/365</f>
        <v>0</v>
      </c>
      <c r="J8451" s="30">
        <f>Calculator!$G$40</f>
        <v>6.5000000000000002E-2</v>
      </c>
      <c r="K8451" s="29">
        <f ca="1">IF(C8451&gt;=Calculator!$G$27,IF(DAY($C8451)=1,Calculator!$G$34/2,IF(DAY($C8451)=15,Calculator!$G$34/2,0)),0)</f>
        <v>0</v>
      </c>
      <c r="L8451" s="29">
        <f ca="1">IF(DAY($C8451)=28,IF(H8451=0,0,Calculator!$G$35),0)</f>
        <v>0</v>
      </c>
      <c r="M8451" s="29">
        <f ca="1">IF(I8451&gt;0,IF(DAY($C8451)=1,SUM(INDIRECT("I"&amp;(ROW(C8450)-DAY(C8450))):I8450),0),0)</f>
        <v>0</v>
      </c>
      <c r="N8451" s="29">
        <f ca="1">IF(C8451&lt;Calculator!$G$27,0,IF(C8451=Calculator!$G$27,Calculator!$G$39,IF(H8451-K8451&lt;=0,IF(D8451&gt;Calculator!$G$39,IF(H8451-K8451+E8451+L8451+M8451+Calculator!$G$39&gt;Calculator!$G$39,Calculator!$G$39-(H8451+E8451+L8451+M8451-K8451),Calculator!$G$39),D8451),0)))</f>
        <v>0</v>
      </c>
    </row>
    <row r="8452" spans="1:14" ht="15.75" thickBot="1">
      <c r="A8452" s="33" t="str">
        <f ca="1">IF(C8452=Calculator!$H$27,"F",IF(Daily!D8452+Daily!H8452=0,IF(D8451+H8451&gt;0,"L",""),""))</f>
        <v/>
      </c>
      <c r="B8452" s="34">
        <v>8451</v>
      </c>
      <c r="C8452" s="19">
        <f t="shared" ca="1" si="529"/>
        <v>54381</v>
      </c>
      <c r="D8452" s="29">
        <f t="shared" ref="D8452:D8515" ca="1" si="531">IF(((D8451-G8451)-N8451)&lt;0,0,((D8451-G8451)-N8451))</f>
        <v>0</v>
      </c>
      <c r="E8452" s="29">
        <f ca="1">IF(C8452&lt;Calculator!$D$26,0,IF(DAY($C8452)=1,IF(D8452-Calculator!$G$24&gt;0,Calculator!$G$24,D8452),0))</f>
        <v>0</v>
      </c>
      <c r="F8452" s="29">
        <f ca="1">IF(E8452&gt;0,D8452*Calculator!$G$22/12,0)</f>
        <v>0</v>
      </c>
      <c r="G8452" s="29">
        <f ca="1">IF(E8452&gt;0,(IFERROR(-PMT(Calculator!$G$22/12,Calculator!$G$23*12,Calculator!$G$20),0))-F8452,0)</f>
        <v>0</v>
      </c>
      <c r="H8452" s="29">
        <f t="shared" ref="H8452:H8515" ca="1" si="532">IF((H8451-K8451+SUM(L8451:N8451)+E8451)&lt;0,0,(H8451-K8451+SUM(L8451:N8451)+E8451))</f>
        <v>0</v>
      </c>
      <c r="I8452" s="29">
        <f t="shared" ca="1" si="530"/>
        <v>0</v>
      </c>
      <c r="J8452" s="30">
        <f>Calculator!$G$40</f>
        <v>6.5000000000000002E-2</v>
      </c>
      <c r="K8452" s="29">
        <f ca="1">IF(C8452&gt;=Calculator!$G$27,IF(DAY($C8452)=1,Calculator!$G$34/2,IF(DAY($C8452)=15,Calculator!$G$34/2,0)),0)</f>
        <v>0</v>
      </c>
      <c r="L8452" s="29">
        <f ca="1">IF(DAY($C8452)=28,IF(H8452=0,0,Calculator!$G$35),0)</f>
        <v>0</v>
      </c>
      <c r="M8452" s="29">
        <f ca="1">IF(I8452&gt;0,IF(DAY($C8452)=1,SUM(INDIRECT("I"&amp;(ROW(C8451)-DAY(C8451))):I8451),0),0)</f>
        <v>0</v>
      </c>
      <c r="N8452" s="29">
        <f ca="1">IF(C8452&lt;Calculator!$G$27,0,IF(C8452=Calculator!$G$27,Calculator!$G$39,IF(H8452-K8452&lt;=0,IF(D8452&gt;Calculator!$G$39,IF(H8452-K8452+E8452+L8452+M8452+Calculator!$G$39&gt;Calculator!$G$39,Calculator!$G$39-(H8452+E8452+L8452+M8452-K8452),Calculator!$G$39),D8452),0)))</f>
        <v>0</v>
      </c>
    </row>
    <row r="8453" spans="1:14" ht="15.75" thickBot="1">
      <c r="A8453" s="33" t="str">
        <f ca="1">IF(C8453=Calculator!$H$27,"F",IF(Daily!D8453+Daily!H8453=0,IF(D8452+H8452&gt;0,"L",""),""))</f>
        <v/>
      </c>
      <c r="B8453" s="34">
        <v>8452</v>
      </c>
      <c r="C8453" s="19">
        <f t="shared" ca="1" si="529"/>
        <v>54382</v>
      </c>
      <c r="D8453" s="29">
        <f t="shared" ca="1" si="531"/>
        <v>0</v>
      </c>
      <c r="E8453" s="29">
        <f ca="1">IF(C8453&lt;Calculator!$D$26,0,IF(DAY($C8453)=1,IF(D8453-Calculator!$G$24&gt;0,Calculator!$G$24,D8453),0))</f>
        <v>0</v>
      </c>
      <c r="F8453" s="29">
        <f ca="1">IF(E8453&gt;0,D8453*Calculator!$G$22/12,0)</f>
        <v>0</v>
      </c>
      <c r="G8453" s="29">
        <f ca="1">IF(E8453&gt;0,(IFERROR(-PMT(Calculator!$G$22/12,Calculator!$G$23*12,Calculator!$G$20),0))-F8453,0)</f>
        <v>0</v>
      </c>
      <c r="H8453" s="29">
        <f t="shared" ca="1" si="532"/>
        <v>0</v>
      </c>
      <c r="I8453" s="29">
        <f t="shared" ca="1" si="530"/>
        <v>0</v>
      </c>
      <c r="J8453" s="30">
        <f>Calculator!$G$40</f>
        <v>6.5000000000000002E-2</v>
      </c>
      <c r="K8453" s="29">
        <f ca="1">IF(C8453&gt;=Calculator!$G$27,IF(DAY($C8453)=1,Calculator!$G$34/2,IF(DAY($C8453)=15,Calculator!$G$34/2,0)),0)</f>
        <v>0</v>
      </c>
      <c r="L8453" s="29">
        <f ca="1">IF(DAY($C8453)=28,IF(H8453=0,0,Calculator!$G$35),0)</f>
        <v>0</v>
      </c>
      <c r="M8453" s="29">
        <f ca="1">IF(I8453&gt;0,IF(DAY($C8453)=1,SUM(INDIRECT("I"&amp;(ROW(C8452)-DAY(C8452))):I8452),0),0)</f>
        <v>0</v>
      </c>
      <c r="N8453" s="29">
        <f ca="1">IF(C8453&lt;Calculator!$G$27,0,IF(C8453=Calculator!$G$27,Calculator!$G$39,IF(H8453-K8453&lt;=0,IF(D8453&gt;Calculator!$G$39,IF(H8453-K8453+E8453+L8453+M8453+Calculator!$G$39&gt;Calculator!$G$39,Calculator!$G$39-(H8453+E8453+L8453+M8453-K8453),Calculator!$G$39),D8453),0)))</f>
        <v>0</v>
      </c>
    </row>
    <row r="8454" spans="1:14" ht="15.75" thickBot="1">
      <c r="A8454" s="33" t="str">
        <f ca="1">IF(C8454=Calculator!$H$27,"F",IF(Daily!D8454+Daily!H8454=0,IF(D8453+H8453&gt;0,"L",""),""))</f>
        <v/>
      </c>
      <c r="B8454" s="34">
        <v>8453</v>
      </c>
      <c r="C8454" s="19">
        <f t="shared" ca="1" si="529"/>
        <v>54383</v>
      </c>
      <c r="D8454" s="29">
        <f t="shared" ca="1" si="531"/>
        <v>0</v>
      </c>
      <c r="E8454" s="29">
        <f ca="1">IF(C8454&lt;Calculator!$D$26,0,IF(DAY($C8454)=1,IF(D8454-Calculator!$G$24&gt;0,Calculator!$G$24,D8454),0))</f>
        <v>0</v>
      </c>
      <c r="F8454" s="29">
        <f ca="1">IF(E8454&gt;0,D8454*Calculator!$G$22/12,0)</f>
        <v>0</v>
      </c>
      <c r="G8454" s="29">
        <f ca="1">IF(E8454&gt;0,(IFERROR(-PMT(Calculator!$G$22/12,Calculator!$G$23*12,Calculator!$G$20),0))-F8454,0)</f>
        <v>0</v>
      </c>
      <c r="H8454" s="29">
        <f t="shared" ca="1" si="532"/>
        <v>0</v>
      </c>
      <c r="I8454" s="29">
        <f t="shared" ca="1" si="530"/>
        <v>0</v>
      </c>
      <c r="J8454" s="30">
        <f>Calculator!$G$40</f>
        <v>6.5000000000000002E-2</v>
      </c>
      <c r="K8454" s="29">
        <f ca="1">IF(C8454&gt;=Calculator!$G$27,IF(DAY($C8454)=1,Calculator!$G$34/2,IF(DAY($C8454)=15,Calculator!$G$34/2,0)),0)</f>
        <v>0</v>
      </c>
      <c r="L8454" s="29">
        <f ca="1">IF(DAY($C8454)=28,IF(H8454=0,0,Calculator!$G$35),0)</f>
        <v>0</v>
      </c>
      <c r="M8454" s="29">
        <f ca="1">IF(I8454&gt;0,IF(DAY($C8454)=1,SUM(INDIRECT("I"&amp;(ROW(C8453)-DAY(C8453))):I8453),0),0)</f>
        <v>0</v>
      </c>
      <c r="N8454" s="29">
        <f ca="1">IF(C8454&lt;Calculator!$G$27,0,IF(C8454=Calculator!$G$27,Calculator!$G$39,IF(H8454-K8454&lt;=0,IF(D8454&gt;Calculator!$G$39,IF(H8454-K8454+E8454+L8454+M8454+Calculator!$G$39&gt;Calculator!$G$39,Calculator!$G$39-(H8454+E8454+L8454+M8454-K8454),Calculator!$G$39),D8454),0)))</f>
        <v>0</v>
      </c>
    </row>
    <row r="8455" spans="1:14" ht="15.75" thickBot="1">
      <c r="A8455" s="33" t="str">
        <f ca="1">IF(C8455=Calculator!$H$27,"F",IF(Daily!D8455+Daily!H8455=0,IF(D8454+H8454&gt;0,"L",""),""))</f>
        <v/>
      </c>
      <c r="B8455" s="34">
        <v>8454</v>
      </c>
      <c r="C8455" s="19">
        <f t="shared" ca="1" si="529"/>
        <v>54384</v>
      </c>
      <c r="D8455" s="29">
        <f t="shared" ca="1" si="531"/>
        <v>0</v>
      </c>
      <c r="E8455" s="29">
        <f ca="1">IF(C8455&lt;Calculator!$D$26,0,IF(DAY($C8455)=1,IF(D8455-Calculator!$G$24&gt;0,Calculator!$G$24,D8455),0))</f>
        <v>0</v>
      </c>
      <c r="F8455" s="29">
        <f ca="1">IF(E8455&gt;0,D8455*Calculator!$G$22/12,0)</f>
        <v>0</v>
      </c>
      <c r="G8455" s="29">
        <f ca="1">IF(E8455&gt;0,(IFERROR(-PMT(Calculator!$G$22/12,Calculator!$G$23*12,Calculator!$G$20),0))-F8455,0)</f>
        <v>0</v>
      </c>
      <c r="H8455" s="29">
        <f t="shared" ca="1" si="532"/>
        <v>0</v>
      </c>
      <c r="I8455" s="29">
        <f t="shared" ca="1" si="530"/>
        <v>0</v>
      </c>
      <c r="J8455" s="30">
        <f>Calculator!$G$40</f>
        <v>6.5000000000000002E-2</v>
      </c>
      <c r="K8455" s="29">
        <f ca="1">IF(C8455&gt;=Calculator!$G$27,IF(DAY($C8455)=1,Calculator!$G$34/2,IF(DAY($C8455)=15,Calculator!$G$34/2,0)),0)</f>
        <v>0</v>
      </c>
      <c r="L8455" s="29">
        <f ca="1">IF(DAY($C8455)=28,IF(H8455=0,0,Calculator!$G$35),0)</f>
        <v>0</v>
      </c>
      <c r="M8455" s="29">
        <f ca="1">IF(I8455&gt;0,IF(DAY($C8455)=1,SUM(INDIRECT("I"&amp;(ROW(C8454)-DAY(C8454))):I8454),0),0)</f>
        <v>0</v>
      </c>
      <c r="N8455" s="29">
        <f ca="1">IF(C8455&lt;Calculator!$G$27,0,IF(C8455=Calculator!$G$27,Calculator!$G$39,IF(H8455-K8455&lt;=0,IF(D8455&gt;Calculator!$G$39,IF(H8455-K8455+E8455+L8455+M8455+Calculator!$G$39&gt;Calculator!$G$39,Calculator!$G$39-(H8455+E8455+L8455+M8455-K8455),Calculator!$G$39),D8455),0)))</f>
        <v>0</v>
      </c>
    </row>
    <row r="8456" spans="1:14" ht="15.75" thickBot="1">
      <c r="A8456" s="33" t="str">
        <f ca="1">IF(C8456=Calculator!$H$27,"F",IF(Daily!D8456+Daily!H8456=0,IF(D8455+H8455&gt;0,"L",""),""))</f>
        <v/>
      </c>
      <c r="B8456" s="34">
        <v>8455</v>
      </c>
      <c r="C8456" s="19">
        <f t="shared" ca="1" si="529"/>
        <v>54385</v>
      </c>
      <c r="D8456" s="29">
        <f t="shared" ca="1" si="531"/>
        <v>0</v>
      </c>
      <c r="E8456" s="29">
        <f ca="1">IF(C8456&lt;Calculator!$D$26,0,IF(DAY($C8456)=1,IF(D8456-Calculator!$G$24&gt;0,Calculator!$G$24,D8456),0))</f>
        <v>0</v>
      </c>
      <c r="F8456" s="29">
        <f ca="1">IF(E8456&gt;0,D8456*Calculator!$G$22/12,0)</f>
        <v>0</v>
      </c>
      <c r="G8456" s="29">
        <f ca="1">IF(E8456&gt;0,(IFERROR(-PMT(Calculator!$G$22/12,Calculator!$G$23*12,Calculator!$G$20),0))-F8456,0)</f>
        <v>0</v>
      </c>
      <c r="H8456" s="29">
        <f t="shared" ca="1" si="532"/>
        <v>0</v>
      </c>
      <c r="I8456" s="29">
        <f t="shared" ca="1" si="530"/>
        <v>0</v>
      </c>
      <c r="J8456" s="30">
        <f>Calculator!$G$40</f>
        <v>6.5000000000000002E-2</v>
      </c>
      <c r="K8456" s="29">
        <f ca="1">IF(C8456&gt;=Calculator!$G$27,IF(DAY($C8456)=1,Calculator!$G$34/2,IF(DAY($C8456)=15,Calculator!$G$34/2,0)),0)</f>
        <v>0</v>
      </c>
      <c r="L8456" s="29">
        <f ca="1">IF(DAY($C8456)=28,IF(H8456=0,0,Calculator!$G$35),0)</f>
        <v>0</v>
      </c>
      <c r="M8456" s="29">
        <f ca="1">IF(I8456&gt;0,IF(DAY($C8456)=1,SUM(INDIRECT("I"&amp;(ROW(C8455)-DAY(C8455))):I8455),0),0)</f>
        <v>0</v>
      </c>
      <c r="N8456" s="29">
        <f ca="1">IF(C8456&lt;Calculator!$G$27,0,IF(C8456=Calculator!$G$27,Calculator!$G$39,IF(H8456-K8456&lt;=0,IF(D8456&gt;Calculator!$G$39,IF(H8456-K8456+E8456+L8456+M8456+Calculator!$G$39&gt;Calculator!$G$39,Calculator!$G$39-(H8456+E8456+L8456+M8456-K8456),Calculator!$G$39),D8456),0)))</f>
        <v>0</v>
      </c>
    </row>
    <row r="8457" spans="1:14" ht="15.75" thickBot="1">
      <c r="A8457" s="33" t="str">
        <f ca="1">IF(C8457=Calculator!$H$27,"F",IF(Daily!D8457+Daily!H8457=0,IF(D8456+H8456&gt;0,"L",""),""))</f>
        <v/>
      </c>
      <c r="B8457" s="34">
        <v>8456</v>
      </c>
      <c r="C8457" s="19">
        <f t="shared" ca="1" si="529"/>
        <v>54386</v>
      </c>
      <c r="D8457" s="29">
        <f t="shared" ca="1" si="531"/>
        <v>0</v>
      </c>
      <c r="E8457" s="29">
        <f ca="1">IF(C8457&lt;Calculator!$D$26,0,IF(DAY($C8457)=1,IF(D8457-Calculator!$G$24&gt;0,Calculator!$G$24,D8457),0))</f>
        <v>0</v>
      </c>
      <c r="F8457" s="29">
        <f ca="1">IF(E8457&gt;0,D8457*Calculator!$G$22/12,0)</f>
        <v>0</v>
      </c>
      <c r="G8457" s="29">
        <f ca="1">IF(E8457&gt;0,(IFERROR(-PMT(Calculator!$G$22/12,Calculator!$G$23*12,Calculator!$G$20),0))-F8457,0)</f>
        <v>0</v>
      </c>
      <c r="H8457" s="29">
        <f t="shared" ca="1" si="532"/>
        <v>0</v>
      </c>
      <c r="I8457" s="29">
        <f t="shared" ca="1" si="530"/>
        <v>0</v>
      </c>
      <c r="J8457" s="30">
        <f>Calculator!$G$40</f>
        <v>6.5000000000000002E-2</v>
      </c>
      <c r="K8457" s="29">
        <f ca="1">IF(C8457&gt;=Calculator!$G$27,IF(DAY($C8457)=1,Calculator!$G$34/2,IF(DAY($C8457)=15,Calculator!$G$34/2,0)),0)</f>
        <v>0</v>
      </c>
      <c r="L8457" s="29">
        <f ca="1">IF(DAY($C8457)=28,IF(H8457=0,0,Calculator!$G$35),0)</f>
        <v>0</v>
      </c>
      <c r="M8457" s="29">
        <f ca="1">IF(I8457&gt;0,IF(DAY($C8457)=1,SUM(INDIRECT("I"&amp;(ROW(C8456)-DAY(C8456))):I8456),0),0)</f>
        <v>0</v>
      </c>
      <c r="N8457" s="29">
        <f ca="1">IF(C8457&lt;Calculator!$G$27,0,IF(C8457=Calculator!$G$27,Calculator!$G$39,IF(H8457-K8457&lt;=0,IF(D8457&gt;Calculator!$G$39,IF(H8457-K8457+E8457+L8457+M8457+Calculator!$G$39&gt;Calculator!$G$39,Calculator!$G$39-(H8457+E8457+L8457+M8457-K8457),Calculator!$G$39),D8457),0)))</f>
        <v>0</v>
      </c>
    </row>
    <row r="8458" spans="1:14" ht="15.75" thickBot="1">
      <c r="A8458" s="33" t="str">
        <f ca="1">IF(C8458=Calculator!$H$27,"F",IF(Daily!D8458+Daily!H8458=0,IF(D8457+H8457&gt;0,"L",""),""))</f>
        <v/>
      </c>
      <c r="B8458" s="34">
        <v>8457</v>
      </c>
      <c r="C8458" s="19">
        <f t="shared" ca="1" si="529"/>
        <v>54387</v>
      </c>
      <c r="D8458" s="29">
        <f t="shared" ca="1" si="531"/>
        <v>0</v>
      </c>
      <c r="E8458" s="29">
        <f ca="1">IF(C8458&lt;Calculator!$D$26,0,IF(DAY($C8458)=1,IF(D8458-Calculator!$G$24&gt;0,Calculator!$G$24,D8458),0))</f>
        <v>0</v>
      </c>
      <c r="F8458" s="29">
        <f ca="1">IF(E8458&gt;0,D8458*Calculator!$G$22/12,0)</f>
        <v>0</v>
      </c>
      <c r="G8458" s="29">
        <f ca="1">IF(E8458&gt;0,(IFERROR(-PMT(Calculator!$G$22/12,Calculator!$G$23*12,Calculator!$G$20),0))-F8458,0)</f>
        <v>0</v>
      </c>
      <c r="H8458" s="29">
        <f t="shared" ca="1" si="532"/>
        <v>0</v>
      </c>
      <c r="I8458" s="29">
        <f t="shared" ca="1" si="530"/>
        <v>0</v>
      </c>
      <c r="J8458" s="30">
        <f>Calculator!$G$40</f>
        <v>6.5000000000000002E-2</v>
      </c>
      <c r="K8458" s="29">
        <f ca="1">IF(C8458&gt;=Calculator!$G$27,IF(DAY($C8458)=1,Calculator!$G$34/2,IF(DAY($C8458)=15,Calculator!$G$34/2,0)),0)</f>
        <v>0</v>
      </c>
      <c r="L8458" s="29">
        <f ca="1">IF(DAY($C8458)=28,IF(H8458=0,0,Calculator!$G$35),0)</f>
        <v>0</v>
      </c>
      <c r="M8458" s="29">
        <f ca="1">IF(I8458&gt;0,IF(DAY($C8458)=1,SUM(INDIRECT("I"&amp;(ROW(C8457)-DAY(C8457))):I8457),0),0)</f>
        <v>0</v>
      </c>
      <c r="N8458" s="29">
        <f ca="1">IF(C8458&lt;Calculator!$G$27,0,IF(C8458=Calculator!$G$27,Calculator!$G$39,IF(H8458-K8458&lt;=0,IF(D8458&gt;Calculator!$G$39,IF(H8458-K8458+E8458+L8458+M8458+Calculator!$G$39&gt;Calculator!$G$39,Calculator!$G$39-(H8458+E8458+L8458+M8458-K8458),Calculator!$G$39),D8458),0)))</f>
        <v>0</v>
      </c>
    </row>
    <row r="8459" spans="1:14" ht="15.75" thickBot="1">
      <c r="A8459" s="33" t="str">
        <f ca="1">IF(C8459=Calculator!$H$27,"F",IF(Daily!D8459+Daily!H8459=0,IF(D8458+H8458&gt;0,"L",""),""))</f>
        <v/>
      </c>
      <c r="B8459" s="34">
        <v>8458</v>
      </c>
      <c r="C8459" s="19">
        <f t="shared" ca="1" si="529"/>
        <v>54388</v>
      </c>
      <c r="D8459" s="29">
        <f t="shared" ca="1" si="531"/>
        <v>0</v>
      </c>
      <c r="E8459" s="29">
        <f ca="1">IF(C8459&lt;Calculator!$D$26,0,IF(DAY($C8459)=1,IF(D8459-Calculator!$G$24&gt;0,Calculator!$G$24,D8459),0))</f>
        <v>0</v>
      </c>
      <c r="F8459" s="29">
        <f ca="1">IF(E8459&gt;0,D8459*Calculator!$G$22/12,0)</f>
        <v>0</v>
      </c>
      <c r="G8459" s="29">
        <f ca="1">IF(E8459&gt;0,(IFERROR(-PMT(Calculator!$G$22/12,Calculator!$G$23*12,Calculator!$G$20),0))-F8459,0)</f>
        <v>0</v>
      </c>
      <c r="H8459" s="29">
        <f t="shared" ca="1" si="532"/>
        <v>0</v>
      </c>
      <c r="I8459" s="29">
        <f t="shared" ca="1" si="530"/>
        <v>0</v>
      </c>
      <c r="J8459" s="30">
        <f>Calculator!$G$40</f>
        <v>6.5000000000000002E-2</v>
      </c>
      <c r="K8459" s="29">
        <f ca="1">IF(C8459&gt;=Calculator!$G$27,IF(DAY($C8459)=1,Calculator!$G$34/2,IF(DAY($C8459)=15,Calculator!$G$34/2,0)),0)</f>
        <v>0</v>
      </c>
      <c r="L8459" s="29">
        <f ca="1">IF(DAY($C8459)=28,IF(H8459=0,0,Calculator!$G$35),0)</f>
        <v>0</v>
      </c>
      <c r="M8459" s="29">
        <f ca="1">IF(I8459&gt;0,IF(DAY($C8459)=1,SUM(INDIRECT("I"&amp;(ROW(C8458)-DAY(C8458))):I8458),0),0)</f>
        <v>0</v>
      </c>
      <c r="N8459" s="29">
        <f ca="1">IF(C8459&lt;Calculator!$G$27,0,IF(C8459=Calculator!$G$27,Calculator!$G$39,IF(H8459-K8459&lt;=0,IF(D8459&gt;Calculator!$G$39,IF(H8459-K8459+E8459+L8459+M8459+Calculator!$G$39&gt;Calculator!$G$39,Calculator!$G$39-(H8459+E8459+L8459+M8459-K8459),Calculator!$G$39),D8459),0)))</f>
        <v>0</v>
      </c>
    </row>
    <row r="8460" spans="1:14" ht="15.75" thickBot="1">
      <c r="A8460" s="33" t="str">
        <f ca="1">IF(C8460=Calculator!$H$27,"F",IF(Daily!D8460+Daily!H8460=0,IF(D8459+H8459&gt;0,"L",""),""))</f>
        <v/>
      </c>
      <c r="B8460" s="34">
        <v>8459</v>
      </c>
      <c r="C8460" s="19">
        <f t="shared" ca="1" si="529"/>
        <v>54389</v>
      </c>
      <c r="D8460" s="29">
        <f t="shared" ca="1" si="531"/>
        <v>0</v>
      </c>
      <c r="E8460" s="29">
        <f ca="1">IF(C8460&lt;Calculator!$D$26,0,IF(DAY($C8460)=1,IF(D8460-Calculator!$G$24&gt;0,Calculator!$G$24,D8460),0))</f>
        <v>0</v>
      </c>
      <c r="F8460" s="29">
        <f ca="1">IF(E8460&gt;0,D8460*Calculator!$G$22/12,0)</f>
        <v>0</v>
      </c>
      <c r="G8460" s="29">
        <f ca="1">IF(E8460&gt;0,(IFERROR(-PMT(Calculator!$G$22/12,Calculator!$G$23*12,Calculator!$G$20),0))-F8460,0)</f>
        <v>0</v>
      </c>
      <c r="H8460" s="29">
        <f t="shared" ca="1" si="532"/>
        <v>0</v>
      </c>
      <c r="I8460" s="29">
        <f t="shared" ca="1" si="530"/>
        <v>0</v>
      </c>
      <c r="J8460" s="30">
        <f>Calculator!$G$40</f>
        <v>6.5000000000000002E-2</v>
      </c>
      <c r="K8460" s="29">
        <f ca="1">IF(C8460&gt;=Calculator!$G$27,IF(DAY($C8460)=1,Calculator!$G$34/2,IF(DAY($C8460)=15,Calculator!$G$34/2,0)),0)</f>
        <v>0</v>
      </c>
      <c r="L8460" s="29">
        <f ca="1">IF(DAY($C8460)=28,IF(H8460=0,0,Calculator!$G$35),0)</f>
        <v>0</v>
      </c>
      <c r="M8460" s="29">
        <f ca="1">IF(I8460&gt;0,IF(DAY($C8460)=1,SUM(INDIRECT("I"&amp;(ROW(C8459)-DAY(C8459))):I8459),0),0)</f>
        <v>0</v>
      </c>
      <c r="N8460" s="29">
        <f ca="1">IF(C8460&lt;Calculator!$G$27,0,IF(C8460=Calculator!$G$27,Calculator!$G$39,IF(H8460-K8460&lt;=0,IF(D8460&gt;Calculator!$G$39,IF(H8460-K8460+E8460+L8460+M8460+Calculator!$G$39&gt;Calculator!$G$39,Calculator!$G$39-(H8460+E8460+L8460+M8460-K8460),Calculator!$G$39),D8460),0)))</f>
        <v>0</v>
      </c>
    </row>
    <row r="8461" spans="1:14" ht="15.75" thickBot="1">
      <c r="A8461" s="33" t="str">
        <f ca="1">IF(C8461=Calculator!$H$27,"F",IF(Daily!D8461+Daily!H8461=0,IF(D8460+H8460&gt;0,"L",""),""))</f>
        <v/>
      </c>
      <c r="B8461" s="34">
        <v>8460</v>
      </c>
      <c r="C8461" s="19">
        <f t="shared" ca="1" si="529"/>
        <v>54390</v>
      </c>
      <c r="D8461" s="29">
        <f t="shared" ca="1" si="531"/>
        <v>0</v>
      </c>
      <c r="E8461" s="29">
        <f ca="1">IF(C8461&lt;Calculator!$D$26,0,IF(DAY($C8461)=1,IF(D8461-Calculator!$G$24&gt;0,Calculator!$G$24,D8461),0))</f>
        <v>0</v>
      </c>
      <c r="F8461" s="29">
        <f ca="1">IF(E8461&gt;0,D8461*Calculator!$G$22/12,0)</f>
        <v>0</v>
      </c>
      <c r="G8461" s="29">
        <f ca="1">IF(E8461&gt;0,(IFERROR(-PMT(Calculator!$G$22/12,Calculator!$G$23*12,Calculator!$G$20),0))-F8461,0)</f>
        <v>0</v>
      </c>
      <c r="H8461" s="29">
        <f t="shared" ca="1" si="532"/>
        <v>0</v>
      </c>
      <c r="I8461" s="29">
        <f t="shared" ca="1" si="530"/>
        <v>0</v>
      </c>
      <c r="J8461" s="30">
        <f>Calculator!$G$40</f>
        <v>6.5000000000000002E-2</v>
      </c>
      <c r="K8461" s="29">
        <f ca="1">IF(C8461&gt;=Calculator!$G$27,IF(DAY($C8461)=1,Calculator!$G$34/2,IF(DAY($C8461)=15,Calculator!$G$34/2,0)),0)</f>
        <v>0</v>
      </c>
      <c r="L8461" s="29">
        <f ca="1">IF(DAY($C8461)=28,IF(H8461=0,0,Calculator!$G$35),0)</f>
        <v>0</v>
      </c>
      <c r="M8461" s="29">
        <f ca="1">IF(I8461&gt;0,IF(DAY($C8461)=1,SUM(INDIRECT("I"&amp;(ROW(C8460)-DAY(C8460))):I8460),0),0)</f>
        <v>0</v>
      </c>
      <c r="N8461" s="29">
        <f ca="1">IF(C8461&lt;Calculator!$G$27,0,IF(C8461=Calculator!$G$27,Calculator!$G$39,IF(H8461-K8461&lt;=0,IF(D8461&gt;Calculator!$G$39,IF(H8461-K8461+E8461+L8461+M8461+Calculator!$G$39&gt;Calculator!$G$39,Calculator!$G$39-(H8461+E8461+L8461+M8461-K8461),Calculator!$G$39),D8461),0)))</f>
        <v>0</v>
      </c>
    </row>
    <row r="8462" spans="1:14" ht="15.75" thickBot="1">
      <c r="A8462" s="33" t="str">
        <f ca="1">IF(C8462=Calculator!$H$27,"F",IF(Daily!D8462+Daily!H8462=0,IF(D8461+H8461&gt;0,"L",""),""))</f>
        <v/>
      </c>
      <c r="B8462" s="34">
        <v>8461</v>
      </c>
      <c r="C8462" s="19">
        <f t="shared" ca="1" si="529"/>
        <v>54391</v>
      </c>
      <c r="D8462" s="29">
        <f t="shared" ca="1" si="531"/>
        <v>0</v>
      </c>
      <c r="E8462" s="29">
        <f ca="1">IF(C8462&lt;Calculator!$D$26,0,IF(DAY($C8462)=1,IF(D8462-Calculator!$G$24&gt;0,Calculator!$G$24,D8462),0))</f>
        <v>0</v>
      </c>
      <c r="F8462" s="29">
        <f ca="1">IF(E8462&gt;0,D8462*Calculator!$G$22/12,0)</f>
        <v>0</v>
      </c>
      <c r="G8462" s="29">
        <f ca="1">IF(E8462&gt;0,(IFERROR(-PMT(Calculator!$G$22/12,Calculator!$G$23*12,Calculator!$G$20),0))-F8462,0)</f>
        <v>0</v>
      </c>
      <c r="H8462" s="29">
        <f t="shared" ca="1" si="532"/>
        <v>0</v>
      </c>
      <c r="I8462" s="29">
        <f t="shared" ca="1" si="530"/>
        <v>0</v>
      </c>
      <c r="J8462" s="30">
        <f>Calculator!$G$40</f>
        <v>6.5000000000000002E-2</v>
      </c>
      <c r="K8462" s="29">
        <f ca="1">IF(C8462&gt;=Calculator!$G$27,IF(DAY($C8462)=1,Calculator!$G$34/2,IF(DAY($C8462)=15,Calculator!$G$34/2,0)),0)</f>
        <v>0</v>
      </c>
      <c r="L8462" s="29">
        <f ca="1">IF(DAY($C8462)=28,IF(H8462=0,0,Calculator!$G$35),0)</f>
        <v>0</v>
      </c>
      <c r="M8462" s="29">
        <f ca="1">IF(I8462&gt;0,IF(DAY($C8462)=1,SUM(INDIRECT("I"&amp;(ROW(C8461)-DAY(C8461))):I8461),0),0)</f>
        <v>0</v>
      </c>
      <c r="N8462" s="29">
        <f ca="1">IF(C8462&lt;Calculator!$G$27,0,IF(C8462=Calculator!$G$27,Calculator!$G$39,IF(H8462-K8462&lt;=0,IF(D8462&gt;Calculator!$G$39,IF(H8462-K8462+E8462+L8462+M8462+Calculator!$G$39&gt;Calculator!$G$39,Calculator!$G$39-(H8462+E8462+L8462+M8462-K8462),Calculator!$G$39),D8462),0)))</f>
        <v>0</v>
      </c>
    </row>
    <row r="8463" spans="1:14" ht="15.75" thickBot="1">
      <c r="A8463" s="33" t="str">
        <f ca="1">IF(C8463=Calculator!$H$27,"F",IF(Daily!D8463+Daily!H8463=0,IF(D8462+H8462&gt;0,"L",""),""))</f>
        <v/>
      </c>
      <c r="B8463" s="34">
        <v>8462</v>
      </c>
      <c r="C8463" s="19">
        <f t="shared" ca="1" si="529"/>
        <v>54392</v>
      </c>
      <c r="D8463" s="29">
        <f t="shared" ca="1" si="531"/>
        <v>0</v>
      </c>
      <c r="E8463" s="29">
        <f ca="1">IF(C8463&lt;Calculator!$D$26,0,IF(DAY($C8463)=1,IF(D8463-Calculator!$G$24&gt;0,Calculator!$G$24,D8463),0))</f>
        <v>0</v>
      </c>
      <c r="F8463" s="29">
        <f ca="1">IF(E8463&gt;0,D8463*Calculator!$G$22/12,0)</f>
        <v>0</v>
      </c>
      <c r="G8463" s="29">
        <f ca="1">IF(E8463&gt;0,(IFERROR(-PMT(Calculator!$G$22/12,Calculator!$G$23*12,Calculator!$G$20),0))-F8463,0)</f>
        <v>0</v>
      </c>
      <c r="H8463" s="29">
        <f t="shared" ca="1" si="532"/>
        <v>0</v>
      </c>
      <c r="I8463" s="29">
        <f t="shared" ca="1" si="530"/>
        <v>0</v>
      </c>
      <c r="J8463" s="30">
        <f>Calculator!$G$40</f>
        <v>6.5000000000000002E-2</v>
      </c>
      <c r="K8463" s="29">
        <f ca="1">IF(C8463&gt;=Calculator!$G$27,IF(DAY($C8463)=1,Calculator!$G$34/2,IF(DAY($C8463)=15,Calculator!$G$34/2,0)),0)</f>
        <v>0</v>
      </c>
      <c r="L8463" s="29">
        <f ca="1">IF(DAY($C8463)=28,IF(H8463=0,0,Calculator!$G$35),0)</f>
        <v>0</v>
      </c>
      <c r="M8463" s="29">
        <f ca="1">IF(I8463&gt;0,IF(DAY($C8463)=1,SUM(INDIRECT("I"&amp;(ROW(C8462)-DAY(C8462))):I8462),0),0)</f>
        <v>0</v>
      </c>
      <c r="N8463" s="29">
        <f ca="1">IF(C8463&lt;Calculator!$G$27,0,IF(C8463=Calculator!$G$27,Calculator!$G$39,IF(H8463-K8463&lt;=0,IF(D8463&gt;Calculator!$G$39,IF(H8463-K8463+E8463+L8463+M8463+Calculator!$G$39&gt;Calculator!$G$39,Calculator!$G$39-(H8463+E8463+L8463+M8463-K8463),Calculator!$G$39),D8463),0)))</f>
        <v>0</v>
      </c>
    </row>
    <row r="8464" spans="1:14" ht="15.75" thickBot="1">
      <c r="A8464" s="33" t="str">
        <f ca="1">IF(C8464=Calculator!$H$27,"F",IF(Daily!D8464+Daily!H8464=0,IF(D8463+H8463&gt;0,"L",""),""))</f>
        <v/>
      </c>
      <c r="B8464" s="34">
        <v>8463</v>
      </c>
      <c r="C8464" s="19">
        <f t="shared" ca="1" si="529"/>
        <v>54393</v>
      </c>
      <c r="D8464" s="29">
        <f t="shared" ca="1" si="531"/>
        <v>0</v>
      </c>
      <c r="E8464" s="29">
        <f ca="1">IF(C8464&lt;Calculator!$D$26,0,IF(DAY($C8464)=1,IF(D8464-Calculator!$G$24&gt;0,Calculator!$G$24,D8464),0))</f>
        <v>0</v>
      </c>
      <c r="F8464" s="29">
        <f ca="1">IF(E8464&gt;0,D8464*Calculator!$G$22/12,0)</f>
        <v>0</v>
      </c>
      <c r="G8464" s="29">
        <f ca="1">IF(E8464&gt;0,(IFERROR(-PMT(Calculator!$G$22/12,Calculator!$G$23*12,Calculator!$G$20),0))-F8464,0)</f>
        <v>0</v>
      </c>
      <c r="H8464" s="29">
        <f t="shared" ca="1" si="532"/>
        <v>0</v>
      </c>
      <c r="I8464" s="29">
        <f t="shared" ca="1" si="530"/>
        <v>0</v>
      </c>
      <c r="J8464" s="30">
        <f>Calculator!$G$40</f>
        <v>6.5000000000000002E-2</v>
      </c>
      <c r="K8464" s="29">
        <f ca="1">IF(C8464&gt;=Calculator!$G$27,IF(DAY($C8464)=1,Calculator!$G$34/2,IF(DAY($C8464)=15,Calculator!$G$34/2,0)),0)</f>
        <v>4500</v>
      </c>
      <c r="L8464" s="29">
        <f ca="1">IF(DAY($C8464)=28,IF(H8464=0,0,Calculator!$G$35),0)</f>
        <v>0</v>
      </c>
      <c r="M8464" s="29">
        <f ca="1">IF(I8464&gt;0,IF(DAY($C8464)=1,SUM(INDIRECT("I"&amp;(ROW(C8463)-DAY(C8463))):I8463),0),0)</f>
        <v>0</v>
      </c>
      <c r="N8464" s="29">
        <f ca="1">IF(C8464&lt;Calculator!$G$27,0,IF(C8464=Calculator!$G$27,Calculator!$G$39,IF(H8464-K8464&lt;=0,IF(D8464&gt;Calculator!$G$39,IF(H8464-K8464+E8464+L8464+M8464+Calculator!$G$39&gt;Calculator!$G$39,Calculator!$G$39-(H8464+E8464+L8464+M8464-K8464),Calculator!$G$39),D8464),0)))</f>
        <v>0</v>
      </c>
    </row>
    <row r="8465" spans="1:14" ht="15.75" thickBot="1">
      <c r="A8465" s="33" t="str">
        <f ca="1">IF(C8465=Calculator!$H$27,"F",IF(Daily!D8465+Daily!H8465=0,IF(D8464+H8464&gt;0,"L",""),""))</f>
        <v/>
      </c>
      <c r="B8465" s="34">
        <v>8464</v>
      </c>
      <c r="C8465" s="19">
        <f t="shared" ca="1" si="529"/>
        <v>54394</v>
      </c>
      <c r="D8465" s="29">
        <f t="shared" ca="1" si="531"/>
        <v>0</v>
      </c>
      <c r="E8465" s="29">
        <f ca="1">IF(C8465&lt;Calculator!$D$26,0,IF(DAY($C8465)=1,IF(D8465-Calculator!$G$24&gt;0,Calculator!$G$24,D8465),0))</f>
        <v>0</v>
      </c>
      <c r="F8465" s="29">
        <f ca="1">IF(E8465&gt;0,D8465*Calculator!$G$22/12,0)</f>
        <v>0</v>
      </c>
      <c r="G8465" s="29">
        <f ca="1">IF(E8465&gt;0,(IFERROR(-PMT(Calculator!$G$22/12,Calculator!$G$23*12,Calculator!$G$20),0))-F8465,0)</f>
        <v>0</v>
      </c>
      <c r="H8465" s="29">
        <f t="shared" ca="1" si="532"/>
        <v>0</v>
      </c>
      <c r="I8465" s="29">
        <f t="shared" ca="1" si="530"/>
        <v>0</v>
      </c>
      <c r="J8465" s="30">
        <f>Calculator!$G$40</f>
        <v>6.5000000000000002E-2</v>
      </c>
      <c r="K8465" s="29">
        <f ca="1">IF(C8465&gt;=Calculator!$G$27,IF(DAY($C8465)=1,Calculator!$G$34/2,IF(DAY($C8465)=15,Calculator!$G$34/2,0)),0)</f>
        <v>0</v>
      </c>
      <c r="L8465" s="29">
        <f ca="1">IF(DAY($C8465)=28,IF(H8465=0,0,Calculator!$G$35),0)</f>
        <v>0</v>
      </c>
      <c r="M8465" s="29">
        <f ca="1">IF(I8465&gt;0,IF(DAY($C8465)=1,SUM(INDIRECT("I"&amp;(ROW(C8464)-DAY(C8464))):I8464),0),0)</f>
        <v>0</v>
      </c>
      <c r="N8465" s="29">
        <f ca="1">IF(C8465&lt;Calculator!$G$27,0,IF(C8465=Calculator!$G$27,Calculator!$G$39,IF(H8465-K8465&lt;=0,IF(D8465&gt;Calculator!$G$39,IF(H8465-K8465+E8465+L8465+M8465+Calculator!$G$39&gt;Calculator!$G$39,Calculator!$G$39-(H8465+E8465+L8465+M8465-K8465),Calculator!$G$39),D8465),0)))</f>
        <v>0</v>
      </c>
    </row>
    <row r="8466" spans="1:14" ht="15.75" thickBot="1">
      <c r="A8466" s="33" t="str">
        <f ca="1">IF(C8466=Calculator!$H$27,"F",IF(Daily!D8466+Daily!H8466=0,IF(D8465+H8465&gt;0,"L",""),""))</f>
        <v/>
      </c>
      <c r="B8466" s="34">
        <v>8465</v>
      </c>
      <c r="C8466" s="19">
        <f t="shared" ca="1" si="529"/>
        <v>54395</v>
      </c>
      <c r="D8466" s="29">
        <f t="shared" ca="1" si="531"/>
        <v>0</v>
      </c>
      <c r="E8466" s="29">
        <f ca="1">IF(C8466&lt;Calculator!$D$26,0,IF(DAY($C8466)=1,IF(D8466-Calculator!$G$24&gt;0,Calculator!$G$24,D8466),0))</f>
        <v>0</v>
      </c>
      <c r="F8466" s="29">
        <f ca="1">IF(E8466&gt;0,D8466*Calculator!$G$22/12,0)</f>
        <v>0</v>
      </c>
      <c r="G8466" s="29">
        <f ca="1">IF(E8466&gt;0,(IFERROR(-PMT(Calculator!$G$22/12,Calculator!$G$23*12,Calculator!$G$20),0))-F8466,0)</f>
        <v>0</v>
      </c>
      <c r="H8466" s="29">
        <f t="shared" ca="1" si="532"/>
        <v>0</v>
      </c>
      <c r="I8466" s="29">
        <f t="shared" ca="1" si="530"/>
        <v>0</v>
      </c>
      <c r="J8466" s="30">
        <f>Calculator!$G$40</f>
        <v>6.5000000000000002E-2</v>
      </c>
      <c r="K8466" s="29">
        <f ca="1">IF(C8466&gt;=Calculator!$G$27,IF(DAY($C8466)=1,Calculator!$G$34/2,IF(DAY($C8466)=15,Calculator!$G$34/2,0)),0)</f>
        <v>0</v>
      </c>
      <c r="L8466" s="29">
        <f ca="1">IF(DAY($C8466)=28,IF(H8466=0,0,Calculator!$G$35),0)</f>
        <v>0</v>
      </c>
      <c r="M8466" s="29">
        <f ca="1">IF(I8466&gt;0,IF(DAY($C8466)=1,SUM(INDIRECT("I"&amp;(ROW(C8465)-DAY(C8465))):I8465),0),0)</f>
        <v>0</v>
      </c>
      <c r="N8466" s="29">
        <f ca="1">IF(C8466&lt;Calculator!$G$27,0,IF(C8466=Calculator!$G$27,Calculator!$G$39,IF(H8466-K8466&lt;=0,IF(D8466&gt;Calculator!$G$39,IF(H8466-K8466+E8466+L8466+M8466+Calculator!$G$39&gt;Calculator!$G$39,Calculator!$G$39-(H8466+E8466+L8466+M8466-K8466),Calculator!$G$39),D8466),0)))</f>
        <v>0</v>
      </c>
    </row>
    <row r="8467" spans="1:14" ht="15.75" thickBot="1">
      <c r="A8467" s="33" t="str">
        <f ca="1">IF(C8467=Calculator!$H$27,"F",IF(Daily!D8467+Daily!H8467=0,IF(D8466+H8466&gt;0,"L",""),""))</f>
        <v/>
      </c>
      <c r="B8467" s="34">
        <v>8466</v>
      </c>
      <c r="C8467" s="19">
        <f t="shared" ca="1" si="529"/>
        <v>54396</v>
      </c>
      <c r="D8467" s="29">
        <f t="shared" ca="1" si="531"/>
        <v>0</v>
      </c>
      <c r="E8467" s="29">
        <f ca="1">IF(C8467&lt;Calculator!$D$26,0,IF(DAY($C8467)=1,IF(D8467-Calculator!$G$24&gt;0,Calculator!$G$24,D8467),0))</f>
        <v>0</v>
      </c>
      <c r="F8467" s="29">
        <f ca="1">IF(E8467&gt;0,D8467*Calculator!$G$22/12,0)</f>
        <v>0</v>
      </c>
      <c r="G8467" s="29">
        <f ca="1">IF(E8467&gt;0,(IFERROR(-PMT(Calculator!$G$22/12,Calculator!$G$23*12,Calculator!$G$20),0))-F8467,0)</f>
        <v>0</v>
      </c>
      <c r="H8467" s="29">
        <f t="shared" ca="1" si="532"/>
        <v>0</v>
      </c>
      <c r="I8467" s="29">
        <f t="shared" ca="1" si="530"/>
        <v>0</v>
      </c>
      <c r="J8467" s="30">
        <f>Calculator!$G$40</f>
        <v>6.5000000000000002E-2</v>
      </c>
      <c r="K8467" s="29">
        <f ca="1">IF(C8467&gt;=Calculator!$G$27,IF(DAY($C8467)=1,Calculator!$G$34/2,IF(DAY($C8467)=15,Calculator!$G$34/2,0)),0)</f>
        <v>0</v>
      </c>
      <c r="L8467" s="29">
        <f ca="1">IF(DAY($C8467)=28,IF(H8467=0,0,Calculator!$G$35),0)</f>
        <v>0</v>
      </c>
      <c r="M8467" s="29">
        <f ca="1">IF(I8467&gt;0,IF(DAY($C8467)=1,SUM(INDIRECT("I"&amp;(ROW(C8466)-DAY(C8466))):I8466),0),0)</f>
        <v>0</v>
      </c>
      <c r="N8467" s="29">
        <f ca="1">IF(C8467&lt;Calculator!$G$27,0,IF(C8467=Calculator!$G$27,Calculator!$G$39,IF(H8467-K8467&lt;=0,IF(D8467&gt;Calculator!$G$39,IF(H8467-K8467+E8467+L8467+M8467+Calculator!$G$39&gt;Calculator!$G$39,Calculator!$G$39-(H8467+E8467+L8467+M8467-K8467),Calculator!$G$39),D8467),0)))</f>
        <v>0</v>
      </c>
    </row>
    <row r="8468" spans="1:14" ht="15.75" thickBot="1">
      <c r="A8468" s="33" t="str">
        <f ca="1">IF(C8468=Calculator!$H$27,"F",IF(Daily!D8468+Daily!H8468=0,IF(D8467+H8467&gt;0,"L",""),""))</f>
        <v/>
      </c>
      <c r="B8468" s="34">
        <v>8467</v>
      </c>
      <c r="C8468" s="19">
        <f t="shared" ca="1" si="529"/>
        <v>54397</v>
      </c>
      <c r="D8468" s="29">
        <f t="shared" ca="1" si="531"/>
        <v>0</v>
      </c>
      <c r="E8468" s="29">
        <f ca="1">IF(C8468&lt;Calculator!$D$26,0,IF(DAY($C8468)=1,IF(D8468-Calculator!$G$24&gt;0,Calculator!$G$24,D8468),0))</f>
        <v>0</v>
      </c>
      <c r="F8468" s="29">
        <f ca="1">IF(E8468&gt;0,D8468*Calculator!$G$22/12,0)</f>
        <v>0</v>
      </c>
      <c r="G8468" s="29">
        <f ca="1">IF(E8468&gt;0,(IFERROR(-PMT(Calculator!$G$22/12,Calculator!$G$23*12,Calculator!$G$20),0))-F8468,0)</f>
        <v>0</v>
      </c>
      <c r="H8468" s="29">
        <f t="shared" ca="1" si="532"/>
        <v>0</v>
      </c>
      <c r="I8468" s="29">
        <f t="shared" ca="1" si="530"/>
        <v>0</v>
      </c>
      <c r="J8468" s="30">
        <f>Calculator!$G$40</f>
        <v>6.5000000000000002E-2</v>
      </c>
      <c r="K8468" s="29">
        <f ca="1">IF(C8468&gt;=Calculator!$G$27,IF(DAY($C8468)=1,Calculator!$G$34/2,IF(DAY($C8468)=15,Calculator!$G$34/2,0)),0)</f>
        <v>0</v>
      </c>
      <c r="L8468" s="29">
        <f ca="1">IF(DAY($C8468)=28,IF(H8468=0,0,Calculator!$G$35),0)</f>
        <v>0</v>
      </c>
      <c r="M8468" s="29">
        <f ca="1">IF(I8468&gt;0,IF(DAY($C8468)=1,SUM(INDIRECT("I"&amp;(ROW(C8467)-DAY(C8467))):I8467),0),0)</f>
        <v>0</v>
      </c>
      <c r="N8468" s="29">
        <f ca="1">IF(C8468&lt;Calculator!$G$27,0,IF(C8468=Calculator!$G$27,Calculator!$G$39,IF(H8468-K8468&lt;=0,IF(D8468&gt;Calculator!$G$39,IF(H8468-K8468+E8468+L8468+M8468+Calculator!$G$39&gt;Calculator!$G$39,Calculator!$G$39-(H8468+E8468+L8468+M8468-K8468),Calculator!$G$39),D8468),0)))</f>
        <v>0</v>
      </c>
    </row>
    <row r="8469" spans="1:14" ht="15.75" thickBot="1">
      <c r="A8469" s="33" t="str">
        <f ca="1">IF(C8469=Calculator!$H$27,"F",IF(Daily!D8469+Daily!H8469=0,IF(D8468+H8468&gt;0,"L",""),""))</f>
        <v/>
      </c>
      <c r="B8469" s="34">
        <v>8468</v>
      </c>
      <c r="C8469" s="19">
        <f t="shared" ca="1" si="529"/>
        <v>54398</v>
      </c>
      <c r="D8469" s="29">
        <f t="shared" ca="1" si="531"/>
        <v>0</v>
      </c>
      <c r="E8469" s="29">
        <f ca="1">IF(C8469&lt;Calculator!$D$26,0,IF(DAY($C8469)=1,IF(D8469-Calculator!$G$24&gt;0,Calculator!$G$24,D8469),0))</f>
        <v>0</v>
      </c>
      <c r="F8469" s="29">
        <f ca="1">IF(E8469&gt;0,D8469*Calculator!$G$22/12,0)</f>
        <v>0</v>
      </c>
      <c r="G8469" s="29">
        <f ca="1">IF(E8469&gt;0,(IFERROR(-PMT(Calculator!$G$22/12,Calculator!$G$23*12,Calculator!$G$20),0))-F8469,0)</f>
        <v>0</v>
      </c>
      <c r="H8469" s="29">
        <f t="shared" ca="1" si="532"/>
        <v>0</v>
      </c>
      <c r="I8469" s="29">
        <f t="shared" ca="1" si="530"/>
        <v>0</v>
      </c>
      <c r="J8469" s="30">
        <f>Calculator!$G$40</f>
        <v>6.5000000000000002E-2</v>
      </c>
      <c r="K8469" s="29">
        <f ca="1">IF(C8469&gt;=Calculator!$G$27,IF(DAY($C8469)=1,Calculator!$G$34/2,IF(DAY($C8469)=15,Calculator!$G$34/2,0)),0)</f>
        <v>0</v>
      </c>
      <c r="L8469" s="29">
        <f ca="1">IF(DAY($C8469)=28,IF(H8469=0,0,Calculator!$G$35),0)</f>
        <v>0</v>
      </c>
      <c r="M8469" s="29">
        <f ca="1">IF(I8469&gt;0,IF(DAY($C8469)=1,SUM(INDIRECT("I"&amp;(ROW(C8468)-DAY(C8468))):I8468),0),0)</f>
        <v>0</v>
      </c>
      <c r="N8469" s="29">
        <f ca="1">IF(C8469&lt;Calculator!$G$27,0,IF(C8469=Calculator!$G$27,Calculator!$G$39,IF(H8469-K8469&lt;=0,IF(D8469&gt;Calculator!$G$39,IF(H8469-K8469+E8469+L8469+M8469+Calculator!$G$39&gt;Calculator!$G$39,Calculator!$G$39-(H8469+E8469+L8469+M8469-K8469),Calculator!$G$39),D8469),0)))</f>
        <v>0</v>
      </c>
    </row>
    <row r="8470" spans="1:14" ht="15.75" thickBot="1">
      <c r="A8470" s="33" t="str">
        <f ca="1">IF(C8470=Calculator!$H$27,"F",IF(Daily!D8470+Daily!H8470=0,IF(D8469+H8469&gt;0,"L",""),""))</f>
        <v/>
      </c>
      <c r="B8470" s="34">
        <v>8469</v>
      </c>
      <c r="C8470" s="19">
        <f t="shared" ca="1" si="529"/>
        <v>54399</v>
      </c>
      <c r="D8470" s="29">
        <f t="shared" ca="1" si="531"/>
        <v>0</v>
      </c>
      <c r="E8470" s="29">
        <f ca="1">IF(C8470&lt;Calculator!$D$26,0,IF(DAY($C8470)=1,IF(D8470-Calculator!$G$24&gt;0,Calculator!$G$24,D8470),0))</f>
        <v>0</v>
      </c>
      <c r="F8470" s="29">
        <f ca="1">IF(E8470&gt;0,D8470*Calculator!$G$22/12,0)</f>
        <v>0</v>
      </c>
      <c r="G8470" s="29">
        <f ca="1">IF(E8470&gt;0,(IFERROR(-PMT(Calculator!$G$22/12,Calculator!$G$23*12,Calculator!$G$20),0))-F8470,0)</f>
        <v>0</v>
      </c>
      <c r="H8470" s="29">
        <f t="shared" ca="1" si="532"/>
        <v>0</v>
      </c>
      <c r="I8470" s="29">
        <f t="shared" ca="1" si="530"/>
        <v>0</v>
      </c>
      <c r="J8470" s="30">
        <f>Calculator!$G$40</f>
        <v>6.5000000000000002E-2</v>
      </c>
      <c r="K8470" s="29">
        <f ca="1">IF(C8470&gt;=Calculator!$G$27,IF(DAY($C8470)=1,Calculator!$G$34/2,IF(DAY($C8470)=15,Calculator!$G$34/2,0)),0)</f>
        <v>0</v>
      </c>
      <c r="L8470" s="29">
        <f ca="1">IF(DAY($C8470)=28,IF(H8470=0,0,Calculator!$G$35),0)</f>
        <v>0</v>
      </c>
      <c r="M8470" s="29">
        <f ca="1">IF(I8470&gt;0,IF(DAY($C8470)=1,SUM(INDIRECT("I"&amp;(ROW(C8469)-DAY(C8469))):I8469),0),0)</f>
        <v>0</v>
      </c>
      <c r="N8470" s="29">
        <f ca="1">IF(C8470&lt;Calculator!$G$27,0,IF(C8470=Calculator!$G$27,Calculator!$G$39,IF(H8470-K8470&lt;=0,IF(D8470&gt;Calculator!$G$39,IF(H8470-K8470+E8470+L8470+M8470+Calculator!$G$39&gt;Calculator!$G$39,Calculator!$G$39-(H8470+E8470+L8470+M8470-K8470),Calculator!$G$39),D8470),0)))</f>
        <v>0</v>
      </c>
    </row>
    <row r="8471" spans="1:14" ht="15.75" thickBot="1">
      <c r="A8471" s="33" t="str">
        <f ca="1">IF(C8471=Calculator!$H$27,"F",IF(Daily!D8471+Daily!H8471=0,IF(D8470+H8470&gt;0,"L",""),""))</f>
        <v/>
      </c>
      <c r="B8471" s="34">
        <v>8470</v>
      </c>
      <c r="C8471" s="19">
        <f t="shared" ca="1" si="529"/>
        <v>54400</v>
      </c>
      <c r="D8471" s="29">
        <f t="shared" ca="1" si="531"/>
        <v>0</v>
      </c>
      <c r="E8471" s="29">
        <f ca="1">IF(C8471&lt;Calculator!$D$26,0,IF(DAY($C8471)=1,IF(D8471-Calculator!$G$24&gt;0,Calculator!$G$24,D8471),0))</f>
        <v>0</v>
      </c>
      <c r="F8471" s="29">
        <f ca="1">IF(E8471&gt;0,D8471*Calculator!$G$22/12,0)</f>
        <v>0</v>
      </c>
      <c r="G8471" s="29">
        <f ca="1">IF(E8471&gt;0,(IFERROR(-PMT(Calculator!$G$22/12,Calculator!$G$23*12,Calculator!$G$20),0))-F8471,0)</f>
        <v>0</v>
      </c>
      <c r="H8471" s="29">
        <f t="shared" ca="1" si="532"/>
        <v>0</v>
      </c>
      <c r="I8471" s="29">
        <f t="shared" ca="1" si="530"/>
        <v>0</v>
      </c>
      <c r="J8471" s="30">
        <f>Calculator!$G$40</f>
        <v>6.5000000000000002E-2</v>
      </c>
      <c r="K8471" s="29">
        <f ca="1">IF(C8471&gt;=Calculator!$G$27,IF(DAY($C8471)=1,Calculator!$G$34/2,IF(DAY($C8471)=15,Calculator!$G$34/2,0)),0)</f>
        <v>0</v>
      </c>
      <c r="L8471" s="29">
        <f ca="1">IF(DAY($C8471)=28,IF(H8471=0,0,Calculator!$G$35),0)</f>
        <v>0</v>
      </c>
      <c r="M8471" s="29">
        <f ca="1">IF(I8471&gt;0,IF(DAY($C8471)=1,SUM(INDIRECT("I"&amp;(ROW(C8470)-DAY(C8470))):I8470),0),0)</f>
        <v>0</v>
      </c>
      <c r="N8471" s="29">
        <f ca="1">IF(C8471&lt;Calculator!$G$27,0,IF(C8471=Calculator!$G$27,Calculator!$G$39,IF(H8471-K8471&lt;=0,IF(D8471&gt;Calculator!$G$39,IF(H8471-K8471+E8471+L8471+M8471+Calculator!$G$39&gt;Calculator!$G$39,Calculator!$G$39-(H8471+E8471+L8471+M8471-K8471),Calculator!$G$39),D8471),0)))</f>
        <v>0</v>
      </c>
    </row>
    <row r="8472" spans="1:14" ht="15.75" thickBot="1">
      <c r="A8472" s="33" t="str">
        <f ca="1">IF(C8472=Calculator!$H$27,"F",IF(Daily!D8472+Daily!H8472=0,IF(D8471+H8471&gt;0,"L",""),""))</f>
        <v/>
      </c>
      <c r="B8472" s="34">
        <v>8471</v>
      </c>
      <c r="C8472" s="19">
        <f t="shared" ca="1" si="529"/>
        <v>54401</v>
      </c>
      <c r="D8472" s="29">
        <f t="shared" ca="1" si="531"/>
        <v>0</v>
      </c>
      <c r="E8472" s="29">
        <f ca="1">IF(C8472&lt;Calculator!$D$26,0,IF(DAY($C8472)=1,IF(D8472-Calculator!$G$24&gt;0,Calculator!$G$24,D8472),0))</f>
        <v>0</v>
      </c>
      <c r="F8472" s="29">
        <f ca="1">IF(E8472&gt;0,D8472*Calculator!$G$22/12,0)</f>
        <v>0</v>
      </c>
      <c r="G8472" s="29">
        <f ca="1">IF(E8472&gt;0,(IFERROR(-PMT(Calculator!$G$22/12,Calculator!$G$23*12,Calculator!$G$20),0))-F8472,0)</f>
        <v>0</v>
      </c>
      <c r="H8472" s="29">
        <f t="shared" ca="1" si="532"/>
        <v>0</v>
      </c>
      <c r="I8472" s="29">
        <f t="shared" ca="1" si="530"/>
        <v>0</v>
      </c>
      <c r="J8472" s="30">
        <f>Calculator!$G$40</f>
        <v>6.5000000000000002E-2</v>
      </c>
      <c r="K8472" s="29">
        <f ca="1">IF(C8472&gt;=Calculator!$G$27,IF(DAY($C8472)=1,Calculator!$G$34/2,IF(DAY($C8472)=15,Calculator!$G$34/2,0)),0)</f>
        <v>0</v>
      </c>
      <c r="L8472" s="29">
        <f ca="1">IF(DAY($C8472)=28,IF(H8472=0,0,Calculator!$G$35),0)</f>
        <v>0</v>
      </c>
      <c r="M8472" s="29">
        <f ca="1">IF(I8472&gt;0,IF(DAY($C8472)=1,SUM(INDIRECT("I"&amp;(ROW(C8471)-DAY(C8471))):I8471),0),0)</f>
        <v>0</v>
      </c>
      <c r="N8472" s="29">
        <f ca="1">IF(C8472&lt;Calculator!$G$27,0,IF(C8472=Calculator!$G$27,Calculator!$G$39,IF(H8472-K8472&lt;=0,IF(D8472&gt;Calculator!$G$39,IF(H8472-K8472+E8472+L8472+M8472+Calculator!$G$39&gt;Calculator!$G$39,Calculator!$G$39-(H8472+E8472+L8472+M8472-K8472),Calculator!$G$39),D8472),0)))</f>
        <v>0</v>
      </c>
    </row>
    <row r="8473" spans="1:14" ht="15.75" thickBot="1">
      <c r="A8473" s="33" t="str">
        <f ca="1">IF(C8473=Calculator!$H$27,"F",IF(Daily!D8473+Daily!H8473=0,IF(D8472+H8472&gt;0,"L",""),""))</f>
        <v/>
      </c>
      <c r="B8473" s="34">
        <v>8472</v>
      </c>
      <c r="C8473" s="19">
        <f t="shared" ca="1" si="529"/>
        <v>54402</v>
      </c>
      <c r="D8473" s="29">
        <f t="shared" ca="1" si="531"/>
        <v>0</v>
      </c>
      <c r="E8473" s="29">
        <f ca="1">IF(C8473&lt;Calculator!$D$26,0,IF(DAY($C8473)=1,IF(D8473-Calculator!$G$24&gt;0,Calculator!$G$24,D8473),0))</f>
        <v>0</v>
      </c>
      <c r="F8473" s="29">
        <f ca="1">IF(E8473&gt;0,D8473*Calculator!$G$22/12,0)</f>
        <v>0</v>
      </c>
      <c r="G8473" s="29">
        <f ca="1">IF(E8473&gt;0,(IFERROR(-PMT(Calculator!$G$22/12,Calculator!$G$23*12,Calculator!$G$20),0))-F8473,0)</f>
        <v>0</v>
      </c>
      <c r="H8473" s="29">
        <f t="shared" ca="1" si="532"/>
        <v>0</v>
      </c>
      <c r="I8473" s="29">
        <f t="shared" ca="1" si="530"/>
        <v>0</v>
      </c>
      <c r="J8473" s="30">
        <f>Calculator!$G$40</f>
        <v>6.5000000000000002E-2</v>
      </c>
      <c r="K8473" s="29">
        <f ca="1">IF(C8473&gt;=Calculator!$G$27,IF(DAY($C8473)=1,Calculator!$G$34/2,IF(DAY($C8473)=15,Calculator!$G$34/2,0)),0)</f>
        <v>0</v>
      </c>
      <c r="L8473" s="29">
        <f ca="1">IF(DAY($C8473)=28,IF(H8473=0,0,Calculator!$G$35),0)</f>
        <v>0</v>
      </c>
      <c r="M8473" s="29">
        <f ca="1">IF(I8473&gt;0,IF(DAY($C8473)=1,SUM(INDIRECT("I"&amp;(ROW(C8472)-DAY(C8472))):I8472),0),0)</f>
        <v>0</v>
      </c>
      <c r="N8473" s="29">
        <f ca="1">IF(C8473&lt;Calculator!$G$27,0,IF(C8473=Calculator!$G$27,Calculator!$G$39,IF(H8473-K8473&lt;=0,IF(D8473&gt;Calculator!$G$39,IF(H8473-K8473+E8473+L8473+M8473+Calculator!$G$39&gt;Calculator!$G$39,Calculator!$G$39-(H8473+E8473+L8473+M8473-K8473),Calculator!$G$39),D8473),0)))</f>
        <v>0</v>
      </c>
    </row>
    <row r="8474" spans="1:14" ht="15.75" thickBot="1">
      <c r="A8474" s="33" t="str">
        <f ca="1">IF(C8474=Calculator!$H$27,"F",IF(Daily!D8474+Daily!H8474=0,IF(D8473+H8473&gt;0,"L",""),""))</f>
        <v/>
      </c>
      <c r="B8474" s="34">
        <v>8473</v>
      </c>
      <c r="C8474" s="19">
        <f t="shared" ca="1" si="529"/>
        <v>54403</v>
      </c>
      <c r="D8474" s="29">
        <f t="shared" ca="1" si="531"/>
        <v>0</v>
      </c>
      <c r="E8474" s="29">
        <f ca="1">IF(C8474&lt;Calculator!$D$26,0,IF(DAY($C8474)=1,IF(D8474-Calculator!$G$24&gt;0,Calculator!$G$24,D8474),0))</f>
        <v>0</v>
      </c>
      <c r="F8474" s="29">
        <f ca="1">IF(E8474&gt;0,D8474*Calculator!$G$22/12,0)</f>
        <v>0</v>
      </c>
      <c r="G8474" s="29">
        <f ca="1">IF(E8474&gt;0,(IFERROR(-PMT(Calculator!$G$22/12,Calculator!$G$23*12,Calculator!$G$20),0))-F8474,0)</f>
        <v>0</v>
      </c>
      <c r="H8474" s="29">
        <f t="shared" ca="1" si="532"/>
        <v>0</v>
      </c>
      <c r="I8474" s="29">
        <f t="shared" ca="1" si="530"/>
        <v>0</v>
      </c>
      <c r="J8474" s="30">
        <f>Calculator!$G$40</f>
        <v>6.5000000000000002E-2</v>
      </c>
      <c r="K8474" s="29">
        <f ca="1">IF(C8474&gt;=Calculator!$G$27,IF(DAY($C8474)=1,Calculator!$G$34/2,IF(DAY($C8474)=15,Calculator!$G$34/2,0)),0)</f>
        <v>0</v>
      </c>
      <c r="L8474" s="29">
        <f ca="1">IF(DAY($C8474)=28,IF(H8474=0,0,Calculator!$G$35),0)</f>
        <v>0</v>
      </c>
      <c r="M8474" s="29">
        <f ca="1">IF(I8474&gt;0,IF(DAY($C8474)=1,SUM(INDIRECT("I"&amp;(ROW(C8473)-DAY(C8473))):I8473),0),0)</f>
        <v>0</v>
      </c>
      <c r="N8474" s="29">
        <f ca="1">IF(C8474&lt;Calculator!$G$27,0,IF(C8474=Calculator!$G$27,Calculator!$G$39,IF(H8474-K8474&lt;=0,IF(D8474&gt;Calculator!$G$39,IF(H8474-K8474+E8474+L8474+M8474+Calculator!$G$39&gt;Calculator!$G$39,Calculator!$G$39-(H8474+E8474+L8474+M8474-K8474),Calculator!$G$39),D8474),0)))</f>
        <v>0</v>
      </c>
    </row>
    <row r="8475" spans="1:14" ht="15.75" thickBot="1">
      <c r="A8475" s="33" t="str">
        <f ca="1">IF(C8475=Calculator!$H$27,"F",IF(Daily!D8475+Daily!H8475=0,IF(D8474+H8474&gt;0,"L",""),""))</f>
        <v/>
      </c>
      <c r="B8475" s="34">
        <v>8474</v>
      </c>
      <c r="C8475" s="19">
        <f t="shared" ca="1" si="529"/>
        <v>54404</v>
      </c>
      <c r="D8475" s="29">
        <f t="shared" ca="1" si="531"/>
        <v>0</v>
      </c>
      <c r="E8475" s="29">
        <f ca="1">IF(C8475&lt;Calculator!$D$26,0,IF(DAY($C8475)=1,IF(D8475-Calculator!$G$24&gt;0,Calculator!$G$24,D8475),0))</f>
        <v>0</v>
      </c>
      <c r="F8475" s="29">
        <f ca="1">IF(E8475&gt;0,D8475*Calculator!$G$22/12,0)</f>
        <v>0</v>
      </c>
      <c r="G8475" s="29">
        <f ca="1">IF(E8475&gt;0,(IFERROR(-PMT(Calculator!$G$22/12,Calculator!$G$23*12,Calculator!$G$20),0))-F8475,0)</f>
        <v>0</v>
      </c>
      <c r="H8475" s="29">
        <f t="shared" ca="1" si="532"/>
        <v>0</v>
      </c>
      <c r="I8475" s="29">
        <f t="shared" ca="1" si="530"/>
        <v>0</v>
      </c>
      <c r="J8475" s="30">
        <f>Calculator!$G$40</f>
        <v>6.5000000000000002E-2</v>
      </c>
      <c r="K8475" s="29">
        <f ca="1">IF(C8475&gt;=Calculator!$G$27,IF(DAY($C8475)=1,Calculator!$G$34/2,IF(DAY($C8475)=15,Calculator!$G$34/2,0)),0)</f>
        <v>0</v>
      </c>
      <c r="L8475" s="29">
        <f ca="1">IF(DAY($C8475)=28,IF(H8475=0,0,Calculator!$G$35),0)</f>
        <v>0</v>
      </c>
      <c r="M8475" s="29">
        <f ca="1">IF(I8475&gt;0,IF(DAY($C8475)=1,SUM(INDIRECT("I"&amp;(ROW(C8474)-DAY(C8474))):I8474),0),0)</f>
        <v>0</v>
      </c>
      <c r="N8475" s="29">
        <f ca="1">IF(C8475&lt;Calculator!$G$27,0,IF(C8475=Calculator!$G$27,Calculator!$G$39,IF(H8475-K8475&lt;=0,IF(D8475&gt;Calculator!$G$39,IF(H8475-K8475+E8475+L8475+M8475+Calculator!$G$39&gt;Calculator!$G$39,Calculator!$G$39-(H8475+E8475+L8475+M8475-K8475),Calculator!$G$39),D8475),0)))</f>
        <v>0</v>
      </c>
    </row>
    <row r="8476" spans="1:14" ht="15.75" thickBot="1">
      <c r="A8476" s="33" t="str">
        <f ca="1">IF(C8476=Calculator!$H$27,"F",IF(Daily!D8476+Daily!H8476=0,IF(D8475+H8475&gt;0,"L",""),""))</f>
        <v/>
      </c>
      <c r="B8476" s="34">
        <v>8475</v>
      </c>
      <c r="C8476" s="19">
        <f t="shared" ca="1" si="529"/>
        <v>54405</v>
      </c>
      <c r="D8476" s="29">
        <f t="shared" ca="1" si="531"/>
        <v>0</v>
      </c>
      <c r="E8476" s="29">
        <f ca="1">IF(C8476&lt;Calculator!$D$26,0,IF(DAY($C8476)=1,IF(D8476-Calculator!$G$24&gt;0,Calculator!$G$24,D8476),0))</f>
        <v>0</v>
      </c>
      <c r="F8476" s="29">
        <f ca="1">IF(E8476&gt;0,D8476*Calculator!$G$22/12,0)</f>
        <v>0</v>
      </c>
      <c r="G8476" s="29">
        <f ca="1">IF(E8476&gt;0,(IFERROR(-PMT(Calculator!$G$22/12,Calculator!$G$23*12,Calculator!$G$20),0))-F8476,0)</f>
        <v>0</v>
      </c>
      <c r="H8476" s="29">
        <f t="shared" ca="1" si="532"/>
        <v>0</v>
      </c>
      <c r="I8476" s="29">
        <f t="shared" ca="1" si="530"/>
        <v>0</v>
      </c>
      <c r="J8476" s="30">
        <f>Calculator!$G$40</f>
        <v>6.5000000000000002E-2</v>
      </c>
      <c r="K8476" s="29">
        <f ca="1">IF(C8476&gt;=Calculator!$G$27,IF(DAY($C8476)=1,Calculator!$G$34/2,IF(DAY($C8476)=15,Calculator!$G$34/2,0)),0)</f>
        <v>0</v>
      </c>
      <c r="L8476" s="29">
        <f ca="1">IF(DAY($C8476)=28,IF(H8476=0,0,Calculator!$G$35),0)</f>
        <v>0</v>
      </c>
      <c r="M8476" s="29">
        <f ca="1">IF(I8476&gt;0,IF(DAY($C8476)=1,SUM(INDIRECT("I"&amp;(ROW(C8475)-DAY(C8475))):I8475),0),0)</f>
        <v>0</v>
      </c>
      <c r="N8476" s="29">
        <f ca="1">IF(C8476&lt;Calculator!$G$27,0,IF(C8476=Calculator!$G$27,Calculator!$G$39,IF(H8476-K8476&lt;=0,IF(D8476&gt;Calculator!$G$39,IF(H8476-K8476+E8476+L8476+M8476+Calculator!$G$39&gt;Calculator!$G$39,Calculator!$G$39-(H8476+E8476+L8476+M8476-K8476),Calculator!$G$39),D8476),0)))</f>
        <v>0</v>
      </c>
    </row>
    <row r="8477" spans="1:14" ht="15.75" thickBot="1">
      <c r="A8477" s="33" t="str">
        <f ca="1">IF(C8477=Calculator!$H$27,"F",IF(Daily!D8477+Daily!H8477=0,IF(D8476+H8476&gt;0,"L",""),""))</f>
        <v/>
      </c>
      <c r="B8477" s="34">
        <v>8476</v>
      </c>
      <c r="C8477" s="19">
        <f t="shared" ca="1" si="529"/>
        <v>54406</v>
      </c>
      <c r="D8477" s="29">
        <f t="shared" ca="1" si="531"/>
        <v>0</v>
      </c>
      <c r="E8477" s="29">
        <f ca="1">IF(C8477&lt;Calculator!$D$26,0,IF(DAY($C8477)=1,IF(D8477-Calculator!$G$24&gt;0,Calculator!$G$24,D8477),0))</f>
        <v>0</v>
      </c>
      <c r="F8477" s="29">
        <f ca="1">IF(E8477&gt;0,D8477*Calculator!$G$22/12,0)</f>
        <v>0</v>
      </c>
      <c r="G8477" s="29">
        <f ca="1">IF(E8477&gt;0,(IFERROR(-PMT(Calculator!$G$22/12,Calculator!$G$23*12,Calculator!$G$20),0))-F8477,0)</f>
        <v>0</v>
      </c>
      <c r="H8477" s="29">
        <f t="shared" ca="1" si="532"/>
        <v>0</v>
      </c>
      <c r="I8477" s="29">
        <f t="shared" ca="1" si="530"/>
        <v>0</v>
      </c>
      <c r="J8477" s="30">
        <f>Calculator!$G$40</f>
        <v>6.5000000000000002E-2</v>
      </c>
      <c r="K8477" s="29">
        <f ca="1">IF(C8477&gt;=Calculator!$G$27,IF(DAY($C8477)=1,Calculator!$G$34/2,IF(DAY($C8477)=15,Calculator!$G$34/2,0)),0)</f>
        <v>0</v>
      </c>
      <c r="L8477" s="29">
        <f ca="1">IF(DAY($C8477)=28,IF(H8477=0,0,Calculator!$G$35),0)</f>
        <v>0</v>
      </c>
      <c r="M8477" s="29">
        <f ca="1">IF(I8477&gt;0,IF(DAY($C8477)=1,SUM(INDIRECT("I"&amp;(ROW(C8476)-DAY(C8476))):I8476),0),0)</f>
        <v>0</v>
      </c>
      <c r="N8477" s="29">
        <f ca="1">IF(C8477&lt;Calculator!$G$27,0,IF(C8477=Calculator!$G$27,Calculator!$G$39,IF(H8477-K8477&lt;=0,IF(D8477&gt;Calculator!$G$39,IF(H8477-K8477+E8477+L8477+M8477+Calculator!$G$39&gt;Calculator!$G$39,Calculator!$G$39-(H8477+E8477+L8477+M8477-K8477),Calculator!$G$39),D8477),0)))</f>
        <v>0</v>
      </c>
    </row>
    <row r="8478" spans="1:14" ht="15.75" thickBot="1">
      <c r="A8478" s="33" t="str">
        <f ca="1">IF(C8478=Calculator!$H$27,"F",IF(Daily!D8478+Daily!H8478=0,IF(D8477+H8477&gt;0,"L",""),""))</f>
        <v/>
      </c>
      <c r="B8478" s="34">
        <v>8477</v>
      </c>
      <c r="C8478" s="19">
        <f t="shared" ca="1" si="529"/>
        <v>54407</v>
      </c>
      <c r="D8478" s="29">
        <f t="shared" ca="1" si="531"/>
        <v>0</v>
      </c>
      <c r="E8478" s="29">
        <f ca="1">IF(C8478&lt;Calculator!$D$26,0,IF(DAY($C8478)=1,IF(D8478-Calculator!$G$24&gt;0,Calculator!$G$24,D8478),0))</f>
        <v>0</v>
      </c>
      <c r="F8478" s="29">
        <f ca="1">IF(E8478&gt;0,D8478*Calculator!$G$22/12,0)</f>
        <v>0</v>
      </c>
      <c r="G8478" s="29">
        <f ca="1">IF(E8478&gt;0,(IFERROR(-PMT(Calculator!$G$22/12,Calculator!$G$23*12,Calculator!$G$20),0))-F8478,0)</f>
        <v>0</v>
      </c>
      <c r="H8478" s="29">
        <f t="shared" ca="1" si="532"/>
        <v>0</v>
      </c>
      <c r="I8478" s="29">
        <f t="shared" ca="1" si="530"/>
        <v>0</v>
      </c>
      <c r="J8478" s="30">
        <f>Calculator!$G$40</f>
        <v>6.5000000000000002E-2</v>
      </c>
      <c r="K8478" s="29">
        <f ca="1">IF(C8478&gt;=Calculator!$G$27,IF(DAY($C8478)=1,Calculator!$G$34/2,IF(DAY($C8478)=15,Calculator!$G$34/2,0)),0)</f>
        <v>4500</v>
      </c>
      <c r="L8478" s="29">
        <f ca="1">IF(DAY($C8478)=28,IF(H8478=0,0,Calculator!$G$35),0)</f>
        <v>0</v>
      </c>
      <c r="M8478" s="29">
        <f ca="1">IF(I8478&gt;0,IF(DAY($C8478)=1,SUM(INDIRECT("I"&amp;(ROW(C8477)-DAY(C8477))):I8477),0),0)</f>
        <v>0</v>
      </c>
      <c r="N8478" s="29">
        <f ca="1">IF(C8478&lt;Calculator!$G$27,0,IF(C8478=Calculator!$G$27,Calculator!$G$39,IF(H8478-K8478&lt;=0,IF(D8478&gt;Calculator!$G$39,IF(H8478-K8478+E8478+L8478+M8478+Calculator!$G$39&gt;Calculator!$G$39,Calculator!$G$39-(H8478+E8478+L8478+M8478-K8478),Calculator!$G$39),D8478),0)))</f>
        <v>0</v>
      </c>
    </row>
    <row r="8479" spans="1:14" ht="15.75" thickBot="1">
      <c r="A8479" s="33" t="str">
        <f ca="1">IF(C8479=Calculator!$H$27,"F",IF(Daily!D8479+Daily!H8479=0,IF(D8478+H8478&gt;0,"L",""),""))</f>
        <v/>
      </c>
      <c r="B8479" s="34">
        <v>8478</v>
      </c>
      <c r="C8479" s="19">
        <f t="shared" ca="1" si="529"/>
        <v>54408</v>
      </c>
      <c r="D8479" s="29">
        <f t="shared" ca="1" si="531"/>
        <v>0</v>
      </c>
      <c r="E8479" s="29">
        <f ca="1">IF(C8479&lt;Calculator!$D$26,0,IF(DAY($C8479)=1,IF(D8479-Calculator!$G$24&gt;0,Calculator!$G$24,D8479),0))</f>
        <v>0</v>
      </c>
      <c r="F8479" s="29">
        <f ca="1">IF(E8479&gt;0,D8479*Calculator!$G$22/12,0)</f>
        <v>0</v>
      </c>
      <c r="G8479" s="29">
        <f ca="1">IF(E8479&gt;0,(IFERROR(-PMT(Calculator!$G$22/12,Calculator!$G$23*12,Calculator!$G$20),0))-F8479,0)</f>
        <v>0</v>
      </c>
      <c r="H8479" s="29">
        <f t="shared" ca="1" si="532"/>
        <v>0</v>
      </c>
      <c r="I8479" s="29">
        <f t="shared" ca="1" si="530"/>
        <v>0</v>
      </c>
      <c r="J8479" s="30">
        <f>Calculator!$G$40</f>
        <v>6.5000000000000002E-2</v>
      </c>
      <c r="K8479" s="29">
        <f ca="1">IF(C8479&gt;=Calculator!$G$27,IF(DAY($C8479)=1,Calculator!$G$34/2,IF(DAY($C8479)=15,Calculator!$G$34/2,0)),0)</f>
        <v>0</v>
      </c>
      <c r="L8479" s="29">
        <f ca="1">IF(DAY($C8479)=28,IF(H8479=0,0,Calculator!$G$35),0)</f>
        <v>0</v>
      </c>
      <c r="M8479" s="29">
        <f ca="1">IF(I8479&gt;0,IF(DAY($C8479)=1,SUM(INDIRECT("I"&amp;(ROW(C8478)-DAY(C8478))):I8478),0),0)</f>
        <v>0</v>
      </c>
      <c r="N8479" s="29">
        <f ca="1">IF(C8479&lt;Calculator!$G$27,0,IF(C8479=Calculator!$G$27,Calculator!$G$39,IF(H8479-K8479&lt;=0,IF(D8479&gt;Calculator!$G$39,IF(H8479-K8479+E8479+L8479+M8479+Calculator!$G$39&gt;Calculator!$G$39,Calculator!$G$39-(H8479+E8479+L8479+M8479-K8479),Calculator!$G$39),D8479),0)))</f>
        <v>0</v>
      </c>
    </row>
    <row r="8480" spans="1:14" ht="15.75" thickBot="1">
      <c r="A8480" s="33" t="str">
        <f ca="1">IF(C8480=Calculator!$H$27,"F",IF(Daily!D8480+Daily!H8480=0,IF(D8479+H8479&gt;0,"L",""),""))</f>
        <v/>
      </c>
      <c r="B8480" s="34">
        <v>8479</v>
      </c>
      <c r="C8480" s="19">
        <f t="shared" ca="1" si="529"/>
        <v>54409</v>
      </c>
      <c r="D8480" s="29">
        <f t="shared" ca="1" si="531"/>
        <v>0</v>
      </c>
      <c r="E8480" s="29">
        <f ca="1">IF(C8480&lt;Calculator!$D$26,0,IF(DAY($C8480)=1,IF(D8480-Calculator!$G$24&gt;0,Calculator!$G$24,D8480),0))</f>
        <v>0</v>
      </c>
      <c r="F8480" s="29">
        <f ca="1">IF(E8480&gt;0,D8480*Calculator!$G$22/12,0)</f>
        <v>0</v>
      </c>
      <c r="G8480" s="29">
        <f ca="1">IF(E8480&gt;0,(IFERROR(-PMT(Calculator!$G$22/12,Calculator!$G$23*12,Calculator!$G$20),0))-F8480,0)</f>
        <v>0</v>
      </c>
      <c r="H8480" s="29">
        <f t="shared" ca="1" si="532"/>
        <v>0</v>
      </c>
      <c r="I8480" s="29">
        <f t="shared" ca="1" si="530"/>
        <v>0</v>
      </c>
      <c r="J8480" s="30">
        <f>Calculator!$G$40</f>
        <v>6.5000000000000002E-2</v>
      </c>
      <c r="K8480" s="29">
        <f ca="1">IF(C8480&gt;=Calculator!$G$27,IF(DAY($C8480)=1,Calculator!$G$34/2,IF(DAY($C8480)=15,Calculator!$G$34/2,0)),0)</f>
        <v>0</v>
      </c>
      <c r="L8480" s="29">
        <f ca="1">IF(DAY($C8480)=28,IF(H8480=0,0,Calculator!$G$35),0)</f>
        <v>0</v>
      </c>
      <c r="M8480" s="29">
        <f ca="1">IF(I8480&gt;0,IF(DAY($C8480)=1,SUM(INDIRECT("I"&amp;(ROW(C8479)-DAY(C8479))):I8479),0),0)</f>
        <v>0</v>
      </c>
      <c r="N8480" s="29">
        <f ca="1">IF(C8480&lt;Calculator!$G$27,0,IF(C8480=Calculator!$G$27,Calculator!$G$39,IF(H8480-K8480&lt;=0,IF(D8480&gt;Calculator!$G$39,IF(H8480-K8480+E8480+L8480+M8480+Calculator!$G$39&gt;Calculator!$G$39,Calculator!$G$39-(H8480+E8480+L8480+M8480-K8480),Calculator!$G$39),D8480),0)))</f>
        <v>0</v>
      </c>
    </row>
    <row r="8481" spans="1:14" ht="15.75" thickBot="1">
      <c r="A8481" s="33" t="str">
        <f ca="1">IF(C8481=Calculator!$H$27,"F",IF(Daily!D8481+Daily!H8481=0,IF(D8480+H8480&gt;0,"L",""),""))</f>
        <v/>
      </c>
      <c r="B8481" s="34">
        <v>8480</v>
      </c>
      <c r="C8481" s="19">
        <f t="shared" ca="1" si="529"/>
        <v>54410</v>
      </c>
      <c r="D8481" s="29">
        <f t="shared" ca="1" si="531"/>
        <v>0</v>
      </c>
      <c r="E8481" s="29">
        <f ca="1">IF(C8481&lt;Calculator!$D$26,0,IF(DAY($C8481)=1,IF(D8481-Calculator!$G$24&gt;0,Calculator!$G$24,D8481),0))</f>
        <v>0</v>
      </c>
      <c r="F8481" s="29">
        <f ca="1">IF(E8481&gt;0,D8481*Calculator!$G$22/12,0)</f>
        <v>0</v>
      </c>
      <c r="G8481" s="29">
        <f ca="1">IF(E8481&gt;0,(IFERROR(-PMT(Calculator!$G$22/12,Calculator!$G$23*12,Calculator!$G$20),0))-F8481,0)</f>
        <v>0</v>
      </c>
      <c r="H8481" s="29">
        <f t="shared" ca="1" si="532"/>
        <v>0</v>
      </c>
      <c r="I8481" s="29">
        <f t="shared" ca="1" si="530"/>
        <v>0</v>
      </c>
      <c r="J8481" s="30">
        <f>Calculator!$G$40</f>
        <v>6.5000000000000002E-2</v>
      </c>
      <c r="K8481" s="29">
        <f ca="1">IF(C8481&gt;=Calculator!$G$27,IF(DAY($C8481)=1,Calculator!$G$34/2,IF(DAY($C8481)=15,Calculator!$G$34/2,0)),0)</f>
        <v>0</v>
      </c>
      <c r="L8481" s="29">
        <f ca="1">IF(DAY($C8481)=28,IF(H8481=0,0,Calculator!$G$35),0)</f>
        <v>0</v>
      </c>
      <c r="M8481" s="29">
        <f ca="1">IF(I8481&gt;0,IF(DAY($C8481)=1,SUM(INDIRECT("I"&amp;(ROW(C8480)-DAY(C8480))):I8480),0),0)</f>
        <v>0</v>
      </c>
      <c r="N8481" s="29">
        <f ca="1">IF(C8481&lt;Calculator!$G$27,0,IF(C8481=Calculator!$G$27,Calculator!$G$39,IF(H8481-K8481&lt;=0,IF(D8481&gt;Calculator!$G$39,IF(H8481-K8481+E8481+L8481+M8481+Calculator!$G$39&gt;Calculator!$G$39,Calculator!$G$39-(H8481+E8481+L8481+M8481-K8481),Calculator!$G$39),D8481),0)))</f>
        <v>0</v>
      </c>
    </row>
    <row r="8482" spans="1:14" ht="15.75" thickBot="1">
      <c r="A8482" s="33" t="str">
        <f ca="1">IF(C8482=Calculator!$H$27,"F",IF(Daily!D8482+Daily!H8482=0,IF(D8481+H8481&gt;0,"L",""),""))</f>
        <v/>
      </c>
      <c r="B8482" s="34">
        <v>8481</v>
      </c>
      <c r="C8482" s="19">
        <f t="shared" ca="1" si="529"/>
        <v>54411</v>
      </c>
      <c r="D8482" s="29">
        <f t="shared" ca="1" si="531"/>
        <v>0</v>
      </c>
      <c r="E8482" s="29">
        <f ca="1">IF(C8482&lt;Calculator!$D$26,0,IF(DAY($C8482)=1,IF(D8482-Calculator!$G$24&gt;0,Calculator!$G$24,D8482),0))</f>
        <v>0</v>
      </c>
      <c r="F8482" s="29">
        <f ca="1">IF(E8482&gt;0,D8482*Calculator!$G$22/12,0)</f>
        <v>0</v>
      </c>
      <c r="G8482" s="29">
        <f ca="1">IF(E8482&gt;0,(IFERROR(-PMT(Calculator!$G$22/12,Calculator!$G$23*12,Calculator!$G$20),0))-F8482,0)</f>
        <v>0</v>
      </c>
      <c r="H8482" s="29">
        <f t="shared" ca="1" si="532"/>
        <v>0</v>
      </c>
      <c r="I8482" s="29">
        <f t="shared" ca="1" si="530"/>
        <v>0</v>
      </c>
      <c r="J8482" s="30">
        <f>Calculator!$G$40</f>
        <v>6.5000000000000002E-2</v>
      </c>
      <c r="K8482" s="29">
        <f ca="1">IF(C8482&gt;=Calculator!$G$27,IF(DAY($C8482)=1,Calculator!$G$34/2,IF(DAY($C8482)=15,Calculator!$G$34/2,0)),0)</f>
        <v>0</v>
      </c>
      <c r="L8482" s="29">
        <f ca="1">IF(DAY($C8482)=28,IF(H8482=0,0,Calculator!$G$35),0)</f>
        <v>0</v>
      </c>
      <c r="M8482" s="29">
        <f ca="1">IF(I8482&gt;0,IF(DAY($C8482)=1,SUM(INDIRECT("I"&amp;(ROW(C8481)-DAY(C8481))):I8481),0),0)</f>
        <v>0</v>
      </c>
      <c r="N8482" s="29">
        <f ca="1">IF(C8482&lt;Calculator!$G$27,0,IF(C8482=Calculator!$G$27,Calculator!$G$39,IF(H8482-K8482&lt;=0,IF(D8482&gt;Calculator!$G$39,IF(H8482-K8482+E8482+L8482+M8482+Calculator!$G$39&gt;Calculator!$G$39,Calculator!$G$39-(H8482+E8482+L8482+M8482-K8482),Calculator!$G$39),D8482),0)))</f>
        <v>0</v>
      </c>
    </row>
    <row r="8483" spans="1:14" ht="15.75" thickBot="1">
      <c r="A8483" s="33" t="str">
        <f ca="1">IF(C8483=Calculator!$H$27,"F",IF(Daily!D8483+Daily!H8483=0,IF(D8482+H8482&gt;0,"L",""),""))</f>
        <v/>
      </c>
      <c r="B8483" s="34">
        <v>8482</v>
      </c>
      <c r="C8483" s="19">
        <f t="shared" ca="1" si="529"/>
        <v>54412</v>
      </c>
      <c r="D8483" s="29">
        <f t="shared" ca="1" si="531"/>
        <v>0</v>
      </c>
      <c r="E8483" s="29">
        <f ca="1">IF(C8483&lt;Calculator!$D$26,0,IF(DAY($C8483)=1,IF(D8483-Calculator!$G$24&gt;0,Calculator!$G$24,D8483),0))</f>
        <v>0</v>
      </c>
      <c r="F8483" s="29">
        <f ca="1">IF(E8483&gt;0,D8483*Calculator!$G$22/12,0)</f>
        <v>0</v>
      </c>
      <c r="G8483" s="29">
        <f ca="1">IF(E8483&gt;0,(IFERROR(-PMT(Calculator!$G$22/12,Calculator!$G$23*12,Calculator!$G$20),0))-F8483,0)</f>
        <v>0</v>
      </c>
      <c r="H8483" s="29">
        <f t="shared" ca="1" si="532"/>
        <v>0</v>
      </c>
      <c r="I8483" s="29">
        <f t="shared" ca="1" si="530"/>
        <v>0</v>
      </c>
      <c r="J8483" s="30">
        <f>Calculator!$G$40</f>
        <v>6.5000000000000002E-2</v>
      </c>
      <c r="K8483" s="29">
        <f ca="1">IF(C8483&gt;=Calculator!$G$27,IF(DAY($C8483)=1,Calculator!$G$34/2,IF(DAY($C8483)=15,Calculator!$G$34/2,0)),0)</f>
        <v>0</v>
      </c>
      <c r="L8483" s="29">
        <f ca="1">IF(DAY($C8483)=28,IF(H8483=0,0,Calculator!$G$35),0)</f>
        <v>0</v>
      </c>
      <c r="M8483" s="29">
        <f ca="1">IF(I8483&gt;0,IF(DAY($C8483)=1,SUM(INDIRECT("I"&amp;(ROW(C8482)-DAY(C8482))):I8482),0),0)</f>
        <v>0</v>
      </c>
      <c r="N8483" s="29">
        <f ca="1">IF(C8483&lt;Calculator!$G$27,0,IF(C8483=Calculator!$G$27,Calculator!$G$39,IF(H8483-K8483&lt;=0,IF(D8483&gt;Calculator!$G$39,IF(H8483-K8483+E8483+L8483+M8483+Calculator!$G$39&gt;Calculator!$G$39,Calculator!$G$39-(H8483+E8483+L8483+M8483-K8483),Calculator!$G$39),D8483),0)))</f>
        <v>0</v>
      </c>
    </row>
    <row r="8484" spans="1:14" ht="15.75" thickBot="1">
      <c r="A8484" s="33" t="str">
        <f ca="1">IF(C8484=Calculator!$H$27,"F",IF(Daily!D8484+Daily!H8484=0,IF(D8483+H8483&gt;0,"L",""),""))</f>
        <v/>
      </c>
      <c r="B8484" s="34">
        <v>8483</v>
      </c>
      <c r="C8484" s="19">
        <f t="shared" ca="1" si="529"/>
        <v>54413</v>
      </c>
      <c r="D8484" s="29">
        <f t="shared" ca="1" si="531"/>
        <v>0</v>
      </c>
      <c r="E8484" s="29">
        <f ca="1">IF(C8484&lt;Calculator!$D$26,0,IF(DAY($C8484)=1,IF(D8484-Calculator!$G$24&gt;0,Calculator!$G$24,D8484),0))</f>
        <v>0</v>
      </c>
      <c r="F8484" s="29">
        <f ca="1">IF(E8484&gt;0,D8484*Calculator!$G$22/12,0)</f>
        <v>0</v>
      </c>
      <c r="G8484" s="29">
        <f ca="1">IF(E8484&gt;0,(IFERROR(-PMT(Calculator!$G$22/12,Calculator!$G$23*12,Calculator!$G$20),0))-F8484,0)</f>
        <v>0</v>
      </c>
      <c r="H8484" s="29">
        <f t="shared" ca="1" si="532"/>
        <v>0</v>
      </c>
      <c r="I8484" s="29">
        <f t="shared" ca="1" si="530"/>
        <v>0</v>
      </c>
      <c r="J8484" s="30">
        <f>Calculator!$G$40</f>
        <v>6.5000000000000002E-2</v>
      </c>
      <c r="K8484" s="29">
        <f ca="1">IF(C8484&gt;=Calculator!$G$27,IF(DAY($C8484)=1,Calculator!$G$34/2,IF(DAY($C8484)=15,Calculator!$G$34/2,0)),0)</f>
        <v>0</v>
      </c>
      <c r="L8484" s="29">
        <f ca="1">IF(DAY($C8484)=28,IF(H8484=0,0,Calculator!$G$35),0)</f>
        <v>0</v>
      </c>
      <c r="M8484" s="29">
        <f ca="1">IF(I8484&gt;0,IF(DAY($C8484)=1,SUM(INDIRECT("I"&amp;(ROW(C8483)-DAY(C8483))):I8483),0),0)</f>
        <v>0</v>
      </c>
      <c r="N8484" s="29">
        <f ca="1">IF(C8484&lt;Calculator!$G$27,0,IF(C8484=Calculator!$G$27,Calculator!$G$39,IF(H8484-K8484&lt;=0,IF(D8484&gt;Calculator!$G$39,IF(H8484-K8484+E8484+L8484+M8484+Calculator!$G$39&gt;Calculator!$G$39,Calculator!$G$39-(H8484+E8484+L8484+M8484-K8484),Calculator!$G$39),D8484),0)))</f>
        <v>0</v>
      </c>
    </row>
    <row r="8485" spans="1:14" ht="15.75" thickBot="1">
      <c r="A8485" s="33" t="str">
        <f ca="1">IF(C8485=Calculator!$H$27,"F",IF(Daily!D8485+Daily!H8485=0,IF(D8484+H8484&gt;0,"L",""),""))</f>
        <v/>
      </c>
      <c r="B8485" s="34">
        <v>8484</v>
      </c>
      <c r="C8485" s="19">
        <f t="shared" ca="1" si="529"/>
        <v>54414</v>
      </c>
      <c r="D8485" s="29">
        <f t="shared" ca="1" si="531"/>
        <v>0</v>
      </c>
      <c r="E8485" s="29">
        <f ca="1">IF(C8485&lt;Calculator!$D$26,0,IF(DAY($C8485)=1,IF(D8485-Calculator!$G$24&gt;0,Calculator!$G$24,D8485),0))</f>
        <v>0</v>
      </c>
      <c r="F8485" s="29">
        <f ca="1">IF(E8485&gt;0,D8485*Calculator!$G$22/12,0)</f>
        <v>0</v>
      </c>
      <c r="G8485" s="29">
        <f ca="1">IF(E8485&gt;0,(IFERROR(-PMT(Calculator!$G$22/12,Calculator!$G$23*12,Calculator!$G$20),0))-F8485,0)</f>
        <v>0</v>
      </c>
      <c r="H8485" s="29">
        <f t="shared" ca="1" si="532"/>
        <v>0</v>
      </c>
      <c r="I8485" s="29">
        <f t="shared" ca="1" si="530"/>
        <v>0</v>
      </c>
      <c r="J8485" s="30">
        <f>Calculator!$G$40</f>
        <v>6.5000000000000002E-2</v>
      </c>
      <c r="K8485" s="29">
        <f ca="1">IF(C8485&gt;=Calculator!$G$27,IF(DAY($C8485)=1,Calculator!$G$34/2,IF(DAY($C8485)=15,Calculator!$G$34/2,0)),0)</f>
        <v>0</v>
      </c>
      <c r="L8485" s="29">
        <f ca="1">IF(DAY($C8485)=28,IF(H8485=0,0,Calculator!$G$35),0)</f>
        <v>0</v>
      </c>
      <c r="M8485" s="29">
        <f ca="1">IF(I8485&gt;0,IF(DAY($C8485)=1,SUM(INDIRECT("I"&amp;(ROW(C8484)-DAY(C8484))):I8484),0),0)</f>
        <v>0</v>
      </c>
      <c r="N8485" s="29">
        <f ca="1">IF(C8485&lt;Calculator!$G$27,0,IF(C8485=Calculator!$G$27,Calculator!$G$39,IF(H8485-K8485&lt;=0,IF(D8485&gt;Calculator!$G$39,IF(H8485-K8485+E8485+L8485+M8485+Calculator!$G$39&gt;Calculator!$G$39,Calculator!$G$39-(H8485+E8485+L8485+M8485-K8485),Calculator!$G$39),D8485),0)))</f>
        <v>0</v>
      </c>
    </row>
    <row r="8486" spans="1:14" ht="15.75" thickBot="1">
      <c r="A8486" s="33" t="str">
        <f ca="1">IF(C8486=Calculator!$H$27,"F",IF(Daily!D8486+Daily!H8486=0,IF(D8485+H8485&gt;0,"L",""),""))</f>
        <v/>
      </c>
      <c r="B8486" s="34">
        <v>8485</v>
      </c>
      <c r="C8486" s="19">
        <f t="shared" ca="1" si="529"/>
        <v>54415</v>
      </c>
      <c r="D8486" s="29">
        <f t="shared" ca="1" si="531"/>
        <v>0</v>
      </c>
      <c r="E8486" s="29">
        <f ca="1">IF(C8486&lt;Calculator!$D$26,0,IF(DAY($C8486)=1,IF(D8486-Calculator!$G$24&gt;0,Calculator!$G$24,D8486),0))</f>
        <v>0</v>
      </c>
      <c r="F8486" s="29">
        <f ca="1">IF(E8486&gt;0,D8486*Calculator!$G$22/12,0)</f>
        <v>0</v>
      </c>
      <c r="G8486" s="29">
        <f ca="1">IF(E8486&gt;0,(IFERROR(-PMT(Calculator!$G$22/12,Calculator!$G$23*12,Calculator!$G$20),0))-F8486,0)</f>
        <v>0</v>
      </c>
      <c r="H8486" s="29">
        <f t="shared" ca="1" si="532"/>
        <v>0</v>
      </c>
      <c r="I8486" s="29">
        <f t="shared" ca="1" si="530"/>
        <v>0</v>
      </c>
      <c r="J8486" s="30">
        <f>Calculator!$G$40</f>
        <v>6.5000000000000002E-2</v>
      </c>
      <c r="K8486" s="29">
        <f ca="1">IF(C8486&gt;=Calculator!$G$27,IF(DAY($C8486)=1,Calculator!$G$34/2,IF(DAY($C8486)=15,Calculator!$G$34/2,0)),0)</f>
        <v>0</v>
      </c>
      <c r="L8486" s="29">
        <f ca="1">IF(DAY($C8486)=28,IF(H8486=0,0,Calculator!$G$35),0)</f>
        <v>0</v>
      </c>
      <c r="M8486" s="29">
        <f ca="1">IF(I8486&gt;0,IF(DAY($C8486)=1,SUM(INDIRECT("I"&amp;(ROW(C8485)-DAY(C8485))):I8485),0),0)</f>
        <v>0</v>
      </c>
      <c r="N8486" s="29">
        <f ca="1">IF(C8486&lt;Calculator!$G$27,0,IF(C8486=Calculator!$G$27,Calculator!$G$39,IF(H8486-K8486&lt;=0,IF(D8486&gt;Calculator!$G$39,IF(H8486-K8486+E8486+L8486+M8486+Calculator!$G$39&gt;Calculator!$G$39,Calculator!$G$39-(H8486+E8486+L8486+M8486-K8486),Calculator!$G$39),D8486),0)))</f>
        <v>0</v>
      </c>
    </row>
    <row r="8487" spans="1:14" ht="15.75" thickBot="1">
      <c r="A8487" s="33" t="str">
        <f ca="1">IF(C8487=Calculator!$H$27,"F",IF(Daily!D8487+Daily!H8487=0,IF(D8486+H8486&gt;0,"L",""),""))</f>
        <v/>
      </c>
      <c r="B8487" s="34">
        <v>8486</v>
      </c>
      <c r="C8487" s="19">
        <f t="shared" ca="1" si="529"/>
        <v>54416</v>
      </c>
      <c r="D8487" s="29">
        <f t="shared" ca="1" si="531"/>
        <v>0</v>
      </c>
      <c r="E8487" s="29">
        <f ca="1">IF(C8487&lt;Calculator!$D$26,0,IF(DAY($C8487)=1,IF(D8487-Calculator!$G$24&gt;0,Calculator!$G$24,D8487),0))</f>
        <v>0</v>
      </c>
      <c r="F8487" s="29">
        <f ca="1">IF(E8487&gt;0,D8487*Calculator!$G$22/12,0)</f>
        <v>0</v>
      </c>
      <c r="G8487" s="29">
        <f ca="1">IF(E8487&gt;0,(IFERROR(-PMT(Calculator!$G$22/12,Calculator!$G$23*12,Calculator!$G$20),0))-F8487,0)</f>
        <v>0</v>
      </c>
      <c r="H8487" s="29">
        <f t="shared" ca="1" si="532"/>
        <v>0</v>
      </c>
      <c r="I8487" s="29">
        <f t="shared" ca="1" si="530"/>
        <v>0</v>
      </c>
      <c r="J8487" s="30">
        <f>Calculator!$G$40</f>
        <v>6.5000000000000002E-2</v>
      </c>
      <c r="K8487" s="29">
        <f ca="1">IF(C8487&gt;=Calculator!$G$27,IF(DAY($C8487)=1,Calculator!$G$34/2,IF(DAY($C8487)=15,Calculator!$G$34/2,0)),0)</f>
        <v>0</v>
      </c>
      <c r="L8487" s="29">
        <f ca="1">IF(DAY($C8487)=28,IF(H8487=0,0,Calculator!$G$35),0)</f>
        <v>0</v>
      </c>
      <c r="M8487" s="29">
        <f ca="1">IF(I8487&gt;0,IF(DAY($C8487)=1,SUM(INDIRECT("I"&amp;(ROW(C8486)-DAY(C8486))):I8486),0),0)</f>
        <v>0</v>
      </c>
      <c r="N8487" s="29">
        <f ca="1">IF(C8487&lt;Calculator!$G$27,0,IF(C8487=Calculator!$G$27,Calculator!$G$39,IF(H8487-K8487&lt;=0,IF(D8487&gt;Calculator!$G$39,IF(H8487-K8487+E8487+L8487+M8487+Calculator!$G$39&gt;Calculator!$G$39,Calculator!$G$39-(H8487+E8487+L8487+M8487-K8487),Calculator!$G$39),D8487),0)))</f>
        <v>0</v>
      </c>
    </row>
    <row r="8488" spans="1:14" ht="15.75" thickBot="1">
      <c r="A8488" s="33" t="str">
        <f ca="1">IF(C8488=Calculator!$H$27,"F",IF(Daily!D8488+Daily!H8488=0,IF(D8487+H8487&gt;0,"L",""),""))</f>
        <v/>
      </c>
      <c r="B8488" s="34">
        <v>8487</v>
      </c>
      <c r="C8488" s="19">
        <f t="shared" ca="1" si="529"/>
        <v>54417</v>
      </c>
      <c r="D8488" s="29">
        <f t="shared" ca="1" si="531"/>
        <v>0</v>
      </c>
      <c r="E8488" s="29">
        <f ca="1">IF(C8488&lt;Calculator!$D$26,0,IF(DAY($C8488)=1,IF(D8488-Calculator!$G$24&gt;0,Calculator!$G$24,D8488),0))</f>
        <v>0</v>
      </c>
      <c r="F8488" s="29">
        <f ca="1">IF(E8488&gt;0,D8488*Calculator!$G$22/12,0)</f>
        <v>0</v>
      </c>
      <c r="G8488" s="29">
        <f ca="1">IF(E8488&gt;0,(IFERROR(-PMT(Calculator!$G$22/12,Calculator!$G$23*12,Calculator!$G$20),0))-F8488,0)</f>
        <v>0</v>
      </c>
      <c r="H8488" s="29">
        <f t="shared" ca="1" si="532"/>
        <v>0</v>
      </c>
      <c r="I8488" s="29">
        <f t="shared" ca="1" si="530"/>
        <v>0</v>
      </c>
      <c r="J8488" s="30">
        <f>Calculator!$G$40</f>
        <v>6.5000000000000002E-2</v>
      </c>
      <c r="K8488" s="29">
        <f ca="1">IF(C8488&gt;=Calculator!$G$27,IF(DAY($C8488)=1,Calculator!$G$34/2,IF(DAY($C8488)=15,Calculator!$G$34/2,0)),0)</f>
        <v>0</v>
      </c>
      <c r="L8488" s="29">
        <f ca="1">IF(DAY($C8488)=28,IF(H8488=0,0,Calculator!$G$35),0)</f>
        <v>0</v>
      </c>
      <c r="M8488" s="29">
        <f ca="1">IF(I8488&gt;0,IF(DAY($C8488)=1,SUM(INDIRECT("I"&amp;(ROW(C8487)-DAY(C8487))):I8487),0),0)</f>
        <v>0</v>
      </c>
      <c r="N8488" s="29">
        <f ca="1">IF(C8488&lt;Calculator!$G$27,0,IF(C8488=Calculator!$G$27,Calculator!$G$39,IF(H8488-K8488&lt;=0,IF(D8488&gt;Calculator!$G$39,IF(H8488-K8488+E8488+L8488+M8488+Calculator!$G$39&gt;Calculator!$G$39,Calculator!$G$39-(H8488+E8488+L8488+M8488-K8488),Calculator!$G$39),D8488),0)))</f>
        <v>0</v>
      </c>
    </row>
    <row r="8489" spans="1:14" ht="15.75" thickBot="1">
      <c r="A8489" s="33" t="str">
        <f ca="1">IF(C8489=Calculator!$H$27,"F",IF(Daily!D8489+Daily!H8489=0,IF(D8488+H8488&gt;0,"L",""),""))</f>
        <v/>
      </c>
      <c r="B8489" s="34">
        <v>8488</v>
      </c>
      <c r="C8489" s="19">
        <f t="shared" ca="1" si="529"/>
        <v>54418</v>
      </c>
      <c r="D8489" s="29">
        <f t="shared" ca="1" si="531"/>
        <v>0</v>
      </c>
      <c r="E8489" s="29">
        <f ca="1">IF(C8489&lt;Calculator!$D$26,0,IF(DAY($C8489)=1,IF(D8489-Calculator!$G$24&gt;0,Calculator!$G$24,D8489),0))</f>
        <v>0</v>
      </c>
      <c r="F8489" s="29">
        <f ca="1">IF(E8489&gt;0,D8489*Calculator!$G$22/12,0)</f>
        <v>0</v>
      </c>
      <c r="G8489" s="29">
        <f ca="1">IF(E8489&gt;0,(IFERROR(-PMT(Calculator!$G$22/12,Calculator!$G$23*12,Calculator!$G$20),0))-F8489,0)</f>
        <v>0</v>
      </c>
      <c r="H8489" s="29">
        <f t="shared" ca="1" si="532"/>
        <v>0</v>
      </c>
      <c r="I8489" s="29">
        <f t="shared" ca="1" si="530"/>
        <v>0</v>
      </c>
      <c r="J8489" s="30">
        <f>Calculator!$G$40</f>
        <v>6.5000000000000002E-2</v>
      </c>
      <c r="K8489" s="29">
        <f ca="1">IF(C8489&gt;=Calculator!$G$27,IF(DAY($C8489)=1,Calculator!$G$34/2,IF(DAY($C8489)=15,Calculator!$G$34/2,0)),0)</f>
        <v>0</v>
      </c>
      <c r="L8489" s="29">
        <f ca="1">IF(DAY($C8489)=28,IF(H8489=0,0,Calculator!$G$35),0)</f>
        <v>0</v>
      </c>
      <c r="M8489" s="29">
        <f ca="1">IF(I8489&gt;0,IF(DAY($C8489)=1,SUM(INDIRECT("I"&amp;(ROW(C8488)-DAY(C8488))):I8488),0),0)</f>
        <v>0</v>
      </c>
      <c r="N8489" s="29">
        <f ca="1">IF(C8489&lt;Calculator!$G$27,0,IF(C8489=Calculator!$G$27,Calculator!$G$39,IF(H8489-K8489&lt;=0,IF(D8489&gt;Calculator!$G$39,IF(H8489-K8489+E8489+L8489+M8489+Calculator!$G$39&gt;Calculator!$G$39,Calculator!$G$39-(H8489+E8489+L8489+M8489-K8489),Calculator!$G$39),D8489),0)))</f>
        <v>0</v>
      </c>
    </row>
    <row r="8490" spans="1:14" ht="15.75" thickBot="1">
      <c r="A8490" s="33" t="str">
        <f ca="1">IF(C8490=Calculator!$H$27,"F",IF(Daily!D8490+Daily!H8490=0,IF(D8489+H8489&gt;0,"L",""),""))</f>
        <v/>
      </c>
      <c r="B8490" s="34">
        <v>8489</v>
      </c>
      <c r="C8490" s="19">
        <f t="shared" ca="1" si="529"/>
        <v>54419</v>
      </c>
      <c r="D8490" s="29">
        <f t="shared" ca="1" si="531"/>
        <v>0</v>
      </c>
      <c r="E8490" s="29">
        <f ca="1">IF(C8490&lt;Calculator!$D$26,0,IF(DAY($C8490)=1,IF(D8490-Calculator!$G$24&gt;0,Calculator!$G$24,D8490),0))</f>
        <v>0</v>
      </c>
      <c r="F8490" s="29">
        <f ca="1">IF(E8490&gt;0,D8490*Calculator!$G$22/12,0)</f>
        <v>0</v>
      </c>
      <c r="G8490" s="29">
        <f ca="1">IF(E8490&gt;0,(IFERROR(-PMT(Calculator!$G$22/12,Calculator!$G$23*12,Calculator!$G$20),0))-F8490,0)</f>
        <v>0</v>
      </c>
      <c r="H8490" s="29">
        <f t="shared" ca="1" si="532"/>
        <v>0</v>
      </c>
      <c r="I8490" s="29">
        <f t="shared" ca="1" si="530"/>
        <v>0</v>
      </c>
      <c r="J8490" s="30">
        <f>Calculator!$G$40</f>
        <v>6.5000000000000002E-2</v>
      </c>
      <c r="K8490" s="29">
        <f ca="1">IF(C8490&gt;=Calculator!$G$27,IF(DAY($C8490)=1,Calculator!$G$34/2,IF(DAY($C8490)=15,Calculator!$G$34/2,0)),0)</f>
        <v>0</v>
      </c>
      <c r="L8490" s="29">
        <f ca="1">IF(DAY($C8490)=28,IF(H8490=0,0,Calculator!$G$35),0)</f>
        <v>0</v>
      </c>
      <c r="M8490" s="29">
        <f ca="1">IF(I8490&gt;0,IF(DAY($C8490)=1,SUM(INDIRECT("I"&amp;(ROW(C8489)-DAY(C8489))):I8489),0),0)</f>
        <v>0</v>
      </c>
      <c r="N8490" s="29">
        <f ca="1">IF(C8490&lt;Calculator!$G$27,0,IF(C8490=Calculator!$G$27,Calculator!$G$39,IF(H8490-K8490&lt;=0,IF(D8490&gt;Calculator!$G$39,IF(H8490-K8490+E8490+L8490+M8490+Calculator!$G$39&gt;Calculator!$G$39,Calculator!$G$39-(H8490+E8490+L8490+M8490-K8490),Calculator!$G$39),D8490),0)))</f>
        <v>0</v>
      </c>
    </row>
    <row r="8491" spans="1:14" ht="15.75" thickBot="1">
      <c r="A8491" s="33" t="str">
        <f ca="1">IF(C8491=Calculator!$H$27,"F",IF(Daily!D8491+Daily!H8491=0,IF(D8490+H8490&gt;0,"L",""),""))</f>
        <v/>
      </c>
      <c r="B8491" s="34">
        <v>8490</v>
      </c>
      <c r="C8491" s="19">
        <f t="shared" ca="1" si="529"/>
        <v>54420</v>
      </c>
      <c r="D8491" s="29">
        <f t="shared" ca="1" si="531"/>
        <v>0</v>
      </c>
      <c r="E8491" s="29">
        <f ca="1">IF(C8491&lt;Calculator!$D$26,0,IF(DAY($C8491)=1,IF(D8491-Calculator!$G$24&gt;0,Calculator!$G$24,D8491),0))</f>
        <v>0</v>
      </c>
      <c r="F8491" s="29">
        <f ca="1">IF(E8491&gt;0,D8491*Calculator!$G$22/12,0)</f>
        <v>0</v>
      </c>
      <c r="G8491" s="29">
        <f ca="1">IF(E8491&gt;0,(IFERROR(-PMT(Calculator!$G$22/12,Calculator!$G$23*12,Calculator!$G$20),0))-F8491,0)</f>
        <v>0</v>
      </c>
      <c r="H8491" s="29">
        <f t="shared" ca="1" si="532"/>
        <v>0</v>
      </c>
      <c r="I8491" s="29">
        <f t="shared" ca="1" si="530"/>
        <v>0</v>
      </c>
      <c r="J8491" s="30">
        <f>Calculator!$G$40</f>
        <v>6.5000000000000002E-2</v>
      </c>
      <c r="K8491" s="29">
        <f ca="1">IF(C8491&gt;=Calculator!$G$27,IF(DAY($C8491)=1,Calculator!$G$34/2,IF(DAY($C8491)=15,Calculator!$G$34/2,0)),0)</f>
        <v>0</v>
      </c>
      <c r="L8491" s="29">
        <f ca="1">IF(DAY($C8491)=28,IF(H8491=0,0,Calculator!$G$35),0)</f>
        <v>0</v>
      </c>
      <c r="M8491" s="29">
        <f ca="1">IF(I8491&gt;0,IF(DAY($C8491)=1,SUM(INDIRECT("I"&amp;(ROW(C8490)-DAY(C8490))):I8490),0),0)</f>
        <v>0</v>
      </c>
      <c r="N8491" s="29">
        <f ca="1">IF(C8491&lt;Calculator!$G$27,0,IF(C8491=Calculator!$G$27,Calculator!$G$39,IF(H8491-K8491&lt;=0,IF(D8491&gt;Calculator!$G$39,IF(H8491-K8491+E8491+L8491+M8491+Calculator!$G$39&gt;Calculator!$G$39,Calculator!$G$39-(H8491+E8491+L8491+M8491-K8491),Calculator!$G$39),D8491),0)))</f>
        <v>0</v>
      </c>
    </row>
    <row r="8492" spans="1:14" ht="15.75" thickBot="1">
      <c r="A8492" s="33" t="str">
        <f ca="1">IF(C8492=Calculator!$H$27,"F",IF(Daily!D8492+Daily!H8492=0,IF(D8491+H8491&gt;0,"L",""),""))</f>
        <v/>
      </c>
      <c r="B8492" s="34">
        <v>8491</v>
      </c>
      <c r="C8492" s="19">
        <f t="shared" ca="1" si="529"/>
        <v>54421</v>
      </c>
      <c r="D8492" s="29">
        <f t="shared" ca="1" si="531"/>
        <v>0</v>
      </c>
      <c r="E8492" s="29">
        <f ca="1">IF(C8492&lt;Calculator!$D$26,0,IF(DAY($C8492)=1,IF(D8492-Calculator!$G$24&gt;0,Calculator!$G$24,D8492),0))</f>
        <v>0</v>
      </c>
      <c r="F8492" s="29">
        <f ca="1">IF(E8492&gt;0,D8492*Calculator!$G$22/12,0)</f>
        <v>0</v>
      </c>
      <c r="G8492" s="29">
        <f ca="1">IF(E8492&gt;0,(IFERROR(-PMT(Calculator!$G$22/12,Calculator!$G$23*12,Calculator!$G$20),0))-F8492,0)</f>
        <v>0</v>
      </c>
      <c r="H8492" s="29">
        <f t="shared" ca="1" si="532"/>
        <v>0</v>
      </c>
      <c r="I8492" s="29">
        <f t="shared" ca="1" si="530"/>
        <v>0</v>
      </c>
      <c r="J8492" s="30">
        <f>Calculator!$G$40</f>
        <v>6.5000000000000002E-2</v>
      </c>
      <c r="K8492" s="29">
        <f ca="1">IF(C8492&gt;=Calculator!$G$27,IF(DAY($C8492)=1,Calculator!$G$34/2,IF(DAY($C8492)=15,Calculator!$G$34/2,0)),0)</f>
        <v>0</v>
      </c>
      <c r="L8492" s="29">
        <f ca="1">IF(DAY($C8492)=28,IF(H8492=0,0,Calculator!$G$35),0)</f>
        <v>0</v>
      </c>
      <c r="M8492" s="29">
        <f ca="1">IF(I8492&gt;0,IF(DAY($C8492)=1,SUM(INDIRECT("I"&amp;(ROW(C8491)-DAY(C8491))):I8491),0),0)</f>
        <v>0</v>
      </c>
      <c r="N8492" s="29">
        <f ca="1">IF(C8492&lt;Calculator!$G$27,0,IF(C8492=Calculator!$G$27,Calculator!$G$39,IF(H8492-K8492&lt;=0,IF(D8492&gt;Calculator!$G$39,IF(H8492-K8492+E8492+L8492+M8492+Calculator!$G$39&gt;Calculator!$G$39,Calculator!$G$39-(H8492+E8492+L8492+M8492-K8492),Calculator!$G$39),D8492),0)))</f>
        <v>0</v>
      </c>
    </row>
    <row r="8493" spans="1:14" ht="15.75" thickBot="1">
      <c r="A8493" s="33" t="str">
        <f ca="1">IF(C8493=Calculator!$H$27,"F",IF(Daily!D8493+Daily!H8493=0,IF(D8492+H8492&gt;0,"L",""),""))</f>
        <v/>
      </c>
      <c r="B8493" s="34">
        <v>8492</v>
      </c>
      <c r="C8493" s="19">
        <f t="shared" ca="1" si="529"/>
        <v>54422</v>
      </c>
      <c r="D8493" s="29">
        <f t="shared" ca="1" si="531"/>
        <v>0</v>
      </c>
      <c r="E8493" s="29">
        <f ca="1">IF(C8493&lt;Calculator!$D$26,0,IF(DAY($C8493)=1,IF(D8493-Calculator!$G$24&gt;0,Calculator!$G$24,D8493),0))</f>
        <v>0</v>
      </c>
      <c r="F8493" s="29">
        <f ca="1">IF(E8493&gt;0,D8493*Calculator!$G$22/12,0)</f>
        <v>0</v>
      </c>
      <c r="G8493" s="29">
        <f ca="1">IF(E8493&gt;0,(IFERROR(-PMT(Calculator!$G$22/12,Calculator!$G$23*12,Calculator!$G$20),0))-F8493,0)</f>
        <v>0</v>
      </c>
      <c r="H8493" s="29">
        <f t="shared" ca="1" si="532"/>
        <v>0</v>
      </c>
      <c r="I8493" s="29">
        <f t="shared" ca="1" si="530"/>
        <v>0</v>
      </c>
      <c r="J8493" s="30">
        <f>Calculator!$G$40</f>
        <v>6.5000000000000002E-2</v>
      </c>
      <c r="K8493" s="29">
        <f ca="1">IF(C8493&gt;=Calculator!$G$27,IF(DAY($C8493)=1,Calculator!$G$34/2,IF(DAY($C8493)=15,Calculator!$G$34/2,0)),0)</f>
        <v>0</v>
      </c>
      <c r="L8493" s="29">
        <f ca="1">IF(DAY($C8493)=28,IF(H8493=0,0,Calculator!$G$35),0)</f>
        <v>0</v>
      </c>
      <c r="M8493" s="29">
        <f ca="1">IF(I8493&gt;0,IF(DAY($C8493)=1,SUM(INDIRECT("I"&amp;(ROW(C8492)-DAY(C8492))):I8492),0),0)</f>
        <v>0</v>
      </c>
      <c r="N8493" s="29">
        <f ca="1">IF(C8493&lt;Calculator!$G$27,0,IF(C8493=Calculator!$G$27,Calculator!$G$39,IF(H8493-K8493&lt;=0,IF(D8493&gt;Calculator!$G$39,IF(H8493-K8493+E8493+L8493+M8493+Calculator!$G$39&gt;Calculator!$G$39,Calculator!$G$39-(H8493+E8493+L8493+M8493-K8493),Calculator!$G$39),D8493),0)))</f>
        <v>0</v>
      </c>
    </row>
    <row r="8494" spans="1:14" ht="15.75" thickBot="1">
      <c r="A8494" s="33" t="str">
        <f ca="1">IF(C8494=Calculator!$H$27,"F",IF(Daily!D8494+Daily!H8494=0,IF(D8493+H8493&gt;0,"L",""),""))</f>
        <v/>
      </c>
      <c r="B8494" s="34">
        <v>8493</v>
      </c>
      <c r="C8494" s="19">
        <f t="shared" ca="1" si="529"/>
        <v>54423</v>
      </c>
      <c r="D8494" s="29">
        <f t="shared" ca="1" si="531"/>
        <v>0</v>
      </c>
      <c r="E8494" s="29">
        <f ca="1">IF(C8494&lt;Calculator!$D$26,0,IF(DAY($C8494)=1,IF(D8494-Calculator!$G$24&gt;0,Calculator!$G$24,D8494),0))</f>
        <v>0</v>
      </c>
      <c r="F8494" s="29">
        <f ca="1">IF(E8494&gt;0,D8494*Calculator!$G$22/12,0)</f>
        <v>0</v>
      </c>
      <c r="G8494" s="29">
        <f ca="1">IF(E8494&gt;0,(IFERROR(-PMT(Calculator!$G$22/12,Calculator!$G$23*12,Calculator!$G$20),0))-F8494,0)</f>
        <v>0</v>
      </c>
      <c r="H8494" s="29">
        <f t="shared" ca="1" si="532"/>
        <v>0</v>
      </c>
      <c r="I8494" s="29">
        <f t="shared" ca="1" si="530"/>
        <v>0</v>
      </c>
      <c r="J8494" s="30">
        <f>Calculator!$G$40</f>
        <v>6.5000000000000002E-2</v>
      </c>
      <c r="K8494" s="29">
        <f ca="1">IF(C8494&gt;=Calculator!$G$27,IF(DAY($C8494)=1,Calculator!$G$34/2,IF(DAY($C8494)=15,Calculator!$G$34/2,0)),0)</f>
        <v>0</v>
      </c>
      <c r="L8494" s="29">
        <f ca="1">IF(DAY($C8494)=28,IF(H8494=0,0,Calculator!$G$35),0)</f>
        <v>0</v>
      </c>
      <c r="M8494" s="29">
        <f ca="1">IF(I8494&gt;0,IF(DAY($C8494)=1,SUM(INDIRECT("I"&amp;(ROW(C8493)-DAY(C8493))):I8493),0),0)</f>
        <v>0</v>
      </c>
      <c r="N8494" s="29">
        <f ca="1">IF(C8494&lt;Calculator!$G$27,0,IF(C8494=Calculator!$G$27,Calculator!$G$39,IF(H8494-K8494&lt;=0,IF(D8494&gt;Calculator!$G$39,IF(H8494-K8494+E8494+L8494+M8494+Calculator!$G$39&gt;Calculator!$G$39,Calculator!$G$39-(H8494+E8494+L8494+M8494-K8494),Calculator!$G$39),D8494),0)))</f>
        <v>0</v>
      </c>
    </row>
    <row r="8495" spans="1:14" ht="15.75" thickBot="1">
      <c r="A8495" s="33" t="str">
        <f ca="1">IF(C8495=Calculator!$H$27,"F",IF(Daily!D8495+Daily!H8495=0,IF(D8494+H8494&gt;0,"L",""),""))</f>
        <v/>
      </c>
      <c r="B8495" s="34">
        <v>8494</v>
      </c>
      <c r="C8495" s="19">
        <f t="shared" ca="1" si="529"/>
        <v>54424</v>
      </c>
      <c r="D8495" s="29">
        <f t="shared" ca="1" si="531"/>
        <v>0</v>
      </c>
      <c r="E8495" s="29">
        <f ca="1">IF(C8495&lt;Calculator!$D$26,0,IF(DAY($C8495)=1,IF(D8495-Calculator!$G$24&gt;0,Calculator!$G$24,D8495),0))</f>
        <v>0</v>
      </c>
      <c r="F8495" s="29">
        <f ca="1">IF(E8495&gt;0,D8495*Calculator!$G$22/12,0)</f>
        <v>0</v>
      </c>
      <c r="G8495" s="29">
        <f ca="1">IF(E8495&gt;0,(IFERROR(-PMT(Calculator!$G$22/12,Calculator!$G$23*12,Calculator!$G$20),0))-F8495,0)</f>
        <v>0</v>
      </c>
      <c r="H8495" s="29">
        <f t="shared" ca="1" si="532"/>
        <v>0</v>
      </c>
      <c r="I8495" s="29">
        <f t="shared" ca="1" si="530"/>
        <v>0</v>
      </c>
      <c r="J8495" s="30">
        <f>Calculator!$G$40</f>
        <v>6.5000000000000002E-2</v>
      </c>
      <c r="K8495" s="29">
        <f ca="1">IF(C8495&gt;=Calculator!$G$27,IF(DAY($C8495)=1,Calculator!$G$34/2,IF(DAY($C8495)=15,Calculator!$G$34/2,0)),0)</f>
        <v>4500</v>
      </c>
      <c r="L8495" s="29">
        <f ca="1">IF(DAY($C8495)=28,IF(H8495=0,0,Calculator!$G$35),0)</f>
        <v>0</v>
      </c>
      <c r="M8495" s="29">
        <f ca="1">IF(I8495&gt;0,IF(DAY($C8495)=1,SUM(INDIRECT("I"&amp;(ROW(C8494)-DAY(C8494))):I8494),0),0)</f>
        <v>0</v>
      </c>
      <c r="N8495" s="29">
        <f ca="1">IF(C8495&lt;Calculator!$G$27,0,IF(C8495=Calculator!$G$27,Calculator!$G$39,IF(H8495-K8495&lt;=0,IF(D8495&gt;Calculator!$G$39,IF(H8495-K8495+E8495+L8495+M8495+Calculator!$G$39&gt;Calculator!$G$39,Calculator!$G$39-(H8495+E8495+L8495+M8495-K8495),Calculator!$G$39),D8495),0)))</f>
        <v>0</v>
      </c>
    </row>
    <row r="8496" spans="1:14" ht="15.75" thickBot="1">
      <c r="A8496" s="33" t="str">
        <f ca="1">IF(C8496=Calculator!$H$27,"F",IF(Daily!D8496+Daily!H8496=0,IF(D8495+H8495&gt;0,"L",""),""))</f>
        <v/>
      </c>
      <c r="B8496" s="34">
        <v>8495</v>
      </c>
      <c r="C8496" s="19">
        <f t="shared" ca="1" si="529"/>
        <v>54425</v>
      </c>
      <c r="D8496" s="29">
        <f t="shared" ca="1" si="531"/>
        <v>0</v>
      </c>
      <c r="E8496" s="29">
        <f ca="1">IF(C8496&lt;Calculator!$D$26,0,IF(DAY($C8496)=1,IF(D8496-Calculator!$G$24&gt;0,Calculator!$G$24,D8496),0))</f>
        <v>0</v>
      </c>
      <c r="F8496" s="29">
        <f ca="1">IF(E8496&gt;0,D8496*Calculator!$G$22/12,0)</f>
        <v>0</v>
      </c>
      <c r="G8496" s="29">
        <f ca="1">IF(E8496&gt;0,(IFERROR(-PMT(Calculator!$G$22/12,Calculator!$G$23*12,Calculator!$G$20),0))-F8496,0)</f>
        <v>0</v>
      </c>
      <c r="H8496" s="29">
        <f t="shared" ca="1" si="532"/>
        <v>0</v>
      </c>
      <c r="I8496" s="29">
        <f t="shared" ca="1" si="530"/>
        <v>0</v>
      </c>
      <c r="J8496" s="30">
        <f>Calculator!$G$40</f>
        <v>6.5000000000000002E-2</v>
      </c>
      <c r="K8496" s="29">
        <f ca="1">IF(C8496&gt;=Calculator!$G$27,IF(DAY($C8496)=1,Calculator!$G$34/2,IF(DAY($C8496)=15,Calculator!$G$34/2,0)),0)</f>
        <v>0</v>
      </c>
      <c r="L8496" s="29">
        <f ca="1">IF(DAY($C8496)=28,IF(H8496=0,0,Calculator!$G$35),0)</f>
        <v>0</v>
      </c>
      <c r="M8496" s="29">
        <f ca="1">IF(I8496&gt;0,IF(DAY($C8496)=1,SUM(INDIRECT("I"&amp;(ROW(C8495)-DAY(C8495))):I8495),0),0)</f>
        <v>0</v>
      </c>
      <c r="N8496" s="29">
        <f ca="1">IF(C8496&lt;Calculator!$G$27,0,IF(C8496=Calculator!$G$27,Calculator!$G$39,IF(H8496-K8496&lt;=0,IF(D8496&gt;Calculator!$G$39,IF(H8496-K8496+E8496+L8496+M8496+Calculator!$G$39&gt;Calculator!$G$39,Calculator!$G$39-(H8496+E8496+L8496+M8496-K8496),Calculator!$G$39),D8496),0)))</f>
        <v>0</v>
      </c>
    </row>
    <row r="8497" spans="1:14" ht="15.75" thickBot="1">
      <c r="A8497" s="33" t="str">
        <f ca="1">IF(C8497=Calculator!$H$27,"F",IF(Daily!D8497+Daily!H8497=0,IF(D8496+H8496&gt;0,"L",""),""))</f>
        <v/>
      </c>
      <c r="B8497" s="34">
        <v>8496</v>
      </c>
      <c r="C8497" s="19">
        <f t="shared" ca="1" si="529"/>
        <v>54426</v>
      </c>
      <c r="D8497" s="29">
        <f t="shared" ca="1" si="531"/>
        <v>0</v>
      </c>
      <c r="E8497" s="29">
        <f ca="1">IF(C8497&lt;Calculator!$D$26,0,IF(DAY($C8497)=1,IF(D8497-Calculator!$G$24&gt;0,Calculator!$G$24,D8497),0))</f>
        <v>0</v>
      </c>
      <c r="F8497" s="29">
        <f ca="1">IF(E8497&gt;0,D8497*Calculator!$G$22/12,0)</f>
        <v>0</v>
      </c>
      <c r="G8497" s="29">
        <f ca="1">IF(E8497&gt;0,(IFERROR(-PMT(Calculator!$G$22/12,Calculator!$G$23*12,Calculator!$G$20),0))-F8497,0)</f>
        <v>0</v>
      </c>
      <c r="H8497" s="29">
        <f t="shared" ca="1" si="532"/>
        <v>0</v>
      </c>
      <c r="I8497" s="29">
        <f t="shared" ca="1" si="530"/>
        <v>0</v>
      </c>
      <c r="J8497" s="30">
        <f>Calculator!$G$40</f>
        <v>6.5000000000000002E-2</v>
      </c>
      <c r="K8497" s="29">
        <f ca="1">IF(C8497&gt;=Calculator!$G$27,IF(DAY($C8497)=1,Calculator!$G$34/2,IF(DAY($C8497)=15,Calculator!$G$34/2,0)),0)</f>
        <v>0</v>
      </c>
      <c r="L8497" s="29">
        <f ca="1">IF(DAY($C8497)=28,IF(H8497=0,0,Calculator!$G$35),0)</f>
        <v>0</v>
      </c>
      <c r="M8497" s="29">
        <f ca="1">IF(I8497&gt;0,IF(DAY($C8497)=1,SUM(INDIRECT("I"&amp;(ROW(C8496)-DAY(C8496))):I8496),0),0)</f>
        <v>0</v>
      </c>
      <c r="N8497" s="29">
        <f ca="1">IF(C8497&lt;Calculator!$G$27,0,IF(C8497=Calculator!$G$27,Calculator!$G$39,IF(H8497-K8497&lt;=0,IF(D8497&gt;Calculator!$G$39,IF(H8497-K8497+E8497+L8497+M8497+Calculator!$G$39&gt;Calculator!$G$39,Calculator!$G$39-(H8497+E8497+L8497+M8497-K8497),Calculator!$G$39),D8497),0)))</f>
        <v>0</v>
      </c>
    </row>
    <row r="8498" spans="1:14" ht="15.75" thickBot="1">
      <c r="A8498" s="33" t="str">
        <f ca="1">IF(C8498=Calculator!$H$27,"F",IF(Daily!D8498+Daily!H8498=0,IF(D8497+H8497&gt;0,"L",""),""))</f>
        <v/>
      </c>
      <c r="B8498" s="34">
        <v>8497</v>
      </c>
      <c r="C8498" s="19">
        <f t="shared" ca="1" si="529"/>
        <v>54427</v>
      </c>
      <c r="D8498" s="29">
        <f t="shared" ca="1" si="531"/>
        <v>0</v>
      </c>
      <c r="E8498" s="29">
        <f ca="1">IF(C8498&lt;Calculator!$D$26,0,IF(DAY($C8498)=1,IF(D8498-Calculator!$G$24&gt;0,Calculator!$G$24,D8498),0))</f>
        <v>0</v>
      </c>
      <c r="F8498" s="29">
        <f ca="1">IF(E8498&gt;0,D8498*Calculator!$G$22/12,0)</f>
        <v>0</v>
      </c>
      <c r="G8498" s="29">
        <f ca="1">IF(E8498&gt;0,(IFERROR(-PMT(Calculator!$G$22/12,Calculator!$G$23*12,Calculator!$G$20),0))-F8498,0)</f>
        <v>0</v>
      </c>
      <c r="H8498" s="29">
        <f t="shared" ca="1" si="532"/>
        <v>0</v>
      </c>
      <c r="I8498" s="29">
        <f t="shared" ca="1" si="530"/>
        <v>0</v>
      </c>
      <c r="J8498" s="30">
        <f>Calculator!$G$40</f>
        <v>6.5000000000000002E-2</v>
      </c>
      <c r="K8498" s="29">
        <f ca="1">IF(C8498&gt;=Calculator!$G$27,IF(DAY($C8498)=1,Calculator!$G$34/2,IF(DAY($C8498)=15,Calculator!$G$34/2,0)),0)</f>
        <v>0</v>
      </c>
      <c r="L8498" s="29">
        <f ca="1">IF(DAY($C8498)=28,IF(H8498=0,0,Calculator!$G$35),0)</f>
        <v>0</v>
      </c>
      <c r="M8498" s="29">
        <f ca="1">IF(I8498&gt;0,IF(DAY($C8498)=1,SUM(INDIRECT("I"&amp;(ROW(C8497)-DAY(C8497))):I8497),0),0)</f>
        <v>0</v>
      </c>
      <c r="N8498" s="29">
        <f ca="1">IF(C8498&lt;Calculator!$G$27,0,IF(C8498=Calculator!$G$27,Calculator!$G$39,IF(H8498-K8498&lt;=0,IF(D8498&gt;Calculator!$G$39,IF(H8498-K8498+E8498+L8498+M8498+Calculator!$G$39&gt;Calculator!$G$39,Calculator!$G$39-(H8498+E8498+L8498+M8498-K8498),Calculator!$G$39),D8498),0)))</f>
        <v>0</v>
      </c>
    </row>
    <row r="8499" spans="1:14" ht="15.75" thickBot="1">
      <c r="A8499" s="33" t="str">
        <f ca="1">IF(C8499=Calculator!$H$27,"F",IF(Daily!D8499+Daily!H8499=0,IF(D8498+H8498&gt;0,"L",""),""))</f>
        <v/>
      </c>
      <c r="B8499" s="34">
        <v>8498</v>
      </c>
      <c r="C8499" s="19">
        <f t="shared" ca="1" si="529"/>
        <v>54428</v>
      </c>
      <c r="D8499" s="29">
        <f t="shared" ca="1" si="531"/>
        <v>0</v>
      </c>
      <c r="E8499" s="29">
        <f ca="1">IF(C8499&lt;Calculator!$D$26,0,IF(DAY($C8499)=1,IF(D8499-Calculator!$G$24&gt;0,Calculator!$G$24,D8499),0))</f>
        <v>0</v>
      </c>
      <c r="F8499" s="29">
        <f ca="1">IF(E8499&gt;0,D8499*Calculator!$G$22/12,0)</f>
        <v>0</v>
      </c>
      <c r="G8499" s="29">
        <f ca="1">IF(E8499&gt;0,(IFERROR(-PMT(Calculator!$G$22/12,Calculator!$G$23*12,Calculator!$G$20),0))-F8499,0)</f>
        <v>0</v>
      </c>
      <c r="H8499" s="29">
        <f t="shared" ca="1" si="532"/>
        <v>0</v>
      </c>
      <c r="I8499" s="29">
        <f t="shared" ca="1" si="530"/>
        <v>0</v>
      </c>
      <c r="J8499" s="30">
        <f>Calculator!$G$40</f>
        <v>6.5000000000000002E-2</v>
      </c>
      <c r="K8499" s="29">
        <f ca="1">IF(C8499&gt;=Calculator!$G$27,IF(DAY($C8499)=1,Calculator!$G$34/2,IF(DAY($C8499)=15,Calculator!$G$34/2,0)),0)</f>
        <v>0</v>
      </c>
      <c r="L8499" s="29">
        <f ca="1">IF(DAY($C8499)=28,IF(H8499=0,0,Calculator!$G$35),0)</f>
        <v>0</v>
      </c>
      <c r="M8499" s="29">
        <f ca="1">IF(I8499&gt;0,IF(DAY($C8499)=1,SUM(INDIRECT("I"&amp;(ROW(C8498)-DAY(C8498))):I8498),0),0)</f>
        <v>0</v>
      </c>
      <c r="N8499" s="29">
        <f ca="1">IF(C8499&lt;Calculator!$G$27,0,IF(C8499=Calculator!$G$27,Calculator!$G$39,IF(H8499-K8499&lt;=0,IF(D8499&gt;Calculator!$G$39,IF(H8499-K8499+E8499+L8499+M8499+Calculator!$G$39&gt;Calculator!$G$39,Calculator!$G$39-(H8499+E8499+L8499+M8499-K8499),Calculator!$G$39),D8499),0)))</f>
        <v>0</v>
      </c>
    </row>
    <row r="8500" spans="1:14" ht="15.75" thickBot="1">
      <c r="A8500" s="33" t="str">
        <f ca="1">IF(C8500=Calculator!$H$27,"F",IF(Daily!D8500+Daily!H8500=0,IF(D8499+H8499&gt;0,"L",""),""))</f>
        <v/>
      </c>
      <c r="B8500" s="34">
        <v>8499</v>
      </c>
      <c r="C8500" s="19">
        <f t="shared" ca="1" si="529"/>
        <v>54429</v>
      </c>
      <c r="D8500" s="29">
        <f t="shared" ca="1" si="531"/>
        <v>0</v>
      </c>
      <c r="E8500" s="29">
        <f ca="1">IF(C8500&lt;Calculator!$D$26,0,IF(DAY($C8500)=1,IF(D8500-Calculator!$G$24&gt;0,Calculator!$G$24,D8500),0))</f>
        <v>0</v>
      </c>
      <c r="F8500" s="29">
        <f ca="1">IF(E8500&gt;0,D8500*Calculator!$G$22/12,0)</f>
        <v>0</v>
      </c>
      <c r="G8500" s="29">
        <f ca="1">IF(E8500&gt;0,(IFERROR(-PMT(Calculator!$G$22/12,Calculator!$G$23*12,Calculator!$G$20),0))-F8500,0)</f>
        <v>0</v>
      </c>
      <c r="H8500" s="29">
        <f t="shared" ca="1" si="532"/>
        <v>0</v>
      </c>
      <c r="I8500" s="29">
        <f t="shared" ca="1" si="530"/>
        <v>0</v>
      </c>
      <c r="J8500" s="30">
        <f>Calculator!$G$40</f>
        <v>6.5000000000000002E-2</v>
      </c>
      <c r="K8500" s="29">
        <f ca="1">IF(C8500&gt;=Calculator!$G$27,IF(DAY($C8500)=1,Calculator!$G$34/2,IF(DAY($C8500)=15,Calculator!$G$34/2,0)),0)</f>
        <v>0</v>
      </c>
      <c r="L8500" s="29">
        <f ca="1">IF(DAY($C8500)=28,IF(H8500=0,0,Calculator!$G$35),0)</f>
        <v>0</v>
      </c>
      <c r="M8500" s="29">
        <f ca="1">IF(I8500&gt;0,IF(DAY($C8500)=1,SUM(INDIRECT("I"&amp;(ROW(C8499)-DAY(C8499))):I8499),0),0)</f>
        <v>0</v>
      </c>
      <c r="N8500" s="29">
        <f ca="1">IF(C8500&lt;Calculator!$G$27,0,IF(C8500=Calculator!$G$27,Calculator!$G$39,IF(H8500-K8500&lt;=0,IF(D8500&gt;Calculator!$G$39,IF(H8500-K8500+E8500+L8500+M8500+Calculator!$G$39&gt;Calculator!$G$39,Calculator!$G$39-(H8500+E8500+L8500+M8500-K8500),Calculator!$G$39),D8500),0)))</f>
        <v>0</v>
      </c>
    </row>
    <row r="8501" spans="1:14" ht="15.75" thickBot="1">
      <c r="A8501" s="33" t="str">
        <f ca="1">IF(C8501=Calculator!$H$27,"F",IF(Daily!D8501+Daily!H8501=0,IF(D8500+H8500&gt;0,"L",""),""))</f>
        <v/>
      </c>
      <c r="B8501" s="34">
        <v>8500</v>
      </c>
      <c r="C8501" s="19">
        <f t="shared" ca="1" si="529"/>
        <v>54430</v>
      </c>
      <c r="D8501" s="29">
        <f t="shared" ca="1" si="531"/>
        <v>0</v>
      </c>
      <c r="E8501" s="29">
        <f ca="1">IF(C8501&lt;Calculator!$D$26,0,IF(DAY($C8501)=1,IF(D8501-Calculator!$G$24&gt;0,Calculator!$G$24,D8501),0))</f>
        <v>0</v>
      </c>
      <c r="F8501" s="29">
        <f ca="1">IF(E8501&gt;0,D8501*Calculator!$G$22/12,0)</f>
        <v>0</v>
      </c>
      <c r="G8501" s="29">
        <f ca="1">IF(E8501&gt;0,(IFERROR(-PMT(Calculator!$G$22/12,Calculator!$G$23*12,Calculator!$G$20),0))-F8501,0)</f>
        <v>0</v>
      </c>
      <c r="H8501" s="29">
        <f t="shared" ca="1" si="532"/>
        <v>0</v>
      </c>
      <c r="I8501" s="29">
        <f t="shared" ca="1" si="530"/>
        <v>0</v>
      </c>
      <c r="J8501" s="30">
        <f>Calculator!$G$40</f>
        <v>6.5000000000000002E-2</v>
      </c>
      <c r="K8501" s="29">
        <f ca="1">IF(C8501&gt;=Calculator!$G$27,IF(DAY($C8501)=1,Calculator!$G$34/2,IF(DAY($C8501)=15,Calculator!$G$34/2,0)),0)</f>
        <v>0</v>
      </c>
      <c r="L8501" s="29">
        <f ca="1">IF(DAY($C8501)=28,IF(H8501=0,0,Calculator!$G$35),0)</f>
        <v>0</v>
      </c>
      <c r="M8501" s="29">
        <f ca="1">IF(I8501&gt;0,IF(DAY($C8501)=1,SUM(INDIRECT("I"&amp;(ROW(C8500)-DAY(C8500))):I8500),0),0)</f>
        <v>0</v>
      </c>
      <c r="N8501" s="29">
        <f ca="1">IF(C8501&lt;Calculator!$G$27,0,IF(C8501=Calculator!$G$27,Calculator!$G$39,IF(H8501-K8501&lt;=0,IF(D8501&gt;Calculator!$G$39,IF(H8501-K8501+E8501+L8501+M8501+Calculator!$G$39&gt;Calculator!$G$39,Calculator!$G$39-(H8501+E8501+L8501+M8501-K8501),Calculator!$G$39),D8501),0)))</f>
        <v>0</v>
      </c>
    </row>
    <row r="8502" spans="1:14" ht="15.75" thickBot="1">
      <c r="A8502" s="33" t="str">
        <f ca="1">IF(C8502=Calculator!$H$27,"F",IF(Daily!D8502+Daily!H8502=0,IF(D8501+H8501&gt;0,"L",""),""))</f>
        <v/>
      </c>
      <c r="B8502" s="34">
        <v>8501</v>
      </c>
      <c r="C8502" s="19">
        <f t="shared" ca="1" si="529"/>
        <v>54431</v>
      </c>
      <c r="D8502" s="29">
        <f t="shared" ca="1" si="531"/>
        <v>0</v>
      </c>
      <c r="E8502" s="29">
        <f ca="1">IF(C8502&lt;Calculator!$D$26,0,IF(DAY($C8502)=1,IF(D8502-Calculator!$G$24&gt;0,Calculator!$G$24,D8502),0))</f>
        <v>0</v>
      </c>
      <c r="F8502" s="29">
        <f ca="1">IF(E8502&gt;0,D8502*Calculator!$G$22/12,0)</f>
        <v>0</v>
      </c>
      <c r="G8502" s="29">
        <f ca="1">IF(E8502&gt;0,(IFERROR(-PMT(Calculator!$G$22/12,Calculator!$G$23*12,Calculator!$G$20),0))-F8502,0)</f>
        <v>0</v>
      </c>
      <c r="H8502" s="29">
        <f t="shared" ca="1" si="532"/>
        <v>0</v>
      </c>
      <c r="I8502" s="29">
        <f t="shared" ca="1" si="530"/>
        <v>0</v>
      </c>
      <c r="J8502" s="30">
        <f>Calculator!$G$40</f>
        <v>6.5000000000000002E-2</v>
      </c>
      <c r="K8502" s="29">
        <f ca="1">IF(C8502&gt;=Calculator!$G$27,IF(DAY($C8502)=1,Calculator!$G$34/2,IF(DAY($C8502)=15,Calculator!$G$34/2,0)),0)</f>
        <v>0</v>
      </c>
      <c r="L8502" s="29">
        <f ca="1">IF(DAY($C8502)=28,IF(H8502=0,0,Calculator!$G$35),0)</f>
        <v>0</v>
      </c>
      <c r="M8502" s="29">
        <f ca="1">IF(I8502&gt;0,IF(DAY($C8502)=1,SUM(INDIRECT("I"&amp;(ROW(C8501)-DAY(C8501))):I8501),0),0)</f>
        <v>0</v>
      </c>
      <c r="N8502" s="29">
        <f ca="1">IF(C8502&lt;Calculator!$G$27,0,IF(C8502=Calculator!$G$27,Calculator!$G$39,IF(H8502-K8502&lt;=0,IF(D8502&gt;Calculator!$G$39,IF(H8502-K8502+E8502+L8502+M8502+Calculator!$G$39&gt;Calculator!$G$39,Calculator!$G$39-(H8502+E8502+L8502+M8502-K8502),Calculator!$G$39),D8502),0)))</f>
        <v>0</v>
      </c>
    </row>
    <row r="8503" spans="1:14" ht="15.75" thickBot="1">
      <c r="A8503" s="33" t="str">
        <f ca="1">IF(C8503=Calculator!$H$27,"F",IF(Daily!D8503+Daily!H8503=0,IF(D8502+H8502&gt;0,"L",""),""))</f>
        <v/>
      </c>
      <c r="B8503" s="34">
        <v>8502</v>
      </c>
      <c r="C8503" s="19">
        <f t="shared" ca="1" si="529"/>
        <v>54432</v>
      </c>
      <c r="D8503" s="29">
        <f t="shared" ca="1" si="531"/>
        <v>0</v>
      </c>
      <c r="E8503" s="29">
        <f ca="1">IF(C8503&lt;Calculator!$D$26,0,IF(DAY($C8503)=1,IF(D8503-Calculator!$G$24&gt;0,Calculator!$G$24,D8503),0))</f>
        <v>0</v>
      </c>
      <c r="F8503" s="29">
        <f ca="1">IF(E8503&gt;0,D8503*Calculator!$G$22/12,0)</f>
        <v>0</v>
      </c>
      <c r="G8503" s="29">
        <f ca="1">IF(E8503&gt;0,(IFERROR(-PMT(Calculator!$G$22/12,Calculator!$G$23*12,Calculator!$G$20),0))-F8503,0)</f>
        <v>0</v>
      </c>
      <c r="H8503" s="29">
        <f t="shared" ca="1" si="532"/>
        <v>0</v>
      </c>
      <c r="I8503" s="29">
        <f t="shared" ca="1" si="530"/>
        <v>0</v>
      </c>
      <c r="J8503" s="30">
        <f>Calculator!$G$40</f>
        <v>6.5000000000000002E-2</v>
      </c>
      <c r="K8503" s="29">
        <f ca="1">IF(C8503&gt;=Calculator!$G$27,IF(DAY($C8503)=1,Calculator!$G$34/2,IF(DAY($C8503)=15,Calculator!$G$34/2,0)),0)</f>
        <v>0</v>
      </c>
      <c r="L8503" s="29">
        <f ca="1">IF(DAY($C8503)=28,IF(H8503=0,0,Calculator!$G$35),0)</f>
        <v>0</v>
      </c>
      <c r="M8503" s="29">
        <f ca="1">IF(I8503&gt;0,IF(DAY($C8503)=1,SUM(INDIRECT("I"&amp;(ROW(C8502)-DAY(C8502))):I8502),0),0)</f>
        <v>0</v>
      </c>
      <c r="N8503" s="29">
        <f ca="1">IF(C8503&lt;Calculator!$G$27,0,IF(C8503=Calculator!$G$27,Calculator!$G$39,IF(H8503-K8503&lt;=0,IF(D8503&gt;Calculator!$G$39,IF(H8503-K8503+E8503+L8503+M8503+Calculator!$G$39&gt;Calculator!$G$39,Calculator!$G$39-(H8503+E8503+L8503+M8503-K8503),Calculator!$G$39),D8503),0)))</f>
        <v>0</v>
      </c>
    </row>
    <row r="8504" spans="1:14" ht="15.75" thickBot="1">
      <c r="A8504" s="33" t="str">
        <f ca="1">IF(C8504=Calculator!$H$27,"F",IF(Daily!D8504+Daily!H8504=0,IF(D8503+H8503&gt;0,"L",""),""))</f>
        <v/>
      </c>
      <c r="B8504" s="34">
        <v>8503</v>
      </c>
      <c r="C8504" s="19">
        <f t="shared" ca="1" si="529"/>
        <v>54433</v>
      </c>
      <c r="D8504" s="29">
        <f t="shared" ca="1" si="531"/>
        <v>0</v>
      </c>
      <c r="E8504" s="29">
        <f ca="1">IF(C8504&lt;Calculator!$D$26,0,IF(DAY($C8504)=1,IF(D8504-Calculator!$G$24&gt;0,Calculator!$G$24,D8504),0))</f>
        <v>0</v>
      </c>
      <c r="F8504" s="29">
        <f ca="1">IF(E8504&gt;0,D8504*Calculator!$G$22/12,0)</f>
        <v>0</v>
      </c>
      <c r="G8504" s="29">
        <f ca="1">IF(E8504&gt;0,(IFERROR(-PMT(Calculator!$G$22/12,Calculator!$G$23*12,Calculator!$G$20),0))-F8504,0)</f>
        <v>0</v>
      </c>
      <c r="H8504" s="29">
        <f t="shared" ca="1" si="532"/>
        <v>0</v>
      </c>
      <c r="I8504" s="29">
        <f t="shared" ca="1" si="530"/>
        <v>0</v>
      </c>
      <c r="J8504" s="30">
        <f>Calculator!$G$40</f>
        <v>6.5000000000000002E-2</v>
      </c>
      <c r="K8504" s="29">
        <f ca="1">IF(C8504&gt;=Calculator!$G$27,IF(DAY($C8504)=1,Calculator!$G$34/2,IF(DAY($C8504)=15,Calculator!$G$34/2,0)),0)</f>
        <v>0</v>
      </c>
      <c r="L8504" s="29">
        <f ca="1">IF(DAY($C8504)=28,IF(H8504=0,0,Calculator!$G$35),0)</f>
        <v>0</v>
      </c>
      <c r="M8504" s="29">
        <f ca="1">IF(I8504&gt;0,IF(DAY($C8504)=1,SUM(INDIRECT("I"&amp;(ROW(C8503)-DAY(C8503))):I8503),0),0)</f>
        <v>0</v>
      </c>
      <c r="N8504" s="29">
        <f ca="1">IF(C8504&lt;Calculator!$G$27,0,IF(C8504=Calculator!$G$27,Calculator!$G$39,IF(H8504-K8504&lt;=0,IF(D8504&gt;Calculator!$G$39,IF(H8504-K8504+E8504+L8504+M8504+Calculator!$G$39&gt;Calculator!$G$39,Calculator!$G$39-(H8504+E8504+L8504+M8504-K8504),Calculator!$G$39),D8504),0)))</f>
        <v>0</v>
      </c>
    </row>
    <row r="8505" spans="1:14" ht="15.75" thickBot="1">
      <c r="A8505" s="33" t="str">
        <f ca="1">IF(C8505=Calculator!$H$27,"F",IF(Daily!D8505+Daily!H8505=0,IF(D8504+H8504&gt;0,"L",""),""))</f>
        <v/>
      </c>
      <c r="B8505" s="34">
        <v>8504</v>
      </c>
      <c r="C8505" s="19">
        <f t="shared" ca="1" si="529"/>
        <v>54434</v>
      </c>
      <c r="D8505" s="29">
        <f t="shared" ca="1" si="531"/>
        <v>0</v>
      </c>
      <c r="E8505" s="29">
        <f ca="1">IF(C8505&lt;Calculator!$D$26,0,IF(DAY($C8505)=1,IF(D8505-Calculator!$G$24&gt;0,Calculator!$G$24,D8505),0))</f>
        <v>0</v>
      </c>
      <c r="F8505" s="29">
        <f ca="1">IF(E8505&gt;0,D8505*Calculator!$G$22/12,0)</f>
        <v>0</v>
      </c>
      <c r="G8505" s="29">
        <f ca="1">IF(E8505&gt;0,(IFERROR(-PMT(Calculator!$G$22/12,Calculator!$G$23*12,Calculator!$G$20),0))-F8505,0)</f>
        <v>0</v>
      </c>
      <c r="H8505" s="29">
        <f t="shared" ca="1" si="532"/>
        <v>0</v>
      </c>
      <c r="I8505" s="29">
        <f t="shared" ca="1" si="530"/>
        <v>0</v>
      </c>
      <c r="J8505" s="30">
        <f>Calculator!$G$40</f>
        <v>6.5000000000000002E-2</v>
      </c>
      <c r="K8505" s="29">
        <f ca="1">IF(C8505&gt;=Calculator!$G$27,IF(DAY($C8505)=1,Calculator!$G$34/2,IF(DAY($C8505)=15,Calculator!$G$34/2,0)),0)</f>
        <v>0</v>
      </c>
      <c r="L8505" s="29">
        <f ca="1">IF(DAY($C8505)=28,IF(H8505=0,0,Calculator!$G$35),0)</f>
        <v>0</v>
      </c>
      <c r="M8505" s="29">
        <f ca="1">IF(I8505&gt;0,IF(DAY($C8505)=1,SUM(INDIRECT("I"&amp;(ROW(C8504)-DAY(C8504))):I8504),0),0)</f>
        <v>0</v>
      </c>
      <c r="N8505" s="29">
        <f ca="1">IF(C8505&lt;Calculator!$G$27,0,IF(C8505=Calculator!$G$27,Calculator!$G$39,IF(H8505-K8505&lt;=0,IF(D8505&gt;Calculator!$G$39,IF(H8505-K8505+E8505+L8505+M8505+Calculator!$G$39&gt;Calculator!$G$39,Calculator!$G$39-(H8505+E8505+L8505+M8505-K8505),Calculator!$G$39),D8505),0)))</f>
        <v>0</v>
      </c>
    </row>
    <row r="8506" spans="1:14" ht="15.75" thickBot="1">
      <c r="A8506" s="33" t="str">
        <f ca="1">IF(C8506=Calculator!$H$27,"F",IF(Daily!D8506+Daily!H8506=0,IF(D8505+H8505&gt;0,"L",""),""))</f>
        <v/>
      </c>
      <c r="B8506" s="34">
        <v>8505</v>
      </c>
      <c r="C8506" s="19">
        <f t="shared" ca="1" si="529"/>
        <v>54435</v>
      </c>
      <c r="D8506" s="29">
        <f t="shared" ca="1" si="531"/>
        <v>0</v>
      </c>
      <c r="E8506" s="29">
        <f ca="1">IF(C8506&lt;Calculator!$D$26,0,IF(DAY($C8506)=1,IF(D8506-Calculator!$G$24&gt;0,Calculator!$G$24,D8506),0))</f>
        <v>0</v>
      </c>
      <c r="F8506" s="29">
        <f ca="1">IF(E8506&gt;0,D8506*Calculator!$G$22/12,0)</f>
        <v>0</v>
      </c>
      <c r="G8506" s="29">
        <f ca="1">IF(E8506&gt;0,(IFERROR(-PMT(Calculator!$G$22/12,Calculator!$G$23*12,Calculator!$G$20),0))-F8506,0)</f>
        <v>0</v>
      </c>
      <c r="H8506" s="29">
        <f t="shared" ca="1" si="532"/>
        <v>0</v>
      </c>
      <c r="I8506" s="29">
        <f t="shared" ca="1" si="530"/>
        <v>0</v>
      </c>
      <c r="J8506" s="30">
        <f>Calculator!$G$40</f>
        <v>6.5000000000000002E-2</v>
      </c>
      <c r="K8506" s="29">
        <f ca="1">IF(C8506&gt;=Calculator!$G$27,IF(DAY($C8506)=1,Calculator!$G$34/2,IF(DAY($C8506)=15,Calculator!$G$34/2,0)),0)</f>
        <v>0</v>
      </c>
      <c r="L8506" s="29">
        <f ca="1">IF(DAY($C8506)=28,IF(H8506=0,0,Calculator!$G$35),0)</f>
        <v>0</v>
      </c>
      <c r="M8506" s="29">
        <f ca="1">IF(I8506&gt;0,IF(DAY($C8506)=1,SUM(INDIRECT("I"&amp;(ROW(C8505)-DAY(C8505))):I8505),0),0)</f>
        <v>0</v>
      </c>
      <c r="N8506" s="29">
        <f ca="1">IF(C8506&lt;Calculator!$G$27,0,IF(C8506=Calculator!$G$27,Calculator!$G$39,IF(H8506-K8506&lt;=0,IF(D8506&gt;Calculator!$G$39,IF(H8506-K8506+E8506+L8506+M8506+Calculator!$G$39&gt;Calculator!$G$39,Calculator!$G$39-(H8506+E8506+L8506+M8506-K8506),Calculator!$G$39),D8506),0)))</f>
        <v>0</v>
      </c>
    </row>
    <row r="8507" spans="1:14" ht="15.75" thickBot="1">
      <c r="A8507" s="33" t="str">
        <f ca="1">IF(C8507=Calculator!$H$27,"F",IF(Daily!D8507+Daily!H8507=0,IF(D8506+H8506&gt;0,"L",""),""))</f>
        <v/>
      </c>
      <c r="B8507" s="34">
        <v>8506</v>
      </c>
      <c r="C8507" s="19">
        <f t="shared" ca="1" si="529"/>
        <v>54436</v>
      </c>
      <c r="D8507" s="29">
        <f t="shared" ca="1" si="531"/>
        <v>0</v>
      </c>
      <c r="E8507" s="29">
        <f ca="1">IF(C8507&lt;Calculator!$D$26,0,IF(DAY($C8507)=1,IF(D8507-Calculator!$G$24&gt;0,Calculator!$G$24,D8507),0))</f>
        <v>0</v>
      </c>
      <c r="F8507" s="29">
        <f ca="1">IF(E8507&gt;0,D8507*Calculator!$G$22/12,0)</f>
        <v>0</v>
      </c>
      <c r="G8507" s="29">
        <f ca="1">IF(E8507&gt;0,(IFERROR(-PMT(Calculator!$G$22/12,Calculator!$G$23*12,Calculator!$G$20),0))-F8507,0)</f>
        <v>0</v>
      </c>
      <c r="H8507" s="29">
        <f t="shared" ca="1" si="532"/>
        <v>0</v>
      </c>
      <c r="I8507" s="29">
        <f t="shared" ca="1" si="530"/>
        <v>0</v>
      </c>
      <c r="J8507" s="30">
        <f>Calculator!$G$40</f>
        <v>6.5000000000000002E-2</v>
      </c>
      <c r="K8507" s="29">
        <f ca="1">IF(C8507&gt;=Calculator!$G$27,IF(DAY($C8507)=1,Calculator!$G$34/2,IF(DAY($C8507)=15,Calculator!$G$34/2,0)),0)</f>
        <v>0</v>
      </c>
      <c r="L8507" s="29">
        <f ca="1">IF(DAY($C8507)=28,IF(H8507=0,0,Calculator!$G$35),0)</f>
        <v>0</v>
      </c>
      <c r="M8507" s="29">
        <f ca="1">IF(I8507&gt;0,IF(DAY($C8507)=1,SUM(INDIRECT("I"&amp;(ROW(C8506)-DAY(C8506))):I8506),0),0)</f>
        <v>0</v>
      </c>
      <c r="N8507" s="29">
        <f ca="1">IF(C8507&lt;Calculator!$G$27,0,IF(C8507=Calculator!$G$27,Calculator!$G$39,IF(H8507-K8507&lt;=0,IF(D8507&gt;Calculator!$G$39,IF(H8507-K8507+E8507+L8507+M8507+Calculator!$G$39&gt;Calculator!$G$39,Calculator!$G$39-(H8507+E8507+L8507+M8507-K8507),Calculator!$G$39),D8507),0)))</f>
        <v>0</v>
      </c>
    </row>
    <row r="8508" spans="1:14" ht="15.75" thickBot="1">
      <c r="A8508" s="33" t="str">
        <f ca="1">IF(C8508=Calculator!$H$27,"F",IF(Daily!D8508+Daily!H8508=0,IF(D8507+H8507&gt;0,"L",""),""))</f>
        <v/>
      </c>
      <c r="B8508" s="34">
        <v>8507</v>
      </c>
      <c r="C8508" s="19">
        <f t="shared" ca="1" si="529"/>
        <v>54437</v>
      </c>
      <c r="D8508" s="29">
        <f t="shared" ca="1" si="531"/>
        <v>0</v>
      </c>
      <c r="E8508" s="29">
        <f ca="1">IF(C8508&lt;Calculator!$D$26,0,IF(DAY($C8508)=1,IF(D8508-Calculator!$G$24&gt;0,Calculator!$G$24,D8508),0))</f>
        <v>0</v>
      </c>
      <c r="F8508" s="29">
        <f ca="1">IF(E8508&gt;0,D8508*Calculator!$G$22/12,0)</f>
        <v>0</v>
      </c>
      <c r="G8508" s="29">
        <f ca="1">IF(E8508&gt;0,(IFERROR(-PMT(Calculator!$G$22/12,Calculator!$G$23*12,Calculator!$G$20),0))-F8508,0)</f>
        <v>0</v>
      </c>
      <c r="H8508" s="29">
        <f t="shared" ca="1" si="532"/>
        <v>0</v>
      </c>
      <c r="I8508" s="29">
        <f t="shared" ca="1" si="530"/>
        <v>0</v>
      </c>
      <c r="J8508" s="30">
        <f>Calculator!$G$40</f>
        <v>6.5000000000000002E-2</v>
      </c>
      <c r="K8508" s="29">
        <f ca="1">IF(C8508&gt;=Calculator!$G$27,IF(DAY($C8508)=1,Calculator!$G$34/2,IF(DAY($C8508)=15,Calculator!$G$34/2,0)),0)</f>
        <v>0</v>
      </c>
      <c r="L8508" s="29">
        <f ca="1">IF(DAY($C8508)=28,IF(H8508=0,0,Calculator!$G$35),0)</f>
        <v>0</v>
      </c>
      <c r="M8508" s="29">
        <f ca="1">IF(I8508&gt;0,IF(DAY($C8508)=1,SUM(INDIRECT("I"&amp;(ROW(C8507)-DAY(C8507))):I8507),0),0)</f>
        <v>0</v>
      </c>
      <c r="N8508" s="29">
        <f ca="1">IF(C8508&lt;Calculator!$G$27,0,IF(C8508=Calculator!$G$27,Calculator!$G$39,IF(H8508-K8508&lt;=0,IF(D8508&gt;Calculator!$G$39,IF(H8508-K8508+E8508+L8508+M8508+Calculator!$G$39&gt;Calculator!$G$39,Calculator!$G$39-(H8508+E8508+L8508+M8508-K8508),Calculator!$G$39),D8508),0)))</f>
        <v>0</v>
      </c>
    </row>
    <row r="8509" spans="1:14" ht="15.75" thickBot="1">
      <c r="A8509" s="33" t="str">
        <f ca="1">IF(C8509=Calculator!$H$27,"F",IF(Daily!D8509+Daily!H8509=0,IF(D8508+H8508&gt;0,"L",""),""))</f>
        <v/>
      </c>
      <c r="B8509" s="34">
        <v>8508</v>
      </c>
      <c r="C8509" s="19">
        <f t="shared" ca="1" si="529"/>
        <v>54438</v>
      </c>
      <c r="D8509" s="29">
        <f t="shared" ca="1" si="531"/>
        <v>0</v>
      </c>
      <c r="E8509" s="29">
        <f ca="1">IF(C8509&lt;Calculator!$D$26,0,IF(DAY($C8509)=1,IF(D8509-Calculator!$G$24&gt;0,Calculator!$G$24,D8509),0))</f>
        <v>0</v>
      </c>
      <c r="F8509" s="29">
        <f ca="1">IF(E8509&gt;0,D8509*Calculator!$G$22/12,0)</f>
        <v>0</v>
      </c>
      <c r="G8509" s="29">
        <f ca="1">IF(E8509&gt;0,(IFERROR(-PMT(Calculator!$G$22/12,Calculator!$G$23*12,Calculator!$G$20),0))-F8509,0)</f>
        <v>0</v>
      </c>
      <c r="H8509" s="29">
        <f t="shared" ca="1" si="532"/>
        <v>0</v>
      </c>
      <c r="I8509" s="29">
        <f t="shared" ca="1" si="530"/>
        <v>0</v>
      </c>
      <c r="J8509" s="30">
        <f>Calculator!$G$40</f>
        <v>6.5000000000000002E-2</v>
      </c>
      <c r="K8509" s="29">
        <f ca="1">IF(C8509&gt;=Calculator!$G$27,IF(DAY($C8509)=1,Calculator!$G$34/2,IF(DAY($C8509)=15,Calculator!$G$34/2,0)),0)</f>
        <v>4500</v>
      </c>
      <c r="L8509" s="29">
        <f ca="1">IF(DAY($C8509)=28,IF(H8509=0,0,Calculator!$G$35),0)</f>
        <v>0</v>
      </c>
      <c r="M8509" s="29">
        <f ca="1">IF(I8509&gt;0,IF(DAY($C8509)=1,SUM(INDIRECT("I"&amp;(ROW(C8508)-DAY(C8508))):I8508),0),0)</f>
        <v>0</v>
      </c>
      <c r="N8509" s="29">
        <f ca="1">IF(C8509&lt;Calculator!$G$27,0,IF(C8509=Calculator!$G$27,Calculator!$G$39,IF(H8509-K8509&lt;=0,IF(D8509&gt;Calculator!$G$39,IF(H8509-K8509+E8509+L8509+M8509+Calculator!$G$39&gt;Calculator!$G$39,Calculator!$G$39-(H8509+E8509+L8509+M8509-K8509),Calculator!$G$39),D8509),0)))</f>
        <v>0</v>
      </c>
    </row>
    <row r="8510" spans="1:14" ht="15.75" thickBot="1">
      <c r="A8510" s="33" t="str">
        <f ca="1">IF(C8510=Calculator!$H$27,"F",IF(Daily!D8510+Daily!H8510=0,IF(D8509+H8509&gt;0,"L",""),""))</f>
        <v/>
      </c>
      <c r="B8510" s="34">
        <v>8509</v>
      </c>
      <c r="C8510" s="19">
        <f t="shared" ca="1" si="529"/>
        <v>54439</v>
      </c>
      <c r="D8510" s="29">
        <f t="shared" ca="1" si="531"/>
        <v>0</v>
      </c>
      <c r="E8510" s="29">
        <f ca="1">IF(C8510&lt;Calculator!$D$26,0,IF(DAY($C8510)=1,IF(D8510-Calculator!$G$24&gt;0,Calculator!$G$24,D8510),0))</f>
        <v>0</v>
      </c>
      <c r="F8510" s="29">
        <f ca="1">IF(E8510&gt;0,D8510*Calculator!$G$22/12,0)</f>
        <v>0</v>
      </c>
      <c r="G8510" s="29">
        <f ca="1">IF(E8510&gt;0,(IFERROR(-PMT(Calculator!$G$22/12,Calculator!$G$23*12,Calculator!$G$20),0))-F8510,0)</f>
        <v>0</v>
      </c>
      <c r="H8510" s="29">
        <f t="shared" ca="1" si="532"/>
        <v>0</v>
      </c>
      <c r="I8510" s="29">
        <f t="shared" ca="1" si="530"/>
        <v>0</v>
      </c>
      <c r="J8510" s="30">
        <f>Calculator!$G$40</f>
        <v>6.5000000000000002E-2</v>
      </c>
      <c r="K8510" s="29">
        <f ca="1">IF(C8510&gt;=Calculator!$G$27,IF(DAY($C8510)=1,Calculator!$G$34/2,IF(DAY($C8510)=15,Calculator!$G$34/2,0)),0)</f>
        <v>0</v>
      </c>
      <c r="L8510" s="29">
        <f ca="1">IF(DAY($C8510)=28,IF(H8510=0,0,Calculator!$G$35),0)</f>
        <v>0</v>
      </c>
      <c r="M8510" s="29">
        <f ca="1">IF(I8510&gt;0,IF(DAY($C8510)=1,SUM(INDIRECT("I"&amp;(ROW(C8509)-DAY(C8509))):I8509),0),0)</f>
        <v>0</v>
      </c>
      <c r="N8510" s="29">
        <f ca="1">IF(C8510&lt;Calculator!$G$27,0,IF(C8510=Calculator!$G$27,Calculator!$G$39,IF(H8510-K8510&lt;=0,IF(D8510&gt;Calculator!$G$39,IF(H8510-K8510+E8510+L8510+M8510+Calculator!$G$39&gt;Calculator!$G$39,Calculator!$G$39-(H8510+E8510+L8510+M8510-K8510),Calculator!$G$39),D8510),0)))</f>
        <v>0</v>
      </c>
    </row>
    <row r="8511" spans="1:14" ht="15.75" thickBot="1">
      <c r="A8511" s="33" t="str">
        <f ca="1">IF(C8511=Calculator!$H$27,"F",IF(Daily!D8511+Daily!H8511=0,IF(D8510+H8510&gt;0,"L",""),""))</f>
        <v/>
      </c>
      <c r="B8511" s="34">
        <v>8510</v>
      </c>
      <c r="C8511" s="19">
        <f t="shared" ca="1" si="529"/>
        <v>54440</v>
      </c>
      <c r="D8511" s="29">
        <f t="shared" ca="1" si="531"/>
        <v>0</v>
      </c>
      <c r="E8511" s="29">
        <f ca="1">IF(C8511&lt;Calculator!$D$26,0,IF(DAY($C8511)=1,IF(D8511-Calculator!$G$24&gt;0,Calculator!$G$24,D8511),0))</f>
        <v>0</v>
      </c>
      <c r="F8511" s="29">
        <f ca="1">IF(E8511&gt;0,D8511*Calculator!$G$22/12,0)</f>
        <v>0</v>
      </c>
      <c r="G8511" s="29">
        <f ca="1">IF(E8511&gt;0,(IFERROR(-PMT(Calculator!$G$22/12,Calculator!$G$23*12,Calculator!$G$20),0))-F8511,0)</f>
        <v>0</v>
      </c>
      <c r="H8511" s="29">
        <f t="shared" ca="1" si="532"/>
        <v>0</v>
      </c>
      <c r="I8511" s="29">
        <f t="shared" ca="1" si="530"/>
        <v>0</v>
      </c>
      <c r="J8511" s="30">
        <f>Calculator!$G$40</f>
        <v>6.5000000000000002E-2</v>
      </c>
      <c r="K8511" s="29">
        <f ca="1">IF(C8511&gt;=Calculator!$G$27,IF(DAY($C8511)=1,Calculator!$G$34/2,IF(DAY($C8511)=15,Calculator!$G$34/2,0)),0)</f>
        <v>0</v>
      </c>
      <c r="L8511" s="29">
        <f ca="1">IF(DAY($C8511)=28,IF(H8511=0,0,Calculator!$G$35),0)</f>
        <v>0</v>
      </c>
      <c r="M8511" s="29">
        <f ca="1">IF(I8511&gt;0,IF(DAY($C8511)=1,SUM(INDIRECT("I"&amp;(ROW(C8510)-DAY(C8510))):I8510),0),0)</f>
        <v>0</v>
      </c>
      <c r="N8511" s="29">
        <f ca="1">IF(C8511&lt;Calculator!$G$27,0,IF(C8511=Calculator!$G$27,Calculator!$G$39,IF(H8511-K8511&lt;=0,IF(D8511&gt;Calculator!$G$39,IF(H8511-K8511+E8511+L8511+M8511+Calculator!$G$39&gt;Calculator!$G$39,Calculator!$G$39-(H8511+E8511+L8511+M8511-K8511),Calculator!$G$39),D8511),0)))</f>
        <v>0</v>
      </c>
    </row>
    <row r="8512" spans="1:14" ht="15.75" thickBot="1">
      <c r="A8512" s="33" t="str">
        <f ca="1">IF(C8512=Calculator!$H$27,"F",IF(Daily!D8512+Daily!H8512=0,IF(D8511+H8511&gt;0,"L",""),""))</f>
        <v/>
      </c>
      <c r="B8512" s="34">
        <v>8511</v>
      </c>
      <c r="C8512" s="19">
        <f t="shared" ca="1" si="529"/>
        <v>54441</v>
      </c>
      <c r="D8512" s="29">
        <f t="shared" ca="1" si="531"/>
        <v>0</v>
      </c>
      <c r="E8512" s="29">
        <f ca="1">IF(C8512&lt;Calculator!$D$26,0,IF(DAY($C8512)=1,IF(D8512-Calculator!$G$24&gt;0,Calculator!$G$24,D8512),0))</f>
        <v>0</v>
      </c>
      <c r="F8512" s="29">
        <f ca="1">IF(E8512&gt;0,D8512*Calculator!$G$22/12,0)</f>
        <v>0</v>
      </c>
      <c r="G8512" s="29">
        <f ca="1">IF(E8512&gt;0,(IFERROR(-PMT(Calculator!$G$22/12,Calculator!$G$23*12,Calculator!$G$20),0))-F8512,0)</f>
        <v>0</v>
      </c>
      <c r="H8512" s="29">
        <f t="shared" ca="1" si="532"/>
        <v>0</v>
      </c>
      <c r="I8512" s="29">
        <f t="shared" ca="1" si="530"/>
        <v>0</v>
      </c>
      <c r="J8512" s="30">
        <f>Calculator!$G$40</f>
        <v>6.5000000000000002E-2</v>
      </c>
      <c r="K8512" s="29">
        <f ca="1">IF(C8512&gt;=Calculator!$G$27,IF(DAY($C8512)=1,Calculator!$G$34/2,IF(DAY($C8512)=15,Calculator!$G$34/2,0)),0)</f>
        <v>0</v>
      </c>
      <c r="L8512" s="29">
        <f ca="1">IF(DAY($C8512)=28,IF(H8512=0,0,Calculator!$G$35),0)</f>
        <v>0</v>
      </c>
      <c r="M8512" s="29">
        <f ca="1">IF(I8512&gt;0,IF(DAY($C8512)=1,SUM(INDIRECT("I"&amp;(ROW(C8511)-DAY(C8511))):I8511),0),0)</f>
        <v>0</v>
      </c>
      <c r="N8512" s="29">
        <f ca="1">IF(C8512&lt;Calculator!$G$27,0,IF(C8512=Calculator!$G$27,Calculator!$G$39,IF(H8512-K8512&lt;=0,IF(D8512&gt;Calculator!$G$39,IF(H8512-K8512+E8512+L8512+M8512+Calculator!$G$39&gt;Calculator!$G$39,Calculator!$G$39-(H8512+E8512+L8512+M8512-K8512),Calculator!$G$39),D8512),0)))</f>
        <v>0</v>
      </c>
    </row>
    <row r="8513" spans="1:14" ht="15.75" thickBot="1">
      <c r="A8513" s="33" t="str">
        <f ca="1">IF(C8513=Calculator!$H$27,"F",IF(Daily!D8513+Daily!H8513=0,IF(D8512+H8512&gt;0,"L",""),""))</f>
        <v/>
      </c>
      <c r="B8513" s="34">
        <v>8512</v>
      </c>
      <c r="C8513" s="19">
        <f t="shared" ca="1" si="529"/>
        <v>54442</v>
      </c>
      <c r="D8513" s="29">
        <f t="shared" ca="1" si="531"/>
        <v>0</v>
      </c>
      <c r="E8513" s="29">
        <f ca="1">IF(C8513&lt;Calculator!$D$26,0,IF(DAY($C8513)=1,IF(D8513-Calculator!$G$24&gt;0,Calculator!$G$24,D8513),0))</f>
        <v>0</v>
      </c>
      <c r="F8513" s="29">
        <f ca="1">IF(E8513&gt;0,D8513*Calculator!$G$22/12,0)</f>
        <v>0</v>
      </c>
      <c r="G8513" s="29">
        <f ca="1">IF(E8513&gt;0,(IFERROR(-PMT(Calculator!$G$22/12,Calculator!$G$23*12,Calculator!$G$20),0))-F8513,0)</f>
        <v>0</v>
      </c>
      <c r="H8513" s="29">
        <f t="shared" ca="1" si="532"/>
        <v>0</v>
      </c>
      <c r="I8513" s="29">
        <f t="shared" ca="1" si="530"/>
        <v>0</v>
      </c>
      <c r="J8513" s="30">
        <f>Calculator!$G$40</f>
        <v>6.5000000000000002E-2</v>
      </c>
      <c r="K8513" s="29">
        <f ca="1">IF(C8513&gt;=Calculator!$G$27,IF(DAY($C8513)=1,Calculator!$G$34/2,IF(DAY($C8513)=15,Calculator!$G$34/2,0)),0)</f>
        <v>0</v>
      </c>
      <c r="L8513" s="29">
        <f ca="1">IF(DAY($C8513)=28,IF(H8513=0,0,Calculator!$G$35),0)</f>
        <v>0</v>
      </c>
      <c r="M8513" s="29">
        <f ca="1">IF(I8513&gt;0,IF(DAY($C8513)=1,SUM(INDIRECT("I"&amp;(ROW(C8512)-DAY(C8512))):I8512),0),0)</f>
        <v>0</v>
      </c>
      <c r="N8513" s="29">
        <f ca="1">IF(C8513&lt;Calculator!$G$27,0,IF(C8513=Calculator!$G$27,Calculator!$G$39,IF(H8513-K8513&lt;=0,IF(D8513&gt;Calculator!$G$39,IF(H8513-K8513+E8513+L8513+M8513+Calculator!$G$39&gt;Calculator!$G$39,Calculator!$G$39-(H8513+E8513+L8513+M8513-K8513),Calculator!$G$39),D8513),0)))</f>
        <v>0</v>
      </c>
    </row>
    <row r="8514" spans="1:14" ht="15.75" thickBot="1">
      <c r="A8514" s="33" t="str">
        <f ca="1">IF(C8514=Calculator!$H$27,"F",IF(Daily!D8514+Daily!H8514=0,IF(D8513+H8513&gt;0,"L",""),""))</f>
        <v/>
      </c>
      <c r="B8514" s="34">
        <v>8513</v>
      </c>
      <c r="C8514" s="19">
        <f t="shared" ca="1" si="529"/>
        <v>54443</v>
      </c>
      <c r="D8514" s="29">
        <f t="shared" ca="1" si="531"/>
        <v>0</v>
      </c>
      <c r="E8514" s="29">
        <f ca="1">IF(C8514&lt;Calculator!$D$26,0,IF(DAY($C8514)=1,IF(D8514-Calculator!$G$24&gt;0,Calculator!$G$24,D8514),0))</f>
        <v>0</v>
      </c>
      <c r="F8514" s="29">
        <f ca="1">IF(E8514&gt;0,D8514*Calculator!$G$22/12,0)</f>
        <v>0</v>
      </c>
      <c r="G8514" s="29">
        <f ca="1">IF(E8514&gt;0,(IFERROR(-PMT(Calculator!$G$22/12,Calculator!$G$23*12,Calculator!$G$20),0))-F8514,0)</f>
        <v>0</v>
      </c>
      <c r="H8514" s="29">
        <f t="shared" ca="1" si="532"/>
        <v>0</v>
      </c>
      <c r="I8514" s="29">
        <f t="shared" ca="1" si="530"/>
        <v>0</v>
      </c>
      <c r="J8514" s="30">
        <f>Calculator!$G$40</f>
        <v>6.5000000000000002E-2</v>
      </c>
      <c r="K8514" s="29">
        <f ca="1">IF(C8514&gt;=Calculator!$G$27,IF(DAY($C8514)=1,Calculator!$G$34/2,IF(DAY($C8514)=15,Calculator!$G$34/2,0)),0)</f>
        <v>0</v>
      </c>
      <c r="L8514" s="29">
        <f ca="1">IF(DAY($C8514)=28,IF(H8514=0,0,Calculator!$G$35),0)</f>
        <v>0</v>
      </c>
      <c r="M8514" s="29">
        <f ca="1">IF(I8514&gt;0,IF(DAY($C8514)=1,SUM(INDIRECT("I"&amp;(ROW(C8513)-DAY(C8513))):I8513),0),0)</f>
        <v>0</v>
      </c>
      <c r="N8514" s="29">
        <f ca="1">IF(C8514&lt;Calculator!$G$27,0,IF(C8514=Calculator!$G$27,Calculator!$G$39,IF(H8514-K8514&lt;=0,IF(D8514&gt;Calculator!$G$39,IF(H8514-K8514+E8514+L8514+M8514+Calculator!$G$39&gt;Calculator!$G$39,Calculator!$G$39-(H8514+E8514+L8514+M8514-K8514),Calculator!$G$39),D8514),0)))</f>
        <v>0</v>
      </c>
    </row>
    <row r="8515" spans="1:14" ht="15.75" thickBot="1">
      <c r="A8515" s="33" t="str">
        <f ca="1">IF(C8515=Calculator!$H$27,"F",IF(Daily!D8515+Daily!H8515=0,IF(D8514+H8514&gt;0,"L",""),""))</f>
        <v/>
      </c>
      <c r="B8515" s="34">
        <v>8514</v>
      </c>
      <c r="C8515" s="19">
        <f t="shared" ref="C8515:C8578" ca="1" si="533">C8514+1</f>
        <v>54444</v>
      </c>
      <c r="D8515" s="29">
        <f t="shared" ca="1" si="531"/>
        <v>0</v>
      </c>
      <c r="E8515" s="29">
        <f ca="1">IF(C8515&lt;Calculator!$D$26,0,IF(DAY($C8515)=1,IF(D8515-Calculator!$G$24&gt;0,Calculator!$G$24,D8515),0))</f>
        <v>0</v>
      </c>
      <c r="F8515" s="29">
        <f ca="1">IF(E8515&gt;0,D8515*Calculator!$G$22/12,0)</f>
        <v>0</v>
      </c>
      <c r="G8515" s="29">
        <f ca="1">IF(E8515&gt;0,(IFERROR(-PMT(Calculator!$G$22/12,Calculator!$G$23*12,Calculator!$G$20),0))-F8515,0)</f>
        <v>0</v>
      </c>
      <c r="H8515" s="29">
        <f t="shared" ca="1" si="532"/>
        <v>0</v>
      </c>
      <c r="I8515" s="29">
        <f t="shared" ref="I8515:I8578" ca="1" si="534">H8515*J8515/365</f>
        <v>0</v>
      </c>
      <c r="J8515" s="30">
        <f>Calculator!$G$40</f>
        <v>6.5000000000000002E-2</v>
      </c>
      <c r="K8515" s="29">
        <f ca="1">IF(C8515&gt;=Calculator!$G$27,IF(DAY($C8515)=1,Calculator!$G$34/2,IF(DAY($C8515)=15,Calculator!$G$34/2,0)),0)</f>
        <v>0</v>
      </c>
      <c r="L8515" s="29">
        <f ca="1">IF(DAY($C8515)=28,IF(H8515=0,0,Calculator!$G$35),0)</f>
        <v>0</v>
      </c>
      <c r="M8515" s="29">
        <f ca="1">IF(I8515&gt;0,IF(DAY($C8515)=1,SUM(INDIRECT("I"&amp;(ROW(C8514)-DAY(C8514))):I8514),0),0)</f>
        <v>0</v>
      </c>
      <c r="N8515" s="29">
        <f ca="1">IF(C8515&lt;Calculator!$G$27,0,IF(C8515=Calculator!$G$27,Calculator!$G$39,IF(H8515-K8515&lt;=0,IF(D8515&gt;Calculator!$G$39,IF(H8515-K8515+E8515+L8515+M8515+Calculator!$G$39&gt;Calculator!$G$39,Calculator!$G$39-(H8515+E8515+L8515+M8515-K8515),Calculator!$G$39),D8515),0)))</f>
        <v>0</v>
      </c>
    </row>
    <row r="8516" spans="1:14" ht="15.75" thickBot="1">
      <c r="A8516" s="33" t="str">
        <f ca="1">IF(C8516=Calculator!$H$27,"F",IF(Daily!D8516+Daily!H8516=0,IF(D8515+H8515&gt;0,"L",""),""))</f>
        <v/>
      </c>
      <c r="B8516" s="34">
        <v>8515</v>
      </c>
      <c r="C8516" s="19">
        <f t="shared" ca="1" si="533"/>
        <v>54445</v>
      </c>
      <c r="D8516" s="29">
        <f t="shared" ref="D8516:D8579" ca="1" si="535">IF(((D8515-G8515)-N8515)&lt;0,0,((D8515-G8515)-N8515))</f>
        <v>0</v>
      </c>
      <c r="E8516" s="29">
        <f ca="1">IF(C8516&lt;Calculator!$D$26,0,IF(DAY($C8516)=1,IF(D8516-Calculator!$G$24&gt;0,Calculator!$G$24,D8516),0))</f>
        <v>0</v>
      </c>
      <c r="F8516" s="29">
        <f ca="1">IF(E8516&gt;0,D8516*Calculator!$G$22/12,0)</f>
        <v>0</v>
      </c>
      <c r="G8516" s="29">
        <f ca="1">IF(E8516&gt;0,(IFERROR(-PMT(Calculator!$G$22/12,Calculator!$G$23*12,Calculator!$G$20),0))-F8516,0)</f>
        <v>0</v>
      </c>
      <c r="H8516" s="29">
        <f t="shared" ref="H8516:H8579" ca="1" si="536">IF((H8515-K8515+SUM(L8515:N8515)+E8515)&lt;0,0,(H8515-K8515+SUM(L8515:N8515)+E8515))</f>
        <v>0</v>
      </c>
      <c r="I8516" s="29">
        <f t="shared" ca="1" si="534"/>
        <v>0</v>
      </c>
      <c r="J8516" s="30">
        <f>Calculator!$G$40</f>
        <v>6.5000000000000002E-2</v>
      </c>
      <c r="K8516" s="29">
        <f ca="1">IF(C8516&gt;=Calculator!$G$27,IF(DAY($C8516)=1,Calculator!$G$34/2,IF(DAY($C8516)=15,Calculator!$G$34/2,0)),0)</f>
        <v>0</v>
      </c>
      <c r="L8516" s="29">
        <f ca="1">IF(DAY($C8516)=28,IF(H8516=0,0,Calculator!$G$35),0)</f>
        <v>0</v>
      </c>
      <c r="M8516" s="29">
        <f ca="1">IF(I8516&gt;0,IF(DAY($C8516)=1,SUM(INDIRECT("I"&amp;(ROW(C8515)-DAY(C8515))):I8515),0),0)</f>
        <v>0</v>
      </c>
      <c r="N8516" s="29">
        <f ca="1">IF(C8516&lt;Calculator!$G$27,0,IF(C8516=Calculator!$G$27,Calculator!$G$39,IF(H8516-K8516&lt;=0,IF(D8516&gt;Calculator!$G$39,IF(H8516-K8516+E8516+L8516+M8516+Calculator!$G$39&gt;Calculator!$G$39,Calculator!$G$39-(H8516+E8516+L8516+M8516-K8516),Calculator!$G$39),D8516),0)))</f>
        <v>0</v>
      </c>
    </row>
    <row r="8517" spans="1:14" ht="15.75" thickBot="1">
      <c r="A8517" s="33" t="str">
        <f ca="1">IF(C8517=Calculator!$H$27,"F",IF(Daily!D8517+Daily!H8517=0,IF(D8516+H8516&gt;0,"L",""),""))</f>
        <v/>
      </c>
      <c r="B8517" s="34">
        <v>8516</v>
      </c>
      <c r="C8517" s="19">
        <f t="shared" ca="1" si="533"/>
        <v>54446</v>
      </c>
      <c r="D8517" s="29">
        <f t="shared" ca="1" si="535"/>
        <v>0</v>
      </c>
      <c r="E8517" s="29">
        <f ca="1">IF(C8517&lt;Calculator!$D$26,0,IF(DAY($C8517)=1,IF(D8517-Calculator!$G$24&gt;0,Calculator!$G$24,D8517),0))</f>
        <v>0</v>
      </c>
      <c r="F8517" s="29">
        <f ca="1">IF(E8517&gt;0,D8517*Calculator!$G$22/12,0)</f>
        <v>0</v>
      </c>
      <c r="G8517" s="29">
        <f ca="1">IF(E8517&gt;0,(IFERROR(-PMT(Calculator!$G$22/12,Calculator!$G$23*12,Calculator!$G$20),0))-F8517,0)</f>
        <v>0</v>
      </c>
      <c r="H8517" s="29">
        <f t="shared" ca="1" si="536"/>
        <v>0</v>
      </c>
      <c r="I8517" s="29">
        <f t="shared" ca="1" si="534"/>
        <v>0</v>
      </c>
      <c r="J8517" s="30">
        <f>Calculator!$G$40</f>
        <v>6.5000000000000002E-2</v>
      </c>
      <c r="K8517" s="29">
        <f ca="1">IF(C8517&gt;=Calculator!$G$27,IF(DAY($C8517)=1,Calculator!$G$34/2,IF(DAY($C8517)=15,Calculator!$G$34/2,0)),0)</f>
        <v>0</v>
      </c>
      <c r="L8517" s="29">
        <f ca="1">IF(DAY($C8517)=28,IF(H8517=0,0,Calculator!$G$35),0)</f>
        <v>0</v>
      </c>
      <c r="M8517" s="29">
        <f ca="1">IF(I8517&gt;0,IF(DAY($C8517)=1,SUM(INDIRECT("I"&amp;(ROW(C8516)-DAY(C8516))):I8516),0),0)</f>
        <v>0</v>
      </c>
      <c r="N8517" s="29">
        <f ca="1">IF(C8517&lt;Calculator!$G$27,0,IF(C8517=Calculator!$G$27,Calculator!$G$39,IF(H8517-K8517&lt;=0,IF(D8517&gt;Calculator!$G$39,IF(H8517-K8517+E8517+L8517+M8517+Calculator!$G$39&gt;Calculator!$G$39,Calculator!$G$39-(H8517+E8517+L8517+M8517-K8517),Calculator!$G$39),D8517),0)))</f>
        <v>0</v>
      </c>
    </row>
    <row r="8518" spans="1:14" ht="15.75" thickBot="1">
      <c r="A8518" s="33" t="str">
        <f ca="1">IF(C8518=Calculator!$H$27,"F",IF(Daily!D8518+Daily!H8518=0,IF(D8517+H8517&gt;0,"L",""),""))</f>
        <v/>
      </c>
      <c r="B8518" s="34">
        <v>8517</v>
      </c>
      <c r="C8518" s="19">
        <f t="shared" ca="1" si="533"/>
        <v>54447</v>
      </c>
      <c r="D8518" s="29">
        <f t="shared" ca="1" si="535"/>
        <v>0</v>
      </c>
      <c r="E8518" s="29">
        <f ca="1">IF(C8518&lt;Calculator!$D$26,0,IF(DAY($C8518)=1,IF(D8518-Calculator!$G$24&gt;0,Calculator!$G$24,D8518),0))</f>
        <v>0</v>
      </c>
      <c r="F8518" s="29">
        <f ca="1">IF(E8518&gt;0,D8518*Calculator!$G$22/12,0)</f>
        <v>0</v>
      </c>
      <c r="G8518" s="29">
        <f ca="1">IF(E8518&gt;0,(IFERROR(-PMT(Calculator!$G$22/12,Calculator!$G$23*12,Calculator!$G$20),0))-F8518,0)</f>
        <v>0</v>
      </c>
      <c r="H8518" s="29">
        <f t="shared" ca="1" si="536"/>
        <v>0</v>
      </c>
      <c r="I8518" s="29">
        <f t="shared" ca="1" si="534"/>
        <v>0</v>
      </c>
      <c r="J8518" s="30">
        <f>Calculator!$G$40</f>
        <v>6.5000000000000002E-2</v>
      </c>
      <c r="K8518" s="29">
        <f ca="1">IF(C8518&gt;=Calculator!$G$27,IF(DAY($C8518)=1,Calculator!$G$34/2,IF(DAY($C8518)=15,Calculator!$G$34/2,0)),0)</f>
        <v>0</v>
      </c>
      <c r="L8518" s="29">
        <f ca="1">IF(DAY($C8518)=28,IF(H8518=0,0,Calculator!$G$35),0)</f>
        <v>0</v>
      </c>
      <c r="M8518" s="29">
        <f ca="1">IF(I8518&gt;0,IF(DAY($C8518)=1,SUM(INDIRECT("I"&amp;(ROW(C8517)-DAY(C8517))):I8517),0),0)</f>
        <v>0</v>
      </c>
      <c r="N8518" s="29">
        <f ca="1">IF(C8518&lt;Calculator!$G$27,0,IF(C8518=Calculator!$G$27,Calculator!$G$39,IF(H8518-K8518&lt;=0,IF(D8518&gt;Calculator!$G$39,IF(H8518-K8518+E8518+L8518+M8518+Calculator!$G$39&gt;Calculator!$G$39,Calculator!$G$39-(H8518+E8518+L8518+M8518-K8518),Calculator!$G$39),D8518),0)))</f>
        <v>0</v>
      </c>
    </row>
    <row r="8519" spans="1:14" ht="15.75" thickBot="1">
      <c r="A8519" s="33" t="str">
        <f ca="1">IF(C8519=Calculator!$H$27,"F",IF(Daily!D8519+Daily!H8519=0,IF(D8518+H8518&gt;0,"L",""),""))</f>
        <v/>
      </c>
      <c r="B8519" s="34">
        <v>8518</v>
      </c>
      <c r="C8519" s="19">
        <f t="shared" ca="1" si="533"/>
        <v>54448</v>
      </c>
      <c r="D8519" s="29">
        <f t="shared" ca="1" si="535"/>
        <v>0</v>
      </c>
      <c r="E8519" s="29">
        <f ca="1">IF(C8519&lt;Calculator!$D$26,0,IF(DAY($C8519)=1,IF(D8519-Calculator!$G$24&gt;0,Calculator!$G$24,D8519),0))</f>
        <v>0</v>
      </c>
      <c r="F8519" s="29">
        <f ca="1">IF(E8519&gt;0,D8519*Calculator!$G$22/12,0)</f>
        <v>0</v>
      </c>
      <c r="G8519" s="29">
        <f ca="1">IF(E8519&gt;0,(IFERROR(-PMT(Calculator!$G$22/12,Calculator!$G$23*12,Calculator!$G$20),0))-F8519,0)</f>
        <v>0</v>
      </c>
      <c r="H8519" s="29">
        <f t="shared" ca="1" si="536"/>
        <v>0</v>
      </c>
      <c r="I8519" s="29">
        <f t="shared" ca="1" si="534"/>
        <v>0</v>
      </c>
      <c r="J8519" s="30">
        <f>Calculator!$G$40</f>
        <v>6.5000000000000002E-2</v>
      </c>
      <c r="K8519" s="29">
        <f ca="1">IF(C8519&gt;=Calculator!$G$27,IF(DAY($C8519)=1,Calculator!$G$34/2,IF(DAY($C8519)=15,Calculator!$G$34/2,0)),0)</f>
        <v>0</v>
      </c>
      <c r="L8519" s="29">
        <f ca="1">IF(DAY($C8519)=28,IF(H8519=0,0,Calculator!$G$35),0)</f>
        <v>0</v>
      </c>
      <c r="M8519" s="29">
        <f ca="1">IF(I8519&gt;0,IF(DAY($C8519)=1,SUM(INDIRECT("I"&amp;(ROW(C8518)-DAY(C8518))):I8518),0),0)</f>
        <v>0</v>
      </c>
      <c r="N8519" s="29">
        <f ca="1">IF(C8519&lt;Calculator!$G$27,0,IF(C8519=Calculator!$G$27,Calculator!$G$39,IF(H8519-K8519&lt;=0,IF(D8519&gt;Calculator!$G$39,IF(H8519-K8519+E8519+L8519+M8519+Calculator!$G$39&gt;Calculator!$G$39,Calculator!$G$39-(H8519+E8519+L8519+M8519-K8519),Calculator!$G$39),D8519),0)))</f>
        <v>0</v>
      </c>
    </row>
    <row r="8520" spans="1:14" ht="15.75" thickBot="1">
      <c r="A8520" s="33" t="str">
        <f ca="1">IF(C8520=Calculator!$H$27,"F",IF(Daily!D8520+Daily!H8520=0,IF(D8519+H8519&gt;0,"L",""),""))</f>
        <v/>
      </c>
      <c r="B8520" s="34">
        <v>8519</v>
      </c>
      <c r="C8520" s="19">
        <f t="shared" ca="1" si="533"/>
        <v>54449</v>
      </c>
      <c r="D8520" s="29">
        <f t="shared" ca="1" si="535"/>
        <v>0</v>
      </c>
      <c r="E8520" s="29">
        <f ca="1">IF(C8520&lt;Calculator!$D$26,0,IF(DAY($C8520)=1,IF(D8520-Calculator!$G$24&gt;0,Calculator!$G$24,D8520),0))</f>
        <v>0</v>
      </c>
      <c r="F8520" s="29">
        <f ca="1">IF(E8520&gt;0,D8520*Calculator!$G$22/12,0)</f>
        <v>0</v>
      </c>
      <c r="G8520" s="29">
        <f ca="1">IF(E8520&gt;0,(IFERROR(-PMT(Calculator!$G$22/12,Calculator!$G$23*12,Calculator!$G$20),0))-F8520,0)</f>
        <v>0</v>
      </c>
      <c r="H8520" s="29">
        <f t="shared" ca="1" si="536"/>
        <v>0</v>
      </c>
      <c r="I8520" s="29">
        <f t="shared" ca="1" si="534"/>
        <v>0</v>
      </c>
      <c r="J8520" s="30">
        <f>Calculator!$G$40</f>
        <v>6.5000000000000002E-2</v>
      </c>
      <c r="K8520" s="29">
        <f ca="1">IF(C8520&gt;=Calculator!$G$27,IF(DAY($C8520)=1,Calculator!$G$34/2,IF(DAY($C8520)=15,Calculator!$G$34/2,0)),0)</f>
        <v>0</v>
      </c>
      <c r="L8520" s="29">
        <f ca="1">IF(DAY($C8520)=28,IF(H8520=0,0,Calculator!$G$35),0)</f>
        <v>0</v>
      </c>
      <c r="M8520" s="29">
        <f ca="1">IF(I8520&gt;0,IF(DAY($C8520)=1,SUM(INDIRECT("I"&amp;(ROW(C8519)-DAY(C8519))):I8519),0),0)</f>
        <v>0</v>
      </c>
      <c r="N8520" s="29">
        <f ca="1">IF(C8520&lt;Calculator!$G$27,0,IF(C8520=Calculator!$G$27,Calculator!$G$39,IF(H8520-K8520&lt;=0,IF(D8520&gt;Calculator!$G$39,IF(H8520-K8520+E8520+L8520+M8520+Calculator!$G$39&gt;Calculator!$G$39,Calculator!$G$39-(H8520+E8520+L8520+M8520-K8520),Calculator!$G$39),D8520),0)))</f>
        <v>0</v>
      </c>
    </row>
    <row r="8521" spans="1:14" ht="15.75" thickBot="1">
      <c r="A8521" s="33" t="str">
        <f ca="1">IF(C8521=Calculator!$H$27,"F",IF(Daily!D8521+Daily!H8521=0,IF(D8520+H8520&gt;0,"L",""),""))</f>
        <v/>
      </c>
      <c r="B8521" s="34">
        <v>8520</v>
      </c>
      <c r="C8521" s="19">
        <f t="shared" ca="1" si="533"/>
        <v>54450</v>
      </c>
      <c r="D8521" s="29">
        <f t="shared" ca="1" si="535"/>
        <v>0</v>
      </c>
      <c r="E8521" s="29">
        <f ca="1">IF(C8521&lt;Calculator!$D$26,0,IF(DAY($C8521)=1,IF(D8521-Calculator!$G$24&gt;0,Calculator!$G$24,D8521),0))</f>
        <v>0</v>
      </c>
      <c r="F8521" s="29">
        <f ca="1">IF(E8521&gt;0,D8521*Calculator!$G$22/12,0)</f>
        <v>0</v>
      </c>
      <c r="G8521" s="29">
        <f ca="1">IF(E8521&gt;0,(IFERROR(-PMT(Calculator!$G$22/12,Calculator!$G$23*12,Calculator!$G$20),0))-F8521,0)</f>
        <v>0</v>
      </c>
      <c r="H8521" s="29">
        <f t="shared" ca="1" si="536"/>
        <v>0</v>
      </c>
      <c r="I8521" s="29">
        <f t="shared" ca="1" si="534"/>
        <v>0</v>
      </c>
      <c r="J8521" s="30">
        <f>Calculator!$G$40</f>
        <v>6.5000000000000002E-2</v>
      </c>
      <c r="K8521" s="29">
        <f ca="1">IF(C8521&gt;=Calculator!$G$27,IF(DAY($C8521)=1,Calculator!$G$34/2,IF(DAY($C8521)=15,Calculator!$G$34/2,0)),0)</f>
        <v>0</v>
      </c>
      <c r="L8521" s="29">
        <f ca="1">IF(DAY($C8521)=28,IF(H8521=0,0,Calculator!$G$35),0)</f>
        <v>0</v>
      </c>
      <c r="M8521" s="29">
        <f ca="1">IF(I8521&gt;0,IF(DAY($C8521)=1,SUM(INDIRECT("I"&amp;(ROW(C8520)-DAY(C8520))):I8520),0),0)</f>
        <v>0</v>
      </c>
      <c r="N8521" s="29">
        <f ca="1">IF(C8521&lt;Calculator!$G$27,0,IF(C8521=Calculator!$G$27,Calculator!$G$39,IF(H8521-K8521&lt;=0,IF(D8521&gt;Calculator!$G$39,IF(H8521-K8521+E8521+L8521+M8521+Calculator!$G$39&gt;Calculator!$G$39,Calculator!$G$39-(H8521+E8521+L8521+M8521-K8521),Calculator!$G$39),D8521),0)))</f>
        <v>0</v>
      </c>
    </row>
    <row r="8522" spans="1:14" ht="15.75" thickBot="1">
      <c r="A8522" s="33" t="str">
        <f ca="1">IF(C8522=Calculator!$H$27,"F",IF(Daily!D8522+Daily!H8522=0,IF(D8521+H8521&gt;0,"L",""),""))</f>
        <v/>
      </c>
      <c r="B8522" s="34">
        <v>8521</v>
      </c>
      <c r="C8522" s="19">
        <f t="shared" ca="1" si="533"/>
        <v>54451</v>
      </c>
      <c r="D8522" s="29">
        <f t="shared" ca="1" si="535"/>
        <v>0</v>
      </c>
      <c r="E8522" s="29">
        <f ca="1">IF(C8522&lt;Calculator!$D$26,0,IF(DAY($C8522)=1,IF(D8522-Calculator!$G$24&gt;0,Calculator!$G$24,D8522),0))</f>
        <v>0</v>
      </c>
      <c r="F8522" s="29">
        <f ca="1">IF(E8522&gt;0,D8522*Calculator!$G$22/12,0)</f>
        <v>0</v>
      </c>
      <c r="G8522" s="29">
        <f ca="1">IF(E8522&gt;0,(IFERROR(-PMT(Calculator!$G$22/12,Calculator!$G$23*12,Calculator!$G$20),0))-F8522,0)</f>
        <v>0</v>
      </c>
      <c r="H8522" s="29">
        <f t="shared" ca="1" si="536"/>
        <v>0</v>
      </c>
      <c r="I8522" s="29">
        <f t="shared" ca="1" si="534"/>
        <v>0</v>
      </c>
      <c r="J8522" s="30">
        <f>Calculator!$G$40</f>
        <v>6.5000000000000002E-2</v>
      </c>
      <c r="K8522" s="29">
        <f ca="1">IF(C8522&gt;=Calculator!$G$27,IF(DAY($C8522)=1,Calculator!$G$34/2,IF(DAY($C8522)=15,Calculator!$G$34/2,0)),0)</f>
        <v>0</v>
      </c>
      <c r="L8522" s="29">
        <f ca="1">IF(DAY($C8522)=28,IF(H8522=0,0,Calculator!$G$35),0)</f>
        <v>0</v>
      </c>
      <c r="M8522" s="29">
        <f ca="1">IF(I8522&gt;0,IF(DAY($C8522)=1,SUM(INDIRECT("I"&amp;(ROW(C8521)-DAY(C8521))):I8521),0),0)</f>
        <v>0</v>
      </c>
      <c r="N8522" s="29">
        <f ca="1">IF(C8522&lt;Calculator!$G$27,0,IF(C8522=Calculator!$G$27,Calculator!$G$39,IF(H8522-K8522&lt;=0,IF(D8522&gt;Calculator!$G$39,IF(H8522-K8522+E8522+L8522+M8522+Calculator!$G$39&gt;Calculator!$G$39,Calculator!$G$39-(H8522+E8522+L8522+M8522-K8522),Calculator!$G$39),D8522),0)))</f>
        <v>0</v>
      </c>
    </row>
    <row r="8523" spans="1:14" ht="15.75" thickBot="1">
      <c r="A8523" s="33" t="str">
        <f ca="1">IF(C8523=Calculator!$H$27,"F",IF(Daily!D8523+Daily!H8523=0,IF(D8522+H8522&gt;0,"L",""),""))</f>
        <v/>
      </c>
      <c r="B8523" s="34">
        <v>8522</v>
      </c>
      <c r="C8523" s="19">
        <f t="shared" ca="1" si="533"/>
        <v>54452</v>
      </c>
      <c r="D8523" s="29">
        <f t="shared" ca="1" si="535"/>
        <v>0</v>
      </c>
      <c r="E8523" s="29">
        <f ca="1">IF(C8523&lt;Calculator!$D$26,0,IF(DAY($C8523)=1,IF(D8523-Calculator!$G$24&gt;0,Calculator!$G$24,D8523),0))</f>
        <v>0</v>
      </c>
      <c r="F8523" s="29">
        <f ca="1">IF(E8523&gt;0,D8523*Calculator!$G$22/12,0)</f>
        <v>0</v>
      </c>
      <c r="G8523" s="29">
        <f ca="1">IF(E8523&gt;0,(IFERROR(-PMT(Calculator!$G$22/12,Calculator!$G$23*12,Calculator!$G$20),0))-F8523,0)</f>
        <v>0</v>
      </c>
      <c r="H8523" s="29">
        <f t="shared" ca="1" si="536"/>
        <v>0</v>
      </c>
      <c r="I8523" s="29">
        <f t="shared" ca="1" si="534"/>
        <v>0</v>
      </c>
      <c r="J8523" s="30">
        <f>Calculator!$G$40</f>
        <v>6.5000000000000002E-2</v>
      </c>
      <c r="K8523" s="29">
        <f ca="1">IF(C8523&gt;=Calculator!$G$27,IF(DAY($C8523)=1,Calculator!$G$34/2,IF(DAY($C8523)=15,Calculator!$G$34/2,0)),0)</f>
        <v>0</v>
      </c>
      <c r="L8523" s="29">
        <f ca="1">IF(DAY($C8523)=28,IF(H8523=0,0,Calculator!$G$35),0)</f>
        <v>0</v>
      </c>
      <c r="M8523" s="29">
        <f ca="1">IF(I8523&gt;0,IF(DAY($C8523)=1,SUM(INDIRECT("I"&amp;(ROW(C8522)-DAY(C8522))):I8522),0),0)</f>
        <v>0</v>
      </c>
      <c r="N8523" s="29">
        <f ca="1">IF(C8523&lt;Calculator!$G$27,0,IF(C8523=Calculator!$G$27,Calculator!$G$39,IF(H8523-K8523&lt;=0,IF(D8523&gt;Calculator!$G$39,IF(H8523-K8523+E8523+L8523+M8523+Calculator!$G$39&gt;Calculator!$G$39,Calculator!$G$39-(H8523+E8523+L8523+M8523-K8523),Calculator!$G$39),D8523),0)))</f>
        <v>0</v>
      </c>
    </row>
    <row r="8524" spans="1:14" ht="15.75" thickBot="1">
      <c r="A8524" s="33" t="str">
        <f ca="1">IF(C8524=Calculator!$H$27,"F",IF(Daily!D8524+Daily!H8524=0,IF(D8523+H8523&gt;0,"L",""),""))</f>
        <v/>
      </c>
      <c r="B8524" s="34">
        <v>8523</v>
      </c>
      <c r="C8524" s="19">
        <f t="shared" ca="1" si="533"/>
        <v>54453</v>
      </c>
      <c r="D8524" s="29">
        <f t="shared" ca="1" si="535"/>
        <v>0</v>
      </c>
      <c r="E8524" s="29">
        <f ca="1">IF(C8524&lt;Calculator!$D$26,0,IF(DAY($C8524)=1,IF(D8524-Calculator!$G$24&gt;0,Calculator!$G$24,D8524),0))</f>
        <v>0</v>
      </c>
      <c r="F8524" s="29">
        <f ca="1">IF(E8524&gt;0,D8524*Calculator!$G$22/12,0)</f>
        <v>0</v>
      </c>
      <c r="G8524" s="29">
        <f ca="1">IF(E8524&gt;0,(IFERROR(-PMT(Calculator!$G$22/12,Calculator!$G$23*12,Calculator!$G$20),0))-F8524,0)</f>
        <v>0</v>
      </c>
      <c r="H8524" s="29">
        <f t="shared" ca="1" si="536"/>
        <v>0</v>
      </c>
      <c r="I8524" s="29">
        <f t="shared" ca="1" si="534"/>
        <v>0</v>
      </c>
      <c r="J8524" s="30">
        <f>Calculator!$G$40</f>
        <v>6.5000000000000002E-2</v>
      </c>
      <c r="K8524" s="29">
        <f ca="1">IF(C8524&gt;=Calculator!$G$27,IF(DAY($C8524)=1,Calculator!$G$34/2,IF(DAY($C8524)=15,Calculator!$G$34/2,0)),0)</f>
        <v>0</v>
      </c>
      <c r="L8524" s="29">
        <f ca="1">IF(DAY($C8524)=28,IF(H8524=0,0,Calculator!$G$35),0)</f>
        <v>0</v>
      </c>
      <c r="M8524" s="29">
        <f ca="1">IF(I8524&gt;0,IF(DAY($C8524)=1,SUM(INDIRECT("I"&amp;(ROW(C8523)-DAY(C8523))):I8523),0),0)</f>
        <v>0</v>
      </c>
      <c r="N8524" s="29">
        <f ca="1">IF(C8524&lt;Calculator!$G$27,0,IF(C8524=Calculator!$G$27,Calculator!$G$39,IF(H8524-K8524&lt;=0,IF(D8524&gt;Calculator!$G$39,IF(H8524-K8524+E8524+L8524+M8524+Calculator!$G$39&gt;Calculator!$G$39,Calculator!$G$39-(H8524+E8524+L8524+M8524-K8524),Calculator!$G$39),D8524),0)))</f>
        <v>0</v>
      </c>
    </row>
    <row r="8525" spans="1:14" ht="15.75" thickBot="1">
      <c r="A8525" s="33" t="str">
        <f ca="1">IF(C8525=Calculator!$H$27,"F",IF(Daily!D8525+Daily!H8525=0,IF(D8524+H8524&gt;0,"L",""),""))</f>
        <v/>
      </c>
      <c r="B8525" s="34">
        <v>8524</v>
      </c>
      <c r="C8525" s="19">
        <f t="shared" ca="1" si="533"/>
        <v>54454</v>
      </c>
      <c r="D8525" s="29">
        <f t="shared" ca="1" si="535"/>
        <v>0</v>
      </c>
      <c r="E8525" s="29">
        <f ca="1">IF(C8525&lt;Calculator!$D$26,0,IF(DAY($C8525)=1,IF(D8525-Calculator!$G$24&gt;0,Calculator!$G$24,D8525),0))</f>
        <v>0</v>
      </c>
      <c r="F8525" s="29">
        <f ca="1">IF(E8525&gt;0,D8525*Calculator!$G$22/12,0)</f>
        <v>0</v>
      </c>
      <c r="G8525" s="29">
        <f ca="1">IF(E8525&gt;0,(IFERROR(-PMT(Calculator!$G$22/12,Calculator!$G$23*12,Calculator!$G$20),0))-F8525,0)</f>
        <v>0</v>
      </c>
      <c r="H8525" s="29">
        <f t="shared" ca="1" si="536"/>
        <v>0</v>
      </c>
      <c r="I8525" s="29">
        <f t="shared" ca="1" si="534"/>
        <v>0</v>
      </c>
      <c r="J8525" s="30">
        <f>Calculator!$G$40</f>
        <v>6.5000000000000002E-2</v>
      </c>
      <c r="K8525" s="29">
        <f ca="1">IF(C8525&gt;=Calculator!$G$27,IF(DAY($C8525)=1,Calculator!$G$34/2,IF(DAY($C8525)=15,Calculator!$G$34/2,0)),0)</f>
        <v>0</v>
      </c>
      <c r="L8525" s="29">
        <f ca="1">IF(DAY($C8525)=28,IF(H8525=0,0,Calculator!$G$35),0)</f>
        <v>0</v>
      </c>
      <c r="M8525" s="29">
        <f ca="1">IF(I8525&gt;0,IF(DAY($C8525)=1,SUM(INDIRECT("I"&amp;(ROW(C8524)-DAY(C8524))):I8524),0),0)</f>
        <v>0</v>
      </c>
      <c r="N8525" s="29">
        <f ca="1">IF(C8525&lt;Calculator!$G$27,0,IF(C8525=Calculator!$G$27,Calculator!$G$39,IF(H8525-K8525&lt;=0,IF(D8525&gt;Calculator!$G$39,IF(H8525-K8525+E8525+L8525+M8525+Calculator!$G$39&gt;Calculator!$G$39,Calculator!$G$39-(H8525+E8525+L8525+M8525-K8525),Calculator!$G$39),D8525),0)))</f>
        <v>0</v>
      </c>
    </row>
    <row r="8526" spans="1:14" ht="15.75" thickBot="1">
      <c r="A8526" s="33" t="str">
        <f ca="1">IF(C8526=Calculator!$H$27,"F",IF(Daily!D8526+Daily!H8526=0,IF(D8525+H8525&gt;0,"L",""),""))</f>
        <v/>
      </c>
      <c r="B8526" s="34">
        <v>8525</v>
      </c>
      <c r="C8526" s="19">
        <f t="shared" ca="1" si="533"/>
        <v>54455</v>
      </c>
      <c r="D8526" s="29">
        <f t="shared" ca="1" si="535"/>
        <v>0</v>
      </c>
      <c r="E8526" s="29">
        <f ca="1">IF(C8526&lt;Calculator!$D$26,0,IF(DAY($C8526)=1,IF(D8526-Calculator!$G$24&gt;0,Calculator!$G$24,D8526),0))</f>
        <v>0</v>
      </c>
      <c r="F8526" s="29">
        <f ca="1">IF(E8526&gt;0,D8526*Calculator!$G$22/12,0)</f>
        <v>0</v>
      </c>
      <c r="G8526" s="29">
        <f ca="1">IF(E8526&gt;0,(IFERROR(-PMT(Calculator!$G$22/12,Calculator!$G$23*12,Calculator!$G$20),0))-F8526,0)</f>
        <v>0</v>
      </c>
      <c r="H8526" s="29">
        <f t="shared" ca="1" si="536"/>
        <v>0</v>
      </c>
      <c r="I8526" s="29">
        <f t="shared" ca="1" si="534"/>
        <v>0</v>
      </c>
      <c r="J8526" s="30">
        <f>Calculator!$G$40</f>
        <v>6.5000000000000002E-2</v>
      </c>
      <c r="K8526" s="29">
        <f ca="1">IF(C8526&gt;=Calculator!$G$27,IF(DAY($C8526)=1,Calculator!$G$34/2,IF(DAY($C8526)=15,Calculator!$G$34/2,0)),0)</f>
        <v>4500</v>
      </c>
      <c r="L8526" s="29">
        <f ca="1">IF(DAY($C8526)=28,IF(H8526=0,0,Calculator!$G$35),0)</f>
        <v>0</v>
      </c>
      <c r="M8526" s="29">
        <f ca="1">IF(I8526&gt;0,IF(DAY($C8526)=1,SUM(INDIRECT("I"&amp;(ROW(C8525)-DAY(C8525))):I8525),0),0)</f>
        <v>0</v>
      </c>
      <c r="N8526" s="29">
        <f ca="1">IF(C8526&lt;Calculator!$G$27,0,IF(C8526=Calculator!$G$27,Calculator!$G$39,IF(H8526-K8526&lt;=0,IF(D8526&gt;Calculator!$G$39,IF(H8526-K8526+E8526+L8526+M8526+Calculator!$G$39&gt;Calculator!$G$39,Calculator!$G$39-(H8526+E8526+L8526+M8526-K8526),Calculator!$G$39),D8526),0)))</f>
        <v>0</v>
      </c>
    </row>
    <row r="8527" spans="1:14" ht="15.75" thickBot="1">
      <c r="A8527" s="33" t="str">
        <f ca="1">IF(C8527=Calculator!$H$27,"F",IF(Daily!D8527+Daily!H8527=0,IF(D8526+H8526&gt;0,"L",""),""))</f>
        <v/>
      </c>
      <c r="B8527" s="34">
        <v>8526</v>
      </c>
      <c r="C8527" s="19">
        <f t="shared" ca="1" si="533"/>
        <v>54456</v>
      </c>
      <c r="D8527" s="29">
        <f t="shared" ca="1" si="535"/>
        <v>0</v>
      </c>
      <c r="E8527" s="29">
        <f ca="1">IF(C8527&lt;Calculator!$D$26,0,IF(DAY($C8527)=1,IF(D8527-Calculator!$G$24&gt;0,Calculator!$G$24,D8527),0))</f>
        <v>0</v>
      </c>
      <c r="F8527" s="29">
        <f ca="1">IF(E8527&gt;0,D8527*Calculator!$G$22/12,0)</f>
        <v>0</v>
      </c>
      <c r="G8527" s="29">
        <f ca="1">IF(E8527&gt;0,(IFERROR(-PMT(Calculator!$G$22/12,Calculator!$G$23*12,Calculator!$G$20),0))-F8527,0)</f>
        <v>0</v>
      </c>
      <c r="H8527" s="29">
        <f t="shared" ca="1" si="536"/>
        <v>0</v>
      </c>
      <c r="I8527" s="29">
        <f t="shared" ca="1" si="534"/>
        <v>0</v>
      </c>
      <c r="J8527" s="30">
        <f>Calculator!$G$40</f>
        <v>6.5000000000000002E-2</v>
      </c>
      <c r="K8527" s="29">
        <f ca="1">IF(C8527&gt;=Calculator!$G$27,IF(DAY($C8527)=1,Calculator!$G$34/2,IF(DAY($C8527)=15,Calculator!$G$34/2,0)),0)</f>
        <v>0</v>
      </c>
      <c r="L8527" s="29">
        <f ca="1">IF(DAY($C8527)=28,IF(H8527=0,0,Calculator!$G$35),0)</f>
        <v>0</v>
      </c>
      <c r="M8527" s="29">
        <f ca="1">IF(I8527&gt;0,IF(DAY($C8527)=1,SUM(INDIRECT("I"&amp;(ROW(C8526)-DAY(C8526))):I8526),0),0)</f>
        <v>0</v>
      </c>
      <c r="N8527" s="29">
        <f ca="1">IF(C8527&lt;Calculator!$G$27,0,IF(C8527=Calculator!$G$27,Calculator!$G$39,IF(H8527-K8527&lt;=0,IF(D8527&gt;Calculator!$G$39,IF(H8527-K8527+E8527+L8527+M8527+Calculator!$G$39&gt;Calculator!$G$39,Calculator!$G$39-(H8527+E8527+L8527+M8527-K8527),Calculator!$G$39),D8527),0)))</f>
        <v>0</v>
      </c>
    </row>
    <row r="8528" spans="1:14" ht="15.75" thickBot="1">
      <c r="A8528" s="33" t="str">
        <f ca="1">IF(C8528=Calculator!$H$27,"F",IF(Daily!D8528+Daily!H8528=0,IF(D8527+H8527&gt;0,"L",""),""))</f>
        <v/>
      </c>
      <c r="B8528" s="34">
        <v>8527</v>
      </c>
      <c r="C8528" s="19">
        <f t="shared" ca="1" si="533"/>
        <v>54457</v>
      </c>
      <c r="D8528" s="29">
        <f t="shared" ca="1" si="535"/>
        <v>0</v>
      </c>
      <c r="E8528" s="29">
        <f ca="1">IF(C8528&lt;Calculator!$D$26,0,IF(DAY($C8528)=1,IF(D8528-Calculator!$G$24&gt;0,Calculator!$G$24,D8528),0))</f>
        <v>0</v>
      </c>
      <c r="F8528" s="29">
        <f ca="1">IF(E8528&gt;0,D8528*Calculator!$G$22/12,0)</f>
        <v>0</v>
      </c>
      <c r="G8528" s="29">
        <f ca="1">IF(E8528&gt;0,(IFERROR(-PMT(Calculator!$G$22/12,Calculator!$G$23*12,Calculator!$G$20),0))-F8528,0)</f>
        <v>0</v>
      </c>
      <c r="H8528" s="29">
        <f t="shared" ca="1" si="536"/>
        <v>0</v>
      </c>
      <c r="I8528" s="29">
        <f t="shared" ca="1" si="534"/>
        <v>0</v>
      </c>
      <c r="J8528" s="30">
        <f>Calculator!$G$40</f>
        <v>6.5000000000000002E-2</v>
      </c>
      <c r="K8528" s="29">
        <f ca="1">IF(C8528&gt;=Calculator!$G$27,IF(DAY($C8528)=1,Calculator!$G$34/2,IF(DAY($C8528)=15,Calculator!$G$34/2,0)),0)</f>
        <v>0</v>
      </c>
      <c r="L8528" s="29">
        <f ca="1">IF(DAY($C8528)=28,IF(H8528=0,0,Calculator!$G$35),0)</f>
        <v>0</v>
      </c>
      <c r="M8528" s="29">
        <f ca="1">IF(I8528&gt;0,IF(DAY($C8528)=1,SUM(INDIRECT("I"&amp;(ROW(C8527)-DAY(C8527))):I8527),0),0)</f>
        <v>0</v>
      </c>
      <c r="N8528" s="29">
        <f ca="1">IF(C8528&lt;Calculator!$G$27,0,IF(C8528=Calculator!$G$27,Calculator!$G$39,IF(H8528-K8528&lt;=0,IF(D8528&gt;Calculator!$G$39,IF(H8528-K8528+E8528+L8528+M8528+Calculator!$G$39&gt;Calculator!$G$39,Calculator!$G$39-(H8528+E8528+L8528+M8528-K8528),Calculator!$G$39),D8528),0)))</f>
        <v>0</v>
      </c>
    </row>
    <row r="8529" spans="1:14" ht="15.75" thickBot="1">
      <c r="A8529" s="33" t="str">
        <f ca="1">IF(C8529=Calculator!$H$27,"F",IF(Daily!D8529+Daily!H8529=0,IF(D8528+H8528&gt;0,"L",""),""))</f>
        <v/>
      </c>
      <c r="B8529" s="34">
        <v>8528</v>
      </c>
      <c r="C8529" s="19">
        <f t="shared" ca="1" si="533"/>
        <v>54458</v>
      </c>
      <c r="D8529" s="29">
        <f t="shared" ca="1" si="535"/>
        <v>0</v>
      </c>
      <c r="E8529" s="29">
        <f ca="1">IF(C8529&lt;Calculator!$D$26,0,IF(DAY($C8529)=1,IF(D8529-Calculator!$G$24&gt;0,Calculator!$G$24,D8529),0))</f>
        <v>0</v>
      </c>
      <c r="F8529" s="29">
        <f ca="1">IF(E8529&gt;0,D8529*Calculator!$G$22/12,0)</f>
        <v>0</v>
      </c>
      <c r="G8529" s="29">
        <f ca="1">IF(E8529&gt;0,(IFERROR(-PMT(Calculator!$G$22/12,Calculator!$G$23*12,Calculator!$G$20),0))-F8529,0)</f>
        <v>0</v>
      </c>
      <c r="H8529" s="29">
        <f t="shared" ca="1" si="536"/>
        <v>0</v>
      </c>
      <c r="I8529" s="29">
        <f t="shared" ca="1" si="534"/>
        <v>0</v>
      </c>
      <c r="J8529" s="30">
        <f>Calculator!$G$40</f>
        <v>6.5000000000000002E-2</v>
      </c>
      <c r="K8529" s="29">
        <f ca="1">IF(C8529&gt;=Calculator!$G$27,IF(DAY($C8529)=1,Calculator!$G$34/2,IF(DAY($C8529)=15,Calculator!$G$34/2,0)),0)</f>
        <v>0</v>
      </c>
      <c r="L8529" s="29">
        <f ca="1">IF(DAY($C8529)=28,IF(H8529=0,0,Calculator!$G$35),0)</f>
        <v>0</v>
      </c>
      <c r="M8529" s="29">
        <f ca="1">IF(I8529&gt;0,IF(DAY($C8529)=1,SUM(INDIRECT("I"&amp;(ROW(C8528)-DAY(C8528))):I8528),0),0)</f>
        <v>0</v>
      </c>
      <c r="N8529" s="29">
        <f ca="1">IF(C8529&lt;Calculator!$G$27,0,IF(C8529=Calculator!$G$27,Calculator!$G$39,IF(H8529-K8529&lt;=0,IF(D8529&gt;Calculator!$G$39,IF(H8529-K8529+E8529+L8529+M8529+Calculator!$G$39&gt;Calculator!$G$39,Calculator!$G$39-(H8529+E8529+L8529+M8529-K8529),Calculator!$G$39),D8529),0)))</f>
        <v>0</v>
      </c>
    </row>
    <row r="8530" spans="1:14" ht="15.75" thickBot="1">
      <c r="A8530" s="33" t="str">
        <f ca="1">IF(C8530=Calculator!$H$27,"F",IF(Daily!D8530+Daily!H8530=0,IF(D8529+H8529&gt;0,"L",""),""))</f>
        <v/>
      </c>
      <c r="B8530" s="34">
        <v>8529</v>
      </c>
      <c r="C8530" s="19">
        <f t="shared" ca="1" si="533"/>
        <v>54459</v>
      </c>
      <c r="D8530" s="29">
        <f t="shared" ca="1" si="535"/>
        <v>0</v>
      </c>
      <c r="E8530" s="29">
        <f ca="1">IF(C8530&lt;Calculator!$D$26,0,IF(DAY($C8530)=1,IF(D8530-Calculator!$G$24&gt;0,Calculator!$G$24,D8530),0))</f>
        <v>0</v>
      </c>
      <c r="F8530" s="29">
        <f ca="1">IF(E8530&gt;0,D8530*Calculator!$G$22/12,0)</f>
        <v>0</v>
      </c>
      <c r="G8530" s="29">
        <f ca="1">IF(E8530&gt;0,(IFERROR(-PMT(Calculator!$G$22/12,Calculator!$G$23*12,Calculator!$G$20),0))-F8530,0)</f>
        <v>0</v>
      </c>
      <c r="H8530" s="29">
        <f t="shared" ca="1" si="536"/>
        <v>0</v>
      </c>
      <c r="I8530" s="29">
        <f t="shared" ca="1" si="534"/>
        <v>0</v>
      </c>
      <c r="J8530" s="30">
        <f>Calculator!$G$40</f>
        <v>6.5000000000000002E-2</v>
      </c>
      <c r="K8530" s="29">
        <f ca="1">IF(C8530&gt;=Calculator!$G$27,IF(DAY($C8530)=1,Calculator!$G$34/2,IF(DAY($C8530)=15,Calculator!$G$34/2,0)),0)</f>
        <v>0</v>
      </c>
      <c r="L8530" s="29">
        <f ca="1">IF(DAY($C8530)=28,IF(H8530=0,0,Calculator!$G$35),0)</f>
        <v>0</v>
      </c>
      <c r="M8530" s="29">
        <f ca="1">IF(I8530&gt;0,IF(DAY($C8530)=1,SUM(INDIRECT("I"&amp;(ROW(C8529)-DAY(C8529))):I8529),0),0)</f>
        <v>0</v>
      </c>
      <c r="N8530" s="29">
        <f ca="1">IF(C8530&lt;Calculator!$G$27,0,IF(C8530=Calculator!$G$27,Calculator!$G$39,IF(H8530-K8530&lt;=0,IF(D8530&gt;Calculator!$G$39,IF(H8530-K8530+E8530+L8530+M8530+Calculator!$G$39&gt;Calculator!$G$39,Calculator!$G$39-(H8530+E8530+L8530+M8530-K8530),Calculator!$G$39),D8530),0)))</f>
        <v>0</v>
      </c>
    </row>
    <row r="8531" spans="1:14" ht="15.75" thickBot="1">
      <c r="A8531" s="33" t="str">
        <f ca="1">IF(C8531=Calculator!$H$27,"F",IF(Daily!D8531+Daily!H8531=0,IF(D8530+H8530&gt;0,"L",""),""))</f>
        <v/>
      </c>
      <c r="B8531" s="34">
        <v>8530</v>
      </c>
      <c r="C8531" s="19">
        <f t="shared" ca="1" si="533"/>
        <v>54460</v>
      </c>
      <c r="D8531" s="29">
        <f t="shared" ca="1" si="535"/>
        <v>0</v>
      </c>
      <c r="E8531" s="29">
        <f ca="1">IF(C8531&lt;Calculator!$D$26,0,IF(DAY($C8531)=1,IF(D8531-Calculator!$G$24&gt;0,Calculator!$G$24,D8531),0))</f>
        <v>0</v>
      </c>
      <c r="F8531" s="29">
        <f ca="1">IF(E8531&gt;0,D8531*Calculator!$G$22/12,0)</f>
        <v>0</v>
      </c>
      <c r="G8531" s="29">
        <f ca="1">IF(E8531&gt;0,(IFERROR(-PMT(Calculator!$G$22/12,Calculator!$G$23*12,Calculator!$G$20),0))-F8531,0)</f>
        <v>0</v>
      </c>
      <c r="H8531" s="29">
        <f t="shared" ca="1" si="536"/>
        <v>0</v>
      </c>
      <c r="I8531" s="29">
        <f t="shared" ca="1" si="534"/>
        <v>0</v>
      </c>
      <c r="J8531" s="30">
        <f>Calculator!$G$40</f>
        <v>6.5000000000000002E-2</v>
      </c>
      <c r="K8531" s="29">
        <f ca="1">IF(C8531&gt;=Calculator!$G$27,IF(DAY($C8531)=1,Calculator!$G$34/2,IF(DAY($C8531)=15,Calculator!$G$34/2,0)),0)</f>
        <v>0</v>
      </c>
      <c r="L8531" s="29">
        <f ca="1">IF(DAY($C8531)=28,IF(H8531=0,0,Calculator!$G$35),0)</f>
        <v>0</v>
      </c>
      <c r="M8531" s="29">
        <f ca="1">IF(I8531&gt;0,IF(DAY($C8531)=1,SUM(INDIRECT("I"&amp;(ROW(C8530)-DAY(C8530))):I8530),0),0)</f>
        <v>0</v>
      </c>
      <c r="N8531" s="29">
        <f ca="1">IF(C8531&lt;Calculator!$G$27,0,IF(C8531=Calculator!$G$27,Calculator!$G$39,IF(H8531-K8531&lt;=0,IF(D8531&gt;Calculator!$G$39,IF(H8531-K8531+E8531+L8531+M8531+Calculator!$G$39&gt;Calculator!$G$39,Calculator!$G$39-(H8531+E8531+L8531+M8531-K8531),Calculator!$G$39),D8531),0)))</f>
        <v>0</v>
      </c>
    </row>
    <row r="8532" spans="1:14" ht="15.75" thickBot="1">
      <c r="A8532" s="33" t="str">
        <f ca="1">IF(C8532=Calculator!$H$27,"F",IF(Daily!D8532+Daily!H8532=0,IF(D8531+H8531&gt;0,"L",""),""))</f>
        <v/>
      </c>
      <c r="B8532" s="34">
        <v>8531</v>
      </c>
      <c r="C8532" s="19">
        <f t="shared" ca="1" si="533"/>
        <v>54461</v>
      </c>
      <c r="D8532" s="29">
        <f t="shared" ca="1" si="535"/>
        <v>0</v>
      </c>
      <c r="E8532" s="29">
        <f ca="1">IF(C8532&lt;Calculator!$D$26,0,IF(DAY($C8532)=1,IF(D8532-Calculator!$G$24&gt;0,Calculator!$G$24,D8532),0))</f>
        <v>0</v>
      </c>
      <c r="F8532" s="29">
        <f ca="1">IF(E8532&gt;0,D8532*Calculator!$G$22/12,0)</f>
        <v>0</v>
      </c>
      <c r="G8532" s="29">
        <f ca="1">IF(E8532&gt;0,(IFERROR(-PMT(Calculator!$G$22/12,Calculator!$G$23*12,Calculator!$G$20),0))-F8532,0)</f>
        <v>0</v>
      </c>
      <c r="H8532" s="29">
        <f t="shared" ca="1" si="536"/>
        <v>0</v>
      </c>
      <c r="I8532" s="29">
        <f t="shared" ca="1" si="534"/>
        <v>0</v>
      </c>
      <c r="J8532" s="30">
        <f>Calculator!$G$40</f>
        <v>6.5000000000000002E-2</v>
      </c>
      <c r="K8532" s="29">
        <f ca="1">IF(C8532&gt;=Calculator!$G$27,IF(DAY($C8532)=1,Calculator!$G$34/2,IF(DAY($C8532)=15,Calculator!$G$34/2,0)),0)</f>
        <v>0</v>
      </c>
      <c r="L8532" s="29">
        <f ca="1">IF(DAY($C8532)=28,IF(H8532=0,0,Calculator!$G$35),0)</f>
        <v>0</v>
      </c>
      <c r="M8532" s="29">
        <f ca="1">IF(I8532&gt;0,IF(DAY($C8532)=1,SUM(INDIRECT("I"&amp;(ROW(C8531)-DAY(C8531))):I8531),0),0)</f>
        <v>0</v>
      </c>
      <c r="N8532" s="29">
        <f ca="1">IF(C8532&lt;Calculator!$G$27,0,IF(C8532=Calculator!$G$27,Calculator!$G$39,IF(H8532-K8532&lt;=0,IF(D8532&gt;Calculator!$G$39,IF(H8532-K8532+E8532+L8532+M8532+Calculator!$G$39&gt;Calculator!$G$39,Calculator!$G$39-(H8532+E8532+L8532+M8532-K8532),Calculator!$G$39),D8532),0)))</f>
        <v>0</v>
      </c>
    </row>
    <row r="8533" spans="1:14" ht="15.75" thickBot="1">
      <c r="A8533" s="33" t="str">
        <f ca="1">IF(C8533=Calculator!$H$27,"F",IF(Daily!D8533+Daily!H8533=0,IF(D8532+H8532&gt;0,"L",""),""))</f>
        <v/>
      </c>
      <c r="B8533" s="34">
        <v>8532</v>
      </c>
      <c r="C8533" s="19">
        <f t="shared" ca="1" si="533"/>
        <v>54462</v>
      </c>
      <c r="D8533" s="29">
        <f t="shared" ca="1" si="535"/>
        <v>0</v>
      </c>
      <c r="E8533" s="29">
        <f ca="1">IF(C8533&lt;Calculator!$D$26,0,IF(DAY($C8533)=1,IF(D8533-Calculator!$G$24&gt;0,Calculator!$G$24,D8533),0))</f>
        <v>0</v>
      </c>
      <c r="F8533" s="29">
        <f ca="1">IF(E8533&gt;0,D8533*Calculator!$G$22/12,0)</f>
        <v>0</v>
      </c>
      <c r="G8533" s="29">
        <f ca="1">IF(E8533&gt;0,(IFERROR(-PMT(Calculator!$G$22/12,Calculator!$G$23*12,Calculator!$G$20),0))-F8533,0)</f>
        <v>0</v>
      </c>
      <c r="H8533" s="29">
        <f t="shared" ca="1" si="536"/>
        <v>0</v>
      </c>
      <c r="I8533" s="29">
        <f t="shared" ca="1" si="534"/>
        <v>0</v>
      </c>
      <c r="J8533" s="30">
        <f>Calculator!$G$40</f>
        <v>6.5000000000000002E-2</v>
      </c>
      <c r="K8533" s="29">
        <f ca="1">IF(C8533&gt;=Calculator!$G$27,IF(DAY($C8533)=1,Calculator!$G$34/2,IF(DAY($C8533)=15,Calculator!$G$34/2,0)),0)</f>
        <v>0</v>
      </c>
      <c r="L8533" s="29">
        <f ca="1">IF(DAY($C8533)=28,IF(H8533=0,0,Calculator!$G$35),0)</f>
        <v>0</v>
      </c>
      <c r="M8533" s="29">
        <f ca="1">IF(I8533&gt;0,IF(DAY($C8533)=1,SUM(INDIRECT("I"&amp;(ROW(C8532)-DAY(C8532))):I8532),0),0)</f>
        <v>0</v>
      </c>
      <c r="N8533" s="29">
        <f ca="1">IF(C8533&lt;Calculator!$G$27,0,IF(C8533=Calculator!$G$27,Calculator!$G$39,IF(H8533-K8533&lt;=0,IF(D8533&gt;Calculator!$G$39,IF(H8533-K8533+E8533+L8533+M8533+Calculator!$G$39&gt;Calculator!$G$39,Calculator!$G$39-(H8533+E8533+L8533+M8533-K8533),Calculator!$G$39),D8533),0)))</f>
        <v>0</v>
      </c>
    </row>
    <row r="8534" spans="1:14" ht="15.75" thickBot="1">
      <c r="A8534" s="33" t="str">
        <f ca="1">IF(C8534=Calculator!$H$27,"F",IF(Daily!D8534+Daily!H8534=0,IF(D8533+H8533&gt;0,"L",""),""))</f>
        <v/>
      </c>
      <c r="B8534" s="34">
        <v>8533</v>
      </c>
      <c r="C8534" s="19">
        <f t="shared" ca="1" si="533"/>
        <v>54463</v>
      </c>
      <c r="D8534" s="29">
        <f t="shared" ca="1" si="535"/>
        <v>0</v>
      </c>
      <c r="E8534" s="29">
        <f ca="1">IF(C8534&lt;Calculator!$D$26,0,IF(DAY($C8534)=1,IF(D8534-Calculator!$G$24&gt;0,Calculator!$G$24,D8534),0))</f>
        <v>0</v>
      </c>
      <c r="F8534" s="29">
        <f ca="1">IF(E8534&gt;0,D8534*Calculator!$G$22/12,0)</f>
        <v>0</v>
      </c>
      <c r="G8534" s="29">
        <f ca="1">IF(E8534&gt;0,(IFERROR(-PMT(Calculator!$G$22/12,Calculator!$G$23*12,Calculator!$G$20),0))-F8534,0)</f>
        <v>0</v>
      </c>
      <c r="H8534" s="29">
        <f t="shared" ca="1" si="536"/>
        <v>0</v>
      </c>
      <c r="I8534" s="29">
        <f t="shared" ca="1" si="534"/>
        <v>0</v>
      </c>
      <c r="J8534" s="30">
        <f>Calculator!$G$40</f>
        <v>6.5000000000000002E-2</v>
      </c>
      <c r="K8534" s="29">
        <f ca="1">IF(C8534&gt;=Calculator!$G$27,IF(DAY($C8534)=1,Calculator!$G$34/2,IF(DAY($C8534)=15,Calculator!$G$34/2,0)),0)</f>
        <v>0</v>
      </c>
      <c r="L8534" s="29">
        <f ca="1">IF(DAY($C8534)=28,IF(H8534=0,0,Calculator!$G$35),0)</f>
        <v>0</v>
      </c>
      <c r="M8534" s="29">
        <f ca="1">IF(I8534&gt;0,IF(DAY($C8534)=1,SUM(INDIRECT("I"&amp;(ROW(C8533)-DAY(C8533))):I8533),0),0)</f>
        <v>0</v>
      </c>
      <c r="N8534" s="29">
        <f ca="1">IF(C8534&lt;Calculator!$G$27,0,IF(C8534=Calculator!$G$27,Calculator!$G$39,IF(H8534-K8534&lt;=0,IF(D8534&gt;Calculator!$G$39,IF(H8534-K8534+E8534+L8534+M8534+Calculator!$G$39&gt;Calculator!$G$39,Calculator!$G$39-(H8534+E8534+L8534+M8534-K8534),Calculator!$G$39),D8534),0)))</f>
        <v>0</v>
      </c>
    </row>
    <row r="8535" spans="1:14" ht="15.75" thickBot="1">
      <c r="A8535" s="33" t="str">
        <f ca="1">IF(C8535=Calculator!$H$27,"F",IF(Daily!D8535+Daily!H8535=0,IF(D8534+H8534&gt;0,"L",""),""))</f>
        <v/>
      </c>
      <c r="B8535" s="34">
        <v>8534</v>
      </c>
      <c r="C8535" s="19">
        <f t="shared" ca="1" si="533"/>
        <v>54464</v>
      </c>
      <c r="D8535" s="29">
        <f t="shared" ca="1" si="535"/>
        <v>0</v>
      </c>
      <c r="E8535" s="29">
        <f ca="1">IF(C8535&lt;Calculator!$D$26,0,IF(DAY($C8535)=1,IF(D8535-Calculator!$G$24&gt;0,Calculator!$G$24,D8535),0))</f>
        <v>0</v>
      </c>
      <c r="F8535" s="29">
        <f ca="1">IF(E8535&gt;0,D8535*Calculator!$G$22/12,0)</f>
        <v>0</v>
      </c>
      <c r="G8535" s="29">
        <f ca="1">IF(E8535&gt;0,(IFERROR(-PMT(Calculator!$G$22/12,Calculator!$G$23*12,Calculator!$G$20),0))-F8535,0)</f>
        <v>0</v>
      </c>
      <c r="H8535" s="29">
        <f t="shared" ca="1" si="536"/>
        <v>0</v>
      </c>
      <c r="I8535" s="29">
        <f t="shared" ca="1" si="534"/>
        <v>0</v>
      </c>
      <c r="J8535" s="30">
        <f>Calculator!$G$40</f>
        <v>6.5000000000000002E-2</v>
      </c>
      <c r="K8535" s="29">
        <f ca="1">IF(C8535&gt;=Calculator!$G$27,IF(DAY($C8535)=1,Calculator!$G$34/2,IF(DAY($C8535)=15,Calculator!$G$34/2,0)),0)</f>
        <v>0</v>
      </c>
      <c r="L8535" s="29">
        <f ca="1">IF(DAY($C8535)=28,IF(H8535=0,0,Calculator!$G$35),0)</f>
        <v>0</v>
      </c>
      <c r="M8535" s="29">
        <f ca="1">IF(I8535&gt;0,IF(DAY($C8535)=1,SUM(INDIRECT("I"&amp;(ROW(C8534)-DAY(C8534))):I8534),0),0)</f>
        <v>0</v>
      </c>
      <c r="N8535" s="29">
        <f ca="1">IF(C8535&lt;Calculator!$G$27,0,IF(C8535=Calculator!$G$27,Calculator!$G$39,IF(H8535-K8535&lt;=0,IF(D8535&gt;Calculator!$G$39,IF(H8535-K8535+E8535+L8535+M8535+Calculator!$G$39&gt;Calculator!$G$39,Calculator!$G$39-(H8535+E8535+L8535+M8535-K8535),Calculator!$G$39),D8535),0)))</f>
        <v>0</v>
      </c>
    </row>
    <row r="8536" spans="1:14" ht="15.75" thickBot="1">
      <c r="A8536" s="33" t="str">
        <f ca="1">IF(C8536=Calculator!$H$27,"F",IF(Daily!D8536+Daily!H8536=0,IF(D8535+H8535&gt;0,"L",""),""))</f>
        <v/>
      </c>
      <c r="B8536" s="34">
        <v>8535</v>
      </c>
      <c r="C8536" s="19">
        <f t="shared" ca="1" si="533"/>
        <v>54465</v>
      </c>
      <c r="D8536" s="29">
        <f t="shared" ca="1" si="535"/>
        <v>0</v>
      </c>
      <c r="E8536" s="29">
        <f ca="1">IF(C8536&lt;Calculator!$D$26,0,IF(DAY($C8536)=1,IF(D8536-Calculator!$G$24&gt;0,Calculator!$G$24,D8536),0))</f>
        <v>0</v>
      </c>
      <c r="F8536" s="29">
        <f ca="1">IF(E8536&gt;0,D8536*Calculator!$G$22/12,0)</f>
        <v>0</v>
      </c>
      <c r="G8536" s="29">
        <f ca="1">IF(E8536&gt;0,(IFERROR(-PMT(Calculator!$G$22/12,Calculator!$G$23*12,Calculator!$G$20),0))-F8536,0)</f>
        <v>0</v>
      </c>
      <c r="H8536" s="29">
        <f t="shared" ca="1" si="536"/>
        <v>0</v>
      </c>
      <c r="I8536" s="29">
        <f t="shared" ca="1" si="534"/>
        <v>0</v>
      </c>
      <c r="J8536" s="30">
        <f>Calculator!$G$40</f>
        <v>6.5000000000000002E-2</v>
      </c>
      <c r="K8536" s="29">
        <f ca="1">IF(C8536&gt;=Calculator!$G$27,IF(DAY($C8536)=1,Calculator!$G$34/2,IF(DAY($C8536)=15,Calculator!$G$34/2,0)),0)</f>
        <v>0</v>
      </c>
      <c r="L8536" s="29">
        <f ca="1">IF(DAY($C8536)=28,IF(H8536=0,0,Calculator!$G$35),0)</f>
        <v>0</v>
      </c>
      <c r="M8536" s="29">
        <f ca="1">IF(I8536&gt;0,IF(DAY($C8536)=1,SUM(INDIRECT("I"&amp;(ROW(C8535)-DAY(C8535))):I8535),0),0)</f>
        <v>0</v>
      </c>
      <c r="N8536" s="29">
        <f ca="1">IF(C8536&lt;Calculator!$G$27,0,IF(C8536=Calculator!$G$27,Calculator!$G$39,IF(H8536-K8536&lt;=0,IF(D8536&gt;Calculator!$G$39,IF(H8536-K8536+E8536+L8536+M8536+Calculator!$G$39&gt;Calculator!$G$39,Calculator!$G$39-(H8536+E8536+L8536+M8536-K8536),Calculator!$G$39),D8536),0)))</f>
        <v>0</v>
      </c>
    </row>
    <row r="8537" spans="1:14" ht="15.75" thickBot="1">
      <c r="A8537" s="33" t="str">
        <f ca="1">IF(C8537=Calculator!$H$27,"F",IF(Daily!D8537+Daily!H8537=0,IF(D8536+H8536&gt;0,"L",""),""))</f>
        <v/>
      </c>
      <c r="B8537" s="34">
        <v>8536</v>
      </c>
      <c r="C8537" s="19">
        <f t="shared" ca="1" si="533"/>
        <v>54466</v>
      </c>
      <c r="D8537" s="29">
        <f t="shared" ca="1" si="535"/>
        <v>0</v>
      </c>
      <c r="E8537" s="29">
        <f ca="1">IF(C8537&lt;Calculator!$D$26,0,IF(DAY($C8537)=1,IF(D8537-Calculator!$G$24&gt;0,Calculator!$G$24,D8537),0))</f>
        <v>0</v>
      </c>
      <c r="F8537" s="29">
        <f ca="1">IF(E8537&gt;0,D8537*Calculator!$G$22/12,0)</f>
        <v>0</v>
      </c>
      <c r="G8537" s="29">
        <f ca="1">IF(E8537&gt;0,(IFERROR(-PMT(Calculator!$G$22/12,Calculator!$G$23*12,Calculator!$G$20),0))-F8537,0)</f>
        <v>0</v>
      </c>
      <c r="H8537" s="29">
        <f t="shared" ca="1" si="536"/>
        <v>0</v>
      </c>
      <c r="I8537" s="29">
        <f t="shared" ca="1" si="534"/>
        <v>0</v>
      </c>
      <c r="J8537" s="30">
        <f>Calculator!$G$40</f>
        <v>6.5000000000000002E-2</v>
      </c>
      <c r="K8537" s="29">
        <f ca="1">IF(C8537&gt;=Calculator!$G$27,IF(DAY($C8537)=1,Calculator!$G$34/2,IF(DAY($C8537)=15,Calculator!$G$34/2,0)),0)</f>
        <v>0</v>
      </c>
      <c r="L8537" s="29">
        <f ca="1">IF(DAY($C8537)=28,IF(H8537=0,0,Calculator!$G$35),0)</f>
        <v>0</v>
      </c>
      <c r="M8537" s="29">
        <f ca="1">IF(I8537&gt;0,IF(DAY($C8537)=1,SUM(INDIRECT("I"&amp;(ROW(C8536)-DAY(C8536))):I8536),0),0)</f>
        <v>0</v>
      </c>
      <c r="N8537" s="29">
        <f ca="1">IF(C8537&lt;Calculator!$G$27,0,IF(C8537=Calculator!$G$27,Calculator!$G$39,IF(H8537-K8537&lt;=0,IF(D8537&gt;Calculator!$G$39,IF(H8537-K8537+E8537+L8537+M8537+Calculator!$G$39&gt;Calculator!$G$39,Calculator!$G$39-(H8537+E8537+L8537+M8537-K8537),Calculator!$G$39),D8537),0)))</f>
        <v>0</v>
      </c>
    </row>
    <row r="8538" spans="1:14" ht="15.75" thickBot="1">
      <c r="A8538" s="33" t="str">
        <f ca="1">IF(C8538=Calculator!$H$27,"F",IF(Daily!D8538+Daily!H8538=0,IF(D8537+H8537&gt;0,"L",""),""))</f>
        <v/>
      </c>
      <c r="B8538" s="34">
        <v>8537</v>
      </c>
      <c r="C8538" s="19">
        <f t="shared" ca="1" si="533"/>
        <v>54467</v>
      </c>
      <c r="D8538" s="29">
        <f t="shared" ca="1" si="535"/>
        <v>0</v>
      </c>
      <c r="E8538" s="29">
        <f ca="1">IF(C8538&lt;Calculator!$D$26,0,IF(DAY($C8538)=1,IF(D8538-Calculator!$G$24&gt;0,Calculator!$G$24,D8538),0))</f>
        <v>0</v>
      </c>
      <c r="F8538" s="29">
        <f ca="1">IF(E8538&gt;0,D8538*Calculator!$G$22/12,0)</f>
        <v>0</v>
      </c>
      <c r="G8538" s="29">
        <f ca="1">IF(E8538&gt;0,(IFERROR(-PMT(Calculator!$G$22/12,Calculator!$G$23*12,Calculator!$G$20),0))-F8538,0)</f>
        <v>0</v>
      </c>
      <c r="H8538" s="29">
        <f t="shared" ca="1" si="536"/>
        <v>0</v>
      </c>
      <c r="I8538" s="29">
        <f t="shared" ca="1" si="534"/>
        <v>0</v>
      </c>
      <c r="J8538" s="30">
        <f>Calculator!$G$40</f>
        <v>6.5000000000000002E-2</v>
      </c>
      <c r="K8538" s="29">
        <f ca="1">IF(C8538&gt;=Calculator!$G$27,IF(DAY($C8538)=1,Calculator!$G$34/2,IF(DAY($C8538)=15,Calculator!$G$34/2,0)),0)</f>
        <v>0</v>
      </c>
      <c r="L8538" s="29">
        <f ca="1">IF(DAY($C8538)=28,IF(H8538=0,0,Calculator!$G$35),0)</f>
        <v>0</v>
      </c>
      <c r="M8538" s="29">
        <f ca="1">IF(I8538&gt;0,IF(DAY($C8538)=1,SUM(INDIRECT("I"&amp;(ROW(C8537)-DAY(C8537))):I8537),0),0)</f>
        <v>0</v>
      </c>
      <c r="N8538" s="29">
        <f ca="1">IF(C8538&lt;Calculator!$G$27,0,IF(C8538=Calculator!$G$27,Calculator!$G$39,IF(H8538-K8538&lt;=0,IF(D8538&gt;Calculator!$G$39,IF(H8538-K8538+E8538+L8538+M8538+Calculator!$G$39&gt;Calculator!$G$39,Calculator!$G$39-(H8538+E8538+L8538+M8538-K8538),Calculator!$G$39),D8538),0)))</f>
        <v>0</v>
      </c>
    </row>
    <row r="8539" spans="1:14" ht="15.75" thickBot="1">
      <c r="A8539" s="33" t="str">
        <f ca="1">IF(C8539=Calculator!$H$27,"F",IF(Daily!D8539+Daily!H8539=0,IF(D8538+H8538&gt;0,"L",""),""))</f>
        <v/>
      </c>
      <c r="B8539" s="34">
        <v>8538</v>
      </c>
      <c r="C8539" s="19">
        <f t="shared" ca="1" si="533"/>
        <v>54468</v>
      </c>
      <c r="D8539" s="29">
        <f t="shared" ca="1" si="535"/>
        <v>0</v>
      </c>
      <c r="E8539" s="29">
        <f ca="1">IF(C8539&lt;Calculator!$D$26,0,IF(DAY($C8539)=1,IF(D8539-Calculator!$G$24&gt;0,Calculator!$G$24,D8539),0))</f>
        <v>0</v>
      </c>
      <c r="F8539" s="29">
        <f ca="1">IF(E8539&gt;0,D8539*Calculator!$G$22/12,0)</f>
        <v>0</v>
      </c>
      <c r="G8539" s="29">
        <f ca="1">IF(E8539&gt;0,(IFERROR(-PMT(Calculator!$G$22/12,Calculator!$G$23*12,Calculator!$G$20),0))-F8539,0)</f>
        <v>0</v>
      </c>
      <c r="H8539" s="29">
        <f t="shared" ca="1" si="536"/>
        <v>0</v>
      </c>
      <c r="I8539" s="29">
        <f t="shared" ca="1" si="534"/>
        <v>0</v>
      </c>
      <c r="J8539" s="30">
        <f>Calculator!$G$40</f>
        <v>6.5000000000000002E-2</v>
      </c>
      <c r="K8539" s="29">
        <f ca="1">IF(C8539&gt;=Calculator!$G$27,IF(DAY($C8539)=1,Calculator!$G$34/2,IF(DAY($C8539)=15,Calculator!$G$34/2,0)),0)</f>
        <v>0</v>
      </c>
      <c r="L8539" s="29">
        <f ca="1">IF(DAY($C8539)=28,IF(H8539=0,0,Calculator!$G$35),0)</f>
        <v>0</v>
      </c>
      <c r="M8539" s="29">
        <f ca="1">IF(I8539&gt;0,IF(DAY($C8539)=1,SUM(INDIRECT("I"&amp;(ROW(C8538)-DAY(C8538))):I8538),0),0)</f>
        <v>0</v>
      </c>
      <c r="N8539" s="29">
        <f ca="1">IF(C8539&lt;Calculator!$G$27,0,IF(C8539=Calculator!$G$27,Calculator!$G$39,IF(H8539-K8539&lt;=0,IF(D8539&gt;Calculator!$G$39,IF(H8539-K8539+E8539+L8539+M8539+Calculator!$G$39&gt;Calculator!$G$39,Calculator!$G$39-(H8539+E8539+L8539+M8539-K8539),Calculator!$G$39),D8539),0)))</f>
        <v>0</v>
      </c>
    </row>
    <row r="8540" spans="1:14" ht="15.75" thickBot="1">
      <c r="A8540" s="33" t="str">
        <f ca="1">IF(C8540=Calculator!$H$27,"F",IF(Daily!D8540+Daily!H8540=0,IF(D8539+H8539&gt;0,"L",""),""))</f>
        <v/>
      </c>
      <c r="B8540" s="34">
        <v>8539</v>
      </c>
      <c r="C8540" s="19">
        <f t="shared" ca="1" si="533"/>
        <v>54469</v>
      </c>
      <c r="D8540" s="29">
        <f t="shared" ca="1" si="535"/>
        <v>0</v>
      </c>
      <c r="E8540" s="29">
        <f ca="1">IF(C8540&lt;Calculator!$D$26,0,IF(DAY($C8540)=1,IF(D8540-Calculator!$G$24&gt;0,Calculator!$G$24,D8540),0))</f>
        <v>0</v>
      </c>
      <c r="F8540" s="29">
        <f ca="1">IF(E8540&gt;0,D8540*Calculator!$G$22/12,0)</f>
        <v>0</v>
      </c>
      <c r="G8540" s="29">
        <f ca="1">IF(E8540&gt;0,(IFERROR(-PMT(Calculator!$G$22/12,Calculator!$G$23*12,Calculator!$G$20),0))-F8540,0)</f>
        <v>0</v>
      </c>
      <c r="H8540" s="29">
        <f t="shared" ca="1" si="536"/>
        <v>0</v>
      </c>
      <c r="I8540" s="29">
        <f t="shared" ca="1" si="534"/>
        <v>0</v>
      </c>
      <c r="J8540" s="30">
        <f>Calculator!$G$40</f>
        <v>6.5000000000000002E-2</v>
      </c>
      <c r="K8540" s="29">
        <f ca="1">IF(C8540&gt;=Calculator!$G$27,IF(DAY($C8540)=1,Calculator!$G$34/2,IF(DAY($C8540)=15,Calculator!$G$34/2,0)),0)</f>
        <v>4500</v>
      </c>
      <c r="L8540" s="29">
        <f ca="1">IF(DAY($C8540)=28,IF(H8540=0,0,Calculator!$G$35),0)</f>
        <v>0</v>
      </c>
      <c r="M8540" s="29">
        <f ca="1">IF(I8540&gt;0,IF(DAY($C8540)=1,SUM(INDIRECT("I"&amp;(ROW(C8539)-DAY(C8539))):I8539),0),0)</f>
        <v>0</v>
      </c>
      <c r="N8540" s="29">
        <f ca="1">IF(C8540&lt;Calculator!$G$27,0,IF(C8540=Calculator!$G$27,Calculator!$G$39,IF(H8540-K8540&lt;=0,IF(D8540&gt;Calculator!$G$39,IF(H8540-K8540+E8540+L8540+M8540+Calculator!$G$39&gt;Calculator!$G$39,Calculator!$G$39-(H8540+E8540+L8540+M8540-K8540),Calculator!$G$39),D8540),0)))</f>
        <v>0</v>
      </c>
    </row>
    <row r="8541" spans="1:14" ht="15.75" thickBot="1">
      <c r="A8541" s="33" t="str">
        <f ca="1">IF(C8541=Calculator!$H$27,"F",IF(Daily!D8541+Daily!H8541=0,IF(D8540+H8540&gt;0,"L",""),""))</f>
        <v/>
      </c>
      <c r="B8541" s="34">
        <v>8540</v>
      </c>
      <c r="C8541" s="19">
        <f t="shared" ca="1" si="533"/>
        <v>54470</v>
      </c>
      <c r="D8541" s="29">
        <f t="shared" ca="1" si="535"/>
        <v>0</v>
      </c>
      <c r="E8541" s="29">
        <f ca="1">IF(C8541&lt;Calculator!$D$26,0,IF(DAY($C8541)=1,IF(D8541-Calculator!$G$24&gt;0,Calculator!$G$24,D8541),0))</f>
        <v>0</v>
      </c>
      <c r="F8541" s="29">
        <f ca="1">IF(E8541&gt;0,D8541*Calculator!$G$22/12,0)</f>
        <v>0</v>
      </c>
      <c r="G8541" s="29">
        <f ca="1">IF(E8541&gt;0,(IFERROR(-PMT(Calculator!$G$22/12,Calculator!$G$23*12,Calculator!$G$20),0))-F8541,0)</f>
        <v>0</v>
      </c>
      <c r="H8541" s="29">
        <f t="shared" ca="1" si="536"/>
        <v>0</v>
      </c>
      <c r="I8541" s="29">
        <f t="shared" ca="1" si="534"/>
        <v>0</v>
      </c>
      <c r="J8541" s="30">
        <f>Calculator!$G$40</f>
        <v>6.5000000000000002E-2</v>
      </c>
      <c r="K8541" s="29">
        <f ca="1">IF(C8541&gt;=Calculator!$G$27,IF(DAY($C8541)=1,Calculator!$G$34/2,IF(DAY($C8541)=15,Calculator!$G$34/2,0)),0)</f>
        <v>0</v>
      </c>
      <c r="L8541" s="29">
        <f ca="1">IF(DAY($C8541)=28,IF(H8541=0,0,Calculator!$G$35),0)</f>
        <v>0</v>
      </c>
      <c r="M8541" s="29">
        <f ca="1">IF(I8541&gt;0,IF(DAY($C8541)=1,SUM(INDIRECT("I"&amp;(ROW(C8540)-DAY(C8540))):I8540),0),0)</f>
        <v>0</v>
      </c>
      <c r="N8541" s="29">
        <f ca="1">IF(C8541&lt;Calculator!$G$27,0,IF(C8541=Calculator!$G$27,Calculator!$G$39,IF(H8541-K8541&lt;=0,IF(D8541&gt;Calculator!$G$39,IF(H8541-K8541+E8541+L8541+M8541+Calculator!$G$39&gt;Calculator!$G$39,Calculator!$G$39-(H8541+E8541+L8541+M8541-K8541),Calculator!$G$39),D8541),0)))</f>
        <v>0</v>
      </c>
    </row>
    <row r="8542" spans="1:14" ht="15.75" thickBot="1">
      <c r="A8542" s="33" t="str">
        <f ca="1">IF(C8542=Calculator!$H$27,"F",IF(Daily!D8542+Daily!H8542=0,IF(D8541+H8541&gt;0,"L",""),""))</f>
        <v/>
      </c>
      <c r="B8542" s="34">
        <v>8541</v>
      </c>
      <c r="C8542" s="19">
        <f t="shared" ca="1" si="533"/>
        <v>54471</v>
      </c>
      <c r="D8542" s="29">
        <f t="shared" ca="1" si="535"/>
        <v>0</v>
      </c>
      <c r="E8542" s="29">
        <f ca="1">IF(C8542&lt;Calculator!$D$26,0,IF(DAY($C8542)=1,IF(D8542-Calculator!$G$24&gt;0,Calculator!$G$24,D8542),0))</f>
        <v>0</v>
      </c>
      <c r="F8542" s="29">
        <f ca="1">IF(E8542&gt;0,D8542*Calculator!$G$22/12,0)</f>
        <v>0</v>
      </c>
      <c r="G8542" s="29">
        <f ca="1">IF(E8542&gt;0,(IFERROR(-PMT(Calculator!$G$22/12,Calculator!$G$23*12,Calculator!$G$20),0))-F8542,0)</f>
        <v>0</v>
      </c>
      <c r="H8542" s="29">
        <f t="shared" ca="1" si="536"/>
        <v>0</v>
      </c>
      <c r="I8542" s="29">
        <f t="shared" ca="1" si="534"/>
        <v>0</v>
      </c>
      <c r="J8542" s="30">
        <f>Calculator!$G$40</f>
        <v>6.5000000000000002E-2</v>
      </c>
      <c r="K8542" s="29">
        <f ca="1">IF(C8542&gt;=Calculator!$G$27,IF(DAY($C8542)=1,Calculator!$G$34/2,IF(DAY($C8542)=15,Calculator!$G$34/2,0)),0)</f>
        <v>0</v>
      </c>
      <c r="L8542" s="29">
        <f ca="1">IF(DAY($C8542)=28,IF(H8542=0,0,Calculator!$G$35),0)</f>
        <v>0</v>
      </c>
      <c r="M8542" s="29">
        <f ca="1">IF(I8542&gt;0,IF(DAY($C8542)=1,SUM(INDIRECT("I"&amp;(ROW(C8541)-DAY(C8541))):I8541),0),0)</f>
        <v>0</v>
      </c>
      <c r="N8542" s="29">
        <f ca="1">IF(C8542&lt;Calculator!$G$27,0,IF(C8542=Calculator!$G$27,Calculator!$G$39,IF(H8542-K8542&lt;=0,IF(D8542&gt;Calculator!$G$39,IF(H8542-K8542+E8542+L8542+M8542+Calculator!$G$39&gt;Calculator!$G$39,Calculator!$G$39-(H8542+E8542+L8542+M8542-K8542),Calculator!$G$39),D8542),0)))</f>
        <v>0</v>
      </c>
    </row>
    <row r="8543" spans="1:14" ht="15.75" thickBot="1">
      <c r="A8543" s="33" t="str">
        <f ca="1">IF(C8543=Calculator!$H$27,"F",IF(Daily!D8543+Daily!H8543=0,IF(D8542+H8542&gt;0,"L",""),""))</f>
        <v/>
      </c>
      <c r="B8543" s="34">
        <v>8542</v>
      </c>
      <c r="C8543" s="19">
        <f t="shared" ca="1" si="533"/>
        <v>54472</v>
      </c>
      <c r="D8543" s="29">
        <f t="shared" ca="1" si="535"/>
        <v>0</v>
      </c>
      <c r="E8543" s="29">
        <f ca="1">IF(C8543&lt;Calculator!$D$26,0,IF(DAY($C8543)=1,IF(D8543-Calculator!$G$24&gt;0,Calculator!$G$24,D8543),0))</f>
        <v>0</v>
      </c>
      <c r="F8543" s="29">
        <f ca="1">IF(E8543&gt;0,D8543*Calculator!$G$22/12,0)</f>
        <v>0</v>
      </c>
      <c r="G8543" s="29">
        <f ca="1">IF(E8543&gt;0,(IFERROR(-PMT(Calculator!$G$22/12,Calculator!$G$23*12,Calculator!$G$20),0))-F8543,0)</f>
        <v>0</v>
      </c>
      <c r="H8543" s="29">
        <f t="shared" ca="1" si="536"/>
        <v>0</v>
      </c>
      <c r="I8543" s="29">
        <f t="shared" ca="1" si="534"/>
        <v>0</v>
      </c>
      <c r="J8543" s="30">
        <f>Calculator!$G$40</f>
        <v>6.5000000000000002E-2</v>
      </c>
      <c r="K8543" s="29">
        <f ca="1">IF(C8543&gt;=Calculator!$G$27,IF(DAY($C8543)=1,Calculator!$G$34/2,IF(DAY($C8543)=15,Calculator!$G$34/2,0)),0)</f>
        <v>0</v>
      </c>
      <c r="L8543" s="29">
        <f ca="1">IF(DAY($C8543)=28,IF(H8543=0,0,Calculator!$G$35),0)</f>
        <v>0</v>
      </c>
      <c r="M8543" s="29">
        <f ca="1">IF(I8543&gt;0,IF(DAY($C8543)=1,SUM(INDIRECT("I"&amp;(ROW(C8542)-DAY(C8542))):I8542),0),0)</f>
        <v>0</v>
      </c>
      <c r="N8543" s="29">
        <f ca="1">IF(C8543&lt;Calculator!$G$27,0,IF(C8543=Calculator!$G$27,Calculator!$G$39,IF(H8543-K8543&lt;=0,IF(D8543&gt;Calculator!$G$39,IF(H8543-K8543+E8543+L8543+M8543+Calculator!$G$39&gt;Calculator!$G$39,Calculator!$G$39-(H8543+E8543+L8543+M8543-K8543),Calculator!$G$39),D8543),0)))</f>
        <v>0</v>
      </c>
    </row>
    <row r="8544" spans="1:14" ht="15.75" thickBot="1">
      <c r="A8544" s="33" t="str">
        <f ca="1">IF(C8544=Calculator!$H$27,"F",IF(Daily!D8544+Daily!H8544=0,IF(D8543+H8543&gt;0,"L",""),""))</f>
        <v/>
      </c>
      <c r="B8544" s="34">
        <v>8543</v>
      </c>
      <c r="C8544" s="19">
        <f t="shared" ca="1" si="533"/>
        <v>54473</v>
      </c>
      <c r="D8544" s="29">
        <f t="shared" ca="1" si="535"/>
        <v>0</v>
      </c>
      <c r="E8544" s="29">
        <f ca="1">IF(C8544&lt;Calculator!$D$26,0,IF(DAY($C8544)=1,IF(D8544-Calculator!$G$24&gt;0,Calculator!$G$24,D8544),0))</f>
        <v>0</v>
      </c>
      <c r="F8544" s="29">
        <f ca="1">IF(E8544&gt;0,D8544*Calculator!$G$22/12,0)</f>
        <v>0</v>
      </c>
      <c r="G8544" s="29">
        <f ca="1">IF(E8544&gt;0,(IFERROR(-PMT(Calculator!$G$22/12,Calculator!$G$23*12,Calculator!$G$20),0))-F8544,0)</f>
        <v>0</v>
      </c>
      <c r="H8544" s="29">
        <f t="shared" ca="1" si="536"/>
        <v>0</v>
      </c>
      <c r="I8544" s="29">
        <f t="shared" ca="1" si="534"/>
        <v>0</v>
      </c>
      <c r="J8544" s="30">
        <f>Calculator!$G$40</f>
        <v>6.5000000000000002E-2</v>
      </c>
      <c r="K8544" s="29">
        <f ca="1">IF(C8544&gt;=Calculator!$G$27,IF(DAY($C8544)=1,Calculator!$G$34/2,IF(DAY($C8544)=15,Calculator!$G$34/2,0)),0)</f>
        <v>0</v>
      </c>
      <c r="L8544" s="29">
        <f ca="1">IF(DAY($C8544)=28,IF(H8544=0,0,Calculator!$G$35),0)</f>
        <v>0</v>
      </c>
      <c r="M8544" s="29">
        <f ca="1">IF(I8544&gt;0,IF(DAY($C8544)=1,SUM(INDIRECT("I"&amp;(ROW(C8543)-DAY(C8543))):I8543),0),0)</f>
        <v>0</v>
      </c>
      <c r="N8544" s="29">
        <f ca="1">IF(C8544&lt;Calculator!$G$27,0,IF(C8544=Calculator!$G$27,Calculator!$G$39,IF(H8544-K8544&lt;=0,IF(D8544&gt;Calculator!$G$39,IF(H8544-K8544+E8544+L8544+M8544+Calculator!$G$39&gt;Calculator!$G$39,Calculator!$G$39-(H8544+E8544+L8544+M8544-K8544),Calculator!$G$39),D8544),0)))</f>
        <v>0</v>
      </c>
    </row>
    <row r="8545" spans="1:14" ht="15.75" thickBot="1">
      <c r="A8545" s="33" t="str">
        <f ca="1">IF(C8545=Calculator!$H$27,"F",IF(Daily!D8545+Daily!H8545=0,IF(D8544+H8544&gt;0,"L",""),""))</f>
        <v/>
      </c>
      <c r="B8545" s="34">
        <v>8544</v>
      </c>
      <c r="C8545" s="19">
        <f t="shared" ca="1" si="533"/>
        <v>54474</v>
      </c>
      <c r="D8545" s="29">
        <f t="shared" ca="1" si="535"/>
        <v>0</v>
      </c>
      <c r="E8545" s="29">
        <f ca="1">IF(C8545&lt;Calculator!$D$26,0,IF(DAY($C8545)=1,IF(D8545-Calculator!$G$24&gt;0,Calculator!$G$24,D8545),0))</f>
        <v>0</v>
      </c>
      <c r="F8545" s="29">
        <f ca="1">IF(E8545&gt;0,D8545*Calculator!$G$22/12,0)</f>
        <v>0</v>
      </c>
      <c r="G8545" s="29">
        <f ca="1">IF(E8545&gt;0,(IFERROR(-PMT(Calculator!$G$22/12,Calculator!$G$23*12,Calculator!$G$20),0))-F8545,0)</f>
        <v>0</v>
      </c>
      <c r="H8545" s="29">
        <f t="shared" ca="1" si="536"/>
        <v>0</v>
      </c>
      <c r="I8545" s="29">
        <f t="shared" ca="1" si="534"/>
        <v>0</v>
      </c>
      <c r="J8545" s="30">
        <f>Calculator!$G$40</f>
        <v>6.5000000000000002E-2</v>
      </c>
      <c r="K8545" s="29">
        <f ca="1">IF(C8545&gt;=Calculator!$G$27,IF(DAY($C8545)=1,Calculator!$G$34/2,IF(DAY($C8545)=15,Calculator!$G$34/2,0)),0)</f>
        <v>0</v>
      </c>
      <c r="L8545" s="29">
        <f ca="1">IF(DAY($C8545)=28,IF(H8545=0,0,Calculator!$G$35),0)</f>
        <v>0</v>
      </c>
      <c r="M8545" s="29">
        <f ca="1">IF(I8545&gt;0,IF(DAY($C8545)=1,SUM(INDIRECT("I"&amp;(ROW(C8544)-DAY(C8544))):I8544),0),0)</f>
        <v>0</v>
      </c>
      <c r="N8545" s="29">
        <f ca="1">IF(C8545&lt;Calculator!$G$27,0,IF(C8545=Calculator!$G$27,Calculator!$G$39,IF(H8545-K8545&lt;=0,IF(D8545&gt;Calculator!$G$39,IF(H8545-K8545+E8545+L8545+M8545+Calculator!$G$39&gt;Calculator!$G$39,Calculator!$G$39-(H8545+E8545+L8545+M8545-K8545),Calculator!$G$39),D8545),0)))</f>
        <v>0</v>
      </c>
    </row>
    <row r="8546" spans="1:14" ht="15.75" thickBot="1">
      <c r="A8546" s="33" t="str">
        <f ca="1">IF(C8546=Calculator!$H$27,"F",IF(Daily!D8546+Daily!H8546=0,IF(D8545+H8545&gt;0,"L",""),""))</f>
        <v/>
      </c>
      <c r="B8546" s="34">
        <v>8545</v>
      </c>
      <c r="C8546" s="19">
        <f t="shared" ca="1" si="533"/>
        <v>54475</v>
      </c>
      <c r="D8546" s="29">
        <f t="shared" ca="1" si="535"/>
        <v>0</v>
      </c>
      <c r="E8546" s="29">
        <f ca="1">IF(C8546&lt;Calculator!$D$26,0,IF(DAY($C8546)=1,IF(D8546-Calculator!$G$24&gt;0,Calculator!$G$24,D8546),0))</f>
        <v>0</v>
      </c>
      <c r="F8546" s="29">
        <f ca="1">IF(E8546&gt;0,D8546*Calculator!$G$22/12,0)</f>
        <v>0</v>
      </c>
      <c r="G8546" s="29">
        <f ca="1">IF(E8546&gt;0,(IFERROR(-PMT(Calculator!$G$22/12,Calculator!$G$23*12,Calculator!$G$20),0))-F8546,0)</f>
        <v>0</v>
      </c>
      <c r="H8546" s="29">
        <f t="shared" ca="1" si="536"/>
        <v>0</v>
      </c>
      <c r="I8546" s="29">
        <f t="shared" ca="1" si="534"/>
        <v>0</v>
      </c>
      <c r="J8546" s="30">
        <f>Calculator!$G$40</f>
        <v>6.5000000000000002E-2</v>
      </c>
      <c r="K8546" s="29">
        <f ca="1">IF(C8546&gt;=Calculator!$G$27,IF(DAY($C8546)=1,Calculator!$G$34/2,IF(DAY($C8546)=15,Calculator!$G$34/2,0)),0)</f>
        <v>0</v>
      </c>
      <c r="L8546" s="29">
        <f ca="1">IF(DAY($C8546)=28,IF(H8546=0,0,Calculator!$G$35),0)</f>
        <v>0</v>
      </c>
      <c r="M8546" s="29">
        <f ca="1">IF(I8546&gt;0,IF(DAY($C8546)=1,SUM(INDIRECT("I"&amp;(ROW(C8545)-DAY(C8545))):I8545),0),0)</f>
        <v>0</v>
      </c>
      <c r="N8546" s="29">
        <f ca="1">IF(C8546&lt;Calculator!$G$27,0,IF(C8546=Calculator!$G$27,Calculator!$G$39,IF(H8546-K8546&lt;=0,IF(D8546&gt;Calculator!$G$39,IF(H8546-K8546+E8546+L8546+M8546+Calculator!$G$39&gt;Calculator!$G$39,Calculator!$G$39-(H8546+E8546+L8546+M8546-K8546),Calculator!$G$39),D8546),0)))</f>
        <v>0</v>
      </c>
    </row>
    <row r="8547" spans="1:14" ht="15.75" thickBot="1">
      <c r="A8547" s="33" t="str">
        <f ca="1">IF(C8547=Calculator!$H$27,"F",IF(Daily!D8547+Daily!H8547=0,IF(D8546+H8546&gt;0,"L",""),""))</f>
        <v/>
      </c>
      <c r="B8547" s="34">
        <v>8546</v>
      </c>
      <c r="C8547" s="19">
        <f t="shared" ca="1" si="533"/>
        <v>54476</v>
      </c>
      <c r="D8547" s="29">
        <f t="shared" ca="1" si="535"/>
        <v>0</v>
      </c>
      <c r="E8547" s="29">
        <f ca="1">IF(C8547&lt;Calculator!$D$26,0,IF(DAY($C8547)=1,IF(D8547-Calculator!$G$24&gt;0,Calculator!$G$24,D8547),0))</f>
        <v>0</v>
      </c>
      <c r="F8547" s="29">
        <f ca="1">IF(E8547&gt;0,D8547*Calculator!$G$22/12,0)</f>
        <v>0</v>
      </c>
      <c r="G8547" s="29">
        <f ca="1">IF(E8547&gt;0,(IFERROR(-PMT(Calculator!$G$22/12,Calculator!$G$23*12,Calculator!$G$20),0))-F8547,0)</f>
        <v>0</v>
      </c>
      <c r="H8547" s="29">
        <f t="shared" ca="1" si="536"/>
        <v>0</v>
      </c>
      <c r="I8547" s="29">
        <f t="shared" ca="1" si="534"/>
        <v>0</v>
      </c>
      <c r="J8547" s="30">
        <f>Calculator!$G$40</f>
        <v>6.5000000000000002E-2</v>
      </c>
      <c r="K8547" s="29">
        <f ca="1">IF(C8547&gt;=Calculator!$G$27,IF(DAY($C8547)=1,Calculator!$G$34/2,IF(DAY($C8547)=15,Calculator!$G$34/2,0)),0)</f>
        <v>0</v>
      </c>
      <c r="L8547" s="29">
        <f ca="1">IF(DAY($C8547)=28,IF(H8547=0,0,Calculator!$G$35),0)</f>
        <v>0</v>
      </c>
      <c r="M8547" s="29">
        <f ca="1">IF(I8547&gt;0,IF(DAY($C8547)=1,SUM(INDIRECT("I"&amp;(ROW(C8546)-DAY(C8546))):I8546),0),0)</f>
        <v>0</v>
      </c>
      <c r="N8547" s="29">
        <f ca="1">IF(C8547&lt;Calculator!$G$27,0,IF(C8547=Calculator!$G$27,Calculator!$G$39,IF(H8547-K8547&lt;=0,IF(D8547&gt;Calculator!$G$39,IF(H8547-K8547+E8547+L8547+M8547+Calculator!$G$39&gt;Calculator!$G$39,Calculator!$G$39-(H8547+E8547+L8547+M8547-K8547),Calculator!$G$39),D8547),0)))</f>
        <v>0</v>
      </c>
    </row>
    <row r="8548" spans="1:14" ht="15.75" thickBot="1">
      <c r="A8548" s="33" t="str">
        <f ca="1">IF(C8548=Calculator!$H$27,"F",IF(Daily!D8548+Daily!H8548=0,IF(D8547+H8547&gt;0,"L",""),""))</f>
        <v/>
      </c>
      <c r="B8548" s="34">
        <v>8547</v>
      </c>
      <c r="C8548" s="19">
        <f t="shared" ca="1" si="533"/>
        <v>54477</v>
      </c>
      <c r="D8548" s="29">
        <f t="shared" ca="1" si="535"/>
        <v>0</v>
      </c>
      <c r="E8548" s="29">
        <f ca="1">IF(C8548&lt;Calculator!$D$26,0,IF(DAY($C8548)=1,IF(D8548-Calculator!$G$24&gt;0,Calculator!$G$24,D8548),0))</f>
        <v>0</v>
      </c>
      <c r="F8548" s="29">
        <f ca="1">IF(E8548&gt;0,D8548*Calculator!$G$22/12,0)</f>
        <v>0</v>
      </c>
      <c r="G8548" s="29">
        <f ca="1">IF(E8548&gt;0,(IFERROR(-PMT(Calculator!$G$22/12,Calculator!$G$23*12,Calculator!$G$20),0))-F8548,0)</f>
        <v>0</v>
      </c>
      <c r="H8548" s="29">
        <f t="shared" ca="1" si="536"/>
        <v>0</v>
      </c>
      <c r="I8548" s="29">
        <f t="shared" ca="1" si="534"/>
        <v>0</v>
      </c>
      <c r="J8548" s="30">
        <f>Calculator!$G$40</f>
        <v>6.5000000000000002E-2</v>
      </c>
      <c r="K8548" s="29">
        <f ca="1">IF(C8548&gt;=Calculator!$G$27,IF(DAY($C8548)=1,Calculator!$G$34/2,IF(DAY($C8548)=15,Calculator!$G$34/2,0)),0)</f>
        <v>0</v>
      </c>
      <c r="L8548" s="29">
        <f ca="1">IF(DAY($C8548)=28,IF(H8548=0,0,Calculator!$G$35),0)</f>
        <v>0</v>
      </c>
      <c r="M8548" s="29">
        <f ca="1">IF(I8548&gt;0,IF(DAY($C8548)=1,SUM(INDIRECT("I"&amp;(ROW(C8547)-DAY(C8547))):I8547),0),0)</f>
        <v>0</v>
      </c>
      <c r="N8548" s="29">
        <f ca="1">IF(C8548&lt;Calculator!$G$27,0,IF(C8548=Calculator!$G$27,Calculator!$G$39,IF(H8548-K8548&lt;=0,IF(D8548&gt;Calculator!$G$39,IF(H8548-K8548+E8548+L8548+M8548+Calculator!$G$39&gt;Calculator!$G$39,Calculator!$G$39-(H8548+E8548+L8548+M8548-K8548),Calculator!$G$39),D8548),0)))</f>
        <v>0</v>
      </c>
    </row>
    <row r="8549" spans="1:14" ht="15.75" thickBot="1">
      <c r="A8549" s="33" t="str">
        <f ca="1">IF(C8549=Calculator!$H$27,"F",IF(Daily!D8549+Daily!H8549=0,IF(D8548+H8548&gt;0,"L",""),""))</f>
        <v/>
      </c>
      <c r="B8549" s="34">
        <v>8548</v>
      </c>
      <c r="C8549" s="19">
        <f t="shared" ca="1" si="533"/>
        <v>54478</v>
      </c>
      <c r="D8549" s="29">
        <f t="shared" ca="1" si="535"/>
        <v>0</v>
      </c>
      <c r="E8549" s="29">
        <f ca="1">IF(C8549&lt;Calculator!$D$26,0,IF(DAY($C8549)=1,IF(D8549-Calculator!$G$24&gt;0,Calculator!$G$24,D8549),0))</f>
        <v>0</v>
      </c>
      <c r="F8549" s="29">
        <f ca="1">IF(E8549&gt;0,D8549*Calculator!$G$22/12,0)</f>
        <v>0</v>
      </c>
      <c r="G8549" s="29">
        <f ca="1">IF(E8549&gt;0,(IFERROR(-PMT(Calculator!$G$22/12,Calculator!$G$23*12,Calculator!$G$20),0))-F8549,0)</f>
        <v>0</v>
      </c>
      <c r="H8549" s="29">
        <f t="shared" ca="1" si="536"/>
        <v>0</v>
      </c>
      <c r="I8549" s="29">
        <f t="shared" ca="1" si="534"/>
        <v>0</v>
      </c>
      <c r="J8549" s="30">
        <f>Calculator!$G$40</f>
        <v>6.5000000000000002E-2</v>
      </c>
      <c r="K8549" s="29">
        <f ca="1">IF(C8549&gt;=Calculator!$G$27,IF(DAY($C8549)=1,Calculator!$G$34/2,IF(DAY($C8549)=15,Calculator!$G$34/2,0)),0)</f>
        <v>0</v>
      </c>
      <c r="L8549" s="29">
        <f ca="1">IF(DAY($C8549)=28,IF(H8549=0,0,Calculator!$G$35),0)</f>
        <v>0</v>
      </c>
      <c r="M8549" s="29">
        <f ca="1">IF(I8549&gt;0,IF(DAY($C8549)=1,SUM(INDIRECT("I"&amp;(ROW(C8548)-DAY(C8548))):I8548),0),0)</f>
        <v>0</v>
      </c>
      <c r="N8549" s="29">
        <f ca="1">IF(C8549&lt;Calculator!$G$27,0,IF(C8549=Calculator!$G$27,Calculator!$G$39,IF(H8549-K8549&lt;=0,IF(D8549&gt;Calculator!$G$39,IF(H8549-K8549+E8549+L8549+M8549+Calculator!$G$39&gt;Calculator!$G$39,Calculator!$G$39-(H8549+E8549+L8549+M8549-K8549),Calculator!$G$39),D8549),0)))</f>
        <v>0</v>
      </c>
    </row>
    <row r="8550" spans="1:14" ht="15.75" thickBot="1">
      <c r="A8550" s="33" t="str">
        <f ca="1">IF(C8550=Calculator!$H$27,"F",IF(Daily!D8550+Daily!H8550=0,IF(D8549+H8549&gt;0,"L",""),""))</f>
        <v/>
      </c>
      <c r="B8550" s="34">
        <v>8549</v>
      </c>
      <c r="C8550" s="19">
        <f t="shared" ca="1" si="533"/>
        <v>54479</v>
      </c>
      <c r="D8550" s="29">
        <f t="shared" ca="1" si="535"/>
        <v>0</v>
      </c>
      <c r="E8550" s="29">
        <f ca="1">IF(C8550&lt;Calculator!$D$26,0,IF(DAY($C8550)=1,IF(D8550-Calculator!$G$24&gt;0,Calculator!$G$24,D8550),0))</f>
        <v>0</v>
      </c>
      <c r="F8550" s="29">
        <f ca="1">IF(E8550&gt;0,D8550*Calculator!$G$22/12,0)</f>
        <v>0</v>
      </c>
      <c r="G8550" s="29">
        <f ca="1">IF(E8550&gt;0,(IFERROR(-PMT(Calculator!$G$22/12,Calculator!$G$23*12,Calculator!$G$20),0))-F8550,0)</f>
        <v>0</v>
      </c>
      <c r="H8550" s="29">
        <f t="shared" ca="1" si="536"/>
        <v>0</v>
      </c>
      <c r="I8550" s="29">
        <f t="shared" ca="1" si="534"/>
        <v>0</v>
      </c>
      <c r="J8550" s="30">
        <f>Calculator!$G$40</f>
        <v>6.5000000000000002E-2</v>
      </c>
      <c r="K8550" s="29">
        <f ca="1">IF(C8550&gt;=Calculator!$G$27,IF(DAY($C8550)=1,Calculator!$G$34/2,IF(DAY($C8550)=15,Calculator!$G$34/2,0)),0)</f>
        <v>0</v>
      </c>
      <c r="L8550" s="29">
        <f ca="1">IF(DAY($C8550)=28,IF(H8550=0,0,Calculator!$G$35),0)</f>
        <v>0</v>
      </c>
      <c r="M8550" s="29">
        <f ca="1">IF(I8550&gt;0,IF(DAY($C8550)=1,SUM(INDIRECT("I"&amp;(ROW(C8549)-DAY(C8549))):I8549),0),0)</f>
        <v>0</v>
      </c>
      <c r="N8550" s="29">
        <f ca="1">IF(C8550&lt;Calculator!$G$27,0,IF(C8550=Calculator!$G$27,Calculator!$G$39,IF(H8550-K8550&lt;=0,IF(D8550&gt;Calculator!$G$39,IF(H8550-K8550+E8550+L8550+M8550+Calculator!$G$39&gt;Calculator!$G$39,Calculator!$G$39-(H8550+E8550+L8550+M8550-K8550),Calculator!$G$39),D8550),0)))</f>
        <v>0</v>
      </c>
    </row>
    <row r="8551" spans="1:14" ht="15.75" thickBot="1">
      <c r="A8551" s="33" t="str">
        <f ca="1">IF(C8551=Calculator!$H$27,"F",IF(Daily!D8551+Daily!H8551=0,IF(D8550+H8550&gt;0,"L",""),""))</f>
        <v/>
      </c>
      <c r="B8551" s="34">
        <v>8550</v>
      </c>
      <c r="C8551" s="19">
        <f t="shared" ca="1" si="533"/>
        <v>54480</v>
      </c>
      <c r="D8551" s="29">
        <f t="shared" ca="1" si="535"/>
        <v>0</v>
      </c>
      <c r="E8551" s="29">
        <f ca="1">IF(C8551&lt;Calculator!$D$26,0,IF(DAY($C8551)=1,IF(D8551-Calculator!$G$24&gt;0,Calculator!$G$24,D8551),0))</f>
        <v>0</v>
      </c>
      <c r="F8551" s="29">
        <f ca="1">IF(E8551&gt;0,D8551*Calculator!$G$22/12,0)</f>
        <v>0</v>
      </c>
      <c r="G8551" s="29">
        <f ca="1">IF(E8551&gt;0,(IFERROR(-PMT(Calculator!$G$22/12,Calculator!$G$23*12,Calculator!$G$20),0))-F8551,0)</f>
        <v>0</v>
      </c>
      <c r="H8551" s="29">
        <f t="shared" ca="1" si="536"/>
        <v>0</v>
      </c>
      <c r="I8551" s="29">
        <f t="shared" ca="1" si="534"/>
        <v>0</v>
      </c>
      <c r="J8551" s="30">
        <f>Calculator!$G$40</f>
        <v>6.5000000000000002E-2</v>
      </c>
      <c r="K8551" s="29">
        <f ca="1">IF(C8551&gt;=Calculator!$G$27,IF(DAY($C8551)=1,Calculator!$G$34/2,IF(DAY($C8551)=15,Calculator!$G$34/2,0)),0)</f>
        <v>0</v>
      </c>
      <c r="L8551" s="29">
        <f ca="1">IF(DAY($C8551)=28,IF(H8551=0,0,Calculator!$G$35),0)</f>
        <v>0</v>
      </c>
      <c r="M8551" s="29">
        <f ca="1">IF(I8551&gt;0,IF(DAY($C8551)=1,SUM(INDIRECT("I"&amp;(ROW(C8550)-DAY(C8550))):I8550),0),0)</f>
        <v>0</v>
      </c>
      <c r="N8551" s="29">
        <f ca="1">IF(C8551&lt;Calculator!$G$27,0,IF(C8551=Calculator!$G$27,Calculator!$G$39,IF(H8551-K8551&lt;=0,IF(D8551&gt;Calculator!$G$39,IF(H8551-K8551+E8551+L8551+M8551+Calculator!$G$39&gt;Calculator!$G$39,Calculator!$G$39-(H8551+E8551+L8551+M8551-K8551),Calculator!$G$39),D8551),0)))</f>
        <v>0</v>
      </c>
    </row>
    <row r="8552" spans="1:14" ht="15.75" thickBot="1">
      <c r="A8552" s="33" t="str">
        <f ca="1">IF(C8552=Calculator!$H$27,"F",IF(Daily!D8552+Daily!H8552=0,IF(D8551+H8551&gt;0,"L",""),""))</f>
        <v/>
      </c>
      <c r="B8552" s="34">
        <v>8551</v>
      </c>
      <c r="C8552" s="19">
        <f t="shared" ca="1" si="533"/>
        <v>54481</v>
      </c>
      <c r="D8552" s="29">
        <f t="shared" ca="1" si="535"/>
        <v>0</v>
      </c>
      <c r="E8552" s="29">
        <f ca="1">IF(C8552&lt;Calculator!$D$26,0,IF(DAY($C8552)=1,IF(D8552-Calculator!$G$24&gt;0,Calculator!$G$24,D8552),0))</f>
        <v>0</v>
      </c>
      <c r="F8552" s="29">
        <f ca="1">IF(E8552&gt;0,D8552*Calculator!$G$22/12,0)</f>
        <v>0</v>
      </c>
      <c r="G8552" s="29">
        <f ca="1">IF(E8552&gt;0,(IFERROR(-PMT(Calculator!$G$22/12,Calculator!$G$23*12,Calculator!$G$20),0))-F8552,0)</f>
        <v>0</v>
      </c>
      <c r="H8552" s="29">
        <f t="shared" ca="1" si="536"/>
        <v>0</v>
      </c>
      <c r="I8552" s="29">
        <f t="shared" ca="1" si="534"/>
        <v>0</v>
      </c>
      <c r="J8552" s="30">
        <f>Calculator!$G$40</f>
        <v>6.5000000000000002E-2</v>
      </c>
      <c r="K8552" s="29">
        <f ca="1">IF(C8552&gt;=Calculator!$G$27,IF(DAY($C8552)=1,Calculator!$G$34/2,IF(DAY($C8552)=15,Calculator!$G$34/2,0)),0)</f>
        <v>0</v>
      </c>
      <c r="L8552" s="29">
        <f ca="1">IF(DAY($C8552)=28,IF(H8552=0,0,Calculator!$G$35),0)</f>
        <v>0</v>
      </c>
      <c r="M8552" s="29">
        <f ca="1">IF(I8552&gt;0,IF(DAY($C8552)=1,SUM(INDIRECT("I"&amp;(ROW(C8551)-DAY(C8551))):I8551),0),0)</f>
        <v>0</v>
      </c>
      <c r="N8552" s="29">
        <f ca="1">IF(C8552&lt;Calculator!$G$27,0,IF(C8552=Calculator!$G$27,Calculator!$G$39,IF(H8552-K8552&lt;=0,IF(D8552&gt;Calculator!$G$39,IF(H8552-K8552+E8552+L8552+M8552+Calculator!$G$39&gt;Calculator!$G$39,Calculator!$G$39-(H8552+E8552+L8552+M8552-K8552),Calculator!$G$39),D8552),0)))</f>
        <v>0</v>
      </c>
    </row>
    <row r="8553" spans="1:14" ht="15.75" thickBot="1">
      <c r="A8553" s="33" t="str">
        <f ca="1">IF(C8553=Calculator!$H$27,"F",IF(Daily!D8553+Daily!H8553=0,IF(D8552+H8552&gt;0,"L",""),""))</f>
        <v/>
      </c>
      <c r="B8553" s="34">
        <v>8552</v>
      </c>
      <c r="C8553" s="19">
        <f t="shared" ca="1" si="533"/>
        <v>54482</v>
      </c>
      <c r="D8553" s="29">
        <f t="shared" ca="1" si="535"/>
        <v>0</v>
      </c>
      <c r="E8553" s="29">
        <f ca="1">IF(C8553&lt;Calculator!$D$26,0,IF(DAY($C8553)=1,IF(D8553-Calculator!$G$24&gt;0,Calculator!$G$24,D8553),0))</f>
        <v>0</v>
      </c>
      <c r="F8553" s="29">
        <f ca="1">IF(E8553&gt;0,D8553*Calculator!$G$22/12,0)</f>
        <v>0</v>
      </c>
      <c r="G8553" s="29">
        <f ca="1">IF(E8553&gt;0,(IFERROR(-PMT(Calculator!$G$22/12,Calculator!$G$23*12,Calculator!$G$20),0))-F8553,0)</f>
        <v>0</v>
      </c>
      <c r="H8553" s="29">
        <f t="shared" ca="1" si="536"/>
        <v>0</v>
      </c>
      <c r="I8553" s="29">
        <f t="shared" ca="1" si="534"/>
        <v>0</v>
      </c>
      <c r="J8553" s="30">
        <f>Calculator!$G$40</f>
        <v>6.5000000000000002E-2</v>
      </c>
      <c r="K8553" s="29">
        <f ca="1">IF(C8553&gt;=Calculator!$G$27,IF(DAY($C8553)=1,Calculator!$G$34/2,IF(DAY($C8553)=15,Calculator!$G$34/2,0)),0)</f>
        <v>0</v>
      </c>
      <c r="L8553" s="29">
        <f ca="1">IF(DAY($C8553)=28,IF(H8553=0,0,Calculator!$G$35),0)</f>
        <v>0</v>
      </c>
      <c r="M8553" s="29">
        <f ca="1">IF(I8553&gt;0,IF(DAY($C8553)=1,SUM(INDIRECT("I"&amp;(ROW(C8552)-DAY(C8552))):I8552),0),0)</f>
        <v>0</v>
      </c>
      <c r="N8553" s="29">
        <f ca="1">IF(C8553&lt;Calculator!$G$27,0,IF(C8553=Calculator!$G$27,Calculator!$G$39,IF(H8553-K8553&lt;=0,IF(D8553&gt;Calculator!$G$39,IF(H8553-K8553+E8553+L8553+M8553+Calculator!$G$39&gt;Calculator!$G$39,Calculator!$G$39-(H8553+E8553+L8553+M8553-K8553),Calculator!$G$39),D8553),0)))</f>
        <v>0</v>
      </c>
    </row>
    <row r="8554" spans="1:14" ht="15.75" thickBot="1">
      <c r="A8554" s="33" t="str">
        <f ca="1">IF(C8554=Calculator!$H$27,"F",IF(Daily!D8554+Daily!H8554=0,IF(D8553+H8553&gt;0,"L",""),""))</f>
        <v/>
      </c>
      <c r="B8554" s="34">
        <v>8553</v>
      </c>
      <c r="C8554" s="19">
        <f t="shared" ca="1" si="533"/>
        <v>54483</v>
      </c>
      <c r="D8554" s="29">
        <f t="shared" ca="1" si="535"/>
        <v>0</v>
      </c>
      <c r="E8554" s="29">
        <f ca="1">IF(C8554&lt;Calculator!$D$26,0,IF(DAY($C8554)=1,IF(D8554-Calculator!$G$24&gt;0,Calculator!$G$24,D8554),0))</f>
        <v>0</v>
      </c>
      <c r="F8554" s="29">
        <f ca="1">IF(E8554&gt;0,D8554*Calculator!$G$22/12,0)</f>
        <v>0</v>
      </c>
      <c r="G8554" s="29">
        <f ca="1">IF(E8554&gt;0,(IFERROR(-PMT(Calculator!$G$22/12,Calculator!$G$23*12,Calculator!$G$20),0))-F8554,0)</f>
        <v>0</v>
      </c>
      <c r="H8554" s="29">
        <f t="shared" ca="1" si="536"/>
        <v>0</v>
      </c>
      <c r="I8554" s="29">
        <f t="shared" ca="1" si="534"/>
        <v>0</v>
      </c>
      <c r="J8554" s="30">
        <f>Calculator!$G$40</f>
        <v>6.5000000000000002E-2</v>
      </c>
      <c r="K8554" s="29">
        <f ca="1">IF(C8554&gt;=Calculator!$G$27,IF(DAY($C8554)=1,Calculator!$G$34/2,IF(DAY($C8554)=15,Calculator!$G$34/2,0)),0)</f>
        <v>4500</v>
      </c>
      <c r="L8554" s="29">
        <f ca="1">IF(DAY($C8554)=28,IF(H8554=0,0,Calculator!$G$35),0)</f>
        <v>0</v>
      </c>
      <c r="M8554" s="29">
        <f ca="1">IF(I8554&gt;0,IF(DAY($C8554)=1,SUM(INDIRECT("I"&amp;(ROW(C8553)-DAY(C8553))):I8553),0),0)</f>
        <v>0</v>
      </c>
      <c r="N8554" s="29">
        <f ca="1">IF(C8554&lt;Calculator!$G$27,0,IF(C8554=Calculator!$G$27,Calculator!$G$39,IF(H8554-K8554&lt;=0,IF(D8554&gt;Calculator!$G$39,IF(H8554-K8554+E8554+L8554+M8554+Calculator!$G$39&gt;Calculator!$G$39,Calculator!$G$39-(H8554+E8554+L8554+M8554-K8554),Calculator!$G$39),D8554),0)))</f>
        <v>0</v>
      </c>
    </row>
    <row r="8555" spans="1:14" ht="15.75" thickBot="1">
      <c r="A8555" s="33" t="str">
        <f ca="1">IF(C8555=Calculator!$H$27,"F",IF(Daily!D8555+Daily!H8555=0,IF(D8554+H8554&gt;0,"L",""),""))</f>
        <v/>
      </c>
      <c r="B8555" s="34">
        <v>8554</v>
      </c>
      <c r="C8555" s="19">
        <f t="shared" ca="1" si="533"/>
        <v>54484</v>
      </c>
      <c r="D8555" s="29">
        <f t="shared" ca="1" si="535"/>
        <v>0</v>
      </c>
      <c r="E8555" s="29">
        <f ca="1">IF(C8555&lt;Calculator!$D$26,0,IF(DAY($C8555)=1,IF(D8555-Calculator!$G$24&gt;0,Calculator!$G$24,D8555),0))</f>
        <v>0</v>
      </c>
      <c r="F8555" s="29">
        <f ca="1">IF(E8555&gt;0,D8555*Calculator!$G$22/12,0)</f>
        <v>0</v>
      </c>
      <c r="G8555" s="29">
        <f ca="1">IF(E8555&gt;0,(IFERROR(-PMT(Calculator!$G$22/12,Calculator!$G$23*12,Calculator!$G$20),0))-F8555,0)</f>
        <v>0</v>
      </c>
      <c r="H8555" s="29">
        <f t="shared" ca="1" si="536"/>
        <v>0</v>
      </c>
      <c r="I8555" s="29">
        <f t="shared" ca="1" si="534"/>
        <v>0</v>
      </c>
      <c r="J8555" s="30">
        <f>Calculator!$G$40</f>
        <v>6.5000000000000002E-2</v>
      </c>
      <c r="K8555" s="29">
        <f ca="1">IF(C8555&gt;=Calculator!$G$27,IF(DAY($C8555)=1,Calculator!$G$34/2,IF(DAY($C8555)=15,Calculator!$G$34/2,0)),0)</f>
        <v>0</v>
      </c>
      <c r="L8555" s="29">
        <f ca="1">IF(DAY($C8555)=28,IF(H8555=0,0,Calculator!$G$35),0)</f>
        <v>0</v>
      </c>
      <c r="M8555" s="29">
        <f ca="1">IF(I8555&gt;0,IF(DAY($C8555)=1,SUM(INDIRECT("I"&amp;(ROW(C8554)-DAY(C8554))):I8554),0),0)</f>
        <v>0</v>
      </c>
      <c r="N8555" s="29">
        <f ca="1">IF(C8555&lt;Calculator!$G$27,0,IF(C8555=Calculator!$G$27,Calculator!$G$39,IF(H8555-K8555&lt;=0,IF(D8555&gt;Calculator!$G$39,IF(H8555-K8555+E8555+L8555+M8555+Calculator!$G$39&gt;Calculator!$G$39,Calculator!$G$39-(H8555+E8555+L8555+M8555-K8555),Calculator!$G$39),D8555),0)))</f>
        <v>0</v>
      </c>
    </row>
    <row r="8556" spans="1:14" ht="15.75" thickBot="1">
      <c r="A8556" s="33" t="str">
        <f ca="1">IF(C8556=Calculator!$H$27,"F",IF(Daily!D8556+Daily!H8556=0,IF(D8555+H8555&gt;0,"L",""),""))</f>
        <v/>
      </c>
      <c r="B8556" s="34">
        <v>8555</v>
      </c>
      <c r="C8556" s="19">
        <f t="shared" ca="1" si="533"/>
        <v>54485</v>
      </c>
      <c r="D8556" s="29">
        <f t="shared" ca="1" si="535"/>
        <v>0</v>
      </c>
      <c r="E8556" s="29">
        <f ca="1">IF(C8556&lt;Calculator!$D$26,0,IF(DAY($C8556)=1,IF(D8556-Calculator!$G$24&gt;0,Calculator!$G$24,D8556),0))</f>
        <v>0</v>
      </c>
      <c r="F8556" s="29">
        <f ca="1">IF(E8556&gt;0,D8556*Calculator!$G$22/12,0)</f>
        <v>0</v>
      </c>
      <c r="G8556" s="29">
        <f ca="1">IF(E8556&gt;0,(IFERROR(-PMT(Calculator!$G$22/12,Calculator!$G$23*12,Calculator!$G$20),0))-F8556,0)</f>
        <v>0</v>
      </c>
      <c r="H8556" s="29">
        <f t="shared" ca="1" si="536"/>
        <v>0</v>
      </c>
      <c r="I8556" s="29">
        <f t="shared" ca="1" si="534"/>
        <v>0</v>
      </c>
      <c r="J8556" s="30">
        <f>Calculator!$G$40</f>
        <v>6.5000000000000002E-2</v>
      </c>
      <c r="K8556" s="29">
        <f ca="1">IF(C8556&gt;=Calculator!$G$27,IF(DAY($C8556)=1,Calculator!$G$34/2,IF(DAY($C8556)=15,Calculator!$G$34/2,0)),0)</f>
        <v>0</v>
      </c>
      <c r="L8556" s="29">
        <f ca="1">IF(DAY($C8556)=28,IF(H8556=0,0,Calculator!$G$35),0)</f>
        <v>0</v>
      </c>
      <c r="M8556" s="29">
        <f ca="1">IF(I8556&gt;0,IF(DAY($C8556)=1,SUM(INDIRECT("I"&amp;(ROW(C8555)-DAY(C8555))):I8555),0),0)</f>
        <v>0</v>
      </c>
      <c r="N8556" s="29">
        <f ca="1">IF(C8556&lt;Calculator!$G$27,0,IF(C8556=Calculator!$G$27,Calculator!$G$39,IF(H8556-K8556&lt;=0,IF(D8556&gt;Calculator!$G$39,IF(H8556-K8556+E8556+L8556+M8556+Calculator!$G$39&gt;Calculator!$G$39,Calculator!$G$39-(H8556+E8556+L8556+M8556-K8556),Calculator!$G$39),D8556),0)))</f>
        <v>0</v>
      </c>
    </row>
    <row r="8557" spans="1:14" ht="15.75" thickBot="1">
      <c r="A8557" s="33" t="str">
        <f ca="1">IF(C8557=Calculator!$H$27,"F",IF(Daily!D8557+Daily!H8557=0,IF(D8556+H8556&gt;0,"L",""),""))</f>
        <v/>
      </c>
      <c r="B8557" s="34">
        <v>8556</v>
      </c>
      <c r="C8557" s="19">
        <f t="shared" ca="1" si="533"/>
        <v>54486</v>
      </c>
      <c r="D8557" s="29">
        <f t="shared" ca="1" si="535"/>
        <v>0</v>
      </c>
      <c r="E8557" s="29">
        <f ca="1">IF(C8557&lt;Calculator!$D$26,0,IF(DAY($C8557)=1,IF(D8557-Calculator!$G$24&gt;0,Calculator!$G$24,D8557),0))</f>
        <v>0</v>
      </c>
      <c r="F8557" s="29">
        <f ca="1">IF(E8557&gt;0,D8557*Calculator!$G$22/12,0)</f>
        <v>0</v>
      </c>
      <c r="G8557" s="29">
        <f ca="1">IF(E8557&gt;0,(IFERROR(-PMT(Calculator!$G$22/12,Calculator!$G$23*12,Calculator!$G$20),0))-F8557,0)</f>
        <v>0</v>
      </c>
      <c r="H8557" s="29">
        <f t="shared" ca="1" si="536"/>
        <v>0</v>
      </c>
      <c r="I8557" s="29">
        <f t="shared" ca="1" si="534"/>
        <v>0</v>
      </c>
      <c r="J8557" s="30">
        <f>Calculator!$G$40</f>
        <v>6.5000000000000002E-2</v>
      </c>
      <c r="K8557" s="29">
        <f ca="1">IF(C8557&gt;=Calculator!$G$27,IF(DAY($C8557)=1,Calculator!$G$34/2,IF(DAY($C8557)=15,Calculator!$G$34/2,0)),0)</f>
        <v>0</v>
      </c>
      <c r="L8557" s="29">
        <f ca="1">IF(DAY($C8557)=28,IF(H8557=0,0,Calculator!$G$35),0)</f>
        <v>0</v>
      </c>
      <c r="M8557" s="29">
        <f ca="1">IF(I8557&gt;0,IF(DAY($C8557)=1,SUM(INDIRECT("I"&amp;(ROW(C8556)-DAY(C8556))):I8556),0),0)</f>
        <v>0</v>
      </c>
      <c r="N8557" s="29">
        <f ca="1">IF(C8557&lt;Calculator!$G$27,0,IF(C8557=Calculator!$G$27,Calculator!$G$39,IF(H8557-K8557&lt;=0,IF(D8557&gt;Calculator!$G$39,IF(H8557-K8557+E8557+L8557+M8557+Calculator!$G$39&gt;Calculator!$G$39,Calculator!$G$39-(H8557+E8557+L8557+M8557-K8557),Calculator!$G$39),D8557),0)))</f>
        <v>0</v>
      </c>
    </row>
    <row r="8558" spans="1:14" ht="15.75" thickBot="1">
      <c r="A8558" s="33" t="str">
        <f ca="1">IF(C8558=Calculator!$H$27,"F",IF(Daily!D8558+Daily!H8558=0,IF(D8557+H8557&gt;0,"L",""),""))</f>
        <v/>
      </c>
      <c r="B8558" s="34">
        <v>8557</v>
      </c>
      <c r="C8558" s="19">
        <f t="shared" ca="1" si="533"/>
        <v>54487</v>
      </c>
      <c r="D8558" s="29">
        <f t="shared" ca="1" si="535"/>
        <v>0</v>
      </c>
      <c r="E8558" s="29">
        <f ca="1">IF(C8558&lt;Calculator!$D$26,0,IF(DAY($C8558)=1,IF(D8558-Calculator!$G$24&gt;0,Calculator!$G$24,D8558),0))</f>
        <v>0</v>
      </c>
      <c r="F8558" s="29">
        <f ca="1">IF(E8558&gt;0,D8558*Calculator!$G$22/12,0)</f>
        <v>0</v>
      </c>
      <c r="G8558" s="29">
        <f ca="1">IF(E8558&gt;0,(IFERROR(-PMT(Calculator!$G$22/12,Calculator!$G$23*12,Calculator!$G$20),0))-F8558,0)</f>
        <v>0</v>
      </c>
      <c r="H8558" s="29">
        <f t="shared" ca="1" si="536"/>
        <v>0</v>
      </c>
      <c r="I8558" s="29">
        <f t="shared" ca="1" si="534"/>
        <v>0</v>
      </c>
      <c r="J8558" s="30">
        <f>Calculator!$G$40</f>
        <v>6.5000000000000002E-2</v>
      </c>
      <c r="K8558" s="29">
        <f ca="1">IF(C8558&gt;=Calculator!$G$27,IF(DAY($C8558)=1,Calculator!$G$34/2,IF(DAY($C8558)=15,Calculator!$G$34/2,0)),0)</f>
        <v>0</v>
      </c>
      <c r="L8558" s="29">
        <f ca="1">IF(DAY($C8558)=28,IF(H8558=0,0,Calculator!$G$35),0)</f>
        <v>0</v>
      </c>
      <c r="M8558" s="29">
        <f ca="1">IF(I8558&gt;0,IF(DAY($C8558)=1,SUM(INDIRECT("I"&amp;(ROW(C8557)-DAY(C8557))):I8557),0),0)</f>
        <v>0</v>
      </c>
      <c r="N8558" s="29">
        <f ca="1">IF(C8558&lt;Calculator!$G$27,0,IF(C8558=Calculator!$G$27,Calculator!$G$39,IF(H8558-K8558&lt;=0,IF(D8558&gt;Calculator!$G$39,IF(H8558-K8558+E8558+L8558+M8558+Calculator!$G$39&gt;Calculator!$G$39,Calculator!$G$39-(H8558+E8558+L8558+M8558-K8558),Calculator!$G$39),D8558),0)))</f>
        <v>0</v>
      </c>
    </row>
    <row r="8559" spans="1:14" ht="15.75" thickBot="1">
      <c r="A8559" s="33" t="str">
        <f ca="1">IF(C8559=Calculator!$H$27,"F",IF(Daily!D8559+Daily!H8559=0,IF(D8558+H8558&gt;0,"L",""),""))</f>
        <v/>
      </c>
      <c r="B8559" s="34">
        <v>8558</v>
      </c>
      <c r="C8559" s="19">
        <f t="shared" ca="1" si="533"/>
        <v>54488</v>
      </c>
      <c r="D8559" s="29">
        <f t="shared" ca="1" si="535"/>
        <v>0</v>
      </c>
      <c r="E8559" s="29">
        <f ca="1">IF(C8559&lt;Calculator!$D$26,0,IF(DAY($C8559)=1,IF(D8559-Calculator!$G$24&gt;0,Calculator!$G$24,D8559),0))</f>
        <v>0</v>
      </c>
      <c r="F8559" s="29">
        <f ca="1">IF(E8559&gt;0,D8559*Calculator!$G$22/12,0)</f>
        <v>0</v>
      </c>
      <c r="G8559" s="29">
        <f ca="1">IF(E8559&gt;0,(IFERROR(-PMT(Calculator!$G$22/12,Calculator!$G$23*12,Calculator!$G$20),0))-F8559,0)</f>
        <v>0</v>
      </c>
      <c r="H8559" s="29">
        <f t="shared" ca="1" si="536"/>
        <v>0</v>
      </c>
      <c r="I8559" s="29">
        <f t="shared" ca="1" si="534"/>
        <v>0</v>
      </c>
      <c r="J8559" s="30">
        <f>Calculator!$G$40</f>
        <v>6.5000000000000002E-2</v>
      </c>
      <c r="K8559" s="29">
        <f ca="1">IF(C8559&gt;=Calculator!$G$27,IF(DAY($C8559)=1,Calculator!$G$34/2,IF(DAY($C8559)=15,Calculator!$G$34/2,0)),0)</f>
        <v>0</v>
      </c>
      <c r="L8559" s="29">
        <f ca="1">IF(DAY($C8559)=28,IF(H8559=0,0,Calculator!$G$35),0)</f>
        <v>0</v>
      </c>
      <c r="M8559" s="29">
        <f ca="1">IF(I8559&gt;0,IF(DAY($C8559)=1,SUM(INDIRECT("I"&amp;(ROW(C8558)-DAY(C8558))):I8558),0),0)</f>
        <v>0</v>
      </c>
      <c r="N8559" s="29">
        <f ca="1">IF(C8559&lt;Calculator!$G$27,0,IF(C8559=Calculator!$G$27,Calculator!$G$39,IF(H8559-K8559&lt;=0,IF(D8559&gt;Calculator!$G$39,IF(H8559-K8559+E8559+L8559+M8559+Calculator!$G$39&gt;Calculator!$G$39,Calculator!$G$39-(H8559+E8559+L8559+M8559-K8559),Calculator!$G$39),D8559),0)))</f>
        <v>0</v>
      </c>
    </row>
    <row r="8560" spans="1:14" ht="15.75" thickBot="1">
      <c r="A8560" s="33" t="str">
        <f ca="1">IF(C8560=Calculator!$H$27,"F",IF(Daily!D8560+Daily!H8560=0,IF(D8559+H8559&gt;0,"L",""),""))</f>
        <v/>
      </c>
      <c r="B8560" s="34">
        <v>8559</v>
      </c>
      <c r="C8560" s="19">
        <f t="shared" ca="1" si="533"/>
        <v>54489</v>
      </c>
      <c r="D8560" s="29">
        <f t="shared" ca="1" si="535"/>
        <v>0</v>
      </c>
      <c r="E8560" s="29">
        <f ca="1">IF(C8560&lt;Calculator!$D$26,0,IF(DAY($C8560)=1,IF(D8560-Calculator!$G$24&gt;0,Calculator!$G$24,D8560),0))</f>
        <v>0</v>
      </c>
      <c r="F8560" s="29">
        <f ca="1">IF(E8560&gt;0,D8560*Calculator!$G$22/12,0)</f>
        <v>0</v>
      </c>
      <c r="G8560" s="29">
        <f ca="1">IF(E8560&gt;0,(IFERROR(-PMT(Calculator!$G$22/12,Calculator!$G$23*12,Calculator!$G$20),0))-F8560,0)</f>
        <v>0</v>
      </c>
      <c r="H8560" s="29">
        <f t="shared" ca="1" si="536"/>
        <v>0</v>
      </c>
      <c r="I8560" s="29">
        <f t="shared" ca="1" si="534"/>
        <v>0</v>
      </c>
      <c r="J8560" s="30">
        <f>Calculator!$G$40</f>
        <v>6.5000000000000002E-2</v>
      </c>
      <c r="K8560" s="29">
        <f ca="1">IF(C8560&gt;=Calculator!$G$27,IF(DAY($C8560)=1,Calculator!$G$34/2,IF(DAY($C8560)=15,Calculator!$G$34/2,0)),0)</f>
        <v>0</v>
      </c>
      <c r="L8560" s="29">
        <f ca="1">IF(DAY($C8560)=28,IF(H8560=0,0,Calculator!$G$35),0)</f>
        <v>0</v>
      </c>
      <c r="M8560" s="29">
        <f ca="1">IF(I8560&gt;0,IF(DAY($C8560)=1,SUM(INDIRECT("I"&amp;(ROW(C8559)-DAY(C8559))):I8559),0),0)</f>
        <v>0</v>
      </c>
      <c r="N8560" s="29">
        <f ca="1">IF(C8560&lt;Calculator!$G$27,0,IF(C8560=Calculator!$G$27,Calculator!$G$39,IF(H8560-K8560&lt;=0,IF(D8560&gt;Calculator!$G$39,IF(H8560-K8560+E8560+L8560+M8560+Calculator!$G$39&gt;Calculator!$G$39,Calculator!$G$39-(H8560+E8560+L8560+M8560-K8560),Calculator!$G$39),D8560),0)))</f>
        <v>0</v>
      </c>
    </row>
    <row r="8561" spans="1:14" ht="15.75" thickBot="1">
      <c r="A8561" s="33" t="str">
        <f ca="1">IF(C8561=Calculator!$H$27,"F",IF(Daily!D8561+Daily!H8561=0,IF(D8560+H8560&gt;0,"L",""),""))</f>
        <v/>
      </c>
      <c r="B8561" s="34">
        <v>8560</v>
      </c>
      <c r="C8561" s="19">
        <f t="shared" ca="1" si="533"/>
        <v>54490</v>
      </c>
      <c r="D8561" s="29">
        <f t="shared" ca="1" si="535"/>
        <v>0</v>
      </c>
      <c r="E8561" s="29">
        <f ca="1">IF(C8561&lt;Calculator!$D$26,0,IF(DAY($C8561)=1,IF(D8561-Calculator!$G$24&gt;0,Calculator!$G$24,D8561),0))</f>
        <v>0</v>
      </c>
      <c r="F8561" s="29">
        <f ca="1">IF(E8561&gt;0,D8561*Calculator!$G$22/12,0)</f>
        <v>0</v>
      </c>
      <c r="G8561" s="29">
        <f ca="1">IF(E8561&gt;0,(IFERROR(-PMT(Calculator!$G$22/12,Calculator!$G$23*12,Calculator!$G$20),0))-F8561,0)</f>
        <v>0</v>
      </c>
      <c r="H8561" s="29">
        <f t="shared" ca="1" si="536"/>
        <v>0</v>
      </c>
      <c r="I8561" s="29">
        <f t="shared" ca="1" si="534"/>
        <v>0</v>
      </c>
      <c r="J8561" s="30">
        <f>Calculator!$G$40</f>
        <v>6.5000000000000002E-2</v>
      </c>
      <c r="K8561" s="29">
        <f ca="1">IF(C8561&gt;=Calculator!$G$27,IF(DAY($C8561)=1,Calculator!$G$34/2,IF(DAY($C8561)=15,Calculator!$G$34/2,0)),0)</f>
        <v>0</v>
      </c>
      <c r="L8561" s="29">
        <f ca="1">IF(DAY($C8561)=28,IF(H8561=0,0,Calculator!$G$35),0)</f>
        <v>0</v>
      </c>
      <c r="M8561" s="29">
        <f ca="1">IF(I8561&gt;0,IF(DAY($C8561)=1,SUM(INDIRECT("I"&amp;(ROW(C8560)-DAY(C8560))):I8560),0),0)</f>
        <v>0</v>
      </c>
      <c r="N8561" s="29">
        <f ca="1">IF(C8561&lt;Calculator!$G$27,0,IF(C8561=Calculator!$G$27,Calculator!$G$39,IF(H8561-K8561&lt;=0,IF(D8561&gt;Calculator!$G$39,IF(H8561-K8561+E8561+L8561+M8561+Calculator!$G$39&gt;Calculator!$G$39,Calculator!$G$39-(H8561+E8561+L8561+M8561-K8561),Calculator!$G$39),D8561),0)))</f>
        <v>0</v>
      </c>
    </row>
    <row r="8562" spans="1:14" ht="15.75" thickBot="1">
      <c r="A8562" s="33" t="str">
        <f ca="1">IF(C8562=Calculator!$H$27,"F",IF(Daily!D8562+Daily!H8562=0,IF(D8561+H8561&gt;0,"L",""),""))</f>
        <v/>
      </c>
      <c r="B8562" s="34">
        <v>8561</v>
      </c>
      <c r="C8562" s="19">
        <f t="shared" ca="1" si="533"/>
        <v>54491</v>
      </c>
      <c r="D8562" s="29">
        <f t="shared" ca="1" si="535"/>
        <v>0</v>
      </c>
      <c r="E8562" s="29">
        <f ca="1">IF(C8562&lt;Calculator!$D$26,0,IF(DAY($C8562)=1,IF(D8562-Calculator!$G$24&gt;0,Calculator!$G$24,D8562),0))</f>
        <v>0</v>
      </c>
      <c r="F8562" s="29">
        <f ca="1">IF(E8562&gt;0,D8562*Calculator!$G$22/12,0)</f>
        <v>0</v>
      </c>
      <c r="G8562" s="29">
        <f ca="1">IF(E8562&gt;0,(IFERROR(-PMT(Calculator!$G$22/12,Calculator!$G$23*12,Calculator!$G$20),0))-F8562,0)</f>
        <v>0</v>
      </c>
      <c r="H8562" s="29">
        <f t="shared" ca="1" si="536"/>
        <v>0</v>
      </c>
      <c r="I8562" s="29">
        <f t="shared" ca="1" si="534"/>
        <v>0</v>
      </c>
      <c r="J8562" s="30">
        <f>Calculator!$G$40</f>
        <v>6.5000000000000002E-2</v>
      </c>
      <c r="K8562" s="29">
        <f ca="1">IF(C8562&gt;=Calculator!$G$27,IF(DAY($C8562)=1,Calculator!$G$34/2,IF(DAY($C8562)=15,Calculator!$G$34/2,0)),0)</f>
        <v>0</v>
      </c>
      <c r="L8562" s="29">
        <f ca="1">IF(DAY($C8562)=28,IF(H8562=0,0,Calculator!$G$35),0)</f>
        <v>0</v>
      </c>
      <c r="M8562" s="29">
        <f ca="1">IF(I8562&gt;0,IF(DAY($C8562)=1,SUM(INDIRECT("I"&amp;(ROW(C8561)-DAY(C8561))):I8561),0),0)</f>
        <v>0</v>
      </c>
      <c r="N8562" s="29">
        <f ca="1">IF(C8562&lt;Calculator!$G$27,0,IF(C8562=Calculator!$G$27,Calculator!$G$39,IF(H8562-K8562&lt;=0,IF(D8562&gt;Calculator!$G$39,IF(H8562-K8562+E8562+L8562+M8562+Calculator!$G$39&gt;Calculator!$G$39,Calculator!$G$39-(H8562+E8562+L8562+M8562-K8562),Calculator!$G$39),D8562),0)))</f>
        <v>0</v>
      </c>
    </row>
    <row r="8563" spans="1:14" ht="15.75" thickBot="1">
      <c r="A8563" s="33" t="str">
        <f ca="1">IF(C8563=Calculator!$H$27,"F",IF(Daily!D8563+Daily!H8563=0,IF(D8562+H8562&gt;0,"L",""),""))</f>
        <v/>
      </c>
      <c r="B8563" s="34">
        <v>8562</v>
      </c>
      <c r="C8563" s="19">
        <f t="shared" ca="1" si="533"/>
        <v>54492</v>
      </c>
      <c r="D8563" s="29">
        <f t="shared" ca="1" si="535"/>
        <v>0</v>
      </c>
      <c r="E8563" s="29">
        <f ca="1">IF(C8563&lt;Calculator!$D$26,0,IF(DAY($C8563)=1,IF(D8563-Calculator!$G$24&gt;0,Calculator!$G$24,D8563),0))</f>
        <v>0</v>
      </c>
      <c r="F8563" s="29">
        <f ca="1">IF(E8563&gt;0,D8563*Calculator!$G$22/12,0)</f>
        <v>0</v>
      </c>
      <c r="G8563" s="29">
        <f ca="1">IF(E8563&gt;0,(IFERROR(-PMT(Calculator!$G$22/12,Calculator!$G$23*12,Calculator!$G$20),0))-F8563,0)</f>
        <v>0</v>
      </c>
      <c r="H8563" s="29">
        <f t="shared" ca="1" si="536"/>
        <v>0</v>
      </c>
      <c r="I8563" s="29">
        <f t="shared" ca="1" si="534"/>
        <v>0</v>
      </c>
      <c r="J8563" s="30">
        <f>Calculator!$G$40</f>
        <v>6.5000000000000002E-2</v>
      </c>
      <c r="K8563" s="29">
        <f ca="1">IF(C8563&gt;=Calculator!$G$27,IF(DAY($C8563)=1,Calculator!$G$34/2,IF(DAY($C8563)=15,Calculator!$G$34/2,0)),0)</f>
        <v>0</v>
      </c>
      <c r="L8563" s="29">
        <f ca="1">IF(DAY($C8563)=28,IF(H8563=0,0,Calculator!$G$35),0)</f>
        <v>0</v>
      </c>
      <c r="M8563" s="29">
        <f ca="1">IF(I8563&gt;0,IF(DAY($C8563)=1,SUM(INDIRECT("I"&amp;(ROW(C8562)-DAY(C8562))):I8562),0),0)</f>
        <v>0</v>
      </c>
      <c r="N8563" s="29">
        <f ca="1">IF(C8563&lt;Calculator!$G$27,0,IF(C8563=Calculator!$G$27,Calculator!$G$39,IF(H8563-K8563&lt;=0,IF(D8563&gt;Calculator!$G$39,IF(H8563-K8563+E8563+L8563+M8563+Calculator!$G$39&gt;Calculator!$G$39,Calculator!$G$39-(H8563+E8563+L8563+M8563-K8563),Calculator!$G$39),D8563),0)))</f>
        <v>0</v>
      </c>
    </row>
    <row r="8564" spans="1:14" ht="15.75" thickBot="1">
      <c r="A8564" s="33" t="str">
        <f ca="1">IF(C8564=Calculator!$H$27,"F",IF(Daily!D8564+Daily!H8564=0,IF(D8563+H8563&gt;0,"L",""),""))</f>
        <v/>
      </c>
      <c r="B8564" s="34">
        <v>8563</v>
      </c>
      <c r="C8564" s="19">
        <f t="shared" ca="1" si="533"/>
        <v>54493</v>
      </c>
      <c r="D8564" s="29">
        <f t="shared" ca="1" si="535"/>
        <v>0</v>
      </c>
      <c r="E8564" s="29">
        <f ca="1">IF(C8564&lt;Calculator!$D$26,0,IF(DAY($C8564)=1,IF(D8564-Calculator!$G$24&gt;0,Calculator!$G$24,D8564),0))</f>
        <v>0</v>
      </c>
      <c r="F8564" s="29">
        <f ca="1">IF(E8564&gt;0,D8564*Calculator!$G$22/12,0)</f>
        <v>0</v>
      </c>
      <c r="G8564" s="29">
        <f ca="1">IF(E8564&gt;0,(IFERROR(-PMT(Calculator!$G$22/12,Calculator!$G$23*12,Calculator!$G$20),0))-F8564,0)</f>
        <v>0</v>
      </c>
      <c r="H8564" s="29">
        <f t="shared" ca="1" si="536"/>
        <v>0</v>
      </c>
      <c r="I8564" s="29">
        <f t="shared" ca="1" si="534"/>
        <v>0</v>
      </c>
      <c r="J8564" s="30">
        <f>Calculator!$G$40</f>
        <v>6.5000000000000002E-2</v>
      </c>
      <c r="K8564" s="29">
        <f ca="1">IF(C8564&gt;=Calculator!$G$27,IF(DAY($C8564)=1,Calculator!$G$34/2,IF(DAY($C8564)=15,Calculator!$G$34/2,0)),0)</f>
        <v>0</v>
      </c>
      <c r="L8564" s="29">
        <f ca="1">IF(DAY($C8564)=28,IF(H8564=0,0,Calculator!$G$35),0)</f>
        <v>0</v>
      </c>
      <c r="M8564" s="29">
        <f ca="1">IF(I8564&gt;0,IF(DAY($C8564)=1,SUM(INDIRECT("I"&amp;(ROW(C8563)-DAY(C8563))):I8563),0),0)</f>
        <v>0</v>
      </c>
      <c r="N8564" s="29">
        <f ca="1">IF(C8564&lt;Calculator!$G$27,0,IF(C8564=Calculator!$G$27,Calculator!$G$39,IF(H8564-K8564&lt;=0,IF(D8564&gt;Calculator!$G$39,IF(H8564-K8564+E8564+L8564+M8564+Calculator!$G$39&gt;Calculator!$G$39,Calculator!$G$39-(H8564+E8564+L8564+M8564-K8564),Calculator!$G$39),D8564),0)))</f>
        <v>0</v>
      </c>
    </row>
    <row r="8565" spans="1:14" ht="15.75" thickBot="1">
      <c r="A8565" s="33" t="str">
        <f ca="1">IF(C8565=Calculator!$H$27,"F",IF(Daily!D8565+Daily!H8565=0,IF(D8564+H8564&gt;0,"L",""),""))</f>
        <v/>
      </c>
      <c r="B8565" s="34">
        <v>8564</v>
      </c>
      <c r="C8565" s="19">
        <f t="shared" ca="1" si="533"/>
        <v>54494</v>
      </c>
      <c r="D8565" s="29">
        <f t="shared" ca="1" si="535"/>
        <v>0</v>
      </c>
      <c r="E8565" s="29">
        <f ca="1">IF(C8565&lt;Calculator!$D$26,0,IF(DAY($C8565)=1,IF(D8565-Calculator!$G$24&gt;0,Calculator!$G$24,D8565),0))</f>
        <v>0</v>
      </c>
      <c r="F8565" s="29">
        <f ca="1">IF(E8565&gt;0,D8565*Calculator!$G$22/12,0)</f>
        <v>0</v>
      </c>
      <c r="G8565" s="29">
        <f ca="1">IF(E8565&gt;0,(IFERROR(-PMT(Calculator!$G$22/12,Calculator!$G$23*12,Calculator!$G$20),0))-F8565,0)</f>
        <v>0</v>
      </c>
      <c r="H8565" s="29">
        <f t="shared" ca="1" si="536"/>
        <v>0</v>
      </c>
      <c r="I8565" s="29">
        <f t="shared" ca="1" si="534"/>
        <v>0</v>
      </c>
      <c r="J8565" s="30">
        <f>Calculator!$G$40</f>
        <v>6.5000000000000002E-2</v>
      </c>
      <c r="K8565" s="29">
        <f ca="1">IF(C8565&gt;=Calculator!$G$27,IF(DAY($C8565)=1,Calculator!$G$34/2,IF(DAY($C8565)=15,Calculator!$G$34/2,0)),0)</f>
        <v>0</v>
      </c>
      <c r="L8565" s="29">
        <f ca="1">IF(DAY($C8565)=28,IF(H8565=0,0,Calculator!$G$35),0)</f>
        <v>0</v>
      </c>
      <c r="M8565" s="29">
        <f ca="1">IF(I8565&gt;0,IF(DAY($C8565)=1,SUM(INDIRECT("I"&amp;(ROW(C8564)-DAY(C8564))):I8564),0),0)</f>
        <v>0</v>
      </c>
      <c r="N8565" s="29">
        <f ca="1">IF(C8565&lt;Calculator!$G$27,0,IF(C8565=Calculator!$G$27,Calculator!$G$39,IF(H8565-K8565&lt;=0,IF(D8565&gt;Calculator!$G$39,IF(H8565-K8565+E8565+L8565+M8565+Calculator!$G$39&gt;Calculator!$G$39,Calculator!$G$39-(H8565+E8565+L8565+M8565-K8565),Calculator!$G$39),D8565),0)))</f>
        <v>0</v>
      </c>
    </row>
    <row r="8566" spans="1:14" ht="15.75" thickBot="1">
      <c r="A8566" s="33" t="str">
        <f ca="1">IF(C8566=Calculator!$H$27,"F",IF(Daily!D8566+Daily!H8566=0,IF(D8565+H8565&gt;0,"L",""),""))</f>
        <v/>
      </c>
      <c r="B8566" s="34">
        <v>8565</v>
      </c>
      <c r="C8566" s="19">
        <f t="shared" ca="1" si="533"/>
        <v>54495</v>
      </c>
      <c r="D8566" s="29">
        <f t="shared" ca="1" si="535"/>
        <v>0</v>
      </c>
      <c r="E8566" s="29">
        <f ca="1">IF(C8566&lt;Calculator!$D$26,0,IF(DAY($C8566)=1,IF(D8566-Calculator!$G$24&gt;0,Calculator!$G$24,D8566),0))</f>
        <v>0</v>
      </c>
      <c r="F8566" s="29">
        <f ca="1">IF(E8566&gt;0,D8566*Calculator!$G$22/12,0)</f>
        <v>0</v>
      </c>
      <c r="G8566" s="29">
        <f ca="1">IF(E8566&gt;0,(IFERROR(-PMT(Calculator!$G$22/12,Calculator!$G$23*12,Calculator!$G$20),0))-F8566,0)</f>
        <v>0</v>
      </c>
      <c r="H8566" s="29">
        <f t="shared" ca="1" si="536"/>
        <v>0</v>
      </c>
      <c r="I8566" s="29">
        <f t="shared" ca="1" si="534"/>
        <v>0</v>
      </c>
      <c r="J8566" s="30">
        <f>Calculator!$G$40</f>
        <v>6.5000000000000002E-2</v>
      </c>
      <c r="K8566" s="29">
        <f ca="1">IF(C8566&gt;=Calculator!$G$27,IF(DAY($C8566)=1,Calculator!$G$34/2,IF(DAY($C8566)=15,Calculator!$G$34/2,0)),0)</f>
        <v>0</v>
      </c>
      <c r="L8566" s="29">
        <f ca="1">IF(DAY($C8566)=28,IF(H8566=0,0,Calculator!$G$35),0)</f>
        <v>0</v>
      </c>
      <c r="M8566" s="29">
        <f ca="1">IF(I8566&gt;0,IF(DAY($C8566)=1,SUM(INDIRECT("I"&amp;(ROW(C8565)-DAY(C8565))):I8565),0),0)</f>
        <v>0</v>
      </c>
      <c r="N8566" s="29">
        <f ca="1">IF(C8566&lt;Calculator!$G$27,0,IF(C8566=Calculator!$G$27,Calculator!$G$39,IF(H8566-K8566&lt;=0,IF(D8566&gt;Calculator!$G$39,IF(H8566-K8566+E8566+L8566+M8566+Calculator!$G$39&gt;Calculator!$G$39,Calculator!$G$39-(H8566+E8566+L8566+M8566-K8566),Calculator!$G$39),D8566),0)))</f>
        <v>0</v>
      </c>
    </row>
    <row r="8567" spans="1:14" ht="15.75" thickBot="1">
      <c r="A8567" s="33" t="str">
        <f ca="1">IF(C8567=Calculator!$H$27,"F",IF(Daily!D8567+Daily!H8567=0,IF(D8566+H8566&gt;0,"L",""),""))</f>
        <v/>
      </c>
      <c r="B8567" s="34">
        <v>8566</v>
      </c>
      <c r="C8567" s="19">
        <f t="shared" ca="1" si="533"/>
        <v>54496</v>
      </c>
      <c r="D8567" s="29">
        <f t="shared" ca="1" si="535"/>
        <v>0</v>
      </c>
      <c r="E8567" s="29">
        <f ca="1">IF(C8567&lt;Calculator!$D$26,0,IF(DAY($C8567)=1,IF(D8567-Calculator!$G$24&gt;0,Calculator!$G$24,D8567),0))</f>
        <v>0</v>
      </c>
      <c r="F8567" s="29">
        <f ca="1">IF(E8567&gt;0,D8567*Calculator!$G$22/12,0)</f>
        <v>0</v>
      </c>
      <c r="G8567" s="29">
        <f ca="1">IF(E8567&gt;0,(IFERROR(-PMT(Calculator!$G$22/12,Calculator!$G$23*12,Calculator!$G$20),0))-F8567,0)</f>
        <v>0</v>
      </c>
      <c r="H8567" s="29">
        <f t="shared" ca="1" si="536"/>
        <v>0</v>
      </c>
      <c r="I8567" s="29">
        <f t="shared" ca="1" si="534"/>
        <v>0</v>
      </c>
      <c r="J8567" s="30">
        <f>Calculator!$G$40</f>
        <v>6.5000000000000002E-2</v>
      </c>
      <c r="K8567" s="29">
        <f ca="1">IF(C8567&gt;=Calculator!$G$27,IF(DAY($C8567)=1,Calculator!$G$34/2,IF(DAY($C8567)=15,Calculator!$G$34/2,0)),0)</f>
        <v>0</v>
      </c>
      <c r="L8567" s="29">
        <f ca="1">IF(DAY($C8567)=28,IF(H8567=0,0,Calculator!$G$35),0)</f>
        <v>0</v>
      </c>
      <c r="M8567" s="29">
        <f ca="1">IF(I8567&gt;0,IF(DAY($C8567)=1,SUM(INDIRECT("I"&amp;(ROW(C8566)-DAY(C8566))):I8566),0),0)</f>
        <v>0</v>
      </c>
      <c r="N8567" s="29">
        <f ca="1">IF(C8567&lt;Calculator!$G$27,0,IF(C8567=Calculator!$G$27,Calculator!$G$39,IF(H8567-K8567&lt;=0,IF(D8567&gt;Calculator!$G$39,IF(H8567-K8567+E8567+L8567+M8567+Calculator!$G$39&gt;Calculator!$G$39,Calculator!$G$39-(H8567+E8567+L8567+M8567-K8567),Calculator!$G$39),D8567),0)))</f>
        <v>0</v>
      </c>
    </row>
    <row r="8568" spans="1:14" ht="15.75" thickBot="1">
      <c r="A8568" s="33" t="str">
        <f ca="1">IF(C8568=Calculator!$H$27,"F",IF(Daily!D8568+Daily!H8568=0,IF(D8567+H8567&gt;0,"L",""),""))</f>
        <v/>
      </c>
      <c r="B8568" s="34">
        <v>8567</v>
      </c>
      <c r="C8568" s="19">
        <f t="shared" ca="1" si="533"/>
        <v>54497</v>
      </c>
      <c r="D8568" s="29">
        <f t="shared" ca="1" si="535"/>
        <v>0</v>
      </c>
      <c r="E8568" s="29">
        <f ca="1">IF(C8568&lt;Calculator!$D$26,0,IF(DAY($C8568)=1,IF(D8568-Calculator!$G$24&gt;0,Calculator!$G$24,D8568),0))</f>
        <v>0</v>
      </c>
      <c r="F8568" s="29">
        <f ca="1">IF(E8568&gt;0,D8568*Calculator!$G$22/12,0)</f>
        <v>0</v>
      </c>
      <c r="G8568" s="29">
        <f ca="1">IF(E8568&gt;0,(IFERROR(-PMT(Calculator!$G$22/12,Calculator!$G$23*12,Calculator!$G$20),0))-F8568,0)</f>
        <v>0</v>
      </c>
      <c r="H8568" s="29">
        <f t="shared" ca="1" si="536"/>
        <v>0</v>
      </c>
      <c r="I8568" s="29">
        <f t="shared" ca="1" si="534"/>
        <v>0</v>
      </c>
      <c r="J8568" s="30">
        <f>Calculator!$G$40</f>
        <v>6.5000000000000002E-2</v>
      </c>
      <c r="K8568" s="29">
        <f ca="1">IF(C8568&gt;=Calculator!$G$27,IF(DAY($C8568)=1,Calculator!$G$34/2,IF(DAY($C8568)=15,Calculator!$G$34/2,0)),0)</f>
        <v>4500</v>
      </c>
      <c r="L8568" s="29">
        <f ca="1">IF(DAY($C8568)=28,IF(H8568=0,0,Calculator!$G$35),0)</f>
        <v>0</v>
      </c>
      <c r="M8568" s="29">
        <f ca="1">IF(I8568&gt;0,IF(DAY($C8568)=1,SUM(INDIRECT("I"&amp;(ROW(C8567)-DAY(C8567))):I8567),0),0)</f>
        <v>0</v>
      </c>
      <c r="N8568" s="29">
        <f ca="1">IF(C8568&lt;Calculator!$G$27,0,IF(C8568=Calculator!$G$27,Calculator!$G$39,IF(H8568-K8568&lt;=0,IF(D8568&gt;Calculator!$G$39,IF(H8568-K8568+E8568+L8568+M8568+Calculator!$G$39&gt;Calculator!$G$39,Calculator!$G$39-(H8568+E8568+L8568+M8568-K8568),Calculator!$G$39),D8568),0)))</f>
        <v>0</v>
      </c>
    </row>
    <row r="8569" spans="1:14" ht="15.75" thickBot="1">
      <c r="A8569" s="33" t="str">
        <f ca="1">IF(C8569=Calculator!$H$27,"F",IF(Daily!D8569+Daily!H8569=0,IF(D8568+H8568&gt;0,"L",""),""))</f>
        <v/>
      </c>
      <c r="B8569" s="34">
        <v>8568</v>
      </c>
      <c r="C8569" s="19">
        <f t="shared" ca="1" si="533"/>
        <v>54498</v>
      </c>
      <c r="D8569" s="29">
        <f t="shared" ca="1" si="535"/>
        <v>0</v>
      </c>
      <c r="E8569" s="29">
        <f ca="1">IF(C8569&lt;Calculator!$D$26,0,IF(DAY($C8569)=1,IF(D8569-Calculator!$G$24&gt;0,Calculator!$G$24,D8569),0))</f>
        <v>0</v>
      </c>
      <c r="F8569" s="29">
        <f ca="1">IF(E8569&gt;0,D8569*Calculator!$G$22/12,0)</f>
        <v>0</v>
      </c>
      <c r="G8569" s="29">
        <f ca="1">IF(E8569&gt;0,(IFERROR(-PMT(Calculator!$G$22/12,Calculator!$G$23*12,Calculator!$G$20),0))-F8569,0)</f>
        <v>0</v>
      </c>
      <c r="H8569" s="29">
        <f t="shared" ca="1" si="536"/>
        <v>0</v>
      </c>
      <c r="I8569" s="29">
        <f t="shared" ca="1" si="534"/>
        <v>0</v>
      </c>
      <c r="J8569" s="30">
        <f>Calculator!$G$40</f>
        <v>6.5000000000000002E-2</v>
      </c>
      <c r="K8569" s="29">
        <f ca="1">IF(C8569&gt;=Calculator!$G$27,IF(DAY($C8569)=1,Calculator!$G$34/2,IF(DAY($C8569)=15,Calculator!$G$34/2,0)),0)</f>
        <v>0</v>
      </c>
      <c r="L8569" s="29">
        <f ca="1">IF(DAY($C8569)=28,IF(H8569=0,0,Calculator!$G$35),0)</f>
        <v>0</v>
      </c>
      <c r="M8569" s="29">
        <f ca="1">IF(I8569&gt;0,IF(DAY($C8569)=1,SUM(INDIRECT("I"&amp;(ROW(C8568)-DAY(C8568))):I8568),0),0)</f>
        <v>0</v>
      </c>
      <c r="N8569" s="29">
        <f ca="1">IF(C8569&lt;Calculator!$G$27,0,IF(C8569=Calculator!$G$27,Calculator!$G$39,IF(H8569-K8569&lt;=0,IF(D8569&gt;Calculator!$G$39,IF(H8569-K8569+E8569+L8569+M8569+Calculator!$G$39&gt;Calculator!$G$39,Calculator!$G$39-(H8569+E8569+L8569+M8569-K8569),Calculator!$G$39),D8569),0)))</f>
        <v>0</v>
      </c>
    </row>
    <row r="8570" spans="1:14" ht="15.75" thickBot="1">
      <c r="A8570" s="33" t="str">
        <f ca="1">IF(C8570=Calculator!$H$27,"F",IF(Daily!D8570+Daily!H8570=0,IF(D8569+H8569&gt;0,"L",""),""))</f>
        <v/>
      </c>
      <c r="B8570" s="34">
        <v>8569</v>
      </c>
      <c r="C8570" s="19">
        <f t="shared" ca="1" si="533"/>
        <v>54499</v>
      </c>
      <c r="D8570" s="29">
        <f t="shared" ca="1" si="535"/>
        <v>0</v>
      </c>
      <c r="E8570" s="29">
        <f ca="1">IF(C8570&lt;Calculator!$D$26,0,IF(DAY($C8570)=1,IF(D8570-Calculator!$G$24&gt;0,Calculator!$G$24,D8570),0))</f>
        <v>0</v>
      </c>
      <c r="F8570" s="29">
        <f ca="1">IF(E8570&gt;0,D8570*Calculator!$G$22/12,0)</f>
        <v>0</v>
      </c>
      <c r="G8570" s="29">
        <f ca="1">IF(E8570&gt;0,(IFERROR(-PMT(Calculator!$G$22/12,Calculator!$G$23*12,Calculator!$G$20),0))-F8570,0)</f>
        <v>0</v>
      </c>
      <c r="H8570" s="29">
        <f t="shared" ca="1" si="536"/>
        <v>0</v>
      </c>
      <c r="I8570" s="29">
        <f t="shared" ca="1" si="534"/>
        <v>0</v>
      </c>
      <c r="J8570" s="30">
        <f>Calculator!$G$40</f>
        <v>6.5000000000000002E-2</v>
      </c>
      <c r="K8570" s="29">
        <f ca="1">IF(C8570&gt;=Calculator!$G$27,IF(DAY($C8570)=1,Calculator!$G$34/2,IF(DAY($C8570)=15,Calculator!$G$34/2,0)),0)</f>
        <v>0</v>
      </c>
      <c r="L8570" s="29">
        <f ca="1">IF(DAY($C8570)=28,IF(H8570=0,0,Calculator!$G$35),0)</f>
        <v>0</v>
      </c>
      <c r="M8570" s="29">
        <f ca="1">IF(I8570&gt;0,IF(DAY($C8570)=1,SUM(INDIRECT("I"&amp;(ROW(C8569)-DAY(C8569))):I8569),0),0)</f>
        <v>0</v>
      </c>
      <c r="N8570" s="29">
        <f ca="1">IF(C8570&lt;Calculator!$G$27,0,IF(C8570=Calculator!$G$27,Calculator!$G$39,IF(H8570-K8570&lt;=0,IF(D8570&gt;Calculator!$G$39,IF(H8570-K8570+E8570+L8570+M8570+Calculator!$G$39&gt;Calculator!$G$39,Calculator!$G$39-(H8570+E8570+L8570+M8570-K8570),Calculator!$G$39),D8570),0)))</f>
        <v>0</v>
      </c>
    </row>
    <row r="8571" spans="1:14" ht="15.75" thickBot="1">
      <c r="A8571" s="33" t="str">
        <f ca="1">IF(C8571=Calculator!$H$27,"F",IF(Daily!D8571+Daily!H8571=0,IF(D8570+H8570&gt;0,"L",""),""))</f>
        <v/>
      </c>
      <c r="B8571" s="34">
        <v>8570</v>
      </c>
      <c r="C8571" s="19">
        <f t="shared" ca="1" si="533"/>
        <v>54500</v>
      </c>
      <c r="D8571" s="29">
        <f t="shared" ca="1" si="535"/>
        <v>0</v>
      </c>
      <c r="E8571" s="29">
        <f ca="1">IF(C8571&lt;Calculator!$D$26,0,IF(DAY($C8571)=1,IF(D8571-Calculator!$G$24&gt;0,Calculator!$G$24,D8571),0))</f>
        <v>0</v>
      </c>
      <c r="F8571" s="29">
        <f ca="1">IF(E8571&gt;0,D8571*Calculator!$G$22/12,0)</f>
        <v>0</v>
      </c>
      <c r="G8571" s="29">
        <f ca="1">IF(E8571&gt;0,(IFERROR(-PMT(Calculator!$G$22/12,Calculator!$G$23*12,Calculator!$G$20),0))-F8571,0)</f>
        <v>0</v>
      </c>
      <c r="H8571" s="29">
        <f t="shared" ca="1" si="536"/>
        <v>0</v>
      </c>
      <c r="I8571" s="29">
        <f t="shared" ca="1" si="534"/>
        <v>0</v>
      </c>
      <c r="J8571" s="30">
        <f>Calculator!$G$40</f>
        <v>6.5000000000000002E-2</v>
      </c>
      <c r="K8571" s="29">
        <f ca="1">IF(C8571&gt;=Calculator!$G$27,IF(DAY($C8571)=1,Calculator!$G$34/2,IF(DAY($C8571)=15,Calculator!$G$34/2,0)),0)</f>
        <v>0</v>
      </c>
      <c r="L8571" s="29">
        <f ca="1">IF(DAY($C8571)=28,IF(H8571=0,0,Calculator!$G$35),0)</f>
        <v>0</v>
      </c>
      <c r="M8571" s="29">
        <f ca="1">IF(I8571&gt;0,IF(DAY($C8571)=1,SUM(INDIRECT("I"&amp;(ROW(C8570)-DAY(C8570))):I8570),0),0)</f>
        <v>0</v>
      </c>
      <c r="N8571" s="29">
        <f ca="1">IF(C8571&lt;Calculator!$G$27,0,IF(C8571=Calculator!$G$27,Calculator!$G$39,IF(H8571-K8571&lt;=0,IF(D8571&gt;Calculator!$G$39,IF(H8571-K8571+E8571+L8571+M8571+Calculator!$G$39&gt;Calculator!$G$39,Calculator!$G$39-(H8571+E8571+L8571+M8571-K8571),Calculator!$G$39),D8571),0)))</f>
        <v>0</v>
      </c>
    </row>
    <row r="8572" spans="1:14" ht="15.75" thickBot="1">
      <c r="A8572" s="33" t="str">
        <f ca="1">IF(C8572=Calculator!$H$27,"F",IF(Daily!D8572+Daily!H8572=0,IF(D8571+H8571&gt;0,"L",""),""))</f>
        <v/>
      </c>
      <c r="B8572" s="34">
        <v>8571</v>
      </c>
      <c r="C8572" s="19">
        <f t="shared" ca="1" si="533"/>
        <v>54501</v>
      </c>
      <c r="D8572" s="29">
        <f t="shared" ca="1" si="535"/>
        <v>0</v>
      </c>
      <c r="E8572" s="29">
        <f ca="1">IF(C8572&lt;Calculator!$D$26,0,IF(DAY($C8572)=1,IF(D8572-Calculator!$G$24&gt;0,Calculator!$G$24,D8572),0))</f>
        <v>0</v>
      </c>
      <c r="F8572" s="29">
        <f ca="1">IF(E8572&gt;0,D8572*Calculator!$G$22/12,0)</f>
        <v>0</v>
      </c>
      <c r="G8572" s="29">
        <f ca="1">IF(E8572&gt;0,(IFERROR(-PMT(Calculator!$G$22/12,Calculator!$G$23*12,Calculator!$G$20),0))-F8572,0)</f>
        <v>0</v>
      </c>
      <c r="H8572" s="29">
        <f t="shared" ca="1" si="536"/>
        <v>0</v>
      </c>
      <c r="I8572" s="29">
        <f t="shared" ca="1" si="534"/>
        <v>0</v>
      </c>
      <c r="J8572" s="30">
        <f>Calculator!$G$40</f>
        <v>6.5000000000000002E-2</v>
      </c>
      <c r="K8572" s="29">
        <f ca="1">IF(C8572&gt;=Calculator!$G$27,IF(DAY($C8572)=1,Calculator!$G$34/2,IF(DAY($C8572)=15,Calculator!$G$34/2,0)),0)</f>
        <v>0</v>
      </c>
      <c r="L8572" s="29">
        <f ca="1">IF(DAY($C8572)=28,IF(H8572=0,0,Calculator!$G$35),0)</f>
        <v>0</v>
      </c>
      <c r="M8572" s="29">
        <f ca="1">IF(I8572&gt;0,IF(DAY($C8572)=1,SUM(INDIRECT("I"&amp;(ROW(C8571)-DAY(C8571))):I8571),0),0)</f>
        <v>0</v>
      </c>
      <c r="N8572" s="29">
        <f ca="1">IF(C8572&lt;Calculator!$G$27,0,IF(C8572=Calculator!$G$27,Calculator!$G$39,IF(H8572-K8572&lt;=0,IF(D8572&gt;Calculator!$G$39,IF(H8572-K8572+E8572+L8572+M8572+Calculator!$G$39&gt;Calculator!$G$39,Calculator!$G$39-(H8572+E8572+L8572+M8572-K8572),Calculator!$G$39),D8572),0)))</f>
        <v>0</v>
      </c>
    </row>
    <row r="8573" spans="1:14" ht="15.75" thickBot="1">
      <c r="A8573" s="33" t="str">
        <f ca="1">IF(C8573=Calculator!$H$27,"F",IF(Daily!D8573+Daily!H8573=0,IF(D8572+H8572&gt;0,"L",""),""))</f>
        <v/>
      </c>
      <c r="B8573" s="34">
        <v>8572</v>
      </c>
      <c r="C8573" s="19">
        <f t="shared" ca="1" si="533"/>
        <v>54502</v>
      </c>
      <c r="D8573" s="29">
        <f t="shared" ca="1" si="535"/>
        <v>0</v>
      </c>
      <c r="E8573" s="29">
        <f ca="1">IF(C8573&lt;Calculator!$D$26,0,IF(DAY($C8573)=1,IF(D8573-Calculator!$G$24&gt;0,Calculator!$G$24,D8573),0))</f>
        <v>0</v>
      </c>
      <c r="F8573" s="29">
        <f ca="1">IF(E8573&gt;0,D8573*Calculator!$G$22/12,0)</f>
        <v>0</v>
      </c>
      <c r="G8573" s="29">
        <f ca="1">IF(E8573&gt;0,(IFERROR(-PMT(Calculator!$G$22/12,Calculator!$G$23*12,Calculator!$G$20),0))-F8573,0)</f>
        <v>0</v>
      </c>
      <c r="H8573" s="29">
        <f t="shared" ca="1" si="536"/>
        <v>0</v>
      </c>
      <c r="I8573" s="29">
        <f t="shared" ca="1" si="534"/>
        <v>0</v>
      </c>
      <c r="J8573" s="30">
        <f>Calculator!$G$40</f>
        <v>6.5000000000000002E-2</v>
      </c>
      <c r="K8573" s="29">
        <f ca="1">IF(C8573&gt;=Calculator!$G$27,IF(DAY($C8573)=1,Calculator!$G$34/2,IF(DAY($C8573)=15,Calculator!$G$34/2,0)),0)</f>
        <v>0</v>
      </c>
      <c r="L8573" s="29">
        <f ca="1">IF(DAY($C8573)=28,IF(H8573=0,0,Calculator!$G$35),0)</f>
        <v>0</v>
      </c>
      <c r="M8573" s="29">
        <f ca="1">IF(I8573&gt;0,IF(DAY($C8573)=1,SUM(INDIRECT("I"&amp;(ROW(C8572)-DAY(C8572))):I8572),0),0)</f>
        <v>0</v>
      </c>
      <c r="N8573" s="29">
        <f ca="1">IF(C8573&lt;Calculator!$G$27,0,IF(C8573=Calculator!$G$27,Calculator!$G$39,IF(H8573-K8573&lt;=0,IF(D8573&gt;Calculator!$G$39,IF(H8573-K8573+E8573+L8573+M8573+Calculator!$G$39&gt;Calculator!$G$39,Calculator!$G$39-(H8573+E8573+L8573+M8573-K8573),Calculator!$G$39),D8573),0)))</f>
        <v>0</v>
      </c>
    </row>
    <row r="8574" spans="1:14" ht="15.75" thickBot="1">
      <c r="A8574" s="33" t="str">
        <f ca="1">IF(C8574=Calculator!$H$27,"F",IF(Daily!D8574+Daily!H8574=0,IF(D8573+H8573&gt;0,"L",""),""))</f>
        <v/>
      </c>
      <c r="B8574" s="34">
        <v>8573</v>
      </c>
      <c r="C8574" s="19">
        <f t="shared" ca="1" si="533"/>
        <v>54503</v>
      </c>
      <c r="D8574" s="29">
        <f t="shared" ca="1" si="535"/>
        <v>0</v>
      </c>
      <c r="E8574" s="29">
        <f ca="1">IF(C8574&lt;Calculator!$D$26,0,IF(DAY($C8574)=1,IF(D8574-Calculator!$G$24&gt;0,Calculator!$G$24,D8574),0))</f>
        <v>0</v>
      </c>
      <c r="F8574" s="29">
        <f ca="1">IF(E8574&gt;0,D8574*Calculator!$G$22/12,0)</f>
        <v>0</v>
      </c>
      <c r="G8574" s="29">
        <f ca="1">IF(E8574&gt;0,(IFERROR(-PMT(Calculator!$G$22/12,Calculator!$G$23*12,Calculator!$G$20),0))-F8574,0)</f>
        <v>0</v>
      </c>
      <c r="H8574" s="29">
        <f t="shared" ca="1" si="536"/>
        <v>0</v>
      </c>
      <c r="I8574" s="29">
        <f t="shared" ca="1" si="534"/>
        <v>0</v>
      </c>
      <c r="J8574" s="30">
        <f>Calculator!$G$40</f>
        <v>6.5000000000000002E-2</v>
      </c>
      <c r="K8574" s="29">
        <f ca="1">IF(C8574&gt;=Calculator!$G$27,IF(DAY($C8574)=1,Calculator!$G$34/2,IF(DAY($C8574)=15,Calculator!$G$34/2,0)),0)</f>
        <v>0</v>
      </c>
      <c r="L8574" s="29">
        <f ca="1">IF(DAY($C8574)=28,IF(H8574=0,0,Calculator!$G$35),0)</f>
        <v>0</v>
      </c>
      <c r="M8574" s="29">
        <f ca="1">IF(I8574&gt;0,IF(DAY($C8574)=1,SUM(INDIRECT("I"&amp;(ROW(C8573)-DAY(C8573))):I8573),0),0)</f>
        <v>0</v>
      </c>
      <c r="N8574" s="29">
        <f ca="1">IF(C8574&lt;Calculator!$G$27,0,IF(C8574=Calculator!$G$27,Calculator!$G$39,IF(H8574-K8574&lt;=0,IF(D8574&gt;Calculator!$G$39,IF(H8574-K8574+E8574+L8574+M8574+Calculator!$G$39&gt;Calculator!$G$39,Calculator!$G$39-(H8574+E8574+L8574+M8574-K8574),Calculator!$G$39),D8574),0)))</f>
        <v>0</v>
      </c>
    </row>
    <row r="8575" spans="1:14" ht="15.75" thickBot="1">
      <c r="A8575" s="33" t="str">
        <f ca="1">IF(C8575=Calculator!$H$27,"F",IF(Daily!D8575+Daily!H8575=0,IF(D8574+H8574&gt;0,"L",""),""))</f>
        <v/>
      </c>
      <c r="B8575" s="34">
        <v>8574</v>
      </c>
      <c r="C8575" s="19">
        <f t="shared" ca="1" si="533"/>
        <v>54504</v>
      </c>
      <c r="D8575" s="29">
        <f t="shared" ca="1" si="535"/>
        <v>0</v>
      </c>
      <c r="E8575" s="29">
        <f ca="1">IF(C8575&lt;Calculator!$D$26,0,IF(DAY($C8575)=1,IF(D8575-Calculator!$G$24&gt;0,Calculator!$G$24,D8575),0))</f>
        <v>0</v>
      </c>
      <c r="F8575" s="29">
        <f ca="1">IF(E8575&gt;0,D8575*Calculator!$G$22/12,0)</f>
        <v>0</v>
      </c>
      <c r="G8575" s="29">
        <f ca="1">IF(E8575&gt;0,(IFERROR(-PMT(Calculator!$G$22/12,Calculator!$G$23*12,Calculator!$G$20),0))-F8575,0)</f>
        <v>0</v>
      </c>
      <c r="H8575" s="29">
        <f t="shared" ca="1" si="536"/>
        <v>0</v>
      </c>
      <c r="I8575" s="29">
        <f t="shared" ca="1" si="534"/>
        <v>0</v>
      </c>
      <c r="J8575" s="30">
        <f>Calculator!$G$40</f>
        <v>6.5000000000000002E-2</v>
      </c>
      <c r="K8575" s="29">
        <f ca="1">IF(C8575&gt;=Calculator!$G$27,IF(DAY($C8575)=1,Calculator!$G$34/2,IF(DAY($C8575)=15,Calculator!$G$34/2,0)),0)</f>
        <v>0</v>
      </c>
      <c r="L8575" s="29">
        <f ca="1">IF(DAY($C8575)=28,IF(H8575=0,0,Calculator!$G$35),0)</f>
        <v>0</v>
      </c>
      <c r="M8575" s="29">
        <f ca="1">IF(I8575&gt;0,IF(DAY($C8575)=1,SUM(INDIRECT("I"&amp;(ROW(C8574)-DAY(C8574))):I8574),0),0)</f>
        <v>0</v>
      </c>
      <c r="N8575" s="29">
        <f ca="1">IF(C8575&lt;Calculator!$G$27,0,IF(C8575=Calculator!$G$27,Calculator!$G$39,IF(H8575-K8575&lt;=0,IF(D8575&gt;Calculator!$G$39,IF(H8575-K8575+E8575+L8575+M8575+Calculator!$G$39&gt;Calculator!$G$39,Calculator!$G$39-(H8575+E8575+L8575+M8575-K8575),Calculator!$G$39),D8575),0)))</f>
        <v>0</v>
      </c>
    </row>
    <row r="8576" spans="1:14" ht="15.75" thickBot="1">
      <c r="A8576" s="33" t="str">
        <f ca="1">IF(C8576=Calculator!$H$27,"F",IF(Daily!D8576+Daily!H8576=0,IF(D8575+H8575&gt;0,"L",""),""))</f>
        <v/>
      </c>
      <c r="B8576" s="34">
        <v>8575</v>
      </c>
      <c r="C8576" s="19">
        <f t="shared" ca="1" si="533"/>
        <v>54505</v>
      </c>
      <c r="D8576" s="29">
        <f t="shared" ca="1" si="535"/>
        <v>0</v>
      </c>
      <c r="E8576" s="29">
        <f ca="1">IF(C8576&lt;Calculator!$D$26,0,IF(DAY($C8576)=1,IF(D8576-Calculator!$G$24&gt;0,Calculator!$G$24,D8576),0))</f>
        <v>0</v>
      </c>
      <c r="F8576" s="29">
        <f ca="1">IF(E8576&gt;0,D8576*Calculator!$G$22/12,0)</f>
        <v>0</v>
      </c>
      <c r="G8576" s="29">
        <f ca="1">IF(E8576&gt;0,(IFERROR(-PMT(Calculator!$G$22/12,Calculator!$G$23*12,Calculator!$G$20),0))-F8576,0)</f>
        <v>0</v>
      </c>
      <c r="H8576" s="29">
        <f t="shared" ca="1" si="536"/>
        <v>0</v>
      </c>
      <c r="I8576" s="29">
        <f t="shared" ca="1" si="534"/>
        <v>0</v>
      </c>
      <c r="J8576" s="30">
        <f>Calculator!$G$40</f>
        <v>6.5000000000000002E-2</v>
      </c>
      <c r="K8576" s="29">
        <f ca="1">IF(C8576&gt;=Calculator!$G$27,IF(DAY($C8576)=1,Calculator!$G$34/2,IF(DAY($C8576)=15,Calculator!$G$34/2,0)),0)</f>
        <v>0</v>
      </c>
      <c r="L8576" s="29">
        <f ca="1">IF(DAY($C8576)=28,IF(H8576=0,0,Calculator!$G$35),0)</f>
        <v>0</v>
      </c>
      <c r="M8576" s="29">
        <f ca="1">IF(I8576&gt;0,IF(DAY($C8576)=1,SUM(INDIRECT("I"&amp;(ROW(C8575)-DAY(C8575))):I8575),0),0)</f>
        <v>0</v>
      </c>
      <c r="N8576" s="29">
        <f ca="1">IF(C8576&lt;Calculator!$G$27,0,IF(C8576=Calculator!$G$27,Calculator!$G$39,IF(H8576-K8576&lt;=0,IF(D8576&gt;Calculator!$G$39,IF(H8576-K8576+E8576+L8576+M8576+Calculator!$G$39&gt;Calculator!$G$39,Calculator!$G$39-(H8576+E8576+L8576+M8576-K8576),Calculator!$G$39),D8576),0)))</f>
        <v>0</v>
      </c>
    </row>
    <row r="8577" spans="1:14" ht="15.75" thickBot="1">
      <c r="A8577" s="33" t="str">
        <f ca="1">IF(C8577=Calculator!$H$27,"F",IF(Daily!D8577+Daily!H8577=0,IF(D8576+H8576&gt;0,"L",""),""))</f>
        <v/>
      </c>
      <c r="B8577" s="34">
        <v>8576</v>
      </c>
      <c r="C8577" s="19">
        <f t="shared" ca="1" si="533"/>
        <v>54506</v>
      </c>
      <c r="D8577" s="29">
        <f t="shared" ca="1" si="535"/>
        <v>0</v>
      </c>
      <c r="E8577" s="29">
        <f ca="1">IF(C8577&lt;Calculator!$D$26,0,IF(DAY($C8577)=1,IF(D8577-Calculator!$G$24&gt;0,Calculator!$G$24,D8577),0))</f>
        <v>0</v>
      </c>
      <c r="F8577" s="29">
        <f ca="1">IF(E8577&gt;0,D8577*Calculator!$G$22/12,0)</f>
        <v>0</v>
      </c>
      <c r="G8577" s="29">
        <f ca="1">IF(E8577&gt;0,(IFERROR(-PMT(Calculator!$G$22/12,Calculator!$G$23*12,Calculator!$G$20),0))-F8577,0)</f>
        <v>0</v>
      </c>
      <c r="H8577" s="29">
        <f t="shared" ca="1" si="536"/>
        <v>0</v>
      </c>
      <c r="I8577" s="29">
        <f t="shared" ca="1" si="534"/>
        <v>0</v>
      </c>
      <c r="J8577" s="30">
        <f>Calculator!$G$40</f>
        <v>6.5000000000000002E-2</v>
      </c>
      <c r="K8577" s="29">
        <f ca="1">IF(C8577&gt;=Calculator!$G$27,IF(DAY($C8577)=1,Calculator!$G$34/2,IF(DAY($C8577)=15,Calculator!$G$34/2,0)),0)</f>
        <v>0</v>
      </c>
      <c r="L8577" s="29">
        <f ca="1">IF(DAY($C8577)=28,IF(H8577=0,0,Calculator!$G$35),0)</f>
        <v>0</v>
      </c>
      <c r="M8577" s="29">
        <f ca="1">IF(I8577&gt;0,IF(DAY($C8577)=1,SUM(INDIRECT("I"&amp;(ROW(C8576)-DAY(C8576))):I8576),0),0)</f>
        <v>0</v>
      </c>
      <c r="N8577" s="29">
        <f ca="1">IF(C8577&lt;Calculator!$G$27,0,IF(C8577=Calculator!$G$27,Calculator!$G$39,IF(H8577-K8577&lt;=0,IF(D8577&gt;Calculator!$G$39,IF(H8577-K8577+E8577+L8577+M8577+Calculator!$G$39&gt;Calculator!$G$39,Calculator!$G$39-(H8577+E8577+L8577+M8577-K8577),Calculator!$G$39),D8577),0)))</f>
        <v>0</v>
      </c>
    </row>
    <row r="8578" spans="1:14" ht="15.75" thickBot="1">
      <c r="A8578" s="33" t="str">
        <f ca="1">IF(C8578=Calculator!$H$27,"F",IF(Daily!D8578+Daily!H8578=0,IF(D8577+H8577&gt;0,"L",""),""))</f>
        <v/>
      </c>
      <c r="B8578" s="34">
        <v>8577</v>
      </c>
      <c r="C8578" s="19">
        <f t="shared" ca="1" si="533"/>
        <v>54507</v>
      </c>
      <c r="D8578" s="29">
        <f t="shared" ca="1" si="535"/>
        <v>0</v>
      </c>
      <c r="E8578" s="29">
        <f ca="1">IF(C8578&lt;Calculator!$D$26,0,IF(DAY($C8578)=1,IF(D8578-Calculator!$G$24&gt;0,Calculator!$G$24,D8578),0))</f>
        <v>0</v>
      </c>
      <c r="F8578" s="29">
        <f ca="1">IF(E8578&gt;0,D8578*Calculator!$G$22/12,0)</f>
        <v>0</v>
      </c>
      <c r="G8578" s="29">
        <f ca="1">IF(E8578&gt;0,(IFERROR(-PMT(Calculator!$G$22/12,Calculator!$G$23*12,Calculator!$G$20),0))-F8578,0)</f>
        <v>0</v>
      </c>
      <c r="H8578" s="29">
        <f t="shared" ca="1" si="536"/>
        <v>0</v>
      </c>
      <c r="I8578" s="29">
        <f t="shared" ca="1" si="534"/>
        <v>0</v>
      </c>
      <c r="J8578" s="30">
        <f>Calculator!$G$40</f>
        <v>6.5000000000000002E-2</v>
      </c>
      <c r="K8578" s="29">
        <f ca="1">IF(C8578&gt;=Calculator!$G$27,IF(DAY($C8578)=1,Calculator!$G$34/2,IF(DAY($C8578)=15,Calculator!$G$34/2,0)),0)</f>
        <v>0</v>
      </c>
      <c r="L8578" s="29">
        <f ca="1">IF(DAY($C8578)=28,IF(H8578=0,0,Calculator!$G$35),0)</f>
        <v>0</v>
      </c>
      <c r="M8578" s="29">
        <f ca="1">IF(I8578&gt;0,IF(DAY($C8578)=1,SUM(INDIRECT("I"&amp;(ROW(C8577)-DAY(C8577))):I8577),0),0)</f>
        <v>0</v>
      </c>
      <c r="N8578" s="29">
        <f ca="1">IF(C8578&lt;Calculator!$G$27,0,IF(C8578=Calculator!$G$27,Calculator!$G$39,IF(H8578-K8578&lt;=0,IF(D8578&gt;Calculator!$G$39,IF(H8578-K8578+E8578+L8578+M8578+Calculator!$G$39&gt;Calculator!$G$39,Calculator!$G$39-(H8578+E8578+L8578+M8578-K8578),Calculator!$G$39),D8578),0)))</f>
        <v>0</v>
      </c>
    </row>
    <row r="8579" spans="1:14" ht="15.75" thickBot="1">
      <c r="A8579" s="33" t="str">
        <f ca="1">IF(C8579=Calculator!$H$27,"F",IF(Daily!D8579+Daily!H8579=0,IF(D8578+H8578&gt;0,"L",""),""))</f>
        <v/>
      </c>
      <c r="B8579" s="34">
        <v>8578</v>
      </c>
      <c r="C8579" s="19">
        <f t="shared" ref="C8579:C8642" ca="1" si="537">C8578+1</f>
        <v>54508</v>
      </c>
      <c r="D8579" s="29">
        <f t="shared" ca="1" si="535"/>
        <v>0</v>
      </c>
      <c r="E8579" s="29">
        <f ca="1">IF(C8579&lt;Calculator!$D$26,0,IF(DAY($C8579)=1,IF(D8579-Calculator!$G$24&gt;0,Calculator!$G$24,D8579),0))</f>
        <v>0</v>
      </c>
      <c r="F8579" s="29">
        <f ca="1">IF(E8579&gt;0,D8579*Calculator!$G$22/12,0)</f>
        <v>0</v>
      </c>
      <c r="G8579" s="29">
        <f ca="1">IF(E8579&gt;0,(IFERROR(-PMT(Calculator!$G$22/12,Calculator!$G$23*12,Calculator!$G$20),0))-F8579,0)</f>
        <v>0</v>
      </c>
      <c r="H8579" s="29">
        <f t="shared" ca="1" si="536"/>
        <v>0</v>
      </c>
      <c r="I8579" s="29">
        <f t="shared" ref="I8579:I8642" ca="1" si="538">H8579*J8579/365</f>
        <v>0</v>
      </c>
      <c r="J8579" s="30">
        <f>Calculator!$G$40</f>
        <v>6.5000000000000002E-2</v>
      </c>
      <c r="K8579" s="29">
        <f ca="1">IF(C8579&gt;=Calculator!$G$27,IF(DAY($C8579)=1,Calculator!$G$34/2,IF(DAY($C8579)=15,Calculator!$G$34/2,0)),0)</f>
        <v>0</v>
      </c>
      <c r="L8579" s="29">
        <f ca="1">IF(DAY($C8579)=28,IF(H8579=0,0,Calculator!$G$35),0)</f>
        <v>0</v>
      </c>
      <c r="M8579" s="29">
        <f ca="1">IF(I8579&gt;0,IF(DAY($C8579)=1,SUM(INDIRECT("I"&amp;(ROW(C8578)-DAY(C8578))):I8578),0),0)</f>
        <v>0</v>
      </c>
      <c r="N8579" s="29">
        <f ca="1">IF(C8579&lt;Calculator!$G$27,0,IF(C8579=Calculator!$G$27,Calculator!$G$39,IF(H8579-K8579&lt;=0,IF(D8579&gt;Calculator!$G$39,IF(H8579-K8579+E8579+L8579+M8579+Calculator!$G$39&gt;Calculator!$G$39,Calculator!$G$39-(H8579+E8579+L8579+M8579-K8579),Calculator!$G$39),D8579),0)))</f>
        <v>0</v>
      </c>
    </row>
    <row r="8580" spans="1:14" ht="15.75" thickBot="1">
      <c r="A8580" s="33" t="str">
        <f ca="1">IF(C8580=Calculator!$H$27,"F",IF(Daily!D8580+Daily!H8580=0,IF(D8579+H8579&gt;0,"L",""),""))</f>
        <v/>
      </c>
      <c r="B8580" s="34">
        <v>8579</v>
      </c>
      <c r="C8580" s="19">
        <f t="shared" ca="1" si="537"/>
        <v>54509</v>
      </c>
      <c r="D8580" s="29">
        <f t="shared" ref="D8580:D8643" ca="1" si="539">IF(((D8579-G8579)-N8579)&lt;0,0,((D8579-G8579)-N8579))</f>
        <v>0</v>
      </c>
      <c r="E8580" s="29">
        <f ca="1">IF(C8580&lt;Calculator!$D$26,0,IF(DAY($C8580)=1,IF(D8580-Calculator!$G$24&gt;0,Calculator!$G$24,D8580),0))</f>
        <v>0</v>
      </c>
      <c r="F8580" s="29">
        <f ca="1">IF(E8580&gt;0,D8580*Calculator!$G$22/12,0)</f>
        <v>0</v>
      </c>
      <c r="G8580" s="29">
        <f ca="1">IF(E8580&gt;0,(IFERROR(-PMT(Calculator!$G$22/12,Calculator!$G$23*12,Calculator!$G$20),0))-F8580,0)</f>
        <v>0</v>
      </c>
      <c r="H8580" s="29">
        <f t="shared" ref="H8580:H8643" ca="1" si="540">IF((H8579-K8579+SUM(L8579:N8579)+E8579)&lt;0,0,(H8579-K8579+SUM(L8579:N8579)+E8579))</f>
        <v>0</v>
      </c>
      <c r="I8580" s="29">
        <f t="shared" ca="1" si="538"/>
        <v>0</v>
      </c>
      <c r="J8580" s="30">
        <f>Calculator!$G$40</f>
        <v>6.5000000000000002E-2</v>
      </c>
      <c r="K8580" s="29">
        <f ca="1">IF(C8580&gt;=Calculator!$G$27,IF(DAY($C8580)=1,Calculator!$G$34/2,IF(DAY($C8580)=15,Calculator!$G$34/2,0)),0)</f>
        <v>0</v>
      </c>
      <c r="L8580" s="29">
        <f ca="1">IF(DAY($C8580)=28,IF(H8580=0,0,Calculator!$G$35),0)</f>
        <v>0</v>
      </c>
      <c r="M8580" s="29">
        <f ca="1">IF(I8580&gt;0,IF(DAY($C8580)=1,SUM(INDIRECT("I"&amp;(ROW(C8579)-DAY(C8579))):I8579),0),0)</f>
        <v>0</v>
      </c>
      <c r="N8580" s="29">
        <f ca="1">IF(C8580&lt;Calculator!$G$27,0,IF(C8580=Calculator!$G$27,Calculator!$G$39,IF(H8580-K8580&lt;=0,IF(D8580&gt;Calculator!$G$39,IF(H8580-K8580+E8580+L8580+M8580+Calculator!$G$39&gt;Calculator!$G$39,Calculator!$G$39-(H8580+E8580+L8580+M8580-K8580),Calculator!$G$39),D8580),0)))</f>
        <v>0</v>
      </c>
    </row>
    <row r="8581" spans="1:14" ht="15.75" thickBot="1">
      <c r="A8581" s="33" t="str">
        <f ca="1">IF(C8581=Calculator!$H$27,"F",IF(Daily!D8581+Daily!H8581=0,IF(D8580+H8580&gt;0,"L",""),""))</f>
        <v/>
      </c>
      <c r="B8581" s="34">
        <v>8580</v>
      </c>
      <c r="C8581" s="19">
        <f t="shared" ca="1" si="537"/>
        <v>54510</v>
      </c>
      <c r="D8581" s="29">
        <f t="shared" ca="1" si="539"/>
        <v>0</v>
      </c>
      <c r="E8581" s="29">
        <f ca="1">IF(C8581&lt;Calculator!$D$26,0,IF(DAY($C8581)=1,IF(D8581-Calculator!$G$24&gt;0,Calculator!$G$24,D8581),0))</f>
        <v>0</v>
      </c>
      <c r="F8581" s="29">
        <f ca="1">IF(E8581&gt;0,D8581*Calculator!$G$22/12,0)</f>
        <v>0</v>
      </c>
      <c r="G8581" s="29">
        <f ca="1">IF(E8581&gt;0,(IFERROR(-PMT(Calculator!$G$22/12,Calculator!$G$23*12,Calculator!$G$20),0))-F8581,0)</f>
        <v>0</v>
      </c>
      <c r="H8581" s="29">
        <f t="shared" ca="1" si="540"/>
        <v>0</v>
      </c>
      <c r="I8581" s="29">
        <f t="shared" ca="1" si="538"/>
        <v>0</v>
      </c>
      <c r="J8581" s="30">
        <f>Calculator!$G$40</f>
        <v>6.5000000000000002E-2</v>
      </c>
      <c r="K8581" s="29">
        <f ca="1">IF(C8581&gt;=Calculator!$G$27,IF(DAY($C8581)=1,Calculator!$G$34/2,IF(DAY($C8581)=15,Calculator!$G$34/2,0)),0)</f>
        <v>0</v>
      </c>
      <c r="L8581" s="29">
        <f ca="1">IF(DAY($C8581)=28,IF(H8581=0,0,Calculator!$G$35),0)</f>
        <v>0</v>
      </c>
      <c r="M8581" s="29">
        <f ca="1">IF(I8581&gt;0,IF(DAY($C8581)=1,SUM(INDIRECT("I"&amp;(ROW(C8580)-DAY(C8580))):I8580),0),0)</f>
        <v>0</v>
      </c>
      <c r="N8581" s="29">
        <f ca="1">IF(C8581&lt;Calculator!$G$27,0,IF(C8581=Calculator!$G$27,Calculator!$G$39,IF(H8581-K8581&lt;=0,IF(D8581&gt;Calculator!$G$39,IF(H8581-K8581+E8581+L8581+M8581+Calculator!$G$39&gt;Calculator!$G$39,Calculator!$G$39-(H8581+E8581+L8581+M8581-K8581),Calculator!$G$39),D8581),0)))</f>
        <v>0</v>
      </c>
    </row>
    <row r="8582" spans="1:14" ht="15.75" thickBot="1">
      <c r="A8582" s="33" t="str">
        <f ca="1">IF(C8582=Calculator!$H$27,"F",IF(Daily!D8582+Daily!H8582=0,IF(D8581+H8581&gt;0,"L",""),""))</f>
        <v/>
      </c>
      <c r="B8582" s="34">
        <v>8581</v>
      </c>
      <c r="C8582" s="19">
        <f t="shared" ca="1" si="537"/>
        <v>54511</v>
      </c>
      <c r="D8582" s="29">
        <f t="shared" ca="1" si="539"/>
        <v>0</v>
      </c>
      <c r="E8582" s="29">
        <f ca="1">IF(C8582&lt;Calculator!$D$26,0,IF(DAY($C8582)=1,IF(D8582-Calculator!$G$24&gt;0,Calculator!$G$24,D8582),0))</f>
        <v>0</v>
      </c>
      <c r="F8582" s="29">
        <f ca="1">IF(E8582&gt;0,D8582*Calculator!$G$22/12,0)</f>
        <v>0</v>
      </c>
      <c r="G8582" s="29">
        <f ca="1">IF(E8582&gt;0,(IFERROR(-PMT(Calculator!$G$22/12,Calculator!$G$23*12,Calculator!$G$20),0))-F8582,0)</f>
        <v>0</v>
      </c>
      <c r="H8582" s="29">
        <f t="shared" ca="1" si="540"/>
        <v>0</v>
      </c>
      <c r="I8582" s="29">
        <f t="shared" ca="1" si="538"/>
        <v>0</v>
      </c>
      <c r="J8582" s="30">
        <f>Calculator!$G$40</f>
        <v>6.5000000000000002E-2</v>
      </c>
      <c r="K8582" s="29">
        <f ca="1">IF(C8582&gt;=Calculator!$G$27,IF(DAY($C8582)=1,Calculator!$G$34/2,IF(DAY($C8582)=15,Calculator!$G$34/2,0)),0)</f>
        <v>0</v>
      </c>
      <c r="L8582" s="29">
        <f ca="1">IF(DAY($C8582)=28,IF(H8582=0,0,Calculator!$G$35),0)</f>
        <v>0</v>
      </c>
      <c r="M8582" s="29">
        <f ca="1">IF(I8582&gt;0,IF(DAY($C8582)=1,SUM(INDIRECT("I"&amp;(ROW(C8581)-DAY(C8581))):I8581),0),0)</f>
        <v>0</v>
      </c>
      <c r="N8582" s="29">
        <f ca="1">IF(C8582&lt;Calculator!$G$27,0,IF(C8582=Calculator!$G$27,Calculator!$G$39,IF(H8582-K8582&lt;=0,IF(D8582&gt;Calculator!$G$39,IF(H8582-K8582+E8582+L8582+M8582+Calculator!$G$39&gt;Calculator!$G$39,Calculator!$G$39-(H8582+E8582+L8582+M8582-K8582),Calculator!$G$39),D8582),0)))</f>
        <v>0</v>
      </c>
    </row>
    <row r="8583" spans="1:14" ht="15.75" thickBot="1">
      <c r="A8583" s="33" t="str">
        <f ca="1">IF(C8583=Calculator!$H$27,"F",IF(Daily!D8583+Daily!H8583=0,IF(D8582+H8582&gt;0,"L",""),""))</f>
        <v/>
      </c>
      <c r="B8583" s="34">
        <v>8582</v>
      </c>
      <c r="C8583" s="19">
        <f t="shared" ca="1" si="537"/>
        <v>54512</v>
      </c>
      <c r="D8583" s="29">
        <f t="shared" ca="1" si="539"/>
        <v>0</v>
      </c>
      <c r="E8583" s="29">
        <f ca="1">IF(C8583&lt;Calculator!$D$26,0,IF(DAY($C8583)=1,IF(D8583-Calculator!$G$24&gt;0,Calculator!$G$24,D8583),0))</f>
        <v>0</v>
      </c>
      <c r="F8583" s="29">
        <f ca="1">IF(E8583&gt;0,D8583*Calculator!$G$22/12,0)</f>
        <v>0</v>
      </c>
      <c r="G8583" s="29">
        <f ca="1">IF(E8583&gt;0,(IFERROR(-PMT(Calculator!$G$22/12,Calculator!$G$23*12,Calculator!$G$20),0))-F8583,0)</f>
        <v>0</v>
      </c>
      <c r="H8583" s="29">
        <f t="shared" ca="1" si="540"/>
        <v>0</v>
      </c>
      <c r="I8583" s="29">
        <f t="shared" ca="1" si="538"/>
        <v>0</v>
      </c>
      <c r="J8583" s="30">
        <f>Calculator!$G$40</f>
        <v>6.5000000000000002E-2</v>
      </c>
      <c r="K8583" s="29">
        <f ca="1">IF(C8583&gt;=Calculator!$G$27,IF(DAY($C8583)=1,Calculator!$G$34/2,IF(DAY($C8583)=15,Calculator!$G$34/2,0)),0)</f>
        <v>0</v>
      </c>
      <c r="L8583" s="29">
        <f ca="1">IF(DAY($C8583)=28,IF(H8583=0,0,Calculator!$G$35),0)</f>
        <v>0</v>
      </c>
      <c r="M8583" s="29">
        <f ca="1">IF(I8583&gt;0,IF(DAY($C8583)=1,SUM(INDIRECT("I"&amp;(ROW(C8582)-DAY(C8582))):I8582),0),0)</f>
        <v>0</v>
      </c>
      <c r="N8583" s="29">
        <f ca="1">IF(C8583&lt;Calculator!$G$27,0,IF(C8583=Calculator!$G$27,Calculator!$G$39,IF(H8583-K8583&lt;=0,IF(D8583&gt;Calculator!$G$39,IF(H8583-K8583+E8583+L8583+M8583+Calculator!$G$39&gt;Calculator!$G$39,Calculator!$G$39-(H8583+E8583+L8583+M8583-K8583),Calculator!$G$39),D8583),0)))</f>
        <v>0</v>
      </c>
    </row>
    <row r="8584" spans="1:14" ht="15.75" thickBot="1">
      <c r="A8584" s="33" t="str">
        <f ca="1">IF(C8584=Calculator!$H$27,"F",IF(Daily!D8584+Daily!H8584=0,IF(D8583+H8583&gt;0,"L",""),""))</f>
        <v/>
      </c>
      <c r="B8584" s="34">
        <v>8583</v>
      </c>
      <c r="C8584" s="19">
        <f t="shared" ca="1" si="537"/>
        <v>54513</v>
      </c>
      <c r="D8584" s="29">
        <f t="shared" ca="1" si="539"/>
        <v>0</v>
      </c>
      <c r="E8584" s="29">
        <f ca="1">IF(C8584&lt;Calculator!$D$26,0,IF(DAY($C8584)=1,IF(D8584-Calculator!$G$24&gt;0,Calculator!$G$24,D8584),0))</f>
        <v>0</v>
      </c>
      <c r="F8584" s="29">
        <f ca="1">IF(E8584&gt;0,D8584*Calculator!$G$22/12,0)</f>
        <v>0</v>
      </c>
      <c r="G8584" s="29">
        <f ca="1">IF(E8584&gt;0,(IFERROR(-PMT(Calculator!$G$22/12,Calculator!$G$23*12,Calculator!$G$20),0))-F8584,0)</f>
        <v>0</v>
      </c>
      <c r="H8584" s="29">
        <f t="shared" ca="1" si="540"/>
        <v>0</v>
      </c>
      <c r="I8584" s="29">
        <f t="shared" ca="1" si="538"/>
        <v>0</v>
      </c>
      <c r="J8584" s="30">
        <f>Calculator!$G$40</f>
        <v>6.5000000000000002E-2</v>
      </c>
      <c r="K8584" s="29">
        <f ca="1">IF(C8584&gt;=Calculator!$G$27,IF(DAY($C8584)=1,Calculator!$G$34/2,IF(DAY($C8584)=15,Calculator!$G$34/2,0)),0)</f>
        <v>0</v>
      </c>
      <c r="L8584" s="29">
        <f ca="1">IF(DAY($C8584)=28,IF(H8584=0,0,Calculator!$G$35),0)</f>
        <v>0</v>
      </c>
      <c r="M8584" s="29">
        <f ca="1">IF(I8584&gt;0,IF(DAY($C8584)=1,SUM(INDIRECT("I"&amp;(ROW(C8583)-DAY(C8583))):I8583),0),0)</f>
        <v>0</v>
      </c>
      <c r="N8584" s="29">
        <f ca="1">IF(C8584&lt;Calculator!$G$27,0,IF(C8584=Calculator!$G$27,Calculator!$G$39,IF(H8584-K8584&lt;=0,IF(D8584&gt;Calculator!$G$39,IF(H8584-K8584+E8584+L8584+M8584+Calculator!$G$39&gt;Calculator!$G$39,Calculator!$G$39-(H8584+E8584+L8584+M8584-K8584),Calculator!$G$39),D8584),0)))</f>
        <v>0</v>
      </c>
    </row>
    <row r="8585" spans="1:14" ht="15.75" thickBot="1">
      <c r="A8585" s="33" t="str">
        <f ca="1">IF(C8585=Calculator!$H$27,"F",IF(Daily!D8585+Daily!H8585=0,IF(D8584+H8584&gt;0,"L",""),""))</f>
        <v/>
      </c>
      <c r="B8585" s="34">
        <v>8584</v>
      </c>
      <c r="C8585" s="19">
        <f t="shared" ca="1" si="537"/>
        <v>54514</v>
      </c>
      <c r="D8585" s="29">
        <f t="shared" ca="1" si="539"/>
        <v>0</v>
      </c>
      <c r="E8585" s="29">
        <f ca="1">IF(C8585&lt;Calculator!$D$26,0,IF(DAY($C8585)=1,IF(D8585-Calculator!$G$24&gt;0,Calculator!$G$24,D8585),0))</f>
        <v>0</v>
      </c>
      <c r="F8585" s="29">
        <f ca="1">IF(E8585&gt;0,D8585*Calculator!$G$22/12,0)</f>
        <v>0</v>
      </c>
      <c r="G8585" s="29">
        <f ca="1">IF(E8585&gt;0,(IFERROR(-PMT(Calculator!$G$22/12,Calculator!$G$23*12,Calculator!$G$20),0))-F8585,0)</f>
        <v>0</v>
      </c>
      <c r="H8585" s="29">
        <f t="shared" ca="1" si="540"/>
        <v>0</v>
      </c>
      <c r="I8585" s="29">
        <f t="shared" ca="1" si="538"/>
        <v>0</v>
      </c>
      <c r="J8585" s="30">
        <f>Calculator!$G$40</f>
        <v>6.5000000000000002E-2</v>
      </c>
      <c r="K8585" s="29">
        <f ca="1">IF(C8585&gt;=Calculator!$G$27,IF(DAY($C8585)=1,Calculator!$G$34/2,IF(DAY($C8585)=15,Calculator!$G$34/2,0)),0)</f>
        <v>4500</v>
      </c>
      <c r="L8585" s="29">
        <f ca="1">IF(DAY($C8585)=28,IF(H8585=0,0,Calculator!$G$35),0)</f>
        <v>0</v>
      </c>
      <c r="M8585" s="29">
        <f ca="1">IF(I8585&gt;0,IF(DAY($C8585)=1,SUM(INDIRECT("I"&amp;(ROW(C8584)-DAY(C8584))):I8584),0),0)</f>
        <v>0</v>
      </c>
      <c r="N8585" s="29">
        <f ca="1">IF(C8585&lt;Calculator!$G$27,0,IF(C8585=Calculator!$G$27,Calculator!$G$39,IF(H8585-K8585&lt;=0,IF(D8585&gt;Calculator!$G$39,IF(H8585-K8585+E8585+L8585+M8585+Calculator!$G$39&gt;Calculator!$G$39,Calculator!$G$39-(H8585+E8585+L8585+M8585-K8585),Calculator!$G$39),D8585),0)))</f>
        <v>0</v>
      </c>
    </row>
    <row r="8586" spans="1:14" ht="15.75" thickBot="1">
      <c r="A8586" s="33" t="str">
        <f ca="1">IF(C8586=Calculator!$H$27,"F",IF(Daily!D8586+Daily!H8586=0,IF(D8585+H8585&gt;0,"L",""),""))</f>
        <v/>
      </c>
      <c r="B8586" s="34">
        <v>8585</v>
      </c>
      <c r="C8586" s="19">
        <f t="shared" ca="1" si="537"/>
        <v>54515</v>
      </c>
      <c r="D8586" s="29">
        <f t="shared" ca="1" si="539"/>
        <v>0</v>
      </c>
      <c r="E8586" s="29">
        <f ca="1">IF(C8586&lt;Calculator!$D$26,0,IF(DAY($C8586)=1,IF(D8586-Calculator!$G$24&gt;0,Calculator!$G$24,D8586),0))</f>
        <v>0</v>
      </c>
      <c r="F8586" s="29">
        <f ca="1">IF(E8586&gt;0,D8586*Calculator!$G$22/12,0)</f>
        <v>0</v>
      </c>
      <c r="G8586" s="29">
        <f ca="1">IF(E8586&gt;0,(IFERROR(-PMT(Calculator!$G$22/12,Calculator!$G$23*12,Calculator!$G$20),0))-F8586,0)</f>
        <v>0</v>
      </c>
      <c r="H8586" s="29">
        <f t="shared" ca="1" si="540"/>
        <v>0</v>
      </c>
      <c r="I8586" s="29">
        <f t="shared" ca="1" si="538"/>
        <v>0</v>
      </c>
      <c r="J8586" s="30">
        <f>Calculator!$G$40</f>
        <v>6.5000000000000002E-2</v>
      </c>
      <c r="K8586" s="29">
        <f ca="1">IF(C8586&gt;=Calculator!$G$27,IF(DAY($C8586)=1,Calculator!$G$34/2,IF(DAY($C8586)=15,Calculator!$G$34/2,0)),0)</f>
        <v>0</v>
      </c>
      <c r="L8586" s="29">
        <f ca="1">IF(DAY($C8586)=28,IF(H8586=0,0,Calculator!$G$35),0)</f>
        <v>0</v>
      </c>
      <c r="M8586" s="29">
        <f ca="1">IF(I8586&gt;0,IF(DAY($C8586)=1,SUM(INDIRECT("I"&amp;(ROW(C8585)-DAY(C8585))):I8585),0),0)</f>
        <v>0</v>
      </c>
      <c r="N8586" s="29">
        <f ca="1">IF(C8586&lt;Calculator!$G$27,0,IF(C8586=Calculator!$G$27,Calculator!$G$39,IF(H8586-K8586&lt;=0,IF(D8586&gt;Calculator!$G$39,IF(H8586-K8586+E8586+L8586+M8586+Calculator!$G$39&gt;Calculator!$G$39,Calculator!$G$39-(H8586+E8586+L8586+M8586-K8586),Calculator!$G$39),D8586),0)))</f>
        <v>0</v>
      </c>
    </row>
    <row r="8587" spans="1:14" ht="15.75" thickBot="1">
      <c r="A8587" s="33" t="str">
        <f ca="1">IF(C8587=Calculator!$H$27,"F",IF(Daily!D8587+Daily!H8587=0,IF(D8586+H8586&gt;0,"L",""),""))</f>
        <v/>
      </c>
      <c r="B8587" s="34">
        <v>8586</v>
      </c>
      <c r="C8587" s="19">
        <f t="shared" ca="1" si="537"/>
        <v>54516</v>
      </c>
      <c r="D8587" s="29">
        <f t="shared" ca="1" si="539"/>
        <v>0</v>
      </c>
      <c r="E8587" s="29">
        <f ca="1">IF(C8587&lt;Calculator!$D$26,0,IF(DAY($C8587)=1,IF(D8587-Calculator!$G$24&gt;0,Calculator!$G$24,D8587),0))</f>
        <v>0</v>
      </c>
      <c r="F8587" s="29">
        <f ca="1">IF(E8587&gt;0,D8587*Calculator!$G$22/12,0)</f>
        <v>0</v>
      </c>
      <c r="G8587" s="29">
        <f ca="1">IF(E8587&gt;0,(IFERROR(-PMT(Calculator!$G$22/12,Calculator!$G$23*12,Calculator!$G$20),0))-F8587,0)</f>
        <v>0</v>
      </c>
      <c r="H8587" s="29">
        <f t="shared" ca="1" si="540"/>
        <v>0</v>
      </c>
      <c r="I8587" s="29">
        <f t="shared" ca="1" si="538"/>
        <v>0</v>
      </c>
      <c r="J8587" s="30">
        <f>Calculator!$G$40</f>
        <v>6.5000000000000002E-2</v>
      </c>
      <c r="K8587" s="29">
        <f ca="1">IF(C8587&gt;=Calculator!$G$27,IF(DAY($C8587)=1,Calculator!$G$34/2,IF(DAY($C8587)=15,Calculator!$G$34/2,0)),0)</f>
        <v>0</v>
      </c>
      <c r="L8587" s="29">
        <f ca="1">IF(DAY($C8587)=28,IF(H8587=0,0,Calculator!$G$35),0)</f>
        <v>0</v>
      </c>
      <c r="M8587" s="29">
        <f ca="1">IF(I8587&gt;0,IF(DAY($C8587)=1,SUM(INDIRECT("I"&amp;(ROW(C8586)-DAY(C8586))):I8586),0),0)</f>
        <v>0</v>
      </c>
      <c r="N8587" s="29">
        <f ca="1">IF(C8587&lt;Calculator!$G$27,0,IF(C8587=Calculator!$G$27,Calculator!$G$39,IF(H8587-K8587&lt;=0,IF(D8587&gt;Calculator!$G$39,IF(H8587-K8587+E8587+L8587+M8587+Calculator!$G$39&gt;Calculator!$G$39,Calculator!$G$39-(H8587+E8587+L8587+M8587-K8587),Calculator!$G$39),D8587),0)))</f>
        <v>0</v>
      </c>
    </row>
    <row r="8588" spans="1:14" ht="15.75" thickBot="1">
      <c r="A8588" s="33" t="str">
        <f ca="1">IF(C8588=Calculator!$H$27,"F",IF(Daily!D8588+Daily!H8588=0,IF(D8587+H8587&gt;0,"L",""),""))</f>
        <v/>
      </c>
      <c r="B8588" s="34">
        <v>8587</v>
      </c>
      <c r="C8588" s="19">
        <f t="shared" ca="1" si="537"/>
        <v>54517</v>
      </c>
      <c r="D8588" s="29">
        <f t="shared" ca="1" si="539"/>
        <v>0</v>
      </c>
      <c r="E8588" s="29">
        <f ca="1">IF(C8588&lt;Calculator!$D$26,0,IF(DAY($C8588)=1,IF(D8588-Calculator!$G$24&gt;0,Calculator!$G$24,D8588),0))</f>
        <v>0</v>
      </c>
      <c r="F8588" s="29">
        <f ca="1">IF(E8588&gt;0,D8588*Calculator!$G$22/12,0)</f>
        <v>0</v>
      </c>
      <c r="G8588" s="29">
        <f ca="1">IF(E8588&gt;0,(IFERROR(-PMT(Calculator!$G$22/12,Calculator!$G$23*12,Calculator!$G$20),0))-F8588,0)</f>
        <v>0</v>
      </c>
      <c r="H8588" s="29">
        <f t="shared" ca="1" si="540"/>
        <v>0</v>
      </c>
      <c r="I8588" s="29">
        <f t="shared" ca="1" si="538"/>
        <v>0</v>
      </c>
      <c r="J8588" s="30">
        <f>Calculator!$G$40</f>
        <v>6.5000000000000002E-2</v>
      </c>
      <c r="K8588" s="29">
        <f ca="1">IF(C8588&gt;=Calculator!$G$27,IF(DAY($C8588)=1,Calculator!$G$34/2,IF(DAY($C8588)=15,Calculator!$G$34/2,0)),0)</f>
        <v>0</v>
      </c>
      <c r="L8588" s="29">
        <f ca="1">IF(DAY($C8588)=28,IF(H8588=0,0,Calculator!$G$35),0)</f>
        <v>0</v>
      </c>
      <c r="M8588" s="29">
        <f ca="1">IF(I8588&gt;0,IF(DAY($C8588)=1,SUM(INDIRECT("I"&amp;(ROW(C8587)-DAY(C8587))):I8587),0),0)</f>
        <v>0</v>
      </c>
      <c r="N8588" s="29">
        <f ca="1">IF(C8588&lt;Calculator!$G$27,0,IF(C8588=Calculator!$G$27,Calculator!$G$39,IF(H8588-K8588&lt;=0,IF(D8588&gt;Calculator!$G$39,IF(H8588-K8588+E8588+L8588+M8588+Calculator!$G$39&gt;Calculator!$G$39,Calculator!$G$39-(H8588+E8588+L8588+M8588-K8588),Calculator!$G$39),D8588),0)))</f>
        <v>0</v>
      </c>
    </row>
    <row r="8589" spans="1:14" ht="15.75" thickBot="1">
      <c r="A8589" s="33" t="str">
        <f ca="1">IF(C8589=Calculator!$H$27,"F",IF(Daily!D8589+Daily!H8589=0,IF(D8588+H8588&gt;0,"L",""),""))</f>
        <v/>
      </c>
      <c r="B8589" s="34">
        <v>8588</v>
      </c>
      <c r="C8589" s="19">
        <f t="shared" ca="1" si="537"/>
        <v>54518</v>
      </c>
      <c r="D8589" s="29">
        <f t="shared" ca="1" si="539"/>
        <v>0</v>
      </c>
      <c r="E8589" s="29">
        <f ca="1">IF(C8589&lt;Calculator!$D$26,0,IF(DAY($C8589)=1,IF(D8589-Calculator!$G$24&gt;0,Calculator!$G$24,D8589),0))</f>
        <v>0</v>
      </c>
      <c r="F8589" s="29">
        <f ca="1">IF(E8589&gt;0,D8589*Calculator!$G$22/12,0)</f>
        <v>0</v>
      </c>
      <c r="G8589" s="29">
        <f ca="1">IF(E8589&gt;0,(IFERROR(-PMT(Calculator!$G$22/12,Calculator!$G$23*12,Calculator!$G$20),0))-F8589,0)</f>
        <v>0</v>
      </c>
      <c r="H8589" s="29">
        <f t="shared" ca="1" si="540"/>
        <v>0</v>
      </c>
      <c r="I8589" s="29">
        <f t="shared" ca="1" si="538"/>
        <v>0</v>
      </c>
      <c r="J8589" s="30">
        <f>Calculator!$G$40</f>
        <v>6.5000000000000002E-2</v>
      </c>
      <c r="K8589" s="29">
        <f ca="1">IF(C8589&gt;=Calculator!$G$27,IF(DAY($C8589)=1,Calculator!$G$34/2,IF(DAY($C8589)=15,Calculator!$G$34/2,0)),0)</f>
        <v>0</v>
      </c>
      <c r="L8589" s="29">
        <f ca="1">IF(DAY($C8589)=28,IF(H8589=0,0,Calculator!$G$35),0)</f>
        <v>0</v>
      </c>
      <c r="M8589" s="29">
        <f ca="1">IF(I8589&gt;0,IF(DAY($C8589)=1,SUM(INDIRECT("I"&amp;(ROW(C8588)-DAY(C8588))):I8588),0),0)</f>
        <v>0</v>
      </c>
      <c r="N8589" s="29">
        <f ca="1">IF(C8589&lt;Calculator!$G$27,0,IF(C8589=Calculator!$G$27,Calculator!$G$39,IF(H8589-K8589&lt;=0,IF(D8589&gt;Calculator!$G$39,IF(H8589-K8589+E8589+L8589+M8589+Calculator!$G$39&gt;Calculator!$G$39,Calculator!$G$39-(H8589+E8589+L8589+M8589-K8589),Calculator!$G$39),D8589),0)))</f>
        <v>0</v>
      </c>
    </row>
    <row r="8590" spans="1:14" ht="15.75" thickBot="1">
      <c r="A8590" s="33" t="str">
        <f ca="1">IF(C8590=Calculator!$H$27,"F",IF(Daily!D8590+Daily!H8590=0,IF(D8589+H8589&gt;0,"L",""),""))</f>
        <v/>
      </c>
      <c r="B8590" s="34">
        <v>8589</v>
      </c>
      <c r="C8590" s="19">
        <f t="shared" ca="1" si="537"/>
        <v>54519</v>
      </c>
      <c r="D8590" s="29">
        <f t="shared" ca="1" si="539"/>
        <v>0</v>
      </c>
      <c r="E8590" s="29">
        <f ca="1">IF(C8590&lt;Calculator!$D$26,0,IF(DAY($C8590)=1,IF(D8590-Calculator!$G$24&gt;0,Calculator!$G$24,D8590),0))</f>
        <v>0</v>
      </c>
      <c r="F8590" s="29">
        <f ca="1">IF(E8590&gt;0,D8590*Calculator!$G$22/12,0)</f>
        <v>0</v>
      </c>
      <c r="G8590" s="29">
        <f ca="1">IF(E8590&gt;0,(IFERROR(-PMT(Calculator!$G$22/12,Calculator!$G$23*12,Calculator!$G$20),0))-F8590,0)</f>
        <v>0</v>
      </c>
      <c r="H8590" s="29">
        <f t="shared" ca="1" si="540"/>
        <v>0</v>
      </c>
      <c r="I8590" s="29">
        <f t="shared" ca="1" si="538"/>
        <v>0</v>
      </c>
      <c r="J8590" s="30">
        <f>Calculator!$G$40</f>
        <v>6.5000000000000002E-2</v>
      </c>
      <c r="K8590" s="29">
        <f ca="1">IF(C8590&gt;=Calculator!$G$27,IF(DAY($C8590)=1,Calculator!$G$34/2,IF(DAY($C8590)=15,Calculator!$G$34/2,0)),0)</f>
        <v>0</v>
      </c>
      <c r="L8590" s="29">
        <f ca="1">IF(DAY($C8590)=28,IF(H8590=0,0,Calculator!$G$35),0)</f>
        <v>0</v>
      </c>
      <c r="M8590" s="29">
        <f ca="1">IF(I8590&gt;0,IF(DAY($C8590)=1,SUM(INDIRECT("I"&amp;(ROW(C8589)-DAY(C8589))):I8589),0),0)</f>
        <v>0</v>
      </c>
      <c r="N8590" s="29">
        <f ca="1">IF(C8590&lt;Calculator!$G$27,0,IF(C8590=Calculator!$G$27,Calculator!$G$39,IF(H8590-K8590&lt;=0,IF(D8590&gt;Calculator!$G$39,IF(H8590-K8590+E8590+L8590+M8590+Calculator!$G$39&gt;Calculator!$G$39,Calculator!$G$39-(H8590+E8590+L8590+M8590-K8590),Calculator!$G$39),D8590),0)))</f>
        <v>0</v>
      </c>
    </row>
    <row r="8591" spans="1:14" ht="15.75" thickBot="1">
      <c r="A8591" s="33" t="str">
        <f ca="1">IF(C8591=Calculator!$H$27,"F",IF(Daily!D8591+Daily!H8591=0,IF(D8590+H8590&gt;0,"L",""),""))</f>
        <v/>
      </c>
      <c r="B8591" s="34">
        <v>8590</v>
      </c>
      <c r="C8591" s="19">
        <f t="shared" ca="1" si="537"/>
        <v>54520</v>
      </c>
      <c r="D8591" s="29">
        <f t="shared" ca="1" si="539"/>
        <v>0</v>
      </c>
      <c r="E8591" s="29">
        <f ca="1">IF(C8591&lt;Calculator!$D$26,0,IF(DAY($C8591)=1,IF(D8591-Calculator!$G$24&gt;0,Calculator!$G$24,D8591),0))</f>
        <v>0</v>
      </c>
      <c r="F8591" s="29">
        <f ca="1">IF(E8591&gt;0,D8591*Calculator!$G$22/12,0)</f>
        <v>0</v>
      </c>
      <c r="G8591" s="29">
        <f ca="1">IF(E8591&gt;0,(IFERROR(-PMT(Calculator!$G$22/12,Calculator!$G$23*12,Calculator!$G$20),0))-F8591,0)</f>
        <v>0</v>
      </c>
      <c r="H8591" s="29">
        <f t="shared" ca="1" si="540"/>
        <v>0</v>
      </c>
      <c r="I8591" s="29">
        <f t="shared" ca="1" si="538"/>
        <v>0</v>
      </c>
      <c r="J8591" s="30">
        <f>Calculator!$G$40</f>
        <v>6.5000000000000002E-2</v>
      </c>
      <c r="K8591" s="29">
        <f ca="1">IF(C8591&gt;=Calculator!$G$27,IF(DAY($C8591)=1,Calculator!$G$34/2,IF(DAY($C8591)=15,Calculator!$G$34/2,0)),0)</f>
        <v>0</v>
      </c>
      <c r="L8591" s="29">
        <f ca="1">IF(DAY($C8591)=28,IF(H8591=0,0,Calculator!$G$35),0)</f>
        <v>0</v>
      </c>
      <c r="M8591" s="29">
        <f ca="1">IF(I8591&gt;0,IF(DAY($C8591)=1,SUM(INDIRECT("I"&amp;(ROW(C8590)-DAY(C8590))):I8590),0),0)</f>
        <v>0</v>
      </c>
      <c r="N8591" s="29">
        <f ca="1">IF(C8591&lt;Calculator!$G$27,0,IF(C8591=Calculator!$G$27,Calculator!$G$39,IF(H8591-K8591&lt;=0,IF(D8591&gt;Calculator!$G$39,IF(H8591-K8591+E8591+L8591+M8591+Calculator!$G$39&gt;Calculator!$G$39,Calculator!$G$39-(H8591+E8591+L8591+M8591-K8591),Calculator!$G$39),D8591),0)))</f>
        <v>0</v>
      </c>
    </row>
    <row r="8592" spans="1:14" ht="15.75" thickBot="1">
      <c r="A8592" s="33" t="str">
        <f ca="1">IF(C8592=Calculator!$H$27,"F",IF(Daily!D8592+Daily!H8592=0,IF(D8591+H8591&gt;0,"L",""),""))</f>
        <v/>
      </c>
      <c r="B8592" s="34">
        <v>8591</v>
      </c>
      <c r="C8592" s="19">
        <f t="shared" ca="1" si="537"/>
        <v>54521</v>
      </c>
      <c r="D8592" s="29">
        <f t="shared" ca="1" si="539"/>
        <v>0</v>
      </c>
      <c r="E8592" s="29">
        <f ca="1">IF(C8592&lt;Calculator!$D$26,0,IF(DAY($C8592)=1,IF(D8592-Calculator!$G$24&gt;0,Calculator!$G$24,D8592),0))</f>
        <v>0</v>
      </c>
      <c r="F8592" s="29">
        <f ca="1">IF(E8592&gt;0,D8592*Calculator!$G$22/12,0)</f>
        <v>0</v>
      </c>
      <c r="G8592" s="29">
        <f ca="1">IF(E8592&gt;0,(IFERROR(-PMT(Calculator!$G$22/12,Calculator!$G$23*12,Calculator!$G$20),0))-F8592,0)</f>
        <v>0</v>
      </c>
      <c r="H8592" s="29">
        <f t="shared" ca="1" si="540"/>
        <v>0</v>
      </c>
      <c r="I8592" s="29">
        <f t="shared" ca="1" si="538"/>
        <v>0</v>
      </c>
      <c r="J8592" s="30">
        <f>Calculator!$G$40</f>
        <v>6.5000000000000002E-2</v>
      </c>
      <c r="K8592" s="29">
        <f ca="1">IF(C8592&gt;=Calculator!$G$27,IF(DAY($C8592)=1,Calculator!$G$34/2,IF(DAY($C8592)=15,Calculator!$G$34/2,0)),0)</f>
        <v>0</v>
      </c>
      <c r="L8592" s="29">
        <f ca="1">IF(DAY($C8592)=28,IF(H8592=0,0,Calculator!$G$35),0)</f>
        <v>0</v>
      </c>
      <c r="M8592" s="29">
        <f ca="1">IF(I8592&gt;0,IF(DAY($C8592)=1,SUM(INDIRECT("I"&amp;(ROW(C8591)-DAY(C8591))):I8591),0),0)</f>
        <v>0</v>
      </c>
      <c r="N8592" s="29">
        <f ca="1">IF(C8592&lt;Calculator!$G$27,0,IF(C8592=Calculator!$G$27,Calculator!$G$39,IF(H8592-K8592&lt;=0,IF(D8592&gt;Calculator!$G$39,IF(H8592-K8592+E8592+L8592+M8592+Calculator!$G$39&gt;Calculator!$G$39,Calculator!$G$39-(H8592+E8592+L8592+M8592-K8592),Calculator!$G$39),D8592),0)))</f>
        <v>0</v>
      </c>
    </row>
    <row r="8593" spans="1:14" ht="15.75" thickBot="1">
      <c r="A8593" s="33" t="str">
        <f ca="1">IF(C8593=Calculator!$H$27,"F",IF(Daily!D8593+Daily!H8593=0,IF(D8592+H8592&gt;0,"L",""),""))</f>
        <v/>
      </c>
      <c r="B8593" s="34">
        <v>8592</v>
      </c>
      <c r="C8593" s="19">
        <f t="shared" ca="1" si="537"/>
        <v>54522</v>
      </c>
      <c r="D8593" s="29">
        <f t="shared" ca="1" si="539"/>
        <v>0</v>
      </c>
      <c r="E8593" s="29">
        <f ca="1">IF(C8593&lt;Calculator!$D$26,0,IF(DAY($C8593)=1,IF(D8593-Calculator!$G$24&gt;0,Calculator!$G$24,D8593),0))</f>
        <v>0</v>
      </c>
      <c r="F8593" s="29">
        <f ca="1">IF(E8593&gt;0,D8593*Calculator!$G$22/12,0)</f>
        <v>0</v>
      </c>
      <c r="G8593" s="29">
        <f ca="1">IF(E8593&gt;0,(IFERROR(-PMT(Calculator!$G$22/12,Calculator!$G$23*12,Calculator!$G$20),0))-F8593,0)</f>
        <v>0</v>
      </c>
      <c r="H8593" s="29">
        <f t="shared" ca="1" si="540"/>
        <v>0</v>
      </c>
      <c r="I8593" s="29">
        <f t="shared" ca="1" si="538"/>
        <v>0</v>
      </c>
      <c r="J8593" s="30">
        <f>Calculator!$G$40</f>
        <v>6.5000000000000002E-2</v>
      </c>
      <c r="K8593" s="29">
        <f ca="1">IF(C8593&gt;=Calculator!$G$27,IF(DAY($C8593)=1,Calculator!$G$34/2,IF(DAY($C8593)=15,Calculator!$G$34/2,0)),0)</f>
        <v>0</v>
      </c>
      <c r="L8593" s="29">
        <f ca="1">IF(DAY($C8593)=28,IF(H8593=0,0,Calculator!$G$35),0)</f>
        <v>0</v>
      </c>
      <c r="M8593" s="29">
        <f ca="1">IF(I8593&gt;0,IF(DAY($C8593)=1,SUM(INDIRECT("I"&amp;(ROW(C8592)-DAY(C8592))):I8592),0),0)</f>
        <v>0</v>
      </c>
      <c r="N8593" s="29">
        <f ca="1">IF(C8593&lt;Calculator!$G$27,0,IF(C8593=Calculator!$G$27,Calculator!$G$39,IF(H8593-K8593&lt;=0,IF(D8593&gt;Calculator!$G$39,IF(H8593-K8593+E8593+L8593+M8593+Calculator!$G$39&gt;Calculator!$G$39,Calculator!$G$39-(H8593+E8593+L8593+M8593-K8593),Calculator!$G$39),D8593),0)))</f>
        <v>0</v>
      </c>
    </row>
    <row r="8594" spans="1:14" ht="15.75" thickBot="1">
      <c r="A8594" s="33" t="str">
        <f ca="1">IF(C8594=Calculator!$H$27,"F",IF(Daily!D8594+Daily!H8594=0,IF(D8593+H8593&gt;0,"L",""),""))</f>
        <v/>
      </c>
      <c r="B8594" s="34">
        <v>8593</v>
      </c>
      <c r="C8594" s="19">
        <f t="shared" ca="1" si="537"/>
        <v>54523</v>
      </c>
      <c r="D8594" s="29">
        <f t="shared" ca="1" si="539"/>
        <v>0</v>
      </c>
      <c r="E8594" s="29">
        <f ca="1">IF(C8594&lt;Calculator!$D$26,0,IF(DAY($C8594)=1,IF(D8594-Calculator!$G$24&gt;0,Calculator!$G$24,D8594),0))</f>
        <v>0</v>
      </c>
      <c r="F8594" s="29">
        <f ca="1">IF(E8594&gt;0,D8594*Calculator!$G$22/12,0)</f>
        <v>0</v>
      </c>
      <c r="G8594" s="29">
        <f ca="1">IF(E8594&gt;0,(IFERROR(-PMT(Calculator!$G$22/12,Calculator!$G$23*12,Calculator!$G$20),0))-F8594,0)</f>
        <v>0</v>
      </c>
      <c r="H8594" s="29">
        <f t="shared" ca="1" si="540"/>
        <v>0</v>
      </c>
      <c r="I8594" s="29">
        <f t="shared" ca="1" si="538"/>
        <v>0</v>
      </c>
      <c r="J8594" s="30">
        <f>Calculator!$G$40</f>
        <v>6.5000000000000002E-2</v>
      </c>
      <c r="K8594" s="29">
        <f ca="1">IF(C8594&gt;=Calculator!$G$27,IF(DAY($C8594)=1,Calculator!$G$34/2,IF(DAY($C8594)=15,Calculator!$G$34/2,0)),0)</f>
        <v>0</v>
      </c>
      <c r="L8594" s="29">
        <f ca="1">IF(DAY($C8594)=28,IF(H8594=0,0,Calculator!$G$35),0)</f>
        <v>0</v>
      </c>
      <c r="M8594" s="29">
        <f ca="1">IF(I8594&gt;0,IF(DAY($C8594)=1,SUM(INDIRECT("I"&amp;(ROW(C8593)-DAY(C8593))):I8593),0),0)</f>
        <v>0</v>
      </c>
      <c r="N8594" s="29">
        <f ca="1">IF(C8594&lt;Calculator!$G$27,0,IF(C8594=Calculator!$G$27,Calculator!$G$39,IF(H8594-K8594&lt;=0,IF(D8594&gt;Calculator!$G$39,IF(H8594-K8594+E8594+L8594+M8594+Calculator!$G$39&gt;Calculator!$G$39,Calculator!$G$39-(H8594+E8594+L8594+M8594-K8594),Calculator!$G$39),D8594),0)))</f>
        <v>0</v>
      </c>
    </row>
    <row r="8595" spans="1:14" ht="15.75" thickBot="1">
      <c r="A8595" s="33" t="str">
        <f ca="1">IF(C8595=Calculator!$H$27,"F",IF(Daily!D8595+Daily!H8595=0,IF(D8594+H8594&gt;0,"L",""),""))</f>
        <v/>
      </c>
      <c r="B8595" s="34">
        <v>8594</v>
      </c>
      <c r="C8595" s="19">
        <f t="shared" ca="1" si="537"/>
        <v>54524</v>
      </c>
      <c r="D8595" s="29">
        <f t="shared" ca="1" si="539"/>
        <v>0</v>
      </c>
      <c r="E8595" s="29">
        <f ca="1">IF(C8595&lt;Calculator!$D$26,0,IF(DAY($C8595)=1,IF(D8595-Calculator!$G$24&gt;0,Calculator!$G$24,D8595),0))</f>
        <v>0</v>
      </c>
      <c r="F8595" s="29">
        <f ca="1">IF(E8595&gt;0,D8595*Calculator!$G$22/12,0)</f>
        <v>0</v>
      </c>
      <c r="G8595" s="29">
        <f ca="1">IF(E8595&gt;0,(IFERROR(-PMT(Calculator!$G$22/12,Calculator!$G$23*12,Calculator!$G$20),0))-F8595,0)</f>
        <v>0</v>
      </c>
      <c r="H8595" s="29">
        <f t="shared" ca="1" si="540"/>
        <v>0</v>
      </c>
      <c r="I8595" s="29">
        <f t="shared" ca="1" si="538"/>
        <v>0</v>
      </c>
      <c r="J8595" s="30">
        <f>Calculator!$G$40</f>
        <v>6.5000000000000002E-2</v>
      </c>
      <c r="K8595" s="29">
        <f ca="1">IF(C8595&gt;=Calculator!$G$27,IF(DAY($C8595)=1,Calculator!$G$34/2,IF(DAY($C8595)=15,Calculator!$G$34/2,0)),0)</f>
        <v>0</v>
      </c>
      <c r="L8595" s="29">
        <f ca="1">IF(DAY($C8595)=28,IF(H8595=0,0,Calculator!$G$35),0)</f>
        <v>0</v>
      </c>
      <c r="M8595" s="29">
        <f ca="1">IF(I8595&gt;0,IF(DAY($C8595)=1,SUM(INDIRECT("I"&amp;(ROW(C8594)-DAY(C8594))):I8594),0),0)</f>
        <v>0</v>
      </c>
      <c r="N8595" s="29">
        <f ca="1">IF(C8595&lt;Calculator!$G$27,0,IF(C8595=Calculator!$G$27,Calculator!$G$39,IF(H8595-K8595&lt;=0,IF(D8595&gt;Calculator!$G$39,IF(H8595-K8595+E8595+L8595+M8595+Calculator!$G$39&gt;Calculator!$G$39,Calculator!$G$39-(H8595+E8595+L8595+M8595-K8595),Calculator!$G$39),D8595),0)))</f>
        <v>0</v>
      </c>
    </row>
    <row r="8596" spans="1:14" ht="15.75" thickBot="1">
      <c r="A8596" s="33" t="str">
        <f ca="1">IF(C8596=Calculator!$H$27,"F",IF(Daily!D8596+Daily!H8596=0,IF(D8595+H8595&gt;0,"L",""),""))</f>
        <v/>
      </c>
      <c r="B8596" s="34">
        <v>8595</v>
      </c>
      <c r="C8596" s="19">
        <f t="shared" ca="1" si="537"/>
        <v>54525</v>
      </c>
      <c r="D8596" s="29">
        <f t="shared" ca="1" si="539"/>
        <v>0</v>
      </c>
      <c r="E8596" s="29">
        <f ca="1">IF(C8596&lt;Calculator!$D$26,0,IF(DAY($C8596)=1,IF(D8596-Calculator!$G$24&gt;0,Calculator!$G$24,D8596),0))</f>
        <v>0</v>
      </c>
      <c r="F8596" s="29">
        <f ca="1">IF(E8596&gt;0,D8596*Calculator!$G$22/12,0)</f>
        <v>0</v>
      </c>
      <c r="G8596" s="29">
        <f ca="1">IF(E8596&gt;0,(IFERROR(-PMT(Calculator!$G$22/12,Calculator!$G$23*12,Calculator!$G$20),0))-F8596,0)</f>
        <v>0</v>
      </c>
      <c r="H8596" s="29">
        <f t="shared" ca="1" si="540"/>
        <v>0</v>
      </c>
      <c r="I8596" s="29">
        <f t="shared" ca="1" si="538"/>
        <v>0</v>
      </c>
      <c r="J8596" s="30">
        <f>Calculator!$G$40</f>
        <v>6.5000000000000002E-2</v>
      </c>
      <c r="K8596" s="29">
        <f ca="1">IF(C8596&gt;=Calculator!$G$27,IF(DAY($C8596)=1,Calculator!$G$34/2,IF(DAY($C8596)=15,Calculator!$G$34/2,0)),0)</f>
        <v>0</v>
      </c>
      <c r="L8596" s="29">
        <f ca="1">IF(DAY($C8596)=28,IF(H8596=0,0,Calculator!$G$35),0)</f>
        <v>0</v>
      </c>
      <c r="M8596" s="29">
        <f ca="1">IF(I8596&gt;0,IF(DAY($C8596)=1,SUM(INDIRECT("I"&amp;(ROW(C8595)-DAY(C8595))):I8595),0),0)</f>
        <v>0</v>
      </c>
      <c r="N8596" s="29">
        <f ca="1">IF(C8596&lt;Calculator!$G$27,0,IF(C8596=Calculator!$G$27,Calculator!$G$39,IF(H8596-K8596&lt;=0,IF(D8596&gt;Calculator!$G$39,IF(H8596-K8596+E8596+L8596+M8596+Calculator!$G$39&gt;Calculator!$G$39,Calculator!$G$39-(H8596+E8596+L8596+M8596-K8596),Calculator!$G$39),D8596),0)))</f>
        <v>0</v>
      </c>
    </row>
    <row r="8597" spans="1:14" ht="15.75" thickBot="1">
      <c r="A8597" s="33" t="str">
        <f ca="1">IF(C8597=Calculator!$H$27,"F",IF(Daily!D8597+Daily!H8597=0,IF(D8596+H8596&gt;0,"L",""),""))</f>
        <v/>
      </c>
      <c r="B8597" s="34">
        <v>8596</v>
      </c>
      <c r="C8597" s="19">
        <f t="shared" ca="1" si="537"/>
        <v>54526</v>
      </c>
      <c r="D8597" s="29">
        <f t="shared" ca="1" si="539"/>
        <v>0</v>
      </c>
      <c r="E8597" s="29">
        <f ca="1">IF(C8597&lt;Calculator!$D$26,0,IF(DAY($C8597)=1,IF(D8597-Calculator!$G$24&gt;0,Calculator!$G$24,D8597),0))</f>
        <v>0</v>
      </c>
      <c r="F8597" s="29">
        <f ca="1">IF(E8597&gt;0,D8597*Calculator!$G$22/12,0)</f>
        <v>0</v>
      </c>
      <c r="G8597" s="29">
        <f ca="1">IF(E8597&gt;0,(IFERROR(-PMT(Calculator!$G$22/12,Calculator!$G$23*12,Calculator!$G$20),0))-F8597,0)</f>
        <v>0</v>
      </c>
      <c r="H8597" s="29">
        <f t="shared" ca="1" si="540"/>
        <v>0</v>
      </c>
      <c r="I8597" s="29">
        <f t="shared" ca="1" si="538"/>
        <v>0</v>
      </c>
      <c r="J8597" s="30">
        <f>Calculator!$G$40</f>
        <v>6.5000000000000002E-2</v>
      </c>
      <c r="K8597" s="29">
        <f ca="1">IF(C8597&gt;=Calculator!$G$27,IF(DAY($C8597)=1,Calculator!$G$34/2,IF(DAY($C8597)=15,Calculator!$G$34/2,0)),0)</f>
        <v>0</v>
      </c>
      <c r="L8597" s="29">
        <f ca="1">IF(DAY($C8597)=28,IF(H8597=0,0,Calculator!$G$35),0)</f>
        <v>0</v>
      </c>
      <c r="M8597" s="29">
        <f ca="1">IF(I8597&gt;0,IF(DAY($C8597)=1,SUM(INDIRECT("I"&amp;(ROW(C8596)-DAY(C8596))):I8596),0),0)</f>
        <v>0</v>
      </c>
      <c r="N8597" s="29">
        <f ca="1">IF(C8597&lt;Calculator!$G$27,0,IF(C8597=Calculator!$G$27,Calculator!$G$39,IF(H8597-K8597&lt;=0,IF(D8597&gt;Calculator!$G$39,IF(H8597-K8597+E8597+L8597+M8597+Calculator!$G$39&gt;Calculator!$G$39,Calculator!$G$39-(H8597+E8597+L8597+M8597-K8597),Calculator!$G$39),D8597),0)))</f>
        <v>0</v>
      </c>
    </row>
    <row r="8598" spans="1:14" ht="15.75" thickBot="1">
      <c r="A8598" s="33" t="str">
        <f ca="1">IF(C8598=Calculator!$H$27,"F",IF(Daily!D8598+Daily!H8598=0,IF(D8597+H8597&gt;0,"L",""),""))</f>
        <v/>
      </c>
      <c r="B8598" s="34">
        <v>8597</v>
      </c>
      <c r="C8598" s="19">
        <f t="shared" ca="1" si="537"/>
        <v>54527</v>
      </c>
      <c r="D8598" s="29">
        <f t="shared" ca="1" si="539"/>
        <v>0</v>
      </c>
      <c r="E8598" s="29">
        <f ca="1">IF(C8598&lt;Calculator!$D$26,0,IF(DAY($C8598)=1,IF(D8598-Calculator!$G$24&gt;0,Calculator!$G$24,D8598),0))</f>
        <v>0</v>
      </c>
      <c r="F8598" s="29">
        <f ca="1">IF(E8598&gt;0,D8598*Calculator!$G$22/12,0)</f>
        <v>0</v>
      </c>
      <c r="G8598" s="29">
        <f ca="1">IF(E8598&gt;0,(IFERROR(-PMT(Calculator!$G$22/12,Calculator!$G$23*12,Calculator!$G$20),0))-F8598,0)</f>
        <v>0</v>
      </c>
      <c r="H8598" s="29">
        <f t="shared" ca="1" si="540"/>
        <v>0</v>
      </c>
      <c r="I8598" s="29">
        <f t="shared" ca="1" si="538"/>
        <v>0</v>
      </c>
      <c r="J8598" s="30">
        <f>Calculator!$G$40</f>
        <v>6.5000000000000002E-2</v>
      </c>
      <c r="K8598" s="29">
        <f ca="1">IF(C8598&gt;=Calculator!$G$27,IF(DAY($C8598)=1,Calculator!$G$34/2,IF(DAY($C8598)=15,Calculator!$G$34/2,0)),0)</f>
        <v>0</v>
      </c>
      <c r="L8598" s="29">
        <f ca="1">IF(DAY($C8598)=28,IF(H8598=0,0,Calculator!$G$35),0)</f>
        <v>0</v>
      </c>
      <c r="M8598" s="29">
        <f ca="1">IF(I8598&gt;0,IF(DAY($C8598)=1,SUM(INDIRECT("I"&amp;(ROW(C8597)-DAY(C8597))):I8597),0),0)</f>
        <v>0</v>
      </c>
      <c r="N8598" s="29">
        <f ca="1">IF(C8598&lt;Calculator!$G$27,0,IF(C8598=Calculator!$G$27,Calculator!$G$39,IF(H8598-K8598&lt;=0,IF(D8598&gt;Calculator!$G$39,IF(H8598-K8598+E8598+L8598+M8598+Calculator!$G$39&gt;Calculator!$G$39,Calculator!$G$39-(H8598+E8598+L8598+M8598-K8598),Calculator!$G$39),D8598),0)))</f>
        <v>0</v>
      </c>
    </row>
    <row r="8599" spans="1:14" ht="15.75" thickBot="1">
      <c r="A8599" s="33" t="str">
        <f ca="1">IF(C8599=Calculator!$H$27,"F",IF(Daily!D8599+Daily!H8599=0,IF(D8598+H8598&gt;0,"L",""),""))</f>
        <v/>
      </c>
      <c r="B8599" s="34">
        <v>8598</v>
      </c>
      <c r="C8599" s="19">
        <f t="shared" ca="1" si="537"/>
        <v>54528</v>
      </c>
      <c r="D8599" s="29">
        <f t="shared" ca="1" si="539"/>
        <v>0</v>
      </c>
      <c r="E8599" s="29">
        <f ca="1">IF(C8599&lt;Calculator!$D$26,0,IF(DAY($C8599)=1,IF(D8599-Calculator!$G$24&gt;0,Calculator!$G$24,D8599),0))</f>
        <v>0</v>
      </c>
      <c r="F8599" s="29">
        <f ca="1">IF(E8599&gt;0,D8599*Calculator!$G$22/12,0)</f>
        <v>0</v>
      </c>
      <c r="G8599" s="29">
        <f ca="1">IF(E8599&gt;0,(IFERROR(-PMT(Calculator!$G$22/12,Calculator!$G$23*12,Calculator!$G$20),0))-F8599,0)</f>
        <v>0</v>
      </c>
      <c r="H8599" s="29">
        <f t="shared" ca="1" si="540"/>
        <v>0</v>
      </c>
      <c r="I8599" s="29">
        <f t="shared" ca="1" si="538"/>
        <v>0</v>
      </c>
      <c r="J8599" s="30">
        <f>Calculator!$G$40</f>
        <v>6.5000000000000002E-2</v>
      </c>
      <c r="K8599" s="29">
        <f ca="1">IF(C8599&gt;=Calculator!$G$27,IF(DAY($C8599)=1,Calculator!$G$34/2,IF(DAY($C8599)=15,Calculator!$G$34/2,0)),0)</f>
        <v>4500</v>
      </c>
      <c r="L8599" s="29">
        <f ca="1">IF(DAY($C8599)=28,IF(H8599=0,0,Calculator!$G$35),0)</f>
        <v>0</v>
      </c>
      <c r="M8599" s="29">
        <f ca="1">IF(I8599&gt;0,IF(DAY($C8599)=1,SUM(INDIRECT("I"&amp;(ROW(C8598)-DAY(C8598))):I8598),0),0)</f>
        <v>0</v>
      </c>
      <c r="N8599" s="29">
        <f ca="1">IF(C8599&lt;Calculator!$G$27,0,IF(C8599=Calculator!$G$27,Calculator!$G$39,IF(H8599-K8599&lt;=0,IF(D8599&gt;Calculator!$G$39,IF(H8599-K8599+E8599+L8599+M8599+Calculator!$G$39&gt;Calculator!$G$39,Calculator!$G$39-(H8599+E8599+L8599+M8599-K8599),Calculator!$G$39),D8599),0)))</f>
        <v>0</v>
      </c>
    </row>
    <row r="8600" spans="1:14" ht="15.75" thickBot="1">
      <c r="A8600" s="33" t="str">
        <f ca="1">IF(C8600=Calculator!$H$27,"F",IF(Daily!D8600+Daily!H8600=0,IF(D8599+H8599&gt;0,"L",""),""))</f>
        <v/>
      </c>
      <c r="B8600" s="34">
        <v>8599</v>
      </c>
      <c r="C8600" s="19">
        <f t="shared" ca="1" si="537"/>
        <v>54529</v>
      </c>
      <c r="D8600" s="29">
        <f t="shared" ca="1" si="539"/>
        <v>0</v>
      </c>
      <c r="E8600" s="29">
        <f ca="1">IF(C8600&lt;Calculator!$D$26,0,IF(DAY($C8600)=1,IF(D8600-Calculator!$G$24&gt;0,Calculator!$G$24,D8600),0))</f>
        <v>0</v>
      </c>
      <c r="F8600" s="29">
        <f ca="1">IF(E8600&gt;0,D8600*Calculator!$G$22/12,0)</f>
        <v>0</v>
      </c>
      <c r="G8600" s="29">
        <f ca="1">IF(E8600&gt;0,(IFERROR(-PMT(Calculator!$G$22/12,Calculator!$G$23*12,Calculator!$G$20),0))-F8600,0)</f>
        <v>0</v>
      </c>
      <c r="H8600" s="29">
        <f t="shared" ca="1" si="540"/>
        <v>0</v>
      </c>
      <c r="I8600" s="29">
        <f t="shared" ca="1" si="538"/>
        <v>0</v>
      </c>
      <c r="J8600" s="30">
        <f>Calculator!$G$40</f>
        <v>6.5000000000000002E-2</v>
      </c>
      <c r="K8600" s="29">
        <f ca="1">IF(C8600&gt;=Calculator!$G$27,IF(DAY($C8600)=1,Calculator!$G$34/2,IF(DAY($C8600)=15,Calculator!$G$34/2,0)),0)</f>
        <v>0</v>
      </c>
      <c r="L8600" s="29">
        <f ca="1">IF(DAY($C8600)=28,IF(H8600=0,0,Calculator!$G$35),0)</f>
        <v>0</v>
      </c>
      <c r="M8600" s="29">
        <f ca="1">IF(I8600&gt;0,IF(DAY($C8600)=1,SUM(INDIRECT("I"&amp;(ROW(C8599)-DAY(C8599))):I8599),0),0)</f>
        <v>0</v>
      </c>
      <c r="N8600" s="29">
        <f ca="1">IF(C8600&lt;Calculator!$G$27,0,IF(C8600=Calculator!$G$27,Calculator!$G$39,IF(H8600-K8600&lt;=0,IF(D8600&gt;Calculator!$G$39,IF(H8600-K8600+E8600+L8600+M8600+Calculator!$G$39&gt;Calculator!$G$39,Calculator!$G$39-(H8600+E8600+L8600+M8600-K8600),Calculator!$G$39),D8600),0)))</f>
        <v>0</v>
      </c>
    </row>
    <row r="8601" spans="1:14" ht="15.75" thickBot="1">
      <c r="A8601" s="33" t="str">
        <f ca="1">IF(C8601=Calculator!$H$27,"F",IF(Daily!D8601+Daily!H8601=0,IF(D8600+H8600&gt;0,"L",""),""))</f>
        <v/>
      </c>
      <c r="B8601" s="34">
        <v>8600</v>
      </c>
      <c r="C8601" s="19">
        <f t="shared" ca="1" si="537"/>
        <v>54530</v>
      </c>
      <c r="D8601" s="29">
        <f t="shared" ca="1" si="539"/>
        <v>0</v>
      </c>
      <c r="E8601" s="29">
        <f ca="1">IF(C8601&lt;Calculator!$D$26,0,IF(DAY($C8601)=1,IF(D8601-Calculator!$G$24&gt;0,Calculator!$G$24,D8601),0))</f>
        <v>0</v>
      </c>
      <c r="F8601" s="29">
        <f ca="1">IF(E8601&gt;0,D8601*Calculator!$G$22/12,0)</f>
        <v>0</v>
      </c>
      <c r="G8601" s="29">
        <f ca="1">IF(E8601&gt;0,(IFERROR(-PMT(Calculator!$G$22/12,Calculator!$G$23*12,Calculator!$G$20),0))-F8601,0)</f>
        <v>0</v>
      </c>
      <c r="H8601" s="29">
        <f t="shared" ca="1" si="540"/>
        <v>0</v>
      </c>
      <c r="I8601" s="29">
        <f t="shared" ca="1" si="538"/>
        <v>0</v>
      </c>
      <c r="J8601" s="30">
        <f>Calculator!$G$40</f>
        <v>6.5000000000000002E-2</v>
      </c>
      <c r="K8601" s="29">
        <f ca="1">IF(C8601&gt;=Calculator!$G$27,IF(DAY($C8601)=1,Calculator!$G$34/2,IF(DAY($C8601)=15,Calculator!$G$34/2,0)),0)</f>
        <v>0</v>
      </c>
      <c r="L8601" s="29">
        <f ca="1">IF(DAY($C8601)=28,IF(H8601=0,0,Calculator!$G$35),0)</f>
        <v>0</v>
      </c>
      <c r="M8601" s="29">
        <f ca="1">IF(I8601&gt;0,IF(DAY($C8601)=1,SUM(INDIRECT("I"&amp;(ROW(C8600)-DAY(C8600))):I8600),0),0)</f>
        <v>0</v>
      </c>
      <c r="N8601" s="29">
        <f ca="1">IF(C8601&lt;Calculator!$G$27,0,IF(C8601=Calculator!$G$27,Calculator!$G$39,IF(H8601-K8601&lt;=0,IF(D8601&gt;Calculator!$G$39,IF(H8601-K8601+E8601+L8601+M8601+Calculator!$G$39&gt;Calculator!$G$39,Calculator!$G$39-(H8601+E8601+L8601+M8601-K8601),Calculator!$G$39),D8601),0)))</f>
        <v>0</v>
      </c>
    </row>
    <row r="8602" spans="1:14" ht="15.75" thickBot="1">
      <c r="A8602" s="33" t="str">
        <f ca="1">IF(C8602=Calculator!$H$27,"F",IF(Daily!D8602+Daily!H8602=0,IF(D8601+H8601&gt;0,"L",""),""))</f>
        <v/>
      </c>
      <c r="B8602" s="34">
        <v>8601</v>
      </c>
      <c r="C8602" s="19">
        <f t="shared" ca="1" si="537"/>
        <v>54531</v>
      </c>
      <c r="D8602" s="29">
        <f t="shared" ca="1" si="539"/>
        <v>0</v>
      </c>
      <c r="E8602" s="29">
        <f ca="1">IF(C8602&lt;Calculator!$D$26,0,IF(DAY($C8602)=1,IF(D8602-Calculator!$G$24&gt;0,Calculator!$G$24,D8602),0))</f>
        <v>0</v>
      </c>
      <c r="F8602" s="29">
        <f ca="1">IF(E8602&gt;0,D8602*Calculator!$G$22/12,0)</f>
        <v>0</v>
      </c>
      <c r="G8602" s="29">
        <f ca="1">IF(E8602&gt;0,(IFERROR(-PMT(Calculator!$G$22/12,Calculator!$G$23*12,Calculator!$G$20),0))-F8602,0)</f>
        <v>0</v>
      </c>
      <c r="H8602" s="29">
        <f t="shared" ca="1" si="540"/>
        <v>0</v>
      </c>
      <c r="I8602" s="29">
        <f t="shared" ca="1" si="538"/>
        <v>0</v>
      </c>
      <c r="J8602" s="30">
        <f>Calculator!$G$40</f>
        <v>6.5000000000000002E-2</v>
      </c>
      <c r="K8602" s="29">
        <f ca="1">IF(C8602&gt;=Calculator!$G$27,IF(DAY($C8602)=1,Calculator!$G$34/2,IF(DAY($C8602)=15,Calculator!$G$34/2,0)),0)</f>
        <v>0</v>
      </c>
      <c r="L8602" s="29">
        <f ca="1">IF(DAY($C8602)=28,IF(H8602=0,0,Calculator!$G$35),0)</f>
        <v>0</v>
      </c>
      <c r="M8602" s="29">
        <f ca="1">IF(I8602&gt;0,IF(DAY($C8602)=1,SUM(INDIRECT("I"&amp;(ROW(C8601)-DAY(C8601))):I8601),0),0)</f>
        <v>0</v>
      </c>
      <c r="N8602" s="29">
        <f ca="1">IF(C8602&lt;Calculator!$G$27,0,IF(C8602=Calculator!$G$27,Calculator!$G$39,IF(H8602-K8602&lt;=0,IF(D8602&gt;Calculator!$G$39,IF(H8602-K8602+E8602+L8602+M8602+Calculator!$G$39&gt;Calculator!$G$39,Calculator!$G$39-(H8602+E8602+L8602+M8602-K8602),Calculator!$G$39),D8602),0)))</f>
        <v>0</v>
      </c>
    </row>
    <row r="8603" spans="1:14" ht="15.75" thickBot="1">
      <c r="A8603" s="33" t="str">
        <f ca="1">IF(C8603=Calculator!$H$27,"F",IF(Daily!D8603+Daily!H8603=0,IF(D8602+H8602&gt;0,"L",""),""))</f>
        <v/>
      </c>
      <c r="B8603" s="34">
        <v>8602</v>
      </c>
      <c r="C8603" s="19">
        <f t="shared" ca="1" si="537"/>
        <v>54532</v>
      </c>
      <c r="D8603" s="29">
        <f t="shared" ca="1" si="539"/>
        <v>0</v>
      </c>
      <c r="E8603" s="29">
        <f ca="1">IF(C8603&lt;Calculator!$D$26,0,IF(DAY($C8603)=1,IF(D8603-Calculator!$G$24&gt;0,Calculator!$G$24,D8603),0))</f>
        <v>0</v>
      </c>
      <c r="F8603" s="29">
        <f ca="1">IF(E8603&gt;0,D8603*Calculator!$G$22/12,0)</f>
        <v>0</v>
      </c>
      <c r="G8603" s="29">
        <f ca="1">IF(E8603&gt;0,(IFERROR(-PMT(Calculator!$G$22/12,Calculator!$G$23*12,Calculator!$G$20),0))-F8603,0)</f>
        <v>0</v>
      </c>
      <c r="H8603" s="29">
        <f t="shared" ca="1" si="540"/>
        <v>0</v>
      </c>
      <c r="I8603" s="29">
        <f t="shared" ca="1" si="538"/>
        <v>0</v>
      </c>
      <c r="J8603" s="30">
        <f>Calculator!$G$40</f>
        <v>6.5000000000000002E-2</v>
      </c>
      <c r="K8603" s="29">
        <f ca="1">IF(C8603&gt;=Calculator!$G$27,IF(DAY($C8603)=1,Calculator!$G$34/2,IF(DAY($C8603)=15,Calculator!$G$34/2,0)),0)</f>
        <v>0</v>
      </c>
      <c r="L8603" s="29">
        <f ca="1">IF(DAY($C8603)=28,IF(H8603=0,0,Calculator!$G$35),0)</f>
        <v>0</v>
      </c>
      <c r="M8603" s="29">
        <f ca="1">IF(I8603&gt;0,IF(DAY($C8603)=1,SUM(INDIRECT("I"&amp;(ROW(C8602)-DAY(C8602))):I8602),0),0)</f>
        <v>0</v>
      </c>
      <c r="N8603" s="29">
        <f ca="1">IF(C8603&lt;Calculator!$G$27,0,IF(C8603=Calculator!$G$27,Calculator!$G$39,IF(H8603-K8603&lt;=0,IF(D8603&gt;Calculator!$G$39,IF(H8603-K8603+E8603+L8603+M8603+Calculator!$G$39&gt;Calculator!$G$39,Calculator!$G$39-(H8603+E8603+L8603+M8603-K8603),Calculator!$G$39),D8603),0)))</f>
        <v>0</v>
      </c>
    </row>
    <row r="8604" spans="1:14" ht="15.75" thickBot="1">
      <c r="A8604" s="33" t="str">
        <f ca="1">IF(C8604=Calculator!$H$27,"F",IF(Daily!D8604+Daily!H8604=0,IF(D8603+H8603&gt;0,"L",""),""))</f>
        <v/>
      </c>
      <c r="B8604" s="34">
        <v>8603</v>
      </c>
      <c r="C8604" s="19">
        <f t="shared" ca="1" si="537"/>
        <v>54533</v>
      </c>
      <c r="D8604" s="29">
        <f t="shared" ca="1" si="539"/>
        <v>0</v>
      </c>
      <c r="E8604" s="29">
        <f ca="1">IF(C8604&lt;Calculator!$D$26,0,IF(DAY($C8604)=1,IF(D8604-Calculator!$G$24&gt;0,Calculator!$G$24,D8604),0))</f>
        <v>0</v>
      </c>
      <c r="F8604" s="29">
        <f ca="1">IF(E8604&gt;0,D8604*Calculator!$G$22/12,0)</f>
        <v>0</v>
      </c>
      <c r="G8604" s="29">
        <f ca="1">IF(E8604&gt;0,(IFERROR(-PMT(Calculator!$G$22/12,Calculator!$G$23*12,Calculator!$G$20),0))-F8604,0)</f>
        <v>0</v>
      </c>
      <c r="H8604" s="29">
        <f t="shared" ca="1" si="540"/>
        <v>0</v>
      </c>
      <c r="I8604" s="29">
        <f t="shared" ca="1" si="538"/>
        <v>0</v>
      </c>
      <c r="J8604" s="30">
        <f>Calculator!$G$40</f>
        <v>6.5000000000000002E-2</v>
      </c>
      <c r="K8604" s="29">
        <f ca="1">IF(C8604&gt;=Calculator!$G$27,IF(DAY($C8604)=1,Calculator!$G$34/2,IF(DAY($C8604)=15,Calculator!$G$34/2,0)),0)</f>
        <v>0</v>
      </c>
      <c r="L8604" s="29">
        <f ca="1">IF(DAY($C8604)=28,IF(H8604=0,0,Calculator!$G$35),0)</f>
        <v>0</v>
      </c>
      <c r="M8604" s="29">
        <f ca="1">IF(I8604&gt;0,IF(DAY($C8604)=1,SUM(INDIRECT("I"&amp;(ROW(C8603)-DAY(C8603))):I8603),0),0)</f>
        <v>0</v>
      </c>
      <c r="N8604" s="29">
        <f ca="1">IF(C8604&lt;Calculator!$G$27,0,IF(C8604=Calculator!$G$27,Calculator!$G$39,IF(H8604-K8604&lt;=0,IF(D8604&gt;Calculator!$G$39,IF(H8604-K8604+E8604+L8604+M8604+Calculator!$G$39&gt;Calculator!$G$39,Calculator!$G$39-(H8604+E8604+L8604+M8604-K8604),Calculator!$G$39),D8604),0)))</f>
        <v>0</v>
      </c>
    </row>
    <row r="8605" spans="1:14" ht="15.75" thickBot="1">
      <c r="A8605" s="33" t="str">
        <f ca="1">IF(C8605=Calculator!$H$27,"F",IF(Daily!D8605+Daily!H8605=0,IF(D8604+H8604&gt;0,"L",""),""))</f>
        <v/>
      </c>
      <c r="B8605" s="34">
        <v>8604</v>
      </c>
      <c r="C8605" s="19">
        <f t="shared" ca="1" si="537"/>
        <v>54534</v>
      </c>
      <c r="D8605" s="29">
        <f t="shared" ca="1" si="539"/>
        <v>0</v>
      </c>
      <c r="E8605" s="29">
        <f ca="1">IF(C8605&lt;Calculator!$D$26,0,IF(DAY($C8605)=1,IF(D8605-Calculator!$G$24&gt;0,Calculator!$G$24,D8605),0))</f>
        <v>0</v>
      </c>
      <c r="F8605" s="29">
        <f ca="1">IF(E8605&gt;0,D8605*Calculator!$G$22/12,0)</f>
        <v>0</v>
      </c>
      <c r="G8605" s="29">
        <f ca="1">IF(E8605&gt;0,(IFERROR(-PMT(Calculator!$G$22/12,Calculator!$G$23*12,Calculator!$G$20),0))-F8605,0)</f>
        <v>0</v>
      </c>
      <c r="H8605" s="29">
        <f t="shared" ca="1" si="540"/>
        <v>0</v>
      </c>
      <c r="I8605" s="29">
        <f t="shared" ca="1" si="538"/>
        <v>0</v>
      </c>
      <c r="J8605" s="30">
        <f>Calculator!$G$40</f>
        <v>6.5000000000000002E-2</v>
      </c>
      <c r="K8605" s="29">
        <f ca="1">IF(C8605&gt;=Calculator!$G$27,IF(DAY($C8605)=1,Calculator!$G$34/2,IF(DAY($C8605)=15,Calculator!$G$34/2,0)),0)</f>
        <v>0</v>
      </c>
      <c r="L8605" s="29">
        <f ca="1">IF(DAY($C8605)=28,IF(H8605=0,0,Calculator!$G$35),0)</f>
        <v>0</v>
      </c>
      <c r="M8605" s="29">
        <f ca="1">IF(I8605&gt;0,IF(DAY($C8605)=1,SUM(INDIRECT("I"&amp;(ROW(C8604)-DAY(C8604))):I8604),0),0)</f>
        <v>0</v>
      </c>
      <c r="N8605" s="29">
        <f ca="1">IF(C8605&lt;Calculator!$G$27,0,IF(C8605=Calculator!$G$27,Calculator!$G$39,IF(H8605-K8605&lt;=0,IF(D8605&gt;Calculator!$G$39,IF(H8605-K8605+E8605+L8605+M8605+Calculator!$G$39&gt;Calculator!$G$39,Calculator!$G$39-(H8605+E8605+L8605+M8605-K8605),Calculator!$G$39),D8605),0)))</f>
        <v>0</v>
      </c>
    </row>
    <row r="8606" spans="1:14" ht="15.75" thickBot="1">
      <c r="A8606" s="33" t="str">
        <f ca="1">IF(C8606=Calculator!$H$27,"F",IF(Daily!D8606+Daily!H8606=0,IF(D8605+H8605&gt;0,"L",""),""))</f>
        <v/>
      </c>
      <c r="B8606" s="34">
        <v>8605</v>
      </c>
      <c r="C8606" s="19">
        <f t="shared" ca="1" si="537"/>
        <v>54535</v>
      </c>
      <c r="D8606" s="29">
        <f t="shared" ca="1" si="539"/>
        <v>0</v>
      </c>
      <c r="E8606" s="29">
        <f ca="1">IF(C8606&lt;Calculator!$D$26,0,IF(DAY($C8606)=1,IF(D8606-Calculator!$G$24&gt;0,Calculator!$G$24,D8606),0))</f>
        <v>0</v>
      </c>
      <c r="F8606" s="29">
        <f ca="1">IF(E8606&gt;0,D8606*Calculator!$G$22/12,0)</f>
        <v>0</v>
      </c>
      <c r="G8606" s="29">
        <f ca="1">IF(E8606&gt;0,(IFERROR(-PMT(Calculator!$G$22/12,Calculator!$G$23*12,Calculator!$G$20),0))-F8606,0)</f>
        <v>0</v>
      </c>
      <c r="H8606" s="29">
        <f t="shared" ca="1" si="540"/>
        <v>0</v>
      </c>
      <c r="I8606" s="29">
        <f t="shared" ca="1" si="538"/>
        <v>0</v>
      </c>
      <c r="J8606" s="30">
        <f>Calculator!$G$40</f>
        <v>6.5000000000000002E-2</v>
      </c>
      <c r="K8606" s="29">
        <f ca="1">IF(C8606&gt;=Calculator!$G$27,IF(DAY($C8606)=1,Calculator!$G$34/2,IF(DAY($C8606)=15,Calculator!$G$34/2,0)),0)</f>
        <v>0</v>
      </c>
      <c r="L8606" s="29">
        <f ca="1">IF(DAY($C8606)=28,IF(H8606=0,0,Calculator!$G$35),0)</f>
        <v>0</v>
      </c>
      <c r="M8606" s="29">
        <f ca="1">IF(I8606&gt;0,IF(DAY($C8606)=1,SUM(INDIRECT("I"&amp;(ROW(C8605)-DAY(C8605))):I8605),0),0)</f>
        <v>0</v>
      </c>
      <c r="N8606" s="29">
        <f ca="1">IF(C8606&lt;Calculator!$G$27,0,IF(C8606=Calculator!$G$27,Calculator!$G$39,IF(H8606-K8606&lt;=0,IF(D8606&gt;Calculator!$G$39,IF(H8606-K8606+E8606+L8606+M8606+Calculator!$G$39&gt;Calculator!$G$39,Calculator!$G$39-(H8606+E8606+L8606+M8606-K8606),Calculator!$G$39),D8606),0)))</f>
        <v>0</v>
      </c>
    </row>
    <row r="8607" spans="1:14" ht="15.75" thickBot="1">
      <c r="A8607" s="33" t="str">
        <f ca="1">IF(C8607=Calculator!$H$27,"F",IF(Daily!D8607+Daily!H8607=0,IF(D8606+H8606&gt;0,"L",""),""))</f>
        <v/>
      </c>
      <c r="B8607" s="34">
        <v>8606</v>
      </c>
      <c r="C8607" s="19">
        <f t="shared" ca="1" si="537"/>
        <v>54536</v>
      </c>
      <c r="D8607" s="29">
        <f t="shared" ca="1" si="539"/>
        <v>0</v>
      </c>
      <c r="E8607" s="29">
        <f ca="1">IF(C8607&lt;Calculator!$D$26,0,IF(DAY($C8607)=1,IF(D8607-Calculator!$G$24&gt;0,Calculator!$G$24,D8607),0))</f>
        <v>0</v>
      </c>
      <c r="F8607" s="29">
        <f ca="1">IF(E8607&gt;0,D8607*Calculator!$G$22/12,0)</f>
        <v>0</v>
      </c>
      <c r="G8607" s="29">
        <f ca="1">IF(E8607&gt;0,(IFERROR(-PMT(Calculator!$G$22/12,Calculator!$G$23*12,Calculator!$G$20),0))-F8607,0)</f>
        <v>0</v>
      </c>
      <c r="H8607" s="29">
        <f t="shared" ca="1" si="540"/>
        <v>0</v>
      </c>
      <c r="I8607" s="29">
        <f t="shared" ca="1" si="538"/>
        <v>0</v>
      </c>
      <c r="J8607" s="30">
        <f>Calculator!$G$40</f>
        <v>6.5000000000000002E-2</v>
      </c>
      <c r="K8607" s="29">
        <f ca="1">IF(C8607&gt;=Calculator!$G$27,IF(DAY($C8607)=1,Calculator!$G$34/2,IF(DAY($C8607)=15,Calculator!$G$34/2,0)),0)</f>
        <v>0</v>
      </c>
      <c r="L8607" s="29">
        <f ca="1">IF(DAY($C8607)=28,IF(H8607=0,0,Calculator!$G$35),0)</f>
        <v>0</v>
      </c>
      <c r="M8607" s="29">
        <f ca="1">IF(I8607&gt;0,IF(DAY($C8607)=1,SUM(INDIRECT("I"&amp;(ROW(C8606)-DAY(C8606))):I8606),0),0)</f>
        <v>0</v>
      </c>
      <c r="N8607" s="29">
        <f ca="1">IF(C8607&lt;Calculator!$G$27,0,IF(C8607=Calculator!$G$27,Calculator!$G$39,IF(H8607-K8607&lt;=0,IF(D8607&gt;Calculator!$G$39,IF(H8607-K8607+E8607+L8607+M8607+Calculator!$G$39&gt;Calculator!$G$39,Calculator!$G$39-(H8607+E8607+L8607+M8607-K8607),Calculator!$G$39),D8607),0)))</f>
        <v>0</v>
      </c>
    </row>
    <row r="8608" spans="1:14" ht="15.75" thickBot="1">
      <c r="A8608" s="33" t="str">
        <f ca="1">IF(C8608=Calculator!$H$27,"F",IF(Daily!D8608+Daily!H8608=0,IF(D8607+H8607&gt;0,"L",""),""))</f>
        <v/>
      </c>
      <c r="B8608" s="34">
        <v>8607</v>
      </c>
      <c r="C8608" s="19">
        <f t="shared" ca="1" si="537"/>
        <v>54537</v>
      </c>
      <c r="D8608" s="29">
        <f t="shared" ca="1" si="539"/>
        <v>0</v>
      </c>
      <c r="E8608" s="29">
        <f ca="1">IF(C8608&lt;Calculator!$D$26,0,IF(DAY($C8608)=1,IF(D8608-Calculator!$G$24&gt;0,Calculator!$G$24,D8608),0))</f>
        <v>0</v>
      </c>
      <c r="F8608" s="29">
        <f ca="1">IF(E8608&gt;0,D8608*Calculator!$G$22/12,0)</f>
        <v>0</v>
      </c>
      <c r="G8608" s="29">
        <f ca="1">IF(E8608&gt;0,(IFERROR(-PMT(Calculator!$G$22/12,Calculator!$G$23*12,Calculator!$G$20),0))-F8608,0)</f>
        <v>0</v>
      </c>
      <c r="H8608" s="29">
        <f t="shared" ca="1" si="540"/>
        <v>0</v>
      </c>
      <c r="I8608" s="29">
        <f t="shared" ca="1" si="538"/>
        <v>0</v>
      </c>
      <c r="J8608" s="30">
        <f>Calculator!$G$40</f>
        <v>6.5000000000000002E-2</v>
      </c>
      <c r="K8608" s="29">
        <f ca="1">IF(C8608&gt;=Calculator!$G$27,IF(DAY($C8608)=1,Calculator!$G$34/2,IF(DAY($C8608)=15,Calculator!$G$34/2,0)),0)</f>
        <v>0</v>
      </c>
      <c r="L8608" s="29">
        <f ca="1">IF(DAY($C8608)=28,IF(H8608=0,0,Calculator!$G$35),0)</f>
        <v>0</v>
      </c>
      <c r="M8608" s="29">
        <f ca="1">IF(I8608&gt;0,IF(DAY($C8608)=1,SUM(INDIRECT("I"&amp;(ROW(C8607)-DAY(C8607))):I8607),0),0)</f>
        <v>0</v>
      </c>
      <c r="N8608" s="29">
        <f ca="1">IF(C8608&lt;Calculator!$G$27,0,IF(C8608=Calculator!$G$27,Calculator!$G$39,IF(H8608-K8608&lt;=0,IF(D8608&gt;Calculator!$G$39,IF(H8608-K8608+E8608+L8608+M8608+Calculator!$G$39&gt;Calculator!$G$39,Calculator!$G$39-(H8608+E8608+L8608+M8608-K8608),Calculator!$G$39),D8608),0)))</f>
        <v>0</v>
      </c>
    </row>
    <row r="8609" spans="1:14" ht="15.75" thickBot="1">
      <c r="A8609" s="33" t="str">
        <f ca="1">IF(C8609=Calculator!$H$27,"F",IF(Daily!D8609+Daily!H8609=0,IF(D8608+H8608&gt;0,"L",""),""))</f>
        <v/>
      </c>
      <c r="B8609" s="34">
        <v>8608</v>
      </c>
      <c r="C8609" s="19">
        <f t="shared" ca="1" si="537"/>
        <v>54538</v>
      </c>
      <c r="D8609" s="29">
        <f t="shared" ca="1" si="539"/>
        <v>0</v>
      </c>
      <c r="E8609" s="29">
        <f ca="1">IF(C8609&lt;Calculator!$D$26,0,IF(DAY($C8609)=1,IF(D8609-Calculator!$G$24&gt;0,Calculator!$G$24,D8609),0))</f>
        <v>0</v>
      </c>
      <c r="F8609" s="29">
        <f ca="1">IF(E8609&gt;0,D8609*Calculator!$G$22/12,0)</f>
        <v>0</v>
      </c>
      <c r="G8609" s="29">
        <f ca="1">IF(E8609&gt;0,(IFERROR(-PMT(Calculator!$G$22/12,Calculator!$G$23*12,Calculator!$G$20),0))-F8609,0)</f>
        <v>0</v>
      </c>
      <c r="H8609" s="29">
        <f t="shared" ca="1" si="540"/>
        <v>0</v>
      </c>
      <c r="I8609" s="29">
        <f t="shared" ca="1" si="538"/>
        <v>0</v>
      </c>
      <c r="J8609" s="30">
        <f>Calculator!$G$40</f>
        <v>6.5000000000000002E-2</v>
      </c>
      <c r="K8609" s="29">
        <f ca="1">IF(C8609&gt;=Calculator!$G$27,IF(DAY($C8609)=1,Calculator!$G$34/2,IF(DAY($C8609)=15,Calculator!$G$34/2,0)),0)</f>
        <v>0</v>
      </c>
      <c r="L8609" s="29">
        <f ca="1">IF(DAY($C8609)=28,IF(H8609=0,0,Calculator!$G$35),0)</f>
        <v>0</v>
      </c>
      <c r="M8609" s="29">
        <f ca="1">IF(I8609&gt;0,IF(DAY($C8609)=1,SUM(INDIRECT("I"&amp;(ROW(C8608)-DAY(C8608))):I8608),0),0)</f>
        <v>0</v>
      </c>
      <c r="N8609" s="29">
        <f ca="1">IF(C8609&lt;Calculator!$G$27,0,IF(C8609=Calculator!$G$27,Calculator!$G$39,IF(H8609-K8609&lt;=0,IF(D8609&gt;Calculator!$G$39,IF(H8609-K8609+E8609+L8609+M8609+Calculator!$G$39&gt;Calculator!$G$39,Calculator!$G$39-(H8609+E8609+L8609+M8609-K8609),Calculator!$G$39),D8609),0)))</f>
        <v>0</v>
      </c>
    </row>
    <row r="8610" spans="1:14" ht="15.75" thickBot="1">
      <c r="A8610" s="33" t="str">
        <f ca="1">IF(C8610=Calculator!$H$27,"F",IF(Daily!D8610+Daily!H8610=0,IF(D8609+H8609&gt;0,"L",""),""))</f>
        <v/>
      </c>
      <c r="B8610" s="34">
        <v>8609</v>
      </c>
      <c r="C8610" s="19">
        <f t="shared" ca="1" si="537"/>
        <v>54539</v>
      </c>
      <c r="D8610" s="29">
        <f t="shared" ca="1" si="539"/>
        <v>0</v>
      </c>
      <c r="E8610" s="29">
        <f ca="1">IF(C8610&lt;Calculator!$D$26,0,IF(DAY($C8610)=1,IF(D8610-Calculator!$G$24&gt;0,Calculator!$G$24,D8610),0))</f>
        <v>0</v>
      </c>
      <c r="F8610" s="29">
        <f ca="1">IF(E8610&gt;0,D8610*Calculator!$G$22/12,0)</f>
        <v>0</v>
      </c>
      <c r="G8610" s="29">
        <f ca="1">IF(E8610&gt;0,(IFERROR(-PMT(Calculator!$G$22/12,Calculator!$G$23*12,Calculator!$G$20),0))-F8610,0)</f>
        <v>0</v>
      </c>
      <c r="H8610" s="29">
        <f t="shared" ca="1" si="540"/>
        <v>0</v>
      </c>
      <c r="I8610" s="29">
        <f t="shared" ca="1" si="538"/>
        <v>0</v>
      </c>
      <c r="J8610" s="30">
        <f>Calculator!$G$40</f>
        <v>6.5000000000000002E-2</v>
      </c>
      <c r="K8610" s="29">
        <f ca="1">IF(C8610&gt;=Calculator!$G$27,IF(DAY($C8610)=1,Calculator!$G$34/2,IF(DAY($C8610)=15,Calculator!$G$34/2,0)),0)</f>
        <v>0</v>
      </c>
      <c r="L8610" s="29">
        <f ca="1">IF(DAY($C8610)=28,IF(H8610=0,0,Calculator!$G$35),0)</f>
        <v>0</v>
      </c>
      <c r="M8610" s="29">
        <f ca="1">IF(I8610&gt;0,IF(DAY($C8610)=1,SUM(INDIRECT("I"&amp;(ROW(C8609)-DAY(C8609))):I8609),0),0)</f>
        <v>0</v>
      </c>
      <c r="N8610" s="29">
        <f ca="1">IF(C8610&lt;Calculator!$G$27,0,IF(C8610=Calculator!$G$27,Calculator!$G$39,IF(H8610-K8610&lt;=0,IF(D8610&gt;Calculator!$G$39,IF(H8610-K8610+E8610+L8610+M8610+Calculator!$G$39&gt;Calculator!$G$39,Calculator!$G$39-(H8610+E8610+L8610+M8610-K8610),Calculator!$G$39),D8610),0)))</f>
        <v>0</v>
      </c>
    </row>
    <row r="8611" spans="1:14" ht="15.75" thickBot="1">
      <c r="A8611" s="33" t="str">
        <f ca="1">IF(C8611=Calculator!$H$27,"F",IF(Daily!D8611+Daily!H8611=0,IF(D8610+H8610&gt;0,"L",""),""))</f>
        <v/>
      </c>
      <c r="B8611" s="34">
        <v>8610</v>
      </c>
      <c r="C8611" s="19">
        <f t="shared" ca="1" si="537"/>
        <v>54540</v>
      </c>
      <c r="D8611" s="29">
        <f t="shared" ca="1" si="539"/>
        <v>0</v>
      </c>
      <c r="E8611" s="29">
        <f ca="1">IF(C8611&lt;Calculator!$D$26,0,IF(DAY($C8611)=1,IF(D8611-Calculator!$G$24&gt;0,Calculator!$G$24,D8611),0))</f>
        <v>0</v>
      </c>
      <c r="F8611" s="29">
        <f ca="1">IF(E8611&gt;0,D8611*Calculator!$G$22/12,0)</f>
        <v>0</v>
      </c>
      <c r="G8611" s="29">
        <f ca="1">IF(E8611&gt;0,(IFERROR(-PMT(Calculator!$G$22/12,Calculator!$G$23*12,Calculator!$G$20),0))-F8611,0)</f>
        <v>0</v>
      </c>
      <c r="H8611" s="29">
        <f t="shared" ca="1" si="540"/>
        <v>0</v>
      </c>
      <c r="I8611" s="29">
        <f t="shared" ca="1" si="538"/>
        <v>0</v>
      </c>
      <c r="J8611" s="30">
        <f>Calculator!$G$40</f>
        <v>6.5000000000000002E-2</v>
      </c>
      <c r="K8611" s="29">
        <f ca="1">IF(C8611&gt;=Calculator!$G$27,IF(DAY($C8611)=1,Calculator!$G$34/2,IF(DAY($C8611)=15,Calculator!$G$34/2,0)),0)</f>
        <v>0</v>
      </c>
      <c r="L8611" s="29">
        <f ca="1">IF(DAY($C8611)=28,IF(H8611=0,0,Calculator!$G$35),0)</f>
        <v>0</v>
      </c>
      <c r="M8611" s="29">
        <f ca="1">IF(I8611&gt;0,IF(DAY($C8611)=1,SUM(INDIRECT("I"&amp;(ROW(C8610)-DAY(C8610))):I8610),0),0)</f>
        <v>0</v>
      </c>
      <c r="N8611" s="29">
        <f ca="1">IF(C8611&lt;Calculator!$G$27,0,IF(C8611=Calculator!$G$27,Calculator!$G$39,IF(H8611-K8611&lt;=0,IF(D8611&gt;Calculator!$G$39,IF(H8611-K8611+E8611+L8611+M8611+Calculator!$G$39&gt;Calculator!$G$39,Calculator!$G$39-(H8611+E8611+L8611+M8611-K8611),Calculator!$G$39),D8611),0)))</f>
        <v>0</v>
      </c>
    </row>
    <row r="8612" spans="1:14" ht="15.75" thickBot="1">
      <c r="A8612" s="33" t="str">
        <f ca="1">IF(C8612=Calculator!$H$27,"F",IF(Daily!D8612+Daily!H8612=0,IF(D8611+H8611&gt;0,"L",""),""))</f>
        <v/>
      </c>
      <c r="B8612" s="34">
        <v>8611</v>
      </c>
      <c r="C8612" s="19">
        <f t="shared" ca="1" si="537"/>
        <v>54541</v>
      </c>
      <c r="D8612" s="29">
        <f t="shared" ca="1" si="539"/>
        <v>0</v>
      </c>
      <c r="E8612" s="29">
        <f ca="1">IF(C8612&lt;Calculator!$D$26,0,IF(DAY($C8612)=1,IF(D8612-Calculator!$G$24&gt;0,Calculator!$G$24,D8612),0))</f>
        <v>0</v>
      </c>
      <c r="F8612" s="29">
        <f ca="1">IF(E8612&gt;0,D8612*Calculator!$G$22/12,0)</f>
        <v>0</v>
      </c>
      <c r="G8612" s="29">
        <f ca="1">IF(E8612&gt;0,(IFERROR(-PMT(Calculator!$G$22/12,Calculator!$G$23*12,Calculator!$G$20),0))-F8612,0)</f>
        <v>0</v>
      </c>
      <c r="H8612" s="29">
        <f t="shared" ca="1" si="540"/>
        <v>0</v>
      </c>
      <c r="I8612" s="29">
        <f t="shared" ca="1" si="538"/>
        <v>0</v>
      </c>
      <c r="J8612" s="30">
        <f>Calculator!$G$40</f>
        <v>6.5000000000000002E-2</v>
      </c>
      <c r="K8612" s="29">
        <f ca="1">IF(C8612&gt;=Calculator!$G$27,IF(DAY($C8612)=1,Calculator!$G$34/2,IF(DAY($C8612)=15,Calculator!$G$34/2,0)),0)</f>
        <v>0</v>
      </c>
      <c r="L8612" s="29">
        <f ca="1">IF(DAY($C8612)=28,IF(H8612=0,0,Calculator!$G$35),0)</f>
        <v>0</v>
      </c>
      <c r="M8612" s="29">
        <f ca="1">IF(I8612&gt;0,IF(DAY($C8612)=1,SUM(INDIRECT("I"&amp;(ROW(C8611)-DAY(C8611))):I8611),0),0)</f>
        <v>0</v>
      </c>
      <c r="N8612" s="29">
        <f ca="1">IF(C8612&lt;Calculator!$G$27,0,IF(C8612=Calculator!$G$27,Calculator!$G$39,IF(H8612-K8612&lt;=0,IF(D8612&gt;Calculator!$G$39,IF(H8612-K8612+E8612+L8612+M8612+Calculator!$G$39&gt;Calculator!$G$39,Calculator!$G$39-(H8612+E8612+L8612+M8612-K8612),Calculator!$G$39),D8612),0)))</f>
        <v>0</v>
      </c>
    </row>
    <row r="8613" spans="1:14" ht="15.75" thickBot="1">
      <c r="A8613" s="33" t="str">
        <f ca="1">IF(C8613=Calculator!$H$27,"F",IF(Daily!D8613+Daily!H8613=0,IF(D8612+H8612&gt;0,"L",""),""))</f>
        <v/>
      </c>
      <c r="B8613" s="34">
        <v>8612</v>
      </c>
      <c r="C8613" s="19">
        <f t="shared" ca="1" si="537"/>
        <v>54542</v>
      </c>
      <c r="D8613" s="29">
        <f t="shared" ca="1" si="539"/>
        <v>0</v>
      </c>
      <c r="E8613" s="29">
        <f ca="1">IF(C8613&lt;Calculator!$D$26,0,IF(DAY($C8613)=1,IF(D8613-Calculator!$G$24&gt;0,Calculator!$G$24,D8613),0))</f>
        <v>0</v>
      </c>
      <c r="F8613" s="29">
        <f ca="1">IF(E8613&gt;0,D8613*Calculator!$G$22/12,0)</f>
        <v>0</v>
      </c>
      <c r="G8613" s="29">
        <f ca="1">IF(E8613&gt;0,(IFERROR(-PMT(Calculator!$G$22/12,Calculator!$G$23*12,Calculator!$G$20),0))-F8613,0)</f>
        <v>0</v>
      </c>
      <c r="H8613" s="29">
        <f t="shared" ca="1" si="540"/>
        <v>0</v>
      </c>
      <c r="I8613" s="29">
        <f t="shared" ca="1" si="538"/>
        <v>0</v>
      </c>
      <c r="J8613" s="30">
        <f>Calculator!$G$40</f>
        <v>6.5000000000000002E-2</v>
      </c>
      <c r="K8613" s="29">
        <f ca="1">IF(C8613&gt;=Calculator!$G$27,IF(DAY($C8613)=1,Calculator!$G$34/2,IF(DAY($C8613)=15,Calculator!$G$34/2,0)),0)</f>
        <v>0</v>
      </c>
      <c r="L8613" s="29">
        <f ca="1">IF(DAY($C8613)=28,IF(H8613=0,0,Calculator!$G$35),0)</f>
        <v>0</v>
      </c>
      <c r="M8613" s="29">
        <f ca="1">IF(I8613&gt;0,IF(DAY($C8613)=1,SUM(INDIRECT("I"&amp;(ROW(C8612)-DAY(C8612))):I8612),0),0)</f>
        <v>0</v>
      </c>
      <c r="N8613" s="29">
        <f ca="1">IF(C8613&lt;Calculator!$G$27,0,IF(C8613=Calculator!$G$27,Calculator!$G$39,IF(H8613-K8613&lt;=0,IF(D8613&gt;Calculator!$G$39,IF(H8613-K8613+E8613+L8613+M8613+Calculator!$G$39&gt;Calculator!$G$39,Calculator!$G$39-(H8613+E8613+L8613+M8613-K8613),Calculator!$G$39),D8613),0)))</f>
        <v>0</v>
      </c>
    </row>
    <row r="8614" spans="1:14" ht="15.75" thickBot="1">
      <c r="A8614" s="33" t="str">
        <f ca="1">IF(C8614=Calculator!$H$27,"F",IF(Daily!D8614+Daily!H8614=0,IF(D8613+H8613&gt;0,"L",""),""))</f>
        <v/>
      </c>
      <c r="B8614" s="34">
        <v>8613</v>
      </c>
      <c r="C8614" s="19">
        <f t="shared" ca="1" si="537"/>
        <v>54543</v>
      </c>
      <c r="D8614" s="29">
        <f t="shared" ca="1" si="539"/>
        <v>0</v>
      </c>
      <c r="E8614" s="29">
        <f ca="1">IF(C8614&lt;Calculator!$D$26,0,IF(DAY($C8614)=1,IF(D8614-Calculator!$G$24&gt;0,Calculator!$G$24,D8614),0))</f>
        <v>0</v>
      </c>
      <c r="F8614" s="29">
        <f ca="1">IF(E8614&gt;0,D8614*Calculator!$G$22/12,0)</f>
        <v>0</v>
      </c>
      <c r="G8614" s="29">
        <f ca="1">IF(E8614&gt;0,(IFERROR(-PMT(Calculator!$G$22/12,Calculator!$G$23*12,Calculator!$G$20),0))-F8614,0)</f>
        <v>0</v>
      </c>
      <c r="H8614" s="29">
        <f t="shared" ca="1" si="540"/>
        <v>0</v>
      </c>
      <c r="I8614" s="29">
        <f t="shared" ca="1" si="538"/>
        <v>0</v>
      </c>
      <c r="J8614" s="30">
        <f>Calculator!$G$40</f>
        <v>6.5000000000000002E-2</v>
      </c>
      <c r="K8614" s="29">
        <f ca="1">IF(C8614&gt;=Calculator!$G$27,IF(DAY($C8614)=1,Calculator!$G$34/2,IF(DAY($C8614)=15,Calculator!$G$34/2,0)),0)</f>
        <v>0</v>
      </c>
      <c r="L8614" s="29">
        <f ca="1">IF(DAY($C8614)=28,IF(H8614=0,0,Calculator!$G$35),0)</f>
        <v>0</v>
      </c>
      <c r="M8614" s="29">
        <f ca="1">IF(I8614&gt;0,IF(DAY($C8614)=1,SUM(INDIRECT("I"&amp;(ROW(C8613)-DAY(C8613))):I8613),0),0)</f>
        <v>0</v>
      </c>
      <c r="N8614" s="29">
        <f ca="1">IF(C8614&lt;Calculator!$G$27,0,IF(C8614=Calculator!$G$27,Calculator!$G$39,IF(H8614-K8614&lt;=0,IF(D8614&gt;Calculator!$G$39,IF(H8614-K8614+E8614+L8614+M8614+Calculator!$G$39&gt;Calculator!$G$39,Calculator!$G$39-(H8614+E8614+L8614+M8614-K8614),Calculator!$G$39),D8614),0)))</f>
        <v>0</v>
      </c>
    </row>
    <row r="8615" spans="1:14" ht="15.75" thickBot="1">
      <c r="A8615" s="33" t="str">
        <f ca="1">IF(C8615=Calculator!$H$27,"F",IF(Daily!D8615+Daily!H8615=0,IF(D8614+H8614&gt;0,"L",""),""))</f>
        <v/>
      </c>
      <c r="B8615" s="34">
        <v>8614</v>
      </c>
      <c r="C8615" s="19">
        <f t="shared" ca="1" si="537"/>
        <v>54544</v>
      </c>
      <c r="D8615" s="29">
        <f t="shared" ca="1" si="539"/>
        <v>0</v>
      </c>
      <c r="E8615" s="29">
        <f ca="1">IF(C8615&lt;Calculator!$D$26,0,IF(DAY($C8615)=1,IF(D8615-Calculator!$G$24&gt;0,Calculator!$G$24,D8615),0))</f>
        <v>0</v>
      </c>
      <c r="F8615" s="29">
        <f ca="1">IF(E8615&gt;0,D8615*Calculator!$G$22/12,0)</f>
        <v>0</v>
      </c>
      <c r="G8615" s="29">
        <f ca="1">IF(E8615&gt;0,(IFERROR(-PMT(Calculator!$G$22/12,Calculator!$G$23*12,Calculator!$G$20),0))-F8615,0)</f>
        <v>0</v>
      </c>
      <c r="H8615" s="29">
        <f t="shared" ca="1" si="540"/>
        <v>0</v>
      </c>
      <c r="I8615" s="29">
        <f t="shared" ca="1" si="538"/>
        <v>0</v>
      </c>
      <c r="J8615" s="30">
        <f>Calculator!$G$40</f>
        <v>6.5000000000000002E-2</v>
      </c>
      <c r="K8615" s="29">
        <f ca="1">IF(C8615&gt;=Calculator!$G$27,IF(DAY($C8615)=1,Calculator!$G$34/2,IF(DAY($C8615)=15,Calculator!$G$34/2,0)),0)</f>
        <v>4500</v>
      </c>
      <c r="L8615" s="29">
        <f ca="1">IF(DAY($C8615)=28,IF(H8615=0,0,Calculator!$G$35),0)</f>
        <v>0</v>
      </c>
      <c r="M8615" s="29">
        <f ca="1">IF(I8615&gt;0,IF(DAY($C8615)=1,SUM(INDIRECT("I"&amp;(ROW(C8614)-DAY(C8614))):I8614),0),0)</f>
        <v>0</v>
      </c>
      <c r="N8615" s="29">
        <f ca="1">IF(C8615&lt;Calculator!$G$27,0,IF(C8615=Calculator!$G$27,Calculator!$G$39,IF(H8615-K8615&lt;=0,IF(D8615&gt;Calculator!$G$39,IF(H8615-K8615+E8615+L8615+M8615+Calculator!$G$39&gt;Calculator!$G$39,Calculator!$G$39-(H8615+E8615+L8615+M8615-K8615),Calculator!$G$39),D8615),0)))</f>
        <v>0</v>
      </c>
    </row>
    <row r="8616" spans="1:14" ht="15.75" thickBot="1">
      <c r="A8616" s="33" t="str">
        <f ca="1">IF(C8616=Calculator!$H$27,"F",IF(Daily!D8616+Daily!H8616=0,IF(D8615+H8615&gt;0,"L",""),""))</f>
        <v/>
      </c>
      <c r="B8616" s="34">
        <v>8615</v>
      </c>
      <c r="C8616" s="19">
        <f t="shared" ca="1" si="537"/>
        <v>54545</v>
      </c>
      <c r="D8616" s="29">
        <f t="shared" ca="1" si="539"/>
        <v>0</v>
      </c>
      <c r="E8616" s="29">
        <f ca="1">IF(C8616&lt;Calculator!$D$26,0,IF(DAY($C8616)=1,IF(D8616-Calculator!$G$24&gt;0,Calculator!$G$24,D8616),0))</f>
        <v>0</v>
      </c>
      <c r="F8616" s="29">
        <f ca="1">IF(E8616&gt;0,D8616*Calculator!$G$22/12,0)</f>
        <v>0</v>
      </c>
      <c r="G8616" s="29">
        <f ca="1">IF(E8616&gt;0,(IFERROR(-PMT(Calculator!$G$22/12,Calculator!$G$23*12,Calculator!$G$20),0))-F8616,0)</f>
        <v>0</v>
      </c>
      <c r="H8616" s="29">
        <f t="shared" ca="1" si="540"/>
        <v>0</v>
      </c>
      <c r="I8616" s="29">
        <f t="shared" ca="1" si="538"/>
        <v>0</v>
      </c>
      <c r="J8616" s="30">
        <f>Calculator!$G$40</f>
        <v>6.5000000000000002E-2</v>
      </c>
      <c r="K8616" s="29">
        <f ca="1">IF(C8616&gt;=Calculator!$G$27,IF(DAY($C8616)=1,Calculator!$G$34/2,IF(DAY($C8616)=15,Calculator!$G$34/2,0)),0)</f>
        <v>0</v>
      </c>
      <c r="L8616" s="29">
        <f ca="1">IF(DAY($C8616)=28,IF(H8616=0,0,Calculator!$G$35),0)</f>
        <v>0</v>
      </c>
      <c r="M8616" s="29">
        <f ca="1">IF(I8616&gt;0,IF(DAY($C8616)=1,SUM(INDIRECT("I"&amp;(ROW(C8615)-DAY(C8615))):I8615),0),0)</f>
        <v>0</v>
      </c>
      <c r="N8616" s="29">
        <f ca="1">IF(C8616&lt;Calculator!$G$27,0,IF(C8616=Calculator!$G$27,Calculator!$G$39,IF(H8616-K8616&lt;=0,IF(D8616&gt;Calculator!$G$39,IF(H8616-K8616+E8616+L8616+M8616+Calculator!$G$39&gt;Calculator!$G$39,Calculator!$G$39-(H8616+E8616+L8616+M8616-K8616),Calculator!$G$39),D8616),0)))</f>
        <v>0</v>
      </c>
    </row>
    <row r="8617" spans="1:14" ht="15.75" thickBot="1">
      <c r="A8617" s="33" t="str">
        <f ca="1">IF(C8617=Calculator!$H$27,"F",IF(Daily!D8617+Daily!H8617=0,IF(D8616+H8616&gt;0,"L",""),""))</f>
        <v/>
      </c>
      <c r="B8617" s="34">
        <v>8616</v>
      </c>
      <c r="C8617" s="19">
        <f t="shared" ca="1" si="537"/>
        <v>54546</v>
      </c>
      <c r="D8617" s="29">
        <f t="shared" ca="1" si="539"/>
        <v>0</v>
      </c>
      <c r="E8617" s="29">
        <f ca="1">IF(C8617&lt;Calculator!$D$26,0,IF(DAY($C8617)=1,IF(D8617-Calculator!$G$24&gt;0,Calculator!$G$24,D8617),0))</f>
        <v>0</v>
      </c>
      <c r="F8617" s="29">
        <f ca="1">IF(E8617&gt;0,D8617*Calculator!$G$22/12,0)</f>
        <v>0</v>
      </c>
      <c r="G8617" s="29">
        <f ca="1">IF(E8617&gt;0,(IFERROR(-PMT(Calculator!$G$22/12,Calculator!$G$23*12,Calculator!$G$20),0))-F8617,0)</f>
        <v>0</v>
      </c>
      <c r="H8617" s="29">
        <f t="shared" ca="1" si="540"/>
        <v>0</v>
      </c>
      <c r="I8617" s="29">
        <f t="shared" ca="1" si="538"/>
        <v>0</v>
      </c>
      <c r="J8617" s="30">
        <f>Calculator!$G$40</f>
        <v>6.5000000000000002E-2</v>
      </c>
      <c r="K8617" s="29">
        <f ca="1">IF(C8617&gt;=Calculator!$G$27,IF(DAY($C8617)=1,Calculator!$G$34/2,IF(DAY($C8617)=15,Calculator!$G$34/2,0)),0)</f>
        <v>0</v>
      </c>
      <c r="L8617" s="29">
        <f ca="1">IF(DAY($C8617)=28,IF(H8617=0,0,Calculator!$G$35),0)</f>
        <v>0</v>
      </c>
      <c r="M8617" s="29">
        <f ca="1">IF(I8617&gt;0,IF(DAY($C8617)=1,SUM(INDIRECT("I"&amp;(ROW(C8616)-DAY(C8616))):I8616),0),0)</f>
        <v>0</v>
      </c>
      <c r="N8617" s="29">
        <f ca="1">IF(C8617&lt;Calculator!$G$27,0,IF(C8617=Calculator!$G$27,Calculator!$G$39,IF(H8617-K8617&lt;=0,IF(D8617&gt;Calculator!$G$39,IF(H8617-K8617+E8617+L8617+M8617+Calculator!$G$39&gt;Calculator!$G$39,Calculator!$G$39-(H8617+E8617+L8617+M8617-K8617),Calculator!$G$39),D8617),0)))</f>
        <v>0</v>
      </c>
    </row>
    <row r="8618" spans="1:14" ht="15.75" thickBot="1">
      <c r="A8618" s="33" t="str">
        <f ca="1">IF(C8618=Calculator!$H$27,"F",IF(Daily!D8618+Daily!H8618=0,IF(D8617+H8617&gt;0,"L",""),""))</f>
        <v/>
      </c>
      <c r="B8618" s="34">
        <v>8617</v>
      </c>
      <c r="C8618" s="19">
        <f t="shared" ca="1" si="537"/>
        <v>54547</v>
      </c>
      <c r="D8618" s="29">
        <f t="shared" ca="1" si="539"/>
        <v>0</v>
      </c>
      <c r="E8618" s="29">
        <f ca="1">IF(C8618&lt;Calculator!$D$26,0,IF(DAY($C8618)=1,IF(D8618-Calculator!$G$24&gt;0,Calculator!$G$24,D8618),0))</f>
        <v>0</v>
      </c>
      <c r="F8618" s="29">
        <f ca="1">IF(E8618&gt;0,D8618*Calculator!$G$22/12,0)</f>
        <v>0</v>
      </c>
      <c r="G8618" s="29">
        <f ca="1">IF(E8618&gt;0,(IFERROR(-PMT(Calculator!$G$22/12,Calculator!$G$23*12,Calculator!$G$20),0))-F8618,0)</f>
        <v>0</v>
      </c>
      <c r="H8618" s="29">
        <f t="shared" ca="1" si="540"/>
        <v>0</v>
      </c>
      <c r="I8618" s="29">
        <f t="shared" ca="1" si="538"/>
        <v>0</v>
      </c>
      <c r="J8618" s="30">
        <f>Calculator!$G$40</f>
        <v>6.5000000000000002E-2</v>
      </c>
      <c r="K8618" s="29">
        <f ca="1">IF(C8618&gt;=Calculator!$G$27,IF(DAY($C8618)=1,Calculator!$G$34/2,IF(DAY($C8618)=15,Calculator!$G$34/2,0)),0)</f>
        <v>0</v>
      </c>
      <c r="L8618" s="29">
        <f ca="1">IF(DAY($C8618)=28,IF(H8618=0,0,Calculator!$G$35),0)</f>
        <v>0</v>
      </c>
      <c r="M8618" s="29">
        <f ca="1">IF(I8618&gt;0,IF(DAY($C8618)=1,SUM(INDIRECT("I"&amp;(ROW(C8617)-DAY(C8617))):I8617),0),0)</f>
        <v>0</v>
      </c>
      <c r="N8618" s="29">
        <f ca="1">IF(C8618&lt;Calculator!$G$27,0,IF(C8618=Calculator!$G$27,Calculator!$G$39,IF(H8618-K8618&lt;=0,IF(D8618&gt;Calculator!$G$39,IF(H8618-K8618+E8618+L8618+M8618+Calculator!$G$39&gt;Calculator!$G$39,Calculator!$G$39-(H8618+E8618+L8618+M8618-K8618),Calculator!$G$39),D8618),0)))</f>
        <v>0</v>
      </c>
    </row>
    <row r="8619" spans="1:14" ht="15.75" thickBot="1">
      <c r="A8619" s="33" t="str">
        <f ca="1">IF(C8619=Calculator!$H$27,"F",IF(Daily!D8619+Daily!H8619=0,IF(D8618+H8618&gt;0,"L",""),""))</f>
        <v/>
      </c>
      <c r="B8619" s="34">
        <v>8618</v>
      </c>
      <c r="C8619" s="19">
        <f t="shared" ca="1" si="537"/>
        <v>54548</v>
      </c>
      <c r="D8619" s="29">
        <f t="shared" ca="1" si="539"/>
        <v>0</v>
      </c>
      <c r="E8619" s="29">
        <f ca="1">IF(C8619&lt;Calculator!$D$26,0,IF(DAY($C8619)=1,IF(D8619-Calculator!$G$24&gt;0,Calculator!$G$24,D8619),0))</f>
        <v>0</v>
      </c>
      <c r="F8619" s="29">
        <f ca="1">IF(E8619&gt;0,D8619*Calculator!$G$22/12,0)</f>
        <v>0</v>
      </c>
      <c r="G8619" s="29">
        <f ca="1">IF(E8619&gt;0,(IFERROR(-PMT(Calculator!$G$22/12,Calculator!$G$23*12,Calculator!$G$20),0))-F8619,0)</f>
        <v>0</v>
      </c>
      <c r="H8619" s="29">
        <f t="shared" ca="1" si="540"/>
        <v>0</v>
      </c>
      <c r="I8619" s="29">
        <f t="shared" ca="1" si="538"/>
        <v>0</v>
      </c>
      <c r="J8619" s="30">
        <f>Calculator!$G$40</f>
        <v>6.5000000000000002E-2</v>
      </c>
      <c r="K8619" s="29">
        <f ca="1">IF(C8619&gt;=Calculator!$G$27,IF(DAY($C8619)=1,Calculator!$G$34/2,IF(DAY($C8619)=15,Calculator!$G$34/2,0)),0)</f>
        <v>0</v>
      </c>
      <c r="L8619" s="29">
        <f ca="1">IF(DAY($C8619)=28,IF(H8619=0,0,Calculator!$G$35),0)</f>
        <v>0</v>
      </c>
      <c r="M8619" s="29">
        <f ca="1">IF(I8619&gt;0,IF(DAY($C8619)=1,SUM(INDIRECT("I"&amp;(ROW(C8618)-DAY(C8618))):I8618),0),0)</f>
        <v>0</v>
      </c>
      <c r="N8619" s="29">
        <f ca="1">IF(C8619&lt;Calculator!$G$27,0,IF(C8619=Calculator!$G$27,Calculator!$G$39,IF(H8619-K8619&lt;=0,IF(D8619&gt;Calculator!$G$39,IF(H8619-K8619+E8619+L8619+M8619+Calculator!$G$39&gt;Calculator!$G$39,Calculator!$G$39-(H8619+E8619+L8619+M8619-K8619),Calculator!$G$39),D8619),0)))</f>
        <v>0</v>
      </c>
    </row>
    <row r="8620" spans="1:14" ht="15.75" thickBot="1">
      <c r="A8620" s="33" t="str">
        <f ca="1">IF(C8620=Calculator!$H$27,"F",IF(Daily!D8620+Daily!H8620=0,IF(D8619+H8619&gt;0,"L",""),""))</f>
        <v/>
      </c>
      <c r="B8620" s="34">
        <v>8619</v>
      </c>
      <c r="C8620" s="19">
        <f t="shared" ca="1" si="537"/>
        <v>54549</v>
      </c>
      <c r="D8620" s="29">
        <f t="shared" ca="1" si="539"/>
        <v>0</v>
      </c>
      <c r="E8620" s="29">
        <f ca="1">IF(C8620&lt;Calculator!$D$26,0,IF(DAY($C8620)=1,IF(D8620-Calculator!$G$24&gt;0,Calculator!$G$24,D8620),0))</f>
        <v>0</v>
      </c>
      <c r="F8620" s="29">
        <f ca="1">IF(E8620&gt;0,D8620*Calculator!$G$22/12,0)</f>
        <v>0</v>
      </c>
      <c r="G8620" s="29">
        <f ca="1">IF(E8620&gt;0,(IFERROR(-PMT(Calculator!$G$22/12,Calculator!$G$23*12,Calculator!$G$20),0))-F8620,0)</f>
        <v>0</v>
      </c>
      <c r="H8620" s="29">
        <f t="shared" ca="1" si="540"/>
        <v>0</v>
      </c>
      <c r="I8620" s="29">
        <f t="shared" ca="1" si="538"/>
        <v>0</v>
      </c>
      <c r="J8620" s="30">
        <f>Calculator!$G$40</f>
        <v>6.5000000000000002E-2</v>
      </c>
      <c r="K8620" s="29">
        <f ca="1">IF(C8620&gt;=Calculator!$G$27,IF(DAY($C8620)=1,Calculator!$G$34/2,IF(DAY($C8620)=15,Calculator!$G$34/2,0)),0)</f>
        <v>0</v>
      </c>
      <c r="L8620" s="29">
        <f ca="1">IF(DAY($C8620)=28,IF(H8620=0,0,Calculator!$G$35),0)</f>
        <v>0</v>
      </c>
      <c r="M8620" s="29">
        <f ca="1">IF(I8620&gt;0,IF(DAY($C8620)=1,SUM(INDIRECT("I"&amp;(ROW(C8619)-DAY(C8619))):I8619),0),0)</f>
        <v>0</v>
      </c>
      <c r="N8620" s="29">
        <f ca="1">IF(C8620&lt;Calculator!$G$27,0,IF(C8620=Calculator!$G$27,Calculator!$G$39,IF(H8620-K8620&lt;=0,IF(D8620&gt;Calculator!$G$39,IF(H8620-K8620+E8620+L8620+M8620+Calculator!$G$39&gt;Calculator!$G$39,Calculator!$G$39-(H8620+E8620+L8620+M8620-K8620),Calculator!$G$39),D8620),0)))</f>
        <v>0</v>
      </c>
    </row>
    <row r="8621" spans="1:14" ht="15.75" thickBot="1">
      <c r="A8621" s="33" t="str">
        <f ca="1">IF(C8621=Calculator!$H$27,"F",IF(Daily!D8621+Daily!H8621=0,IF(D8620+H8620&gt;0,"L",""),""))</f>
        <v/>
      </c>
      <c r="B8621" s="34">
        <v>8620</v>
      </c>
      <c r="C8621" s="19">
        <f t="shared" ca="1" si="537"/>
        <v>54550</v>
      </c>
      <c r="D8621" s="29">
        <f t="shared" ca="1" si="539"/>
        <v>0</v>
      </c>
      <c r="E8621" s="29">
        <f ca="1">IF(C8621&lt;Calculator!$D$26,0,IF(DAY($C8621)=1,IF(D8621-Calculator!$G$24&gt;0,Calculator!$G$24,D8621),0))</f>
        <v>0</v>
      </c>
      <c r="F8621" s="29">
        <f ca="1">IF(E8621&gt;0,D8621*Calculator!$G$22/12,0)</f>
        <v>0</v>
      </c>
      <c r="G8621" s="29">
        <f ca="1">IF(E8621&gt;0,(IFERROR(-PMT(Calculator!$G$22/12,Calculator!$G$23*12,Calculator!$G$20),0))-F8621,0)</f>
        <v>0</v>
      </c>
      <c r="H8621" s="29">
        <f t="shared" ca="1" si="540"/>
        <v>0</v>
      </c>
      <c r="I8621" s="29">
        <f t="shared" ca="1" si="538"/>
        <v>0</v>
      </c>
      <c r="J8621" s="30">
        <f>Calculator!$G$40</f>
        <v>6.5000000000000002E-2</v>
      </c>
      <c r="K8621" s="29">
        <f ca="1">IF(C8621&gt;=Calculator!$G$27,IF(DAY($C8621)=1,Calculator!$G$34/2,IF(DAY($C8621)=15,Calculator!$G$34/2,0)),0)</f>
        <v>0</v>
      </c>
      <c r="L8621" s="29">
        <f ca="1">IF(DAY($C8621)=28,IF(H8621=0,0,Calculator!$G$35),0)</f>
        <v>0</v>
      </c>
      <c r="M8621" s="29">
        <f ca="1">IF(I8621&gt;0,IF(DAY($C8621)=1,SUM(INDIRECT("I"&amp;(ROW(C8620)-DAY(C8620))):I8620),0),0)</f>
        <v>0</v>
      </c>
      <c r="N8621" s="29">
        <f ca="1">IF(C8621&lt;Calculator!$G$27,0,IF(C8621=Calculator!$G$27,Calculator!$G$39,IF(H8621-K8621&lt;=0,IF(D8621&gt;Calculator!$G$39,IF(H8621-K8621+E8621+L8621+M8621+Calculator!$G$39&gt;Calculator!$G$39,Calculator!$G$39-(H8621+E8621+L8621+M8621-K8621),Calculator!$G$39),D8621),0)))</f>
        <v>0</v>
      </c>
    </row>
    <row r="8622" spans="1:14" ht="15.75" thickBot="1">
      <c r="A8622" s="33" t="str">
        <f ca="1">IF(C8622=Calculator!$H$27,"F",IF(Daily!D8622+Daily!H8622=0,IF(D8621+H8621&gt;0,"L",""),""))</f>
        <v/>
      </c>
      <c r="B8622" s="34">
        <v>8621</v>
      </c>
      <c r="C8622" s="19">
        <f t="shared" ca="1" si="537"/>
        <v>54551</v>
      </c>
      <c r="D8622" s="29">
        <f t="shared" ca="1" si="539"/>
        <v>0</v>
      </c>
      <c r="E8622" s="29">
        <f ca="1">IF(C8622&lt;Calculator!$D$26,0,IF(DAY($C8622)=1,IF(D8622-Calculator!$G$24&gt;0,Calculator!$G$24,D8622),0))</f>
        <v>0</v>
      </c>
      <c r="F8622" s="29">
        <f ca="1">IF(E8622&gt;0,D8622*Calculator!$G$22/12,0)</f>
        <v>0</v>
      </c>
      <c r="G8622" s="29">
        <f ca="1">IF(E8622&gt;0,(IFERROR(-PMT(Calculator!$G$22/12,Calculator!$G$23*12,Calculator!$G$20),0))-F8622,0)</f>
        <v>0</v>
      </c>
      <c r="H8622" s="29">
        <f t="shared" ca="1" si="540"/>
        <v>0</v>
      </c>
      <c r="I8622" s="29">
        <f t="shared" ca="1" si="538"/>
        <v>0</v>
      </c>
      <c r="J8622" s="30">
        <f>Calculator!$G$40</f>
        <v>6.5000000000000002E-2</v>
      </c>
      <c r="K8622" s="29">
        <f ca="1">IF(C8622&gt;=Calculator!$G$27,IF(DAY($C8622)=1,Calculator!$G$34/2,IF(DAY($C8622)=15,Calculator!$G$34/2,0)),0)</f>
        <v>0</v>
      </c>
      <c r="L8622" s="29">
        <f ca="1">IF(DAY($C8622)=28,IF(H8622=0,0,Calculator!$G$35),0)</f>
        <v>0</v>
      </c>
      <c r="M8622" s="29">
        <f ca="1">IF(I8622&gt;0,IF(DAY($C8622)=1,SUM(INDIRECT("I"&amp;(ROW(C8621)-DAY(C8621))):I8621),0),0)</f>
        <v>0</v>
      </c>
      <c r="N8622" s="29">
        <f ca="1">IF(C8622&lt;Calculator!$G$27,0,IF(C8622=Calculator!$G$27,Calculator!$G$39,IF(H8622-K8622&lt;=0,IF(D8622&gt;Calculator!$G$39,IF(H8622-K8622+E8622+L8622+M8622+Calculator!$G$39&gt;Calculator!$G$39,Calculator!$G$39-(H8622+E8622+L8622+M8622-K8622),Calculator!$G$39),D8622),0)))</f>
        <v>0</v>
      </c>
    </row>
    <row r="8623" spans="1:14" ht="15.75" thickBot="1">
      <c r="A8623" s="33" t="str">
        <f ca="1">IF(C8623=Calculator!$H$27,"F",IF(Daily!D8623+Daily!H8623=0,IF(D8622+H8622&gt;0,"L",""),""))</f>
        <v/>
      </c>
      <c r="B8623" s="34">
        <v>8622</v>
      </c>
      <c r="C8623" s="19">
        <f t="shared" ca="1" si="537"/>
        <v>54552</v>
      </c>
      <c r="D8623" s="29">
        <f t="shared" ca="1" si="539"/>
        <v>0</v>
      </c>
      <c r="E8623" s="29">
        <f ca="1">IF(C8623&lt;Calculator!$D$26,0,IF(DAY($C8623)=1,IF(D8623-Calculator!$G$24&gt;0,Calculator!$G$24,D8623),0))</f>
        <v>0</v>
      </c>
      <c r="F8623" s="29">
        <f ca="1">IF(E8623&gt;0,D8623*Calculator!$G$22/12,0)</f>
        <v>0</v>
      </c>
      <c r="G8623" s="29">
        <f ca="1">IF(E8623&gt;0,(IFERROR(-PMT(Calculator!$G$22/12,Calculator!$G$23*12,Calculator!$G$20),0))-F8623,0)</f>
        <v>0</v>
      </c>
      <c r="H8623" s="29">
        <f t="shared" ca="1" si="540"/>
        <v>0</v>
      </c>
      <c r="I8623" s="29">
        <f t="shared" ca="1" si="538"/>
        <v>0</v>
      </c>
      <c r="J8623" s="30">
        <f>Calculator!$G$40</f>
        <v>6.5000000000000002E-2</v>
      </c>
      <c r="K8623" s="29">
        <f ca="1">IF(C8623&gt;=Calculator!$G$27,IF(DAY($C8623)=1,Calculator!$G$34/2,IF(DAY($C8623)=15,Calculator!$G$34/2,0)),0)</f>
        <v>0</v>
      </c>
      <c r="L8623" s="29">
        <f ca="1">IF(DAY($C8623)=28,IF(H8623=0,0,Calculator!$G$35),0)</f>
        <v>0</v>
      </c>
      <c r="M8623" s="29">
        <f ca="1">IF(I8623&gt;0,IF(DAY($C8623)=1,SUM(INDIRECT("I"&amp;(ROW(C8622)-DAY(C8622))):I8622),0),0)</f>
        <v>0</v>
      </c>
      <c r="N8623" s="29">
        <f ca="1">IF(C8623&lt;Calculator!$G$27,0,IF(C8623=Calculator!$G$27,Calculator!$G$39,IF(H8623-K8623&lt;=0,IF(D8623&gt;Calculator!$G$39,IF(H8623-K8623+E8623+L8623+M8623+Calculator!$G$39&gt;Calculator!$G$39,Calculator!$G$39-(H8623+E8623+L8623+M8623-K8623),Calculator!$G$39),D8623),0)))</f>
        <v>0</v>
      </c>
    </row>
    <row r="8624" spans="1:14" ht="15.75" thickBot="1">
      <c r="A8624" s="33" t="str">
        <f ca="1">IF(C8624=Calculator!$H$27,"F",IF(Daily!D8624+Daily!H8624=0,IF(D8623+H8623&gt;0,"L",""),""))</f>
        <v/>
      </c>
      <c r="B8624" s="34">
        <v>8623</v>
      </c>
      <c r="C8624" s="19">
        <f t="shared" ca="1" si="537"/>
        <v>54553</v>
      </c>
      <c r="D8624" s="29">
        <f t="shared" ca="1" si="539"/>
        <v>0</v>
      </c>
      <c r="E8624" s="29">
        <f ca="1">IF(C8624&lt;Calculator!$D$26,0,IF(DAY($C8624)=1,IF(D8624-Calculator!$G$24&gt;0,Calculator!$G$24,D8624),0))</f>
        <v>0</v>
      </c>
      <c r="F8624" s="29">
        <f ca="1">IF(E8624&gt;0,D8624*Calculator!$G$22/12,0)</f>
        <v>0</v>
      </c>
      <c r="G8624" s="29">
        <f ca="1">IF(E8624&gt;0,(IFERROR(-PMT(Calculator!$G$22/12,Calculator!$G$23*12,Calculator!$G$20),0))-F8624,0)</f>
        <v>0</v>
      </c>
      <c r="H8624" s="29">
        <f t="shared" ca="1" si="540"/>
        <v>0</v>
      </c>
      <c r="I8624" s="29">
        <f t="shared" ca="1" si="538"/>
        <v>0</v>
      </c>
      <c r="J8624" s="30">
        <f>Calculator!$G$40</f>
        <v>6.5000000000000002E-2</v>
      </c>
      <c r="K8624" s="29">
        <f ca="1">IF(C8624&gt;=Calculator!$G$27,IF(DAY($C8624)=1,Calculator!$G$34/2,IF(DAY($C8624)=15,Calculator!$G$34/2,0)),0)</f>
        <v>0</v>
      </c>
      <c r="L8624" s="29">
        <f ca="1">IF(DAY($C8624)=28,IF(H8624=0,0,Calculator!$G$35),0)</f>
        <v>0</v>
      </c>
      <c r="M8624" s="29">
        <f ca="1">IF(I8624&gt;0,IF(DAY($C8624)=1,SUM(INDIRECT("I"&amp;(ROW(C8623)-DAY(C8623))):I8623),0),0)</f>
        <v>0</v>
      </c>
      <c r="N8624" s="29">
        <f ca="1">IF(C8624&lt;Calculator!$G$27,0,IF(C8624=Calculator!$G$27,Calculator!$G$39,IF(H8624-K8624&lt;=0,IF(D8624&gt;Calculator!$G$39,IF(H8624-K8624+E8624+L8624+M8624+Calculator!$G$39&gt;Calculator!$G$39,Calculator!$G$39-(H8624+E8624+L8624+M8624-K8624),Calculator!$G$39),D8624),0)))</f>
        <v>0</v>
      </c>
    </row>
    <row r="8625" spans="1:14" ht="15.75" thickBot="1">
      <c r="A8625" s="33" t="str">
        <f ca="1">IF(C8625=Calculator!$H$27,"F",IF(Daily!D8625+Daily!H8625=0,IF(D8624+H8624&gt;0,"L",""),""))</f>
        <v/>
      </c>
      <c r="B8625" s="34">
        <v>8624</v>
      </c>
      <c r="C8625" s="19">
        <f t="shared" ca="1" si="537"/>
        <v>54554</v>
      </c>
      <c r="D8625" s="29">
        <f t="shared" ca="1" si="539"/>
        <v>0</v>
      </c>
      <c r="E8625" s="29">
        <f ca="1">IF(C8625&lt;Calculator!$D$26,0,IF(DAY($C8625)=1,IF(D8625-Calculator!$G$24&gt;0,Calculator!$G$24,D8625),0))</f>
        <v>0</v>
      </c>
      <c r="F8625" s="29">
        <f ca="1">IF(E8625&gt;0,D8625*Calculator!$G$22/12,0)</f>
        <v>0</v>
      </c>
      <c r="G8625" s="29">
        <f ca="1">IF(E8625&gt;0,(IFERROR(-PMT(Calculator!$G$22/12,Calculator!$G$23*12,Calculator!$G$20),0))-F8625,0)</f>
        <v>0</v>
      </c>
      <c r="H8625" s="29">
        <f t="shared" ca="1" si="540"/>
        <v>0</v>
      </c>
      <c r="I8625" s="29">
        <f t="shared" ca="1" si="538"/>
        <v>0</v>
      </c>
      <c r="J8625" s="30">
        <f>Calculator!$G$40</f>
        <v>6.5000000000000002E-2</v>
      </c>
      <c r="K8625" s="29">
        <f ca="1">IF(C8625&gt;=Calculator!$G$27,IF(DAY($C8625)=1,Calculator!$G$34/2,IF(DAY($C8625)=15,Calculator!$G$34/2,0)),0)</f>
        <v>0</v>
      </c>
      <c r="L8625" s="29">
        <f ca="1">IF(DAY($C8625)=28,IF(H8625=0,0,Calculator!$G$35),0)</f>
        <v>0</v>
      </c>
      <c r="M8625" s="29">
        <f ca="1">IF(I8625&gt;0,IF(DAY($C8625)=1,SUM(INDIRECT("I"&amp;(ROW(C8624)-DAY(C8624))):I8624),0),0)</f>
        <v>0</v>
      </c>
      <c r="N8625" s="29">
        <f ca="1">IF(C8625&lt;Calculator!$G$27,0,IF(C8625=Calculator!$G$27,Calculator!$G$39,IF(H8625-K8625&lt;=0,IF(D8625&gt;Calculator!$G$39,IF(H8625-K8625+E8625+L8625+M8625+Calculator!$G$39&gt;Calculator!$G$39,Calculator!$G$39-(H8625+E8625+L8625+M8625-K8625),Calculator!$G$39),D8625),0)))</f>
        <v>0</v>
      </c>
    </row>
    <row r="8626" spans="1:14" ht="15.75" thickBot="1">
      <c r="A8626" s="33" t="str">
        <f ca="1">IF(C8626=Calculator!$H$27,"F",IF(Daily!D8626+Daily!H8626=0,IF(D8625+H8625&gt;0,"L",""),""))</f>
        <v/>
      </c>
      <c r="B8626" s="34">
        <v>8625</v>
      </c>
      <c r="C8626" s="19">
        <f t="shared" ca="1" si="537"/>
        <v>54555</v>
      </c>
      <c r="D8626" s="29">
        <f t="shared" ca="1" si="539"/>
        <v>0</v>
      </c>
      <c r="E8626" s="29">
        <f ca="1">IF(C8626&lt;Calculator!$D$26,0,IF(DAY($C8626)=1,IF(D8626-Calculator!$G$24&gt;0,Calculator!$G$24,D8626),0))</f>
        <v>0</v>
      </c>
      <c r="F8626" s="29">
        <f ca="1">IF(E8626&gt;0,D8626*Calculator!$G$22/12,0)</f>
        <v>0</v>
      </c>
      <c r="G8626" s="29">
        <f ca="1">IF(E8626&gt;0,(IFERROR(-PMT(Calculator!$G$22/12,Calculator!$G$23*12,Calculator!$G$20),0))-F8626,0)</f>
        <v>0</v>
      </c>
      <c r="H8626" s="29">
        <f t="shared" ca="1" si="540"/>
        <v>0</v>
      </c>
      <c r="I8626" s="29">
        <f t="shared" ca="1" si="538"/>
        <v>0</v>
      </c>
      <c r="J8626" s="30">
        <f>Calculator!$G$40</f>
        <v>6.5000000000000002E-2</v>
      </c>
      <c r="K8626" s="29">
        <f ca="1">IF(C8626&gt;=Calculator!$G$27,IF(DAY($C8626)=1,Calculator!$G$34/2,IF(DAY($C8626)=15,Calculator!$G$34/2,0)),0)</f>
        <v>0</v>
      </c>
      <c r="L8626" s="29">
        <f ca="1">IF(DAY($C8626)=28,IF(H8626=0,0,Calculator!$G$35),0)</f>
        <v>0</v>
      </c>
      <c r="M8626" s="29">
        <f ca="1">IF(I8626&gt;0,IF(DAY($C8626)=1,SUM(INDIRECT("I"&amp;(ROW(C8625)-DAY(C8625))):I8625),0),0)</f>
        <v>0</v>
      </c>
      <c r="N8626" s="29">
        <f ca="1">IF(C8626&lt;Calculator!$G$27,0,IF(C8626=Calculator!$G$27,Calculator!$G$39,IF(H8626-K8626&lt;=0,IF(D8626&gt;Calculator!$G$39,IF(H8626-K8626+E8626+L8626+M8626+Calculator!$G$39&gt;Calculator!$G$39,Calculator!$G$39-(H8626+E8626+L8626+M8626-K8626),Calculator!$G$39),D8626),0)))</f>
        <v>0</v>
      </c>
    </row>
    <row r="8627" spans="1:14" ht="15.75" thickBot="1">
      <c r="A8627" s="33" t="str">
        <f ca="1">IF(C8627=Calculator!$H$27,"F",IF(Daily!D8627+Daily!H8627=0,IF(D8626+H8626&gt;0,"L",""),""))</f>
        <v/>
      </c>
      <c r="B8627" s="34">
        <v>8626</v>
      </c>
      <c r="C8627" s="19">
        <f t="shared" ca="1" si="537"/>
        <v>54556</v>
      </c>
      <c r="D8627" s="29">
        <f t="shared" ca="1" si="539"/>
        <v>0</v>
      </c>
      <c r="E8627" s="29">
        <f ca="1">IF(C8627&lt;Calculator!$D$26,0,IF(DAY($C8627)=1,IF(D8627-Calculator!$G$24&gt;0,Calculator!$G$24,D8627),0))</f>
        <v>0</v>
      </c>
      <c r="F8627" s="29">
        <f ca="1">IF(E8627&gt;0,D8627*Calculator!$G$22/12,0)</f>
        <v>0</v>
      </c>
      <c r="G8627" s="29">
        <f ca="1">IF(E8627&gt;0,(IFERROR(-PMT(Calculator!$G$22/12,Calculator!$G$23*12,Calculator!$G$20),0))-F8627,0)</f>
        <v>0</v>
      </c>
      <c r="H8627" s="29">
        <f t="shared" ca="1" si="540"/>
        <v>0</v>
      </c>
      <c r="I8627" s="29">
        <f t="shared" ca="1" si="538"/>
        <v>0</v>
      </c>
      <c r="J8627" s="30">
        <f>Calculator!$G$40</f>
        <v>6.5000000000000002E-2</v>
      </c>
      <c r="K8627" s="29">
        <f ca="1">IF(C8627&gt;=Calculator!$G$27,IF(DAY($C8627)=1,Calculator!$G$34/2,IF(DAY($C8627)=15,Calculator!$G$34/2,0)),0)</f>
        <v>0</v>
      </c>
      <c r="L8627" s="29">
        <f ca="1">IF(DAY($C8627)=28,IF(H8627=0,0,Calculator!$G$35),0)</f>
        <v>0</v>
      </c>
      <c r="M8627" s="29">
        <f ca="1">IF(I8627&gt;0,IF(DAY($C8627)=1,SUM(INDIRECT("I"&amp;(ROW(C8626)-DAY(C8626))):I8626),0),0)</f>
        <v>0</v>
      </c>
      <c r="N8627" s="29">
        <f ca="1">IF(C8627&lt;Calculator!$G$27,0,IF(C8627=Calculator!$G$27,Calculator!$G$39,IF(H8627-K8627&lt;=0,IF(D8627&gt;Calculator!$G$39,IF(H8627-K8627+E8627+L8627+M8627+Calculator!$G$39&gt;Calculator!$G$39,Calculator!$G$39-(H8627+E8627+L8627+M8627-K8627),Calculator!$G$39),D8627),0)))</f>
        <v>0</v>
      </c>
    </row>
    <row r="8628" spans="1:14" ht="15.75" thickBot="1">
      <c r="A8628" s="33" t="str">
        <f ca="1">IF(C8628=Calculator!$H$27,"F",IF(Daily!D8628+Daily!H8628=0,IF(D8627+H8627&gt;0,"L",""),""))</f>
        <v/>
      </c>
      <c r="B8628" s="34">
        <v>8627</v>
      </c>
      <c r="C8628" s="19">
        <f t="shared" ca="1" si="537"/>
        <v>54557</v>
      </c>
      <c r="D8628" s="29">
        <f t="shared" ca="1" si="539"/>
        <v>0</v>
      </c>
      <c r="E8628" s="29">
        <f ca="1">IF(C8628&lt;Calculator!$D$26,0,IF(DAY($C8628)=1,IF(D8628-Calculator!$G$24&gt;0,Calculator!$G$24,D8628),0))</f>
        <v>0</v>
      </c>
      <c r="F8628" s="29">
        <f ca="1">IF(E8628&gt;0,D8628*Calculator!$G$22/12,0)</f>
        <v>0</v>
      </c>
      <c r="G8628" s="29">
        <f ca="1">IF(E8628&gt;0,(IFERROR(-PMT(Calculator!$G$22/12,Calculator!$G$23*12,Calculator!$G$20),0))-F8628,0)</f>
        <v>0</v>
      </c>
      <c r="H8628" s="29">
        <f t="shared" ca="1" si="540"/>
        <v>0</v>
      </c>
      <c r="I8628" s="29">
        <f t="shared" ca="1" si="538"/>
        <v>0</v>
      </c>
      <c r="J8628" s="30">
        <f>Calculator!$G$40</f>
        <v>6.5000000000000002E-2</v>
      </c>
      <c r="K8628" s="29">
        <f ca="1">IF(C8628&gt;=Calculator!$G$27,IF(DAY($C8628)=1,Calculator!$G$34/2,IF(DAY($C8628)=15,Calculator!$G$34/2,0)),0)</f>
        <v>0</v>
      </c>
      <c r="L8628" s="29">
        <f ca="1">IF(DAY($C8628)=28,IF(H8628=0,0,Calculator!$G$35),0)</f>
        <v>0</v>
      </c>
      <c r="M8628" s="29">
        <f ca="1">IF(I8628&gt;0,IF(DAY($C8628)=1,SUM(INDIRECT("I"&amp;(ROW(C8627)-DAY(C8627))):I8627),0),0)</f>
        <v>0</v>
      </c>
      <c r="N8628" s="29">
        <f ca="1">IF(C8628&lt;Calculator!$G$27,0,IF(C8628=Calculator!$G$27,Calculator!$G$39,IF(H8628-K8628&lt;=0,IF(D8628&gt;Calculator!$G$39,IF(H8628-K8628+E8628+L8628+M8628+Calculator!$G$39&gt;Calculator!$G$39,Calculator!$G$39-(H8628+E8628+L8628+M8628-K8628),Calculator!$G$39),D8628),0)))</f>
        <v>0</v>
      </c>
    </row>
    <row r="8629" spans="1:14" ht="15.75" thickBot="1">
      <c r="A8629" s="33" t="str">
        <f ca="1">IF(C8629=Calculator!$H$27,"F",IF(Daily!D8629+Daily!H8629=0,IF(D8628+H8628&gt;0,"L",""),""))</f>
        <v/>
      </c>
      <c r="B8629" s="34">
        <v>8628</v>
      </c>
      <c r="C8629" s="19">
        <f t="shared" ca="1" si="537"/>
        <v>54558</v>
      </c>
      <c r="D8629" s="29">
        <f t="shared" ca="1" si="539"/>
        <v>0</v>
      </c>
      <c r="E8629" s="29">
        <f ca="1">IF(C8629&lt;Calculator!$D$26,0,IF(DAY($C8629)=1,IF(D8629-Calculator!$G$24&gt;0,Calculator!$G$24,D8629),0))</f>
        <v>0</v>
      </c>
      <c r="F8629" s="29">
        <f ca="1">IF(E8629&gt;0,D8629*Calculator!$G$22/12,0)</f>
        <v>0</v>
      </c>
      <c r="G8629" s="29">
        <f ca="1">IF(E8629&gt;0,(IFERROR(-PMT(Calculator!$G$22/12,Calculator!$G$23*12,Calculator!$G$20),0))-F8629,0)</f>
        <v>0</v>
      </c>
      <c r="H8629" s="29">
        <f t="shared" ca="1" si="540"/>
        <v>0</v>
      </c>
      <c r="I8629" s="29">
        <f t="shared" ca="1" si="538"/>
        <v>0</v>
      </c>
      <c r="J8629" s="30">
        <f>Calculator!$G$40</f>
        <v>6.5000000000000002E-2</v>
      </c>
      <c r="K8629" s="29">
        <f ca="1">IF(C8629&gt;=Calculator!$G$27,IF(DAY($C8629)=1,Calculator!$G$34/2,IF(DAY($C8629)=15,Calculator!$G$34/2,0)),0)</f>
        <v>4500</v>
      </c>
      <c r="L8629" s="29">
        <f ca="1">IF(DAY($C8629)=28,IF(H8629=0,0,Calculator!$G$35),0)</f>
        <v>0</v>
      </c>
      <c r="M8629" s="29">
        <f ca="1">IF(I8629&gt;0,IF(DAY($C8629)=1,SUM(INDIRECT("I"&amp;(ROW(C8628)-DAY(C8628))):I8628),0),0)</f>
        <v>0</v>
      </c>
      <c r="N8629" s="29">
        <f ca="1">IF(C8629&lt;Calculator!$G$27,0,IF(C8629=Calculator!$G$27,Calculator!$G$39,IF(H8629-K8629&lt;=0,IF(D8629&gt;Calculator!$G$39,IF(H8629-K8629+E8629+L8629+M8629+Calculator!$G$39&gt;Calculator!$G$39,Calculator!$G$39-(H8629+E8629+L8629+M8629-K8629),Calculator!$G$39),D8629),0)))</f>
        <v>0</v>
      </c>
    </row>
    <row r="8630" spans="1:14" ht="15.75" thickBot="1">
      <c r="A8630" s="33" t="str">
        <f ca="1">IF(C8630=Calculator!$H$27,"F",IF(Daily!D8630+Daily!H8630=0,IF(D8629+H8629&gt;0,"L",""),""))</f>
        <v/>
      </c>
      <c r="B8630" s="34">
        <v>8629</v>
      </c>
      <c r="C8630" s="19">
        <f t="shared" ca="1" si="537"/>
        <v>54559</v>
      </c>
      <c r="D8630" s="29">
        <f t="shared" ca="1" si="539"/>
        <v>0</v>
      </c>
      <c r="E8630" s="29">
        <f ca="1">IF(C8630&lt;Calculator!$D$26,0,IF(DAY($C8630)=1,IF(D8630-Calculator!$G$24&gt;0,Calculator!$G$24,D8630),0))</f>
        <v>0</v>
      </c>
      <c r="F8630" s="29">
        <f ca="1">IF(E8630&gt;0,D8630*Calculator!$G$22/12,0)</f>
        <v>0</v>
      </c>
      <c r="G8630" s="29">
        <f ca="1">IF(E8630&gt;0,(IFERROR(-PMT(Calculator!$G$22/12,Calculator!$G$23*12,Calculator!$G$20),0))-F8630,0)</f>
        <v>0</v>
      </c>
      <c r="H8630" s="29">
        <f t="shared" ca="1" si="540"/>
        <v>0</v>
      </c>
      <c r="I8630" s="29">
        <f t="shared" ca="1" si="538"/>
        <v>0</v>
      </c>
      <c r="J8630" s="30">
        <f>Calculator!$G$40</f>
        <v>6.5000000000000002E-2</v>
      </c>
      <c r="K8630" s="29">
        <f ca="1">IF(C8630&gt;=Calculator!$G$27,IF(DAY($C8630)=1,Calculator!$G$34/2,IF(DAY($C8630)=15,Calculator!$G$34/2,0)),0)</f>
        <v>0</v>
      </c>
      <c r="L8630" s="29">
        <f ca="1">IF(DAY($C8630)=28,IF(H8630=0,0,Calculator!$G$35),0)</f>
        <v>0</v>
      </c>
      <c r="M8630" s="29">
        <f ca="1">IF(I8630&gt;0,IF(DAY($C8630)=1,SUM(INDIRECT("I"&amp;(ROW(C8629)-DAY(C8629))):I8629),0),0)</f>
        <v>0</v>
      </c>
      <c r="N8630" s="29">
        <f ca="1">IF(C8630&lt;Calculator!$G$27,0,IF(C8630=Calculator!$G$27,Calculator!$G$39,IF(H8630-K8630&lt;=0,IF(D8630&gt;Calculator!$G$39,IF(H8630-K8630+E8630+L8630+M8630+Calculator!$G$39&gt;Calculator!$G$39,Calculator!$G$39-(H8630+E8630+L8630+M8630-K8630),Calculator!$G$39),D8630),0)))</f>
        <v>0</v>
      </c>
    </row>
    <row r="8631" spans="1:14" ht="15.75" thickBot="1">
      <c r="A8631" s="33" t="str">
        <f ca="1">IF(C8631=Calculator!$H$27,"F",IF(Daily!D8631+Daily!H8631=0,IF(D8630+H8630&gt;0,"L",""),""))</f>
        <v/>
      </c>
      <c r="B8631" s="34">
        <v>8630</v>
      </c>
      <c r="C8631" s="19">
        <f t="shared" ca="1" si="537"/>
        <v>54560</v>
      </c>
      <c r="D8631" s="29">
        <f t="shared" ca="1" si="539"/>
        <v>0</v>
      </c>
      <c r="E8631" s="29">
        <f ca="1">IF(C8631&lt;Calculator!$D$26,0,IF(DAY($C8631)=1,IF(D8631-Calculator!$G$24&gt;0,Calculator!$G$24,D8631),0))</f>
        <v>0</v>
      </c>
      <c r="F8631" s="29">
        <f ca="1">IF(E8631&gt;0,D8631*Calculator!$G$22/12,0)</f>
        <v>0</v>
      </c>
      <c r="G8631" s="29">
        <f ca="1">IF(E8631&gt;0,(IFERROR(-PMT(Calculator!$G$22/12,Calculator!$G$23*12,Calculator!$G$20),0))-F8631,0)</f>
        <v>0</v>
      </c>
      <c r="H8631" s="29">
        <f t="shared" ca="1" si="540"/>
        <v>0</v>
      </c>
      <c r="I8631" s="29">
        <f t="shared" ca="1" si="538"/>
        <v>0</v>
      </c>
      <c r="J8631" s="30">
        <f>Calculator!$G$40</f>
        <v>6.5000000000000002E-2</v>
      </c>
      <c r="K8631" s="29">
        <f ca="1">IF(C8631&gt;=Calculator!$G$27,IF(DAY($C8631)=1,Calculator!$G$34/2,IF(DAY($C8631)=15,Calculator!$G$34/2,0)),0)</f>
        <v>0</v>
      </c>
      <c r="L8631" s="29">
        <f ca="1">IF(DAY($C8631)=28,IF(H8631=0,0,Calculator!$G$35),0)</f>
        <v>0</v>
      </c>
      <c r="M8631" s="29">
        <f ca="1">IF(I8631&gt;0,IF(DAY($C8631)=1,SUM(INDIRECT("I"&amp;(ROW(C8630)-DAY(C8630))):I8630),0),0)</f>
        <v>0</v>
      </c>
      <c r="N8631" s="29">
        <f ca="1">IF(C8631&lt;Calculator!$G$27,0,IF(C8631=Calculator!$G$27,Calculator!$G$39,IF(H8631-K8631&lt;=0,IF(D8631&gt;Calculator!$G$39,IF(H8631-K8631+E8631+L8631+M8631+Calculator!$G$39&gt;Calculator!$G$39,Calculator!$G$39-(H8631+E8631+L8631+M8631-K8631),Calculator!$G$39),D8631),0)))</f>
        <v>0</v>
      </c>
    </row>
    <row r="8632" spans="1:14" ht="15.75" thickBot="1">
      <c r="A8632" s="33" t="str">
        <f ca="1">IF(C8632=Calculator!$H$27,"F",IF(Daily!D8632+Daily!H8632=0,IF(D8631+H8631&gt;0,"L",""),""))</f>
        <v/>
      </c>
      <c r="B8632" s="34">
        <v>8631</v>
      </c>
      <c r="C8632" s="19">
        <f t="shared" ca="1" si="537"/>
        <v>54561</v>
      </c>
      <c r="D8632" s="29">
        <f t="shared" ca="1" si="539"/>
        <v>0</v>
      </c>
      <c r="E8632" s="29">
        <f ca="1">IF(C8632&lt;Calculator!$D$26,0,IF(DAY($C8632)=1,IF(D8632-Calculator!$G$24&gt;0,Calculator!$G$24,D8632),0))</f>
        <v>0</v>
      </c>
      <c r="F8632" s="29">
        <f ca="1">IF(E8632&gt;0,D8632*Calculator!$G$22/12,0)</f>
        <v>0</v>
      </c>
      <c r="G8632" s="29">
        <f ca="1">IF(E8632&gt;0,(IFERROR(-PMT(Calculator!$G$22/12,Calculator!$G$23*12,Calculator!$G$20),0))-F8632,0)</f>
        <v>0</v>
      </c>
      <c r="H8632" s="29">
        <f t="shared" ca="1" si="540"/>
        <v>0</v>
      </c>
      <c r="I8632" s="29">
        <f t="shared" ca="1" si="538"/>
        <v>0</v>
      </c>
      <c r="J8632" s="30">
        <f>Calculator!$G$40</f>
        <v>6.5000000000000002E-2</v>
      </c>
      <c r="K8632" s="29">
        <f ca="1">IF(C8632&gt;=Calculator!$G$27,IF(DAY($C8632)=1,Calculator!$G$34/2,IF(DAY($C8632)=15,Calculator!$G$34/2,0)),0)</f>
        <v>0</v>
      </c>
      <c r="L8632" s="29">
        <f ca="1">IF(DAY($C8632)=28,IF(H8632=0,0,Calculator!$G$35),0)</f>
        <v>0</v>
      </c>
      <c r="M8632" s="29">
        <f ca="1">IF(I8632&gt;0,IF(DAY($C8632)=1,SUM(INDIRECT("I"&amp;(ROW(C8631)-DAY(C8631))):I8631),0),0)</f>
        <v>0</v>
      </c>
      <c r="N8632" s="29">
        <f ca="1">IF(C8632&lt;Calculator!$G$27,0,IF(C8632=Calculator!$G$27,Calculator!$G$39,IF(H8632-K8632&lt;=0,IF(D8632&gt;Calculator!$G$39,IF(H8632-K8632+E8632+L8632+M8632+Calculator!$G$39&gt;Calculator!$G$39,Calculator!$G$39-(H8632+E8632+L8632+M8632-K8632),Calculator!$G$39),D8632),0)))</f>
        <v>0</v>
      </c>
    </row>
    <row r="8633" spans="1:14" ht="15.75" thickBot="1">
      <c r="A8633" s="33" t="str">
        <f ca="1">IF(C8633=Calculator!$H$27,"F",IF(Daily!D8633+Daily!H8633=0,IF(D8632+H8632&gt;0,"L",""),""))</f>
        <v/>
      </c>
      <c r="B8633" s="34">
        <v>8632</v>
      </c>
      <c r="C8633" s="19">
        <f t="shared" ca="1" si="537"/>
        <v>54562</v>
      </c>
      <c r="D8633" s="29">
        <f t="shared" ca="1" si="539"/>
        <v>0</v>
      </c>
      <c r="E8633" s="29">
        <f ca="1">IF(C8633&lt;Calculator!$D$26,0,IF(DAY($C8633)=1,IF(D8633-Calculator!$G$24&gt;0,Calculator!$G$24,D8633),0))</f>
        <v>0</v>
      </c>
      <c r="F8633" s="29">
        <f ca="1">IF(E8633&gt;0,D8633*Calculator!$G$22/12,0)</f>
        <v>0</v>
      </c>
      <c r="G8633" s="29">
        <f ca="1">IF(E8633&gt;0,(IFERROR(-PMT(Calculator!$G$22/12,Calculator!$G$23*12,Calculator!$G$20),0))-F8633,0)</f>
        <v>0</v>
      </c>
      <c r="H8633" s="29">
        <f t="shared" ca="1" si="540"/>
        <v>0</v>
      </c>
      <c r="I8633" s="29">
        <f t="shared" ca="1" si="538"/>
        <v>0</v>
      </c>
      <c r="J8633" s="30">
        <f>Calculator!$G$40</f>
        <v>6.5000000000000002E-2</v>
      </c>
      <c r="K8633" s="29">
        <f ca="1">IF(C8633&gt;=Calculator!$G$27,IF(DAY($C8633)=1,Calculator!$G$34/2,IF(DAY($C8633)=15,Calculator!$G$34/2,0)),0)</f>
        <v>0</v>
      </c>
      <c r="L8633" s="29">
        <f ca="1">IF(DAY($C8633)=28,IF(H8633=0,0,Calculator!$G$35),0)</f>
        <v>0</v>
      </c>
      <c r="M8633" s="29">
        <f ca="1">IF(I8633&gt;0,IF(DAY($C8633)=1,SUM(INDIRECT("I"&amp;(ROW(C8632)-DAY(C8632))):I8632),0),0)</f>
        <v>0</v>
      </c>
      <c r="N8633" s="29">
        <f ca="1">IF(C8633&lt;Calculator!$G$27,0,IF(C8633=Calculator!$G$27,Calculator!$G$39,IF(H8633-K8633&lt;=0,IF(D8633&gt;Calculator!$G$39,IF(H8633-K8633+E8633+L8633+M8633+Calculator!$G$39&gt;Calculator!$G$39,Calculator!$G$39-(H8633+E8633+L8633+M8633-K8633),Calculator!$G$39),D8633),0)))</f>
        <v>0</v>
      </c>
    </row>
    <row r="8634" spans="1:14" ht="15.75" thickBot="1">
      <c r="A8634" s="33" t="str">
        <f ca="1">IF(C8634=Calculator!$H$27,"F",IF(Daily!D8634+Daily!H8634=0,IF(D8633+H8633&gt;0,"L",""),""))</f>
        <v/>
      </c>
      <c r="B8634" s="34">
        <v>8633</v>
      </c>
      <c r="C8634" s="19">
        <f t="shared" ca="1" si="537"/>
        <v>54563</v>
      </c>
      <c r="D8634" s="29">
        <f t="shared" ca="1" si="539"/>
        <v>0</v>
      </c>
      <c r="E8634" s="29">
        <f ca="1">IF(C8634&lt;Calculator!$D$26,0,IF(DAY($C8634)=1,IF(D8634-Calculator!$G$24&gt;0,Calculator!$G$24,D8634),0))</f>
        <v>0</v>
      </c>
      <c r="F8634" s="29">
        <f ca="1">IF(E8634&gt;0,D8634*Calculator!$G$22/12,0)</f>
        <v>0</v>
      </c>
      <c r="G8634" s="29">
        <f ca="1">IF(E8634&gt;0,(IFERROR(-PMT(Calculator!$G$22/12,Calculator!$G$23*12,Calculator!$G$20),0))-F8634,0)</f>
        <v>0</v>
      </c>
      <c r="H8634" s="29">
        <f t="shared" ca="1" si="540"/>
        <v>0</v>
      </c>
      <c r="I8634" s="29">
        <f t="shared" ca="1" si="538"/>
        <v>0</v>
      </c>
      <c r="J8634" s="30">
        <f>Calculator!$G$40</f>
        <v>6.5000000000000002E-2</v>
      </c>
      <c r="K8634" s="29">
        <f ca="1">IF(C8634&gt;=Calculator!$G$27,IF(DAY($C8634)=1,Calculator!$G$34/2,IF(DAY($C8634)=15,Calculator!$G$34/2,0)),0)</f>
        <v>0</v>
      </c>
      <c r="L8634" s="29">
        <f ca="1">IF(DAY($C8634)=28,IF(H8634=0,0,Calculator!$G$35),0)</f>
        <v>0</v>
      </c>
      <c r="M8634" s="29">
        <f ca="1">IF(I8634&gt;0,IF(DAY($C8634)=1,SUM(INDIRECT("I"&amp;(ROW(C8633)-DAY(C8633))):I8633),0),0)</f>
        <v>0</v>
      </c>
      <c r="N8634" s="29">
        <f ca="1">IF(C8634&lt;Calculator!$G$27,0,IF(C8634=Calculator!$G$27,Calculator!$G$39,IF(H8634-K8634&lt;=0,IF(D8634&gt;Calculator!$G$39,IF(H8634-K8634+E8634+L8634+M8634+Calculator!$G$39&gt;Calculator!$G$39,Calculator!$G$39-(H8634+E8634+L8634+M8634-K8634),Calculator!$G$39),D8634),0)))</f>
        <v>0</v>
      </c>
    </row>
    <row r="8635" spans="1:14" ht="15.75" thickBot="1">
      <c r="A8635" s="33" t="str">
        <f ca="1">IF(C8635=Calculator!$H$27,"F",IF(Daily!D8635+Daily!H8635=0,IF(D8634+H8634&gt;0,"L",""),""))</f>
        <v/>
      </c>
      <c r="B8635" s="34">
        <v>8634</v>
      </c>
      <c r="C8635" s="19">
        <f t="shared" ca="1" si="537"/>
        <v>54564</v>
      </c>
      <c r="D8635" s="29">
        <f t="shared" ca="1" si="539"/>
        <v>0</v>
      </c>
      <c r="E8635" s="29">
        <f ca="1">IF(C8635&lt;Calculator!$D$26,0,IF(DAY($C8635)=1,IF(D8635-Calculator!$G$24&gt;0,Calculator!$G$24,D8635),0))</f>
        <v>0</v>
      </c>
      <c r="F8635" s="29">
        <f ca="1">IF(E8635&gt;0,D8635*Calculator!$G$22/12,0)</f>
        <v>0</v>
      </c>
      <c r="G8635" s="29">
        <f ca="1">IF(E8635&gt;0,(IFERROR(-PMT(Calculator!$G$22/12,Calculator!$G$23*12,Calculator!$G$20),0))-F8635,0)</f>
        <v>0</v>
      </c>
      <c r="H8635" s="29">
        <f t="shared" ca="1" si="540"/>
        <v>0</v>
      </c>
      <c r="I8635" s="29">
        <f t="shared" ca="1" si="538"/>
        <v>0</v>
      </c>
      <c r="J8635" s="30">
        <f>Calculator!$G$40</f>
        <v>6.5000000000000002E-2</v>
      </c>
      <c r="K8635" s="29">
        <f ca="1">IF(C8635&gt;=Calculator!$G$27,IF(DAY($C8635)=1,Calculator!$G$34/2,IF(DAY($C8635)=15,Calculator!$G$34/2,0)),0)</f>
        <v>0</v>
      </c>
      <c r="L8635" s="29">
        <f ca="1">IF(DAY($C8635)=28,IF(H8635=0,0,Calculator!$G$35),0)</f>
        <v>0</v>
      </c>
      <c r="M8635" s="29">
        <f ca="1">IF(I8635&gt;0,IF(DAY($C8635)=1,SUM(INDIRECT("I"&amp;(ROW(C8634)-DAY(C8634))):I8634),0),0)</f>
        <v>0</v>
      </c>
      <c r="N8635" s="29">
        <f ca="1">IF(C8635&lt;Calculator!$G$27,0,IF(C8635=Calculator!$G$27,Calculator!$G$39,IF(H8635-K8635&lt;=0,IF(D8635&gt;Calculator!$G$39,IF(H8635-K8635+E8635+L8635+M8635+Calculator!$G$39&gt;Calculator!$G$39,Calculator!$G$39-(H8635+E8635+L8635+M8635-K8635),Calculator!$G$39),D8635),0)))</f>
        <v>0</v>
      </c>
    </row>
    <row r="8636" spans="1:14" ht="15.75" thickBot="1">
      <c r="A8636" s="33" t="str">
        <f ca="1">IF(C8636=Calculator!$H$27,"F",IF(Daily!D8636+Daily!H8636=0,IF(D8635+H8635&gt;0,"L",""),""))</f>
        <v/>
      </c>
      <c r="B8636" s="34">
        <v>8635</v>
      </c>
      <c r="C8636" s="19">
        <f t="shared" ca="1" si="537"/>
        <v>54565</v>
      </c>
      <c r="D8636" s="29">
        <f t="shared" ca="1" si="539"/>
        <v>0</v>
      </c>
      <c r="E8636" s="29">
        <f ca="1">IF(C8636&lt;Calculator!$D$26,0,IF(DAY($C8636)=1,IF(D8636-Calculator!$G$24&gt;0,Calculator!$G$24,D8636),0))</f>
        <v>0</v>
      </c>
      <c r="F8636" s="29">
        <f ca="1">IF(E8636&gt;0,D8636*Calculator!$G$22/12,0)</f>
        <v>0</v>
      </c>
      <c r="G8636" s="29">
        <f ca="1">IF(E8636&gt;0,(IFERROR(-PMT(Calculator!$G$22/12,Calculator!$G$23*12,Calculator!$G$20),0))-F8636,0)</f>
        <v>0</v>
      </c>
      <c r="H8636" s="29">
        <f t="shared" ca="1" si="540"/>
        <v>0</v>
      </c>
      <c r="I8636" s="29">
        <f t="shared" ca="1" si="538"/>
        <v>0</v>
      </c>
      <c r="J8636" s="30">
        <f>Calculator!$G$40</f>
        <v>6.5000000000000002E-2</v>
      </c>
      <c r="K8636" s="29">
        <f ca="1">IF(C8636&gt;=Calculator!$G$27,IF(DAY($C8636)=1,Calculator!$G$34/2,IF(DAY($C8636)=15,Calculator!$G$34/2,0)),0)</f>
        <v>0</v>
      </c>
      <c r="L8636" s="29">
        <f ca="1">IF(DAY($C8636)=28,IF(H8636=0,0,Calculator!$G$35),0)</f>
        <v>0</v>
      </c>
      <c r="M8636" s="29">
        <f ca="1">IF(I8636&gt;0,IF(DAY($C8636)=1,SUM(INDIRECT("I"&amp;(ROW(C8635)-DAY(C8635))):I8635),0),0)</f>
        <v>0</v>
      </c>
      <c r="N8636" s="29">
        <f ca="1">IF(C8636&lt;Calculator!$G$27,0,IF(C8636=Calculator!$G$27,Calculator!$G$39,IF(H8636-K8636&lt;=0,IF(D8636&gt;Calculator!$G$39,IF(H8636-K8636+E8636+L8636+M8636+Calculator!$G$39&gt;Calculator!$G$39,Calculator!$G$39-(H8636+E8636+L8636+M8636-K8636),Calculator!$G$39),D8636),0)))</f>
        <v>0</v>
      </c>
    </row>
    <row r="8637" spans="1:14" ht="15.75" thickBot="1">
      <c r="A8637" s="33" t="str">
        <f ca="1">IF(C8637=Calculator!$H$27,"F",IF(Daily!D8637+Daily!H8637=0,IF(D8636+H8636&gt;0,"L",""),""))</f>
        <v/>
      </c>
      <c r="B8637" s="34">
        <v>8636</v>
      </c>
      <c r="C8637" s="19">
        <f t="shared" ca="1" si="537"/>
        <v>54566</v>
      </c>
      <c r="D8637" s="29">
        <f t="shared" ca="1" si="539"/>
        <v>0</v>
      </c>
      <c r="E8637" s="29">
        <f ca="1">IF(C8637&lt;Calculator!$D$26,0,IF(DAY($C8637)=1,IF(D8637-Calculator!$G$24&gt;0,Calculator!$G$24,D8637),0))</f>
        <v>0</v>
      </c>
      <c r="F8637" s="29">
        <f ca="1">IF(E8637&gt;0,D8637*Calculator!$G$22/12,0)</f>
        <v>0</v>
      </c>
      <c r="G8637" s="29">
        <f ca="1">IF(E8637&gt;0,(IFERROR(-PMT(Calculator!$G$22/12,Calculator!$G$23*12,Calculator!$G$20),0))-F8637,0)</f>
        <v>0</v>
      </c>
      <c r="H8637" s="29">
        <f t="shared" ca="1" si="540"/>
        <v>0</v>
      </c>
      <c r="I8637" s="29">
        <f t="shared" ca="1" si="538"/>
        <v>0</v>
      </c>
      <c r="J8637" s="30">
        <f>Calculator!$G$40</f>
        <v>6.5000000000000002E-2</v>
      </c>
      <c r="K8637" s="29">
        <f ca="1">IF(C8637&gt;=Calculator!$G$27,IF(DAY($C8637)=1,Calculator!$G$34/2,IF(DAY($C8637)=15,Calculator!$G$34/2,0)),0)</f>
        <v>0</v>
      </c>
      <c r="L8637" s="29">
        <f ca="1">IF(DAY($C8637)=28,IF(H8637=0,0,Calculator!$G$35),0)</f>
        <v>0</v>
      </c>
      <c r="M8637" s="29">
        <f ca="1">IF(I8637&gt;0,IF(DAY($C8637)=1,SUM(INDIRECT("I"&amp;(ROW(C8636)-DAY(C8636))):I8636),0),0)</f>
        <v>0</v>
      </c>
      <c r="N8637" s="29">
        <f ca="1">IF(C8637&lt;Calculator!$G$27,0,IF(C8637=Calculator!$G$27,Calculator!$G$39,IF(H8637-K8637&lt;=0,IF(D8637&gt;Calculator!$G$39,IF(H8637-K8637+E8637+L8637+M8637+Calculator!$G$39&gt;Calculator!$G$39,Calculator!$G$39-(H8637+E8637+L8637+M8637-K8637),Calculator!$G$39),D8637),0)))</f>
        <v>0</v>
      </c>
    </row>
    <row r="8638" spans="1:14" ht="15.75" thickBot="1">
      <c r="A8638" s="33" t="str">
        <f ca="1">IF(C8638=Calculator!$H$27,"F",IF(Daily!D8638+Daily!H8638=0,IF(D8637+H8637&gt;0,"L",""),""))</f>
        <v/>
      </c>
      <c r="B8638" s="34">
        <v>8637</v>
      </c>
      <c r="C8638" s="19">
        <f t="shared" ca="1" si="537"/>
        <v>54567</v>
      </c>
      <c r="D8638" s="29">
        <f t="shared" ca="1" si="539"/>
        <v>0</v>
      </c>
      <c r="E8638" s="29">
        <f ca="1">IF(C8638&lt;Calculator!$D$26,0,IF(DAY($C8638)=1,IF(D8638-Calculator!$G$24&gt;0,Calculator!$G$24,D8638),0))</f>
        <v>0</v>
      </c>
      <c r="F8638" s="29">
        <f ca="1">IF(E8638&gt;0,D8638*Calculator!$G$22/12,0)</f>
        <v>0</v>
      </c>
      <c r="G8638" s="29">
        <f ca="1">IF(E8638&gt;0,(IFERROR(-PMT(Calculator!$G$22/12,Calculator!$G$23*12,Calculator!$G$20),0))-F8638,0)</f>
        <v>0</v>
      </c>
      <c r="H8638" s="29">
        <f t="shared" ca="1" si="540"/>
        <v>0</v>
      </c>
      <c r="I8638" s="29">
        <f t="shared" ca="1" si="538"/>
        <v>0</v>
      </c>
      <c r="J8638" s="30">
        <f>Calculator!$G$40</f>
        <v>6.5000000000000002E-2</v>
      </c>
      <c r="K8638" s="29">
        <f ca="1">IF(C8638&gt;=Calculator!$G$27,IF(DAY($C8638)=1,Calculator!$G$34/2,IF(DAY($C8638)=15,Calculator!$G$34/2,0)),0)</f>
        <v>0</v>
      </c>
      <c r="L8638" s="29">
        <f ca="1">IF(DAY($C8638)=28,IF(H8638=0,0,Calculator!$G$35),0)</f>
        <v>0</v>
      </c>
      <c r="M8638" s="29">
        <f ca="1">IF(I8638&gt;0,IF(DAY($C8638)=1,SUM(INDIRECT("I"&amp;(ROW(C8637)-DAY(C8637))):I8637),0),0)</f>
        <v>0</v>
      </c>
      <c r="N8638" s="29">
        <f ca="1">IF(C8638&lt;Calculator!$G$27,0,IF(C8638=Calculator!$G$27,Calculator!$G$39,IF(H8638-K8638&lt;=0,IF(D8638&gt;Calculator!$G$39,IF(H8638-K8638+E8638+L8638+M8638+Calculator!$G$39&gt;Calculator!$G$39,Calculator!$G$39-(H8638+E8638+L8638+M8638-K8638),Calculator!$G$39),D8638),0)))</f>
        <v>0</v>
      </c>
    </row>
    <row r="8639" spans="1:14" ht="15.75" thickBot="1">
      <c r="A8639" s="33" t="str">
        <f ca="1">IF(C8639=Calculator!$H$27,"F",IF(Daily!D8639+Daily!H8639=0,IF(D8638+H8638&gt;0,"L",""),""))</f>
        <v/>
      </c>
      <c r="B8639" s="34">
        <v>8638</v>
      </c>
      <c r="C8639" s="19">
        <f t="shared" ca="1" si="537"/>
        <v>54568</v>
      </c>
      <c r="D8639" s="29">
        <f t="shared" ca="1" si="539"/>
        <v>0</v>
      </c>
      <c r="E8639" s="29">
        <f ca="1">IF(C8639&lt;Calculator!$D$26,0,IF(DAY($C8639)=1,IF(D8639-Calculator!$G$24&gt;0,Calculator!$G$24,D8639),0))</f>
        <v>0</v>
      </c>
      <c r="F8639" s="29">
        <f ca="1">IF(E8639&gt;0,D8639*Calculator!$G$22/12,0)</f>
        <v>0</v>
      </c>
      <c r="G8639" s="29">
        <f ca="1">IF(E8639&gt;0,(IFERROR(-PMT(Calculator!$G$22/12,Calculator!$G$23*12,Calculator!$G$20),0))-F8639,0)</f>
        <v>0</v>
      </c>
      <c r="H8639" s="29">
        <f t="shared" ca="1" si="540"/>
        <v>0</v>
      </c>
      <c r="I8639" s="29">
        <f t="shared" ca="1" si="538"/>
        <v>0</v>
      </c>
      <c r="J8639" s="30">
        <f>Calculator!$G$40</f>
        <v>6.5000000000000002E-2</v>
      </c>
      <c r="K8639" s="29">
        <f ca="1">IF(C8639&gt;=Calculator!$G$27,IF(DAY($C8639)=1,Calculator!$G$34/2,IF(DAY($C8639)=15,Calculator!$G$34/2,0)),0)</f>
        <v>0</v>
      </c>
      <c r="L8639" s="29">
        <f ca="1">IF(DAY($C8639)=28,IF(H8639=0,0,Calculator!$G$35),0)</f>
        <v>0</v>
      </c>
      <c r="M8639" s="29">
        <f ca="1">IF(I8639&gt;0,IF(DAY($C8639)=1,SUM(INDIRECT("I"&amp;(ROW(C8638)-DAY(C8638))):I8638),0),0)</f>
        <v>0</v>
      </c>
      <c r="N8639" s="29">
        <f ca="1">IF(C8639&lt;Calculator!$G$27,0,IF(C8639=Calculator!$G$27,Calculator!$G$39,IF(H8639-K8639&lt;=0,IF(D8639&gt;Calculator!$G$39,IF(H8639-K8639+E8639+L8639+M8639+Calculator!$G$39&gt;Calculator!$G$39,Calculator!$G$39-(H8639+E8639+L8639+M8639-K8639),Calculator!$G$39),D8639),0)))</f>
        <v>0</v>
      </c>
    </row>
    <row r="8640" spans="1:14" ht="15.75" thickBot="1">
      <c r="A8640" s="33" t="str">
        <f ca="1">IF(C8640=Calculator!$H$27,"F",IF(Daily!D8640+Daily!H8640=0,IF(D8639+H8639&gt;0,"L",""),""))</f>
        <v/>
      </c>
      <c r="B8640" s="34">
        <v>8639</v>
      </c>
      <c r="C8640" s="19">
        <f t="shared" ca="1" si="537"/>
        <v>54569</v>
      </c>
      <c r="D8640" s="29">
        <f t="shared" ca="1" si="539"/>
        <v>0</v>
      </c>
      <c r="E8640" s="29">
        <f ca="1">IF(C8640&lt;Calculator!$D$26,0,IF(DAY($C8640)=1,IF(D8640-Calculator!$G$24&gt;0,Calculator!$G$24,D8640),0))</f>
        <v>0</v>
      </c>
      <c r="F8640" s="29">
        <f ca="1">IF(E8640&gt;0,D8640*Calculator!$G$22/12,0)</f>
        <v>0</v>
      </c>
      <c r="G8640" s="29">
        <f ca="1">IF(E8640&gt;0,(IFERROR(-PMT(Calculator!$G$22/12,Calculator!$G$23*12,Calculator!$G$20),0))-F8640,0)</f>
        <v>0</v>
      </c>
      <c r="H8640" s="29">
        <f t="shared" ca="1" si="540"/>
        <v>0</v>
      </c>
      <c r="I8640" s="29">
        <f t="shared" ca="1" si="538"/>
        <v>0</v>
      </c>
      <c r="J8640" s="30">
        <f>Calculator!$G$40</f>
        <v>6.5000000000000002E-2</v>
      </c>
      <c r="K8640" s="29">
        <f ca="1">IF(C8640&gt;=Calculator!$G$27,IF(DAY($C8640)=1,Calculator!$G$34/2,IF(DAY($C8640)=15,Calculator!$G$34/2,0)),0)</f>
        <v>0</v>
      </c>
      <c r="L8640" s="29">
        <f ca="1">IF(DAY($C8640)=28,IF(H8640=0,0,Calculator!$G$35),0)</f>
        <v>0</v>
      </c>
      <c r="M8640" s="29">
        <f ca="1">IF(I8640&gt;0,IF(DAY($C8640)=1,SUM(INDIRECT("I"&amp;(ROW(C8639)-DAY(C8639))):I8639),0),0)</f>
        <v>0</v>
      </c>
      <c r="N8640" s="29">
        <f ca="1">IF(C8640&lt;Calculator!$G$27,0,IF(C8640=Calculator!$G$27,Calculator!$G$39,IF(H8640-K8640&lt;=0,IF(D8640&gt;Calculator!$G$39,IF(H8640-K8640+E8640+L8640+M8640+Calculator!$G$39&gt;Calculator!$G$39,Calculator!$G$39-(H8640+E8640+L8640+M8640-K8640),Calculator!$G$39),D8640),0)))</f>
        <v>0</v>
      </c>
    </row>
    <row r="8641" spans="1:14" ht="15.75" thickBot="1">
      <c r="A8641" s="33" t="str">
        <f ca="1">IF(C8641=Calculator!$H$27,"F",IF(Daily!D8641+Daily!H8641=0,IF(D8640+H8640&gt;0,"L",""),""))</f>
        <v/>
      </c>
      <c r="B8641" s="34">
        <v>8640</v>
      </c>
      <c r="C8641" s="19">
        <f t="shared" ca="1" si="537"/>
        <v>54570</v>
      </c>
      <c r="D8641" s="29">
        <f t="shared" ca="1" si="539"/>
        <v>0</v>
      </c>
      <c r="E8641" s="29">
        <f ca="1">IF(C8641&lt;Calculator!$D$26,0,IF(DAY($C8641)=1,IF(D8641-Calculator!$G$24&gt;0,Calculator!$G$24,D8641),0))</f>
        <v>0</v>
      </c>
      <c r="F8641" s="29">
        <f ca="1">IF(E8641&gt;0,D8641*Calculator!$G$22/12,0)</f>
        <v>0</v>
      </c>
      <c r="G8641" s="29">
        <f ca="1">IF(E8641&gt;0,(IFERROR(-PMT(Calculator!$G$22/12,Calculator!$G$23*12,Calculator!$G$20),0))-F8641,0)</f>
        <v>0</v>
      </c>
      <c r="H8641" s="29">
        <f t="shared" ca="1" si="540"/>
        <v>0</v>
      </c>
      <c r="I8641" s="29">
        <f t="shared" ca="1" si="538"/>
        <v>0</v>
      </c>
      <c r="J8641" s="30">
        <f>Calculator!$G$40</f>
        <v>6.5000000000000002E-2</v>
      </c>
      <c r="K8641" s="29">
        <f ca="1">IF(C8641&gt;=Calculator!$G$27,IF(DAY($C8641)=1,Calculator!$G$34/2,IF(DAY($C8641)=15,Calculator!$G$34/2,0)),0)</f>
        <v>0</v>
      </c>
      <c r="L8641" s="29">
        <f ca="1">IF(DAY($C8641)=28,IF(H8641=0,0,Calculator!$G$35),0)</f>
        <v>0</v>
      </c>
      <c r="M8641" s="29">
        <f ca="1">IF(I8641&gt;0,IF(DAY($C8641)=1,SUM(INDIRECT("I"&amp;(ROW(C8640)-DAY(C8640))):I8640),0),0)</f>
        <v>0</v>
      </c>
      <c r="N8641" s="29">
        <f ca="1">IF(C8641&lt;Calculator!$G$27,0,IF(C8641=Calculator!$G$27,Calculator!$G$39,IF(H8641-K8641&lt;=0,IF(D8641&gt;Calculator!$G$39,IF(H8641-K8641+E8641+L8641+M8641+Calculator!$G$39&gt;Calculator!$G$39,Calculator!$G$39-(H8641+E8641+L8641+M8641-K8641),Calculator!$G$39),D8641),0)))</f>
        <v>0</v>
      </c>
    </row>
    <row r="8642" spans="1:14" ht="15.75" thickBot="1">
      <c r="A8642" s="33" t="str">
        <f ca="1">IF(C8642=Calculator!$H$27,"F",IF(Daily!D8642+Daily!H8642=0,IF(D8641+H8641&gt;0,"L",""),""))</f>
        <v/>
      </c>
      <c r="B8642" s="34">
        <v>8641</v>
      </c>
      <c r="C8642" s="19">
        <f t="shared" ca="1" si="537"/>
        <v>54571</v>
      </c>
      <c r="D8642" s="29">
        <f t="shared" ca="1" si="539"/>
        <v>0</v>
      </c>
      <c r="E8642" s="29">
        <f ca="1">IF(C8642&lt;Calculator!$D$26,0,IF(DAY($C8642)=1,IF(D8642-Calculator!$G$24&gt;0,Calculator!$G$24,D8642),0))</f>
        <v>0</v>
      </c>
      <c r="F8642" s="29">
        <f ca="1">IF(E8642&gt;0,D8642*Calculator!$G$22/12,0)</f>
        <v>0</v>
      </c>
      <c r="G8642" s="29">
        <f ca="1">IF(E8642&gt;0,(IFERROR(-PMT(Calculator!$G$22/12,Calculator!$G$23*12,Calculator!$G$20),0))-F8642,0)</f>
        <v>0</v>
      </c>
      <c r="H8642" s="29">
        <f t="shared" ca="1" si="540"/>
        <v>0</v>
      </c>
      <c r="I8642" s="29">
        <f t="shared" ca="1" si="538"/>
        <v>0</v>
      </c>
      <c r="J8642" s="30">
        <f>Calculator!$G$40</f>
        <v>6.5000000000000002E-2</v>
      </c>
      <c r="K8642" s="29">
        <f ca="1">IF(C8642&gt;=Calculator!$G$27,IF(DAY($C8642)=1,Calculator!$G$34/2,IF(DAY($C8642)=15,Calculator!$G$34/2,0)),0)</f>
        <v>0</v>
      </c>
      <c r="L8642" s="29">
        <f ca="1">IF(DAY($C8642)=28,IF(H8642=0,0,Calculator!$G$35),0)</f>
        <v>0</v>
      </c>
      <c r="M8642" s="29">
        <f ca="1">IF(I8642&gt;0,IF(DAY($C8642)=1,SUM(INDIRECT("I"&amp;(ROW(C8641)-DAY(C8641))):I8641),0),0)</f>
        <v>0</v>
      </c>
      <c r="N8642" s="29">
        <f ca="1">IF(C8642&lt;Calculator!$G$27,0,IF(C8642=Calculator!$G$27,Calculator!$G$39,IF(H8642-K8642&lt;=0,IF(D8642&gt;Calculator!$G$39,IF(H8642-K8642+E8642+L8642+M8642+Calculator!$G$39&gt;Calculator!$G$39,Calculator!$G$39-(H8642+E8642+L8642+M8642-K8642),Calculator!$G$39),D8642),0)))</f>
        <v>0</v>
      </c>
    </row>
    <row r="8643" spans="1:14" ht="15.75" thickBot="1">
      <c r="A8643" s="33" t="str">
        <f ca="1">IF(C8643=Calculator!$H$27,"F",IF(Daily!D8643+Daily!H8643=0,IF(D8642+H8642&gt;0,"L",""),""))</f>
        <v/>
      </c>
      <c r="B8643" s="34">
        <v>8642</v>
      </c>
      <c r="C8643" s="19">
        <f t="shared" ref="C8643:C8706" ca="1" si="541">C8642+1</f>
        <v>54572</v>
      </c>
      <c r="D8643" s="29">
        <f t="shared" ca="1" si="539"/>
        <v>0</v>
      </c>
      <c r="E8643" s="29">
        <f ca="1">IF(C8643&lt;Calculator!$D$26,0,IF(DAY($C8643)=1,IF(D8643-Calculator!$G$24&gt;0,Calculator!$G$24,D8643),0))</f>
        <v>0</v>
      </c>
      <c r="F8643" s="29">
        <f ca="1">IF(E8643&gt;0,D8643*Calculator!$G$22/12,0)</f>
        <v>0</v>
      </c>
      <c r="G8643" s="29">
        <f ca="1">IF(E8643&gt;0,(IFERROR(-PMT(Calculator!$G$22/12,Calculator!$G$23*12,Calculator!$G$20),0))-F8643,0)</f>
        <v>0</v>
      </c>
      <c r="H8643" s="29">
        <f t="shared" ca="1" si="540"/>
        <v>0</v>
      </c>
      <c r="I8643" s="29">
        <f t="shared" ref="I8643:I8706" ca="1" si="542">H8643*J8643/365</f>
        <v>0</v>
      </c>
      <c r="J8643" s="30">
        <f>Calculator!$G$40</f>
        <v>6.5000000000000002E-2</v>
      </c>
      <c r="K8643" s="29">
        <f ca="1">IF(C8643&gt;=Calculator!$G$27,IF(DAY($C8643)=1,Calculator!$G$34/2,IF(DAY($C8643)=15,Calculator!$G$34/2,0)),0)</f>
        <v>0</v>
      </c>
      <c r="L8643" s="29">
        <f ca="1">IF(DAY($C8643)=28,IF(H8643=0,0,Calculator!$G$35),0)</f>
        <v>0</v>
      </c>
      <c r="M8643" s="29">
        <f ca="1">IF(I8643&gt;0,IF(DAY($C8643)=1,SUM(INDIRECT("I"&amp;(ROW(C8642)-DAY(C8642))):I8642),0),0)</f>
        <v>0</v>
      </c>
      <c r="N8643" s="29">
        <f ca="1">IF(C8643&lt;Calculator!$G$27,0,IF(C8643=Calculator!$G$27,Calculator!$G$39,IF(H8643-K8643&lt;=0,IF(D8643&gt;Calculator!$G$39,IF(H8643-K8643+E8643+L8643+M8643+Calculator!$G$39&gt;Calculator!$G$39,Calculator!$G$39-(H8643+E8643+L8643+M8643-K8643),Calculator!$G$39),D8643),0)))</f>
        <v>0</v>
      </c>
    </row>
    <row r="8644" spans="1:14" ht="15.75" thickBot="1">
      <c r="A8644" s="33" t="str">
        <f ca="1">IF(C8644=Calculator!$H$27,"F",IF(Daily!D8644+Daily!H8644=0,IF(D8643+H8643&gt;0,"L",""),""))</f>
        <v/>
      </c>
      <c r="B8644" s="34">
        <v>8643</v>
      </c>
      <c r="C8644" s="19">
        <f t="shared" ca="1" si="541"/>
        <v>54573</v>
      </c>
      <c r="D8644" s="29">
        <f t="shared" ref="D8644:D8707" ca="1" si="543">IF(((D8643-G8643)-N8643)&lt;0,0,((D8643-G8643)-N8643))</f>
        <v>0</v>
      </c>
      <c r="E8644" s="29">
        <f ca="1">IF(C8644&lt;Calculator!$D$26,0,IF(DAY($C8644)=1,IF(D8644-Calculator!$G$24&gt;0,Calculator!$G$24,D8644),0))</f>
        <v>0</v>
      </c>
      <c r="F8644" s="29">
        <f ca="1">IF(E8644&gt;0,D8644*Calculator!$G$22/12,0)</f>
        <v>0</v>
      </c>
      <c r="G8644" s="29">
        <f ca="1">IF(E8644&gt;0,(IFERROR(-PMT(Calculator!$G$22/12,Calculator!$G$23*12,Calculator!$G$20),0))-F8644,0)</f>
        <v>0</v>
      </c>
      <c r="H8644" s="29">
        <f t="shared" ref="H8644:H8707" ca="1" si="544">IF((H8643-K8643+SUM(L8643:N8643)+E8643)&lt;0,0,(H8643-K8643+SUM(L8643:N8643)+E8643))</f>
        <v>0</v>
      </c>
      <c r="I8644" s="29">
        <f t="shared" ca="1" si="542"/>
        <v>0</v>
      </c>
      <c r="J8644" s="30">
        <f>Calculator!$G$40</f>
        <v>6.5000000000000002E-2</v>
      </c>
      <c r="K8644" s="29">
        <f ca="1">IF(C8644&gt;=Calculator!$G$27,IF(DAY($C8644)=1,Calculator!$G$34/2,IF(DAY($C8644)=15,Calculator!$G$34/2,0)),0)</f>
        <v>0</v>
      </c>
      <c r="L8644" s="29">
        <f ca="1">IF(DAY($C8644)=28,IF(H8644=0,0,Calculator!$G$35),0)</f>
        <v>0</v>
      </c>
      <c r="M8644" s="29">
        <f ca="1">IF(I8644&gt;0,IF(DAY($C8644)=1,SUM(INDIRECT("I"&amp;(ROW(C8643)-DAY(C8643))):I8643),0),0)</f>
        <v>0</v>
      </c>
      <c r="N8644" s="29">
        <f ca="1">IF(C8644&lt;Calculator!$G$27,0,IF(C8644=Calculator!$G$27,Calculator!$G$39,IF(H8644-K8644&lt;=0,IF(D8644&gt;Calculator!$G$39,IF(H8644-K8644+E8644+L8644+M8644+Calculator!$G$39&gt;Calculator!$G$39,Calculator!$G$39-(H8644+E8644+L8644+M8644-K8644),Calculator!$G$39),D8644),0)))</f>
        <v>0</v>
      </c>
    </row>
    <row r="8645" spans="1:14" ht="15.75" thickBot="1">
      <c r="A8645" s="33" t="str">
        <f ca="1">IF(C8645=Calculator!$H$27,"F",IF(Daily!D8645+Daily!H8645=0,IF(D8644+H8644&gt;0,"L",""),""))</f>
        <v/>
      </c>
      <c r="B8645" s="34">
        <v>8644</v>
      </c>
      <c r="C8645" s="19">
        <f t="shared" ca="1" si="541"/>
        <v>54574</v>
      </c>
      <c r="D8645" s="29">
        <f t="shared" ca="1" si="543"/>
        <v>0</v>
      </c>
      <c r="E8645" s="29">
        <f ca="1">IF(C8645&lt;Calculator!$D$26,0,IF(DAY($C8645)=1,IF(D8645-Calculator!$G$24&gt;0,Calculator!$G$24,D8645),0))</f>
        <v>0</v>
      </c>
      <c r="F8645" s="29">
        <f ca="1">IF(E8645&gt;0,D8645*Calculator!$G$22/12,0)</f>
        <v>0</v>
      </c>
      <c r="G8645" s="29">
        <f ca="1">IF(E8645&gt;0,(IFERROR(-PMT(Calculator!$G$22/12,Calculator!$G$23*12,Calculator!$G$20),0))-F8645,0)</f>
        <v>0</v>
      </c>
      <c r="H8645" s="29">
        <f t="shared" ca="1" si="544"/>
        <v>0</v>
      </c>
      <c r="I8645" s="29">
        <f t="shared" ca="1" si="542"/>
        <v>0</v>
      </c>
      <c r="J8645" s="30">
        <f>Calculator!$G$40</f>
        <v>6.5000000000000002E-2</v>
      </c>
      <c r="K8645" s="29">
        <f ca="1">IF(C8645&gt;=Calculator!$G$27,IF(DAY($C8645)=1,Calculator!$G$34/2,IF(DAY($C8645)=15,Calculator!$G$34/2,0)),0)</f>
        <v>0</v>
      </c>
      <c r="L8645" s="29">
        <f ca="1">IF(DAY($C8645)=28,IF(H8645=0,0,Calculator!$G$35),0)</f>
        <v>0</v>
      </c>
      <c r="M8645" s="29">
        <f ca="1">IF(I8645&gt;0,IF(DAY($C8645)=1,SUM(INDIRECT("I"&amp;(ROW(C8644)-DAY(C8644))):I8644),0),0)</f>
        <v>0</v>
      </c>
      <c r="N8645" s="29">
        <f ca="1">IF(C8645&lt;Calculator!$G$27,0,IF(C8645=Calculator!$G$27,Calculator!$G$39,IF(H8645-K8645&lt;=0,IF(D8645&gt;Calculator!$G$39,IF(H8645-K8645+E8645+L8645+M8645+Calculator!$G$39&gt;Calculator!$G$39,Calculator!$G$39-(H8645+E8645+L8645+M8645-K8645),Calculator!$G$39),D8645),0)))</f>
        <v>0</v>
      </c>
    </row>
    <row r="8646" spans="1:14" ht="15.75" thickBot="1">
      <c r="A8646" s="33" t="str">
        <f ca="1">IF(C8646=Calculator!$H$27,"F",IF(Daily!D8646+Daily!H8646=0,IF(D8645+H8645&gt;0,"L",""),""))</f>
        <v/>
      </c>
      <c r="B8646" s="34">
        <v>8645</v>
      </c>
      <c r="C8646" s="19">
        <f t="shared" ca="1" si="541"/>
        <v>54575</v>
      </c>
      <c r="D8646" s="29">
        <f t="shared" ca="1" si="543"/>
        <v>0</v>
      </c>
      <c r="E8646" s="29">
        <f ca="1">IF(C8646&lt;Calculator!$D$26,0,IF(DAY($C8646)=1,IF(D8646-Calculator!$G$24&gt;0,Calculator!$G$24,D8646),0))</f>
        <v>0</v>
      </c>
      <c r="F8646" s="29">
        <f ca="1">IF(E8646&gt;0,D8646*Calculator!$G$22/12,0)</f>
        <v>0</v>
      </c>
      <c r="G8646" s="29">
        <f ca="1">IF(E8646&gt;0,(IFERROR(-PMT(Calculator!$G$22/12,Calculator!$G$23*12,Calculator!$G$20),0))-F8646,0)</f>
        <v>0</v>
      </c>
      <c r="H8646" s="29">
        <f t="shared" ca="1" si="544"/>
        <v>0</v>
      </c>
      <c r="I8646" s="29">
        <f t="shared" ca="1" si="542"/>
        <v>0</v>
      </c>
      <c r="J8646" s="30">
        <f>Calculator!$G$40</f>
        <v>6.5000000000000002E-2</v>
      </c>
      <c r="K8646" s="29">
        <f ca="1">IF(C8646&gt;=Calculator!$G$27,IF(DAY($C8646)=1,Calculator!$G$34/2,IF(DAY($C8646)=15,Calculator!$G$34/2,0)),0)</f>
        <v>4500</v>
      </c>
      <c r="L8646" s="29">
        <f ca="1">IF(DAY($C8646)=28,IF(H8646=0,0,Calculator!$G$35),0)</f>
        <v>0</v>
      </c>
      <c r="M8646" s="29">
        <f ca="1">IF(I8646&gt;0,IF(DAY($C8646)=1,SUM(INDIRECT("I"&amp;(ROW(C8645)-DAY(C8645))):I8645),0),0)</f>
        <v>0</v>
      </c>
      <c r="N8646" s="29">
        <f ca="1">IF(C8646&lt;Calculator!$G$27,0,IF(C8646=Calculator!$G$27,Calculator!$G$39,IF(H8646-K8646&lt;=0,IF(D8646&gt;Calculator!$G$39,IF(H8646-K8646+E8646+L8646+M8646+Calculator!$G$39&gt;Calculator!$G$39,Calculator!$G$39-(H8646+E8646+L8646+M8646-K8646),Calculator!$G$39),D8646),0)))</f>
        <v>0</v>
      </c>
    </row>
    <row r="8647" spans="1:14" ht="15.75" thickBot="1">
      <c r="A8647" s="33" t="str">
        <f ca="1">IF(C8647=Calculator!$H$27,"F",IF(Daily!D8647+Daily!H8647=0,IF(D8646+H8646&gt;0,"L",""),""))</f>
        <v/>
      </c>
      <c r="B8647" s="34">
        <v>8646</v>
      </c>
      <c r="C8647" s="19">
        <f t="shared" ca="1" si="541"/>
        <v>54576</v>
      </c>
      <c r="D8647" s="29">
        <f t="shared" ca="1" si="543"/>
        <v>0</v>
      </c>
      <c r="E8647" s="29">
        <f ca="1">IF(C8647&lt;Calculator!$D$26,0,IF(DAY($C8647)=1,IF(D8647-Calculator!$G$24&gt;0,Calculator!$G$24,D8647),0))</f>
        <v>0</v>
      </c>
      <c r="F8647" s="29">
        <f ca="1">IF(E8647&gt;0,D8647*Calculator!$G$22/12,0)</f>
        <v>0</v>
      </c>
      <c r="G8647" s="29">
        <f ca="1">IF(E8647&gt;0,(IFERROR(-PMT(Calculator!$G$22/12,Calculator!$G$23*12,Calculator!$G$20),0))-F8647,0)</f>
        <v>0</v>
      </c>
      <c r="H8647" s="29">
        <f t="shared" ca="1" si="544"/>
        <v>0</v>
      </c>
      <c r="I8647" s="29">
        <f t="shared" ca="1" si="542"/>
        <v>0</v>
      </c>
      <c r="J8647" s="30">
        <f>Calculator!$G$40</f>
        <v>6.5000000000000002E-2</v>
      </c>
      <c r="K8647" s="29">
        <f ca="1">IF(C8647&gt;=Calculator!$G$27,IF(DAY($C8647)=1,Calculator!$G$34/2,IF(DAY($C8647)=15,Calculator!$G$34/2,0)),0)</f>
        <v>0</v>
      </c>
      <c r="L8647" s="29">
        <f ca="1">IF(DAY($C8647)=28,IF(H8647=0,0,Calculator!$G$35),0)</f>
        <v>0</v>
      </c>
      <c r="M8647" s="29">
        <f ca="1">IF(I8647&gt;0,IF(DAY($C8647)=1,SUM(INDIRECT("I"&amp;(ROW(C8646)-DAY(C8646))):I8646),0),0)</f>
        <v>0</v>
      </c>
      <c r="N8647" s="29">
        <f ca="1">IF(C8647&lt;Calculator!$G$27,0,IF(C8647=Calculator!$G$27,Calculator!$G$39,IF(H8647-K8647&lt;=0,IF(D8647&gt;Calculator!$G$39,IF(H8647-K8647+E8647+L8647+M8647+Calculator!$G$39&gt;Calculator!$G$39,Calculator!$G$39-(H8647+E8647+L8647+M8647-K8647),Calculator!$G$39),D8647),0)))</f>
        <v>0</v>
      </c>
    </row>
    <row r="8648" spans="1:14" ht="15.75" thickBot="1">
      <c r="A8648" s="33" t="str">
        <f ca="1">IF(C8648=Calculator!$H$27,"F",IF(Daily!D8648+Daily!H8648=0,IF(D8647+H8647&gt;0,"L",""),""))</f>
        <v/>
      </c>
      <c r="B8648" s="34">
        <v>8647</v>
      </c>
      <c r="C8648" s="19">
        <f t="shared" ca="1" si="541"/>
        <v>54577</v>
      </c>
      <c r="D8648" s="29">
        <f t="shared" ca="1" si="543"/>
        <v>0</v>
      </c>
      <c r="E8648" s="29">
        <f ca="1">IF(C8648&lt;Calculator!$D$26,0,IF(DAY($C8648)=1,IF(D8648-Calculator!$G$24&gt;0,Calculator!$G$24,D8648),0))</f>
        <v>0</v>
      </c>
      <c r="F8648" s="29">
        <f ca="1">IF(E8648&gt;0,D8648*Calculator!$G$22/12,0)</f>
        <v>0</v>
      </c>
      <c r="G8648" s="29">
        <f ca="1">IF(E8648&gt;0,(IFERROR(-PMT(Calculator!$G$22/12,Calculator!$G$23*12,Calculator!$G$20),0))-F8648,0)</f>
        <v>0</v>
      </c>
      <c r="H8648" s="29">
        <f t="shared" ca="1" si="544"/>
        <v>0</v>
      </c>
      <c r="I8648" s="29">
        <f t="shared" ca="1" si="542"/>
        <v>0</v>
      </c>
      <c r="J8648" s="30">
        <f>Calculator!$G$40</f>
        <v>6.5000000000000002E-2</v>
      </c>
      <c r="K8648" s="29">
        <f ca="1">IF(C8648&gt;=Calculator!$G$27,IF(DAY($C8648)=1,Calculator!$G$34/2,IF(DAY($C8648)=15,Calculator!$G$34/2,0)),0)</f>
        <v>0</v>
      </c>
      <c r="L8648" s="29">
        <f ca="1">IF(DAY($C8648)=28,IF(H8648=0,0,Calculator!$G$35),0)</f>
        <v>0</v>
      </c>
      <c r="M8648" s="29">
        <f ca="1">IF(I8648&gt;0,IF(DAY($C8648)=1,SUM(INDIRECT("I"&amp;(ROW(C8647)-DAY(C8647))):I8647),0),0)</f>
        <v>0</v>
      </c>
      <c r="N8648" s="29">
        <f ca="1">IF(C8648&lt;Calculator!$G$27,0,IF(C8648=Calculator!$G$27,Calculator!$G$39,IF(H8648-K8648&lt;=0,IF(D8648&gt;Calculator!$G$39,IF(H8648-K8648+E8648+L8648+M8648+Calculator!$G$39&gt;Calculator!$G$39,Calculator!$G$39-(H8648+E8648+L8648+M8648-K8648),Calculator!$G$39),D8648),0)))</f>
        <v>0</v>
      </c>
    </row>
    <row r="8649" spans="1:14" ht="15.75" thickBot="1">
      <c r="A8649" s="33" t="str">
        <f ca="1">IF(C8649=Calculator!$H$27,"F",IF(Daily!D8649+Daily!H8649=0,IF(D8648+H8648&gt;0,"L",""),""))</f>
        <v/>
      </c>
      <c r="B8649" s="34">
        <v>8648</v>
      </c>
      <c r="C8649" s="19">
        <f t="shared" ca="1" si="541"/>
        <v>54578</v>
      </c>
      <c r="D8649" s="29">
        <f t="shared" ca="1" si="543"/>
        <v>0</v>
      </c>
      <c r="E8649" s="29">
        <f ca="1">IF(C8649&lt;Calculator!$D$26,0,IF(DAY($C8649)=1,IF(D8649-Calculator!$G$24&gt;0,Calculator!$G$24,D8649),0))</f>
        <v>0</v>
      </c>
      <c r="F8649" s="29">
        <f ca="1">IF(E8649&gt;0,D8649*Calculator!$G$22/12,0)</f>
        <v>0</v>
      </c>
      <c r="G8649" s="29">
        <f ca="1">IF(E8649&gt;0,(IFERROR(-PMT(Calculator!$G$22/12,Calculator!$G$23*12,Calculator!$G$20),0))-F8649,0)</f>
        <v>0</v>
      </c>
      <c r="H8649" s="29">
        <f t="shared" ca="1" si="544"/>
        <v>0</v>
      </c>
      <c r="I8649" s="29">
        <f t="shared" ca="1" si="542"/>
        <v>0</v>
      </c>
      <c r="J8649" s="30">
        <f>Calculator!$G$40</f>
        <v>6.5000000000000002E-2</v>
      </c>
      <c r="K8649" s="29">
        <f ca="1">IF(C8649&gt;=Calculator!$G$27,IF(DAY($C8649)=1,Calculator!$G$34/2,IF(DAY($C8649)=15,Calculator!$G$34/2,0)),0)</f>
        <v>0</v>
      </c>
      <c r="L8649" s="29">
        <f ca="1">IF(DAY($C8649)=28,IF(H8649=0,0,Calculator!$G$35),0)</f>
        <v>0</v>
      </c>
      <c r="M8649" s="29">
        <f ca="1">IF(I8649&gt;0,IF(DAY($C8649)=1,SUM(INDIRECT("I"&amp;(ROW(C8648)-DAY(C8648))):I8648),0),0)</f>
        <v>0</v>
      </c>
      <c r="N8649" s="29">
        <f ca="1">IF(C8649&lt;Calculator!$G$27,0,IF(C8649=Calculator!$G$27,Calculator!$G$39,IF(H8649-K8649&lt;=0,IF(D8649&gt;Calculator!$G$39,IF(H8649-K8649+E8649+L8649+M8649+Calculator!$G$39&gt;Calculator!$G$39,Calculator!$G$39-(H8649+E8649+L8649+M8649-K8649),Calculator!$G$39),D8649),0)))</f>
        <v>0</v>
      </c>
    </row>
    <row r="8650" spans="1:14" ht="15.75" thickBot="1">
      <c r="A8650" s="33" t="str">
        <f ca="1">IF(C8650=Calculator!$H$27,"F",IF(Daily!D8650+Daily!H8650=0,IF(D8649+H8649&gt;0,"L",""),""))</f>
        <v/>
      </c>
      <c r="B8650" s="34">
        <v>8649</v>
      </c>
      <c r="C8650" s="19">
        <f t="shared" ca="1" si="541"/>
        <v>54579</v>
      </c>
      <c r="D8650" s="29">
        <f t="shared" ca="1" si="543"/>
        <v>0</v>
      </c>
      <c r="E8650" s="29">
        <f ca="1">IF(C8650&lt;Calculator!$D$26,0,IF(DAY($C8650)=1,IF(D8650-Calculator!$G$24&gt;0,Calculator!$G$24,D8650),0))</f>
        <v>0</v>
      </c>
      <c r="F8650" s="29">
        <f ca="1">IF(E8650&gt;0,D8650*Calculator!$G$22/12,0)</f>
        <v>0</v>
      </c>
      <c r="G8650" s="29">
        <f ca="1">IF(E8650&gt;0,(IFERROR(-PMT(Calculator!$G$22/12,Calculator!$G$23*12,Calculator!$G$20),0))-F8650,0)</f>
        <v>0</v>
      </c>
      <c r="H8650" s="29">
        <f t="shared" ca="1" si="544"/>
        <v>0</v>
      </c>
      <c r="I8650" s="29">
        <f t="shared" ca="1" si="542"/>
        <v>0</v>
      </c>
      <c r="J8650" s="30">
        <f>Calculator!$G$40</f>
        <v>6.5000000000000002E-2</v>
      </c>
      <c r="K8650" s="29">
        <f ca="1">IF(C8650&gt;=Calculator!$G$27,IF(DAY($C8650)=1,Calculator!$G$34/2,IF(DAY($C8650)=15,Calculator!$G$34/2,0)),0)</f>
        <v>0</v>
      </c>
      <c r="L8650" s="29">
        <f ca="1">IF(DAY($C8650)=28,IF(H8650=0,0,Calculator!$G$35),0)</f>
        <v>0</v>
      </c>
      <c r="M8650" s="29">
        <f ca="1">IF(I8650&gt;0,IF(DAY($C8650)=1,SUM(INDIRECT("I"&amp;(ROW(C8649)-DAY(C8649))):I8649),0),0)</f>
        <v>0</v>
      </c>
      <c r="N8650" s="29">
        <f ca="1">IF(C8650&lt;Calculator!$G$27,0,IF(C8650=Calculator!$G$27,Calculator!$G$39,IF(H8650-K8650&lt;=0,IF(D8650&gt;Calculator!$G$39,IF(H8650-K8650+E8650+L8650+M8650+Calculator!$G$39&gt;Calculator!$G$39,Calculator!$G$39-(H8650+E8650+L8650+M8650-K8650),Calculator!$G$39),D8650),0)))</f>
        <v>0</v>
      </c>
    </row>
    <row r="8651" spans="1:14" ht="15.75" thickBot="1">
      <c r="A8651" s="33" t="str">
        <f ca="1">IF(C8651=Calculator!$H$27,"F",IF(Daily!D8651+Daily!H8651=0,IF(D8650+H8650&gt;0,"L",""),""))</f>
        <v/>
      </c>
      <c r="B8651" s="34">
        <v>8650</v>
      </c>
      <c r="C8651" s="19">
        <f t="shared" ca="1" si="541"/>
        <v>54580</v>
      </c>
      <c r="D8651" s="29">
        <f t="shared" ca="1" si="543"/>
        <v>0</v>
      </c>
      <c r="E8651" s="29">
        <f ca="1">IF(C8651&lt;Calculator!$D$26,0,IF(DAY($C8651)=1,IF(D8651-Calculator!$G$24&gt;0,Calculator!$G$24,D8651),0))</f>
        <v>0</v>
      </c>
      <c r="F8651" s="29">
        <f ca="1">IF(E8651&gt;0,D8651*Calculator!$G$22/12,0)</f>
        <v>0</v>
      </c>
      <c r="G8651" s="29">
        <f ca="1">IF(E8651&gt;0,(IFERROR(-PMT(Calculator!$G$22/12,Calculator!$G$23*12,Calculator!$G$20),0))-F8651,0)</f>
        <v>0</v>
      </c>
      <c r="H8651" s="29">
        <f t="shared" ca="1" si="544"/>
        <v>0</v>
      </c>
      <c r="I8651" s="29">
        <f t="shared" ca="1" si="542"/>
        <v>0</v>
      </c>
      <c r="J8651" s="30">
        <f>Calculator!$G$40</f>
        <v>6.5000000000000002E-2</v>
      </c>
      <c r="K8651" s="29">
        <f ca="1">IF(C8651&gt;=Calculator!$G$27,IF(DAY($C8651)=1,Calculator!$G$34/2,IF(DAY($C8651)=15,Calculator!$G$34/2,0)),0)</f>
        <v>0</v>
      </c>
      <c r="L8651" s="29">
        <f ca="1">IF(DAY($C8651)=28,IF(H8651=0,0,Calculator!$G$35),0)</f>
        <v>0</v>
      </c>
      <c r="M8651" s="29">
        <f ca="1">IF(I8651&gt;0,IF(DAY($C8651)=1,SUM(INDIRECT("I"&amp;(ROW(C8650)-DAY(C8650))):I8650),0),0)</f>
        <v>0</v>
      </c>
      <c r="N8651" s="29">
        <f ca="1">IF(C8651&lt;Calculator!$G$27,0,IF(C8651=Calculator!$G$27,Calculator!$G$39,IF(H8651-K8651&lt;=0,IF(D8651&gt;Calculator!$G$39,IF(H8651-K8651+E8651+L8651+M8651+Calculator!$G$39&gt;Calculator!$G$39,Calculator!$G$39-(H8651+E8651+L8651+M8651-K8651),Calculator!$G$39),D8651),0)))</f>
        <v>0</v>
      </c>
    </row>
    <row r="8652" spans="1:14" ht="15.75" thickBot="1">
      <c r="A8652" s="33" t="str">
        <f ca="1">IF(C8652=Calculator!$H$27,"F",IF(Daily!D8652+Daily!H8652=0,IF(D8651+H8651&gt;0,"L",""),""))</f>
        <v/>
      </c>
      <c r="B8652" s="34">
        <v>8651</v>
      </c>
      <c r="C8652" s="19">
        <f t="shared" ca="1" si="541"/>
        <v>54581</v>
      </c>
      <c r="D8652" s="29">
        <f t="shared" ca="1" si="543"/>
        <v>0</v>
      </c>
      <c r="E8652" s="29">
        <f ca="1">IF(C8652&lt;Calculator!$D$26,0,IF(DAY($C8652)=1,IF(D8652-Calculator!$G$24&gt;0,Calculator!$G$24,D8652),0))</f>
        <v>0</v>
      </c>
      <c r="F8652" s="29">
        <f ca="1">IF(E8652&gt;0,D8652*Calculator!$G$22/12,0)</f>
        <v>0</v>
      </c>
      <c r="G8652" s="29">
        <f ca="1">IF(E8652&gt;0,(IFERROR(-PMT(Calculator!$G$22/12,Calculator!$G$23*12,Calculator!$G$20),0))-F8652,0)</f>
        <v>0</v>
      </c>
      <c r="H8652" s="29">
        <f t="shared" ca="1" si="544"/>
        <v>0</v>
      </c>
      <c r="I8652" s="29">
        <f t="shared" ca="1" si="542"/>
        <v>0</v>
      </c>
      <c r="J8652" s="30">
        <f>Calculator!$G$40</f>
        <v>6.5000000000000002E-2</v>
      </c>
      <c r="K8652" s="29">
        <f ca="1">IF(C8652&gt;=Calculator!$G$27,IF(DAY($C8652)=1,Calculator!$G$34/2,IF(DAY($C8652)=15,Calculator!$G$34/2,0)),0)</f>
        <v>0</v>
      </c>
      <c r="L8652" s="29">
        <f ca="1">IF(DAY($C8652)=28,IF(H8652=0,0,Calculator!$G$35),0)</f>
        <v>0</v>
      </c>
      <c r="M8652" s="29">
        <f ca="1">IF(I8652&gt;0,IF(DAY($C8652)=1,SUM(INDIRECT("I"&amp;(ROW(C8651)-DAY(C8651))):I8651),0),0)</f>
        <v>0</v>
      </c>
      <c r="N8652" s="29">
        <f ca="1">IF(C8652&lt;Calculator!$G$27,0,IF(C8652=Calculator!$G$27,Calculator!$G$39,IF(H8652-K8652&lt;=0,IF(D8652&gt;Calculator!$G$39,IF(H8652-K8652+E8652+L8652+M8652+Calculator!$G$39&gt;Calculator!$G$39,Calculator!$G$39-(H8652+E8652+L8652+M8652-K8652),Calculator!$G$39),D8652),0)))</f>
        <v>0</v>
      </c>
    </row>
    <row r="8653" spans="1:14" ht="15.75" thickBot="1">
      <c r="A8653" s="33" t="str">
        <f ca="1">IF(C8653=Calculator!$H$27,"F",IF(Daily!D8653+Daily!H8653=0,IF(D8652+H8652&gt;0,"L",""),""))</f>
        <v/>
      </c>
      <c r="B8653" s="34">
        <v>8652</v>
      </c>
      <c r="C8653" s="19">
        <f t="shared" ca="1" si="541"/>
        <v>54582</v>
      </c>
      <c r="D8653" s="29">
        <f t="shared" ca="1" si="543"/>
        <v>0</v>
      </c>
      <c r="E8653" s="29">
        <f ca="1">IF(C8653&lt;Calculator!$D$26,0,IF(DAY($C8653)=1,IF(D8653-Calculator!$G$24&gt;0,Calculator!$G$24,D8653),0))</f>
        <v>0</v>
      </c>
      <c r="F8653" s="29">
        <f ca="1">IF(E8653&gt;0,D8653*Calculator!$G$22/12,0)</f>
        <v>0</v>
      </c>
      <c r="G8653" s="29">
        <f ca="1">IF(E8653&gt;0,(IFERROR(-PMT(Calculator!$G$22/12,Calculator!$G$23*12,Calculator!$G$20),0))-F8653,0)</f>
        <v>0</v>
      </c>
      <c r="H8653" s="29">
        <f t="shared" ca="1" si="544"/>
        <v>0</v>
      </c>
      <c r="I8653" s="29">
        <f t="shared" ca="1" si="542"/>
        <v>0</v>
      </c>
      <c r="J8653" s="30">
        <f>Calculator!$G$40</f>
        <v>6.5000000000000002E-2</v>
      </c>
      <c r="K8653" s="29">
        <f ca="1">IF(C8653&gt;=Calculator!$G$27,IF(DAY($C8653)=1,Calculator!$G$34/2,IF(DAY($C8653)=15,Calculator!$G$34/2,0)),0)</f>
        <v>0</v>
      </c>
      <c r="L8653" s="29">
        <f ca="1">IF(DAY($C8653)=28,IF(H8653=0,0,Calculator!$G$35),0)</f>
        <v>0</v>
      </c>
      <c r="M8653" s="29">
        <f ca="1">IF(I8653&gt;0,IF(DAY($C8653)=1,SUM(INDIRECT("I"&amp;(ROW(C8652)-DAY(C8652))):I8652),0),0)</f>
        <v>0</v>
      </c>
      <c r="N8653" s="29">
        <f ca="1">IF(C8653&lt;Calculator!$G$27,0,IF(C8653=Calculator!$G$27,Calculator!$G$39,IF(H8653-K8653&lt;=0,IF(D8653&gt;Calculator!$G$39,IF(H8653-K8653+E8653+L8653+M8653+Calculator!$G$39&gt;Calculator!$G$39,Calculator!$G$39-(H8653+E8653+L8653+M8653-K8653),Calculator!$G$39),D8653),0)))</f>
        <v>0</v>
      </c>
    </row>
    <row r="8654" spans="1:14" ht="15.75" thickBot="1">
      <c r="A8654" s="33" t="str">
        <f ca="1">IF(C8654=Calculator!$H$27,"F",IF(Daily!D8654+Daily!H8654=0,IF(D8653+H8653&gt;0,"L",""),""))</f>
        <v/>
      </c>
      <c r="B8654" s="34">
        <v>8653</v>
      </c>
      <c r="C8654" s="19">
        <f t="shared" ca="1" si="541"/>
        <v>54583</v>
      </c>
      <c r="D8654" s="29">
        <f t="shared" ca="1" si="543"/>
        <v>0</v>
      </c>
      <c r="E8654" s="29">
        <f ca="1">IF(C8654&lt;Calculator!$D$26,0,IF(DAY($C8654)=1,IF(D8654-Calculator!$G$24&gt;0,Calculator!$G$24,D8654),0))</f>
        <v>0</v>
      </c>
      <c r="F8654" s="29">
        <f ca="1">IF(E8654&gt;0,D8654*Calculator!$G$22/12,0)</f>
        <v>0</v>
      </c>
      <c r="G8654" s="29">
        <f ca="1">IF(E8654&gt;0,(IFERROR(-PMT(Calculator!$G$22/12,Calculator!$G$23*12,Calculator!$G$20),0))-F8654,0)</f>
        <v>0</v>
      </c>
      <c r="H8654" s="29">
        <f t="shared" ca="1" si="544"/>
        <v>0</v>
      </c>
      <c r="I8654" s="29">
        <f t="shared" ca="1" si="542"/>
        <v>0</v>
      </c>
      <c r="J8654" s="30">
        <f>Calculator!$G$40</f>
        <v>6.5000000000000002E-2</v>
      </c>
      <c r="K8654" s="29">
        <f ca="1">IF(C8654&gt;=Calculator!$G$27,IF(DAY($C8654)=1,Calculator!$G$34/2,IF(DAY($C8654)=15,Calculator!$G$34/2,0)),0)</f>
        <v>0</v>
      </c>
      <c r="L8654" s="29">
        <f ca="1">IF(DAY($C8654)=28,IF(H8654=0,0,Calculator!$G$35),0)</f>
        <v>0</v>
      </c>
      <c r="M8654" s="29">
        <f ca="1">IF(I8654&gt;0,IF(DAY($C8654)=1,SUM(INDIRECT("I"&amp;(ROW(C8653)-DAY(C8653))):I8653),0),0)</f>
        <v>0</v>
      </c>
      <c r="N8654" s="29">
        <f ca="1">IF(C8654&lt;Calculator!$G$27,0,IF(C8654=Calculator!$G$27,Calculator!$G$39,IF(H8654-K8654&lt;=0,IF(D8654&gt;Calculator!$G$39,IF(H8654-K8654+E8654+L8654+M8654+Calculator!$G$39&gt;Calculator!$G$39,Calculator!$G$39-(H8654+E8654+L8654+M8654-K8654),Calculator!$G$39),D8654),0)))</f>
        <v>0</v>
      </c>
    </row>
    <row r="8655" spans="1:14" ht="15.75" thickBot="1">
      <c r="A8655" s="33" t="str">
        <f ca="1">IF(C8655=Calculator!$H$27,"F",IF(Daily!D8655+Daily!H8655=0,IF(D8654+H8654&gt;0,"L",""),""))</f>
        <v/>
      </c>
      <c r="B8655" s="34">
        <v>8654</v>
      </c>
      <c r="C8655" s="19">
        <f t="shared" ca="1" si="541"/>
        <v>54584</v>
      </c>
      <c r="D8655" s="29">
        <f t="shared" ca="1" si="543"/>
        <v>0</v>
      </c>
      <c r="E8655" s="29">
        <f ca="1">IF(C8655&lt;Calculator!$D$26,0,IF(DAY($C8655)=1,IF(D8655-Calculator!$G$24&gt;0,Calculator!$G$24,D8655),0))</f>
        <v>0</v>
      </c>
      <c r="F8655" s="29">
        <f ca="1">IF(E8655&gt;0,D8655*Calculator!$G$22/12,0)</f>
        <v>0</v>
      </c>
      <c r="G8655" s="29">
        <f ca="1">IF(E8655&gt;0,(IFERROR(-PMT(Calculator!$G$22/12,Calculator!$G$23*12,Calculator!$G$20),0))-F8655,0)</f>
        <v>0</v>
      </c>
      <c r="H8655" s="29">
        <f t="shared" ca="1" si="544"/>
        <v>0</v>
      </c>
      <c r="I8655" s="29">
        <f t="shared" ca="1" si="542"/>
        <v>0</v>
      </c>
      <c r="J8655" s="30">
        <f>Calculator!$G$40</f>
        <v>6.5000000000000002E-2</v>
      </c>
      <c r="K8655" s="29">
        <f ca="1">IF(C8655&gt;=Calculator!$G$27,IF(DAY($C8655)=1,Calculator!$G$34/2,IF(DAY($C8655)=15,Calculator!$G$34/2,0)),0)</f>
        <v>0</v>
      </c>
      <c r="L8655" s="29">
        <f ca="1">IF(DAY($C8655)=28,IF(H8655=0,0,Calculator!$G$35),0)</f>
        <v>0</v>
      </c>
      <c r="M8655" s="29">
        <f ca="1">IF(I8655&gt;0,IF(DAY($C8655)=1,SUM(INDIRECT("I"&amp;(ROW(C8654)-DAY(C8654))):I8654),0),0)</f>
        <v>0</v>
      </c>
      <c r="N8655" s="29">
        <f ca="1">IF(C8655&lt;Calculator!$G$27,0,IF(C8655=Calculator!$G$27,Calculator!$G$39,IF(H8655-K8655&lt;=0,IF(D8655&gt;Calculator!$G$39,IF(H8655-K8655+E8655+L8655+M8655+Calculator!$G$39&gt;Calculator!$G$39,Calculator!$G$39-(H8655+E8655+L8655+M8655-K8655),Calculator!$G$39),D8655),0)))</f>
        <v>0</v>
      </c>
    </row>
    <row r="8656" spans="1:14" ht="15.75" thickBot="1">
      <c r="A8656" s="33" t="str">
        <f ca="1">IF(C8656=Calculator!$H$27,"F",IF(Daily!D8656+Daily!H8656=0,IF(D8655+H8655&gt;0,"L",""),""))</f>
        <v/>
      </c>
      <c r="B8656" s="34">
        <v>8655</v>
      </c>
      <c r="C8656" s="19">
        <f t="shared" ca="1" si="541"/>
        <v>54585</v>
      </c>
      <c r="D8656" s="29">
        <f t="shared" ca="1" si="543"/>
        <v>0</v>
      </c>
      <c r="E8656" s="29">
        <f ca="1">IF(C8656&lt;Calculator!$D$26,0,IF(DAY($C8656)=1,IF(D8656-Calculator!$G$24&gt;0,Calculator!$G$24,D8656),0))</f>
        <v>0</v>
      </c>
      <c r="F8656" s="29">
        <f ca="1">IF(E8656&gt;0,D8656*Calculator!$G$22/12,0)</f>
        <v>0</v>
      </c>
      <c r="G8656" s="29">
        <f ca="1">IF(E8656&gt;0,(IFERROR(-PMT(Calculator!$G$22/12,Calculator!$G$23*12,Calculator!$G$20),0))-F8656,0)</f>
        <v>0</v>
      </c>
      <c r="H8656" s="29">
        <f t="shared" ca="1" si="544"/>
        <v>0</v>
      </c>
      <c r="I8656" s="29">
        <f t="shared" ca="1" si="542"/>
        <v>0</v>
      </c>
      <c r="J8656" s="30">
        <f>Calculator!$G$40</f>
        <v>6.5000000000000002E-2</v>
      </c>
      <c r="K8656" s="29">
        <f ca="1">IF(C8656&gt;=Calculator!$G$27,IF(DAY($C8656)=1,Calculator!$G$34/2,IF(DAY($C8656)=15,Calculator!$G$34/2,0)),0)</f>
        <v>0</v>
      </c>
      <c r="L8656" s="29">
        <f ca="1">IF(DAY($C8656)=28,IF(H8656=0,0,Calculator!$G$35),0)</f>
        <v>0</v>
      </c>
      <c r="M8656" s="29">
        <f ca="1">IF(I8656&gt;0,IF(DAY($C8656)=1,SUM(INDIRECT("I"&amp;(ROW(C8655)-DAY(C8655))):I8655),0),0)</f>
        <v>0</v>
      </c>
      <c r="N8656" s="29">
        <f ca="1">IF(C8656&lt;Calculator!$G$27,0,IF(C8656=Calculator!$G$27,Calculator!$G$39,IF(H8656-K8656&lt;=0,IF(D8656&gt;Calculator!$G$39,IF(H8656-K8656+E8656+L8656+M8656+Calculator!$G$39&gt;Calculator!$G$39,Calculator!$G$39-(H8656+E8656+L8656+M8656-K8656),Calculator!$G$39),D8656),0)))</f>
        <v>0</v>
      </c>
    </row>
    <row r="8657" spans="1:14" ht="15.75" thickBot="1">
      <c r="A8657" s="33" t="str">
        <f ca="1">IF(C8657=Calculator!$H$27,"F",IF(Daily!D8657+Daily!H8657=0,IF(D8656+H8656&gt;0,"L",""),""))</f>
        <v/>
      </c>
      <c r="B8657" s="34">
        <v>8656</v>
      </c>
      <c r="C8657" s="19">
        <f t="shared" ca="1" si="541"/>
        <v>54586</v>
      </c>
      <c r="D8657" s="29">
        <f t="shared" ca="1" si="543"/>
        <v>0</v>
      </c>
      <c r="E8657" s="29">
        <f ca="1">IF(C8657&lt;Calculator!$D$26,0,IF(DAY($C8657)=1,IF(D8657-Calculator!$G$24&gt;0,Calculator!$G$24,D8657),0))</f>
        <v>0</v>
      </c>
      <c r="F8657" s="29">
        <f ca="1">IF(E8657&gt;0,D8657*Calculator!$G$22/12,0)</f>
        <v>0</v>
      </c>
      <c r="G8657" s="29">
        <f ca="1">IF(E8657&gt;0,(IFERROR(-PMT(Calculator!$G$22/12,Calculator!$G$23*12,Calculator!$G$20),0))-F8657,0)</f>
        <v>0</v>
      </c>
      <c r="H8657" s="29">
        <f t="shared" ca="1" si="544"/>
        <v>0</v>
      </c>
      <c r="I8657" s="29">
        <f t="shared" ca="1" si="542"/>
        <v>0</v>
      </c>
      <c r="J8657" s="30">
        <f>Calculator!$G$40</f>
        <v>6.5000000000000002E-2</v>
      </c>
      <c r="K8657" s="29">
        <f ca="1">IF(C8657&gt;=Calculator!$G$27,IF(DAY($C8657)=1,Calculator!$G$34/2,IF(DAY($C8657)=15,Calculator!$G$34/2,0)),0)</f>
        <v>0</v>
      </c>
      <c r="L8657" s="29">
        <f ca="1">IF(DAY($C8657)=28,IF(H8657=0,0,Calculator!$G$35),0)</f>
        <v>0</v>
      </c>
      <c r="M8657" s="29">
        <f ca="1">IF(I8657&gt;0,IF(DAY($C8657)=1,SUM(INDIRECT("I"&amp;(ROW(C8656)-DAY(C8656))):I8656),0),0)</f>
        <v>0</v>
      </c>
      <c r="N8657" s="29">
        <f ca="1">IF(C8657&lt;Calculator!$G$27,0,IF(C8657=Calculator!$G$27,Calculator!$G$39,IF(H8657-K8657&lt;=0,IF(D8657&gt;Calculator!$G$39,IF(H8657-K8657+E8657+L8657+M8657+Calculator!$G$39&gt;Calculator!$G$39,Calculator!$G$39-(H8657+E8657+L8657+M8657-K8657),Calculator!$G$39),D8657),0)))</f>
        <v>0</v>
      </c>
    </row>
    <row r="8658" spans="1:14" ht="15.75" thickBot="1">
      <c r="A8658" s="33" t="str">
        <f ca="1">IF(C8658=Calculator!$H$27,"F",IF(Daily!D8658+Daily!H8658=0,IF(D8657+H8657&gt;0,"L",""),""))</f>
        <v/>
      </c>
      <c r="B8658" s="34">
        <v>8657</v>
      </c>
      <c r="C8658" s="19">
        <f t="shared" ca="1" si="541"/>
        <v>54587</v>
      </c>
      <c r="D8658" s="29">
        <f t="shared" ca="1" si="543"/>
        <v>0</v>
      </c>
      <c r="E8658" s="29">
        <f ca="1">IF(C8658&lt;Calculator!$D$26,0,IF(DAY($C8658)=1,IF(D8658-Calculator!$G$24&gt;0,Calculator!$G$24,D8658),0))</f>
        <v>0</v>
      </c>
      <c r="F8658" s="29">
        <f ca="1">IF(E8658&gt;0,D8658*Calculator!$G$22/12,0)</f>
        <v>0</v>
      </c>
      <c r="G8658" s="29">
        <f ca="1">IF(E8658&gt;0,(IFERROR(-PMT(Calculator!$G$22/12,Calculator!$G$23*12,Calculator!$G$20),0))-F8658,0)</f>
        <v>0</v>
      </c>
      <c r="H8658" s="29">
        <f t="shared" ca="1" si="544"/>
        <v>0</v>
      </c>
      <c r="I8658" s="29">
        <f t="shared" ca="1" si="542"/>
        <v>0</v>
      </c>
      <c r="J8658" s="30">
        <f>Calculator!$G$40</f>
        <v>6.5000000000000002E-2</v>
      </c>
      <c r="K8658" s="29">
        <f ca="1">IF(C8658&gt;=Calculator!$G$27,IF(DAY($C8658)=1,Calculator!$G$34/2,IF(DAY($C8658)=15,Calculator!$G$34/2,0)),0)</f>
        <v>0</v>
      </c>
      <c r="L8658" s="29">
        <f ca="1">IF(DAY($C8658)=28,IF(H8658=0,0,Calculator!$G$35),0)</f>
        <v>0</v>
      </c>
      <c r="M8658" s="29">
        <f ca="1">IF(I8658&gt;0,IF(DAY($C8658)=1,SUM(INDIRECT("I"&amp;(ROW(C8657)-DAY(C8657))):I8657),0),0)</f>
        <v>0</v>
      </c>
      <c r="N8658" s="29">
        <f ca="1">IF(C8658&lt;Calculator!$G$27,0,IF(C8658=Calculator!$G$27,Calculator!$G$39,IF(H8658-K8658&lt;=0,IF(D8658&gt;Calculator!$G$39,IF(H8658-K8658+E8658+L8658+M8658+Calculator!$G$39&gt;Calculator!$G$39,Calculator!$G$39-(H8658+E8658+L8658+M8658-K8658),Calculator!$G$39),D8658),0)))</f>
        <v>0</v>
      </c>
    </row>
    <row r="8659" spans="1:14" ht="15.75" thickBot="1">
      <c r="A8659" s="33" t="str">
        <f ca="1">IF(C8659=Calculator!$H$27,"F",IF(Daily!D8659+Daily!H8659=0,IF(D8658+H8658&gt;0,"L",""),""))</f>
        <v/>
      </c>
      <c r="B8659" s="34">
        <v>8658</v>
      </c>
      <c r="C8659" s="19">
        <f t="shared" ca="1" si="541"/>
        <v>54588</v>
      </c>
      <c r="D8659" s="29">
        <f t="shared" ca="1" si="543"/>
        <v>0</v>
      </c>
      <c r="E8659" s="29">
        <f ca="1">IF(C8659&lt;Calculator!$D$26,0,IF(DAY($C8659)=1,IF(D8659-Calculator!$G$24&gt;0,Calculator!$G$24,D8659),0))</f>
        <v>0</v>
      </c>
      <c r="F8659" s="29">
        <f ca="1">IF(E8659&gt;0,D8659*Calculator!$G$22/12,0)</f>
        <v>0</v>
      </c>
      <c r="G8659" s="29">
        <f ca="1">IF(E8659&gt;0,(IFERROR(-PMT(Calculator!$G$22/12,Calculator!$G$23*12,Calculator!$G$20),0))-F8659,0)</f>
        <v>0</v>
      </c>
      <c r="H8659" s="29">
        <f t="shared" ca="1" si="544"/>
        <v>0</v>
      </c>
      <c r="I8659" s="29">
        <f t="shared" ca="1" si="542"/>
        <v>0</v>
      </c>
      <c r="J8659" s="30">
        <f>Calculator!$G$40</f>
        <v>6.5000000000000002E-2</v>
      </c>
      <c r="K8659" s="29">
        <f ca="1">IF(C8659&gt;=Calculator!$G$27,IF(DAY($C8659)=1,Calculator!$G$34/2,IF(DAY($C8659)=15,Calculator!$G$34/2,0)),0)</f>
        <v>0</v>
      </c>
      <c r="L8659" s="29">
        <f ca="1">IF(DAY($C8659)=28,IF(H8659=0,0,Calculator!$G$35),0)</f>
        <v>0</v>
      </c>
      <c r="M8659" s="29">
        <f ca="1">IF(I8659&gt;0,IF(DAY($C8659)=1,SUM(INDIRECT("I"&amp;(ROW(C8658)-DAY(C8658))):I8658),0),0)</f>
        <v>0</v>
      </c>
      <c r="N8659" s="29">
        <f ca="1">IF(C8659&lt;Calculator!$G$27,0,IF(C8659=Calculator!$G$27,Calculator!$G$39,IF(H8659-K8659&lt;=0,IF(D8659&gt;Calculator!$G$39,IF(H8659-K8659+E8659+L8659+M8659+Calculator!$G$39&gt;Calculator!$G$39,Calculator!$G$39-(H8659+E8659+L8659+M8659-K8659),Calculator!$G$39),D8659),0)))</f>
        <v>0</v>
      </c>
    </row>
    <row r="8660" spans="1:14" ht="15.75" thickBot="1">
      <c r="A8660" s="33" t="str">
        <f ca="1">IF(C8660=Calculator!$H$27,"F",IF(Daily!D8660+Daily!H8660=0,IF(D8659+H8659&gt;0,"L",""),""))</f>
        <v/>
      </c>
      <c r="B8660" s="34">
        <v>8659</v>
      </c>
      <c r="C8660" s="19">
        <f t="shared" ca="1" si="541"/>
        <v>54589</v>
      </c>
      <c r="D8660" s="29">
        <f t="shared" ca="1" si="543"/>
        <v>0</v>
      </c>
      <c r="E8660" s="29">
        <f ca="1">IF(C8660&lt;Calculator!$D$26,0,IF(DAY($C8660)=1,IF(D8660-Calculator!$G$24&gt;0,Calculator!$G$24,D8660),0))</f>
        <v>0</v>
      </c>
      <c r="F8660" s="29">
        <f ca="1">IF(E8660&gt;0,D8660*Calculator!$G$22/12,0)</f>
        <v>0</v>
      </c>
      <c r="G8660" s="29">
        <f ca="1">IF(E8660&gt;0,(IFERROR(-PMT(Calculator!$G$22/12,Calculator!$G$23*12,Calculator!$G$20),0))-F8660,0)</f>
        <v>0</v>
      </c>
      <c r="H8660" s="29">
        <f t="shared" ca="1" si="544"/>
        <v>0</v>
      </c>
      <c r="I8660" s="29">
        <f t="shared" ca="1" si="542"/>
        <v>0</v>
      </c>
      <c r="J8660" s="30">
        <f>Calculator!$G$40</f>
        <v>6.5000000000000002E-2</v>
      </c>
      <c r="K8660" s="29">
        <f ca="1">IF(C8660&gt;=Calculator!$G$27,IF(DAY($C8660)=1,Calculator!$G$34/2,IF(DAY($C8660)=15,Calculator!$G$34/2,0)),0)</f>
        <v>4500</v>
      </c>
      <c r="L8660" s="29">
        <f ca="1">IF(DAY($C8660)=28,IF(H8660=0,0,Calculator!$G$35),0)</f>
        <v>0</v>
      </c>
      <c r="M8660" s="29">
        <f ca="1">IF(I8660&gt;0,IF(DAY($C8660)=1,SUM(INDIRECT("I"&amp;(ROW(C8659)-DAY(C8659))):I8659),0),0)</f>
        <v>0</v>
      </c>
      <c r="N8660" s="29">
        <f ca="1">IF(C8660&lt;Calculator!$G$27,0,IF(C8660=Calculator!$G$27,Calculator!$G$39,IF(H8660-K8660&lt;=0,IF(D8660&gt;Calculator!$G$39,IF(H8660-K8660+E8660+L8660+M8660+Calculator!$G$39&gt;Calculator!$G$39,Calculator!$G$39-(H8660+E8660+L8660+M8660-K8660),Calculator!$G$39),D8660),0)))</f>
        <v>0</v>
      </c>
    </row>
    <row r="8661" spans="1:14" ht="15.75" thickBot="1">
      <c r="A8661" s="33" t="str">
        <f ca="1">IF(C8661=Calculator!$H$27,"F",IF(Daily!D8661+Daily!H8661=0,IF(D8660+H8660&gt;0,"L",""),""))</f>
        <v/>
      </c>
      <c r="B8661" s="34">
        <v>8660</v>
      </c>
      <c r="C8661" s="19">
        <f t="shared" ca="1" si="541"/>
        <v>54590</v>
      </c>
      <c r="D8661" s="29">
        <f t="shared" ca="1" si="543"/>
        <v>0</v>
      </c>
      <c r="E8661" s="29">
        <f ca="1">IF(C8661&lt;Calculator!$D$26,0,IF(DAY($C8661)=1,IF(D8661-Calculator!$G$24&gt;0,Calculator!$G$24,D8661),0))</f>
        <v>0</v>
      </c>
      <c r="F8661" s="29">
        <f ca="1">IF(E8661&gt;0,D8661*Calculator!$G$22/12,0)</f>
        <v>0</v>
      </c>
      <c r="G8661" s="29">
        <f ca="1">IF(E8661&gt;0,(IFERROR(-PMT(Calculator!$G$22/12,Calculator!$G$23*12,Calculator!$G$20),0))-F8661,0)</f>
        <v>0</v>
      </c>
      <c r="H8661" s="29">
        <f t="shared" ca="1" si="544"/>
        <v>0</v>
      </c>
      <c r="I8661" s="29">
        <f t="shared" ca="1" si="542"/>
        <v>0</v>
      </c>
      <c r="J8661" s="30">
        <f>Calculator!$G$40</f>
        <v>6.5000000000000002E-2</v>
      </c>
      <c r="K8661" s="29">
        <f ca="1">IF(C8661&gt;=Calculator!$G$27,IF(DAY($C8661)=1,Calculator!$G$34/2,IF(DAY($C8661)=15,Calculator!$G$34/2,0)),0)</f>
        <v>0</v>
      </c>
      <c r="L8661" s="29">
        <f ca="1">IF(DAY($C8661)=28,IF(H8661=0,0,Calculator!$G$35),0)</f>
        <v>0</v>
      </c>
      <c r="M8661" s="29">
        <f ca="1">IF(I8661&gt;0,IF(DAY($C8661)=1,SUM(INDIRECT("I"&amp;(ROW(C8660)-DAY(C8660))):I8660),0),0)</f>
        <v>0</v>
      </c>
      <c r="N8661" s="29">
        <f ca="1">IF(C8661&lt;Calculator!$G$27,0,IF(C8661=Calculator!$G$27,Calculator!$G$39,IF(H8661-K8661&lt;=0,IF(D8661&gt;Calculator!$G$39,IF(H8661-K8661+E8661+L8661+M8661+Calculator!$G$39&gt;Calculator!$G$39,Calculator!$G$39-(H8661+E8661+L8661+M8661-K8661),Calculator!$G$39),D8661),0)))</f>
        <v>0</v>
      </c>
    </row>
    <row r="8662" spans="1:14" ht="15.75" thickBot="1">
      <c r="A8662" s="33" t="str">
        <f ca="1">IF(C8662=Calculator!$H$27,"F",IF(Daily!D8662+Daily!H8662=0,IF(D8661+H8661&gt;0,"L",""),""))</f>
        <v/>
      </c>
      <c r="B8662" s="34">
        <v>8661</v>
      </c>
      <c r="C8662" s="19">
        <f t="shared" ca="1" si="541"/>
        <v>54591</v>
      </c>
      <c r="D8662" s="29">
        <f t="shared" ca="1" si="543"/>
        <v>0</v>
      </c>
      <c r="E8662" s="29">
        <f ca="1">IF(C8662&lt;Calculator!$D$26,0,IF(DAY($C8662)=1,IF(D8662-Calculator!$G$24&gt;0,Calculator!$G$24,D8662),0))</f>
        <v>0</v>
      </c>
      <c r="F8662" s="29">
        <f ca="1">IF(E8662&gt;0,D8662*Calculator!$G$22/12,0)</f>
        <v>0</v>
      </c>
      <c r="G8662" s="29">
        <f ca="1">IF(E8662&gt;0,(IFERROR(-PMT(Calculator!$G$22/12,Calculator!$G$23*12,Calculator!$G$20),0))-F8662,0)</f>
        <v>0</v>
      </c>
      <c r="H8662" s="29">
        <f t="shared" ca="1" si="544"/>
        <v>0</v>
      </c>
      <c r="I8662" s="29">
        <f t="shared" ca="1" si="542"/>
        <v>0</v>
      </c>
      <c r="J8662" s="30">
        <f>Calculator!$G$40</f>
        <v>6.5000000000000002E-2</v>
      </c>
      <c r="K8662" s="29">
        <f ca="1">IF(C8662&gt;=Calculator!$G$27,IF(DAY($C8662)=1,Calculator!$G$34/2,IF(DAY($C8662)=15,Calculator!$G$34/2,0)),0)</f>
        <v>0</v>
      </c>
      <c r="L8662" s="29">
        <f ca="1">IF(DAY($C8662)=28,IF(H8662=0,0,Calculator!$G$35),0)</f>
        <v>0</v>
      </c>
      <c r="M8662" s="29">
        <f ca="1">IF(I8662&gt;0,IF(DAY($C8662)=1,SUM(INDIRECT("I"&amp;(ROW(C8661)-DAY(C8661))):I8661),0),0)</f>
        <v>0</v>
      </c>
      <c r="N8662" s="29">
        <f ca="1">IF(C8662&lt;Calculator!$G$27,0,IF(C8662=Calculator!$G$27,Calculator!$G$39,IF(H8662-K8662&lt;=0,IF(D8662&gt;Calculator!$G$39,IF(H8662-K8662+E8662+L8662+M8662+Calculator!$G$39&gt;Calculator!$G$39,Calculator!$G$39-(H8662+E8662+L8662+M8662-K8662),Calculator!$G$39),D8662),0)))</f>
        <v>0</v>
      </c>
    </row>
    <row r="8663" spans="1:14" ht="15.75" thickBot="1">
      <c r="A8663" s="33" t="str">
        <f ca="1">IF(C8663=Calculator!$H$27,"F",IF(Daily!D8663+Daily!H8663=0,IF(D8662+H8662&gt;0,"L",""),""))</f>
        <v/>
      </c>
      <c r="B8663" s="34">
        <v>8662</v>
      </c>
      <c r="C8663" s="19">
        <f t="shared" ca="1" si="541"/>
        <v>54592</v>
      </c>
      <c r="D8663" s="29">
        <f t="shared" ca="1" si="543"/>
        <v>0</v>
      </c>
      <c r="E8663" s="29">
        <f ca="1">IF(C8663&lt;Calculator!$D$26,0,IF(DAY($C8663)=1,IF(D8663-Calculator!$G$24&gt;0,Calculator!$G$24,D8663),0))</f>
        <v>0</v>
      </c>
      <c r="F8663" s="29">
        <f ca="1">IF(E8663&gt;0,D8663*Calculator!$G$22/12,0)</f>
        <v>0</v>
      </c>
      <c r="G8663" s="29">
        <f ca="1">IF(E8663&gt;0,(IFERROR(-PMT(Calculator!$G$22/12,Calculator!$G$23*12,Calculator!$G$20),0))-F8663,0)</f>
        <v>0</v>
      </c>
      <c r="H8663" s="29">
        <f t="shared" ca="1" si="544"/>
        <v>0</v>
      </c>
      <c r="I8663" s="29">
        <f t="shared" ca="1" si="542"/>
        <v>0</v>
      </c>
      <c r="J8663" s="30">
        <f>Calculator!$G$40</f>
        <v>6.5000000000000002E-2</v>
      </c>
      <c r="K8663" s="29">
        <f ca="1">IF(C8663&gt;=Calculator!$G$27,IF(DAY($C8663)=1,Calculator!$G$34/2,IF(DAY($C8663)=15,Calculator!$G$34/2,0)),0)</f>
        <v>0</v>
      </c>
      <c r="L8663" s="29">
        <f ca="1">IF(DAY($C8663)=28,IF(H8663=0,0,Calculator!$G$35),0)</f>
        <v>0</v>
      </c>
      <c r="M8663" s="29">
        <f ca="1">IF(I8663&gt;0,IF(DAY($C8663)=1,SUM(INDIRECT("I"&amp;(ROW(C8662)-DAY(C8662))):I8662),0),0)</f>
        <v>0</v>
      </c>
      <c r="N8663" s="29">
        <f ca="1">IF(C8663&lt;Calculator!$G$27,0,IF(C8663=Calculator!$G$27,Calculator!$G$39,IF(H8663-K8663&lt;=0,IF(D8663&gt;Calculator!$G$39,IF(H8663-K8663+E8663+L8663+M8663+Calculator!$G$39&gt;Calculator!$G$39,Calculator!$G$39-(H8663+E8663+L8663+M8663-K8663),Calculator!$G$39),D8663),0)))</f>
        <v>0</v>
      </c>
    </row>
    <row r="8664" spans="1:14" ht="15.75" thickBot="1">
      <c r="A8664" s="33" t="str">
        <f ca="1">IF(C8664=Calculator!$H$27,"F",IF(Daily!D8664+Daily!H8664=0,IF(D8663+H8663&gt;0,"L",""),""))</f>
        <v/>
      </c>
      <c r="B8664" s="34">
        <v>8663</v>
      </c>
      <c r="C8664" s="19">
        <f t="shared" ca="1" si="541"/>
        <v>54593</v>
      </c>
      <c r="D8664" s="29">
        <f t="shared" ca="1" si="543"/>
        <v>0</v>
      </c>
      <c r="E8664" s="29">
        <f ca="1">IF(C8664&lt;Calculator!$D$26,0,IF(DAY($C8664)=1,IF(D8664-Calculator!$G$24&gt;0,Calculator!$G$24,D8664),0))</f>
        <v>0</v>
      </c>
      <c r="F8664" s="29">
        <f ca="1">IF(E8664&gt;0,D8664*Calculator!$G$22/12,0)</f>
        <v>0</v>
      </c>
      <c r="G8664" s="29">
        <f ca="1">IF(E8664&gt;0,(IFERROR(-PMT(Calculator!$G$22/12,Calculator!$G$23*12,Calculator!$G$20),0))-F8664,0)</f>
        <v>0</v>
      </c>
      <c r="H8664" s="29">
        <f t="shared" ca="1" si="544"/>
        <v>0</v>
      </c>
      <c r="I8664" s="29">
        <f t="shared" ca="1" si="542"/>
        <v>0</v>
      </c>
      <c r="J8664" s="30">
        <f>Calculator!$G$40</f>
        <v>6.5000000000000002E-2</v>
      </c>
      <c r="K8664" s="29">
        <f ca="1">IF(C8664&gt;=Calculator!$G$27,IF(DAY($C8664)=1,Calculator!$G$34/2,IF(DAY($C8664)=15,Calculator!$G$34/2,0)),0)</f>
        <v>0</v>
      </c>
      <c r="L8664" s="29">
        <f ca="1">IF(DAY($C8664)=28,IF(H8664=0,0,Calculator!$G$35),0)</f>
        <v>0</v>
      </c>
      <c r="M8664" s="29">
        <f ca="1">IF(I8664&gt;0,IF(DAY($C8664)=1,SUM(INDIRECT("I"&amp;(ROW(C8663)-DAY(C8663))):I8663),0),0)</f>
        <v>0</v>
      </c>
      <c r="N8664" s="29">
        <f ca="1">IF(C8664&lt;Calculator!$G$27,0,IF(C8664=Calculator!$G$27,Calculator!$G$39,IF(H8664-K8664&lt;=0,IF(D8664&gt;Calculator!$G$39,IF(H8664-K8664+E8664+L8664+M8664+Calculator!$G$39&gt;Calculator!$G$39,Calculator!$G$39-(H8664+E8664+L8664+M8664-K8664),Calculator!$G$39),D8664),0)))</f>
        <v>0</v>
      </c>
    </row>
    <row r="8665" spans="1:14" ht="15.75" thickBot="1">
      <c r="A8665" s="33" t="str">
        <f ca="1">IF(C8665=Calculator!$H$27,"F",IF(Daily!D8665+Daily!H8665=0,IF(D8664+H8664&gt;0,"L",""),""))</f>
        <v/>
      </c>
      <c r="B8665" s="34">
        <v>8664</v>
      </c>
      <c r="C8665" s="19">
        <f t="shared" ca="1" si="541"/>
        <v>54594</v>
      </c>
      <c r="D8665" s="29">
        <f t="shared" ca="1" si="543"/>
        <v>0</v>
      </c>
      <c r="E8665" s="29">
        <f ca="1">IF(C8665&lt;Calculator!$D$26,0,IF(DAY($C8665)=1,IF(D8665-Calculator!$G$24&gt;0,Calculator!$G$24,D8665),0))</f>
        <v>0</v>
      </c>
      <c r="F8665" s="29">
        <f ca="1">IF(E8665&gt;0,D8665*Calculator!$G$22/12,0)</f>
        <v>0</v>
      </c>
      <c r="G8665" s="29">
        <f ca="1">IF(E8665&gt;0,(IFERROR(-PMT(Calculator!$G$22/12,Calculator!$G$23*12,Calculator!$G$20),0))-F8665,0)</f>
        <v>0</v>
      </c>
      <c r="H8665" s="29">
        <f t="shared" ca="1" si="544"/>
        <v>0</v>
      </c>
      <c r="I8665" s="29">
        <f t="shared" ca="1" si="542"/>
        <v>0</v>
      </c>
      <c r="J8665" s="30">
        <f>Calculator!$G$40</f>
        <v>6.5000000000000002E-2</v>
      </c>
      <c r="K8665" s="29">
        <f ca="1">IF(C8665&gt;=Calculator!$G$27,IF(DAY($C8665)=1,Calculator!$G$34/2,IF(DAY($C8665)=15,Calculator!$G$34/2,0)),0)</f>
        <v>0</v>
      </c>
      <c r="L8665" s="29">
        <f ca="1">IF(DAY($C8665)=28,IF(H8665=0,0,Calculator!$G$35),0)</f>
        <v>0</v>
      </c>
      <c r="M8665" s="29">
        <f ca="1">IF(I8665&gt;0,IF(DAY($C8665)=1,SUM(INDIRECT("I"&amp;(ROW(C8664)-DAY(C8664))):I8664),0),0)</f>
        <v>0</v>
      </c>
      <c r="N8665" s="29">
        <f ca="1">IF(C8665&lt;Calculator!$G$27,0,IF(C8665=Calculator!$G$27,Calculator!$G$39,IF(H8665-K8665&lt;=0,IF(D8665&gt;Calculator!$G$39,IF(H8665-K8665+E8665+L8665+M8665+Calculator!$G$39&gt;Calculator!$G$39,Calculator!$G$39-(H8665+E8665+L8665+M8665-K8665),Calculator!$G$39),D8665),0)))</f>
        <v>0</v>
      </c>
    </row>
    <row r="8666" spans="1:14" ht="15.75" thickBot="1">
      <c r="A8666" s="33" t="str">
        <f ca="1">IF(C8666=Calculator!$H$27,"F",IF(Daily!D8666+Daily!H8666=0,IF(D8665+H8665&gt;0,"L",""),""))</f>
        <v/>
      </c>
      <c r="B8666" s="34">
        <v>8665</v>
      </c>
      <c r="C8666" s="19">
        <f t="shared" ca="1" si="541"/>
        <v>54595</v>
      </c>
      <c r="D8666" s="29">
        <f t="shared" ca="1" si="543"/>
        <v>0</v>
      </c>
      <c r="E8666" s="29">
        <f ca="1">IF(C8666&lt;Calculator!$D$26,0,IF(DAY($C8666)=1,IF(D8666-Calculator!$G$24&gt;0,Calculator!$G$24,D8666),0))</f>
        <v>0</v>
      </c>
      <c r="F8666" s="29">
        <f ca="1">IF(E8666&gt;0,D8666*Calculator!$G$22/12,0)</f>
        <v>0</v>
      </c>
      <c r="G8666" s="29">
        <f ca="1">IF(E8666&gt;0,(IFERROR(-PMT(Calculator!$G$22/12,Calculator!$G$23*12,Calculator!$G$20),0))-F8666,0)</f>
        <v>0</v>
      </c>
      <c r="H8666" s="29">
        <f t="shared" ca="1" si="544"/>
        <v>0</v>
      </c>
      <c r="I8666" s="29">
        <f t="shared" ca="1" si="542"/>
        <v>0</v>
      </c>
      <c r="J8666" s="30">
        <f>Calculator!$G$40</f>
        <v>6.5000000000000002E-2</v>
      </c>
      <c r="K8666" s="29">
        <f ca="1">IF(C8666&gt;=Calculator!$G$27,IF(DAY($C8666)=1,Calculator!$G$34/2,IF(DAY($C8666)=15,Calculator!$G$34/2,0)),0)</f>
        <v>0</v>
      </c>
      <c r="L8666" s="29">
        <f ca="1">IF(DAY($C8666)=28,IF(H8666=0,0,Calculator!$G$35),0)</f>
        <v>0</v>
      </c>
      <c r="M8666" s="29">
        <f ca="1">IF(I8666&gt;0,IF(DAY($C8666)=1,SUM(INDIRECT("I"&amp;(ROW(C8665)-DAY(C8665))):I8665),0),0)</f>
        <v>0</v>
      </c>
      <c r="N8666" s="29">
        <f ca="1">IF(C8666&lt;Calculator!$G$27,0,IF(C8666=Calculator!$G$27,Calculator!$G$39,IF(H8666-K8666&lt;=0,IF(D8666&gt;Calculator!$G$39,IF(H8666-K8666+E8666+L8666+M8666+Calculator!$G$39&gt;Calculator!$G$39,Calculator!$G$39-(H8666+E8666+L8666+M8666-K8666),Calculator!$G$39),D8666),0)))</f>
        <v>0</v>
      </c>
    </row>
    <row r="8667" spans="1:14" ht="15.75" thickBot="1">
      <c r="A8667" s="33" t="str">
        <f ca="1">IF(C8667=Calculator!$H$27,"F",IF(Daily!D8667+Daily!H8667=0,IF(D8666+H8666&gt;0,"L",""),""))</f>
        <v/>
      </c>
      <c r="B8667" s="34">
        <v>8666</v>
      </c>
      <c r="C8667" s="19">
        <f t="shared" ca="1" si="541"/>
        <v>54596</v>
      </c>
      <c r="D8667" s="29">
        <f t="shared" ca="1" si="543"/>
        <v>0</v>
      </c>
      <c r="E8667" s="29">
        <f ca="1">IF(C8667&lt;Calculator!$D$26,0,IF(DAY($C8667)=1,IF(D8667-Calculator!$G$24&gt;0,Calculator!$G$24,D8667),0))</f>
        <v>0</v>
      </c>
      <c r="F8667" s="29">
        <f ca="1">IF(E8667&gt;0,D8667*Calculator!$G$22/12,0)</f>
        <v>0</v>
      </c>
      <c r="G8667" s="29">
        <f ca="1">IF(E8667&gt;0,(IFERROR(-PMT(Calculator!$G$22/12,Calculator!$G$23*12,Calculator!$G$20),0))-F8667,0)</f>
        <v>0</v>
      </c>
      <c r="H8667" s="29">
        <f t="shared" ca="1" si="544"/>
        <v>0</v>
      </c>
      <c r="I8667" s="29">
        <f t="shared" ca="1" si="542"/>
        <v>0</v>
      </c>
      <c r="J8667" s="30">
        <f>Calculator!$G$40</f>
        <v>6.5000000000000002E-2</v>
      </c>
      <c r="K8667" s="29">
        <f ca="1">IF(C8667&gt;=Calculator!$G$27,IF(DAY($C8667)=1,Calculator!$G$34/2,IF(DAY($C8667)=15,Calculator!$G$34/2,0)),0)</f>
        <v>0</v>
      </c>
      <c r="L8667" s="29">
        <f ca="1">IF(DAY($C8667)=28,IF(H8667=0,0,Calculator!$G$35),0)</f>
        <v>0</v>
      </c>
      <c r="M8667" s="29">
        <f ca="1">IF(I8667&gt;0,IF(DAY($C8667)=1,SUM(INDIRECT("I"&amp;(ROW(C8666)-DAY(C8666))):I8666),0),0)</f>
        <v>0</v>
      </c>
      <c r="N8667" s="29">
        <f ca="1">IF(C8667&lt;Calculator!$G$27,0,IF(C8667=Calculator!$G$27,Calculator!$G$39,IF(H8667-K8667&lt;=0,IF(D8667&gt;Calculator!$G$39,IF(H8667-K8667+E8667+L8667+M8667+Calculator!$G$39&gt;Calculator!$G$39,Calculator!$G$39-(H8667+E8667+L8667+M8667-K8667),Calculator!$G$39),D8667),0)))</f>
        <v>0</v>
      </c>
    </row>
    <row r="8668" spans="1:14" ht="15.75" thickBot="1">
      <c r="A8668" s="33" t="str">
        <f ca="1">IF(C8668=Calculator!$H$27,"F",IF(Daily!D8668+Daily!H8668=0,IF(D8667+H8667&gt;0,"L",""),""))</f>
        <v/>
      </c>
      <c r="B8668" s="34">
        <v>8667</v>
      </c>
      <c r="C8668" s="19">
        <f t="shared" ca="1" si="541"/>
        <v>54597</v>
      </c>
      <c r="D8668" s="29">
        <f t="shared" ca="1" si="543"/>
        <v>0</v>
      </c>
      <c r="E8668" s="29">
        <f ca="1">IF(C8668&lt;Calculator!$D$26,0,IF(DAY($C8668)=1,IF(D8668-Calculator!$G$24&gt;0,Calculator!$G$24,D8668),0))</f>
        <v>0</v>
      </c>
      <c r="F8668" s="29">
        <f ca="1">IF(E8668&gt;0,D8668*Calculator!$G$22/12,0)</f>
        <v>0</v>
      </c>
      <c r="G8668" s="29">
        <f ca="1">IF(E8668&gt;0,(IFERROR(-PMT(Calculator!$G$22/12,Calculator!$G$23*12,Calculator!$G$20),0))-F8668,0)</f>
        <v>0</v>
      </c>
      <c r="H8668" s="29">
        <f t="shared" ca="1" si="544"/>
        <v>0</v>
      </c>
      <c r="I8668" s="29">
        <f t="shared" ca="1" si="542"/>
        <v>0</v>
      </c>
      <c r="J8668" s="30">
        <f>Calculator!$G$40</f>
        <v>6.5000000000000002E-2</v>
      </c>
      <c r="K8668" s="29">
        <f ca="1">IF(C8668&gt;=Calculator!$G$27,IF(DAY($C8668)=1,Calculator!$G$34/2,IF(DAY($C8668)=15,Calculator!$G$34/2,0)),0)</f>
        <v>0</v>
      </c>
      <c r="L8668" s="29">
        <f ca="1">IF(DAY($C8668)=28,IF(H8668=0,0,Calculator!$G$35),0)</f>
        <v>0</v>
      </c>
      <c r="M8668" s="29">
        <f ca="1">IF(I8668&gt;0,IF(DAY($C8668)=1,SUM(INDIRECT("I"&amp;(ROW(C8667)-DAY(C8667))):I8667),0),0)</f>
        <v>0</v>
      </c>
      <c r="N8668" s="29">
        <f ca="1">IF(C8668&lt;Calculator!$G$27,0,IF(C8668=Calculator!$G$27,Calculator!$G$39,IF(H8668-K8668&lt;=0,IF(D8668&gt;Calculator!$G$39,IF(H8668-K8668+E8668+L8668+M8668+Calculator!$G$39&gt;Calculator!$G$39,Calculator!$G$39-(H8668+E8668+L8668+M8668-K8668),Calculator!$G$39),D8668),0)))</f>
        <v>0</v>
      </c>
    </row>
    <row r="8669" spans="1:14" ht="15.75" thickBot="1">
      <c r="A8669" s="33" t="str">
        <f ca="1">IF(C8669=Calculator!$H$27,"F",IF(Daily!D8669+Daily!H8669=0,IF(D8668+H8668&gt;0,"L",""),""))</f>
        <v/>
      </c>
      <c r="B8669" s="34">
        <v>8668</v>
      </c>
      <c r="C8669" s="19">
        <f t="shared" ca="1" si="541"/>
        <v>54598</v>
      </c>
      <c r="D8669" s="29">
        <f t="shared" ca="1" si="543"/>
        <v>0</v>
      </c>
      <c r="E8669" s="29">
        <f ca="1">IF(C8669&lt;Calculator!$D$26,0,IF(DAY($C8669)=1,IF(D8669-Calculator!$G$24&gt;0,Calculator!$G$24,D8669),0))</f>
        <v>0</v>
      </c>
      <c r="F8669" s="29">
        <f ca="1">IF(E8669&gt;0,D8669*Calculator!$G$22/12,0)</f>
        <v>0</v>
      </c>
      <c r="G8669" s="29">
        <f ca="1">IF(E8669&gt;0,(IFERROR(-PMT(Calculator!$G$22/12,Calculator!$G$23*12,Calculator!$G$20),0))-F8669,0)</f>
        <v>0</v>
      </c>
      <c r="H8669" s="29">
        <f t="shared" ca="1" si="544"/>
        <v>0</v>
      </c>
      <c r="I8669" s="29">
        <f t="shared" ca="1" si="542"/>
        <v>0</v>
      </c>
      <c r="J8669" s="30">
        <f>Calculator!$G$40</f>
        <v>6.5000000000000002E-2</v>
      </c>
      <c r="K8669" s="29">
        <f ca="1">IF(C8669&gt;=Calculator!$G$27,IF(DAY($C8669)=1,Calculator!$G$34/2,IF(DAY($C8669)=15,Calculator!$G$34/2,0)),0)</f>
        <v>0</v>
      </c>
      <c r="L8669" s="29">
        <f ca="1">IF(DAY($C8669)=28,IF(H8669=0,0,Calculator!$G$35),0)</f>
        <v>0</v>
      </c>
      <c r="M8669" s="29">
        <f ca="1">IF(I8669&gt;0,IF(DAY($C8669)=1,SUM(INDIRECT("I"&amp;(ROW(C8668)-DAY(C8668))):I8668),0),0)</f>
        <v>0</v>
      </c>
      <c r="N8669" s="29">
        <f ca="1">IF(C8669&lt;Calculator!$G$27,0,IF(C8669=Calculator!$G$27,Calculator!$G$39,IF(H8669-K8669&lt;=0,IF(D8669&gt;Calculator!$G$39,IF(H8669-K8669+E8669+L8669+M8669+Calculator!$G$39&gt;Calculator!$G$39,Calculator!$G$39-(H8669+E8669+L8669+M8669-K8669),Calculator!$G$39),D8669),0)))</f>
        <v>0</v>
      </c>
    </row>
    <row r="8670" spans="1:14" ht="15.75" thickBot="1">
      <c r="A8670" s="33" t="str">
        <f ca="1">IF(C8670=Calculator!$H$27,"F",IF(Daily!D8670+Daily!H8670=0,IF(D8669+H8669&gt;0,"L",""),""))</f>
        <v/>
      </c>
      <c r="B8670" s="34">
        <v>8669</v>
      </c>
      <c r="C8670" s="19">
        <f t="shared" ca="1" si="541"/>
        <v>54599</v>
      </c>
      <c r="D8670" s="29">
        <f t="shared" ca="1" si="543"/>
        <v>0</v>
      </c>
      <c r="E8670" s="29">
        <f ca="1">IF(C8670&lt;Calculator!$D$26,0,IF(DAY($C8670)=1,IF(D8670-Calculator!$G$24&gt;0,Calculator!$G$24,D8670),0))</f>
        <v>0</v>
      </c>
      <c r="F8670" s="29">
        <f ca="1">IF(E8670&gt;0,D8670*Calculator!$G$22/12,0)</f>
        <v>0</v>
      </c>
      <c r="G8670" s="29">
        <f ca="1">IF(E8670&gt;0,(IFERROR(-PMT(Calculator!$G$22/12,Calculator!$G$23*12,Calculator!$G$20),0))-F8670,0)</f>
        <v>0</v>
      </c>
      <c r="H8670" s="29">
        <f t="shared" ca="1" si="544"/>
        <v>0</v>
      </c>
      <c r="I8670" s="29">
        <f t="shared" ca="1" si="542"/>
        <v>0</v>
      </c>
      <c r="J8670" s="30">
        <f>Calculator!$G$40</f>
        <v>6.5000000000000002E-2</v>
      </c>
      <c r="K8670" s="29">
        <f ca="1">IF(C8670&gt;=Calculator!$G$27,IF(DAY($C8670)=1,Calculator!$G$34/2,IF(DAY($C8670)=15,Calculator!$G$34/2,0)),0)</f>
        <v>0</v>
      </c>
      <c r="L8670" s="29">
        <f ca="1">IF(DAY($C8670)=28,IF(H8670=0,0,Calculator!$G$35),0)</f>
        <v>0</v>
      </c>
      <c r="M8670" s="29">
        <f ca="1">IF(I8670&gt;0,IF(DAY($C8670)=1,SUM(INDIRECT("I"&amp;(ROW(C8669)-DAY(C8669))):I8669),0),0)</f>
        <v>0</v>
      </c>
      <c r="N8670" s="29">
        <f ca="1">IF(C8670&lt;Calculator!$G$27,0,IF(C8670=Calculator!$G$27,Calculator!$G$39,IF(H8670-K8670&lt;=0,IF(D8670&gt;Calculator!$G$39,IF(H8670-K8670+E8670+L8670+M8670+Calculator!$G$39&gt;Calculator!$G$39,Calculator!$G$39-(H8670+E8670+L8670+M8670-K8670),Calculator!$G$39),D8670),0)))</f>
        <v>0</v>
      </c>
    </row>
    <row r="8671" spans="1:14" ht="15.75" thickBot="1">
      <c r="A8671" s="33" t="str">
        <f ca="1">IF(C8671=Calculator!$H$27,"F",IF(Daily!D8671+Daily!H8671=0,IF(D8670+H8670&gt;0,"L",""),""))</f>
        <v/>
      </c>
      <c r="B8671" s="34">
        <v>8670</v>
      </c>
      <c r="C8671" s="19">
        <f t="shared" ca="1" si="541"/>
        <v>54600</v>
      </c>
      <c r="D8671" s="29">
        <f t="shared" ca="1" si="543"/>
        <v>0</v>
      </c>
      <c r="E8671" s="29">
        <f ca="1">IF(C8671&lt;Calculator!$D$26,0,IF(DAY($C8671)=1,IF(D8671-Calculator!$G$24&gt;0,Calculator!$G$24,D8671),0))</f>
        <v>0</v>
      </c>
      <c r="F8671" s="29">
        <f ca="1">IF(E8671&gt;0,D8671*Calculator!$G$22/12,0)</f>
        <v>0</v>
      </c>
      <c r="G8671" s="29">
        <f ca="1">IF(E8671&gt;0,(IFERROR(-PMT(Calculator!$G$22/12,Calculator!$G$23*12,Calculator!$G$20),0))-F8671,0)</f>
        <v>0</v>
      </c>
      <c r="H8671" s="29">
        <f t="shared" ca="1" si="544"/>
        <v>0</v>
      </c>
      <c r="I8671" s="29">
        <f t="shared" ca="1" si="542"/>
        <v>0</v>
      </c>
      <c r="J8671" s="30">
        <f>Calculator!$G$40</f>
        <v>6.5000000000000002E-2</v>
      </c>
      <c r="K8671" s="29">
        <f ca="1">IF(C8671&gt;=Calculator!$G$27,IF(DAY($C8671)=1,Calculator!$G$34/2,IF(DAY($C8671)=15,Calculator!$G$34/2,0)),0)</f>
        <v>0</v>
      </c>
      <c r="L8671" s="29">
        <f ca="1">IF(DAY($C8671)=28,IF(H8671=0,0,Calculator!$G$35),0)</f>
        <v>0</v>
      </c>
      <c r="M8671" s="29">
        <f ca="1">IF(I8671&gt;0,IF(DAY($C8671)=1,SUM(INDIRECT("I"&amp;(ROW(C8670)-DAY(C8670))):I8670),0),0)</f>
        <v>0</v>
      </c>
      <c r="N8671" s="29">
        <f ca="1">IF(C8671&lt;Calculator!$G$27,0,IF(C8671=Calculator!$G$27,Calculator!$G$39,IF(H8671-K8671&lt;=0,IF(D8671&gt;Calculator!$G$39,IF(H8671-K8671+E8671+L8671+M8671+Calculator!$G$39&gt;Calculator!$G$39,Calculator!$G$39-(H8671+E8671+L8671+M8671-K8671),Calculator!$G$39),D8671),0)))</f>
        <v>0</v>
      </c>
    </row>
    <row r="8672" spans="1:14" ht="15.75" thickBot="1">
      <c r="A8672" s="33" t="str">
        <f ca="1">IF(C8672=Calculator!$H$27,"F",IF(Daily!D8672+Daily!H8672=0,IF(D8671+H8671&gt;0,"L",""),""))</f>
        <v/>
      </c>
      <c r="B8672" s="34">
        <v>8671</v>
      </c>
      <c r="C8672" s="19">
        <f t="shared" ca="1" si="541"/>
        <v>54601</v>
      </c>
      <c r="D8672" s="29">
        <f t="shared" ca="1" si="543"/>
        <v>0</v>
      </c>
      <c r="E8672" s="29">
        <f ca="1">IF(C8672&lt;Calculator!$D$26,0,IF(DAY($C8672)=1,IF(D8672-Calculator!$G$24&gt;0,Calculator!$G$24,D8672),0))</f>
        <v>0</v>
      </c>
      <c r="F8672" s="29">
        <f ca="1">IF(E8672&gt;0,D8672*Calculator!$G$22/12,0)</f>
        <v>0</v>
      </c>
      <c r="G8672" s="29">
        <f ca="1">IF(E8672&gt;0,(IFERROR(-PMT(Calculator!$G$22/12,Calculator!$G$23*12,Calculator!$G$20),0))-F8672,0)</f>
        <v>0</v>
      </c>
      <c r="H8672" s="29">
        <f t="shared" ca="1" si="544"/>
        <v>0</v>
      </c>
      <c r="I8672" s="29">
        <f t="shared" ca="1" si="542"/>
        <v>0</v>
      </c>
      <c r="J8672" s="30">
        <f>Calculator!$G$40</f>
        <v>6.5000000000000002E-2</v>
      </c>
      <c r="K8672" s="29">
        <f ca="1">IF(C8672&gt;=Calculator!$G$27,IF(DAY($C8672)=1,Calculator!$G$34/2,IF(DAY($C8672)=15,Calculator!$G$34/2,0)),0)</f>
        <v>0</v>
      </c>
      <c r="L8672" s="29">
        <f ca="1">IF(DAY($C8672)=28,IF(H8672=0,0,Calculator!$G$35),0)</f>
        <v>0</v>
      </c>
      <c r="M8672" s="29">
        <f ca="1">IF(I8672&gt;0,IF(DAY($C8672)=1,SUM(INDIRECT("I"&amp;(ROW(C8671)-DAY(C8671))):I8671),0),0)</f>
        <v>0</v>
      </c>
      <c r="N8672" s="29">
        <f ca="1">IF(C8672&lt;Calculator!$G$27,0,IF(C8672=Calculator!$G$27,Calculator!$G$39,IF(H8672-K8672&lt;=0,IF(D8672&gt;Calculator!$G$39,IF(H8672-K8672+E8672+L8672+M8672+Calculator!$G$39&gt;Calculator!$G$39,Calculator!$G$39-(H8672+E8672+L8672+M8672-K8672),Calculator!$G$39),D8672),0)))</f>
        <v>0</v>
      </c>
    </row>
    <row r="8673" spans="1:14" ht="15.75" thickBot="1">
      <c r="A8673" s="33" t="str">
        <f ca="1">IF(C8673=Calculator!$H$27,"F",IF(Daily!D8673+Daily!H8673=0,IF(D8672+H8672&gt;0,"L",""),""))</f>
        <v/>
      </c>
      <c r="B8673" s="34">
        <v>8672</v>
      </c>
      <c r="C8673" s="19">
        <f t="shared" ca="1" si="541"/>
        <v>54602</v>
      </c>
      <c r="D8673" s="29">
        <f t="shared" ca="1" si="543"/>
        <v>0</v>
      </c>
      <c r="E8673" s="29">
        <f ca="1">IF(C8673&lt;Calculator!$D$26,0,IF(DAY($C8673)=1,IF(D8673-Calculator!$G$24&gt;0,Calculator!$G$24,D8673),0))</f>
        <v>0</v>
      </c>
      <c r="F8673" s="29">
        <f ca="1">IF(E8673&gt;0,D8673*Calculator!$G$22/12,0)</f>
        <v>0</v>
      </c>
      <c r="G8673" s="29">
        <f ca="1">IF(E8673&gt;0,(IFERROR(-PMT(Calculator!$G$22/12,Calculator!$G$23*12,Calculator!$G$20),0))-F8673,0)</f>
        <v>0</v>
      </c>
      <c r="H8673" s="29">
        <f t="shared" ca="1" si="544"/>
        <v>0</v>
      </c>
      <c r="I8673" s="29">
        <f t="shared" ca="1" si="542"/>
        <v>0</v>
      </c>
      <c r="J8673" s="30">
        <f>Calculator!$G$40</f>
        <v>6.5000000000000002E-2</v>
      </c>
      <c r="K8673" s="29">
        <f ca="1">IF(C8673&gt;=Calculator!$G$27,IF(DAY($C8673)=1,Calculator!$G$34/2,IF(DAY($C8673)=15,Calculator!$G$34/2,0)),0)</f>
        <v>0</v>
      </c>
      <c r="L8673" s="29">
        <f ca="1">IF(DAY($C8673)=28,IF(H8673=0,0,Calculator!$G$35),0)</f>
        <v>0</v>
      </c>
      <c r="M8673" s="29">
        <f ca="1">IF(I8673&gt;0,IF(DAY($C8673)=1,SUM(INDIRECT("I"&amp;(ROW(C8672)-DAY(C8672))):I8672),0),0)</f>
        <v>0</v>
      </c>
      <c r="N8673" s="29">
        <f ca="1">IF(C8673&lt;Calculator!$G$27,0,IF(C8673=Calculator!$G$27,Calculator!$G$39,IF(H8673-K8673&lt;=0,IF(D8673&gt;Calculator!$G$39,IF(H8673-K8673+E8673+L8673+M8673+Calculator!$G$39&gt;Calculator!$G$39,Calculator!$G$39-(H8673+E8673+L8673+M8673-K8673),Calculator!$G$39),D8673),0)))</f>
        <v>0</v>
      </c>
    </row>
    <row r="8674" spans="1:14" ht="15.75" thickBot="1">
      <c r="A8674" s="33" t="str">
        <f ca="1">IF(C8674=Calculator!$H$27,"F",IF(Daily!D8674+Daily!H8674=0,IF(D8673+H8673&gt;0,"L",""),""))</f>
        <v/>
      </c>
      <c r="B8674" s="34">
        <v>8673</v>
      </c>
      <c r="C8674" s="19">
        <f t="shared" ca="1" si="541"/>
        <v>54603</v>
      </c>
      <c r="D8674" s="29">
        <f t="shared" ca="1" si="543"/>
        <v>0</v>
      </c>
      <c r="E8674" s="29">
        <f ca="1">IF(C8674&lt;Calculator!$D$26,0,IF(DAY($C8674)=1,IF(D8674-Calculator!$G$24&gt;0,Calculator!$G$24,D8674),0))</f>
        <v>0</v>
      </c>
      <c r="F8674" s="29">
        <f ca="1">IF(E8674&gt;0,D8674*Calculator!$G$22/12,0)</f>
        <v>0</v>
      </c>
      <c r="G8674" s="29">
        <f ca="1">IF(E8674&gt;0,(IFERROR(-PMT(Calculator!$G$22/12,Calculator!$G$23*12,Calculator!$G$20),0))-F8674,0)</f>
        <v>0</v>
      </c>
      <c r="H8674" s="29">
        <f t="shared" ca="1" si="544"/>
        <v>0</v>
      </c>
      <c r="I8674" s="29">
        <f t="shared" ca="1" si="542"/>
        <v>0</v>
      </c>
      <c r="J8674" s="30">
        <f>Calculator!$G$40</f>
        <v>6.5000000000000002E-2</v>
      </c>
      <c r="K8674" s="29">
        <f ca="1">IF(C8674&gt;=Calculator!$G$27,IF(DAY($C8674)=1,Calculator!$G$34/2,IF(DAY($C8674)=15,Calculator!$G$34/2,0)),0)</f>
        <v>0</v>
      </c>
      <c r="L8674" s="29">
        <f ca="1">IF(DAY($C8674)=28,IF(H8674=0,0,Calculator!$G$35),0)</f>
        <v>0</v>
      </c>
      <c r="M8674" s="29">
        <f ca="1">IF(I8674&gt;0,IF(DAY($C8674)=1,SUM(INDIRECT("I"&amp;(ROW(C8673)-DAY(C8673))):I8673),0),0)</f>
        <v>0</v>
      </c>
      <c r="N8674" s="29">
        <f ca="1">IF(C8674&lt;Calculator!$G$27,0,IF(C8674=Calculator!$G$27,Calculator!$G$39,IF(H8674-K8674&lt;=0,IF(D8674&gt;Calculator!$G$39,IF(H8674-K8674+E8674+L8674+M8674+Calculator!$G$39&gt;Calculator!$G$39,Calculator!$G$39-(H8674+E8674+L8674+M8674-K8674),Calculator!$G$39),D8674),0)))</f>
        <v>0</v>
      </c>
    </row>
    <row r="8675" spans="1:14" ht="15.75" thickBot="1">
      <c r="A8675" s="33" t="str">
        <f ca="1">IF(C8675=Calculator!$H$27,"F",IF(Daily!D8675+Daily!H8675=0,IF(D8674+H8674&gt;0,"L",""),""))</f>
        <v/>
      </c>
      <c r="B8675" s="34">
        <v>8674</v>
      </c>
      <c r="C8675" s="19">
        <f t="shared" ca="1" si="541"/>
        <v>54604</v>
      </c>
      <c r="D8675" s="29">
        <f t="shared" ca="1" si="543"/>
        <v>0</v>
      </c>
      <c r="E8675" s="29">
        <f ca="1">IF(C8675&lt;Calculator!$D$26,0,IF(DAY($C8675)=1,IF(D8675-Calculator!$G$24&gt;0,Calculator!$G$24,D8675),0))</f>
        <v>0</v>
      </c>
      <c r="F8675" s="29">
        <f ca="1">IF(E8675&gt;0,D8675*Calculator!$G$22/12,0)</f>
        <v>0</v>
      </c>
      <c r="G8675" s="29">
        <f ca="1">IF(E8675&gt;0,(IFERROR(-PMT(Calculator!$G$22/12,Calculator!$G$23*12,Calculator!$G$20),0))-F8675,0)</f>
        <v>0</v>
      </c>
      <c r="H8675" s="29">
        <f t="shared" ca="1" si="544"/>
        <v>0</v>
      </c>
      <c r="I8675" s="29">
        <f t="shared" ca="1" si="542"/>
        <v>0</v>
      </c>
      <c r="J8675" s="30">
        <f>Calculator!$G$40</f>
        <v>6.5000000000000002E-2</v>
      </c>
      <c r="K8675" s="29">
        <f ca="1">IF(C8675&gt;=Calculator!$G$27,IF(DAY($C8675)=1,Calculator!$G$34/2,IF(DAY($C8675)=15,Calculator!$G$34/2,0)),0)</f>
        <v>0</v>
      </c>
      <c r="L8675" s="29">
        <f ca="1">IF(DAY($C8675)=28,IF(H8675=0,0,Calculator!$G$35),0)</f>
        <v>0</v>
      </c>
      <c r="M8675" s="29">
        <f ca="1">IF(I8675&gt;0,IF(DAY($C8675)=1,SUM(INDIRECT("I"&amp;(ROW(C8674)-DAY(C8674))):I8674),0),0)</f>
        <v>0</v>
      </c>
      <c r="N8675" s="29">
        <f ca="1">IF(C8675&lt;Calculator!$G$27,0,IF(C8675=Calculator!$G$27,Calculator!$G$39,IF(H8675-K8675&lt;=0,IF(D8675&gt;Calculator!$G$39,IF(H8675-K8675+E8675+L8675+M8675+Calculator!$G$39&gt;Calculator!$G$39,Calculator!$G$39-(H8675+E8675+L8675+M8675-K8675),Calculator!$G$39),D8675),0)))</f>
        <v>0</v>
      </c>
    </row>
    <row r="8676" spans="1:14" ht="15.75" thickBot="1">
      <c r="A8676" s="33" t="str">
        <f ca="1">IF(C8676=Calculator!$H$27,"F",IF(Daily!D8676+Daily!H8676=0,IF(D8675+H8675&gt;0,"L",""),""))</f>
        <v/>
      </c>
      <c r="B8676" s="34">
        <v>8675</v>
      </c>
      <c r="C8676" s="19">
        <f t="shared" ca="1" si="541"/>
        <v>54605</v>
      </c>
      <c r="D8676" s="29">
        <f t="shared" ca="1" si="543"/>
        <v>0</v>
      </c>
      <c r="E8676" s="29">
        <f ca="1">IF(C8676&lt;Calculator!$D$26,0,IF(DAY($C8676)=1,IF(D8676-Calculator!$G$24&gt;0,Calculator!$G$24,D8676),0))</f>
        <v>0</v>
      </c>
      <c r="F8676" s="29">
        <f ca="1">IF(E8676&gt;0,D8676*Calculator!$G$22/12,0)</f>
        <v>0</v>
      </c>
      <c r="G8676" s="29">
        <f ca="1">IF(E8676&gt;0,(IFERROR(-PMT(Calculator!$G$22/12,Calculator!$G$23*12,Calculator!$G$20),0))-F8676,0)</f>
        <v>0</v>
      </c>
      <c r="H8676" s="29">
        <f t="shared" ca="1" si="544"/>
        <v>0</v>
      </c>
      <c r="I8676" s="29">
        <f t="shared" ca="1" si="542"/>
        <v>0</v>
      </c>
      <c r="J8676" s="30">
        <f>Calculator!$G$40</f>
        <v>6.5000000000000002E-2</v>
      </c>
      <c r="K8676" s="29">
        <f ca="1">IF(C8676&gt;=Calculator!$G$27,IF(DAY($C8676)=1,Calculator!$G$34/2,IF(DAY($C8676)=15,Calculator!$G$34/2,0)),0)</f>
        <v>4500</v>
      </c>
      <c r="L8676" s="29">
        <f ca="1">IF(DAY($C8676)=28,IF(H8676=0,0,Calculator!$G$35),0)</f>
        <v>0</v>
      </c>
      <c r="M8676" s="29">
        <f ca="1">IF(I8676&gt;0,IF(DAY($C8676)=1,SUM(INDIRECT("I"&amp;(ROW(C8675)-DAY(C8675))):I8675),0),0)</f>
        <v>0</v>
      </c>
      <c r="N8676" s="29">
        <f ca="1">IF(C8676&lt;Calculator!$G$27,0,IF(C8676=Calculator!$G$27,Calculator!$G$39,IF(H8676-K8676&lt;=0,IF(D8676&gt;Calculator!$G$39,IF(H8676-K8676+E8676+L8676+M8676+Calculator!$G$39&gt;Calculator!$G$39,Calculator!$G$39-(H8676+E8676+L8676+M8676-K8676),Calculator!$G$39),D8676),0)))</f>
        <v>0</v>
      </c>
    </row>
    <row r="8677" spans="1:14" ht="15.75" thickBot="1">
      <c r="A8677" s="33" t="str">
        <f ca="1">IF(C8677=Calculator!$H$27,"F",IF(Daily!D8677+Daily!H8677=0,IF(D8676+H8676&gt;0,"L",""),""))</f>
        <v/>
      </c>
      <c r="B8677" s="34">
        <v>8676</v>
      </c>
      <c r="C8677" s="19">
        <f t="shared" ca="1" si="541"/>
        <v>54606</v>
      </c>
      <c r="D8677" s="29">
        <f t="shared" ca="1" si="543"/>
        <v>0</v>
      </c>
      <c r="E8677" s="29">
        <f ca="1">IF(C8677&lt;Calculator!$D$26,0,IF(DAY($C8677)=1,IF(D8677-Calculator!$G$24&gt;0,Calculator!$G$24,D8677),0))</f>
        <v>0</v>
      </c>
      <c r="F8677" s="29">
        <f ca="1">IF(E8677&gt;0,D8677*Calculator!$G$22/12,0)</f>
        <v>0</v>
      </c>
      <c r="G8677" s="29">
        <f ca="1">IF(E8677&gt;0,(IFERROR(-PMT(Calculator!$G$22/12,Calculator!$G$23*12,Calculator!$G$20),0))-F8677,0)</f>
        <v>0</v>
      </c>
      <c r="H8677" s="29">
        <f t="shared" ca="1" si="544"/>
        <v>0</v>
      </c>
      <c r="I8677" s="29">
        <f t="shared" ca="1" si="542"/>
        <v>0</v>
      </c>
      <c r="J8677" s="30">
        <f>Calculator!$G$40</f>
        <v>6.5000000000000002E-2</v>
      </c>
      <c r="K8677" s="29">
        <f ca="1">IF(C8677&gt;=Calculator!$G$27,IF(DAY($C8677)=1,Calculator!$G$34/2,IF(DAY($C8677)=15,Calculator!$G$34/2,0)),0)</f>
        <v>0</v>
      </c>
      <c r="L8677" s="29">
        <f ca="1">IF(DAY($C8677)=28,IF(H8677=0,0,Calculator!$G$35),0)</f>
        <v>0</v>
      </c>
      <c r="M8677" s="29">
        <f ca="1">IF(I8677&gt;0,IF(DAY($C8677)=1,SUM(INDIRECT("I"&amp;(ROW(C8676)-DAY(C8676))):I8676),0),0)</f>
        <v>0</v>
      </c>
      <c r="N8677" s="29">
        <f ca="1">IF(C8677&lt;Calculator!$G$27,0,IF(C8677=Calculator!$G$27,Calculator!$G$39,IF(H8677-K8677&lt;=0,IF(D8677&gt;Calculator!$G$39,IF(H8677-K8677+E8677+L8677+M8677+Calculator!$G$39&gt;Calculator!$G$39,Calculator!$G$39-(H8677+E8677+L8677+M8677-K8677),Calculator!$G$39),D8677),0)))</f>
        <v>0</v>
      </c>
    </row>
    <row r="8678" spans="1:14" ht="15.75" thickBot="1">
      <c r="A8678" s="33" t="str">
        <f ca="1">IF(C8678=Calculator!$H$27,"F",IF(Daily!D8678+Daily!H8678=0,IF(D8677+H8677&gt;0,"L",""),""))</f>
        <v/>
      </c>
      <c r="B8678" s="34">
        <v>8677</v>
      </c>
      <c r="C8678" s="19">
        <f t="shared" ca="1" si="541"/>
        <v>54607</v>
      </c>
      <c r="D8678" s="29">
        <f t="shared" ca="1" si="543"/>
        <v>0</v>
      </c>
      <c r="E8678" s="29">
        <f ca="1">IF(C8678&lt;Calculator!$D$26,0,IF(DAY($C8678)=1,IF(D8678-Calculator!$G$24&gt;0,Calculator!$G$24,D8678),0))</f>
        <v>0</v>
      </c>
      <c r="F8678" s="29">
        <f ca="1">IF(E8678&gt;0,D8678*Calculator!$G$22/12,0)</f>
        <v>0</v>
      </c>
      <c r="G8678" s="29">
        <f ca="1">IF(E8678&gt;0,(IFERROR(-PMT(Calculator!$G$22/12,Calculator!$G$23*12,Calculator!$G$20),0))-F8678,0)</f>
        <v>0</v>
      </c>
      <c r="H8678" s="29">
        <f t="shared" ca="1" si="544"/>
        <v>0</v>
      </c>
      <c r="I8678" s="29">
        <f t="shared" ca="1" si="542"/>
        <v>0</v>
      </c>
      <c r="J8678" s="30">
        <f>Calculator!$G$40</f>
        <v>6.5000000000000002E-2</v>
      </c>
      <c r="K8678" s="29">
        <f ca="1">IF(C8678&gt;=Calculator!$G$27,IF(DAY($C8678)=1,Calculator!$G$34/2,IF(DAY($C8678)=15,Calculator!$G$34/2,0)),0)</f>
        <v>0</v>
      </c>
      <c r="L8678" s="29">
        <f ca="1">IF(DAY($C8678)=28,IF(H8678=0,0,Calculator!$G$35),0)</f>
        <v>0</v>
      </c>
      <c r="M8678" s="29">
        <f ca="1">IF(I8678&gt;0,IF(DAY($C8678)=1,SUM(INDIRECT("I"&amp;(ROW(C8677)-DAY(C8677))):I8677),0),0)</f>
        <v>0</v>
      </c>
      <c r="N8678" s="29">
        <f ca="1">IF(C8678&lt;Calculator!$G$27,0,IF(C8678=Calculator!$G$27,Calculator!$G$39,IF(H8678-K8678&lt;=0,IF(D8678&gt;Calculator!$G$39,IF(H8678-K8678+E8678+L8678+M8678+Calculator!$G$39&gt;Calculator!$G$39,Calculator!$G$39-(H8678+E8678+L8678+M8678-K8678),Calculator!$G$39),D8678),0)))</f>
        <v>0</v>
      </c>
    </row>
    <row r="8679" spans="1:14" ht="15.75" thickBot="1">
      <c r="A8679" s="33" t="str">
        <f ca="1">IF(C8679=Calculator!$H$27,"F",IF(Daily!D8679+Daily!H8679=0,IF(D8678+H8678&gt;0,"L",""),""))</f>
        <v/>
      </c>
      <c r="B8679" s="34">
        <v>8678</v>
      </c>
      <c r="C8679" s="19">
        <f t="shared" ca="1" si="541"/>
        <v>54608</v>
      </c>
      <c r="D8679" s="29">
        <f t="shared" ca="1" si="543"/>
        <v>0</v>
      </c>
      <c r="E8679" s="29">
        <f ca="1">IF(C8679&lt;Calculator!$D$26,0,IF(DAY($C8679)=1,IF(D8679-Calculator!$G$24&gt;0,Calculator!$G$24,D8679),0))</f>
        <v>0</v>
      </c>
      <c r="F8679" s="29">
        <f ca="1">IF(E8679&gt;0,D8679*Calculator!$G$22/12,0)</f>
        <v>0</v>
      </c>
      <c r="G8679" s="29">
        <f ca="1">IF(E8679&gt;0,(IFERROR(-PMT(Calculator!$G$22/12,Calculator!$G$23*12,Calculator!$G$20),0))-F8679,0)</f>
        <v>0</v>
      </c>
      <c r="H8679" s="29">
        <f t="shared" ca="1" si="544"/>
        <v>0</v>
      </c>
      <c r="I8679" s="29">
        <f t="shared" ca="1" si="542"/>
        <v>0</v>
      </c>
      <c r="J8679" s="30">
        <f>Calculator!$G$40</f>
        <v>6.5000000000000002E-2</v>
      </c>
      <c r="K8679" s="29">
        <f ca="1">IF(C8679&gt;=Calculator!$G$27,IF(DAY($C8679)=1,Calculator!$G$34/2,IF(DAY($C8679)=15,Calculator!$G$34/2,0)),0)</f>
        <v>0</v>
      </c>
      <c r="L8679" s="29">
        <f ca="1">IF(DAY($C8679)=28,IF(H8679=0,0,Calculator!$G$35),0)</f>
        <v>0</v>
      </c>
      <c r="M8679" s="29">
        <f ca="1">IF(I8679&gt;0,IF(DAY($C8679)=1,SUM(INDIRECT("I"&amp;(ROW(C8678)-DAY(C8678))):I8678),0),0)</f>
        <v>0</v>
      </c>
      <c r="N8679" s="29">
        <f ca="1">IF(C8679&lt;Calculator!$G$27,0,IF(C8679=Calculator!$G$27,Calculator!$G$39,IF(H8679-K8679&lt;=0,IF(D8679&gt;Calculator!$G$39,IF(H8679-K8679+E8679+L8679+M8679+Calculator!$G$39&gt;Calculator!$G$39,Calculator!$G$39-(H8679+E8679+L8679+M8679-K8679),Calculator!$G$39),D8679),0)))</f>
        <v>0</v>
      </c>
    </row>
    <row r="8680" spans="1:14" ht="15.75" thickBot="1">
      <c r="A8680" s="33" t="str">
        <f ca="1">IF(C8680=Calculator!$H$27,"F",IF(Daily!D8680+Daily!H8680=0,IF(D8679+H8679&gt;0,"L",""),""))</f>
        <v/>
      </c>
      <c r="B8680" s="34">
        <v>8679</v>
      </c>
      <c r="C8680" s="19">
        <f t="shared" ca="1" si="541"/>
        <v>54609</v>
      </c>
      <c r="D8680" s="29">
        <f t="shared" ca="1" si="543"/>
        <v>0</v>
      </c>
      <c r="E8680" s="29">
        <f ca="1">IF(C8680&lt;Calculator!$D$26,0,IF(DAY($C8680)=1,IF(D8680-Calculator!$G$24&gt;0,Calculator!$G$24,D8680),0))</f>
        <v>0</v>
      </c>
      <c r="F8680" s="29">
        <f ca="1">IF(E8680&gt;0,D8680*Calculator!$G$22/12,0)</f>
        <v>0</v>
      </c>
      <c r="G8680" s="29">
        <f ca="1">IF(E8680&gt;0,(IFERROR(-PMT(Calculator!$G$22/12,Calculator!$G$23*12,Calculator!$G$20),0))-F8680,0)</f>
        <v>0</v>
      </c>
      <c r="H8680" s="29">
        <f t="shared" ca="1" si="544"/>
        <v>0</v>
      </c>
      <c r="I8680" s="29">
        <f t="shared" ca="1" si="542"/>
        <v>0</v>
      </c>
      <c r="J8680" s="30">
        <f>Calculator!$G$40</f>
        <v>6.5000000000000002E-2</v>
      </c>
      <c r="K8680" s="29">
        <f ca="1">IF(C8680&gt;=Calculator!$G$27,IF(DAY($C8680)=1,Calculator!$G$34/2,IF(DAY($C8680)=15,Calculator!$G$34/2,0)),0)</f>
        <v>0</v>
      </c>
      <c r="L8680" s="29">
        <f ca="1">IF(DAY($C8680)=28,IF(H8680=0,0,Calculator!$G$35),0)</f>
        <v>0</v>
      </c>
      <c r="M8680" s="29">
        <f ca="1">IF(I8680&gt;0,IF(DAY($C8680)=1,SUM(INDIRECT("I"&amp;(ROW(C8679)-DAY(C8679))):I8679),0),0)</f>
        <v>0</v>
      </c>
      <c r="N8680" s="29">
        <f ca="1">IF(C8680&lt;Calculator!$G$27,0,IF(C8680=Calculator!$G$27,Calculator!$G$39,IF(H8680-K8680&lt;=0,IF(D8680&gt;Calculator!$G$39,IF(H8680-K8680+E8680+L8680+M8680+Calculator!$G$39&gt;Calculator!$G$39,Calculator!$G$39-(H8680+E8680+L8680+M8680-K8680),Calculator!$G$39),D8680),0)))</f>
        <v>0</v>
      </c>
    </row>
    <row r="8681" spans="1:14" ht="15.75" thickBot="1">
      <c r="A8681" s="33" t="str">
        <f ca="1">IF(C8681=Calculator!$H$27,"F",IF(Daily!D8681+Daily!H8681=0,IF(D8680+H8680&gt;0,"L",""),""))</f>
        <v/>
      </c>
      <c r="B8681" s="34">
        <v>8680</v>
      </c>
      <c r="C8681" s="19">
        <f t="shared" ca="1" si="541"/>
        <v>54610</v>
      </c>
      <c r="D8681" s="29">
        <f t="shared" ca="1" si="543"/>
        <v>0</v>
      </c>
      <c r="E8681" s="29">
        <f ca="1">IF(C8681&lt;Calculator!$D$26,0,IF(DAY($C8681)=1,IF(D8681-Calculator!$G$24&gt;0,Calculator!$G$24,D8681),0))</f>
        <v>0</v>
      </c>
      <c r="F8681" s="29">
        <f ca="1">IF(E8681&gt;0,D8681*Calculator!$G$22/12,0)</f>
        <v>0</v>
      </c>
      <c r="G8681" s="29">
        <f ca="1">IF(E8681&gt;0,(IFERROR(-PMT(Calculator!$G$22/12,Calculator!$G$23*12,Calculator!$G$20),0))-F8681,0)</f>
        <v>0</v>
      </c>
      <c r="H8681" s="29">
        <f t="shared" ca="1" si="544"/>
        <v>0</v>
      </c>
      <c r="I8681" s="29">
        <f t="shared" ca="1" si="542"/>
        <v>0</v>
      </c>
      <c r="J8681" s="30">
        <f>Calculator!$G$40</f>
        <v>6.5000000000000002E-2</v>
      </c>
      <c r="K8681" s="29">
        <f ca="1">IF(C8681&gt;=Calculator!$G$27,IF(DAY($C8681)=1,Calculator!$G$34/2,IF(DAY($C8681)=15,Calculator!$G$34/2,0)),0)</f>
        <v>0</v>
      </c>
      <c r="L8681" s="29">
        <f ca="1">IF(DAY($C8681)=28,IF(H8681=0,0,Calculator!$G$35),0)</f>
        <v>0</v>
      </c>
      <c r="M8681" s="29">
        <f ca="1">IF(I8681&gt;0,IF(DAY($C8681)=1,SUM(INDIRECT("I"&amp;(ROW(C8680)-DAY(C8680))):I8680),0),0)</f>
        <v>0</v>
      </c>
      <c r="N8681" s="29">
        <f ca="1">IF(C8681&lt;Calculator!$G$27,0,IF(C8681=Calculator!$G$27,Calculator!$G$39,IF(H8681-K8681&lt;=0,IF(D8681&gt;Calculator!$G$39,IF(H8681-K8681+E8681+L8681+M8681+Calculator!$G$39&gt;Calculator!$G$39,Calculator!$G$39-(H8681+E8681+L8681+M8681-K8681),Calculator!$G$39),D8681),0)))</f>
        <v>0</v>
      </c>
    </row>
    <row r="8682" spans="1:14" ht="15.75" thickBot="1">
      <c r="A8682" s="33" t="str">
        <f ca="1">IF(C8682=Calculator!$H$27,"F",IF(Daily!D8682+Daily!H8682=0,IF(D8681+H8681&gt;0,"L",""),""))</f>
        <v/>
      </c>
      <c r="B8682" s="34">
        <v>8681</v>
      </c>
      <c r="C8682" s="19">
        <f t="shared" ca="1" si="541"/>
        <v>54611</v>
      </c>
      <c r="D8682" s="29">
        <f t="shared" ca="1" si="543"/>
        <v>0</v>
      </c>
      <c r="E8682" s="29">
        <f ca="1">IF(C8682&lt;Calculator!$D$26,0,IF(DAY($C8682)=1,IF(D8682-Calculator!$G$24&gt;0,Calculator!$G$24,D8682),0))</f>
        <v>0</v>
      </c>
      <c r="F8682" s="29">
        <f ca="1">IF(E8682&gt;0,D8682*Calculator!$G$22/12,0)</f>
        <v>0</v>
      </c>
      <c r="G8682" s="29">
        <f ca="1">IF(E8682&gt;0,(IFERROR(-PMT(Calculator!$G$22/12,Calculator!$G$23*12,Calculator!$G$20),0))-F8682,0)</f>
        <v>0</v>
      </c>
      <c r="H8682" s="29">
        <f t="shared" ca="1" si="544"/>
        <v>0</v>
      </c>
      <c r="I8682" s="29">
        <f t="shared" ca="1" si="542"/>
        <v>0</v>
      </c>
      <c r="J8682" s="30">
        <f>Calculator!$G$40</f>
        <v>6.5000000000000002E-2</v>
      </c>
      <c r="K8682" s="29">
        <f ca="1">IF(C8682&gt;=Calculator!$G$27,IF(DAY($C8682)=1,Calculator!$G$34/2,IF(DAY($C8682)=15,Calculator!$G$34/2,0)),0)</f>
        <v>0</v>
      </c>
      <c r="L8682" s="29">
        <f ca="1">IF(DAY($C8682)=28,IF(H8682=0,0,Calculator!$G$35),0)</f>
        <v>0</v>
      </c>
      <c r="M8682" s="29">
        <f ca="1">IF(I8682&gt;0,IF(DAY($C8682)=1,SUM(INDIRECT("I"&amp;(ROW(C8681)-DAY(C8681))):I8681),0),0)</f>
        <v>0</v>
      </c>
      <c r="N8682" s="29">
        <f ca="1">IF(C8682&lt;Calculator!$G$27,0,IF(C8682=Calculator!$G$27,Calculator!$G$39,IF(H8682-K8682&lt;=0,IF(D8682&gt;Calculator!$G$39,IF(H8682-K8682+E8682+L8682+M8682+Calculator!$G$39&gt;Calculator!$G$39,Calculator!$G$39-(H8682+E8682+L8682+M8682-K8682),Calculator!$G$39),D8682),0)))</f>
        <v>0</v>
      </c>
    </row>
    <row r="8683" spans="1:14" ht="15.75" thickBot="1">
      <c r="A8683" s="33" t="str">
        <f ca="1">IF(C8683=Calculator!$H$27,"F",IF(Daily!D8683+Daily!H8683=0,IF(D8682+H8682&gt;0,"L",""),""))</f>
        <v/>
      </c>
      <c r="B8683" s="34">
        <v>8682</v>
      </c>
      <c r="C8683" s="19">
        <f t="shared" ca="1" si="541"/>
        <v>54612</v>
      </c>
      <c r="D8683" s="29">
        <f t="shared" ca="1" si="543"/>
        <v>0</v>
      </c>
      <c r="E8683" s="29">
        <f ca="1">IF(C8683&lt;Calculator!$D$26,0,IF(DAY($C8683)=1,IF(D8683-Calculator!$G$24&gt;0,Calculator!$G$24,D8683),0))</f>
        <v>0</v>
      </c>
      <c r="F8683" s="29">
        <f ca="1">IF(E8683&gt;0,D8683*Calculator!$G$22/12,0)</f>
        <v>0</v>
      </c>
      <c r="G8683" s="29">
        <f ca="1">IF(E8683&gt;0,(IFERROR(-PMT(Calculator!$G$22/12,Calculator!$G$23*12,Calculator!$G$20),0))-F8683,0)</f>
        <v>0</v>
      </c>
      <c r="H8683" s="29">
        <f t="shared" ca="1" si="544"/>
        <v>0</v>
      </c>
      <c r="I8683" s="29">
        <f t="shared" ca="1" si="542"/>
        <v>0</v>
      </c>
      <c r="J8683" s="30">
        <f>Calculator!$G$40</f>
        <v>6.5000000000000002E-2</v>
      </c>
      <c r="K8683" s="29">
        <f ca="1">IF(C8683&gt;=Calculator!$G$27,IF(DAY($C8683)=1,Calculator!$G$34/2,IF(DAY($C8683)=15,Calculator!$G$34/2,0)),0)</f>
        <v>0</v>
      </c>
      <c r="L8683" s="29">
        <f ca="1">IF(DAY($C8683)=28,IF(H8683=0,0,Calculator!$G$35),0)</f>
        <v>0</v>
      </c>
      <c r="M8683" s="29">
        <f ca="1">IF(I8683&gt;0,IF(DAY($C8683)=1,SUM(INDIRECT("I"&amp;(ROW(C8682)-DAY(C8682))):I8682),0),0)</f>
        <v>0</v>
      </c>
      <c r="N8683" s="29">
        <f ca="1">IF(C8683&lt;Calculator!$G$27,0,IF(C8683=Calculator!$G$27,Calculator!$G$39,IF(H8683-K8683&lt;=0,IF(D8683&gt;Calculator!$G$39,IF(H8683-K8683+E8683+L8683+M8683+Calculator!$G$39&gt;Calculator!$G$39,Calculator!$G$39-(H8683+E8683+L8683+M8683-K8683),Calculator!$G$39),D8683),0)))</f>
        <v>0</v>
      </c>
    </row>
    <row r="8684" spans="1:14" ht="15.75" thickBot="1">
      <c r="A8684" s="33" t="str">
        <f ca="1">IF(C8684=Calculator!$H$27,"F",IF(Daily!D8684+Daily!H8684=0,IF(D8683+H8683&gt;0,"L",""),""))</f>
        <v/>
      </c>
      <c r="B8684" s="34">
        <v>8683</v>
      </c>
      <c r="C8684" s="19">
        <f t="shared" ca="1" si="541"/>
        <v>54613</v>
      </c>
      <c r="D8684" s="29">
        <f t="shared" ca="1" si="543"/>
        <v>0</v>
      </c>
      <c r="E8684" s="29">
        <f ca="1">IF(C8684&lt;Calculator!$D$26,0,IF(DAY($C8684)=1,IF(D8684-Calculator!$G$24&gt;0,Calculator!$G$24,D8684),0))</f>
        <v>0</v>
      </c>
      <c r="F8684" s="29">
        <f ca="1">IF(E8684&gt;0,D8684*Calculator!$G$22/12,0)</f>
        <v>0</v>
      </c>
      <c r="G8684" s="29">
        <f ca="1">IF(E8684&gt;0,(IFERROR(-PMT(Calculator!$G$22/12,Calculator!$G$23*12,Calculator!$G$20),0))-F8684,0)</f>
        <v>0</v>
      </c>
      <c r="H8684" s="29">
        <f t="shared" ca="1" si="544"/>
        <v>0</v>
      </c>
      <c r="I8684" s="29">
        <f t="shared" ca="1" si="542"/>
        <v>0</v>
      </c>
      <c r="J8684" s="30">
        <f>Calculator!$G$40</f>
        <v>6.5000000000000002E-2</v>
      </c>
      <c r="K8684" s="29">
        <f ca="1">IF(C8684&gt;=Calculator!$G$27,IF(DAY($C8684)=1,Calculator!$G$34/2,IF(DAY($C8684)=15,Calculator!$G$34/2,0)),0)</f>
        <v>0</v>
      </c>
      <c r="L8684" s="29">
        <f ca="1">IF(DAY($C8684)=28,IF(H8684=0,0,Calculator!$G$35),0)</f>
        <v>0</v>
      </c>
      <c r="M8684" s="29">
        <f ca="1">IF(I8684&gt;0,IF(DAY($C8684)=1,SUM(INDIRECT("I"&amp;(ROW(C8683)-DAY(C8683))):I8683),0),0)</f>
        <v>0</v>
      </c>
      <c r="N8684" s="29">
        <f ca="1">IF(C8684&lt;Calculator!$G$27,0,IF(C8684=Calculator!$G$27,Calculator!$G$39,IF(H8684-K8684&lt;=0,IF(D8684&gt;Calculator!$G$39,IF(H8684-K8684+E8684+L8684+M8684+Calculator!$G$39&gt;Calculator!$G$39,Calculator!$G$39-(H8684+E8684+L8684+M8684-K8684),Calculator!$G$39),D8684),0)))</f>
        <v>0</v>
      </c>
    </row>
    <row r="8685" spans="1:14" ht="15.75" thickBot="1">
      <c r="A8685" s="33" t="str">
        <f ca="1">IF(C8685=Calculator!$H$27,"F",IF(Daily!D8685+Daily!H8685=0,IF(D8684+H8684&gt;0,"L",""),""))</f>
        <v/>
      </c>
      <c r="B8685" s="34">
        <v>8684</v>
      </c>
      <c r="C8685" s="19">
        <f t="shared" ca="1" si="541"/>
        <v>54614</v>
      </c>
      <c r="D8685" s="29">
        <f t="shared" ca="1" si="543"/>
        <v>0</v>
      </c>
      <c r="E8685" s="29">
        <f ca="1">IF(C8685&lt;Calculator!$D$26,0,IF(DAY($C8685)=1,IF(D8685-Calculator!$G$24&gt;0,Calculator!$G$24,D8685),0))</f>
        <v>0</v>
      </c>
      <c r="F8685" s="29">
        <f ca="1">IF(E8685&gt;0,D8685*Calculator!$G$22/12,0)</f>
        <v>0</v>
      </c>
      <c r="G8685" s="29">
        <f ca="1">IF(E8685&gt;0,(IFERROR(-PMT(Calculator!$G$22/12,Calculator!$G$23*12,Calculator!$G$20),0))-F8685,0)</f>
        <v>0</v>
      </c>
      <c r="H8685" s="29">
        <f t="shared" ca="1" si="544"/>
        <v>0</v>
      </c>
      <c r="I8685" s="29">
        <f t="shared" ca="1" si="542"/>
        <v>0</v>
      </c>
      <c r="J8685" s="30">
        <f>Calculator!$G$40</f>
        <v>6.5000000000000002E-2</v>
      </c>
      <c r="K8685" s="29">
        <f ca="1">IF(C8685&gt;=Calculator!$G$27,IF(DAY($C8685)=1,Calculator!$G$34/2,IF(DAY($C8685)=15,Calculator!$G$34/2,0)),0)</f>
        <v>0</v>
      </c>
      <c r="L8685" s="29">
        <f ca="1">IF(DAY($C8685)=28,IF(H8685=0,0,Calculator!$G$35),0)</f>
        <v>0</v>
      </c>
      <c r="M8685" s="29">
        <f ca="1">IF(I8685&gt;0,IF(DAY($C8685)=1,SUM(INDIRECT("I"&amp;(ROW(C8684)-DAY(C8684))):I8684),0),0)</f>
        <v>0</v>
      </c>
      <c r="N8685" s="29">
        <f ca="1">IF(C8685&lt;Calculator!$G$27,0,IF(C8685=Calculator!$G$27,Calculator!$G$39,IF(H8685-K8685&lt;=0,IF(D8685&gt;Calculator!$G$39,IF(H8685-K8685+E8685+L8685+M8685+Calculator!$G$39&gt;Calculator!$G$39,Calculator!$G$39-(H8685+E8685+L8685+M8685-K8685),Calculator!$G$39),D8685),0)))</f>
        <v>0</v>
      </c>
    </row>
    <row r="8686" spans="1:14" ht="15.75" thickBot="1">
      <c r="A8686" s="33" t="str">
        <f ca="1">IF(C8686=Calculator!$H$27,"F",IF(Daily!D8686+Daily!H8686=0,IF(D8685+H8685&gt;0,"L",""),""))</f>
        <v/>
      </c>
      <c r="B8686" s="34">
        <v>8685</v>
      </c>
      <c r="C8686" s="19">
        <f t="shared" ca="1" si="541"/>
        <v>54615</v>
      </c>
      <c r="D8686" s="29">
        <f t="shared" ca="1" si="543"/>
        <v>0</v>
      </c>
      <c r="E8686" s="29">
        <f ca="1">IF(C8686&lt;Calculator!$D$26,0,IF(DAY($C8686)=1,IF(D8686-Calculator!$G$24&gt;0,Calculator!$G$24,D8686),0))</f>
        <v>0</v>
      </c>
      <c r="F8686" s="29">
        <f ca="1">IF(E8686&gt;0,D8686*Calculator!$G$22/12,0)</f>
        <v>0</v>
      </c>
      <c r="G8686" s="29">
        <f ca="1">IF(E8686&gt;0,(IFERROR(-PMT(Calculator!$G$22/12,Calculator!$G$23*12,Calculator!$G$20),0))-F8686,0)</f>
        <v>0</v>
      </c>
      <c r="H8686" s="29">
        <f t="shared" ca="1" si="544"/>
        <v>0</v>
      </c>
      <c r="I8686" s="29">
        <f t="shared" ca="1" si="542"/>
        <v>0</v>
      </c>
      <c r="J8686" s="30">
        <f>Calculator!$G$40</f>
        <v>6.5000000000000002E-2</v>
      </c>
      <c r="K8686" s="29">
        <f ca="1">IF(C8686&gt;=Calculator!$G$27,IF(DAY($C8686)=1,Calculator!$G$34/2,IF(DAY($C8686)=15,Calculator!$G$34/2,0)),0)</f>
        <v>0</v>
      </c>
      <c r="L8686" s="29">
        <f ca="1">IF(DAY($C8686)=28,IF(H8686=0,0,Calculator!$G$35),0)</f>
        <v>0</v>
      </c>
      <c r="M8686" s="29">
        <f ca="1">IF(I8686&gt;0,IF(DAY($C8686)=1,SUM(INDIRECT("I"&amp;(ROW(C8685)-DAY(C8685))):I8685),0),0)</f>
        <v>0</v>
      </c>
      <c r="N8686" s="29">
        <f ca="1">IF(C8686&lt;Calculator!$G$27,0,IF(C8686=Calculator!$G$27,Calculator!$G$39,IF(H8686-K8686&lt;=0,IF(D8686&gt;Calculator!$G$39,IF(H8686-K8686+E8686+L8686+M8686+Calculator!$G$39&gt;Calculator!$G$39,Calculator!$G$39-(H8686+E8686+L8686+M8686-K8686),Calculator!$G$39),D8686),0)))</f>
        <v>0</v>
      </c>
    </row>
    <row r="8687" spans="1:14" ht="15.75" thickBot="1">
      <c r="A8687" s="33" t="str">
        <f ca="1">IF(C8687=Calculator!$H$27,"F",IF(Daily!D8687+Daily!H8687=0,IF(D8686+H8686&gt;0,"L",""),""))</f>
        <v/>
      </c>
      <c r="B8687" s="34">
        <v>8686</v>
      </c>
      <c r="C8687" s="19">
        <f t="shared" ca="1" si="541"/>
        <v>54616</v>
      </c>
      <c r="D8687" s="29">
        <f t="shared" ca="1" si="543"/>
        <v>0</v>
      </c>
      <c r="E8687" s="29">
        <f ca="1">IF(C8687&lt;Calculator!$D$26,0,IF(DAY($C8687)=1,IF(D8687-Calculator!$G$24&gt;0,Calculator!$G$24,D8687),0))</f>
        <v>0</v>
      </c>
      <c r="F8687" s="29">
        <f ca="1">IF(E8687&gt;0,D8687*Calculator!$G$22/12,0)</f>
        <v>0</v>
      </c>
      <c r="G8687" s="29">
        <f ca="1">IF(E8687&gt;0,(IFERROR(-PMT(Calculator!$G$22/12,Calculator!$G$23*12,Calculator!$G$20),0))-F8687,0)</f>
        <v>0</v>
      </c>
      <c r="H8687" s="29">
        <f t="shared" ca="1" si="544"/>
        <v>0</v>
      </c>
      <c r="I8687" s="29">
        <f t="shared" ca="1" si="542"/>
        <v>0</v>
      </c>
      <c r="J8687" s="30">
        <f>Calculator!$G$40</f>
        <v>6.5000000000000002E-2</v>
      </c>
      <c r="K8687" s="29">
        <f ca="1">IF(C8687&gt;=Calculator!$G$27,IF(DAY($C8687)=1,Calculator!$G$34/2,IF(DAY($C8687)=15,Calculator!$G$34/2,0)),0)</f>
        <v>0</v>
      </c>
      <c r="L8687" s="29">
        <f ca="1">IF(DAY($C8687)=28,IF(H8687=0,0,Calculator!$G$35),0)</f>
        <v>0</v>
      </c>
      <c r="M8687" s="29">
        <f ca="1">IF(I8687&gt;0,IF(DAY($C8687)=1,SUM(INDIRECT("I"&amp;(ROW(C8686)-DAY(C8686))):I8686),0),0)</f>
        <v>0</v>
      </c>
      <c r="N8687" s="29">
        <f ca="1">IF(C8687&lt;Calculator!$G$27,0,IF(C8687=Calculator!$G$27,Calculator!$G$39,IF(H8687-K8687&lt;=0,IF(D8687&gt;Calculator!$G$39,IF(H8687-K8687+E8687+L8687+M8687+Calculator!$G$39&gt;Calculator!$G$39,Calculator!$G$39-(H8687+E8687+L8687+M8687-K8687),Calculator!$G$39),D8687),0)))</f>
        <v>0</v>
      </c>
    </row>
    <row r="8688" spans="1:14" ht="15.75" thickBot="1">
      <c r="A8688" s="33" t="str">
        <f ca="1">IF(C8688=Calculator!$H$27,"F",IF(Daily!D8688+Daily!H8688=0,IF(D8687+H8687&gt;0,"L",""),""))</f>
        <v/>
      </c>
      <c r="B8688" s="34">
        <v>8687</v>
      </c>
      <c r="C8688" s="19">
        <f t="shared" ca="1" si="541"/>
        <v>54617</v>
      </c>
      <c r="D8688" s="29">
        <f t="shared" ca="1" si="543"/>
        <v>0</v>
      </c>
      <c r="E8688" s="29">
        <f ca="1">IF(C8688&lt;Calculator!$D$26,0,IF(DAY($C8688)=1,IF(D8688-Calculator!$G$24&gt;0,Calculator!$G$24,D8688),0))</f>
        <v>0</v>
      </c>
      <c r="F8688" s="29">
        <f ca="1">IF(E8688&gt;0,D8688*Calculator!$G$22/12,0)</f>
        <v>0</v>
      </c>
      <c r="G8688" s="29">
        <f ca="1">IF(E8688&gt;0,(IFERROR(-PMT(Calculator!$G$22/12,Calculator!$G$23*12,Calculator!$G$20),0))-F8688,0)</f>
        <v>0</v>
      </c>
      <c r="H8688" s="29">
        <f t="shared" ca="1" si="544"/>
        <v>0</v>
      </c>
      <c r="I8688" s="29">
        <f t="shared" ca="1" si="542"/>
        <v>0</v>
      </c>
      <c r="J8688" s="30">
        <f>Calculator!$G$40</f>
        <v>6.5000000000000002E-2</v>
      </c>
      <c r="K8688" s="29">
        <f ca="1">IF(C8688&gt;=Calculator!$G$27,IF(DAY($C8688)=1,Calculator!$G$34/2,IF(DAY($C8688)=15,Calculator!$G$34/2,0)),0)</f>
        <v>0</v>
      </c>
      <c r="L8688" s="29">
        <f ca="1">IF(DAY($C8688)=28,IF(H8688=0,0,Calculator!$G$35),0)</f>
        <v>0</v>
      </c>
      <c r="M8688" s="29">
        <f ca="1">IF(I8688&gt;0,IF(DAY($C8688)=1,SUM(INDIRECT("I"&amp;(ROW(C8687)-DAY(C8687))):I8687),0),0)</f>
        <v>0</v>
      </c>
      <c r="N8688" s="29">
        <f ca="1">IF(C8688&lt;Calculator!$G$27,0,IF(C8688=Calculator!$G$27,Calculator!$G$39,IF(H8688-K8688&lt;=0,IF(D8688&gt;Calculator!$G$39,IF(H8688-K8688+E8688+L8688+M8688+Calculator!$G$39&gt;Calculator!$G$39,Calculator!$G$39-(H8688+E8688+L8688+M8688-K8688),Calculator!$G$39),D8688),0)))</f>
        <v>0</v>
      </c>
    </row>
    <row r="8689" spans="1:14" ht="15.75" thickBot="1">
      <c r="A8689" s="33" t="str">
        <f ca="1">IF(C8689=Calculator!$H$27,"F",IF(Daily!D8689+Daily!H8689=0,IF(D8688+H8688&gt;0,"L",""),""))</f>
        <v/>
      </c>
      <c r="B8689" s="34">
        <v>8688</v>
      </c>
      <c r="C8689" s="19">
        <f t="shared" ca="1" si="541"/>
        <v>54618</v>
      </c>
      <c r="D8689" s="29">
        <f t="shared" ca="1" si="543"/>
        <v>0</v>
      </c>
      <c r="E8689" s="29">
        <f ca="1">IF(C8689&lt;Calculator!$D$26,0,IF(DAY($C8689)=1,IF(D8689-Calculator!$G$24&gt;0,Calculator!$G$24,D8689),0))</f>
        <v>0</v>
      </c>
      <c r="F8689" s="29">
        <f ca="1">IF(E8689&gt;0,D8689*Calculator!$G$22/12,0)</f>
        <v>0</v>
      </c>
      <c r="G8689" s="29">
        <f ca="1">IF(E8689&gt;0,(IFERROR(-PMT(Calculator!$G$22/12,Calculator!$G$23*12,Calculator!$G$20),0))-F8689,0)</f>
        <v>0</v>
      </c>
      <c r="H8689" s="29">
        <f t="shared" ca="1" si="544"/>
        <v>0</v>
      </c>
      <c r="I8689" s="29">
        <f t="shared" ca="1" si="542"/>
        <v>0</v>
      </c>
      <c r="J8689" s="30">
        <f>Calculator!$G$40</f>
        <v>6.5000000000000002E-2</v>
      </c>
      <c r="K8689" s="29">
        <f ca="1">IF(C8689&gt;=Calculator!$G$27,IF(DAY($C8689)=1,Calculator!$G$34/2,IF(DAY($C8689)=15,Calculator!$G$34/2,0)),0)</f>
        <v>0</v>
      </c>
      <c r="L8689" s="29">
        <f ca="1">IF(DAY($C8689)=28,IF(H8689=0,0,Calculator!$G$35),0)</f>
        <v>0</v>
      </c>
      <c r="M8689" s="29">
        <f ca="1">IF(I8689&gt;0,IF(DAY($C8689)=1,SUM(INDIRECT("I"&amp;(ROW(C8688)-DAY(C8688))):I8688),0),0)</f>
        <v>0</v>
      </c>
      <c r="N8689" s="29">
        <f ca="1">IF(C8689&lt;Calculator!$G$27,0,IF(C8689=Calculator!$G$27,Calculator!$G$39,IF(H8689-K8689&lt;=0,IF(D8689&gt;Calculator!$G$39,IF(H8689-K8689+E8689+L8689+M8689+Calculator!$G$39&gt;Calculator!$G$39,Calculator!$G$39-(H8689+E8689+L8689+M8689-K8689),Calculator!$G$39),D8689),0)))</f>
        <v>0</v>
      </c>
    </row>
    <row r="8690" spans="1:14" ht="15.75" thickBot="1">
      <c r="A8690" s="33" t="str">
        <f ca="1">IF(C8690=Calculator!$H$27,"F",IF(Daily!D8690+Daily!H8690=0,IF(D8689+H8689&gt;0,"L",""),""))</f>
        <v/>
      </c>
      <c r="B8690" s="34">
        <v>8689</v>
      </c>
      <c r="C8690" s="19">
        <f t="shared" ca="1" si="541"/>
        <v>54619</v>
      </c>
      <c r="D8690" s="29">
        <f t="shared" ca="1" si="543"/>
        <v>0</v>
      </c>
      <c r="E8690" s="29">
        <f ca="1">IF(C8690&lt;Calculator!$D$26,0,IF(DAY($C8690)=1,IF(D8690-Calculator!$G$24&gt;0,Calculator!$G$24,D8690),0))</f>
        <v>0</v>
      </c>
      <c r="F8690" s="29">
        <f ca="1">IF(E8690&gt;0,D8690*Calculator!$G$22/12,0)</f>
        <v>0</v>
      </c>
      <c r="G8690" s="29">
        <f ca="1">IF(E8690&gt;0,(IFERROR(-PMT(Calculator!$G$22/12,Calculator!$G$23*12,Calculator!$G$20),0))-F8690,0)</f>
        <v>0</v>
      </c>
      <c r="H8690" s="29">
        <f t="shared" ca="1" si="544"/>
        <v>0</v>
      </c>
      <c r="I8690" s="29">
        <f t="shared" ca="1" si="542"/>
        <v>0</v>
      </c>
      <c r="J8690" s="30">
        <f>Calculator!$G$40</f>
        <v>6.5000000000000002E-2</v>
      </c>
      <c r="K8690" s="29">
        <f ca="1">IF(C8690&gt;=Calculator!$G$27,IF(DAY($C8690)=1,Calculator!$G$34/2,IF(DAY($C8690)=15,Calculator!$G$34/2,0)),0)</f>
        <v>4500</v>
      </c>
      <c r="L8690" s="29">
        <f ca="1">IF(DAY($C8690)=28,IF(H8690=0,0,Calculator!$G$35),0)</f>
        <v>0</v>
      </c>
      <c r="M8690" s="29">
        <f ca="1">IF(I8690&gt;0,IF(DAY($C8690)=1,SUM(INDIRECT("I"&amp;(ROW(C8689)-DAY(C8689))):I8689),0),0)</f>
        <v>0</v>
      </c>
      <c r="N8690" s="29">
        <f ca="1">IF(C8690&lt;Calculator!$G$27,0,IF(C8690=Calculator!$G$27,Calculator!$G$39,IF(H8690-K8690&lt;=0,IF(D8690&gt;Calculator!$G$39,IF(H8690-K8690+E8690+L8690+M8690+Calculator!$G$39&gt;Calculator!$G$39,Calculator!$G$39-(H8690+E8690+L8690+M8690-K8690),Calculator!$G$39),D8690),0)))</f>
        <v>0</v>
      </c>
    </row>
    <row r="8691" spans="1:14" ht="15.75" thickBot="1">
      <c r="A8691" s="33" t="str">
        <f ca="1">IF(C8691=Calculator!$H$27,"F",IF(Daily!D8691+Daily!H8691=0,IF(D8690+H8690&gt;0,"L",""),""))</f>
        <v/>
      </c>
      <c r="B8691" s="34">
        <v>8690</v>
      </c>
      <c r="C8691" s="19">
        <f t="shared" ca="1" si="541"/>
        <v>54620</v>
      </c>
      <c r="D8691" s="29">
        <f t="shared" ca="1" si="543"/>
        <v>0</v>
      </c>
      <c r="E8691" s="29">
        <f ca="1">IF(C8691&lt;Calculator!$D$26,0,IF(DAY($C8691)=1,IF(D8691-Calculator!$G$24&gt;0,Calculator!$G$24,D8691),0))</f>
        <v>0</v>
      </c>
      <c r="F8691" s="29">
        <f ca="1">IF(E8691&gt;0,D8691*Calculator!$G$22/12,0)</f>
        <v>0</v>
      </c>
      <c r="G8691" s="29">
        <f ca="1">IF(E8691&gt;0,(IFERROR(-PMT(Calculator!$G$22/12,Calculator!$G$23*12,Calculator!$G$20),0))-F8691,0)</f>
        <v>0</v>
      </c>
      <c r="H8691" s="29">
        <f t="shared" ca="1" si="544"/>
        <v>0</v>
      </c>
      <c r="I8691" s="29">
        <f t="shared" ca="1" si="542"/>
        <v>0</v>
      </c>
      <c r="J8691" s="30">
        <f>Calculator!$G$40</f>
        <v>6.5000000000000002E-2</v>
      </c>
      <c r="K8691" s="29">
        <f ca="1">IF(C8691&gt;=Calculator!$G$27,IF(DAY($C8691)=1,Calculator!$G$34/2,IF(DAY($C8691)=15,Calculator!$G$34/2,0)),0)</f>
        <v>0</v>
      </c>
      <c r="L8691" s="29">
        <f ca="1">IF(DAY($C8691)=28,IF(H8691=0,0,Calculator!$G$35),0)</f>
        <v>0</v>
      </c>
      <c r="M8691" s="29">
        <f ca="1">IF(I8691&gt;0,IF(DAY($C8691)=1,SUM(INDIRECT("I"&amp;(ROW(C8690)-DAY(C8690))):I8690),0),0)</f>
        <v>0</v>
      </c>
      <c r="N8691" s="29">
        <f ca="1">IF(C8691&lt;Calculator!$G$27,0,IF(C8691=Calculator!$G$27,Calculator!$G$39,IF(H8691-K8691&lt;=0,IF(D8691&gt;Calculator!$G$39,IF(H8691-K8691+E8691+L8691+M8691+Calculator!$G$39&gt;Calculator!$G$39,Calculator!$G$39-(H8691+E8691+L8691+M8691-K8691),Calculator!$G$39),D8691),0)))</f>
        <v>0</v>
      </c>
    </row>
    <row r="8692" spans="1:14" ht="15.75" thickBot="1">
      <c r="A8692" s="33" t="str">
        <f ca="1">IF(C8692=Calculator!$H$27,"F",IF(Daily!D8692+Daily!H8692=0,IF(D8691+H8691&gt;0,"L",""),""))</f>
        <v/>
      </c>
      <c r="B8692" s="34">
        <v>8691</v>
      </c>
      <c r="C8692" s="19">
        <f t="shared" ca="1" si="541"/>
        <v>54621</v>
      </c>
      <c r="D8692" s="29">
        <f t="shared" ca="1" si="543"/>
        <v>0</v>
      </c>
      <c r="E8692" s="29">
        <f ca="1">IF(C8692&lt;Calculator!$D$26,0,IF(DAY($C8692)=1,IF(D8692-Calculator!$G$24&gt;0,Calculator!$G$24,D8692),0))</f>
        <v>0</v>
      </c>
      <c r="F8692" s="29">
        <f ca="1">IF(E8692&gt;0,D8692*Calculator!$G$22/12,0)</f>
        <v>0</v>
      </c>
      <c r="G8692" s="29">
        <f ca="1">IF(E8692&gt;0,(IFERROR(-PMT(Calculator!$G$22/12,Calculator!$G$23*12,Calculator!$G$20),0))-F8692,0)</f>
        <v>0</v>
      </c>
      <c r="H8692" s="29">
        <f t="shared" ca="1" si="544"/>
        <v>0</v>
      </c>
      <c r="I8692" s="29">
        <f t="shared" ca="1" si="542"/>
        <v>0</v>
      </c>
      <c r="J8692" s="30">
        <f>Calculator!$G$40</f>
        <v>6.5000000000000002E-2</v>
      </c>
      <c r="K8692" s="29">
        <f ca="1">IF(C8692&gt;=Calculator!$G$27,IF(DAY($C8692)=1,Calculator!$G$34/2,IF(DAY($C8692)=15,Calculator!$G$34/2,0)),0)</f>
        <v>0</v>
      </c>
      <c r="L8692" s="29">
        <f ca="1">IF(DAY($C8692)=28,IF(H8692=0,0,Calculator!$G$35),0)</f>
        <v>0</v>
      </c>
      <c r="M8692" s="29">
        <f ca="1">IF(I8692&gt;0,IF(DAY($C8692)=1,SUM(INDIRECT("I"&amp;(ROW(C8691)-DAY(C8691))):I8691),0),0)</f>
        <v>0</v>
      </c>
      <c r="N8692" s="29">
        <f ca="1">IF(C8692&lt;Calculator!$G$27,0,IF(C8692=Calculator!$G$27,Calculator!$G$39,IF(H8692-K8692&lt;=0,IF(D8692&gt;Calculator!$G$39,IF(H8692-K8692+E8692+L8692+M8692+Calculator!$G$39&gt;Calculator!$G$39,Calculator!$G$39-(H8692+E8692+L8692+M8692-K8692),Calculator!$G$39),D8692),0)))</f>
        <v>0</v>
      </c>
    </row>
    <row r="8693" spans="1:14" ht="15.75" thickBot="1">
      <c r="A8693" s="33" t="str">
        <f ca="1">IF(C8693=Calculator!$H$27,"F",IF(Daily!D8693+Daily!H8693=0,IF(D8692+H8692&gt;0,"L",""),""))</f>
        <v/>
      </c>
      <c r="B8693" s="34">
        <v>8692</v>
      </c>
      <c r="C8693" s="19">
        <f t="shared" ca="1" si="541"/>
        <v>54622</v>
      </c>
      <c r="D8693" s="29">
        <f t="shared" ca="1" si="543"/>
        <v>0</v>
      </c>
      <c r="E8693" s="29">
        <f ca="1">IF(C8693&lt;Calculator!$D$26,0,IF(DAY($C8693)=1,IF(D8693-Calculator!$G$24&gt;0,Calculator!$G$24,D8693),0))</f>
        <v>0</v>
      </c>
      <c r="F8693" s="29">
        <f ca="1">IF(E8693&gt;0,D8693*Calculator!$G$22/12,0)</f>
        <v>0</v>
      </c>
      <c r="G8693" s="29">
        <f ca="1">IF(E8693&gt;0,(IFERROR(-PMT(Calculator!$G$22/12,Calculator!$G$23*12,Calculator!$G$20),0))-F8693,0)</f>
        <v>0</v>
      </c>
      <c r="H8693" s="29">
        <f t="shared" ca="1" si="544"/>
        <v>0</v>
      </c>
      <c r="I8693" s="29">
        <f t="shared" ca="1" si="542"/>
        <v>0</v>
      </c>
      <c r="J8693" s="30">
        <f>Calculator!$G$40</f>
        <v>6.5000000000000002E-2</v>
      </c>
      <c r="K8693" s="29">
        <f ca="1">IF(C8693&gt;=Calculator!$G$27,IF(DAY($C8693)=1,Calculator!$G$34/2,IF(DAY($C8693)=15,Calculator!$G$34/2,0)),0)</f>
        <v>0</v>
      </c>
      <c r="L8693" s="29">
        <f ca="1">IF(DAY($C8693)=28,IF(H8693=0,0,Calculator!$G$35),0)</f>
        <v>0</v>
      </c>
      <c r="M8693" s="29">
        <f ca="1">IF(I8693&gt;0,IF(DAY($C8693)=1,SUM(INDIRECT("I"&amp;(ROW(C8692)-DAY(C8692))):I8692),0),0)</f>
        <v>0</v>
      </c>
      <c r="N8693" s="29">
        <f ca="1">IF(C8693&lt;Calculator!$G$27,0,IF(C8693=Calculator!$G$27,Calculator!$G$39,IF(H8693-K8693&lt;=0,IF(D8693&gt;Calculator!$G$39,IF(H8693-K8693+E8693+L8693+M8693+Calculator!$G$39&gt;Calculator!$G$39,Calculator!$G$39-(H8693+E8693+L8693+M8693-K8693),Calculator!$G$39),D8693),0)))</f>
        <v>0</v>
      </c>
    </row>
    <row r="8694" spans="1:14" ht="15.75" thickBot="1">
      <c r="A8694" s="33" t="str">
        <f ca="1">IF(C8694=Calculator!$H$27,"F",IF(Daily!D8694+Daily!H8694=0,IF(D8693+H8693&gt;0,"L",""),""))</f>
        <v/>
      </c>
      <c r="B8694" s="34">
        <v>8693</v>
      </c>
      <c r="C8694" s="19">
        <f t="shared" ca="1" si="541"/>
        <v>54623</v>
      </c>
      <c r="D8694" s="29">
        <f t="shared" ca="1" si="543"/>
        <v>0</v>
      </c>
      <c r="E8694" s="29">
        <f ca="1">IF(C8694&lt;Calculator!$D$26,0,IF(DAY($C8694)=1,IF(D8694-Calculator!$G$24&gt;0,Calculator!$G$24,D8694),0))</f>
        <v>0</v>
      </c>
      <c r="F8694" s="29">
        <f ca="1">IF(E8694&gt;0,D8694*Calculator!$G$22/12,0)</f>
        <v>0</v>
      </c>
      <c r="G8694" s="29">
        <f ca="1">IF(E8694&gt;0,(IFERROR(-PMT(Calculator!$G$22/12,Calculator!$G$23*12,Calculator!$G$20),0))-F8694,0)</f>
        <v>0</v>
      </c>
      <c r="H8694" s="29">
        <f t="shared" ca="1" si="544"/>
        <v>0</v>
      </c>
      <c r="I8694" s="29">
        <f t="shared" ca="1" si="542"/>
        <v>0</v>
      </c>
      <c r="J8694" s="30">
        <f>Calculator!$G$40</f>
        <v>6.5000000000000002E-2</v>
      </c>
      <c r="K8694" s="29">
        <f ca="1">IF(C8694&gt;=Calculator!$G$27,IF(DAY($C8694)=1,Calculator!$G$34/2,IF(DAY($C8694)=15,Calculator!$G$34/2,0)),0)</f>
        <v>0</v>
      </c>
      <c r="L8694" s="29">
        <f ca="1">IF(DAY($C8694)=28,IF(H8694=0,0,Calculator!$G$35),0)</f>
        <v>0</v>
      </c>
      <c r="M8694" s="29">
        <f ca="1">IF(I8694&gt;0,IF(DAY($C8694)=1,SUM(INDIRECT("I"&amp;(ROW(C8693)-DAY(C8693))):I8693),0),0)</f>
        <v>0</v>
      </c>
      <c r="N8694" s="29">
        <f ca="1">IF(C8694&lt;Calculator!$G$27,0,IF(C8694=Calculator!$G$27,Calculator!$G$39,IF(H8694-K8694&lt;=0,IF(D8694&gt;Calculator!$G$39,IF(H8694-K8694+E8694+L8694+M8694+Calculator!$G$39&gt;Calculator!$G$39,Calculator!$G$39-(H8694+E8694+L8694+M8694-K8694),Calculator!$G$39),D8694),0)))</f>
        <v>0</v>
      </c>
    </row>
    <row r="8695" spans="1:14" ht="15.75" thickBot="1">
      <c r="A8695" s="33" t="str">
        <f ca="1">IF(C8695=Calculator!$H$27,"F",IF(Daily!D8695+Daily!H8695=0,IF(D8694+H8694&gt;0,"L",""),""))</f>
        <v/>
      </c>
      <c r="B8695" s="34">
        <v>8694</v>
      </c>
      <c r="C8695" s="19">
        <f t="shared" ca="1" si="541"/>
        <v>54624</v>
      </c>
      <c r="D8695" s="29">
        <f t="shared" ca="1" si="543"/>
        <v>0</v>
      </c>
      <c r="E8695" s="29">
        <f ca="1">IF(C8695&lt;Calculator!$D$26,0,IF(DAY($C8695)=1,IF(D8695-Calculator!$G$24&gt;0,Calculator!$G$24,D8695),0))</f>
        <v>0</v>
      </c>
      <c r="F8695" s="29">
        <f ca="1">IF(E8695&gt;0,D8695*Calculator!$G$22/12,0)</f>
        <v>0</v>
      </c>
      <c r="G8695" s="29">
        <f ca="1">IF(E8695&gt;0,(IFERROR(-PMT(Calculator!$G$22/12,Calculator!$G$23*12,Calculator!$G$20),0))-F8695,0)</f>
        <v>0</v>
      </c>
      <c r="H8695" s="29">
        <f t="shared" ca="1" si="544"/>
        <v>0</v>
      </c>
      <c r="I8695" s="29">
        <f t="shared" ca="1" si="542"/>
        <v>0</v>
      </c>
      <c r="J8695" s="30">
        <f>Calculator!$G$40</f>
        <v>6.5000000000000002E-2</v>
      </c>
      <c r="K8695" s="29">
        <f ca="1">IF(C8695&gt;=Calculator!$G$27,IF(DAY($C8695)=1,Calculator!$G$34/2,IF(DAY($C8695)=15,Calculator!$G$34/2,0)),0)</f>
        <v>0</v>
      </c>
      <c r="L8695" s="29">
        <f ca="1">IF(DAY($C8695)=28,IF(H8695=0,0,Calculator!$G$35),0)</f>
        <v>0</v>
      </c>
      <c r="M8695" s="29">
        <f ca="1">IF(I8695&gt;0,IF(DAY($C8695)=1,SUM(INDIRECT("I"&amp;(ROW(C8694)-DAY(C8694))):I8694),0),0)</f>
        <v>0</v>
      </c>
      <c r="N8695" s="29">
        <f ca="1">IF(C8695&lt;Calculator!$G$27,0,IF(C8695=Calculator!$G$27,Calculator!$G$39,IF(H8695-K8695&lt;=0,IF(D8695&gt;Calculator!$G$39,IF(H8695-K8695+E8695+L8695+M8695+Calculator!$G$39&gt;Calculator!$G$39,Calculator!$G$39-(H8695+E8695+L8695+M8695-K8695),Calculator!$G$39),D8695),0)))</f>
        <v>0</v>
      </c>
    </row>
    <row r="8696" spans="1:14" ht="15.75" thickBot="1">
      <c r="A8696" s="33" t="str">
        <f ca="1">IF(C8696=Calculator!$H$27,"F",IF(Daily!D8696+Daily!H8696=0,IF(D8695+H8695&gt;0,"L",""),""))</f>
        <v/>
      </c>
      <c r="B8696" s="34">
        <v>8695</v>
      </c>
      <c r="C8696" s="19">
        <f t="shared" ca="1" si="541"/>
        <v>54625</v>
      </c>
      <c r="D8696" s="29">
        <f t="shared" ca="1" si="543"/>
        <v>0</v>
      </c>
      <c r="E8696" s="29">
        <f ca="1">IF(C8696&lt;Calculator!$D$26,0,IF(DAY($C8696)=1,IF(D8696-Calculator!$G$24&gt;0,Calculator!$G$24,D8696),0))</f>
        <v>0</v>
      </c>
      <c r="F8696" s="29">
        <f ca="1">IF(E8696&gt;0,D8696*Calculator!$G$22/12,0)</f>
        <v>0</v>
      </c>
      <c r="G8696" s="29">
        <f ca="1">IF(E8696&gt;0,(IFERROR(-PMT(Calculator!$G$22/12,Calculator!$G$23*12,Calculator!$G$20),0))-F8696,0)</f>
        <v>0</v>
      </c>
      <c r="H8696" s="29">
        <f t="shared" ca="1" si="544"/>
        <v>0</v>
      </c>
      <c r="I8696" s="29">
        <f t="shared" ca="1" si="542"/>
        <v>0</v>
      </c>
      <c r="J8696" s="30">
        <f>Calculator!$G$40</f>
        <v>6.5000000000000002E-2</v>
      </c>
      <c r="K8696" s="29">
        <f ca="1">IF(C8696&gt;=Calculator!$G$27,IF(DAY($C8696)=1,Calculator!$G$34/2,IF(DAY($C8696)=15,Calculator!$G$34/2,0)),0)</f>
        <v>0</v>
      </c>
      <c r="L8696" s="29">
        <f ca="1">IF(DAY($C8696)=28,IF(H8696=0,0,Calculator!$G$35),0)</f>
        <v>0</v>
      </c>
      <c r="M8696" s="29">
        <f ca="1">IF(I8696&gt;0,IF(DAY($C8696)=1,SUM(INDIRECT("I"&amp;(ROW(C8695)-DAY(C8695))):I8695),0),0)</f>
        <v>0</v>
      </c>
      <c r="N8696" s="29">
        <f ca="1">IF(C8696&lt;Calculator!$G$27,0,IF(C8696=Calculator!$G$27,Calculator!$G$39,IF(H8696-K8696&lt;=0,IF(D8696&gt;Calculator!$G$39,IF(H8696-K8696+E8696+L8696+M8696+Calculator!$G$39&gt;Calculator!$G$39,Calculator!$G$39-(H8696+E8696+L8696+M8696-K8696),Calculator!$G$39),D8696),0)))</f>
        <v>0</v>
      </c>
    </row>
    <row r="8697" spans="1:14" ht="15.75" thickBot="1">
      <c r="A8697" s="33" t="str">
        <f ca="1">IF(C8697=Calculator!$H$27,"F",IF(Daily!D8697+Daily!H8697=0,IF(D8696+H8696&gt;0,"L",""),""))</f>
        <v/>
      </c>
      <c r="B8697" s="34">
        <v>8696</v>
      </c>
      <c r="C8697" s="19">
        <f t="shared" ca="1" si="541"/>
        <v>54626</v>
      </c>
      <c r="D8697" s="29">
        <f t="shared" ca="1" si="543"/>
        <v>0</v>
      </c>
      <c r="E8697" s="29">
        <f ca="1">IF(C8697&lt;Calculator!$D$26,0,IF(DAY($C8697)=1,IF(D8697-Calculator!$G$24&gt;0,Calculator!$G$24,D8697),0))</f>
        <v>0</v>
      </c>
      <c r="F8697" s="29">
        <f ca="1">IF(E8697&gt;0,D8697*Calculator!$G$22/12,0)</f>
        <v>0</v>
      </c>
      <c r="G8697" s="29">
        <f ca="1">IF(E8697&gt;0,(IFERROR(-PMT(Calculator!$G$22/12,Calculator!$G$23*12,Calculator!$G$20),0))-F8697,0)</f>
        <v>0</v>
      </c>
      <c r="H8697" s="29">
        <f t="shared" ca="1" si="544"/>
        <v>0</v>
      </c>
      <c r="I8697" s="29">
        <f t="shared" ca="1" si="542"/>
        <v>0</v>
      </c>
      <c r="J8697" s="30">
        <f>Calculator!$G$40</f>
        <v>6.5000000000000002E-2</v>
      </c>
      <c r="K8697" s="29">
        <f ca="1">IF(C8697&gt;=Calculator!$G$27,IF(DAY($C8697)=1,Calculator!$G$34/2,IF(DAY($C8697)=15,Calculator!$G$34/2,0)),0)</f>
        <v>0</v>
      </c>
      <c r="L8697" s="29">
        <f ca="1">IF(DAY($C8697)=28,IF(H8697=0,0,Calculator!$G$35),0)</f>
        <v>0</v>
      </c>
      <c r="M8697" s="29">
        <f ca="1">IF(I8697&gt;0,IF(DAY($C8697)=1,SUM(INDIRECT("I"&amp;(ROW(C8696)-DAY(C8696))):I8696),0),0)</f>
        <v>0</v>
      </c>
      <c r="N8697" s="29">
        <f ca="1">IF(C8697&lt;Calculator!$G$27,0,IF(C8697=Calculator!$G$27,Calculator!$G$39,IF(H8697-K8697&lt;=0,IF(D8697&gt;Calculator!$G$39,IF(H8697-K8697+E8697+L8697+M8697+Calculator!$G$39&gt;Calculator!$G$39,Calculator!$G$39-(H8697+E8697+L8697+M8697-K8697),Calculator!$G$39),D8697),0)))</f>
        <v>0</v>
      </c>
    </row>
    <row r="8698" spans="1:14" ht="15.75" thickBot="1">
      <c r="A8698" s="33" t="str">
        <f ca="1">IF(C8698=Calculator!$H$27,"F",IF(Daily!D8698+Daily!H8698=0,IF(D8697+H8697&gt;0,"L",""),""))</f>
        <v/>
      </c>
      <c r="B8698" s="34">
        <v>8697</v>
      </c>
      <c r="C8698" s="19">
        <f t="shared" ca="1" si="541"/>
        <v>54627</v>
      </c>
      <c r="D8698" s="29">
        <f t="shared" ca="1" si="543"/>
        <v>0</v>
      </c>
      <c r="E8698" s="29">
        <f ca="1">IF(C8698&lt;Calculator!$D$26,0,IF(DAY($C8698)=1,IF(D8698-Calculator!$G$24&gt;0,Calculator!$G$24,D8698),0))</f>
        <v>0</v>
      </c>
      <c r="F8698" s="29">
        <f ca="1">IF(E8698&gt;0,D8698*Calculator!$G$22/12,0)</f>
        <v>0</v>
      </c>
      <c r="G8698" s="29">
        <f ca="1">IF(E8698&gt;0,(IFERROR(-PMT(Calculator!$G$22/12,Calculator!$G$23*12,Calculator!$G$20),0))-F8698,0)</f>
        <v>0</v>
      </c>
      <c r="H8698" s="29">
        <f t="shared" ca="1" si="544"/>
        <v>0</v>
      </c>
      <c r="I8698" s="29">
        <f t="shared" ca="1" si="542"/>
        <v>0</v>
      </c>
      <c r="J8698" s="30">
        <f>Calculator!$G$40</f>
        <v>6.5000000000000002E-2</v>
      </c>
      <c r="K8698" s="29">
        <f ca="1">IF(C8698&gt;=Calculator!$G$27,IF(DAY($C8698)=1,Calculator!$G$34/2,IF(DAY($C8698)=15,Calculator!$G$34/2,0)),0)</f>
        <v>0</v>
      </c>
      <c r="L8698" s="29">
        <f ca="1">IF(DAY($C8698)=28,IF(H8698=0,0,Calculator!$G$35),0)</f>
        <v>0</v>
      </c>
      <c r="M8698" s="29">
        <f ca="1">IF(I8698&gt;0,IF(DAY($C8698)=1,SUM(INDIRECT("I"&amp;(ROW(C8697)-DAY(C8697))):I8697),0),0)</f>
        <v>0</v>
      </c>
      <c r="N8698" s="29">
        <f ca="1">IF(C8698&lt;Calculator!$G$27,0,IF(C8698=Calculator!$G$27,Calculator!$G$39,IF(H8698-K8698&lt;=0,IF(D8698&gt;Calculator!$G$39,IF(H8698-K8698+E8698+L8698+M8698+Calculator!$G$39&gt;Calculator!$G$39,Calculator!$G$39-(H8698+E8698+L8698+M8698-K8698),Calculator!$G$39),D8698),0)))</f>
        <v>0</v>
      </c>
    </row>
    <row r="8699" spans="1:14" ht="15.75" thickBot="1">
      <c r="A8699" s="33" t="str">
        <f ca="1">IF(C8699=Calculator!$H$27,"F",IF(Daily!D8699+Daily!H8699=0,IF(D8698+H8698&gt;0,"L",""),""))</f>
        <v/>
      </c>
      <c r="B8699" s="34">
        <v>8698</v>
      </c>
      <c r="C8699" s="19">
        <f t="shared" ca="1" si="541"/>
        <v>54628</v>
      </c>
      <c r="D8699" s="29">
        <f t="shared" ca="1" si="543"/>
        <v>0</v>
      </c>
      <c r="E8699" s="29">
        <f ca="1">IF(C8699&lt;Calculator!$D$26,0,IF(DAY($C8699)=1,IF(D8699-Calculator!$G$24&gt;0,Calculator!$G$24,D8699),0))</f>
        <v>0</v>
      </c>
      <c r="F8699" s="29">
        <f ca="1">IF(E8699&gt;0,D8699*Calculator!$G$22/12,0)</f>
        <v>0</v>
      </c>
      <c r="G8699" s="29">
        <f ca="1">IF(E8699&gt;0,(IFERROR(-PMT(Calculator!$G$22/12,Calculator!$G$23*12,Calculator!$G$20),0))-F8699,0)</f>
        <v>0</v>
      </c>
      <c r="H8699" s="29">
        <f t="shared" ca="1" si="544"/>
        <v>0</v>
      </c>
      <c r="I8699" s="29">
        <f t="shared" ca="1" si="542"/>
        <v>0</v>
      </c>
      <c r="J8699" s="30">
        <f>Calculator!$G$40</f>
        <v>6.5000000000000002E-2</v>
      </c>
      <c r="K8699" s="29">
        <f ca="1">IF(C8699&gt;=Calculator!$G$27,IF(DAY($C8699)=1,Calculator!$G$34/2,IF(DAY($C8699)=15,Calculator!$G$34/2,0)),0)</f>
        <v>0</v>
      </c>
      <c r="L8699" s="29">
        <f ca="1">IF(DAY($C8699)=28,IF(H8699=0,0,Calculator!$G$35),0)</f>
        <v>0</v>
      </c>
      <c r="M8699" s="29">
        <f ca="1">IF(I8699&gt;0,IF(DAY($C8699)=1,SUM(INDIRECT("I"&amp;(ROW(C8698)-DAY(C8698))):I8698),0),0)</f>
        <v>0</v>
      </c>
      <c r="N8699" s="29">
        <f ca="1">IF(C8699&lt;Calculator!$G$27,0,IF(C8699=Calculator!$G$27,Calculator!$G$39,IF(H8699-K8699&lt;=0,IF(D8699&gt;Calculator!$G$39,IF(H8699-K8699+E8699+L8699+M8699+Calculator!$G$39&gt;Calculator!$G$39,Calculator!$G$39-(H8699+E8699+L8699+M8699-K8699),Calculator!$G$39),D8699),0)))</f>
        <v>0</v>
      </c>
    </row>
    <row r="8700" spans="1:14" ht="15.75" thickBot="1">
      <c r="A8700" s="33" t="str">
        <f ca="1">IF(C8700=Calculator!$H$27,"F",IF(Daily!D8700+Daily!H8700=0,IF(D8699+H8699&gt;0,"L",""),""))</f>
        <v/>
      </c>
      <c r="B8700" s="34">
        <v>8699</v>
      </c>
      <c r="C8700" s="19">
        <f t="shared" ca="1" si="541"/>
        <v>54629</v>
      </c>
      <c r="D8700" s="29">
        <f t="shared" ca="1" si="543"/>
        <v>0</v>
      </c>
      <c r="E8700" s="29">
        <f ca="1">IF(C8700&lt;Calculator!$D$26,0,IF(DAY($C8700)=1,IF(D8700-Calculator!$G$24&gt;0,Calculator!$G$24,D8700),0))</f>
        <v>0</v>
      </c>
      <c r="F8700" s="29">
        <f ca="1">IF(E8700&gt;0,D8700*Calculator!$G$22/12,0)</f>
        <v>0</v>
      </c>
      <c r="G8700" s="29">
        <f ca="1">IF(E8700&gt;0,(IFERROR(-PMT(Calculator!$G$22/12,Calculator!$G$23*12,Calculator!$G$20),0))-F8700,0)</f>
        <v>0</v>
      </c>
      <c r="H8700" s="29">
        <f t="shared" ca="1" si="544"/>
        <v>0</v>
      </c>
      <c r="I8700" s="29">
        <f t="shared" ca="1" si="542"/>
        <v>0</v>
      </c>
      <c r="J8700" s="30">
        <f>Calculator!$G$40</f>
        <v>6.5000000000000002E-2</v>
      </c>
      <c r="K8700" s="29">
        <f ca="1">IF(C8700&gt;=Calculator!$G$27,IF(DAY($C8700)=1,Calculator!$G$34/2,IF(DAY($C8700)=15,Calculator!$G$34/2,0)),0)</f>
        <v>0</v>
      </c>
      <c r="L8700" s="29">
        <f ca="1">IF(DAY($C8700)=28,IF(H8700=0,0,Calculator!$G$35),0)</f>
        <v>0</v>
      </c>
      <c r="M8700" s="29">
        <f ca="1">IF(I8700&gt;0,IF(DAY($C8700)=1,SUM(INDIRECT("I"&amp;(ROW(C8699)-DAY(C8699))):I8699),0),0)</f>
        <v>0</v>
      </c>
      <c r="N8700" s="29">
        <f ca="1">IF(C8700&lt;Calculator!$G$27,0,IF(C8700=Calculator!$G$27,Calculator!$G$39,IF(H8700-K8700&lt;=0,IF(D8700&gt;Calculator!$G$39,IF(H8700-K8700+E8700+L8700+M8700+Calculator!$G$39&gt;Calculator!$G$39,Calculator!$G$39-(H8700+E8700+L8700+M8700-K8700),Calculator!$G$39),D8700),0)))</f>
        <v>0</v>
      </c>
    </row>
    <row r="8701" spans="1:14" ht="15.75" thickBot="1">
      <c r="A8701" s="33" t="str">
        <f ca="1">IF(C8701=Calculator!$H$27,"F",IF(Daily!D8701+Daily!H8701=0,IF(D8700+H8700&gt;0,"L",""),""))</f>
        <v/>
      </c>
      <c r="B8701" s="34">
        <v>8700</v>
      </c>
      <c r="C8701" s="19">
        <f t="shared" ca="1" si="541"/>
        <v>54630</v>
      </c>
      <c r="D8701" s="29">
        <f t="shared" ca="1" si="543"/>
        <v>0</v>
      </c>
      <c r="E8701" s="29">
        <f ca="1">IF(C8701&lt;Calculator!$D$26,0,IF(DAY($C8701)=1,IF(D8701-Calculator!$G$24&gt;0,Calculator!$G$24,D8701),0))</f>
        <v>0</v>
      </c>
      <c r="F8701" s="29">
        <f ca="1">IF(E8701&gt;0,D8701*Calculator!$G$22/12,0)</f>
        <v>0</v>
      </c>
      <c r="G8701" s="29">
        <f ca="1">IF(E8701&gt;0,(IFERROR(-PMT(Calculator!$G$22/12,Calculator!$G$23*12,Calculator!$G$20),0))-F8701,0)</f>
        <v>0</v>
      </c>
      <c r="H8701" s="29">
        <f t="shared" ca="1" si="544"/>
        <v>0</v>
      </c>
      <c r="I8701" s="29">
        <f t="shared" ca="1" si="542"/>
        <v>0</v>
      </c>
      <c r="J8701" s="30">
        <f>Calculator!$G$40</f>
        <v>6.5000000000000002E-2</v>
      </c>
      <c r="K8701" s="29">
        <f ca="1">IF(C8701&gt;=Calculator!$G$27,IF(DAY($C8701)=1,Calculator!$G$34/2,IF(DAY($C8701)=15,Calculator!$G$34/2,0)),0)</f>
        <v>0</v>
      </c>
      <c r="L8701" s="29">
        <f ca="1">IF(DAY($C8701)=28,IF(H8701=0,0,Calculator!$G$35),0)</f>
        <v>0</v>
      </c>
      <c r="M8701" s="29">
        <f ca="1">IF(I8701&gt;0,IF(DAY($C8701)=1,SUM(INDIRECT("I"&amp;(ROW(C8700)-DAY(C8700))):I8700),0),0)</f>
        <v>0</v>
      </c>
      <c r="N8701" s="29">
        <f ca="1">IF(C8701&lt;Calculator!$G$27,0,IF(C8701=Calculator!$G$27,Calculator!$G$39,IF(H8701-K8701&lt;=0,IF(D8701&gt;Calculator!$G$39,IF(H8701-K8701+E8701+L8701+M8701+Calculator!$G$39&gt;Calculator!$G$39,Calculator!$G$39-(H8701+E8701+L8701+M8701-K8701),Calculator!$G$39),D8701),0)))</f>
        <v>0</v>
      </c>
    </row>
    <row r="8702" spans="1:14" ht="15.75" thickBot="1">
      <c r="A8702" s="33" t="str">
        <f ca="1">IF(C8702=Calculator!$H$27,"F",IF(Daily!D8702+Daily!H8702=0,IF(D8701+H8701&gt;0,"L",""),""))</f>
        <v/>
      </c>
      <c r="B8702" s="34">
        <v>8701</v>
      </c>
      <c r="C8702" s="19">
        <f t="shared" ca="1" si="541"/>
        <v>54631</v>
      </c>
      <c r="D8702" s="29">
        <f t="shared" ca="1" si="543"/>
        <v>0</v>
      </c>
      <c r="E8702" s="29">
        <f ca="1">IF(C8702&lt;Calculator!$D$26,0,IF(DAY($C8702)=1,IF(D8702-Calculator!$G$24&gt;0,Calculator!$G$24,D8702),0))</f>
        <v>0</v>
      </c>
      <c r="F8702" s="29">
        <f ca="1">IF(E8702&gt;0,D8702*Calculator!$G$22/12,0)</f>
        <v>0</v>
      </c>
      <c r="G8702" s="29">
        <f ca="1">IF(E8702&gt;0,(IFERROR(-PMT(Calculator!$G$22/12,Calculator!$G$23*12,Calculator!$G$20),0))-F8702,0)</f>
        <v>0</v>
      </c>
      <c r="H8702" s="29">
        <f t="shared" ca="1" si="544"/>
        <v>0</v>
      </c>
      <c r="I8702" s="29">
        <f t="shared" ca="1" si="542"/>
        <v>0</v>
      </c>
      <c r="J8702" s="30">
        <f>Calculator!$G$40</f>
        <v>6.5000000000000002E-2</v>
      </c>
      <c r="K8702" s="29">
        <f ca="1">IF(C8702&gt;=Calculator!$G$27,IF(DAY($C8702)=1,Calculator!$G$34/2,IF(DAY($C8702)=15,Calculator!$G$34/2,0)),0)</f>
        <v>0</v>
      </c>
      <c r="L8702" s="29">
        <f ca="1">IF(DAY($C8702)=28,IF(H8702=0,0,Calculator!$G$35),0)</f>
        <v>0</v>
      </c>
      <c r="M8702" s="29">
        <f ca="1">IF(I8702&gt;0,IF(DAY($C8702)=1,SUM(INDIRECT("I"&amp;(ROW(C8701)-DAY(C8701))):I8701),0),0)</f>
        <v>0</v>
      </c>
      <c r="N8702" s="29">
        <f ca="1">IF(C8702&lt;Calculator!$G$27,0,IF(C8702=Calculator!$G$27,Calculator!$G$39,IF(H8702-K8702&lt;=0,IF(D8702&gt;Calculator!$G$39,IF(H8702-K8702+E8702+L8702+M8702+Calculator!$G$39&gt;Calculator!$G$39,Calculator!$G$39-(H8702+E8702+L8702+M8702-K8702),Calculator!$G$39),D8702),0)))</f>
        <v>0</v>
      </c>
    </row>
    <row r="8703" spans="1:14" ht="15.75" thickBot="1">
      <c r="A8703" s="33" t="str">
        <f ca="1">IF(C8703=Calculator!$H$27,"F",IF(Daily!D8703+Daily!H8703=0,IF(D8702+H8702&gt;0,"L",""),""))</f>
        <v/>
      </c>
      <c r="B8703" s="34">
        <v>8702</v>
      </c>
      <c r="C8703" s="19">
        <f t="shared" ca="1" si="541"/>
        <v>54632</v>
      </c>
      <c r="D8703" s="29">
        <f t="shared" ca="1" si="543"/>
        <v>0</v>
      </c>
      <c r="E8703" s="29">
        <f ca="1">IF(C8703&lt;Calculator!$D$26,0,IF(DAY($C8703)=1,IF(D8703-Calculator!$G$24&gt;0,Calculator!$G$24,D8703),0))</f>
        <v>0</v>
      </c>
      <c r="F8703" s="29">
        <f ca="1">IF(E8703&gt;0,D8703*Calculator!$G$22/12,0)</f>
        <v>0</v>
      </c>
      <c r="G8703" s="29">
        <f ca="1">IF(E8703&gt;0,(IFERROR(-PMT(Calculator!$G$22/12,Calculator!$G$23*12,Calculator!$G$20),0))-F8703,0)</f>
        <v>0</v>
      </c>
      <c r="H8703" s="29">
        <f t="shared" ca="1" si="544"/>
        <v>0</v>
      </c>
      <c r="I8703" s="29">
        <f t="shared" ca="1" si="542"/>
        <v>0</v>
      </c>
      <c r="J8703" s="30">
        <f>Calculator!$G$40</f>
        <v>6.5000000000000002E-2</v>
      </c>
      <c r="K8703" s="29">
        <f ca="1">IF(C8703&gt;=Calculator!$G$27,IF(DAY($C8703)=1,Calculator!$G$34/2,IF(DAY($C8703)=15,Calculator!$G$34/2,0)),0)</f>
        <v>0</v>
      </c>
      <c r="L8703" s="29">
        <f ca="1">IF(DAY($C8703)=28,IF(H8703=0,0,Calculator!$G$35),0)</f>
        <v>0</v>
      </c>
      <c r="M8703" s="29">
        <f ca="1">IF(I8703&gt;0,IF(DAY($C8703)=1,SUM(INDIRECT("I"&amp;(ROW(C8702)-DAY(C8702))):I8702),0),0)</f>
        <v>0</v>
      </c>
      <c r="N8703" s="29">
        <f ca="1">IF(C8703&lt;Calculator!$G$27,0,IF(C8703=Calculator!$G$27,Calculator!$G$39,IF(H8703-K8703&lt;=0,IF(D8703&gt;Calculator!$G$39,IF(H8703-K8703+E8703+L8703+M8703+Calculator!$G$39&gt;Calculator!$G$39,Calculator!$G$39-(H8703+E8703+L8703+M8703-K8703),Calculator!$G$39),D8703),0)))</f>
        <v>0</v>
      </c>
    </row>
    <row r="8704" spans="1:14" ht="15.75" thickBot="1">
      <c r="A8704" s="33" t="str">
        <f ca="1">IF(C8704=Calculator!$H$27,"F",IF(Daily!D8704+Daily!H8704=0,IF(D8703+H8703&gt;0,"L",""),""))</f>
        <v/>
      </c>
      <c r="B8704" s="34">
        <v>8703</v>
      </c>
      <c r="C8704" s="19">
        <f t="shared" ca="1" si="541"/>
        <v>54633</v>
      </c>
      <c r="D8704" s="29">
        <f t="shared" ca="1" si="543"/>
        <v>0</v>
      </c>
      <c r="E8704" s="29">
        <f ca="1">IF(C8704&lt;Calculator!$D$26,0,IF(DAY($C8704)=1,IF(D8704-Calculator!$G$24&gt;0,Calculator!$G$24,D8704),0))</f>
        <v>0</v>
      </c>
      <c r="F8704" s="29">
        <f ca="1">IF(E8704&gt;0,D8704*Calculator!$G$22/12,0)</f>
        <v>0</v>
      </c>
      <c r="G8704" s="29">
        <f ca="1">IF(E8704&gt;0,(IFERROR(-PMT(Calculator!$G$22/12,Calculator!$G$23*12,Calculator!$G$20),0))-F8704,0)</f>
        <v>0</v>
      </c>
      <c r="H8704" s="29">
        <f t="shared" ca="1" si="544"/>
        <v>0</v>
      </c>
      <c r="I8704" s="29">
        <f t="shared" ca="1" si="542"/>
        <v>0</v>
      </c>
      <c r="J8704" s="30">
        <f>Calculator!$G$40</f>
        <v>6.5000000000000002E-2</v>
      </c>
      <c r="K8704" s="29">
        <f ca="1">IF(C8704&gt;=Calculator!$G$27,IF(DAY($C8704)=1,Calculator!$G$34/2,IF(DAY($C8704)=15,Calculator!$G$34/2,0)),0)</f>
        <v>0</v>
      </c>
      <c r="L8704" s="29">
        <f ca="1">IF(DAY($C8704)=28,IF(H8704=0,0,Calculator!$G$35),0)</f>
        <v>0</v>
      </c>
      <c r="M8704" s="29">
        <f ca="1">IF(I8704&gt;0,IF(DAY($C8704)=1,SUM(INDIRECT("I"&amp;(ROW(C8703)-DAY(C8703))):I8703),0),0)</f>
        <v>0</v>
      </c>
      <c r="N8704" s="29">
        <f ca="1">IF(C8704&lt;Calculator!$G$27,0,IF(C8704=Calculator!$G$27,Calculator!$G$39,IF(H8704-K8704&lt;=0,IF(D8704&gt;Calculator!$G$39,IF(H8704-K8704+E8704+L8704+M8704+Calculator!$G$39&gt;Calculator!$G$39,Calculator!$G$39-(H8704+E8704+L8704+M8704-K8704),Calculator!$G$39),D8704),0)))</f>
        <v>0</v>
      </c>
    </row>
    <row r="8705" spans="1:14" ht="15.75" thickBot="1">
      <c r="A8705" s="33" t="str">
        <f ca="1">IF(C8705=Calculator!$H$27,"F",IF(Daily!D8705+Daily!H8705=0,IF(D8704+H8704&gt;0,"L",""),""))</f>
        <v/>
      </c>
      <c r="B8705" s="34">
        <v>8704</v>
      </c>
      <c r="C8705" s="19">
        <f t="shared" ca="1" si="541"/>
        <v>54634</v>
      </c>
      <c r="D8705" s="29">
        <f t="shared" ca="1" si="543"/>
        <v>0</v>
      </c>
      <c r="E8705" s="29">
        <f ca="1">IF(C8705&lt;Calculator!$D$26,0,IF(DAY($C8705)=1,IF(D8705-Calculator!$G$24&gt;0,Calculator!$G$24,D8705),0))</f>
        <v>0</v>
      </c>
      <c r="F8705" s="29">
        <f ca="1">IF(E8705&gt;0,D8705*Calculator!$G$22/12,0)</f>
        <v>0</v>
      </c>
      <c r="G8705" s="29">
        <f ca="1">IF(E8705&gt;0,(IFERROR(-PMT(Calculator!$G$22/12,Calculator!$G$23*12,Calculator!$G$20),0))-F8705,0)</f>
        <v>0</v>
      </c>
      <c r="H8705" s="29">
        <f t="shared" ca="1" si="544"/>
        <v>0</v>
      </c>
      <c r="I8705" s="29">
        <f t="shared" ca="1" si="542"/>
        <v>0</v>
      </c>
      <c r="J8705" s="30">
        <f>Calculator!$G$40</f>
        <v>6.5000000000000002E-2</v>
      </c>
      <c r="K8705" s="29">
        <f ca="1">IF(C8705&gt;=Calculator!$G$27,IF(DAY($C8705)=1,Calculator!$G$34/2,IF(DAY($C8705)=15,Calculator!$G$34/2,0)),0)</f>
        <v>0</v>
      </c>
      <c r="L8705" s="29">
        <f ca="1">IF(DAY($C8705)=28,IF(H8705=0,0,Calculator!$G$35),0)</f>
        <v>0</v>
      </c>
      <c r="M8705" s="29">
        <f ca="1">IF(I8705&gt;0,IF(DAY($C8705)=1,SUM(INDIRECT("I"&amp;(ROW(C8704)-DAY(C8704))):I8704),0),0)</f>
        <v>0</v>
      </c>
      <c r="N8705" s="29">
        <f ca="1">IF(C8705&lt;Calculator!$G$27,0,IF(C8705=Calculator!$G$27,Calculator!$G$39,IF(H8705-K8705&lt;=0,IF(D8705&gt;Calculator!$G$39,IF(H8705-K8705+E8705+L8705+M8705+Calculator!$G$39&gt;Calculator!$G$39,Calculator!$G$39-(H8705+E8705+L8705+M8705-K8705),Calculator!$G$39),D8705),0)))</f>
        <v>0</v>
      </c>
    </row>
    <row r="8706" spans="1:14" ht="15.75" thickBot="1">
      <c r="A8706" s="33" t="str">
        <f ca="1">IF(C8706=Calculator!$H$27,"F",IF(Daily!D8706+Daily!H8706=0,IF(D8705+H8705&gt;0,"L",""),""))</f>
        <v/>
      </c>
      <c r="B8706" s="34">
        <v>8705</v>
      </c>
      <c r="C8706" s="19">
        <f t="shared" ca="1" si="541"/>
        <v>54635</v>
      </c>
      <c r="D8706" s="29">
        <f t="shared" ca="1" si="543"/>
        <v>0</v>
      </c>
      <c r="E8706" s="29">
        <f ca="1">IF(C8706&lt;Calculator!$D$26,0,IF(DAY($C8706)=1,IF(D8706-Calculator!$G$24&gt;0,Calculator!$G$24,D8706),0))</f>
        <v>0</v>
      </c>
      <c r="F8706" s="29">
        <f ca="1">IF(E8706&gt;0,D8706*Calculator!$G$22/12,0)</f>
        <v>0</v>
      </c>
      <c r="G8706" s="29">
        <f ca="1">IF(E8706&gt;0,(IFERROR(-PMT(Calculator!$G$22/12,Calculator!$G$23*12,Calculator!$G$20),0))-F8706,0)</f>
        <v>0</v>
      </c>
      <c r="H8706" s="29">
        <f t="shared" ca="1" si="544"/>
        <v>0</v>
      </c>
      <c r="I8706" s="29">
        <f t="shared" ca="1" si="542"/>
        <v>0</v>
      </c>
      <c r="J8706" s="30">
        <f>Calculator!$G$40</f>
        <v>6.5000000000000002E-2</v>
      </c>
      <c r="K8706" s="29">
        <f ca="1">IF(C8706&gt;=Calculator!$G$27,IF(DAY($C8706)=1,Calculator!$G$34/2,IF(DAY($C8706)=15,Calculator!$G$34/2,0)),0)</f>
        <v>0</v>
      </c>
      <c r="L8706" s="29">
        <f ca="1">IF(DAY($C8706)=28,IF(H8706=0,0,Calculator!$G$35),0)</f>
        <v>0</v>
      </c>
      <c r="M8706" s="29">
        <f ca="1">IF(I8706&gt;0,IF(DAY($C8706)=1,SUM(INDIRECT("I"&amp;(ROW(C8705)-DAY(C8705))):I8705),0),0)</f>
        <v>0</v>
      </c>
      <c r="N8706" s="29">
        <f ca="1">IF(C8706&lt;Calculator!$G$27,0,IF(C8706=Calculator!$G$27,Calculator!$G$39,IF(H8706-K8706&lt;=0,IF(D8706&gt;Calculator!$G$39,IF(H8706-K8706+E8706+L8706+M8706+Calculator!$G$39&gt;Calculator!$G$39,Calculator!$G$39-(H8706+E8706+L8706+M8706-K8706),Calculator!$G$39),D8706),0)))</f>
        <v>0</v>
      </c>
    </row>
    <row r="8707" spans="1:14" ht="15.75" thickBot="1">
      <c r="A8707" s="33" t="str">
        <f ca="1">IF(C8707=Calculator!$H$27,"F",IF(Daily!D8707+Daily!H8707=0,IF(D8706+H8706&gt;0,"L",""),""))</f>
        <v/>
      </c>
      <c r="B8707" s="34">
        <v>8706</v>
      </c>
      <c r="C8707" s="19">
        <f t="shared" ref="C8707:C8770" ca="1" si="545">C8706+1</f>
        <v>54636</v>
      </c>
      <c r="D8707" s="29">
        <f t="shared" ca="1" si="543"/>
        <v>0</v>
      </c>
      <c r="E8707" s="29">
        <f ca="1">IF(C8707&lt;Calculator!$D$26,0,IF(DAY($C8707)=1,IF(D8707-Calculator!$G$24&gt;0,Calculator!$G$24,D8707),0))</f>
        <v>0</v>
      </c>
      <c r="F8707" s="29">
        <f ca="1">IF(E8707&gt;0,D8707*Calculator!$G$22/12,0)</f>
        <v>0</v>
      </c>
      <c r="G8707" s="29">
        <f ca="1">IF(E8707&gt;0,(IFERROR(-PMT(Calculator!$G$22/12,Calculator!$G$23*12,Calculator!$G$20),0))-F8707,0)</f>
        <v>0</v>
      </c>
      <c r="H8707" s="29">
        <f t="shared" ca="1" si="544"/>
        <v>0</v>
      </c>
      <c r="I8707" s="29">
        <f t="shared" ref="I8707:I8770" ca="1" si="546">H8707*J8707/365</f>
        <v>0</v>
      </c>
      <c r="J8707" s="30">
        <f>Calculator!$G$40</f>
        <v>6.5000000000000002E-2</v>
      </c>
      <c r="K8707" s="29">
        <f ca="1">IF(C8707&gt;=Calculator!$G$27,IF(DAY($C8707)=1,Calculator!$G$34/2,IF(DAY($C8707)=15,Calculator!$G$34/2,0)),0)</f>
        <v>4500</v>
      </c>
      <c r="L8707" s="29">
        <f ca="1">IF(DAY($C8707)=28,IF(H8707=0,0,Calculator!$G$35),0)</f>
        <v>0</v>
      </c>
      <c r="M8707" s="29">
        <f ca="1">IF(I8707&gt;0,IF(DAY($C8707)=1,SUM(INDIRECT("I"&amp;(ROW(C8706)-DAY(C8706))):I8706),0),0)</f>
        <v>0</v>
      </c>
      <c r="N8707" s="29">
        <f ca="1">IF(C8707&lt;Calculator!$G$27,0,IF(C8707=Calculator!$G$27,Calculator!$G$39,IF(H8707-K8707&lt;=0,IF(D8707&gt;Calculator!$G$39,IF(H8707-K8707+E8707+L8707+M8707+Calculator!$G$39&gt;Calculator!$G$39,Calculator!$G$39-(H8707+E8707+L8707+M8707-K8707),Calculator!$G$39),D8707),0)))</f>
        <v>0</v>
      </c>
    </row>
    <row r="8708" spans="1:14" ht="15.75" thickBot="1">
      <c r="A8708" s="33" t="str">
        <f ca="1">IF(C8708=Calculator!$H$27,"F",IF(Daily!D8708+Daily!H8708=0,IF(D8707+H8707&gt;0,"L",""),""))</f>
        <v/>
      </c>
      <c r="B8708" s="34">
        <v>8707</v>
      </c>
      <c r="C8708" s="19">
        <f t="shared" ca="1" si="545"/>
        <v>54637</v>
      </c>
      <c r="D8708" s="29">
        <f t="shared" ref="D8708:D8771" ca="1" si="547">IF(((D8707-G8707)-N8707)&lt;0,0,((D8707-G8707)-N8707))</f>
        <v>0</v>
      </c>
      <c r="E8708" s="29">
        <f ca="1">IF(C8708&lt;Calculator!$D$26,0,IF(DAY($C8708)=1,IF(D8708-Calculator!$G$24&gt;0,Calculator!$G$24,D8708),0))</f>
        <v>0</v>
      </c>
      <c r="F8708" s="29">
        <f ca="1">IF(E8708&gt;0,D8708*Calculator!$G$22/12,0)</f>
        <v>0</v>
      </c>
      <c r="G8708" s="29">
        <f ca="1">IF(E8708&gt;0,(IFERROR(-PMT(Calculator!$G$22/12,Calculator!$G$23*12,Calculator!$G$20),0))-F8708,0)</f>
        <v>0</v>
      </c>
      <c r="H8708" s="29">
        <f t="shared" ref="H8708:H8771" ca="1" si="548">IF((H8707-K8707+SUM(L8707:N8707)+E8707)&lt;0,0,(H8707-K8707+SUM(L8707:N8707)+E8707))</f>
        <v>0</v>
      </c>
      <c r="I8708" s="29">
        <f t="shared" ca="1" si="546"/>
        <v>0</v>
      </c>
      <c r="J8708" s="30">
        <f>Calculator!$G$40</f>
        <v>6.5000000000000002E-2</v>
      </c>
      <c r="K8708" s="29">
        <f ca="1">IF(C8708&gt;=Calculator!$G$27,IF(DAY($C8708)=1,Calculator!$G$34/2,IF(DAY($C8708)=15,Calculator!$G$34/2,0)),0)</f>
        <v>0</v>
      </c>
      <c r="L8708" s="29">
        <f ca="1">IF(DAY($C8708)=28,IF(H8708=0,0,Calculator!$G$35),0)</f>
        <v>0</v>
      </c>
      <c r="M8708" s="29">
        <f ca="1">IF(I8708&gt;0,IF(DAY($C8708)=1,SUM(INDIRECT("I"&amp;(ROW(C8707)-DAY(C8707))):I8707),0),0)</f>
        <v>0</v>
      </c>
      <c r="N8708" s="29">
        <f ca="1">IF(C8708&lt;Calculator!$G$27,0,IF(C8708=Calculator!$G$27,Calculator!$G$39,IF(H8708-K8708&lt;=0,IF(D8708&gt;Calculator!$G$39,IF(H8708-K8708+E8708+L8708+M8708+Calculator!$G$39&gt;Calculator!$G$39,Calculator!$G$39-(H8708+E8708+L8708+M8708-K8708),Calculator!$G$39),D8708),0)))</f>
        <v>0</v>
      </c>
    </row>
    <row r="8709" spans="1:14" ht="15.75" thickBot="1">
      <c r="A8709" s="33" t="str">
        <f ca="1">IF(C8709=Calculator!$H$27,"F",IF(Daily!D8709+Daily!H8709=0,IF(D8708+H8708&gt;0,"L",""),""))</f>
        <v/>
      </c>
      <c r="B8709" s="34">
        <v>8708</v>
      </c>
      <c r="C8709" s="19">
        <f t="shared" ca="1" si="545"/>
        <v>54638</v>
      </c>
      <c r="D8709" s="29">
        <f t="shared" ca="1" si="547"/>
        <v>0</v>
      </c>
      <c r="E8709" s="29">
        <f ca="1">IF(C8709&lt;Calculator!$D$26,0,IF(DAY($C8709)=1,IF(D8709-Calculator!$G$24&gt;0,Calculator!$G$24,D8709),0))</f>
        <v>0</v>
      </c>
      <c r="F8709" s="29">
        <f ca="1">IF(E8709&gt;0,D8709*Calculator!$G$22/12,0)</f>
        <v>0</v>
      </c>
      <c r="G8709" s="29">
        <f ca="1">IF(E8709&gt;0,(IFERROR(-PMT(Calculator!$G$22/12,Calculator!$G$23*12,Calculator!$G$20),0))-F8709,0)</f>
        <v>0</v>
      </c>
      <c r="H8709" s="29">
        <f t="shared" ca="1" si="548"/>
        <v>0</v>
      </c>
      <c r="I8709" s="29">
        <f t="shared" ca="1" si="546"/>
        <v>0</v>
      </c>
      <c r="J8709" s="30">
        <f>Calculator!$G$40</f>
        <v>6.5000000000000002E-2</v>
      </c>
      <c r="K8709" s="29">
        <f ca="1">IF(C8709&gt;=Calculator!$G$27,IF(DAY($C8709)=1,Calculator!$G$34/2,IF(DAY($C8709)=15,Calculator!$G$34/2,0)),0)</f>
        <v>0</v>
      </c>
      <c r="L8709" s="29">
        <f ca="1">IF(DAY($C8709)=28,IF(H8709=0,0,Calculator!$G$35),0)</f>
        <v>0</v>
      </c>
      <c r="M8709" s="29">
        <f ca="1">IF(I8709&gt;0,IF(DAY($C8709)=1,SUM(INDIRECT("I"&amp;(ROW(C8708)-DAY(C8708))):I8708),0),0)</f>
        <v>0</v>
      </c>
      <c r="N8709" s="29">
        <f ca="1">IF(C8709&lt;Calculator!$G$27,0,IF(C8709=Calculator!$G$27,Calculator!$G$39,IF(H8709-K8709&lt;=0,IF(D8709&gt;Calculator!$G$39,IF(H8709-K8709+E8709+L8709+M8709+Calculator!$G$39&gt;Calculator!$G$39,Calculator!$G$39-(H8709+E8709+L8709+M8709-K8709),Calculator!$G$39),D8709),0)))</f>
        <v>0</v>
      </c>
    </row>
    <row r="8710" spans="1:14" ht="15.75" thickBot="1">
      <c r="A8710" s="33" t="str">
        <f ca="1">IF(C8710=Calculator!$H$27,"F",IF(Daily!D8710+Daily!H8710=0,IF(D8709+H8709&gt;0,"L",""),""))</f>
        <v/>
      </c>
      <c r="B8710" s="34">
        <v>8709</v>
      </c>
      <c r="C8710" s="19">
        <f t="shared" ca="1" si="545"/>
        <v>54639</v>
      </c>
      <c r="D8710" s="29">
        <f t="shared" ca="1" si="547"/>
        <v>0</v>
      </c>
      <c r="E8710" s="29">
        <f ca="1">IF(C8710&lt;Calculator!$D$26,0,IF(DAY($C8710)=1,IF(D8710-Calculator!$G$24&gt;0,Calculator!$G$24,D8710),0))</f>
        <v>0</v>
      </c>
      <c r="F8710" s="29">
        <f ca="1">IF(E8710&gt;0,D8710*Calculator!$G$22/12,0)</f>
        <v>0</v>
      </c>
      <c r="G8710" s="29">
        <f ca="1">IF(E8710&gt;0,(IFERROR(-PMT(Calculator!$G$22/12,Calculator!$G$23*12,Calculator!$G$20),0))-F8710,0)</f>
        <v>0</v>
      </c>
      <c r="H8710" s="29">
        <f t="shared" ca="1" si="548"/>
        <v>0</v>
      </c>
      <c r="I8710" s="29">
        <f t="shared" ca="1" si="546"/>
        <v>0</v>
      </c>
      <c r="J8710" s="30">
        <f>Calculator!$G$40</f>
        <v>6.5000000000000002E-2</v>
      </c>
      <c r="K8710" s="29">
        <f ca="1">IF(C8710&gt;=Calculator!$G$27,IF(DAY($C8710)=1,Calculator!$G$34/2,IF(DAY($C8710)=15,Calculator!$G$34/2,0)),0)</f>
        <v>0</v>
      </c>
      <c r="L8710" s="29">
        <f ca="1">IF(DAY($C8710)=28,IF(H8710=0,0,Calculator!$G$35),0)</f>
        <v>0</v>
      </c>
      <c r="M8710" s="29">
        <f ca="1">IF(I8710&gt;0,IF(DAY($C8710)=1,SUM(INDIRECT("I"&amp;(ROW(C8709)-DAY(C8709))):I8709),0),0)</f>
        <v>0</v>
      </c>
      <c r="N8710" s="29">
        <f ca="1">IF(C8710&lt;Calculator!$G$27,0,IF(C8710=Calculator!$G$27,Calculator!$G$39,IF(H8710-K8710&lt;=0,IF(D8710&gt;Calculator!$G$39,IF(H8710-K8710+E8710+L8710+M8710+Calculator!$G$39&gt;Calculator!$G$39,Calculator!$G$39-(H8710+E8710+L8710+M8710-K8710),Calculator!$G$39),D8710),0)))</f>
        <v>0</v>
      </c>
    </row>
    <row r="8711" spans="1:14" ht="15.75" thickBot="1">
      <c r="A8711" s="33" t="str">
        <f ca="1">IF(C8711=Calculator!$H$27,"F",IF(Daily!D8711+Daily!H8711=0,IF(D8710+H8710&gt;0,"L",""),""))</f>
        <v/>
      </c>
      <c r="B8711" s="34">
        <v>8710</v>
      </c>
      <c r="C8711" s="19">
        <f t="shared" ca="1" si="545"/>
        <v>54640</v>
      </c>
      <c r="D8711" s="29">
        <f t="shared" ca="1" si="547"/>
        <v>0</v>
      </c>
      <c r="E8711" s="29">
        <f ca="1">IF(C8711&lt;Calculator!$D$26,0,IF(DAY($C8711)=1,IF(D8711-Calculator!$G$24&gt;0,Calculator!$G$24,D8711),0))</f>
        <v>0</v>
      </c>
      <c r="F8711" s="29">
        <f ca="1">IF(E8711&gt;0,D8711*Calculator!$G$22/12,0)</f>
        <v>0</v>
      </c>
      <c r="G8711" s="29">
        <f ca="1">IF(E8711&gt;0,(IFERROR(-PMT(Calculator!$G$22/12,Calculator!$G$23*12,Calculator!$G$20),0))-F8711,0)</f>
        <v>0</v>
      </c>
      <c r="H8711" s="29">
        <f t="shared" ca="1" si="548"/>
        <v>0</v>
      </c>
      <c r="I8711" s="29">
        <f t="shared" ca="1" si="546"/>
        <v>0</v>
      </c>
      <c r="J8711" s="30">
        <f>Calculator!$G$40</f>
        <v>6.5000000000000002E-2</v>
      </c>
      <c r="K8711" s="29">
        <f ca="1">IF(C8711&gt;=Calculator!$G$27,IF(DAY($C8711)=1,Calculator!$G$34/2,IF(DAY($C8711)=15,Calculator!$G$34/2,0)),0)</f>
        <v>0</v>
      </c>
      <c r="L8711" s="29">
        <f ca="1">IF(DAY($C8711)=28,IF(H8711=0,0,Calculator!$G$35),0)</f>
        <v>0</v>
      </c>
      <c r="M8711" s="29">
        <f ca="1">IF(I8711&gt;0,IF(DAY($C8711)=1,SUM(INDIRECT("I"&amp;(ROW(C8710)-DAY(C8710))):I8710),0),0)</f>
        <v>0</v>
      </c>
      <c r="N8711" s="29">
        <f ca="1">IF(C8711&lt;Calculator!$G$27,0,IF(C8711=Calculator!$G$27,Calculator!$G$39,IF(H8711-K8711&lt;=0,IF(D8711&gt;Calculator!$G$39,IF(H8711-K8711+E8711+L8711+M8711+Calculator!$G$39&gt;Calculator!$G$39,Calculator!$G$39-(H8711+E8711+L8711+M8711-K8711),Calculator!$G$39),D8711),0)))</f>
        <v>0</v>
      </c>
    </row>
    <row r="8712" spans="1:14" ht="15.75" thickBot="1">
      <c r="A8712" s="33" t="str">
        <f ca="1">IF(C8712=Calculator!$H$27,"F",IF(Daily!D8712+Daily!H8712=0,IF(D8711+H8711&gt;0,"L",""),""))</f>
        <v/>
      </c>
      <c r="B8712" s="34">
        <v>8711</v>
      </c>
      <c r="C8712" s="19">
        <f t="shared" ca="1" si="545"/>
        <v>54641</v>
      </c>
      <c r="D8712" s="29">
        <f t="shared" ca="1" si="547"/>
        <v>0</v>
      </c>
      <c r="E8712" s="29">
        <f ca="1">IF(C8712&lt;Calculator!$D$26,0,IF(DAY($C8712)=1,IF(D8712-Calculator!$G$24&gt;0,Calculator!$G$24,D8712),0))</f>
        <v>0</v>
      </c>
      <c r="F8712" s="29">
        <f ca="1">IF(E8712&gt;0,D8712*Calculator!$G$22/12,0)</f>
        <v>0</v>
      </c>
      <c r="G8712" s="29">
        <f ca="1">IF(E8712&gt;0,(IFERROR(-PMT(Calculator!$G$22/12,Calculator!$G$23*12,Calculator!$G$20),0))-F8712,0)</f>
        <v>0</v>
      </c>
      <c r="H8712" s="29">
        <f t="shared" ca="1" si="548"/>
        <v>0</v>
      </c>
      <c r="I8712" s="29">
        <f t="shared" ca="1" si="546"/>
        <v>0</v>
      </c>
      <c r="J8712" s="30">
        <f>Calculator!$G$40</f>
        <v>6.5000000000000002E-2</v>
      </c>
      <c r="K8712" s="29">
        <f ca="1">IF(C8712&gt;=Calculator!$G$27,IF(DAY($C8712)=1,Calculator!$G$34/2,IF(DAY($C8712)=15,Calculator!$G$34/2,0)),0)</f>
        <v>0</v>
      </c>
      <c r="L8712" s="29">
        <f ca="1">IF(DAY($C8712)=28,IF(H8712=0,0,Calculator!$G$35),0)</f>
        <v>0</v>
      </c>
      <c r="M8712" s="29">
        <f ca="1">IF(I8712&gt;0,IF(DAY($C8712)=1,SUM(INDIRECT("I"&amp;(ROW(C8711)-DAY(C8711))):I8711),0),0)</f>
        <v>0</v>
      </c>
      <c r="N8712" s="29">
        <f ca="1">IF(C8712&lt;Calculator!$G$27,0,IF(C8712=Calculator!$G$27,Calculator!$G$39,IF(H8712-K8712&lt;=0,IF(D8712&gt;Calculator!$G$39,IF(H8712-K8712+E8712+L8712+M8712+Calculator!$G$39&gt;Calculator!$G$39,Calculator!$G$39-(H8712+E8712+L8712+M8712-K8712),Calculator!$G$39),D8712),0)))</f>
        <v>0</v>
      </c>
    </row>
    <row r="8713" spans="1:14" ht="15.75" thickBot="1">
      <c r="A8713" s="33" t="str">
        <f ca="1">IF(C8713=Calculator!$H$27,"F",IF(Daily!D8713+Daily!H8713=0,IF(D8712+H8712&gt;0,"L",""),""))</f>
        <v/>
      </c>
      <c r="B8713" s="34">
        <v>8712</v>
      </c>
      <c r="C8713" s="19">
        <f t="shared" ca="1" si="545"/>
        <v>54642</v>
      </c>
      <c r="D8713" s="29">
        <f t="shared" ca="1" si="547"/>
        <v>0</v>
      </c>
      <c r="E8713" s="29">
        <f ca="1">IF(C8713&lt;Calculator!$D$26,0,IF(DAY($C8713)=1,IF(D8713-Calculator!$G$24&gt;0,Calculator!$G$24,D8713),0))</f>
        <v>0</v>
      </c>
      <c r="F8713" s="29">
        <f ca="1">IF(E8713&gt;0,D8713*Calculator!$G$22/12,0)</f>
        <v>0</v>
      </c>
      <c r="G8713" s="29">
        <f ca="1">IF(E8713&gt;0,(IFERROR(-PMT(Calculator!$G$22/12,Calculator!$G$23*12,Calculator!$G$20),0))-F8713,0)</f>
        <v>0</v>
      </c>
      <c r="H8713" s="29">
        <f t="shared" ca="1" si="548"/>
        <v>0</v>
      </c>
      <c r="I8713" s="29">
        <f t="shared" ca="1" si="546"/>
        <v>0</v>
      </c>
      <c r="J8713" s="30">
        <f>Calculator!$G$40</f>
        <v>6.5000000000000002E-2</v>
      </c>
      <c r="K8713" s="29">
        <f ca="1">IF(C8713&gt;=Calculator!$G$27,IF(DAY($C8713)=1,Calculator!$G$34/2,IF(DAY($C8713)=15,Calculator!$G$34/2,0)),0)</f>
        <v>0</v>
      </c>
      <c r="L8713" s="29">
        <f ca="1">IF(DAY($C8713)=28,IF(H8713=0,0,Calculator!$G$35),0)</f>
        <v>0</v>
      </c>
      <c r="M8713" s="29">
        <f ca="1">IF(I8713&gt;0,IF(DAY($C8713)=1,SUM(INDIRECT("I"&amp;(ROW(C8712)-DAY(C8712))):I8712),0),0)</f>
        <v>0</v>
      </c>
      <c r="N8713" s="29">
        <f ca="1">IF(C8713&lt;Calculator!$G$27,0,IF(C8713=Calculator!$G$27,Calculator!$G$39,IF(H8713-K8713&lt;=0,IF(D8713&gt;Calculator!$G$39,IF(H8713-K8713+E8713+L8713+M8713+Calculator!$G$39&gt;Calculator!$G$39,Calculator!$G$39-(H8713+E8713+L8713+M8713-K8713),Calculator!$G$39),D8713),0)))</f>
        <v>0</v>
      </c>
    </row>
    <row r="8714" spans="1:14" ht="15.75" thickBot="1">
      <c r="A8714" s="33" t="str">
        <f ca="1">IF(C8714=Calculator!$H$27,"F",IF(Daily!D8714+Daily!H8714=0,IF(D8713+H8713&gt;0,"L",""),""))</f>
        <v/>
      </c>
      <c r="B8714" s="34">
        <v>8713</v>
      </c>
      <c r="C8714" s="19">
        <f t="shared" ca="1" si="545"/>
        <v>54643</v>
      </c>
      <c r="D8714" s="29">
        <f t="shared" ca="1" si="547"/>
        <v>0</v>
      </c>
      <c r="E8714" s="29">
        <f ca="1">IF(C8714&lt;Calculator!$D$26,0,IF(DAY($C8714)=1,IF(D8714-Calculator!$G$24&gt;0,Calculator!$G$24,D8714),0))</f>
        <v>0</v>
      </c>
      <c r="F8714" s="29">
        <f ca="1">IF(E8714&gt;0,D8714*Calculator!$G$22/12,0)</f>
        <v>0</v>
      </c>
      <c r="G8714" s="29">
        <f ca="1">IF(E8714&gt;0,(IFERROR(-PMT(Calculator!$G$22/12,Calculator!$G$23*12,Calculator!$G$20),0))-F8714,0)</f>
        <v>0</v>
      </c>
      <c r="H8714" s="29">
        <f t="shared" ca="1" si="548"/>
        <v>0</v>
      </c>
      <c r="I8714" s="29">
        <f t="shared" ca="1" si="546"/>
        <v>0</v>
      </c>
      <c r="J8714" s="30">
        <f>Calculator!$G$40</f>
        <v>6.5000000000000002E-2</v>
      </c>
      <c r="K8714" s="29">
        <f ca="1">IF(C8714&gt;=Calculator!$G$27,IF(DAY($C8714)=1,Calculator!$G$34/2,IF(DAY($C8714)=15,Calculator!$G$34/2,0)),0)</f>
        <v>0</v>
      </c>
      <c r="L8714" s="29">
        <f ca="1">IF(DAY($C8714)=28,IF(H8714=0,0,Calculator!$G$35),0)</f>
        <v>0</v>
      </c>
      <c r="M8714" s="29">
        <f ca="1">IF(I8714&gt;0,IF(DAY($C8714)=1,SUM(INDIRECT("I"&amp;(ROW(C8713)-DAY(C8713))):I8713),0),0)</f>
        <v>0</v>
      </c>
      <c r="N8714" s="29">
        <f ca="1">IF(C8714&lt;Calculator!$G$27,0,IF(C8714=Calculator!$G$27,Calculator!$G$39,IF(H8714-K8714&lt;=0,IF(D8714&gt;Calculator!$G$39,IF(H8714-K8714+E8714+L8714+M8714+Calculator!$G$39&gt;Calculator!$G$39,Calculator!$G$39-(H8714+E8714+L8714+M8714-K8714),Calculator!$G$39),D8714),0)))</f>
        <v>0</v>
      </c>
    </row>
    <row r="8715" spans="1:14" ht="15.75" thickBot="1">
      <c r="A8715" s="33" t="str">
        <f ca="1">IF(C8715=Calculator!$H$27,"F",IF(Daily!D8715+Daily!H8715=0,IF(D8714+H8714&gt;0,"L",""),""))</f>
        <v/>
      </c>
      <c r="B8715" s="34">
        <v>8714</v>
      </c>
      <c r="C8715" s="19">
        <f t="shared" ca="1" si="545"/>
        <v>54644</v>
      </c>
      <c r="D8715" s="29">
        <f t="shared" ca="1" si="547"/>
        <v>0</v>
      </c>
      <c r="E8715" s="29">
        <f ca="1">IF(C8715&lt;Calculator!$D$26,0,IF(DAY($C8715)=1,IF(D8715-Calculator!$G$24&gt;0,Calculator!$G$24,D8715),0))</f>
        <v>0</v>
      </c>
      <c r="F8715" s="29">
        <f ca="1">IF(E8715&gt;0,D8715*Calculator!$G$22/12,0)</f>
        <v>0</v>
      </c>
      <c r="G8715" s="29">
        <f ca="1">IF(E8715&gt;0,(IFERROR(-PMT(Calculator!$G$22/12,Calculator!$G$23*12,Calculator!$G$20),0))-F8715,0)</f>
        <v>0</v>
      </c>
      <c r="H8715" s="29">
        <f t="shared" ca="1" si="548"/>
        <v>0</v>
      </c>
      <c r="I8715" s="29">
        <f t="shared" ca="1" si="546"/>
        <v>0</v>
      </c>
      <c r="J8715" s="30">
        <f>Calculator!$G$40</f>
        <v>6.5000000000000002E-2</v>
      </c>
      <c r="K8715" s="29">
        <f ca="1">IF(C8715&gt;=Calculator!$G$27,IF(DAY($C8715)=1,Calculator!$G$34/2,IF(DAY($C8715)=15,Calculator!$G$34/2,0)),0)</f>
        <v>0</v>
      </c>
      <c r="L8715" s="29">
        <f ca="1">IF(DAY($C8715)=28,IF(H8715=0,0,Calculator!$G$35),0)</f>
        <v>0</v>
      </c>
      <c r="M8715" s="29">
        <f ca="1">IF(I8715&gt;0,IF(DAY($C8715)=1,SUM(INDIRECT("I"&amp;(ROW(C8714)-DAY(C8714))):I8714),0),0)</f>
        <v>0</v>
      </c>
      <c r="N8715" s="29">
        <f ca="1">IF(C8715&lt;Calculator!$G$27,0,IF(C8715=Calculator!$G$27,Calculator!$G$39,IF(H8715-K8715&lt;=0,IF(D8715&gt;Calculator!$G$39,IF(H8715-K8715+E8715+L8715+M8715+Calculator!$G$39&gt;Calculator!$G$39,Calculator!$G$39-(H8715+E8715+L8715+M8715-K8715),Calculator!$G$39),D8715),0)))</f>
        <v>0</v>
      </c>
    </row>
    <row r="8716" spans="1:14" ht="15.75" thickBot="1">
      <c r="A8716" s="33" t="str">
        <f ca="1">IF(C8716=Calculator!$H$27,"F",IF(Daily!D8716+Daily!H8716=0,IF(D8715+H8715&gt;0,"L",""),""))</f>
        <v/>
      </c>
      <c r="B8716" s="34">
        <v>8715</v>
      </c>
      <c r="C8716" s="19">
        <f t="shared" ca="1" si="545"/>
        <v>54645</v>
      </c>
      <c r="D8716" s="29">
        <f t="shared" ca="1" si="547"/>
        <v>0</v>
      </c>
      <c r="E8716" s="29">
        <f ca="1">IF(C8716&lt;Calculator!$D$26,0,IF(DAY($C8716)=1,IF(D8716-Calculator!$G$24&gt;0,Calculator!$G$24,D8716),0))</f>
        <v>0</v>
      </c>
      <c r="F8716" s="29">
        <f ca="1">IF(E8716&gt;0,D8716*Calculator!$G$22/12,0)</f>
        <v>0</v>
      </c>
      <c r="G8716" s="29">
        <f ca="1">IF(E8716&gt;0,(IFERROR(-PMT(Calculator!$G$22/12,Calculator!$G$23*12,Calculator!$G$20),0))-F8716,0)</f>
        <v>0</v>
      </c>
      <c r="H8716" s="29">
        <f t="shared" ca="1" si="548"/>
        <v>0</v>
      </c>
      <c r="I8716" s="29">
        <f t="shared" ca="1" si="546"/>
        <v>0</v>
      </c>
      <c r="J8716" s="30">
        <f>Calculator!$G$40</f>
        <v>6.5000000000000002E-2</v>
      </c>
      <c r="K8716" s="29">
        <f ca="1">IF(C8716&gt;=Calculator!$G$27,IF(DAY($C8716)=1,Calculator!$G$34/2,IF(DAY($C8716)=15,Calculator!$G$34/2,0)),0)</f>
        <v>0</v>
      </c>
      <c r="L8716" s="29">
        <f ca="1">IF(DAY($C8716)=28,IF(H8716=0,0,Calculator!$G$35),0)</f>
        <v>0</v>
      </c>
      <c r="M8716" s="29">
        <f ca="1">IF(I8716&gt;0,IF(DAY($C8716)=1,SUM(INDIRECT("I"&amp;(ROW(C8715)-DAY(C8715))):I8715),0),0)</f>
        <v>0</v>
      </c>
      <c r="N8716" s="29">
        <f ca="1">IF(C8716&lt;Calculator!$G$27,0,IF(C8716=Calculator!$G$27,Calculator!$G$39,IF(H8716-K8716&lt;=0,IF(D8716&gt;Calculator!$G$39,IF(H8716-K8716+E8716+L8716+M8716+Calculator!$G$39&gt;Calculator!$G$39,Calculator!$G$39-(H8716+E8716+L8716+M8716-K8716),Calculator!$G$39),D8716),0)))</f>
        <v>0</v>
      </c>
    </row>
    <row r="8717" spans="1:14" ht="15.75" thickBot="1">
      <c r="A8717" s="33" t="str">
        <f ca="1">IF(C8717=Calculator!$H$27,"F",IF(Daily!D8717+Daily!H8717=0,IF(D8716+H8716&gt;0,"L",""),""))</f>
        <v/>
      </c>
      <c r="B8717" s="34">
        <v>8716</v>
      </c>
      <c r="C8717" s="19">
        <f t="shared" ca="1" si="545"/>
        <v>54646</v>
      </c>
      <c r="D8717" s="29">
        <f t="shared" ca="1" si="547"/>
        <v>0</v>
      </c>
      <c r="E8717" s="29">
        <f ca="1">IF(C8717&lt;Calculator!$D$26,0,IF(DAY($C8717)=1,IF(D8717-Calculator!$G$24&gt;0,Calculator!$G$24,D8717),0))</f>
        <v>0</v>
      </c>
      <c r="F8717" s="29">
        <f ca="1">IF(E8717&gt;0,D8717*Calculator!$G$22/12,0)</f>
        <v>0</v>
      </c>
      <c r="G8717" s="29">
        <f ca="1">IF(E8717&gt;0,(IFERROR(-PMT(Calculator!$G$22/12,Calculator!$G$23*12,Calculator!$G$20),0))-F8717,0)</f>
        <v>0</v>
      </c>
      <c r="H8717" s="29">
        <f t="shared" ca="1" si="548"/>
        <v>0</v>
      </c>
      <c r="I8717" s="29">
        <f t="shared" ca="1" si="546"/>
        <v>0</v>
      </c>
      <c r="J8717" s="30">
        <f>Calculator!$G$40</f>
        <v>6.5000000000000002E-2</v>
      </c>
      <c r="K8717" s="29">
        <f ca="1">IF(C8717&gt;=Calculator!$G$27,IF(DAY($C8717)=1,Calculator!$G$34/2,IF(DAY($C8717)=15,Calculator!$G$34/2,0)),0)</f>
        <v>0</v>
      </c>
      <c r="L8717" s="29">
        <f ca="1">IF(DAY($C8717)=28,IF(H8717=0,0,Calculator!$G$35),0)</f>
        <v>0</v>
      </c>
      <c r="M8717" s="29">
        <f ca="1">IF(I8717&gt;0,IF(DAY($C8717)=1,SUM(INDIRECT("I"&amp;(ROW(C8716)-DAY(C8716))):I8716),0),0)</f>
        <v>0</v>
      </c>
      <c r="N8717" s="29">
        <f ca="1">IF(C8717&lt;Calculator!$G$27,0,IF(C8717=Calculator!$G$27,Calculator!$G$39,IF(H8717-K8717&lt;=0,IF(D8717&gt;Calculator!$G$39,IF(H8717-K8717+E8717+L8717+M8717+Calculator!$G$39&gt;Calculator!$G$39,Calculator!$G$39-(H8717+E8717+L8717+M8717-K8717),Calculator!$G$39),D8717),0)))</f>
        <v>0</v>
      </c>
    </row>
    <row r="8718" spans="1:14" ht="15.75" thickBot="1">
      <c r="A8718" s="33" t="str">
        <f ca="1">IF(C8718=Calculator!$H$27,"F",IF(Daily!D8718+Daily!H8718=0,IF(D8717+H8717&gt;0,"L",""),""))</f>
        <v/>
      </c>
      <c r="B8718" s="34">
        <v>8717</v>
      </c>
      <c r="C8718" s="19">
        <f t="shared" ca="1" si="545"/>
        <v>54647</v>
      </c>
      <c r="D8718" s="29">
        <f t="shared" ca="1" si="547"/>
        <v>0</v>
      </c>
      <c r="E8718" s="29">
        <f ca="1">IF(C8718&lt;Calculator!$D$26,0,IF(DAY($C8718)=1,IF(D8718-Calculator!$G$24&gt;0,Calculator!$G$24,D8718),0))</f>
        <v>0</v>
      </c>
      <c r="F8718" s="29">
        <f ca="1">IF(E8718&gt;0,D8718*Calculator!$G$22/12,0)</f>
        <v>0</v>
      </c>
      <c r="G8718" s="29">
        <f ca="1">IF(E8718&gt;0,(IFERROR(-PMT(Calculator!$G$22/12,Calculator!$G$23*12,Calculator!$G$20),0))-F8718,0)</f>
        <v>0</v>
      </c>
      <c r="H8718" s="29">
        <f t="shared" ca="1" si="548"/>
        <v>0</v>
      </c>
      <c r="I8718" s="29">
        <f t="shared" ca="1" si="546"/>
        <v>0</v>
      </c>
      <c r="J8718" s="30">
        <f>Calculator!$G$40</f>
        <v>6.5000000000000002E-2</v>
      </c>
      <c r="K8718" s="29">
        <f ca="1">IF(C8718&gt;=Calculator!$G$27,IF(DAY($C8718)=1,Calculator!$G$34/2,IF(DAY($C8718)=15,Calculator!$G$34/2,0)),0)</f>
        <v>0</v>
      </c>
      <c r="L8718" s="29">
        <f ca="1">IF(DAY($C8718)=28,IF(H8718=0,0,Calculator!$G$35),0)</f>
        <v>0</v>
      </c>
      <c r="M8718" s="29">
        <f ca="1">IF(I8718&gt;0,IF(DAY($C8718)=1,SUM(INDIRECT("I"&amp;(ROW(C8717)-DAY(C8717))):I8717),0),0)</f>
        <v>0</v>
      </c>
      <c r="N8718" s="29">
        <f ca="1">IF(C8718&lt;Calculator!$G$27,0,IF(C8718=Calculator!$G$27,Calculator!$G$39,IF(H8718-K8718&lt;=0,IF(D8718&gt;Calculator!$G$39,IF(H8718-K8718+E8718+L8718+M8718+Calculator!$G$39&gt;Calculator!$G$39,Calculator!$G$39-(H8718+E8718+L8718+M8718-K8718),Calculator!$G$39),D8718),0)))</f>
        <v>0</v>
      </c>
    </row>
    <row r="8719" spans="1:14" ht="15.75" thickBot="1">
      <c r="A8719" s="33" t="str">
        <f ca="1">IF(C8719=Calculator!$H$27,"F",IF(Daily!D8719+Daily!H8719=0,IF(D8718+H8718&gt;0,"L",""),""))</f>
        <v/>
      </c>
      <c r="B8719" s="34">
        <v>8718</v>
      </c>
      <c r="C8719" s="19">
        <f t="shared" ca="1" si="545"/>
        <v>54648</v>
      </c>
      <c r="D8719" s="29">
        <f t="shared" ca="1" si="547"/>
        <v>0</v>
      </c>
      <c r="E8719" s="29">
        <f ca="1">IF(C8719&lt;Calculator!$D$26,0,IF(DAY($C8719)=1,IF(D8719-Calculator!$G$24&gt;0,Calculator!$G$24,D8719),0))</f>
        <v>0</v>
      </c>
      <c r="F8719" s="29">
        <f ca="1">IF(E8719&gt;0,D8719*Calculator!$G$22/12,0)</f>
        <v>0</v>
      </c>
      <c r="G8719" s="29">
        <f ca="1">IF(E8719&gt;0,(IFERROR(-PMT(Calculator!$G$22/12,Calculator!$G$23*12,Calculator!$G$20),0))-F8719,0)</f>
        <v>0</v>
      </c>
      <c r="H8719" s="29">
        <f t="shared" ca="1" si="548"/>
        <v>0</v>
      </c>
      <c r="I8719" s="29">
        <f t="shared" ca="1" si="546"/>
        <v>0</v>
      </c>
      <c r="J8719" s="30">
        <f>Calculator!$G$40</f>
        <v>6.5000000000000002E-2</v>
      </c>
      <c r="K8719" s="29">
        <f ca="1">IF(C8719&gt;=Calculator!$G$27,IF(DAY($C8719)=1,Calculator!$G$34/2,IF(DAY($C8719)=15,Calculator!$G$34/2,0)),0)</f>
        <v>0</v>
      </c>
      <c r="L8719" s="29">
        <f ca="1">IF(DAY($C8719)=28,IF(H8719=0,0,Calculator!$G$35),0)</f>
        <v>0</v>
      </c>
      <c r="M8719" s="29">
        <f ca="1">IF(I8719&gt;0,IF(DAY($C8719)=1,SUM(INDIRECT("I"&amp;(ROW(C8718)-DAY(C8718))):I8718),0),0)</f>
        <v>0</v>
      </c>
      <c r="N8719" s="29">
        <f ca="1">IF(C8719&lt;Calculator!$G$27,0,IF(C8719=Calculator!$G$27,Calculator!$G$39,IF(H8719-K8719&lt;=0,IF(D8719&gt;Calculator!$G$39,IF(H8719-K8719+E8719+L8719+M8719+Calculator!$G$39&gt;Calculator!$G$39,Calculator!$G$39-(H8719+E8719+L8719+M8719-K8719),Calculator!$G$39),D8719),0)))</f>
        <v>0</v>
      </c>
    </row>
    <row r="8720" spans="1:14" ht="15.75" thickBot="1">
      <c r="A8720" s="33" t="str">
        <f ca="1">IF(C8720=Calculator!$H$27,"F",IF(Daily!D8720+Daily!H8720=0,IF(D8719+H8719&gt;0,"L",""),""))</f>
        <v/>
      </c>
      <c r="B8720" s="34">
        <v>8719</v>
      </c>
      <c r="C8720" s="19">
        <f t="shared" ca="1" si="545"/>
        <v>54649</v>
      </c>
      <c r="D8720" s="29">
        <f t="shared" ca="1" si="547"/>
        <v>0</v>
      </c>
      <c r="E8720" s="29">
        <f ca="1">IF(C8720&lt;Calculator!$D$26,0,IF(DAY($C8720)=1,IF(D8720-Calculator!$G$24&gt;0,Calculator!$G$24,D8720),0))</f>
        <v>0</v>
      </c>
      <c r="F8720" s="29">
        <f ca="1">IF(E8720&gt;0,D8720*Calculator!$G$22/12,0)</f>
        <v>0</v>
      </c>
      <c r="G8720" s="29">
        <f ca="1">IF(E8720&gt;0,(IFERROR(-PMT(Calculator!$G$22/12,Calculator!$G$23*12,Calculator!$G$20),0))-F8720,0)</f>
        <v>0</v>
      </c>
      <c r="H8720" s="29">
        <f t="shared" ca="1" si="548"/>
        <v>0</v>
      </c>
      <c r="I8720" s="29">
        <f t="shared" ca="1" si="546"/>
        <v>0</v>
      </c>
      <c r="J8720" s="30">
        <f>Calculator!$G$40</f>
        <v>6.5000000000000002E-2</v>
      </c>
      <c r="K8720" s="29">
        <f ca="1">IF(C8720&gt;=Calculator!$G$27,IF(DAY($C8720)=1,Calculator!$G$34/2,IF(DAY($C8720)=15,Calculator!$G$34/2,0)),0)</f>
        <v>0</v>
      </c>
      <c r="L8720" s="29">
        <f ca="1">IF(DAY($C8720)=28,IF(H8720=0,0,Calculator!$G$35),0)</f>
        <v>0</v>
      </c>
      <c r="M8720" s="29">
        <f ca="1">IF(I8720&gt;0,IF(DAY($C8720)=1,SUM(INDIRECT("I"&amp;(ROW(C8719)-DAY(C8719))):I8719),0),0)</f>
        <v>0</v>
      </c>
      <c r="N8720" s="29">
        <f ca="1">IF(C8720&lt;Calculator!$G$27,0,IF(C8720=Calculator!$G$27,Calculator!$G$39,IF(H8720-K8720&lt;=0,IF(D8720&gt;Calculator!$G$39,IF(H8720-K8720+E8720+L8720+M8720+Calculator!$G$39&gt;Calculator!$G$39,Calculator!$G$39-(H8720+E8720+L8720+M8720-K8720),Calculator!$G$39),D8720),0)))</f>
        <v>0</v>
      </c>
    </row>
    <row r="8721" spans="1:14" ht="15.75" thickBot="1">
      <c r="A8721" s="33" t="str">
        <f ca="1">IF(C8721=Calculator!$H$27,"F",IF(Daily!D8721+Daily!H8721=0,IF(D8720+H8720&gt;0,"L",""),""))</f>
        <v/>
      </c>
      <c r="B8721" s="34">
        <v>8720</v>
      </c>
      <c r="C8721" s="19">
        <f t="shared" ca="1" si="545"/>
        <v>54650</v>
      </c>
      <c r="D8721" s="29">
        <f t="shared" ca="1" si="547"/>
        <v>0</v>
      </c>
      <c r="E8721" s="29">
        <f ca="1">IF(C8721&lt;Calculator!$D$26,0,IF(DAY($C8721)=1,IF(D8721-Calculator!$G$24&gt;0,Calculator!$G$24,D8721),0))</f>
        <v>0</v>
      </c>
      <c r="F8721" s="29">
        <f ca="1">IF(E8721&gt;0,D8721*Calculator!$G$22/12,0)</f>
        <v>0</v>
      </c>
      <c r="G8721" s="29">
        <f ca="1">IF(E8721&gt;0,(IFERROR(-PMT(Calculator!$G$22/12,Calculator!$G$23*12,Calculator!$G$20),0))-F8721,0)</f>
        <v>0</v>
      </c>
      <c r="H8721" s="29">
        <f t="shared" ca="1" si="548"/>
        <v>0</v>
      </c>
      <c r="I8721" s="29">
        <f t="shared" ca="1" si="546"/>
        <v>0</v>
      </c>
      <c r="J8721" s="30">
        <f>Calculator!$G$40</f>
        <v>6.5000000000000002E-2</v>
      </c>
      <c r="K8721" s="29">
        <f ca="1">IF(C8721&gt;=Calculator!$G$27,IF(DAY($C8721)=1,Calculator!$G$34/2,IF(DAY($C8721)=15,Calculator!$G$34/2,0)),0)</f>
        <v>4500</v>
      </c>
      <c r="L8721" s="29">
        <f ca="1">IF(DAY($C8721)=28,IF(H8721=0,0,Calculator!$G$35),0)</f>
        <v>0</v>
      </c>
      <c r="M8721" s="29">
        <f ca="1">IF(I8721&gt;0,IF(DAY($C8721)=1,SUM(INDIRECT("I"&amp;(ROW(C8720)-DAY(C8720))):I8720),0),0)</f>
        <v>0</v>
      </c>
      <c r="N8721" s="29">
        <f ca="1">IF(C8721&lt;Calculator!$G$27,0,IF(C8721=Calculator!$G$27,Calculator!$G$39,IF(H8721-K8721&lt;=0,IF(D8721&gt;Calculator!$G$39,IF(H8721-K8721+E8721+L8721+M8721+Calculator!$G$39&gt;Calculator!$G$39,Calculator!$G$39-(H8721+E8721+L8721+M8721-K8721),Calculator!$G$39),D8721),0)))</f>
        <v>0</v>
      </c>
    </row>
    <row r="8722" spans="1:14" ht="15.75" thickBot="1">
      <c r="A8722" s="33" t="str">
        <f ca="1">IF(C8722=Calculator!$H$27,"F",IF(Daily!D8722+Daily!H8722=0,IF(D8721+H8721&gt;0,"L",""),""))</f>
        <v/>
      </c>
      <c r="B8722" s="34">
        <v>8721</v>
      </c>
      <c r="C8722" s="19">
        <f t="shared" ca="1" si="545"/>
        <v>54651</v>
      </c>
      <c r="D8722" s="29">
        <f t="shared" ca="1" si="547"/>
        <v>0</v>
      </c>
      <c r="E8722" s="29">
        <f ca="1">IF(C8722&lt;Calculator!$D$26,0,IF(DAY($C8722)=1,IF(D8722-Calculator!$G$24&gt;0,Calculator!$G$24,D8722),0))</f>
        <v>0</v>
      </c>
      <c r="F8722" s="29">
        <f ca="1">IF(E8722&gt;0,D8722*Calculator!$G$22/12,0)</f>
        <v>0</v>
      </c>
      <c r="G8722" s="29">
        <f ca="1">IF(E8722&gt;0,(IFERROR(-PMT(Calculator!$G$22/12,Calculator!$G$23*12,Calculator!$G$20),0))-F8722,0)</f>
        <v>0</v>
      </c>
      <c r="H8722" s="29">
        <f t="shared" ca="1" si="548"/>
        <v>0</v>
      </c>
      <c r="I8722" s="29">
        <f t="shared" ca="1" si="546"/>
        <v>0</v>
      </c>
      <c r="J8722" s="30">
        <f>Calculator!$G$40</f>
        <v>6.5000000000000002E-2</v>
      </c>
      <c r="K8722" s="29">
        <f ca="1">IF(C8722&gt;=Calculator!$G$27,IF(DAY($C8722)=1,Calculator!$G$34/2,IF(DAY($C8722)=15,Calculator!$G$34/2,0)),0)</f>
        <v>0</v>
      </c>
      <c r="L8722" s="29">
        <f ca="1">IF(DAY($C8722)=28,IF(H8722=0,0,Calculator!$G$35),0)</f>
        <v>0</v>
      </c>
      <c r="M8722" s="29">
        <f ca="1">IF(I8722&gt;0,IF(DAY($C8722)=1,SUM(INDIRECT("I"&amp;(ROW(C8721)-DAY(C8721))):I8721),0),0)</f>
        <v>0</v>
      </c>
      <c r="N8722" s="29">
        <f ca="1">IF(C8722&lt;Calculator!$G$27,0,IF(C8722=Calculator!$G$27,Calculator!$G$39,IF(H8722-K8722&lt;=0,IF(D8722&gt;Calculator!$G$39,IF(H8722-K8722+E8722+L8722+M8722+Calculator!$G$39&gt;Calculator!$G$39,Calculator!$G$39-(H8722+E8722+L8722+M8722-K8722),Calculator!$G$39),D8722),0)))</f>
        <v>0</v>
      </c>
    </row>
    <row r="8723" spans="1:14" ht="15.75" thickBot="1">
      <c r="A8723" s="33" t="str">
        <f ca="1">IF(C8723=Calculator!$H$27,"F",IF(Daily!D8723+Daily!H8723=0,IF(D8722+H8722&gt;0,"L",""),""))</f>
        <v/>
      </c>
      <c r="B8723" s="34">
        <v>8722</v>
      </c>
      <c r="C8723" s="19">
        <f t="shared" ca="1" si="545"/>
        <v>54652</v>
      </c>
      <c r="D8723" s="29">
        <f t="shared" ca="1" si="547"/>
        <v>0</v>
      </c>
      <c r="E8723" s="29">
        <f ca="1">IF(C8723&lt;Calculator!$D$26,0,IF(DAY($C8723)=1,IF(D8723-Calculator!$G$24&gt;0,Calculator!$G$24,D8723),0))</f>
        <v>0</v>
      </c>
      <c r="F8723" s="29">
        <f ca="1">IF(E8723&gt;0,D8723*Calculator!$G$22/12,0)</f>
        <v>0</v>
      </c>
      <c r="G8723" s="29">
        <f ca="1">IF(E8723&gt;0,(IFERROR(-PMT(Calculator!$G$22/12,Calculator!$G$23*12,Calculator!$G$20),0))-F8723,0)</f>
        <v>0</v>
      </c>
      <c r="H8723" s="29">
        <f t="shared" ca="1" si="548"/>
        <v>0</v>
      </c>
      <c r="I8723" s="29">
        <f t="shared" ca="1" si="546"/>
        <v>0</v>
      </c>
      <c r="J8723" s="30">
        <f>Calculator!$G$40</f>
        <v>6.5000000000000002E-2</v>
      </c>
      <c r="K8723" s="29">
        <f ca="1">IF(C8723&gt;=Calculator!$G$27,IF(DAY($C8723)=1,Calculator!$G$34/2,IF(DAY($C8723)=15,Calculator!$G$34/2,0)),0)</f>
        <v>0</v>
      </c>
      <c r="L8723" s="29">
        <f ca="1">IF(DAY($C8723)=28,IF(H8723=0,0,Calculator!$G$35),0)</f>
        <v>0</v>
      </c>
      <c r="M8723" s="29">
        <f ca="1">IF(I8723&gt;0,IF(DAY($C8723)=1,SUM(INDIRECT("I"&amp;(ROW(C8722)-DAY(C8722))):I8722),0),0)</f>
        <v>0</v>
      </c>
      <c r="N8723" s="29">
        <f ca="1">IF(C8723&lt;Calculator!$G$27,0,IF(C8723=Calculator!$G$27,Calculator!$G$39,IF(H8723-K8723&lt;=0,IF(D8723&gt;Calculator!$G$39,IF(H8723-K8723+E8723+L8723+M8723+Calculator!$G$39&gt;Calculator!$G$39,Calculator!$G$39-(H8723+E8723+L8723+M8723-K8723),Calculator!$G$39),D8723),0)))</f>
        <v>0</v>
      </c>
    </row>
    <row r="8724" spans="1:14" ht="15.75" thickBot="1">
      <c r="A8724" s="33" t="str">
        <f ca="1">IF(C8724=Calculator!$H$27,"F",IF(Daily!D8724+Daily!H8724=0,IF(D8723+H8723&gt;0,"L",""),""))</f>
        <v/>
      </c>
      <c r="B8724" s="34">
        <v>8723</v>
      </c>
      <c r="C8724" s="19">
        <f t="shared" ca="1" si="545"/>
        <v>54653</v>
      </c>
      <c r="D8724" s="29">
        <f t="shared" ca="1" si="547"/>
        <v>0</v>
      </c>
      <c r="E8724" s="29">
        <f ca="1">IF(C8724&lt;Calculator!$D$26,0,IF(DAY($C8724)=1,IF(D8724-Calculator!$G$24&gt;0,Calculator!$G$24,D8724),0))</f>
        <v>0</v>
      </c>
      <c r="F8724" s="29">
        <f ca="1">IF(E8724&gt;0,D8724*Calculator!$G$22/12,0)</f>
        <v>0</v>
      </c>
      <c r="G8724" s="29">
        <f ca="1">IF(E8724&gt;0,(IFERROR(-PMT(Calculator!$G$22/12,Calculator!$G$23*12,Calculator!$G$20),0))-F8724,0)</f>
        <v>0</v>
      </c>
      <c r="H8724" s="29">
        <f t="shared" ca="1" si="548"/>
        <v>0</v>
      </c>
      <c r="I8724" s="29">
        <f t="shared" ca="1" si="546"/>
        <v>0</v>
      </c>
      <c r="J8724" s="30">
        <f>Calculator!$G$40</f>
        <v>6.5000000000000002E-2</v>
      </c>
      <c r="K8724" s="29">
        <f ca="1">IF(C8724&gt;=Calculator!$G$27,IF(DAY($C8724)=1,Calculator!$G$34/2,IF(DAY($C8724)=15,Calculator!$G$34/2,0)),0)</f>
        <v>0</v>
      </c>
      <c r="L8724" s="29">
        <f ca="1">IF(DAY($C8724)=28,IF(H8724=0,0,Calculator!$G$35),0)</f>
        <v>0</v>
      </c>
      <c r="M8724" s="29">
        <f ca="1">IF(I8724&gt;0,IF(DAY($C8724)=1,SUM(INDIRECT("I"&amp;(ROW(C8723)-DAY(C8723))):I8723),0),0)</f>
        <v>0</v>
      </c>
      <c r="N8724" s="29">
        <f ca="1">IF(C8724&lt;Calculator!$G$27,0,IF(C8724=Calculator!$G$27,Calculator!$G$39,IF(H8724-K8724&lt;=0,IF(D8724&gt;Calculator!$G$39,IF(H8724-K8724+E8724+L8724+M8724+Calculator!$G$39&gt;Calculator!$G$39,Calculator!$G$39-(H8724+E8724+L8724+M8724-K8724),Calculator!$G$39),D8724),0)))</f>
        <v>0</v>
      </c>
    </row>
    <row r="8725" spans="1:14" ht="15.75" thickBot="1">
      <c r="A8725" s="33" t="str">
        <f ca="1">IF(C8725=Calculator!$H$27,"F",IF(Daily!D8725+Daily!H8725=0,IF(D8724+H8724&gt;0,"L",""),""))</f>
        <v/>
      </c>
      <c r="B8725" s="34">
        <v>8724</v>
      </c>
      <c r="C8725" s="19">
        <f t="shared" ca="1" si="545"/>
        <v>54654</v>
      </c>
      <c r="D8725" s="29">
        <f t="shared" ca="1" si="547"/>
        <v>0</v>
      </c>
      <c r="E8725" s="29">
        <f ca="1">IF(C8725&lt;Calculator!$D$26,0,IF(DAY($C8725)=1,IF(D8725-Calculator!$G$24&gt;0,Calculator!$G$24,D8725),0))</f>
        <v>0</v>
      </c>
      <c r="F8725" s="29">
        <f ca="1">IF(E8725&gt;0,D8725*Calculator!$G$22/12,0)</f>
        <v>0</v>
      </c>
      <c r="G8725" s="29">
        <f ca="1">IF(E8725&gt;0,(IFERROR(-PMT(Calculator!$G$22/12,Calculator!$G$23*12,Calculator!$G$20),0))-F8725,0)</f>
        <v>0</v>
      </c>
      <c r="H8725" s="29">
        <f t="shared" ca="1" si="548"/>
        <v>0</v>
      </c>
      <c r="I8725" s="29">
        <f t="shared" ca="1" si="546"/>
        <v>0</v>
      </c>
      <c r="J8725" s="30">
        <f>Calculator!$G$40</f>
        <v>6.5000000000000002E-2</v>
      </c>
      <c r="K8725" s="29">
        <f ca="1">IF(C8725&gt;=Calculator!$G$27,IF(DAY($C8725)=1,Calculator!$G$34/2,IF(DAY($C8725)=15,Calculator!$G$34/2,0)),0)</f>
        <v>0</v>
      </c>
      <c r="L8725" s="29">
        <f ca="1">IF(DAY($C8725)=28,IF(H8725=0,0,Calculator!$G$35),0)</f>
        <v>0</v>
      </c>
      <c r="M8725" s="29">
        <f ca="1">IF(I8725&gt;0,IF(DAY($C8725)=1,SUM(INDIRECT("I"&amp;(ROW(C8724)-DAY(C8724))):I8724),0),0)</f>
        <v>0</v>
      </c>
      <c r="N8725" s="29">
        <f ca="1">IF(C8725&lt;Calculator!$G$27,0,IF(C8725=Calculator!$G$27,Calculator!$G$39,IF(H8725-K8725&lt;=0,IF(D8725&gt;Calculator!$G$39,IF(H8725-K8725+E8725+L8725+M8725+Calculator!$G$39&gt;Calculator!$G$39,Calculator!$G$39-(H8725+E8725+L8725+M8725-K8725),Calculator!$G$39),D8725),0)))</f>
        <v>0</v>
      </c>
    </row>
    <row r="8726" spans="1:14" ht="15.75" thickBot="1">
      <c r="A8726" s="33" t="str">
        <f ca="1">IF(C8726=Calculator!$H$27,"F",IF(Daily!D8726+Daily!H8726=0,IF(D8725+H8725&gt;0,"L",""),""))</f>
        <v/>
      </c>
      <c r="B8726" s="34">
        <v>8725</v>
      </c>
      <c r="C8726" s="19">
        <f t="shared" ca="1" si="545"/>
        <v>54655</v>
      </c>
      <c r="D8726" s="29">
        <f t="shared" ca="1" si="547"/>
        <v>0</v>
      </c>
      <c r="E8726" s="29">
        <f ca="1">IF(C8726&lt;Calculator!$D$26,0,IF(DAY($C8726)=1,IF(D8726-Calculator!$G$24&gt;0,Calculator!$G$24,D8726),0))</f>
        <v>0</v>
      </c>
      <c r="F8726" s="29">
        <f ca="1">IF(E8726&gt;0,D8726*Calculator!$G$22/12,0)</f>
        <v>0</v>
      </c>
      <c r="G8726" s="29">
        <f ca="1">IF(E8726&gt;0,(IFERROR(-PMT(Calculator!$G$22/12,Calculator!$G$23*12,Calculator!$G$20),0))-F8726,0)</f>
        <v>0</v>
      </c>
      <c r="H8726" s="29">
        <f t="shared" ca="1" si="548"/>
        <v>0</v>
      </c>
      <c r="I8726" s="29">
        <f t="shared" ca="1" si="546"/>
        <v>0</v>
      </c>
      <c r="J8726" s="30">
        <f>Calculator!$G$40</f>
        <v>6.5000000000000002E-2</v>
      </c>
      <c r="K8726" s="29">
        <f ca="1">IF(C8726&gt;=Calculator!$G$27,IF(DAY($C8726)=1,Calculator!$G$34/2,IF(DAY($C8726)=15,Calculator!$G$34/2,0)),0)</f>
        <v>0</v>
      </c>
      <c r="L8726" s="29">
        <f ca="1">IF(DAY($C8726)=28,IF(H8726=0,0,Calculator!$G$35),0)</f>
        <v>0</v>
      </c>
      <c r="M8726" s="29">
        <f ca="1">IF(I8726&gt;0,IF(DAY($C8726)=1,SUM(INDIRECT("I"&amp;(ROW(C8725)-DAY(C8725))):I8725),0),0)</f>
        <v>0</v>
      </c>
      <c r="N8726" s="29">
        <f ca="1">IF(C8726&lt;Calculator!$G$27,0,IF(C8726=Calculator!$G$27,Calculator!$G$39,IF(H8726-K8726&lt;=0,IF(D8726&gt;Calculator!$G$39,IF(H8726-K8726+E8726+L8726+M8726+Calculator!$G$39&gt;Calculator!$G$39,Calculator!$G$39-(H8726+E8726+L8726+M8726-K8726),Calculator!$G$39),D8726),0)))</f>
        <v>0</v>
      </c>
    </row>
    <row r="8727" spans="1:14" ht="15.75" thickBot="1">
      <c r="A8727" s="33" t="str">
        <f ca="1">IF(C8727=Calculator!$H$27,"F",IF(Daily!D8727+Daily!H8727=0,IF(D8726+H8726&gt;0,"L",""),""))</f>
        <v/>
      </c>
      <c r="B8727" s="34">
        <v>8726</v>
      </c>
      <c r="C8727" s="19">
        <f t="shared" ca="1" si="545"/>
        <v>54656</v>
      </c>
      <c r="D8727" s="29">
        <f t="shared" ca="1" si="547"/>
        <v>0</v>
      </c>
      <c r="E8727" s="29">
        <f ca="1">IF(C8727&lt;Calculator!$D$26,0,IF(DAY($C8727)=1,IF(D8727-Calculator!$G$24&gt;0,Calculator!$G$24,D8727),0))</f>
        <v>0</v>
      </c>
      <c r="F8727" s="29">
        <f ca="1">IF(E8727&gt;0,D8727*Calculator!$G$22/12,0)</f>
        <v>0</v>
      </c>
      <c r="G8727" s="29">
        <f ca="1">IF(E8727&gt;0,(IFERROR(-PMT(Calculator!$G$22/12,Calculator!$G$23*12,Calculator!$G$20),0))-F8727,0)</f>
        <v>0</v>
      </c>
      <c r="H8727" s="29">
        <f t="shared" ca="1" si="548"/>
        <v>0</v>
      </c>
      <c r="I8727" s="29">
        <f t="shared" ca="1" si="546"/>
        <v>0</v>
      </c>
      <c r="J8727" s="30">
        <f>Calculator!$G$40</f>
        <v>6.5000000000000002E-2</v>
      </c>
      <c r="K8727" s="29">
        <f ca="1">IF(C8727&gt;=Calculator!$G$27,IF(DAY($C8727)=1,Calculator!$G$34/2,IF(DAY($C8727)=15,Calculator!$G$34/2,0)),0)</f>
        <v>0</v>
      </c>
      <c r="L8727" s="29">
        <f ca="1">IF(DAY($C8727)=28,IF(H8727=0,0,Calculator!$G$35),0)</f>
        <v>0</v>
      </c>
      <c r="M8727" s="29">
        <f ca="1">IF(I8727&gt;0,IF(DAY($C8727)=1,SUM(INDIRECT("I"&amp;(ROW(C8726)-DAY(C8726))):I8726),0),0)</f>
        <v>0</v>
      </c>
      <c r="N8727" s="29">
        <f ca="1">IF(C8727&lt;Calculator!$G$27,0,IF(C8727=Calculator!$G$27,Calculator!$G$39,IF(H8727-K8727&lt;=0,IF(D8727&gt;Calculator!$G$39,IF(H8727-K8727+E8727+L8727+M8727+Calculator!$G$39&gt;Calculator!$G$39,Calculator!$G$39-(H8727+E8727+L8727+M8727-K8727),Calculator!$G$39),D8727),0)))</f>
        <v>0</v>
      </c>
    </row>
    <row r="8728" spans="1:14" ht="15.75" thickBot="1">
      <c r="A8728" s="33" t="str">
        <f ca="1">IF(C8728=Calculator!$H$27,"F",IF(Daily!D8728+Daily!H8728=0,IF(D8727+H8727&gt;0,"L",""),""))</f>
        <v/>
      </c>
      <c r="B8728" s="34">
        <v>8727</v>
      </c>
      <c r="C8728" s="19">
        <f t="shared" ca="1" si="545"/>
        <v>54657</v>
      </c>
      <c r="D8728" s="29">
        <f t="shared" ca="1" si="547"/>
        <v>0</v>
      </c>
      <c r="E8728" s="29">
        <f ca="1">IF(C8728&lt;Calculator!$D$26,0,IF(DAY($C8728)=1,IF(D8728-Calculator!$G$24&gt;0,Calculator!$G$24,D8728),0))</f>
        <v>0</v>
      </c>
      <c r="F8728" s="29">
        <f ca="1">IF(E8728&gt;0,D8728*Calculator!$G$22/12,0)</f>
        <v>0</v>
      </c>
      <c r="G8728" s="29">
        <f ca="1">IF(E8728&gt;0,(IFERROR(-PMT(Calculator!$G$22/12,Calculator!$G$23*12,Calculator!$G$20),0))-F8728,0)</f>
        <v>0</v>
      </c>
      <c r="H8728" s="29">
        <f t="shared" ca="1" si="548"/>
        <v>0</v>
      </c>
      <c r="I8728" s="29">
        <f t="shared" ca="1" si="546"/>
        <v>0</v>
      </c>
      <c r="J8728" s="30">
        <f>Calculator!$G$40</f>
        <v>6.5000000000000002E-2</v>
      </c>
      <c r="K8728" s="29">
        <f ca="1">IF(C8728&gt;=Calculator!$G$27,IF(DAY($C8728)=1,Calculator!$G$34/2,IF(DAY($C8728)=15,Calculator!$G$34/2,0)),0)</f>
        <v>0</v>
      </c>
      <c r="L8728" s="29">
        <f ca="1">IF(DAY($C8728)=28,IF(H8728=0,0,Calculator!$G$35),0)</f>
        <v>0</v>
      </c>
      <c r="M8728" s="29">
        <f ca="1">IF(I8728&gt;0,IF(DAY($C8728)=1,SUM(INDIRECT("I"&amp;(ROW(C8727)-DAY(C8727))):I8727),0),0)</f>
        <v>0</v>
      </c>
      <c r="N8728" s="29">
        <f ca="1">IF(C8728&lt;Calculator!$G$27,0,IF(C8728=Calculator!$G$27,Calculator!$G$39,IF(H8728-K8728&lt;=0,IF(D8728&gt;Calculator!$G$39,IF(H8728-K8728+E8728+L8728+M8728+Calculator!$G$39&gt;Calculator!$G$39,Calculator!$G$39-(H8728+E8728+L8728+M8728-K8728),Calculator!$G$39),D8728),0)))</f>
        <v>0</v>
      </c>
    </row>
    <row r="8729" spans="1:14" ht="15.75" thickBot="1">
      <c r="A8729" s="33" t="str">
        <f ca="1">IF(C8729=Calculator!$H$27,"F",IF(Daily!D8729+Daily!H8729=0,IF(D8728+H8728&gt;0,"L",""),""))</f>
        <v/>
      </c>
      <c r="B8729" s="34">
        <v>8728</v>
      </c>
      <c r="C8729" s="19">
        <f t="shared" ca="1" si="545"/>
        <v>54658</v>
      </c>
      <c r="D8729" s="29">
        <f t="shared" ca="1" si="547"/>
        <v>0</v>
      </c>
      <c r="E8729" s="29">
        <f ca="1">IF(C8729&lt;Calculator!$D$26,0,IF(DAY($C8729)=1,IF(D8729-Calculator!$G$24&gt;0,Calculator!$G$24,D8729),0))</f>
        <v>0</v>
      </c>
      <c r="F8729" s="29">
        <f ca="1">IF(E8729&gt;0,D8729*Calculator!$G$22/12,0)</f>
        <v>0</v>
      </c>
      <c r="G8729" s="29">
        <f ca="1">IF(E8729&gt;0,(IFERROR(-PMT(Calculator!$G$22/12,Calculator!$G$23*12,Calculator!$G$20),0))-F8729,0)</f>
        <v>0</v>
      </c>
      <c r="H8729" s="29">
        <f t="shared" ca="1" si="548"/>
        <v>0</v>
      </c>
      <c r="I8729" s="29">
        <f t="shared" ca="1" si="546"/>
        <v>0</v>
      </c>
      <c r="J8729" s="30">
        <f>Calculator!$G$40</f>
        <v>6.5000000000000002E-2</v>
      </c>
      <c r="K8729" s="29">
        <f ca="1">IF(C8729&gt;=Calculator!$G$27,IF(DAY($C8729)=1,Calculator!$G$34/2,IF(DAY($C8729)=15,Calculator!$G$34/2,0)),0)</f>
        <v>0</v>
      </c>
      <c r="L8729" s="29">
        <f ca="1">IF(DAY($C8729)=28,IF(H8729=0,0,Calculator!$G$35),0)</f>
        <v>0</v>
      </c>
      <c r="M8729" s="29">
        <f ca="1">IF(I8729&gt;0,IF(DAY($C8729)=1,SUM(INDIRECT("I"&amp;(ROW(C8728)-DAY(C8728))):I8728),0),0)</f>
        <v>0</v>
      </c>
      <c r="N8729" s="29">
        <f ca="1">IF(C8729&lt;Calculator!$G$27,0,IF(C8729=Calculator!$G$27,Calculator!$G$39,IF(H8729-K8729&lt;=0,IF(D8729&gt;Calculator!$G$39,IF(H8729-K8729+E8729+L8729+M8729+Calculator!$G$39&gt;Calculator!$G$39,Calculator!$G$39-(H8729+E8729+L8729+M8729-K8729),Calculator!$G$39),D8729),0)))</f>
        <v>0</v>
      </c>
    </row>
    <row r="8730" spans="1:14" ht="15.75" thickBot="1">
      <c r="A8730" s="33" t="str">
        <f ca="1">IF(C8730=Calculator!$H$27,"F",IF(Daily!D8730+Daily!H8730=0,IF(D8729+H8729&gt;0,"L",""),""))</f>
        <v/>
      </c>
      <c r="B8730" s="34">
        <v>8729</v>
      </c>
      <c r="C8730" s="19">
        <f t="shared" ca="1" si="545"/>
        <v>54659</v>
      </c>
      <c r="D8730" s="29">
        <f t="shared" ca="1" si="547"/>
        <v>0</v>
      </c>
      <c r="E8730" s="29">
        <f ca="1">IF(C8730&lt;Calculator!$D$26,0,IF(DAY($C8730)=1,IF(D8730-Calculator!$G$24&gt;0,Calculator!$G$24,D8730),0))</f>
        <v>0</v>
      </c>
      <c r="F8730" s="29">
        <f ca="1">IF(E8730&gt;0,D8730*Calculator!$G$22/12,0)</f>
        <v>0</v>
      </c>
      <c r="G8730" s="29">
        <f ca="1">IF(E8730&gt;0,(IFERROR(-PMT(Calculator!$G$22/12,Calculator!$G$23*12,Calculator!$G$20),0))-F8730,0)</f>
        <v>0</v>
      </c>
      <c r="H8730" s="29">
        <f t="shared" ca="1" si="548"/>
        <v>0</v>
      </c>
      <c r="I8730" s="29">
        <f t="shared" ca="1" si="546"/>
        <v>0</v>
      </c>
      <c r="J8730" s="30">
        <f>Calculator!$G$40</f>
        <v>6.5000000000000002E-2</v>
      </c>
      <c r="K8730" s="29">
        <f ca="1">IF(C8730&gt;=Calculator!$G$27,IF(DAY($C8730)=1,Calculator!$G$34/2,IF(DAY($C8730)=15,Calculator!$G$34/2,0)),0)</f>
        <v>0</v>
      </c>
      <c r="L8730" s="29">
        <f ca="1">IF(DAY($C8730)=28,IF(H8730=0,0,Calculator!$G$35),0)</f>
        <v>0</v>
      </c>
      <c r="M8730" s="29">
        <f ca="1">IF(I8730&gt;0,IF(DAY($C8730)=1,SUM(INDIRECT("I"&amp;(ROW(C8729)-DAY(C8729))):I8729),0),0)</f>
        <v>0</v>
      </c>
      <c r="N8730" s="29">
        <f ca="1">IF(C8730&lt;Calculator!$G$27,0,IF(C8730=Calculator!$G$27,Calculator!$G$39,IF(H8730-K8730&lt;=0,IF(D8730&gt;Calculator!$G$39,IF(H8730-K8730+E8730+L8730+M8730+Calculator!$G$39&gt;Calculator!$G$39,Calculator!$G$39-(H8730+E8730+L8730+M8730-K8730),Calculator!$G$39),D8730),0)))</f>
        <v>0</v>
      </c>
    </row>
    <row r="8731" spans="1:14" ht="15.75" thickBot="1">
      <c r="A8731" s="33" t="str">
        <f ca="1">IF(C8731=Calculator!$H$27,"F",IF(Daily!D8731+Daily!H8731=0,IF(D8730+H8730&gt;0,"L",""),""))</f>
        <v/>
      </c>
      <c r="B8731" s="34">
        <v>8730</v>
      </c>
      <c r="C8731" s="19">
        <f t="shared" ca="1" si="545"/>
        <v>54660</v>
      </c>
      <c r="D8731" s="29">
        <f t="shared" ca="1" si="547"/>
        <v>0</v>
      </c>
      <c r="E8731" s="29">
        <f ca="1">IF(C8731&lt;Calculator!$D$26,0,IF(DAY($C8731)=1,IF(D8731-Calculator!$G$24&gt;0,Calculator!$G$24,D8731),0))</f>
        <v>0</v>
      </c>
      <c r="F8731" s="29">
        <f ca="1">IF(E8731&gt;0,D8731*Calculator!$G$22/12,0)</f>
        <v>0</v>
      </c>
      <c r="G8731" s="29">
        <f ca="1">IF(E8731&gt;0,(IFERROR(-PMT(Calculator!$G$22/12,Calculator!$G$23*12,Calculator!$G$20),0))-F8731,0)</f>
        <v>0</v>
      </c>
      <c r="H8731" s="29">
        <f t="shared" ca="1" si="548"/>
        <v>0</v>
      </c>
      <c r="I8731" s="29">
        <f t="shared" ca="1" si="546"/>
        <v>0</v>
      </c>
      <c r="J8731" s="30">
        <f>Calculator!$G$40</f>
        <v>6.5000000000000002E-2</v>
      </c>
      <c r="K8731" s="29">
        <f ca="1">IF(C8731&gt;=Calculator!$G$27,IF(DAY($C8731)=1,Calculator!$G$34/2,IF(DAY($C8731)=15,Calculator!$G$34/2,0)),0)</f>
        <v>0</v>
      </c>
      <c r="L8731" s="29">
        <f ca="1">IF(DAY($C8731)=28,IF(H8731=0,0,Calculator!$G$35),0)</f>
        <v>0</v>
      </c>
      <c r="M8731" s="29">
        <f ca="1">IF(I8731&gt;0,IF(DAY($C8731)=1,SUM(INDIRECT("I"&amp;(ROW(C8730)-DAY(C8730))):I8730),0),0)</f>
        <v>0</v>
      </c>
      <c r="N8731" s="29">
        <f ca="1">IF(C8731&lt;Calculator!$G$27,0,IF(C8731=Calculator!$G$27,Calculator!$G$39,IF(H8731-K8731&lt;=0,IF(D8731&gt;Calculator!$G$39,IF(H8731-K8731+E8731+L8731+M8731+Calculator!$G$39&gt;Calculator!$G$39,Calculator!$G$39-(H8731+E8731+L8731+M8731-K8731),Calculator!$G$39),D8731),0)))</f>
        <v>0</v>
      </c>
    </row>
    <row r="8732" spans="1:14" ht="15.75" thickBot="1">
      <c r="A8732" s="33" t="str">
        <f ca="1">IF(C8732=Calculator!$H$27,"F",IF(Daily!D8732+Daily!H8732=0,IF(D8731+H8731&gt;0,"L",""),""))</f>
        <v/>
      </c>
      <c r="B8732" s="34">
        <v>8731</v>
      </c>
      <c r="C8732" s="19">
        <f t="shared" ca="1" si="545"/>
        <v>54661</v>
      </c>
      <c r="D8732" s="29">
        <f t="shared" ca="1" si="547"/>
        <v>0</v>
      </c>
      <c r="E8732" s="29">
        <f ca="1">IF(C8732&lt;Calculator!$D$26,0,IF(DAY($C8732)=1,IF(D8732-Calculator!$G$24&gt;0,Calculator!$G$24,D8732),0))</f>
        <v>0</v>
      </c>
      <c r="F8732" s="29">
        <f ca="1">IF(E8732&gt;0,D8732*Calculator!$G$22/12,0)</f>
        <v>0</v>
      </c>
      <c r="G8732" s="29">
        <f ca="1">IF(E8732&gt;0,(IFERROR(-PMT(Calculator!$G$22/12,Calculator!$G$23*12,Calculator!$G$20),0))-F8732,0)</f>
        <v>0</v>
      </c>
      <c r="H8732" s="29">
        <f t="shared" ca="1" si="548"/>
        <v>0</v>
      </c>
      <c r="I8732" s="29">
        <f t="shared" ca="1" si="546"/>
        <v>0</v>
      </c>
      <c r="J8732" s="30">
        <f>Calculator!$G$40</f>
        <v>6.5000000000000002E-2</v>
      </c>
      <c r="K8732" s="29">
        <f ca="1">IF(C8732&gt;=Calculator!$G$27,IF(DAY($C8732)=1,Calculator!$G$34/2,IF(DAY($C8732)=15,Calculator!$G$34/2,0)),0)</f>
        <v>0</v>
      </c>
      <c r="L8732" s="29">
        <f ca="1">IF(DAY($C8732)=28,IF(H8732=0,0,Calculator!$G$35),0)</f>
        <v>0</v>
      </c>
      <c r="M8732" s="29">
        <f ca="1">IF(I8732&gt;0,IF(DAY($C8732)=1,SUM(INDIRECT("I"&amp;(ROW(C8731)-DAY(C8731))):I8731),0),0)</f>
        <v>0</v>
      </c>
      <c r="N8732" s="29">
        <f ca="1">IF(C8732&lt;Calculator!$G$27,0,IF(C8732=Calculator!$G$27,Calculator!$G$39,IF(H8732-K8732&lt;=0,IF(D8732&gt;Calculator!$G$39,IF(H8732-K8732+E8732+L8732+M8732+Calculator!$G$39&gt;Calculator!$G$39,Calculator!$G$39-(H8732+E8732+L8732+M8732-K8732),Calculator!$G$39),D8732),0)))</f>
        <v>0</v>
      </c>
    </row>
    <row r="8733" spans="1:14" ht="15.75" thickBot="1">
      <c r="A8733" s="33" t="str">
        <f ca="1">IF(C8733=Calculator!$H$27,"F",IF(Daily!D8733+Daily!H8733=0,IF(D8732+H8732&gt;0,"L",""),""))</f>
        <v/>
      </c>
      <c r="B8733" s="34">
        <v>8732</v>
      </c>
      <c r="C8733" s="19">
        <f t="shared" ca="1" si="545"/>
        <v>54662</v>
      </c>
      <c r="D8733" s="29">
        <f t="shared" ca="1" si="547"/>
        <v>0</v>
      </c>
      <c r="E8733" s="29">
        <f ca="1">IF(C8733&lt;Calculator!$D$26,0,IF(DAY($C8733)=1,IF(D8733-Calculator!$G$24&gt;0,Calculator!$G$24,D8733),0))</f>
        <v>0</v>
      </c>
      <c r="F8733" s="29">
        <f ca="1">IF(E8733&gt;0,D8733*Calculator!$G$22/12,0)</f>
        <v>0</v>
      </c>
      <c r="G8733" s="29">
        <f ca="1">IF(E8733&gt;0,(IFERROR(-PMT(Calculator!$G$22/12,Calculator!$G$23*12,Calculator!$G$20),0))-F8733,0)</f>
        <v>0</v>
      </c>
      <c r="H8733" s="29">
        <f t="shared" ca="1" si="548"/>
        <v>0</v>
      </c>
      <c r="I8733" s="29">
        <f t="shared" ca="1" si="546"/>
        <v>0</v>
      </c>
      <c r="J8733" s="30">
        <f>Calculator!$G$40</f>
        <v>6.5000000000000002E-2</v>
      </c>
      <c r="K8733" s="29">
        <f ca="1">IF(C8733&gt;=Calculator!$G$27,IF(DAY($C8733)=1,Calculator!$G$34/2,IF(DAY($C8733)=15,Calculator!$G$34/2,0)),0)</f>
        <v>0</v>
      </c>
      <c r="L8733" s="29">
        <f ca="1">IF(DAY($C8733)=28,IF(H8733=0,0,Calculator!$G$35),0)</f>
        <v>0</v>
      </c>
      <c r="M8733" s="29">
        <f ca="1">IF(I8733&gt;0,IF(DAY($C8733)=1,SUM(INDIRECT("I"&amp;(ROW(C8732)-DAY(C8732))):I8732),0),0)</f>
        <v>0</v>
      </c>
      <c r="N8733" s="29">
        <f ca="1">IF(C8733&lt;Calculator!$G$27,0,IF(C8733=Calculator!$G$27,Calculator!$G$39,IF(H8733-K8733&lt;=0,IF(D8733&gt;Calculator!$G$39,IF(H8733-K8733+E8733+L8733+M8733+Calculator!$G$39&gt;Calculator!$G$39,Calculator!$G$39-(H8733+E8733+L8733+M8733-K8733),Calculator!$G$39),D8733),0)))</f>
        <v>0</v>
      </c>
    </row>
    <row r="8734" spans="1:14" ht="15.75" thickBot="1">
      <c r="A8734" s="33" t="str">
        <f ca="1">IF(C8734=Calculator!$H$27,"F",IF(Daily!D8734+Daily!H8734=0,IF(D8733+H8733&gt;0,"L",""),""))</f>
        <v/>
      </c>
      <c r="B8734" s="34">
        <v>8733</v>
      </c>
      <c r="C8734" s="19">
        <f t="shared" ca="1" si="545"/>
        <v>54663</v>
      </c>
      <c r="D8734" s="29">
        <f t="shared" ca="1" si="547"/>
        <v>0</v>
      </c>
      <c r="E8734" s="29">
        <f ca="1">IF(C8734&lt;Calculator!$D$26,0,IF(DAY($C8734)=1,IF(D8734-Calculator!$G$24&gt;0,Calculator!$G$24,D8734),0))</f>
        <v>0</v>
      </c>
      <c r="F8734" s="29">
        <f ca="1">IF(E8734&gt;0,D8734*Calculator!$G$22/12,0)</f>
        <v>0</v>
      </c>
      <c r="G8734" s="29">
        <f ca="1">IF(E8734&gt;0,(IFERROR(-PMT(Calculator!$G$22/12,Calculator!$G$23*12,Calculator!$G$20),0))-F8734,0)</f>
        <v>0</v>
      </c>
      <c r="H8734" s="29">
        <f t="shared" ca="1" si="548"/>
        <v>0</v>
      </c>
      <c r="I8734" s="29">
        <f t="shared" ca="1" si="546"/>
        <v>0</v>
      </c>
      <c r="J8734" s="30">
        <f>Calculator!$G$40</f>
        <v>6.5000000000000002E-2</v>
      </c>
      <c r="K8734" s="29">
        <f ca="1">IF(C8734&gt;=Calculator!$G$27,IF(DAY($C8734)=1,Calculator!$G$34/2,IF(DAY($C8734)=15,Calculator!$G$34/2,0)),0)</f>
        <v>0</v>
      </c>
      <c r="L8734" s="29">
        <f ca="1">IF(DAY($C8734)=28,IF(H8734=0,0,Calculator!$G$35),0)</f>
        <v>0</v>
      </c>
      <c r="M8734" s="29">
        <f ca="1">IF(I8734&gt;0,IF(DAY($C8734)=1,SUM(INDIRECT("I"&amp;(ROW(C8733)-DAY(C8733))):I8733),0),0)</f>
        <v>0</v>
      </c>
      <c r="N8734" s="29">
        <f ca="1">IF(C8734&lt;Calculator!$G$27,0,IF(C8734=Calculator!$G$27,Calculator!$G$39,IF(H8734-K8734&lt;=0,IF(D8734&gt;Calculator!$G$39,IF(H8734-K8734+E8734+L8734+M8734+Calculator!$G$39&gt;Calculator!$G$39,Calculator!$G$39-(H8734+E8734+L8734+M8734-K8734),Calculator!$G$39),D8734),0)))</f>
        <v>0</v>
      </c>
    </row>
    <row r="8735" spans="1:14" ht="15.75" thickBot="1">
      <c r="A8735" s="33" t="str">
        <f ca="1">IF(C8735=Calculator!$H$27,"F",IF(Daily!D8735+Daily!H8735=0,IF(D8734+H8734&gt;0,"L",""),""))</f>
        <v/>
      </c>
      <c r="B8735" s="34">
        <v>8734</v>
      </c>
      <c r="C8735" s="19">
        <f t="shared" ca="1" si="545"/>
        <v>54664</v>
      </c>
      <c r="D8735" s="29">
        <f t="shared" ca="1" si="547"/>
        <v>0</v>
      </c>
      <c r="E8735" s="29">
        <f ca="1">IF(C8735&lt;Calculator!$D$26,0,IF(DAY($C8735)=1,IF(D8735-Calculator!$G$24&gt;0,Calculator!$G$24,D8735),0))</f>
        <v>0</v>
      </c>
      <c r="F8735" s="29">
        <f ca="1">IF(E8735&gt;0,D8735*Calculator!$G$22/12,0)</f>
        <v>0</v>
      </c>
      <c r="G8735" s="29">
        <f ca="1">IF(E8735&gt;0,(IFERROR(-PMT(Calculator!$G$22/12,Calculator!$G$23*12,Calculator!$G$20),0))-F8735,0)</f>
        <v>0</v>
      </c>
      <c r="H8735" s="29">
        <f t="shared" ca="1" si="548"/>
        <v>0</v>
      </c>
      <c r="I8735" s="29">
        <f t="shared" ca="1" si="546"/>
        <v>0</v>
      </c>
      <c r="J8735" s="30">
        <f>Calculator!$G$40</f>
        <v>6.5000000000000002E-2</v>
      </c>
      <c r="K8735" s="29">
        <f ca="1">IF(C8735&gt;=Calculator!$G$27,IF(DAY($C8735)=1,Calculator!$G$34/2,IF(DAY($C8735)=15,Calculator!$G$34/2,0)),0)</f>
        <v>0</v>
      </c>
      <c r="L8735" s="29">
        <f ca="1">IF(DAY($C8735)=28,IF(H8735=0,0,Calculator!$G$35),0)</f>
        <v>0</v>
      </c>
      <c r="M8735" s="29">
        <f ca="1">IF(I8735&gt;0,IF(DAY($C8735)=1,SUM(INDIRECT("I"&amp;(ROW(C8734)-DAY(C8734))):I8734),0),0)</f>
        <v>0</v>
      </c>
      <c r="N8735" s="29">
        <f ca="1">IF(C8735&lt;Calculator!$G$27,0,IF(C8735=Calculator!$G$27,Calculator!$G$39,IF(H8735-K8735&lt;=0,IF(D8735&gt;Calculator!$G$39,IF(H8735-K8735+E8735+L8735+M8735+Calculator!$G$39&gt;Calculator!$G$39,Calculator!$G$39-(H8735+E8735+L8735+M8735-K8735),Calculator!$G$39),D8735),0)))</f>
        <v>0</v>
      </c>
    </row>
    <row r="8736" spans="1:14" ht="15.75" thickBot="1">
      <c r="A8736" s="33" t="str">
        <f ca="1">IF(C8736=Calculator!$H$27,"F",IF(Daily!D8736+Daily!H8736=0,IF(D8735+H8735&gt;0,"L",""),""))</f>
        <v/>
      </c>
      <c r="B8736" s="34">
        <v>8735</v>
      </c>
      <c r="C8736" s="19">
        <f t="shared" ca="1" si="545"/>
        <v>54665</v>
      </c>
      <c r="D8736" s="29">
        <f t="shared" ca="1" si="547"/>
        <v>0</v>
      </c>
      <c r="E8736" s="29">
        <f ca="1">IF(C8736&lt;Calculator!$D$26,0,IF(DAY($C8736)=1,IF(D8736-Calculator!$G$24&gt;0,Calculator!$G$24,D8736),0))</f>
        <v>0</v>
      </c>
      <c r="F8736" s="29">
        <f ca="1">IF(E8736&gt;0,D8736*Calculator!$G$22/12,0)</f>
        <v>0</v>
      </c>
      <c r="G8736" s="29">
        <f ca="1">IF(E8736&gt;0,(IFERROR(-PMT(Calculator!$G$22/12,Calculator!$G$23*12,Calculator!$G$20),0))-F8736,0)</f>
        <v>0</v>
      </c>
      <c r="H8736" s="29">
        <f t="shared" ca="1" si="548"/>
        <v>0</v>
      </c>
      <c r="I8736" s="29">
        <f t="shared" ca="1" si="546"/>
        <v>0</v>
      </c>
      <c r="J8736" s="30">
        <f>Calculator!$G$40</f>
        <v>6.5000000000000002E-2</v>
      </c>
      <c r="K8736" s="29">
        <f ca="1">IF(C8736&gt;=Calculator!$G$27,IF(DAY($C8736)=1,Calculator!$G$34/2,IF(DAY($C8736)=15,Calculator!$G$34/2,0)),0)</f>
        <v>0</v>
      </c>
      <c r="L8736" s="29">
        <f ca="1">IF(DAY($C8736)=28,IF(H8736=0,0,Calculator!$G$35),0)</f>
        <v>0</v>
      </c>
      <c r="M8736" s="29">
        <f ca="1">IF(I8736&gt;0,IF(DAY($C8736)=1,SUM(INDIRECT("I"&amp;(ROW(C8735)-DAY(C8735))):I8735),0),0)</f>
        <v>0</v>
      </c>
      <c r="N8736" s="29">
        <f ca="1">IF(C8736&lt;Calculator!$G$27,0,IF(C8736=Calculator!$G$27,Calculator!$G$39,IF(H8736-K8736&lt;=0,IF(D8736&gt;Calculator!$G$39,IF(H8736-K8736+E8736+L8736+M8736+Calculator!$G$39&gt;Calculator!$G$39,Calculator!$G$39-(H8736+E8736+L8736+M8736-K8736),Calculator!$G$39),D8736),0)))</f>
        <v>0</v>
      </c>
    </row>
    <row r="8737" spans="1:14" ht="15.75" thickBot="1">
      <c r="A8737" s="33" t="str">
        <f ca="1">IF(C8737=Calculator!$H$27,"F",IF(Daily!D8737+Daily!H8737=0,IF(D8736+H8736&gt;0,"L",""),""))</f>
        <v/>
      </c>
      <c r="B8737" s="34">
        <v>8736</v>
      </c>
      <c r="C8737" s="19">
        <f t="shared" ca="1" si="545"/>
        <v>54666</v>
      </c>
      <c r="D8737" s="29">
        <f t="shared" ca="1" si="547"/>
        <v>0</v>
      </c>
      <c r="E8737" s="29">
        <f ca="1">IF(C8737&lt;Calculator!$D$26,0,IF(DAY($C8737)=1,IF(D8737-Calculator!$G$24&gt;0,Calculator!$G$24,D8737),0))</f>
        <v>0</v>
      </c>
      <c r="F8737" s="29">
        <f ca="1">IF(E8737&gt;0,D8737*Calculator!$G$22/12,0)</f>
        <v>0</v>
      </c>
      <c r="G8737" s="29">
        <f ca="1">IF(E8737&gt;0,(IFERROR(-PMT(Calculator!$G$22/12,Calculator!$G$23*12,Calculator!$G$20),0))-F8737,0)</f>
        <v>0</v>
      </c>
      <c r="H8737" s="29">
        <f t="shared" ca="1" si="548"/>
        <v>0</v>
      </c>
      <c r="I8737" s="29">
        <f t="shared" ca="1" si="546"/>
        <v>0</v>
      </c>
      <c r="J8737" s="30">
        <f>Calculator!$G$40</f>
        <v>6.5000000000000002E-2</v>
      </c>
      <c r="K8737" s="29">
        <f ca="1">IF(C8737&gt;=Calculator!$G$27,IF(DAY($C8737)=1,Calculator!$G$34/2,IF(DAY($C8737)=15,Calculator!$G$34/2,0)),0)</f>
        <v>0</v>
      </c>
      <c r="L8737" s="29">
        <f ca="1">IF(DAY($C8737)=28,IF(H8737=0,0,Calculator!$G$35),0)</f>
        <v>0</v>
      </c>
      <c r="M8737" s="29">
        <f ca="1">IF(I8737&gt;0,IF(DAY($C8737)=1,SUM(INDIRECT("I"&amp;(ROW(C8736)-DAY(C8736))):I8736),0),0)</f>
        <v>0</v>
      </c>
      <c r="N8737" s="29">
        <f ca="1">IF(C8737&lt;Calculator!$G$27,0,IF(C8737=Calculator!$G$27,Calculator!$G$39,IF(H8737-K8737&lt;=0,IF(D8737&gt;Calculator!$G$39,IF(H8737-K8737+E8737+L8737+M8737+Calculator!$G$39&gt;Calculator!$G$39,Calculator!$G$39-(H8737+E8737+L8737+M8737-K8737),Calculator!$G$39),D8737),0)))</f>
        <v>0</v>
      </c>
    </row>
    <row r="8738" spans="1:14" ht="15.75" thickBot="1">
      <c r="A8738" s="33" t="str">
        <f ca="1">IF(C8738=Calculator!$H$27,"F",IF(Daily!D8738+Daily!H8738=0,IF(D8737+H8737&gt;0,"L",""),""))</f>
        <v/>
      </c>
      <c r="B8738" s="34">
        <v>8737</v>
      </c>
      <c r="C8738" s="19">
        <f t="shared" ca="1" si="545"/>
        <v>54667</v>
      </c>
      <c r="D8738" s="29">
        <f t="shared" ca="1" si="547"/>
        <v>0</v>
      </c>
      <c r="E8738" s="29">
        <f ca="1">IF(C8738&lt;Calculator!$D$26,0,IF(DAY($C8738)=1,IF(D8738-Calculator!$G$24&gt;0,Calculator!$G$24,D8738),0))</f>
        <v>0</v>
      </c>
      <c r="F8738" s="29">
        <f ca="1">IF(E8738&gt;0,D8738*Calculator!$G$22/12,0)</f>
        <v>0</v>
      </c>
      <c r="G8738" s="29">
        <f ca="1">IF(E8738&gt;0,(IFERROR(-PMT(Calculator!$G$22/12,Calculator!$G$23*12,Calculator!$G$20),0))-F8738,0)</f>
        <v>0</v>
      </c>
      <c r="H8738" s="29">
        <f t="shared" ca="1" si="548"/>
        <v>0</v>
      </c>
      <c r="I8738" s="29">
        <f t="shared" ca="1" si="546"/>
        <v>0</v>
      </c>
      <c r="J8738" s="30">
        <f>Calculator!$G$40</f>
        <v>6.5000000000000002E-2</v>
      </c>
      <c r="K8738" s="29">
        <f ca="1">IF(C8738&gt;=Calculator!$G$27,IF(DAY($C8738)=1,Calculator!$G$34/2,IF(DAY($C8738)=15,Calculator!$G$34/2,0)),0)</f>
        <v>4500</v>
      </c>
      <c r="L8738" s="29">
        <f ca="1">IF(DAY($C8738)=28,IF(H8738=0,0,Calculator!$G$35),0)</f>
        <v>0</v>
      </c>
      <c r="M8738" s="29">
        <f ca="1">IF(I8738&gt;0,IF(DAY($C8738)=1,SUM(INDIRECT("I"&amp;(ROW(C8737)-DAY(C8737))):I8737),0),0)</f>
        <v>0</v>
      </c>
      <c r="N8738" s="29">
        <f ca="1">IF(C8738&lt;Calculator!$G$27,0,IF(C8738=Calculator!$G$27,Calculator!$G$39,IF(H8738-K8738&lt;=0,IF(D8738&gt;Calculator!$G$39,IF(H8738-K8738+E8738+L8738+M8738+Calculator!$G$39&gt;Calculator!$G$39,Calculator!$G$39-(H8738+E8738+L8738+M8738-K8738),Calculator!$G$39),D8738),0)))</f>
        <v>0</v>
      </c>
    </row>
    <row r="8739" spans="1:14" ht="15.75" thickBot="1">
      <c r="A8739" s="33" t="str">
        <f ca="1">IF(C8739=Calculator!$H$27,"F",IF(Daily!D8739+Daily!H8739=0,IF(D8738+H8738&gt;0,"L",""),""))</f>
        <v/>
      </c>
      <c r="B8739" s="34">
        <v>8738</v>
      </c>
      <c r="C8739" s="19">
        <f t="shared" ca="1" si="545"/>
        <v>54668</v>
      </c>
      <c r="D8739" s="29">
        <f t="shared" ca="1" si="547"/>
        <v>0</v>
      </c>
      <c r="E8739" s="29">
        <f ca="1">IF(C8739&lt;Calculator!$D$26,0,IF(DAY($C8739)=1,IF(D8739-Calculator!$G$24&gt;0,Calculator!$G$24,D8739),0))</f>
        <v>0</v>
      </c>
      <c r="F8739" s="29">
        <f ca="1">IF(E8739&gt;0,D8739*Calculator!$G$22/12,0)</f>
        <v>0</v>
      </c>
      <c r="G8739" s="29">
        <f ca="1">IF(E8739&gt;0,(IFERROR(-PMT(Calculator!$G$22/12,Calculator!$G$23*12,Calculator!$G$20),0))-F8739,0)</f>
        <v>0</v>
      </c>
      <c r="H8739" s="29">
        <f t="shared" ca="1" si="548"/>
        <v>0</v>
      </c>
      <c r="I8739" s="29">
        <f t="shared" ca="1" si="546"/>
        <v>0</v>
      </c>
      <c r="J8739" s="30">
        <f>Calculator!$G$40</f>
        <v>6.5000000000000002E-2</v>
      </c>
      <c r="K8739" s="29">
        <f ca="1">IF(C8739&gt;=Calculator!$G$27,IF(DAY($C8739)=1,Calculator!$G$34/2,IF(DAY($C8739)=15,Calculator!$G$34/2,0)),0)</f>
        <v>0</v>
      </c>
      <c r="L8739" s="29">
        <f ca="1">IF(DAY($C8739)=28,IF(H8739=0,0,Calculator!$G$35),0)</f>
        <v>0</v>
      </c>
      <c r="M8739" s="29">
        <f ca="1">IF(I8739&gt;0,IF(DAY($C8739)=1,SUM(INDIRECT("I"&amp;(ROW(C8738)-DAY(C8738))):I8738),0),0)</f>
        <v>0</v>
      </c>
      <c r="N8739" s="29">
        <f ca="1">IF(C8739&lt;Calculator!$G$27,0,IF(C8739=Calculator!$G$27,Calculator!$G$39,IF(H8739-K8739&lt;=0,IF(D8739&gt;Calculator!$G$39,IF(H8739-K8739+E8739+L8739+M8739+Calculator!$G$39&gt;Calculator!$G$39,Calculator!$G$39-(H8739+E8739+L8739+M8739-K8739),Calculator!$G$39),D8739),0)))</f>
        <v>0</v>
      </c>
    </row>
    <row r="8740" spans="1:14" ht="15.75" thickBot="1">
      <c r="A8740" s="33" t="str">
        <f ca="1">IF(C8740=Calculator!$H$27,"F",IF(Daily!D8740+Daily!H8740=0,IF(D8739+H8739&gt;0,"L",""),""))</f>
        <v/>
      </c>
      <c r="B8740" s="34">
        <v>8739</v>
      </c>
      <c r="C8740" s="19">
        <f t="shared" ca="1" si="545"/>
        <v>54669</v>
      </c>
      <c r="D8740" s="29">
        <f t="shared" ca="1" si="547"/>
        <v>0</v>
      </c>
      <c r="E8740" s="29">
        <f ca="1">IF(C8740&lt;Calculator!$D$26,0,IF(DAY($C8740)=1,IF(D8740-Calculator!$G$24&gt;0,Calculator!$G$24,D8740),0))</f>
        <v>0</v>
      </c>
      <c r="F8740" s="29">
        <f ca="1">IF(E8740&gt;0,D8740*Calculator!$G$22/12,0)</f>
        <v>0</v>
      </c>
      <c r="G8740" s="29">
        <f ca="1">IF(E8740&gt;0,(IFERROR(-PMT(Calculator!$G$22/12,Calculator!$G$23*12,Calculator!$G$20),0))-F8740,0)</f>
        <v>0</v>
      </c>
      <c r="H8740" s="29">
        <f t="shared" ca="1" si="548"/>
        <v>0</v>
      </c>
      <c r="I8740" s="29">
        <f t="shared" ca="1" si="546"/>
        <v>0</v>
      </c>
      <c r="J8740" s="30">
        <f>Calculator!$G$40</f>
        <v>6.5000000000000002E-2</v>
      </c>
      <c r="K8740" s="29">
        <f ca="1">IF(C8740&gt;=Calculator!$G$27,IF(DAY($C8740)=1,Calculator!$G$34/2,IF(DAY($C8740)=15,Calculator!$G$34/2,0)),0)</f>
        <v>0</v>
      </c>
      <c r="L8740" s="29">
        <f ca="1">IF(DAY($C8740)=28,IF(H8740=0,0,Calculator!$G$35),0)</f>
        <v>0</v>
      </c>
      <c r="M8740" s="29">
        <f ca="1">IF(I8740&gt;0,IF(DAY($C8740)=1,SUM(INDIRECT("I"&amp;(ROW(C8739)-DAY(C8739))):I8739),0),0)</f>
        <v>0</v>
      </c>
      <c r="N8740" s="29">
        <f ca="1">IF(C8740&lt;Calculator!$G$27,0,IF(C8740=Calculator!$G$27,Calculator!$G$39,IF(H8740-K8740&lt;=0,IF(D8740&gt;Calculator!$G$39,IF(H8740-K8740+E8740+L8740+M8740+Calculator!$G$39&gt;Calculator!$G$39,Calculator!$G$39-(H8740+E8740+L8740+M8740-K8740),Calculator!$G$39),D8740),0)))</f>
        <v>0</v>
      </c>
    </row>
    <row r="8741" spans="1:14" ht="15.75" thickBot="1">
      <c r="A8741" s="33" t="str">
        <f ca="1">IF(C8741=Calculator!$H$27,"F",IF(Daily!D8741+Daily!H8741=0,IF(D8740+H8740&gt;0,"L",""),""))</f>
        <v/>
      </c>
      <c r="B8741" s="34">
        <v>8740</v>
      </c>
      <c r="C8741" s="19">
        <f t="shared" ca="1" si="545"/>
        <v>54670</v>
      </c>
      <c r="D8741" s="29">
        <f t="shared" ca="1" si="547"/>
        <v>0</v>
      </c>
      <c r="E8741" s="29">
        <f ca="1">IF(C8741&lt;Calculator!$D$26,0,IF(DAY($C8741)=1,IF(D8741-Calculator!$G$24&gt;0,Calculator!$G$24,D8741),0))</f>
        <v>0</v>
      </c>
      <c r="F8741" s="29">
        <f ca="1">IF(E8741&gt;0,D8741*Calculator!$G$22/12,0)</f>
        <v>0</v>
      </c>
      <c r="G8741" s="29">
        <f ca="1">IF(E8741&gt;0,(IFERROR(-PMT(Calculator!$G$22/12,Calculator!$G$23*12,Calculator!$G$20),0))-F8741,0)</f>
        <v>0</v>
      </c>
      <c r="H8741" s="29">
        <f t="shared" ca="1" si="548"/>
        <v>0</v>
      </c>
      <c r="I8741" s="29">
        <f t="shared" ca="1" si="546"/>
        <v>0</v>
      </c>
      <c r="J8741" s="30">
        <f>Calculator!$G$40</f>
        <v>6.5000000000000002E-2</v>
      </c>
      <c r="K8741" s="29">
        <f ca="1">IF(C8741&gt;=Calculator!$G$27,IF(DAY($C8741)=1,Calculator!$G$34/2,IF(DAY($C8741)=15,Calculator!$G$34/2,0)),0)</f>
        <v>0</v>
      </c>
      <c r="L8741" s="29">
        <f ca="1">IF(DAY($C8741)=28,IF(H8741=0,0,Calculator!$G$35),0)</f>
        <v>0</v>
      </c>
      <c r="M8741" s="29">
        <f ca="1">IF(I8741&gt;0,IF(DAY($C8741)=1,SUM(INDIRECT("I"&amp;(ROW(C8740)-DAY(C8740))):I8740),0),0)</f>
        <v>0</v>
      </c>
      <c r="N8741" s="29">
        <f ca="1">IF(C8741&lt;Calculator!$G$27,0,IF(C8741=Calculator!$G$27,Calculator!$G$39,IF(H8741-K8741&lt;=0,IF(D8741&gt;Calculator!$G$39,IF(H8741-K8741+E8741+L8741+M8741+Calculator!$G$39&gt;Calculator!$G$39,Calculator!$G$39-(H8741+E8741+L8741+M8741-K8741),Calculator!$G$39),D8741),0)))</f>
        <v>0</v>
      </c>
    </row>
    <row r="8742" spans="1:14" ht="15.75" thickBot="1">
      <c r="A8742" s="33" t="str">
        <f ca="1">IF(C8742=Calculator!$H$27,"F",IF(Daily!D8742+Daily!H8742=0,IF(D8741+H8741&gt;0,"L",""),""))</f>
        <v/>
      </c>
      <c r="B8742" s="34">
        <v>8741</v>
      </c>
      <c r="C8742" s="19">
        <f t="shared" ca="1" si="545"/>
        <v>54671</v>
      </c>
      <c r="D8742" s="29">
        <f t="shared" ca="1" si="547"/>
        <v>0</v>
      </c>
      <c r="E8742" s="29">
        <f ca="1">IF(C8742&lt;Calculator!$D$26,0,IF(DAY($C8742)=1,IF(D8742-Calculator!$G$24&gt;0,Calculator!$G$24,D8742),0))</f>
        <v>0</v>
      </c>
      <c r="F8742" s="29">
        <f ca="1">IF(E8742&gt;0,D8742*Calculator!$G$22/12,0)</f>
        <v>0</v>
      </c>
      <c r="G8742" s="29">
        <f ca="1">IF(E8742&gt;0,(IFERROR(-PMT(Calculator!$G$22/12,Calculator!$G$23*12,Calculator!$G$20),0))-F8742,0)</f>
        <v>0</v>
      </c>
      <c r="H8742" s="29">
        <f t="shared" ca="1" si="548"/>
        <v>0</v>
      </c>
      <c r="I8742" s="29">
        <f t="shared" ca="1" si="546"/>
        <v>0</v>
      </c>
      <c r="J8742" s="30">
        <f>Calculator!$G$40</f>
        <v>6.5000000000000002E-2</v>
      </c>
      <c r="K8742" s="29">
        <f ca="1">IF(C8742&gt;=Calculator!$G$27,IF(DAY($C8742)=1,Calculator!$G$34/2,IF(DAY($C8742)=15,Calculator!$G$34/2,0)),0)</f>
        <v>0</v>
      </c>
      <c r="L8742" s="29">
        <f ca="1">IF(DAY($C8742)=28,IF(H8742=0,0,Calculator!$G$35),0)</f>
        <v>0</v>
      </c>
      <c r="M8742" s="29">
        <f ca="1">IF(I8742&gt;0,IF(DAY($C8742)=1,SUM(INDIRECT("I"&amp;(ROW(C8741)-DAY(C8741))):I8741),0),0)</f>
        <v>0</v>
      </c>
      <c r="N8742" s="29">
        <f ca="1">IF(C8742&lt;Calculator!$G$27,0,IF(C8742=Calculator!$G$27,Calculator!$G$39,IF(H8742-K8742&lt;=0,IF(D8742&gt;Calculator!$G$39,IF(H8742-K8742+E8742+L8742+M8742+Calculator!$G$39&gt;Calculator!$G$39,Calculator!$G$39-(H8742+E8742+L8742+M8742-K8742),Calculator!$G$39),D8742),0)))</f>
        <v>0</v>
      </c>
    </row>
    <row r="8743" spans="1:14" ht="15.75" thickBot="1">
      <c r="A8743" s="33" t="str">
        <f ca="1">IF(C8743=Calculator!$H$27,"F",IF(Daily!D8743+Daily!H8743=0,IF(D8742+H8742&gt;0,"L",""),""))</f>
        <v/>
      </c>
      <c r="B8743" s="34">
        <v>8742</v>
      </c>
      <c r="C8743" s="19">
        <f t="shared" ca="1" si="545"/>
        <v>54672</v>
      </c>
      <c r="D8743" s="29">
        <f t="shared" ca="1" si="547"/>
        <v>0</v>
      </c>
      <c r="E8743" s="29">
        <f ca="1">IF(C8743&lt;Calculator!$D$26,0,IF(DAY($C8743)=1,IF(D8743-Calculator!$G$24&gt;0,Calculator!$G$24,D8743),0))</f>
        <v>0</v>
      </c>
      <c r="F8743" s="29">
        <f ca="1">IF(E8743&gt;0,D8743*Calculator!$G$22/12,0)</f>
        <v>0</v>
      </c>
      <c r="G8743" s="29">
        <f ca="1">IF(E8743&gt;0,(IFERROR(-PMT(Calculator!$G$22/12,Calculator!$G$23*12,Calculator!$G$20),0))-F8743,0)</f>
        <v>0</v>
      </c>
      <c r="H8743" s="29">
        <f t="shared" ca="1" si="548"/>
        <v>0</v>
      </c>
      <c r="I8743" s="29">
        <f t="shared" ca="1" si="546"/>
        <v>0</v>
      </c>
      <c r="J8743" s="30">
        <f>Calculator!$G$40</f>
        <v>6.5000000000000002E-2</v>
      </c>
      <c r="K8743" s="29">
        <f ca="1">IF(C8743&gt;=Calculator!$G$27,IF(DAY($C8743)=1,Calculator!$G$34/2,IF(DAY($C8743)=15,Calculator!$G$34/2,0)),0)</f>
        <v>0</v>
      </c>
      <c r="L8743" s="29">
        <f ca="1">IF(DAY($C8743)=28,IF(H8743=0,0,Calculator!$G$35),0)</f>
        <v>0</v>
      </c>
      <c r="M8743" s="29">
        <f ca="1">IF(I8743&gt;0,IF(DAY($C8743)=1,SUM(INDIRECT("I"&amp;(ROW(C8742)-DAY(C8742))):I8742),0),0)</f>
        <v>0</v>
      </c>
      <c r="N8743" s="29">
        <f ca="1">IF(C8743&lt;Calculator!$G$27,0,IF(C8743=Calculator!$G$27,Calculator!$G$39,IF(H8743-K8743&lt;=0,IF(D8743&gt;Calculator!$G$39,IF(H8743-K8743+E8743+L8743+M8743+Calculator!$G$39&gt;Calculator!$G$39,Calculator!$G$39-(H8743+E8743+L8743+M8743-K8743),Calculator!$G$39),D8743),0)))</f>
        <v>0</v>
      </c>
    </row>
    <row r="8744" spans="1:14" ht="15.75" thickBot="1">
      <c r="A8744" s="33" t="str">
        <f ca="1">IF(C8744=Calculator!$H$27,"F",IF(Daily!D8744+Daily!H8744=0,IF(D8743+H8743&gt;0,"L",""),""))</f>
        <v/>
      </c>
      <c r="B8744" s="34">
        <v>8743</v>
      </c>
      <c r="C8744" s="19">
        <f t="shared" ca="1" si="545"/>
        <v>54673</v>
      </c>
      <c r="D8744" s="29">
        <f t="shared" ca="1" si="547"/>
        <v>0</v>
      </c>
      <c r="E8744" s="29">
        <f ca="1">IF(C8744&lt;Calculator!$D$26,0,IF(DAY($C8744)=1,IF(D8744-Calculator!$G$24&gt;0,Calculator!$G$24,D8744),0))</f>
        <v>0</v>
      </c>
      <c r="F8744" s="29">
        <f ca="1">IF(E8744&gt;0,D8744*Calculator!$G$22/12,0)</f>
        <v>0</v>
      </c>
      <c r="G8744" s="29">
        <f ca="1">IF(E8744&gt;0,(IFERROR(-PMT(Calculator!$G$22/12,Calculator!$G$23*12,Calculator!$G$20),0))-F8744,0)</f>
        <v>0</v>
      </c>
      <c r="H8744" s="29">
        <f t="shared" ca="1" si="548"/>
        <v>0</v>
      </c>
      <c r="I8744" s="29">
        <f t="shared" ca="1" si="546"/>
        <v>0</v>
      </c>
      <c r="J8744" s="30">
        <f>Calculator!$G$40</f>
        <v>6.5000000000000002E-2</v>
      </c>
      <c r="K8744" s="29">
        <f ca="1">IF(C8744&gt;=Calculator!$G$27,IF(DAY($C8744)=1,Calculator!$G$34/2,IF(DAY($C8744)=15,Calculator!$G$34/2,0)),0)</f>
        <v>0</v>
      </c>
      <c r="L8744" s="29">
        <f ca="1">IF(DAY($C8744)=28,IF(H8744=0,0,Calculator!$G$35),0)</f>
        <v>0</v>
      </c>
      <c r="M8744" s="29">
        <f ca="1">IF(I8744&gt;0,IF(DAY($C8744)=1,SUM(INDIRECT("I"&amp;(ROW(C8743)-DAY(C8743))):I8743),0),0)</f>
        <v>0</v>
      </c>
      <c r="N8744" s="29">
        <f ca="1">IF(C8744&lt;Calculator!$G$27,0,IF(C8744=Calculator!$G$27,Calculator!$G$39,IF(H8744-K8744&lt;=0,IF(D8744&gt;Calculator!$G$39,IF(H8744-K8744+E8744+L8744+M8744+Calculator!$G$39&gt;Calculator!$G$39,Calculator!$G$39-(H8744+E8744+L8744+M8744-K8744),Calculator!$G$39),D8744),0)))</f>
        <v>0</v>
      </c>
    </row>
    <row r="8745" spans="1:14" ht="15.75" thickBot="1">
      <c r="A8745" s="33" t="str">
        <f ca="1">IF(C8745=Calculator!$H$27,"F",IF(Daily!D8745+Daily!H8745=0,IF(D8744+H8744&gt;0,"L",""),""))</f>
        <v/>
      </c>
      <c r="B8745" s="34">
        <v>8744</v>
      </c>
      <c r="C8745" s="19">
        <f t="shared" ca="1" si="545"/>
        <v>54674</v>
      </c>
      <c r="D8745" s="29">
        <f t="shared" ca="1" si="547"/>
        <v>0</v>
      </c>
      <c r="E8745" s="29">
        <f ca="1">IF(C8745&lt;Calculator!$D$26,0,IF(DAY($C8745)=1,IF(D8745-Calculator!$G$24&gt;0,Calculator!$G$24,D8745),0))</f>
        <v>0</v>
      </c>
      <c r="F8745" s="29">
        <f ca="1">IF(E8745&gt;0,D8745*Calculator!$G$22/12,0)</f>
        <v>0</v>
      </c>
      <c r="G8745" s="29">
        <f ca="1">IF(E8745&gt;0,(IFERROR(-PMT(Calculator!$G$22/12,Calculator!$G$23*12,Calculator!$G$20),0))-F8745,0)</f>
        <v>0</v>
      </c>
      <c r="H8745" s="29">
        <f t="shared" ca="1" si="548"/>
        <v>0</v>
      </c>
      <c r="I8745" s="29">
        <f t="shared" ca="1" si="546"/>
        <v>0</v>
      </c>
      <c r="J8745" s="30">
        <f>Calculator!$G$40</f>
        <v>6.5000000000000002E-2</v>
      </c>
      <c r="K8745" s="29">
        <f ca="1">IF(C8745&gt;=Calculator!$G$27,IF(DAY($C8745)=1,Calculator!$G$34/2,IF(DAY($C8745)=15,Calculator!$G$34/2,0)),0)</f>
        <v>0</v>
      </c>
      <c r="L8745" s="29">
        <f ca="1">IF(DAY($C8745)=28,IF(H8745=0,0,Calculator!$G$35),0)</f>
        <v>0</v>
      </c>
      <c r="M8745" s="29">
        <f ca="1">IF(I8745&gt;0,IF(DAY($C8745)=1,SUM(INDIRECT("I"&amp;(ROW(C8744)-DAY(C8744))):I8744),0),0)</f>
        <v>0</v>
      </c>
      <c r="N8745" s="29">
        <f ca="1">IF(C8745&lt;Calculator!$G$27,0,IF(C8745=Calculator!$G$27,Calculator!$G$39,IF(H8745-K8745&lt;=0,IF(D8745&gt;Calculator!$G$39,IF(H8745-K8745+E8745+L8745+M8745+Calculator!$G$39&gt;Calculator!$G$39,Calculator!$G$39-(H8745+E8745+L8745+M8745-K8745),Calculator!$G$39),D8745),0)))</f>
        <v>0</v>
      </c>
    </row>
    <row r="8746" spans="1:14" ht="15.75" thickBot="1">
      <c r="A8746" s="33" t="str">
        <f ca="1">IF(C8746=Calculator!$H$27,"F",IF(Daily!D8746+Daily!H8746=0,IF(D8745+H8745&gt;0,"L",""),""))</f>
        <v/>
      </c>
      <c r="B8746" s="34">
        <v>8745</v>
      </c>
      <c r="C8746" s="19">
        <f t="shared" ca="1" si="545"/>
        <v>54675</v>
      </c>
      <c r="D8746" s="29">
        <f t="shared" ca="1" si="547"/>
        <v>0</v>
      </c>
      <c r="E8746" s="29">
        <f ca="1">IF(C8746&lt;Calculator!$D$26,0,IF(DAY($C8746)=1,IF(D8746-Calculator!$G$24&gt;0,Calculator!$G$24,D8746),0))</f>
        <v>0</v>
      </c>
      <c r="F8746" s="29">
        <f ca="1">IF(E8746&gt;0,D8746*Calculator!$G$22/12,0)</f>
        <v>0</v>
      </c>
      <c r="G8746" s="29">
        <f ca="1">IF(E8746&gt;0,(IFERROR(-PMT(Calculator!$G$22/12,Calculator!$G$23*12,Calculator!$G$20),0))-F8746,0)</f>
        <v>0</v>
      </c>
      <c r="H8746" s="29">
        <f t="shared" ca="1" si="548"/>
        <v>0</v>
      </c>
      <c r="I8746" s="29">
        <f t="shared" ca="1" si="546"/>
        <v>0</v>
      </c>
      <c r="J8746" s="30">
        <f>Calculator!$G$40</f>
        <v>6.5000000000000002E-2</v>
      </c>
      <c r="K8746" s="29">
        <f ca="1">IF(C8746&gt;=Calculator!$G$27,IF(DAY($C8746)=1,Calculator!$G$34/2,IF(DAY($C8746)=15,Calculator!$G$34/2,0)),0)</f>
        <v>0</v>
      </c>
      <c r="L8746" s="29">
        <f ca="1">IF(DAY($C8746)=28,IF(H8746=0,0,Calculator!$G$35),0)</f>
        <v>0</v>
      </c>
      <c r="M8746" s="29">
        <f ca="1">IF(I8746&gt;0,IF(DAY($C8746)=1,SUM(INDIRECT("I"&amp;(ROW(C8745)-DAY(C8745))):I8745),0),0)</f>
        <v>0</v>
      </c>
      <c r="N8746" s="29">
        <f ca="1">IF(C8746&lt;Calculator!$G$27,0,IF(C8746=Calculator!$G$27,Calculator!$G$39,IF(H8746-K8746&lt;=0,IF(D8746&gt;Calculator!$G$39,IF(H8746-K8746+E8746+L8746+M8746+Calculator!$G$39&gt;Calculator!$G$39,Calculator!$G$39-(H8746+E8746+L8746+M8746-K8746),Calculator!$G$39),D8746),0)))</f>
        <v>0</v>
      </c>
    </row>
    <row r="8747" spans="1:14" ht="15.75" thickBot="1">
      <c r="A8747" s="33" t="str">
        <f ca="1">IF(C8747=Calculator!$H$27,"F",IF(Daily!D8747+Daily!H8747=0,IF(D8746+H8746&gt;0,"L",""),""))</f>
        <v/>
      </c>
      <c r="B8747" s="34">
        <v>8746</v>
      </c>
      <c r="C8747" s="19">
        <f t="shared" ca="1" si="545"/>
        <v>54676</v>
      </c>
      <c r="D8747" s="29">
        <f t="shared" ca="1" si="547"/>
        <v>0</v>
      </c>
      <c r="E8747" s="29">
        <f ca="1">IF(C8747&lt;Calculator!$D$26,0,IF(DAY($C8747)=1,IF(D8747-Calculator!$G$24&gt;0,Calculator!$G$24,D8747),0))</f>
        <v>0</v>
      </c>
      <c r="F8747" s="29">
        <f ca="1">IF(E8747&gt;0,D8747*Calculator!$G$22/12,0)</f>
        <v>0</v>
      </c>
      <c r="G8747" s="29">
        <f ca="1">IF(E8747&gt;0,(IFERROR(-PMT(Calculator!$G$22/12,Calculator!$G$23*12,Calculator!$G$20),0))-F8747,0)</f>
        <v>0</v>
      </c>
      <c r="H8747" s="29">
        <f t="shared" ca="1" si="548"/>
        <v>0</v>
      </c>
      <c r="I8747" s="29">
        <f t="shared" ca="1" si="546"/>
        <v>0</v>
      </c>
      <c r="J8747" s="30">
        <f>Calculator!$G$40</f>
        <v>6.5000000000000002E-2</v>
      </c>
      <c r="K8747" s="29">
        <f ca="1">IF(C8747&gt;=Calculator!$G$27,IF(DAY($C8747)=1,Calculator!$G$34/2,IF(DAY($C8747)=15,Calculator!$G$34/2,0)),0)</f>
        <v>0</v>
      </c>
      <c r="L8747" s="29">
        <f ca="1">IF(DAY($C8747)=28,IF(H8747=0,0,Calculator!$G$35),0)</f>
        <v>0</v>
      </c>
      <c r="M8747" s="29">
        <f ca="1">IF(I8747&gt;0,IF(DAY($C8747)=1,SUM(INDIRECT("I"&amp;(ROW(C8746)-DAY(C8746))):I8746),0),0)</f>
        <v>0</v>
      </c>
      <c r="N8747" s="29">
        <f ca="1">IF(C8747&lt;Calculator!$G$27,0,IF(C8747=Calculator!$G$27,Calculator!$G$39,IF(H8747-K8747&lt;=0,IF(D8747&gt;Calculator!$G$39,IF(H8747-K8747+E8747+L8747+M8747+Calculator!$G$39&gt;Calculator!$G$39,Calculator!$G$39-(H8747+E8747+L8747+M8747-K8747),Calculator!$G$39),D8747),0)))</f>
        <v>0</v>
      </c>
    </row>
    <row r="8748" spans="1:14" ht="15.75" thickBot="1">
      <c r="A8748" s="33" t="str">
        <f ca="1">IF(C8748=Calculator!$H$27,"F",IF(Daily!D8748+Daily!H8748=0,IF(D8747+H8747&gt;0,"L",""),""))</f>
        <v/>
      </c>
      <c r="B8748" s="34">
        <v>8747</v>
      </c>
      <c r="C8748" s="19">
        <f t="shared" ca="1" si="545"/>
        <v>54677</v>
      </c>
      <c r="D8748" s="29">
        <f t="shared" ca="1" si="547"/>
        <v>0</v>
      </c>
      <c r="E8748" s="29">
        <f ca="1">IF(C8748&lt;Calculator!$D$26,0,IF(DAY($C8748)=1,IF(D8748-Calculator!$G$24&gt;0,Calculator!$G$24,D8748),0))</f>
        <v>0</v>
      </c>
      <c r="F8748" s="29">
        <f ca="1">IF(E8748&gt;0,D8748*Calculator!$G$22/12,0)</f>
        <v>0</v>
      </c>
      <c r="G8748" s="29">
        <f ca="1">IF(E8748&gt;0,(IFERROR(-PMT(Calculator!$G$22/12,Calculator!$G$23*12,Calculator!$G$20),0))-F8748,0)</f>
        <v>0</v>
      </c>
      <c r="H8748" s="29">
        <f t="shared" ca="1" si="548"/>
        <v>0</v>
      </c>
      <c r="I8748" s="29">
        <f t="shared" ca="1" si="546"/>
        <v>0</v>
      </c>
      <c r="J8748" s="30">
        <f>Calculator!$G$40</f>
        <v>6.5000000000000002E-2</v>
      </c>
      <c r="K8748" s="29">
        <f ca="1">IF(C8748&gt;=Calculator!$G$27,IF(DAY($C8748)=1,Calculator!$G$34/2,IF(DAY($C8748)=15,Calculator!$G$34/2,0)),0)</f>
        <v>0</v>
      </c>
      <c r="L8748" s="29">
        <f ca="1">IF(DAY($C8748)=28,IF(H8748=0,0,Calculator!$G$35),0)</f>
        <v>0</v>
      </c>
      <c r="M8748" s="29">
        <f ca="1">IF(I8748&gt;0,IF(DAY($C8748)=1,SUM(INDIRECT("I"&amp;(ROW(C8747)-DAY(C8747))):I8747),0),0)</f>
        <v>0</v>
      </c>
      <c r="N8748" s="29">
        <f ca="1">IF(C8748&lt;Calculator!$G$27,0,IF(C8748=Calculator!$G$27,Calculator!$G$39,IF(H8748-K8748&lt;=0,IF(D8748&gt;Calculator!$G$39,IF(H8748-K8748+E8748+L8748+M8748+Calculator!$G$39&gt;Calculator!$G$39,Calculator!$G$39-(H8748+E8748+L8748+M8748-K8748),Calculator!$G$39),D8748),0)))</f>
        <v>0</v>
      </c>
    </row>
    <row r="8749" spans="1:14" ht="15.75" thickBot="1">
      <c r="A8749" s="33" t="str">
        <f ca="1">IF(C8749=Calculator!$H$27,"F",IF(Daily!D8749+Daily!H8749=0,IF(D8748+H8748&gt;0,"L",""),""))</f>
        <v/>
      </c>
      <c r="B8749" s="34">
        <v>8748</v>
      </c>
      <c r="C8749" s="19">
        <f t="shared" ca="1" si="545"/>
        <v>54678</v>
      </c>
      <c r="D8749" s="29">
        <f t="shared" ca="1" si="547"/>
        <v>0</v>
      </c>
      <c r="E8749" s="29">
        <f ca="1">IF(C8749&lt;Calculator!$D$26,0,IF(DAY($C8749)=1,IF(D8749-Calculator!$G$24&gt;0,Calculator!$G$24,D8749),0))</f>
        <v>0</v>
      </c>
      <c r="F8749" s="29">
        <f ca="1">IF(E8749&gt;0,D8749*Calculator!$G$22/12,0)</f>
        <v>0</v>
      </c>
      <c r="G8749" s="29">
        <f ca="1">IF(E8749&gt;0,(IFERROR(-PMT(Calculator!$G$22/12,Calculator!$G$23*12,Calculator!$G$20),0))-F8749,0)</f>
        <v>0</v>
      </c>
      <c r="H8749" s="29">
        <f t="shared" ca="1" si="548"/>
        <v>0</v>
      </c>
      <c r="I8749" s="29">
        <f t="shared" ca="1" si="546"/>
        <v>0</v>
      </c>
      <c r="J8749" s="30">
        <f>Calculator!$G$40</f>
        <v>6.5000000000000002E-2</v>
      </c>
      <c r="K8749" s="29">
        <f ca="1">IF(C8749&gt;=Calculator!$G$27,IF(DAY($C8749)=1,Calculator!$G$34/2,IF(DAY($C8749)=15,Calculator!$G$34/2,0)),0)</f>
        <v>0</v>
      </c>
      <c r="L8749" s="29">
        <f ca="1">IF(DAY($C8749)=28,IF(H8749=0,0,Calculator!$G$35),0)</f>
        <v>0</v>
      </c>
      <c r="M8749" s="29">
        <f ca="1">IF(I8749&gt;0,IF(DAY($C8749)=1,SUM(INDIRECT("I"&amp;(ROW(C8748)-DAY(C8748))):I8748),0),0)</f>
        <v>0</v>
      </c>
      <c r="N8749" s="29">
        <f ca="1">IF(C8749&lt;Calculator!$G$27,0,IF(C8749=Calculator!$G$27,Calculator!$G$39,IF(H8749-K8749&lt;=0,IF(D8749&gt;Calculator!$G$39,IF(H8749-K8749+E8749+L8749+M8749+Calculator!$G$39&gt;Calculator!$G$39,Calculator!$G$39-(H8749+E8749+L8749+M8749-K8749),Calculator!$G$39),D8749),0)))</f>
        <v>0</v>
      </c>
    </row>
    <row r="8750" spans="1:14" ht="15.75" thickBot="1">
      <c r="A8750" s="33" t="str">
        <f ca="1">IF(C8750=Calculator!$H$27,"F",IF(Daily!D8750+Daily!H8750=0,IF(D8749+H8749&gt;0,"L",""),""))</f>
        <v/>
      </c>
      <c r="B8750" s="34">
        <v>8749</v>
      </c>
      <c r="C8750" s="19">
        <f t="shared" ca="1" si="545"/>
        <v>54679</v>
      </c>
      <c r="D8750" s="29">
        <f t="shared" ca="1" si="547"/>
        <v>0</v>
      </c>
      <c r="E8750" s="29">
        <f ca="1">IF(C8750&lt;Calculator!$D$26,0,IF(DAY($C8750)=1,IF(D8750-Calculator!$G$24&gt;0,Calculator!$G$24,D8750),0))</f>
        <v>0</v>
      </c>
      <c r="F8750" s="29">
        <f ca="1">IF(E8750&gt;0,D8750*Calculator!$G$22/12,0)</f>
        <v>0</v>
      </c>
      <c r="G8750" s="29">
        <f ca="1">IF(E8750&gt;0,(IFERROR(-PMT(Calculator!$G$22/12,Calculator!$G$23*12,Calculator!$G$20),0))-F8750,0)</f>
        <v>0</v>
      </c>
      <c r="H8750" s="29">
        <f t="shared" ca="1" si="548"/>
        <v>0</v>
      </c>
      <c r="I8750" s="29">
        <f t="shared" ca="1" si="546"/>
        <v>0</v>
      </c>
      <c r="J8750" s="30">
        <f>Calculator!$G$40</f>
        <v>6.5000000000000002E-2</v>
      </c>
      <c r="K8750" s="29">
        <f ca="1">IF(C8750&gt;=Calculator!$G$27,IF(DAY($C8750)=1,Calculator!$G$34/2,IF(DAY($C8750)=15,Calculator!$G$34/2,0)),0)</f>
        <v>0</v>
      </c>
      <c r="L8750" s="29">
        <f ca="1">IF(DAY($C8750)=28,IF(H8750=0,0,Calculator!$G$35),0)</f>
        <v>0</v>
      </c>
      <c r="M8750" s="29">
        <f ca="1">IF(I8750&gt;0,IF(DAY($C8750)=1,SUM(INDIRECT("I"&amp;(ROW(C8749)-DAY(C8749))):I8749),0),0)</f>
        <v>0</v>
      </c>
      <c r="N8750" s="29">
        <f ca="1">IF(C8750&lt;Calculator!$G$27,0,IF(C8750=Calculator!$G$27,Calculator!$G$39,IF(H8750-K8750&lt;=0,IF(D8750&gt;Calculator!$G$39,IF(H8750-K8750+E8750+L8750+M8750+Calculator!$G$39&gt;Calculator!$G$39,Calculator!$G$39-(H8750+E8750+L8750+M8750-K8750),Calculator!$G$39),D8750),0)))</f>
        <v>0</v>
      </c>
    </row>
    <row r="8751" spans="1:14" ht="15.75" thickBot="1">
      <c r="A8751" s="33" t="str">
        <f ca="1">IF(C8751=Calculator!$H$27,"F",IF(Daily!D8751+Daily!H8751=0,IF(D8750+H8750&gt;0,"L",""),""))</f>
        <v/>
      </c>
      <c r="B8751" s="34">
        <v>8750</v>
      </c>
      <c r="C8751" s="19">
        <f t="shared" ca="1" si="545"/>
        <v>54680</v>
      </c>
      <c r="D8751" s="29">
        <f t="shared" ca="1" si="547"/>
        <v>0</v>
      </c>
      <c r="E8751" s="29">
        <f ca="1">IF(C8751&lt;Calculator!$D$26,0,IF(DAY($C8751)=1,IF(D8751-Calculator!$G$24&gt;0,Calculator!$G$24,D8751),0))</f>
        <v>0</v>
      </c>
      <c r="F8751" s="29">
        <f ca="1">IF(E8751&gt;0,D8751*Calculator!$G$22/12,0)</f>
        <v>0</v>
      </c>
      <c r="G8751" s="29">
        <f ca="1">IF(E8751&gt;0,(IFERROR(-PMT(Calculator!$G$22/12,Calculator!$G$23*12,Calculator!$G$20),0))-F8751,0)</f>
        <v>0</v>
      </c>
      <c r="H8751" s="29">
        <f t="shared" ca="1" si="548"/>
        <v>0</v>
      </c>
      <c r="I8751" s="29">
        <f t="shared" ca="1" si="546"/>
        <v>0</v>
      </c>
      <c r="J8751" s="30">
        <f>Calculator!$G$40</f>
        <v>6.5000000000000002E-2</v>
      </c>
      <c r="K8751" s="29">
        <f ca="1">IF(C8751&gt;=Calculator!$G$27,IF(DAY($C8751)=1,Calculator!$G$34/2,IF(DAY($C8751)=15,Calculator!$G$34/2,0)),0)</f>
        <v>0</v>
      </c>
      <c r="L8751" s="29">
        <f ca="1">IF(DAY($C8751)=28,IF(H8751=0,0,Calculator!$G$35),0)</f>
        <v>0</v>
      </c>
      <c r="M8751" s="29">
        <f ca="1">IF(I8751&gt;0,IF(DAY($C8751)=1,SUM(INDIRECT("I"&amp;(ROW(C8750)-DAY(C8750))):I8750),0),0)</f>
        <v>0</v>
      </c>
      <c r="N8751" s="29">
        <f ca="1">IF(C8751&lt;Calculator!$G$27,0,IF(C8751=Calculator!$G$27,Calculator!$G$39,IF(H8751-K8751&lt;=0,IF(D8751&gt;Calculator!$G$39,IF(H8751-K8751+E8751+L8751+M8751+Calculator!$G$39&gt;Calculator!$G$39,Calculator!$G$39-(H8751+E8751+L8751+M8751-K8751),Calculator!$G$39),D8751),0)))</f>
        <v>0</v>
      </c>
    </row>
    <row r="8752" spans="1:14" ht="15.75" thickBot="1">
      <c r="A8752" s="33" t="str">
        <f ca="1">IF(C8752=Calculator!$H$27,"F",IF(Daily!D8752+Daily!H8752=0,IF(D8751+H8751&gt;0,"L",""),""))</f>
        <v/>
      </c>
      <c r="B8752" s="34">
        <v>8751</v>
      </c>
      <c r="C8752" s="19">
        <f t="shared" ca="1" si="545"/>
        <v>54681</v>
      </c>
      <c r="D8752" s="29">
        <f t="shared" ca="1" si="547"/>
        <v>0</v>
      </c>
      <c r="E8752" s="29">
        <f ca="1">IF(C8752&lt;Calculator!$D$26,0,IF(DAY($C8752)=1,IF(D8752-Calculator!$G$24&gt;0,Calculator!$G$24,D8752),0))</f>
        <v>0</v>
      </c>
      <c r="F8752" s="29">
        <f ca="1">IF(E8752&gt;0,D8752*Calculator!$G$22/12,0)</f>
        <v>0</v>
      </c>
      <c r="G8752" s="29">
        <f ca="1">IF(E8752&gt;0,(IFERROR(-PMT(Calculator!$G$22/12,Calculator!$G$23*12,Calculator!$G$20),0))-F8752,0)</f>
        <v>0</v>
      </c>
      <c r="H8752" s="29">
        <f t="shared" ca="1" si="548"/>
        <v>0</v>
      </c>
      <c r="I8752" s="29">
        <f t="shared" ca="1" si="546"/>
        <v>0</v>
      </c>
      <c r="J8752" s="30">
        <f>Calculator!$G$40</f>
        <v>6.5000000000000002E-2</v>
      </c>
      <c r="K8752" s="29">
        <f ca="1">IF(C8752&gt;=Calculator!$G$27,IF(DAY($C8752)=1,Calculator!$G$34/2,IF(DAY($C8752)=15,Calculator!$G$34/2,0)),0)</f>
        <v>4500</v>
      </c>
      <c r="L8752" s="29">
        <f ca="1">IF(DAY($C8752)=28,IF(H8752=0,0,Calculator!$G$35),0)</f>
        <v>0</v>
      </c>
      <c r="M8752" s="29">
        <f ca="1">IF(I8752&gt;0,IF(DAY($C8752)=1,SUM(INDIRECT("I"&amp;(ROW(C8751)-DAY(C8751))):I8751),0),0)</f>
        <v>0</v>
      </c>
      <c r="N8752" s="29">
        <f ca="1">IF(C8752&lt;Calculator!$G$27,0,IF(C8752=Calculator!$G$27,Calculator!$G$39,IF(H8752-K8752&lt;=0,IF(D8752&gt;Calculator!$G$39,IF(H8752-K8752+E8752+L8752+M8752+Calculator!$G$39&gt;Calculator!$G$39,Calculator!$G$39-(H8752+E8752+L8752+M8752-K8752),Calculator!$G$39),D8752),0)))</f>
        <v>0</v>
      </c>
    </row>
    <row r="8753" spans="1:14" ht="15.75" thickBot="1">
      <c r="A8753" s="33" t="str">
        <f ca="1">IF(C8753=Calculator!$H$27,"F",IF(Daily!D8753+Daily!H8753=0,IF(D8752+H8752&gt;0,"L",""),""))</f>
        <v/>
      </c>
      <c r="B8753" s="34">
        <v>8752</v>
      </c>
      <c r="C8753" s="19">
        <f t="shared" ca="1" si="545"/>
        <v>54682</v>
      </c>
      <c r="D8753" s="29">
        <f t="shared" ca="1" si="547"/>
        <v>0</v>
      </c>
      <c r="E8753" s="29">
        <f ca="1">IF(C8753&lt;Calculator!$D$26,0,IF(DAY($C8753)=1,IF(D8753-Calculator!$G$24&gt;0,Calculator!$G$24,D8753),0))</f>
        <v>0</v>
      </c>
      <c r="F8753" s="29">
        <f ca="1">IF(E8753&gt;0,D8753*Calculator!$G$22/12,0)</f>
        <v>0</v>
      </c>
      <c r="G8753" s="29">
        <f ca="1">IF(E8753&gt;0,(IFERROR(-PMT(Calculator!$G$22/12,Calculator!$G$23*12,Calculator!$G$20),0))-F8753,0)</f>
        <v>0</v>
      </c>
      <c r="H8753" s="29">
        <f t="shared" ca="1" si="548"/>
        <v>0</v>
      </c>
      <c r="I8753" s="29">
        <f t="shared" ca="1" si="546"/>
        <v>0</v>
      </c>
      <c r="J8753" s="30">
        <f>Calculator!$G$40</f>
        <v>6.5000000000000002E-2</v>
      </c>
      <c r="K8753" s="29">
        <f ca="1">IF(C8753&gt;=Calculator!$G$27,IF(DAY($C8753)=1,Calculator!$G$34/2,IF(DAY($C8753)=15,Calculator!$G$34/2,0)),0)</f>
        <v>0</v>
      </c>
      <c r="L8753" s="29">
        <f ca="1">IF(DAY($C8753)=28,IF(H8753=0,0,Calculator!$G$35),0)</f>
        <v>0</v>
      </c>
      <c r="M8753" s="29">
        <f ca="1">IF(I8753&gt;0,IF(DAY($C8753)=1,SUM(INDIRECT("I"&amp;(ROW(C8752)-DAY(C8752))):I8752),0),0)</f>
        <v>0</v>
      </c>
      <c r="N8753" s="29">
        <f ca="1">IF(C8753&lt;Calculator!$G$27,0,IF(C8753=Calculator!$G$27,Calculator!$G$39,IF(H8753-K8753&lt;=0,IF(D8753&gt;Calculator!$G$39,IF(H8753-K8753+E8753+L8753+M8753+Calculator!$G$39&gt;Calculator!$G$39,Calculator!$G$39-(H8753+E8753+L8753+M8753-K8753),Calculator!$G$39),D8753),0)))</f>
        <v>0</v>
      </c>
    </row>
    <row r="8754" spans="1:14" ht="15.75" thickBot="1">
      <c r="A8754" s="33" t="str">
        <f ca="1">IF(C8754=Calculator!$H$27,"F",IF(Daily!D8754+Daily!H8754=0,IF(D8753+H8753&gt;0,"L",""),""))</f>
        <v/>
      </c>
      <c r="B8754" s="34">
        <v>8753</v>
      </c>
      <c r="C8754" s="19">
        <f t="shared" ca="1" si="545"/>
        <v>54683</v>
      </c>
      <c r="D8754" s="29">
        <f t="shared" ca="1" si="547"/>
        <v>0</v>
      </c>
      <c r="E8754" s="29">
        <f ca="1">IF(C8754&lt;Calculator!$D$26,0,IF(DAY($C8754)=1,IF(D8754-Calculator!$G$24&gt;0,Calculator!$G$24,D8754),0))</f>
        <v>0</v>
      </c>
      <c r="F8754" s="29">
        <f ca="1">IF(E8754&gt;0,D8754*Calculator!$G$22/12,0)</f>
        <v>0</v>
      </c>
      <c r="G8754" s="29">
        <f ca="1">IF(E8754&gt;0,(IFERROR(-PMT(Calculator!$G$22/12,Calculator!$G$23*12,Calculator!$G$20),0))-F8754,0)</f>
        <v>0</v>
      </c>
      <c r="H8754" s="29">
        <f t="shared" ca="1" si="548"/>
        <v>0</v>
      </c>
      <c r="I8754" s="29">
        <f t="shared" ca="1" si="546"/>
        <v>0</v>
      </c>
      <c r="J8754" s="30">
        <f>Calculator!$G$40</f>
        <v>6.5000000000000002E-2</v>
      </c>
      <c r="K8754" s="29">
        <f ca="1">IF(C8754&gt;=Calculator!$G$27,IF(DAY($C8754)=1,Calculator!$G$34/2,IF(DAY($C8754)=15,Calculator!$G$34/2,0)),0)</f>
        <v>0</v>
      </c>
      <c r="L8754" s="29">
        <f ca="1">IF(DAY($C8754)=28,IF(H8754=0,0,Calculator!$G$35),0)</f>
        <v>0</v>
      </c>
      <c r="M8754" s="29">
        <f ca="1">IF(I8754&gt;0,IF(DAY($C8754)=1,SUM(INDIRECT("I"&amp;(ROW(C8753)-DAY(C8753))):I8753),0),0)</f>
        <v>0</v>
      </c>
      <c r="N8754" s="29">
        <f ca="1">IF(C8754&lt;Calculator!$G$27,0,IF(C8754=Calculator!$G$27,Calculator!$G$39,IF(H8754-K8754&lt;=0,IF(D8754&gt;Calculator!$G$39,IF(H8754-K8754+E8754+L8754+M8754+Calculator!$G$39&gt;Calculator!$G$39,Calculator!$G$39-(H8754+E8754+L8754+M8754-K8754),Calculator!$G$39),D8754),0)))</f>
        <v>0</v>
      </c>
    </row>
    <row r="8755" spans="1:14" ht="15.75" thickBot="1">
      <c r="A8755" s="33" t="str">
        <f ca="1">IF(C8755=Calculator!$H$27,"F",IF(Daily!D8755+Daily!H8755=0,IF(D8754+H8754&gt;0,"L",""),""))</f>
        <v/>
      </c>
      <c r="B8755" s="34">
        <v>8754</v>
      </c>
      <c r="C8755" s="19">
        <f t="shared" ca="1" si="545"/>
        <v>54684</v>
      </c>
      <c r="D8755" s="29">
        <f t="shared" ca="1" si="547"/>
        <v>0</v>
      </c>
      <c r="E8755" s="29">
        <f ca="1">IF(C8755&lt;Calculator!$D$26,0,IF(DAY($C8755)=1,IF(D8755-Calculator!$G$24&gt;0,Calculator!$G$24,D8755),0))</f>
        <v>0</v>
      </c>
      <c r="F8755" s="29">
        <f ca="1">IF(E8755&gt;0,D8755*Calculator!$G$22/12,0)</f>
        <v>0</v>
      </c>
      <c r="G8755" s="29">
        <f ca="1">IF(E8755&gt;0,(IFERROR(-PMT(Calculator!$G$22/12,Calculator!$G$23*12,Calculator!$G$20),0))-F8755,0)</f>
        <v>0</v>
      </c>
      <c r="H8755" s="29">
        <f t="shared" ca="1" si="548"/>
        <v>0</v>
      </c>
      <c r="I8755" s="29">
        <f t="shared" ca="1" si="546"/>
        <v>0</v>
      </c>
      <c r="J8755" s="30">
        <f>Calculator!$G$40</f>
        <v>6.5000000000000002E-2</v>
      </c>
      <c r="K8755" s="29">
        <f ca="1">IF(C8755&gt;=Calculator!$G$27,IF(DAY($C8755)=1,Calculator!$G$34/2,IF(DAY($C8755)=15,Calculator!$G$34/2,0)),0)</f>
        <v>0</v>
      </c>
      <c r="L8755" s="29">
        <f ca="1">IF(DAY($C8755)=28,IF(H8755=0,0,Calculator!$G$35),0)</f>
        <v>0</v>
      </c>
      <c r="M8755" s="29">
        <f ca="1">IF(I8755&gt;0,IF(DAY($C8755)=1,SUM(INDIRECT("I"&amp;(ROW(C8754)-DAY(C8754))):I8754),0),0)</f>
        <v>0</v>
      </c>
      <c r="N8755" s="29">
        <f ca="1">IF(C8755&lt;Calculator!$G$27,0,IF(C8755=Calculator!$G$27,Calculator!$G$39,IF(H8755-K8755&lt;=0,IF(D8755&gt;Calculator!$G$39,IF(H8755-K8755+E8755+L8755+M8755+Calculator!$G$39&gt;Calculator!$G$39,Calculator!$G$39-(H8755+E8755+L8755+M8755-K8755),Calculator!$G$39),D8755),0)))</f>
        <v>0</v>
      </c>
    </row>
    <row r="8756" spans="1:14" ht="15.75" thickBot="1">
      <c r="A8756" s="33" t="str">
        <f ca="1">IF(C8756=Calculator!$H$27,"F",IF(Daily!D8756+Daily!H8756=0,IF(D8755+H8755&gt;0,"L",""),""))</f>
        <v/>
      </c>
      <c r="B8756" s="34">
        <v>8755</v>
      </c>
      <c r="C8756" s="19">
        <f t="shared" ca="1" si="545"/>
        <v>54685</v>
      </c>
      <c r="D8756" s="29">
        <f t="shared" ca="1" si="547"/>
        <v>0</v>
      </c>
      <c r="E8756" s="29">
        <f ca="1">IF(C8756&lt;Calculator!$D$26,0,IF(DAY($C8756)=1,IF(D8756-Calculator!$G$24&gt;0,Calculator!$G$24,D8756),0))</f>
        <v>0</v>
      </c>
      <c r="F8756" s="29">
        <f ca="1">IF(E8756&gt;0,D8756*Calculator!$G$22/12,0)</f>
        <v>0</v>
      </c>
      <c r="G8756" s="29">
        <f ca="1">IF(E8756&gt;0,(IFERROR(-PMT(Calculator!$G$22/12,Calculator!$G$23*12,Calculator!$G$20),0))-F8756,0)</f>
        <v>0</v>
      </c>
      <c r="H8756" s="29">
        <f t="shared" ca="1" si="548"/>
        <v>0</v>
      </c>
      <c r="I8756" s="29">
        <f t="shared" ca="1" si="546"/>
        <v>0</v>
      </c>
      <c r="J8756" s="30">
        <f>Calculator!$G$40</f>
        <v>6.5000000000000002E-2</v>
      </c>
      <c r="K8756" s="29">
        <f ca="1">IF(C8756&gt;=Calculator!$G$27,IF(DAY($C8756)=1,Calculator!$G$34/2,IF(DAY($C8756)=15,Calculator!$G$34/2,0)),0)</f>
        <v>0</v>
      </c>
      <c r="L8756" s="29">
        <f ca="1">IF(DAY($C8756)=28,IF(H8756=0,0,Calculator!$G$35),0)</f>
        <v>0</v>
      </c>
      <c r="M8756" s="29">
        <f ca="1">IF(I8756&gt;0,IF(DAY($C8756)=1,SUM(INDIRECT("I"&amp;(ROW(C8755)-DAY(C8755))):I8755),0),0)</f>
        <v>0</v>
      </c>
      <c r="N8756" s="29">
        <f ca="1">IF(C8756&lt;Calculator!$G$27,0,IF(C8756=Calculator!$G$27,Calculator!$G$39,IF(H8756-K8756&lt;=0,IF(D8756&gt;Calculator!$G$39,IF(H8756-K8756+E8756+L8756+M8756+Calculator!$G$39&gt;Calculator!$G$39,Calculator!$G$39-(H8756+E8756+L8756+M8756-K8756),Calculator!$G$39),D8756),0)))</f>
        <v>0</v>
      </c>
    </row>
    <row r="8757" spans="1:14" ht="15.75" thickBot="1">
      <c r="A8757" s="33" t="str">
        <f ca="1">IF(C8757=Calculator!$H$27,"F",IF(Daily!D8757+Daily!H8757=0,IF(D8756+H8756&gt;0,"L",""),""))</f>
        <v/>
      </c>
      <c r="B8757" s="34">
        <v>8756</v>
      </c>
      <c r="C8757" s="19">
        <f t="shared" ca="1" si="545"/>
        <v>54686</v>
      </c>
      <c r="D8757" s="29">
        <f t="shared" ca="1" si="547"/>
        <v>0</v>
      </c>
      <c r="E8757" s="29">
        <f ca="1">IF(C8757&lt;Calculator!$D$26,0,IF(DAY($C8757)=1,IF(D8757-Calculator!$G$24&gt;0,Calculator!$G$24,D8757),0))</f>
        <v>0</v>
      </c>
      <c r="F8757" s="29">
        <f ca="1">IF(E8757&gt;0,D8757*Calculator!$G$22/12,0)</f>
        <v>0</v>
      </c>
      <c r="G8757" s="29">
        <f ca="1">IF(E8757&gt;0,(IFERROR(-PMT(Calculator!$G$22/12,Calculator!$G$23*12,Calculator!$G$20),0))-F8757,0)</f>
        <v>0</v>
      </c>
      <c r="H8757" s="29">
        <f t="shared" ca="1" si="548"/>
        <v>0</v>
      </c>
      <c r="I8757" s="29">
        <f t="shared" ca="1" si="546"/>
        <v>0</v>
      </c>
      <c r="J8757" s="30">
        <f>Calculator!$G$40</f>
        <v>6.5000000000000002E-2</v>
      </c>
      <c r="K8757" s="29">
        <f ca="1">IF(C8757&gt;=Calculator!$G$27,IF(DAY($C8757)=1,Calculator!$G$34/2,IF(DAY($C8757)=15,Calculator!$G$34/2,0)),0)</f>
        <v>0</v>
      </c>
      <c r="L8757" s="29">
        <f ca="1">IF(DAY($C8757)=28,IF(H8757=0,0,Calculator!$G$35),0)</f>
        <v>0</v>
      </c>
      <c r="M8757" s="29">
        <f ca="1">IF(I8757&gt;0,IF(DAY($C8757)=1,SUM(INDIRECT("I"&amp;(ROW(C8756)-DAY(C8756))):I8756),0),0)</f>
        <v>0</v>
      </c>
      <c r="N8757" s="29">
        <f ca="1">IF(C8757&lt;Calculator!$G$27,0,IF(C8757=Calculator!$G$27,Calculator!$G$39,IF(H8757-K8757&lt;=0,IF(D8757&gt;Calculator!$G$39,IF(H8757-K8757+E8757+L8757+M8757+Calculator!$G$39&gt;Calculator!$G$39,Calculator!$G$39-(H8757+E8757+L8757+M8757-K8757),Calculator!$G$39),D8757),0)))</f>
        <v>0</v>
      </c>
    </row>
    <row r="8758" spans="1:14" ht="15.75" thickBot="1">
      <c r="A8758" s="33" t="str">
        <f ca="1">IF(C8758=Calculator!$H$27,"F",IF(Daily!D8758+Daily!H8758=0,IF(D8757+H8757&gt;0,"L",""),""))</f>
        <v/>
      </c>
      <c r="B8758" s="34">
        <v>8757</v>
      </c>
      <c r="C8758" s="19">
        <f t="shared" ca="1" si="545"/>
        <v>54687</v>
      </c>
      <c r="D8758" s="29">
        <f t="shared" ca="1" si="547"/>
        <v>0</v>
      </c>
      <c r="E8758" s="29">
        <f ca="1">IF(C8758&lt;Calculator!$D$26,0,IF(DAY($C8758)=1,IF(D8758-Calculator!$G$24&gt;0,Calculator!$G$24,D8758),0))</f>
        <v>0</v>
      </c>
      <c r="F8758" s="29">
        <f ca="1">IF(E8758&gt;0,D8758*Calculator!$G$22/12,0)</f>
        <v>0</v>
      </c>
      <c r="G8758" s="29">
        <f ca="1">IF(E8758&gt;0,(IFERROR(-PMT(Calculator!$G$22/12,Calculator!$G$23*12,Calculator!$G$20),0))-F8758,0)</f>
        <v>0</v>
      </c>
      <c r="H8758" s="29">
        <f t="shared" ca="1" si="548"/>
        <v>0</v>
      </c>
      <c r="I8758" s="29">
        <f t="shared" ca="1" si="546"/>
        <v>0</v>
      </c>
      <c r="J8758" s="30">
        <f>Calculator!$G$40</f>
        <v>6.5000000000000002E-2</v>
      </c>
      <c r="K8758" s="29">
        <f ca="1">IF(C8758&gt;=Calculator!$G$27,IF(DAY($C8758)=1,Calculator!$G$34/2,IF(DAY($C8758)=15,Calculator!$G$34/2,0)),0)</f>
        <v>0</v>
      </c>
      <c r="L8758" s="29">
        <f ca="1">IF(DAY($C8758)=28,IF(H8758=0,0,Calculator!$G$35),0)</f>
        <v>0</v>
      </c>
      <c r="M8758" s="29">
        <f ca="1">IF(I8758&gt;0,IF(DAY($C8758)=1,SUM(INDIRECT("I"&amp;(ROW(C8757)-DAY(C8757))):I8757),0),0)</f>
        <v>0</v>
      </c>
      <c r="N8758" s="29">
        <f ca="1">IF(C8758&lt;Calculator!$G$27,0,IF(C8758=Calculator!$G$27,Calculator!$G$39,IF(H8758-K8758&lt;=0,IF(D8758&gt;Calculator!$G$39,IF(H8758-K8758+E8758+L8758+M8758+Calculator!$G$39&gt;Calculator!$G$39,Calculator!$G$39-(H8758+E8758+L8758+M8758-K8758),Calculator!$G$39),D8758),0)))</f>
        <v>0</v>
      </c>
    </row>
    <row r="8759" spans="1:14" ht="15.75" thickBot="1">
      <c r="A8759" s="33" t="str">
        <f ca="1">IF(C8759=Calculator!$H$27,"F",IF(Daily!D8759+Daily!H8759=0,IF(D8758+H8758&gt;0,"L",""),""))</f>
        <v/>
      </c>
      <c r="B8759" s="34">
        <v>8758</v>
      </c>
      <c r="C8759" s="19">
        <f t="shared" ca="1" si="545"/>
        <v>54688</v>
      </c>
      <c r="D8759" s="29">
        <f t="shared" ca="1" si="547"/>
        <v>0</v>
      </c>
      <c r="E8759" s="29">
        <f ca="1">IF(C8759&lt;Calculator!$D$26,0,IF(DAY($C8759)=1,IF(D8759-Calculator!$G$24&gt;0,Calculator!$G$24,D8759),0))</f>
        <v>0</v>
      </c>
      <c r="F8759" s="29">
        <f ca="1">IF(E8759&gt;0,D8759*Calculator!$G$22/12,0)</f>
        <v>0</v>
      </c>
      <c r="G8759" s="29">
        <f ca="1">IF(E8759&gt;0,(IFERROR(-PMT(Calculator!$G$22/12,Calculator!$G$23*12,Calculator!$G$20),0))-F8759,0)</f>
        <v>0</v>
      </c>
      <c r="H8759" s="29">
        <f t="shared" ca="1" si="548"/>
        <v>0</v>
      </c>
      <c r="I8759" s="29">
        <f t="shared" ca="1" si="546"/>
        <v>0</v>
      </c>
      <c r="J8759" s="30">
        <f>Calculator!$G$40</f>
        <v>6.5000000000000002E-2</v>
      </c>
      <c r="K8759" s="29">
        <f ca="1">IF(C8759&gt;=Calculator!$G$27,IF(DAY($C8759)=1,Calculator!$G$34/2,IF(DAY($C8759)=15,Calculator!$G$34/2,0)),0)</f>
        <v>0</v>
      </c>
      <c r="L8759" s="29">
        <f ca="1">IF(DAY($C8759)=28,IF(H8759=0,0,Calculator!$G$35),0)</f>
        <v>0</v>
      </c>
      <c r="M8759" s="29">
        <f ca="1">IF(I8759&gt;0,IF(DAY($C8759)=1,SUM(INDIRECT("I"&amp;(ROW(C8758)-DAY(C8758))):I8758),0),0)</f>
        <v>0</v>
      </c>
      <c r="N8759" s="29">
        <f ca="1">IF(C8759&lt;Calculator!$G$27,0,IF(C8759=Calculator!$G$27,Calculator!$G$39,IF(H8759-K8759&lt;=0,IF(D8759&gt;Calculator!$G$39,IF(H8759-K8759+E8759+L8759+M8759+Calculator!$G$39&gt;Calculator!$G$39,Calculator!$G$39-(H8759+E8759+L8759+M8759-K8759),Calculator!$G$39),D8759),0)))</f>
        <v>0</v>
      </c>
    </row>
    <row r="8760" spans="1:14" ht="15.75" thickBot="1">
      <c r="A8760" s="33" t="str">
        <f ca="1">IF(C8760=Calculator!$H$27,"F",IF(Daily!D8760+Daily!H8760=0,IF(D8759+H8759&gt;0,"L",""),""))</f>
        <v/>
      </c>
      <c r="B8760" s="34">
        <v>8759</v>
      </c>
      <c r="C8760" s="19">
        <f t="shared" ca="1" si="545"/>
        <v>54689</v>
      </c>
      <c r="D8760" s="29">
        <f t="shared" ca="1" si="547"/>
        <v>0</v>
      </c>
      <c r="E8760" s="29">
        <f ca="1">IF(C8760&lt;Calculator!$D$26,0,IF(DAY($C8760)=1,IF(D8760-Calculator!$G$24&gt;0,Calculator!$G$24,D8760),0))</f>
        <v>0</v>
      </c>
      <c r="F8760" s="29">
        <f ca="1">IF(E8760&gt;0,D8760*Calculator!$G$22/12,0)</f>
        <v>0</v>
      </c>
      <c r="G8760" s="29">
        <f ca="1">IF(E8760&gt;0,(IFERROR(-PMT(Calculator!$G$22/12,Calculator!$G$23*12,Calculator!$G$20),0))-F8760,0)</f>
        <v>0</v>
      </c>
      <c r="H8760" s="29">
        <f t="shared" ca="1" si="548"/>
        <v>0</v>
      </c>
      <c r="I8760" s="29">
        <f t="shared" ca="1" si="546"/>
        <v>0</v>
      </c>
      <c r="J8760" s="30">
        <f>Calculator!$G$40</f>
        <v>6.5000000000000002E-2</v>
      </c>
      <c r="K8760" s="29">
        <f ca="1">IF(C8760&gt;=Calculator!$G$27,IF(DAY($C8760)=1,Calculator!$G$34/2,IF(DAY($C8760)=15,Calculator!$G$34/2,0)),0)</f>
        <v>0</v>
      </c>
      <c r="L8760" s="29">
        <f ca="1">IF(DAY($C8760)=28,IF(H8760=0,0,Calculator!$G$35),0)</f>
        <v>0</v>
      </c>
      <c r="M8760" s="29">
        <f ca="1">IF(I8760&gt;0,IF(DAY($C8760)=1,SUM(INDIRECT("I"&amp;(ROW(C8759)-DAY(C8759))):I8759),0),0)</f>
        <v>0</v>
      </c>
      <c r="N8760" s="29">
        <f ca="1">IF(C8760&lt;Calculator!$G$27,0,IF(C8760=Calculator!$G$27,Calculator!$G$39,IF(H8760-K8760&lt;=0,IF(D8760&gt;Calculator!$G$39,IF(H8760-K8760+E8760+L8760+M8760+Calculator!$G$39&gt;Calculator!$G$39,Calculator!$G$39-(H8760+E8760+L8760+M8760-K8760),Calculator!$G$39),D8760),0)))</f>
        <v>0</v>
      </c>
    </row>
    <row r="8761" spans="1:14" ht="15.75" thickBot="1">
      <c r="A8761" s="33" t="str">
        <f ca="1">IF(C8761=Calculator!$H$27,"F",IF(Daily!D8761+Daily!H8761=0,IF(D8760+H8760&gt;0,"L",""),""))</f>
        <v/>
      </c>
      <c r="B8761" s="34">
        <v>8760</v>
      </c>
      <c r="C8761" s="19">
        <f t="shared" ca="1" si="545"/>
        <v>54690</v>
      </c>
      <c r="D8761" s="29">
        <f t="shared" ca="1" si="547"/>
        <v>0</v>
      </c>
      <c r="E8761" s="29">
        <f ca="1">IF(C8761&lt;Calculator!$D$26,0,IF(DAY($C8761)=1,IF(D8761-Calculator!$G$24&gt;0,Calculator!$G$24,D8761),0))</f>
        <v>0</v>
      </c>
      <c r="F8761" s="29">
        <f ca="1">IF(E8761&gt;0,D8761*Calculator!$G$22/12,0)</f>
        <v>0</v>
      </c>
      <c r="G8761" s="29">
        <f ca="1">IF(E8761&gt;0,(IFERROR(-PMT(Calculator!$G$22/12,Calculator!$G$23*12,Calculator!$G$20),0))-F8761,0)</f>
        <v>0</v>
      </c>
      <c r="H8761" s="29">
        <f t="shared" ca="1" si="548"/>
        <v>0</v>
      </c>
      <c r="I8761" s="29">
        <f t="shared" ca="1" si="546"/>
        <v>0</v>
      </c>
      <c r="J8761" s="30">
        <f>Calculator!$G$40</f>
        <v>6.5000000000000002E-2</v>
      </c>
      <c r="K8761" s="29">
        <f ca="1">IF(C8761&gt;=Calculator!$G$27,IF(DAY($C8761)=1,Calculator!$G$34/2,IF(DAY($C8761)=15,Calculator!$G$34/2,0)),0)</f>
        <v>0</v>
      </c>
      <c r="L8761" s="29">
        <f ca="1">IF(DAY($C8761)=28,IF(H8761=0,0,Calculator!$G$35),0)</f>
        <v>0</v>
      </c>
      <c r="M8761" s="29">
        <f ca="1">IF(I8761&gt;0,IF(DAY($C8761)=1,SUM(INDIRECT("I"&amp;(ROW(C8760)-DAY(C8760))):I8760),0),0)</f>
        <v>0</v>
      </c>
      <c r="N8761" s="29">
        <f ca="1">IF(C8761&lt;Calculator!$G$27,0,IF(C8761=Calculator!$G$27,Calculator!$G$39,IF(H8761-K8761&lt;=0,IF(D8761&gt;Calculator!$G$39,IF(H8761-K8761+E8761+L8761+M8761+Calculator!$G$39&gt;Calculator!$G$39,Calculator!$G$39-(H8761+E8761+L8761+M8761-K8761),Calculator!$G$39),D8761),0)))</f>
        <v>0</v>
      </c>
    </row>
    <row r="8762" spans="1:14" ht="15.75" thickBot="1">
      <c r="A8762" s="33" t="str">
        <f ca="1">IF(C8762=Calculator!$H$27,"F",IF(Daily!D8762+Daily!H8762=0,IF(D8761+H8761&gt;0,"L",""),""))</f>
        <v/>
      </c>
      <c r="B8762" s="34">
        <v>8761</v>
      </c>
      <c r="C8762" s="19">
        <f t="shared" ca="1" si="545"/>
        <v>54691</v>
      </c>
      <c r="D8762" s="29">
        <f t="shared" ca="1" si="547"/>
        <v>0</v>
      </c>
      <c r="E8762" s="29">
        <f ca="1">IF(C8762&lt;Calculator!$D$26,0,IF(DAY($C8762)=1,IF(D8762-Calculator!$G$24&gt;0,Calculator!$G$24,D8762),0))</f>
        <v>0</v>
      </c>
      <c r="F8762" s="29">
        <f ca="1">IF(E8762&gt;0,D8762*Calculator!$G$22/12,0)</f>
        <v>0</v>
      </c>
      <c r="G8762" s="29">
        <f ca="1">IF(E8762&gt;0,(IFERROR(-PMT(Calculator!$G$22/12,Calculator!$G$23*12,Calculator!$G$20),0))-F8762,0)</f>
        <v>0</v>
      </c>
      <c r="H8762" s="29">
        <f t="shared" ca="1" si="548"/>
        <v>0</v>
      </c>
      <c r="I8762" s="29">
        <f t="shared" ca="1" si="546"/>
        <v>0</v>
      </c>
      <c r="J8762" s="30">
        <f>Calculator!$G$40</f>
        <v>6.5000000000000002E-2</v>
      </c>
      <c r="K8762" s="29">
        <f ca="1">IF(C8762&gt;=Calculator!$G$27,IF(DAY($C8762)=1,Calculator!$G$34/2,IF(DAY($C8762)=15,Calculator!$G$34/2,0)),0)</f>
        <v>0</v>
      </c>
      <c r="L8762" s="29">
        <f ca="1">IF(DAY($C8762)=28,IF(H8762=0,0,Calculator!$G$35),0)</f>
        <v>0</v>
      </c>
      <c r="M8762" s="29">
        <f ca="1">IF(I8762&gt;0,IF(DAY($C8762)=1,SUM(INDIRECT("I"&amp;(ROW(C8761)-DAY(C8761))):I8761),0),0)</f>
        <v>0</v>
      </c>
      <c r="N8762" s="29">
        <f ca="1">IF(C8762&lt;Calculator!$G$27,0,IF(C8762=Calculator!$G$27,Calculator!$G$39,IF(H8762-K8762&lt;=0,IF(D8762&gt;Calculator!$G$39,IF(H8762-K8762+E8762+L8762+M8762+Calculator!$G$39&gt;Calculator!$G$39,Calculator!$G$39-(H8762+E8762+L8762+M8762-K8762),Calculator!$G$39),D8762),0)))</f>
        <v>0</v>
      </c>
    </row>
    <row r="8763" spans="1:14" ht="15.75" thickBot="1">
      <c r="A8763" s="33" t="str">
        <f ca="1">IF(C8763=Calculator!$H$27,"F",IF(Daily!D8763+Daily!H8763=0,IF(D8762+H8762&gt;0,"L",""),""))</f>
        <v/>
      </c>
      <c r="B8763" s="34">
        <v>8762</v>
      </c>
      <c r="C8763" s="19">
        <f t="shared" ca="1" si="545"/>
        <v>54692</v>
      </c>
      <c r="D8763" s="29">
        <f t="shared" ca="1" si="547"/>
        <v>0</v>
      </c>
      <c r="E8763" s="29">
        <f ca="1">IF(C8763&lt;Calculator!$D$26,0,IF(DAY($C8763)=1,IF(D8763-Calculator!$G$24&gt;0,Calculator!$G$24,D8763),0))</f>
        <v>0</v>
      </c>
      <c r="F8763" s="29">
        <f ca="1">IF(E8763&gt;0,D8763*Calculator!$G$22/12,0)</f>
        <v>0</v>
      </c>
      <c r="G8763" s="29">
        <f ca="1">IF(E8763&gt;0,(IFERROR(-PMT(Calculator!$G$22/12,Calculator!$G$23*12,Calculator!$G$20),0))-F8763,0)</f>
        <v>0</v>
      </c>
      <c r="H8763" s="29">
        <f t="shared" ca="1" si="548"/>
        <v>0</v>
      </c>
      <c r="I8763" s="29">
        <f t="shared" ca="1" si="546"/>
        <v>0</v>
      </c>
      <c r="J8763" s="30">
        <f>Calculator!$G$40</f>
        <v>6.5000000000000002E-2</v>
      </c>
      <c r="K8763" s="29">
        <f ca="1">IF(C8763&gt;=Calculator!$G$27,IF(DAY($C8763)=1,Calculator!$G$34/2,IF(DAY($C8763)=15,Calculator!$G$34/2,0)),0)</f>
        <v>0</v>
      </c>
      <c r="L8763" s="29">
        <f ca="1">IF(DAY($C8763)=28,IF(H8763=0,0,Calculator!$G$35),0)</f>
        <v>0</v>
      </c>
      <c r="M8763" s="29">
        <f ca="1">IF(I8763&gt;0,IF(DAY($C8763)=1,SUM(INDIRECT("I"&amp;(ROW(C8762)-DAY(C8762))):I8762),0),0)</f>
        <v>0</v>
      </c>
      <c r="N8763" s="29">
        <f ca="1">IF(C8763&lt;Calculator!$G$27,0,IF(C8763=Calculator!$G$27,Calculator!$G$39,IF(H8763-K8763&lt;=0,IF(D8763&gt;Calculator!$G$39,IF(H8763-K8763+E8763+L8763+M8763+Calculator!$G$39&gt;Calculator!$G$39,Calculator!$G$39-(H8763+E8763+L8763+M8763-K8763),Calculator!$G$39),D8763),0)))</f>
        <v>0</v>
      </c>
    </row>
    <row r="8764" spans="1:14" ht="15.75" thickBot="1">
      <c r="A8764" s="33" t="str">
        <f ca="1">IF(C8764=Calculator!$H$27,"F",IF(Daily!D8764+Daily!H8764=0,IF(D8763+H8763&gt;0,"L",""),""))</f>
        <v/>
      </c>
      <c r="B8764" s="34">
        <v>8763</v>
      </c>
      <c r="C8764" s="19">
        <f t="shared" ca="1" si="545"/>
        <v>54693</v>
      </c>
      <c r="D8764" s="29">
        <f t="shared" ca="1" si="547"/>
        <v>0</v>
      </c>
      <c r="E8764" s="29">
        <f ca="1">IF(C8764&lt;Calculator!$D$26,0,IF(DAY($C8764)=1,IF(D8764-Calculator!$G$24&gt;0,Calculator!$G$24,D8764),0))</f>
        <v>0</v>
      </c>
      <c r="F8764" s="29">
        <f ca="1">IF(E8764&gt;0,D8764*Calculator!$G$22/12,0)</f>
        <v>0</v>
      </c>
      <c r="G8764" s="29">
        <f ca="1">IF(E8764&gt;0,(IFERROR(-PMT(Calculator!$G$22/12,Calculator!$G$23*12,Calculator!$G$20),0))-F8764,0)</f>
        <v>0</v>
      </c>
      <c r="H8764" s="29">
        <f t="shared" ca="1" si="548"/>
        <v>0</v>
      </c>
      <c r="I8764" s="29">
        <f t="shared" ca="1" si="546"/>
        <v>0</v>
      </c>
      <c r="J8764" s="30">
        <f>Calculator!$G$40</f>
        <v>6.5000000000000002E-2</v>
      </c>
      <c r="K8764" s="29">
        <f ca="1">IF(C8764&gt;=Calculator!$G$27,IF(DAY($C8764)=1,Calculator!$G$34/2,IF(DAY($C8764)=15,Calculator!$G$34/2,0)),0)</f>
        <v>0</v>
      </c>
      <c r="L8764" s="29">
        <f ca="1">IF(DAY($C8764)=28,IF(H8764=0,0,Calculator!$G$35),0)</f>
        <v>0</v>
      </c>
      <c r="M8764" s="29">
        <f ca="1">IF(I8764&gt;0,IF(DAY($C8764)=1,SUM(INDIRECT("I"&amp;(ROW(C8763)-DAY(C8763))):I8763),0),0)</f>
        <v>0</v>
      </c>
      <c r="N8764" s="29">
        <f ca="1">IF(C8764&lt;Calculator!$G$27,0,IF(C8764=Calculator!$G$27,Calculator!$G$39,IF(H8764-K8764&lt;=0,IF(D8764&gt;Calculator!$G$39,IF(H8764-K8764+E8764+L8764+M8764+Calculator!$G$39&gt;Calculator!$G$39,Calculator!$G$39-(H8764+E8764+L8764+M8764-K8764),Calculator!$G$39),D8764),0)))</f>
        <v>0</v>
      </c>
    </row>
    <row r="8765" spans="1:14" ht="15.75" thickBot="1">
      <c r="A8765" s="33" t="str">
        <f ca="1">IF(C8765=Calculator!$H$27,"F",IF(Daily!D8765+Daily!H8765=0,IF(D8764+H8764&gt;0,"L",""),""))</f>
        <v/>
      </c>
      <c r="B8765" s="34">
        <v>8764</v>
      </c>
      <c r="C8765" s="19">
        <f t="shared" ca="1" si="545"/>
        <v>54694</v>
      </c>
      <c r="D8765" s="29">
        <f t="shared" ca="1" si="547"/>
        <v>0</v>
      </c>
      <c r="E8765" s="29">
        <f ca="1">IF(C8765&lt;Calculator!$D$26,0,IF(DAY($C8765)=1,IF(D8765-Calculator!$G$24&gt;0,Calculator!$G$24,D8765),0))</f>
        <v>0</v>
      </c>
      <c r="F8765" s="29">
        <f ca="1">IF(E8765&gt;0,D8765*Calculator!$G$22/12,0)</f>
        <v>0</v>
      </c>
      <c r="G8765" s="29">
        <f ca="1">IF(E8765&gt;0,(IFERROR(-PMT(Calculator!$G$22/12,Calculator!$G$23*12,Calculator!$G$20),0))-F8765,0)</f>
        <v>0</v>
      </c>
      <c r="H8765" s="29">
        <f t="shared" ca="1" si="548"/>
        <v>0</v>
      </c>
      <c r="I8765" s="29">
        <f t="shared" ca="1" si="546"/>
        <v>0</v>
      </c>
      <c r="J8765" s="30">
        <f>Calculator!$G$40</f>
        <v>6.5000000000000002E-2</v>
      </c>
      <c r="K8765" s="29">
        <f ca="1">IF(C8765&gt;=Calculator!$G$27,IF(DAY($C8765)=1,Calculator!$G$34/2,IF(DAY($C8765)=15,Calculator!$G$34/2,0)),0)</f>
        <v>0</v>
      </c>
      <c r="L8765" s="29">
        <f ca="1">IF(DAY($C8765)=28,IF(H8765=0,0,Calculator!$G$35),0)</f>
        <v>0</v>
      </c>
      <c r="M8765" s="29">
        <f ca="1">IF(I8765&gt;0,IF(DAY($C8765)=1,SUM(INDIRECT("I"&amp;(ROW(C8764)-DAY(C8764))):I8764),0),0)</f>
        <v>0</v>
      </c>
      <c r="N8765" s="29">
        <f ca="1">IF(C8765&lt;Calculator!$G$27,0,IF(C8765=Calculator!$G$27,Calculator!$G$39,IF(H8765-K8765&lt;=0,IF(D8765&gt;Calculator!$G$39,IF(H8765-K8765+E8765+L8765+M8765+Calculator!$G$39&gt;Calculator!$G$39,Calculator!$G$39-(H8765+E8765+L8765+M8765-K8765),Calculator!$G$39),D8765),0)))</f>
        <v>0</v>
      </c>
    </row>
    <row r="8766" spans="1:14" ht="15.75" thickBot="1">
      <c r="A8766" s="33" t="str">
        <f ca="1">IF(C8766=Calculator!$H$27,"F",IF(Daily!D8766+Daily!H8766=0,IF(D8765+H8765&gt;0,"L",""),""))</f>
        <v/>
      </c>
      <c r="B8766" s="34">
        <v>8765</v>
      </c>
      <c r="C8766" s="19">
        <f t="shared" ca="1" si="545"/>
        <v>54695</v>
      </c>
      <c r="D8766" s="29">
        <f t="shared" ca="1" si="547"/>
        <v>0</v>
      </c>
      <c r="E8766" s="29">
        <f ca="1">IF(C8766&lt;Calculator!$D$26,0,IF(DAY($C8766)=1,IF(D8766-Calculator!$G$24&gt;0,Calculator!$G$24,D8766),0))</f>
        <v>0</v>
      </c>
      <c r="F8766" s="29">
        <f ca="1">IF(E8766&gt;0,D8766*Calculator!$G$22/12,0)</f>
        <v>0</v>
      </c>
      <c r="G8766" s="29">
        <f ca="1">IF(E8766&gt;0,(IFERROR(-PMT(Calculator!$G$22/12,Calculator!$G$23*12,Calculator!$G$20),0))-F8766,0)</f>
        <v>0</v>
      </c>
      <c r="H8766" s="29">
        <f t="shared" ca="1" si="548"/>
        <v>0</v>
      </c>
      <c r="I8766" s="29">
        <f t="shared" ca="1" si="546"/>
        <v>0</v>
      </c>
      <c r="J8766" s="30">
        <f>Calculator!$G$40</f>
        <v>6.5000000000000002E-2</v>
      </c>
      <c r="K8766" s="29">
        <f ca="1">IF(C8766&gt;=Calculator!$G$27,IF(DAY($C8766)=1,Calculator!$G$34/2,IF(DAY($C8766)=15,Calculator!$G$34/2,0)),0)</f>
        <v>0</v>
      </c>
      <c r="L8766" s="29">
        <f ca="1">IF(DAY($C8766)=28,IF(H8766=0,0,Calculator!$G$35),0)</f>
        <v>0</v>
      </c>
      <c r="M8766" s="29">
        <f ca="1">IF(I8766&gt;0,IF(DAY($C8766)=1,SUM(INDIRECT("I"&amp;(ROW(C8765)-DAY(C8765))):I8765),0),0)</f>
        <v>0</v>
      </c>
      <c r="N8766" s="29">
        <f ca="1">IF(C8766&lt;Calculator!$G$27,0,IF(C8766=Calculator!$G$27,Calculator!$G$39,IF(H8766-K8766&lt;=0,IF(D8766&gt;Calculator!$G$39,IF(H8766-K8766+E8766+L8766+M8766+Calculator!$G$39&gt;Calculator!$G$39,Calculator!$G$39-(H8766+E8766+L8766+M8766-K8766),Calculator!$G$39),D8766),0)))</f>
        <v>0</v>
      </c>
    </row>
    <row r="8767" spans="1:14" ht="15.75" thickBot="1">
      <c r="A8767" s="33" t="str">
        <f ca="1">IF(C8767=Calculator!$H$27,"F",IF(Daily!D8767+Daily!H8767=0,IF(D8766+H8766&gt;0,"L",""),""))</f>
        <v/>
      </c>
      <c r="B8767" s="34">
        <v>8766</v>
      </c>
      <c r="C8767" s="19">
        <f t="shared" ca="1" si="545"/>
        <v>54696</v>
      </c>
      <c r="D8767" s="29">
        <f t="shared" ca="1" si="547"/>
        <v>0</v>
      </c>
      <c r="E8767" s="29">
        <f ca="1">IF(C8767&lt;Calculator!$D$26,0,IF(DAY($C8767)=1,IF(D8767-Calculator!$G$24&gt;0,Calculator!$G$24,D8767),0))</f>
        <v>0</v>
      </c>
      <c r="F8767" s="29">
        <f ca="1">IF(E8767&gt;0,D8767*Calculator!$G$22/12,0)</f>
        <v>0</v>
      </c>
      <c r="G8767" s="29">
        <f ca="1">IF(E8767&gt;0,(IFERROR(-PMT(Calculator!$G$22/12,Calculator!$G$23*12,Calculator!$G$20),0))-F8767,0)</f>
        <v>0</v>
      </c>
      <c r="H8767" s="29">
        <f t="shared" ca="1" si="548"/>
        <v>0</v>
      </c>
      <c r="I8767" s="29">
        <f t="shared" ca="1" si="546"/>
        <v>0</v>
      </c>
      <c r="J8767" s="30">
        <f>Calculator!$G$40</f>
        <v>6.5000000000000002E-2</v>
      </c>
      <c r="K8767" s="29">
        <f ca="1">IF(C8767&gt;=Calculator!$G$27,IF(DAY($C8767)=1,Calculator!$G$34/2,IF(DAY($C8767)=15,Calculator!$G$34/2,0)),0)</f>
        <v>0</v>
      </c>
      <c r="L8767" s="29">
        <f ca="1">IF(DAY($C8767)=28,IF(H8767=0,0,Calculator!$G$35),0)</f>
        <v>0</v>
      </c>
      <c r="M8767" s="29">
        <f ca="1">IF(I8767&gt;0,IF(DAY($C8767)=1,SUM(INDIRECT("I"&amp;(ROW(C8766)-DAY(C8766))):I8766),0),0)</f>
        <v>0</v>
      </c>
      <c r="N8767" s="29">
        <f ca="1">IF(C8767&lt;Calculator!$G$27,0,IF(C8767=Calculator!$G$27,Calculator!$G$39,IF(H8767-K8767&lt;=0,IF(D8767&gt;Calculator!$G$39,IF(H8767-K8767+E8767+L8767+M8767+Calculator!$G$39&gt;Calculator!$G$39,Calculator!$G$39-(H8767+E8767+L8767+M8767-K8767),Calculator!$G$39),D8767),0)))</f>
        <v>0</v>
      </c>
    </row>
    <row r="8768" spans="1:14" ht="15.75" thickBot="1">
      <c r="A8768" s="33" t="str">
        <f ca="1">IF(C8768=Calculator!$H$27,"F",IF(Daily!D8768+Daily!H8768=0,IF(D8767+H8767&gt;0,"L",""),""))</f>
        <v/>
      </c>
      <c r="B8768" s="34">
        <v>8767</v>
      </c>
      <c r="C8768" s="19">
        <f t="shared" ca="1" si="545"/>
        <v>54697</v>
      </c>
      <c r="D8768" s="29">
        <f t="shared" ca="1" si="547"/>
        <v>0</v>
      </c>
      <c r="E8768" s="29">
        <f ca="1">IF(C8768&lt;Calculator!$D$26,0,IF(DAY($C8768)=1,IF(D8768-Calculator!$G$24&gt;0,Calculator!$G$24,D8768),0))</f>
        <v>0</v>
      </c>
      <c r="F8768" s="29">
        <f ca="1">IF(E8768&gt;0,D8768*Calculator!$G$22/12,0)</f>
        <v>0</v>
      </c>
      <c r="G8768" s="29">
        <f ca="1">IF(E8768&gt;0,(IFERROR(-PMT(Calculator!$G$22/12,Calculator!$G$23*12,Calculator!$G$20),0))-F8768,0)</f>
        <v>0</v>
      </c>
      <c r="H8768" s="29">
        <f t="shared" ca="1" si="548"/>
        <v>0</v>
      </c>
      <c r="I8768" s="29">
        <f t="shared" ca="1" si="546"/>
        <v>0</v>
      </c>
      <c r="J8768" s="30">
        <f>Calculator!$G$40</f>
        <v>6.5000000000000002E-2</v>
      </c>
      <c r="K8768" s="29">
        <f ca="1">IF(C8768&gt;=Calculator!$G$27,IF(DAY($C8768)=1,Calculator!$G$34/2,IF(DAY($C8768)=15,Calculator!$G$34/2,0)),0)</f>
        <v>4500</v>
      </c>
      <c r="L8768" s="29">
        <f ca="1">IF(DAY($C8768)=28,IF(H8768=0,0,Calculator!$G$35),0)</f>
        <v>0</v>
      </c>
      <c r="M8768" s="29">
        <f ca="1">IF(I8768&gt;0,IF(DAY($C8768)=1,SUM(INDIRECT("I"&amp;(ROW(C8767)-DAY(C8767))):I8767),0),0)</f>
        <v>0</v>
      </c>
      <c r="N8768" s="29">
        <f ca="1">IF(C8768&lt;Calculator!$G$27,0,IF(C8768=Calculator!$G$27,Calculator!$G$39,IF(H8768-K8768&lt;=0,IF(D8768&gt;Calculator!$G$39,IF(H8768-K8768+E8768+L8768+M8768+Calculator!$G$39&gt;Calculator!$G$39,Calculator!$G$39-(H8768+E8768+L8768+M8768-K8768),Calculator!$G$39),D8768),0)))</f>
        <v>0</v>
      </c>
    </row>
    <row r="8769" spans="1:14" ht="15.75" thickBot="1">
      <c r="A8769" s="33" t="str">
        <f ca="1">IF(C8769=Calculator!$H$27,"F",IF(Daily!D8769+Daily!H8769=0,IF(D8768+H8768&gt;0,"L",""),""))</f>
        <v/>
      </c>
      <c r="B8769" s="34">
        <v>8768</v>
      </c>
      <c r="C8769" s="19">
        <f t="shared" ca="1" si="545"/>
        <v>54698</v>
      </c>
      <c r="D8769" s="29">
        <f t="shared" ca="1" si="547"/>
        <v>0</v>
      </c>
      <c r="E8769" s="29">
        <f ca="1">IF(C8769&lt;Calculator!$D$26,0,IF(DAY($C8769)=1,IF(D8769-Calculator!$G$24&gt;0,Calculator!$G$24,D8769),0))</f>
        <v>0</v>
      </c>
      <c r="F8769" s="29">
        <f ca="1">IF(E8769&gt;0,D8769*Calculator!$G$22/12,0)</f>
        <v>0</v>
      </c>
      <c r="G8769" s="29">
        <f ca="1">IF(E8769&gt;0,(IFERROR(-PMT(Calculator!$G$22/12,Calculator!$G$23*12,Calculator!$G$20),0))-F8769,0)</f>
        <v>0</v>
      </c>
      <c r="H8769" s="29">
        <f t="shared" ca="1" si="548"/>
        <v>0</v>
      </c>
      <c r="I8769" s="29">
        <f t="shared" ca="1" si="546"/>
        <v>0</v>
      </c>
      <c r="J8769" s="30">
        <f>Calculator!$G$40</f>
        <v>6.5000000000000002E-2</v>
      </c>
      <c r="K8769" s="29">
        <f ca="1">IF(C8769&gt;=Calculator!$G$27,IF(DAY($C8769)=1,Calculator!$G$34/2,IF(DAY($C8769)=15,Calculator!$G$34/2,0)),0)</f>
        <v>0</v>
      </c>
      <c r="L8769" s="29">
        <f ca="1">IF(DAY($C8769)=28,IF(H8769=0,0,Calculator!$G$35),0)</f>
        <v>0</v>
      </c>
      <c r="M8769" s="29">
        <f ca="1">IF(I8769&gt;0,IF(DAY($C8769)=1,SUM(INDIRECT("I"&amp;(ROW(C8768)-DAY(C8768))):I8768),0),0)</f>
        <v>0</v>
      </c>
      <c r="N8769" s="29">
        <f ca="1">IF(C8769&lt;Calculator!$G$27,0,IF(C8769=Calculator!$G$27,Calculator!$G$39,IF(H8769-K8769&lt;=0,IF(D8769&gt;Calculator!$G$39,IF(H8769-K8769+E8769+L8769+M8769+Calculator!$G$39&gt;Calculator!$G$39,Calculator!$G$39-(H8769+E8769+L8769+M8769-K8769),Calculator!$G$39),D8769),0)))</f>
        <v>0</v>
      </c>
    </row>
    <row r="8770" spans="1:14" ht="15.75" thickBot="1">
      <c r="A8770" s="33" t="str">
        <f ca="1">IF(C8770=Calculator!$H$27,"F",IF(Daily!D8770+Daily!H8770=0,IF(D8769+H8769&gt;0,"L",""),""))</f>
        <v/>
      </c>
      <c r="B8770" s="34">
        <v>8769</v>
      </c>
      <c r="C8770" s="19">
        <f t="shared" ca="1" si="545"/>
        <v>54699</v>
      </c>
      <c r="D8770" s="29">
        <f t="shared" ca="1" si="547"/>
        <v>0</v>
      </c>
      <c r="E8770" s="29">
        <f ca="1">IF(C8770&lt;Calculator!$D$26,0,IF(DAY($C8770)=1,IF(D8770-Calculator!$G$24&gt;0,Calculator!$G$24,D8770),0))</f>
        <v>0</v>
      </c>
      <c r="F8770" s="29">
        <f ca="1">IF(E8770&gt;0,D8770*Calculator!$G$22/12,0)</f>
        <v>0</v>
      </c>
      <c r="G8770" s="29">
        <f ca="1">IF(E8770&gt;0,(IFERROR(-PMT(Calculator!$G$22/12,Calculator!$G$23*12,Calculator!$G$20),0))-F8770,0)</f>
        <v>0</v>
      </c>
      <c r="H8770" s="29">
        <f t="shared" ca="1" si="548"/>
        <v>0</v>
      </c>
      <c r="I8770" s="29">
        <f t="shared" ca="1" si="546"/>
        <v>0</v>
      </c>
      <c r="J8770" s="30">
        <f>Calculator!$G$40</f>
        <v>6.5000000000000002E-2</v>
      </c>
      <c r="K8770" s="29">
        <f ca="1">IF(C8770&gt;=Calculator!$G$27,IF(DAY($C8770)=1,Calculator!$G$34/2,IF(DAY($C8770)=15,Calculator!$G$34/2,0)),0)</f>
        <v>0</v>
      </c>
      <c r="L8770" s="29">
        <f ca="1">IF(DAY($C8770)=28,IF(H8770=0,0,Calculator!$G$35),0)</f>
        <v>0</v>
      </c>
      <c r="M8770" s="29">
        <f ca="1">IF(I8770&gt;0,IF(DAY($C8770)=1,SUM(INDIRECT("I"&amp;(ROW(C8769)-DAY(C8769))):I8769),0),0)</f>
        <v>0</v>
      </c>
      <c r="N8770" s="29">
        <f ca="1">IF(C8770&lt;Calculator!$G$27,0,IF(C8770=Calculator!$G$27,Calculator!$G$39,IF(H8770-K8770&lt;=0,IF(D8770&gt;Calculator!$G$39,IF(H8770-K8770+E8770+L8770+M8770+Calculator!$G$39&gt;Calculator!$G$39,Calculator!$G$39-(H8770+E8770+L8770+M8770-K8770),Calculator!$G$39),D8770),0)))</f>
        <v>0</v>
      </c>
    </row>
    <row r="8771" spans="1:14" ht="15.75" thickBot="1">
      <c r="A8771" s="33" t="str">
        <f ca="1">IF(C8771=Calculator!$H$27,"F",IF(Daily!D8771+Daily!H8771=0,IF(D8770+H8770&gt;0,"L",""),""))</f>
        <v/>
      </c>
      <c r="B8771" s="34">
        <v>8770</v>
      </c>
      <c r="C8771" s="19">
        <f t="shared" ref="C8771:C8834" ca="1" si="549">C8770+1</f>
        <v>54700</v>
      </c>
      <c r="D8771" s="29">
        <f t="shared" ca="1" si="547"/>
        <v>0</v>
      </c>
      <c r="E8771" s="29">
        <f ca="1">IF(C8771&lt;Calculator!$D$26,0,IF(DAY($C8771)=1,IF(D8771-Calculator!$G$24&gt;0,Calculator!$G$24,D8771),0))</f>
        <v>0</v>
      </c>
      <c r="F8771" s="29">
        <f ca="1">IF(E8771&gt;0,D8771*Calculator!$G$22/12,0)</f>
        <v>0</v>
      </c>
      <c r="G8771" s="29">
        <f ca="1">IF(E8771&gt;0,(IFERROR(-PMT(Calculator!$G$22/12,Calculator!$G$23*12,Calculator!$G$20),0))-F8771,0)</f>
        <v>0</v>
      </c>
      <c r="H8771" s="29">
        <f t="shared" ca="1" si="548"/>
        <v>0</v>
      </c>
      <c r="I8771" s="29">
        <f t="shared" ref="I8771:I8834" ca="1" si="550">H8771*J8771/365</f>
        <v>0</v>
      </c>
      <c r="J8771" s="30">
        <f>Calculator!$G$40</f>
        <v>6.5000000000000002E-2</v>
      </c>
      <c r="K8771" s="29">
        <f ca="1">IF(C8771&gt;=Calculator!$G$27,IF(DAY($C8771)=1,Calculator!$G$34/2,IF(DAY($C8771)=15,Calculator!$G$34/2,0)),0)</f>
        <v>0</v>
      </c>
      <c r="L8771" s="29">
        <f ca="1">IF(DAY($C8771)=28,IF(H8771=0,0,Calculator!$G$35),0)</f>
        <v>0</v>
      </c>
      <c r="M8771" s="29">
        <f ca="1">IF(I8771&gt;0,IF(DAY($C8771)=1,SUM(INDIRECT("I"&amp;(ROW(C8770)-DAY(C8770))):I8770),0),0)</f>
        <v>0</v>
      </c>
      <c r="N8771" s="29">
        <f ca="1">IF(C8771&lt;Calculator!$G$27,0,IF(C8771=Calculator!$G$27,Calculator!$G$39,IF(H8771-K8771&lt;=0,IF(D8771&gt;Calculator!$G$39,IF(H8771-K8771+E8771+L8771+M8771+Calculator!$G$39&gt;Calculator!$G$39,Calculator!$G$39-(H8771+E8771+L8771+M8771-K8771),Calculator!$G$39),D8771),0)))</f>
        <v>0</v>
      </c>
    </row>
    <row r="8772" spans="1:14" ht="15.75" thickBot="1">
      <c r="A8772" s="33" t="str">
        <f ca="1">IF(C8772=Calculator!$H$27,"F",IF(Daily!D8772+Daily!H8772=0,IF(D8771+H8771&gt;0,"L",""),""))</f>
        <v/>
      </c>
      <c r="B8772" s="34">
        <v>8771</v>
      </c>
      <c r="C8772" s="19">
        <f t="shared" ca="1" si="549"/>
        <v>54701</v>
      </c>
      <c r="D8772" s="29">
        <f t="shared" ref="D8772:D8835" ca="1" si="551">IF(((D8771-G8771)-N8771)&lt;0,0,((D8771-G8771)-N8771))</f>
        <v>0</v>
      </c>
      <c r="E8772" s="29">
        <f ca="1">IF(C8772&lt;Calculator!$D$26,0,IF(DAY($C8772)=1,IF(D8772-Calculator!$G$24&gt;0,Calculator!$G$24,D8772),0))</f>
        <v>0</v>
      </c>
      <c r="F8772" s="29">
        <f ca="1">IF(E8772&gt;0,D8772*Calculator!$G$22/12,0)</f>
        <v>0</v>
      </c>
      <c r="G8772" s="29">
        <f ca="1">IF(E8772&gt;0,(IFERROR(-PMT(Calculator!$G$22/12,Calculator!$G$23*12,Calculator!$G$20),0))-F8772,0)</f>
        <v>0</v>
      </c>
      <c r="H8772" s="29">
        <f t="shared" ref="H8772:H8835" ca="1" si="552">IF((H8771-K8771+SUM(L8771:N8771)+E8771)&lt;0,0,(H8771-K8771+SUM(L8771:N8771)+E8771))</f>
        <v>0</v>
      </c>
      <c r="I8772" s="29">
        <f t="shared" ca="1" si="550"/>
        <v>0</v>
      </c>
      <c r="J8772" s="30">
        <f>Calculator!$G$40</f>
        <v>6.5000000000000002E-2</v>
      </c>
      <c r="K8772" s="29">
        <f ca="1">IF(C8772&gt;=Calculator!$G$27,IF(DAY($C8772)=1,Calculator!$G$34/2,IF(DAY($C8772)=15,Calculator!$G$34/2,0)),0)</f>
        <v>0</v>
      </c>
      <c r="L8772" s="29">
        <f ca="1">IF(DAY($C8772)=28,IF(H8772=0,0,Calculator!$G$35),0)</f>
        <v>0</v>
      </c>
      <c r="M8772" s="29">
        <f ca="1">IF(I8772&gt;0,IF(DAY($C8772)=1,SUM(INDIRECT("I"&amp;(ROW(C8771)-DAY(C8771))):I8771),0),0)</f>
        <v>0</v>
      </c>
      <c r="N8772" s="29">
        <f ca="1">IF(C8772&lt;Calculator!$G$27,0,IF(C8772=Calculator!$G$27,Calculator!$G$39,IF(H8772-K8772&lt;=0,IF(D8772&gt;Calculator!$G$39,IF(H8772-K8772+E8772+L8772+M8772+Calculator!$G$39&gt;Calculator!$G$39,Calculator!$G$39-(H8772+E8772+L8772+M8772-K8772),Calculator!$G$39),D8772),0)))</f>
        <v>0</v>
      </c>
    </row>
    <row r="8773" spans="1:14" ht="15.75" thickBot="1">
      <c r="A8773" s="33" t="str">
        <f ca="1">IF(C8773=Calculator!$H$27,"F",IF(Daily!D8773+Daily!H8773=0,IF(D8772+H8772&gt;0,"L",""),""))</f>
        <v/>
      </c>
      <c r="B8773" s="34">
        <v>8772</v>
      </c>
      <c r="C8773" s="19">
        <f t="shared" ca="1" si="549"/>
        <v>54702</v>
      </c>
      <c r="D8773" s="29">
        <f t="shared" ca="1" si="551"/>
        <v>0</v>
      </c>
      <c r="E8773" s="29">
        <f ca="1">IF(C8773&lt;Calculator!$D$26,0,IF(DAY($C8773)=1,IF(D8773-Calculator!$G$24&gt;0,Calculator!$G$24,D8773),0))</f>
        <v>0</v>
      </c>
      <c r="F8773" s="29">
        <f ca="1">IF(E8773&gt;0,D8773*Calculator!$G$22/12,0)</f>
        <v>0</v>
      </c>
      <c r="G8773" s="29">
        <f ca="1">IF(E8773&gt;0,(IFERROR(-PMT(Calculator!$G$22/12,Calculator!$G$23*12,Calculator!$G$20),0))-F8773,0)</f>
        <v>0</v>
      </c>
      <c r="H8773" s="29">
        <f t="shared" ca="1" si="552"/>
        <v>0</v>
      </c>
      <c r="I8773" s="29">
        <f t="shared" ca="1" si="550"/>
        <v>0</v>
      </c>
      <c r="J8773" s="30">
        <f>Calculator!$G$40</f>
        <v>6.5000000000000002E-2</v>
      </c>
      <c r="K8773" s="29">
        <f ca="1">IF(C8773&gt;=Calculator!$G$27,IF(DAY($C8773)=1,Calculator!$G$34/2,IF(DAY($C8773)=15,Calculator!$G$34/2,0)),0)</f>
        <v>0</v>
      </c>
      <c r="L8773" s="29">
        <f ca="1">IF(DAY($C8773)=28,IF(H8773=0,0,Calculator!$G$35),0)</f>
        <v>0</v>
      </c>
      <c r="M8773" s="29">
        <f ca="1">IF(I8773&gt;0,IF(DAY($C8773)=1,SUM(INDIRECT("I"&amp;(ROW(C8772)-DAY(C8772))):I8772),0),0)</f>
        <v>0</v>
      </c>
      <c r="N8773" s="29">
        <f ca="1">IF(C8773&lt;Calculator!$G$27,0,IF(C8773=Calculator!$G$27,Calculator!$G$39,IF(H8773-K8773&lt;=0,IF(D8773&gt;Calculator!$G$39,IF(H8773-K8773+E8773+L8773+M8773+Calculator!$G$39&gt;Calculator!$G$39,Calculator!$G$39-(H8773+E8773+L8773+M8773-K8773),Calculator!$G$39),D8773),0)))</f>
        <v>0</v>
      </c>
    </row>
    <row r="8774" spans="1:14" ht="15.75" thickBot="1">
      <c r="A8774" s="33" t="str">
        <f ca="1">IF(C8774=Calculator!$H$27,"F",IF(Daily!D8774+Daily!H8774=0,IF(D8773+H8773&gt;0,"L",""),""))</f>
        <v/>
      </c>
      <c r="B8774" s="34">
        <v>8773</v>
      </c>
      <c r="C8774" s="19">
        <f t="shared" ca="1" si="549"/>
        <v>54703</v>
      </c>
      <c r="D8774" s="29">
        <f t="shared" ca="1" si="551"/>
        <v>0</v>
      </c>
      <c r="E8774" s="29">
        <f ca="1">IF(C8774&lt;Calculator!$D$26,0,IF(DAY($C8774)=1,IF(D8774-Calculator!$G$24&gt;0,Calculator!$G$24,D8774),0))</f>
        <v>0</v>
      </c>
      <c r="F8774" s="29">
        <f ca="1">IF(E8774&gt;0,D8774*Calculator!$G$22/12,0)</f>
        <v>0</v>
      </c>
      <c r="G8774" s="29">
        <f ca="1">IF(E8774&gt;0,(IFERROR(-PMT(Calculator!$G$22/12,Calculator!$G$23*12,Calculator!$G$20),0))-F8774,0)</f>
        <v>0</v>
      </c>
      <c r="H8774" s="29">
        <f t="shared" ca="1" si="552"/>
        <v>0</v>
      </c>
      <c r="I8774" s="29">
        <f t="shared" ca="1" si="550"/>
        <v>0</v>
      </c>
      <c r="J8774" s="30">
        <f>Calculator!$G$40</f>
        <v>6.5000000000000002E-2</v>
      </c>
      <c r="K8774" s="29">
        <f ca="1">IF(C8774&gt;=Calculator!$G$27,IF(DAY($C8774)=1,Calculator!$G$34/2,IF(DAY($C8774)=15,Calculator!$G$34/2,0)),0)</f>
        <v>0</v>
      </c>
      <c r="L8774" s="29">
        <f ca="1">IF(DAY($C8774)=28,IF(H8774=0,0,Calculator!$G$35),0)</f>
        <v>0</v>
      </c>
      <c r="M8774" s="29">
        <f ca="1">IF(I8774&gt;0,IF(DAY($C8774)=1,SUM(INDIRECT("I"&amp;(ROW(C8773)-DAY(C8773))):I8773),0),0)</f>
        <v>0</v>
      </c>
      <c r="N8774" s="29">
        <f ca="1">IF(C8774&lt;Calculator!$G$27,0,IF(C8774=Calculator!$G$27,Calculator!$G$39,IF(H8774-K8774&lt;=0,IF(D8774&gt;Calculator!$G$39,IF(H8774-K8774+E8774+L8774+M8774+Calculator!$G$39&gt;Calculator!$G$39,Calculator!$G$39-(H8774+E8774+L8774+M8774-K8774),Calculator!$G$39),D8774),0)))</f>
        <v>0</v>
      </c>
    </row>
    <row r="8775" spans="1:14" ht="15.75" thickBot="1">
      <c r="A8775" s="33" t="str">
        <f ca="1">IF(C8775=Calculator!$H$27,"F",IF(Daily!D8775+Daily!H8775=0,IF(D8774+H8774&gt;0,"L",""),""))</f>
        <v/>
      </c>
      <c r="B8775" s="34">
        <v>8774</v>
      </c>
      <c r="C8775" s="19">
        <f t="shared" ca="1" si="549"/>
        <v>54704</v>
      </c>
      <c r="D8775" s="29">
        <f t="shared" ca="1" si="551"/>
        <v>0</v>
      </c>
      <c r="E8775" s="29">
        <f ca="1">IF(C8775&lt;Calculator!$D$26,0,IF(DAY($C8775)=1,IF(D8775-Calculator!$G$24&gt;0,Calculator!$G$24,D8775),0))</f>
        <v>0</v>
      </c>
      <c r="F8775" s="29">
        <f ca="1">IF(E8775&gt;0,D8775*Calculator!$G$22/12,0)</f>
        <v>0</v>
      </c>
      <c r="G8775" s="29">
        <f ca="1">IF(E8775&gt;0,(IFERROR(-PMT(Calculator!$G$22/12,Calculator!$G$23*12,Calculator!$G$20),0))-F8775,0)</f>
        <v>0</v>
      </c>
      <c r="H8775" s="29">
        <f t="shared" ca="1" si="552"/>
        <v>0</v>
      </c>
      <c r="I8775" s="29">
        <f t="shared" ca="1" si="550"/>
        <v>0</v>
      </c>
      <c r="J8775" s="30">
        <f>Calculator!$G$40</f>
        <v>6.5000000000000002E-2</v>
      </c>
      <c r="K8775" s="29">
        <f ca="1">IF(C8775&gt;=Calculator!$G$27,IF(DAY($C8775)=1,Calculator!$G$34/2,IF(DAY($C8775)=15,Calculator!$G$34/2,0)),0)</f>
        <v>0</v>
      </c>
      <c r="L8775" s="29">
        <f ca="1">IF(DAY($C8775)=28,IF(H8775=0,0,Calculator!$G$35),0)</f>
        <v>0</v>
      </c>
      <c r="M8775" s="29">
        <f ca="1">IF(I8775&gt;0,IF(DAY($C8775)=1,SUM(INDIRECT("I"&amp;(ROW(C8774)-DAY(C8774))):I8774),0),0)</f>
        <v>0</v>
      </c>
      <c r="N8775" s="29">
        <f ca="1">IF(C8775&lt;Calculator!$G$27,0,IF(C8775=Calculator!$G$27,Calculator!$G$39,IF(H8775-K8775&lt;=0,IF(D8775&gt;Calculator!$G$39,IF(H8775-K8775+E8775+L8775+M8775+Calculator!$G$39&gt;Calculator!$G$39,Calculator!$G$39-(H8775+E8775+L8775+M8775-K8775),Calculator!$G$39),D8775),0)))</f>
        <v>0</v>
      </c>
    </row>
    <row r="8776" spans="1:14" ht="15.75" thickBot="1">
      <c r="A8776" s="33" t="str">
        <f ca="1">IF(C8776=Calculator!$H$27,"F",IF(Daily!D8776+Daily!H8776=0,IF(D8775+H8775&gt;0,"L",""),""))</f>
        <v/>
      </c>
      <c r="B8776" s="34">
        <v>8775</v>
      </c>
      <c r="C8776" s="19">
        <f t="shared" ca="1" si="549"/>
        <v>54705</v>
      </c>
      <c r="D8776" s="29">
        <f t="shared" ca="1" si="551"/>
        <v>0</v>
      </c>
      <c r="E8776" s="29">
        <f ca="1">IF(C8776&lt;Calculator!$D$26,0,IF(DAY($C8776)=1,IF(D8776-Calculator!$G$24&gt;0,Calculator!$G$24,D8776),0))</f>
        <v>0</v>
      </c>
      <c r="F8776" s="29">
        <f ca="1">IF(E8776&gt;0,D8776*Calculator!$G$22/12,0)</f>
        <v>0</v>
      </c>
      <c r="G8776" s="29">
        <f ca="1">IF(E8776&gt;0,(IFERROR(-PMT(Calculator!$G$22/12,Calculator!$G$23*12,Calculator!$G$20),0))-F8776,0)</f>
        <v>0</v>
      </c>
      <c r="H8776" s="29">
        <f t="shared" ca="1" si="552"/>
        <v>0</v>
      </c>
      <c r="I8776" s="29">
        <f t="shared" ca="1" si="550"/>
        <v>0</v>
      </c>
      <c r="J8776" s="30">
        <f>Calculator!$G$40</f>
        <v>6.5000000000000002E-2</v>
      </c>
      <c r="K8776" s="29">
        <f ca="1">IF(C8776&gt;=Calculator!$G$27,IF(DAY($C8776)=1,Calculator!$G$34/2,IF(DAY($C8776)=15,Calculator!$G$34/2,0)),0)</f>
        <v>0</v>
      </c>
      <c r="L8776" s="29">
        <f ca="1">IF(DAY($C8776)=28,IF(H8776=0,0,Calculator!$G$35),0)</f>
        <v>0</v>
      </c>
      <c r="M8776" s="29">
        <f ca="1">IF(I8776&gt;0,IF(DAY($C8776)=1,SUM(INDIRECT("I"&amp;(ROW(C8775)-DAY(C8775))):I8775),0),0)</f>
        <v>0</v>
      </c>
      <c r="N8776" s="29">
        <f ca="1">IF(C8776&lt;Calculator!$G$27,0,IF(C8776=Calculator!$G$27,Calculator!$G$39,IF(H8776-K8776&lt;=0,IF(D8776&gt;Calculator!$G$39,IF(H8776-K8776+E8776+L8776+M8776+Calculator!$G$39&gt;Calculator!$G$39,Calculator!$G$39-(H8776+E8776+L8776+M8776-K8776),Calculator!$G$39),D8776),0)))</f>
        <v>0</v>
      </c>
    </row>
    <row r="8777" spans="1:14" ht="15.75" thickBot="1">
      <c r="A8777" s="33" t="str">
        <f ca="1">IF(C8777=Calculator!$H$27,"F",IF(Daily!D8777+Daily!H8777=0,IF(D8776+H8776&gt;0,"L",""),""))</f>
        <v/>
      </c>
      <c r="B8777" s="34">
        <v>8776</v>
      </c>
      <c r="C8777" s="19">
        <f t="shared" ca="1" si="549"/>
        <v>54706</v>
      </c>
      <c r="D8777" s="29">
        <f t="shared" ca="1" si="551"/>
        <v>0</v>
      </c>
      <c r="E8777" s="29">
        <f ca="1">IF(C8777&lt;Calculator!$D$26,0,IF(DAY($C8777)=1,IF(D8777-Calculator!$G$24&gt;0,Calculator!$G$24,D8777),0))</f>
        <v>0</v>
      </c>
      <c r="F8777" s="29">
        <f ca="1">IF(E8777&gt;0,D8777*Calculator!$G$22/12,0)</f>
        <v>0</v>
      </c>
      <c r="G8777" s="29">
        <f ca="1">IF(E8777&gt;0,(IFERROR(-PMT(Calculator!$G$22/12,Calculator!$G$23*12,Calculator!$G$20),0))-F8777,0)</f>
        <v>0</v>
      </c>
      <c r="H8777" s="29">
        <f t="shared" ca="1" si="552"/>
        <v>0</v>
      </c>
      <c r="I8777" s="29">
        <f t="shared" ca="1" si="550"/>
        <v>0</v>
      </c>
      <c r="J8777" s="30">
        <f>Calculator!$G$40</f>
        <v>6.5000000000000002E-2</v>
      </c>
      <c r="K8777" s="29">
        <f ca="1">IF(C8777&gt;=Calculator!$G$27,IF(DAY($C8777)=1,Calculator!$G$34/2,IF(DAY($C8777)=15,Calculator!$G$34/2,0)),0)</f>
        <v>0</v>
      </c>
      <c r="L8777" s="29">
        <f ca="1">IF(DAY($C8777)=28,IF(H8777=0,0,Calculator!$G$35),0)</f>
        <v>0</v>
      </c>
      <c r="M8777" s="29">
        <f ca="1">IF(I8777&gt;0,IF(DAY($C8777)=1,SUM(INDIRECT("I"&amp;(ROW(C8776)-DAY(C8776))):I8776),0),0)</f>
        <v>0</v>
      </c>
      <c r="N8777" s="29">
        <f ca="1">IF(C8777&lt;Calculator!$G$27,0,IF(C8777=Calculator!$G$27,Calculator!$G$39,IF(H8777-K8777&lt;=0,IF(D8777&gt;Calculator!$G$39,IF(H8777-K8777+E8777+L8777+M8777+Calculator!$G$39&gt;Calculator!$G$39,Calculator!$G$39-(H8777+E8777+L8777+M8777-K8777),Calculator!$G$39),D8777),0)))</f>
        <v>0</v>
      </c>
    </row>
    <row r="8778" spans="1:14" ht="15.75" thickBot="1">
      <c r="A8778" s="33" t="str">
        <f ca="1">IF(C8778=Calculator!$H$27,"F",IF(Daily!D8778+Daily!H8778=0,IF(D8777+H8777&gt;0,"L",""),""))</f>
        <v/>
      </c>
      <c r="B8778" s="34">
        <v>8777</v>
      </c>
      <c r="C8778" s="19">
        <f t="shared" ca="1" si="549"/>
        <v>54707</v>
      </c>
      <c r="D8778" s="29">
        <f t="shared" ca="1" si="551"/>
        <v>0</v>
      </c>
      <c r="E8778" s="29">
        <f ca="1">IF(C8778&lt;Calculator!$D$26,0,IF(DAY($C8778)=1,IF(D8778-Calculator!$G$24&gt;0,Calculator!$G$24,D8778),0))</f>
        <v>0</v>
      </c>
      <c r="F8778" s="29">
        <f ca="1">IF(E8778&gt;0,D8778*Calculator!$G$22/12,0)</f>
        <v>0</v>
      </c>
      <c r="G8778" s="29">
        <f ca="1">IF(E8778&gt;0,(IFERROR(-PMT(Calculator!$G$22/12,Calculator!$G$23*12,Calculator!$G$20),0))-F8778,0)</f>
        <v>0</v>
      </c>
      <c r="H8778" s="29">
        <f t="shared" ca="1" si="552"/>
        <v>0</v>
      </c>
      <c r="I8778" s="29">
        <f t="shared" ca="1" si="550"/>
        <v>0</v>
      </c>
      <c r="J8778" s="30">
        <f>Calculator!$G$40</f>
        <v>6.5000000000000002E-2</v>
      </c>
      <c r="K8778" s="29">
        <f ca="1">IF(C8778&gt;=Calculator!$G$27,IF(DAY($C8778)=1,Calculator!$G$34/2,IF(DAY($C8778)=15,Calculator!$G$34/2,0)),0)</f>
        <v>0</v>
      </c>
      <c r="L8778" s="29">
        <f ca="1">IF(DAY($C8778)=28,IF(H8778=0,0,Calculator!$G$35),0)</f>
        <v>0</v>
      </c>
      <c r="M8778" s="29">
        <f ca="1">IF(I8778&gt;0,IF(DAY($C8778)=1,SUM(INDIRECT("I"&amp;(ROW(C8777)-DAY(C8777))):I8777),0),0)</f>
        <v>0</v>
      </c>
      <c r="N8778" s="29">
        <f ca="1">IF(C8778&lt;Calculator!$G$27,0,IF(C8778=Calculator!$G$27,Calculator!$G$39,IF(H8778-K8778&lt;=0,IF(D8778&gt;Calculator!$G$39,IF(H8778-K8778+E8778+L8778+M8778+Calculator!$G$39&gt;Calculator!$G$39,Calculator!$G$39-(H8778+E8778+L8778+M8778-K8778),Calculator!$G$39),D8778),0)))</f>
        <v>0</v>
      </c>
    </row>
    <row r="8779" spans="1:14" ht="15.75" thickBot="1">
      <c r="A8779" s="33" t="str">
        <f ca="1">IF(C8779=Calculator!$H$27,"F",IF(Daily!D8779+Daily!H8779=0,IF(D8778+H8778&gt;0,"L",""),""))</f>
        <v/>
      </c>
      <c r="B8779" s="34">
        <v>8778</v>
      </c>
      <c r="C8779" s="19">
        <f t="shared" ca="1" si="549"/>
        <v>54708</v>
      </c>
      <c r="D8779" s="29">
        <f t="shared" ca="1" si="551"/>
        <v>0</v>
      </c>
      <c r="E8779" s="29">
        <f ca="1">IF(C8779&lt;Calculator!$D$26,0,IF(DAY($C8779)=1,IF(D8779-Calculator!$G$24&gt;0,Calculator!$G$24,D8779),0))</f>
        <v>0</v>
      </c>
      <c r="F8779" s="29">
        <f ca="1">IF(E8779&gt;0,D8779*Calculator!$G$22/12,0)</f>
        <v>0</v>
      </c>
      <c r="G8779" s="29">
        <f ca="1">IF(E8779&gt;0,(IFERROR(-PMT(Calculator!$G$22/12,Calculator!$G$23*12,Calculator!$G$20),0))-F8779,0)</f>
        <v>0</v>
      </c>
      <c r="H8779" s="29">
        <f t="shared" ca="1" si="552"/>
        <v>0</v>
      </c>
      <c r="I8779" s="29">
        <f t="shared" ca="1" si="550"/>
        <v>0</v>
      </c>
      <c r="J8779" s="30">
        <f>Calculator!$G$40</f>
        <v>6.5000000000000002E-2</v>
      </c>
      <c r="K8779" s="29">
        <f ca="1">IF(C8779&gt;=Calculator!$G$27,IF(DAY($C8779)=1,Calculator!$G$34/2,IF(DAY($C8779)=15,Calculator!$G$34/2,0)),0)</f>
        <v>0</v>
      </c>
      <c r="L8779" s="29">
        <f ca="1">IF(DAY($C8779)=28,IF(H8779=0,0,Calculator!$G$35),0)</f>
        <v>0</v>
      </c>
      <c r="M8779" s="29">
        <f ca="1">IF(I8779&gt;0,IF(DAY($C8779)=1,SUM(INDIRECT("I"&amp;(ROW(C8778)-DAY(C8778))):I8778),0),0)</f>
        <v>0</v>
      </c>
      <c r="N8779" s="29">
        <f ca="1">IF(C8779&lt;Calculator!$G$27,0,IF(C8779=Calculator!$G$27,Calculator!$G$39,IF(H8779-K8779&lt;=0,IF(D8779&gt;Calculator!$G$39,IF(H8779-K8779+E8779+L8779+M8779+Calculator!$G$39&gt;Calculator!$G$39,Calculator!$G$39-(H8779+E8779+L8779+M8779-K8779),Calculator!$G$39),D8779),0)))</f>
        <v>0</v>
      </c>
    </row>
    <row r="8780" spans="1:14" ht="15.75" thickBot="1">
      <c r="A8780" s="33" t="str">
        <f ca="1">IF(C8780=Calculator!$H$27,"F",IF(Daily!D8780+Daily!H8780=0,IF(D8779+H8779&gt;0,"L",""),""))</f>
        <v/>
      </c>
      <c r="B8780" s="34">
        <v>8779</v>
      </c>
      <c r="C8780" s="19">
        <f t="shared" ca="1" si="549"/>
        <v>54709</v>
      </c>
      <c r="D8780" s="29">
        <f t="shared" ca="1" si="551"/>
        <v>0</v>
      </c>
      <c r="E8780" s="29">
        <f ca="1">IF(C8780&lt;Calculator!$D$26,0,IF(DAY($C8780)=1,IF(D8780-Calculator!$G$24&gt;0,Calculator!$G$24,D8780),0))</f>
        <v>0</v>
      </c>
      <c r="F8780" s="29">
        <f ca="1">IF(E8780&gt;0,D8780*Calculator!$G$22/12,0)</f>
        <v>0</v>
      </c>
      <c r="G8780" s="29">
        <f ca="1">IF(E8780&gt;0,(IFERROR(-PMT(Calculator!$G$22/12,Calculator!$G$23*12,Calculator!$G$20),0))-F8780,0)</f>
        <v>0</v>
      </c>
      <c r="H8780" s="29">
        <f t="shared" ca="1" si="552"/>
        <v>0</v>
      </c>
      <c r="I8780" s="29">
        <f t="shared" ca="1" si="550"/>
        <v>0</v>
      </c>
      <c r="J8780" s="30">
        <f>Calculator!$G$40</f>
        <v>6.5000000000000002E-2</v>
      </c>
      <c r="K8780" s="29">
        <f ca="1">IF(C8780&gt;=Calculator!$G$27,IF(DAY($C8780)=1,Calculator!$G$34/2,IF(DAY($C8780)=15,Calculator!$G$34/2,0)),0)</f>
        <v>0</v>
      </c>
      <c r="L8780" s="29">
        <f ca="1">IF(DAY($C8780)=28,IF(H8780=0,0,Calculator!$G$35),0)</f>
        <v>0</v>
      </c>
      <c r="M8780" s="29">
        <f ca="1">IF(I8780&gt;0,IF(DAY($C8780)=1,SUM(INDIRECT("I"&amp;(ROW(C8779)-DAY(C8779))):I8779),0),0)</f>
        <v>0</v>
      </c>
      <c r="N8780" s="29">
        <f ca="1">IF(C8780&lt;Calculator!$G$27,0,IF(C8780=Calculator!$G$27,Calculator!$G$39,IF(H8780-K8780&lt;=0,IF(D8780&gt;Calculator!$G$39,IF(H8780-K8780+E8780+L8780+M8780+Calculator!$G$39&gt;Calculator!$G$39,Calculator!$G$39-(H8780+E8780+L8780+M8780-K8780),Calculator!$G$39),D8780),0)))</f>
        <v>0</v>
      </c>
    </row>
    <row r="8781" spans="1:14" ht="15.75" thickBot="1">
      <c r="A8781" s="33" t="str">
        <f ca="1">IF(C8781=Calculator!$H$27,"F",IF(Daily!D8781+Daily!H8781=0,IF(D8780+H8780&gt;0,"L",""),""))</f>
        <v/>
      </c>
      <c r="B8781" s="34">
        <v>8780</v>
      </c>
      <c r="C8781" s="19">
        <f t="shared" ca="1" si="549"/>
        <v>54710</v>
      </c>
      <c r="D8781" s="29">
        <f t="shared" ca="1" si="551"/>
        <v>0</v>
      </c>
      <c r="E8781" s="29">
        <f ca="1">IF(C8781&lt;Calculator!$D$26,0,IF(DAY($C8781)=1,IF(D8781-Calculator!$G$24&gt;0,Calculator!$G$24,D8781),0))</f>
        <v>0</v>
      </c>
      <c r="F8781" s="29">
        <f ca="1">IF(E8781&gt;0,D8781*Calculator!$G$22/12,0)</f>
        <v>0</v>
      </c>
      <c r="G8781" s="29">
        <f ca="1">IF(E8781&gt;0,(IFERROR(-PMT(Calculator!$G$22/12,Calculator!$G$23*12,Calculator!$G$20),0))-F8781,0)</f>
        <v>0</v>
      </c>
      <c r="H8781" s="29">
        <f t="shared" ca="1" si="552"/>
        <v>0</v>
      </c>
      <c r="I8781" s="29">
        <f t="shared" ca="1" si="550"/>
        <v>0</v>
      </c>
      <c r="J8781" s="30">
        <f>Calculator!$G$40</f>
        <v>6.5000000000000002E-2</v>
      </c>
      <c r="K8781" s="29">
        <f ca="1">IF(C8781&gt;=Calculator!$G$27,IF(DAY($C8781)=1,Calculator!$G$34/2,IF(DAY($C8781)=15,Calculator!$G$34/2,0)),0)</f>
        <v>0</v>
      </c>
      <c r="L8781" s="29">
        <f ca="1">IF(DAY($C8781)=28,IF(H8781=0,0,Calculator!$G$35),0)</f>
        <v>0</v>
      </c>
      <c r="M8781" s="29">
        <f ca="1">IF(I8781&gt;0,IF(DAY($C8781)=1,SUM(INDIRECT("I"&amp;(ROW(C8780)-DAY(C8780))):I8780),0),0)</f>
        <v>0</v>
      </c>
      <c r="N8781" s="29">
        <f ca="1">IF(C8781&lt;Calculator!$G$27,0,IF(C8781=Calculator!$G$27,Calculator!$G$39,IF(H8781-K8781&lt;=0,IF(D8781&gt;Calculator!$G$39,IF(H8781-K8781+E8781+L8781+M8781+Calculator!$G$39&gt;Calculator!$G$39,Calculator!$G$39-(H8781+E8781+L8781+M8781-K8781),Calculator!$G$39),D8781),0)))</f>
        <v>0</v>
      </c>
    </row>
    <row r="8782" spans="1:14" ht="15.75" thickBot="1">
      <c r="A8782" s="33" t="str">
        <f ca="1">IF(C8782=Calculator!$H$27,"F",IF(Daily!D8782+Daily!H8782=0,IF(D8781+H8781&gt;0,"L",""),""))</f>
        <v/>
      </c>
      <c r="B8782" s="34">
        <v>8781</v>
      </c>
      <c r="C8782" s="19">
        <f t="shared" ca="1" si="549"/>
        <v>54711</v>
      </c>
      <c r="D8782" s="29">
        <f t="shared" ca="1" si="551"/>
        <v>0</v>
      </c>
      <c r="E8782" s="29">
        <f ca="1">IF(C8782&lt;Calculator!$D$26,0,IF(DAY($C8782)=1,IF(D8782-Calculator!$G$24&gt;0,Calculator!$G$24,D8782),0))</f>
        <v>0</v>
      </c>
      <c r="F8782" s="29">
        <f ca="1">IF(E8782&gt;0,D8782*Calculator!$G$22/12,0)</f>
        <v>0</v>
      </c>
      <c r="G8782" s="29">
        <f ca="1">IF(E8782&gt;0,(IFERROR(-PMT(Calculator!$G$22/12,Calculator!$G$23*12,Calculator!$G$20),0))-F8782,0)</f>
        <v>0</v>
      </c>
      <c r="H8782" s="29">
        <f t="shared" ca="1" si="552"/>
        <v>0</v>
      </c>
      <c r="I8782" s="29">
        <f t="shared" ca="1" si="550"/>
        <v>0</v>
      </c>
      <c r="J8782" s="30">
        <f>Calculator!$G$40</f>
        <v>6.5000000000000002E-2</v>
      </c>
      <c r="K8782" s="29">
        <f ca="1">IF(C8782&gt;=Calculator!$G$27,IF(DAY($C8782)=1,Calculator!$G$34/2,IF(DAY($C8782)=15,Calculator!$G$34/2,0)),0)</f>
        <v>4500</v>
      </c>
      <c r="L8782" s="29">
        <f ca="1">IF(DAY($C8782)=28,IF(H8782=0,0,Calculator!$G$35),0)</f>
        <v>0</v>
      </c>
      <c r="M8782" s="29">
        <f ca="1">IF(I8782&gt;0,IF(DAY($C8782)=1,SUM(INDIRECT("I"&amp;(ROW(C8781)-DAY(C8781))):I8781),0),0)</f>
        <v>0</v>
      </c>
      <c r="N8782" s="29">
        <f ca="1">IF(C8782&lt;Calculator!$G$27,0,IF(C8782=Calculator!$G$27,Calculator!$G$39,IF(H8782-K8782&lt;=0,IF(D8782&gt;Calculator!$G$39,IF(H8782-K8782+E8782+L8782+M8782+Calculator!$G$39&gt;Calculator!$G$39,Calculator!$G$39-(H8782+E8782+L8782+M8782-K8782),Calculator!$G$39),D8782),0)))</f>
        <v>0</v>
      </c>
    </row>
    <row r="8783" spans="1:14" ht="15.75" thickBot="1">
      <c r="A8783" s="33" t="str">
        <f ca="1">IF(C8783=Calculator!$H$27,"F",IF(Daily!D8783+Daily!H8783=0,IF(D8782+H8782&gt;0,"L",""),""))</f>
        <v/>
      </c>
      <c r="B8783" s="34">
        <v>8782</v>
      </c>
      <c r="C8783" s="19">
        <f t="shared" ca="1" si="549"/>
        <v>54712</v>
      </c>
      <c r="D8783" s="29">
        <f t="shared" ca="1" si="551"/>
        <v>0</v>
      </c>
      <c r="E8783" s="29">
        <f ca="1">IF(C8783&lt;Calculator!$D$26,0,IF(DAY($C8783)=1,IF(D8783-Calculator!$G$24&gt;0,Calculator!$G$24,D8783),0))</f>
        <v>0</v>
      </c>
      <c r="F8783" s="29">
        <f ca="1">IF(E8783&gt;0,D8783*Calculator!$G$22/12,0)</f>
        <v>0</v>
      </c>
      <c r="G8783" s="29">
        <f ca="1">IF(E8783&gt;0,(IFERROR(-PMT(Calculator!$G$22/12,Calculator!$G$23*12,Calculator!$G$20),0))-F8783,0)</f>
        <v>0</v>
      </c>
      <c r="H8783" s="29">
        <f t="shared" ca="1" si="552"/>
        <v>0</v>
      </c>
      <c r="I8783" s="29">
        <f t="shared" ca="1" si="550"/>
        <v>0</v>
      </c>
      <c r="J8783" s="30">
        <f>Calculator!$G$40</f>
        <v>6.5000000000000002E-2</v>
      </c>
      <c r="K8783" s="29">
        <f ca="1">IF(C8783&gt;=Calculator!$G$27,IF(DAY($C8783)=1,Calculator!$G$34/2,IF(DAY($C8783)=15,Calculator!$G$34/2,0)),0)</f>
        <v>0</v>
      </c>
      <c r="L8783" s="29">
        <f ca="1">IF(DAY($C8783)=28,IF(H8783=0,0,Calculator!$G$35),0)</f>
        <v>0</v>
      </c>
      <c r="M8783" s="29">
        <f ca="1">IF(I8783&gt;0,IF(DAY($C8783)=1,SUM(INDIRECT("I"&amp;(ROW(C8782)-DAY(C8782))):I8782),0),0)</f>
        <v>0</v>
      </c>
      <c r="N8783" s="29">
        <f ca="1">IF(C8783&lt;Calculator!$G$27,0,IF(C8783=Calculator!$G$27,Calculator!$G$39,IF(H8783-K8783&lt;=0,IF(D8783&gt;Calculator!$G$39,IF(H8783-K8783+E8783+L8783+M8783+Calculator!$G$39&gt;Calculator!$G$39,Calculator!$G$39-(H8783+E8783+L8783+M8783-K8783),Calculator!$G$39),D8783),0)))</f>
        <v>0</v>
      </c>
    </row>
    <row r="8784" spans="1:14" ht="15.75" thickBot="1">
      <c r="A8784" s="33" t="str">
        <f ca="1">IF(C8784=Calculator!$H$27,"F",IF(Daily!D8784+Daily!H8784=0,IF(D8783+H8783&gt;0,"L",""),""))</f>
        <v/>
      </c>
      <c r="B8784" s="34">
        <v>8783</v>
      </c>
      <c r="C8784" s="19">
        <f t="shared" ca="1" si="549"/>
        <v>54713</v>
      </c>
      <c r="D8784" s="29">
        <f t="shared" ca="1" si="551"/>
        <v>0</v>
      </c>
      <c r="E8784" s="29">
        <f ca="1">IF(C8784&lt;Calculator!$D$26,0,IF(DAY($C8784)=1,IF(D8784-Calculator!$G$24&gt;0,Calculator!$G$24,D8784),0))</f>
        <v>0</v>
      </c>
      <c r="F8784" s="29">
        <f ca="1">IF(E8784&gt;0,D8784*Calculator!$G$22/12,0)</f>
        <v>0</v>
      </c>
      <c r="G8784" s="29">
        <f ca="1">IF(E8784&gt;0,(IFERROR(-PMT(Calculator!$G$22/12,Calculator!$G$23*12,Calculator!$G$20),0))-F8784,0)</f>
        <v>0</v>
      </c>
      <c r="H8784" s="29">
        <f t="shared" ca="1" si="552"/>
        <v>0</v>
      </c>
      <c r="I8784" s="29">
        <f t="shared" ca="1" si="550"/>
        <v>0</v>
      </c>
      <c r="J8784" s="30">
        <f>Calculator!$G$40</f>
        <v>6.5000000000000002E-2</v>
      </c>
      <c r="K8784" s="29">
        <f ca="1">IF(C8784&gt;=Calculator!$G$27,IF(DAY($C8784)=1,Calculator!$G$34/2,IF(DAY($C8784)=15,Calculator!$G$34/2,0)),0)</f>
        <v>0</v>
      </c>
      <c r="L8784" s="29">
        <f ca="1">IF(DAY($C8784)=28,IF(H8784=0,0,Calculator!$G$35),0)</f>
        <v>0</v>
      </c>
      <c r="M8784" s="29">
        <f ca="1">IF(I8784&gt;0,IF(DAY($C8784)=1,SUM(INDIRECT("I"&amp;(ROW(C8783)-DAY(C8783))):I8783),0),0)</f>
        <v>0</v>
      </c>
      <c r="N8784" s="29">
        <f ca="1">IF(C8784&lt;Calculator!$G$27,0,IF(C8784=Calculator!$G$27,Calculator!$G$39,IF(H8784-K8784&lt;=0,IF(D8784&gt;Calculator!$G$39,IF(H8784-K8784+E8784+L8784+M8784+Calculator!$G$39&gt;Calculator!$G$39,Calculator!$G$39-(H8784+E8784+L8784+M8784-K8784),Calculator!$G$39),D8784),0)))</f>
        <v>0</v>
      </c>
    </row>
    <row r="8785" spans="1:14" ht="15.75" thickBot="1">
      <c r="A8785" s="33" t="str">
        <f ca="1">IF(C8785=Calculator!$H$27,"F",IF(Daily!D8785+Daily!H8785=0,IF(D8784+H8784&gt;0,"L",""),""))</f>
        <v/>
      </c>
      <c r="B8785" s="34">
        <v>8784</v>
      </c>
      <c r="C8785" s="19">
        <f t="shared" ca="1" si="549"/>
        <v>54714</v>
      </c>
      <c r="D8785" s="29">
        <f t="shared" ca="1" si="551"/>
        <v>0</v>
      </c>
      <c r="E8785" s="29">
        <f ca="1">IF(C8785&lt;Calculator!$D$26,0,IF(DAY($C8785)=1,IF(D8785-Calculator!$G$24&gt;0,Calculator!$G$24,D8785),0))</f>
        <v>0</v>
      </c>
      <c r="F8785" s="29">
        <f ca="1">IF(E8785&gt;0,D8785*Calculator!$G$22/12,0)</f>
        <v>0</v>
      </c>
      <c r="G8785" s="29">
        <f ca="1">IF(E8785&gt;0,(IFERROR(-PMT(Calculator!$G$22/12,Calculator!$G$23*12,Calculator!$G$20),0))-F8785,0)</f>
        <v>0</v>
      </c>
      <c r="H8785" s="29">
        <f t="shared" ca="1" si="552"/>
        <v>0</v>
      </c>
      <c r="I8785" s="29">
        <f t="shared" ca="1" si="550"/>
        <v>0</v>
      </c>
      <c r="J8785" s="30">
        <f>Calculator!$G$40</f>
        <v>6.5000000000000002E-2</v>
      </c>
      <c r="K8785" s="29">
        <f ca="1">IF(C8785&gt;=Calculator!$G$27,IF(DAY($C8785)=1,Calculator!$G$34/2,IF(DAY($C8785)=15,Calculator!$G$34/2,0)),0)</f>
        <v>0</v>
      </c>
      <c r="L8785" s="29">
        <f ca="1">IF(DAY($C8785)=28,IF(H8785=0,0,Calculator!$G$35),0)</f>
        <v>0</v>
      </c>
      <c r="M8785" s="29">
        <f ca="1">IF(I8785&gt;0,IF(DAY($C8785)=1,SUM(INDIRECT("I"&amp;(ROW(C8784)-DAY(C8784))):I8784),0),0)</f>
        <v>0</v>
      </c>
      <c r="N8785" s="29">
        <f ca="1">IF(C8785&lt;Calculator!$G$27,0,IF(C8785=Calculator!$G$27,Calculator!$G$39,IF(H8785-K8785&lt;=0,IF(D8785&gt;Calculator!$G$39,IF(H8785-K8785+E8785+L8785+M8785+Calculator!$G$39&gt;Calculator!$G$39,Calculator!$G$39-(H8785+E8785+L8785+M8785-K8785),Calculator!$G$39),D8785),0)))</f>
        <v>0</v>
      </c>
    </row>
    <row r="8786" spans="1:14" ht="15.75" thickBot="1">
      <c r="A8786" s="33" t="str">
        <f ca="1">IF(C8786=Calculator!$H$27,"F",IF(Daily!D8786+Daily!H8786=0,IF(D8785+H8785&gt;0,"L",""),""))</f>
        <v/>
      </c>
      <c r="B8786" s="34">
        <v>8785</v>
      </c>
      <c r="C8786" s="19">
        <f t="shared" ca="1" si="549"/>
        <v>54715</v>
      </c>
      <c r="D8786" s="29">
        <f t="shared" ca="1" si="551"/>
        <v>0</v>
      </c>
      <c r="E8786" s="29">
        <f ca="1">IF(C8786&lt;Calculator!$D$26,0,IF(DAY($C8786)=1,IF(D8786-Calculator!$G$24&gt;0,Calculator!$G$24,D8786),0))</f>
        <v>0</v>
      </c>
      <c r="F8786" s="29">
        <f ca="1">IF(E8786&gt;0,D8786*Calculator!$G$22/12,0)</f>
        <v>0</v>
      </c>
      <c r="G8786" s="29">
        <f ca="1">IF(E8786&gt;0,(IFERROR(-PMT(Calculator!$G$22/12,Calculator!$G$23*12,Calculator!$G$20),0))-F8786,0)</f>
        <v>0</v>
      </c>
      <c r="H8786" s="29">
        <f t="shared" ca="1" si="552"/>
        <v>0</v>
      </c>
      <c r="I8786" s="29">
        <f t="shared" ca="1" si="550"/>
        <v>0</v>
      </c>
      <c r="J8786" s="30">
        <f>Calculator!$G$40</f>
        <v>6.5000000000000002E-2</v>
      </c>
      <c r="K8786" s="29">
        <f ca="1">IF(C8786&gt;=Calculator!$G$27,IF(DAY($C8786)=1,Calculator!$G$34/2,IF(DAY($C8786)=15,Calculator!$G$34/2,0)),0)</f>
        <v>0</v>
      </c>
      <c r="L8786" s="29">
        <f ca="1">IF(DAY($C8786)=28,IF(H8786=0,0,Calculator!$G$35),0)</f>
        <v>0</v>
      </c>
      <c r="M8786" s="29">
        <f ca="1">IF(I8786&gt;0,IF(DAY($C8786)=1,SUM(INDIRECT("I"&amp;(ROW(C8785)-DAY(C8785))):I8785),0),0)</f>
        <v>0</v>
      </c>
      <c r="N8786" s="29">
        <f ca="1">IF(C8786&lt;Calculator!$G$27,0,IF(C8786=Calculator!$G$27,Calculator!$G$39,IF(H8786-K8786&lt;=0,IF(D8786&gt;Calculator!$G$39,IF(H8786-K8786+E8786+L8786+M8786+Calculator!$G$39&gt;Calculator!$G$39,Calculator!$G$39-(H8786+E8786+L8786+M8786-K8786),Calculator!$G$39),D8786),0)))</f>
        <v>0</v>
      </c>
    </row>
    <row r="8787" spans="1:14" ht="15.75" thickBot="1">
      <c r="A8787" s="33" t="str">
        <f ca="1">IF(C8787=Calculator!$H$27,"F",IF(Daily!D8787+Daily!H8787=0,IF(D8786+H8786&gt;0,"L",""),""))</f>
        <v/>
      </c>
      <c r="B8787" s="34">
        <v>8786</v>
      </c>
      <c r="C8787" s="19">
        <f t="shared" ca="1" si="549"/>
        <v>54716</v>
      </c>
      <c r="D8787" s="29">
        <f t="shared" ca="1" si="551"/>
        <v>0</v>
      </c>
      <c r="E8787" s="29">
        <f ca="1">IF(C8787&lt;Calculator!$D$26,0,IF(DAY($C8787)=1,IF(D8787-Calculator!$G$24&gt;0,Calculator!$G$24,D8787),0))</f>
        <v>0</v>
      </c>
      <c r="F8787" s="29">
        <f ca="1">IF(E8787&gt;0,D8787*Calculator!$G$22/12,0)</f>
        <v>0</v>
      </c>
      <c r="G8787" s="29">
        <f ca="1">IF(E8787&gt;0,(IFERROR(-PMT(Calculator!$G$22/12,Calculator!$G$23*12,Calculator!$G$20),0))-F8787,0)</f>
        <v>0</v>
      </c>
      <c r="H8787" s="29">
        <f t="shared" ca="1" si="552"/>
        <v>0</v>
      </c>
      <c r="I8787" s="29">
        <f t="shared" ca="1" si="550"/>
        <v>0</v>
      </c>
      <c r="J8787" s="30">
        <f>Calculator!$G$40</f>
        <v>6.5000000000000002E-2</v>
      </c>
      <c r="K8787" s="29">
        <f ca="1">IF(C8787&gt;=Calculator!$G$27,IF(DAY($C8787)=1,Calculator!$G$34/2,IF(DAY($C8787)=15,Calculator!$G$34/2,0)),0)</f>
        <v>0</v>
      </c>
      <c r="L8787" s="29">
        <f ca="1">IF(DAY($C8787)=28,IF(H8787=0,0,Calculator!$G$35),0)</f>
        <v>0</v>
      </c>
      <c r="M8787" s="29">
        <f ca="1">IF(I8787&gt;0,IF(DAY($C8787)=1,SUM(INDIRECT("I"&amp;(ROW(C8786)-DAY(C8786))):I8786),0),0)</f>
        <v>0</v>
      </c>
      <c r="N8787" s="29">
        <f ca="1">IF(C8787&lt;Calculator!$G$27,0,IF(C8787=Calculator!$G$27,Calculator!$G$39,IF(H8787-K8787&lt;=0,IF(D8787&gt;Calculator!$G$39,IF(H8787-K8787+E8787+L8787+M8787+Calculator!$G$39&gt;Calculator!$G$39,Calculator!$G$39-(H8787+E8787+L8787+M8787-K8787),Calculator!$G$39),D8787),0)))</f>
        <v>0</v>
      </c>
    </row>
    <row r="8788" spans="1:14" ht="15.75" thickBot="1">
      <c r="A8788" s="33" t="str">
        <f ca="1">IF(C8788=Calculator!$H$27,"F",IF(Daily!D8788+Daily!H8788=0,IF(D8787+H8787&gt;0,"L",""),""))</f>
        <v/>
      </c>
      <c r="B8788" s="34">
        <v>8787</v>
      </c>
      <c r="C8788" s="19">
        <f t="shared" ca="1" si="549"/>
        <v>54717</v>
      </c>
      <c r="D8788" s="29">
        <f t="shared" ca="1" si="551"/>
        <v>0</v>
      </c>
      <c r="E8788" s="29">
        <f ca="1">IF(C8788&lt;Calculator!$D$26,0,IF(DAY($C8788)=1,IF(D8788-Calculator!$G$24&gt;0,Calculator!$G$24,D8788),0))</f>
        <v>0</v>
      </c>
      <c r="F8788" s="29">
        <f ca="1">IF(E8788&gt;0,D8788*Calculator!$G$22/12,0)</f>
        <v>0</v>
      </c>
      <c r="G8788" s="29">
        <f ca="1">IF(E8788&gt;0,(IFERROR(-PMT(Calculator!$G$22/12,Calculator!$G$23*12,Calculator!$G$20),0))-F8788,0)</f>
        <v>0</v>
      </c>
      <c r="H8788" s="29">
        <f t="shared" ca="1" si="552"/>
        <v>0</v>
      </c>
      <c r="I8788" s="29">
        <f t="shared" ca="1" si="550"/>
        <v>0</v>
      </c>
      <c r="J8788" s="30">
        <f>Calculator!$G$40</f>
        <v>6.5000000000000002E-2</v>
      </c>
      <c r="K8788" s="29">
        <f ca="1">IF(C8788&gt;=Calculator!$G$27,IF(DAY($C8788)=1,Calculator!$G$34/2,IF(DAY($C8788)=15,Calculator!$G$34/2,0)),0)</f>
        <v>0</v>
      </c>
      <c r="L8788" s="29">
        <f ca="1">IF(DAY($C8788)=28,IF(H8788=0,0,Calculator!$G$35),0)</f>
        <v>0</v>
      </c>
      <c r="M8788" s="29">
        <f ca="1">IF(I8788&gt;0,IF(DAY($C8788)=1,SUM(INDIRECT("I"&amp;(ROW(C8787)-DAY(C8787))):I8787),0),0)</f>
        <v>0</v>
      </c>
      <c r="N8788" s="29">
        <f ca="1">IF(C8788&lt;Calculator!$G$27,0,IF(C8788=Calculator!$G$27,Calculator!$G$39,IF(H8788-K8788&lt;=0,IF(D8788&gt;Calculator!$G$39,IF(H8788-K8788+E8788+L8788+M8788+Calculator!$G$39&gt;Calculator!$G$39,Calculator!$G$39-(H8788+E8788+L8788+M8788-K8788),Calculator!$G$39),D8788),0)))</f>
        <v>0</v>
      </c>
    </row>
    <row r="8789" spans="1:14" ht="15.75" thickBot="1">
      <c r="A8789" s="33" t="str">
        <f ca="1">IF(C8789=Calculator!$H$27,"F",IF(Daily!D8789+Daily!H8789=0,IF(D8788+H8788&gt;0,"L",""),""))</f>
        <v/>
      </c>
      <c r="B8789" s="34">
        <v>8788</v>
      </c>
      <c r="C8789" s="19">
        <f t="shared" ca="1" si="549"/>
        <v>54718</v>
      </c>
      <c r="D8789" s="29">
        <f t="shared" ca="1" si="551"/>
        <v>0</v>
      </c>
      <c r="E8789" s="29">
        <f ca="1">IF(C8789&lt;Calculator!$D$26,0,IF(DAY($C8789)=1,IF(D8789-Calculator!$G$24&gt;0,Calculator!$G$24,D8789),0))</f>
        <v>0</v>
      </c>
      <c r="F8789" s="29">
        <f ca="1">IF(E8789&gt;0,D8789*Calculator!$G$22/12,0)</f>
        <v>0</v>
      </c>
      <c r="G8789" s="29">
        <f ca="1">IF(E8789&gt;0,(IFERROR(-PMT(Calculator!$G$22/12,Calculator!$G$23*12,Calculator!$G$20),0))-F8789,0)</f>
        <v>0</v>
      </c>
      <c r="H8789" s="29">
        <f t="shared" ca="1" si="552"/>
        <v>0</v>
      </c>
      <c r="I8789" s="29">
        <f t="shared" ca="1" si="550"/>
        <v>0</v>
      </c>
      <c r="J8789" s="30">
        <f>Calculator!$G$40</f>
        <v>6.5000000000000002E-2</v>
      </c>
      <c r="K8789" s="29">
        <f ca="1">IF(C8789&gt;=Calculator!$G$27,IF(DAY($C8789)=1,Calculator!$G$34/2,IF(DAY($C8789)=15,Calculator!$G$34/2,0)),0)</f>
        <v>0</v>
      </c>
      <c r="L8789" s="29">
        <f ca="1">IF(DAY($C8789)=28,IF(H8789=0,0,Calculator!$G$35),0)</f>
        <v>0</v>
      </c>
      <c r="M8789" s="29">
        <f ca="1">IF(I8789&gt;0,IF(DAY($C8789)=1,SUM(INDIRECT("I"&amp;(ROW(C8788)-DAY(C8788))):I8788),0),0)</f>
        <v>0</v>
      </c>
      <c r="N8789" s="29">
        <f ca="1">IF(C8789&lt;Calculator!$G$27,0,IF(C8789=Calculator!$G$27,Calculator!$G$39,IF(H8789-K8789&lt;=0,IF(D8789&gt;Calculator!$G$39,IF(H8789-K8789+E8789+L8789+M8789+Calculator!$G$39&gt;Calculator!$G$39,Calculator!$G$39-(H8789+E8789+L8789+M8789-K8789),Calculator!$G$39),D8789),0)))</f>
        <v>0</v>
      </c>
    </row>
    <row r="8790" spans="1:14" ht="15.75" thickBot="1">
      <c r="A8790" s="33" t="str">
        <f ca="1">IF(C8790=Calculator!$H$27,"F",IF(Daily!D8790+Daily!H8790=0,IF(D8789+H8789&gt;0,"L",""),""))</f>
        <v/>
      </c>
      <c r="B8790" s="34">
        <v>8789</v>
      </c>
      <c r="C8790" s="19">
        <f t="shared" ca="1" si="549"/>
        <v>54719</v>
      </c>
      <c r="D8790" s="29">
        <f t="shared" ca="1" si="551"/>
        <v>0</v>
      </c>
      <c r="E8790" s="29">
        <f ca="1">IF(C8790&lt;Calculator!$D$26,0,IF(DAY($C8790)=1,IF(D8790-Calculator!$G$24&gt;0,Calculator!$G$24,D8790),0))</f>
        <v>0</v>
      </c>
      <c r="F8790" s="29">
        <f ca="1">IF(E8790&gt;0,D8790*Calculator!$G$22/12,0)</f>
        <v>0</v>
      </c>
      <c r="G8790" s="29">
        <f ca="1">IF(E8790&gt;0,(IFERROR(-PMT(Calculator!$G$22/12,Calculator!$G$23*12,Calculator!$G$20),0))-F8790,0)</f>
        <v>0</v>
      </c>
      <c r="H8790" s="29">
        <f t="shared" ca="1" si="552"/>
        <v>0</v>
      </c>
      <c r="I8790" s="29">
        <f t="shared" ca="1" si="550"/>
        <v>0</v>
      </c>
      <c r="J8790" s="30">
        <f>Calculator!$G$40</f>
        <v>6.5000000000000002E-2</v>
      </c>
      <c r="K8790" s="29">
        <f ca="1">IF(C8790&gt;=Calculator!$G$27,IF(DAY($C8790)=1,Calculator!$G$34/2,IF(DAY($C8790)=15,Calculator!$G$34/2,0)),0)</f>
        <v>0</v>
      </c>
      <c r="L8790" s="29">
        <f ca="1">IF(DAY($C8790)=28,IF(H8790=0,0,Calculator!$G$35),0)</f>
        <v>0</v>
      </c>
      <c r="M8790" s="29">
        <f ca="1">IF(I8790&gt;0,IF(DAY($C8790)=1,SUM(INDIRECT("I"&amp;(ROW(C8789)-DAY(C8789))):I8789),0),0)</f>
        <v>0</v>
      </c>
      <c r="N8790" s="29">
        <f ca="1">IF(C8790&lt;Calculator!$G$27,0,IF(C8790=Calculator!$G$27,Calculator!$G$39,IF(H8790-K8790&lt;=0,IF(D8790&gt;Calculator!$G$39,IF(H8790-K8790+E8790+L8790+M8790+Calculator!$G$39&gt;Calculator!$G$39,Calculator!$G$39-(H8790+E8790+L8790+M8790-K8790),Calculator!$G$39),D8790),0)))</f>
        <v>0</v>
      </c>
    </row>
    <row r="8791" spans="1:14" ht="15.75" thickBot="1">
      <c r="A8791" s="33" t="str">
        <f ca="1">IF(C8791=Calculator!$H$27,"F",IF(Daily!D8791+Daily!H8791=0,IF(D8790+H8790&gt;0,"L",""),""))</f>
        <v/>
      </c>
      <c r="B8791" s="34">
        <v>8790</v>
      </c>
      <c r="C8791" s="19">
        <f t="shared" ca="1" si="549"/>
        <v>54720</v>
      </c>
      <c r="D8791" s="29">
        <f t="shared" ca="1" si="551"/>
        <v>0</v>
      </c>
      <c r="E8791" s="29">
        <f ca="1">IF(C8791&lt;Calculator!$D$26,0,IF(DAY($C8791)=1,IF(D8791-Calculator!$G$24&gt;0,Calculator!$G$24,D8791),0))</f>
        <v>0</v>
      </c>
      <c r="F8791" s="29">
        <f ca="1">IF(E8791&gt;0,D8791*Calculator!$G$22/12,0)</f>
        <v>0</v>
      </c>
      <c r="G8791" s="29">
        <f ca="1">IF(E8791&gt;0,(IFERROR(-PMT(Calculator!$G$22/12,Calculator!$G$23*12,Calculator!$G$20),0))-F8791,0)</f>
        <v>0</v>
      </c>
      <c r="H8791" s="29">
        <f t="shared" ca="1" si="552"/>
        <v>0</v>
      </c>
      <c r="I8791" s="29">
        <f t="shared" ca="1" si="550"/>
        <v>0</v>
      </c>
      <c r="J8791" s="30">
        <f>Calculator!$G$40</f>
        <v>6.5000000000000002E-2</v>
      </c>
      <c r="K8791" s="29">
        <f ca="1">IF(C8791&gt;=Calculator!$G$27,IF(DAY($C8791)=1,Calculator!$G$34/2,IF(DAY($C8791)=15,Calculator!$G$34/2,0)),0)</f>
        <v>0</v>
      </c>
      <c r="L8791" s="29">
        <f ca="1">IF(DAY($C8791)=28,IF(H8791=0,0,Calculator!$G$35),0)</f>
        <v>0</v>
      </c>
      <c r="M8791" s="29">
        <f ca="1">IF(I8791&gt;0,IF(DAY($C8791)=1,SUM(INDIRECT("I"&amp;(ROW(C8790)-DAY(C8790))):I8790),0),0)</f>
        <v>0</v>
      </c>
      <c r="N8791" s="29">
        <f ca="1">IF(C8791&lt;Calculator!$G$27,0,IF(C8791=Calculator!$G$27,Calculator!$G$39,IF(H8791-K8791&lt;=0,IF(D8791&gt;Calculator!$G$39,IF(H8791-K8791+E8791+L8791+M8791+Calculator!$G$39&gt;Calculator!$G$39,Calculator!$G$39-(H8791+E8791+L8791+M8791-K8791),Calculator!$G$39),D8791),0)))</f>
        <v>0</v>
      </c>
    </row>
    <row r="8792" spans="1:14" ht="15.75" thickBot="1">
      <c r="A8792" s="33" t="str">
        <f ca="1">IF(C8792=Calculator!$H$27,"F",IF(Daily!D8792+Daily!H8792=0,IF(D8791+H8791&gt;0,"L",""),""))</f>
        <v/>
      </c>
      <c r="B8792" s="34">
        <v>8791</v>
      </c>
      <c r="C8792" s="19">
        <f t="shared" ca="1" si="549"/>
        <v>54721</v>
      </c>
      <c r="D8792" s="29">
        <f t="shared" ca="1" si="551"/>
        <v>0</v>
      </c>
      <c r="E8792" s="29">
        <f ca="1">IF(C8792&lt;Calculator!$D$26,0,IF(DAY($C8792)=1,IF(D8792-Calculator!$G$24&gt;0,Calculator!$G$24,D8792),0))</f>
        <v>0</v>
      </c>
      <c r="F8792" s="29">
        <f ca="1">IF(E8792&gt;0,D8792*Calculator!$G$22/12,0)</f>
        <v>0</v>
      </c>
      <c r="G8792" s="29">
        <f ca="1">IF(E8792&gt;0,(IFERROR(-PMT(Calculator!$G$22/12,Calculator!$G$23*12,Calculator!$G$20),0))-F8792,0)</f>
        <v>0</v>
      </c>
      <c r="H8792" s="29">
        <f t="shared" ca="1" si="552"/>
        <v>0</v>
      </c>
      <c r="I8792" s="29">
        <f t="shared" ca="1" si="550"/>
        <v>0</v>
      </c>
      <c r="J8792" s="30">
        <f>Calculator!$G$40</f>
        <v>6.5000000000000002E-2</v>
      </c>
      <c r="K8792" s="29">
        <f ca="1">IF(C8792&gt;=Calculator!$G$27,IF(DAY($C8792)=1,Calculator!$G$34/2,IF(DAY($C8792)=15,Calculator!$G$34/2,0)),0)</f>
        <v>0</v>
      </c>
      <c r="L8792" s="29">
        <f ca="1">IF(DAY($C8792)=28,IF(H8792=0,0,Calculator!$G$35),0)</f>
        <v>0</v>
      </c>
      <c r="M8792" s="29">
        <f ca="1">IF(I8792&gt;0,IF(DAY($C8792)=1,SUM(INDIRECT("I"&amp;(ROW(C8791)-DAY(C8791))):I8791),0),0)</f>
        <v>0</v>
      </c>
      <c r="N8792" s="29">
        <f ca="1">IF(C8792&lt;Calculator!$G$27,0,IF(C8792=Calculator!$G$27,Calculator!$G$39,IF(H8792-K8792&lt;=0,IF(D8792&gt;Calculator!$G$39,IF(H8792-K8792+E8792+L8792+M8792+Calculator!$G$39&gt;Calculator!$G$39,Calculator!$G$39-(H8792+E8792+L8792+M8792-K8792),Calculator!$G$39),D8792),0)))</f>
        <v>0</v>
      </c>
    </row>
    <row r="8793" spans="1:14" ht="15.75" thickBot="1">
      <c r="A8793" s="33" t="str">
        <f ca="1">IF(C8793=Calculator!$H$27,"F",IF(Daily!D8793+Daily!H8793=0,IF(D8792+H8792&gt;0,"L",""),""))</f>
        <v/>
      </c>
      <c r="B8793" s="34">
        <v>8792</v>
      </c>
      <c r="C8793" s="19">
        <f t="shared" ca="1" si="549"/>
        <v>54722</v>
      </c>
      <c r="D8793" s="29">
        <f t="shared" ca="1" si="551"/>
        <v>0</v>
      </c>
      <c r="E8793" s="29">
        <f ca="1">IF(C8793&lt;Calculator!$D$26,0,IF(DAY($C8793)=1,IF(D8793-Calculator!$G$24&gt;0,Calculator!$G$24,D8793),0))</f>
        <v>0</v>
      </c>
      <c r="F8793" s="29">
        <f ca="1">IF(E8793&gt;0,D8793*Calculator!$G$22/12,0)</f>
        <v>0</v>
      </c>
      <c r="G8793" s="29">
        <f ca="1">IF(E8793&gt;0,(IFERROR(-PMT(Calculator!$G$22/12,Calculator!$G$23*12,Calculator!$G$20),0))-F8793,0)</f>
        <v>0</v>
      </c>
      <c r="H8793" s="29">
        <f t="shared" ca="1" si="552"/>
        <v>0</v>
      </c>
      <c r="I8793" s="29">
        <f t="shared" ca="1" si="550"/>
        <v>0</v>
      </c>
      <c r="J8793" s="30">
        <f>Calculator!$G$40</f>
        <v>6.5000000000000002E-2</v>
      </c>
      <c r="K8793" s="29">
        <f ca="1">IF(C8793&gt;=Calculator!$G$27,IF(DAY($C8793)=1,Calculator!$G$34/2,IF(DAY($C8793)=15,Calculator!$G$34/2,0)),0)</f>
        <v>0</v>
      </c>
      <c r="L8793" s="29">
        <f ca="1">IF(DAY($C8793)=28,IF(H8793=0,0,Calculator!$G$35),0)</f>
        <v>0</v>
      </c>
      <c r="M8793" s="29">
        <f ca="1">IF(I8793&gt;0,IF(DAY($C8793)=1,SUM(INDIRECT("I"&amp;(ROW(C8792)-DAY(C8792))):I8792),0),0)</f>
        <v>0</v>
      </c>
      <c r="N8793" s="29">
        <f ca="1">IF(C8793&lt;Calculator!$G$27,0,IF(C8793=Calculator!$G$27,Calculator!$G$39,IF(H8793-K8793&lt;=0,IF(D8793&gt;Calculator!$G$39,IF(H8793-K8793+E8793+L8793+M8793+Calculator!$G$39&gt;Calculator!$G$39,Calculator!$G$39-(H8793+E8793+L8793+M8793-K8793),Calculator!$G$39),D8793),0)))</f>
        <v>0</v>
      </c>
    </row>
    <row r="8794" spans="1:14" ht="15.75" thickBot="1">
      <c r="A8794" s="33" t="str">
        <f ca="1">IF(C8794=Calculator!$H$27,"F",IF(Daily!D8794+Daily!H8794=0,IF(D8793+H8793&gt;0,"L",""),""))</f>
        <v/>
      </c>
      <c r="B8794" s="34">
        <v>8793</v>
      </c>
      <c r="C8794" s="19">
        <f t="shared" ca="1" si="549"/>
        <v>54723</v>
      </c>
      <c r="D8794" s="29">
        <f t="shared" ca="1" si="551"/>
        <v>0</v>
      </c>
      <c r="E8794" s="29">
        <f ca="1">IF(C8794&lt;Calculator!$D$26,0,IF(DAY($C8794)=1,IF(D8794-Calculator!$G$24&gt;0,Calculator!$G$24,D8794),0))</f>
        <v>0</v>
      </c>
      <c r="F8794" s="29">
        <f ca="1">IF(E8794&gt;0,D8794*Calculator!$G$22/12,0)</f>
        <v>0</v>
      </c>
      <c r="G8794" s="29">
        <f ca="1">IF(E8794&gt;0,(IFERROR(-PMT(Calculator!$G$22/12,Calculator!$G$23*12,Calculator!$G$20),0))-F8794,0)</f>
        <v>0</v>
      </c>
      <c r="H8794" s="29">
        <f t="shared" ca="1" si="552"/>
        <v>0</v>
      </c>
      <c r="I8794" s="29">
        <f t="shared" ca="1" si="550"/>
        <v>0</v>
      </c>
      <c r="J8794" s="30">
        <f>Calculator!$G$40</f>
        <v>6.5000000000000002E-2</v>
      </c>
      <c r="K8794" s="29">
        <f ca="1">IF(C8794&gt;=Calculator!$G$27,IF(DAY($C8794)=1,Calculator!$G$34/2,IF(DAY($C8794)=15,Calculator!$G$34/2,0)),0)</f>
        <v>0</v>
      </c>
      <c r="L8794" s="29">
        <f ca="1">IF(DAY($C8794)=28,IF(H8794=0,0,Calculator!$G$35),0)</f>
        <v>0</v>
      </c>
      <c r="M8794" s="29">
        <f ca="1">IF(I8794&gt;0,IF(DAY($C8794)=1,SUM(INDIRECT("I"&amp;(ROW(C8793)-DAY(C8793))):I8793),0),0)</f>
        <v>0</v>
      </c>
      <c r="N8794" s="29">
        <f ca="1">IF(C8794&lt;Calculator!$G$27,0,IF(C8794=Calculator!$G$27,Calculator!$G$39,IF(H8794-K8794&lt;=0,IF(D8794&gt;Calculator!$G$39,IF(H8794-K8794+E8794+L8794+M8794+Calculator!$G$39&gt;Calculator!$G$39,Calculator!$G$39-(H8794+E8794+L8794+M8794-K8794),Calculator!$G$39),D8794),0)))</f>
        <v>0</v>
      </c>
    </row>
    <row r="8795" spans="1:14" ht="15.75" thickBot="1">
      <c r="A8795" s="33" t="str">
        <f ca="1">IF(C8795=Calculator!$H$27,"F",IF(Daily!D8795+Daily!H8795=0,IF(D8794+H8794&gt;0,"L",""),""))</f>
        <v/>
      </c>
      <c r="B8795" s="34">
        <v>8794</v>
      </c>
      <c r="C8795" s="19">
        <f t="shared" ca="1" si="549"/>
        <v>54724</v>
      </c>
      <c r="D8795" s="29">
        <f t="shared" ca="1" si="551"/>
        <v>0</v>
      </c>
      <c r="E8795" s="29">
        <f ca="1">IF(C8795&lt;Calculator!$D$26,0,IF(DAY($C8795)=1,IF(D8795-Calculator!$G$24&gt;0,Calculator!$G$24,D8795),0))</f>
        <v>0</v>
      </c>
      <c r="F8795" s="29">
        <f ca="1">IF(E8795&gt;0,D8795*Calculator!$G$22/12,0)</f>
        <v>0</v>
      </c>
      <c r="G8795" s="29">
        <f ca="1">IF(E8795&gt;0,(IFERROR(-PMT(Calculator!$G$22/12,Calculator!$G$23*12,Calculator!$G$20),0))-F8795,0)</f>
        <v>0</v>
      </c>
      <c r="H8795" s="29">
        <f t="shared" ca="1" si="552"/>
        <v>0</v>
      </c>
      <c r="I8795" s="29">
        <f t="shared" ca="1" si="550"/>
        <v>0</v>
      </c>
      <c r="J8795" s="30">
        <f>Calculator!$G$40</f>
        <v>6.5000000000000002E-2</v>
      </c>
      <c r="K8795" s="29">
        <f ca="1">IF(C8795&gt;=Calculator!$G$27,IF(DAY($C8795)=1,Calculator!$G$34/2,IF(DAY($C8795)=15,Calculator!$G$34/2,0)),0)</f>
        <v>0</v>
      </c>
      <c r="L8795" s="29">
        <f ca="1">IF(DAY($C8795)=28,IF(H8795=0,0,Calculator!$G$35),0)</f>
        <v>0</v>
      </c>
      <c r="M8795" s="29">
        <f ca="1">IF(I8795&gt;0,IF(DAY($C8795)=1,SUM(INDIRECT("I"&amp;(ROW(C8794)-DAY(C8794))):I8794),0),0)</f>
        <v>0</v>
      </c>
      <c r="N8795" s="29">
        <f ca="1">IF(C8795&lt;Calculator!$G$27,0,IF(C8795=Calculator!$G$27,Calculator!$G$39,IF(H8795-K8795&lt;=0,IF(D8795&gt;Calculator!$G$39,IF(H8795-K8795+E8795+L8795+M8795+Calculator!$G$39&gt;Calculator!$G$39,Calculator!$G$39-(H8795+E8795+L8795+M8795-K8795),Calculator!$G$39),D8795),0)))</f>
        <v>0</v>
      </c>
    </row>
    <row r="8796" spans="1:14" ht="15.75" thickBot="1">
      <c r="A8796" s="33" t="str">
        <f ca="1">IF(C8796=Calculator!$H$27,"F",IF(Daily!D8796+Daily!H8796=0,IF(D8795+H8795&gt;0,"L",""),""))</f>
        <v/>
      </c>
      <c r="B8796" s="34">
        <v>8795</v>
      </c>
      <c r="C8796" s="19">
        <f t="shared" ca="1" si="549"/>
        <v>54725</v>
      </c>
      <c r="D8796" s="29">
        <f t="shared" ca="1" si="551"/>
        <v>0</v>
      </c>
      <c r="E8796" s="29">
        <f ca="1">IF(C8796&lt;Calculator!$D$26,0,IF(DAY($C8796)=1,IF(D8796-Calculator!$G$24&gt;0,Calculator!$G$24,D8796),0))</f>
        <v>0</v>
      </c>
      <c r="F8796" s="29">
        <f ca="1">IF(E8796&gt;0,D8796*Calculator!$G$22/12,0)</f>
        <v>0</v>
      </c>
      <c r="G8796" s="29">
        <f ca="1">IF(E8796&gt;0,(IFERROR(-PMT(Calculator!$G$22/12,Calculator!$G$23*12,Calculator!$G$20),0))-F8796,0)</f>
        <v>0</v>
      </c>
      <c r="H8796" s="29">
        <f t="shared" ca="1" si="552"/>
        <v>0</v>
      </c>
      <c r="I8796" s="29">
        <f t="shared" ca="1" si="550"/>
        <v>0</v>
      </c>
      <c r="J8796" s="30">
        <f>Calculator!$G$40</f>
        <v>6.5000000000000002E-2</v>
      </c>
      <c r="K8796" s="29">
        <f ca="1">IF(C8796&gt;=Calculator!$G$27,IF(DAY($C8796)=1,Calculator!$G$34/2,IF(DAY($C8796)=15,Calculator!$G$34/2,0)),0)</f>
        <v>0</v>
      </c>
      <c r="L8796" s="29">
        <f ca="1">IF(DAY($C8796)=28,IF(H8796=0,0,Calculator!$G$35),0)</f>
        <v>0</v>
      </c>
      <c r="M8796" s="29">
        <f ca="1">IF(I8796&gt;0,IF(DAY($C8796)=1,SUM(INDIRECT("I"&amp;(ROW(C8795)-DAY(C8795))):I8795),0),0)</f>
        <v>0</v>
      </c>
      <c r="N8796" s="29">
        <f ca="1">IF(C8796&lt;Calculator!$G$27,0,IF(C8796=Calculator!$G$27,Calculator!$G$39,IF(H8796-K8796&lt;=0,IF(D8796&gt;Calculator!$G$39,IF(H8796-K8796+E8796+L8796+M8796+Calculator!$G$39&gt;Calculator!$G$39,Calculator!$G$39-(H8796+E8796+L8796+M8796-K8796),Calculator!$G$39),D8796),0)))</f>
        <v>0</v>
      </c>
    </row>
    <row r="8797" spans="1:14" ht="15.75" thickBot="1">
      <c r="A8797" s="33" t="str">
        <f ca="1">IF(C8797=Calculator!$H$27,"F",IF(Daily!D8797+Daily!H8797=0,IF(D8796+H8796&gt;0,"L",""),""))</f>
        <v/>
      </c>
      <c r="B8797" s="34">
        <v>8796</v>
      </c>
      <c r="C8797" s="19">
        <f t="shared" ca="1" si="549"/>
        <v>54726</v>
      </c>
      <c r="D8797" s="29">
        <f t="shared" ca="1" si="551"/>
        <v>0</v>
      </c>
      <c r="E8797" s="29">
        <f ca="1">IF(C8797&lt;Calculator!$D$26,0,IF(DAY($C8797)=1,IF(D8797-Calculator!$G$24&gt;0,Calculator!$G$24,D8797),0))</f>
        <v>0</v>
      </c>
      <c r="F8797" s="29">
        <f ca="1">IF(E8797&gt;0,D8797*Calculator!$G$22/12,0)</f>
        <v>0</v>
      </c>
      <c r="G8797" s="29">
        <f ca="1">IF(E8797&gt;0,(IFERROR(-PMT(Calculator!$G$22/12,Calculator!$G$23*12,Calculator!$G$20),0))-F8797,0)</f>
        <v>0</v>
      </c>
      <c r="H8797" s="29">
        <f t="shared" ca="1" si="552"/>
        <v>0</v>
      </c>
      <c r="I8797" s="29">
        <f t="shared" ca="1" si="550"/>
        <v>0</v>
      </c>
      <c r="J8797" s="30">
        <f>Calculator!$G$40</f>
        <v>6.5000000000000002E-2</v>
      </c>
      <c r="K8797" s="29">
        <f ca="1">IF(C8797&gt;=Calculator!$G$27,IF(DAY($C8797)=1,Calculator!$G$34/2,IF(DAY($C8797)=15,Calculator!$G$34/2,0)),0)</f>
        <v>0</v>
      </c>
      <c r="L8797" s="29">
        <f ca="1">IF(DAY($C8797)=28,IF(H8797=0,0,Calculator!$G$35),0)</f>
        <v>0</v>
      </c>
      <c r="M8797" s="29">
        <f ca="1">IF(I8797&gt;0,IF(DAY($C8797)=1,SUM(INDIRECT("I"&amp;(ROW(C8796)-DAY(C8796))):I8796),0),0)</f>
        <v>0</v>
      </c>
      <c r="N8797" s="29">
        <f ca="1">IF(C8797&lt;Calculator!$G$27,0,IF(C8797=Calculator!$G$27,Calculator!$G$39,IF(H8797-K8797&lt;=0,IF(D8797&gt;Calculator!$G$39,IF(H8797-K8797+E8797+L8797+M8797+Calculator!$G$39&gt;Calculator!$G$39,Calculator!$G$39-(H8797+E8797+L8797+M8797-K8797),Calculator!$G$39),D8797),0)))</f>
        <v>0</v>
      </c>
    </row>
    <row r="8798" spans="1:14" ht="15.75" thickBot="1">
      <c r="A8798" s="33" t="str">
        <f ca="1">IF(C8798=Calculator!$H$27,"F",IF(Daily!D8798+Daily!H8798=0,IF(D8797+H8797&gt;0,"L",""),""))</f>
        <v/>
      </c>
      <c r="B8798" s="34">
        <v>8797</v>
      </c>
      <c r="C8798" s="19">
        <f t="shared" ca="1" si="549"/>
        <v>54727</v>
      </c>
      <c r="D8798" s="29">
        <f t="shared" ca="1" si="551"/>
        <v>0</v>
      </c>
      <c r="E8798" s="29">
        <f ca="1">IF(C8798&lt;Calculator!$D$26,0,IF(DAY($C8798)=1,IF(D8798-Calculator!$G$24&gt;0,Calculator!$G$24,D8798),0))</f>
        <v>0</v>
      </c>
      <c r="F8798" s="29">
        <f ca="1">IF(E8798&gt;0,D8798*Calculator!$G$22/12,0)</f>
        <v>0</v>
      </c>
      <c r="G8798" s="29">
        <f ca="1">IF(E8798&gt;0,(IFERROR(-PMT(Calculator!$G$22/12,Calculator!$G$23*12,Calculator!$G$20),0))-F8798,0)</f>
        <v>0</v>
      </c>
      <c r="H8798" s="29">
        <f t="shared" ca="1" si="552"/>
        <v>0</v>
      </c>
      <c r="I8798" s="29">
        <f t="shared" ca="1" si="550"/>
        <v>0</v>
      </c>
      <c r="J8798" s="30">
        <f>Calculator!$G$40</f>
        <v>6.5000000000000002E-2</v>
      </c>
      <c r="K8798" s="29">
        <f ca="1">IF(C8798&gt;=Calculator!$G$27,IF(DAY($C8798)=1,Calculator!$G$34/2,IF(DAY($C8798)=15,Calculator!$G$34/2,0)),0)</f>
        <v>0</v>
      </c>
      <c r="L8798" s="29">
        <f ca="1">IF(DAY($C8798)=28,IF(H8798=0,0,Calculator!$G$35),0)</f>
        <v>0</v>
      </c>
      <c r="M8798" s="29">
        <f ca="1">IF(I8798&gt;0,IF(DAY($C8798)=1,SUM(INDIRECT("I"&amp;(ROW(C8797)-DAY(C8797))):I8797),0),0)</f>
        <v>0</v>
      </c>
      <c r="N8798" s="29">
        <f ca="1">IF(C8798&lt;Calculator!$G$27,0,IF(C8798=Calculator!$G$27,Calculator!$G$39,IF(H8798-K8798&lt;=0,IF(D8798&gt;Calculator!$G$39,IF(H8798-K8798+E8798+L8798+M8798+Calculator!$G$39&gt;Calculator!$G$39,Calculator!$G$39-(H8798+E8798+L8798+M8798-K8798),Calculator!$G$39),D8798),0)))</f>
        <v>0</v>
      </c>
    </row>
    <row r="8799" spans="1:14" ht="15.75" thickBot="1">
      <c r="A8799" s="33" t="str">
        <f ca="1">IF(C8799=Calculator!$H$27,"F",IF(Daily!D8799+Daily!H8799=0,IF(D8798+H8798&gt;0,"L",""),""))</f>
        <v/>
      </c>
      <c r="B8799" s="34">
        <v>8798</v>
      </c>
      <c r="C8799" s="19">
        <f t="shared" ca="1" si="549"/>
        <v>54728</v>
      </c>
      <c r="D8799" s="29">
        <f t="shared" ca="1" si="551"/>
        <v>0</v>
      </c>
      <c r="E8799" s="29">
        <f ca="1">IF(C8799&lt;Calculator!$D$26,0,IF(DAY($C8799)=1,IF(D8799-Calculator!$G$24&gt;0,Calculator!$G$24,D8799),0))</f>
        <v>0</v>
      </c>
      <c r="F8799" s="29">
        <f ca="1">IF(E8799&gt;0,D8799*Calculator!$G$22/12,0)</f>
        <v>0</v>
      </c>
      <c r="G8799" s="29">
        <f ca="1">IF(E8799&gt;0,(IFERROR(-PMT(Calculator!$G$22/12,Calculator!$G$23*12,Calculator!$G$20),0))-F8799,0)</f>
        <v>0</v>
      </c>
      <c r="H8799" s="29">
        <f t="shared" ca="1" si="552"/>
        <v>0</v>
      </c>
      <c r="I8799" s="29">
        <f t="shared" ca="1" si="550"/>
        <v>0</v>
      </c>
      <c r="J8799" s="30">
        <f>Calculator!$G$40</f>
        <v>6.5000000000000002E-2</v>
      </c>
      <c r="K8799" s="29">
        <f ca="1">IF(C8799&gt;=Calculator!$G$27,IF(DAY($C8799)=1,Calculator!$G$34/2,IF(DAY($C8799)=15,Calculator!$G$34/2,0)),0)</f>
        <v>4500</v>
      </c>
      <c r="L8799" s="29">
        <f ca="1">IF(DAY($C8799)=28,IF(H8799=0,0,Calculator!$G$35),0)</f>
        <v>0</v>
      </c>
      <c r="M8799" s="29">
        <f ca="1">IF(I8799&gt;0,IF(DAY($C8799)=1,SUM(INDIRECT("I"&amp;(ROW(C8798)-DAY(C8798))):I8798),0),0)</f>
        <v>0</v>
      </c>
      <c r="N8799" s="29">
        <f ca="1">IF(C8799&lt;Calculator!$G$27,0,IF(C8799=Calculator!$G$27,Calculator!$G$39,IF(H8799-K8799&lt;=0,IF(D8799&gt;Calculator!$G$39,IF(H8799-K8799+E8799+L8799+M8799+Calculator!$G$39&gt;Calculator!$G$39,Calculator!$G$39-(H8799+E8799+L8799+M8799-K8799),Calculator!$G$39),D8799),0)))</f>
        <v>0</v>
      </c>
    </row>
    <row r="8800" spans="1:14" ht="15.75" thickBot="1">
      <c r="A8800" s="33" t="str">
        <f ca="1">IF(C8800=Calculator!$H$27,"F",IF(Daily!D8800+Daily!H8800=0,IF(D8799+H8799&gt;0,"L",""),""))</f>
        <v/>
      </c>
      <c r="B8800" s="34">
        <v>8799</v>
      </c>
      <c r="C8800" s="19">
        <f t="shared" ca="1" si="549"/>
        <v>54729</v>
      </c>
      <c r="D8800" s="29">
        <f t="shared" ca="1" si="551"/>
        <v>0</v>
      </c>
      <c r="E8800" s="29">
        <f ca="1">IF(C8800&lt;Calculator!$D$26,0,IF(DAY($C8800)=1,IF(D8800-Calculator!$G$24&gt;0,Calculator!$G$24,D8800),0))</f>
        <v>0</v>
      </c>
      <c r="F8800" s="29">
        <f ca="1">IF(E8800&gt;0,D8800*Calculator!$G$22/12,0)</f>
        <v>0</v>
      </c>
      <c r="G8800" s="29">
        <f ca="1">IF(E8800&gt;0,(IFERROR(-PMT(Calculator!$G$22/12,Calculator!$G$23*12,Calculator!$G$20),0))-F8800,0)</f>
        <v>0</v>
      </c>
      <c r="H8800" s="29">
        <f t="shared" ca="1" si="552"/>
        <v>0</v>
      </c>
      <c r="I8800" s="29">
        <f t="shared" ca="1" si="550"/>
        <v>0</v>
      </c>
      <c r="J8800" s="30">
        <f>Calculator!$G$40</f>
        <v>6.5000000000000002E-2</v>
      </c>
      <c r="K8800" s="29">
        <f ca="1">IF(C8800&gt;=Calculator!$G$27,IF(DAY($C8800)=1,Calculator!$G$34/2,IF(DAY($C8800)=15,Calculator!$G$34/2,0)),0)</f>
        <v>0</v>
      </c>
      <c r="L8800" s="29">
        <f ca="1">IF(DAY($C8800)=28,IF(H8800=0,0,Calculator!$G$35),0)</f>
        <v>0</v>
      </c>
      <c r="M8800" s="29">
        <f ca="1">IF(I8800&gt;0,IF(DAY($C8800)=1,SUM(INDIRECT("I"&amp;(ROW(C8799)-DAY(C8799))):I8799),0),0)</f>
        <v>0</v>
      </c>
      <c r="N8800" s="29">
        <f ca="1">IF(C8800&lt;Calculator!$G$27,0,IF(C8800=Calculator!$G$27,Calculator!$G$39,IF(H8800-K8800&lt;=0,IF(D8800&gt;Calculator!$G$39,IF(H8800-K8800+E8800+L8800+M8800+Calculator!$G$39&gt;Calculator!$G$39,Calculator!$G$39-(H8800+E8800+L8800+M8800-K8800),Calculator!$G$39),D8800),0)))</f>
        <v>0</v>
      </c>
    </row>
    <row r="8801" spans="1:14" ht="15.75" thickBot="1">
      <c r="A8801" s="33" t="str">
        <f ca="1">IF(C8801=Calculator!$H$27,"F",IF(Daily!D8801+Daily!H8801=0,IF(D8800+H8800&gt;0,"L",""),""))</f>
        <v/>
      </c>
      <c r="B8801" s="34">
        <v>8800</v>
      </c>
      <c r="C8801" s="19">
        <f t="shared" ca="1" si="549"/>
        <v>54730</v>
      </c>
      <c r="D8801" s="29">
        <f t="shared" ca="1" si="551"/>
        <v>0</v>
      </c>
      <c r="E8801" s="29">
        <f ca="1">IF(C8801&lt;Calculator!$D$26,0,IF(DAY($C8801)=1,IF(D8801-Calculator!$G$24&gt;0,Calculator!$G$24,D8801),0))</f>
        <v>0</v>
      </c>
      <c r="F8801" s="29">
        <f ca="1">IF(E8801&gt;0,D8801*Calculator!$G$22/12,0)</f>
        <v>0</v>
      </c>
      <c r="G8801" s="29">
        <f ca="1">IF(E8801&gt;0,(IFERROR(-PMT(Calculator!$G$22/12,Calculator!$G$23*12,Calculator!$G$20),0))-F8801,0)</f>
        <v>0</v>
      </c>
      <c r="H8801" s="29">
        <f t="shared" ca="1" si="552"/>
        <v>0</v>
      </c>
      <c r="I8801" s="29">
        <f t="shared" ca="1" si="550"/>
        <v>0</v>
      </c>
      <c r="J8801" s="30">
        <f>Calculator!$G$40</f>
        <v>6.5000000000000002E-2</v>
      </c>
      <c r="K8801" s="29">
        <f ca="1">IF(C8801&gt;=Calculator!$G$27,IF(DAY($C8801)=1,Calculator!$G$34/2,IF(DAY($C8801)=15,Calculator!$G$34/2,0)),0)</f>
        <v>0</v>
      </c>
      <c r="L8801" s="29">
        <f ca="1">IF(DAY($C8801)=28,IF(H8801=0,0,Calculator!$G$35),0)</f>
        <v>0</v>
      </c>
      <c r="M8801" s="29">
        <f ca="1">IF(I8801&gt;0,IF(DAY($C8801)=1,SUM(INDIRECT("I"&amp;(ROW(C8800)-DAY(C8800))):I8800),0),0)</f>
        <v>0</v>
      </c>
      <c r="N8801" s="29">
        <f ca="1">IF(C8801&lt;Calculator!$G$27,0,IF(C8801=Calculator!$G$27,Calculator!$G$39,IF(H8801-K8801&lt;=0,IF(D8801&gt;Calculator!$G$39,IF(H8801-K8801+E8801+L8801+M8801+Calculator!$G$39&gt;Calculator!$G$39,Calculator!$G$39-(H8801+E8801+L8801+M8801-K8801),Calculator!$G$39),D8801),0)))</f>
        <v>0</v>
      </c>
    </row>
    <row r="8802" spans="1:14" ht="15.75" thickBot="1">
      <c r="A8802" s="33" t="str">
        <f ca="1">IF(C8802=Calculator!$H$27,"F",IF(Daily!D8802+Daily!H8802=0,IF(D8801+H8801&gt;0,"L",""),""))</f>
        <v/>
      </c>
      <c r="B8802" s="34">
        <v>8801</v>
      </c>
      <c r="C8802" s="19">
        <f t="shared" ca="1" si="549"/>
        <v>54731</v>
      </c>
      <c r="D8802" s="29">
        <f t="shared" ca="1" si="551"/>
        <v>0</v>
      </c>
      <c r="E8802" s="29">
        <f ca="1">IF(C8802&lt;Calculator!$D$26,0,IF(DAY($C8802)=1,IF(D8802-Calculator!$G$24&gt;0,Calculator!$G$24,D8802),0))</f>
        <v>0</v>
      </c>
      <c r="F8802" s="29">
        <f ca="1">IF(E8802&gt;0,D8802*Calculator!$G$22/12,0)</f>
        <v>0</v>
      </c>
      <c r="G8802" s="29">
        <f ca="1">IF(E8802&gt;0,(IFERROR(-PMT(Calculator!$G$22/12,Calculator!$G$23*12,Calculator!$G$20),0))-F8802,0)</f>
        <v>0</v>
      </c>
      <c r="H8802" s="29">
        <f t="shared" ca="1" si="552"/>
        <v>0</v>
      </c>
      <c r="I8802" s="29">
        <f t="shared" ca="1" si="550"/>
        <v>0</v>
      </c>
      <c r="J8802" s="30">
        <f>Calculator!$G$40</f>
        <v>6.5000000000000002E-2</v>
      </c>
      <c r="K8802" s="29">
        <f ca="1">IF(C8802&gt;=Calculator!$G$27,IF(DAY($C8802)=1,Calculator!$G$34/2,IF(DAY($C8802)=15,Calculator!$G$34/2,0)),0)</f>
        <v>0</v>
      </c>
      <c r="L8802" s="29">
        <f ca="1">IF(DAY($C8802)=28,IF(H8802=0,0,Calculator!$G$35),0)</f>
        <v>0</v>
      </c>
      <c r="M8802" s="29">
        <f ca="1">IF(I8802&gt;0,IF(DAY($C8802)=1,SUM(INDIRECT("I"&amp;(ROW(C8801)-DAY(C8801))):I8801),0),0)</f>
        <v>0</v>
      </c>
      <c r="N8802" s="29">
        <f ca="1">IF(C8802&lt;Calculator!$G$27,0,IF(C8802=Calculator!$G$27,Calculator!$G$39,IF(H8802-K8802&lt;=0,IF(D8802&gt;Calculator!$G$39,IF(H8802-K8802+E8802+L8802+M8802+Calculator!$G$39&gt;Calculator!$G$39,Calculator!$G$39-(H8802+E8802+L8802+M8802-K8802),Calculator!$G$39),D8802),0)))</f>
        <v>0</v>
      </c>
    </row>
    <row r="8803" spans="1:14" ht="15.75" thickBot="1">
      <c r="A8803" s="33" t="str">
        <f ca="1">IF(C8803=Calculator!$H$27,"F",IF(Daily!D8803+Daily!H8803=0,IF(D8802+H8802&gt;0,"L",""),""))</f>
        <v/>
      </c>
      <c r="B8803" s="34">
        <v>8802</v>
      </c>
      <c r="C8803" s="19">
        <f t="shared" ca="1" si="549"/>
        <v>54732</v>
      </c>
      <c r="D8803" s="29">
        <f t="shared" ca="1" si="551"/>
        <v>0</v>
      </c>
      <c r="E8803" s="29">
        <f ca="1">IF(C8803&lt;Calculator!$D$26,0,IF(DAY($C8803)=1,IF(D8803-Calculator!$G$24&gt;0,Calculator!$G$24,D8803),0))</f>
        <v>0</v>
      </c>
      <c r="F8803" s="29">
        <f ca="1">IF(E8803&gt;0,D8803*Calculator!$G$22/12,0)</f>
        <v>0</v>
      </c>
      <c r="G8803" s="29">
        <f ca="1">IF(E8803&gt;0,(IFERROR(-PMT(Calculator!$G$22/12,Calculator!$G$23*12,Calculator!$G$20),0))-F8803,0)</f>
        <v>0</v>
      </c>
      <c r="H8803" s="29">
        <f t="shared" ca="1" si="552"/>
        <v>0</v>
      </c>
      <c r="I8803" s="29">
        <f t="shared" ca="1" si="550"/>
        <v>0</v>
      </c>
      <c r="J8803" s="30">
        <f>Calculator!$G$40</f>
        <v>6.5000000000000002E-2</v>
      </c>
      <c r="K8803" s="29">
        <f ca="1">IF(C8803&gt;=Calculator!$G$27,IF(DAY($C8803)=1,Calculator!$G$34/2,IF(DAY($C8803)=15,Calculator!$G$34/2,0)),0)</f>
        <v>0</v>
      </c>
      <c r="L8803" s="29">
        <f ca="1">IF(DAY($C8803)=28,IF(H8803=0,0,Calculator!$G$35),0)</f>
        <v>0</v>
      </c>
      <c r="M8803" s="29">
        <f ca="1">IF(I8803&gt;0,IF(DAY($C8803)=1,SUM(INDIRECT("I"&amp;(ROW(C8802)-DAY(C8802))):I8802),0),0)</f>
        <v>0</v>
      </c>
      <c r="N8803" s="29">
        <f ca="1">IF(C8803&lt;Calculator!$G$27,0,IF(C8803=Calculator!$G$27,Calculator!$G$39,IF(H8803-K8803&lt;=0,IF(D8803&gt;Calculator!$G$39,IF(H8803-K8803+E8803+L8803+M8803+Calculator!$G$39&gt;Calculator!$G$39,Calculator!$G$39-(H8803+E8803+L8803+M8803-K8803),Calculator!$G$39),D8803),0)))</f>
        <v>0</v>
      </c>
    </row>
    <row r="8804" spans="1:14" ht="15.75" thickBot="1">
      <c r="A8804" s="33" t="str">
        <f ca="1">IF(C8804=Calculator!$H$27,"F",IF(Daily!D8804+Daily!H8804=0,IF(D8803+H8803&gt;0,"L",""),""))</f>
        <v/>
      </c>
      <c r="B8804" s="34">
        <v>8803</v>
      </c>
      <c r="C8804" s="19">
        <f t="shared" ca="1" si="549"/>
        <v>54733</v>
      </c>
      <c r="D8804" s="29">
        <f t="shared" ca="1" si="551"/>
        <v>0</v>
      </c>
      <c r="E8804" s="29">
        <f ca="1">IF(C8804&lt;Calculator!$D$26,0,IF(DAY($C8804)=1,IF(D8804-Calculator!$G$24&gt;0,Calculator!$G$24,D8804),0))</f>
        <v>0</v>
      </c>
      <c r="F8804" s="29">
        <f ca="1">IF(E8804&gt;0,D8804*Calculator!$G$22/12,0)</f>
        <v>0</v>
      </c>
      <c r="G8804" s="29">
        <f ca="1">IF(E8804&gt;0,(IFERROR(-PMT(Calculator!$G$22/12,Calculator!$G$23*12,Calculator!$G$20),0))-F8804,0)</f>
        <v>0</v>
      </c>
      <c r="H8804" s="29">
        <f t="shared" ca="1" si="552"/>
        <v>0</v>
      </c>
      <c r="I8804" s="29">
        <f t="shared" ca="1" si="550"/>
        <v>0</v>
      </c>
      <c r="J8804" s="30">
        <f>Calculator!$G$40</f>
        <v>6.5000000000000002E-2</v>
      </c>
      <c r="K8804" s="29">
        <f ca="1">IF(C8804&gt;=Calculator!$G$27,IF(DAY($C8804)=1,Calculator!$G$34/2,IF(DAY($C8804)=15,Calculator!$G$34/2,0)),0)</f>
        <v>0</v>
      </c>
      <c r="L8804" s="29">
        <f ca="1">IF(DAY($C8804)=28,IF(H8804=0,0,Calculator!$G$35),0)</f>
        <v>0</v>
      </c>
      <c r="M8804" s="29">
        <f ca="1">IF(I8804&gt;0,IF(DAY($C8804)=1,SUM(INDIRECT("I"&amp;(ROW(C8803)-DAY(C8803))):I8803),0),0)</f>
        <v>0</v>
      </c>
      <c r="N8804" s="29">
        <f ca="1">IF(C8804&lt;Calculator!$G$27,0,IF(C8804=Calculator!$G$27,Calculator!$G$39,IF(H8804-K8804&lt;=0,IF(D8804&gt;Calculator!$G$39,IF(H8804-K8804+E8804+L8804+M8804+Calculator!$G$39&gt;Calculator!$G$39,Calculator!$G$39-(H8804+E8804+L8804+M8804-K8804),Calculator!$G$39),D8804),0)))</f>
        <v>0</v>
      </c>
    </row>
    <row r="8805" spans="1:14" ht="15.75" thickBot="1">
      <c r="A8805" s="33" t="str">
        <f ca="1">IF(C8805=Calculator!$H$27,"F",IF(Daily!D8805+Daily!H8805=0,IF(D8804+H8804&gt;0,"L",""),""))</f>
        <v/>
      </c>
      <c r="B8805" s="34">
        <v>8804</v>
      </c>
      <c r="C8805" s="19">
        <f t="shared" ca="1" si="549"/>
        <v>54734</v>
      </c>
      <c r="D8805" s="29">
        <f t="shared" ca="1" si="551"/>
        <v>0</v>
      </c>
      <c r="E8805" s="29">
        <f ca="1">IF(C8805&lt;Calculator!$D$26,0,IF(DAY($C8805)=1,IF(D8805-Calculator!$G$24&gt;0,Calculator!$G$24,D8805),0))</f>
        <v>0</v>
      </c>
      <c r="F8805" s="29">
        <f ca="1">IF(E8805&gt;0,D8805*Calculator!$G$22/12,0)</f>
        <v>0</v>
      </c>
      <c r="G8805" s="29">
        <f ca="1">IF(E8805&gt;0,(IFERROR(-PMT(Calculator!$G$22/12,Calculator!$G$23*12,Calculator!$G$20),0))-F8805,0)</f>
        <v>0</v>
      </c>
      <c r="H8805" s="29">
        <f t="shared" ca="1" si="552"/>
        <v>0</v>
      </c>
      <c r="I8805" s="29">
        <f t="shared" ca="1" si="550"/>
        <v>0</v>
      </c>
      <c r="J8805" s="30">
        <f>Calculator!$G$40</f>
        <v>6.5000000000000002E-2</v>
      </c>
      <c r="K8805" s="29">
        <f ca="1">IF(C8805&gt;=Calculator!$G$27,IF(DAY($C8805)=1,Calculator!$G$34/2,IF(DAY($C8805)=15,Calculator!$G$34/2,0)),0)</f>
        <v>0</v>
      </c>
      <c r="L8805" s="29">
        <f ca="1">IF(DAY($C8805)=28,IF(H8805=0,0,Calculator!$G$35),0)</f>
        <v>0</v>
      </c>
      <c r="M8805" s="29">
        <f ca="1">IF(I8805&gt;0,IF(DAY($C8805)=1,SUM(INDIRECT("I"&amp;(ROW(C8804)-DAY(C8804))):I8804),0),0)</f>
        <v>0</v>
      </c>
      <c r="N8805" s="29">
        <f ca="1">IF(C8805&lt;Calculator!$G$27,0,IF(C8805=Calculator!$G$27,Calculator!$G$39,IF(H8805-K8805&lt;=0,IF(D8805&gt;Calculator!$G$39,IF(H8805-K8805+E8805+L8805+M8805+Calculator!$G$39&gt;Calculator!$G$39,Calculator!$G$39-(H8805+E8805+L8805+M8805-K8805),Calculator!$G$39),D8805),0)))</f>
        <v>0</v>
      </c>
    </row>
    <row r="8806" spans="1:14" ht="15.75" thickBot="1">
      <c r="A8806" s="33" t="str">
        <f ca="1">IF(C8806=Calculator!$H$27,"F",IF(Daily!D8806+Daily!H8806=0,IF(D8805+H8805&gt;0,"L",""),""))</f>
        <v/>
      </c>
      <c r="B8806" s="34">
        <v>8805</v>
      </c>
      <c r="C8806" s="19">
        <f t="shared" ca="1" si="549"/>
        <v>54735</v>
      </c>
      <c r="D8806" s="29">
        <f t="shared" ca="1" si="551"/>
        <v>0</v>
      </c>
      <c r="E8806" s="29">
        <f ca="1">IF(C8806&lt;Calculator!$D$26,0,IF(DAY($C8806)=1,IF(D8806-Calculator!$G$24&gt;0,Calculator!$G$24,D8806),0))</f>
        <v>0</v>
      </c>
      <c r="F8806" s="29">
        <f ca="1">IF(E8806&gt;0,D8806*Calculator!$G$22/12,0)</f>
        <v>0</v>
      </c>
      <c r="G8806" s="29">
        <f ca="1">IF(E8806&gt;0,(IFERROR(-PMT(Calculator!$G$22/12,Calculator!$G$23*12,Calculator!$G$20),0))-F8806,0)</f>
        <v>0</v>
      </c>
      <c r="H8806" s="29">
        <f t="shared" ca="1" si="552"/>
        <v>0</v>
      </c>
      <c r="I8806" s="29">
        <f t="shared" ca="1" si="550"/>
        <v>0</v>
      </c>
      <c r="J8806" s="30">
        <f>Calculator!$G$40</f>
        <v>6.5000000000000002E-2</v>
      </c>
      <c r="K8806" s="29">
        <f ca="1">IF(C8806&gt;=Calculator!$G$27,IF(DAY($C8806)=1,Calculator!$G$34/2,IF(DAY($C8806)=15,Calculator!$G$34/2,0)),0)</f>
        <v>0</v>
      </c>
      <c r="L8806" s="29">
        <f ca="1">IF(DAY($C8806)=28,IF(H8806=0,0,Calculator!$G$35),0)</f>
        <v>0</v>
      </c>
      <c r="M8806" s="29">
        <f ca="1">IF(I8806&gt;0,IF(DAY($C8806)=1,SUM(INDIRECT("I"&amp;(ROW(C8805)-DAY(C8805))):I8805),0),0)</f>
        <v>0</v>
      </c>
      <c r="N8806" s="29">
        <f ca="1">IF(C8806&lt;Calculator!$G$27,0,IF(C8806=Calculator!$G$27,Calculator!$G$39,IF(H8806-K8806&lt;=0,IF(D8806&gt;Calculator!$G$39,IF(H8806-K8806+E8806+L8806+M8806+Calculator!$G$39&gt;Calculator!$G$39,Calculator!$G$39-(H8806+E8806+L8806+M8806-K8806),Calculator!$G$39),D8806),0)))</f>
        <v>0</v>
      </c>
    </row>
    <row r="8807" spans="1:14" ht="15.75" thickBot="1">
      <c r="A8807" s="33" t="str">
        <f ca="1">IF(C8807=Calculator!$H$27,"F",IF(Daily!D8807+Daily!H8807=0,IF(D8806+H8806&gt;0,"L",""),""))</f>
        <v/>
      </c>
      <c r="B8807" s="34">
        <v>8806</v>
      </c>
      <c r="C8807" s="19">
        <f t="shared" ca="1" si="549"/>
        <v>54736</v>
      </c>
      <c r="D8807" s="29">
        <f t="shared" ca="1" si="551"/>
        <v>0</v>
      </c>
      <c r="E8807" s="29">
        <f ca="1">IF(C8807&lt;Calculator!$D$26,0,IF(DAY($C8807)=1,IF(D8807-Calculator!$G$24&gt;0,Calculator!$G$24,D8807),0))</f>
        <v>0</v>
      </c>
      <c r="F8807" s="29">
        <f ca="1">IF(E8807&gt;0,D8807*Calculator!$G$22/12,0)</f>
        <v>0</v>
      </c>
      <c r="G8807" s="29">
        <f ca="1">IF(E8807&gt;0,(IFERROR(-PMT(Calculator!$G$22/12,Calculator!$G$23*12,Calculator!$G$20),0))-F8807,0)</f>
        <v>0</v>
      </c>
      <c r="H8807" s="29">
        <f t="shared" ca="1" si="552"/>
        <v>0</v>
      </c>
      <c r="I8807" s="29">
        <f t="shared" ca="1" si="550"/>
        <v>0</v>
      </c>
      <c r="J8807" s="30">
        <f>Calculator!$G$40</f>
        <v>6.5000000000000002E-2</v>
      </c>
      <c r="K8807" s="29">
        <f ca="1">IF(C8807&gt;=Calculator!$G$27,IF(DAY($C8807)=1,Calculator!$G$34/2,IF(DAY($C8807)=15,Calculator!$G$34/2,0)),0)</f>
        <v>0</v>
      </c>
      <c r="L8807" s="29">
        <f ca="1">IF(DAY($C8807)=28,IF(H8807=0,0,Calculator!$G$35),0)</f>
        <v>0</v>
      </c>
      <c r="M8807" s="29">
        <f ca="1">IF(I8807&gt;0,IF(DAY($C8807)=1,SUM(INDIRECT("I"&amp;(ROW(C8806)-DAY(C8806))):I8806),0),0)</f>
        <v>0</v>
      </c>
      <c r="N8807" s="29">
        <f ca="1">IF(C8807&lt;Calculator!$G$27,0,IF(C8807=Calculator!$G$27,Calculator!$G$39,IF(H8807-K8807&lt;=0,IF(D8807&gt;Calculator!$G$39,IF(H8807-K8807+E8807+L8807+M8807+Calculator!$G$39&gt;Calculator!$G$39,Calculator!$G$39-(H8807+E8807+L8807+M8807-K8807),Calculator!$G$39),D8807),0)))</f>
        <v>0</v>
      </c>
    </row>
    <row r="8808" spans="1:14" ht="15.75" thickBot="1">
      <c r="A8808" s="33" t="str">
        <f ca="1">IF(C8808=Calculator!$H$27,"F",IF(Daily!D8808+Daily!H8808=0,IF(D8807+H8807&gt;0,"L",""),""))</f>
        <v/>
      </c>
      <c r="B8808" s="34">
        <v>8807</v>
      </c>
      <c r="C8808" s="19">
        <f t="shared" ca="1" si="549"/>
        <v>54737</v>
      </c>
      <c r="D8808" s="29">
        <f t="shared" ca="1" si="551"/>
        <v>0</v>
      </c>
      <c r="E8808" s="29">
        <f ca="1">IF(C8808&lt;Calculator!$D$26,0,IF(DAY($C8808)=1,IF(D8808-Calculator!$G$24&gt;0,Calculator!$G$24,D8808),0))</f>
        <v>0</v>
      </c>
      <c r="F8808" s="29">
        <f ca="1">IF(E8808&gt;0,D8808*Calculator!$G$22/12,0)</f>
        <v>0</v>
      </c>
      <c r="G8808" s="29">
        <f ca="1">IF(E8808&gt;0,(IFERROR(-PMT(Calculator!$G$22/12,Calculator!$G$23*12,Calculator!$G$20),0))-F8808,0)</f>
        <v>0</v>
      </c>
      <c r="H8808" s="29">
        <f t="shared" ca="1" si="552"/>
        <v>0</v>
      </c>
      <c r="I8808" s="29">
        <f t="shared" ca="1" si="550"/>
        <v>0</v>
      </c>
      <c r="J8808" s="30">
        <f>Calculator!$G$40</f>
        <v>6.5000000000000002E-2</v>
      </c>
      <c r="K8808" s="29">
        <f ca="1">IF(C8808&gt;=Calculator!$G$27,IF(DAY($C8808)=1,Calculator!$G$34/2,IF(DAY($C8808)=15,Calculator!$G$34/2,0)),0)</f>
        <v>0</v>
      </c>
      <c r="L8808" s="29">
        <f ca="1">IF(DAY($C8808)=28,IF(H8808=0,0,Calculator!$G$35),0)</f>
        <v>0</v>
      </c>
      <c r="M8808" s="29">
        <f ca="1">IF(I8808&gt;0,IF(DAY($C8808)=1,SUM(INDIRECT("I"&amp;(ROW(C8807)-DAY(C8807))):I8807),0),0)</f>
        <v>0</v>
      </c>
      <c r="N8808" s="29">
        <f ca="1">IF(C8808&lt;Calculator!$G$27,0,IF(C8808=Calculator!$G$27,Calculator!$G$39,IF(H8808-K8808&lt;=0,IF(D8808&gt;Calculator!$G$39,IF(H8808-K8808+E8808+L8808+M8808+Calculator!$G$39&gt;Calculator!$G$39,Calculator!$G$39-(H8808+E8808+L8808+M8808-K8808),Calculator!$G$39),D8808),0)))</f>
        <v>0</v>
      </c>
    </row>
    <row r="8809" spans="1:14" ht="15.75" thickBot="1">
      <c r="A8809" s="33" t="str">
        <f ca="1">IF(C8809=Calculator!$H$27,"F",IF(Daily!D8809+Daily!H8809=0,IF(D8808+H8808&gt;0,"L",""),""))</f>
        <v/>
      </c>
      <c r="B8809" s="34">
        <v>8808</v>
      </c>
      <c r="C8809" s="19">
        <f t="shared" ca="1" si="549"/>
        <v>54738</v>
      </c>
      <c r="D8809" s="29">
        <f t="shared" ca="1" si="551"/>
        <v>0</v>
      </c>
      <c r="E8809" s="29">
        <f ca="1">IF(C8809&lt;Calculator!$D$26,0,IF(DAY($C8809)=1,IF(D8809-Calculator!$G$24&gt;0,Calculator!$G$24,D8809),0))</f>
        <v>0</v>
      </c>
      <c r="F8809" s="29">
        <f ca="1">IF(E8809&gt;0,D8809*Calculator!$G$22/12,0)</f>
        <v>0</v>
      </c>
      <c r="G8809" s="29">
        <f ca="1">IF(E8809&gt;0,(IFERROR(-PMT(Calculator!$G$22/12,Calculator!$G$23*12,Calculator!$G$20),0))-F8809,0)</f>
        <v>0</v>
      </c>
      <c r="H8809" s="29">
        <f t="shared" ca="1" si="552"/>
        <v>0</v>
      </c>
      <c r="I8809" s="29">
        <f t="shared" ca="1" si="550"/>
        <v>0</v>
      </c>
      <c r="J8809" s="30">
        <f>Calculator!$G$40</f>
        <v>6.5000000000000002E-2</v>
      </c>
      <c r="K8809" s="29">
        <f ca="1">IF(C8809&gt;=Calculator!$G$27,IF(DAY($C8809)=1,Calculator!$G$34/2,IF(DAY($C8809)=15,Calculator!$G$34/2,0)),0)</f>
        <v>0</v>
      </c>
      <c r="L8809" s="29">
        <f ca="1">IF(DAY($C8809)=28,IF(H8809=0,0,Calculator!$G$35),0)</f>
        <v>0</v>
      </c>
      <c r="M8809" s="29">
        <f ca="1">IF(I8809&gt;0,IF(DAY($C8809)=1,SUM(INDIRECT("I"&amp;(ROW(C8808)-DAY(C8808))):I8808),0),0)</f>
        <v>0</v>
      </c>
      <c r="N8809" s="29">
        <f ca="1">IF(C8809&lt;Calculator!$G$27,0,IF(C8809=Calculator!$G$27,Calculator!$G$39,IF(H8809-K8809&lt;=0,IF(D8809&gt;Calculator!$G$39,IF(H8809-K8809+E8809+L8809+M8809+Calculator!$G$39&gt;Calculator!$G$39,Calculator!$G$39-(H8809+E8809+L8809+M8809-K8809),Calculator!$G$39),D8809),0)))</f>
        <v>0</v>
      </c>
    </row>
    <row r="8810" spans="1:14" ht="15.75" thickBot="1">
      <c r="A8810" s="33" t="str">
        <f ca="1">IF(C8810=Calculator!$H$27,"F",IF(Daily!D8810+Daily!H8810=0,IF(D8809+H8809&gt;0,"L",""),""))</f>
        <v/>
      </c>
      <c r="B8810" s="34">
        <v>8809</v>
      </c>
      <c r="C8810" s="19">
        <f t="shared" ca="1" si="549"/>
        <v>54739</v>
      </c>
      <c r="D8810" s="29">
        <f t="shared" ca="1" si="551"/>
        <v>0</v>
      </c>
      <c r="E8810" s="29">
        <f ca="1">IF(C8810&lt;Calculator!$D$26,0,IF(DAY($C8810)=1,IF(D8810-Calculator!$G$24&gt;0,Calculator!$G$24,D8810),0))</f>
        <v>0</v>
      </c>
      <c r="F8810" s="29">
        <f ca="1">IF(E8810&gt;0,D8810*Calculator!$G$22/12,0)</f>
        <v>0</v>
      </c>
      <c r="G8810" s="29">
        <f ca="1">IF(E8810&gt;0,(IFERROR(-PMT(Calculator!$G$22/12,Calculator!$G$23*12,Calculator!$G$20),0))-F8810,0)</f>
        <v>0</v>
      </c>
      <c r="H8810" s="29">
        <f t="shared" ca="1" si="552"/>
        <v>0</v>
      </c>
      <c r="I8810" s="29">
        <f t="shared" ca="1" si="550"/>
        <v>0</v>
      </c>
      <c r="J8810" s="30">
        <f>Calculator!$G$40</f>
        <v>6.5000000000000002E-2</v>
      </c>
      <c r="K8810" s="29">
        <f ca="1">IF(C8810&gt;=Calculator!$G$27,IF(DAY($C8810)=1,Calculator!$G$34/2,IF(DAY($C8810)=15,Calculator!$G$34/2,0)),0)</f>
        <v>0</v>
      </c>
      <c r="L8810" s="29">
        <f ca="1">IF(DAY($C8810)=28,IF(H8810=0,0,Calculator!$G$35),0)</f>
        <v>0</v>
      </c>
      <c r="M8810" s="29">
        <f ca="1">IF(I8810&gt;0,IF(DAY($C8810)=1,SUM(INDIRECT("I"&amp;(ROW(C8809)-DAY(C8809))):I8809),0),0)</f>
        <v>0</v>
      </c>
      <c r="N8810" s="29">
        <f ca="1">IF(C8810&lt;Calculator!$G$27,0,IF(C8810=Calculator!$G$27,Calculator!$G$39,IF(H8810-K8810&lt;=0,IF(D8810&gt;Calculator!$G$39,IF(H8810-K8810+E8810+L8810+M8810+Calculator!$G$39&gt;Calculator!$G$39,Calculator!$G$39-(H8810+E8810+L8810+M8810-K8810),Calculator!$G$39),D8810),0)))</f>
        <v>0</v>
      </c>
    </row>
    <row r="8811" spans="1:14" ht="15.75" thickBot="1">
      <c r="A8811" s="33" t="str">
        <f ca="1">IF(C8811=Calculator!$H$27,"F",IF(Daily!D8811+Daily!H8811=0,IF(D8810+H8810&gt;0,"L",""),""))</f>
        <v/>
      </c>
      <c r="B8811" s="34">
        <v>8810</v>
      </c>
      <c r="C8811" s="19">
        <f t="shared" ca="1" si="549"/>
        <v>54740</v>
      </c>
      <c r="D8811" s="29">
        <f t="shared" ca="1" si="551"/>
        <v>0</v>
      </c>
      <c r="E8811" s="29">
        <f ca="1">IF(C8811&lt;Calculator!$D$26,0,IF(DAY($C8811)=1,IF(D8811-Calculator!$G$24&gt;0,Calculator!$G$24,D8811),0))</f>
        <v>0</v>
      </c>
      <c r="F8811" s="29">
        <f ca="1">IF(E8811&gt;0,D8811*Calculator!$G$22/12,0)</f>
        <v>0</v>
      </c>
      <c r="G8811" s="29">
        <f ca="1">IF(E8811&gt;0,(IFERROR(-PMT(Calculator!$G$22/12,Calculator!$G$23*12,Calculator!$G$20),0))-F8811,0)</f>
        <v>0</v>
      </c>
      <c r="H8811" s="29">
        <f t="shared" ca="1" si="552"/>
        <v>0</v>
      </c>
      <c r="I8811" s="29">
        <f t="shared" ca="1" si="550"/>
        <v>0</v>
      </c>
      <c r="J8811" s="30">
        <f>Calculator!$G$40</f>
        <v>6.5000000000000002E-2</v>
      </c>
      <c r="K8811" s="29">
        <f ca="1">IF(C8811&gt;=Calculator!$G$27,IF(DAY($C8811)=1,Calculator!$G$34/2,IF(DAY($C8811)=15,Calculator!$G$34/2,0)),0)</f>
        <v>0</v>
      </c>
      <c r="L8811" s="29">
        <f ca="1">IF(DAY($C8811)=28,IF(H8811=0,0,Calculator!$G$35),0)</f>
        <v>0</v>
      </c>
      <c r="M8811" s="29">
        <f ca="1">IF(I8811&gt;0,IF(DAY($C8811)=1,SUM(INDIRECT("I"&amp;(ROW(C8810)-DAY(C8810))):I8810),0),0)</f>
        <v>0</v>
      </c>
      <c r="N8811" s="29">
        <f ca="1">IF(C8811&lt;Calculator!$G$27,0,IF(C8811=Calculator!$G$27,Calculator!$G$39,IF(H8811-K8811&lt;=0,IF(D8811&gt;Calculator!$G$39,IF(H8811-K8811+E8811+L8811+M8811+Calculator!$G$39&gt;Calculator!$G$39,Calculator!$G$39-(H8811+E8811+L8811+M8811-K8811),Calculator!$G$39),D8811),0)))</f>
        <v>0</v>
      </c>
    </row>
    <row r="8812" spans="1:14" ht="15.75" thickBot="1">
      <c r="A8812" s="33" t="str">
        <f ca="1">IF(C8812=Calculator!$H$27,"F",IF(Daily!D8812+Daily!H8812=0,IF(D8811+H8811&gt;0,"L",""),""))</f>
        <v/>
      </c>
      <c r="B8812" s="34">
        <v>8811</v>
      </c>
      <c r="C8812" s="19">
        <f t="shared" ca="1" si="549"/>
        <v>54741</v>
      </c>
      <c r="D8812" s="29">
        <f t="shared" ca="1" si="551"/>
        <v>0</v>
      </c>
      <c r="E8812" s="29">
        <f ca="1">IF(C8812&lt;Calculator!$D$26,0,IF(DAY($C8812)=1,IF(D8812-Calculator!$G$24&gt;0,Calculator!$G$24,D8812),0))</f>
        <v>0</v>
      </c>
      <c r="F8812" s="29">
        <f ca="1">IF(E8812&gt;0,D8812*Calculator!$G$22/12,0)</f>
        <v>0</v>
      </c>
      <c r="G8812" s="29">
        <f ca="1">IF(E8812&gt;0,(IFERROR(-PMT(Calculator!$G$22/12,Calculator!$G$23*12,Calculator!$G$20),0))-F8812,0)</f>
        <v>0</v>
      </c>
      <c r="H8812" s="29">
        <f t="shared" ca="1" si="552"/>
        <v>0</v>
      </c>
      <c r="I8812" s="29">
        <f t="shared" ca="1" si="550"/>
        <v>0</v>
      </c>
      <c r="J8812" s="30">
        <f>Calculator!$G$40</f>
        <v>6.5000000000000002E-2</v>
      </c>
      <c r="K8812" s="29">
        <f ca="1">IF(C8812&gt;=Calculator!$G$27,IF(DAY($C8812)=1,Calculator!$G$34/2,IF(DAY($C8812)=15,Calculator!$G$34/2,0)),0)</f>
        <v>0</v>
      </c>
      <c r="L8812" s="29">
        <f ca="1">IF(DAY($C8812)=28,IF(H8812=0,0,Calculator!$G$35),0)</f>
        <v>0</v>
      </c>
      <c r="M8812" s="29">
        <f ca="1">IF(I8812&gt;0,IF(DAY($C8812)=1,SUM(INDIRECT("I"&amp;(ROW(C8811)-DAY(C8811))):I8811),0),0)</f>
        <v>0</v>
      </c>
      <c r="N8812" s="29">
        <f ca="1">IF(C8812&lt;Calculator!$G$27,0,IF(C8812=Calculator!$G$27,Calculator!$G$39,IF(H8812-K8812&lt;=0,IF(D8812&gt;Calculator!$G$39,IF(H8812-K8812+E8812+L8812+M8812+Calculator!$G$39&gt;Calculator!$G$39,Calculator!$G$39-(H8812+E8812+L8812+M8812-K8812),Calculator!$G$39),D8812),0)))</f>
        <v>0</v>
      </c>
    </row>
    <row r="8813" spans="1:14" ht="15.75" thickBot="1">
      <c r="A8813" s="33" t="str">
        <f ca="1">IF(C8813=Calculator!$H$27,"F",IF(Daily!D8813+Daily!H8813=0,IF(D8812+H8812&gt;0,"L",""),""))</f>
        <v/>
      </c>
      <c r="B8813" s="34">
        <v>8812</v>
      </c>
      <c r="C8813" s="19">
        <f t="shared" ca="1" si="549"/>
        <v>54742</v>
      </c>
      <c r="D8813" s="29">
        <f t="shared" ca="1" si="551"/>
        <v>0</v>
      </c>
      <c r="E8813" s="29">
        <f ca="1">IF(C8813&lt;Calculator!$D$26,0,IF(DAY($C8813)=1,IF(D8813-Calculator!$G$24&gt;0,Calculator!$G$24,D8813),0))</f>
        <v>0</v>
      </c>
      <c r="F8813" s="29">
        <f ca="1">IF(E8813&gt;0,D8813*Calculator!$G$22/12,0)</f>
        <v>0</v>
      </c>
      <c r="G8813" s="29">
        <f ca="1">IF(E8813&gt;0,(IFERROR(-PMT(Calculator!$G$22/12,Calculator!$G$23*12,Calculator!$G$20),0))-F8813,0)</f>
        <v>0</v>
      </c>
      <c r="H8813" s="29">
        <f t="shared" ca="1" si="552"/>
        <v>0</v>
      </c>
      <c r="I8813" s="29">
        <f t="shared" ca="1" si="550"/>
        <v>0</v>
      </c>
      <c r="J8813" s="30">
        <f>Calculator!$G$40</f>
        <v>6.5000000000000002E-2</v>
      </c>
      <c r="K8813" s="29">
        <f ca="1">IF(C8813&gt;=Calculator!$G$27,IF(DAY($C8813)=1,Calculator!$G$34/2,IF(DAY($C8813)=15,Calculator!$G$34/2,0)),0)</f>
        <v>4500</v>
      </c>
      <c r="L8813" s="29">
        <f ca="1">IF(DAY($C8813)=28,IF(H8813=0,0,Calculator!$G$35),0)</f>
        <v>0</v>
      </c>
      <c r="M8813" s="29">
        <f ca="1">IF(I8813&gt;0,IF(DAY($C8813)=1,SUM(INDIRECT("I"&amp;(ROW(C8812)-DAY(C8812))):I8812),0),0)</f>
        <v>0</v>
      </c>
      <c r="N8813" s="29">
        <f ca="1">IF(C8813&lt;Calculator!$G$27,0,IF(C8813=Calculator!$G$27,Calculator!$G$39,IF(H8813-K8813&lt;=0,IF(D8813&gt;Calculator!$G$39,IF(H8813-K8813+E8813+L8813+M8813+Calculator!$G$39&gt;Calculator!$G$39,Calculator!$G$39-(H8813+E8813+L8813+M8813-K8813),Calculator!$G$39),D8813),0)))</f>
        <v>0</v>
      </c>
    </row>
    <row r="8814" spans="1:14" ht="15.75" thickBot="1">
      <c r="A8814" s="33" t="str">
        <f ca="1">IF(C8814=Calculator!$H$27,"F",IF(Daily!D8814+Daily!H8814=0,IF(D8813+H8813&gt;0,"L",""),""))</f>
        <v/>
      </c>
      <c r="B8814" s="34">
        <v>8813</v>
      </c>
      <c r="C8814" s="19">
        <f t="shared" ca="1" si="549"/>
        <v>54743</v>
      </c>
      <c r="D8814" s="29">
        <f t="shared" ca="1" si="551"/>
        <v>0</v>
      </c>
      <c r="E8814" s="29">
        <f ca="1">IF(C8814&lt;Calculator!$D$26,0,IF(DAY($C8814)=1,IF(D8814-Calculator!$G$24&gt;0,Calculator!$G$24,D8814),0))</f>
        <v>0</v>
      </c>
      <c r="F8814" s="29">
        <f ca="1">IF(E8814&gt;0,D8814*Calculator!$G$22/12,0)</f>
        <v>0</v>
      </c>
      <c r="G8814" s="29">
        <f ca="1">IF(E8814&gt;0,(IFERROR(-PMT(Calculator!$G$22/12,Calculator!$G$23*12,Calculator!$G$20),0))-F8814,0)</f>
        <v>0</v>
      </c>
      <c r="H8814" s="29">
        <f t="shared" ca="1" si="552"/>
        <v>0</v>
      </c>
      <c r="I8814" s="29">
        <f t="shared" ca="1" si="550"/>
        <v>0</v>
      </c>
      <c r="J8814" s="30">
        <f>Calculator!$G$40</f>
        <v>6.5000000000000002E-2</v>
      </c>
      <c r="K8814" s="29">
        <f ca="1">IF(C8814&gt;=Calculator!$G$27,IF(DAY($C8814)=1,Calculator!$G$34/2,IF(DAY($C8814)=15,Calculator!$G$34/2,0)),0)</f>
        <v>0</v>
      </c>
      <c r="L8814" s="29">
        <f ca="1">IF(DAY($C8814)=28,IF(H8814=0,0,Calculator!$G$35),0)</f>
        <v>0</v>
      </c>
      <c r="M8814" s="29">
        <f ca="1">IF(I8814&gt;0,IF(DAY($C8814)=1,SUM(INDIRECT("I"&amp;(ROW(C8813)-DAY(C8813))):I8813),0),0)</f>
        <v>0</v>
      </c>
      <c r="N8814" s="29">
        <f ca="1">IF(C8814&lt;Calculator!$G$27,0,IF(C8814=Calculator!$G$27,Calculator!$G$39,IF(H8814-K8814&lt;=0,IF(D8814&gt;Calculator!$G$39,IF(H8814-K8814+E8814+L8814+M8814+Calculator!$G$39&gt;Calculator!$G$39,Calculator!$G$39-(H8814+E8814+L8814+M8814-K8814),Calculator!$G$39),D8814),0)))</f>
        <v>0</v>
      </c>
    </row>
    <row r="8815" spans="1:14" ht="15.75" thickBot="1">
      <c r="A8815" s="33" t="str">
        <f ca="1">IF(C8815=Calculator!$H$27,"F",IF(Daily!D8815+Daily!H8815=0,IF(D8814+H8814&gt;0,"L",""),""))</f>
        <v/>
      </c>
      <c r="B8815" s="34">
        <v>8814</v>
      </c>
      <c r="C8815" s="19">
        <f t="shared" ca="1" si="549"/>
        <v>54744</v>
      </c>
      <c r="D8815" s="29">
        <f t="shared" ca="1" si="551"/>
        <v>0</v>
      </c>
      <c r="E8815" s="29">
        <f ca="1">IF(C8815&lt;Calculator!$D$26,0,IF(DAY($C8815)=1,IF(D8815-Calculator!$G$24&gt;0,Calculator!$G$24,D8815),0))</f>
        <v>0</v>
      </c>
      <c r="F8815" s="29">
        <f ca="1">IF(E8815&gt;0,D8815*Calculator!$G$22/12,0)</f>
        <v>0</v>
      </c>
      <c r="G8815" s="29">
        <f ca="1">IF(E8815&gt;0,(IFERROR(-PMT(Calculator!$G$22/12,Calculator!$G$23*12,Calculator!$G$20),0))-F8815,0)</f>
        <v>0</v>
      </c>
      <c r="H8815" s="29">
        <f t="shared" ca="1" si="552"/>
        <v>0</v>
      </c>
      <c r="I8815" s="29">
        <f t="shared" ca="1" si="550"/>
        <v>0</v>
      </c>
      <c r="J8815" s="30">
        <f>Calculator!$G$40</f>
        <v>6.5000000000000002E-2</v>
      </c>
      <c r="K8815" s="29">
        <f ca="1">IF(C8815&gt;=Calculator!$G$27,IF(DAY($C8815)=1,Calculator!$G$34/2,IF(DAY($C8815)=15,Calculator!$G$34/2,0)),0)</f>
        <v>0</v>
      </c>
      <c r="L8815" s="29">
        <f ca="1">IF(DAY($C8815)=28,IF(H8815=0,0,Calculator!$G$35),0)</f>
        <v>0</v>
      </c>
      <c r="M8815" s="29">
        <f ca="1">IF(I8815&gt;0,IF(DAY($C8815)=1,SUM(INDIRECT("I"&amp;(ROW(C8814)-DAY(C8814))):I8814),0),0)</f>
        <v>0</v>
      </c>
      <c r="N8815" s="29">
        <f ca="1">IF(C8815&lt;Calculator!$G$27,0,IF(C8815=Calculator!$G$27,Calculator!$G$39,IF(H8815-K8815&lt;=0,IF(D8815&gt;Calculator!$G$39,IF(H8815-K8815+E8815+L8815+M8815+Calculator!$G$39&gt;Calculator!$G$39,Calculator!$G$39-(H8815+E8815+L8815+M8815-K8815),Calculator!$G$39),D8815),0)))</f>
        <v>0</v>
      </c>
    </row>
    <row r="8816" spans="1:14" ht="15.75" thickBot="1">
      <c r="A8816" s="33" t="str">
        <f ca="1">IF(C8816=Calculator!$H$27,"F",IF(Daily!D8816+Daily!H8816=0,IF(D8815+H8815&gt;0,"L",""),""))</f>
        <v/>
      </c>
      <c r="B8816" s="34">
        <v>8815</v>
      </c>
      <c r="C8816" s="19">
        <f t="shared" ca="1" si="549"/>
        <v>54745</v>
      </c>
      <c r="D8816" s="29">
        <f t="shared" ca="1" si="551"/>
        <v>0</v>
      </c>
      <c r="E8816" s="29">
        <f ca="1">IF(C8816&lt;Calculator!$D$26,0,IF(DAY($C8816)=1,IF(D8816-Calculator!$G$24&gt;0,Calculator!$G$24,D8816),0))</f>
        <v>0</v>
      </c>
      <c r="F8816" s="29">
        <f ca="1">IF(E8816&gt;0,D8816*Calculator!$G$22/12,0)</f>
        <v>0</v>
      </c>
      <c r="G8816" s="29">
        <f ca="1">IF(E8816&gt;0,(IFERROR(-PMT(Calculator!$G$22/12,Calculator!$G$23*12,Calculator!$G$20),0))-F8816,0)</f>
        <v>0</v>
      </c>
      <c r="H8816" s="29">
        <f t="shared" ca="1" si="552"/>
        <v>0</v>
      </c>
      <c r="I8816" s="29">
        <f t="shared" ca="1" si="550"/>
        <v>0</v>
      </c>
      <c r="J8816" s="30">
        <f>Calculator!$G$40</f>
        <v>6.5000000000000002E-2</v>
      </c>
      <c r="K8816" s="29">
        <f ca="1">IF(C8816&gt;=Calculator!$G$27,IF(DAY($C8816)=1,Calculator!$G$34/2,IF(DAY($C8816)=15,Calculator!$G$34/2,0)),0)</f>
        <v>0</v>
      </c>
      <c r="L8816" s="29">
        <f ca="1">IF(DAY($C8816)=28,IF(H8816=0,0,Calculator!$G$35),0)</f>
        <v>0</v>
      </c>
      <c r="M8816" s="29">
        <f ca="1">IF(I8816&gt;0,IF(DAY($C8816)=1,SUM(INDIRECT("I"&amp;(ROW(C8815)-DAY(C8815))):I8815),0),0)</f>
        <v>0</v>
      </c>
      <c r="N8816" s="29">
        <f ca="1">IF(C8816&lt;Calculator!$G$27,0,IF(C8816=Calculator!$G$27,Calculator!$G$39,IF(H8816-K8816&lt;=0,IF(D8816&gt;Calculator!$G$39,IF(H8816-K8816+E8816+L8816+M8816+Calculator!$G$39&gt;Calculator!$G$39,Calculator!$G$39-(H8816+E8816+L8816+M8816-K8816),Calculator!$G$39),D8816),0)))</f>
        <v>0</v>
      </c>
    </row>
    <row r="8817" spans="1:14" ht="15.75" thickBot="1">
      <c r="A8817" s="33" t="str">
        <f ca="1">IF(C8817=Calculator!$H$27,"F",IF(Daily!D8817+Daily!H8817=0,IF(D8816+H8816&gt;0,"L",""),""))</f>
        <v/>
      </c>
      <c r="B8817" s="34">
        <v>8816</v>
      </c>
      <c r="C8817" s="19">
        <f t="shared" ca="1" si="549"/>
        <v>54746</v>
      </c>
      <c r="D8817" s="29">
        <f t="shared" ca="1" si="551"/>
        <v>0</v>
      </c>
      <c r="E8817" s="29">
        <f ca="1">IF(C8817&lt;Calculator!$D$26,0,IF(DAY($C8817)=1,IF(D8817-Calculator!$G$24&gt;0,Calculator!$G$24,D8817),0))</f>
        <v>0</v>
      </c>
      <c r="F8817" s="29">
        <f ca="1">IF(E8817&gt;0,D8817*Calculator!$G$22/12,0)</f>
        <v>0</v>
      </c>
      <c r="G8817" s="29">
        <f ca="1">IF(E8817&gt;0,(IFERROR(-PMT(Calculator!$G$22/12,Calculator!$G$23*12,Calculator!$G$20),0))-F8817,0)</f>
        <v>0</v>
      </c>
      <c r="H8817" s="29">
        <f t="shared" ca="1" si="552"/>
        <v>0</v>
      </c>
      <c r="I8817" s="29">
        <f t="shared" ca="1" si="550"/>
        <v>0</v>
      </c>
      <c r="J8817" s="30">
        <f>Calculator!$G$40</f>
        <v>6.5000000000000002E-2</v>
      </c>
      <c r="K8817" s="29">
        <f ca="1">IF(C8817&gt;=Calculator!$G$27,IF(DAY($C8817)=1,Calculator!$G$34/2,IF(DAY($C8817)=15,Calculator!$G$34/2,0)),0)</f>
        <v>0</v>
      </c>
      <c r="L8817" s="29">
        <f ca="1">IF(DAY($C8817)=28,IF(H8817=0,0,Calculator!$G$35),0)</f>
        <v>0</v>
      </c>
      <c r="M8817" s="29">
        <f ca="1">IF(I8817&gt;0,IF(DAY($C8817)=1,SUM(INDIRECT("I"&amp;(ROW(C8816)-DAY(C8816))):I8816),0),0)</f>
        <v>0</v>
      </c>
      <c r="N8817" s="29">
        <f ca="1">IF(C8817&lt;Calculator!$G$27,0,IF(C8817=Calculator!$G$27,Calculator!$G$39,IF(H8817-K8817&lt;=0,IF(D8817&gt;Calculator!$G$39,IF(H8817-K8817+E8817+L8817+M8817+Calculator!$G$39&gt;Calculator!$G$39,Calculator!$G$39-(H8817+E8817+L8817+M8817-K8817),Calculator!$G$39),D8817),0)))</f>
        <v>0</v>
      </c>
    </row>
    <row r="8818" spans="1:14" ht="15.75" thickBot="1">
      <c r="A8818" s="33" t="str">
        <f ca="1">IF(C8818=Calculator!$H$27,"F",IF(Daily!D8818+Daily!H8818=0,IF(D8817+H8817&gt;0,"L",""),""))</f>
        <v/>
      </c>
      <c r="B8818" s="34">
        <v>8817</v>
      </c>
      <c r="C8818" s="19">
        <f t="shared" ca="1" si="549"/>
        <v>54747</v>
      </c>
      <c r="D8818" s="29">
        <f t="shared" ca="1" si="551"/>
        <v>0</v>
      </c>
      <c r="E8818" s="29">
        <f ca="1">IF(C8818&lt;Calculator!$D$26,0,IF(DAY($C8818)=1,IF(D8818-Calculator!$G$24&gt;0,Calculator!$G$24,D8818),0))</f>
        <v>0</v>
      </c>
      <c r="F8818" s="29">
        <f ca="1">IF(E8818&gt;0,D8818*Calculator!$G$22/12,0)</f>
        <v>0</v>
      </c>
      <c r="G8818" s="29">
        <f ca="1">IF(E8818&gt;0,(IFERROR(-PMT(Calculator!$G$22/12,Calculator!$G$23*12,Calculator!$G$20),0))-F8818,0)</f>
        <v>0</v>
      </c>
      <c r="H8818" s="29">
        <f t="shared" ca="1" si="552"/>
        <v>0</v>
      </c>
      <c r="I8818" s="29">
        <f t="shared" ca="1" si="550"/>
        <v>0</v>
      </c>
      <c r="J8818" s="30">
        <f>Calculator!$G$40</f>
        <v>6.5000000000000002E-2</v>
      </c>
      <c r="K8818" s="29">
        <f ca="1">IF(C8818&gt;=Calculator!$G$27,IF(DAY($C8818)=1,Calculator!$G$34/2,IF(DAY($C8818)=15,Calculator!$G$34/2,0)),0)</f>
        <v>0</v>
      </c>
      <c r="L8818" s="29">
        <f ca="1">IF(DAY($C8818)=28,IF(H8818=0,0,Calculator!$G$35),0)</f>
        <v>0</v>
      </c>
      <c r="M8818" s="29">
        <f ca="1">IF(I8818&gt;0,IF(DAY($C8818)=1,SUM(INDIRECT("I"&amp;(ROW(C8817)-DAY(C8817))):I8817),0),0)</f>
        <v>0</v>
      </c>
      <c r="N8818" s="29">
        <f ca="1">IF(C8818&lt;Calculator!$G$27,0,IF(C8818=Calculator!$G$27,Calculator!$G$39,IF(H8818-K8818&lt;=0,IF(D8818&gt;Calculator!$G$39,IF(H8818-K8818+E8818+L8818+M8818+Calculator!$G$39&gt;Calculator!$G$39,Calculator!$G$39-(H8818+E8818+L8818+M8818-K8818),Calculator!$G$39),D8818),0)))</f>
        <v>0</v>
      </c>
    </row>
    <row r="8819" spans="1:14" ht="15.75" thickBot="1">
      <c r="A8819" s="33" t="str">
        <f ca="1">IF(C8819=Calculator!$H$27,"F",IF(Daily!D8819+Daily!H8819=0,IF(D8818+H8818&gt;0,"L",""),""))</f>
        <v/>
      </c>
      <c r="B8819" s="34">
        <v>8818</v>
      </c>
      <c r="C8819" s="19">
        <f t="shared" ca="1" si="549"/>
        <v>54748</v>
      </c>
      <c r="D8819" s="29">
        <f t="shared" ca="1" si="551"/>
        <v>0</v>
      </c>
      <c r="E8819" s="29">
        <f ca="1">IF(C8819&lt;Calculator!$D$26,0,IF(DAY($C8819)=1,IF(D8819-Calculator!$G$24&gt;0,Calculator!$G$24,D8819),0))</f>
        <v>0</v>
      </c>
      <c r="F8819" s="29">
        <f ca="1">IF(E8819&gt;0,D8819*Calculator!$G$22/12,0)</f>
        <v>0</v>
      </c>
      <c r="G8819" s="29">
        <f ca="1">IF(E8819&gt;0,(IFERROR(-PMT(Calculator!$G$22/12,Calculator!$G$23*12,Calculator!$G$20),0))-F8819,0)</f>
        <v>0</v>
      </c>
      <c r="H8819" s="29">
        <f t="shared" ca="1" si="552"/>
        <v>0</v>
      </c>
      <c r="I8819" s="29">
        <f t="shared" ca="1" si="550"/>
        <v>0</v>
      </c>
      <c r="J8819" s="30">
        <f>Calculator!$G$40</f>
        <v>6.5000000000000002E-2</v>
      </c>
      <c r="K8819" s="29">
        <f ca="1">IF(C8819&gt;=Calculator!$G$27,IF(DAY($C8819)=1,Calculator!$G$34/2,IF(DAY($C8819)=15,Calculator!$G$34/2,0)),0)</f>
        <v>0</v>
      </c>
      <c r="L8819" s="29">
        <f ca="1">IF(DAY($C8819)=28,IF(H8819=0,0,Calculator!$G$35),0)</f>
        <v>0</v>
      </c>
      <c r="M8819" s="29">
        <f ca="1">IF(I8819&gt;0,IF(DAY($C8819)=1,SUM(INDIRECT("I"&amp;(ROW(C8818)-DAY(C8818))):I8818),0),0)</f>
        <v>0</v>
      </c>
      <c r="N8819" s="29">
        <f ca="1">IF(C8819&lt;Calculator!$G$27,0,IF(C8819=Calculator!$G$27,Calculator!$G$39,IF(H8819-K8819&lt;=0,IF(D8819&gt;Calculator!$G$39,IF(H8819-K8819+E8819+L8819+M8819+Calculator!$G$39&gt;Calculator!$G$39,Calculator!$G$39-(H8819+E8819+L8819+M8819-K8819),Calculator!$G$39),D8819),0)))</f>
        <v>0</v>
      </c>
    </row>
    <row r="8820" spans="1:14" ht="15.75" thickBot="1">
      <c r="A8820" s="33" t="str">
        <f ca="1">IF(C8820=Calculator!$H$27,"F",IF(Daily!D8820+Daily!H8820=0,IF(D8819+H8819&gt;0,"L",""),""))</f>
        <v/>
      </c>
      <c r="B8820" s="34">
        <v>8819</v>
      </c>
      <c r="C8820" s="19">
        <f t="shared" ca="1" si="549"/>
        <v>54749</v>
      </c>
      <c r="D8820" s="29">
        <f t="shared" ca="1" si="551"/>
        <v>0</v>
      </c>
      <c r="E8820" s="29">
        <f ca="1">IF(C8820&lt;Calculator!$D$26,0,IF(DAY($C8820)=1,IF(D8820-Calculator!$G$24&gt;0,Calculator!$G$24,D8820),0))</f>
        <v>0</v>
      </c>
      <c r="F8820" s="29">
        <f ca="1">IF(E8820&gt;0,D8820*Calculator!$G$22/12,0)</f>
        <v>0</v>
      </c>
      <c r="G8820" s="29">
        <f ca="1">IF(E8820&gt;0,(IFERROR(-PMT(Calculator!$G$22/12,Calculator!$G$23*12,Calculator!$G$20),0))-F8820,0)</f>
        <v>0</v>
      </c>
      <c r="H8820" s="29">
        <f t="shared" ca="1" si="552"/>
        <v>0</v>
      </c>
      <c r="I8820" s="29">
        <f t="shared" ca="1" si="550"/>
        <v>0</v>
      </c>
      <c r="J8820" s="30">
        <f>Calculator!$G$40</f>
        <v>6.5000000000000002E-2</v>
      </c>
      <c r="K8820" s="29">
        <f ca="1">IF(C8820&gt;=Calculator!$G$27,IF(DAY($C8820)=1,Calculator!$G$34/2,IF(DAY($C8820)=15,Calculator!$G$34/2,0)),0)</f>
        <v>0</v>
      </c>
      <c r="L8820" s="29">
        <f ca="1">IF(DAY($C8820)=28,IF(H8820=0,0,Calculator!$G$35),0)</f>
        <v>0</v>
      </c>
      <c r="M8820" s="29">
        <f ca="1">IF(I8820&gt;0,IF(DAY($C8820)=1,SUM(INDIRECT("I"&amp;(ROW(C8819)-DAY(C8819))):I8819),0),0)</f>
        <v>0</v>
      </c>
      <c r="N8820" s="29">
        <f ca="1">IF(C8820&lt;Calculator!$G$27,0,IF(C8820=Calculator!$G$27,Calculator!$G$39,IF(H8820-K8820&lt;=0,IF(D8820&gt;Calculator!$G$39,IF(H8820-K8820+E8820+L8820+M8820+Calculator!$G$39&gt;Calculator!$G$39,Calculator!$G$39-(H8820+E8820+L8820+M8820-K8820),Calculator!$G$39),D8820),0)))</f>
        <v>0</v>
      </c>
    </row>
    <row r="8821" spans="1:14" ht="15.75" thickBot="1">
      <c r="A8821" s="33" t="str">
        <f ca="1">IF(C8821=Calculator!$H$27,"F",IF(Daily!D8821+Daily!H8821=0,IF(D8820+H8820&gt;0,"L",""),""))</f>
        <v/>
      </c>
      <c r="B8821" s="34">
        <v>8820</v>
      </c>
      <c r="C8821" s="19">
        <f t="shared" ca="1" si="549"/>
        <v>54750</v>
      </c>
      <c r="D8821" s="29">
        <f t="shared" ca="1" si="551"/>
        <v>0</v>
      </c>
      <c r="E8821" s="29">
        <f ca="1">IF(C8821&lt;Calculator!$D$26,0,IF(DAY($C8821)=1,IF(D8821-Calculator!$G$24&gt;0,Calculator!$G$24,D8821),0))</f>
        <v>0</v>
      </c>
      <c r="F8821" s="29">
        <f ca="1">IF(E8821&gt;0,D8821*Calculator!$G$22/12,0)</f>
        <v>0</v>
      </c>
      <c r="G8821" s="29">
        <f ca="1">IF(E8821&gt;0,(IFERROR(-PMT(Calculator!$G$22/12,Calculator!$G$23*12,Calculator!$G$20),0))-F8821,0)</f>
        <v>0</v>
      </c>
      <c r="H8821" s="29">
        <f t="shared" ca="1" si="552"/>
        <v>0</v>
      </c>
      <c r="I8821" s="29">
        <f t="shared" ca="1" si="550"/>
        <v>0</v>
      </c>
      <c r="J8821" s="30">
        <f>Calculator!$G$40</f>
        <v>6.5000000000000002E-2</v>
      </c>
      <c r="K8821" s="29">
        <f ca="1">IF(C8821&gt;=Calculator!$G$27,IF(DAY($C8821)=1,Calculator!$G$34/2,IF(DAY($C8821)=15,Calculator!$G$34/2,0)),0)</f>
        <v>0</v>
      </c>
      <c r="L8821" s="29">
        <f ca="1">IF(DAY($C8821)=28,IF(H8821=0,0,Calculator!$G$35),0)</f>
        <v>0</v>
      </c>
      <c r="M8821" s="29">
        <f ca="1">IF(I8821&gt;0,IF(DAY($C8821)=1,SUM(INDIRECT("I"&amp;(ROW(C8820)-DAY(C8820))):I8820),0),0)</f>
        <v>0</v>
      </c>
      <c r="N8821" s="29">
        <f ca="1">IF(C8821&lt;Calculator!$G$27,0,IF(C8821=Calculator!$G$27,Calculator!$G$39,IF(H8821-K8821&lt;=0,IF(D8821&gt;Calculator!$G$39,IF(H8821-K8821+E8821+L8821+M8821+Calculator!$G$39&gt;Calculator!$G$39,Calculator!$G$39-(H8821+E8821+L8821+M8821-K8821),Calculator!$G$39),D8821),0)))</f>
        <v>0</v>
      </c>
    </row>
    <row r="8822" spans="1:14" ht="15.75" thickBot="1">
      <c r="A8822" s="33" t="str">
        <f ca="1">IF(C8822=Calculator!$H$27,"F",IF(Daily!D8822+Daily!H8822=0,IF(D8821+H8821&gt;0,"L",""),""))</f>
        <v/>
      </c>
      <c r="B8822" s="34">
        <v>8821</v>
      </c>
      <c r="C8822" s="19">
        <f t="shared" ca="1" si="549"/>
        <v>54751</v>
      </c>
      <c r="D8822" s="29">
        <f t="shared" ca="1" si="551"/>
        <v>0</v>
      </c>
      <c r="E8822" s="29">
        <f ca="1">IF(C8822&lt;Calculator!$D$26,0,IF(DAY($C8822)=1,IF(D8822-Calculator!$G$24&gt;0,Calculator!$G$24,D8822),0))</f>
        <v>0</v>
      </c>
      <c r="F8822" s="29">
        <f ca="1">IF(E8822&gt;0,D8822*Calculator!$G$22/12,0)</f>
        <v>0</v>
      </c>
      <c r="G8822" s="29">
        <f ca="1">IF(E8822&gt;0,(IFERROR(-PMT(Calculator!$G$22/12,Calculator!$G$23*12,Calculator!$G$20),0))-F8822,0)</f>
        <v>0</v>
      </c>
      <c r="H8822" s="29">
        <f t="shared" ca="1" si="552"/>
        <v>0</v>
      </c>
      <c r="I8822" s="29">
        <f t="shared" ca="1" si="550"/>
        <v>0</v>
      </c>
      <c r="J8822" s="30">
        <f>Calculator!$G$40</f>
        <v>6.5000000000000002E-2</v>
      </c>
      <c r="K8822" s="29">
        <f ca="1">IF(C8822&gt;=Calculator!$G$27,IF(DAY($C8822)=1,Calculator!$G$34/2,IF(DAY($C8822)=15,Calculator!$G$34/2,0)),0)</f>
        <v>0</v>
      </c>
      <c r="L8822" s="29">
        <f ca="1">IF(DAY($C8822)=28,IF(H8822=0,0,Calculator!$G$35),0)</f>
        <v>0</v>
      </c>
      <c r="M8822" s="29">
        <f ca="1">IF(I8822&gt;0,IF(DAY($C8822)=1,SUM(INDIRECT("I"&amp;(ROW(C8821)-DAY(C8821))):I8821),0),0)</f>
        <v>0</v>
      </c>
      <c r="N8822" s="29">
        <f ca="1">IF(C8822&lt;Calculator!$G$27,0,IF(C8822=Calculator!$G$27,Calculator!$G$39,IF(H8822-K8822&lt;=0,IF(D8822&gt;Calculator!$G$39,IF(H8822-K8822+E8822+L8822+M8822+Calculator!$G$39&gt;Calculator!$G$39,Calculator!$G$39-(H8822+E8822+L8822+M8822-K8822),Calculator!$G$39),D8822),0)))</f>
        <v>0</v>
      </c>
    </row>
    <row r="8823" spans="1:14" ht="15.75" thickBot="1">
      <c r="A8823" s="33" t="str">
        <f ca="1">IF(C8823=Calculator!$H$27,"F",IF(Daily!D8823+Daily!H8823=0,IF(D8822+H8822&gt;0,"L",""),""))</f>
        <v/>
      </c>
      <c r="B8823" s="34">
        <v>8822</v>
      </c>
      <c r="C8823" s="19">
        <f t="shared" ca="1" si="549"/>
        <v>54752</v>
      </c>
      <c r="D8823" s="29">
        <f t="shared" ca="1" si="551"/>
        <v>0</v>
      </c>
      <c r="E8823" s="29">
        <f ca="1">IF(C8823&lt;Calculator!$D$26,0,IF(DAY($C8823)=1,IF(D8823-Calculator!$G$24&gt;0,Calculator!$G$24,D8823),0))</f>
        <v>0</v>
      </c>
      <c r="F8823" s="29">
        <f ca="1">IF(E8823&gt;0,D8823*Calculator!$G$22/12,0)</f>
        <v>0</v>
      </c>
      <c r="G8823" s="29">
        <f ca="1">IF(E8823&gt;0,(IFERROR(-PMT(Calculator!$G$22/12,Calculator!$G$23*12,Calculator!$G$20),0))-F8823,0)</f>
        <v>0</v>
      </c>
      <c r="H8823" s="29">
        <f t="shared" ca="1" si="552"/>
        <v>0</v>
      </c>
      <c r="I8823" s="29">
        <f t="shared" ca="1" si="550"/>
        <v>0</v>
      </c>
      <c r="J8823" s="30">
        <f>Calculator!$G$40</f>
        <v>6.5000000000000002E-2</v>
      </c>
      <c r="K8823" s="29">
        <f ca="1">IF(C8823&gt;=Calculator!$G$27,IF(DAY($C8823)=1,Calculator!$G$34/2,IF(DAY($C8823)=15,Calculator!$G$34/2,0)),0)</f>
        <v>0</v>
      </c>
      <c r="L8823" s="29">
        <f ca="1">IF(DAY($C8823)=28,IF(H8823=0,0,Calculator!$G$35),0)</f>
        <v>0</v>
      </c>
      <c r="M8823" s="29">
        <f ca="1">IF(I8823&gt;0,IF(DAY($C8823)=1,SUM(INDIRECT("I"&amp;(ROW(C8822)-DAY(C8822))):I8822),0),0)</f>
        <v>0</v>
      </c>
      <c r="N8823" s="29">
        <f ca="1">IF(C8823&lt;Calculator!$G$27,0,IF(C8823=Calculator!$G$27,Calculator!$G$39,IF(H8823-K8823&lt;=0,IF(D8823&gt;Calculator!$G$39,IF(H8823-K8823+E8823+L8823+M8823+Calculator!$G$39&gt;Calculator!$G$39,Calculator!$G$39-(H8823+E8823+L8823+M8823-K8823),Calculator!$G$39),D8823),0)))</f>
        <v>0</v>
      </c>
    </row>
    <row r="8824" spans="1:14" ht="15.75" thickBot="1">
      <c r="A8824" s="33" t="str">
        <f ca="1">IF(C8824=Calculator!$H$27,"F",IF(Daily!D8824+Daily!H8824=0,IF(D8823+H8823&gt;0,"L",""),""))</f>
        <v/>
      </c>
      <c r="B8824" s="34">
        <v>8823</v>
      </c>
      <c r="C8824" s="19">
        <f t="shared" ca="1" si="549"/>
        <v>54753</v>
      </c>
      <c r="D8824" s="29">
        <f t="shared" ca="1" si="551"/>
        <v>0</v>
      </c>
      <c r="E8824" s="29">
        <f ca="1">IF(C8824&lt;Calculator!$D$26,0,IF(DAY($C8824)=1,IF(D8824-Calculator!$G$24&gt;0,Calculator!$G$24,D8824),0))</f>
        <v>0</v>
      </c>
      <c r="F8824" s="29">
        <f ca="1">IF(E8824&gt;0,D8824*Calculator!$G$22/12,0)</f>
        <v>0</v>
      </c>
      <c r="G8824" s="29">
        <f ca="1">IF(E8824&gt;0,(IFERROR(-PMT(Calculator!$G$22/12,Calculator!$G$23*12,Calculator!$G$20),0))-F8824,0)</f>
        <v>0</v>
      </c>
      <c r="H8824" s="29">
        <f t="shared" ca="1" si="552"/>
        <v>0</v>
      </c>
      <c r="I8824" s="29">
        <f t="shared" ca="1" si="550"/>
        <v>0</v>
      </c>
      <c r="J8824" s="30">
        <f>Calculator!$G$40</f>
        <v>6.5000000000000002E-2</v>
      </c>
      <c r="K8824" s="29">
        <f ca="1">IF(C8824&gt;=Calculator!$G$27,IF(DAY($C8824)=1,Calculator!$G$34/2,IF(DAY($C8824)=15,Calculator!$G$34/2,0)),0)</f>
        <v>0</v>
      </c>
      <c r="L8824" s="29">
        <f ca="1">IF(DAY($C8824)=28,IF(H8824=0,0,Calculator!$G$35),0)</f>
        <v>0</v>
      </c>
      <c r="M8824" s="29">
        <f ca="1">IF(I8824&gt;0,IF(DAY($C8824)=1,SUM(INDIRECT("I"&amp;(ROW(C8823)-DAY(C8823))):I8823),0),0)</f>
        <v>0</v>
      </c>
      <c r="N8824" s="29">
        <f ca="1">IF(C8824&lt;Calculator!$G$27,0,IF(C8824=Calculator!$G$27,Calculator!$G$39,IF(H8824-K8824&lt;=0,IF(D8824&gt;Calculator!$G$39,IF(H8824-K8824+E8824+L8824+M8824+Calculator!$G$39&gt;Calculator!$G$39,Calculator!$G$39-(H8824+E8824+L8824+M8824-K8824),Calculator!$G$39),D8824),0)))</f>
        <v>0</v>
      </c>
    </row>
    <row r="8825" spans="1:14" ht="15.75" thickBot="1">
      <c r="A8825" s="33" t="str">
        <f ca="1">IF(C8825=Calculator!$H$27,"F",IF(Daily!D8825+Daily!H8825=0,IF(D8824+H8824&gt;0,"L",""),""))</f>
        <v/>
      </c>
      <c r="B8825" s="34">
        <v>8824</v>
      </c>
      <c r="C8825" s="19">
        <f t="shared" ca="1" si="549"/>
        <v>54754</v>
      </c>
      <c r="D8825" s="29">
        <f t="shared" ca="1" si="551"/>
        <v>0</v>
      </c>
      <c r="E8825" s="29">
        <f ca="1">IF(C8825&lt;Calculator!$D$26,0,IF(DAY($C8825)=1,IF(D8825-Calculator!$G$24&gt;0,Calculator!$G$24,D8825),0))</f>
        <v>0</v>
      </c>
      <c r="F8825" s="29">
        <f ca="1">IF(E8825&gt;0,D8825*Calculator!$G$22/12,0)</f>
        <v>0</v>
      </c>
      <c r="G8825" s="29">
        <f ca="1">IF(E8825&gt;0,(IFERROR(-PMT(Calculator!$G$22/12,Calculator!$G$23*12,Calculator!$G$20),0))-F8825,0)</f>
        <v>0</v>
      </c>
      <c r="H8825" s="29">
        <f t="shared" ca="1" si="552"/>
        <v>0</v>
      </c>
      <c r="I8825" s="29">
        <f t="shared" ca="1" si="550"/>
        <v>0</v>
      </c>
      <c r="J8825" s="30">
        <f>Calculator!$G$40</f>
        <v>6.5000000000000002E-2</v>
      </c>
      <c r="K8825" s="29">
        <f ca="1">IF(C8825&gt;=Calculator!$G$27,IF(DAY($C8825)=1,Calculator!$G$34/2,IF(DAY($C8825)=15,Calculator!$G$34/2,0)),0)</f>
        <v>0</v>
      </c>
      <c r="L8825" s="29">
        <f ca="1">IF(DAY($C8825)=28,IF(H8825=0,0,Calculator!$G$35),0)</f>
        <v>0</v>
      </c>
      <c r="M8825" s="29">
        <f ca="1">IF(I8825&gt;0,IF(DAY($C8825)=1,SUM(INDIRECT("I"&amp;(ROW(C8824)-DAY(C8824))):I8824),0),0)</f>
        <v>0</v>
      </c>
      <c r="N8825" s="29">
        <f ca="1">IF(C8825&lt;Calculator!$G$27,0,IF(C8825=Calculator!$G$27,Calculator!$G$39,IF(H8825-K8825&lt;=0,IF(D8825&gt;Calculator!$G$39,IF(H8825-K8825+E8825+L8825+M8825+Calculator!$G$39&gt;Calculator!$G$39,Calculator!$G$39-(H8825+E8825+L8825+M8825-K8825),Calculator!$G$39),D8825),0)))</f>
        <v>0</v>
      </c>
    </row>
    <row r="8826" spans="1:14" ht="15.75" thickBot="1">
      <c r="A8826" s="33" t="str">
        <f ca="1">IF(C8826=Calculator!$H$27,"F",IF(Daily!D8826+Daily!H8826=0,IF(D8825+H8825&gt;0,"L",""),""))</f>
        <v/>
      </c>
      <c r="B8826" s="34">
        <v>8825</v>
      </c>
      <c r="C8826" s="19">
        <f t="shared" ca="1" si="549"/>
        <v>54755</v>
      </c>
      <c r="D8826" s="29">
        <f t="shared" ca="1" si="551"/>
        <v>0</v>
      </c>
      <c r="E8826" s="29">
        <f ca="1">IF(C8826&lt;Calculator!$D$26,0,IF(DAY($C8826)=1,IF(D8826-Calculator!$G$24&gt;0,Calculator!$G$24,D8826),0))</f>
        <v>0</v>
      </c>
      <c r="F8826" s="29">
        <f ca="1">IF(E8826&gt;0,D8826*Calculator!$G$22/12,0)</f>
        <v>0</v>
      </c>
      <c r="G8826" s="29">
        <f ca="1">IF(E8826&gt;0,(IFERROR(-PMT(Calculator!$G$22/12,Calculator!$G$23*12,Calculator!$G$20),0))-F8826,0)</f>
        <v>0</v>
      </c>
      <c r="H8826" s="29">
        <f t="shared" ca="1" si="552"/>
        <v>0</v>
      </c>
      <c r="I8826" s="29">
        <f t="shared" ca="1" si="550"/>
        <v>0</v>
      </c>
      <c r="J8826" s="30">
        <f>Calculator!$G$40</f>
        <v>6.5000000000000002E-2</v>
      </c>
      <c r="K8826" s="29">
        <f ca="1">IF(C8826&gt;=Calculator!$G$27,IF(DAY($C8826)=1,Calculator!$G$34/2,IF(DAY($C8826)=15,Calculator!$G$34/2,0)),0)</f>
        <v>0</v>
      </c>
      <c r="L8826" s="29">
        <f ca="1">IF(DAY($C8826)=28,IF(H8826=0,0,Calculator!$G$35),0)</f>
        <v>0</v>
      </c>
      <c r="M8826" s="29">
        <f ca="1">IF(I8826&gt;0,IF(DAY($C8826)=1,SUM(INDIRECT("I"&amp;(ROW(C8825)-DAY(C8825))):I8825),0),0)</f>
        <v>0</v>
      </c>
      <c r="N8826" s="29">
        <f ca="1">IF(C8826&lt;Calculator!$G$27,0,IF(C8826=Calculator!$G$27,Calculator!$G$39,IF(H8826-K8826&lt;=0,IF(D8826&gt;Calculator!$G$39,IF(H8826-K8826+E8826+L8826+M8826+Calculator!$G$39&gt;Calculator!$G$39,Calculator!$G$39-(H8826+E8826+L8826+M8826-K8826),Calculator!$G$39),D8826),0)))</f>
        <v>0</v>
      </c>
    </row>
    <row r="8827" spans="1:14" ht="15.75" thickBot="1">
      <c r="A8827" s="33" t="str">
        <f ca="1">IF(C8827=Calculator!$H$27,"F",IF(Daily!D8827+Daily!H8827=0,IF(D8826+H8826&gt;0,"L",""),""))</f>
        <v/>
      </c>
      <c r="B8827" s="34">
        <v>8826</v>
      </c>
      <c r="C8827" s="19">
        <f t="shared" ca="1" si="549"/>
        <v>54756</v>
      </c>
      <c r="D8827" s="29">
        <f t="shared" ca="1" si="551"/>
        <v>0</v>
      </c>
      <c r="E8827" s="29">
        <f ca="1">IF(C8827&lt;Calculator!$D$26,0,IF(DAY($C8827)=1,IF(D8827-Calculator!$G$24&gt;0,Calculator!$G$24,D8827),0))</f>
        <v>0</v>
      </c>
      <c r="F8827" s="29">
        <f ca="1">IF(E8827&gt;0,D8827*Calculator!$G$22/12,0)</f>
        <v>0</v>
      </c>
      <c r="G8827" s="29">
        <f ca="1">IF(E8827&gt;0,(IFERROR(-PMT(Calculator!$G$22/12,Calculator!$G$23*12,Calculator!$G$20),0))-F8827,0)</f>
        <v>0</v>
      </c>
      <c r="H8827" s="29">
        <f t="shared" ca="1" si="552"/>
        <v>0</v>
      </c>
      <c r="I8827" s="29">
        <f t="shared" ca="1" si="550"/>
        <v>0</v>
      </c>
      <c r="J8827" s="30">
        <f>Calculator!$G$40</f>
        <v>6.5000000000000002E-2</v>
      </c>
      <c r="K8827" s="29">
        <f ca="1">IF(C8827&gt;=Calculator!$G$27,IF(DAY($C8827)=1,Calculator!$G$34/2,IF(DAY($C8827)=15,Calculator!$G$34/2,0)),0)</f>
        <v>0</v>
      </c>
      <c r="L8827" s="29">
        <f ca="1">IF(DAY($C8827)=28,IF(H8827=0,0,Calculator!$G$35),0)</f>
        <v>0</v>
      </c>
      <c r="M8827" s="29">
        <f ca="1">IF(I8827&gt;0,IF(DAY($C8827)=1,SUM(INDIRECT("I"&amp;(ROW(C8826)-DAY(C8826))):I8826),0),0)</f>
        <v>0</v>
      </c>
      <c r="N8827" s="29">
        <f ca="1">IF(C8827&lt;Calculator!$G$27,0,IF(C8827=Calculator!$G$27,Calculator!$G$39,IF(H8827-K8827&lt;=0,IF(D8827&gt;Calculator!$G$39,IF(H8827-K8827+E8827+L8827+M8827+Calculator!$G$39&gt;Calculator!$G$39,Calculator!$G$39-(H8827+E8827+L8827+M8827-K8827),Calculator!$G$39),D8827),0)))</f>
        <v>0</v>
      </c>
    </row>
    <row r="8828" spans="1:14" ht="15.75" thickBot="1">
      <c r="A8828" s="33" t="str">
        <f ca="1">IF(C8828=Calculator!$H$27,"F",IF(Daily!D8828+Daily!H8828=0,IF(D8827+H8827&gt;0,"L",""),""))</f>
        <v/>
      </c>
      <c r="B8828" s="34">
        <v>8827</v>
      </c>
      <c r="C8828" s="19">
        <f t="shared" ca="1" si="549"/>
        <v>54757</v>
      </c>
      <c r="D8828" s="29">
        <f t="shared" ca="1" si="551"/>
        <v>0</v>
      </c>
      <c r="E8828" s="29">
        <f ca="1">IF(C8828&lt;Calculator!$D$26,0,IF(DAY($C8828)=1,IF(D8828-Calculator!$G$24&gt;0,Calculator!$G$24,D8828),0))</f>
        <v>0</v>
      </c>
      <c r="F8828" s="29">
        <f ca="1">IF(E8828&gt;0,D8828*Calculator!$G$22/12,0)</f>
        <v>0</v>
      </c>
      <c r="G8828" s="29">
        <f ca="1">IF(E8828&gt;0,(IFERROR(-PMT(Calculator!$G$22/12,Calculator!$G$23*12,Calculator!$G$20),0))-F8828,0)</f>
        <v>0</v>
      </c>
      <c r="H8828" s="29">
        <f t="shared" ca="1" si="552"/>
        <v>0</v>
      </c>
      <c r="I8828" s="29">
        <f t="shared" ca="1" si="550"/>
        <v>0</v>
      </c>
      <c r="J8828" s="30">
        <f>Calculator!$G$40</f>
        <v>6.5000000000000002E-2</v>
      </c>
      <c r="K8828" s="29">
        <f ca="1">IF(C8828&gt;=Calculator!$G$27,IF(DAY($C8828)=1,Calculator!$G$34/2,IF(DAY($C8828)=15,Calculator!$G$34/2,0)),0)</f>
        <v>0</v>
      </c>
      <c r="L8828" s="29">
        <f ca="1">IF(DAY($C8828)=28,IF(H8828=0,0,Calculator!$G$35),0)</f>
        <v>0</v>
      </c>
      <c r="M8828" s="29">
        <f ca="1">IF(I8828&gt;0,IF(DAY($C8828)=1,SUM(INDIRECT("I"&amp;(ROW(C8827)-DAY(C8827))):I8827),0),0)</f>
        <v>0</v>
      </c>
      <c r="N8828" s="29">
        <f ca="1">IF(C8828&lt;Calculator!$G$27,0,IF(C8828=Calculator!$G$27,Calculator!$G$39,IF(H8828-K8828&lt;=0,IF(D8828&gt;Calculator!$G$39,IF(H8828-K8828+E8828+L8828+M8828+Calculator!$G$39&gt;Calculator!$G$39,Calculator!$G$39-(H8828+E8828+L8828+M8828-K8828),Calculator!$G$39),D8828),0)))</f>
        <v>0</v>
      </c>
    </row>
    <row r="8829" spans="1:14" ht="15.75" thickBot="1">
      <c r="A8829" s="33" t="str">
        <f ca="1">IF(C8829=Calculator!$H$27,"F",IF(Daily!D8829+Daily!H8829=0,IF(D8828+H8828&gt;0,"L",""),""))</f>
        <v/>
      </c>
      <c r="B8829" s="34">
        <v>8828</v>
      </c>
      <c r="C8829" s="19">
        <f t="shared" ca="1" si="549"/>
        <v>54758</v>
      </c>
      <c r="D8829" s="29">
        <f t="shared" ca="1" si="551"/>
        <v>0</v>
      </c>
      <c r="E8829" s="29">
        <f ca="1">IF(C8829&lt;Calculator!$D$26,0,IF(DAY($C8829)=1,IF(D8829-Calculator!$G$24&gt;0,Calculator!$G$24,D8829),0))</f>
        <v>0</v>
      </c>
      <c r="F8829" s="29">
        <f ca="1">IF(E8829&gt;0,D8829*Calculator!$G$22/12,0)</f>
        <v>0</v>
      </c>
      <c r="G8829" s="29">
        <f ca="1">IF(E8829&gt;0,(IFERROR(-PMT(Calculator!$G$22/12,Calculator!$G$23*12,Calculator!$G$20),0))-F8829,0)</f>
        <v>0</v>
      </c>
      <c r="H8829" s="29">
        <f t="shared" ca="1" si="552"/>
        <v>0</v>
      </c>
      <c r="I8829" s="29">
        <f t="shared" ca="1" si="550"/>
        <v>0</v>
      </c>
      <c r="J8829" s="30">
        <f>Calculator!$G$40</f>
        <v>6.5000000000000002E-2</v>
      </c>
      <c r="K8829" s="29">
        <f ca="1">IF(C8829&gt;=Calculator!$G$27,IF(DAY($C8829)=1,Calculator!$G$34/2,IF(DAY($C8829)=15,Calculator!$G$34/2,0)),0)</f>
        <v>4500</v>
      </c>
      <c r="L8829" s="29">
        <f ca="1">IF(DAY($C8829)=28,IF(H8829=0,0,Calculator!$G$35),0)</f>
        <v>0</v>
      </c>
      <c r="M8829" s="29">
        <f ca="1">IF(I8829&gt;0,IF(DAY($C8829)=1,SUM(INDIRECT("I"&amp;(ROW(C8828)-DAY(C8828))):I8828),0),0)</f>
        <v>0</v>
      </c>
      <c r="N8829" s="29">
        <f ca="1">IF(C8829&lt;Calculator!$G$27,0,IF(C8829=Calculator!$G$27,Calculator!$G$39,IF(H8829-K8829&lt;=0,IF(D8829&gt;Calculator!$G$39,IF(H8829-K8829+E8829+L8829+M8829+Calculator!$G$39&gt;Calculator!$G$39,Calculator!$G$39-(H8829+E8829+L8829+M8829-K8829),Calculator!$G$39),D8829),0)))</f>
        <v>0</v>
      </c>
    </row>
    <row r="8830" spans="1:14" ht="15.75" thickBot="1">
      <c r="A8830" s="33" t="str">
        <f ca="1">IF(C8830=Calculator!$H$27,"F",IF(Daily!D8830+Daily!H8830=0,IF(D8829+H8829&gt;0,"L",""),""))</f>
        <v/>
      </c>
      <c r="B8830" s="34">
        <v>8829</v>
      </c>
      <c r="C8830" s="19">
        <f t="shared" ca="1" si="549"/>
        <v>54759</v>
      </c>
      <c r="D8830" s="29">
        <f t="shared" ca="1" si="551"/>
        <v>0</v>
      </c>
      <c r="E8830" s="29">
        <f ca="1">IF(C8830&lt;Calculator!$D$26,0,IF(DAY($C8830)=1,IF(D8830-Calculator!$G$24&gt;0,Calculator!$G$24,D8830),0))</f>
        <v>0</v>
      </c>
      <c r="F8830" s="29">
        <f ca="1">IF(E8830&gt;0,D8830*Calculator!$G$22/12,0)</f>
        <v>0</v>
      </c>
      <c r="G8830" s="29">
        <f ca="1">IF(E8830&gt;0,(IFERROR(-PMT(Calculator!$G$22/12,Calculator!$G$23*12,Calculator!$G$20),0))-F8830,0)</f>
        <v>0</v>
      </c>
      <c r="H8830" s="29">
        <f t="shared" ca="1" si="552"/>
        <v>0</v>
      </c>
      <c r="I8830" s="29">
        <f t="shared" ca="1" si="550"/>
        <v>0</v>
      </c>
      <c r="J8830" s="30">
        <f>Calculator!$G$40</f>
        <v>6.5000000000000002E-2</v>
      </c>
      <c r="K8830" s="29">
        <f ca="1">IF(C8830&gt;=Calculator!$G$27,IF(DAY($C8830)=1,Calculator!$G$34/2,IF(DAY($C8830)=15,Calculator!$G$34/2,0)),0)</f>
        <v>0</v>
      </c>
      <c r="L8830" s="29">
        <f ca="1">IF(DAY($C8830)=28,IF(H8830=0,0,Calculator!$G$35),0)</f>
        <v>0</v>
      </c>
      <c r="M8830" s="29">
        <f ca="1">IF(I8830&gt;0,IF(DAY($C8830)=1,SUM(INDIRECT("I"&amp;(ROW(C8829)-DAY(C8829))):I8829),0),0)</f>
        <v>0</v>
      </c>
      <c r="N8830" s="29">
        <f ca="1">IF(C8830&lt;Calculator!$G$27,0,IF(C8830=Calculator!$G$27,Calculator!$G$39,IF(H8830-K8830&lt;=0,IF(D8830&gt;Calculator!$G$39,IF(H8830-K8830+E8830+L8830+M8830+Calculator!$G$39&gt;Calculator!$G$39,Calculator!$G$39-(H8830+E8830+L8830+M8830-K8830),Calculator!$G$39),D8830),0)))</f>
        <v>0</v>
      </c>
    </row>
    <row r="8831" spans="1:14" ht="15.75" thickBot="1">
      <c r="A8831" s="33" t="str">
        <f ca="1">IF(C8831=Calculator!$H$27,"F",IF(Daily!D8831+Daily!H8831=0,IF(D8830+H8830&gt;0,"L",""),""))</f>
        <v/>
      </c>
      <c r="B8831" s="34">
        <v>8830</v>
      </c>
      <c r="C8831" s="19">
        <f t="shared" ca="1" si="549"/>
        <v>54760</v>
      </c>
      <c r="D8831" s="29">
        <f t="shared" ca="1" si="551"/>
        <v>0</v>
      </c>
      <c r="E8831" s="29">
        <f ca="1">IF(C8831&lt;Calculator!$D$26,0,IF(DAY($C8831)=1,IF(D8831-Calculator!$G$24&gt;0,Calculator!$G$24,D8831),0))</f>
        <v>0</v>
      </c>
      <c r="F8831" s="29">
        <f ca="1">IF(E8831&gt;0,D8831*Calculator!$G$22/12,0)</f>
        <v>0</v>
      </c>
      <c r="G8831" s="29">
        <f ca="1">IF(E8831&gt;0,(IFERROR(-PMT(Calculator!$G$22/12,Calculator!$G$23*12,Calculator!$G$20),0))-F8831,0)</f>
        <v>0</v>
      </c>
      <c r="H8831" s="29">
        <f t="shared" ca="1" si="552"/>
        <v>0</v>
      </c>
      <c r="I8831" s="29">
        <f t="shared" ca="1" si="550"/>
        <v>0</v>
      </c>
      <c r="J8831" s="30">
        <f>Calculator!$G$40</f>
        <v>6.5000000000000002E-2</v>
      </c>
      <c r="K8831" s="29">
        <f ca="1">IF(C8831&gt;=Calculator!$G$27,IF(DAY($C8831)=1,Calculator!$G$34/2,IF(DAY($C8831)=15,Calculator!$G$34/2,0)),0)</f>
        <v>0</v>
      </c>
      <c r="L8831" s="29">
        <f ca="1">IF(DAY($C8831)=28,IF(H8831=0,0,Calculator!$G$35),0)</f>
        <v>0</v>
      </c>
      <c r="M8831" s="29">
        <f ca="1">IF(I8831&gt;0,IF(DAY($C8831)=1,SUM(INDIRECT("I"&amp;(ROW(C8830)-DAY(C8830))):I8830),0),0)</f>
        <v>0</v>
      </c>
      <c r="N8831" s="29">
        <f ca="1">IF(C8831&lt;Calculator!$G$27,0,IF(C8831=Calculator!$G$27,Calculator!$G$39,IF(H8831-K8831&lt;=0,IF(D8831&gt;Calculator!$G$39,IF(H8831-K8831+E8831+L8831+M8831+Calculator!$G$39&gt;Calculator!$G$39,Calculator!$G$39-(H8831+E8831+L8831+M8831-K8831),Calculator!$G$39),D8831),0)))</f>
        <v>0</v>
      </c>
    </row>
    <row r="8832" spans="1:14" ht="15.75" thickBot="1">
      <c r="A8832" s="33" t="str">
        <f ca="1">IF(C8832=Calculator!$H$27,"F",IF(Daily!D8832+Daily!H8832=0,IF(D8831+H8831&gt;0,"L",""),""))</f>
        <v/>
      </c>
      <c r="B8832" s="34">
        <v>8831</v>
      </c>
      <c r="C8832" s="19">
        <f t="shared" ca="1" si="549"/>
        <v>54761</v>
      </c>
      <c r="D8832" s="29">
        <f t="shared" ca="1" si="551"/>
        <v>0</v>
      </c>
      <c r="E8832" s="29">
        <f ca="1">IF(C8832&lt;Calculator!$D$26,0,IF(DAY($C8832)=1,IF(D8832-Calculator!$G$24&gt;0,Calculator!$G$24,D8832),0))</f>
        <v>0</v>
      </c>
      <c r="F8832" s="29">
        <f ca="1">IF(E8832&gt;0,D8832*Calculator!$G$22/12,0)</f>
        <v>0</v>
      </c>
      <c r="G8832" s="29">
        <f ca="1">IF(E8832&gt;0,(IFERROR(-PMT(Calculator!$G$22/12,Calculator!$G$23*12,Calculator!$G$20),0))-F8832,0)</f>
        <v>0</v>
      </c>
      <c r="H8832" s="29">
        <f t="shared" ca="1" si="552"/>
        <v>0</v>
      </c>
      <c r="I8832" s="29">
        <f t="shared" ca="1" si="550"/>
        <v>0</v>
      </c>
      <c r="J8832" s="30">
        <f>Calculator!$G$40</f>
        <v>6.5000000000000002E-2</v>
      </c>
      <c r="K8832" s="29">
        <f ca="1">IF(C8832&gt;=Calculator!$G$27,IF(DAY($C8832)=1,Calculator!$G$34/2,IF(DAY($C8832)=15,Calculator!$G$34/2,0)),0)</f>
        <v>0</v>
      </c>
      <c r="L8832" s="29">
        <f ca="1">IF(DAY($C8832)=28,IF(H8832=0,0,Calculator!$G$35),0)</f>
        <v>0</v>
      </c>
      <c r="M8832" s="29">
        <f ca="1">IF(I8832&gt;0,IF(DAY($C8832)=1,SUM(INDIRECT("I"&amp;(ROW(C8831)-DAY(C8831))):I8831),0),0)</f>
        <v>0</v>
      </c>
      <c r="N8832" s="29">
        <f ca="1">IF(C8832&lt;Calculator!$G$27,0,IF(C8832=Calculator!$G$27,Calculator!$G$39,IF(H8832-K8832&lt;=0,IF(D8832&gt;Calculator!$G$39,IF(H8832-K8832+E8832+L8832+M8832+Calculator!$G$39&gt;Calculator!$G$39,Calculator!$G$39-(H8832+E8832+L8832+M8832-K8832),Calculator!$G$39),D8832),0)))</f>
        <v>0</v>
      </c>
    </row>
    <row r="8833" spans="1:14" ht="15.75" thickBot="1">
      <c r="A8833" s="33" t="str">
        <f ca="1">IF(C8833=Calculator!$H$27,"F",IF(Daily!D8833+Daily!H8833=0,IF(D8832+H8832&gt;0,"L",""),""))</f>
        <v/>
      </c>
      <c r="B8833" s="34">
        <v>8832</v>
      </c>
      <c r="C8833" s="19">
        <f t="shared" ca="1" si="549"/>
        <v>54762</v>
      </c>
      <c r="D8833" s="29">
        <f t="shared" ca="1" si="551"/>
        <v>0</v>
      </c>
      <c r="E8833" s="29">
        <f ca="1">IF(C8833&lt;Calculator!$D$26,0,IF(DAY($C8833)=1,IF(D8833-Calculator!$G$24&gt;0,Calculator!$G$24,D8833),0))</f>
        <v>0</v>
      </c>
      <c r="F8833" s="29">
        <f ca="1">IF(E8833&gt;0,D8833*Calculator!$G$22/12,0)</f>
        <v>0</v>
      </c>
      <c r="G8833" s="29">
        <f ca="1">IF(E8833&gt;0,(IFERROR(-PMT(Calculator!$G$22/12,Calculator!$G$23*12,Calculator!$G$20),0))-F8833,0)</f>
        <v>0</v>
      </c>
      <c r="H8833" s="29">
        <f t="shared" ca="1" si="552"/>
        <v>0</v>
      </c>
      <c r="I8833" s="29">
        <f t="shared" ca="1" si="550"/>
        <v>0</v>
      </c>
      <c r="J8833" s="30">
        <f>Calculator!$G$40</f>
        <v>6.5000000000000002E-2</v>
      </c>
      <c r="K8833" s="29">
        <f ca="1">IF(C8833&gt;=Calculator!$G$27,IF(DAY($C8833)=1,Calculator!$G$34/2,IF(DAY($C8833)=15,Calculator!$G$34/2,0)),0)</f>
        <v>0</v>
      </c>
      <c r="L8833" s="29">
        <f ca="1">IF(DAY($C8833)=28,IF(H8833=0,0,Calculator!$G$35),0)</f>
        <v>0</v>
      </c>
      <c r="M8833" s="29">
        <f ca="1">IF(I8833&gt;0,IF(DAY($C8833)=1,SUM(INDIRECT("I"&amp;(ROW(C8832)-DAY(C8832))):I8832),0),0)</f>
        <v>0</v>
      </c>
      <c r="N8833" s="29">
        <f ca="1">IF(C8833&lt;Calculator!$G$27,0,IF(C8833=Calculator!$G$27,Calculator!$G$39,IF(H8833-K8833&lt;=0,IF(D8833&gt;Calculator!$G$39,IF(H8833-K8833+E8833+L8833+M8833+Calculator!$G$39&gt;Calculator!$G$39,Calculator!$G$39-(H8833+E8833+L8833+M8833-K8833),Calculator!$G$39),D8833),0)))</f>
        <v>0</v>
      </c>
    </row>
    <row r="8834" spans="1:14" ht="15.75" thickBot="1">
      <c r="A8834" s="33" t="str">
        <f ca="1">IF(C8834=Calculator!$H$27,"F",IF(Daily!D8834+Daily!H8834=0,IF(D8833+H8833&gt;0,"L",""),""))</f>
        <v/>
      </c>
      <c r="B8834" s="34">
        <v>8833</v>
      </c>
      <c r="C8834" s="19">
        <f t="shared" ca="1" si="549"/>
        <v>54763</v>
      </c>
      <c r="D8834" s="29">
        <f t="shared" ca="1" si="551"/>
        <v>0</v>
      </c>
      <c r="E8834" s="29">
        <f ca="1">IF(C8834&lt;Calculator!$D$26,0,IF(DAY($C8834)=1,IF(D8834-Calculator!$G$24&gt;0,Calculator!$G$24,D8834),0))</f>
        <v>0</v>
      </c>
      <c r="F8834" s="29">
        <f ca="1">IF(E8834&gt;0,D8834*Calculator!$G$22/12,0)</f>
        <v>0</v>
      </c>
      <c r="G8834" s="29">
        <f ca="1">IF(E8834&gt;0,(IFERROR(-PMT(Calculator!$G$22/12,Calculator!$G$23*12,Calculator!$G$20),0))-F8834,0)</f>
        <v>0</v>
      </c>
      <c r="H8834" s="29">
        <f t="shared" ca="1" si="552"/>
        <v>0</v>
      </c>
      <c r="I8834" s="29">
        <f t="shared" ca="1" si="550"/>
        <v>0</v>
      </c>
      <c r="J8834" s="30">
        <f>Calculator!$G$40</f>
        <v>6.5000000000000002E-2</v>
      </c>
      <c r="K8834" s="29">
        <f ca="1">IF(C8834&gt;=Calculator!$G$27,IF(DAY($C8834)=1,Calculator!$G$34/2,IF(DAY($C8834)=15,Calculator!$G$34/2,0)),0)</f>
        <v>0</v>
      </c>
      <c r="L8834" s="29">
        <f ca="1">IF(DAY($C8834)=28,IF(H8834=0,0,Calculator!$G$35),0)</f>
        <v>0</v>
      </c>
      <c r="M8834" s="29">
        <f ca="1">IF(I8834&gt;0,IF(DAY($C8834)=1,SUM(INDIRECT("I"&amp;(ROW(C8833)-DAY(C8833))):I8833),0),0)</f>
        <v>0</v>
      </c>
      <c r="N8834" s="29">
        <f ca="1">IF(C8834&lt;Calculator!$G$27,0,IF(C8834=Calculator!$G$27,Calculator!$G$39,IF(H8834-K8834&lt;=0,IF(D8834&gt;Calculator!$G$39,IF(H8834-K8834+E8834+L8834+M8834+Calculator!$G$39&gt;Calculator!$G$39,Calculator!$G$39-(H8834+E8834+L8834+M8834-K8834),Calculator!$G$39),D8834),0)))</f>
        <v>0</v>
      </c>
    </row>
    <row r="8835" spans="1:14" ht="15.75" thickBot="1">
      <c r="A8835" s="33" t="str">
        <f ca="1">IF(C8835=Calculator!$H$27,"F",IF(Daily!D8835+Daily!H8835=0,IF(D8834+H8834&gt;0,"L",""),""))</f>
        <v/>
      </c>
      <c r="B8835" s="34">
        <v>8834</v>
      </c>
      <c r="C8835" s="19">
        <f t="shared" ref="C8835:C8898" ca="1" si="553">C8834+1</f>
        <v>54764</v>
      </c>
      <c r="D8835" s="29">
        <f t="shared" ca="1" si="551"/>
        <v>0</v>
      </c>
      <c r="E8835" s="29">
        <f ca="1">IF(C8835&lt;Calculator!$D$26,0,IF(DAY($C8835)=1,IF(D8835-Calculator!$G$24&gt;0,Calculator!$G$24,D8835),0))</f>
        <v>0</v>
      </c>
      <c r="F8835" s="29">
        <f ca="1">IF(E8835&gt;0,D8835*Calculator!$G$22/12,0)</f>
        <v>0</v>
      </c>
      <c r="G8835" s="29">
        <f ca="1">IF(E8835&gt;0,(IFERROR(-PMT(Calculator!$G$22/12,Calculator!$G$23*12,Calculator!$G$20),0))-F8835,0)</f>
        <v>0</v>
      </c>
      <c r="H8835" s="29">
        <f t="shared" ca="1" si="552"/>
        <v>0</v>
      </c>
      <c r="I8835" s="29">
        <f t="shared" ref="I8835:I8898" ca="1" si="554">H8835*J8835/365</f>
        <v>0</v>
      </c>
      <c r="J8835" s="30">
        <f>Calculator!$G$40</f>
        <v>6.5000000000000002E-2</v>
      </c>
      <c r="K8835" s="29">
        <f ca="1">IF(C8835&gt;=Calculator!$G$27,IF(DAY($C8835)=1,Calculator!$G$34/2,IF(DAY($C8835)=15,Calculator!$G$34/2,0)),0)</f>
        <v>0</v>
      </c>
      <c r="L8835" s="29">
        <f ca="1">IF(DAY($C8835)=28,IF(H8835=0,0,Calculator!$G$35),0)</f>
        <v>0</v>
      </c>
      <c r="M8835" s="29">
        <f ca="1">IF(I8835&gt;0,IF(DAY($C8835)=1,SUM(INDIRECT("I"&amp;(ROW(C8834)-DAY(C8834))):I8834),0),0)</f>
        <v>0</v>
      </c>
      <c r="N8835" s="29">
        <f ca="1">IF(C8835&lt;Calculator!$G$27,0,IF(C8835=Calculator!$G$27,Calculator!$G$39,IF(H8835-K8835&lt;=0,IF(D8835&gt;Calculator!$G$39,IF(H8835-K8835+E8835+L8835+M8835+Calculator!$G$39&gt;Calculator!$G$39,Calculator!$G$39-(H8835+E8835+L8835+M8835-K8835),Calculator!$G$39),D8835),0)))</f>
        <v>0</v>
      </c>
    </row>
    <row r="8836" spans="1:14" ht="15.75" thickBot="1">
      <c r="A8836" s="33" t="str">
        <f ca="1">IF(C8836=Calculator!$H$27,"F",IF(Daily!D8836+Daily!H8836=0,IF(D8835+H8835&gt;0,"L",""),""))</f>
        <v/>
      </c>
      <c r="B8836" s="34">
        <v>8835</v>
      </c>
      <c r="C8836" s="19">
        <f t="shared" ca="1" si="553"/>
        <v>54765</v>
      </c>
      <c r="D8836" s="29">
        <f t="shared" ref="D8836:D8899" ca="1" si="555">IF(((D8835-G8835)-N8835)&lt;0,0,((D8835-G8835)-N8835))</f>
        <v>0</v>
      </c>
      <c r="E8836" s="29">
        <f ca="1">IF(C8836&lt;Calculator!$D$26,0,IF(DAY($C8836)=1,IF(D8836-Calculator!$G$24&gt;0,Calculator!$G$24,D8836),0))</f>
        <v>0</v>
      </c>
      <c r="F8836" s="29">
        <f ca="1">IF(E8836&gt;0,D8836*Calculator!$G$22/12,0)</f>
        <v>0</v>
      </c>
      <c r="G8836" s="29">
        <f ca="1">IF(E8836&gt;0,(IFERROR(-PMT(Calculator!$G$22/12,Calculator!$G$23*12,Calculator!$G$20),0))-F8836,0)</f>
        <v>0</v>
      </c>
      <c r="H8836" s="29">
        <f t="shared" ref="H8836:H8899" ca="1" si="556">IF((H8835-K8835+SUM(L8835:N8835)+E8835)&lt;0,0,(H8835-K8835+SUM(L8835:N8835)+E8835))</f>
        <v>0</v>
      </c>
      <c r="I8836" s="29">
        <f t="shared" ca="1" si="554"/>
        <v>0</v>
      </c>
      <c r="J8836" s="30">
        <f>Calculator!$G$40</f>
        <v>6.5000000000000002E-2</v>
      </c>
      <c r="K8836" s="29">
        <f ca="1">IF(C8836&gt;=Calculator!$G$27,IF(DAY($C8836)=1,Calculator!$G$34/2,IF(DAY($C8836)=15,Calculator!$G$34/2,0)),0)</f>
        <v>0</v>
      </c>
      <c r="L8836" s="29">
        <f ca="1">IF(DAY($C8836)=28,IF(H8836=0,0,Calculator!$G$35),0)</f>
        <v>0</v>
      </c>
      <c r="M8836" s="29">
        <f ca="1">IF(I8836&gt;0,IF(DAY($C8836)=1,SUM(INDIRECT("I"&amp;(ROW(C8835)-DAY(C8835))):I8835),0),0)</f>
        <v>0</v>
      </c>
      <c r="N8836" s="29">
        <f ca="1">IF(C8836&lt;Calculator!$G$27,0,IF(C8836=Calculator!$G$27,Calculator!$G$39,IF(H8836-K8836&lt;=0,IF(D8836&gt;Calculator!$G$39,IF(H8836-K8836+E8836+L8836+M8836+Calculator!$G$39&gt;Calculator!$G$39,Calculator!$G$39-(H8836+E8836+L8836+M8836-K8836),Calculator!$G$39),D8836),0)))</f>
        <v>0</v>
      </c>
    </row>
    <row r="8837" spans="1:14" ht="15.75" thickBot="1">
      <c r="A8837" s="33" t="str">
        <f ca="1">IF(C8837=Calculator!$H$27,"F",IF(Daily!D8837+Daily!H8837=0,IF(D8836+H8836&gt;0,"L",""),""))</f>
        <v/>
      </c>
      <c r="B8837" s="34">
        <v>8836</v>
      </c>
      <c r="C8837" s="19">
        <f t="shared" ca="1" si="553"/>
        <v>54766</v>
      </c>
      <c r="D8837" s="29">
        <f t="shared" ca="1" si="555"/>
        <v>0</v>
      </c>
      <c r="E8837" s="29">
        <f ca="1">IF(C8837&lt;Calculator!$D$26,0,IF(DAY($C8837)=1,IF(D8837-Calculator!$G$24&gt;0,Calculator!$G$24,D8837),0))</f>
        <v>0</v>
      </c>
      <c r="F8837" s="29">
        <f ca="1">IF(E8837&gt;0,D8837*Calculator!$G$22/12,0)</f>
        <v>0</v>
      </c>
      <c r="G8837" s="29">
        <f ca="1">IF(E8837&gt;0,(IFERROR(-PMT(Calculator!$G$22/12,Calculator!$G$23*12,Calculator!$G$20),0))-F8837,0)</f>
        <v>0</v>
      </c>
      <c r="H8837" s="29">
        <f t="shared" ca="1" si="556"/>
        <v>0</v>
      </c>
      <c r="I8837" s="29">
        <f t="shared" ca="1" si="554"/>
        <v>0</v>
      </c>
      <c r="J8837" s="30">
        <f>Calculator!$G$40</f>
        <v>6.5000000000000002E-2</v>
      </c>
      <c r="K8837" s="29">
        <f ca="1">IF(C8837&gt;=Calculator!$G$27,IF(DAY($C8837)=1,Calculator!$G$34/2,IF(DAY($C8837)=15,Calculator!$G$34/2,0)),0)</f>
        <v>0</v>
      </c>
      <c r="L8837" s="29">
        <f ca="1">IF(DAY($C8837)=28,IF(H8837=0,0,Calculator!$G$35),0)</f>
        <v>0</v>
      </c>
      <c r="M8837" s="29">
        <f ca="1">IF(I8837&gt;0,IF(DAY($C8837)=1,SUM(INDIRECT("I"&amp;(ROW(C8836)-DAY(C8836))):I8836),0),0)</f>
        <v>0</v>
      </c>
      <c r="N8837" s="29">
        <f ca="1">IF(C8837&lt;Calculator!$G$27,0,IF(C8837=Calculator!$G$27,Calculator!$G$39,IF(H8837-K8837&lt;=0,IF(D8837&gt;Calculator!$G$39,IF(H8837-K8837+E8837+L8837+M8837+Calculator!$G$39&gt;Calculator!$G$39,Calculator!$G$39-(H8837+E8837+L8837+M8837-K8837),Calculator!$G$39),D8837),0)))</f>
        <v>0</v>
      </c>
    </row>
    <row r="8838" spans="1:14" ht="15.75" thickBot="1">
      <c r="A8838" s="33" t="str">
        <f ca="1">IF(C8838=Calculator!$H$27,"F",IF(Daily!D8838+Daily!H8838=0,IF(D8837+H8837&gt;0,"L",""),""))</f>
        <v/>
      </c>
      <c r="B8838" s="34">
        <v>8837</v>
      </c>
      <c r="C8838" s="19">
        <f t="shared" ca="1" si="553"/>
        <v>54767</v>
      </c>
      <c r="D8838" s="29">
        <f t="shared" ca="1" si="555"/>
        <v>0</v>
      </c>
      <c r="E8838" s="29">
        <f ca="1">IF(C8838&lt;Calculator!$D$26,0,IF(DAY($C8838)=1,IF(D8838-Calculator!$G$24&gt;0,Calculator!$G$24,D8838),0))</f>
        <v>0</v>
      </c>
      <c r="F8838" s="29">
        <f ca="1">IF(E8838&gt;0,D8838*Calculator!$G$22/12,0)</f>
        <v>0</v>
      </c>
      <c r="G8838" s="29">
        <f ca="1">IF(E8838&gt;0,(IFERROR(-PMT(Calculator!$G$22/12,Calculator!$G$23*12,Calculator!$G$20),0))-F8838,0)</f>
        <v>0</v>
      </c>
      <c r="H8838" s="29">
        <f t="shared" ca="1" si="556"/>
        <v>0</v>
      </c>
      <c r="I8838" s="29">
        <f t="shared" ca="1" si="554"/>
        <v>0</v>
      </c>
      <c r="J8838" s="30">
        <f>Calculator!$G$40</f>
        <v>6.5000000000000002E-2</v>
      </c>
      <c r="K8838" s="29">
        <f ca="1">IF(C8838&gt;=Calculator!$G$27,IF(DAY($C8838)=1,Calculator!$G$34/2,IF(DAY($C8838)=15,Calculator!$G$34/2,0)),0)</f>
        <v>0</v>
      </c>
      <c r="L8838" s="29">
        <f ca="1">IF(DAY($C8838)=28,IF(H8838=0,0,Calculator!$G$35),0)</f>
        <v>0</v>
      </c>
      <c r="M8838" s="29">
        <f ca="1">IF(I8838&gt;0,IF(DAY($C8838)=1,SUM(INDIRECT("I"&amp;(ROW(C8837)-DAY(C8837))):I8837),0),0)</f>
        <v>0</v>
      </c>
      <c r="N8838" s="29">
        <f ca="1">IF(C8838&lt;Calculator!$G$27,0,IF(C8838=Calculator!$G$27,Calculator!$G$39,IF(H8838-K8838&lt;=0,IF(D8838&gt;Calculator!$G$39,IF(H8838-K8838+E8838+L8838+M8838+Calculator!$G$39&gt;Calculator!$G$39,Calculator!$G$39-(H8838+E8838+L8838+M8838-K8838),Calculator!$G$39),D8838),0)))</f>
        <v>0</v>
      </c>
    </row>
    <row r="8839" spans="1:14" ht="15.75" thickBot="1">
      <c r="A8839" s="33" t="str">
        <f ca="1">IF(C8839=Calculator!$H$27,"F",IF(Daily!D8839+Daily!H8839=0,IF(D8838+H8838&gt;0,"L",""),""))</f>
        <v/>
      </c>
      <c r="B8839" s="34">
        <v>8838</v>
      </c>
      <c r="C8839" s="19">
        <f t="shared" ca="1" si="553"/>
        <v>54768</v>
      </c>
      <c r="D8839" s="29">
        <f t="shared" ca="1" si="555"/>
        <v>0</v>
      </c>
      <c r="E8839" s="29">
        <f ca="1">IF(C8839&lt;Calculator!$D$26,0,IF(DAY($C8839)=1,IF(D8839-Calculator!$G$24&gt;0,Calculator!$G$24,D8839),0))</f>
        <v>0</v>
      </c>
      <c r="F8839" s="29">
        <f ca="1">IF(E8839&gt;0,D8839*Calculator!$G$22/12,0)</f>
        <v>0</v>
      </c>
      <c r="G8839" s="29">
        <f ca="1">IF(E8839&gt;0,(IFERROR(-PMT(Calculator!$G$22/12,Calculator!$G$23*12,Calculator!$G$20),0))-F8839,0)</f>
        <v>0</v>
      </c>
      <c r="H8839" s="29">
        <f t="shared" ca="1" si="556"/>
        <v>0</v>
      </c>
      <c r="I8839" s="29">
        <f t="shared" ca="1" si="554"/>
        <v>0</v>
      </c>
      <c r="J8839" s="30">
        <f>Calculator!$G$40</f>
        <v>6.5000000000000002E-2</v>
      </c>
      <c r="K8839" s="29">
        <f ca="1">IF(C8839&gt;=Calculator!$G$27,IF(DAY($C8839)=1,Calculator!$G$34/2,IF(DAY($C8839)=15,Calculator!$G$34/2,0)),0)</f>
        <v>0</v>
      </c>
      <c r="L8839" s="29">
        <f ca="1">IF(DAY($C8839)=28,IF(H8839=0,0,Calculator!$G$35),0)</f>
        <v>0</v>
      </c>
      <c r="M8839" s="29">
        <f ca="1">IF(I8839&gt;0,IF(DAY($C8839)=1,SUM(INDIRECT("I"&amp;(ROW(C8838)-DAY(C8838))):I8838),0),0)</f>
        <v>0</v>
      </c>
      <c r="N8839" s="29">
        <f ca="1">IF(C8839&lt;Calculator!$G$27,0,IF(C8839=Calculator!$G$27,Calculator!$G$39,IF(H8839-K8839&lt;=0,IF(D8839&gt;Calculator!$G$39,IF(H8839-K8839+E8839+L8839+M8839+Calculator!$G$39&gt;Calculator!$G$39,Calculator!$G$39-(H8839+E8839+L8839+M8839-K8839),Calculator!$G$39),D8839),0)))</f>
        <v>0</v>
      </c>
    </row>
    <row r="8840" spans="1:14" ht="15.75" thickBot="1">
      <c r="A8840" s="33" t="str">
        <f ca="1">IF(C8840=Calculator!$H$27,"F",IF(Daily!D8840+Daily!H8840=0,IF(D8839+H8839&gt;0,"L",""),""))</f>
        <v/>
      </c>
      <c r="B8840" s="34">
        <v>8839</v>
      </c>
      <c r="C8840" s="19">
        <f t="shared" ca="1" si="553"/>
        <v>54769</v>
      </c>
      <c r="D8840" s="29">
        <f t="shared" ca="1" si="555"/>
        <v>0</v>
      </c>
      <c r="E8840" s="29">
        <f ca="1">IF(C8840&lt;Calculator!$D$26,0,IF(DAY($C8840)=1,IF(D8840-Calculator!$G$24&gt;0,Calculator!$G$24,D8840),0))</f>
        <v>0</v>
      </c>
      <c r="F8840" s="29">
        <f ca="1">IF(E8840&gt;0,D8840*Calculator!$G$22/12,0)</f>
        <v>0</v>
      </c>
      <c r="G8840" s="29">
        <f ca="1">IF(E8840&gt;0,(IFERROR(-PMT(Calculator!$G$22/12,Calculator!$G$23*12,Calculator!$G$20),0))-F8840,0)</f>
        <v>0</v>
      </c>
      <c r="H8840" s="29">
        <f t="shared" ca="1" si="556"/>
        <v>0</v>
      </c>
      <c r="I8840" s="29">
        <f t="shared" ca="1" si="554"/>
        <v>0</v>
      </c>
      <c r="J8840" s="30">
        <f>Calculator!$G$40</f>
        <v>6.5000000000000002E-2</v>
      </c>
      <c r="K8840" s="29">
        <f ca="1">IF(C8840&gt;=Calculator!$G$27,IF(DAY($C8840)=1,Calculator!$G$34/2,IF(DAY($C8840)=15,Calculator!$G$34/2,0)),0)</f>
        <v>0</v>
      </c>
      <c r="L8840" s="29">
        <f ca="1">IF(DAY($C8840)=28,IF(H8840=0,0,Calculator!$G$35),0)</f>
        <v>0</v>
      </c>
      <c r="M8840" s="29">
        <f ca="1">IF(I8840&gt;0,IF(DAY($C8840)=1,SUM(INDIRECT("I"&amp;(ROW(C8839)-DAY(C8839))):I8839),0),0)</f>
        <v>0</v>
      </c>
      <c r="N8840" s="29">
        <f ca="1">IF(C8840&lt;Calculator!$G$27,0,IF(C8840=Calculator!$G$27,Calculator!$G$39,IF(H8840-K8840&lt;=0,IF(D8840&gt;Calculator!$G$39,IF(H8840-K8840+E8840+L8840+M8840+Calculator!$G$39&gt;Calculator!$G$39,Calculator!$G$39-(H8840+E8840+L8840+M8840-K8840),Calculator!$G$39),D8840),0)))</f>
        <v>0</v>
      </c>
    </row>
    <row r="8841" spans="1:14" ht="15.75" thickBot="1">
      <c r="A8841" s="33" t="str">
        <f ca="1">IF(C8841=Calculator!$H$27,"F",IF(Daily!D8841+Daily!H8841=0,IF(D8840+H8840&gt;0,"L",""),""))</f>
        <v/>
      </c>
      <c r="B8841" s="34">
        <v>8840</v>
      </c>
      <c r="C8841" s="19">
        <f t="shared" ca="1" si="553"/>
        <v>54770</v>
      </c>
      <c r="D8841" s="29">
        <f t="shared" ca="1" si="555"/>
        <v>0</v>
      </c>
      <c r="E8841" s="29">
        <f ca="1">IF(C8841&lt;Calculator!$D$26,0,IF(DAY($C8841)=1,IF(D8841-Calculator!$G$24&gt;0,Calculator!$G$24,D8841),0))</f>
        <v>0</v>
      </c>
      <c r="F8841" s="29">
        <f ca="1">IF(E8841&gt;0,D8841*Calculator!$G$22/12,0)</f>
        <v>0</v>
      </c>
      <c r="G8841" s="29">
        <f ca="1">IF(E8841&gt;0,(IFERROR(-PMT(Calculator!$G$22/12,Calculator!$G$23*12,Calculator!$G$20),0))-F8841,0)</f>
        <v>0</v>
      </c>
      <c r="H8841" s="29">
        <f t="shared" ca="1" si="556"/>
        <v>0</v>
      </c>
      <c r="I8841" s="29">
        <f t="shared" ca="1" si="554"/>
        <v>0</v>
      </c>
      <c r="J8841" s="30">
        <f>Calculator!$G$40</f>
        <v>6.5000000000000002E-2</v>
      </c>
      <c r="K8841" s="29">
        <f ca="1">IF(C8841&gt;=Calculator!$G$27,IF(DAY($C8841)=1,Calculator!$G$34/2,IF(DAY($C8841)=15,Calculator!$G$34/2,0)),0)</f>
        <v>0</v>
      </c>
      <c r="L8841" s="29">
        <f ca="1">IF(DAY($C8841)=28,IF(H8841=0,0,Calculator!$G$35),0)</f>
        <v>0</v>
      </c>
      <c r="M8841" s="29">
        <f ca="1">IF(I8841&gt;0,IF(DAY($C8841)=1,SUM(INDIRECT("I"&amp;(ROW(C8840)-DAY(C8840))):I8840),0),0)</f>
        <v>0</v>
      </c>
      <c r="N8841" s="29">
        <f ca="1">IF(C8841&lt;Calculator!$G$27,0,IF(C8841=Calculator!$G$27,Calculator!$G$39,IF(H8841-K8841&lt;=0,IF(D8841&gt;Calculator!$G$39,IF(H8841-K8841+E8841+L8841+M8841+Calculator!$G$39&gt;Calculator!$G$39,Calculator!$G$39-(H8841+E8841+L8841+M8841-K8841),Calculator!$G$39),D8841),0)))</f>
        <v>0</v>
      </c>
    </row>
    <row r="8842" spans="1:14" ht="15.75" thickBot="1">
      <c r="A8842" s="33" t="str">
        <f ca="1">IF(C8842=Calculator!$H$27,"F",IF(Daily!D8842+Daily!H8842=0,IF(D8841+H8841&gt;0,"L",""),""))</f>
        <v/>
      </c>
      <c r="B8842" s="34">
        <v>8841</v>
      </c>
      <c r="C8842" s="19">
        <f t="shared" ca="1" si="553"/>
        <v>54771</v>
      </c>
      <c r="D8842" s="29">
        <f t="shared" ca="1" si="555"/>
        <v>0</v>
      </c>
      <c r="E8842" s="29">
        <f ca="1">IF(C8842&lt;Calculator!$D$26,0,IF(DAY($C8842)=1,IF(D8842-Calculator!$G$24&gt;0,Calculator!$G$24,D8842),0))</f>
        <v>0</v>
      </c>
      <c r="F8842" s="29">
        <f ca="1">IF(E8842&gt;0,D8842*Calculator!$G$22/12,0)</f>
        <v>0</v>
      </c>
      <c r="G8842" s="29">
        <f ca="1">IF(E8842&gt;0,(IFERROR(-PMT(Calculator!$G$22/12,Calculator!$G$23*12,Calculator!$G$20),0))-F8842,0)</f>
        <v>0</v>
      </c>
      <c r="H8842" s="29">
        <f t="shared" ca="1" si="556"/>
        <v>0</v>
      </c>
      <c r="I8842" s="29">
        <f t="shared" ca="1" si="554"/>
        <v>0</v>
      </c>
      <c r="J8842" s="30">
        <f>Calculator!$G$40</f>
        <v>6.5000000000000002E-2</v>
      </c>
      <c r="K8842" s="29">
        <f ca="1">IF(C8842&gt;=Calculator!$G$27,IF(DAY($C8842)=1,Calculator!$G$34/2,IF(DAY($C8842)=15,Calculator!$G$34/2,0)),0)</f>
        <v>0</v>
      </c>
      <c r="L8842" s="29">
        <f ca="1">IF(DAY($C8842)=28,IF(H8842=0,0,Calculator!$G$35),0)</f>
        <v>0</v>
      </c>
      <c r="M8842" s="29">
        <f ca="1">IF(I8842&gt;0,IF(DAY($C8842)=1,SUM(INDIRECT("I"&amp;(ROW(C8841)-DAY(C8841))):I8841),0),0)</f>
        <v>0</v>
      </c>
      <c r="N8842" s="29">
        <f ca="1">IF(C8842&lt;Calculator!$G$27,0,IF(C8842=Calculator!$G$27,Calculator!$G$39,IF(H8842-K8842&lt;=0,IF(D8842&gt;Calculator!$G$39,IF(H8842-K8842+E8842+L8842+M8842+Calculator!$G$39&gt;Calculator!$G$39,Calculator!$G$39-(H8842+E8842+L8842+M8842-K8842),Calculator!$G$39),D8842),0)))</f>
        <v>0</v>
      </c>
    </row>
    <row r="8843" spans="1:14" ht="15.75" thickBot="1">
      <c r="A8843" s="33" t="str">
        <f ca="1">IF(C8843=Calculator!$H$27,"F",IF(Daily!D8843+Daily!H8843=0,IF(D8842+H8842&gt;0,"L",""),""))</f>
        <v/>
      </c>
      <c r="B8843" s="34">
        <v>8842</v>
      </c>
      <c r="C8843" s="19">
        <f t="shared" ca="1" si="553"/>
        <v>54772</v>
      </c>
      <c r="D8843" s="29">
        <f t="shared" ca="1" si="555"/>
        <v>0</v>
      </c>
      <c r="E8843" s="29">
        <f ca="1">IF(C8843&lt;Calculator!$D$26,0,IF(DAY($C8843)=1,IF(D8843-Calculator!$G$24&gt;0,Calculator!$G$24,D8843),0))</f>
        <v>0</v>
      </c>
      <c r="F8843" s="29">
        <f ca="1">IF(E8843&gt;0,D8843*Calculator!$G$22/12,0)</f>
        <v>0</v>
      </c>
      <c r="G8843" s="29">
        <f ca="1">IF(E8843&gt;0,(IFERROR(-PMT(Calculator!$G$22/12,Calculator!$G$23*12,Calculator!$G$20),0))-F8843,0)</f>
        <v>0</v>
      </c>
      <c r="H8843" s="29">
        <f t="shared" ca="1" si="556"/>
        <v>0</v>
      </c>
      <c r="I8843" s="29">
        <f t="shared" ca="1" si="554"/>
        <v>0</v>
      </c>
      <c r="J8843" s="30">
        <f>Calculator!$G$40</f>
        <v>6.5000000000000002E-2</v>
      </c>
      <c r="K8843" s="29">
        <f ca="1">IF(C8843&gt;=Calculator!$G$27,IF(DAY($C8843)=1,Calculator!$G$34/2,IF(DAY($C8843)=15,Calculator!$G$34/2,0)),0)</f>
        <v>4500</v>
      </c>
      <c r="L8843" s="29">
        <f ca="1">IF(DAY($C8843)=28,IF(H8843=0,0,Calculator!$G$35),0)</f>
        <v>0</v>
      </c>
      <c r="M8843" s="29">
        <f ca="1">IF(I8843&gt;0,IF(DAY($C8843)=1,SUM(INDIRECT("I"&amp;(ROW(C8842)-DAY(C8842))):I8842),0),0)</f>
        <v>0</v>
      </c>
      <c r="N8843" s="29">
        <f ca="1">IF(C8843&lt;Calculator!$G$27,0,IF(C8843=Calculator!$G$27,Calculator!$G$39,IF(H8843-K8843&lt;=0,IF(D8843&gt;Calculator!$G$39,IF(H8843-K8843+E8843+L8843+M8843+Calculator!$G$39&gt;Calculator!$G$39,Calculator!$G$39-(H8843+E8843+L8843+M8843-K8843),Calculator!$G$39),D8843),0)))</f>
        <v>0</v>
      </c>
    </row>
    <row r="8844" spans="1:14" ht="15.75" thickBot="1">
      <c r="A8844" s="33" t="str">
        <f ca="1">IF(C8844=Calculator!$H$27,"F",IF(Daily!D8844+Daily!H8844=0,IF(D8843+H8843&gt;0,"L",""),""))</f>
        <v/>
      </c>
      <c r="B8844" s="34">
        <v>8843</v>
      </c>
      <c r="C8844" s="19">
        <f t="shared" ca="1" si="553"/>
        <v>54773</v>
      </c>
      <c r="D8844" s="29">
        <f t="shared" ca="1" si="555"/>
        <v>0</v>
      </c>
      <c r="E8844" s="29">
        <f ca="1">IF(C8844&lt;Calculator!$D$26,0,IF(DAY($C8844)=1,IF(D8844-Calculator!$G$24&gt;0,Calculator!$G$24,D8844),0))</f>
        <v>0</v>
      </c>
      <c r="F8844" s="29">
        <f ca="1">IF(E8844&gt;0,D8844*Calculator!$G$22/12,0)</f>
        <v>0</v>
      </c>
      <c r="G8844" s="29">
        <f ca="1">IF(E8844&gt;0,(IFERROR(-PMT(Calculator!$G$22/12,Calculator!$G$23*12,Calculator!$G$20),0))-F8844,0)</f>
        <v>0</v>
      </c>
      <c r="H8844" s="29">
        <f t="shared" ca="1" si="556"/>
        <v>0</v>
      </c>
      <c r="I8844" s="29">
        <f t="shared" ca="1" si="554"/>
        <v>0</v>
      </c>
      <c r="J8844" s="30">
        <f>Calculator!$G$40</f>
        <v>6.5000000000000002E-2</v>
      </c>
      <c r="K8844" s="29">
        <f ca="1">IF(C8844&gt;=Calculator!$G$27,IF(DAY($C8844)=1,Calculator!$G$34/2,IF(DAY($C8844)=15,Calculator!$G$34/2,0)),0)</f>
        <v>0</v>
      </c>
      <c r="L8844" s="29">
        <f ca="1">IF(DAY($C8844)=28,IF(H8844=0,0,Calculator!$G$35),0)</f>
        <v>0</v>
      </c>
      <c r="M8844" s="29">
        <f ca="1">IF(I8844&gt;0,IF(DAY($C8844)=1,SUM(INDIRECT("I"&amp;(ROW(C8843)-DAY(C8843))):I8843),0),0)</f>
        <v>0</v>
      </c>
      <c r="N8844" s="29">
        <f ca="1">IF(C8844&lt;Calculator!$G$27,0,IF(C8844=Calculator!$G$27,Calculator!$G$39,IF(H8844-K8844&lt;=0,IF(D8844&gt;Calculator!$G$39,IF(H8844-K8844+E8844+L8844+M8844+Calculator!$G$39&gt;Calculator!$G$39,Calculator!$G$39-(H8844+E8844+L8844+M8844-K8844),Calculator!$G$39),D8844),0)))</f>
        <v>0</v>
      </c>
    </row>
    <row r="8845" spans="1:14" ht="15.75" thickBot="1">
      <c r="A8845" s="33" t="str">
        <f ca="1">IF(C8845=Calculator!$H$27,"F",IF(Daily!D8845+Daily!H8845=0,IF(D8844+H8844&gt;0,"L",""),""))</f>
        <v/>
      </c>
      <c r="B8845" s="34">
        <v>8844</v>
      </c>
      <c r="C8845" s="19">
        <f t="shared" ca="1" si="553"/>
        <v>54774</v>
      </c>
      <c r="D8845" s="29">
        <f t="shared" ca="1" si="555"/>
        <v>0</v>
      </c>
      <c r="E8845" s="29">
        <f ca="1">IF(C8845&lt;Calculator!$D$26,0,IF(DAY($C8845)=1,IF(D8845-Calculator!$G$24&gt;0,Calculator!$G$24,D8845),0))</f>
        <v>0</v>
      </c>
      <c r="F8845" s="29">
        <f ca="1">IF(E8845&gt;0,D8845*Calculator!$G$22/12,0)</f>
        <v>0</v>
      </c>
      <c r="G8845" s="29">
        <f ca="1">IF(E8845&gt;0,(IFERROR(-PMT(Calculator!$G$22/12,Calculator!$G$23*12,Calculator!$G$20),0))-F8845,0)</f>
        <v>0</v>
      </c>
      <c r="H8845" s="29">
        <f t="shared" ca="1" si="556"/>
        <v>0</v>
      </c>
      <c r="I8845" s="29">
        <f t="shared" ca="1" si="554"/>
        <v>0</v>
      </c>
      <c r="J8845" s="30">
        <f>Calculator!$G$40</f>
        <v>6.5000000000000002E-2</v>
      </c>
      <c r="K8845" s="29">
        <f ca="1">IF(C8845&gt;=Calculator!$G$27,IF(DAY($C8845)=1,Calculator!$G$34/2,IF(DAY($C8845)=15,Calculator!$G$34/2,0)),0)</f>
        <v>0</v>
      </c>
      <c r="L8845" s="29">
        <f ca="1">IF(DAY($C8845)=28,IF(H8845=0,0,Calculator!$G$35),0)</f>
        <v>0</v>
      </c>
      <c r="M8845" s="29">
        <f ca="1">IF(I8845&gt;0,IF(DAY($C8845)=1,SUM(INDIRECT("I"&amp;(ROW(C8844)-DAY(C8844))):I8844),0),0)</f>
        <v>0</v>
      </c>
      <c r="N8845" s="29">
        <f ca="1">IF(C8845&lt;Calculator!$G$27,0,IF(C8845=Calculator!$G$27,Calculator!$G$39,IF(H8845-K8845&lt;=0,IF(D8845&gt;Calculator!$G$39,IF(H8845-K8845+E8845+L8845+M8845+Calculator!$G$39&gt;Calculator!$G$39,Calculator!$G$39-(H8845+E8845+L8845+M8845-K8845),Calculator!$G$39),D8845),0)))</f>
        <v>0</v>
      </c>
    </row>
    <row r="8846" spans="1:14" ht="15.75" thickBot="1">
      <c r="A8846" s="33" t="str">
        <f ca="1">IF(C8846=Calculator!$H$27,"F",IF(Daily!D8846+Daily!H8846=0,IF(D8845+H8845&gt;0,"L",""),""))</f>
        <v/>
      </c>
      <c r="B8846" s="34">
        <v>8845</v>
      </c>
      <c r="C8846" s="19">
        <f t="shared" ca="1" si="553"/>
        <v>54775</v>
      </c>
      <c r="D8846" s="29">
        <f t="shared" ca="1" si="555"/>
        <v>0</v>
      </c>
      <c r="E8846" s="29">
        <f ca="1">IF(C8846&lt;Calculator!$D$26,0,IF(DAY($C8846)=1,IF(D8846-Calculator!$G$24&gt;0,Calculator!$G$24,D8846),0))</f>
        <v>0</v>
      </c>
      <c r="F8846" s="29">
        <f ca="1">IF(E8846&gt;0,D8846*Calculator!$G$22/12,0)</f>
        <v>0</v>
      </c>
      <c r="G8846" s="29">
        <f ca="1">IF(E8846&gt;0,(IFERROR(-PMT(Calculator!$G$22/12,Calculator!$G$23*12,Calculator!$G$20),0))-F8846,0)</f>
        <v>0</v>
      </c>
      <c r="H8846" s="29">
        <f t="shared" ca="1" si="556"/>
        <v>0</v>
      </c>
      <c r="I8846" s="29">
        <f t="shared" ca="1" si="554"/>
        <v>0</v>
      </c>
      <c r="J8846" s="30">
        <f>Calculator!$G$40</f>
        <v>6.5000000000000002E-2</v>
      </c>
      <c r="K8846" s="29">
        <f ca="1">IF(C8846&gt;=Calculator!$G$27,IF(DAY($C8846)=1,Calculator!$G$34/2,IF(DAY($C8846)=15,Calculator!$G$34/2,0)),0)</f>
        <v>0</v>
      </c>
      <c r="L8846" s="29">
        <f ca="1">IF(DAY($C8846)=28,IF(H8846=0,0,Calculator!$G$35),0)</f>
        <v>0</v>
      </c>
      <c r="M8846" s="29">
        <f ca="1">IF(I8846&gt;0,IF(DAY($C8846)=1,SUM(INDIRECT("I"&amp;(ROW(C8845)-DAY(C8845))):I8845),0),0)</f>
        <v>0</v>
      </c>
      <c r="N8846" s="29">
        <f ca="1">IF(C8846&lt;Calculator!$G$27,0,IF(C8846=Calculator!$G$27,Calculator!$G$39,IF(H8846-K8846&lt;=0,IF(D8846&gt;Calculator!$G$39,IF(H8846-K8846+E8846+L8846+M8846+Calculator!$G$39&gt;Calculator!$G$39,Calculator!$G$39-(H8846+E8846+L8846+M8846-K8846),Calculator!$G$39),D8846),0)))</f>
        <v>0</v>
      </c>
    </row>
    <row r="8847" spans="1:14" ht="15.75" thickBot="1">
      <c r="A8847" s="33" t="str">
        <f ca="1">IF(C8847=Calculator!$H$27,"F",IF(Daily!D8847+Daily!H8847=0,IF(D8846+H8846&gt;0,"L",""),""))</f>
        <v/>
      </c>
      <c r="B8847" s="34">
        <v>8846</v>
      </c>
      <c r="C8847" s="19">
        <f t="shared" ca="1" si="553"/>
        <v>54776</v>
      </c>
      <c r="D8847" s="29">
        <f t="shared" ca="1" si="555"/>
        <v>0</v>
      </c>
      <c r="E8847" s="29">
        <f ca="1">IF(C8847&lt;Calculator!$D$26,0,IF(DAY($C8847)=1,IF(D8847-Calculator!$G$24&gt;0,Calculator!$G$24,D8847),0))</f>
        <v>0</v>
      </c>
      <c r="F8847" s="29">
        <f ca="1">IF(E8847&gt;0,D8847*Calculator!$G$22/12,0)</f>
        <v>0</v>
      </c>
      <c r="G8847" s="29">
        <f ca="1">IF(E8847&gt;0,(IFERROR(-PMT(Calculator!$G$22/12,Calculator!$G$23*12,Calculator!$G$20),0))-F8847,0)</f>
        <v>0</v>
      </c>
      <c r="H8847" s="29">
        <f t="shared" ca="1" si="556"/>
        <v>0</v>
      </c>
      <c r="I8847" s="29">
        <f t="shared" ca="1" si="554"/>
        <v>0</v>
      </c>
      <c r="J8847" s="30">
        <f>Calculator!$G$40</f>
        <v>6.5000000000000002E-2</v>
      </c>
      <c r="K8847" s="29">
        <f ca="1">IF(C8847&gt;=Calculator!$G$27,IF(DAY($C8847)=1,Calculator!$G$34/2,IF(DAY($C8847)=15,Calculator!$G$34/2,0)),0)</f>
        <v>0</v>
      </c>
      <c r="L8847" s="29">
        <f ca="1">IF(DAY($C8847)=28,IF(H8847=0,0,Calculator!$G$35),0)</f>
        <v>0</v>
      </c>
      <c r="M8847" s="29">
        <f ca="1">IF(I8847&gt;0,IF(DAY($C8847)=1,SUM(INDIRECT("I"&amp;(ROW(C8846)-DAY(C8846))):I8846),0),0)</f>
        <v>0</v>
      </c>
      <c r="N8847" s="29">
        <f ca="1">IF(C8847&lt;Calculator!$G$27,0,IF(C8847=Calculator!$G$27,Calculator!$G$39,IF(H8847-K8847&lt;=0,IF(D8847&gt;Calculator!$G$39,IF(H8847-K8847+E8847+L8847+M8847+Calculator!$G$39&gt;Calculator!$G$39,Calculator!$G$39-(H8847+E8847+L8847+M8847-K8847),Calculator!$G$39),D8847),0)))</f>
        <v>0</v>
      </c>
    </row>
    <row r="8848" spans="1:14" ht="15.75" thickBot="1">
      <c r="A8848" s="33" t="str">
        <f ca="1">IF(C8848=Calculator!$H$27,"F",IF(Daily!D8848+Daily!H8848=0,IF(D8847+H8847&gt;0,"L",""),""))</f>
        <v/>
      </c>
      <c r="B8848" s="34">
        <v>8847</v>
      </c>
      <c r="C8848" s="19">
        <f t="shared" ca="1" si="553"/>
        <v>54777</v>
      </c>
      <c r="D8848" s="29">
        <f t="shared" ca="1" si="555"/>
        <v>0</v>
      </c>
      <c r="E8848" s="29">
        <f ca="1">IF(C8848&lt;Calculator!$D$26,0,IF(DAY($C8848)=1,IF(D8848-Calculator!$G$24&gt;0,Calculator!$G$24,D8848),0))</f>
        <v>0</v>
      </c>
      <c r="F8848" s="29">
        <f ca="1">IF(E8848&gt;0,D8848*Calculator!$G$22/12,0)</f>
        <v>0</v>
      </c>
      <c r="G8848" s="29">
        <f ca="1">IF(E8848&gt;0,(IFERROR(-PMT(Calculator!$G$22/12,Calculator!$G$23*12,Calculator!$G$20),0))-F8848,0)</f>
        <v>0</v>
      </c>
      <c r="H8848" s="29">
        <f t="shared" ca="1" si="556"/>
        <v>0</v>
      </c>
      <c r="I8848" s="29">
        <f t="shared" ca="1" si="554"/>
        <v>0</v>
      </c>
      <c r="J8848" s="30">
        <f>Calculator!$G$40</f>
        <v>6.5000000000000002E-2</v>
      </c>
      <c r="K8848" s="29">
        <f ca="1">IF(C8848&gt;=Calculator!$G$27,IF(DAY($C8848)=1,Calculator!$G$34/2,IF(DAY($C8848)=15,Calculator!$G$34/2,0)),0)</f>
        <v>0</v>
      </c>
      <c r="L8848" s="29">
        <f ca="1">IF(DAY($C8848)=28,IF(H8848=0,0,Calculator!$G$35),0)</f>
        <v>0</v>
      </c>
      <c r="M8848" s="29">
        <f ca="1">IF(I8848&gt;0,IF(DAY($C8848)=1,SUM(INDIRECT("I"&amp;(ROW(C8847)-DAY(C8847))):I8847),0),0)</f>
        <v>0</v>
      </c>
      <c r="N8848" s="29">
        <f ca="1">IF(C8848&lt;Calculator!$G$27,0,IF(C8848=Calculator!$G$27,Calculator!$G$39,IF(H8848-K8848&lt;=0,IF(D8848&gt;Calculator!$G$39,IF(H8848-K8848+E8848+L8848+M8848+Calculator!$G$39&gt;Calculator!$G$39,Calculator!$G$39-(H8848+E8848+L8848+M8848-K8848),Calculator!$G$39),D8848),0)))</f>
        <v>0</v>
      </c>
    </row>
    <row r="8849" spans="1:14" ht="15.75" thickBot="1">
      <c r="A8849" s="33" t="str">
        <f ca="1">IF(C8849=Calculator!$H$27,"F",IF(Daily!D8849+Daily!H8849=0,IF(D8848+H8848&gt;0,"L",""),""))</f>
        <v/>
      </c>
      <c r="B8849" s="34">
        <v>8848</v>
      </c>
      <c r="C8849" s="19">
        <f t="shared" ca="1" si="553"/>
        <v>54778</v>
      </c>
      <c r="D8849" s="29">
        <f t="shared" ca="1" si="555"/>
        <v>0</v>
      </c>
      <c r="E8849" s="29">
        <f ca="1">IF(C8849&lt;Calculator!$D$26,0,IF(DAY($C8849)=1,IF(D8849-Calculator!$G$24&gt;0,Calculator!$G$24,D8849),0))</f>
        <v>0</v>
      </c>
      <c r="F8849" s="29">
        <f ca="1">IF(E8849&gt;0,D8849*Calculator!$G$22/12,0)</f>
        <v>0</v>
      </c>
      <c r="G8849" s="29">
        <f ca="1">IF(E8849&gt;0,(IFERROR(-PMT(Calculator!$G$22/12,Calculator!$G$23*12,Calculator!$G$20),0))-F8849,0)</f>
        <v>0</v>
      </c>
      <c r="H8849" s="29">
        <f t="shared" ca="1" si="556"/>
        <v>0</v>
      </c>
      <c r="I8849" s="29">
        <f t="shared" ca="1" si="554"/>
        <v>0</v>
      </c>
      <c r="J8849" s="30">
        <f>Calculator!$G$40</f>
        <v>6.5000000000000002E-2</v>
      </c>
      <c r="K8849" s="29">
        <f ca="1">IF(C8849&gt;=Calculator!$G$27,IF(DAY($C8849)=1,Calculator!$G$34/2,IF(DAY($C8849)=15,Calculator!$G$34/2,0)),0)</f>
        <v>0</v>
      </c>
      <c r="L8849" s="29">
        <f ca="1">IF(DAY($C8849)=28,IF(H8849=0,0,Calculator!$G$35),0)</f>
        <v>0</v>
      </c>
      <c r="M8849" s="29">
        <f ca="1">IF(I8849&gt;0,IF(DAY($C8849)=1,SUM(INDIRECT("I"&amp;(ROW(C8848)-DAY(C8848))):I8848),0),0)</f>
        <v>0</v>
      </c>
      <c r="N8849" s="29">
        <f ca="1">IF(C8849&lt;Calculator!$G$27,0,IF(C8849=Calculator!$G$27,Calculator!$G$39,IF(H8849-K8849&lt;=0,IF(D8849&gt;Calculator!$G$39,IF(H8849-K8849+E8849+L8849+M8849+Calculator!$G$39&gt;Calculator!$G$39,Calculator!$G$39-(H8849+E8849+L8849+M8849-K8849),Calculator!$G$39),D8849),0)))</f>
        <v>0</v>
      </c>
    </row>
    <row r="8850" spans="1:14" ht="15.75" thickBot="1">
      <c r="A8850" s="33" t="str">
        <f ca="1">IF(C8850=Calculator!$H$27,"F",IF(Daily!D8850+Daily!H8850=0,IF(D8849+H8849&gt;0,"L",""),""))</f>
        <v/>
      </c>
      <c r="B8850" s="34">
        <v>8849</v>
      </c>
      <c r="C8850" s="19">
        <f t="shared" ca="1" si="553"/>
        <v>54779</v>
      </c>
      <c r="D8850" s="29">
        <f t="shared" ca="1" si="555"/>
        <v>0</v>
      </c>
      <c r="E8850" s="29">
        <f ca="1">IF(C8850&lt;Calculator!$D$26,0,IF(DAY($C8850)=1,IF(D8850-Calculator!$G$24&gt;0,Calculator!$G$24,D8850),0))</f>
        <v>0</v>
      </c>
      <c r="F8850" s="29">
        <f ca="1">IF(E8850&gt;0,D8850*Calculator!$G$22/12,0)</f>
        <v>0</v>
      </c>
      <c r="G8850" s="29">
        <f ca="1">IF(E8850&gt;0,(IFERROR(-PMT(Calculator!$G$22/12,Calculator!$G$23*12,Calculator!$G$20),0))-F8850,0)</f>
        <v>0</v>
      </c>
      <c r="H8850" s="29">
        <f t="shared" ca="1" si="556"/>
        <v>0</v>
      </c>
      <c r="I8850" s="29">
        <f t="shared" ca="1" si="554"/>
        <v>0</v>
      </c>
      <c r="J8850" s="30">
        <f>Calculator!$G$40</f>
        <v>6.5000000000000002E-2</v>
      </c>
      <c r="K8850" s="29">
        <f ca="1">IF(C8850&gt;=Calculator!$G$27,IF(DAY($C8850)=1,Calculator!$G$34/2,IF(DAY($C8850)=15,Calculator!$G$34/2,0)),0)</f>
        <v>0</v>
      </c>
      <c r="L8850" s="29">
        <f ca="1">IF(DAY($C8850)=28,IF(H8850=0,0,Calculator!$G$35),0)</f>
        <v>0</v>
      </c>
      <c r="M8850" s="29">
        <f ca="1">IF(I8850&gt;0,IF(DAY($C8850)=1,SUM(INDIRECT("I"&amp;(ROW(C8849)-DAY(C8849))):I8849),0),0)</f>
        <v>0</v>
      </c>
      <c r="N8850" s="29">
        <f ca="1">IF(C8850&lt;Calculator!$G$27,0,IF(C8850=Calculator!$G$27,Calculator!$G$39,IF(H8850-K8850&lt;=0,IF(D8850&gt;Calculator!$G$39,IF(H8850-K8850+E8850+L8850+M8850+Calculator!$G$39&gt;Calculator!$G$39,Calculator!$G$39-(H8850+E8850+L8850+M8850-K8850),Calculator!$G$39),D8850),0)))</f>
        <v>0</v>
      </c>
    </row>
    <row r="8851" spans="1:14" ht="15.75" thickBot="1">
      <c r="A8851" s="33" t="str">
        <f ca="1">IF(C8851=Calculator!$H$27,"F",IF(Daily!D8851+Daily!H8851=0,IF(D8850+H8850&gt;0,"L",""),""))</f>
        <v/>
      </c>
      <c r="B8851" s="34">
        <v>8850</v>
      </c>
      <c r="C8851" s="19">
        <f t="shared" ca="1" si="553"/>
        <v>54780</v>
      </c>
      <c r="D8851" s="29">
        <f t="shared" ca="1" si="555"/>
        <v>0</v>
      </c>
      <c r="E8851" s="29">
        <f ca="1">IF(C8851&lt;Calculator!$D$26,0,IF(DAY($C8851)=1,IF(D8851-Calculator!$G$24&gt;0,Calculator!$G$24,D8851),0))</f>
        <v>0</v>
      </c>
      <c r="F8851" s="29">
        <f ca="1">IF(E8851&gt;0,D8851*Calculator!$G$22/12,0)</f>
        <v>0</v>
      </c>
      <c r="G8851" s="29">
        <f ca="1">IF(E8851&gt;0,(IFERROR(-PMT(Calculator!$G$22/12,Calculator!$G$23*12,Calculator!$G$20),0))-F8851,0)</f>
        <v>0</v>
      </c>
      <c r="H8851" s="29">
        <f t="shared" ca="1" si="556"/>
        <v>0</v>
      </c>
      <c r="I8851" s="29">
        <f t="shared" ca="1" si="554"/>
        <v>0</v>
      </c>
      <c r="J8851" s="30">
        <f>Calculator!$G$40</f>
        <v>6.5000000000000002E-2</v>
      </c>
      <c r="K8851" s="29">
        <f ca="1">IF(C8851&gt;=Calculator!$G$27,IF(DAY($C8851)=1,Calculator!$G$34/2,IF(DAY($C8851)=15,Calculator!$G$34/2,0)),0)</f>
        <v>0</v>
      </c>
      <c r="L8851" s="29">
        <f ca="1">IF(DAY($C8851)=28,IF(H8851=0,0,Calculator!$G$35),0)</f>
        <v>0</v>
      </c>
      <c r="M8851" s="29">
        <f ca="1">IF(I8851&gt;0,IF(DAY($C8851)=1,SUM(INDIRECT("I"&amp;(ROW(C8850)-DAY(C8850))):I8850),0),0)</f>
        <v>0</v>
      </c>
      <c r="N8851" s="29">
        <f ca="1">IF(C8851&lt;Calculator!$G$27,0,IF(C8851=Calculator!$G$27,Calculator!$G$39,IF(H8851-K8851&lt;=0,IF(D8851&gt;Calculator!$G$39,IF(H8851-K8851+E8851+L8851+M8851+Calculator!$G$39&gt;Calculator!$G$39,Calculator!$G$39-(H8851+E8851+L8851+M8851-K8851),Calculator!$G$39),D8851),0)))</f>
        <v>0</v>
      </c>
    </row>
    <row r="8852" spans="1:14" ht="15.75" thickBot="1">
      <c r="A8852" s="33" t="str">
        <f ca="1">IF(C8852=Calculator!$H$27,"F",IF(Daily!D8852+Daily!H8852=0,IF(D8851+H8851&gt;0,"L",""),""))</f>
        <v/>
      </c>
      <c r="B8852" s="34">
        <v>8851</v>
      </c>
      <c r="C8852" s="19">
        <f t="shared" ca="1" si="553"/>
        <v>54781</v>
      </c>
      <c r="D8852" s="29">
        <f t="shared" ca="1" si="555"/>
        <v>0</v>
      </c>
      <c r="E8852" s="29">
        <f ca="1">IF(C8852&lt;Calculator!$D$26,0,IF(DAY($C8852)=1,IF(D8852-Calculator!$G$24&gt;0,Calculator!$G$24,D8852),0))</f>
        <v>0</v>
      </c>
      <c r="F8852" s="29">
        <f ca="1">IF(E8852&gt;0,D8852*Calculator!$G$22/12,0)</f>
        <v>0</v>
      </c>
      <c r="G8852" s="29">
        <f ca="1">IF(E8852&gt;0,(IFERROR(-PMT(Calculator!$G$22/12,Calculator!$G$23*12,Calculator!$G$20),0))-F8852,0)</f>
        <v>0</v>
      </c>
      <c r="H8852" s="29">
        <f t="shared" ca="1" si="556"/>
        <v>0</v>
      </c>
      <c r="I8852" s="29">
        <f t="shared" ca="1" si="554"/>
        <v>0</v>
      </c>
      <c r="J8852" s="30">
        <f>Calculator!$G$40</f>
        <v>6.5000000000000002E-2</v>
      </c>
      <c r="K8852" s="29">
        <f ca="1">IF(C8852&gt;=Calculator!$G$27,IF(DAY($C8852)=1,Calculator!$G$34/2,IF(DAY($C8852)=15,Calculator!$G$34/2,0)),0)</f>
        <v>0</v>
      </c>
      <c r="L8852" s="29">
        <f ca="1">IF(DAY($C8852)=28,IF(H8852=0,0,Calculator!$G$35),0)</f>
        <v>0</v>
      </c>
      <c r="M8852" s="29">
        <f ca="1">IF(I8852&gt;0,IF(DAY($C8852)=1,SUM(INDIRECT("I"&amp;(ROW(C8851)-DAY(C8851))):I8851),0),0)</f>
        <v>0</v>
      </c>
      <c r="N8852" s="29">
        <f ca="1">IF(C8852&lt;Calculator!$G$27,0,IF(C8852=Calculator!$G$27,Calculator!$G$39,IF(H8852-K8852&lt;=0,IF(D8852&gt;Calculator!$G$39,IF(H8852-K8852+E8852+L8852+M8852+Calculator!$G$39&gt;Calculator!$G$39,Calculator!$G$39-(H8852+E8852+L8852+M8852-K8852),Calculator!$G$39),D8852),0)))</f>
        <v>0</v>
      </c>
    </row>
    <row r="8853" spans="1:14" ht="15.75" thickBot="1">
      <c r="A8853" s="33" t="str">
        <f ca="1">IF(C8853=Calculator!$H$27,"F",IF(Daily!D8853+Daily!H8853=0,IF(D8852+H8852&gt;0,"L",""),""))</f>
        <v/>
      </c>
      <c r="B8853" s="34">
        <v>8852</v>
      </c>
      <c r="C8853" s="19">
        <f t="shared" ca="1" si="553"/>
        <v>54782</v>
      </c>
      <c r="D8853" s="29">
        <f t="shared" ca="1" si="555"/>
        <v>0</v>
      </c>
      <c r="E8853" s="29">
        <f ca="1">IF(C8853&lt;Calculator!$D$26,0,IF(DAY($C8853)=1,IF(D8853-Calculator!$G$24&gt;0,Calculator!$G$24,D8853),0))</f>
        <v>0</v>
      </c>
      <c r="F8853" s="29">
        <f ca="1">IF(E8853&gt;0,D8853*Calculator!$G$22/12,0)</f>
        <v>0</v>
      </c>
      <c r="G8853" s="29">
        <f ca="1">IF(E8853&gt;0,(IFERROR(-PMT(Calculator!$G$22/12,Calculator!$G$23*12,Calculator!$G$20),0))-F8853,0)</f>
        <v>0</v>
      </c>
      <c r="H8853" s="29">
        <f t="shared" ca="1" si="556"/>
        <v>0</v>
      </c>
      <c r="I8853" s="29">
        <f t="shared" ca="1" si="554"/>
        <v>0</v>
      </c>
      <c r="J8853" s="30">
        <f>Calculator!$G$40</f>
        <v>6.5000000000000002E-2</v>
      </c>
      <c r="K8853" s="29">
        <f ca="1">IF(C8853&gt;=Calculator!$G$27,IF(DAY($C8853)=1,Calculator!$G$34/2,IF(DAY($C8853)=15,Calculator!$G$34/2,0)),0)</f>
        <v>0</v>
      </c>
      <c r="L8853" s="29">
        <f ca="1">IF(DAY($C8853)=28,IF(H8853=0,0,Calculator!$G$35),0)</f>
        <v>0</v>
      </c>
      <c r="M8853" s="29">
        <f ca="1">IF(I8853&gt;0,IF(DAY($C8853)=1,SUM(INDIRECT("I"&amp;(ROW(C8852)-DAY(C8852))):I8852),0),0)</f>
        <v>0</v>
      </c>
      <c r="N8853" s="29">
        <f ca="1">IF(C8853&lt;Calculator!$G$27,0,IF(C8853=Calculator!$G$27,Calculator!$G$39,IF(H8853-K8853&lt;=0,IF(D8853&gt;Calculator!$G$39,IF(H8853-K8853+E8853+L8853+M8853+Calculator!$G$39&gt;Calculator!$G$39,Calculator!$G$39-(H8853+E8853+L8853+M8853-K8853),Calculator!$G$39),D8853),0)))</f>
        <v>0</v>
      </c>
    </row>
    <row r="8854" spans="1:14" ht="15.75" thickBot="1">
      <c r="A8854" s="33" t="str">
        <f ca="1">IF(C8854=Calculator!$H$27,"F",IF(Daily!D8854+Daily!H8854=0,IF(D8853+H8853&gt;0,"L",""),""))</f>
        <v/>
      </c>
      <c r="B8854" s="34">
        <v>8853</v>
      </c>
      <c r="C8854" s="19">
        <f t="shared" ca="1" si="553"/>
        <v>54783</v>
      </c>
      <c r="D8854" s="29">
        <f t="shared" ca="1" si="555"/>
        <v>0</v>
      </c>
      <c r="E8854" s="29">
        <f ca="1">IF(C8854&lt;Calculator!$D$26,0,IF(DAY($C8854)=1,IF(D8854-Calculator!$G$24&gt;0,Calculator!$G$24,D8854),0))</f>
        <v>0</v>
      </c>
      <c r="F8854" s="29">
        <f ca="1">IF(E8854&gt;0,D8854*Calculator!$G$22/12,0)</f>
        <v>0</v>
      </c>
      <c r="G8854" s="29">
        <f ca="1">IF(E8854&gt;0,(IFERROR(-PMT(Calculator!$G$22/12,Calculator!$G$23*12,Calculator!$G$20),0))-F8854,0)</f>
        <v>0</v>
      </c>
      <c r="H8854" s="29">
        <f t="shared" ca="1" si="556"/>
        <v>0</v>
      </c>
      <c r="I8854" s="29">
        <f t="shared" ca="1" si="554"/>
        <v>0</v>
      </c>
      <c r="J8854" s="30">
        <f>Calculator!$G$40</f>
        <v>6.5000000000000002E-2</v>
      </c>
      <c r="K8854" s="29">
        <f ca="1">IF(C8854&gt;=Calculator!$G$27,IF(DAY($C8854)=1,Calculator!$G$34/2,IF(DAY($C8854)=15,Calculator!$G$34/2,0)),0)</f>
        <v>0</v>
      </c>
      <c r="L8854" s="29">
        <f ca="1">IF(DAY($C8854)=28,IF(H8854=0,0,Calculator!$G$35),0)</f>
        <v>0</v>
      </c>
      <c r="M8854" s="29">
        <f ca="1">IF(I8854&gt;0,IF(DAY($C8854)=1,SUM(INDIRECT("I"&amp;(ROW(C8853)-DAY(C8853))):I8853),0),0)</f>
        <v>0</v>
      </c>
      <c r="N8854" s="29">
        <f ca="1">IF(C8854&lt;Calculator!$G$27,0,IF(C8854=Calculator!$G$27,Calculator!$G$39,IF(H8854-K8854&lt;=0,IF(D8854&gt;Calculator!$G$39,IF(H8854-K8854+E8854+L8854+M8854+Calculator!$G$39&gt;Calculator!$G$39,Calculator!$G$39-(H8854+E8854+L8854+M8854-K8854),Calculator!$G$39),D8854),0)))</f>
        <v>0</v>
      </c>
    </row>
    <row r="8855" spans="1:14" ht="15.75" thickBot="1">
      <c r="A8855" s="33" t="str">
        <f ca="1">IF(C8855=Calculator!$H$27,"F",IF(Daily!D8855+Daily!H8855=0,IF(D8854+H8854&gt;0,"L",""),""))</f>
        <v/>
      </c>
      <c r="B8855" s="34">
        <v>8854</v>
      </c>
      <c r="C8855" s="19">
        <f t="shared" ca="1" si="553"/>
        <v>54784</v>
      </c>
      <c r="D8855" s="29">
        <f t="shared" ca="1" si="555"/>
        <v>0</v>
      </c>
      <c r="E8855" s="29">
        <f ca="1">IF(C8855&lt;Calculator!$D$26,0,IF(DAY($C8855)=1,IF(D8855-Calculator!$G$24&gt;0,Calculator!$G$24,D8855),0))</f>
        <v>0</v>
      </c>
      <c r="F8855" s="29">
        <f ca="1">IF(E8855&gt;0,D8855*Calculator!$G$22/12,0)</f>
        <v>0</v>
      </c>
      <c r="G8855" s="29">
        <f ca="1">IF(E8855&gt;0,(IFERROR(-PMT(Calculator!$G$22/12,Calculator!$G$23*12,Calculator!$G$20),0))-F8855,0)</f>
        <v>0</v>
      </c>
      <c r="H8855" s="29">
        <f t="shared" ca="1" si="556"/>
        <v>0</v>
      </c>
      <c r="I8855" s="29">
        <f t="shared" ca="1" si="554"/>
        <v>0</v>
      </c>
      <c r="J8855" s="30">
        <f>Calculator!$G$40</f>
        <v>6.5000000000000002E-2</v>
      </c>
      <c r="K8855" s="29">
        <f ca="1">IF(C8855&gt;=Calculator!$G$27,IF(DAY($C8855)=1,Calculator!$G$34/2,IF(DAY($C8855)=15,Calculator!$G$34/2,0)),0)</f>
        <v>0</v>
      </c>
      <c r="L8855" s="29">
        <f ca="1">IF(DAY($C8855)=28,IF(H8855=0,0,Calculator!$G$35),0)</f>
        <v>0</v>
      </c>
      <c r="M8855" s="29">
        <f ca="1">IF(I8855&gt;0,IF(DAY($C8855)=1,SUM(INDIRECT("I"&amp;(ROW(C8854)-DAY(C8854))):I8854),0),0)</f>
        <v>0</v>
      </c>
      <c r="N8855" s="29">
        <f ca="1">IF(C8855&lt;Calculator!$G$27,0,IF(C8855=Calculator!$G$27,Calculator!$G$39,IF(H8855-K8855&lt;=0,IF(D8855&gt;Calculator!$G$39,IF(H8855-K8855+E8855+L8855+M8855+Calculator!$G$39&gt;Calculator!$G$39,Calculator!$G$39-(H8855+E8855+L8855+M8855-K8855),Calculator!$G$39),D8855),0)))</f>
        <v>0</v>
      </c>
    </row>
    <row r="8856" spans="1:14" ht="15.75" thickBot="1">
      <c r="A8856" s="33" t="str">
        <f ca="1">IF(C8856=Calculator!$H$27,"F",IF(Daily!D8856+Daily!H8856=0,IF(D8855+H8855&gt;0,"L",""),""))</f>
        <v/>
      </c>
      <c r="B8856" s="34">
        <v>8855</v>
      </c>
      <c r="C8856" s="19">
        <f t="shared" ca="1" si="553"/>
        <v>54785</v>
      </c>
      <c r="D8856" s="29">
        <f t="shared" ca="1" si="555"/>
        <v>0</v>
      </c>
      <c r="E8856" s="29">
        <f ca="1">IF(C8856&lt;Calculator!$D$26,0,IF(DAY($C8856)=1,IF(D8856-Calculator!$G$24&gt;0,Calculator!$G$24,D8856),0))</f>
        <v>0</v>
      </c>
      <c r="F8856" s="29">
        <f ca="1">IF(E8856&gt;0,D8856*Calculator!$G$22/12,0)</f>
        <v>0</v>
      </c>
      <c r="G8856" s="29">
        <f ca="1">IF(E8856&gt;0,(IFERROR(-PMT(Calculator!$G$22/12,Calculator!$G$23*12,Calculator!$G$20),0))-F8856,0)</f>
        <v>0</v>
      </c>
      <c r="H8856" s="29">
        <f t="shared" ca="1" si="556"/>
        <v>0</v>
      </c>
      <c r="I8856" s="29">
        <f t="shared" ca="1" si="554"/>
        <v>0</v>
      </c>
      <c r="J8856" s="30">
        <f>Calculator!$G$40</f>
        <v>6.5000000000000002E-2</v>
      </c>
      <c r="K8856" s="29">
        <f ca="1">IF(C8856&gt;=Calculator!$G$27,IF(DAY($C8856)=1,Calculator!$G$34/2,IF(DAY($C8856)=15,Calculator!$G$34/2,0)),0)</f>
        <v>0</v>
      </c>
      <c r="L8856" s="29">
        <f ca="1">IF(DAY($C8856)=28,IF(H8856=0,0,Calculator!$G$35),0)</f>
        <v>0</v>
      </c>
      <c r="M8856" s="29">
        <f ca="1">IF(I8856&gt;0,IF(DAY($C8856)=1,SUM(INDIRECT("I"&amp;(ROW(C8855)-DAY(C8855))):I8855),0),0)</f>
        <v>0</v>
      </c>
      <c r="N8856" s="29">
        <f ca="1">IF(C8856&lt;Calculator!$G$27,0,IF(C8856=Calculator!$G$27,Calculator!$G$39,IF(H8856-K8856&lt;=0,IF(D8856&gt;Calculator!$G$39,IF(H8856-K8856+E8856+L8856+M8856+Calculator!$G$39&gt;Calculator!$G$39,Calculator!$G$39-(H8856+E8856+L8856+M8856-K8856),Calculator!$G$39),D8856),0)))</f>
        <v>0</v>
      </c>
    </row>
    <row r="8857" spans="1:14" ht="15.75" thickBot="1">
      <c r="A8857" s="33" t="str">
        <f ca="1">IF(C8857=Calculator!$H$27,"F",IF(Daily!D8857+Daily!H8857=0,IF(D8856+H8856&gt;0,"L",""),""))</f>
        <v/>
      </c>
      <c r="B8857" s="34">
        <v>8856</v>
      </c>
      <c r="C8857" s="19">
        <f t="shared" ca="1" si="553"/>
        <v>54786</v>
      </c>
      <c r="D8857" s="29">
        <f t="shared" ca="1" si="555"/>
        <v>0</v>
      </c>
      <c r="E8857" s="29">
        <f ca="1">IF(C8857&lt;Calculator!$D$26,0,IF(DAY($C8857)=1,IF(D8857-Calculator!$G$24&gt;0,Calculator!$G$24,D8857),0))</f>
        <v>0</v>
      </c>
      <c r="F8857" s="29">
        <f ca="1">IF(E8857&gt;0,D8857*Calculator!$G$22/12,0)</f>
        <v>0</v>
      </c>
      <c r="G8857" s="29">
        <f ca="1">IF(E8857&gt;0,(IFERROR(-PMT(Calculator!$G$22/12,Calculator!$G$23*12,Calculator!$G$20),0))-F8857,0)</f>
        <v>0</v>
      </c>
      <c r="H8857" s="29">
        <f t="shared" ca="1" si="556"/>
        <v>0</v>
      </c>
      <c r="I8857" s="29">
        <f t="shared" ca="1" si="554"/>
        <v>0</v>
      </c>
      <c r="J8857" s="30">
        <f>Calculator!$G$40</f>
        <v>6.5000000000000002E-2</v>
      </c>
      <c r="K8857" s="29">
        <f ca="1">IF(C8857&gt;=Calculator!$G$27,IF(DAY($C8857)=1,Calculator!$G$34/2,IF(DAY($C8857)=15,Calculator!$G$34/2,0)),0)</f>
        <v>0</v>
      </c>
      <c r="L8857" s="29">
        <f ca="1">IF(DAY($C8857)=28,IF(H8857=0,0,Calculator!$G$35),0)</f>
        <v>0</v>
      </c>
      <c r="M8857" s="29">
        <f ca="1">IF(I8857&gt;0,IF(DAY($C8857)=1,SUM(INDIRECT("I"&amp;(ROW(C8856)-DAY(C8856))):I8856),0),0)</f>
        <v>0</v>
      </c>
      <c r="N8857" s="29">
        <f ca="1">IF(C8857&lt;Calculator!$G$27,0,IF(C8857=Calculator!$G$27,Calculator!$G$39,IF(H8857-K8857&lt;=0,IF(D8857&gt;Calculator!$G$39,IF(H8857-K8857+E8857+L8857+M8857+Calculator!$G$39&gt;Calculator!$G$39,Calculator!$G$39-(H8857+E8857+L8857+M8857-K8857),Calculator!$G$39),D8857),0)))</f>
        <v>0</v>
      </c>
    </row>
    <row r="8858" spans="1:14" ht="15.75" thickBot="1">
      <c r="A8858" s="33" t="str">
        <f ca="1">IF(C8858=Calculator!$H$27,"F",IF(Daily!D8858+Daily!H8858=0,IF(D8857+H8857&gt;0,"L",""),""))</f>
        <v/>
      </c>
      <c r="B8858" s="34">
        <v>8857</v>
      </c>
      <c r="C8858" s="19">
        <f t="shared" ca="1" si="553"/>
        <v>54787</v>
      </c>
      <c r="D8858" s="29">
        <f t="shared" ca="1" si="555"/>
        <v>0</v>
      </c>
      <c r="E8858" s="29">
        <f ca="1">IF(C8858&lt;Calculator!$D$26,0,IF(DAY($C8858)=1,IF(D8858-Calculator!$G$24&gt;0,Calculator!$G$24,D8858),0))</f>
        <v>0</v>
      </c>
      <c r="F8858" s="29">
        <f ca="1">IF(E8858&gt;0,D8858*Calculator!$G$22/12,0)</f>
        <v>0</v>
      </c>
      <c r="G8858" s="29">
        <f ca="1">IF(E8858&gt;0,(IFERROR(-PMT(Calculator!$G$22/12,Calculator!$G$23*12,Calculator!$G$20),0))-F8858,0)</f>
        <v>0</v>
      </c>
      <c r="H8858" s="29">
        <f t="shared" ca="1" si="556"/>
        <v>0</v>
      </c>
      <c r="I8858" s="29">
        <f t="shared" ca="1" si="554"/>
        <v>0</v>
      </c>
      <c r="J8858" s="30">
        <f>Calculator!$G$40</f>
        <v>6.5000000000000002E-2</v>
      </c>
      <c r="K8858" s="29">
        <f ca="1">IF(C8858&gt;=Calculator!$G$27,IF(DAY($C8858)=1,Calculator!$G$34/2,IF(DAY($C8858)=15,Calculator!$G$34/2,0)),0)</f>
        <v>0</v>
      </c>
      <c r="L8858" s="29">
        <f ca="1">IF(DAY($C8858)=28,IF(H8858=0,0,Calculator!$G$35),0)</f>
        <v>0</v>
      </c>
      <c r="M8858" s="29">
        <f ca="1">IF(I8858&gt;0,IF(DAY($C8858)=1,SUM(INDIRECT("I"&amp;(ROW(C8857)-DAY(C8857))):I8857),0),0)</f>
        <v>0</v>
      </c>
      <c r="N8858" s="29">
        <f ca="1">IF(C8858&lt;Calculator!$G$27,0,IF(C8858=Calculator!$G$27,Calculator!$G$39,IF(H8858-K8858&lt;=0,IF(D8858&gt;Calculator!$G$39,IF(H8858-K8858+E8858+L8858+M8858+Calculator!$G$39&gt;Calculator!$G$39,Calculator!$G$39-(H8858+E8858+L8858+M8858-K8858),Calculator!$G$39),D8858),0)))</f>
        <v>0</v>
      </c>
    </row>
    <row r="8859" spans="1:14" ht="15.75" thickBot="1">
      <c r="A8859" s="33" t="str">
        <f ca="1">IF(C8859=Calculator!$H$27,"F",IF(Daily!D8859+Daily!H8859=0,IF(D8858+H8858&gt;0,"L",""),""))</f>
        <v/>
      </c>
      <c r="B8859" s="34">
        <v>8858</v>
      </c>
      <c r="C8859" s="19">
        <f t="shared" ca="1" si="553"/>
        <v>54788</v>
      </c>
      <c r="D8859" s="29">
        <f t="shared" ca="1" si="555"/>
        <v>0</v>
      </c>
      <c r="E8859" s="29">
        <f ca="1">IF(C8859&lt;Calculator!$D$26,0,IF(DAY($C8859)=1,IF(D8859-Calculator!$G$24&gt;0,Calculator!$G$24,D8859),0))</f>
        <v>0</v>
      </c>
      <c r="F8859" s="29">
        <f ca="1">IF(E8859&gt;0,D8859*Calculator!$G$22/12,0)</f>
        <v>0</v>
      </c>
      <c r="G8859" s="29">
        <f ca="1">IF(E8859&gt;0,(IFERROR(-PMT(Calculator!$G$22/12,Calculator!$G$23*12,Calculator!$G$20),0))-F8859,0)</f>
        <v>0</v>
      </c>
      <c r="H8859" s="29">
        <f t="shared" ca="1" si="556"/>
        <v>0</v>
      </c>
      <c r="I8859" s="29">
        <f t="shared" ca="1" si="554"/>
        <v>0</v>
      </c>
      <c r="J8859" s="30">
        <f>Calculator!$G$40</f>
        <v>6.5000000000000002E-2</v>
      </c>
      <c r="K8859" s="29">
        <f ca="1">IF(C8859&gt;=Calculator!$G$27,IF(DAY($C8859)=1,Calculator!$G$34/2,IF(DAY($C8859)=15,Calculator!$G$34/2,0)),0)</f>
        <v>0</v>
      </c>
      <c r="L8859" s="29">
        <f ca="1">IF(DAY($C8859)=28,IF(H8859=0,0,Calculator!$G$35),0)</f>
        <v>0</v>
      </c>
      <c r="M8859" s="29">
        <f ca="1">IF(I8859&gt;0,IF(DAY($C8859)=1,SUM(INDIRECT("I"&amp;(ROW(C8858)-DAY(C8858))):I8858),0),0)</f>
        <v>0</v>
      </c>
      <c r="N8859" s="29">
        <f ca="1">IF(C8859&lt;Calculator!$G$27,0,IF(C8859=Calculator!$G$27,Calculator!$G$39,IF(H8859-K8859&lt;=0,IF(D8859&gt;Calculator!$G$39,IF(H8859-K8859+E8859+L8859+M8859+Calculator!$G$39&gt;Calculator!$G$39,Calculator!$G$39-(H8859+E8859+L8859+M8859-K8859),Calculator!$G$39),D8859),0)))</f>
        <v>0</v>
      </c>
    </row>
    <row r="8860" spans="1:14" ht="15.75" thickBot="1">
      <c r="A8860" s="33" t="str">
        <f ca="1">IF(C8860=Calculator!$H$27,"F",IF(Daily!D8860+Daily!H8860=0,IF(D8859+H8859&gt;0,"L",""),""))</f>
        <v/>
      </c>
      <c r="B8860" s="34">
        <v>8859</v>
      </c>
      <c r="C8860" s="19">
        <f t="shared" ca="1" si="553"/>
        <v>54789</v>
      </c>
      <c r="D8860" s="29">
        <f t="shared" ca="1" si="555"/>
        <v>0</v>
      </c>
      <c r="E8860" s="29">
        <f ca="1">IF(C8860&lt;Calculator!$D$26,0,IF(DAY($C8860)=1,IF(D8860-Calculator!$G$24&gt;0,Calculator!$G$24,D8860),0))</f>
        <v>0</v>
      </c>
      <c r="F8860" s="29">
        <f ca="1">IF(E8860&gt;0,D8860*Calculator!$G$22/12,0)</f>
        <v>0</v>
      </c>
      <c r="G8860" s="29">
        <f ca="1">IF(E8860&gt;0,(IFERROR(-PMT(Calculator!$G$22/12,Calculator!$G$23*12,Calculator!$G$20),0))-F8860,0)</f>
        <v>0</v>
      </c>
      <c r="H8860" s="29">
        <f t="shared" ca="1" si="556"/>
        <v>0</v>
      </c>
      <c r="I8860" s="29">
        <f t="shared" ca="1" si="554"/>
        <v>0</v>
      </c>
      <c r="J8860" s="30">
        <f>Calculator!$G$40</f>
        <v>6.5000000000000002E-2</v>
      </c>
      <c r="K8860" s="29">
        <f ca="1">IF(C8860&gt;=Calculator!$G$27,IF(DAY($C8860)=1,Calculator!$G$34/2,IF(DAY($C8860)=15,Calculator!$G$34/2,0)),0)</f>
        <v>4500</v>
      </c>
      <c r="L8860" s="29">
        <f ca="1">IF(DAY($C8860)=28,IF(H8860=0,0,Calculator!$G$35),0)</f>
        <v>0</v>
      </c>
      <c r="M8860" s="29">
        <f ca="1">IF(I8860&gt;0,IF(DAY($C8860)=1,SUM(INDIRECT("I"&amp;(ROW(C8859)-DAY(C8859))):I8859),0),0)</f>
        <v>0</v>
      </c>
      <c r="N8860" s="29">
        <f ca="1">IF(C8860&lt;Calculator!$G$27,0,IF(C8860=Calculator!$G$27,Calculator!$G$39,IF(H8860-K8860&lt;=0,IF(D8860&gt;Calculator!$G$39,IF(H8860-K8860+E8860+L8860+M8860+Calculator!$G$39&gt;Calculator!$G$39,Calculator!$G$39-(H8860+E8860+L8860+M8860-K8860),Calculator!$G$39),D8860),0)))</f>
        <v>0</v>
      </c>
    </row>
    <row r="8861" spans="1:14" ht="15.75" thickBot="1">
      <c r="A8861" s="33" t="str">
        <f ca="1">IF(C8861=Calculator!$H$27,"F",IF(Daily!D8861+Daily!H8861=0,IF(D8860+H8860&gt;0,"L",""),""))</f>
        <v/>
      </c>
      <c r="B8861" s="34">
        <v>8860</v>
      </c>
      <c r="C8861" s="19">
        <f t="shared" ca="1" si="553"/>
        <v>54790</v>
      </c>
      <c r="D8861" s="29">
        <f t="shared" ca="1" si="555"/>
        <v>0</v>
      </c>
      <c r="E8861" s="29">
        <f ca="1">IF(C8861&lt;Calculator!$D$26,0,IF(DAY($C8861)=1,IF(D8861-Calculator!$G$24&gt;0,Calculator!$G$24,D8861),0))</f>
        <v>0</v>
      </c>
      <c r="F8861" s="29">
        <f ca="1">IF(E8861&gt;0,D8861*Calculator!$G$22/12,0)</f>
        <v>0</v>
      </c>
      <c r="G8861" s="29">
        <f ca="1">IF(E8861&gt;0,(IFERROR(-PMT(Calculator!$G$22/12,Calculator!$G$23*12,Calculator!$G$20),0))-F8861,0)</f>
        <v>0</v>
      </c>
      <c r="H8861" s="29">
        <f t="shared" ca="1" si="556"/>
        <v>0</v>
      </c>
      <c r="I8861" s="29">
        <f t="shared" ca="1" si="554"/>
        <v>0</v>
      </c>
      <c r="J8861" s="30">
        <f>Calculator!$G$40</f>
        <v>6.5000000000000002E-2</v>
      </c>
      <c r="K8861" s="29">
        <f ca="1">IF(C8861&gt;=Calculator!$G$27,IF(DAY($C8861)=1,Calculator!$G$34/2,IF(DAY($C8861)=15,Calculator!$G$34/2,0)),0)</f>
        <v>0</v>
      </c>
      <c r="L8861" s="29">
        <f ca="1">IF(DAY($C8861)=28,IF(H8861=0,0,Calculator!$G$35),0)</f>
        <v>0</v>
      </c>
      <c r="M8861" s="29">
        <f ca="1">IF(I8861&gt;0,IF(DAY($C8861)=1,SUM(INDIRECT("I"&amp;(ROW(C8860)-DAY(C8860))):I8860),0),0)</f>
        <v>0</v>
      </c>
      <c r="N8861" s="29">
        <f ca="1">IF(C8861&lt;Calculator!$G$27,0,IF(C8861=Calculator!$G$27,Calculator!$G$39,IF(H8861-K8861&lt;=0,IF(D8861&gt;Calculator!$G$39,IF(H8861-K8861+E8861+L8861+M8861+Calculator!$G$39&gt;Calculator!$G$39,Calculator!$G$39-(H8861+E8861+L8861+M8861-K8861),Calculator!$G$39),D8861),0)))</f>
        <v>0</v>
      </c>
    </row>
    <row r="8862" spans="1:14" ht="15.75" thickBot="1">
      <c r="A8862" s="33" t="str">
        <f ca="1">IF(C8862=Calculator!$H$27,"F",IF(Daily!D8862+Daily!H8862=0,IF(D8861+H8861&gt;0,"L",""),""))</f>
        <v/>
      </c>
      <c r="B8862" s="34">
        <v>8861</v>
      </c>
      <c r="C8862" s="19">
        <f t="shared" ca="1" si="553"/>
        <v>54791</v>
      </c>
      <c r="D8862" s="29">
        <f t="shared" ca="1" si="555"/>
        <v>0</v>
      </c>
      <c r="E8862" s="29">
        <f ca="1">IF(C8862&lt;Calculator!$D$26,0,IF(DAY($C8862)=1,IF(D8862-Calculator!$G$24&gt;0,Calculator!$G$24,D8862),0))</f>
        <v>0</v>
      </c>
      <c r="F8862" s="29">
        <f ca="1">IF(E8862&gt;0,D8862*Calculator!$G$22/12,0)</f>
        <v>0</v>
      </c>
      <c r="G8862" s="29">
        <f ca="1">IF(E8862&gt;0,(IFERROR(-PMT(Calculator!$G$22/12,Calculator!$G$23*12,Calculator!$G$20),0))-F8862,0)</f>
        <v>0</v>
      </c>
      <c r="H8862" s="29">
        <f t="shared" ca="1" si="556"/>
        <v>0</v>
      </c>
      <c r="I8862" s="29">
        <f t="shared" ca="1" si="554"/>
        <v>0</v>
      </c>
      <c r="J8862" s="30">
        <f>Calculator!$G$40</f>
        <v>6.5000000000000002E-2</v>
      </c>
      <c r="K8862" s="29">
        <f ca="1">IF(C8862&gt;=Calculator!$G$27,IF(DAY($C8862)=1,Calculator!$G$34/2,IF(DAY($C8862)=15,Calculator!$G$34/2,0)),0)</f>
        <v>0</v>
      </c>
      <c r="L8862" s="29">
        <f ca="1">IF(DAY($C8862)=28,IF(H8862=0,0,Calculator!$G$35),0)</f>
        <v>0</v>
      </c>
      <c r="M8862" s="29">
        <f ca="1">IF(I8862&gt;0,IF(DAY($C8862)=1,SUM(INDIRECT("I"&amp;(ROW(C8861)-DAY(C8861))):I8861),0),0)</f>
        <v>0</v>
      </c>
      <c r="N8862" s="29">
        <f ca="1">IF(C8862&lt;Calculator!$G$27,0,IF(C8862=Calculator!$G$27,Calculator!$G$39,IF(H8862-K8862&lt;=0,IF(D8862&gt;Calculator!$G$39,IF(H8862-K8862+E8862+L8862+M8862+Calculator!$G$39&gt;Calculator!$G$39,Calculator!$G$39-(H8862+E8862+L8862+M8862-K8862),Calculator!$G$39),D8862),0)))</f>
        <v>0</v>
      </c>
    </row>
    <row r="8863" spans="1:14" ht="15.75" thickBot="1">
      <c r="A8863" s="33" t="str">
        <f ca="1">IF(C8863=Calculator!$H$27,"F",IF(Daily!D8863+Daily!H8863=0,IF(D8862+H8862&gt;0,"L",""),""))</f>
        <v/>
      </c>
      <c r="B8863" s="34">
        <v>8862</v>
      </c>
      <c r="C8863" s="19">
        <f t="shared" ca="1" si="553"/>
        <v>54792</v>
      </c>
      <c r="D8863" s="29">
        <f t="shared" ca="1" si="555"/>
        <v>0</v>
      </c>
      <c r="E8863" s="29">
        <f ca="1">IF(C8863&lt;Calculator!$D$26,0,IF(DAY($C8863)=1,IF(D8863-Calculator!$G$24&gt;0,Calculator!$G$24,D8863),0))</f>
        <v>0</v>
      </c>
      <c r="F8863" s="29">
        <f ca="1">IF(E8863&gt;0,D8863*Calculator!$G$22/12,0)</f>
        <v>0</v>
      </c>
      <c r="G8863" s="29">
        <f ca="1">IF(E8863&gt;0,(IFERROR(-PMT(Calculator!$G$22/12,Calculator!$G$23*12,Calculator!$G$20),0))-F8863,0)</f>
        <v>0</v>
      </c>
      <c r="H8863" s="29">
        <f t="shared" ca="1" si="556"/>
        <v>0</v>
      </c>
      <c r="I8863" s="29">
        <f t="shared" ca="1" si="554"/>
        <v>0</v>
      </c>
      <c r="J8863" s="30">
        <f>Calculator!$G$40</f>
        <v>6.5000000000000002E-2</v>
      </c>
      <c r="K8863" s="29">
        <f ca="1">IF(C8863&gt;=Calculator!$G$27,IF(DAY($C8863)=1,Calculator!$G$34/2,IF(DAY($C8863)=15,Calculator!$G$34/2,0)),0)</f>
        <v>0</v>
      </c>
      <c r="L8863" s="29">
        <f ca="1">IF(DAY($C8863)=28,IF(H8863=0,0,Calculator!$G$35),0)</f>
        <v>0</v>
      </c>
      <c r="M8863" s="29">
        <f ca="1">IF(I8863&gt;0,IF(DAY($C8863)=1,SUM(INDIRECT("I"&amp;(ROW(C8862)-DAY(C8862))):I8862),0),0)</f>
        <v>0</v>
      </c>
      <c r="N8863" s="29">
        <f ca="1">IF(C8863&lt;Calculator!$G$27,0,IF(C8863=Calculator!$G$27,Calculator!$G$39,IF(H8863-K8863&lt;=0,IF(D8863&gt;Calculator!$G$39,IF(H8863-K8863+E8863+L8863+M8863+Calculator!$G$39&gt;Calculator!$G$39,Calculator!$G$39-(H8863+E8863+L8863+M8863-K8863),Calculator!$G$39),D8863),0)))</f>
        <v>0</v>
      </c>
    </row>
    <row r="8864" spans="1:14" ht="15.75" thickBot="1">
      <c r="A8864" s="33" t="str">
        <f ca="1">IF(C8864=Calculator!$H$27,"F",IF(Daily!D8864+Daily!H8864=0,IF(D8863+H8863&gt;0,"L",""),""))</f>
        <v/>
      </c>
      <c r="B8864" s="34">
        <v>8863</v>
      </c>
      <c r="C8864" s="19">
        <f t="shared" ca="1" si="553"/>
        <v>54793</v>
      </c>
      <c r="D8864" s="29">
        <f t="shared" ca="1" si="555"/>
        <v>0</v>
      </c>
      <c r="E8864" s="29">
        <f ca="1">IF(C8864&lt;Calculator!$D$26,0,IF(DAY($C8864)=1,IF(D8864-Calculator!$G$24&gt;0,Calculator!$G$24,D8864),0))</f>
        <v>0</v>
      </c>
      <c r="F8864" s="29">
        <f ca="1">IF(E8864&gt;0,D8864*Calculator!$G$22/12,0)</f>
        <v>0</v>
      </c>
      <c r="G8864" s="29">
        <f ca="1">IF(E8864&gt;0,(IFERROR(-PMT(Calculator!$G$22/12,Calculator!$G$23*12,Calculator!$G$20),0))-F8864,0)</f>
        <v>0</v>
      </c>
      <c r="H8864" s="29">
        <f t="shared" ca="1" si="556"/>
        <v>0</v>
      </c>
      <c r="I8864" s="29">
        <f t="shared" ca="1" si="554"/>
        <v>0</v>
      </c>
      <c r="J8864" s="30">
        <f>Calculator!$G$40</f>
        <v>6.5000000000000002E-2</v>
      </c>
      <c r="K8864" s="29">
        <f ca="1">IF(C8864&gt;=Calculator!$G$27,IF(DAY($C8864)=1,Calculator!$G$34/2,IF(DAY($C8864)=15,Calculator!$G$34/2,0)),0)</f>
        <v>0</v>
      </c>
      <c r="L8864" s="29">
        <f ca="1">IF(DAY($C8864)=28,IF(H8864=0,0,Calculator!$G$35),0)</f>
        <v>0</v>
      </c>
      <c r="M8864" s="29">
        <f ca="1">IF(I8864&gt;0,IF(DAY($C8864)=1,SUM(INDIRECT("I"&amp;(ROW(C8863)-DAY(C8863))):I8863),0),0)</f>
        <v>0</v>
      </c>
      <c r="N8864" s="29">
        <f ca="1">IF(C8864&lt;Calculator!$G$27,0,IF(C8864=Calculator!$G$27,Calculator!$G$39,IF(H8864-K8864&lt;=0,IF(D8864&gt;Calculator!$G$39,IF(H8864-K8864+E8864+L8864+M8864+Calculator!$G$39&gt;Calculator!$G$39,Calculator!$G$39-(H8864+E8864+L8864+M8864-K8864),Calculator!$G$39),D8864),0)))</f>
        <v>0</v>
      </c>
    </row>
    <row r="8865" spans="1:14" ht="15.75" thickBot="1">
      <c r="A8865" s="33" t="str">
        <f ca="1">IF(C8865=Calculator!$H$27,"F",IF(Daily!D8865+Daily!H8865=0,IF(D8864+H8864&gt;0,"L",""),""))</f>
        <v/>
      </c>
      <c r="B8865" s="34">
        <v>8864</v>
      </c>
      <c r="C8865" s="19">
        <f t="shared" ca="1" si="553"/>
        <v>54794</v>
      </c>
      <c r="D8865" s="29">
        <f t="shared" ca="1" si="555"/>
        <v>0</v>
      </c>
      <c r="E8865" s="29">
        <f ca="1">IF(C8865&lt;Calculator!$D$26,0,IF(DAY($C8865)=1,IF(D8865-Calculator!$G$24&gt;0,Calculator!$G$24,D8865),0))</f>
        <v>0</v>
      </c>
      <c r="F8865" s="29">
        <f ca="1">IF(E8865&gt;0,D8865*Calculator!$G$22/12,0)</f>
        <v>0</v>
      </c>
      <c r="G8865" s="29">
        <f ca="1">IF(E8865&gt;0,(IFERROR(-PMT(Calculator!$G$22/12,Calculator!$G$23*12,Calculator!$G$20),0))-F8865,0)</f>
        <v>0</v>
      </c>
      <c r="H8865" s="29">
        <f t="shared" ca="1" si="556"/>
        <v>0</v>
      </c>
      <c r="I8865" s="29">
        <f t="shared" ca="1" si="554"/>
        <v>0</v>
      </c>
      <c r="J8865" s="30">
        <f>Calculator!$G$40</f>
        <v>6.5000000000000002E-2</v>
      </c>
      <c r="K8865" s="29">
        <f ca="1">IF(C8865&gt;=Calculator!$G$27,IF(DAY($C8865)=1,Calculator!$G$34/2,IF(DAY($C8865)=15,Calculator!$G$34/2,0)),0)</f>
        <v>0</v>
      </c>
      <c r="L8865" s="29">
        <f ca="1">IF(DAY($C8865)=28,IF(H8865=0,0,Calculator!$G$35),0)</f>
        <v>0</v>
      </c>
      <c r="M8865" s="29">
        <f ca="1">IF(I8865&gt;0,IF(DAY($C8865)=1,SUM(INDIRECT("I"&amp;(ROW(C8864)-DAY(C8864))):I8864),0),0)</f>
        <v>0</v>
      </c>
      <c r="N8865" s="29">
        <f ca="1">IF(C8865&lt;Calculator!$G$27,0,IF(C8865=Calculator!$G$27,Calculator!$G$39,IF(H8865-K8865&lt;=0,IF(D8865&gt;Calculator!$G$39,IF(H8865-K8865+E8865+L8865+M8865+Calculator!$G$39&gt;Calculator!$G$39,Calculator!$G$39-(H8865+E8865+L8865+M8865-K8865),Calculator!$G$39),D8865),0)))</f>
        <v>0</v>
      </c>
    </row>
    <row r="8866" spans="1:14" ht="15.75" thickBot="1">
      <c r="A8866" s="33" t="str">
        <f ca="1">IF(C8866=Calculator!$H$27,"F",IF(Daily!D8866+Daily!H8866=0,IF(D8865+H8865&gt;0,"L",""),""))</f>
        <v/>
      </c>
      <c r="B8866" s="34">
        <v>8865</v>
      </c>
      <c r="C8866" s="19">
        <f t="shared" ca="1" si="553"/>
        <v>54795</v>
      </c>
      <c r="D8866" s="29">
        <f t="shared" ca="1" si="555"/>
        <v>0</v>
      </c>
      <c r="E8866" s="29">
        <f ca="1">IF(C8866&lt;Calculator!$D$26,0,IF(DAY($C8866)=1,IF(D8866-Calculator!$G$24&gt;0,Calculator!$G$24,D8866),0))</f>
        <v>0</v>
      </c>
      <c r="F8866" s="29">
        <f ca="1">IF(E8866&gt;0,D8866*Calculator!$G$22/12,0)</f>
        <v>0</v>
      </c>
      <c r="G8866" s="29">
        <f ca="1">IF(E8866&gt;0,(IFERROR(-PMT(Calculator!$G$22/12,Calculator!$G$23*12,Calculator!$G$20),0))-F8866,0)</f>
        <v>0</v>
      </c>
      <c r="H8866" s="29">
        <f t="shared" ca="1" si="556"/>
        <v>0</v>
      </c>
      <c r="I8866" s="29">
        <f t="shared" ca="1" si="554"/>
        <v>0</v>
      </c>
      <c r="J8866" s="30">
        <f>Calculator!$G$40</f>
        <v>6.5000000000000002E-2</v>
      </c>
      <c r="K8866" s="29">
        <f ca="1">IF(C8866&gt;=Calculator!$G$27,IF(DAY($C8866)=1,Calculator!$G$34/2,IF(DAY($C8866)=15,Calculator!$G$34/2,0)),0)</f>
        <v>0</v>
      </c>
      <c r="L8866" s="29">
        <f ca="1">IF(DAY($C8866)=28,IF(H8866=0,0,Calculator!$G$35),0)</f>
        <v>0</v>
      </c>
      <c r="M8866" s="29">
        <f ca="1">IF(I8866&gt;0,IF(DAY($C8866)=1,SUM(INDIRECT("I"&amp;(ROW(C8865)-DAY(C8865))):I8865),0),0)</f>
        <v>0</v>
      </c>
      <c r="N8866" s="29">
        <f ca="1">IF(C8866&lt;Calculator!$G$27,0,IF(C8866=Calculator!$G$27,Calculator!$G$39,IF(H8866-K8866&lt;=0,IF(D8866&gt;Calculator!$G$39,IF(H8866-K8866+E8866+L8866+M8866+Calculator!$G$39&gt;Calculator!$G$39,Calculator!$G$39-(H8866+E8866+L8866+M8866-K8866),Calculator!$G$39),D8866),0)))</f>
        <v>0</v>
      </c>
    </row>
    <row r="8867" spans="1:14" ht="15.75" thickBot="1">
      <c r="A8867" s="33" t="str">
        <f ca="1">IF(C8867=Calculator!$H$27,"F",IF(Daily!D8867+Daily!H8867=0,IF(D8866+H8866&gt;0,"L",""),""))</f>
        <v/>
      </c>
      <c r="B8867" s="34">
        <v>8866</v>
      </c>
      <c r="C8867" s="19">
        <f t="shared" ca="1" si="553"/>
        <v>54796</v>
      </c>
      <c r="D8867" s="29">
        <f t="shared" ca="1" si="555"/>
        <v>0</v>
      </c>
      <c r="E8867" s="29">
        <f ca="1">IF(C8867&lt;Calculator!$D$26,0,IF(DAY($C8867)=1,IF(D8867-Calculator!$G$24&gt;0,Calculator!$G$24,D8867),0))</f>
        <v>0</v>
      </c>
      <c r="F8867" s="29">
        <f ca="1">IF(E8867&gt;0,D8867*Calculator!$G$22/12,0)</f>
        <v>0</v>
      </c>
      <c r="G8867" s="29">
        <f ca="1">IF(E8867&gt;0,(IFERROR(-PMT(Calculator!$G$22/12,Calculator!$G$23*12,Calculator!$G$20),0))-F8867,0)</f>
        <v>0</v>
      </c>
      <c r="H8867" s="29">
        <f t="shared" ca="1" si="556"/>
        <v>0</v>
      </c>
      <c r="I8867" s="29">
        <f t="shared" ca="1" si="554"/>
        <v>0</v>
      </c>
      <c r="J8867" s="30">
        <f>Calculator!$G$40</f>
        <v>6.5000000000000002E-2</v>
      </c>
      <c r="K8867" s="29">
        <f ca="1">IF(C8867&gt;=Calculator!$G$27,IF(DAY($C8867)=1,Calculator!$G$34/2,IF(DAY($C8867)=15,Calculator!$G$34/2,0)),0)</f>
        <v>0</v>
      </c>
      <c r="L8867" s="29">
        <f ca="1">IF(DAY($C8867)=28,IF(H8867=0,0,Calculator!$G$35),0)</f>
        <v>0</v>
      </c>
      <c r="M8867" s="29">
        <f ca="1">IF(I8867&gt;0,IF(DAY($C8867)=1,SUM(INDIRECT("I"&amp;(ROW(C8866)-DAY(C8866))):I8866),0),0)</f>
        <v>0</v>
      </c>
      <c r="N8867" s="29">
        <f ca="1">IF(C8867&lt;Calculator!$G$27,0,IF(C8867=Calculator!$G$27,Calculator!$G$39,IF(H8867-K8867&lt;=0,IF(D8867&gt;Calculator!$G$39,IF(H8867-K8867+E8867+L8867+M8867+Calculator!$G$39&gt;Calculator!$G$39,Calculator!$G$39-(H8867+E8867+L8867+M8867-K8867),Calculator!$G$39),D8867),0)))</f>
        <v>0</v>
      </c>
    </row>
    <row r="8868" spans="1:14" ht="15.75" thickBot="1">
      <c r="A8868" s="33" t="str">
        <f ca="1">IF(C8868=Calculator!$H$27,"F",IF(Daily!D8868+Daily!H8868=0,IF(D8867+H8867&gt;0,"L",""),""))</f>
        <v/>
      </c>
      <c r="B8868" s="34">
        <v>8867</v>
      </c>
      <c r="C8868" s="19">
        <f t="shared" ca="1" si="553"/>
        <v>54797</v>
      </c>
      <c r="D8868" s="29">
        <f t="shared" ca="1" si="555"/>
        <v>0</v>
      </c>
      <c r="E8868" s="29">
        <f ca="1">IF(C8868&lt;Calculator!$D$26,0,IF(DAY($C8868)=1,IF(D8868-Calculator!$G$24&gt;0,Calculator!$G$24,D8868),0))</f>
        <v>0</v>
      </c>
      <c r="F8868" s="29">
        <f ca="1">IF(E8868&gt;0,D8868*Calculator!$G$22/12,0)</f>
        <v>0</v>
      </c>
      <c r="G8868" s="29">
        <f ca="1">IF(E8868&gt;0,(IFERROR(-PMT(Calculator!$G$22/12,Calculator!$G$23*12,Calculator!$G$20),0))-F8868,0)</f>
        <v>0</v>
      </c>
      <c r="H8868" s="29">
        <f t="shared" ca="1" si="556"/>
        <v>0</v>
      </c>
      <c r="I8868" s="29">
        <f t="shared" ca="1" si="554"/>
        <v>0</v>
      </c>
      <c r="J8868" s="30">
        <f>Calculator!$G$40</f>
        <v>6.5000000000000002E-2</v>
      </c>
      <c r="K8868" s="29">
        <f ca="1">IF(C8868&gt;=Calculator!$G$27,IF(DAY($C8868)=1,Calculator!$G$34/2,IF(DAY($C8868)=15,Calculator!$G$34/2,0)),0)</f>
        <v>0</v>
      </c>
      <c r="L8868" s="29">
        <f ca="1">IF(DAY($C8868)=28,IF(H8868=0,0,Calculator!$G$35),0)</f>
        <v>0</v>
      </c>
      <c r="M8868" s="29">
        <f ca="1">IF(I8868&gt;0,IF(DAY($C8868)=1,SUM(INDIRECT("I"&amp;(ROW(C8867)-DAY(C8867))):I8867),0),0)</f>
        <v>0</v>
      </c>
      <c r="N8868" s="29">
        <f ca="1">IF(C8868&lt;Calculator!$G$27,0,IF(C8868=Calculator!$G$27,Calculator!$G$39,IF(H8868-K8868&lt;=0,IF(D8868&gt;Calculator!$G$39,IF(H8868-K8868+E8868+L8868+M8868+Calculator!$G$39&gt;Calculator!$G$39,Calculator!$G$39-(H8868+E8868+L8868+M8868-K8868),Calculator!$G$39),D8868),0)))</f>
        <v>0</v>
      </c>
    </row>
    <row r="8869" spans="1:14" ht="15.75" thickBot="1">
      <c r="A8869" s="33" t="str">
        <f ca="1">IF(C8869=Calculator!$H$27,"F",IF(Daily!D8869+Daily!H8869=0,IF(D8868+H8868&gt;0,"L",""),""))</f>
        <v/>
      </c>
      <c r="B8869" s="34">
        <v>8868</v>
      </c>
      <c r="C8869" s="19">
        <f t="shared" ca="1" si="553"/>
        <v>54798</v>
      </c>
      <c r="D8869" s="29">
        <f t="shared" ca="1" si="555"/>
        <v>0</v>
      </c>
      <c r="E8869" s="29">
        <f ca="1">IF(C8869&lt;Calculator!$D$26,0,IF(DAY($C8869)=1,IF(D8869-Calculator!$G$24&gt;0,Calculator!$G$24,D8869),0))</f>
        <v>0</v>
      </c>
      <c r="F8869" s="29">
        <f ca="1">IF(E8869&gt;0,D8869*Calculator!$G$22/12,0)</f>
        <v>0</v>
      </c>
      <c r="G8869" s="29">
        <f ca="1">IF(E8869&gt;0,(IFERROR(-PMT(Calculator!$G$22/12,Calculator!$G$23*12,Calculator!$G$20),0))-F8869,0)</f>
        <v>0</v>
      </c>
      <c r="H8869" s="29">
        <f t="shared" ca="1" si="556"/>
        <v>0</v>
      </c>
      <c r="I8869" s="29">
        <f t="shared" ca="1" si="554"/>
        <v>0</v>
      </c>
      <c r="J8869" s="30">
        <f>Calculator!$G$40</f>
        <v>6.5000000000000002E-2</v>
      </c>
      <c r="K8869" s="29">
        <f ca="1">IF(C8869&gt;=Calculator!$G$27,IF(DAY($C8869)=1,Calculator!$G$34/2,IF(DAY($C8869)=15,Calculator!$G$34/2,0)),0)</f>
        <v>0</v>
      </c>
      <c r="L8869" s="29">
        <f ca="1">IF(DAY($C8869)=28,IF(H8869=0,0,Calculator!$G$35),0)</f>
        <v>0</v>
      </c>
      <c r="M8869" s="29">
        <f ca="1">IF(I8869&gt;0,IF(DAY($C8869)=1,SUM(INDIRECT("I"&amp;(ROW(C8868)-DAY(C8868))):I8868),0),0)</f>
        <v>0</v>
      </c>
      <c r="N8869" s="29">
        <f ca="1">IF(C8869&lt;Calculator!$G$27,0,IF(C8869=Calculator!$G$27,Calculator!$G$39,IF(H8869-K8869&lt;=0,IF(D8869&gt;Calculator!$G$39,IF(H8869-K8869+E8869+L8869+M8869+Calculator!$G$39&gt;Calculator!$G$39,Calculator!$G$39-(H8869+E8869+L8869+M8869-K8869),Calculator!$G$39),D8869),0)))</f>
        <v>0</v>
      </c>
    </row>
    <row r="8870" spans="1:14" ht="15.75" thickBot="1">
      <c r="A8870" s="33" t="str">
        <f ca="1">IF(C8870=Calculator!$H$27,"F",IF(Daily!D8870+Daily!H8870=0,IF(D8869+H8869&gt;0,"L",""),""))</f>
        <v/>
      </c>
      <c r="B8870" s="34">
        <v>8869</v>
      </c>
      <c r="C8870" s="19">
        <f t="shared" ca="1" si="553"/>
        <v>54799</v>
      </c>
      <c r="D8870" s="29">
        <f t="shared" ca="1" si="555"/>
        <v>0</v>
      </c>
      <c r="E8870" s="29">
        <f ca="1">IF(C8870&lt;Calculator!$D$26,0,IF(DAY($C8870)=1,IF(D8870-Calculator!$G$24&gt;0,Calculator!$G$24,D8870),0))</f>
        <v>0</v>
      </c>
      <c r="F8870" s="29">
        <f ca="1">IF(E8870&gt;0,D8870*Calculator!$G$22/12,0)</f>
        <v>0</v>
      </c>
      <c r="G8870" s="29">
        <f ca="1">IF(E8870&gt;0,(IFERROR(-PMT(Calculator!$G$22/12,Calculator!$G$23*12,Calculator!$G$20),0))-F8870,0)</f>
        <v>0</v>
      </c>
      <c r="H8870" s="29">
        <f t="shared" ca="1" si="556"/>
        <v>0</v>
      </c>
      <c r="I8870" s="29">
        <f t="shared" ca="1" si="554"/>
        <v>0</v>
      </c>
      <c r="J8870" s="30">
        <f>Calculator!$G$40</f>
        <v>6.5000000000000002E-2</v>
      </c>
      <c r="K8870" s="29">
        <f ca="1">IF(C8870&gt;=Calculator!$G$27,IF(DAY($C8870)=1,Calculator!$G$34/2,IF(DAY($C8870)=15,Calculator!$G$34/2,0)),0)</f>
        <v>0</v>
      </c>
      <c r="L8870" s="29">
        <f ca="1">IF(DAY($C8870)=28,IF(H8870=0,0,Calculator!$G$35),0)</f>
        <v>0</v>
      </c>
      <c r="M8870" s="29">
        <f ca="1">IF(I8870&gt;0,IF(DAY($C8870)=1,SUM(INDIRECT("I"&amp;(ROW(C8869)-DAY(C8869))):I8869),0),0)</f>
        <v>0</v>
      </c>
      <c r="N8870" s="29">
        <f ca="1">IF(C8870&lt;Calculator!$G$27,0,IF(C8870=Calculator!$G$27,Calculator!$G$39,IF(H8870-K8870&lt;=0,IF(D8870&gt;Calculator!$G$39,IF(H8870-K8870+E8870+L8870+M8870+Calculator!$G$39&gt;Calculator!$G$39,Calculator!$G$39-(H8870+E8870+L8870+M8870-K8870),Calculator!$G$39),D8870),0)))</f>
        <v>0</v>
      </c>
    </row>
    <row r="8871" spans="1:14" ht="15.75" thickBot="1">
      <c r="A8871" s="33" t="str">
        <f ca="1">IF(C8871=Calculator!$H$27,"F",IF(Daily!D8871+Daily!H8871=0,IF(D8870+H8870&gt;0,"L",""),""))</f>
        <v/>
      </c>
      <c r="B8871" s="34">
        <v>8870</v>
      </c>
      <c r="C8871" s="19">
        <f t="shared" ca="1" si="553"/>
        <v>54800</v>
      </c>
      <c r="D8871" s="29">
        <f t="shared" ca="1" si="555"/>
        <v>0</v>
      </c>
      <c r="E8871" s="29">
        <f ca="1">IF(C8871&lt;Calculator!$D$26,0,IF(DAY($C8871)=1,IF(D8871-Calculator!$G$24&gt;0,Calculator!$G$24,D8871),0))</f>
        <v>0</v>
      </c>
      <c r="F8871" s="29">
        <f ca="1">IF(E8871&gt;0,D8871*Calculator!$G$22/12,0)</f>
        <v>0</v>
      </c>
      <c r="G8871" s="29">
        <f ca="1">IF(E8871&gt;0,(IFERROR(-PMT(Calculator!$G$22/12,Calculator!$G$23*12,Calculator!$G$20),0))-F8871,0)</f>
        <v>0</v>
      </c>
      <c r="H8871" s="29">
        <f t="shared" ca="1" si="556"/>
        <v>0</v>
      </c>
      <c r="I8871" s="29">
        <f t="shared" ca="1" si="554"/>
        <v>0</v>
      </c>
      <c r="J8871" s="30">
        <f>Calculator!$G$40</f>
        <v>6.5000000000000002E-2</v>
      </c>
      <c r="K8871" s="29">
        <f ca="1">IF(C8871&gt;=Calculator!$G$27,IF(DAY($C8871)=1,Calculator!$G$34/2,IF(DAY($C8871)=15,Calculator!$G$34/2,0)),0)</f>
        <v>0</v>
      </c>
      <c r="L8871" s="29">
        <f ca="1">IF(DAY($C8871)=28,IF(H8871=0,0,Calculator!$G$35),0)</f>
        <v>0</v>
      </c>
      <c r="M8871" s="29">
        <f ca="1">IF(I8871&gt;0,IF(DAY($C8871)=1,SUM(INDIRECT("I"&amp;(ROW(C8870)-DAY(C8870))):I8870),0),0)</f>
        <v>0</v>
      </c>
      <c r="N8871" s="29">
        <f ca="1">IF(C8871&lt;Calculator!$G$27,0,IF(C8871=Calculator!$G$27,Calculator!$G$39,IF(H8871-K8871&lt;=0,IF(D8871&gt;Calculator!$G$39,IF(H8871-K8871+E8871+L8871+M8871+Calculator!$G$39&gt;Calculator!$G$39,Calculator!$G$39-(H8871+E8871+L8871+M8871-K8871),Calculator!$G$39),D8871),0)))</f>
        <v>0</v>
      </c>
    </row>
    <row r="8872" spans="1:14" ht="15.75" thickBot="1">
      <c r="A8872" s="33" t="str">
        <f ca="1">IF(C8872=Calculator!$H$27,"F",IF(Daily!D8872+Daily!H8872=0,IF(D8871+H8871&gt;0,"L",""),""))</f>
        <v/>
      </c>
      <c r="B8872" s="34">
        <v>8871</v>
      </c>
      <c r="C8872" s="19">
        <f t="shared" ca="1" si="553"/>
        <v>54801</v>
      </c>
      <c r="D8872" s="29">
        <f t="shared" ca="1" si="555"/>
        <v>0</v>
      </c>
      <c r="E8872" s="29">
        <f ca="1">IF(C8872&lt;Calculator!$D$26,0,IF(DAY($C8872)=1,IF(D8872-Calculator!$G$24&gt;0,Calculator!$G$24,D8872),0))</f>
        <v>0</v>
      </c>
      <c r="F8872" s="29">
        <f ca="1">IF(E8872&gt;0,D8872*Calculator!$G$22/12,0)</f>
        <v>0</v>
      </c>
      <c r="G8872" s="29">
        <f ca="1">IF(E8872&gt;0,(IFERROR(-PMT(Calculator!$G$22/12,Calculator!$G$23*12,Calculator!$G$20),0))-F8872,0)</f>
        <v>0</v>
      </c>
      <c r="H8872" s="29">
        <f t="shared" ca="1" si="556"/>
        <v>0</v>
      </c>
      <c r="I8872" s="29">
        <f t="shared" ca="1" si="554"/>
        <v>0</v>
      </c>
      <c r="J8872" s="30">
        <f>Calculator!$G$40</f>
        <v>6.5000000000000002E-2</v>
      </c>
      <c r="K8872" s="29">
        <f ca="1">IF(C8872&gt;=Calculator!$G$27,IF(DAY($C8872)=1,Calculator!$G$34/2,IF(DAY($C8872)=15,Calculator!$G$34/2,0)),0)</f>
        <v>0</v>
      </c>
      <c r="L8872" s="29">
        <f ca="1">IF(DAY($C8872)=28,IF(H8872=0,0,Calculator!$G$35),0)</f>
        <v>0</v>
      </c>
      <c r="M8872" s="29">
        <f ca="1">IF(I8872&gt;0,IF(DAY($C8872)=1,SUM(INDIRECT("I"&amp;(ROW(C8871)-DAY(C8871))):I8871),0),0)</f>
        <v>0</v>
      </c>
      <c r="N8872" s="29">
        <f ca="1">IF(C8872&lt;Calculator!$G$27,0,IF(C8872=Calculator!$G$27,Calculator!$G$39,IF(H8872-K8872&lt;=0,IF(D8872&gt;Calculator!$G$39,IF(H8872-K8872+E8872+L8872+M8872+Calculator!$G$39&gt;Calculator!$G$39,Calculator!$G$39-(H8872+E8872+L8872+M8872-K8872),Calculator!$G$39),D8872),0)))</f>
        <v>0</v>
      </c>
    </row>
    <row r="8873" spans="1:14" ht="15.75" thickBot="1">
      <c r="A8873" s="33" t="str">
        <f ca="1">IF(C8873=Calculator!$H$27,"F",IF(Daily!D8873+Daily!H8873=0,IF(D8872+H8872&gt;0,"L",""),""))</f>
        <v/>
      </c>
      <c r="B8873" s="34">
        <v>8872</v>
      </c>
      <c r="C8873" s="19">
        <f t="shared" ca="1" si="553"/>
        <v>54802</v>
      </c>
      <c r="D8873" s="29">
        <f t="shared" ca="1" si="555"/>
        <v>0</v>
      </c>
      <c r="E8873" s="29">
        <f ca="1">IF(C8873&lt;Calculator!$D$26,0,IF(DAY($C8873)=1,IF(D8873-Calculator!$G$24&gt;0,Calculator!$G$24,D8873),0))</f>
        <v>0</v>
      </c>
      <c r="F8873" s="29">
        <f ca="1">IF(E8873&gt;0,D8873*Calculator!$G$22/12,0)</f>
        <v>0</v>
      </c>
      <c r="G8873" s="29">
        <f ca="1">IF(E8873&gt;0,(IFERROR(-PMT(Calculator!$G$22/12,Calculator!$G$23*12,Calculator!$G$20),0))-F8873,0)</f>
        <v>0</v>
      </c>
      <c r="H8873" s="29">
        <f t="shared" ca="1" si="556"/>
        <v>0</v>
      </c>
      <c r="I8873" s="29">
        <f t="shared" ca="1" si="554"/>
        <v>0</v>
      </c>
      <c r="J8873" s="30">
        <f>Calculator!$G$40</f>
        <v>6.5000000000000002E-2</v>
      </c>
      <c r="K8873" s="29">
        <f ca="1">IF(C8873&gt;=Calculator!$G$27,IF(DAY($C8873)=1,Calculator!$G$34/2,IF(DAY($C8873)=15,Calculator!$G$34/2,0)),0)</f>
        <v>0</v>
      </c>
      <c r="L8873" s="29">
        <f ca="1">IF(DAY($C8873)=28,IF(H8873=0,0,Calculator!$G$35),0)</f>
        <v>0</v>
      </c>
      <c r="M8873" s="29">
        <f ca="1">IF(I8873&gt;0,IF(DAY($C8873)=1,SUM(INDIRECT("I"&amp;(ROW(C8872)-DAY(C8872))):I8872),0),0)</f>
        <v>0</v>
      </c>
      <c r="N8873" s="29">
        <f ca="1">IF(C8873&lt;Calculator!$G$27,0,IF(C8873=Calculator!$G$27,Calculator!$G$39,IF(H8873-K8873&lt;=0,IF(D8873&gt;Calculator!$G$39,IF(H8873-K8873+E8873+L8873+M8873+Calculator!$G$39&gt;Calculator!$G$39,Calculator!$G$39-(H8873+E8873+L8873+M8873-K8873),Calculator!$G$39),D8873),0)))</f>
        <v>0</v>
      </c>
    </row>
    <row r="8874" spans="1:14" ht="15.75" thickBot="1">
      <c r="A8874" s="33" t="str">
        <f ca="1">IF(C8874=Calculator!$H$27,"F",IF(Daily!D8874+Daily!H8874=0,IF(D8873+H8873&gt;0,"L",""),""))</f>
        <v/>
      </c>
      <c r="B8874" s="34">
        <v>8873</v>
      </c>
      <c r="C8874" s="19">
        <f t="shared" ca="1" si="553"/>
        <v>54803</v>
      </c>
      <c r="D8874" s="29">
        <f t="shared" ca="1" si="555"/>
        <v>0</v>
      </c>
      <c r="E8874" s="29">
        <f ca="1">IF(C8874&lt;Calculator!$D$26,0,IF(DAY($C8874)=1,IF(D8874-Calculator!$G$24&gt;0,Calculator!$G$24,D8874),0))</f>
        <v>0</v>
      </c>
      <c r="F8874" s="29">
        <f ca="1">IF(E8874&gt;0,D8874*Calculator!$G$22/12,0)</f>
        <v>0</v>
      </c>
      <c r="G8874" s="29">
        <f ca="1">IF(E8874&gt;0,(IFERROR(-PMT(Calculator!$G$22/12,Calculator!$G$23*12,Calculator!$G$20),0))-F8874,0)</f>
        <v>0</v>
      </c>
      <c r="H8874" s="29">
        <f t="shared" ca="1" si="556"/>
        <v>0</v>
      </c>
      <c r="I8874" s="29">
        <f t="shared" ca="1" si="554"/>
        <v>0</v>
      </c>
      <c r="J8874" s="30">
        <f>Calculator!$G$40</f>
        <v>6.5000000000000002E-2</v>
      </c>
      <c r="K8874" s="29">
        <f ca="1">IF(C8874&gt;=Calculator!$G$27,IF(DAY($C8874)=1,Calculator!$G$34/2,IF(DAY($C8874)=15,Calculator!$G$34/2,0)),0)</f>
        <v>4500</v>
      </c>
      <c r="L8874" s="29">
        <f ca="1">IF(DAY($C8874)=28,IF(H8874=0,0,Calculator!$G$35),0)</f>
        <v>0</v>
      </c>
      <c r="M8874" s="29">
        <f ca="1">IF(I8874&gt;0,IF(DAY($C8874)=1,SUM(INDIRECT("I"&amp;(ROW(C8873)-DAY(C8873))):I8873),0),0)</f>
        <v>0</v>
      </c>
      <c r="N8874" s="29">
        <f ca="1">IF(C8874&lt;Calculator!$G$27,0,IF(C8874=Calculator!$G$27,Calculator!$G$39,IF(H8874-K8874&lt;=0,IF(D8874&gt;Calculator!$G$39,IF(H8874-K8874+E8874+L8874+M8874+Calculator!$G$39&gt;Calculator!$G$39,Calculator!$G$39-(H8874+E8874+L8874+M8874-K8874),Calculator!$G$39),D8874),0)))</f>
        <v>0</v>
      </c>
    </row>
    <row r="8875" spans="1:14" ht="15.75" thickBot="1">
      <c r="A8875" s="33" t="str">
        <f ca="1">IF(C8875=Calculator!$H$27,"F",IF(Daily!D8875+Daily!H8875=0,IF(D8874+H8874&gt;0,"L",""),""))</f>
        <v/>
      </c>
      <c r="B8875" s="34">
        <v>8874</v>
      </c>
      <c r="C8875" s="19">
        <f t="shared" ca="1" si="553"/>
        <v>54804</v>
      </c>
      <c r="D8875" s="29">
        <f t="shared" ca="1" si="555"/>
        <v>0</v>
      </c>
      <c r="E8875" s="29">
        <f ca="1">IF(C8875&lt;Calculator!$D$26,0,IF(DAY($C8875)=1,IF(D8875-Calculator!$G$24&gt;0,Calculator!$G$24,D8875),0))</f>
        <v>0</v>
      </c>
      <c r="F8875" s="29">
        <f ca="1">IF(E8875&gt;0,D8875*Calculator!$G$22/12,0)</f>
        <v>0</v>
      </c>
      <c r="G8875" s="29">
        <f ca="1">IF(E8875&gt;0,(IFERROR(-PMT(Calculator!$G$22/12,Calculator!$G$23*12,Calculator!$G$20),0))-F8875,0)</f>
        <v>0</v>
      </c>
      <c r="H8875" s="29">
        <f t="shared" ca="1" si="556"/>
        <v>0</v>
      </c>
      <c r="I8875" s="29">
        <f t="shared" ca="1" si="554"/>
        <v>0</v>
      </c>
      <c r="J8875" s="30">
        <f>Calculator!$G$40</f>
        <v>6.5000000000000002E-2</v>
      </c>
      <c r="K8875" s="29">
        <f ca="1">IF(C8875&gt;=Calculator!$G$27,IF(DAY($C8875)=1,Calculator!$G$34/2,IF(DAY($C8875)=15,Calculator!$G$34/2,0)),0)</f>
        <v>0</v>
      </c>
      <c r="L8875" s="29">
        <f ca="1">IF(DAY($C8875)=28,IF(H8875=0,0,Calculator!$G$35),0)</f>
        <v>0</v>
      </c>
      <c r="M8875" s="29">
        <f ca="1">IF(I8875&gt;0,IF(DAY($C8875)=1,SUM(INDIRECT("I"&amp;(ROW(C8874)-DAY(C8874))):I8874),0),0)</f>
        <v>0</v>
      </c>
      <c r="N8875" s="29">
        <f ca="1">IF(C8875&lt;Calculator!$G$27,0,IF(C8875=Calculator!$G$27,Calculator!$G$39,IF(H8875-K8875&lt;=0,IF(D8875&gt;Calculator!$G$39,IF(H8875-K8875+E8875+L8875+M8875+Calculator!$G$39&gt;Calculator!$G$39,Calculator!$G$39-(H8875+E8875+L8875+M8875-K8875),Calculator!$G$39),D8875),0)))</f>
        <v>0</v>
      </c>
    </row>
    <row r="8876" spans="1:14" ht="15.75" thickBot="1">
      <c r="A8876" s="33" t="str">
        <f ca="1">IF(C8876=Calculator!$H$27,"F",IF(Daily!D8876+Daily!H8876=0,IF(D8875+H8875&gt;0,"L",""),""))</f>
        <v/>
      </c>
      <c r="B8876" s="34">
        <v>8875</v>
      </c>
      <c r="C8876" s="19">
        <f t="shared" ca="1" si="553"/>
        <v>54805</v>
      </c>
      <c r="D8876" s="29">
        <f t="shared" ca="1" si="555"/>
        <v>0</v>
      </c>
      <c r="E8876" s="29">
        <f ca="1">IF(C8876&lt;Calculator!$D$26,0,IF(DAY($C8876)=1,IF(D8876-Calculator!$G$24&gt;0,Calculator!$G$24,D8876),0))</f>
        <v>0</v>
      </c>
      <c r="F8876" s="29">
        <f ca="1">IF(E8876&gt;0,D8876*Calculator!$G$22/12,0)</f>
        <v>0</v>
      </c>
      <c r="G8876" s="29">
        <f ca="1">IF(E8876&gt;0,(IFERROR(-PMT(Calculator!$G$22/12,Calculator!$G$23*12,Calculator!$G$20),0))-F8876,0)</f>
        <v>0</v>
      </c>
      <c r="H8876" s="29">
        <f t="shared" ca="1" si="556"/>
        <v>0</v>
      </c>
      <c r="I8876" s="29">
        <f t="shared" ca="1" si="554"/>
        <v>0</v>
      </c>
      <c r="J8876" s="30">
        <f>Calculator!$G$40</f>
        <v>6.5000000000000002E-2</v>
      </c>
      <c r="K8876" s="29">
        <f ca="1">IF(C8876&gt;=Calculator!$G$27,IF(DAY($C8876)=1,Calculator!$G$34/2,IF(DAY($C8876)=15,Calculator!$G$34/2,0)),0)</f>
        <v>0</v>
      </c>
      <c r="L8876" s="29">
        <f ca="1">IF(DAY($C8876)=28,IF(H8876=0,0,Calculator!$G$35),0)</f>
        <v>0</v>
      </c>
      <c r="M8876" s="29">
        <f ca="1">IF(I8876&gt;0,IF(DAY($C8876)=1,SUM(INDIRECT("I"&amp;(ROW(C8875)-DAY(C8875))):I8875),0),0)</f>
        <v>0</v>
      </c>
      <c r="N8876" s="29">
        <f ca="1">IF(C8876&lt;Calculator!$G$27,0,IF(C8876=Calculator!$G$27,Calculator!$G$39,IF(H8876-K8876&lt;=0,IF(D8876&gt;Calculator!$G$39,IF(H8876-K8876+E8876+L8876+M8876+Calculator!$G$39&gt;Calculator!$G$39,Calculator!$G$39-(H8876+E8876+L8876+M8876-K8876),Calculator!$G$39),D8876),0)))</f>
        <v>0</v>
      </c>
    </row>
    <row r="8877" spans="1:14" ht="15.75" thickBot="1">
      <c r="A8877" s="33" t="str">
        <f ca="1">IF(C8877=Calculator!$H$27,"F",IF(Daily!D8877+Daily!H8877=0,IF(D8876+H8876&gt;0,"L",""),""))</f>
        <v/>
      </c>
      <c r="B8877" s="34">
        <v>8876</v>
      </c>
      <c r="C8877" s="19">
        <f t="shared" ca="1" si="553"/>
        <v>54806</v>
      </c>
      <c r="D8877" s="29">
        <f t="shared" ca="1" si="555"/>
        <v>0</v>
      </c>
      <c r="E8877" s="29">
        <f ca="1">IF(C8877&lt;Calculator!$D$26,0,IF(DAY($C8877)=1,IF(D8877-Calculator!$G$24&gt;0,Calculator!$G$24,D8877),0))</f>
        <v>0</v>
      </c>
      <c r="F8877" s="29">
        <f ca="1">IF(E8877&gt;0,D8877*Calculator!$G$22/12,0)</f>
        <v>0</v>
      </c>
      <c r="G8877" s="29">
        <f ca="1">IF(E8877&gt;0,(IFERROR(-PMT(Calculator!$G$22/12,Calculator!$G$23*12,Calculator!$G$20),0))-F8877,0)</f>
        <v>0</v>
      </c>
      <c r="H8877" s="29">
        <f t="shared" ca="1" si="556"/>
        <v>0</v>
      </c>
      <c r="I8877" s="29">
        <f t="shared" ca="1" si="554"/>
        <v>0</v>
      </c>
      <c r="J8877" s="30">
        <f>Calculator!$G$40</f>
        <v>6.5000000000000002E-2</v>
      </c>
      <c r="K8877" s="29">
        <f ca="1">IF(C8877&gt;=Calculator!$G$27,IF(DAY($C8877)=1,Calculator!$G$34/2,IF(DAY($C8877)=15,Calculator!$G$34/2,0)),0)</f>
        <v>0</v>
      </c>
      <c r="L8877" s="29">
        <f ca="1">IF(DAY($C8877)=28,IF(H8877=0,0,Calculator!$G$35),0)</f>
        <v>0</v>
      </c>
      <c r="M8877" s="29">
        <f ca="1">IF(I8877&gt;0,IF(DAY($C8877)=1,SUM(INDIRECT("I"&amp;(ROW(C8876)-DAY(C8876))):I8876),0),0)</f>
        <v>0</v>
      </c>
      <c r="N8877" s="29">
        <f ca="1">IF(C8877&lt;Calculator!$G$27,0,IF(C8877=Calculator!$G$27,Calculator!$G$39,IF(H8877-K8877&lt;=0,IF(D8877&gt;Calculator!$G$39,IF(H8877-K8877+E8877+L8877+M8877+Calculator!$G$39&gt;Calculator!$G$39,Calculator!$G$39-(H8877+E8877+L8877+M8877-K8877),Calculator!$G$39),D8877),0)))</f>
        <v>0</v>
      </c>
    </row>
    <row r="8878" spans="1:14" ht="15.75" thickBot="1">
      <c r="A8878" s="33" t="str">
        <f ca="1">IF(C8878=Calculator!$H$27,"F",IF(Daily!D8878+Daily!H8878=0,IF(D8877+H8877&gt;0,"L",""),""))</f>
        <v/>
      </c>
      <c r="B8878" s="34">
        <v>8877</v>
      </c>
      <c r="C8878" s="19">
        <f t="shared" ca="1" si="553"/>
        <v>54807</v>
      </c>
      <c r="D8878" s="29">
        <f t="shared" ca="1" si="555"/>
        <v>0</v>
      </c>
      <c r="E8878" s="29">
        <f ca="1">IF(C8878&lt;Calculator!$D$26,0,IF(DAY($C8878)=1,IF(D8878-Calculator!$G$24&gt;0,Calculator!$G$24,D8878),0))</f>
        <v>0</v>
      </c>
      <c r="F8878" s="29">
        <f ca="1">IF(E8878&gt;0,D8878*Calculator!$G$22/12,0)</f>
        <v>0</v>
      </c>
      <c r="G8878" s="29">
        <f ca="1">IF(E8878&gt;0,(IFERROR(-PMT(Calculator!$G$22/12,Calculator!$G$23*12,Calculator!$G$20),0))-F8878,0)</f>
        <v>0</v>
      </c>
      <c r="H8878" s="29">
        <f t="shared" ca="1" si="556"/>
        <v>0</v>
      </c>
      <c r="I8878" s="29">
        <f t="shared" ca="1" si="554"/>
        <v>0</v>
      </c>
      <c r="J8878" s="30">
        <f>Calculator!$G$40</f>
        <v>6.5000000000000002E-2</v>
      </c>
      <c r="K8878" s="29">
        <f ca="1">IF(C8878&gt;=Calculator!$G$27,IF(DAY($C8878)=1,Calculator!$G$34/2,IF(DAY($C8878)=15,Calculator!$G$34/2,0)),0)</f>
        <v>0</v>
      </c>
      <c r="L8878" s="29">
        <f ca="1">IF(DAY($C8878)=28,IF(H8878=0,0,Calculator!$G$35),0)</f>
        <v>0</v>
      </c>
      <c r="M8878" s="29">
        <f ca="1">IF(I8878&gt;0,IF(DAY($C8878)=1,SUM(INDIRECT("I"&amp;(ROW(C8877)-DAY(C8877))):I8877),0),0)</f>
        <v>0</v>
      </c>
      <c r="N8878" s="29">
        <f ca="1">IF(C8878&lt;Calculator!$G$27,0,IF(C8878=Calculator!$G$27,Calculator!$G$39,IF(H8878-K8878&lt;=0,IF(D8878&gt;Calculator!$G$39,IF(H8878-K8878+E8878+L8878+M8878+Calculator!$G$39&gt;Calculator!$G$39,Calculator!$G$39-(H8878+E8878+L8878+M8878-K8878),Calculator!$G$39),D8878),0)))</f>
        <v>0</v>
      </c>
    </row>
    <row r="8879" spans="1:14" ht="15.75" thickBot="1">
      <c r="A8879" s="33" t="str">
        <f ca="1">IF(C8879=Calculator!$H$27,"F",IF(Daily!D8879+Daily!H8879=0,IF(D8878+H8878&gt;0,"L",""),""))</f>
        <v/>
      </c>
      <c r="B8879" s="34">
        <v>8878</v>
      </c>
      <c r="C8879" s="19">
        <f t="shared" ca="1" si="553"/>
        <v>54808</v>
      </c>
      <c r="D8879" s="29">
        <f t="shared" ca="1" si="555"/>
        <v>0</v>
      </c>
      <c r="E8879" s="29">
        <f ca="1">IF(C8879&lt;Calculator!$D$26,0,IF(DAY($C8879)=1,IF(D8879-Calculator!$G$24&gt;0,Calculator!$G$24,D8879),0))</f>
        <v>0</v>
      </c>
      <c r="F8879" s="29">
        <f ca="1">IF(E8879&gt;0,D8879*Calculator!$G$22/12,0)</f>
        <v>0</v>
      </c>
      <c r="G8879" s="29">
        <f ca="1">IF(E8879&gt;0,(IFERROR(-PMT(Calculator!$G$22/12,Calculator!$G$23*12,Calculator!$G$20),0))-F8879,0)</f>
        <v>0</v>
      </c>
      <c r="H8879" s="29">
        <f t="shared" ca="1" si="556"/>
        <v>0</v>
      </c>
      <c r="I8879" s="29">
        <f t="shared" ca="1" si="554"/>
        <v>0</v>
      </c>
      <c r="J8879" s="30">
        <f>Calculator!$G$40</f>
        <v>6.5000000000000002E-2</v>
      </c>
      <c r="K8879" s="29">
        <f ca="1">IF(C8879&gt;=Calculator!$G$27,IF(DAY($C8879)=1,Calculator!$G$34/2,IF(DAY($C8879)=15,Calculator!$G$34/2,0)),0)</f>
        <v>0</v>
      </c>
      <c r="L8879" s="29">
        <f ca="1">IF(DAY($C8879)=28,IF(H8879=0,0,Calculator!$G$35),0)</f>
        <v>0</v>
      </c>
      <c r="M8879" s="29">
        <f ca="1">IF(I8879&gt;0,IF(DAY($C8879)=1,SUM(INDIRECT("I"&amp;(ROW(C8878)-DAY(C8878))):I8878),0),0)</f>
        <v>0</v>
      </c>
      <c r="N8879" s="29">
        <f ca="1">IF(C8879&lt;Calculator!$G$27,0,IF(C8879=Calculator!$G$27,Calculator!$G$39,IF(H8879-K8879&lt;=0,IF(D8879&gt;Calculator!$G$39,IF(H8879-K8879+E8879+L8879+M8879+Calculator!$G$39&gt;Calculator!$G$39,Calculator!$G$39-(H8879+E8879+L8879+M8879-K8879),Calculator!$G$39),D8879),0)))</f>
        <v>0</v>
      </c>
    </row>
    <row r="8880" spans="1:14" ht="15.75" thickBot="1">
      <c r="A8880" s="33" t="str">
        <f ca="1">IF(C8880=Calculator!$H$27,"F",IF(Daily!D8880+Daily!H8880=0,IF(D8879+H8879&gt;0,"L",""),""))</f>
        <v/>
      </c>
      <c r="B8880" s="34">
        <v>8879</v>
      </c>
      <c r="C8880" s="19">
        <f t="shared" ca="1" si="553"/>
        <v>54809</v>
      </c>
      <c r="D8880" s="29">
        <f t="shared" ca="1" si="555"/>
        <v>0</v>
      </c>
      <c r="E8880" s="29">
        <f ca="1">IF(C8880&lt;Calculator!$D$26,0,IF(DAY($C8880)=1,IF(D8880-Calculator!$G$24&gt;0,Calculator!$G$24,D8880),0))</f>
        <v>0</v>
      </c>
      <c r="F8880" s="29">
        <f ca="1">IF(E8880&gt;0,D8880*Calculator!$G$22/12,0)</f>
        <v>0</v>
      </c>
      <c r="G8880" s="29">
        <f ca="1">IF(E8880&gt;0,(IFERROR(-PMT(Calculator!$G$22/12,Calculator!$G$23*12,Calculator!$G$20),0))-F8880,0)</f>
        <v>0</v>
      </c>
      <c r="H8880" s="29">
        <f t="shared" ca="1" si="556"/>
        <v>0</v>
      </c>
      <c r="I8880" s="29">
        <f t="shared" ca="1" si="554"/>
        <v>0</v>
      </c>
      <c r="J8880" s="30">
        <f>Calculator!$G$40</f>
        <v>6.5000000000000002E-2</v>
      </c>
      <c r="K8880" s="29">
        <f ca="1">IF(C8880&gt;=Calculator!$G$27,IF(DAY($C8880)=1,Calculator!$G$34/2,IF(DAY($C8880)=15,Calculator!$G$34/2,0)),0)</f>
        <v>0</v>
      </c>
      <c r="L8880" s="29">
        <f ca="1">IF(DAY($C8880)=28,IF(H8880=0,0,Calculator!$G$35),0)</f>
        <v>0</v>
      </c>
      <c r="M8880" s="29">
        <f ca="1">IF(I8880&gt;0,IF(DAY($C8880)=1,SUM(INDIRECT("I"&amp;(ROW(C8879)-DAY(C8879))):I8879),0),0)</f>
        <v>0</v>
      </c>
      <c r="N8880" s="29">
        <f ca="1">IF(C8880&lt;Calculator!$G$27,0,IF(C8880=Calculator!$G$27,Calculator!$G$39,IF(H8880-K8880&lt;=0,IF(D8880&gt;Calculator!$G$39,IF(H8880-K8880+E8880+L8880+M8880+Calculator!$G$39&gt;Calculator!$G$39,Calculator!$G$39-(H8880+E8880+L8880+M8880-K8880),Calculator!$G$39),D8880),0)))</f>
        <v>0</v>
      </c>
    </row>
    <row r="8881" spans="1:14" ht="15.75" thickBot="1">
      <c r="A8881" s="33" t="str">
        <f ca="1">IF(C8881=Calculator!$H$27,"F",IF(Daily!D8881+Daily!H8881=0,IF(D8880+H8880&gt;0,"L",""),""))</f>
        <v/>
      </c>
      <c r="B8881" s="34">
        <v>8880</v>
      </c>
      <c r="C8881" s="19">
        <f t="shared" ca="1" si="553"/>
        <v>54810</v>
      </c>
      <c r="D8881" s="29">
        <f t="shared" ca="1" si="555"/>
        <v>0</v>
      </c>
      <c r="E8881" s="29">
        <f ca="1">IF(C8881&lt;Calculator!$D$26,0,IF(DAY($C8881)=1,IF(D8881-Calculator!$G$24&gt;0,Calculator!$G$24,D8881),0))</f>
        <v>0</v>
      </c>
      <c r="F8881" s="29">
        <f ca="1">IF(E8881&gt;0,D8881*Calculator!$G$22/12,0)</f>
        <v>0</v>
      </c>
      <c r="G8881" s="29">
        <f ca="1">IF(E8881&gt;0,(IFERROR(-PMT(Calculator!$G$22/12,Calculator!$G$23*12,Calculator!$G$20),0))-F8881,0)</f>
        <v>0</v>
      </c>
      <c r="H8881" s="29">
        <f t="shared" ca="1" si="556"/>
        <v>0</v>
      </c>
      <c r="I8881" s="29">
        <f t="shared" ca="1" si="554"/>
        <v>0</v>
      </c>
      <c r="J8881" s="30">
        <f>Calculator!$G$40</f>
        <v>6.5000000000000002E-2</v>
      </c>
      <c r="K8881" s="29">
        <f ca="1">IF(C8881&gt;=Calculator!$G$27,IF(DAY($C8881)=1,Calculator!$G$34/2,IF(DAY($C8881)=15,Calculator!$G$34/2,0)),0)</f>
        <v>0</v>
      </c>
      <c r="L8881" s="29">
        <f ca="1">IF(DAY($C8881)=28,IF(H8881=0,0,Calculator!$G$35),0)</f>
        <v>0</v>
      </c>
      <c r="M8881" s="29">
        <f ca="1">IF(I8881&gt;0,IF(DAY($C8881)=1,SUM(INDIRECT("I"&amp;(ROW(C8880)-DAY(C8880))):I8880),0),0)</f>
        <v>0</v>
      </c>
      <c r="N8881" s="29">
        <f ca="1">IF(C8881&lt;Calculator!$G$27,0,IF(C8881=Calculator!$G$27,Calculator!$G$39,IF(H8881-K8881&lt;=0,IF(D8881&gt;Calculator!$G$39,IF(H8881-K8881+E8881+L8881+M8881+Calculator!$G$39&gt;Calculator!$G$39,Calculator!$G$39-(H8881+E8881+L8881+M8881-K8881),Calculator!$G$39),D8881),0)))</f>
        <v>0</v>
      </c>
    </row>
    <row r="8882" spans="1:14" ht="15.75" thickBot="1">
      <c r="A8882" s="33" t="str">
        <f ca="1">IF(C8882=Calculator!$H$27,"F",IF(Daily!D8882+Daily!H8882=0,IF(D8881+H8881&gt;0,"L",""),""))</f>
        <v/>
      </c>
      <c r="B8882" s="34">
        <v>8881</v>
      </c>
      <c r="C8882" s="19">
        <f t="shared" ca="1" si="553"/>
        <v>54811</v>
      </c>
      <c r="D8882" s="29">
        <f t="shared" ca="1" si="555"/>
        <v>0</v>
      </c>
      <c r="E8882" s="29">
        <f ca="1">IF(C8882&lt;Calculator!$D$26,0,IF(DAY($C8882)=1,IF(D8882-Calculator!$G$24&gt;0,Calculator!$G$24,D8882),0))</f>
        <v>0</v>
      </c>
      <c r="F8882" s="29">
        <f ca="1">IF(E8882&gt;0,D8882*Calculator!$G$22/12,0)</f>
        <v>0</v>
      </c>
      <c r="G8882" s="29">
        <f ca="1">IF(E8882&gt;0,(IFERROR(-PMT(Calculator!$G$22/12,Calculator!$G$23*12,Calculator!$G$20),0))-F8882,0)</f>
        <v>0</v>
      </c>
      <c r="H8882" s="29">
        <f t="shared" ca="1" si="556"/>
        <v>0</v>
      </c>
      <c r="I8882" s="29">
        <f t="shared" ca="1" si="554"/>
        <v>0</v>
      </c>
      <c r="J8882" s="30">
        <f>Calculator!$G$40</f>
        <v>6.5000000000000002E-2</v>
      </c>
      <c r="K8882" s="29">
        <f ca="1">IF(C8882&gt;=Calculator!$G$27,IF(DAY($C8882)=1,Calculator!$G$34/2,IF(DAY($C8882)=15,Calculator!$G$34/2,0)),0)</f>
        <v>0</v>
      </c>
      <c r="L8882" s="29">
        <f ca="1">IF(DAY($C8882)=28,IF(H8882=0,0,Calculator!$G$35),0)</f>
        <v>0</v>
      </c>
      <c r="M8882" s="29">
        <f ca="1">IF(I8882&gt;0,IF(DAY($C8882)=1,SUM(INDIRECT("I"&amp;(ROW(C8881)-DAY(C8881))):I8881),0),0)</f>
        <v>0</v>
      </c>
      <c r="N8882" s="29">
        <f ca="1">IF(C8882&lt;Calculator!$G$27,0,IF(C8882=Calculator!$G$27,Calculator!$G$39,IF(H8882-K8882&lt;=0,IF(D8882&gt;Calculator!$G$39,IF(H8882-K8882+E8882+L8882+M8882+Calculator!$G$39&gt;Calculator!$G$39,Calculator!$G$39-(H8882+E8882+L8882+M8882-K8882),Calculator!$G$39),D8882),0)))</f>
        <v>0</v>
      </c>
    </row>
    <row r="8883" spans="1:14" ht="15.75" thickBot="1">
      <c r="A8883" s="33" t="str">
        <f ca="1">IF(C8883=Calculator!$H$27,"F",IF(Daily!D8883+Daily!H8883=0,IF(D8882+H8882&gt;0,"L",""),""))</f>
        <v/>
      </c>
      <c r="B8883" s="34">
        <v>8882</v>
      </c>
      <c r="C8883" s="19">
        <f t="shared" ca="1" si="553"/>
        <v>54812</v>
      </c>
      <c r="D8883" s="29">
        <f t="shared" ca="1" si="555"/>
        <v>0</v>
      </c>
      <c r="E8883" s="29">
        <f ca="1">IF(C8883&lt;Calculator!$D$26,0,IF(DAY($C8883)=1,IF(D8883-Calculator!$G$24&gt;0,Calculator!$G$24,D8883),0))</f>
        <v>0</v>
      </c>
      <c r="F8883" s="29">
        <f ca="1">IF(E8883&gt;0,D8883*Calculator!$G$22/12,0)</f>
        <v>0</v>
      </c>
      <c r="G8883" s="29">
        <f ca="1">IF(E8883&gt;0,(IFERROR(-PMT(Calculator!$G$22/12,Calculator!$G$23*12,Calculator!$G$20),0))-F8883,0)</f>
        <v>0</v>
      </c>
      <c r="H8883" s="29">
        <f t="shared" ca="1" si="556"/>
        <v>0</v>
      </c>
      <c r="I8883" s="29">
        <f t="shared" ca="1" si="554"/>
        <v>0</v>
      </c>
      <c r="J8883" s="30">
        <f>Calculator!$G$40</f>
        <v>6.5000000000000002E-2</v>
      </c>
      <c r="K8883" s="29">
        <f ca="1">IF(C8883&gt;=Calculator!$G$27,IF(DAY($C8883)=1,Calculator!$G$34/2,IF(DAY($C8883)=15,Calculator!$G$34/2,0)),0)</f>
        <v>0</v>
      </c>
      <c r="L8883" s="29">
        <f ca="1">IF(DAY($C8883)=28,IF(H8883=0,0,Calculator!$G$35),0)</f>
        <v>0</v>
      </c>
      <c r="M8883" s="29">
        <f ca="1">IF(I8883&gt;0,IF(DAY($C8883)=1,SUM(INDIRECT("I"&amp;(ROW(C8882)-DAY(C8882))):I8882),0),0)</f>
        <v>0</v>
      </c>
      <c r="N8883" s="29">
        <f ca="1">IF(C8883&lt;Calculator!$G$27,0,IF(C8883=Calculator!$G$27,Calculator!$G$39,IF(H8883-K8883&lt;=0,IF(D8883&gt;Calculator!$G$39,IF(H8883-K8883+E8883+L8883+M8883+Calculator!$G$39&gt;Calculator!$G$39,Calculator!$G$39-(H8883+E8883+L8883+M8883-K8883),Calculator!$G$39),D8883),0)))</f>
        <v>0</v>
      </c>
    </row>
    <row r="8884" spans="1:14" ht="15.75" thickBot="1">
      <c r="A8884" s="33" t="str">
        <f ca="1">IF(C8884=Calculator!$H$27,"F",IF(Daily!D8884+Daily!H8884=0,IF(D8883+H8883&gt;0,"L",""),""))</f>
        <v/>
      </c>
      <c r="B8884" s="34">
        <v>8883</v>
      </c>
      <c r="C8884" s="19">
        <f t="shared" ca="1" si="553"/>
        <v>54813</v>
      </c>
      <c r="D8884" s="29">
        <f t="shared" ca="1" si="555"/>
        <v>0</v>
      </c>
      <c r="E8884" s="29">
        <f ca="1">IF(C8884&lt;Calculator!$D$26,0,IF(DAY($C8884)=1,IF(D8884-Calculator!$G$24&gt;0,Calculator!$G$24,D8884),0))</f>
        <v>0</v>
      </c>
      <c r="F8884" s="29">
        <f ca="1">IF(E8884&gt;0,D8884*Calculator!$G$22/12,0)</f>
        <v>0</v>
      </c>
      <c r="G8884" s="29">
        <f ca="1">IF(E8884&gt;0,(IFERROR(-PMT(Calculator!$G$22/12,Calculator!$G$23*12,Calculator!$G$20),0))-F8884,0)</f>
        <v>0</v>
      </c>
      <c r="H8884" s="29">
        <f t="shared" ca="1" si="556"/>
        <v>0</v>
      </c>
      <c r="I8884" s="29">
        <f t="shared" ca="1" si="554"/>
        <v>0</v>
      </c>
      <c r="J8884" s="30">
        <f>Calculator!$G$40</f>
        <v>6.5000000000000002E-2</v>
      </c>
      <c r="K8884" s="29">
        <f ca="1">IF(C8884&gt;=Calculator!$G$27,IF(DAY($C8884)=1,Calculator!$G$34/2,IF(DAY($C8884)=15,Calculator!$G$34/2,0)),0)</f>
        <v>0</v>
      </c>
      <c r="L8884" s="29">
        <f ca="1">IF(DAY($C8884)=28,IF(H8884=0,0,Calculator!$G$35),0)</f>
        <v>0</v>
      </c>
      <c r="M8884" s="29">
        <f ca="1">IF(I8884&gt;0,IF(DAY($C8884)=1,SUM(INDIRECT("I"&amp;(ROW(C8883)-DAY(C8883))):I8883),0),0)</f>
        <v>0</v>
      </c>
      <c r="N8884" s="29">
        <f ca="1">IF(C8884&lt;Calculator!$G$27,0,IF(C8884=Calculator!$G$27,Calculator!$G$39,IF(H8884-K8884&lt;=0,IF(D8884&gt;Calculator!$G$39,IF(H8884-K8884+E8884+L8884+M8884+Calculator!$G$39&gt;Calculator!$G$39,Calculator!$G$39-(H8884+E8884+L8884+M8884-K8884),Calculator!$G$39),D8884),0)))</f>
        <v>0</v>
      </c>
    </row>
    <row r="8885" spans="1:14" ht="15.75" thickBot="1">
      <c r="A8885" s="33" t="str">
        <f ca="1">IF(C8885=Calculator!$H$27,"F",IF(Daily!D8885+Daily!H8885=0,IF(D8884+H8884&gt;0,"L",""),""))</f>
        <v/>
      </c>
      <c r="B8885" s="34">
        <v>8884</v>
      </c>
      <c r="C8885" s="19">
        <f t="shared" ca="1" si="553"/>
        <v>54814</v>
      </c>
      <c r="D8885" s="29">
        <f t="shared" ca="1" si="555"/>
        <v>0</v>
      </c>
      <c r="E8885" s="29">
        <f ca="1">IF(C8885&lt;Calculator!$D$26,0,IF(DAY($C8885)=1,IF(D8885-Calculator!$G$24&gt;0,Calculator!$G$24,D8885),0))</f>
        <v>0</v>
      </c>
      <c r="F8885" s="29">
        <f ca="1">IF(E8885&gt;0,D8885*Calculator!$G$22/12,0)</f>
        <v>0</v>
      </c>
      <c r="G8885" s="29">
        <f ca="1">IF(E8885&gt;0,(IFERROR(-PMT(Calculator!$G$22/12,Calculator!$G$23*12,Calculator!$G$20),0))-F8885,0)</f>
        <v>0</v>
      </c>
      <c r="H8885" s="29">
        <f t="shared" ca="1" si="556"/>
        <v>0</v>
      </c>
      <c r="I8885" s="29">
        <f t="shared" ca="1" si="554"/>
        <v>0</v>
      </c>
      <c r="J8885" s="30">
        <f>Calculator!$G$40</f>
        <v>6.5000000000000002E-2</v>
      </c>
      <c r="K8885" s="29">
        <f ca="1">IF(C8885&gt;=Calculator!$G$27,IF(DAY($C8885)=1,Calculator!$G$34/2,IF(DAY($C8885)=15,Calculator!$G$34/2,0)),0)</f>
        <v>0</v>
      </c>
      <c r="L8885" s="29">
        <f ca="1">IF(DAY($C8885)=28,IF(H8885=0,0,Calculator!$G$35),0)</f>
        <v>0</v>
      </c>
      <c r="M8885" s="29">
        <f ca="1">IF(I8885&gt;0,IF(DAY($C8885)=1,SUM(INDIRECT("I"&amp;(ROW(C8884)-DAY(C8884))):I8884),0),0)</f>
        <v>0</v>
      </c>
      <c r="N8885" s="29">
        <f ca="1">IF(C8885&lt;Calculator!$G$27,0,IF(C8885=Calculator!$G$27,Calculator!$G$39,IF(H8885-K8885&lt;=0,IF(D8885&gt;Calculator!$G$39,IF(H8885-K8885+E8885+L8885+M8885+Calculator!$G$39&gt;Calculator!$G$39,Calculator!$G$39-(H8885+E8885+L8885+M8885-K8885),Calculator!$G$39),D8885),0)))</f>
        <v>0</v>
      </c>
    </row>
    <row r="8886" spans="1:14" ht="15.75" thickBot="1">
      <c r="A8886" s="33" t="str">
        <f ca="1">IF(C8886=Calculator!$H$27,"F",IF(Daily!D8886+Daily!H8886=0,IF(D8885+H8885&gt;0,"L",""),""))</f>
        <v/>
      </c>
      <c r="B8886" s="34">
        <v>8885</v>
      </c>
      <c r="C8886" s="19">
        <f t="shared" ca="1" si="553"/>
        <v>54815</v>
      </c>
      <c r="D8886" s="29">
        <f t="shared" ca="1" si="555"/>
        <v>0</v>
      </c>
      <c r="E8886" s="29">
        <f ca="1">IF(C8886&lt;Calculator!$D$26,0,IF(DAY($C8886)=1,IF(D8886-Calculator!$G$24&gt;0,Calculator!$G$24,D8886),0))</f>
        <v>0</v>
      </c>
      <c r="F8886" s="29">
        <f ca="1">IF(E8886&gt;0,D8886*Calculator!$G$22/12,0)</f>
        <v>0</v>
      </c>
      <c r="G8886" s="29">
        <f ca="1">IF(E8886&gt;0,(IFERROR(-PMT(Calculator!$G$22/12,Calculator!$G$23*12,Calculator!$G$20),0))-F8886,0)</f>
        <v>0</v>
      </c>
      <c r="H8886" s="29">
        <f t="shared" ca="1" si="556"/>
        <v>0</v>
      </c>
      <c r="I8886" s="29">
        <f t="shared" ca="1" si="554"/>
        <v>0</v>
      </c>
      <c r="J8886" s="30">
        <f>Calculator!$G$40</f>
        <v>6.5000000000000002E-2</v>
      </c>
      <c r="K8886" s="29">
        <f ca="1">IF(C8886&gt;=Calculator!$G$27,IF(DAY($C8886)=1,Calculator!$G$34/2,IF(DAY($C8886)=15,Calculator!$G$34/2,0)),0)</f>
        <v>0</v>
      </c>
      <c r="L8886" s="29">
        <f ca="1">IF(DAY($C8886)=28,IF(H8886=0,0,Calculator!$G$35),0)</f>
        <v>0</v>
      </c>
      <c r="M8886" s="29">
        <f ca="1">IF(I8886&gt;0,IF(DAY($C8886)=1,SUM(INDIRECT("I"&amp;(ROW(C8885)-DAY(C8885))):I8885),0),0)</f>
        <v>0</v>
      </c>
      <c r="N8886" s="29">
        <f ca="1">IF(C8886&lt;Calculator!$G$27,0,IF(C8886=Calculator!$G$27,Calculator!$G$39,IF(H8886-K8886&lt;=0,IF(D8886&gt;Calculator!$G$39,IF(H8886-K8886+E8886+L8886+M8886+Calculator!$G$39&gt;Calculator!$G$39,Calculator!$G$39-(H8886+E8886+L8886+M8886-K8886),Calculator!$G$39),D8886),0)))</f>
        <v>0</v>
      </c>
    </row>
    <row r="8887" spans="1:14" ht="15.75" thickBot="1">
      <c r="A8887" s="33" t="str">
        <f ca="1">IF(C8887=Calculator!$H$27,"F",IF(Daily!D8887+Daily!H8887=0,IF(D8886+H8886&gt;0,"L",""),""))</f>
        <v/>
      </c>
      <c r="B8887" s="34">
        <v>8886</v>
      </c>
      <c r="C8887" s="19">
        <f t="shared" ca="1" si="553"/>
        <v>54816</v>
      </c>
      <c r="D8887" s="29">
        <f t="shared" ca="1" si="555"/>
        <v>0</v>
      </c>
      <c r="E8887" s="29">
        <f ca="1">IF(C8887&lt;Calculator!$D$26,0,IF(DAY($C8887)=1,IF(D8887-Calculator!$G$24&gt;0,Calculator!$G$24,D8887),0))</f>
        <v>0</v>
      </c>
      <c r="F8887" s="29">
        <f ca="1">IF(E8887&gt;0,D8887*Calculator!$G$22/12,0)</f>
        <v>0</v>
      </c>
      <c r="G8887" s="29">
        <f ca="1">IF(E8887&gt;0,(IFERROR(-PMT(Calculator!$G$22/12,Calculator!$G$23*12,Calculator!$G$20),0))-F8887,0)</f>
        <v>0</v>
      </c>
      <c r="H8887" s="29">
        <f t="shared" ca="1" si="556"/>
        <v>0</v>
      </c>
      <c r="I8887" s="29">
        <f t="shared" ca="1" si="554"/>
        <v>0</v>
      </c>
      <c r="J8887" s="30">
        <f>Calculator!$G$40</f>
        <v>6.5000000000000002E-2</v>
      </c>
      <c r="K8887" s="29">
        <f ca="1">IF(C8887&gt;=Calculator!$G$27,IF(DAY($C8887)=1,Calculator!$G$34/2,IF(DAY($C8887)=15,Calculator!$G$34/2,0)),0)</f>
        <v>0</v>
      </c>
      <c r="L8887" s="29">
        <f ca="1">IF(DAY($C8887)=28,IF(H8887=0,0,Calculator!$G$35),0)</f>
        <v>0</v>
      </c>
      <c r="M8887" s="29">
        <f ca="1">IF(I8887&gt;0,IF(DAY($C8887)=1,SUM(INDIRECT("I"&amp;(ROW(C8886)-DAY(C8886))):I8886),0),0)</f>
        <v>0</v>
      </c>
      <c r="N8887" s="29">
        <f ca="1">IF(C8887&lt;Calculator!$G$27,0,IF(C8887=Calculator!$G$27,Calculator!$G$39,IF(H8887-K8887&lt;=0,IF(D8887&gt;Calculator!$G$39,IF(H8887-K8887+E8887+L8887+M8887+Calculator!$G$39&gt;Calculator!$G$39,Calculator!$G$39-(H8887+E8887+L8887+M8887-K8887),Calculator!$G$39),D8887),0)))</f>
        <v>0</v>
      </c>
    </row>
    <row r="8888" spans="1:14" ht="15.75" thickBot="1">
      <c r="A8888" s="33" t="str">
        <f ca="1">IF(C8888=Calculator!$H$27,"F",IF(Daily!D8888+Daily!H8888=0,IF(D8887+H8887&gt;0,"L",""),""))</f>
        <v/>
      </c>
      <c r="B8888" s="34">
        <v>8887</v>
      </c>
      <c r="C8888" s="19">
        <f t="shared" ca="1" si="553"/>
        <v>54817</v>
      </c>
      <c r="D8888" s="29">
        <f t="shared" ca="1" si="555"/>
        <v>0</v>
      </c>
      <c r="E8888" s="29">
        <f ca="1">IF(C8888&lt;Calculator!$D$26,0,IF(DAY($C8888)=1,IF(D8888-Calculator!$G$24&gt;0,Calculator!$G$24,D8888),0))</f>
        <v>0</v>
      </c>
      <c r="F8888" s="29">
        <f ca="1">IF(E8888&gt;0,D8888*Calculator!$G$22/12,0)</f>
        <v>0</v>
      </c>
      <c r="G8888" s="29">
        <f ca="1">IF(E8888&gt;0,(IFERROR(-PMT(Calculator!$G$22/12,Calculator!$G$23*12,Calculator!$G$20),0))-F8888,0)</f>
        <v>0</v>
      </c>
      <c r="H8888" s="29">
        <f t="shared" ca="1" si="556"/>
        <v>0</v>
      </c>
      <c r="I8888" s="29">
        <f t="shared" ca="1" si="554"/>
        <v>0</v>
      </c>
      <c r="J8888" s="30">
        <f>Calculator!$G$40</f>
        <v>6.5000000000000002E-2</v>
      </c>
      <c r="K8888" s="29">
        <f ca="1">IF(C8888&gt;=Calculator!$G$27,IF(DAY($C8888)=1,Calculator!$G$34/2,IF(DAY($C8888)=15,Calculator!$G$34/2,0)),0)</f>
        <v>0</v>
      </c>
      <c r="L8888" s="29">
        <f ca="1">IF(DAY($C8888)=28,IF(H8888=0,0,Calculator!$G$35),0)</f>
        <v>0</v>
      </c>
      <c r="M8888" s="29">
        <f ca="1">IF(I8888&gt;0,IF(DAY($C8888)=1,SUM(INDIRECT("I"&amp;(ROW(C8887)-DAY(C8887))):I8887),0),0)</f>
        <v>0</v>
      </c>
      <c r="N8888" s="29">
        <f ca="1">IF(C8888&lt;Calculator!$G$27,0,IF(C8888=Calculator!$G$27,Calculator!$G$39,IF(H8888-K8888&lt;=0,IF(D8888&gt;Calculator!$G$39,IF(H8888-K8888+E8888+L8888+M8888+Calculator!$G$39&gt;Calculator!$G$39,Calculator!$G$39-(H8888+E8888+L8888+M8888-K8888),Calculator!$G$39),D8888),0)))</f>
        <v>0</v>
      </c>
    </row>
    <row r="8889" spans="1:14" ht="15.75" thickBot="1">
      <c r="A8889" s="33" t="str">
        <f ca="1">IF(C8889=Calculator!$H$27,"F",IF(Daily!D8889+Daily!H8889=0,IF(D8888+H8888&gt;0,"L",""),""))</f>
        <v/>
      </c>
      <c r="B8889" s="34">
        <v>8888</v>
      </c>
      <c r="C8889" s="19">
        <f t="shared" ca="1" si="553"/>
        <v>54818</v>
      </c>
      <c r="D8889" s="29">
        <f t="shared" ca="1" si="555"/>
        <v>0</v>
      </c>
      <c r="E8889" s="29">
        <f ca="1">IF(C8889&lt;Calculator!$D$26,0,IF(DAY($C8889)=1,IF(D8889-Calculator!$G$24&gt;0,Calculator!$G$24,D8889),0))</f>
        <v>0</v>
      </c>
      <c r="F8889" s="29">
        <f ca="1">IF(E8889&gt;0,D8889*Calculator!$G$22/12,0)</f>
        <v>0</v>
      </c>
      <c r="G8889" s="29">
        <f ca="1">IF(E8889&gt;0,(IFERROR(-PMT(Calculator!$G$22/12,Calculator!$G$23*12,Calculator!$G$20),0))-F8889,0)</f>
        <v>0</v>
      </c>
      <c r="H8889" s="29">
        <f t="shared" ca="1" si="556"/>
        <v>0</v>
      </c>
      <c r="I8889" s="29">
        <f t="shared" ca="1" si="554"/>
        <v>0</v>
      </c>
      <c r="J8889" s="30">
        <f>Calculator!$G$40</f>
        <v>6.5000000000000002E-2</v>
      </c>
      <c r="K8889" s="29">
        <f ca="1">IF(C8889&gt;=Calculator!$G$27,IF(DAY($C8889)=1,Calculator!$G$34/2,IF(DAY($C8889)=15,Calculator!$G$34/2,0)),0)</f>
        <v>0</v>
      </c>
      <c r="L8889" s="29">
        <f ca="1">IF(DAY($C8889)=28,IF(H8889=0,0,Calculator!$G$35),0)</f>
        <v>0</v>
      </c>
      <c r="M8889" s="29">
        <f ca="1">IF(I8889&gt;0,IF(DAY($C8889)=1,SUM(INDIRECT("I"&amp;(ROW(C8888)-DAY(C8888))):I8888),0),0)</f>
        <v>0</v>
      </c>
      <c r="N8889" s="29">
        <f ca="1">IF(C8889&lt;Calculator!$G$27,0,IF(C8889=Calculator!$G$27,Calculator!$G$39,IF(H8889-K8889&lt;=0,IF(D8889&gt;Calculator!$G$39,IF(H8889-K8889+E8889+L8889+M8889+Calculator!$G$39&gt;Calculator!$G$39,Calculator!$G$39-(H8889+E8889+L8889+M8889-K8889),Calculator!$G$39),D8889),0)))</f>
        <v>0</v>
      </c>
    </row>
    <row r="8890" spans="1:14" ht="15.75" thickBot="1">
      <c r="A8890" s="33" t="str">
        <f ca="1">IF(C8890=Calculator!$H$27,"F",IF(Daily!D8890+Daily!H8890=0,IF(D8889+H8889&gt;0,"L",""),""))</f>
        <v/>
      </c>
      <c r="B8890" s="34">
        <v>8889</v>
      </c>
      <c r="C8890" s="19">
        <f t="shared" ca="1" si="553"/>
        <v>54819</v>
      </c>
      <c r="D8890" s="29">
        <f t="shared" ca="1" si="555"/>
        <v>0</v>
      </c>
      <c r="E8890" s="29">
        <f ca="1">IF(C8890&lt;Calculator!$D$26,0,IF(DAY($C8890)=1,IF(D8890-Calculator!$G$24&gt;0,Calculator!$G$24,D8890),0))</f>
        <v>0</v>
      </c>
      <c r="F8890" s="29">
        <f ca="1">IF(E8890&gt;0,D8890*Calculator!$G$22/12,0)</f>
        <v>0</v>
      </c>
      <c r="G8890" s="29">
        <f ca="1">IF(E8890&gt;0,(IFERROR(-PMT(Calculator!$G$22/12,Calculator!$G$23*12,Calculator!$G$20),0))-F8890,0)</f>
        <v>0</v>
      </c>
      <c r="H8890" s="29">
        <f t="shared" ca="1" si="556"/>
        <v>0</v>
      </c>
      <c r="I8890" s="29">
        <f t="shared" ca="1" si="554"/>
        <v>0</v>
      </c>
      <c r="J8890" s="30">
        <f>Calculator!$G$40</f>
        <v>6.5000000000000002E-2</v>
      </c>
      <c r="K8890" s="29">
        <f ca="1">IF(C8890&gt;=Calculator!$G$27,IF(DAY($C8890)=1,Calculator!$G$34/2,IF(DAY($C8890)=15,Calculator!$G$34/2,0)),0)</f>
        <v>0</v>
      </c>
      <c r="L8890" s="29">
        <f ca="1">IF(DAY($C8890)=28,IF(H8890=0,0,Calculator!$G$35),0)</f>
        <v>0</v>
      </c>
      <c r="M8890" s="29">
        <f ca="1">IF(I8890&gt;0,IF(DAY($C8890)=1,SUM(INDIRECT("I"&amp;(ROW(C8889)-DAY(C8889))):I8889),0),0)</f>
        <v>0</v>
      </c>
      <c r="N8890" s="29">
        <f ca="1">IF(C8890&lt;Calculator!$G$27,0,IF(C8890=Calculator!$G$27,Calculator!$G$39,IF(H8890-K8890&lt;=0,IF(D8890&gt;Calculator!$G$39,IF(H8890-K8890+E8890+L8890+M8890+Calculator!$G$39&gt;Calculator!$G$39,Calculator!$G$39-(H8890+E8890+L8890+M8890-K8890),Calculator!$G$39),D8890),0)))</f>
        <v>0</v>
      </c>
    </row>
    <row r="8891" spans="1:14" ht="15.75" thickBot="1">
      <c r="A8891" s="33" t="str">
        <f ca="1">IF(C8891=Calculator!$H$27,"F",IF(Daily!D8891+Daily!H8891=0,IF(D8890+H8890&gt;0,"L",""),""))</f>
        <v/>
      </c>
      <c r="B8891" s="34">
        <v>8890</v>
      </c>
      <c r="C8891" s="19">
        <f t="shared" ca="1" si="553"/>
        <v>54820</v>
      </c>
      <c r="D8891" s="29">
        <f t="shared" ca="1" si="555"/>
        <v>0</v>
      </c>
      <c r="E8891" s="29">
        <f ca="1">IF(C8891&lt;Calculator!$D$26,0,IF(DAY($C8891)=1,IF(D8891-Calculator!$G$24&gt;0,Calculator!$G$24,D8891),0))</f>
        <v>0</v>
      </c>
      <c r="F8891" s="29">
        <f ca="1">IF(E8891&gt;0,D8891*Calculator!$G$22/12,0)</f>
        <v>0</v>
      </c>
      <c r="G8891" s="29">
        <f ca="1">IF(E8891&gt;0,(IFERROR(-PMT(Calculator!$G$22/12,Calculator!$G$23*12,Calculator!$G$20),0))-F8891,0)</f>
        <v>0</v>
      </c>
      <c r="H8891" s="29">
        <f t="shared" ca="1" si="556"/>
        <v>0</v>
      </c>
      <c r="I8891" s="29">
        <f t="shared" ca="1" si="554"/>
        <v>0</v>
      </c>
      <c r="J8891" s="30">
        <f>Calculator!$G$40</f>
        <v>6.5000000000000002E-2</v>
      </c>
      <c r="K8891" s="29">
        <f ca="1">IF(C8891&gt;=Calculator!$G$27,IF(DAY($C8891)=1,Calculator!$G$34/2,IF(DAY($C8891)=15,Calculator!$G$34/2,0)),0)</f>
        <v>4500</v>
      </c>
      <c r="L8891" s="29">
        <f ca="1">IF(DAY($C8891)=28,IF(H8891=0,0,Calculator!$G$35),0)</f>
        <v>0</v>
      </c>
      <c r="M8891" s="29">
        <f ca="1">IF(I8891&gt;0,IF(DAY($C8891)=1,SUM(INDIRECT("I"&amp;(ROW(C8890)-DAY(C8890))):I8890),0),0)</f>
        <v>0</v>
      </c>
      <c r="N8891" s="29">
        <f ca="1">IF(C8891&lt;Calculator!$G$27,0,IF(C8891=Calculator!$G$27,Calculator!$G$39,IF(H8891-K8891&lt;=0,IF(D8891&gt;Calculator!$G$39,IF(H8891-K8891+E8891+L8891+M8891+Calculator!$G$39&gt;Calculator!$G$39,Calculator!$G$39-(H8891+E8891+L8891+M8891-K8891),Calculator!$G$39),D8891),0)))</f>
        <v>0</v>
      </c>
    </row>
    <row r="8892" spans="1:14" ht="15.75" thickBot="1">
      <c r="A8892" s="33" t="str">
        <f ca="1">IF(C8892=Calculator!$H$27,"F",IF(Daily!D8892+Daily!H8892=0,IF(D8891+H8891&gt;0,"L",""),""))</f>
        <v/>
      </c>
      <c r="B8892" s="34">
        <v>8891</v>
      </c>
      <c r="C8892" s="19">
        <f t="shared" ca="1" si="553"/>
        <v>54821</v>
      </c>
      <c r="D8892" s="29">
        <f t="shared" ca="1" si="555"/>
        <v>0</v>
      </c>
      <c r="E8892" s="29">
        <f ca="1">IF(C8892&lt;Calculator!$D$26,0,IF(DAY($C8892)=1,IF(D8892-Calculator!$G$24&gt;0,Calculator!$G$24,D8892),0))</f>
        <v>0</v>
      </c>
      <c r="F8892" s="29">
        <f ca="1">IF(E8892&gt;0,D8892*Calculator!$G$22/12,0)</f>
        <v>0</v>
      </c>
      <c r="G8892" s="29">
        <f ca="1">IF(E8892&gt;0,(IFERROR(-PMT(Calculator!$G$22/12,Calculator!$G$23*12,Calculator!$G$20),0))-F8892,0)</f>
        <v>0</v>
      </c>
      <c r="H8892" s="29">
        <f t="shared" ca="1" si="556"/>
        <v>0</v>
      </c>
      <c r="I8892" s="29">
        <f t="shared" ca="1" si="554"/>
        <v>0</v>
      </c>
      <c r="J8892" s="30">
        <f>Calculator!$G$40</f>
        <v>6.5000000000000002E-2</v>
      </c>
      <c r="K8892" s="29">
        <f ca="1">IF(C8892&gt;=Calculator!$G$27,IF(DAY($C8892)=1,Calculator!$G$34/2,IF(DAY($C8892)=15,Calculator!$G$34/2,0)),0)</f>
        <v>0</v>
      </c>
      <c r="L8892" s="29">
        <f ca="1">IF(DAY($C8892)=28,IF(H8892=0,0,Calculator!$G$35),0)</f>
        <v>0</v>
      </c>
      <c r="M8892" s="29">
        <f ca="1">IF(I8892&gt;0,IF(DAY($C8892)=1,SUM(INDIRECT("I"&amp;(ROW(C8891)-DAY(C8891))):I8891),0),0)</f>
        <v>0</v>
      </c>
      <c r="N8892" s="29">
        <f ca="1">IF(C8892&lt;Calculator!$G$27,0,IF(C8892=Calculator!$G$27,Calculator!$G$39,IF(H8892-K8892&lt;=0,IF(D8892&gt;Calculator!$G$39,IF(H8892-K8892+E8892+L8892+M8892+Calculator!$G$39&gt;Calculator!$G$39,Calculator!$G$39-(H8892+E8892+L8892+M8892-K8892),Calculator!$G$39),D8892),0)))</f>
        <v>0</v>
      </c>
    </row>
    <row r="8893" spans="1:14" ht="15.75" thickBot="1">
      <c r="A8893" s="33" t="str">
        <f ca="1">IF(C8893=Calculator!$H$27,"F",IF(Daily!D8893+Daily!H8893=0,IF(D8892+H8892&gt;0,"L",""),""))</f>
        <v/>
      </c>
      <c r="B8893" s="34">
        <v>8892</v>
      </c>
      <c r="C8893" s="19">
        <f t="shared" ca="1" si="553"/>
        <v>54822</v>
      </c>
      <c r="D8893" s="29">
        <f t="shared" ca="1" si="555"/>
        <v>0</v>
      </c>
      <c r="E8893" s="29">
        <f ca="1">IF(C8893&lt;Calculator!$D$26,0,IF(DAY($C8893)=1,IF(D8893-Calculator!$G$24&gt;0,Calculator!$G$24,D8893),0))</f>
        <v>0</v>
      </c>
      <c r="F8893" s="29">
        <f ca="1">IF(E8893&gt;0,D8893*Calculator!$G$22/12,0)</f>
        <v>0</v>
      </c>
      <c r="G8893" s="29">
        <f ca="1">IF(E8893&gt;0,(IFERROR(-PMT(Calculator!$G$22/12,Calculator!$G$23*12,Calculator!$G$20),0))-F8893,0)</f>
        <v>0</v>
      </c>
      <c r="H8893" s="29">
        <f t="shared" ca="1" si="556"/>
        <v>0</v>
      </c>
      <c r="I8893" s="29">
        <f t="shared" ca="1" si="554"/>
        <v>0</v>
      </c>
      <c r="J8893" s="30">
        <f>Calculator!$G$40</f>
        <v>6.5000000000000002E-2</v>
      </c>
      <c r="K8893" s="29">
        <f ca="1">IF(C8893&gt;=Calculator!$G$27,IF(DAY($C8893)=1,Calculator!$G$34/2,IF(DAY($C8893)=15,Calculator!$G$34/2,0)),0)</f>
        <v>0</v>
      </c>
      <c r="L8893" s="29">
        <f ca="1">IF(DAY($C8893)=28,IF(H8893=0,0,Calculator!$G$35),0)</f>
        <v>0</v>
      </c>
      <c r="M8893" s="29">
        <f ca="1">IF(I8893&gt;0,IF(DAY($C8893)=1,SUM(INDIRECT("I"&amp;(ROW(C8892)-DAY(C8892))):I8892),0),0)</f>
        <v>0</v>
      </c>
      <c r="N8893" s="29">
        <f ca="1">IF(C8893&lt;Calculator!$G$27,0,IF(C8893=Calculator!$G$27,Calculator!$G$39,IF(H8893-K8893&lt;=0,IF(D8893&gt;Calculator!$G$39,IF(H8893-K8893+E8893+L8893+M8893+Calculator!$G$39&gt;Calculator!$G$39,Calculator!$G$39-(H8893+E8893+L8893+M8893-K8893),Calculator!$G$39),D8893),0)))</f>
        <v>0</v>
      </c>
    </row>
    <row r="8894" spans="1:14" ht="15.75" thickBot="1">
      <c r="A8894" s="33" t="str">
        <f ca="1">IF(C8894=Calculator!$H$27,"F",IF(Daily!D8894+Daily!H8894=0,IF(D8893+H8893&gt;0,"L",""),""))</f>
        <v/>
      </c>
      <c r="B8894" s="34">
        <v>8893</v>
      </c>
      <c r="C8894" s="19">
        <f t="shared" ca="1" si="553"/>
        <v>54823</v>
      </c>
      <c r="D8894" s="29">
        <f t="shared" ca="1" si="555"/>
        <v>0</v>
      </c>
      <c r="E8894" s="29">
        <f ca="1">IF(C8894&lt;Calculator!$D$26,0,IF(DAY($C8894)=1,IF(D8894-Calculator!$G$24&gt;0,Calculator!$G$24,D8894),0))</f>
        <v>0</v>
      </c>
      <c r="F8894" s="29">
        <f ca="1">IF(E8894&gt;0,D8894*Calculator!$G$22/12,0)</f>
        <v>0</v>
      </c>
      <c r="G8894" s="29">
        <f ca="1">IF(E8894&gt;0,(IFERROR(-PMT(Calculator!$G$22/12,Calculator!$G$23*12,Calculator!$G$20),0))-F8894,0)</f>
        <v>0</v>
      </c>
      <c r="H8894" s="29">
        <f t="shared" ca="1" si="556"/>
        <v>0</v>
      </c>
      <c r="I8894" s="29">
        <f t="shared" ca="1" si="554"/>
        <v>0</v>
      </c>
      <c r="J8894" s="30">
        <f>Calculator!$G$40</f>
        <v>6.5000000000000002E-2</v>
      </c>
      <c r="K8894" s="29">
        <f ca="1">IF(C8894&gt;=Calculator!$G$27,IF(DAY($C8894)=1,Calculator!$G$34/2,IF(DAY($C8894)=15,Calculator!$G$34/2,0)),0)</f>
        <v>0</v>
      </c>
      <c r="L8894" s="29">
        <f ca="1">IF(DAY($C8894)=28,IF(H8894=0,0,Calculator!$G$35),0)</f>
        <v>0</v>
      </c>
      <c r="M8894" s="29">
        <f ca="1">IF(I8894&gt;0,IF(DAY($C8894)=1,SUM(INDIRECT("I"&amp;(ROW(C8893)-DAY(C8893))):I8893),0),0)</f>
        <v>0</v>
      </c>
      <c r="N8894" s="29">
        <f ca="1">IF(C8894&lt;Calculator!$G$27,0,IF(C8894=Calculator!$G$27,Calculator!$G$39,IF(H8894-K8894&lt;=0,IF(D8894&gt;Calculator!$G$39,IF(H8894-K8894+E8894+L8894+M8894+Calculator!$G$39&gt;Calculator!$G$39,Calculator!$G$39-(H8894+E8894+L8894+M8894-K8894),Calculator!$G$39),D8894),0)))</f>
        <v>0</v>
      </c>
    </row>
    <row r="8895" spans="1:14" ht="15.75" thickBot="1">
      <c r="A8895" s="33" t="str">
        <f ca="1">IF(C8895=Calculator!$H$27,"F",IF(Daily!D8895+Daily!H8895=0,IF(D8894+H8894&gt;0,"L",""),""))</f>
        <v/>
      </c>
      <c r="B8895" s="34">
        <v>8894</v>
      </c>
      <c r="C8895" s="19">
        <f t="shared" ca="1" si="553"/>
        <v>54824</v>
      </c>
      <c r="D8895" s="29">
        <f t="shared" ca="1" si="555"/>
        <v>0</v>
      </c>
      <c r="E8895" s="29">
        <f ca="1">IF(C8895&lt;Calculator!$D$26,0,IF(DAY($C8895)=1,IF(D8895-Calculator!$G$24&gt;0,Calculator!$G$24,D8895),0))</f>
        <v>0</v>
      </c>
      <c r="F8895" s="29">
        <f ca="1">IF(E8895&gt;0,D8895*Calculator!$G$22/12,0)</f>
        <v>0</v>
      </c>
      <c r="G8895" s="29">
        <f ca="1">IF(E8895&gt;0,(IFERROR(-PMT(Calculator!$G$22/12,Calculator!$G$23*12,Calculator!$G$20),0))-F8895,0)</f>
        <v>0</v>
      </c>
      <c r="H8895" s="29">
        <f t="shared" ca="1" si="556"/>
        <v>0</v>
      </c>
      <c r="I8895" s="29">
        <f t="shared" ca="1" si="554"/>
        <v>0</v>
      </c>
      <c r="J8895" s="30">
        <f>Calculator!$G$40</f>
        <v>6.5000000000000002E-2</v>
      </c>
      <c r="K8895" s="29">
        <f ca="1">IF(C8895&gt;=Calculator!$G$27,IF(DAY($C8895)=1,Calculator!$G$34/2,IF(DAY($C8895)=15,Calculator!$G$34/2,0)),0)</f>
        <v>0</v>
      </c>
      <c r="L8895" s="29">
        <f ca="1">IF(DAY($C8895)=28,IF(H8895=0,0,Calculator!$G$35),0)</f>
        <v>0</v>
      </c>
      <c r="M8895" s="29">
        <f ca="1">IF(I8895&gt;0,IF(DAY($C8895)=1,SUM(INDIRECT("I"&amp;(ROW(C8894)-DAY(C8894))):I8894),0),0)</f>
        <v>0</v>
      </c>
      <c r="N8895" s="29">
        <f ca="1">IF(C8895&lt;Calculator!$G$27,0,IF(C8895=Calculator!$G$27,Calculator!$G$39,IF(H8895-K8895&lt;=0,IF(D8895&gt;Calculator!$G$39,IF(H8895-K8895+E8895+L8895+M8895+Calculator!$G$39&gt;Calculator!$G$39,Calculator!$G$39-(H8895+E8895+L8895+M8895-K8895),Calculator!$G$39),D8895),0)))</f>
        <v>0</v>
      </c>
    </row>
    <row r="8896" spans="1:14" ht="15.75" thickBot="1">
      <c r="A8896" s="33" t="str">
        <f ca="1">IF(C8896=Calculator!$H$27,"F",IF(Daily!D8896+Daily!H8896=0,IF(D8895+H8895&gt;0,"L",""),""))</f>
        <v/>
      </c>
      <c r="B8896" s="34">
        <v>8895</v>
      </c>
      <c r="C8896" s="19">
        <f t="shared" ca="1" si="553"/>
        <v>54825</v>
      </c>
      <c r="D8896" s="29">
        <f t="shared" ca="1" si="555"/>
        <v>0</v>
      </c>
      <c r="E8896" s="29">
        <f ca="1">IF(C8896&lt;Calculator!$D$26,0,IF(DAY($C8896)=1,IF(D8896-Calculator!$G$24&gt;0,Calculator!$G$24,D8896),0))</f>
        <v>0</v>
      </c>
      <c r="F8896" s="29">
        <f ca="1">IF(E8896&gt;0,D8896*Calculator!$G$22/12,0)</f>
        <v>0</v>
      </c>
      <c r="G8896" s="29">
        <f ca="1">IF(E8896&gt;0,(IFERROR(-PMT(Calculator!$G$22/12,Calculator!$G$23*12,Calculator!$G$20),0))-F8896,0)</f>
        <v>0</v>
      </c>
      <c r="H8896" s="29">
        <f t="shared" ca="1" si="556"/>
        <v>0</v>
      </c>
      <c r="I8896" s="29">
        <f t="shared" ca="1" si="554"/>
        <v>0</v>
      </c>
      <c r="J8896" s="30">
        <f>Calculator!$G$40</f>
        <v>6.5000000000000002E-2</v>
      </c>
      <c r="K8896" s="29">
        <f ca="1">IF(C8896&gt;=Calculator!$G$27,IF(DAY($C8896)=1,Calculator!$G$34/2,IF(DAY($C8896)=15,Calculator!$G$34/2,0)),0)</f>
        <v>0</v>
      </c>
      <c r="L8896" s="29">
        <f ca="1">IF(DAY($C8896)=28,IF(H8896=0,0,Calculator!$G$35),0)</f>
        <v>0</v>
      </c>
      <c r="M8896" s="29">
        <f ca="1">IF(I8896&gt;0,IF(DAY($C8896)=1,SUM(INDIRECT("I"&amp;(ROW(C8895)-DAY(C8895))):I8895),0),0)</f>
        <v>0</v>
      </c>
      <c r="N8896" s="29">
        <f ca="1">IF(C8896&lt;Calculator!$G$27,0,IF(C8896=Calculator!$G$27,Calculator!$G$39,IF(H8896-K8896&lt;=0,IF(D8896&gt;Calculator!$G$39,IF(H8896-K8896+E8896+L8896+M8896+Calculator!$G$39&gt;Calculator!$G$39,Calculator!$G$39-(H8896+E8896+L8896+M8896-K8896),Calculator!$G$39),D8896),0)))</f>
        <v>0</v>
      </c>
    </row>
    <row r="8897" spans="1:14" ht="15.75" thickBot="1">
      <c r="A8897" s="33" t="str">
        <f ca="1">IF(C8897=Calculator!$H$27,"F",IF(Daily!D8897+Daily!H8897=0,IF(D8896+H8896&gt;0,"L",""),""))</f>
        <v/>
      </c>
      <c r="B8897" s="34">
        <v>8896</v>
      </c>
      <c r="C8897" s="19">
        <f t="shared" ca="1" si="553"/>
        <v>54826</v>
      </c>
      <c r="D8897" s="29">
        <f t="shared" ca="1" si="555"/>
        <v>0</v>
      </c>
      <c r="E8897" s="29">
        <f ca="1">IF(C8897&lt;Calculator!$D$26,0,IF(DAY($C8897)=1,IF(D8897-Calculator!$G$24&gt;0,Calculator!$G$24,D8897),0))</f>
        <v>0</v>
      </c>
      <c r="F8897" s="29">
        <f ca="1">IF(E8897&gt;0,D8897*Calculator!$G$22/12,0)</f>
        <v>0</v>
      </c>
      <c r="G8897" s="29">
        <f ca="1">IF(E8897&gt;0,(IFERROR(-PMT(Calculator!$G$22/12,Calculator!$G$23*12,Calculator!$G$20),0))-F8897,0)</f>
        <v>0</v>
      </c>
      <c r="H8897" s="29">
        <f t="shared" ca="1" si="556"/>
        <v>0</v>
      </c>
      <c r="I8897" s="29">
        <f t="shared" ca="1" si="554"/>
        <v>0</v>
      </c>
      <c r="J8897" s="30">
        <f>Calculator!$G$40</f>
        <v>6.5000000000000002E-2</v>
      </c>
      <c r="K8897" s="29">
        <f ca="1">IF(C8897&gt;=Calculator!$G$27,IF(DAY($C8897)=1,Calculator!$G$34/2,IF(DAY($C8897)=15,Calculator!$G$34/2,0)),0)</f>
        <v>0</v>
      </c>
      <c r="L8897" s="29">
        <f ca="1">IF(DAY($C8897)=28,IF(H8897=0,0,Calculator!$G$35),0)</f>
        <v>0</v>
      </c>
      <c r="M8897" s="29">
        <f ca="1">IF(I8897&gt;0,IF(DAY($C8897)=1,SUM(INDIRECT("I"&amp;(ROW(C8896)-DAY(C8896))):I8896),0),0)</f>
        <v>0</v>
      </c>
      <c r="N8897" s="29">
        <f ca="1">IF(C8897&lt;Calculator!$G$27,0,IF(C8897=Calculator!$G$27,Calculator!$G$39,IF(H8897-K8897&lt;=0,IF(D8897&gt;Calculator!$G$39,IF(H8897-K8897+E8897+L8897+M8897+Calculator!$G$39&gt;Calculator!$G$39,Calculator!$G$39-(H8897+E8897+L8897+M8897-K8897),Calculator!$G$39),D8897),0)))</f>
        <v>0</v>
      </c>
    </row>
    <row r="8898" spans="1:14" ht="15.75" thickBot="1">
      <c r="A8898" s="33" t="str">
        <f ca="1">IF(C8898=Calculator!$H$27,"F",IF(Daily!D8898+Daily!H8898=0,IF(D8897+H8897&gt;0,"L",""),""))</f>
        <v/>
      </c>
      <c r="B8898" s="34">
        <v>8897</v>
      </c>
      <c r="C8898" s="19">
        <f t="shared" ca="1" si="553"/>
        <v>54827</v>
      </c>
      <c r="D8898" s="29">
        <f t="shared" ca="1" si="555"/>
        <v>0</v>
      </c>
      <c r="E8898" s="29">
        <f ca="1">IF(C8898&lt;Calculator!$D$26,0,IF(DAY($C8898)=1,IF(D8898-Calculator!$G$24&gt;0,Calculator!$G$24,D8898),0))</f>
        <v>0</v>
      </c>
      <c r="F8898" s="29">
        <f ca="1">IF(E8898&gt;0,D8898*Calculator!$G$22/12,0)</f>
        <v>0</v>
      </c>
      <c r="G8898" s="29">
        <f ca="1">IF(E8898&gt;0,(IFERROR(-PMT(Calculator!$G$22/12,Calculator!$G$23*12,Calculator!$G$20),0))-F8898,0)</f>
        <v>0</v>
      </c>
      <c r="H8898" s="29">
        <f t="shared" ca="1" si="556"/>
        <v>0</v>
      </c>
      <c r="I8898" s="29">
        <f t="shared" ca="1" si="554"/>
        <v>0</v>
      </c>
      <c r="J8898" s="30">
        <f>Calculator!$G$40</f>
        <v>6.5000000000000002E-2</v>
      </c>
      <c r="K8898" s="29">
        <f ca="1">IF(C8898&gt;=Calculator!$G$27,IF(DAY($C8898)=1,Calculator!$G$34/2,IF(DAY($C8898)=15,Calculator!$G$34/2,0)),0)</f>
        <v>0</v>
      </c>
      <c r="L8898" s="29">
        <f ca="1">IF(DAY($C8898)=28,IF(H8898=0,0,Calculator!$G$35),0)</f>
        <v>0</v>
      </c>
      <c r="M8898" s="29">
        <f ca="1">IF(I8898&gt;0,IF(DAY($C8898)=1,SUM(INDIRECT("I"&amp;(ROW(C8897)-DAY(C8897))):I8897),0),0)</f>
        <v>0</v>
      </c>
      <c r="N8898" s="29">
        <f ca="1">IF(C8898&lt;Calculator!$G$27,0,IF(C8898=Calculator!$G$27,Calculator!$G$39,IF(H8898-K8898&lt;=0,IF(D8898&gt;Calculator!$G$39,IF(H8898-K8898+E8898+L8898+M8898+Calculator!$G$39&gt;Calculator!$G$39,Calculator!$G$39-(H8898+E8898+L8898+M8898-K8898),Calculator!$G$39),D8898),0)))</f>
        <v>0</v>
      </c>
    </row>
    <row r="8899" spans="1:14" ht="15.75" thickBot="1">
      <c r="A8899" s="33" t="str">
        <f ca="1">IF(C8899=Calculator!$H$27,"F",IF(Daily!D8899+Daily!H8899=0,IF(D8898+H8898&gt;0,"L",""),""))</f>
        <v/>
      </c>
      <c r="B8899" s="34">
        <v>8898</v>
      </c>
      <c r="C8899" s="19">
        <f t="shared" ref="C8899:C8962" ca="1" si="557">C8898+1</f>
        <v>54828</v>
      </c>
      <c r="D8899" s="29">
        <f t="shared" ca="1" si="555"/>
        <v>0</v>
      </c>
      <c r="E8899" s="29">
        <f ca="1">IF(C8899&lt;Calculator!$D$26,0,IF(DAY($C8899)=1,IF(D8899-Calculator!$G$24&gt;0,Calculator!$G$24,D8899),0))</f>
        <v>0</v>
      </c>
      <c r="F8899" s="29">
        <f ca="1">IF(E8899&gt;0,D8899*Calculator!$G$22/12,0)</f>
        <v>0</v>
      </c>
      <c r="G8899" s="29">
        <f ca="1">IF(E8899&gt;0,(IFERROR(-PMT(Calculator!$G$22/12,Calculator!$G$23*12,Calculator!$G$20),0))-F8899,0)</f>
        <v>0</v>
      </c>
      <c r="H8899" s="29">
        <f t="shared" ca="1" si="556"/>
        <v>0</v>
      </c>
      <c r="I8899" s="29">
        <f t="shared" ref="I8899:I8962" ca="1" si="558">H8899*J8899/365</f>
        <v>0</v>
      </c>
      <c r="J8899" s="30">
        <f>Calculator!$G$40</f>
        <v>6.5000000000000002E-2</v>
      </c>
      <c r="K8899" s="29">
        <f ca="1">IF(C8899&gt;=Calculator!$G$27,IF(DAY($C8899)=1,Calculator!$G$34/2,IF(DAY($C8899)=15,Calculator!$G$34/2,0)),0)</f>
        <v>0</v>
      </c>
      <c r="L8899" s="29">
        <f ca="1">IF(DAY($C8899)=28,IF(H8899=0,0,Calculator!$G$35),0)</f>
        <v>0</v>
      </c>
      <c r="M8899" s="29">
        <f ca="1">IF(I8899&gt;0,IF(DAY($C8899)=1,SUM(INDIRECT("I"&amp;(ROW(C8898)-DAY(C8898))):I8898),0),0)</f>
        <v>0</v>
      </c>
      <c r="N8899" s="29">
        <f ca="1">IF(C8899&lt;Calculator!$G$27,0,IF(C8899=Calculator!$G$27,Calculator!$G$39,IF(H8899-K8899&lt;=0,IF(D8899&gt;Calculator!$G$39,IF(H8899-K8899+E8899+L8899+M8899+Calculator!$G$39&gt;Calculator!$G$39,Calculator!$G$39-(H8899+E8899+L8899+M8899-K8899),Calculator!$G$39),D8899),0)))</f>
        <v>0</v>
      </c>
    </row>
    <row r="8900" spans="1:14" ht="15.75" thickBot="1">
      <c r="A8900" s="33" t="str">
        <f ca="1">IF(C8900=Calculator!$H$27,"F",IF(Daily!D8900+Daily!H8900=0,IF(D8899+H8899&gt;0,"L",""),""))</f>
        <v/>
      </c>
      <c r="B8900" s="34">
        <v>8899</v>
      </c>
      <c r="C8900" s="19">
        <f t="shared" ca="1" si="557"/>
        <v>54829</v>
      </c>
      <c r="D8900" s="29">
        <f t="shared" ref="D8900:D8963" ca="1" si="559">IF(((D8899-G8899)-N8899)&lt;0,0,((D8899-G8899)-N8899))</f>
        <v>0</v>
      </c>
      <c r="E8900" s="29">
        <f ca="1">IF(C8900&lt;Calculator!$D$26,0,IF(DAY($C8900)=1,IF(D8900-Calculator!$G$24&gt;0,Calculator!$G$24,D8900),0))</f>
        <v>0</v>
      </c>
      <c r="F8900" s="29">
        <f ca="1">IF(E8900&gt;0,D8900*Calculator!$G$22/12,0)</f>
        <v>0</v>
      </c>
      <c r="G8900" s="29">
        <f ca="1">IF(E8900&gt;0,(IFERROR(-PMT(Calculator!$G$22/12,Calculator!$G$23*12,Calculator!$G$20),0))-F8900,0)</f>
        <v>0</v>
      </c>
      <c r="H8900" s="29">
        <f t="shared" ref="H8900:H8963" ca="1" si="560">IF((H8899-K8899+SUM(L8899:N8899)+E8899)&lt;0,0,(H8899-K8899+SUM(L8899:N8899)+E8899))</f>
        <v>0</v>
      </c>
      <c r="I8900" s="29">
        <f t="shared" ca="1" si="558"/>
        <v>0</v>
      </c>
      <c r="J8900" s="30">
        <f>Calculator!$G$40</f>
        <v>6.5000000000000002E-2</v>
      </c>
      <c r="K8900" s="29">
        <f ca="1">IF(C8900&gt;=Calculator!$G$27,IF(DAY($C8900)=1,Calculator!$G$34/2,IF(DAY($C8900)=15,Calculator!$G$34/2,0)),0)</f>
        <v>0</v>
      </c>
      <c r="L8900" s="29">
        <f ca="1">IF(DAY($C8900)=28,IF(H8900=0,0,Calculator!$G$35),0)</f>
        <v>0</v>
      </c>
      <c r="M8900" s="29">
        <f ca="1">IF(I8900&gt;0,IF(DAY($C8900)=1,SUM(INDIRECT("I"&amp;(ROW(C8899)-DAY(C8899))):I8899),0),0)</f>
        <v>0</v>
      </c>
      <c r="N8900" s="29">
        <f ca="1">IF(C8900&lt;Calculator!$G$27,0,IF(C8900=Calculator!$G$27,Calculator!$G$39,IF(H8900-K8900&lt;=0,IF(D8900&gt;Calculator!$G$39,IF(H8900-K8900+E8900+L8900+M8900+Calculator!$G$39&gt;Calculator!$G$39,Calculator!$G$39-(H8900+E8900+L8900+M8900-K8900),Calculator!$G$39),D8900),0)))</f>
        <v>0</v>
      </c>
    </row>
    <row r="8901" spans="1:14" ht="15.75" thickBot="1">
      <c r="A8901" s="33" t="str">
        <f ca="1">IF(C8901=Calculator!$H$27,"F",IF(Daily!D8901+Daily!H8901=0,IF(D8900+H8900&gt;0,"L",""),""))</f>
        <v/>
      </c>
      <c r="B8901" s="34">
        <v>8900</v>
      </c>
      <c r="C8901" s="19">
        <f t="shared" ca="1" si="557"/>
        <v>54830</v>
      </c>
      <c r="D8901" s="29">
        <f t="shared" ca="1" si="559"/>
        <v>0</v>
      </c>
      <c r="E8901" s="29">
        <f ca="1">IF(C8901&lt;Calculator!$D$26,0,IF(DAY($C8901)=1,IF(D8901-Calculator!$G$24&gt;0,Calculator!$G$24,D8901),0))</f>
        <v>0</v>
      </c>
      <c r="F8901" s="29">
        <f ca="1">IF(E8901&gt;0,D8901*Calculator!$G$22/12,0)</f>
        <v>0</v>
      </c>
      <c r="G8901" s="29">
        <f ca="1">IF(E8901&gt;0,(IFERROR(-PMT(Calculator!$G$22/12,Calculator!$G$23*12,Calculator!$G$20),0))-F8901,0)</f>
        <v>0</v>
      </c>
      <c r="H8901" s="29">
        <f t="shared" ca="1" si="560"/>
        <v>0</v>
      </c>
      <c r="I8901" s="29">
        <f t="shared" ca="1" si="558"/>
        <v>0</v>
      </c>
      <c r="J8901" s="30">
        <f>Calculator!$G$40</f>
        <v>6.5000000000000002E-2</v>
      </c>
      <c r="K8901" s="29">
        <f ca="1">IF(C8901&gt;=Calculator!$G$27,IF(DAY($C8901)=1,Calculator!$G$34/2,IF(DAY($C8901)=15,Calculator!$G$34/2,0)),0)</f>
        <v>0</v>
      </c>
      <c r="L8901" s="29">
        <f ca="1">IF(DAY($C8901)=28,IF(H8901=0,0,Calculator!$G$35),0)</f>
        <v>0</v>
      </c>
      <c r="M8901" s="29">
        <f ca="1">IF(I8901&gt;0,IF(DAY($C8901)=1,SUM(INDIRECT("I"&amp;(ROW(C8900)-DAY(C8900))):I8900),0),0)</f>
        <v>0</v>
      </c>
      <c r="N8901" s="29">
        <f ca="1">IF(C8901&lt;Calculator!$G$27,0,IF(C8901=Calculator!$G$27,Calculator!$G$39,IF(H8901-K8901&lt;=0,IF(D8901&gt;Calculator!$G$39,IF(H8901-K8901+E8901+L8901+M8901+Calculator!$G$39&gt;Calculator!$G$39,Calculator!$G$39-(H8901+E8901+L8901+M8901-K8901),Calculator!$G$39),D8901),0)))</f>
        <v>0</v>
      </c>
    </row>
    <row r="8902" spans="1:14" ht="15.75" thickBot="1">
      <c r="A8902" s="33" t="str">
        <f ca="1">IF(C8902=Calculator!$H$27,"F",IF(Daily!D8902+Daily!H8902=0,IF(D8901+H8901&gt;0,"L",""),""))</f>
        <v/>
      </c>
      <c r="B8902" s="34">
        <v>8901</v>
      </c>
      <c r="C8902" s="19">
        <f t="shared" ca="1" si="557"/>
        <v>54831</v>
      </c>
      <c r="D8902" s="29">
        <f t="shared" ca="1" si="559"/>
        <v>0</v>
      </c>
      <c r="E8902" s="29">
        <f ca="1">IF(C8902&lt;Calculator!$D$26,0,IF(DAY($C8902)=1,IF(D8902-Calculator!$G$24&gt;0,Calculator!$G$24,D8902),0))</f>
        <v>0</v>
      </c>
      <c r="F8902" s="29">
        <f ca="1">IF(E8902&gt;0,D8902*Calculator!$G$22/12,0)</f>
        <v>0</v>
      </c>
      <c r="G8902" s="29">
        <f ca="1">IF(E8902&gt;0,(IFERROR(-PMT(Calculator!$G$22/12,Calculator!$G$23*12,Calculator!$G$20),0))-F8902,0)</f>
        <v>0</v>
      </c>
      <c r="H8902" s="29">
        <f t="shared" ca="1" si="560"/>
        <v>0</v>
      </c>
      <c r="I8902" s="29">
        <f t="shared" ca="1" si="558"/>
        <v>0</v>
      </c>
      <c r="J8902" s="30">
        <f>Calculator!$G$40</f>
        <v>6.5000000000000002E-2</v>
      </c>
      <c r="K8902" s="29">
        <f ca="1">IF(C8902&gt;=Calculator!$G$27,IF(DAY($C8902)=1,Calculator!$G$34/2,IF(DAY($C8902)=15,Calculator!$G$34/2,0)),0)</f>
        <v>0</v>
      </c>
      <c r="L8902" s="29">
        <f ca="1">IF(DAY($C8902)=28,IF(H8902=0,0,Calculator!$G$35),0)</f>
        <v>0</v>
      </c>
      <c r="M8902" s="29">
        <f ca="1">IF(I8902&gt;0,IF(DAY($C8902)=1,SUM(INDIRECT("I"&amp;(ROW(C8901)-DAY(C8901))):I8901),0),0)</f>
        <v>0</v>
      </c>
      <c r="N8902" s="29">
        <f ca="1">IF(C8902&lt;Calculator!$G$27,0,IF(C8902=Calculator!$G$27,Calculator!$G$39,IF(H8902-K8902&lt;=0,IF(D8902&gt;Calculator!$G$39,IF(H8902-K8902+E8902+L8902+M8902+Calculator!$G$39&gt;Calculator!$G$39,Calculator!$G$39-(H8902+E8902+L8902+M8902-K8902),Calculator!$G$39),D8902),0)))</f>
        <v>0</v>
      </c>
    </row>
    <row r="8903" spans="1:14" ht="15.75" thickBot="1">
      <c r="A8903" s="33" t="str">
        <f ca="1">IF(C8903=Calculator!$H$27,"F",IF(Daily!D8903+Daily!H8903=0,IF(D8902+H8902&gt;0,"L",""),""))</f>
        <v/>
      </c>
      <c r="B8903" s="34">
        <v>8902</v>
      </c>
      <c r="C8903" s="19">
        <f t="shared" ca="1" si="557"/>
        <v>54832</v>
      </c>
      <c r="D8903" s="29">
        <f t="shared" ca="1" si="559"/>
        <v>0</v>
      </c>
      <c r="E8903" s="29">
        <f ca="1">IF(C8903&lt;Calculator!$D$26,0,IF(DAY($C8903)=1,IF(D8903-Calculator!$G$24&gt;0,Calculator!$G$24,D8903),0))</f>
        <v>0</v>
      </c>
      <c r="F8903" s="29">
        <f ca="1">IF(E8903&gt;0,D8903*Calculator!$G$22/12,0)</f>
        <v>0</v>
      </c>
      <c r="G8903" s="29">
        <f ca="1">IF(E8903&gt;0,(IFERROR(-PMT(Calculator!$G$22/12,Calculator!$G$23*12,Calculator!$G$20),0))-F8903,0)</f>
        <v>0</v>
      </c>
      <c r="H8903" s="29">
        <f t="shared" ca="1" si="560"/>
        <v>0</v>
      </c>
      <c r="I8903" s="29">
        <f t="shared" ca="1" si="558"/>
        <v>0</v>
      </c>
      <c r="J8903" s="30">
        <f>Calculator!$G$40</f>
        <v>6.5000000000000002E-2</v>
      </c>
      <c r="K8903" s="29">
        <f ca="1">IF(C8903&gt;=Calculator!$G$27,IF(DAY($C8903)=1,Calculator!$G$34/2,IF(DAY($C8903)=15,Calculator!$G$34/2,0)),0)</f>
        <v>0</v>
      </c>
      <c r="L8903" s="29">
        <f ca="1">IF(DAY($C8903)=28,IF(H8903=0,0,Calculator!$G$35),0)</f>
        <v>0</v>
      </c>
      <c r="M8903" s="29">
        <f ca="1">IF(I8903&gt;0,IF(DAY($C8903)=1,SUM(INDIRECT("I"&amp;(ROW(C8902)-DAY(C8902))):I8902),0),0)</f>
        <v>0</v>
      </c>
      <c r="N8903" s="29">
        <f ca="1">IF(C8903&lt;Calculator!$G$27,0,IF(C8903=Calculator!$G$27,Calculator!$G$39,IF(H8903-K8903&lt;=0,IF(D8903&gt;Calculator!$G$39,IF(H8903-K8903+E8903+L8903+M8903+Calculator!$G$39&gt;Calculator!$G$39,Calculator!$G$39-(H8903+E8903+L8903+M8903-K8903),Calculator!$G$39),D8903),0)))</f>
        <v>0</v>
      </c>
    </row>
    <row r="8904" spans="1:14" ht="15.75" thickBot="1">
      <c r="A8904" s="33" t="str">
        <f ca="1">IF(C8904=Calculator!$H$27,"F",IF(Daily!D8904+Daily!H8904=0,IF(D8903+H8903&gt;0,"L",""),""))</f>
        <v/>
      </c>
      <c r="B8904" s="34">
        <v>8903</v>
      </c>
      <c r="C8904" s="19">
        <f t="shared" ca="1" si="557"/>
        <v>54833</v>
      </c>
      <c r="D8904" s="29">
        <f t="shared" ca="1" si="559"/>
        <v>0</v>
      </c>
      <c r="E8904" s="29">
        <f ca="1">IF(C8904&lt;Calculator!$D$26,0,IF(DAY($C8904)=1,IF(D8904-Calculator!$G$24&gt;0,Calculator!$G$24,D8904),0))</f>
        <v>0</v>
      </c>
      <c r="F8904" s="29">
        <f ca="1">IF(E8904&gt;0,D8904*Calculator!$G$22/12,0)</f>
        <v>0</v>
      </c>
      <c r="G8904" s="29">
        <f ca="1">IF(E8904&gt;0,(IFERROR(-PMT(Calculator!$G$22/12,Calculator!$G$23*12,Calculator!$G$20),0))-F8904,0)</f>
        <v>0</v>
      </c>
      <c r="H8904" s="29">
        <f t="shared" ca="1" si="560"/>
        <v>0</v>
      </c>
      <c r="I8904" s="29">
        <f t="shared" ca="1" si="558"/>
        <v>0</v>
      </c>
      <c r="J8904" s="30">
        <f>Calculator!$G$40</f>
        <v>6.5000000000000002E-2</v>
      </c>
      <c r="K8904" s="29">
        <f ca="1">IF(C8904&gt;=Calculator!$G$27,IF(DAY($C8904)=1,Calculator!$G$34/2,IF(DAY($C8904)=15,Calculator!$G$34/2,0)),0)</f>
        <v>0</v>
      </c>
      <c r="L8904" s="29">
        <f ca="1">IF(DAY($C8904)=28,IF(H8904=0,0,Calculator!$G$35),0)</f>
        <v>0</v>
      </c>
      <c r="M8904" s="29">
        <f ca="1">IF(I8904&gt;0,IF(DAY($C8904)=1,SUM(INDIRECT("I"&amp;(ROW(C8903)-DAY(C8903))):I8903),0),0)</f>
        <v>0</v>
      </c>
      <c r="N8904" s="29">
        <f ca="1">IF(C8904&lt;Calculator!$G$27,0,IF(C8904=Calculator!$G$27,Calculator!$G$39,IF(H8904-K8904&lt;=0,IF(D8904&gt;Calculator!$G$39,IF(H8904-K8904+E8904+L8904+M8904+Calculator!$G$39&gt;Calculator!$G$39,Calculator!$G$39-(H8904+E8904+L8904+M8904-K8904),Calculator!$G$39),D8904),0)))</f>
        <v>0</v>
      </c>
    </row>
    <row r="8905" spans="1:14" ht="15.75" thickBot="1">
      <c r="A8905" s="33" t="str">
        <f ca="1">IF(C8905=Calculator!$H$27,"F",IF(Daily!D8905+Daily!H8905=0,IF(D8904+H8904&gt;0,"L",""),""))</f>
        <v/>
      </c>
      <c r="B8905" s="34">
        <v>8904</v>
      </c>
      <c r="C8905" s="19">
        <f t="shared" ca="1" si="557"/>
        <v>54834</v>
      </c>
      <c r="D8905" s="29">
        <f t="shared" ca="1" si="559"/>
        <v>0</v>
      </c>
      <c r="E8905" s="29">
        <f ca="1">IF(C8905&lt;Calculator!$D$26,0,IF(DAY($C8905)=1,IF(D8905-Calculator!$G$24&gt;0,Calculator!$G$24,D8905),0))</f>
        <v>0</v>
      </c>
      <c r="F8905" s="29">
        <f ca="1">IF(E8905&gt;0,D8905*Calculator!$G$22/12,0)</f>
        <v>0</v>
      </c>
      <c r="G8905" s="29">
        <f ca="1">IF(E8905&gt;0,(IFERROR(-PMT(Calculator!$G$22/12,Calculator!$G$23*12,Calculator!$G$20),0))-F8905,0)</f>
        <v>0</v>
      </c>
      <c r="H8905" s="29">
        <f t="shared" ca="1" si="560"/>
        <v>0</v>
      </c>
      <c r="I8905" s="29">
        <f t="shared" ca="1" si="558"/>
        <v>0</v>
      </c>
      <c r="J8905" s="30">
        <f>Calculator!$G$40</f>
        <v>6.5000000000000002E-2</v>
      </c>
      <c r="K8905" s="29">
        <f ca="1">IF(C8905&gt;=Calculator!$G$27,IF(DAY($C8905)=1,Calculator!$G$34/2,IF(DAY($C8905)=15,Calculator!$G$34/2,0)),0)</f>
        <v>4500</v>
      </c>
      <c r="L8905" s="29">
        <f ca="1">IF(DAY($C8905)=28,IF(H8905=0,0,Calculator!$G$35),0)</f>
        <v>0</v>
      </c>
      <c r="M8905" s="29">
        <f ca="1">IF(I8905&gt;0,IF(DAY($C8905)=1,SUM(INDIRECT("I"&amp;(ROW(C8904)-DAY(C8904))):I8904),0),0)</f>
        <v>0</v>
      </c>
      <c r="N8905" s="29">
        <f ca="1">IF(C8905&lt;Calculator!$G$27,0,IF(C8905=Calculator!$G$27,Calculator!$G$39,IF(H8905-K8905&lt;=0,IF(D8905&gt;Calculator!$G$39,IF(H8905-K8905+E8905+L8905+M8905+Calculator!$G$39&gt;Calculator!$G$39,Calculator!$G$39-(H8905+E8905+L8905+M8905-K8905),Calculator!$G$39),D8905),0)))</f>
        <v>0</v>
      </c>
    </row>
    <row r="8906" spans="1:14" ht="15.75" thickBot="1">
      <c r="A8906" s="33" t="str">
        <f ca="1">IF(C8906=Calculator!$H$27,"F",IF(Daily!D8906+Daily!H8906=0,IF(D8905+H8905&gt;0,"L",""),""))</f>
        <v/>
      </c>
      <c r="B8906" s="34">
        <v>8905</v>
      </c>
      <c r="C8906" s="19">
        <f t="shared" ca="1" si="557"/>
        <v>54835</v>
      </c>
      <c r="D8906" s="29">
        <f t="shared" ca="1" si="559"/>
        <v>0</v>
      </c>
      <c r="E8906" s="29">
        <f ca="1">IF(C8906&lt;Calculator!$D$26,0,IF(DAY($C8906)=1,IF(D8906-Calculator!$G$24&gt;0,Calculator!$G$24,D8906),0))</f>
        <v>0</v>
      </c>
      <c r="F8906" s="29">
        <f ca="1">IF(E8906&gt;0,D8906*Calculator!$G$22/12,0)</f>
        <v>0</v>
      </c>
      <c r="G8906" s="29">
        <f ca="1">IF(E8906&gt;0,(IFERROR(-PMT(Calculator!$G$22/12,Calculator!$G$23*12,Calculator!$G$20),0))-F8906,0)</f>
        <v>0</v>
      </c>
      <c r="H8906" s="29">
        <f t="shared" ca="1" si="560"/>
        <v>0</v>
      </c>
      <c r="I8906" s="29">
        <f t="shared" ca="1" si="558"/>
        <v>0</v>
      </c>
      <c r="J8906" s="30">
        <f>Calculator!$G$40</f>
        <v>6.5000000000000002E-2</v>
      </c>
      <c r="K8906" s="29">
        <f ca="1">IF(C8906&gt;=Calculator!$G$27,IF(DAY($C8906)=1,Calculator!$G$34/2,IF(DAY($C8906)=15,Calculator!$G$34/2,0)),0)</f>
        <v>0</v>
      </c>
      <c r="L8906" s="29">
        <f ca="1">IF(DAY($C8906)=28,IF(H8906=0,0,Calculator!$G$35),0)</f>
        <v>0</v>
      </c>
      <c r="M8906" s="29">
        <f ca="1">IF(I8906&gt;0,IF(DAY($C8906)=1,SUM(INDIRECT("I"&amp;(ROW(C8905)-DAY(C8905))):I8905),0),0)</f>
        <v>0</v>
      </c>
      <c r="N8906" s="29">
        <f ca="1">IF(C8906&lt;Calculator!$G$27,0,IF(C8906=Calculator!$G$27,Calculator!$G$39,IF(H8906-K8906&lt;=0,IF(D8906&gt;Calculator!$G$39,IF(H8906-K8906+E8906+L8906+M8906+Calculator!$G$39&gt;Calculator!$G$39,Calculator!$G$39-(H8906+E8906+L8906+M8906-K8906),Calculator!$G$39),D8906),0)))</f>
        <v>0</v>
      </c>
    </row>
    <row r="8907" spans="1:14" ht="15.75" thickBot="1">
      <c r="A8907" s="33" t="str">
        <f ca="1">IF(C8907=Calculator!$H$27,"F",IF(Daily!D8907+Daily!H8907=0,IF(D8906+H8906&gt;0,"L",""),""))</f>
        <v/>
      </c>
      <c r="B8907" s="34">
        <v>8906</v>
      </c>
      <c r="C8907" s="19">
        <f t="shared" ca="1" si="557"/>
        <v>54836</v>
      </c>
      <c r="D8907" s="29">
        <f t="shared" ca="1" si="559"/>
        <v>0</v>
      </c>
      <c r="E8907" s="29">
        <f ca="1">IF(C8907&lt;Calculator!$D$26,0,IF(DAY($C8907)=1,IF(D8907-Calculator!$G$24&gt;0,Calculator!$G$24,D8907),0))</f>
        <v>0</v>
      </c>
      <c r="F8907" s="29">
        <f ca="1">IF(E8907&gt;0,D8907*Calculator!$G$22/12,0)</f>
        <v>0</v>
      </c>
      <c r="G8907" s="29">
        <f ca="1">IF(E8907&gt;0,(IFERROR(-PMT(Calculator!$G$22/12,Calculator!$G$23*12,Calculator!$G$20),0))-F8907,0)</f>
        <v>0</v>
      </c>
      <c r="H8907" s="29">
        <f t="shared" ca="1" si="560"/>
        <v>0</v>
      </c>
      <c r="I8907" s="29">
        <f t="shared" ca="1" si="558"/>
        <v>0</v>
      </c>
      <c r="J8907" s="30">
        <f>Calculator!$G$40</f>
        <v>6.5000000000000002E-2</v>
      </c>
      <c r="K8907" s="29">
        <f ca="1">IF(C8907&gt;=Calculator!$G$27,IF(DAY($C8907)=1,Calculator!$G$34/2,IF(DAY($C8907)=15,Calculator!$G$34/2,0)),0)</f>
        <v>0</v>
      </c>
      <c r="L8907" s="29">
        <f ca="1">IF(DAY($C8907)=28,IF(H8907=0,0,Calculator!$G$35),0)</f>
        <v>0</v>
      </c>
      <c r="M8907" s="29">
        <f ca="1">IF(I8907&gt;0,IF(DAY($C8907)=1,SUM(INDIRECT("I"&amp;(ROW(C8906)-DAY(C8906))):I8906),0),0)</f>
        <v>0</v>
      </c>
      <c r="N8907" s="29">
        <f ca="1">IF(C8907&lt;Calculator!$G$27,0,IF(C8907=Calculator!$G$27,Calculator!$G$39,IF(H8907-K8907&lt;=0,IF(D8907&gt;Calculator!$G$39,IF(H8907-K8907+E8907+L8907+M8907+Calculator!$G$39&gt;Calculator!$G$39,Calculator!$G$39-(H8907+E8907+L8907+M8907-K8907),Calculator!$G$39),D8907),0)))</f>
        <v>0</v>
      </c>
    </row>
    <row r="8908" spans="1:14" ht="15.75" thickBot="1">
      <c r="A8908" s="33" t="str">
        <f ca="1">IF(C8908=Calculator!$H$27,"F",IF(Daily!D8908+Daily!H8908=0,IF(D8907+H8907&gt;0,"L",""),""))</f>
        <v/>
      </c>
      <c r="B8908" s="34">
        <v>8907</v>
      </c>
      <c r="C8908" s="19">
        <f t="shared" ca="1" si="557"/>
        <v>54837</v>
      </c>
      <c r="D8908" s="29">
        <f t="shared" ca="1" si="559"/>
        <v>0</v>
      </c>
      <c r="E8908" s="29">
        <f ca="1">IF(C8908&lt;Calculator!$D$26,0,IF(DAY($C8908)=1,IF(D8908-Calculator!$G$24&gt;0,Calculator!$G$24,D8908),0))</f>
        <v>0</v>
      </c>
      <c r="F8908" s="29">
        <f ca="1">IF(E8908&gt;0,D8908*Calculator!$G$22/12,0)</f>
        <v>0</v>
      </c>
      <c r="G8908" s="29">
        <f ca="1">IF(E8908&gt;0,(IFERROR(-PMT(Calculator!$G$22/12,Calculator!$G$23*12,Calculator!$G$20),0))-F8908,0)</f>
        <v>0</v>
      </c>
      <c r="H8908" s="29">
        <f t="shared" ca="1" si="560"/>
        <v>0</v>
      </c>
      <c r="I8908" s="29">
        <f t="shared" ca="1" si="558"/>
        <v>0</v>
      </c>
      <c r="J8908" s="30">
        <f>Calculator!$G$40</f>
        <v>6.5000000000000002E-2</v>
      </c>
      <c r="K8908" s="29">
        <f ca="1">IF(C8908&gt;=Calculator!$G$27,IF(DAY($C8908)=1,Calculator!$G$34/2,IF(DAY($C8908)=15,Calculator!$G$34/2,0)),0)</f>
        <v>0</v>
      </c>
      <c r="L8908" s="29">
        <f ca="1">IF(DAY($C8908)=28,IF(H8908=0,0,Calculator!$G$35),0)</f>
        <v>0</v>
      </c>
      <c r="M8908" s="29">
        <f ca="1">IF(I8908&gt;0,IF(DAY($C8908)=1,SUM(INDIRECT("I"&amp;(ROW(C8907)-DAY(C8907))):I8907),0),0)</f>
        <v>0</v>
      </c>
      <c r="N8908" s="29">
        <f ca="1">IF(C8908&lt;Calculator!$G$27,0,IF(C8908=Calculator!$G$27,Calculator!$G$39,IF(H8908-K8908&lt;=0,IF(D8908&gt;Calculator!$G$39,IF(H8908-K8908+E8908+L8908+M8908+Calculator!$G$39&gt;Calculator!$G$39,Calculator!$G$39-(H8908+E8908+L8908+M8908-K8908),Calculator!$G$39),D8908),0)))</f>
        <v>0</v>
      </c>
    </row>
    <row r="8909" spans="1:14" ht="15.75" thickBot="1">
      <c r="A8909" s="33" t="str">
        <f ca="1">IF(C8909=Calculator!$H$27,"F",IF(Daily!D8909+Daily!H8909=0,IF(D8908+H8908&gt;0,"L",""),""))</f>
        <v/>
      </c>
      <c r="B8909" s="34">
        <v>8908</v>
      </c>
      <c r="C8909" s="19">
        <f t="shared" ca="1" si="557"/>
        <v>54838</v>
      </c>
      <c r="D8909" s="29">
        <f t="shared" ca="1" si="559"/>
        <v>0</v>
      </c>
      <c r="E8909" s="29">
        <f ca="1">IF(C8909&lt;Calculator!$D$26,0,IF(DAY($C8909)=1,IF(D8909-Calculator!$G$24&gt;0,Calculator!$G$24,D8909),0))</f>
        <v>0</v>
      </c>
      <c r="F8909" s="29">
        <f ca="1">IF(E8909&gt;0,D8909*Calculator!$G$22/12,0)</f>
        <v>0</v>
      </c>
      <c r="G8909" s="29">
        <f ca="1">IF(E8909&gt;0,(IFERROR(-PMT(Calculator!$G$22/12,Calculator!$G$23*12,Calculator!$G$20),0))-F8909,0)</f>
        <v>0</v>
      </c>
      <c r="H8909" s="29">
        <f t="shared" ca="1" si="560"/>
        <v>0</v>
      </c>
      <c r="I8909" s="29">
        <f t="shared" ca="1" si="558"/>
        <v>0</v>
      </c>
      <c r="J8909" s="30">
        <f>Calculator!$G$40</f>
        <v>6.5000000000000002E-2</v>
      </c>
      <c r="K8909" s="29">
        <f ca="1">IF(C8909&gt;=Calculator!$G$27,IF(DAY($C8909)=1,Calculator!$G$34/2,IF(DAY($C8909)=15,Calculator!$G$34/2,0)),0)</f>
        <v>0</v>
      </c>
      <c r="L8909" s="29">
        <f ca="1">IF(DAY($C8909)=28,IF(H8909=0,0,Calculator!$G$35),0)</f>
        <v>0</v>
      </c>
      <c r="M8909" s="29">
        <f ca="1">IF(I8909&gt;0,IF(DAY($C8909)=1,SUM(INDIRECT("I"&amp;(ROW(C8908)-DAY(C8908))):I8908),0),0)</f>
        <v>0</v>
      </c>
      <c r="N8909" s="29">
        <f ca="1">IF(C8909&lt;Calculator!$G$27,0,IF(C8909=Calculator!$G$27,Calculator!$G$39,IF(H8909-K8909&lt;=0,IF(D8909&gt;Calculator!$G$39,IF(H8909-K8909+E8909+L8909+M8909+Calculator!$G$39&gt;Calculator!$G$39,Calculator!$G$39-(H8909+E8909+L8909+M8909-K8909),Calculator!$G$39),D8909),0)))</f>
        <v>0</v>
      </c>
    </row>
    <row r="8910" spans="1:14" ht="15.75" thickBot="1">
      <c r="A8910" s="33" t="str">
        <f ca="1">IF(C8910=Calculator!$H$27,"F",IF(Daily!D8910+Daily!H8910=0,IF(D8909+H8909&gt;0,"L",""),""))</f>
        <v/>
      </c>
      <c r="B8910" s="34">
        <v>8909</v>
      </c>
      <c r="C8910" s="19">
        <f t="shared" ca="1" si="557"/>
        <v>54839</v>
      </c>
      <c r="D8910" s="29">
        <f t="shared" ca="1" si="559"/>
        <v>0</v>
      </c>
      <c r="E8910" s="29">
        <f ca="1">IF(C8910&lt;Calculator!$D$26,0,IF(DAY($C8910)=1,IF(D8910-Calculator!$G$24&gt;0,Calculator!$G$24,D8910),0))</f>
        <v>0</v>
      </c>
      <c r="F8910" s="29">
        <f ca="1">IF(E8910&gt;0,D8910*Calculator!$G$22/12,0)</f>
        <v>0</v>
      </c>
      <c r="G8910" s="29">
        <f ca="1">IF(E8910&gt;0,(IFERROR(-PMT(Calculator!$G$22/12,Calculator!$G$23*12,Calculator!$G$20),0))-F8910,0)</f>
        <v>0</v>
      </c>
      <c r="H8910" s="29">
        <f t="shared" ca="1" si="560"/>
        <v>0</v>
      </c>
      <c r="I8910" s="29">
        <f t="shared" ca="1" si="558"/>
        <v>0</v>
      </c>
      <c r="J8910" s="30">
        <f>Calculator!$G$40</f>
        <v>6.5000000000000002E-2</v>
      </c>
      <c r="K8910" s="29">
        <f ca="1">IF(C8910&gt;=Calculator!$G$27,IF(DAY($C8910)=1,Calculator!$G$34/2,IF(DAY($C8910)=15,Calculator!$G$34/2,0)),0)</f>
        <v>0</v>
      </c>
      <c r="L8910" s="29">
        <f ca="1">IF(DAY($C8910)=28,IF(H8910=0,0,Calculator!$G$35),0)</f>
        <v>0</v>
      </c>
      <c r="M8910" s="29">
        <f ca="1">IF(I8910&gt;0,IF(DAY($C8910)=1,SUM(INDIRECT("I"&amp;(ROW(C8909)-DAY(C8909))):I8909),0),0)</f>
        <v>0</v>
      </c>
      <c r="N8910" s="29">
        <f ca="1">IF(C8910&lt;Calculator!$G$27,0,IF(C8910=Calculator!$G$27,Calculator!$G$39,IF(H8910-K8910&lt;=0,IF(D8910&gt;Calculator!$G$39,IF(H8910-K8910+E8910+L8910+M8910+Calculator!$G$39&gt;Calculator!$G$39,Calculator!$G$39-(H8910+E8910+L8910+M8910-K8910),Calculator!$G$39),D8910),0)))</f>
        <v>0</v>
      </c>
    </row>
    <row r="8911" spans="1:14" ht="15.75" thickBot="1">
      <c r="A8911" s="33" t="str">
        <f ca="1">IF(C8911=Calculator!$H$27,"F",IF(Daily!D8911+Daily!H8911=0,IF(D8910+H8910&gt;0,"L",""),""))</f>
        <v/>
      </c>
      <c r="B8911" s="34">
        <v>8910</v>
      </c>
      <c r="C8911" s="19">
        <f t="shared" ca="1" si="557"/>
        <v>54840</v>
      </c>
      <c r="D8911" s="29">
        <f t="shared" ca="1" si="559"/>
        <v>0</v>
      </c>
      <c r="E8911" s="29">
        <f ca="1">IF(C8911&lt;Calculator!$D$26,0,IF(DAY($C8911)=1,IF(D8911-Calculator!$G$24&gt;0,Calculator!$G$24,D8911),0))</f>
        <v>0</v>
      </c>
      <c r="F8911" s="29">
        <f ca="1">IF(E8911&gt;0,D8911*Calculator!$G$22/12,0)</f>
        <v>0</v>
      </c>
      <c r="G8911" s="29">
        <f ca="1">IF(E8911&gt;0,(IFERROR(-PMT(Calculator!$G$22/12,Calculator!$G$23*12,Calculator!$G$20),0))-F8911,0)</f>
        <v>0</v>
      </c>
      <c r="H8911" s="29">
        <f t="shared" ca="1" si="560"/>
        <v>0</v>
      </c>
      <c r="I8911" s="29">
        <f t="shared" ca="1" si="558"/>
        <v>0</v>
      </c>
      <c r="J8911" s="30">
        <f>Calculator!$G$40</f>
        <v>6.5000000000000002E-2</v>
      </c>
      <c r="K8911" s="29">
        <f ca="1">IF(C8911&gt;=Calculator!$G$27,IF(DAY($C8911)=1,Calculator!$G$34/2,IF(DAY($C8911)=15,Calculator!$G$34/2,0)),0)</f>
        <v>0</v>
      </c>
      <c r="L8911" s="29">
        <f ca="1">IF(DAY($C8911)=28,IF(H8911=0,0,Calculator!$G$35),0)</f>
        <v>0</v>
      </c>
      <c r="M8911" s="29">
        <f ca="1">IF(I8911&gt;0,IF(DAY($C8911)=1,SUM(INDIRECT("I"&amp;(ROW(C8910)-DAY(C8910))):I8910),0),0)</f>
        <v>0</v>
      </c>
      <c r="N8911" s="29">
        <f ca="1">IF(C8911&lt;Calculator!$G$27,0,IF(C8911=Calculator!$G$27,Calculator!$G$39,IF(H8911-K8911&lt;=0,IF(D8911&gt;Calculator!$G$39,IF(H8911-K8911+E8911+L8911+M8911+Calculator!$G$39&gt;Calculator!$G$39,Calculator!$G$39-(H8911+E8911+L8911+M8911-K8911),Calculator!$G$39),D8911),0)))</f>
        <v>0</v>
      </c>
    </row>
    <row r="8912" spans="1:14" ht="15.75" thickBot="1">
      <c r="A8912" s="33" t="str">
        <f ca="1">IF(C8912=Calculator!$H$27,"F",IF(Daily!D8912+Daily!H8912=0,IF(D8911+H8911&gt;0,"L",""),""))</f>
        <v/>
      </c>
      <c r="B8912" s="34">
        <v>8911</v>
      </c>
      <c r="C8912" s="19">
        <f t="shared" ca="1" si="557"/>
        <v>54841</v>
      </c>
      <c r="D8912" s="29">
        <f t="shared" ca="1" si="559"/>
        <v>0</v>
      </c>
      <c r="E8912" s="29">
        <f ca="1">IF(C8912&lt;Calculator!$D$26,0,IF(DAY($C8912)=1,IF(D8912-Calculator!$G$24&gt;0,Calculator!$G$24,D8912),0))</f>
        <v>0</v>
      </c>
      <c r="F8912" s="29">
        <f ca="1">IF(E8912&gt;0,D8912*Calculator!$G$22/12,0)</f>
        <v>0</v>
      </c>
      <c r="G8912" s="29">
        <f ca="1">IF(E8912&gt;0,(IFERROR(-PMT(Calculator!$G$22/12,Calculator!$G$23*12,Calculator!$G$20),0))-F8912,0)</f>
        <v>0</v>
      </c>
      <c r="H8912" s="29">
        <f t="shared" ca="1" si="560"/>
        <v>0</v>
      </c>
      <c r="I8912" s="29">
        <f t="shared" ca="1" si="558"/>
        <v>0</v>
      </c>
      <c r="J8912" s="30">
        <f>Calculator!$G$40</f>
        <v>6.5000000000000002E-2</v>
      </c>
      <c r="K8912" s="29">
        <f ca="1">IF(C8912&gt;=Calculator!$G$27,IF(DAY($C8912)=1,Calculator!$G$34/2,IF(DAY($C8912)=15,Calculator!$G$34/2,0)),0)</f>
        <v>0</v>
      </c>
      <c r="L8912" s="29">
        <f ca="1">IF(DAY($C8912)=28,IF(H8912=0,0,Calculator!$G$35),0)</f>
        <v>0</v>
      </c>
      <c r="M8912" s="29">
        <f ca="1">IF(I8912&gt;0,IF(DAY($C8912)=1,SUM(INDIRECT("I"&amp;(ROW(C8911)-DAY(C8911))):I8911),0),0)</f>
        <v>0</v>
      </c>
      <c r="N8912" s="29">
        <f ca="1">IF(C8912&lt;Calculator!$G$27,0,IF(C8912=Calculator!$G$27,Calculator!$G$39,IF(H8912-K8912&lt;=0,IF(D8912&gt;Calculator!$G$39,IF(H8912-K8912+E8912+L8912+M8912+Calculator!$G$39&gt;Calculator!$G$39,Calculator!$G$39-(H8912+E8912+L8912+M8912-K8912),Calculator!$G$39),D8912),0)))</f>
        <v>0</v>
      </c>
    </row>
    <row r="8913" spans="1:14" ht="15.75" thickBot="1">
      <c r="A8913" s="33" t="str">
        <f ca="1">IF(C8913=Calculator!$H$27,"F",IF(Daily!D8913+Daily!H8913=0,IF(D8912+H8912&gt;0,"L",""),""))</f>
        <v/>
      </c>
      <c r="B8913" s="34">
        <v>8912</v>
      </c>
      <c r="C8913" s="19">
        <f t="shared" ca="1" si="557"/>
        <v>54842</v>
      </c>
      <c r="D8913" s="29">
        <f t="shared" ca="1" si="559"/>
        <v>0</v>
      </c>
      <c r="E8913" s="29">
        <f ca="1">IF(C8913&lt;Calculator!$D$26,0,IF(DAY($C8913)=1,IF(D8913-Calculator!$G$24&gt;0,Calculator!$G$24,D8913),0))</f>
        <v>0</v>
      </c>
      <c r="F8913" s="29">
        <f ca="1">IF(E8913&gt;0,D8913*Calculator!$G$22/12,0)</f>
        <v>0</v>
      </c>
      <c r="G8913" s="29">
        <f ca="1">IF(E8913&gt;0,(IFERROR(-PMT(Calculator!$G$22/12,Calculator!$G$23*12,Calculator!$G$20),0))-F8913,0)</f>
        <v>0</v>
      </c>
      <c r="H8913" s="29">
        <f t="shared" ca="1" si="560"/>
        <v>0</v>
      </c>
      <c r="I8913" s="29">
        <f t="shared" ca="1" si="558"/>
        <v>0</v>
      </c>
      <c r="J8913" s="30">
        <f>Calculator!$G$40</f>
        <v>6.5000000000000002E-2</v>
      </c>
      <c r="K8913" s="29">
        <f ca="1">IF(C8913&gt;=Calculator!$G$27,IF(DAY($C8913)=1,Calculator!$G$34/2,IF(DAY($C8913)=15,Calculator!$G$34/2,0)),0)</f>
        <v>0</v>
      </c>
      <c r="L8913" s="29">
        <f ca="1">IF(DAY($C8913)=28,IF(H8913=0,0,Calculator!$G$35),0)</f>
        <v>0</v>
      </c>
      <c r="M8913" s="29">
        <f ca="1">IF(I8913&gt;0,IF(DAY($C8913)=1,SUM(INDIRECT("I"&amp;(ROW(C8912)-DAY(C8912))):I8912),0),0)</f>
        <v>0</v>
      </c>
      <c r="N8913" s="29">
        <f ca="1">IF(C8913&lt;Calculator!$G$27,0,IF(C8913=Calculator!$G$27,Calculator!$G$39,IF(H8913-K8913&lt;=0,IF(D8913&gt;Calculator!$G$39,IF(H8913-K8913+E8913+L8913+M8913+Calculator!$G$39&gt;Calculator!$G$39,Calculator!$G$39-(H8913+E8913+L8913+M8913-K8913),Calculator!$G$39),D8913),0)))</f>
        <v>0</v>
      </c>
    </row>
    <row r="8914" spans="1:14" ht="15.75" thickBot="1">
      <c r="A8914" s="33" t="str">
        <f ca="1">IF(C8914=Calculator!$H$27,"F",IF(Daily!D8914+Daily!H8914=0,IF(D8913+H8913&gt;0,"L",""),""))</f>
        <v/>
      </c>
      <c r="B8914" s="34">
        <v>8913</v>
      </c>
      <c r="C8914" s="19">
        <f t="shared" ca="1" si="557"/>
        <v>54843</v>
      </c>
      <c r="D8914" s="29">
        <f t="shared" ca="1" si="559"/>
        <v>0</v>
      </c>
      <c r="E8914" s="29">
        <f ca="1">IF(C8914&lt;Calculator!$D$26,0,IF(DAY($C8914)=1,IF(D8914-Calculator!$G$24&gt;0,Calculator!$G$24,D8914),0))</f>
        <v>0</v>
      </c>
      <c r="F8914" s="29">
        <f ca="1">IF(E8914&gt;0,D8914*Calculator!$G$22/12,0)</f>
        <v>0</v>
      </c>
      <c r="G8914" s="29">
        <f ca="1">IF(E8914&gt;0,(IFERROR(-PMT(Calculator!$G$22/12,Calculator!$G$23*12,Calculator!$G$20),0))-F8914,0)</f>
        <v>0</v>
      </c>
      <c r="H8914" s="29">
        <f t="shared" ca="1" si="560"/>
        <v>0</v>
      </c>
      <c r="I8914" s="29">
        <f t="shared" ca="1" si="558"/>
        <v>0</v>
      </c>
      <c r="J8914" s="30">
        <f>Calculator!$G$40</f>
        <v>6.5000000000000002E-2</v>
      </c>
      <c r="K8914" s="29">
        <f ca="1">IF(C8914&gt;=Calculator!$G$27,IF(DAY($C8914)=1,Calculator!$G$34/2,IF(DAY($C8914)=15,Calculator!$G$34/2,0)),0)</f>
        <v>0</v>
      </c>
      <c r="L8914" s="29">
        <f ca="1">IF(DAY($C8914)=28,IF(H8914=0,0,Calculator!$G$35),0)</f>
        <v>0</v>
      </c>
      <c r="M8914" s="29">
        <f ca="1">IF(I8914&gt;0,IF(DAY($C8914)=1,SUM(INDIRECT("I"&amp;(ROW(C8913)-DAY(C8913))):I8913),0),0)</f>
        <v>0</v>
      </c>
      <c r="N8914" s="29">
        <f ca="1">IF(C8914&lt;Calculator!$G$27,0,IF(C8914=Calculator!$G$27,Calculator!$G$39,IF(H8914-K8914&lt;=0,IF(D8914&gt;Calculator!$G$39,IF(H8914-K8914+E8914+L8914+M8914+Calculator!$G$39&gt;Calculator!$G$39,Calculator!$G$39-(H8914+E8914+L8914+M8914-K8914),Calculator!$G$39),D8914),0)))</f>
        <v>0</v>
      </c>
    </row>
    <row r="8915" spans="1:14" ht="15.75" thickBot="1">
      <c r="A8915" s="33" t="str">
        <f ca="1">IF(C8915=Calculator!$H$27,"F",IF(Daily!D8915+Daily!H8915=0,IF(D8914+H8914&gt;0,"L",""),""))</f>
        <v/>
      </c>
      <c r="B8915" s="34">
        <v>8914</v>
      </c>
      <c r="C8915" s="19">
        <f t="shared" ca="1" si="557"/>
        <v>54844</v>
      </c>
      <c r="D8915" s="29">
        <f t="shared" ca="1" si="559"/>
        <v>0</v>
      </c>
      <c r="E8915" s="29">
        <f ca="1">IF(C8915&lt;Calculator!$D$26,0,IF(DAY($C8915)=1,IF(D8915-Calculator!$G$24&gt;0,Calculator!$G$24,D8915),0))</f>
        <v>0</v>
      </c>
      <c r="F8915" s="29">
        <f ca="1">IF(E8915&gt;0,D8915*Calculator!$G$22/12,0)</f>
        <v>0</v>
      </c>
      <c r="G8915" s="29">
        <f ca="1">IF(E8915&gt;0,(IFERROR(-PMT(Calculator!$G$22/12,Calculator!$G$23*12,Calculator!$G$20),0))-F8915,0)</f>
        <v>0</v>
      </c>
      <c r="H8915" s="29">
        <f t="shared" ca="1" si="560"/>
        <v>0</v>
      </c>
      <c r="I8915" s="29">
        <f t="shared" ca="1" si="558"/>
        <v>0</v>
      </c>
      <c r="J8915" s="30">
        <f>Calculator!$G$40</f>
        <v>6.5000000000000002E-2</v>
      </c>
      <c r="K8915" s="29">
        <f ca="1">IF(C8915&gt;=Calculator!$G$27,IF(DAY($C8915)=1,Calculator!$G$34/2,IF(DAY($C8915)=15,Calculator!$G$34/2,0)),0)</f>
        <v>0</v>
      </c>
      <c r="L8915" s="29">
        <f ca="1">IF(DAY($C8915)=28,IF(H8915=0,0,Calculator!$G$35),0)</f>
        <v>0</v>
      </c>
      <c r="M8915" s="29">
        <f ca="1">IF(I8915&gt;0,IF(DAY($C8915)=1,SUM(INDIRECT("I"&amp;(ROW(C8914)-DAY(C8914))):I8914),0),0)</f>
        <v>0</v>
      </c>
      <c r="N8915" s="29">
        <f ca="1">IF(C8915&lt;Calculator!$G$27,0,IF(C8915=Calculator!$G$27,Calculator!$G$39,IF(H8915-K8915&lt;=0,IF(D8915&gt;Calculator!$G$39,IF(H8915-K8915+E8915+L8915+M8915+Calculator!$G$39&gt;Calculator!$G$39,Calculator!$G$39-(H8915+E8915+L8915+M8915-K8915),Calculator!$G$39),D8915),0)))</f>
        <v>0</v>
      </c>
    </row>
    <row r="8916" spans="1:14" ht="15.75" thickBot="1">
      <c r="A8916" s="33" t="str">
        <f ca="1">IF(C8916=Calculator!$H$27,"F",IF(Daily!D8916+Daily!H8916=0,IF(D8915+H8915&gt;0,"L",""),""))</f>
        <v/>
      </c>
      <c r="B8916" s="34">
        <v>8915</v>
      </c>
      <c r="C8916" s="19">
        <f t="shared" ca="1" si="557"/>
        <v>54845</v>
      </c>
      <c r="D8916" s="29">
        <f t="shared" ca="1" si="559"/>
        <v>0</v>
      </c>
      <c r="E8916" s="29">
        <f ca="1">IF(C8916&lt;Calculator!$D$26,0,IF(DAY($C8916)=1,IF(D8916-Calculator!$G$24&gt;0,Calculator!$G$24,D8916),0))</f>
        <v>0</v>
      </c>
      <c r="F8916" s="29">
        <f ca="1">IF(E8916&gt;0,D8916*Calculator!$G$22/12,0)</f>
        <v>0</v>
      </c>
      <c r="G8916" s="29">
        <f ca="1">IF(E8916&gt;0,(IFERROR(-PMT(Calculator!$G$22/12,Calculator!$G$23*12,Calculator!$G$20),0))-F8916,0)</f>
        <v>0</v>
      </c>
      <c r="H8916" s="29">
        <f t="shared" ca="1" si="560"/>
        <v>0</v>
      </c>
      <c r="I8916" s="29">
        <f t="shared" ca="1" si="558"/>
        <v>0</v>
      </c>
      <c r="J8916" s="30">
        <f>Calculator!$G$40</f>
        <v>6.5000000000000002E-2</v>
      </c>
      <c r="K8916" s="29">
        <f ca="1">IF(C8916&gt;=Calculator!$G$27,IF(DAY($C8916)=1,Calculator!$G$34/2,IF(DAY($C8916)=15,Calculator!$G$34/2,0)),0)</f>
        <v>0</v>
      </c>
      <c r="L8916" s="29">
        <f ca="1">IF(DAY($C8916)=28,IF(H8916=0,0,Calculator!$G$35),0)</f>
        <v>0</v>
      </c>
      <c r="M8916" s="29">
        <f ca="1">IF(I8916&gt;0,IF(DAY($C8916)=1,SUM(INDIRECT("I"&amp;(ROW(C8915)-DAY(C8915))):I8915),0),0)</f>
        <v>0</v>
      </c>
      <c r="N8916" s="29">
        <f ca="1">IF(C8916&lt;Calculator!$G$27,0,IF(C8916=Calculator!$G$27,Calculator!$G$39,IF(H8916-K8916&lt;=0,IF(D8916&gt;Calculator!$G$39,IF(H8916-K8916+E8916+L8916+M8916+Calculator!$G$39&gt;Calculator!$G$39,Calculator!$G$39-(H8916+E8916+L8916+M8916-K8916),Calculator!$G$39),D8916),0)))</f>
        <v>0</v>
      </c>
    </row>
    <row r="8917" spans="1:14" ht="15.75" thickBot="1">
      <c r="A8917" s="33" t="str">
        <f ca="1">IF(C8917=Calculator!$H$27,"F",IF(Daily!D8917+Daily!H8917=0,IF(D8916+H8916&gt;0,"L",""),""))</f>
        <v/>
      </c>
      <c r="B8917" s="34">
        <v>8916</v>
      </c>
      <c r="C8917" s="19">
        <f t="shared" ca="1" si="557"/>
        <v>54846</v>
      </c>
      <c r="D8917" s="29">
        <f t="shared" ca="1" si="559"/>
        <v>0</v>
      </c>
      <c r="E8917" s="29">
        <f ca="1">IF(C8917&lt;Calculator!$D$26,0,IF(DAY($C8917)=1,IF(D8917-Calculator!$G$24&gt;0,Calculator!$G$24,D8917),0))</f>
        <v>0</v>
      </c>
      <c r="F8917" s="29">
        <f ca="1">IF(E8917&gt;0,D8917*Calculator!$G$22/12,0)</f>
        <v>0</v>
      </c>
      <c r="G8917" s="29">
        <f ca="1">IF(E8917&gt;0,(IFERROR(-PMT(Calculator!$G$22/12,Calculator!$G$23*12,Calculator!$G$20),0))-F8917,0)</f>
        <v>0</v>
      </c>
      <c r="H8917" s="29">
        <f t="shared" ca="1" si="560"/>
        <v>0</v>
      </c>
      <c r="I8917" s="29">
        <f t="shared" ca="1" si="558"/>
        <v>0</v>
      </c>
      <c r="J8917" s="30">
        <f>Calculator!$G$40</f>
        <v>6.5000000000000002E-2</v>
      </c>
      <c r="K8917" s="29">
        <f ca="1">IF(C8917&gt;=Calculator!$G$27,IF(DAY($C8917)=1,Calculator!$G$34/2,IF(DAY($C8917)=15,Calculator!$G$34/2,0)),0)</f>
        <v>0</v>
      </c>
      <c r="L8917" s="29">
        <f ca="1">IF(DAY($C8917)=28,IF(H8917=0,0,Calculator!$G$35),0)</f>
        <v>0</v>
      </c>
      <c r="M8917" s="29">
        <f ca="1">IF(I8917&gt;0,IF(DAY($C8917)=1,SUM(INDIRECT("I"&amp;(ROW(C8916)-DAY(C8916))):I8916),0),0)</f>
        <v>0</v>
      </c>
      <c r="N8917" s="29">
        <f ca="1">IF(C8917&lt;Calculator!$G$27,0,IF(C8917=Calculator!$G$27,Calculator!$G$39,IF(H8917-K8917&lt;=0,IF(D8917&gt;Calculator!$G$39,IF(H8917-K8917+E8917+L8917+M8917+Calculator!$G$39&gt;Calculator!$G$39,Calculator!$G$39-(H8917+E8917+L8917+M8917-K8917),Calculator!$G$39),D8917),0)))</f>
        <v>0</v>
      </c>
    </row>
    <row r="8918" spans="1:14" ht="15.75" thickBot="1">
      <c r="A8918" s="33" t="str">
        <f ca="1">IF(C8918=Calculator!$H$27,"F",IF(Daily!D8918+Daily!H8918=0,IF(D8917+H8917&gt;0,"L",""),""))</f>
        <v/>
      </c>
      <c r="B8918" s="34">
        <v>8917</v>
      </c>
      <c r="C8918" s="19">
        <f t="shared" ca="1" si="557"/>
        <v>54847</v>
      </c>
      <c r="D8918" s="29">
        <f t="shared" ca="1" si="559"/>
        <v>0</v>
      </c>
      <c r="E8918" s="29">
        <f ca="1">IF(C8918&lt;Calculator!$D$26,0,IF(DAY($C8918)=1,IF(D8918-Calculator!$G$24&gt;0,Calculator!$G$24,D8918),0))</f>
        <v>0</v>
      </c>
      <c r="F8918" s="29">
        <f ca="1">IF(E8918&gt;0,D8918*Calculator!$G$22/12,0)</f>
        <v>0</v>
      </c>
      <c r="G8918" s="29">
        <f ca="1">IF(E8918&gt;0,(IFERROR(-PMT(Calculator!$G$22/12,Calculator!$G$23*12,Calculator!$G$20),0))-F8918,0)</f>
        <v>0</v>
      </c>
      <c r="H8918" s="29">
        <f t="shared" ca="1" si="560"/>
        <v>0</v>
      </c>
      <c r="I8918" s="29">
        <f t="shared" ca="1" si="558"/>
        <v>0</v>
      </c>
      <c r="J8918" s="30">
        <f>Calculator!$G$40</f>
        <v>6.5000000000000002E-2</v>
      </c>
      <c r="K8918" s="29">
        <f ca="1">IF(C8918&gt;=Calculator!$G$27,IF(DAY($C8918)=1,Calculator!$G$34/2,IF(DAY($C8918)=15,Calculator!$G$34/2,0)),0)</f>
        <v>0</v>
      </c>
      <c r="L8918" s="29">
        <f ca="1">IF(DAY($C8918)=28,IF(H8918=0,0,Calculator!$G$35),0)</f>
        <v>0</v>
      </c>
      <c r="M8918" s="29">
        <f ca="1">IF(I8918&gt;0,IF(DAY($C8918)=1,SUM(INDIRECT("I"&amp;(ROW(C8917)-DAY(C8917))):I8917),0),0)</f>
        <v>0</v>
      </c>
      <c r="N8918" s="29">
        <f ca="1">IF(C8918&lt;Calculator!$G$27,0,IF(C8918=Calculator!$G$27,Calculator!$G$39,IF(H8918-K8918&lt;=0,IF(D8918&gt;Calculator!$G$39,IF(H8918-K8918+E8918+L8918+M8918+Calculator!$G$39&gt;Calculator!$G$39,Calculator!$G$39-(H8918+E8918+L8918+M8918-K8918),Calculator!$G$39),D8918),0)))</f>
        <v>0</v>
      </c>
    </row>
    <row r="8919" spans="1:14" ht="15.75" thickBot="1">
      <c r="A8919" s="33" t="str">
        <f ca="1">IF(C8919=Calculator!$H$27,"F",IF(Daily!D8919+Daily!H8919=0,IF(D8918+H8918&gt;0,"L",""),""))</f>
        <v/>
      </c>
      <c r="B8919" s="34">
        <v>8918</v>
      </c>
      <c r="C8919" s="19">
        <f t="shared" ca="1" si="557"/>
        <v>54848</v>
      </c>
      <c r="D8919" s="29">
        <f t="shared" ca="1" si="559"/>
        <v>0</v>
      </c>
      <c r="E8919" s="29">
        <f ca="1">IF(C8919&lt;Calculator!$D$26,0,IF(DAY($C8919)=1,IF(D8919-Calculator!$G$24&gt;0,Calculator!$G$24,D8919),0))</f>
        <v>0</v>
      </c>
      <c r="F8919" s="29">
        <f ca="1">IF(E8919&gt;0,D8919*Calculator!$G$22/12,0)</f>
        <v>0</v>
      </c>
      <c r="G8919" s="29">
        <f ca="1">IF(E8919&gt;0,(IFERROR(-PMT(Calculator!$G$22/12,Calculator!$G$23*12,Calculator!$G$20),0))-F8919,0)</f>
        <v>0</v>
      </c>
      <c r="H8919" s="29">
        <f t="shared" ca="1" si="560"/>
        <v>0</v>
      </c>
      <c r="I8919" s="29">
        <f t="shared" ca="1" si="558"/>
        <v>0</v>
      </c>
      <c r="J8919" s="30">
        <f>Calculator!$G$40</f>
        <v>6.5000000000000002E-2</v>
      </c>
      <c r="K8919" s="29">
        <f ca="1">IF(C8919&gt;=Calculator!$G$27,IF(DAY($C8919)=1,Calculator!$G$34/2,IF(DAY($C8919)=15,Calculator!$G$34/2,0)),0)</f>
        <v>4500</v>
      </c>
      <c r="L8919" s="29">
        <f ca="1">IF(DAY($C8919)=28,IF(H8919=0,0,Calculator!$G$35),0)</f>
        <v>0</v>
      </c>
      <c r="M8919" s="29">
        <f ca="1">IF(I8919&gt;0,IF(DAY($C8919)=1,SUM(INDIRECT("I"&amp;(ROW(C8918)-DAY(C8918))):I8918),0),0)</f>
        <v>0</v>
      </c>
      <c r="N8919" s="29">
        <f ca="1">IF(C8919&lt;Calculator!$G$27,0,IF(C8919=Calculator!$G$27,Calculator!$G$39,IF(H8919-K8919&lt;=0,IF(D8919&gt;Calculator!$G$39,IF(H8919-K8919+E8919+L8919+M8919+Calculator!$G$39&gt;Calculator!$G$39,Calculator!$G$39-(H8919+E8919+L8919+M8919-K8919),Calculator!$G$39),D8919),0)))</f>
        <v>0</v>
      </c>
    </row>
    <row r="8920" spans="1:14" ht="15.75" thickBot="1">
      <c r="A8920" s="33" t="str">
        <f ca="1">IF(C8920=Calculator!$H$27,"F",IF(Daily!D8920+Daily!H8920=0,IF(D8919+H8919&gt;0,"L",""),""))</f>
        <v/>
      </c>
      <c r="B8920" s="34">
        <v>8919</v>
      </c>
      <c r="C8920" s="19">
        <f t="shared" ca="1" si="557"/>
        <v>54849</v>
      </c>
      <c r="D8920" s="29">
        <f t="shared" ca="1" si="559"/>
        <v>0</v>
      </c>
      <c r="E8920" s="29">
        <f ca="1">IF(C8920&lt;Calculator!$D$26,0,IF(DAY($C8920)=1,IF(D8920-Calculator!$G$24&gt;0,Calculator!$G$24,D8920),0))</f>
        <v>0</v>
      </c>
      <c r="F8920" s="29">
        <f ca="1">IF(E8920&gt;0,D8920*Calculator!$G$22/12,0)</f>
        <v>0</v>
      </c>
      <c r="G8920" s="29">
        <f ca="1">IF(E8920&gt;0,(IFERROR(-PMT(Calculator!$G$22/12,Calculator!$G$23*12,Calculator!$G$20),0))-F8920,0)</f>
        <v>0</v>
      </c>
      <c r="H8920" s="29">
        <f t="shared" ca="1" si="560"/>
        <v>0</v>
      </c>
      <c r="I8920" s="29">
        <f t="shared" ca="1" si="558"/>
        <v>0</v>
      </c>
      <c r="J8920" s="30">
        <f>Calculator!$G$40</f>
        <v>6.5000000000000002E-2</v>
      </c>
      <c r="K8920" s="29">
        <f ca="1">IF(C8920&gt;=Calculator!$G$27,IF(DAY($C8920)=1,Calculator!$G$34/2,IF(DAY($C8920)=15,Calculator!$G$34/2,0)),0)</f>
        <v>0</v>
      </c>
      <c r="L8920" s="29">
        <f ca="1">IF(DAY($C8920)=28,IF(H8920=0,0,Calculator!$G$35),0)</f>
        <v>0</v>
      </c>
      <c r="M8920" s="29">
        <f ca="1">IF(I8920&gt;0,IF(DAY($C8920)=1,SUM(INDIRECT("I"&amp;(ROW(C8919)-DAY(C8919))):I8919),0),0)</f>
        <v>0</v>
      </c>
      <c r="N8920" s="29">
        <f ca="1">IF(C8920&lt;Calculator!$G$27,0,IF(C8920=Calculator!$G$27,Calculator!$G$39,IF(H8920-K8920&lt;=0,IF(D8920&gt;Calculator!$G$39,IF(H8920-K8920+E8920+L8920+M8920+Calculator!$G$39&gt;Calculator!$G$39,Calculator!$G$39-(H8920+E8920+L8920+M8920-K8920),Calculator!$G$39),D8920),0)))</f>
        <v>0</v>
      </c>
    </row>
    <row r="8921" spans="1:14" ht="15.75" thickBot="1">
      <c r="A8921" s="33" t="str">
        <f ca="1">IF(C8921=Calculator!$H$27,"F",IF(Daily!D8921+Daily!H8921=0,IF(D8920+H8920&gt;0,"L",""),""))</f>
        <v/>
      </c>
      <c r="B8921" s="34">
        <v>8920</v>
      </c>
      <c r="C8921" s="19">
        <f t="shared" ca="1" si="557"/>
        <v>54850</v>
      </c>
      <c r="D8921" s="29">
        <f t="shared" ca="1" si="559"/>
        <v>0</v>
      </c>
      <c r="E8921" s="29">
        <f ca="1">IF(C8921&lt;Calculator!$D$26,0,IF(DAY($C8921)=1,IF(D8921-Calculator!$G$24&gt;0,Calculator!$G$24,D8921),0))</f>
        <v>0</v>
      </c>
      <c r="F8921" s="29">
        <f ca="1">IF(E8921&gt;0,D8921*Calculator!$G$22/12,0)</f>
        <v>0</v>
      </c>
      <c r="G8921" s="29">
        <f ca="1">IF(E8921&gt;0,(IFERROR(-PMT(Calculator!$G$22/12,Calculator!$G$23*12,Calculator!$G$20),0))-F8921,0)</f>
        <v>0</v>
      </c>
      <c r="H8921" s="29">
        <f t="shared" ca="1" si="560"/>
        <v>0</v>
      </c>
      <c r="I8921" s="29">
        <f t="shared" ca="1" si="558"/>
        <v>0</v>
      </c>
      <c r="J8921" s="30">
        <f>Calculator!$G$40</f>
        <v>6.5000000000000002E-2</v>
      </c>
      <c r="K8921" s="29">
        <f ca="1">IF(C8921&gt;=Calculator!$G$27,IF(DAY($C8921)=1,Calculator!$G$34/2,IF(DAY($C8921)=15,Calculator!$G$34/2,0)),0)</f>
        <v>0</v>
      </c>
      <c r="L8921" s="29">
        <f ca="1">IF(DAY($C8921)=28,IF(H8921=0,0,Calculator!$G$35),0)</f>
        <v>0</v>
      </c>
      <c r="M8921" s="29">
        <f ca="1">IF(I8921&gt;0,IF(DAY($C8921)=1,SUM(INDIRECT("I"&amp;(ROW(C8920)-DAY(C8920))):I8920),0),0)</f>
        <v>0</v>
      </c>
      <c r="N8921" s="29">
        <f ca="1">IF(C8921&lt;Calculator!$G$27,0,IF(C8921=Calculator!$G$27,Calculator!$G$39,IF(H8921-K8921&lt;=0,IF(D8921&gt;Calculator!$G$39,IF(H8921-K8921+E8921+L8921+M8921+Calculator!$G$39&gt;Calculator!$G$39,Calculator!$G$39-(H8921+E8921+L8921+M8921-K8921),Calculator!$G$39),D8921),0)))</f>
        <v>0</v>
      </c>
    </row>
    <row r="8922" spans="1:14" ht="15.75" thickBot="1">
      <c r="A8922" s="33" t="str">
        <f ca="1">IF(C8922=Calculator!$H$27,"F",IF(Daily!D8922+Daily!H8922=0,IF(D8921+H8921&gt;0,"L",""),""))</f>
        <v/>
      </c>
      <c r="B8922" s="34">
        <v>8921</v>
      </c>
      <c r="C8922" s="19">
        <f t="shared" ca="1" si="557"/>
        <v>54851</v>
      </c>
      <c r="D8922" s="29">
        <f t="shared" ca="1" si="559"/>
        <v>0</v>
      </c>
      <c r="E8922" s="29">
        <f ca="1">IF(C8922&lt;Calculator!$D$26,0,IF(DAY($C8922)=1,IF(D8922-Calculator!$G$24&gt;0,Calculator!$G$24,D8922),0))</f>
        <v>0</v>
      </c>
      <c r="F8922" s="29">
        <f ca="1">IF(E8922&gt;0,D8922*Calculator!$G$22/12,0)</f>
        <v>0</v>
      </c>
      <c r="G8922" s="29">
        <f ca="1">IF(E8922&gt;0,(IFERROR(-PMT(Calculator!$G$22/12,Calculator!$G$23*12,Calculator!$G$20),0))-F8922,0)</f>
        <v>0</v>
      </c>
      <c r="H8922" s="29">
        <f t="shared" ca="1" si="560"/>
        <v>0</v>
      </c>
      <c r="I8922" s="29">
        <f t="shared" ca="1" si="558"/>
        <v>0</v>
      </c>
      <c r="J8922" s="30">
        <f>Calculator!$G$40</f>
        <v>6.5000000000000002E-2</v>
      </c>
      <c r="K8922" s="29">
        <f ca="1">IF(C8922&gt;=Calculator!$G$27,IF(DAY($C8922)=1,Calculator!$G$34/2,IF(DAY($C8922)=15,Calculator!$G$34/2,0)),0)</f>
        <v>0</v>
      </c>
      <c r="L8922" s="29">
        <f ca="1">IF(DAY($C8922)=28,IF(H8922=0,0,Calculator!$G$35),0)</f>
        <v>0</v>
      </c>
      <c r="M8922" s="29">
        <f ca="1">IF(I8922&gt;0,IF(DAY($C8922)=1,SUM(INDIRECT("I"&amp;(ROW(C8921)-DAY(C8921))):I8921),0),0)</f>
        <v>0</v>
      </c>
      <c r="N8922" s="29">
        <f ca="1">IF(C8922&lt;Calculator!$G$27,0,IF(C8922=Calculator!$G$27,Calculator!$G$39,IF(H8922-K8922&lt;=0,IF(D8922&gt;Calculator!$G$39,IF(H8922-K8922+E8922+L8922+M8922+Calculator!$G$39&gt;Calculator!$G$39,Calculator!$G$39-(H8922+E8922+L8922+M8922-K8922),Calculator!$G$39),D8922),0)))</f>
        <v>0</v>
      </c>
    </row>
    <row r="8923" spans="1:14" ht="15.75" thickBot="1">
      <c r="A8923" s="33" t="str">
        <f ca="1">IF(C8923=Calculator!$H$27,"F",IF(Daily!D8923+Daily!H8923=0,IF(D8922+H8922&gt;0,"L",""),""))</f>
        <v/>
      </c>
      <c r="B8923" s="34">
        <v>8922</v>
      </c>
      <c r="C8923" s="19">
        <f t="shared" ca="1" si="557"/>
        <v>54852</v>
      </c>
      <c r="D8923" s="29">
        <f t="shared" ca="1" si="559"/>
        <v>0</v>
      </c>
      <c r="E8923" s="29">
        <f ca="1">IF(C8923&lt;Calculator!$D$26,0,IF(DAY($C8923)=1,IF(D8923-Calculator!$G$24&gt;0,Calculator!$G$24,D8923),0))</f>
        <v>0</v>
      </c>
      <c r="F8923" s="29">
        <f ca="1">IF(E8923&gt;0,D8923*Calculator!$G$22/12,0)</f>
        <v>0</v>
      </c>
      <c r="G8923" s="29">
        <f ca="1">IF(E8923&gt;0,(IFERROR(-PMT(Calculator!$G$22/12,Calculator!$G$23*12,Calculator!$G$20),0))-F8923,0)</f>
        <v>0</v>
      </c>
      <c r="H8923" s="29">
        <f t="shared" ca="1" si="560"/>
        <v>0</v>
      </c>
      <c r="I8923" s="29">
        <f t="shared" ca="1" si="558"/>
        <v>0</v>
      </c>
      <c r="J8923" s="30">
        <f>Calculator!$G$40</f>
        <v>6.5000000000000002E-2</v>
      </c>
      <c r="K8923" s="29">
        <f ca="1">IF(C8923&gt;=Calculator!$G$27,IF(DAY($C8923)=1,Calculator!$G$34/2,IF(DAY($C8923)=15,Calculator!$G$34/2,0)),0)</f>
        <v>0</v>
      </c>
      <c r="L8923" s="29">
        <f ca="1">IF(DAY($C8923)=28,IF(H8923=0,0,Calculator!$G$35),0)</f>
        <v>0</v>
      </c>
      <c r="M8923" s="29">
        <f ca="1">IF(I8923&gt;0,IF(DAY($C8923)=1,SUM(INDIRECT("I"&amp;(ROW(C8922)-DAY(C8922))):I8922),0),0)</f>
        <v>0</v>
      </c>
      <c r="N8923" s="29">
        <f ca="1">IF(C8923&lt;Calculator!$G$27,0,IF(C8923=Calculator!$G$27,Calculator!$G$39,IF(H8923-K8923&lt;=0,IF(D8923&gt;Calculator!$G$39,IF(H8923-K8923+E8923+L8923+M8923+Calculator!$G$39&gt;Calculator!$G$39,Calculator!$G$39-(H8923+E8923+L8923+M8923-K8923),Calculator!$G$39),D8923),0)))</f>
        <v>0</v>
      </c>
    </row>
    <row r="8924" spans="1:14" ht="15.75" thickBot="1">
      <c r="A8924" s="33" t="str">
        <f ca="1">IF(C8924=Calculator!$H$27,"F",IF(Daily!D8924+Daily!H8924=0,IF(D8923+H8923&gt;0,"L",""),""))</f>
        <v/>
      </c>
      <c r="B8924" s="34">
        <v>8923</v>
      </c>
      <c r="C8924" s="19">
        <f t="shared" ca="1" si="557"/>
        <v>54853</v>
      </c>
      <c r="D8924" s="29">
        <f t="shared" ca="1" si="559"/>
        <v>0</v>
      </c>
      <c r="E8924" s="29">
        <f ca="1">IF(C8924&lt;Calculator!$D$26,0,IF(DAY($C8924)=1,IF(D8924-Calculator!$G$24&gt;0,Calculator!$G$24,D8924),0))</f>
        <v>0</v>
      </c>
      <c r="F8924" s="29">
        <f ca="1">IF(E8924&gt;0,D8924*Calculator!$G$22/12,0)</f>
        <v>0</v>
      </c>
      <c r="G8924" s="29">
        <f ca="1">IF(E8924&gt;0,(IFERROR(-PMT(Calculator!$G$22/12,Calculator!$G$23*12,Calculator!$G$20),0))-F8924,0)</f>
        <v>0</v>
      </c>
      <c r="H8924" s="29">
        <f t="shared" ca="1" si="560"/>
        <v>0</v>
      </c>
      <c r="I8924" s="29">
        <f t="shared" ca="1" si="558"/>
        <v>0</v>
      </c>
      <c r="J8924" s="30">
        <f>Calculator!$G$40</f>
        <v>6.5000000000000002E-2</v>
      </c>
      <c r="K8924" s="29">
        <f ca="1">IF(C8924&gt;=Calculator!$G$27,IF(DAY($C8924)=1,Calculator!$G$34/2,IF(DAY($C8924)=15,Calculator!$G$34/2,0)),0)</f>
        <v>0</v>
      </c>
      <c r="L8924" s="29">
        <f ca="1">IF(DAY($C8924)=28,IF(H8924=0,0,Calculator!$G$35),0)</f>
        <v>0</v>
      </c>
      <c r="M8924" s="29">
        <f ca="1">IF(I8924&gt;0,IF(DAY($C8924)=1,SUM(INDIRECT("I"&amp;(ROW(C8923)-DAY(C8923))):I8923),0),0)</f>
        <v>0</v>
      </c>
      <c r="N8924" s="29">
        <f ca="1">IF(C8924&lt;Calculator!$G$27,0,IF(C8924=Calculator!$G$27,Calculator!$G$39,IF(H8924-K8924&lt;=0,IF(D8924&gt;Calculator!$G$39,IF(H8924-K8924+E8924+L8924+M8924+Calculator!$G$39&gt;Calculator!$G$39,Calculator!$G$39-(H8924+E8924+L8924+M8924-K8924),Calculator!$G$39),D8924),0)))</f>
        <v>0</v>
      </c>
    </row>
    <row r="8925" spans="1:14" ht="15.75" thickBot="1">
      <c r="A8925" s="33" t="str">
        <f ca="1">IF(C8925=Calculator!$H$27,"F",IF(Daily!D8925+Daily!H8925=0,IF(D8924+H8924&gt;0,"L",""),""))</f>
        <v/>
      </c>
      <c r="B8925" s="34">
        <v>8924</v>
      </c>
      <c r="C8925" s="19">
        <f t="shared" ca="1" si="557"/>
        <v>54854</v>
      </c>
      <c r="D8925" s="29">
        <f t="shared" ca="1" si="559"/>
        <v>0</v>
      </c>
      <c r="E8925" s="29">
        <f ca="1">IF(C8925&lt;Calculator!$D$26,0,IF(DAY($C8925)=1,IF(D8925-Calculator!$G$24&gt;0,Calculator!$G$24,D8925),0))</f>
        <v>0</v>
      </c>
      <c r="F8925" s="29">
        <f ca="1">IF(E8925&gt;0,D8925*Calculator!$G$22/12,0)</f>
        <v>0</v>
      </c>
      <c r="G8925" s="29">
        <f ca="1">IF(E8925&gt;0,(IFERROR(-PMT(Calculator!$G$22/12,Calculator!$G$23*12,Calculator!$G$20),0))-F8925,0)</f>
        <v>0</v>
      </c>
      <c r="H8925" s="29">
        <f t="shared" ca="1" si="560"/>
        <v>0</v>
      </c>
      <c r="I8925" s="29">
        <f t="shared" ca="1" si="558"/>
        <v>0</v>
      </c>
      <c r="J8925" s="30">
        <f>Calculator!$G$40</f>
        <v>6.5000000000000002E-2</v>
      </c>
      <c r="K8925" s="29">
        <f ca="1">IF(C8925&gt;=Calculator!$G$27,IF(DAY($C8925)=1,Calculator!$G$34/2,IF(DAY($C8925)=15,Calculator!$G$34/2,0)),0)</f>
        <v>0</v>
      </c>
      <c r="L8925" s="29">
        <f ca="1">IF(DAY($C8925)=28,IF(H8925=0,0,Calculator!$G$35),0)</f>
        <v>0</v>
      </c>
      <c r="M8925" s="29">
        <f ca="1">IF(I8925&gt;0,IF(DAY($C8925)=1,SUM(INDIRECT("I"&amp;(ROW(C8924)-DAY(C8924))):I8924),0),0)</f>
        <v>0</v>
      </c>
      <c r="N8925" s="29">
        <f ca="1">IF(C8925&lt;Calculator!$G$27,0,IF(C8925=Calculator!$G$27,Calculator!$G$39,IF(H8925-K8925&lt;=0,IF(D8925&gt;Calculator!$G$39,IF(H8925-K8925+E8925+L8925+M8925+Calculator!$G$39&gt;Calculator!$G$39,Calculator!$G$39-(H8925+E8925+L8925+M8925-K8925),Calculator!$G$39),D8925),0)))</f>
        <v>0</v>
      </c>
    </row>
    <row r="8926" spans="1:14" ht="15.75" thickBot="1">
      <c r="A8926" s="33" t="str">
        <f ca="1">IF(C8926=Calculator!$H$27,"F",IF(Daily!D8926+Daily!H8926=0,IF(D8925+H8925&gt;0,"L",""),""))</f>
        <v/>
      </c>
      <c r="B8926" s="34">
        <v>8925</v>
      </c>
      <c r="C8926" s="19">
        <f t="shared" ca="1" si="557"/>
        <v>54855</v>
      </c>
      <c r="D8926" s="29">
        <f t="shared" ca="1" si="559"/>
        <v>0</v>
      </c>
      <c r="E8926" s="29">
        <f ca="1">IF(C8926&lt;Calculator!$D$26,0,IF(DAY($C8926)=1,IF(D8926-Calculator!$G$24&gt;0,Calculator!$G$24,D8926),0))</f>
        <v>0</v>
      </c>
      <c r="F8926" s="29">
        <f ca="1">IF(E8926&gt;0,D8926*Calculator!$G$22/12,0)</f>
        <v>0</v>
      </c>
      <c r="G8926" s="29">
        <f ca="1">IF(E8926&gt;0,(IFERROR(-PMT(Calculator!$G$22/12,Calculator!$G$23*12,Calculator!$G$20),0))-F8926,0)</f>
        <v>0</v>
      </c>
      <c r="H8926" s="29">
        <f t="shared" ca="1" si="560"/>
        <v>0</v>
      </c>
      <c r="I8926" s="29">
        <f t="shared" ca="1" si="558"/>
        <v>0</v>
      </c>
      <c r="J8926" s="30">
        <f>Calculator!$G$40</f>
        <v>6.5000000000000002E-2</v>
      </c>
      <c r="K8926" s="29">
        <f ca="1">IF(C8926&gt;=Calculator!$G$27,IF(DAY($C8926)=1,Calculator!$G$34/2,IF(DAY($C8926)=15,Calculator!$G$34/2,0)),0)</f>
        <v>0</v>
      </c>
      <c r="L8926" s="29">
        <f ca="1">IF(DAY($C8926)=28,IF(H8926=0,0,Calculator!$G$35),0)</f>
        <v>0</v>
      </c>
      <c r="M8926" s="29">
        <f ca="1">IF(I8926&gt;0,IF(DAY($C8926)=1,SUM(INDIRECT("I"&amp;(ROW(C8925)-DAY(C8925))):I8925),0),0)</f>
        <v>0</v>
      </c>
      <c r="N8926" s="29">
        <f ca="1">IF(C8926&lt;Calculator!$G$27,0,IF(C8926=Calculator!$G$27,Calculator!$G$39,IF(H8926-K8926&lt;=0,IF(D8926&gt;Calculator!$G$39,IF(H8926-K8926+E8926+L8926+M8926+Calculator!$G$39&gt;Calculator!$G$39,Calculator!$G$39-(H8926+E8926+L8926+M8926-K8926),Calculator!$G$39),D8926),0)))</f>
        <v>0</v>
      </c>
    </row>
    <row r="8927" spans="1:14" ht="15.75" thickBot="1">
      <c r="A8927" s="33" t="str">
        <f ca="1">IF(C8927=Calculator!$H$27,"F",IF(Daily!D8927+Daily!H8927=0,IF(D8926+H8926&gt;0,"L",""),""))</f>
        <v/>
      </c>
      <c r="B8927" s="34">
        <v>8926</v>
      </c>
      <c r="C8927" s="19">
        <f t="shared" ca="1" si="557"/>
        <v>54856</v>
      </c>
      <c r="D8927" s="29">
        <f t="shared" ca="1" si="559"/>
        <v>0</v>
      </c>
      <c r="E8927" s="29">
        <f ca="1">IF(C8927&lt;Calculator!$D$26,0,IF(DAY($C8927)=1,IF(D8927-Calculator!$G$24&gt;0,Calculator!$G$24,D8927),0))</f>
        <v>0</v>
      </c>
      <c r="F8927" s="29">
        <f ca="1">IF(E8927&gt;0,D8927*Calculator!$G$22/12,0)</f>
        <v>0</v>
      </c>
      <c r="G8927" s="29">
        <f ca="1">IF(E8927&gt;0,(IFERROR(-PMT(Calculator!$G$22/12,Calculator!$G$23*12,Calculator!$G$20),0))-F8927,0)</f>
        <v>0</v>
      </c>
      <c r="H8927" s="29">
        <f t="shared" ca="1" si="560"/>
        <v>0</v>
      </c>
      <c r="I8927" s="29">
        <f t="shared" ca="1" si="558"/>
        <v>0</v>
      </c>
      <c r="J8927" s="30">
        <f>Calculator!$G$40</f>
        <v>6.5000000000000002E-2</v>
      </c>
      <c r="K8927" s="29">
        <f ca="1">IF(C8927&gt;=Calculator!$G$27,IF(DAY($C8927)=1,Calculator!$G$34/2,IF(DAY($C8927)=15,Calculator!$G$34/2,0)),0)</f>
        <v>0</v>
      </c>
      <c r="L8927" s="29">
        <f ca="1">IF(DAY($C8927)=28,IF(H8927=0,0,Calculator!$G$35),0)</f>
        <v>0</v>
      </c>
      <c r="M8927" s="29">
        <f ca="1">IF(I8927&gt;0,IF(DAY($C8927)=1,SUM(INDIRECT("I"&amp;(ROW(C8926)-DAY(C8926))):I8926),0),0)</f>
        <v>0</v>
      </c>
      <c r="N8927" s="29">
        <f ca="1">IF(C8927&lt;Calculator!$G$27,0,IF(C8927=Calculator!$G$27,Calculator!$G$39,IF(H8927-K8927&lt;=0,IF(D8927&gt;Calculator!$G$39,IF(H8927-K8927+E8927+L8927+M8927+Calculator!$G$39&gt;Calculator!$G$39,Calculator!$G$39-(H8927+E8927+L8927+M8927-K8927),Calculator!$G$39),D8927),0)))</f>
        <v>0</v>
      </c>
    </row>
    <row r="8928" spans="1:14" ht="15.75" thickBot="1">
      <c r="A8928" s="33" t="str">
        <f ca="1">IF(C8928=Calculator!$H$27,"F",IF(Daily!D8928+Daily!H8928=0,IF(D8927+H8927&gt;0,"L",""),""))</f>
        <v/>
      </c>
      <c r="B8928" s="34">
        <v>8927</v>
      </c>
      <c r="C8928" s="19">
        <f t="shared" ca="1" si="557"/>
        <v>54857</v>
      </c>
      <c r="D8928" s="29">
        <f t="shared" ca="1" si="559"/>
        <v>0</v>
      </c>
      <c r="E8928" s="29">
        <f ca="1">IF(C8928&lt;Calculator!$D$26,0,IF(DAY($C8928)=1,IF(D8928-Calculator!$G$24&gt;0,Calculator!$G$24,D8928),0))</f>
        <v>0</v>
      </c>
      <c r="F8928" s="29">
        <f ca="1">IF(E8928&gt;0,D8928*Calculator!$G$22/12,0)</f>
        <v>0</v>
      </c>
      <c r="G8928" s="29">
        <f ca="1">IF(E8928&gt;0,(IFERROR(-PMT(Calculator!$G$22/12,Calculator!$G$23*12,Calculator!$G$20),0))-F8928,0)</f>
        <v>0</v>
      </c>
      <c r="H8928" s="29">
        <f t="shared" ca="1" si="560"/>
        <v>0</v>
      </c>
      <c r="I8928" s="29">
        <f t="shared" ca="1" si="558"/>
        <v>0</v>
      </c>
      <c r="J8928" s="30">
        <f>Calculator!$G$40</f>
        <v>6.5000000000000002E-2</v>
      </c>
      <c r="K8928" s="29">
        <f ca="1">IF(C8928&gt;=Calculator!$G$27,IF(DAY($C8928)=1,Calculator!$G$34/2,IF(DAY($C8928)=15,Calculator!$G$34/2,0)),0)</f>
        <v>0</v>
      </c>
      <c r="L8928" s="29">
        <f ca="1">IF(DAY($C8928)=28,IF(H8928=0,0,Calculator!$G$35),0)</f>
        <v>0</v>
      </c>
      <c r="M8928" s="29">
        <f ca="1">IF(I8928&gt;0,IF(DAY($C8928)=1,SUM(INDIRECT("I"&amp;(ROW(C8927)-DAY(C8927))):I8927),0),0)</f>
        <v>0</v>
      </c>
      <c r="N8928" s="29">
        <f ca="1">IF(C8928&lt;Calculator!$G$27,0,IF(C8928=Calculator!$G$27,Calculator!$G$39,IF(H8928-K8928&lt;=0,IF(D8928&gt;Calculator!$G$39,IF(H8928-K8928+E8928+L8928+M8928+Calculator!$G$39&gt;Calculator!$G$39,Calculator!$G$39-(H8928+E8928+L8928+M8928-K8928),Calculator!$G$39),D8928),0)))</f>
        <v>0</v>
      </c>
    </row>
    <row r="8929" spans="1:14" ht="15.75" thickBot="1">
      <c r="A8929" s="33" t="str">
        <f ca="1">IF(C8929=Calculator!$H$27,"F",IF(Daily!D8929+Daily!H8929=0,IF(D8928+H8928&gt;0,"L",""),""))</f>
        <v/>
      </c>
      <c r="B8929" s="34">
        <v>8928</v>
      </c>
      <c r="C8929" s="19">
        <f t="shared" ca="1" si="557"/>
        <v>54858</v>
      </c>
      <c r="D8929" s="29">
        <f t="shared" ca="1" si="559"/>
        <v>0</v>
      </c>
      <c r="E8929" s="29">
        <f ca="1">IF(C8929&lt;Calculator!$D$26,0,IF(DAY($C8929)=1,IF(D8929-Calculator!$G$24&gt;0,Calculator!$G$24,D8929),0))</f>
        <v>0</v>
      </c>
      <c r="F8929" s="29">
        <f ca="1">IF(E8929&gt;0,D8929*Calculator!$G$22/12,0)</f>
        <v>0</v>
      </c>
      <c r="G8929" s="29">
        <f ca="1">IF(E8929&gt;0,(IFERROR(-PMT(Calculator!$G$22/12,Calculator!$G$23*12,Calculator!$G$20),0))-F8929,0)</f>
        <v>0</v>
      </c>
      <c r="H8929" s="29">
        <f t="shared" ca="1" si="560"/>
        <v>0</v>
      </c>
      <c r="I8929" s="29">
        <f t="shared" ca="1" si="558"/>
        <v>0</v>
      </c>
      <c r="J8929" s="30">
        <f>Calculator!$G$40</f>
        <v>6.5000000000000002E-2</v>
      </c>
      <c r="K8929" s="29">
        <f ca="1">IF(C8929&gt;=Calculator!$G$27,IF(DAY($C8929)=1,Calculator!$G$34/2,IF(DAY($C8929)=15,Calculator!$G$34/2,0)),0)</f>
        <v>0</v>
      </c>
      <c r="L8929" s="29">
        <f ca="1">IF(DAY($C8929)=28,IF(H8929=0,0,Calculator!$G$35),0)</f>
        <v>0</v>
      </c>
      <c r="M8929" s="29">
        <f ca="1">IF(I8929&gt;0,IF(DAY($C8929)=1,SUM(INDIRECT("I"&amp;(ROW(C8928)-DAY(C8928))):I8928),0),0)</f>
        <v>0</v>
      </c>
      <c r="N8929" s="29">
        <f ca="1">IF(C8929&lt;Calculator!$G$27,0,IF(C8929=Calculator!$G$27,Calculator!$G$39,IF(H8929-K8929&lt;=0,IF(D8929&gt;Calculator!$G$39,IF(H8929-K8929+E8929+L8929+M8929+Calculator!$G$39&gt;Calculator!$G$39,Calculator!$G$39-(H8929+E8929+L8929+M8929-K8929),Calculator!$G$39),D8929),0)))</f>
        <v>0</v>
      </c>
    </row>
    <row r="8930" spans="1:14" ht="15.75" thickBot="1">
      <c r="A8930" s="33" t="str">
        <f ca="1">IF(C8930=Calculator!$H$27,"F",IF(Daily!D8930+Daily!H8930=0,IF(D8929+H8929&gt;0,"L",""),""))</f>
        <v/>
      </c>
      <c r="B8930" s="34">
        <v>8929</v>
      </c>
      <c r="C8930" s="19">
        <f t="shared" ca="1" si="557"/>
        <v>54859</v>
      </c>
      <c r="D8930" s="29">
        <f t="shared" ca="1" si="559"/>
        <v>0</v>
      </c>
      <c r="E8930" s="29">
        <f ca="1">IF(C8930&lt;Calculator!$D$26,0,IF(DAY($C8930)=1,IF(D8930-Calculator!$G$24&gt;0,Calculator!$G$24,D8930),0))</f>
        <v>0</v>
      </c>
      <c r="F8930" s="29">
        <f ca="1">IF(E8930&gt;0,D8930*Calculator!$G$22/12,0)</f>
        <v>0</v>
      </c>
      <c r="G8930" s="29">
        <f ca="1">IF(E8930&gt;0,(IFERROR(-PMT(Calculator!$G$22/12,Calculator!$G$23*12,Calculator!$G$20),0))-F8930,0)</f>
        <v>0</v>
      </c>
      <c r="H8930" s="29">
        <f t="shared" ca="1" si="560"/>
        <v>0</v>
      </c>
      <c r="I8930" s="29">
        <f t="shared" ca="1" si="558"/>
        <v>0</v>
      </c>
      <c r="J8930" s="30">
        <f>Calculator!$G$40</f>
        <v>6.5000000000000002E-2</v>
      </c>
      <c r="K8930" s="29">
        <f ca="1">IF(C8930&gt;=Calculator!$G$27,IF(DAY($C8930)=1,Calculator!$G$34/2,IF(DAY($C8930)=15,Calculator!$G$34/2,0)),0)</f>
        <v>0</v>
      </c>
      <c r="L8930" s="29">
        <f ca="1">IF(DAY($C8930)=28,IF(H8930=0,0,Calculator!$G$35),0)</f>
        <v>0</v>
      </c>
      <c r="M8930" s="29">
        <f ca="1">IF(I8930&gt;0,IF(DAY($C8930)=1,SUM(INDIRECT("I"&amp;(ROW(C8929)-DAY(C8929))):I8929),0),0)</f>
        <v>0</v>
      </c>
      <c r="N8930" s="29">
        <f ca="1">IF(C8930&lt;Calculator!$G$27,0,IF(C8930=Calculator!$G$27,Calculator!$G$39,IF(H8930-K8930&lt;=0,IF(D8930&gt;Calculator!$G$39,IF(H8930-K8930+E8930+L8930+M8930+Calculator!$G$39&gt;Calculator!$G$39,Calculator!$G$39-(H8930+E8930+L8930+M8930-K8930),Calculator!$G$39),D8930),0)))</f>
        <v>0</v>
      </c>
    </row>
    <row r="8931" spans="1:14" ht="15.75" thickBot="1">
      <c r="A8931" s="33" t="str">
        <f ca="1">IF(C8931=Calculator!$H$27,"F",IF(Daily!D8931+Daily!H8931=0,IF(D8930+H8930&gt;0,"L",""),""))</f>
        <v/>
      </c>
      <c r="B8931" s="34">
        <v>8930</v>
      </c>
      <c r="C8931" s="19">
        <f t="shared" ca="1" si="557"/>
        <v>54860</v>
      </c>
      <c r="D8931" s="29">
        <f t="shared" ca="1" si="559"/>
        <v>0</v>
      </c>
      <c r="E8931" s="29">
        <f ca="1">IF(C8931&lt;Calculator!$D$26,0,IF(DAY($C8931)=1,IF(D8931-Calculator!$G$24&gt;0,Calculator!$G$24,D8931),0))</f>
        <v>0</v>
      </c>
      <c r="F8931" s="29">
        <f ca="1">IF(E8931&gt;0,D8931*Calculator!$G$22/12,0)</f>
        <v>0</v>
      </c>
      <c r="G8931" s="29">
        <f ca="1">IF(E8931&gt;0,(IFERROR(-PMT(Calculator!$G$22/12,Calculator!$G$23*12,Calculator!$G$20),0))-F8931,0)</f>
        <v>0</v>
      </c>
      <c r="H8931" s="29">
        <f t="shared" ca="1" si="560"/>
        <v>0</v>
      </c>
      <c r="I8931" s="29">
        <f t="shared" ca="1" si="558"/>
        <v>0</v>
      </c>
      <c r="J8931" s="30">
        <f>Calculator!$G$40</f>
        <v>6.5000000000000002E-2</v>
      </c>
      <c r="K8931" s="29">
        <f ca="1">IF(C8931&gt;=Calculator!$G$27,IF(DAY($C8931)=1,Calculator!$G$34/2,IF(DAY($C8931)=15,Calculator!$G$34/2,0)),0)</f>
        <v>0</v>
      </c>
      <c r="L8931" s="29">
        <f ca="1">IF(DAY($C8931)=28,IF(H8931=0,0,Calculator!$G$35),0)</f>
        <v>0</v>
      </c>
      <c r="M8931" s="29">
        <f ca="1">IF(I8931&gt;0,IF(DAY($C8931)=1,SUM(INDIRECT("I"&amp;(ROW(C8930)-DAY(C8930))):I8930),0),0)</f>
        <v>0</v>
      </c>
      <c r="N8931" s="29">
        <f ca="1">IF(C8931&lt;Calculator!$G$27,0,IF(C8931=Calculator!$G$27,Calculator!$G$39,IF(H8931-K8931&lt;=0,IF(D8931&gt;Calculator!$G$39,IF(H8931-K8931+E8931+L8931+M8931+Calculator!$G$39&gt;Calculator!$G$39,Calculator!$G$39-(H8931+E8931+L8931+M8931-K8931),Calculator!$G$39),D8931),0)))</f>
        <v>0</v>
      </c>
    </row>
    <row r="8932" spans="1:14" ht="15.75" thickBot="1">
      <c r="A8932" s="33" t="str">
        <f ca="1">IF(C8932=Calculator!$H$27,"F",IF(Daily!D8932+Daily!H8932=0,IF(D8931+H8931&gt;0,"L",""),""))</f>
        <v/>
      </c>
      <c r="B8932" s="34">
        <v>8931</v>
      </c>
      <c r="C8932" s="19">
        <f t="shared" ca="1" si="557"/>
        <v>54861</v>
      </c>
      <c r="D8932" s="29">
        <f t="shared" ca="1" si="559"/>
        <v>0</v>
      </c>
      <c r="E8932" s="29">
        <f ca="1">IF(C8932&lt;Calculator!$D$26,0,IF(DAY($C8932)=1,IF(D8932-Calculator!$G$24&gt;0,Calculator!$G$24,D8932),0))</f>
        <v>0</v>
      </c>
      <c r="F8932" s="29">
        <f ca="1">IF(E8932&gt;0,D8932*Calculator!$G$22/12,0)</f>
        <v>0</v>
      </c>
      <c r="G8932" s="29">
        <f ca="1">IF(E8932&gt;0,(IFERROR(-PMT(Calculator!$G$22/12,Calculator!$G$23*12,Calculator!$G$20),0))-F8932,0)</f>
        <v>0</v>
      </c>
      <c r="H8932" s="29">
        <f t="shared" ca="1" si="560"/>
        <v>0</v>
      </c>
      <c r="I8932" s="29">
        <f t="shared" ca="1" si="558"/>
        <v>0</v>
      </c>
      <c r="J8932" s="30">
        <f>Calculator!$G$40</f>
        <v>6.5000000000000002E-2</v>
      </c>
      <c r="K8932" s="29">
        <f ca="1">IF(C8932&gt;=Calculator!$G$27,IF(DAY($C8932)=1,Calculator!$G$34/2,IF(DAY($C8932)=15,Calculator!$G$34/2,0)),0)</f>
        <v>0</v>
      </c>
      <c r="L8932" s="29">
        <f ca="1">IF(DAY($C8932)=28,IF(H8932=0,0,Calculator!$G$35),0)</f>
        <v>0</v>
      </c>
      <c r="M8932" s="29">
        <f ca="1">IF(I8932&gt;0,IF(DAY($C8932)=1,SUM(INDIRECT("I"&amp;(ROW(C8931)-DAY(C8931))):I8931),0),0)</f>
        <v>0</v>
      </c>
      <c r="N8932" s="29">
        <f ca="1">IF(C8932&lt;Calculator!$G$27,0,IF(C8932=Calculator!$G$27,Calculator!$G$39,IF(H8932-K8932&lt;=0,IF(D8932&gt;Calculator!$G$39,IF(H8932-K8932+E8932+L8932+M8932+Calculator!$G$39&gt;Calculator!$G$39,Calculator!$G$39-(H8932+E8932+L8932+M8932-K8932),Calculator!$G$39),D8932),0)))</f>
        <v>0</v>
      </c>
    </row>
    <row r="8933" spans="1:14" ht="15.75" thickBot="1">
      <c r="A8933" s="33" t="str">
        <f ca="1">IF(C8933=Calculator!$H$27,"F",IF(Daily!D8933+Daily!H8933=0,IF(D8932+H8932&gt;0,"L",""),""))</f>
        <v/>
      </c>
      <c r="B8933" s="34">
        <v>8932</v>
      </c>
      <c r="C8933" s="19">
        <f t="shared" ca="1" si="557"/>
        <v>54862</v>
      </c>
      <c r="D8933" s="29">
        <f t="shared" ca="1" si="559"/>
        <v>0</v>
      </c>
      <c r="E8933" s="29">
        <f ca="1">IF(C8933&lt;Calculator!$D$26,0,IF(DAY($C8933)=1,IF(D8933-Calculator!$G$24&gt;0,Calculator!$G$24,D8933),0))</f>
        <v>0</v>
      </c>
      <c r="F8933" s="29">
        <f ca="1">IF(E8933&gt;0,D8933*Calculator!$G$22/12,0)</f>
        <v>0</v>
      </c>
      <c r="G8933" s="29">
        <f ca="1">IF(E8933&gt;0,(IFERROR(-PMT(Calculator!$G$22/12,Calculator!$G$23*12,Calculator!$G$20),0))-F8933,0)</f>
        <v>0</v>
      </c>
      <c r="H8933" s="29">
        <f t="shared" ca="1" si="560"/>
        <v>0</v>
      </c>
      <c r="I8933" s="29">
        <f t="shared" ca="1" si="558"/>
        <v>0</v>
      </c>
      <c r="J8933" s="30">
        <f>Calculator!$G$40</f>
        <v>6.5000000000000002E-2</v>
      </c>
      <c r="K8933" s="29">
        <f ca="1">IF(C8933&gt;=Calculator!$G$27,IF(DAY($C8933)=1,Calculator!$G$34/2,IF(DAY($C8933)=15,Calculator!$G$34/2,0)),0)</f>
        <v>4500</v>
      </c>
      <c r="L8933" s="29">
        <f ca="1">IF(DAY($C8933)=28,IF(H8933=0,0,Calculator!$G$35),0)</f>
        <v>0</v>
      </c>
      <c r="M8933" s="29">
        <f ca="1">IF(I8933&gt;0,IF(DAY($C8933)=1,SUM(INDIRECT("I"&amp;(ROW(C8932)-DAY(C8932))):I8932),0),0)</f>
        <v>0</v>
      </c>
      <c r="N8933" s="29">
        <f ca="1">IF(C8933&lt;Calculator!$G$27,0,IF(C8933=Calculator!$G$27,Calculator!$G$39,IF(H8933-K8933&lt;=0,IF(D8933&gt;Calculator!$G$39,IF(H8933-K8933+E8933+L8933+M8933+Calculator!$G$39&gt;Calculator!$G$39,Calculator!$G$39-(H8933+E8933+L8933+M8933-K8933),Calculator!$G$39),D8933),0)))</f>
        <v>0</v>
      </c>
    </row>
    <row r="8934" spans="1:14" ht="15.75" thickBot="1">
      <c r="A8934" s="33" t="str">
        <f ca="1">IF(C8934=Calculator!$H$27,"F",IF(Daily!D8934+Daily!H8934=0,IF(D8933+H8933&gt;0,"L",""),""))</f>
        <v/>
      </c>
      <c r="B8934" s="34">
        <v>8933</v>
      </c>
      <c r="C8934" s="19">
        <f t="shared" ca="1" si="557"/>
        <v>54863</v>
      </c>
      <c r="D8934" s="29">
        <f t="shared" ca="1" si="559"/>
        <v>0</v>
      </c>
      <c r="E8934" s="29">
        <f ca="1">IF(C8934&lt;Calculator!$D$26,0,IF(DAY($C8934)=1,IF(D8934-Calculator!$G$24&gt;0,Calculator!$G$24,D8934),0))</f>
        <v>0</v>
      </c>
      <c r="F8934" s="29">
        <f ca="1">IF(E8934&gt;0,D8934*Calculator!$G$22/12,0)</f>
        <v>0</v>
      </c>
      <c r="G8934" s="29">
        <f ca="1">IF(E8934&gt;0,(IFERROR(-PMT(Calculator!$G$22/12,Calculator!$G$23*12,Calculator!$G$20),0))-F8934,0)</f>
        <v>0</v>
      </c>
      <c r="H8934" s="29">
        <f t="shared" ca="1" si="560"/>
        <v>0</v>
      </c>
      <c r="I8934" s="29">
        <f t="shared" ca="1" si="558"/>
        <v>0</v>
      </c>
      <c r="J8934" s="30">
        <f>Calculator!$G$40</f>
        <v>6.5000000000000002E-2</v>
      </c>
      <c r="K8934" s="29">
        <f ca="1">IF(C8934&gt;=Calculator!$G$27,IF(DAY($C8934)=1,Calculator!$G$34/2,IF(DAY($C8934)=15,Calculator!$G$34/2,0)),0)</f>
        <v>0</v>
      </c>
      <c r="L8934" s="29">
        <f ca="1">IF(DAY($C8934)=28,IF(H8934=0,0,Calculator!$G$35),0)</f>
        <v>0</v>
      </c>
      <c r="M8934" s="29">
        <f ca="1">IF(I8934&gt;0,IF(DAY($C8934)=1,SUM(INDIRECT("I"&amp;(ROW(C8933)-DAY(C8933))):I8933),0),0)</f>
        <v>0</v>
      </c>
      <c r="N8934" s="29">
        <f ca="1">IF(C8934&lt;Calculator!$G$27,0,IF(C8934=Calculator!$G$27,Calculator!$G$39,IF(H8934-K8934&lt;=0,IF(D8934&gt;Calculator!$G$39,IF(H8934-K8934+E8934+L8934+M8934+Calculator!$G$39&gt;Calculator!$G$39,Calculator!$G$39-(H8934+E8934+L8934+M8934-K8934),Calculator!$G$39),D8934),0)))</f>
        <v>0</v>
      </c>
    </row>
    <row r="8935" spans="1:14" ht="15.75" thickBot="1">
      <c r="A8935" s="33" t="str">
        <f ca="1">IF(C8935=Calculator!$H$27,"F",IF(Daily!D8935+Daily!H8935=0,IF(D8934+H8934&gt;0,"L",""),""))</f>
        <v/>
      </c>
      <c r="B8935" s="34">
        <v>8934</v>
      </c>
      <c r="C8935" s="19">
        <f t="shared" ca="1" si="557"/>
        <v>54864</v>
      </c>
      <c r="D8935" s="29">
        <f t="shared" ca="1" si="559"/>
        <v>0</v>
      </c>
      <c r="E8935" s="29">
        <f ca="1">IF(C8935&lt;Calculator!$D$26,0,IF(DAY($C8935)=1,IF(D8935-Calculator!$G$24&gt;0,Calculator!$G$24,D8935),0))</f>
        <v>0</v>
      </c>
      <c r="F8935" s="29">
        <f ca="1">IF(E8935&gt;0,D8935*Calculator!$G$22/12,0)</f>
        <v>0</v>
      </c>
      <c r="G8935" s="29">
        <f ca="1">IF(E8935&gt;0,(IFERROR(-PMT(Calculator!$G$22/12,Calculator!$G$23*12,Calculator!$G$20),0))-F8935,0)</f>
        <v>0</v>
      </c>
      <c r="H8935" s="29">
        <f t="shared" ca="1" si="560"/>
        <v>0</v>
      </c>
      <c r="I8935" s="29">
        <f t="shared" ca="1" si="558"/>
        <v>0</v>
      </c>
      <c r="J8935" s="30">
        <f>Calculator!$G$40</f>
        <v>6.5000000000000002E-2</v>
      </c>
      <c r="K8935" s="29">
        <f ca="1">IF(C8935&gt;=Calculator!$G$27,IF(DAY($C8935)=1,Calculator!$G$34/2,IF(DAY($C8935)=15,Calculator!$G$34/2,0)),0)</f>
        <v>0</v>
      </c>
      <c r="L8935" s="29">
        <f ca="1">IF(DAY($C8935)=28,IF(H8935=0,0,Calculator!$G$35),0)</f>
        <v>0</v>
      </c>
      <c r="M8935" s="29">
        <f ca="1">IF(I8935&gt;0,IF(DAY($C8935)=1,SUM(INDIRECT("I"&amp;(ROW(C8934)-DAY(C8934))):I8934),0),0)</f>
        <v>0</v>
      </c>
      <c r="N8935" s="29">
        <f ca="1">IF(C8935&lt;Calculator!$G$27,0,IF(C8935=Calculator!$G$27,Calculator!$G$39,IF(H8935-K8935&lt;=0,IF(D8935&gt;Calculator!$G$39,IF(H8935-K8935+E8935+L8935+M8935+Calculator!$G$39&gt;Calculator!$G$39,Calculator!$G$39-(H8935+E8935+L8935+M8935-K8935),Calculator!$G$39),D8935),0)))</f>
        <v>0</v>
      </c>
    </row>
    <row r="8936" spans="1:14" ht="15.75" thickBot="1">
      <c r="A8936" s="33" t="str">
        <f ca="1">IF(C8936=Calculator!$H$27,"F",IF(Daily!D8936+Daily!H8936=0,IF(D8935+H8935&gt;0,"L",""),""))</f>
        <v/>
      </c>
      <c r="B8936" s="34">
        <v>8935</v>
      </c>
      <c r="C8936" s="19">
        <f t="shared" ca="1" si="557"/>
        <v>54865</v>
      </c>
      <c r="D8936" s="29">
        <f t="shared" ca="1" si="559"/>
        <v>0</v>
      </c>
      <c r="E8936" s="29">
        <f ca="1">IF(C8936&lt;Calculator!$D$26,0,IF(DAY($C8936)=1,IF(D8936-Calculator!$G$24&gt;0,Calculator!$G$24,D8936),0))</f>
        <v>0</v>
      </c>
      <c r="F8936" s="29">
        <f ca="1">IF(E8936&gt;0,D8936*Calculator!$G$22/12,0)</f>
        <v>0</v>
      </c>
      <c r="G8936" s="29">
        <f ca="1">IF(E8936&gt;0,(IFERROR(-PMT(Calculator!$G$22/12,Calculator!$G$23*12,Calculator!$G$20),0))-F8936,0)</f>
        <v>0</v>
      </c>
      <c r="H8936" s="29">
        <f t="shared" ca="1" si="560"/>
        <v>0</v>
      </c>
      <c r="I8936" s="29">
        <f t="shared" ca="1" si="558"/>
        <v>0</v>
      </c>
      <c r="J8936" s="30">
        <f>Calculator!$G$40</f>
        <v>6.5000000000000002E-2</v>
      </c>
      <c r="K8936" s="29">
        <f ca="1">IF(C8936&gt;=Calculator!$G$27,IF(DAY($C8936)=1,Calculator!$G$34/2,IF(DAY($C8936)=15,Calculator!$G$34/2,0)),0)</f>
        <v>0</v>
      </c>
      <c r="L8936" s="29">
        <f ca="1">IF(DAY($C8936)=28,IF(H8936=0,0,Calculator!$G$35),0)</f>
        <v>0</v>
      </c>
      <c r="M8936" s="29">
        <f ca="1">IF(I8936&gt;0,IF(DAY($C8936)=1,SUM(INDIRECT("I"&amp;(ROW(C8935)-DAY(C8935))):I8935),0),0)</f>
        <v>0</v>
      </c>
      <c r="N8936" s="29">
        <f ca="1">IF(C8936&lt;Calculator!$G$27,0,IF(C8936=Calculator!$G$27,Calculator!$G$39,IF(H8936-K8936&lt;=0,IF(D8936&gt;Calculator!$G$39,IF(H8936-K8936+E8936+L8936+M8936+Calculator!$G$39&gt;Calculator!$G$39,Calculator!$G$39-(H8936+E8936+L8936+M8936-K8936),Calculator!$G$39),D8936),0)))</f>
        <v>0</v>
      </c>
    </row>
    <row r="8937" spans="1:14" ht="15.75" thickBot="1">
      <c r="A8937" s="33" t="str">
        <f ca="1">IF(C8937=Calculator!$H$27,"F",IF(Daily!D8937+Daily!H8937=0,IF(D8936+H8936&gt;0,"L",""),""))</f>
        <v/>
      </c>
      <c r="B8937" s="34">
        <v>8936</v>
      </c>
      <c r="C8937" s="19">
        <f t="shared" ca="1" si="557"/>
        <v>54866</v>
      </c>
      <c r="D8937" s="29">
        <f t="shared" ca="1" si="559"/>
        <v>0</v>
      </c>
      <c r="E8937" s="29">
        <f ca="1">IF(C8937&lt;Calculator!$D$26,0,IF(DAY($C8937)=1,IF(D8937-Calculator!$G$24&gt;0,Calculator!$G$24,D8937),0))</f>
        <v>0</v>
      </c>
      <c r="F8937" s="29">
        <f ca="1">IF(E8937&gt;0,D8937*Calculator!$G$22/12,0)</f>
        <v>0</v>
      </c>
      <c r="G8937" s="29">
        <f ca="1">IF(E8937&gt;0,(IFERROR(-PMT(Calculator!$G$22/12,Calculator!$G$23*12,Calculator!$G$20),0))-F8937,0)</f>
        <v>0</v>
      </c>
      <c r="H8937" s="29">
        <f t="shared" ca="1" si="560"/>
        <v>0</v>
      </c>
      <c r="I8937" s="29">
        <f t="shared" ca="1" si="558"/>
        <v>0</v>
      </c>
      <c r="J8937" s="30">
        <f>Calculator!$G$40</f>
        <v>6.5000000000000002E-2</v>
      </c>
      <c r="K8937" s="29">
        <f ca="1">IF(C8937&gt;=Calculator!$G$27,IF(DAY($C8937)=1,Calculator!$G$34/2,IF(DAY($C8937)=15,Calculator!$G$34/2,0)),0)</f>
        <v>0</v>
      </c>
      <c r="L8937" s="29">
        <f ca="1">IF(DAY($C8937)=28,IF(H8937=0,0,Calculator!$G$35),0)</f>
        <v>0</v>
      </c>
      <c r="M8937" s="29">
        <f ca="1">IF(I8937&gt;0,IF(DAY($C8937)=1,SUM(INDIRECT("I"&amp;(ROW(C8936)-DAY(C8936))):I8936),0),0)</f>
        <v>0</v>
      </c>
      <c r="N8937" s="29">
        <f ca="1">IF(C8937&lt;Calculator!$G$27,0,IF(C8937=Calculator!$G$27,Calculator!$G$39,IF(H8937-K8937&lt;=0,IF(D8937&gt;Calculator!$G$39,IF(H8937-K8937+E8937+L8937+M8937+Calculator!$G$39&gt;Calculator!$G$39,Calculator!$G$39-(H8937+E8937+L8937+M8937-K8937),Calculator!$G$39),D8937),0)))</f>
        <v>0</v>
      </c>
    </row>
    <row r="8938" spans="1:14" ht="15.75" thickBot="1">
      <c r="A8938" s="33" t="str">
        <f ca="1">IF(C8938=Calculator!$H$27,"F",IF(Daily!D8938+Daily!H8938=0,IF(D8937+H8937&gt;0,"L",""),""))</f>
        <v/>
      </c>
      <c r="B8938" s="34">
        <v>8937</v>
      </c>
      <c r="C8938" s="19">
        <f t="shared" ca="1" si="557"/>
        <v>54867</v>
      </c>
      <c r="D8938" s="29">
        <f t="shared" ca="1" si="559"/>
        <v>0</v>
      </c>
      <c r="E8938" s="29">
        <f ca="1">IF(C8938&lt;Calculator!$D$26,0,IF(DAY($C8938)=1,IF(D8938-Calculator!$G$24&gt;0,Calculator!$G$24,D8938),0))</f>
        <v>0</v>
      </c>
      <c r="F8938" s="29">
        <f ca="1">IF(E8938&gt;0,D8938*Calculator!$G$22/12,0)</f>
        <v>0</v>
      </c>
      <c r="G8938" s="29">
        <f ca="1">IF(E8938&gt;0,(IFERROR(-PMT(Calculator!$G$22/12,Calculator!$G$23*12,Calculator!$G$20),0))-F8938,0)</f>
        <v>0</v>
      </c>
      <c r="H8938" s="29">
        <f t="shared" ca="1" si="560"/>
        <v>0</v>
      </c>
      <c r="I8938" s="29">
        <f t="shared" ca="1" si="558"/>
        <v>0</v>
      </c>
      <c r="J8938" s="30">
        <f>Calculator!$G$40</f>
        <v>6.5000000000000002E-2</v>
      </c>
      <c r="K8938" s="29">
        <f ca="1">IF(C8938&gt;=Calculator!$G$27,IF(DAY($C8938)=1,Calculator!$G$34/2,IF(DAY($C8938)=15,Calculator!$G$34/2,0)),0)</f>
        <v>0</v>
      </c>
      <c r="L8938" s="29">
        <f ca="1">IF(DAY($C8938)=28,IF(H8938=0,0,Calculator!$G$35),0)</f>
        <v>0</v>
      </c>
      <c r="M8938" s="29">
        <f ca="1">IF(I8938&gt;0,IF(DAY($C8938)=1,SUM(INDIRECT("I"&amp;(ROW(C8937)-DAY(C8937))):I8937),0),0)</f>
        <v>0</v>
      </c>
      <c r="N8938" s="29">
        <f ca="1">IF(C8938&lt;Calculator!$G$27,0,IF(C8938=Calculator!$G$27,Calculator!$G$39,IF(H8938-K8938&lt;=0,IF(D8938&gt;Calculator!$G$39,IF(H8938-K8938+E8938+L8938+M8938+Calculator!$G$39&gt;Calculator!$G$39,Calculator!$G$39-(H8938+E8938+L8938+M8938-K8938),Calculator!$G$39),D8938),0)))</f>
        <v>0</v>
      </c>
    </row>
    <row r="8939" spans="1:14" ht="15.75" thickBot="1">
      <c r="A8939" s="33" t="str">
        <f ca="1">IF(C8939=Calculator!$H$27,"F",IF(Daily!D8939+Daily!H8939=0,IF(D8938+H8938&gt;0,"L",""),""))</f>
        <v/>
      </c>
      <c r="B8939" s="34">
        <v>8938</v>
      </c>
      <c r="C8939" s="19">
        <f t="shared" ca="1" si="557"/>
        <v>54868</v>
      </c>
      <c r="D8939" s="29">
        <f t="shared" ca="1" si="559"/>
        <v>0</v>
      </c>
      <c r="E8939" s="29">
        <f ca="1">IF(C8939&lt;Calculator!$D$26,0,IF(DAY($C8939)=1,IF(D8939-Calculator!$G$24&gt;0,Calculator!$G$24,D8939),0))</f>
        <v>0</v>
      </c>
      <c r="F8939" s="29">
        <f ca="1">IF(E8939&gt;0,D8939*Calculator!$G$22/12,0)</f>
        <v>0</v>
      </c>
      <c r="G8939" s="29">
        <f ca="1">IF(E8939&gt;0,(IFERROR(-PMT(Calculator!$G$22/12,Calculator!$G$23*12,Calculator!$G$20),0))-F8939,0)</f>
        <v>0</v>
      </c>
      <c r="H8939" s="29">
        <f t="shared" ca="1" si="560"/>
        <v>0</v>
      </c>
      <c r="I8939" s="29">
        <f t="shared" ca="1" si="558"/>
        <v>0</v>
      </c>
      <c r="J8939" s="30">
        <f>Calculator!$G$40</f>
        <v>6.5000000000000002E-2</v>
      </c>
      <c r="K8939" s="29">
        <f ca="1">IF(C8939&gt;=Calculator!$G$27,IF(DAY($C8939)=1,Calculator!$G$34/2,IF(DAY($C8939)=15,Calculator!$G$34/2,0)),0)</f>
        <v>0</v>
      </c>
      <c r="L8939" s="29">
        <f ca="1">IF(DAY($C8939)=28,IF(H8939=0,0,Calculator!$G$35),0)</f>
        <v>0</v>
      </c>
      <c r="M8939" s="29">
        <f ca="1">IF(I8939&gt;0,IF(DAY($C8939)=1,SUM(INDIRECT("I"&amp;(ROW(C8938)-DAY(C8938))):I8938),0),0)</f>
        <v>0</v>
      </c>
      <c r="N8939" s="29">
        <f ca="1">IF(C8939&lt;Calculator!$G$27,0,IF(C8939=Calculator!$G$27,Calculator!$G$39,IF(H8939-K8939&lt;=0,IF(D8939&gt;Calculator!$G$39,IF(H8939-K8939+E8939+L8939+M8939+Calculator!$G$39&gt;Calculator!$G$39,Calculator!$G$39-(H8939+E8939+L8939+M8939-K8939),Calculator!$G$39),D8939),0)))</f>
        <v>0</v>
      </c>
    </row>
    <row r="8940" spans="1:14" ht="15.75" thickBot="1">
      <c r="A8940" s="33" t="str">
        <f ca="1">IF(C8940=Calculator!$H$27,"F",IF(Daily!D8940+Daily!H8940=0,IF(D8939+H8939&gt;0,"L",""),""))</f>
        <v/>
      </c>
      <c r="B8940" s="34">
        <v>8939</v>
      </c>
      <c r="C8940" s="19">
        <f t="shared" ca="1" si="557"/>
        <v>54869</v>
      </c>
      <c r="D8940" s="29">
        <f t="shared" ca="1" si="559"/>
        <v>0</v>
      </c>
      <c r="E8940" s="29">
        <f ca="1">IF(C8940&lt;Calculator!$D$26,0,IF(DAY($C8940)=1,IF(D8940-Calculator!$G$24&gt;0,Calculator!$G$24,D8940),0))</f>
        <v>0</v>
      </c>
      <c r="F8940" s="29">
        <f ca="1">IF(E8940&gt;0,D8940*Calculator!$G$22/12,0)</f>
        <v>0</v>
      </c>
      <c r="G8940" s="29">
        <f ca="1">IF(E8940&gt;0,(IFERROR(-PMT(Calculator!$G$22/12,Calculator!$G$23*12,Calculator!$G$20),0))-F8940,0)</f>
        <v>0</v>
      </c>
      <c r="H8940" s="29">
        <f t="shared" ca="1" si="560"/>
        <v>0</v>
      </c>
      <c r="I8940" s="29">
        <f t="shared" ca="1" si="558"/>
        <v>0</v>
      </c>
      <c r="J8940" s="30">
        <f>Calculator!$G$40</f>
        <v>6.5000000000000002E-2</v>
      </c>
      <c r="K8940" s="29">
        <f ca="1">IF(C8940&gt;=Calculator!$G$27,IF(DAY($C8940)=1,Calculator!$G$34/2,IF(DAY($C8940)=15,Calculator!$G$34/2,0)),0)</f>
        <v>0</v>
      </c>
      <c r="L8940" s="29">
        <f ca="1">IF(DAY($C8940)=28,IF(H8940=0,0,Calculator!$G$35),0)</f>
        <v>0</v>
      </c>
      <c r="M8940" s="29">
        <f ca="1">IF(I8940&gt;0,IF(DAY($C8940)=1,SUM(INDIRECT("I"&amp;(ROW(C8939)-DAY(C8939))):I8939),0),0)</f>
        <v>0</v>
      </c>
      <c r="N8940" s="29">
        <f ca="1">IF(C8940&lt;Calculator!$G$27,0,IF(C8940=Calculator!$G$27,Calculator!$G$39,IF(H8940-K8940&lt;=0,IF(D8940&gt;Calculator!$G$39,IF(H8940-K8940+E8940+L8940+M8940+Calculator!$G$39&gt;Calculator!$G$39,Calculator!$G$39-(H8940+E8940+L8940+M8940-K8940),Calculator!$G$39),D8940),0)))</f>
        <v>0</v>
      </c>
    </row>
    <row r="8941" spans="1:14" ht="15.75" thickBot="1">
      <c r="A8941" s="33" t="str">
        <f ca="1">IF(C8941=Calculator!$H$27,"F",IF(Daily!D8941+Daily!H8941=0,IF(D8940+H8940&gt;0,"L",""),""))</f>
        <v/>
      </c>
      <c r="B8941" s="34">
        <v>8940</v>
      </c>
      <c r="C8941" s="19">
        <f t="shared" ca="1" si="557"/>
        <v>54870</v>
      </c>
      <c r="D8941" s="29">
        <f t="shared" ca="1" si="559"/>
        <v>0</v>
      </c>
      <c r="E8941" s="29">
        <f ca="1">IF(C8941&lt;Calculator!$D$26,0,IF(DAY($C8941)=1,IF(D8941-Calculator!$G$24&gt;0,Calculator!$G$24,D8941),0))</f>
        <v>0</v>
      </c>
      <c r="F8941" s="29">
        <f ca="1">IF(E8941&gt;0,D8941*Calculator!$G$22/12,0)</f>
        <v>0</v>
      </c>
      <c r="G8941" s="29">
        <f ca="1">IF(E8941&gt;0,(IFERROR(-PMT(Calculator!$G$22/12,Calculator!$G$23*12,Calculator!$G$20),0))-F8941,0)</f>
        <v>0</v>
      </c>
      <c r="H8941" s="29">
        <f t="shared" ca="1" si="560"/>
        <v>0</v>
      </c>
      <c r="I8941" s="29">
        <f t="shared" ca="1" si="558"/>
        <v>0</v>
      </c>
      <c r="J8941" s="30">
        <f>Calculator!$G$40</f>
        <v>6.5000000000000002E-2</v>
      </c>
      <c r="K8941" s="29">
        <f ca="1">IF(C8941&gt;=Calculator!$G$27,IF(DAY($C8941)=1,Calculator!$G$34/2,IF(DAY($C8941)=15,Calculator!$G$34/2,0)),0)</f>
        <v>0</v>
      </c>
      <c r="L8941" s="29">
        <f ca="1">IF(DAY($C8941)=28,IF(H8941=0,0,Calculator!$G$35),0)</f>
        <v>0</v>
      </c>
      <c r="M8941" s="29">
        <f ca="1">IF(I8941&gt;0,IF(DAY($C8941)=1,SUM(INDIRECT("I"&amp;(ROW(C8940)-DAY(C8940))):I8940),0),0)</f>
        <v>0</v>
      </c>
      <c r="N8941" s="29">
        <f ca="1">IF(C8941&lt;Calculator!$G$27,0,IF(C8941=Calculator!$G$27,Calculator!$G$39,IF(H8941-K8941&lt;=0,IF(D8941&gt;Calculator!$G$39,IF(H8941-K8941+E8941+L8941+M8941+Calculator!$G$39&gt;Calculator!$G$39,Calculator!$G$39-(H8941+E8941+L8941+M8941-K8941),Calculator!$G$39),D8941),0)))</f>
        <v>0</v>
      </c>
    </row>
    <row r="8942" spans="1:14" ht="15.75" thickBot="1">
      <c r="A8942" s="33" t="str">
        <f ca="1">IF(C8942=Calculator!$H$27,"F",IF(Daily!D8942+Daily!H8942=0,IF(D8941+H8941&gt;0,"L",""),""))</f>
        <v/>
      </c>
      <c r="B8942" s="34">
        <v>8941</v>
      </c>
      <c r="C8942" s="19">
        <f t="shared" ca="1" si="557"/>
        <v>54871</v>
      </c>
      <c r="D8942" s="29">
        <f t="shared" ca="1" si="559"/>
        <v>0</v>
      </c>
      <c r="E8942" s="29">
        <f ca="1">IF(C8942&lt;Calculator!$D$26,0,IF(DAY($C8942)=1,IF(D8942-Calculator!$G$24&gt;0,Calculator!$G$24,D8942),0))</f>
        <v>0</v>
      </c>
      <c r="F8942" s="29">
        <f ca="1">IF(E8942&gt;0,D8942*Calculator!$G$22/12,0)</f>
        <v>0</v>
      </c>
      <c r="G8942" s="29">
        <f ca="1">IF(E8942&gt;0,(IFERROR(-PMT(Calculator!$G$22/12,Calculator!$G$23*12,Calculator!$G$20),0))-F8942,0)</f>
        <v>0</v>
      </c>
      <c r="H8942" s="29">
        <f t="shared" ca="1" si="560"/>
        <v>0</v>
      </c>
      <c r="I8942" s="29">
        <f t="shared" ca="1" si="558"/>
        <v>0</v>
      </c>
      <c r="J8942" s="30">
        <f>Calculator!$G$40</f>
        <v>6.5000000000000002E-2</v>
      </c>
      <c r="K8942" s="29">
        <f ca="1">IF(C8942&gt;=Calculator!$G$27,IF(DAY($C8942)=1,Calculator!$G$34/2,IF(DAY($C8942)=15,Calculator!$G$34/2,0)),0)</f>
        <v>0</v>
      </c>
      <c r="L8942" s="29">
        <f ca="1">IF(DAY($C8942)=28,IF(H8942=0,0,Calculator!$G$35),0)</f>
        <v>0</v>
      </c>
      <c r="M8942" s="29">
        <f ca="1">IF(I8942&gt;0,IF(DAY($C8942)=1,SUM(INDIRECT("I"&amp;(ROW(C8941)-DAY(C8941))):I8941),0),0)</f>
        <v>0</v>
      </c>
      <c r="N8942" s="29">
        <f ca="1">IF(C8942&lt;Calculator!$G$27,0,IF(C8942=Calculator!$G$27,Calculator!$G$39,IF(H8942-K8942&lt;=0,IF(D8942&gt;Calculator!$G$39,IF(H8942-K8942+E8942+L8942+M8942+Calculator!$G$39&gt;Calculator!$G$39,Calculator!$G$39-(H8942+E8942+L8942+M8942-K8942),Calculator!$G$39),D8942),0)))</f>
        <v>0</v>
      </c>
    </row>
    <row r="8943" spans="1:14" ht="15.75" thickBot="1">
      <c r="A8943" s="33" t="str">
        <f ca="1">IF(C8943=Calculator!$H$27,"F",IF(Daily!D8943+Daily!H8943=0,IF(D8942+H8942&gt;0,"L",""),""))</f>
        <v/>
      </c>
      <c r="B8943" s="34">
        <v>8942</v>
      </c>
      <c r="C8943" s="19">
        <f t="shared" ca="1" si="557"/>
        <v>54872</v>
      </c>
      <c r="D8943" s="29">
        <f t="shared" ca="1" si="559"/>
        <v>0</v>
      </c>
      <c r="E8943" s="29">
        <f ca="1">IF(C8943&lt;Calculator!$D$26,0,IF(DAY($C8943)=1,IF(D8943-Calculator!$G$24&gt;0,Calculator!$G$24,D8943),0))</f>
        <v>0</v>
      </c>
      <c r="F8943" s="29">
        <f ca="1">IF(E8943&gt;0,D8943*Calculator!$G$22/12,0)</f>
        <v>0</v>
      </c>
      <c r="G8943" s="29">
        <f ca="1">IF(E8943&gt;0,(IFERROR(-PMT(Calculator!$G$22/12,Calculator!$G$23*12,Calculator!$G$20),0))-F8943,0)</f>
        <v>0</v>
      </c>
      <c r="H8943" s="29">
        <f t="shared" ca="1" si="560"/>
        <v>0</v>
      </c>
      <c r="I8943" s="29">
        <f t="shared" ca="1" si="558"/>
        <v>0</v>
      </c>
      <c r="J8943" s="30">
        <f>Calculator!$G$40</f>
        <v>6.5000000000000002E-2</v>
      </c>
      <c r="K8943" s="29">
        <f ca="1">IF(C8943&gt;=Calculator!$G$27,IF(DAY($C8943)=1,Calculator!$G$34/2,IF(DAY($C8943)=15,Calculator!$G$34/2,0)),0)</f>
        <v>0</v>
      </c>
      <c r="L8943" s="29">
        <f ca="1">IF(DAY($C8943)=28,IF(H8943=0,0,Calculator!$G$35),0)</f>
        <v>0</v>
      </c>
      <c r="M8943" s="29">
        <f ca="1">IF(I8943&gt;0,IF(DAY($C8943)=1,SUM(INDIRECT("I"&amp;(ROW(C8942)-DAY(C8942))):I8942),0),0)</f>
        <v>0</v>
      </c>
      <c r="N8943" s="29">
        <f ca="1">IF(C8943&lt;Calculator!$G$27,0,IF(C8943=Calculator!$G$27,Calculator!$G$39,IF(H8943-K8943&lt;=0,IF(D8943&gt;Calculator!$G$39,IF(H8943-K8943+E8943+L8943+M8943+Calculator!$G$39&gt;Calculator!$G$39,Calculator!$G$39-(H8943+E8943+L8943+M8943-K8943),Calculator!$G$39),D8943),0)))</f>
        <v>0</v>
      </c>
    </row>
    <row r="8944" spans="1:14" ht="15.75" thickBot="1">
      <c r="A8944" s="33" t="str">
        <f ca="1">IF(C8944=Calculator!$H$27,"F",IF(Daily!D8944+Daily!H8944=0,IF(D8943+H8943&gt;0,"L",""),""))</f>
        <v/>
      </c>
      <c r="B8944" s="34">
        <v>8943</v>
      </c>
      <c r="C8944" s="19">
        <f t="shared" ca="1" si="557"/>
        <v>54873</v>
      </c>
      <c r="D8944" s="29">
        <f t="shared" ca="1" si="559"/>
        <v>0</v>
      </c>
      <c r="E8944" s="29">
        <f ca="1">IF(C8944&lt;Calculator!$D$26,0,IF(DAY($C8944)=1,IF(D8944-Calculator!$G$24&gt;0,Calculator!$G$24,D8944),0))</f>
        <v>0</v>
      </c>
      <c r="F8944" s="29">
        <f ca="1">IF(E8944&gt;0,D8944*Calculator!$G$22/12,0)</f>
        <v>0</v>
      </c>
      <c r="G8944" s="29">
        <f ca="1">IF(E8944&gt;0,(IFERROR(-PMT(Calculator!$G$22/12,Calculator!$G$23*12,Calculator!$G$20),0))-F8944,0)</f>
        <v>0</v>
      </c>
      <c r="H8944" s="29">
        <f t="shared" ca="1" si="560"/>
        <v>0</v>
      </c>
      <c r="I8944" s="29">
        <f t="shared" ca="1" si="558"/>
        <v>0</v>
      </c>
      <c r="J8944" s="30">
        <f>Calculator!$G$40</f>
        <v>6.5000000000000002E-2</v>
      </c>
      <c r="K8944" s="29">
        <f ca="1">IF(C8944&gt;=Calculator!$G$27,IF(DAY($C8944)=1,Calculator!$G$34/2,IF(DAY($C8944)=15,Calculator!$G$34/2,0)),0)</f>
        <v>0</v>
      </c>
      <c r="L8944" s="29">
        <f ca="1">IF(DAY($C8944)=28,IF(H8944=0,0,Calculator!$G$35),0)</f>
        <v>0</v>
      </c>
      <c r="M8944" s="29">
        <f ca="1">IF(I8944&gt;0,IF(DAY($C8944)=1,SUM(INDIRECT("I"&amp;(ROW(C8943)-DAY(C8943))):I8943),0),0)</f>
        <v>0</v>
      </c>
      <c r="N8944" s="29">
        <f ca="1">IF(C8944&lt;Calculator!$G$27,0,IF(C8944=Calculator!$G$27,Calculator!$G$39,IF(H8944-K8944&lt;=0,IF(D8944&gt;Calculator!$G$39,IF(H8944-K8944+E8944+L8944+M8944+Calculator!$G$39&gt;Calculator!$G$39,Calculator!$G$39-(H8944+E8944+L8944+M8944-K8944),Calculator!$G$39),D8944),0)))</f>
        <v>0</v>
      </c>
    </row>
    <row r="8945" spans="1:14" ht="15.75" thickBot="1">
      <c r="A8945" s="33" t="str">
        <f ca="1">IF(C8945=Calculator!$H$27,"F",IF(Daily!D8945+Daily!H8945=0,IF(D8944+H8944&gt;0,"L",""),""))</f>
        <v/>
      </c>
      <c r="B8945" s="34">
        <v>8944</v>
      </c>
      <c r="C8945" s="19">
        <f t="shared" ca="1" si="557"/>
        <v>54874</v>
      </c>
      <c r="D8945" s="29">
        <f t="shared" ca="1" si="559"/>
        <v>0</v>
      </c>
      <c r="E8945" s="29">
        <f ca="1">IF(C8945&lt;Calculator!$D$26,0,IF(DAY($C8945)=1,IF(D8945-Calculator!$G$24&gt;0,Calculator!$G$24,D8945),0))</f>
        <v>0</v>
      </c>
      <c r="F8945" s="29">
        <f ca="1">IF(E8945&gt;0,D8945*Calculator!$G$22/12,0)</f>
        <v>0</v>
      </c>
      <c r="G8945" s="29">
        <f ca="1">IF(E8945&gt;0,(IFERROR(-PMT(Calculator!$G$22/12,Calculator!$G$23*12,Calculator!$G$20),0))-F8945,0)</f>
        <v>0</v>
      </c>
      <c r="H8945" s="29">
        <f t="shared" ca="1" si="560"/>
        <v>0</v>
      </c>
      <c r="I8945" s="29">
        <f t="shared" ca="1" si="558"/>
        <v>0</v>
      </c>
      <c r="J8945" s="30">
        <f>Calculator!$G$40</f>
        <v>6.5000000000000002E-2</v>
      </c>
      <c r="K8945" s="29">
        <f ca="1">IF(C8945&gt;=Calculator!$G$27,IF(DAY($C8945)=1,Calculator!$G$34/2,IF(DAY($C8945)=15,Calculator!$G$34/2,0)),0)</f>
        <v>0</v>
      </c>
      <c r="L8945" s="29">
        <f ca="1">IF(DAY($C8945)=28,IF(H8945=0,0,Calculator!$G$35),0)</f>
        <v>0</v>
      </c>
      <c r="M8945" s="29">
        <f ca="1">IF(I8945&gt;0,IF(DAY($C8945)=1,SUM(INDIRECT("I"&amp;(ROW(C8944)-DAY(C8944))):I8944),0),0)</f>
        <v>0</v>
      </c>
      <c r="N8945" s="29">
        <f ca="1">IF(C8945&lt;Calculator!$G$27,0,IF(C8945=Calculator!$G$27,Calculator!$G$39,IF(H8945-K8945&lt;=0,IF(D8945&gt;Calculator!$G$39,IF(H8945-K8945+E8945+L8945+M8945+Calculator!$G$39&gt;Calculator!$G$39,Calculator!$G$39-(H8945+E8945+L8945+M8945-K8945),Calculator!$G$39),D8945),0)))</f>
        <v>0</v>
      </c>
    </row>
    <row r="8946" spans="1:14" ht="15.75" thickBot="1">
      <c r="A8946" s="33" t="str">
        <f ca="1">IF(C8946=Calculator!$H$27,"F",IF(Daily!D8946+Daily!H8946=0,IF(D8945+H8945&gt;0,"L",""),""))</f>
        <v/>
      </c>
      <c r="B8946" s="34">
        <v>8945</v>
      </c>
      <c r="C8946" s="19">
        <f t="shared" ca="1" si="557"/>
        <v>54875</v>
      </c>
      <c r="D8946" s="29">
        <f t="shared" ca="1" si="559"/>
        <v>0</v>
      </c>
      <c r="E8946" s="29">
        <f ca="1">IF(C8946&lt;Calculator!$D$26,0,IF(DAY($C8946)=1,IF(D8946-Calculator!$G$24&gt;0,Calculator!$G$24,D8946),0))</f>
        <v>0</v>
      </c>
      <c r="F8946" s="29">
        <f ca="1">IF(E8946&gt;0,D8946*Calculator!$G$22/12,0)</f>
        <v>0</v>
      </c>
      <c r="G8946" s="29">
        <f ca="1">IF(E8946&gt;0,(IFERROR(-PMT(Calculator!$G$22/12,Calculator!$G$23*12,Calculator!$G$20),0))-F8946,0)</f>
        <v>0</v>
      </c>
      <c r="H8946" s="29">
        <f t="shared" ca="1" si="560"/>
        <v>0</v>
      </c>
      <c r="I8946" s="29">
        <f t="shared" ca="1" si="558"/>
        <v>0</v>
      </c>
      <c r="J8946" s="30">
        <f>Calculator!$G$40</f>
        <v>6.5000000000000002E-2</v>
      </c>
      <c r="K8946" s="29">
        <f ca="1">IF(C8946&gt;=Calculator!$G$27,IF(DAY($C8946)=1,Calculator!$G$34/2,IF(DAY($C8946)=15,Calculator!$G$34/2,0)),0)</f>
        <v>0</v>
      </c>
      <c r="L8946" s="29">
        <f ca="1">IF(DAY($C8946)=28,IF(H8946=0,0,Calculator!$G$35),0)</f>
        <v>0</v>
      </c>
      <c r="M8946" s="29">
        <f ca="1">IF(I8946&gt;0,IF(DAY($C8946)=1,SUM(INDIRECT("I"&amp;(ROW(C8945)-DAY(C8945))):I8945),0),0)</f>
        <v>0</v>
      </c>
      <c r="N8946" s="29">
        <f ca="1">IF(C8946&lt;Calculator!$G$27,0,IF(C8946=Calculator!$G$27,Calculator!$G$39,IF(H8946-K8946&lt;=0,IF(D8946&gt;Calculator!$G$39,IF(H8946-K8946+E8946+L8946+M8946+Calculator!$G$39&gt;Calculator!$G$39,Calculator!$G$39-(H8946+E8946+L8946+M8946-K8946),Calculator!$G$39),D8946),0)))</f>
        <v>0</v>
      </c>
    </row>
    <row r="8947" spans="1:14" ht="15.75" thickBot="1">
      <c r="A8947" s="33" t="str">
        <f ca="1">IF(C8947=Calculator!$H$27,"F",IF(Daily!D8947+Daily!H8947=0,IF(D8946+H8946&gt;0,"L",""),""))</f>
        <v/>
      </c>
      <c r="B8947" s="34">
        <v>8946</v>
      </c>
      <c r="C8947" s="19">
        <f t="shared" ca="1" si="557"/>
        <v>54876</v>
      </c>
      <c r="D8947" s="29">
        <f t="shared" ca="1" si="559"/>
        <v>0</v>
      </c>
      <c r="E8947" s="29">
        <f ca="1">IF(C8947&lt;Calculator!$D$26,0,IF(DAY($C8947)=1,IF(D8947-Calculator!$G$24&gt;0,Calculator!$G$24,D8947),0))</f>
        <v>0</v>
      </c>
      <c r="F8947" s="29">
        <f ca="1">IF(E8947&gt;0,D8947*Calculator!$G$22/12,0)</f>
        <v>0</v>
      </c>
      <c r="G8947" s="29">
        <f ca="1">IF(E8947&gt;0,(IFERROR(-PMT(Calculator!$G$22/12,Calculator!$G$23*12,Calculator!$G$20),0))-F8947,0)</f>
        <v>0</v>
      </c>
      <c r="H8947" s="29">
        <f t="shared" ca="1" si="560"/>
        <v>0</v>
      </c>
      <c r="I8947" s="29">
        <f t="shared" ca="1" si="558"/>
        <v>0</v>
      </c>
      <c r="J8947" s="30">
        <f>Calculator!$G$40</f>
        <v>6.5000000000000002E-2</v>
      </c>
      <c r="K8947" s="29">
        <f ca="1">IF(C8947&gt;=Calculator!$G$27,IF(DAY($C8947)=1,Calculator!$G$34/2,IF(DAY($C8947)=15,Calculator!$G$34/2,0)),0)</f>
        <v>0</v>
      </c>
      <c r="L8947" s="29">
        <f ca="1">IF(DAY($C8947)=28,IF(H8947=0,0,Calculator!$G$35),0)</f>
        <v>0</v>
      </c>
      <c r="M8947" s="29">
        <f ca="1">IF(I8947&gt;0,IF(DAY($C8947)=1,SUM(INDIRECT("I"&amp;(ROW(C8946)-DAY(C8946))):I8946),0),0)</f>
        <v>0</v>
      </c>
      <c r="N8947" s="29">
        <f ca="1">IF(C8947&lt;Calculator!$G$27,0,IF(C8947=Calculator!$G$27,Calculator!$G$39,IF(H8947-K8947&lt;=0,IF(D8947&gt;Calculator!$G$39,IF(H8947-K8947+E8947+L8947+M8947+Calculator!$G$39&gt;Calculator!$G$39,Calculator!$G$39-(H8947+E8947+L8947+M8947-K8947),Calculator!$G$39),D8947),0)))</f>
        <v>0</v>
      </c>
    </row>
    <row r="8948" spans="1:14" ht="15.75" thickBot="1">
      <c r="A8948" s="33" t="str">
        <f ca="1">IF(C8948=Calculator!$H$27,"F",IF(Daily!D8948+Daily!H8948=0,IF(D8947+H8947&gt;0,"L",""),""))</f>
        <v/>
      </c>
      <c r="B8948" s="34">
        <v>8947</v>
      </c>
      <c r="C8948" s="19">
        <f t="shared" ca="1" si="557"/>
        <v>54877</v>
      </c>
      <c r="D8948" s="29">
        <f t="shared" ca="1" si="559"/>
        <v>0</v>
      </c>
      <c r="E8948" s="29">
        <f ca="1">IF(C8948&lt;Calculator!$D$26,0,IF(DAY($C8948)=1,IF(D8948-Calculator!$G$24&gt;0,Calculator!$G$24,D8948),0))</f>
        <v>0</v>
      </c>
      <c r="F8948" s="29">
        <f ca="1">IF(E8948&gt;0,D8948*Calculator!$G$22/12,0)</f>
        <v>0</v>
      </c>
      <c r="G8948" s="29">
        <f ca="1">IF(E8948&gt;0,(IFERROR(-PMT(Calculator!$G$22/12,Calculator!$G$23*12,Calculator!$G$20),0))-F8948,0)</f>
        <v>0</v>
      </c>
      <c r="H8948" s="29">
        <f t="shared" ca="1" si="560"/>
        <v>0</v>
      </c>
      <c r="I8948" s="29">
        <f t="shared" ca="1" si="558"/>
        <v>0</v>
      </c>
      <c r="J8948" s="30">
        <f>Calculator!$G$40</f>
        <v>6.5000000000000002E-2</v>
      </c>
      <c r="K8948" s="29">
        <f ca="1">IF(C8948&gt;=Calculator!$G$27,IF(DAY($C8948)=1,Calculator!$G$34/2,IF(DAY($C8948)=15,Calculator!$G$34/2,0)),0)</f>
        <v>0</v>
      </c>
      <c r="L8948" s="29">
        <f ca="1">IF(DAY($C8948)=28,IF(H8948=0,0,Calculator!$G$35),0)</f>
        <v>0</v>
      </c>
      <c r="M8948" s="29">
        <f ca="1">IF(I8948&gt;0,IF(DAY($C8948)=1,SUM(INDIRECT("I"&amp;(ROW(C8947)-DAY(C8947))):I8947),0),0)</f>
        <v>0</v>
      </c>
      <c r="N8948" s="29">
        <f ca="1">IF(C8948&lt;Calculator!$G$27,0,IF(C8948=Calculator!$G$27,Calculator!$G$39,IF(H8948-K8948&lt;=0,IF(D8948&gt;Calculator!$G$39,IF(H8948-K8948+E8948+L8948+M8948+Calculator!$G$39&gt;Calculator!$G$39,Calculator!$G$39-(H8948+E8948+L8948+M8948-K8948),Calculator!$G$39),D8948),0)))</f>
        <v>0</v>
      </c>
    </row>
    <row r="8949" spans="1:14" ht="15.75" thickBot="1">
      <c r="A8949" s="33" t="str">
        <f ca="1">IF(C8949=Calculator!$H$27,"F",IF(Daily!D8949+Daily!H8949=0,IF(D8948+H8948&gt;0,"L",""),""))</f>
        <v/>
      </c>
      <c r="B8949" s="34">
        <v>8948</v>
      </c>
      <c r="C8949" s="19">
        <f t="shared" ca="1" si="557"/>
        <v>54878</v>
      </c>
      <c r="D8949" s="29">
        <f t="shared" ca="1" si="559"/>
        <v>0</v>
      </c>
      <c r="E8949" s="29">
        <f ca="1">IF(C8949&lt;Calculator!$D$26,0,IF(DAY($C8949)=1,IF(D8949-Calculator!$G$24&gt;0,Calculator!$G$24,D8949),0))</f>
        <v>0</v>
      </c>
      <c r="F8949" s="29">
        <f ca="1">IF(E8949&gt;0,D8949*Calculator!$G$22/12,0)</f>
        <v>0</v>
      </c>
      <c r="G8949" s="29">
        <f ca="1">IF(E8949&gt;0,(IFERROR(-PMT(Calculator!$G$22/12,Calculator!$G$23*12,Calculator!$G$20),0))-F8949,0)</f>
        <v>0</v>
      </c>
      <c r="H8949" s="29">
        <f t="shared" ca="1" si="560"/>
        <v>0</v>
      </c>
      <c r="I8949" s="29">
        <f t="shared" ca="1" si="558"/>
        <v>0</v>
      </c>
      <c r="J8949" s="30">
        <f>Calculator!$G$40</f>
        <v>6.5000000000000002E-2</v>
      </c>
      <c r="K8949" s="29">
        <f ca="1">IF(C8949&gt;=Calculator!$G$27,IF(DAY($C8949)=1,Calculator!$G$34/2,IF(DAY($C8949)=15,Calculator!$G$34/2,0)),0)</f>
        <v>0</v>
      </c>
      <c r="L8949" s="29">
        <f ca="1">IF(DAY($C8949)=28,IF(H8949=0,0,Calculator!$G$35),0)</f>
        <v>0</v>
      </c>
      <c r="M8949" s="29">
        <f ca="1">IF(I8949&gt;0,IF(DAY($C8949)=1,SUM(INDIRECT("I"&amp;(ROW(C8948)-DAY(C8948))):I8948),0),0)</f>
        <v>0</v>
      </c>
      <c r="N8949" s="29">
        <f ca="1">IF(C8949&lt;Calculator!$G$27,0,IF(C8949=Calculator!$G$27,Calculator!$G$39,IF(H8949-K8949&lt;=0,IF(D8949&gt;Calculator!$G$39,IF(H8949-K8949+E8949+L8949+M8949+Calculator!$G$39&gt;Calculator!$G$39,Calculator!$G$39-(H8949+E8949+L8949+M8949-K8949),Calculator!$G$39),D8949),0)))</f>
        <v>0</v>
      </c>
    </row>
    <row r="8950" spans="1:14" ht="15.75" thickBot="1">
      <c r="A8950" s="33" t="str">
        <f ca="1">IF(C8950=Calculator!$H$27,"F",IF(Daily!D8950+Daily!H8950=0,IF(D8949+H8949&gt;0,"L",""),""))</f>
        <v/>
      </c>
      <c r="B8950" s="34">
        <v>8949</v>
      </c>
      <c r="C8950" s="19">
        <f t="shared" ca="1" si="557"/>
        <v>54879</v>
      </c>
      <c r="D8950" s="29">
        <f t="shared" ca="1" si="559"/>
        <v>0</v>
      </c>
      <c r="E8950" s="29">
        <f ca="1">IF(C8950&lt;Calculator!$D$26,0,IF(DAY($C8950)=1,IF(D8950-Calculator!$G$24&gt;0,Calculator!$G$24,D8950),0))</f>
        <v>0</v>
      </c>
      <c r="F8950" s="29">
        <f ca="1">IF(E8950&gt;0,D8950*Calculator!$G$22/12,0)</f>
        <v>0</v>
      </c>
      <c r="G8950" s="29">
        <f ca="1">IF(E8950&gt;0,(IFERROR(-PMT(Calculator!$G$22/12,Calculator!$G$23*12,Calculator!$G$20),0))-F8950,0)</f>
        <v>0</v>
      </c>
      <c r="H8950" s="29">
        <f t="shared" ca="1" si="560"/>
        <v>0</v>
      </c>
      <c r="I8950" s="29">
        <f t="shared" ca="1" si="558"/>
        <v>0</v>
      </c>
      <c r="J8950" s="30">
        <f>Calculator!$G$40</f>
        <v>6.5000000000000002E-2</v>
      </c>
      <c r="K8950" s="29">
        <f ca="1">IF(C8950&gt;=Calculator!$G$27,IF(DAY($C8950)=1,Calculator!$G$34/2,IF(DAY($C8950)=15,Calculator!$G$34/2,0)),0)</f>
        <v>4500</v>
      </c>
      <c r="L8950" s="29">
        <f ca="1">IF(DAY($C8950)=28,IF(H8950=0,0,Calculator!$G$35),0)</f>
        <v>0</v>
      </c>
      <c r="M8950" s="29">
        <f ca="1">IF(I8950&gt;0,IF(DAY($C8950)=1,SUM(INDIRECT("I"&amp;(ROW(C8949)-DAY(C8949))):I8949),0),0)</f>
        <v>0</v>
      </c>
      <c r="N8950" s="29">
        <f ca="1">IF(C8950&lt;Calculator!$G$27,0,IF(C8950=Calculator!$G$27,Calculator!$G$39,IF(H8950-K8950&lt;=0,IF(D8950&gt;Calculator!$G$39,IF(H8950-K8950+E8950+L8950+M8950+Calculator!$G$39&gt;Calculator!$G$39,Calculator!$G$39-(H8950+E8950+L8950+M8950-K8950),Calculator!$G$39),D8950),0)))</f>
        <v>0</v>
      </c>
    </row>
    <row r="8951" spans="1:14" ht="15.75" thickBot="1">
      <c r="A8951" s="33" t="str">
        <f ca="1">IF(C8951=Calculator!$H$27,"F",IF(Daily!D8951+Daily!H8951=0,IF(D8950+H8950&gt;0,"L",""),""))</f>
        <v/>
      </c>
      <c r="B8951" s="34">
        <v>8950</v>
      </c>
      <c r="C8951" s="19">
        <f t="shared" ca="1" si="557"/>
        <v>54880</v>
      </c>
      <c r="D8951" s="29">
        <f t="shared" ca="1" si="559"/>
        <v>0</v>
      </c>
      <c r="E8951" s="29">
        <f ca="1">IF(C8951&lt;Calculator!$D$26,0,IF(DAY($C8951)=1,IF(D8951-Calculator!$G$24&gt;0,Calculator!$G$24,D8951),0))</f>
        <v>0</v>
      </c>
      <c r="F8951" s="29">
        <f ca="1">IF(E8951&gt;0,D8951*Calculator!$G$22/12,0)</f>
        <v>0</v>
      </c>
      <c r="G8951" s="29">
        <f ca="1">IF(E8951&gt;0,(IFERROR(-PMT(Calculator!$G$22/12,Calculator!$G$23*12,Calculator!$G$20),0))-F8951,0)</f>
        <v>0</v>
      </c>
      <c r="H8951" s="29">
        <f t="shared" ca="1" si="560"/>
        <v>0</v>
      </c>
      <c r="I8951" s="29">
        <f t="shared" ca="1" si="558"/>
        <v>0</v>
      </c>
      <c r="J8951" s="30">
        <f>Calculator!$G$40</f>
        <v>6.5000000000000002E-2</v>
      </c>
      <c r="K8951" s="29">
        <f ca="1">IF(C8951&gt;=Calculator!$G$27,IF(DAY($C8951)=1,Calculator!$G$34/2,IF(DAY($C8951)=15,Calculator!$G$34/2,0)),0)</f>
        <v>0</v>
      </c>
      <c r="L8951" s="29">
        <f ca="1">IF(DAY($C8951)=28,IF(H8951=0,0,Calculator!$G$35),0)</f>
        <v>0</v>
      </c>
      <c r="M8951" s="29">
        <f ca="1">IF(I8951&gt;0,IF(DAY($C8951)=1,SUM(INDIRECT("I"&amp;(ROW(C8950)-DAY(C8950))):I8950),0),0)</f>
        <v>0</v>
      </c>
      <c r="N8951" s="29">
        <f ca="1">IF(C8951&lt;Calculator!$G$27,0,IF(C8951=Calculator!$G$27,Calculator!$G$39,IF(H8951-K8951&lt;=0,IF(D8951&gt;Calculator!$G$39,IF(H8951-K8951+E8951+L8951+M8951+Calculator!$G$39&gt;Calculator!$G$39,Calculator!$G$39-(H8951+E8951+L8951+M8951-K8951),Calculator!$G$39),D8951),0)))</f>
        <v>0</v>
      </c>
    </row>
    <row r="8952" spans="1:14" ht="15.75" thickBot="1">
      <c r="A8952" s="33" t="str">
        <f ca="1">IF(C8952=Calculator!$H$27,"F",IF(Daily!D8952+Daily!H8952=0,IF(D8951+H8951&gt;0,"L",""),""))</f>
        <v/>
      </c>
      <c r="B8952" s="34">
        <v>8951</v>
      </c>
      <c r="C8952" s="19">
        <f t="shared" ca="1" si="557"/>
        <v>54881</v>
      </c>
      <c r="D8952" s="29">
        <f t="shared" ca="1" si="559"/>
        <v>0</v>
      </c>
      <c r="E8952" s="29">
        <f ca="1">IF(C8952&lt;Calculator!$D$26,0,IF(DAY($C8952)=1,IF(D8952-Calculator!$G$24&gt;0,Calculator!$G$24,D8952),0))</f>
        <v>0</v>
      </c>
      <c r="F8952" s="29">
        <f ca="1">IF(E8952&gt;0,D8952*Calculator!$G$22/12,0)</f>
        <v>0</v>
      </c>
      <c r="G8952" s="29">
        <f ca="1">IF(E8952&gt;0,(IFERROR(-PMT(Calculator!$G$22/12,Calculator!$G$23*12,Calculator!$G$20),0))-F8952,0)</f>
        <v>0</v>
      </c>
      <c r="H8952" s="29">
        <f t="shared" ca="1" si="560"/>
        <v>0</v>
      </c>
      <c r="I8952" s="29">
        <f t="shared" ca="1" si="558"/>
        <v>0</v>
      </c>
      <c r="J8952" s="30">
        <f>Calculator!$G$40</f>
        <v>6.5000000000000002E-2</v>
      </c>
      <c r="K8952" s="29">
        <f ca="1">IF(C8952&gt;=Calculator!$G$27,IF(DAY($C8952)=1,Calculator!$G$34/2,IF(DAY($C8952)=15,Calculator!$G$34/2,0)),0)</f>
        <v>0</v>
      </c>
      <c r="L8952" s="29">
        <f ca="1">IF(DAY($C8952)=28,IF(H8952=0,0,Calculator!$G$35),0)</f>
        <v>0</v>
      </c>
      <c r="M8952" s="29">
        <f ca="1">IF(I8952&gt;0,IF(DAY($C8952)=1,SUM(INDIRECT("I"&amp;(ROW(C8951)-DAY(C8951))):I8951),0),0)</f>
        <v>0</v>
      </c>
      <c r="N8952" s="29">
        <f ca="1">IF(C8952&lt;Calculator!$G$27,0,IF(C8952=Calculator!$G$27,Calculator!$G$39,IF(H8952-K8952&lt;=0,IF(D8952&gt;Calculator!$G$39,IF(H8952-K8952+E8952+L8952+M8952+Calculator!$G$39&gt;Calculator!$G$39,Calculator!$G$39-(H8952+E8952+L8952+M8952-K8952),Calculator!$G$39),D8952),0)))</f>
        <v>0</v>
      </c>
    </row>
    <row r="8953" spans="1:14" ht="15.75" thickBot="1">
      <c r="A8953" s="33" t="str">
        <f ca="1">IF(C8953=Calculator!$H$27,"F",IF(Daily!D8953+Daily!H8953=0,IF(D8952+H8952&gt;0,"L",""),""))</f>
        <v/>
      </c>
      <c r="B8953" s="34">
        <v>8952</v>
      </c>
      <c r="C8953" s="19">
        <f t="shared" ca="1" si="557"/>
        <v>54882</v>
      </c>
      <c r="D8953" s="29">
        <f t="shared" ca="1" si="559"/>
        <v>0</v>
      </c>
      <c r="E8953" s="29">
        <f ca="1">IF(C8953&lt;Calculator!$D$26,0,IF(DAY($C8953)=1,IF(D8953-Calculator!$G$24&gt;0,Calculator!$G$24,D8953),0))</f>
        <v>0</v>
      </c>
      <c r="F8953" s="29">
        <f ca="1">IF(E8953&gt;0,D8953*Calculator!$G$22/12,0)</f>
        <v>0</v>
      </c>
      <c r="G8953" s="29">
        <f ca="1">IF(E8953&gt;0,(IFERROR(-PMT(Calculator!$G$22/12,Calculator!$G$23*12,Calculator!$G$20),0))-F8953,0)</f>
        <v>0</v>
      </c>
      <c r="H8953" s="29">
        <f t="shared" ca="1" si="560"/>
        <v>0</v>
      </c>
      <c r="I8953" s="29">
        <f t="shared" ca="1" si="558"/>
        <v>0</v>
      </c>
      <c r="J8953" s="30">
        <f>Calculator!$G$40</f>
        <v>6.5000000000000002E-2</v>
      </c>
      <c r="K8953" s="29">
        <f ca="1">IF(C8953&gt;=Calculator!$G$27,IF(DAY($C8953)=1,Calculator!$G$34/2,IF(DAY($C8953)=15,Calculator!$G$34/2,0)),0)</f>
        <v>0</v>
      </c>
      <c r="L8953" s="29">
        <f ca="1">IF(DAY($C8953)=28,IF(H8953=0,0,Calculator!$G$35),0)</f>
        <v>0</v>
      </c>
      <c r="M8953" s="29">
        <f ca="1">IF(I8953&gt;0,IF(DAY($C8953)=1,SUM(INDIRECT("I"&amp;(ROW(C8952)-DAY(C8952))):I8952),0),0)</f>
        <v>0</v>
      </c>
      <c r="N8953" s="29">
        <f ca="1">IF(C8953&lt;Calculator!$G$27,0,IF(C8953=Calculator!$G$27,Calculator!$G$39,IF(H8953-K8953&lt;=0,IF(D8953&gt;Calculator!$G$39,IF(H8953-K8953+E8953+L8953+M8953+Calculator!$G$39&gt;Calculator!$G$39,Calculator!$G$39-(H8953+E8953+L8953+M8953-K8953),Calculator!$G$39),D8953),0)))</f>
        <v>0</v>
      </c>
    </row>
    <row r="8954" spans="1:14" ht="15.75" thickBot="1">
      <c r="A8954" s="33" t="str">
        <f ca="1">IF(C8954=Calculator!$H$27,"F",IF(Daily!D8954+Daily!H8954=0,IF(D8953+H8953&gt;0,"L",""),""))</f>
        <v/>
      </c>
      <c r="B8954" s="34">
        <v>8953</v>
      </c>
      <c r="C8954" s="19">
        <f t="shared" ca="1" si="557"/>
        <v>54883</v>
      </c>
      <c r="D8954" s="29">
        <f t="shared" ca="1" si="559"/>
        <v>0</v>
      </c>
      <c r="E8954" s="29">
        <f ca="1">IF(C8954&lt;Calculator!$D$26,0,IF(DAY($C8954)=1,IF(D8954-Calculator!$G$24&gt;0,Calculator!$G$24,D8954),0))</f>
        <v>0</v>
      </c>
      <c r="F8954" s="29">
        <f ca="1">IF(E8954&gt;0,D8954*Calculator!$G$22/12,0)</f>
        <v>0</v>
      </c>
      <c r="G8954" s="29">
        <f ca="1">IF(E8954&gt;0,(IFERROR(-PMT(Calculator!$G$22/12,Calculator!$G$23*12,Calculator!$G$20),0))-F8954,0)</f>
        <v>0</v>
      </c>
      <c r="H8954" s="29">
        <f t="shared" ca="1" si="560"/>
        <v>0</v>
      </c>
      <c r="I8954" s="29">
        <f t="shared" ca="1" si="558"/>
        <v>0</v>
      </c>
      <c r="J8954" s="30">
        <f>Calculator!$G$40</f>
        <v>6.5000000000000002E-2</v>
      </c>
      <c r="K8954" s="29">
        <f ca="1">IF(C8954&gt;=Calculator!$G$27,IF(DAY($C8954)=1,Calculator!$G$34/2,IF(DAY($C8954)=15,Calculator!$G$34/2,0)),0)</f>
        <v>0</v>
      </c>
      <c r="L8954" s="29">
        <f ca="1">IF(DAY($C8954)=28,IF(H8954=0,0,Calculator!$G$35),0)</f>
        <v>0</v>
      </c>
      <c r="M8954" s="29">
        <f ca="1">IF(I8954&gt;0,IF(DAY($C8954)=1,SUM(INDIRECT("I"&amp;(ROW(C8953)-DAY(C8953))):I8953),0),0)</f>
        <v>0</v>
      </c>
      <c r="N8954" s="29">
        <f ca="1">IF(C8954&lt;Calculator!$G$27,0,IF(C8954=Calculator!$G$27,Calculator!$G$39,IF(H8954-K8954&lt;=0,IF(D8954&gt;Calculator!$G$39,IF(H8954-K8954+E8954+L8954+M8954+Calculator!$G$39&gt;Calculator!$G$39,Calculator!$G$39-(H8954+E8954+L8954+M8954-K8954),Calculator!$G$39),D8954),0)))</f>
        <v>0</v>
      </c>
    </row>
    <row r="8955" spans="1:14" ht="15.75" thickBot="1">
      <c r="A8955" s="33" t="str">
        <f ca="1">IF(C8955=Calculator!$H$27,"F",IF(Daily!D8955+Daily!H8955=0,IF(D8954+H8954&gt;0,"L",""),""))</f>
        <v/>
      </c>
      <c r="B8955" s="34">
        <v>8954</v>
      </c>
      <c r="C8955" s="19">
        <f t="shared" ca="1" si="557"/>
        <v>54884</v>
      </c>
      <c r="D8955" s="29">
        <f t="shared" ca="1" si="559"/>
        <v>0</v>
      </c>
      <c r="E8955" s="29">
        <f ca="1">IF(C8955&lt;Calculator!$D$26,0,IF(DAY($C8955)=1,IF(D8955-Calculator!$G$24&gt;0,Calculator!$G$24,D8955),0))</f>
        <v>0</v>
      </c>
      <c r="F8955" s="29">
        <f ca="1">IF(E8955&gt;0,D8955*Calculator!$G$22/12,0)</f>
        <v>0</v>
      </c>
      <c r="G8955" s="29">
        <f ca="1">IF(E8955&gt;0,(IFERROR(-PMT(Calculator!$G$22/12,Calculator!$G$23*12,Calculator!$G$20),0))-F8955,0)</f>
        <v>0</v>
      </c>
      <c r="H8955" s="29">
        <f t="shared" ca="1" si="560"/>
        <v>0</v>
      </c>
      <c r="I8955" s="29">
        <f t="shared" ca="1" si="558"/>
        <v>0</v>
      </c>
      <c r="J8955" s="30">
        <f>Calculator!$G$40</f>
        <v>6.5000000000000002E-2</v>
      </c>
      <c r="K8955" s="29">
        <f ca="1">IF(C8955&gt;=Calculator!$G$27,IF(DAY($C8955)=1,Calculator!$G$34/2,IF(DAY($C8955)=15,Calculator!$G$34/2,0)),0)</f>
        <v>0</v>
      </c>
      <c r="L8955" s="29">
        <f ca="1">IF(DAY($C8955)=28,IF(H8955=0,0,Calculator!$G$35),0)</f>
        <v>0</v>
      </c>
      <c r="M8955" s="29">
        <f ca="1">IF(I8955&gt;0,IF(DAY($C8955)=1,SUM(INDIRECT("I"&amp;(ROW(C8954)-DAY(C8954))):I8954),0),0)</f>
        <v>0</v>
      </c>
      <c r="N8955" s="29">
        <f ca="1">IF(C8955&lt;Calculator!$G$27,0,IF(C8955=Calculator!$G$27,Calculator!$G$39,IF(H8955-K8955&lt;=0,IF(D8955&gt;Calculator!$G$39,IF(H8955-K8955+E8955+L8955+M8955+Calculator!$G$39&gt;Calculator!$G$39,Calculator!$G$39-(H8955+E8955+L8955+M8955-K8955),Calculator!$G$39),D8955),0)))</f>
        <v>0</v>
      </c>
    </row>
    <row r="8956" spans="1:14" ht="15.75" thickBot="1">
      <c r="A8956" s="33" t="str">
        <f ca="1">IF(C8956=Calculator!$H$27,"F",IF(Daily!D8956+Daily!H8956=0,IF(D8955+H8955&gt;0,"L",""),""))</f>
        <v/>
      </c>
      <c r="B8956" s="34">
        <v>8955</v>
      </c>
      <c r="C8956" s="19">
        <f t="shared" ca="1" si="557"/>
        <v>54885</v>
      </c>
      <c r="D8956" s="29">
        <f t="shared" ca="1" si="559"/>
        <v>0</v>
      </c>
      <c r="E8956" s="29">
        <f ca="1">IF(C8956&lt;Calculator!$D$26,0,IF(DAY($C8956)=1,IF(D8956-Calculator!$G$24&gt;0,Calculator!$G$24,D8956),0))</f>
        <v>0</v>
      </c>
      <c r="F8956" s="29">
        <f ca="1">IF(E8956&gt;0,D8956*Calculator!$G$22/12,0)</f>
        <v>0</v>
      </c>
      <c r="G8956" s="29">
        <f ca="1">IF(E8956&gt;0,(IFERROR(-PMT(Calculator!$G$22/12,Calculator!$G$23*12,Calculator!$G$20),0))-F8956,0)</f>
        <v>0</v>
      </c>
      <c r="H8956" s="29">
        <f t="shared" ca="1" si="560"/>
        <v>0</v>
      </c>
      <c r="I8956" s="29">
        <f t="shared" ca="1" si="558"/>
        <v>0</v>
      </c>
      <c r="J8956" s="30">
        <f>Calculator!$G$40</f>
        <v>6.5000000000000002E-2</v>
      </c>
      <c r="K8956" s="29">
        <f ca="1">IF(C8956&gt;=Calculator!$G$27,IF(DAY($C8956)=1,Calculator!$G$34/2,IF(DAY($C8956)=15,Calculator!$G$34/2,0)),0)</f>
        <v>0</v>
      </c>
      <c r="L8956" s="29">
        <f ca="1">IF(DAY($C8956)=28,IF(H8956=0,0,Calculator!$G$35),0)</f>
        <v>0</v>
      </c>
      <c r="M8956" s="29">
        <f ca="1">IF(I8956&gt;0,IF(DAY($C8956)=1,SUM(INDIRECT("I"&amp;(ROW(C8955)-DAY(C8955))):I8955),0),0)</f>
        <v>0</v>
      </c>
      <c r="N8956" s="29">
        <f ca="1">IF(C8956&lt;Calculator!$G$27,0,IF(C8956=Calculator!$G$27,Calculator!$G$39,IF(H8956-K8956&lt;=0,IF(D8956&gt;Calculator!$G$39,IF(H8956-K8956+E8956+L8956+M8956+Calculator!$G$39&gt;Calculator!$G$39,Calculator!$G$39-(H8956+E8956+L8956+M8956-K8956),Calculator!$G$39),D8956),0)))</f>
        <v>0</v>
      </c>
    </row>
    <row r="8957" spans="1:14" ht="15.75" thickBot="1">
      <c r="A8957" s="33" t="str">
        <f ca="1">IF(C8957=Calculator!$H$27,"F",IF(Daily!D8957+Daily!H8957=0,IF(D8956+H8956&gt;0,"L",""),""))</f>
        <v/>
      </c>
      <c r="B8957" s="34">
        <v>8956</v>
      </c>
      <c r="C8957" s="19">
        <f t="shared" ca="1" si="557"/>
        <v>54886</v>
      </c>
      <c r="D8957" s="29">
        <f t="shared" ca="1" si="559"/>
        <v>0</v>
      </c>
      <c r="E8957" s="29">
        <f ca="1">IF(C8957&lt;Calculator!$D$26,0,IF(DAY($C8957)=1,IF(D8957-Calculator!$G$24&gt;0,Calculator!$G$24,D8957),0))</f>
        <v>0</v>
      </c>
      <c r="F8957" s="29">
        <f ca="1">IF(E8957&gt;0,D8957*Calculator!$G$22/12,0)</f>
        <v>0</v>
      </c>
      <c r="G8957" s="29">
        <f ca="1">IF(E8957&gt;0,(IFERROR(-PMT(Calculator!$G$22/12,Calculator!$G$23*12,Calculator!$G$20),0))-F8957,0)</f>
        <v>0</v>
      </c>
      <c r="H8957" s="29">
        <f t="shared" ca="1" si="560"/>
        <v>0</v>
      </c>
      <c r="I8957" s="29">
        <f t="shared" ca="1" si="558"/>
        <v>0</v>
      </c>
      <c r="J8957" s="30">
        <f>Calculator!$G$40</f>
        <v>6.5000000000000002E-2</v>
      </c>
      <c r="K8957" s="29">
        <f ca="1">IF(C8957&gt;=Calculator!$G$27,IF(DAY($C8957)=1,Calculator!$G$34/2,IF(DAY($C8957)=15,Calculator!$G$34/2,0)),0)</f>
        <v>0</v>
      </c>
      <c r="L8957" s="29">
        <f ca="1">IF(DAY($C8957)=28,IF(H8957=0,0,Calculator!$G$35),0)</f>
        <v>0</v>
      </c>
      <c r="M8957" s="29">
        <f ca="1">IF(I8957&gt;0,IF(DAY($C8957)=1,SUM(INDIRECT("I"&amp;(ROW(C8956)-DAY(C8956))):I8956),0),0)</f>
        <v>0</v>
      </c>
      <c r="N8957" s="29">
        <f ca="1">IF(C8957&lt;Calculator!$G$27,0,IF(C8957=Calculator!$G$27,Calculator!$G$39,IF(H8957-K8957&lt;=0,IF(D8957&gt;Calculator!$G$39,IF(H8957-K8957+E8957+L8957+M8957+Calculator!$G$39&gt;Calculator!$G$39,Calculator!$G$39-(H8957+E8957+L8957+M8957-K8957),Calculator!$G$39),D8957),0)))</f>
        <v>0</v>
      </c>
    </row>
    <row r="8958" spans="1:14" ht="15.75" thickBot="1">
      <c r="A8958" s="33" t="str">
        <f ca="1">IF(C8958=Calculator!$H$27,"F",IF(Daily!D8958+Daily!H8958=0,IF(D8957+H8957&gt;0,"L",""),""))</f>
        <v/>
      </c>
      <c r="B8958" s="34">
        <v>8957</v>
      </c>
      <c r="C8958" s="19">
        <f t="shared" ca="1" si="557"/>
        <v>54887</v>
      </c>
      <c r="D8958" s="29">
        <f t="shared" ca="1" si="559"/>
        <v>0</v>
      </c>
      <c r="E8958" s="29">
        <f ca="1">IF(C8958&lt;Calculator!$D$26,0,IF(DAY($C8958)=1,IF(D8958-Calculator!$G$24&gt;0,Calculator!$G$24,D8958),0))</f>
        <v>0</v>
      </c>
      <c r="F8958" s="29">
        <f ca="1">IF(E8958&gt;0,D8958*Calculator!$G$22/12,0)</f>
        <v>0</v>
      </c>
      <c r="G8958" s="29">
        <f ca="1">IF(E8958&gt;0,(IFERROR(-PMT(Calculator!$G$22/12,Calculator!$G$23*12,Calculator!$G$20),0))-F8958,0)</f>
        <v>0</v>
      </c>
      <c r="H8958" s="29">
        <f t="shared" ca="1" si="560"/>
        <v>0</v>
      </c>
      <c r="I8958" s="29">
        <f t="shared" ca="1" si="558"/>
        <v>0</v>
      </c>
      <c r="J8958" s="30">
        <f>Calculator!$G$40</f>
        <v>6.5000000000000002E-2</v>
      </c>
      <c r="K8958" s="29">
        <f ca="1">IF(C8958&gt;=Calculator!$G$27,IF(DAY($C8958)=1,Calculator!$G$34/2,IF(DAY($C8958)=15,Calculator!$G$34/2,0)),0)</f>
        <v>0</v>
      </c>
      <c r="L8958" s="29">
        <f ca="1">IF(DAY($C8958)=28,IF(H8958=0,0,Calculator!$G$35),0)</f>
        <v>0</v>
      </c>
      <c r="M8958" s="29">
        <f ca="1">IF(I8958&gt;0,IF(DAY($C8958)=1,SUM(INDIRECT("I"&amp;(ROW(C8957)-DAY(C8957))):I8957),0),0)</f>
        <v>0</v>
      </c>
      <c r="N8958" s="29">
        <f ca="1">IF(C8958&lt;Calculator!$G$27,0,IF(C8958=Calculator!$G$27,Calculator!$G$39,IF(H8958-K8958&lt;=0,IF(D8958&gt;Calculator!$G$39,IF(H8958-K8958+E8958+L8958+M8958+Calculator!$G$39&gt;Calculator!$G$39,Calculator!$G$39-(H8958+E8958+L8958+M8958-K8958),Calculator!$G$39),D8958),0)))</f>
        <v>0</v>
      </c>
    </row>
    <row r="8959" spans="1:14" ht="15.75" thickBot="1">
      <c r="A8959" s="33" t="str">
        <f ca="1">IF(C8959=Calculator!$H$27,"F",IF(Daily!D8959+Daily!H8959=0,IF(D8958+H8958&gt;0,"L",""),""))</f>
        <v/>
      </c>
      <c r="B8959" s="34">
        <v>8958</v>
      </c>
      <c r="C8959" s="19">
        <f t="shared" ca="1" si="557"/>
        <v>54888</v>
      </c>
      <c r="D8959" s="29">
        <f t="shared" ca="1" si="559"/>
        <v>0</v>
      </c>
      <c r="E8959" s="29">
        <f ca="1">IF(C8959&lt;Calculator!$D$26,0,IF(DAY($C8959)=1,IF(D8959-Calculator!$G$24&gt;0,Calculator!$G$24,D8959),0))</f>
        <v>0</v>
      </c>
      <c r="F8959" s="29">
        <f ca="1">IF(E8959&gt;0,D8959*Calculator!$G$22/12,0)</f>
        <v>0</v>
      </c>
      <c r="G8959" s="29">
        <f ca="1">IF(E8959&gt;0,(IFERROR(-PMT(Calculator!$G$22/12,Calculator!$G$23*12,Calculator!$G$20),0))-F8959,0)</f>
        <v>0</v>
      </c>
      <c r="H8959" s="29">
        <f t="shared" ca="1" si="560"/>
        <v>0</v>
      </c>
      <c r="I8959" s="29">
        <f t="shared" ca="1" si="558"/>
        <v>0</v>
      </c>
      <c r="J8959" s="30">
        <f>Calculator!$G$40</f>
        <v>6.5000000000000002E-2</v>
      </c>
      <c r="K8959" s="29">
        <f ca="1">IF(C8959&gt;=Calculator!$G$27,IF(DAY($C8959)=1,Calculator!$G$34/2,IF(DAY($C8959)=15,Calculator!$G$34/2,0)),0)</f>
        <v>0</v>
      </c>
      <c r="L8959" s="29">
        <f ca="1">IF(DAY($C8959)=28,IF(H8959=0,0,Calculator!$G$35),0)</f>
        <v>0</v>
      </c>
      <c r="M8959" s="29">
        <f ca="1">IF(I8959&gt;0,IF(DAY($C8959)=1,SUM(INDIRECT("I"&amp;(ROW(C8958)-DAY(C8958))):I8958),0),0)</f>
        <v>0</v>
      </c>
      <c r="N8959" s="29">
        <f ca="1">IF(C8959&lt;Calculator!$G$27,0,IF(C8959=Calculator!$G$27,Calculator!$G$39,IF(H8959-K8959&lt;=0,IF(D8959&gt;Calculator!$G$39,IF(H8959-K8959+E8959+L8959+M8959+Calculator!$G$39&gt;Calculator!$G$39,Calculator!$G$39-(H8959+E8959+L8959+M8959-K8959),Calculator!$G$39),D8959),0)))</f>
        <v>0</v>
      </c>
    </row>
    <row r="8960" spans="1:14" ht="15.75" thickBot="1">
      <c r="A8960" s="33" t="str">
        <f ca="1">IF(C8960=Calculator!$H$27,"F",IF(Daily!D8960+Daily!H8960=0,IF(D8959+H8959&gt;0,"L",""),""))</f>
        <v/>
      </c>
      <c r="B8960" s="34">
        <v>8959</v>
      </c>
      <c r="C8960" s="19">
        <f t="shared" ca="1" si="557"/>
        <v>54889</v>
      </c>
      <c r="D8960" s="29">
        <f t="shared" ca="1" si="559"/>
        <v>0</v>
      </c>
      <c r="E8960" s="29">
        <f ca="1">IF(C8960&lt;Calculator!$D$26,0,IF(DAY($C8960)=1,IF(D8960-Calculator!$G$24&gt;0,Calculator!$G$24,D8960),0))</f>
        <v>0</v>
      </c>
      <c r="F8960" s="29">
        <f ca="1">IF(E8960&gt;0,D8960*Calculator!$G$22/12,0)</f>
        <v>0</v>
      </c>
      <c r="G8960" s="29">
        <f ca="1">IF(E8960&gt;0,(IFERROR(-PMT(Calculator!$G$22/12,Calculator!$G$23*12,Calculator!$G$20),0))-F8960,0)</f>
        <v>0</v>
      </c>
      <c r="H8960" s="29">
        <f t="shared" ca="1" si="560"/>
        <v>0</v>
      </c>
      <c r="I8960" s="29">
        <f t="shared" ca="1" si="558"/>
        <v>0</v>
      </c>
      <c r="J8960" s="30">
        <f>Calculator!$G$40</f>
        <v>6.5000000000000002E-2</v>
      </c>
      <c r="K8960" s="29">
        <f ca="1">IF(C8960&gt;=Calculator!$G$27,IF(DAY($C8960)=1,Calculator!$G$34/2,IF(DAY($C8960)=15,Calculator!$G$34/2,0)),0)</f>
        <v>0</v>
      </c>
      <c r="L8960" s="29">
        <f ca="1">IF(DAY($C8960)=28,IF(H8960=0,0,Calculator!$G$35),0)</f>
        <v>0</v>
      </c>
      <c r="M8960" s="29">
        <f ca="1">IF(I8960&gt;0,IF(DAY($C8960)=1,SUM(INDIRECT("I"&amp;(ROW(C8959)-DAY(C8959))):I8959),0),0)</f>
        <v>0</v>
      </c>
      <c r="N8960" s="29">
        <f ca="1">IF(C8960&lt;Calculator!$G$27,0,IF(C8960=Calculator!$G$27,Calculator!$G$39,IF(H8960-K8960&lt;=0,IF(D8960&gt;Calculator!$G$39,IF(H8960-K8960+E8960+L8960+M8960+Calculator!$G$39&gt;Calculator!$G$39,Calculator!$G$39-(H8960+E8960+L8960+M8960-K8960),Calculator!$G$39),D8960),0)))</f>
        <v>0</v>
      </c>
    </row>
    <row r="8961" spans="1:14" ht="15.75" thickBot="1">
      <c r="A8961" s="33" t="str">
        <f ca="1">IF(C8961=Calculator!$H$27,"F",IF(Daily!D8961+Daily!H8961=0,IF(D8960+H8960&gt;0,"L",""),""))</f>
        <v/>
      </c>
      <c r="B8961" s="34">
        <v>8960</v>
      </c>
      <c r="C8961" s="19">
        <f t="shared" ca="1" si="557"/>
        <v>54890</v>
      </c>
      <c r="D8961" s="29">
        <f t="shared" ca="1" si="559"/>
        <v>0</v>
      </c>
      <c r="E8961" s="29">
        <f ca="1">IF(C8961&lt;Calculator!$D$26,0,IF(DAY($C8961)=1,IF(D8961-Calculator!$G$24&gt;0,Calculator!$G$24,D8961),0))</f>
        <v>0</v>
      </c>
      <c r="F8961" s="29">
        <f ca="1">IF(E8961&gt;0,D8961*Calculator!$G$22/12,0)</f>
        <v>0</v>
      </c>
      <c r="G8961" s="29">
        <f ca="1">IF(E8961&gt;0,(IFERROR(-PMT(Calculator!$G$22/12,Calculator!$G$23*12,Calculator!$G$20),0))-F8961,0)</f>
        <v>0</v>
      </c>
      <c r="H8961" s="29">
        <f t="shared" ca="1" si="560"/>
        <v>0</v>
      </c>
      <c r="I8961" s="29">
        <f t="shared" ca="1" si="558"/>
        <v>0</v>
      </c>
      <c r="J8961" s="30">
        <f>Calculator!$G$40</f>
        <v>6.5000000000000002E-2</v>
      </c>
      <c r="K8961" s="29">
        <f ca="1">IF(C8961&gt;=Calculator!$G$27,IF(DAY($C8961)=1,Calculator!$G$34/2,IF(DAY($C8961)=15,Calculator!$G$34/2,0)),0)</f>
        <v>0</v>
      </c>
      <c r="L8961" s="29">
        <f ca="1">IF(DAY($C8961)=28,IF(H8961=0,0,Calculator!$G$35),0)</f>
        <v>0</v>
      </c>
      <c r="M8961" s="29">
        <f ca="1">IF(I8961&gt;0,IF(DAY($C8961)=1,SUM(INDIRECT("I"&amp;(ROW(C8960)-DAY(C8960))):I8960),0),0)</f>
        <v>0</v>
      </c>
      <c r="N8961" s="29">
        <f ca="1">IF(C8961&lt;Calculator!$G$27,0,IF(C8961=Calculator!$G$27,Calculator!$G$39,IF(H8961-K8961&lt;=0,IF(D8961&gt;Calculator!$G$39,IF(H8961-K8961+E8961+L8961+M8961+Calculator!$G$39&gt;Calculator!$G$39,Calculator!$G$39-(H8961+E8961+L8961+M8961-K8961),Calculator!$G$39),D8961),0)))</f>
        <v>0</v>
      </c>
    </row>
    <row r="8962" spans="1:14" ht="15.75" thickBot="1">
      <c r="A8962" s="33" t="str">
        <f ca="1">IF(C8962=Calculator!$H$27,"F",IF(Daily!D8962+Daily!H8962=0,IF(D8961+H8961&gt;0,"L",""),""))</f>
        <v/>
      </c>
      <c r="B8962" s="34">
        <v>8961</v>
      </c>
      <c r="C8962" s="19">
        <f t="shared" ca="1" si="557"/>
        <v>54891</v>
      </c>
      <c r="D8962" s="29">
        <f t="shared" ca="1" si="559"/>
        <v>0</v>
      </c>
      <c r="E8962" s="29">
        <f ca="1">IF(C8962&lt;Calculator!$D$26,0,IF(DAY($C8962)=1,IF(D8962-Calculator!$G$24&gt;0,Calculator!$G$24,D8962),0))</f>
        <v>0</v>
      </c>
      <c r="F8962" s="29">
        <f ca="1">IF(E8962&gt;0,D8962*Calculator!$G$22/12,0)</f>
        <v>0</v>
      </c>
      <c r="G8962" s="29">
        <f ca="1">IF(E8962&gt;0,(IFERROR(-PMT(Calculator!$G$22/12,Calculator!$G$23*12,Calculator!$G$20),0))-F8962,0)</f>
        <v>0</v>
      </c>
      <c r="H8962" s="29">
        <f t="shared" ca="1" si="560"/>
        <v>0</v>
      </c>
      <c r="I8962" s="29">
        <f t="shared" ca="1" si="558"/>
        <v>0</v>
      </c>
      <c r="J8962" s="30">
        <f>Calculator!$G$40</f>
        <v>6.5000000000000002E-2</v>
      </c>
      <c r="K8962" s="29">
        <f ca="1">IF(C8962&gt;=Calculator!$G$27,IF(DAY($C8962)=1,Calculator!$G$34/2,IF(DAY($C8962)=15,Calculator!$G$34/2,0)),0)</f>
        <v>0</v>
      </c>
      <c r="L8962" s="29">
        <f ca="1">IF(DAY($C8962)=28,IF(H8962=0,0,Calculator!$G$35),0)</f>
        <v>0</v>
      </c>
      <c r="M8962" s="29">
        <f ca="1">IF(I8962&gt;0,IF(DAY($C8962)=1,SUM(INDIRECT("I"&amp;(ROW(C8961)-DAY(C8961))):I8961),0),0)</f>
        <v>0</v>
      </c>
      <c r="N8962" s="29">
        <f ca="1">IF(C8962&lt;Calculator!$G$27,0,IF(C8962=Calculator!$G$27,Calculator!$G$39,IF(H8962-K8962&lt;=0,IF(D8962&gt;Calculator!$G$39,IF(H8962-K8962+E8962+L8962+M8962+Calculator!$G$39&gt;Calculator!$G$39,Calculator!$G$39-(H8962+E8962+L8962+M8962-K8962),Calculator!$G$39),D8962),0)))</f>
        <v>0</v>
      </c>
    </row>
    <row r="8963" spans="1:14" ht="15.75" thickBot="1">
      <c r="A8963" s="33" t="str">
        <f ca="1">IF(C8963=Calculator!$H$27,"F",IF(Daily!D8963+Daily!H8963=0,IF(D8962+H8962&gt;0,"L",""),""))</f>
        <v/>
      </c>
      <c r="B8963" s="34">
        <v>8962</v>
      </c>
      <c r="C8963" s="19">
        <f t="shared" ref="C8963:C9026" ca="1" si="561">C8962+1</f>
        <v>54892</v>
      </c>
      <c r="D8963" s="29">
        <f t="shared" ca="1" si="559"/>
        <v>0</v>
      </c>
      <c r="E8963" s="29">
        <f ca="1">IF(C8963&lt;Calculator!$D$26,0,IF(DAY($C8963)=1,IF(D8963-Calculator!$G$24&gt;0,Calculator!$G$24,D8963),0))</f>
        <v>0</v>
      </c>
      <c r="F8963" s="29">
        <f ca="1">IF(E8963&gt;0,D8963*Calculator!$G$22/12,0)</f>
        <v>0</v>
      </c>
      <c r="G8963" s="29">
        <f ca="1">IF(E8963&gt;0,(IFERROR(-PMT(Calculator!$G$22/12,Calculator!$G$23*12,Calculator!$G$20),0))-F8963,0)</f>
        <v>0</v>
      </c>
      <c r="H8963" s="29">
        <f t="shared" ca="1" si="560"/>
        <v>0</v>
      </c>
      <c r="I8963" s="29">
        <f t="shared" ref="I8963:I9026" ca="1" si="562">H8963*J8963/365</f>
        <v>0</v>
      </c>
      <c r="J8963" s="30">
        <f>Calculator!$G$40</f>
        <v>6.5000000000000002E-2</v>
      </c>
      <c r="K8963" s="29">
        <f ca="1">IF(C8963&gt;=Calculator!$G$27,IF(DAY($C8963)=1,Calculator!$G$34/2,IF(DAY($C8963)=15,Calculator!$G$34/2,0)),0)</f>
        <v>0</v>
      </c>
      <c r="L8963" s="29">
        <f ca="1">IF(DAY($C8963)=28,IF(H8963=0,0,Calculator!$G$35),0)</f>
        <v>0</v>
      </c>
      <c r="M8963" s="29">
        <f ca="1">IF(I8963&gt;0,IF(DAY($C8963)=1,SUM(INDIRECT("I"&amp;(ROW(C8962)-DAY(C8962))):I8962),0),0)</f>
        <v>0</v>
      </c>
      <c r="N8963" s="29">
        <f ca="1">IF(C8963&lt;Calculator!$G$27,0,IF(C8963=Calculator!$G$27,Calculator!$G$39,IF(H8963-K8963&lt;=0,IF(D8963&gt;Calculator!$G$39,IF(H8963-K8963+E8963+L8963+M8963+Calculator!$G$39&gt;Calculator!$G$39,Calculator!$G$39-(H8963+E8963+L8963+M8963-K8963),Calculator!$G$39),D8963),0)))</f>
        <v>0</v>
      </c>
    </row>
    <row r="8964" spans="1:14" ht="15.75" thickBot="1">
      <c r="A8964" s="33" t="str">
        <f ca="1">IF(C8964=Calculator!$H$27,"F",IF(Daily!D8964+Daily!H8964=0,IF(D8963+H8963&gt;0,"L",""),""))</f>
        <v/>
      </c>
      <c r="B8964" s="34">
        <v>8963</v>
      </c>
      <c r="C8964" s="19">
        <f t="shared" ca="1" si="561"/>
        <v>54893</v>
      </c>
      <c r="D8964" s="29">
        <f t="shared" ref="D8964:D9027" ca="1" si="563">IF(((D8963-G8963)-N8963)&lt;0,0,((D8963-G8963)-N8963))</f>
        <v>0</v>
      </c>
      <c r="E8964" s="29">
        <f ca="1">IF(C8964&lt;Calculator!$D$26,0,IF(DAY($C8964)=1,IF(D8964-Calculator!$G$24&gt;0,Calculator!$G$24,D8964),0))</f>
        <v>0</v>
      </c>
      <c r="F8964" s="29">
        <f ca="1">IF(E8964&gt;0,D8964*Calculator!$G$22/12,0)</f>
        <v>0</v>
      </c>
      <c r="G8964" s="29">
        <f ca="1">IF(E8964&gt;0,(IFERROR(-PMT(Calculator!$G$22/12,Calculator!$G$23*12,Calculator!$G$20),0))-F8964,0)</f>
        <v>0</v>
      </c>
      <c r="H8964" s="29">
        <f t="shared" ref="H8964:H9027" ca="1" si="564">IF((H8963-K8963+SUM(L8963:N8963)+E8963)&lt;0,0,(H8963-K8963+SUM(L8963:N8963)+E8963))</f>
        <v>0</v>
      </c>
      <c r="I8964" s="29">
        <f t="shared" ca="1" si="562"/>
        <v>0</v>
      </c>
      <c r="J8964" s="30">
        <f>Calculator!$G$40</f>
        <v>6.5000000000000002E-2</v>
      </c>
      <c r="K8964" s="29">
        <f ca="1">IF(C8964&gt;=Calculator!$G$27,IF(DAY($C8964)=1,Calculator!$G$34/2,IF(DAY($C8964)=15,Calculator!$G$34/2,0)),0)</f>
        <v>4500</v>
      </c>
      <c r="L8964" s="29">
        <f ca="1">IF(DAY($C8964)=28,IF(H8964=0,0,Calculator!$G$35),0)</f>
        <v>0</v>
      </c>
      <c r="M8964" s="29">
        <f ca="1">IF(I8964&gt;0,IF(DAY($C8964)=1,SUM(INDIRECT("I"&amp;(ROW(C8963)-DAY(C8963))):I8963),0),0)</f>
        <v>0</v>
      </c>
      <c r="N8964" s="29">
        <f ca="1">IF(C8964&lt;Calculator!$G$27,0,IF(C8964=Calculator!$G$27,Calculator!$G$39,IF(H8964-K8964&lt;=0,IF(D8964&gt;Calculator!$G$39,IF(H8964-K8964+E8964+L8964+M8964+Calculator!$G$39&gt;Calculator!$G$39,Calculator!$G$39-(H8964+E8964+L8964+M8964-K8964),Calculator!$G$39),D8964),0)))</f>
        <v>0</v>
      </c>
    </row>
    <row r="8965" spans="1:14" ht="15.75" thickBot="1">
      <c r="A8965" s="33" t="str">
        <f ca="1">IF(C8965=Calculator!$H$27,"F",IF(Daily!D8965+Daily!H8965=0,IF(D8964+H8964&gt;0,"L",""),""))</f>
        <v/>
      </c>
      <c r="B8965" s="34">
        <v>8964</v>
      </c>
      <c r="C8965" s="19">
        <f t="shared" ca="1" si="561"/>
        <v>54894</v>
      </c>
      <c r="D8965" s="29">
        <f t="shared" ca="1" si="563"/>
        <v>0</v>
      </c>
      <c r="E8965" s="29">
        <f ca="1">IF(C8965&lt;Calculator!$D$26,0,IF(DAY($C8965)=1,IF(D8965-Calculator!$G$24&gt;0,Calculator!$G$24,D8965),0))</f>
        <v>0</v>
      </c>
      <c r="F8965" s="29">
        <f ca="1">IF(E8965&gt;0,D8965*Calculator!$G$22/12,0)</f>
        <v>0</v>
      </c>
      <c r="G8965" s="29">
        <f ca="1">IF(E8965&gt;0,(IFERROR(-PMT(Calculator!$G$22/12,Calculator!$G$23*12,Calculator!$G$20),0))-F8965,0)</f>
        <v>0</v>
      </c>
      <c r="H8965" s="29">
        <f t="shared" ca="1" si="564"/>
        <v>0</v>
      </c>
      <c r="I8965" s="29">
        <f t="shared" ca="1" si="562"/>
        <v>0</v>
      </c>
      <c r="J8965" s="30">
        <f>Calculator!$G$40</f>
        <v>6.5000000000000002E-2</v>
      </c>
      <c r="K8965" s="29">
        <f ca="1">IF(C8965&gt;=Calculator!$G$27,IF(DAY($C8965)=1,Calculator!$G$34/2,IF(DAY($C8965)=15,Calculator!$G$34/2,0)),0)</f>
        <v>0</v>
      </c>
      <c r="L8965" s="29">
        <f ca="1">IF(DAY($C8965)=28,IF(H8965=0,0,Calculator!$G$35),0)</f>
        <v>0</v>
      </c>
      <c r="M8965" s="29">
        <f ca="1">IF(I8965&gt;0,IF(DAY($C8965)=1,SUM(INDIRECT("I"&amp;(ROW(C8964)-DAY(C8964))):I8964),0),0)</f>
        <v>0</v>
      </c>
      <c r="N8965" s="29">
        <f ca="1">IF(C8965&lt;Calculator!$G$27,0,IF(C8965=Calculator!$G$27,Calculator!$G$39,IF(H8965-K8965&lt;=0,IF(D8965&gt;Calculator!$G$39,IF(H8965-K8965+E8965+L8965+M8965+Calculator!$G$39&gt;Calculator!$G$39,Calculator!$G$39-(H8965+E8965+L8965+M8965-K8965),Calculator!$G$39),D8965),0)))</f>
        <v>0</v>
      </c>
    </row>
    <row r="8966" spans="1:14" ht="15.75" thickBot="1">
      <c r="A8966" s="33" t="str">
        <f ca="1">IF(C8966=Calculator!$H$27,"F",IF(Daily!D8966+Daily!H8966=0,IF(D8965+H8965&gt;0,"L",""),""))</f>
        <v/>
      </c>
      <c r="B8966" s="34">
        <v>8965</v>
      </c>
      <c r="C8966" s="19">
        <f t="shared" ca="1" si="561"/>
        <v>54895</v>
      </c>
      <c r="D8966" s="29">
        <f t="shared" ca="1" si="563"/>
        <v>0</v>
      </c>
      <c r="E8966" s="29">
        <f ca="1">IF(C8966&lt;Calculator!$D$26,0,IF(DAY($C8966)=1,IF(D8966-Calculator!$G$24&gt;0,Calculator!$G$24,D8966),0))</f>
        <v>0</v>
      </c>
      <c r="F8966" s="29">
        <f ca="1">IF(E8966&gt;0,D8966*Calculator!$G$22/12,0)</f>
        <v>0</v>
      </c>
      <c r="G8966" s="29">
        <f ca="1">IF(E8966&gt;0,(IFERROR(-PMT(Calculator!$G$22/12,Calculator!$G$23*12,Calculator!$G$20),0))-F8966,0)</f>
        <v>0</v>
      </c>
      <c r="H8966" s="29">
        <f t="shared" ca="1" si="564"/>
        <v>0</v>
      </c>
      <c r="I8966" s="29">
        <f t="shared" ca="1" si="562"/>
        <v>0</v>
      </c>
      <c r="J8966" s="30">
        <f>Calculator!$G$40</f>
        <v>6.5000000000000002E-2</v>
      </c>
      <c r="K8966" s="29">
        <f ca="1">IF(C8966&gt;=Calculator!$G$27,IF(DAY($C8966)=1,Calculator!$G$34/2,IF(DAY($C8966)=15,Calculator!$G$34/2,0)),0)</f>
        <v>0</v>
      </c>
      <c r="L8966" s="29">
        <f ca="1">IF(DAY($C8966)=28,IF(H8966=0,0,Calculator!$G$35),0)</f>
        <v>0</v>
      </c>
      <c r="M8966" s="29">
        <f ca="1">IF(I8966&gt;0,IF(DAY($C8966)=1,SUM(INDIRECT("I"&amp;(ROW(C8965)-DAY(C8965))):I8965),0),0)</f>
        <v>0</v>
      </c>
      <c r="N8966" s="29">
        <f ca="1">IF(C8966&lt;Calculator!$G$27,0,IF(C8966=Calculator!$G$27,Calculator!$G$39,IF(H8966-K8966&lt;=0,IF(D8966&gt;Calculator!$G$39,IF(H8966-K8966+E8966+L8966+M8966+Calculator!$G$39&gt;Calculator!$G$39,Calculator!$G$39-(H8966+E8966+L8966+M8966-K8966),Calculator!$G$39),D8966),0)))</f>
        <v>0</v>
      </c>
    </row>
    <row r="8967" spans="1:14" ht="15.75" thickBot="1">
      <c r="A8967" s="33" t="str">
        <f ca="1">IF(C8967=Calculator!$H$27,"F",IF(Daily!D8967+Daily!H8967=0,IF(D8966+H8966&gt;0,"L",""),""))</f>
        <v/>
      </c>
      <c r="B8967" s="34">
        <v>8966</v>
      </c>
      <c r="C8967" s="19">
        <f t="shared" ca="1" si="561"/>
        <v>54896</v>
      </c>
      <c r="D8967" s="29">
        <f t="shared" ca="1" si="563"/>
        <v>0</v>
      </c>
      <c r="E8967" s="29">
        <f ca="1">IF(C8967&lt;Calculator!$D$26,0,IF(DAY($C8967)=1,IF(D8967-Calculator!$G$24&gt;0,Calculator!$G$24,D8967),0))</f>
        <v>0</v>
      </c>
      <c r="F8967" s="29">
        <f ca="1">IF(E8967&gt;0,D8967*Calculator!$G$22/12,0)</f>
        <v>0</v>
      </c>
      <c r="G8967" s="29">
        <f ca="1">IF(E8967&gt;0,(IFERROR(-PMT(Calculator!$G$22/12,Calculator!$G$23*12,Calculator!$G$20),0))-F8967,0)</f>
        <v>0</v>
      </c>
      <c r="H8967" s="29">
        <f t="shared" ca="1" si="564"/>
        <v>0</v>
      </c>
      <c r="I8967" s="29">
        <f t="shared" ca="1" si="562"/>
        <v>0</v>
      </c>
      <c r="J8967" s="30">
        <f>Calculator!$G$40</f>
        <v>6.5000000000000002E-2</v>
      </c>
      <c r="K8967" s="29">
        <f ca="1">IF(C8967&gt;=Calculator!$G$27,IF(DAY($C8967)=1,Calculator!$G$34/2,IF(DAY($C8967)=15,Calculator!$G$34/2,0)),0)</f>
        <v>0</v>
      </c>
      <c r="L8967" s="29">
        <f ca="1">IF(DAY($C8967)=28,IF(H8967=0,0,Calculator!$G$35),0)</f>
        <v>0</v>
      </c>
      <c r="M8967" s="29">
        <f ca="1">IF(I8967&gt;0,IF(DAY($C8967)=1,SUM(INDIRECT("I"&amp;(ROW(C8966)-DAY(C8966))):I8966),0),0)</f>
        <v>0</v>
      </c>
      <c r="N8967" s="29">
        <f ca="1">IF(C8967&lt;Calculator!$G$27,0,IF(C8967=Calculator!$G$27,Calculator!$G$39,IF(H8967-K8967&lt;=0,IF(D8967&gt;Calculator!$G$39,IF(H8967-K8967+E8967+L8967+M8967+Calculator!$G$39&gt;Calculator!$G$39,Calculator!$G$39-(H8967+E8967+L8967+M8967-K8967),Calculator!$G$39),D8967),0)))</f>
        <v>0</v>
      </c>
    </row>
    <row r="8968" spans="1:14" ht="15.75" thickBot="1">
      <c r="A8968" s="33" t="str">
        <f ca="1">IF(C8968=Calculator!$H$27,"F",IF(Daily!D8968+Daily!H8968=0,IF(D8967+H8967&gt;0,"L",""),""))</f>
        <v/>
      </c>
      <c r="B8968" s="34">
        <v>8967</v>
      </c>
      <c r="C8968" s="19">
        <f t="shared" ca="1" si="561"/>
        <v>54897</v>
      </c>
      <c r="D8968" s="29">
        <f t="shared" ca="1" si="563"/>
        <v>0</v>
      </c>
      <c r="E8968" s="29">
        <f ca="1">IF(C8968&lt;Calculator!$D$26,0,IF(DAY($C8968)=1,IF(D8968-Calculator!$G$24&gt;0,Calculator!$G$24,D8968),0))</f>
        <v>0</v>
      </c>
      <c r="F8968" s="29">
        <f ca="1">IF(E8968&gt;0,D8968*Calculator!$G$22/12,0)</f>
        <v>0</v>
      </c>
      <c r="G8968" s="29">
        <f ca="1">IF(E8968&gt;0,(IFERROR(-PMT(Calculator!$G$22/12,Calculator!$G$23*12,Calculator!$G$20),0))-F8968,0)</f>
        <v>0</v>
      </c>
      <c r="H8968" s="29">
        <f t="shared" ca="1" si="564"/>
        <v>0</v>
      </c>
      <c r="I8968" s="29">
        <f t="shared" ca="1" si="562"/>
        <v>0</v>
      </c>
      <c r="J8968" s="30">
        <f>Calculator!$G$40</f>
        <v>6.5000000000000002E-2</v>
      </c>
      <c r="K8968" s="29">
        <f ca="1">IF(C8968&gt;=Calculator!$G$27,IF(DAY($C8968)=1,Calculator!$G$34/2,IF(DAY($C8968)=15,Calculator!$G$34/2,0)),0)</f>
        <v>0</v>
      </c>
      <c r="L8968" s="29">
        <f ca="1">IF(DAY($C8968)=28,IF(H8968=0,0,Calculator!$G$35),0)</f>
        <v>0</v>
      </c>
      <c r="M8968" s="29">
        <f ca="1">IF(I8968&gt;0,IF(DAY($C8968)=1,SUM(INDIRECT("I"&amp;(ROW(C8967)-DAY(C8967))):I8967),0),0)</f>
        <v>0</v>
      </c>
      <c r="N8968" s="29">
        <f ca="1">IF(C8968&lt;Calculator!$G$27,0,IF(C8968=Calculator!$G$27,Calculator!$G$39,IF(H8968-K8968&lt;=0,IF(D8968&gt;Calculator!$G$39,IF(H8968-K8968+E8968+L8968+M8968+Calculator!$G$39&gt;Calculator!$G$39,Calculator!$G$39-(H8968+E8968+L8968+M8968-K8968),Calculator!$G$39),D8968),0)))</f>
        <v>0</v>
      </c>
    </row>
    <row r="8969" spans="1:14" ht="15.75" thickBot="1">
      <c r="A8969" s="33" t="str">
        <f ca="1">IF(C8969=Calculator!$H$27,"F",IF(Daily!D8969+Daily!H8969=0,IF(D8968+H8968&gt;0,"L",""),""))</f>
        <v/>
      </c>
      <c r="B8969" s="34">
        <v>8968</v>
      </c>
      <c r="C8969" s="19">
        <f t="shared" ca="1" si="561"/>
        <v>54898</v>
      </c>
      <c r="D8969" s="29">
        <f t="shared" ca="1" si="563"/>
        <v>0</v>
      </c>
      <c r="E8969" s="29">
        <f ca="1">IF(C8969&lt;Calculator!$D$26,0,IF(DAY($C8969)=1,IF(D8969-Calculator!$G$24&gt;0,Calculator!$G$24,D8969),0))</f>
        <v>0</v>
      </c>
      <c r="F8969" s="29">
        <f ca="1">IF(E8969&gt;0,D8969*Calculator!$G$22/12,0)</f>
        <v>0</v>
      </c>
      <c r="G8969" s="29">
        <f ca="1">IF(E8969&gt;0,(IFERROR(-PMT(Calculator!$G$22/12,Calculator!$G$23*12,Calculator!$G$20),0))-F8969,0)</f>
        <v>0</v>
      </c>
      <c r="H8969" s="29">
        <f t="shared" ca="1" si="564"/>
        <v>0</v>
      </c>
      <c r="I8969" s="29">
        <f t="shared" ca="1" si="562"/>
        <v>0</v>
      </c>
      <c r="J8969" s="30">
        <f>Calculator!$G$40</f>
        <v>6.5000000000000002E-2</v>
      </c>
      <c r="K8969" s="29">
        <f ca="1">IF(C8969&gt;=Calculator!$G$27,IF(DAY($C8969)=1,Calculator!$G$34/2,IF(DAY($C8969)=15,Calculator!$G$34/2,0)),0)</f>
        <v>0</v>
      </c>
      <c r="L8969" s="29">
        <f ca="1">IF(DAY($C8969)=28,IF(H8969=0,0,Calculator!$G$35),0)</f>
        <v>0</v>
      </c>
      <c r="M8969" s="29">
        <f ca="1">IF(I8969&gt;0,IF(DAY($C8969)=1,SUM(INDIRECT("I"&amp;(ROW(C8968)-DAY(C8968))):I8968),0),0)</f>
        <v>0</v>
      </c>
      <c r="N8969" s="29">
        <f ca="1">IF(C8969&lt;Calculator!$G$27,0,IF(C8969=Calculator!$G$27,Calculator!$G$39,IF(H8969-K8969&lt;=0,IF(D8969&gt;Calculator!$G$39,IF(H8969-K8969+E8969+L8969+M8969+Calculator!$G$39&gt;Calculator!$G$39,Calculator!$G$39-(H8969+E8969+L8969+M8969-K8969),Calculator!$G$39),D8969),0)))</f>
        <v>0</v>
      </c>
    </row>
    <row r="8970" spans="1:14" ht="15.75" thickBot="1">
      <c r="A8970" s="33" t="str">
        <f ca="1">IF(C8970=Calculator!$H$27,"F",IF(Daily!D8970+Daily!H8970=0,IF(D8969+H8969&gt;0,"L",""),""))</f>
        <v/>
      </c>
      <c r="B8970" s="34">
        <v>8969</v>
      </c>
      <c r="C8970" s="19">
        <f t="shared" ca="1" si="561"/>
        <v>54899</v>
      </c>
      <c r="D8970" s="29">
        <f t="shared" ca="1" si="563"/>
        <v>0</v>
      </c>
      <c r="E8970" s="29">
        <f ca="1">IF(C8970&lt;Calculator!$D$26,0,IF(DAY($C8970)=1,IF(D8970-Calculator!$G$24&gt;0,Calculator!$G$24,D8970),0))</f>
        <v>0</v>
      </c>
      <c r="F8970" s="29">
        <f ca="1">IF(E8970&gt;0,D8970*Calculator!$G$22/12,0)</f>
        <v>0</v>
      </c>
      <c r="G8970" s="29">
        <f ca="1">IF(E8970&gt;0,(IFERROR(-PMT(Calculator!$G$22/12,Calculator!$G$23*12,Calculator!$G$20),0))-F8970,0)</f>
        <v>0</v>
      </c>
      <c r="H8970" s="29">
        <f t="shared" ca="1" si="564"/>
        <v>0</v>
      </c>
      <c r="I8970" s="29">
        <f t="shared" ca="1" si="562"/>
        <v>0</v>
      </c>
      <c r="J8970" s="30">
        <f>Calculator!$G$40</f>
        <v>6.5000000000000002E-2</v>
      </c>
      <c r="K8970" s="29">
        <f ca="1">IF(C8970&gt;=Calculator!$G$27,IF(DAY($C8970)=1,Calculator!$G$34/2,IF(DAY($C8970)=15,Calculator!$G$34/2,0)),0)</f>
        <v>0</v>
      </c>
      <c r="L8970" s="29">
        <f ca="1">IF(DAY($C8970)=28,IF(H8970=0,0,Calculator!$G$35),0)</f>
        <v>0</v>
      </c>
      <c r="M8970" s="29">
        <f ca="1">IF(I8970&gt;0,IF(DAY($C8970)=1,SUM(INDIRECT("I"&amp;(ROW(C8969)-DAY(C8969))):I8969),0),0)</f>
        <v>0</v>
      </c>
      <c r="N8970" s="29">
        <f ca="1">IF(C8970&lt;Calculator!$G$27,0,IF(C8970=Calculator!$G$27,Calculator!$G$39,IF(H8970-K8970&lt;=0,IF(D8970&gt;Calculator!$G$39,IF(H8970-K8970+E8970+L8970+M8970+Calculator!$G$39&gt;Calculator!$G$39,Calculator!$G$39-(H8970+E8970+L8970+M8970-K8970),Calculator!$G$39),D8970),0)))</f>
        <v>0</v>
      </c>
    </row>
    <row r="8971" spans="1:14" ht="15.75" thickBot="1">
      <c r="A8971" s="33" t="str">
        <f ca="1">IF(C8971=Calculator!$H$27,"F",IF(Daily!D8971+Daily!H8971=0,IF(D8970+H8970&gt;0,"L",""),""))</f>
        <v/>
      </c>
      <c r="B8971" s="34">
        <v>8970</v>
      </c>
      <c r="C8971" s="19">
        <f t="shared" ca="1" si="561"/>
        <v>54900</v>
      </c>
      <c r="D8971" s="29">
        <f t="shared" ca="1" si="563"/>
        <v>0</v>
      </c>
      <c r="E8971" s="29">
        <f ca="1">IF(C8971&lt;Calculator!$D$26,0,IF(DAY($C8971)=1,IF(D8971-Calculator!$G$24&gt;0,Calculator!$G$24,D8971),0))</f>
        <v>0</v>
      </c>
      <c r="F8971" s="29">
        <f ca="1">IF(E8971&gt;0,D8971*Calculator!$G$22/12,0)</f>
        <v>0</v>
      </c>
      <c r="G8971" s="29">
        <f ca="1">IF(E8971&gt;0,(IFERROR(-PMT(Calculator!$G$22/12,Calculator!$G$23*12,Calculator!$G$20),0))-F8971,0)</f>
        <v>0</v>
      </c>
      <c r="H8971" s="29">
        <f t="shared" ca="1" si="564"/>
        <v>0</v>
      </c>
      <c r="I8971" s="29">
        <f t="shared" ca="1" si="562"/>
        <v>0</v>
      </c>
      <c r="J8971" s="30">
        <f>Calculator!$G$40</f>
        <v>6.5000000000000002E-2</v>
      </c>
      <c r="K8971" s="29">
        <f ca="1">IF(C8971&gt;=Calculator!$G$27,IF(DAY($C8971)=1,Calculator!$G$34/2,IF(DAY($C8971)=15,Calculator!$G$34/2,0)),0)</f>
        <v>0</v>
      </c>
      <c r="L8971" s="29">
        <f ca="1">IF(DAY($C8971)=28,IF(H8971=0,0,Calculator!$G$35),0)</f>
        <v>0</v>
      </c>
      <c r="M8971" s="29">
        <f ca="1">IF(I8971&gt;0,IF(DAY($C8971)=1,SUM(INDIRECT("I"&amp;(ROW(C8970)-DAY(C8970))):I8970),0),0)</f>
        <v>0</v>
      </c>
      <c r="N8971" s="29">
        <f ca="1">IF(C8971&lt;Calculator!$G$27,0,IF(C8971=Calculator!$G$27,Calculator!$G$39,IF(H8971-K8971&lt;=0,IF(D8971&gt;Calculator!$G$39,IF(H8971-K8971+E8971+L8971+M8971+Calculator!$G$39&gt;Calculator!$G$39,Calculator!$G$39-(H8971+E8971+L8971+M8971-K8971),Calculator!$G$39),D8971),0)))</f>
        <v>0</v>
      </c>
    </row>
    <row r="8972" spans="1:14" ht="15.75" thickBot="1">
      <c r="A8972" s="33" t="str">
        <f ca="1">IF(C8972=Calculator!$H$27,"F",IF(Daily!D8972+Daily!H8972=0,IF(D8971+H8971&gt;0,"L",""),""))</f>
        <v/>
      </c>
      <c r="B8972" s="34">
        <v>8971</v>
      </c>
      <c r="C8972" s="19">
        <f t="shared" ca="1" si="561"/>
        <v>54901</v>
      </c>
      <c r="D8972" s="29">
        <f t="shared" ca="1" si="563"/>
        <v>0</v>
      </c>
      <c r="E8972" s="29">
        <f ca="1">IF(C8972&lt;Calculator!$D$26,0,IF(DAY($C8972)=1,IF(D8972-Calculator!$G$24&gt;0,Calculator!$G$24,D8972),0))</f>
        <v>0</v>
      </c>
      <c r="F8972" s="29">
        <f ca="1">IF(E8972&gt;0,D8972*Calculator!$G$22/12,0)</f>
        <v>0</v>
      </c>
      <c r="G8972" s="29">
        <f ca="1">IF(E8972&gt;0,(IFERROR(-PMT(Calculator!$G$22/12,Calculator!$G$23*12,Calculator!$G$20),0))-F8972,0)</f>
        <v>0</v>
      </c>
      <c r="H8972" s="29">
        <f t="shared" ca="1" si="564"/>
        <v>0</v>
      </c>
      <c r="I8972" s="29">
        <f t="shared" ca="1" si="562"/>
        <v>0</v>
      </c>
      <c r="J8972" s="30">
        <f>Calculator!$G$40</f>
        <v>6.5000000000000002E-2</v>
      </c>
      <c r="K8972" s="29">
        <f ca="1">IF(C8972&gt;=Calculator!$G$27,IF(DAY($C8972)=1,Calculator!$G$34/2,IF(DAY($C8972)=15,Calculator!$G$34/2,0)),0)</f>
        <v>0</v>
      </c>
      <c r="L8972" s="29">
        <f ca="1">IF(DAY($C8972)=28,IF(H8972=0,0,Calculator!$G$35),0)</f>
        <v>0</v>
      </c>
      <c r="M8972" s="29">
        <f ca="1">IF(I8972&gt;0,IF(DAY($C8972)=1,SUM(INDIRECT("I"&amp;(ROW(C8971)-DAY(C8971))):I8971),0),0)</f>
        <v>0</v>
      </c>
      <c r="N8972" s="29">
        <f ca="1">IF(C8972&lt;Calculator!$G$27,0,IF(C8972=Calculator!$G$27,Calculator!$G$39,IF(H8972-K8972&lt;=0,IF(D8972&gt;Calculator!$G$39,IF(H8972-K8972+E8972+L8972+M8972+Calculator!$G$39&gt;Calculator!$G$39,Calculator!$G$39-(H8972+E8972+L8972+M8972-K8972),Calculator!$G$39),D8972),0)))</f>
        <v>0</v>
      </c>
    </row>
    <row r="8973" spans="1:14" ht="15.75" thickBot="1">
      <c r="A8973" s="33" t="str">
        <f ca="1">IF(C8973=Calculator!$H$27,"F",IF(Daily!D8973+Daily!H8973=0,IF(D8972+H8972&gt;0,"L",""),""))</f>
        <v/>
      </c>
      <c r="B8973" s="34">
        <v>8972</v>
      </c>
      <c r="C8973" s="19">
        <f t="shared" ca="1" si="561"/>
        <v>54902</v>
      </c>
      <c r="D8973" s="29">
        <f t="shared" ca="1" si="563"/>
        <v>0</v>
      </c>
      <c r="E8973" s="29">
        <f ca="1">IF(C8973&lt;Calculator!$D$26,0,IF(DAY($C8973)=1,IF(D8973-Calculator!$G$24&gt;0,Calculator!$G$24,D8973),0))</f>
        <v>0</v>
      </c>
      <c r="F8973" s="29">
        <f ca="1">IF(E8973&gt;0,D8973*Calculator!$G$22/12,0)</f>
        <v>0</v>
      </c>
      <c r="G8973" s="29">
        <f ca="1">IF(E8973&gt;0,(IFERROR(-PMT(Calculator!$G$22/12,Calculator!$G$23*12,Calculator!$G$20),0))-F8973,0)</f>
        <v>0</v>
      </c>
      <c r="H8973" s="29">
        <f t="shared" ca="1" si="564"/>
        <v>0</v>
      </c>
      <c r="I8973" s="29">
        <f t="shared" ca="1" si="562"/>
        <v>0</v>
      </c>
      <c r="J8973" s="30">
        <f>Calculator!$G$40</f>
        <v>6.5000000000000002E-2</v>
      </c>
      <c r="K8973" s="29">
        <f ca="1">IF(C8973&gt;=Calculator!$G$27,IF(DAY($C8973)=1,Calculator!$G$34/2,IF(DAY($C8973)=15,Calculator!$G$34/2,0)),0)</f>
        <v>0</v>
      </c>
      <c r="L8973" s="29">
        <f ca="1">IF(DAY($C8973)=28,IF(H8973=0,0,Calculator!$G$35),0)</f>
        <v>0</v>
      </c>
      <c r="M8973" s="29">
        <f ca="1">IF(I8973&gt;0,IF(DAY($C8973)=1,SUM(INDIRECT("I"&amp;(ROW(C8972)-DAY(C8972))):I8972),0),0)</f>
        <v>0</v>
      </c>
      <c r="N8973" s="29">
        <f ca="1">IF(C8973&lt;Calculator!$G$27,0,IF(C8973=Calculator!$G$27,Calculator!$G$39,IF(H8973-K8973&lt;=0,IF(D8973&gt;Calculator!$G$39,IF(H8973-K8973+E8973+L8973+M8973+Calculator!$G$39&gt;Calculator!$G$39,Calculator!$G$39-(H8973+E8973+L8973+M8973-K8973),Calculator!$G$39),D8973),0)))</f>
        <v>0</v>
      </c>
    </row>
    <row r="8974" spans="1:14" ht="15.75" thickBot="1">
      <c r="A8974" s="33" t="str">
        <f ca="1">IF(C8974=Calculator!$H$27,"F",IF(Daily!D8974+Daily!H8974=0,IF(D8973+H8973&gt;0,"L",""),""))</f>
        <v/>
      </c>
      <c r="B8974" s="34">
        <v>8973</v>
      </c>
      <c r="C8974" s="19">
        <f t="shared" ca="1" si="561"/>
        <v>54903</v>
      </c>
      <c r="D8974" s="29">
        <f t="shared" ca="1" si="563"/>
        <v>0</v>
      </c>
      <c r="E8974" s="29">
        <f ca="1">IF(C8974&lt;Calculator!$D$26,0,IF(DAY($C8974)=1,IF(D8974-Calculator!$G$24&gt;0,Calculator!$G$24,D8974),0))</f>
        <v>0</v>
      </c>
      <c r="F8974" s="29">
        <f ca="1">IF(E8974&gt;0,D8974*Calculator!$G$22/12,0)</f>
        <v>0</v>
      </c>
      <c r="G8974" s="29">
        <f ca="1">IF(E8974&gt;0,(IFERROR(-PMT(Calculator!$G$22/12,Calculator!$G$23*12,Calculator!$G$20),0))-F8974,0)</f>
        <v>0</v>
      </c>
      <c r="H8974" s="29">
        <f t="shared" ca="1" si="564"/>
        <v>0</v>
      </c>
      <c r="I8974" s="29">
        <f t="shared" ca="1" si="562"/>
        <v>0</v>
      </c>
      <c r="J8974" s="30">
        <f>Calculator!$G$40</f>
        <v>6.5000000000000002E-2</v>
      </c>
      <c r="K8974" s="29">
        <f ca="1">IF(C8974&gt;=Calculator!$G$27,IF(DAY($C8974)=1,Calculator!$G$34/2,IF(DAY($C8974)=15,Calculator!$G$34/2,0)),0)</f>
        <v>0</v>
      </c>
      <c r="L8974" s="29">
        <f ca="1">IF(DAY($C8974)=28,IF(H8974=0,0,Calculator!$G$35),0)</f>
        <v>0</v>
      </c>
      <c r="M8974" s="29">
        <f ca="1">IF(I8974&gt;0,IF(DAY($C8974)=1,SUM(INDIRECT("I"&amp;(ROW(C8973)-DAY(C8973))):I8973),0),0)</f>
        <v>0</v>
      </c>
      <c r="N8974" s="29">
        <f ca="1">IF(C8974&lt;Calculator!$G$27,0,IF(C8974=Calculator!$G$27,Calculator!$G$39,IF(H8974-K8974&lt;=0,IF(D8974&gt;Calculator!$G$39,IF(H8974-K8974+E8974+L8974+M8974+Calculator!$G$39&gt;Calculator!$G$39,Calculator!$G$39-(H8974+E8974+L8974+M8974-K8974),Calculator!$G$39),D8974),0)))</f>
        <v>0</v>
      </c>
    </row>
    <row r="8975" spans="1:14" ht="15.75" thickBot="1">
      <c r="A8975" s="33" t="str">
        <f ca="1">IF(C8975=Calculator!$H$27,"F",IF(Daily!D8975+Daily!H8975=0,IF(D8974+H8974&gt;0,"L",""),""))</f>
        <v/>
      </c>
      <c r="B8975" s="34">
        <v>8974</v>
      </c>
      <c r="C8975" s="19">
        <f t="shared" ca="1" si="561"/>
        <v>54904</v>
      </c>
      <c r="D8975" s="29">
        <f t="shared" ca="1" si="563"/>
        <v>0</v>
      </c>
      <c r="E8975" s="29">
        <f ca="1">IF(C8975&lt;Calculator!$D$26,0,IF(DAY($C8975)=1,IF(D8975-Calculator!$G$24&gt;0,Calculator!$G$24,D8975),0))</f>
        <v>0</v>
      </c>
      <c r="F8975" s="29">
        <f ca="1">IF(E8975&gt;0,D8975*Calculator!$G$22/12,0)</f>
        <v>0</v>
      </c>
      <c r="G8975" s="29">
        <f ca="1">IF(E8975&gt;0,(IFERROR(-PMT(Calculator!$G$22/12,Calculator!$G$23*12,Calculator!$G$20),0))-F8975,0)</f>
        <v>0</v>
      </c>
      <c r="H8975" s="29">
        <f t="shared" ca="1" si="564"/>
        <v>0</v>
      </c>
      <c r="I8975" s="29">
        <f t="shared" ca="1" si="562"/>
        <v>0</v>
      </c>
      <c r="J8975" s="30">
        <f>Calculator!$G$40</f>
        <v>6.5000000000000002E-2</v>
      </c>
      <c r="K8975" s="29">
        <f ca="1">IF(C8975&gt;=Calculator!$G$27,IF(DAY($C8975)=1,Calculator!$G$34/2,IF(DAY($C8975)=15,Calculator!$G$34/2,0)),0)</f>
        <v>0</v>
      </c>
      <c r="L8975" s="29">
        <f ca="1">IF(DAY($C8975)=28,IF(H8975=0,0,Calculator!$G$35),0)</f>
        <v>0</v>
      </c>
      <c r="M8975" s="29">
        <f ca="1">IF(I8975&gt;0,IF(DAY($C8975)=1,SUM(INDIRECT("I"&amp;(ROW(C8974)-DAY(C8974))):I8974),0),0)</f>
        <v>0</v>
      </c>
      <c r="N8975" s="29">
        <f ca="1">IF(C8975&lt;Calculator!$G$27,0,IF(C8975=Calculator!$G$27,Calculator!$G$39,IF(H8975-K8975&lt;=0,IF(D8975&gt;Calculator!$G$39,IF(H8975-K8975+E8975+L8975+M8975+Calculator!$G$39&gt;Calculator!$G$39,Calculator!$G$39-(H8975+E8975+L8975+M8975-K8975),Calculator!$G$39),D8975),0)))</f>
        <v>0</v>
      </c>
    </row>
    <row r="8976" spans="1:14" ht="15.75" thickBot="1">
      <c r="A8976" s="33" t="str">
        <f ca="1">IF(C8976=Calculator!$H$27,"F",IF(Daily!D8976+Daily!H8976=0,IF(D8975+H8975&gt;0,"L",""),""))</f>
        <v/>
      </c>
      <c r="B8976" s="34">
        <v>8975</v>
      </c>
      <c r="C8976" s="19">
        <f t="shared" ca="1" si="561"/>
        <v>54905</v>
      </c>
      <c r="D8976" s="29">
        <f t="shared" ca="1" si="563"/>
        <v>0</v>
      </c>
      <c r="E8976" s="29">
        <f ca="1">IF(C8976&lt;Calculator!$D$26,0,IF(DAY($C8976)=1,IF(D8976-Calculator!$G$24&gt;0,Calculator!$G$24,D8976),0))</f>
        <v>0</v>
      </c>
      <c r="F8976" s="29">
        <f ca="1">IF(E8976&gt;0,D8976*Calculator!$G$22/12,0)</f>
        <v>0</v>
      </c>
      <c r="G8976" s="29">
        <f ca="1">IF(E8976&gt;0,(IFERROR(-PMT(Calculator!$G$22/12,Calculator!$G$23*12,Calculator!$G$20),0))-F8976,0)</f>
        <v>0</v>
      </c>
      <c r="H8976" s="29">
        <f t="shared" ca="1" si="564"/>
        <v>0</v>
      </c>
      <c r="I8976" s="29">
        <f t="shared" ca="1" si="562"/>
        <v>0</v>
      </c>
      <c r="J8976" s="30">
        <f>Calculator!$G$40</f>
        <v>6.5000000000000002E-2</v>
      </c>
      <c r="K8976" s="29">
        <f ca="1">IF(C8976&gt;=Calculator!$G$27,IF(DAY($C8976)=1,Calculator!$G$34/2,IF(DAY($C8976)=15,Calculator!$G$34/2,0)),0)</f>
        <v>0</v>
      </c>
      <c r="L8976" s="29">
        <f ca="1">IF(DAY($C8976)=28,IF(H8976=0,0,Calculator!$G$35),0)</f>
        <v>0</v>
      </c>
      <c r="M8976" s="29">
        <f ca="1">IF(I8976&gt;0,IF(DAY($C8976)=1,SUM(INDIRECT("I"&amp;(ROW(C8975)-DAY(C8975))):I8975),0),0)</f>
        <v>0</v>
      </c>
      <c r="N8976" s="29">
        <f ca="1">IF(C8976&lt;Calculator!$G$27,0,IF(C8976=Calculator!$G$27,Calculator!$G$39,IF(H8976-K8976&lt;=0,IF(D8976&gt;Calculator!$G$39,IF(H8976-K8976+E8976+L8976+M8976+Calculator!$G$39&gt;Calculator!$G$39,Calculator!$G$39-(H8976+E8976+L8976+M8976-K8976),Calculator!$G$39),D8976),0)))</f>
        <v>0</v>
      </c>
    </row>
    <row r="8977" spans="1:14" ht="15.75" thickBot="1">
      <c r="A8977" s="33" t="str">
        <f ca="1">IF(C8977=Calculator!$H$27,"F",IF(Daily!D8977+Daily!H8977=0,IF(D8976+H8976&gt;0,"L",""),""))</f>
        <v/>
      </c>
      <c r="B8977" s="34">
        <v>8976</v>
      </c>
      <c r="C8977" s="19">
        <f t="shared" ca="1" si="561"/>
        <v>54906</v>
      </c>
      <c r="D8977" s="29">
        <f t="shared" ca="1" si="563"/>
        <v>0</v>
      </c>
      <c r="E8977" s="29">
        <f ca="1">IF(C8977&lt;Calculator!$D$26,0,IF(DAY($C8977)=1,IF(D8977-Calculator!$G$24&gt;0,Calculator!$G$24,D8977),0))</f>
        <v>0</v>
      </c>
      <c r="F8977" s="29">
        <f ca="1">IF(E8977&gt;0,D8977*Calculator!$G$22/12,0)</f>
        <v>0</v>
      </c>
      <c r="G8977" s="29">
        <f ca="1">IF(E8977&gt;0,(IFERROR(-PMT(Calculator!$G$22/12,Calculator!$G$23*12,Calculator!$G$20),0))-F8977,0)</f>
        <v>0</v>
      </c>
      <c r="H8977" s="29">
        <f t="shared" ca="1" si="564"/>
        <v>0</v>
      </c>
      <c r="I8977" s="29">
        <f t="shared" ca="1" si="562"/>
        <v>0</v>
      </c>
      <c r="J8977" s="30">
        <f>Calculator!$G$40</f>
        <v>6.5000000000000002E-2</v>
      </c>
      <c r="K8977" s="29">
        <f ca="1">IF(C8977&gt;=Calculator!$G$27,IF(DAY($C8977)=1,Calculator!$G$34/2,IF(DAY($C8977)=15,Calculator!$G$34/2,0)),0)</f>
        <v>0</v>
      </c>
      <c r="L8977" s="29">
        <f ca="1">IF(DAY($C8977)=28,IF(H8977=0,0,Calculator!$G$35),0)</f>
        <v>0</v>
      </c>
      <c r="M8977" s="29">
        <f ca="1">IF(I8977&gt;0,IF(DAY($C8977)=1,SUM(INDIRECT("I"&amp;(ROW(C8976)-DAY(C8976))):I8976),0),0)</f>
        <v>0</v>
      </c>
      <c r="N8977" s="29">
        <f ca="1">IF(C8977&lt;Calculator!$G$27,0,IF(C8977=Calculator!$G$27,Calculator!$G$39,IF(H8977-K8977&lt;=0,IF(D8977&gt;Calculator!$G$39,IF(H8977-K8977+E8977+L8977+M8977+Calculator!$G$39&gt;Calculator!$G$39,Calculator!$G$39-(H8977+E8977+L8977+M8977-K8977),Calculator!$G$39),D8977),0)))</f>
        <v>0</v>
      </c>
    </row>
    <row r="8978" spans="1:14" ht="15.75" thickBot="1">
      <c r="A8978" s="33" t="str">
        <f ca="1">IF(C8978=Calculator!$H$27,"F",IF(Daily!D8978+Daily!H8978=0,IF(D8977+H8977&gt;0,"L",""),""))</f>
        <v/>
      </c>
      <c r="B8978" s="34">
        <v>8977</v>
      </c>
      <c r="C8978" s="19">
        <f t="shared" ca="1" si="561"/>
        <v>54907</v>
      </c>
      <c r="D8978" s="29">
        <f t="shared" ca="1" si="563"/>
        <v>0</v>
      </c>
      <c r="E8978" s="29">
        <f ca="1">IF(C8978&lt;Calculator!$D$26,0,IF(DAY($C8978)=1,IF(D8978-Calculator!$G$24&gt;0,Calculator!$G$24,D8978),0))</f>
        <v>0</v>
      </c>
      <c r="F8978" s="29">
        <f ca="1">IF(E8978&gt;0,D8978*Calculator!$G$22/12,0)</f>
        <v>0</v>
      </c>
      <c r="G8978" s="29">
        <f ca="1">IF(E8978&gt;0,(IFERROR(-PMT(Calculator!$G$22/12,Calculator!$G$23*12,Calculator!$G$20),0))-F8978,0)</f>
        <v>0</v>
      </c>
      <c r="H8978" s="29">
        <f t="shared" ca="1" si="564"/>
        <v>0</v>
      </c>
      <c r="I8978" s="29">
        <f t="shared" ca="1" si="562"/>
        <v>0</v>
      </c>
      <c r="J8978" s="30">
        <f>Calculator!$G$40</f>
        <v>6.5000000000000002E-2</v>
      </c>
      <c r="K8978" s="29">
        <f ca="1">IF(C8978&gt;=Calculator!$G$27,IF(DAY($C8978)=1,Calculator!$G$34/2,IF(DAY($C8978)=15,Calculator!$G$34/2,0)),0)</f>
        <v>0</v>
      </c>
      <c r="L8978" s="29">
        <f ca="1">IF(DAY($C8978)=28,IF(H8978=0,0,Calculator!$G$35),0)</f>
        <v>0</v>
      </c>
      <c r="M8978" s="29">
        <f ca="1">IF(I8978&gt;0,IF(DAY($C8978)=1,SUM(INDIRECT("I"&amp;(ROW(C8977)-DAY(C8977))):I8977),0),0)</f>
        <v>0</v>
      </c>
      <c r="N8978" s="29">
        <f ca="1">IF(C8978&lt;Calculator!$G$27,0,IF(C8978=Calculator!$G$27,Calculator!$G$39,IF(H8978-K8978&lt;=0,IF(D8978&gt;Calculator!$G$39,IF(H8978-K8978+E8978+L8978+M8978+Calculator!$G$39&gt;Calculator!$G$39,Calculator!$G$39-(H8978+E8978+L8978+M8978-K8978),Calculator!$G$39),D8978),0)))</f>
        <v>0</v>
      </c>
    </row>
    <row r="8979" spans="1:14" ht="15.75" thickBot="1">
      <c r="A8979" s="33" t="str">
        <f ca="1">IF(C8979=Calculator!$H$27,"F",IF(Daily!D8979+Daily!H8979=0,IF(D8978+H8978&gt;0,"L",""),""))</f>
        <v/>
      </c>
      <c r="B8979" s="34">
        <v>8978</v>
      </c>
      <c r="C8979" s="19">
        <f t="shared" ca="1" si="561"/>
        <v>54908</v>
      </c>
      <c r="D8979" s="29">
        <f t="shared" ca="1" si="563"/>
        <v>0</v>
      </c>
      <c r="E8979" s="29">
        <f ca="1">IF(C8979&lt;Calculator!$D$26,0,IF(DAY($C8979)=1,IF(D8979-Calculator!$G$24&gt;0,Calculator!$G$24,D8979),0))</f>
        <v>0</v>
      </c>
      <c r="F8979" s="29">
        <f ca="1">IF(E8979&gt;0,D8979*Calculator!$G$22/12,0)</f>
        <v>0</v>
      </c>
      <c r="G8979" s="29">
        <f ca="1">IF(E8979&gt;0,(IFERROR(-PMT(Calculator!$G$22/12,Calculator!$G$23*12,Calculator!$G$20),0))-F8979,0)</f>
        <v>0</v>
      </c>
      <c r="H8979" s="29">
        <f t="shared" ca="1" si="564"/>
        <v>0</v>
      </c>
      <c r="I8979" s="29">
        <f t="shared" ca="1" si="562"/>
        <v>0</v>
      </c>
      <c r="J8979" s="30">
        <f>Calculator!$G$40</f>
        <v>6.5000000000000002E-2</v>
      </c>
      <c r="K8979" s="29">
        <f ca="1">IF(C8979&gt;=Calculator!$G$27,IF(DAY($C8979)=1,Calculator!$G$34/2,IF(DAY($C8979)=15,Calculator!$G$34/2,0)),0)</f>
        <v>0</v>
      </c>
      <c r="L8979" s="29">
        <f ca="1">IF(DAY($C8979)=28,IF(H8979=0,0,Calculator!$G$35),0)</f>
        <v>0</v>
      </c>
      <c r="M8979" s="29">
        <f ca="1">IF(I8979&gt;0,IF(DAY($C8979)=1,SUM(INDIRECT("I"&amp;(ROW(C8978)-DAY(C8978))):I8978),0),0)</f>
        <v>0</v>
      </c>
      <c r="N8979" s="29">
        <f ca="1">IF(C8979&lt;Calculator!$G$27,0,IF(C8979=Calculator!$G$27,Calculator!$G$39,IF(H8979-K8979&lt;=0,IF(D8979&gt;Calculator!$G$39,IF(H8979-K8979+E8979+L8979+M8979+Calculator!$G$39&gt;Calculator!$G$39,Calculator!$G$39-(H8979+E8979+L8979+M8979-K8979),Calculator!$G$39),D8979),0)))</f>
        <v>0</v>
      </c>
    </row>
    <row r="8980" spans="1:14" ht="15.75" thickBot="1">
      <c r="A8980" s="33" t="str">
        <f ca="1">IF(C8980=Calculator!$H$27,"F",IF(Daily!D8980+Daily!H8980=0,IF(D8979+H8979&gt;0,"L",""),""))</f>
        <v/>
      </c>
      <c r="B8980" s="34">
        <v>8979</v>
      </c>
      <c r="C8980" s="19">
        <f t="shared" ca="1" si="561"/>
        <v>54909</v>
      </c>
      <c r="D8980" s="29">
        <f t="shared" ca="1" si="563"/>
        <v>0</v>
      </c>
      <c r="E8980" s="29">
        <f ca="1">IF(C8980&lt;Calculator!$D$26,0,IF(DAY($C8980)=1,IF(D8980-Calculator!$G$24&gt;0,Calculator!$G$24,D8980),0))</f>
        <v>0</v>
      </c>
      <c r="F8980" s="29">
        <f ca="1">IF(E8980&gt;0,D8980*Calculator!$G$22/12,0)</f>
        <v>0</v>
      </c>
      <c r="G8980" s="29">
        <f ca="1">IF(E8980&gt;0,(IFERROR(-PMT(Calculator!$G$22/12,Calculator!$G$23*12,Calculator!$G$20),0))-F8980,0)</f>
        <v>0</v>
      </c>
      <c r="H8980" s="29">
        <f t="shared" ca="1" si="564"/>
        <v>0</v>
      </c>
      <c r="I8980" s="29">
        <f t="shared" ca="1" si="562"/>
        <v>0</v>
      </c>
      <c r="J8980" s="30">
        <f>Calculator!$G$40</f>
        <v>6.5000000000000002E-2</v>
      </c>
      <c r="K8980" s="29">
        <f ca="1">IF(C8980&gt;=Calculator!$G$27,IF(DAY($C8980)=1,Calculator!$G$34/2,IF(DAY($C8980)=15,Calculator!$G$34/2,0)),0)</f>
        <v>4500</v>
      </c>
      <c r="L8980" s="29">
        <f ca="1">IF(DAY($C8980)=28,IF(H8980=0,0,Calculator!$G$35),0)</f>
        <v>0</v>
      </c>
      <c r="M8980" s="29">
        <f ca="1">IF(I8980&gt;0,IF(DAY($C8980)=1,SUM(INDIRECT("I"&amp;(ROW(C8979)-DAY(C8979))):I8979),0),0)</f>
        <v>0</v>
      </c>
      <c r="N8980" s="29">
        <f ca="1">IF(C8980&lt;Calculator!$G$27,0,IF(C8980=Calculator!$G$27,Calculator!$G$39,IF(H8980-K8980&lt;=0,IF(D8980&gt;Calculator!$G$39,IF(H8980-K8980+E8980+L8980+M8980+Calculator!$G$39&gt;Calculator!$G$39,Calculator!$G$39-(H8980+E8980+L8980+M8980-K8980),Calculator!$G$39),D8980),0)))</f>
        <v>0</v>
      </c>
    </row>
    <row r="8981" spans="1:14" ht="15.75" thickBot="1">
      <c r="A8981" s="33" t="str">
        <f ca="1">IF(C8981=Calculator!$H$27,"F",IF(Daily!D8981+Daily!H8981=0,IF(D8980+H8980&gt;0,"L",""),""))</f>
        <v/>
      </c>
      <c r="B8981" s="34">
        <v>8980</v>
      </c>
      <c r="C8981" s="19">
        <f t="shared" ca="1" si="561"/>
        <v>54910</v>
      </c>
      <c r="D8981" s="29">
        <f t="shared" ca="1" si="563"/>
        <v>0</v>
      </c>
      <c r="E8981" s="29">
        <f ca="1">IF(C8981&lt;Calculator!$D$26,0,IF(DAY($C8981)=1,IF(D8981-Calculator!$G$24&gt;0,Calculator!$G$24,D8981),0))</f>
        <v>0</v>
      </c>
      <c r="F8981" s="29">
        <f ca="1">IF(E8981&gt;0,D8981*Calculator!$G$22/12,0)</f>
        <v>0</v>
      </c>
      <c r="G8981" s="29">
        <f ca="1">IF(E8981&gt;0,(IFERROR(-PMT(Calculator!$G$22/12,Calculator!$G$23*12,Calculator!$G$20),0))-F8981,0)</f>
        <v>0</v>
      </c>
      <c r="H8981" s="29">
        <f t="shared" ca="1" si="564"/>
        <v>0</v>
      </c>
      <c r="I8981" s="29">
        <f t="shared" ca="1" si="562"/>
        <v>0</v>
      </c>
      <c r="J8981" s="30">
        <f>Calculator!$G$40</f>
        <v>6.5000000000000002E-2</v>
      </c>
      <c r="K8981" s="29">
        <f ca="1">IF(C8981&gt;=Calculator!$G$27,IF(DAY($C8981)=1,Calculator!$G$34/2,IF(DAY($C8981)=15,Calculator!$G$34/2,0)),0)</f>
        <v>0</v>
      </c>
      <c r="L8981" s="29">
        <f ca="1">IF(DAY($C8981)=28,IF(H8981=0,0,Calculator!$G$35),0)</f>
        <v>0</v>
      </c>
      <c r="M8981" s="29">
        <f ca="1">IF(I8981&gt;0,IF(DAY($C8981)=1,SUM(INDIRECT("I"&amp;(ROW(C8980)-DAY(C8980))):I8980),0),0)</f>
        <v>0</v>
      </c>
      <c r="N8981" s="29">
        <f ca="1">IF(C8981&lt;Calculator!$G$27,0,IF(C8981=Calculator!$G$27,Calculator!$G$39,IF(H8981-K8981&lt;=0,IF(D8981&gt;Calculator!$G$39,IF(H8981-K8981+E8981+L8981+M8981+Calculator!$G$39&gt;Calculator!$G$39,Calculator!$G$39-(H8981+E8981+L8981+M8981-K8981),Calculator!$G$39),D8981),0)))</f>
        <v>0</v>
      </c>
    </row>
    <row r="8982" spans="1:14" ht="15.75" thickBot="1">
      <c r="A8982" s="33" t="str">
        <f ca="1">IF(C8982=Calculator!$H$27,"F",IF(Daily!D8982+Daily!H8982=0,IF(D8981+H8981&gt;0,"L",""),""))</f>
        <v/>
      </c>
      <c r="B8982" s="34">
        <v>8981</v>
      </c>
      <c r="C8982" s="19">
        <f t="shared" ca="1" si="561"/>
        <v>54911</v>
      </c>
      <c r="D8982" s="29">
        <f t="shared" ca="1" si="563"/>
        <v>0</v>
      </c>
      <c r="E8982" s="29">
        <f ca="1">IF(C8982&lt;Calculator!$D$26,0,IF(DAY($C8982)=1,IF(D8982-Calculator!$G$24&gt;0,Calculator!$G$24,D8982),0))</f>
        <v>0</v>
      </c>
      <c r="F8982" s="29">
        <f ca="1">IF(E8982&gt;0,D8982*Calculator!$G$22/12,0)</f>
        <v>0</v>
      </c>
      <c r="G8982" s="29">
        <f ca="1">IF(E8982&gt;0,(IFERROR(-PMT(Calculator!$G$22/12,Calculator!$G$23*12,Calculator!$G$20),0))-F8982,0)</f>
        <v>0</v>
      </c>
      <c r="H8982" s="29">
        <f t="shared" ca="1" si="564"/>
        <v>0</v>
      </c>
      <c r="I8982" s="29">
        <f t="shared" ca="1" si="562"/>
        <v>0</v>
      </c>
      <c r="J8982" s="30">
        <f>Calculator!$G$40</f>
        <v>6.5000000000000002E-2</v>
      </c>
      <c r="K8982" s="29">
        <f ca="1">IF(C8982&gt;=Calculator!$G$27,IF(DAY($C8982)=1,Calculator!$G$34/2,IF(DAY($C8982)=15,Calculator!$G$34/2,0)),0)</f>
        <v>0</v>
      </c>
      <c r="L8982" s="29">
        <f ca="1">IF(DAY($C8982)=28,IF(H8982=0,0,Calculator!$G$35),0)</f>
        <v>0</v>
      </c>
      <c r="M8982" s="29">
        <f ca="1">IF(I8982&gt;0,IF(DAY($C8982)=1,SUM(INDIRECT("I"&amp;(ROW(C8981)-DAY(C8981))):I8981),0),0)</f>
        <v>0</v>
      </c>
      <c r="N8982" s="29">
        <f ca="1">IF(C8982&lt;Calculator!$G$27,0,IF(C8982=Calculator!$G$27,Calculator!$G$39,IF(H8982-K8982&lt;=0,IF(D8982&gt;Calculator!$G$39,IF(H8982-K8982+E8982+L8982+M8982+Calculator!$G$39&gt;Calculator!$G$39,Calculator!$G$39-(H8982+E8982+L8982+M8982-K8982),Calculator!$G$39),D8982),0)))</f>
        <v>0</v>
      </c>
    </row>
    <row r="8983" spans="1:14" ht="15.75" thickBot="1">
      <c r="A8983" s="33" t="str">
        <f ca="1">IF(C8983=Calculator!$H$27,"F",IF(Daily!D8983+Daily!H8983=0,IF(D8982+H8982&gt;0,"L",""),""))</f>
        <v/>
      </c>
      <c r="B8983" s="34">
        <v>8982</v>
      </c>
      <c r="C8983" s="19">
        <f t="shared" ca="1" si="561"/>
        <v>54912</v>
      </c>
      <c r="D8983" s="29">
        <f t="shared" ca="1" si="563"/>
        <v>0</v>
      </c>
      <c r="E8983" s="29">
        <f ca="1">IF(C8983&lt;Calculator!$D$26,0,IF(DAY($C8983)=1,IF(D8983-Calculator!$G$24&gt;0,Calculator!$G$24,D8983),0))</f>
        <v>0</v>
      </c>
      <c r="F8983" s="29">
        <f ca="1">IF(E8983&gt;0,D8983*Calculator!$G$22/12,0)</f>
        <v>0</v>
      </c>
      <c r="G8983" s="29">
        <f ca="1">IF(E8983&gt;0,(IFERROR(-PMT(Calculator!$G$22/12,Calculator!$G$23*12,Calculator!$G$20),0))-F8983,0)</f>
        <v>0</v>
      </c>
      <c r="H8983" s="29">
        <f t="shared" ca="1" si="564"/>
        <v>0</v>
      </c>
      <c r="I8983" s="29">
        <f t="shared" ca="1" si="562"/>
        <v>0</v>
      </c>
      <c r="J8983" s="30">
        <f>Calculator!$G$40</f>
        <v>6.5000000000000002E-2</v>
      </c>
      <c r="K8983" s="29">
        <f ca="1">IF(C8983&gt;=Calculator!$G$27,IF(DAY($C8983)=1,Calculator!$G$34/2,IF(DAY($C8983)=15,Calculator!$G$34/2,0)),0)</f>
        <v>0</v>
      </c>
      <c r="L8983" s="29">
        <f ca="1">IF(DAY($C8983)=28,IF(H8983=0,0,Calculator!$G$35),0)</f>
        <v>0</v>
      </c>
      <c r="M8983" s="29">
        <f ca="1">IF(I8983&gt;0,IF(DAY($C8983)=1,SUM(INDIRECT("I"&amp;(ROW(C8982)-DAY(C8982))):I8982),0),0)</f>
        <v>0</v>
      </c>
      <c r="N8983" s="29">
        <f ca="1">IF(C8983&lt;Calculator!$G$27,0,IF(C8983=Calculator!$G$27,Calculator!$G$39,IF(H8983-K8983&lt;=0,IF(D8983&gt;Calculator!$G$39,IF(H8983-K8983+E8983+L8983+M8983+Calculator!$G$39&gt;Calculator!$G$39,Calculator!$G$39-(H8983+E8983+L8983+M8983-K8983),Calculator!$G$39),D8983),0)))</f>
        <v>0</v>
      </c>
    </row>
    <row r="8984" spans="1:14" ht="15.75" thickBot="1">
      <c r="A8984" s="33" t="str">
        <f ca="1">IF(C8984=Calculator!$H$27,"F",IF(Daily!D8984+Daily!H8984=0,IF(D8983+H8983&gt;0,"L",""),""))</f>
        <v/>
      </c>
      <c r="B8984" s="34">
        <v>8983</v>
      </c>
      <c r="C8984" s="19">
        <f t="shared" ca="1" si="561"/>
        <v>54913</v>
      </c>
      <c r="D8984" s="29">
        <f t="shared" ca="1" si="563"/>
        <v>0</v>
      </c>
      <c r="E8984" s="29">
        <f ca="1">IF(C8984&lt;Calculator!$D$26,0,IF(DAY($C8984)=1,IF(D8984-Calculator!$G$24&gt;0,Calculator!$G$24,D8984),0))</f>
        <v>0</v>
      </c>
      <c r="F8984" s="29">
        <f ca="1">IF(E8984&gt;0,D8984*Calculator!$G$22/12,0)</f>
        <v>0</v>
      </c>
      <c r="G8984" s="29">
        <f ca="1">IF(E8984&gt;0,(IFERROR(-PMT(Calculator!$G$22/12,Calculator!$G$23*12,Calculator!$G$20),0))-F8984,0)</f>
        <v>0</v>
      </c>
      <c r="H8984" s="29">
        <f t="shared" ca="1" si="564"/>
        <v>0</v>
      </c>
      <c r="I8984" s="29">
        <f t="shared" ca="1" si="562"/>
        <v>0</v>
      </c>
      <c r="J8984" s="30">
        <f>Calculator!$G$40</f>
        <v>6.5000000000000002E-2</v>
      </c>
      <c r="K8984" s="29">
        <f ca="1">IF(C8984&gt;=Calculator!$G$27,IF(DAY($C8984)=1,Calculator!$G$34/2,IF(DAY($C8984)=15,Calculator!$G$34/2,0)),0)</f>
        <v>0</v>
      </c>
      <c r="L8984" s="29">
        <f ca="1">IF(DAY($C8984)=28,IF(H8984=0,0,Calculator!$G$35),0)</f>
        <v>0</v>
      </c>
      <c r="M8984" s="29">
        <f ca="1">IF(I8984&gt;0,IF(DAY($C8984)=1,SUM(INDIRECT("I"&amp;(ROW(C8983)-DAY(C8983))):I8983),0),0)</f>
        <v>0</v>
      </c>
      <c r="N8984" s="29">
        <f ca="1">IF(C8984&lt;Calculator!$G$27,0,IF(C8984=Calculator!$G$27,Calculator!$G$39,IF(H8984-K8984&lt;=0,IF(D8984&gt;Calculator!$G$39,IF(H8984-K8984+E8984+L8984+M8984+Calculator!$G$39&gt;Calculator!$G$39,Calculator!$G$39-(H8984+E8984+L8984+M8984-K8984),Calculator!$G$39),D8984),0)))</f>
        <v>0</v>
      </c>
    </row>
    <row r="8985" spans="1:14" ht="15.75" thickBot="1">
      <c r="A8985" s="33" t="str">
        <f ca="1">IF(C8985=Calculator!$H$27,"F",IF(Daily!D8985+Daily!H8985=0,IF(D8984+H8984&gt;0,"L",""),""))</f>
        <v/>
      </c>
      <c r="B8985" s="34">
        <v>8984</v>
      </c>
      <c r="C8985" s="19">
        <f t="shared" ca="1" si="561"/>
        <v>54914</v>
      </c>
      <c r="D8985" s="29">
        <f t="shared" ca="1" si="563"/>
        <v>0</v>
      </c>
      <c r="E8985" s="29">
        <f ca="1">IF(C8985&lt;Calculator!$D$26,0,IF(DAY($C8985)=1,IF(D8985-Calculator!$G$24&gt;0,Calculator!$G$24,D8985),0))</f>
        <v>0</v>
      </c>
      <c r="F8985" s="29">
        <f ca="1">IF(E8985&gt;0,D8985*Calculator!$G$22/12,0)</f>
        <v>0</v>
      </c>
      <c r="G8985" s="29">
        <f ca="1">IF(E8985&gt;0,(IFERROR(-PMT(Calculator!$G$22/12,Calculator!$G$23*12,Calculator!$G$20),0))-F8985,0)</f>
        <v>0</v>
      </c>
      <c r="H8985" s="29">
        <f t="shared" ca="1" si="564"/>
        <v>0</v>
      </c>
      <c r="I8985" s="29">
        <f t="shared" ca="1" si="562"/>
        <v>0</v>
      </c>
      <c r="J8985" s="30">
        <f>Calculator!$G$40</f>
        <v>6.5000000000000002E-2</v>
      </c>
      <c r="K8985" s="29">
        <f ca="1">IF(C8985&gt;=Calculator!$G$27,IF(DAY($C8985)=1,Calculator!$G$34/2,IF(DAY($C8985)=15,Calculator!$G$34/2,0)),0)</f>
        <v>0</v>
      </c>
      <c r="L8985" s="29">
        <f ca="1">IF(DAY($C8985)=28,IF(H8985=0,0,Calculator!$G$35),0)</f>
        <v>0</v>
      </c>
      <c r="M8985" s="29">
        <f ca="1">IF(I8985&gt;0,IF(DAY($C8985)=1,SUM(INDIRECT("I"&amp;(ROW(C8984)-DAY(C8984))):I8984),0),0)</f>
        <v>0</v>
      </c>
      <c r="N8985" s="29">
        <f ca="1">IF(C8985&lt;Calculator!$G$27,0,IF(C8985=Calculator!$G$27,Calculator!$G$39,IF(H8985-K8985&lt;=0,IF(D8985&gt;Calculator!$G$39,IF(H8985-K8985+E8985+L8985+M8985+Calculator!$G$39&gt;Calculator!$G$39,Calculator!$G$39-(H8985+E8985+L8985+M8985-K8985),Calculator!$G$39),D8985),0)))</f>
        <v>0</v>
      </c>
    </row>
    <row r="8986" spans="1:14" ht="15.75" thickBot="1">
      <c r="A8986" s="33" t="str">
        <f ca="1">IF(C8986=Calculator!$H$27,"F",IF(Daily!D8986+Daily!H8986=0,IF(D8985+H8985&gt;0,"L",""),""))</f>
        <v/>
      </c>
      <c r="B8986" s="34">
        <v>8985</v>
      </c>
      <c r="C8986" s="19">
        <f t="shared" ca="1" si="561"/>
        <v>54915</v>
      </c>
      <c r="D8986" s="29">
        <f t="shared" ca="1" si="563"/>
        <v>0</v>
      </c>
      <c r="E8986" s="29">
        <f ca="1">IF(C8986&lt;Calculator!$D$26,0,IF(DAY($C8986)=1,IF(D8986-Calculator!$G$24&gt;0,Calculator!$G$24,D8986),0))</f>
        <v>0</v>
      </c>
      <c r="F8986" s="29">
        <f ca="1">IF(E8986&gt;0,D8986*Calculator!$G$22/12,0)</f>
        <v>0</v>
      </c>
      <c r="G8986" s="29">
        <f ca="1">IF(E8986&gt;0,(IFERROR(-PMT(Calculator!$G$22/12,Calculator!$G$23*12,Calculator!$G$20),0))-F8986,0)</f>
        <v>0</v>
      </c>
      <c r="H8986" s="29">
        <f t="shared" ca="1" si="564"/>
        <v>0</v>
      </c>
      <c r="I8986" s="29">
        <f t="shared" ca="1" si="562"/>
        <v>0</v>
      </c>
      <c r="J8986" s="30">
        <f>Calculator!$G$40</f>
        <v>6.5000000000000002E-2</v>
      </c>
      <c r="K8986" s="29">
        <f ca="1">IF(C8986&gt;=Calculator!$G$27,IF(DAY($C8986)=1,Calculator!$G$34/2,IF(DAY($C8986)=15,Calculator!$G$34/2,0)),0)</f>
        <v>0</v>
      </c>
      <c r="L8986" s="29">
        <f ca="1">IF(DAY($C8986)=28,IF(H8986=0,0,Calculator!$G$35),0)</f>
        <v>0</v>
      </c>
      <c r="M8986" s="29">
        <f ca="1">IF(I8986&gt;0,IF(DAY($C8986)=1,SUM(INDIRECT("I"&amp;(ROW(C8985)-DAY(C8985))):I8985),0),0)</f>
        <v>0</v>
      </c>
      <c r="N8986" s="29">
        <f ca="1">IF(C8986&lt;Calculator!$G$27,0,IF(C8986=Calculator!$G$27,Calculator!$G$39,IF(H8986-K8986&lt;=0,IF(D8986&gt;Calculator!$G$39,IF(H8986-K8986+E8986+L8986+M8986+Calculator!$G$39&gt;Calculator!$G$39,Calculator!$G$39-(H8986+E8986+L8986+M8986-K8986),Calculator!$G$39),D8986),0)))</f>
        <v>0</v>
      </c>
    </row>
    <row r="8987" spans="1:14" ht="15.75" thickBot="1">
      <c r="A8987" s="33" t="str">
        <f ca="1">IF(C8987=Calculator!$H$27,"F",IF(Daily!D8987+Daily!H8987=0,IF(D8986+H8986&gt;0,"L",""),""))</f>
        <v/>
      </c>
      <c r="B8987" s="34">
        <v>8986</v>
      </c>
      <c r="C8987" s="19">
        <f t="shared" ca="1" si="561"/>
        <v>54916</v>
      </c>
      <c r="D8987" s="29">
        <f t="shared" ca="1" si="563"/>
        <v>0</v>
      </c>
      <c r="E8987" s="29">
        <f ca="1">IF(C8987&lt;Calculator!$D$26,0,IF(DAY($C8987)=1,IF(D8987-Calculator!$G$24&gt;0,Calculator!$G$24,D8987),0))</f>
        <v>0</v>
      </c>
      <c r="F8987" s="29">
        <f ca="1">IF(E8987&gt;0,D8987*Calculator!$G$22/12,0)</f>
        <v>0</v>
      </c>
      <c r="G8987" s="29">
        <f ca="1">IF(E8987&gt;0,(IFERROR(-PMT(Calculator!$G$22/12,Calculator!$G$23*12,Calculator!$G$20),0))-F8987,0)</f>
        <v>0</v>
      </c>
      <c r="H8987" s="29">
        <f t="shared" ca="1" si="564"/>
        <v>0</v>
      </c>
      <c r="I8987" s="29">
        <f t="shared" ca="1" si="562"/>
        <v>0</v>
      </c>
      <c r="J8987" s="30">
        <f>Calculator!$G$40</f>
        <v>6.5000000000000002E-2</v>
      </c>
      <c r="K8987" s="29">
        <f ca="1">IF(C8987&gt;=Calculator!$G$27,IF(DAY($C8987)=1,Calculator!$G$34/2,IF(DAY($C8987)=15,Calculator!$G$34/2,0)),0)</f>
        <v>0</v>
      </c>
      <c r="L8987" s="29">
        <f ca="1">IF(DAY($C8987)=28,IF(H8987=0,0,Calculator!$G$35),0)</f>
        <v>0</v>
      </c>
      <c r="M8987" s="29">
        <f ca="1">IF(I8987&gt;0,IF(DAY($C8987)=1,SUM(INDIRECT("I"&amp;(ROW(C8986)-DAY(C8986))):I8986),0),0)</f>
        <v>0</v>
      </c>
      <c r="N8987" s="29">
        <f ca="1">IF(C8987&lt;Calculator!$G$27,0,IF(C8987=Calculator!$G$27,Calculator!$G$39,IF(H8987-K8987&lt;=0,IF(D8987&gt;Calculator!$G$39,IF(H8987-K8987+E8987+L8987+M8987+Calculator!$G$39&gt;Calculator!$G$39,Calculator!$G$39-(H8987+E8987+L8987+M8987-K8987),Calculator!$G$39),D8987),0)))</f>
        <v>0</v>
      </c>
    </row>
    <row r="8988" spans="1:14" ht="15.75" thickBot="1">
      <c r="A8988" s="33" t="str">
        <f ca="1">IF(C8988=Calculator!$H$27,"F",IF(Daily!D8988+Daily!H8988=0,IF(D8987+H8987&gt;0,"L",""),""))</f>
        <v/>
      </c>
      <c r="B8988" s="34">
        <v>8987</v>
      </c>
      <c r="C8988" s="19">
        <f t="shared" ca="1" si="561"/>
        <v>54917</v>
      </c>
      <c r="D8988" s="29">
        <f t="shared" ca="1" si="563"/>
        <v>0</v>
      </c>
      <c r="E8988" s="29">
        <f ca="1">IF(C8988&lt;Calculator!$D$26,0,IF(DAY($C8988)=1,IF(D8988-Calculator!$G$24&gt;0,Calculator!$G$24,D8988),0))</f>
        <v>0</v>
      </c>
      <c r="F8988" s="29">
        <f ca="1">IF(E8988&gt;0,D8988*Calculator!$G$22/12,0)</f>
        <v>0</v>
      </c>
      <c r="G8988" s="29">
        <f ca="1">IF(E8988&gt;0,(IFERROR(-PMT(Calculator!$G$22/12,Calculator!$G$23*12,Calculator!$G$20),0))-F8988,0)</f>
        <v>0</v>
      </c>
      <c r="H8988" s="29">
        <f t="shared" ca="1" si="564"/>
        <v>0</v>
      </c>
      <c r="I8988" s="29">
        <f t="shared" ca="1" si="562"/>
        <v>0</v>
      </c>
      <c r="J8988" s="30">
        <f>Calculator!$G$40</f>
        <v>6.5000000000000002E-2</v>
      </c>
      <c r="K8988" s="29">
        <f ca="1">IF(C8988&gt;=Calculator!$G$27,IF(DAY($C8988)=1,Calculator!$G$34/2,IF(DAY($C8988)=15,Calculator!$G$34/2,0)),0)</f>
        <v>0</v>
      </c>
      <c r="L8988" s="29">
        <f ca="1">IF(DAY($C8988)=28,IF(H8988=0,0,Calculator!$G$35),0)</f>
        <v>0</v>
      </c>
      <c r="M8988" s="29">
        <f ca="1">IF(I8988&gt;0,IF(DAY($C8988)=1,SUM(INDIRECT("I"&amp;(ROW(C8987)-DAY(C8987))):I8987),0),0)</f>
        <v>0</v>
      </c>
      <c r="N8988" s="29">
        <f ca="1">IF(C8988&lt;Calculator!$G$27,0,IF(C8988=Calculator!$G$27,Calculator!$G$39,IF(H8988-K8988&lt;=0,IF(D8988&gt;Calculator!$G$39,IF(H8988-K8988+E8988+L8988+M8988+Calculator!$G$39&gt;Calculator!$G$39,Calculator!$G$39-(H8988+E8988+L8988+M8988-K8988),Calculator!$G$39),D8988),0)))</f>
        <v>0</v>
      </c>
    </row>
    <row r="8989" spans="1:14" ht="15.75" thickBot="1">
      <c r="A8989" s="33" t="str">
        <f ca="1">IF(C8989=Calculator!$H$27,"F",IF(Daily!D8989+Daily!H8989=0,IF(D8988+H8988&gt;0,"L",""),""))</f>
        <v/>
      </c>
      <c r="B8989" s="34">
        <v>8988</v>
      </c>
      <c r="C8989" s="19">
        <f t="shared" ca="1" si="561"/>
        <v>54918</v>
      </c>
      <c r="D8989" s="29">
        <f t="shared" ca="1" si="563"/>
        <v>0</v>
      </c>
      <c r="E8989" s="29">
        <f ca="1">IF(C8989&lt;Calculator!$D$26,0,IF(DAY($C8989)=1,IF(D8989-Calculator!$G$24&gt;0,Calculator!$G$24,D8989),0))</f>
        <v>0</v>
      </c>
      <c r="F8989" s="29">
        <f ca="1">IF(E8989&gt;0,D8989*Calculator!$G$22/12,0)</f>
        <v>0</v>
      </c>
      <c r="G8989" s="29">
        <f ca="1">IF(E8989&gt;0,(IFERROR(-PMT(Calculator!$G$22/12,Calculator!$G$23*12,Calculator!$G$20),0))-F8989,0)</f>
        <v>0</v>
      </c>
      <c r="H8989" s="29">
        <f t="shared" ca="1" si="564"/>
        <v>0</v>
      </c>
      <c r="I8989" s="29">
        <f t="shared" ca="1" si="562"/>
        <v>0</v>
      </c>
      <c r="J8989" s="30">
        <f>Calculator!$G$40</f>
        <v>6.5000000000000002E-2</v>
      </c>
      <c r="K8989" s="29">
        <f ca="1">IF(C8989&gt;=Calculator!$G$27,IF(DAY($C8989)=1,Calculator!$G$34/2,IF(DAY($C8989)=15,Calculator!$G$34/2,0)),0)</f>
        <v>0</v>
      </c>
      <c r="L8989" s="29">
        <f ca="1">IF(DAY($C8989)=28,IF(H8989=0,0,Calculator!$G$35),0)</f>
        <v>0</v>
      </c>
      <c r="M8989" s="29">
        <f ca="1">IF(I8989&gt;0,IF(DAY($C8989)=1,SUM(INDIRECT("I"&amp;(ROW(C8988)-DAY(C8988))):I8988),0),0)</f>
        <v>0</v>
      </c>
      <c r="N8989" s="29">
        <f ca="1">IF(C8989&lt;Calculator!$G$27,0,IF(C8989=Calculator!$G$27,Calculator!$G$39,IF(H8989-K8989&lt;=0,IF(D8989&gt;Calculator!$G$39,IF(H8989-K8989+E8989+L8989+M8989+Calculator!$G$39&gt;Calculator!$G$39,Calculator!$G$39-(H8989+E8989+L8989+M8989-K8989),Calculator!$G$39),D8989),0)))</f>
        <v>0</v>
      </c>
    </row>
    <row r="8990" spans="1:14" ht="15.75" thickBot="1">
      <c r="A8990" s="33" t="str">
        <f ca="1">IF(C8990=Calculator!$H$27,"F",IF(Daily!D8990+Daily!H8990=0,IF(D8989+H8989&gt;0,"L",""),""))</f>
        <v/>
      </c>
      <c r="B8990" s="34">
        <v>8989</v>
      </c>
      <c r="C8990" s="19">
        <f t="shared" ca="1" si="561"/>
        <v>54919</v>
      </c>
      <c r="D8990" s="29">
        <f t="shared" ca="1" si="563"/>
        <v>0</v>
      </c>
      <c r="E8990" s="29">
        <f ca="1">IF(C8990&lt;Calculator!$D$26,0,IF(DAY($C8990)=1,IF(D8990-Calculator!$G$24&gt;0,Calculator!$G$24,D8990),0))</f>
        <v>0</v>
      </c>
      <c r="F8990" s="29">
        <f ca="1">IF(E8990&gt;0,D8990*Calculator!$G$22/12,0)</f>
        <v>0</v>
      </c>
      <c r="G8990" s="29">
        <f ca="1">IF(E8990&gt;0,(IFERROR(-PMT(Calculator!$G$22/12,Calculator!$G$23*12,Calculator!$G$20),0))-F8990,0)</f>
        <v>0</v>
      </c>
      <c r="H8990" s="29">
        <f t="shared" ca="1" si="564"/>
        <v>0</v>
      </c>
      <c r="I8990" s="29">
        <f t="shared" ca="1" si="562"/>
        <v>0</v>
      </c>
      <c r="J8990" s="30">
        <f>Calculator!$G$40</f>
        <v>6.5000000000000002E-2</v>
      </c>
      <c r="K8990" s="29">
        <f ca="1">IF(C8990&gt;=Calculator!$G$27,IF(DAY($C8990)=1,Calculator!$G$34/2,IF(DAY($C8990)=15,Calculator!$G$34/2,0)),0)</f>
        <v>0</v>
      </c>
      <c r="L8990" s="29">
        <f ca="1">IF(DAY($C8990)=28,IF(H8990=0,0,Calculator!$G$35),0)</f>
        <v>0</v>
      </c>
      <c r="M8990" s="29">
        <f ca="1">IF(I8990&gt;0,IF(DAY($C8990)=1,SUM(INDIRECT("I"&amp;(ROW(C8989)-DAY(C8989))):I8989),0),0)</f>
        <v>0</v>
      </c>
      <c r="N8990" s="29">
        <f ca="1">IF(C8990&lt;Calculator!$G$27,0,IF(C8990=Calculator!$G$27,Calculator!$G$39,IF(H8990-K8990&lt;=0,IF(D8990&gt;Calculator!$G$39,IF(H8990-K8990+E8990+L8990+M8990+Calculator!$G$39&gt;Calculator!$G$39,Calculator!$G$39-(H8990+E8990+L8990+M8990-K8990),Calculator!$G$39),D8990),0)))</f>
        <v>0</v>
      </c>
    </row>
    <row r="8991" spans="1:14" ht="15.75" thickBot="1">
      <c r="A8991" s="33" t="str">
        <f ca="1">IF(C8991=Calculator!$H$27,"F",IF(Daily!D8991+Daily!H8991=0,IF(D8990+H8990&gt;0,"L",""),""))</f>
        <v/>
      </c>
      <c r="B8991" s="34">
        <v>8990</v>
      </c>
      <c r="C8991" s="19">
        <f t="shared" ca="1" si="561"/>
        <v>54920</v>
      </c>
      <c r="D8991" s="29">
        <f t="shared" ca="1" si="563"/>
        <v>0</v>
      </c>
      <c r="E8991" s="29">
        <f ca="1">IF(C8991&lt;Calculator!$D$26,0,IF(DAY($C8991)=1,IF(D8991-Calculator!$G$24&gt;0,Calculator!$G$24,D8991),0))</f>
        <v>0</v>
      </c>
      <c r="F8991" s="29">
        <f ca="1">IF(E8991&gt;0,D8991*Calculator!$G$22/12,0)</f>
        <v>0</v>
      </c>
      <c r="G8991" s="29">
        <f ca="1">IF(E8991&gt;0,(IFERROR(-PMT(Calculator!$G$22/12,Calculator!$G$23*12,Calculator!$G$20),0))-F8991,0)</f>
        <v>0</v>
      </c>
      <c r="H8991" s="29">
        <f t="shared" ca="1" si="564"/>
        <v>0</v>
      </c>
      <c r="I8991" s="29">
        <f t="shared" ca="1" si="562"/>
        <v>0</v>
      </c>
      <c r="J8991" s="30">
        <f>Calculator!$G$40</f>
        <v>6.5000000000000002E-2</v>
      </c>
      <c r="K8991" s="29">
        <f ca="1">IF(C8991&gt;=Calculator!$G$27,IF(DAY($C8991)=1,Calculator!$G$34/2,IF(DAY($C8991)=15,Calculator!$G$34/2,0)),0)</f>
        <v>0</v>
      </c>
      <c r="L8991" s="29">
        <f ca="1">IF(DAY($C8991)=28,IF(H8991=0,0,Calculator!$G$35),0)</f>
        <v>0</v>
      </c>
      <c r="M8991" s="29">
        <f ca="1">IF(I8991&gt;0,IF(DAY($C8991)=1,SUM(INDIRECT("I"&amp;(ROW(C8990)-DAY(C8990))):I8990),0),0)</f>
        <v>0</v>
      </c>
      <c r="N8991" s="29">
        <f ca="1">IF(C8991&lt;Calculator!$G$27,0,IF(C8991=Calculator!$G$27,Calculator!$G$39,IF(H8991-K8991&lt;=0,IF(D8991&gt;Calculator!$G$39,IF(H8991-K8991+E8991+L8991+M8991+Calculator!$G$39&gt;Calculator!$G$39,Calculator!$G$39-(H8991+E8991+L8991+M8991-K8991),Calculator!$G$39),D8991),0)))</f>
        <v>0</v>
      </c>
    </row>
    <row r="8992" spans="1:14" ht="15.75" thickBot="1">
      <c r="A8992" s="33" t="str">
        <f ca="1">IF(C8992=Calculator!$H$27,"F",IF(Daily!D8992+Daily!H8992=0,IF(D8991+H8991&gt;0,"L",""),""))</f>
        <v/>
      </c>
      <c r="B8992" s="34">
        <v>8991</v>
      </c>
      <c r="C8992" s="19">
        <f t="shared" ca="1" si="561"/>
        <v>54921</v>
      </c>
      <c r="D8992" s="29">
        <f t="shared" ca="1" si="563"/>
        <v>0</v>
      </c>
      <c r="E8992" s="29">
        <f ca="1">IF(C8992&lt;Calculator!$D$26,0,IF(DAY($C8992)=1,IF(D8992-Calculator!$G$24&gt;0,Calculator!$G$24,D8992),0))</f>
        <v>0</v>
      </c>
      <c r="F8992" s="29">
        <f ca="1">IF(E8992&gt;0,D8992*Calculator!$G$22/12,0)</f>
        <v>0</v>
      </c>
      <c r="G8992" s="29">
        <f ca="1">IF(E8992&gt;0,(IFERROR(-PMT(Calculator!$G$22/12,Calculator!$G$23*12,Calculator!$G$20),0))-F8992,0)</f>
        <v>0</v>
      </c>
      <c r="H8992" s="29">
        <f t="shared" ca="1" si="564"/>
        <v>0</v>
      </c>
      <c r="I8992" s="29">
        <f t="shared" ca="1" si="562"/>
        <v>0</v>
      </c>
      <c r="J8992" s="30">
        <f>Calculator!$G$40</f>
        <v>6.5000000000000002E-2</v>
      </c>
      <c r="K8992" s="29">
        <f ca="1">IF(C8992&gt;=Calculator!$G$27,IF(DAY($C8992)=1,Calculator!$G$34/2,IF(DAY($C8992)=15,Calculator!$G$34/2,0)),0)</f>
        <v>0</v>
      </c>
      <c r="L8992" s="29">
        <f ca="1">IF(DAY($C8992)=28,IF(H8992=0,0,Calculator!$G$35),0)</f>
        <v>0</v>
      </c>
      <c r="M8992" s="29">
        <f ca="1">IF(I8992&gt;0,IF(DAY($C8992)=1,SUM(INDIRECT("I"&amp;(ROW(C8991)-DAY(C8991))):I8991),0),0)</f>
        <v>0</v>
      </c>
      <c r="N8992" s="29">
        <f ca="1">IF(C8992&lt;Calculator!$G$27,0,IF(C8992=Calculator!$G$27,Calculator!$G$39,IF(H8992-K8992&lt;=0,IF(D8992&gt;Calculator!$G$39,IF(H8992-K8992+E8992+L8992+M8992+Calculator!$G$39&gt;Calculator!$G$39,Calculator!$G$39-(H8992+E8992+L8992+M8992-K8992),Calculator!$G$39),D8992),0)))</f>
        <v>0</v>
      </c>
    </row>
    <row r="8993" spans="1:14" ht="15.75" thickBot="1">
      <c r="A8993" s="33" t="str">
        <f ca="1">IF(C8993=Calculator!$H$27,"F",IF(Daily!D8993+Daily!H8993=0,IF(D8992+H8992&gt;0,"L",""),""))</f>
        <v/>
      </c>
      <c r="B8993" s="34">
        <v>8992</v>
      </c>
      <c r="C8993" s="19">
        <f t="shared" ca="1" si="561"/>
        <v>54922</v>
      </c>
      <c r="D8993" s="29">
        <f t="shared" ca="1" si="563"/>
        <v>0</v>
      </c>
      <c r="E8993" s="29">
        <f ca="1">IF(C8993&lt;Calculator!$D$26,0,IF(DAY($C8993)=1,IF(D8993-Calculator!$G$24&gt;0,Calculator!$G$24,D8993),0))</f>
        <v>0</v>
      </c>
      <c r="F8993" s="29">
        <f ca="1">IF(E8993&gt;0,D8993*Calculator!$G$22/12,0)</f>
        <v>0</v>
      </c>
      <c r="G8993" s="29">
        <f ca="1">IF(E8993&gt;0,(IFERROR(-PMT(Calculator!$G$22/12,Calculator!$G$23*12,Calculator!$G$20),0))-F8993,0)</f>
        <v>0</v>
      </c>
      <c r="H8993" s="29">
        <f t="shared" ca="1" si="564"/>
        <v>0</v>
      </c>
      <c r="I8993" s="29">
        <f t="shared" ca="1" si="562"/>
        <v>0</v>
      </c>
      <c r="J8993" s="30">
        <f>Calculator!$G$40</f>
        <v>6.5000000000000002E-2</v>
      </c>
      <c r="K8993" s="29">
        <f ca="1">IF(C8993&gt;=Calculator!$G$27,IF(DAY($C8993)=1,Calculator!$G$34/2,IF(DAY($C8993)=15,Calculator!$G$34/2,0)),0)</f>
        <v>0</v>
      </c>
      <c r="L8993" s="29">
        <f ca="1">IF(DAY($C8993)=28,IF(H8993=0,0,Calculator!$G$35),0)</f>
        <v>0</v>
      </c>
      <c r="M8993" s="29">
        <f ca="1">IF(I8993&gt;0,IF(DAY($C8993)=1,SUM(INDIRECT("I"&amp;(ROW(C8992)-DAY(C8992))):I8992),0),0)</f>
        <v>0</v>
      </c>
      <c r="N8993" s="29">
        <f ca="1">IF(C8993&lt;Calculator!$G$27,0,IF(C8993=Calculator!$G$27,Calculator!$G$39,IF(H8993-K8993&lt;=0,IF(D8993&gt;Calculator!$G$39,IF(H8993-K8993+E8993+L8993+M8993+Calculator!$G$39&gt;Calculator!$G$39,Calculator!$G$39-(H8993+E8993+L8993+M8993-K8993),Calculator!$G$39),D8993),0)))</f>
        <v>0</v>
      </c>
    </row>
    <row r="8994" spans="1:14" ht="15.75" thickBot="1">
      <c r="A8994" s="33" t="str">
        <f ca="1">IF(C8994=Calculator!$H$27,"F",IF(Daily!D8994+Daily!H8994=0,IF(D8993+H8993&gt;0,"L",""),""))</f>
        <v/>
      </c>
      <c r="B8994" s="34">
        <v>8993</v>
      </c>
      <c r="C8994" s="19">
        <f t="shared" ca="1" si="561"/>
        <v>54923</v>
      </c>
      <c r="D8994" s="29">
        <f t="shared" ca="1" si="563"/>
        <v>0</v>
      </c>
      <c r="E8994" s="29">
        <f ca="1">IF(C8994&lt;Calculator!$D$26,0,IF(DAY($C8994)=1,IF(D8994-Calculator!$G$24&gt;0,Calculator!$G$24,D8994),0))</f>
        <v>0</v>
      </c>
      <c r="F8994" s="29">
        <f ca="1">IF(E8994&gt;0,D8994*Calculator!$G$22/12,0)</f>
        <v>0</v>
      </c>
      <c r="G8994" s="29">
        <f ca="1">IF(E8994&gt;0,(IFERROR(-PMT(Calculator!$G$22/12,Calculator!$G$23*12,Calculator!$G$20),0))-F8994,0)</f>
        <v>0</v>
      </c>
      <c r="H8994" s="29">
        <f t="shared" ca="1" si="564"/>
        <v>0</v>
      </c>
      <c r="I8994" s="29">
        <f t="shared" ca="1" si="562"/>
        <v>0</v>
      </c>
      <c r="J8994" s="30">
        <f>Calculator!$G$40</f>
        <v>6.5000000000000002E-2</v>
      </c>
      <c r="K8994" s="29">
        <f ca="1">IF(C8994&gt;=Calculator!$G$27,IF(DAY($C8994)=1,Calculator!$G$34/2,IF(DAY($C8994)=15,Calculator!$G$34/2,0)),0)</f>
        <v>4500</v>
      </c>
      <c r="L8994" s="29">
        <f ca="1">IF(DAY($C8994)=28,IF(H8994=0,0,Calculator!$G$35),0)</f>
        <v>0</v>
      </c>
      <c r="M8994" s="29">
        <f ca="1">IF(I8994&gt;0,IF(DAY($C8994)=1,SUM(INDIRECT("I"&amp;(ROW(C8993)-DAY(C8993))):I8993),0),0)</f>
        <v>0</v>
      </c>
      <c r="N8994" s="29">
        <f ca="1">IF(C8994&lt;Calculator!$G$27,0,IF(C8994=Calculator!$G$27,Calculator!$G$39,IF(H8994-K8994&lt;=0,IF(D8994&gt;Calculator!$G$39,IF(H8994-K8994+E8994+L8994+M8994+Calculator!$G$39&gt;Calculator!$G$39,Calculator!$G$39-(H8994+E8994+L8994+M8994-K8994),Calculator!$G$39),D8994),0)))</f>
        <v>0</v>
      </c>
    </row>
    <row r="8995" spans="1:14" ht="15.75" thickBot="1">
      <c r="A8995" s="33" t="str">
        <f ca="1">IF(C8995=Calculator!$H$27,"F",IF(Daily!D8995+Daily!H8995=0,IF(D8994+H8994&gt;0,"L",""),""))</f>
        <v/>
      </c>
      <c r="B8995" s="34">
        <v>8994</v>
      </c>
      <c r="C8995" s="19">
        <f t="shared" ca="1" si="561"/>
        <v>54924</v>
      </c>
      <c r="D8995" s="29">
        <f t="shared" ca="1" si="563"/>
        <v>0</v>
      </c>
      <c r="E8995" s="29">
        <f ca="1">IF(C8995&lt;Calculator!$D$26,0,IF(DAY($C8995)=1,IF(D8995-Calculator!$G$24&gt;0,Calculator!$G$24,D8995),0))</f>
        <v>0</v>
      </c>
      <c r="F8995" s="29">
        <f ca="1">IF(E8995&gt;0,D8995*Calculator!$G$22/12,0)</f>
        <v>0</v>
      </c>
      <c r="G8995" s="29">
        <f ca="1">IF(E8995&gt;0,(IFERROR(-PMT(Calculator!$G$22/12,Calculator!$G$23*12,Calculator!$G$20),0))-F8995,0)</f>
        <v>0</v>
      </c>
      <c r="H8995" s="29">
        <f t="shared" ca="1" si="564"/>
        <v>0</v>
      </c>
      <c r="I8995" s="29">
        <f t="shared" ca="1" si="562"/>
        <v>0</v>
      </c>
      <c r="J8995" s="30">
        <f>Calculator!$G$40</f>
        <v>6.5000000000000002E-2</v>
      </c>
      <c r="K8995" s="29">
        <f ca="1">IF(C8995&gt;=Calculator!$G$27,IF(DAY($C8995)=1,Calculator!$G$34/2,IF(DAY($C8995)=15,Calculator!$G$34/2,0)),0)</f>
        <v>0</v>
      </c>
      <c r="L8995" s="29">
        <f ca="1">IF(DAY($C8995)=28,IF(H8995=0,0,Calculator!$G$35),0)</f>
        <v>0</v>
      </c>
      <c r="M8995" s="29">
        <f ca="1">IF(I8995&gt;0,IF(DAY($C8995)=1,SUM(INDIRECT("I"&amp;(ROW(C8994)-DAY(C8994))):I8994),0),0)</f>
        <v>0</v>
      </c>
      <c r="N8995" s="29">
        <f ca="1">IF(C8995&lt;Calculator!$G$27,0,IF(C8995=Calculator!$G$27,Calculator!$G$39,IF(H8995-K8995&lt;=0,IF(D8995&gt;Calculator!$G$39,IF(H8995-K8995+E8995+L8995+M8995+Calculator!$G$39&gt;Calculator!$G$39,Calculator!$G$39-(H8995+E8995+L8995+M8995-K8995),Calculator!$G$39),D8995),0)))</f>
        <v>0</v>
      </c>
    </row>
    <row r="8996" spans="1:14" ht="15.75" thickBot="1">
      <c r="A8996" s="33" t="str">
        <f ca="1">IF(C8996=Calculator!$H$27,"F",IF(Daily!D8996+Daily!H8996=0,IF(D8995+H8995&gt;0,"L",""),""))</f>
        <v/>
      </c>
      <c r="B8996" s="34">
        <v>8995</v>
      </c>
      <c r="C8996" s="19">
        <f t="shared" ca="1" si="561"/>
        <v>54925</v>
      </c>
      <c r="D8996" s="29">
        <f t="shared" ca="1" si="563"/>
        <v>0</v>
      </c>
      <c r="E8996" s="29">
        <f ca="1">IF(C8996&lt;Calculator!$D$26,0,IF(DAY($C8996)=1,IF(D8996-Calculator!$G$24&gt;0,Calculator!$G$24,D8996),0))</f>
        <v>0</v>
      </c>
      <c r="F8996" s="29">
        <f ca="1">IF(E8996&gt;0,D8996*Calculator!$G$22/12,0)</f>
        <v>0</v>
      </c>
      <c r="G8996" s="29">
        <f ca="1">IF(E8996&gt;0,(IFERROR(-PMT(Calculator!$G$22/12,Calculator!$G$23*12,Calculator!$G$20),0))-F8996,0)</f>
        <v>0</v>
      </c>
      <c r="H8996" s="29">
        <f t="shared" ca="1" si="564"/>
        <v>0</v>
      </c>
      <c r="I8996" s="29">
        <f t="shared" ca="1" si="562"/>
        <v>0</v>
      </c>
      <c r="J8996" s="30">
        <f>Calculator!$G$40</f>
        <v>6.5000000000000002E-2</v>
      </c>
      <c r="K8996" s="29">
        <f ca="1">IF(C8996&gt;=Calculator!$G$27,IF(DAY($C8996)=1,Calculator!$G$34/2,IF(DAY($C8996)=15,Calculator!$G$34/2,0)),0)</f>
        <v>0</v>
      </c>
      <c r="L8996" s="29">
        <f ca="1">IF(DAY($C8996)=28,IF(H8996=0,0,Calculator!$G$35),0)</f>
        <v>0</v>
      </c>
      <c r="M8996" s="29">
        <f ca="1">IF(I8996&gt;0,IF(DAY($C8996)=1,SUM(INDIRECT("I"&amp;(ROW(C8995)-DAY(C8995))):I8995),0),0)</f>
        <v>0</v>
      </c>
      <c r="N8996" s="29">
        <f ca="1">IF(C8996&lt;Calculator!$G$27,0,IF(C8996=Calculator!$G$27,Calculator!$G$39,IF(H8996-K8996&lt;=0,IF(D8996&gt;Calculator!$G$39,IF(H8996-K8996+E8996+L8996+M8996+Calculator!$G$39&gt;Calculator!$G$39,Calculator!$G$39-(H8996+E8996+L8996+M8996-K8996),Calculator!$G$39),D8996),0)))</f>
        <v>0</v>
      </c>
    </row>
    <row r="8997" spans="1:14" ht="15.75" thickBot="1">
      <c r="A8997" s="33" t="str">
        <f ca="1">IF(C8997=Calculator!$H$27,"F",IF(Daily!D8997+Daily!H8997=0,IF(D8996+H8996&gt;0,"L",""),""))</f>
        <v/>
      </c>
      <c r="B8997" s="34">
        <v>8996</v>
      </c>
      <c r="C8997" s="19">
        <f t="shared" ca="1" si="561"/>
        <v>54926</v>
      </c>
      <c r="D8997" s="29">
        <f t="shared" ca="1" si="563"/>
        <v>0</v>
      </c>
      <c r="E8997" s="29">
        <f ca="1">IF(C8997&lt;Calculator!$D$26,0,IF(DAY($C8997)=1,IF(D8997-Calculator!$G$24&gt;0,Calculator!$G$24,D8997),0))</f>
        <v>0</v>
      </c>
      <c r="F8997" s="29">
        <f ca="1">IF(E8997&gt;0,D8997*Calculator!$G$22/12,0)</f>
        <v>0</v>
      </c>
      <c r="G8997" s="29">
        <f ca="1">IF(E8997&gt;0,(IFERROR(-PMT(Calculator!$G$22/12,Calculator!$G$23*12,Calculator!$G$20),0))-F8997,0)</f>
        <v>0</v>
      </c>
      <c r="H8997" s="29">
        <f t="shared" ca="1" si="564"/>
        <v>0</v>
      </c>
      <c r="I8997" s="29">
        <f t="shared" ca="1" si="562"/>
        <v>0</v>
      </c>
      <c r="J8997" s="30">
        <f>Calculator!$G$40</f>
        <v>6.5000000000000002E-2</v>
      </c>
      <c r="K8997" s="29">
        <f ca="1">IF(C8997&gt;=Calculator!$G$27,IF(DAY($C8997)=1,Calculator!$G$34/2,IF(DAY($C8997)=15,Calculator!$G$34/2,0)),0)</f>
        <v>0</v>
      </c>
      <c r="L8997" s="29">
        <f ca="1">IF(DAY($C8997)=28,IF(H8997=0,0,Calculator!$G$35),0)</f>
        <v>0</v>
      </c>
      <c r="M8997" s="29">
        <f ca="1">IF(I8997&gt;0,IF(DAY($C8997)=1,SUM(INDIRECT("I"&amp;(ROW(C8996)-DAY(C8996))):I8996),0),0)</f>
        <v>0</v>
      </c>
      <c r="N8997" s="29">
        <f ca="1">IF(C8997&lt;Calculator!$G$27,0,IF(C8997=Calculator!$G$27,Calculator!$G$39,IF(H8997-K8997&lt;=0,IF(D8997&gt;Calculator!$G$39,IF(H8997-K8997+E8997+L8997+M8997+Calculator!$G$39&gt;Calculator!$G$39,Calculator!$G$39-(H8997+E8997+L8997+M8997-K8997),Calculator!$G$39),D8997),0)))</f>
        <v>0</v>
      </c>
    </row>
    <row r="8998" spans="1:14" ht="15.75" thickBot="1">
      <c r="A8998" s="33" t="str">
        <f ca="1">IF(C8998=Calculator!$H$27,"F",IF(Daily!D8998+Daily!H8998=0,IF(D8997+H8997&gt;0,"L",""),""))</f>
        <v/>
      </c>
      <c r="B8998" s="34">
        <v>8997</v>
      </c>
      <c r="C8998" s="19">
        <f t="shared" ca="1" si="561"/>
        <v>54927</v>
      </c>
      <c r="D8998" s="29">
        <f t="shared" ca="1" si="563"/>
        <v>0</v>
      </c>
      <c r="E8998" s="29">
        <f ca="1">IF(C8998&lt;Calculator!$D$26,0,IF(DAY($C8998)=1,IF(D8998-Calculator!$G$24&gt;0,Calculator!$G$24,D8998),0))</f>
        <v>0</v>
      </c>
      <c r="F8998" s="29">
        <f ca="1">IF(E8998&gt;0,D8998*Calculator!$G$22/12,0)</f>
        <v>0</v>
      </c>
      <c r="G8998" s="29">
        <f ca="1">IF(E8998&gt;0,(IFERROR(-PMT(Calculator!$G$22/12,Calculator!$G$23*12,Calculator!$G$20),0))-F8998,0)</f>
        <v>0</v>
      </c>
      <c r="H8998" s="29">
        <f t="shared" ca="1" si="564"/>
        <v>0</v>
      </c>
      <c r="I8998" s="29">
        <f t="shared" ca="1" si="562"/>
        <v>0</v>
      </c>
      <c r="J8998" s="30">
        <f>Calculator!$G$40</f>
        <v>6.5000000000000002E-2</v>
      </c>
      <c r="K8998" s="29">
        <f ca="1">IF(C8998&gt;=Calculator!$G$27,IF(DAY($C8998)=1,Calculator!$G$34/2,IF(DAY($C8998)=15,Calculator!$G$34/2,0)),0)</f>
        <v>0</v>
      </c>
      <c r="L8998" s="29">
        <f ca="1">IF(DAY($C8998)=28,IF(H8998=0,0,Calculator!$G$35),0)</f>
        <v>0</v>
      </c>
      <c r="M8998" s="29">
        <f ca="1">IF(I8998&gt;0,IF(DAY($C8998)=1,SUM(INDIRECT("I"&amp;(ROW(C8997)-DAY(C8997))):I8997),0),0)</f>
        <v>0</v>
      </c>
      <c r="N8998" s="29">
        <f ca="1">IF(C8998&lt;Calculator!$G$27,0,IF(C8998=Calculator!$G$27,Calculator!$G$39,IF(H8998-K8998&lt;=0,IF(D8998&gt;Calculator!$G$39,IF(H8998-K8998+E8998+L8998+M8998+Calculator!$G$39&gt;Calculator!$G$39,Calculator!$G$39-(H8998+E8998+L8998+M8998-K8998),Calculator!$G$39),D8998),0)))</f>
        <v>0</v>
      </c>
    </row>
    <row r="8999" spans="1:14" ht="15.75" thickBot="1">
      <c r="A8999" s="33" t="str">
        <f ca="1">IF(C8999=Calculator!$H$27,"F",IF(Daily!D8999+Daily!H8999=0,IF(D8998+H8998&gt;0,"L",""),""))</f>
        <v/>
      </c>
      <c r="B8999" s="34">
        <v>8998</v>
      </c>
      <c r="C8999" s="19">
        <f t="shared" ca="1" si="561"/>
        <v>54928</v>
      </c>
      <c r="D8999" s="29">
        <f t="shared" ca="1" si="563"/>
        <v>0</v>
      </c>
      <c r="E8999" s="29">
        <f ca="1">IF(C8999&lt;Calculator!$D$26,0,IF(DAY($C8999)=1,IF(D8999-Calculator!$G$24&gt;0,Calculator!$G$24,D8999),0))</f>
        <v>0</v>
      </c>
      <c r="F8999" s="29">
        <f ca="1">IF(E8999&gt;0,D8999*Calculator!$G$22/12,0)</f>
        <v>0</v>
      </c>
      <c r="G8999" s="29">
        <f ca="1">IF(E8999&gt;0,(IFERROR(-PMT(Calculator!$G$22/12,Calculator!$G$23*12,Calculator!$G$20),0))-F8999,0)</f>
        <v>0</v>
      </c>
      <c r="H8999" s="29">
        <f t="shared" ca="1" si="564"/>
        <v>0</v>
      </c>
      <c r="I8999" s="29">
        <f t="shared" ca="1" si="562"/>
        <v>0</v>
      </c>
      <c r="J8999" s="30">
        <f>Calculator!$G$40</f>
        <v>6.5000000000000002E-2</v>
      </c>
      <c r="K8999" s="29">
        <f ca="1">IF(C8999&gt;=Calculator!$G$27,IF(DAY($C8999)=1,Calculator!$G$34/2,IF(DAY($C8999)=15,Calculator!$G$34/2,0)),0)</f>
        <v>0</v>
      </c>
      <c r="L8999" s="29">
        <f ca="1">IF(DAY($C8999)=28,IF(H8999=0,0,Calculator!$G$35),0)</f>
        <v>0</v>
      </c>
      <c r="M8999" s="29">
        <f ca="1">IF(I8999&gt;0,IF(DAY($C8999)=1,SUM(INDIRECT("I"&amp;(ROW(C8998)-DAY(C8998))):I8998),0),0)</f>
        <v>0</v>
      </c>
      <c r="N8999" s="29">
        <f ca="1">IF(C8999&lt;Calculator!$G$27,0,IF(C8999=Calculator!$G$27,Calculator!$G$39,IF(H8999-K8999&lt;=0,IF(D8999&gt;Calculator!$G$39,IF(H8999-K8999+E8999+L8999+M8999+Calculator!$G$39&gt;Calculator!$G$39,Calculator!$G$39-(H8999+E8999+L8999+M8999-K8999),Calculator!$G$39),D8999),0)))</f>
        <v>0</v>
      </c>
    </row>
    <row r="9000" spans="1:14" ht="15.75" thickBot="1">
      <c r="A9000" s="33" t="str">
        <f ca="1">IF(C9000=Calculator!$H$27,"F",IF(Daily!D9000+Daily!H9000=0,IF(D8999+H8999&gt;0,"L",""),""))</f>
        <v/>
      </c>
      <c r="B9000" s="34">
        <v>8999</v>
      </c>
      <c r="C9000" s="19">
        <f t="shared" ca="1" si="561"/>
        <v>54929</v>
      </c>
      <c r="D9000" s="29">
        <f t="shared" ca="1" si="563"/>
        <v>0</v>
      </c>
      <c r="E9000" s="29">
        <f ca="1">IF(C9000&lt;Calculator!$D$26,0,IF(DAY($C9000)=1,IF(D9000-Calculator!$G$24&gt;0,Calculator!$G$24,D9000),0))</f>
        <v>0</v>
      </c>
      <c r="F9000" s="29">
        <f ca="1">IF(E9000&gt;0,D9000*Calculator!$G$22/12,0)</f>
        <v>0</v>
      </c>
      <c r="G9000" s="29">
        <f ca="1">IF(E9000&gt;0,(IFERROR(-PMT(Calculator!$G$22/12,Calculator!$G$23*12,Calculator!$G$20),0))-F9000,0)</f>
        <v>0</v>
      </c>
      <c r="H9000" s="29">
        <f t="shared" ca="1" si="564"/>
        <v>0</v>
      </c>
      <c r="I9000" s="29">
        <f t="shared" ca="1" si="562"/>
        <v>0</v>
      </c>
      <c r="J9000" s="30">
        <f>Calculator!$G$40</f>
        <v>6.5000000000000002E-2</v>
      </c>
      <c r="K9000" s="29">
        <f ca="1">IF(C9000&gt;=Calculator!$G$27,IF(DAY($C9000)=1,Calculator!$G$34/2,IF(DAY($C9000)=15,Calculator!$G$34/2,0)),0)</f>
        <v>0</v>
      </c>
      <c r="L9000" s="29">
        <f ca="1">IF(DAY($C9000)=28,IF(H9000=0,0,Calculator!$G$35),0)</f>
        <v>0</v>
      </c>
      <c r="M9000" s="29">
        <f ca="1">IF(I9000&gt;0,IF(DAY($C9000)=1,SUM(INDIRECT("I"&amp;(ROW(C8999)-DAY(C8999))):I8999),0),0)</f>
        <v>0</v>
      </c>
      <c r="N9000" s="29">
        <f ca="1">IF(C9000&lt;Calculator!$G$27,0,IF(C9000=Calculator!$G$27,Calculator!$G$39,IF(H9000-K9000&lt;=0,IF(D9000&gt;Calculator!$G$39,IF(H9000-K9000+E9000+L9000+M9000+Calculator!$G$39&gt;Calculator!$G$39,Calculator!$G$39-(H9000+E9000+L9000+M9000-K9000),Calculator!$G$39),D9000),0)))</f>
        <v>0</v>
      </c>
    </row>
    <row r="9001" spans="1:14" ht="15.75" thickBot="1">
      <c r="A9001" s="33" t="str">
        <f ca="1">IF(C9001=Calculator!$H$27,"F",IF(Daily!D9001+Daily!H9001=0,IF(D9000+H9000&gt;0,"L",""),""))</f>
        <v/>
      </c>
      <c r="B9001" s="34">
        <v>9000</v>
      </c>
      <c r="C9001" s="19">
        <f t="shared" ca="1" si="561"/>
        <v>54930</v>
      </c>
      <c r="D9001" s="29">
        <f t="shared" ca="1" si="563"/>
        <v>0</v>
      </c>
      <c r="E9001" s="29">
        <f ca="1">IF(C9001&lt;Calculator!$D$26,0,IF(DAY($C9001)=1,IF(D9001-Calculator!$G$24&gt;0,Calculator!$G$24,D9001),0))</f>
        <v>0</v>
      </c>
      <c r="F9001" s="29">
        <f ca="1">IF(E9001&gt;0,D9001*Calculator!$G$22/12,0)</f>
        <v>0</v>
      </c>
      <c r="G9001" s="29">
        <f ca="1">IF(E9001&gt;0,(IFERROR(-PMT(Calculator!$G$22/12,Calculator!$G$23*12,Calculator!$G$20),0))-F9001,0)</f>
        <v>0</v>
      </c>
      <c r="H9001" s="29">
        <f t="shared" ca="1" si="564"/>
        <v>0</v>
      </c>
      <c r="I9001" s="29">
        <f t="shared" ca="1" si="562"/>
        <v>0</v>
      </c>
      <c r="J9001" s="30">
        <f>Calculator!$G$40</f>
        <v>6.5000000000000002E-2</v>
      </c>
      <c r="K9001" s="29">
        <f ca="1">IF(C9001&gt;=Calculator!$G$27,IF(DAY($C9001)=1,Calculator!$G$34/2,IF(DAY($C9001)=15,Calculator!$G$34/2,0)),0)</f>
        <v>0</v>
      </c>
      <c r="L9001" s="29">
        <f ca="1">IF(DAY($C9001)=28,IF(H9001=0,0,Calculator!$G$35),0)</f>
        <v>0</v>
      </c>
      <c r="M9001" s="29">
        <f ca="1">IF(I9001&gt;0,IF(DAY($C9001)=1,SUM(INDIRECT("I"&amp;(ROW(C9000)-DAY(C9000))):I9000),0),0)</f>
        <v>0</v>
      </c>
      <c r="N9001" s="29">
        <f ca="1">IF(C9001&lt;Calculator!$G$27,0,IF(C9001=Calculator!$G$27,Calculator!$G$39,IF(H9001-K9001&lt;=0,IF(D9001&gt;Calculator!$G$39,IF(H9001-K9001+E9001+L9001+M9001+Calculator!$G$39&gt;Calculator!$G$39,Calculator!$G$39-(H9001+E9001+L9001+M9001-K9001),Calculator!$G$39),D9001),0)))</f>
        <v>0</v>
      </c>
    </row>
    <row r="9002" spans="1:14" ht="15.75" thickBot="1">
      <c r="A9002" s="33" t="str">
        <f ca="1">IF(C9002=Calculator!$H$27,"F",IF(Daily!D9002+Daily!H9002=0,IF(D9001+H9001&gt;0,"L",""),""))</f>
        <v/>
      </c>
      <c r="B9002" s="34">
        <v>9001</v>
      </c>
      <c r="C9002" s="19">
        <f t="shared" ca="1" si="561"/>
        <v>54931</v>
      </c>
      <c r="D9002" s="29">
        <f t="shared" ca="1" si="563"/>
        <v>0</v>
      </c>
      <c r="E9002" s="29">
        <f ca="1">IF(C9002&lt;Calculator!$D$26,0,IF(DAY($C9002)=1,IF(D9002-Calculator!$G$24&gt;0,Calculator!$G$24,D9002),0))</f>
        <v>0</v>
      </c>
      <c r="F9002" s="29">
        <f ca="1">IF(E9002&gt;0,D9002*Calculator!$G$22/12,0)</f>
        <v>0</v>
      </c>
      <c r="G9002" s="29">
        <f ca="1">IF(E9002&gt;0,(IFERROR(-PMT(Calculator!$G$22/12,Calculator!$G$23*12,Calculator!$G$20),0))-F9002,0)</f>
        <v>0</v>
      </c>
      <c r="H9002" s="29">
        <f t="shared" ca="1" si="564"/>
        <v>0</v>
      </c>
      <c r="I9002" s="29">
        <f t="shared" ca="1" si="562"/>
        <v>0</v>
      </c>
      <c r="J9002" s="30">
        <f>Calculator!$G$40</f>
        <v>6.5000000000000002E-2</v>
      </c>
      <c r="K9002" s="29">
        <f ca="1">IF(C9002&gt;=Calculator!$G$27,IF(DAY($C9002)=1,Calculator!$G$34/2,IF(DAY($C9002)=15,Calculator!$G$34/2,0)),0)</f>
        <v>0</v>
      </c>
      <c r="L9002" s="29">
        <f ca="1">IF(DAY($C9002)=28,IF(H9002=0,0,Calculator!$G$35),0)</f>
        <v>0</v>
      </c>
      <c r="M9002" s="29">
        <f ca="1">IF(I9002&gt;0,IF(DAY($C9002)=1,SUM(INDIRECT("I"&amp;(ROW(C9001)-DAY(C9001))):I9001),0),0)</f>
        <v>0</v>
      </c>
      <c r="N9002" s="29">
        <f ca="1">IF(C9002&lt;Calculator!$G$27,0,IF(C9002=Calculator!$G$27,Calculator!$G$39,IF(H9002-K9002&lt;=0,IF(D9002&gt;Calculator!$G$39,IF(H9002-K9002+E9002+L9002+M9002+Calculator!$G$39&gt;Calculator!$G$39,Calculator!$G$39-(H9002+E9002+L9002+M9002-K9002),Calculator!$G$39),D9002),0)))</f>
        <v>0</v>
      </c>
    </row>
    <row r="9003" spans="1:14" ht="15.75" thickBot="1">
      <c r="A9003" s="33" t="str">
        <f ca="1">IF(C9003=Calculator!$H$27,"F",IF(Daily!D9003+Daily!H9003=0,IF(D9002+H9002&gt;0,"L",""),""))</f>
        <v/>
      </c>
      <c r="B9003" s="34">
        <v>9002</v>
      </c>
      <c r="C9003" s="19">
        <f t="shared" ca="1" si="561"/>
        <v>54932</v>
      </c>
      <c r="D9003" s="29">
        <f t="shared" ca="1" si="563"/>
        <v>0</v>
      </c>
      <c r="E9003" s="29">
        <f ca="1">IF(C9003&lt;Calculator!$D$26,0,IF(DAY($C9003)=1,IF(D9003-Calculator!$G$24&gt;0,Calculator!$G$24,D9003),0))</f>
        <v>0</v>
      </c>
      <c r="F9003" s="29">
        <f ca="1">IF(E9003&gt;0,D9003*Calculator!$G$22/12,0)</f>
        <v>0</v>
      </c>
      <c r="G9003" s="29">
        <f ca="1">IF(E9003&gt;0,(IFERROR(-PMT(Calculator!$G$22/12,Calculator!$G$23*12,Calculator!$G$20),0))-F9003,0)</f>
        <v>0</v>
      </c>
      <c r="H9003" s="29">
        <f t="shared" ca="1" si="564"/>
        <v>0</v>
      </c>
      <c r="I9003" s="29">
        <f t="shared" ca="1" si="562"/>
        <v>0</v>
      </c>
      <c r="J9003" s="30">
        <f>Calculator!$G$40</f>
        <v>6.5000000000000002E-2</v>
      </c>
      <c r="K9003" s="29">
        <f ca="1">IF(C9003&gt;=Calculator!$G$27,IF(DAY($C9003)=1,Calculator!$G$34/2,IF(DAY($C9003)=15,Calculator!$G$34/2,0)),0)</f>
        <v>0</v>
      </c>
      <c r="L9003" s="29">
        <f ca="1">IF(DAY($C9003)=28,IF(H9003=0,0,Calculator!$G$35),0)</f>
        <v>0</v>
      </c>
      <c r="M9003" s="29">
        <f ca="1">IF(I9003&gt;0,IF(DAY($C9003)=1,SUM(INDIRECT("I"&amp;(ROW(C9002)-DAY(C9002))):I9002),0),0)</f>
        <v>0</v>
      </c>
      <c r="N9003" s="29">
        <f ca="1">IF(C9003&lt;Calculator!$G$27,0,IF(C9003=Calculator!$G$27,Calculator!$G$39,IF(H9003-K9003&lt;=0,IF(D9003&gt;Calculator!$G$39,IF(H9003-K9003+E9003+L9003+M9003+Calculator!$G$39&gt;Calculator!$G$39,Calculator!$G$39-(H9003+E9003+L9003+M9003-K9003),Calculator!$G$39),D9003),0)))</f>
        <v>0</v>
      </c>
    </row>
    <row r="9004" spans="1:14" ht="15.75" thickBot="1">
      <c r="A9004" s="33" t="str">
        <f ca="1">IF(C9004=Calculator!$H$27,"F",IF(Daily!D9004+Daily!H9004=0,IF(D9003+H9003&gt;0,"L",""),""))</f>
        <v/>
      </c>
      <c r="B9004" s="34">
        <v>9003</v>
      </c>
      <c r="C9004" s="19">
        <f t="shared" ca="1" si="561"/>
        <v>54933</v>
      </c>
      <c r="D9004" s="29">
        <f t="shared" ca="1" si="563"/>
        <v>0</v>
      </c>
      <c r="E9004" s="29">
        <f ca="1">IF(C9004&lt;Calculator!$D$26,0,IF(DAY($C9004)=1,IF(D9004-Calculator!$G$24&gt;0,Calculator!$G$24,D9004),0))</f>
        <v>0</v>
      </c>
      <c r="F9004" s="29">
        <f ca="1">IF(E9004&gt;0,D9004*Calculator!$G$22/12,0)</f>
        <v>0</v>
      </c>
      <c r="G9004" s="29">
        <f ca="1">IF(E9004&gt;0,(IFERROR(-PMT(Calculator!$G$22/12,Calculator!$G$23*12,Calculator!$G$20),0))-F9004,0)</f>
        <v>0</v>
      </c>
      <c r="H9004" s="29">
        <f t="shared" ca="1" si="564"/>
        <v>0</v>
      </c>
      <c r="I9004" s="29">
        <f t="shared" ca="1" si="562"/>
        <v>0</v>
      </c>
      <c r="J9004" s="30">
        <f>Calculator!$G$40</f>
        <v>6.5000000000000002E-2</v>
      </c>
      <c r="K9004" s="29">
        <f ca="1">IF(C9004&gt;=Calculator!$G$27,IF(DAY($C9004)=1,Calculator!$G$34/2,IF(DAY($C9004)=15,Calculator!$G$34/2,0)),0)</f>
        <v>0</v>
      </c>
      <c r="L9004" s="29">
        <f ca="1">IF(DAY($C9004)=28,IF(H9004=0,0,Calculator!$G$35),0)</f>
        <v>0</v>
      </c>
      <c r="M9004" s="29">
        <f ca="1">IF(I9004&gt;0,IF(DAY($C9004)=1,SUM(INDIRECT("I"&amp;(ROW(C9003)-DAY(C9003))):I9003),0),0)</f>
        <v>0</v>
      </c>
      <c r="N9004" s="29">
        <f ca="1">IF(C9004&lt;Calculator!$G$27,0,IF(C9004=Calculator!$G$27,Calculator!$G$39,IF(H9004-K9004&lt;=0,IF(D9004&gt;Calculator!$G$39,IF(H9004-K9004+E9004+L9004+M9004+Calculator!$G$39&gt;Calculator!$G$39,Calculator!$G$39-(H9004+E9004+L9004+M9004-K9004),Calculator!$G$39),D9004),0)))</f>
        <v>0</v>
      </c>
    </row>
    <row r="9005" spans="1:14" ht="15.75" thickBot="1">
      <c r="A9005" s="33" t="str">
        <f ca="1">IF(C9005=Calculator!$H$27,"F",IF(Daily!D9005+Daily!H9005=0,IF(D9004+H9004&gt;0,"L",""),""))</f>
        <v/>
      </c>
      <c r="B9005" s="34">
        <v>9004</v>
      </c>
      <c r="C9005" s="19">
        <f t="shared" ca="1" si="561"/>
        <v>54934</v>
      </c>
      <c r="D9005" s="29">
        <f t="shared" ca="1" si="563"/>
        <v>0</v>
      </c>
      <c r="E9005" s="29">
        <f ca="1">IF(C9005&lt;Calculator!$D$26,0,IF(DAY($C9005)=1,IF(D9005-Calculator!$G$24&gt;0,Calculator!$G$24,D9005),0))</f>
        <v>0</v>
      </c>
      <c r="F9005" s="29">
        <f ca="1">IF(E9005&gt;0,D9005*Calculator!$G$22/12,0)</f>
        <v>0</v>
      </c>
      <c r="G9005" s="29">
        <f ca="1">IF(E9005&gt;0,(IFERROR(-PMT(Calculator!$G$22/12,Calculator!$G$23*12,Calculator!$G$20),0))-F9005,0)</f>
        <v>0</v>
      </c>
      <c r="H9005" s="29">
        <f t="shared" ca="1" si="564"/>
        <v>0</v>
      </c>
      <c r="I9005" s="29">
        <f t="shared" ca="1" si="562"/>
        <v>0</v>
      </c>
      <c r="J9005" s="30">
        <f>Calculator!$G$40</f>
        <v>6.5000000000000002E-2</v>
      </c>
      <c r="K9005" s="29">
        <f ca="1">IF(C9005&gt;=Calculator!$G$27,IF(DAY($C9005)=1,Calculator!$G$34/2,IF(DAY($C9005)=15,Calculator!$G$34/2,0)),0)</f>
        <v>0</v>
      </c>
      <c r="L9005" s="29">
        <f ca="1">IF(DAY($C9005)=28,IF(H9005=0,0,Calculator!$G$35),0)</f>
        <v>0</v>
      </c>
      <c r="M9005" s="29">
        <f ca="1">IF(I9005&gt;0,IF(DAY($C9005)=1,SUM(INDIRECT("I"&amp;(ROW(C9004)-DAY(C9004))):I9004),0),0)</f>
        <v>0</v>
      </c>
      <c r="N9005" s="29">
        <f ca="1">IF(C9005&lt;Calculator!$G$27,0,IF(C9005=Calculator!$G$27,Calculator!$G$39,IF(H9005-K9005&lt;=0,IF(D9005&gt;Calculator!$G$39,IF(H9005-K9005+E9005+L9005+M9005+Calculator!$G$39&gt;Calculator!$G$39,Calculator!$G$39-(H9005+E9005+L9005+M9005-K9005),Calculator!$G$39),D9005),0)))</f>
        <v>0</v>
      </c>
    </row>
    <row r="9006" spans="1:14" ht="15.75" thickBot="1">
      <c r="A9006" s="33" t="str">
        <f ca="1">IF(C9006=Calculator!$H$27,"F",IF(Daily!D9006+Daily!H9006=0,IF(D9005+H9005&gt;0,"L",""),""))</f>
        <v/>
      </c>
      <c r="B9006" s="34">
        <v>9005</v>
      </c>
      <c r="C9006" s="19">
        <f t="shared" ca="1" si="561"/>
        <v>54935</v>
      </c>
      <c r="D9006" s="29">
        <f t="shared" ca="1" si="563"/>
        <v>0</v>
      </c>
      <c r="E9006" s="29">
        <f ca="1">IF(C9006&lt;Calculator!$D$26,0,IF(DAY($C9006)=1,IF(D9006-Calculator!$G$24&gt;0,Calculator!$G$24,D9006),0))</f>
        <v>0</v>
      </c>
      <c r="F9006" s="29">
        <f ca="1">IF(E9006&gt;0,D9006*Calculator!$G$22/12,0)</f>
        <v>0</v>
      </c>
      <c r="G9006" s="29">
        <f ca="1">IF(E9006&gt;0,(IFERROR(-PMT(Calculator!$G$22/12,Calculator!$G$23*12,Calculator!$G$20),0))-F9006,0)</f>
        <v>0</v>
      </c>
      <c r="H9006" s="29">
        <f t="shared" ca="1" si="564"/>
        <v>0</v>
      </c>
      <c r="I9006" s="29">
        <f t="shared" ca="1" si="562"/>
        <v>0</v>
      </c>
      <c r="J9006" s="30">
        <f>Calculator!$G$40</f>
        <v>6.5000000000000002E-2</v>
      </c>
      <c r="K9006" s="29">
        <f ca="1">IF(C9006&gt;=Calculator!$G$27,IF(DAY($C9006)=1,Calculator!$G$34/2,IF(DAY($C9006)=15,Calculator!$G$34/2,0)),0)</f>
        <v>0</v>
      </c>
      <c r="L9006" s="29">
        <f ca="1">IF(DAY($C9006)=28,IF(H9006=0,0,Calculator!$G$35),0)</f>
        <v>0</v>
      </c>
      <c r="M9006" s="29">
        <f ca="1">IF(I9006&gt;0,IF(DAY($C9006)=1,SUM(INDIRECT("I"&amp;(ROW(C9005)-DAY(C9005))):I9005),0),0)</f>
        <v>0</v>
      </c>
      <c r="N9006" s="29">
        <f ca="1">IF(C9006&lt;Calculator!$G$27,0,IF(C9006=Calculator!$G$27,Calculator!$G$39,IF(H9006-K9006&lt;=0,IF(D9006&gt;Calculator!$G$39,IF(H9006-K9006+E9006+L9006+M9006+Calculator!$G$39&gt;Calculator!$G$39,Calculator!$G$39-(H9006+E9006+L9006+M9006-K9006),Calculator!$G$39),D9006),0)))</f>
        <v>0</v>
      </c>
    </row>
    <row r="9007" spans="1:14" ht="15.75" thickBot="1">
      <c r="A9007" s="33" t="str">
        <f ca="1">IF(C9007=Calculator!$H$27,"F",IF(Daily!D9007+Daily!H9007=0,IF(D9006+H9006&gt;0,"L",""),""))</f>
        <v/>
      </c>
      <c r="B9007" s="34">
        <v>9006</v>
      </c>
      <c r="C9007" s="19">
        <f t="shared" ca="1" si="561"/>
        <v>54936</v>
      </c>
      <c r="D9007" s="29">
        <f t="shared" ca="1" si="563"/>
        <v>0</v>
      </c>
      <c r="E9007" s="29">
        <f ca="1">IF(C9007&lt;Calculator!$D$26,0,IF(DAY($C9007)=1,IF(D9007-Calculator!$G$24&gt;0,Calculator!$G$24,D9007),0))</f>
        <v>0</v>
      </c>
      <c r="F9007" s="29">
        <f ca="1">IF(E9007&gt;0,D9007*Calculator!$G$22/12,0)</f>
        <v>0</v>
      </c>
      <c r="G9007" s="29">
        <f ca="1">IF(E9007&gt;0,(IFERROR(-PMT(Calculator!$G$22/12,Calculator!$G$23*12,Calculator!$G$20),0))-F9007,0)</f>
        <v>0</v>
      </c>
      <c r="H9007" s="29">
        <f t="shared" ca="1" si="564"/>
        <v>0</v>
      </c>
      <c r="I9007" s="29">
        <f t="shared" ca="1" si="562"/>
        <v>0</v>
      </c>
      <c r="J9007" s="30">
        <f>Calculator!$G$40</f>
        <v>6.5000000000000002E-2</v>
      </c>
      <c r="K9007" s="29">
        <f ca="1">IF(C9007&gt;=Calculator!$G$27,IF(DAY($C9007)=1,Calculator!$G$34/2,IF(DAY($C9007)=15,Calculator!$G$34/2,0)),0)</f>
        <v>0</v>
      </c>
      <c r="L9007" s="29">
        <f ca="1">IF(DAY($C9007)=28,IF(H9007=0,0,Calculator!$G$35),0)</f>
        <v>0</v>
      </c>
      <c r="M9007" s="29">
        <f ca="1">IF(I9007&gt;0,IF(DAY($C9007)=1,SUM(INDIRECT("I"&amp;(ROW(C9006)-DAY(C9006))):I9006),0),0)</f>
        <v>0</v>
      </c>
      <c r="N9007" s="29">
        <f ca="1">IF(C9007&lt;Calculator!$G$27,0,IF(C9007=Calculator!$G$27,Calculator!$G$39,IF(H9007-K9007&lt;=0,IF(D9007&gt;Calculator!$G$39,IF(H9007-K9007+E9007+L9007+M9007+Calculator!$G$39&gt;Calculator!$G$39,Calculator!$G$39-(H9007+E9007+L9007+M9007-K9007),Calculator!$G$39),D9007),0)))</f>
        <v>0</v>
      </c>
    </row>
    <row r="9008" spans="1:14" ht="15.75" thickBot="1">
      <c r="A9008" s="33" t="str">
        <f ca="1">IF(C9008=Calculator!$H$27,"F",IF(Daily!D9008+Daily!H9008=0,IF(D9007+H9007&gt;0,"L",""),""))</f>
        <v/>
      </c>
      <c r="B9008" s="34">
        <v>9007</v>
      </c>
      <c r="C9008" s="19">
        <f t="shared" ca="1" si="561"/>
        <v>54937</v>
      </c>
      <c r="D9008" s="29">
        <f t="shared" ca="1" si="563"/>
        <v>0</v>
      </c>
      <c r="E9008" s="29">
        <f ca="1">IF(C9008&lt;Calculator!$D$26,0,IF(DAY($C9008)=1,IF(D9008-Calculator!$G$24&gt;0,Calculator!$G$24,D9008),0))</f>
        <v>0</v>
      </c>
      <c r="F9008" s="29">
        <f ca="1">IF(E9008&gt;0,D9008*Calculator!$G$22/12,0)</f>
        <v>0</v>
      </c>
      <c r="G9008" s="29">
        <f ca="1">IF(E9008&gt;0,(IFERROR(-PMT(Calculator!$G$22/12,Calculator!$G$23*12,Calculator!$G$20),0))-F9008,0)</f>
        <v>0</v>
      </c>
      <c r="H9008" s="29">
        <f t="shared" ca="1" si="564"/>
        <v>0</v>
      </c>
      <c r="I9008" s="29">
        <f t="shared" ca="1" si="562"/>
        <v>0</v>
      </c>
      <c r="J9008" s="30">
        <f>Calculator!$G$40</f>
        <v>6.5000000000000002E-2</v>
      </c>
      <c r="K9008" s="29">
        <f ca="1">IF(C9008&gt;=Calculator!$G$27,IF(DAY($C9008)=1,Calculator!$G$34/2,IF(DAY($C9008)=15,Calculator!$G$34/2,0)),0)</f>
        <v>0</v>
      </c>
      <c r="L9008" s="29">
        <f ca="1">IF(DAY($C9008)=28,IF(H9008=0,0,Calculator!$G$35),0)</f>
        <v>0</v>
      </c>
      <c r="M9008" s="29">
        <f ca="1">IF(I9008&gt;0,IF(DAY($C9008)=1,SUM(INDIRECT("I"&amp;(ROW(C9007)-DAY(C9007))):I9007),0),0)</f>
        <v>0</v>
      </c>
      <c r="N9008" s="29">
        <f ca="1">IF(C9008&lt;Calculator!$G$27,0,IF(C9008=Calculator!$G$27,Calculator!$G$39,IF(H9008-K9008&lt;=0,IF(D9008&gt;Calculator!$G$39,IF(H9008-K9008+E9008+L9008+M9008+Calculator!$G$39&gt;Calculator!$G$39,Calculator!$G$39-(H9008+E9008+L9008+M9008-K9008),Calculator!$G$39),D9008),0)))</f>
        <v>0</v>
      </c>
    </row>
    <row r="9009" spans="1:14" ht="15.75" thickBot="1">
      <c r="A9009" s="33" t="str">
        <f ca="1">IF(C9009=Calculator!$H$27,"F",IF(Daily!D9009+Daily!H9009=0,IF(D9008+H9008&gt;0,"L",""),""))</f>
        <v/>
      </c>
      <c r="B9009" s="34">
        <v>9008</v>
      </c>
      <c r="C9009" s="19">
        <f t="shared" ca="1" si="561"/>
        <v>54938</v>
      </c>
      <c r="D9009" s="29">
        <f t="shared" ca="1" si="563"/>
        <v>0</v>
      </c>
      <c r="E9009" s="29">
        <f ca="1">IF(C9009&lt;Calculator!$D$26,0,IF(DAY($C9009)=1,IF(D9009-Calculator!$G$24&gt;0,Calculator!$G$24,D9009),0))</f>
        <v>0</v>
      </c>
      <c r="F9009" s="29">
        <f ca="1">IF(E9009&gt;0,D9009*Calculator!$G$22/12,0)</f>
        <v>0</v>
      </c>
      <c r="G9009" s="29">
        <f ca="1">IF(E9009&gt;0,(IFERROR(-PMT(Calculator!$G$22/12,Calculator!$G$23*12,Calculator!$G$20),0))-F9009,0)</f>
        <v>0</v>
      </c>
      <c r="H9009" s="29">
        <f t="shared" ca="1" si="564"/>
        <v>0</v>
      </c>
      <c r="I9009" s="29">
        <f t="shared" ca="1" si="562"/>
        <v>0</v>
      </c>
      <c r="J9009" s="30">
        <f>Calculator!$G$40</f>
        <v>6.5000000000000002E-2</v>
      </c>
      <c r="K9009" s="29">
        <f ca="1">IF(C9009&gt;=Calculator!$G$27,IF(DAY($C9009)=1,Calculator!$G$34/2,IF(DAY($C9009)=15,Calculator!$G$34/2,0)),0)</f>
        <v>0</v>
      </c>
      <c r="L9009" s="29">
        <f ca="1">IF(DAY($C9009)=28,IF(H9009=0,0,Calculator!$G$35),0)</f>
        <v>0</v>
      </c>
      <c r="M9009" s="29">
        <f ca="1">IF(I9009&gt;0,IF(DAY($C9009)=1,SUM(INDIRECT("I"&amp;(ROW(C9008)-DAY(C9008))):I9008),0),0)</f>
        <v>0</v>
      </c>
      <c r="N9009" s="29">
        <f ca="1">IF(C9009&lt;Calculator!$G$27,0,IF(C9009=Calculator!$G$27,Calculator!$G$39,IF(H9009-K9009&lt;=0,IF(D9009&gt;Calculator!$G$39,IF(H9009-K9009+E9009+L9009+M9009+Calculator!$G$39&gt;Calculator!$G$39,Calculator!$G$39-(H9009+E9009+L9009+M9009-K9009),Calculator!$G$39),D9009),0)))</f>
        <v>0</v>
      </c>
    </row>
    <row r="9010" spans="1:14" ht="15.75" thickBot="1">
      <c r="A9010" s="33" t="str">
        <f ca="1">IF(C9010=Calculator!$H$27,"F",IF(Daily!D9010+Daily!H9010=0,IF(D9009+H9009&gt;0,"L",""),""))</f>
        <v/>
      </c>
      <c r="B9010" s="34">
        <v>9009</v>
      </c>
      <c r="C9010" s="19">
        <f t="shared" ca="1" si="561"/>
        <v>54939</v>
      </c>
      <c r="D9010" s="29">
        <f t="shared" ca="1" si="563"/>
        <v>0</v>
      </c>
      <c r="E9010" s="29">
        <f ca="1">IF(C9010&lt;Calculator!$D$26,0,IF(DAY($C9010)=1,IF(D9010-Calculator!$G$24&gt;0,Calculator!$G$24,D9010),0))</f>
        <v>0</v>
      </c>
      <c r="F9010" s="29">
        <f ca="1">IF(E9010&gt;0,D9010*Calculator!$G$22/12,0)</f>
        <v>0</v>
      </c>
      <c r="G9010" s="29">
        <f ca="1">IF(E9010&gt;0,(IFERROR(-PMT(Calculator!$G$22/12,Calculator!$G$23*12,Calculator!$G$20),0))-F9010,0)</f>
        <v>0</v>
      </c>
      <c r="H9010" s="29">
        <f t="shared" ca="1" si="564"/>
        <v>0</v>
      </c>
      <c r="I9010" s="29">
        <f t="shared" ca="1" si="562"/>
        <v>0</v>
      </c>
      <c r="J9010" s="30">
        <f>Calculator!$G$40</f>
        <v>6.5000000000000002E-2</v>
      </c>
      <c r="K9010" s="29">
        <f ca="1">IF(C9010&gt;=Calculator!$G$27,IF(DAY($C9010)=1,Calculator!$G$34/2,IF(DAY($C9010)=15,Calculator!$G$34/2,0)),0)</f>
        <v>0</v>
      </c>
      <c r="L9010" s="29">
        <f ca="1">IF(DAY($C9010)=28,IF(H9010=0,0,Calculator!$G$35),0)</f>
        <v>0</v>
      </c>
      <c r="M9010" s="29">
        <f ca="1">IF(I9010&gt;0,IF(DAY($C9010)=1,SUM(INDIRECT("I"&amp;(ROW(C9009)-DAY(C9009))):I9009),0),0)</f>
        <v>0</v>
      </c>
      <c r="N9010" s="29">
        <f ca="1">IF(C9010&lt;Calculator!$G$27,0,IF(C9010=Calculator!$G$27,Calculator!$G$39,IF(H9010-K9010&lt;=0,IF(D9010&gt;Calculator!$G$39,IF(H9010-K9010+E9010+L9010+M9010+Calculator!$G$39&gt;Calculator!$G$39,Calculator!$G$39-(H9010+E9010+L9010+M9010-K9010),Calculator!$G$39),D9010),0)))</f>
        <v>0</v>
      </c>
    </row>
    <row r="9011" spans="1:14" ht="15.75" thickBot="1">
      <c r="A9011" s="33" t="str">
        <f ca="1">IF(C9011=Calculator!$H$27,"F",IF(Daily!D9011+Daily!H9011=0,IF(D9010+H9010&gt;0,"L",""),""))</f>
        <v/>
      </c>
      <c r="B9011" s="34">
        <v>9010</v>
      </c>
      <c r="C9011" s="19">
        <f t="shared" ca="1" si="561"/>
        <v>54940</v>
      </c>
      <c r="D9011" s="29">
        <f t="shared" ca="1" si="563"/>
        <v>0</v>
      </c>
      <c r="E9011" s="29">
        <f ca="1">IF(C9011&lt;Calculator!$D$26,0,IF(DAY($C9011)=1,IF(D9011-Calculator!$G$24&gt;0,Calculator!$G$24,D9011),0))</f>
        <v>0</v>
      </c>
      <c r="F9011" s="29">
        <f ca="1">IF(E9011&gt;0,D9011*Calculator!$G$22/12,0)</f>
        <v>0</v>
      </c>
      <c r="G9011" s="29">
        <f ca="1">IF(E9011&gt;0,(IFERROR(-PMT(Calculator!$G$22/12,Calculator!$G$23*12,Calculator!$G$20),0))-F9011,0)</f>
        <v>0</v>
      </c>
      <c r="H9011" s="29">
        <f t="shared" ca="1" si="564"/>
        <v>0</v>
      </c>
      <c r="I9011" s="29">
        <f t="shared" ca="1" si="562"/>
        <v>0</v>
      </c>
      <c r="J9011" s="30">
        <f>Calculator!$G$40</f>
        <v>6.5000000000000002E-2</v>
      </c>
      <c r="K9011" s="29">
        <f ca="1">IF(C9011&gt;=Calculator!$G$27,IF(DAY($C9011)=1,Calculator!$G$34/2,IF(DAY($C9011)=15,Calculator!$G$34/2,0)),0)</f>
        <v>4500</v>
      </c>
      <c r="L9011" s="29">
        <f ca="1">IF(DAY($C9011)=28,IF(H9011=0,0,Calculator!$G$35),0)</f>
        <v>0</v>
      </c>
      <c r="M9011" s="29">
        <f ca="1">IF(I9011&gt;0,IF(DAY($C9011)=1,SUM(INDIRECT("I"&amp;(ROW(C9010)-DAY(C9010))):I9010),0),0)</f>
        <v>0</v>
      </c>
      <c r="N9011" s="29">
        <f ca="1">IF(C9011&lt;Calculator!$G$27,0,IF(C9011=Calculator!$G$27,Calculator!$G$39,IF(H9011-K9011&lt;=0,IF(D9011&gt;Calculator!$G$39,IF(H9011-K9011+E9011+L9011+M9011+Calculator!$G$39&gt;Calculator!$G$39,Calculator!$G$39-(H9011+E9011+L9011+M9011-K9011),Calculator!$G$39),D9011),0)))</f>
        <v>0</v>
      </c>
    </row>
    <row r="9012" spans="1:14" ht="15.75" thickBot="1">
      <c r="A9012" s="33" t="str">
        <f ca="1">IF(C9012=Calculator!$H$27,"F",IF(Daily!D9012+Daily!H9012=0,IF(D9011+H9011&gt;0,"L",""),""))</f>
        <v/>
      </c>
      <c r="B9012" s="34">
        <v>9011</v>
      </c>
      <c r="C9012" s="19">
        <f t="shared" ca="1" si="561"/>
        <v>54941</v>
      </c>
      <c r="D9012" s="29">
        <f t="shared" ca="1" si="563"/>
        <v>0</v>
      </c>
      <c r="E9012" s="29">
        <f ca="1">IF(C9012&lt;Calculator!$D$26,0,IF(DAY($C9012)=1,IF(D9012-Calculator!$G$24&gt;0,Calculator!$G$24,D9012),0))</f>
        <v>0</v>
      </c>
      <c r="F9012" s="29">
        <f ca="1">IF(E9012&gt;0,D9012*Calculator!$G$22/12,0)</f>
        <v>0</v>
      </c>
      <c r="G9012" s="29">
        <f ca="1">IF(E9012&gt;0,(IFERROR(-PMT(Calculator!$G$22/12,Calculator!$G$23*12,Calculator!$G$20),0))-F9012,0)</f>
        <v>0</v>
      </c>
      <c r="H9012" s="29">
        <f t="shared" ca="1" si="564"/>
        <v>0</v>
      </c>
      <c r="I9012" s="29">
        <f t="shared" ca="1" si="562"/>
        <v>0</v>
      </c>
      <c r="J9012" s="30">
        <f>Calculator!$G$40</f>
        <v>6.5000000000000002E-2</v>
      </c>
      <c r="K9012" s="29">
        <f ca="1">IF(C9012&gt;=Calculator!$G$27,IF(DAY($C9012)=1,Calculator!$G$34/2,IF(DAY($C9012)=15,Calculator!$G$34/2,0)),0)</f>
        <v>0</v>
      </c>
      <c r="L9012" s="29">
        <f ca="1">IF(DAY($C9012)=28,IF(H9012=0,0,Calculator!$G$35),0)</f>
        <v>0</v>
      </c>
      <c r="M9012" s="29">
        <f ca="1">IF(I9012&gt;0,IF(DAY($C9012)=1,SUM(INDIRECT("I"&amp;(ROW(C9011)-DAY(C9011))):I9011),0),0)</f>
        <v>0</v>
      </c>
      <c r="N9012" s="29">
        <f ca="1">IF(C9012&lt;Calculator!$G$27,0,IF(C9012=Calculator!$G$27,Calculator!$G$39,IF(H9012-K9012&lt;=0,IF(D9012&gt;Calculator!$G$39,IF(H9012-K9012+E9012+L9012+M9012+Calculator!$G$39&gt;Calculator!$G$39,Calculator!$G$39-(H9012+E9012+L9012+M9012-K9012),Calculator!$G$39),D9012),0)))</f>
        <v>0</v>
      </c>
    </row>
    <row r="9013" spans="1:14" ht="15.75" thickBot="1">
      <c r="A9013" s="33" t="str">
        <f ca="1">IF(C9013=Calculator!$H$27,"F",IF(Daily!D9013+Daily!H9013=0,IF(D9012+H9012&gt;0,"L",""),""))</f>
        <v/>
      </c>
      <c r="B9013" s="34">
        <v>9012</v>
      </c>
      <c r="C9013" s="19">
        <f t="shared" ca="1" si="561"/>
        <v>54942</v>
      </c>
      <c r="D9013" s="29">
        <f t="shared" ca="1" si="563"/>
        <v>0</v>
      </c>
      <c r="E9013" s="29">
        <f ca="1">IF(C9013&lt;Calculator!$D$26,0,IF(DAY($C9013)=1,IF(D9013-Calculator!$G$24&gt;0,Calculator!$G$24,D9013),0))</f>
        <v>0</v>
      </c>
      <c r="F9013" s="29">
        <f ca="1">IF(E9013&gt;0,D9013*Calculator!$G$22/12,0)</f>
        <v>0</v>
      </c>
      <c r="G9013" s="29">
        <f ca="1">IF(E9013&gt;0,(IFERROR(-PMT(Calculator!$G$22/12,Calculator!$G$23*12,Calculator!$G$20),0))-F9013,0)</f>
        <v>0</v>
      </c>
      <c r="H9013" s="29">
        <f t="shared" ca="1" si="564"/>
        <v>0</v>
      </c>
      <c r="I9013" s="29">
        <f t="shared" ca="1" si="562"/>
        <v>0</v>
      </c>
      <c r="J9013" s="30">
        <f>Calculator!$G$40</f>
        <v>6.5000000000000002E-2</v>
      </c>
      <c r="K9013" s="29">
        <f ca="1">IF(C9013&gt;=Calculator!$G$27,IF(DAY($C9013)=1,Calculator!$G$34/2,IF(DAY($C9013)=15,Calculator!$G$34/2,0)),0)</f>
        <v>0</v>
      </c>
      <c r="L9013" s="29">
        <f ca="1">IF(DAY($C9013)=28,IF(H9013=0,0,Calculator!$G$35),0)</f>
        <v>0</v>
      </c>
      <c r="M9013" s="29">
        <f ca="1">IF(I9013&gt;0,IF(DAY($C9013)=1,SUM(INDIRECT("I"&amp;(ROW(C9012)-DAY(C9012))):I9012),0),0)</f>
        <v>0</v>
      </c>
      <c r="N9013" s="29">
        <f ca="1">IF(C9013&lt;Calculator!$G$27,0,IF(C9013=Calculator!$G$27,Calculator!$G$39,IF(H9013-K9013&lt;=0,IF(D9013&gt;Calculator!$G$39,IF(H9013-K9013+E9013+L9013+M9013+Calculator!$G$39&gt;Calculator!$G$39,Calculator!$G$39-(H9013+E9013+L9013+M9013-K9013),Calculator!$G$39),D9013),0)))</f>
        <v>0</v>
      </c>
    </row>
    <row r="9014" spans="1:14" ht="15.75" thickBot="1">
      <c r="A9014" s="33" t="str">
        <f ca="1">IF(C9014=Calculator!$H$27,"F",IF(Daily!D9014+Daily!H9014=0,IF(D9013+H9013&gt;0,"L",""),""))</f>
        <v/>
      </c>
      <c r="B9014" s="34">
        <v>9013</v>
      </c>
      <c r="C9014" s="19">
        <f t="shared" ca="1" si="561"/>
        <v>54943</v>
      </c>
      <c r="D9014" s="29">
        <f t="shared" ca="1" si="563"/>
        <v>0</v>
      </c>
      <c r="E9014" s="29">
        <f ca="1">IF(C9014&lt;Calculator!$D$26,0,IF(DAY($C9014)=1,IF(D9014-Calculator!$G$24&gt;0,Calculator!$G$24,D9014),0))</f>
        <v>0</v>
      </c>
      <c r="F9014" s="29">
        <f ca="1">IF(E9014&gt;0,D9014*Calculator!$G$22/12,0)</f>
        <v>0</v>
      </c>
      <c r="G9014" s="29">
        <f ca="1">IF(E9014&gt;0,(IFERROR(-PMT(Calculator!$G$22/12,Calculator!$G$23*12,Calculator!$G$20),0))-F9014,0)</f>
        <v>0</v>
      </c>
      <c r="H9014" s="29">
        <f t="shared" ca="1" si="564"/>
        <v>0</v>
      </c>
      <c r="I9014" s="29">
        <f t="shared" ca="1" si="562"/>
        <v>0</v>
      </c>
      <c r="J9014" s="30">
        <f>Calculator!$G$40</f>
        <v>6.5000000000000002E-2</v>
      </c>
      <c r="K9014" s="29">
        <f ca="1">IF(C9014&gt;=Calculator!$G$27,IF(DAY($C9014)=1,Calculator!$G$34/2,IF(DAY($C9014)=15,Calculator!$G$34/2,0)),0)</f>
        <v>0</v>
      </c>
      <c r="L9014" s="29">
        <f ca="1">IF(DAY($C9014)=28,IF(H9014=0,0,Calculator!$G$35),0)</f>
        <v>0</v>
      </c>
      <c r="M9014" s="29">
        <f ca="1">IF(I9014&gt;0,IF(DAY($C9014)=1,SUM(INDIRECT("I"&amp;(ROW(C9013)-DAY(C9013))):I9013),0),0)</f>
        <v>0</v>
      </c>
      <c r="N9014" s="29">
        <f ca="1">IF(C9014&lt;Calculator!$G$27,0,IF(C9014=Calculator!$G$27,Calculator!$G$39,IF(H9014-K9014&lt;=0,IF(D9014&gt;Calculator!$G$39,IF(H9014-K9014+E9014+L9014+M9014+Calculator!$G$39&gt;Calculator!$G$39,Calculator!$G$39-(H9014+E9014+L9014+M9014-K9014),Calculator!$G$39),D9014),0)))</f>
        <v>0</v>
      </c>
    </row>
    <row r="9015" spans="1:14" ht="15.75" thickBot="1">
      <c r="A9015" s="33" t="str">
        <f ca="1">IF(C9015=Calculator!$H$27,"F",IF(Daily!D9015+Daily!H9015=0,IF(D9014+H9014&gt;0,"L",""),""))</f>
        <v/>
      </c>
      <c r="B9015" s="34">
        <v>9014</v>
      </c>
      <c r="C9015" s="19">
        <f t="shared" ca="1" si="561"/>
        <v>54944</v>
      </c>
      <c r="D9015" s="29">
        <f t="shared" ca="1" si="563"/>
        <v>0</v>
      </c>
      <c r="E9015" s="29">
        <f ca="1">IF(C9015&lt;Calculator!$D$26,0,IF(DAY($C9015)=1,IF(D9015-Calculator!$G$24&gt;0,Calculator!$G$24,D9015),0))</f>
        <v>0</v>
      </c>
      <c r="F9015" s="29">
        <f ca="1">IF(E9015&gt;0,D9015*Calculator!$G$22/12,0)</f>
        <v>0</v>
      </c>
      <c r="G9015" s="29">
        <f ca="1">IF(E9015&gt;0,(IFERROR(-PMT(Calculator!$G$22/12,Calculator!$G$23*12,Calculator!$G$20),0))-F9015,0)</f>
        <v>0</v>
      </c>
      <c r="H9015" s="29">
        <f t="shared" ca="1" si="564"/>
        <v>0</v>
      </c>
      <c r="I9015" s="29">
        <f t="shared" ca="1" si="562"/>
        <v>0</v>
      </c>
      <c r="J9015" s="30">
        <f>Calculator!$G$40</f>
        <v>6.5000000000000002E-2</v>
      </c>
      <c r="K9015" s="29">
        <f ca="1">IF(C9015&gt;=Calculator!$G$27,IF(DAY($C9015)=1,Calculator!$G$34/2,IF(DAY($C9015)=15,Calculator!$G$34/2,0)),0)</f>
        <v>0</v>
      </c>
      <c r="L9015" s="29">
        <f ca="1">IF(DAY($C9015)=28,IF(H9015=0,0,Calculator!$G$35),0)</f>
        <v>0</v>
      </c>
      <c r="M9015" s="29">
        <f ca="1">IF(I9015&gt;0,IF(DAY($C9015)=1,SUM(INDIRECT("I"&amp;(ROW(C9014)-DAY(C9014))):I9014),0),0)</f>
        <v>0</v>
      </c>
      <c r="N9015" s="29">
        <f ca="1">IF(C9015&lt;Calculator!$G$27,0,IF(C9015=Calculator!$G$27,Calculator!$G$39,IF(H9015-K9015&lt;=0,IF(D9015&gt;Calculator!$G$39,IF(H9015-K9015+E9015+L9015+M9015+Calculator!$G$39&gt;Calculator!$G$39,Calculator!$G$39-(H9015+E9015+L9015+M9015-K9015),Calculator!$G$39),D9015),0)))</f>
        <v>0</v>
      </c>
    </row>
    <row r="9016" spans="1:14" ht="15.75" thickBot="1">
      <c r="A9016" s="33" t="str">
        <f ca="1">IF(C9016=Calculator!$H$27,"F",IF(Daily!D9016+Daily!H9016=0,IF(D9015+H9015&gt;0,"L",""),""))</f>
        <v/>
      </c>
      <c r="B9016" s="34">
        <v>9015</v>
      </c>
      <c r="C9016" s="19">
        <f t="shared" ca="1" si="561"/>
        <v>54945</v>
      </c>
      <c r="D9016" s="29">
        <f t="shared" ca="1" si="563"/>
        <v>0</v>
      </c>
      <c r="E9016" s="29">
        <f ca="1">IF(C9016&lt;Calculator!$D$26,0,IF(DAY($C9016)=1,IF(D9016-Calculator!$G$24&gt;0,Calculator!$G$24,D9016),0))</f>
        <v>0</v>
      </c>
      <c r="F9016" s="29">
        <f ca="1">IF(E9016&gt;0,D9016*Calculator!$G$22/12,0)</f>
        <v>0</v>
      </c>
      <c r="G9016" s="29">
        <f ca="1">IF(E9016&gt;0,(IFERROR(-PMT(Calculator!$G$22/12,Calculator!$G$23*12,Calculator!$G$20),0))-F9016,0)</f>
        <v>0</v>
      </c>
      <c r="H9016" s="29">
        <f t="shared" ca="1" si="564"/>
        <v>0</v>
      </c>
      <c r="I9016" s="29">
        <f t="shared" ca="1" si="562"/>
        <v>0</v>
      </c>
      <c r="J9016" s="30">
        <f>Calculator!$G$40</f>
        <v>6.5000000000000002E-2</v>
      </c>
      <c r="K9016" s="29">
        <f ca="1">IF(C9016&gt;=Calculator!$G$27,IF(DAY($C9016)=1,Calculator!$G$34/2,IF(DAY($C9016)=15,Calculator!$G$34/2,0)),0)</f>
        <v>0</v>
      </c>
      <c r="L9016" s="29">
        <f ca="1">IF(DAY($C9016)=28,IF(H9016=0,0,Calculator!$G$35),0)</f>
        <v>0</v>
      </c>
      <c r="M9016" s="29">
        <f ca="1">IF(I9016&gt;0,IF(DAY($C9016)=1,SUM(INDIRECT("I"&amp;(ROW(C9015)-DAY(C9015))):I9015),0),0)</f>
        <v>0</v>
      </c>
      <c r="N9016" s="29">
        <f ca="1">IF(C9016&lt;Calculator!$G$27,0,IF(C9016=Calculator!$G$27,Calculator!$G$39,IF(H9016-K9016&lt;=0,IF(D9016&gt;Calculator!$G$39,IF(H9016-K9016+E9016+L9016+M9016+Calculator!$G$39&gt;Calculator!$G$39,Calculator!$G$39-(H9016+E9016+L9016+M9016-K9016),Calculator!$G$39),D9016),0)))</f>
        <v>0</v>
      </c>
    </row>
    <row r="9017" spans="1:14" ht="15.75" thickBot="1">
      <c r="A9017" s="33" t="str">
        <f ca="1">IF(C9017=Calculator!$H$27,"F",IF(Daily!D9017+Daily!H9017=0,IF(D9016+H9016&gt;0,"L",""),""))</f>
        <v/>
      </c>
      <c r="B9017" s="34">
        <v>9016</v>
      </c>
      <c r="C9017" s="19">
        <f t="shared" ca="1" si="561"/>
        <v>54946</v>
      </c>
      <c r="D9017" s="29">
        <f t="shared" ca="1" si="563"/>
        <v>0</v>
      </c>
      <c r="E9017" s="29">
        <f ca="1">IF(C9017&lt;Calculator!$D$26,0,IF(DAY($C9017)=1,IF(D9017-Calculator!$G$24&gt;0,Calculator!$G$24,D9017),0))</f>
        <v>0</v>
      </c>
      <c r="F9017" s="29">
        <f ca="1">IF(E9017&gt;0,D9017*Calculator!$G$22/12,0)</f>
        <v>0</v>
      </c>
      <c r="G9017" s="29">
        <f ca="1">IF(E9017&gt;0,(IFERROR(-PMT(Calculator!$G$22/12,Calculator!$G$23*12,Calculator!$G$20),0))-F9017,0)</f>
        <v>0</v>
      </c>
      <c r="H9017" s="29">
        <f t="shared" ca="1" si="564"/>
        <v>0</v>
      </c>
      <c r="I9017" s="29">
        <f t="shared" ca="1" si="562"/>
        <v>0</v>
      </c>
      <c r="J9017" s="30">
        <f>Calculator!$G$40</f>
        <v>6.5000000000000002E-2</v>
      </c>
      <c r="K9017" s="29">
        <f ca="1">IF(C9017&gt;=Calculator!$G$27,IF(DAY($C9017)=1,Calculator!$G$34/2,IF(DAY($C9017)=15,Calculator!$G$34/2,0)),0)</f>
        <v>0</v>
      </c>
      <c r="L9017" s="29">
        <f ca="1">IF(DAY($C9017)=28,IF(H9017=0,0,Calculator!$G$35),0)</f>
        <v>0</v>
      </c>
      <c r="M9017" s="29">
        <f ca="1">IF(I9017&gt;0,IF(DAY($C9017)=1,SUM(INDIRECT("I"&amp;(ROW(C9016)-DAY(C9016))):I9016),0),0)</f>
        <v>0</v>
      </c>
      <c r="N9017" s="29">
        <f ca="1">IF(C9017&lt;Calculator!$G$27,0,IF(C9017=Calculator!$G$27,Calculator!$G$39,IF(H9017-K9017&lt;=0,IF(D9017&gt;Calculator!$G$39,IF(H9017-K9017+E9017+L9017+M9017+Calculator!$G$39&gt;Calculator!$G$39,Calculator!$G$39-(H9017+E9017+L9017+M9017-K9017),Calculator!$G$39),D9017),0)))</f>
        <v>0</v>
      </c>
    </row>
    <row r="9018" spans="1:14" ht="15.75" thickBot="1">
      <c r="A9018" s="33" t="str">
        <f ca="1">IF(C9018=Calculator!$H$27,"F",IF(Daily!D9018+Daily!H9018=0,IF(D9017+H9017&gt;0,"L",""),""))</f>
        <v/>
      </c>
      <c r="B9018" s="34">
        <v>9017</v>
      </c>
      <c r="C9018" s="19">
        <f t="shared" ca="1" si="561"/>
        <v>54947</v>
      </c>
      <c r="D9018" s="29">
        <f t="shared" ca="1" si="563"/>
        <v>0</v>
      </c>
      <c r="E9018" s="29">
        <f ca="1">IF(C9018&lt;Calculator!$D$26,0,IF(DAY($C9018)=1,IF(D9018-Calculator!$G$24&gt;0,Calculator!$G$24,D9018),0))</f>
        <v>0</v>
      </c>
      <c r="F9018" s="29">
        <f ca="1">IF(E9018&gt;0,D9018*Calculator!$G$22/12,0)</f>
        <v>0</v>
      </c>
      <c r="G9018" s="29">
        <f ca="1">IF(E9018&gt;0,(IFERROR(-PMT(Calculator!$G$22/12,Calculator!$G$23*12,Calculator!$G$20),0))-F9018,0)</f>
        <v>0</v>
      </c>
      <c r="H9018" s="29">
        <f t="shared" ca="1" si="564"/>
        <v>0</v>
      </c>
      <c r="I9018" s="29">
        <f t="shared" ca="1" si="562"/>
        <v>0</v>
      </c>
      <c r="J9018" s="30">
        <f>Calculator!$G$40</f>
        <v>6.5000000000000002E-2</v>
      </c>
      <c r="K9018" s="29">
        <f ca="1">IF(C9018&gt;=Calculator!$G$27,IF(DAY($C9018)=1,Calculator!$G$34/2,IF(DAY($C9018)=15,Calculator!$G$34/2,0)),0)</f>
        <v>0</v>
      </c>
      <c r="L9018" s="29">
        <f ca="1">IF(DAY($C9018)=28,IF(H9018=0,0,Calculator!$G$35),0)</f>
        <v>0</v>
      </c>
      <c r="M9018" s="29">
        <f ca="1">IF(I9018&gt;0,IF(DAY($C9018)=1,SUM(INDIRECT("I"&amp;(ROW(C9017)-DAY(C9017))):I9017),0),0)</f>
        <v>0</v>
      </c>
      <c r="N9018" s="29">
        <f ca="1">IF(C9018&lt;Calculator!$G$27,0,IF(C9018=Calculator!$G$27,Calculator!$G$39,IF(H9018-K9018&lt;=0,IF(D9018&gt;Calculator!$G$39,IF(H9018-K9018+E9018+L9018+M9018+Calculator!$G$39&gt;Calculator!$G$39,Calculator!$G$39-(H9018+E9018+L9018+M9018-K9018),Calculator!$G$39),D9018),0)))</f>
        <v>0</v>
      </c>
    </row>
    <row r="9019" spans="1:14" ht="15.75" thickBot="1">
      <c r="A9019" s="33" t="str">
        <f ca="1">IF(C9019=Calculator!$H$27,"F",IF(Daily!D9019+Daily!H9019=0,IF(D9018+H9018&gt;0,"L",""),""))</f>
        <v/>
      </c>
      <c r="B9019" s="34">
        <v>9018</v>
      </c>
      <c r="C9019" s="19">
        <f t="shared" ca="1" si="561"/>
        <v>54948</v>
      </c>
      <c r="D9019" s="29">
        <f t="shared" ca="1" si="563"/>
        <v>0</v>
      </c>
      <c r="E9019" s="29">
        <f ca="1">IF(C9019&lt;Calculator!$D$26,0,IF(DAY($C9019)=1,IF(D9019-Calculator!$G$24&gt;0,Calculator!$G$24,D9019),0))</f>
        <v>0</v>
      </c>
      <c r="F9019" s="29">
        <f ca="1">IF(E9019&gt;0,D9019*Calculator!$G$22/12,0)</f>
        <v>0</v>
      </c>
      <c r="G9019" s="29">
        <f ca="1">IF(E9019&gt;0,(IFERROR(-PMT(Calculator!$G$22/12,Calculator!$G$23*12,Calculator!$G$20),0))-F9019,0)</f>
        <v>0</v>
      </c>
      <c r="H9019" s="29">
        <f t="shared" ca="1" si="564"/>
        <v>0</v>
      </c>
      <c r="I9019" s="29">
        <f t="shared" ca="1" si="562"/>
        <v>0</v>
      </c>
      <c r="J9019" s="30">
        <f>Calculator!$G$40</f>
        <v>6.5000000000000002E-2</v>
      </c>
      <c r="K9019" s="29">
        <f ca="1">IF(C9019&gt;=Calculator!$G$27,IF(DAY($C9019)=1,Calculator!$G$34/2,IF(DAY($C9019)=15,Calculator!$G$34/2,0)),0)</f>
        <v>0</v>
      </c>
      <c r="L9019" s="29">
        <f ca="1">IF(DAY($C9019)=28,IF(H9019=0,0,Calculator!$G$35),0)</f>
        <v>0</v>
      </c>
      <c r="M9019" s="29">
        <f ca="1">IF(I9019&gt;0,IF(DAY($C9019)=1,SUM(INDIRECT("I"&amp;(ROW(C9018)-DAY(C9018))):I9018),0),0)</f>
        <v>0</v>
      </c>
      <c r="N9019" s="29">
        <f ca="1">IF(C9019&lt;Calculator!$G$27,0,IF(C9019=Calculator!$G$27,Calculator!$G$39,IF(H9019-K9019&lt;=0,IF(D9019&gt;Calculator!$G$39,IF(H9019-K9019+E9019+L9019+M9019+Calculator!$G$39&gt;Calculator!$G$39,Calculator!$G$39-(H9019+E9019+L9019+M9019-K9019),Calculator!$G$39),D9019),0)))</f>
        <v>0</v>
      </c>
    </row>
    <row r="9020" spans="1:14" ht="15.75" thickBot="1">
      <c r="A9020" s="33" t="str">
        <f ca="1">IF(C9020=Calculator!$H$27,"F",IF(Daily!D9020+Daily!H9020=0,IF(D9019+H9019&gt;0,"L",""),""))</f>
        <v/>
      </c>
      <c r="B9020" s="34">
        <v>9019</v>
      </c>
      <c r="C9020" s="19">
        <f t="shared" ca="1" si="561"/>
        <v>54949</v>
      </c>
      <c r="D9020" s="29">
        <f t="shared" ca="1" si="563"/>
        <v>0</v>
      </c>
      <c r="E9020" s="29">
        <f ca="1">IF(C9020&lt;Calculator!$D$26,0,IF(DAY($C9020)=1,IF(D9020-Calculator!$G$24&gt;0,Calculator!$G$24,D9020),0))</f>
        <v>0</v>
      </c>
      <c r="F9020" s="29">
        <f ca="1">IF(E9020&gt;0,D9020*Calculator!$G$22/12,0)</f>
        <v>0</v>
      </c>
      <c r="G9020" s="29">
        <f ca="1">IF(E9020&gt;0,(IFERROR(-PMT(Calculator!$G$22/12,Calculator!$G$23*12,Calculator!$G$20),0))-F9020,0)</f>
        <v>0</v>
      </c>
      <c r="H9020" s="29">
        <f t="shared" ca="1" si="564"/>
        <v>0</v>
      </c>
      <c r="I9020" s="29">
        <f t="shared" ca="1" si="562"/>
        <v>0</v>
      </c>
      <c r="J9020" s="30">
        <f>Calculator!$G$40</f>
        <v>6.5000000000000002E-2</v>
      </c>
      <c r="K9020" s="29">
        <f ca="1">IF(C9020&gt;=Calculator!$G$27,IF(DAY($C9020)=1,Calculator!$G$34/2,IF(DAY($C9020)=15,Calculator!$G$34/2,0)),0)</f>
        <v>0</v>
      </c>
      <c r="L9020" s="29">
        <f ca="1">IF(DAY($C9020)=28,IF(H9020=0,0,Calculator!$G$35),0)</f>
        <v>0</v>
      </c>
      <c r="M9020" s="29">
        <f ca="1">IF(I9020&gt;0,IF(DAY($C9020)=1,SUM(INDIRECT("I"&amp;(ROW(C9019)-DAY(C9019))):I9019),0),0)</f>
        <v>0</v>
      </c>
      <c r="N9020" s="29">
        <f ca="1">IF(C9020&lt;Calculator!$G$27,0,IF(C9020=Calculator!$G$27,Calculator!$G$39,IF(H9020-K9020&lt;=0,IF(D9020&gt;Calculator!$G$39,IF(H9020-K9020+E9020+L9020+M9020+Calculator!$G$39&gt;Calculator!$G$39,Calculator!$G$39-(H9020+E9020+L9020+M9020-K9020),Calculator!$G$39),D9020),0)))</f>
        <v>0</v>
      </c>
    </row>
    <row r="9021" spans="1:14" ht="15.75" thickBot="1">
      <c r="A9021" s="33" t="str">
        <f ca="1">IF(C9021=Calculator!$H$27,"F",IF(Daily!D9021+Daily!H9021=0,IF(D9020+H9020&gt;0,"L",""),""))</f>
        <v/>
      </c>
      <c r="B9021" s="34">
        <v>9020</v>
      </c>
      <c r="C9021" s="19">
        <f t="shared" ca="1" si="561"/>
        <v>54950</v>
      </c>
      <c r="D9021" s="29">
        <f t="shared" ca="1" si="563"/>
        <v>0</v>
      </c>
      <c r="E9021" s="29">
        <f ca="1">IF(C9021&lt;Calculator!$D$26,0,IF(DAY($C9021)=1,IF(D9021-Calculator!$G$24&gt;0,Calculator!$G$24,D9021),0))</f>
        <v>0</v>
      </c>
      <c r="F9021" s="29">
        <f ca="1">IF(E9021&gt;0,D9021*Calculator!$G$22/12,0)</f>
        <v>0</v>
      </c>
      <c r="G9021" s="29">
        <f ca="1">IF(E9021&gt;0,(IFERROR(-PMT(Calculator!$G$22/12,Calculator!$G$23*12,Calculator!$G$20),0))-F9021,0)</f>
        <v>0</v>
      </c>
      <c r="H9021" s="29">
        <f t="shared" ca="1" si="564"/>
        <v>0</v>
      </c>
      <c r="I9021" s="29">
        <f t="shared" ca="1" si="562"/>
        <v>0</v>
      </c>
      <c r="J9021" s="30">
        <f>Calculator!$G$40</f>
        <v>6.5000000000000002E-2</v>
      </c>
      <c r="K9021" s="29">
        <f ca="1">IF(C9021&gt;=Calculator!$G$27,IF(DAY($C9021)=1,Calculator!$G$34/2,IF(DAY($C9021)=15,Calculator!$G$34/2,0)),0)</f>
        <v>0</v>
      </c>
      <c r="L9021" s="29">
        <f ca="1">IF(DAY($C9021)=28,IF(H9021=0,0,Calculator!$G$35),0)</f>
        <v>0</v>
      </c>
      <c r="M9021" s="29">
        <f ca="1">IF(I9021&gt;0,IF(DAY($C9021)=1,SUM(INDIRECT("I"&amp;(ROW(C9020)-DAY(C9020))):I9020),0),0)</f>
        <v>0</v>
      </c>
      <c r="N9021" s="29">
        <f ca="1">IF(C9021&lt;Calculator!$G$27,0,IF(C9021=Calculator!$G$27,Calculator!$G$39,IF(H9021-K9021&lt;=0,IF(D9021&gt;Calculator!$G$39,IF(H9021-K9021+E9021+L9021+M9021+Calculator!$G$39&gt;Calculator!$G$39,Calculator!$G$39-(H9021+E9021+L9021+M9021-K9021),Calculator!$G$39),D9021),0)))</f>
        <v>0</v>
      </c>
    </row>
    <row r="9022" spans="1:14" ht="15.75" thickBot="1">
      <c r="A9022" s="33" t="str">
        <f ca="1">IF(C9022=Calculator!$H$27,"F",IF(Daily!D9022+Daily!H9022=0,IF(D9021+H9021&gt;0,"L",""),""))</f>
        <v/>
      </c>
      <c r="B9022" s="34">
        <v>9021</v>
      </c>
      <c r="C9022" s="19">
        <f t="shared" ca="1" si="561"/>
        <v>54951</v>
      </c>
      <c r="D9022" s="29">
        <f t="shared" ca="1" si="563"/>
        <v>0</v>
      </c>
      <c r="E9022" s="29">
        <f ca="1">IF(C9022&lt;Calculator!$D$26,0,IF(DAY($C9022)=1,IF(D9022-Calculator!$G$24&gt;0,Calculator!$G$24,D9022),0))</f>
        <v>0</v>
      </c>
      <c r="F9022" s="29">
        <f ca="1">IF(E9022&gt;0,D9022*Calculator!$G$22/12,0)</f>
        <v>0</v>
      </c>
      <c r="G9022" s="29">
        <f ca="1">IF(E9022&gt;0,(IFERROR(-PMT(Calculator!$G$22/12,Calculator!$G$23*12,Calculator!$G$20),0))-F9022,0)</f>
        <v>0</v>
      </c>
      <c r="H9022" s="29">
        <f t="shared" ca="1" si="564"/>
        <v>0</v>
      </c>
      <c r="I9022" s="29">
        <f t="shared" ca="1" si="562"/>
        <v>0</v>
      </c>
      <c r="J9022" s="30">
        <f>Calculator!$G$40</f>
        <v>6.5000000000000002E-2</v>
      </c>
      <c r="K9022" s="29">
        <f ca="1">IF(C9022&gt;=Calculator!$G$27,IF(DAY($C9022)=1,Calculator!$G$34/2,IF(DAY($C9022)=15,Calculator!$G$34/2,0)),0)</f>
        <v>0</v>
      </c>
      <c r="L9022" s="29">
        <f ca="1">IF(DAY($C9022)=28,IF(H9022=0,0,Calculator!$G$35),0)</f>
        <v>0</v>
      </c>
      <c r="M9022" s="29">
        <f ca="1">IF(I9022&gt;0,IF(DAY($C9022)=1,SUM(INDIRECT("I"&amp;(ROW(C9021)-DAY(C9021))):I9021),0),0)</f>
        <v>0</v>
      </c>
      <c r="N9022" s="29">
        <f ca="1">IF(C9022&lt;Calculator!$G$27,0,IF(C9022=Calculator!$G$27,Calculator!$G$39,IF(H9022-K9022&lt;=0,IF(D9022&gt;Calculator!$G$39,IF(H9022-K9022+E9022+L9022+M9022+Calculator!$G$39&gt;Calculator!$G$39,Calculator!$G$39-(H9022+E9022+L9022+M9022-K9022),Calculator!$G$39),D9022),0)))</f>
        <v>0</v>
      </c>
    </row>
    <row r="9023" spans="1:14" ht="15.75" thickBot="1">
      <c r="A9023" s="33" t="str">
        <f ca="1">IF(C9023=Calculator!$H$27,"F",IF(Daily!D9023+Daily!H9023=0,IF(D9022+H9022&gt;0,"L",""),""))</f>
        <v/>
      </c>
      <c r="B9023" s="34">
        <v>9022</v>
      </c>
      <c r="C9023" s="19">
        <f t="shared" ca="1" si="561"/>
        <v>54952</v>
      </c>
      <c r="D9023" s="29">
        <f t="shared" ca="1" si="563"/>
        <v>0</v>
      </c>
      <c r="E9023" s="29">
        <f ca="1">IF(C9023&lt;Calculator!$D$26,0,IF(DAY($C9023)=1,IF(D9023-Calculator!$G$24&gt;0,Calculator!$G$24,D9023),0))</f>
        <v>0</v>
      </c>
      <c r="F9023" s="29">
        <f ca="1">IF(E9023&gt;0,D9023*Calculator!$G$22/12,0)</f>
        <v>0</v>
      </c>
      <c r="G9023" s="29">
        <f ca="1">IF(E9023&gt;0,(IFERROR(-PMT(Calculator!$G$22/12,Calculator!$G$23*12,Calculator!$G$20),0))-F9023,0)</f>
        <v>0</v>
      </c>
      <c r="H9023" s="29">
        <f t="shared" ca="1" si="564"/>
        <v>0</v>
      </c>
      <c r="I9023" s="29">
        <f t="shared" ca="1" si="562"/>
        <v>0</v>
      </c>
      <c r="J9023" s="30">
        <f>Calculator!$G$40</f>
        <v>6.5000000000000002E-2</v>
      </c>
      <c r="K9023" s="29">
        <f ca="1">IF(C9023&gt;=Calculator!$G$27,IF(DAY($C9023)=1,Calculator!$G$34/2,IF(DAY($C9023)=15,Calculator!$G$34/2,0)),0)</f>
        <v>0</v>
      </c>
      <c r="L9023" s="29">
        <f ca="1">IF(DAY($C9023)=28,IF(H9023=0,0,Calculator!$G$35),0)</f>
        <v>0</v>
      </c>
      <c r="M9023" s="29">
        <f ca="1">IF(I9023&gt;0,IF(DAY($C9023)=1,SUM(INDIRECT("I"&amp;(ROW(C9022)-DAY(C9022))):I9022),0),0)</f>
        <v>0</v>
      </c>
      <c r="N9023" s="29">
        <f ca="1">IF(C9023&lt;Calculator!$G$27,0,IF(C9023=Calculator!$G$27,Calculator!$G$39,IF(H9023-K9023&lt;=0,IF(D9023&gt;Calculator!$G$39,IF(H9023-K9023+E9023+L9023+M9023+Calculator!$G$39&gt;Calculator!$G$39,Calculator!$G$39-(H9023+E9023+L9023+M9023-K9023),Calculator!$G$39),D9023),0)))</f>
        <v>0</v>
      </c>
    </row>
    <row r="9024" spans="1:14" ht="15.75" thickBot="1">
      <c r="A9024" s="33" t="str">
        <f ca="1">IF(C9024=Calculator!$H$27,"F",IF(Daily!D9024+Daily!H9024=0,IF(D9023+H9023&gt;0,"L",""),""))</f>
        <v/>
      </c>
      <c r="B9024" s="34">
        <v>9023</v>
      </c>
      <c r="C9024" s="19">
        <f t="shared" ca="1" si="561"/>
        <v>54953</v>
      </c>
      <c r="D9024" s="29">
        <f t="shared" ca="1" si="563"/>
        <v>0</v>
      </c>
      <c r="E9024" s="29">
        <f ca="1">IF(C9024&lt;Calculator!$D$26,0,IF(DAY($C9024)=1,IF(D9024-Calculator!$G$24&gt;0,Calculator!$G$24,D9024),0))</f>
        <v>0</v>
      </c>
      <c r="F9024" s="29">
        <f ca="1">IF(E9024&gt;0,D9024*Calculator!$G$22/12,0)</f>
        <v>0</v>
      </c>
      <c r="G9024" s="29">
        <f ca="1">IF(E9024&gt;0,(IFERROR(-PMT(Calculator!$G$22/12,Calculator!$G$23*12,Calculator!$G$20),0))-F9024,0)</f>
        <v>0</v>
      </c>
      <c r="H9024" s="29">
        <f t="shared" ca="1" si="564"/>
        <v>0</v>
      </c>
      <c r="I9024" s="29">
        <f t="shared" ca="1" si="562"/>
        <v>0</v>
      </c>
      <c r="J9024" s="30">
        <f>Calculator!$G$40</f>
        <v>6.5000000000000002E-2</v>
      </c>
      <c r="K9024" s="29">
        <f ca="1">IF(C9024&gt;=Calculator!$G$27,IF(DAY($C9024)=1,Calculator!$G$34/2,IF(DAY($C9024)=15,Calculator!$G$34/2,0)),0)</f>
        <v>0</v>
      </c>
      <c r="L9024" s="29">
        <f ca="1">IF(DAY($C9024)=28,IF(H9024=0,0,Calculator!$G$35),0)</f>
        <v>0</v>
      </c>
      <c r="M9024" s="29">
        <f ca="1">IF(I9024&gt;0,IF(DAY($C9024)=1,SUM(INDIRECT("I"&amp;(ROW(C9023)-DAY(C9023))):I9023),0),0)</f>
        <v>0</v>
      </c>
      <c r="N9024" s="29">
        <f ca="1">IF(C9024&lt;Calculator!$G$27,0,IF(C9024=Calculator!$G$27,Calculator!$G$39,IF(H9024-K9024&lt;=0,IF(D9024&gt;Calculator!$G$39,IF(H9024-K9024+E9024+L9024+M9024+Calculator!$G$39&gt;Calculator!$G$39,Calculator!$G$39-(H9024+E9024+L9024+M9024-K9024),Calculator!$G$39),D9024),0)))</f>
        <v>0</v>
      </c>
    </row>
    <row r="9025" spans="1:14" ht="15.75" thickBot="1">
      <c r="A9025" s="33" t="str">
        <f ca="1">IF(C9025=Calculator!$H$27,"F",IF(Daily!D9025+Daily!H9025=0,IF(D9024+H9024&gt;0,"L",""),""))</f>
        <v/>
      </c>
      <c r="B9025" s="34">
        <v>9024</v>
      </c>
      <c r="C9025" s="19">
        <f t="shared" ca="1" si="561"/>
        <v>54954</v>
      </c>
      <c r="D9025" s="29">
        <f t="shared" ca="1" si="563"/>
        <v>0</v>
      </c>
      <c r="E9025" s="29">
        <f ca="1">IF(C9025&lt;Calculator!$D$26,0,IF(DAY($C9025)=1,IF(D9025-Calculator!$G$24&gt;0,Calculator!$G$24,D9025),0))</f>
        <v>0</v>
      </c>
      <c r="F9025" s="29">
        <f ca="1">IF(E9025&gt;0,D9025*Calculator!$G$22/12,0)</f>
        <v>0</v>
      </c>
      <c r="G9025" s="29">
        <f ca="1">IF(E9025&gt;0,(IFERROR(-PMT(Calculator!$G$22/12,Calculator!$G$23*12,Calculator!$G$20),0))-F9025,0)</f>
        <v>0</v>
      </c>
      <c r="H9025" s="29">
        <f t="shared" ca="1" si="564"/>
        <v>0</v>
      </c>
      <c r="I9025" s="29">
        <f t="shared" ca="1" si="562"/>
        <v>0</v>
      </c>
      <c r="J9025" s="30">
        <f>Calculator!$G$40</f>
        <v>6.5000000000000002E-2</v>
      </c>
      <c r="K9025" s="29">
        <f ca="1">IF(C9025&gt;=Calculator!$G$27,IF(DAY($C9025)=1,Calculator!$G$34/2,IF(DAY($C9025)=15,Calculator!$G$34/2,0)),0)</f>
        <v>4500</v>
      </c>
      <c r="L9025" s="29">
        <f ca="1">IF(DAY($C9025)=28,IF(H9025=0,0,Calculator!$G$35),0)</f>
        <v>0</v>
      </c>
      <c r="M9025" s="29">
        <f ca="1">IF(I9025&gt;0,IF(DAY($C9025)=1,SUM(INDIRECT("I"&amp;(ROW(C9024)-DAY(C9024))):I9024),0),0)</f>
        <v>0</v>
      </c>
      <c r="N9025" s="29">
        <f ca="1">IF(C9025&lt;Calculator!$G$27,0,IF(C9025=Calculator!$G$27,Calculator!$G$39,IF(H9025-K9025&lt;=0,IF(D9025&gt;Calculator!$G$39,IF(H9025-K9025+E9025+L9025+M9025+Calculator!$G$39&gt;Calculator!$G$39,Calculator!$G$39-(H9025+E9025+L9025+M9025-K9025),Calculator!$G$39),D9025),0)))</f>
        <v>0</v>
      </c>
    </row>
    <row r="9026" spans="1:14" ht="15.75" thickBot="1">
      <c r="A9026" s="33" t="str">
        <f ca="1">IF(C9026=Calculator!$H$27,"F",IF(Daily!D9026+Daily!H9026=0,IF(D9025+H9025&gt;0,"L",""),""))</f>
        <v/>
      </c>
      <c r="B9026" s="34">
        <v>9025</v>
      </c>
      <c r="C9026" s="19">
        <f t="shared" ca="1" si="561"/>
        <v>54955</v>
      </c>
      <c r="D9026" s="29">
        <f t="shared" ca="1" si="563"/>
        <v>0</v>
      </c>
      <c r="E9026" s="29">
        <f ca="1">IF(C9026&lt;Calculator!$D$26,0,IF(DAY($C9026)=1,IF(D9026-Calculator!$G$24&gt;0,Calculator!$G$24,D9026),0))</f>
        <v>0</v>
      </c>
      <c r="F9026" s="29">
        <f ca="1">IF(E9026&gt;0,D9026*Calculator!$G$22/12,0)</f>
        <v>0</v>
      </c>
      <c r="G9026" s="29">
        <f ca="1">IF(E9026&gt;0,(IFERROR(-PMT(Calculator!$G$22/12,Calculator!$G$23*12,Calculator!$G$20),0))-F9026,0)</f>
        <v>0</v>
      </c>
      <c r="H9026" s="29">
        <f t="shared" ca="1" si="564"/>
        <v>0</v>
      </c>
      <c r="I9026" s="29">
        <f t="shared" ca="1" si="562"/>
        <v>0</v>
      </c>
      <c r="J9026" s="30">
        <f>Calculator!$G$40</f>
        <v>6.5000000000000002E-2</v>
      </c>
      <c r="K9026" s="29">
        <f ca="1">IF(C9026&gt;=Calculator!$G$27,IF(DAY($C9026)=1,Calculator!$G$34/2,IF(DAY($C9026)=15,Calculator!$G$34/2,0)),0)</f>
        <v>0</v>
      </c>
      <c r="L9026" s="29">
        <f ca="1">IF(DAY($C9026)=28,IF(H9026=0,0,Calculator!$G$35),0)</f>
        <v>0</v>
      </c>
      <c r="M9026" s="29">
        <f ca="1">IF(I9026&gt;0,IF(DAY($C9026)=1,SUM(INDIRECT("I"&amp;(ROW(C9025)-DAY(C9025))):I9025),0),0)</f>
        <v>0</v>
      </c>
      <c r="N9026" s="29">
        <f ca="1">IF(C9026&lt;Calculator!$G$27,0,IF(C9026=Calculator!$G$27,Calculator!$G$39,IF(H9026-K9026&lt;=0,IF(D9026&gt;Calculator!$G$39,IF(H9026-K9026+E9026+L9026+M9026+Calculator!$G$39&gt;Calculator!$G$39,Calculator!$G$39-(H9026+E9026+L9026+M9026-K9026),Calculator!$G$39),D9026),0)))</f>
        <v>0</v>
      </c>
    </row>
    <row r="9027" spans="1:14" ht="15.75" thickBot="1">
      <c r="A9027" s="33" t="str">
        <f ca="1">IF(C9027=Calculator!$H$27,"F",IF(Daily!D9027+Daily!H9027=0,IF(D9026+H9026&gt;0,"L",""),""))</f>
        <v/>
      </c>
      <c r="B9027" s="34">
        <v>9026</v>
      </c>
      <c r="C9027" s="19">
        <f t="shared" ref="C9027:C9090" ca="1" si="565">C9026+1</f>
        <v>54956</v>
      </c>
      <c r="D9027" s="29">
        <f t="shared" ca="1" si="563"/>
        <v>0</v>
      </c>
      <c r="E9027" s="29">
        <f ca="1">IF(C9027&lt;Calculator!$D$26,0,IF(DAY($C9027)=1,IF(D9027-Calculator!$G$24&gt;0,Calculator!$G$24,D9027),0))</f>
        <v>0</v>
      </c>
      <c r="F9027" s="29">
        <f ca="1">IF(E9027&gt;0,D9027*Calculator!$G$22/12,0)</f>
        <v>0</v>
      </c>
      <c r="G9027" s="29">
        <f ca="1">IF(E9027&gt;0,(IFERROR(-PMT(Calculator!$G$22/12,Calculator!$G$23*12,Calculator!$G$20),0))-F9027,0)</f>
        <v>0</v>
      </c>
      <c r="H9027" s="29">
        <f t="shared" ca="1" si="564"/>
        <v>0</v>
      </c>
      <c r="I9027" s="29">
        <f t="shared" ref="I9027:I9090" ca="1" si="566">H9027*J9027/365</f>
        <v>0</v>
      </c>
      <c r="J9027" s="30">
        <f>Calculator!$G$40</f>
        <v>6.5000000000000002E-2</v>
      </c>
      <c r="K9027" s="29">
        <f ca="1">IF(C9027&gt;=Calculator!$G$27,IF(DAY($C9027)=1,Calculator!$G$34/2,IF(DAY($C9027)=15,Calculator!$G$34/2,0)),0)</f>
        <v>0</v>
      </c>
      <c r="L9027" s="29">
        <f ca="1">IF(DAY($C9027)=28,IF(H9027=0,0,Calculator!$G$35),0)</f>
        <v>0</v>
      </c>
      <c r="M9027" s="29">
        <f ca="1">IF(I9027&gt;0,IF(DAY($C9027)=1,SUM(INDIRECT("I"&amp;(ROW(C9026)-DAY(C9026))):I9026),0),0)</f>
        <v>0</v>
      </c>
      <c r="N9027" s="29">
        <f ca="1">IF(C9027&lt;Calculator!$G$27,0,IF(C9027=Calculator!$G$27,Calculator!$G$39,IF(H9027-K9027&lt;=0,IF(D9027&gt;Calculator!$G$39,IF(H9027-K9027+E9027+L9027+M9027+Calculator!$G$39&gt;Calculator!$G$39,Calculator!$G$39-(H9027+E9027+L9027+M9027-K9027),Calculator!$G$39),D9027),0)))</f>
        <v>0</v>
      </c>
    </row>
    <row r="9028" spans="1:14" ht="15.75" thickBot="1">
      <c r="A9028" s="33" t="str">
        <f ca="1">IF(C9028=Calculator!$H$27,"F",IF(Daily!D9028+Daily!H9028=0,IF(D9027+H9027&gt;0,"L",""),""))</f>
        <v/>
      </c>
      <c r="B9028" s="34">
        <v>9027</v>
      </c>
      <c r="C9028" s="19">
        <f t="shared" ca="1" si="565"/>
        <v>54957</v>
      </c>
      <c r="D9028" s="29">
        <f t="shared" ref="D9028:D9091" ca="1" si="567">IF(((D9027-G9027)-N9027)&lt;0,0,((D9027-G9027)-N9027))</f>
        <v>0</v>
      </c>
      <c r="E9028" s="29">
        <f ca="1">IF(C9028&lt;Calculator!$D$26,0,IF(DAY($C9028)=1,IF(D9028-Calculator!$G$24&gt;0,Calculator!$G$24,D9028),0))</f>
        <v>0</v>
      </c>
      <c r="F9028" s="29">
        <f ca="1">IF(E9028&gt;0,D9028*Calculator!$G$22/12,0)</f>
        <v>0</v>
      </c>
      <c r="G9028" s="29">
        <f ca="1">IF(E9028&gt;0,(IFERROR(-PMT(Calculator!$G$22/12,Calculator!$G$23*12,Calculator!$G$20),0))-F9028,0)</f>
        <v>0</v>
      </c>
      <c r="H9028" s="29">
        <f t="shared" ref="H9028:H9091" ca="1" si="568">IF((H9027-K9027+SUM(L9027:N9027)+E9027)&lt;0,0,(H9027-K9027+SUM(L9027:N9027)+E9027))</f>
        <v>0</v>
      </c>
      <c r="I9028" s="29">
        <f t="shared" ca="1" si="566"/>
        <v>0</v>
      </c>
      <c r="J9028" s="30">
        <f>Calculator!$G$40</f>
        <v>6.5000000000000002E-2</v>
      </c>
      <c r="K9028" s="29">
        <f ca="1">IF(C9028&gt;=Calculator!$G$27,IF(DAY($C9028)=1,Calculator!$G$34/2,IF(DAY($C9028)=15,Calculator!$G$34/2,0)),0)</f>
        <v>0</v>
      </c>
      <c r="L9028" s="29">
        <f ca="1">IF(DAY($C9028)=28,IF(H9028=0,0,Calculator!$G$35),0)</f>
        <v>0</v>
      </c>
      <c r="M9028" s="29">
        <f ca="1">IF(I9028&gt;0,IF(DAY($C9028)=1,SUM(INDIRECT("I"&amp;(ROW(C9027)-DAY(C9027))):I9027),0),0)</f>
        <v>0</v>
      </c>
      <c r="N9028" s="29">
        <f ca="1">IF(C9028&lt;Calculator!$G$27,0,IF(C9028=Calculator!$G$27,Calculator!$G$39,IF(H9028-K9028&lt;=0,IF(D9028&gt;Calculator!$G$39,IF(H9028-K9028+E9028+L9028+M9028+Calculator!$G$39&gt;Calculator!$G$39,Calculator!$G$39-(H9028+E9028+L9028+M9028-K9028),Calculator!$G$39),D9028),0)))</f>
        <v>0</v>
      </c>
    </row>
    <row r="9029" spans="1:14" ht="15.75" thickBot="1">
      <c r="A9029" s="33" t="str">
        <f ca="1">IF(C9029=Calculator!$H$27,"F",IF(Daily!D9029+Daily!H9029=0,IF(D9028+H9028&gt;0,"L",""),""))</f>
        <v/>
      </c>
      <c r="B9029" s="34">
        <v>9028</v>
      </c>
      <c r="C9029" s="19">
        <f t="shared" ca="1" si="565"/>
        <v>54958</v>
      </c>
      <c r="D9029" s="29">
        <f t="shared" ca="1" si="567"/>
        <v>0</v>
      </c>
      <c r="E9029" s="29">
        <f ca="1">IF(C9029&lt;Calculator!$D$26,0,IF(DAY($C9029)=1,IF(D9029-Calculator!$G$24&gt;0,Calculator!$G$24,D9029),0))</f>
        <v>0</v>
      </c>
      <c r="F9029" s="29">
        <f ca="1">IF(E9029&gt;0,D9029*Calculator!$G$22/12,0)</f>
        <v>0</v>
      </c>
      <c r="G9029" s="29">
        <f ca="1">IF(E9029&gt;0,(IFERROR(-PMT(Calculator!$G$22/12,Calculator!$G$23*12,Calculator!$G$20),0))-F9029,0)</f>
        <v>0</v>
      </c>
      <c r="H9029" s="29">
        <f t="shared" ca="1" si="568"/>
        <v>0</v>
      </c>
      <c r="I9029" s="29">
        <f t="shared" ca="1" si="566"/>
        <v>0</v>
      </c>
      <c r="J9029" s="30">
        <f>Calculator!$G$40</f>
        <v>6.5000000000000002E-2</v>
      </c>
      <c r="K9029" s="29">
        <f ca="1">IF(C9029&gt;=Calculator!$G$27,IF(DAY($C9029)=1,Calculator!$G$34/2,IF(DAY($C9029)=15,Calculator!$G$34/2,0)),0)</f>
        <v>0</v>
      </c>
      <c r="L9029" s="29">
        <f ca="1">IF(DAY($C9029)=28,IF(H9029=0,0,Calculator!$G$35),0)</f>
        <v>0</v>
      </c>
      <c r="M9029" s="29">
        <f ca="1">IF(I9029&gt;0,IF(DAY($C9029)=1,SUM(INDIRECT("I"&amp;(ROW(C9028)-DAY(C9028))):I9028),0),0)</f>
        <v>0</v>
      </c>
      <c r="N9029" s="29">
        <f ca="1">IF(C9029&lt;Calculator!$G$27,0,IF(C9029=Calculator!$G$27,Calculator!$G$39,IF(H9029-K9029&lt;=0,IF(D9029&gt;Calculator!$G$39,IF(H9029-K9029+E9029+L9029+M9029+Calculator!$G$39&gt;Calculator!$G$39,Calculator!$G$39-(H9029+E9029+L9029+M9029-K9029),Calculator!$G$39),D9029),0)))</f>
        <v>0</v>
      </c>
    </row>
    <row r="9030" spans="1:14" ht="15.75" thickBot="1">
      <c r="A9030" s="33" t="str">
        <f ca="1">IF(C9030=Calculator!$H$27,"F",IF(Daily!D9030+Daily!H9030=0,IF(D9029+H9029&gt;0,"L",""),""))</f>
        <v/>
      </c>
      <c r="B9030" s="34">
        <v>9029</v>
      </c>
      <c r="C9030" s="19">
        <f t="shared" ca="1" si="565"/>
        <v>54959</v>
      </c>
      <c r="D9030" s="29">
        <f t="shared" ca="1" si="567"/>
        <v>0</v>
      </c>
      <c r="E9030" s="29">
        <f ca="1">IF(C9030&lt;Calculator!$D$26,0,IF(DAY($C9030)=1,IF(D9030-Calculator!$G$24&gt;0,Calculator!$G$24,D9030),0))</f>
        <v>0</v>
      </c>
      <c r="F9030" s="29">
        <f ca="1">IF(E9030&gt;0,D9030*Calculator!$G$22/12,0)</f>
        <v>0</v>
      </c>
      <c r="G9030" s="29">
        <f ca="1">IF(E9030&gt;0,(IFERROR(-PMT(Calculator!$G$22/12,Calculator!$G$23*12,Calculator!$G$20),0))-F9030,0)</f>
        <v>0</v>
      </c>
      <c r="H9030" s="29">
        <f t="shared" ca="1" si="568"/>
        <v>0</v>
      </c>
      <c r="I9030" s="29">
        <f t="shared" ca="1" si="566"/>
        <v>0</v>
      </c>
      <c r="J9030" s="30">
        <f>Calculator!$G$40</f>
        <v>6.5000000000000002E-2</v>
      </c>
      <c r="K9030" s="29">
        <f ca="1">IF(C9030&gt;=Calculator!$G$27,IF(DAY($C9030)=1,Calculator!$G$34/2,IF(DAY($C9030)=15,Calculator!$G$34/2,0)),0)</f>
        <v>0</v>
      </c>
      <c r="L9030" s="29">
        <f ca="1">IF(DAY($C9030)=28,IF(H9030=0,0,Calculator!$G$35),0)</f>
        <v>0</v>
      </c>
      <c r="M9030" s="29">
        <f ca="1">IF(I9030&gt;0,IF(DAY($C9030)=1,SUM(INDIRECT("I"&amp;(ROW(C9029)-DAY(C9029))):I9029),0),0)</f>
        <v>0</v>
      </c>
      <c r="N9030" s="29">
        <f ca="1">IF(C9030&lt;Calculator!$G$27,0,IF(C9030=Calculator!$G$27,Calculator!$G$39,IF(H9030-K9030&lt;=0,IF(D9030&gt;Calculator!$G$39,IF(H9030-K9030+E9030+L9030+M9030+Calculator!$G$39&gt;Calculator!$G$39,Calculator!$G$39-(H9030+E9030+L9030+M9030-K9030),Calculator!$G$39),D9030),0)))</f>
        <v>0</v>
      </c>
    </row>
    <row r="9031" spans="1:14" ht="15.75" thickBot="1">
      <c r="A9031" s="33" t="str">
        <f ca="1">IF(C9031=Calculator!$H$27,"F",IF(Daily!D9031+Daily!H9031=0,IF(D9030+H9030&gt;0,"L",""),""))</f>
        <v/>
      </c>
      <c r="B9031" s="34">
        <v>9030</v>
      </c>
      <c r="C9031" s="19">
        <f t="shared" ca="1" si="565"/>
        <v>54960</v>
      </c>
      <c r="D9031" s="29">
        <f t="shared" ca="1" si="567"/>
        <v>0</v>
      </c>
      <c r="E9031" s="29">
        <f ca="1">IF(C9031&lt;Calculator!$D$26,0,IF(DAY($C9031)=1,IF(D9031-Calculator!$G$24&gt;0,Calculator!$G$24,D9031),0))</f>
        <v>0</v>
      </c>
      <c r="F9031" s="29">
        <f ca="1">IF(E9031&gt;0,D9031*Calculator!$G$22/12,0)</f>
        <v>0</v>
      </c>
      <c r="G9031" s="29">
        <f ca="1">IF(E9031&gt;0,(IFERROR(-PMT(Calculator!$G$22/12,Calculator!$G$23*12,Calculator!$G$20),0))-F9031,0)</f>
        <v>0</v>
      </c>
      <c r="H9031" s="29">
        <f t="shared" ca="1" si="568"/>
        <v>0</v>
      </c>
      <c r="I9031" s="29">
        <f t="shared" ca="1" si="566"/>
        <v>0</v>
      </c>
      <c r="J9031" s="30">
        <f>Calculator!$G$40</f>
        <v>6.5000000000000002E-2</v>
      </c>
      <c r="K9031" s="29">
        <f ca="1">IF(C9031&gt;=Calculator!$G$27,IF(DAY($C9031)=1,Calculator!$G$34/2,IF(DAY($C9031)=15,Calculator!$G$34/2,0)),0)</f>
        <v>0</v>
      </c>
      <c r="L9031" s="29">
        <f ca="1">IF(DAY($C9031)=28,IF(H9031=0,0,Calculator!$G$35),0)</f>
        <v>0</v>
      </c>
      <c r="M9031" s="29">
        <f ca="1">IF(I9031&gt;0,IF(DAY($C9031)=1,SUM(INDIRECT("I"&amp;(ROW(C9030)-DAY(C9030))):I9030),0),0)</f>
        <v>0</v>
      </c>
      <c r="N9031" s="29">
        <f ca="1">IF(C9031&lt;Calculator!$G$27,0,IF(C9031=Calculator!$G$27,Calculator!$G$39,IF(H9031-K9031&lt;=0,IF(D9031&gt;Calculator!$G$39,IF(H9031-K9031+E9031+L9031+M9031+Calculator!$G$39&gt;Calculator!$G$39,Calculator!$G$39-(H9031+E9031+L9031+M9031-K9031),Calculator!$G$39),D9031),0)))</f>
        <v>0</v>
      </c>
    </row>
    <row r="9032" spans="1:14" ht="15.75" thickBot="1">
      <c r="A9032" s="33" t="str">
        <f ca="1">IF(C9032=Calculator!$H$27,"F",IF(Daily!D9032+Daily!H9032=0,IF(D9031+H9031&gt;0,"L",""),""))</f>
        <v/>
      </c>
      <c r="B9032" s="34">
        <v>9031</v>
      </c>
      <c r="C9032" s="19">
        <f t="shared" ca="1" si="565"/>
        <v>54961</v>
      </c>
      <c r="D9032" s="29">
        <f t="shared" ca="1" si="567"/>
        <v>0</v>
      </c>
      <c r="E9032" s="29">
        <f ca="1">IF(C9032&lt;Calculator!$D$26,0,IF(DAY($C9032)=1,IF(D9032-Calculator!$G$24&gt;0,Calculator!$G$24,D9032),0))</f>
        <v>0</v>
      </c>
      <c r="F9032" s="29">
        <f ca="1">IF(E9032&gt;0,D9032*Calculator!$G$22/12,0)</f>
        <v>0</v>
      </c>
      <c r="G9032" s="29">
        <f ca="1">IF(E9032&gt;0,(IFERROR(-PMT(Calculator!$G$22/12,Calculator!$G$23*12,Calculator!$G$20),0))-F9032,0)</f>
        <v>0</v>
      </c>
      <c r="H9032" s="29">
        <f t="shared" ca="1" si="568"/>
        <v>0</v>
      </c>
      <c r="I9032" s="29">
        <f t="shared" ca="1" si="566"/>
        <v>0</v>
      </c>
      <c r="J9032" s="30">
        <f>Calculator!$G$40</f>
        <v>6.5000000000000002E-2</v>
      </c>
      <c r="K9032" s="29">
        <f ca="1">IF(C9032&gt;=Calculator!$G$27,IF(DAY($C9032)=1,Calculator!$G$34/2,IF(DAY($C9032)=15,Calculator!$G$34/2,0)),0)</f>
        <v>0</v>
      </c>
      <c r="L9032" s="29">
        <f ca="1">IF(DAY($C9032)=28,IF(H9032=0,0,Calculator!$G$35),0)</f>
        <v>0</v>
      </c>
      <c r="M9032" s="29">
        <f ca="1">IF(I9032&gt;0,IF(DAY($C9032)=1,SUM(INDIRECT("I"&amp;(ROW(C9031)-DAY(C9031))):I9031),0),0)</f>
        <v>0</v>
      </c>
      <c r="N9032" s="29">
        <f ca="1">IF(C9032&lt;Calculator!$G$27,0,IF(C9032=Calculator!$G$27,Calculator!$G$39,IF(H9032-K9032&lt;=0,IF(D9032&gt;Calculator!$G$39,IF(H9032-K9032+E9032+L9032+M9032+Calculator!$G$39&gt;Calculator!$G$39,Calculator!$G$39-(H9032+E9032+L9032+M9032-K9032),Calculator!$G$39),D9032),0)))</f>
        <v>0</v>
      </c>
    </row>
    <row r="9033" spans="1:14" ht="15.75" thickBot="1">
      <c r="A9033" s="33" t="str">
        <f ca="1">IF(C9033=Calculator!$H$27,"F",IF(Daily!D9033+Daily!H9033=0,IF(D9032+H9032&gt;0,"L",""),""))</f>
        <v/>
      </c>
      <c r="B9033" s="34">
        <v>9032</v>
      </c>
      <c r="C9033" s="19">
        <f t="shared" ca="1" si="565"/>
        <v>54962</v>
      </c>
      <c r="D9033" s="29">
        <f t="shared" ca="1" si="567"/>
        <v>0</v>
      </c>
      <c r="E9033" s="29">
        <f ca="1">IF(C9033&lt;Calculator!$D$26,0,IF(DAY($C9033)=1,IF(D9033-Calculator!$G$24&gt;0,Calculator!$G$24,D9033),0))</f>
        <v>0</v>
      </c>
      <c r="F9033" s="29">
        <f ca="1">IF(E9033&gt;0,D9033*Calculator!$G$22/12,0)</f>
        <v>0</v>
      </c>
      <c r="G9033" s="29">
        <f ca="1">IF(E9033&gt;0,(IFERROR(-PMT(Calculator!$G$22/12,Calculator!$G$23*12,Calculator!$G$20),0))-F9033,0)</f>
        <v>0</v>
      </c>
      <c r="H9033" s="29">
        <f t="shared" ca="1" si="568"/>
        <v>0</v>
      </c>
      <c r="I9033" s="29">
        <f t="shared" ca="1" si="566"/>
        <v>0</v>
      </c>
      <c r="J9033" s="30">
        <f>Calculator!$G$40</f>
        <v>6.5000000000000002E-2</v>
      </c>
      <c r="K9033" s="29">
        <f ca="1">IF(C9033&gt;=Calculator!$G$27,IF(DAY($C9033)=1,Calculator!$G$34/2,IF(DAY($C9033)=15,Calculator!$G$34/2,0)),0)</f>
        <v>0</v>
      </c>
      <c r="L9033" s="29">
        <f ca="1">IF(DAY($C9033)=28,IF(H9033=0,0,Calculator!$G$35),0)</f>
        <v>0</v>
      </c>
      <c r="M9033" s="29">
        <f ca="1">IF(I9033&gt;0,IF(DAY($C9033)=1,SUM(INDIRECT("I"&amp;(ROW(C9032)-DAY(C9032))):I9032),0),0)</f>
        <v>0</v>
      </c>
      <c r="N9033" s="29">
        <f ca="1">IF(C9033&lt;Calculator!$G$27,0,IF(C9033=Calculator!$G$27,Calculator!$G$39,IF(H9033-K9033&lt;=0,IF(D9033&gt;Calculator!$G$39,IF(H9033-K9033+E9033+L9033+M9033+Calculator!$G$39&gt;Calculator!$G$39,Calculator!$G$39-(H9033+E9033+L9033+M9033-K9033),Calculator!$G$39),D9033),0)))</f>
        <v>0</v>
      </c>
    </row>
    <row r="9034" spans="1:14" ht="15.75" thickBot="1">
      <c r="A9034" s="33" t="str">
        <f ca="1">IF(C9034=Calculator!$H$27,"F",IF(Daily!D9034+Daily!H9034=0,IF(D9033+H9033&gt;0,"L",""),""))</f>
        <v/>
      </c>
      <c r="B9034" s="34">
        <v>9033</v>
      </c>
      <c r="C9034" s="19">
        <f t="shared" ca="1" si="565"/>
        <v>54963</v>
      </c>
      <c r="D9034" s="29">
        <f t="shared" ca="1" si="567"/>
        <v>0</v>
      </c>
      <c r="E9034" s="29">
        <f ca="1">IF(C9034&lt;Calculator!$D$26,0,IF(DAY($C9034)=1,IF(D9034-Calculator!$G$24&gt;0,Calculator!$G$24,D9034),0))</f>
        <v>0</v>
      </c>
      <c r="F9034" s="29">
        <f ca="1">IF(E9034&gt;0,D9034*Calculator!$G$22/12,0)</f>
        <v>0</v>
      </c>
      <c r="G9034" s="29">
        <f ca="1">IF(E9034&gt;0,(IFERROR(-PMT(Calculator!$G$22/12,Calculator!$G$23*12,Calculator!$G$20),0))-F9034,0)</f>
        <v>0</v>
      </c>
      <c r="H9034" s="29">
        <f t="shared" ca="1" si="568"/>
        <v>0</v>
      </c>
      <c r="I9034" s="29">
        <f t="shared" ca="1" si="566"/>
        <v>0</v>
      </c>
      <c r="J9034" s="30">
        <f>Calculator!$G$40</f>
        <v>6.5000000000000002E-2</v>
      </c>
      <c r="K9034" s="29">
        <f ca="1">IF(C9034&gt;=Calculator!$G$27,IF(DAY($C9034)=1,Calculator!$G$34/2,IF(DAY($C9034)=15,Calculator!$G$34/2,0)),0)</f>
        <v>0</v>
      </c>
      <c r="L9034" s="29">
        <f ca="1">IF(DAY($C9034)=28,IF(H9034=0,0,Calculator!$G$35),0)</f>
        <v>0</v>
      </c>
      <c r="M9034" s="29">
        <f ca="1">IF(I9034&gt;0,IF(DAY($C9034)=1,SUM(INDIRECT("I"&amp;(ROW(C9033)-DAY(C9033))):I9033),0),0)</f>
        <v>0</v>
      </c>
      <c r="N9034" s="29">
        <f ca="1">IF(C9034&lt;Calculator!$G$27,0,IF(C9034=Calculator!$G$27,Calculator!$G$39,IF(H9034-K9034&lt;=0,IF(D9034&gt;Calculator!$G$39,IF(H9034-K9034+E9034+L9034+M9034+Calculator!$G$39&gt;Calculator!$G$39,Calculator!$G$39-(H9034+E9034+L9034+M9034-K9034),Calculator!$G$39),D9034),0)))</f>
        <v>0</v>
      </c>
    </row>
    <row r="9035" spans="1:14" ht="15.75" thickBot="1">
      <c r="A9035" s="33" t="str">
        <f ca="1">IF(C9035=Calculator!$H$27,"F",IF(Daily!D9035+Daily!H9035=0,IF(D9034+H9034&gt;0,"L",""),""))</f>
        <v/>
      </c>
      <c r="B9035" s="34">
        <v>9034</v>
      </c>
      <c r="C9035" s="19">
        <f t="shared" ca="1" si="565"/>
        <v>54964</v>
      </c>
      <c r="D9035" s="29">
        <f t="shared" ca="1" si="567"/>
        <v>0</v>
      </c>
      <c r="E9035" s="29">
        <f ca="1">IF(C9035&lt;Calculator!$D$26,0,IF(DAY($C9035)=1,IF(D9035-Calculator!$G$24&gt;0,Calculator!$G$24,D9035),0))</f>
        <v>0</v>
      </c>
      <c r="F9035" s="29">
        <f ca="1">IF(E9035&gt;0,D9035*Calculator!$G$22/12,0)</f>
        <v>0</v>
      </c>
      <c r="G9035" s="29">
        <f ca="1">IF(E9035&gt;0,(IFERROR(-PMT(Calculator!$G$22/12,Calculator!$G$23*12,Calculator!$G$20),0))-F9035,0)</f>
        <v>0</v>
      </c>
      <c r="H9035" s="29">
        <f t="shared" ca="1" si="568"/>
        <v>0</v>
      </c>
      <c r="I9035" s="29">
        <f t="shared" ca="1" si="566"/>
        <v>0</v>
      </c>
      <c r="J9035" s="30">
        <f>Calculator!$G$40</f>
        <v>6.5000000000000002E-2</v>
      </c>
      <c r="K9035" s="29">
        <f ca="1">IF(C9035&gt;=Calculator!$G$27,IF(DAY($C9035)=1,Calculator!$G$34/2,IF(DAY($C9035)=15,Calculator!$G$34/2,0)),0)</f>
        <v>0</v>
      </c>
      <c r="L9035" s="29">
        <f ca="1">IF(DAY($C9035)=28,IF(H9035=0,0,Calculator!$G$35),0)</f>
        <v>0</v>
      </c>
      <c r="M9035" s="29">
        <f ca="1">IF(I9035&gt;0,IF(DAY($C9035)=1,SUM(INDIRECT("I"&amp;(ROW(C9034)-DAY(C9034))):I9034),0),0)</f>
        <v>0</v>
      </c>
      <c r="N9035" s="29">
        <f ca="1">IF(C9035&lt;Calculator!$G$27,0,IF(C9035=Calculator!$G$27,Calculator!$G$39,IF(H9035-K9035&lt;=0,IF(D9035&gt;Calculator!$G$39,IF(H9035-K9035+E9035+L9035+M9035+Calculator!$G$39&gt;Calculator!$G$39,Calculator!$G$39-(H9035+E9035+L9035+M9035-K9035),Calculator!$G$39),D9035),0)))</f>
        <v>0</v>
      </c>
    </row>
    <row r="9036" spans="1:14" ht="15.75" thickBot="1">
      <c r="A9036" s="33" t="str">
        <f ca="1">IF(C9036=Calculator!$H$27,"F",IF(Daily!D9036+Daily!H9036=0,IF(D9035+H9035&gt;0,"L",""),""))</f>
        <v/>
      </c>
      <c r="B9036" s="34">
        <v>9035</v>
      </c>
      <c r="C9036" s="19">
        <f t="shared" ca="1" si="565"/>
        <v>54965</v>
      </c>
      <c r="D9036" s="29">
        <f t="shared" ca="1" si="567"/>
        <v>0</v>
      </c>
      <c r="E9036" s="29">
        <f ca="1">IF(C9036&lt;Calculator!$D$26,0,IF(DAY($C9036)=1,IF(D9036-Calculator!$G$24&gt;0,Calculator!$G$24,D9036),0))</f>
        <v>0</v>
      </c>
      <c r="F9036" s="29">
        <f ca="1">IF(E9036&gt;0,D9036*Calculator!$G$22/12,0)</f>
        <v>0</v>
      </c>
      <c r="G9036" s="29">
        <f ca="1">IF(E9036&gt;0,(IFERROR(-PMT(Calculator!$G$22/12,Calculator!$G$23*12,Calculator!$G$20),0))-F9036,0)</f>
        <v>0</v>
      </c>
      <c r="H9036" s="29">
        <f t="shared" ca="1" si="568"/>
        <v>0</v>
      </c>
      <c r="I9036" s="29">
        <f t="shared" ca="1" si="566"/>
        <v>0</v>
      </c>
      <c r="J9036" s="30">
        <f>Calculator!$G$40</f>
        <v>6.5000000000000002E-2</v>
      </c>
      <c r="K9036" s="29">
        <f ca="1">IF(C9036&gt;=Calculator!$G$27,IF(DAY($C9036)=1,Calculator!$G$34/2,IF(DAY($C9036)=15,Calculator!$G$34/2,0)),0)</f>
        <v>0</v>
      </c>
      <c r="L9036" s="29">
        <f ca="1">IF(DAY($C9036)=28,IF(H9036=0,0,Calculator!$G$35),0)</f>
        <v>0</v>
      </c>
      <c r="M9036" s="29">
        <f ca="1">IF(I9036&gt;0,IF(DAY($C9036)=1,SUM(INDIRECT("I"&amp;(ROW(C9035)-DAY(C9035))):I9035),0),0)</f>
        <v>0</v>
      </c>
      <c r="N9036" s="29">
        <f ca="1">IF(C9036&lt;Calculator!$G$27,0,IF(C9036=Calculator!$G$27,Calculator!$G$39,IF(H9036-K9036&lt;=0,IF(D9036&gt;Calculator!$G$39,IF(H9036-K9036+E9036+L9036+M9036+Calculator!$G$39&gt;Calculator!$G$39,Calculator!$G$39-(H9036+E9036+L9036+M9036-K9036),Calculator!$G$39),D9036),0)))</f>
        <v>0</v>
      </c>
    </row>
    <row r="9037" spans="1:14" ht="15.75" thickBot="1">
      <c r="A9037" s="33" t="str">
        <f ca="1">IF(C9037=Calculator!$H$27,"F",IF(Daily!D9037+Daily!H9037=0,IF(D9036+H9036&gt;0,"L",""),""))</f>
        <v/>
      </c>
      <c r="B9037" s="34">
        <v>9036</v>
      </c>
      <c r="C9037" s="19">
        <f t="shared" ca="1" si="565"/>
        <v>54966</v>
      </c>
      <c r="D9037" s="29">
        <f t="shared" ca="1" si="567"/>
        <v>0</v>
      </c>
      <c r="E9037" s="29">
        <f ca="1">IF(C9037&lt;Calculator!$D$26,0,IF(DAY($C9037)=1,IF(D9037-Calculator!$G$24&gt;0,Calculator!$G$24,D9037),0))</f>
        <v>0</v>
      </c>
      <c r="F9037" s="29">
        <f ca="1">IF(E9037&gt;0,D9037*Calculator!$G$22/12,0)</f>
        <v>0</v>
      </c>
      <c r="G9037" s="29">
        <f ca="1">IF(E9037&gt;0,(IFERROR(-PMT(Calculator!$G$22/12,Calculator!$G$23*12,Calculator!$G$20),0))-F9037,0)</f>
        <v>0</v>
      </c>
      <c r="H9037" s="29">
        <f t="shared" ca="1" si="568"/>
        <v>0</v>
      </c>
      <c r="I9037" s="29">
        <f t="shared" ca="1" si="566"/>
        <v>0</v>
      </c>
      <c r="J9037" s="30">
        <f>Calculator!$G$40</f>
        <v>6.5000000000000002E-2</v>
      </c>
      <c r="K9037" s="29">
        <f ca="1">IF(C9037&gt;=Calculator!$G$27,IF(DAY($C9037)=1,Calculator!$G$34/2,IF(DAY($C9037)=15,Calculator!$G$34/2,0)),0)</f>
        <v>0</v>
      </c>
      <c r="L9037" s="29">
        <f ca="1">IF(DAY($C9037)=28,IF(H9037=0,0,Calculator!$G$35),0)</f>
        <v>0</v>
      </c>
      <c r="M9037" s="29">
        <f ca="1">IF(I9037&gt;0,IF(DAY($C9037)=1,SUM(INDIRECT("I"&amp;(ROW(C9036)-DAY(C9036))):I9036),0),0)</f>
        <v>0</v>
      </c>
      <c r="N9037" s="29">
        <f ca="1">IF(C9037&lt;Calculator!$G$27,0,IF(C9037=Calculator!$G$27,Calculator!$G$39,IF(H9037-K9037&lt;=0,IF(D9037&gt;Calculator!$G$39,IF(H9037-K9037+E9037+L9037+M9037+Calculator!$G$39&gt;Calculator!$G$39,Calculator!$G$39-(H9037+E9037+L9037+M9037-K9037),Calculator!$G$39),D9037),0)))</f>
        <v>0</v>
      </c>
    </row>
    <row r="9038" spans="1:14" ht="15.75" thickBot="1">
      <c r="A9038" s="33" t="str">
        <f ca="1">IF(C9038=Calculator!$H$27,"F",IF(Daily!D9038+Daily!H9038=0,IF(D9037+H9037&gt;0,"L",""),""))</f>
        <v/>
      </c>
      <c r="B9038" s="34">
        <v>9037</v>
      </c>
      <c r="C9038" s="19">
        <f t="shared" ca="1" si="565"/>
        <v>54967</v>
      </c>
      <c r="D9038" s="29">
        <f t="shared" ca="1" si="567"/>
        <v>0</v>
      </c>
      <c r="E9038" s="29">
        <f ca="1">IF(C9038&lt;Calculator!$D$26,0,IF(DAY($C9038)=1,IF(D9038-Calculator!$G$24&gt;0,Calculator!$G$24,D9038),0))</f>
        <v>0</v>
      </c>
      <c r="F9038" s="29">
        <f ca="1">IF(E9038&gt;0,D9038*Calculator!$G$22/12,0)</f>
        <v>0</v>
      </c>
      <c r="G9038" s="29">
        <f ca="1">IF(E9038&gt;0,(IFERROR(-PMT(Calculator!$G$22/12,Calculator!$G$23*12,Calculator!$G$20),0))-F9038,0)</f>
        <v>0</v>
      </c>
      <c r="H9038" s="29">
        <f t="shared" ca="1" si="568"/>
        <v>0</v>
      </c>
      <c r="I9038" s="29">
        <f t="shared" ca="1" si="566"/>
        <v>0</v>
      </c>
      <c r="J9038" s="30">
        <f>Calculator!$G$40</f>
        <v>6.5000000000000002E-2</v>
      </c>
      <c r="K9038" s="29">
        <f ca="1">IF(C9038&gt;=Calculator!$G$27,IF(DAY($C9038)=1,Calculator!$G$34/2,IF(DAY($C9038)=15,Calculator!$G$34/2,0)),0)</f>
        <v>0</v>
      </c>
      <c r="L9038" s="29">
        <f ca="1">IF(DAY($C9038)=28,IF(H9038=0,0,Calculator!$G$35),0)</f>
        <v>0</v>
      </c>
      <c r="M9038" s="29">
        <f ca="1">IF(I9038&gt;0,IF(DAY($C9038)=1,SUM(INDIRECT("I"&amp;(ROW(C9037)-DAY(C9037))):I9037),0),0)</f>
        <v>0</v>
      </c>
      <c r="N9038" s="29">
        <f ca="1">IF(C9038&lt;Calculator!$G$27,0,IF(C9038=Calculator!$G$27,Calculator!$G$39,IF(H9038-K9038&lt;=0,IF(D9038&gt;Calculator!$G$39,IF(H9038-K9038+E9038+L9038+M9038+Calculator!$G$39&gt;Calculator!$G$39,Calculator!$G$39-(H9038+E9038+L9038+M9038-K9038),Calculator!$G$39),D9038),0)))</f>
        <v>0</v>
      </c>
    </row>
    <row r="9039" spans="1:14" ht="15.75" thickBot="1">
      <c r="A9039" s="33" t="str">
        <f ca="1">IF(C9039=Calculator!$H$27,"F",IF(Daily!D9039+Daily!H9039=0,IF(D9038+H9038&gt;0,"L",""),""))</f>
        <v/>
      </c>
      <c r="B9039" s="34">
        <v>9038</v>
      </c>
      <c r="C9039" s="19">
        <f t="shared" ca="1" si="565"/>
        <v>54968</v>
      </c>
      <c r="D9039" s="29">
        <f t="shared" ca="1" si="567"/>
        <v>0</v>
      </c>
      <c r="E9039" s="29">
        <f ca="1">IF(C9039&lt;Calculator!$D$26,0,IF(DAY($C9039)=1,IF(D9039-Calculator!$G$24&gt;0,Calculator!$G$24,D9039),0))</f>
        <v>0</v>
      </c>
      <c r="F9039" s="29">
        <f ca="1">IF(E9039&gt;0,D9039*Calculator!$G$22/12,0)</f>
        <v>0</v>
      </c>
      <c r="G9039" s="29">
        <f ca="1">IF(E9039&gt;0,(IFERROR(-PMT(Calculator!$G$22/12,Calculator!$G$23*12,Calculator!$G$20),0))-F9039,0)</f>
        <v>0</v>
      </c>
      <c r="H9039" s="29">
        <f t="shared" ca="1" si="568"/>
        <v>0</v>
      </c>
      <c r="I9039" s="29">
        <f t="shared" ca="1" si="566"/>
        <v>0</v>
      </c>
      <c r="J9039" s="30">
        <f>Calculator!$G$40</f>
        <v>6.5000000000000002E-2</v>
      </c>
      <c r="K9039" s="29">
        <f ca="1">IF(C9039&gt;=Calculator!$G$27,IF(DAY($C9039)=1,Calculator!$G$34/2,IF(DAY($C9039)=15,Calculator!$G$34/2,0)),0)</f>
        <v>0</v>
      </c>
      <c r="L9039" s="29">
        <f ca="1">IF(DAY($C9039)=28,IF(H9039=0,0,Calculator!$G$35),0)</f>
        <v>0</v>
      </c>
      <c r="M9039" s="29">
        <f ca="1">IF(I9039&gt;0,IF(DAY($C9039)=1,SUM(INDIRECT("I"&amp;(ROW(C9038)-DAY(C9038))):I9038),0),0)</f>
        <v>0</v>
      </c>
      <c r="N9039" s="29">
        <f ca="1">IF(C9039&lt;Calculator!$G$27,0,IF(C9039=Calculator!$G$27,Calculator!$G$39,IF(H9039-K9039&lt;=0,IF(D9039&gt;Calculator!$G$39,IF(H9039-K9039+E9039+L9039+M9039+Calculator!$G$39&gt;Calculator!$G$39,Calculator!$G$39-(H9039+E9039+L9039+M9039-K9039),Calculator!$G$39),D9039),0)))</f>
        <v>0</v>
      </c>
    </row>
    <row r="9040" spans="1:14" ht="15.75" thickBot="1">
      <c r="A9040" s="33" t="str">
        <f ca="1">IF(C9040=Calculator!$H$27,"F",IF(Daily!D9040+Daily!H9040=0,IF(D9039+H9039&gt;0,"L",""),""))</f>
        <v/>
      </c>
      <c r="B9040" s="34">
        <v>9039</v>
      </c>
      <c r="C9040" s="19">
        <f t="shared" ca="1" si="565"/>
        <v>54969</v>
      </c>
      <c r="D9040" s="29">
        <f t="shared" ca="1" si="567"/>
        <v>0</v>
      </c>
      <c r="E9040" s="29">
        <f ca="1">IF(C9040&lt;Calculator!$D$26,0,IF(DAY($C9040)=1,IF(D9040-Calculator!$G$24&gt;0,Calculator!$G$24,D9040),0))</f>
        <v>0</v>
      </c>
      <c r="F9040" s="29">
        <f ca="1">IF(E9040&gt;0,D9040*Calculator!$G$22/12,0)</f>
        <v>0</v>
      </c>
      <c r="G9040" s="29">
        <f ca="1">IF(E9040&gt;0,(IFERROR(-PMT(Calculator!$G$22/12,Calculator!$G$23*12,Calculator!$G$20),0))-F9040,0)</f>
        <v>0</v>
      </c>
      <c r="H9040" s="29">
        <f t="shared" ca="1" si="568"/>
        <v>0</v>
      </c>
      <c r="I9040" s="29">
        <f t="shared" ca="1" si="566"/>
        <v>0</v>
      </c>
      <c r="J9040" s="30">
        <f>Calculator!$G$40</f>
        <v>6.5000000000000002E-2</v>
      </c>
      <c r="K9040" s="29">
        <f ca="1">IF(C9040&gt;=Calculator!$G$27,IF(DAY($C9040)=1,Calculator!$G$34/2,IF(DAY($C9040)=15,Calculator!$G$34/2,0)),0)</f>
        <v>0</v>
      </c>
      <c r="L9040" s="29">
        <f ca="1">IF(DAY($C9040)=28,IF(H9040=0,0,Calculator!$G$35),0)</f>
        <v>0</v>
      </c>
      <c r="M9040" s="29">
        <f ca="1">IF(I9040&gt;0,IF(DAY($C9040)=1,SUM(INDIRECT("I"&amp;(ROW(C9039)-DAY(C9039))):I9039),0),0)</f>
        <v>0</v>
      </c>
      <c r="N9040" s="29">
        <f ca="1">IF(C9040&lt;Calculator!$G$27,0,IF(C9040=Calculator!$G$27,Calculator!$G$39,IF(H9040-K9040&lt;=0,IF(D9040&gt;Calculator!$G$39,IF(H9040-K9040+E9040+L9040+M9040+Calculator!$G$39&gt;Calculator!$G$39,Calculator!$G$39-(H9040+E9040+L9040+M9040-K9040),Calculator!$G$39),D9040),0)))</f>
        <v>0</v>
      </c>
    </row>
    <row r="9041" spans="1:14" ht="15.75" thickBot="1">
      <c r="A9041" s="33" t="str">
        <f ca="1">IF(C9041=Calculator!$H$27,"F",IF(Daily!D9041+Daily!H9041=0,IF(D9040+H9040&gt;0,"L",""),""))</f>
        <v/>
      </c>
      <c r="B9041" s="34">
        <v>9040</v>
      </c>
      <c r="C9041" s="19">
        <f t="shared" ca="1" si="565"/>
        <v>54970</v>
      </c>
      <c r="D9041" s="29">
        <f t="shared" ca="1" si="567"/>
        <v>0</v>
      </c>
      <c r="E9041" s="29">
        <f ca="1">IF(C9041&lt;Calculator!$D$26,0,IF(DAY($C9041)=1,IF(D9041-Calculator!$G$24&gt;0,Calculator!$G$24,D9041),0))</f>
        <v>0</v>
      </c>
      <c r="F9041" s="29">
        <f ca="1">IF(E9041&gt;0,D9041*Calculator!$G$22/12,0)</f>
        <v>0</v>
      </c>
      <c r="G9041" s="29">
        <f ca="1">IF(E9041&gt;0,(IFERROR(-PMT(Calculator!$G$22/12,Calculator!$G$23*12,Calculator!$G$20),0))-F9041,0)</f>
        <v>0</v>
      </c>
      <c r="H9041" s="29">
        <f t="shared" ca="1" si="568"/>
        <v>0</v>
      </c>
      <c r="I9041" s="29">
        <f t="shared" ca="1" si="566"/>
        <v>0</v>
      </c>
      <c r="J9041" s="30">
        <f>Calculator!$G$40</f>
        <v>6.5000000000000002E-2</v>
      </c>
      <c r="K9041" s="29">
        <f ca="1">IF(C9041&gt;=Calculator!$G$27,IF(DAY($C9041)=1,Calculator!$G$34/2,IF(DAY($C9041)=15,Calculator!$G$34/2,0)),0)</f>
        <v>4500</v>
      </c>
      <c r="L9041" s="29">
        <f ca="1">IF(DAY($C9041)=28,IF(H9041=0,0,Calculator!$G$35),0)</f>
        <v>0</v>
      </c>
      <c r="M9041" s="29">
        <f ca="1">IF(I9041&gt;0,IF(DAY($C9041)=1,SUM(INDIRECT("I"&amp;(ROW(C9040)-DAY(C9040))):I9040),0),0)</f>
        <v>0</v>
      </c>
      <c r="N9041" s="29">
        <f ca="1">IF(C9041&lt;Calculator!$G$27,0,IF(C9041=Calculator!$G$27,Calculator!$G$39,IF(H9041-K9041&lt;=0,IF(D9041&gt;Calculator!$G$39,IF(H9041-K9041+E9041+L9041+M9041+Calculator!$G$39&gt;Calculator!$G$39,Calculator!$G$39-(H9041+E9041+L9041+M9041-K9041),Calculator!$G$39),D9041),0)))</f>
        <v>0</v>
      </c>
    </row>
    <row r="9042" spans="1:14" ht="15.75" thickBot="1">
      <c r="A9042" s="33" t="str">
        <f ca="1">IF(C9042=Calculator!$H$27,"F",IF(Daily!D9042+Daily!H9042=0,IF(D9041+H9041&gt;0,"L",""),""))</f>
        <v/>
      </c>
      <c r="B9042" s="34">
        <v>9041</v>
      </c>
      <c r="C9042" s="19">
        <f t="shared" ca="1" si="565"/>
        <v>54971</v>
      </c>
      <c r="D9042" s="29">
        <f t="shared" ca="1" si="567"/>
        <v>0</v>
      </c>
      <c r="E9042" s="29">
        <f ca="1">IF(C9042&lt;Calculator!$D$26,0,IF(DAY($C9042)=1,IF(D9042-Calculator!$G$24&gt;0,Calculator!$G$24,D9042),0))</f>
        <v>0</v>
      </c>
      <c r="F9042" s="29">
        <f ca="1">IF(E9042&gt;0,D9042*Calculator!$G$22/12,0)</f>
        <v>0</v>
      </c>
      <c r="G9042" s="29">
        <f ca="1">IF(E9042&gt;0,(IFERROR(-PMT(Calculator!$G$22/12,Calculator!$G$23*12,Calculator!$G$20),0))-F9042,0)</f>
        <v>0</v>
      </c>
      <c r="H9042" s="29">
        <f t="shared" ca="1" si="568"/>
        <v>0</v>
      </c>
      <c r="I9042" s="29">
        <f t="shared" ca="1" si="566"/>
        <v>0</v>
      </c>
      <c r="J9042" s="30">
        <f>Calculator!$G$40</f>
        <v>6.5000000000000002E-2</v>
      </c>
      <c r="K9042" s="29">
        <f ca="1">IF(C9042&gt;=Calculator!$G$27,IF(DAY($C9042)=1,Calculator!$G$34/2,IF(DAY($C9042)=15,Calculator!$G$34/2,0)),0)</f>
        <v>0</v>
      </c>
      <c r="L9042" s="29">
        <f ca="1">IF(DAY($C9042)=28,IF(H9042=0,0,Calculator!$G$35),0)</f>
        <v>0</v>
      </c>
      <c r="M9042" s="29">
        <f ca="1">IF(I9042&gt;0,IF(DAY($C9042)=1,SUM(INDIRECT("I"&amp;(ROW(C9041)-DAY(C9041))):I9041),0),0)</f>
        <v>0</v>
      </c>
      <c r="N9042" s="29">
        <f ca="1">IF(C9042&lt;Calculator!$G$27,0,IF(C9042=Calculator!$G$27,Calculator!$G$39,IF(H9042-K9042&lt;=0,IF(D9042&gt;Calculator!$G$39,IF(H9042-K9042+E9042+L9042+M9042+Calculator!$G$39&gt;Calculator!$G$39,Calculator!$G$39-(H9042+E9042+L9042+M9042-K9042),Calculator!$G$39),D9042),0)))</f>
        <v>0</v>
      </c>
    </row>
    <row r="9043" spans="1:14" ht="15.75" thickBot="1">
      <c r="A9043" s="33" t="str">
        <f ca="1">IF(C9043=Calculator!$H$27,"F",IF(Daily!D9043+Daily!H9043=0,IF(D9042+H9042&gt;0,"L",""),""))</f>
        <v/>
      </c>
      <c r="B9043" s="34">
        <v>9042</v>
      </c>
      <c r="C9043" s="19">
        <f t="shared" ca="1" si="565"/>
        <v>54972</v>
      </c>
      <c r="D9043" s="29">
        <f t="shared" ca="1" si="567"/>
        <v>0</v>
      </c>
      <c r="E9043" s="29">
        <f ca="1">IF(C9043&lt;Calculator!$D$26,0,IF(DAY($C9043)=1,IF(D9043-Calculator!$G$24&gt;0,Calculator!$G$24,D9043),0))</f>
        <v>0</v>
      </c>
      <c r="F9043" s="29">
        <f ca="1">IF(E9043&gt;0,D9043*Calculator!$G$22/12,0)</f>
        <v>0</v>
      </c>
      <c r="G9043" s="29">
        <f ca="1">IF(E9043&gt;0,(IFERROR(-PMT(Calculator!$G$22/12,Calculator!$G$23*12,Calculator!$G$20),0))-F9043,0)</f>
        <v>0</v>
      </c>
      <c r="H9043" s="29">
        <f t="shared" ca="1" si="568"/>
        <v>0</v>
      </c>
      <c r="I9043" s="29">
        <f t="shared" ca="1" si="566"/>
        <v>0</v>
      </c>
      <c r="J9043" s="30">
        <f>Calculator!$G$40</f>
        <v>6.5000000000000002E-2</v>
      </c>
      <c r="K9043" s="29">
        <f ca="1">IF(C9043&gt;=Calculator!$G$27,IF(DAY($C9043)=1,Calculator!$G$34/2,IF(DAY($C9043)=15,Calculator!$G$34/2,0)),0)</f>
        <v>0</v>
      </c>
      <c r="L9043" s="29">
        <f ca="1">IF(DAY($C9043)=28,IF(H9043=0,0,Calculator!$G$35),0)</f>
        <v>0</v>
      </c>
      <c r="M9043" s="29">
        <f ca="1">IF(I9043&gt;0,IF(DAY($C9043)=1,SUM(INDIRECT("I"&amp;(ROW(C9042)-DAY(C9042))):I9042),0),0)</f>
        <v>0</v>
      </c>
      <c r="N9043" s="29">
        <f ca="1">IF(C9043&lt;Calculator!$G$27,0,IF(C9043=Calculator!$G$27,Calculator!$G$39,IF(H9043-K9043&lt;=0,IF(D9043&gt;Calculator!$G$39,IF(H9043-K9043+E9043+L9043+M9043+Calculator!$G$39&gt;Calculator!$G$39,Calculator!$G$39-(H9043+E9043+L9043+M9043-K9043),Calculator!$G$39),D9043),0)))</f>
        <v>0</v>
      </c>
    </row>
    <row r="9044" spans="1:14" ht="15.75" thickBot="1">
      <c r="A9044" s="33" t="str">
        <f ca="1">IF(C9044=Calculator!$H$27,"F",IF(Daily!D9044+Daily!H9044=0,IF(D9043+H9043&gt;0,"L",""),""))</f>
        <v/>
      </c>
      <c r="B9044" s="34">
        <v>9043</v>
      </c>
      <c r="C9044" s="19">
        <f t="shared" ca="1" si="565"/>
        <v>54973</v>
      </c>
      <c r="D9044" s="29">
        <f t="shared" ca="1" si="567"/>
        <v>0</v>
      </c>
      <c r="E9044" s="29">
        <f ca="1">IF(C9044&lt;Calculator!$D$26,0,IF(DAY($C9044)=1,IF(D9044-Calculator!$G$24&gt;0,Calculator!$G$24,D9044),0))</f>
        <v>0</v>
      </c>
      <c r="F9044" s="29">
        <f ca="1">IF(E9044&gt;0,D9044*Calculator!$G$22/12,0)</f>
        <v>0</v>
      </c>
      <c r="G9044" s="29">
        <f ca="1">IF(E9044&gt;0,(IFERROR(-PMT(Calculator!$G$22/12,Calculator!$G$23*12,Calculator!$G$20),0))-F9044,0)</f>
        <v>0</v>
      </c>
      <c r="H9044" s="29">
        <f t="shared" ca="1" si="568"/>
        <v>0</v>
      </c>
      <c r="I9044" s="29">
        <f t="shared" ca="1" si="566"/>
        <v>0</v>
      </c>
      <c r="J9044" s="30">
        <f>Calculator!$G$40</f>
        <v>6.5000000000000002E-2</v>
      </c>
      <c r="K9044" s="29">
        <f ca="1">IF(C9044&gt;=Calculator!$G$27,IF(DAY($C9044)=1,Calculator!$G$34/2,IF(DAY($C9044)=15,Calculator!$G$34/2,0)),0)</f>
        <v>0</v>
      </c>
      <c r="L9044" s="29">
        <f ca="1">IF(DAY($C9044)=28,IF(H9044=0,0,Calculator!$G$35),0)</f>
        <v>0</v>
      </c>
      <c r="M9044" s="29">
        <f ca="1">IF(I9044&gt;0,IF(DAY($C9044)=1,SUM(INDIRECT("I"&amp;(ROW(C9043)-DAY(C9043))):I9043),0),0)</f>
        <v>0</v>
      </c>
      <c r="N9044" s="29">
        <f ca="1">IF(C9044&lt;Calculator!$G$27,0,IF(C9044=Calculator!$G$27,Calculator!$G$39,IF(H9044-K9044&lt;=0,IF(D9044&gt;Calculator!$G$39,IF(H9044-K9044+E9044+L9044+M9044+Calculator!$G$39&gt;Calculator!$G$39,Calculator!$G$39-(H9044+E9044+L9044+M9044-K9044),Calculator!$G$39),D9044),0)))</f>
        <v>0</v>
      </c>
    </row>
    <row r="9045" spans="1:14" ht="15.75" thickBot="1">
      <c r="A9045" s="33" t="str">
        <f ca="1">IF(C9045=Calculator!$H$27,"F",IF(Daily!D9045+Daily!H9045=0,IF(D9044+H9044&gt;0,"L",""),""))</f>
        <v/>
      </c>
      <c r="B9045" s="34">
        <v>9044</v>
      </c>
      <c r="C9045" s="19">
        <f t="shared" ca="1" si="565"/>
        <v>54974</v>
      </c>
      <c r="D9045" s="29">
        <f t="shared" ca="1" si="567"/>
        <v>0</v>
      </c>
      <c r="E9045" s="29">
        <f ca="1">IF(C9045&lt;Calculator!$D$26,0,IF(DAY($C9045)=1,IF(D9045-Calculator!$G$24&gt;0,Calculator!$G$24,D9045),0))</f>
        <v>0</v>
      </c>
      <c r="F9045" s="29">
        <f ca="1">IF(E9045&gt;0,D9045*Calculator!$G$22/12,0)</f>
        <v>0</v>
      </c>
      <c r="G9045" s="29">
        <f ca="1">IF(E9045&gt;0,(IFERROR(-PMT(Calculator!$G$22/12,Calculator!$G$23*12,Calculator!$G$20),0))-F9045,0)</f>
        <v>0</v>
      </c>
      <c r="H9045" s="29">
        <f t="shared" ca="1" si="568"/>
        <v>0</v>
      </c>
      <c r="I9045" s="29">
        <f t="shared" ca="1" si="566"/>
        <v>0</v>
      </c>
      <c r="J9045" s="30">
        <f>Calculator!$G$40</f>
        <v>6.5000000000000002E-2</v>
      </c>
      <c r="K9045" s="29">
        <f ca="1">IF(C9045&gt;=Calculator!$G$27,IF(DAY($C9045)=1,Calculator!$G$34/2,IF(DAY($C9045)=15,Calculator!$G$34/2,0)),0)</f>
        <v>0</v>
      </c>
      <c r="L9045" s="29">
        <f ca="1">IF(DAY($C9045)=28,IF(H9045=0,0,Calculator!$G$35),0)</f>
        <v>0</v>
      </c>
      <c r="M9045" s="29">
        <f ca="1">IF(I9045&gt;0,IF(DAY($C9045)=1,SUM(INDIRECT("I"&amp;(ROW(C9044)-DAY(C9044))):I9044),0),0)</f>
        <v>0</v>
      </c>
      <c r="N9045" s="29">
        <f ca="1">IF(C9045&lt;Calculator!$G$27,0,IF(C9045=Calculator!$G$27,Calculator!$G$39,IF(H9045-K9045&lt;=0,IF(D9045&gt;Calculator!$G$39,IF(H9045-K9045+E9045+L9045+M9045+Calculator!$G$39&gt;Calculator!$G$39,Calculator!$G$39-(H9045+E9045+L9045+M9045-K9045),Calculator!$G$39),D9045),0)))</f>
        <v>0</v>
      </c>
    </row>
    <row r="9046" spans="1:14" ht="15.75" thickBot="1">
      <c r="A9046" s="33" t="str">
        <f ca="1">IF(C9046=Calculator!$H$27,"F",IF(Daily!D9046+Daily!H9046=0,IF(D9045+H9045&gt;0,"L",""),""))</f>
        <v/>
      </c>
      <c r="B9046" s="34">
        <v>9045</v>
      </c>
      <c r="C9046" s="19">
        <f t="shared" ca="1" si="565"/>
        <v>54975</v>
      </c>
      <c r="D9046" s="29">
        <f t="shared" ca="1" si="567"/>
        <v>0</v>
      </c>
      <c r="E9046" s="29">
        <f ca="1">IF(C9046&lt;Calculator!$D$26,0,IF(DAY($C9046)=1,IF(D9046-Calculator!$G$24&gt;0,Calculator!$G$24,D9046),0))</f>
        <v>0</v>
      </c>
      <c r="F9046" s="29">
        <f ca="1">IF(E9046&gt;0,D9046*Calculator!$G$22/12,0)</f>
        <v>0</v>
      </c>
      <c r="G9046" s="29">
        <f ca="1">IF(E9046&gt;0,(IFERROR(-PMT(Calculator!$G$22/12,Calculator!$G$23*12,Calculator!$G$20),0))-F9046,0)</f>
        <v>0</v>
      </c>
      <c r="H9046" s="29">
        <f t="shared" ca="1" si="568"/>
        <v>0</v>
      </c>
      <c r="I9046" s="29">
        <f t="shared" ca="1" si="566"/>
        <v>0</v>
      </c>
      <c r="J9046" s="30">
        <f>Calculator!$G$40</f>
        <v>6.5000000000000002E-2</v>
      </c>
      <c r="K9046" s="29">
        <f ca="1">IF(C9046&gt;=Calculator!$G$27,IF(DAY($C9046)=1,Calculator!$G$34/2,IF(DAY($C9046)=15,Calculator!$G$34/2,0)),0)</f>
        <v>0</v>
      </c>
      <c r="L9046" s="29">
        <f ca="1">IF(DAY($C9046)=28,IF(H9046=0,0,Calculator!$G$35),0)</f>
        <v>0</v>
      </c>
      <c r="M9046" s="29">
        <f ca="1">IF(I9046&gt;0,IF(DAY($C9046)=1,SUM(INDIRECT("I"&amp;(ROW(C9045)-DAY(C9045))):I9045),0),0)</f>
        <v>0</v>
      </c>
      <c r="N9046" s="29">
        <f ca="1">IF(C9046&lt;Calculator!$G$27,0,IF(C9046=Calculator!$G$27,Calculator!$G$39,IF(H9046-K9046&lt;=0,IF(D9046&gt;Calculator!$G$39,IF(H9046-K9046+E9046+L9046+M9046+Calculator!$G$39&gt;Calculator!$G$39,Calculator!$G$39-(H9046+E9046+L9046+M9046-K9046),Calculator!$G$39),D9046),0)))</f>
        <v>0</v>
      </c>
    </row>
    <row r="9047" spans="1:14" ht="15.75" thickBot="1">
      <c r="A9047" s="33" t="str">
        <f ca="1">IF(C9047=Calculator!$H$27,"F",IF(Daily!D9047+Daily!H9047=0,IF(D9046+H9046&gt;0,"L",""),""))</f>
        <v/>
      </c>
      <c r="B9047" s="34">
        <v>9046</v>
      </c>
      <c r="C9047" s="19">
        <f t="shared" ca="1" si="565"/>
        <v>54976</v>
      </c>
      <c r="D9047" s="29">
        <f t="shared" ca="1" si="567"/>
        <v>0</v>
      </c>
      <c r="E9047" s="29">
        <f ca="1">IF(C9047&lt;Calculator!$D$26,0,IF(DAY($C9047)=1,IF(D9047-Calculator!$G$24&gt;0,Calculator!$G$24,D9047),0))</f>
        <v>0</v>
      </c>
      <c r="F9047" s="29">
        <f ca="1">IF(E9047&gt;0,D9047*Calculator!$G$22/12,0)</f>
        <v>0</v>
      </c>
      <c r="G9047" s="29">
        <f ca="1">IF(E9047&gt;0,(IFERROR(-PMT(Calculator!$G$22/12,Calculator!$G$23*12,Calculator!$G$20),0))-F9047,0)</f>
        <v>0</v>
      </c>
      <c r="H9047" s="29">
        <f t="shared" ca="1" si="568"/>
        <v>0</v>
      </c>
      <c r="I9047" s="29">
        <f t="shared" ca="1" si="566"/>
        <v>0</v>
      </c>
      <c r="J9047" s="30">
        <f>Calculator!$G$40</f>
        <v>6.5000000000000002E-2</v>
      </c>
      <c r="K9047" s="29">
        <f ca="1">IF(C9047&gt;=Calculator!$G$27,IF(DAY($C9047)=1,Calculator!$G$34/2,IF(DAY($C9047)=15,Calculator!$G$34/2,0)),0)</f>
        <v>0</v>
      </c>
      <c r="L9047" s="29">
        <f ca="1">IF(DAY($C9047)=28,IF(H9047=0,0,Calculator!$G$35),0)</f>
        <v>0</v>
      </c>
      <c r="M9047" s="29">
        <f ca="1">IF(I9047&gt;0,IF(DAY($C9047)=1,SUM(INDIRECT("I"&amp;(ROW(C9046)-DAY(C9046))):I9046),0),0)</f>
        <v>0</v>
      </c>
      <c r="N9047" s="29">
        <f ca="1">IF(C9047&lt;Calculator!$G$27,0,IF(C9047=Calculator!$G$27,Calculator!$G$39,IF(H9047-K9047&lt;=0,IF(D9047&gt;Calculator!$G$39,IF(H9047-K9047+E9047+L9047+M9047+Calculator!$G$39&gt;Calculator!$G$39,Calculator!$G$39-(H9047+E9047+L9047+M9047-K9047),Calculator!$G$39),D9047),0)))</f>
        <v>0</v>
      </c>
    </row>
    <row r="9048" spans="1:14" ht="15.75" thickBot="1">
      <c r="A9048" s="33" t="str">
        <f ca="1">IF(C9048=Calculator!$H$27,"F",IF(Daily!D9048+Daily!H9048=0,IF(D9047+H9047&gt;0,"L",""),""))</f>
        <v/>
      </c>
      <c r="B9048" s="34">
        <v>9047</v>
      </c>
      <c r="C9048" s="19">
        <f t="shared" ca="1" si="565"/>
        <v>54977</v>
      </c>
      <c r="D9048" s="29">
        <f t="shared" ca="1" si="567"/>
        <v>0</v>
      </c>
      <c r="E9048" s="29">
        <f ca="1">IF(C9048&lt;Calculator!$D$26,0,IF(DAY($C9048)=1,IF(D9048-Calculator!$G$24&gt;0,Calculator!$G$24,D9048),0))</f>
        <v>0</v>
      </c>
      <c r="F9048" s="29">
        <f ca="1">IF(E9048&gt;0,D9048*Calculator!$G$22/12,0)</f>
        <v>0</v>
      </c>
      <c r="G9048" s="29">
        <f ca="1">IF(E9048&gt;0,(IFERROR(-PMT(Calculator!$G$22/12,Calculator!$G$23*12,Calculator!$G$20),0))-F9048,0)</f>
        <v>0</v>
      </c>
      <c r="H9048" s="29">
        <f t="shared" ca="1" si="568"/>
        <v>0</v>
      </c>
      <c r="I9048" s="29">
        <f t="shared" ca="1" si="566"/>
        <v>0</v>
      </c>
      <c r="J9048" s="30">
        <f>Calculator!$G$40</f>
        <v>6.5000000000000002E-2</v>
      </c>
      <c r="K9048" s="29">
        <f ca="1">IF(C9048&gt;=Calculator!$G$27,IF(DAY($C9048)=1,Calculator!$G$34/2,IF(DAY($C9048)=15,Calculator!$G$34/2,0)),0)</f>
        <v>0</v>
      </c>
      <c r="L9048" s="29">
        <f ca="1">IF(DAY($C9048)=28,IF(H9048=0,0,Calculator!$G$35),0)</f>
        <v>0</v>
      </c>
      <c r="M9048" s="29">
        <f ca="1">IF(I9048&gt;0,IF(DAY($C9048)=1,SUM(INDIRECT("I"&amp;(ROW(C9047)-DAY(C9047))):I9047),0),0)</f>
        <v>0</v>
      </c>
      <c r="N9048" s="29">
        <f ca="1">IF(C9048&lt;Calculator!$G$27,0,IF(C9048=Calculator!$G$27,Calculator!$G$39,IF(H9048-K9048&lt;=0,IF(D9048&gt;Calculator!$G$39,IF(H9048-K9048+E9048+L9048+M9048+Calculator!$G$39&gt;Calculator!$G$39,Calculator!$G$39-(H9048+E9048+L9048+M9048-K9048),Calculator!$G$39),D9048),0)))</f>
        <v>0</v>
      </c>
    </row>
    <row r="9049" spans="1:14" ht="15.75" thickBot="1">
      <c r="A9049" s="33" t="str">
        <f ca="1">IF(C9049=Calculator!$H$27,"F",IF(Daily!D9049+Daily!H9049=0,IF(D9048+H9048&gt;0,"L",""),""))</f>
        <v/>
      </c>
      <c r="B9049" s="34">
        <v>9048</v>
      </c>
      <c r="C9049" s="19">
        <f t="shared" ca="1" si="565"/>
        <v>54978</v>
      </c>
      <c r="D9049" s="29">
        <f t="shared" ca="1" si="567"/>
        <v>0</v>
      </c>
      <c r="E9049" s="29">
        <f ca="1">IF(C9049&lt;Calculator!$D$26,0,IF(DAY($C9049)=1,IF(D9049-Calculator!$G$24&gt;0,Calculator!$G$24,D9049),0))</f>
        <v>0</v>
      </c>
      <c r="F9049" s="29">
        <f ca="1">IF(E9049&gt;0,D9049*Calculator!$G$22/12,0)</f>
        <v>0</v>
      </c>
      <c r="G9049" s="29">
        <f ca="1">IF(E9049&gt;0,(IFERROR(-PMT(Calculator!$G$22/12,Calculator!$G$23*12,Calculator!$G$20),0))-F9049,0)</f>
        <v>0</v>
      </c>
      <c r="H9049" s="29">
        <f t="shared" ca="1" si="568"/>
        <v>0</v>
      </c>
      <c r="I9049" s="29">
        <f t="shared" ca="1" si="566"/>
        <v>0</v>
      </c>
      <c r="J9049" s="30">
        <f>Calculator!$G$40</f>
        <v>6.5000000000000002E-2</v>
      </c>
      <c r="K9049" s="29">
        <f ca="1">IF(C9049&gt;=Calculator!$G$27,IF(DAY($C9049)=1,Calculator!$G$34/2,IF(DAY($C9049)=15,Calculator!$G$34/2,0)),0)</f>
        <v>0</v>
      </c>
      <c r="L9049" s="29">
        <f ca="1">IF(DAY($C9049)=28,IF(H9049=0,0,Calculator!$G$35),0)</f>
        <v>0</v>
      </c>
      <c r="M9049" s="29">
        <f ca="1">IF(I9049&gt;0,IF(DAY($C9049)=1,SUM(INDIRECT("I"&amp;(ROW(C9048)-DAY(C9048))):I9048),0),0)</f>
        <v>0</v>
      </c>
      <c r="N9049" s="29">
        <f ca="1">IF(C9049&lt;Calculator!$G$27,0,IF(C9049=Calculator!$G$27,Calculator!$G$39,IF(H9049-K9049&lt;=0,IF(D9049&gt;Calculator!$G$39,IF(H9049-K9049+E9049+L9049+M9049+Calculator!$G$39&gt;Calculator!$G$39,Calculator!$G$39-(H9049+E9049+L9049+M9049-K9049),Calculator!$G$39),D9049),0)))</f>
        <v>0</v>
      </c>
    </row>
    <row r="9050" spans="1:14" ht="15.75" thickBot="1">
      <c r="A9050" s="33" t="str">
        <f ca="1">IF(C9050=Calculator!$H$27,"F",IF(Daily!D9050+Daily!H9050=0,IF(D9049+H9049&gt;0,"L",""),""))</f>
        <v/>
      </c>
      <c r="B9050" s="34">
        <v>9049</v>
      </c>
      <c r="C9050" s="19">
        <f t="shared" ca="1" si="565"/>
        <v>54979</v>
      </c>
      <c r="D9050" s="29">
        <f t="shared" ca="1" si="567"/>
        <v>0</v>
      </c>
      <c r="E9050" s="29">
        <f ca="1">IF(C9050&lt;Calculator!$D$26,0,IF(DAY($C9050)=1,IF(D9050-Calculator!$G$24&gt;0,Calculator!$G$24,D9050),0))</f>
        <v>0</v>
      </c>
      <c r="F9050" s="29">
        <f ca="1">IF(E9050&gt;0,D9050*Calculator!$G$22/12,0)</f>
        <v>0</v>
      </c>
      <c r="G9050" s="29">
        <f ca="1">IF(E9050&gt;0,(IFERROR(-PMT(Calculator!$G$22/12,Calculator!$G$23*12,Calculator!$G$20),0))-F9050,0)</f>
        <v>0</v>
      </c>
      <c r="H9050" s="29">
        <f t="shared" ca="1" si="568"/>
        <v>0</v>
      </c>
      <c r="I9050" s="29">
        <f t="shared" ca="1" si="566"/>
        <v>0</v>
      </c>
      <c r="J9050" s="30">
        <f>Calculator!$G$40</f>
        <v>6.5000000000000002E-2</v>
      </c>
      <c r="K9050" s="29">
        <f ca="1">IF(C9050&gt;=Calculator!$G$27,IF(DAY($C9050)=1,Calculator!$G$34/2,IF(DAY($C9050)=15,Calculator!$G$34/2,0)),0)</f>
        <v>0</v>
      </c>
      <c r="L9050" s="29">
        <f ca="1">IF(DAY($C9050)=28,IF(H9050=0,0,Calculator!$G$35),0)</f>
        <v>0</v>
      </c>
      <c r="M9050" s="29">
        <f ca="1">IF(I9050&gt;0,IF(DAY($C9050)=1,SUM(INDIRECT("I"&amp;(ROW(C9049)-DAY(C9049))):I9049),0),0)</f>
        <v>0</v>
      </c>
      <c r="N9050" s="29">
        <f ca="1">IF(C9050&lt;Calculator!$G$27,0,IF(C9050=Calculator!$G$27,Calculator!$G$39,IF(H9050-K9050&lt;=0,IF(D9050&gt;Calculator!$G$39,IF(H9050-K9050+E9050+L9050+M9050+Calculator!$G$39&gt;Calculator!$G$39,Calculator!$G$39-(H9050+E9050+L9050+M9050-K9050),Calculator!$G$39),D9050),0)))</f>
        <v>0</v>
      </c>
    </row>
    <row r="9051" spans="1:14" ht="15.75" thickBot="1">
      <c r="A9051" s="33" t="str">
        <f ca="1">IF(C9051=Calculator!$H$27,"F",IF(Daily!D9051+Daily!H9051=0,IF(D9050+H9050&gt;0,"L",""),""))</f>
        <v/>
      </c>
      <c r="B9051" s="34">
        <v>9050</v>
      </c>
      <c r="C9051" s="19">
        <f t="shared" ca="1" si="565"/>
        <v>54980</v>
      </c>
      <c r="D9051" s="29">
        <f t="shared" ca="1" si="567"/>
        <v>0</v>
      </c>
      <c r="E9051" s="29">
        <f ca="1">IF(C9051&lt;Calculator!$D$26,0,IF(DAY($C9051)=1,IF(D9051-Calculator!$G$24&gt;0,Calculator!$G$24,D9051),0))</f>
        <v>0</v>
      </c>
      <c r="F9051" s="29">
        <f ca="1">IF(E9051&gt;0,D9051*Calculator!$G$22/12,0)</f>
        <v>0</v>
      </c>
      <c r="G9051" s="29">
        <f ca="1">IF(E9051&gt;0,(IFERROR(-PMT(Calculator!$G$22/12,Calculator!$G$23*12,Calculator!$G$20),0))-F9051,0)</f>
        <v>0</v>
      </c>
      <c r="H9051" s="29">
        <f t="shared" ca="1" si="568"/>
        <v>0</v>
      </c>
      <c r="I9051" s="29">
        <f t="shared" ca="1" si="566"/>
        <v>0</v>
      </c>
      <c r="J9051" s="30">
        <f>Calculator!$G$40</f>
        <v>6.5000000000000002E-2</v>
      </c>
      <c r="K9051" s="29">
        <f ca="1">IF(C9051&gt;=Calculator!$G$27,IF(DAY($C9051)=1,Calculator!$G$34/2,IF(DAY($C9051)=15,Calculator!$G$34/2,0)),0)</f>
        <v>0</v>
      </c>
      <c r="L9051" s="29">
        <f ca="1">IF(DAY($C9051)=28,IF(H9051=0,0,Calculator!$G$35),0)</f>
        <v>0</v>
      </c>
      <c r="M9051" s="29">
        <f ca="1">IF(I9051&gt;0,IF(DAY($C9051)=1,SUM(INDIRECT("I"&amp;(ROW(C9050)-DAY(C9050))):I9050),0),0)</f>
        <v>0</v>
      </c>
      <c r="N9051" s="29">
        <f ca="1">IF(C9051&lt;Calculator!$G$27,0,IF(C9051=Calculator!$G$27,Calculator!$G$39,IF(H9051-K9051&lt;=0,IF(D9051&gt;Calculator!$G$39,IF(H9051-K9051+E9051+L9051+M9051+Calculator!$G$39&gt;Calculator!$G$39,Calculator!$G$39-(H9051+E9051+L9051+M9051-K9051),Calculator!$G$39),D9051),0)))</f>
        <v>0</v>
      </c>
    </row>
    <row r="9052" spans="1:14" ht="15.75" thickBot="1">
      <c r="A9052" s="33" t="str">
        <f ca="1">IF(C9052=Calculator!$H$27,"F",IF(Daily!D9052+Daily!H9052=0,IF(D9051+H9051&gt;0,"L",""),""))</f>
        <v/>
      </c>
      <c r="B9052" s="34">
        <v>9051</v>
      </c>
      <c r="C9052" s="19">
        <f t="shared" ca="1" si="565"/>
        <v>54981</v>
      </c>
      <c r="D9052" s="29">
        <f t="shared" ca="1" si="567"/>
        <v>0</v>
      </c>
      <c r="E9052" s="29">
        <f ca="1">IF(C9052&lt;Calculator!$D$26,0,IF(DAY($C9052)=1,IF(D9052-Calculator!$G$24&gt;0,Calculator!$G$24,D9052),0))</f>
        <v>0</v>
      </c>
      <c r="F9052" s="29">
        <f ca="1">IF(E9052&gt;0,D9052*Calculator!$G$22/12,0)</f>
        <v>0</v>
      </c>
      <c r="G9052" s="29">
        <f ca="1">IF(E9052&gt;0,(IFERROR(-PMT(Calculator!$G$22/12,Calculator!$G$23*12,Calculator!$G$20),0))-F9052,0)</f>
        <v>0</v>
      </c>
      <c r="H9052" s="29">
        <f t="shared" ca="1" si="568"/>
        <v>0</v>
      </c>
      <c r="I9052" s="29">
        <f t="shared" ca="1" si="566"/>
        <v>0</v>
      </c>
      <c r="J9052" s="30">
        <f>Calculator!$G$40</f>
        <v>6.5000000000000002E-2</v>
      </c>
      <c r="K9052" s="29">
        <f ca="1">IF(C9052&gt;=Calculator!$G$27,IF(DAY($C9052)=1,Calculator!$G$34/2,IF(DAY($C9052)=15,Calculator!$G$34/2,0)),0)</f>
        <v>0</v>
      </c>
      <c r="L9052" s="29">
        <f ca="1">IF(DAY($C9052)=28,IF(H9052=0,0,Calculator!$G$35),0)</f>
        <v>0</v>
      </c>
      <c r="M9052" s="29">
        <f ca="1">IF(I9052&gt;0,IF(DAY($C9052)=1,SUM(INDIRECT("I"&amp;(ROW(C9051)-DAY(C9051))):I9051),0),0)</f>
        <v>0</v>
      </c>
      <c r="N9052" s="29">
        <f ca="1">IF(C9052&lt;Calculator!$G$27,0,IF(C9052=Calculator!$G$27,Calculator!$G$39,IF(H9052-K9052&lt;=0,IF(D9052&gt;Calculator!$G$39,IF(H9052-K9052+E9052+L9052+M9052+Calculator!$G$39&gt;Calculator!$G$39,Calculator!$G$39-(H9052+E9052+L9052+M9052-K9052),Calculator!$G$39),D9052),0)))</f>
        <v>0</v>
      </c>
    </row>
    <row r="9053" spans="1:14" ht="15.75" thickBot="1">
      <c r="A9053" s="33" t="str">
        <f ca="1">IF(C9053=Calculator!$H$27,"F",IF(Daily!D9053+Daily!H9053=0,IF(D9052+H9052&gt;0,"L",""),""))</f>
        <v/>
      </c>
      <c r="B9053" s="34">
        <v>9052</v>
      </c>
      <c r="C9053" s="19">
        <f t="shared" ca="1" si="565"/>
        <v>54982</v>
      </c>
      <c r="D9053" s="29">
        <f t="shared" ca="1" si="567"/>
        <v>0</v>
      </c>
      <c r="E9053" s="29">
        <f ca="1">IF(C9053&lt;Calculator!$D$26,0,IF(DAY($C9053)=1,IF(D9053-Calculator!$G$24&gt;0,Calculator!$G$24,D9053),0))</f>
        <v>0</v>
      </c>
      <c r="F9053" s="29">
        <f ca="1">IF(E9053&gt;0,D9053*Calculator!$G$22/12,0)</f>
        <v>0</v>
      </c>
      <c r="G9053" s="29">
        <f ca="1">IF(E9053&gt;0,(IFERROR(-PMT(Calculator!$G$22/12,Calculator!$G$23*12,Calculator!$G$20),0))-F9053,0)</f>
        <v>0</v>
      </c>
      <c r="H9053" s="29">
        <f t="shared" ca="1" si="568"/>
        <v>0</v>
      </c>
      <c r="I9053" s="29">
        <f t="shared" ca="1" si="566"/>
        <v>0</v>
      </c>
      <c r="J9053" s="30">
        <f>Calculator!$G$40</f>
        <v>6.5000000000000002E-2</v>
      </c>
      <c r="K9053" s="29">
        <f ca="1">IF(C9053&gt;=Calculator!$G$27,IF(DAY($C9053)=1,Calculator!$G$34/2,IF(DAY($C9053)=15,Calculator!$G$34/2,0)),0)</f>
        <v>0</v>
      </c>
      <c r="L9053" s="29">
        <f ca="1">IF(DAY($C9053)=28,IF(H9053=0,0,Calculator!$G$35),0)</f>
        <v>0</v>
      </c>
      <c r="M9053" s="29">
        <f ca="1">IF(I9053&gt;0,IF(DAY($C9053)=1,SUM(INDIRECT("I"&amp;(ROW(C9052)-DAY(C9052))):I9052),0),0)</f>
        <v>0</v>
      </c>
      <c r="N9053" s="29">
        <f ca="1">IF(C9053&lt;Calculator!$G$27,0,IF(C9053=Calculator!$G$27,Calculator!$G$39,IF(H9053-K9053&lt;=0,IF(D9053&gt;Calculator!$G$39,IF(H9053-K9053+E9053+L9053+M9053+Calculator!$G$39&gt;Calculator!$G$39,Calculator!$G$39-(H9053+E9053+L9053+M9053-K9053),Calculator!$G$39),D9053),0)))</f>
        <v>0</v>
      </c>
    </row>
    <row r="9054" spans="1:14" ht="15.75" thickBot="1">
      <c r="A9054" s="33" t="str">
        <f ca="1">IF(C9054=Calculator!$H$27,"F",IF(Daily!D9054+Daily!H9054=0,IF(D9053+H9053&gt;0,"L",""),""))</f>
        <v/>
      </c>
      <c r="B9054" s="34">
        <v>9053</v>
      </c>
      <c r="C9054" s="19">
        <f t="shared" ca="1" si="565"/>
        <v>54983</v>
      </c>
      <c r="D9054" s="29">
        <f t="shared" ca="1" si="567"/>
        <v>0</v>
      </c>
      <c r="E9054" s="29">
        <f ca="1">IF(C9054&lt;Calculator!$D$26,0,IF(DAY($C9054)=1,IF(D9054-Calculator!$G$24&gt;0,Calculator!$G$24,D9054),0))</f>
        <v>0</v>
      </c>
      <c r="F9054" s="29">
        <f ca="1">IF(E9054&gt;0,D9054*Calculator!$G$22/12,0)</f>
        <v>0</v>
      </c>
      <c r="G9054" s="29">
        <f ca="1">IF(E9054&gt;0,(IFERROR(-PMT(Calculator!$G$22/12,Calculator!$G$23*12,Calculator!$G$20),0))-F9054,0)</f>
        <v>0</v>
      </c>
      <c r="H9054" s="29">
        <f t="shared" ca="1" si="568"/>
        <v>0</v>
      </c>
      <c r="I9054" s="29">
        <f t="shared" ca="1" si="566"/>
        <v>0</v>
      </c>
      <c r="J9054" s="30">
        <f>Calculator!$G$40</f>
        <v>6.5000000000000002E-2</v>
      </c>
      <c r="K9054" s="29">
        <f ca="1">IF(C9054&gt;=Calculator!$G$27,IF(DAY($C9054)=1,Calculator!$G$34/2,IF(DAY($C9054)=15,Calculator!$G$34/2,0)),0)</f>
        <v>0</v>
      </c>
      <c r="L9054" s="29">
        <f ca="1">IF(DAY($C9054)=28,IF(H9054=0,0,Calculator!$G$35),0)</f>
        <v>0</v>
      </c>
      <c r="M9054" s="29">
        <f ca="1">IF(I9054&gt;0,IF(DAY($C9054)=1,SUM(INDIRECT("I"&amp;(ROW(C9053)-DAY(C9053))):I9053),0),0)</f>
        <v>0</v>
      </c>
      <c r="N9054" s="29">
        <f ca="1">IF(C9054&lt;Calculator!$G$27,0,IF(C9054=Calculator!$G$27,Calculator!$G$39,IF(H9054-K9054&lt;=0,IF(D9054&gt;Calculator!$G$39,IF(H9054-K9054+E9054+L9054+M9054+Calculator!$G$39&gt;Calculator!$G$39,Calculator!$G$39-(H9054+E9054+L9054+M9054-K9054),Calculator!$G$39),D9054),0)))</f>
        <v>0</v>
      </c>
    </row>
    <row r="9055" spans="1:14" ht="15.75" thickBot="1">
      <c r="A9055" s="33" t="str">
        <f ca="1">IF(C9055=Calculator!$H$27,"F",IF(Daily!D9055+Daily!H9055=0,IF(D9054+H9054&gt;0,"L",""),""))</f>
        <v/>
      </c>
      <c r="B9055" s="34">
        <v>9054</v>
      </c>
      <c r="C9055" s="19">
        <f t="shared" ca="1" si="565"/>
        <v>54984</v>
      </c>
      <c r="D9055" s="29">
        <f t="shared" ca="1" si="567"/>
        <v>0</v>
      </c>
      <c r="E9055" s="29">
        <f ca="1">IF(C9055&lt;Calculator!$D$26,0,IF(DAY($C9055)=1,IF(D9055-Calculator!$G$24&gt;0,Calculator!$G$24,D9055),0))</f>
        <v>0</v>
      </c>
      <c r="F9055" s="29">
        <f ca="1">IF(E9055&gt;0,D9055*Calculator!$G$22/12,0)</f>
        <v>0</v>
      </c>
      <c r="G9055" s="29">
        <f ca="1">IF(E9055&gt;0,(IFERROR(-PMT(Calculator!$G$22/12,Calculator!$G$23*12,Calculator!$G$20),0))-F9055,0)</f>
        <v>0</v>
      </c>
      <c r="H9055" s="29">
        <f t="shared" ca="1" si="568"/>
        <v>0</v>
      </c>
      <c r="I9055" s="29">
        <f t="shared" ca="1" si="566"/>
        <v>0</v>
      </c>
      <c r="J9055" s="30">
        <f>Calculator!$G$40</f>
        <v>6.5000000000000002E-2</v>
      </c>
      <c r="K9055" s="29">
        <f ca="1">IF(C9055&gt;=Calculator!$G$27,IF(DAY($C9055)=1,Calculator!$G$34/2,IF(DAY($C9055)=15,Calculator!$G$34/2,0)),0)</f>
        <v>4500</v>
      </c>
      <c r="L9055" s="29">
        <f ca="1">IF(DAY($C9055)=28,IF(H9055=0,0,Calculator!$G$35),0)</f>
        <v>0</v>
      </c>
      <c r="M9055" s="29">
        <f ca="1">IF(I9055&gt;0,IF(DAY($C9055)=1,SUM(INDIRECT("I"&amp;(ROW(C9054)-DAY(C9054))):I9054),0),0)</f>
        <v>0</v>
      </c>
      <c r="N9055" s="29">
        <f ca="1">IF(C9055&lt;Calculator!$G$27,0,IF(C9055=Calculator!$G$27,Calculator!$G$39,IF(H9055-K9055&lt;=0,IF(D9055&gt;Calculator!$G$39,IF(H9055-K9055+E9055+L9055+M9055+Calculator!$G$39&gt;Calculator!$G$39,Calculator!$G$39-(H9055+E9055+L9055+M9055-K9055),Calculator!$G$39),D9055),0)))</f>
        <v>0</v>
      </c>
    </row>
    <row r="9056" spans="1:14" ht="15.75" thickBot="1">
      <c r="A9056" s="33" t="str">
        <f ca="1">IF(C9056=Calculator!$H$27,"F",IF(Daily!D9056+Daily!H9056=0,IF(D9055+H9055&gt;0,"L",""),""))</f>
        <v/>
      </c>
      <c r="B9056" s="34">
        <v>9055</v>
      </c>
      <c r="C9056" s="19">
        <f t="shared" ca="1" si="565"/>
        <v>54985</v>
      </c>
      <c r="D9056" s="29">
        <f t="shared" ca="1" si="567"/>
        <v>0</v>
      </c>
      <c r="E9056" s="29">
        <f ca="1">IF(C9056&lt;Calculator!$D$26,0,IF(DAY($C9056)=1,IF(D9056-Calculator!$G$24&gt;0,Calculator!$G$24,D9056),0))</f>
        <v>0</v>
      </c>
      <c r="F9056" s="29">
        <f ca="1">IF(E9056&gt;0,D9056*Calculator!$G$22/12,0)</f>
        <v>0</v>
      </c>
      <c r="G9056" s="29">
        <f ca="1">IF(E9056&gt;0,(IFERROR(-PMT(Calculator!$G$22/12,Calculator!$G$23*12,Calculator!$G$20),0))-F9056,0)</f>
        <v>0</v>
      </c>
      <c r="H9056" s="29">
        <f t="shared" ca="1" si="568"/>
        <v>0</v>
      </c>
      <c r="I9056" s="29">
        <f t="shared" ca="1" si="566"/>
        <v>0</v>
      </c>
      <c r="J9056" s="30">
        <f>Calculator!$G$40</f>
        <v>6.5000000000000002E-2</v>
      </c>
      <c r="K9056" s="29">
        <f ca="1">IF(C9056&gt;=Calculator!$G$27,IF(DAY($C9056)=1,Calculator!$G$34/2,IF(DAY($C9056)=15,Calculator!$G$34/2,0)),0)</f>
        <v>0</v>
      </c>
      <c r="L9056" s="29">
        <f ca="1">IF(DAY($C9056)=28,IF(H9056=0,0,Calculator!$G$35),0)</f>
        <v>0</v>
      </c>
      <c r="M9056" s="29">
        <f ca="1">IF(I9056&gt;0,IF(DAY($C9056)=1,SUM(INDIRECT("I"&amp;(ROW(C9055)-DAY(C9055))):I9055),0),0)</f>
        <v>0</v>
      </c>
      <c r="N9056" s="29">
        <f ca="1">IF(C9056&lt;Calculator!$G$27,0,IF(C9056=Calculator!$G$27,Calculator!$G$39,IF(H9056-K9056&lt;=0,IF(D9056&gt;Calculator!$G$39,IF(H9056-K9056+E9056+L9056+M9056+Calculator!$G$39&gt;Calculator!$G$39,Calculator!$G$39-(H9056+E9056+L9056+M9056-K9056),Calculator!$G$39),D9056),0)))</f>
        <v>0</v>
      </c>
    </row>
    <row r="9057" spans="1:14" ht="15.75" thickBot="1">
      <c r="A9057" s="33" t="str">
        <f ca="1">IF(C9057=Calculator!$H$27,"F",IF(Daily!D9057+Daily!H9057=0,IF(D9056+H9056&gt;0,"L",""),""))</f>
        <v/>
      </c>
      <c r="B9057" s="34">
        <v>9056</v>
      </c>
      <c r="C9057" s="19">
        <f t="shared" ca="1" si="565"/>
        <v>54986</v>
      </c>
      <c r="D9057" s="29">
        <f t="shared" ca="1" si="567"/>
        <v>0</v>
      </c>
      <c r="E9057" s="29">
        <f ca="1">IF(C9057&lt;Calculator!$D$26,0,IF(DAY($C9057)=1,IF(D9057-Calculator!$G$24&gt;0,Calculator!$G$24,D9057),0))</f>
        <v>0</v>
      </c>
      <c r="F9057" s="29">
        <f ca="1">IF(E9057&gt;0,D9057*Calculator!$G$22/12,0)</f>
        <v>0</v>
      </c>
      <c r="G9057" s="29">
        <f ca="1">IF(E9057&gt;0,(IFERROR(-PMT(Calculator!$G$22/12,Calculator!$G$23*12,Calculator!$G$20),0))-F9057,0)</f>
        <v>0</v>
      </c>
      <c r="H9057" s="29">
        <f t="shared" ca="1" si="568"/>
        <v>0</v>
      </c>
      <c r="I9057" s="29">
        <f t="shared" ca="1" si="566"/>
        <v>0</v>
      </c>
      <c r="J9057" s="30">
        <f>Calculator!$G$40</f>
        <v>6.5000000000000002E-2</v>
      </c>
      <c r="K9057" s="29">
        <f ca="1">IF(C9057&gt;=Calculator!$G$27,IF(DAY($C9057)=1,Calculator!$G$34/2,IF(DAY($C9057)=15,Calculator!$G$34/2,0)),0)</f>
        <v>0</v>
      </c>
      <c r="L9057" s="29">
        <f ca="1">IF(DAY($C9057)=28,IF(H9057=0,0,Calculator!$G$35),0)</f>
        <v>0</v>
      </c>
      <c r="M9057" s="29">
        <f ca="1">IF(I9057&gt;0,IF(DAY($C9057)=1,SUM(INDIRECT("I"&amp;(ROW(C9056)-DAY(C9056))):I9056),0),0)</f>
        <v>0</v>
      </c>
      <c r="N9057" s="29">
        <f ca="1">IF(C9057&lt;Calculator!$G$27,0,IF(C9057=Calculator!$G$27,Calculator!$G$39,IF(H9057-K9057&lt;=0,IF(D9057&gt;Calculator!$G$39,IF(H9057-K9057+E9057+L9057+M9057+Calculator!$G$39&gt;Calculator!$G$39,Calculator!$G$39-(H9057+E9057+L9057+M9057-K9057),Calculator!$G$39),D9057),0)))</f>
        <v>0</v>
      </c>
    </row>
    <row r="9058" spans="1:14" ht="15.75" thickBot="1">
      <c r="A9058" s="33" t="str">
        <f ca="1">IF(C9058=Calculator!$H$27,"F",IF(Daily!D9058+Daily!H9058=0,IF(D9057+H9057&gt;0,"L",""),""))</f>
        <v/>
      </c>
      <c r="B9058" s="34">
        <v>9057</v>
      </c>
      <c r="C9058" s="19">
        <f t="shared" ca="1" si="565"/>
        <v>54987</v>
      </c>
      <c r="D9058" s="29">
        <f t="shared" ca="1" si="567"/>
        <v>0</v>
      </c>
      <c r="E9058" s="29">
        <f ca="1">IF(C9058&lt;Calculator!$D$26,0,IF(DAY($C9058)=1,IF(D9058-Calculator!$G$24&gt;0,Calculator!$G$24,D9058),0))</f>
        <v>0</v>
      </c>
      <c r="F9058" s="29">
        <f ca="1">IF(E9058&gt;0,D9058*Calculator!$G$22/12,0)</f>
        <v>0</v>
      </c>
      <c r="G9058" s="29">
        <f ca="1">IF(E9058&gt;0,(IFERROR(-PMT(Calculator!$G$22/12,Calculator!$G$23*12,Calculator!$G$20),0))-F9058,0)</f>
        <v>0</v>
      </c>
      <c r="H9058" s="29">
        <f t="shared" ca="1" si="568"/>
        <v>0</v>
      </c>
      <c r="I9058" s="29">
        <f t="shared" ca="1" si="566"/>
        <v>0</v>
      </c>
      <c r="J9058" s="30">
        <f>Calculator!$G$40</f>
        <v>6.5000000000000002E-2</v>
      </c>
      <c r="K9058" s="29">
        <f ca="1">IF(C9058&gt;=Calculator!$G$27,IF(DAY($C9058)=1,Calculator!$G$34/2,IF(DAY($C9058)=15,Calculator!$G$34/2,0)),0)</f>
        <v>0</v>
      </c>
      <c r="L9058" s="29">
        <f ca="1">IF(DAY($C9058)=28,IF(H9058=0,0,Calculator!$G$35),0)</f>
        <v>0</v>
      </c>
      <c r="M9058" s="29">
        <f ca="1">IF(I9058&gt;0,IF(DAY($C9058)=1,SUM(INDIRECT("I"&amp;(ROW(C9057)-DAY(C9057))):I9057),0),0)</f>
        <v>0</v>
      </c>
      <c r="N9058" s="29">
        <f ca="1">IF(C9058&lt;Calculator!$G$27,0,IF(C9058=Calculator!$G$27,Calculator!$G$39,IF(H9058-K9058&lt;=0,IF(D9058&gt;Calculator!$G$39,IF(H9058-K9058+E9058+L9058+M9058+Calculator!$G$39&gt;Calculator!$G$39,Calculator!$G$39-(H9058+E9058+L9058+M9058-K9058),Calculator!$G$39),D9058),0)))</f>
        <v>0</v>
      </c>
    </row>
    <row r="9059" spans="1:14" ht="15.75" thickBot="1">
      <c r="A9059" s="33" t="str">
        <f ca="1">IF(C9059=Calculator!$H$27,"F",IF(Daily!D9059+Daily!H9059=0,IF(D9058+H9058&gt;0,"L",""),""))</f>
        <v/>
      </c>
      <c r="B9059" s="34">
        <v>9058</v>
      </c>
      <c r="C9059" s="19">
        <f t="shared" ca="1" si="565"/>
        <v>54988</v>
      </c>
      <c r="D9059" s="29">
        <f t="shared" ca="1" si="567"/>
        <v>0</v>
      </c>
      <c r="E9059" s="29">
        <f ca="1">IF(C9059&lt;Calculator!$D$26,0,IF(DAY($C9059)=1,IF(D9059-Calculator!$G$24&gt;0,Calculator!$G$24,D9059),0))</f>
        <v>0</v>
      </c>
      <c r="F9059" s="29">
        <f ca="1">IF(E9059&gt;0,D9059*Calculator!$G$22/12,0)</f>
        <v>0</v>
      </c>
      <c r="G9059" s="29">
        <f ca="1">IF(E9059&gt;0,(IFERROR(-PMT(Calculator!$G$22/12,Calculator!$G$23*12,Calculator!$G$20),0))-F9059,0)</f>
        <v>0</v>
      </c>
      <c r="H9059" s="29">
        <f t="shared" ca="1" si="568"/>
        <v>0</v>
      </c>
      <c r="I9059" s="29">
        <f t="shared" ca="1" si="566"/>
        <v>0</v>
      </c>
      <c r="J9059" s="30">
        <f>Calculator!$G$40</f>
        <v>6.5000000000000002E-2</v>
      </c>
      <c r="K9059" s="29">
        <f ca="1">IF(C9059&gt;=Calculator!$G$27,IF(DAY($C9059)=1,Calculator!$G$34/2,IF(DAY($C9059)=15,Calculator!$G$34/2,0)),0)</f>
        <v>0</v>
      </c>
      <c r="L9059" s="29">
        <f ca="1">IF(DAY($C9059)=28,IF(H9059=0,0,Calculator!$G$35),0)</f>
        <v>0</v>
      </c>
      <c r="M9059" s="29">
        <f ca="1">IF(I9059&gt;0,IF(DAY($C9059)=1,SUM(INDIRECT("I"&amp;(ROW(C9058)-DAY(C9058))):I9058),0),0)</f>
        <v>0</v>
      </c>
      <c r="N9059" s="29">
        <f ca="1">IF(C9059&lt;Calculator!$G$27,0,IF(C9059=Calculator!$G$27,Calculator!$G$39,IF(H9059-K9059&lt;=0,IF(D9059&gt;Calculator!$G$39,IF(H9059-K9059+E9059+L9059+M9059+Calculator!$G$39&gt;Calculator!$G$39,Calculator!$G$39-(H9059+E9059+L9059+M9059-K9059),Calculator!$G$39),D9059),0)))</f>
        <v>0</v>
      </c>
    </row>
    <row r="9060" spans="1:14" ht="15.75" thickBot="1">
      <c r="A9060" s="33" t="str">
        <f ca="1">IF(C9060=Calculator!$H$27,"F",IF(Daily!D9060+Daily!H9060=0,IF(D9059+H9059&gt;0,"L",""),""))</f>
        <v/>
      </c>
      <c r="B9060" s="34">
        <v>9059</v>
      </c>
      <c r="C9060" s="19">
        <f t="shared" ca="1" si="565"/>
        <v>54989</v>
      </c>
      <c r="D9060" s="29">
        <f t="shared" ca="1" si="567"/>
        <v>0</v>
      </c>
      <c r="E9060" s="29">
        <f ca="1">IF(C9060&lt;Calculator!$D$26,0,IF(DAY($C9060)=1,IF(D9060-Calculator!$G$24&gt;0,Calculator!$G$24,D9060),0))</f>
        <v>0</v>
      </c>
      <c r="F9060" s="29">
        <f ca="1">IF(E9060&gt;0,D9060*Calculator!$G$22/12,0)</f>
        <v>0</v>
      </c>
      <c r="G9060" s="29">
        <f ca="1">IF(E9060&gt;0,(IFERROR(-PMT(Calculator!$G$22/12,Calculator!$G$23*12,Calculator!$G$20),0))-F9060,0)</f>
        <v>0</v>
      </c>
      <c r="H9060" s="29">
        <f t="shared" ca="1" si="568"/>
        <v>0</v>
      </c>
      <c r="I9060" s="29">
        <f t="shared" ca="1" si="566"/>
        <v>0</v>
      </c>
      <c r="J9060" s="30">
        <f>Calculator!$G$40</f>
        <v>6.5000000000000002E-2</v>
      </c>
      <c r="K9060" s="29">
        <f ca="1">IF(C9060&gt;=Calculator!$G$27,IF(DAY($C9060)=1,Calculator!$G$34/2,IF(DAY($C9060)=15,Calculator!$G$34/2,0)),0)</f>
        <v>0</v>
      </c>
      <c r="L9060" s="29">
        <f ca="1">IF(DAY($C9060)=28,IF(H9060=0,0,Calculator!$G$35),0)</f>
        <v>0</v>
      </c>
      <c r="M9060" s="29">
        <f ca="1">IF(I9060&gt;0,IF(DAY($C9060)=1,SUM(INDIRECT("I"&amp;(ROW(C9059)-DAY(C9059))):I9059),0),0)</f>
        <v>0</v>
      </c>
      <c r="N9060" s="29">
        <f ca="1">IF(C9060&lt;Calculator!$G$27,0,IF(C9060=Calculator!$G$27,Calculator!$G$39,IF(H9060-K9060&lt;=0,IF(D9060&gt;Calculator!$G$39,IF(H9060-K9060+E9060+L9060+M9060+Calculator!$G$39&gt;Calculator!$G$39,Calculator!$G$39-(H9060+E9060+L9060+M9060-K9060),Calculator!$G$39),D9060),0)))</f>
        <v>0</v>
      </c>
    </row>
    <row r="9061" spans="1:14" ht="15.75" thickBot="1">
      <c r="A9061" s="33" t="str">
        <f ca="1">IF(C9061=Calculator!$H$27,"F",IF(Daily!D9061+Daily!H9061=0,IF(D9060+H9060&gt;0,"L",""),""))</f>
        <v/>
      </c>
      <c r="B9061" s="34">
        <v>9060</v>
      </c>
      <c r="C9061" s="19">
        <f t="shared" ca="1" si="565"/>
        <v>54990</v>
      </c>
      <c r="D9061" s="29">
        <f t="shared" ca="1" si="567"/>
        <v>0</v>
      </c>
      <c r="E9061" s="29">
        <f ca="1">IF(C9061&lt;Calculator!$D$26,0,IF(DAY($C9061)=1,IF(D9061-Calculator!$G$24&gt;0,Calculator!$G$24,D9061),0))</f>
        <v>0</v>
      </c>
      <c r="F9061" s="29">
        <f ca="1">IF(E9061&gt;0,D9061*Calculator!$G$22/12,0)</f>
        <v>0</v>
      </c>
      <c r="G9061" s="29">
        <f ca="1">IF(E9061&gt;0,(IFERROR(-PMT(Calculator!$G$22/12,Calculator!$G$23*12,Calculator!$G$20),0))-F9061,0)</f>
        <v>0</v>
      </c>
      <c r="H9061" s="29">
        <f t="shared" ca="1" si="568"/>
        <v>0</v>
      </c>
      <c r="I9061" s="29">
        <f t="shared" ca="1" si="566"/>
        <v>0</v>
      </c>
      <c r="J9061" s="30">
        <f>Calculator!$G$40</f>
        <v>6.5000000000000002E-2</v>
      </c>
      <c r="K9061" s="29">
        <f ca="1">IF(C9061&gt;=Calculator!$G$27,IF(DAY($C9061)=1,Calculator!$G$34/2,IF(DAY($C9061)=15,Calculator!$G$34/2,0)),0)</f>
        <v>0</v>
      </c>
      <c r="L9061" s="29">
        <f ca="1">IF(DAY($C9061)=28,IF(H9061=0,0,Calculator!$G$35),0)</f>
        <v>0</v>
      </c>
      <c r="M9061" s="29">
        <f ca="1">IF(I9061&gt;0,IF(DAY($C9061)=1,SUM(INDIRECT("I"&amp;(ROW(C9060)-DAY(C9060))):I9060),0),0)</f>
        <v>0</v>
      </c>
      <c r="N9061" s="29">
        <f ca="1">IF(C9061&lt;Calculator!$G$27,0,IF(C9061=Calculator!$G$27,Calculator!$G$39,IF(H9061-K9061&lt;=0,IF(D9061&gt;Calculator!$G$39,IF(H9061-K9061+E9061+L9061+M9061+Calculator!$G$39&gt;Calculator!$G$39,Calculator!$G$39-(H9061+E9061+L9061+M9061-K9061),Calculator!$G$39),D9061),0)))</f>
        <v>0</v>
      </c>
    </row>
    <row r="9062" spans="1:14" ht="15.75" thickBot="1">
      <c r="A9062" s="33" t="str">
        <f ca="1">IF(C9062=Calculator!$H$27,"F",IF(Daily!D9062+Daily!H9062=0,IF(D9061+H9061&gt;0,"L",""),""))</f>
        <v/>
      </c>
      <c r="B9062" s="34">
        <v>9061</v>
      </c>
      <c r="C9062" s="19">
        <f t="shared" ca="1" si="565"/>
        <v>54991</v>
      </c>
      <c r="D9062" s="29">
        <f t="shared" ca="1" si="567"/>
        <v>0</v>
      </c>
      <c r="E9062" s="29">
        <f ca="1">IF(C9062&lt;Calculator!$D$26,0,IF(DAY($C9062)=1,IF(D9062-Calculator!$G$24&gt;0,Calculator!$G$24,D9062),0))</f>
        <v>0</v>
      </c>
      <c r="F9062" s="29">
        <f ca="1">IF(E9062&gt;0,D9062*Calculator!$G$22/12,0)</f>
        <v>0</v>
      </c>
      <c r="G9062" s="29">
        <f ca="1">IF(E9062&gt;0,(IFERROR(-PMT(Calculator!$G$22/12,Calculator!$G$23*12,Calculator!$G$20),0))-F9062,0)</f>
        <v>0</v>
      </c>
      <c r="H9062" s="29">
        <f t="shared" ca="1" si="568"/>
        <v>0</v>
      </c>
      <c r="I9062" s="29">
        <f t="shared" ca="1" si="566"/>
        <v>0</v>
      </c>
      <c r="J9062" s="30">
        <f>Calculator!$G$40</f>
        <v>6.5000000000000002E-2</v>
      </c>
      <c r="K9062" s="29">
        <f ca="1">IF(C9062&gt;=Calculator!$G$27,IF(DAY($C9062)=1,Calculator!$G$34/2,IF(DAY($C9062)=15,Calculator!$G$34/2,0)),0)</f>
        <v>0</v>
      </c>
      <c r="L9062" s="29">
        <f ca="1">IF(DAY($C9062)=28,IF(H9062=0,0,Calculator!$G$35),0)</f>
        <v>0</v>
      </c>
      <c r="M9062" s="29">
        <f ca="1">IF(I9062&gt;0,IF(DAY($C9062)=1,SUM(INDIRECT("I"&amp;(ROW(C9061)-DAY(C9061))):I9061),0),0)</f>
        <v>0</v>
      </c>
      <c r="N9062" s="29">
        <f ca="1">IF(C9062&lt;Calculator!$G$27,0,IF(C9062=Calculator!$G$27,Calculator!$G$39,IF(H9062-K9062&lt;=0,IF(D9062&gt;Calculator!$G$39,IF(H9062-K9062+E9062+L9062+M9062+Calculator!$G$39&gt;Calculator!$G$39,Calculator!$G$39-(H9062+E9062+L9062+M9062-K9062),Calculator!$G$39),D9062),0)))</f>
        <v>0</v>
      </c>
    </row>
    <row r="9063" spans="1:14" ht="15.75" thickBot="1">
      <c r="A9063" s="33" t="str">
        <f ca="1">IF(C9063=Calculator!$H$27,"F",IF(Daily!D9063+Daily!H9063=0,IF(D9062+H9062&gt;0,"L",""),""))</f>
        <v/>
      </c>
      <c r="B9063" s="34">
        <v>9062</v>
      </c>
      <c r="C9063" s="19">
        <f t="shared" ca="1" si="565"/>
        <v>54992</v>
      </c>
      <c r="D9063" s="29">
        <f t="shared" ca="1" si="567"/>
        <v>0</v>
      </c>
      <c r="E9063" s="29">
        <f ca="1">IF(C9063&lt;Calculator!$D$26,0,IF(DAY($C9063)=1,IF(D9063-Calculator!$G$24&gt;0,Calculator!$G$24,D9063),0))</f>
        <v>0</v>
      </c>
      <c r="F9063" s="29">
        <f ca="1">IF(E9063&gt;0,D9063*Calculator!$G$22/12,0)</f>
        <v>0</v>
      </c>
      <c r="G9063" s="29">
        <f ca="1">IF(E9063&gt;0,(IFERROR(-PMT(Calculator!$G$22/12,Calculator!$G$23*12,Calculator!$G$20),0))-F9063,0)</f>
        <v>0</v>
      </c>
      <c r="H9063" s="29">
        <f t="shared" ca="1" si="568"/>
        <v>0</v>
      </c>
      <c r="I9063" s="29">
        <f t="shared" ca="1" si="566"/>
        <v>0</v>
      </c>
      <c r="J9063" s="30">
        <f>Calculator!$G$40</f>
        <v>6.5000000000000002E-2</v>
      </c>
      <c r="K9063" s="29">
        <f ca="1">IF(C9063&gt;=Calculator!$G$27,IF(DAY($C9063)=1,Calculator!$G$34/2,IF(DAY($C9063)=15,Calculator!$G$34/2,0)),0)</f>
        <v>0</v>
      </c>
      <c r="L9063" s="29">
        <f ca="1">IF(DAY($C9063)=28,IF(H9063=0,0,Calculator!$G$35),0)</f>
        <v>0</v>
      </c>
      <c r="M9063" s="29">
        <f ca="1">IF(I9063&gt;0,IF(DAY($C9063)=1,SUM(INDIRECT("I"&amp;(ROW(C9062)-DAY(C9062))):I9062),0),0)</f>
        <v>0</v>
      </c>
      <c r="N9063" s="29">
        <f ca="1">IF(C9063&lt;Calculator!$G$27,0,IF(C9063=Calculator!$G$27,Calculator!$G$39,IF(H9063-K9063&lt;=0,IF(D9063&gt;Calculator!$G$39,IF(H9063-K9063+E9063+L9063+M9063+Calculator!$G$39&gt;Calculator!$G$39,Calculator!$G$39-(H9063+E9063+L9063+M9063-K9063),Calculator!$G$39),D9063),0)))</f>
        <v>0</v>
      </c>
    </row>
    <row r="9064" spans="1:14" ht="15.75" thickBot="1">
      <c r="A9064" s="33" t="str">
        <f ca="1">IF(C9064=Calculator!$H$27,"F",IF(Daily!D9064+Daily!H9064=0,IF(D9063+H9063&gt;0,"L",""),""))</f>
        <v/>
      </c>
      <c r="B9064" s="34">
        <v>9063</v>
      </c>
      <c r="C9064" s="19">
        <f t="shared" ca="1" si="565"/>
        <v>54993</v>
      </c>
      <c r="D9064" s="29">
        <f t="shared" ca="1" si="567"/>
        <v>0</v>
      </c>
      <c r="E9064" s="29">
        <f ca="1">IF(C9064&lt;Calculator!$D$26,0,IF(DAY($C9064)=1,IF(D9064-Calculator!$G$24&gt;0,Calculator!$G$24,D9064),0))</f>
        <v>0</v>
      </c>
      <c r="F9064" s="29">
        <f ca="1">IF(E9064&gt;0,D9064*Calculator!$G$22/12,0)</f>
        <v>0</v>
      </c>
      <c r="G9064" s="29">
        <f ca="1">IF(E9064&gt;0,(IFERROR(-PMT(Calculator!$G$22/12,Calculator!$G$23*12,Calculator!$G$20),0))-F9064,0)</f>
        <v>0</v>
      </c>
      <c r="H9064" s="29">
        <f t="shared" ca="1" si="568"/>
        <v>0</v>
      </c>
      <c r="I9064" s="29">
        <f t="shared" ca="1" si="566"/>
        <v>0</v>
      </c>
      <c r="J9064" s="30">
        <f>Calculator!$G$40</f>
        <v>6.5000000000000002E-2</v>
      </c>
      <c r="K9064" s="29">
        <f ca="1">IF(C9064&gt;=Calculator!$G$27,IF(DAY($C9064)=1,Calculator!$G$34/2,IF(DAY($C9064)=15,Calculator!$G$34/2,0)),0)</f>
        <v>0</v>
      </c>
      <c r="L9064" s="29">
        <f ca="1">IF(DAY($C9064)=28,IF(H9064=0,0,Calculator!$G$35),0)</f>
        <v>0</v>
      </c>
      <c r="M9064" s="29">
        <f ca="1">IF(I9064&gt;0,IF(DAY($C9064)=1,SUM(INDIRECT("I"&amp;(ROW(C9063)-DAY(C9063))):I9063),0),0)</f>
        <v>0</v>
      </c>
      <c r="N9064" s="29">
        <f ca="1">IF(C9064&lt;Calculator!$G$27,0,IF(C9064=Calculator!$G$27,Calculator!$G$39,IF(H9064-K9064&lt;=0,IF(D9064&gt;Calculator!$G$39,IF(H9064-K9064+E9064+L9064+M9064+Calculator!$G$39&gt;Calculator!$G$39,Calculator!$G$39-(H9064+E9064+L9064+M9064-K9064),Calculator!$G$39),D9064),0)))</f>
        <v>0</v>
      </c>
    </row>
    <row r="9065" spans="1:14" ht="15.75" thickBot="1">
      <c r="A9065" s="33" t="str">
        <f ca="1">IF(C9065=Calculator!$H$27,"F",IF(Daily!D9065+Daily!H9065=0,IF(D9064+H9064&gt;0,"L",""),""))</f>
        <v/>
      </c>
      <c r="B9065" s="34">
        <v>9064</v>
      </c>
      <c r="C9065" s="19">
        <f t="shared" ca="1" si="565"/>
        <v>54994</v>
      </c>
      <c r="D9065" s="29">
        <f t="shared" ca="1" si="567"/>
        <v>0</v>
      </c>
      <c r="E9065" s="29">
        <f ca="1">IF(C9065&lt;Calculator!$D$26,0,IF(DAY($C9065)=1,IF(D9065-Calculator!$G$24&gt;0,Calculator!$G$24,D9065),0))</f>
        <v>0</v>
      </c>
      <c r="F9065" s="29">
        <f ca="1">IF(E9065&gt;0,D9065*Calculator!$G$22/12,0)</f>
        <v>0</v>
      </c>
      <c r="G9065" s="29">
        <f ca="1">IF(E9065&gt;0,(IFERROR(-PMT(Calculator!$G$22/12,Calculator!$G$23*12,Calculator!$G$20),0))-F9065,0)</f>
        <v>0</v>
      </c>
      <c r="H9065" s="29">
        <f t="shared" ca="1" si="568"/>
        <v>0</v>
      </c>
      <c r="I9065" s="29">
        <f t="shared" ca="1" si="566"/>
        <v>0</v>
      </c>
      <c r="J9065" s="30">
        <f>Calculator!$G$40</f>
        <v>6.5000000000000002E-2</v>
      </c>
      <c r="K9065" s="29">
        <f ca="1">IF(C9065&gt;=Calculator!$G$27,IF(DAY($C9065)=1,Calculator!$G$34/2,IF(DAY($C9065)=15,Calculator!$G$34/2,0)),0)</f>
        <v>0</v>
      </c>
      <c r="L9065" s="29">
        <f ca="1">IF(DAY($C9065)=28,IF(H9065=0,0,Calculator!$G$35),0)</f>
        <v>0</v>
      </c>
      <c r="M9065" s="29">
        <f ca="1">IF(I9065&gt;0,IF(DAY($C9065)=1,SUM(INDIRECT("I"&amp;(ROW(C9064)-DAY(C9064))):I9064),0),0)</f>
        <v>0</v>
      </c>
      <c r="N9065" s="29">
        <f ca="1">IF(C9065&lt;Calculator!$G$27,0,IF(C9065=Calculator!$G$27,Calculator!$G$39,IF(H9065-K9065&lt;=0,IF(D9065&gt;Calculator!$G$39,IF(H9065-K9065+E9065+L9065+M9065+Calculator!$G$39&gt;Calculator!$G$39,Calculator!$G$39-(H9065+E9065+L9065+M9065-K9065),Calculator!$G$39),D9065),0)))</f>
        <v>0</v>
      </c>
    </row>
    <row r="9066" spans="1:14" ht="15.75" thickBot="1">
      <c r="A9066" s="33" t="str">
        <f ca="1">IF(C9066=Calculator!$H$27,"F",IF(Daily!D9066+Daily!H9066=0,IF(D9065+H9065&gt;0,"L",""),""))</f>
        <v/>
      </c>
      <c r="B9066" s="34">
        <v>9065</v>
      </c>
      <c r="C9066" s="19">
        <f t="shared" ca="1" si="565"/>
        <v>54995</v>
      </c>
      <c r="D9066" s="29">
        <f t="shared" ca="1" si="567"/>
        <v>0</v>
      </c>
      <c r="E9066" s="29">
        <f ca="1">IF(C9066&lt;Calculator!$D$26,0,IF(DAY($C9066)=1,IF(D9066-Calculator!$G$24&gt;0,Calculator!$G$24,D9066),0))</f>
        <v>0</v>
      </c>
      <c r="F9066" s="29">
        <f ca="1">IF(E9066&gt;0,D9066*Calculator!$G$22/12,0)</f>
        <v>0</v>
      </c>
      <c r="G9066" s="29">
        <f ca="1">IF(E9066&gt;0,(IFERROR(-PMT(Calculator!$G$22/12,Calculator!$G$23*12,Calculator!$G$20),0))-F9066,0)</f>
        <v>0</v>
      </c>
      <c r="H9066" s="29">
        <f t="shared" ca="1" si="568"/>
        <v>0</v>
      </c>
      <c r="I9066" s="29">
        <f t="shared" ca="1" si="566"/>
        <v>0</v>
      </c>
      <c r="J9066" s="30">
        <f>Calculator!$G$40</f>
        <v>6.5000000000000002E-2</v>
      </c>
      <c r="K9066" s="29">
        <f ca="1">IF(C9066&gt;=Calculator!$G$27,IF(DAY($C9066)=1,Calculator!$G$34/2,IF(DAY($C9066)=15,Calculator!$G$34/2,0)),0)</f>
        <v>0</v>
      </c>
      <c r="L9066" s="29">
        <f ca="1">IF(DAY($C9066)=28,IF(H9066=0,0,Calculator!$G$35),0)</f>
        <v>0</v>
      </c>
      <c r="M9066" s="29">
        <f ca="1">IF(I9066&gt;0,IF(DAY($C9066)=1,SUM(INDIRECT("I"&amp;(ROW(C9065)-DAY(C9065))):I9065),0),0)</f>
        <v>0</v>
      </c>
      <c r="N9066" s="29">
        <f ca="1">IF(C9066&lt;Calculator!$G$27,0,IF(C9066=Calculator!$G$27,Calculator!$G$39,IF(H9066-K9066&lt;=0,IF(D9066&gt;Calculator!$G$39,IF(H9066-K9066+E9066+L9066+M9066+Calculator!$G$39&gt;Calculator!$G$39,Calculator!$G$39-(H9066+E9066+L9066+M9066-K9066),Calculator!$G$39),D9066),0)))</f>
        <v>0</v>
      </c>
    </row>
    <row r="9067" spans="1:14" ht="15.75" thickBot="1">
      <c r="A9067" s="33" t="str">
        <f ca="1">IF(C9067=Calculator!$H$27,"F",IF(Daily!D9067+Daily!H9067=0,IF(D9066+H9066&gt;0,"L",""),""))</f>
        <v/>
      </c>
      <c r="B9067" s="34">
        <v>9066</v>
      </c>
      <c r="C9067" s="19">
        <f t="shared" ca="1" si="565"/>
        <v>54996</v>
      </c>
      <c r="D9067" s="29">
        <f t="shared" ca="1" si="567"/>
        <v>0</v>
      </c>
      <c r="E9067" s="29">
        <f ca="1">IF(C9067&lt;Calculator!$D$26,0,IF(DAY($C9067)=1,IF(D9067-Calculator!$G$24&gt;0,Calculator!$G$24,D9067),0))</f>
        <v>0</v>
      </c>
      <c r="F9067" s="29">
        <f ca="1">IF(E9067&gt;0,D9067*Calculator!$G$22/12,0)</f>
        <v>0</v>
      </c>
      <c r="G9067" s="29">
        <f ca="1">IF(E9067&gt;0,(IFERROR(-PMT(Calculator!$G$22/12,Calculator!$G$23*12,Calculator!$G$20),0))-F9067,0)</f>
        <v>0</v>
      </c>
      <c r="H9067" s="29">
        <f t="shared" ca="1" si="568"/>
        <v>0</v>
      </c>
      <c r="I9067" s="29">
        <f t="shared" ca="1" si="566"/>
        <v>0</v>
      </c>
      <c r="J9067" s="30">
        <f>Calculator!$G$40</f>
        <v>6.5000000000000002E-2</v>
      </c>
      <c r="K9067" s="29">
        <f ca="1">IF(C9067&gt;=Calculator!$G$27,IF(DAY($C9067)=1,Calculator!$G$34/2,IF(DAY($C9067)=15,Calculator!$G$34/2,0)),0)</f>
        <v>0</v>
      </c>
      <c r="L9067" s="29">
        <f ca="1">IF(DAY($C9067)=28,IF(H9067=0,0,Calculator!$G$35),0)</f>
        <v>0</v>
      </c>
      <c r="M9067" s="29">
        <f ca="1">IF(I9067&gt;0,IF(DAY($C9067)=1,SUM(INDIRECT("I"&amp;(ROW(C9066)-DAY(C9066))):I9066),0),0)</f>
        <v>0</v>
      </c>
      <c r="N9067" s="29">
        <f ca="1">IF(C9067&lt;Calculator!$G$27,0,IF(C9067=Calculator!$G$27,Calculator!$G$39,IF(H9067-K9067&lt;=0,IF(D9067&gt;Calculator!$G$39,IF(H9067-K9067+E9067+L9067+M9067+Calculator!$G$39&gt;Calculator!$G$39,Calculator!$G$39-(H9067+E9067+L9067+M9067-K9067),Calculator!$G$39),D9067),0)))</f>
        <v>0</v>
      </c>
    </row>
    <row r="9068" spans="1:14" ht="15.75" thickBot="1">
      <c r="A9068" s="33" t="str">
        <f ca="1">IF(C9068=Calculator!$H$27,"F",IF(Daily!D9068+Daily!H9068=0,IF(D9067+H9067&gt;0,"L",""),""))</f>
        <v/>
      </c>
      <c r="B9068" s="34">
        <v>9067</v>
      </c>
      <c r="C9068" s="19">
        <f t="shared" ca="1" si="565"/>
        <v>54997</v>
      </c>
      <c r="D9068" s="29">
        <f t="shared" ca="1" si="567"/>
        <v>0</v>
      </c>
      <c r="E9068" s="29">
        <f ca="1">IF(C9068&lt;Calculator!$D$26,0,IF(DAY($C9068)=1,IF(D9068-Calculator!$G$24&gt;0,Calculator!$G$24,D9068),0))</f>
        <v>0</v>
      </c>
      <c r="F9068" s="29">
        <f ca="1">IF(E9068&gt;0,D9068*Calculator!$G$22/12,0)</f>
        <v>0</v>
      </c>
      <c r="G9068" s="29">
        <f ca="1">IF(E9068&gt;0,(IFERROR(-PMT(Calculator!$G$22/12,Calculator!$G$23*12,Calculator!$G$20),0))-F9068,0)</f>
        <v>0</v>
      </c>
      <c r="H9068" s="29">
        <f t="shared" ca="1" si="568"/>
        <v>0</v>
      </c>
      <c r="I9068" s="29">
        <f t="shared" ca="1" si="566"/>
        <v>0</v>
      </c>
      <c r="J9068" s="30">
        <f>Calculator!$G$40</f>
        <v>6.5000000000000002E-2</v>
      </c>
      <c r="K9068" s="29">
        <f ca="1">IF(C9068&gt;=Calculator!$G$27,IF(DAY($C9068)=1,Calculator!$G$34/2,IF(DAY($C9068)=15,Calculator!$G$34/2,0)),0)</f>
        <v>0</v>
      </c>
      <c r="L9068" s="29">
        <f ca="1">IF(DAY($C9068)=28,IF(H9068=0,0,Calculator!$G$35),0)</f>
        <v>0</v>
      </c>
      <c r="M9068" s="29">
        <f ca="1">IF(I9068&gt;0,IF(DAY($C9068)=1,SUM(INDIRECT("I"&amp;(ROW(C9067)-DAY(C9067))):I9067),0),0)</f>
        <v>0</v>
      </c>
      <c r="N9068" s="29">
        <f ca="1">IF(C9068&lt;Calculator!$G$27,0,IF(C9068=Calculator!$G$27,Calculator!$G$39,IF(H9068-K9068&lt;=0,IF(D9068&gt;Calculator!$G$39,IF(H9068-K9068+E9068+L9068+M9068+Calculator!$G$39&gt;Calculator!$G$39,Calculator!$G$39-(H9068+E9068+L9068+M9068-K9068),Calculator!$G$39),D9068),0)))</f>
        <v>0</v>
      </c>
    </row>
    <row r="9069" spans="1:14" ht="15.75" thickBot="1">
      <c r="A9069" s="33" t="str">
        <f ca="1">IF(C9069=Calculator!$H$27,"F",IF(Daily!D9069+Daily!H9069=0,IF(D9068+H9068&gt;0,"L",""),""))</f>
        <v/>
      </c>
      <c r="B9069" s="34">
        <v>9068</v>
      </c>
      <c r="C9069" s="19">
        <f t="shared" ca="1" si="565"/>
        <v>54998</v>
      </c>
      <c r="D9069" s="29">
        <f t="shared" ca="1" si="567"/>
        <v>0</v>
      </c>
      <c r="E9069" s="29">
        <f ca="1">IF(C9069&lt;Calculator!$D$26,0,IF(DAY($C9069)=1,IF(D9069-Calculator!$G$24&gt;0,Calculator!$G$24,D9069),0))</f>
        <v>0</v>
      </c>
      <c r="F9069" s="29">
        <f ca="1">IF(E9069&gt;0,D9069*Calculator!$G$22/12,0)</f>
        <v>0</v>
      </c>
      <c r="G9069" s="29">
        <f ca="1">IF(E9069&gt;0,(IFERROR(-PMT(Calculator!$G$22/12,Calculator!$G$23*12,Calculator!$G$20),0))-F9069,0)</f>
        <v>0</v>
      </c>
      <c r="H9069" s="29">
        <f t="shared" ca="1" si="568"/>
        <v>0</v>
      </c>
      <c r="I9069" s="29">
        <f t="shared" ca="1" si="566"/>
        <v>0</v>
      </c>
      <c r="J9069" s="30">
        <f>Calculator!$G$40</f>
        <v>6.5000000000000002E-2</v>
      </c>
      <c r="K9069" s="29">
        <f ca="1">IF(C9069&gt;=Calculator!$G$27,IF(DAY($C9069)=1,Calculator!$G$34/2,IF(DAY($C9069)=15,Calculator!$G$34/2,0)),0)</f>
        <v>0</v>
      </c>
      <c r="L9069" s="29">
        <f ca="1">IF(DAY($C9069)=28,IF(H9069=0,0,Calculator!$G$35),0)</f>
        <v>0</v>
      </c>
      <c r="M9069" s="29">
        <f ca="1">IF(I9069&gt;0,IF(DAY($C9069)=1,SUM(INDIRECT("I"&amp;(ROW(C9068)-DAY(C9068))):I9068),0),0)</f>
        <v>0</v>
      </c>
      <c r="N9069" s="29">
        <f ca="1">IF(C9069&lt;Calculator!$G$27,0,IF(C9069=Calculator!$G$27,Calculator!$G$39,IF(H9069-K9069&lt;=0,IF(D9069&gt;Calculator!$G$39,IF(H9069-K9069+E9069+L9069+M9069+Calculator!$G$39&gt;Calculator!$G$39,Calculator!$G$39-(H9069+E9069+L9069+M9069-K9069),Calculator!$G$39),D9069),0)))</f>
        <v>0</v>
      </c>
    </row>
    <row r="9070" spans="1:14" ht="15.75" thickBot="1">
      <c r="A9070" s="33" t="str">
        <f ca="1">IF(C9070=Calculator!$H$27,"F",IF(Daily!D9070+Daily!H9070=0,IF(D9069+H9069&gt;0,"L",""),""))</f>
        <v/>
      </c>
      <c r="B9070" s="34">
        <v>9069</v>
      </c>
      <c r="C9070" s="19">
        <f t="shared" ca="1" si="565"/>
        <v>54999</v>
      </c>
      <c r="D9070" s="29">
        <f t="shared" ca="1" si="567"/>
        <v>0</v>
      </c>
      <c r="E9070" s="29">
        <f ca="1">IF(C9070&lt;Calculator!$D$26,0,IF(DAY($C9070)=1,IF(D9070-Calculator!$G$24&gt;0,Calculator!$G$24,D9070),0))</f>
        <v>0</v>
      </c>
      <c r="F9070" s="29">
        <f ca="1">IF(E9070&gt;0,D9070*Calculator!$G$22/12,0)</f>
        <v>0</v>
      </c>
      <c r="G9070" s="29">
        <f ca="1">IF(E9070&gt;0,(IFERROR(-PMT(Calculator!$G$22/12,Calculator!$G$23*12,Calculator!$G$20),0))-F9070,0)</f>
        <v>0</v>
      </c>
      <c r="H9070" s="29">
        <f t="shared" ca="1" si="568"/>
        <v>0</v>
      </c>
      <c r="I9070" s="29">
        <f t="shared" ca="1" si="566"/>
        <v>0</v>
      </c>
      <c r="J9070" s="30">
        <f>Calculator!$G$40</f>
        <v>6.5000000000000002E-2</v>
      </c>
      <c r="K9070" s="29">
        <f ca="1">IF(C9070&gt;=Calculator!$G$27,IF(DAY($C9070)=1,Calculator!$G$34/2,IF(DAY($C9070)=15,Calculator!$G$34/2,0)),0)</f>
        <v>0</v>
      </c>
      <c r="L9070" s="29">
        <f ca="1">IF(DAY($C9070)=28,IF(H9070=0,0,Calculator!$G$35),0)</f>
        <v>0</v>
      </c>
      <c r="M9070" s="29">
        <f ca="1">IF(I9070&gt;0,IF(DAY($C9070)=1,SUM(INDIRECT("I"&amp;(ROW(C9069)-DAY(C9069))):I9069),0),0)</f>
        <v>0</v>
      </c>
      <c r="N9070" s="29">
        <f ca="1">IF(C9070&lt;Calculator!$G$27,0,IF(C9070=Calculator!$G$27,Calculator!$G$39,IF(H9070-K9070&lt;=0,IF(D9070&gt;Calculator!$G$39,IF(H9070-K9070+E9070+L9070+M9070+Calculator!$G$39&gt;Calculator!$G$39,Calculator!$G$39-(H9070+E9070+L9070+M9070-K9070),Calculator!$G$39),D9070),0)))</f>
        <v>0</v>
      </c>
    </row>
    <row r="9071" spans="1:14" ht="15.75" thickBot="1">
      <c r="A9071" s="33" t="str">
        <f ca="1">IF(C9071=Calculator!$H$27,"F",IF(Daily!D9071+Daily!H9071=0,IF(D9070+H9070&gt;0,"L",""),""))</f>
        <v/>
      </c>
      <c r="B9071" s="34">
        <v>9070</v>
      </c>
      <c r="C9071" s="19">
        <f t="shared" ca="1" si="565"/>
        <v>55000</v>
      </c>
      <c r="D9071" s="29">
        <f t="shared" ca="1" si="567"/>
        <v>0</v>
      </c>
      <c r="E9071" s="29">
        <f ca="1">IF(C9071&lt;Calculator!$D$26,0,IF(DAY($C9071)=1,IF(D9071-Calculator!$G$24&gt;0,Calculator!$G$24,D9071),0))</f>
        <v>0</v>
      </c>
      <c r="F9071" s="29">
        <f ca="1">IF(E9071&gt;0,D9071*Calculator!$G$22/12,0)</f>
        <v>0</v>
      </c>
      <c r="G9071" s="29">
        <f ca="1">IF(E9071&gt;0,(IFERROR(-PMT(Calculator!$G$22/12,Calculator!$G$23*12,Calculator!$G$20),0))-F9071,0)</f>
        <v>0</v>
      </c>
      <c r="H9071" s="29">
        <f t="shared" ca="1" si="568"/>
        <v>0</v>
      </c>
      <c r="I9071" s="29">
        <f t="shared" ca="1" si="566"/>
        <v>0</v>
      </c>
      <c r="J9071" s="30">
        <f>Calculator!$G$40</f>
        <v>6.5000000000000002E-2</v>
      </c>
      <c r="K9071" s="29">
        <f ca="1">IF(C9071&gt;=Calculator!$G$27,IF(DAY($C9071)=1,Calculator!$G$34/2,IF(DAY($C9071)=15,Calculator!$G$34/2,0)),0)</f>
        <v>0</v>
      </c>
      <c r="L9071" s="29">
        <f ca="1">IF(DAY($C9071)=28,IF(H9071=0,0,Calculator!$G$35),0)</f>
        <v>0</v>
      </c>
      <c r="M9071" s="29">
        <f ca="1">IF(I9071&gt;0,IF(DAY($C9071)=1,SUM(INDIRECT("I"&amp;(ROW(C9070)-DAY(C9070))):I9070),0),0)</f>
        <v>0</v>
      </c>
      <c r="N9071" s="29">
        <f ca="1">IF(C9071&lt;Calculator!$G$27,0,IF(C9071=Calculator!$G$27,Calculator!$G$39,IF(H9071-K9071&lt;=0,IF(D9071&gt;Calculator!$G$39,IF(H9071-K9071+E9071+L9071+M9071+Calculator!$G$39&gt;Calculator!$G$39,Calculator!$G$39-(H9071+E9071+L9071+M9071-K9071),Calculator!$G$39),D9071),0)))</f>
        <v>0</v>
      </c>
    </row>
    <row r="9072" spans="1:14" ht="15.75" thickBot="1">
      <c r="A9072" s="33" t="str">
        <f ca="1">IF(C9072=Calculator!$H$27,"F",IF(Daily!D9072+Daily!H9072=0,IF(D9071+H9071&gt;0,"L",""),""))</f>
        <v/>
      </c>
      <c r="B9072" s="34">
        <v>9071</v>
      </c>
      <c r="C9072" s="19">
        <f t="shared" ca="1" si="565"/>
        <v>55001</v>
      </c>
      <c r="D9072" s="29">
        <f t="shared" ca="1" si="567"/>
        <v>0</v>
      </c>
      <c r="E9072" s="29">
        <f ca="1">IF(C9072&lt;Calculator!$D$26,0,IF(DAY($C9072)=1,IF(D9072-Calculator!$G$24&gt;0,Calculator!$G$24,D9072),0))</f>
        <v>0</v>
      </c>
      <c r="F9072" s="29">
        <f ca="1">IF(E9072&gt;0,D9072*Calculator!$G$22/12,0)</f>
        <v>0</v>
      </c>
      <c r="G9072" s="29">
        <f ca="1">IF(E9072&gt;0,(IFERROR(-PMT(Calculator!$G$22/12,Calculator!$G$23*12,Calculator!$G$20),0))-F9072,0)</f>
        <v>0</v>
      </c>
      <c r="H9072" s="29">
        <f t="shared" ca="1" si="568"/>
        <v>0</v>
      </c>
      <c r="I9072" s="29">
        <f t="shared" ca="1" si="566"/>
        <v>0</v>
      </c>
      <c r="J9072" s="30">
        <f>Calculator!$G$40</f>
        <v>6.5000000000000002E-2</v>
      </c>
      <c r="K9072" s="29">
        <f ca="1">IF(C9072&gt;=Calculator!$G$27,IF(DAY($C9072)=1,Calculator!$G$34/2,IF(DAY($C9072)=15,Calculator!$G$34/2,0)),0)</f>
        <v>4500</v>
      </c>
      <c r="L9072" s="29">
        <f ca="1">IF(DAY($C9072)=28,IF(H9072=0,0,Calculator!$G$35),0)</f>
        <v>0</v>
      </c>
      <c r="M9072" s="29">
        <f ca="1">IF(I9072&gt;0,IF(DAY($C9072)=1,SUM(INDIRECT("I"&amp;(ROW(C9071)-DAY(C9071))):I9071),0),0)</f>
        <v>0</v>
      </c>
      <c r="N9072" s="29">
        <f ca="1">IF(C9072&lt;Calculator!$G$27,0,IF(C9072=Calculator!$G$27,Calculator!$G$39,IF(H9072-K9072&lt;=0,IF(D9072&gt;Calculator!$G$39,IF(H9072-K9072+E9072+L9072+M9072+Calculator!$G$39&gt;Calculator!$G$39,Calculator!$G$39-(H9072+E9072+L9072+M9072-K9072),Calculator!$G$39),D9072),0)))</f>
        <v>0</v>
      </c>
    </row>
    <row r="9073" spans="1:14" ht="15.75" thickBot="1">
      <c r="A9073" s="33" t="str">
        <f ca="1">IF(C9073=Calculator!$H$27,"F",IF(Daily!D9073+Daily!H9073=0,IF(D9072+H9072&gt;0,"L",""),""))</f>
        <v/>
      </c>
      <c r="B9073" s="34">
        <v>9072</v>
      </c>
      <c r="C9073" s="19">
        <f t="shared" ca="1" si="565"/>
        <v>55002</v>
      </c>
      <c r="D9073" s="29">
        <f t="shared" ca="1" si="567"/>
        <v>0</v>
      </c>
      <c r="E9073" s="29">
        <f ca="1">IF(C9073&lt;Calculator!$D$26,0,IF(DAY($C9073)=1,IF(D9073-Calculator!$G$24&gt;0,Calculator!$G$24,D9073),0))</f>
        <v>0</v>
      </c>
      <c r="F9073" s="29">
        <f ca="1">IF(E9073&gt;0,D9073*Calculator!$G$22/12,0)</f>
        <v>0</v>
      </c>
      <c r="G9073" s="29">
        <f ca="1">IF(E9073&gt;0,(IFERROR(-PMT(Calculator!$G$22/12,Calculator!$G$23*12,Calculator!$G$20),0))-F9073,0)</f>
        <v>0</v>
      </c>
      <c r="H9073" s="29">
        <f t="shared" ca="1" si="568"/>
        <v>0</v>
      </c>
      <c r="I9073" s="29">
        <f t="shared" ca="1" si="566"/>
        <v>0</v>
      </c>
      <c r="J9073" s="30">
        <f>Calculator!$G$40</f>
        <v>6.5000000000000002E-2</v>
      </c>
      <c r="K9073" s="29">
        <f ca="1">IF(C9073&gt;=Calculator!$G$27,IF(DAY($C9073)=1,Calculator!$G$34/2,IF(DAY($C9073)=15,Calculator!$G$34/2,0)),0)</f>
        <v>0</v>
      </c>
      <c r="L9073" s="29">
        <f ca="1">IF(DAY($C9073)=28,IF(H9073=0,0,Calculator!$G$35),0)</f>
        <v>0</v>
      </c>
      <c r="M9073" s="29">
        <f ca="1">IF(I9073&gt;0,IF(DAY($C9073)=1,SUM(INDIRECT("I"&amp;(ROW(C9072)-DAY(C9072))):I9072),0),0)</f>
        <v>0</v>
      </c>
      <c r="N9073" s="29">
        <f ca="1">IF(C9073&lt;Calculator!$G$27,0,IF(C9073=Calculator!$G$27,Calculator!$G$39,IF(H9073-K9073&lt;=0,IF(D9073&gt;Calculator!$G$39,IF(H9073-K9073+E9073+L9073+M9073+Calculator!$G$39&gt;Calculator!$G$39,Calculator!$G$39-(H9073+E9073+L9073+M9073-K9073),Calculator!$G$39),D9073),0)))</f>
        <v>0</v>
      </c>
    </row>
    <row r="9074" spans="1:14" ht="15.75" thickBot="1">
      <c r="A9074" s="33" t="str">
        <f ca="1">IF(C9074=Calculator!$H$27,"F",IF(Daily!D9074+Daily!H9074=0,IF(D9073+H9073&gt;0,"L",""),""))</f>
        <v/>
      </c>
      <c r="B9074" s="34">
        <v>9073</v>
      </c>
      <c r="C9074" s="19">
        <f t="shared" ca="1" si="565"/>
        <v>55003</v>
      </c>
      <c r="D9074" s="29">
        <f t="shared" ca="1" si="567"/>
        <v>0</v>
      </c>
      <c r="E9074" s="29">
        <f ca="1">IF(C9074&lt;Calculator!$D$26,0,IF(DAY($C9074)=1,IF(D9074-Calculator!$G$24&gt;0,Calculator!$G$24,D9074),0))</f>
        <v>0</v>
      </c>
      <c r="F9074" s="29">
        <f ca="1">IF(E9074&gt;0,D9074*Calculator!$G$22/12,0)</f>
        <v>0</v>
      </c>
      <c r="G9074" s="29">
        <f ca="1">IF(E9074&gt;0,(IFERROR(-PMT(Calculator!$G$22/12,Calculator!$G$23*12,Calculator!$G$20),0))-F9074,0)</f>
        <v>0</v>
      </c>
      <c r="H9074" s="29">
        <f t="shared" ca="1" si="568"/>
        <v>0</v>
      </c>
      <c r="I9074" s="29">
        <f t="shared" ca="1" si="566"/>
        <v>0</v>
      </c>
      <c r="J9074" s="30">
        <f>Calculator!$G$40</f>
        <v>6.5000000000000002E-2</v>
      </c>
      <c r="K9074" s="29">
        <f ca="1">IF(C9074&gt;=Calculator!$G$27,IF(DAY($C9074)=1,Calculator!$G$34/2,IF(DAY($C9074)=15,Calculator!$G$34/2,0)),0)</f>
        <v>0</v>
      </c>
      <c r="L9074" s="29">
        <f ca="1">IF(DAY($C9074)=28,IF(H9074=0,0,Calculator!$G$35),0)</f>
        <v>0</v>
      </c>
      <c r="M9074" s="29">
        <f ca="1">IF(I9074&gt;0,IF(DAY($C9074)=1,SUM(INDIRECT("I"&amp;(ROW(C9073)-DAY(C9073))):I9073),0),0)</f>
        <v>0</v>
      </c>
      <c r="N9074" s="29">
        <f ca="1">IF(C9074&lt;Calculator!$G$27,0,IF(C9074=Calculator!$G$27,Calculator!$G$39,IF(H9074-K9074&lt;=0,IF(D9074&gt;Calculator!$G$39,IF(H9074-K9074+E9074+L9074+M9074+Calculator!$G$39&gt;Calculator!$G$39,Calculator!$G$39-(H9074+E9074+L9074+M9074-K9074),Calculator!$G$39),D9074),0)))</f>
        <v>0</v>
      </c>
    </row>
    <row r="9075" spans="1:14" ht="15.75" thickBot="1">
      <c r="A9075" s="33" t="str">
        <f ca="1">IF(C9075=Calculator!$H$27,"F",IF(Daily!D9075+Daily!H9075=0,IF(D9074+H9074&gt;0,"L",""),""))</f>
        <v/>
      </c>
      <c r="B9075" s="34">
        <v>9074</v>
      </c>
      <c r="C9075" s="19">
        <f t="shared" ca="1" si="565"/>
        <v>55004</v>
      </c>
      <c r="D9075" s="29">
        <f t="shared" ca="1" si="567"/>
        <v>0</v>
      </c>
      <c r="E9075" s="29">
        <f ca="1">IF(C9075&lt;Calculator!$D$26,0,IF(DAY($C9075)=1,IF(D9075-Calculator!$G$24&gt;0,Calculator!$G$24,D9075),0))</f>
        <v>0</v>
      </c>
      <c r="F9075" s="29">
        <f ca="1">IF(E9075&gt;0,D9075*Calculator!$G$22/12,0)</f>
        <v>0</v>
      </c>
      <c r="G9075" s="29">
        <f ca="1">IF(E9075&gt;0,(IFERROR(-PMT(Calculator!$G$22/12,Calculator!$G$23*12,Calculator!$G$20),0))-F9075,0)</f>
        <v>0</v>
      </c>
      <c r="H9075" s="29">
        <f t="shared" ca="1" si="568"/>
        <v>0</v>
      </c>
      <c r="I9075" s="29">
        <f t="shared" ca="1" si="566"/>
        <v>0</v>
      </c>
      <c r="J9075" s="30">
        <f>Calculator!$G$40</f>
        <v>6.5000000000000002E-2</v>
      </c>
      <c r="K9075" s="29">
        <f ca="1">IF(C9075&gt;=Calculator!$G$27,IF(DAY($C9075)=1,Calculator!$G$34/2,IF(DAY($C9075)=15,Calculator!$G$34/2,0)),0)</f>
        <v>0</v>
      </c>
      <c r="L9075" s="29">
        <f ca="1">IF(DAY($C9075)=28,IF(H9075=0,0,Calculator!$G$35),0)</f>
        <v>0</v>
      </c>
      <c r="M9075" s="29">
        <f ca="1">IF(I9075&gt;0,IF(DAY($C9075)=1,SUM(INDIRECT("I"&amp;(ROW(C9074)-DAY(C9074))):I9074),0),0)</f>
        <v>0</v>
      </c>
      <c r="N9075" s="29">
        <f ca="1">IF(C9075&lt;Calculator!$G$27,0,IF(C9075=Calculator!$G$27,Calculator!$G$39,IF(H9075-K9075&lt;=0,IF(D9075&gt;Calculator!$G$39,IF(H9075-K9075+E9075+L9075+M9075+Calculator!$G$39&gt;Calculator!$G$39,Calculator!$G$39-(H9075+E9075+L9075+M9075-K9075),Calculator!$G$39),D9075),0)))</f>
        <v>0</v>
      </c>
    </row>
    <row r="9076" spans="1:14" ht="15.75" thickBot="1">
      <c r="A9076" s="33" t="str">
        <f ca="1">IF(C9076=Calculator!$H$27,"F",IF(Daily!D9076+Daily!H9076=0,IF(D9075+H9075&gt;0,"L",""),""))</f>
        <v/>
      </c>
      <c r="B9076" s="34">
        <v>9075</v>
      </c>
      <c r="C9076" s="19">
        <f t="shared" ca="1" si="565"/>
        <v>55005</v>
      </c>
      <c r="D9076" s="29">
        <f t="shared" ca="1" si="567"/>
        <v>0</v>
      </c>
      <c r="E9076" s="29">
        <f ca="1">IF(C9076&lt;Calculator!$D$26,0,IF(DAY($C9076)=1,IF(D9076-Calculator!$G$24&gt;0,Calculator!$G$24,D9076),0))</f>
        <v>0</v>
      </c>
      <c r="F9076" s="29">
        <f ca="1">IF(E9076&gt;0,D9076*Calculator!$G$22/12,0)</f>
        <v>0</v>
      </c>
      <c r="G9076" s="29">
        <f ca="1">IF(E9076&gt;0,(IFERROR(-PMT(Calculator!$G$22/12,Calculator!$G$23*12,Calculator!$G$20),0))-F9076,0)</f>
        <v>0</v>
      </c>
      <c r="H9076" s="29">
        <f t="shared" ca="1" si="568"/>
        <v>0</v>
      </c>
      <c r="I9076" s="29">
        <f t="shared" ca="1" si="566"/>
        <v>0</v>
      </c>
      <c r="J9076" s="30">
        <f>Calculator!$G$40</f>
        <v>6.5000000000000002E-2</v>
      </c>
      <c r="K9076" s="29">
        <f ca="1">IF(C9076&gt;=Calculator!$G$27,IF(DAY($C9076)=1,Calculator!$G$34/2,IF(DAY($C9076)=15,Calculator!$G$34/2,0)),0)</f>
        <v>0</v>
      </c>
      <c r="L9076" s="29">
        <f ca="1">IF(DAY($C9076)=28,IF(H9076=0,0,Calculator!$G$35),0)</f>
        <v>0</v>
      </c>
      <c r="M9076" s="29">
        <f ca="1">IF(I9076&gt;0,IF(DAY($C9076)=1,SUM(INDIRECT("I"&amp;(ROW(C9075)-DAY(C9075))):I9075),0),0)</f>
        <v>0</v>
      </c>
      <c r="N9076" s="29">
        <f ca="1">IF(C9076&lt;Calculator!$G$27,0,IF(C9076=Calculator!$G$27,Calculator!$G$39,IF(H9076-K9076&lt;=0,IF(D9076&gt;Calculator!$G$39,IF(H9076-K9076+E9076+L9076+M9076+Calculator!$G$39&gt;Calculator!$G$39,Calculator!$G$39-(H9076+E9076+L9076+M9076-K9076),Calculator!$G$39),D9076),0)))</f>
        <v>0</v>
      </c>
    </row>
    <row r="9077" spans="1:14" ht="15.75" thickBot="1">
      <c r="A9077" s="33" t="str">
        <f ca="1">IF(C9077=Calculator!$H$27,"F",IF(Daily!D9077+Daily!H9077=0,IF(D9076+H9076&gt;0,"L",""),""))</f>
        <v/>
      </c>
      <c r="B9077" s="34">
        <v>9076</v>
      </c>
      <c r="C9077" s="19">
        <f t="shared" ca="1" si="565"/>
        <v>55006</v>
      </c>
      <c r="D9077" s="29">
        <f t="shared" ca="1" si="567"/>
        <v>0</v>
      </c>
      <c r="E9077" s="29">
        <f ca="1">IF(C9077&lt;Calculator!$D$26,0,IF(DAY($C9077)=1,IF(D9077-Calculator!$G$24&gt;0,Calculator!$G$24,D9077),0))</f>
        <v>0</v>
      </c>
      <c r="F9077" s="29">
        <f ca="1">IF(E9077&gt;0,D9077*Calculator!$G$22/12,0)</f>
        <v>0</v>
      </c>
      <c r="G9077" s="29">
        <f ca="1">IF(E9077&gt;0,(IFERROR(-PMT(Calculator!$G$22/12,Calculator!$G$23*12,Calculator!$G$20),0))-F9077,0)</f>
        <v>0</v>
      </c>
      <c r="H9077" s="29">
        <f t="shared" ca="1" si="568"/>
        <v>0</v>
      </c>
      <c r="I9077" s="29">
        <f t="shared" ca="1" si="566"/>
        <v>0</v>
      </c>
      <c r="J9077" s="30">
        <f>Calculator!$G$40</f>
        <v>6.5000000000000002E-2</v>
      </c>
      <c r="K9077" s="29">
        <f ca="1">IF(C9077&gt;=Calculator!$G$27,IF(DAY($C9077)=1,Calculator!$G$34/2,IF(DAY($C9077)=15,Calculator!$G$34/2,0)),0)</f>
        <v>0</v>
      </c>
      <c r="L9077" s="29">
        <f ca="1">IF(DAY($C9077)=28,IF(H9077=0,0,Calculator!$G$35),0)</f>
        <v>0</v>
      </c>
      <c r="M9077" s="29">
        <f ca="1">IF(I9077&gt;0,IF(DAY($C9077)=1,SUM(INDIRECT("I"&amp;(ROW(C9076)-DAY(C9076))):I9076),0),0)</f>
        <v>0</v>
      </c>
      <c r="N9077" s="29">
        <f ca="1">IF(C9077&lt;Calculator!$G$27,0,IF(C9077=Calculator!$G$27,Calculator!$G$39,IF(H9077-K9077&lt;=0,IF(D9077&gt;Calculator!$G$39,IF(H9077-K9077+E9077+L9077+M9077+Calculator!$G$39&gt;Calculator!$G$39,Calculator!$G$39-(H9077+E9077+L9077+M9077-K9077),Calculator!$G$39),D9077),0)))</f>
        <v>0</v>
      </c>
    </row>
    <row r="9078" spans="1:14" ht="15.75" thickBot="1">
      <c r="A9078" s="33" t="str">
        <f ca="1">IF(C9078=Calculator!$H$27,"F",IF(Daily!D9078+Daily!H9078=0,IF(D9077+H9077&gt;0,"L",""),""))</f>
        <v/>
      </c>
      <c r="B9078" s="34">
        <v>9077</v>
      </c>
      <c r="C9078" s="19">
        <f t="shared" ca="1" si="565"/>
        <v>55007</v>
      </c>
      <c r="D9078" s="29">
        <f t="shared" ca="1" si="567"/>
        <v>0</v>
      </c>
      <c r="E9078" s="29">
        <f ca="1">IF(C9078&lt;Calculator!$D$26,0,IF(DAY($C9078)=1,IF(D9078-Calculator!$G$24&gt;0,Calculator!$G$24,D9078),0))</f>
        <v>0</v>
      </c>
      <c r="F9078" s="29">
        <f ca="1">IF(E9078&gt;0,D9078*Calculator!$G$22/12,0)</f>
        <v>0</v>
      </c>
      <c r="G9078" s="29">
        <f ca="1">IF(E9078&gt;0,(IFERROR(-PMT(Calculator!$G$22/12,Calculator!$G$23*12,Calculator!$G$20),0))-F9078,0)</f>
        <v>0</v>
      </c>
      <c r="H9078" s="29">
        <f t="shared" ca="1" si="568"/>
        <v>0</v>
      </c>
      <c r="I9078" s="29">
        <f t="shared" ca="1" si="566"/>
        <v>0</v>
      </c>
      <c r="J9078" s="30">
        <f>Calculator!$G$40</f>
        <v>6.5000000000000002E-2</v>
      </c>
      <c r="K9078" s="29">
        <f ca="1">IF(C9078&gt;=Calculator!$G$27,IF(DAY($C9078)=1,Calculator!$G$34/2,IF(DAY($C9078)=15,Calculator!$G$34/2,0)),0)</f>
        <v>0</v>
      </c>
      <c r="L9078" s="29">
        <f ca="1">IF(DAY($C9078)=28,IF(H9078=0,0,Calculator!$G$35),0)</f>
        <v>0</v>
      </c>
      <c r="M9078" s="29">
        <f ca="1">IF(I9078&gt;0,IF(DAY($C9078)=1,SUM(INDIRECT("I"&amp;(ROW(C9077)-DAY(C9077))):I9077),0),0)</f>
        <v>0</v>
      </c>
      <c r="N9078" s="29">
        <f ca="1">IF(C9078&lt;Calculator!$G$27,0,IF(C9078=Calculator!$G$27,Calculator!$G$39,IF(H9078-K9078&lt;=0,IF(D9078&gt;Calculator!$G$39,IF(H9078-K9078+E9078+L9078+M9078+Calculator!$G$39&gt;Calculator!$G$39,Calculator!$G$39-(H9078+E9078+L9078+M9078-K9078),Calculator!$G$39),D9078),0)))</f>
        <v>0</v>
      </c>
    </row>
    <row r="9079" spans="1:14" ht="15.75" thickBot="1">
      <c r="A9079" s="33" t="str">
        <f ca="1">IF(C9079=Calculator!$H$27,"F",IF(Daily!D9079+Daily!H9079=0,IF(D9078+H9078&gt;0,"L",""),""))</f>
        <v/>
      </c>
      <c r="B9079" s="34">
        <v>9078</v>
      </c>
      <c r="C9079" s="19">
        <f t="shared" ca="1" si="565"/>
        <v>55008</v>
      </c>
      <c r="D9079" s="29">
        <f t="shared" ca="1" si="567"/>
        <v>0</v>
      </c>
      <c r="E9079" s="29">
        <f ca="1">IF(C9079&lt;Calculator!$D$26,0,IF(DAY($C9079)=1,IF(D9079-Calculator!$G$24&gt;0,Calculator!$G$24,D9079),0))</f>
        <v>0</v>
      </c>
      <c r="F9079" s="29">
        <f ca="1">IF(E9079&gt;0,D9079*Calculator!$G$22/12,0)</f>
        <v>0</v>
      </c>
      <c r="G9079" s="29">
        <f ca="1">IF(E9079&gt;0,(IFERROR(-PMT(Calculator!$G$22/12,Calculator!$G$23*12,Calculator!$G$20),0))-F9079,0)</f>
        <v>0</v>
      </c>
      <c r="H9079" s="29">
        <f t="shared" ca="1" si="568"/>
        <v>0</v>
      </c>
      <c r="I9079" s="29">
        <f t="shared" ca="1" si="566"/>
        <v>0</v>
      </c>
      <c r="J9079" s="30">
        <f>Calculator!$G$40</f>
        <v>6.5000000000000002E-2</v>
      </c>
      <c r="K9079" s="29">
        <f ca="1">IF(C9079&gt;=Calculator!$G$27,IF(DAY($C9079)=1,Calculator!$G$34/2,IF(DAY($C9079)=15,Calculator!$G$34/2,0)),0)</f>
        <v>0</v>
      </c>
      <c r="L9079" s="29">
        <f ca="1">IF(DAY($C9079)=28,IF(H9079=0,0,Calculator!$G$35),0)</f>
        <v>0</v>
      </c>
      <c r="M9079" s="29">
        <f ca="1">IF(I9079&gt;0,IF(DAY($C9079)=1,SUM(INDIRECT("I"&amp;(ROW(C9078)-DAY(C9078))):I9078),0),0)</f>
        <v>0</v>
      </c>
      <c r="N9079" s="29">
        <f ca="1">IF(C9079&lt;Calculator!$G$27,0,IF(C9079=Calculator!$G$27,Calculator!$G$39,IF(H9079-K9079&lt;=0,IF(D9079&gt;Calculator!$G$39,IF(H9079-K9079+E9079+L9079+M9079+Calculator!$G$39&gt;Calculator!$G$39,Calculator!$G$39-(H9079+E9079+L9079+M9079-K9079),Calculator!$G$39),D9079),0)))</f>
        <v>0</v>
      </c>
    </row>
    <row r="9080" spans="1:14" ht="15.75" thickBot="1">
      <c r="A9080" s="33" t="str">
        <f ca="1">IF(C9080=Calculator!$H$27,"F",IF(Daily!D9080+Daily!H9080=0,IF(D9079+H9079&gt;0,"L",""),""))</f>
        <v/>
      </c>
      <c r="B9080" s="34">
        <v>9079</v>
      </c>
      <c r="C9080" s="19">
        <f t="shared" ca="1" si="565"/>
        <v>55009</v>
      </c>
      <c r="D9080" s="29">
        <f t="shared" ca="1" si="567"/>
        <v>0</v>
      </c>
      <c r="E9080" s="29">
        <f ca="1">IF(C9080&lt;Calculator!$D$26,0,IF(DAY($C9080)=1,IF(D9080-Calculator!$G$24&gt;0,Calculator!$G$24,D9080),0))</f>
        <v>0</v>
      </c>
      <c r="F9080" s="29">
        <f ca="1">IF(E9080&gt;0,D9080*Calculator!$G$22/12,0)</f>
        <v>0</v>
      </c>
      <c r="G9080" s="29">
        <f ca="1">IF(E9080&gt;0,(IFERROR(-PMT(Calculator!$G$22/12,Calculator!$G$23*12,Calculator!$G$20),0))-F9080,0)</f>
        <v>0</v>
      </c>
      <c r="H9080" s="29">
        <f t="shared" ca="1" si="568"/>
        <v>0</v>
      </c>
      <c r="I9080" s="29">
        <f t="shared" ca="1" si="566"/>
        <v>0</v>
      </c>
      <c r="J9080" s="30">
        <f>Calculator!$G$40</f>
        <v>6.5000000000000002E-2</v>
      </c>
      <c r="K9080" s="29">
        <f ca="1">IF(C9080&gt;=Calculator!$G$27,IF(DAY($C9080)=1,Calculator!$G$34/2,IF(DAY($C9080)=15,Calculator!$G$34/2,0)),0)</f>
        <v>0</v>
      </c>
      <c r="L9080" s="29">
        <f ca="1">IF(DAY($C9080)=28,IF(H9080=0,0,Calculator!$G$35),0)</f>
        <v>0</v>
      </c>
      <c r="M9080" s="29">
        <f ca="1">IF(I9080&gt;0,IF(DAY($C9080)=1,SUM(INDIRECT("I"&amp;(ROW(C9079)-DAY(C9079))):I9079),0),0)</f>
        <v>0</v>
      </c>
      <c r="N9080" s="29">
        <f ca="1">IF(C9080&lt;Calculator!$G$27,0,IF(C9080=Calculator!$G$27,Calculator!$G$39,IF(H9080-K9080&lt;=0,IF(D9080&gt;Calculator!$G$39,IF(H9080-K9080+E9080+L9080+M9080+Calculator!$G$39&gt;Calculator!$G$39,Calculator!$G$39-(H9080+E9080+L9080+M9080-K9080),Calculator!$G$39),D9080),0)))</f>
        <v>0</v>
      </c>
    </row>
    <row r="9081" spans="1:14" ht="15.75" thickBot="1">
      <c r="A9081" s="33" t="str">
        <f ca="1">IF(C9081=Calculator!$H$27,"F",IF(Daily!D9081+Daily!H9081=0,IF(D9080+H9080&gt;0,"L",""),""))</f>
        <v/>
      </c>
      <c r="B9081" s="34">
        <v>9080</v>
      </c>
      <c r="C9081" s="19">
        <f t="shared" ca="1" si="565"/>
        <v>55010</v>
      </c>
      <c r="D9081" s="29">
        <f t="shared" ca="1" si="567"/>
        <v>0</v>
      </c>
      <c r="E9081" s="29">
        <f ca="1">IF(C9081&lt;Calculator!$D$26,0,IF(DAY($C9081)=1,IF(D9081-Calculator!$G$24&gt;0,Calculator!$G$24,D9081),0))</f>
        <v>0</v>
      </c>
      <c r="F9081" s="29">
        <f ca="1">IF(E9081&gt;0,D9081*Calculator!$G$22/12,0)</f>
        <v>0</v>
      </c>
      <c r="G9081" s="29">
        <f ca="1">IF(E9081&gt;0,(IFERROR(-PMT(Calculator!$G$22/12,Calculator!$G$23*12,Calculator!$G$20),0))-F9081,0)</f>
        <v>0</v>
      </c>
      <c r="H9081" s="29">
        <f t="shared" ca="1" si="568"/>
        <v>0</v>
      </c>
      <c r="I9081" s="29">
        <f t="shared" ca="1" si="566"/>
        <v>0</v>
      </c>
      <c r="J9081" s="30">
        <f>Calculator!$G$40</f>
        <v>6.5000000000000002E-2</v>
      </c>
      <c r="K9081" s="29">
        <f ca="1">IF(C9081&gt;=Calculator!$G$27,IF(DAY($C9081)=1,Calculator!$G$34/2,IF(DAY($C9081)=15,Calculator!$G$34/2,0)),0)</f>
        <v>0</v>
      </c>
      <c r="L9081" s="29">
        <f ca="1">IF(DAY($C9081)=28,IF(H9081=0,0,Calculator!$G$35),0)</f>
        <v>0</v>
      </c>
      <c r="M9081" s="29">
        <f ca="1">IF(I9081&gt;0,IF(DAY($C9081)=1,SUM(INDIRECT("I"&amp;(ROW(C9080)-DAY(C9080))):I9080),0),0)</f>
        <v>0</v>
      </c>
      <c r="N9081" s="29">
        <f ca="1">IF(C9081&lt;Calculator!$G$27,0,IF(C9081=Calculator!$G$27,Calculator!$G$39,IF(H9081-K9081&lt;=0,IF(D9081&gt;Calculator!$G$39,IF(H9081-K9081+E9081+L9081+M9081+Calculator!$G$39&gt;Calculator!$G$39,Calculator!$G$39-(H9081+E9081+L9081+M9081-K9081),Calculator!$G$39),D9081),0)))</f>
        <v>0</v>
      </c>
    </row>
    <row r="9082" spans="1:14" ht="15.75" thickBot="1">
      <c r="A9082" s="33" t="str">
        <f ca="1">IF(C9082=Calculator!$H$27,"F",IF(Daily!D9082+Daily!H9082=0,IF(D9081+H9081&gt;0,"L",""),""))</f>
        <v/>
      </c>
      <c r="B9082" s="34">
        <v>9081</v>
      </c>
      <c r="C9082" s="19">
        <f t="shared" ca="1" si="565"/>
        <v>55011</v>
      </c>
      <c r="D9082" s="29">
        <f t="shared" ca="1" si="567"/>
        <v>0</v>
      </c>
      <c r="E9082" s="29">
        <f ca="1">IF(C9082&lt;Calculator!$D$26,0,IF(DAY($C9082)=1,IF(D9082-Calculator!$G$24&gt;0,Calculator!$G$24,D9082),0))</f>
        <v>0</v>
      </c>
      <c r="F9082" s="29">
        <f ca="1">IF(E9082&gt;0,D9082*Calculator!$G$22/12,0)</f>
        <v>0</v>
      </c>
      <c r="G9082" s="29">
        <f ca="1">IF(E9082&gt;0,(IFERROR(-PMT(Calculator!$G$22/12,Calculator!$G$23*12,Calculator!$G$20),0))-F9082,0)</f>
        <v>0</v>
      </c>
      <c r="H9082" s="29">
        <f t="shared" ca="1" si="568"/>
        <v>0</v>
      </c>
      <c r="I9082" s="29">
        <f t="shared" ca="1" si="566"/>
        <v>0</v>
      </c>
      <c r="J9082" s="30">
        <f>Calculator!$G$40</f>
        <v>6.5000000000000002E-2</v>
      </c>
      <c r="K9082" s="29">
        <f ca="1">IF(C9082&gt;=Calculator!$G$27,IF(DAY($C9082)=1,Calculator!$G$34/2,IF(DAY($C9082)=15,Calculator!$G$34/2,0)),0)</f>
        <v>0</v>
      </c>
      <c r="L9082" s="29">
        <f ca="1">IF(DAY($C9082)=28,IF(H9082=0,0,Calculator!$G$35),0)</f>
        <v>0</v>
      </c>
      <c r="M9082" s="29">
        <f ca="1">IF(I9082&gt;0,IF(DAY($C9082)=1,SUM(INDIRECT("I"&amp;(ROW(C9081)-DAY(C9081))):I9081),0),0)</f>
        <v>0</v>
      </c>
      <c r="N9082" s="29">
        <f ca="1">IF(C9082&lt;Calculator!$G$27,0,IF(C9082=Calculator!$G$27,Calculator!$G$39,IF(H9082-K9082&lt;=0,IF(D9082&gt;Calculator!$G$39,IF(H9082-K9082+E9082+L9082+M9082+Calculator!$G$39&gt;Calculator!$G$39,Calculator!$G$39-(H9082+E9082+L9082+M9082-K9082),Calculator!$G$39),D9082),0)))</f>
        <v>0</v>
      </c>
    </row>
    <row r="9083" spans="1:14" ht="15.75" thickBot="1">
      <c r="A9083" s="33" t="str">
        <f ca="1">IF(C9083=Calculator!$H$27,"F",IF(Daily!D9083+Daily!H9083=0,IF(D9082+H9082&gt;0,"L",""),""))</f>
        <v/>
      </c>
      <c r="B9083" s="34">
        <v>9082</v>
      </c>
      <c r="C9083" s="19">
        <f t="shared" ca="1" si="565"/>
        <v>55012</v>
      </c>
      <c r="D9083" s="29">
        <f t="shared" ca="1" si="567"/>
        <v>0</v>
      </c>
      <c r="E9083" s="29">
        <f ca="1">IF(C9083&lt;Calculator!$D$26,0,IF(DAY($C9083)=1,IF(D9083-Calculator!$G$24&gt;0,Calculator!$G$24,D9083),0))</f>
        <v>0</v>
      </c>
      <c r="F9083" s="29">
        <f ca="1">IF(E9083&gt;0,D9083*Calculator!$G$22/12,0)</f>
        <v>0</v>
      </c>
      <c r="G9083" s="29">
        <f ca="1">IF(E9083&gt;0,(IFERROR(-PMT(Calculator!$G$22/12,Calculator!$G$23*12,Calculator!$G$20),0))-F9083,0)</f>
        <v>0</v>
      </c>
      <c r="H9083" s="29">
        <f t="shared" ca="1" si="568"/>
        <v>0</v>
      </c>
      <c r="I9083" s="29">
        <f t="shared" ca="1" si="566"/>
        <v>0</v>
      </c>
      <c r="J9083" s="30">
        <f>Calculator!$G$40</f>
        <v>6.5000000000000002E-2</v>
      </c>
      <c r="K9083" s="29">
        <f ca="1">IF(C9083&gt;=Calculator!$G$27,IF(DAY($C9083)=1,Calculator!$G$34/2,IF(DAY($C9083)=15,Calculator!$G$34/2,0)),0)</f>
        <v>0</v>
      </c>
      <c r="L9083" s="29">
        <f ca="1">IF(DAY($C9083)=28,IF(H9083=0,0,Calculator!$G$35),0)</f>
        <v>0</v>
      </c>
      <c r="M9083" s="29">
        <f ca="1">IF(I9083&gt;0,IF(DAY($C9083)=1,SUM(INDIRECT("I"&amp;(ROW(C9082)-DAY(C9082))):I9082),0),0)</f>
        <v>0</v>
      </c>
      <c r="N9083" s="29">
        <f ca="1">IF(C9083&lt;Calculator!$G$27,0,IF(C9083=Calculator!$G$27,Calculator!$G$39,IF(H9083-K9083&lt;=0,IF(D9083&gt;Calculator!$G$39,IF(H9083-K9083+E9083+L9083+M9083+Calculator!$G$39&gt;Calculator!$G$39,Calculator!$G$39-(H9083+E9083+L9083+M9083-K9083),Calculator!$G$39),D9083),0)))</f>
        <v>0</v>
      </c>
    </row>
    <row r="9084" spans="1:14" ht="15.75" thickBot="1">
      <c r="A9084" s="33" t="str">
        <f ca="1">IF(C9084=Calculator!$H$27,"F",IF(Daily!D9084+Daily!H9084=0,IF(D9083+H9083&gt;0,"L",""),""))</f>
        <v/>
      </c>
      <c r="B9084" s="34">
        <v>9083</v>
      </c>
      <c r="C9084" s="19">
        <f t="shared" ca="1" si="565"/>
        <v>55013</v>
      </c>
      <c r="D9084" s="29">
        <f t="shared" ca="1" si="567"/>
        <v>0</v>
      </c>
      <c r="E9084" s="29">
        <f ca="1">IF(C9084&lt;Calculator!$D$26,0,IF(DAY($C9084)=1,IF(D9084-Calculator!$G$24&gt;0,Calculator!$G$24,D9084),0))</f>
        <v>0</v>
      </c>
      <c r="F9084" s="29">
        <f ca="1">IF(E9084&gt;0,D9084*Calculator!$G$22/12,0)</f>
        <v>0</v>
      </c>
      <c r="G9084" s="29">
        <f ca="1">IF(E9084&gt;0,(IFERROR(-PMT(Calculator!$G$22/12,Calculator!$G$23*12,Calculator!$G$20),0))-F9084,0)</f>
        <v>0</v>
      </c>
      <c r="H9084" s="29">
        <f t="shared" ca="1" si="568"/>
        <v>0</v>
      </c>
      <c r="I9084" s="29">
        <f t="shared" ca="1" si="566"/>
        <v>0</v>
      </c>
      <c r="J9084" s="30">
        <f>Calculator!$G$40</f>
        <v>6.5000000000000002E-2</v>
      </c>
      <c r="K9084" s="29">
        <f ca="1">IF(C9084&gt;=Calculator!$G$27,IF(DAY($C9084)=1,Calculator!$G$34/2,IF(DAY($C9084)=15,Calculator!$G$34/2,0)),0)</f>
        <v>0</v>
      </c>
      <c r="L9084" s="29">
        <f ca="1">IF(DAY($C9084)=28,IF(H9084=0,0,Calculator!$G$35),0)</f>
        <v>0</v>
      </c>
      <c r="M9084" s="29">
        <f ca="1">IF(I9084&gt;0,IF(DAY($C9084)=1,SUM(INDIRECT("I"&amp;(ROW(C9083)-DAY(C9083))):I9083),0),0)</f>
        <v>0</v>
      </c>
      <c r="N9084" s="29">
        <f ca="1">IF(C9084&lt;Calculator!$G$27,0,IF(C9084=Calculator!$G$27,Calculator!$G$39,IF(H9084-K9084&lt;=0,IF(D9084&gt;Calculator!$G$39,IF(H9084-K9084+E9084+L9084+M9084+Calculator!$G$39&gt;Calculator!$G$39,Calculator!$G$39-(H9084+E9084+L9084+M9084-K9084),Calculator!$G$39),D9084),0)))</f>
        <v>0</v>
      </c>
    </row>
    <row r="9085" spans="1:14" ht="15.75" thickBot="1">
      <c r="A9085" s="33" t="str">
        <f ca="1">IF(C9085=Calculator!$H$27,"F",IF(Daily!D9085+Daily!H9085=0,IF(D9084+H9084&gt;0,"L",""),""))</f>
        <v/>
      </c>
      <c r="B9085" s="34">
        <v>9084</v>
      </c>
      <c r="C9085" s="19">
        <f t="shared" ca="1" si="565"/>
        <v>55014</v>
      </c>
      <c r="D9085" s="29">
        <f t="shared" ca="1" si="567"/>
        <v>0</v>
      </c>
      <c r="E9085" s="29">
        <f ca="1">IF(C9085&lt;Calculator!$D$26,0,IF(DAY($C9085)=1,IF(D9085-Calculator!$G$24&gt;0,Calculator!$G$24,D9085),0))</f>
        <v>0</v>
      </c>
      <c r="F9085" s="29">
        <f ca="1">IF(E9085&gt;0,D9085*Calculator!$G$22/12,0)</f>
        <v>0</v>
      </c>
      <c r="G9085" s="29">
        <f ca="1">IF(E9085&gt;0,(IFERROR(-PMT(Calculator!$G$22/12,Calculator!$G$23*12,Calculator!$G$20),0))-F9085,0)</f>
        <v>0</v>
      </c>
      <c r="H9085" s="29">
        <f t="shared" ca="1" si="568"/>
        <v>0</v>
      </c>
      <c r="I9085" s="29">
        <f t="shared" ca="1" si="566"/>
        <v>0</v>
      </c>
      <c r="J9085" s="30">
        <f>Calculator!$G$40</f>
        <v>6.5000000000000002E-2</v>
      </c>
      <c r="K9085" s="29">
        <f ca="1">IF(C9085&gt;=Calculator!$G$27,IF(DAY($C9085)=1,Calculator!$G$34/2,IF(DAY($C9085)=15,Calculator!$G$34/2,0)),0)</f>
        <v>0</v>
      </c>
      <c r="L9085" s="29">
        <f ca="1">IF(DAY($C9085)=28,IF(H9085=0,0,Calculator!$G$35),0)</f>
        <v>0</v>
      </c>
      <c r="M9085" s="29">
        <f ca="1">IF(I9085&gt;0,IF(DAY($C9085)=1,SUM(INDIRECT("I"&amp;(ROW(C9084)-DAY(C9084))):I9084),0),0)</f>
        <v>0</v>
      </c>
      <c r="N9085" s="29">
        <f ca="1">IF(C9085&lt;Calculator!$G$27,0,IF(C9085=Calculator!$G$27,Calculator!$G$39,IF(H9085-K9085&lt;=0,IF(D9085&gt;Calculator!$G$39,IF(H9085-K9085+E9085+L9085+M9085+Calculator!$G$39&gt;Calculator!$G$39,Calculator!$G$39-(H9085+E9085+L9085+M9085-K9085),Calculator!$G$39),D9085),0)))</f>
        <v>0</v>
      </c>
    </row>
    <row r="9086" spans="1:14" ht="15.75" thickBot="1">
      <c r="A9086" s="33" t="str">
        <f ca="1">IF(C9086=Calculator!$H$27,"F",IF(Daily!D9086+Daily!H9086=0,IF(D9085+H9085&gt;0,"L",""),""))</f>
        <v/>
      </c>
      <c r="B9086" s="34">
        <v>9085</v>
      </c>
      <c r="C9086" s="19">
        <f t="shared" ca="1" si="565"/>
        <v>55015</v>
      </c>
      <c r="D9086" s="29">
        <f t="shared" ca="1" si="567"/>
        <v>0</v>
      </c>
      <c r="E9086" s="29">
        <f ca="1">IF(C9086&lt;Calculator!$D$26,0,IF(DAY($C9086)=1,IF(D9086-Calculator!$G$24&gt;0,Calculator!$G$24,D9086),0))</f>
        <v>0</v>
      </c>
      <c r="F9086" s="29">
        <f ca="1">IF(E9086&gt;0,D9086*Calculator!$G$22/12,0)</f>
        <v>0</v>
      </c>
      <c r="G9086" s="29">
        <f ca="1">IF(E9086&gt;0,(IFERROR(-PMT(Calculator!$G$22/12,Calculator!$G$23*12,Calculator!$G$20),0))-F9086,0)</f>
        <v>0</v>
      </c>
      <c r="H9086" s="29">
        <f t="shared" ca="1" si="568"/>
        <v>0</v>
      </c>
      <c r="I9086" s="29">
        <f t="shared" ca="1" si="566"/>
        <v>0</v>
      </c>
      <c r="J9086" s="30">
        <f>Calculator!$G$40</f>
        <v>6.5000000000000002E-2</v>
      </c>
      <c r="K9086" s="29">
        <f ca="1">IF(C9086&gt;=Calculator!$G$27,IF(DAY($C9086)=1,Calculator!$G$34/2,IF(DAY($C9086)=15,Calculator!$G$34/2,0)),0)</f>
        <v>4500</v>
      </c>
      <c r="L9086" s="29">
        <f ca="1">IF(DAY($C9086)=28,IF(H9086=0,0,Calculator!$G$35),0)</f>
        <v>0</v>
      </c>
      <c r="M9086" s="29">
        <f ca="1">IF(I9086&gt;0,IF(DAY($C9086)=1,SUM(INDIRECT("I"&amp;(ROW(C9085)-DAY(C9085))):I9085),0),0)</f>
        <v>0</v>
      </c>
      <c r="N9086" s="29">
        <f ca="1">IF(C9086&lt;Calculator!$G$27,0,IF(C9086=Calculator!$G$27,Calculator!$G$39,IF(H9086-K9086&lt;=0,IF(D9086&gt;Calculator!$G$39,IF(H9086-K9086+E9086+L9086+M9086+Calculator!$G$39&gt;Calculator!$G$39,Calculator!$G$39-(H9086+E9086+L9086+M9086-K9086),Calculator!$G$39),D9086),0)))</f>
        <v>0</v>
      </c>
    </row>
    <row r="9087" spans="1:14" ht="15.75" thickBot="1">
      <c r="A9087" s="33" t="str">
        <f ca="1">IF(C9087=Calculator!$H$27,"F",IF(Daily!D9087+Daily!H9087=0,IF(D9086+H9086&gt;0,"L",""),""))</f>
        <v/>
      </c>
      <c r="B9087" s="34">
        <v>9086</v>
      </c>
      <c r="C9087" s="19">
        <f t="shared" ca="1" si="565"/>
        <v>55016</v>
      </c>
      <c r="D9087" s="29">
        <f t="shared" ca="1" si="567"/>
        <v>0</v>
      </c>
      <c r="E9087" s="29">
        <f ca="1">IF(C9087&lt;Calculator!$D$26,0,IF(DAY($C9087)=1,IF(D9087-Calculator!$G$24&gt;0,Calculator!$G$24,D9087),0))</f>
        <v>0</v>
      </c>
      <c r="F9087" s="29">
        <f ca="1">IF(E9087&gt;0,D9087*Calculator!$G$22/12,0)</f>
        <v>0</v>
      </c>
      <c r="G9087" s="29">
        <f ca="1">IF(E9087&gt;0,(IFERROR(-PMT(Calculator!$G$22/12,Calculator!$G$23*12,Calculator!$G$20),0))-F9087,0)</f>
        <v>0</v>
      </c>
      <c r="H9087" s="29">
        <f t="shared" ca="1" si="568"/>
        <v>0</v>
      </c>
      <c r="I9087" s="29">
        <f t="shared" ca="1" si="566"/>
        <v>0</v>
      </c>
      <c r="J9087" s="30">
        <f>Calculator!$G$40</f>
        <v>6.5000000000000002E-2</v>
      </c>
      <c r="K9087" s="29">
        <f ca="1">IF(C9087&gt;=Calculator!$G$27,IF(DAY($C9087)=1,Calculator!$G$34/2,IF(DAY($C9087)=15,Calculator!$G$34/2,0)),0)</f>
        <v>0</v>
      </c>
      <c r="L9087" s="29">
        <f ca="1">IF(DAY($C9087)=28,IF(H9087=0,0,Calculator!$G$35),0)</f>
        <v>0</v>
      </c>
      <c r="M9087" s="29">
        <f ca="1">IF(I9087&gt;0,IF(DAY($C9087)=1,SUM(INDIRECT("I"&amp;(ROW(C9086)-DAY(C9086))):I9086),0),0)</f>
        <v>0</v>
      </c>
      <c r="N9087" s="29">
        <f ca="1">IF(C9087&lt;Calculator!$G$27,0,IF(C9087=Calculator!$G$27,Calculator!$G$39,IF(H9087-K9087&lt;=0,IF(D9087&gt;Calculator!$G$39,IF(H9087-K9087+E9087+L9087+M9087+Calculator!$G$39&gt;Calculator!$G$39,Calculator!$G$39-(H9087+E9087+L9087+M9087-K9087),Calculator!$G$39),D9087),0)))</f>
        <v>0</v>
      </c>
    </row>
    <row r="9088" spans="1:14" ht="15.75" thickBot="1">
      <c r="A9088" s="33" t="str">
        <f ca="1">IF(C9088=Calculator!$H$27,"F",IF(Daily!D9088+Daily!H9088=0,IF(D9087+H9087&gt;0,"L",""),""))</f>
        <v/>
      </c>
      <c r="B9088" s="34">
        <v>9087</v>
      </c>
      <c r="C9088" s="19">
        <f t="shared" ca="1" si="565"/>
        <v>55017</v>
      </c>
      <c r="D9088" s="29">
        <f t="shared" ca="1" si="567"/>
        <v>0</v>
      </c>
      <c r="E9088" s="29">
        <f ca="1">IF(C9088&lt;Calculator!$D$26,0,IF(DAY($C9088)=1,IF(D9088-Calculator!$G$24&gt;0,Calculator!$G$24,D9088),0))</f>
        <v>0</v>
      </c>
      <c r="F9088" s="29">
        <f ca="1">IF(E9088&gt;0,D9088*Calculator!$G$22/12,0)</f>
        <v>0</v>
      </c>
      <c r="G9088" s="29">
        <f ca="1">IF(E9088&gt;0,(IFERROR(-PMT(Calculator!$G$22/12,Calculator!$G$23*12,Calculator!$G$20),0))-F9088,0)</f>
        <v>0</v>
      </c>
      <c r="H9088" s="29">
        <f t="shared" ca="1" si="568"/>
        <v>0</v>
      </c>
      <c r="I9088" s="29">
        <f t="shared" ca="1" si="566"/>
        <v>0</v>
      </c>
      <c r="J9088" s="30">
        <f>Calculator!$G$40</f>
        <v>6.5000000000000002E-2</v>
      </c>
      <c r="K9088" s="29">
        <f ca="1">IF(C9088&gt;=Calculator!$G$27,IF(DAY($C9088)=1,Calculator!$G$34/2,IF(DAY($C9088)=15,Calculator!$G$34/2,0)),0)</f>
        <v>0</v>
      </c>
      <c r="L9088" s="29">
        <f ca="1">IF(DAY($C9088)=28,IF(H9088=0,0,Calculator!$G$35),0)</f>
        <v>0</v>
      </c>
      <c r="M9088" s="29">
        <f ca="1">IF(I9088&gt;0,IF(DAY($C9088)=1,SUM(INDIRECT("I"&amp;(ROW(C9087)-DAY(C9087))):I9087),0),0)</f>
        <v>0</v>
      </c>
      <c r="N9088" s="29">
        <f ca="1">IF(C9088&lt;Calculator!$G$27,0,IF(C9088=Calculator!$G$27,Calculator!$G$39,IF(H9088-K9088&lt;=0,IF(D9088&gt;Calculator!$G$39,IF(H9088-K9088+E9088+L9088+M9088+Calculator!$G$39&gt;Calculator!$G$39,Calculator!$G$39-(H9088+E9088+L9088+M9088-K9088),Calculator!$G$39),D9088),0)))</f>
        <v>0</v>
      </c>
    </row>
    <row r="9089" spans="1:14" ht="15.75" thickBot="1">
      <c r="A9089" s="33" t="str">
        <f ca="1">IF(C9089=Calculator!$H$27,"F",IF(Daily!D9089+Daily!H9089=0,IF(D9088+H9088&gt;0,"L",""),""))</f>
        <v/>
      </c>
      <c r="B9089" s="34">
        <v>9088</v>
      </c>
      <c r="C9089" s="19">
        <f t="shared" ca="1" si="565"/>
        <v>55018</v>
      </c>
      <c r="D9089" s="29">
        <f t="shared" ca="1" si="567"/>
        <v>0</v>
      </c>
      <c r="E9089" s="29">
        <f ca="1">IF(C9089&lt;Calculator!$D$26,0,IF(DAY($C9089)=1,IF(D9089-Calculator!$G$24&gt;0,Calculator!$G$24,D9089),0))</f>
        <v>0</v>
      </c>
      <c r="F9089" s="29">
        <f ca="1">IF(E9089&gt;0,D9089*Calculator!$G$22/12,0)</f>
        <v>0</v>
      </c>
      <c r="G9089" s="29">
        <f ca="1">IF(E9089&gt;0,(IFERROR(-PMT(Calculator!$G$22/12,Calculator!$G$23*12,Calculator!$G$20),0))-F9089,0)</f>
        <v>0</v>
      </c>
      <c r="H9089" s="29">
        <f t="shared" ca="1" si="568"/>
        <v>0</v>
      </c>
      <c r="I9089" s="29">
        <f t="shared" ca="1" si="566"/>
        <v>0</v>
      </c>
      <c r="J9089" s="30">
        <f>Calculator!$G$40</f>
        <v>6.5000000000000002E-2</v>
      </c>
      <c r="K9089" s="29">
        <f ca="1">IF(C9089&gt;=Calculator!$G$27,IF(DAY($C9089)=1,Calculator!$G$34/2,IF(DAY($C9089)=15,Calculator!$G$34/2,0)),0)</f>
        <v>0</v>
      </c>
      <c r="L9089" s="29">
        <f ca="1">IF(DAY($C9089)=28,IF(H9089=0,0,Calculator!$G$35),0)</f>
        <v>0</v>
      </c>
      <c r="M9089" s="29">
        <f ca="1">IF(I9089&gt;0,IF(DAY($C9089)=1,SUM(INDIRECT("I"&amp;(ROW(C9088)-DAY(C9088))):I9088),0),0)</f>
        <v>0</v>
      </c>
      <c r="N9089" s="29">
        <f ca="1">IF(C9089&lt;Calculator!$G$27,0,IF(C9089=Calculator!$G$27,Calculator!$G$39,IF(H9089-K9089&lt;=0,IF(D9089&gt;Calculator!$G$39,IF(H9089-K9089+E9089+L9089+M9089+Calculator!$G$39&gt;Calculator!$G$39,Calculator!$G$39-(H9089+E9089+L9089+M9089-K9089),Calculator!$G$39),D9089),0)))</f>
        <v>0</v>
      </c>
    </row>
    <row r="9090" spans="1:14" ht="15.75" thickBot="1">
      <c r="A9090" s="33" t="str">
        <f ca="1">IF(C9090=Calculator!$H$27,"F",IF(Daily!D9090+Daily!H9090=0,IF(D9089+H9089&gt;0,"L",""),""))</f>
        <v/>
      </c>
      <c r="B9090" s="34">
        <v>9089</v>
      </c>
      <c r="C9090" s="19">
        <f t="shared" ca="1" si="565"/>
        <v>55019</v>
      </c>
      <c r="D9090" s="29">
        <f t="shared" ca="1" si="567"/>
        <v>0</v>
      </c>
      <c r="E9090" s="29">
        <f ca="1">IF(C9090&lt;Calculator!$D$26,0,IF(DAY($C9090)=1,IF(D9090-Calculator!$G$24&gt;0,Calculator!$G$24,D9090),0))</f>
        <v>0</v>
      </c>
      <c r="F9090" s="29">
        <f ca="1">IF(E9090&gt;0,D9090*Calculator!$G$22/12,0)</f>
        <v>0</v>
      </c>
      <c r="G9090" s="29">
        <f ca="1">IF(E9090&gt;0,(IFERROR(-PMT(Calculator!$G$22/12,Calculator!$G$23*12,Calculator!$G$20),0))-F9090,0)</f>
        <v>0</v>
      </c>
      <c r="H9090" s="29">
        <f t="shared" ca="1" si="568"/>
        <v>0</v>
      </c>
      <c r="I9090" s="29">
        <f t="shared" ca="1" si="566"/>
        <v>0</v>
      </c>
      <c r="J9090" s="30">
        <f>Calculator!$G$40</f>
        <v>6.5000000000000002E-2</v>
      </c>
      <c r="K9090" s="29">
        <f ca="1">IF(C9090&gt;=Calculator!$G$27,IF(DAY($C9090)=1,Calculator!$G$34/2,IF(DAY($C9090)=15,Calculator!$G$34/2,0)),0)</f>
        <v>0</v>
      </c>
      <c r="L9090" s="29">
        <f ca="1">IF(DAY($C9090)=28,IF(H9090=0,0,Calculator!$G$35),0)</f>
        <v>0</v>
      </c>
      <c r="M9090" s="29">
        <f ca="1">IF(I9090&gt;0,IF(DAY($C9090)=1,SUM(INDIRECT("I"&amp;(ROW(C9089)-DAY(C9089))):I9089),0),0)</f>
        <v>0</v>
      </c>
      <c r="N9090" s="29">
        <f ca="1">IF(C9090&lt;Calculator!$G$27,0,IF(C9090=Calculator!$G$27,Calculator!$G$39,IF(H9090-K9090&lt;=0,IF(D9090&gt;Calculator!$G$39,IF(H9090-K9090+E9090+L9090+M9090+Calculator!$G$39&gt;Calculator!$G$39,Calculator!$G$39-(H9090+E9090+L9090+M9090-K9090),Calculator!$G$39),D9090),0)))</f>
        <v>0</v>
      </c>
    </row>
    <row r="9091" spans="1:14" ht="15.75" thickBot="1">
      <c r="A9091" s="33" t="str">
        <f ca="1">IF(C9091=Calculator!$H$27,"F",IF(Daily!D9091+Daily!H9091=0,IF(D9090+H9090&gt;0,"L",""),""))</f>
        <v/>
      </c>
      <c r="B9091" s="34">
        <v>9090</v>
      </c>
      <c r="C9091" s="19">
        <f t="shared" ref="C9091:C9154" ca="1" si="569">C9090+1</f>
        <v>55020</v>
      </c>
      <c r="D9091" s="29">
        <f t="shared" ca="1" si="567"/>
        <v>0</v>
      </c>
      <c r="E9091" s="29">
        <f ca="1">IF(C9091&lt;Calculator!$D$26,0,IF(DAY($C9091)=1,IF(D9091-Calculator!$G$24&gt;0,Calculator!$G$24,D9091),0))</f>
        <v>0</v>
      </c>
      <c r="F9091" s="29">
        <f ca="1">IF(E9091&gt;0,D9091*Calculator!$G$22/12,0)</f>
        <v>0</v>
      </c>
      <c r="G9091" s="29">
        <f ca="1">IF(E9091&gt;0,(IFERROR(-PMT(Calculator!$G$22/12,Calculator!$G$23*12,Calculator!$G$20),0))-F9091,0)</f>
        <v>0</v>
      </c>
      <c r="H9091" s="29">
        <f t="shared" ca="1" si="568"/>
        <v>0</v>
      </c>
      <c r="I9091" s="29">
        <f t="shared" ref="I9091:I9154" ca="1" si="570">H9091*J9091/365</f>
        <v>0</v>
      </c>
      <c r="J9091" s="30">
        <f>Calculator!$G$40</f>
        <v>6.5000000000000002E-2</v>
      </c>
      <c r="K9091" s="29">
        <f ca="1">IF(C9091&gt;=Calculator!$G$27,IF(DAY($C9091)=1,Calculator!$G$34/2,IF(DAY($C9091)=15,Calculator!$G$34/2,0)),0)</f>
        <v>0</v>
      </c>
      <c r="L9091" s="29">
        <f ca="1">IF(DAY($C9091)=28,IF(H9091=0,0,Calculator!$G$35),0)</f>
        <v>0</v>
      </c>
      <c r="M9091" s="29">
        <f ca="1">IF(I9091&gt;0,IF(DAY($C9091)=1,SUM(INDIRECT("I"&amp;(ROW(C9090)-DAY(C9090))):I9090),0),0)</f>
        <v>0</v>
      </c>
      <c r="N9091" s="29">
        <f ca="1">IF(C9091&lt;Calculator!$G$27,0,IF(C9091=Calculator!$G$27,Calculator!$G$39,IF(H9091-K9091&lt;=0,IF(D9091&gt;Calculator!$G$39,IF(H9091-K9091+E9091+L9091+M9091+Calculator!$G$39&gt;Calculator!$G$39,Calculator!$G$39-(H9091+E9091+L9091+M9091-K9091),Calculator!$G$39),D9091),0)))</f>
        <v>0</v>
      </c>
    </row>
    <row r="9092" spans="1:14" ht="15.75" thickBot="1">
      <c r="A9092" s="33" t="str">
        <f ca="1">IF(C9092=Calculator!$H$27,"F",IF(Daily!D9092+Daily!H9092=0,IF(D9091+H9091&gt;0,"L",""),""))</f>
        <v/>
      </c>
      <c r="B9092" s="34">
        <v>9091</v>
      </c>
      <c r="C9092" s="19">
        <f t="shared" ca="1" si="569"/>
        <v>55021</v>
      </c>
      <c r="D9092" s="29">
        <f t="shared" ref="D9092:D9155" ca="1" si="571">IF(((D9091-G9091)-N9091)&lt;0,0,((D9091-G9091)-N9091))</f>
        <v>0</v>
      </c>
      <c r="E9092" s="29">
        <f ca="1">IF(C9092&lt;Calculator!$D$26,0,IF(DAY($C9092)=1,IF(D9092-Calculator!$G$24&gt;0,Calculator!$G$24,D9092),0))</f>
        <v>0</v>
      </c>
      <c r="F9092" s="29">
        <f ca="1">IF(E9092&gt;0,D9092*Calculator!$G$22/12,0)</f>
        <v>0</v>
      </c>
      <c r="G9092" s="29">
        <f ca="1">IF(E9092&gt;0,(IFERROR(-PMT(Calculator!$G$22/12,Calculator!$G$23*12,Calculator!$G$20),0))-F9092,0)</f>
        <v>0</v>
      </c>
      <c r="H9092" s="29">
        <f t="shared" ref="H9092:H9155" ca="1" si="572">IF((H9091-K9091+SUM(L9091:N9091)+E9091)&lt;0,0,(H9091-K9091+SUM(L9091:N9091)+E9091))</f>
        <v>0</v>
      </c>
      <c r="I9092" s="29">
        <f t="shared" ca="1" si="570"/>
        <v>0</v>
      </c>
      <c r="J9092" s="30">
        <f>Calculator!$G$40</f>
        <v>6.5000000000000002E-2</v>
      </c>
      <c r="K9092" s="29">
        <f ca="1">IF(C9092&gt;=Calculator!$G$27,IF(DAY($C9092)=1,Calculator!$G$34/2,IF(DAY($C9092)=15,Calculator!$G$34/2,0)),0)</f>
        <v>0</v>
      </c>
      <c r="L9092" s="29">
        <f ca="1">IF(DAY($C9092)=28,IF(H9092=0,0,Calculator!$G$35),0)</f>
        <v>0</v>
      </c>
      <c r="M9092" s="29">
        <f ca="1">IF(I9092&gt;0,IF(DAY($C9092)=1,SUM(INDIRECT("I"&amp;(ROW(C9091)-DAY(C9091))):I9091),0),0)</f>
        <v>0</v>
      </c>
      <c r="N9092" s="29">
        <f ca="1">IF(C9092&lt;Calculator!$G$27,0,IF(C9092=Calculator!$G$27,Calculator!$G$39,IF(H9092-K9092&lt;=0,IF(D9092&gt;Calculator!$G$39,IF(H9092-K9092+E9092+L9092+M9092+Calculator!$G$39&gt;Calculator!$G$39,Calculator!$G$39-(H9092+E9092+L9092+M9092-K9092),Calculator!$G$39),D9092),0)))</f>
        <v>0</v>
      </c>
    </row>
    <row r="9093" spans="1:14" ht="15.75" thickBot="1">
      <c r="A9093" s="33" t="str">
        <f ca="1">IF(C9093=Calculator!$H$27,"F",IF(Daily!D9093+Daily!H9093=0,IF(D9092+H9092&gt;0,"L",""),""))</f>
        <v/>
      </c>
      <c r="B9093" s="34">
        <v>9092</v>
      </c>
      <c r="C9093" s="19">
        <f t="shared" ca="1" si="569"/>
        <v>55022</v>
      </c>
      <c r="D9093" s="29">
        <f t="shared" ca="1" si="571"/>
        <v>0</v>
      </c>
      <c r="E9093" s="29">
        <f ca="1">IF(C9093&lt;Calculator!$D$26,0,IF(DAY($C9093)=1,IF(D9093-Calculator!$G$24&gt;0,Calculator!$G$24,D9093),0))</f>
        <v>0</v>
      </c>
      <c r="F9093" s="29">
        <f ca="1">IF(E9093&gt;0,D9093*Calculator!$G$22/12,0)</f>
        <v>0</v>
      </c>
      <c r="G9093" s="29">
        <f ca="1">IF(E9093&gt;0,(IFERROR(-PMT(Calculator!$G$22/12,Calculator!$G$23*12,Calculator!$G$20),0))-F9093,0)</f>
        <v>0</v>
      </c>
      <c r="H9093" s="29">
        <f t="shared" ca="1" si="572"/>
        <v>0</v>
      </c>
      <c r="I9093" s="29">
        <f t="shared" ca="1" si="570"/>
        <v>0</v>
      </c>
      <c r="J9093" s="30">
        <f>Calculator!$G$40</f>
        <v>6.5000000000000002E-2</v>
      </c>
      <c r="K9093" s="29">
        <f ca="1">IF(C9093&gt;=Calculator!$G$27,IF(DAY($C9093)=1,Calculator!$G$34/2,IF(DAY($C9093)=15,Calculator!$G$34/2,0)),0)</f>
        <v>0</v>
      </c>
      <c r="L9093" s="29">
        <f ca="1">IF(DAY($C9093)=28,IF(H9093=0,0,Calculator!$G$35),0)</f>
        <v>0</v>
      </c>
      <c r="M9093" s="29">
        <f ca="1">IF(I9093&gt;0,IF(DAY($C9093)=1,SUM(INDIRECT("I"&amp;(ROW(C9092)-DAY(C9092))):I9092),0),0)</f>
        <v>0</v>
      </c>
      <c r="N9093" s="29">
        <f ca="1">IF(C9093&lt;Calculator!$G$27,0,IF(C9093=Calculator!$G$27,Calculator!$G$39,IF(H9093-K9093&lt;=0,IF(D9093&gt;Calculator!$G$39,IF(H9093-K9093+E9093+L9093+M9093+Calculator!$G$39&gt;Calculator!$G$39,Calculator!$G$39-(H9093+E9093+L9093+M9093-K9093),Calculator!$G$39),D9093),0)))</f>
        <v>0</v>
      </c>
    </row>
    <row r="9094" spans="1:14" ht="15.75" thickBot="1">
      <c r="A9094" s="33" t="str">
        <f ca="1">IF(C9094=Calculator!$H$27,"F",IF(Daily!D9094+Daily!H9094=0,IF(D9093+H9093&gt;0,"L",""),""))</f>
        <v/>
      </c>
      <c r="B9094" s="34">
        <v>9093</v>
      </c>
      <c r="C9094" s="19">
        <f t="shared" ca="1" si="569"/>
        <v>55023</v>
      </c>
      <c r="D9094" s="29">
        <f t="shared" ca="1" si="571"/>
        <v>0</v>
      </c>
      <c r="E9094" s="29">
        <f ca="1">IF(C9094&lt;Calculator!$D$26,0,IF(DAY($C9094)=1,IF(D9094-Calculator!$G$24&gt;0,Calculator!$G$24,D9094),0))</f>
        <v>0</v>
      </c>
      <c r="F9094" s="29">
        <f ca="1">IF(E9094&gt;0,D9094*Calculator!$G$22/12,0)</f>
        <v>0</v>
      </c>
      <c r="G9094" s="29">
        <f ca="1">IF(E9094&gt;0,(IFERROR(-PMT(Calculator!$G$22/12,Calculator!$G$23*12,Calculator!$G$20),0))-F9094,0)</f>
        <v>0</v>
      </c>
      <c r="H9094" s="29">
        <f t="shared" ca="1" si="572"/>
        <v>0</v>
      </c>
      <c r="I9094" s="29">
        <f t="shared" ca="1" si="570"/>
        <v>0</v>
      </c>
      <c r="J9094" s="30">
        <f>Calculator!$G$40</f>
        <v>6.5000000000000002E-2</v>
      </c>
      <c r="K9094" s="29">
        <f ca="1">IF(C9094&gt;=Calculator!$G$27,IF(DAY($C9094)=1,Calculator!$G$34/2,IF(DAY($C9094)=15,Calculator!$G$34/2,0)),0)</f>
        <v>0</v>
      </c>
      <c r="L9094" s="29">
        <f ca="1">IF(DAY($C9094)=28,IF(H9094=0,0,Calculator!$G$35),0)</f>
        <v>0</v>
      </c>
      <c r="M9094" s="29">
        <f ca="1">IF(I9094&gt;0,IF(DAY($C9094)=1,SUM(INDIRECT("I"&amp;(ROW(C9093)-DAY(C9093))):I9093),0),0)</f>
        <v>0</v>
      </c>
      <c r="N9094" s="29">
        <f ca="1">IF(C9094&lt;Calculator!$G$27,0,IF(C9094=Calculator!$G$27,Calculator!$G$39,IF(H9094-K9094&lt;=0,IF(D9094&gt;Calculator!$G$39,IF(H9094-K9094+E9094+L9094+M9094+Calculator!$G$39&gt;Calculator!$G$39,Calculator!$G$39-(H9094+E9094+L9094+M9094-K9094),Calculator!$G$39),D9094),0)))</f>
        <v>0</v>
      </c>
    </row>
    <row r="9095" spans="1:14" ht="15.75" thickBot="1">
      <c r="A9095" s="33" t="str">
        <f ca="1">IF(C9095=Calculator!$H$27,"F",IF(Daily!D9095+Daily!H9095=0,IF(D9094+H9094&gt;0,"L",""),""))</f>
        <v/>
      </c>
      <c r="B9095" s="34">
        <v>9094</v>
      </c>
      <c r="C9095" s="19">
        <f t="shared" ca="1" si="569"/>
        <v>55024</v>
      </c>
      <c r="D9095" s="29">
        <f t="shared" ca="1" si="571"/>
        <v>0</v>
      </c>
      <c r="E9095" s="29">
        <f ca="1">IF(C9095&lt;Calculator!$D$26,0,IF(DAY($C9095)=1,IF(D9095-Calculator!$G$24&gt;0,Calculator!$G$24,D9095),0))</f>
        <v>0</v>
      </c>
      <c r="F9095" s="29">
        <f ca="1">IF(E9095&gt;0,D9095*Calculator!$G$22/12,0)</f>
        <v>0</v>
      </c>
      <c r="G9095" s="29">
        <f ca="1">IF(E9095&gt;0,(IFERROR(-PMT(Calculator!$G$22/12,Calculator!$G$23*12,Calculator!$G$20),0))-F9095,0)</f>
        <v>0</v>
      </c>
      <c r="H9095" s="29">
        <f t="shared" ca="1" si="572"/>
        <v>0</v>
      </c>
      <c r="I9095" s="29">
        <f t="shared" ca="1" si="570"/>
        <v>0</v>
      </c>
      <c r="J9095" s="30">
        <f>Calculator!$G$40</f>
        <v>6.5000000000000002E-2</v>
      </c>
      <c r="K9095" s="29">
        <f ca="1">IF(C9095&gt;=Calculator!$G$27,IF(DAY($C9095)=1,Calculator!$G$34/2,IF(DAY($C9095)=15,Calculator!$G$34/2,0)),0)</f>
        <v>0</v>
      </c>
      <c r="L9095" s="29">
        <f ca="1">IF(DAY($C9095)=28,IF(H9095=0,0,Calculator!$G$35),0)</f>
        <v>0</v>
      </c>
      <c r="M9095" s="29">
        <f ca="1">IF(I9095&gt;0,IF(DAY($C9095)=1,SUM(INDIRECT("I"&amp;(ROW(C9094)-DAY(C9094))):I9094),0),0)</f>
        <v>0</v>
      </c>
      <c r="N9095" s="29">
        <f ca="1">IF(C9095&lt;Calculator!$G$27,0,IF(C9095=Calculator!$G$27,Calculator!$G$39,IF(H9095-K9095&lt;=0,IF(D9095&gt;Calculator!$G$39,IF(H9095-K9095+E9095+L9095+M9095+Calculator!$G$39&gt;Calculator!$G$39,Calculator!$G$39-(H9095+E9095+L9095+M9095-K9095),Calculator!$G$39),D9095),0)))</f>
        <v>0</v>
      </c>
    </row>
    <row r="9096" spans="1:14" ht="15.75" thickBot="1">
      <c r="A9096" s="33" t="str">
        <f ca="1">IF(C9096=Calculator!$H$27,"F",IF(Daily!D9096+Daily!H9096=0,IF(D9095+H9095&gt;0,"L",""),""))</f>
        <v/>
      </c>
      <c r="B9096" s="34">
        <v>9095</v>
      </c>
      <c r="C9096" s="19">
        <f t="shared" ca="1" si="569"/>
        <v>55025</v>
      </c>
      <c r="D9096" s="29">
        <f t="shared" ca="1" si="571"/>
        <v>0</v>
      </c>
      <c r="E9096" s="29">
        <f ca="1">IF(C9096&lt;Calculator!$D$26,0,IF(DAY($C9096)=1,IF(D9096-Calculator!$G$24&gt;0,Calculator!$G$24,D9096),0))</f>
        <v>0</v>
      </c>
      <c r="F9096" s="29">
        <f ca="1">IF(E9096&gt;0,D9096*Calculator!$G$22/12,0)</f>
        <v>0</v>
      </c>
      <c r="G9096" s="29">
        <f ca="1">IF(E9096&gt;0,(IFERROR(-PMT(Calculator!$G$22/12,Calculator!$G$23*12,Calculator!$G$20),0))-F9096,0)</f>
        <v>0</v>
      </c>
      <c r="H9096" s="29">
        <f t="shared" ca="1" si="572"/>
        <v>0</v>
      </c>
      <c r="I9096" s="29">
        <f t="shared" ca="1" si="570"/>
        <v>0</v>
      </c>
      <c r="J9096" s="30">
        <f>Calculator!$G$40</f>
        <v>6.5000000000000002E-2</v>
      </c>
      <c r="K9096" s="29">
        <f ca="1">IF(C9096&gt;=Calculator!$G$27,IF(DAY($C9096)=1,Calculator!$G$34/2,IF(DAY($C9096)=15,Calculator!$G$34/2,0)),0)</f>
        <v>0</v>
      </c>
      <c r="L9096" s="29">
        <f ca="1">IF(DAY($C9096)=28,IF(H9096=0,0,Calculator!$G$35),0)</f>
        <v>0</v>
      </c>
      <c r="M9096" s="29">
        <f ca="1">IF(I9096&gt;0,IF(DAY($C9096)=1,SUM(INDIRECT("I"&amp;(ROW(C9095)-DAY(C9095))):I9095),0),0)</f>
        <v>0</v>
      </c>
      <c r="N9096" s="29">
        <f ca="1">IF(C9096&lt;Calculator!$G$27,0,IF(C9096=Calculator!$G$27,Calculator!$G$39,IF(H9096-K9096&lt;=0,IF(D9096&gt;Calculator!$G$39,IF(H9096-K9096+E9096+L9096+M9096+Calculator!$G$39&gt;Calculator!$G$39,Calculator!$G$39-(H9096+E9096+L9096+M9096-K9096),Calculator!$G$39),D9096),0)))</f>
        <v>0</v>
      </c>
    </row>
    <row r="9097" spans="1:14" ht="15.75" thickBot="1">
      <c r="A9097" s="33" t="str">
        <f ca="1">IF(C9097=Calculator!$H$27,"F",IF(Daily!D9097+Daily!H9097=0,IF(D9096+H9096&gt;0,"L",""),""))</f>
        <v/>
      </c>
      <c r="B9097" s="34">
        <v>9096</v>
      </c>
      <c r="C9097" s="19">
        <f t="shared" ca="1" si="569"/>
        <v>55026</v>
      </c>
      <c r="D9097" s="29">
        <f t="shared" ca="1" si="571"/>
        <v>0</v>
      </c>
      <c r="E9097" s="29">
        <f ca="1">IF(C9097&lt;Calculator!$D$26,0,IF(DAY($C9097)=1,IF(D9097-Calculator!$G$24&gt;0,Calculator!$G$24,D9097),0))</f>
        <v>0</v>
      </c>
      <c r="F9097" s="29">
        <f ca="1">IF(E9097&gt;0,D9097*Calculator!$G$22/12,0)</f>
        <v>0</v>
      </c>
      <c r="G9097" s="29">
        <f ca="1">IF(E9097&gt;0,(IFERROR(-PMT(Calculator!$G$22/12,Calculator!$G$23*12,Calculator!$G$20),0))-F9097,0)</f>
        <v>0</v>
      </c>
      <c r="H9097" s="29">
        <f t="shared" ca="1" si="572"/>
        <v>0</v>
      </c>
      <c r="I9097" s="29">
        <f t="shared" ca="1" si="570"/>
        <v>0</v>
      </c>
      <c r="J9097" s="30">
        <f>Calculator!$G$40</f>
        <v>6.5000000000000002E-2</v>
      </c>
      <c r="K9097" s="29">
        <f ca="1">IF(C9097&gt;=Calculator!$G$27,IF(DAY($C9097)=1,Calculator!$G$34/2,IF(DAY($C9097)=15,Calculator!$G$34/2,0)),0)</f>
        <v>0</v>
      </c>
      <c r="L9097" s="29">
        <f ca="1">IF(DAY($C9097)=28,IF(H9097=0,0,Calculator!$G$35),0)</f>
        <v>0</v>
      </c>
      <c r="M9097" s="29">
        <f ca="1">IF(I9097&gt;0,IF(DAY($C9097)=1,SUM(INDIRECT("I"&amp;(ROW(C9096)-DAY(C9096))):I9096),0),0)</f>
        <v>0</v>
      </c>
      <c r="N9097" s="29">
        <f ca="1">IF(C9097&lt;Calculator!$G$27,0,IF(C9097=Calculator!$G$27,Calculator!$G$39,IF(H9097-K9097&lt;=0,IF(D9097&gt;Calculator!$G$39,IF(H9097-K9097+E9097+L9097+M9097+Calculator!$G$39&gt;Calculator!$G$39,Calculator!$G$39-(H9097+E9097+L9097+M9097-K9097),Calculator!$G$39),D9097),0)))</f>
        <v>0</v>
      </c>
    </row>
    <row r="9098" spans="1:14" ht="15.75" thickBot="1">
      <c r="A9098" s="33" t="str">
        <f ca="1">IF(C9098=Calculator!$H$27,"F",IF(Daily!D9098+Daily!H9098=0,IF(D9097+H9097&gt;0,"L",""),""))</f>
        <v/>
      </c>
      <c r="B9098" s="34">
        <v>9097</v>
      </c>
      <c r="C9098" s="19">
        <f t="shared" ca="1" si="569"/>
        <v>55027</v>
      </c>
      <c r="D9098" s="29">
        <f t="shared" ca="1" si="571"/>
        <v>0</v>
      </c>
      <c r="E9098" s="29">
        <f ca="1">IF(C9098&lt;Calculator!$D$26,0,IF(DAY($C9098)=1,IF(D9098-Calculator!$G$24&gt;0,Calculator!$G$24,D9098),0))</f>
        <v>0</v>
      </c>
      <c r="F9098" s="29">
        <f ca="1">IF(E9098&gt;0,D9098*Calculator!$G$22/12,0)</f>
        <v>0</v>
      </c>
      <c r="G9098" s="29">
        <f ca="1">IF(E9098&gt;0,(IFERROR(-PMT(Calculator!$G$22/12,Calculator!$G$23*12,Calculator!$G$20),0))-F9098,0)</f>
        <v>0</v>
      </c>
      <c r="H9098" s="29">
        <f t="shared" ca="1" si="572"/>
        <v>0</v>
      </c>
      <c r="I9098" s="29">
        <f t="shared" ca="1" si="570"/>
        <v>0</v>
      </c>
      <c r="J9098" s="30">
        <f>Calculator!$G$40</f>
        <v>6.5000000000000002E-2</v>
      </c>
      <c r="K9098" s="29">
        <f ca="1">IF(C9098&gt;=Calculator!$G$27,IF(DAY($C9098)=1,Calculator!$G$34/2,IF(DAY($C9098)=15,Calculator!$G$34/2,0)),0)</f>
        <v>0</v>
      </c>
      <c r="L9098" s="29">
        <f ca="1">IF(DAY($C9098)=28,IF(H9098=0,0,Calculator!$G$35),0)</f>
        <v>0</v>
      </c>
      <c r="M9098" s="29">
        <f ca="1">IF(I9098&gt;0,IF(DAY($C9098)=1,SUM(INDIRECT("I"&amp;(ROW(C9097)-DAY(C9097))):I9097),0),0)</f>
        <v>0</v>
      </c>
      <c r="N9098" s="29">
        <f ca="1">IF(C9098&lt;Calculator!$G$27,0,IF(C9098=Calculator!$G$27,Calculator!$G$39,IF(H9098-K9098&lt;=0,IF(D9098&gt;Calculator!$G$39,IF(H9098-K9098+E9098+L9098+M9098+Calculator!$G$39&gt;Calculator!$G$39,Calculator!$G$39-(H9098+E9098+L9098+M9098-K9098),Calculator!$G$39),D9098),0)))</f>
        <v>0</v>
      </c>
    </row>
    <row r="9099" spans="1:14" ht="15.75" thickBot="1">
      <c r="A9099" s="33" t="str">
        <f ca="1">IF(C9099=Calculator!$H$27,"F",IF(Daily!D9099+Daily!H9099=0,IF(D9098+H9098&gt;0,"L",""),""))</f>
        <v/>
      </c>
      <c r="B9099" s="34">
        <v>9098</v>
      </c>
      <c r="C9099" s="19">
        <f t="shared" ca="1" si="569"/>
        <v>55028</v>
      </c>
      <c r="D9099" s="29">
        <f t="shared" ca="1" si="571"/>
        <v>0</v>
      </c>
      <c r="E9099" s="29">
        <f ca="1">IF(C9099&lt;Calculator!$D$26,0,IF(DAY($C9099)=1,IF(D9099-Calculator!$G$24&gt;0,Calculator!$G$24,D9099),0))</f>
        <v>0</v>
      </c>
      <c r="F9099" s="29">
        <f ca="1">IF(E9099&gt;0,D9099*Calculator!$G$22/12,0)</f>
        <v>0</v>
      </c>
      <c r="G9099" s="29">
        <f ca="1">IF(E9099&gt;0,(IFERROR(-PMT(Calculator!$G$22/12,Calculator!$G$23*12,Calculator!$G$20),0))-F9099,0)</f>
        <v>0</v>
      </c>
      <c r="H9099" s="29">
        <f t="shared" ca="1" si="572"/>
        <v>0</v>
      </c>
      <c r="I9099" s="29">
        <f t="shared" ca="1" si="570"/>
        <v>0</v>
      </c>
      <c r="J9099" s="30">
        <f>Calculator!$G$40</f>
        <v>6.5000000000000002E-2</v>
      </c>
      <c r="K9099" s="29">
        <f ca="1">IF(C9099&gt;=Calculator!$G$27,IF(DAY($C9099)=1,Calculator!$G$34/2,IF(DAY($C9099)=15,Calculator!$G$34/2,0)),0)</f>
        <v>0</v>
      </c>
      <c r="L9099" s="29">
        <f ca="1">IF(DAY($C9099)=28,IF(H9099=0,0,Calculator!$G$35),0)</f>
        <v>0</v>
      </c>
      <c r="M9099" s="29">
        <f ca="1">IF(I9099&gt;0,IF(DAY($C9099)=1,SUM(INDIRECT("I"&amp;(ROW(C9098)-DAY(C9098))):I9098),0),0)</f>
        <v>0</v>
      </c>
      <c r="N9099" s="29">
        <f ca="1">IF(C9099&lt;Calculator!$G$27,0,IF(C9099=Calculator!$G$27,Calculator!$G$39,IF(H9099-K9099&lt;=0,IF(D9099&gt;Calculator!$G$39,IF(H9099-K9099+E9099+L9099+M9099+Calculator!$G$39&gt;Calculator!$G$39,Calculator!$G$39-(H9099+E9099+L9099+M9099-K9099),Calculator!$G$39),D9099),0)))</f>
        <v>0</v>
      </c>
    </row>
    <row r="9100" spans="1:14" ht="15.75" thickBot="1">
      <c r="A9100" s="33" t="str">
        <f ca="1">IF(C9100=Calculator!$H$27,"F",IF(Daily!D9100+Daily!H9100=0,IF(D9099+H9099&gt;0,"L",""),""))</f>
        <v/>
      </c>
      <c r="B9100" s="34">
        <v>9099</v>
      </c>
      <c r="C9100" s="19">
        <f t="shared" ca="1" si="569"/>
        <v>55029</v>
      </c>
      <c r="D9100" s="29">
        <f t="shared" ca="1" si="571"/>
        <v>0</v>
      </c>
      <c r="E9100" s="29">
        <f ca="1">IF(C9100&lt;Calculator!$D$26,0,IF(DAY($C9100)=1,IF(D9100-Calculator!$G$24&gt;0,Calculator!$G$24,D9100),0))</f>
        <v>0</v>
      </c>
      <c r="F9100" s="29">
        <f ca="1">IF(E9100&gt;0,D9100*Calculator!$G$22/12,0)</f>
        <v>0</v>
      </c>
      <c r="G9100" s="29">
        <f ca="1">IF(E9100&gt;0,(IFERROR(-PMT(Calculator!$G$22/12,Calculator!$G$23*12,Calculator!$G$20),0))-F9100,0)</f>
        <v>0</v>
      </c>
      <c r="H9100" s="29">
        <f t="shared" ca="1" si="572"/>
        <v>0</v>
      </c>
      <c r="I9100" s="29">
        <f t="shared" ca="1" si="570"/>
        <v>0</v>
      </c>
      <c r="J9100" s="30">
        <f>Calculator!$G$40</f>
        <v>6.5000000000000002E-2</v>
      </c>
      <c r="K9100" s="29">
        <f ca="1">IF(C9100&gt;=Calculator!$G$27,IF(DAY($C9100)=1,Calculator!$G$34/2,IF(DAY($C9100)=15,Calculator!$G$34/2,0)),0)</f>
        <v>0</v>
      </c>
      <c r="L9100" s="29">
        <f ca="1">IF(DAY($C9100)=28,IF(H9100=0,0,Calculator!$G$35),0)</f>
        <v>0</v>
      </c>
      <c r="M9100" s="29">
        <f ca="1">IF(I9100&gt;0,IF(DAY($C9100)=1,SUM(INDIRECT("I"&amp;(ROW(C9099)-DAY(C9099))):I9099),0),0)</f>
        <v>0</v>
      </c>
      <c r="N9100" s="29">
        <f ca="1">IF(C9100&lt;Calculator!$G$27,0,IF(C9100=Calculator!$G$27,Calculator!$G$39,IF(H9100-K9100&lt;=0,IF(D9100&gt;Calculator!$G$39,IF(H9100-K9100+E9100+L9100+M9100+Calculator!$G$39&gt;Calculator!$G$39,Calculator!$G$39-(H9100+E9100+L9100+M9100-K9100),Calculator!$G$39),D9100),0)))</f>
        <v>0</v>
      </c>
    </row>
    <row r="9101" spans="1:14" ht="15.75" thickBot="1">
      <c r="A9101" s="33" t="str">
        <f ca="1">IF(C9101=Calculator!$H$27,"F",IF(Daily!D9101+Daily!H9101=0,IF(D9100+H9100&gt;0,"L",""),""))</f>
        <v/>
      </c>
      <c r="B9101" s="34">
        <v>9100</v>
      </c>
      <c r="C9101" s="19">
        <f t="shared" ca="1" si="569"/>
        <v>55030</v>
      </c>
      <c r="D9101" s="29">
        <f t="shared" ca="1" si="571"/>
        <v>0</v>
      </c>
      <c r="E9101" s="29">
        <f ca="1">IF(C9101&lt;Calculator!$D$26,0,IF(DAY($C9101)=1,IF(D9101-Calculator!$G$24&gt;0,Calculator!$G$24,D9101),0))</f>
        <v>0</v>
      </c>
      <c r="F9101" s="29">
        <f ca="1">IF(E9101&gt;0,D9101*Calculator!$G$22/12,0)</f>
        <v>0</v>
      </c>
      <c r="G9101" s="29">
        <f ca="1">IF(E9101&gt;0,(IFERROR(-PMT(Calculator!$G$22/12,Calculator!$G$23*12,Calculator!$G$20),0))-F9101,0)</f>
        <v>0</v>
      </c>
      <c r="H9101" s="29">
        <f t="shared" ca="1" si="572"/>
        <v>0</v>
      </c>
      <c r="I9101" s="29">
        <f t="shared" ca="1" si="570"/>
        <v>0</v>
      </c>
      <c r="J9101" s="30">
        <f>Calculator!$G$40</f>
        <v>6.5000000000000002E-2</v>
      </c>
      <c r="K9101" s="29">
        <f ca="1">IF(C9101&gt;=Calculator!$G$27,IF(DAY($C9101)=1,Calculator!$G$34/2,IF(DAY($C9101)=15,Calculator!$G$34/2,0)),0)</f>
        <v>0</v>
      </c>
      <c r="L9101" s="29">
        <f ca="1">IF(DAY($C9101)=28,IF(H9101=0,0,Calculator!$G$35),0)</f>
        <v>0</v>
      </c>
      <c r="M9101" s="29">
        <f ca="1">IF(I9101&gt;0,IF(DAY($C9101)=1,SUM(INDIRECT("I"&amp;(ROW(C9100)-DAY(C9100))):I9100),0),0)</f>
        <v>0</v>
      </c>
      <c r="N9101" s="29">
        <f ca="1">IF(C9101&lt;Calculator!$G$27,0,IF(C9101=Calculator!$G$27,Calculator!$G$39,IF(H9101-K9101&lt;=0,IF(D9101&gt;Calculator!$G$39,IF(H9101-K9101+E9101+L9101+M9101+Calculator!$G$39&gt;Calculator!$G$39,Calculator!$G$39-(H9101+E9101+L9101+M9101-K9101),Calculator!$G$39),D9101),0)))</f>
        <v>0</v>
      </c>
    </row>
    <row r="9102" spans="1:14" ht="15.75" thickBot="1">
      <c r="A9102" s="33" t="str">
        <f ca="1">IF(C9102=Calculator!$H$27,"F",IF(Daily!D9102+Daily!H9102=0,IF(D9101+H9101&gt;0,"L",""),""))</f>
        <v/>
      </c>
      <c r="B9102" s="34">
        <v>9101</v>
      </c>
      <c r="C9102" s="19">
        <f t="shared" ca="1" si="569"/>
        <v>55031</v>
      </c>
      <c r="D9102" s="29">
        <f t="shared" ca="1" si="571"/>
        <v>0</v>
      </c>
      <c r="E9102" s="29">
        <f ca="1">IF(C9102&lt;Calculator!$D$26,0,IF(DAY($C9102)=1,IF(D9102-Calculator!$G$24&gt;0,Calculator!$G$24,D9102),0))</f>
        <v>0</v>
      </c>
      <c r="F9102" s="29">
        <f ca="1">IF(E9102&gt;0,D9102*Calculator!$G$22/12,0)</f>
        <v>0</v>
      </c>
      <c r="G9102" s="29">
        <f ca="1">IF(E9102&gt;0,(IFERROR(-PMT(Calculator!$G$22/12,Calculator!$G$23*12,Calculator!$G$20),0))-F9102,0)</f>
        <v>0</v>
      </c>
      <c r="H9102" s="29">
        <f t="shared" ca="1" si="572"/>
        <v>0</v>
      </c>
      <c r="I9102" s="29">
        <f t="shared" ca="1" si="570"/>
        <v>0</v>
      </c>
      <c r="J9102" s="30">
        <f>Calculator!$G$40</f>
        <v>6.5000000000000002E-2</v>
      </c>
      <c r="K9102" s="29">
        <f ca="1">IF(C9102&gt;=Calculator!$G$27,IF(DAY($C9102)=1,Calculator!$G$34/2,IF(DAY($C9102)=15,Calculator!$G$34/2,0)),0)</f>
        <v>0</v>
      </c>
      <c r="L9102" s="29">
        <f ca="1">IF(DAY($C9102)=28,IF(H9102=0,0,Calculator!$G$35),0)</f>
        <v>0</v>
      </c>
      <c r="M9102" s="29">
        <f ca="1">IF(I9102&gt;0,IF(DAY($C9102)=1,SUM(INDIRECT("I"&amp;(ROW(C9101)-DAY(C9101))):I9101),0),0)</f>
        <v>0</v>
      </c>
      <c r="N9102" s="29">
        <f ca="1">IF(C9102&lt;Calculator!$G$27,0,IF(C9102=Calculator!$G$27,Calculator!$G$39,IF(H9102-K9102&lt;=0,IF(D9102&gt;Calculator!$G$39,IF(H9102-K9102+E9102+L9102+M9102+Calculator!$G$39&gt;Calculator!$G$39,Calculator!$G$39-(H9102+E9102+L9102+M9102-K9102),Calculator!$G$39),D9102),0)))</f>
        <v>0</v>
      </c>
    </row>
    <row r="9103" spans="1:14" ht="15.75" thickBot="1">
      <c r="A9103" s="33" t="str">
        <f ca="1">IF(C9103=Calculator!$H$27,"F",IF(Daily!D9103+Daily!H9103=0,IF(D9102+H9102&gt;0,"L",""),""))</f>
        <v/>
      </c>
      <c r="B9103" s="34">
        <v>9102</v>
      </c>
      <c r="C9103" s="19">
        <f t="shared" ca="1" si="569"/>
        <v>55032</v>
      </c>
      <c r="D9103" s="29">
        <f t="shared" ca="1" si="571"/>
        <v>0</v>
      </c>
      <c r="E9103" s="29">
        <f ca="1">IF(C9103&lt;Calculator!$D$26,0,IF(DAY($C9103)=1,IF(D9103-Calculator!$G$24&gt;0,Calculator!$G$24,D9103),0))</f>
        <v>0</v>
      </c>
      <c r="F9103" s="29">
        <f ca="1">IF(E9103&gt;0,D9103*Calculator!$G$22/12,0)</f>
        <v>0</v>
      </c>
      <c r="G9103" s="29">
        <f ca="1">IF(E9103&gt;0,(IFERROR(-PMT(Calculator!$G$22/12,Calculator!$G$23*12,Calculator!$G$20),0))-F9103,0)</f>
        <v>0</v>
      </c>
      <c r="H9103" s="29">
        <f t="shared" ca="1" si="572"/>
        <v>0</v>
      </c>
      <c r="I9103" s="29">
        <f t="shared" ca="1" si="570"/>
        <v>0</v>
      </c>
      <c r="J9103" s="30">
        <f>Calculator!$G$40</f>
        <v>6.5000000000000002E-2</v>
      </c>
      <c r="K9103" s="29">
        <f ca="1">IF(C9103&gt;=Calculator!$G$27,IF(DAY($C9103)=1,Calculator!$G$34/2,IF(DAY($C9103)=15,Calculator!$G$34/2,0)),0)</f>
        <v>4500</v>
      </c>
      <c r="L9103" s="29">
        <f ca="1">IF(DAY($C9103)=28,IF(H9103=0,0,Calculator!$G$35),0)</f>
        <v>0</v>
      </c>
      <c r="M9103" s="29">
        <f ca="1">IF(I9103&gt;0,IF(DAY($C9103)=1,SUM(INDIRECT("I"&amp;(ROW(C9102)-DAY(C9102))):I9102),0),0)</f>
        <v>0</v>
      </c>
      <c r="N9103" s="29">
        <f ca="1">IF(C9103&lt;Calculator!$G$27,0,IF(C9103=Calculator!$G$27,Calculator!$G$39,IF(H9103-K9103&lt;=0,IF(D9103&gt;Calculator!$G$39,IF(H9103-K9103+E9103+L9103+M9103+Calculator!$G$39&gt;Calculator!$G$39,Calculator!$G$39-(H9103+E9103+L9103+M9103-K9103),Calculator!$G$39),D9103),0)))</f>
        <v>0</v>
      </c>
    </row>
    <row r="9104" spans="1:14" ht="15.75" thickBot="1">
      <c r="A9104" s="33" t="str">
        <f ca="1">IF(C9104=Calculator!$H$27,"F",IF(Daily!D9104+Daily!H9104=0,IF(D9103+H9103&gt;0,"L",""),""))</f>
        <v/>
      </c>
      <c r="B9104" s="34">
        <v>9103</v>
      </c>
      <c r="C9104" s="19">
        <f t="shared" ca="1" si="569"/>
        <v>55033</v>
      </c>
      <c r="D9104" s="29">
        <f t="shared" ca="1" si="571"/>
        <v>0</v>
      </c>
      <c r="E9104" s="29">
        <f ca="1">IF(C9104&lt;Calculator!$D$26,0,IF(DAY($C9104)=1,IF(D9104-Calculator!$G$24&gt;0,Calculator!$G$24,D9104),0))</f>
        <v>0</v>
      </c>
      <c r="F9104" s="29">
        <f ca="1">IF(E9104&gt;0,D9104*Calculator!$G$22/12,0)</f>
        <v>0</v>
      </c>
      <c r="G9104" s="29">
        <f ca="1">IF(E9104&gt;0,(IFERROR(-PMT(Calculator!$G$22/12,Calculator!$G$23*12,Calculator!$G$20),0))-F9104,0)</f>
        <v>0</v>
      </c>
      <c r="H9104" s="29">
        <f t="shared" ca="1" si="572"/>
        <v>0</v>
      </c>
      <c r="I9104" s="29">
        <f t="shared" ca="1" si="570"/>
        <v>0</v>
      </c>
      <c r="J9104" s="30">
        <f>Calculator!$G$40</f>
        <v>6.5000000000000002E-2</v>
      </c>
      <c r="K9104" s="29">
        <f ca="1">IF(C9104&gt;=Calculator!$G$27,IF(DAY($C9104)=1,Calculator!$G$34/2,IF(DAY($C9104)=15,Calculator!$G$34/2,0)),0)</f>
        <v>0</v>
      </c>
      <c r="L9104" s="29">
        <f ca="1">IF(DAY($C9104)=28,IF(H9104=0,0,Calculator!$G$35),0)</f>
        <v>0</v>
      </c>
      <c r="M9104" s="29">
        <f ca="1">IF(I9104&gt;0,IF(DAY($C9104)=1,SUM(INDIRECT("I"&amp;(ROW(C9103)-DAY(C9103))):I9103),0),0)</f>
        <v>0</v>
      </c>
      <c r="N9104" s="29">
        <f ca="1">IF(C9104&lt;Calculator!$G$27,0,IF(C9104=Calculator!$G$27,Calculator!$G$39,IF(H9104-K9104&lt;=0,IF(D9104&gt;Calculator!$G$39,IF(H9104-K9104+E9104+L9104+M9104+Calculator!$G$39&gt;Calculator!$G$39,Calculator!$G$39-(H9104+E9104+L9104+M9104-K9104),Calculator!$G$39),D9104),0)))</f>
        <v>0</v>
      </c>
    </row>
    <row r="9105" spans="1:14" ht="15.75" thickBot="1">
      <c r="A9105" s="33" t="str">
        <f ca="1">IF(C9105=Calculator!$H$27,"F",IF(Daily!D9105+Daily!H9105=0,IF(D9104+H9104&gt;0,"L",""),""))</f>
        <v/>
      </c>
      <c r="B9105" s="34">
        <v>9104</v>
      </c>
      <c r="C9105" s="19">
        <f t="shared" ca="1" si="569"/>
        <v>55034</v>
      </c>
      <c r="D9105" s="29">
        <f t="shared" ca="1" si="571"/>
        <v>0</v>
      </c>
      <c r="E9105" s="29">
        <f ca="1">IF(C9105&lt;Calculator!$D$26,0,IF(DAY($C9105)=1,IF(D9105-Calculator!$G$24&gt;0,Calculator!$G$24,D9105),0))</f>
        <v>0</v>
      </c>
      <c r="F9105" s="29">
        <f ca="1">IF(E9105&gt;0,D9105*Calculator!$G$22/12,0)</f>
        <v>0</v>
      </c>
      <c r="G9105" s="29">
        <f ca="1">IF(E9105&gt;0,(IFERROR(-PMT(Calculator!$G$22/12,Calculator!$G$23*12,Calculator!$G$20),0))-F9105,0)</f>
        <v>0</v>
      </c>
      <c r="H9105" s="29">
        <f t="shared" ca="1" si="572"/>
        <v>0</v>
      </c>
      <c r="I9105" s="29">
        <f t="shared" ca="1" si="570"/>
        <v>0</v>
      </c>
      <c r="J9105" s="30">
        <f>Calculator!$G$40</f>
        <v>6.5000000000000002E-2</v>
      </c>
      <c r="K9105" s="29">
        <f ca="1">IF(C9105&gt;=Calculator!$G$27,IF(DAY($C9105)=1,Calculator!$G$34/2,IF(DAY($C9105)=15,Calculator!$G$34/2,0)),0)</f>
        <v>0</v>
      </c>
      <c r="L9105" s="29">
        <f ca="1">IF(DAY($C9105)=28,IF(H9105=0,0,Calculator!$G$35),0)</f>
        <v>0</v>
      </c>
      <c r="M9105" s="29">
        <f ca="1">IF(I9105&gt;0,IF(DAY($C9105)=1,SUM(INDIRECT("I"&amp;(ROW(C9104)-DAY(C9104))):I9104),0),0)</f>
        <v>0</v>
      </c>
      <c r="N9105" s="29">
        <f ca="1">IF(C9105&lt;Calculator!$G$27,0,IF(C9105=Calculator!$G$27,Calculator!$G$39,IF(H9105-K9105&lt;=0,IF(D9105&gt;Calculator!$G$39,IF(H9105-K9105+E9105+L9105+M9105+Calculator!$G$39&gt;Calculator!$G$39,Calculator!$G$39-(H9105+E9105+L9105+M9105-K9105),Calculator!$G$39),D9105),0)))</f>
        <v>0</v>
      </c>
    </row>
    <row r="9106" spans="1:14" ht="15.75" thickBot="1">
      <c r="A9106" s="33" t="str">
        <f ca="1">IF(C9106=Calculator!$H$27,"F",IF(Daily!D9106+Daily!H9106=0,IF(D9105+H9105&gt;0,"L",""),""))</f>
        <v/>
      </c>
      <c r="B9106" s="34">
        <v>9105</v>
      </c>
      <c r="C9106" s="19">
        <f t="shared" ca="1" si="569"/>
        <v>55035</v>
      </c>
      <c r="D9106" s="29">
        <f t="shared" ca="1" si="571"/>
        <v>0</v>
      </c>
      <c r="E9106" s="29">
        <f ca="1">IF(C9106&lt;Calculator!$D$26,0,IF(DAY($C9106)=1,IF(D9106-Calculator!$G$24&gt;0,Calculator!$G$24,D9106),0))</f>
        <v>0</v>
      </c>
      <c r="F9106" s="29">
        <f ca="1">IF(E9106&gt;0,D9106*Calculator!$G$22/12,0)</f>
        <v>0</v>
      </c>
      <c r="G9106" s="29">
        <f ca="1">IF(E9106&gt;0,(IFERROR(-PMT(Calculator!$G$22/12,Calculator!$G$23*12,Calculator!$G$20),0))-F9106,0)</f>
        <v>0</v>
      </c>
      <c r="H9106" s="29">
        <f t="shared" ca="1" si="572"/>
        <v>0</v>
      </c>
      <c r="I9106" s="29">
        <f t="shared" ca="1" si="570"/>
        <v>0</v>
      </c>
      <c r="J9106" s="30">
        <f>Calculator!$G$40</f>
        <v>6.5000000000000002E-2</v>
      </c>
      <c r="K9106" s="29">
        <f ca="1">IF(C9106&gt;=Calculator!$G$27,IF(DAY($C9106)=1,Calculator!$G$34/2,IF(DAY($C9106)=15,Calculator!$G$34/2,0)),0)</f>
        <v>0</v>
      </c>
      <c r="L9106" s="29">
        <f ca="1">IF(DAY($C9106)=28,IF(H9106=0,0,Calculator!$G$35),0)</f>
        <v>0</v>
      </c>
      <c r="M9106" s="29">
        <f ca="1">IF(I9106&gt;0,IF(DAY($C9106)=1,SUM(INDIRECT("I"&amp;(ROW(C9105)-DAY(C9105))):I9105),0),0)</f>
        <v>0</v>
      </c>
      <c r="N9106" s="29">
        <f ca="1">IF(C9106&lt;Calculator!$G$27,0,IF(C9106=Calculator!$G$27,Calculator!$G$39,IF(H9106-K9106&lt;=0,IF(D9106&gt;Calculator!$G$39,IF(H9106-K9106+E9106+L9106+M9106+Calculator!$G$39&gt;Calculator!$G$39,Calculator!$G$39-(H9106+E9106+L9106+M9106-K9106),Calculator!$G$39),D9106),0)))</f>
        <v>0</v>
      </c>
    </row>
    <row r="9107" spans="1:14" ht="15.75" thickBot="1">
      <c r="A9107" s="33" t="str">
        <f ca="1">IF(C9107=Calculator!$H$27,"F",IF(Daily!D9107+Daily!H9107=0,IF(D9106+H9106&gt;0,"L",""),""))</f>
        <v/>
      </c>
      <c r="B9107" s="34">
        <v>9106</v>
      </c>
      <c r="C9107" s="19">
        <f t="shared" ca="1" si="569"/>
        <v>55036</v>
      </c>
      <c r="D9107" s="29">
        <f t="shared" ca="1" si="571"/>
        <v>0</v>
      </c>
      <c r="E9107" s="29">
        <f ca="1">IF(C9107&lt;Calculator!$D$26,0,IF(DAY($C9107)=1,IF(D9107-Calculator!$G$24&gt;0,Calculator!$G$24,D9107),0))</f>
        <v>0</v>
      </c>
      <c r="F9107" s="29">
        <f ca="1">IF(E9107&gt;0,D9107*Calculator!$G$22/12,0)</f>
        <v>0</v>
      </c>
      <c r="G9107" s="29">
        <f ca="1">IF(E9107&gt;0,(IFERROR(-PMT(Calculator!$G$22/12,Calculator!$G$23*12,Calculator!$G$20),0))-F9107,0)</f>
        <v>0</v>
      </c>
      <c r="H9107" s="29">
        <f t="shared" ca="1" si="572"/>
        <v>0</v>
      </c>
      <c r="I9107" s="29">
        <f t="shared" ca="1" si="570"/>
        <v>0</v>
      </c>
      <c r="J9107" s="30">
        <f>Calculator!$G$40</f>
        <v>6.5000000000000002E-2</v>
      </c>
      <c r="K9107" s="29">
        <f ca="1">IF(C9107&gt;=Calculator!$G$27,IF(DAY($C9107)=1,Calculator!$G$34/2,IF(DAY($C9107)=15,Calculator!$G$34/2,0)),0)</f>
        <v>0</v>
      </c>
      <c r="L9107" s="29">
        <f ca="1">IF(DAY($C9107)=28,IF(H9107=0,0,Calculator!$G$35),0)</f>
        <v>0</v>
      </c>
      <c r="M9107" s="29">
        <f ca="1">IF(I9107&gt;0,IF(DAY($C9107)=1,SUM(INDIRECT("I"&amp;(ROW(C9106)-DAY(C9106))):I9106),0),0)</f>
        <v>0</v>
      </c>
      <c r="N9107" s="29">
        <f ca="1">IF(C9107&lt;Calculator!$G$27,0,IF(C9107=Calculator!$G$27,Calculator!$G$39,IF(H9107-K9107&lt;=0,IF(D9107&gt;Calculator!$G$39,IF(H9107-K9107+E9107+L9107+M9107+Calculator!$G$39&gt;Calculator!$G$39,Calculator!$G$39-(H9107+E9107+L9107+M9107-K9107),Calculator!$G$39),D9107),0)))</f>
        <v>0</v>
      </c>
    </row>
    <row r="9108" spans="1:14" ht="15.75" thickBot="1">
      <c r="A9108" s="33" t="str">
        <f ca="1">IF(C9108=Calculator!$H$27,"F",IF(Daily!D9108+Daily!H9108=0,IF(D9107+H9107&gt;0,"L",""),""))</f>
        <v/>
      </c>
      <c r="B9108" s="34">
        <v>9107</v>
      </c>
      <c r="C9108" s="19">
        <f t="shared" ca="1" si="569"/>
        <v>55037</v>
      </c>
      <c r="D9108" s="29">
        <f t="shared" ca="1" si="571"/>
        <v>0</v>
      </c>
      <c r="E9108" s="29">
        <f ca="1">IF(C9108&lt;Calculator!$D$26,0,IF(DAY($C9108)=1,IF(D9108-Calculator!$G$24&gt;0,Calculator!$G$24,D9108),0))</f>
        <v>0</v>
      </c>
      <c r="F9108" s="29">
        <f ca="1">IF(E9108&gt;0,D9108*Calculator!$G$22/12,0)</f>
        <v>0</v>
      </c>
      <c r="G9108" s="29">
        <f ca="1">IF(E9108&gt;0,(IFERROR(-PMT(Calculator!$G$22/12,Calculator!$G$23*12,Calculator!$G$20),0))-F9108,0)</f>
        <v>0</v>
      </c>
      <c r="H9108" s="29">
        <f t="shared" ca="1" si="572"/>
        <v>0</v>
      </c>
      <c r="I9108" s="29">
        <f t="shared" ca="1" si="570"/>
        <v>0</v>
      </c>
      <c r="J9108" s="30">
        <f>Calculator!$G$40</f>
        <v>6.5000000000000002E-2</v>
      </c>
      <c r="K9108" s="29">
        <f ca="1">IF(C9108&gt;=Calculator!$G$27,IF(DAY($C9108)=1,Calculator!$G$34/2,IF(DAY($C9108)=15,Calculator!$G$34/2,0)),0)</f>
        <v>0</v>
      </c>
      <c r="L9108" s="29">
        <f ca="1">IF(DAY($C9108)=28,IF(H9108=0,0,Calculator!$G$35),0)</f>
        <v>0</v>
      </c>
      <c r="M9108" s="29">
        <f ca="1">IF(I9108&gt;0,IF(DAY($C9108)=1,SUM(INDIRECT("I"&amp;(ROW(C9107)-DAY(C9107))):I9107),0),0)</f>
        <v>0</v>
      </c>
      <c r="N9108" s="29">
        <f ca="1">IF(C9108&lt;Calculator!$G$27,0,IF(C9108=Calculator!$G$27,Calculator!$G$39,IF(H9108-K9108&lt;=0,IF(D9108&gt;Calculator!$G$39,IF(H9108-K9108+E9108+L9108+M9108+Calculator!$G$39&gt;Calculator!$G$39,Calculator!$G$39-(H9108+E9108+L9108+M9108-K9108),Calculator!$G$39),D9108),0)))</f>
        <v>0</v>
      </c>
    </row>
    <row r="9109" spans="1:14" ht="15.75" thickBot="1">
      <c r="A9109" s="33" t="str">
        <f ca="1">IF(C9109=Calculator!$H$27,"F",IF(Daily!D9109+Daily!H9109=0,IF(D9108+H9108&gt;0,"L",""),""))</f>
        <v/>
      </c>
      <c r="B9109" s="34">
        <v>9108</v>
      </c>
      <c r="C9109" s="19">
        <f t="shared" ca="1" si="569"/>
        <v>55038</v>
      </c>
      <c r="D9109" s="29">
        <f t="shared" ca="1" si="571"/>
        <v>0</v>
      </c>
      <c r="E9109" s="29">
        <f ca="1">IF(C9109&lt;Calculator!$D$26,0,IF(DAY($C9109)=1,IF(D9109-Calculator!$G$24&gt;0,Calculator!$G$24,D9109),0))</f>
        <v>0</v>
      </c>
      <c r="F9109" s="29">
        <f ca="1">IF(E9109&gt;0,D9109*Calculator!$G$22/12,0)</f>
        <v>0</v>
      </c>
      <c r="G9109" s="29">
        <f ca="1">IF(E9109&gt;0,(IFERROR(-PMT(Calculator!$G$22/12,Calculator!$G$23*12,Calculator!$G$20),0))-F9109,0)</f>
        <v>0</v>
      </c>
      <c r="H9109" s="29">
        <f t="shared" ca="1" si="572"/>
        <v>0</v>
      </c>
      <c r="I9109" s="29">
        <f t="shared" ca="1" si="570"/>
        <v>0</v>
      </c>
      <c r="J9109" s="30">
        <f>Calculator!$G$40</f>
        <v>6.5000000000000002E-2</v>
      </c>
      <c r="K9109" s="29">
        <f ca="1">IF(C9109&gt;=Calculator!$G$27,IF(DAY($C9109)=1,Calculator!$G$34/2,IF(DAY($C9109)=15,Calculator!$G$34/2,0)),0)</f>
        <v>0</v>
      </c>
      <c r="L9109" s="29">
        <f ca="1">IF(DAY($C9109)=28,IF(H9109=0,0,Calculator!$G$35),0)</f>
        <v>0</v>
      </c>
      <c r="M9109" s="29">
        <f ca="1">IF(I9109&gt;0,IF(DAY($C9109)=1,SUM(INDIRECT("I"&amp;(ROW(C9108)-DAY(C9108))):I9108),0),0)</f>
        <v>0</v>
      </c>
      <c r="N9109" s="29">
        <f ca="1">IF(C9109&lt;Calculator!$G$27,0,IF(C9109=Calculator!$G$27,Calculator!$G$39,IF(H9109-K9109&lt;=0,IF(D9109&gt;Calculator!$G$39,IF(H9109-K9109+E9109+L9109+M9109+Calculator!$G$39&gt;Calculator!$G$39,Calculator!$G$39-(H9109+E9109+L9109+M9109-K9109),Calculator!$G$39),D9109),0)))</f>
        <v>0</v>
      </c>
    </row>
    <row r="9110" spans="1:14" ht="15.75" thickBot="1">
      <c r="A9110" s="33" t="str">
        <f ca="1">IF(C9110=Calculator!$H$27,"F",IF(Daily!D9110+Daily!H9110=0,IF(D9109+H9109&gt;0,"L",""),""))</f>
        <v/>
      </c>
      <c r="B9110" s="34">
        <v>9109</v>
      </c>
      <c r="C9110" s="19">
        <f t="shared" ca="1" si="569"/>
        <v>55039</v>
      </c>
      <c r="D9110" s="29">
        <f t="shared" ca="1" si="571"/>
        <v>0</v>
      </c>
      <c r="E9110" s="29">
        <f ca="1">IF(C9110&lt;Calculator!$D$26,0,IF(DAY($C9110)=1,IF(D9110-Calculator!$G$24&gt;0,Calculator!$G$24,D9110),0))</f>
        <v>0</v>
      </c>
      <c r="F9110" s="29">
        <f ca="1">IF(E9110&gt;0,D9110*Calculator!$G$22/12,0)</f>
        <v>0</v>
      </c>
      <c r="G9110" s="29">
        <f ca="1">IF(E9110&gt;0,(IFERROR(-PMT(Calculator!$G$22/12,Calculator!$G$23*12,Calculator!$G$20),0))-F9110,0)</f>
        <v>0</v>
      </c>
      <c r="H9110" s="29">
        <f t="shared" ca="1" si="572"/>
        <v>0</v>
      </c>
      <c r="I9110" s="29">
        <f t="shared" ca="1" si="570"/>
        <v>0</v>
      </c>
      <c r="J9110" s="30">
        <f>Calculator!$G$40</f>
        <v>6.5000000000000002E-2</v>
      </c>
      <c r="K9110" s="29">
        <f ca="1">IF(C9110&gt;=Calculator!$G$27,IF(DAY($C9110)=1,Calculator!$G$34/2,IF(DAY($C9110)=15,Calculator!$G$34/2,0)),0)</f>
        <v>0</v>
      </c>
      <c r="L9110" s="29">
        <f ca="1">IF(DAY($C9110)=28,IF(H9110=0,0,Calculator!$G$35),0)</f>
        <v>0</v>
      </c>
      <c r="M9110" s="29">
        <f ca="1">IF(I9110&gt;0,IF(DAY($C9110)=1,SUM(INDIRECT("I"&amp;(ROW(C9109)-DAY(C9109))):I9109),0),0)</f>
        <v>0</v>
      </c>
      <c r="N9110" s="29">
        <f ca="1">IF(C9110&lt;Calculator!$G$27,0,IF(C9110=Calculator!$G$27,Calculator!$G$39,IF(H9110-K9110&lt;=0,IF(D9110&gt;Calculator!$G$39,IF(H9110-K9110+E9110+L9110+M9110+Calculator!$G$39&gt;Calculator!$G$39,Calculator!$G$39-(H9110+E9110+L9110+M9110-K9110),Calculator!$G$39),D9110),0)))</f>
        <v>0</v>
      </c>
    </row>
    <row r="9111" spans="1:14" ht="15.75" thickBot="1">
      <c r="A9111" s="33" t="str">
        <f ca="1">IF(C9111=Calculator!$H$27,"F",IF(Daily!D9111+Daily!H9111=0,IF(D9110+H9110&gt;0,"L",""),""))</f>
        <v/>
      </c>
      <c r="B9111" s="34">
        <v>9110</v>
      </c>
      <c r="C9111" s="19">
        <f t="shared" ca="1" si="569"/>
        <v>55040</v>
      </c>
      <c r="D9111" s="29">
        <f t="shared" ca="1" si="571"/>
        <v>0</v>
      </c>
      <c r="E9111" s="29">
        <f ca="1">IF(C9111&lt;Calculator!$D$26,0,IF(DAY($C9111)=1,IF(D9111-Calculator!$G$24&gt;0,Calculator!$G$24,D9111),0))</f>
        <v>0</v>
      </c>
      <c r="F9111" s="29">
        <f ca="1">IF(E9111&gt;0,D9111*Calculator!$G$22/12,0)</f>
        <v>0</v>
      </c>
      <c r="G9111" s="29">
        <f ca="1">IF(E9111&gt;0,(IFERROR(-PMT(Calculator!$G$22/12,Calculator!$G$23*12,Calculator!$G$20),0))-F9111,0)</f>
        <v>0</v>
      </c>
      <c r="H9111" s="29">
        <f t="shared" ca="1" si="572"/>
        <v>0</v>
      </c>
      <c r="I9111" s="29">
        <f t="shared" ca="1" si="570"/>
        <v>0</v>
      </c>
      <c r="J9111" s="30">
        <f>Calculator!$G$40</f>
        <v>6.5000000000000002E-2</v>
      </c>
      <c r="K9111" s="29">
        <f ca="1">IF(C9111&gt;=Calculator!$G$27,IF(DAY($C9111)=1,Calculator!$G$34/2,IF(DAY($C9111)=15,Calculator!$G$34/2,0)),0)</f>
        <v>0</v>
      </c>
      <c r="L9111" s="29">
        <f ca="1">IF(DAY($C9111)=28,IF(H9111=0,0,Calculator!$G$35),0)</f>
        <v>0</v>
      </c>
      <c r="M9111" s="29">
        <f ca="1">IF(I9111&gt;0,IF(DAY($C9111)=1,SUM(INDIRECT("I"&amp;(ROW(C9110)-DAY(C9110))):I9110),0),0)</f>
        <v>0</v>
      </c>
      <c r="N9111" s="29">
        <f ca="1">IF(C9111&lt;Calculator!$G$27,0,IF(C9111=Calculator!$G$27,Calculator!$G$39,IF(H9111-K9111&lt;=0,IF(D9111&gt;Calculator!$G$39,IF(H9111-K9111+E9111+L9111+M9111+Calculator!$G$39&gt;Calculator!$G$39,Calculator!$G$39-(H9111+E9111+L9111+M9111-K9111),Calculator!$G$39),D9111),0)))</f>
        <v>0</v>
      </c>
    </row>
    <row r="9112" spans="1:14" ht="15.75" thickBot="1">
      <c r="A9112" s="33" t="str">
        <f ca="1">IF(C9112=Calculator!$H$27,"F",IF(Daily!D9112+Daily!H9112=0,IF(D9111+H9111&gt;0,"L",""),""))</f>
        <v/>
      </c>
      <c r="B9112" s="34">
        <v>9111</v>
      </c>
      <c r="C9112" s="19">
        <f t="shared" ca="1" si="569"/>
        <v>55041</v>
      </c>
      <c r="D9112" s="29">
        <f t="shared" ca="1" si="571"/>
        <v>0</v>
      </c>
      <c r="E9112" s="29">
        <f ca="1">IF(C9112&lt;Calculator!$D$26,0,IF(DAY($C9112)=1,IF(D9112-Calculator!$G$24&gt;0,Calculator!$G$24,D9112),0))</f>
        <v>0</v>
      </c>
      <c r="F9112" s="29">
        <f ca="1">IF(E9112&gt;0,D9112*Calculator!$G$22/12,0)</f>
        <v>0</v>
      </c>
      <c r="G9112" s="29">
        <f ca="1">IF(E9112&gt;0,(IFERROR(-PMT(Calculator!$G$22/12,Calculator!$G$23*12,Calculator!$G$20),0))-F9112,0)</f>
        <v>0</v>
      </c>
      <c r="H9112" s="29">
        <f t="shared" ca="1" si="572"/>
        <v>0</v>
      </c>
      <c r="I9112" s="29">
        <f t="shared" ca="1" si="570"/>
        <v>0</v>
      </c>
      <c r="J9112" s="30">
        <f>Calculator!$G$40</f>
        <v>6.5000000000000002E-2</v>
      </c>
      <c r="K9112" s="29">
        <f ca="1">IF(C9112&gt;=Calculator!$G$27,IF(DAY($C9112)=1,Calculator!$G$34/2,IF(DAY($C9112)=15,Calculator!$G$34/2,0)),0)</f>
        <v>0</v>
      </c>
      <c r="L9112" s="29">
        <f ca="1">IF(DAY($C9112)=28,IF(H9112=0,0,Calculator!$G$35),0)</f>
        <v>0</v>
      </c>
      <c r="M9112" s="29">
        <f ca="1">IF(I9112&gt;0,IF(DAY($C9112)=1,SUM(INDIRECT("I"&amp;(ROW(C9111)-DAY(C9111))):I9111),0),0)</f>
        <v>0</v>
      </c>
      <c r="N9112" s="29">
        <f ca="1">IF(C9112&lt;Calculator!$G$27,0,IF(C9112=Calculator!$G$27,Calculator!$G$39,IF(H9112-K9112&lt;=0,IF(D9112&gt;Calculator!$G$39,IF(H9112-K9112+E9112+L9112+M9112+Calculator!$G$39&gt;Calculator!$G$39,Calculator!$G$39-(H9112+E9112+L9112+M9112-K9112),Calculator!$G$39),D9112),0)))</f>
        <v>0</v>
      </c>
    </row>
    <row r="9113" spans="1:14" ht="15.75" thickBot="1">
      <c r="A9113" s="33" t="str">
        <f ca="1">IF(C9113=Calculator!$H$27,"F",IF(Daily!D9113+Daily!H9113=0,IF(D9112+H9112&gt;0,"L",""),""))</f>
        <v/>
      </c>
      <c r="B9113" s="34">
        <v>9112</v>
      </c>
      <c r="C9113" s="19">
        <f t="shared" ca="1" si="569"/>
        <v>55042</v>
      </c>
      <c r="D9113" s="29">
        <f t="shared" ca="1" si="571"/>
        <v>0</v>
      </c>
      <c r="E9113" s="29">
        <f ca="1">IF(C9113&lt;Calculator!$D$26,0,IF(DAY($C9113)=1,IF(D9113-Calculator!$G$24&gt;0,Calculator!$G$24,D9113),0))</f>
        <v>0</v>
      </c>
      <c r="F9113" s="29">
        <f ca="1">IF(E9113&gt;0,D9113*Calculator!$G$22/12,0)</f>
        <v>0</v>
      </c>
      <c r="G9113" s="29">
        <f ca="1">IF(E9113&gt;0,(IFERROR(-PMT(Calculator!$G$22/12,Calculator!$G$23*12,Calculator!$G$20),0))-F9113,0)</f>
        <v>0</v>
      </c>
      <c r="H9113" s="29">
        <f t="shared" ca="1" si="572"/>
        <v>0</v>
      </c>
      <c r="I9113" s="29">
        <f t="shared" ca="1" si="570"/>
        <v>0</v>
      </c>
      <c r="J9113" s="30">
        <f>Calculator!$G$40</f>
        <v>6.5000000000000002E-2</v>
      </c>
      <c r="K9113" s="29">
        <f ca="1">IF(C9113&gt;=Calculator!$G$27,IF(DAY($C9113)=1,Calculator!$G$34/2,IF(DAY($C9113)=15,Calculator!$G$34/2,0)),0)</f>
        <v>0</v>
      </c>
      <c r="L9113" s="29">
        <f ca="1">IF(DAY($C9113)=28,IF(H9113=0,0,Calculator!$G$35),0)</f>
        <v>0</v>
      </c>
      <c r="M9113" s="29">
        <f ca="1">IF(I9113&gt;0,IF(DAY($C9113)=1,SUM(INDIRECT("I"&amp;(ROW(C9112)-DAY(C9112))):I9112),0),0)</f>
        <v>0</v>
      </c>
      <c r="N9113" s="29">
        <f ca="1">IF(C9113&lt;Calculator!$G$27,0,IF(C9113=Calculator!$G$27,Calculator!$G$39,IF(H9113-K9113&lt;=0,IF(D9113&gt;Calculator!$G$39,IF(H9113-K9113+E9113+L9113+M9113+Calculator!$G$39&gt;Calculator!$G$39,Calculator!$G$39-(H9113+E9113+L9113+M9113-K9113),Calculator!$G$39),D9113),0)))</f>
        <v>0</v>
      </c>
    </row>
    <row r="9114" spans="1:14" ht="15.75" thickBot="1">
      <c r="A9114" s="33" t="str">
        <f ca="1">IF(C9114=Calculator!$H$27,"F",IF(Daily!D9114+Daily!H9114=0,IF(D9113+H9113&gt;0,"L",""),""))</f>
        <v/>
      </c>
      <c r="B9114" s="34">
        <v>9113</v>
      </c>
      <c r="C9114" s="19">
        <f t="shared" ca="1" si="569"/>
        <v>55043</v>
      </c>
      <c r="D9114" s="29">
        <f t="shared" ca="1" si="571"/>
        <v>0</v>
      </c>
      <c r="E9114" s="29">
        <f ca="1">IF(C9114&lt;Calculator!$D$26,0,IF(DAY($C9114)=1,IF(D9114-Calculator!$G$24&gt;0,Calculator!$G$24,D9114),0))</f>
        <v>0</v>
      </c>
      <c r="F9114" s="29">
        <f ca="1">IF(E9114&gt;0,D9114*Calculator!$G$22/12,0)</f>
        <v>0</v>
      </c>
      <c r="G9114" s="29">
        <f ca="1">IF(E9114&gt;0,(IFERROR(-PMT(Calculator!$G$22/12,Calculator!$G$23*12,Calculator!$G$20),0))-F9114,0)</f>
        <v>0</v>
      </c>
      <c r="H9114" s="29">
        <f t="shared" ca="1" si="572"/>
        <v>0</v>
      </c>
      <c r="I9114" s="29">
        <f t="shared" ca="1" si="570"/>
        <v>0</v>
      </c>
      <c r="J9114" s="30">
        <f>Calculator!$G$40</f>
        <v>6.5000000000000002E-2</v>
      </c>
      <c r="K9114" s="29">
        <f ca="1">IF(C9114&gt;=Calculator!$G$27,IF(DAY($C9114)=1,Calculator!$G$34/2,IF(DAY($C9114)=15,Calculator!$G$34/2,0)),0)</f>
        <v>0</v>
      </c>
      <c r="L9114" s="29">
        <f ca="1">IF(DAY($C9114)=28,IF(H9114=0,0,Calculator!$G$35),0)</f>
        <v>0</v>
      </c>
      <c r="M9114" s="29">
        <f ca="1">IF(I9114&gt;0,IF(DAY($C9114)=1,SUM(INDIRECT("I"&amp;(ROW(C9113)-DAY(C9113))):I9113),0),0)</f>
        <v>0</v>
      </c>
      <c r="N9114" s="29">
        <f ca="1">IF(C9114&lt;Calculator!$G$27,0,IF(C9114=Calculator!$G$27,Calculator!$G$39,IF(H9114-K9114&lt;=0,IF(D9114&gt;Calculator!$G$39,IF(H9114-K9114+E9114+L9114+M9114+Calculator!$G$39&gt;Calculator!$G$39,Calculator!$G$39-(H9114+E9114+L9114+M9114-K9114),Calculator!$G$39),D9114),0)))</f>
        <v>0</v>
      </c>
    </row>
    <row r="9115" spans="1:14" ht="15.75" thickBot="1">
      <c r="A9115" s="33" t="str">
        <f ca="1">IF(C9115=Calculator!$H$27,"F",IF(Daily!D9115+Daily!H9115=0,IF(D9114+H9114&gt;0,"L",""),""))</f>
        <v/>
      </c>
      <c r="B9115" s="34">
        <v>9114</v>
      </c>
      <c r="C9115" s="19">
        <f t="shared" ca="1" si="569"/>
        <v>55044</v>
      </c>
      <c r="D9115" s="29">
        <f t="shared" ca="1" si="571"/>
        <v>0</v>
      </c>
      <c r="E9115" s="29">
        <f ca="1">IF(C9115&lt;Calculator!$D$26,0,IF(DAY($C9115)=1,IF(D9115-Calculator!$G$24&gt;0,Calculator!$G$24,D9115),0))</f>
        <v>0</v>
      </c>
      <c r="F9115" s="29">
        <f ca="1">IF(E9115&gt;0,D9115*Calculator!$G$22/12,0)</f>
        <v>0</v>
      </c>
      <c r="G9115" s="29">
        <f ca="1">IF(E9115&gt;0,(IFERROR(-PMT(Calculator!$G$22/12,Calculator!$G$23*12,Calculator!$G$20),0))-F9115,0)</f>
        <v>0</v>
      </c>
      <c r="H9115" s="29">
        <f t="shared" ca="1" si="572"/>
        <v>0</v>
      </c>
      <c r="I9115" s="29">
        <f t="shared" ca="1" si="570"/>
        <v>0</v>
      </c>
      <c r="J9115" s="30">
        <f>Calculator!$G$40</f>
        <v>6.5000000000000002E-2</v>
      </c>
      <c r="K9115" s="29">
        <f ca="1">IF(C9115&gt;=Calculator!$G$27,IF(DAY($C9115)=1,Calculator!$G$34/2,IF(DAY($C9115)=15,Calculator!$G$34/2,0)),0)</f>
        <v>0</v>
      </c>
      <c r="L9115" s="29">
        <f ca="1">IF(DAY($C9115)=28,IF(H9115=0,0,Calculator!$G$35),0)</f>
        <v>0</v>
      </c>
      <c r="M9115" s="29">
        <f ca="1">IF(I9115&gt;0,IF(DAY($C9115)=1,SUM(INDIRECT("I"&amp;(ROW(C9114)-DAY(C9114))):I9114),0),0)</f>
        <v>0</v>
      </c>
      <c r="N9115" s="29">
        <f ca="1">IF(C9115&lt;Calculator!$G$27,0,IF(C9115=Calculator!$G$27,Calculator!$G$39,IF(H9115-K9115&lt;=0,IF(D9115&gt;Calculator!$G$39,IF(H9115-K9115+E9115+L9115+M9115+Calculator!$G$39&gt;Calculator!$G$39,Calculator!$G$39-(H9115+E9115+L9115+M9115-K9115),Calculator!$G$39),D9115),0)))</f>
        <v>0</v>
      </c>
    </row>
    <row r="9116" spans="1:14" ht="15.75" thickBot="1">
      <c r="A9116" s="33" t="str">
        <f ca="1">IF(C9116=Calculator!$H$27,"F",IF(Daily!D9116+Daily!H9116=0,IF(D9115+H9115&gt;0,"L",""),""))</f>
        <v/>
      </c>
      <c r="B9116" s="34">
        <v>9115</v>
      </c>
      <c r="C9116" s="19">
        <f t="shared" ca="1" si="569"/>
        <v>55045</v>
      </c>
      <c r="D9116" s="29">
        <f t="shared" ca="1" si="571"/>
        <v>0</v>
      </c>
      <c r="E9116" s="29">
        <f ca="1">IF(C9116&lt;Calculator!$D$26,0,IF(DAY($C9116)=1,IF(D9116-Calculator!$G$24&gt;0,Calculator!$G$24,D9116),0))</f>
        <v>0</v>
      </c>
      <c r="F9116" s="29">
        <f ca="1">IF(E9116&gt;0,D9116*Calculator!$G$22/12,0)</f>
        <v>0</v>
      </c>
      <c r="G9116" s="29">
        <f ca="1">IF(E9116&gt;0,(IFERROR(-PMT(Calculator!$G$22/12,Calculator!$G$23*12,Calculator!$G$20),0))-F9116,0)</f>
        <v>0</v>
      </c>
      <c r="H9116" s="29">
        <f t="shared" ca="1" si="572"/>
        <v>0</v>
      </c>
      <c r="I9116" s="29">
        <f t="shared" ca="1" si="570"/>
        <v>0</v>
      </c>
      <c r="J9116" s="30">
        <f>Calculator!$G$40</f>
        <v>6.5000000000000002E-2</v>
      </c>
      <c r="K9116" s="29">
        <f ca="1">IF(C9116&gt;=Calculator!$G$27,IF(DAY($C9116)=1,Calculator!$G$34/2,IF(DAY($C9116)=15,Calculator!$G$34/2,0)),0)</f>
        <v>0</v>
      </c>
      <c r="L9116" s="29">
        <f ca="1">IF(DAY($C9116)=28,IF(H9116=0,0,Calculator!$G$35),0)</f>
        <v>0</v>
      </c>
      <c r="M9116" s="29">
        <f ca="1">IF(I9116&gt;0,IF(DAY($C9116)=1,SUM(INDIRECT("I"&amp;(ROW(C9115)-DAY(C9115))):I9115),0),0)</f>
        <v>0</v>
      </c>
      <c r="N9116" s="29">
        <f ca="1">IF(C9116&lt;Calculator!$G$27,0,IF(C9116=Calculator!$G$27,Calculator!$G$39,IF(H9116-K9116&lt;=0,IF(D9116&gt;Calculator!$G$39,IF(H9116-K9116+E9116+L9116+M9116+Calculator!$G$39&gt;Calculator!$G$39,Calculator!$G$39-(H9116+E9116+L9116+M9116-K9116),Calculator!$G$39),D9116),0)))</f>
        <v>0</v>
      </c>
    </row>
    <row r="9117" spans="1:14" ht="15.75" thickBot="1">
      <c r="A9117" s="33" t="str">
        <f ca="1">IF(C9117=Calculator!$H$27,"F",IF(Daily!D9117+Daily!H9117=0,IF(D9116+H9116&gt;0,"L",""),""))</f>
        <v/>
      </c>
      <c r="B9117" s="34">
        <v>9116</v>
      </c>
      <c r="C9117" s="19">
        <f t="shared" ca="1" si="569"/>
        <v>55046</v>
      </c>
      <c r="D9117" s="29">
        <f t="shared" ca="1" si="571"/>
        <v>0</v>
      </c>
      <c r="E9117" s="29">
        <f ca="1">IF(C9117&lt;Calculator!$D$26,0,IF(DAY($C9117)=1,IF(D9117-Calculator!$G$24&gt;0,Calculator!$G$24,D9117),0))</f>
        <v>0</v>
      </c>
      <c r="F9117" s="29">
        <f ca="1">IF(E9117&gt;0,D9117*Calculator!$G$22/12,0)</f>
        <v>0</v>
      </c>
      <c r="G9117" s="29">
        <f ca="1">IF(E9117&gt;0,(IFERROR(-PMT(Calculator!$G$22/12,Calculator!$G$23*12,Calculator!$G$20),0))-F9117,0)</f>
        <v>0</v>
      </c>
      <c r="H9117" s="29">
        <f t="shared" ca="1" si="572"/>
        <v>0</v>
      </c>
      <c r="I9117" s="29">
        <f t="shared" ca="1" si="570"/>
        <v>0</v>
      </c>
      <c r="J9117" s="30">
        <f>Calculator!$G$40</f>
        <v>6.5000000000000002E-2</v>
      </c>
      <c r="K9117" s="29">
        <f ca="1">IF(C9117&gt;=Calculator!$G$27,IF(DAY($C9117)=1,Calculator!$G$34/2,IF(DAY($C9117)=15,Calculator!$G$34/2,0)),0)</f>
        <v>4500</v>
      </c>
      <c r="L9117" s="29">
        <f ca="1">IF(DAY($C9117)=28,IF(H9117=0,0,Calculator!$G$35),0)</f>
        <v>0</v>
      </c>
      <c r="M9117" s="29">
        <f ca="1">IF(I9117&gt;0,IF(DAY($C9117)=1,SUM(INDIRECT("I"&amp;(ROW(C9116)-DAY(C9116))):I9116),0),0)</f>
        <v>0</v>
      </c>
      <c r="N9117" s="29">
        <f ca="1">IF(C9117&lt;Calculator!$G$27,0,IF(C9117=Calculator!$G$27,Calculator!$G$39,IF(H9117-K9117&lt;=0,IF(D9117&gt;Calculator!$G$39,IF(H9117-K9117+E9117+L9117+M9117+Calculator!$G$39&gt;Calculator!$G$39,Calculator!$G$39-(H9117+E9117+L9117+M9117-K9117),Calculator!$G$39),D9117),0)))</f>
        <v>0</v>
      </c>
    </row>
    <row r="9118" spans="1:14" ht="15.75" thickBot="1">
      <c r="A9118" s="33" t="str">
        <f ca="1">IF(C9118=Calculator!$H$27,"F",IF(Daily!D9118+Daily!H9118=0,IF(D9117+H9117&gt;0,"L",""),""))</f>
        <v/>
      </c>
      <c r="B9118" s="34">
        <v>9117</v>
      </c>
      <c r="C9118" s="19">
        <f t="shared" ca="1" si="569"/>
        <v>55047</v>
      </c>
      <c r="D9118" s="29">
        <f t="shared" ca="1" si="571"/>
        <v>0</v>
      </c>
      <c r="E9118" s="29">
        <f ca="1">IF(C9118&lt;Calculator!$D$26,0,IF(DAY($C9118)=1,IF(D9118-Calculator!$G$24&gt;0,Calculator!$G$24,D9118),0))</f>
        <v>0</v>
      </c>
      <c r="F9118" s="29">
        <f ca="1">IF(E9118&gt;0,D9118*Calculator!$G$22/12,0)</f>
        <v>0</v>
      </c>
      <c r="G9118" s="29">
        <f ca="1">IF(E9118&gt;0,(IFERROR(-PMT(Calculator!$G$22/12,Calculator!$G$23*12,Calculator!$G$20),0))-F9118,0)</f>
        <v>0</v>
      </c>
      <c r="H9118" s="29">
        <f t="shared" ca="1" si="572"/>
        <v>0</v>
      </c>
      <c r="I9118" s="29">
        <f t="shared" ca="1" si="570"/>
        <v>0</v>
      </c>
      <c r="J9118" s="30">
        <f>Calculator!$G$40</f>
        <v>6.5000000000000002E-2</v>
      </c>
      <c r="K9118" s="29">
        <f ca="1">IF(C9118&gt;=Calculator!$G$27,IF(DAY($C9118)=1,Calculator!$G$34/2,IF(DAY($C9118)=15,Calculator!$G$34/2,0)),0)</f>
        <v>0</v>
      </c>
      <c r="L9118" s="29">
        <f ca="1">IF(DAY($C9118)=28,IF(H9118=0,0,Calculator!$G$35),0)</f>
        <v>0</v>
      </c>
      <c r="M9118" s="29">
        <f ca="1">IF(I9118&gt;0,IF(DAY($C9118)=1,SUM(INDIRECT("I"&amp;(ROW(C9117)-DAY(C9117))):I9117),0),0)</f>
        <v>0</v>
      </c>
      <c r="N9118" s="29">
        <f ca="1">IF(C9118&lt;Calculator!$G$27,0,IF(C9118=Calculator!$G$27,Calculator!$G$39,IF(H9118-K9118&lt;=0,IF(D9118&gt;Calculator!$G$39,IF(H9118-K9118+E9118+L9118+M9118+Calculator!$G$39&gt;Calculator!$G$39,Calculator!$G$39-(H9118+E9118+L9118+M9118-K9118),Calculator!$G$39),D9118),0)))</f>
        <v>0</v>
      </c>
    </row>
    <row r="9119" spans="1:14" ht="15.75" thickBot="1">
      <c r="A9119" s="33" t="str">
        <f ca="1">IF(C9119=Calculator!$H$27,"F",IF(Daily!D9119+Daily!H9119=0,IF(D9118+H9118&gt;0,"L",""),""))</f>
        <v/>
      </c>
      <c r="B9119" s="34">
        <v>9118</v>
      </c>
      <c r="C9119" s="19">
        <f t="shared" ca="1" si="569"/>
        <v>55048</v>
      </c>
      <c r="D9119" s="29">
        <f t="shared" ca="1" si="571"/>
        <v>0</v>
      </c>
      <c r="E9119" s="29">
        <f ca="1">IF(C9119&lt;Calculator!$D$26,0,IF(DAY($C9119)=1,IF(D9119-Calculator!$G$24&gt;0,Calculator!$G$24,D9119),0))</f>
        <v>0</v>
      </c>
      <c r="F9119" s="29">
        <f ca="1">IF(E9119&gt;0,D9119*Calculator!$G$22/12,0)</f>
        <v>0</v>
      </c>
      <c r="G9119" s="29">
        <f ca="1">IF(E9119&gt;0,(IFERROR(-PMT(Calculator!$G$22/12,Calculator!$G$23*12,Calculator!$G$20),0))-F9119,0)</f>
        <v>0</v>
      </c>
      <c r="H9119" s="29">
        <f t="shared" ca="1" si="572"/>
        <v>0</v>
      </c>
      <c r="I9119" s="29">
        <f t="shared" ca="1" si="570"/>
        <v>0</v>
      </c>
      <c r="J9119" s="30">
        <f>Calculator!$G$40</f>
        <v>6.5000000000000002E-2</v>
      </c>
      <c r="K9119" s="29">
        <f ca="1">IF(C9119&gt;=Calculator!$G$27,IF(DAY($C9119)=1,Calculator!$G$34/2,IF(DAY($C9119)=15,Calculator!$G$34/2,0)),0)</f>
        <v>0</v>
      </c>
      <c r="L9119" s="29">
        <f ca="1">IF(DAY($C9119)=28,IF(H9119=0,0,Calculator!$G$35),0)</f>
        <v>0</v>
      </c>
      <c r="M9119" s="29">
        <f ca="1">IF(I9119&gt;0,IF(DAY($C9119)=1,SUM(INDIRECT("I"&amp;(ROW(C9118)-DAY(C9118))):I9118),0),0)</f>
        <v>0</v>
      </c>
      <c r="N9119" s="29">
        <f ca="1">IF(C9119&lt;Calculator!$G$27,0,IF(C9119=Calculator!$G$27,Calculator!$G$39,IF(H9119-K9119&lt;=0,IF(D9119&gt;Calculator!$G$39,IF(H9119-K9119+E9119+L9119+M9119+Calculator!$G$39&gt;Calculator!$G$39,Calculator!$G$39-(H9119+E9119+L9119+M9119-K9119),Calculator!$G$39),D9119),0)))</f>
        <v>0</v>
      </c>
    </row>
    <row r="9120" spans="1:14" ht="15.75" thickBot="1">
      <c r="A9120" s="33" t="str">
        <f ca="1">IF(C9120=Calculator!$H$27,"F",IF(Daily!D9120+Daily!H9120=0,IF(D9119+H9119&gt;0,"L",""),""))</f>
        <v/>
      </c>
      <c r="B9120" s="34">
        <v>9119</v>
      </c>
      <c r="C9120" s="19">
        <f t="shared" ca="1" si="569"/>
        <v>55049</v>
      </c>
      <c r="D9120" s="29">
        <f t="shared" ca="1" si="571"/>
        <v>0</v>
      </c>
      <c r="E9120" s="29">
        <f ca="1">IF(C9120&lt;Calculator!$D$26,0,IF(DAY($C9120)=1,IF(D9120-Calculator!$G$24&gt;0,Calculator!$G$24,D9120),0))</f>
        <v>0</v>
      </c>
      <c r="F9120" s="29">
        <f ca="1">IF(E9120&gt;0,D9120*Calculator!$G$22/12,0)</f>
        <v>0</v>
      </c>
      <c r="G9120" s="29">
        <f ca="1">IF(E9120&gt;0,(IFERROR(-PMT(Calculator!$G$22/12,Calculator!$G$23*12,Calculator!$G$20),0))-F9120,0)</f>
        <v>0</v>
      </c>
      <c r="H9120" s="29">
        <f t="shared" ca="1" si="572"/>
        <v>0</v>
      </c>
      <c r="I9120" s="29">
        <f t="shared" ca="1" si="570"/>
        <v>0</v>
      </c>
      <c r="J9120" s="30">
        <f>Calculator!$G$40</f>
        <v>6.5000000000000002E-2</v>
      </c>
      <c r="K9120" s="29">
        <f ca="1">IF(C9120&gt;=Calculator!$G$27,IF(DAY($C9120)=1,Calculator!$G$34/2,IF(DAY($C9120)=15,Calculator!$G$34/2,0)),0)</f>
        <v>0</v>
      </c>
      <c r="L9120" s="29">
        <f ca="1">IF(DAY($C9120)=28,IF(H9120=0,0,Calculator!$G$35),0)</f>
        <v>0</v>
      </c>
      <c r="M9120" s="29">
        <f ca="1">IF(I9120&gt;0,IF(DAY($C9120)=1,SUM(INDIRECT("I"&amp;(ROW(C9119)-DAY(C9119))):I9119),0),0)</f>
        <v>0</v>
      </c>
      <c r="N9120" s="29">
        <f ca="1">IF(C9120&lt;Calculator!$G$27,0,IF(C9120=Calculator!$G$27,Calculator!$G$39,IF(H9120-K9120&lt;=0,IF(D9120&gt;Calculator!$G$39,IF(H9120-K9120+E9120+L9120+M9120+Calculator!$G$39&gt;Calculator!$G$39,Calculator!$G$39-(H9120+E9120+L9120+M9120-K9120),Calculator!$G$39),D9120),0)))</f>
        <v>0</v>
      </c>
    </row>
    <row r="9121" spans="1:14" ht="15.75" thickBot="1">
      <c r="A9121" s="33" t="str">
        <f ca="1">IF(C9121=Calculator!$H$27,"F",IF(Daily!D9121+Daily!H9121=0,IF(D9120+H9120&gt;0,"L",""),""))</f>
        <v/>
      </c>
      <c r="B9121" s="34">
        <v>9120</v>
      </c>
      <c r="C9121" s="19">
        <f t="shared" ca="1" si="569"/>
        <v>55050</v>
      </c>
      <c r="D9121" s="29">
        <f t="shared" ca="1" si="571"/>
        <v>0</v>
      </c>
      <c r="E9121" s="29">
        <f ca="1">IF(C9121&lt;Calculator!$D$26,0,IF(DAY($C9121)=1,IF(D9121-Calculator!$G$24&gt;0,Calculator!$G$24,D9121),0))</f>
        <v>0</v>
      </c>
      <c r="F9121" s="29">
        <f ca="1">IF(E9121&gt;0,D9121*Calculator!$G$22/12,0)</f>
        <v>0</v>
      </c>
      <c r="G9121" s="29">
        <f ca="1">IF(E9121&gt;0,(IFERROR(-PMT(Calculator!$G$22/12,Calculator!$G$23*12,Calculator!$G$20),0))-F9121,0)</f>
        <v>0</v>
      </c>
      <c r="H9121" s="29">
        <f t="shared" ca="1" si="572"/>
        <v>0</v>
      </c>
      <c r="I9121" s="29">
        <f t="shared" ca="1" si="570"/>
        <v>0</v>
      </c>
      <c r="J9121" s="30">
        <f>Calculator!$G$40</f>
        <v>6.5000000000000002E-2</v>
      </c>
      <c r="K9121" s="29">
        <f ca="1">IF(C9121&gt;=Calculator!$G$27,IF(DAY($C9121)=1,Calculator!$G$34/2,IF(DAY($C9121)=15,Calculator!$G$34/2,0)),0)</f>
        <v>0</v>
      </c>
      <c r="L9121" s="29">
        <f ca="1">IF(DAY($C9121)=28,IF(H9121=0,0,Calculator!$G$35),0)</f>
        <v>0</v>
      </c>
      <c r="M9121" s="29">
        <f ca="1">IF(I9121&gt;0,IF(DAY($C9121)=1,SUM(INDIRECT("I"&amp;(ROW(C9120)-DAY(C9120))):I9120),0),0)</f>
        <v>0</v>
      </c>
      <c r="N9121" s="29">
        <f ca="1">IF(C9121&lt;Calculator!$G$27,0,IF(C9121=Calculator!$G$27,Calculator!$G$39,IF(H9121-K9121&lt;=0,IF(D9121&gt;Calculator!$G$39,IF(H9121-K9121+E9121+L9121+M9121+Calculator!$G$39&gt;Calculator!$G$39,Calculator!$G$39-(H9121+E9121+L9121+M9121-K9121),Calculator!$G$39),D9121),0)))</f>
        <v>0</v>
      </c>
    </row>
    <row r="9122" spans="1:14" ht="15.75" thickBot="1">
      <c r="A9122" s="33" t="str">
        <f ca="1">IF(C9122=Calculator!$H$27,"F",IF(Daily!D9122+Daily!H9122=0,IF(D9121+H9121&gt;0,"L",""),""))</f>
        <v/>
      </c>
      <c r="B9122" s="34">
        <v>9121</v>
      </c>
      <c r="C9122" s="19">
        <f t="shared" ca="1" si="569"/>
        <v>55051</v>
      </c>
      <c r="D9122" s="29">
        <f t="shared" ca="1" si="571"/>
        <v>0</v>
      </c>
      <c r="E9122" s="29">
        <f ca="1">IF(C9122&lt;Calculator!$D$26,0,IF(DAY($C9122)=1,IF(D9122-Calculator!$G$24&gt;0,Calculator!$G$24,D9122),0))</f>
        <v>0</v>
      </c>
      <c r="F9122" s="29">
        <f ca="1">IF(E9122&gt;0,D9122*Calculator!$G$22/12,0)</f>
        <v>0</v>
      </c>
      <c r="G9122" s="29">
        <f ca="1">IF(E9122&gt;0,(IFERROR(-PMT(Calculator!$G$22/12,Calculator!$G$23*12,Calculator!$G$20),0))-F9122,0)</f>
        <v>0</v>
      </c>
      <c r="H9122" s="29">
        <f t="shared" ca="1" si="572"/>
        <v>0</v>
      </c>
      <c r="I9122" s="29">
        <f t="shared" ca="1" si="570"/>
        <v>0</v>
      </c>
      <c r="J9122" s="30">
        <f>Calculator!$G$40</f>
        <v>6.5000000000000002E-2</v>
      </c>
      <c r="K9122" s="29">
        <f ca="1">IF(C9122&gt;=Calculator!$G$27,IF(DAY($C9122)=1,Calculator!$G$34/2,IF(DAY($C9122)=15,Calculator!$G$34/2,0)),0)</f>
        <v>0</v>
      </c>
      <c r="L9122" s="29">
        <f ca="1">IF(DAY($C9122)=28,IF(H9122=0,0,Calculator!$G$35),0)</f>
        <v>0</v>
      </c>
      <c r="M9122" s="29">
        <f ca="1">IF(I9122&gt;0,IF(DAY($C9122)=1,SUM(INDIRECT("I"&amp;(ROW(C9121)-DAY(C9121))):I9121),0),0)</f>
        <v>0</v>
      </c>
      <c r="N9122" s="29">
        <f ca="1">IF(C9122&lt;Calculator!$G$27,0,IF(C9122=Calculator!$G$27,Calculator!$G$39,IF(H9122-K9122&lt;=0,IF(D9122&gt;Calculator!$G$39,IF(H9122-K9122+E9122+L9122+M9122+Calculator!$G$39&gt;Calculator!$G$39,Calculator!$G$39-(H9122+E9122+L9122+M9122-K9122),Calculator!$G$39),D9122),0)))</f>
        <v>0</v>
      </c>
    </row>
    <row r="9123" spans="1:14" ht="15.75" thickBot="1">
      <c r="A9123" s="33" t="str">
        <f ca="1">IF(C9123=Calculator!$H$27,"F",IF(Daily!D9123+Daily!H9123=0,IF(D9122+H9122&gt;0,"L",""),""))</f>
        <v/>
      </c>
      <c r="B9123" s="34">
        <v>9122</v>
      </c>
      <c r="C9123" s="19">
        <f t="shared" ca="1" si="569"/>
        <v>55052</v>
      </c>
      <c r="D9123" s="29">
        <f t="shared" ca="1" si="571"/>
        <v>0</v>
      </c>
      <c r="E9123" s="29">
        <f ca="1">IF(C9123&lt;Calculator!$D$26,0,IF(DAY($C9123)=1,IF(D9123-Calculator!$G$24&gt;0,Calculator!$G$24,D9123),0))</f>
        <v>0</v>
      </c>
      <c r="F9123" s="29">
        <f ca="1">IF(E9123&gt;0,D9123*Calculator!$G$22/12,0)</f>
        <v>0</v>
      </c>
      <c r="G9123" s="29">
        <f ca="1">IF(E9123&gt;0,(IFERROR(-PMT(Calculator!$G$22/12,Calculator!$G$23*12,Calculator!$G$20),0))-F9123,0)</f>
        <v>0</v>
      </c>
      <c r="H9123" s="29">
        <f t="shared" ca="1" si="572"/>
        <v>0</v>
      </c>
      <c r="I9123" s="29">
        <f t="shared" ca="1" si="570"/>
        <v>0</v>
      </c>
      <c r="J9123" s="30">
        <f>Calculator!$G$40</f>
        <v>6.5000000000000002E-2</v>
      </c>
      <c r="K9123" s="29">
        <f ca="1">IF(C9123&gt;=Calculator!$G$27,IF(DAY($C9123)=1,Calculator!$G$34/2,IF(DAY($C9123)=15,Calculator!$G$34/2,0)),0)</f>
        <v>0</v>
      </c>
      <c r="L9123" s="29">
        <f ca="1">IF(DAY($C9123)=28,IF(H9123=0,0,Calculator!$G$35),0)</f>
        <v>0</v>
      </c>
      <c r="M9123" s="29">
        <f ca="1">IF(I9123&gt;0,IF(DAY($C9123)=1,SUM(INDIRECT("I"&amp;(ROW(C9122)-DAY(C9122))):I9122),0),0)</f>
        <v>0</v>
      </c>
      <c r="N9123" s="29">
        <f ca="1">IF(C9123&lt;Calculator!$G$27,0,IF(C9123=Calculator!$G$27,Calculator!$G$39,IF(H9123-K9123&lt;=0,IF(D9123&gt;Calculator!$G$39,IF(H9123-K9123+E9123+L9123+M9123+Calculator!$G$39&gt;Calculator!$G$39,Calculator!$G$39-(H9123+E9123+L9123+M9123-K9123),Calculator!$G$39),D9123),0)))</f>
        <v>0</v>
      </c>
    </row>
    <row r="9124" spans="1:14" ht="15.75" thickBot="1">
      <c r="A9124" s="33" t="str">
        <f ca="1">IF(C9124=Calculator!$H$27,"F",IF(Daily!D9124+Daily!H9124=0,IF(D9123+H9123&gt;0,"L",""),""))</f>
        <v/>
      </c>
      <c r="B9124" s="34">
        <v>9123</v>
      </c>
      <c r="C9124" s="19">
        <f t="shared" ca="1" si="569"/>
        <v>55053</v>
      </c>
      <c r="D9124" s="29">
        <f t="shared" ca="1" si="571"/>
        <v>0</v>
      </c>
      <c r="E9124" s="29">
        <f ca="1">IF(C9124&lt;Calculator!$D$26,0,IF(DAY($C9124)=1,IF(D9124-Calculator!$G$24&gt;0,Calculator!$G$24,D9124),0))</f>
        <v>0</v>
      </c>
      <c r="F9124" s="29">
        <f ca="1">IF(E9124&gt;0,D9124*Calculator!$G$22/12,0)</f>
        <v>0</v>
      </c>
      <c r="G9124" s="29">
        <f ca="1">IF(E9124&gt;0,(IFERROR(-PMT(Calculator!$G$22/12,Calculator!$G$23*12,Calculator!$G$20),0))-F9124,0)</f>
        <v>0</v>
      </c>
      <c r="H9124" s="29">
        <f t="shared" ca="1" si="572"/>
        <v>0</v>
      </c>
      <c r="I9124" s="29">
        <f t="shared" ca="1" si="570"/>
        <v>0</v>
      </c>
      <c r="J9124" s="30">
        <f>Calculator!$G$40</f>
        <v>6.5000000000000002E-2</v>
      </c>
      <c r="K9124" s="29">
        <f ca="1">IF(C9124&gt;=Calculator!$G$27,IF(DAY($C9124)=1,Calculator!$G$34/2,IF(DAY($C9124)=15,Calculator!$G$34/2,0)),0)</f>
        <v>0</v>
      </c>
      <c r="L9124" s="29">
        <f ca="1">IF(DAY($C9124)=28,IF(H9124=0,0,Calculator!$G$35),0)</f>
        <v>0</v>
      </c>
      <c r="M9124" s="29">
        <f ca="1">IF(I9124&gt;0,IF(DAY($C9124)=1,SUM(INDIRECT("I"&amp;(ROW(C9123)-DAY(C9123))):I9123),0),0)</f>
        <v>0</v>
      </c>
      <c r="N9124" s="29">
        <f ca="1">IF(C9124&lt;Calculator!$G$27,0,IF(C9124=Calculator!$G$27,Calculator!$G$39,IF(H9124-K9124&lt;=0,IF(D9124&gt;Calculator!$G$39,IF(H9124-K9124+E9124+L9124+M9124+Calculator!$G$39&gt;Calculator!$G$39,Calculator!$G$39-(H9124+E9124+L9124+M9124-K9124),Calculator!$G$39),D9124),0)))</f>
        <v>0</v>
      </c>
    </row>
    <row r="9125" spans="1:14" ht="15.75" thickBot="1">
      <c r="A9125" s="33" t="str">
        <f ca="1">IF(C9125=Calculator!$H$27,"F",IF(Daily!D9125+Daily!H9125=0,IF(D9124+H9124&gt;0,"L",""),""))</f>
        <v/>
      </c>
      <c r="B9125" s="34">
        <v>9124</v>
      </c>
      <c r="C9125" s="19">
        <f t="shared" ca="1" si="569"/>
        <v>55054</v>
      </c>
      <c r="D9125" s="29">
        <f t="shared" ca="1" si="571"/>
        <v>0</v>
      </c>
      <c r="E9125" s="29">
        <f ca="1">IF(C9125&lt;Calculator!$D$26,0,IF(DAY($C9125)=1,IF(D9125-Calculator!$G$24&gt;0,Calculator!$G$24,D9125),0))</f>
        <v>0</v>
      </c>
      <c r="F9125" s="29">
        <f ca="1">IF(E9125&gt;0,D9125*Calculator!$G$22/12,0)</f>
        <v>0</v>
      </c>
      <c r="G9125" s="29">
        <f ca="1">IF(E9125&gt;0,(IFERROR(-PMT(Calculator!$G$22/12,Calculator!$G$23*12,Calculator!$G$20),0))-F9125,0)</f>
        <v>0</v>
      </c>
      <c r="H9125" s="29">
        <f t="shared" ca="1" si="572"/>
        <v>0</v>
      </c>
      <c r="I9125" s="29">
        <f t="shared" ca="1" si="570"/>
        <v>0</v>
      </c>
      <c r="J9125" s="30">
        <f>Calculator!$G$40</f>
        <v>6.5000000000000002E-2</v>
      </c>
      <c r="K9125" s="29">
        <f ca="1">IF(C9125&gt;=Calculator!$G$27,IF(DAY($C9125)=1,Calculator!$G$34/2,IF(DAY($C9125)=15,Calculator!$G$34/2,0)),0)</f>
        <v>0</v>
      </c>
      <c r="L9125" s="29">
        <f ca="1">IF(DAY($C9125)=28,IF(H9125=0,0,Calculator!$G$35),0)</f>
        <v>0</v>
      </c>
      <c r="M9125" s="29">
        <f ca="1">IF(I9125&gt;0,IF(DAY($C9125)=1,SUM(INDIRECT("I"&amp;(ROW(C9124)-DAY(C9124))):I9124),0),0)</f>
        <v>0</v>
      </c>
      <c r="N9125" s="29">
        <f ca="1">IF(C9125&lt;Calculator!$G$27,0,IF(C9125=Calculator!$G$27,Calculator!$G$39,IF(H9125-K9125&lt;=0,IF(D9125&gt;Calculator!$G$39,IF(H9125-K9125+E9125+L9125+M9125+Calculator!$G$39&gt;Calculator!$G$39,Calculator!$G$39-(H9125+E9125+L9125+M9125-K9125),Calculator!$G$39),D9125),0)))</f>
        <v>0</v>
      </c>
    </row>
    <row r="9126" spans="1:14" ht="15.75" thickBot="1">
      <c r="A9126" s="33" t="str">
        <f ca="1">IF(C9126=Calculator!$H$27,"F",IF(Daily!D9126+Daily!H9126=0,IF(D9125+H9125&gt;0,"L",""),""))</f>
        <v/>
      </c>
      <c r="B9126" s="34">
        <v>9125</v>
      </c>
      <c r="C9126" s="19">
        <f t="shared" ca="1" si="569"/>
        <v>55055</v>
      </c>
      <c r="D9126" s="29">
        <f t="shared" ca="1" si="571"/>
        <v>0</v>
      </c>
      <c r="E9126" s="29">
        <f ca="1">IF(C9126&lt;Calculator!$D$26,0,IF(DAY($C9126)=1,IF(D9126-Calculator!$G$24&gt;0,Calculator!$G$24,D9126),0))</f>
        <v>0</v>
      </c>
      <c r="F9126" s="29">
        <f ca="1">IF(E9126&gt;0,D9126*Calculator!$G$22/12,0)</f>
        <v>0</v>
      </c>
      <c r="G9126" s="29">
        <f ca="1">IF(E9126&gt;0,(IFERROR(-PMT(Calculator!$G$22/12,Calculator!$G$23*12,Calculator!$G$20),0))-F9126,0)</f>
        <v>0</v>
      </c>
      <c r="H9126" s="29">
        <f t="shared" ca="1" si="572"/>
        <v>0</v>
      </c>
      <c r="I9126" s="29">
        <f t="shared" ca="1" si="570"/>
        <v>0</v>
      </c>
      <c r="J9126" s="30">
        <f>Calculator!$G$40</f>
        <v>6.5000000000000002E-2</v>
      </c>
      <c r="K9126" s="29">
        <f ca="1">IF(C9126&gt;=Calculator!$G$27,IF(DAY($C9126)=1,Calculator!$G$34/2,IF(DAY($C9126)=15,Calculator!$G$34/2,0)),0)</f>
        <v>0</v>
      </c>
      <c r="L9126" s="29">
        <f ca="1">IF(DAY($C9126)=28,IF(H9126=0,0,Calculator!$G$35),0)</f>
        <v>0</v>
      </c>
      <c r="M9126" s="29">
        <f ca="1">IF(I9126&gt;0,IF(DAY($C9126)=1,SUM(INDIRECT("I"&amp;(ROW(C9125)-DAY(C9125))):I9125),0),0)</f>
        <v>0</v>
      </c>
      <c r="N9126" s="29">
        <f ca="1">IF(C9126&lt;Calculator!$G$27,0,IF(C9126=Calculator!$G$27,Calculator!$G$39,IF(H9126-K9126&lt;=0,IF(D9126&gt;Calculator!$G$39,IF(H9126-K9126+E9126+L9126+M9126+Calculator!$G$39&gt;Calculator!$G$39,Calculator!$G$39-(H9126+E9126+L9126+M9126-K9126),Calculator!$G$39),D9126),0)))</f>
        <v>0</v>
      </c>
    </row>
    <row r="9127" spans="1:14" ht="15.75" thickBot="1">
      <c r="A9127" s="33" t="str">
        <f ca="1">IF(C9127=Calculator!$H$27,"F",IF(Daily!D9127+Daily!H9127=0,IF(D9126+H9126&gt;0,"L",""),""))</f>
        <v/>
      </c>
      <c r="B9127" s="34">
        <v>9126</v>
      </c>
      <c r="C9127" s="19">
        <f t="shared" ca="1" si="569"/>
        <v>55056</v>
      </c>
      <c r="D9127" s="29">
        <f t="shared" ca="1" si="571"/>
        <v>0</v>
      </c>
      <c r="E9127" s="29">
        <f ca="1">IF(C9127&lt;Calculator!$D$26,0,IF(DAY($C9127)=1,IF(D9127-Calculator!$G$24&gt;0,Calculator!$G$24,D9127),0))</f>
        <v>0</v>
      </c>
      <c r="F9127" s="29">
        <f ca="1">IF(E9127&gt;0,D9127*Calculator!$G$22/12,0)</f>
        <v>0</v>
      </c>
      <c r="G9127" s="29">
        <f ca="1">IF(E9127&gt;0,(IFERROR(-PMT(Calculator!$G$22/12,Calculator!$G$23*12,Calculator!$G$20),0))-F9127,0)</f>
        <v>0</v>
      </c>
      <c r="H9127" s="29">
        <f t="shared" ca="1" si="572"/>
        <v>0</v>
      </c>
      <c r="I9127" s="29">
        <f t="shared" ca="1" si="570"/>
        <v>0</v>
      </c>
      <c r="J9127" s="30">
        <f>Calculator!$G$40</f>
        <v>6.5000000000000002E-2</v>
      </c>
      <c r="K9127" s="29">
        <f ca="1">IF(C9127&gt;=Calculator!$G$27,IF(DAY($C9127)=1,Calculator!$G$34/2,IF(DAY($C9127)=15,Calculator!$G$34/2,0)),0)</f>
        <v>0</v>
      </c>
      <c r="L9127" s="29">
        <f ca="1">IF(DAY($C9127)=28,IF(H9127=0,0,Calculator!$G$35),0)</f>
        <v>0</v>
      </c>
      <c r="M9127" s="29">
        <f ca="1">IF(I9127&gt;0,IF(DAY($C9127)=1,SUM(INDIRECT("I"&amp;(ROW(C9126)-DAY(C9126))):I9126),0),0)</f>
        <v>0</v>
      </c>
      <c r="N9127" s="29">
        <f ca="1">IF(C9127&lt;Calculator!$G$27,0,IF(C9127=Calculator!$G$27,Calculator!$G$39,IF(H9127-K9127&lt;=0,IF(D9127&gt;Calculator!$G$39,IF(H9127-K9127+E9127+L9127+M9127+Calculator!$G$39&gt;Calculator!$G$39,Calculator!$G$39-(H9127+E9127+L9127+M9127-K9127),Calculator!$G$39),D9127),0)))</f>
        <v>0</v>
      </c>
    </row>
    <row r="9128" spans="1:14" ht="15.75" thickBot="1">
      <c r="A9128" s="33" t="str">
        <f ca="1">IF(C9128=Calculator!$H$27,"F",IF(Daily!D9128+Daily!H9128=0,IF(D9127+H9127&gt;0,"L",""),""))</f>
        <v/>
      </c>
      <c r="B9128" s="34">
        <v>9127</v>
      </c>
      <c r="C9128" s="19">
        <f t="shared" ca="1" si="569"/>
        <v>55057</v>
      </c>
      <c r="D9128" s="29">
        <f t="shared" ca="1" si="571"/>
        <v>0</v>
      </c>
      <c r="E9128" s="29">
        <f ca="1">IF(C9128&lt;Calculator!$D$26,0,IF(DAY($C9128)=1,IF(D9128-Calculator!$G$24&gt;0,Calculator!$G$24,D9128),0))</f>
        <v>0</v>
      </c>
      <c r="F9128" s="29">
        <f ca="1">IF(E9128&gt;0,D9128*Calculator!$G$22/12,0)</f>
        <v>0</v>
      </c>
      <c r="G9128" s="29">
        <f ca="1">IF(E9128&gt;0,(IFERROR(-PMT(Calculator!$G$22/12,Calculator!$G$23*12,Calculator!$G$20),0))-F9128,0)</f>
        <v>0</v>
      </c>
      <c r="H9128" s="29">
        <f t="shared" ca="1" si="572"/>
        <v>0</v>
      </c>
      <c r="I9128" s="29">
        <f t="shared" ca="1" si="570"/>
        <v>0</v>
      </c>
      <c r="J9128" s="30">
        <f>Calculator!$G$40</f>
        <v>6.5000000000000002E-2</v>
      </c>
      <c r="K9128" s="29">
        <f ca="1">IF(C9128&gt;=Calculator!$G$27,IF(DAY($C9128)=1,Calculator!$G$34/2,IF(DAY($C9128)=15,Calculator!$G$34/2,0)),0)</f>
        <v>0</v>
      </c>
      <c r="L9128" s="29">
        <f ca="1">IF(DAY($C9128)=28,IF(H9128=0,0,Calculator!$G$35),0)</f>
        <v>0</v>
      </c>
      <c r="M9128" s="29">
        <f ca="1">IF(I9128&gt;0,IF(DAY($C9128)=1,SUM(INDIRECT("I"&amp;(ROW(C9127)-DAY(C9127))):I9127),0),0)</f>
        <v>0</v>
      </c>
      <c r="N9128" s="29">
        <f ca="1">IF(C9128&lt;Calculator!$G$27,0,IF(C9128=Calculator!$G$27,Calculator!$G$39,IF(H9128-K9128&lt;=0,IF(D9128&gt;Calculator!$G$39,IF(H9128-K9128+E9128+L9128+M9128+Calculator!$G$39&gt;Calculator!$G$39,Calculator!$G$39-(H9128+E9128+L9128+M9128-K9128),Calculator!$G$39),D9128),0)))</f>
        <v>0</v>
      </c>
    </row>
    <row r="9129" spans="1:14" ht="15.75" thickBot="1">
      <c r="A9129" s="33" t="str">
        <f ca="1">IF(C9129=Calculator!$H$27,"F",IF(Daily!D9129+Daily!H9129=0,IF(D9128+H9128&gt;0,"L",""),""))</f>
        <v/>
      </c>
      <c r="B9129" s="34">
        <v>9128</v>
      </c>
      <c r="C9129" s="19">
        <f t="shared" ca="1" si="569"/>
        <v>55058</v>
      </c>
      <c r="D9129" s="29">
        <f t="shared" ca="1" si="571"/>
        <v>0</v>
      </c>
      <c r="E9129" s="29">
        <f ca="1">IF(C9129&lt;Calculator!$D$26,0,IF(DAY($C9129)=1,IF(D9129-Calculator!$G$24&gt;0,Calculator!$G$24,D9129),0))</f>
        <v>0</v>
      </c>
      <c r="F9129" s="29">
        <f ca="1">IF(E9129&gt;0,D9129*Calculator!$G$22/12,0)</f>
        <v>0</v>
      </c>
      <c r="G9129" s="29">
        <f ca="1">IF(E9129&gt;0,(IFERROR(-PMT(Calculator!$G$22/12,Calculator!$G$23*12,Calculator!$G$20),0))-F9129,0)</f>
        <v>0</v>
      </c>
      <c r="H9129" s="29">
        <f t="shared" ca="1" si="572"/>
        <v>0</v>
      </c>
      <c r="I9129" s="29">
        <f t="shared" ca="1" si="570"/>
        <v>0</v>
      </c>
      <c r="J9129" s="30">
        <f>Calculator!$G$40</f>
        <v>6.5000000000000002E-2</v>
      </c>
      <c r="K9129" s="29">
        <f ca="1">IF(C9129&gt;=Calculator!$G$27,IF(DAY($C9129)=1,Calculator!$G$34/2,IF(DAY($C9129)=15,Calculator!$G$34/2,0)),0)</f>
        <v>0</v>
      </c>
      <c r="L9129" s="29">
        <f ca="1">IF(DAY($C9129)=28,IF(H9129=0,0,Calculator!$G$35),0)</f>
        <v>0</v>
      </c>
      <c r="M9129" s="29">
        <f ca="1">IF(I9129&gt;0,IF(DAY($C9129)=1,SUM(INDIRECT("I"&amp;(ROW(C9128)-DAY(C9128))):I9128),0),0)</f>
        <v>0</v>
      </c>
      <c r="N9129" s="29">
        <f ca="1">IF(C9129&lt;Calculator!$G$27,0,IF(C9129=Calculator!$G$27,Calculator!$G$39,IF(H9129-K9129&lt;=0,IF(D9129&gt;Calculator!$G$39,IF(H9129-K9129+E9129+L9129+M9129+Calculator!$G$39&gt;Calculator!$G$39,Calculator!$G$39-(H9129+E9129+L9129+M9129-K9129),Calculator!$G$39),D9129),0)))</f>
        <v>0</v>
      </c>
    </row>
    <row r="9130" spans="1:14" ht="15.75" thickBot="1">
      <c r="A9130" s="33" t="str">
        <f ca="1">IF(C9130=Calculator!$H$27,"F",IF(Daily!D9130+Daily!H9130=0,IF(D9129+H9129&gt;0,"L",""),""))</f>
        <v/>
      </c>
      <c r="B9130" s="34">
        <v>9129</v>
      </c>
      <c r="C9130" s="19">
        <f t="shared" ca="1" si="569"/>
        <v>55059</v>
      </c>
      <c r="D9130" s="29">
        <f t="shared" ca="1" si="571"/>
        <v>0</v>
      </c>
      <c r="E9130" s="29">
        <f ca="1">IF(C9130&lt;Calculator!$D$26,0,IF(DAY($C9130)=1,IF(D9130-Calculator!$G$24&gt;0,Calculator!$G$24,D9130),0))</f>
        <v>0</v>
      </c>
      <c r="F9130" s="29">
        <f ca="1">IF(E9130&gt;0,D9130*Calculator!$G$22/12,0)</f>
        <v>0</v>
      </c>
      <c r="G9130" s="29">
        <f ca="1">IF(E9130&gt;0,(IFERROR(-PMT(Calculator!$G$22/12,Calculator!$G$23*12,Calculator!$G$20),0))-F9130,0)</f>
        <v>0</v>
      </c>
      <c r="H9130" s="29">
        <f t="shared" ca="1" si="572"/>
        <v>0</v>
      </c>
      <c r="I9130" s="29">
        <f t="shared" ca="1" si="570"/>
        <v>0</v>
      </c>
      <c r="J9130" s="30">
        <f>Calculator!$G$40</f>
        <v>6.5000000000000002E-2</v>
      </c>
      <c r="K9130" s="29">
        <f ca="1">IF(C9130&gt;=Calculator!$G$27,IF(DAY($C9130)=1,Calculator!$G$34/2,IF(DAY($C9130)=15,Calculator!$G$34/2,0)),0)</f>
        <v>0</v>
      </c>
      <c r="L9130" s="29">
        <f ca="1">IF(DAY($C9130)=28,IF(H9130=0,0,Calculator!$G$35),0)</f>
        <v>0</v>
      </c>
      <c r="M9130" s="29">
        <f ca="1">IF(I9130&gt;0,IF(DAY($C9130)=1,SUM(INDIRECT("I"&amp;(ROW(C9129)-DAY(C9129))):I9129),0),0)</f>
        <v>0</v>
      </c>
      <c r="N9130" s="29">
        <f ca="1">IF(C9130&lt;Calculator!$G$27,0,IF(C9130=Calculator!$G$27,Calculator!$G$39,IF(H9130-K9130&lt;=0,IF(D9130&gt;Calculator!$G$39,IF(H9130-K9130+E9130+L9130+M9130+Calculator!$G$39&gt;Calculator!$G$39,Calculator!$G$39-(H9130+E9130+L9130+M9130-K9130),Calculator!$G$39),D9130),0)))</f>
        <v>0</v>
      </c>
    </row>
    <row r="9131" spans="1:14" ht="15.75" thickBot="1">
      <c r="A9131" s="33" t="str">
        <f ca="1">IF(C9131=Calculator!$H$27,"F",IF(Daily!D9131+Daily!H9131=0,IF(D9130+H9130&gt;0,"L",""),""))</f>
        <v/>
      </c>
      <c r="B9131" s="34">
        <v>9130</v>
      </c>
      <c r="C9131" s="19">
        <f t="shared" ca="1" si="569"/>
        <v>55060</v>
      </c>
      <c r="D9131" s="29">
        <f t="shared" ca="1" si="571"/>
        <v>0</v>
      </c>
      <c r="E9131" s="29">
        <f ca="1">IF(C9131&lt;Calculator!$D$26,0,IF(DAY($C9131)=1,IF(D9131-Calculator!$G$24&gt;0,Calculator!$G$24,D9131),0))</f>
        <v>0</v>
      </c>
      <c r="F9131" s="29">
        <f ca="1">IF(E9131&gt;0,D9131*Calculator!$G$22/12,0)</f>
        <v>0</v>
      </c>
      <c r="G9131" s="29">
        <f ca="1">IF(E9131&gt;0,(IFERROR(-PMT(Calculator!$G$22/12,Calculator!$G$23*12,Calculator!$G$20),0))-F9131,0)</f>
        <v>0</v>
      </c>
      <c r="H9131" s="29">
        <f t="shared" ca="1" si="572"/>
        <v>0</v>
      </c>
      <c r="I9131" s="29">
        <f t="shared" ca="1" si="570"/>
        <v>0</v>
      </c>
      <c r="J9131" s="30">
        <f>Calculator!$G$40</f>
        <v>6.5000000000000002E-2</v>
      </c>
      <c r="K9131" s="29">
        <f ca="1">IF(C9131&gt;=Calculator!$G$27,IF(DAY($C9131)=1,Calculator!$G$34/2,IF(DAY($C9131)=15,Calculator!$G$34/2,0)),0)</f>
        <v>0</v>
      </c>
      <c r="L9131" s="29">
        <f ca="1">IF(DAY($C9131)=28,IF(H9131=0,0,Calculator!$G$35),0)</f>
        <v>0</v>
      </c>
      <c r="M9131" s="29">
        <f ca="1">IF(I9131&gt;0,IF(DAY($C9131)=1,SUM(INDIRECT("I"&amp;(ROW(C9130)-DAY(C9130))):I9130),0),0)</f>
        <v>0</v>
      </c>
      <c r="N9131" s="29">
        <f ca="1">IF(C9131&lt;Calculator!$G$27,0,IF(C9131=Calculator!$G$27,Calculator!$G$39,IF(H9131-K9131&lt;=0,IF(D9131&gt;Calculator!$G$39,IF(H9131-K9131+E9131+L9131+M9131+Calculator!$G$39&gt;Calculator!$G$39,Calculator!$G$39-(H9131+E9131+L9131+M9131-K9131),Calculator!$G$39),D9131),0)))</f>
        <v>0</v>
      </c>
    </row>
    <row r="9132" spans="1:14" ht="15.75" thickBot="1">
      <c r="A9132" s="33" t="str">
        <f ca="1">IF(C9132=Calculator!$H$27,"F",IF(Daily!D9132+Daily!H9132=0,IF(D9131+H9131&gt;0,"L",""),""))</f>
        <v/>
      </c>
      <c r="B9132" s="34">
        <v>9131</v>
      </c>
      <c r="C9132" s="19">
        <f t="shared" ca="1" si="569"/>
        <v>55061</v>
      </c>
      <c r="D9132" s="29">
        <f t="shared" ca="1" si="571"/>
        <v>0</v>
      </c>
      <c r="E9132" s="29">
        <f ca="1">IF(C9132&lt;Calculator!$D$26,0,IF(DAY($C9132)=1,IF(D9132-Calculator!$G$24&gt;0,Calculator!$G$24,D9132),0))</f>
        <v>0</v>
      </c>
      <c r="F9132" s="29">
        <f ca="1">IF(E9132&gt;0,D9132*Calculator!$G$22/12,0)</f>
        <v>0</v>
      </c>
      <c r="G9132" s="29">
        <f ca="1">IF(E9132&gt;0,(IFERROR(-PMT(Calculator!$G$22/12,Calculator!$G$23*12,Calculator!$G$20),0))-F9132,0)</f>
        <v>0</v>
      </c>
      <c r="H9132" s="29">
        <f t="shared" ca="1" si="572"/>
        <v>0</v>
      </c>
      <c r="I9132" s="29">
        <f t="shared" ca="1" si="570"/>
        <v>0</v>
      </c>
      <c r="J9132" s="30">
        <f>Calculator!$G$40</f>
        <v>6.5000000000000002E-2</v>
      </c>
      <c r="K9132" s="29">
        <f ca="1">IF(C9132&gt;=Calculator!$G$27,IF(DAY($C9132)=1,Calculator!$G$34/2,IF(DAY($C9132)=15,Calculator!$G$34/2,0)),0)</f>
        <v>0</v>
      </c>
      <c r="L9132" s="29">
        <f ca="1">IF(DAY($C9132)=28,IF(H9132=0,0,Calculator!$G$35),0)</f>
        <v>0</v>
      </c>
      <c r="M9132" s="29">
        <f ca="1">IF(I9132&gt;0,IF(DAY($C9132)=1,SUM(INDIRECT("I"&amp;(ROW(C9131)-DAY(C9131))):I9131),0),0)</f>
        <v>0</v>
      </c>
      <c r="N9132" s="29">
        <f ca="1">IF(C9132&lt;Calculator!$G$27,0,IF(C9132=Calculator!$G$27,Calculator!$G$39,IF(H9132-K9132&lt;=0,IF(D9132&gt;Calculator!$G$39,IF(H9132-K9132+E9132+L9132+M9132+Calculator!$G$39&gt;Calculator!$G$39,Calculator!$G$39-(H9132+E9132+L9132+M9132-K9132),Calculator!$G$39),D9132),0)))</f>
        <v>0</v>
      </c>
    </row>
    <row r="9133" spans="1:14" ht="15.75" thickBot="1">
      <c r="A9133" s="33" t="str">
        <f ca="1">IF(C9133=Calculator!$H$27,"F",IF(Daily!D9133+Daily!H9133=0,IF(D9132+H9132&gt;0,"L",""),""))</f>
        <v/>
      </c>
      <c r="B9133" s="34">
        <v>9132</v>
      </c>
      <c r="C9133" s="19">
        <f t="shared" ca="1" si="569"/>
        <v>55062</v>
      </c>
      <c r="D9133" s="29">
        <f t="shared" ca="1" si="571"/>
        <v>0</v>
      </c>
      <c r="E9133" s="29">
        <f ca="1">IF(C9133&lt;Calculator!$D$26,0,IF(DAY($C9133)=1,IF(D9133-Calculator!$G$24&gt;0,Calculator!$G$24,D9133),0))</f>
        <v>0</v>
      </c>
      <c r="F9133" s="29">
        <f ca="1">IF(E9133&gt;0,D9133*Calculator!$G$22/12,0)</f>
        <v>0</v>
      </c>
      <c r="G9133" s="29">
        <f ca="1">IF(E9133&gt;0,(IFERROR(-PMT(Calculator!$G$22/12,Calculator!$G$23*12,Calculator!$G$20),0))-F9133,0)</f>
        <v>0</v>
      </c>
      <c r="H9133" s="29">
        <f t="shared" ca="1" si="572"/>
        <v>0</v>
      </c>
      <c r="I9133" s="29">
        <f t="shared" ca="1" si="570"/>
        <v>0</v>
      </c>
      <c r="J9133" s="30">
        <f>Calculator!$G$40</f>
        <v>6.5000000000000002E-2</v>
      </c>
      <c r="K9133" s="29">
        <f ca="1">IF(C9133&gt;=Calculator!$G$27,IF(DAY($C9133)=1,Calculator!$G$34/2,IF(DAY($C9133)=15,Calculator!$G$34/2,0)),0)</f>
        <v>4500</v>
      </c>
      <c r="L9133" s="29">
        <f ca="1">IF(DAY($C9133)=28,IF(H9133=0,0,Calculator!$G$35),0)</f>
        <v>0</v>
      </c>
      <c r="M9133" s="29">
        <f ca="1">IF(I9133&gt;0,IF(DAY($C9133)=1,SUM(INDIRECT("I"&amp;(ROW(C9132)-DAY(C9132))):I9132),0),0)</f>
        <v>0</v>
      </c>
      <c r="N9133" s="29">
        <f ca="1">IF(C9133&lt;Calculator!$G$27,0,IF(C9133=Calculator!$G$27,Calculator!$G$39,IF(H9133-K9133&lt;=0,IF(D9133&gt;Calculator!$G$39,IF(H9133-K9133+E9133+L9133+M9133+Calculator!$G$39&gt;Calculator!$G$39,Calculator!$G$39-(H9133+E9133+L9133+M9133-K9133),Calculator!$G$39),D9133),0)))</f>
        <v>0</v>
      </c>
    </row>
    <row r="9134" spans="1:14" ht="15.75" thickBot="1">
      <c r="A9134" s="33" t="str">
        <f ca="1">IF(C9134=Calculator!$H$27,"F",IF(Daily!D9134+Daily!H9134=0,IF(D9133+H9133&gt;0,"L",""),""))</f>
        <v/>
      </c>
      <c r="B9134" s="34">
        <v>9133</v>
      </c>
      <c r="C9134" s="19">
        <f t="shared" ca="1" si="569"/>
        <v>55063</v>
      </c>
      <c r="D9134" s="29">
        <f t="shared" ca="1" si="571"/>
        <v>0</v>
      </c>
      <c r="E9134" s="29">
        <f ca="1">IF(C9134&lt;Calculator!$D$26,0,IF(DAY($C9134)=1,IF(D9134-Calculator!$G$24&gt;0,Calculator!$G$24,D9134),0))</f>
        <v>0</v>
      </c>
      <c r="F9134" s="29">
        <f ca="1">IF(E9134&gt;0,D9134*Calculator!$G$22/12,0)</f>
        <v>0</v>
      </c>
      <c r="G9134" s="29">
        <f ca="1">IF(E9134&gt;0,(IFERROR(-PMT(Calculator!$G$22/12,Calculator!$G$23*12,Calculator!$G$20),0))-F9134,0)</f>
        <v>0</v>
      </c>
      <c r="H9134" s="29">
        <f t="shared" ca="1" si="572"/>
        <v>0</v>
      </c>
      <c r="I9134" s="29">
        <f t="shared" ca="1" si="570"/>
        <v>0</v>
      </c>
      <c r="J9134" s="30">
        <f>Calculator!$G$40</f>
        <v>6.5000000000000002E-2</v>
      </c>
      <c r="K9134" s="29">
        <f ca="1">IF(C9134&gt;=Calculator!$G$27,IF(DAY($C9134)=1,Calculator!$G$34/2,IF(DAY($C9134)=15,Calculator!$G$34/2,0)),0)</f>
        <v>0</v>
      </c>
      <c r="L9134" s="29">
        <f ca="1">IF(DAY($C9134)=28,IF(H9134=0,0,Calculator!$G$35),0)</f>
        <v>0</v>
      </c>
      <c r="M9134" s="29">
        <f ca="1">IF(I9134&gt;0,IF(DAY($C9134)=1,SUM(INDIRECT("I"&amp;(ROW(C9133)-DAY(C9133))):I9133),0),0)</f>
        <v>0</v>
      </c>
      <c r="N9134" s="29">
        <f ca="1">IF(C9134&lt;Calculator!$G$27,0,IF(C9134=Calculator!$G$27,Calculator!$G$39,IF(H9134-K9134&lt;=0,IF(D9134&gt;Calculator!$G$39,IF(H9134-K9134+E9134+L9134+M9134+Calculator!$G$39&gt;Calculator!$G$39,Calculator!$G$39-(H9134+E9134+L9134+M9134-K9134),Calculator!$G$39),D9134),0)))</f>
        <v>0</v>
      </c>
    </row>
    <row r="9135" spans="1:14" ht="15.75" thickBot="1">
      <c r="A9135" s="33" t="str">
        <f ca="1">IF(C9135=Calculator!$H$27,"F",IF(Daily!D9135+Daily!H9135=0,IF(D9134+H9134&gt;0,"L",""),""))</f>
        <v/>
      </c>
      <c r="B9135" s="34">
        <v>9134</v>
      </c>
      <c r="C9135" s="19">
        <f t="shared" ca="1" si="569"/>
        <v>55064</v>
      </c>
      <c r="D9135" s="29">
        <f t="shared" ca="1" si="571"/>
        <v>0</v>
      </c>
      <c r="E9135" s="29">
        <f ca="1">IF(C9135&lt;Calculator!$D$26,0,IF(DAY($C9135)=1,IF(D9135-Calculator!$G$24&gt;0,Calculator!$G$24,D9135),0))</f>
        <v>0</v>
      </c>
      <c r="F9135" s="29">
        <f ca="1">IF(E9135&gt;0,D9135*Calculator!$G$22/12,0)</f>
        <v>0</v>
      </c>
      <c r="G9135" s="29">
        <f ca="1">IF(E9135&gt;0,(IFERROR(-PMT(Calculator!$G$22/12,Calculator!$G$23*12,Calculator!$G$20),0))-F9135,0)</f>
        <v>0</v>
      </c>
      <c r="H9135" s="29">
        <f t="shared" ca="1" si="572"/>
        <v>0</v>
      </c>
      <c r="I9135" s="29">
        <f t="shared" ca="1" si="570"/>
        <v>0</v>
      </c>
      <c r="J9135" s="30">
        <f>Calculator!$G$40</f>
        <v>6.5000000000000002E-2</v>
      </c>
      <c r="K9135" s="29">
        <f ca="1">IF(C9135&gt;=Calculator!$G$27,IF(DAY($C9135)=1,Calculator!$G$34/2,IF(DAY($C9135)=15,Calculator!$G$34/2,0)),0)</f>
        <v>0</v>
      </c>
      <c r="L9135" s="29">
        <f ca="1">IF(DAY($C9135)=28,IF(H9135=0,0,Calculator!$G$35),0)</f>
        <v>0</v>
      </c>
      <c r="M9135" s="29">
        <f ca="1">IF(I9135&gt;0,IF(DAY($C9135)=1,SUM(INDIRECT("I"&amp;(ROW(C9134)-DAY(C9134))):I9134),0),0)</f>
        <v>0</v>
      </c>
      <c r="N9135" s="29">
        <f ca="1">IF(C9135&lt;Calculator!$G$27,0,IF(C9135=Calculator!$G$27,Calculator!$G$39,IF(H9135-K9135&lt;=0,IF(D9135&gt;Calculator!$G$39,IF(H9135-K9135+E9135+L9135+M9135+Calculator!$G$39&gt;Calculator!$G$39,Calculator!$G$39-(H9135+E9135+L9135+M9135-K9135),Calculator!$G$39),D9135),0)))</f>
        <v>0</v>
      </c>
    </row>
    <row r="9136" spans="1:14" ht="15.75" thickBot="1">
      <c r="A9136" s="33" t="str">
        <f ca="1">IF(C9136=Calculator!$H$27,"F",IF(Daily!D9136+Daily!H9136=0,IF(D9135+H9135&gt;0,"L",""),""))</f>
        <v/>
      </c>
      <c r="B9136" s="34">
        <v>9135</v>
      </c>
      <c r="C9136" s="19">
        <f t="shared" ca="1" si="569"/>
        <v>55065</v>
      </c>
      <c r="D9136" s="29">
        <f t="shared" ca="1" si="571"/>
        <v>0</v>
      </c>
      <c r="E9136" s="29">
        <f ca="1">IF(C9136&lt;Calculator!$D$26,0,IF(DAY($C9136)=1,IF(D9136-Calculator!$G$24&gt;0,Calculator!$G$24,D9136),0))</f>
        <v>0</v>
      </c>
      <c r="F9136" s="29">
        <f ca="1">IF(E9136&gt;0,D9136*Calculator!$G$22/12,0)</f>
        <v>0</v>
      </c>
      <c r="G9136" s="29">
        <f ca="1">IF(E9136&gt;0,(IFERROR(-PMT(Calculator!$G$22/12,Calculator!$G$23*12,Calculator!$G$20),0))-F9136,0)</f>
        <v>0</v>
      </c>
      <c r="H9136" s="29">
        <f t="shared" ca="1" si="572"/>
        <v>0</v>
      </c>
      <c r="I9136" s="29">
        <f t="shared" ca="1" si="570"/>
        <v>0</v>
      </c>
      <c r="J9136" s="30">
        <f>Calculator!$G$40</f>
        <v>6.5000000000000002E-2</v>
      </c>
      <c r="K9136" s="29">
        <f ca="1">IF(C9136&gt;=Calculator!$G$27,IF(DAY($C9136)=1,Calculator!$G$34/2,IF(DAY($C9136)=15,Calculator!$G$34/2,0)),0)</f>
        <v>0</v>
      </c>
      <c r="L9136" s="29">
        <f ca="1">IF(DAY($C9136)=28,IF(H9136=0,0,Calculator!$G$35),0)</f>
        <v>0</v>
      </c>
      <c r="M9136" s="29">
        <f ca="1">IF(I9136&gt;0,IF(DAY($C9136)=1,SUM(INDIRECT("I"&amp;(ROW(C9135)-DAY(C9135))):I9135),0),0)</f>
        <v>0</v>
      </c>
      <c r="N9136" s="29">
        <f ca="1">IF(C9136&lt;Calculator!$G$27,0,IF(C9136=Calculator!$G$27,Calculator!$G$39,IF(H9136-K9136&lt;=0,IF(D9136&gt;Calculator!$G$39,IF(H9136-K9136+E9136+L9136+M9136+Calculator!$G$39&gt;Calculator!$G$39,Calculator!$G$39-(H9136+E9136+L9136+M9136-K9136),Calculator!$G$39),D9136),0)))</f>
        <v>0</v>
      </c>
    </row>
    <row r="9137" spans="1:14" ht="15.75" thickBot="1">
      <c r="A9137" s="33" t="str">
        <f ca="1">IF(C9137=Calculator!$H$27,"F",IF(Daily!D9137+Daily!H9137=0,IF(D9136+H9136&gt;0,"L",""),""))</f>
        <v/>
      </c>
      <c r="B9137" s="34">
        <v>9136</v>
      </c>
      <c r="C9137" s="19">
        <f t="shared" ca="1" si="569"/>
        <v>55066</v>
      </c>
      <c r="D9137" s="29">
        <f t="shared" ca="1" si="571"/>
        <v>0</v>
      </c>
      <c r="E9137" s="29">
        <f ca="1">IF(C9137&lt;Calculator!$D$26,0,IF(DAY($C9137)=1,IF(D9137-Calculator!$G$24&gt;0,Calculator!$G$24,D9137),0))</f>
        <v>0</v>
      </c>
      <c r="F9137" s="29">
        <f ca="1">IF(E9137&gt;0,D9137*Calculator!$G$22/12,0)</f>
        <v>0</v>
      </c>
      <c r="G9137" s="29">
        <f ca="1">IF(E9137&gt;0,(IFERROR(-PMT(Calculator!$G$22/12,Calculator!$G$23*12,Calculator!$G$20),0))-F9137,0)</f>
        <v>0</v>
      </c>
      <c r="H9137" s="29">
        <f t="shared" ca="1" si="572"/>
        <v>0</v>
      </c>
      <c r="I9137" s="29">
        <f t="shared" ca="1" si="570"/>
        <v>0</v>
      </c>
      <c r="J9137" s="30">
        <f>Calculator!$G$40</f>
        <v>6.5000000000000002E-2</v>
      </c>
      <c r="K9137" s="29">
        <f ca="1">IF(C9137&gt;=Calculator!$G$27,IF(DAY($C9137)=1,Calculator!$G$34/2,IF(DAY($C9137)=15,Calculator!$G$34/2,0)),0)</f>
        <v>0</v>
      </c>
      <c r="L9137" s="29">
        <f ca="1">IF(DAY($C9137)=28,IF(H9137=0,0,Calculator!$G$35),0)</f>
        <v>0</v>
      </c>
      <c r="M9137" s="29">
        <f ca="1">IF(I9137&gt;0,IF(DAY($C9137)=1,SUM(INDIRECT("I"&amp;(ROW(C9136)-DAY(C9136))):I9136),0),0)</f>
        <v>0</v>
      </c>
      <c r="N9137" s="29">
        <f ca="1">IF(C9137&lt;Calculator!$G$27,0,IF(C9137=Calculator!$G$27,Calculator!$G$39,IF(H9137-K9137&lt;=0,IF(D9137&gt;Calculator!$G$39,IF(H9137-K9137+E9137+L9137+M9137+Calculator!$G$39&gt;Calculator!$G$39,Calculator!$G$39-(H9137+E9137+L9137+M9137-K9137),Calculator!$G$39),D9137),0)))</f>
        <v>0</v>
      </c>
    </row>
    <row r="9138" spans="1:14" ht="15.75" thickBot="1">
      <c r="A9138" s="33" t="str">
        <f ca="1">IF(C9138=Calculator!$H$27,"F",IF(Daily!D9138+Daily!H9138=0,IF(D9137+H9137&gt;0,"L",""),""))</f>
        <v/>
      </c>
      <c r="B9138" s="34">
        <v>9137</v>
      </c>
      <c r="C9138" s="19">
        <f t="shared" ca="1" si="569"/>
        <v>55067</v>
      </c>
      <c r="D9138" s="29">
        <f t="shared" ca="1" si="571"/>
        <v>0</v>
      </c>
      <c r="E9138" s="29">
        <f ca="1">IF(C9138&lt;Calculator!$D$26,0,IF(DAY($C9138)=1,IF(D9138-Calculator!$G$24&gt;0,Calculator!$G$24,D9138),0))</f>
        <v>0</v>
      </c>
      <c r="F9138" s="29">
        <f ca="1">IF(E9138&gt;0,D9138*Calculator!$G$22/12,0)</f>
        <v>0</v>
      </c>
      <c r="G9138" s="29">
        <f ca="1">IF(E9138&gt;0,(IFERROR(-PMT(Calculator!$G$22/12,Calculator!$G$23*12,Calculator!$G$20),0))-F9138,0)</f>
        <v>0</v>
      </c>
      <c r="H9138" s="29">
        <f t="shared" ca="1" si="572"/>
        <v>0</v>
      </c>
      <c r="I9138" s="29">
        <f t="shared" ca="1" si="570"/>
        <v>0</v>
      </c>
      <c r="J9138" s="30">
        <f>Calculator!$G$40</f>
        <v>6.5000000000000002E-2</v>
      </c>
      <c r="K9138" s="29">
        <f ca="1">IF(C9138&gt;=Calculator!$G$27,IF(DAY($C9138)=1,Calculator!$G$34/2,IF(DAY($C9138)=15,Calculator!$G$34/2,0)),0)</f>
        <v>0</v>
      </c>
      <c r="L9138" s="29">
        <f ca="1">IF(DAY($C9138)=28,IF(H9138=0,0,Calculator!$G$35),0)</f>
        <v>0</v>
      </c>
      <c r="M9138" s="29">
        <f ca="1">IF(I9138&gt;0,IF(DAY($C9138)=1,SUM(INDIRECT("I"&amp;(ROW(C9137)-DAY(C9137))):I9137),0),0)</f>
        <v>0</v>
      </c>
      <c r="N9138" s="29">
        <f ca="1">IF(C9138&lt;Calculator!$G$27,0,IF(C9138=Calculator!$G$27,Calculator!$G$39,IF(H9138-K9138&lt;=0,IF(D9138&gt;Calculator!$G$39,IF(H9138-K9138+E9138+L9138+M9138+Calculator!$G$39&gt;Calculator!$G$39,Calculator!$G$39-(H9138+E9138+L9138+M9138-K9138),Calculator!$G$39),D9138),0)))</f>
        <v>0</v>
      </c>
    </row>
    <row r="9139" spans="1:14" ht="15.75" thickBot="1">
      <c r="A9139" s="33" t="str">
        <f ca="1">IF(C9139=Calculator!$H$27,"F",IF(Daily!D9139+Daily!H9139=0,IF(D9138+H9138&gt;0,"L",""),""))</f>
        <v/>
      </c>
      <c r="B9139" s="34">
        <v>9138</v>
      </c>
      <c r="C9139" s="19">
        <f t="shared" ca="1" si="569"/>
        <v>55068</v>
      </c>
      <c r="D9139" s="29">
        <f t="shared" ca="1" si="571"/>
        <v>0</v>
      </c>
      <c r="E9139" s="29">
        <f ca="1">IF(C9139&lt;Calculator!$D$26,0,IF(DAY($C9139)=1,IF(D9139-Calculator!$G$24&gt;0,Calculator!$G$24,D9139),0))</f>
        <v>0</v>
      </c>
      <c r="F9139" s="29">
        <f ca="1">IF(E9139&gt;0,D9139*Calculator!$G$22/12,0)</f>
        <v>0</v>
      </c>
      <c r="G9139" s="29">
        <f ca="1">IF(E9139&gt;0,(IFERROR(-PMT(Calculator!$G$22/12,Calculator!$G$23*12,Calculator!$G$20),0))-F9139,0)</f>
        <v>0</v>
      </c>
      <c r="H9139" s="29">
        <f t="shared" ca="1" si="572"/>
        <v>0</v>
      </c>
      <c r="I9139" s="29">
        <f t="shared" ca="1" si="570"/>
        <v>0</v>
      </c>
      <c r="J9139" s="30">
        <f>Calculator!$G$40</f>
        <v>6.5000000000000002E-2</v>
      </c>
      <c r="K9139" s="29">
        <f ca="1">IF(C9139&gt;=Calculator!$G$27,IF(DAY($C9139)=1,Calculator!$G$34/2,IF(DAY($C9139)=15,Calculator!$G$34/2,0)),0)</f>
        <v>0</v>
      </c>
      <c r="L9139" s="29">
        <f ca="1">IF(DAY($C9139)=28,IF(H9139=0,0,Calculator!$G$35),0)</f>
        <v>0</v>
      </c>
      <c r="M9139" s="29">
        <f ca="1">IF(I9139&gt;0,IF(DAY($C9139)=1,SUM(INDIRECT("I"&amp;(ROW(C9138)-DAY(C9138))):I9138),0),0)</f>
        <v>0</v>
      </c>
      <c r="N9139" s="29">
        <f ca="1">IF(C9139&lt;Calculator!$G$27,0,IF(C9139=Calculator!$G$27,Calculator!$G$39,IF(H9139-K9139&lt;=0,IF(D9139&gt;Calculator!$G$39,IF(H9139-K9139+E9139+L9139+M9139+Calculator!$G$39&gt;Calculator!$G$39,Calculator!$G$39-(H9139+E9139+L9139+M9139-K9139),Calculator!$G$39),D9139),0)))</f>
        <v>0</v>
      </c>
    </row>
    <row r="9140" spans="1:14" ht="15.75" thickBot="1">
      <c r="A9140" s="33" t="str">
        <f ca="1">IF(C9140=Calculator!$H$27,"F",IF(Daily!D9140+Daily!H9140=0,IF(D9139+H9139&gt;0,"L",""),""))</f>
        <v/>
      </c>
      <c r="B9140" s="34">
        <v>9139</v>
      </c>
      <c r="C9140" s="19">
        <f t="shared" ca="1" si="569"/>
        <v>55069</v>
      </c>
      <c r="D9140" s="29">
        <f t="shared" ca="1" si="571"/>
        <v>0</v>
      </c>
      <c r="E9140" s="29">
        <f ca="1">IF(C9140&lt;Calculator!$D$26,0,IF(DAY($C9140)=1,IF(D9140-Calculator!$G$24&gt;0,Calculator!$G$24,D9140),0))</f>
        <v>0</v>
      </c>
      <c r="F9140" s="29">
        <f ca="1">IF(E9140&gt;0,D9140*Calculator!$G$22/12,0)</f>
        <v>0</v>
      </c>
      <c r="G9140" s="29">
        <f ca="1">IF(E9140&gt;0,(IFERROR(-PMT(Calculator!$G$22/12,Calculator!$G$23*12,Calculator!$G$20),0))-F9140,0)</f>
        <v>0</v>
      </c>
      <c r="H9140" s="29">
        <f t="shared" ca="1" si="572"/>
        <v>0</v>
      </c>
      <c r="I9140" s="29">
        <f t="shared" ca="1" si="570"/>
        <v>0</v>
      </c>
      <c r="J9140" s="30">
        <f>Calculator!$G$40</f>
        <v>6.5000000000000002E-2</v>
      </c>
      <c r="K9140" s="29">
        <f ca="1">IF(C9140&gt;=Calculator!$G$27,IF(DAY($C9140)=1,Calculator!$G$34/2,IF(DAY($C9140)=15,Calculator!$G$34/2,0)),0)</f>
        <v>0</v>
      </c>
      <c r="L9140" s="29">
        <f ca="1">IF(DAY($C9140)=28,IF(H9140=0,0,Calculator!$G$35),0)</f>
        <v>0</v>
      </c>
      <c r="M9140" s="29">
        <f ca="1">IF(I9140&gt;0,IF(DAY($C9140)=1,SUM(INDIRECT("I"&amp;(ROW(C9139)-DAY(C9139))):I9139),0),0)</f>
        <v>0</v>
      </c>
      <c r="N9140" s="29">
        <f ca="1">IF(C9140&lt;Calculator!$G$27,0,IF(C9140=Calculator!$G$27,Calculator!$G$39,IF(H9140-K9140&lt;=0,IF(D9140&gt;Calculator!$G$39,IF(H9140-K9140+E9140+L9140+M9140+Calculator!$G$39&gt;Calculator!$G$39,Calculator!$G$39-(H9140+E9140+L9140+M9140-K9140),Calculator!$G$39),D9140),0)))</f>
        <v>0</v>
      </c>
    </row>
    <row r="9141" spans="1:14" ht="15.75" thickBot="1">
      <c r="A9141" s="33" t="str">
        <f ca="1">IF(C9141=Calculator!$H$27,"F",IF(Daily!D9141+Daily!H9141=0,IF(D9140+H9140&gt;0,"L",""),""))</f>
        <v/>
      </c>
      <c r="B9141" s="34">
        <v>9140</v>
      </c>
      <c r="C9141" s="19">
        <f t="shared" ca="1" si="569"/>
        <v>55070</v>
      </c>
      <c r="D9141" s="29">
        <f t="shared" ca="1" si="571"/>
        <v>0</v>
      </c>
      <c r="E9141" s="29">
        <f ca="1">IF(C9141&lt;Calculator!$D$26,0,IF(DAY($C9141)=1,IF(D9141-Calculator!$G$24&gt;0,Calculator!$G$24,D9141),0))</f>
        <v>0</v>
      </c>
      <c r="F9141" s="29">
        <f ca="1">IF(E9141&gt;0,D9141*Calculator!$G$22/12,0)</f>
        <v>0</v>
      </c>
      <c r="G9141" s="29">
        <f ca="1">IF(E9141&gt;0,(IFERROR(-PMT(Calculator!$G$22/12,Calculator!$G$23*12,Calculator!$G$20),0))-F9141,0)</f>
        <v>0</v>
      </c>
      <c r="H9141" s="29">
        <f t="shared" ca="1" si="572"/>
        <v>0</v>
      </c>
      <c r="I9141" s="29">
        <f t="shared" ca="1" si="570"/>
        <v>0</v>
      </c>
      <c r="J9141" s="30">
        <f>Calculator!$G$40</f>
        <v>6.5000000000000002E-2</v>
      </c>
      <c r="K9141" s="29">
        <f ca="1">IF(C9141&gt;=Calculator!$G$27,IF(DAY($C9141)=1,Calculator!$G$34/2,IF(DAY($C9141)=15,Calculator!$G$34/2,0)),0)</f>
        <v>0</v>
      </c>
      <c r="L9141" s="29">
        <f ca="1">IF(DAY($C9141)=28,IF(H9141=0,0,Calculator!$G$35),0)</f>
        <v>0</v>
      </c>
      <c r="M9141" s="29">
        <f ca="1">IF(I9141&gt;0,IF(DAY($C9141)=1,SUM(INDIRECT("I"&amp;(ROW(C9140)-DAY(C9140))):I9140),0),0)</f>
        <v>0</v>
      </c>
      <c r="N9141" s="29">
        <f ca="1">IF(C9141&lt;Calculator!$G$27,0,IF(C9141=Calculator!$G$27,Calculator!$G$39,IF(H9141-K9141&lt;=0,IF(D9141&gt;Calculator!$G$39,IF(H9141-K9141+E9141+L9141+M9141+Calculator!$G$39&gt;Calculator!$G$39,Calculator!$G$39-(H9141+E9141+L9141+M9141-K9141),Calculator!$G$39),D9141),0)))</f>
        <v>0</v>
      </c>
    </row>
    <row r="9142" spans="1:14" ht="15.75" thickBot="1">
      <c r="A9142" s="33" t="str">
        <f ca="1">IF(C9142=Calculator!$H$27,"F",IF(Daily!D9142+Daily!H9142=0,IF(D9141+H9141&gt;0,"L",""),""))</f>
        <v/>
      </c>
      <c r="B9142" s="34">
        <v>9141</v>
      </c>
      <c r="C9142" s="19">
        <f t="shared" ca="1" si="569"/>
        <v>55071</v>
      </c>
      <c r="D9142" s="29">
        <f t="shared" ca="1" si="571"/>
        <v>0</v>
      </c>
      <c r="E9142" s="29">
        <f ca="1">IF(C9142&lt;Calculator!$D$26,0,IF(DAY($C9142)=1,IF(D9142-Calculator!$G$24&gt;0,Calculator!$G$24,D9142),0))</f>
        <v>0</v>
      </c>
      <c r="F9142" s="29">
        <f ca="1">IF(E9142&gt;0,D9142*Calculator!$G$22/12,0)</f>
        <v>0</v>
      </c>
      <c r="G9142" s="29">
        <f ca="1">IF(E9142&gt;0,(IFERROR(-PMT(Calculator!$G$22/12,Calculator!$G$23*12,Calculator!$G$20),0))-F9142,0)</f>
        <v>0</v>
      </c>
      <c r="H9142" s="29">
        <f t="shared" ca="1" si="572"/>
        <v>0</v>
      </c>
      <c r="I9142" s="29">
        <f t="shared" ca="1" si="570"/>
        <v>0</v>
      </c>
      <c r="J9142" s="30">
        <f>Calculator!$G$40</f>
        <v>6.5000000000000002E-2</v>
      </c>
      <c r="K9142" s="29">
        <f ca="1">IF(C9142&gt;=Calculator!$G$27,IF(DAY($C9142)=1,Calculator!$G$34/2,IF(DAY($C9142)=15,Calculator!$G$34/2,0)),0)</f>
        <v>0</v>
      </c>
      <c r="L9142" s="29">
        <f ca="1">IF(DAY($C9142)=28,IF(H9142=0,0,Calculator!$G$35),0)</f>
        <v>0</v>
      </c>
      <c r="M9142" s="29">
        <f ca="1">IF(I9142&gt;0,IF(DAY($C9142)=1,SUM(INDIRECT("I"&amp;(ROW(C9141)-DAY(C9141))):I9141),0),0)</f>
        <v>0</v>
      </c>
      <c r="N9142" s="29">
        <f ca="1">IF(C9142&lt;Calculator!$G$27,0,IF(C9142=Calculator!$G$27,Calculator!$G$39,IF(H9142-K9142&lt;=0,IF(D9142&gt;Calculator!$G$39,IF(H9142-K9142+E9142+L9142+M9142+Calculator!$G$39&gt;Calculator!$G$39,Calculator!$G$39-(H9142+E9142+L9142+M9142-K9142),Calculator!$G$39),D9142),0)))</f>
        <v>0</v>
      </c>
    </row>
    <row r="9143" spans="1:14" ht="15.75" thickBot="1">
      <c r="A9143" s="33" t="str">
        <f ca="1">IF(C9143=Calculator!$H$27,"F",IF(Daily!D9143+Daily!H9143=0,IF(D9142+H9142&gt;0,"L",""),""))</f>
        <v/>
      </c>
      <c r="B9143" s="34">
        <v>9142</v>
      </c>
      <c r="C9143" s="19">
        <f t="shared" ca="1" si="569"/>
        <v>55072</v>
      </c>
      <c r="D9143" s="29">
        <f t="shared" ca="1" si="571"/>
        <v>0</v>
      </c>
      <c r="E9143" s="29">
        <f ca="1">IF(C9143&lt;Calculator!$D$26,0,IF(DAY($C9143)=1,IF(D9143-Calculator!$G$24&gt;0,Calculator!$G$24,D9143),0))</f>
        <v>0</v>
      </c>
      <c r="F9143" s="29">
        <f ca="1">IF(E9143&gt;0,D9143*Calculator!$G$22/12,0)</f>
        <v>0</v>
      </c>
      <c r="G9143" s="29">
        <f ca="1">IF(E9143&gt;0,(IFERROR(-PMT(Calculator!$G$22/12,Calculator!$G$23*12,Calculator!$G$20),0))-F9143,0)</f>
        <v>0</v>
      </c>
      <c r="H9143" s="29">
        <f t="shared" ca="1" si="572"/>
        <v>0</v>
      </c>
      <c r="I9143" s="29">
        <f t="shared" ca="1" si="570"/>
        <v>0</v>
      </c>
      <c r="J9143" s="30">
        <f>Calculator!$G$40</f>
        <v>6.5000000000000002E-2</v>
      </c>
      <c r="K9143" s="29">
        <f ca="1">IF(C9143&gt;=Calculator!$G$27,IF(DAY($C9143)=1,Calculator!$G$34/2,IF(DAY($C9143)=15,Calculator!$G$34/2,0)),0)</f>
        <v>0</v>
      </c>
      <c r="L9143" s="29">
        <f ca="1">IF(DAY($C9143)=28,IF(H9143=0,0,Calculator!$G$35),0)</f>
        <v>0</v>
      </c>
      <c r="M9143" s="29">
        <f ca="1">IF(I9143&gt;0,IF(DAY($C9143)=1,SUM(INDIRECT("I"&amp;(ROW(C9142)-DAY(C9142))):I9142),0),0)</f>
        <v>0</v>
      </c>
      <c r="N9143" s="29">
        <f ca="1">IF(C9143&lt;Calculator!$G$27,0,IF(C9143=Calculator!$G$27,Calculator!$G$39,IF(H9143-K9143&lt;=0,IF(D9143&gt;Calculator!$G$39,IF(H9143-K9143+E9143+L9143+M9143+Calculator!$G$39&gt;Calculator!$G$39,Calculator!$G$39-(H9143+E9143+L9143+M9143-K9143),Calculator!$G$39),D9143),0)))</f>
        <v>0</v>
      </c>
    </row>
    <row r="9144" spans="1:14" ht="15.75" thickBot="1">
      <c r="A9144" s="33" t="str">
        <f ca="1">IF(C9144=Calculator!$H$27,"F",IF(Daily!D9144+Daily!H9144=0,IF(D9143+H9143&gt;0,"L",""),""))</f>
        <v/>
      </c>
      <c r="B9144" s="34">
        <v>9143</v>
      </c>
      <c r="C9144" s="19">
        <f t="shared" ca="1" si="569"/>
        <v>55073</v>
      </c>
      <c r="D9144" s="29">
        <f t="shared" ca="1" si="571"/>
        <v>0</v>
      </c>
      <c r="E9144" s="29">
        <f ca="1">IF(C9144&lt;Calculator!$D$26,0,IF(DAY($C9144)=1,IF(D9144-Calculator!$G$24&gt;0,Calculator!$G$24,D9144),0))</f>
        <v>0</v>
      </c>
      <c r="F9144" s="29">
        <f ca="1">IF(E9144&gt;0,D9144*Calculator!$G$22/12,0)</f>
        <v>0</v>
      </c>
      <c r="G9144" s="29">
        <f ca="1">IF(E9144&gt;0,(IFERROR(-PMT(Calculator!$G$22/12,Calculator!$G$23*12,Calculator!$G$20),0))-F9144,0)</f>
        <v>0</v>
      </c>
      <c r="H9144" s="29">
        <f t="shared" ca="1" si="572"/>
        <v>0</v>
      </c>
      <c r="I9144" s="29">
        <f t="shared" ca="1" si="570"/>
        <v>0</v>
      </c>
      <c r="J9144" s="30">
        <f>Calculator!$G$40</f>
        <v>6.5000000000000002E-2</v>
      </c>
      <c r="K9144" s="29">
        <f ca="1">IF(C9144&gt;=Calculator!$G$27,IF(DAY($C9144)=1,Calculator!$G$34/2,IF(DAY($C9144)=15,Calculator!$G$34/2,0)),0)</f>
        <v>0</v>
      </c>
      <c r="L9144" s="29">
        <f ca="1">IF(DAY($C9144)=28,IF(H9144=0,0,Calculator!$G$35),0)</f>
        <v>0</v>
      </c>
      <c r="M9144" s="29">
        <f ca="1">IF(I9144&gt;0,IF(DAY($C9144)=1,SUM(INDIRECT("I"&amp;(ROW(C9143)-DAY(C9143))):I9143),0),0)</f>
        <v>0</v>
      </c>
      <c r="N9144" s="29">
        <f ca="1">IF(C9144&lt;Calculator!$G$27,0,IF(C9144=Calculator!$G$27,Calculator!$G$39,IF(H9144-K9144&lt;=0,IF(D9144&gt;Calculator!$G$39,IF(H9144-K9144+E9144+L9144+M9144+Calculator!$G$39&gt;Calculator!$G$39,Calculator!$G$39-(H9144+E9144+L9144+M9144-K9144),Calculator!$G$39),D9144),0)))</f>
        <v>0</v>
      </c>
    </row>
    <row r="9145" spans="1:14" ht="15.75" thickBot="1">
      <c r="A9145" s="33" t="str">
        <f ca="1">IF(C9145=Calculator!$H$27,"F",IF(Daily!D9145+Daily!H9145=0,IF(D9144+H9144&gt;0,"L",""),""))</f>
        <v/>
      </c>
      <c r="B9145" s="34">
        <v>9144</v>
      </c>
      <c r="C9145" s="19">
        <f t="shared" ca="1" si="569"/>
        <v>55074</v>
      </c>
      <c r="D9145" s="29">
        <f t="shared" ca="1" si="571"/>
        <v>0</v>
      </c>
      <c r="E9145" s="29">
        <f ca="1">IF(C9145&lt;Calculator!$D$26,0,IF(DAY($C9145)=1,IF(D9145-Calculator!$G$24&gt;0,Calculator!$G$24,D9145),0))</f>
        <v>0</v>
      </c>
      <c r="F9145" s="29">
        <f ca="1">IF(E9145&gt;0,D9145*Calculator!$G$22/12,0)</f>
        <v>0</v>
      </c>
      <c r="G9145" s="29">
        <f ca="1">IF(E9145&gt;0,(IFERROR(-PMT(Calculator!$G$22/12,Calculator!$G$23*12,Calculator!$G$20),0))-F9145,0)</f>
        <v>0</v>
      </c>
      <c r="H9145" s="29">
        <f t="shared" ca="1" si="572"/>
        <v>0</v>
      </c>
      <c r="I9145" s="29">
        <f t="shared" ca="1" si="570"/>
        <v>0</v>
      </c>
      <c r="J9145" s="30">
        <f>Calculator!$G$40</f>
        <v>6.5000000000000002E-2</v>
      </c>
      <c r="K9145" s="29">
        <f ca="1">IF(C9145&gt;=Calculator!$G$27,IF(DAY($C9145)=1,Calculator!$G$34/2,IF(DAY($C9145)=15,Calculator!$G$34/2,0)),0)</f>
        <v>0</v>
      </c>
      <c r="L9145" s="29">
        <f ca="1">IF(DAY($C9145)=28,IF(H9145=0,0,Calculator!$G$35),0)</f>
        <v>0</v>
      </c>
      <c r="M9145" s="29">
        <f ca="1">IF(I9145&gt;0,IF(DAY($C9145)=1,SUM(INDIRECT("I"&amp;(ROW(C9144)-DAY(C9144))):I9144),0),0)</f>
        <v>0</v>
      </c>
      <c r="N9145" s="29">
        <f ca="1">IF(C9145&lt;Calculator!$G$27,0,IF(C9145=Calculator!$G$27,Calculator!$G$39,IF(H9145-K9145&lt;=0,IF(D9145&gt;Calculator!$G$39,IF(H9145-K9145+E9145+L9145+M9145+Calculator!$G$39&gt;Calculator!$G$39,Calculator!$G$39-(H9145+E9145+L9145+M9145-K9145),Calculator!$G$39),D9145),0)))</f>
        <v>0</v>
      </c>
    </row>
    <row r="9146" spans="1:14" ht="15.75" thickBot="1">
      <c r="A9146" s="33" t="str">
        <f ca="1">IF(C9146=Calculator!$H$27,"F",IF(Daily!D9146+Daily!H9146=0,IF(D9145+H9145&gt;0,"L",""),""))</f>
        <v/>
      </c>
      <c r="B9146" s="34">
        <v>9145</v>
      </c>
      <c r="C9146" s="19">
        <f t="shared" ca="1" si="569"/>
        <v>55075</v>
      </c>
      <c r="D9146" s="29">
        <f t="shared" ca="1" si="571"/>
        <v>0</v>
      </c>
      <c r="E9146" s="29">
        <f ca="1">IF(C9146&lt;Calculator!$D$26,0,IF(DAY($C9146)=1,IF(D9146-Calculator!$G$24&gt;0,Calculator!$G$24,D9146),0))</f>
        <v>0</v>
      </c>
      <c r="F9146" s="29">
        <f ca="1">IF(E9146&gt;0,D9146*Calculator!$G$22/12,0)</f>
        <v>0</v>
      </c>
      <c r="G9146" s="29">
        <f ca="1">IF(E9146&gt;0,(IFERROR(-PMT(Calculator!$G$22/12,Calculator!$G$23*12,Calculator!$G$20),0))-F9146,0)</f>
        <v>0</v>
      </c>
      <c r="H9146" s="29">
        <f t="shared" ca="1" si="572"/>
        <v>0</v>
      </c>
      <c r="I9146" s="29">
        <f t="shared" ca="1" si="570"/>
        <v>0</v>
      </c>
      <c r="J9146" s="30">
        <f>Calculator!$G$40</f>
        <v>6.5000000000000002E-2</v>
      </c>
      <c r="K9146" s="29">
        <f ca="1">IF(C9146&gt;=Calculator!$G$27,IF(DAY($C9146)=1,Calculator!$G$34/2,IF(DAY($C9146)=15,Calculator!$G$34/2,0)),0)</f>
        <v>0</v>
      </c>
      <c r="L9146" s="29">
        <f ca="1">IF(DAY($C9146)=28,IF(H9146=0,0,Calculator!$G$35),0)</f>
        <v>0</v>
      </c>
      <c r="M9146" s="29">
        <f ca="1">IF(I9146&gt;0,IF(DAY($C9146)=1,SUM(INDIRECT("I"&amp;(ROW(C9145)-DAY(C9145))):I9145),0),0)</f>
        <v>0</v>
      </c>
      <c r="N9146" s="29">
        <f ca="1">IF(C9146&lt;Calculator!$G$27,0,IF(C9146=Calculator!$G$27,Calculator!$G$39,IF(H9146-K9146&lt;=0,IF(D9146&gt;Calculator!$G$39,IF(H9146-K9146+E9146+L9146+M9146+Calculator!$G$39&gt;Calculator!$G$39,Calculator!$G$39-(H9146+E9146+L9146+M9146-K9146),Calculator!$G$39),D9146),0)))</f>
        <v>0</v>
      </c>
    </row>
    <row r="9147" spans="1:14" ht="15.75" thickBot="1">
      <c r="A9147" s="33" t="str">
        <f ca="1">IF(C9147=Calculator!$H$27,"F",IF(Daily!D9147+Daily!H9147=0,IF(D9146+H9146&gt;0,"L",""),""))</f>
        <v/>
      </c>
      <c r="B9147" s="34">
        <v>9146</v>
      </c>
      <c r="C9147" s="19">
        <f t="shared" ca="1" si="569"/>
        <v>55076</v>
      </c>
      <c r="D9147" s="29">
        <f t="shared" ca="1" si="571"/>
        <v>0</v>
      </c>
      <c r="E9147" s="29">
        <f ca="1">IF(C9147&lt;Calculator!$D$26,0,IF(DAY($C9147)=1,IF(D9147-Calculator!$G$24&gt;0,Calculator!$G$24,D9147),0))</f>
        <v>0</v>
      </c>
      <c r="F9147" s="29">
        <f ca="1">IF(E9147&gt;0,D9147*Calculator!$G$22/12,0)</f>
        <v>0</v>
      </c>
      <c r="G9147" s="29">
        <f ca="1">IF(E9147&gt;0,(IFERROR(-PMT(Calculator!$G$22/12,Calculator!$G$23*12,Calculator!$G$20),0))-F9147,0)</f>
        <v>0</v>
      </c>
      <c r="H9147" s="29">
        <f t="shared" ca="1" si="572"/>
        <v>0</v>
      </c>
      <c r="I9147" s="29">
        <f t="shared" ca="1" si="570"/>
        <v>0</v>
      </c>
      <c r="J9147" s="30">
        <f>Calculator!$G$40</f>
        <v>6.5000000000000002E-2</v>
      </c>
      <c r="K9147" s="29">
        <f ca="1">IF(C9147&gt;=Calculator!$G$27,IF(DAY($C9147)=1,Calculator!$G$34/2,IF(DAY($C9147)=15,Calculator!$G$34/2,0)),0)</f>
        <v>4500</v>
      </c>
      <c r="L9147" s="29">
        <f ca="1">IF(DAY($C9147)=28,IF(H9147=0,0,Calculator!$G$35),0)</f>
        <v>0</v>
      </c>
      <c r="M9147" s="29">
        <f ca="1">IF(I9147&gt;0,IF(DAY($C9147)=1,SUM(INDIRECT("I"&amp;(ROW(C9146)-DAY(C9146))):I9146),0),0)</f>
        <v>0</v>
      </c>
      <c r="N9147" s="29">
        <f ca="1">IF(C9147&lt;Calculator!$G$27,0,IF(C9147=Calculator!$G$27,Calculator!$G$39,IF(H9147-K9147&lt;=0,IF(D9147&gt;Calculator!$G$39,IF(H9147-K9147+E9147+L9147+M9147+Calculator!$G$39&gt;Calculator!$G$39,Calculator!$G$39-(H9147+E9147+L9147+M9147-K9147),Calculator!$G$39),D9147),0)))</f>
        <v>0</v>
      </c>
    </row>
    <row r="9148" spans="1:14" ht="15.75" thickBot="1">
      <c r="A9148" s="33" t="str">
        <f ca="1">IF(C9148=Calculator!$H$27,"F",IF(Daily!D9148+Daily!H9148=0,IF(D9147+H9147&gt;0,"L",""),""))</f>
        <v/>
      </c>
      <c r="B9148" s="34">
        <v>9147</v>
      </c>
      <c r="C9148" s="19">
        <f t="shared" ca="1" si="569"/>
        <v>55077</v>
      </c>
      <c r="D9148" s="29">
        <f t="shared" ca="1" si="571"/>
        <v>0</v>
      </c>
      <c r="E9148" s="29">
        <f ca="1">IF(C9148&lt;Calculator!$D$26,0,IF(DAY($C9148)=1,IF(D9148-Calculator!$G$24&gt;0,Calculator!$G$24,D9148),0))</f>
        <v>0</v>
      </c>
      <c r="F9148" s="29">
        <f ca="1">IF(E9148&gt;0,D9148*Calculator!$G$22/12,0)</f>
        <v>0</v>
      </c>
      <c r="G9148" s="29">
        <f ca="1">IF(E9148&gt;0,(IFERROR(-PMT(Calculator!$G$22/12,Calculator!$G$23*12,Calculator!$G$20),0))-F9148,0)</f>
        <v>0</v>
      </c>
      <c r="H9148" s="29">
        <f t="shared" ca="1" si="572"/>
        <v>0</v>
      </c>
      <c r="I9148" s="29">
        <f t="shared" ca="1" si="570"/>
        <v>0</v>
      </c>
      <c r="J9148" s="30">
        <f>Calculator!$G$40</f>
        <v>6.5000000000000002E-2</v>
      </c>
      <c r="K9148" s="29">
        <f ca="1">IF(C9148&gt;=Calculator!$G$27,IF(DAY($C9148)=1,Calculator!$G$34/2,IF(DAY($C9148)=15,Calculator!$G$34/2,0)),0)</f>
        <v>0</v>
      </c>
      <c r="L9148" s="29">
        <f ca="1">IF(DAY($C9148)=28,IF(H9148=0,0,Calculator!$G$35),0)</f>
        <v>0</v>
      </c>
      <c r="M9148" s="29">
        <f ca="1">IF(I9148&gt;0,IF(DAY($C9148)=1,SUM(INDIRECT("I"&amp;(ROW(C9147)-DAY(C9147))):I9147),0),0)</f>
        <v>0</v>
      </c>
      <c r="N9148" s="29">
        <f ca="1">IF(C9148&lt;Calculator!$G$27,0,IF(C9148=Calculator!$G$27,Calculator!$G$39,IF(H9148-K9148&lt;=0,IF(D9148&gt;Calculator!$G$39,IF(H9148-K9148+E9148+L9148+M9148+Calculator!$G$39&gt;Calculator!$G$39,Calculator!$G$39-(H9148+E9148+L9148+M9148-K9148),Calculator!$G$39),D9148),0)))</f>
        <v>0</v>
      </c>
    </row>
    <row r="9149" spans="1:14" ht="15.75" thickBot="1">
      <c r="A9149" s="33" t="str">
        <f ca="1">IF(C9149=Calculator!$H$27,"F",IF(Daily!D9149+Daily!H9149=0,IF(D9148+H9148&gt;0,"L",""),""))</f>
        <v/>
      </c>
      <c r="B9149" s="34">
        <v>9148</v>
      </c>
      <c r="C9149" s="19">
        <f t="shared" ca="1" si="569"/>
        <v>55078</v>
      </c>
      <c r="D9149" s="29">
        <f t="shared" ca="1" si="571"/>
        <v>0</v>
      </c>
      <c r="E9149" s="29">
        <f ca="1">IF(C9149&lt;Calculator!$D$26,0,IF(DAY($C9149)=1,IF(D9149-Calculator!$G$24&gt;0,Calculator!$G$24,D9149),0))</f>
        <v>0</v>
      </c>
      <c r="F9149" s="29">
        <f ca="1">IF(E9149&gt;0,D9149*Calculator!$G$22/12,0)</f>
        <v>0</v>
      </c>
      <c r="G9149" s="29">
        <f ca="1">IF(E9149&gt;0,(IFERROR(-PMT(Calculator!$G$22/12,Calculator!$G$23*12,Calculator!$G$20),0))-F9149,0)</f>
        <v>0</v>
      </c>
      <c r="H9149" s="29">
        <f t="shared" ca="1" si="572"/>
        <v>0</v>
      </c>
      <c r="I9149" s="29">
        <f t="shared" ca="1" si="570"/>
        <v>0</v>
      </c>
      <c r="J9149" s="30">
        <f>Calculator!$G$40</f>
        <v>6.5000000000000002E-2</v>
      </c>
      <c r="K9149" s="29">
        <f ca="1">IF(C9149&gt;=Calculator!$G$27,IF(DAY($C9149)=1,Calculator!$G$34/2,IF(DAY($C9149)=15,Calculator!$G$34/2,0)),0)</f>
        <v>0</v>
      </c>
      <c r="L9149" s="29">
        <f ca="1">IF(DAY($C9149)=28,IF(H9149=0,0,Calculator!$G$35),0)</f>
        <v>0</v>
      </c>
      <c r="M9149" s="29">
        <f ca="1">IF(I9149&gt;0,IF(DAY($C9149)=1,SUM(INDIRECT("I"&amp;(ROW(C9148)-DAY(C9148))):I9148),0),0)</f>
        <v>0</v>
      </c>
      <c r="N9149" s="29">
        <f ca="1">IF(C9149&lt;Calculator!$G$27,0,IF(C9149=Calculator!$G$27,Calculator!$G$39,IF(H9149-K9149&lt;=0,IF(D9149&gt;Calculator!$G$39,IF(H9149-K9149+E9149+L9149+M9149+Calculator!$G$39&gt;Calculator!$G$39,Calculator!$G$39-(H9149+E9149+L9149+M9149-K9149),Calculator!$G$39),D9149),0)))</f>
        <v>0</v>
      </c>
    </row>
    <row r="9150" spans="1:14" ht="15.75" thickBot="1">
      <c r="A9150" s="33" t="str">
        <f ca="1">IF(C9150=Calculator!$H$27,"F",IF(Daily!D9150+Daily!H9150=0,IF(D9149+H9149&gt;0,"L",""),""))</f>
        <v/>
      </c>
      <c r="B9150" s="34">
        <v>9149</v>
      </c>
      <c r="C9150" s="19">
        <f t="shared" ca="1" si="569"/>
        <v>55079</v>
      </c>
      <c r="D9150" s="29">
        <f t="shared" ca="1" si="571"/>
        <v>0</v>
      </c>
      <c r="E9150" s="29">
        <f ca="1">IF(C9150&lt;Calculator!$D$26,0,IF(DAY($C9150)=1,IF(D9150-Calculator!$G$24&gt;0,Calculator!$G$24,D9150),0))</f>
        <v>0</v>
      </c>
      <c r="F9150" s="29">
        <f ca="1">IF(E9150&gt;0,D9150*Calculator!$G$22/12,0)</f>
        <v>0</v>
      </c>
      <c r="G9150" s="29">
        <f ca="1">IF(E9150&gt;0,(IFERROR(-PMT(Calculator!$G$22/12,Calculator!$G$23*12,Calculator!$G$20),0))-F9150,0)</f>
        <v>0</v>
      </c>
      <c r="H9150" s="29">
        <f t="shared" ca="1" si="572"/>
        <v>0</v>
      </c>
      <c r="I9150" s="29">
        <f t="shared" ca="1" si="570"/>
        <v>0</v>
      </c>
      <c r="J9150" s="30">
        <f>Calculator!$G$40</f>
        <v>6.5000000000000002E-2</v>
      </c>
      <c r="K9150" s="29">
        <f ca="1">IF(C9150&gt;=Calculator!$G$27,IF(DAY($C9150)=1,Calculator!$G$34/2,IF(DAY($C9150)=15,Calculator!$G$34/2,0)),0)</f>
        <v>0</v>
      </c>
      <c r="L9150" s="29">
        <f ca="1">IF(DAY($C9150)=28,IF(H9150=0,0,Calculator!$G$35),0)</f>
        <v>0</v>
      </c>
      <c r="M9150" s="29">
        <f ca="1">IF(I9150&gt;0,IF(DAY($C9150)=1,SUM(INDIRECT("I"&amp;(ROW(C9149)-DAY(C9149))):I9149),0),0)</f>
        <v>0</v>
      </c>
      <c r="N9150" s="29">
        <f ca="1">IF(C9150&lt;Calculator!$G$27,0,IF(C9150=Calculator!$G$27,Calculator!$G$39,IF(H9150-K9150&lt;=0,IF(D9150&gt;Calculator!$G$39,IF(H9150-K9150+E9150+L9150+M9150+Calculator!$G$39&gt;Calculator!$G$39,Calculator!$G$39-(H9150+E9150+L9150+M9150-K9150),Calculator!$G$39),D9150),0)))</f>
        <v>0</v>
      </c>
    </row>
    <row r="9151" spans="1:14" ht="15.75" thickBot="1">
      <c r="A9151" s="33" t="str">
        <f ca="1">IF(C9151=Calculator!$H$27,"F",IF(Daily!D9151+Daily!H9151=0,IF(D9150+H9150&gt;0,"L",""),""))</f>
        <v/>
      </c>
      <c r="B9151" s="34">
        <v>9150</v>
      </c>
      <c r="C9151" s="19">
        <f t="shared" ca="1" si="569"/>
        <v>55080</v>
      </c>
      <c r="D9151" s="29">
        <f t="shared" ca="1" si="571"/>
        <v>0</v>
      </c>
      <c r="E9151" s="29">
        <f ca="1">IF(C9151&lt;Calculator!$D$26,0,IF(DAY($C9151)=1,IF(D9151-Calculator!$G$24&gt;0,Calculator!$G$24,D9151),0))</f>
        <v>0</v>
      </c>
      <c r="F9151" s="29">
        <f ca="1">IF(E9151&gt;0,D9151*Calculator!$G$22/12,0)</f>
        <v>0</v>
      </c>
      <c r="G9151" s="29">
        <f ca="1">IF(E9151&gt;0,(IFERROR(-PMT(Calculator!$G$22/12,Calculator!$G$23*12,Calculator!$G$20),0))-F9151,0)</f>
        <v>0</v>
      </c>
      <c r="H9151" s="29">
        <f t="shared" ca="1" si="572"/>
        <v>0</v>
      </c>
      <c r="I9151" s="29">
        <f t="shared" ca="1" si="570"/>
        <v>0</v>
      </c>
      <c r="J9151" s="30">
        <f>Calculator!$G$40</f>
        <v>6.5000000000000002E-2</v>
      </c>
      <c r="K9151" s="29">
        <f ca="1">IF(C9151&gt;=Calculator!$G$27,IF(DAY($C9151)=1,Calculator!$G$34/2,IF(DAY($C9151)=15,Calculator!$G$34/2,0)),0)</f>
        <v>0</v>
      </c>
      <c r="L9151" s="29">
        <f ca="1">IF(DAY($C9151)=28,IF(H9151=0,0,Calculator!$G$35),0)</f>
        <v>0</v>
      </c>
      <c r="M9151" s="29">
        <f ca="1">IF(I9151&gt;0,IF(DAY($C9151)=1,SUM(INDIRECT("I"&amp;(ROW(C9150)-DAY(C9150))):I9150),0),0)</f>
        <v>0</v>
      </c>
      <c r="N9151" s="29">
        <f ca="1">IF(C9151&lt;Calculator!$G$27,0,IF(C9151=Calculator!$G$27,Calculator!$G$39,IF(H9151-K9151&lt;=0,IF(D9151&gt;Calculator!$G$39,IF(H9151-K9151+E9151+L9151+M9151+Calculator!$G$39&gt;Calculator!$G$39,Calculator!$G$39-(H9151+E9151+L9151+M9151-K9151),Calculator!$G$39),D9151),0)))</f>
        <v>0</v>
      </c>
    </row>
    <row r="9152" spans="1:14" ht="15.75" thickBot="1">
      <c r="A9152" s="33" t="str">
        <f ca="1">IF(C9152=Calculator!$H$27,"F",IF(Daily!D9152+Daily!H9152=0,IF(D9151+H9151&gt;0,"L",""),""))</f>
        <v/>
      </c>
      <c r="B9152" s="34">
        <v>9151</v>
      </c>
      <c r="C9152" s="19">
        <f t="shared" ca="1" si="569"/>
        <v>55081</v>
      </c>
      <c r="D9152" s="29">
        <f t="shared" ca="1" si="571"/>
        <v>0</v>
      </c>
      <c r="E9152" s="29">
        <f ca="1">IF(C9152&lt;Calculator!$D$26,0,IF(DAY($C9152)=1,IF(D9152-Calculator!$G$24&gt;0,Calculator!$G$24,D9152),0))</f>
        <v>0</v>
      </c>
      <c r="F9152" s="29">
        <f ca="1">IF(E9152&gt;0,D9152*Calculator!$G$22/12,0)</f>
        <v>0</v>
      </c>
      <c r="G9152" s="29">
        <f ca="1">IF(E9152&gt;0,(IFERROR(-PMT(Calculator!$G$22/12,Calculator!$G$23*12,Calculator!$G$20),0))-F9152,0)</f>
        <v>0</v>
      </c>
      <c r="H9152" s="29">
        <f t="shared" ca="1" si="572"/>
        <v>0</v>
      </c>
      <c r="I9152" s="29">
        <f t="shared" ca="1" si="570"/>
        <v>0</v>
      </c>
      <c r="J9152" s="30">
        <f>Calculator!$G$40</f>
        <v>6.5000000000000002E-2</v>
      </c>
      <c r="K9152" s="29">
        <f ca="1">IF(C9152&gt;=Calculator!$G$27,IF(DAY($C9152)=1,Calculator!$G$34/2,IF(DAY($C9152)=15,Calculator!$G$34/2,0)),0)</f>
        <v>0</v>
      </c>
      <c r="L9152" s="29">
        <f ca="1">IF(DAY($C9152)=28,IF(H9152=0,0,Calculator!$G$35),0)</f>
        <v>0</v>
      </c>
      <c r="M9152" s="29">
        <f ca="1">IF(I9152&gt;0,IF(DAY($C9152)=1,SUM(INDIRECT("I"&amp;(ROW(C9151)-DAY(C9151))):I9151),0),0)</f>
        <v>0</v>
      </c>
      <c r="N9152" s="29">
        <f ca="1">IF(C9152&lt;Calculator!$G$27,0,IF(C9152=Calculator!$G$27,Calculator!$G$39,IF(H9152-K9152&lt;=0,IF(D9152&gt;Calculator!$G$39,IF(H9152-K9152+E9152+L9152+M9152+Calculator!$G$39&gt;Calculator!$G$39,Calculator!$G$39-(H9152+E9152+L9152+M9152-K9152),Calculator!$G$39),D9152),0)))</f>
        <v>0</v>
      </c>
    </row>
    <row r="9153" spans="1:14" ht="15.75" thickBot="1">
      <c r="A9153" s="33" t="str">
        <f ca="1">IF(C9153=Calculator!$H$27,"F",IF(Daily!D9153+Daily!H9153=0,IF(D9152+H9152&gt;0,"L",""),""))</f>
        <v/>
      </c>
      <c r="B9153" s="34">
        <v>9152</v>
      </c>
      <c r="C9153" s="19">
        <f t="shared" ca="1" si="569"/>
        <v>55082</v>
      </c>
      <c r="D9153" s="29">
        <f t="shared" ca="1" si="571"/>
        <v>0</v>
      </c>
      <c r="E9153" s="29">
        <f ca="1">IF(C9153&lt;Calculator!$D$26,0,IF(DAY($C9153)=1,IF(D9153-Calculator!$G$24&gt;0,Calculator!$G$24,D9153),0))</f>
        <v>0</v>
      </c>
      <c r="F9153" s="29">
        <f ca="1">IF(E9153&gt;0,D9153*Calculator!$G$22/12,0)</f>
        <v>0</v>
      </c>
      <c r="G9153" s="29">
        <f ca="1">IF(E9153&gt;0,(IFERROR(-PMT(Calculator!$G$22/12,Calculator!$G$23*12,Calculator!$G$20),0))-F9153,0)</f>
        <v>0</v>
      </c>
      <c r="H9153" s="29">
        <f t="shared" ca="1" si="572"/>
        <v>0</v>
      </c>
      <c r="I9153" s="29">
        <f t="shared" ca="1" si="570"/>
        <v>0</v>
      </c>
      <c r="J9153" s="30">
        <f>Calculator!$G$40</f>
        <v>6.5000000000000002E-2</v>
      </c>
      <c r="K9153" s="29">
        <f ca="1">IF(C9153&gt;=Calculator!$G$27,IF(DAY($C9153)=1,Calculator!$G$34/2,IF(DAY($C9153)=15,Calculator!$G$34/2,0)),0)</f>
        <v>0</v>
      </c>
      <c r="L9153" s="29">
        <f ca="1">IF(DAY($C9153)=28,IF(H9153=0,0,Calculator!$G$35),0)</f>
        <v>0</v>
      </c>
      <c r="M9153" s="29">
        <f ca="1">IF(I9153&gt;0,IF(DAY($C9153)=1,SUM(INDIRECT("I"&amp;(ROW(C9152)-DAY(C9152))):I9152),0),0)</f>
        <v>0</v>
      </c>
      <c r="N9153" s="29">
        <f ca="1">IF(C9153&lt;Calculator!$G$27,0,IF(C9153=Calculator!$G$27,Calculator!$G$39,IF(H9153-K9153&lt;=0,IF(D9153&gt;Calculator!$G$39,IF(H9153-K9153+E9153+L9153+M9153+Calculator!$G$39&gt;Calculator!$G$39,Calculator!$G$39-(H9153+E9153+L9153+M9153-K9153),Calculator!$G$39),D9153),0)))</f>
        <v>0</v>
      </c>
    </row>
    <row r="9154" spans="1:14" ht="15.75" thickBot="1">
      <c r="A9154" s="33" t="str">
        <f ca="1">IF(C9154=Calculator!$H$27,"F",IF(Daily!D9154+Daily!H9154=0,IF(D9153+H9153&gt;0,"L",""),""))</f>
        <v/>
      </c>
      <c r="B9154" s="34">
        <v>9153</v>
      </c>
      <c r="C9154" s="19">
        <f t="shared" ca="1" si="569"/>
        <v>55083</v>
      </c>
      <c r="D9154" s="29">
        <f t="shared" ca="1" si="571"/>
        <v>0</v>
      </c>
      <c r="E9154" s="29">
        <f ca="1">IF(C9154&lt;Calculator!$D$26,0,IF(DAY($C9154)=1,IF(D9154-Calculator!$G$24&gt;0,Calculator!$G$24,D9154),0))</f>
        <v>0</v>
      </c>
      <c r="F9154" s="29">
        <f ca="1">IF(E9154&gt;0,D9154*Calculator!$G$22/12,0)</f>
        <v>0</v>
      </c>
      <c r="G9154" s="29">
        <f ca="1">IF(E9154&gt;0,(IFERROR(-PMT(Calculator!$G$22/12,Calculator!$G$23*12,Calculator!$G$20),0))-F9154,0)</f>
        <v>0</v>
      </c>
      <c r="H9154" s="29">
        <f t="shared" ca="1" si="572"/>
        <v>0</v>
      </c>
      <c r="I9154" s="29">
        <f t="shared" ca="1" si="570"/>
        <v>0</v>
      </c>
      <c r="J9154" s="30">
        <f>Calculator!$G$40</f>
        <v>6.5000000000000002E-2</v>
      </c>
      <c r="K9154" s="29">
        <f ca="1">IF(C9154&gt;=Calculator!$G$27,IF(DAY($C9154)=1,Calculator!$G$34/2,IF(DAY($C9154)=15,Calculator!$G$34/2,0)),0)</f>
        <v>0</v>
      </c>
      <c r="L9154" s="29">
        <f ca="1">IF(DAY($C9154)=28,IF(H9154=0,0,Calculator!$G$35),0)</f>
        <v>0</v>
      </c>
      <c r="M9154" s="29">
        <f ca="1">IF(I9154&gt;0,IF(DAY($C9154)=1,SUM(INDIRECT("I"&amp;(ROW(C9153)-DAY(C9153))):I9153),0),0)</f>
        <v>0</v>
      </c>
      <c r="N9154" s="29">
        <f ca="1">IF(C9154&lt;Calculator!$G$27,0,IF(C9154=Calculator!$G$27,Calculator!$G$39,IF(H9154-K9154&lt;=0,IF(D9154&gt;Calculator!$G$39,IF(H9154-K9154+E9154+L9154+M9154+Calculator!$G$39&gt;Calculator!$G$39,Calculator!$G$39-(H9154+E9154+L9154+M9154-K9154),Calculator!$G$39),D9154),0)))</f>
        <v>0</v>
      </c>
    </row>
    <row r="9155" spans="1:14" ht="15.75" thickBot="1">
      <c r="A9155" s="33" t="str">
        <f ca="1">IF(C9155=Calculator!$H$27,"F",IF(Daily!D9155+Daily!H9155=0,IF(D9154+H9154&gt;0,"L",""),""))</f>
        <v/>
      </c>
      <c r="B9155" s="34">
        <v>9154</v>
      </c>
      <c r="C9155" s="19">
        <f t="shared" ref="C9155:C9218" ca="1" si="573">C9154+1</f>
        <v>55084</v>
      </c>
      <c r="D9155" s="29">
        <f t="shared" ca="1" si="571"/>
        <v>0</v>
      </c>
      <c r="E9155" s="29">
        <f ca="1">IF(C9155&lt;Calculator!$D$26,0,IF(DAY($C9155)=1,IF(D9155-Calculator!$G$24&gt;0,Calculator!$G$24,D9155),0))</f>
        <v>0</v>
      </c>
      <c r="F9155" s="29">
        <f ca="1">IF(E9155&gt;0,D9155*Calculator!$G$22/12,0)</f>
        <v>0</v>
      </c>
      <c r="G9155" s="29">
        <f ca="1">IF(E9155&gt;0,(IFERROR(-PMT(Calculator!$G$22/12,Calculator!$G$23*12,Calculator!$G$20),0))-F9155,0)</f>
        <v>0</v>
      </c>
      <c r="H9155" s="29">
        <f t="shared" ca="1" si="572"/>
        <v>0</v>
      </c>
      <c r="I9155" s="29">
        <f t="shared" ref="I9155:I9218" ca="1" si="574">H9155*J9155/365</f>
        <v>0</v>
      </c>
      <c r="J9155" s="30">
        <f>Calculator!$G$40</f>
        <v>6.5000000000000002E-2</v>
      </c>
      <c r="K9155" s="29">
        <f ca="1">IF(C9155&gt;=Calculator!$G$27,IF(DAY($C9155)=1,Calculator!$G$34/2,IF(DAY($C9155)=15,Calculator!$G$34/2,0)),0)</f>
        <v>0</v>
      </c>
      <c r="L9155" s="29">
        <f ca="1">IF(DAY($C9155)=28,IF(H9155=0,0,Calculator!$G$35),0)</f>
        <v>0</v>
      </c>
      <c r="M9155" s="29">
        <f ca="1">IF(I9155&gt;0,IF(DAY($C9155)=1,SUM(INDIRECT("I"&amp;(ROW(C9154)-DAY(C9154))):I9154),0),0)</f>
        <v>0</v>
      </c>
      <c r="N9155" s="29">
        <f ca="1">IF(C9155&lt;Calculator!$G$27,0,IF(C9155=Calculator!$G$27,Calculator!$G$39,IF(H9155-K9155&lt;=0,IF(D9155&gt;Calculator!$G$39,IF(H9155-K9155+E9155+L9155+M9155+Calculator!$G$39&gt;Calculator!$G$39,Calculator!$G$39-(H9155+E9155+L9155+M9155-K9155),Calculator!$G$39),D9155),0)))</f>
        <v>0</v>
      </c>
    </row>
    <row r="9156" spans="1:14" ht="15.75" thickBot="1">
      <c r="A9156" s="33" t="str">
        <f ca="1">IF(C9156=Calculator!$H$27,"F",IF(Daily!D9156+Daily!H9156=0,IF(D9155+H9155&gt;0,"L",""),""))</f>
        <v/>
      </c>
      <c r="B9156" s="34">
        <v>9155</v>
      </c>
      <c r="C9156" s="19">
        <f t="shared" ca="1" si="573"/>
        <v>55085</v>
      </c>
      <c r="D9156" s="29">
        <f t="shared" ref="D9156:D9219" ca="1" si="575">IF(((D9155-G9155)-N9155)&lt;0,0,((D9155-G9155)-N9155))</f>
        <v>0</v>
      </c>
      <c r="E9156" s="29">
        <f ca="1">IF(C9156&lt;Calculator!$D$26,0,IF(DAY($C9156)=1,IF(D9156-Calculator!$G$24&gt;0,Calculator!$G$24,D9156),0))</f>
        <v>0</v>
      </c>
      <c r="F9156" s="29">
        <f ca="1">IF(E9156&gt;0,D9156*Calculator!$G$22/12,0)</f>
        <v>0</v>
      </c>
      <c r="G9156" s="29">
        <f ca="1">IF(E9156&gt;0,(IFERROR(-PMT(Calculator!$G$22/12,Calculator!$G$23*12,Calculator!$G$20),0))-F9156,0)</f>
        <v>0</v>
      </c>
      <c r="H9156" s="29">
        <f t="shared" ref="H9156:H9219" ca="1" si="576">IF((H9155-K9155+SUM(L9155:N9155)+E9155)&lt;0,0,(H9155-K9155+SUM(L9155:N9155)+E9155))</f>
        <v>0</v>
      </c>
      <c r="I9156" s="29">
        <f t="shared" ca="1" si="574"/>
        <v>0</v>
      </c>
      <c r="J9156" s="30">
        <f>Calculator!$G$40</f>
        <v>6.5000000000000002E-2</v>
      </c>
      <c r="K9156" s="29">
        <f ca="1">IF(C9156&gt;=Calculator!$G$27,IF(DAY($C9156)=1,Calculator!$G$34/2,IF(DAY($C9156)=15,Calculator!$G$34/2,0)),0)</f>
        <v>0</v>
      </c>
      <c r="L9156" s="29">
        <f ca="1">IF(DAY($C9156)=28,IF(H9156=0,0,Calculator!$G$35),0)</f>
        <v>0</v>
      </c>
      <c r="M9156" s="29">
        <f ca="1">IF(I9156&gt;0,IF(DAY($C9156)=1,SUM(INDIRECT("I"&amp;(ROW(C9155)-DAY(C9155))):I9155),0),0)</f>
        <v>0</v>
      </c>
      <c r="N9156" s="29">
        <f ca="1">IF(C9156&lt;Calculator!$G$27,0,IF(C9156=Calculator!$G$27,Calculator!$G$39,IF(H9156-K9156&lt;=0,IF(D9156&gt;Calculator!$G$39,IF(H9156-K9156+E9156+L9156+M9156+Calculator!$G$39&gt;Calculator!$G$39,Calculator!$G$39-(H9156+E9156+L9156+M9156-K9156),Calculator!$G$39),D9156),0)))</f>
        <v>0</v>
      </c>
    </row>
    <row r="9157" spans="1:14" ht="15.75" thickBot="1">
      <c r="A9157" s="33" t="str">
        <f ca="1">IF(C9157=Calculator!$H$27,"F",IF(Daily!D9157+Daily!H9157=0,IF(D9156+H9156&gt;0,"L",""),""))</f>
        <v/>
      </c>
      <c r="B9157" s="34">
        <v>9156</v>
      </c>
      <c r="C9157" s="19">
        <f t="shared" ca="1" si="573"/>
        <v>55086</v>
      </c>
      <c r="D9157" s="29">
        <f t="shared" ca="1" si="575"/>
        <v>0</v>
      </c>
      <c r="E9157" s="29">
        <f ca="1">IF(C9157&lt;Calculator!$D$26,0,IF(DAY($C9157)=1,IF(D9157-Calculator!$G$24&gt;0,Calculator!$G$24,D9157),0))</f>
        <v>0</v>
      </c>
      <c r="F9157" s="29">
        <f ca="1">IF(E9157&gt;0,D9157*Calculator!$G$22/12,0)</f>
        <v>0</v>
      </c>
      <c r="G9157" s="29">
        <f ca="1">IF(E9157&gt;0,(IFERROR(-PMT(Calculator!$G$22/12,Calculator!$G$23*12,Calculator!$G$20),0))-F9157,0)</f>
        <v>0</v>
      </c>
      <c r="H9157" s="29">
        <f t="shared" ca="1" si="576"/>
        <v>0</v>
      </c>
      <c r="I9157" s="29">
        <f t="shared" ca="1" si="574"/>
        <v>0</v>
      </c>
      <c r="J9157" s="30">
        <f>Calculator!$G$40</f>
        <v>6.5000000000000002E-2</v>
      </c>
      <c r="K9157" s="29">
        <f ca="1">IF(C9157&gt;=Calculator!$G$27,IF(DAY($C9157)=1,Calculator!$G$34/2,IF(DAY($C9157)=15,Calculator!$G$34/2,0)),0)</f>
        <v>0</v>
      </c>
      <c r="L9157" s="29">
        <f ca="1">IF(DAY($C9157)=28,IF(H9157=0,0,Calculator!$G$35),0)</f>
        <v>0</v>
      </c>
      <c r="M9157" s="29">
        <f ca="1">IF(I9157&gt;0,IF(DAY($C9157)=1,SUM(INDIRECT("I"&amp;(ROW(C9156)-DAY(C9156))):I9156),0),0)</f>
        <v>0</v>
      </c>
      <c r="N9157" s="29">
        <f ca="1">IF(C9157&lt;Calculator!$G$27,0,IF(C9157=Calculator!$G$27,Calculator!$G$39,IF(H9157-K9157&lt;=0,IF(D9157&gt;Calculator!$G$39,IF(H9157-K9157+E9157+L9157+M9157+Calculator!$G$39&gt;Calculator!$G$39,Calculator!$G$39-(H9157+E9157+L9157+M9157-K9157),Calculator!$G$39),D9157),0)))</f>
        <v>0</v>
      </c>
    </row>
    <row r="9158" spans="1:14" ht="15.75" thickBot="1">
      <c r="A9158" s="33" t="str">
        <f ca="1">IF(C9158=Calculator!$H$27,"F",IF(Daily!D9158+Daily!H9158=0,IF(D9157+H9157&gt;0,"L",""),""))</f>
        <v/>
      </c>
      <c r="B9158" s="34">
        <v>9157</v>
      </c>
      <c r="C9158" s="19">
        <f t="shared" ca="1" si="573"/>
        <v>55087</v>
      </c>
      <c r="D9158" s="29">
        <f t="shared" ca="1" si="575"/>
        <v>0</v>
      </c>
      <c r="E9158" s="29">
        <f ca="1">IF(C9158&lt;Calculator!$D$26,0,IF(DAY($C9158)=1,IF(D9158-Calculator!$G$24&gt;0,Calculator!$G$24,D9158),0))</f>
        <v>0</v>
      </c>
      <c r="F9158" s="29">
        <f ca="1">IF(E9158&gt;0,D9158*Calculator!$G$22/12,0)</f>
        <v>0</v>
      </c>
      <c r="G9158" s="29">
        <f ca="1">IF(E9158&gt;0,(IFERROR(-PMT(Calculator!$G$22/12,Calculator!$G$23*12,Calculator!$G$20),0))-F9158,0)</f>
        <v>0</v>
      </c>
      <c r="H9158" s="29">
        <f t="shared" ca="1" si="576"/>
        <v>0</v>
      </c>
      <c r="I9158" s="29">
        <f t="shared" ca="1" si="574"/>
        <v>0</v>
      </c>
      <c r="J9158" s="30">
        <f>Calculator!$G$40</f>
        <v>6.5000000000000002E-2</v>
      </c>
      <c r="K9158" s="29">
        <f ca="1">IF(C9158&gt;=Calculator!$G$27,IF(DAY($C9158)=1,Calculator!$G$34/2,IF(DAY($C9158)=15,Calculator!$G$34/2,0)),0)</f>
        <v>0</v>
      </c>
      <c r="L9158" s="29">
        <f ca="1">IF(DAY($C9158)=28,IF(H9158=0,0,Calculator!$G$35),0)</f>
        <v>0</v>
      </c>
      <c r="M9158" s="29">
        <f ca="1">IF(I9158&gt;0,IF(DAY($C9158)=1,SUM(INDIRECT("I"&amp;(ROW(C9157)-DAY(C9157))):I9157),0),0)</f>
        <v>0</v>
      </c>
      <c r="N9158" s="29">
        <f ca="1">IF(C9158&lt;Calculator!$G$27,0,IF(C9158=Calculator!$G$27,Calculator!$G$39,IF(H9158-K9158&lt;=0,IF(D9158&gt;Calculator!$G$39,IF(H9158-K9158+E9158+L9158+M9158+Calculator!$G$39&gt;Calculator!$G$39,Calculator!$G$39-(H9158+E9158+L9158+M9158-K9158),Calculator!$G$39),D9158),0)))</f>
        <v>0</v>
      </c>
    </row>
    <row r="9159" spans="1:14" ht="15.75" thickBot="1">
      <c r="A9159" s="33" t="str">
        <f ca="1">IF(C9159=Calculator!$H$27,"F",IF(Daily!D9159+Daily!H9159=0,IF(D9158+H9158&gt;0,"L",""),""))</f>
        <v/>
      </c>
      <c r="B9159" s="34">
        <v>9158</v>
      </c>
      <c r="C9159" s="19">
        <f t="shared" ca="1" si="573"/>
        <v>55088</v>
      </c>
      <c r="D9159" s="29">
        <f t="shared" ca="1" si="575"/>
        <v>0</v>
      </c>
      <c r="E9159" s="29">
        <f ca="1">IF(C9159&lt;Calculator!$D$26,0,IF(DAY($C9159)=1,IF(D9159-Calculator!$G$24&gt;0,Calculator!$G$24,D9159),0))</f>
        <v>0</v>
      </c>
      <c r="F9159" s="29">
        <f ca="1">IF(E9159&gt;0,D9159*Calculator!$G$22/12,0)</f>
        <v>0</v>
      </c>
      <c r="G9159" s="29">
        <f ca="1">IF(E9159&gt;0,(IFERROR(-PMT(Calculator!$G$22/12,Calculator!$G$23*12,Calculator!$G$20),0))-F9159,0)</f>
        <v>0</v>
      </c>
      <c r="H9159" s="29">
        <f t="shared" ca="1" si="576"/>
        <v>0</v>
      </c>
      <c r="I9159" s="29">
        <f t="shared" ca="1" si="574"/>
        <v>0</v>
      </c>
      <c r="J9159" s="30">
        <f>Calculator!$G$40</f>
        <v>6.5000000000000002E-2</v>
      </c>
      <c r="K9159" s="29">
        <f ca="1">IF(C9159&gt;=Calculator!$G$27,IF(DAY($C9159)=1,Calculator!$G$34/2,IF(DAY($C9159)=15,Calculator!$G$34/2,0)),0)</f>
        <v>0</v>
      </c>
      <c r="L9159" s="29">
        <f ca="1">IF(DAY($C9159)=28,IF(H9159=0,0,Calculator!$G$35),0)</f>
        <v>0</v>
      </c>
      <c r="M9159" s="29">
        <f ca="1">IF(I9159&gt;0,IF(DAY($C9159)=1,SUM(INDIRECT("I"&amp;(ROW(C9158)-DAY(C9158))):I9158),0),0)</f>
        <v>0</v>
      </c>
      <c r="N9159" s="29">
        <f ca="1">IF(C9159&lt;Calculator!$G$27,0,IF(C9159=Calculator!$G$27,Calculator!$G$39,IF(H9159-K9159&lt;=0,IF(D9159&gt;Calculator!$G$39,IF(H9159-K9159+E9159+L9159+M9159+Calculator!$G$39&gt;Calculator!$G$39,Calculator!$G$39-(H9159+E9159+L9159+M9159-K9159),Calculator!$G$39),D9159),0)))</f>
        <v>0</v>
      </c>
    </row>
    <row r="9160" spans="1:14" ht="15.75" thickBot="1">
      <c r="A9160" s="33" t="str">
        <f ca="1">IF(C9160=Calculator!$H$27,"F",IF(Daily!D9160+Daily!H9160=0,IF(D9159+H9159&gt;0,"L",""),""))</f>
        <v/>
      </c>
      <c r="B9160" s="34">
        <v>9159</v>
      </c>
      <c r="C9160" s="19">
        <f t="shared" ca="1" si="573"/>
        <v>55089</v>
      </c>
      <c r="D9160" s="29">
        <f t="shared" ca="1" si="575"/>
        <v>0</v>
      </c>
      <c r="E9160" s="29">
        <f ca="1">IF(C9160&lt;Calculator!$D$26,0,IF(DAY($C9160)=1,IF(D9160-Calculator!$G$24&gt;0,Calculator!$G$24,D9160),0))</f>
        <v>0</v>
      </c>
      <c r="F9160" s="29">
        <f ca="1">IF(E9160&gt;0,D9160*Calculator!$G$22/12,0)</f>
        <v>0</v>
      </c>
      <c r="G9160" s="29">
        <f ca="1">IF(E9160&gt;0,(IFERROR(-PMT(Calculator!$G$22/12,Calculator!$G$23*12,Calculator!$G$20),0))-F9160,0)</f>
        <v>0</v>
      </c>
      <c r="H9160" s="29">
        <f t="shared" ca="1" si="576"/>
        <v>0</v>
      </c>
      <c r="I9160" s="29">
        <f t="shared" ca="1" si="574"/>
        <v>0</v>
      </c>
      <c r="J9160" s="30">
        <f>Calculator!$G$40</f>
        <v>6.5000000000000002E-2</v>
      </c>
      <c r="K9160" s="29">
        <f ca="1">IF(C9160&gt;=Calculator!$G$27,IF(DAY($C9160)=1,Calculator!$G$34/2,IF(DAY($C9160)=15,Calculator!$G$34/2,0)),0)</f>
        <v>0</v>
      </c>
      <c r="L9160" s="29">
        <f ca="1">IF(DAY($C9160)=28,IF(H9160=0,0,Calculator!$G$35),0)</f>
        <v>0</v>
      </c>
      <c r="M9160" s="29">
        <f ca="1">IF(I9160&gt;0,IF(DAY($C9160)=1,SUM(INDIRECT("I"&amp;(ROW(C9159)-DAY(C9159))):I9159),0),0)</f>
        <v>0</v>
      </c>
      <c r="N9160" s="29">
        <f ca="1">IF(C9160&lt;Calculator!$G$27,0,IF(C9160=Calculator!$G$27,Calculator!$G$39,IF(H9160-K9160&lt;=0,IF(D9160&gt;Calculator!$G$39,IF(H9160-K9160+E9160+L9160+M9160+Calculator!$G$39&gt;Calculator!$G$39,Calculator!$G$39-(H9160+E9160+L9160+M9160-K9160),Calculator!$G$39),D9160),0)))</f>
        <v>0</v>
      </c>
    </row>
    <row r="9161" spans="1:14" ht="15.75" thickBot="1">
      <c r="A9161" s="33" t="str">
        <f ca="1">IF(C9161=Calculator!$H$27,"F",IF(Daily!D9161+Daily!H9161=0,IF(D9160+H9160&gt;0,"L",""),""))</f>
        <v/>
      </c>
      <c r="B9161" s="34">
        <v>9160</v>
      </c>
      <c r="C9161" s="19">
        <f t="shared" ca="1" si="573"/>
        <v>55090</v>
      </c>
      <c r="D9161" s="29">
        <f t="shared" ca="1" si="575"/>
        <v>0</v>
      </c>
      <c r="E9161" s="29">
        <f ca="1">IF(C9161&lt;Calculator!$D$26,0,IF(DAY($C9161)=1,IF(D9161-Calculator!$G$24&gt;0,Calculator!$G$24,D9161),0))</f>
        <v>0</v>
      </c>
      <c r="F9161" s="29">
        <f ca="1">IF(E9161&gt;0,D9161*Calculator!$G$22/12,0)</f>
        <v>0</v>
      </c>
      <c r="G9161" s="29">
        <f ca="1">IF(E9161&gt;0,(IFERROR(-PMT(Calculator!$G$22/12,Calculator!$G$23*12,Calculator!$G$20),0))-F9161,0)</f>
        <v>0</v>
      </c>
      <c r="H9161" s="29">
        <f t="shared" ca="1" si="576"/>
        <v>0</v>
      </c>
      <c r="I9161" s="29">
        <f t="shared" ca="1" si="574"/>
        <v>0</v>
      </c>
      <c r="J9161" s="30">
        <f>Calculator!$G$40</f>
        <v>6.5000000000000002E-2</v>
      </c>
      <c r="K9161" s="29">
        <f ca="1">IF(C9161&gt;=Calculator!$G$27,IF(DAY($C9161)=1,Calculator!$G$34/2,IF(DAY($C9161)=15,Calculator!$G$34/2,0)),0)</f>
        <v>0</v>
      </c>
      <c r="L9161" s="29">
        <f ca="1">IF(DAY($C9161)=28,IF(H9161=0,0,Calculator!$G$35),0)</f>
        <v>0</v>
      </c>
      <c r="M9161" s="29">
        <f ca="1">IF(I9161&gt;0,IF(DAY($C9161)=1,SUM(INDIRECT("I"&amp;(ROW(C9160)-DAY(C9160))):I9160),0),0)</f>
        <v>0</v>
      </c>
      <c r="N9161" s="29">
        <f ca="1">IF(C9161&lt;Calculator!$G$27,0,IF(C9161=Calculator!$G$27,Calculator!$G$39,IF(H9161-K9161&lt;=0,IF(D9161&gt;Calculator!$G$39,IF(H9161-K9161+E9161+L9161+M9161+Calculator!$G$39&gt;Calculator!$G$39,Calculator!$G$39-(H9161+E9161+L9161+M9161-K9161),Calculator!$G$39),D9161),0)))</f>
        <v>0</v>
      </c>
    </row>
    <row r="9162" spans="1:14" ht="15.75" thickBot="1">
      <c r="A9162" s="33" t="str">
        <f ca="1">IF(C9162=Calculator!$H$27,"F",IF(Daily!D9162+Daily!H9162=0,IF(D9161+H9161&gt;0,"L",""),""))</f>
        <v/>
      </c>
      <c r="B9162" s="34">
        <v>9161</v>
      </c>
      <c r="C9162" s="19">
        <f t="shared" ca="1" si="573"/>
        <v>55091</v>
      </c>
      <c r="D9162" s="29">
        <f t="shared" ca="1" si="575"/>
        <v>0</v>
      </c>
      <c r="E9162" s="29">
        <f ca="1">IF(C9162&lt;Calculator!$D$26,0,IF(DAY($C9162)=1,IF(D9162-Calculator!$G$24&gt;0,Calculator!$G$24,D9162),0))</f>
        <v>0</v>
      </c>
      <c r="F9162" s="29">
        <f ca="1">IF(E9162&gt;0,D9162*Calculator!$G$22/12,0)</f>
        <v>0</v>
      </c>
      <c r="G9162" s="29">
        <f ca="1">IF(E9162&gt;0,(IFERROR(-PMT(Calculator!$G$22/12,Calculator!$G$23*12,Calculator!$G$20),0))-F9162,0)</f>
        <v>0</v>
      </c>
      <c r="H9162" s="29">
        <f t="shared" ca="1" si="576"/>
        <v>0</v>
      </c>
      <c r="I9162" s="29">
        <f t="shared" ca="1" si="574"/>
        <v>0</v>
      </c>
      <c r="J9162" s="30">
        <f>Calculator!$G$40</f>
        <v>6.5000000000000002E-2</v>
      </c>
      <c r="K9162" s="29">
        <f ca="1">IF(C9162&gt;=Calculator!$G$27,IF(DAY($C9162)=1,Calculator!$G$34/2,IF(DAY($C9162)=15,Calculator!$G$34/2,0)),0)</f>
        <v>0</v>
      </c>
      <c r="L9162" s="29">
        <f ca="1">IF(DAY($C9162)=28,IF(H9162=0,0,Calculator!$G$35),0)</f>
        <v>0</v>
      </c>
      <c r="M9162" s="29">
        <f ca="1">IF(I9162&gt;0,IF(DAY($C9162)=1,SUM(INDIRECT("I"&amp;(ROW(C9161)-DAY(C9161))):I9161),0),0)</f>
        <v>0</v>
      </c>
      <c r="N9162" s="29">
        <f ca="1">IF(C9162&lt;Calculator!$G$27,0,IF(C9162=Calculator!$G$27,Calculator!$G$39,IF(H9162-K9162&lt;=0,IF(D9162&gt;Calculator!$G$39,IF(H9162-K9162+E9162+L9162+M9162+Calculator!$G$39&gt;Calculator!$G$39,Calculator!$G$39-(H9162+E9162+L9162+M9162-K9162),Calculator!$G$39),D9162),0)))</f>
        <v>0</v>
      </c>
    </row>
    <row r="9163" spans="1:14" ht="15.75" thickBot="1">
      <c r="A9163" s="33" t="str">
        <f ca="1">IF(C9163=Calculator!$H$27,"F",IF(Daily!D9163+Daily!H9163=0,IF(D9162+H9162&gt;0,"L",""),""))</f>
        <v/>
      </c>
      <c r="B9163" s="34">
        <v>9162</v>
      </c>
      <c r="C9163" s="19">
        <f t="shared" ca="1" si="573"/>
        <v>55092</v>
      </c>
      <c r="D9163" s="29">
        <f t="shared" ca="1" si="575"/>
        <v>0</v>
      </c>
      <c r="E9163" s="29">
        <f ca="1">IF(C9163&lt;Calculator!$D$26,0,IF(DAY($C9163)=1,IF(D9163-Calculator!$G$24&gt;0,Calculator!$G$24,D9163),0))</f>
        <v>0</v>
      </c>
      <c r="F9163" s="29">
        <f ca="1">IF(E9163&gt;0,D9163*Calculator!$G$22/12,0)</f>
        <v>0</v>
      </c>
      <c r="G9163" s="29">
        <f ca="1">IF(E9163&gt;0,(IFERROR(-PMT(Calculator!$G$22/12,Calculator!$G$23*12,Calculator!$G$20),0))-F9163,0)</f>
        <v>0</v>
      </c>
      <c r="H9163" s="29">
        <f t="shared" ca="1" si="576"/>
        <v>0</v>
      </c>
      <c r="I9163" s="29">
        <f t="shared" ca="1" si="574"/>
        <v>0</v>
      </c>
      <c r="J9163" s="30">
        <f>Calculator!$G$40</f>
        <v>6.5000000000000002E-2</v>
      </c>
      <c r="K9163" s="29">
        <f ca="1">IF(C9163&gt;=Calculator!$G$27,IF(DAY($C9163)=1,Calculator!$G$34/2,IF(DAY($C9163)=15,Calculator!$G$34/2,0)),0)</f>
        <v>0</v>
      </c>
      <c r="L9163" s="29">
        <f ca="1">IF(DAY($C9163)=28,IF(H9163=0,0,Calculator!$G$35),0)</f>
        <v>0</v>
      </c>
      <c r="M9163" s="29">
        <f ca="1">IF(I9163&gt;0,IF(DAY($C9163)=1,SUM(INDIRECT("I"&amp;(ROW(C9162)-DAY(C9162))):I9162),0),0)</f>
        <v>0</v>
      </c>
      <c r="N9163" s="29">
        <f ca="1">IF(C9163&lt;Calculator!$G$27,0,IF(C9163=Calculator!$G$27,Calculator!$G$39,IF(H9163-K9163&lt;=0,IF(D9163&gt;Calculator!$G$39,IF(H9163-K9163+E9163+L9163+M9163+Calculator!$G$39&gt;Calculator!$G$39,Calculator!$G$39-(H9163+E9163+L9163+M9163-K9163),Calculator!$G$39),D9163),0)))</f>
        <v>0</v>
      </c>
    </row>
    <row r="9164" spans="1:14" ht="15.75" thickBot="1">
      <c r="A9164" s="33" t="str">
        <f ca="1">IF(C9164=Calculator!$H$27,"F",IF(Daily!D9164+Daily!H9164=0,IF(D9163+H9163&gt;0,"L",""),""))</f>
        <v/>
      </c>
      <c r="B9164" s="34">
        <v>9163</v>
      </c>
      <c r="C9164" s="19">
        <f t="shared" ca="1" si="573"/>
        <v>55093</v>
      </c>
      <c r="D9164" s="29">
        <f t="shared" ca="1" si="575"/>
        <v>0</v>
      </c>
      <c r="E9164" s="29">
        <f ca="1">IF(C9164&lt;Calculator!$D$26,0,IF(DAY($C9164)=1,IF(D9164-Calculator!$G$24&gt;0,Calculator!$G$24,D9164),0))</f>
        <v>0</v>
      </c>
      <c r="F9164" s="29">
        <f ca="1">IF(E9164&gt;0,D9164*Calculator!$G$22/12,0)</f>
        <v>0</v>
      </c>
      <c r="G9164" s="29">
        <f ca="1">IF(E9164&gt;0,(IFERROR(-PMT(Calculator!$G$22/12,Calculator!$G$23*12,Calculator!$G$20),0))-F9164,0)</f>
        <v>0</v>
      </c>
      <c r="H9164" s="29">
        <f t="shared" ca="1" si="576"/>
        <v>0</v>
      </c>
      <c r="I9164" s="29">
        <f t="shared" ca="1" si="574"/>
        <v>0</v>
      </c>
      <c r="J9164" s="30">
        <f>Calculator!$G$40</f>
        <v>6.5000000000000002E-2</v>
      </c>
      <c r="K9164" s="29">
        <f ca="1">IF(C9164&gt;=Calculator!$G$27,IF(DAY($C9164)=1,Calculator!$G$34/2,IF(DAY($C9164)=15,Calculator!$G$34/2,0)),0)</f>
        <v>4500</v>
      </c>
      <c r="L9164" s="29">
        <f ca="1">IF(DAY($C9164)=28,IF(H9164=0,0,Calculator!$G$35),0)</f>
        <v>0</v>
      </c>
      <c r="M9164" s="29">
        <f ca="1">IF(I9164&gt;0,IF(DAY($C9164)=1,SUM(INDIRECT("I"&amp;(ROW(C9163)-DAY(C9163))):I9163),0),0)</f>
        <v>0</v>
      </c>
      <c r="N9164" s="29">
        <f ca="1">IF(C9164&lt;Calculator!$G$27,0,IF(C9164=Calculator!$G$27,Calculator!$G$39,IF(H9164-K9164&lt;=0,IF(D9164&gt;Calculator!$G$39,IF(H9164-K9164+E9164+L9164+M9164+Calculator!$G$39&gt;Calculator!$G$39,Calculator!$G$39-(H9164+E9164+L9164+M9164-K9164),Calculator!$G$39),D9164),0)))</f>
        <v>0</v>
      </c>
    </row>
    <row r="9165" spans="1:14" ht="15.75" thickBot="1">
      <c r="A9165" s="33" t="str">
        <f ca="1">IF(C9165=Calculator!$H$27,"F",IF(Daily!D9165+Daily!H9165=0,IF(D9164+H9164&gt;0,"L",""),""))</f>
        <v/>
      </c>
      <c r="B9165" s="34">
        <v>9164</v>
      </c>
      <c r="C9165" s="19">
        <f t="shared" ca="1" si="573"/>
        <v>55094</v>
      </c>
      <c r="D9165" s="29">
        <f t="shared" ca="1" si="575"/>
        <v>0</v>
      </c>
      <c r="E9165" s="29">
        <f ca="1">IF(C9165&lt;Calculator!$D$26,0,IF(DAY($C9165)=1,IF(D9165-Calculator!$G$24&gt;0,Calculator!$G$24,D9165),0))</f>
        <v>0</v>
      </c>
      <c r="F9165" s="29">
        <f ca="1">IF(E9165&gt;0,D9165*Calculator!$G$22/12,0)</f>
        <v>0</v>
      </c>
      <c r="G9165" s="29">
        <f ca="1">IF(E9165&gt;0,(IFERROR(-PMT(Calculator!$G$22/12,Calculator!$G$23*12,Calculator!$G$20),0))-F9165,0)</f>
        <v>0</v>
      </c>
      <c r="H9165" s="29">
        <f t="shared" ca="1" si="576"/>
        <v>0</v>
      </c>
      <c r="I9165" s="29">
        <f t="shared" ca="1" si="574"/>
        <v>0</v>
      </c>
      <c r="J9165" s="30">
        <f>Calculator!$G$40</f>
        <v>6.5000000000000002E-2</v>
      </c>
      <c r="K9165" s="29">
        <f ca="1">IF(C9165&gt;=Calculator!$G$27,IF(DAY($C9165)=1,Calculator!$G$34/2,IF(DAY($C9165)=15,Calculator!$G$34/2,0)),0)</f>
        <v>0</v>
      </c>
      <c r="L9165" s="29">
        <f ca="1">IF(DAY($C9165)=28,IF(H9165=0,0,Calculator!$G$35),0)</f>
        <v>0</v>
      </c>
      <c r="M9165" s="29">
        <f ca="1">IF(I9165&gt;0,IF(DAY($C9165)=1,SUM(INDIRECT("I"&amp;(ROW(C9164)-DAY(C9164))):I9164),0),0)</f>
        <v>0</v>
      </c>
      <c r="N9165" s="29">
        <f ca="1">IF(C9165&lt;Calculator!$G$27,0,IF(C9165=Calculator!$G$27,Calculator!$G$39,IF(H9165-K9165&lt;=0,IF(D9165&gt;Calculator!$G$39,IF(H9165-K9165+E9165+L9165+M9165+Calculator!$G$39&gt;Calculator!$G$39,Calculator!$G$39-(H9165+E9165+L9165+M9165-K9165),Calculator!$G$39),D9165),0)))</f>
        <v>0</v>
      </c>
    </row>
    <row r="9166" spans="1:14" ht="15.75" thickBot="1">
      <c r="A9166" s="33" t="str">
        <f ca="1">IF(C9166=Calculator!$H$27,"F",IF(Daily!D9166+Daily!H9166=0,IF(D9165+H9165&gt;0,"L",""),""))</f>
        <v/>
      </c>
      <c r="B9166" s="34">
        <v>9165</v>
      </c>
      <c r="C9166" s="19">
        <f t="shared" ca="1" si="573"/>
        <v>55095</v>
      </c>
      <c r="D9166" s="29">
        <f t="shared" ca="1" si="575"/>
        <v>0</v>
      </c>
      <c r="E9166" s="29">
        <f ca="1">IF(C9166&lt;Calculator!$D$26,0,IF(DAY($C9166)=1,IF(D9166-Calculator!$G$24&gt;0,Calculator!$G$24,D9166),0))</f>
        <v>0</v>
      </c>
      <c r="F9166" s="29">
        <f ca="1">IF(E9166&gt;0,D9166*Calculator!$G$22/12,0)</f>
        <v>0</v>
      </c>
      <c r="G9166" s="29">
        <f ca="1">IF(E9166&gt;0,(IFERROR(-PMT(Calculator!$G$22/12,Calculator!$G$23*12,Calculator!$G$20),0))-F9166,0)</f>
        <v>0</v>
      </c>
      <c r="H9166" s="29">
        <f t="shared" ca="1" si="576"/>
        <v>0</v>
      </c>
      <c r="I9166" s="29">
        <f t="shared" ca="1" si="574"/>
        <v>0</v>
      </c>
      <c r="J9166" s="30">
        <f>Calculator!$G$40</f>
        <v>6.5000000000000002E-2</v>
      </c>
      <c r="K9166" s="29">
        <f ca="1">IF(C9166&gt;=Calculator!$G$27,IF(DAY($C9166)=1,Calculator!$G$34/2,IF(DAY($C9166)=15,Calculator!$G$34/2,0)),0)</f>
        <v>0</v>
      </c>
      <c r="L9166" s="29">
        <f ca="1">IF(DAY($C9166)=28,IF(H9166=0,0,Calculator!$G$35),0)</f>
        <v>0</v>
      </c>
      <c r="M9166" s="29">
        <f ca="1">IF(I9166&gt;0,IF(DAY($C9166)=1,SUM(INDIRECT("I"&amp;(ROW(C9165)-DAY(C9165))):I9165),0),0)</f>
        <v>0</v>
      </c>
      <c r="N9166" s="29">
        <f ca="1">IF(C9166&lt;Calculator!$G$27,0,IF(C9166=Calculator!$G$27,Calculator!$G$39,IF(H9166-K9166&lt;=0,IF(D9166&gt;Calculator!$G$39,IF(H9166-K9166+E9166+L9166+M9166+Calculator!$G$39&gt;Calculator!$G$39,Calculator!$G$39-(H9166+E9166+L9166+M9166-K9166),Calculator!$G$39),D9166),0)))</f>
        <v>0</v>
      </c>
    </row>
    <row r="9167" spans="1:14" ht="15.75" thickBot="1">
      <c r="A9167" s="33" t="str">
        <f ca="1">IF(C9167=Calculator!$H$27,"F",IF(Daily!D9167+Daily!H9167=0,IF(D9166+H9166&gt;0,"L",""),""))</f>
        <v/>
      </c>
      <c r="B9167" s="34">
        <v>9166</v>
      </c>
      <c r="C9167" s="19">
        <f t="shared" ca="1" si="573"/>
        <v>55096</v>
      </c>
      <c r="D9167" s="29">
        <f t="shared" ca="1" si="575"/>
        <v>0</v>
      </c>
      <c r="E9167" s="29">
        <f ca="1">IF(C9167&lt;Calculator!$D$26,0,IF(DAY($C9167)=1,IF(D9167-Calculator!$G$24&gt;0,Calculator!$G$24,D9167),0))</f>
        <v>0</v>
      </c>
      <c r="F9167" s="29">
        <f ca="1">IF(E9167&gt;0,D9167*Calculator!$G$22/12,0)</f>
        <v>0</v>
      </c>
      <c r="G9167" s="29">
        <f ca="1">IF(E9167&gt;0,(IFERROR(-PMT(Calculator!$G$22/12,Calculator!$G$23*12,Calculator!$G$20),0))-F9167,0)</f>
        <v>0</v>
      </c>
      <c r="H9167" s="29">
        <f t="shared" ca="1" si="576"/>
        <v>0</v>
      </c>
      <c r="I9167" s="29">
        <f t="shared" ca="1" si="574"/>
        <v>0</v>
      </c>
      <c r="J9167" s="30">
        <f>Calculator!$G$40</f>
        <v>6.5000000000000002E-2</v>
      </c>
      <c r="K9167" s="29">
        <f ca="1">IF(C9167&gt;=Calculator!$G$27,IF(DAY($C9167)=1,Calculator!$G$34/2,IF(DAY($C9167)=15,Calculator!$G$34/2,0)),0)</f>
        <v>0</v>
      </c>
      <c r="L9167" s="29">
        <f ca="1">IF(DAY($C9167)=28,IF(H9167=0,0,Calculator!$G$35),0)</f>
        <v>0</v>
      </c>
      <c r="M9167" s="29">
        <f ca="1">IF(I9167&gt;0,IF(DAY($C9167)=1,SUM(INDIRECT("I"&amp;(ROW(C9166)-DAY(C9166))):I9166),0),0)</f>
        <v>0</v>
      </c>
      <c r="N9167" s="29">
        <f ca="1">IF(C9167&lt;Calculator!$G$27,0,IF(C9167=Calculator!$G$27,Calculator!$G$39,IF(H9167-K9167&lt;=0,IF(D9167&gt;Calculator!$G$39,IF(H9167-K9167+E9167+L9167+M9167+Calculator!$G$39&gt;Calculator!$G$39,Calculator!$G$39-(H9167+E9167+L9167+M9167-K9167),Calculator!$G$39),D9167),0)))</f>
        <v>0</v>
      </c>
    </row>
    <row r="9168" spans="1:14" ht="15.75" thickBot="1">
      <c r="A9168" s="33" t="str">
        <f ca="1">IF(C9168=Calculator!$H$27,"F",IF(Daily!D9168+Daily!H9168=0,IF(D9167+H9167&gt;0,"L",""),""))</f>
        <v/>
      </c>
      <c r="B9168" s="34">
        <v>9167</v>
      </c>
      <c r="C9168" s="19">
        <f t="shared" ca="1" si="573"/>
        <v>55097</v>
      </c>
      <c r="D9168" s="29">
        <f t="shared" ca="1" si="575"/>
        <v>0</v>
      </c>
      <c r="E9168" s="29">
        <f ca="1">IF(C9168&lt;Calculator!$D$26,0,IF(DAY($C9168)=1,IF(D9168-Calculator!$G$24&gt;0,Calculator!$G$24,D9168),0))</f>
        <v>0</v>
      </c>
      <c r="F9168" s="29">
        <f ca="1">IF(E9168&gt;0,D9168*Calculator!$G$22/12,0)</f>
        <v>0</v>
      </c>
      <c r="G9168" s="29">
        <f ca="1">IF(E9168&gt;0,(IFERROR(-PMT(Calculator!$G$22/12,Calculator!$G$23*12,Calculator!$G$20),0))-F9168,0)</f>
        <v>0</v>
      </c>
      <c r="H9168" s="29">
        <f t="shared" ca="1" si="576"/>
        <v>0</v>
      </c>
      <c r="I9168" s="29">
        <f t="shared" ca="1" si="574"/>
        <v>0</v>
      </c>
      <c r="J9168" s="30">
        <f>Calculator!$G$40</f>
        <v>6.5000000000000002E-2</v>
      </c>
      <c r="K9168" s="29">
        <f ca="1">IF(C9168&gt;=Calculator!$G$27,IF(DAY($C9168)=1,Calculator!$G$34/2,IF(DAY($C9168)=15,Calculator!$G$34/2,0)),0)</f>
        <v>0</v>
      </c>
      <c r="L9168" s="29">
        <f ca="1">IF(DAY($C9168)=28,IF(H9168=0,0,Calculator!$G$35),0)</f>
        <v>0</v>
      </c>
      <c r="M9168" s="29">
        <f ca="1">IF(I9168&gt;0,IF(DAY($C9168)=1,SUM(INDIRECT("I"&amp;(ROW(C9167)-DAY(C9167))):I9167),0),0)</f>
        <v>0</v>
      </c>
      <c r="N9168" s="29">
        <f ca="1">IF(C9168&lt;Calculator!$G$27,0,IF(C9168=Calculator!$G$27,Calculator!$G$39,IF(H9168-K9168&lt;=0,IF(D9168&gt;Calculator!$G$39,IF(H9168-K9168+E9168+L9168+M9168+Calculator!$G$39&gt;Calculator!$G$39,Calculator!$G$39-(H9168+E9168+L9168+M9168-K9168),Calculator!$G$39),D9168),0)))</f>
        <v>0</v>
      </c>
    </row>
    <row r="9169" spans="1:14" ht="15.75" thickBot="1">
      <c r="A9169" s="33" t="str">
        <f ca="1">IF(C9169=Calculator!$H$27,"F",IF(Daily!D9169+Daily!H9169=0,IF(D9168+H9168&gt;0,"L",""),""))</f>
        <v/>
      </c>
      <c r="B9169" s="34">
        <v>9168</v>
      </c>
      <c r="C9169" s="19">
        <f t="shared" ca="1" si="573"/>
        <v>55098</v>
      </c>
      <c r="D9169" s="29">
        <f t="shared" ca="1" si="575"/>
        <v>0</v>
      </c>
      <c r="E9169" s="29">
        <f ca="1">IF(C9169&lt;Calculator!$D$26,0,IF(DAY($C9169)=1,IF(D9169-Calculator!$G$24&gt;0,Calculator!$G$24,D9169),0))</f>
        <v>0</v>
      </c>
      <c r="F9169" s="29">
        <f ca="1">IF(E9169&gt;0,D9169*Calculator!$G$22/12,0)</f>
        <v>0</v>
      </c>
      <c r="G9169" s="29">
        <f ca="1">IF(E9169&gt;0,(IFERROR(-PMT(Calculator!$G$22/12,Calculator!$G$23*12,Calculator!$G$20),0))-F9169,0)</f>
        <v>0</v>
      </c>
      <c r="H9169" s="29">
        <f t="shared" ca="1" si="576"/>
        <v>0</v>
      </c>
      <c r="I9169" s="29">
        <f t="shared" ca="1" si="574"/>
        <v>0</v>
      </c>
      <c r="J9169" s="30">
        <f>Calculator!$G$40</f>
        <v>6.5000000000000002E-2</v>
      </c>
      <c r="K9169" s="29">
        <f ca="1">IF(C9169&gt;=Calculator!$G$27,IF(DAY($C9169)=1,Calculator!$G$34/2,IF(DAY($C9169)=15,Calculator!$G$34/2,0)),0)</f>
        <v>0</v>
      </c>
      <c r="L9169" s="29">
        <f ca="1">IF(DAY($C9169)=28,IF(H9169=0,0,Calculator!$G$35),0)</f>
        <v>0</v>
      </c>
      <c r="M9169" s="29">
        <f ca="1">IF(I9169&gt;0,IF(DAY($C9169)=1,SUM(INDIRECT("I"&amp;(ROW(C9168)-DAY(C9168))):I9168),0),0)</f>
        <v>0</v>
      </c>
      <c r="N9169" s="29">
        <f ca="1">IF(C9169&lt;Calculator!$G$27,0,IF(C9169=Calculator!$G$27,Calculator!$G$39,IF(H9169-K9169&lt;=0,IF(D9169&gt;Calculator!$G$39,IF(H9169-K9169+E9169+L9169+M9169+Calculator!$G$39&gt;Calculator!$G$39,Calculator!$G$39-(H9169+E9169+L9169+M9169-K9169),Calculator!$G$39),D9169),0)))</f>
        <v>0</v>
      </c>
    </row>
    <row r="9170" spans="1:14" ht="15.75" thickBot="1">
      <c r="A9170" s="33" t="str">
        <f ca="1">IF(C9170=Calculator!$H$27,"F",IF(Daily!D9170+Daily!H9170=0,IF(D9169+H9169&gt;0,"L",""),""))</f>
        <v/>
      </c>
      <c r="B9170" s="34">
        <v>9169</v>
      </c>
      <c r="C9170" s="19">
        <f t="shared" ca="1" si="573"/>
        <v>55099</v>
      </c>
      <c r="D9170" s="29">
        <f t="shared" ca="1" si="575"/>
        <v>0</v>
      </c>
      <c r="E9170" s="29">
        <f ca="1">IF(C9170&lt;Calculator!$D$26,0,IF(DAY($C9170)=1,IF(D9170-Calculator!$G$24&gt;0,Calculator!$G$24,D9170),0))</f>
        <v>0</v>
      </c>
      <c r="F9170" s="29">
        <f ca="1">IF(E9170&gt;0,D9170*Calculator!$G$22/12,0)</f>
        <v>0</v>
      </c>
      <c r="G9170" s="29">
        <f ca="1">IF(E9170&gt;0,(IFERROR(-PMT(Calculator!$G$22/12,Calculator!$G$23*12,Calculator!$G$20),0))-F9170,0)</f>
        <v>0</v>
      </c>
      <c r="H9170" s="29">
        <f t="shared" ca="1" si="576"/>
        <v>0</v>
      </c>
      <c r="I9170" s="29">
        <f t="shared" ca="1" si="574"/>
        <v>0</v>
      </c>
      <c r="J9170" s="30">
        <f>Calculator!$G$40</f>
        <v>6.5000000000000002E-2</v>
      </c>
      <c r="K9170" s="29">
        <f ca="1">IF(C9170&gt;=Calculator!$G$27,IF(DAY($C9170)=1,Calculator!$G$34/2,IF(DAY($C9170)=15,Calculator!$G$34/2,0)),0)</f>
        <v>0</v>
      </c>
      <c r="L9170" s="29">
        <f ca="1">IF(DAY($C9170)=28,IF(H9170=0,0,Calculator!$G$35),0)</f>
        <v>0</v>
      </c>
      <c r="M9170" s="29">
        <f ca="1">IF(I9170&gt;0,IF(DAY($C9170)=1,SUM(INDIRECT("I"&amp;(ROW(C9169)-DAY(C9169))):I9169),0),0)</f>
        <v>0</v>
      </c>
      <c r="N9170" s="29">
        <f ca="1">IF(C9170&lt;Calculator!$G$27,0,IF(C9170=Calculator!$G$27,Calculator!$G$39,IF(H9170-K9170&lt;=0,IF(D9170&gt;Calculator!$G$39,IF(H9170-K9170+E9170+L9170+M9170+Calculator!$G$39&gt;Calculator!$G$39,Calculator!$G$39-(H9170+E9170+L9170+M9170-K9170),Calculator!$G$39),D9170),0)))</f>
        <v>0</v>
      </c>
    </row>
    <row r="9171" spans="1:14" ht="15.75" thickBot="1">
      <c r="A9171" s="33" t="str">
        <f ca="1">IF(C9171=Calculator!$H$27,"F",IF(Daily!D9171+Daily!H9171=0,IF(D9170+H9170&gt;0,"L",""),""))</f>
        <v/>
      </c>
      <c r="B9171" s="34">
        <v>9170</v>
      </c>
      <c r="C9171" s="19">
        <f t="shared" ca="1" si="573"/>
        <v>55100</v>
      </c>
      <c r="D9171" s="29">
        <f t="shared" ca="1" si="575"/>
        <v>0</v>
      </c>
      <c r="E9171" s="29">
        <f ca="1">IF(C9171&lt;Calculator!$D$26,0,IF(DAY($C9171)=1,IF(D9171-Calculator!$G$24&gt;0,Calculator!$G$24,D9171),0))</f>
        <v>0</v>
      </c>
      <c r="F9171" s="29">
        <f ca="1">IF(E9171&gt;0,D9171*Calculator!$G$22/12,0)</f>
        <v>0</v>
      </c>
      <c r="G9171" s="29">
        <f ca="1">IF(E9171&gt;0,(IFERROR(-PMT(Calculator!$G$22/12,Calculator!$G$23*12,Calculator!$G$20),0))-F9171,0)</f>
        <v>0</v>
      </c>
      <c r="H9171" s="29">
        <f t="shared" ca="1" si="576"/>
        <v>0</v>
      </c>
      <c r="I9171" s="29">
        <f t="shared" ca="1" si="574"/>
        <v>0</v>
      </c>
      <c r="J9171" s="30">
        <f>Calculator!$G$40</f>
        <v>6.5000000000000002E-2</v>
      </c>
      <c r="K9171" s="29">
        <f ca="1">IF(C9171&gt;=Calculator!$G$27,IF(DAY($C9171)=1,Calculator!$G$34/2,IF(DAY($C9171)=15,Calculator!$G$34/2,0)),0)</f>
        <v>0</v>
      </c>
      <c r="L9171" s="29">
        <f ca="1">IF(DAY($C9171)=28,IF(H9171=0,0,Calculator!$G$35),0)</f>
        <v>0</v>
      </c>
      <c r="M9171" s="29">
        <f ca="1">IF(I9171&gt;0,IF(DAY($C9171)=1,SUM(INDIRECT("I"&amp;(ROW(C9170)-DAY(C9170))):I9170),0),0)</f>
        <v>0</v>
      </c>
      <c r="N9171" s="29">
        <f ca="1">IF(C9171&lt;Calculator!$G$27,0,IF(C9171=Calculator!$G$27,Calculator!$G$39,IF(H9171-K9171&lt;=0,IF(D9171&gt;Calculator!$G$39,IF(H9171-K9171+E9171+L9171+M9171+Calculator!$G$39&gt;Calculator!$G$39,Calculator!$G$39-(H9171+E9171+L9171+M9171-K9171),Calculator!$G$39),D9171),0)))</f>
        <v>0</v>
      </c>
    </row>
    <row r="9172" spans="1:14" ht="15.75" thickBot="1">
      <c r="A9172" s="33" t="str">
        <f ca="1">IF(C9172=Calculator!$H$27,"F",IF(Daily!D9172+Daily!H9172=0,IF(D9171+H9171&gt;0,"L",""),""))</f>
        <v/>
      </c>
      <c r="B9172" s="34">
        <v>9171</v>
      </c>
      <c r="C9172" s="19">
        <f t="shared" ca="1" si="573"/>
        <v>55101</v>
      </c>
      <c r="D9172" s="29">
        <f t="shared" ca="1" si="575"/>
        <v>0</v>
      </c>
      <c r="E9172" s="29">
        <f ca="1">IF(C9172&lt;Calculator!$D$26,0,IF(DAY($C9172)=1,IF(D9172-Calculator!$G$24&gt;0,Calculator!$G$24,D9172),0))</f>
        <v>0</v>
      </c>
      <c r="F9172" s="29">
        <f ca="1">IF(E9172&gt;0,D9172*Calculator!$G$22/12,0)</f>
        <v>0</v>
      </c>
      <c r="G9172" s="29">
        <f ca="1">IF(E9172&gt;0,(IFERROR(-PMT(Calculator!$G$22/12,Calculator!$G$23*12,Calculator!$G$20),0))-F9172,0)</f>
        <v>0</v>
      </c>
      <c r="H9172" s="29">
        <f t="shared" ca="1" si="576"/>
        <v>0</v>
      </c>
      <c r="I9172" s="29">
        <f t="shared" ca="1" si="574"/>
        <v>0</v>
      </c>
      <c r="J9172" s="30">
        <f>Calculator!$G$40</f>
        <v>6.5000000000000002E-2</v>
      </c>
      <c r="K9172" s="29">
        <f ca="1">IF(C9172&gt;=Calculator!$G$27,IF(DAY($C9172)=1,Calculator!$G$34/2,IF(DAY($C9172)=15,Calculator!$G$34/2,0)),0)</f>
        <v>0</v>
      </c>
      <c r="L9172" s="29">
        <f ca="1">IF(DAY($C9172)=28,IF(H9172=0,0,Calculator!$G$35),0)</f>
        <v>0</v>
      </c>
      <c r="M9172" s="29">
        <f ca="1">IF(I9172&gt;0,IF(DAY($C9172)=1,SUM(INDIRECT("I"&amp;(ROW(C9171)-DAY(C9171))):I9171),0),0)</f>
        <v>0</v>
      </c>
      <c r="N9172" s="29">
        <f ca="1">IF(C9172&lt;Calculator!$G$27,0,IF(C9172=Calculator!$G$27,Calculator!$G$39,IF(H9172-K9172&lt;=0,IF(D9172&gt;Calculator!$G$39,IF(H9172-K9172+E9172+L9172+M9172+Calculator!$G$39&gt;Calculator!$G$39,Calculator!$G$39-(H9172+E9172+L9172+M9172-K9172),Calculator!$G$39),D9172),0)))</f>
        <v>0</v>
      </c>
    </row>
    <row r="9173" spans="1:14" ht="15.75" thickBot="1">
      <c r="A9173" s="33" t="str">
        <f ca="1">IF(C9173=Calculator!$H$27,"F",IF(Daily!D9173+Daily!H9173=0,IF(D9172+H9172&gt;0,"L",""),""))</f>
        <v/>
      </c>
      <c r="B9173" s="34">
        <v>9172</v>
      </c>
      <c r="C9173" s="19">
        <f t="shared" ca="1" si="573"/>
        <v>55102</v>
      </c>
      <c r="D9173" s="29">
        <f t="shared" ca="1" si="575"/>
        <v>0</v>
      </c>
      <c r="E9173" s="29">
        <f ca="1">IF(C9173&lt;Calculator!$D$26,0,IF(DAY($C9173)=1,IF(D9173-Calculator!$G$24&gt;0,Calculator!$G$24,D9173),0))</f>
        <v>0</v>
      </c>
      <c r="F9173" s="29">
        <f ca="1">IF(E9173&gt;0,D9173*Calculator!$G$22/12,0)</f>
        <v>0</v>
      </c>
      <c r="G9173" s="29">
        <f ca="1">IF(E9173&gt;0,(IFERROR(-PMT(Calculator!$G$22/12,Calculator!$G$23*12,Calculator!$G$20),0))-F9173,0)</f>
        <v>0</v>
      </c>
      <c r="H9173" s="29">
        <f t="shared" ca="1" si="576"/>
        <v>0</v>
      </c>
      <c r="I9173" s="29">
        <f t="shared" ca="1" si="574"/>
        <v>0</v>
      </c>
      <c r="J9173" s="30">
        <f>Calculator!$G$40</f>
        <v>6.5000000000000002E-2</v>
      </c>
      <c r="K9173" s="29">
        <f ca="1">IF(C9173&gt;=Calculator!$G$27,IF(DAY($C9173)=1,Calculator!$G$34/2,IF(DAY($C9173)=15,Calculator!$G$34/2,0)),0)</f>
        <v>0</v>
      </c>
      <c r="L9173" s="29">
        <f ca="1">IF(DAY($C9173)=28,IF(H9173=0,0,Calculator!$G$35),0)</f>
        <v>0</v>
      </c>
      <c r="M9173" s="29">
        <f ca="1">IF(I9173&gt;0,IF(DAY($C9173)=1,SUM(INDIRECT("I"&amp;(ROW(C9172)-DAY(C9172))):I9172),0),0)</f>
        <v>0</v>
      </c>
      <c r="N9173" s="29">
        <f ca="1">IF(C9173&lt;Calculator!$G$27,0,IF(C9173=Calculator!$G$27,Calculator!$G$39,IF(H9173-K9173&lt;=0,IF(D9173&gt;Calculator!$G$39,IF(H9173-K9173+E9173+L9173+M9173+Calculator!$G$39&gt;Calculator!$G$39,Calculator!$G$39-(H9173+E9173+L9173+M9173-K9173),Calculator!$G$39),D9173),0)))</f>
        <v>0</v>
      </c>
    </row>
    <row r="9174" spans="1:14" ht="15.75" thickBot="1">
      <c r="A9174" s="33" t="str">
        <f ca="1">IF(C9174=Calculator!$H$27,"F",IF(Daily!D9174+Daily!H9174=0,IF(D9173+H9173&gt;0,"L",""),""))</f>
        <v/>
      </c>
      <c r="B9174" s="34">
        <v>9173</v>
      </c>
      <c r="C9174" s="19">
        <f t="shared" ca="1" si="573"/>
        <v>55103</v>
      </c>
      <c r="D9174" s="29">
        <f t="shared" ca="1" si="575"/>
        <v>0</v>
      </c>
      <c r="E9174" s="29">
        <f ca="1">IF(C9174&lt;Calculator!$D$26,0,IF(DAY($C9174)=1,IF(D9174-Calculator!$G$24&gt;0,Calculator!$G$24,D9174),0))</f>
        <v>0</v>
      </c>
      <c r="F9174" s="29">
        <f ca="1">IF(E9174&gt;0,D9174*Calculator!$G$22/12,0)</f>
        <v>0</v>
      </c>
      <c r="G9174" s="29">
        <f ca="1">IF(E9174&gt;0,(IFERROR(-PMT(Calculator!$G$22/12,Calculator!$G$23*12,Calculator!$G$20),0))-F9174,0)</f>
        <v>0</v>
      </c>
      <c r="H9174" s="29">
        <f t="shared" ca="1" si="576"/>
        <v>0</v>
      </c>
      <c r="I9174" s="29">
        <f t="shared" ca="1" si="574"/>
        <v>0</v>
      </c>
      <c r="J9174" s="30">
        <f>Calculator!$G$40</f>
        <v>6.5000000000000002E-2</v>
      </c>
      <c r="K9174" s="29">
        <f ca="1">IF(C9174&gt;=Calculator!$G$27,IF(DAY($C9174)=1,Calculator!$G$34/2,IF(DAY($C9174)=15,Calculator!$G$34/2,0)),0)</f>
        <v>0</v>
      </c>
      <c r="L9174" s="29">
        <f ca="1">IF(DAY($C9174)=28,IF(H9174=0,0,Calculator!$G$35),0)</f>
        <v>0</v>
      </c>
      <c r="M9174" s="29">
        <f ca="1">IF(I9174&gt;0,IF(DAY($C9174)=1,SUM(INDIRECT("I"&amp;(ROW(C9173)-DAY(C9173))):I9173),0),0)</f>
        <v>0</v>
      </c>
      <c r="N9174" s="29">
        <f ca="1">IF(C9174&lt;Calculator!$G$27,0,IF(C9174=Calculator!$G$27,Calculator!$G$39,IF(H9174-K9174&lt;=0,IF(D9174&gt;Calculator!$G$39,IF(H9174-K9174+E9174+L9174+M9174+Calculator!$G$39&gt;Calculator!$G$39,Calculator!$G$39-(H9174+E9174+L9174+M9174-K9174),Calculator!$G$39),D9174),0)))</f>
        <v>0</v>
      </c>
    </row>
    <row r="9175" spans="1:14" ht="15.75" thickBot="1">
      <c r="A9175" s="33" t="str">
        <f ca="1">IF(C9175=Calculator!$H$27,"F",IF(Daily!D9175+Daily!H9175=0,IF(D9174+H9174&gt;0,"L",""),""))</f>
        <v/>
      </c>
      <c r="B9175" s="34">
        <v>9174</v>
      </c>
      <c r="C9175" s="19">
        <f t="shared" ca="1" si="573"/>
        <v>55104</v>
      </c>
      <c r="D9175" s="29">
        <f t="shared" ca="1" si="575"/>
        <v>0</v>
      </c>
      <c r="E9175" s="29">
        <f ca="1">IF(C9175&lt;Calculator!$D$26,0,IF(DAY($C9175)=1,IF(D9175-Calculator!$G$24&gt;0,Calculator!$G$24,D9175),0))</f>
        <v>0</v>
      </c>
      <c r="F9175" s="29">
        <f ca="1">IF(E9175&gt;0,D9175*Calculator!$G$22/12,0)</f>
        <v>0</v>
      </c>
      <c r="G9175" s="29">
        <f ca="1">IF(E9175&gt;0,(IFERROR(-PMT(Calculator!$G$22/12,Calculator!$G$23*12,Calculator!$G$20),0))-F9175,0)</f>
        <v>0</v>
      </c>
      <c r="H9175" s="29">
        <f t="shared" ca="1" si="576"/>
        <v>0</v>
      </c>
      <c r="I9175" s="29">
        <f t="shared" ca="1" si="574"/>
        <v>0</v>
      </c>
      <c r="J9175" s="30">
        <f>Calculator!$G$40</f>
        <v>6.5000000000000002E-2</v>
      </c>
      <c r="K9175" s="29">
        <f ca="1">IF(C9175&gt;=Calculator!$G$27,IF(DAY($C9175)=1,Calculator!$G$34/2,IF(DAY($C9175)=15,Calculator!$G$34/2,0)),0)</f>
        <v>0</v>
      </c>
      <c r="L9175" s="29">
        <f ca="1">IF(DAY($C9175)=28,IF(H9175=0,0,Calculator!$G$35),0)</f>
        <v>0</v>
      </c>
      <c r="M9175" s="29">
        <f ca="1">IF(I9175&gt;0,IF(DAY($C9175)=1,SUM(INDIRECT("I"&amp;(ROW(C9174)-DAY(C9174))):I9174),0),0)</f>
        <v>0</v>
      </c>
      <c r="N9175" s="29">
        <f ca="1">IF(C9175&lt;Calculator!$G$27,0,IF(C9175=Calculator!$G$27,Calculator!$G$39,IF(H9175-K9175&lt;=0,IF(D9175&gt;Calculator!$G$39,IF(H9175-K9175+E9175+L9175+M9175+Calculator!$G$39&gt;Calculator!$G$39,Calculator!$G$39-(H9175+E9175+L9175+M9175-K9175),Calculator!$G$39),D9175),0)))</f>
        <v>0</v>
      </c>
    </row>
    <row r="9176" spans="1:14" ht="15.75" thickBot="1">
      <c r="A9176" s="33" t="str">
        <f ca="1">IF(C9176=Calculator!$H$27,"F",IF(Daily!D9176+Daily!H9176=0,IF(D9175+H9175&gt;0,"L",""),""))</f>
        <v/>
      </c>
      <c r="B9176" s="34">
        <v>9175</v>
      </c>
      <c r="C9176" s="19">
        <f t="shared" ca="1" si="573"/>
        <v>55105</v>
      </c>
      <c r="D9176" s="29">
        <f t="shared" ca="1" si="575"/>
        <v>0</v>
      </c>
      <c r="E9176" s="29">
        <f ca="1">IF(C9176&lt;Calculator!$D$26,0,IF(DAY($C9176)=1,IF(D9176-Calculator!$G$24&gt;0,Calculator!$G$24,D9176),0))</f>
        <v>0</v>
      </c>
      <c r="F9176" s="29">
        <f ca="1">IF(E9176&gt;0,D9176*Calculator!$G$22/12,0)</f>
        <v>0</v>
      </c>
      <c r="G9176" s="29">
        <f ca="1">IF(E9176&gt;0,(IFERROR(-PMT(Calculator!$G$22/12,Calculator!$G$23*12,Calculator!$G$20),0))-F9176,0)</f>
        <v>0</v>
      </c>
      <c r="H9176" s="29">
        <f t="shared" ca="1" si="576"/>
        <v>0</v>
      </c>
      <c r="I9176" s="29">
        <f t="shared" ca="1" si="574"/>
        <v>0</v>
      </c>
      <c r="J9176" s="30">
        <f>Calculator!$G$40</f>
        <v>6.5000000000000002E-2</v>
      </c>
      <c r="K9176" s="29">
        <f ca="1">IF(C9176&gt;=Calculator!$G$27,IF(DAY($C9176)=1,Calculator!$G$34/2,IF(DAY($C9176)=15,Calculator!$G$34/2,0)),0)</f>
        <v>0</v>
      </c>
      <c r="L9176" s="29">
        <f ca="1">IF(DAY($C9176)=28,IF(H9176=0,0,Calculator!$G$35),0)</f>
        <v>0</v>
      </c>
      <c r="M9176" s="29">
        <f ca="1">IF(I9176&gt;0,IF(DAY($C9176)=1,SUM(INDIRECT("I"&amp;(ROW(C9175)-DAY(C9175))):I9175),0),0)</f>
        <v>0</v>
      </c>
      <c r="N9176" s="29">
        <f ca="1">IF(C9176&lt;Calculator!$G$27,0,IF(C9176=Calculator!$G$27,Calculator!$G$39,IF(H9176-K9176&lt;=0,IF(D9176&gt;Calculator!$G$39,IF(H9176-K9176+E9176+L9176+M9176+Calculator!$G$39&gt;Calculator!$G$39,Calculator!$G$39-(H9176+E9176+L9176+M9176-K9176),Calculator!$G$39),D9176),0)))</f>
        <v>0</v>
      </c>
    </row>
    <row r="9177" spans="1:14" ht="15.75" thickBot="1">
      <c r="A9177" s="33" t="str">
        <f ca="1">IF(C9177=Calculator!$H$27,"F",IF(Daily!D9177+Daily!H9177=0,IF(D9176+H9176&gt;0,"L",""),""))</f>
        <v/>
      </c>
      <c r="B9177" s="34">
        <v>9176</v>
      </c>
      <c r="C9177" s="19">
        <f t="shared" ca="1" si="573"/>
        <v>55106</v>
      </c>
      <c r="D9177" s="29">
        <f t="shared" ca="1" si="575"/>
        <v>0</v>
      </c>
      <c r="E9177" s="29">
        <f ca="1">IF(C9177&lt;Calculator!$D$26,0,IF(DAY($C9177)=1,IF(D9177-Calculator!$G$24&gt;0,Calculator!$G$24,D9177),0))</f>
        <v>0</v>
      </c>
      <c r="F9177" s="29">
        <f ca="1">IF(E9177&gt;0,D9177*Calculator!$G$22/12,0)</f>
        <v>0</v>
      </c>
      <c r="G9177" s="29">
        <f ca="1">IF(E9177&gt;0,(IFERROR(-PMT(Calculator!$G$22/12,Calculator!$G$23*12,Calculator!$G$20),0))-F9177,0)</f>
        <v>0</v>
      </c>
      <c r="H9177" s="29">
        <f t="shared" ca="1" si="576"/>
        <v>0</v>
      </c>
      <c r="I9177" s="29">
        <f t="shared" ca="1" si="574"/>
        <v>0</v>
      </c>
      <c r="J9177" s="30">
        <f>Calculator!$G$40</f>
        <v>6.5000000000000002E-2</v>
      </c>
      <c r="K9177" s="29">
        <f ca="1">IF(C9177&gt;=Calculator!$G$27,IF(DAY($C9177)=1,Calculator!$G$34/2,IF(DAY($C9177)=15,Calculator!$G$34/2,0)),0)</f>
        <v>0</v>
      </c>
      <c r="L9177" s="29">
        <f ca="1">IF(DAY($C9177)=28,IF(H9177=0,0,Calculator!$G$35),0)</f>
        <v>0</v>
      </c>
      <c r="M9177" s="29">
        <f ca="1">IF(I9177&gt;0,IF(DAY($C9177)=1,SUM(INDIRECT("I"&amp;(ROW(C9176)-DAY(C9176))):I9176),0),0)</f>
        <v>0</v>
      </c>
      <c r="N9177" s="29">
        <f ca="1">IF(C9177&lt;Calculator!$G$27,0,IF(C9177=Calculator!$G$27,Calculator!$G$39,IF(H9177-K9177&lt;=0,IF(D9177&gt;Calculator!$G$39,IF(H9177-K9177+E9177+L9177+M9177+Calculator!$G$39&gt;Calculator!$G$39,Calculator!$G$39-(H9177+E9177+L9177+M9177-K9177),Calculator!$G$39),D9177),0)))</f>
        <v>0</v>
      </c>
    </row>
    <row r="9178" spans="1:14" ht="15.75" thickBot="1">
      <c r="A9178" s="33" t="str">
        <f ca="1">IF(C9178=Calculator!$H$27,"F",IF(Daily!D9178+Daily!H9178=0,IF(D9177+H9177&gt;0,"L",""),""))</f>
        <v/>
      </c>
      <c r="B9178" s="34">
        <v>9177</v>
      </c>
      <c r="C9178" s="19">
        <f t="shared" ca="1" si="573"/>
        <v>55107</v>
      </c>
      <c r="D9178" s="29">
        <f t="shared" ca="1" si="575"/>
        <v>0</v>
      </c>
      <c r="E9178" s="29">
        <f ca="1">IF(C9178&lt;Calculator!$D$26,0,IF(DAY($C9178)=1,IF(D9178-Calculator!$G$24&gt;0,Calculator!$G$24,D9178),0))</f>
        <v>0</v>
      </c>
      <c r="F9178" s="29">
        <f ca="1">IF(E9178&gt;0,D9178*Calculator!$G$22/12,0)</f>
        <v>0</v>
      </c>
      <c r="G9178" s="29">
        <f ca="1">IF(E9178&gt;0,(IFERROR(-PMT(Calculator!$G$22/12,Calculator!$G$23*12,Calculator!$G$20),0))-F9178,0)</f>
        <v>0</v>
      </c>
      <c r="H9178" s="29">
        <f t="shared" ca="1" si="576"/>
        <v>0</v>
      </c>
      <c r="I9178" s="29">
        <f t="shared" ca="1" si="574"/>
        <v>0</v>
      </c>
      <c r="J9178" s="30">
        <f>Calculator!$G$40</f>
        <v>6.5000000000000002E-2</v>
      </c>
      <c r="K9178" s="29">
        <f ca="1">IF(C9178&gt;=Calculator!$G$27,IF(DAY($C9178)=1,Calculator!$G$34/2,IF(DAY($C9178)=15,Calculator!$G$34/2,0)),0)</f>
        <v>4500</v>
      </c>
      <c r="L9178" s="29">
        <f ca="1">IF(DAY($C9178)=28,IF(H9178=0,0,Calculator!$G$35),0)</f>
        <v>0</v>
      </c>
      <c r="M9178" s="29">
        <f ca="1">IF(I9178&gt;0,IF(DAY($C9178)=1,SUM(INDIRECT("I"&amp;(ROW(C9177)-DAY(C9177))):I9177),0),0)</f>
        <v>0</v>
      </c>
      <c r="N9178" s="29">
        <f ca="1">IF(C9178&lt;Calculator!$G$27,0,IF(C9178=Calculator!$G$27,Calculator!$G$39,IF(H9178-K9178&lt;=0,IF(D9178&gt;Calculator!$G$39,IF(H9178-K9178+E9178+L9178+M9178+Calculator!$G$39&gt;Calculator!$G$39,Calculator!$G$39-(H9178+E9178+L9178+M9178-K9178),Calculator!$G$39),D9178),0)))</f>
        <v>0</v>
      </c>
    </row>
    <row r="9179" spans="1:14" ht="15.75" thickBot="1">
      <c r="A9179" s="33" t="str">
        <f ca="1">IF(C9179=Calculator!$H$27,"F",IF(Daily!D9179+Daily!H9179=0,IF(D9178+H9178&gt;0,"L",""),""))</f>
        <v/>
      </c>
      <c r="B9179" s="34">
        <v>9178</v>
      </c>
      <c r="C9179" s="19">
        <f t="shared" ca="1" si="573"/>
        <v>55108</v>
      </c>
      <c r="D9179" s="29">
        <f t="shared" ca="1" si="575"/>
        <v>0</v>
      </c>
      <c r="E9179" s="29">
        <f ca="1">IF(C9179&lt;Calculator!$D$26,0,IF(DAY($C9179)=1,IF(D9179-Calculator!$G$24&gt;0,Calculator!$G$24,D9179),0))</f>
        <v>0</v>
      </c>
      <c r="F9179" s="29">
        <f ca="1">IF(E9179&gt;0,D9179*Calculator!$G$22/12,0)</f>
        <v>0</v>
      </c>
      <c r="G9179" s="29">
        <f ca="1">IF(E9179&gt;0,(IFERROR(-PMT(Calculator!$G$22/12,Calculator!$G$23*12,Calculator!$G$20),0))-F9179,0)</f>
        <v>0</v>
      </c>
      <c r="H9179" s="29">
        <f t="shared" ca="1" si="576"/>
        <v>0</v>
      </c>
      <c r="I9179" s="29">
        <f t="shared" ca="1" si="574"/>
        <v>0</v>
      </c>
      <c r="J9179" s="30">
        <f>Calculator!$G$40</f>
        <v>6.5000000000000002E-2</v>
      </c>
      <c r="K9179" s="29">
        <f ca="1">IF(C9179&gt;=Calculator!$G$27,IF(DAY($C9179)=1,Calculator!$G$34/2,IF(DAY($C9179)=15,Calculator!$G$34/2,0)),0)</f>
        <v>0</v>
      </c>
      <c r="L9179" s="29">
        <f ca="1">IF(DAY($C9179)=28,IF(H9179=0,0,Calculator!$G$35),0)</f>
        <v>0</v>
      </c>
      <c r="M9179" s="29">
        <f ca="1">IF(I9179&gt;0,IF(DAY($C9179)=1,SUM(INDIRECT("I"&amp;(ROW(C9178)-DAY(C9178))):I9178),0),0)</f>
        <v>0</v>
      </c>
      <c r="N9179" s="29">
        <f ca="1">IF(C9179&lt;Calculator!$G$27,0,IF(C9179=Calculator!$G$27,Calculator!$G$39,IF(H9179-K9179&lt;=0,IF(D9179&gt;Calculator!$G$39,IF(H9179-K9179+E9179+L9179+M9179+Calculator!$G$39&gt;Calculator!$G$39,Calculator!$G$39-(H9179+E9179+L9179+M9179-K9179),Calculator!$G$39),D9179),0)))</f>
        <v>0</v>
      </c>
    </row>
    <row r="9180" spans="1:14" ht="15.75" thickBot="1">
      <c r="A9180" s="33" t="str">
        <f ca="1">IF(C9180=Calculator!$H$27,"F",IF(Daily!D9180+Daily!H9180=0,IF(D9179+H9179&gt;0,"L",""),""))</f>
        <v/>
      </c>
      <c r="B9180" s="34">
        <v>9179</v>
      </c>
      <c r="C9180" s="19">
        <f t="shared" ca="1" si="573"/>
        <v>55109</v>
      </c>
      <c r="D9180" s="29">
        <f t="shared" ca="1" si="575"/>
        <v>0</v>
      </c>
      <c r="E9180" s="29">
        <f ca="1">IF(C9180&lt;Calculator!$D$26,0,IF(DAY($C9180)=1,IF(D9180-Calculator!$G$24&gt;0,Calculator!$G$24,D9180),0))</f>
        <v>0</v>
      </c>
      <c r="F9180" s="29">
        <f ca="1">IF(E9180&gt;0,D9180*Calculator!$G$22/12,0)</f>
        <v>0</v>
      </c>
      <c r="G9180" s="29">
        <f ca="1">IF(E9180&gt;0,(IFERROR(-PMT(Calculator!$G$22/12,Calculator!$G$23*12,Calculator!$G$20),0))-F9180,0)</f>
        <v>0</v>
      </c>
      <c r="H9180" s="29">
        <f t="shared" ca="1" si="576"/>
        <v>0</v>
      </c>
      <c r="I9180" s="29">
        <f t="shared" ca="1" si="574"/>
        <v>0</v>
      </c>
      <c r="J9180" s="30">
        <f>Calculator!$G$40</f>
        <v>6.5000000000000002E-2</v>
      </c>
      <c r="K9180" s="29">
        <f ca="1">IF(C9180&gt;=Calculator!$G$27,IF(DAY($C9180)=1,Calculator!$G$34/2,IF(DAY($C9180)=15,Calculator!$G$34/2,0)),0)</f>
        <v>0</v>
      </c>
      <c r="L9180" s="29">
        <f ca="1">IF(DAY($C9180)=28,IF(H9180=0,0,Calculator!$G$35),0)</f>
        <v>0</v>
      </c>
      <c r="M9180" s="29">
        <f ca="1">IF(I9180&gt;0,IF(DAY($C9180)=1,SUM(INDIRECT("I"&amp;(ROW(C9179)-DAY(C9179))):I9179),0),0)</f>
        <v>0</v>
      </c>
      <c r="N9180" s="29">
        <f ca="1">IF(C9180&lt;Calculator!$G$27,0,IF(C9180=Calculator!$G$27,Calculator!$G$39,IF(H9180-K9180&lt;=0,IF(D9180&gt;Calculator!$G$39,IF(H9180-K9180+E9180+L9180+M9180+Calculator!$G$39&gt;Calculator!$G$39,Calculator!$G$39-(H9180+E9180+L9180+M9180-K9180),Calculator!$G$39),D9180),0)))</f>
        <v>0</v>
      </c>
    </row>
    <row r="9181" spans="1:14" ht="15.75" thickBot="1">
      <c r="A9181" s="33" t="str">
        <f ca="1">IF(C9181=Calculator!$H$27,"F",IF(Daily!D9181+Daily!H9181=0,IF(D9180+H9180&gt;0,"L",""),""))</f>
        <v/>
      </c>
      <c r="B9181" s="34">
        <v>9180</v>
      </c>
      <c r="C9181" s="19">
        <f t="shared" ca="1" si="573"/>
        <v>55110</v>
      </c>
      <c r="D9181" s="29">
        <f t="shared" ca="1" si="575"/>
        <v>0</v>
      </c>
      <c r="E9181" s="29">
        <f ca="1">IF(C9181&lt;Calculator!$D$26,0,IF(DAY($C9181)=1,IF(D9181-Calculator!$G$24&gt;0,Calculator!$G$24,D9181),0))</f>
        <v>0</v>
      </c>
      <c r="F9181" s="29">
        <f ca="1">IF(E9181&gt;0,D9181*Calculator!$G$22/12,0)</f>
        <v>0</v>
      </c>
      <c r="G9181" s="29">
        <f ca="1">IF(E9181&gt;0,(IFERROR(-PMT(Calculator!$G$22/12,Calculator!$G$23*12,Calculator!$G$20),0))-F9181,0)</f>
        <v>0</v>
      </c>
      <c r="H9181" s="29">
        <f t="shared" ca="1" si="576"/>
        <v>0</v>
      </c>
      <c r="I9181" s="29">
        <f t="shared" ca="1" si="574"/>
        <v>0</v>
      </c>
      <c r="J9181" s="30">
        <f>Calculator!$G$40</f>
        <v>6.5000000000000002E-2</v>
      </c>
      <c r="K9181" s="29">
        <f ca="1">IF(C9181&gt;=Calculator!$G$27,IF(DAY($C9181)=1,Calculator!$G$34/2,IF(DAY($C9181)=15,Calculator!$G$34/2,0)),0)</f>
        <v>0</v>
      </c>
      <c r="L9181" s="29">
        <f ca="1">IF(DAY($C9181)=28,IF(H9181=0,0,Calculator!$G$35),0)</f>
        <v>0</v>
      </c>
      <c r="M9181" s="29">
        <f ca="1">IF(I9181&gt;0,IF(DAY($C9181)=1,SUM(INDIRECT("I"&amp;(ROW(C9180)-DAY(C9180))):I9180),0),0)</f>
        <v>0</v>
      </c>
      <c r="N9181" s="29">
        <f ca="1">IF(C9181&lt;Calculator!$G$27,0,IF(C9181=Calculator!$G$27,Calculator!$G$39,IF(H9181-K9181&lt;=0,IF(D9181&gt;Calculator!$G$39,IF(H9181-K9181+E9181+L9181+M9181+Calculator!$G$39&gt;Calculator!$G$39,Calculator!$G$39-(H9181+E9181+L9181+M9181-K9181),Calculator!$G$39),D9181),0)))</f>
        <v>0</v>
      </c>
    </row>
    <row r="9182" spans="1:14" ht="15.75" thickBot="1">
      <c r="A9182" s="33" t="str">
        <f ca="1">IF(C9182=Calculator!$H$27,"F",IF(Daily!D9182+Daily!H9182=0,IF(D9181+H9181&gt;0,"L",""),""))</f>
        <v/>
      </c>
      <c r="B9182" s="34">
        <v>9181</v>
      </c>
      <c r="C9182" s="19">
        <f t="shared" ca="1" si="573"/>
        <v>55111</v>
      </c>
      <c r="D9182" s="29">
        <f t="shared" ca="1" si="575"/>
        <v>0</v>
      </c>
      <c r="E9182" s="29">
        <f ca="1">IF(C9182&lt;Calculator!$D$26,0,IF(DAY($C9182)=1,IF(D9182-Calculator!$G$24&gt;0,Calculator!$G$24,D9182),0))</f>
        <v>0</v>
      </c>
      <c r="F9182" s="29">
        <f ca="1">IF(E9182&gt;0,D9182*Calculator!$G$22/12,0)</f>
        <v>0</v>
      </c>
      <c r="G9182" s="29">
        <f ca="1">IF(E9182&gt;0,(IFERROR(-PMT(Calculator!$G$22/12,Calculator!$G$23*12,Calculator!$G$20),0))-F9182,0)</f>
        <v>0</v>
      </c>
      <c r="H9182" s="29">
        <f t="shared" ca="1" si="576"/>
        <v>0</v>
      </c>
      <c r="I9182" s="29">
        <f t="shared" ca="1" si="574"/>
        <v>0</v>
      </c>
      <c r="J9182" s="30">
        <f>Calculator!$G$40</f>
        <v>6.5000000000000002E-2</v>
      </c>
      <c r="K9182" s="29">
        <f ca="1">IF(C9182&gt;=Calculator!$G$27,IF(DAY($C9182)=1,Calculator!$G$34/2,IF(DAY($C9182)=15,Calculator!$G$34/2,0)),0)</f>
        <v>0</v>
      </c>
      <c r="L9182" s="29">
        <f ca="1">IF(DAY($C9182)=28,IF(H9182=0,0,Calculator!$G$35),0)</f>
        <v>0</v>
      </c>
      <c r="M9182" s="29">
        <f ca="1">IF(I9182&gt;0,IF(DAY($C9182)=1,SUM(INDIRECT("I"&amp;(ROW(C9181)-DAY(C9181))):I9181),0),0)</f>
        <v>0</v>
      </c>
      <c r="N9182" s="29">
        <f ca="1">IF(C9182&lt;Calculator!$G$27,0,IF(C9182=Calculator!$G$27,Calculator!$G$39,IF(H9182-K9182&lt;=0,IF(D9182&gt;Calculator!$G$39,IF(H9182-K9182+E9182+L9182+M9182+Calculator!$G$39&gt;Calculator!$G$39,Calculator!$G$39-(H9182+E9182+L9182+M9182-K9182),Calculator!$G$39),D9182),0)))</f>
        <v>0</v>
      </c>
    </row>
    <row r="9183" spans="1:14" ht="15.75" thickBot="1">
      <c r="A9183" s="33" t="str">
        <f ca="1">IF(C9183=Calculator!$H$27,"F",IF(Daily!D9183+Daily!H9183=0,IF(D9182+H9182&gt;0,"L",""),""))</f>
        <v/>
      </c>
      <c r="B9183" s="34">
        <v>9182</v>
      </c>
      <c r="C9183" s="19">
        <f t="shared" ca="1" si="573"/>
        <v>55112</v>
      </c>
      <c r="D9183" s="29">
        <f t="shared" ca="1" si="575"/>
        <v>0</v>
      </c>
      <c r="E9183" s="29">
        <f ca="1">IF(C9183&lt;Calculator!$D$26,0,IF(DAY($C9183)=1,IF(D9183-Calculator!$G$24&gt;0,Calculator!$G$24,D9183),0))</f>
        <v>0</v>
      </c>
      <c r="F9183" s="29">
        <f ca="1">IF(E9183&gt;0,D9183*Calculator!$G$22/12,0)</f>
        <v>0</v>
      </c>
      <c r="G9183" s="29">
        <f ca="1">IF(E9183&gt;0,(IFERROR(-PMT(Calculator!$G$22/12,Calculator!$G$23*12,Calculator!$G$20),0))-F9183,0)</f>
        <v>0</v>
      </c>
      <c r="H9183" s="29">
        <f t="shared" ca="1" si="576"/>
        <v>0</v>
      </c>
      <c r="I9183" s="29">
        <f t="shared" ca="1" si="574"/>
        <v>0</v>
      </c>
      <c r="J9183" s="30">
        <f>Calculator!$G$40</f>
        <v>6.5000000000000002E-2</v>
      </c>
      <c r="K9183" s="29">
        <f ca="1">IF(C9183&gt;=Calculator!$G$27,IF(DAY($C9183)=1,Calculator!$G$34/2,IF(DAY($C9183)=15,Calculator!$G$34/2,0)),0)</f>
        <v>0</v>
      </c>
      <c r="L9183" s="29">
        <f ca="1">IF(DAY($C9183)=28,IF(H9183=0,0,Calculator!$G$35),0)</f>
        <v>0</v>
      </c>
      <c r="M9183" s="29">
        <f ca="1">IF(I9183&gt;0,IF(DAY($C9183)=1,SUM(INDIRECT("I"&amp;(ROW(C9182)-DAY(C9182))):I9182),0),0)</f>
        <v>0</v>
      </c>
      <c r="N9183" s="29">
        <f ca="1">IF(C9183&lt;Calculator!$G$27,0,IF(C9183=Calculator!$G$27,Calculator!$G$39,IF(H9183-K9183&lt;=0,IF(D9183&gt;Calculator!$G$39,IF(H9183-K9183+E9183+L9183+M9183+Calculator!$G$39&gt;Calculator!$G$39,Calculator!$G$39-(H9183+E9183+L9183+M9183-K9183),Calculator!$G$39),D9183),0)))</f>
        <v>0</v>
      </c>
    </row>
    <row r="9184" spans="1:14" ht="15.75" thickBot="1">
      <c r="A9184" s="33" t="str">
        <f ca="1">IF(C9184=Calculator!$H$27,"F",IF(Daily!D9184+Daily!H9184=0,IF(D9183+H9183&gt;0,"L",""),""))</f>
        <v/>
      </c>
      <c r="B9184" s="34">
        <v>9183</v>
      </c>
      <c r="C9184" s="19">
        <f t="shared" ca="1" si="573"/>
        <v>55113</v>
      </c>
      <c r="D9184" s="29">
        <f t="shared" ca="1" si="575"/>
        <v>0</v>
      </c>
      <c r="E9184" s="29">
        <f ca="1">IF(C9184&lt;Calculator!$D$26,0,IF(DAY($C9184)=1,IF(D9184-Calculator!$G$24&gt;0,Calculator!$G$24,D9184),0))</f>
        <v>0</v>
      </c>
      <c r="F9184" s="29">
        <f ca="1">IF(E9184&gt;0,D9184*Calculator!$G$22/12,0)</f>
        <v>0</v>
      </c>
      <c r="G9184" s="29">
        <f ca="1">IF(E9184&gt;0,(IFERROR(-PMT(Calculator!$G$22/12,Calculator!$G$23*12,Calculator!$G$20),0))-F9184,0)</f>
        <v>0</v>
      </c>
      <c r="H9184" s="29">
        <f t="shared" ca="1" si="576"/>
        <v>0</v>
      </c>
      <c r="I9184" s="29">
        <f t="shared" ca="1" si="574"/>
        <v>0</v>
      </c>
      <c r="J9184" s="30">
        <f>Calculator!$G$40</f>
        <v>6.5000000000000002E-2</v>
      </c>
      <c r="K9184" s="29">
        <f ca="1">IF(C9184&gt;=Calculator!$G$27,IF(DAY($C9184)=1,Calculator!$G$34/2,IF(DAY($C9184)=15,Calculator!$G$34/2,0)),0)</f>
        <v>0</v>
      </c>
      <c r="L9184" s="29">
        <f ca="1">IF(DAY($C9184)=28,IF(H9184=0,0,Calculator!$G$35),0)</f>
        <v>0</v>
      </c>
      <c r="M9184" s="29">
        <f ca="1">IF(I9184&gt;0,IF(DAY($C9184)=1,SUM(INDIRECT("I"&amp;(ROW(C9183)-DAY(C9183))):I9183),0),0)</f>
        <v>0</v>
      </c>
      <c r="N9184" s="29">
        <f ca="1">IF(C9184&lt;Calculator!$G$27,0,IF(C9184=Calculator!$G$27,Calculator!$G$39,IF(H9184-K9184&lt;=0,IF(D9184&gt;Calculator!$G$39,IF(H9184-K9184+E9184+L9184+M9184+Calculator!$G$39&gt;Calculator!$G$39,Calculator!$G$39-(H9184+E9184+L9184+M9184-K9184),Calculator!$G$39),D9184),0)))</f>
        <v>0</v>
      </c>
    </row>
    <row r="9185" spans="1:14" ht="15.75" thickBot="1">
      <c r="A9185" s="33" t="str">
        <f ca="1">IF(C9185=Calculator!$H$27,"F",IF(Daily!D9185+Daily!H9185=0,IF(D9184+H9184&gt;0,"L",""),""))</f>
        <v/>
      </c>
      <c r="B9185" s="34">
        <v>9184</v>
      </c>
      <c r="C9185" s="19">
        <f t="shared" ca="1" si="573"/>
        <v>55114</v>
      </c>
      <c r="D9185" s="29">
        <f t="shared" ca="1" si="575"/>
        <v>0</v>
      </c>
      <c r="E9185" s="29">
        <f ca="1">IF(C9185&lt;Calculator!$D$26,0,IF(DAY($C9185)=1,IF(D9185-Calculator!$G$24&gt;0,Calculator!$G$24,D9185),0))</f>
        <v>0</v>
      </c>
      <c r="F9185" s="29">
        <f ca="1">IF(E9185&gt;0,D9185*Calculator!$G$22/12,0)</f>
        <v>0</v>
      </c>
      <c r="G9185" s="29">
        <f ca="1">IF(E9185&gt;0,(IFERROR(-PMT(Calculator!$G$22/12,Calculator!$G$23*12,Calculator!$G$20),0))-F9185,0)</f>
        <v>0</v>
      </c>
      <c r="H9185" s="29">
        <f t="shared" ca="1" si="576"/>
        <v>0</v>
      </c>
      <c r="I9185" s="29">
        <f t="shared" ca="1" si="574"/>
        <v>0</v>
      </c>
      <c r="J9185" s="30">
        <f>Calculator!$G$40</f>
        <v>6.5000000000000002E-2</v>
      </c>
      <c r="K9185" s="29">
        <f ca="1">IF(C9185&gt;=Calculator!$G$27,IF(DAY($C9185)=1,Calculator!$G$34/2,IF(DAY($C9185)=15,Calculator!$G$34/2,0)),0)</f>
        <v>0</v>
      </c>
      <c r="L9185" s="29">
        <f ca="1">IF(DAY($C9185)=28,IF(H9185=0,0,Calculator!$G$35),0)</f>
        <v>0</v>
      </c>
      <c r="M9185" s="29">
        <f ca="1">IF(I9185&gt;0,IF(DAY($C9185)=1,SUM(INDIRECT("I"&amp;(ROW(C9184)-DAY(C9184))):I9184),0),0)</f>
        <v>0</v>
      </c>
      <c r="N9185" s="29">
        <f ca="1">IF(C9185&lt;Calculator!$G$27,0,IF(C9185=Calculator!$G$27,Calculator!$G$39,IF(H9185-K9185&lt;=0,IF(D9185&gt;Calculator!$G$39,IF(H9185-K9185+E9185+L9185+M9185+Calculator!$G$39&gt;Calculator!$G$39,Calculator!$G$39-(H9185+E9185+L9185+M9185-K9185),Calculator!$G$39),D9185),0)))</f>
        <v>0</v>
      </c>
    </row>
    <row r="9186" spans="1:14" ht="15.75" thickBot="1">
      <c r="A9186" s="33" t="str">
        <f ca="1">IF(C9186=Calculator!$H$27,"F",IF(Daily!D9186+Daily!H9186=0,IF(D9185+H9185&gt;0,"L",""),""))</f>
        <v/>
      </c>
      <c r="B9186" s="34">
        <v>9185</v>
      </c>
      <c r="C9186" s="19">
        <f t="shared" ca="1" si="573"/>
        <v>55115</v>
      </c>
      <c r="D9186" s="29">
        <f t="shared" ca="1" si="575"/>
        <v>0</v>
      </c>
      <c r="E9186" s="29">
        <f ca="1">IF(C9186&lt;Calculator!$D$26,0,IF(DAY($C9186)=1,IF(D9186-Calculator!$G$24&gt;0,Calculator!$G$24,D9186),0))</f>
        <v>0</v>
      </c>
      <c r="F9186" s="29">
        <f ca="1">IF(E9186&gt;0,D9186*Calculator!$G$22/12,0)</f>
        <v>0</v>
      </c>
      <c r="G9186" s="29">
        <f ca="1">IF(E9186&gt;0,(IFERROR(-PMT(Calculator!$G$22/12,Calculator!$G$23*12,Calculator!$G$20),0))-F9186,0)</f>
        <v>0</v>
      </c>
      <c r="H9186" s="29">
        <f t="shared" ca="1" si="576"/>
        <v>0</v>
      </c>
      <c r="I9186" s="29">
        <f t="shared" ca="1" si="574"/>
        <v>0</v>
      </c>
      <c r="J9186" s="30">
        <f>Calculator!$G$40</f>
        <v>6.5000000000000002E-2</v>
      </c>
      <c r="K9186" s="29">
        <f ca="1">IF(C9186&gt;=Calculator!$G$27,IF(DAY($C9186)=1,Calculator!$G$34/2,IF(DAY($C9186)=15,Calculator!$G$34/2,0)),0)</f>
        <v>0</v>
      </c>
      <c r="L9186" s="29">
        <f ca="1">IF(DAY($C9186)=28,IF(H9186=0,0,Calculator!$G$35),0)</f>
        <v>0</v>
      </c>
      <c r="M9186" s="29">
        <f ca="1">IF(I9186&gt;0,IF(DAY($C9186)=1,SUM(INDIRECT("I"&amp;(ROW(C9185)-DAY(C9185))):I9185),0),0)</f>
        <v>0</v>
      </c>
      <c r="N9186" s="29">
        <f ca="1">IF(C9186&lt;Calculator!$G$27,0,IF(C9186=Calculator!$G$27,Calculator!$G$39,IF(H9186-K9186&lt;=0,IF(D9186&gt;Calculator!$G$39,IF(H9186-K9186+E9186+L9186+M9186+Calculator!$G$39&gt;Calculator!$G$39,Calculator!$G$39-(H9186+E9186+L9186+M9186-K9186),Calculator!$G$39),D9186),0)))</f>
        <v>0</v>
      </c>
    </row>
    <row r="9187" spans="1:14" ht="15.75" thickBot="1">
      <c r="A9187" s="33" t="str">
        <f ca="1">IF(C9187=Calculator!$H$27,"F",IF(Daily!D9187+Daily!H9187=0,IF(D9186+H9186&gt;0,"L",""),""))</f>
        <v/>
      </c>
      <c r="B9187" s="34">
        <v>9186</v>
      </c>
      <c r="C9187" s="19">
        <f t="shared" ca="1" si="573"/>
        <v>55116</v>
      </c>
      <c r="D9187" s="29">
        <f t="shared" ca="1" si="575"/>
        <v>0</v>
      </c>
      <c r="E9187" s="29">
        <f ca="1">IF(C9187&lt;Calculator!$D$26,0,IF(DAY($C9187)=1,IF(D9187-Calculator!$G$24&gt;0,Calculator!$G$24,D9187),0))</f>
        <v>0</v>
      </c>
      <c r="F9187" s="29">
        <f ca="1">IF(E9187&gt;0,D9187*Calculator!$G$22/12,0)</f>
        <v>0</v>
      </c>
      <c r="G9187" s="29">
        <f ca="1">IF(E9187&gt;0,(IFERROR(-PMT(Calculator!$G$22/12,Calculator!$G$23*12,Calculator!$G$20),0))-F9187,0)</f>
        <v>0</v>
      </c>
      <c r="H9187" s="29">
        <f t="shared" ca="1" si="576"/>
        <v>0</v>
      </c>
      <c r="I9187" s="29">
        <f t="shared" ca="1" si="574"/>
        <v>0</v>
      </c>
      <c r="J9187" s="30">
        <f>Calculator!$G$40</f>
        <v>6.5000000000000002E-2</v>
      </c>
      <c r="K9187" s="29">
        <f ca="1">IF(C9187&gt;=Calculator!$G$27,IF(DAY($C9187)=1,Calculator!$G$34/2,IF(DAY($C9187)=15,Calculator!$G$34/2,0)),0)</f>
        <v>0</v>
      </c>
      <c r="L9187" s="29">
        <f ca="1">IF(DAY($C9187)=28,IF(H9187=0,0,Calculator!$G$35),0)</f>
        <v>0</v>
      </c>
      <c r="M9187" s="29">
        <f ca="1">IF(I9187&gt;0,IF(DAY($C9187)=1,SUM(INDIRECT("I"&amp;(ROW(C9186)-DAY(C9186))):I9186),0),0)</f>
        <v>0</v>
      </c>
      <c r="N9187" s="29">
        <f ca="1">IF(C9187&lt;Calculator!$G$27,0,IF(C9187=Calculator!$G$27,Calculator!$G$39,IF(H9187-K9187&lt;=0,IF(D9187&gt;Calculator!$G$39,IF(H9187-K9187+E9187+L9187+M9187+Calculator!$G$39&gt;Calculator!$G$39,Calculator!$G$39-(H9187+E9187+L9187+M9187-K9187),Calculator!$G$39),D9187),0)))</f>
        <v>0</v>
      </c>
    </row>
    <row r="9188" spans="1:14" ht="15.75" thickBot="1">
      <c r="A9188" s="33" t="str">
        <f ca="1">IF(C9188=Calculator!$H$27,"F",IF(Daily!D9188+Daily!H9188=0,IF(D9187+H9187&gt;0,"L",""),""))</f>
        <v/>
      </c>
      <c r="B9188" s="34">
        <v>9187</v>
      </c>
      <c r="C9188" s="19">
        <f t="shared" ca="1" si="573"/>
        <v>55117</v>
      </c>
      <c r="D9188" s="29">
        <f t="shared" ca="1" si="575"/>
        <v>0</v>
      </c>
      <c r="E9188" s="29">
        <f ca="1">IF(C9188&lt;Calculator!$D$26,0,IF(DAY($C9188)=1,IF(D9188-Calculator!$G$24&gt;0,Calculator!$G$24,D9188),0))</f>
        <v>0</v>
      </c>
      <c r="F9188" s="29">
        <f ca="1">IF(E9188&gt;0,D9188*Calculator!$G$22/12,0)</f>
        <v>0</v>
      </c>
      <c r="G9188" s="29">
        <f ca="1">IF(E9188&gt;0,(IFERROR(-PMT(Calculator!$G$22/12,Calculator!$G$23*12,Calculator!$G$20),0))-F9188,0)</f>
        <v>0</v>
      </c>
      <c r="H9188" s="29">
        <f t="shared" ca="1" si="576"/>
        <v>0</v>
      </c>
      <c r="I9188" s="29">
        <f t="shared" ca="1" si="574"/>
        <v>0</v>
      </c>
      <c r="J9188" s="30">
        <f>Calculator!$G$40</f>
        <v>6.5000000000000002E-2</v>
      </c>
      <c r="K9188" s="29">
        <f ca="1">IF(C9188&gt;=Calculator!$G$27,IF(DAY($C9188)=1,Calculator!$G$34/2,IF(DAY($C9188)=15,Calculator!$G$34/2,0)),0)</f>
        <v>0</v>
      </c>
      <c r="L9188" s="29">
        <f ca="1">IF(DAY($C9188)=28,IF(H9188=0,0,Calculator!$G$35),0)</f>
        <v>0</v>
      </c>
      <c r="M9188" s="29">
        <f ca="1">IF(I9188&gt;0,IF(DAY($C9188)=1,SUM(INDIRECT("I"&amp;(ROW(C9187)-DAY(C9187))):I9187),0),0)</f>
        <v>0</v>
      </c>
      <c r="N9188" s="29">
        <f ca="1">IF(C9188&lt;Calculator!$G$27,0,IF(C9188=Calculator!$G$27,Calculator!$G$39,IF(H9188-K9188&lt;=0,IF(D9188&gt;Calculator!$G$39,IF(H9188-K9188+E9188+L9188+M9188+Calculator!$G$39&gt;Calculator!$G$39,Calculator!$G$39-(H9188+E9188+L9188+M9188-K9188),Calculator!$G$39),D9188),0)))</f>
        <v>0</v>
      </c>
    </row>
    <row r="9189" spans="1:14" ht="15.75" thickBot="1">
      <c r="A9189" s="33" t="str">
        <f ca="1">IF(C9189=Calculator!$H$27,"F",IF(Daily!D9189+Daily!H9189=0,IF(D9188+H9188&gt;0,"L",""),""))</f>
        <v/>
      </c>
      <c r="B9189" s="34">
        <v>9188</v>
      </c>
      <c r="C9189" s="19">
        <f t="shared" ca="1" si="573"/>
        <v>55118</v>
      </c>
      <c r="D9189" s="29">
        <f t="shared" ca="1" si="575"/>
        <v>0</v>
      </c>
      <c r="E9189" s="29">
        <f ca="1">IF(C9189&lt;Calculator!$D$26,0,IF(DAY($C9189)=1,IF(D9189-Calculator!$G$24&gt;0,Calculator!$G$24,D9189),0))</f>
        <v>0</v>
      </c>
      <c r="F9189" s="29">
        <f ca="1">IF(E9189&gt;0,D9189*Calculator!$G$22/12,0)</f>
        <v>0</v>
      </c>
      <c r="G9189" s="29">
        <f ca="1">IF(E9189&gt;0,(IFERROR(-PMT(Calculator!$G$22/12,Calculator!$G$23*12,Calculator!$G$20),0))-F9189,0)</f>
        <v>0</v>
      </c>
      <c r="H9189" s="29">
        <f t="shared" ca="1" si="576"/>
        <v>0</v>
      </c>
      <c r="I9189" s="29">
        <f t="shared" ca="1" si="574"/>
        <v>0</v>
      </c>
      <c r="J9189" s="30">
        <f>Calculator!$G$40</f>
        <v>6.5000000000000002E-2</v>
      </c>
      <c r="K9189" s="29">
        <f ca="1">IF(C9189&gt;=Calculator!$G$27,IF(DAY($C9189)=1,Calculator!$G$34/2,IF(DAY($C9189)=15,Calculator!$G$34/2,0)),0)</f>
        <v>0</v>
      </c>
      <c r="L9189" s="29">
        <f ca="1">IF(DAY($C9189)=28,IF(H9189=0,0,Calculator!$G$35),0)</f>
        <v>0</v>
      </c>
      <c r="M9189" s="29">
        <f ca="1">IF(I9189&gt;0,IF(DAY($C9189)=1,SUM(INDIRECT("I"&amp;(ROW(C9188)-DAY(C9188))):I9188),0),0)</f>
        <v>0</v>
      </c>
      <c r="N9189" s="29">
        <f ca="1">IF(C9189&lt;Calculator!$G$27,0,IF(C9189=Calculator!$G$27,Calculator!$G$39,IF(H9189-K9189&lt;=0,IF(D9189&gt;Calculator!$G$39,IF(H9189-K9189+E9189+L9189+M9189+Calculator!$G$39&gt;Calculator!$G$39,Calculator!$G$39-(H9189+E9189+L9189+M9189-K9189),Calculator!$G$39),D9189),0)))</f>
        <v>0</v>
      </c>
    </row>
    <row r="9190" spans="1:14" ht="15.75" thickBot="1">
      <c r="A9190" s="33" t="str">
        <f ca="1">IF(C9190=Calculator!$H$27,"F",IF(Daily!D9190+Daily!H9190=0,IF(D9189+H9189&gt;0,"L",""),""))</f>
        <v/>
      </c>
      <c r="B9190" s="34">
        <v>9189</v>
      </c>
      <c r="C9190" s="19">
        <f t="shared" ca="1" si="573"/>
        <v>55119</v>
      </c>
      <c r="D9190" s="29">
        <f t="shared" ca="1" si="575"/>
        <v>0</v>
      </c>
      <c r="E9190" s="29">
        <f ca="1">IF(C9190&lt;Calculator!$D$26,0,IF(DAY($C9190)=1,IF(D9190-Calculator!$G$24&gt;0,Calculator!$G$24,D9190),0))</f>
        <v>0</v>
      </c>
      <c r="F9190" s="29">
        <f ca="1">IF(E9190&gt;0,D9190*Calculator!$G$22/12,0)</f>
        <v>0</v>
      </c>
      <c r="G9190" s="29">
        <f ca="1">IF(E9190&gt;0,(IFERROR(-PMT(Calculator!$G$22/12,Calculator!$G$23*12,Calculator!$G$20),0))-F9190,0)</f>
        <v>0</v>
      </c>
      <c r="H9190" s="29">
        <f t="shared" ca="1" si="576"/>
        <v>0</v>
      </c>
      <c r="I9190" s="29">
        <f t="shared" ca="1" si="574"/>
        <v>0</v>
      </c>
      <c r="J9190" s="30">
        <f>Calculator!$G$40</f>
        <v>6.5000000000000002E-2</v>
      </c>
      <c r="K9190" s="29">
        <f ca="1">IF(C9190&gt;=Calculator!$G$27,IF(DAY($C9190)=1,Calculator!$G$34/2,IF(DAY($C9190)=15,Calculator!$G$34/2,0)),0)</f>
        <v>0</v>
      </c>
      <c r="L9190" s="29">
        <f ca="1">IF(DAY($C9190)=28,IF(H9190=0,0,Calculator!$G$35),0)</f>
        <v>0</v>
      </c>
      <c r="M9190" s="29">
        <f ca="1">IF(I9190&gt;0,IF(DAY($C9190)=1,SUM(INDIRECT("I"&amp;(ROW(C9189)-DAY(C9189))):I9189),0),0)</f>
        <v>0</v>
      </c>
      <c r="N9190" s="29">
        <f ca="1">IF(C9190&lt;Calculator!$G$27,0,IF(C9190=Calculator!$G$27,Calculator!$G$39,IF(H9190-K9190&lt;=0,IF(D9190&gt;Calculator!$G$39,IF(H9190-K9190+E9190+L9190+M9190+Calculator!$G$39&gt;Calculator!$G$39,Calculator!$G$39-(H9190+E9190+L9190+M9190-K9190),Calculator!$G$39),D9190),0)))</f>
        <v>0</v>
      </c>
    </row>
    <row r="9191" spans="1:14" ht="15.75" thickBot="1">
      <c r="A9191" s="33" t="str">
        <f ca="1">IF(C9191=Calculator!$H$27,"F",IF(Daily!D9191+Daily!H9191=0,IF(D9190+H9190&gt;0,"L",""),""))</f>
        <v/>
      </c>
      <c r="B9191" s="34">
        <v>9190</v>
      </c>
      <c r="C9191" s="19">
        <f t="shared" ca="1" si="573"/>
        <v>55120</v>
      </c>
      <c r="D9191" s="29">
        <f t="shared" ca="1" si="575"/>
        <v>0</v>
      </c>
      <c r="E9191" s="29">
        <f ca="1">IF(C9191&lt;Calculator!$D$26,0,IF(DAY($C9191)=1,IF(D9191-Calculator!$G$24&gt;0,Calculator!$G$24,D9191),0))</f>
        <v>0</v>
      </c>
      <c r="F9191" s="29">
        <f ca="1">IF(E9191&gt;0,D9191*Calculator!$G$22/12,0)</f>
        <v>0</v>
      </c>
      <c r="G9191" s="29">
        <f ca="1">IF(E9191&gt;0,(IFERROR(-PMT(Calculator!$G$22/12,Calculator!$G$23*12,Calculator!$G$20),0))-F9191,0)</f>
        <v>0</v>
      </c>
      <c r="H9191" s="29">
        <f t="shared" ca="1" si="576"/>
        <v>0</v>
      </c>
      <c r="I9191" s="29">
        <f t="shared" ca="1" si="574"/>
        <v>0</v>
      </c>
      <c r="J9191" s="30">
        <f>Calculator!$G$40</f>
        <v>6.5000000000000002E-2</v>
      </c>
      <c r="K9191" s="29">
        <f ca="1">IF(C9191&gt;=Calculator!$G$27,IF(DAY($C9191)=1,Calculator!$G$34/2,IF(DAY($C9191)=15,Calculator!$G$34/2,0)),0)</f>
        <v>0</v>
      </c>
      <c r="L9191" s="29">
        <f ca="1">IF(DAY($C9191)=28,IF(H9191=0,0,Calculator!$G$35),0)</f>
        <v>0</v>
      </c>
      <c r="M9191" s="29">
        <f ca="1">IF(I9191&gt;0,IF(DAY($C9191)=1,SUM(INDIRECT("I"&amp;(ROW(C9190)-DAY(C9190))):I9190),0),0)</f>
        <v>0</v>
      </c>
      <c r="N9191" s="29">
        <f ca="1">IF(C9191&lt;Calculator!$G$27,0,IF(C9191=Calculator!$G$27,Calculator!$G$39,IF(H9191-K9191&lt;=0,IF(D9191&gt;Calculator!$G$39,IF(H9191-K9191+E9191+L9191+M9191+Calculator!$G$39&gt;Calculator!$G$39,Calculator!$G$39-(H9191+E9191+L9191+M9191-K9191),Calculator!$G$39),D9191),0)))</f>
        <v>0</v>
      </c>
    </row>
    <row r="9192" spans="1:14" ht="15.75" thickBot="1">
      <c r="A9192" s="33" t="str">
        <f ca="1">IF(C9192=Calculator!$H$27,"F",IF(Daily!D9192+Daily!H9192=0,IF(D9191+H9191&gt;0,"L",""),""))</f>
        <v/>
      </c>
      <c r="B9192" s="34">
        <v>9191</v>
      </c>
      <c r="C9192" s="19">
        <f t="shared" ca="1" si="573"/>
        <v>55121</v>
      </c>
      <c r="D9192" s="29">
        <f t="shared" ca="1" si="575"/>
        <v>0</v>
      </c>
      <c r="E9192" s="29">
        <f ca="1">IF(C9192&lt;Calculator!$D$26,0,IF(DAY($C9192)=1,IF(D9192-Calculator!$G$24&gt;0,Calculator!$G$24,D9192),0))</f>
        <v>0</v>
      </c>
      <c r="F9192" s="29">
        <f ca="1">IF(E9192&gt;0,D9192*Calculator!$G$22/12,0)</f>
        <v>0</v>
      </c>
      <c r="G9192" s="29">
        <f ca="1">IF(E9192&gt;0,(IFERROR(-PMT(Calculator!$G$22/12,Calculator!$G$23*12,Calculator!$G$20),0))-F9192,0)</f>
        <v>0</v>
      </c>
      <c r="H9192" s="29">
        <f t="shared" ca="1" si="576"/>
        <v>0</v>
      </c>
      <c r="I9192" s="29">
        <f t="shared" ca="1" si="574"/>
        <v>0</v>
      </c>
      <c r="J9192" s="30">
        <f>Calculator!$G$40</f>
        <v>6.5000000000000002E-2</v>
      </c>
      <c r="K9192" s="29">
        <f ca="1">IF(C9192&gt;=Calculator!$G$27,IF(DAY($C9192)=1,Calculator!$G$34/2,IF(DAY($C9192)=15,Calculator!$G$34/2,0)),0)</f>
        <v>0</v>
      </c>
      <c r="L9192" s="29">
        <f ca="1">IF(DAY($C9192)=28,IF(H9192=0,0,Calculator!$G$35),0)</f>
        <v>0</v>
      </c>
      <c r="M9192" s="29">
        <f ca="1">IF(I9192&gt;0,IF(DAY($C9192)=1,SUM(INDIRECT("I"&amp;(ROW(C9191)-DAY(C9191))):I9191),0),0)</f>
        <v>0</v>
      </c>
      <c r="N9192" s="29">
        <f ca="1">IF(C9192&lt;Calculator!$G$27,0,IF(C9192=Calculator!$G$27,Calculator!$G$39,IF(H9192-K9192&lt;=0,IF(D9192&gt;Calculator!$G$39,IF(H9192-K9192+E9192+L9192+M9192+Calculator!$G$39&gt;Calculator!$G$39,Calculator!$G$39-(H9192+E9192+L9192+M9192-K9192),Calculator!$G$39),D9192),0)))</f>
        <v>0</v>
      </c>
    </row>
    <row r="9193" spans="1:14" ht="15.75" thickBot="1">
      <c r="A9193" s="33" t="str">
        <f ca="1">IF(C9193=Calculator!$H$27,"F",IF(Daily!D9193+Daily!H9193=0,IF(D9192+H9192&gt;0,"L",""),""))</f>
        <v/>
      </c>
      <c r="B9193" s="34">
        <v>9192</v>
      </c>
      <c r="C9193" s="19">
        <f t="shared" ca="1" si="573"/>
        <v>55122</v>
      </c>
      <c r="D9193" s="29">
        <f t="shared" ca="1" si="575"/>
        <v>0</v>
      </c>
      <c r="E9193" s="29">
        <f ca="1">IF(C9193&lt;Calculator!$D$26,0,IF(DAY($C9193)=1,IF(D9193-Calculator!$G$24&gt;0,Calculator!$G$24,D9193),0))</f>
        <v>0</v>
      </c>
      <c r="F9193" s="29">
        <f ca="1">IF(E9193&gt;0,D9193*Calculator!$G$22/12,0)</f>
        <v>0</v>
      </c>
      <c r="G9193" s="29">
        <f ca="1">IF(E9193&gt;0,(IFERROR(-PMT(Calculator!$G$22/12,Calculator!$G$23*12,Calculator!$G$20),0))-F9193,0)</f>
        <v>0</v>
      </c>
      <c r="H9193" s="29">
        <f t="shared" ca="1" si="576"/>
        <v>0</v>
      </c>
      <c r="I9193" s="29">
        <f t="shared" ca="1" si="574"/>
        <v>0</v>
      </c>
      <c r="J9193" s="30">
        <f>Calculator!$G$40</f>
        <v>6.5000000000000002E-2</v>
      </c>
      <c r="K9193" s="29">
        <f ca="1">IF(C9193&gt;=Calculator!$G$27,IF(DAY($C9193)=1,Calculator!$G$34/2,IF(DAY($C9193)=15,Calculator!$G$34/2,0)),0)</f>
        <v>0</v>
      </c>
      <c r="L9193" s="29">
        <f ca="1">IF(DAY($C9193)=28,IF(H9193=0,0,Calculator!$G$35),0)</f>
        <v>0</v>
      </c>
      <c r="M9193" s="29">
        <f ca="1">IF(I9193&gt;0,IF(DAY($C9193)=1,SUM(INDIRECT("I"&amp;(ROW(C9192)-DAY(C9192))):I9192),0),0)</f>
        <v>0</v>
      </c>
      <c r="N9193" s="29">
        <f ca="1">IF(C9193&lt;Calculator!$G$27,0,IF(C9193=Calculator!$G$27,Calculator!$G$39,IF(H9193-K9193&lt;=0,IF(D9193&gt;Calculator!$G$39,IF(H9193-K9193+E9193+L9193+M9193+Calculator!$G$39&gt;Calculator!$G$39,Calculator!$G$39-(H9193+E9193+L9193+M9193-K9193),Calculator!$G$39),D9193),0)))</f>
        <v>0</v>
      </c>
    </row>
    <row r="9194" spans="1:14" ht="15.75" thickBot="1">
      <c r="A9194" s="33" t="str">
        <f ca="1">IF(C9194=Calculator!$H$27,"F",IF(Daily!D9194+Daily!H9194=0,IF(D9193+H9193&gt;0,"L",""),""))</f>
        <v/>
      </c>
      <c r="B9194" s="34">
        <v>9193</v>
      </c>
      <c r="C9194" s="19">
        <f t="shared" ca="1" si="573"/>
        <v>55123</v>
      </c>
      <c r="D9194" s="29">
        <f t="shared" ca="1" si="575"/>
        <v>0</v>
      </c>
      <c r="E9194" s="29">
        <f ca="1">IF(C9194&lt;Calculator!$D$26,0,IF(DAY($C9194)=1,IF(D9194-Calculator!$G$24&gt;0,Calculator!$G$24,D9194),0))</f>
        <v>0</v>
      </c>
      <c r="F9194" s="29">
        <f ca="1">IF(E9194&gt;0,D9194*Calculator!$G$22/12,0)</f>
        <v>0</v>
      </c>
      <c r="G9194" s="29">
        <f ca="1">IF(E9194&gt;0,(IFERROR(-PMT(Calculator!$G$22/12,Calculator!$G$23*12,Calculator!$G$20),0))-F9194,0)</f>
        <v>0</v>
      </c>
      <c r="H9194" s="29">
        <f t="shared" ca="1" si="576"/>
        <v>0</v>
      </c>
      <c r="I9194" s="29">
        <f t="shared" ca="1" si="574"/>
        <v>0</v>
      </c>
      <c r="J9194" s="30">
        <f>Calculator!$G$40</f>
        <v>6.5000000000000002E-2</v>
      </c>
      <c r="K9194" s="29">
        <f ca="1">IF(C9194&gt;=Calculator!$G$27,IF(DAY($C9194)=1,Calculator!$G$34/2,IF(DAY($C9194)=15,Calculator!$G$34/2,0)),0)</f>
        <v>4500</v>
      </c>
      <c r="L9194" s="29">
        <f ca="1">IF(DAY($C9194)=28,IF(H9194=0,0,Calculator!$G$35),0)</f>
        <v>0</v>
      </c>
      <c r="M9194" s="29">
        <f ca="1">IF(I9194&gt;0,IF(DAY($C9194)=1,SUM(INDIRECT("I"&amp;(ROW(C9193)-DAY(C9193))):I9193),0),0)</f>
        <v>0</v>
      </c>
      <c r="N9194" s="29">
        <f ca="1">IF(C9194&lt;Calculator!$G$27,0,IF(C9194=Calculator!$G$27,Calculator!$G$39,IF(H9194-K9194&lt;=0,IF(D9194&gt;Calculator!$G$39,IF(H9194-K9194+E9194+L9194+M9194+Calculator!$G$39&gt;Calculator!$G$39,Calculator!$G$39-(H9194+E9194+L9194+M9194-K9194),Calculator!$G$39),D9194),0)))</f>
        <v>0</v>
      </c>
    </row>
    <row r="9195" spans="1:14" ht="15.75" thickBot="1">
      <c r="A9195" s="33" t="str">
        <f ca="1">IF(C9195=Calculator!$H$27,"F",IF(Daily!D9195+Daily!H9195=0,IF(D9194+H9194&gt;0,"L",""),""))</f>
        <v/>
      </c>
      <c r="B9195" s="34">
        <v>9194</v>
      </c>
      <c r="C9195" s="19">
        <f t="shared" ca="1" si="573"/>
        <v>55124</v>
      </c>
      <c r="D9195" s="29">
        <f t="shared" ca="1" si="575"/>
        <v>0</v>
      </c>
      <c r="E9195" s="29">
        <f ca="1">IF(C9195&lt;Calculator!$D$26,0,IF(DAY($C9195)=1,IF(D9195-Calculator!$G$24&gt;0,Calculator!$G$24,D9195),0))</f>
        <v>0</v>
      </c>
      <c r="F9195" s="29">
        <f ca="1">IF(E9195&gt;0,D9195*Calculator!$G$22/12,0)</f>
        <v>0</v>
      </c>
      <c r="G9195" s="29">
        <f ca="1">IF(E9195&gt;0,(IFERROR(-PMT(Calculator!$G$22/12,Calculator!$G$23*12,Calculator!$G$20),0))-F9195,0)</f>
        <v>0</v>
      </c>
      <c r="H9195" s="29">
        <f t="shared" ca="1" si="576"/>
        <v>0</v>
      </c>
      <c r="I9195" s="29">
        <f t="shared" ca="1" si="574"/>
        <v>0</v>
      </c>
      <c r="J9195" s="30">
        <f>Calculator!$G$40</f>
        <v>6.5000000000000002E-2</v>
      </c>
      <c r="K9195" s="29">
        <f ca="1">IF(C9195&gt;=Calculator!$G$27,IF(DAY($C9195)=1,Calculator!$G$34/2,IF(DAY($C9195)=15,Calculator!$G$34/2,0)),0)</f>
        <v>0</v>
      </c>
      <c r="L9195" s="29">
        <f ca="1">IF(DAY($C9195)=28,IF(H9195=0,0,Calculator!$G$35),0)</f>
        <v>0</v>
      </c>
      <c r="M9195" s="29">
        <f ca="1">IF(I9195&gt;0,IF(DAY($C9195)=1,SUM(INDIRECT("I"&amp;(ROW(C9194)-DAY(C9194))):I9194),0),0)</f>
        <v>0</v>
      </c>
      <c r="N9195" s="29">
        <f ca="1">IF(C9195&lt;Calculator!$G$27,0,IF(C9195=Calculator!$G$27,Calculator!$G$39,IF(H9195-K9195&lt;=0,IF(D9195&gt;Calculator!$G$39,IF(H9195-K9195+E9195+L9195+M9195+Calculator!$G$39&gt;Calculator!$G$39,Calculator!$G$39-(H9195+E9195+L9195+M9195-K9195),Calculator!$G$39),D9195),0)))</f>
        <v>0</v>
      </c>
    </row>
    <row r="9196" spans="1:14" ht="15.75" thickBot="1">
      <c r="A9196" s="33" t="str">
        <f ca="1">IF(C9196=Calculator!$H$27,"F",IF(Daily!D9196+Daily!H9196=0,IF(D9195+H9195&gt;0,"L",""),""))</f>
        <v/>
      </c>
      <c r="B9196" s="34">
        <v>9195</v>
      </c>
      <c r="C9196" s="19">
        <f t="shared" ca="1" si="573"/>
        <v>55125</v>
      </c>
      <c r="D9196" s="29">
        <f t="shared" ca="1" si="575"/>
        <v>0</v>
      </c>
      <c r="E9196" s="29">
        <f ca="1">IF(C9196&lt;Calculator!$D$26,0,IF(DAY($C9196)=1,IF(D9196-Calculator!$G$24&gt;0,Calculator!$G$24,D9196),0))</f>
        <v>0</v>
      </c>
      <c r="F9196" s="29">
        <f ca="1">IF(E9196&gt;0,D9196*Calculator!$G$22/12,0)</f>
        <v>0</v>
      </c>
      <c r="G9196" s="29">
        <f ca="1">IF(E9196&gt;0,(IFERROR(-PMT(Calculator!$G$22/12,Calculator!$G$23*12,Calculator!$G$20),0))-F9196,0)</f>
        <v>0</v>
      </c>
      <c r="H9196" s="29">
        <f t="shared" ca="1" si="576"/>
        <v>0</v>
      </c>
      <c r="I9196" s="29">
        <f t="shared" ca="1" si="574"/>
        <v>0</v>
      </c>
      <c r="J9196" s="30">
        <f>Calculator!$G$40</f>
        <v>6.5000000000000002E-2</v>
      </c>
      <c r="K9196" s="29">
        <f ca="1">IF(C9196&gt;=Calculator!$G$27,IF(DAY($C9196)=1,Calculator!$G$34/2,IF(DAY($C9196)=15,Calculator!$G$34/2,0)),0)</f>
        <v>0</v>
      </c>
      <c r="L9196" s="29">
        <f ca="1">IF(DAY($C9196)=28,IF(H9196=0,0,Calculator!$G$35),0)</f>
        <v>0</v>
      </c>
      <c r="M9196" s="29">
        <f ca="1">IF(I9196&gt;0,IF(DAY($C9196)=1,SUM(INDIRECT("I"&amp;(ROW(C9195)-DAY(C9195))):I9195),0),0)</f>
        <v>0</v>
      </c>
      <c r="N9196" s="29">
        <f ca="1">IF(C9196&lt;Calculator!$G$27,0,IF(C9196=Calculator!$G$27,Calculator!$G$39,IF(H9196-K9196&lt;=0,IF(D9196&gt;Calculator!$G$39,IF(H9196-K9196+E9196+L9196+M9196+Calculator!$G$39&gt;Calculator!$G$39,Calculator!$G$39-(H9196+E9196+L9196+M9196-K9196),Calculator!$G$39),D9196),0)))</f>
        <v>0</v>
      </c>
    </row>
    <row r="9197" spans="1:14" ht="15.75" thickBot="1">
      <c r="A9197" s="33" t="str">
        <f ca="1">IF(C9197=Calculator!$H$27,"F",IF(Daily!D9197+Daily!H9197=0,IF(D9196+H9196&gt;0,"L",""),""))</f>
        <v/>
      </c>
      <c r="B9197" s="34">
        <v>9196</v>
      </c>
      <c r="C9197" s="19">
        <f t="shared" ca="1" si="573"/>
        <v>55126</v>
      </c>
      <c r="D9197" s="29">
        <f t="shared" ca="1" si="575"/>
        <v>0</v>
      </c>
      <c r="E9197" s="29">
        <f ca="1">IF(C9197&lt;Calculator!$D$26,0,IF(DAY($C9197)=1,IF(D9197-Calculator!$G$24&gt;0,Calculator!$G$24,D9197),0))</f>
        <v>0</v>
      </c>
      <c r="F9197" s="29">
        <f ca="1">IF(E9197&gt;0,D9197*Calculator!$G$22/12,0)</f>
        <v>0</v>
      </c>
      <c r="G9197" s="29">
        <f ca="1">IF(E9197&gt;0,(IFERROR(-PMT(Calculator!$G$22/12,Calculator!$G$23*12,Calculator!$G$20),0))-F9197,0)</f>
        <v>0</v>
      </c>
      <c r="H9197" s="29">
        <f t="shared" ca="1" si="576"/>
        <v>0</v>
      </c>
      <c r="I9197" s="29">
        <f t="shared" ca="1" si="574"/>
        <v>0</v>
      </c>
      <c r="J9197" s="30">
        <f>Calculator!$G$40</f>
        <v>6.5000000000000002E-2</v>
      </c>
      <c r="K9197" s="29">
        <f ca="1">IF(C9197&gt;=Calculator!$G$27,IF(DAY($C9197)=1,Calculator!$G$34/2,IF(DAY($C9197)=15,Calculator!$G$34/2,0)),0)</f>
        <v>0</v>
      </c>
      <c r="L9197" s="29">
        <f ca="1">IF(DAY($C9197)=28,IF(H9197=0,0,Calculator!$G$35),0)</f>
        <v>0</v>
      </c>
      <c r="M9197" s="29">
        <f ca="1">IF(I9197&gt;0,IF(DAY($C9197)=1,SUM(INDIRECT("I"&amp;(ROW(C9196)-DAY(C9196))):I9196),0),0)</f>
        <v>0</v>
      </c>
      <c r="N9197" s="29">
        <f ca="1">IF(C9197&lt;Calculator!$G$27,0,IF(C9197=Calculator!$G$27,Calculator!$G$39,IF(H9197-K9197&lt;=0,IF(D9197&gt;Calculator!$G$39,IF(H9197-K9197+E9197+L9197+M9197+Calculator!$G$39&gt;Calculator!$G$39,Calculator!$G$39-(H9197+E9197+L9197+M9197-K9197),Calculator!$G$39),D9197),0)))</f>
        <v>0</v>
      </c>
    </row>
    <row r="9198" spans="1:14" ht="15.75" thickBot="1">
      <c r="A9198" s="33" t="str">
        <f ca="1">IF(C9198=Calculator!$H$27,"F",IF(Daily!D9198+Daily!H9198=0,IF(D9197+H9197&gt;0,"L",""),""))</f>
        <v/>
      </c>
      <c r="B9198" s="34">
        <v>9197</v>
      </c>
      <c r="C9198" s="19">
        <f t="shared" ca="1" si="573"/>
        <v>55127</v>
      </c>
      <c r="D9198" s="29">
        <f t="shared" ca="1" si="575"/>
        <v>0</v>
      </c>
      <c r="E9198" s="29">
        <f ca="1">IF(C9198&lt;Calculator!$D$26,0,IF(DAY($C9198)=1,IF(D9198-Calculator!$G$24&gt;0,Calculator!$G$24,D9198),0))</f>
        <v>0</v>
      </c>
      <c r="F9198" s="29">
        <f ca="1">IF(E9198&gt;0,D9198*Calculator!$G$22/12,0)</f>
        <v>0</v>
      </c>
      <c r="G9198" s="29">
        <f ca="1">IF(E9198&gt;0,(IFERROR(-PMT(Calculator!$G$22/12,Calculator!$G$23*12,Calculator!$G$20),0))-F9198,0)</f>
        <v>0</v>
      </c>
      <c r="H9198" s="29">
        <f t="shared" ca="1" si="576"/>
        <v>0</v>
      </c>
      <c r="I9198" s="29">
        <f t="shared" ca="1" si="574"/>
        <v>0</v>
      </c>
      <c r="J9198" s="30">
        <f>Calculator!$G$40</f>
        <v>6.5000000000000002E-2</v>
      </c>
      <c r="K9198" s="29">
        <f ca="1">IF(C9198&gt;=Calculator!$G$27,IF(DAY($C9198)=1,Calculator!$G$34/2,IF(DAY($C9198)=15,Calculator!$G$34/2,0)),0)</f>
        <v>0</v>
      </c>
      <c r="L9198" s="29">
        <f ca="1">IF(DAY($C9198)=28,IF(H9198=0,0,Calculator!$G$35),0)</f>
        <v>0</v>
      </c>
      <c r="M9198" s="29">
        <f ca="1">IF(I9198&gt;0,IF(DAY($C9198)=1,SUM(INDIRECT("I"&amp;(ROW(C9197)-DAY(C9197))):I9197),0),0)</f>
        <v>0</v>
      </c>
      <c r="N9198" s="29">
        <f ca="1">IF(C9198&lt;Calculator!$G$27,0,IF(C9198=Calculator!$G$27,Calculator!$G$39,IF(H9198-K9198&lt;=0,IF(D9198&gt;Calculator!$G$39,IF(H9198-K9198+E9198+L9198+M9198+Calculator!$G$39&gt;Calculator!$G$39,Calculator!$G$39-(H9198+E9198+L9198+M9198-K9198),Calculator!$G$39),D9198),0)))</f>
        <v>0</v>
      </c>
    </row>
    <row r="9199" spans="1:14" ht="15.75" thickBot="1">
      <c r="A9199" s="33" t="str">
        <f ca="1">IF(C9199=Calculator!$H$27,"F",IF(Daily!D9199+Daily!H9199=0,IF(D9198+H9198&gt;0,"L",""),""))</f>
        <v/>
      </c>
      <c r="B9199" s="34">
        <v>9198</v>
      </c>
      <c r="C9199" s="19">
        <f t="shared" ca="1" si="573"/>
        <v>55128</v>
      </c>
      <c r="D9199" s="29">
        <f t="shared" ca="1" si="575"/>
        <v>0</v>
      </c>
      <c r="E9199" s="29">
        <f ca="1">IF(C9199&lt;Calculator!$D$26,0,IF(DAY($C9199)=1,IF(D9199-Calculator!$G$24&gt;0,Calculator!$G$24,D9199),0))</f>
        <v>0</v>
      </c>
      <c r="F9199" s="29">
        <f ca="1">IF(E9199&gt;0,D9199*Calculator!$G$22/12,0)</f>
        <v>0</v>
      </c>
      <c r="G9199" s="29">
        <f ca="1">IF(E9199&gt;0,(IFERROR(-PMT(Calculator!$G$22/12,Calculator!$G$23*12,Calculator!$G$20),0))-F9199,0)</f>
        <v>0</v>
      </c>
      <c r="H9199" s="29">
        <f t="shared" ca="1" si="576"/>
        <v>0</v>
      </c>
      <c r="I9199" s="29">
        <f t="shared" ca="1" si="574"/>
        <v>0</v>
      </c>
      <c r="J9199" s="30">
        <f>Calculator!$G$40</f>
        <v>6.5000000000000002E-2</v>
      </c>
      <c r="K9199" s="29">
        <f ca="1">IF(C9199&gt;=Calculator!$G$27,IF(DAY($C9199)=1,Calculator!$G$34/2,IF(DAY($C9199)=15,Calculator!$G$34/2,0)),0)</f>
        <v>0</v>
      </c>
      <c r="L9199" s="29">
        <f ca="1">IF(DAY($C9199)=28,IF(H9199=0,0,Calculator!$G$35),0)</f>
        <v>0</v>
      </c>
      <c r="M9199" s="29">
        <f ca="1">IF(I9199&gt;0,IF(DAY($C9199)=1,SUM(INDIRECT("I"&amp;(ROW(C9198)-DAY(C9198))):I9198),0),0)</f>
        <v>0</v>
      </c>
      <c r="N9199" s="29">
        <f ca="1">IF(C9199&lt;Calculator!$G$27,0,IF(C9199=Calculator!$G$27,Calculator!$G$39,IF(H9199-K9199&lt;=0,IF(D9199&gt;Calculator!$G$39,IF(H9199-K9199+E9199+L9199+M9199+Calculator!$G$39&gt;Calculator!$G$39,Calculator!$G$39-(H9199+E9199+L9199+M9199-K9199),Calculator!$G$39),D9199),0)))</f>
        <v>0</v>
      </c>
    </row>
    <row r="9200" spans="1:14" ht="15.75" thickBot="1">
      <c r="A9200" s="33" t="str">
        <f ca="1">IF(C9200=Calculator!$H$27,"F",IF(Daily!D9200+Daily!H9200=0,IF(D9199+H9199&gt;0,"L",""),""))</f>
        <v/>
      </c>
      <c r="B9200" s="34">
        <v>9199</v>
      </c>
      <c r="C9200" s="19">
        <f t="shared" ca="1" si="573"/>
        <v>55129</v>
      </c>
      <c r="D9200" s="29">
        <f t="shared" ca="1" si="575"/>
        <v>0</v>
      </c>
      <c r="E9200" s="29">
        <f ca="1">IF(C9200&lt;Calculator!$D$26,0,IF(DAY($C9200)=1,IF(D9200-Calculator!$G$24&gt;0,Calculator!$G$24,D9200),0))</f>
        <v>0</v>
      </c>
      <c r="F9200" s="29">
        <f ca="1">IF(E9200&gt;0,D9200*Calculator!$G$22/12,0)</f>
        <v>0</v>
      </c>
      <c r="G9200" s="29">
        <f ca="1">IF(E9200&gt;0,(IFERROR(-PMT(Calculator!$G$22/12,Calculator!$G$23*12,Calculator!$G$20),0))-F9200,0)</f>
        <v>0</v>
      </c>
      <c r="H9200" s="29">
        <f t="shared" ca="1" si="576"/>
        <v>0</v>
      </c>
      <c r="I9200" s="29">
        <f t="shared" ca="1" si="574"/>
        <v>0</v>
      </c>
      <c r="J9200" s="30">
        <f>Calculator!$G$40</f>
        <v>6.5000000000000002E-2</v>
      </c>
      <c r="K9200" s="29">
        <f ca="1">IF(C9200&gt;=Calculator!$G$27,IF(DAY($C9200)=1,Calculator!$G$34/2,IF(DAY($C9200)=15,Calculator!$G$34/2,0)),0)</f>
        <v>0</v>
      </c>
      <c r="L9200" s="29">
        <f ca="1">IF(DAY($C9200)=28,IF(H9200=0,0,Calculator!$G$35),0)</f>
        <v>0</v>
      </c>
      <c r="M9200" s="29">
        <f ca="1">IF(I9200&gt;0,IF(DAY($C9200)=1,SUM(INDIRECT("I"&amp;(ROW(C9199)-DAY(C9199))):I9199),0),0)</f>
        <v>0</v>
      </c>
      <c r="N9200" s="29">
        <f ca="1">IF(C9200&lt;Calculator!$G$27,0,IF(C9200=Calculator!$G$27,Calculator!$G$39,IF(H9200-K9200&lt;=0,IF(D9200&gt;Calculator!$G$39,IF(H9200-K9200+E9200+L9200+M9200+Calculator!$G$39&gt;Calculator!$G$39,Calculator!$G$39-(H9200+E9200+L9200+M9200-K9200),Calculator!$G$39),D9200),0)))</f>
        <v>0</v>
      </c>
    </row>
    <row r="9201" spans="1:14" ht="15.75" thickBot="1">
      <c r="A9201" s="33" t="str">
        <f ca="1">IF(C9201=Calculator!$H$27,"F",IF(Daily!D9201+Daily!H9201=0,IF(D9200+H9200&gt;0,"L",""),""))</f>
        <v/>
      </c>
      <c r="B9201" s="34">
        <v>9200</v>
      </c>
      <c r="C9201" s="19">
        <f t="shared" ca="1" si="573"/>
        <v>55130</v>
      </c>
      <c r="D9201" s="29">
        <f t="shared" ca="1" si="575"/>
        <v>0</v>
      </c>
      <c r="E9201" s="29">
        <f ca="1">IF(C9201&lt;Calculator!$D$26,0,IF(DAY($C9201)=1,IF(D9201-Calculator!$G$24&gt;0,Calculator!$G$24,D9201),0))</f>
        <v>0</v>
      </c>
      <c r="F9201" s="29">
        <f ca="1">IF(E9201&gt;0,D9201*Calculator!$G$22/12,0)</f>
        <v>0</v>
      </c>
      <c r="G9201" s="29">
        <f ca="1">IF(E9201&gt;0,(IFERROR(-PMT(Calculator!$G$22/12,Calculator!$G$23*12,Calculator!$G$20),0))-F9201,0)</f>
        <v>0</v>
      </c>
      <c r="H9201" s="29">
        <f t="shared" ca="1" si="576"/>
        <v>0</v>
      </c>
      <c r="I9201" s="29">
        <f t="shared" ca="1" si="574"/>
        <v>0</v>
      </c>
      <c r="J9201" s="30">
        <f>Calculator!$G$40</f>
        <v>6.5000000000000002E-2</v>
      </c>
      <c r="K9201" s="29">
        <f ca="1">IF(C9201&gt;=Calculator!$G$27,IF(DAY($C9201)=1,Calculator!$G$34/2,IF(DAY($C9201)=15,Calculator!$G$34/2,0)),0)</f>
        <v>0</v>
      </c>
      <c r="L9201" s="29">
        <f ca="1">IF(DAY($C9201)=28,IF(H9201=0,0,Calculator!$G$35),0)</f>
        <v>0</v>
      </c>
      <c r="M9201" s="29">
        <f ca="1">IF(I9201&gt;0,IF(DAY($C9201)=1,SUM(INDIRECT("I"&amp;(ROW(C9200)-DAY(C9200))):I9200),0),0)</f>
        <v>0</v>
      </c>
      <c r="N9201" s="29">
        <f ca="1">IF(C9201&lt;Calculator!$G$27,0,IF(C9201=Calculator!$G$27,Calculator!$G$39,IF(H9201-K9201&lt;=0,IF(D9201&gt;Calculator!$G$39,IF(H9201-K9201+E9201+L9201+M9201+Calculator!$G$39&gt;Calculator!$G$39,Calculator!$G$39-(H9201+E9201+L9201+M9201-K9201),Calculator!$G$39),D9201),0)))</f>
        <v>0</v>
      </c>
    </row>
    <row r="9202" spans="1:14" ht="15.75" thickBot="1">
      <c r="A9202" s="33" t="str">
        <f ca="1">IF(C9202=Calculator!$H$27,"F",IF(Daily!D9202+Daily!H9202=0,IF(D9201+H9201&gt;0,"L",""),""))</f>
        <v/>
      </c>
      <c r="B9202" s="34">
        <v>9201</v>
      </c>
      <c r="C9202" s="19">
        <f t="shared" ca="1" si="573"/>
        <v>55131</v>
      </c>
      <c r="D9202" s="29">
        <f t="shared" ca="1" si="575"/>
        <v>0</v>
      </c>
      <c r="E9202" s="29">
        <f ca="1">IF(C9202&lt;Calculator!$D$26,0,IF(DAY($C9202)=1,IF(D9202-Calculator!$G$24&gt;0,Calculator!$G$24,D9202),0))</f>
        <v>0</v>
      </c>
      <c r="F9202" s="29">
        <f ca="1">IF(E9202&gt;0,D9202*Calculator!$G$22/12,0)</f>
        <v>0</v>
      </c>
      <c r="G9202" s="29">
        <f ca="1">IF(E9202&gt;0,(IFERROR(-PMT(Calculator!$G$22/12,Calculator!$G$23*12,Calculator!$G$20),0))-F9202,0)</f>
        <v>0</v>
      </c>
      <c r="H9202" s="29">
        <f t="shared" ca="1" si="576"/>
        <v>0</v>
      </c>
      <c r="I9202" s="29">
        <f t="shared" ca="1" si="574"/>
        <v>0</v>
      </c>
      <c r="J9202" s="30">
        <f>Calculator!$G$40</f>
        <v>6.5000000000000002E-2</v>
      </c>
      <c r="K9202" s="29">
        <f ca="1">IF(C9202&gt;=Calculator!$G$27,IF(DAY($C9202)=1,Calculator!$G$34/2,IF(DAY($C9202)=15,Calculator!$G$34/2,0)),0)</f>
        <v>0</v>
      </c>
      <c r="L9202" s="29">
        <f ca="1">IF(DAY($C9202)=28,IF(H9202=0,0,Calculator!$G$35),0)</f>
        <v>0</v>
      </c>
      <c r="M9202" s="29">
        <f ca="1">IF(I9202&gt;0,IF(DAY($C9202)=1,SUM(INDIRECT("I"&amp;(ROW(C9201)-DAY(C9201))):I9201),0),0)</f>
        <v>0</v>
      </c>
      <c r="N9202" s="29">
        <f ca="1">IF(C9202&lt;Calculator!$G$27,0,IF(C9202=Calculator!$G$27,Calculator!$G$39,IF(H9202-K9202&lt;=0,IF(D9202&gt;Calculator!$G$39,IF(H9202-K9202+E9202+L9202+M9202+Calculator!$G$39&gt;Calculator!$G$39,Calculator!$G$39-(H9202+E9202+L9202+M9202-K9202),Calculator!$G$39),D9202),0)))</f>
        <v>0</v>
      </c>
    </row>
    <row r="9203" spans="1:14" ht="15.75" thickBot="1">
      <c r="A9203" s="33" t="str">
        <f ca="1">IF(C9203=Calculator!$H$27,"F",IF(Daily!D9203+Daily!H9203=0,IF(D9202+H9202&gt;0,"L",""),""))</f>
        <v/>
      </c>
      <c r="B9203" s="34">
        <v>9202</v>
      </c>
      <c r="C9203" s="19">
        <f t="shared" ca="1" si="573"/>
        <v>55132</v>
      </c>
      <c r="D9203" s="29">
        <f t="shared" ca="1" si="575"/>
        <v>0</v>
      </c>
      <c r="E9203" s="29">
        <f ca="1">IF(C9203&lt;Calculator!$D$26,0,IF(DAY($C9203)=1,IF(D9203-Calculator!$G$24&gt;0,Calculator!$G$24,D9203),0))</f>
        <v>0</v>
      </c>
      <c r="F9203" s="29">
        <f ca="1">IF(E9203&gt;0,D9203*Calculator!$G$22/12,0)</f>
        <v>0</v>
      </c>
      <c r="G9203" s="29">
        <f ca="1">IF(E9203&gt;0,(IFERROR(-PMT(Calculator!$G$22/12,Calculator!$G$23*12,Calculator!$G$20),0))-F9203,0)</f>
        <v>0</v>
      </c>
      <c r="H9203" s="29">
        <f t="shared" ca="1" si="576"/>
        <v>0</v>
      </c>
      <c r="I9203" s="29">
        <f t="shared" ca="1" si="574"/>
        <v>0</v>
      </c>
      <c r="J9203" s="30">
        <f>Calculator!$G$40</f>
        <v>6.5000000000000002E-2</v>
      </c>
      <c r="K9203" s="29">
        <f ca="1">IF(C9203&gt;=Calculator!$G$27,IF(DAY($C9203)=1,Calculator!$G$34/2,IF(DAY($C9203)=15,Calculator!$G$34/2,0)),0)</f>
        <v>0</v>
      </c>
      <c r="L9203" s="29">
        <f ca="1">IF(DAY($C9203)=28,IF(H9203=0,0,Calculator!$G$35),0)</f>
        <v>0</v>
      </c>
      <c r="M9203" s="29">
        <f ca="1">IF(I9203&gt;0,IF(DAY($C9203)=1,SUM(INDIRECT("I"&amp;(ROW(C9202)-DAY(C9202))):I9202),0),0)</f>
        <v>0</v>
      </c>
      <c r="N9203" s="29">
        <f ca="1">IF(C9203&lt;Calculator!$G$27,0,IF(C9203=Calculator!$G$27,Calculator!$G$39,IF(H9203-K9203&lt;=0,IF(D9203&gt;Calculator!$G$39,IF(H9203-K9203+E9203+L9203+M9203+Calculator!$G$39&gt;Calculator!$G$39,Calculator!$G$39-(H9203+E9203+L9203+M9203-K9203),Calculator!$G$39),D9203),0)))</f>
        <v>0</v>
      </c>
    </row>
    <row r="9204" spans="1:14" ht="15.75" thickBot="1">
      <c r="A9204" s="33" t="str">
        <f ca="1">IF(C9204=Calculator!$H$27,"F",IF(Daily!D9204+Daily!H9204=0,IF(D9203+H9203&gt;0,"L",""),""))</f>
        <v/>
      </c>
      <c r="B9204" s="34">
        <v>9203</v>
      </c>
      <c r="C9204" s="19">
        <f t="shared" ca="1" si="573"/>
        <v>55133</v>
      </c>
      <c r="D9204" s="29">
        <f t="shared" ca="1" si="575"/>
        <v>0</v>
      </c>
      <c r="E9204" s="29">
        <f ca="1">IF(C9204&lt;Calculator!$D$26,0,IF(DAY($C9204)=1,IF(D9204-Calculator!$G$24&gt;0,Calculator!$G$24,D9204),0))</f>
        <v>0</v>
      </c>
      <c r="F9204" s="29">
        <f ca="1">IF(E9204&gt;0,D9204*Calculator!$G$22/12,0)</f>
        <v>0</v>
      </c>
      <c r="G9204" s="29">
        <f ca="1">IF(E9204&gt;0,(IFERROR(-PMT(Calculator!$G$22/12,Calculator!$G$23*12,Calculator!$G$20),0))-F9204,0)</f>
        <v>0</v>
      </c>
      <c r="H9204" s="29">
        <f t="shared" ca="1" si="576"/>
        <v>0</v>
      </c>
      <c r="I9204" s="29">
        <f t="shared" ca="1" si="574"/>
        <v>0</v>
      </c>
      <c r="J9204" s="30">
        <f>Calculator!$G$40</f>
        <v>6.5000000000000002E-2</v>
      </c>
      <c r="K9204" s="29">
        <f ca="1">IF(C9204&gt;=Calculator!$G$27,IF(DAY($C9204)=1,Calculator!$G$34/2,IF(DAY($C9204)=15,Calculator!$G$34/2,0)),0)</f>
        <v>0</v>
      </c>
      <c r="L9204" s="29">
        <f ca="1">IF(DAY($C9204)=28,IF(H9204=0,0,Calculator!$G$35),0)</f>
        <v>0</v>
      </c>
      <c r="M9204" s="29">
        <f ca="1">IF(I9204&gt;0,IF(DAY($C9204)=1,SUM(INDIRECT("I"&amp;(ROW(C9203)-DAY(C9203))):I9203),0),0)</f>
        <v>0</v>
      </c>
      <c r="N9204" s="29">
        <f ca="1">IF(C9204&lt;Calculator!$G$27,0,IF(C9204=Calculator!$G$27,Calculator!$G$39,IF(H9204-K9204&lt;=0,IF(D9204&gt;Calculator!$G$39,IF(H9204-K9204+E9204+L9204+M9204+Calculator!$G$39&gt;Calculator!$G$39,Calculator!$G$39-(H9204+E9204+L9204+M9204-K9204),Calculator!$G$39),D9204),0)))</f>
        <v>0</v>
      </c>
    </row>
    <row r="9205" spans="1:14" ht="15.75" thickBot="1">
      <c r="A9205" s="33" t="str">
        <f ca="1">IF(C9205=Calculator!$H$27,"F",IF(Daily!D9205+Daily!H9205=0,IF(D9204+H9204&gt;0,"L",""),""))</f>
        <v/>
      </c>
      <c r="B9205" s="34">
        <v>9204</v>
      </c>
      <c r="C9205" s="19">
        <f t="shared" ca="1" si="573"/>
        <v>55134</v>
      </c>
      <c r="D9205" s="29">
        <f t="shared" ca="1" si="575"/>
        <v>0</v>
      </c>
      <c r="E9205" s="29">
        <f ca="1">IF(C9205&lt;Calculator!$D$26,0,IF(DAY($C9205)=1,IF(D9205-Calculator!$G$24&gt;0,Calculator!$G$24,D9205),0))</f>
        <v>0</v>
      </c>
      <c r="F9205" s="29">
        <f ca="1">IF(E9205&gt;0,D9205*Calculator!$G$22/12,0)</f>
        <v>0</v>
      </c>
      <c r="G9205" s="29">
        <f ca="1">IF(E9205&gt;0,(IFERROR(-PMT(Calculator!$G$22/12,Calculator!$G$23*12,Calculator!$G$20),0))-F9205,0)</f>
        <v>0</v>
      </c>
      <c r="H9205" s="29">
        <f t="shared" ca="1" si="576"/>
        <v>0</v>
      </c>
      <c r="I9205" s="29">
        <f t="shared" ca="1" si="574"/>
        <v>0</v>
      </c>
      <c r="J9205" s="30">
        <f>Calculator!$G$40</f>
        <v>6.5000000000000002E-2</v>
      </c>
      <c r="K9205" s="29">
        <f ca="1">IF(C9205&gt;=Calculator!$G$27,IF(DAY($C9205)=1,Calculator!$G$34/2,IF(DAY($C9205)=15,Calculator!$G$34/2,0)),0)</f>
        <v>0</v>
      </c>
      <c r="L9205" s="29">
        <f ca="1">IF(DAY($C9205)=28,IF(H9205=0,0,Calculator!$G$35),0)</f>
        <v>0</v>
      </c>
      <c r="M9205" s="29">
        <f ca="1">IF(I9205&gt;0,IF(DAY($C9205)=1,SUM(INDIRECT("I"&amp;(ROW(C9204)-DAY(C9204))):I9204),0),0)</f>
        <v>0</v>
      </c>
      <c r="N9205" s="29">
        <f ca="1">IF(C9205&lt;Calculator!$G$27,0,IF(C9205=Calculator!$G$27,Calculator!$G$39,IF(H9205-K9205&lt;=0,IF(D9205&gt;Calculator!$G$39,IF(H9205-K9205+E9205+L9205+M9205+Calculator!$G$39&gt;Calculator!$G$39,Calculator!$G$39-(H9205+E9205+L9205+M9205-K9205),Calculator!$G$39),D9205),0)))</f>
        <v>0</v>
      </c>
    </row>
    <row r="9206" spans="1:14" ht="15.75" thickBot="1">
      <c r="A9206" s="33" t="str">
        <f ca="1">IF(C9206=Calculator!$H$27,"F",IF(Daily!D9206+Daily!H9206=0,IF(D9205+H9205&gt;0,"L",""),""))</f>
        <v/>
      </c>
      <c r="B9206" s="34">
        <v>9205</v>
      </c>
      <c r="C9206" s="19">
        <f t="shared" ca="1" si="573"/>
        <v>55135</v>
      </c>
      <c r="D9206" s="29">
        <f t="shared" ca="1" si="575"/>
        <v>0</v>
      </c>
      <c r="E9206" s="29">
        <f ca="1">IF(C9206&lt;Calculator!$D$26,0,IF(DAY($C9206)=1,IF(D9206-Calculator!$G$24&gt;0,Calculator!$G$24,D9206),0))</f>
        <v>0</v>
      </c>
      <c r="F9206" s="29">
        <f ca="1">IF(E9206&gt;0,D9206*Calculator!$G$22/12,0)</f>
        <v>0</v>
      </c>
      <c r="G9206" s="29">
        <f ca="1">IF(E9206&gt;0,(IFERROR(-PMT(Calculator!$G$22/12,Calculator!$G$23*12,Calculator!$G$20),0))-F9206,0)</f>
        <v>0</v>
      </c>
      <c r="H9206" s="29">
        <f t="shared" ca="1" si="576"/>
        <v>0</v>
      </c>
      <c r="I9206" s="29">
        <f t="shared" ca="1" si="574"/>
        <v>0</v>
      </c>
      <c r="J9206" s="30">
        <f>Calculator!$G$40</f>
        <v>6.5000000000000002E-2</v>
      </c>
      <c r="K9206" s="29">
        <f ca="1">IF(C9206&gt;=Calculator!$G$27,IF(DAY($C9206)=1,Calculator!$G$34/2,IF(DAY($C9206)=15,Calculator!$G$34/2,0)),0)</f>
        <v>0</v>
      </c>
      <c r="L9206" s="29">
        <f ca="1">IF(DAY($C9206)=28,IF(H9206=0,0,Calculator!$G$35),0)</f>
        <v>0</v>
      </c>
      <c r="M9206" s="29">
        <f ca="1">IF(I9206&gt;0,IF(DAY($C9206)=1,SUM(INDIRECT("I"&amp;(ROW(C9205)-DAY(C9205))):I9205),0),0)</f>
        <v>0</v>
      </c>
      <c r="N9206" s="29">
        <f ca="1">IF(C9206&lt;Calculator!$G$27,0,IF(C9206=Calculator!$G$27,Calculator!$G$39,IF(H9206-K9206&lt;=0,IF(D9206&gt;Calculator!$G$39,IF(H9206-K9206+E9206+L9206+M9206+Calculator!$G$39&gt;Calculator!$G$39,Calculator!$G$39-(H9206+E9206+L9206+M9206-K9206),Calculator!$G$39),D9206),0)))</f>
        <v>0</v>
      </c>
    </row>
    <row r="9207" spans="1:14" ht="15.75" thickBot="1">
      <c r="A9207" s="33" t="str">
        <f ca="1">IF(C9207=Calculator!$H$27,"F",IF(Daily!D9207+Daily!H9207=0,IF(D9206+H9206&gt;0,"L",""),""))</f>
        <v/>
      </c>
      <c r="B9207" s="34">
        <v>9206</v>
      </c>
      <c r="C9207" s="19">
        <f t="shared" ca="1" si="573"/>
        <v>55136</v>
      </c>
      <c r="D9207" s="29">
        <f t="shared" ca="1" si="575"/>
        <v>0</v>
      </c>
      <c r="E9207" s="29">
        <f ca="1">IF(C9207&lt;Calculator!$D$26,0,IF(DAY($C9207)=1,IF(D9207-Calculator!$G$24&gt;0,Calculator!$G$24,D9207),0))</f>
        <v>0</v>
      </c>
      <c r="F9207" s="29">
        <f ca="1">IF(E9207&gt;0,D9207*Calculator!$G$22/12,0)</f>
        <v>0</v>
      </c>
      <c r="G9207" s="29">
        <f ca="1">IF(E9207&gt;0,(IFERROR(-PMT(Calculator!$G$22/12,Calculator!$G$23*12,Calculator!$G$20),0))-F9207,0)</f>
        <v>0</v>
      </c>
      <c r="H9207" s="29">
        <f t="shared" ca="1" si="576"/>
        <v>0</v>
      </c>
      <c r="I9207" s="29">
        <f t="shared" ca="1" si="574"/>
        <v>0</v>
      </c>
      <c r="J9207" s="30">
        <f>Calculator!$G$40</f>
        <v>6.5000000000000002E-2</v>
      </c>
      <c r="K9207" s="29">
        <f ca="1">IF(C9207&gt;=Calculator!$G$27,IF(DAY($C9207)=1,Calculator!$G$34/2,IF(DAY($C9207)=15,Calculator!$G$34/2,0)),0)</f>
        <v>0</v>
      </c>
      <c r="L9207" s="29">
        <f ca="1">IF(DAY($C9207)=28,IF(H9207=0,0,Calculator!$G$35),0)</f>
        <v>0</v>
      </c>
      <c r="M9207" s="29">
        <f ca="1">IF(I9207&gt;0,IF(DAY($C9207)=1,SUM(INDIRECT("I"&amp;(ROW(C9206)-DAY(C9206))):I9206),0),0)</f>
        <v>0</v>
      </c>
      <c r="N9207" s="29">
        <f ca="1">IF(C9207&lt;Calculator!$G$27,0,IF(C9207=Calculator!$G$27,Calculator!$G$39,IF(H9207-K9207&lt;=0,IF(D9207&gt;Calculator!$G$39,IF(H9207-K9207+E9207+L9207+M9207+Calculator!$G$39&gt;Calculator!$G$39,Calculator!$G$39-(H9207+E9207+L9207+M9207-K9207),Calculator!$G$39),D9207),0)))</f>
        <v>0</v>
      </c>
    </row>
    <row r="9208" spans="1:14" ht="15.75" thickBot="1">
      <c r="A9208" s="33" t="str">
        <f ca="1">IF(C9208=Calculator!$H$27,"F",IF(Daily!D9208+Daily!H9208=0,IF(D9207+H9207&gt;0,"L",""),""))</f>
        <v/>
      </c>
      <c r="B9208" s="34">
        <v>9207</v>
      </c>
      <c r="C9208" s="19">
        <f t="shared" ca="1" si="573"/>
        <v>55137</v>
      </c>
      <c r="D9208" s="29">
        <f t="shared" ca="1" si="575"/>
        <v>0</v>
      </c>
      <c r="E9208" s="29">
        <f ca="1">IF(C9208&lt;Calculator!$D$26,0,IF(DAY($C9208)=1,IF(D9208-Calculator!$G$24&gt;0,Calculator!$G$24,D9208),0))</f>
        <v>0</v>
      </c>
      <c r="F9208" s="29">
        <f ca="1">IF(E9208&gt;0,D9208*Calculator!$G$22/12,0)</f>
        <v>0</v>
      </c>
      <c r="G9208" s="29">
        <f ca="1">IF(E9208&gt;0,(IFERROR(-PMT(Calculator!$G$22/12,Calculator!$G$23*12,Calculator!$G$20),0))-F9208,0)</f>
        <v>0</v>
      </c>
      <c r="H9208" s="29">
        <f t="shared" ca="1" si="576"/>
        <v>0</v>
      </c>
      <c r="I9208" s="29">
        <f t="shared" ca="1" si="574"/>
        <v>0</v>
      </c>
      <c r="J9208" s="30">
        <f>Calculator!$G$40</f>
        <v>6.5000000000000002E-2</v>
      </c>
      <c r="K9208" s="29">
        <f ca="1">IF(C9208&gt;=Calculator!$G$27,IF(DAY($C9208)=1,Calculator!$G$34/2,IF(DAY($C9208)=15,Calculator!$G$34/2,0)),0)</f>
        <v>4500</v>
      </c>
      <c r="L9208" s="29">
        <f ca="1">IF(DAY($C9208)=28,IF(H9208=0,0,Calculator!$G$35),0)</f>
        <v>0</v>
      </c>
      <c r="M9208" s="29">
        <f ca="1">IF(I9208&gt;0,IF(DAY($C9208)=1,SUM(INDIRECT("I"&amp;(ROW(C9207)-DAY(C9207))):I9207),0),0)</f>
        <v>0</v>
      </c>
      <c r="N9208" s="29">
        <f ca="1">IF(C9208&lt;Calculator!$G$27,0,IF(C9208=Calculator!$G$27,Calculator!$G$39,IF(H9208-K9208&lt;=0,IF(D9208&gt;Calculator!$G$39,IF(H9208-K9208+E9208+L9208+M9208+Calculator!$G$39&gt;Calculator!$G$39,Calculator!$G$39-(H9208+E9208+L9208+M9208-K9208),Calculator!$G$39),D9208),0)))</f>
        <v>0</v>
      </c>
    </row>
    <row r="9209" spans="1:14" ht="15.75" thickBot="1">
      <c r="A9209" s="33" t="str">
        <f ca="1">IF(C9209=Calculator!$H$27,"F",IF(Daily!D9209+Daily!H9209=0,IF(D9208+H9208&gt;0,"L",""),""))</f>
        <v/>
      </c>
      <c r="B9209" s="34">
        <v>9208</v>
      </c>
      <c r="C9209" s="19">
        <f t="shared" ca="1" si="573"/>
        <v>55138</v>
      </c>
      <c r="D9209" s="29">
        <f t="shared" ca="1" si="575"/>
        <v>0</v>
      </c>
      <c r="E9209" s="29">
        <f ca="1">IF(C9209&lt;Calculator!$D$26,0,IF(DAY($C9209)=1,IF(D9209-Calculator!$G$24&gt;0,Calculator!$G$24,D9209),0))</f>
        <v>0</v>
      </c>
      <c r="F9209" s="29">
        <f ca="1">IF(E9209&gt;0,D9209*Calculator!$G$22/12,0)</f>
        <v>0</v>
      </c>
      <c r="G9209" s="29">
        <f ca="1">IF(E9209&gt;0,(IFERROR(-PMT(Calculator!$G$22/12,Calculator!$G$23*12,Calculator!$G$20),0))-F9209,0)</f>
        <v>0</v>
      </c>
      <c r="H9209" s="29">
        <f t="shared" ca="1" si="576"/>
        <v>0</v>
      </c>
      <c r="I9209" s="29">
        <f t="shared" ca="1" si="574"/>
        <v>0</v>
      </c>
      <c r="J9209" s="30">
        <f>Calculator!$G$40</f>
        <v>6.5000000000000002E-2</v>
      </c>
      <c r="K9209" s="29">
        <f ca="1">IF(C9209&gt;=Calculator!$G$27,IF(DAY($C9209)=1,Calculator!$G$34/2,IF(DAY($C9209)=15,Calculator!$G$34/2,0)),0)</f>
        <v>0</v>
      </c>
      <c r="L9209" s="29">
        <f ca="1">IF(DAY($C9209)=28,IF(H9209=0,0,Calculator!$G$35),0)</f>
        <v>0</v>
      </c>
      <c r="M9209" s="29">
        <f ca="1">IF(I9209&gt;0,IF(DAY($C9209)=1,SUM(INDIRECT("I"&amp;(ROW(C9208)-DAY(C9208))):I9208),0),0)</f>
        <v>0</v>
      </c>
      <c r="N9209" s="29">
        <f ca="1">IF(C9209&lt;Calculator!$G$27,0,IF(C9209=Calculator!$G$27,Calculator!$G$39,IF(H9209-K9209&lt;=0,IF(D9209&gt;Calculator!$G$39,IF(H9209-K9209+E9209+L9209+M9209+Calculator!$G$39&gt;Calculator!$G$39,Calculator!$G$39-(H9209+E9209+L9209+M9209-K9209),Calculator!$G$39),D9209),0)))</f>
        <v>0</v>
      </c>
    </row>
    <row r="9210" spans="1:14" ht="15.75" thickBot="1">
      <c r="A9210" s="33" t="str">
        <f ca="1">IF(C9210=Calculator!$H$27,"F",IF(Daily!D9210+Daily!H9210=0,IF(D9209+H9209&gt;0,"L",""),""))</f>
        <v/>
      </c>
      <c r="B9210" s="34">
        <v>9209</v>
      </c>
      <c r="C9210" s="19">
        <f t="shared" ca="1" si="573"/>
        <v>55139</v>
      </c>
      <c r="D9210" s="29">
        <f t="shared" ca="1" si="575"/>
        <v>0</v>
      </c>
      <c r="E9210" s="29">
        <f ca="1">IF(C9210&lt;Calculator!$D$26,0,IF(DAY($C9210)=1,IF(D9210-Calculator!$G$24&gt;0,Calculator!$G$24,D9210),0))</f>
        <v>0</v>
      </c>
      <c r="F9210" s="29">
        <f ca="1">IF(E9210&gt;0,D9210*Calculator!$G$22/12,0)</f>
        <v>0</v>
      </c>
      <c r="G9210" s="29">
        <f ca="1">IF(E9210&gt;0,(IFERROR(-PMT(Calculator!$G$22/12,Calculator!$G$23*12,Calculator!$G$20),0))-F9210,0)</f>
        <v>0</v>
      </c>
      <c r="H9210" s="29">
        <f t="shared" ca="1" si="576"/>
        <v>0</v>
      </c>
      <c r="I9210" s="29">
        <f t="shared" ca="1" si="574"/>
        <v>0</v>
      </c>
      <c r="J9210" s="30">
        <f>Calculator!$G$40</f>
        <v>6.5000000000000002E-2</v>
      </c>
      <c r="K9210" s="29">
        <f ca="1">IF(C9210&gt;=Calculator!$G$27,IF(DAY($C9210)=1,Calculator!$G$34/2,IF(DAY($C9210)=15,Calculator!$G$34/2,0)),0)</f>
        <v>0</v>
      </c>
      <c r="L9210" s="29">
        <f ca="1">IF(DAY($C9210)=28,IF(H9210=0,0,Calculator!$G$35),0)</f>
        <v>0</v>
      </c>
      <c r="M9210" s="29">
        <f ca="1">IF(I9210&gt;0,IF(DAY($C9210)=1,SUM(INDIRECT("I"&amp;(ROW(C9209)-DAY(C9209))):I9209),0),0)</f>
        <v>0</v>
      </c>
      <c r="N9210" s="29">
        <f ca="1">IF(C9210&lt;Calculator!$G$27,0,IF(C9210=Calculator!$G$27,Calculator!$G$39,IF(H9210-K9210&lt;=0,IF(D9210&gt;Calculator!$G$39,IF(H9210-K9210+E9210+L9210+M9210+Calculator!$G$39&gt;Calculator!$G$39,Calculator!$G$39-(H9210+E9210+L9210+M9210-K9210),Calculator!$G$39),D9210),0)))</f>
        <v>0</v>
      </c>
    </row>
    <row r="9211" spans="1:14" ht="15.75" thickBot="1">
      <c r="A9211" s="33" t="str">
        <f ca="1">IF(C9211=Calculator!$H$27,"F",IF(Daily!D9211+Daily!H9211=0,IF(D9210+H9210&gt;0,"L",""),""))</f>
        <v/>
      </c>
      <c r="B9211" s="34">
        <v>9210</v>
      </c>
      <c r="C9211" s="19">
        <f t="shared" ca="1" si="573"/>
        <v>55140</v>
      </c>
      <c r="D9211" s="29">
        <f t="shared" ca="1" si="575"/>
        <v>0</v>
      </c>
      <c r="E9211" s="29">
        <f ca="1">IF(C9211&lt;Calculator!$D$26,0,IF(DAY($C9211)=1,IF(D9211-Calculator!$G$24&gt;0,Calculator!$G$24,D9211),0))</f>
        <v>0</v>
      </c>
      <c r="F9211" s="29">
        <f ca="1">IF(E9211&gt;0,D9211*Calculator!$G$22/12,0)</f>
        <v>0</v>
      </c>
      <c r="G9211" s="29">
        <f ca="1">IF(E9211&gt;0,(IFERROR(-PMT(Calculator!$G$22/12,Calculator!$G$23*12,Calculator!$G$20),0))-F9211,0)</f>
        <v>0</v>
      </c>
      <c r="H9211" s="29">
        <f t="shared" ca="1" si="576"/>
        <v>0</v>
      </c>
      <c r="I9211" s="29">
        <f t="shared" ca="1" si="574"/>
        <v>0</v>
      </c>
      <c r="J9211" s="30">
        <f>Calculator!$G$40</f>
        <v>6.5000000000000002E-2</v>
      </c>
      <c r="K9211" s="29">
        <f ca="1">IF(C9211&gt;=Calculator!$G$27,IF(DAY($C9211)=1,Calculator!$G$34/2,IF(DAY($C9211)=15,Calculator!$G$34/2,0)),0)</f>
        <v>0</v>
      </c>
      <c r="L9211" s="29">
        <f ca="1">IF(DAY($C9211)=28,IF(H9211=0,0,Calculator!$G$35),0)</f>
        <v>0</v>
      </c>
      <c r="M9211" s="29">
        <f ca="1">IF(I9211&gt;0,IF(DAY($C9211)=1,SUM(INDIRECT("I"&amp;(ROW(C9210)-DAY(C9210))):I9210),0),0)</f>
        <v>0</v>
      </c>
      <c r="N9211" s="29">
        <f ca="1">IF(C9211&lt;Calculator!$G$27,0,IF(C9211=Calculator!$G$27,Calculator!$G$39,IF(H9211-K9211&lt;=0,IF(D9211&gt;Calculator!$G$39,IF(H9211-K9211+E9211+L9211+M9211+Calculator!$G$39&gt;Calculator!$G$39,Calculator!$G$39-(H9211+E9211+L9211+M9211-K9211),Calculator!$G$39),D9211),0)))</f>
        <v>0</v>
      </c>
    </row>
    <row r="9212" spans="1:14" ht="15.75" thickBot="1">
      <c r="A9212" s="33" t="str">
        <f ca="1">IF(C9212=Calculator!$H$27,"F",IF(Daily!D9212+Daily!H9212=0,IF(D9211+H9211&gt;0,"L",""),""))</f>
        <v/>
      </c>
      <c r="B9212" s="34">
        <v>9211</v>
      </c>
      <c r="C9212" s="19">
        <f t="shared" ca="1" si="573"/>
        <v>55141</v>
      </c>
      <c r="D9212" s="29">
        <f t="shared" ca="1" si="575"/>
        <v>0</v>
      </c>
      <c r="E9212" s="29">
        <f ca="1">IF(C9212&lt;Calculator!$D$26,0,IF(DAY($C9212)=1,IF(D9212-Calculator!$G$24&gt;0,Calculator!$G$24,D9212),0))</f>
        <v>0</v>
      </c>
      <c r="F9212" s="29">
        <f ca="1">IF(E9212&gt;0,D9212*Calculator!$G$22/12,0)</f>
        <v>0</v>
      </c>
      <c r="G9212" s="29">
        <f ca="1">IF(E9212&gt;0,(IFERROR(-PMT(Calculator!$G$22/12,Calculator!$G$23*12,Calculator!$G$20),0))-F9212,0)</f>
        <v>0</v>
      </c>
      <c r="H9212" s="29">
        <f t="shared" ca="1" si="576"/>
        <v>0</v>
      </c>
      <c r="I9212" s="29">
        <f t="shared" ca="1" si="574"/>
        <v>0</v>
      </c>
      <c r="J9212" s="30">
        <f>Calculator!$G$40</f>
        <v>6.5000000000000002E-2</v>
      </c>
      <c r="K9212" s="29">
        <f ca="1">IF(C9212&gt;=Calculator!$G$27,IF(DAY($C9212)=1,Calculator!$G$34/2,IF(DAY($C9212)=15,Calculator!$G$34/2,0)),0)</f>
        <v>0</v>
      </c>
      <c r="L9212" s="29">
        <f ca="1">IF(DAY($C9212)=28,IF(H9212=0,0,Calculator!$G$35),0)</f>
        <v>0</v>
      </c>
      <c r="M9212" s="29">
        <f ca="1">IF(I9212&gt;0,IF(DAY($C9212)=1,SUM(INDIRECT("I"&amp;(ROW(C9211)-DAY(C9211))):I9211),0),0)</f>
        <v>0</v>
      </c>
      <c r="N9212" s="29">
        <f ca="1">IF(C9212&lt;Calculator!$G$27,0,IF(C9212=Calculator!$G$27,Calculator!$G$39,IF(H9212-K9212&lt;=0,IF(D9212&gt;Calculator!$G$39,IF(H9212-K9212+E9212+L9212+M9212+Calculator!$G$39&gt;Calculator!$G$39,Calculator!$G$39-(H9212+E9212+L9212+M9212-K9212),Calculator!$G$39),D9212),0)))</f>
        <v>0</v>
      </c>
    </row>
    <row r="9213" spans="1:14" ht="15.75" thickBot="1">
      <c r="A9213" s="33" t="str">
        <f ca="1">IF(C9213=Calculator!$H$27,"F",IF(Daily!D9213+Daily!H9213=0,IF(D9212+H9212&gt;0,"L",""),""))</f>
        <v/>
      </c>
      <c r="B9213" s="34">
        <v>9212</v>
      </c>
      <c r="C9213" s="19">
        <f t="shared" ca="1" si="573"/>
        <v>55142</v>
      </c>
      <c r="D9213" s="29">
        <f t="shared" ca="1" si="575"/>
        <v>0</v>
      </c>
      <c r="E9213" s="29">
        <f ca="1">IF(C9213&lt;Calculator!$D$26,0,IF(DAY($C9213)=1,IF(D9213-Calculator!$G$24&gt;0,Calculator!$G$24,D9213),0))</f>
        <v>0</v>
      </c>
      <c r="F9213" s="29">
        <f ca="1">IF(E9213&gt;0,D9213*Calculator!$G$22/12,0)</f>
        <v>0</v>
      </c>
      <c r="G9213" s="29">
        <f ca="1">IF(E9213&gt;0,(IFERROR(-PMT(Calculator!$G$22/12,Calculator!$G$23*12,Calculator!$G$20),0))-F9213,0)</f>
        <v>0</v>
      </c>
      <c r="H9213" s="29">
        <f t="shared" ca="1" si="576"/>
        <v>0</v>
      </c>
      <c r="I9213" s="29">
        <f t="shared" ca="1" si="574"/>
        <v>0</v>
      </c>
      <c r="J9213" s="30">
        <f>Calculator!$G$40</f>
        <v>6.5000000000000002E-2</v>
      </c>
      <c r="K9213" s="29">
        <f ca="1">IF(C9213&gt;=Calculator!$G$27,IF(DAY($C9213)=1,Calculator!$G$34/2,IF(DAY($C9213)=15,Calculator!$G$34/2,0)),0)</f>
        <v>0</v>
      </c>
      <c r="L9213" s="29">
        <f ca="1">IF(DAY($C9213)=28,IF(H9213=0,0,Calculator!$G$35),0)</f>
        <v>0</v>
      </c>
      <c r="M9213" s="29">
        <f ca="1">IF(I9213&gt;0,IF(DAY($C9213)=1,SUM(INDIRECT("I"&amp;(ROW(C9212)-DAY(C9212))):I9212),0),0)</f>
        <v>0</v>
      </c>
      <c r="N9213" s="29">
        <f ca="1">IF(C9213&lt;Calculator!$G$27,0,IF(C9213=Calculator!$G$27,Calculator!$G$39,IF(H9213-K9213&lt;=0,IF(D9213&gt;Calculator!$G$39,IF(H9213-K9213+E9213+L9213+M9213+Calculator!$G$39&gt;Calculator!$G$39,Calculator!$G$39-(H9213+E9213+L9213+M9213-K9213),Calculator!$G$39),D9213),0)))</f>
        <v>0</v>
      </c>
    </row>
    <row r="9214" spans="1:14" ht="15.75" thickBot="1">
      <c r="A9214" s="33" t="str">
        <f ca="1">IF(C9214=Calculator!$H$27,"F",IF(Daily!D9214+Daily!H9214=0,IF(D9213+H9213&gt;0,"L",""),""))</f>
        <v/>
      </c>
      <c r="B9214" s="34">
        <v>9213</v>
      </c>
      <c r="C9214" s="19">
        <f t="shared" ca="1" si="573"/>
        <v>55143</v>
      </c>
      <c r="D9214" s="29">
        <f t="shared" ca="1" si="575"/>
        <v>0</v>
      </c>
      <c r="E9214" s="29">
        <f ca="1">IF(C9214&lt;Calculator!$D$26,0,IF(DAY($C9214)=1,IF(D9214-Calculator!$G$24&gt;0,Calculator!$G$24,D9214),0))</f>
        <v>0</v>
      </c>
      <c r="F9214" s="29">
        <f ca="1">IF(E9214&gt;0,D9214*Calculator!$G$22/12,0)</f>
        <v>0</v>
      </c>
      <c r="G9214" s="29">
        <f ca="1">IF(E9214&gt;0,(IFERROR(-PMT(Calculator!$G$22/12,Calculator!$G$23*12,Calculator!$G$20),0))-F9214,0)</f>
        <v>0</v>
      </c>
      <c r="H9214" s="29">
        <f t="shared" ca="1" si="576"/>
        <v>0</v>
      </c>
      <c r="I9214" s="29">
        <f t="shared" ca="1" si="574"/>
        <v>0</v>
      </c>
      <c r="J9214" s="30">
        <f>Calculator!$G$40</f>
        <v>6.5000000000000002E-2</v>
      </c>
      <c r="K9214" s="29">
        <f ca="1">IF(C9214&gt;=Calculator!$G$27,IF(DAY($C9214)=1,Calculator!$G$34/2,IF(DAY($C9214)=15,Calculator!$G$34/2,0)),0)</f>
        <v>0</v>
      </c>
      <c r="L9214" s="29">
        <f ca="1">IF(DAY($C9214)=28,IF(H9214=0,0,Calculator!$G$35),0)</f>
        <v>0</v>
      </c>
      <c r="M9214" s="29">
        <f ca="1">IF(I9214&gt;0,IF(DAY($C9214)=1,SUM(INDIRECT("I"&amp;(ROW(C9213)-DAY(C9213))):I9213),0),0)</f>
        <v>0</v>
      </c>
      <c r="N9214" s="29">
        <f ca="1">IF(C9214&lt;Calculator!$G$27,0,IF(C9214=Calculator!$G$27,Calculator!$G$39,IF(H9214-K9214&lt;=0,IF(D9214&gt;Calculator!$G$39,IF(H9214-K9214+E9214+L9214+M9214+Calculator!$G$39&gt;Calculator!$G$39,Calculator!$G$39-(H9214+E9214+L9214+M9214-K9214),Calculator!$G$39),D9214),0)))</f>
        <v>0</v>
      </c>
    </row>
    <row r="9215" spans="1:14" ht="15.75" thickBot="1">
      <c r="A9215" s="33" t="str">
        <f ca="1">IF(C9215=Calculator!$H$27,"F",IF(Daily!D9215+Daily!H9215=0,IF(D9214+H9214&gt;0,"L",""),""))</f>
        <v/>
      </c>
      <c r="B9215" s="34">
        <v>9214</v>
      </c>
      <c r="C9215" s="19">
        <f t="shared" ca="1" si="573"/>
        <v>55144</v>
      </c>
      <c r="D9215" s="29">
        <f t="shared" ca="1" si="575"/>
        <v>0</v>
      </c>
      <c r="E9215" s="29">
        <f ca="1">IF(C9215&lt;Calculator!$D$26,0,IF(DAY($C9215)=1,IF(D9215-Calculator!$G$24&gt;0,Calculator!$G$24,D9215),0))</f>
        <v>0</v>
      </c>
      <c r="F9215" s="29">
        <f ca="1">IF(E9215&gt;0,D9215*Calculator!$G$22/12,0)</f>
        <v>0</v>
      </c>
      <c r="G9215" s="29">
        <f ca="1">IF(E9215&gt;0,(IFERROR(-PMT(Calculator!$G$22/12,Calculator!$G$23*12,Calculator!$G$20),0))-F9215,0)</f>
        <v>0</v>
      </c>
      <c r="H9215" s="29">
        <f t="shared" ca="1" si="576"/>
        <v>0</v>
      </c>
      <c r="I9215" s="29">
        <f t="shared" ca="1" si="574"/>
        <v>0</v>
      </c>
      <c r="J9215" s="30">
        <f>Calculator!$G$40</f>
        <v>6.5000000000000002E-2</v>
      </c>
      <c r="K9215" s="29">
        <f ca="1">IF(C9215&gt;=Calculator!$G$27,IF(DAY($C9215)=1,Calculator!$G$34/2,IF(DAY($C9215)=15,Calculator!$G$34/2,0)),0)</f>
        <v>0</v>
      </c>
      <c r="L9215" s="29">
        <f ca="1">IF(DAY($C9215)=28,IF(H9215=0,0,Calculator!$G$35),0)</f>
        <v>0</v>
      </c>
      <c r="M9215" s="29">
        <f ca="1">IF(I9215&gt;0,IF(DAY($C9215)=1,SUM(INDIRECT("I"&amp;(ROW(C9214)-DAY(C9214))):I9214),0),0)</f>
        <v>0</v>
      </c>
      <c r="N9215" s="29">
        <f ca="1">IF(C9215&lt;Calculator!$G$27,0,IF(C9215=Calculator!$G$27,Calculator!$G$39,IF(H9215-K9215&lt;=0,IF(D9215&gt;Calculator!$G$39,IF(H9215-K9215+E9215+L9215+M9215+Calculator!$G$39&gt;Calculator!$G$39,Calculator!$G$39-(H9215+E9215+L9215+M9215-K9215),Calculator!$G$39),D9215),0)))</f>
        <v>0</v>
      </c>
    </row>
    <row r="9216" spans="1:14" ht="15.75" thickBot="1">
      <c r="A9216" s="33" t="str">
        <f ca="1">IF(C9216=Calculator!$H$27,"F",IF(Daily!D9216+Daily!H9216=0,IF(D9215+H9215&gt;0,"L",""),""))</f>
        <v/>
      </c>
      <c r="B9216" s="34">
        <v>9215</v>
      </c>
      <c r="C9216" s="19">
        <f t="shared" ca="1" si="573"/>
        <v>55145</v>
      </c>
      <c r="D9216" s="29">
        <f t="shared" ca="1" si="575"/>
        <v>0</v>
      </c>
      <c r="E9216" s="29">
        <f ca="1">IF(C9216&lt;Calculator!$D$26,0,IF(DAY($C9216)=1,IF(D9216-Calculator!$G$24&gt;0,Calculator!$G$24,D9216),0))</f>
        <v>0</v>
      </c>
      <c r="F9216" s="29">
        <f ca="1">IF(E9216&gt;0,D9216*Calculator!$G$22/12,0)</f>
        <v>0</v>
      </c>
      <c r="G9216" s="29">
        <f ca="1">IF(E9216&gt;0,(IFERROR(-PMT(Calculator!$G$22/12,Calculator!$G$23*12,Calculator!$G$20),0))-F9216,0)</f>
        <v>0</v>
      </c>
      <c r="H9216" s="29">
        <f t="shared" ca="1" si="576"/>
        <v>0</v>
      </c>
      <c r="I9216" s="29">
        <f t="shared" ca="1" si="574"/>
        <v>0</v>
      </c>
      <c r="J9216" s="30">
        <f>Calculator!$G$40</f>
        <v>6.5000000000000002E-2</v>
      </c>
      <c r="K9216" s="29">
        <f ca="1">IF(C9216&gt;=Calculator!$G$27,IF(DAY($C9216)=1,Calculator!$G$34/2,IF(DAY($C9216)=15,Calculator!$G$34/2,0)),0)</f>
        <v>0</v>
      </c>
      <c r="L9216" s="29">
        <f ca="1">IF(DAY($C9216)=28,IF(H9216=0,0,Calculator!$G$35),0)</f>
        <v>0</v>
      </c>
      <c r="M9216" s="29">
        <f ca="1">IF(I9216&gt;0,IF(DAY($C9216)=1,SUM(INDIRECT("I"&amp;(ROW(C9215)-DAY(C9215))):I9215),0),0)</f>
        <v>0</v>
      </c>
      <c r="N9216" s="29">
        <f ca="1">IF(C9216&lt;Calculator!$G$27,0,IF(C9216=Calculator!$G$27,Calculator!$G$39,IF(H9216-K9216&lt;=0,IF(D9216&gt;Calculator!$G$39,IF(H9216-K9216+E9216+L9216+M9216+Calculator!$G$39&gt;Calculator!$G$39,Calculator!$G$39-(H9216+E9216+L9216+M9216-K9216),Calculator!$G$39),D9216),0)))</f>
        <v>0</v>
      </c>
    </row>
    <row r="9217" spans="1:14" ht="15.75" thickBot="1">
      <c r="A9217" s="33" t="str">
        <f ca="1">IF(C9217=Calculator!$H$27,"F",IF(Daily!D9217+Daily!H9217=0,IF(D9216+H9216&gt;0,"L",""),""))</f>
        <v/>
      </c>
      <c r="B9217" s="34">
        <v>9216</v>
      </c>
      <c r="C9217" s="19">
        <f t="shared" ca="1" si="573"/>
        <v>55146</v>
      </c>
      <c r="D9217" s="29">
        <f t="shared" ca="1" si="575"/>
        <v>0</v>
      </c>
      <c r="E9217" s="29">
        <f ca="1">IF(C9217&lt;Calculator!$D$26,0,IF(DAY($C9217)=1,IF(D9217-Calculator!$G$24&gt;0,Calculator!$G$24,D9217),0))</f>
        <v>0</v>
      </c>
      <c r="F9217" s="29">
        <f ca="1">IF(E9217&gt;0,D9217*Calculator!$G$22/12,0)</f>
        <v>0</v>
      </c>
      <c r="G9217" s="29">
        <f ca="1">IF(E9217&gt;0,(IFERROR(-PMT(Calculator!$G$22/12,Calculator!$G$23*12,Calculator!$G$20),0))-F9217,0)</f>
        <v>0</v>
      </c>
      <c r="H9217" s="29">
        <f t="shared" ca="1" si="576"/>
        <v>0</v>
      </c>
      <c r="I9217" s="29">
        <f t="shared" ca="1" si="574"/>
        <v>0</v>
      </c>
      <c r="J9217" s="30">
        <f>Calculator!$G$40</f>
        <v>6.5000000000000002E-2</v>
      </c>
      <c r="K9217" s="29">
        <f ca="1">IF(C9217&gt;=Calculator!$G$27,IF(DAY($C9217)=1,Calculator!$G$34/2,IF(DAY($C9217)=15,Calculator!$G$34/2,0)),0)</f>
        <v>0</v>
      </c>
      <c r="L9217" s="29">
        <f ca="1">IF(DAY($C9217)=28,IF(H9217=0,0,Calculator!$G$35),0)</f>
        <v>0</v>
      </c>
      <c r="M9217" s="29">
        <f ca="1">IF(I9217&gt;0,IF(DAY($C9217)=1,SUM(INDIRECT("I"&amp;(ROW(C9216)-DAY(C9216))):I9216),0),0)</f>
        <v>0</v>
      </c>
      <c r="N9217" s="29">
        <f ca="1">IF(C9217&lt;Calculator!$G$27,0,IF(C9217=Calculator!$G$27,Calculator!$G$39,IF(H9217-K9217&lt;=0,IF(D9217&gt;Calculator!$G$39,IF(H9217-K9217+E9217+L9217+M9217+Calculator!$G$39&gt;Calculator!$G$39,Calculator!$G$39-(H9217+E9217+L9217+M9217-K9217),Calculator!$G$39),D9217),0)))</f>
        <v>0</v>
      </c>
    </row>
    <row r="9218" spans="1:14" ht="15.75" thickBot="1">
      <c r="A9218" s="33" t="str">
        <f ca="1">IF(C9218=Calculator!$H$27,"F",IF(Daily!D9218+Daily!H9218=0,IF(D9217+H9217&gt;0,"L",""),""))</f>
        <v/>
      </c>
      <c r="B9218" s="34">
        <v>9217</v>
      </c>
      <c r="C9218" s="19">
        <f t="shared" ca="1" si="573"/>
        <v>55147</v>
      </c>
      <c r="D9218" s="29">
        <f t="shared" ca="1" si="575"/>
        <v>0</v>
      </c>
      <c r="E9218" s="29">
        <f ca="1">IF(C9218&lt;Calculator!$D$26,0,IF(DAY($C9218)=1,IF(D9218-Calculator!$G$24&gt;0,Calculator!$G$24,D9218),0))</f>
        <v>0</v>
      </c>
      <c r="F9218" s="29">
        <f ca="1">IF(E9218&gt;0,D9218*Calculator!$G$22/12,0)</f>
        <v>0</v>
      </c>
      <c r="G9218" s="29">
        <f ca="1">IF(E9218&gt;0,(IFERROR(-PMT(Calculator!$G$22/12,Calculator!$G$23*12,Calculator!$G$20),0))-F9218,0)</f>
        <v>0</v>
      </c>
      <c r="H9218" s="29">
        <f t="shared" ca="1" si="576"/>
        <v>0</v>
      </c>
      <c r="I9218" s="29">
        <f t="shared" ca="1" si="574"/>
        <v>0</v>
      </c>
      <c r="J9218" s="30">
        <f>Calculator!$G$40</f>
        <v>6.5000000000000002E-2</v>
      </c>
      <c r="K9218" s="29">
        <f ca="1">IF(C9218&gt;=Calculator!$G$27,IF(DAY($C9218)=1,Calculator!$G$34/2,IF(DAY($C9218)=15,Calculator!$G$34/2,0)),0)</f>
        <v>0</v>
      </c>
      <c r="L9218" s="29">
        <f ca="1">IF(DAY($C9218)=28,IF(H9218=0,0,Calculator!$G$35),0)</f>
        <v>0</v>
      </c>
      <c r="M9218" s="29">
        <f ca="1">IF(I9218&gt;0,IF(DAY($C9218)=1,SUM(INDIRECT("I"&amp;(ROW(C9217)-DAY(C9217))):I9217),0),0)</f>
        <v>0</v>
      </c>
      <c r="N9218" s="29">
        <f ca="1">IF(C9218&lt;Calculator!$G$27,0,IF(C9218=Calculator!$G$27,Calculator!$G$39,IF(H9218-K9218&lt;=0,IF(D9218&gt;Calculator!$G$39,IF(H9218-K9218+E9218+L9218+M9218+Calculator!$G$39&gt;Calculator!$G$39,Calculator!$G$39-(H9218+E9218+L9218+M9218-K9218),Calculator!$G$39),D9218),0)))</f>
        <v>0</v>
      </c>
    </row>
    <row r="9219" spans="1:14" ht="15.75" thickBot="1">
      <c r="A9219" s="33" t="str">
        <f ca="1">IF(C9219=Calculator!$H$27,"F",IF(Daily!D9219+Daily!H9219=0,IF(D9218+H9218&gt;0,"L",""),""))</f>
        <v/>
      </c>
      <c r="B9219" s="34">
        <v>9218</v>
      </c>
      <c r="C9219" s="19">
        <f t="shared" ref="C9219:C9282" ca="1" si="577">C9218+1</f>
        <v>55148</v>
      </c>
      <c r="D9219" s="29">
        <f t="shared" ca="1" si="575"/>
        <v>0</v>
      </c>
      <c r="E9219" s="29">
        <f ca="1">IF(C9219&lt;Calculator!$D$26,0,IF(DAY($C9219)=1,IF(D9219-Calculator!$G$24&gt;0,Calculator!$G$24,D9219),0))</f>
        <v>0</v>
      </c>
      <c r="F9219" s="29">
        <f ca="1">IF(E9219&gt;0,D9219*Calculator!$G$22/12,0)</f>
        <v>0</v>
      </c>
      <c r="G9219" s="29">
        <f ca="1">IF(E9219&gt;0,(IFERROR(-PMT(Calculator!$G$22/12,Calculator!$G$23*12,Calculator!$G$20),0))-F9219,0)</f>
        <v>0</v>
      </c>
      <c r="H9219" s="29">
        <f t="shared" ca="1" si="576"/>
        <v>0</v>
      </c>
      <c r="I9219" s="29">
        <f t="shared" ref="I9219:I9282" ca="1" si="578">H9219*J9219/365</f>
        <v>0</v>
      </c>
      <c r="J9219" s="30">
        <f>Calculator!$G$40</f>
        <v>6.5000000000000002E-2</v>
      </c>
      <c r="K9219" s="29">
        <f ca="1">IF(C9219&gt;=Calculator!$G$27,IF(DAY($C9219)=1,Calculator!$G$34/2,IF(DAY($C9219)=15,Calculator!$G$34/2,0)),0)</f>
        <v>0</v>
      </c>
      <c r="L9219" s="29">
        <f ca="1">IF(DAY($C9219)=28,IF(H9219=0,0,Calculator!$G$35),0)</f>
        <v>0</v>
      </c>
      <c r="M9219" s="29">
        <f ca="1">IF(I9219&gt;0,IF(DAY($C9219)=1,SUM(INDIRECT("I"&amp;(ROW(C9218)-DAY(C9218))):I9218),0),0)</f>
        <v>0</v>
      </c>
      <c r="N9219" s="29">
        <f ca="1">IF(C9219&lt;Calculator!$G$27,0,IF(C9219=Calculator!$G$27,Calculator!$G$39,IF(H9219-K9219&lt;=0,IF(D9219&gt;Calculator!$G$39,IF(H9219-K9219+E9219+L9219+M9219+Calculator!$G$39&gt;Calculator!$G$39,Calculator!$G$39-(H9219+E9219+L9219+M9219-K9219),Calculator!$G$39),D9219),0)))</f>
        <v>0</v>
      </c>
    </row>
    <row r="9220" spans="1:14" ht="15.75" thickBot="1">
      <c r="A9220" s="33" t="str">
        <f ca="1">IF(C9220=Calculator!$H$27,"F",IF(Daily!D9220+Daily!H9220=0,IF(D9219+H9219&gt;0,"L",""),""))</f>
        <v/>
      </c>
      <c r="B9220" s="34">
        <v>9219</v>
      </c>
      <c r="C9220" s="19">
        <f t="shared" ca="1" si="577"/>
        <v>55149</v>
      </c>
      <c r="D9220" s="29">
        <f t="shared" ref="D9220:D9283" ca="1" si="579">IF(((D9219-G9219)-N9219)&lt;0,0,((D9219-G9219)-N9219))</f>
        <v>0</v>
      </c>
      <c r="E9220" s="29">
        <f ca="1">IF(C9220&lt;Calculator!$D$26,0,IF(DAY($C9220)=1,IF(D9220-Calculator!$G$24&gt;0,Calculator!$G$24,D9220),0))</f>
        <v>0</v>
      </c>
      <c r="F9220" s="29">
        <f ca="1">IF(E9220&gt;0,D9220*Calculator!$G$22/12,0)</f>
        <v>0</v>
      </c>
      <c r="G9220" s="29">
        <f ca="1">IF(E9220&gt;0,(IFERROR(-PMT(Calculator!$G$22/12,Calculator!$G$23*12,Calculator!$G$20),0))-F9220,0)</f>
        <v>0</v>
      </c>
      <c r="H9220" s="29">
        <f t="shared" ref="H9220:H9283" ca="1" si="580">IF((H9219-K9219+SUM(L9219:N9219)+E9219)&lt;0,0,(H9219-K9219+SUM(L9219:N9219)+E9219))</f>
        <v>0</v>
      </c>
      <c r="I9220" s="29">
        <f t="shared" ca="1" si="578"/>
        <v>0</v>
      </c>
      <c r="J9220" s="30">
        <f>Calculator!$G$40</f>
        <v>6.5000000000000002E-2</v>
      </c>
      <c r="K9220" s="29">
        <f ca="1">IF(C9220&gt;=Calculator!$G$27,IF(DAY($C9220)=1,Calculator!$G$34/2,IF(DAY($C9220)=15,Calculator!$G$34/2,0)),0)</f>
        <v>0</v>
      </c>
      <c r="L9220" s="29">
        <f ca="1">IF(DAY($C9220)=28,IF(H9220=0,0,Calculator!$G$35),0)</f>
        <v>0</v>
      </c>
      <c r="M9220" s="29">
        <f ca="1">IF(I9220&gt;0,IF(DAY($C9220)=1,SUM(INDIRECT("I"&amp;(ROW(C9219)-DAY(C9219))):I9219),0),0)</f>
        <v>0</v>
      </c>
      <c r="N9220" s="29">
        <f ca="1">IF(C9220&lt;Calculator!$G$27,0,IF(C9220=Calculator!$G$27,Calculator!$G$39,IF(H9220-K9220&lt;=0,IF(D9220&gt;Calculator!$G$39,IF(H9220-K9220+E9220+L9220+M9220+Calculator!$G$39&gt;Calculator!$G$39,Calculator!$G$39-(H9220+E9220+L9220+M9220-K9220),Calculator!$G$39),D9220),0)))</f>
        <v>0</v>
      </c>
    </row>
    <row r="9221" spans="1:14" ht="15.75" thickBot="1">
      <c r="A9221" s="33" t="str">
        <f ca="1">IF(C9221=Calculator!$H$27,"F",IF(Daily!D9221+Daily!H9221=0,IF(D9220+H9220&gt;0,"L",""),""))</f>
        <v/>
      </c>
      <c r="B9221" s="34">
        <v>9220</v>
      </c>
      <c r="C9221" s="19">
        <f t="shared" ca="1" si="577"/>
        <v>55150</v>
      </c>
      <c r="D9221" s="29">
        <f t="shared" ca="1" si="579"/>
        <v>0</v>
      </c>
      <c r="E9221" s="29">
        <f ca="1">IF(C9221&lt;Calculator!$D$26,0,IF(DAY($C9221)=1,IF(D9221-Calculator!$G$24&gt;0,Calculator!$G$24,D9221),0))</f>
        <v>0</v>
      </c>
      <c r="F9221" s="29">
        <f ca="1">IF(E9221&gt;0,D9221*Calculator!$G$22/12,0)</f>
        <v>0</v>
      </c>
      <c r="G9221" s="29">
        <f ca="1">IF(E9221&gt;0,(IFERROR(-PMT(Calculator!$G$22/12,Calculator!$G$23*12,Calculator!$G$20),0))-F9221,0)</f>
        <v>0</v>
      </c>
      <c r="H9221" s="29">
        <f t="shared" ca="1" si="580"/>
        <v>0</v>
      </c>
      <c r="I9221" s="29">
        <f t="shared" ca="1" si="578"/>
        <v>0</v>
      </c>
      <c r="J9221" s="30">
        <f>Calculator!$G$40</f>
        <v>6.5000000000000002E-2</v>
      </c>
      <c r="K9221" s="29">
        <f ca="1">IF(C9221&gt;=Calculator!$G$27,IF(DAY($C9221)=1,Calculator!$G$34/2,IF(DAY($C9221)=15,Calculator!$G$34/2,0)),0)</f>
        <v>0</v>
      </c>
      <c r="L9221" s="29">
        <f ca="1">IF(DAY($C9221)=28,IF(H9221=0,0,Calculator!$G$35),0)</f>
        <v>0</v>
      </c>
      <c r="M9221" s="29">
        <f ca="1">IF(I9221&gt;0,IF(DAY($C9221)=1,SUM(INDIRECT("I"&amp;(ROW(C9220)-DAY(C9220))):I9220),0),0)</f>
        <v>0</v>
      </c>
      <c r="N9221" s="29">
        <f ca="1">IF(C9221&lt;Calculator!$G$27,0,IF(C9221=Calculator!$G$27,Calculator!$G$39,IF(H9221-K9221&lt;=0,IF(D9221&gt;Calculator!$G$39,IF(H9221-K9221+E9221+L9221+M9221+Calculator!$G$39&gt;Calculator!$G$39,Calculator!$G$39-(H9221+E9221+L9221+M9221-K9221),Calculator!$G$39),D9221),0)))</f>
        <v>0</v>
      </c>
    </row>
    <row r="9222" spans="1:14" ht="15.75" thickBot="1">
      <c r="A9222" s="33" t="str">
        <f ca="1">IF(C9222=Calculator!$H$27,"F",IF(Daily!D9222+Daily!H9222=0,IF(D9221+H9221&gt;0,"L",""),""))</f>
        <v/>
      </c>
      <c r="B9222" s="34">
        <v>9221</v>
      </c>
      <c r="C9222" s="19">
        <f t="shared" ca="1" si="577"/>
        <v>55151</v>
      </c>
      <c r="D9222" s="29">
        <f t="shared" ca="1" si="579"/>
        <v>0</v>
      </c>
      <c r="E9222" s="29">
        <f ca="1">IF(C9222&lt;Calculator!$D$26,0,IF(DAY($C9222)=1,IF(D9222-Calculator!$G$24&gt;0,Calculator!$G$24,D9222),0))</f>
        <v>0</v>
      </c>
      <c r="F9222" s="29">
        <f ca="1">IF(E9222&gt;0,D9222*Calculator!$G$22/12,0)</f>
        <v>0</v>
      </c>
      <c r="G9222" s="29">
        <f ca="1">IF(E9222&gt;0,(IFERROR(-PMT(Calculator!$G$22/12,Calculator!$G$23*12,Calculator!$G$20),0))-F9222,0)</f>
        <v>0</v>
      </c>
      <c r="H9222" s="29">
        <f t="shared" ca="1" si="580"/>
        <v>0</v>
      </c>
      <c r="I9222" s="29">
        <f t="shared" ca="1" si="578"/>
        <v>0</v>
      </c>
      <c r="J9222" s="30">
        <f>Calculator!$G$40</f>
        <v>6.5000000000000002E-2</v>
      </c>
      <c r="K9222" s="29">
        <f ca="1">IF(C9222&gt;=Calculator!$G$27,IF(DAY($C9222)=1,Calculator!$G$34/2,IF(DAY($C9222)=15,Calculator!$G$34/2,0)),0)</f>
        <v>0</v>
      </c>
      <c r="L9222" s="29">
        <f ca="1">IF(DAY($C9222)=28,IF(H9222=0,0,Calculator!$G$35),0)</f>
        <v>0</v>
      </c>
      <c r="M9222" s="29">
        <f ca="1">IF(I9222&gt;0,IF(DAY($C9222)=1,SUM(INDIRECT("I"&amp;(ROW(C9221)-DAY(C9221))):I9221),0),0)</f>
        <v>0</v>
      </c>
      <c r="N9222" s="29">
        <f ca="1">IF(C9222&lt;Calculator!$G$27,0,IF(C9222=Calculator!$G$27,Calculator!$G$39,IF(H9222-K9222&lt;=0,IF(D9222&gt;Calculator!$G$39,IF(H9222-K9222+E9222+L9222+M9222+Calculator!$G$39&gt;Calculator!$G$39,Calculator!$G$39-(H9222+E9222+L9222+M9222-K9222),Calculator!$G$39),D9222),0)))</f>
        <v>0</v>
      </c>
    </row>
    <row r="9223" spans="1:14" ht="15.75" thickBot="1">
      <c r="A9223" s="33" t="str">
        <f ca="1">IF(C9223=Calculator!$H$27,"F",IF(Daily!D9223+Daily!H9223=0,IF(D9222+H9222&gt;0,"L",""),""))</f>
        <v/>
      </c>
      <c r="B9223" s="34">
        <v>9222</v>
      </c>
      <c r="C9223" s="19">
        <f t="shared" ca="1" si="577"/>
        <v>55152</v>
      </c>
      <c r="D9223" s="29">
        <f t="shared" ca="1" si="579"/>
        <v>0</v>
      </c>
      <c r="E9223" s="29">
        <f ca="1">IF(C9223&lt;Calculator!$D$26,0,IF(DAY($C9223)=1,IF(D9223-Calculator!$G$24&gt;0,Calculator!$G$24,D9223),0))</f>
        <v>0</v>
      </c>
      <c r="F9223" s="29">
        <f ca="1">IF(E9223&gt;0,D9223*Calculator!$G$22/12,0)</f>
        <v>0</v>
      </c>
      <c r="G9223" s="29">
        <f ca="1">IF(E9223&gt;0,(IFERROR(-PMT(Calculator!$G$22/12,Calculator!$G$23*12,Calculator!$G$20),0))-F9223,0)</f>
        <v>0</v>
      </c>
      <c r="H9223" s="29">
        <f t="shared" ca="1" si="580"/>
        <v>0</v>
      </c>
      <c r="I9223" s="29">
        <f t="shared" ca="1" si="578"/>
        <v>0</v>
      </c>
      <c r="J9223" s="30">
        <f>Calculator!$G$40</f>
        <v>6.5000000000000002E-2</v>
      </c>
      <c r="K9223" s="29">
        <f ca="1">IF(C9223&gt;=Calculator!$G$27,IF(DAY($C9223)=1,Calculator!$G$34/2,IF(DAY($C9223)=15,Calculator!$G$34/2,0)),0)</f>
        <v>0</v>
      </c>
      <c r="L9223" s="29">
        <f ca="1">IF(DAY($C9223)=28,IF(H9223=0,0,Calculator!$G$35),0)</f>
        <v>0</v>
      </c>
      <c r="M9223" s="29">
        <f ca="1">IF(I9223&gt;0,IF(DAY($C9223)=1,SUM(INDIRECT("I"&amp;(ROW(C9222)-DAY(C9222))):I9222),0),0)</f>
        <v>0</v>
      </c>
      <c r="N9223" s="29">
        <f ca="1">IF(C9223&lt;Calculator!$G$27,0,IF(C9223=Calculator!$G$27,Calculator!$G$39,IF(H9223-K9223&lt;=0,IF(D9223&gt;Calculator!$G$39,IF(H9223-K9223+E9223+L9223+M9223+Calculator!$G$39&gt;Calculator!$G$39,Calculator!$G$39-(H9223+E9223+L9223+M9223-K9223),Calculator!$G$39),D9223),0)))</f>
        <v>0</v>
      </c>
    </row>
    <row r="9224" spans="1:14" ht="15.75" thickBot="1">
      <c r="A9224" s="33" t="str">
        <f ca="1">IF(C9224=Calculator!$H$27,"F",IF(Daily!D9224+Daily!H9224=0,IF(D9223+H9223&gt;0,"L",""),""))</f>
        <v/>
      </c>
      <c r="B9224" s="34">
        <v>9223</v>
      </c>
      <c r="C9224" s="19">
        <f t="shared" ca="1" si="577"/>
        <v>55153</v>
      </c>
      <c r="D9224" s="29">
        <f t="shared" ca="1" si="579"/>
        <v>0</v>
      </c>
      <c r="E9224" s="29">
        <f ca="1">IF(C9224&lt;Calculator!$D$26,0,IF(DAY($C9224)=1,IF(D9224-Calculator!$G$24&gt;0,Calculator!$G$24,D9224),0))</f>
        <v>0</v>
      </c>
      <c r="F9224" s="29">
        <f ca="1">IF(E9224&gt;0,D9224*Calculator!$G$22/12,0)</f>
        <v>0</v>
      </c>
      <c r="G9224" s="29">
        <f ca="1">IF(E9224&gt;0,(IFERROR(-PMT(Calculator!$G$22/12,Calculator!$G$23*12,Calculator!$G$20),0))-F9224,0)</f>
        <v>0</v>
      </c>
      <c r="H9224" s="29">
        <f t="shared" ca="1" si="580"/>
        <v>0</v>
      </c>
      <c r="I9224" s="29">
        <f t="shared" ca="1" si="578"/>
        <v>0</v>
      </c>
      <c r="J9224" s="30">
        <f>Calculator!$G$40</f>
        <v>6.5000000000000002E-2</v>
      </c>
      <c r="K9224" s="29">
        <f ca="1">IF(C9224&gt;=Calculator!$G$27,IF(DAY($C9224)=1,Calculator!$G$34/2,IF(DAY($C9224)=15,Calculator!$G$34/2,0)),0)</f>
        <v>0</v>
      </c>
      <c r="L9224" s="29">
        <f ca="1">IF(DAY($C9224)=28,IF(H9224=0,0,Calculator!$G$35),0)</f>
        <v>0</v>
      </c>
      <c r="M9224" s="29">
        <f ca="1">IF(I9224&gt;0,IF(DAY($C9224)=1,SUM(INDIRECT("I"&amp;(ROW(C9223)-DAY(C9223))):I9223),0),0)</f>
        <v>0</v>
      </c>
      <c r="N9224" s="29">
        <f ca="1">IF(C9224&lt;Calculator!$G$27,0,IF(C9224=Calculator!$G$27,Calculator!$G$39,IF(H9224-K9224&lt;=0,IF(D9224&gt;Calculator!$G$39,IF(H9224-K9224+E9224+L9224+M9224+Calculator!$G$39&gt;Calculator!$G$39,Calculator!$G$39-(H9224+E9224+L9224+M9224-K9224),Calculator!$G$39),D9224),0)))</f>
        <v>0</v>
      </c>
    </row>
    <row r="9225" spans="1:14" ht="15.75" thickBot="1">
      <c r="A9225" s="33" t="str">
        <f ca="1">IF(C9225=Calculator!$H$27,"F",IF(Daily!D9225+Daily!H9225=0,IF(D9224+H9224&gt;0,"L",""),""))</f>
        <v/>
      </c>
      <c r="B9225" s="34">
        <v>9224</v>
      </c>
      <c r="C9225" s="19">
        <f t="shared" ca="1" si="577"/>
        <v>55154</v>
      </c>
      <c r="D9225" s="29">
        <f t="shared" ca="1" si="579"/>
        <v>0</v>
      </c>
      <c r="E9225" s="29">
        <f ca="1">IF(C9225&lt;Calculator!$D$26,0,IF(DAY($C9225)=1,IF(D9225-Calculator!$G$24&gt;0,Calculator!$G$24,D9225),0))</f>
        <v>0</v>
      </c>
      <c r="F9225" s="29">
        <f ca="1">IF(E9225&gt;0,D9225*Calculator!$G$22/12,0)</f>
        <v>0</v>
      </c>
      <c r="G9225" s="29">
        <f ca="1">IF(E9225&gt;0,(IFERROR(-PMT(Calculator!$G$22/12,Calculator!$G$23*12,Calculator!$G$20),0))-F9225,0)</f>
        <v>0</v>
      </c>
      <c r="H9225" s="29">
        <f t="shared" ca="1" si="580"/>
        <v>0</v>
      </c>
      <c r="I9225" s="29">
        <f t="shared" ca="1" si="578"/>
        <v>0</v>
      </c>
      <c r="J9225" s="30">
        <f>Calculator!$G$40</f>
        <v>6.5000000000000002E-2</v>
      </c>
      <c r="K9225" s="29">
        <f ca="1">IF(C9225&gt;=Calculator!$G$27,IF(DAY($C9225)=1,Calculator!$G$34/2,IF(DAY($C9225)=15,Calculator!$G$34/2,0)),0)</f>
        <v>4500</v>
      </c>
      <c r="L9225" s="29">
        <f ca="1">IF(DAY($C9225)=28,IF(H9225=0,0,Calculator!$G$35),0)</f>
        <v>0</v>
      </c>
      <c r="M9225" s="29">
        <f ca="1">IF(I9225&gt;0,IF(DAY($C9225)=1,SUM(INDIRECT("I"&amp;(ROW(C9224)-DAY(C9224))):I9224),0),0)</f>
        <v>0</v>
      </c>
      <c r="N9225" s="29">
        <f ca="1">IF(C9225&lt;Calculator!$G$27,0,IF(C9225=Calculator!$G$27,Calculator!$G$39,IF(H9225-K9225&lt;=0,IF(D9225&gt;Calculator!$G$39,IF(H9225-K9225+E9225+L9225+M9225+Calculator!$G$39&gt;Calculator!$G$39,Calculator!$G$39-(H9225+E9225+L9225+M9225-K9225),Calculator!$G$39),D9225),0)))</f>
        <v>0</v>
      </c>
    </row>
    <row r="9226" spans="1:14" ht="15.75" thickBot="1">
      <c r="A9226" s="33" t="str">
        <f ca="1">IF(C9226=Calculator!$H$27,"F",IF(Daily!D9226+Daily!H9226=0,IF(D9225+H9225&gt;0,"L",""),""))</f>
        <v/>
      </c>
      <c r="B9226" s="34">
        <v>9225</v>
      </c>
      <c r="C9226" s="19">
        <f t="shared" ca="1" si="577"/>
        <v>55155</v>
      </c>
      <c r="D9226" s="29">
        <f t="shared" ca="1" si="579"/>
        <v>0</v>
      </c>
      <c r="E9226" s="29">
        <f ca="1">IF(C9226&lt;Calculator!$D$26,0,IF(DAY($C9226)=1,IF(D9226-Calculator!$G$24&gt;0,Calculator!$G$24,D9226),0))</f>
        <v>0</v>
      </c>
      <c r="F9226" s="29">
        <f ca="1">IF(E9226&gt;0,D9226*Calculator!$G$22/12,0)</f>
        <v>0</v>
      </c>
      <c r="G9226" s="29">
        <f ca="1">IF(E9226&gt;0,(IFERROR(-PMT(Calculator!$G$22/12,Calculator!$G$23*12,Calculator!$G$20),0))-F9226,0)</f>
        <v>0</v>
      </c>
      <c r="H9226" s="29">
        <f t="shared" ca="1" si="580"/>
        <v>0</v>
      </c>
      <c r="I9226" s="29">
        <f t="shared" ca="1" si="578"/>
        <v>0</v>
      </c>
      <c r="J9226" s="30">
        <f>Calculator!$G$40</f>
        <v>6.5000000000000002E-2</v>
      </c>
      <c r="K9226" s="29">
        <f ca="1">IF(C9226&gt;=Calculator!$G$27,IF(DAY($C9226)=1,Calculator!$G$34/2,IF(DAY($C9226)=15,Calculator!$G$34/2,0)),0)</f>
        <v>0</v>
      </c>
      <c r="L9226" s="29">
        <f ca="1">IF(DAY($C9226)=28,IF(H9226=0,0,Calculator!$G$35),0)</f>
        <v>0</v>
      </c>
      <c r="M9226" s="29">
        <f ca="1">IF(I9226&gt;0,IF(DAY($C9226)=1,SUM(INDIRECT("I"&amp;(ROW(C9225)-DAY(C9225))):I9225),0),0)</f>
        <v>0</v>
      </c>
      <c r="N9226" s="29">
        <f ca="1">IF(C9226&lt;Calculator!$G$27,0,IF(C9226=Calculator!$G$27,Calculator!$G$39,IF(H9226-K9226&lt;=0,IF(D9226&gt;Calculator!$G$39,IF(H9226-K9226+E9226+L9226+M9226+Calculator!$G$39&gt;Calculator!$G$39,Calculator!$G$39-(H9226+E9226+L9226+M9226-K9226),Calculator!$G$39),D9226),0)))</f>
        <v>0</v>
      </c>
    </row>
    <row r="9227" spans="1:14" ht="15.75" thickBot="1">
      <c r="A9227" s="33" t="str">
        <f ca="1">IF(C9227=Calculator!$H$27,"F",IF(Daily!D9227+Daily!H9227=0,IF(D9226+H9226&gt;0,"L",""),""))</f>
        <v/>
      </c>
      <c r="B9227" s="34">
        <v>9226</v>
      </c>
      <c r="C9227" s="19">
        <f t="shared" ca="1" si="577"/>
        <v>55156</v>
      </c>
      <c r="D9227" s="29">
        <f t="shared" ca="1" si="579"/>
        <v>0</v>
      </c>
      <c r="E9227" s="29">
        <f ca="1">IF(C9227&lt;Calculator!$D$26,0,IF(DAY($C9227)=1,IF(D9227-Calculator!$G$24&gt;0,Calculator!$G$24,D9227),0))</f>
        <v>0</v>
      </c>
      <c r="F9227" s="29">
        <f ca="1">IF(E9227&gt;0,D9227*Calculator!$G$22/12,0)</f>
        <v>0</v>
      </c>
      <c r="G9227" s="29">
        <f ca="1">IF(E9227&gt;0,(IFERROR(-PMT(Calculator!$G$22/12,Calculator!$G$23*12,Calculator!$G$20),0))-F9227,0)</f>
        <v>0</v>
      </c>
      <c r="H9227" s="29">
        <f t="shared" ca="1" si="580"/>
        <v>0</v>
      </c>
      <c r="I9227" s="29">
        <f t="shared" ca="1" si="578"/>
        <v>0</v>
      </c>
      <c r="J9227" s="30">
        <f>Calculator!$G$40</f>
        <v>6.5000000000000002E-2</v>
      </c>
      <c r="K9227" s="29">
        <f ca="1">IF(C9227&gt;=Calculator!$G$27,IF(DAY($C9227)=1,Calculator!$G$34/2,IF(DAY($C9227)=15,Calculator!$G$34/2,0)),0)</f>
        <v>0</v>
      </c>
      <c r="L9227" s="29">
        <f ca="1">IF(DAY($C9227)=28,IF(H9227=0,0,Calculator!$G$35),0)</f>
        <v>0</v>
      </c>
      <c r="M9227" s="29">
        <f ca="1">IF(I9227&gt;0,IF(DAY($C9227)=1,SUM(INDIRECT("I"&amp;(ROW(C9226)-DAY(C9226))):I9226),0),0)</f>
        <v>0</v>
      </c>
      <c r="N9227" s="29">
        <f ca="1">IF(C9227&lt;Calculator!$G$27,0,IF(C9227=Calculator!$G$27,Calculator!$G$39,IF(H9227-K9227&lt;=0,IF(D9227&gt;Calculator!$G$39,IF(H9227-K9227+E9227+L9227+M9227+Calculator!$G$39&gt;Calculator!$G$39,Calculator!$G$39-(H9227+E9227+L9227+M9227-K9227),Calculator!$G$39),D9227),0)))</f>
        <v>0</v>
      </c>
    </row>
    <row r="9228" spans="1:14" ht="15.75" thickBot="1">
      <c r="A9228" s="33" t="str">
        <f ca="1">IF(C9228=Calculator!$H$27,"F",IF(Daily!D9228+Daily!H9228=0,IF(D9227+H9227&gt;0,"L",""),""))</f>
        <v/>
      </c>
      <c r="B9228" s="34">
        <v>9227</v>
      </c>
      <c r="C9228" s="19">
        <f t="shared" ca="1" si="577"/>
        <v>55157</v>
      </c>
      <c r="D9228" s="29">
        <f t="shared" ca="1" si="579"/>
        <v>0</v>
      </c>
      <c r="E9228" s="29">
        <f ca="1">IF(C9228&lt;Calculator!$D$26,0,IF(DAY($C9228)=1,IF(D9228-Calculator!$G$24&gt;0,Calculator!$G$24,D9228),0))</f>
        <v>0</v>
      </c>
      <c r="F9228" s="29">
        <f ca="1">IF(E9228&gt;0,D9228*Calculator!$G$22/12,0)</f>
        <v>0</v>
      </c>
      <c r="G9228" s="29">
        <f ca="1">IF(E9228&gt;0,(IFERROR(-PMT(Calculator!$G$22/12,Calculator!$G$23*12,Calculator!$G$20),0))-F9228,0)</f>
        <v>0</v>
      </c>
      <c r="H9228" s="29">
        <f t="shared" ca="1" si="580"/>
        <v>0</v>
      </c>
      <c r="I9228" s="29">
        <f t="shared" ca="1" si="578"/>
        <v>0</v>
      </c>
      <c r="J9228" s="30">
        <f>Calculator!$G$40</f>
        <v>6.5000000000000002E-2</v>
      </c>
      <c r="K9228" s="29">
        <f ca="1">IF(C9228&gt;=Calculator!$G$27,IF(DAY($C9228)=1,Calculator!$G$34/2,IF(DAY($C9228)=15,Calculator!$G$34/2,0)),0)</f>
        <v>0</v>
      </c>
      <c r="L9228" s="29">
        <f ca="1">IF(DAY($C9228)=28,IF(H9228=0,0,Calculator!$G$35),0)</f>
        <v>0</v>
      </c>
      <c r="M9228" s="29">
        <f ca="1">IF(I9228&gt;0,IF(DAY($C9228)=1,SUM(INDIRECT("I"&amp;(ROW(C9227)-DAY(C9227))):I9227),0),0)</f>
        <v>0</v>
      </c>
      <c r="N9228" s="29">
        <f ca="1">IF(C9228&lt;Calculator!$G$27,0,IF(C9228=Calculator!$G$27,Calculator!$G$39,IF(H9228-K9228&lt;=0,IF(D9228&gt;Calculator!$G$39,IF(H9228-K9228+E9228+L9228+M9228+Calculator!$G$39&gt;Calculator!$G$39,Calculator!$G$39-(H9228+E9228+L9228+M9228-K9228),Calculator!$G$39),D9228),0)))</f>
        <v>0</v>
      </c>
    </row>
    <row r="9229" spans="1:14" ht="15.75" thickBot="1">
      <c r="A9229" s="33" t="str">
        <f ca="1">IF(C9229=Calculator!$H$27,"F",IF(Daily!D9229+Daily!H9229=0,IF(D9228+H9228&gt;0,"L",""),""))</f>
        <v/>
      </c>
      <c r="B9229" s="34">
        <v>9228</v>
      </c>
      <c r="C9229" s="19">
        <f t="shared" ca="1" si="577"/>
        <v>55158</v>
      </c>
      <c r="D9229" s="29">
        <f t="shared" ca="1" si="579"/>
        <v>0</v>
      </c>
      <c r="E9229" s="29">
        <f ca="1">IF(C9229&lt;Calculator!$D$26,0,IF(DAY($C9229)=1,IF(D9229-Calculator!$G$24&gt;0,Calculator!$G$24,D9229),0))</f>
        <v>0</v>
      </c>
      <c r="F9229" s="29">
        <f ca="1">IF(E9229&gt;0,D9229*Calculator!$G$22/12,0)</f>
        <v>0</v>
      </c>
      <c r="G9229" s="29">
        <f ca="1">IF(E9229&gt;0,(IFERROR(-PMT(Calculator!$G$22/12,Calculator!$G$23*12,Calculator!$G$20),0))-F9229,0)</f>
        <v>0</v>
      </c>
      <c r="H9229" s="29">
        <f t="shared" ca="1" si="580"/>
        <v>0</v>
      </c>
      <c r="I9229" s="29">
        <f t="shared" ca="1" si="578"/>
        <v>0</v>
      </c>
      <c r="J9229" s="30">
        <f>Calculator!$G$40</f>
        <v>6.5000000000000002E-2</v>
      </c>
      <c r="K9229" s="29">
        <f ca="1">IF(C9229&gt;=Calculator!$G$27,IF(DAY($C9229)=1,Calculator!$G$34/2,IF(DAY($C9229)=15,Calculator!$G$34/2,0)),0)</f>
        <v>0</v>
      </c>
      <c r="L9229" s="29">
        <f ca="1">IF(DAY($C9229)=28,IF(H9229=0,0,Calculator!$G$35),0)</f>
        <v>0</v>
      </c>
      <c r="M9229" s="29">
        <f ca="1">IF(I9229&gt;0,IF(DAY($C9229)=1,SUM(INDIRECT("I"&amp;(ROW(C9228)-DAY(C9228))):I9228),0),0)</f>
        <v>0</v>
      </c>
      <c r="N9229" s="29">
        <f ca="1">IF(C9229&lt;Calculator!$G$27,0,IF(C9229=Calculator!$G$27,Calculator!$G$39,IF(H9229-K9229&lt;=0,IF(D9229&gt;Calculator!$G$39,IF(H9229-K9229+E9229+L9229+M9229+Calculator!$G$39&gt;Calculator!$G$39,Calculator!$G$39-(H9229+E9229+L9229+M9229-K9229),Calculator!$G$39),D9229),0)))</f>
        <v>0</v>
      </c>
    </row>
    <row r="9230" spans="1:14" ht="15.75" thickBot="1">
      <c r="A9230" s="33" t="str">
        <f ca="1">IF(C9230=Calculator!$H$27,"F",IF(Daily!D9230+Daily!H9230=0,IF(D9229+H9229&gt;0,"L",""),""))</f>
        <v/>
      </c>
      <c r="B9230" s="34">
        <v>9229</v>
      </c>
      <c r="C9230" s="19">
        <f t="shared" ca="1" si="577"/>
        <v>55159</v>
      </c>
      <c r="D9230" s="29">
        <f t="shared" ca="1" si="579"/>
        <v>0</v>
      </c>
      <c r="E9230" s="29">
        <f ca="1">IF(C9230&lt;Calculator!$D$26,0,IF(DAY($C9230)=1,IF(D9230-Calculator!$G$24&gt;0,Calculator!$G$24,D9230),0))</f>
        <v>0</v>
      </c>
      <c r="F9230" s="29">
        <f ca="1">IF(E9230&gt;0,D9230*Calculator!$G$22/12,0)</f>
        <v>0</v>
      </c>
      <c r="G9230" s="29">
        <f ca="1">IF(E9230&gt;0,(IFERROR(-PMT(Calculator!$G$22/12,Calculator!$G$23*12,Calculator!$G$20),0))-F9230,0)</f>
        <v>0</v>
      </c>
      <c r="H9230" s="29">
        <f t="shared" ca="1" si="580"/>
        <v>0</v>
      </c>
      <c r="I9230" s="29">
        <f t="shared" ca="1" si="578"/>
        <v>0</v>
      </c>
      <c r="J9230" s="30">
        <f>Calculator!$G$40</f>
        <v>6.5000000000000002E-2</v>
      </c>
      <c r="K9230" s="29">
        <f ca="1">IF(C9230&gt;=Calculator!$G$27,IF(DAY($C9230)=1,Calculator!$G$34/2,IF(DAY($C9230)=15,Calculator!$G$34/2,0)),0)</f>
        <v>0</v>
      </c>
      <c r="L9230" s="29">
        <f ca="1">IF(DAY($C9230)=28,IF(H9230=0,0,Calculator!$G$35),0)</f>
        <v>0</v>
      </c>
      <c r="M9230" s="29">
        <f ca="1">IF(I9230&gt;0,IF(DAY($C9230)=1,SUM(INDIRECT("I"&amp;(ROW(C9229)-DAY(C9229))):I9229),0),0)</f>
        <v>0</v>
      </c>
      <c r="N9230" s="29">
        <f ca="1">IF(C9230&lt;Calculator!$G$27,0,IF(C9230=Calculator!$G$27,Calculator!$G$39,IF(H9230-K9230&lt;=0,IF(D9230&gt;Calculator!$G$39,IF(H9230-K9230+E9230+L9230+M9230+Calculator!$G$39&gt;Calculator!$G$39,Calculator!$G$39-(H9230+E9230+L9230+M9230-K9230),Calculator!$G$39),D9230),0)))</f>
        <v>0</v>
      </c>
    </row>
    <row r="9231" spans="1:14" ht="15.75" thickBot="1">
      <c r="A9231" s="33" t="str">
        <f ca="1">IF(C9231=Calculator!$H$27,"F",IF(Daily!D9231+Daily!H9231=0,IF(D9230+H9230&gt;0,"L",""),""))</f>
        <v/>
      </c>
      <c r="B9231" s="34">
        <v>9230</v>
      </c>
      <c r="C9231" s="19">
        <f t="shared" ca="1" si="577"/>
        <v>55160</v>
      </c>
      <c r="D9231" s="29">
        <f t="shared" ca="1" si="579"/>
        <v>0</v>
      </c>
      <c r="E9231" s="29">
        <f ca="1">IF(C9231&lt;Calculator!$D$26,0,IF(DAY($C9231)=1,IF(D9231-Calculator!$G$24&gt;0,Calculator!$G$24,D9231),0))</f>
        <v>0</v>
      </c>
      <c r="F9231" s="29">
        <f ca="1">IF(E9231&gt;0,D9231*Calculator!$G$22/12,0)</f>
        <v>0</v>
      </c>
      <c r="G9231" s="29">
        <f ca="1">IF(E9231&gt;0,(IFERROR(-PMT(Calculator!$G$22/12,Calculator!$G$23*12,Calculator!$G$20),0))-F9231,0)</f>
        <v>0</v>
      </c>
      <c r="H9231" s="29">
        <f t="shared" ca="1" si="580"/>
        <v>0</v>
      </c>
      <c r="I9231" s="29">
        <f t="shared" ca="1" si="578"/>
        <v>0</v>
      </c>
      <c r="J9231" s="30">
        <f>Calculator!$G$40</f>
        <v>6.5000000000000002E-2</v>
      </c>
      <c r="K9231" s="29">
        <f ca="1">IF(C9231&gt;=Calculator!$G$27,IF(DAY($C9231)=1,Calculator!$G$34/2,IF(DAY($C9231)=15,Calculator!$G$34/2,0)),0)</f>
        <v>0</v>
      </c>
      <c r="L9231" s="29">
        <f ca="1">IF(DAY($C9231)=28,IF(H9231=0,0,Calculator!$G$35),0)</f>
        <v>0</v>
      </c>
      <c r="M9231" s="29">
        <f ca="1">IF(I9231&gt;0,IF(DAY($C9231)=1,SUM(INDIRECT("I"&amp;(ROW(C9230)-DAY(C9230))):I9230),0),0)</f>
        <v>0</v>
      </c>
      <c r="N9231" s="29">
        <f ca="1">IF(C9231&lt;Calculator!$G$27,0,IF(C9231=Calculator!$G$27,Calculator!$G$39,IF(H9231-K9231&lt;=0,IF(D9231&gt;Calculator!$G$39,IF(H9231-K9231+E9231+L9231+M9231+Calculator!$G$39&gt;Calculator!$G$39,Calculator!$G$39-(H9231+E9231+L9231+M9231-K9231),Calculator!$G$39),D9231),0)))</f>
        <v>0</v>
      </c>
    </row>
    <row r="9232" spans="1:14" ht="15.75" thickBot="1">
      <c r="A9232" s="33" t="str">
        <f ca="1">IF(C9232=Calculator!$H$27,"F",IF(Daily!D9232+Daily!H9232=0,IF(D9231+H9231&gt;0,"L",""),""))</f>
        <v/>
      </c>
      <c r="B9232" s="34">
        <v>9231</v>
      </c>
      <c r="C9232" s="19">
        <f t="shared" ca="1" si="577"/>
        <v>55161</v>
      </c>
      <c r="D9232" s="29">
        <f t="shared" ca="1" si="579"/>
        <v>0</v>
      </c>
      <c r="E9232" s="29">
        <f ca="1">IF(C9232&lt;Calculator!$D$26,0,IF(DAY($C9232)=1,IF(D9232-Calculator!$G$24&gt;0,Calculator!$G$24,D9232),0))</f>
        <v>0</v>
      </c>
      <c r="F9232" s="29">
        <f ca="1">IF(E9232&gt;0,D9232*Calculator!$G$22/12,0)</f>
        <v>0</v>
      </c>
      <c r="G9232" s="29">
        <f ca="1">IF(E9232&gt;0,(IFERROR(-PMT(Calculator!$G$22/12,Calculator!$G$23*12,Calculator!$G$20),0))-F9232,0)</f>
        <v>0</v>
      </c>
      <c r="H9232" s="29">
        <f t="shared" ca="1" si="580"/>
        <v>0</v>
      </c>
      <c r="I9232" s="29">
        <f t="shared" ca="1" si="578"/>
        <v>0</v>
      </c>
      <c r="J9232" s="30">
        <f>Calculator!$G$40</f>
        <v>6.5000000000000002E-2</v>
      </c>
      <c r="K9232" s="29">
        <f ca="1">IF(C9232&gt;=Calculator!$G$27,IF(DAY($C9232)=1,Calculator!$G$34/2,IF(DAY($C9232)=15,Calculator!$G$34/2,0)),0)</f>
        <v>0</v>
      </c>
      <c r="L9232" s="29">
        <f ca="1">IF(DAY($C9232)=28,IF(H9232=0,0,Calculator!$G$35),0)</f>
        <v>0</v>
      </c>
      <c r="M9232" s="29">
        <f ca="1">IF(I9232&gt;0,IF(DAY($C9232)=1,SUM(INDIRECT("I"&amp;(ROW(C9231)-DAY(C9231))):I9231),0),0)</f>
        <v>0</v>
      </c>
      <c r="N9232" s="29">
        <f ca="1">IF(C9232&lt;Calculator!$G$27,0,IF(C9232=Calculator!$G$27,Calculator!$G$39,IF(H9232-K9232&lt;=0,IF(D9232&gt;Calculator!$G$39,IF(H9232-K9232+E9232+L9232+M9232+Calculator!$G$39&gt;Calculator!$G$39,Calculator!$G$39-(H9232+E9232+L9232+M9232-K9232),Calculator!$G$39),D9232),0)))</f>
        <v>0</v>
      </c>
    </row>
    <row r="9233" spans="1:14" ht="15.75" thickBot="1">
      <c r="A9233" s="33" t="str">
        <f ca="1">IF(C9233=Calculator!$H$27,"F",IF(Daily!D9233+Daily!H9233=0,IF(D9232+H9232&gt;0,"L",""),""))</f>
        <v/>
      </c>
      <c r="B9233" s="34">
        <v>9232</v>
      </c>
      <c r="C9233" s="19">
        <f t="shared" ca="1" si="577"/>
        <v>55162</v>
      </c>
      <c r="D9233" s="29">
        <f t="shared" ca="1" si="579"/>
        <v>0</v>
      </c>
      <c r="E9233" s="29">
        <f ca="1">IF(C9233&lt;Calculator!$D$26,0,IF(DAY($C9233)=1,IF(D9233-Calculator!$G$24&gt;0,Calculator!$G$24,D9233),0))</f>
        <v>0</v>
      </c>
      <c r="F9233" s="29">
        <f ca="1">IF(E9233&gt;0,D9233*Calculator!$G$22/12,0)</f>
        <v>0</v>
      </c>
      <c r="G9233" s="29">
        <f ca="1">IF(E9233&gt;0,(IFERROR(-PMT(Calculator!$G$22/12,Calculator!$G$23*12,Calculator!$G$20),0))-F9233,0)</f>
        <v>0</v>
      </c>
      <c r="H9233" s="29">
        <f t="shared" ca="1" si="580"/>
        <v>0</v>
      </c>
      <c r="I9233" s="29">
        <f t="shared" ca="1" si="578"/>
        <v>0</v>
      </c>
      <c r="J9233" s="30">
        <f>Calculator!$G$40</f>
        <v>6.5000000000000002E-2</v>
      </c>
      <c r="K9233" s="29">
        <f ca="1">IF(C9233&gt;=Calculator!$G$27,IF(DAY($C9233)=1,Calculator!$G$34/2,IF(DAY($C9233)=15,Calculator!$G$34/2,0)),0)</f>
        <v>0</v>
      </c>
      <c r="L9233" s="29">
        <f ca="1">IF(DAY($C9233)=28,IF(H9233=0,0,Calculator!$G$35),0)</f>
        <v>0</v>
      </c>
      <c r="M9233" s="29">
        <f ca="1">IF(I9233&gt;0,IF(DAY($C9233)=1,SUM(INDIRECT("I"&amp;(ROW(C9232)-DAY(C9232))):I9232),0),0)</f>
        <v>0</v>
      </c>
      <c r="N9233" s="29">
        <f ca="1">IF(C9233&lt;Calculator!$G$27,0,IF(C9233=Calculator!$G$27,Calculator!$G$39,IF(H9233-K9233&lt;=0,IF(D9233&gt;Calculator!$G$39,IF(H9233-K9233+E9233+L9233+M9233+Calculator!$G$39&gt;Calculator!$G$39,Calculator!$G$39-(H9233+E9233+L9233+M9233-K9233),Calculator!$G$39),D9233),0)))</f>
        <v>0</v>
      </c>
    </row>
    <row r="9234" spans="1:14" ht="15.75" thickBot="1">
      <c r="A9234" s="33" t="str">
        <f ca="1">IF(C9234=Calculator!$H$27,"F",IF(Daily!D9234+Daily!H9234=0,IF(D9233+H9233&gt;0,"L",""),""))</f>
        <v/>
      </c>
      <c r="B9234" s="34">
        <v>9233</v>
      </c>
      <c r="C9234" s="19">
        <f t="shared" ca="1" si="577"/>
        <v>55163</v>
      </c>
      <c r="D9234" s="29">
        <f t="shared" ca="1" si="579"/>
        <v>0</v>
      </c>
      <c r="E9234" s="29">
        <f ca="1">IF(C9234&lt;Calculator!$D$26,0,IF(DAY($C9234)=1,IF(D9234-Calculator!$G$24&gt;0,Calculator!$G$24,D9234),0))</f>
        <v>0</v>
      </c>
      <c r="F9234" s="29">
        <f ca="1">IF(E9234&gt;0,D9234*Calculator!$G$22/12,0)</f>
        <v>0</v>
      </c>
      <c r="G9234" s="29">
        <f ca="1">IF(E9234&gt;0,(IFERROR(-PMT(Calculator!$G$22/12,Calculator!$G$23*12,Calculator!$G$20),0))-F9234,0)</f>
        <v>0</v>
      </c>
      <c r="H9234" s="29">
        <f t="shared" ca="1" si="580"/>
        <v>0</v>
      </c>
      <c r="I9234" s="29">
        <f t="shared" ca="1" si="578"/>
        <v>0</v>
      </c>
      <c r="J9234" s="30">
        <f>Calculator!$G$40</f>
        <v>6.5000000000000002E-2</v>
      </c>
      <c r="K9234" s="29">
        <f ca="1">IF(C9234&gt;=Calculator!$G$27,IF(DAY($C9234)=1,Calculator!$G$34/2,IF(DAY($C9234)=15,Calculator!$G$34/2,0)),0)</f>
        <v>0</v>
      </c>
      <c r="L9234" s="29">
        <f ca="1">IF(DAY($C9234)=28,IF(H9234=0,0,Calculator!$G$35),0)</f>
        <v>0</v>
      </c>
      <c r="M9234" s="29">
        <f ca="1">IF(I9234&gt;0,IF(DAY($C9234)=1,SUM(INDIRECT("I"&amp;(ROW(C9233)-DAY(C9233))):I9233),0),0)</f>
        <v>0</v>
      </c>
      <c r="N9234" s="29">
        <f ca="1">IF(C9234&lt;Calculator!$G$27,0,IF(C9234=Calculator!$G$27,Calculator!$G$39,IF(H9234-K9234&lt;=0,IF(D9234&gt;Calculator!$G$39,IF(H9234-K9234+E9234+L9234+M9234+Calculator!$G$39&gt;Calculator!$G$39,Calculator!$G$39-(H9234+E9234+L9234+M9234-K9234),Calculator!$G$39),D9234),0)))</f>
        <v>0</v>
      </c>
    </row>
    <row r="9235" spans="1:14" ht="15.75" thickBot="1">
      <c r="A9235" s="33" t="str">
        <f ca="1">IF(C9235=Calculator!$H$27,"F",IF(Daily!D9235+Daily!H9235=0,IF(D9234+H9234&gt;0,"L",""),""))</f>
        <v/>
      </c>
      <c r="B9235" s="34">
        <v>9234</v>
      </c>
      <c r="C9235" s="19">
        <f t="shared" ca="1" si="577"/>
        <v>55164</v>
      </c>
      <c r="D9235" s="29">
        <f t="shared" ca="1" si="579"/>
        <v>0</v>
      </c>
      <c r="E9235" s="29">
        <f ca="1">IF(C9235&lt;Calculator!$D$26,0,IF(DAY($C9235)=1,IF(D9235-Calculator!$G$24&gt;0,Calculator!$G$24,D9235),0))</f>
        <v>0</v>
      </c>
      <c r="F9235" s="29">
        <f ca="1">IF(E9235&gt;0,D9235*Calculator!$G$22/12,0)</f>
        <v>0</v>
      </c>
      <c r="G9235" s="29">
        <f ca="1">IF(E9235&gt;0,(IFERROR(-PMT(Calculator!$G$22/12,Calculator!$G$23*12,Calculator!$G$20),0))-F9235,0)</f>
        <v>0</v>
      </c>
      <c r="H9235" s="29">
        <f t="shared" ca="1" si="580"/>
        <v>0</v>
      </c>
      <c r="I9235" s="29">
        <f t="shared" ca="1" si="578"/>
        <v>0</v>
      </c>
      <c r="J9235" s="30">
        <f>Calculator!$G$40</f>
        <v>6.5000000000000002E-2</v>
      </c>
      <c r="K9235" s="29">
        <f ca="1">IF(C9235&gt;=Calculator!$G$27,IF(DAY($C9235)=1,Calculator!$G$34/2,IF(DAY($C9235)=15,Calculator!$G$34/2,0)),0)</f>
        <v>0</v>
      </c>
      <c r="L9235" s="29">
        <f ca="1">IF(DAY($C9235)=28,IF(H9235=0,0,Calculator!$G$35),0)</f>
        <v>0</v>
      </c>
      <c r="M9235" s="29">
        <f ca="1">IF(I9235&gt;0,IF(DAY($C9235)=1,SUM(INDIRECT("I"&amp;(ROW(C9234)-DAY(C9234))):I9234),0),0)</f>
        <v>0</v>
      </c>
      <c r="N9235" s="29">
        <f ca="1">IF(C9235&lt;Calculator!$G$27,0,IF(C9235=Calculator!$G$27,Calculator!$G$39,IF(H9235-K9235&lt;=0,IF(D9235&gt;Calculator!$G$39,IF(H9235-K9235+E9235+L9235+M9235+Calculator!$G$39&gt;Calculator!$G$39,Calculator!$G$39-(H9235+E9235+L9235+M9235-K9235),Calculator!$G$39),D9235),0)))</f>
        <v>0</v>
      </c>
    </row>
    <row r="9236" spans="1:14" ht="15.75" thickBot="1">
      <c r="A9236" s="33" t="str">
        <f ca="1">IF(C9236=Calculator!$H$27,"F",IF(Daily!D9236+Daily!H9236=0,IF(D9235+H9235&gt;0,"L",""),""))</f>
        <v/>
      </c>
      <c r="B9236" s="34">
        <v>9235</v>
      </c>
      <c r="C9236" s="19">
        <f t="shared" ca="1" si="577"/>
        <v>55165</v>
      </c>
      <c r="D9236" s="29">
        <f t="shared" ca="1" si="579"/>
        <v>0</v>
      </c>
      <c r="E9236" s="29">
        <f ca="1">IF(C9236&lt;Calculator!$D$26,0,IF(DAY($C9236)=1,IF(D9236-Calculator!$G$24&gt;0,Calculator!$G$24,D9236),0))</f>
        <v>0</v>
      </c>
      <c r="F9236" s="29">
        <f ca="1">IF(E9236&gt;0,D9236*Calculator!$G$22/12,0)</f>
        <v>0</v>
      </c>
      <c r="G9236" s="29">
        <f ca="1">IF(E9236&gt;0,(IFERROR(-PMT(Calculator!$G$22/12,Calculator!$G$23*12,Calculator!$G$20),0))-F9236,0)</f>
        <v>0</v>
      </c>
      <c r="H9236" s="29">
        <f t="shared" ca="1" si="580"/>
        <v>0</v>
      </c>
      <c r="I9236" s="29">
        <f t="shared" ca="1" si="578"/>
        <v>0</v>
      </c>
      <c r="J9236" s="30">
        <f>Calculator!$G$40</f>
        <v>6.5000000000000002E-2</v>
      </c>
      <c r="K9236" s="29">
        <f ca="1">IF(C9236&gt;=Calculator!$G$27,IF(DAY($C9236)=1,Calculator!$G$34/2,IF(DAY($C9236)=15,Calculator!$G$34/2,0)),0)</f>
        <v>0</v>
      </c>
      <c r="L9236" s="29">
        <f ca="1">IF(DAY($C9236)=28,IF(H9236=0,0,Calculator!$G$35),0)</f>
        <v>0</v>
      </c>
      <c r="M9236" s="29">
        <f ca="1">IF(I9236&gt;0,IF(DAY($C9236)=1,SUM(INDIRECT("I"&amp;(ROW(C9235)-DAY(C9235))):I9235),0),0)</f>
        <v>0</v>
      </c>
      <c r="N9236" s="29">
        <f ca="1">IF(C9236&lt;Calculator!$G$27,0,IF(C9236=Calculator!$G$27,Calculator!$G$39,IF(H9236-K9236&lt;=0,IF(D9236&gt;Calculator!$G$39,IF(H9236-K9236+E9236+L9236+M9236+Calculator!$G$39&gt;Calculator!$G$39,Calculator!$G$39-(H9236+E9236+L9236+M9236-K9236),Calculator!$G$39),D9236),0)))</f>
        <v>0</v>
      </c>
    </row>
    <row r="9237" spans="1:14" ht="15.75" thickBot="1">
      <c r="A9237" s="33" t="str">
        <f ca="1">IF(C9237=Calculator!$H$27,"F",IF(Daily!D9237+Daily!H9237=0,IF(D9236+H9236&gt;0,"L",""),""))</f>
        <v/>
      </c>
      <c r="B9237" s="34">
        <v>9236</v>
      </c>
      <c r="C9237" s="19">
        <f t="shared" ca="1" si="577"/>
        <v>55166</v>
      </c>
      <c r="D9237" s="29">
        <f t="shared" ca="1" si="579"/>
        <v>0</v>
      </c>
      <c r="E9237" s="29">
        <f ca="1">IF(C9237&lt;Calculator!$D$26,0,IF(DAY($C9237)=1,IF(D9237-Calculator!$G$24&gt;0,Calculator!$G$24,D9237),0))</f>
        <v>0</v>
      </c>
      <c r="F9237" s="29">
        <f ca="1">IF(E9237&gt;0,D9237*Calculator!$G$22/12,0)</f>
        <v>0</v>
      </c>
      <c r="G9237" s="29">
        <f ca="1">IF(E9237&gt;0,(IFERROR(-PMT(Calculator!$G$22/12,Calculator!$G$23*12,Calculator!$G$20),0))-F9237,0)</f>
        <v>0</v>
      </c>
      <c r="H9237" s="29">
        <f t="shared" ca="1" si="580"/>
        <v>0</v>
      </c>
      <c r="I9237" s="29">
        <f t="shared" ca="1" si="578"/>
        <v>0</v>
      </c>
      <c r="J9237" s="30">
        <f>Calculator!$G$40</f>
        <v>6.5000000000000002E-2</v>
      </c>
      <c r="K9237" s="29">
        <f ca="1">IF(C9237&gt;=Calculator!$G$27,IF(DAY($C9237)=1,Calculator!$G$34/2,IF(DAY($C9237)=15,Calculator!$G$34/2,0)),0)</f>
        <v>0</v>
      </c>
      <c r="L9237" s="29">
        <f ca="1">IF(DAY($C9237)=28,IF(H9237=0,0,Calculator!$G$35),0)</f>
        <v>0</v>
      </c>
      <c r="M9237" s="29">
        <f ca="1">IF(I9237&gt;0,IF(DAY($C9237)=1,SUM(INDIRECT("I"&amp;(ROW(C9236)-DAY(C9236))):I9236),0),0)</f>
        <v>0</v>
      </c>
      <c r="N9237" s="29">
        <f ca="1">IF(C9237&lt;Calculator!$G$27,0,IF(C9237=Calculator!$G$27,Calculator!$G$39,IF(H9237-K9237&lt;=0,IF(D9237&gt;Calculator!$G$39,IF(H9237-K9237+E9237+L9237+M9237+Calculator!$G$39&gt;Calculator!$G$39,Calculator!$G$39-(H9237+E9237+L9237+M9237-K9237),Calculator!$G$39),D9237),0)))</f>
        <v>0</v>
      </c>
    </row>
    <row r="9238" spans="1:14" ht="15.75" thickBot="1">
      <c r="A9238" s="33" t="str">
        <f ca="1">IF(C9238=Calculator!$H$27,"F",IF(Daily!D9238+Daily!H9238=0,IF(D9237+H9237&gt;0,"L",""),""))</f>
        <v/>
      </c>
      <c r="B9238" s="34">
        <v>9237</v>
      </c>
      <c r="C9238" s="19">
        <f t="shared" ca="1" si="577"/>
        <v>55167</v>
      </c>
      <c r="D9238" s="29">
        <f t="shared" ca="1" si="579"/>
        <v>0</v>
      </c>
      <c r="E9238" s="29">
        <f ca="1">IF(C9238&lt;Calculator!$D$26,0,IF(DAY($C9238)=1,IF(D9238-Calculator!$G$24&gt;0,Calculator!$G$24,D9238),0))</f>
        <v>0</v>
      </c>
      <c r="F9238" s="29">
        <f ca="1">IF(E9238&gt;0,D9238*Calculator!$G$22/12,0)</f>
        <v>0</v>
      </c>
      <c r="G9238" s="29">
        <f ca="1">IF(E9238&gt;0,(IFERROR(-PMT(Calculator!$G$22/12,Calculator!$G$23*12,Calculator!$G$20),0))-F9238,0)</f>
        <v>0</v>
      </c>
      <c r="H9238" s="29">
        <f t="shared" ca="1" si="580"/>
        <v>0</v>
      </c>
      <c r="I9238" s="29">
        <f t="shared" ca="1" si="578"/>
        <v>0</v>
      </c>
      <c r="J9238" s="30">
        <f>Calculator!$G$40</f>
        <v>6.5000000000000002E-2</v>
      </c>
      <c r="K9238" s="29">
        <f ca="1">IF(C9238&gt;=Calculator!$G$27,IF(DAY($C9238)=1,Calculator!$G$34/2,IF(DAY($C9238)=15,Calculator!$G$34/2,0)),0)</f>
        <v>0</v>
      </c>
      <c r="L9238" s="29">
        <f ca="1">IF(DAY($C9238)=28,IF(H9238=0,0,Calculator!$G$35),0)</f>
        <v>0</v>
      </c>
      <c r="M9238" s="29">
        <f ca="1">IF(I9238&gt;0,IF(DAY($C9238)=1,SUM(INDIRECT("I"&amp;(ROW(C9237)-DAY(C9237))):I9237),0),0)</f>
        <v>0</v>
      </c>
      <c r="N9238" s="29">
        <f ca="1">IF(C9238&lt;Calculator!$G$27,0,IF(C9238=Calculator!$G$27,Calculator!$G$39,IF(H9238-K9238&lt;=0,IF(D9238&gt;Calculator!$G$39,IF(H9238-K9238+E9238+L9238+M9238+Calculator!$G$39&gt;Calculator!$G$39,Calculator!$G$39-(H9238+E9238+L9238+M9238-K9238),Calculator!$G$39),D9238),0)))</f>
        <v>0</v>
      </c>
    </row>
    <row r="9239" spans="1:14" ht="15.75" thickBot="1">
      <c r="A9239" s="33" t="str">
        <f ca="1">IF(C9239=Calculator!$H$27,"F",IF(Daily!D9239+Daily!H9239=0,IF(D9238+H9238&gt;0,"L",""),""))</f>
        <v/>
      </c>
      <c r="B9239" s="34">
        <v>9238</v>
      </c>
      <c r="C9239" s="19">
        <f t="shared" ca="1" si="577"/>
        <v>55168</v>
      </c>
      <c r="D9239" s="29">
        <f t="shared" ca="1" si="579"/>
        <v>0</v>
      </c>
      <c r="E9239" s="29">
        <f ca="1">IF(C9239&lt;Calculator!$D$26,0,IF(DAY($C9239)=1,IF(D9239-Calculator!$G$24&gt;0,Calculator!$G$24,D9239),0))</f>
        <v>0</v>
      </c>
      <c r="F9239" s="29">
        <f ca="1">IF(E9239&gt;0,D9239*Calculator!$G$22/12,0)</f>
        <v>0</v>
      </c>
      <c r="G9239" s="29">
        <f ca="1">IF(E9239&gt;0,(IFERROR(-PMT(Calculator!$G$22/12,Calculator!$G$23*12,Calculator!$G$20),0))-F9239,0)</f>
        <v>0</v>
      </c>
      <c r="H9239" s="29">
        <f t="shared" ca="1" si="580"/>
        <v>0</v>
      </c>
      <c r="I9239" s="29">
        <f t="shared" ca="1" si="578"/>
        <v>0</v>
      </c>
      <c r="J9239" s="30">
        <f>Calculator!$G$40</f>
        <v>6.5000000000000002E-2</v>
      </c>
      <c r="K9239" s="29">
        <f ca="1">IF(C9239&gt;=Calculator!$G$27,IF(DAY($C9239)=1,Calculator!$G$34/2,IF(DAY($C9239)=15,Calculator!$G$34/2,0)),0)</f>
        <v>4500</v>
      </c>
      <c r="L9239" s="29">
        <f ca="1">IF(DAY($C9239)=28,IF(H9239=0,0,Calculator!$G$35),0)</f>
        <v>0</v>
      </c>
      <c r="M9239" s="29">
        <f ca="1">IF(I9239&gt;0,IF(DAY($C9239)=1,SUM(INDIRECT("I"&amp;(ROW(C9238)-DAY(C9238))):I9238),0),0)</f>
        <v>0</v>
      </c>
      <c r="N9239" s="29">
        <f ca="1">IF(C9239&lt;Calculator!$G$27,0,IF(C9239=Calculator!$G$27,Calculator!$G$39,IF(H9239-K9239&lt;=0,IF(D9239&gt;Calculator!$G$39,IF(H9239-K9239+E9239+L9239+M9239+Calculator!$G$39&gt;Calculator!$G$39,Calculator!$G$39-(H9239+E9239+L9239+M9239-K9239),Calculator!$G$39),D9239),0)))</f>
        <v>0</v>
      </c>
    </row>
    <row r="9240" spans="1:14" ht="15.75" thickBot="1">
      <c r="A9240" s="33" t="str">
        <f ca="1">IF(C9240=Calculator!$H$27,"F",IF(Daily!D9240+Daily!H9240=0,IF(D9239+H9239&gt;0,"L",""),""))</f>
        <v/>
      </c>
      <c r="B9240" s="34">
        <v>9239</v>
      </c>
      <c r="C9240" s="19">
        <f t="shared" ca="1" si="577"/>
        <v>55169</v>
      </c>
      <c r="D9240" s="29">
        <f t="shared" ca="1" si="579"/>
        <v>0</v>
      </c>
      <c r="E9240" s="29">
        <f ca="1">IF(C9240&lt;Calculator!$D$26,0,IF(DAY($C9240)=1,IF(D9240-Calculator!$G$24&gt;0,Calculator!$G$24,D9240),0))</f>
        <v>0</v>
      </c>
      <c r="F9240" s="29">
        <f ca="1">IF(E9240&gt;0,D9240*Calculator!$G$22/12,0)</f>
        <v>0</v>
      </c>
      <c r="G9240" s="29">
        <f ca="1">IF(E9240&gt;0,(IFERROR(-PMT(Calculator!$G$22/12,Calculator!$G$23*12,Calculator!$G$20),0))-F9240,0)</f>
        <v>0</v>
      </c>
      <c r="H9240" s="29">
        <f t="shared" ca="1" si="580"/>
        <v>0</v>
      </c>
      <c r="I9240" s="29">
        <f t="shared" ca="1" si="578"/>
        <v>0</v>
      </c>
      <c r="J9240" s="30">
        <f>Calculator!$G$40</f>
        <v>6.5000000000000002E-2</v>
      </c>
      <c r="K9240" s="29">
        <f ca="1">IF(C9240&gt;=Calculator!$G$27,IF(DAY($C9240)=1,Calculator!$G$34/2,IF(DAY($C9240)=15,Calculator!$G$34/2,0)),0)</f>
        <v>0</v>
      </c>
      <c r="L9240" s="29">
        <f ca="1">IF(DAY($C9240)=28,IF(H9240=0,0,Calculator!$G$35),0)</f>
        <v>0</v>
      </c>
      <c r="M9240" s="29">
        <f ca="1">IF(I9240&gt;0,IF(DAY($C9240)=1,SUM(INDIRECT("I"&amp;(ROW(C9239)-DAY(C9239))):I9239),0),0)</f>
        <v>0</v>
      </c>
      <c r="N9240" s="29">
        <f ca="1">IF(C9240&lt;Calculator!$G$27,0,IF(C9240=Calculator!$G$27,Calculator!$G$39,IF(H9240-K9240&lt;=0,IF(D9240&gt;Calculator!$G$39,IF(H9240-K9240+E9240+L9240+M9240+Calculator!$G$39&gt;Calculator!$G$39,Calculator!$G$39-(H9240+E9240+L9240+M9240-K9240),Calculator!$G$39),D9240),0)))</f>
        <v>0</v>
      </c>
    </row>
    <row r="9241" spans="1:14" ht="15.75" thickBot="1">
      <c r="A9241" s="33" t="str">
        <f ca="1">IF(C9241=Calculator!$H$27,"F",IF(Daily!D9241+Daily!H9241=0,IF(D9240+H9240&gt;0,"L",""),""))</f>
        <v/>
      </c>
      <c r="B9241" s="34">
        <v>9240</v>
      </c>
      <c r="C9241" s="19">
        <f t="shared" ca="1" si="577"/>
        <v>55170</v>
      </c>
      <c r="D9241" s="29">
        <f t="shared" ca="1" si="579"/>
        <v>0</v>
      </c>
      <c r="E9241" s="29">
        <f ca="1">IF(C9241&lt;Calculator!$D$26,0,IF(DAY($C9241)=1,IF(D9241-Calculator!$G$24&gt;0,Calculator!$G$24,D9241),0))</f>
        <v>0</v>
      </c>
      <c r="F9241" s="29">
        <f ca="1">IF(E9241&gt;0,D9241*Calculator!$G$22/12,0)</f>
        <v>0</v>
      </c>
      <c r="G9241" s="29">
        <f ca="1">IF(E9241&gt;0,(IFERROR(-PMT(Calculator!$G$22/12,Calculator!$G$23*12,Calculator!$G$20),0))-F9241,0)</f>
        <v>0</v>
      </c>
      <c r="H9241" s="29">
        <f t="shared" ca="1" si="580"/>
        <v>0</v>
      </c>
      <c r="I9241" s="29">
        <f t="shared" ca="1" si="578"/>
        <v>0</v>
      </c>
      <c r="J9241" s="30">
        <f>Calculator!$G$40</f>
        <v>6.5000000000000002E-2</v>
      </c>
      <c r="K9241" s="29">
        <f ca="1">IF(C9241&gt;=Calculator!$G$27,IF(DAY($C9241)=1,Calculator!$G$34/2,IF(DAY($C9241)=15,Calculator!$G$34/2,0)),0)</f>
        <v>0</v>
      </c>
      <c r="L9241" s="29">
        <f ca="1">IF(DAY($C9241)=28,IF(H9241=0,0,Calculator!$G$35),0)</f>
        <v>0</v>
      </c>
      <c r="M9241" s="29">
        <f ca="1">IF(I9241&gt;0,IF(DAY($C9241)=1,SUM(INDIRECT("I"&amp;(ROW(C9240)-DAY(C9240))):I9240),0),0)</f>
        <v>0</v>
      </c>
      <c r="N9241" s="29">
        <f ca="1">IF(C9241&lt;Calculator!$G$27,0,IF(C9241=Calculator!$G$27,Calculator!$G$39,IF(H9241-K9241&lt;=0,IF(D9241&gt;Calculator!$G$39,IF(H9241-K9241+E9241+L9241+M9241+Calculator!$G$39&gt;Calculator!$G$39,Calculator!$G$39-(H9241+E9241+L9241+M9241-K9241),Calculator!$G$39),D9241),0)))</f>
        <v>0</v>
      </c>
    </row>
    <row r="9242" spans="1:14" ht="15.75" thickBot="1">
      <c r="A9242" s="33" t="str">
        <f ca="1">IF(C9242=Calculator!$H$27,"F",IF(Daily!D9242+Daily!H9242=0,IF(D9241+H9241&gt;0,"L",""),""))</f>
        <v/>
      </c>
      <c r="B9242" s="34">
        <v>9241</v>
      </c>
      <c r="C9242" s="19">
        <f t="shared" ca="1" si="577"/>
        <v>55171</v>
      </c>
      <c r="D9242" s="29">
        <f t="shared" ca="1" si="579"/>
        <v>0</v>
      </c>
      <c r="E9242" s="29">
        <f ca="1">IF(C9242&lt;Calculator!$D$26,0,IF(DAY($C9242)=1,IF(D9242-Calculator!$G$24&gt;0,Calculator!$G$24,D9242),0))</f>
        <v>0</v>
      </c>
      <c r="F9242" s="29">
        <f ca="1">IF(E9242&gt;0,D9242*Calculator!$G$22/12,0)</f>
        <v>0</v>
      </c>
      <c r="G9242" s="29">
        <f ca="1">IF(E9242&gt;0,(IFERROR(-PMT(Calculator!$G$22/12,Calculator!$G$23*12,Calculator!$G$20),0))-F9242,0)</f>
        <v>0</v>
      </c>
      <c r="H9242" s="29">
        <f t="shared" ca="1" si="580"/>
        <v>0</v>
      </c>
      <c r="I9242" s="29">
        <f t="shared" ca="1" si="578"/>
        <v>0</v>
      </c>
      <c r="J9242" s="30">
        <f>Calculator!$G$40</f>
        <v>6.5000000000000002E-2</v>
      </c>
      <c r="K9242" s="29">
        <f ca="1">IF(C9242&gt;=Calculator!$G$27,IF(DAY($C9242)=1,Calculator!$G$34/2,IF(DAY($C9242)=15,Calculator!$G$34/2,0)),0)</f>
        <v>0</v>
      </c>
      <c r="L9242" s="29">
        <f ca="1">IF(DAY($C9242)=28,IF(H9242=0,0,Calculator!$G$35),0)</f>
        <v>0</v>
      </c>
      <c r="M9242" s="29">
        <f ca="1">IF(I9242&gt;0,IF(DAY($C9242)=1,SUM(INDIRECT("I"&amp;(ROW(C9241)-DAY(C9241))):I9241),0),0)</f>
        <v>0</v>
      </c>
      <c r="N9242" s="29">
        <f ca="1">IF(C9242&lt;Calculator!$G$27,0,IF(C9242=Calculator!$G$27,Calculator!$G$39,IF(H9242-K9242&lt;=0,IF(D9242&gt;Calculator!$G$39,IF(H9242-K9242+E9242+L9242+M9242+Calculator!$G$39&gt;Calculator!$G$39,Calculator!$G$39-(H9242+E9242+L9242+M9242-K9242),Calculator!$G$39),D9242),0)))</f>
        <v>0</v>
      </c>
    </row>
    <row r="9243" spans="1:14" ht="15.75" thickBot="1">
      <c r="A9243" s="33" t="str">
        <f ca="1">IF(C9243=Calculator!$H$27,"F",IF(Daily!D9243+Daily!H9243=0,IF(D9242+H9242&gt;0,"L",""),""))</f>
        <v/>
      </c>
      <c r="B9243" s="34">
        <v>9242</v>
      </c>
      <c r="C9243" s="19">
        <f t="shared" ca="1" si="577"/>
        <v>55172</v>
      </c>
      <c r="D9243" s="29">
        <f t="shared" ca="1" si="579"/>
        <v>0</v>
      </c>
      <c r="E9243" s="29">
        <f ca="1">IF(C9243&lt;Calculator!$D$26,0,IF(DAY($C9243)=1,IF(D9243-Calculator!$G$24&gt;0,Calculator!$G$24,D9243),0))</f>
        <v>0</v>
      </c>
      <c r="F9243" s="29">
        <f ca="1">IF(E9243&gt;0,D9243*Calculator!$G$22/12,0)</f>
        <v>0</v>
      </c>
      <c r="G9243" s="29">
        <f ca="1">IF(E9243&gt;0,(IFERROR(-PMT(Calculator!$G$22/12,Calculator!$G$23*12,Calculator!$G$20),0))-F9243,0)</f>
        <v>0</v>
      </c>
      <c r="H9243" s="29">
        <f t="shared" ca="1" si="580"/>
        <v>0</v>
      </c>
      <c r="I9243" s="29">
        <f t="shared" ca="1" si="578"/>
        <v>0</v>
      </c>
      <c r="J9243" s="30">
        <f>Calculator!$G$40</f>
        <v>6.5000000000000002E-2</v>
      </c>
      <c r="K9243" s="29">
        <f ca="1">IF(C9243&gt;=Calculator!$G$27,IF(DAY($C9243)=1,Calculator!$G$34/2,IF(DAY($C9243)=15,Calculator!$G$34/2,0)),0)</f>
        <v>0</v>
      </c>
      <c r="L9243" s="29">
        <f ca="1">IF(DAY($C9243)=28,IF(H9243=0,0,Calculator!$G$35),0)</f>
        <v>0</v>
      </c>
      <c r="M9243" s="29">
        <f ca="1">IF(I9243&gt;0,IF(DAY($C9243)=1,SUM(INDIRECT("I"&amp;(ROW(C9242)-DAY(C9242))):I9242),0),0)</f>
        <v>0</v>
      </c>
      <c r="N9243" s="29">
        <f ca="1">IF(C9243&lt;Calculator!$G$27,0,IF(C9243=Calculator!$G$27,Calculator!$G$39,IF(H9243-K9243&lt;=0,IF(D9243&gt;Calculator!$G$39,IF(H9243-K9243+E9243+L9243+M9243+Calculator!$G$39&gt;Calculator!$G$39,Calculator!$G$39-(H9243+E9243+L9243+M9243-K9243),Calculator!$G$39),D9243),0)))</f>
        <v>0</v>
      </c>
    </row>
    <row r="9244" spans="1:14" ht="15.75" thickBot="1">
      <c r="A9244" s="33" t="str">
        <f ca="1">IF(C9244=Calculator!$H$27,"F",IF(Daily!D9244+Daily!H9244=0,IF(D9243+H9243&gt;0,"L",""),""))</f>
        <v/>
      </c>
      <c r="B9244" s="34">
        <v>9243</v>
      </c>
      <c r="C9244" s="19">
        <f t="shared" ca="1" si="577"/>
        <v>55173</v>
      </c>
      <c r="D9244" s="29">
        <f t="shared" ca="1" si="579"/>
        <v>0</v>
      </c>
      <c r="E9244" s="29">
        <f ca="1">IF(C9244&lt;Calculator!$D$26,0,IF(DAY($C9244)=1,IF(D9244-Calculator!$G$24&gt;0,Calculator!$G$24,D9244),0))</f>
        <v>0</v>
      </c>
      <c r="F9244" s="29">
        <f ca="1">IF(E9244&gt;0,D9244*Calculator!$G$22/12,0)</f>
        <v>0</v>
      </c>
      <c r="G9244" s="29">
        <f ca="1">IF(E9244&gt;0,(IFERROR(-PMT(Calculator!$G$22/12,Calculator!$G$23*12,Calculator!$G$20),0))-F9244,0)</f>
        <v>0</v>
      </c>
      <c r="H9244" s="29">
        <f t="shared" ca="1" si="580"/>
        <v>0</v>
      </c>
      <c r="I9244" s="29">
        <f t="shared" ca="1" si="578"/>
        <v>0</v>
      </c>
      <c r="J9244" s="30">
        <f>Calculator!$G$40</f>
        <v>6.5000000000000002E-2</v>
      </c>
      <c r="K9244" s="29">
        <f ca="1">IF(C9244&gt;=Calculator!$G$27,IF(DAY($C9244)=1,Calculator!$G$34/2,IF(DAY($C9244)=15,Calculator!$G$34/2,0)),0)</f>
        <v>0</v>
      </c>
      <c r="L9244" s="29">
        <f ca="1">IF(DAY($C9244)=28,IF(H9244=0,0,Calculator!$G$35),0)</f>
        <v>0</v>
      </c>
      <c r="M9244" s="29">
        <f ca="1">IF(I9244&gt;0,IF(DAY($C9244)=1,SUM(INDIRECT("I"&amp;(ROW(C9243)-DAY(C9243))):I9243),0),0)</f>
        <v>0</v>
      </c>
      <c r="N9244" s="29">
        <f ca="1">IF(C9244&lt;Calculator!$G$27,0,IF(C9244=Calculator!$G$27,Calculator!$G$39,IF(H9244-K9244&lt;=0,IF(D9244&gt;Calculator!$G$39,IF(H9244-K9244+E9244+L9244+M9244+Calculator!$G$39&gt;Calculator!$G$39,Calculator!$G$39-(H9244+E9244+L9244+M9244-K9244),Calculator!$G$39),D9244),0)))</f>
        <v>0</v>
      </c>
    </row>
    <row r="9245" spans="1:14" ht="15.75" thickBot="1">
      <c r="A9245" s="33" t="str">
        <f ca="1">IF(C9245=Calculator!$H$27,"F",IF(Daily!D9245+Daily!H9245=0,IF(D9244+H9244&gt;0,"L",""),""))</f>
        <v/>
      </c>
      <c r="B9245" s="34">
        <v>9244</v>
      </c>
      <c r="C9245" s="19">
        <f t="shared" ca="1" si="577"/>
        <v>55174</v>
      </c>
      <c r="D9245" s="29">
        <f t="shared" ca="1" si="579"/>
        <v>0</v>
      </c>
      <c r="E9245" s="29">
        <f ca="1">IF(C9245&lt;Calculator!$D$26,0,IF(DAY($C9245)=1,IF(D9245-Calculator!$G$24&gt;0,Calculator!$G$24,D9245),0))</f>
        <v>0</v>
      </c>
      <c r="F9245" s="29">
        <f ca="1">IF(E9245&gt;0,D9245*Calculator!$G$22/12,0)</f>
        <v>0</v>
      </c>
      <c r="G9245" s="29">
        <f ca="1">IF(E9245&gt;0,(IFERROR(-PMT(Calculator!$G$22/12,Calculator!$G$23*12,Calculator!$G$20),0))-F9245,0)</f>
        <v>0</v>
      </c>
      <c r="H9245" s="29">
        <f t="shared" ca="1" si="580"/>
        <v>0</v>
      </c>
      <c r="I9245" s="29">
        <f t="shared" ca="1" si="578"/>
        <v>0</v>
      </c>
      <c r="J9245" s="30">
        <f>Calculator!$G$40</f>
        <v>6.5000000000000002E-2</v>
      </c>
      <c r="K9245" s="29">
        <f ca="1">IF(C9245&gt;=Calculator!$G$27,IF(DAY($C9245)=1,Calculator!$G$34/2,IF(DAY($C9245)=15,Calculator!$G$34/2,0)),0)</f>
        <v>0</v>
      </c>
      <c r="L9245" s="29">
        <f ca="1">IF(DAY($C9245)=28,IF(H9245=0,0,Calculator!$G$35),0)</f>
        <v>0</v>
      </c>
      <c r="M9245" s="29">
        <f ca="1">IF(I9245&gt;0,IF(DAY($C9245)=1,SUM(INDIRECT("I"&amp;(ROW(C9244)-DAY(C9244))):I9244),0),0)</f>
        <v>0</v>
      </c>
      <c r="N9245" s="29">
        <f ca="1">IF(C9245&lt;Calculator!$G$27,0,IF(C9245=Calculator!$G$27,Calculator!$G$39,IF(H9245-K9245&lt;=0,IF(D9245&gt;Calculator!$G$39,IF(H9245-K9245+E9245+L9245+M9245+Calculator!$G$39&gt;Calculator!$G$39,Calculator!$G$39-(H9245+E9245+L9245+M9245-K9245),Calculator!$G$39),D9245),0)))</f>
        <v>0</v>
      </c>
    </row>
    <row r="9246" spans="1:14" ht="15.75" thickBot="1">
      <c r="A9246" s="33" t="str">
        <f ca="1">IF(C9246=Calculator!$H$27,"F",IF(Daily!D9246+Daily!H9246=0,IF(D9245+H9245&gt;0,"L",""),""))</f>
        <v/>
      </c>
      <c r="B9246" s="34">
        <v>9245</v>
      </c>
      <c r="C9246" s="19">
        <f t="shared" ca="1" si="577"/>
        <v>55175</v>
      </c>
      <c r="D9246" s="29">
        <f t="shared" ca="1" si="579"/>
        <v>0</v>
      </c>
      <c r="E9246" s="29">
        <f ca="1">IF(C9246&lt;Calculator!$D$26,0,IF(DAY($C9246)=1,IF(D9246-Calculator!$G$24&gt;0,Calculator!$G$24,D9246),0))</f>
        <v>0</v>
      </c>
      <c r="F9246" s="29">
        <f ca="1">IF(E9246&gt;0,D9246*Calculator!$G$22/12,0)</f>
        <v>0</v>
      </c>
      <c r="G9246" s="29">
        <f ca="1">IF(E9246&gt;0,(IFERROR(-PMT(Calculator!$G$22/12,Calculator!$G$23*12,Calculator!$G$20),0))-F9246,0)</f>
        <v>0</v>
      </c>
      <c r="H9246" s="29">
        <f t="shared" ca="1" si="580"/>
        <v>0</v>
      </c>
      <c r="I9246" s="29">
        <f t="shared" ca="1" si="578"/>
        <v>0</v>
      </c>
      <c r="J9246" s="30">
        <f>Calculator!$G$40</f>
        <v>6.5000000000000002E-2</v>
      </c>
      <c r="K9246" s="29">
        <f ca="1">IF(C9246&gt;=Calculator!$G$27,IF(DAY($C9246)=1,Calculator!$G$34/2,IF(DAY($C9246)=15,Calculator!$G$34/2,0)),0)</f>
        <v>0</v>
      </c>
      <c r="L9246" s="29">
        <f ca="1">IF(DAY($C9246)=28,IF(H9246=0,0,Calculator!$G$35),0)</f>
        <v>0</v>
      </c>
      <c r="M9246" s="29">
        <f ca="1">IF(I9246&gt;0,IF(DAY($C9246)=1,SUM(INDIRECT("I"&amp;(ROW(C9245)-DAY(C9245))):I9245),0),0)</f>
        <v>0</v>
      </c>
      <c r="N9246" s="29">
        <f ca="1">IF(C9246&lt;Calculator!$G$27,0,IF(C9246=Calculator!$G$27,Calculator!$G$39,IF(H9246-K9246&lt;=0,IF(D9246&gt;Calculator!$G$39,IF(H9246-K9246+E9246+L9246+M9246+Calculator!$G$39&gt;Calculator!$G$39,Calculator!$G$39-(H9246+E9246+L9246+M9246-K9246),Calculator!$G$39),D9246),0)))</f>
        <v>0</v>
      </c>
    </row>
    <row r="9247" spans="1:14" ht="15.75" thickBot="1">
      <c r="A9247" s="33" t="str">
        <f ca="1">IF(C9247=Calculator!$H$27,"F",IF(Daily!D9247+Daily!H9247=0,IF(D9246+H9246&gt;0,"L",""),""))</f>
        <v/>
      </c>
      <c r="B9247" s="34">
        <v>9246</v>
      </c>
      <c r="C9247" s="19">
        <f t="shared" ca="1" si="577"/>
        <v>55176</v>
      </c>
      <c r="D9247" s="29">
        <f t="shared" ca="1" si="579"/>
        <v>0</v>
      </c>
      <c r="E9247" s="29">
        <f ca="1">IF(C9247&lt;Calculator!$D$26,0,IF(DAY($C9247)=1,IF(D9247-Calculator!$G$24&gt;0,Calculator!$G$24,D9247),0))</f>
        <v>0</v>
      </c>
      <c r="F9247" s="29">
        <f ca="1">IF(E9247&gt;0,D9247*Calculator!$G$22/12,0)</f>
        <v>0</v>
      </c>
      <c r="G9247" s="29">
        <f ca="1">IF(E9247&gt;0,(IFERROR(-PMT(Calculator!$G$22/12,Calculator!$G$23*12,Calculator!$G$20),0))-F9247,0)</f>
        <v>0</v>
      </c>
      <c r="H9247" s="29">
        <f t="shared" ca="1" si="580"/>
        <v>0</v>
      </c>
      <c r="I9247" s="29">
        <f t="shared" ca="1" si="578"/>
        <v>0</v>
      </c>
      <c r="J9247" s="30">
        <f>Calculator!$G$40</f>
        <v>6.5000000000000002E-2</v>
      </c>
      <c r="K9247" s="29">
        <f ca="1">IF(C9247&gt;=Calculator!$G$27,IF(DAY($C9247)=1,Calculator!$G$34/2,IF(DAY($C9247)=15,Calculator!$G$34/2,0)),0)</f>
        <v>0</v>
      </c>
      <c r="L9247" s="29">
        <f ca="1">IF(DAY($C9247)=28,IF(H9247=0,0,Calculator!$G$35),0)</f>
        <v>0</v>
      </c>
      <c r="M9247" s="29">
        <f ca="1">IF(I9247&gt;0,IF(DAY($C9247)=1,SUM(INDIRECT("I"&amp;(ROW(C9246)-DAY(C9246))):I9246),0),0)</f>
        <v>0</v>
      </c>
      <c r="N9247" s="29">
        <f ca="1">IF(C9247&lt;Calculator!$G$27,0,IF(C9247=Calculator!$G$27,Calculator!$G$39,IF(H9247-K9247&lt;=0,IF(D9247&gt;Calculator!$G$39,IF(H9247-K9247+E9247+L9247+M9247+Calculator!$G$39&gt;Calculator!$G$39,Calculator!$G$39-(H9247+E9247+L9247+M9247-K9247),Calculator!$G$39),D9247),0)))</f>
        <v>0</v>
      </c>
    </row>
    <row r="9248" spans="1:14" ht="15.75" thickBot="1">
      <c r="A9248" s="33" t="str">
        <f ca="1">IF(C9248=Calculator!$H$27,"F",IF(Daily!D9248+Daily!H9248=0,IF(D9247+H9247&gt;0,"L",""),""))</f>
        <v/>
      </c>
      <c r="B9248" s="34">
        <v>9247</v>
      </c>
      <c r="C9248" s="19">
        <f t="shared" ca="1" si="577"/>
        <v>55177</v>
      </c>
      <c r="D9248" s="29">
        <f t="shared" ca="1" si="579"/>
        <v>0</v>
      </c>
      <c r="E9248" s="29">
        <f ca="1">IF(C9248&lt;Calculator!$D$26,0,IF(DAY($C9248)=1,IF(D9248-Calculator!$G$24&gt;0,Calculator!$G$24,D9248),0))</f>
        <v>0</v>
      </c>
      <c r="F9248" s="29">
        <f ca="1">IF(E9248&gt;0,D9248*Calculator!$G$22/12,0)</f>
        <v>0</v>
      </c>
      <c r="G9248" s="29">
        <f ca="1">IF(E9248&gt;0,(IFERROR(-PMT(Calculator!$G$22/12,Calculator!$G$23*12,Calculator!$G$20),0))-F9248,0)</f>
        <v>0</v>
      </c>
      <c r="H9248" s="29">
        <f t="shared" ca="1" si="580"/>
        <v>0</v>
      </c>
      <c r="I9248" s="29">
        <f t="shared" ca="1" si="578"/>
        <v>0</v>
      </c>
      <c r="J9248" s="30">
        <f>Calculator!$G$40</f>
        <v>6.5000000000000002E-2</v>
      </c>
      <c r="K9248" s="29">
        <f ca="1">IF(C9248&gt;=Calculator!$G$27,IF(DAY($C9248)=1,Calculator!$G$34/2,IF(DAY($C9248)=15,Calculator!$G$34/2,0)),0)</f>
        <v>0</v>
      </c>
      <c r="L9248" s="29">
        <f ca="1">IF(DAY($C9248)=28,IF(H9248=0,0,Calculator!$G$35),0)</f>
        <v>0</v>
      </c>
      <c r="M9248" s="29">
        <f ca="1">IF(I9248&gt;0,IF(DAY($C9248)=1,SUM(INDIRECT("I"&amp;(ROW(C9247)-DAY(C9247))):I9247),0),0)</f>
        <v>0</v>
      </c>
      <c r="N9248" s="29">
        <f ca="1">IF(C9248&lt;Calculator!$G$27,0,IF(C9248=Calculator!$G$27,Calculator!$G$39,IF(H9248-K9248&lt;=0,IF(D9248&gt;Calculator!$G$39,IF(H9248-K9248+E9248+L9248+M9248+Calculator!$G$39&gt;Calculator!$G$39,Calculator!$G$39-(H9248+E9248+L9248+M9248-K9248),Calculator!$G$39),D9248),0)))</f>
        <v>0</v>
      </c>
    </row>
    <row r="9249" spans="1:14" ht="15.75" thickBot="1">
      <c r="A9249" s="33" t="str">
        <f ca="1">IF(C9249=Calculator!$H$27,"F",IF(Daily!D9249+Daily!H9249=0,IF(D9248+H9248&gt;0,"L",""),""))</f>
        <v/>
      </c>
      <c r="B9249" s="34">
        <v>9248</v>
      </c>
      <c r="C9249" s="19">
        <f t="shared" ca="1" si="577"/>
        <v>55178</v>
      </c>
      <c r="D9249" s="29">
        <f t="shared" ca="1" si="579"/>
        <v>0</v>
      </c>
      <c r="E9249" s="29">
        <f ca="1">IF(C9249&lt;Calculator!$D$26,0,IF(DAY($C9249)=1,IF(D9249-Calculator!$G$24&gt;0,Calculator!$G$24,D9249),0))</f>
        <v>0</v>
      </c>
      <c r="F9249" s="29">
        <f ca="1">IF(E9249&gt;0,D9249*Calculator!$G$22/12,0)</f>
        <v>0</v>
      </c>
      <c r="G9249" s="29">
        <f ca="1">IF(E9249&gt;0,(IFERROR(-PMT(Calculator!$G$22/12,Calculator!$G$23*12,Calculator!$G$20),0))-F9249,0)</f>
        <v>0</v>
      </c>
      <c r="H9249" s="29">
        <f t="shared" ca="1" si="580"/>
        <v>0</v>
      </c>
      <c r="I9249" s="29">
        <f t="shared" ca="1" si="578"/>
        <v>0</v>
      </c>
      <c r="J9249" s="30">
        <f>Calculator!$G$40</f>
        <v>6.5000000000000002E-2</v>
      </c>
      <c r="K9249" s="29">
        <f ca="1">IF(C9249&gt;=Calculator!$G$27,IF(DAY($C9249)=1,Calculator!$G$34/2,IF(DAY($C9249)=15,Calculator!$G$34/2,0)),0)</f>
        <v>0</v>
      </c>
      <c r="L9249" s="29">
        <f ca="1">IF(DAY($C9249)=28,IF(H9249=0,0,Calculator!$G$35),0)</f>
        <v>0</v>
      </c>
      <c r="M9249" s="29">
        <f ca="1">IF(I9249&gt;0,IF(DAY($C9249)=1,SUM(INDIRECT("I"&amp;(ROW(C9248)-DAY(C9248))):I9248),0),0)</f>
        <v>0</v>
      </c>
      <c r="N9249" s="29">
        <f ca="1">IF(C9249&lt;Calculator!$G$27,0,IF(C9249=Calculator!$G$27,Calculator!$G$39,IF(H9249-K9249&lt;=0,IF(D9249&gt;Calculator!$G$39,IF(H9249-K9249+E9249+L9249+M9249+Calculator!$G$39&gt;Calculator!$G$39,Calculator!$G$39-(H9249+E9249+L9249+M9249-K9249),Calculator!$G$39),D9249),0)))</f>
        <v>0</v>
      </c>
    </row>
    <row r="9250" spans="1:14" ht="15.75" thickBot="1">
      <c r="A9250" s="33" t="str">
        <f ca="1">IF(C9250=Calculator!$H$27,"F",IF(Daily!D9250+Daily!H9250=0,IF(D9249+H9249&gt;0,"L",""),""))</f>
        <v/>
      </c>
      <c r="B9250" s="34">
        <v>9249</v>
      </c>
      <c r="C9250" s="19">
        <f t="shared" ca="1" si="577"/>
        <v>55179</v>
      </c>
      <c r="D9250" s="29">
        <f t="shared" ca="1" si="579"/>
        <v>0</v>
      </c>
      <c r="E9250" s="29">
        <f ca="1">IF(C9250&lt;Calculator!$D$26,0,IF(DAY($C9250)=1,IF(D9250-Calculator!$G$24&gt;0,Calculator!$G$24,D9250),0))</f>
        <v>0</v>
      </c>
      <c r="F9250" s="29">
        <f ca="1">IF(E9250&gt;0,D9250*Calculator!$G$22/12,0)</f>
        <v>0</v>
      </c>
      <c r="G9250" s="29">
        <f ca="1">IF(E9250&gt;0,(IFERROR(-PMT(Calculator!$G$22/12,Calculator!$G$23*12,Calculator!$G$20),0))-F9250,0)</f>
        <v>0</v>
      </c>
      <c r="H9250" s="29">
        <f t="shared" ca="1" si="580"/>
        <v>0</v>
      </c>
      <c r="I9250" s="29">
        <f t="shared" ca="1" si="578"/>
        <v>0</v>
      </c>
      <c r="J9250" s="30">
        <f>Calculator!$G$40</f>
        <v>6.5000000000000002E-2</v>
      </c>
      <c r="K9250" s="29">
        <f ca="1">IF(C9250&gt;=Calculator!$G$27,IF(DAY($C9250)=1,Calculator!$G$34/2,IF(DAY($C9250)=15,Calculator!$G$34/2,0)),0)</f>
        <v>0</v>
      </c>
      <c r="L9250" s="29">
        <f ca="1">IF(DAY($C9250)=28,IF(H9250=0,0,Calculator!$G$35),0)</f>
        <v>0</v>
      </c>
      <c r="M9250" s="29">
        <f ca="1">IF(I9250&gt;0,IF(DAY($C9250)=1,SUM(INDIRECT("I"&amp;(ROW(C9249)-DAY(C9249))):I9249),0),0)</f>
        <v>0</v>
      </c>
      <c r="N9250" s="29">
        <f ca="1">IF(C9250&lt;Calculator!$G$27,0,IF(C9250=Calculator!$G$27,Calculator!$G$39,IF(H9250-K9250&lt;=0,IF(D9250&gt;Calculator!$G$39,IF(H9250-K9250+E9250+L9250+M9250+Calculator!$G$39&gt;Calculator!$G$39,Calculator!$G$39-(H9250+E9250+L9250+M9250-K9250),Calculator!$G$39),D9250),0)))</f>
        <v>0</v>
      </c>
    </row>
    <row r="9251" spans="1:14" ht="15.75" thickBot="1">
      <c r="A9251" s="33" t="str">
        <f ca="1">IF(C9251=Calculator!$H$27,"F",IF(Daily!D9251+Daily!H9251=0,IF(D9250+H9250&gt;0,"L",""),""))</f>
        <v/>
      </c>
      <c r="B9251" s="34">
        <v>9250</v>
      </c>
      <c r="C9251" s="19">
        <f t="shared" ca="1" si="577"/>
        <v>55180</v>
      </c>
      <c r="D9251" s="29">
        <f t="shared" ca="1" si="579"/>
        <v>0</v>
      </c>
      <c r="E9251" s="29">
        <f ca="1">IF(C9251&lt;Calculator!$D$26,0,IF(DAY($C9251)=1,IF(D9251-Calculator!$G$24&gt;0,Calculator!$G$24,D9251),0))</f>
        <v>0</v>
      </c>
      <c r="F9251" s="29">
        <f ca="1">IF(E9251&gt;0,D9251*Calculator!$G$22/12,0)</f>
        <v>0</v>
      </c>
      <c r="G9251" s="29">
        <f ca="1">IF(E9251&gt;0,(IFERROR(-PMT(Calculator!$G$22/12,Calculator!$G$23*12,Calculator!$G$20),0))-F9251,0)</f>
        <v>0</v>
      </c>
      <c r="H9251" s="29">
        <f t="shared" ca="1" si="580"/>
        <v>0</v>
      </c>
      <c r="I9251" s="29">
        <f t="shared" ca="1" si="578"/>
        <v>0</v>
      </c>
      <c r="J9251" s="30">
        <f>Calculator!$G$40</f>
        <v>6.5000000000000002E-2</v>
      </c>
      <c r="K9251" s="29">
        <f ca="1">IF(C9251&gt;=Calculator!$G$27,IF(DAY($C9251)=1,Calculator!$G$34/2,IF(DAY($C9251)=15,Calculator!$G$34/2,0)),0)</f>
        <v>0</v>
      </c>
      <c r="L9251" s="29">
        <f ca="1">IF(DAY($C9251)=28,IF(H9251=0,0,Calculator!$G$35),0)</f>
        <v>0</v>
      </c>
      <c r="M9251" s="29">
        <f ca="1">IF(I9251&gt;0,IF(DAY($C9251)=1,SUM(INDIRECT("I"&amp;(ROW(C9250)-DAY(C9250))):I9250),0),0)</f>
        <v>0</v>
      </c>
      <c r="N9251" s="29">
        <f ca="1">IF(C9251&lt;Calculator!$G$27,0,IF(C9251=Calculator!$G$27,Calculator!$G$39,IF(H9251-K9251&lt;=0,IF(D9251&gt;Calculator!$G$39,IF(H9251-K9251+E9251+L9251+M9251+Calculator!$G$39&gt;Calculator!$G$39,Calculator!$G$39-(H9251+E9251+L9251+M9251-K9251),Calculator!$G$39),D9251),0)))</f>
        <v>0</v>
      </c>
    </row>
    <row r="9252" spans="1:14" ht="15.75" thickBot="1">
      <c r="A9252" s="33" t="str">
        <f ca="1">IF(C9252=Calculator!$H$27,"F",IF(Daily!D9252+Daily!H9252=0,IF(D9251+H9251&gt;0,"L",""),""))</f>
        <v/>
      </c>
      <c r="B9252" s="34">
        <v>9251</v>
      </c>
      <c r="C9252" s="19">
        <f t="shared" ca="1" si="577"/>
        <v>55181</v>
      </c>
      <c r="D9252" s="29">
        <f t="shared" ca="1" si="579"/>
        <v>0</v>
      </c>
      <c r="E9252" s="29">
        <f ca="1">IF(C9252&lt;Calculator!$D$26,0,IF(DAY($C9252)=1,IF(D9252-Calculator!$G$24&gt;0,Calculator!$G$24,D9252),0))</f>
        <v>0</v>
      </c>
      <c r="F9252" s="29">
        <f ca="1">IF(E9252&gt;0,D9252*Calculator!$G$22/12,0)</f>
        <v>0</v>
      </c>
      <c r="G9252" s="29">
        <f ca="1">IF(E9252&gt;0,(IFERROR(-PMT(Calculator!$G$22/12,Calculator!$G$23*12,Calculator!$G$20),0))-F9252,0)</f>
        <v>0</v>
      </c>
      <c r="H9252" s="29">
        <f t="shared" ca="1" si="580"/>
        <v>0</v>
      </c>
      <c r="I9252" s="29">
        <f t="shared" ca="1" si="578"/>
        <v>0</v>
      </c>
      <c r="J9252" s="30">
        <f>Calculator!$G$40</f>
        <v>6.5000000000000002E-2</v>
      </c>
      <c r="K9252" s="29">
        <f ca="1">IF(C9252&gt;=Calculator!$G$27,IF(DAY($C9252)=1,Calculator!$G$34/2,IF(DAY($C9252)=15,Calculator!$G$34/2,0)),0)</f>
        <v>0</v>
      </c>
      <c r="L9252" s="29">
        <f ca="1">IF(DAY($C9252)=28,IF(H9252=0,0,Calculator!$G$35),0)</f>
        <v>0</v>
      </c>
      <c r="M9252" s="29">
        <f ca="1">IF(I9252&gt;0,IF(DAY($C9252)=1,SUM(INDIRECT("I"&amp;(ROW(C9251)-DAY(C9251))):I9251),0),0)</f>
        <v>0</v>
      </c>
      <c r="N9252" s="29">
        <f ca="1">IF(C9252&lt;Calculator!$G$27,0,IF(C9252=Calculator!$G$27,Calculator!$G$39,IF(H9252-K9252&lt;=0,IF(D9252&gt;Calculator!$G$39,IF(H9252-K9252+E9252+L9252+M9252+Calculator!$G$39&gt;Calculator!$G$39,Calculator!$G$39-(H9252+E9252+L9252+M9252-K9252),Calculator!$G$39),D9252),0)))</f>
        <v>0</v>
      </c>
    </row>
    <row r="9253" spans="1:14" ht="15.75" thickBot="1">
      <c r="A9253" s="33" t="str">
        <f ca="1">IF(C9253=Calculator!$H$27,"F",IF(Daily!D9253+Daily!H9253=0,IF(D9252+H9252&gt;0,"L",""),""))</f>
        <v/>
      </c>
      <c r="B9253" s="34">
        <v>9252</v>
      </c>
      <c r="C9253" s="19">
        <f t="shared" ca="1" si="577"/>
        <v>55182</v>
      </c>
      <c r="D9253" s="29">
        <f t="shared" ca="1" si="579"/>
        <v>0</v>
      </c>
      <c r="E9253" s="29">
        <f ca="1">IF(C9253&lt;Calculator!$D$26,0,IF(DAY($C9253)=1,IF(D9253-Calculator!$G$24&gt;0,Calculator!$G$24,D9253),0))</f>
        <v>0</v>
      </c>
      <c r="F9253" s="29">
        <f ca="1">IF(E9253&gt;0,D9253*Calculator!$G$22/12,0)</f>
        <v>0</v>
      </c>
      <c r="G9253" s="29">
        <f ca="1">IF(E9253&gt;0,(IFERROR(-PMT(Calculator!$G$22/12,Calculator!$G$23*12,Calculator!$G$20),0))-F9253,0)</f>
        <v>0</v>
      </c>
      <c r="H9253" s="29">
        <f t="shared" ca="1" si="580"/>
        <v>0</v>
      </c>
      <c r="I9253" s="29">
        <f t="shared" ca="1" si="578"/>
        <v>0</v>
      </c>
      <c r="J9253" s="30">
        <f>Calculator!$G$40</f>
        <v>6.5000000000000002E-2</v>
      </c>
      <c r="K9253" s="29">
        <f ca="1">IF(C9253&gt;=Calculator!$G$27,IF(DAY($C9253)=1,Calculator!$G$34/2,IF(DAY($C9253)=15,Calculator!$G$34/2,0)),0)</f>
        <v>0</v>
      </c>
      <c r="L9253" s="29">
        <f ca="1">IF(DAY($C9253)=28,IF(H9253=0,0,Calculator!$G$35),0)</f>
        <v>0</v>
      </c>
      <c r="M9253" s="29">
        <f ca="1">IF(I9253&gt;0,IF(DAY($C9253)=1,SUM(INDIRECT("I"&amp;(ROW(C9252)-DAY(C9252))):I9252),0),0)</f>
        <v>0</v>
      </c>
      <c r="N9253" s="29">
        <f ca="1">IF(C9253&lt;Calculator!$G$27,0,IF(C9253=Calculator!$G$27,Calculator!$G$39,IF(H9253-K9253&lt;=0,IF(D9253&gt;Calculator!$G$39,IF(H9253-K9253+E9253+L9253+M9253+Calculator!$G$39&gt;Calculator!$G$39,Calculator!$G$39-(H9253+E9253+L9253+M9253-K9253),Calculator!$G$39),D9253),0)))</f>
        <v>0</v>
      </c>
    </row>
    <row r="9254" spans="1:14" ht="15.75" thickBot="1">
      <c r="A9254" s="33" t="str">
        <f ca="1">IF(C9254=Calculator!$H$27,"F",IF(Daily!D9254+Daily!H9254=0,IF(D9253+H9253&gt;0,"L",""),""))</f>
        <v/>
      </c>
      <c r="B9254" s="34">
        <v>9253</v>
      </c>
      <c r="C9254" s="19">
        <f t="shared" ca="1" si="577"/>
        <v>55183</v>
      </c>
      <c r="D9254" s="29">
        <f t="shared" ca="1" si="579"/>
        <v>0</v>
      </c>
      <c r="E9254" s="29">
        <f ca="1">IF(C9254&lt;Calculator!$D$26,0,IF(DAY($C9254)=1,IF(D9254-Calculator!$G$24&gt;0,Calculator!$G$24,D9254),0))</f>
        <v>0</v>
      </c>
      <c r="F9254" s="29">
        <f ca="1">IF(E9254&gt;0,D9254*Calculator!$G$22/12,0)</f>
        <v>0</v>
      </c>
      <c r="G9254" s="29">
        <f ca="1">IF(E9254&gt;0,(IFERROR(-PMT(Calculator!$G$22/12,Calculator!$G$23*12,Calculator!$G$20),0))-F9254,0)</f>
        <v>0</v>
      </c>
      <c r="H9254" s="29">
        <f t="shared" ca="1" si="580"/>
        <v>0</v>
      </c>
      <c r="I9254" s="29">
        <f t="shared" ca="1" si="578"/>
        <v>0</v>
      </c>
      <c r="J9254" s="30">
        <f>Calculator!$G$40</f>
        <v>6.5000000000000002E-2</v>
      </c>
      <c r="K9254" s="29">
        <f ca="1">IF(C9254&gt;=Calculator!$G$27,IF(DAY($C9254)=1,Calculator!$G$34/2,IF(DAY($C9254)=15,Calculator!$G$34/2,0)),0)</f>
        <v>0</v>
      </c>
      <c r="L9254" s="29">
        <f ca="1">IF(DAY($C9254)=28,IF(H9254=0,0,Calculator!$G$35),0)</f>
        <v>0</v>
      </c>
      <c r="M9254" s="29">
        <f ca="1">IF(I9254&gt;0,IF(DAY($C9254)=1,SUM(INDIRECT("I"&amp;(ROW(C9253)-DAY(C9253))):I9253),0),0)</f>
        <v>0</v>
      </c>
      <c r="N9254" s="29">
        <f ca="1">IF(C9254&lt;Calculator!$G$27,0,IF(C9254=Calculator!$G$27,Calculator!$G$39,IF(H9254-K9254&lt;=0,IF(D9254&gt;Calculator!$G$39,IF(H9254-K9254+E9254+L9254+M9254+Calculator!$G$39&gt;Calculator!$G$39,Calculator!$G$39-(H9254+E9254+L9254+M9254-K9254),Calculator!$G$39),D9254),0)))</f>
        <v>0</v>
      </c>
    </row>
    <row r="9255" spans="1:14" ht="15.75" thickBot="1">
      <c r="A9255" s="33" t="str">
        <f ca="1">IF(C9255=Calculator!$H$27,"F",IF(Daily!D9255+Daily!H9255=0,IF(D9254+H9254&gt;0,"L",""),""))</f>
        <v/>
      </c>
      <c r="B9255" s="34">
        <v>9254</v>
      </c>
      <c r="C9255" s="19">
        <f t="shared" ca="1" si="577"/>
        <v>55184</v>
      </c>
      <c r="D9255" s="29">
        <f t="shared" ca="1" si="579"/>
        <v>0</v>
      </c>
      <c r="E9255" s="29">
        <f ca="1">IF(C9255&lt;Calculator!$D$26,0,IF(DAY($C9255)=1,IF(D9255-Calculator!$G$24&gt;0,Calculator!$G$24,D9255),0))</f>
        <v>0</v>
      </c>
      <c r="F9255" s="29">
        <f ca="1">IF(E9255&gt;0,D9255*Calculator!$G$22/12,0)</f>
        <v>0</v>
      </c>
      <c r="G9255" s="29">
        <f ca="1">IF(E9255&gt;0,(IFERROR(-PMT(Calculator!$G$22/12,Calculator!$G$23*12,Calculator!$G$20),0))-F9255,0)</f>
        <v>0</v>
      </c>
      <c r="H9255" s="29">
        <f t="shared" ca="1" si="580"/>
        <v>0</v>
      </c>
      <c r="I9255" s="29">
        <f t="shared" ca="1" si="578"/>
        <v>0</v>
      </c>
      <c r="J9255" s="30">
        <f>Calculator!$G$40</f>
        <v>6.5000000000000002E-2</v>
      </c>
      <c r="K9255" s="29">
        <f ca="1">IF(C9255&gt;=Calculator!$G$27,IF(DAY($C9255)=1,Calculator!$G$34/2,IF(DAY($C9255)=15,Calculator!$G$34/2,0)),0)</f>
        <v>0</v>
      </c>
      <c r="L9255" s="29">
        <f ca="1">IF(DAY($C9255)=28,IF(H9255=0,0,Calculator!$G$35),0)</f>
        <v>0</v>
      </c>
      <c r="M9255" s="29">
        <f ca="1">IF(I9255&gt;0,IF(DAY($C9255)=1,SUM(INDIRECT("I"&amp;(ROW(C9254)-DAY(C9254))):I9254),0),0)</f>
        <v>0</v>
      </c>
      <c r="N9255" s="29">
        <f ca="1">IF(C9255&lt;Calculator!$G$27,0,IF(C9255=Calculator!$G$27,Calculator!$G$39,IF(H9255-K9255&lt;=0,IF(D9255&gt;Calculator!$G$39,IF(H9255-K9255+E9255+L9255+M9255+Calculator!$G$39&gt;Calculator!$G$39,Calculator!$G$39-(H9255+E9255+L9255+M9255-K9255),Calculator!$G$39),D9255),0)))</f>
        <v>0</v>
      </c>
    </row>
    <row r="9256" spans="1:14" ht="15.75" thickBot="1">
      <c r="A9256" s="33" t="str">
        <f ca="1">IF(C9256=Calculator!$H$27,"F",IF(Daily!D9256+Daily!H9256=0,IF(D9255+H9255&gt;0,"L",""),""))</f>
        <v/>
      </c>
      <c r="B9256" s="34">
        <v>9255</v>
      </c>
      <c r="C9256" s="19">
        <f t="shared" ca="1" si="577"/>
        <v>55185</v>
      </c>
      <c r="D9256" s="29">
        <f t="shared" ca="1" si="579"/>
        <v>0</v>
      </c>
      <c r="E9256" s="29">
        <f ca="1">IF(C9256&lt;Calculator!$D$26,0,IF(DAY($C9256)=1,IF(D9256-Calculator!$G$24&gt;0,Calculator!$G$24,D9256),0))</f>
        <v>0</v>
      </c>
      <c r="F9256" s="29">
        <f ca="1">IF(E9256&gt;0,D9256*Calculator!$G$22/12,0)</f>
        <v>0</v>
      </c>
      <c r="G9256" s="29">
        <f ca="1">IF(E9256&gt;0,(IFERROR(-PMT(Calculator!$G$22/12,Calculator!$G$23*12,Calculator!$G$20),0))-F9256,0)</f>
        <v>0</v>
      </c>
      <c r="H9256" s="29">
        <f t="shared" ca="1" si="580"/>
        <v>0</v>
      </c>
      <c r="I9256" s="29">
        <f t="shared" ca="1" si="578"/>
        <v>0</v>
      </c>
      <c r="J9256" s="30">
        <f>Calculator!$G$40</f>
        <v>6.5000000000000002E-2</v>
      </c>
      <c r="K9256" s="29">
        <f ca="1">IF(C9256&gt;=Calculator!$G$27,IF(DAY($C9256)=1,Calculator!$G$34/2,IF(DAY($C9256)=15,Calculator!$G$34/2,0)),0)</f>
        <v>4500</v>
      </c>
      <c r="L9256" s="29">
        <f ca="1">IF(DAY($C9256)=28,IF(H9256=0,0,Calculator!$G$35),0)</f>
        <v>0</v>
      </c>
      <c r="M9256" s="29">
        <f ca="1">IF(I9256&gt;0,IF(DAY($C9256)=1,SUM(INDIRECT("I"&amp;(ROW(C9255)-DAY(C9255))):I9255),0),0)</f>
        <v>0</v>
      </c>
      <c r="N9256" s="29">
        <f ca="1">IF(C9256&lt;Calculator!$G$27,0,IF(C9256=Calculator!$G$27,Calculator!$G$39,IF(H9256-K9256&lt;=0,IF(D9256&gt;Calculator!$G$39,IF(H9256-K9256+E9256+L9256+M9256+Calculator!$G$39&gt;Calculator!$G$39,Calculator!$G$39-(H9256+E9256+L9256+M9256-K9256),Calculator!$G$39),D9256),0)))</f>
        <v>0</v>
      </c>
    </row>
    <row r="9257" spans="1:14" ht="15.75" thickBot="1">
      <c r="A9257" s="33" t="str">
        <f ca="1">IF(C9257=Calculator!$H$27,"F",IF(Daily!D9257+Daily!H9257=0,IF(D9256+H9256&gt;0,"L",""),""))</f>
        <v/>
      </c>
      <c r="B9257" s="34">
        <v>9256</v>
      </c>
      <c r="C9257" s="19">
        <f t="shared" ca="1" si="577"/>
        <v>55186</v>
      </c>
      <c r="D9257" s="29">
        <f t="shared" ca="1" si="579"/>
        <v>0</v>
      </c>
      <c r="E9257" s="29">
        <f ca="1">IF(C9257&lt;Calculator!$D$26,0,IF(DAY($C9257)=1,IF(D9257-Calculator!$G$24&gt;0,Calculator!$G$24,D9257),0))</f>
        <v>0</v>
      </c>
      <c r="F9257" s="29">
        <f ca="1">IF(E9257&gt;0,D9257*Calculator!$G$22/12,0)</f>
        <v>0</v>
      </c>
      <c r="G9257" s="29">
        <f ca="1">IF(E9257&gt;0,(IFERROR(-PMT(Calculator!$G$22/12,Calculator!$G$23*12,Calculator!$G$20),0))-F9257,0)</f>
        <v>0</v>
      </c>
      <c r="H9257" s="29">
        <f t="shared" ca="1" si="580"/>
        <v>0</v>
      </c>
      <c r="I9257" s="29">
        <f t="shared" ca="1" si="578"/>
        <v>0</v>
      </c>
      <c r="J9257" s="30">
        <f>Calculator!$G$40</f>
        <v>6.5000000000000002E-2</v>
      </c>
      <c r="K9257" s="29">
        <f ca="1">IF(C9257&gt;=Calculator!$G$27,IF(DAY($C9257)=1,Calculator!$G$34/2,IF(DAY($C9257)=15,Calculator!$G$34/2,0)),0)</f>
        <v>0</v>
      </c>
      <c r="L9257" s="29">
        <f ca="1">IF(DAY($C9257)=28,IF(H9257=0,0,Calculator!$G$35),0)</f>
        <v>0</v>
      </c>
      <c r="M9257" s="29">
        <f ca="1">IF(I9257&gt;0,IF(DAY($C9257)=1,SUM(INDIRECT("I"&amp;(ROW(C9256)-DAY(C9256))):I9256),0),0)</f>
        <v>0</v>
      </c>
      <c r="N9257" s="29">
        <f ca="1">IF(C9257&lt;Calculator!$G$27,0,IF(C9257=Calculator!$G$27,Calculator!$G$39,IF(H9257-K9257&lt;=0,IF(D9257&gt;Calculator!$G$39,IF(H9257-K9257+E9257+L9257+M9257+Calculator!$G$39&gt;Calculator!$G$39,Calculator!$G$39-(H9257+E9257+L9257+M9257-K9257),Calculator!$G$39),D9257),0)))</f>
        <v>0</v>
      </c>
    </row>
    <row r="9258" spans="1:14" ht="15.75" thickBot="1">
      <c r="A9258" s="33" t="str">
        <f ca="1">IF(C9258=Calculator!$H$27,"F",IF(Daily!D9258+Daily!H9258=0,IF(D9257+H9257&gt;0,"L",""),""))</f>
        <v/>
      </c>
      <c r="B9258" s="34">
        <v>9257</v>
      </c>
      <c r="C9258" s="19">
        <f t="shared" ca="1" si="577"/>
        <v>55187</v>
      </c>
      <c r="D9258" s="29">
        <f t="shared" ca="1" si="579"/>
        <v>0</v>
      </c>
      <c r="E9258" s="29">
        <f ca="1">IF(C9258&lt;Calculator!$D$26,0,IF(DAY($C9258)=1,IF(D9258-Calculator!$G$24&gt;0,Calculator!$G$24,D9258),0))</f>
        <v>0</v>
      </c>
      <c r="F9258" s="29">
        <f ca="1">IF(E9258&gt;0,D9258*Calculator!$G$22/12,0)</f>
        <v>0</v>
      </c>
      <c r="G9258" s="29">
        <f ca="1">IF(E9258&gt;0,(IFERROR(-PMT(Calculator!$G$22/12,Calculator!$G$23*12,Calculator!$G$20),0))-F9258,0)</f>
        <v>0</v>
      </c>
      <c r="H9258" s="29">
        <f t="shared" ca="1" si="580"/>
        <v>0</v>
      </c>
      <c r="I9258" s="29">
        <f t="shared" ca="1" si="578"/>
        <v>0</v>
      </c>
      <c r="J9258" s="30">
        <f>Calculator!$G$40</f>
        <v>6.5000000000000002E-2</v>
      </c>
      <c r="K9258" s="29">
        <f ca="1">IF(C9258&gt;=Calculator!$G$27,IF(DAY($C9258)=1,Calculator!$G$34/2,IF(DAY($C9258)=15,Calculator!$G$34/2,0)),0)</f>
        <v>0</v>
      </c>
      <c r="L9258" s="29">
        <f ca="1">IF(DAY($C9258)=28,IF(H9258=0,0,Calculator!$G$35),0)</f>
        <v>0</v>
      </c>
      <c r="M9258" s="29">
        <f ca="1">IF(I9258&gt;0,IF(DAY($C9258)=1,SUM(INDIRECT("I"&amp;(ROW(C9257)-DAY(C9257))):I9257),0),0)</f>
        <v>0</v>
      </c>
      <c r="N9258" s="29">
        <f ca="1">IF(C9258&lt;Calculator!$G$27,0,IF(C9258=Calculator!$G$27,Calculator!$G$39,IF(H9258-K9258&lt;=0,IF(D9258&gt;Calculator!$G$39,IF(H9258-K9258+E9258+L9258+M9258+Calculator!$G$39&gt;Calculator!$G$39,Calculator!$G$39-(H9258+E9258+L9258+M9258-K9258),Calculator!$G$39),D9258),0)))</f>
        <v>0</v>
      </c>
    </row>
    <row r="9259" spans="1:14" ht="15.75" thickBot="1">
      <c r="A9259" s="33" t="str">
        <f ca="1">IF(C9259=Calculator!$H$27,"F",IF(Daily!D9259+Daily!H9259=0,IF(D9258+H9258&gt;0,"L",""),""))</f>
        <v/>
      </c>
      <c r="B9259" s="34">
        <v>9258</v>
      </c>
      <c r="C9259" s="19">
        <f t="shared" ca="1" si="577"/>
        <v>55188</v>
      </c>
      <c r="D9259" s="29">
        <f t="shared" ca="1" si="579"/>
        <v>0</v>
      </c>
      <c r="E9259" s="29">
        <f ca="1">IF(C9259&lt;Calculator!$D$26,0,IF(DAY($C9259)=1,IF(D9259-Calculator!$G$24&gt;0,Calculator!$G$24,D9259),0))</f>
        <v>0</v>
      </c>
      <c r="F9259" s="29">
        <f ca="1">IF(E9259&gt;0,D9259*Calculator!$G$22/12,0)</f>
        <v>0</v>
      </c>
      <c r="G9259" s="29">
        <f ca="1">IF(E9259&gt;0,(IFERROR(-PMT(Calculator!$G$22/12,Calculator!$G$23*12,Calculator!$G$20),0))-F9259,0)</f>
        <v>0</v>
      </c>
      <c r="H9259" s="29">
        <f t="shared" ca="1" si="580"/>
        <v>0</v>
      </c>
      <c r="I9259" s="29">
        <f t="shared" ca="1" si="578"/>
        <v>0</v>
      </c>
      <c r="J9259" s="30">
        <f>Calculator!$G$40</f>
        <v>6.5000000000000002E-2</v>
      </c>
      <c r="K9259" s="29">
        <f ca="1">IF(C9259&gt;=Calculator!$G$27,IF(DAY($C9259)=1,Calculator!$G$34/2,IF(DAY($C9259)=15,Calculator!$G$34/2,0)),0)</f>
        <v>0</v>
      </c>
      <c r="L9259" s="29">
        <f ca="1">IF(DAY($C9259)=28,IF(H9259=0,0,Calculator!$G$35),0)</f>
        <v>0</v>
      </c>
      <c r="M9259" s="29">
        <f ca="1">IF(I9259&gt;0,IF(DAY($C9259)=1,SUM(INDIRECT("I"&amp;(ROW(C9258)-DAY(C9258))):I9258),0),0)</f>
        <v>0</v>
      </c>
      <c r="N9259" s="29">
        <f ca="1">IF(C9259&lt;Calculator!$G$27,0,IF(C9259=Calculator!$G$27,Calculator!$G$39,IF(H9259-K9259&lt;=0,IF(D9259&gt;Calculator!$G$39,IF(H9259-K9259+E9259+L9259+M9259+Calculator!$G$39&gt;Calculator!$G$39,Calculator!$G$39-(H9259+E9259+L9259+M9259-K9259),Calculator!$G$39),D9259),0)))</f>
        <v>0</v>
      </c>
    </row>
    <row r="9260" spans="1:14" ht="15.75" thickBot="1">
      <c r="A9260" s="33" t="str">
        <f ca="1">IF(C9260=Calculator!$H$27,"F",IF(Daily!D9260+Daily!H9260=0,IF(D9259+H9259&gt;0,"L",""),""))</f>
        <v/>
      </c>
      <c r="B9260" s="34">
        <v>9259</v>
      </c>
      <c r="C9260" s="19">
        <f t="shared" ca="1" si="577"/>
        <v>55189</v>
      </c>
      <c r="D9260" s="29">
        <f t="shared" ca="1" si="579"/>
        <v>0</v>
      </c>
      <c r="E9260" s="29">
        <f ca="1">IF(C9260&lt;Calculator!$D$26,0,IF(DAY($C9260)=1,IF(D9260-Calculator!$G$24&gt;0,Calculator!$G$24,D9260),0))</f>
        <v>0</v>
      </c>
      <c r="F9260" s="29">
        <f ca="1">IF(E9260&gt;0,D9260*Calculator!$G$22/12,0)</f>
        <v>0</v>
      </c>
      <c r="G9260" s="29">
        <f ca="1">IF(E9260&gt;0,(IFERROR(-PMT(Calculator!$G$22/12,Calculator!$G$23*12,Calculator!$G$20),0))-F9260,0)</f>
        <v>0</v>
      </c>
      <c r="H9260" s="29">
        <f t="shared" ca="1" si="580"/>
        <v>0</v>
      </c>
      <c r="I9260" s="29">
        <f t="shared" ca="1" si="578"/>
        <v>0</v>
      </c>
      <c r="J9260" s="30">
        <f>Calculator!$G$40</f>
        <v>6.5000000000000002E-2</v>
      </c>
      <c r="K9260" s="29">
        <f ca="1">IF(C9260&gt;=Calculator!$G$27,IF(DAY($C9260)=1,Calculator!$G$34/2,IF(DAY($C9260)=15,Calculator!$G$34/2,0)),0)</f>
        <v>0</v>
      </c>
      <c r="L9260" s="29">
        <f ca="1">IF(DAY($C9260)=28,IF(H9260=0,0,Calculator!$G$35),0)</f>
        <v>0</v>
      </c>
      <c r="M9260" s="29">
        <f ca="1">IF(I9260&gt;0,IF(DAY($C9260)=1,SUM(INDIRECT("I"&amp;(ROW(C9259)-DAY(C9259))):I9259),0),0)</f>
        <v>0</v>
      </c>
      <c r="N9260" s="29">
        <f ca="1">IF(C9260&lt;Calculator!$G$27,0,IF(C9260=Calculator!$G$27,Calculator!$G$39,IF(H9260-K9260&lt;=0,IF(D9260&gt;Calculator!$G$39,IF(H9260-K9260+E9260+L9260+M9260+Calculator!$G$39&gt;Calculator!$G$39,Calculator!$G$39-(H9260+E9260+L9260+M9260-K9260),Calculator!$G$39),D9260),0)))</f>
        <v>0</v>
      </c>
    </row>
    <row r="9261" spans="1:14" ht="15.75" thickBot="1">
      <c r="A9261" s="33" t="str">
        <f ca="1">IF(C9261=Calculator!$H$27,"F",IF(Daily!D9261+Daily!H9261=0,IF(D9260+H9260&gt;0,"L",""),""))</f>
        <v/>
      </c>
      <c r="B9261" s="34">
        <v>9260</v>
      </c>
      <c r="C9261" s="19">
        <f t="shared" ca="1" si="577"/>
        <v>55190</v>
      </c>
      <c r="D9261" s="29">
        <f t="shared" ca="1" si="579"/>
        <v>0</v>
      </c>
      <c r="E9261" s="29">
        <f ca="1">IF(C9261&lt;Calculator!$D$26,0,IF(DAY($C9261)=1,IF(D9261-Calculator!$G$24&gt;0,Calculator!$G$24,D9261),0))</f>
        <v>0</v>
      </c>
      <c r="F9261" s="29">
        <f ca="1">IF(E9261&gt;0,D9261*Calculator!$G$22/12,0)</f>
        <v>0</v>
      </c>
      <c r="G9261" s="29">
        <f ca="1">IF(E9261&gt;0,(IFERROR(-PMT(Calculator!$G$22/12,Calculator!$G$23*12,Calculator!$G$20),0))-F9261,0)</f>
        <v>0</v>
      </c>
      <c r="H9261" s="29">
        <f t="shared" ca="1" si="580"/>
        <v>0</v>
      </c>
      <c r="I9261" s="29">
        <f t="shared" ca="1" si="578"/>
        <v>0</v>
      </c>
      <c r="J9261" s="30">
        <f>Calculator!$G$40</f>
        <v>6.5000000000000002E-2</v>
      </c>
      <c r="K9261" s="29">
        <f ca="1">IF(C9261&gt;=Calculator!$G$27,IF(DAY($C9261)=1,Calculator!$G$34/2,IF(DAY($C9261)=15,Calculator!$G$34/2,0)),0)</f>
        <v>0</v>
      </c>
      <c r="L9261" s="29">
        <f ca="1">IF(DAY($C9261)=28,IF(H9261=0,0,Calculator!$G$35),0)</f>
        <v>0</v>
      </c>
      <c r="M9261" s="29">
        <f ca="1">IF(I9261&gt;0,IF(DAY($C9261)=1,SUM(INDIRECT("I"&amp;(ROW(C9260)-DAY(C9260))):I9260),0),0)</f>
        <v>0</v>
      </c>
      <c r="N9261" s="29">
        <f ca="1">IF(C9261&lt;Calculator!$G$27,0,IF(C9261=Calculator!$G$27,Calculator!$G$39,IF(H9261-K9261&lt;=0,IF(D9261&gt;Calculator!$G$39,IF(H9261-K9261+E9261+L9261+M9261+Calculator!$G$39&gt;Calculator!$G$39,Calculator!$G$39-(H9261+E9261+L9261+M9261-K9261),Calculator!$G$39),D9261),0)))</f>
        <v>0</v>
      </c>
    </row>
    <row r="9262" spans="1:14" ht="15.75" thickBot="1">
      <c r="A9262" s="33" t="str">
        <f ca="1">IF(C9262=Calculator!$H$27,"F",IF(Daily!D9262+Daily!H9262=0,IF(D9261+H9261&gt;0,"L",""),""))</f>
        <v/>
      </c>
      <c r="B9262" s="34">
        <v>9261</v>
      </c>
      <c r="C9262" s="19">
        <f t="shared" ca="1" si="577"/>
        <v>55191</v>
      </c>
      <c r="D9262" s="29">
        <f t="shared" ca="1" si="579"/>
        <v>0</v>
      </c>
      <c r="E9262" s="29">
        <f ca="1">IF(C9262&lt;Calculator!$D$26,0,IF(DAY($C9262)=1,IF(D9262-Calculator!$G$24&gt;0,Calculator!$G$24,D9262),0))</f>
        <v>0</v>
      </c>
      <c r="F9262" s="29">
        <f ca="1">IF(E9262&gt;0,D9262*Calculator!$G$22/12,0)</f>
        <v>0</v>
      </c>
      <c r="G9262" s="29">
        <f ca="1">IF(E9262&gt;0,(IFERROR(-PMT(Calculator!$G$22/12,Calculator!$G$23*12,Calculator!$G$20),0))-F9262,0)</f>
        <v>0</v>
      </c>
      <c r="H9262" s="29">
        <f t="shared" ca="1" si="580"/>
        <v>0</v>
      </c>
      <c r="I9262" s="29">
        <f t="shared" ca="1" si="578"/>
        <v>0</v>
      </c>
      <c r="J9262" s="30">
        <f>Calculator!$G$40</f>
        <v>6.5000000000000002E-2</v>
      </c>
      <c r="K9262" s="29">
        <f ca="1">IF(C9262&gt;=Calculator!$G$27,IF(DAY($C9262)=1,Calculator!$G$34/2,IF(DAY($C9262)=15,Calculator!$G$34/2,0)),0)</f>
        <v>0</v>
      </c>
      <c r="L9262" s="29">
        <f ca="1">IF(DAY($C9262)=28,IF(H9262=0,0,Calculator!$G$35),0)</f>
        <v>0</v>
      </c>
      <c r="M9262" s="29">
        <f ca="1">IF(I9262&gt;0,IF(DAY($C9262)=1,SUM(INDIRECT("I"&amp;(ROW(C9261)-DAY(C9261))):I9261),0),0)</f>
        <v>0</v>
      </c>
      <c r="N9262" s="29">
        <f ca="1">IF(C9262&lt;Calculator!$G$27,0,IF(C9262=Calculator!$G$27,Calculator!$G$39,IF(H9262-K9262&lt;=0,IF(D9262&gt;Calculator!$G$39,IF(H9262-K9262+E9262+L9262+M9262+Calculator!$G$39&gt;Calculator!$G$39,Calculator!$G$39-(H9262+E9262+L9262+M9262-K9262),Calculator!$G$39),D9262),0)))</f>
        <v>0</v>
      </c>
    </row>
    <row r="9263" spans="1:14" ht="15.75" thickBot="1">
      <c r="A9263" s="33" t="str">
        <f ca="1">IF(C9263=Calculator!$H$27,"F",IF(Daily!D9263+Daily!H9263=0,IF(D9262+H9262&gt;0,"L",""),""))</f>
        <v/>
      </c>
      <c r="B9263" s="34">
        <v>9262</v>
      </c>
      <c r="C9263" s="19">
        <f t="shared" ca="1" si="577"/>
        <v>55192</v>
      </c>
      <c r="D9263" s="29">
        <f t="shared" ca="1" si="579"/>
        <v>0</v>
      </c>
      <c r="E9263" s="29">
        <f ca="1">IF(C9263&lt;Calculator!$D$26,0,IF(DAY($C9263)=1,IF(D9263-Calculator!$G$24&gt;0,Calculator!$G$24,D9263),0))</f>
        <v>0</v>
      </c>
      <c r="F9263" s="29">
        <f ca="1">IF(E9263&gt;0,D9263*Calculator!$G$22/12,0)</f>
        <v>0</v>
      </c>
      <c r="G9263" s="29">
        <f ca="1">IF(E9263&gt;0,(IFERROR(-PMT(Calculator!$G$22/12,Calculator!$G$23*12,Calculator!$G$20),0))-F9263,0)</f>
        <v>0</v>
      </c>
      <c r="H9263" s="29">
        <f t="shared" ca="1" si="580"/>
        <v>0</v>
      </c>
      <c r="I9263" s="29">
        <f t="shared" ca="1" si="578"/>
        <v>0</v>
      </c>
      <c r="J9263" s="30">
        <f>Calculator!$G$40</f>
        <v>6.5000000000000002E-2</v>
      </c>
      <c r="K9263" s="29">
        <f ca="1">IF(C9263&gt;=Calculator!$G$27,IF(DAY($C9263)=1,Calculator!$G$34/2,IF(DAY($C9263)=15,Calculator!$G$34/2,0)),0)</f>
        <v>0</v>
      </c>
      <c r="L9263" s="29">
        <f ca="1">IF(DAY($C9263)=28,IF(H9263=0,0,Calculator!$G$35),0)</f>
        <v>0</v>
      </c>
      <c r="M9263" s="29">
        <f ca="1">IF(I9263&gt;0,IF(DAY($C9263)=1,SUM(INDIRECT("I"&amp;(ROW(C9262)-DAY(C9262))):I9262),0),0)</f>
        <v>0</v>
      </c>
      <c r="N9263" s="29">
        <f ca="1">IF(C9263&lt;Calculator!$G$27,0,IF(C9263=Calculator!$G$27,Calculator!$G$39,IF(H9263-K9263&lt;=0,IF(D9263&gt;Calculator!$G$39,IF(H9263-K9263+E9263+L9263+M9263+Calculator!$G$39&gt;Calculator!$G$39,Calculator!$G$39-(H9263+E9263+L9263+M9263-K9263),Calculator!$G$39),D9263),0)))</f>
        <v>0</v>
      </c>
    </row>
    <row r="9264" spans="1:14" ht="15.75" thickBot="1">
      <c r="A9264" s="33" t="str">
        <f ca="1">IF(C9264=Calculator!$H$27,"F",IF(Daily!D9264+Daily!H9264=0,IF(D9263+H9263&gt;0,"L",""),""))</f>
        <v/>
      </c>
      <c r="B9264" s="34">
        <v>9263</v>
      </c>
      <c r="C9264" s="19">
        <f t="shared" ca="1" si="577"/>
        <v>55193</v>
      </c>
      <c r="D9264" s="29">
        <f t="shared" ca="1" si="579"/>
        <v>0</v>
      </c>
      <c r="E9264" s="29">
        <f ca="1">IF(C9264&lt;Calculator!$D$26,0,IF(DAY($C9264)=1,IF(D9264-Calculator!$G$24&gt;0,Calculator!$G$24,D9264),0))</f>
        <v>0</v>
      </c>
      <c r="F9264" s="29">
        <f ca="1">IF(E9264&gt;0,D9264*Calculator!$G$22/12,0)</f>
        <v>0</v>
      </c>
      <c r="G9264" s="29">
        <f ca="1">IF(E9264&gt;0,(IFERROR(-PMT(Calculator!$G$22/12,Calculator!$G$23*12,Calculator!$G$20),0))-F9264,0)</f>
        <v>0</v>
      </c>
      <c r="H9264" s="29">
        <f t="shared" ca="1" si="580"/>
        <v>0</v>
      </c>
      <c r="I9264" s="29">
        <f t="shared" ca="1" si="578"/>
        <v>0</v>
      </c>
      <c r="J9264" s="30">
        <f>Calculator!$G$40</f>
        <v>6.5000000000000002E-2</v>
      </c>
      <c r="K9264" s="29">
        <f ca="1">IF(C9264&gt;=Calculator!$G$27,IF(DAY($C9264)=1,Calculator!$G$34/2,IF(DAY($C9264)=15,Calculator!$G$34/2,0)),0)</f>
        <v>0</v>
      </c>
      <c r="L9264" s="29">
        <f ca="1">IF(DAY($C9264)=28,IF(H9264=0,0,Calculator!$G$35),0)</f>
        <v>0</v>
      </c>
      <c r="M9264" s="29">
        <f ca="1">IF(I9264&gt;0,IF(DAY($C9264)=1,SUM(INDIRECT("I"&amp;(ROW(C9263)-DAY(C9263))):I9263),0),0)</f>
        <v>0</v>
      </c>
      <c r="N9264" s="29">
        <f ca="1">IF(C9264&lt;Calculator!$G$27,0,IF(C9264=Calculator!$G$27,Calculator!$G$39,IF(H9264-K9264&lt;=0,IF(D9264&gt;Calculator!$G$39,IF(H9264-K9264+E9264+L9264+M9264+Calculator!$G$39&gt;Calculator!$G$39,Calculator!$G$39-(H9264+E9264+L9264+M9264-K9264),Calculator!$G$39),D9264),0)))</f>
        <v>0</v>
      </c>
    </row>
    <row r="9265" spans="1:14" ht="15.75" thickBot="1">
      <c r="A9265" s="33" t="str">
        <f ca="1">IF(C9265=Calculator!$H$27,"F",IF(Daily!D9265+Daily!H9265=0,IF(D9264+H9264&gt;0,"L",""),""))</f>
        <v/>
      </c>
      <c r="B9265" s="34">
        <v>9264</v>
      </c>
      <c r="C9265" s="19">
        <f t="shared" ca="1" si="577"/>
        <v>55194</v>
      </c>
      <c r="D9265" s="29">
        <f t="shared" ca="1" si="579"/>
        <v>0</v>
      </c>
      <c r="E9265" s="29">
        <f ca="1">IF(C9265&lt;Calculator!$D$26,0,IF(DAY($C9265)=1,IF(D9265-Calculator!$G$24&gt;0,Calculator!$G$24,D9265),0))</f>
        <v>0</v>
      </c>
      <c r="F9265" s="29">
        <f ca="1">IF(E9265&gt;0,D9265*Calculator!$G$22/12,0)</f>
        <v>0</v>
      </c>
      <c r="G9265" s="29">
        <f ca="1">IF(E9265&gt;0,(IFERROR(-PMT(Calculator!$G$22/12,Calculator!$G$23*12,Calculator!$G$20),0))-F9265,0)</f>
        <v>0</v>
      </c>
      <c r="H9265" s="29">
        <f t="shared" ca="1" si="580"/>
        <v>0</v>
      </c>
      <c r="I9265" s="29">
        <f t="shared" ca="1" si="578"/>
        <v>0</v>
      </c>
      <c r="J9265" s="30">
        <f>Calculator!$G$40</f>
        <v>6.5000000000000002E-2</v>
      </c>
      <c r="K9265" s="29">
        <f ca="1">IF(C9265&gt;=Calculator!$G$27,IF(DAY($C9265)=1,Calculator!$G$34/2,IF(DAY($C9265)=15,Calculator!$G$34/2,0)),0)</f>
        <v>0</v>
      </c>
      <c r="L9265" s="29">
        <f ca="1">IF(DAY($C9265)=28,IF(H9265=0,0,Calculator!$G$35),0)</f>
        <v>0</v>
      </c>
      <c r="M9265" s="29">
        <f ca="1">IF(I9265&gt;0,IF(DAY($C9265)=1,SUM(INDIRECT("I"&amp;(ROW(C9264)-DAY(C9264))):I9264),0),0)</f>
        <v>0</v>
      </c>
      <c r="N9265" s="29">
        <f ca="1">IF(C9265&lt;Calculator!$G$27,0,IF(C9265=Calculator!$G$27,Calculator!$G$39,IF(H9265-K9265&lt;=0,IF(D9265&gt;Calculator!$G$39,IF(H9265-K9265+E9265+L9265+M9265+Calculator!$G$39&gt;Calculator!$G$39,Calculator!$G$39-(H9265+E9265+L9265+M9265-K9265),Calculator!$G$39),D9265),0)))</f>
        <v>0</v>
      </c>
    </row>
    <row r="9266" spans="1:14" ht="15.75" thickBot="1">
      <c r="A9266" s="33" t="str">
        <f ca="1">IF(C9266=Calculator!$H$27,"F",IF(Daily!D9266+Daily!H9266=0,IF(D9265+H9265&gt;0,"L",""),""))</f>
        <v/>
      </c>
      <c r="B9266" s="34">
        <v>9265</v>
      </c>
      <c r="C9266" s="19">
        <f t="shared" ca="1" si="577"/>
        <v>55195</v>
      </c>
      <c r="D9266" s="29">
        <f t="shared" ca="1" si="579"/>
        <v>0</v>
      </c>
      <c r="E9266" s="29">
        <f ca="1">IF(C9266&lt;Calculator!$D$26,0,IF(DAY($C9266)=1,IF(D9266-Calculator!$G$24&gt;0,Calculator!$G$24,D9266),0))</f>
        <v>0</v>
      </c>
      <c r="F9266" s="29">
        <f ca="1">IF(E9266&gt;0,D9266*Calculator!$G$22/12,0)</f>
        <v>0</v>
      </c>
      <c r="G9266" s="29">
        <f ca="1">IF(E9266&gt;0,(IFERROR(-PMT(Calculator!$G$22/12,Calculator!$G$23*12,Calculator!$G$20),0))-F9266,0)</f>
        <v>0</v>
      </c>
      <c r="H9266" s="29">
        <f t="shared" ca="1" si="580"/>
        <v>0</v>
      </c>
      <c r="I9266" s="29">
        <f t="shared" ca="1" si="578"/>
        <v>0</v>
      </c>
      <c r="J9266" s="30">
        <f>Calculator!$G$40</f>
        <v>6.5000000000000002E-2</v>
      </c>
      <c r="K9266" s="29">
        <f ca="1">IF(C9266&gt;=Calculator!$G$27,IF(DAY($C9266)=1,Calculator!$G$34/2,IF(DAY($C9266)=15,Calculator!$G$34/2,0)),0)</f>
        <v>0</v>
      </c>
      <c r="L9266" s="29">
        <f ca="1">IF(DAY($C9266)=28,IF(H9266=0,0,Calculator!$G$35),0)</f>
        <v>0</v>
      </c>
      <c r="M9266" s="29">
        <f ca="1">IF(I9266&gt;0,IF(DAY($C9266)=1,SUM(INDIRECT("I"&amp;(ROW(C9265)-DAY(C9265))):I9265),0),0)</f>
        <v>0</v>
      </c>
      <c r="N9266" s="29">
        <f ca="1">IF(C9266&lt;Calculator!$G$27,0,IF(C9266=Calculator!$G$27,Calculator!$G$39,IF(H9266-K9266&lt;=0,IF(D9266&gt;Calculator!$G$39,IF(H9266-K9266+E9266+L9266+M9266+Calculator!$G$39&gt;Calculator!$G$39,Calculator!$G$39-(H9266+E9266+L9266+M9266-K9266),Calculator!$G$39),D9266),0)))</f>
        <v>0</v>
      </c>
    </row>
    <row r="9267" spans="1:14" ht="15.75" thickBot="1">
      <c r="A9267" s="33" t="str">
        <f ca="1">IF(C9267=Calculator!$H$27,"F",IF(Daily!D9267+Daily!H9267=0,IF(D9266+H9266&gt;0,"L",""),""))</f>
        <v/>
      </c>
      <c r="B9267" s="34">
        <v>9266</v>
      </c>
      <c r="C9267" s="19">
        <f t="shared" ca="1" si="577"/>
        <v>55196</v>
      </c>
      <c r="D9267" s="29">
        <f t="shared" ca="1" si="579"/>
        <v>0</v>
      </c>
      <c r="E9267" s="29">
        <f ca="1">IF(C9267&lt;Calculator!$D$26,0,IF(DAY($C9267)=1,IF(D9267-Calculator!$G$24&gt;0,Calculator!$G$24,D9267),0))</f>
        <v>0</v>
      </c>
      <c r="F9267" s="29">
        <f ca="1">IF(E9267&gt;0,D9267*Calculator!$G$22/12,0)</f>
        <v>0</v>
      </c>
      <c r="G9267" s="29">
        <f ca="1">IF(E9267&gt;0,(IFERROR(-PMT(Calculator!$G$22/12,Calculator!$G$23*12,Calculator!$G$20),0))-F9267,0)</f>
        <v>0</v>
      </c>
      <c r="H9267" s="29">
        <f t="shared" ca="1" si="580"/>
        <v>0</v>
      </c>
      <c r="I9267" s="29">
        <f t="shared" ca="1" si="578"/>
        <v>0</v>
      </c>
      <c r="J9267" s="30">
        <f>Calculator!$G$40</f>
        <v>6.5000000000000002E-2</v>
      </c>
      <c r="K9267" s="29">
        <f ca="1">IF(C9267&gt;=Calculator!$G$27,IF(DAY($C9267)=1,Calculator!$G$34/2,IF(DAY($C9267)=15,Calculator!$G$34/2,0)),0)</f>
        <v>0</v>
      </c>
      <c r="L9267" s="29">
        <f ca="1">IF(DAY($C9267)=28,IF(H9267=0,0,Calculator!$G$35),0)</f>
        <v>0</v>
      </c>
      <c r="M9267" s="29">
        <f ca="1">IF(I9267&gt;0,IF(DAY($C9267)=1,SUM(INDIRECT("I"&amp;(ROW(C9266)-DAY(C9266))):I9266),0),0)</f>
        <v>0</v>
      </c>
      <c r="N9267" s="29">
        <f ca="1">IF(C9267&lt;Calculator!$G$27,0,IF(C9267=Calculator!$G$27,Calculator!$G$39,IF(H9267-K9267&lt;=0,IF(D9267&gt;Calculator!$G$39,IF(H9267-K9267+E9267+L9267+M9267+Calculator!$G$39&gt;Calculator!$G$39,Calculator!$G$39-(H9267+E9267+L9267+M9267-K9267),Calculator!$G$39),D9267),0)))</f>
        <v>0</v>
      </c>
    </row>
    <row r="9268" spans="1:14" ht="15.75" thickBot="1">
      <c r="A9268" s="33" t="str">
        <f ca="1">IF(C9268=Calculator!$H$27,"F",IF(Daily!D9268+Daily!H9268=0,IF(D9267+H9267&gt;0,"L",""),""))</f>
        <v/>
      </c>
      <c r="B9268" s="34">
        <v>9267</v>
      </c>
      <c r="C9268" s="19">
        <f t="shared" ca="1" si="577"/>
        <v>55197</v>
      </c>
      <c r="D9268" s="29">
        <f t="shared" ca="1" si="579"/>
        <v>0</v>
      </c>
      <c r="E9268" s="29">
        <f ca="1">IF(C9268&lt;Calculator!$D$26,0,IF(DAY($C9268)=1,IF(D9268-Calculator!$G$24&gt;0,Calculator!$G$24,D9268),0))</f>
        <v>0</v>
      </c>
      <c r="F9268" s="29">
        <f ca="1">IF(E9268&gt;0,D9268*Calculator!$G$22/12,0)</f>
        <v>0</v>
      </c>
      <c r="G9268" s="29">
        <f ca="1">IF(E9268&gt;0,(IFERROR(-PMT(Calculator!$G$22/12,Calculator!$G$23*12,Calculator!$G$20),0))-F9268,0)</f>
        <v>0</v>
      </c>
      <c r="H9268" s="29">
        <f t="shared" ca="1" si="580"/>
        <v>0</v>
      </c>
      <c r="I9268" s="29">
        <f t="shared" ca="1" si="578"/>
        <v>0</v>
      </c>
      <c r="J9268" s="30">
        <f>Calculator!$G$40</f>
        <v>6.5000000000000002E-2</v>
      </c>
      <c r="K9268" s="29">
        <f ca="1">IF(C9268&gt;=Calculator!$G$27,IF(DAY($C9268)=1,Calculator!$G$34/2,IF(DAY($C9268)=15,Calculator!$G$34/2,0)),0)</f>
        <v>0</v>
      </c>
      <c r="L9268" s="29">
        <f ca="1">IF(DAY($C9268)=28,IF(H9268=0,0,Calculator!$G$35),0)</f>
        <v>0</v>
      </c>
      <c r="M9268" s="29">
        <f ca="1">IF(I9268&gt;0,IF(DAY($C9268)=1,SUM(INDIRECT("I"&amp;(ROW(C9267)-DAY(C9267))):I9267),0),0)</f>
        <v>0</v>
      </c>
      <c r="N9268" s="29">
        <f ca="1">IF(C9268&lt;Calculator!$G$27,0,IF(C9268=Calculator!$G$27,Calculator!$G$39,IF(H9268-K9268&lt;=0,IF(D9268&gt;Calculator!$G$39,IF(H9268-K9268+E9268+L9268+M9268+Calculator!$G$39&gt;Calculator!$G$39,Calculator!$G$39-(H9268+E9268+L9268+M9268-K9268),Calculator!$G$39),D9268),0)))</f>
        <v>0</v>
      </c>
    </row>
    <row r="9269" spans="1:14" ht="15.75" thickBot="1">
      <c r="A9269" s="33" t="str">
        <f ca="1">IF(C9269=Calculator!$H$27,"F",IF(Daily!D9269+Daily!H9269=0,IF(D9268+H9268&gt;0,"L",""),""))</f>
        <v/>
      </c>
      <c r="B9269" s="34">
        <v>9268</v>
      </c>
      <c r="C9269" s="19">
        <f t="shared" ca="1" si="577"/>
        <v>55198</v>
      </c>
      <c r="D9269" s="29">
        <f t="shared" ca="1" si="579"/>
        <v>0</v>
      </c>
      <c r="E9269" s="29">
        <f ca="1">IF(C9269&lt;Calculator!$D$26,0,IF(DAY($C9269)=1,IF(D9269-Calculator!$G$24&gt;0,Calculator!$G$24,D9269),0))</f>
        <v>0</v>
      </c>
      <c r="F9269" s="29">
        <f ca="1">IF(E9269&gt;0,D9269*Calculator!$G$22/12,0)</f>
        <v>0</v>
      </c>
      <c r="G9269" s="29">
        <f ca="1">IF(E9269&gt;0,(IFERROR(-PMT(Calculator!$G$22/12,Calculator!$G$23*12,Calculator!$G$20),0))-F9269,0)</f>
        <v>0</v>
      </c>
      <c r="H9269" s="29">
        <f t="shared" ca="1" si="580"/>
        <v>0</v>
      </c>
      <c r="I9269" s="29">
        <f t="shared" ca="1" si="578"/>
        <v>0</v>
      </c>
      <c r="J9269" s="30">
        <f>Calculator!$G$40</f>
        <v>6.5000000000000002E-2</v>
      </c>
      <c r="K9269" s="29">
        <f ca="1">IF(C9269&gt;=Calculator!$G$27,IF(DAY($C9269)=1,Calculator!$G$34/2,IF(DAY($C9269)=15,Calculator!$G$34/2,0)),0)</f>
        <v>0</v>
      </c>
      <c r="L9269" s="29">
        <f ca="1">IF(DAY($C9269)=28,IF(H9269=0,0,Calculator!$G$35),0)</f>
        <v>0</v>
      </c>
      <c r="M9269" s="29">
        <f ca="1">IF(I9269&gt;0,IF(DAY($C9269)=1,SUM(INDIRECT("I"&amp;(ROW(C9268)-DAY(C9268))):I9268),0),0)</f>
        <v>0</v>
      </c>
      <c r="N9269" s="29">
        <f ca="1">IF(C9269&lt;Calculator!$G$27,0,IF(C9269=Calculator!$G$27,Calculator!$G$39,IF(H9269-K9269&lt;=0,IF(D9269&gt;Calculator!$G$39,IF(H9269-K9269+E9269+L9269+M9269+Calculator!$G$39&gt;Calculator!$G$39,Calculator!$G$39-(H9269+E9269+L9269+M9269-K9269),Calculator!$G$39),D9269),0)))</f>
        <v>0</v>
      </c>
    </row>
    <row r="9270" spans="1:14" ht="15.75" thickBot="1">
      <c r="A9270" s="33" t="str">
        <f ca="1">IF(C9270=Calculator!$H$27,"F",IF(Daily!D9270+Daily!H9270=0,IF(D9269+H9269&gt;0,"L",""),""))</f>
        <v/>
      </c>
      <c r="B9270" s="34">
        <v>9269</v>
      </c>
      <c r="C9270" s="19">
        <f t="shared" ca="1" si="577"/>
        <v>55199</v>
      </c>
      <c r="D9270" s="29">
        <f t="shared" ca="1" si="579"/>
        <v>0</v>
      </c>
      <c r="E9270" s="29">
        <f ca="1">IF(C9270&lt;Calculator!$D$26,0,IF(DAY($C9270)=1,IF(D9270-Calculator!$G$24&gt;0,Calculator!$G$24,D9270),0))</f>
        <v>0</v>
      </c>
      <c r="F9270" s="29">
        <f ca="1">IF(E9270&gt;0,D9270*Calculator!$G$22/12,0)</f>
        <v>0</v>
      </c>
      <c r="G9270" s="29">
        <f ca="1">IF(E9270&gt;0,(IFERROR(-PMT(Calculator!$G$22/12,Calculator!$G$23*12,Calculator!$G$20),0))-F9270,0)</f>
        <v>0</v>
      </c>
      <c r="H9270" s="29">
        <f t="shared" ca="1" si="580"/>
        <v>0</v>
      </c>
      <c r="I9270" s="29">
        <f t="shared" ca="1" si="578"/>
        <v>0</v>
      </c>
      <c r="J9270" s="30">
        <f>Calculator!$G$40</f>
        <v>6.5000000000000002E-2</v>
      </c>
      <c r="K9270" s="29">
        <f ca="1">IF(C9270&gt;=Calculator!$G$27,IF(DAY($C9270)=1,Calculator!$G$34/2,IF(DAY($C9270)=15,Calculator!$G$34/2,0)),0)</f>
        <v>4500</v>
      </c>
      <c r="L9270" s="29">
        <f ca="1">IF(DAY($C9270)=28,IF(H9270=0,0,Calculator!$G$35),0)</f>
        <v>0</v>
      </c>
      <c r="M9270" s="29">
        <f ca="1">IF(I9270&gt;0,IF(DAY($C9270)=1,SUM(INDIRECT("I"&amp;(ROW(C9269)-DAY(C9269))):I9269),0),0)</f>
        <v>0</v>
      </c>
      <c r="N9270" s="29">
        <f ca="1">IF(C9270&lt;Calculator!$G$27,0,IF(C9270=Calculator!$G$27,Calculator!$G$39,IF(H9270-K9270&lt;=0,IF(D9270&gt;Calculator!$G$39,IF(H9270-K9270+E9270+L9270+M9270+Calculator!$G$39&gt;Calculator!$G$39,Calculator!$G$39-(H9270+E9270+L9270+M9270-K9270),Calculator!$G$39),D9270),0)))</f>
        <v>0</v>
      </c>
    </row>
    <row r="9271" spans="1:14" ht="15.75" thickBot="1">
      <c r="A9271" s="33" t="str">
        <f ca="1">IF(C9271=Calculator!$H$27,"F",IF(Daily!D9271+Daily!H9271=0,IF(D9270+H9270&gt;0,"L",""),""))</f>
        <v/>
      </c>
      <c r="B9271" s="34">
        <v>9270</v>
      </c>
      <c r="C9271" s="19">
        <f t="shared" ca="1" si="577"/>
        <v>55200</v>
      </c>
      <c r="D9271" s="29">
        <f t="shared" ca="1" si="579"/>
        <v>0</v>
      </c>
      <c r="E9271" s="29">
        <f ca="1">IF(C9271&lt;Calculator!$D$26,0,IF(DAY($C9271)=1,IF(D9271-Calculator!$G$24&gt;0,Calculator!$G$24,D9271),0))</f>
        <v>0</v>
      </c>
      <c r="F9271" s="29">
        <f ca="1">IF(E9271&gt;0,D9271*Calculator!$G$22/12,0)</f>
        <v>0</v>
      </c>
      <c r="G9271" s="29">
        <f ca="1">IF(E9271&gt;0,(IFERROR(-PMT(Calculator!$G$22/12,Calculator!$G$23*12,Calculator!$G$20),0))-F9271,0)</f>
        <v>0</v>
      </c>
      <c r="H9271" s="29">
        <f t="shared" ca="1" si="580"/>
        <v>0</v>
      </c>
      <c r="I9271" s="29">
        <f t="shared" ca="1" si="578"/>
        <v>0</v>
      </c>
      <c r="J9271" s="30">
        <f>Calculator!$G$40</f>
        <v>6.5000000000000002E-2</v>
      </c>
      <c r="K9271" s="29">
        <f ca="1">IF(C9271&gt;=Calculator!$G$27,IF(DAY($C9271)=1,Calculator!$G$34/2,IF(DAY($C9271)=15,Calculator!$G$34/2,0)),0)</f>
        <v>0</v>
      </c>
      <c r="L9271" s="29">
        <f ca="1">IF(DAY($C9271)=28,IF(H9271=0,0,Calculator!$G$35),0)</f>
        <v>0</v>
      </c>
      <c r="M9271" s="29">
        <f ca="1">IF(I9271&gt;0,IF(DAY($C9271)=1,SUM(INDIRECT("I"&amp;(ROW(C9270)-DAY(C9270))):I9270),0),0)</f>
        <v>0</v>
      </c>
      <c r="N9271" s="29">
        <f ca="1">IF(C9271&lt;Calculator!$G$27,0,IF(C9271=Calculator!$G$27,Calculator!$G$39,IF(H9271-K9271&lt;=0,IF(D9271&gt;Calculator!$G$39,IF(H9271-K9271+E9271+L9271+M9271+Calculator!$G$39&gt;Calculator!$G$39,Calculator!$G$39-(H9271+E9271+L9271+M9271-K9271),Calculator!$G$39),D9271),0)))</f>
        <v>0</v>
      </c>
    </row>
    <row r="9272" spans="1:14" ht="15.75" thickBot="1">
      <c r="A9272" s="33" t="str">
        <f ca="1">IF(C9272=Calculator!$H$27,"F",IF(Daily!D9272+Daily!H9272=0,IF(D9271+H9271&gt;0,"L",""),""))</f>
        <v/>
      </c>
      <c r="B9272" s="34">
        <v>9271</v>
      </c>
      <c r="C9272" s="19">
        <f t="shared" ca="1" si="577"/>
        <v>55201</v>
      </c>
      <c r="D9272" s="29">
        <f t="shared" ca="1" si="579"/>
        <v>0</v>
      </c>
      <c r="E9272" s="29">
        <f ca="1">IF(C9272&lt;Calculator!$D$26,0,IF(DAY($C9272)=1,IF(D9272-Calculator!$G$24&gt;0,Calculator!$G$24,D9272),0))</f>
        <v>0</v>
      </c>
      <c r="F9272" s="29">
        <f ca="1">IF(E9272&gt;0,D9272*Calculator!$G$22/12,0)</f>
        <v>0</v>
      </c>
      <c r="G9272" s="29">
        <f ca="1">IF(E9272&gt;0,(IFERROR(-PMT(Calculator!$G$22/12,Calculator!$G$23*12,Calculator!$G$20),0))-F9272,0)</f>
        <v>0</v>
      </c>
      <c r="H9272" s="29">
        <f t="shared" ca="1" si="580"/>
        <v>0</v>
      </c>
      <c r="I9272" s="29">
        <f t="shared" ca="1" si="578"/>
        <v>0</v>
      </c>
      <c r="J9272" s="30">
        <f>Calculator!$G$40</f>
        <v>6.5000000000000002E-2</v>
      </c>
      <c r="K9272" s="29">
        <f ca="1">IF(C9272&gt;=Calculator!$G$27,IF(DAY($C9272)=1,Calculator!$G$34/2,IF(DAY($C9272)=15,Calculator!$G$34/2,0)),0)</f>
        <v>0</v>
      </c>
      <c r="L9272" s="29">
        <f ca="1">IF(DAY($C9272)=28,IF(H9272=0,0,Calculator!$G$35),0)</f>
        <v>0</v>
      </c>
      <c r="M9272" s="29">
        <f ca="1">IF(I9272&gt;0,IF(DAY($C9272)=1,SUM(INDIRECT("I"&amp;(ROW(C9271)-DAY(C9271))):I9271),0),0)</f>
        <v>0</v>
      </c>
      <c r="N9272" s="29">
        <f ca="1">IF(C9272&lt;Calculator!$G$27,0,IF(C9272=Calculator!$G$27,Calculator!$G$39,IF(H9272-K9272&lt;=0,IF(D9272&gt;Calculator!$G$39,IF(H9272-K9272+E9272+L9272+M9272+Calculator!$G$39&gt;Calculator!$G$39,Calculator!$G$39-(H9272+E9272+L9272+M9272-K9272),Calculator!$G$39),D9272),0)))</f>
        <v>0</v>
      </c>
    </row>
    <row r="9273" spans="1:14" ht="15.75" thickBot="1">
      <c r="A9273" s="33" t="str">
        <f ca="1">IF(C9273=Calculator!$H$27,"F",IF(Daily!D9273+Daily!H9273=0,IF(D9272+H9272&gt;0,"L",""),""))</f>
        <v/>
      </c>
      <c r="B9273" s="34">
        <v>9272</v>
      </c>
      <c r="C9273" s="19">
        <f t="shared" ca="1" si="577"/>
        <v>55202</v>
      </c>
      <c r="D9273" s="29">
        <f t="shared" ca="1" si="579"/>
        <v>0</v>
      </c>
      <c r="E9273" s="29">
        <f ca="1">IF(C9273&lt;Calculator!$D$26,0,IF(DAY($C9273)=1,IF(D9273-Calculator!$G$24&gt;0,Calculator!$G$24,D9273),0))</f>
        <v>0</v>
      </c>
      <c r="F9273" s="29">
        <f ca="1">IF(E9273&gt;0,D9273*Calculator!$G$22/12,0)</f>
        <v>0</v>
      </c>
      <c r="G9273" s="29">
        <f ca="1">IF(E9273&gt;0,(IFERROR(-PMT(Calculator!$G$22/12,Calculator!$G$23*12,Calculator!$G$20),0))-F9273,0)</f>
        <v>0</v>
      </c>
      <c r="H9273" s="29">
        <f t="shared" ca="1" si="580"/>
        <v>0</v>
      </c>
      <c r="I9273" s="29">
        <f t="shared" ca="1" si="578"/>
        <v>0</v>
      </c>
      <c r="J9273" s="30">
        <f>Calculator!$G$40</f>
        <v>6.5000000000000002E-2</v>
      </c>
      <c r="K9273" s="29">
        <f ca="1">IF(C9273&gt;=Calculator!$G$27,IF(DAY($C9273)=1,Calculator!$G$34/2,IF(DAY($C9273)=15,Calculator!$G$34/2,0)),0)</f>
        <v>0</v>
      </c>
      <c r="L9273" s="29">
        <f ca="1">IF(DAY($C9273)=28,IF(H9273=0,0,Calculator!$G$35),0)</f>
        <v>0</v>
      </c>
      <c r="M9273" s="29">
        <f ca="1">IF(I9273&gt;0,IF(DAY($C9273)=1,SUM(INDIRECT("I"&amp;(ROW(C9272)-DAY(C9272))):I9272),0),0)</f>
        <v>0</v>
      </c>
      <c r="N9273" s="29">
        <f ca="1">IF(C9273&lt;Calculator!$G$27,0,IF(C9273=Calculator!$G$27,Calculator!$G$39,IF(H9273-K9273&lt;=0,IF(D9273&gt;Calculator!$G$39,IF(H9273-K9273+E9273+L9273+M9273+Calculator!$G$39&gt;Calculator!$G$39,Calculator!$G$39-(H9273+E9273+L9273+M9273-K9273),Calculator!$G$39),D9273),0)))</f>
        <v>0</v>
      </c>
    </row>
    <row r="9274" spans="1:14" ht="15.75" thickBot="1">
      <c r="A9274" s="33" t="str">
        <f ca="1">IF(C9274=Calculator!$H$27,"F",IF(Daily!D9274+Daily!H9274=0,IF(D9273+H9273&gt;0,"L",""),""))</f>
        <v/>
      </c>
      <c r="B9274" s="34">
        <v>9273</v>
      </c>
      <c r="C9274" s="19">
        <f t="shared" ca="1" si="577"/>
        <v>55203</v>
      </c>
      <c r="D9274" s="29">
        <f t="shared" ca="1" si="579"/>
        <v>0</v>
      </c>
      <c r="E9274" s="29">
        <f ca="1">IF(C9274&lt;Calculator!$D$26,0,IF(DAY($C9274)=1,IF(D9274-Calculator!$G$24&gt;0,Calculator!$G$24,D9274),0))</f>
        <v>0</v>
      </c>
      <c r="F9274" s="29">
        <f ca="1">IF(E9274&gt;0,D9274*Calculator!$G$22/12,0)</f>
        <v>0</v>
      </c>
      <c r="G9274" s="29">
        <f ca="1">IF(E9274&gt;0,(IFERROR(-PMT(Calculator!$G$22/12,Calculator!$G$23*12,Calculator!$G$20),0))-F9274,0)</f>
        <v>0</v>
      </c>
      <c r="H9274" s="29">
        <f t="shared" ca="1" si="580"/>
        <v>0</v>
      </c>
      <c r="I9274" s="29">
        <f t="shared" ca="1" si="578"/>
        <v>0</v>
      </c>
      <c r="J9274" s="30">
        <f>Calculator!$G$40</f>
        <v>6.5000000000000002E-2</v>
      </c>
      <c r="K9274" s="29">
        <f ca="1">IF(C9274&gt;=Calculator!$G$27,IF(DAY($C9274)=1,Calculator!$G$34/2,IF(DAY($C9274)=15,Calculator!$G$34/2,0)),0)</f>
        <v>0</v>
      </c>
      <c r="L9274" s="29">
        <f ca="1">IF(DAY($C9274)=28,IF(H9274=0,0,Calculator!$G$35),0)</f>
        <v>0</v>
      </c>
      <c r="M9274" s="29">
        <f ca="1">IF(I9274&gt;0,IF(DAY($C9274)=1,SUM(INDIRECT("I"&amp;(ROW(C9273)-DAY(C9273))):I9273),0),0)</f>
        <v>0</v>
      </c>
      <c r="N9274" s="29">
        <f ca="1">IF(C9274&lt;Calculator!$G$27,0,IF(C9274=Calculator!$G$27,Calculator!$G$39,IF(H9274-K9274&lt;=0,IF(D9274&gt;Calculator!$G$39,IF(H9274-K9274+E9274+L9274+M9274+Calculator!$G$39&gt;Calculator!$G$39,Calculator!$G$39-(H9274+E9274+L9274+M9274-K9274),Calculator!$G$39),D9274),0)))</f>
        <v>0</v>
      </c>
    </row>
    <row r="9275" spans="1:14" ht="15.75" thickBot="1">
      <c r="A9275" s="33" t="str">
        <f ca="1">IF(C9275=Calculator!$H$27,"F",IF(Daily!D9275+Daily!H9275=0,IF(D9274+H9274&gt;0,"L",""),""))</f>
        <v/>
      </c>
      <c r="B9275" s="34">
        <v>9274</v>
      </c>
      <c r="C9275" s="19">
        <f t="shared" ca="1" si="577"/>
        <v>55204</v>
      </c>
      <c r="D9275" s="29">
        <f t="shared" ca="1" si="579"/>
        <v>0</v>
      </c>
      <c r="E9275" s="29">
        <f ca="1">IF(C9275&lt;Calculator!$D$26,0,IF(DAY($C9275)=1,IF(D9275-Calculator!$G$24&gt;0,Calculator!$G$24,D9275),0))</f>
        <v>0</v>
      </c>
      <c r="F9275" s="29">
        <f ca="1">IF(E9275&gt;0,D9275*Calculator!$G$22/12,0)</f>
        <v>0</v>
      </c>
      <c r="G9275" s="29">
        <f ca="1">IF(E9275&gt;0,(IFERROR(-PMT(Calculator!$G$22/12,Calculator!$G$23*12,Calculator!$G$20),0))-F9275,0)</f>
        <v>0</v>
      </c>
      <c r="H9275" s="29">
        <f t="shared" ca="1" si="580"/>
        <v>0</v>
      </c>
      <c r="I9275" s="29">
        <f t="shared" ca="1" si="578"/>
        <v>0</v>
      </c>
      <c r="J9275" s="30">
        <f>Calculator!$G$40</f>
        <v>6.5000000000000002E-2</v>
      </c>
      <c r="K9275" s="29">
        <f ca="1">IF(C9275&gt;=Calculator!$G$27,IF(DAY($C9275)=1,Calculator!$G$34/2,IF(DAY($C9275)=15,Calculator!$G$34/2,0)),0)</f>
        <v>0</v>
      </c>
      <c r="L9275" s="29">
        <f ca="1">IF(DAY($C9275)=28,IF(H9275=0,0,Calculator!$G$35),0)</f>
        <v>0</v>
      </c>
      <c r="M9275" s="29">
        <f ca="1">IF(I9275&gt;0,IF(DAY($C9275)=1,SUM(INDIRECT("I"&amp;(ROW(C9274)-DAY(C9274))):I9274),0),0)</f>
        <v>0</v>
      </c>
      <c r="N9275" s="29">
        <f ca="1">IF(C9275&lt;Calculator!$G$27,0,IF(C9275=Calculator!$G$27,Calculator!$G$39,IF(H9275-K9275&lt;=0,IF(D9275&gt;Calculator!$G$39,IF(H9275-K9275+E9275+L9275+M9275+Calculator!$G$39&gt;Calculator!$G$39,Calculator!$G$39-(H9275+E9275+L9275+M9275-K9275),Calculator!$G$39),D9275),0)))</f>
        <v>0</v>
      </c>
    </row>
    <row r="9276" spans="1:14" ht="15.75" thickBot="1">
      <c r="A9276" s="33" t="str">
        <f ca="1">IF(C9276=Calculator!$H$27,"F",IF(Daily!D9276+Daily!H9276=0,IF(D9275+H9275&gt;0,"L",""),""))</f>
        <v/>
      </c>
      <c r="B9276" s="34">
        <v>9275</v>
      </c>
      <c r="C9276" s="19">
        <f t="shared" ca="1" si="577"/>
        <v>55205</v>
      </c>
      <c r="D9276" s="29">
        <f t="shared" ca="1" si="579"/>
        <v>0</v>
      </c>
      <c r="E9276" s="29">
        <f ca="1">IF(C9276&lt;Calculator!$D$26,0,IF(DAY($C9276)=1,IF(D9276-Calculator!$G$24&gt;0,Calculator!$G$24,D9276),0))</f>
        <v>0</v>
      </c>
      <c r="F9276" s="29">
        <f ca="1">IF(E9276&gt;0,D9276*Calculator!$G$22/12,0)</f>
        <v>0</v>
      </c>
      <c r="G9276" s="29">
        <f ca="1">IF(E9276&gt;0,(IFERROR(-PMT(Calculator!$G$22/12,Calculator!$G$23*12,Calculator!$G$20),0))-F9276,0)</f>
        <v>0</v>
      </c>
      <c r="H9276" s="29">
        <f t="shared" ca="1" si="580"/>
        <v>0</v>
      </c>
      <c r="I9276" s="29">
        <f t="shared" ca="1" si="578"/>
        <v>0</v>
      </c>
      <c r="J9276" s="30">
        <f>Calculator!$G$40</f>
        <v>6.5000000000000002E-2</v>
      </c>
      <c r="K9276" s="29">
        <f ca="1">IF(C9276&gt;=Calculator!$G$27,IF(DAY($C9276)=1,Calculator!$G$34/2,IF(DAY($C9276)=15,Calculator!$G$34/2,0)),0)</f>
        <v>0</v>
      </c>
      <c r="L9276" s="29">
        <f ca="1">IF(DAY($C9276)=28,IF(H9276=0,0,Calculator!$G$35),0)</f>
        <v>0</v>
      </c>
      <c r="M9276" s="29">
        <f ca="1">IF(I9276&gt;0,IF(DAY($C9276)=1,SUM(INDIRECT("I"&amp;(ROW(C9275)-DAY(C9275))):I9275),0),0)</f>
        <v>0</v>
      </c>
      <c r="N9276" s="29">
        <f ca="1">IF(C9276&lt;Calculator!$G$27,0,IF(C9276=Calculator!$G$27,Calculator!$G$39,IF(H9276-K9276&lt;=0,IF(D9276&gt;Calculator!$G$39,IF(H9276-K9276+E9276+L9276+M9276+Calculator!$G$39&gt;Calculator!$G$39,Calculator!$G$39-(H9276+E9276+L9276+M9276-K9276),Calculator!$G$39),D9276),0)))</f>
        <v>0</v>
      </c>
    </row>
    <row r="9277" spans="1:14" ht="15.75" thickBot="1">
      <c r="A9277" s="33" t="str">
        <f ca="1">IF(C9277=Calculator!$H$27,"F",IF(Daily!D9277+Daily!H9277=0,IF(D9276+H9276&gt;0,"L",""),""))</f>
        <v/>
      </c>
      <c r="B9277" s="34">
        <v>9276</v>
      </c>
      <c r="C9277" s="19">
        <f t="shared" ca="1" si="577"/>
        <v>55206</v>
      </c>
      <c r="D9277" s="29">
        <f t="shared" ca="1" si="579"/>
        <v>0</v>
      </c>
      <c r="E9277" s="29">
        <f ca="1">IF(C9277&lt;Calculator!$D$26,0,IF(DAY($C9277)=1,IF(D9277-Calculator!$G$24&gt;0,Calculator!$G$24,D9277),0))</f>
        <v>0</v>
      </c>
      <c r="F9277" s="29">
        <f ca="1">IF(E9277&gt;0,D9277*Calculator!$G$22/12,0)</f>
        <v>0</v>
      </c>
      <c r="G9277" s="29">
        <f ca="1">IF(E9277&gt;0,(IFERROR(-PMT(Calculator!$G$22/12,Calculator!$G$23*12,Calculator!$G$20),0))-F9277,0)</f>
        <v>0</v>
      </c>
      <c r="H9277" s="29">
        <f t="shared" ca="1" si="580"/>
        <v>0</v>
      </c>
      <c r="I9277" s="29">
        <f t="shared" ca="1" si="578"/>
        <v>0</v>
      </c>
      <c r="J9277" s="30">
        <f>Calculator!$G$40</f>
        <v>6.5000000000000002E-2</v>
      </c>
      <c r="K9277" s="29">
        <f ca="1">IF(C9277&gt;=Calculator!$G$27,IF(DAY($C9277)=1,Calculator!$G$34/2,IF(DAY($C9277)=15,Calculator!$G$34/2,0)),0)</f>
        <v>0</v>
      </c>
      <c r="L9277" s="29">
        <f ca="1">IF(DAY($C9277)=28,IF(H9277=0,0,Calculator!$G$35),0)</f>
        <v>0</v>
      </c>
      <c r="M9277" s="29">
        <f ca="1">IF(I9277&gt;0,IF(DAY($C9277)=1,SUM(INDIRECT("I"&amp;(ROW(C9276)-DAY(C9276))):I9276),0),0)</f>
        <v>0</v>
      </c>
      <c r="N9277" s="29">
        <f ca="1">IF(C9277&lt;Calculator!$G$27,0,IF(C9277=Calculator!$G$27,Calculator!$G$39,IF(H9277-K9277&lt;=0,IF(D9277&gt;Calculator!$G$39,IF(H9277-K9277+E9277+L9277+M9277+Calculator!$G$39&gt;Calculator!$G$39,Calculator!$G$39-(H9277+E9277+L9277+M9277-K9277),Calculator!$G$39),D9277),0)))</f>
        <v>0</v>
      </c>
    </row>
    <row r="9278" spans="1:14" ht="15.75" thickBot="1">
      <c r="A9278" s="33" t="str">
        <f ca="1">IF(C9278=Calculator!$H$27,"F",IF(Daily!D9278+Daily!H9278=0,IF(D9277+H9277&gt;0,"L",""),""))</f>
        <v/>
      </c>
      <c r="B9278" s="34">
        <v>9277</v>
      </c>
      <c r="C9278" s="19">
        <f t="shared" ca="1" si="577"/>
        <v>55207</v>
      </c>
      <c r="D9278" s="29">
        <f t="shared" ca="1" si="579"/>
        <v>0</v>
      </c>
      <c r="E9278" s="29">
        <f ca="1">IF(C9278&lt;Calculator!$D$26,0,IF(DAY($C9278)=1,IF(D9278-Calculator!$G$24&gt;0,Calculator!$G$24,D9278),0))</f>
        <v>0</v>
      </c>
      <c r="F9278" s="29">
        <f ca="1">IF(E9278&gt;0,D9278*Calculator!$G$22/12,0)</f>
        <v>0</v>
      </c>
      <c r="G9278" s="29">
        <f ca="1">IF(E9278&gt;0,(IFERROR(-PMT(Calculator!$G$22/12,Calculator!$G$23*12,Calculator!$G$20),0))-F9278,0)</f>
        <v>0</v>
      </c>
      <c r="H9278" s="29">
        <f t="shared" ca="1" si="580"/>
        <v>0</v>
      </c>
      <c r="I9278" s="29">
        <f t="shared" ca="1" si="578"/>
        <v>0</v>
      </c>
      <c r="J9278" s="30">
        <f>Calculator!$G$40</f>
        <v>6.5000000000000002E-2</v>
      </c>
      <c r="K9278" s="29">
        <f ca="1">IF(C9278&gt;=Calculator!$G$27,IF(DAY($C9278)=1,Calculator!$G$34/2,IF(DAY($C9278)=15,Calculator!$G$34/2,0)),0)</f>
        <v>0</v>
      </c>
      <c r="L9278" s="29">
        <f ca="1">IF(DAY($C9278)=28,IF(H9278=0,0,Calculator!$G$35),0)</f>
        <v>0</v>
      </c>
      <c r="M9278" s="29">
        <f ca="1">IF(I9278&gt;0,IF(DAY($C9278)=1,SUM(INDIRECT("I"&amp;(ROW(C9277)-DAY(C9277))):I9277),0),0)</f>
        <v>0</v>
      </c>
      <c r="N9278" s="29">
        <f ca="1">IF(C9278&lt;Calculator!$G$27,0,IF(C9278=Calculator!$G$27,Calculator!$G$39,IF(H9278-K9278&lt;=0,IF(D9278&gt;Calculator!$G$39,IF(H9278-K9278+E9278+L9278+M9278+Calculator!$G$39&gt;Calculator!$G$39,Calculator!$G$39-(H9278+E9278+L9278+M9278-K9278),Calculator!$G$39),D9278),0)))</f>
        <v>0</v>
      </c>
    </row>
    <row r="9279" spans="1:14" ht="15.75" thickBot="1">
      <c r="A9279" s="33" t="str">
        <f ca="1">IF(C9279=Calculator!$H$27,"F",IF(Daily!D9279+Daily!H9279=0,IF(D9278+H9278&gt;0,"L",""),""))</f>
        <v/>
      </c>
      <c r="B9279" s="34">
        <v>9278</v>
      </c>
      <c r="C9279" s="19">
        <f t="shared" ca="1" si="577"/>
        <v>55208</v>
      </c>
      <c r="D9279" s="29">
        <f t="shared" ca="1" si="579"/>
        <v>0</v>
      </c>
      <c r="E9279" s="29">
        <f ca="1">IF(C9279&lt;Calculator!$D$26,0,IF(DAY($C9279)=1,IF(D9279-Calculator!$G$24&gt;0,Calculator!$G$24,D9279),0))</f>
        <v>0</v>
      </c>
      <c r="F9279" s="29">
        <f ca="1">IF(E9279&gt;0,D9279*Calculator!$G$22/12,0)</f>
        <v>0</v>
      </c>
      <c r="G9279" s="29">
        <f ca="1">IF(E9279&gt;0,(IFERROR(-PMT(Calculator!$G$22/12,Calculator!$G$23*12,Calculator!$G$20),0))-F9279,0)</f>
        <v>0</v>
      </c>
      <c r="H9279" s="29">
        <f t="shared" ca="1" si="580"/>
        <v>0</v>
      </c>
      <c r="I9279" s="29">
        <f t="shared" ca="1" si="578"/>
        <v>0</v>
      </c>
      <c r="J9279" s="30">
        <f>Calculator!$G$40</f>
        <v>6.5000000000000002E-2</v>
      </c>
      <c r="K9279" s="29">
        <f ca="1">IF(C9279&gt;=Calculator!$G$27,IF(DAY($C9279)=1,Calculator!$G$34/2,IF(DAY($C9279)=15,Calculator!$G$34/2,0)),0)</f>
        <v>0</v>
      </c>
      <c r="L9279" s="29">
        <f ca="1">IF(DAY($C9279)=28,IF(H9279=0,0,Calculator!$G$35),0)</f>
        <v>0</v>
      </c>
      <c r="M9279" s="29">
        <f ca="1">IF(I9279&gt;0,IF(DAY($C9279)=1,SUM(INDIRECT("I"&amp;(ROW(C9278)-DAY(C9278))):I9278),0),0)</f>
        <v>0</v>
      </c>
      <c r="N9279" s="29">
        <f ca="1">IF(C9279&lt;Calculator!$G$27,0,IF(C9279=Calculator!$G$27,Calculator!$G$39,IF(H9279-K9279&lt;=0,IF(D9279&gt;Calculator!$G$39,IF(H9279-K9279+E9279+L9279+M9279+Calculator!$G$39&gt;Calculator!$G$39,Calculator!$G$39-(H9279+E9279+L9279+M9279-K9279),Calculator!$G$39),D9279),0)))</f>
        <v>0</v>
      </c>
    </row>
    <row r="9280" spans="1:14" ht="15.75" thickBot="1">
      <c r="A9280" s="33" t="str">
        <f ca="1">IF(C9280=Calculator!$H$27,"F",IF(Daily!D9280+Daily!H9280=0,IF(D9279+H9279&gt;0,"L",""),""))</f>
        <v/>
      </c>
      <c r="B9280" s="34">
        <v>9279</v>
      </c>
      <c r="C9280" s="19">
        <f t="shared" ca="1" si="577"/>
        <v>55209</v>
      </c>
      <c r="D9280" s="29">
        <f t="shared" ca="1" si="579"/>
        <v>0</v>
      </c>
      <c r="E9280" s="29">
        <f ca="1">IF(C9280&lt;Calculator!$D$26,0,IF(DAY($C9280)=1,IF(D9280-Calculator!$G$24&gt;0,Calculator!$G$24,D9280),0))</f>
        <v>0</v>
      </c>
      <c r="F9280" s="29">
        <f ca="1">IF(E9280&gt;0,D9280*Calculator!$G$22/12,0)</f>
        <v>0</v>
      </c>
      <c r="G9280" s="29">
        <f ca="1">IF(E9280&gt;0,(IFERROR(-PMT(Calculator!$G$22/12,Calculator!$G$23*12,Calculator!$G$20),0))-F9280,0)</f>
        <v>0</v>
      </c>
      <c r="H9280" s="29">
        <f t="shared" ca="1" si="580"/>
        <v>0</v>
      </c>
      <c r="I9280" s="29">
        <f t="shared" ca="1" si="578"/>
        <v>0</v>
      </c>
      <c r="J9280" s="30">
        <f>Calculator!$G$40</f>
        <v>6.5000000000000002E-2</v>
      </c>
      <c r="K9280" s="29">
        <f ca="1">IF(C9280&gt;=Calculator!$G$27,IF(DAY($C9280)=1,Calculator!$G$34/2,IF(DAY($C9280)=15,Calculator!$G$34/2,0)),0)</f>
        <v>0</v>
      </c>
      <c r="L9280" s="29">
        <f ca="1">IF(DAY($C9280)=28,IF(H9280=0,0,Calculator!$G$35),0)</f>
        <v>0</v>
      </c>
      <c r="M9280" s="29">
        <f ca="1">IF(I9280&gt;0,IF(DAY($C9280)=1,SUM(INDIRECT("I"&amp;(ROW(C9279)-DAY(C9279))):I9279),0),0)</f>
        <v>0</v>
      </c>
      <c r="N9280" s="29">
        <f ca="1">IF(C9280&lt;Calculator!$G$27,0,IF(C9280=Calculator!$G$27,Calculator!$G$39,IF(H9280-K9280&lt;=0,IF(D9280&gt;Calculator!$G$39,IF(H9280-K9280+E9280+L9280+M9280+Calculator!$G$39&gt;Calculator!$G$39,Calculator!$G$39-(H9280+E9280+L9280+M9280-K9280),Calculator!$G$39),D9280),0)))</f>
        <v>0</v>
      </c>
    </row>
    <row r="9281" spans="1:14" ht="15.75" thickBot="1">
      <c r="A9281" s="33" t="str">
        <f ca="1">IF(C9281=Calculator!$H$27,"F",IF(Daily!D9281+Daily!H9281=0,IF(D9280+H9280&gt;0,"L",""),""))</f>
        <v/>
      </c>
      <c r="B9281" s="34">
        <v>9280</v>
      </c>
      <c r="C9281" s="19">
        <f t="shared" ca="1" si="577"/>
        <v>55210</v>
      </c>
      <c r="D9281" s="29">
        <f t="shared" ca="1" si="579"/>
        <v>0</v>
      </c>
      <c r="E9281" s="29">
        <f ca="1">IF(C9281&lt;Calculator!$D$26,0,IF(DAY($C9281)=1,IF(D9281-Calculator!$G$24&gt;0,Calculator!$G$24,D9281),0))</f>
        <v>0</v>
      </c>
      <c r="F9281" s="29">
        <f ca="1">IF(E9281&gt;0,D9281*Calculator!$G$22/12,0)</f>
        <v>0</v>
      </c>
      <c r="G9281" s="29">
        <f ca="1">IF(E9281&gt;0,(IFERROR(-PMT(Calculator!$G$22/12,Calculator!$G$23*12,Calculator!$G$20),0))-F9281,0)</f>
        <v>0</v>
      </c>
      <c r="H9281" s="29">
        <f t="shared" ca="1" si="580"/>
        <v>0</v>
      </c>
      <c r="I9281" s="29">
        <f t="shared" ca="1" si="578"/>
        <v>0</v>
      </c>
      <c r="J9281" s="30">
        <f>Calculator!$G$40</f>
        <v>6.5000000000000002E-2</v>
      </c>
      <c r="K9281" s="29">
        <f ca="1">IF(C9281&gt;=Calculator!$G$27,IF(DAY($C9281)=1,Calculator!$G$34/2,IF(DAY($C9281)=15,Calculator!$G$34/2,0)),0)</f>
        <v>0</v>
      </c>
      <c r="L9281" s="29">
        <f ca="1">IF(DAY($C9281)=28,IF(H9281=0,0,Calculator!$G$35),0)</f>
        <v>0</v>
      </c>
      <c r="M9281" s="29">
        <f ca="1">IF(I9281&gt;0,IF(DAY($C9281)=1,SUM(INDIRECT("I"&amp;(ROW(C9280)-DAY(C9280))):I9280),0),0)</f>
        <v>0</v>
      </c>
      <c r="N9281" s="29">
        <f ca="1">IF(C9281&lt;Calculator!$G$27,0,IF(C9281=Calculator!$G$27,Calculator!$G$39,IF(H9281-K9281&lt;=0,IF(D9281&gt;Calculator!$G$39,IF(H9281-K9281+E9281+L9281+M9281+Calculator!$G$39&gt;Calculator!$G$39,Calculator!$G$39-(H9281+E9281+L9281+M9281-K9281),Calculator!$G$39),D9281),0)))</f>
        <v>0</v>
      </c>
    </row>
    <row r="9282" spans="1:14" ht="15.75" thickBot="1">
      <c r="A9282" s="33" t="str">
        <f ca="1">IF(C9282=Calculator!$H$27,"F",IF(Daily!D9282+Daily!H9282=0,IF(D9281+H9281&gt;0,"L",""),""))</f>
        <v/>
      </c>
      <c r="B9282" s="34">
        <v>9281</v>
      </c>
      <c r="C9282" s="19">
        <f t="shared" ca="1" si="577"/>
        <v>55211</v>
      </c>
      <c r="D9282" s="29">
        <f t="shared" ca="1" si="579"/>
        <v>0</v>
      </c>
      <c r="E9282" s="29">
        <f ca="1">IF(C9282&lt;Calculator!$D$26,0,IF(DAY($C9282)=1,IF(D9282-Calculator!$G$24&gt;0,Calculator!$G$24,D9282),0))</f>
        <v>0</v>
      </c>
      <c r="F9282" s="29">
        <f ca="1">IF(E9282&gt;0,D9282*Calculator!$G$22/12,0)</f>
        <v>0</v>
      </c>
      <c r="G9282" s="29">
        <f ca="1">IF(E9282&gt;0,(IFERROR(-PMT(Calculator!$G$22/12,Calculator!$G$23*12,Calculator!$G$20),0))-F9282,0)</f>
        <v>0</v>
      </c>
      <c r="H9282" s="29">
        <f t="shared" ca="1" si="580"/>
        <v>0</v>
      </c>
      <c r="I9282" s="29">
        <f t="shared" ca="1" si="578"/>
        <v>0</v>
      </c>
      <c r="J9282" s="30">
        <f>Calculator!$G$40</f>
        <v>6.5000000000000002E-2</v>
      </c>
      <c r="K9282" s="29">
        <f ca="1">IF(C9282&gt;=Calculator!$G$27,IF(DAY($C9282)=1,Calculator!$G$34/2,IF(DAY($C9282)=15,Calculator!$G$34/2,0)),0)</f>
        <v>0</v>
      </c>
      <c r="L9282" s="29">
        <f ca="1">IF(DAY($C9282)=28,IF(H9282=0,0,Calculator!$G$35),0)</f>
        <v>0</v>
      </c>
      <c r="M9282" s="29">
        <f ca="1">IF(I9282&gt;0,IF(DAY($C9282)=1,SUM(INDIRECT("I"&amp;(ROW(C9281)-DAY(C9281))):I9281),0),0)</f>
        <v>0</v>
      </c>
      <c r="N9282" s="29">
        <f ca="1">IF(C9282&lt;Calculator!$G$27,0,IF(C9282=Calculator!$G$27,Calculator!$G$39,IF(H9282-K9282&lt;=0,IF(D9282&gt;Calculator!$G$39,IF(H9282-K9282+E9282+L9282+M9282+Calculator!$G$39&gt;Calculator!$G$39,Calculator!$G$39-(H9282+E9282+L9282+M9282-K9282),Calculator!$G$39),D9282),0)))</f>
        <v>0</v>
      </c>
    </row>
    <row r="9283" spans="1:14" ht="15.75" thickBot="1">
      <c r="A9283" s="33" t="str">
        <f ca="1">IF(C9283=Calculator!$H$27,"F",IF(Daily!D9283+Daily!H9283=0,IF(D9282+H9282&gt;0,"L",""),""))</f>
        <v/>
      </c>
      <c r="B9283" s="34">
        <v>9282</v>
      </c>
      <c r="C9283" s="19">
        <f t="shared" ref="C9283:C9346" ca="1" si="581">C9282+1</f>
        <v>55212</v>
      </c>
      <c r="D9283" s="29">
        <f t="shared" ca="1" si="579"/>
        <v>0</v>
      </c>
      <c r="E9283" s="29">
        <f ca="1">IF(C9283&lt;Calculator!$D$26,0,IF(DAY($C9283)=1,IF(D9283-Calculator!$G$24&gt;0,Calculator!$G$24,D9283),0))</f>
        <v>0</v>
      </c>
      <c r="F9283" s="29">
        <f ca="1">IF(E9283&gt;0,D9283*Calculator!$G$22/12,0)</f>
        <v>0</v>
      </c>
      <c r="G9283" s="29">
        <f ca="1">IF(E9283&gt;0,(IFERROR(-PMT(Calculator!$G$22/12,Calculator!$G$23*12,Calculator!$G$20),0))-F9283,0)</f>
        <v>0</v>
      </c>
      <c r="H9283" s="29">
        <f t="shared" ca="1" si="580"/>
        <v>0</v>
      </c>
      <c r="I9283" s="29">
        <f t="shared" ref="I9283:I9346" ca="1" si="582">H9283*J9283/365</f>
        <v>0</v>
      </c>
      <c r="J9283" s="30">
        <f>Calculator!$G$40</f>
        <v>6.5000000000000002E-2</v>
      </c>
      <c r="K9283" s="29">
        <f ca="1">IF(C9283&gt;=Calculator!$G$27,IF(DAY($C9283)=1,Calculator!$G$34/2,IF(DAY($C9283)=15,Calculator!$G$34/2,0)),0)</f>
        <v>0</v>
      </c>
      <c r="L9283" s="29">
        <f ca="1">IF(DAY($C9283)=28,IF(H9283=0,0,Calculator!$G$35),0)</f>
        <v>0</v>
      </c>
      <c r="M9283" s="29">
        <f ca="1">IF(I9283&gt;0,IF(DAY($C9283)=1,SUM(INDIRECT("I"&amp;(ROW(C9282)-DAY(C9282))):I9282),0),0)</f>
        <v>0</v>
      </c>
      <c r="N9283" s="29">
        <f ca="1">IF(C9283&lt;Calculator!$G$27,0,IF(C9283=Calculator!$G$27,Calculator!$G$39,IF(H9283-K9283&lt;=0,IF(D9283&gt;Calculator!$G$39,IF(H9283-K9283+E9283+L9283+M9283+Calculator!$G$39&gt;Calculator!$G$39,Calculator!$G$39-(H9283+E9283+L9283+M9283-K9283),Calculator!$G$39),D9283),0)))</f>
        <v>0</v>
      </c>
    </row>
    <row r="9284" spans="1:14" ht="15.75" thickBot="1">
      <c r="A9284" s="33" t="str">
        <f ca="1">IF(C9284=Calculator!$H$27,"F",IF(Daily!D9284+Daily!H9284=0,IF(D9283+H9283&gt;0,"L",""),""))</f>
        <v/>
      </c>
      <c r="B9284" s="34">
        <v>9283</v>
      </c>
      <c r="C9284" s="19">
        <f t="shared" ca="1" si="581"/>
        <v>55213</v>
      </c>
      <c r="D9284" s="29">
        <f t="shared" ref="D9284:D9347" ca="1" si="583">IF(((D9283-G9283)-N9283)&lt;0,0,((D9283-G9283)-N9283))</f>
        <v>0</v>
      </c>
      <c r="E9284" s="29">
        <f ca="1">IF(C9284&lt;Calculator!$D$26,0,IF(DAY($C9284)=1,IF(D9284-Calculator!$G$24&gt;0,Calculator!$G$24,D9284),0))</f>
        <v>0</v>
      </c>
      <c r="F9284" s="29">
        <f ca="1">IF(E9284&gt;0,D9284*Calculator!$G$22/12,0)</f>
        <v>0</v>
      </c>
      <c r="G9284" s="29">
        <f ca="1">IF(E9284&gt;0,(IFERROR(-PMT(Calculator!$G$22/12,Calculator!$G$23*12,Calculator!$G$20),0))-F9284,0)</f>
        <v>0</v>
      </c>
      <c r="H9284" s="29">
        <f t="shared" ref="H9284:H9347" ca="1" si="584">IF((H9283-K9283+SUM(L9283:N9283)+E9283)&lt;0,0,(H9283-K9283+SUM(L9283:N9283)+E9283))</f>
        <v>0</v>
      </c>
      <c r="I9284" s="29">
        <f t="shared" ca="1" si="582"/>
        <v>0</v>
      </c>
      <c r="J9284" s="30">
        <f>Calculator!$G$40</f>
        <v>6.5000000000000002E-2</v>
      </c>
      <c r="K9284" s="29">
        <f ca="1">IF(C9284&gt;=Calculator!$G$27,IF(DAY($C9284)=1,Calculator!$G$34/2,IF(DAY($C9284)=15,Calculator!$G$34/2,0)),0)</f>
        <v>4500</v>
      </c>
      <c r="L9284" s="29">
        <f ca="1">IF(DAY($C9284)=28,IF(H9284=0,0,Calculator!$G$35),0)</f>
        <v>0</v>
      </c>
      <c r="M9284" s="29">
        <f ca="1">IF(I9284&gt;0,IF(DAY($C9284)=1,SUM(INDIRECT("I"&amp;(ROW(C9283)-DAY(C9283))):I9283),0),0)</f>
        <v>0</v>
      </c>
      <c r="N9284" s="29">
        <f ca="1">IF(C9284&lt;Calculator!$G$27,0,IF(C9284=Calculator!$G$27,Calculator!$G$39,IF(H9284-K9284&lt;=0,IF(D9284&gt;Calculator!$G$39,IF(H9284-K9284+E9284+L9284+M9284+Calculator!$G$39&gt;Calculator!$G$39,Calculator!$G$39-(H9284+E9284+L9284+M9284-K9284),Calculator!$G$39),D9284),0)))</f>
        <v>0</v>
      </c>
    </row>
    <row r="9285" spans="1:14" ht="15.75" thickBot="1">
      <c r="A9285" s="33" t="str">
        <f ca="1">IF(C9285=Calculator!$H$27,"F",IF(Daily!D9285+Daily!H9285=0,IF(D9284+H9284&gt;0,"L",""),""))</f>
        <v/>
      </c>
      <c r="B9285" s="34">
        <v>9284</v>
      </c>
      <c r="C9285" s="19">
        <f t="shared" ca="1" si="581"/>
        <v>55214</v>
      </c>
      <c r="D9285" s="29">
        <f t="shared" ca="1" si="583"/>
        <v>0</v>
      </c>
      <c r="E9285" s="29">
        <f ca="1">IF(C9285&lt;Calculator!$D$26,0,IF(DAY($C9285)=1,IF(D9285-Calculator!$G$24&gt;0,Calculator!$G$24,D9285),0))</f>
        <v>0</v>
      </c>
      <c r="F9285" s="29">
        <f ca="1">IF(E9285&gt;0,D9285*Calculator!$G$22/12,0)</f>
        <v>0</v>
      </c>
      <c r="G9285" s="29">
        <f ca="1">IF(E9285&gt;0,(IFERROR(-PMT(Calculator!$G$22/12,Calculator!$G$23*12,Calculator!$G$20),0))-F9285,0)</f>
        <v>0</v>
      </c>
      <c r="H9285" s="29">
        <f t="shared" ca="1" si="584"/>
        <v>0</v>
      </c>
      <c r="I9285" s="29">
        <f t="shared" ca="1" si="582"/>
        <v>0</v>
      </c>
      <c r="J9285" s="30">
        <f>Calculator!$G$40</f>
        <v>6.5000000000000002E-2</v>
      </c>
      <c r="K9285" s="29">
        <f ca="1">IF(C9285&gt;=Calculator!$G$27,IF(DAY($C9285)=1,Calculator!$G$34/2,IF(DAY($C9285)=15,Calculator!$G$34/2,0)),0)</f>
        <v>0</v>
      </c>
      <c r="L9285" s="29">
        <f ca="1">IF(DAY($C9285)=28,IF(H9285=0,0,Calculator!$G$35),0)</f>
        <v>0</v>
      </c>
      <c r="M9285" s="29">
        <f ca="1">IF(I9285&gt;0,IF(DAY($C9285)=1,SUM(INDIRECT("I"&amp;(ROW(C9284)-DAY(C9284))):I9284),0),0)</f>
        <v>0</v>
      </c>
      <c r="N9285" s="29">
        <f ca="1">IF(C9285&lt;Calculator!$G$27,0,IF(C9285=Calculator!$G$27,Calculator!$G$39,IF(H9285-K9285&lt;=0,IF(D9285&gt;Calculator!$G$39,IF(H9285-K9285+E9285+L9285+M9285+Calculator!$G$39&gt;Calculator!$G$39,Calculator!$G$39-(H9285+E9285+L9285+M9285-K9285),Calculator!$G$39),D9285),0)))</f>
        <v>0</v>
      </c>
    </row>
    <row r="9286" spans="1:14" ht="15.75" thickBot="1">
      <c r="A9286" s="33" t="str">
        <f ca="1">IF(C9286=Calculator!$H$27,"F",IF(Daily!D9286+Daily!H9286=0,IF(D9285+H9285&gt;0,"L",""),""))</f>
        <v/>
      </c>
      <c r="B9286" s="34">
        <v>9285</v>
      </c>
      <c r="C9286" s="19">
        <f t="shared" ca="1" si="581"/>
        <v>55215</v>
      </c>
      <c r="D9286" s="29">
        <f t="shared" ca="1" si="583"/>
        <v>0</v>
      </c>
      <c r="E9286" s="29">
        <f ca="1">IF(C9286&lt;Calculator!$D$26,0,IF(DAY($C9286)=1,IF(D9286-Calculator!$G$24&gt;0,Calculator!$G$24,D9286),0))</f>
        <v>0</v>
      </c>
      <c r="F9286" s="29">
        <f ca="1">IF(E9286&gt;0,D9286*Calculator!$G$22/12,0)</f>
        <v>0</v>
      </c>
      <c r="G9286" s="29">
        <f ca="1">IF(E9286&gt;0,(IFERROR(-PMT(Calculator!$G$22/12,Calculator!$G$23*12,Calculator!$G$20),0))-F9286,0)</f>
        <v>0</v>
      </c>
      <c r="H9286" s="29">
        <f t="shared" ca="1" si="584"/>
        <v>0</v>
      </c>
      <c r="I9286" s="29">
        <f t="shared" ca="1" si="582"/>
        <v>0</v>
      </c>
      <c r="J9286" s="30">
        <f>Calculator!$G$40</f>
        <v>6.5000000000000002E-2</v>
      </c>
      <c r="K9286" s="29">
        <f ca="1">IF(C9286&gt;=Calculator!$G$27,IF(DAY($C9286)=1,Calculator!$G$34/2,IF(DAY($C9286)=15,Calculator!$G$34/2,0)),0)</f>
        <v>0</v>
      </c>
      <c r="L9286" s="29">
        <f ca="1">IF(DAY($C9286)=28,IF(H9286=0,0,Calculator!$G$35),0)</f>
        <v>0</v>
      </c>
      <c r="M9286" s="29">
        <f ca="1">IF(I9286&gt;0,IF(DAY($C9286)=1,SUM(INDIRECT("I"&amp;(ROW(C9285)-DAY(C9285))):I9285),0),0)</f>
        <v>0</v>
      </c>
      <c r="N9286" s="29">
        <f ca="1">IF(C9286&lt;Calculator!$G$27,0,IF(C9286=Calculator!$G$27,Calculator!$G$39,IF(H9286-K9286&lt;=0,IF(D9286&gt;Calculator!$G$39,IF(H9286-K9286+E9286+L9286+M9286+Calculator!$G$39&gt;Calculator!$G$39,Calculator!$G$39-(H9286+E9286+L9286+M9286-K9286),Calculator!$G$39),D9286),0)))</f>
        <v>0</v>
      </c>
    </row>
    <row r="9287" spans="1:14" ht="15.75" thickBot="1">
      <c r="A9287" s="33" t="str">
        <f ca="1">IF(C9287=Calculator!$H$27,"F",IF(Daily!D9287+Daily!H9287=0,IF(D9286+H9286&gt;0,"L",""),""))</f>
        <v/>
      </c>
      <c r="B9287" s="34">
        <v>9286</v>
      </c>
      <c r="C9287" s="19">
        <f t="shared" ca="1" si="581"/>
        <v>55216</v>
      </c>
      <c r="D9287" s="29">
        <f t="shared" ca="1" si="583"/>
        <v>0</v>
      </c>
      <c r="E9287" s="29">
        <f ca="1">IF(C9287&lt;Calculator!$D$26,0,IF(DAY($C9287)=1,IF(D9287-Calculator!$G$24&gt;0,Calculator!$G$24,D9287),0))</f>
        <v>0</v>
      </c>
      <c r="F9287" s="29">
        <f ca="1">IF(E9287&gt;0,D9287*Calculator!$G$22/12,0)</f>
        <v>0</v>
      </c>
      <c r="G9287" s="29">
        <f ca="1">IF(E9287&gt;0,(IFERROR(-PMT(Calculator!$G$22/12,Calculator!$G$23*12,Calculator!$G$20),0))-F9287,0)</f>
        <v>0</v>
      </c>
      <c r="H9287" s="29">
        <f t="shared" ca="1" si="584"/>
        <v>0</v>
      </c>
      <c r="I9287" s="29">
        <f t="shared" ca="1" si="582"/>
        <v>0</v>
      </c>
      <c r="J9287" s="30">
        <f>Calculator!$G$40</f>
        <v>6.5000000000000002E-2</v>
      </c>
      <c r="K9287" s="29">
        <f ca="1">IF(C9287&gt;=Calculator!$G$27,IF(DAY($C9287)=1,Calculator!$G$34/2,IF(DAY($C9287)=15,Calculator!$G$34/2,0)),0)</f>
        <v>0</v>
      </c>
      <c r="L9287" s="29">
        <f ca="1">IF(DAY($C9287)=28,IF(H9287=0,0,Calculator!$G$35),0)</f>
        <v>0</v>
      </c>
      <c r="M9287" s="29">
        <f ca="1">IF(I9287&gt;0,IF(DAY($C9287)=1,SUM(INDIRECT("I"&amp;(ROW(C9286)-DAY(C9286))):I9286),0),0)</f>
        <v>0</v>
      </c>
      <c r="N9287" s="29">
        <f ca="1">IF(C9287&lt;Calculator!$G$27,0,IF(C9287=Calculator!$G$27,Calculator!$G$39,IF(H9287-K9287&lt;=0,IF(D9287&gt;Calculator!$G$39,IF(H9287-K9287+E9287+L9287+M9287+Calculator!$G$39&gt;Calculator!$G$39,Calculator!$G$39-(H9287+E9287+L9287+M9287-K9287),Calculator!$G$39),D9287),0)))</f>
        <v>0</v>
      </c>
    </row>
    <row r="9288" spans="1:14" ht="15.75" thickBot="1">
      <c r="A9288" s="33" t="str">
        <f ca="1">IF(C9288=Calculator!$H$27,"F",IF(Daily!D9288+Daily!H9288=0,IF(D9287+H9287&gt;0,"L",""),""))</f>
        <v/>
      </c>
      <c r="B9288" s="34">
        <v>9287</v>
      </c>
      <c r="C9288" s="19">
        <f t="shared" ca="1" si="581"/>
        <v>55217</v>
      </c>
      <c r="D9288" s="29">
        <f t="shared" ca="1" si="583"/>
        <v>0</v>
      </c>
      <c r="E9288" s="29">
        <f ca="1">IF(C9288&lt;Calculator!$D$26,0,IF(DAY($C9288)=1,IF(D9288-Calculator!$G$24&gt;0,Calculator!$G$24,D9288),0))</f>
        <v>0</v>
      </c>
      <c r="F9288" s="29">
        <f ca="1">IF(E9288&gt;0,D9288*Calculator!$G$22/12,0)</f>
        <v>0</v>
      </c>
      <c r="G9288" s="29">
        <f ca="1">IF(E9288&gt;0,(IFERROR(-PMT(Calculator!$G$22/12,Calculator!$G$23*12,Calculator!$G$20),0))-F9288,0)</f>
        <v>0</v>
      </c>
      <c r="H9288" s="29">
        <f t="shared" ca="1" si="584"/>
        <v>0</v>
      </c>
      <c r="I9288" s="29">
        <f t="shared" ca="1" si="582"/>
        <v>0</v>
      </c>
      <c r="J9288" s="30">
        <f>Calculator!$G$40</f>
        <v>6.5000000000000002E-2</v>
      </c>
      <c r="K9288" s="29">
        <f ca="1">IF(C9288&gt;=Calculator!$G$27,IF(DAY($C9288)=1,Calculator!$G$34/2,IF(DAY($C9288)=15,Calculator!$G$34/2,0)),0)</f>
        <v>0</v>
      </c>
      <c r="L9288" s="29">
        <f ca="1">IF(DAY($C9288)=28,IF(H9288=0,0,Calculator!$G$35),0)</f>
        <v>0</v>
      </c>
      <c r="M9288" s="29">
        <f ca="1">IF(I9288&gt;0,IF(DAY($C9288)=1,SUM(INDIRECT("I"&amp;(ROW(C9287)-DAY(C9287))):I9287),0),0)</f>
        <v>0</v>
      </c>
      <c r="N9288" s="29">
        <f ca="1">IF(C9288&lt;Calculator!$G$27,0,IF(C9288=Calculator!$G$27,Calculator!$G$39,IF(H9288-K9288&lt;=0,IF(D9288&gt;Calculator!$G$39,IF(H9288-K9288+E9288+L9288+M9288+Calculator!$G$39&gt;Calculator!$G$39,Calculator!$G$39-(H9288+E9288+L9288+M9288-K9288),Calculator!$G$39),D9288),0)))</f>
        <v>0</v>
      </c>
    </row>
    <row r="9289" spans="1:14" ht="15.75" thickBot="1">
      <c r="A9289" s="33" t="str">
        <f ca="1">IF(C9289=Calculator!$H$27,"F",IF(Daily!D9289+Daily!H9289=0,IF(D9288+H9288&gt;0,"L",""),""))</f>
        <v/>
      </c>
      <c r="B9289" s="34">
        <v>9288</v>
      </c>
      <c r="C9289" s="19">
        <f t="shared" ca="1" si="581"/>
        <v>55218</v>
      </c>
      <c r="D9289" s="29">
        <f t="shared" ca="1" si="583"/>
        <v>0</v>
      </c>
      <c r="E9289" s="29">
        <f ca="1">IF(C9289&lt;Calculator!$D$26,0,IF(DAY($C9289)=1,IF(D9289-Calculator!$G$24&gt;0,Calculator!$G$24,D9289),0))</f>
        <v>0</v>
      </c>
      <c r="F9289" s="29">
        <f ca="1">IF(E9289&gt;0,D9289*Calculator!$G$22/12,0)</f>
        <v>0</v>
      </c>
      <c r="G9289" s="29">
        <f ca="1">IF(E9289&gt;0,(IFERROR(-PMT(Calculator!$G$22/12,Calculator!$G$23*12,Calculator!$G$20),0))-F9289,0)</f>
        <v>0</v>
      </c>
      <c r="H9289" s="29">
        <f t="shared" ca="1" si="584"/>
        <v>0</v>
      </c>
      <c r="I9289" s="29">
        <f t="shared" ca="1" si="582"/>
        <v>0</v>
      </c>
      <c r="J9289" s="30">
        <f>Calculator!$G$40</f>
        <v>6.5000000000000002E-2</v>
      </c>
      <c r="K9289" s="29">
        <f ca="1">IF(C9289&gt;=Calculator!$G$27,IF(DAY($C9289)=1,Calculator!$G$34/2,IF(DAY($C9289)=15,Calculator!$G$34/2,0)),0)</f>
        <v>0</v>
      </c>
      <c r="L9289" s="29">
        <f ca="1">IF(DAY($C9289)=28,IF(H9289=0,0,Calculator!$G$35),0)</f>
        <v>0</v>
      </c>
      <c r="M9289" s="29">
        <f ca="1">IF(I9289&gt;0,IF(DAY($C9289)=1,SUM(INDIRECT("I"&amp;(ROW(C9288)-DAY(C9288))):I9288),0),0)</f>
        <v>0</v>
      </c>
      <c r="N9289" s="29">
        <f ca="1">IF(C9289&lt;Calculator!$G$27,0,IF(C9289=Calculator!$G$27,Calculator!$G$39,IF(H9289-K9289&lt;=0,IF(D9289&gt;Calculator!$G$39,IF(H9289-K9289+E9289+L9289+M9289+Calculator!$G$39&gt;Calculator!$G$39,Calculator!$G$39-(H9289+E9289+L9289+M9289-K9289),Calculator!$G$39),D9289),0)))</f>
        <v>0</v>
      </c>
    </row>
    <row r="9290" spans="1:14" ht="15.75" thickBot="1">
      <c r="A9290" s="33" t="str">
        <f ca="1">IF(C9290=Calculator!$H$27,"F",IF(Daily!D9290+Daily!H9290=0,IF(D9289+H9289&gt;0,"L",""),""))</f>
        <v/>
      </c>
      <c r="B9290" s="34">
        <v>9289</v>
      </c>
      <c r="C9290" s="19">
        <f t="shared" ca="1" si="581"/>
        <v>55219</v>
      </c>
      <c r="D9290" s="29">
        <f t="shared" ca="1" si="583"/>
        <v>0</v>
      </c>
      <c r="E9290" s="29">
        <f ca="1">IF(C9290&lt;Calculator!$D$26,0,IF(DAY($C9290)=1,IF(D9290-Calculator!$G$24&gt;0,Calculator!$G$24,D9290),0))</f>
        <v>0</v>
      </c>
      <c r="F9290" s="29">
        <f ca="1">IF(E9290&gt;0,D9290*Calculator!$G$22/12,0)</f>
        <v>0</v>
      </c>
      <c r="G9290" s="29">
        <f ca="1">IF(E9290&gt;0,(IFERROR(-PMT(Calculator!$G$22/12,Calculator!$G$23*12,Calculator!$G$20),0))-F9290,0)</f>
        <v>0</v>
      </c>
      <c r="H9290" s="29">
        <f t="shared" ca="1" si="584"/>
        <v>0</v>
      </c>
      <c r="I9290" s="29">
        <f t="shared" ca="1" si="582"/>
        <v>0</v>
      </c>
      <c r="J9290" s="30">
        <f>Calculator!$G$40</f>
        <v>6.5000000000000002E-2</v>
      </c>
      <c r="K9290" s="29">
        <f ca="1">IF(C9290&gt;=Calculator!$G$27,IF(DAY($C9290)=1,Calculator!$G$34/2,IF(DAY($C9290)=15,Calculator!$G$34/2,0)),0)</f>
        <v>0</v>
      </c>
      <c r="L9290" s="29">
        <f ca="1">IF(DAY($C9290)=28,IF(H9290=0,0,Calculator!$G$35),0)</f>
        <v>0</v>
      </c>
      <c r="M9290" s="29">
        <f ca="1">IF(I9290&gt;0,IF(DAY($C9290)=1,SUM(INDIRECT("I"&amp;(ROW(C9289)-DAY(C9289))):I9289),0),0)</f>
        <v>0</v>
      </c>
      <c r="N9290" s="29">
        <f ca="1">IF(C9290&lt;Calculator!$G$27,0,IF(C9290=Calculator!$G$27,Calculator!$G$39,IF(H9290-K9290&lt;=0,IF(D9290&gt;Calculator!$G$39,IF(H9290-K9290+E9290+L9290+M9290+Calculator!$G$39&gt;Calculator!$G$39,Calculator!$G$39-(H9290+E9290+L9290+M9290-K9290),Calculator!$G$39),D9290),0)))</f>
        <v>0</v>
      </c>
    </row>
    <row r="9291" spans="1:14" ht="15.75" thickBot="1">
      <c r="A9291" s="33" t="str">
        <f ca="1">IF(C9291=Calculator!$H$27,"F",IF(Daily!D9291+Daily!H9291=0,IF(D9290+H9290&gt;0,"L",""),""))</f>
        <v/>
      </c>
      <c r="B9291" s="34">
        <v>9290</v>
      </c>
      <c r="C9291" s="19">
        <f t="shared" ca="1" si="581"/>
        <v>55220</v>
      </c>
      <c r="D9291" s="29">
        <f t="shared" ca="1" si="583"/>
        <v>0</v>
      </c>
      <c r="E9291" s="29">
        <f ca="1">IF(C9291&lt;Calculator!$D$26,0,IF(DAY($C9291)=1,IF(D9291-Calculator!$G$24&gt;0,Calculator!$G$24,D9291),0))</f>
        <v>0</v>
      </c>
      <c r="F9291" s="29">
        <f ca="1">IF(E9291&gt;0,D9291*Calculator!$G$22/12,0)</f>
        <v>0</v>
      </c>
      <c r="G9291" s="29">
        <f ca="1">IF(E9291&gt;0,(IFERROR(-PMT(Calculator!$G$22/12,Calculator!$G$23*12,Calculator!$G$20),0))-F9291,0)</f>
        <v>0</v>
      </c>
      <c r="H9291" s="29">
        <f t="shared" ca="1" si="584"/>
        <v>0</v>
      </c>
      <c r="I9291" s="29">
        <f t="shared" ca="1" si="582"/>
        <v>0</v>
      </c>
      <c r="J9291" s="30">
        <f>Calculator!$G$40</f>
        <v>6.5000000000000002E-2</v>
      </c>
      <c r="K9291" s="29">
        <f ca="1">IF(C9291&gt;=Calculator!$G$27,IF(DAY($C9291)=1,Calculator!$G$34/2,IF(DAY($C9291)=15,Calculator!$G$34/2,0)),0)</f>
        <v>0</v>
      </c>
      <c r="L9291" s="29">
        <f ca="1">IF(DAY($C9291)=28,IF(H9291=0,0,Calculator!$G$35),0)</f>
        <v>0</v>
      </c>
      <c r="M9291" s="29">
        <f ca="1">IF(I9291&gt;0,IF(DAY($C9291)=1,SUM(INDIRECT("I"&amp;(ROW(C9290)-DAY(C9290))):I9290),0),0)</f>
        <v>0</v>
      </c>
      <c r="N9291" s="29">
        <f ca="1">IF(C9291&lt;Calculator!$G$27,0,IF(C9291=Calculator!$G$27,Calculator!$G$39,IF(H9291-K9291&lt;=0,IF(D9291&gt;Calculator!$G$39,IF(H9291-K9291+E9291+L9291+M9291+Calculator!$G$39&gt;Calculator!$G$39,Calculator!$G$39-(H9291+E9291+L9291+M9291-K9291),Calculator!$G$39),D9291),0)))</f>
        <v>0</v>
      </c>
    </row>
    <row r="9292" spans="1:14" ht="15.75" thickBot="1">
      <c r="A9292" s="33" t="str">
        <f ca="1">IF(C9292=Calculator!$H$27,"F",IF(Daily!D9292+Daily!H9292=0,IF(D9291+H9291&gt;0,"L",""),""))</f>
        <v/>
      </c>
      <c r="B9292" s="34">
        <v>9291</v>
      </c>
      <c r="C9292" s="19">
        <f t="shared" ca="1" si="581"/>
        <v>55221</v>
      </c>
      <c r="D9292" s="29">
        <f t="shared" ca="1" si="583"/>
        <v>0</v>
      </c>
      <c r="E9292" s="29">
        <f ca="1">IF(C9292&lt;Calculator!$D$26,0,IF(DAY($C9292)=1,IF(D9292-Calculator!$G$24&gt;0,Calculator!$G$24,D9292),0))</f>
        <v>0</v>
      </c>
      <c r="F9292" s="29">
        <f ca="1">IF(E9292&gt;0,D9292*Calculator!$G$22/12,0)</f>
        <v>0</v>
      </c>
      <c r="G9292" s="29">
        <f ca="1">IF(E9292&gt;0,(IFERROR(-PMT(Calculator!$G$22/12,Calculator!$G$23*12,Calculator!$G$20),0))-F9292,0)</f>
        <v>0</v>
      </c>
      <c r="H9292" s="29">
        <f t="shared" ca="1" si="584"/>
        <v>0</v>
      </c>
      <c r="I9292" s="29">
        <f t="shared" ca="1" si="582"/>
        <v>0</v>
      </c>
      <c r="J9292" s="30">
        <f>Calculator!$G$40</f>
        <v>6.5000000000000002E-2</v>
      </c>
      <c r="K9292" s="29">
        <f ca="1">IF(C9292&gt;=Calculator!$G$27,IF(DAY($C9292)=1,Calculator!$G$34/2,IF(DAY($C9292)=15,Calculator!$G$34/2,0)),0)</f>
        <v>0</v>
      </c>
      <c r="L9292" s="29">
        <f ca="1">IF(DAY($C9292)=28,IF(H9292=0,0,Calculator!$G$35),0)</f>
        <v>0</v>
      </c>
      <c r="M9292" s="29">
        <f ca="1">IF(I9292&gt;0,IF(DAY($C9292)=1,SUM(INDIRECT("I"&amp;(ROW(C9291)-DAY(C9291))):I9291),0),0)</f>
        <v>0</v>
      </c>
      <c r="N9292" s="29">
        <f ca="1">IF(C9292&lt;Calculator!$G$27,0,IF(C9292=Calculator!$G$27,Calculator!$G$39,IF(H9292-K9292&lt;=0,IF(D9292&gt;Calculator!$G$39,IF(H9292-K9292+E9292+L9292+M9292+Calculator!$G$39&gt;Calculator!$G$39,Calculator!$G$39-(H9292+E9292+L9292+M9292-K9292),Calculator!$G$39),D9292),0)))</f>
        <v>0</v>
      </c>
    </row>
    <row r="9293" spans="1:14" ht="15.75" thickBot="1">
      <c r="A9293" s="33" t="str">
        <f ca="1">IF(C9293=Calculator!$H$27,"F",IF(Daily!D9293+Daily!H9293=0,IF(D9292+H9292&gt;0,"L",""),""))</f>
        <v/>
      </c>
      <c r="B9293" s="34">
        <v>9292</v>
      </c>
      <c r="C9293" s="19">
        <f t="shared" ca="1" si="581"/>
        <v>55222</v>
      </c>
      <c r="D9293" s="29">
        <f t="shared" ca="1" si="583"/>
        <v>0</v>
      </c>
      <c r="E9293" s="29">
        <f ca="1">IF(C9293&lt;Calculator!$D$26,0,IF(DAY($C9293)=1,IF(D9293-Calculator!$G$24&gt;0,Calculator!$G$24,D9293),0))</f>
        <v>0</v>
      </c>
      <c r="F9293" s="29">
        <f ca="1">IF(E9293&gt;0,D9293*Calculator!$G$22/12,0)</f>
        <v>0</v>
      </c>
      <c r="G9293" s="29">
        <f ca="1">IF(E9293&gt;0,(IFERROR(-PMT(Calculator!$G$22/12,Calculator!$G$23*12,Calculator!$G$20),0))-F9293,0)</f>
        <v>0</v>
      </c>
      <c r="H9293" s="29">
        <f t="shared" ca="1" si="584"/>
        <v>0</v>
      </c>
      <c r="I9293" s="29">
        <f t="shared" ca="1" si="582"/>
        <v>0</v>
      </c>
      <c r="J9293" s="30">
        <f>Calculator!$G$40</f>
        <v>6.5000000000000002E-2</v>
      </c>
      <c r="K9293" s="29">
        <f ca="1">IF(C9293&gt;=Calculator!$G$27,IF(DAY($C9293)=1,Calculator!$G$34/2,IF(DAY($C9293)=15,Calculator!$G$34/2,0)),0)</f>
        <v>0</v>
      </c>
      <c r="L9293" s="29">
        <f ca="1">IF(DAY($C9293)=28,IF(H9293=0,0,Calculator!$G$35),0)</f>
        <v>0</v>
      </c>
      <c r="M9293" s="29">
        <f ca="1">IF(I9293&gt;0,IF(DAY($C9293)=1,SUM(INDIRECT("I"&amp;(ROW(C9292)-DAY(C9292))):I9292),0),0)</f>
        <v>0</v>
      </c>
      <c r="N9293" s="29">
        <f ca="1">IF(C9293&lt;Calculator!$G$27,0,IF(C9293=Calculator!$G$27,Calculator!$G$39,IF(H9293-K9293&lt;=0,IF(D9293&gt;Calculator!$G$39,IF(H9293-K9293+E9293+L9293+M9293+Calculator!$G$39&gt;Calculator!$G$39,Calculator!$G$39-(H9293+E9293+L9293+M9293-K9293),Calculator!$G$39),D9293),0)))</f>
        <v>0</v>
      </c>
    </row>
    <row r="9294" spans="1:14" ht="15.75" thickBot="1">
      <c r="A9294" s="33" t="str">
        <f ca="1">IF(C9294=Calculator!$H$27,"F",IF(Daily!D9294+Daily!H9294=0,IF(D9293+H9293&gt;0,"L",""),""))</f>
        <v/>
      </c>
      <c r="B9294" s="34">
        <v>9293</v>
      </c>
      <c r="C9294" s="19">
        <f t="shared" ca="1" si="581"/>
        <v>55223</v>
      </c>
      <c r="D9294" s="29">
        <f t="shared" ca="1" si="583"/>
        <v>0</v>
      </c>
      <c r="E9294" s="29">
        <f ca="1">IF(C9294&lt;Calculator!$D$26,0,IF(DAY($C9294)=1,IF(D9294-Calculator!$G$24&gt;0,Calculator!$G$24,D9294),0))</f>
        <v>0</v>
      </c>
      <c r="F9294" s="29">
        <f ca="1">IF(E9294&gt;0,D9294*Calculator!$G$22/12,0)</f>
        <v>0</v>
      </c>
      <c r="G9294" s="29">
        <f ca="1">IF(E9294&gt;0,(IFERROR(-PMT(Calculator!$G$22/12,Calculator!$G$23*12,Calculator!$G$20),0))-F9294,0)</f>
        <v>0</v>
      </c>
      <c r="H9294" s="29">
        <f t="shared" ca="1" si="584"/>
        <v>0</v>
      </c>
      <c r="I9294" s="29">
        <f t="shared" ca="1" si="582"/>
        <v>0</v>
      </c>
      <c r="J9294" s="30">
        <f>Calculator!$G$40</f>
        <v>6.5000000000000002E-2</v>
      </c>
      <c r="K9294" s="29">
        <f ca="1">IF(C9294&gt;=Calculator!$G$27,IF(DAY($C9294)=1,Calculator!$G$34/2,IF(DAY($C9294)=15,Calculator!$G$34/2,0)),0)</f>
        <v>0</v>
      </c>
      <c r="L9294" s="29">
        <f ca="1">IF(DAY($C9294)=28,IF(H9294=0,0,Calculator!$G$35),0)</f>
        <v>0</v>
      </c>
      <c r="M9294" s="29">
        <f ca="1">IF(I9294&gt;0,IF(DAY($C9294)=1,SUM(INDIRECT("I"&amp;(ROW(C9293)-DAY(C9293))):I9293),0),0)</f>
        <v>0</v>
      </c>
      <c r="N9294" s="29">
        <f ca="1">IF(C9294&lt;Calculator!$G$27,0,IF(C9294=Calculator!$G$27,Calculator!$G$39,IF(H9294-K9294&lt;=0,IF(D9294&gt;Calculator!$G$39,IF(H9294-K9294+E9294+L9294+M9294+Calculator!$G$39&gt;Calculator!$G$39,Calculator!$G$39-(H9294+E9294+L9294+M9294-K9294),Calculator!$G$39),D9294),0)))</f>
        <v>0</v>
      </c>
    </row>
    <row r="9295" spans="1:14" ht="15.75" thickBot="1">
      <c r="A9295" s="33" t="str">
        <f ca="1">IF(C9295=Calculator!$H$27,"F",IF(Daily!D9295+Daily!H9295=0,IF(D9294+H9294&gt;0,"L",""),""))</f>
        <v/>
      </c>
      <c r="B9295" s="34">
        <v>9294</v>
      </c>
      <c r="C9295" s="19">
        <f t="shared" ca="1" si="581"/>
        <v>55224</v>
      </c>
      <c r="D9295" s="29">
        <f t="shared" ca="1" si="583"/>
        <v>0</v>
      </c>
      <c r="E9295" s="29">
        <f ca="1">IF(C9295&lt;Calculator!$D$26,0,IF(DAY($C9295)=1,IF(D9295-Calculator!$G$24&gt;0,Calculator!$G$24,D9295),0))</f>
        <v>0</v>
      </c>
      <c r="F9295" s="29">
        <f ca="1">IF(E9295&gt;0,D9295*Calculator!$G$22/12,0)</f>
        <v>0</v>
      </c>
      <c r="G9295" s="29">
        <f ca="1">IF(E9295&gt;0,(IFERROR(-PMT(Calculator!$G$22/12,Calculator!$G$23*12,Calculator!$G$20),0))-F9295,0)</f>
        <v>0</v>
      </c>
      <c r="H9295" s="29">
        <f t="shared" ca="1" si="584"/>
        <v>0</v>
      </c>
      <c r="I9295" s="29">
        <f t="shared" ca="1" si="582"/>
        <v>0</v>
      </c>
      <c r="J9295" s="30">
        <f>Calculator!$G$40</f>
        <v>6.5000000000000002E-2</v>
      </c>
      <c r="K9295" s="29">
        <f ca="1">IF(C9295&gt;=Calculator!$G$27,IF(DAY($C9295)=1,Calculator!$G$34/2,IF(DAY($C9295)=15,Calculator!$G$34/2,0)),0)</f>
        <v>0</v>
      </c>
      <c r="L9295" s="29">
        <f ca="1">IF(DAY($C9295)=28,IF(H9295=0,0,Calculator!$G$35),0)</f>
        <v>0</v>
      </c>
      <c r="M9295" s="29">
        <f ca="1">IF(I9295&gt;0,IF(DAY($C9295)=1,SUM(INDIRECT("I"&amp;(ROW(C9294)-DAY(C9294))):I9294),0),0)</f>
        <v>0</v>
      </c>
      <c r="N9295" s="29">
        <f ca="1">IF(C9295&lt;Calculator!$G$27,0,IF(C9295=Calculator!$G$27,Calculator!$G$39,IF(H9295-K9295&lt;=0,IF(D9295&gt;Calculator!$G$39,IF(H9295-K9295+E9295+L9295+M9295+Calculator!$G$39&gt;Calculator!$G$39,Calculator!$G$39-(H9295+E9295+L9295+M9295-K9295),Calculator!$G$39),D9295),0)))</f>
        <v>0</v>
      </c>
    </row>
    <row r="9296" spans="1:14" ht="15.75" thickBot="1">
      <c r="A9296" s="33" t="str">
        <f ca="1">IF(C9296=Calculator!$H$27,"F",IF(Daily!D9296+Daily!H9296=0,IF(D9295+H9295&gt;0,"L",""),""))</f>
        <v/>
      </c>
      <c r="B9296" s="34">
        <v>9295</v>
      </c>
      <c r="C9296" s="19">
        <f t="shared" ca="1" si="581"/>
        <v>55225</v>
      </c>
      <c r="D9296" s="29">
        <f t="shared" ca="1" si="583"/>
        <v>0</v>
      </c>
      <c r="E9296" s="29">
        <f ca="1">IF(C9296&lt;Calculator!$D$26,0,IF(DAY($C9296)=1,IF(D9296-Calculator!$G$24&gt;0,Calculator!$G$24,D9296),0))</f>
        <v>0</v>
      </c>
      <c r="F9296" s="29">
        <f ca="1">IF(E9296&gt;0,D9296*Calculator!$G$22/12,0)</f>
        <v>0</v>
      </c>
      <c r="G9296" s="29">
        <f ca="1">IF(E9296&gt;0,(IFERROR(-PMT(Calculator!$G$22/12,Calculator!$G$23*12,Calculator!$G$20),0))-F9296,0)</f>
        <v>0</v>
      </c>
      <c r="H9296" s="29">
        <f t="shared" ca="1" si="584"/>
        <v>0</v>
      </c>
      <c r="I9296" s="29">
        <f t="shared" ca="1" si="582"/>
        <v>0</v>
      </c>
      <c r="J9296" s="30">
        <f>Calculator!$G$40</f>
        <v>6.5000000000000002E-2</v>
      </c>
      <c r="K9296" s="29">
        <f ca="1">IF(C9296&gt;=Calculator!$G$27,IF(DAY($C9296)=1,Calculator!$G$34/2,IF(DAY($C9296)=15,Calculator!$G$34/2,0)),0)</f>
        <v>0</v>
      </c>
      <c r="L9296" s="29">
        <f ca="1">IF(DAY($C9296)=28,IF(H9296=0,0,Calculator!$G$35),0)</f>
        <v>0</v>
      </c>
      <c r="M9296" s="29">
        <f ca="1">IF(I9296&gt;0,IF(DAY($C9296)=1,SUM(INDIRECT("I"&amp;(ROW(C9295)-DAY(C9295))):I9295),0),0)</f>
        <v>0</v>
      </c>
      <c r="N9296" s="29">
        <f ca="1">IF(C9296&lt;Calculator!$G$27,0,IF(C9296=Calculator!$G$27,Calculator!$G$39,IF(H9296-K9296&lt;=0,IF(D9296&gt;Calculator!$G$39,IF(H9296-K9296+E9296+L9296+M9296+Calculator!$G$39&gt;Calculator!$G$39,Calculator!$G$39-(H9296+E9296+L9296+M9296-K9296),Calculator!$G$39),D9296),0)))</f>
        <v>0</v>
      </c>
    </row>
    <row r="9297" spans="1:14" ht="15.75" thickBot="1">
      <c r="A9297" s="33" t="str">
        <f ca="1">IF(C9297=Calculator!$H$27,"F",IF(Daily!D9297+Daily!H9297=0,IF(D9296+H9296&gt;0,"L",""),""))</f>
        <v/>
      </c>
      <c r="B9297" s="34">
        <v>9296</v>
      </c>
      <c r="C9297" s="19">
        <f t="shared" ca="1" si="581"/>
        <v>55226</v>
      </c>
      <c r="D9297" s="29">
        <f t="shared" ca="1" si="583"/>
        <v>0</v>
      </c>
      <c r="E9297" s="29">
        <f ca="1">IF(C9297&lt;Calculator!$D$26,0,IF(DAY($C9297)=1,IF(D9297-Calculator!$G$24&gt;0,Calculator!$G$24,D9297),0))</f>
        <v>0</v>
      </c>
      <c r="F9297" s="29">
        <f ca="1">IF(E9297&gt;0,D9297*Calculator!$G$22/12,0)</f>
        <v>0</v>
      </c>
      <c r="G9297" s="29">
        <f ca="1">IF(E9297&gt;0,(IFERROR(-PMT(Calculator!$G$22/12,Calculator!$G$23*12,Calculator!$G$20),0))-F9297,0)</f>
        <v>0</v>
      </c>
      <c r="H9297" s="29">
        <f t="shared" ca="1" si="584"/>
        <v>0</v>
      </c>
      <c r="I9297" s="29">
        <f t="shared" ca="1" si="582"/>
        <v>0</v>
      </c>
      <c r="J9297" s="30">
        <f>Calculator!$G$40</f>
        <v>6.5000000000000002E-2</v>
      </c>
      <c r="K9297" s="29">
        <f ca="1">IF(C9297&gt;=Calculator!$G$27,IF(DAY($C9297)=1,Calculator!$G$34/2,IF(DAY($C9297)=15,Calculator!$G$34/2,0)),0)</f>
        <v>0</v>
      </c>
      <c r="L9297" s="29">
        <f ca="1">IF(DAY($C9297)=28,IF(H9297=0,0,Calculator!$G$35),0)</f>
        <v>0</v>
      </c>
      <c r="M9297" s="29">
        <f ca="1">IF(I9297&gt;0,IF(DAY($C9297)=1,SUM(INDIRECT("I"&amp;(ROW(C9296)-DAY(C9296))):I9296),0),0)</f>
        <v>0</v>
      </c>
      <c r="N9297" s="29">
        <f ca="1">IF(C9297&lt;Calculator!$G$27,0,IF(C9297=Calculator!$G$27,Calculator!$G$39,IF(H9297-K9297&lt;=0,IF(D9297&gt;Calculator!$G$39,IF(H9297-K9297+E9297+L9297+M9297+Calculator!$G$39&gt;Calculator!$G$39,Calculator!$G$39-(H9297+E9297+L9297+M9297-K9297),Calculator!$G$39),D9297),0)))</f>
        <v>0</v>
      </c>
    </row>
    <row r="9298" spans="1:14" ht="15.75" thickBot="1">
      <c r="A9298" s="33" t="str">
        <f ca="1">IF(C9298=Calculator!$H$27,"F",IF(Daily!D9298+Daily!H9298=0,IF(D9297+H9297&gt;0,"L",""),""))</f>
        <v/>
      </c>
      <c r="B9298" s="34">
        <v>9297</v>
      </c>
      <c r="C9298" s="19">
        <f t="shared" ca="1" si="581"/>
        <v>55227</v>
      </c>
      <c r="D9298" s="29">
        <f t="shared" ca="1" si="583"/>
        <v>0</v>
      </c>
      <c r="E9298" s="29">
        <f ca="1">IF(C9298&lt;Calculator!$D$26,0,IF(DAY($C9298)=1,IF(D9298-Calculator!$G$24&gt;0,Calculator!$G$24,D9298),0))</f>
        <v>0</v>
      </c>
      <c r="F9298" s="29">
        <f ca="1">IF(E9298&gt;0,D9298*Calculator!$G$22/12,0)</f>
        <v>0</v>
      </c>
      <c r="G9298" s="29">
        <f ca="1">IF(E9298&gt;0,(IFERROR(-PMT(Calculator!$G$22/12,Calculator!$G$23*12,Calculator!$G$20),0))-F9298,0)</f>
        <v>0</v>
      </c>
      <c r="H9298" s="29">
        <f t="shared" ca="1" si="584"/>
        <v>0</v>
      </c>
      <c r="I9298" s="29">
        <f t="shared" ca="1" si="582"/>
        <v>0</v>
      </c>
      <c r="J9298" s="30">
        <f>Calculator!$G$40</f>
        <v>6.5000000000000002E-2</v>
      </c>
      <c r="K9298" s="29">
        <f ca="1">IF(C9298&gt;=Calculator!$G$27,IF(DAY($C9298)=1,Calculator!$G$34/2,IF(DAY($C9298)=15,Calculator!$G$34/2,0)),0)</f>
        <v>4500</v>
      </c>
      <c r="L9298" s="29">
        <f ca="1">IF(DAY($C9298)=28,IF(H9298=0,0,Calculator!$G$35),0)</f>
        <v>0</v>
      </c>
      <c r="M9298" s="29">
        <f ca="1">IF(I9298&gt;0,IF(DAY($C9298)=1,SUM(INDIRECT("I"&amp;(ROW(C9297)-DAY(C9297))):I9297),0),0)</f>
        <v>0</v>
      </c>
      <c r="N9298" s="29">
        <f ca="1">IF(C9298&lt;Calculator!$G$27,0,IF(C9298=Calculator!$G$27,Calculator!$G$39,IF(H9298-K9298&lt;=0,IF(D9298&gt;Calculator!$G$39,IF(H9298-K9298+E9298+L9298+M9298+Calculator!$G$39&gt;Calculator!$G$39,Calculator!$G$39-(H9298+E9298+L9298+M9298-K9298),Calculator!$G$39),D9298),0)))</f>
        <v>0</v>
      </c>
    </row>
    <row r="9299" spans="1:14" ht="15.75" thickBot="1">
      <c r="A9299" s="33" t="str">
        <f ca="1">IF(C9299=Calculator!$H$27,"F",IF(Daily!D9299+Daily!H9299=0,IF(D9298+H9298&gt;0,"L",""),""))</f>
        <v/>
      </c>
      <c r="B9299" s="34">
        <v>9298</v>
      </c>
      <c r="C9299" s="19">
        <f t="shared" ca="1" si="581"/>
        <v>55228</v>
      </c>
      <c r="D9299" s="29">
        <f t="shared" ca="1" si="583"/>
        <v>0</v>
      </c>
      <c r="E9299" s="29">
        <f ca="1">IF(C9299&lt;Calculator!$D$26,0,IF(DAY($C9299)=1,IF(D9299-Calculator!$G$24&gt;0,Calculator!$G$24,D9299),0))</f>
        <v>0</v>
      </c>
      <c r="F9299" s="29">
        <f ca="1">IF(E9299&gt;0,D9299*Calculator!$G$22/12,0)</f>
        <v>0</v>
      </c>
      <c r="G9299" s="29">
        <f ca="1">IF(E9299&gt;0,(IFERROR(-PMT(Calculator!$G$22/12,Calculator!$G$23*12,Calculator!$G$20),0))-F9299,0)</f>
        <v>0</v>
      </c>
      <c r="H9299" s="29">
        <f t="shared" ca="1" si="584"/>
        <v>0</v>
      </c>
      <c r="I9299" s="29">
        <f t="shared" ca="1" si="582"/>
        <v>0</v>
      </c>
      <c r="J9299" s="30">
        <f>Calculator!$G$40</f>
        <v>6.5000000000000002E-2</v>
      </c>
      <c r="K9299" s="29">
        <f ca="1">IF(C9299&gt;=Calculator!$G$27,IF(DAY($C9299)=1,Calculator!$G$34/2,IF(DAY($C9299)=15,Calculator!$G$34/2,0)),0)</f>
        <v>0</v>
      </c>
      <c r="L9299" s="29">
        <f ca="1">IF(DAY($C9299)=28,IF(H9299=0,0,Calculator!$G$35),0)</f>
        <v>0</v>
      </c>
      <c r="M9299" s="29">
        <f ca="1">IF(I9299&gt;0,IF(DAY($C9299)=1,SUM(INDIRECT("I"&amp;(ROW(C9298)-DAY(C9298))):I9298),0),0)</f>
        <v>0</v>
      </c>
      <c r="N9299" s="29">
        <f ca="1">IF(C9299&lt;Calculator!$G$27,0,IF(C9299=Calculator!$G$27,Calculator!$G$39,IF(H9299-K9299&lt;=0,IF(D9299&gt;Calculator!$G$39,IF(H9299-K9299+E9299+L9299+M9299+Calculator!$G$39&gt;Calculator!$G$39,Calculator!$G$39-(H9299+E9299+L9299+M9299-K9299),Calculator!$G$39),D9299),0)))</f>
        <v>0</v>
      </c>
    </row>
    <row r="9300" spans="1:14" ht="15.75" thickBot="1">
      <c r="A9300" s="33" t="str">
        <f ca="1">IF(C9300=Calculator!$H$27,"F",IF(Daily!D9300+Daily!H9300=0,IF(D9299+H9299&gt;0,"L",""),""))</f>
        <v/>
      </c>
      <c r="B9300" s="34">
        <v>9299</v>
      </c>
      <c r="C9300" s="19">
        <f t="shared" ca="1" si="581"/>
        <v>55229</v>
      </c>
      <c r="D9300" s="29">
        <f t="shared" ca="1" si="583"/>
        <v>0</v>
      </c>
      <c r="E9300" s="29">
        <f ca="1">IF(C9300&lt;Calculator!$D$26,0,IF(DAY($C9300)=1,IF(D9300-Calculator!$G$24&gt;0,Calculator!$G$24,D9300),0))</f>
        <v>0</v>
      </c>
      <c r="F9300" s="29">
        <f ca="1">IF(E9300&gt;0,D9300*Calculator!$G$22/12,0)</f>
        <v>0</v>
      </c>
      <c r="G9300" s="29">
        <f ca="1">IF(E9300&gt;0,(IFERROR(-PMT(Calculator!$G$22/12,Calculator!$G$23*12,Calculator!$G$20),0))-F9300,0)</f>
        <v>0</v>
      </c>
      <c r="H9300" s="29">
        <f t="shared" ca="1" si="584"/>
        <v>0</v>
      </c>
      <c r="I9300" s="29">
        <f t="shared" ca="1" si="582"/>
        <v>0</v>
      </c>
      <c r="J9300" s="30">
        <f>Calculator!$G$40</f>
        <v>6.5000000000000002E-2</v>
      </c>
      <c r="K9300" s="29">
        <f ca="1">IF(C9300&gt;=Calculator!$G$27,IF(DAY($C9300)=1,Calculator!$G$34/2,IF(DAY($C9300)=15,Calculator!$G$34/2,0)),0)</f>
        <v>0</v>
      </c>
      <c r="L9300" s="29">
        <f ca="1">IF(DAY($C9300)=28,IF(H9300=0,0,Calculator!$G$35),0)</f>
        <v>0</v>
      </c>
      <c r="M9300" s="29">
        <f ca="1">IF(I9300&gt;0,IF(DAY($C9300)=1,SUM(INDIRECT("I"&amp;(ROW(C9299)-DAY(C9299))):I9299),0),0)</f>
        <v>0</v>
      </c>
      <c r="N9300" s="29">
        <f ca="1">IF(C9300&lt;Calculator!$G$27,0,IF(C9300=Calculator!$G$27,Calculator!$G$39,IF(H9300-K9300&lt;=0,IF(D9300&gt;Calculator!$G$39,IF(H9300-K9300+E9300+L9300+M9300+Calculator!$G$39&gt;Calculator!$G$39,Calculator!$G$39-(H9300+E9300+L9300+M9300-K9300),Calculator!$G$39),D9300),0)))</f>
        <v>0</v>
      </c>
    </row>
    <row r="9301" spans="1:14" ht="15.75" thickBot="1">
      <c r="A9301" s="33" t="str">
        <f ca="1">IF(C9301=Calculator!$H$27,"F",IF(Daily!D9301+Daily!H9301=0,IF(D9300+H9300&gt;0,"L",""),""))</f>
        <v/>
      </c>
      <c r="B9301" s="34">
        <v>9300</v>
      </c>
      <c r="C9301" s="19">
        <f t="shared" ca="1" si="581"/>
        <v>55230</v>
      </c>
      <c r="D9301" s="29">
        <f t="shared" ca="1" si="583"/>
        <v>0</v>
      </c>
      <c r="E9301" s="29">
        <f ca="1">IF(C9301&lt;Calculator!$D$26,0,IF(DAY($C9301)=1,IF(D9301-Calculator!$G$24&gt;0,Calculator!$G$24,D9301),0))</f>
        <v>0</v>
      </c>
      <c r="F9301" s="29">
        <f ca="1">IF(E9301&gt;0,D9301*Calculator!$G$22/12,0)</f>
        <v>0</v>
      </c>
      <c r="G9301" s="29">
        <f ca="1">IF(E9301&gt;0,(IFERROR(-PMT(Calculator!$G$22/12,Calculator!$G$23*12,Calculator!$G$20),0))-F9301,0)</f>
        <v>0</v>
      </c>
      <c r="H9301" s="29">
        <f t="shared" ca="1" si="584"/>
        <v>0</v>
      </c>
      <c r="I9301" s="29">
        <f t="shared" ca="1" si="582"/>
        <v>0</v>
      </c>
      <c r="J9301" s="30">
        <f>Calculator!$G$40</f>
        <v>6.5000000000000002E-2</v>
      </c>
      <c r="K9301" s="29">
        <f ca="1">IF(C9301&gt;=Calculator!$G$27,IF(DAY($C9301)=1,Calculator!$G$34/2,IF(DAY($C9301)=15,Calculator!$G$34/2,0)),0)</f>
        <v>0</v>
      </c>
      <c r="L9301" s="29">
        <f ca="1">IF(DAY($C9301)=28,IF(H9301=0,0,Calculator!$G$35),0)</f>
        <v>0</v>
      </c>
      <c r="M9301" s="29">
        <f ca="1">IF(I9301&gt;0,IF(DAY($C9301)=1,SUM(INDIRECT("I"&amp;(ROW(C9300)-DAY(C9300))):I9300),0),0)</f>
        <v>0</v>
      </c>
      <c r="N9301" s="29">
        <f ca="1">IF(C9301&lt;Calculator!$G$27,0,IF(C9301=Calculator!$G$27,Calculator!$G$39,IF(H9301-K9301&lt;=0,IF(D9301&gt;Calculator!$G$39,IF(H9301-K9301+E9301+L9301+M9301+Calculator!$G$39&gt;Calculator!$G$39,Calculator!$G$39-(H9301+E9301+L9301+M9301-K9301),Calculator!$G$39),D9301),0)))</f>
        <v>0</v>
      </c>
    </row>
    <row r="9302" spans="1:14" ht="15.75" thickBot="1">
      <c r="A9302" s="33" t="str">
        <f ca="1">IF(C9302=Calculator!$H$27,"F",IF(Daily!D9302+Daily!H9302=0,IF(D9301+H9301&gt;0,"L",""),""))</f>
        <v/>
      </c>
      <c r="B9302" s="34">
        <v>9301</v>
      </c>
      <c r="C9302" s="19">
        <f t="shared" ca="1" si="581"/>
        <v>55231</v>
      </c>
      <c r="D9302" s="29">
        <f t="shared" ca="1" si="583"/>
        <v>0</v>
      </c>
      <c r="E9302" s="29">
        <f ca="1">IF(C9302&lt;Calculator!$D$26,0,IF(DAY($C9302)=1,IF(D9302-Calculator!$G$24&gt;0,Calculator!$G$24,D9302),0))</f>
        <v>0</v>
      </c>
      <c r="F9302" s="29">
        <f ca="1">IF(E9302&gt;0,D9302*Calculator!$G$22/12,0)</f>
        <v>0</v>
      </c>
      <c r="G9302" s="29">
        <f ca="1">IF(E9302&gt;0,(IFERROR(-PMT(Calculator!$G$22/12,Calculator!$G$23*12,Calculator!$G$20),0))-F9302,0)</f>
        <v>0</v>
      </c>
      <c r="H9302" s="29">
        <f t="shared" ca="1" si="584"/>
        <v>0</v>
      </c>
      <c r="I9302" s="29">
        <f t="shared" ca="1" si="582"/>
        <v>0</v>
      </c>
      <c r="J9302" s="30">
        <f>Calculator!$G$40</f>
        <v>6.5000000000000002E-2</v>
      </c>
      <c r="K9302" s="29">
        <f ca="1">IF(C9302&gt;=Calculator!$G$27,IF(DAY($C9302)=1,Calculator!$G$34/2,IF(DAY($C9302)=15,Calculator!$G$34/2,0)),0)</f>
        <v>0</v>
      </c>
      <c r="L9302" s="29">
        <f ca="1">IF(DAY($C9302)=28,IF(H9302=0,0,Calculator!$G$35),0)</f>
        <v>0</v>
      </c>
      <c r="M9302" s="29">
        <f ca="1">IF(I9302&gt;0,IF(DAY($C9302)=1,SUM(INDIRECT("I"&amp;(ROW(C9301)-DAY(C9301))):I9301),0),0)</f>
        <v>0</v>
      </c>
      <c r="N9302" s="29">
        <f ca="1">IF(C9302&lt;Calculator!$G$27,0,IF(C9302=Calculator!$G$27,Calculator!$G$39,IF(H9302-K9302&lt;=0,IF(D9302&gt;Calculator!$G$39,IF(H9302-K9302+E9302+L9302+M9302+Calculator!$G$39&gt;Calculator!$G$39,Calculator!$G$39-(H9302+E9302+L9302+M9302-K9302),Calculator!$G$39),D9302),0)))</f>
        <v>0</v>
      </c>
    </row>
    <row r="9303" spans="1:14" ht="15.75" thickBot="1">
      <c r="A9303" s="33" t="str">
        <f ca="1">IF(C9303=Calculator!$H$27,"F",IF(Daily!D9303+Daily!H9303=0,IF(D9302+H9302&gt;0,"L",""),""))</f>
        <v/>
      </c>
      <c r="B9303" s="34">
        <v>9302</v>
      </c>
      <c r="C9303" s="19">
        <f t="shared" ca="1" si="581"/>
        <v>55232</v>
      </c>
      <c r="D9303" s="29">
        <f t="shared" ca="1" si="583"/>
        <v>0</v>
      </c>
      <c r="E9303" s="29">
        <f ca="1">IF(C9303&lt;Calculator!$D$26,0,IF(DAY($C9303)=1,IF(D9303-Calculator!$G$24&gt;0,Calculator!$G$24,D9303),0))</f>
        <v>0</v>
      </c>
      <c r="F9303" s="29">
        <f ca="1">IF(E9303&gt;0,D9303*Calculator!$G$22/12,0)</f>
        <v>0</v>
      </c>
      <c r="G9303" s="29">
        <f ca="1">IF(E9303&gt;0,(IFERROR(-PMT(Calculator!$G$22/12,Calculator!$G$23*12,Calculator!$G$20),0))-F9303,0)</f>
        <v>0</v>
      </c>
      <c r="H9303" s="29">
        <f t="shared" ca="1" si="584"/>
        <v>0</v>
      </c>
      <c r="I9303" s="29">
        <f t="shared" ca="1" si="582"/>
        <v>0</v>
      </c>
      <c r="J9303" s="30">
        <f>Calculator!$G$40</f>
        <v>6.5000000000000002E-2</v>
      </c>
      <c r="K9303" s="29">
        <f ca="1">IF(C9303&gt;=Calculator!$G$27,IF(DAY($C9303)=1,Calculator!$G$34/2,IF(DAY($C9303)=15,Calculator!$G$34/2,0)),0)</f>
        <v>0</v>
      </c>
      <c r="L9303" s="29">
        <f ca="1">IF(DAY($C9303)=28,IF(H9303=0,0,Calculator!$G$35),0)</f>
        <v>0</v>
      </c>
      <c r="M9303" s="29">
        <f ca="1">IF(I9303&gt;0,IF(DAY($C9303)=1,SUM(INDIRECT("I"&amp;(ROW(C9302)-DAY(C9302))):I9302),0),0)</f>
        <v>0</v>
      </c>
      <c r="N9303" s="29">
        <f ca="1">IF(C9303&lt;Calculator!$G$27,0,IF(C9303=Calculator!$G$27,Calculator!$G$39,IF(H9303-K9303&lt;=0,IF(D9303&gt;Calculator!$G$39,IF(H9303-K9303+E9303+L9303+M9303+Calculator!$G$39&gt;Calculator!$G$39,Calculator!$G$39-(H9303+E9303+L9303+M9303-K9303),Calculator!$G$39),D9303),0)))</f>
        <v>0</v>
      </c>
    </row>
    <row r="9304" spans="1:14" ht="15.75" thickBot="1">
      <c r="A9304" s="33" t="str">
        <f ca="1">IF(C9304=Calculator!$H$27,"F",IF(Daily!D9304+Daily!H9304=0,IF(D9303+H9303&gt;0,"L",""),""))</f>
        <v/>
      </c>
      <c r="B9304" s="34">
        <v>9303</v>
      </c>
      <c r="C9304" s="19">
        <f t="shared" ca="1" si="581"/>
        <v>55233</v>
      </c>
      <c r="D9304" s="29">
        <f t="shared" ca="1" si="583"/>
        <v>0</v>
      </c>
      <c r="E9304" s="29">
        <f ca="1">IF(C9304&lt;Calculator!$D$26,0,IF(DAY($C9304)=1,IF(D9304-Calculator!$G$24&gt;0,Calculator!$G$24,D9304),0))</f>
        <v>0</v>
      </c>
      <c r="F9304" s="29">
        <f ca="1">IF(E9304&gt;0,D9304*Calculator!$G$22/12,0)</f>
        <v>0</v>
      </c>
      <c r="G9304" s="29">
        <f ca="1">IF(E9304&gt;0,(IFERROR(-PMT(Calculator!$G$22/12,Calculator!$G$23*12,Calculator!$G$20),0))-F9304,0)</f>
        <v>0</v>
      </c>
      <c r="H9304" s="29">
        <f t="shared" ca="1" si="584"/>
        <v>0</v>
      </c>
      <c r="I9304" s="29">
        <f t="shared" ca="1" si="582"/>
        <v>0</v>
      </c>
      <c r="J9304" s="30">
        <f>Calculator!$G$40</f>
        <v>6.5000000000000002E-2</v>
      </c>
      <c r="K9304" s="29">
        <f ca="1">IF(C9304&gt;=Calculator!$G$27,IF(DAY($C9304)=1,Calculator!$G$34/2,IF(DAY($C9304)=15,Calculator!$G$34/2,0)),0)</f>
        <v>0</v>
      </c>
      <c r="L9304" s="29">
        <f ca="1">IF(DAY($C9304)=28,IF(H9304=0,0,Calculator!$G$35),0)</f>
        <v>0</v>
      </c>
      <c r="M9304" s="29">
        <f ca="1">IF(I9304&gt;0,IF(DAY($C9304)=1,SUM(INDIRECT("I"&amp;(ROW(C9303)-DAY(C9303))):I9303),0),0)</f>
        <v>0</v>
      </c>
      <c r="N9304" s="29">
        <f ca="1">IF(C9304&lt;Calculator!$G$27,0,IF(C9304=Calculator!$G$27,Calculator!$G$39,IF(H9304-K9304&lt;=0,IF(D9304&gt;Calculator!$G$39,IF(H9304-K9304+E9304+L9304+M9304+Calculator!$G$39&gt;Calculator!$G$39,Calculator!$G$39-(H9304+E9304+L9304+M9304-K9304),Calculator!$G$39),D9304),0)))</f>
        <v>0</v>
      </c>
    </row>
    <row r="9305" spans="1:14" ht="15.75" thickBot="1">
      <c r="A9305" s="33" t="str">
        <f ca="1">IF(C9305=Calculator!$H$27,"F",IF(Daily!D9305+Daily!H9305=0,IF(D9304+H9304&gt;0,"L",""),""))</f>
        <v/>
      </c>
      <c r="B9305" s="34">
        <v>9304</v>
      </c>
      <c r="C9305" s="19">
        <f t="shared" ca="1" si="581"/>
        <v>55234</v>
      </c>
      <c r="D9305" s="29">
        <f t="shared" ca="1" si="583"/>
        <v>0</v>
      </c>
      <c r="E9305" s="29">
        <f ca="1">IF(C9305&lt;Calculator!$D$26,0,IF(DAY($C9305)=1,IF(D9305-Calculator!$G$24&gt;0,Calculator!$G$24,D9305),0))</f>
        <v>0</v>
      </c>
      <c r="F9305" s="29">
        <f ca="1">IF(E9305&gt;0,D9305*Calculator!$G$22/12,0)</f>
        <v>0</v>
      </c>
      <c r="G9305" s="29">
        <f ca="1">IF(E9305&gt;0,(IFERROR(-PMT(Calculator!$G$22/12,Calculator!$G$23*12,Calculator!$G$20),0))-F9305,0)</f>
        <v>0</v>
      </c>
      <c r="H9305" s="29">
        <f t="shared" ca="1" si="584"/>
        <v>0</v>
      </c>
      <c r="I9305" s="29">
        <f t="shared" ca="1" si="582"/>
        <v>0</v>
      </c>
      <c r="J9305" s="30">
        <f>Calculator!$G$40</f>
        <v>6.5000000000000002E-2</v>
      </c>
      <c r="K9305" s="29">
        <f ca="1">IF(C9305&gt;=Calculator!$G$27,IF(DAY($C9305)=1,Calculator!$G$34/2,IF(DAY($C9305)=15,Calculator!$G$34/2,0)),0)</f>
        <v>0</v>
      </c>
      <c r="L9305" s="29">
        <f ca="1">IF(DAY($C9305)=28,IF(H9305=0,0,Calculator!$G$35),0)</f>
        <v>0</v>
      </c>
      <c r="M9305" s="29">
        <f ca="1">IF(I9305&gt;0,IF(DAY($C9305)=1,SUM(INDIRECT("I"&amp;(ROW(C9304)-DAY(C9304))):I9304),0),0)</f>
        <v>0</v>
      </c>
      <c r="N9305" s="29">
        <f ca="1">IF(C9305&lt;Calculator!$G$27,0,IF(C9305=Calculator!$G$27,Calculator!$G$39,IF(H9305-K9305&lt;=0,IF(D9305&gt;Calculator!$G$39,IF(H9305-K9305+E9305+L9305+M9305+Calculator!$G$39&gt;Calculator!$G$39,Calculator!$G$39-(H9305+E9305+L9305+M9305-K9305),Calculator!$G$39),D9305),0)))</f>
        <v>0</v>
      </c>
    </row>
    <row r="9306" spans="1:14" ht="15.75" thickBot="1">
      <c r="A9306" s="33" t="str">
        <f ca="1">IF(C9306=Calculator!$H$27,"F",IF(Daily!D9306+Daily!H9306=0,IF(D9305+H9305&gt;0,"L",""),""))</f>
        <v/>
      </c>
      <c r="B9306" s="34">
        <v>9305</v>
      </c>
      <c r="C9306" s="19">
        <f t="shared" ca="1" si="581"/>
        <v>55235</v>
      </c>
      <c r="D9306" s="29">
        <f t="shared" ca="1" si="583"/>
        <v>0</v>
      </c>
      <c r="E9306" s="29">
        <f ca="1">IF(C9306&lt;Calculator!$D$26,0,IF(DAY($C9306)=1,IF(D9306-Calculator!$G$24&gt;0,Calculator!$G$24,D9306),0))</f>
        <v>0</v>
      </c>
      <c r="F9306" s="29">
        <f ca="1">IF(E9306&gt;0,D9306*Calculator!$G$22/12,0)</f>
        <v>0</v>
      </c>
      <c r="G9306" s="29">
        <f ca="1">IF(E9306&gt;0,(IFERROR(-PMT(Calculator!$G$22/12,Calculator!$G$23*12,Calculator!$G$20),0))-F9306,0)</f>
        <v>0</v>
      </c>
      <c r="H9306" s="29">
        <f t="shared" ca="1" si="584"/>
        <v>0</v>
      </c>
      <c r="I9306" s="29">
        <f t="shared" ca="1" si="582"/>
        <v>0</v>
      </c>
      <c r="J9306" s="30">
        <f>Calculator!$G$40</f>
        <v>6.5000000000000002E-2</v>
      </c>
      <c r="K9306" s="29">
        <f ca="1">IF(C9306&gt;=Calculator!$G$27,IF(DAY($C9306)=1,Calculator!$G$34/2,IF(DAY($C9306)=15,Calculator!$G$34/2,0)),0)</f>
        <v>0</v>
      </c>
      <c r="L9306" s="29">
        <f ca="1">IF(DAY($C9306)=28,IF(H9306=0,0,Calculator!$G$35),0)</f>
        <v>0</v>
      </c>
      <c r="M9306" s="29">
        <f ca="1">IF(I9306&gt;0,IF(DAY($C9306)=1,SUM(INDIRECT("I"&amp;(ROW(C9305)-DAY(C9305))):I9305),0),0)</f>
        <v>0</v>
      </c>
      <c r="N9306" s="29">
        <f ca="1">IF(C9306&lt;Calculator!$G$27,0,IF(C9306=Calculator!$G$27,Calculator!$G$39,IF(H9306-K9306&lt;=0,IF(D9306&gt;Calculator!$G$39,IF(H9306-K9306+E9306+L9306+M9306+Calculator!$G$39&gt;Calculator!$G$39,Calculator!$G$39-(H9306+E9306+L9306+M9306-K9306),Calculator!$G$39),D9306),0)))</f>
        <v>0</v>
      </c>
    </row>
    <row r="9307" spans="1:14" ht="15.75" thickBot="1">
      <c r="A9307" s="33" t="str">
        <f ca="1">IF(C9307=Calculator!$H$27,"F",IF(Daily!D9307+Daily!H9307=0,IF(D9306+H9306&gt;0,"L",""),""))</f>
        <v/>
      </c>
      <c r="B9307" s="34">
        <v>9306</v>
      </c>
      <c r="C9307" s="19">
        <f t="shared" ca="1" si="581"/>
        <v>55236</v>
      </c>
      <c r="D9307" s="29">
        <f t="shared" ca="1" si="583"/>
        <v>0</v>
      </c>
      <c r="E9307" s="29">
        <f ca="1">IF(C9307&lt;Calculator!$D$26,0,IF(DAY($C9307)=1,IF(D9307-Calculator!$G$24&gt;0,Calculator!$G$24,D9307),0))</f>
        <v>0</v>
      </c>
      <c r="F9307" s="29">
        <f ca="1">IF(E9307&gt;0,D9307*Calculator!$G$22/12,0)</f>
        <v>0</v>
      </c>
      <c r="G9307" s="29">
        <f ca="1">IF(E9307&gt;0,(IFERROR(-PMT(Calculator!$G$22/12,Calculator!$G$23*12,Calculator!$G$20),0))-F9307,0)</f>
        <v>0</v>
      </c>
      <c r="H9307" s="29">
        <f t="shared" ca="1" si="584"/>
        <v>0</v>
      </c>
      <c r="I9307" s="29">
        <f t="shared" ca="1" si="582"/>
        <v>0</v>
      </c>
      <c r="J9307" s="30">
        <f>Calculator!$G$40</f>
        <v>6.5000000000000002E-2</v>
      </c>
      <c r="K9307" s="29">
        <f ca="1">IF(C9307&gt;=Calculator!$G$27,IF(DAY($C9307)=1,Calculator!$G$34/2,IF(DAY($C9307)=15,Calculator!$G$34/2,0)),0)</f>
        <v>0</v>
      </c>
      <c r="L9307" s="29">
        <f ca="1">IF(DAY($C9307)=28,IF(H9307=0,0,Calculator!$G$35),0)</f>
        <v>0</v>
      </c>
      <c r="M9307" s="29">
        <f ca="1">IF(I9307&gt;0,IF(DAY($C9307)=1,SUM(INDIRECT("I"&amp;(ROW(C9306)-DAY(C9306))):I9306),0),0)</f>
        <v>0</v>
      </c>
      <c r="N9307" s="29">
        <f ca="1">IF(C9307&lt;Calculator!$G$27,0,IF(C9307=Calculator!$G$27,Calculator!$G$39,IF(H9307-K9307&lt;=0,IF(D9307&gt;Calculator!$G$39,IF(H9307-K9307+E9307+L9307+M9307+Calculator!$G$39&gt;Calculator!$G$39,Calculator!$G$39-(H9307+E9307+L9307+M9307-K9307),Calculator!$G$39),D9307),0)))</f>
        <v>0</v>
      </c>
    </row>
    <row r="9308" spans="1:14" ht="15.75" thickBot="1">
      <c r="A9308" s="33" t="str">
        <f ca="1">IF(C9308=Calculator!$H$27,"F",IF(Daily!D9308+Daily!H9308=0,IF(D9307+H9307&gt;0,"L",""),""))</f>
        <v/>
      </c>
      <c r="B9308" s="34">
        <v>9307</v>
      </c>
      <c r="C9308" s="19">
        <f t="shared" ca="1" si="581"/>
        <v>55237</v>
      </c>
      <c r="D9308" s="29">
        <f t="shared" ca="1" si="583"/>
        <v>0</v>
      </c>
      <c r="E9308" s="29">
        <f ca="1">IF(C9308&lt;Calculator!$D$26,0,IF(DAY($C9308)=1,IF(D9308-Calculator!$G$24&gt;0,Calculator!$G$24,D9308),0))</f>
        <v>0</v>
      </c>
      <c r="F9308" s="29">
        <f ca="1">IF(E9308&gt;0,D9308*Calculator!$G$22/12,0)</f>
        <v>0</v>
      </c>
      <c r="G9308" s="29">
        <f ca="1">IF(E9308&gt;0,(IFERROR(-PMT(Calculator!$G$22/12,Calculator!$G$23*12,Calculator!$G$20),0))-F9308,0)</f>
        <v>0</v>
      </c>
      <c r="H9308" s="29">
        <f t="shared" ca="1" si="584"/>
        <v>0</v>
      </c>
      <c r="I9308" s="29">
        <f t="shared" ca="1" si="582"/>
        <v>0</v>
      </c>
      <c r="J9308" s="30">
        <f>Calculator!$G$40</f>
        <v>6.5000000000000002E-2</v>
      </c>
      <c r="K9308" s="29">
        <f ca="1">IF(C9308&gt;=Calculator!$G$27,IF(DAY($C9308)=1,Calculator!$G$34/2,IF(DAY($C9308)=15,Calculator!$G$34/2,0)),0)</f>
        <v>0</v>
      </c>
      <c r="L9308" s="29">
        <f ca="1">IF(DAY($C9308)=28,IF(H9308=0,0,Calculator!$G$35),0)</f>
        <v>0</v>
      </c>
      <c r="M9308" s="29">
        <f ca="1">IF(I9308&gt;0,IF(DAY($C9308)=1,SUM(INDIRECT("I"&amp;(ROW(C9307)-DAY(C9307))):I9307),0),0)</f>
        <v>0</v>
      </c>
      <c r="N9308" s="29">
        <f ca="1">IF(C9308&lt;Calculator!$G$27,0,IF(C9308=Calculator!$G$27,Calculator!$G$39,IF(H9308-K9308&lt;=0,IF(D9308&gt;Calculator!$G$39,IF(H9308-K9308+E9308+L9308+M9308+Calculator!$G$39&gt;Calculator!$G$39,Calculator!$G$39-(H9308+E9308+L9308+M9308-K9308),Calculator!$G$39),D9308),0)))</f>
        <v>0</v>
      </c>
    </row>
    <row r="9309" spans="1:14" ht="15.75" thickBot="1">
      <c r="A9309" s="33" t="str">
        <f ca="1">IF(C9309=Calculator!$H$27,"F",IF(Daily!D9309+Daily!H9309=0,IF(D9308+H9308&gt;0,"L",""),""))</f>
        <v/>
      </c>
      <c r="B9309" s="34">
        <v>9308</v>
      </c>
      <c r="C9309" s="19">
        <f t="shared" ca="1" si="581"/>
        <v>55238</v>
      </c>
      <c r="D9309" s="29">
        <f t="shared" ca="1" si="583"/>
        <v>0</v>
      </c>
      <c r="E9309" s="29">
        <f ca="1">IF(C9309&lt;Calculator!$D$26,0,IF(DAY($C9309)=1,IF(D9309-Calculator!$G$24&gt;0,Calculator!$G$24,D9309),0))</f>
        <v>0</v>
      </c>
      <c r="F9309" s="29">
        <f ca="1">IF(E9309&gt;0,D9309*Calculator!$G$22/12,0)</f>
        <v>0</v>
      </c>
      <c r="G9309" s="29">
        <f ca="1">IF(E9309&gt;0,(IFERROR(-PMT(Calculator!$G$22/12,Calculator!$G$23*12,Calculator!$G$20),0))-F9309,0)</f>
        <v>0</v>
      </c>
      <c r="H9309" s="29">
        <f t="shared" ca="1" si="584"/>
        <v>0</v>
      </c>
      <c r="I9309" s="29">
        <f t="shared" ca="1" si="582"/>
        <v>0</v>
      </c>
      <c r="J9309" s="30">
        <f>Calculator!$G$40</f>
        <v>6.5000000000000002E-2</v>
      </c>
      <c r="K9309" s="29">
        <f ca="1">IF(C9309&gt;=Calculator!$G$27,IF(DAY($C9309)=1,Calculator!$G$34/2,IF(DAY($C9309)=15,Calculator!$G$34/2,0)),0)</f>
        <v>0</v>
      </c>
      <c r="L9309" s="29">
        <f ca="1">IF(DAY($C9309)=28,IF(H9309=0,0,Calculator!$G$35),0)</f>
        <v>0</v>
      </c>
      <c r="M9309" s="29">
        <f ca="1">IF(I9309&gt;0,IF(DAY($C9309)=1,SUM(INDIRECT("I"&amp;(ROW(C9308)-DAY(C9308))):I9308),0),0)</f>
        <v>0</v>
      </c>
      <c r="N9309" s="29">
        <f ca="1">IF(C9309&lt;Calculator!$G$27,0,IF(C9309=Calculator!$G$27,Calculator!$G$39,IF(H9309-K9309&lt;=0,IF(D9309&gt;Calculator!$G$39,IF(H9309-K9309+E9309+L9309+M9309+Calculator!$G$39&gt;Calculator!$G$39,Calculator!$G$39-(H9309+E9309+L9309+M9309-K9309),Calculator!$G$39),D9309),0)))</f>
        <v>0</v>
      </c>
    </row>
    <row r="9310" spans="1:14" ht="15.75" thickBot="1">
      <c r="A9310" s="33" t="str">
        <f ca="1">IF(C9310=Calculator!$H$27,"F",IF(Daily!D9310+Daily!H9310=0,IF(D9309+H9309&gt;0,"L",""),""))</f>
        <v/>
      </c>
      <c r="B9310" s="34">
        <v>9309</v>
      </c>
      <c r="C9310" s="19">
        <f t="shared" ca="1" si="581"/>
        <v>55239</v>
      </c>
      <c r="D9310" s="29">
        <f t="shared" ca="1" si="583"/>
        <v>0</v>
      </c>
      <c r="E9310" s="29">
        <f ca="1">IF(C9310&lt;Calculator!$D$26,0,IF(DAY($C9310)=1,IF(D9310-Calculator!$G$24&gt;0,Calculator!$G$24,D9310),0))</f>
        <v>0</v>
      </c>
      <c r="F9310" s="29">
        <f ca="1">IF(E9310&gt;0,D9310*Calculator!$G$22/12,0)</f>
        <v>0</v>
      </c>
      <c r="G9310" s="29">
        <f ca="1">IF(E9310&gt;0,(IFERROR(-PMT(Calculator!$G$22/12,Calculator!$G$23*12,Calculator!$G$20),0))-F9310,0)</f>
        <v>0</v>
      </c>
      <c r="H9310" s="29">
        <f t="shared" ca="1" si="584"/>
        <v>0</v>
      </c>
      <c r="I9310" s="29">
        <f t="shared" ca="1" si="582"/>
        <v>0</v>
      </c>
      <c r="J9310" s="30">
        <f>Calculator!$G$40</f>
        <v>6.5000000000000002E-2</v>
      </c>
      <c r="K9310" s="29">
        <f ca="1">IF(C9310&gt;=Calculator!$G$27,IF(DAY($C9310)=1,Calculator!$G$34/2,IF(DAY($C9310)=15,Calculator!$G$34/2,0)),0)</f>
        <v>0</v>
      </c>
      <c r="L9310" s="29">
        <f ca="1">IF(DAY($C9310)=28,IF(H9310=0,0,Calculator!$G$35),0)</f>
        <v>0</v>
      </c>
      <c r="M9310" s="29">
        <f ca="1">IF(I9310&gt;0,IF(DAY($C9310)=1,SUM(INDIRECT("I"&amp;(ROW(C9309)-DAY(C9309))):I9309),0),0)</f>
        <v>0</v>
      </c>
      <c r="N9310" s="29">
        <f ca="1">IF(C9310&lt;Calculator!$G$27,0,IF(C9310=Calculator!$G$27,Calculator!$G$39,IF(H9310-K9310&lt;=0,IF(D9310&gt;Calculator!$G$39,IF(H9310-K9310+E9310+L9310+M9310+Calculator!$G$39&gt;Calculator!$G$39,Calculator!$G$39-(H9310+E9310+L9310+M9310-K9310),Calculator!$G$39),D9310),0)))</f>
        <v>0</v>
      </c>
    </row>
    <row r="9311" spans="1:14" ht="15.75" thickBot="1">
      <c r="A9311" s="33" t="str">
        <f ca="1">IF(C9311=Calculator!$H$27,"F",IF(Daily!D9311+Daily!H9311=0,IF(D9310+H9310&gt;0,"L",""),""))</f>
        <v/>
      </c>
      <c r="B9311" s="34">
        <v>9310</v>
      </c>
      <c r="C9311" s="19">
        <f t="shared" ca="1" si="581"/>
        <v>55240</v>
      </c>
      <c r="D9311" s="29">
        <f t="shared" ca="1" si="583"/>
        <v>0</v>
      </c>
      <c r="E9311" s="29">
        <f ca="1">IF(C9311&lt;Calculator!$D$26,0,IF(DAY($C9311)=1,IF(D9311-Calculator!$G$24&gt;0,Calculator!$G$24,D9311),0))</f>
        <v>0</v>
      </c>
      <c r="F9311" s="29">
        <f ca="1">IF(E9311&gt;0,D9311*Calculator!$G$22/12,0)</f>
        <v>0</v>
      </c>
      <c r="G9311" s="29">
        <f ca="1">IF(E9311&gt;0,(IFERROR(-PMT(Calculator!$G$22/12,Calculator!$G$23*12,Calculator!$G$20),0))-F9311,0)</f>
        <v>0</v>
      </c>
      <c r="H9311" s="29">
        <f t="shared" ca="1" si="584"/>
        <v>0</v>
      </c>
      <c r="I9311" s="29">
        <f t="shared" ca="1" si="582"/>
        <v>0</v>
      </c>
      <c r="J9311" s="30">
        <f>Calculator!$G$40</f>
        <v>6.5000000000000002E-2</v>
      </c>
      <c r="K9311" s="29">
        <f ca="1">IF(C9311&gt;=Calculator!$G$27,IF(DAY($C9311)=1,Calculator!$G$34/2,IF(DAY($C9311)=15,Calculator!$G$34/2,0)),0)</f>
        <v>0</v>
      </c>
      <c r="L9311" s="29">
        <f ca="1">IF(DAY($C9311)=28,IF(H9311=0,0,Calculator!$G$35),0)</f>
        <v>0</v>
      </c>
      <c r="M9311" s="29">
        <f ca="1">IF(I9311&gt;0,IF(DAY($C9311)=1,SUM(INDIRECT("I"&amp;(ROW(C9310)-DAY(C9310))):I9310),0),0)</f>
        <v>0</v>
      </c>
      <c r="N9311" s="29">
        <f ca="1">IF(C9311&lt;Calculator!$G$27,0,IF(C9311=Calculator!$G$27,Calculator!$G$39,IF(H9311-K9311&lt;=0,IF(D9311&gt;Calculator!$G$39,IF(H9311-K9311+E9311+L9311+M9311+Calculator!$G$39&gt;Calculator!$G$39,Calculator!$G$39-(H9311+E9311+L9311+M9311-K9311),Calculator!$G$39),D9311),0)))</f>
        <v>0</v>
      </c>
    </row>
    <row r="9312" spans="1:14" ht="15.75" thickBot="1">
      <c r="A9312" s="33" t="str">
        <f ca="1">IF(C9312=Calculator!$H$27,"F",IF(Daily!D9312+Daily!H9312=0,IF(D9311+H9311&gt;0,"L",""),""))</f>
        <v/>
      </c>
      <c r="B9312" s="34">
        <v>9311</v>
      </c>
      <c r="C9312" s="19">
        <f t="shared" ca="1" si="581"/>
        <v>55241</v>
      </c>
      <c r="D9312" s="29">
        <f t="shared" ca="1" si="583"/>
        <v>0</v>
      </c>
      <c r="E9312" s="29">
        <f ca="1">IF(C9312&lt;Calculator!$D$26,0,IF(DAY($C9312)=1,IF(D9312-Calculator!$G$24&gt;0,Calculator!$G$24,D9312),0))</f>
        <v>0</v>
      </c>
      <c r="F9312" s="29">
        <f ca="1">IF(E9312&gt;0,D9312*Calculator!$G$22/12,0)</f>
        <v>0</v>
      </c>
      <c r="G9312" s="29">
        <f ca="1">IF(E9312&gt;0,(IFERROR(-PMT(Calculator!$G$22/12,Calculator!$G$23*12,Calculator!$G$20),0))-F9312,0)</f>
        <v>0</v>
      </c>
      <c r="H9312" s="29">
        <f t="shared" ca="1" si="584"/>
        <v>0</v>
      </c>
      <c r="I9312" s="29">
        <f t="shared" ca="1" si="582"/>
        <v>0</v>
      </c>
      <c r="J9312" s="30">
        <f>Calculator!$G$40</f>
        <v>6.5000000000000002E-2</v>
      </c>
      <c r="K9312" s="29">
        <f ca="1">IF(C9312&gt;=Calculator!$G$27,IF(DAY($C9312)=1,Calculator!$G$34/2,IF(DAY($C9312)=15,Calculator!$G$34/2,0)),0)</f>
        <v>0</v>
      </c>
      <c r="L9312" s="29">
        <f ca="1">IF(DAY($C9312)=28,IF(H9312=0,0,Calculator!$G$35),0)</f>
        <v>0</v>
      </c>
      <c r="M9312" s="29">
        <f ca="1">IF(I9312&gt;0,IF(DAY($C9312)=1,SUM(INDIRECT("I"&amp;(ROW(C9311)-DAY(C9311))):I9311),0),0)</f>
        <v>0</v>
      </c>
      <c r="N9312" s="29">
        <f ca="1">IF(C9312&lt;Calculator!$G$27,0,IF(C9312=Calculator!$G$27,Calculator!$G$39,IF(H9312-K9312&lt;=0,IF(D9312&gt;Calculator!$G$39,IF(H9312-K9312+E9312+L9312+M9312+Calculator!$G$39&gt;Calculator!$G$39,Calculator!$G$39-(H9312+E9312+L9312+M9312-K9312),Calculator!$G$39),D9312),0)))</f>
        <v>0</v>
      </c>
    </row>
    <row r="9313" spans="1:14" ht="15.75" thickBot="1">
      <c r="A9313" s="33" t="str">
        <f ca="1">IF(C9313=Calculator!$H$27,"F",IF(Daily!D9313+Daily!H9313=0,IF(D9312+H9312&gt;0,"L",""),""))</f>
        <v/>
      </c>
      <c r="B9313" s="34">
        <v>9312</v>
      </c>
      <c r="C9313" s="19">
        <f t="shared" ca="1" si="581"/>
        <v>55242</v>
      </c>
      <c r="D9313" s="29">
        <f t="shared" ca="1" si="583"/>
        <v>0</v>
      </c>
      <c r="E9313" s="29">
        <f ca="1">IF(C9313&lt;Calculator!$D$26,0,IF(DAY($C9313)=1,IF(D9313-Calculator!$G$24&gt;0,Calculator!$G$24,D9313),0))</f>
        <v>0</v>
      </c>
      <c r="F9313" s="29">
        <f ca="1">IF(E9313&gt;0,D9313*Calculator!$G$22/12,0)</f>
        <v>0</v>
      </c>
      <c r="G9313" s="29">
        <f ca="1">IF(E9313&gt;0,(IFERROR(-PMT(Calculator!$G$22/12,Calculator!$G$23*12,Calculator!$G$20),0))-F9313,0)</f>
        <v>0</v>
      </c>
      <c r="H9313" s="29">
        <f t="shared" ca="1" si="584"/>
        <v>0</v>
      </c>
      <c r="I9313" s="29">
        <f t="shared" ca="1" si="582"/>
        <v>0</v>
      </c>
      <c r="J9313" s="30">
        <f>Calculator!$G$40</f>
        <v>6.5000000000000002E-2</v>
      </c>
      <c r="K9313" s="29">
        <f ca="1">IF(C9313&gt;=Calculator!$G$27,IF(DAY($C9313)=1,Calculator!$G$34/2,IF(DAY($C9313)=15,Calculator!$G$34/2,0)),0)</f>
        <v>0</v>
      </c>
      <c r="L9313" s="29">
        <f ca="1">IF(DAY($C9313)=28,IF(H9313=0,0,Calculator!$G$35),0)</f>
        <v>0</v>
      </c>
      <c r="M9313" s="29">
        <f ca="1">IF(I9313&gt;0,IF(DAY($C9313)=1,SUM(INDIRECT("I"&amp;(ROW(C9312)-DAY(C9312))):I9312),0),0)</f>
        <v>0</v>
      </c>
      <c r="N9313" s="29">
        <f ca="1">IF(C9313&lt;Calculator!$G$27,0,IF(C9313=Calculator!$G$27,Calculator!$G$39,IF(H9313-K9313&lt;=0,IF(D9313&gt;Calculator!$G$39,IF(H9313-K9313+E9313+L9313+M9313+Calculator!$G$39&gt;Calculator!$G$39,Calculator!$G$39-(H9313+E9313+L9313+M9313-K9313),Calculator!$G$39),D9313),0)))</f>
        <v>0</v>
      </c>
    </row>
    <row r="9314" spans="1:14" ht="15.75" thickBot="1">
      <c r="A9314" s="33" t="str">
        <f ca="1">IF(C9314=Calculator!$H$27,"F",IF(Daily!D9314+Daily!H9314=0,IF(D9313+H9313&gt;0,"L",""),""))</f>
        <v/>
      </c>
      <c r="B9314" s="34">
        <v>9313</v>
      </c>
      <c r="C9314" s="19">
        <f t="shared" ca="1" si="581"/>
        <v>55243</v>
      </c>
      <c r="D9314" s="29">
        <f t="shared" ca="1" si="583"/>
        <v>0</v>
      </c>
      <c r="E9314" s="29">
        <f ca="1">IF(C9314&lt;Calculator!$D$26,0,IF(DAY($C9314)=1,IF(D9314-Calculator!$G$24&gt;0,Calculator!$G$24,D9314),0))</f>
        <v>0</v>
      </c>
      <c r="F9314" s="29">
        <f ca="1">IF(E9314&gt;0,D9314*Calculator!$G$22/12,0)</f>
        <v>0</v>
      </c>
      <c r="G9314" s="29">
        <f ca="1">IF(E9314&gt;0,(IFERROR(-PMT(Calculator!$G$22/12,Calculator!$G$23*12,Calculator!$G$20),0))-F9314,0)</f>
        <v>0</v>
      </c>
      <c r="H9314" s="29">
        <f t="shared" ca="1" si="584"/>
        <v>0</v>
      </c>
      <c r="I9314" s="29">
        <f t="shared" ca="1" si="582"/>
        <v>0</v>
      </c>
      <c r="J9314" s="30">
        <f>Calculator!$G$40</f>
        <v>6.5000000000000002E-2</v>
      </c>
      <c r="K9314" s="29">
        <f ca="1">IF(C9314&gt;=Calculator!$G$27,IF(DAY($C9314)=1,Calculator!$G$34/2,IF(DAY($C9314)=15,Calculator!$G$34/2,0)),0)</f>
        <v>0</v>
      </c>
      <c r="L9314" s="29">
        <f ca="1">IF(DAY($C9314)=28,IF(H9314=0,0,Calculator!$G$35),0)</f>
        <v>0</v>
      </c>
      <c r="M9314" s="29">
        <f ca="1">IF(I9314&gt;0,IF(DAY($C9314)=1,SUM(INDIRECT("I"&amp;(ROW(C9313)-DAY(C9313))):I9313),0),0)</f>
        <v>0</v>
      </c>
      <c r="N9314" s="29">
        <f ca="1">IF(C9314&lt;Calculator!$G$27,0,IF(C9314=Calculator!$G$27,Calculator!$G$39,IF(H9314-K9314&lt;=0,IF(D9314&gt;Calculator!$G$39,IF(H9314-K9314+E9314+L9314+M9314+Calculator!$G$39&gt;Calculator!$G$39,Calculator!$G$39-(H9314+E9314+L9314+M9314-K9314),Calculator!$G$39),D9314),0)))</f>
        <v>0</v>
      </c>
    </row>
    <row r="9315" spans="1:14" ht="15.75" thickBot="1">
      <c r="A9315" s="33" t="str">
        <f ca="1">IF(C9315=Calculator!$H$27,"F",IF(Daily!D9315+Daily!H9315=0,IF(D9314+H9314&gt;0,"L",""),""))</f>
        <v/>
      </c>
      <c r="B9315" s="34">
        <v>9314</v>
      </c>
      <c r="C9315" s="19">
        <f t="shared" ca="1" si="581"/>
        <v>55244</v>
      </c>
      <c r="D9315" s="29">
        <f t="shared" ca="1" si="583"/>
        <v>0</v>
      </c>
      <c r="E9315" s="29">
        <f ca="1">IF(C9315&lt;Calculator!$D$26,0,IF(DAY($C9315)=1,IF(D9315-Calculator!$G$24&gt;0,Calculator!$G$24,D9315),0))</f>
        <v>0</v>
      </c>
      <c r="F9315" s="29">
        <f ca="1">IF(E9315&gt;0,D9315*Calculator!$G$22/12,0)</f>
        <v>0</v>
      </c>
      <c r="G9315" s="29">
        <f ca="1">IF(E9315&gt;0,(IFERROR(-PMT(Calculator!$G$22/12,Calculator!$G$23*12,Calculator!$G$20),0))-F9315,0)</f>
        <v>0</v>
      </c>
      <c r="H9315" s="29">
        <f t="shared" ca="1" si="584"/>
        <v>0</v>
      </c>
      <c r="I9315" s="29">
        <f t="shared" ca="1" si="582"/>
        <v>0</v>
      </c>
      <c r="J9315" s="30">
        <f>Calculator!$G$40</f>
        <v>6.5000000000000002E-2</v>
      </c>
      <c r="K9315" s="29">
        <f ca="1">IF(C9315&gt;=Calculator!$G$27,IF(DAY($C9315)=1,Calculator!$G$34/2,IF(DAY($C9315)=15,Calculator!$G$34/2,0)),0)</f>
        <v>4500</v>
      </c>
      <c r="L9315" s="29">
        <f ca="1">IF(DAY($C9315)=28,IF(H9315=0,0,Calculator!$G$35),0)</f>
        <v>0</v>
      </c>
      <c r="M9315" s="29">
        <f ca="1">IF(I9315&gt;0,IF(DAY($C9315)=1,SUM(INDIRECT("I"&amp;(ROW(C9314)-DAY(C9314))):I9314),0),0)</f>
        <v>0</v>
      </c>
      <c r="N9315" s="29">
        <f ca="1">IF(C9315&lt;Calculator!$G$27,0,IF(C9315=Calculator!$G$27,Calculator!$G$39,IF(H9315-K9315&lt;=0,IF(D9315&gt;Calculator!$G$39,IF(H9315-K9315+E9315+L9315+M9315+Calculator!$G$39&gt;Calculator!$G$39,Calculator!$G$39-(H9315+E9315+L9315+M9315-K9315),Calculator!$G$39),D9315),0)))</f>
        <v>0</v>
      </c>
    </row>
    <row r="9316" spans="1:14" ht="15.75" thickBot="1">
      <c r="A9316" s="33" t="str">
        <f ca="1">IF(C9316=Calculator!$H$27,"F",IF(Daily!D9316+Daily!H9316=0,IF(D9315+H9315&gt;0,"L",""),""))</f>
        <v/>
      </c>
      <c r="B9316" s="34">
        <v>9315</v>
      </c>
      <c r="C9316" s="19">
        <f t="shared" ca="1" si="581"/>
        <v>55245</v>
      </c>
      <c r="D9316" s="29">
        <f t="shared" ca="1" si="583"/>
        <v>0</v>
      </c>
      <c r="E9316" s="29">
        <f ca="1">IF(C9316&lt;Calculator!$D$26,0,IF(DAY($C9316)=1,IF(D9316-Calculator!$G$24&gt;0,Calculator!$G$24,D9316),0))</f>
        <v>0</v>
      </c>
      <c r="F9316" s="29">
        <f ca="1">IF(E9316&gt;0,D9316*Calculator!$G$22/12,0)</f>
        <v>0</v>
      </c>
      <c r="G9316" s="29">
        <f ca="1">IF(E9316&gt;0,(IFERROR(-PMT(Calculator!$G$22/12,Calculator!$G$23*12,Calculator!$G$20),0))-F9316,0)</f>
        <v>0</v>
      </c>
      <c r="H9316" s="29">
        <f t="shared" ca="1" si="584"/>
        <v>0</v>
      </c>
      <c r="I9316" s="29">
        <f t="shared" ca="1" si="582"/>
        <v>0</v>
      </c>
      <c r="J9316" s="30">
        <f>Calculator!$G$40</f>
        <v>6.5000000000000002E-2</v>
      </c>
      <c r="K9316" s="29">
        <f ca="1">IF(C9316&gt;=Calculator!$G$27,IF(DAY($C9316)=1,Calculator!$G$34/2,IF(DAY($C9316)=15,Calculator!$G$34/2,0)),0)</f>
        <v>0</v>
      </c>
      <c r="L9316" s="29">
        <f ca="1">IF(DAY($C9316)=28,IF(H9316=0,0,Calculator!$G$35),0)</f>
        <v>0</v>
      </c>
      <c r="M9316" s="29">
        <f ca="1">IF(I9316&gt;0,IF(DAY($C9316)=1,SUM(INDIRECT("I"&amp;(ROW(C9315)-DAY(C9315))):I9315),0),0)</f>
        <v>0</v>
      </c>
      <c r="N9316" s="29">
        <f ca="1">IF(C9316&lt;Calculator!$G$27,0,IF(C9316=Calculator!$G$27,Calculator!$G$39,IF(H9316-K9316&lt;=0,IF(D9316&gt;Calculator!$G$39,IF(H9316-K9316+E9316+L9316+M9316+Calculator!$G$39&gt;Calculator!$G$39,Calculator!$G$39-(H9316+E9316+L9316+M9316-K9316),Calculator!$G$39),D9316),0)))</f>
        <v>0</v>
      </c>
    </row>
    <row r="9317" spans="1:14" ht="15.75" thickBot="1">
      <c r="A9317" s="33" t="str">
        <f ca="1">IF(C9317=Calculator!$H$27,"F",IF(Daily!D9317+Daily!H9317=0,IF(D9316+H9316&gt;0,"L",""),""))</f>
        <v/>
      </c>
      <c r="B9317" s="34">
        <v>9316</v>
      </c>
      <c r="C9317" s="19">
        <f t="shared" ca="1" si="581"/>
        <v>55246</v>
      </c>
      <c r="D9317" s="29">
        <f t="shared" ca="1" si="583"/>
        <v>0</v>
      </c>
      <c r="E9317" s="29">
        <f ca="1">IF(C9317&lt;Calculator!$D$26,0,IF(DAY($C9317)=1,IF(D9317-Calculator!$G$24&gt;0,Calculator!$G$24,D9317),0))</f>
        <v>0</v>
      </c>
      <c r="F9317" s="29">
        <f ca="1">IF(E9317&gt;0,D9317*Calculator!$G$22/12,0)</f>
        <v>0</v>
      </c>
      <c r="G9317" s="29">
        <f ca="1">IF(E9317&gt;0,(IFERROR(-PMT(Calculator!$G$22/12,Calculator!$G$23*12,Calculator!$G$20),0))-F9317,0)</f>
        <v>0</v>
      </c>
      <c r="H9317" s="29">
        <f t="shared" ca="1" si="584"/>
        <v>0</v>
      </c>
      <c r="I9317" s="29">
        <f t="shared" ca="1" si="582"/>
        <v>0</v>
      </c>
      <c r="J9317" s="30">
        <f>Calculator!$G$40</f>
        <v>6.5000000000000002E-2</v>
      </c>
      <c r="K9317" s="29">
        <f ca="1">IF(C9317&gt;=Calculator!$G$27,IF(DAY($C9317)=1,Calculator!$G$34/2,IF(DAY($C9317)=15,Calculator!$G$34/2,0)),0)</f>
        <v>0</v>
      </c>
      <c r="L9317" s="29">
        <f ca="1">IF(DAY($C9317)=28,IF(H9317=0,0,Calculator!$G$35),0)</f>
        <v>0</v>
      </c>
      <c r="M9317" s="29">
        <f ca="1">IF(I9317&gt;0,IF(DAY($C9317)=1,SUM(INDIRECT("I"&amp;(ROW(C9316)-DAY(C9316))):I9316),0),0)</f>
        <v>0</v>
      </c>
      <c r="N9317" s="29">
        <f ca="1">IF(C9317&lt;Calculator!$G$27,0,IF(C9317=Calculator!$G$27,Calculator!$G$39,IF(H9317-K9317&lt;=0,IF(D9317&gt;Calculator!$G$39,IF(H9317-K9317+E9317+L9317+M9317+Calculator!$G$39&gt;Calculator!$G$39,Calculator!$G$39-(H9317+E9317+L9317+M9317-K9317),Calculator!$G$39),D9317),0)))</f>
        <v>0</v>
      </c>
    </row>
    <row r="9318" spans="1:14" ht="15.75" thickBot="1">
      <c r="A9318" s="33" t="str">
        <f ca="1">IF(C9318=Calculator!$H$27,"F",IF(Daily!D9318+Daily!H9318=0,IF(D9317+H9317&gt;0,"L",""),""))</f>
        <v/>
      </c>
      <c r="B9318" s="34">
        <v>9317</v>
      </c>
      <c r="C9318" s="19">
        <f t="shared" ca="1" si="581"/>
        <v>55247</v>
      </c>
      <c r="D9318" s="29">
        <f t="shared" ca="1" si="583"/>
        <v>0</v>
      </c>
      <c r="E9318" s="29">
        <f ca="1">IF(C9318&lt;Calculator!$D$26,0,IF(DAY($C9318)=1,IF(D9318-Calculator!$G$24&gt;0,Calculator!$G$24,D9318),0))</f>
        <v>0</v>
      </c>
      <c r="F9318" s="29">
        <f ca="1">IF(E9318&gt;0,D9318*Calculator!$G$22/12,0)</f>
        <v>0</v>
      </c>
      <c r="G9318" s="29">
        <f ca="1">IF(E9318&gt;0,(IFERROR(-PMT(Calculator!$G$22/12,Calculator!$G$23*12,Calculator!$G$20),0))-F9318,0)</f>
        <v>0</v>
      </c>
      <c r="H9318" s="29">
        <f t="shared" ca="1" si="584"/>
        <v>0</v>
      </c>
      <c r="I9318" s="29">
        <f t="shared" ca="1" si="582"/>
        <v>0</v>
      </c>
      <c r="J9318" s="30">
        <f>Calculator!$G$40</f>
        <v>6.5000000000000002E-2</v>
      </c>
      <c r="K9318" s="29">
        <f ca="1">IF(C9318&gt;=Calculator!$G$27,IF(DAY($C9318)=1,Calculator!$G$34/2,IF(DAY($C9318)=15,Calculator!$G$34/2,0)),0)</f>
        <v>0</v>
      </c>
      <c r="L9318" s="29">
        <f ca="1">IF(DAY($C9318)=28,IF(H9318=0,0,Calculator!$G$35),0)</f>
        <v>0</v>
      </c>
      <c r="M9318" s="29">
        <f ca="1">IF(I9318&gt;0,IF(DAY($C9318)=1,SUM(INDIRECT("I"&amp;(ROW(C9317)-DAY(C9317))):I9317),0),0)</f>
        <v>0</v>
      </c>
      <c r="N9318" s="29">
        <f ca="1">IF(C9318&lt;Calculator!$G$27,0,IF(C9318=Calculator!$G$27,Calculator!$G$39,IF(H9318-K9318&lt;=0,IF(D9318&gt;Calculator!$G$39,IF(H9318-K9318+E9318+L9318+M9318+Calculator!$G$39&gt;Calculator!$G$39,Calculator!$G$39-(H9318+E9318+L9318+M9318-K9318),Calculator!$G$39),D9318),0)))</f>
        <v>0</v>
      </c>
    </row>
    <row r="9319" spans="1:14" ht="15.75" thickBot="1">
      <c r="A9319" s="33" t="str">
        <f ca="1">IF(C9319=Calculator!$H$27,"F",IF(Daily!D9319+Daily!H9319=0,IF(D9318+H9318&gt;0,"L",""),""))</f>
        <v/>
      </c>
      <c r="B9319" s="34">
        <v>9318</v>
      </c>
      <c r="C9319" s="19">
        <f t="shared" ca="1" si="581"/>
        <v>55248</v>
      </c>
      <c r="D9319" s="29">
        <f t="shared" ca="1" si="583"/>
        <v>0</v>
      </c>
      <c r="E9319" s="29">
        <f ca="1">IF(C9319&lt;Calculator!$D$26,0,IF(DAY($C9319)=1,IF(D9319-Calculator!$G$24&gt;0,Calculator!$G$24,D9319),0))</f>
        <v>0</v>
      </c>
      <c r="F9319" s="29">
        <f ca="1">IF(E9319&gt;0,D9319*Calculator!$G$22/12,0)</f>
        <v>0</v>
      </c>
      <c r="G9319" s="29">
        <f ca="1">IF(E9319&gt;0,(IFERROR(-PMT(Calculator!$G$22/12,Calculator!$G$23*12,Calculator!$G$20),0))-F9319,0)</f>
        <v>0</v>
      </c>
      <c r="H9319" s="29">
        <f t="shared" ca="1" si="584"/>
        <v>0</v>
      </c>
      <c r="I9319" s="29">
        <f t="shared" ca="1" si="582"/>
        <v>0</v>
      </c>
      <c r="J9319" s="30">
        <f>Calculator!$G$40</f>
        <v>6.5000000000000002E-2</v>
      </c>
      <c r="K9319" s="29">
        <f ca="1">IF(C9319&gt;=Calculator!$G$27,IF(DAY($C9319)=1,Calculator!$G$34/2,IF(DAY($C9319)=15,Calculator!$G$34/2,0)),0)</f>
        <v>0</v>
      </c>
      <c r="L9319" s="29">
        <f ca="1">IF(DAY($C9319)=28,IF(H9319=0,0,Calculator!$G$35),0)</f>
        <v>0</v>
      </c>
      <c r="M9319" s="29">
        <f ca="1">IF(I9319&gt;0,IF(DAY($C9319)=1,SUM(INDIRECT("I"&amp;(ROW(C9318)-DAY(C9318))):I9318),0),0)</f>
        <v>0</v>
      </c>
      <c r="N9319" s="29">
        <f ca="1">IF(C9319&lt;Calculator!$G$27,0,IF(C9319=Calculator!$G$27,Calculator!$G$39,IF(H9319-K9319&lt;=0,IF(D9319&gt;Calculator!$G$39,IF(H9319-K9319+E9319+L9319+M9319+Calculator!$G$39&gt;Calculator!$G$39,Calculator!$G$39-(H9319+E9319+L9319+M9319-K9319),Calculator!$G$39),D9319),0)))</f>
        <v>0</v>
      </c>
    </row>
    <row r="9320" spans="1:14" ht="15.75" thickBot="1">
      <c r="A9320" s="33" t="str">
        <f ca="1">IF(C9320=Calculator!$H$27,"F",IF(Daily!D9320+Daily!H9320=0,IF(D9319+H9319&gt;0,"L",""),""))</f>
        <v/>
      </c>
      <c r="B9320" s="34">
        <v>9319</v>
      </c>
      <c r="C9320" s="19">
        <f t="shared" ca="1" si="581"/>
        <v>55249</v>
      </c>
      <c r="D9320" s="29">
        <f t="shared" ca="1" si="583"/>
        <v>0</v>
      </c>
      <c r="E9320" s="29">
        <f ca="1">IF(C9320&lt;Calculator!$D$26,0,IF(DAY($C9320)=1,IF(D9320-Calculator!$G$24&gt;0,Calculator!$G$24,D9320),0))</f>
        <v>0</v>
      </c>
      <c r="F9320" s="29">
        <f ca="1">IF(E9320&gt;0,D9320*Calculator!$G$22/12,0)</f>
        <v>0</v>
      </c>
      <c r="G9320" s="29">
        <f ca="1">IF(E9320&gt;0,(IFERROR(-PMT(Calculator!$G$22/12,Calculator!$G$23*12,Calculator!$G$20),0))-F9320,0)</f>
        <v>0</v>
      </c>
      <c r="H9320" s="29">
        <f t="shared" ca="1" si="584"/>
        <v>0</v>
      </c>
      <c r="I9320" s="29">
        <f t="shared" ca="1" si="582"/>
        <v>0</v>
      </c>
      <c r="J9320" s="30">
        <f>Calculator!$G$40</f>
        <v>6.5000000000000002E-2</v>
      </c>
      <c r="K9320" s="29">
        <f ca="1">IF(C9320&gt;=Calculator!$G$27,IF(DAY($C9320)=1,Calculator!$G$34/2,IF(DAY($C9320)=15,Calculator!$G$34/2,0)),0)</f>
        <v>0</v>
      </c>
      <c r="L9320" s="29">
        <f ca="1">IF(DAY($C9320)=28,IF(H9320=0,0,Calculator!$G$35),0)</f>
        <v>0</v>
      </c>
      <c r="M9320" s="29">
        <f ca="1">IF(I9320&gt;0,IF(DAY($C9320)=1,SUM(INDIRECT("I"&amp;(ROW(C9319)-DAY(C9319))):I9319),0),0)</f>
        <v>0</v>
      </c>
      <c r="N9320" s="29">
        <f ca="1">IF(C9320&lt;Calculator!$G$27,0,IF(C9320=Calculator!$G$27,Calculator!$G$39,IF(H9320-K9320&lt;=0,IF(D9320&gt;Calculator!$G$39,IF(H9320-K9320+E9320+L9320+M9320+Calculator!$G$39&gt;Calculator!$G$39,Calculator!$G$39-(H9320+E9320+L9320+M9320-K9320),Calculator!$G$39),D9320),0)))</f>
        <v>0</v>
      </c>
    </row>
    <row r="9321" spans="1:14" ht="15.75" thickBot="1">
      <c r="A9321" s="33" t="str">
        <f ca="1">IF(C9321=Calculator!$H$27,"F",IF(Daily!D9321+Daily!H9321=0,IF(D9320+H9320&gt;0,"L",""),""))</f>
        <v/>
      </c>
      <c r="B9321" s="34">
        <v>9320</v>
      </c>
      <c r="C9321" s="19">
        <f t="shared" ca="1" si="581"/>
        <v>55250</v>
      </c>
      <c r="D9321" s="29">
        <f t="shared" ca="1" si="583"/>
        <v>0</v>
      </c>
      <c r="E9321" s="29">
        <f ca="1">IF(C9321&lt;Calculator!$D$26,0,IF(DAY($C9321)=1,IF(D9321-Calculator!$G$24&gt;0,Calculator!$G$24,D9321),0))</f>
        <v>0</v>
      </c>
      <c r="F9321" s="29">
        <f ca="1">IF(E9321&gt;0,D9321*Calculator!$G$22/12,0)</f>
        <v>0</v>
      </c>
      <c r="G9321" s="29">
        <f ca="1">IF(E9321&gt;0,(IFERROR(-PMT(Calculator!$G$22/12,Calculator!$G$23*12,Calculator!$G$20),0))-F9321,0)</f>
        <v>0</v>
      </c>
      <c r="H9321" s="29">
        <f t="shared" ca="1" si="584"/>
        <v>0</v>
      </c>
      <c r="I9321" s="29">
        <f t="shared" ca="1" si="582"/>
        <v>0</v>
      </c>
      <c r="J9321" s="30">
        <f>Calculator!$G$40</f>
        <v>6.5000000000000002E-2</v>
      </c>
      <c r="K9321" s="29">
        <f ca="1">IF(C9321&gt;=Calculator!$G$27,IF(DAY($C9321)=1,Calculator!$G$34/2,IF(DAY($C9321)=15,Calculator!$G$34/2,0)),0)</f>
        <v>0</v>
      </c>
      <c r="L9321" s="29">
        <f ca="1">IF(DAY($C9321)=28,IF(H9321=0,0,Calculator!$G$35),0)</f>
        <v>0</v>
      </c>
      <c r="M9321" s="29">
        <f ca="1">IF(I9321&gt;0,IF(DAY($C9321)=1,SUM(INDIRECT("I"&amp;(ROW(C9320)-DAY(C9320))):I9320),0),0)</f>
        <v>0</v>
      </c>
      <c r="N9321" s="29">
        <f ca="1">IF(C9321&lt;Calculator!$G$27,0,IF(C9321=Calculator!$G$27,Calculator!$G$39,IF(H9321-K9321&lt;=0,IF(D9321&gt;Calculator!$G$39,IF(H9321-K9321+E9321+L9321+M9321+Calculator!$G$39&gt;Calculator!$G$39,Calculator!$G$39-(H9321+E9321+L9321+M9321-K9321),Calculator!$G$39),D9321),0)))</f>
        <v>0</v>
      </c>
    </row>
    <row r="9322" spans="1:14" ht="15.75" thickBot="1">
      <c r="A9322" s="33" t="str">
        <f ca="1">IF(C9322=Calculator!$H$27,"F",IF(Daily!D9322+Daily!H9322=0,IF(D9321+H9321&gt;0,"L",""),""))</f>
        <v/>
      </c>
      <c r="B9322" s="34">
        <v>9321</v>
      </c>
      <c r="C9322" s="19">
        <f t="shared" ca="1" si="581"/>
        <v>55251</v>
      </c>
      <c r="D9322" s="29">
        <f t="shared" ca="1" si="583"/>
        <v>0</v>
      </c>
      <c r="E9322" s="29">
        <f ca="1">IF(C9322&lt;Calculator!$D$26,0,IF(DAY($C9322)=1,IF(D9322-Calculator!$G$24&gt;0,Calculator!$G$24,D9322),0))</f>
        <v>0</v>
      </c>
      <c r="F9322" s="29">
        <f ca="1">IF(E9322&gt;0,D9322*Calculator!$G$22/12,0)</f>
        <v>0</v>
      </c>
      <c r="G9322" s="29">
        <f ca="1">IF(E9322&gt;0,(IFERROR(-PMT(Calculator!$G$22/12,Calculator!$G$23*12,Calculator!$G$20),0))-F9322,0)</f>
        <v>0</v>
      </c>
      <c r="H9322" s="29">
        <f t="shared" ca="1" si="584"/>
        <v>0</v>
      </c>
      <c r="I9322" s="29">
        <f t="shared" ca="1" si="582"/>
        <v>0</v>
      </c>
      <c r="J9322" s="30">
        <f>Calculator!$G$40</f>
        <v>6.5000000000000002E-2</v>
      </c>
      <c r="K9322" s="29">
        <f ca="1">IF(C9322&gt;=Calculator!$G$27,IF(DAY($C9322)=1,Calculator!$G$34/2,IF(DAY($C9322)=15,Calculator!$G$34/2,0)),0)</f>
        <v>0</v>
      </c>
      <c r="L9322" s="29">
        <f ca="1">IF(DAY($C9322)=28,IF(H9322=0,0,Calculator!$G$35),0)</f>
        <v>0</v>
      </c>
      <c r="M9322" s="29">
        <f ca="1">IF(I9322&gt;0,IF(DAY($C9322)=1,SUM(INDIRECT("I"&amp;(ROW(C9321)-DAY(C9321))):I9321),0),0)</f>
        <v>0</v>
      </c>
      <c r="N9322" s="29">
        <f ca="1">IF(C9322&lt;Calculator!$G$27,0,IF(C9322=Calculator!$G$27,Calculator!$G$39,IF(H9322-K9322&lt;=0,IF(D9322&gt;Calculator!$G$39,IF(H9322-K9322+E9322+L9322+M9322+Calculator!$G$39&gt;Calculator!$G$39,Calculator!$G$39-(H9322+E9322+L9322+M9322-K9322),Calculator!$G$39),D9322),0)))</f>
        <v>0</v>
      </c>
    </row>
    <row r="9323" spans="1:14" ht="15.75" thickBot="1">
      <c r="A9323" s="33" t="str">
        <f ca="1">IF(C9323=Calculator!$H$27,"F",IF(Daily!D9323+Daily!H9323=0,IF(D9322+H9322&gt;0,"L",""),""))</f>
        <v/>
      </c>
      <c r="B9323" s="34">
        <v>9322</v>
      </c>
      <c r="C9323" s="19">
        <f t="shared" ca="1" si="581"/>
        <v>55252</v>
      </c>
      <c r="D9323" s="29">
        <f t="shared" ca="1" si="583"/>
        <v>0</v>
      </c>
      <c r="E9323" s="29">
        <f ca="1">IF(C9323&lt;Calculator!$D$26,0,IF(DAY($C9323)=1,IF(D9323-Calculator!$G$24&gt;0,Calculator!$G$24,D9323),0))</f>
        <v>0</v>
      </c>
      <c r="F9323" s="29">
        <f ca="1">IF(E9323&gt;0,D9323*Calculator!$G$22/12,0)</f>
        <v>0</v>
      </c>
      <c r="G9323" s="29">
        <f ca="1">IF(E9323&gt;0,(IFERROR(-PMT(Calculator!$G$22/12,Calculator!$G$23*12,Calculator!$G$20),0))-F9323,0)</f>
        <v>0</v>
      </c>
      <c r="H9323" s="29">
        <f t="shared" ca="1" si="584"/>
        <v>0</v>
      </c>
      <c r="I9323" s="29">
        <f t="shared" ca="1" si="582"/>
        <v>0</v>
      </c>
      <c r="J9323" s="30">
        <f>Calculator!$G$40</f>
        <v>6.5000000000000002E-2</v>
      </c>
      <c r="K9323" s="29">
        <f ca="1">IF(C9323&gt;=Calculator!$G$27,IF(DAY($C9323)=1,Calculator!$G$34/2,IF(DAY($C9323)=15,Calculator!$G$34/2,0)),0)</f>
        <v>0</v>
      </c>
      <c r="L9323" s="29">
        <f ca="1">IF(DAY($C9323)=28,IF(H9323=0,0,Calculator!$G$35),0)</f>
        <v>0</v>
      </c>
      <c r="M9323" s="29">
        <f ca="1">IF(I9323&gt;0,IF(DAY($C9323)=1,SUM(INDIRECT("I"&amp;(ROW(C9322)-DAY(C9322))):I9322),0),0)</f>
        <v>0</v>
      </c>
      <c r="N9323" s="29">
        <f ca="1">IF(C9323&lt;Calculator!$G$27,0,IF(C9323=Calculator!$G$27,Calculator!$G$39,IF(H9323-K9323&lt;=0,IF(D9323&gt;Calculator!$G$39,IF(H9323-K9323+E9323+L9323+M9323+Calculator!$G$39&gt;Calculator!$G$39,Calculator!$G$39-(H9323+E9323+L9323+M9323-K9323),Calculator!$G$39),D9323),0)))</f>
        <v>0</v>
      </c>
    </row>
    <row r="9324" spans="1:14" ht="15.75" thickBot="1">
      <c r="A9324" s="33" t="str">
        <f ca="1">IF(C9324=Calculator!$H$27,"F",IF(Daily!D9324+Daily!H9324=0,IF(D9323+H9323&gt;0,"L",""),""))</f>
        <v/>
      </c>
      <c r="B9324" s="34">
        <v>9323</v>
      </c>
      <c r="C9324" s="19">
        <f t="shared" ca="1" si="581"/>
        <v>55253</v>
      </c>
      <c r="D9324" s="29">
        <f t="shared" ca="1" si="583"/>
        <v>0</v>
      </c>
      <c r="E9324" s="29">
        <f ca="1">IF(C9324&lt;Calculator!$D$26,0,IF(DAY($C9324)=1,IF(D9324-Calculator!$G$24&gt;0,Calculator!$G$24,D9324),0))</f>
        <v>0</v>
      </c>
      <c r="F9324" s="29">
        <f ca="1">IF(E9324&gt;0,D9324*Calculator!$G$22/12,0)</f>
        <v>0</v>
      </c>
      <c r="G9324" s="29">
        <f ca="1">IF(E9324&gt;0,(IFERROR(-PMT(Calculator!$G$22/12,Calculator!$G$23*12,Calculator!$G$20),0))-F9324,0)</f>
        <v>0</v>
      </c>
      <c r="H9324" s="29">
        <f t="shared" ca="1" si="584"/>
        <v>0</v>
      </c>
      <c r="I9324" s="29">
        <f t="shared" ca="1" si="582"/>
        <v>0</v>
      </c>
      <c r="J9324" s="30">
        <f>Calculator!$G$40</f>
        <v>6.5000000000000002E-2</v>
      </c>
      <c r="K9324" s="29">
        <f ca="1">IF(C9324&gt;=Calculator!$G$27,IF(DAY($C9324)=1,Calculator!$G$34/2,IF(DAY($C9324)=15,Calculator!$G$34/2,0)),0)</f>
        <v>0</v>
      </c>
      <c r="L9324" s="29">
        <f ca="1">IF(DAY($C9324)=28,IF(H9324=0,0,Calculator!$G$35),0)</f>
        <v>0</v>
      </c>
      <c r="M9324" s="29">
        <f ca="1">IF(I9324&gt;0,IF(DAY($C9324)=1,SUM(INDIRECT("I"&amp;(ROW(C9323)-DAY(C9323))):I9323),0),0)</f>
        <v>0</v>
      </c>
      <c r="N9324" s="29">
        <f ca="1">IF(C9324&lt;Calculator!$G$27,0,IF(C9324=Calculator!$G$27,Calculator!$G$39,IF(H9324-K9324&lt;=0,IF(D9324&gt;Calculator!$G$39,IF(H9324-K9324+E9324+L9324+M9324+Calculator!$G$39&gt;Calculator!$G$39,Calculator!$G$39-(H9324+E9324+L9324+M9324-K9324),Calculator!$G$39),D9324),0)))</f>
        <v>0</v>
      </c>
    </row>
    <row r="9325" spans="1:14" ht="15.75" thickBot="1">
      <c r="A9325" s="33" t="str">
        <f ca="1">IF(C9325=Calculator!$H$27,"F",IF(Daily!D9325+Daily!H9325=0,IF(D9324+H9324&gt;0,"L",""),""))</f>
        <v/>
      </c>
      <c r="B9325" s="34">
        <v>9324</v>
      </c>
      <c r="C9325" s="19">
        <f t="shared" ca="1" si="581"/>
        <v>55254</v>
      </c>
      <c r="D9325" s="29">
        <f t="shared" ca="1" si="583"/>
        <v>0</v>
      </c>
      <c r="E9325" s="29">
        <f ca="1">IF(C9325&lt;Calculator!$D$26,0,IF(DAY($C9325)=1,IF(D9325-Calculator!$G$24&gt;0,Calculator!$G$24,D9325),0))</f>
        <v>0</v>
      </c>
      <c r="F9325" s="29">
        <f ca="1">IF(E9325&gt;0,D9325*Calculator!$G$22/12,0)</f>
        <v>0</v>
      </c>
      <c r="G9325" s="29">
        <f ca="1">IF(E9325&gt;0,(IFERROR(-PMT(Calculator!$G$22/12,Calculator!$G$23*12,Calculator!$G$20),0))-F9325,0)</f>
        <v>0</v>
      </c>
      <c r="H9325" s="29">
        <f t="shared" ca="1" si="584"/>
        <v>0</v>
      </c>
      <c r="I9325" s="29">
        <f t="shared" ca="1" si="582"/>
        <v>0</v>
      </c>
      <c r="J9325" s="30">
        <f>Calculator!$G$40</f>
        <v>6.5000000000000002E-2</v>
      </c>
      <c r="K9325" s="29">
        <f ca="1">IF(C9325&gt;=Calculator!$G$27,IF(DAY($C9325)=1,Calculator!$G$34/2,IF(DAY($C9325)=15,Calculator!$G$34/2,0)),0)</f>
        <v>0</v>
      </c>
      <c r="L9325" s="29">
        <f ca="1">IF(DAY($C9325)=28,IF(H9325=0,0,Calculator!$G$35),0)</f>
        <v>0</v>
      </c>
      <c r="M9325" s="29">
        <f ca="1">IF(I9325&gt;0,IF(DAY($C9325)=1,SUM(INDIRECT("I"&amp;(ROW(C9324)-DAY(C9324))):I9324),0),0)</f>
        <v>0</v>
      </c>
      <c r="N9325" s="29">
        <f ca="1">IF(C9325&lt;Calculator!$G$27,0,IF(C9325=Calculator!$G$27,Calculator!$G$39,IF(H9325-K9325&lt;=0,IF(D9325&gt;Calculator!$G$39,IF(H9325-K9325+E9325+L9325+M9325+Calculator!$G$39&gt;Calculator!$G$39,Calculator!$G$39-(H9325+E9325+L9325+M9325-K9325),Calculator!$G$39),D9325),0)))</f>
        <v>0</v>
      </c>
    </row>
    <row r="9326" spans="1:14" ht="15.75" thickBot="1">
      <c r="A9326" s="33" t="str">
        <f ca="1">IF(C9326=Calculator!$H$27,"F",IF(Daily!D9326+Daily!H9326=0,IF(D9325+H9325&gt;0,"L",""),""))</f>
        <v/>
      </c>
      <c r="B9326" s="34">
        <v>9325</v>
      </c>
      <c r="C9326" s="19">
        <f t="shared" ca="1" si="581"/>
        <v>55255</v>
      </c>
      <c r="D9326" s="29">
        <f t="shared" ca="1" si="583"/>
        <v>0</v>
      </c>
      <c r="E9326" s="29">
        <f ca="1">IF(C9326&lt;Calculator!$D$26,0,IF(DAY($C9326)=1,IF(D9326-Calculator!$G$24&gt;0,Calculator!$G$24,D9326),0))</f>
        <v>0</v>
      </c>
      <c r="F9326" s="29">
        <f ca="1">IF(E9326&gt;0,D9326*Calculator!$G$22/12,0)</f>
        <v>0</v>
      </c>
      <c r="G9326" s="29">
        <f ca="1">IF(E9326&gt;0,(IFERROR(-PMT(Calculator!$G$22/12,Calculator!$G$23*12,Calculator!$G$20),0))-F9326,0)</f>
        <v>0</v>
      </c>
      <c r="H9326" s="29">
        <f t="shared" ca="1" si="584"/>
        <v>0</v>
      </c>
      <c r="I9326" s="29">
        <f t="shared" ca="1" si="582"/>
        <v>0</v>
      </c>
      <c r="J9326" s="30">
        <f>Calculator!$G$40</f>
        <v>6.5000000000000002E-2</v>
      </c>
      <c r="K9326" s="29">
        <f ca="1">IF(C9326&gt;=Calculator!$G$27,IF(DAY($C9326)=1,Calculator!$G$34/2,IF(DAY($C9326)=15,Calculator!$G$34/2,0)),0)</f>
        <v>0</v>
      </c>
      <c r="L9326" s="29">
        <f ca="1">IF(DAY($C9326)=28,IF(H9326=0,0,Calculator!$G$35),0)</f>
        <v>0</v>
      </c>
      <c r="M9326" s="29">
        <f ca="1">IF(I9326&gt;0,IF(DAY($C9326)=1,SUM(INDIRECT("I"&amp;(ROW(C9325)-DAY(C9325))):I9325),0),0)</f>
        <v>0</v>
      </c>
      <c r="N9326" s="29">
        <f ca="1">IF(C9326&lt;Calculator!$G$27,0,IF(C9326=Calculator!$G$27,Calculator!$G$39,IF(H9326-K9326&lt;=0,IF(D9326&gt;Calculator!$G$39,IF(H9326-K9326+E9326+L9326+M9326+Calculator!$G$39&gt;Calculator!$G$39,Calculator!$G$39-(H9326+E9326+L9326+M9326-K9326),Calculator!$G$39),D9326),0)))</f>
        <v>0</v>
      </c>
    </row>
    <row r="9327" spans="1:14" ht="15.75" thickBot="1">
      <c r="A9327" s="33" t="str">
        <f ca="1">IF(C9327=Calculator!$H$27,"F",IF(Daily!D9327+Daily!H9327=0,IF(D9326+H9326&gt;0,"L",""),""))</f>
        <v/>
      </c>
      <c r="B9327" s="34">
        <v>9326</v>
      </c>
      <c r="C9327" s="19">
        <f t="shared" ca="1" si="581"/>
        <v>55256</v>
      </c>
      <c r="D9327" s="29">
        <f t="shared" ca="1" si="583"/>
        <v>0</v>
      </c>
      <c r="E9327" s="29">
        <f ca="1">IF(C9327&lt;Calculator!$D$26,0,IF(DAY($C9327)=1,IF(D9327-Calculator!$G$24&gt;0,Calculator!$G$24,D9327),0))</f>
        <v>0</v>
      </c>
      <c r="F9327" s="29">
        <f ca="1">IF(E9327&gt;0,D9327*Calculator!$G$22/12,0)</f>
        <v>0</v>
      </c>
      <c r="G9327" s="29">
        <f ca="1">IF(E9327&gt;0,(IFERROR(-PMT(Calculator!$G$22/12,Calculator!$G$23*12,Calculator!$G$20),0))-F9327,0)</f>
        <v>0</v>
      </c>
      <c r="H9327" s="29">
        <f t="shared" ca="1" si="584"/>
        <v>0</v>
      </c>
      <c r="I9327" s="29">
        <f t="shared" ca="1" si="582"/>
        <v>0</v>
      </c>
      <c r="J9327" s="30">
        <f>Calculator!$G$40</f>
        <v>6.5000000000000002E-2</v>
      </c>
      <c r="K9327" s="29">
        <f ca="1">IF(C9327&gt;=Calculator!$G$27,IF(DAY($C9327)=1,Calculator!$G$34/2,IF(DAY($C9327)=15,Calculator!$G$34/2,0)),0)</f>
        <v>0</v>
      </c>
      <c r="L9327" s="29">
        <f ca="1">IF(DAY($C9327)=28,IF(H9327=0,0,Calculator!$G$35),0)</f>
        <v>0</v>
      </c>
      <c r="M9327" s="29">
        <f ca="1">IF(I9327&gt;0,IF(DAY($C9327)=1,SUM(INDIRECT("I"&amp;(ROW(C9326)-DAY(C9326))):I9326),0),0)</f>
        <v>0</v>
      </c>
      <c r="N9327" s="29">
        <f ca="1">IF(C9327&lt;Calculator!$G$27,0,IF(C9327=Calculator!$G$27,Calculator!$G$39,IF(H9327-K9327&lt;=0,IF(D9327&gt;Calculator!$G$39,IF(H9327-K9327+E9327+L9327+M9327+Calculator!$G$39&gt;Calculator!$G$39,Calculator!$G$39-(H9327+E9327+L9327+M9327-K9327),Calculator!$G$39),D9327),0)))</f>
        <v>0</v>
      </c>
    </row>
    <row r="9328" spans="1:14" ht="15.75" thickBot="1">
      <c r="A9328" s="33" t="str">
        <f ca="1">IF(C9328=Calculator!$H$27,"F",IF(Daily!D9328+Daily!H9328=0,IF(D9327+H9327&gt;0,"L",""),""))</f>
        <v/>
      </c>
      <c r="B9328" s="34">
        <v>9327</v>
      </c>
      <c r="C9328" s="19">
        <f t="shared" ca="1" si="581"/>
        <v>55257</v>
      </c>
      <c r="D9328" s="29">
        <f t="shared" ca="1" si="583"/>
        <v>0</v>
      </c>
      <c r="E9328" s="29">
        <f ca="1">IF(C9328&lt;Calculator!$D$26,0,IF(DAY($C9328)=1,IF(D9328-Calculator!$G$24&gt;0,Calculator!$G$24,D9328),0))</f>
        <v>0</v>
      </c>
      <c r="F9328" s="29">
        <f ca="1">IF(E9328&gt;0,D9328*Calculator!$G$22/12,0)</f>
        <v>0</v>
      </c>
      <c r="G9328" s="29">
        <f ca="1">IF(E9328&gt;0,(IFERROR(-PMT(Calculator!$G$22/12,Calculator!$G$23*12,Calculator!$G$20),0))-F9328,0)</f>
        <v>0</v>
      </c>
      <c r="H9328" s="29">
        <f t="shared" ca="1" si="584"/>
        <v>0</v>
      </c>
      <c r="I9328" s="29">
        <f t="shared" ca="1" si="582"/>
        <v>0</v>
      </c>
      <c r="J9328" s="30">
        <f>Calculator!$G$40</f>
        <v>6.5000000000000002E-2</v>
      </c>
      <c r="K9328" s="29">
        <f ca="1">IF(C9328&gt;=Calculator!$G$27,IF(DAY($C9328)=1,Calculator!$G$34/2,IF(DAY($C9328)=15,Calculator!$G$34/2,0)),0)</f>
        <v>0</v>
      </c>
      <c r="L9328" s="29">
        <f ca="1">IF(DAY($C9328)=28,IF(H9328=0,0,Calculator!$G$35),0)</f>
        <v>0</v>
      </c>
      <c r="M9328" s="29">
        <f ca="1">IF(I9328&gt;0,IF(DAY($C9328)=1,SUM(INDIRECT("I"&amp;(ROW(C9327)-DAY(C9327))):I9327),0),0)</f>
        <v>0</v>
      </c>
      <c r="N9328" s="29">
        <f ca="1">IF(C9328&lt;Calculator!$G$27,0,IF(C9328=Calculator!$G$27,Calculator!$G$39,IF(H9328-K9328&lt;=0,IF(D9328&gt;Calculator!$G$39,IF(H9328-K9328+E9328+L9328+M9328+Calculator!$G$39&gt;Calculator!$G$39,Calculator!$G$39-(H9328+E9328+L9328+M9328-K9328),Calculator!$G$39),D9328),0)))</f>
        <v>0</v>
      </c>
    </row>
    <row r="9329" spans="1:14" ht="15.75" thickBot="1">
      <c r="A9329" s="33" t="str">
        <f ca="1">IF(C9329=Calculator!$H$27,"F",IF(Daily!D9329+Daily!H9329=0,IF(D9328+H9328&gt;0,"L",""),""))</f>
        <v/>
      </c>
      <c r="B9329" s="34">
        <v>9328</v>
      </c>
      <c r="C9329" s="19">
        <f t="shared" ca="1" si="581"/>
        <v>55258</v>
      </c>
      <c r="D9329" s="29">
        <f t="shared" ca="1" si="583"/>
        <v>0</v>
      </c>
      <c r="E9329" s="29">
        <f ca="1">IF(C9329&lt;Calculator!$D$26,0,IF(DAY($C9329)=1,IF(D9329-Calculator!$G$24&gt;0,Calculator!$G$24,D9329),0))</f>
        <v>0</v>
      </c>
      <c r="F9329" s="29">
        <f ca="1">IF(E9329&gt;0,D9329*Calculator!$G$22/12,0)</f>
        <v>0</v>
      </c>
      <c r="G9329" s="29">
        <f ca="1">IF(E9329&gt;0,(IFERROR(-PMT(Calculator!$G$22/12,Calculator!$G$23*12,Calculator!$G$20),0))-F9329,0)</f>
        <v>0</v>
      </c>
      <c r="H9329" s="29">
        <f t="shared" ca="1" si="584"/>
        <v>0</v>
      </c>
      <c r="I9329" s="29">
        <f t="shared" ca="1" si="582"/>
        <v>0</v>
      </c>
      <c r="J9329" s="30">
        <f>Calculator!$G$40</f>
        <v>6.5000000000000002E-2</v>
      </c>
      <c r="K9329" s="29">
        <f ca="1">IF(C9329&gt;=Calculator!$G$27,IF(DAY($C9329)=1,Calculator!$G$34/2,IF(DAY($C9329)=15,Calculator!$G$34/2,0)),0)</f>
        <v>4500</v>
      </c>
      <c r="L9329" s="29">
        <f ca="1">IF(DAY($C9329)=28,IF(H9329=0,0,Calculator!$G$35),0)</f>
        <v>0</v>
      </c>
      <c r="M9329" s="29">
        <f ca="1">IF(I9329&gt;0,IF(DAY($C9329)=1,SUM(INDIRECT("I"&amp;(ROW(C9328)-DAY(C9328))):I9328),0),0)</f>
        <v>0</v>
      </c>
      <c r="N9329" s="29">
        <f ca="1">IF(C9329&lt;Calculator!$G$27,0,IF(C9329=Calculator!$G$27,Calculator!$G$39,IF(H9329-K9329&lt;=0,IF(D9329&gt;Calculator!$G$39,IF(H9329-K9329+E9329+L9329+M9329+Calculator!$G$39&gt;Calculator!$G$39,Calculator!$G$39-(H9329+E9329+L9329+M9329-K9329),Calculator!$G$39),D9329),0)))</f>
        <v>0</v>
      </c>
    </row>
    <row r="9330" spans="1:14" ht="15.75" thickBot="1">
      <c r="A9330" s="33" t="str">
        <f ca="1">IF(C9330=Calculator!$H$27,"F",IF(Daily!D9330+Daily!H9330=0,IF(D9329+H9329&gt;0,"L",""),""))</f>
        <v/>
      </c>
      <c r="B9330" s="34">
        <v>9329</v>
      </c>
      <c r="C9330" s="19">
        <f t="shared" ca="1" si="581"/>
        <v>55259</v>
      </c>
      <c r="D9330" s="29">
        <f t="shared" ca="1" si="583"/>
        <v>0</v>
      </c>
      <c r="E9330" s="29">
        <f ca="1">IF(C9330&lt;Calculator!$D$26,0,IF(DAY($C9330)=1,IF(D9330-Calculator!$G$24&gt;0,Calculator!$G$24,D9330),0))</f>
        <v>0</v>
      </c>
      <c r="F9330" s="29">
        <f ca="1">IF(E9330&gt;0,D9330*Calculator!$G$22/12,0)</f>
        <v>0</v>
      </c>
      <c r="G9330" s="29">
        <f ca="1">IF(E9330&gt;0,(IFERROR(-PMT(Calculator!$G$22/12,Calculator!$G$23*12,Calculator!$G$20),0))-F9330,0)</f>
        <v>0</v>
      </c>
      <c r="H9330" s="29">
        <f t="shared" ca="1" si="584"/>
        <v>0</v>
      </c>
      <c r="I9330" s="29">
        <f t="shared" ca="1" si="582"/>
        <v>0</v>
      </c>
      <c r="J9330" s="30">
        <f>Calculator!$G$40</f>
        <v>6.5000000000000002E-2</v>
      </c>
      <c r="K9330" s="29">
        <f ca="1">IF(C9330&gt;=Calculator!$G$27,IF(DAY($C9330)=1,Calculator!$G$34/2,IF(DAY($C9330)=15,Calculator!$G$34/2,0)),0)</f>
        <v>0</v>
      </c>
      <c r="L9330" s="29">
        <f ca="1">IF(DAY($C9330)=28,IF(H9330=0,0,Calculator!$G$35),0)</f>
        <v>0</v>
      </c>
      <c r="M9330" s="29">
        <f ca="1">IF(I9330&gt;0,IF(DAY($C9330)=1,SUM(INDIRECT("I"&amp;(ROW(C9329)-DAY(C9329))):I9329),0),0)</f>
        <v>0</v>
      </c>
      <c r="N9330" s="29">
        <f ca="1">IF(C9330&lt;Calculator!$G$27,0,IF(C9330=Calculator!$G$27,Calculator!$G$39,IF(H9330-K9330&lt;=0,IF(D9330&gt;Calculator!$G$39,IF(H9330-K9330+E9330+L9330+M9330+Calculator!$G$39&gt;Calculator!$G$39,Calculator!$G$39-(H9330+E9330+L9330+M9330-K9330),Calculator!$G$39),D9330),0)))</f>
        <v>0</v>
      </c>
    </row>
    <row r="9331" spans="1:14" ht="15.75" thickBot="1">
      <c r="A9331" s="33" t="str">
        <f ca="1">IF(C9331=Calculator!$H$27,"F",IF(Daily!D9331+Daily!H9331=0,IF(D9330+H9330&gt;0,"L",""),""))</f>
        <v/>
      </c>
      <c r="B9331" s="34">
        <v>9330</v>
      </c>
      <c r="C9331" s="19">
        <f t="shared" ca="1" si="581"/>
        <v>55260</v>
      </c>
      <c r="D9331" s="29">
        <f t="shared" ca="1" si="583"/>
        <v>0</v>
      </c>
      <c r="E9331" s="29">
        <f ca="1">IF(C9331&lt;Calculator!$D$26,0,IF(DAY($C9331)=1,IF(D9331-Calculator!$G$24&gt;0,Calculator!$G$24,D9331),0))</f>
        <v>0</v>
      </c>
      <c r="F9331" s="29">
        <f ca="1">IF(E9331&gt;0,D9331*Calculator!$G$22/12,0)</f>
        <v>0</v>
      </c>
      <c r="G9331" s="29">
        <f ca="1">IF(E9331&gt;0,(IFERROR(-PMT(Calculator!$G$22/12,Calculator!$G$23*12,Calculator!$G$20),0))-F9331,0)</f>
        <v>0</v>
      </c>
      <c r="H9331" s="29">
        <f t="shared" ca="1" si="584"/>
        <v>0</v>
      </c>
      <c r="I9331" s="29">
        <f t="shared" ca="1" si="582"/>
        <v>0</v>
      </c>
      <c r="J9331" s="30">
        <f>Calculator!$G$40</f>
        <v>6.5000000000000002E-2</v>
      </c>
      <c r="K9331" s="29">
        <f ca="1">IF(C9331&gt;=Calculator!$G$27,IF(DAY($C9331)=1,Calculator!$G$34/2,IF(DAY($C9331)=15,Calculator!$G$34/2,0)),0)</f>
        <v>0</v>
      </c>
      <c r="L9331" s="29">
        <f ca="1">IF(DAY($C9331)=28,IF(H9331=0,0,Calculator!$G$35),0)</f>
        <v>0</v>
      </c>
      <c r="M9331" s="29">
        <f ca="1">IF(I9331&gt;0,IF(DAY($C9331)=1,SUM(INDIRECT("I"&amp;(ROW(C9330)-DAY(C9330))):I9330),0),0)</f>
        <v>0</v>
      </c>
      <c r="N9331" s="29">
        <f ca="1">IF(C9331&lt;Calculator!$G$27,0,IF(C9331=Calculator!$G$27,Calculator!$G$39,IF(H9331-K9331&lt;=0,IF(D9331&gt;Calculator!$G$39,IF(H9331-K9331+E9331+L9331+M9331+Calculator!$G$39&gt;Calculator!$G$39,Calculator!$G$39-(H9331+E9331+L9331+M9331-K9331),Calculator!$G$39),D9331),0)))</f>
        <v>0</v>
      </c>
    </row>
    <row r="9332" spans="1:14" ht="15.75" thickBot="1">
      <c r="A9332" s="33" t="str">
        <f ca="1">IF(C9332=Calculator!$H$27,"F",IF(Daily!D9332+Daily!H9332=0,IF(D9331+H9331&gt;0,"L",""),""))</f>
        <v/>
      </c>
      <c r="B9332" s="34">
        <v>9331</v>
      </c>
      <c r="C9332" s="19">
        <f t="shared" ca="1" si="581"/>
        <v>55261</v>
      </c>
      <c r="D9332" s="29">
        <f t="shared" ca="1" si="583"/>
        <v>0</v>
      </c>
      <c r="E9332" s="29">
        <f ca="1">IF(C9332&lt;Calculator!$D$26,0,IF(DAY($C9332)=1,IF(D9332-Calculator!$G$24&gt;0,Calculator!$G$24,D9332),0))</f>
        <v>0</v>
      </c>
      <c r="F9332" s="29">
        <f ca="1">IF(E9332&gt;0,D9332*Calculator!$G$22/12,0)</f>
        <v>0</v>
      </c>
      <c r="G9332" s="29">
        <f ca="1">IF(E9332&gt;0,(IFERROR(-PMT(Calculator!$G$22/12,Calculator!$G$23*12,Calculator!$G$20),0))-F9332,0)</f>
        <v>0</v>
      </c>
      <c r="H9332" s="29">
        <f t="shared" ca="1" si="584"/>
        <v>0</v>
      </c>
      <c r="I9332" s="29">
        <f t="shared" ca="1" si="582"/>
        <v>0</v>
      </c>
      <c r="J9332" s="30">
        <f>Calculator!$G$40</f>
        <v>6.5000000000000002E-2</v>
      </c>
      <c r="K9332" s="29">
        <f ca="1">IF(C9332&gt;=Calculator!$G$27,IF(DAY($C9332)=1,Calculator!$G$34/2,IF(DAY($C9332)=15,Calculator!$G$34/2,0)),0)</f>
        <v>0</v>
      </c>
      <c r="L9332" s="29">
        <f ca="1">IF(DAY($C9332)=28,IF(H9332=0,0,Calculator!$G$35),0)</f>
        <v>0</v>
      </c>
      <c r="M9332" s="29">
        <f ca="1">IF(I9332&gt;0,IF(DAY($C9332)=1,SUM(INDIRECT("I"&amp;(ROW(C9331)-DAY(C9331))):I9331),0),0)</f>
        <v>0</v>
      </c>
      <c r="N9332" s="29">
        <f ca="1">IF(C9332&lt;Calculator!$G$27,0,IF(C9332=Calculator!$G$27,Calculator!$G$39,IF(H9332-K9332&lt;=0,IF(D9332&gt;Calculator!$G$39,IF(H9332-K9332+E9332+L9332+M9332+Calculator!$G$39&gt;Calculator!$G$39,Calculator!$G$39-(H9332+E9332+L9332+M9332-K9332),Calculator!$G$39),D9332),0)))</f>
        <v>0</v>
      </c>
    </row>
    <row r="9333" spans="1:14" ht="15.75" thickBot="1">
      <c r="A9333" s="33" t="str">
        <f ca="1">IF(C9333=Calculator!$H$27,"F",IF(Daily!D9333+Daily!H9333=0,IF(D9332+H9332&gt;0,"L",""),""))</f>
        <v/>
      </c>
      <c r="B9333" s="34">
        <v>9332</v>
      </c>
      <c r="C9333" s="19">
        <f t="shared" ca="1" si="581"/>
        <v>55262</v>
      </c>
      <c r="D9333" s="29">
        <f t="shared" ca="1" si="583"/>
        <v>0</v>
      </c>
      <c r="E9333" s="29">
        <f ca="1">IF(C9333&lt;Calculator!$D$26,0,IF(DAY($C9333)=1,IF(D9333-Calculator!$G$24&gt;0,Calculator!$G$24,D9333),0))</f>
        <v>0</v>
      </c>
      <c r="F9333" s="29">
        <f ca="1">IF(E9333&gt;0,D9333*Calculator!$G$22/12,0)</f>
        <v>0</v>
      </c>
      <c r="G9333" s="29">
        <f ca="1">IF(E9333&gt;0,(IFERROR(-PMT(Calculator!$G$22/12,Calculator!$G$23*12,Calculator!$G$20),0))-F9333,0)</f>
        <v>0</v>
      </c>
      <c r="H9333" s="29">
        <f t="shared" ca="1" si="584"/>
        <v>0</v>
      </c>
      <c r="I9333" s="29">
        <f t="shared" ca="1" si="582"/>
        <v>0</v>
      </c>
      <c r="J9333" s="30">
        <f>Calculator!$G$40</f>
        <v>6.5000000000000002E-2</v>
      </c>
      <c r="K9333" s="29">
        <f ca="1">IF(C9333&gt;=Calculator!$G$27,IF(DAY($C9333)=1,Calculator!$G$34/2,IF(DAY($C9333)=15,Calculator!$G$34/2,0)),0)</f>
        <v>0</v>
      </c>
      <c r="L9333" s="29">
        <f ca="1">IF(DAY($C9333)=28,IF(H9333=0,0,Calculator!$G$35),0)</f>
        <v>0</v>
      </c>
      <c r="M9333" s="29">
        <f ca="1">IF(I9333&gt;0,IF(DAY($C9333)=1,SUM(INDIRECT("I"&amp;(ROW(C9332)-DAY(C9332))):I9332),0),0)</f>
        <v>0</v>
      </c>
      <c r="N9333" s="29">
        <f ca="1">IF(C9333&lt;Calculator!$G$27,0,IF(C9333=Calculator!$G$27,Calculator!$G$39,IF(H9333-K9333&lt;=0,IF(D9333&gt;Calculator!$G$39,IF(H9333-K9333+E9333+L9333+M9333+Calculator!$G$39&gt;Calculator!$G$39,Calculator!$G$39-(H9333+E9333+L9333+M9333-K9333),Calculator!$G$39),D9333),0)))</f>
        <v>0</v>
      </c>
    </row>
    <row r="9334" spans="1:14" ht="15.75" thickBot="1">
      <c r="A9334" s="33" t="str">
        <f ca="1">IF(C9334=Calculator!$H$27,"F",IF(Daily!D9334+Daily!H9334=0,IF(D9333+H9333&gt;0,"L",""),""))</f>
        <v/>
      </c>
      <c r="B9334" s="34">
        <v>9333</v>
      </c>
      <c r="C9334" s="19">
        <f t="shared" ca="1" si="581"/>
        <v>55263</v>
      </c>
      <c r="D9334" s="29">
        <f t="shared" ca="1" si="583"/>
        <v>0</v>
      </c>
      <c r="E9334" s="29">
        <f ca="1">IF(C9334&lt;Calculator!$D$26,0,IF(DAY($C9334)=1,IF(D9334-Calculator!$G$24&gt;0,Calculator!$G$24,D9334),0))</f>
        <v>0</v>
      </c>
      <c r="F9334" s="29">
        <f ca="1">IF(E9334&gt;0,D9334*Calculator!$G$22/12,0)</f>
        <v>0</v>
      </c>
      <c r="G9334" s="29">
        <f ca="1">IF(E9334&gt;0,(IFERROR(-PMT(Calculator!$G$22/12,Calculator!$G$23*12,Calculator!$G$20),0))-F9334,0)</f>
        <v>0</v>
      </c>
      <c r="H9334" s="29">
        <f t="shared" ca="1" si="584"/>
        <v>0</v>
      </c>
      <c r="I9334" s="29">
        <f t="shared" ca="1" si="582"/>
        <v>0</v>
      </c>
      <c r="J9334" s="30">
        <f>Calculator!$G$40</f>
        <v>6.5000000000000002E-2</v>
      </c>
      <c r="K9334" s="29">
        <f ca="1">IF(C9334&gt;=Calculator!$G$27,IF(DAY($C9334)=1,Calculator!$G$34/2,IF(DAY($C9334)=15,Calculator!$G$34/2,0)),0)</f>
        <v>0</v>
      </c>
      <c r="L9334" s="29">
        <f ca="1">IF(DAY($C9334)=28,IF(H9334=0,0,Calculator!$G$35),0)</f>
        <v>0</v>
      </c>
      <c r="M9334" s="29">
        <f ca="1">IF(I9334&gt;0,IF(DAY($C9334)=1,SUM(INDIRECT("I"&amp;(ROW(C9333)-DAY(C9333))):I9333),0),0)</f>
        <v>0</v>
      </c>
      <c r="N9334" s="29">
        <f ca="1">IF(C9334&lt;Calculator!$G$27,0,IF(C9334=Calculator!$G$27,Calculator!$G$39,IF(H9334-K9334&lt;=0,IF(D9334&gt;Calculator!$G$39,IF(H9334-K9334+E9334+L9334+M9334+Calculator!$G$39&gt;Calculator!$G$39,Calculator!$G$39-(H9334+E9334+L9334+M9334-K9334),Calculator!$G$39),D9334),0)))</f>
        <v>0</v>
      </c>
    </row>
    <row r="9335" spans="1:14" ht="15.75" thickBot="1">
      <c r="A9335" s="33" t="str">
        <f ca="1">IF(C9335=Calculator!$H$27,"F",IF(Daily!D9335+Daily!H9335=0,IF(D9334+H9334&gt;0,"L",""),""))</f>
        <v/>
      </c>
      <c r="B9335" s="34">
        <v>9334</v>
      </c>
      <c r="C9335" s="19">
        <f t="shared" ca="1" si="581"/>
        <v>55264</v>
      </c>
      <c r="D9335" s="29">
        <f t="shared" ca="1" si="583"/>
        <v>0</v>
      </c>
      <c r="E9335" s="29">
        <f ca="1">IF(C9335&lt;Calculator!$D$26,0,IF(DAY($C9335)=1,IF(D9335-Calculator!$G$24&gt;0,Calculator!$G$24,D9335),0))</f>
        <v>0</v>
      </c>
      <c r="F9335" s="29">
        <f ca="1">IF(E9335&gt;0,D9335*Calculator!$G$22/12,0)</f>
        <v>0</v>
      </c>
      <c r="G9335" s="29">
        <f ca="1">IF(E9335&gt;0,(IFERROR(-PMT(Calculator!$G$22/12,Calculator!$G$23*12,Calculator!$G$20),0))-F9335,0)</f>
        <v>0</v>
      </c>
      <c r="H9335" s="29">
        <f t="shared" ca="1" si="584"/>
        <v>0</v>
      </c>
      <c r="I9335" s="29">
        <f t="shared" ca="1" si="582"/>
        <v>0</v>
      </c>
      <c r="J9335" s="30">
        <f>Calculator!$G$40</f>
        <v>6.5000000000000002E-2</v>
      </c>
      <c r="K9335" s="29">
        <f ca="1">IF(C9335&gt;=Calculator!$G$27,IF(DAY($C9335)=1,Calculator!$G$34/2,IF(DAY($C9335)=15,Calculator!$G$34/2,0)),0)</f>
        <v>0</v>
      </c>
      <c r="L9335" s="29">
        <f ca="1">IF(DAY($C9335)=28,IF(H9335=0,0,Calculator!$G$35),0)</f>
        <v>0</v>
      </c>
      <c r="M9335" s="29">
        <f ca="1">IF(I9335&gt;0,IF(DAY($C9335)=1,SUM(INDIRECT("I"&amp;(ROW(C9334)-DAY(C9334))):I9334),0),0)</f>
        <v>0</v>
      </c>
      <c r="N9335" s="29">
        <f ca="1">IF(C9335&lt;Calculator!$G$27,0,IF(C9335=Calculator!$G$27,Calculator!$G$39,IF(H9335-K9335&lt;=0,IF(D9335&gt;Calculator!$G$39,IF(H9335-K9335+E9335+L9335+M9335+Calculator!$G$39&gt;Calculator!$G$39,Calculator!$G$39-(H9335+E9335+L9335+M9335-K9335),Calculator!$G$39),D9335),0)))</f>
        <v>0</v>
      </c>
    </row>
    <row r="9336" spans="1:14" ht="15.75" thickBot="1">
      <c r="A9336" s="33" t="str">
        <f ca="1">IF(C9336=Calculator!$H$27,"F",IF(Daily!D9336+Daily!H9336=0,IF(D9335+H9335&gt;0,"L",""),""))</f>
        <v/>
      </c>
      <c r="B9336" s="34">
        <v>9335</v>
      </c>
      <c r="C9336" s="19">
        <f t="shared" ca="1" si="581"/>
        <v>55265</v>
      </c>
      <c r="D9336" s="29">
        <f t="shared" ca="1" si="583"/>
        <v>0</v>
      </c>
      <c r="E9336" s="29">
        <f ca="1">IF(C9336&lt;Calculator!$D$26,0,IF(DAY($C9336)=1,IF(D9336-Calculator!$G$24&gt;0,Calculator!$G$24,D9336),0))</f>
        <v>0</v>
      </c>
      <c r="F9336" s="29">
        <f ca="1">IF(E9336&gt;0,D9336*Calculator!$G$22/12,0)</f>
        <v>0</v>
      </c>
      <c r="G9336" s="29">
        <f ca="1">IF(E9336&gt;0,(IFERROR(-PMT(Calculator!$G$22/12,Calculator!$G$23*12,Calculator!$G$20),0))-F9336,0)</f>
        <v>0</v>
      </c>
      <c r="H9336" s="29">
        <f t="shared" ca="1" si="584"/>
        <v>0</v>
      </c>
      <c r="I9336" s="29">
        <f t="shared" ca="1" si="582"/>
        <v>0</v>
      </c>
      <c r="J9336" s="30">
        <f>Calculator!$G$40</f>
        <v>6.5000000000000002E-2</v>
      </c>
      <c r="K9336" s="29">
        <f ca="1">IF(C9336&gt;=Calculator!$G$27,IF(DAY($C9336)=1,Calculator!$G$34/2,IF(DAY($C9336)=15,Calculator!$G$34/2,0)),0)</f>
        <v>0</v>
      </c>
      <c r="L9336" s="29">
        <f ca="1">IF(DAY($C9336)=28,IF(H9336=0,0,Calculator!$G$35),0)</f>
        <v>0</v>
      </c>
      <c r="M9336" s="29">
        <f ca="1">IF(I9336&gt;0,IF(DAY($C9336)=1,SUM(INDIRECT("I"&amp;(ROW(C9335)-DAY(C9335))):I9335),0),0)</f>
        <v>0</v>
      </c>
      <c r="N9336" s="29">
        <f ca="1">IF(C9336&lt;Calculator!$G$27,0,IF(C9336=Calculator!$G$27,Calculator!$G$39,IF(H9336-K9336&lt;=0,IF(D9336&gt;Calculator!$G$39,IF(H9336-K9336+E9336+L9336+M9336+Calculator!$G$39&gt;Calculator!$G$39,Calculator!$G$39-(H9336+E9336+L9336+M9336-K9336),Calculator!$G$39),D9336),0)))</f>
        <v>0</v>
      </c>
    </row>
    <row r="9337" spans="1:14" ht="15.75" thickBot="1">
      <c r="A9337" s="33" t="str">
        <f ca="1">IF(C9337=Calculator!$H$27,"F",IF(Daily!D9337+Daily!H9337=0,IF(D9336+H9336&gt;0,"L",""),""))</f>
        <v/>
      </c>
      <c r="B9337" s="34">
        <v>9336</v>
      </c>
      <c r="C9337" s="19">
        <f t="shared" ca="1" si="581"/>
        <v>55266</v>
      </c>
      <c r="D9337" s="29">
        <f t="shared" ca="1" si="583"/>
        <v>0</v>
      </c>
      <c r="E9337" s="29">
        <f ca="1">IF(C9337&lt;Calculator!$D$26,0,IF(DAY($C9337)=1,IF(D9337-Calculator!$G$24&gt;0,Calculator!$G$24,D9337),0))</f>
        <v>0</v>
      </c>
      <c r="F9337" s="29">
        <f ca="1">IF(E9337&gt;0,D9337*Calculator!$G$22/12,0)</f>
        <v>0</v>
      </c>
      <c r="G9337" s="29">
        <f ca="1">IF(E9337&gt;0,(IFERROR(-PMT(Calculator!$G$22/12,Calculator!$G$23*12,Calculator!$G$20),0))-F9337,0)</f>
        <v>0</v>
      </c>
      <c r="H9337" s="29">
        <f t="shared" ca="1" si="584"/>
        <v>0</v>
      </c>
      <c r="I9337" s="29">
        <f t="shared" ca="1" si="582"/>
        <v>0</v>
      </c>
      <c r="J9337" s="30">
        <f>Calculator!$G$40</f>
        <v>6.5000000000000002E-2</v>
      </c>
      <c r="K9337" s="29">
        <f ca="1">IF(C9337&gt;=Calculator!$G$27,IF(DAY($C9337)=1,Calculator!$G$34/2,IF(DAY($C9337)=15,Calculator!$G$34/2,0)),0)</f>
        <v>0</v>
      </c>
      <c r="L9337" s="29">
        <f ca="1">IF(DAY($C9337)=28,IF(H9337=0,0,Calculator!$G$35),0)</f>
        <v>0</v>
      </c>
      <c r="M9337" s="29">
        <f ca="1">IF(I9337&gt;0,IF(DAY($C9337)=1,SUM(INDIRECT("I"&amp;(ROW(C9336)-DAY(C9336))):I9336),0),0)</f>
        <v>0</v>
      </c>
      <c r="N9337" s="29">
        <f ca="1">IF(C9337&lt;Calculator!$G$27,0,IF(C9337=Calculator!$G$27,Calculator!$G$39,IF(H9337-K9337&lt;=0,IF(D9337&gt;Calculator!$G$39,IF(H9337-K9337+E9337+L9337+M9337+Calculator!$G$39&gt;Calculator!$G$39,Calculator!$G$39-(H9337+E9337+L9337+M9337-K9337),Calculator!$G$39),D9337),0)))</f>
        <v>0</v>
      </c>
    </row>
    <row r="9338" spans="1:14" ht="15.75" thickBot="1">
      <c r="A9338" s="33" t="str">
        <f ca="1">IF(C9338=Calculator!$H$27,"F",IF(Daily!D9338+Daily!H9338=0,IF(D9337+H9337&gt;0,"L",""),""))</f>
        <v/>
      </c>
      <c r="B9338" s="34">
        <v>9337</v>
      </c>
      <c r="C9338" s="19">
        <f t="shared" ca="1" si="581"/>
        <v>55267</v>
      </c>
      <c r="D9338" s="29">
        <f t="shared" ca="1" si="583"/>
        <v>0</v>
      </c>
      <c r="E9338" s="29">
        <f ca="1">IF(C9338&lt;Calculator!$D$26,0,IF(DAY($C9338)=1,IF(D9338-Calculator!$G$24&gt;0,Calculator!$G$24,D9338),0))</f>
        <v>0</v>
      </c>
      <c r="F9338" s="29">
        <f ca="1">IF(E9338&gt;0,D9338*Calculator!$G$22/12,0)</f>
        <v>0</v>
      </c>
      <c r="G9338" s="29">
        <f ca="1">IF(E9338&gt;0,(IFERROR(-PMT(Calculator!$G$22/12,Calculator!$G$23*12,Calculator!$G$20),0))-F9338,0)</f>
        <v>0</v>
      </c>
      <c r="H9338" s="29">
        <f t="shared" ca="1" si="584"/>
        <v>0</v>
      </c>
      <c r="I9338" s="29">
        <f t="shared" ca="1" si="582"/>
        <v>0</v>
      </c>
      <c r="J9338" s="30">
        <f>Calculator!$G$40</f>
        <v>6.5000000000000002E-2</v>
      </c>
      <c r="K9338" s="29">
        <f ca="1">IF(C9338&gt;=Calculator!$G$27,IF(DAY($C9338)=1,Calculator!$G$34/2,IF(DAY($C9338)=15,Calculator!$G$34/2,0)),0)</f>
        <v>0</v>
      </c>
      <c r="L9338" s="29">
        <f ca="1">IF(DAY($C9338)=28,IF(H9338=0,0,Calculator!$G$35),0)</f>
        <v>0</v>
      </c>
      <c r="M9338" s="29">
        <f ca="1">IF(I9338&gt;0,IF(DAY($C9338)=1,SUM(INDIRECT("I"&amp;(ROW(C9337)-DAY(C9337))):I9337),0),0)</f>
        <v>0</v>
      </c>
      <c r="N9338" s="29">
        <f ca="1">IF(C9338&lt;Calculator!$G$27,0,IF(C9338=Calculator!$G$27,Calculator!$G$39,IF(H9338-K9338&lt;=0,IF(D9338&gt;Calculator!$G$39,IF(H9338-K9338+E9338+L9338+M9338+Calculator!$G$39&gt;Calculator!$G$39,Calculator!$G$39-(H9338+E9338+L9338+M9338-K9338),Calculator!$G$39),D9338),0)))</f>
        <v>0</v>
      </c>
    </row>
    <row r="9339" spans="1:14" ht="15.75" thickBot="1">
      <c r="A9339" s="33" t="str">
        <f ca="1">IF(C9339=Calculator!$H$27,"F",IF(Daily!D9339+Daily!H9339=0,IF(D9338+H9338&gt;0,"L",""),""))</f>
        <v/>
      </c>
      <c r="B9339" s="34">
        <v>9338</v>
      </c>
      <c r="C9339" s="19">
        <f t="shared" ca="1" si="581"/>
        <v>55268</v>
      </c>
      <c r="D9339" s="29">
        <f t="shared" ca="1" si="583"/>
        <v>0</v>
      </c>
      <c r="E9339" s="29">
        <f ca="1">IF(C9339&lt;Calculator!$D$26,0,IF(DAY($C9339)=1,IF(D9339-Calculator!$G$24&gt;0,Calculator!$G$24,D9339),0))</f>
        <v>0</v>
      </c>
      <c r="F9339" s="29">
        <f ca="1">IF(E9339&gt;0,D9339*Calculator!$G$22/12,0)</f>
        <v>0</v>
      </c>
      <c r="G9339" s="29">
        <f ca="1">IF(E9339&gt;0,(IFERROR(-PMT(Calculator!$G$22/12,Calculator!$G$23*12,Calculator!$G$20),0))-F9339,0)</f>
        <v>0</v>
      </c>
      <c r="H9339" s="29">
        <f t="shared" ca="1" si="584"/>
        <v>0</v>
      </c>
      <c r="I9339" s="29">
        <f t="shared" ca="1" si="582"/>
        <v>0</v>
      </c>
      <c r="J9339" s="30">
        <f>Calculator!$G$40</f>
        <v>6.5000000000000002E-2</v>
      </c>
      <c r="K9339" s="29">
        <f ca="1">IF(C9339&gt;=Calculator!$G$27,IF(DAY($C9339)=1,Calculator!$G$34/2,IF(DAY($C9339)=15,Calculator!$G$34/2,0)),0)</f>
        <v>0</v>
      </c>
      <c r="L9339" s="29">
        <f ca="1">IF(DAY($C9339)=28,IF(H9339=0,0,Calculator!$G$35),0)</f>
        <v>0</v>
      </c>
      <c r="M9339" s="29">
        <f ca="1">IF(I9339&gt;0,IF(DAY($C9339)=1,SUM(INDIRECT("I"&amp;(ROW(C9338)-DAY(C9338))):I9338),0),0)</f>
        <v>0</v>
      </c>
      <c r="N9339" s="29">
        <f ca="1">IF(C9339&lt;Calculator!$G$27,0,IF(C9339=Calculator!$G$27,Calculator!$G$39,IF(H9339-K9339&lt;=0,IF(D9339&gt;Calculator!$G$39,IF(H9339-K9339+E9339+L9339+M9339+Calculator!$G$39&gt;Calculator!$G$39,Calculator!$G$39-(H9339+E9339+L9339+M9339-K9339),Calculator!$G$39),D9339),0)))</f>
        <v>0</v>
      </c>
    </row>
    <row r="9340" spans="1:14" ht="15.75" thickBot="1">
      <c r="A9340" s="33" t="str">
        <f ca="1">IF(C9340=Calculator!$H$27,"F",IF(Daily!D9340+Daily!H9340=0,IF(D9339+H9339&gt;0,"L",""),""))</f>
        <v/>
      </c>
      <c r="B9340" s="34">
        <v>9339</v>
      </c>
      <c r="C9340" s="19">
        <f t="shared" ca="1" si="581"/>
        <v>55269</v>
      </c>
      <c r="D9340" s="29">
        <f t="shared" ca="1" si="583"/>
        <v>0</v>
      </c>
      <c r="E9340" s="29">
        <f ca="1">IF(C9340&lt;Calculator!$D$26,0,IF(DAY($C9340)=1,IF(D9340-Calculator!$G$24&gt;0,Calculator!$G$24,D9340),0))</f>
        <v>0</v>
      </c>
      <c r="F9340" s="29">
        <f ca="1">IF(E9340&gt;0,D9340*Calculator!$G$22/12,0)</f>
        <v>0</v>
      </c>
      <c r="G9340" s="29">
        <f ca="1">IF(E9340&gt;0,(IFERROR(-PMT(Calculator!$G$22/12,Calculator!$G$23*12,Calculator!$G$20),0))-F9340,0)</f>
        <v>0</v>
      </c>
      <c r="H9340" s="29">
        <f t="shared" ca="1" si="584"/>
        <v>0</v>
      </c>
      <c r="I9340" s="29">
        <f t="shared" ca="1" si="582"/>
        <v>0</v>
      </c>
      <c r="J9340" s="30">
        <f>Calculator!$G$40</f>
        <v>6.5000000000000002E-2</v>
      </c>
      <c r="K9340" s="29">
        <f ca="1">IF(C9340&gt;=Calculator!$G$27,IF(DAY($C9340)=1,Calculator!$G$34/2,IF(DAY($C9340)=15,Calculator!$G$34/2,0)),0)</f>
        <v>0</v>
      </c>
      <c r="L9340" s="29">
        <f ca="1">IF(DAY($C9340)=28,IF(H9340=0,0,Calculator!$G$35),0)</f>
        <v>0</v>
      </c>
      <c r="M9340" s="29">
        <f ca="1">IF(I9340&gt;0,IF(DAY($C9340)=1,SUM(INDIRECT("I"&amp;(ROW(C9339)-DAY(C9339))):I9339),0),0)</f>
        <v>0</v>
      </c>
      <c r="N9340" s="29">
        <f ca="1">IF(C9340&lt;Calculator!$G$27,0,IF(C9340=Calculator!$G$27,Calculator!$G$39,IF(H9340-K9340&lt;=0,IF(D9340&gt;Calculator!$G$39,IF(H9340-K9340+E9340+L9340+M9340+Calculator!$G$39&gt;Calculator!$G$39,Calculator!$G$39-(H9340+E9340+L9340+M9340-K9340),Calculator!$G$39),D9340),0)))</f>
        <v>0</v>
      </c>
    </row>
    <row r="9341" spans="1:14" ht="15.75" thickBot="1">
      <c r="A9341" s="33" t="str">
        <f ca="1">IF(C9341=Calculator!$H$27,"F",IF(Daily!D9341+Daily!H9341=0,IF(D9340+H9340&gt;0,"L",""),""))</f>
        <v/>
      </c>
      <c r="B9341" s="34">
        <v>9340</v>
      </c>
      <c r="C9341" s="19">
        <f t="shared" ca="1" si="581"/>
        <v>55270</v>
      </c>
      <c r="D9341" s="29">
        <f t="shared" ca="1" si="583"/>
        <v>0</v>
      </c>
      <c r="E9341" s="29">
        <f ca="1">IF(C9341&lt;Calculator!$D$26,0,IF(DAY($C9341)=1,IF(D9341-Calculator!$G$24&gt;0,Calculator!$G$24,D9341),0))</f>
        <v>0</v>
      </c>
      <c r="F9341" s="29">
        <f ca="1">IF(E9341&gt;0,D9341*Calculator!$G$22/12,0)</f>
        <v>0</v>
      </c>
      <c r="G9341" s="29">
        <f ca="1">IF(E9341&gt;0,(IFERROR(-PMT(Calculator!$G$22/12,Calculator!$G$23*12,Calculator!$G$20),0))-F9341,0)</f>
        <v>0</v>
      </c>
      <c r="H9341" s="29">
        <f t="shared" ca="1" si="584"/>
        <v>0</v>
      </c>
      <c r="I9341" s="29">
        <f t="shared" ca="1" si="582"/>
        <v>0</v>
      </c>
      <c r="J9341" s="30">
        <f>Calculator!$G$40</f>
        <v>6.5000000000000002E-2</v>
      </c>
      <c r="K9341" s="29">
        <f ca="1">IF(C9341&gt;=Calculator!$G$27,IF(DAY($C9341)=1,Calculator!$G$34/2,IF(DAY($C9341)=15,Calculator!$G$34/2,0)),0)</f>
        <v>0</v>
      </c>
      <c r="L9341" s="29">
        <f ca="1">IF(DAY($C9341)=28,IF(H9341=0,0,Calculator!$G$35),0)</f>
        <v>0</v>
      </c>
      <c r="M9341" s="29">
        <f ca="1">IF(I9341&gt;0,IF(DAY($C9341)=1,SUM(INDIRECT("I"&amp;(ROW(C9340)-DAY(C9340))):I9340),0),0)</f>
        <v>0</v>
      </c>
      <c r="N9341" s="29">
        <f ca="1">IF(C9341&lt;Calculator!$G$27,0,IF(C9341=Calculator!$G$27,Calculator!$G$39,IF(H9341-K9341&lt;=0,IF(D9341&gt;Calculator!$G$39,IF(H9341-K9341+E9341+L9341+M9341+Calculator!$G$39&gt;Calculator!$G$39,Calculator!$G$39-(H9341+E9341+L9341+M9341-K9341),Calculator!$G$39),D9341),0)))</f>
        <v>0</v>
      </c>
    </row>
    <row r="9342" spans="1:14" ht="15.75" thickBot="1">
      <c r="A9342" s="33" t="str">
        <f ca="1">IF(C9342=Calculator!$H$27,"F",IF(Daily!D9342+Daily!H9342=0,IF(D9341+H9341&gt;0,"L",""),""))</f>
        <v/>
      </c>
      <c r="B9342" s="34">
        <v>9341</v>
      </c>
      <c r="C9342" s="19">
        <f t="shared" ca="1" si="581"/>
        <v>55271</v>
      </c>
      <c r="D9342" s="29">
        <f t="shared" ca="1" si="583"/>
        <v>0</v>
      </c>
      <c r="E9342" s="29">
        <f ca="1">IF(C9342&lt;Calculator!$D$26,0,IF(DAY($C9342)=1,IF(D9342-Calculator!$G$24&gt;0,Calculator!$G$24,D9342),0))</f>
        <v>0</v>
      </c>
      <c r="F9342" s="29">
        <f ca="1">IF(E9342&gt;0,D9342*Calculator!$G$22/12,0)</f>
        <v>0</v>
      </c>
      <c r="G9342" s="29">
        <f ca="1">IF(E9342&gt;0,(IFERROR(-PMT(Calculator!$G$22/12,Calculator!$G$23*12,Calculator!$G$20),0))-F9342,0)</f>
        <v>0</v>
      </c>
      <c r="H9342" s="29">
        <f t="shared" ca="1" si="584"/>
        <v>0</v>
      </c>
      <c r="I9342" s="29">
        <f t="shared" ca="1" si="582"/>
        <v>0</v>
      </c>
      <c r="J9342" s="30">
        <f>Calculator!$G$40</f>
        <v>6.5000000000000002E-2</v>
      </c>
      <c r="K9342" s="29">
        <f ca="1">IF(C9342&gt;=Calculator!$G$27,IF(DAY($C9342)=1,Calculator!$G$34/2,IF(DAY($C9342)=15,Calculator!$G$34/2,0)),0)</f>
        <v>0</v>
      </c>
      <c r="L9342" s="29">
        <f ca="1">IF(DAY($C9342)=28,IF(H9342=0,0,Calculator!$G$35),0)</f>
        <v>0</v>
      </c>
      <c r="M9342" s="29">
        <f ca="1">IF(I9342&gt;0,IF(DAY($C9342)=1,SUM(INDIRECT("I"&amp;(ROW(C9341)-DAY(C9341))):I9341),0),0)</f>
        <v>0</v>
      </c>
      <c r="N9342" s="29">
        <f ca="1">IF(C9342&lt;Calculator!$G$27,0,IF(C9342=Calculator!$G$27,Calculator!$G$39,IF(H9342-K9342&lt;=0,IF(D9342&gt;Calculator!$G$39,IF(H9342-K9342+E9342+L9342+M9342+Calculator!$G$39&gt;Calculator!$G$39,Calculator!$G$39-(H9342+E9342+L9342+M9342-K9342),Calculator!$G$39),D9342),0)))</f>
        <v>0</v>
      </c>
    </row>
    <row r="9343" spans="1:14" ht="15.75" thickBot="1">
      <c r="A9343" s="33" t="str">
        <f ca="1">IF(C9343=Calculator!$H$27,"F",IF(Daily!D9343+Daily!H9343=0,IF(D9342+H9342&gt;0,"L",""),""))</f>
        <v/>
      </c>
      <c r="B9343" s="34">
        <v>9342</v>
      </c>
      <c r="C9343" s="19">
        <f t="shared" ca="1" si="581"/>
        <v>55272</v>
      </c>
      <c r="D9343" s="29">
        <f t="shared" ca="1" si="583"/>
        <v>0</v>
      </c>
      <c r="E9343" s="29">
        <f ca="1">IF(C9343&lt;Calculator!$D$26,0,IF(DAY($C9343)=1,IF(D9343-Calculator!$G$24&gt;0,Calculator!$G$24,D9343),0))</f>
        <v>0</v>
      </c>
      <c r="F9343" s="29">
        <f ca="1">IF(E9343&gt;0,D9343*Calculator!$G$22/12,0)</f>
        <v>0</v>
      </c>
      <c r="G9343" s="29">
        <f ca="1">IF(E9343&gt;0,(IFERROR(-PMT(Calculator!$G$22/12,Calculator!$G$23*12,Calculator!$G$20),0))-F9343,0)</f>
        <v>0</v>
      </c>
      <c r="H9343" s="29">
        <f t="shared" ca="1" si="584"/>
        <v>0</v>
      </c>
      <c r="I9343" s="29">
        <f t="shared" ca="1" si="582"/>
        <v>0</v>
      </c>
      <c r="J9343" s="30">
        <f>Calculator!$G$40</f>
        <v>6.5000000000000002E-2</v>
      </c>
      <c r="K9343" s="29">
        <f ca="1">IF(C9343&gt;=Calculator!$G$27,IF(DAY($C9343)=1,Calculator!$G$34/2,IF(DAY($C9343)=15,Calculator!$G$34/2,0)),0)</f>
        <v>0</v>
      </c>
      <c r="L9343" s="29">
        <f ca="1">IF(DAY($C9343)=28,IF(H9343=0,0,Calculator!$G$35),0)</f>
        <v>0</v>
      </c>
      <c r="M9343" s="29">
        <f ca="1">IF(I9343&gt;0,IF(DAY($C9343)=1,SUM(INDIRECT("I"&amp;(ROW(C9342)-DAY(C9342))):I9342),0),0)</f>
        <v>0</v>
      </c>
      <c r="N9343" s="29">
        <f ca="1">IF(C9343&lt;Calculator!$G$27,0,IF(C9343=Calculator!$G$27,Calculator!$G$39,IF(H9343-K9343&lt;=0,IF(D9343&gt;Calculator!$G$39,IF(H9343-K9343+E9343+L9343+M9343+Calculator!$G$39&gt;Calculator!$G$39,Calculator!$G$39-(H9343+E9343+L9343+M9343-K9343),Calculator!$G$39),D9343),0)))</f>
        <v>0</v>
      </c>
    </row>
    <row r="9344" spans="1:14" ht="15.75" thickBot="1">
      <c r="A9344" s="33" t="str">
        <f ca="1">IF(C9344=Calculator!$H$27,"F",IF(Daily!D9344+Daily!H9344=0,IF(D9343+H9343&gt;0,"L",""),""))</f>
        <v/>
      </c>
      <c r="B9344" s="34">
        <v>9343</v>
      </c>
      <c r="C9344" s="19">
        <f t="shared" ca="1" si="581"/>
        <v>55273</v>
      </c>
      <c r="D9344" s="29">
        <f t="shared" ca="1" si="583"/>
        <v>0</v>
      </c>
      <c r="E9344" s="29">
        <f ca="1">IF(C9344&lt;Calculator!$D$26,0,IF(DAY($C9344)=1,IF(D9344-Calculator!$G$24&gt;0,Calculator!$G$24,D9344),0))</f>
        <v>0</v>
      </c>
      <c r="F9344" s="29">
        <f ca="1">IF(E9344&gt;0,D9344*Calculator!$G$22/12,0)</f>
        <v>0</v>
      </c>
      <c r="G9344" s="29">
        <f ca="1">IF(E9344&gt;0,(IFERROR(-PMT(Calculator!$G$22/12,Calculator!$G$23*12,Calculator!$G$20),0))-F9344,0)</f>
        <v>0</v>
      </c>
      <c r="H9344" s="29">
        <f t="shared" ca="1" si="584"/>
        <v>0</v>
      </c>
      <c r="I9344" s="29">
        <f t="shared" ca="1" si="582"/>
        <v>0</v>
      </c>
      <c r="J9344" s="30">
        <f>Calculator!$G$40</f>
        <v>6.5000000000000002E-2</v>
      </c>
      <c r="K9344" s="29">
        <f ca="1">IF(C9344&gt;=Calculator!$G$27,IF(DAY($C9344)=1,Calculator!$G$34/2,IF(DAY($C9344)=15,Calculator!$G$34/2,0)),0)</f>
        <v>0</v>
      </c>
      <c r="L9344" s="29">
        <f ca="1">IF(DAY($C9344)=28,IF(H9344=0,0,Calculator!$G$35),0)</f>
        <v>0</v>
      </c>
      <c r="M9344" s="29">
        <f ca="1">IF(I9344&gt;0,IF(DAY($C9344)=1,SUM(INDIRECT("I"&amp;(ROW(C9343)-DAY(C9343))):I9343),0),0)</f>
        <v>0</v>
      </c>
      <c r="N9344" s="29">
        <f ca="1">IF(C9344&lt;Calculator!$G$27,0,IF(C9344=Calculator!$G$27,Calculator!$G$39,IF(H9344-K9344&lt;=0,IF(D9344&gt;Calculator!$G$39,IF(H9344-K9344+E9344+L9344+M9344+Calculator!$G$39&gt;Calculator!$G$39,Calculator!$G$39-(H9344+E9344+L9344+M9344-K9344),Calculator!$G$39),D9344),0)))</f>
        <v>0</v>
      </c>
    </row>
    <row r="9345" spans="1:14" ht="15.75" thickBot="1">
      <c r="A9345" s="33" t="str">
        <f ca="1">IF(C9345=Calculator!$H$27,"F",IF(Daily!D9345+Daily!H9345=0,IF(D9344+H9344&gt;0,"L",""),""))</f>
        <v/>
      </c>
      <c r="B9345" s="34">
        <v>9344</v>
      </c>
      <c r="C9345" s="19">
        <f t="shared" ca="1" si="581"/>
        <v>55274</v>
      </c>
      <c r="D9345" s="29">
        <f t="shared" ca="1" si="583"/>
        <v>0</v>
      </c>
      <c r="E9345" s="29">
        <f ca="1">IF(C9345&lt;Calculator!$D$26,0,IF(DAY($C9345)=1,IF(D9345-Calculator!$G$24&gt;0,Calculator!$G$24,D9345),0))</f>
        <v>0</v>
      </c>
      <c r="F9345" s="29">
        <f ca="1">IF(E9345&gt;0,D9345*Calculator!$G$22/12,0)</f>
        <v>0</v>
      </c>
      <c r="G9345" s="29">
        <f ca="1">IF(E9345&gt;0,(IFERROR(-PMT(Calculator!$G$22/12,Calculator!$G$23*12,Calculator!$G$20),0))-F9345,0)</f>
        <v>0</v>
      </c>
      <c r="H9345" s="29">
        <f t="shared" ca="1" si="584"/>
        <v>0</v>
      </c>
      <c r="I9345" s="29">
        <f t="shared" ca="1" si="582"/>
        <v>0</v>
      </c>
      <c r="J9345" s="30">
        <f>Calculator!$G$40</f>
        <v>6.5000000000000002E-2</v>
      </c>
      <c r="K9345" s="29">
        <f ca="1">IF(C9345&gt;=Calculator!$G$27,IF(DAY($C9345)=1,Calculator!$G$34/2,IF(DAY($C9345)=15,Calculator!$G$34/2,0)),0)</f>
        <v>4500</v>
      </c>
      <c r="L9345" s="29">
        <f ca="1">IF(DAY($C9345)=28,IF(H9345=0,0,Calculator!$G$35),0)</f>
        <v>0</v>
      </c>
      <c r="M9345" s="29">
        <f ca="1">IF(I9345&gt;0,IF(DAY($C9345)=1,SUM(INDIRECT("I"&amp;(ROW(C9344)-DAY(C9344))):I9344),0),0)</f>
        <v>0</v>
      </c>
      <c r="N9345" s="29">
        <f ca="1">IF(C9345&lt;Calculator!$G$27,0,IF(C9345=Calculator!$G$27,Calculator!$G$39,IF(H9345-K9345&lt;=0,IF(D9345&gt;Calculator!$G$39,IF(H9345-K9345+E9345+L9345+M9345+Calculator!$G$39&gt;Calculator!$G$39,Calculator!$G$39-(H9345+E9345+L9345+M9345-K9345),Calculator!$G$39),D9345),0)))</f>
        <v>0</v>
      </c>
    </row>
    <row r="9346" spans="1:14" ht="15.75" thickBot="1">
      <c r="A9346" s="33" t="str">
        <f ca="1">IF(C9346=Calculator!$H$27,"F",IF(Daily!D9346+Daily!H9346=0,IF(D9345+H9345&gt;0,"L",""),""))</f>
        <v/>
      </c>
      <c r="B9346" s="34">
        <v>9345</v>
      </c>
      <c r="C9346" s="19">
        <f t="shared" ca="1" si="581"/>
        <v>55275</v>
      </c>
      <c r="D9346" s="29">
        <f t="shared" ca="1" si="583"/>
        <v>0</v>
      </c>
      <c r="E9346" s="29">
        <f ca="1">IF(C9346&lt;Calculator!$D$26,0,IF(DAY($C9346)=1,IF(D9346-Calculator!$G$24&gt;0,Calculator!$G$24,D9346),0))</f>
        <v>0</v>
      </c>
      <c r="F9346" s="29">
        <f ca="1">IF(E9346&gt;0,D9346*Calculator!$G$22/12,0)</f>
        <v>0</v>
      </c>
      <c r="G9346" s="29">
        <f ca="1">IF(E9346&gt;0,(IFERROR(-PMT(Calculator!$G$22/12,Calculator!$G$23*12,Calculator!$G$20),0))-F9346,0)</f>
        <v>0</v>
      </c>
      <c r="H9346" s="29">
        <f t="shared" ca="1" si="584"/>
        <v>0</v>
      </c>
      <c r="I9346" s="29">
        <f t="shared" ca="1" si="582"/>
        <v>0</v>
      </c>
      <c r="J9346" s="30">
        <f>Calculator!$G$40</f>
        <v>6.5000000000000002E-2</v>
      </c>
      <c r="K9346" s="29">
        <f ca="1">IF(C9346&gt;=Calculator!$G$27,IF(DAY($C9346)=1,Calculator!$G$34/2,IF(DAY($C9346)=15,Calculator!$G$34/2,0)),0)</f>
        <v>0</v>
      </c>
      <c r="L9346" s="29">
        <f ca="1">IF(DAY($C9346)=28,IF(H9346=0,0,Calculator!$G$35),0)</f>
        <v>0</v>
      </c>
      <c r="M9346" s="29">
        <f ca="1">IF(I9346&gt;0,IF(DAY($C9346)=1,SUM(INDIRECT("I"&amp;(ROW(C9345)-DAY(C9345))):I9345),0),0)</f>
        <v>0</v>
      </c>
      <c r="N9346" s="29">
        <f ca="1">IF(C9346&lt;Calculator!$G$27,0,IF(C9346=Calculator!$G$27,Calculator!$G$39,IF(H9346-K9346&lt;=0,IF(D9346&gt;Calculator!$G$39,IF(H9346-K9346+E9346+L9346+M9346+Calculator!$G$39&gt;Calculator!$G$39,Calculator!$G$39-(H9346+E9346+L9346+M9346-K9346),Calculator!$G$39),D9346),0)))</f>
        <v>0</v>
      </c>
    </row>
    <row r="9347" spans="1:14" ht="15.75" thickBot="1">
      <c r="A9347" s="33" t="str">
        <f ca="1">IF(C9347=Calculator!$H$27,"F",IF(Daily!D9347+Daily!H9347=0,IF(D9346+H9346&gt;0,"L",""),""))</f>
        <v/>
      </c>
      <c r="B9347" s="34">
        <v>9346</v>
      </c>
      <c r="C9347" s="19">
        <f t="shared" ref="C9347:C9410" ca="1" si="585">C9346+1</f>
        <v>55276</v>
      </c>
      <c r="D9347" s="29">
        <f t="shared" ca="1" si="583"/>
        <v>0</v>
      </c>
      <c r="E9347" s="29">
        <f ca="1">IF(C9347&lt;Calculator!$D$26,0,IF(DAY($C9347)=1,IF(D9347-Calculator!$G$24&gt;0,Calculator!$G$24,D9347),0))</f>
        <v>0</v>
      </c>
      <c r="F9347" s="29">
        <f ca="1">IF(E9347&gt;0,D9347*Calculator!$G$22/12,0)</f>
        <v>0</v>
      </c>
      <c r="G9347" s="29">
        <f ca="1">IF(E9347&gt;0,(IFERROR(-PMT(Calculator!$G$22/12,Calculator!$G$23*12,Calculator!$G$20),0))-F9347,0)</f>
        <v>0</v>
      </c>
      <c r="H9347" s="29">
        <f t="shared" ca="1" si="584"/>
        <v>0</v>
      </c>
      <c r="I9347" s="29">
        <f t="shared" ref="I9347:I9410" ca="1" si="586">H9347*J9347/365</f>
        <v>0</v>
      </c>
      <c r="J9347" s="30">
        <f>Calculator!$G$40</f>
        <v>6.5000000000000002E-2</v>
      </c>
      <c r="K9347" s="29">
        <f ca="1">IF(C9347&gt;=Calculator!$G$27,IF(DAY($C9347)=1,Calculator!$G$34/2,IF(DAY($C9347)=15,Calculator!$G$34/2,0)),0)</f>
        <v>0</v>
      </c>
      <c r="L9347" s="29">
        <f ca="1">IF(DAY($C9347)=28,IF(H9347=0,0,Calculator!$G$35),0)</f>
        <v>0</v>
      </c>
      <c r="M9347" s="29">
        <f ca="1">IF(I9347&gt;0,IF(DAY($C9347)=1,SUM(INDIRECT("I"&amp;(ROW(C9346)-DAY(C9346))):I9346),0),0)</f>
        <v>0</v>
      </c>
      <c r="N9347" s="29">
        <f ca="1">IF(C9347&lt;Calculator!$G$27,0,IF(C9347=Calculator!$G$27,Calculator!$G$39,IF(H9347-K9347&lt;=0,IF(D9347&gt;Calculator!$G$39,IF(H9347-K9347+E9347+L9347+M9347+Calculator!$G$39&gt;Calculator!$G$39,Calculator!$G$39-(H9347+E9347+L9347+M9347-K9347),Calculator!$G$39),D9347),0)))</f>
        <v>0</v>
      </c>
    </row>
    <row r="9348" spans="1:14" ht="15.75" thickBot="1">
      <c r="A9348" s="33" t="str">
        <f ca="1">IF(C9348=Calculator!$H$27,"F",IF(Daily!D9348+Daily!H9348=0,IF(D9347+H9347&gt;0,"L",""),""))</f>
        <v/>
      </c>
      <c r="B9348" s="34">
        <v>9347</v>
      </c>
      <c r="C9348" s="19">
        <f t="shared" ca="1" si="585"/>
        <v>55277</v>
      </c>
      <c r="D9348" s="29">
        <f t="shared" ref="D9348:D9411" ca="1" si="587">IF(((D9347-G9347)-N9347)&lt;0,0,((D9347-G9347)-N9347))</f>
        <v>0</v>
      </c>
      <c r="E9348" s="29">
        <f ca="1">IF(C9348&lt;Calculator!$D$26,0,IF(DAY($C9348)=1,IF(D9348-Calculator!$G$24&gt;0,Calculator!$G$24,D9348),0))</f>
        <v>0</v>
      </c>
      <c r="F9348" s="29">
        <f ca="1">IF(E9348&gt;0,D9348*Calculator!$G$22/12,0)</f>
        <v>0</v>
      </c>
      <c r="G9348" s="29">
        <f ca="1">IF(E9348&gt;0,(IFERROR(-PMT(Calculator!$G$22/12,Calculator!$G$23*12,Calculator!$G$20),0))-F9348,0)</f>
        <v>0</v>
      </c>
      <c r="H9348" s="29">
        <f t="shared" ref="H9348:H9411" ca="1" si="588">IF((H9347-K9347+SUM(L9347:N9347)+E9347)&lt;0,0,(H9347-K9347+SUM(L9347:N9347)+E9347))</f>
        <v>0</v>
      </c>
      <c r="I9348" s="29">
        <f t="shared" ca="1" si="586"/>
        <v>0</v>
      </c>
      <c r="J9348" s="30">
        <f>Calculator!$G$40</f>
        <v>6.5000000000000002E-2</v>
      </c>
      <c r="K9348" s="29">
        <f ca="1">IF(C9348&gt;=Calculator!$G$27,IF(DAY($C9348)=1,Calculator!$G$34/2,IF(DAY($C9348)=15,Calculator!$G$34/2,0)),0)</f>
        <v>0</v>
      </c>
      <c r="L9348" s="29">
        <f ca="1">IF(DAY($C9348)=28,IF(H9348=0,0,Calculator!$G$35),0)</f>
        <v>0</v>
      </c>
      <c r="M9348" s="29">
        <f ca="1">IF(I9348&gt;0,IF(DAY($C9348)=1,SUM(INDIRECT("I"&amp;(ROW(C9347)-DAY(C9347))):I9347),0),0)</f>
        <v>0</v>
      </c>
      <c r="N9348" s="29">
        <f ca="1">IF(C9348&lt;Calculator!$G$27,0,IF(C9348=Calculator!$G$27,Calculator!$G$39,IF(H9348-K9348&lt;=0,IF(D9348&gt;Calculator!$G$39,IF(H9348-K9348+E9348+L9348+M9348+Calculator!$G$39&gt;Calculator!$G$39,Calculator!$G$39-(H9348+E9348+L9348+M9348-K9348),Calculator!$G$39),D9348),0)))</f>
        <v>0</v>
      </c>
    </row>
    <row r="9349" spans="1:14" ht="15.75" thickBot="1">
      <c r="A9349" s="33" t="str">
        <f ca="1">IF(C9349=Calculator!$H$27,"F",IF(Daily!D9349+Daily!H9349=0,IF(D9348+H9348&gt;0,"L",""),""))</f>
        <v/>
      </c>
      <c r="B9349" s="34">
        <v>9348</v>
      </c>
      <c r="C9349" s="19">
        <f t="shared" ca="1" si="585"/>
        <v>55278</v>
      </c>
      <c r="D9349" s="29">
        <f t="shared" ca="1" si="587"/>
        <v>0</v>
      </c>
      <c r="E9349" s="29">
        <f ca="1">IF(C9349&lt;Calculator!$D$26,0,IF(DAY($C9349)=1,IF(D9349-Calculator!$G$24&gt;0,Calculator!$G$24,D9349),0))</f>
        <v>0</v>
      </c>
      <c r="F9349" s="29">
        <f ca="1">IF(E9349&gt;0,D9349*Calculator!$G$22/12,0)</f>
        <v>0</v>
      </c>
      <c r="G9349" s="29">
        <f ca="1">IF(E9349&gt;0,(IFERROR(-PMT(Calculator!$G$22/12,Calculator!$G$23*12,Calculator!$G$20),0))-F9349,0)</f>
        <v>0</v>
      </c>
      <c r="H9349" s="29">
        <f t="shared" ca="1" si="588"/>
        <v>0</v>
      </c>
      <c r="I9349" s="29">
        <f t="shared" ca="1" si="586"/>
        <v>0</v>
      </c>
      <c r="J9349" s="30">
        <f>Calculator!$G$40</f>
        <v>6.5000000000000002E-2</v>
      </c>
      <c r="K9349" s="29">
        <f ca="1">IF(C9349&gt;=Calculator!$G$27,IF(DAY($C9349)=1,Calculator!$G$34/2,IF(DAY($C9349)=15,Calculator!$G$34/2,0)),0)</f>
        <v>0</v>
      </c>
      <c r="L9349" s="29">
        <f ca="1">IF(DAY($C9349)=28,IF(H9349=0,0,Calculator!$G$35),0)</f>
        <v>0</v>
      </c>
      <c r="M9349" s="29">
        <f ca="1">IF(I9349&gt;0,IF(DAY($C9349)=1,SUM(INDIRECT("I"&amp;(ROW(C9348)-DAY(C9348))):I9348),0),0)</f>
        <v>0</v>
      </c>
      <c r="N9349" s="29">
        <f ca="1">IF(C9349&lt;Calculator!$G$27,0,IF(C9349=Calculator!$G$27,Calculator!$G$39,IF(H9349-K9349&lt;=0,IF(D9349&gt;Calculator!$G$39,IF(H9349-K9349+E9349+L9349+M9349+Calculator!$G$39&gt;Calculator!$G$39,Calculator!$G$39-(H9349+E9349+L9349+M9349-K9349),Calculator!$G$39),D9349),0)))</f>
        <v>0</v>
      </c>
    </row>
    <row r="9350" spans="1:14" ht="15.75" thickBot="1">
      <c r="A9350" s="33" t="str">
        <f ca="1">IF(C9350=Calculator!$H$27,"F",IF(Daily!D9350+Daily!H9350=0,IF(D9349+H9349&gt;0,"L",""),""))</f>
        <v/>
      </c>
      <c r="B9350" s="34">
        <v>9349</v>
      </c>
      <c r="C9350" s="19">
        <f t="shared" ca="1" si="585"/>
        <v>55279</v>
      </c>
      <c r="D9350" s="29">
        <f t="shared" ca="1" si="587"/>
        <v>0</v>
      </c>
      <c r="E9350" s="29">
        <f ca="1">IF(C9350&lt;Calculator!$D$26,0,IF(DAY($C9350)=1,IF(D9350-Calculator!$G$24&gt;0,Calculator!$G$24,D9350),0))</f>
        <v>0</v>
      </c>
      <c r="F9350" s="29">
        <f ca="1">IF(E9350&gt;0,D9350*Calculator!$G$22/12,0)</f>
        <v>0</v>
      </c>
      <c r="G9350" s="29">
        <f ca="1">IF(E9350&gt;0,(IFERROR(-PMT(Calculator!$G$22/12,Calculator!$G$23*12,Calculator!$G$20),0))-F9350,0)</f>
        <v>0</v>
      </c>
      <c r="H9350" s="29">
        <f t="shared" ca="1" si="588"/>
        <v>0</v>
      </c>
      <c r="I9350" s="29">
        <f t="shared" ca="1" si="586"/>
        <v>0</v>
      </c>
      <c r="J9350" s="30">
        <f>Calculator!$G$40</f>
        <v>6.5000000000000002E-2</v>
      </c>
      <c r="K9350" s="29">
        <f ca="1">IF(C9350&gt;=Calculator!$G$27,IF(DAY($C9350)=1,Calculator!$G$34/2,IF(DAY($C9350)=15,Calculator!$G$34/2,0)),0)</f>
        <v>0</v>
      </c>
      <c r="L9350" s="29">
        <f ca="1">IF(DAY($C9350)=28,IF(H9350=0,0,Calculator!$G$35),0)</f>
        <v>0</v>
      </c>
      <c r="M9350" s="29">
        <f ca="1">IF(I9350&gt;0,IF(DAY($C9350)=1,SUM(INDIRECT("I"&amp;(ROW(C9349)-DAY(C9349))):I9349),0),0)</f>
        <v>0</v>
      </c>
      <c r="N9350" s="29">
        <f ca="1">IF(C9350&lt;Calculator!$G$27,0,IF(C9350=Calculator!$G$27,Calculator!$G$39,IF(H9350-K9350&lt;=0,IF(D9350&gt;Calculator!$G$39,IF(H9350-K9350+E9350+L9350+M9350+Calculator!$G$39&gt;Calculator!$G$39,Calculator!$G$39-(H9350+E9350+L9350+M9350-K9350),Calculator!$G$39),D9350),0)))</f>
        <v>0</v>
      </c>
    </row>
    <row r="9351" spans="1:14" ht="15.75" thickBot="1">
      <c r="A9351" s="33" t="str">
        <f ca="1">IF(C9351=Calculator!$H$27,"F",IF(Daily!D9351+Daily!H9351=0,IF(D9350+H9350&gt;0,"L",""),""))</f>
        <v/>
      </c>
      <c r="B9351" s="34">
        <v>9350</v>
      </c>
      <c r="C9351" s="19">
        <f t="shared" ca="1" si="585"/>
        <v>55280</v>
      </c>
      <c r="D9351" s="29">
        <f t="shared" ca="1" si="587"/>
        <v>0</v>
      </c>
      <c r="E9351" s="29">
        <f ca="1">IF(C9351&lt;Calculator!$D$26,0,IF(DAY($C9351)=1,IF(D9351-Calculator!$G$24&gt;0,Calculator!$G$24,D9351),0))</f>
        <v>0</v>
      </c>
      <c r="F9351" s="29">
        <f ca="1">IF(E9351&gt;0,D9351*Calculator!$G$22/12,0)</f>
        <v>0</v>
      </c>
      <c r="G9351" s="29">
        <f ca="1">IF(E9351&gt;0,(IFERROR(-PMT(Calculator!$G$22/12,Calculator!$G$23*12,Calculator!$G$20),0))-F9351,0)</f>
        <v>0</v>
      </c>
      <c r="H9351" s="29">
        <f t="shared" ca="1" si="588"/>
        <v>0</v>
      </c>
      <c r="I9351" s="29">
        <f t="shared" ca="1" si="586"/>
        <v>0</v>
      </c>
      <c r="J9351" s="30">
        <f>Calculator!$G$40</f>
        <v>6.5000000000000002E-2</v>
      </c>
      <c r="K9351" s="29">
        <f ca="1">IF(C9351&gt;=Calculator!$G$27,IF(DAY($C9351)=1,Calculator!$G$34/2,IF(DAY($C9351)=15,Calculator!$G$34/2,0)),0)</f>
        <v>0</v>
      </c>
      <c r="L9351" s="29">
        <f ca="1">IF(DAY($C9351)=28,IF(H9351=0,0,Calculator!$G$35),0)</f>
        <v>0</v>
      </c>
      <c r="M9351" s="29">
        <f ca="1">IF(I9351&gt;0,IF(DAY($C9351)=1,SUM(INDIRECT("I"&amp;(ROW(C9350)-DAY(C9350))):I9350),0),0)</f>
        <v>0</v>
      </c>
      <c r="N9351" s="29">
        <f ca="1">IF(C9351&lt;Calculator!$G$27,0,IF(C9351=Calculator!$G$27,Calculator!$G$39,IF(H9351-K9351&lt;=0,IF(D9351&gt;Calculator!$G$39,IF(H9351-K9351+E9351+L9351+M9351+Calculator!$G$39&gt;Calculator!$G$39,Calculator!$G$39-(H9351+E9351+L9351+M9351-K9351),Calculator!$G$39),D9351),0)))</f>
        <v>0</v>
      </c>
    </row>
    <row r="9352" spans="1:14" ht="15.75" thickBot="1">
      <c r="A9352" s="33" t="str">
        <f ca="1">IF(C9352=Calculator!$H$27,"F",IF(Daily!D9352+Daily!H9352=0,IF(D9351+H9351&gt;0,"L",""),""))</f>
        <v/>
      </c>
      <c r="B9352" s="34">
        <v>9351</v>
      </c>
      <c r="C9352" s="19">
        <f t="shared" ca="1" si="585"/>
        <v>55281</v>
      </c>
      <c r="D9352" s="29">
        <f t="shared" ca="1" si="587"/>
        <v>0</v>
      </c>
      <c r="E9352" s="29">
        <f ca="1">IF(C9352&lt;Calculator!$D$26,0,IF(DAY($C9352)=1,IF(D9352-Calculator!$G$24&gt;0,Calculator!$G$24,D9352),0))</f>
        <v>0</v>
      </c>
      <c r="F9352" s="29">
        <f ca="1">IF(E9352&gt;0,D9352*Calculator!$G$22/12,0)</f>
        <v>0</v>
      </c>
      <c r="G9352" s="29">
        <f ca="1">IF(E9352&gt;0,(IFERROR(-PMT(Calculator!$G$22/12,Calculator!$G$23*12,Calculator!$G$20),0))-F9352,0)</f>
        <v>0</v>
      </c>
      <c r="H9352" s="29">
        <f t="shared" ca="1" si="588"/>
        <v>0</v>
      </c>
      <c r="I9352" s="29">
        <f t="shared" ca="1" si="586"/>
        <v>0</v>
      </c>
      <c r="J9352" s="30">
        <f>Calculator!$G$40</f>
        <v>6.5000000000000002E-2</v>
      </c>
      <c r="K9352" s="29">
        <f ca="1">IF(C9352&gt;=Calculator!$G$27,IF(DAY($C9352)=1,Calculator!$G$34/2,IF(DAY($C9352)=15,Calculator!$G$34/2,0)),0)</f>
        <v>0</v>
      </c>
      <c r="L9352" s="29">
        <f ca="1">IF(DAY($C9352)=28,IF(H9352=0,0,Calculator!$G$35),0)</f>
        <v>0</v>
      </c>
      <c r="M9352" s="29">
        <f ca="1">IF(I9352&gt;0,IF(DAY($C9352)=1,SUM(INDIRECT("I"&amp;(ROW(C9351)-DAY(C9351))):I9351),0),0)</f>
        <v>0</v>
      </c>
      <c r="N9352" s="29">
        <f ca="1">IF(C9352&lt;Calculator!$G$27,0,IF(C9352=Calculator!$G$27,Calculator!$G$39,IF(H9352-K9352&lt;=0,IF(D9352&gt;Calculator!$G$39,IF(H9352-K9352+E9352+L9352+M9352+Calculator!$G$39&gt;Calculator!$G$39,Calculator!$G$39-(H9352+E9352+L9352+M9352-K9352),Calculator!$G$39),D9352),0)))</f>
        <v>0</v>
      </c>
    </row>
    <row r="9353" spans="1:14" ht="15.75" thickBot="1">
      <c r="A9353" s="33" t="str">
        <f ca="1">IF(C9353=Calculator!$H$27,"F",IF(Daily!D9353+Daily!H9353=0,IF(D9352+H9352&gt;0,"L",""),""))</f>
        <v/>
      </c>
      <c r="B9353" s="34">
        <v>9352</v>
      </c>
      <c r="C9353" s="19">
        <f t="shared" ca="1" si="585"/>
        <v>55282</v>
      </c>
      <c r="D9353" s="29">
        <f t="shared" ca="1" si="587"/>
        <v>0</v>
      </c>
      <c r="E9353" s="29">
        <f ca="1">IF(C9353&lt;Calculator!$D$26,0,IF(DAY($C9353)=1,IF(D9353-Calculator!$G$24&gt;0,Calculator!$G$24,D9353),0))</f>
        <v>0</v>
      </c>
      <c r="F9353" s="29">
        <f ca="1">IF(E9353&gt;0,D9353*Calculator!$G$22/12,0)</f>
        <v>0</v>
      </c>
      <c r="G9353" s="29">
        <f ca="1">IF(E9353&gt;0,(IFERROR(-PMT(Calculator!$G$22/12,Calculator!$G$23*12,Calculator!$G$20),0))-F9353,0)</f>
        <v>0</v>
      </c>
      <c r="H9353" s="29">
        <f t="shared" ca="1" si="588"/>
        <v>0</v>
      </c>
      <c r="I9353" s="29">
        <f t="shared" ca="1" si="586"/>
        <v>0</v>
      </c>
      <c r="J9353" s="30">
        <f>Calculator!$G$40</f>
        <v>6.5000000000000002E-2</v>
      </c>
      <c r="K9353" s="29">
        <f ca="1">IF(C9353&gt;=Calculator!$G$27,IF(DAY($C9353)=1,Calculator!$G$34/2,IF(DAY($C9353)=15,Calculator!$G$34/2,0)),0)</f>
        <v>0</v>
      </c>
      <c r="L9353" s="29">
        <f ca="1">IF(DAY($C9353)=28,IF(H9353=0,0,Calculator!$G$35),0)</f>
        <v>0</v>
      </c>
      <c r="M9353" s="29">
        <f ca="1">IF(I9353&gt;0,IF(DAY($C9353)=1,SUM(INDIRECT("I"&amp;(ROW(C9352)-DAY(C9352))):I9352),0),0)</f>
        <v>0</v>
      </c>
      <c r="N9353" s="29">
        <f ca="1">IF(C9353&lt;Calculator!$G$27,0,IF(C9353=Calculator!$G$27,Calculator!$G$39,IF(H9353-K9353&lt;=0,IF(D9353&gt;Calculator!$G$39,IF(H9353-K9353+E9353+L9353+M9353+Calculator!$G$39&gt;Calculator!$G$39,Calculator!$G$39-(H9353+E9353+L9353+M9353-K9353),Calculator!$G$39),D9353),0)))</f>
        <v>0</v>
      </c>
    </row>
    <row r="9354" spans="1:14" ht="15.75" thickBot="1">
      <c r="A9354" s="33" t="str">
        <f ca="1">IF(C9354=Calculator!$H$27,"F",IF(Daily!D9354+Daily!H9354=0,IF(D9353+H9353&gt;0,"L",""),""))</f>
        <v/>
      </c>
      <c r="B9354" s="34">
        <v>9353</v>
      </c>
      <c r="C9354" s="19">
        <f t="shared" ca="1" si="585"/>
        <v>55283</v>
      </c>
      <c r="D9354" s="29">
        <f t="shared" ca="1" si="587"/>
        <v>0</v>
      </c>
      <c r="E9354" s="29">
        <f ca="1">IF(C9354&lt;Calculator!$D$26,0,IF(DAY($C9354)=1,IF(D9354-Calculator!$G$24&gt;0,Calculator!$G$24,D9354),0))</f>
        <v>0</v>
      </c>
      <c r="F9354" s="29">
        <f ca="1">IF(E9354&gt;0,D9354*Calculator!$G$22/12,0)</f>
        <v>0</v>
      </c>
      <c r="G9354" s="29">
        <f ca="1">IF(E9354&gt;0,(IFERROR(-PMT(Calculator!$G$22/12,Calculator!$G$23*12,Calculator!$G$20),0))-F9354,0)</f>
        <v>0</v>
      </c>
      <c r="H9354" s="29">
        <f t="shared" ca="1" si="588"/>
        <v>0</v>
      </c>
      <c r="I9354" s="29">
        <f t="shared" ca="1" si="586"/>
        <v>0</v>
      </c>
      <c r="J9354" s="30">
        <f>Calculator!$G$40</f>
        <v>6.5000000000000002E-2</v>
      </c>
      <c r="K9354" s="29">
        <f ca="1">IF(C9354&gt;=Calculator!$G$27,IF(DAY($C9354)=1,Calculator!$G$34/2,IF(DAY($C9354)=15,Calculator!$G$34/2,0)),0)</f>
        <v>0</v>
      </c>
      <c r="L9354" s="29">
        <f ca="1">IF(DAY($C9354)=28,IF(H9354=0,0,Calculator!$G$35),0)</f>
        <v>0</v>
      </c>
      <c r="M9354" s="29">
        <f ca="1">IF(I9354&gt;0,IF(DAY($C9354)=1,SUM(INDIRECT("I"&amp;(ROW(C9353)-DAY(C9353))):I9353),0),0)</f>
        <v>0</v>
      </c>
      <c r="N9354" s="29">
        <f ca="1">IF(C9354&lt;Calculator!$G$27,0,IF(C9354=Calculator!$G$27,Calculator!$G$39,IF(H9354-K9354&lt;=0,IF(D9354&gt;Calculator!$G$39,IF(H9354-K9354+E9354+L9354+M9354+Calculator!$G$39&gt;Calculator!$G$39,Calculator!$G$39-(H9354+E9354+L9354+M9354-K9354),Calculator!$G$39),D9354),0)))</f>
        <v>0</v>
      </c>
    </row>
    <row r="9355" spans="1:14" ht="15.75" thickBot="1">
      <c r="A9355" s="33" t="str">
        <f ca="1">IF(C9355=Calculator!$H$27,"F",IF(Daily!D9355+Daily!H9355=0,IF(D9354+H9354&gt;0,"L",""),""))</f>
        <v/>
      </c>
      <c r="B9355" s="34">
        <v>9354</v>
      </c>
      <c r="C9355" s="19">
        <f t="shared" ca="1" si="585"/>
        <v>55284</v>
      </c>
      <c r="D9355" s="29">
        <f t="shared" ca="1" si="587"/>
        <v>0</v>
      </c>
      <c r="E9355" s="29">
        <f ca="1">IF(C9355&lt;Calculator!$D$26,0,IF(DAY($C9355)=1,IF(D9355-Calculator!$G$24&gt;0,Calculator!$G$24,D9355),0))</f>
        <v>0</v>
      </c>
      <c r="F9355" s="29">
        <f ca="1">IF(E9355&gt;0,D9355*Calculator!$G$22/12,0)</f>
        <v>0</v>
      </c>
      <c r="G9355" s="29">
        <f ca="1">IF(E9355&gt;0,(IFERROR(-PMT(Calculator!$G$22/12,Calculator!$G$23*12,Calculator!$G$20),0))-F9355,0)</f>
        <v>0</v>
      </c>
      <c r="H9355" s="29">
        <f t="shared" ca="1" si="588"/>
        <v>0</v>
      </c>
      <c r="I9355" s="29">
        <f t="shared" ca="1" si="586"/>
        <v>0</v>
      </c>
      <c r="J9355" s="30">
        <f>Calculator!$G$40</f>
        <v>6.5000000000000002E-2</v>
      </c>
      <c r="K9355" s="29">
        <f ca="1">IF(C9355&gt;=Calculator!$G$27,IF(DAY($C9355)=1,Calculator!$G$34/2,IF(DAY($C9355)=15,Calculator!$G$34/2,0)),0)</f>
        <v>0</v>
      </c>
      <c r="L9355" s="29">
        <f ca="1">IF(DAY($C9355)=28,IF(H9355=0,0,Calculator!$G$35),0)</f>
        <v>0</v>
      </c>
      <c r="M9355" s="29">
        <f ca="1">IF(I9355&gt;0,IF(DAY($C9355)=1,SUM(INDIRECT("I"&amp;(ROW(C9354)-DAY(C9354))):I9354),0),0)</f>
        <v>0</v>
      </c>
      <c r="N9355" s="29">
        <f ca="1">IF(C9355&lt;Calculator!$G$27,0,IF(C9355=Calculator!$G$27,Calculator!$G$39,IF(H9355-K9355&lt;=0,IF(D9355&gt;Calculator!$G$39,IF(H9355-K9355+E9355+L9355+M9355+Calculator!$G$39&gt;Calculator!$G$39,Calculator!$G$39-(H9355+E9355+L9355+M9355-K9355),Calculator!$G$39),D9355),0)))</f>
        <v>0</v>
      </c>
    </row>
    <row r="9356" spans="1:14" ht="15.75" thickBot="1">
      <c r="A9356" s="33" t="str">
        <f ca="1">IF(C9356=Calculator!$H$27,"F",IF(Daily!D9356+Daily!H9356=0,IF(D9355+H9355&gt;0,"L",""),""))</f>
        <v/>
      </c>
      <c r="B9356" s="34">
        <v>9355</v>
      </c>
      <c r="C9356" s="19">
        <f t="shared" ca="1" si="585"/>
        <v>55285</v>
      </c>
      <c r="D9356" s="29">
        <f t="shared" ca="1" si="587"/>
        <v>0</v>
      </c>
      <c r="E9356" s="29">
        <f ca="1">IF(C9356&lt;Calculator!$D$26,0,IF(DAY($C9356)=1,IF(D9356-Calculator!$G$24&gt;0,Calculator!$G$24,D9356),0))</f>
        <v>0</v>
      </c>
      <c r="F9356" s="29">
        <f ca="1">IF(E9356&gt;0,D9356*Calculator!$G$22/12,0)</f>
        <v>0</v>
      </c>
      <c r="G9356" s="29">
        <f ca="1">IF(E9356&gt;0,(IFERROR(-PMT(Calculator!$G$22/12,Calculator!$G$23*12,Calculator!$G$20),0))-F9356,0)</f>
        <v>0</v>
      </c>
      <c r="H9356" s="29">
        <f t="shared" ca="1" si="588"/>
        <v>0</v>
      </c>
      <c r="I9356" s="29">
        <f t="shared" ca="1" si="586"/>
        <v>0</v>
      </c>
      <c r="J9356" s="30">
        <f>Calculator!$G$40</f>
        <v>6.5000000000000002E-2</v>
      </c>
      <c r="K9356" s="29">
        <f ca="1">IF(C9356&gt;=Calculator!$G$27,IF(DAY($C9356)=1,Calculator!$G$34/2,IF(DAY($C9356)=15,Calculator!$G$34/2,0)),0)</f>
        <v>0</v>
      </c>
      <c r="L9356" s="29">
        <f ca="1">IF(DAY($C9356)=28,IF(H9356=0,0,Calculator!$G$35),0)</f>
        <v>0</v>
      </c>
      <c r="M9356" s="29">
        <f ca="1">IF(I9356&gt;0,IF(DAY($C9356)=1,SUM(INDIRECT("I"&amp;(ROW(C9355)-DAY(C9355))):I9355),0),0)</f>
        <v>0</v>
      </c>
      <c r="N9356" s="29">
        <f ca="1">IF(C9356&lt;Calculator!$G$27,0,IF(C9356=Calculator!$G$27,Calculator!$G$39,IF(H9356-K9356&lt;=0,IF(D9356&gt;Calculator!$G$39,IF(H9356-K9356+E9356+L9356+M9356+Calculator!$G$39&gt;Calculator!$G$39,Calculator!$G$39-(H9356+E9356+L9356+M9356-K9356),Calculator!$G$39),D9356),0)))</f>
        <v>0</v>
      </c>
    </row>
    <row r="9357" spans="1:14" ht="15.75" thickBot="1">
      <c r="A9357" s="33" t="str">
        <f ca="1">IF(C9357=Calculator!$H$27,"F",IF(Daily!D9357+Daily!H9357=0,IF(D9356+H9356&gt;0,"L",""),""))</f>
        <v/>
      </c>
      <c r="B9357" s="34">
        <v>9356</v>
      </c>
      <c r="C9357" s="19">
        <f t="shared" ca="1" si="585"/>
        <v>55286</v>
      </c>
      <c r="D9357" s="29">
        <f t="shared" ca="1" si="587"/>
        <v>0</v>
      </c>
      <c r="E9357" s="29">
        <f ca="1">IF(C9357&lt;Calculator!$D$26,0,IF(DAY($C9357)=1,IF(D9357-Calculator!$G$24&gt;0,Calculator!$G$24,D9357),0))</f>
        <v>0</v>
      </c>
      <c r="F9357" s="29">
        <f ca="1">IF(E9357&gt;0,D9357*Calculator!$G$22/12,0)</f>
        <v>0</v>
      </c>
      <c r="G9357" s="29">
        <f ca="1">IF(E9357&gt;0,(IFERROR(-PMT(Calculator!$G$22/12,Calculator!$G$23*12,Calculator!$G$20),0))-F9357,0)</f>
        <v>0</v>
      </c>
      <c r="H9357" s="29">
        <f t="shared" ca="1" si="588"/>
        <v>0</v>
      </c>
      <c r="I9357" s="29">
        <f t="shared" ca="1" si="586"/>
        <v>0</v>
      </c>
      <c r="J9357" s="30">
        <f>Calculator!$G$40</f>
        <v>6.5000000000000002E-2</v>
      </c>
      <c r="K9357" s="29">
        <f ca="1">IF(C9357&gt;=Calculator!$G$27,IF(DAY($C9357)=1,Calculator!$G$34/2,IF(DAY($C9357)=15,Calculator!$G$34/2,0)),0)</f>
        <v>0</v>
      </c>
      <c r="L9357" s="29">
        <f ca="1">IF(DAY($C9357)=28,IF(H9357=0,0,Calculator!$G$35),0)</f>
        <v>0</v>
      </c>
      <c r="M9357" s="29">
        <f ca="1">IF(I9357&gt;0,IF(DAY($C9357)=1,SUM(INDIRECT("I"&amp;(ROW(C9356)-DAY(C9356))):I9356),0),0)</f>
        <v>0</v>
      </c>
      <c r="N9357" s="29">
        <f ca="1">IF(C9357&lt;Calculator!$G$27,0,IF(C9357=Calculator!$G$27,Calculator!$G$39,IF(H9357-K9357&lt;=0,IF(D9357&gt;Calculator!$G$39,IF(H9357-K9357+E9357+L9357+M9357+Calculator!$G$39&gt;Calculator!$G$39,Calculator!$G$39-(H9357+E9357+L9357+M9357-K9357),Calculator!$G$39),D9357),0)))</f>
        <v>0</v>
      </c>
    </row>
    <row r="9358" spans="1:14" ht="15.75" thickBot="1">
      <c r="A9358" s="33" t="str">
        <f ca="1">IF(C9358=Calculator!$H$27,"F",IF(Daily!D9358+Daily!H9358=0,IF(D9357+H9357&gt;0,"L",""),""))</f>
        <v/>
      </c>
      <c r="B9358" s="34">
        <v>9357</v>
      </c>
      <c r="C9358" s="19">
        <f t="shared" ca="1" si="585"/>
        <v>55287</v>
      </c>
      <c r="D9358" s="29">
        <f t="shared" ca="1" si="587"/>
        <v>0</v>
      </c>
      <c r="E9358" s="29">
        <f ca="1">IF(C9358&lt;Calculator!$D$26,0,IF(DAY($C9358)=1,IF(D9358-Calculator!$G$24&gt;0,Calculator!$G$24,D9358),0))</f>
        <v>0</v>
      </c>
      <c r="F9358" s="29">
        <f ca="1">IF(E9358&gt;0,D9358*Calculator!$G$22/12,0)</f>
        <v>0</v>
      </c>
      <c r="G9358" s="29">
        <f ca="1">IF(E9358&gt;0,(IFERROR(-PMT(Calculator!$G$22/12,Calculator!$G$23*12,Calculator!$G$20),0))-F9358,0)</f>
        <v>0</v>
      </c>
      <c r="H9358" s="29">
        <f t="shared" ca="1" si="588"/>
        <v>0</v>
      </c>
      <c r="I9358" s="29">
        <f t="shared" ca="1" si="586"/>
        <v>0</v>
      </c>
      <c r="J9358" s="30">
        <f>Calculator!$G$40</f>
        <v>6.5000000000000002E-2</v>
      </c>
      <c r="K9358" s="29">
        <f ca="1">IF(C9358&gt;=Calculator!$G$27,IF(DAY($C9358)=1,Calculator!$G$34/2,IF(DAY($C9358)=15,Calculator!$G$34/2,0)),0)</f>
        <v>0</v>
      </c>
      <c r="L9358" s="29">
        <f ca="1">IF(DAY($C9358)=28,IF(H9358=0,0,Calculator!$G$35),0)</f>
        <v>0</v>
      </c>
      <c r="M9358" s="29">
        <f ca="1">IF(I9358&gt;0,IF(DAY($C9358)=1,SUM(INDIRECT("I"&amp;(ROW(C9357)-DAY(C9357))):I9357),0),0)</f>
        <v>0</v>
      </c>
      <c r="N9358" s="29">
        <f ca="1">IF(C9358&lt;Calculator!$G$27,0,IF(C9358=Calculator!$G$27,Calculator!$G$39,IF(H9358-K9358&lt;=0,IF(D9358&gt;Calculator!$G$39,IF(H9358-K9358+E9358+L9358+M9358+Calculator!$G$39&gt;Calculator!$G$39,Calculator!$G$39-(H9358+E9358+L9358+M9358-K9358),Calculator!$G$39),D9358),0)))</f>
        <v>0</v>
      </c>
    </row>
    <row r="9359" spans="1:14" ht="15.75" thickBot="1">
      <c r="A9359" s="33" t="str">
        <f ca="1">IF(C9359=Calculator!$H$27,"F",IF(Daily!D9359+Daily!H9359=0,IF(D9358+H9358&gt;0,"L",""),""))</f>
        <v/>
      </c>
      <c r="B9359" s="34">
        <v>9358</v>
      </c>
      <c r="C9359" s="19">
        <f t="shared" ca="1" si="585"/>
        <v>55288</v>
      </c>
      <c r="D9359" s="29">
        <f t="shared" ca="1" si="587"/>
        <v>0</v>
      </c>
      <c r="E9359" s="29">
        <f ca="1">IF(C9359&lt;Calculator!$D$26,0,IF(DAY($C9359)=1,IF(D9359-Calculator!$G$24&gt;0,Calculator!$G$24,D9359),0))</f>
        <v>0</v>
      </c>
      <c r="F9359" s="29">
        <f ca="1">IF(E9359&gt;0,D9359*Calculator!$G$22/12,0)</f>
        <v>0</v>
      </c>
      <c r="G9359" s="29">
        <f ca="1">IF(E9359&gt;0,(IFERROR(-PMT(Calculator!$G$22/12,Calculator!$G$23*12,Calculator!$G$20),0))-F9359,0)</f>
        <v>0</v>
      </c>
      <c r="H9359" s="29">
        <f t="shared" ca="1" si="588"/>
        <v>0</v>
      </c>
      <c r="I9359" s="29">
        <f t="shared" ca="1" si="586"/>
        <v>0</v>
      </c>
      <c r="J9359" s="30">
        <f>Calculator!$G$40</f>
        <v>6.5000000000000002E-2</v>
      </c>
      <c r="K9359" s="29">
        <f ca="1">IF(C9359&gt;=Calculator!$G$27,IF(DAY($C9359)=1,Calculator!$G$34/2,IF(DAY($C9359)=15,Calculator!$G$34/2,0)),0)</f>
        <v>4500</v>
      </c>
      <c r="L9359" s="29">
        <f ca="1">IF(DAY($C9359)=28,IF(H9359=0,0,Calculator!$G$35),0)</f>
        <v>0</v>
      </c>
      <c r="M9359" s="29">
        <f ca="1">IF(I9359&gt;0,IF(DAY($C9359)=1,SUM(INDIRECT("I"&amp;(ROW(C9358)-DAY(C9358))):I9358),0),0)</f>
        <v>0</v>
      </c>
      <c r="N9359" s="29">
        <f ca="1">IF(C9359&lt;Calculator!$G$27,0,IF(C9359=Calculator!$G$27,Calculator!$G$39,IF(H9359-K9359&lt;=0,IF(D9359&gt;Calculator!$G$39,IF(H9359-K9359+E9359+L9359+M9359+Calculator!$G$39&gt;Calculator!$G$39,Calculator!$G$39-(H9359+E9359+L9359+M9359-K9359),Calculator!$G$39),D9359),0)))</f>
        <v>0</v>
      </c>
    </row>
    <row r="9360" spans="1:14" ht="15.75" thickBot="1">
      <c r="A9360" s="33" t="str">
        <f ca="1">IF(C9360=Calculator!$H$27,"F",IF(Daily!D9360+Daily!H9360=0,IF(D9359+H9359&gt;0,"L",""),""))</f>
        <v/>
      </c>
      <c r="B9360" s="34">
        <v>9359</v>
      </c>
      <c r="C9360" s="19">
        <f t="shared" ca="1" si="585"/>
        <v>55289</v>
      </c>
      <c r="D9360" s="29">
        <f t="shared" ca="1" si="587"/>
        <v>0</v>
      </c>
      <c r="E9360" s="29">
        <f ca="1">IF(C9360&lt;Calculator!$D$26,0,IF(DAY($C9360)=1,IF(D9360-Calculator!$G$24&gt;0,Calculator!$G$24,D9360),0))</f>
        <v>0</v>
      </c>
      <c r="F9360" s="29">
        <f ca="1">IF(E9360&gt;0,D9360*Calculator!$G$22/12,0)</f>
        <v>0</v>
      </c>
      <c r="G9360" s="29">
        <f ca="1">IF(E9360&gt;0,(IFERROR(-PMT(Calculator!$G$22/12,Calculator!$G$23*12,Calculator!$G$20),0))-F9360,0)</f>
        <v>0</v>
      </c>
      <c r="H9360" s="29">
        <f t="shared" ca="1" si="588"/>
        <v>0</v>
      </c>
      <c r="I9360" s="29">
        <f t="shared" ca="1" si="586"/>
        <v>0</v>
      </c>
      <c r="J9360" s="30">
        <f>Calculator!$G$40</f>
        <v>6.5000000000000002E-2</v>
      </c>
      <c r="K9360" s="29">
        <f ca="1">IF(C9360&gt;=Calculator!$G$27,IF(DAY($C9360)=1,Calculator!$G$34/2,IF(DAY($C9360)=15,Calculator!$G$34/2,0)),0)</f>
        <v>0</v>
      </c>
      <c r="L9360" s="29">
        <f ca="1">IF(DAY($C9360)=28,IF(H9360=0,0,Calculator!$G$35),0)</f>
        <v>0</v>
      </c>
      <c r="M9360" s="29">
        <f ca="1">IF(I9360&gt;0,IF(DAY($C9360)=1,SUM(INDIRECT("I"&amp;(ROW(C9359)-DAY(C9359))):I9359),0),0)</f>
        <v>0</v>
      </c>
      <c r="N9360" s="29">
        <f ca="1">IF(C9360&lt;Calculator!$G$27,0,IF(C9360=Calculator!$G$27,Calculator!$G$39,IF(H9360-K9360&lt;=0,IF(D9360&gt;Calculator!$G$39,IF(H9360-K9360+E9360+L9360+M9360+Calculator!$G$39&gt;Calculator!$G$39,Calculator!$G$39-(H9360+E9360+L9360+M9360-K9360),Calculator!$G$39),D9360),0)))</f>
        <v>0</v>
      </c>
    </row>
    <row r="9361" spans="1:14" ht="15.75" thickBot="1">
      <c r="A9361" s="33" t="str">
        <f ca="1">IF(C9361=Calculator!$H$27,"F",IF(Daily!D9361+Daily!H9361=0,IF(D9360+H9360&gt;0,"L",""),""))</f>
        <v/>
      </c>
      <c r="B9361" s="34">
        <v>9360</v>
      </c>
      <c r="C9361" s="19">
        <f t="shared" ca="1" si="585"/>
        <v>55290</v>
      </c>
      <c r="D9361" s="29">
        <f t="shared" ca="1" si="587"/>
        <v>0</v>
      </c>
      <c r="E9361" s="29">
        <f ca="1">IF(C9361&lt;Calculator!$D$26,0,IF(DAY($C9361)=1,IF(D9361-Calculator!$G$24&gt;0,Calculator!$G$24,D9361),0))</f>
        <v>0</v>
      </c>
      <c r="F9361" s="29">
        <f ca="1">IF(E9361&gt;0,D9361*Calculator!$G$22/12,0)</f>
        <v>0</v>
      </c>
      <c r="G9361" s="29">
        <f ca="1">IF(E9361&gt;0,(IFERROR(-PMT(Calculator!$G$22/12,Calculator!$G$23*12,Calculator!$G$20),0))-F9361,0)</f>
        <v>0</v>
      </c>
      <c r="H9361" s="29">
        <f t="shared" ca="1" si="588"/>
        <v>0</v>
      </c>
      <c r="I9361" s="29">
        <f t="shared" ca="1" si="586"/>
        <v>0</v>
      </c>
      <c r="J9361" s="30">
        <f>Calculator!$G$40</f>
        <v>6.5000000000000002E-2</v>
      </c>
      <c r="K9361" s="29">
        <f ca="1">IF(C9361&gt;=Calculator!$G$27,IF(DAY($C9361)=1,Calculator!$G$34/2,IF(DAY($C9361)=15,Calculator!$G$34/2,0)),0)</f>
        <v>0</v>
      </c>
      <c r="L9361" s="29">
        <f ca="1">IF(DAY($C9361)=28,IF(H9361=0,0,Calculator!$G$35),0)</f>
        <v>0</v>
      </c>
      <c r="M9361" s="29">
        <f ca="1">IF(I9361&gt;0,IF(DAY($C9361)=1,SUM(INDIRECT("I"&amp;(ROW(C9360)-DAY(C9360))):I9360),0),0)</f>
        <v>0</v>
      </c>
      <c r="N9361" s="29">
        <f ca="1">IF(C9361&lt;Calculator!$G$27,0,IF(C9361=Calculator!$G$27,Calculator!$G$39,IF(H9361-K9361&lt;=0,IF(D9361&gt;Calculator!$G$39,IF(H9361-K9361+E9361+L9361+M9361+Calculator!$G$39&gt;Calculator!$G$39,Calculator!$G$39-(H9361+E9361+L9361+M9361-K9361),Calculator!$G$39),D9361),0)))</f>
        <v>0</v>
      </c>
    </row>
    <row r="9362" spans="1:14" ht="15.75" thickBot="1">
      <c r="A9362" s="33" t="str">
        <f ca="1">IF(C9362=Calculator!$H$27,"F",IF(Daily!D9362+Daily!H9362=0,IF(D9361+H9361&gt;0,"L",""),""))</f>
        <v/>
      </c>
      <c r="B9362" s="34">
        <v>9361</v>
      </c>
      <c r="C9362" s="19">
        <f t="shared" ca="1" si="585"/>
        <v>55291</v>
      </c>
      <c r="D9362" s="29">
        <f t="shared" ca="1" si="587"/>
        <v>0</v>
      </c>
      <c r="E9362" s="29">
        <f ca="1">IF(C9362&lt;Calculator!$D$26,0,IF(DAY($C9362)=1,IF(D9362-Calculator!$G$24&gt;0,Calculator!$G$24,D9362),0))</f>
        <v>0</v>
      </c>
      <c r="F9362" s="29">
        <f ca="1">IF(E9362&gt;0,D9362*Calculator!$G$22/12,0)</f>
        <v>0</v>
      </c>
      <c r="G9362" s="29">
        <f ca="1">IF(E9362&gt;0,(IFERROR(-PMT(Calculator!$G$22/12,Calculator!$G$23*12,Calculator!$G$20),0))-F9362,0)</f>
        <v>0</v>
      </c>
      <c r="H9362" s="29">
        <f t="shared" ca="1" si="588"/>
        <v>0</v>
      </c>
      <c r="I9362" s="29">
        <f t="shared" ca="1" si="586"/>
        <v>0</v>
      </c>
      <c r="J9362" s="30">
        <f>Calculator!$G$40</f>
        <v>6.5000000000000002E-2</v>
      </c>
      <c r="K9362" s="29">
        <f ca="1">IF(C9362&gt;=Calculator!$G$27,IF(DAY($C9362)=1,Calculator!$G$34/2,IF(DAY($C9362)=15,Calculator!$G$34/2,0)),0)</f>
        <v>0</v>
      </c>
      <c r="L9362" s="29">
        <f ca="1">IF(DAY($C9362)=28,IF(H9362=0,0,Calculator!$G$35),0)</f>
        <v>0</v>
      </c>
      <c r="M9362" s="29">
        <f ca="1">IF(I9362&gt;0,IF(DAY($C9362)=1,SUM(INDIRECT("I"&amp;(ROW(C9361)-DAY(C9361))):I9361),0),0)</f>
        <v>0</v>
      </c>
      <c r="N9362" s="29">
        <f ca="1">IF(C9362&lt;Calculator!$G$27,0,IF(C9362=Calculator!$G$27,Calculator!$G$39,IF(H9362-K9362&lt;=0,IF(D9362&gt;Calculator!$G$39,IF(H9362-K9362+E9362+L9362+M9362+Calculator!$G$39&gt;Calculator!$G$39,Calculator!$G$39-(H9362+E9362+L9362+M9362-K9362),Calculator!$G$39),D9362),0)))</f>
        <v>0</v>
      </c>
    </row>
    <row r="9363" spans="1:14" ht="15.75" thickBot="1">
      <c r="A9363" s="33" t="str">
        <f ca="1">IF(C9363=Calculator!$H$27,"F",IF(Daily!D9363+Daily!H9363=0,IF(D9362+H9362&gt;0,"L",""),""))</f>
        <v/>
      </c>
      <c r="B9363" s="34">
        <v>9362</v>
      </c>
      <c r="C9363" s="19">
        <f t="shared" ca="1" si="585"/>
        <v>55292</v>
      </c>
      <c r="D9363" s="29">
        <f t="shared" ca="1" si="587"/>
        <v>0</v>
      </c>
      <c r="E9363" s="29">
        <f ca="1">IF(C9363&lt;Calculator!$D$26,0,IF(DAY($C9363)=1,IF(D9363-Calculator!$G$24&gt;0,Calculator!$G$24,D9363),0))</f>
        <v>0</v>
      </c>
      <c r="F9363" s="29">
        <f ca="1">IF(E9363&gt;0,D9363*Calculator!$G$22/12,0)</f>
        <v>0</v>
      </c>
      <c r="G9363" s="29">
        <f ca="1">IF(E9363&gt;0,(IFERROR(-PMT(Calculator!$G$22/12,Calculator!$G$23*12,Calculator!$G$20),0))-F9363,0)</f>
        <v>0</v>
      </c>
      <c r="H9363" s="29">
        <f t="shared" ca="1" si="588"/>
        <v>0</v>
      </c>
      <c r="I9363" s="29">
        <f t="shared" ca="1" si="586"/>
        <v>0</v>
      </c>
      <c r="J9363" s="30">
        <f>Calculator!$G$40</f>
        <v>6.5000000000000002E-2</v>
      </c>
      <c r="K9363" s="29">
        <f ca="1">IF(C9363&gt;=Calculator!$G$27,IF(DAY($C9363)=1,Calculator!$G$34/2,IF(DAY($C9363)=15,Calculator!$G$34/2,0)),0)</f>
        <v>0</v>
      </c>
      <c r="L9363" s="29">
        <f ca="1">IF(DAY($C9363)=28,IF(H9363=0,0,Calculator!$G$35),0)</f>
        <v>0</v>
      </c>
      <c r="M9363" s="29">
        <f ca="1">IF(I9363&gt;0,IF(DAY($C9363)=1,SUM(INDIRECT("I"&amp;(ROW(C9362)-DAY(C9362))):I9362),0),0)</f>
        <v>0</v>
      </c>
      <c r="N9363" s="29">
        <f ca="1">IF(C9363&lt;Calculator!$G$27,0,IF(C9363=Calculator!$G$27,Calculator!$G$39,IF(H9363-K9363&lt;=0,IF(D9363&gt;Calculator!$G$39,IF(H9363-K9363+E9363+L9363+M9363+Calculator!$G$39&gt;Calculator!$G$39,Calculator!$G$39-(H9363+E9363+L9363+M9363-K9363),Calculator!$G$39),D9363),0)))</f>
        <v>0</v>
      </c>
    </row>
    <row r="9364" spans="1:14" ht="15.75" thickBot="1">
      <c r="A9364" s="33" t="str">
        <f ca="1">IF(C9364=Calculator!$H$27,"F",IF(Daily!D9364+Daily!H9364=0,IF(D9363+H9363&gt;0,"L",""),""))</f>
        <v/>
      </c>
      <c r="B9364" s="34">
        <v>9363</v>
      </c>
      <c r="C9364" s="19">
        <f t="shared" ca="1" si="585"/>
        <v>55293</v>
      </c>
      <c r="D9364" s="29">
        <f t="shared" ca="1" si="587"/>
        <v>0</v>
      </c>
      <c r="E9364" s="29">
        <f ca="1">IF(C9364&lt;Calculator!$D$26,0,IF(DAY($C9364)=1,IF(D9364-Calculator!$G$24&gt;0,Calculator!$G$24,D9364),0))</f>
        <v>0</v>
      </c>
      <c r="F9364" s="29">
        <f ca="1">IF(E9364&gt;0,D9364*Calculator!$G$22/12,0)</f>
        <v>0</v>
      </c>
      <c r="G9364" s="29">
        <f ca="1">IF(E9364&gt;0,(IFERROR(-PMT(Calculator!$G$22/12,Calculator!$G$23*12,Calculator!$G$20),0))-F9364,0)</f>
        <v>0</v>
      </c>
      <c r="H9364" s="29">
        <f t="shared" ca="1" si="588"/>
        <v>0</v>
      </c>
      <c r="I9364" s="29">
        <f t="shared" ca="1" si="586"/>
        <v>0</v>
      </c>
      <c r="J9364" s="30">
        <f>Calculator!$G$40</f>
        <v>6.5000000000000002E-2</v>
      </c>
      <c r="K9364" s="29">
        <f ca="1">IF(C9364&gt;=Calculator!$G$27,IF(DAY($C9364)=1,Calculator!$G$34/2,IF(DAY($C9364)=15,Calculator!$G$34/2,0)),0)</f>
        <v>0</v>
      </c>
      <c r="L9364" s="29">
        <f ca="1">IF(DAY($C9364)=28,IF(H9364=0,0,Calculator!$G$35),0)</f>
        <v>0</v>
      </c>
      <c r="M9364" s="29">
        <f ca="1">IF(I9364&gt;0,IF(DAY($C9364)=1,SUM(INDIRECT("I"&amp;(ROW(C9363)-DAY(C9363))):I9363),0),0)</f>
        <v>0</v>
      </c>
      <c r="N9364" s="29">
        <f ca="1">IF(C9364&lt;Calculator!$G$27,0,IF(C9364=Calculator!$G$27,Calculator!$G$39,IF(H9364-K9364&lt;=0,IF(D9364&gt;Calculator!$G$39,IF(H9364-K9364+E9364+L9364+M9364+Calculator!$G$39&gt;Calculator!$G$39,Calculator!$G$39-(H9364+E9364+L9364+M9364-K9364),Calculator!$G$39),D9364),0)))</f>
        <v>0</v>
      </c>
    </row>
    <row r="9365" spans="1:14" ht="15.75" thickBot="1">
      <c r="A9365" s="33" t="str">
        <f ca="1">IF(C9365=Calculator!$H$27,"F",IF(Daily!D9365+Daily!H9365=0,IF(D9364+H9364&gt;0,"L",""),""))</f>
        <v/>
      </c>
      <c r="B9365" s="34">
        <v>9364</v>
      </c>
      <c r="C9365" s="19">
        <f t="shared" ca="1" si="585"/>
        <v>55294</v>
      </c>
      <c r="D9365" s="29">
        <f t="shared" ca="1" si="587"/>
        <v>0</v>
      </c>
      <c r="E9365" s="29">
        <f ca="1">IF(C9365&lt;Calculator!$D$26,0,IF(DAY($C9365)=1,IF(D9365-Calculator!$G$24&gt;0,Calculator!$G$24,D9365),0))</f>
        <v>0</v>
      </c>
      <c r="F9365" s="29">
        <f ca="1">IF(E9365&gt;0,D9365*Calculator!$G$22/12,0)</f>
        <v>0</v>
      </c>
      <c r="G9365" s="29">
        <f ca="1">IF(E9365&gt;0,(IFERROR(-PMT(Calculator!$G$22/12,Calculator!$G$23*12,Calculator!$G$20),0))-F9365,0)</f>
        <v>0</v>
      </c>
      <c r="H9365" s="29">
        <f t="shared" ca="1" si="588"/>
        <v>0</v>
      </c>
      <c r="I9365" s="29">
        <f t="shared" ca="1" si="586"/>
        <v>0</v>
      </c>
      <c r="J9365" s="30">
        <f>Calculator!$G$40</f>
        <v>6.5000000000000002E-2</v>
      </c>
      <c r="K9365" s="29">
        <f ca="1">IF(C9365&gt;=Calculator!$G$27,IF(DAY($C9365)=1,Calculator!$G$34/2,IF(DAY($C9365)=15,Calculator!$G$34/2,0)),0)</f>
        <v>0</v>
      </c>
      <c r="L9365" s="29">
        <f ca="1">IF(DAY($C9365)=28,IF(H9365=0,0,Calculator!$G$35),0)</f>
        <v>0</v>
      </c>
      <c r="M9365" s="29">
        <f ca="1">IF(I9365&gt;0,IF(DAY($C9365)=1,SUM(INDIRECT("I"&amp;(ROW(C9364)-DAY(C9364))):I9364),0),0)</f>
        <v>0</v>
      </c>
      <c r="N9365" s="29">
        <f ca="1">IF(C9365&lt;Calculator!$G$27,0,IF(C9365=Calculator!$G$27,Calculator!$G$39,IF(H9365-K9365&lt;=0,IF(D9365&gt;Calculator!$G$39,IF(H9365-K9365+E9365+L9365+M9365+Calculator!$G$39&gt;Calculator!$G$39,Calculator!$G$39-(H9365+E9365+L9365+M9365-K9365),Calculator!$G$39),D9365),0)))</f>
        <v>0</v>
      </c>
    </row>
    <row r="9366" spans="1:14" ht="15.75" thickBot="1">
      <c r="A9366" s="33" t="str">
        <f ca="1">IF(C9366=Calculator!$H$27,"F",IF(Daily!D9366+Daily!H9366=0,IF(D9365+H9365&gt;0,"L",""),""))</f>
        <v/>
      </c>
      <c r="B9366" s="34">
        <v>9365</v>
      </c>
      <c r="C9366" s="19">
        <f t="shared" ca="1" si="585"/>
        <v>55295</v>
      </c>
      <c r="D9366" s="29">
        <f t="shared" ca="1" si="587"/>
        <v>0</v>
      </c>
      <c r="E9366" s="29">
        <f ca="1">IF(C9366&lt;Calculator!$D$26,0,IF(DAY($C9366)=1,IF(D9366-Calculator!$G$24&gt;0,Calculator!$G$24,D9366),0))</f>
        <v>0</v>
      </c>
      <c r="F9366" s="29">
        <f ca="1">IF(E9366&gt;0,D9366*Calculator!$G$22/12,0)</f>
        <v>0</v>
      </c>
      <c r="G9366" s="29">
        <f ca="1">IF(E9366&gt;0,(IFERROR(-PMT(Calculator!$G$22/12,Calculator!$G$23*12,Calculator!$G$20),0))-F9366,0)</f>
        <v>0</v>
      </c>
      <c r="H9366" s="29">
        <f t="shared" ca="1" si="588"/>
        <v>0</v>
      </c>
      <c r="I9366" s="29">
        <f t="shared" ca="1" si="586"/>
        <v>0</v>
      </c>
      <c r="J9366" s="30">
        <f>Calculator!$G$40</f>
        <v>6.5000000000000002E-2</v>
      </c>
      <c r="K9366" s="29">
        <f ca="1">IF(C9366&gt;=Calculator!$G$27,IF(DAY($C9366)=1,Calculator!$G$34/2,IF(DAY($C9366)=15,Calculator!$G$34/2,0)),0)</f>
        <v>0</v>
      </c>
      <c r="L9366" s="29">
        <f ca="1">IF(DAY($C9366)=28,IF(H9366=0,0,Calculator!$G$35),0)</f>
        <v>0</v>
      </c>
      <c r="M9366" s="29">
        <f ca="1">IF(I9366&gt;0,IF(DAY($C9366)=1,SUM(INDIRECT("I"&amp;(ROW(C9365)-DAY(C9365))):I9365),0),0)</f>
        <v>0</v>
      </c>
      <c r="N9366" s="29">
        <f ca="1">IF(C9366&lt;Calculator!$G$27,0,IF(C9366=Calculator!$G$27,Calculator!$G$39,IF(H9366-K9366&lt;=0,IF(D9366&gt;Calculator!$G$39,IF(H9366-K9366+E9366+L9366+M9366+Calculator!$G$39&gt;Calculator!$G$39,Calculator!$G$39-(H9366+E9366+L9366+M9366-K9366),Calculator!$G$39),D9366),0)))</f>
        <v>0</v>
      </c>
    </row>
    <row r="9367" spans="1:14" ht="15.75" thickBot="1">
      <c r="A9367" s="33" t="str">
        <f ca="1">IF(C9367=Calculator!$H$27,"F",IF(Daily!D9367+Daily!H9367=0,IF(D9366+H9366&gt;0,"L",""),""))</f>
        <v/>
      </c>
      <c r="B9367" s="34">
        <v>9366</v>
      </c>
      <c r="C9367" s="19">
        <f t="shared" ca="1" si="585"/>
        <v>55296</v>
      </c>
      <c r="D9367" s="29">
        <f t="shared" ca="1" si="587"/>
        <v>0</v>
      </c>
      <c r="E9367" s="29">
        <f ca="1">IF(C9367&lt;Calculator!$D$26,0,IF(DAY($C9367)=1,IF(D9367-Calculator!$G$24&gt;0,Calculator!$G$24,D9367),0))</f>
        <v>0</v>
      </c>
      <c r="F9367" s="29">
        <f ca="1">IF(E9367&gt;0,D9367*Calculator!$G$22/12,0)</f>
        <v>0</v>
      </c>
      <c r="G9367" s="29">
        <f ca="1">IF(E9367&gt;0,(IFERROR(-PMT(Calculator!$G$22/12,Calculator!$G$23*12,Calculator!$G$20),0))-F9367,0)</f>
        <v>0</v>
      </c>
      <c r="H9367" s="29">
        <f t="shared" ca="1" si="588"/>
        <v>0</v>
      </c>
      <c r="I9367" s="29">
        <f t="shared" ca="1" si="586"/>
        <v>0</v>
      </c>
      <c r="J9367" s="30">
        <f>Calculator!$G$40</f>
        <v>6.5000000000000002E-2</v>
      </c>
      <c r="K9367" s="29">
        <f ca="1">IF(C9367&gt;=Calculator!$G$27,IF(DAY($C9367)=1,Calculator!$G$34/2,IF(DAY($C9367)=15,Calculator!$G$34/2,0)),0)</f>
        <v>0</v>
      </c>
      <c r="L9367" s="29">
        <f ca="1">IF(DAY($C9367)=28,IF(H9367=0,0,Calculator!$G$35),0)</f>
        <v>0</v>
      </c>
      <c r="M9367" s="29">
        <f ca="1">IF(I9367&gt;0,IF(DAY($C9367)=1,SUM(INDIRECT("I"&amp;(ROW(C9366)-DAY(C9366))):I9366),0),0)</f>
        <v>0</v>
      </c>
      <c r="N9367" s="29">
        <f ca="1">IF(C9367&lt;Calculator!$G$27,0,IF(C9367=Calculator!$G$27,Calculator!$G$39,IF(H9367-K9367&lt;=0,IF(D9367&gt;Calculator!$G$39,IF(H9367-K9367+E9367+L9367+M9367+Calculator!$G$39&gt;Calculator!$G$39,Calculator!$G$39-(H9367+E9367+L9367+M9367-K9367),Calculator!$G$39),D9367),0)))</f>
        <v>0</v>
      </c>
    </row>
    <row r="9368" spans="1:14" ht="15.75" thickBot="1">
      <c r="A9368" s="33" t="str">
        <f ca="1">IF(C9368=Calculator!$H$27,"F",IF(Daily!D9368+Daily!H9368=0,IF(D9367+H9367&gt;0,"L",""),""))</f>
        <v/>
      </c>
      <c r="B9368" s="34">
        <v>9367</v>
      </c>
      <c r="C9368" s="19">
        <f t="shared" ca="1" si="585"/>
        <v>55297</v>
      </c>
      <c r="D9368" s="29">
        <f t="shared" ca="1" si="587"/>
        <v>0</v>
      </c>
      <c r="E9368" s="29">
        <f ca="1">IF(C9368&lt;Calculator!$D$26,0,IF(DAY($C9368)=1,IF(D9368-Calculator!$G$24&gt;0,Calculator!$G$24,D9368),0))</f>
        <v>0</v>
      </c>
      <c r="F9368" s="29">
        <f ca="1">IF(E9368&gt;0,D9368*Calculator!$G$22/12,0)</f>
        <v>0</v>
      </c>
      <c r="G9368" s="29">
        <f ca="1">IF(E9368&gt;0,(IFERROR(-PMT(Calculator!$G$22/12,Calculator!$G$23*12,Calculator!$G$20),0))-F9368,0)</f>
        <v>0</v>
      </c>
      <c r="H9368" s="29">
        <f t="shared" ca="1" si="588"/>
        <v>0</v>
      </c>
      <c r="I9368" s="29">
        <f t="shared" ca="1" si="586"/>
        <v>0</v>
      </c>
      <c r="J9368" s="30">
        <f>Calculator!$G$40</f>
        <v>6.5000000000000002E-2</v>
      </c>
      <c r="K9368" s="29">
        <f ca="1">IF(C9368&gt;=Calculator!$G$27,IF(DAY($C9368)=1,Calculator!$G$34/2,IF(DAY($C9368)=15,Calculator!$G$34/2,0)),0)</f>
        <v>0</v>
      </c>
      <c r="L9368" s="29">
        <f ca="1">IF(DAY($C9368)=28,IF(H9368=0,0,Calculator!$G$35),0)</f>
        <v>0</v>
      </c>
      <c r="M9368" s="29">
        <f ca="1">IF(I9368&gt;0,IF(DAY($C9368)=1,SUM(INDIRECT("I"&amp;(ROW(C9367)-DAY(C9367))):I9367),0),0)</f>
        <v>0</v>
      </c>
      <c r="N9368" s="29">
        <f ca="1">IF(C9368&lt;Calculator!$G$27,0,IF(C9368=Calculator!$G$27,Calculator!$G$39,IF(H9368-K9368&lt;=0,IF(D9368&gt;Calculator!$G$39,IF(H9368-K9368+E9368+L9368+M9368+Calculator!$G$39&gt;Calculator!$G$39,Calculator!$G$39-(H9368+E9368+L9368+M9368-K9368),Calculator!$G$39),D9368),0)))</f>
        <v>0</v>
      </c>
    </row>
    <row r="9369" spans="1:14" ht="15.75" thickBot="1">
      <c r="A9369" s="33" t="str">
        <f ca="1">IF(C9369=Calculator!$H$27,"F",IF(Daily!D9369+Daily!H9369=0,IF(D9368+H9368&gt;0,"L",""),""))</f>
        <v/>
      </c>
      <c r="B9369" s="34">
        <v>9368</v>
      </c>
      <c r="C9369" s="19">
        <f t="shared" ca="1" si="585"/>
        <v>55298</v>
      </c>
      <c r="D9369" s="29">
        <f t="shared" ca="1" si="587"/>
        <v>0</v>
      </c>
      <c r="E9369" s="29">
        <f ca="1">IF(C9369&lt;Calculator!$D$26,0,IF(DAY($C9369)=1,IF(D9369-Calculator!$G$24&gt;0,Calculator!$G$24,D9369),0))</f>
        <v>0</v>
      </c>
      <c r="F9369" s="29">
        <f ca="1">IF(E9369&gt;0,D9369*Calculator!$G$22/12,0)</f>
        <v>0</v>
      </c>
      <c r="G9369" s="29">
        <f ca="1">IF(E9369&gt;0,(IFERROR(-PMT(Calculator!$G$22/12,Calculator!$G$23*12,Calculator!$G$20),0))-F9369,0)</f>
        <v>0</v>
      </c>
      <c r="H9369" s="29">
        <f t="shared" ca="1" si="588"/>
        <v>0</v>
      </c>
      <c r="I9369" s="29">
        <f t="shared" ca="1" si="586"/>
        <v>0</v>
      </c>
      <c r="J9369" s="30">
        <f>Calculator!$G$40</f>
        <v>6.5000000000000002E-2</v>
      </c>
      <c r="K9369" s="29">
        <f ca="1">IF(C9369&gt;=Calculator!$G$27,IF(DAY($C9369)=1,Calculator!$G$34/2,IF(DAY($C9369)=15,Calculator!$G$34/2,0)),0)</f>
        <v>0</v>
      </c>
      <c r="L9369" s="29">
        <f ca="1">IF(DAY($C9369)=28,IF(H9369=0,0,Calculator!$G$35),0)</f>
        <v>0</v>
      </c>
      <c r="M9369" s="29">
        <f ca="1">IF(I9369&gt;0,IF(DAY($C9369)=1,SUM(INDIRECT("I"&amp;(ROW(C9368)-DAY(C9368))):I9368),0),0)</f>
        <v>0</v>
      </c>
      <c r="N9369" s="29">
        <f ca="1">IF(C9369&lt;Calculator!$G$27,0,IF(C9369=Calculator!$G$27,Calculator!$G$39,IF(H9369-K9369&lt;=0,IF(D9369&gt;Calculator!$G$39,IF(H9369-K9369+E9369+L9369+M9369+Calculator!$G$39&gt;Calculator!$G$39,Calculator!$G$39-(H9369+E9369+L9369+M9369-K9369),Calculator!$G$39),D9369),0)))</f>
        <v>0</v>
      </c>
    </row>
    <row r="9370" spans="1:14" ht="15.75" thickBot="1">
      <c r="A9370" s="33" t="str">
        <f ca="1">IF(C9370=Calculator!$H$27,"F",IF(Daily!D9370+Daily!H9370=0,IF(D9369+H9369&gt;0,"L",""),""))</f>
        <v/>
      </c>
      <c r="B9370" s="34">
        <v>9369</v>
      </c>
      <c r="C9370" s="19">
        <f t="shared" ca="1" si="585"/>
        <v>55299</v>
      </c>
      <c r="D9370" s="29">
        <f t="shared" ca="1" si="587"/>
        <v>0</v>
      </c>
      <c r="E9370" s="29">
        <f ca="1">IF(C9370&lt;Calculator!$D$26,0,IF(DAY($C9370)=1,IF(D9370-Calculator!$G$24&gt;0,Calculator!$G$24,D9370),0))</f>
        <v>0</v>
      </c>
      <c r="F9370" s="29">
        <f ca="1">IF(E9370&gt;0,D9370*Calculator!$G$22/12,0)</f>
        <v>0</v>
      </c>
      <c r="G9370" s="29">
        <f ca="1">IF(E9370&gt;0,(IFERROR(-PMT(Calculator!$G$22/12,Calculator!$G$23*12,Calculator!$G$20),0))-F9370,0)</f>
        <v>0</v>
      </c>
      <c r="H9370" s="29">
        <f t="shared" ca="1" si="588"/>
        <v>0</v>
      </c>
      <c r="I9370" s="29">
        <f t="shared" ca="1" si="586"/>
        <v>0</v>
      </c>
      <c r="J9370" s="30">
        <f>Calculator!$G$40</f>
        <v>6.5000000000000002E-2</v>
      </c>
      <c r="K9370" s="29">
        <f ca="1">IF(C9370&gt;=Calculator!$G$27,IF(DAY($C9370)=1,Calculator!$G$34/2,IF(DAY($C9370)=15,Calculator!$G$34/2,0)),0)</f>
        <v>0</v>
      </c>
      <c r="L9370" s="29">
        <f ca="1">IF(DAY($C9370)=28,IF(H9370=0,0,Calculator!$G$35),0)</f>
        <v>0</v>
      </c>
      <c r="M9370" s="29">
        <f ca="1">IF(I9370&gt;0,IF(DAY($C9370)=1,SUM(INDIRECT("I"&amp;(ROW(C9369)-DAY(C9369))):I9369),0),0)</f>
        <v>0</v>
      </c>
      <c r="N9370" s="29">
        <f ca="1">IF(C9370&lt;Calculator!$G$27,0,IF(C9370=Calculator!$G$27,Calculator!$G$39,IF(H9370-K9370&lt;=0,IF(D9370&gt;Calculator!$G$39,IF(H9370-K9370+E9370+L9370+M9370+Calculator!$G$39&gt;Calculator!$G$39,Calculator!$G$39-(H9370+E9370+L9370+M9370-K9370),Calculator!$G$39),D9370),0)))</f>
        <v>0</v>
      </c>
    </row>
    <row r="9371" spans="1:14" ht="15.75" thickBot="1">
      <c r="A9371" s="33" t="str">
        <f ca="1">IF(C9371=Calculator!$H$27,"F",IF(Daily!D9371+Daily!H9371=0,IF(D9370+H9370&gt;0,"L",""),""))</f>
        <v/>
      </c>
      <c r="B9371" s="34">
        <v>9370</v>
      </c>
      <c r="C9371" s="19">
        <f t="shared" ca="1" si="585"/>
        <v>55300</v>
      </c>
      <c r="D9371" s="29">
        <f t="shared" ca="1" si="587"/>
        <v>0</v>
      </c>
      <c r="E9371" s="29">
        <f ca="1">IF(C9371&lt;Calculator!$D$26,0,IF(DAY($C9371)=1,IF(D9371-Calculator!$G$24&gt;0,Calculator!$G$24,D9371),0))</f>
        <v>0</v>
      </c>
      <c r="F9371" s="29">
        <f ca="1">IF(E9371&gt;0,D9371*Calculator!$G$22/12,0)</f>
        <v>0</v>
      </c>
      <c r="G9371" s="29">
        <f ca="1">IF(E9371&gt;0,(IFERROR(-PMT(Calculator!$G$22/12,Calculator!$G$23*12,Calculator!$G$20),0))-F9371,0)</f>
        <v>0</v>
      </c>
      <c r="H9371" s="29">
        <f t="shared" ca="1" si="588"/>
        <v>0</v>
      </c>
      <c r="I9371" s="29">
        <f t="shared" ca="1" si="586"/>
        <v>0</v>
      </c>
      <c r="J9371" s="30">
        <f>Calculator!$G$40</f>
        <v>6.5000000000000002E-2</v>
      </c>
      <c r="K9371" s="29">
        <f ca="1">IF(C9371&gt;=Calculator!$G$27,IF(DAY($C9371)=1,Calculator!$G$34/2,IF(DAY($C9371)=15,Calculator!$G$34/2,0)),0)</f>
        <v>0</v>
      </c>
      <c r="L9371" s="29">
        <f ca="1">IF(DAY($C9371)=28,IF(H9371=0,0,Calculator!$G$35),0)</f>
        <v>0</v>
      </c>
      <c r="M9371" s="29">
        <f ca="1">IF(I9371&gt;0,IF(DAY($C9371)=1,SUM(INDIRECT("I"&amp;(ROW(C9370)-DAY(C9370))):I9370),0),0)</f>
        <v>0</v>
      </c>
      <c r="N9371" s="29">
        <f ca="1">IF(C9371&lt;Calculator!$G$27,0,IF(C9371=Calculator!$G$27,Calculator!$G$39,IF(H9371-K9371&lt;=0,IF(D9371&gt;Calculator!$G$39,IF(H9371-K9371+E9371+L9371+M9371+Calculator!$G$39&gt;Calculator!$G$39,Calculator!$G$39-(H9371+E9371+L9371+M9371-K9371),Calculator!$G$39),D9371),0)))</f>
        <v>0</v>
      </c>
    </row>
    <row r="9372" spans="1:14" ht="15.75" thickBot="1">
      <c r="A9372" s="33" t="str">
        <f ca="1">IF(C9372=Calculator!$H$27,"F",IF(Daily!D9372+Daily!H9372=0,IF(D9371+H9371&gt;0,"L",""),""))</f>
        <v/>
      </c>
      <c r="B9372" s="34">
        <v>9371</v>
      </c>
      <c r="C9372" s="19">
        <f t="shared" ca="1" si="585"/>
        <v>55301</v>
      </c>
      <c r="D9372" s="29">
        <f t="shared" ca="1" si="587"/>
        <v>0</v>
      </c>
      <c r="E9372" s="29">
        <f ca="1">IF(C9372&lt;Calculator!$D$26,0,IF(DAY($C9372)=1,IF(D9372-Calculator!$G$24&gt;0,Calculator!$G$24,D9372),0))</f>
        <v>0</v>
      </c>
      <c r="F9372" s="29">
        <f ca="1">IF(E9372&gt;0,D9372*Calculator!$G$22/12,0)</f>
        <v>0</v>
      </c>
      <c r="G9372" s="29">
        <f ca="1">IF(E9372&gt;0,(IFERROR(-PMT(Calculator!$G$22/12,Calculator!$G$23*12,Calculator!$G$20),0))-F9372,0)</f>
        <v>0</v>
      </c>
      <c r="H9372" s="29">
        <f t="shared" ca="1" si="588"/>
        <v>0</v>
      </c>
      <c r="I9372" s="29">
        <f t="shared" ca="1" si="586"/>
        <v>0</v>
      </c>
      <c r="J9372" s="30">
        <f>Calculator!$G$40</f>
        <v>6.5000000000000002E-2</v>
      </c>
      <c r="K9372" s="29">
        <f ca="1">IF(C9372&gt;=Calculator!$G$27,IF(DAY($C9372)=1,Calculator!$G$34/2,IF(DAY($C9372)=15,Calculator!$G$34/2,0)),0)</f>
        <v>0</v>
      </c>
      <c r="L9372" s="29">
        <f ca="1">IF(DAY($C9372)=28,IF(H9372=0,0,Calculator!$G$35),0)</f>
        <v>0</v>
      </c>
      <c r="M9372" s="29">
        <f ca="1">IF(I9372&gt;0,IF(DAY($C9372)=1,SUM(INDIRECT("I"&amp;(ROW(C9371)-DAY(C9371))):I9371),0),0)</f>
        <v>0</v>
      </c>
      <c r="N9372" s="29">
        <f ca="1">IF(C9372&lt;Calculator!$G$27,0,IF(C9372=Calculator!$G$27,Calculator!$G$39,IF(H9372-K9372&lt;=0,IF(D9372&gt;Calculator!$G$39,IF(H9372-K9372+E9372+L9372+M9372+Calculator!$G$39&gt;Calculator!$G$39,Calculator!$G$39-(H9372+E9372+L9372+M9372-K9372),Calculator!$G$39),D9372),0)))</f>
        <v>0</v>
      </c>
    </row>
    <row r="9373" spans="1:14" ht="15.75" thickBot="1">
      <c r="A9373" s="33" t="str">
        <f ca="1">IF(C9373=Calculator!$H$27,"F",IF(Daily!D9373+Daily!H9373=0,IF(D9372+H9372&gt;0,"L",""),""))</f>
        <v/>
      </c>
      <c r="B9373" s="34">
        <v>9372</v>
      </c>
      <c r="C9373" s="19">
        <f t="shared" ca="1" si="585"/>
        <v>55302</v>
      </c>
      <c r="D9373" s="29">
        <f t="shared" ca="1" si="587"/>
        <v>0</v>
      </c>
      <c r="E9373" s="29">
        <f ca="1">IF(C9373&lt;Calculator!$D$26,0,IF(DAY($C9373)=1,IF(D9373-Calculator!$G$24&gt;0,Calculator!$G$24,D9373),0))</f>
        <v>0</v>
      </c>
      <c r="F9373" s="29">
        <f ca="1">IF(E9373&gt;0,D9373*Calculator!$G$22/12,0)</f>
        <v>0</v>
      </c>
      <c r="G9373" s="29">
        <f ca="1">IF(E9373&gt;0,(IFERROR(-PMT(Calculator!$G$22/12,Calculator!$G$23*12,Calculator!$G$20),0))-F9373,0)</f>
        <v>0</v>
      </c>
      <c r="H9373" s="29">
        <f t="shared" ca="1" si="588"/>
        <v>0</v>
      </c>
      <c r="I9373" s="29">
        <f t="shared" ca="1" si="586"/>
        <v>0</v>
      </c>
      <c r="J9373" s="30">
        <f>Calculator!$G$40</f>
        <v>6.5000000000000002E-2</v>
      </c>
      <c r="K9373" s="29">
        <f ca="1">IF(C9373&gt;=Calculator!$G$27,IF(DAY($C9373)=1,Calculator!$G$34/2,IF(DAY($C9373)=15,Calculator!$G$34/2,0)),0)</f>
        <v>0</v>
      </c>
      <c r="L9373" s="29">
        <f ca="1">IF(DAY($C9373)=28,IF(H9373=0,0,Calculator!$G$35),0)</f>
        <v>0</v>
      </c>
      <c r="M9373" s="29">
        <f ca="1">IF(I9373&gt;0,IF(DAY($C9373)=1,SUM(INDIRECT("I"&amp;(ROW(C9372)-DAY(C9372))):I9372),0),0)</f>
        <v>0</v>
      </c>
      <c r="N9373" s="29">
        <f ca="1">IF(C9373&lt;Calculator!$G$27,0,IF(C9373=Calculator!$G$27,Calculator!$G$39,IF(H9373-K9373&lt;=0,IF(D9373&gt;Calculator!$G$39,IF(H9373-K9373+E9373+L9373+M9373+Calculator!$G$39&gt;Calculator!$G$39,Calculator!$G$39-(H9373+E9373+L9373+M9373-K9373),Calculator!$G$39),D9373),0)))</f>
        <v>0</v>
      </c>
    </row>
    <row r="9374" spans="1:14" ht="15.75" thickBot="1">
      <c r="A9374" s="33" t="str">
        <f ca="1">IF(C9374=Calculator!$H$27,"F",IF(Daily!D9374+Daily!H9374=0,IF(D9373+H9373&gt;0,"L",""),""))</f>
        <v/>
      </c>
      <c r="B9374" s="34">
        <v>9373</v>
      </c>
      <c r="C9374" s="19">
        <f t="shared" ca="1" si="585"/>
        <v>55303</v>
      </c>
      <c r="D9374" s="29">
        <f t="shared" ca="1" si="587"/>
        <v>0</v>
      </c>
      <c r="E9374" s="29">
        <f ca="1">IF(C9374&lt;Calculator!$D$26,0,IF(DAY($C9374)=1,IF(D9374-Calculator!$G$24&gt;0,Calculator!$G$24,D9374),0))</f>
        <v>0</v>
      </c>
      <c r="F9374" s="29">
        <f ca="1">IF(E9374&gt;0,D9374*Calculator!$G$22/12,0)</f>
        <v>0</v>
      </c>
      <c r="G9374" s="29">
        <f ca="1">IF(E9374&gt;0,(IFERROR(-PMT(Calculator!$G$22/12,Calculator!$G$23*12,Calculator!$G$20),0))-F9374,0)</f>
        <v>0</v>
      </c>
      <c r="H9374" s="29">
        <f t="shared" ca="1" si="588"/>
        <v>0</v>
      </c>
      <c r="I9374" s="29">
        <f t="shared" ca="1" si="586"/>
        <v>0</v>
      </c>
      <c r="J9374" s="30">
        <f>Calculator!$G$40</f>
        <v>6.5000000000000002E-2</v>
      </c>
      <c r="K9374" s="29">
        <f ca="1">IF(C9374&gt;=Calculator!$G$27,IF(DAY($C9374)=1,Calculator!$G$34/2,IF(DAY($C9374)=15,Calculator!$G$34/2,0)),0)</f>
        <v>0</v>
      </c>
      <c r="L9374" s="29">
        <f ca="1">IF(DAY($C9374)=28,IF(H9374=0,0,Calculator!$G$35),0)</f>
        <v>0</v>
      </c>
      <c r="M9374" s="29">
        <f ca="1">IF(I9374&gt;0,IF(DAY($C9374)=1,SUM(INDIRECT("I"&amp;(ROW(C9373)-DAY(C9373))):I9373),0),0)</f>
        <v>0</v>
      </c>
      <c r="N9374" s="29">
        <f ca="1">IF(C9374&lt;Calculator!$G$27,0,IF(C9374=Calculator!$G$27,Calculator!$G$39,IF(H9374-K9374&lt;=0,IF(D9374&gt;Calculator!$G$39,IF(H9374-K9374+E9374+L9374+M9374+Calculator!$G$39&gt;Calculator!$G$39,Calculator!$G$39-(H9374+E9374+L9374+M9374-K9374),Calculator!$G$39),D9374),0)))</f>
        <v>0</v>
      </c>
    </row>
    <row r="9375" spans="1:14" ht="15.75" thickBot="1">
      <c r="A9375" s="33" t="str">
        <f ca="1">IF(C9375=Calculator!$H$27,"F",IF(Daily!D9375+Daily!H9375=0,IF(D9374+H9374&gt;0,"L",""),""))</f>
        <v/>
      </c>
      <c r="B9375" s="34">
        <v>9374</v>
      </c>
      <c r="C9375" s="19">
        <f t="shared" ca="1" si="585"/>
        <v>55304</v>
      </c>
      <c r="D9375" s="29">
        <f t="shared" ca="1" si="587"/>
        <v>0</v>
      </c>
      <c r="E9375" s="29">
        <f ca="1">IF(C9375&lt;Calculator!$D$26,0,IF(DAY($C9375)=1,IF(D9375-Calculator!$G$24&gt;0,Calculator!$G$24,D9375),0))</f>
        <v>0</v>
      </c>
      <c r="F9375" s="29">
        <f ca="1">IF(E9375&gt;0,D9375*Calculator!$G$22/12,0)</f>
        <v>0</v>
      </c>
      <c r="G9375" s="29">
        <f ca="1">IF(E9375&gt;0,(IFERROR(-PMT(Calculator!$G$22/12,Calculator!$G$23*12,Calculator!$G$20),0))-F9375,0)</f>
        <v>0</v>
      </c>
      <c r="H9375" s="29">
        <f t="shared" ca="1" si="588"/>
        <v>0</v>
      </c>
      <c r="I9375" s="29">
        <f t="shared" ca="1" si="586"/>
        <v>0</v>
      </c>
      <c r="J9375" s="30">
        <f>Calculator!$G$40</f>
        <v>6.5000000000000002E-2</v>
      </c>
      <c r="K9375" s="29">
        <f ca="1">IF(C9375&gt;=Calculator!$G$27,IF(DAY($C9375)=1,Calculator!$G$34/2,IF(DAY($C9375)=15,Calculator!$G$34/2,0)),0)</f>
        <v>0</v>
      </c>
      <c r="L9375" s="29">
        <f ca="1">IF(DAY($C9375)=28,IF(H9375=0,0,Calculator!$G$35),0)</f>
        <v>0</v>
      </c>
      <c r="M9375" s="29">
        <f ca="1">IF(I9375&gt;0,IF(DAY($C9375)=1,SUM(INDIRECT("I"&amp;(ROW(C9374)-DAY(C9374))):I9374),0),0)</f>
        <v>0</v>
      </c>
      <c r="N9375" s="29">
        <f ca="1">IF(C9375&lt;Calculator!$G$27,0,IF(C9375=Calculator!$G$27,Calculator!$G$39,IF(H9375-K9375&lt;=0,IF(D9375&gt;Calculator!$G$39,IF(H9375-K9375+E9375+L9375+M9375+Calculator!$G$39&gt;Calculator!$G$39,Calculator!$G$39-(H9375+E9375+L9375+M9375-K9375),Calculator!$G$39),D9375),0)))</f>
        <v>0</v>
      </c>
    </row>
    <row r="9376" spans="1:14" ht="15.75" thickBot="1">
      <c r="A9376" s="33" t="str">
        <f ca="1">IF(C9376=Calculator!$H$27,"F",IF(Daily!D9376+Daily!H9376=0,IF(D9375+H9375&gt;0,"L",""),""))</f>
        <v/>
      </c>
      <c r="B9376" s="34">
        <v>9375</v>
      </c>
      <c r="C9376" s="19">
        <f t="shared" ca="1" si="585"/>
        <v>55305</v>
      </c>
      <c r="D9376" s="29">
        <f t="shared" ca="1" si="587"/>
        <v>0</v>
      </c>
      <c r="E9376" s="29">
        <f ca="1">IF(C9376&lt;Calculator!$D$26,0,IF(DAY($C9376)=1,IF(D9376-Calculator!$G$24&gt;0,Calculator!$G$24,D9376),0))</f>
        <v>0</v>
      </c>
      <c r="F9376" s="29">
        <f ca="1">IF(E9376&gt;0,D9376*Calculator!$G$22/12,0)</f>
        <v>0</v>
      </c>
      <c r="G9376" s="29">
        <f ca="1">IF(E9376&gt;0,(IFERROR(-PMT(Calculator!$G$22/12,Calculator!$G$23*12,Calculator!$G$20),0))-F9376,0)</f>
        <v>0</v>
      </c>
      <c r="H9376" s="29">
        <f t="shared" ca="1" si="588"/>
        <v>0</v>
      </c>
      <c r="I9376" s="29">
        <f t="shared" ca="1" si="586"/>
        <v>0</v>
      </c>
      <c r="J9376" s="30">
        <f>Calculator!$G$40</f>
        <v>6.5000000000000002E-2</v>
      </c>
      <c r="K9376" s="29">
        <f ca="1">IF(C9376&gt;=Calculator!$G$27,IF(DAY($C9376)=1,Calculator!$G$34/2,IF(DAY($C9376)=15,Calculator!$G$34/2,0)),0)</f>
        <v>4500</v>
      </c>
      <c r="L9376" s="29">
        <f ca="1">IF(DAY($C9376)=28,IF(H9376=0,0,Calculator!$G$35),0)</f>
        <v>0</v>
      </c>
      <c r="M9376" s="29">
        <f ca="1">IF(I9376&gt;0,IF(DAY($C9376)=1,SUM(INDIRECT("I"&amp;(ROW(C9375)-DAY(C9375))):I9375),0),0)</f>
        <v>0</v>
      </c>
      <c r="N9376" s="29">
        <f ca="1">IF(C9376&lt;Calculator!$G$27,0,IF(C9376=Calculator!$G$27,Calculator!$G$39,IF(H9376-K9376&lt;=0,IF(D9376&gt;Calculator!$G$39,IF(H9376-K9376+E9376+L9376+M9376+Calculator!$G$39&gt;Calculator!$G$39,Calculator!$G$39-(H9376+E9376+L9376+M9376-K9376),Calculator!$G$39),D9376),0)))</f>
        <v>0</v>
      </c>
    </row>
    <row r="9377" spans="1:14" ht="15.75" thickBot="1">
      <c r="A9377" s="33" t="str">
        <f ca="1">IF(C9377=Calculator!$H$27,"F",IF(Daily!D9377+Daily!H9377=0,IF(D9376+H9376&gt;0,"L",""),""))</f>
        <v/>
      </c>
      <c r="B9377" s="34">
        <v>9376</v>
      </c>
      <c r="C9377" s="19">
        <f t="shared" ca="1" si="585"/>
        <v>55306</v>
      </c>
      <c r="D9377" s="29">
        <f t="shared" ca="1" si="587"/>
        <v>0</v>
      </c>
      <c r="E9377" s="29">
        <f ca="1">IF(C9377&lt;Calculator!$D$26,0,IF(DAY($C9377)=1,IF(D9377-Calculator!$G$24&gt;0,Calculator!$G$24,D9377),0))</f>
        <v>0</v>
      </c>
      <c r="F9377" s="29">
        <f ca="1">IF(E9377&gt;0,D9377*Calculator!$G$22/12,0)</f>
        <v>0</v>
      </c>
      <c r="G9377" s="29">
        <f ca="1">IF(E9377&gt;0,(IFERROR(-PMT(Calculator!$G$22/12,Calculator!$G$23*12,Calculator!$G$20),0))-F9377,0)</f>
        <v>0</v>
      </c>
      <c r="H9377" s="29">
        <f t="shared" ca="1" si="588"/>
        <v>0</v>
      </c>
      <c r="I9377" s="29">
        <f t="shared" ca="1" si="586"/>
        <v>0</v>
      </c>
      <c r="J9377" s="30">
        <f>Calculator!$G$40</f>
        <v>6.5000000000000002E-2</v>
      </c>
      <c r="K9377" s="29">
        <f ca="1">IF(C9377&gt;=Calculator!$G$27,IF(DAY($C9377)=1,Calculator!$G$34/2,IF(DAY($C9377)=15,Calculator!$G$34/2,0)),0)</f>
        <v>0</v>
      </c>
      <c r="L9377" s="29">
        <f ca="1">IF(DAY($C9377)=28,IF(H9377=0,0,Calculator!$G$35),0)</f>
        <v>0</v>
      </c>
      <c r="M9377" s="29">
        <f ca="1">IF(I9377&gt;0,IF(DAY($C9377)=1,SUM(INDIRECT("I"&amp;(ROW(C9376)-DAY(C9376))):I9376),0),0)</f>
        <v>0</v>
      </c>
      <c r="N9377" s="29">
        <f ca="1">IF(C9377&lt;Calculator!$G$27,0,IF(C9377=Calculator!$G$27,Calculator!$G$39,IF(H9377-K9377&lt;=0,IF(D9377&gt;Calculator!$G$39,IF(H9377-K9377+E9377+L9377+M9377+Calculator!$G$39&gt;Calculator!$G$39,Calculator!$G$39-(H9377+E9377+L9377+M9377-K9377),Calculator!$G$39),D9377),0)))</f>
        <v>0</v>
      </c>
    </row>
    <row r="9378" spans="1:14" ht="15.75" thickBot="1">
      <c r="A9378" s="33" t="str">
        <f ca="1">IF(C9378=Calculator!$H$27,"F",IF(Daily!D9378+Daily!H9378=0,IF(D9377+H9377&gt;0,"L",""),""))</f>
        <v/>
      </c>
      <c r="B9378" s="34">
        <v>9377</v>
      </c>
      <c r="C9378" s="19">
        <f t="shared" ca="1" si="585"/>
        <v>55307</v>
      </c>
      <c r="D9378" s="29">
        <f t="shared" ca="1" si="587"/>
        <v>0</v>
      </c>
      <c r="E9378" s="29">
        <f ca="1">IF(C9378&lt;Calculator!$D$26,0,IF(DAY($C9378)=1,IF(D9378-Calculator!$G$24&gt;0,Calculator!$G$24,D9378),0))</f>
        <v>0</v>
      </c>
      <c r="F9378" s="29">
        <f ca="1">IF(E9378&gt;0,D9378*Calculator!$G$22/12,0)</f>
        <v>0</v>
      </c>
      <c r="G9378" s="29">
        <f ca="1">IF(E9378&gt;0,(IFERROR(-PMT(Calculator!$G$22/12,Calculator!$G$23*12,Calculator!$G$20),0))-F9378,0)</f>
        <v>0</v>
      </c>
      <c r="H9378" s="29">
        <f t="shared" ca="1" si="588"/>
        <v>0</v>
      </c>
      <c r="I9378" s="29">
        <f t="shared" ca="1" si="586"/>
        <v>0</v>
      </c>
      <c r="J9378" s="30">
        <f>Calculator!$G$40</f>
        <v>6.5000000000000002E-2</v>
      </c>
      <c r="K9378" s="29">
        <f ca="1">IF(C9378&gt;=Calculator!$G$27,IF(DAY($C9378)=1,Calculator!$G$34/2,IF(DAY($C9378)=15,Calculator!$G$34/2,0)),0)</f>
        <v>0</v>
      </c>
      <c r="L9378" s="29">
        <f ca="1">IF(DAY($C9378)=28,IF(H9378=0,0,Calculator!$G$35),0)</f>
        <v>0</v>
      </c>
      <c r="M9378" s="29">
        <f ca="1">IF(I9378&gt;0,IF(DAY($C9378)=1,SUM(INDIRECT("I"&amp;(ROW(C9377)-DAY(C9377))):I9377),0),0)</f>
        <v>0</v>
      </c>
      <c r="N9378" s="29">
        <f ca="1">IF(C9378&lt;Calculator!$G$27,0,IF(C9378=Calculator!$G$27,Calculator!$G$39,IF(H9378-K9378&lt;=0,IF(D9378&gt;Calculator!$G$39,IF(H9378-K9378+E9378+L9378+M9378+Calculator!$G$39&gt;Calculator!$G$39,Calculator!$G$39-(H9378+E9378+L9378+M9378-K9378),Calculator!$G$39),D9378),0)))</f>
        <v>0</v>
      </c>
    </row>
    <row r="9379" spans="1:14" ht="15.75" thickBot="1">
      <c r="A9379" s="33" t="str">
        <f ca="1">IF(C9379=Calculator!$H$27,"F",IF(Daily!D9379+Daily!H9379=0,IF(D9378+H9378&gt;0,"L",""),""))</f>
        <v/>
      </c>
      <c r="B9379" s="34">
        <v>9378</v>
      </c>
      <c r="C9379" s="19">
        <f t="shared" ca="1" si="585"/>
        <v>55308</v>
      </c>
      <c r="D9379" s="29">
        <f t="shared" ca="1" si="587"/>
        <v>0</v>
      </c>
      <c r="E9379" s="29">
        <f ca="1">IF(C9379&lt;Calculator!$D$26,0,IF(DAY($C9379)=1,IF(D9379-Calculator!$G$24&gt;0,Calculator!$G$24,D9379),0))</f>
        <v>0</v>
      </c>
      <c r="F9379" s="29">
        <f ca="1">IF(E9379&gt;0,D9379*Calculator!$G$22/12,0)</f>
        <v>0</v>
      </c>
      <c r="G9379" s="29">
        <f ca="1">IF(E9379&gt;0,(IFERROR(-PMT(Calculator!$G$22/12,Calculator!$G$23*12,Calculator!$G$20),0))-F9379,0)</f>
        <v>0</v>
      </c>
      <c r="H9379" s="29">
        <f t="shared" ca="1" si="588"/>
        <v>0</v>
      </c>
      <c r="I9379" s="29">
        <f t="shared" ca="1" si="586"/>
        <v>0</v>
      </c>
      <c r="J9379" s="30">
        <f>Calculator!$G$40</f>
        <v>6.5000000000000002E-2</v>
      </c>
      <c r="K9379" s="29">
        <f ca="1">IF(C9379&gt;=Calculator!$G$27,IF(DAY($C9379)=1,Calculator!$G$34/2,IF(DAY($C9379)=15,Calculator!$G$34/2,0)),0)</f>
        <v>0</v>
      </c>
      <c r="L9379" s="29">
        <f ca="1">IF(DAY($C9379)=28,IF(H9379=0,0,Calculator!$G$35),0)</f>
        <v>0</v>
      </c>
      <c r="M9379" s="29">
        <f ca="1">IF(I9379&gt;0,IF(DAY($C9379)=1,SUM(INDIRECT("I"&amp;(ROW(C9378)-DAY(C9378))):I9378),0),0)</f>
        <v>0</v>
      </c>
      <c r="N9379" s="29">
        <f ca="1">IF(C9379&lt;Calculator!$G$27,0,IF(C9379=Calculator!$G$27,Calculator!$G$39,IF(H9379-K9379&lt;=0,IF(D9379&gt;Calculator!$G$39,IF(H9379-K9379+E9379+L9379+M9379+Calculator!$G$39&gt;Calculator!$G$39,Calculator!$G$39-(H9379+E9379+L9379+M9379-K9379),Calculator!$G$39),D9379),0)))</f>
        <v>0</v>
      </c>
    </row>
    <row r="9380" spans="1:14" ht="15.75" thickBot="1">
      <c r="A9380" s="33" t="str">
        <f ca="1">IF(C9380=Calculator!$H$27,"F",IF(Daily!D9380+Daily!H9380=0,IF(D9379+H9379&gt;0,"L",""),""))</f>
        <v/>
      </c>
      <c r="B9380" s="34">
        <v>9379</v>
      </c>
      <c r="C9380" s="19">
        <f t="shared" ca="1" si="585"/>
        <v>55309</v>
      </c>
      <c r="D9380" s="29">
        <f t="shared" ca="1" si="587"/>
        <v>0</v>
      </c>
      <c r="E9380" s="29">
        <f ca="1">IF(C9380&lt;Calculator!$D$26,0,IF(DAY($C9380)=1,IF(D9380-Calculator!$G$24&gt;0,Calculator!$G$24,D9380),0))</f>
        <v>0</v>
      </c>
      <c r="F9380" s="29">
        <f ca="1">IF(E9380&gt;0,D9380*Calculator!$G$22/12,0)</f>
        <v>0</v>
      </c>
      <c r="G9380" s="29">
        <f ca="1">IF(E9380&gt;0,(IFERROR(-PMT(Calculator!$G$22/12,Calculator!$G$23*12,Calculator!$G$20),0))-F9380,0)</f>
        <v>0</v>
      </c>
      <c r="H9380" s="29">
        <f t="shared" ca="1" si="588"/>
        <v>0</v>
      </c>
      <c r="I9380" s="29">
        <f t="shared" ca="1" si="586"/>
        <v>0</v>
      </c>
      <c r="J9380" s="30">
        <f>Calculator!$G$40</f>
        <v>6.5000000000000002E-2</v>
      </c>
      <c r="K9380" s="29">
        <f ca="1">IF(C9380&gt;=Calculator!$G$27,IF(DAY($C9380)=1,Calculator!$G$34/2,IF(DAY($C9380)=15,Calculator!$G$34/2,0)),0)</f>
        <v>0</v>
      </c>
      <c r="L9380" s="29">
        <f ca="1">IF(DAY($C9380)=28,IF(H9380=0,0,Calculator!$G$35),0)</f>
        <v>0</v>
      </c>
      <c r="M9380" s="29">
        <f ca="1">IF(I9380&gt;0,IF(DAY($C9380)=1,SUM(INDIRECT("I"&amp;(ROW(C9379)-DAY(C9379))):I9379),0),0)</f>
        <v>0</v>
      </c>
      <c r="N9380" s="29">
        <f ca="1">IF(C9380&lt;Calculator!$G$27,0,IF(C9380=Calculator!$G$27,Calculator!$G$39,IF(H9380-K9380&lt;=0,IF(D9380&gt;Calculator!$G$39,IF(H9380-K9380+E9380+L9380+M9380+Calculator!$G$39&gt;Calculator!$G$39,Calculator!$G$39-(H9380+E9380+L9380+M9380-K9380),Calculator!$G$39),D9380),0)))</f>
        <v>0</v>
      </c>
    </row>
    <row r="9381" spans="1:14" ht="15.75" thickBot="1">
      <c r="A9381" s="33" t="str">
        <f ca="1">IF(C9381=Calculator!$H$27,"F",IF(Daily!D9381+Daily!H9381=0,IF(D9380+H9380&gt;0,"L",""),""))</f>
        <v/>
      </c>
      <c r="B9381" s="34">
        <v>9380</v>
      </c>
      <c r="C9381" s="19">
        <f t="shared" ca="1" si="585"/>
        <v>55310</v>
      </c>
      <c r="D9381" s="29">
        <f t="shared" ca="1" si="587"/>
        <v>0</v>
      </c>
      <c r="E9381" s="29">
        <f ca="1">IF(C9381&lt;Calculator!$D$26,0,IF(DAY($C9381)=1,IF(D9381-Calculator!$G$24&gt;0,Calculator!$G$24,D9381),0))</f>
        <v>0</v>
      </c>
      <c r="F9381" s="29">
        <f ca="1">IF(E9381&gt;0,D9381*Calculator!$G$22/12,0)</f>
        <v>0</v>
      </c>
      <c r="G9381" s="29">
        <f ca="1">IF(E9381&gt;0,(IFERROR(-PMT(Calculator!$G$22/12,Calculator!$G$23*12,Calculator!$G$20),0))-F9381,0)</f>
        <v>0</v>
      </c>
      <c r="H9381" s="29">
        <f t="shared" ca="1" si="588"/>
        <v>0</v>
      </c>
      <c r="I9381" s="29">
        <f t="shared" ca="1" si="586"/>
        <v>0</v>
      </c>
      <c r="J9381" s="30">
        <f>Calculator!$G$40</f>
        <v>6.5000000000000002E-2</v>
      </c>
      <c r="K9381" s="29">
        <f ca="1">IF(C9381&gt;=Calculator!$G$27,IF(DAY($C9381)=1,Calculator!$G$34/2,IF(DAY($C9381)=15,Calculator!$G$34/2,0)),0)</f>
        <v>0</v>
      </c>
      <c r="L9381" s="29">
        <f ca="1">IF(DAY($C9381)=28,IF(H9381=0,0,Calculator!$G$35),0)</f>
        <v>0</v>
      </c>
      <c r="M9381" s="29">
        <f ca="1">IF(I9381&gt;0,IF(DAY($C9381)=1,SUM(INDIRECT("I"&amp;(ROW(C9380)-DAY(C9380))):I9380),0),0)</f>
        <v>0</v>
      </c>
      <c r="N9381" s="29">
        <f ca="1">IF(C9381&lt;Calculator!$G$27,0,IF(C9381=Calculator!$G$27,Calculator!$G$39,IF(H9381-K9381&lt;=0,IF(D9381&gt;Calculator!$G$39,IF(H9381-K9381+E9381+L9381+M9381+Calculator!$G$39&gt;Calculator!$G$39,Calculator!$G$39-(H9381+E9381+L9381+M9381-K9381),Calculator!$G$39),D9381),0)))</f>
        <v>0</v>
      </c>
    </row>
    <row r="9382" spans="1:14" ht="15.75" thickBot="1">
      <c r="A9382" s="33" t="str">
        <f ca="1">IF(C9382=Calculator!$H$27,"F",IF(Daily!D9382+Daily!H9382=0,IF(D9381+H9381&gt;0,"L",""),""))</f>
        <v/>
      </c>
      <c r="B9382" s="34">
        <v>9381</v>
      </c>
      <c r="C9382" s="19">
        <f t="shared" ca="1" si="585"/>
        <v>55311</v>
      </c>
      <c r="D9382" s="29">
        <f t="shared" ca="1" si="587"/>
        <v>0</v>
      </c>
      <c r="E9382" s="29">
        <f ca="1">IF(C9382&lt;Calculator!$D$26,0,IF(DAY($C9382)=1,IF(D9382-Calculator!$G$24&gt;0,Calculator!$G$24,D9382),0))</f>
        <v>0</v>
      </c>
      <c r="F9382" s="29">
        <f ca="1">IF(E9382&gt;0,D9382*Calculator!$G$22/12,0)</f>
        <v>0</v>
      </c>
      <c r="G9382" s="29">
        <f ca="1">IF(E9382&gt;0,(IFERROR(-PMT(Calculator!$G$22/12,Calculator!$G$23*12,Calculator!$G$20),0))-F9382,0)</f>
        <v>0</v>
      </c>
      <c r="H9382" s="29">
        <f t="shared" ca="1" si="588"/>
        <v>0</v>
      </c>
      <c r="I9382" s="29">
        <f t="shared" ca="1" si="586"/>
        <v>0</v>
      </c>
      <c r="J9382" s="30">
        <f>Calculator!$G$40</f>
        <v>6.5000000000000002E-2</v>
      </c>
      <c r="K9382" s="29">
        <f ca="1">IF(C9382&gt;=Calculator!$G$27,IF(DAY($C9382)=1,Calculator!$G$34/2,IF(DAY($C9382)=15,Calculator!$G$34/2,0)),0)</f>
        <v>0</v>
      </c>
      <c r="L9382" s="29">
        <f ca="1">IF(DAY($C9382)=28,IF(H9382=0,0,Calculator!$G$35),0)</f>
        <v>0</v>
      </c>
      <c r="M9382" s="29">
        <f ca="1">IF(I9382&gt;0,IF(DAY($C9382)=1,SUM(INDIRECT("I"&amp;(ROW(C9381)-DAY(C9381))):I9381),0),0)</f>
        <v>0</v>
      </c>
      <c r="N9382" s="29">
        <f ca="1">IF(C9382&lt;Calculator!$G$27,0,IF(C9382=Calculator!$G$27,Calculator!$G$39,IF(H9382-K9382&lt;=0,IF(D9382&gt;Calculator!$G$39,IF(H9382-K9382+E9382+L9382+M9382+Calculator!$G$39&gt;Calculator!$G$39,Calculator!$G$39-(H9382+E9382+L9382+M9382-K9382),Calculator!$G$39),D9382),0)))</f>
        <v>0</v>
      </c>
    </row>
    <row r="9383" spans="1:14" ht="15.75" thickBot="1">
      <c r="A9383" s="33" t="str">
        <f ca="1">IF(C9383=Calculator!$H$27,"F",IF(Daily!D9383+Daily!H9383=0,IF(D9382+H9382&gt;0,"L",""),""))</f>
        <v/>
      </c>
      <c r="B9383" s="34">
        <v>9382</v>
      </c>
      <c r="C9383" s="19">
        <f t="shared" ca="1" si="585"/>
        <v>55312</v>
      </c>
      <c r="D9383" s="29">
        <f t="shared" ca="1" si="587"/>
        <v>0</v>
      </c>
      <c r="E9383" s="29">
        <f ca="1">IF(C9383&lt;Calculator!$D$26,0,IF(DAY($C9383)=1,IF(D9383-Calculator!$G$24&gt;0,Calculator!$G$24,D9383),0))</f>
        <v>0</v>
      </c>
      <c r="F9383" s="29">
        <f ca="1">IF(E9383&gt;0,D9383*Calculator!$G$22/12,0)</f>
        <v>0</v>
      </c>
      <c r="G9383" s="29">
        <f ca="1">IF(E9383&gt;0,(IFERROR(-PMT(Calculator!$G$22/12,Calculator!$G$23*12,Calculator!$G$20),0))-F9383,0)</f>
        <v>0</v>
      </c>
      <c r="H9383" s="29">
        <f t="shared" ca="1" si="588"/>
        <v>0</v>
      </c>
      <c r="I9383" s="29">
        <f t="shared" ca="1" si="586"/>
        <v>0</v>
      </c>
      <c r="J9383" s="30">
        <f>Calculator!$G$40</f>
        <v>6.5000000000000002E-2</v>
      </c>
      <c r="K9383" s="29">
        <f ca="1">IF(C9383&gt;=Calculator!$G$27,IF(DAY($C9383)=1,Calculator!$G$34/2,IF(DAY($C9383)=15,Calculator!$G$34/2,0)),0)</f>
        <v>0</v>
      </c>
      <c r="L9383" s="29">
        <f ca="1">IF(DAY($C9383)=28,IF(H9383=0,0,Calculator!$G$35),0)</f>
        <v>0</v>
      </c>
      <c r="M9383" s="29">
        <f ca="1">IF(I9383&gt;0,IF(DAY($C9383)=1,SUM(INDIRECT("I"&amp;(ROW(C9382)-DAY(C9382))):I9382),0),0)</f>
        <v>0</v>
      </c>
      <c r="N9383" s="29">
        <f ca="1">IF(C9383&lt;Calculator!$G$27,0,IF(C9383=Calculator!$G$27,Calculator!$G$39,IF(H9383-K9383&lt;=0,IF(D9383&gt;Calculator!$G$39,IF(H9383-K9383+E9383+L9383+M9383+Calculator!$G$39&gt;Calculator!$G$39,Calculator!$G$39-(H9383+E9383+L9383+M9383-K9383),Calculator!$G$39),D9383),0)))</f>
        <v>0</v>
      </c>
    </row>
    <row r="9384" spans="1:14" ht="15.75" thickBot="1">
      <c r="A9384" s="33" t="str">
        <f ca="1">IF(C9384=Calculator!$H$27,"F",IF(Daily!D9384+Daily!H9384=0,IF(D9383+H9383&gt;0,"L",""),""))</f>
        <v/>
      </c>
      <c r="B9384" s="34">
        <v>9383</v>
      </c>
      <c r="C9384" s="19">
        <f t="shared" ca="1" si="585"/>
        <v>55313</v>
      </c>
      <c r="D9384" s="29">
        <f t="shared" ca="1" si="587"/>
        <v>0</v>
      </c>
      <c r="E9384" s="29">
        <f ca="1">IF(C9384&lt;Calculator!$D$26,0,IF(DAY($C9384)=1,IF(D9384-Calculator!$G$24&gt;0,Calculator!$G$24,D9384),0))</f>
        <v>0</v>
      </c>
      <c r="F9384" s="29">
        <f ca="1">IF(E9384&gt;0,D9384*Calculator!$G$22/12,0)</f>
        <v>0</v>
      </c>
      <c r="G9384" s="29">
        <f ca="1">IF(E9384&gt;0,(IFERROR(-PMT(Calculator!$G$22/12,Calculator!$G$23*12,Calculator!$G$20),0))-F9384,0)</f>
        <v>0</v>
      </c>
      <c r="H9384" s="29">
        <f t="shared" ca="1" si="588"/>
        <v>0</v>
      </c>
      <c r="I9384" s="29">
        <f t="shared" ca="1" si="586"/>
        <v>0</v>
      </c>
      <c r="J9384" s="30">
        <f>Calculator!$G$40</f>
        <v>6.5000000000000002E-2</v>
      </c>
      <c r="K9384" s="29">
        <f ca="1">IF(C9384&gt;=Calculator!$G$27,IF(DAY($C9384)=1,Calculator!$G$34/2,IF(DAY($C9384)=15,Calculator!$G$34/2,0)),0)</f>
        <v>0</v>
      </c>
      <c r="L9384" s="29">
        <f ca="1">IF(DAY($C9384)=28,IF(H9384=0,0,Calculator!$G$35),0)</f>
        <v>0</v>
      </c>
      <c r="M9384" s="29">
        <f ca="1">IF(I9384&gt;0,IF(DAY($C9384)=1,SUM(INDIRECT("I"&amp;(ROW(C9383)-DAY(C9383))):I9383),0),0)</f>
        <v>0</v>
      </c>
      <c r="N9384" s="29">
        <f ca="1">IF(C9384&lt;Calculator!$G$27,0,IF(C9384=Calculator!$G$27,Calculator!$G$39,IF(H9384-K9384&lt;=0,IF(D9384&gt;Calculator!$G$39,IF(H9384-K9384+E9384+L9384+M9384+Calculator!$G$39&gt;Calculator!$G$39,Calculator!$G$39-(H9384+E9384+L9384+M9384-K9384),Calculator!$G$39),D9384),0)))</f>
        <v>0</v>
      </c>
    </row>
    <row r="9385" spans="1:14" ht="15.75" thickBot="1">
      <c r="A9385" s="33" t="str">
        <f ca="1">IF(C9385=Calculator!$H$27,"F",IF(Daily!D9385+Daily!H9385=0,IF(D9384+H9384&gt;0,"L",""),""))</f>
        <v/>
      </c>
      <c r="B9385" s="34">
        <v>9384</v>
      </c>
      <c r="C9385" s="19">
        <f t="shared" ca="1" si="585"/>
        <v>55314</v>
      </c>
      <c r="D9385" s="29">
        <f t="shared" ca="1" si="587"/>
        <v>0</v>
      </c>
      <c r="E9385" s="29">
        <f ca="1">IF(C9385&lt;Calculator!$D$26,0,IF(DAY($C9385)=1,IF(D9385-Calculator!$G$24&gt;0,Calculator!$G$24,D9385),0))</f>
        <v>0</v>
      </c>
      <c r="F9385" s="29">
        <f ca="1">IF(E9385&gt;0,D9385*Calculator!$G$22/12,0)</f>
        <v>0</v>
      </c>
      <c r="G9385" s="29">
        <f ca="1">IF(E9385&gt;0,(IFERROR(-PMT(Calculator!$G$22/12,Calculator!$G$23*12,Calculator!$G$20),0))-F9385,0)</f>
        <v>0</v>
      </c>
      <c r="H9385" s="29">
        <f t="shared" ca="1" si="588"/>
        <v>0</v>
      </c>
      <c r="I9385" s="29">
        <f t="shared" ca="1" si="586"/>
        <v>0</v>
      </c>
      <c r="J9385" s="30">
        <f>Calculator!$G$40</f>
        <v>6.5000000000000002E-2</v>
      </c>
      <c r="K9385" s="29">
        <f ca="1">IF(C9385&gt;=Calculator!$G$27,IF(DAY($C9385)=1,Calculator!$G$34/2,IF(DAY($C9385)=15,Calculator!$G$34/2,0)),0)</f>
        <v>0</v>
      </c>
      <c r="L9385" s="29">
        <f ca="1">IF(DAY($C9385)=28,IF(H9385=0,0,Calculator!$G$35),0)</f>
        <v>0</v>
      </c>
      <c r="M9385" s="29">
        <f ca="1">IF(I9385&gt;0,IF(DAY($C9385)=1,SUM(INDIRECT("I"&amp;(ROW(C9384)-DAY(C9384))):I9384),0),0)</f>
        <v>0</v>
      </c>
      <c r="N9385" s="29">
        <f ca="1">IF(C9385&lt;Calculator!$G$27,0,IF(C9385=Calculator!$G$27,Calculator!$G$39,IF(H9385-K9385&lt;=0,IF(D9385&gt;Calculator!$G$39,IF(H9385-K9385+E9385+L9385+M9385+Calculator!$G$39&gt;Calculator!$G$39,Calculator!$G$39-(H9385+E9385+L9385+M9385-K9385),Calculator!$G$39),D9385),0)))</f>
        <v>0</v>
      </c>
    </row>
    <row r="9386" spans="1:14" ht="15.75" thickBot="1">
      <c r="A9386" s="33" t="str">
        <f ca="1">IF(C9386=Calculator!$H$27,"F",IF(Daily!D9386+Daily!H9386=0,IF(D9385+H9385&gt;0,"L",""),""))</f>
        <v/>
      </c>
      <c r="B9386" s="34">
        <v>9385</v>
      </c>
      <c r="C9386" s="19">
        <f t="shared" ca="1" si="585"/>
        <v>55315</v>
      </c>
      <c r="D9386" s="29">
        <f t="shared" ca="1" si="587"/>
        <v>0</v>
      </c>
      <c r="E9386" s="29">
        <f ca="1">IF(C9386&lt;Calculator!$D$26,0,IF(DAY($C9386)=1,IF(D9386-Calculator!$G$24&gt;0,Calculator!$G$24,D9386),0))</f>
        <v>0</v>
      </c>
      <c r="F9386" s="29">
        <f ca="1">IF(E9386&gt;0,D9386*Calculator!$G$22/12,0)</f>
        <v>0</v>
      </c>
      <c r="G9386" s="29">
        <f ca="1">IF(E9386&gt;0,(IFERROR(-PMT(Calculator!$G$22/12,Calculator!$G$23*12,Calculator!$G$20),0))-F9386,0)</f>
        <v>0</v>
      </c>
      <c r="H9386" s="29">
        <f t="shared" ca="1" si="588"/>
        <v>0</v>
      </c>
      <c r="I9386" s="29">
        <f t="shared" ca="1" si="586"/>
        <v>0</v>
      </c>
      <c r="J9386" s="30">
        <f>Calculator!$G$40</f>
        <v>6.5000000000000002E-2</v>
      </c>
      <c r="K9386" s="29">
        <f ca="1">IF(C9386&gt;=Calculator!$G$27,IF(DAY($C9386)=1,Calculator!$G$34/2,IF(DAY($C9386)=15,Calculator!$G$34/2,0)),0)</f>
        <v>0</v>
      </c>
      <c r="L9386" s="29">
        <f ca="1">IF(DAY($C9386)=28,IF(H9386=0,0,Calculator!$G$35),0)</f>
        <v>0</v>
      </c>
      <c r="M9386" s="29">
        <f ca="1">IF(I9386&gt;0,IF(DAY($C9386)=1,SUM(INDIRECT("I"&amp;(ROW(C9385)-DAY(C9385))):I9385),0),0)</f>
        <v>0</v>
      </c>
      <c r="N9386" s="29">
        <f ca="1">IF(C9386&lt;Calculator!$G$27,0,IF(C9386=Calculator!$G$27,Calculator!$G$39,IF(H9386-K9386&lt;=0,IF(D9386&gt;Calculator!$G$39,IF(H9386-K9386+E9386+L9386+M9386+Calculator!$G$39&gt;Calculator!$G$39,Calculator!$G$39-(H9386+E9386+L9386+M9386-K9386),Calculator!$G$39),D9386),0)))</f>
        <v>0</v>
      </c>
    </row>
    <row r="9387" spans="1:14" ht="15.75" thickBot="1">
      <c r="A9387" s="33" t="str">
        <f ca="1">IF(C9387=Calculator!$H$27,"F",IF(Daily!D9387+Daily!H9387=0,IF(D9386+H9386&gt;0,"L",""),""))</f>
        <v/>
      </c>
      <c r="B9387" s="34">
        <v>9386</v>
      </c>
      <c r="C9387" s="19">
        <f t="shared" ca="1" si="585"/>
        <v>55316</v>
      </c>
      <c r="D9387" s="29">
        <f t="shared" ca="1" si="587"/>
        <v>0</v>
      </c>
      <c r="E9387" s="29">
        <f ca="1">IF(C9387&lt;Calculator!$D$26,0,IF(DAY($C9387)=1,IF(D9387-Calculator!$G$24&gt;0,Calculator!$G$24,D9387),0))</f>
        <v>0</v>
      </c>
      <c r="F9387" s="29">
        <f ca="1">IF(E9387&gt;0,D9387*Calculator!$G$22/12,0)</f>
        <v>0</v>
      </c>
      <c r="G9387" s="29">
        <f ca="1">IF(E9387&gt;0,(IFERROR(-PMT(Calculator!$G$22/12,Calculator!$G$23*12,Calculator!$G$20),0))-F9387,0)</f>
        <v>0</v>
      </c>
      <c r="H9387" s="29">
        <f t="shared" ca="1" si="588"/>
        <v>0</v>
      </c>
      <c r="I9387" s="29">
        <f t="shared" ca="1" si="586"/>
        <v>0</v>
      </c>
      <c r="J9387" s="30">
        <f>Calculator!$G$40</f>
        <v>6.5000000000000002E-2</v>
      </c>
      <c r="K9387" s="29">
        <f ca="1">IF(C9387&gt;=Calculator!$G$27,IF(DAY($C9387)=1,Calculator!$G$34/2,IF(DAY($C9387)=15,Calculator!$G$34/2,0)),0)</f>
        <v>0</v>
      </c>
      <c r="L9387" s="29">
        <f ca="1">IF(DAY($C9387)=28,IF(H9387=0,0,Calculator!$G$35),0)</f>
        <v>0</v>
      </c>
      <c r="M9387" s="29">
        <f ca="1">IF(I9387&gt;0,IF(DAY($C9387)=1,SUM(INDIRECT("I"&amp;(ROW(C9386)-DAY(C9386))):I9386),0),0)</f>
        <v>0</v>
      </c>
      <c r="N9387" s="29">
        <f ca="1">IF(C9387&lt;Calculator!$G$27,0,IF(C9387=Calculator!$G$27,Calculator!$G$39,IF(H9387-K9387&lt;=0,IF(D9387&gt;Calculator!$G$39,IF(H9387-K9387+E9387+L9387+M9387+Calculator!$G$39&gt;Calculator!$G$39,Calculator!$G$39-(H9387+E9387+L9387+M9387-K9387),Calculator!$G$39),D9387),0)))</f>
        <v>0</v>
      </c>
    </row>
    <row r="9388" spans="1:14" ht="15.75" thickBot="1">
      <c r="A9388" s="33" t="str">
        <f ca="1">IF(C9388=Calculator!$H$27,"F",IF(Daily!D9388+Daily!H9388=0,IF(D9387+H9387&gt;0,"L",""),""))</f>
        <v/>
      </c>
      <c r="B9388" s="34">
        <v>9387</v>
      </c>
      <c r="C9388" s="19">
        <f t="shared" ca="1" si="585"/>
        <v>55317</v>
      </c>
      <c r="D9388" s="29">
        <f t="shared" ca="1" si="587"/>
        <v>0</v>
      </c>
      <c r="E9388" s="29">
        <f ca="1">IF(C9388&lt;Calculator!$D$26,0,IF(DAY($C9388)=1,IF(D9388-Calculator!$G$24&gt;0,Calculator!$G$24,D9388),0))</f>
        <v>0</v>
      </c>
      <c r="F9388" s="29">
        <f ca="1">IF(E9388&gt;0,D9388*Calculator!$G$22/12,0)</f>
        <v>0</v>
      </c>
      <c r="G9388" s="29">
        <f ca="1">IF(E9388&gt;0,(IFERROR(-PMT(Calculator!$G$22/12,Calculator!$G$23*12,Calculator!$G$20),0))-F9388,0)</f>
        <v>0</v>
      </c>
      <c r="H9388" s="29">
        <f t="shared" ca="1" si="588"/>
        <v>0</v>
      </c>
      <c r="I9388" s="29">
        <f t="shared" ca="1" si="586"/>
        <v>0</v>
      </c>
      <c r="J9388" s="30">
        <f>Calculator!$G$40</f>
        <v>6.5000000000000002E-2</v>
      </c>
      <c r="K9388" s="29">
        <f ca="1">IF(C9388&gt;=Calculator!$G$27,IF(DAY($C9388)=1,Calculator!$G$34/2,IF(DAY($C9388)=15,Calculator!$G$34/2,0)),0)</f>
        <v>0</v>
      </c>
      <c r="L9388" s="29">
        <f ca="1">IF(DAY($C9388)=28,IF(H9388=0,0,Calculator!$G$35),0)</f>
        <v>0</v>
      </c>
      <c r="M9388" s="29">
        <f ca="1">IF(I9388&gt;0,IF(DAY($C9388)=1,SUM(INDIRECT("I"&amp;(ROW(C9387)-DAY(C9387))):I9387),0),0)</f>
        <v>0</v>
      </c>
      <c r="N9388" s="29">
        <f ca="1">IF(C9388&lt;Calculator!$G$27,0,IF(C9388=Calculator!$G$27,Calculator!$G$39,IF(H9388-K9388&lt;=0,IF(D9388&gt;Calculator!$G$39,IF(H9388-K9388+E9388+L9388+M9388+Calculator!$G$39&gt;Calculator!$G$39,Calculator!$G$39-(H9388+E9388+L9388+M9388-K9388),Calculator!$G$39),D9388),0)))</f>
        <v>0</v>
      </c>
    </row>
    <row r="9389" spans="1:14" ht="15.75" thickBot="1">
      <c r="A9389" s="33" t="str">
        <f ca="1">IF(C9389=Calculator!$H$27,"F",IF(Daily!D9389+Daily!H9389=0,IF(D9388+H9388&gt;0,"L",""),""))</f>
        <v/>
      </c>
      <c r="B9389" s="34">
        <v>9388</v>
      </c>
      <c r="C9389" s="19">
        <f t="shared" ca="1" si="585"/>
        <v>55318</v>
      </c>
      <c r="D9389" s="29">
        <f t="shared" ca="1" si="587"/>
        <v>0</v>
      </c>
      <c r="E9389" s="29">
        <f ca="1">IF(C9389&lt;Calculator!$D$26,0,IF(DAY($C9389)=1,IF(D9389-Calculator!$G$24&gt;0,Calculator!$G$24,D9389),0))</f>
        <v>0</v>
      </c>
      <c r="F9389" s="29">
        <f ca="1">IF(E9389&gt;0,D9389*Calculator!$G$22/12,0)</f>
        <v>0</v>
      </c>
      <c r="G9389" s="29">
        <f ca="1">IF(E9389&gt;0,(IFERROR(-PMT(Calculator!$G$22/12,Calculator!$G$23*12,Calculator!$G$20),0))-F9389,0)</f>
        <v>0</v>
      </c>
      <c r="H9389" s="29">
        <f t="shared" ca="1" si="588"/>
        <v>0</v>
      </c>
      <c r="I9389" s="29">
        <f t="shared" ca="1" si="586"/>
        <v>0</v>
      </c>
      <c r="J9389" s="30">
        <f>Calculator!$G$40</f>
        <v>6.5000000000000002E-2</v>
      </c>
      <c r="K9389" s="29">
        <f ca="1">IF(C9389&gt;=Calculator!$G$27,IF(DAY($C9389)=1,Calculator!$G$34/2,IF(DAY($C9389)=15,Calculator!$G$34/2,0)),0)</f>
        <v>0</v>
      </c>
      <c r="L9389" s="29">
        <f ca="1">IF(DAY($C9389)=28,IF(H9389=0,0,Calculator!$G$35),0)</f>
        <v>0</v>
      </c>
      <c r="M9389" s="29">
        <f ca="1">IF(I9389&gt;0,IF(DAY($C9389)=1,SUM(INDIRECT("I"&amp;(ROW(C9388)-DAY(C9388))):I9388),0),0)</f>
        <v>0</v>
      </c>
      <c r="N9389" s="29">
        <f ca="1">IF(C9389&lt;Calculator!$G$27,0,IF(C9389=Calculator!$G$27,Calculator!$G$39,IF(H9389-K9389&lt;=0,IF(D9389&gt;Calculator!$G$39,IF(H9389-K9389+E9389+L9389+M9389+Calculator!$G$39&gt;Calculator!$G$39,Calculator!$G$39-(H9389+E9389+L9389+M9389-K9389),Calculator!$G$39),D9389),0)))</f>
        <v>0</v>
      </c>
    </row>
    <row r="9390" spans="1:14" ht="15.75" thickBot="1">
      <c r="A9390" s="33" t="str">
        <f ca="1">IF(C9390=Calculator!$H$27,"F",IF(Daily!D9390+Daily!H9390=0,IF(D9389+H9389&gt;0,"L",""),""))</f>
        <v/>
      </c>
      <c r="B9390" s="34">
        <v>9389</v>
      </c>
      <c r="C9390" s="19">
        <f t="shared" ca="1" si="585"/>
        <v>55319</v>
      </c>
      <c r="D9390" s="29">
        <f t="shared" ca="1" si="587"/>
        <v>0</v>
      </c>
      <c r="E9390" s="29">
        <f ca="1">IF(C9390&lt;Calculator!$D$26,0,IF(DAY($C9390)=1,IF(D9390-Calculator!$G$24&gt;0,Calculator!$G$24,D9390),0))</f>
        <v>0</v>
      </c>
      <c r="F9390" s="29">
        <f ca="1">IF(E9390&gt;0,D9390*Calculator!$G$22/12,0)</f>
        <v>0</v>
      </c>
      <c r="G9390" s="29">
        <f ca="1">IF(E9390&gt;0,(IFERROR(-PMT(Calculator!$G$22/12,Calculator!$G$23*12,Calculator!$G$20),0))-F9390,0)</f>
        <v>0</v>
      </c>
      <c r="H9390" s="29">
        <f t="shared" ca="1" si="588"/>
        <v>0</v>
      </c>
      <c r="I9390" s="29">
        <f t="shared" ca="1" si="586"/>
        <v>0</v>
      </c>
      <c r="J9390" s="30">
        <f>Calculator!$G$40</f>
        <v>6.5000000000000002E-2</v>
      </c>
      <c r="K9390" s="29">
        <f ca="1">IF(C9390&gt;=Calculator!$G$27,IF(DAY($C9390)=1,Calculator!$G$34/2,IF(DAY($C9390)=15,Calculator!$G$34/2,0)),0)</f>
        <v>4500</v>
      </c>
      <c r="L9390" s="29">
        <f ca="1">IF(DAY($C9390)=28,IF(H9390=0,0,Calculator!$G$35),0)</f>
        <v>0</v>
      </c>
      <c r="M9390" s="29">
        <f ca="1">IF(I9390&gt;0,IF(DAY($C9390)=1,SUM(INDIRECT("I"&amp;(ROW(C9389)-DAY(C9389))):I9389),0),0)</f>
        <v>0</v>
      </c>
      <c r="N9390" s="29">
        <f ca="1">IF(C9390&lt;Calculator!$G$27,0,IF(C9390=Calculator!$G$27,Calculator!$G$39,IF(H9390-K9390&lt;=0,IF(D9390&gt;Calculator!$G$39,IF(H9390-K9390+E9390+L9390+M9390+Calculator!$G$39&gt;Calculator!$G$39,Calculator!$G$39-(H9390+E9390+L9390+M9390-K9390),Calculator!$G$39),D9390),0)))</f>
        <v>0</v>
      </c>
    </row>
    <row r="9391" spans="1:14" ht="15.75" thickBot="1">
      <c r="A9391" s="33" t="str">
        <f ca="1">IF(C9391=Calculator!$H$27,"F",IF(Daily!D9391+Daily!H9391=0,IF(D9390+H9390&gt;0,"L",""),""))</f>
        <v/>
      </c>
      <c r="B9391" s="34">
        <v>9390</v>
      </c>
      <c r="C9391" s="19">
        <f t="shared" ca="1" si="585"/>
        <v>55320</v>
      </c>
      <c r="D9391" s="29">
        <f t="shared" ca="1" si="587"/>
        <v>0</v>
      </c>
      <c r="E9391" s="29">
        <f ca="1">IF(C9391&lt;Calculator!$D$26,0,IF(DAY($C9391)=1,IF(D9391-Calculator!$G$24&gt;0,Calculator!$G$24,D9391),0))</f>
        <v>0</v>
      </c>
      <c r="F9391" s="29">
        <f ca="1">IF(E9391&gt;0,D9391*Calculator!$G$22/12,0)</f>
        <v>0</v>
      </c>
      <c r="G9391" s="29">
        <f ca="1">IF(E9391&gt;0,(IFERROR(-PMT(Calculator!$G$22/12,Calculator!$G$23*12,Calculator!$G$20),0))-F9391,0)</f>
        <v>0</v>
      </c>
      <c r="H9391" s="29">
        <f t="shared" ca="1" si="588"/>
        <v>0</v>
      </c>
      <c r="I9391" s="29">
        <f t="shared" ca="1" si="586"/>
        <v>0</v>
      </c>
      <c r="J9391" s="30">
        <f>Calculator!$G$40</f>
        <v>6.5000000000000002E-2</v>
      </c>
      <c r="K9391" s="29">
        <f ca="1">IF(C9391&gt;=Calculator!$G$27,IF(DAY($C9391)=1,Calculator!$G$34/2,IF(DAY($C9391)=15,Calculator!$G$34/2,0)),0)</f>
        <v>0</v>
      </c>
      <c r="L9391" s="29">
        <f ca="1">IF(DAY($C9391)=28,IF(H9391=0,0,Calculator!$G$35),0)</f>
        <v>0</v>
      </c>
      <c r="M9391" s="29">
        <f ca="1">IF(I9391&gt;0,IF(DAY($C9391)=1,SUM(INDIRECT("I"&amp;(ROW(C9390)-DAY(C9390))):I9390),0),0)</f>
        <v>0</v>
      </c>
      <c r="N9391" s="29">
        <f ca="1">IF(C9391&lt;Calculator!$G$27,0,IF(C9391=Calculator!$G$27,Calculator!$G$39,IF(H9391-K9391&lt;=0,IF(D9391&gt;Calculator!$G$39,IF(H9391-K9391+E9391+L9391+M9391+Calculator!$G$39&gt;Calculator!$G$39,Calculator!$G$39-(H9391+E9391+L9391+M9391-K9391),Calculator!$G$39),D9391),0)))</f>
        <v>0</v>
      </c>
    </row>
    <row r="9392" spans="1:14" ht="15.75" thickBot="1">
      <c r="A9392" s="33" t="str">
        <f ca="1">IF(C9392=Calculator!$H$27,"F",IF(Daily!D9392+Daily!H9392=0,IF(D9391+H9391&gt;0,"L",""),""))</f>
        <v/>
      </c>
      <c r="B9392" s="34">
        <v>9391</v>
      </c>
      <c r="C9392" s="19">
        <f t="shared" ca="1" si="585"/>
        <v>55321</v>
      </c>
      <c r="D9392" s="29">
        <f t="shared" ca="1" si="587"/>
        <v>0</v>
      </c>
      <c r="E9392" s="29">
        <f ca="1">IF(C9392&lt;Calculator!$D$26,0,IF(DAY($C9392)=1,IF(D9392-Calculator!$G$24&gt;0,Calculator!$G$24,D9392),0))</f>
        <v>0</v>
      </c>
      <c r="F9392" s="29">
        <f ca="1">IF(E9392&gt;0,D9392*Calculator!$G$22/12,0)</f>
        <v>0</v>
      </c>
      <c r="G9392" s="29">
        <f ca="1">IF(E9392&gt;0,(IFERROR(-PMT(Calculator!$G$22/12,Calculator!$G$23*12,Calculator!$G$20),0))-F9392,0)</f>
        <v>0</v>
      </c>
      <c r="H9392" s="29">
        <f t="shared" ca="1" si="588"/>
        <v>0</v>
      </c>
      <c r="I9392" s="29">
        <f t="shared" ca="1" si="586"/>
        <v>0</v>
      </c>
      <c r="J9392" s="30">
        <f>Calculator!$G$40</f>
        <v>6.5000000000000002E-2</v>
      </c>
      <c r="K9392" s="29">
        <f ca="1">IF(C9392&gt;=Calculator!$G$27,IF(DAY($C9392)=1,Calculator!$G$34/2,IF(DAY($C9392)=15,Calculator!$G$34/2,0)),0)</f>
        <v>0</v>
      </c>
      <c r="L9392" s="29">
        <f ca="1">IF(DAY($C9392)=28,IF(H9392=0,0,Calculator!$G$35),0)</f>
        <v>0</v>
      </c>
      <c r="M9392" s="29">
        <f ca="1">IF(I9392&gt;0,IF(DAY($C9392)=1,SUM(INDIRECT("I"&amp;(ROW(C9391)-DAY(C9391))):I9391),0),0)</f>
        <v>0</v>
      </c>
      <c r="N9392" s="29">
        <f ca="1">IF(C9392&lt;Calculator!$G$27,0,IF(C9392=Calculator!$G$27,Calculator!$G$39,IF(H9392-K9392&lt;=0,IF(D9392&gt;Calculator!$G$39,IF(H9392-K9392+E9392+L9392+M9392+Calculator!$G$39&gt;Calculator!$G$39,Calculator!$G$39-(H9392+E9392+L9392+M9392-K9392),Calculator!$G$39),D9392),0)))</f>
        <v>0</v>
      </c>
    </row>
    <row r="9393" spans="1:14" ht="15.75" thickBot="1">
      <c r="A9393" s="33" t="str">
        <f ca="1">IF(C9393=Calculator!$H$27,"F",IF(Daily!D9393+Daily!H9393=0,IF(D9392+H9392&gt;0,"L",""),""))</f>
        <v/>
      </c>
      <c r="B9393" s="34">
        <v>9392</v>
      </c>
      <c r="C9393" s="19">
        <f t="shared" ca="1" si="585"/>
        <v>55322</v>
      </c>
      <c r="D9393" s="29">
        <f t="shared" ca="1" si="587"/>
        <v>0</v>
      </c>
      <c r="E9393" s="29">
        <f ca="1">IF(C9393&lt;Calculator!$D$26,0,IF(DAY($C9393)=1,IF(D9393-Calculator!$G$24&gt;0,Calculator!$G$24,D9393),0))</f>
        <v>0</v>
      </c>
      <c r="F9393" s="29">
        <f ca="1">IF(E9393&gt;0,D9393*Calculator!$G$22/12,0)</f>
        <v>0</v>
      </c>
      <c r="G9393" s="29">
        <f ca="1">IF(E9393&gt;0,(IFERROR(-PMT(Calculator!$G$22/12,Calculator!$G$23*12,Calculator!$G$20),0))-F9393,0)</f>
        <v>0</v>
      </c>
      <c r="H9393" s="29">
        <f t="shared" ca="1" si="588"/>
        <v>0</v>
      </c>
      <c r="I9393" s="29">
        <f t="shared" ca="1" si="586"/>
        <v>0</v>
      </c>
      <c r="J9393" s="30">
        <f>Calculator!$G$40</f>
        <v>6.5000000000000002E-2</v>
      </c>
      <c r="K9393" s="29">
        <f ca="1">IF(C9393&gt;=Calculator!$G$27,IF(DAY($C9393)=1,Calculator!$G$34/2,IF(DAY($C9393)=15,Calculator!$G$34/2,0)),0)</f>
        <v>0</v>
      </c>
      <c r="L9393" s="29">
        <f ca="1">IF(DAY($C9393)=28,IF(H9393=0,0,Calculator!$G$35),0)</f>
        <v>0</v>
      </c>
      <c r="M9393" s="29">
        <f ca="1">IF(I9393&gt;0,IF(DAY($C9393)=1,SUM(INDIRECT("I"&amp;(ROW(C9392)-DAY(C9392))):I9392),0),0)</f>
        <v>0</v>
      </c>
      <c r="N9393" s="29">
        <f ca="1">IF(C9393&lt;Calculator!$G$27,0,IF(C9393=Calculator!$G$27,Calculator!$G$39,IF(H9393-K9393&lt;=0,IF(D9393&gt;Calculator!$G$39,IF(H9393-K9393+E9393+L9393+M9393+Calculator!$G$39&gt;Calculator!$G$39,Calculator!$G$39-(H9393+E9393+L9393+M9393-K9393),Calculator!$G$39),D9393),0)))</f>
        <v>0</v>
      </c>
    </row>
    <row r="9394" spans="1:14" ht="15.75" thickBot="1">
      <c r="A9394" s="33" t="str">
        <f ca="1">IF(C9394=Calculator!$H$27,"F",IF(Daily!D9394+Daily!H9394=0,IF(D9393+H9393&gt;0,"L",""),""))</f>
        <v/>
      </c>
      <c r="B9394" s="34">
        <v>9393</v>
      </c>
      <c r="C9394" s="19">
        <f t="shared" ca="1" si="585"/>
        <v>55323</v>
      </c>
      <c r="D9394" s="29">
        <f t="shared" ca="1" si="587"/>
        <v>0</v>
      </c>
      <c r="E9394" s="29">
        <f ca="1">IF(C9394&lt;Calculator!$D$26,0,IF(DAY($C9394)=1,IF(D9394-Calculator!$G$24&gt;0,Calculator!$G$24,D9394),0))</f>
        <v>0</v>
      </c>
      <c r="F9394" s="29">
        <f ca="1">IF(E9394&gt;0,D9394*Calculator!$G$22/12,0)</f>
        <v>0</v>
      </c>
      <c r="G9394" s="29">
        <f ca="1">IF(E9394&gt;0,(IFERROR(-PMT(Calculator!$G$22/12,Calculator!$G$23*12,Calculator!$G$20),0))-F9394,0)</f>
        <v>0</v>
      </c>
      <c r="H9394" s="29">
        <f t="shared" ca="1" si="588"/>
        <v>0</v>
      </c>
      <c r="I9394" s="29">
        <f t="shared" ca="1" si="586"/>
        <v>0</v>
      </c>
      <c r="J9394" s="30">
        <f>Calculator!$G$40</f>
        <v>6.5000000000000002E-2</v>
      </c>
      <c r="K9394" s="29">
        <f ca="1">IF(C9394&gt;=Calculator!$G$27,IF(DAY($C9394)=1,Calculator!$G$34/2,IF(DAY($C9394)=15,Calculator!$G$34/2,0)),0)</f>
        <v>0</v>
      </c>
      <c r="L9394" s="29">
        <f ca="1">IF(DAY($C9394)=28,IF(H9394=0,0,Calculator!$G$35),0)</f>
        <v>0</v>
      </c>
      <c r="M9394" s="29">
        <f ca="1">IF(I9394&gt;0,IF(DAY($C9394)=1,SUM(INDIRECT("I"&amp;(ROW(C9393)-DAY(C9393))):I9393),0),0)</f>
        <v>0</v>
      </c>
      <c r="N9394" s="29">
        <f ca="1">IF(C9394&lt;Calculator!$G$27,0,IF(C9394=Calculator!$G$27,Calculator!$G$39,IF(H9394-K9394&lt;=0,IF(D9394&gt;Calculator!$G$39,IF(H9394-K9394+E9394+L9394+M9394+Calculator!$G$39&gt;Calculator!$G$39,Calculator!$G$39-(H9394+E9394+L9394+M9394-K9394),Calculator!$G$39),D9394),0)))</f>
        <v>0</v>
      </c>
    </row>
    <row r="9395" spans="1:14" ht="15.75" thickBot="1">
      <c r="A9395" s="33" t="str">
        <f ca="1">IF(C9395=Calculator!$H$27,"F",IF(Daily!D9395+Daily!H9395=0,IF(D9394+H9394&gt;0,"L",""),""))</f>
        <v/>
      </c>
      <c r="B9395" s="34">
        <v>9394</v>
      </c>
      <c r="C9395" s="19">
        <f t="shared" ca="1" si="585"/>
        <v>55324</v>
      </c>
      <c r="D9395" s="29">
        <f t="shared" ca="1" si="587"/>
        <v>0</v>
      </c>
      <c r="E9395" s="29">
        <f ca="1">IF(C9395&lt;Calculator!$D$26,0,IF(DAY($C9395)=1,IF(D9395-Calculator!$G$24&gt;0,Calculator!$G$24,D9395),0))</f>
        <v>0</v>
      </c>
      <c r="F9395" s="29">
        <f ca="1">IF(E9395&gt;0,D9395*Calculator!$G$22/12,0)</f>
        <v>0</v>
      </c>
      <c r="G9395" s="29">
        <f ca="1">IF(E9395&gt;0,(IFERROR(-PMT(Calculator!$G$22/12,Calculator!$G$23*12,Calculator!$G$20),0))-F9395,0)</f>
        <v>0</v>
      </c>
      <c r="H9395" s="29">
        <f t="shared" ca="1" si="588"/>
        <v>0</v>
      </c>
      <c r="I9395" s="29">
        <f t="shared" ca="1" si="586"/>
        <v>0</v>
      </c>
      <c r="J9395" s="30">
        <f>Calculator!$G$40</f>
        <v>6.5000000000000002E-2</v>
      </c>
      <c r="K9395" s="29">
        <f ca="1">IF(C9395&gt;=Calculator!$G$27,IF(DAY($C9395)=1,Calculator!$G$34/2,IF(DAY($C9395)=15,Calculator!$G$34/2,0)),0)</f>
        <v>0</v>
      </c>
      <c r="L9395" s="29">
        <f ca="1">IF(DAY($C9395)=28,IF(H9395=0,0,Calculator!$G$35),0)</f>
        <v>0</v>
      </c>
      <c r="M9395" s="29">
        <f ca="1">IF(I9395&gt;0,IF(DAY($C9395)=1,SUM(INDIRECT("I"&amp;(ROW(C9394)-DAY(C9394))):I9394),0),0)</f>
        <v>0</v>
      </c>
      <c r="N9395" s="29">
        <f ca="1">IF(C9395&lt;Calculator!$G$27,0,IF(C9395=Calculator!$G$27,Calculator!$G$39,IF(H9395-K9395&lt;=0,IF(D9395&gt;Calculator!$G$39,IF(H9395-K9395+E9395+L9395+M9395+Calculator!$G$39&gt;Calculator!$G$39,Calculator!$G$39-(H9395+E9395+L9395+M9395-K9395),Calculator!$G$39),D9395),0)))</f>
        <v>0</v>
      </c>
    </row>
    <row r="9396" spans="1:14" ht="15.75" thickBot="1">
      <c r="A9396" s="33" t="str">
        <f ca="1">IF(C9396=Calculator!$H$27,"F",IF(Daily!D9396+Daily!H9396=0,IF(D9395+H9395&gt;0,"L",""),""))</f>
        <v/>
      </c>
      <c r="B9396" s="34">
        <v>9395</v>
      </c>
      <c r="C9396" s="19">
        <f t="shared" ca="1" si="585"/>
        <v>55325</v>
      </c>
      <c r="D9396" s="29">
        <f t="shared" ca="1" si="587"/>
        <v>0</v>
      </c>
      <c r="E9396" s="29">
        <f ca="1">IF(C9396&lt;Calculator!$D$26,0,IF(DAY($C9396)=1,IF(D9396-Calculator!$G$24&gt;0,Calculator!$G$24,D9396),0))</f>
        <v>0</v>
      </c>
      <c r="F9396" s="29">
        <f ca="1">IF(E9396&gt;0,D9396*Calculator!$G$22/12,0)</f>
        <v>0</v>
      </c>
      <c r="G9396" s="29">
        <f ca="1">IF(E9396&gt;0,(IFERROR(-PMT(Calculator!$G$22/12,Calculator!$G$23*12,Calculator!$G$20),0))-F9396,0)</f>
        <v>0</v>
      </c>
      <c r="H9396" s="29">
        <f t="shared" ca="1" si="588"/>
        <v>0</v>
      </c>
      <c r="I9396" s="29">
        <f t="shared" ca="1" si="586"/>
        <v>0</v>
      </c>
      <c r="J9396" s="30">
        <f>Calculator!$G$40</f>
        <v>6.5000000000000002E-2</v>
      </c>
      <c r="K9396" s="29">
        <f ca="1">IF(C9396&gt;=Calculator!$G$27,IF(DAY($C9396)=1,Calculator!$G$34/2,IF(DAY($C9396)=15,Calculator!$G$34/2,0)),0)</f>
        <v>0</v>
      </c>
      <c r="L9396" s="29">
        <f ca="1">IF(DAY($C9396)=28,IF(H9396=0,0,Calculator!$G$35),0)</f>
        <v>0</v>
      </c>
      <c r="M9396" s="29">
        <f ca="1">IF(I9396&gt;0,IF(DAY($C9396)=1,SUM(INDIRECT("I"&amp;(ROW(C9395)-DAY(C9395))):I9395),0),0)</f>
        <v>0</v>
      </c>
      <c r="N9396" s="29">
        <f ca="1">IF(C9396&lt;Calculator!$G$27,0,IF(C9396=Calculator!$G$27,Calculator!$G$39,IF(H9396-K9396&lt;=0,IF(D9396&gt;Calculator!$G$39,IF(H9396-K9396+E9396+L9396+M9396+Calculator!$G$39&gt;Calculator!$G$39,Calculator!$G$39-(H9396+E9396+L9396+M9396-K9396),Calculator!$G$39),D9396),0)))</f>
        <v>0</v>
      </c>
    </row>
    <row r="9397" spans="1:14" ht="15.75" thickBot="1">
      <c r="A9397" s="33" t="str">
        <f ca="1">IF(C9397=Calculator!$H$27,"F",IF(Daily!D9397+Daily!H9397=0,IF(D9396+H9396&gt;0,"L",""),""))</f>
        <v/>
      </c>
      <c r="B9397" s="34">
        <v>9396</v>
      </c>
      <c r="C9397" s="19">
        <f t="shared" ca="1" si="585"/>
        <v>55326</v>
      </c>
      <c r="D9397" s="29">
        <f t="shared" ca="1" si="587"/>
        <v>0</v>
      </c>
      <c r="E9397" s="29">
        <f ca="1">IF(C9397&lt;Calculator!$D$26,0,IF(DAY($C9397)=1,IF(D9397-Calculator!$G$24&gt;0,Calculator!$G$24,D9397),0))</f>
        <v>0</v>
      </c>
      <c r="F9397" s="29">
        <f ca="1">IF(E9397&gt;0,D9397*Calculator!$G$22/12,0)</f>
        <v>0</v>
      </c>
      <c r="G9397" s="29">
        <f ca="1">IF(E9397&gt;0,(IFERROR(-PMT(Calculator!$G$22/12,Calculator!$G$23*12,Calculator!$G$20),0))-F9397,0)</f>
        <v>0</v>
      </c>
      <c r="H9397" s="29">
        <f t="shared" ca="1" si="588"/>
        <v>0</v>
      </c>
      <c r="I9397" s="29">
        <f t="shared" ca="1" si="586"/>
        <v>0</v>
      </c>
      <c r="J9397" s="30">
        <f>Calculator!$G$40</f>
        <v>6.5000000000000002E-2</v>
      </c>
      <c r="K9397" s="29">
        <f ca="1">IF(C9397&gt;=Calculator!$G$27,IF(DAY($C9397)=1,Calculator!$G$34/2,IF(DAY($C9397)=15,Calculator!$G$34/2,0)),0)</f>
        <v>0</v>
      </c>
      <c r="L9397" s="29">
        <f ca="1">IF(DAY($C9397)=28,IF(H9397=0,0,Calculator!$G$35),0)</f>
        <v>0</v>
      </c>
      <c r="M9397" s="29">
        <f ca="1">IF(I9397&gt;0,IF(DAY($C9397)=1,SUM(INDIRECT("I"&amp;(ROW(C9396)-DAY(C9396))):I9396),0),0)</f>
        <v>0</v>
      </c>
      <c r="N9397" s="29">
        <f ca="1">IF(C9397&lt;Calculator!$G$27,0,IF(C9397=Calculator!$G$27,Calculator!$G$39,IF(H9397-K9397&lt;=0,IF(D9397&gt;Calculator!$G$39,IF(H9397-K9397+E9397+L9397+M9397+Calculator!$G$39&gt;Calculator!$G$39,Calculator!$G$39-(H9397+E9397+L9397+M9397-K9397),Calculator!$G$39),D9397),0)))</f>
        <v>0</v>
      </c>
    </row>
    <row r="9398" spans="1:14" ht="15.75" thickBot="1">
      <c r="A9398" s="33" t="str">
        <f ca="1">IF(C9398=Calculator!$H$27,"F",IF(Daily!D9398+Daily!H9398=0,IF(D9397+H9397&gt;0,"L",""),""))</f>
        <v/>
      </c>
      <c r="B9398" s="34">
        <v>9397</v>
      </c>
      <c r="C9398" s="19">
        <f t="shared" ca="1" si="585"/>
        <v>55327</v>
      </c>
      <c r="D9398" s="29">
        <f t="shared" ca="1" si="587"/>
        <v>0</v>
      </c>
      <c r="E9398" s="29">
        <f ca="1">IF(C9398&lt;Calculator!$D$26,0,IF(DAY($C9398)=1,IF(D9398-Calculator!$G$24&gt;0,Calculator!$G$24,D9398),0))</f>
        <v>0</v>
      </c>
      <c r="F9398" s="29">
        <f ca="1">IF(E9398&gt;0,D9398*Calculator!$G$22/12,0)</f>
        <v>0</v>
      </c>
      <c r="G9398" s="29">
        <f ca="1">IF(E9398&gt;0,(IFERROR(-PMT(Calculator!$G$22/12,Calculator!$G$23*12,Calculator!$G$20),0))-F9398,0)</f>
        <v>0</v>
      </c>
      <c r="H9398" s="29">
        <f t="shared" ca="1" si="588"/>
        <v>0</v>
      </c>
      <c r="I9398" s="29">
        <f t="shared" ca="1" si="586"/>
        <v>0</v>
      </c>
      <c r="J9398" s="30">
        <f>Calculator!$G$40</f>
        <v>6.5000000000000002E-2</v>
      </c>
      <c r="K9398" s="29">
        <f ca="1">IF(C9398&gt;=Calculator!$G$27,IF(DAY($C9398)=1,Calculator!$G$34/2,IF(DAY($C9398)=15,Calculator!$G$34/2,0)),0)</f>
        <v>0</v>
      </c>
      <c r="L9398" s="29">
        <f ca="1">IF(DAY($C9398)=28,IF(H9398=0,0,Calculator!$G$35),0)</f>
        <v>0</v>
      </c>
      <c r="M9398" s="29">
        <f ca="1">IF(I9398&gt;0,IF(DAY($C9398)=1,SUM(INDIRECT("I"&amp;(ROW(C9397)-DAY(C9397))):I9397),0),0)</f>
        <v>0</v>
      </c>
      <c r="N9398" s="29">
        <f ca="1">IF(C9398&lt;Calculator!$G$27,0,IF(C9398=Calculator!$G$27,Calculator!$G$39,IF(H9398-K9398&lt;=0,IF(D9398&gt;Calculator!$G$39,IF(H9398-K9398+E9398+L9398+M9398+Calculator!$G$39&gt;Calculator!$G$39,Calculator!$G$39-(H9398+E9398+L9398+M9398-K9398),Calculator!$G$39),D9398),0)))</f>
        <v>0</v>
      </c>
    </row>
    <row r="9399" spans="1:14" ht="15.75" thickBot="1">
      <c r="A9399" s="33" t="str">
        <f ca="1">IF(C9399=Calculator!$H$27,"F",IF(Daily!D9399+Daily!H9399=0,IF(D9398+H9398&gt;0,"L",""),""))</f>
        <v/>
      </c>
      <c r="B9399" s="34">
        <v>9398</v>
      </c>
      <c r="C9399" s="19">
        <f t="shared" ca="1" si="585"/>
        <v>55328</v>
      </c>
      <c r="D9399" s="29">
        <f t="shared" ca="1" si="587"/>
        <v>0</v>
      </c>
      <c r="E9399" s="29">
        <f ca="1">IF(C9399&lt;Calculator!$D$26,0,IF(DAY($C9399)=1,IF(D9399-Calculator!$G$24&gt;0,Calculator!$G$24,D9399),0))</f>
        <v>0</v>
      </c>
      <c r="F9399" s="29">
        <f ca="1">IF(E9399&gt;0,D9399*Calculator!$G$22/12,0)</f>
        <v>0</v>
      </c>
      <c r="G9399" s="29">
        <f ca="1">IF(E9399&gt;0,(IFERROR(-PMT(Calculator!$G$22/12,Calculator!$G$23*12,Calculator!$G$20),0))-F9399,0)</f>
        <v>0</v>
      </c>
      <c r="H9399" s="29">
        <f t="shared" ca="1" si="588"/>
        <v>0</v>
      </c>
      <c r="I9399" s="29">
        <f t="shared" ca="1" si="586"/>
        <v>0</v>
      </c>
      <c r="J9399" s="30">
        <f>Calculator!$G$40</f>
        <v>6.5000000000000002E-2</v>
      </c>
      <c r="K9399" s="29">
        <f ca="1">IF(C9399&gt;=Calculator!$G$27,IF(DAY($C9399)=1,Calculator!$G$34/2,IF(DAY($C9399)=15,Calculator!$G$34/2,0)),0)</f>
        <v>0</v>
      </c>
      <c r="L9399" s="29">
        <f ca="1">IF(DAY($C9399)=28,IF(H9399=0,0,Calculator!$G$35),0)</f>
        <v>0</v>
      </c>
      <c r="M9399" s="29">
        <f ca="1">IF(I9399&gt;0,IF(DAY($C9399)=1,SUM(INDIRECT("I"&amp;(ROW(C9398)-DAY(C9398))):I9398),0),0)</f>
        <v>0</v>
      </c>
      <c r="N9399" s="29">
        <f ca="1">IF(C9399&lt;Calculator!$G$27,0,IF(C9399=Calculator!$G$27,Calculator!$G$39,IF(H9399-K9399&lt;=0,IF(D9399&gt;Calculator!$G$39,IF(H9399-K9399+E9399+L9399+M9399+Calculator!$G$39&gt;Calculator!$G$39,Calculator!$G$39-(H9399+E9399+L9399+M9399-K9399),Calculator!$G$39),D9399),0)))</f>
        <v>0</v>
      </c>
    </row>
    <row r="9400" spans="1:14" ht="15.75" thickBot="1">
      <c r="A9400" s="33" t="str">
        <f ca="1">IF(C9400=Calculator!$H$27,"F",IF(Daily!D9400+Daily!H9400=0,IF(D9399+H9399&gt;0,"L",""),""))</f>
        <v/>
      </c>
      <c r="B9400" s="34">
        <v>9399</v>
      </c>
      <c r="C9400" s="19">
        <f t="shared" ca="1" si="585"/>
        <v>55329</v>
      </c>
      <c r="D9400" s="29">
        <f t="shared" ca="1" si="587"/>
        <v>0</v>
      </c>
      <c r="E9400" s="29">
        <f ca="1">IF(C9400&lt;Calculator!$D$26,0,IF(DAY($C9400)=1,IF(D9400-Calculator!$G$24&gt;0,Calculator!$G$24,D9400),0))</f>
        <v>0</v>
      </c>
      <c r="F9400" s="29">
        <f ca="1">IF(E9400&gt;0,D9400*Calculator!$G$22/12,0)</f>
        <v>0</v>
      </c>
      <c r="G9400" s="29">
        <f ca="1">IF(E9400&gt;0,(IFERROR(-PMT(Calculator!$G$22/12,Calculator!$G$23*12,Calculator!$G$20),0))-F9400,0)</f>
        <v>0</v>
      </c>
      <c r="H9400" s="29">
        <f t="shared" ca="1" si="588"/>
        <v>0</v>
      </c>
      <c r="I9400" s="29">
        <f t="shared" ca="1" si="586"/>
        <v>0</v>
      </c>
      <c r="J9400" s="30">
        <f>Calculator!$G$40</f>
        <v>6.5000000000000002E-2</v>
      </c>
      <c r="K9400" s="29">
        <f ca="1">IF(C9400&gt;=Calculator!$G$27,IF(DAY($C9400)=1,Calculator!$G$34/2,IF(DAY($C9400)=15,Calculator!$G$34/2,0)),0)</f>
        <v>0</v>
      </c>
      <c r="L9400" s="29">
        <f ca="1">IF(DAY($C9400)=28,IF(H9400=0,0,Calculator!$G$35),0)</f>
        <v>0</v>
      </c>
      <c r="M9400" s="29">
        <f ca="1">IF(I9400&gt;0,IF(DAY($C9400)=1,SUM(INDIRECT("I"&amp;(ROW(C9399)-DAY(C9399))):I9399),0),0)</f>
        <v>0</v>
      </c>
      <c r="N9400" s="29">
        <f ca="1">IF(C9400&lt;Calculator!$G$27,0,IF(C9400=Calculator!$G$27,Calculator!$G$39,IF(H9400-K9400&lt;=0,IF(D9400&gt;Calculator!$G$39,IF(H9400-K9400+E9400+L9400+M9400+Calculator!$G$39&gt;Calculator!$G$39,Calculator!$G$39-(H9400+E9400+L9400+M9400-K9400),Calculator!$G$39),D9400),0)))</f>
        <v>0</v>
      </c>
    </row>
    <row r="9401" spans="1:14" ht="15.75" thickBot="1">
      <c r="A9401" s="33" t="str">
        <f ca="1">IF(C9401=Calculator!$H$27,"F",IF(Daily!D9401+Daily!H9401=0,IF(D9400+H9400&gt;0,"L",""),""))</f>
        <v/>
      </c>
      <c r="B9401" s="34">
        <v>9400</v>
      </c>
      <c r="C9401" s="19">
        <f t="shared" ca="1" si="585"/>
        <v>55330</v>
      </c>
      <c r="D9401" s="29">
        <f t="shared" ca="1" si="587"/>
        <v>0</v>
      </c>
      <c r="E9401" s="29">
        <f ca="1">IF(C9401&lt;Calculator!$D$26,0,IF(DAY($C9401)=1,IF(D9401-Calculator!$G$24&gt;0,Calculator!$G$24,D9401),0))</f>
        <v>0</v>
      </c>
      <c r="F9401" s="29">
        <f ca="1">IF(E9401&gt;0,D9401*Calculator!$G$22/12,0)</f>
        <v>0</v>
      </c>
      <c r="G9401" s="29">
        <f ca="1">IF(E9401&gt;0,(IFERROR(-PMT(Calculator!$G$22/12,Calculator!$G$23*12,Calculator!$G$20),0))-F9401,0)</f>
        <v>0</v>
      </c>
      <c r="H9401" s="29">
        <f t="shared" ca="1" si="588"/>
        <v>0</v>
      </c>
      <c r="I9401" s="29">
        <f t="shared" ca="1" si="586"/>
        <v>0</v>
      </c>
      <c r="J9401" s="30">
        <f>Calculator!$G$40</f>
        <v>6.5000000000000002E-2</v>
      </c>
      <c r="K9401" s="29">
        <f ca="1">IF(C9401&gt;=Calculator!$G$27,IF(DAY($C9401)=1,Calculator!$G$34/2,IF(DAY($C9401)=15,Calculator!$G$34/2,0)),0)</f>
        <v>0</v>
      </c>
      <c r="L9401" s="29">
        <f ca="1">IF(DAY($C9401)=28,IF(H9401=0,0,Calculator!$G$35),0)</f>
        <v>0</v>
      </c>
      <c r="M9401" s="29">
        <f ca="1">IF(I9401&gt;0,IF(DAY($C9401)=1,SUM(INDIRECT("I"&amp;(ROW(C9400)-DAY(C9400))):I9400),0),0)</f>
        <v>0</v>
      </c>
      <c r="N9401" s="29">
        <f ca="1">IF(C9401&lt;Calculator!$G$27,0,IF(C9401=Calculator!$G$27,Calculator!$G$39,IF(H9401-K9401&lt;=0,IF(D9401&gt;Calculator!$G$39,IF(H9401-K9401+E9401+L9401+M9401+Calculator!$G$39&gt;Calculator!$G$39,Calculator!$G$39-(H9401+E9401+L9401+M9401-K9401),Calculator!$G$39),D9401),0)))</f>
        <v>0</v>
      </c>
    </row>
    <row r="9402" spans="1:14" ht="15.75" thickBot="1">
      <c r="A9402" s="33" t="str">
        <f ca="1">IF(C9402=Calculator!$H$27,"F",IF(Daily!D9402+Daily!H9402=0,IF(D9401+H9401&gt;0,"L",""),""))</f>
        <v/>
      </c>
      <c r="B9402" s="34">
        <v>9401</v>
      </c>
      <c r="C9402" s="19">
        <f t="shared" ca="1" si="585"/>
        <v>55331</v>
      </c>
      <c r="D9402" s="29">
        <f t="shared" ca="1" si="587"/>
        <v>0</v>
      </c>
      <c r="E9402" s="29">
        <f ca="1">IF(C9402&lt;Calculator!$D$26,0,IF(DAY($C9402)=1,IF(D9402-Calculator!$G$24&gt;0,Calculator!$G$24,D9402),0))</f>
        <v>0</v>
      </c>
      <c r="F9402" s="29">
        <f ca="1">IF(E9402&gt;0,D9402*Calculator!$G$22/12,0)</f>
        <v>0</v>
      </c>
      <c r="G9402" s="29">
        <f ca="1">IF(E9402&gt;0,(IFERROR(-PMT(Calculator!$G$22/12,Calculator!$G$23*12,Calculator!$G$20),0))-F9402,0)</f>
        <v>0</v>
      </c>
      <c r="H9402" s="29">
        <f t="shared" ca="1" si="588"/>
        <v>0</v>
      </c>
      <c r="I9402" s="29">
        <f t="shared" ca="1" si="586"/>
        <v>0</v>
      </c>
      <c r="J9402" s="30">
        <f>Calculator!$G$40</f>
        <v>6.5000000000000002E-2</v>
      </c>
      <c r="K9402" s="29">
        <f ca="1">IF(C9402&gt;=Calculator!$G$27,IF(DAY($C9402)=1,Calculator!$G$34/2,IF(DAY($C9402)=15,Calculator!$G$34/2,0)),0)</f>
        <v>0</v>
      </c>
      <c r="L9402" s="29">
        <f ca="1">IF(DAY($C9402)=28,IF(H9402=0,0,Calculator!$G$35),0)</f>
        <v>0</v>
      </c>
      <c r="M9402" s="29">
        <f ca="1">IF(I9402&gt;0,IF(DAY($C9402)=1,SUM(INDIRECT("I"&amp;(ROW(C9401)-DAY(C9401))):I9401),0),0)</f>
        <v>0</v>
      </c>
      <c r="N9402" s="29">
        <f ca="1">IF(C9402&lt;Calculator!$G$27,0,IF(C9402=Calculator!$G$27,Calculator!$G$39,IF(H9402-K9402&lt;=0,IF(D9402&gt;Calculator!$G$39,IF(H9402-K9402+E9402+L9402+M9402+Calculator!$G$39&gt;Calculator!$G$39,Calculator!$G$39-(H9402+E9402+L9402+M9402-K9402),Calculator!$G$39),D9402),0)))</f>
        <v>0</v>
      </c>
    </row>
    <row r="9403" spans="1:14" ht="15.75" thickBot="1">
      <c r="A9403" s="33" t="str">
        <f ca="1">IF(C9403=Calculator!$H$27,"F",IF(Daily!D9403+Daily!H9403=0,IF(D9402+H9402&gt;0,"L",""),""))</f>
        <v/>
      </c>
      <c r="B9403" s="34">
        <v>9402</v>
      </c>
      <c r="C9403" s="19">
        <f t="shared" ca="1" si="585"/>
        <v>55332</v>
      </c>
      <c r="D9403" s="29">
        <f t="shared" ca="1" si="587"/>
        <v>0</v>
      </c>
      <c r="E9403" s="29">
        <f ca="1">IF(C9403&lt;Calculator!$D$26,0,IF(DAY($C9403)=1,IF(D9403-Calculator!$G$24&gt;0,Calculator!$G$24,D9403),0))</f>
        <v>0</v>
      </c>
      <c r="F9403" s="29">
        <f ca="1">IF(E9403&gt;0,D9403*Calculator!$G$22/12,0)</f>
        <v>0</v>
      </c>
      <c r="G9403" s="29">
        <f ca="1">IF(E9403&gt;0,(IFERROR(-PMT(Calculator!$G$22/12,Calculator!$G$23*12,Calculator!$G$20),0))-F9403,0)</f>
        <v>0</v>
      </c>
      <c r="H9403" s="29">
        <f t="shared" ca="1" si="588"/>
        <v>0</v>
      </c>
      <c r="I9403" s="29">
        <f t="shared" ca="1" si="586"/>
        <v>0</v>
      </c>
      <c r="J9403" s="30">
        <f>Calculator!$G$40</f>
        <v>6.5000000000000002E-2</v>
      </c>
      <c r="K9403" s="29">
        <f ca="1">IF(C9403&gt;=Calculator!$G$27,IF(DAY($C9403)=1,Calculator!$G$34/2,IF(DAY($C9403)=15,Calculator!$G$34/2,0)),0)</f>
        <v>0</v>
      </c>
      <c r="L9403" s="29">
        <f ca="1">IF(DAY($C9403)=28,IF(H9403=0,0,Calculator!$G$35),0)</f>
        <v>0</v>
      </c>
      <c r="M9403" s="29">
        <f ca="1">IF(I9403&gt;0,IF(DAY($C9403)=1,SUM(INDIRECT("I"&amp;(ROW(C9402)-DAY(C9402))):I9402),0),0)</f>
        <v>0</v>
      </c>
      <c r="N9403" s="29">
        <f ca="1">IF(C9403&lt;Calculator!$G$27,0,IF(C9403=Calculator!$G$27,Calculator!$G$39,IF(H9403-K9403&lt;=0,IF(D9403&gt;Calculator!$G$39,IF(H9403-K9403+E9403+L9403+M9403+Calculator!$G$39&gt;Calculator!$G$39,Calculator!$G$39-(H9403+E9403+L9403+M9403-K9403),Calculator!$G$39),D9403),0)))</f>
        <v>0</v>
      </c>
    </row>
    <row r="9404" spans="1:14" ht="15.75" thickBot="1">
      <c r="A9404" s="33" t="str">
        <f ca="1">IF(C9404=Calculator!$H$27,"F",IF(Daily!D9404+Daily!H9404=0,IF(D9403+H9403&gt;0,"L",""),""))</f>
        <v/>
      </c>
      <c r="B9404" s="34">
        <v>9403</v>
      </c>
      <c r="C9404" s="19">
        <f t="shared" ca="1" si="585"/>
        <v>55333</v>
      </c>
      <c r="D9404" s="29">
        <f t="shared" ca="1" si="587"/>
        <v>0</v>
      </c>
      <c r="E9404" s="29">
        <f ca="1">IF(C9404&lt;Calculator!$D$26,0,IF(DAY($C9404)=1,IF(D9404-Calculator!$G$24&gt;0,Calculator!$G$24,D9404),0))</f>
        <v>0</v>
      </c>
      <c r="F9404" s="29">
        <f ca="1">IF(E9404&gt;0,D9404*Calculator!$G$22/12,0)</f>
        <v>0</v>
      </c>
      <c r="G9404" s="29">
        <f ca="1">IF(E9404&gt;0,(IFERROR(-PMT(Calculator!$G$22/12,Calculator!$G$23*12,Calculator!$G$20),0))-F9404,0)</f>
        <v>0</v>
      </c>
      <c r="H9404" s="29">
        <f t="shared" ca="1" si="588"/>
        <v>0</v>
      </c>
      <c r="I9404" s="29">
        <f t="shared" ca="1" si="586"/>
        <v>0</v>
      </c>
      <c r="J9404" s="30">
        <f>Calculator!$G$40</f>
        <v>6.5000000000000002E-2</v>
      </c>
      <c r="K9404" s="29">
        <f ca="1">IF(C9404&gt;=Calculator!$G$27,IF(DAY($C9404)=1,Calculator!$G$34/2,IF(DAY($C9404)=15,Calculator!$G$34/2,0)),0)</f>
        <v>0</v>
      </c>
      <c r="L9404" s="29">
        <f ca="1">IF(DAY($C9404)=28,IF(H9404=0,0,Calculator!$G$35),0)</f>
        <v>0</v>
      </c>
      <c r="M9404" s="29">
        <f ca="1">IF(I9404&gt;0,IF(DAY($C9404)=1,SUM(INDIRECT("I"&amp;(ROW(C9403)-DAY(C9403))):I9403),0),0)</f>
        <v>0</v>
      </c>
      <c r="N9404" s="29">
        <f ca="1">IF(C9404&lt;Calculator!$G$27,0,IF(C9404=Calculator!$G$27,Calculator!$G$39,IF(H9404-K9404&lt;=0,IF(D9404&gt;Calculator!$G$39,IF(H9404-K9404+E9404+L9404+M9404+Calculator!$G$39&gt;Calculator!$G$39,Calculator!$G$39-(H9404+E9404+L9404+M9404-K9404),Calculator!$G$39),D9404),0)))</f>
        <v>0</v>
      </c>
    </row>
    <row r="9405" spans="1:14" ht="15.75" thickBot="1">
      <c r="A9405" s="33" t="str">
        <f ca="1">IF(C9405=Calculator!$H$27,"F",IF(Daily!D9405+Daily!H9405=0,IF(D9404+H9404&gt;0,"L",""),""))</f>
        <v/>
      </c>
      <c r="B9405" s="34">
        <v>9404</v>
      </c>
      <c r="C9405" s="19">
        <f t="shared" ca="1" si="585"/>
        <v>55334</v>
      </c>
      <c r="D9405" s="29">
        <f t="shared" ca="1" si="587"/>
        <v>0</v>
      </c>
      <c r="E9405" s="29">
        <f ca="1">IF(C9405&lt;Calculator!$D$26,0,IF(DAY($C9405)=1,IF(D9405-Calculator!$G$24&gt;0,Calculator!$G$24,D9405),0))</f>
        <v>0</v>
      </c>
      <c r="F9405" s="29">
        <f ca="1">IF(E9405&gt;0,D9405*Calculator!$G$22/12,0)</f>
        <v>0</v>
      </c>
      <c r="G9405" s="29">
        <f ca="1">IF(E9405&gt;0,(IFERROR(-PMT(Calculator!$G$22/12,Calculator!$G$23*12,Calculator!$G$20),0))-F9405,0)</f>
        <v>0</v>
      </c>
      <c r="H9405" s="29">
        <f t="shared" ca="1" si="588"/>
        <v>0</v>
      </c>
      <c r="I9405" s="29">
        <f t="shared" ca="1" si="586"/>
        <v>0</v>
      </c>
      <c r="J9405" s="30">
        <f>Calculator!$G$40</f>
        <v>6.5000000000000002E-2</v>
      </c>
      <c r="K9405" s="29">
        <f ca="1">IF(C9405&gt;=Calculator!$G$27,IF(DAY($C9405)=1,Calculator!$G$34/2,IF(DAY($C9405)=15,Calculator!$G$34/2,0)),0)</f>
        <v>0</v>
      </c>
      <c r="L9405" s="29">
        <f ca="1">IF(DAY($C9405)=28,IF(H9405=0,0,Calculator!$G$35),0)</f>
        <v>0</v>
      </c>
      <c r="M9405" s="29">
        <f ca="1">IF(I9405&gt;0,IF(DAY($C9405)=1,SUM(INDIRECT("I"&amp;(ROW(C9404)-DAY(C9404))):I9404),0),0)</f>
        <v>0</v>
      </c>
      <c r="N9405" s="29">
        <f ca="1">IF(C9405&lt;Calculator!$G$27,0,IF(C9405=Calculator!$G$27,Calculator!$G$39,IF(H9405-K9405&lt;=0,IF(D9405&gt;Calculator!$G$39,IF(H9405-K9405+E9405+L9405+M9405+Calculator!$G$39&gt;Calculator!$G$39,Calculator!$G$39-(H9405+E9405+L9405+M9405-K9405),Calculator!$G$39),D9405),0)))</f>
        <v>0</v>
      </c>
    </row>
    <row r="9406" spans="1:14" ht="15.75" thickBot="1">
      <c r="A9406" s="33" t="str">
        <f ca="1">IF(C9406=Calculator!$H$27,"F",IF(Daily!D9406+Daily!H9406=0,IF(D9405+H9405&gt;0,"L",""),""))</f>
        <v/>
      </c>
      <c r="B9406" s="34">
        <v>9405</v>
      </c>
      <c r="C9406" s="19">
        <f t="shared" ca="1" si="585"/>
        <v>55335</v>
      </c>
      <c r="D9406" s="29">
        <f t="shared" ca="1" si="587"/>
        <v>0</v>
      </c>
      <c r="E9406" s="29">
        <f ca="1">IF(C9406&lt;Calculator!$D$26,0,IF(DAY($C9406)=1,IF(D9406-Calculator!$G$24&gt;0,Calculator!$G$24,D9406),0))</f>
        <v>0</v>
      </c>
      <c r="F9406" s="29">
        <f ca="1">IF(E9406&gt;0,D9406*Calculator!$G$22/12,0)</f>
        <v>0</v>
      </c>
      <c r="G9406" s="29">
        <f ca="1">IF(E9406&gt;0,(IFERROR(-PMT(Calculator!$G$22/12,Calculator!$G$23*12,Calculator!$G$20),0))-F9406,0)</f>
        <v>0</v>
      </c>
      <c r="H9406" s="29">
        <f t="shared" ca="1" si="588"/>
        <v>0</v>
      </c>
      <c r="I9406" s="29">
        <f t="shared" ca="1" si="586"/>
        <v>0</v>
      </c>
      <c r="J9406" s="30">
        <f>Calculator!$G$40</f>
        <v>6.5000000000000002E-2</v>
      </c>
      <c r="K9406" s="29">
        <f ca="1">IF(C9406&gt;=Calculator!$G$27,IF(DAY($C9406)=1,Calculator!$G$34/2,IF(DAY($C9406)=15,Calculator!$G$34/2,0)),0)</f>
        <v>4500</v>
      </c>
      <c r="L9406" s="29">
        <f ca="1">IF(DAY($C9406)=28,IF(H9406=0,0,Calculator!$G$35),0)</f>
        <v>0</v>
      </c>
      <c r="M9406" s="29">
        <f ca="1">IF(I9406&gt;0,IF(DAY($C9406)=1,SUM(INDIRECT("I"&amp;(ROW(C9405)-DAY(C9405))):I9405),0),0)</f>
        <v>0</v>
      </c>
      <c r="N9406" s="29">
        <f ca="1">IF(C9406&lt;Calculator!$G$27,0,IF(C9406=Calculator!$G$27,Calculator!$G$39,IF(H9406-K9406&lt;=0,IF(D9406&gt;Calculator!$G$39,IF(H9406-K9406+E9406+L9406+M9406+Calculator!$G$39&gt;Calculator!$G$39,Calculator!$G$39-(H9406+E9406+L9406+M9406-K9406),Calculator!$G$39),D9406),0)))</f>
        <v>0</v>
      </c>
    </row>
    <row r="9407" spans="1:14" ht="15.75" thickBot="1">
      <c r="A9407" s="33" t="str">
        <f ca="1">IF(C9407=Calculator!$H$27,"F",IF(Daily!D9407+Daily!H9407=0,IF(D9406+H9406&gt;0,"L",""),""))</f>
        <v/>
      </c>
      <c r="B9407" s="34">
        <v>9406</v>
      </c>
      <c r="C9407" s="19">
        <f t="shared" ca="1" si="585"/>
        <v>55336</v>
      </c>
      <c r="D9407" s="29">
        <f t="shared" ca="1" si="587"/>
        <v>0</v>
      </c>
      <c r="E9407" s="29">
        <f ca="1">IF(C9407&lt;Calculator!$D$26,0,IF(DAY($C9407)=1,IF(D9407-Calculator!$G$24&gt;0,Calculator!$G$24,D9407),0))</f>
        <v>0</v>
      </c>
      <c r="F9407" s="29">
        <f ca="1">IF(E9407&gt;0,D9407*Calculator!$G$22/12,0)</f>
        <v>0</v>
      </c>
      <c r="G9407" s="29">
        <f ca="1">IF(E9407&gt;0,(IFERROR(-PMT(Calculator!$G$22/12,Calculator!$G$23*12,Calculator!$G$20),0))-F9407,0)</f>
        <v>0</v>
      </c>
      <c r="H9407" s="29">
        <f t="shared" ca="1" si="588"/>
        <v>0</v>
      </c>
      <c r="I9407" s="29">
        <f t="shared" ca="1" si="586"/>
        <v>0</v>
      </c>
      <c r="J9407" s="30">
        <f>Calculator!$G$40</f>
        <v>6.5000000000000002E-2</v>
      </c>
      <c r="K9407" s="29">
        <f ca="1">IF(C9407&gt;=Calculator!$G$27,IF(DAY($C9407)=1,Calculator!$G$34/2,IF(DAY($C9407)=15,Calculator!$G$34/2,0)),0)</f>
        <v>0</v>
      </c>
      <c r="L9407" s="29">
        <f ca="1">IF(DAY($C9407)=28,IF(H9407=0,0,Calculator!$G$35),0)</f>
        <v>0</v>
      </c>
      <c r="M9407" s="29">
        <f ca="1">IF(I9407&gt;0,IF(DAY($C9407)=1,SUM(INDIRECT("I"&amp;(ROW(C9406)-DAY(C9406))):I9406),0),0)</f>
        <v>0</v>
      </c>
      <c r="N9407" s="29">
        <f ca="1">IF(C9407&lt;Calculator!$G$27,0,IF(C9407=Calculator!$G$27,Calculator!$G$39,IF(H9407-K9407&lt;=0,IF(D9407&gt;Calculator!$G$39,IF(H9407-K9407+E9407+L9407+M9407+Calculator!$G$39&gt;Calculator!$G$39,Calculator!$G$39-(H9407+E9407+L9407+M9407-K9407),Calculator!$G$39),D9407),0)))</f>
        <v>0</v>
      </c>
    </row>
    <row r="9408" spans="1:14" ht="15.75" thickBot="1">
      <c r="A9408" s="33" t="str">
        <f ca="1">IF(C9408=Calculator!$H$27,"F",IF(Daily!D9408+Daily!H9408=0,IF(D9407+H9407&gt;0,"L",""),""))</f>
        <v/>
      </c>
      <c r="B9408" s="34">
        <v>9407</v>
      </c>
      <c r="C9408" s="19">
        <f t="shared" ca="1" si="585"/>
        <v>55337</v>
      </c>
      <c r="D9408" s="29">
        <f t="shared" ca="1" si="587"/>
        <v>0</v>
      </c>
      <c r="E9408" s="29">
        <f ca="1">IF(C9408&lt;Calculator!$D$26,0,IF(DAY($C9408)=1,IF(D9408-Calculator!$G$24&gt;0,Calculator!$G$24,D9408),0))</f>
        <v>0</v>
      </c>
      <c r="F9408" s="29">
        <f ca="1">IF(E9408&gt;0,D9408*Calculator!$G$22/12,0)</f>
        <v>0</v>
      </c>
      <c r="G9408" s="29">
        <f ca="1">IF(E9408&gt;0,(IFERROR(-PMT(Calculator!$G$22/12,Calculator!$G$23*12,Calculator!$G$20),0))-F9408,0)</f>
        <v>0</v>
      </c>
      <c r="H9408" s="29">
        <f t="shared" ca="1" si="588"/>
        <v>0</v>
      </c>
      <c r="I9408" s="29">
        <f t="shared" ca="1" si="586"/>
        <v>0</v>
      </c>
      <c r="J9408" s="30">
        <f>Calculator!$G$40</f>
        <v>6.5000000000000002E-2</v>
      </c>
      <c r="K9408" s="29">
        <f ca="1">IF(C9408&gt;=Calculator!$G$27,IF(DAY($C9408)=1,Calculator!$G$34/2,IF(DAY($C9408)=15,Calculator!$G$34/2,0)),0)</f>
        <v>0</v>
      </c>
      <c r="L9408" s="29">
        <f ca="1">IF(DAY($C9408)=28,IF(H9408=0,0,Calculator!$G$35),0)</f>
        <v>0</v>
      </c>
      <c r="M9408" s="29">
        <f ca="1">IF(I9408&gt;0,IF(DAY($C9408)=1,SUM(INDIRECT("I"&amp;(ROW(C9407)-DAY(C9407))):I9407),0),0)</f>
        <v>0</v>
      </c>
      <c r="N9408" s="29">
        <f ca="1">IF(C9408&lt;Calculator!$G$27,0,IF(C9408=Calculator!$G$27,Calculator!$G$39,IF(H9408-K9408&lt;=0,IF(D9408&gt;Calculator!$G$39,IF(H9408-K9408+E9408+L9408+M9408+Calculator!$G$39&gt;Calculator!$G$39,Calculator!$G$39-(H9408+E9408+L9408+M9408-K9408),Calculator!$G$39),D9408),0)))</f>
        <v>0</v>
      </c>
    </row>
    <row r="9409" spans="1:14" ht="15.75" thickBot="1">
      <c r="A9409" s="33" t="str">
        <f ca="1">IF(C9409=Calculator!$H$27,"F",IF(Daily!D9409+Daily!H9409=0,IF(D9408+H9408&gt;0,"L",""),""))</f>
        <v/>
      </c>
      <c r="B9409" s="34">
        <v>9408</v>
      </c>
      <c r="C9409" s="19">
        <f t="shared" ca="1" si="585"/>
        <v>55338</v>
      </c>
      <c r="D9409" s="29">
        <f t="shared" ca="1" si="587"/>
        <v>0</v>
      </c>
      <c r="E9409" s="29">
        <f ca="1">IF(C9409&lt;Calculator!$D$26,0,IF(DAY($C9409)=1,IF(D9409-Calculator!$G$24&gt;0,Calculator!$G$24,D9409),0))</f>
        <v>0</v>
      </c>
      <c r="F9409" s="29">
        <f ca="1">IF(E9409&gt;0,D9409*Calculator!$G$22/12,0)</f>
        <v>0</v>
      </c>
      <c r="G9409" s="29">
        <f ca="1">IF(E9409&gt;0,(IFERROR(-PMT(Calculator!$G$22/12,Calculator!$G$23*12,Calculator!$G$20),0))-F9409,0)</f>
        <v>0</v>
      </c>
      <c r="H9409" s="29">
        <f t="shared" ca="1" si="588"/>
        <v>0</v>
      </c>
      <c r="I9409" s="29">
        <f t="shared" ca="1" si="586"/>
        <v>0</v>
      </c>
      <c r="J9409" s="30">
        <f>Calculator!$G$40</f>
        <v>6.5000000000000002E-2</v>
      </c>
      <c r="K9409" s="29">
        <f ca="1">IF(C9409&gt;=Calculator!$G$27,IF(DAY($C9409)=1,Calculator!$G$34/2,IF(DAY($C9409)=15,Calculator!$G$34/2,0)),0)</f>
        <v>0</v>
      </c>
      <c r="L9409" s="29">
        <f ca="1">IF(DAY($C9409)=28,IF(H9409=0,0,Calculator!$G$35),0)</f>
        <v>0</v>
      </c>
      <c r="M9409" s="29">
        <f ca="1">IF(I9409&gt;0,IF(DAY($C9409)=1,SUM(INDIRECT("I"&amp;(ROW(C9408)-DAY(C9408))):I9408),0),0)</f>
        <v>0</v>
      </c>
      <c r="N9409" s="29">
        <f ca="1">IF(C9409&lt;Calculator!$G$27,0,IF(C9409=Calculator!$G$27,Calculator!$G$39,IF(H9409-K9409&lt;=0,IF(D9409&gt;Calculator!$G$39,IF(H9409-K9409+E9409+L9409+M9409+Calculator!$G$39&gt;Calculator!$G$39,Calculator!$G$39-(H9409+E9409+L9409+M9409-K9409),Calculator!$G$39),D9409),0)))</f>
        <v>0</v>
      </c>
    </row>
    <row r="9410" spans="1:14" ht="15.75" thickBot="1">
      <c r="A9410" s="33" t="str">
        <f ca="1">IF(C9410=Calculator!$H$27,"F",IF(Daily!D9410+Daily!H9410=0,IF(D9409+H9409&gt;0,"L",""),""))</f>
        <v/>
      </c>
      <c r="B9410" s="34">
        <v>9409</v>
      </c>
      <c r="C9410" s="19">
        <f t="shared" ca="1" si="585"/>
        <v>55339</v>
      </c>
      <c r="D9410" s="29">
        <f t="shared" ca="1" si="587"/>
        <v>0</v>
      </c>
      <c r="E9410" s="29">
        <f ca="1">IF(C9410&lt;Calculator!$D$26,0,IF(DAY($C9410)=1,IF(D9410-Calculator!$G$24&gt;0,Calculator!$G$24,D9410),0))</f>
        <v>0</v>
      </c>
      <c r="F9410" s="29">
        <f ca="1">IF(E9410&gt;0,D9410*Calculator!$G$22/12,0)</f>
        <v>0</v>
      </c>
      <c r="G9410" s="29">
        <f ca="1">IF(E9410&gt;0,(IFERROR(-PMT(Calculator!$G$22/12,Calculator!$G$23*12,Calculator!$G$20),0))-F9410,0)</f>
        <v>0</v>
      </c>
      <c r="H9410" s="29">
        <f t="shared" ca="1" si="588"/>
        <v>0</v>
      </c>
      <c r="I9410" s="29">
        <f t="shared" ca="1" si="586"/>
        <v>0</v>
      </c>
      <c r="J9410" s="30">
        <f>Calculator!$G$40</f>
        <v>6.5000000000000002E-2</v>
      </c>
      <c r="K9410" s="29">
        <f ca="1">IF(C9410&gt;=Calculator!$G$27,IF(DAY($C9410)=1,Calculator!$G$34/2,IF(DAY($C9410)=15,Calculator!$G$34/2,0)),0)</f>
        <v>0</v>
      </c>
      <c r="L9410" s="29">
        <f ca="1">IF(DAY($C9410)=28,IF(H9410=0,0,Calculator!$G$35),0)</f>
        <v>0</v>
      </c>
      <c r="M9410" s="29">
        <f ca="1">IF(I9410&gt;0,IF(DAY($C9410)=1,SUM(INDIRECT("I"&amp;(ROW(C9409)-DAY(C9409))):I9409),0),0)</f>
        <v>0</v>
      </c>
      <c r="N9410" s="29">
        <f ca="1">IF(C9410&lt;Calculator!$G$27,0,IF(C9410=Calculator!$G$27,Calculator!$G$39,IF(H9410-K9410&lt;=0,IF(D9410&gt;Calculator!$G$39,IF(H9410-K9410+E9410+L9410+M9410+Calculator!$G$39&gt;Calculator!$G$39,Calculator!$G$39-(H9410+E9410+L9410+M9410-K9410),Calculator!$G$39),D9410),0)))</f>
        <v>0</v>
      </c>
    </row>
    <row r="9411" spans="1:14" ht="15.75" thickBot="1">
      <c r="A9411" s="33" t="str">
        <f ca="1">IF(C9411=Calculator!$H$27,"F",IF(Daily!D9411+Daily!H9411=0,IF(D9410+H9410&gt;0,"L",""),""))</f>
        <v/>
      </c>
      <c r="B9411" s="34">
        <v>9410</v>
      </c>
      <c r="C9411" s="19">
        <f t="shared" ref="C9411:C9474" ca="1" si="589">C9410+1</f>
        <v>55340</v>
      </c>
      <c r="D9411" s="29">
        <f t="shared" ca="1" si="587"/>
        <v>0</v>
      </c>
      <c r="E9411" s="29">
        <f ca="1">IF(C9411&lt;Calculator!$D$26,0,IF(DAY($C9411)=1,IF(D9411-Calculator!$G$24&gt;0,Calculator!$G$24,D9411),0))</f>
        <v>0</v>
      </c>
      <c r="F9411" s="29">
        <f ca="1">IF(E9411&gt;0,D9411*Calculator!$G$22/12,0)</f>
        <v>0</v>
      </c>
      <c r="G9411" s="29">
        <f ca="1">IF(E9411&gt;0,(IFERROR(-PMT(Calculator!$G$22/12,Calculator!$G$23*12,Calculator!$G$20),0))-F9411,0)</f>
        <v>0</v>
      </c>
      <c r="H9411" s="29">
        <f t="shared" ca="1" si="588"/>
        <v>0</v>
      </c>
      <c r="I9411" s="29">
        <f t="shared" ref="I9411:I9474" ca="1" si="590">H9411*J9411/365</f>
        <v>0</v>
      </c>
      <c r="J9411" s="30">
        <f>Calculator!$G$40</f>
        <v>6.5000000000000002E-2</v>
      </c>
      <c r="K9411" s="29">
        <f ca="1">IF(C9411&gt;=Calculator!$G$27,IF(DAY($C9411)=1,Calculator!$G$34/2,IF(DAY($C9411)=15,Calculator!$G$34/2,0)),0)</f>
        <v>0</v>
      </c>
      <c r="L9411" s="29">
        <f ca="1">IF(DAY($C9411)=28,IF(H9411=0,0,Calculator!$G$35),0)</f>
        <v>0</v>
      </c>
      <c r="M9411" s="29">
        <f ca="1">IF(I9411&gt;0,IF(DAY($C9411)=1,SUM(INDIRECT("I"&amp;(ROW(C9410)-DAY(C9410))):I9410),0),0)</f>
        <v>0</v>
      </c>
      <c r="N9411" s="29">
        <f ca="1">IF(C9411&lt;Calculator!$G$27,0,IF(C9411=Calculator!$G$27,Calculator!$G$39,IF(H9411-K9411&lt;=0,IF(D9411&gt;Calculator!$G$39,IF(H9411-K9411+E9411+L9411+M9411+Calculator!$G$39&gt;Calculator!$G$39,Calculator!$G$39-(H9411+E9411+L9411+M9411-K9411),Calculator!$G$39),D9411),0)))</f>
        <v>0</v>
      </c>
    </row>
    <row r="9412" spans="1:14" ht="15.75" thickBot="1">
      <c r="A9412" s="33" t="str">
        <f ca="1">IF(C9412=Calculator!$H$27,"F",IF(Daily!D9412+Daily!H9412=0,IF(D9411+H9411&gt;0,"L",""),""))</f>
        <v/>
      </c>
      <c r="B9412" s="34">
        <v>9411</v>
      </c>
      <c r="C9412" s="19">
        <f t="shared" ca="1" si="589"/>
        <v>55341</v>
      </c>
      <c r="D9412" s="29">
        <f t="shared" ref="D9412:D9475" ca="1" si="591">IF(((D9411-G9411)-N9411)&lt;0,0,((D9411-G9411)-N9411))</f>
        <v>0</v>
      </c>
      <c r="E9412" s="29">
        <f ca="1">IF(C9412&lt;Calculator!$D$26,0,IF(DAY($C9412)=1,IF(D9412-Calculator!$G$24&gt;0,Calculator!$G$24,D9412),0))</f>
        <v>0</v>
      </c>
      <c r="F9412" s="29">
        <f ca="1">IF(E9412&gt;0,D9412*Calculator!$G$22/12,0)</f>
        <v>0</v>
      </c>
      <c r="G9412" s="29">
        <f ca="1">IF(E9412&gt;0,(IFERROR(-PMT(Calculator!$G$22/12,Calculator!$G$23*12,Calculator!$G$20),0))-F9412,0)</f>
        <v>0</v>
      </c>
      <c r="H9412" s="29">
        <f t="shared" ref="H9412:H9475" ca="1" si="592">IF((H9411-K9411+SUM(L9411:N9411)+E9411)&lt;0,0,(H9411-K9411+SUM(L9411:N9411)+E9411))</f>
        <v>0</v>
      </c>
      <c r="I9412" s="29">
        <f t="shared" ca="1" si="590"/>
        <v>0</v>
      </c>
      <c r="J9412" s="30">
        <f>Calculator!$G$40</f>
        <v>6.5000000000000002E-2</v>
      </c>
      <c r="K9412" s="29">
        <f ca="1">IF(C9412&gt;=Calculator!$G$27,IF(DAY($C9412)=1,Calculator!$G$34/2,IF(DAY($C9412)=15,Calculator!$G$34/2,0)),0)</f>
        <v>0</v>
      </c>
      <c r="L9412" s="29">
        <f ca="1">IF(DAY($C9412)=28,IF(H9412=0,0,Calculator!$G$35),0)</f>
        <v>0</v>
      </c>
      <c r="M9412" s="29">
        <f ca="1">IF(I9412&gt;0,IF(DAY($C9412)=1,SUM(INDIRECT("I"&amp;(ROW(C9411)-DAY(C9411))):I9411),0),0)</f>
        <v>0</v>
      </c>
      <c r="N9412" s="29">
        <f ca="1">IF(C9412&lt;Calculator!$G$27,0,IF(C9412=Calculator!$G$27,Calculator!$G$39,IF(H9412-K9412&lt;=0,IF(D9412&gt;Calculator!$G$39,IF(H9412-K9412+E9412+L9412+M9412+Calculator!$G$39&gt;Calculator!$G$39,Calculator!$G$39-(H9412+E9412+L9412+M9412-K9412),Calculator!$G$39),D9412),0)))</f>
        <v>0</v>
      </c>
    </row>
    <row r="9413" spans="1:14" ht="15.75" thickBot="1">
      <c r="A9413" s="33" t="str">
        <f ca="1">IF(C9413=Calculator!$H$27,"F",IF(Daily!D9413+Daily!H9413=0,IF(D9412+H9412&gt;0,"L",""),""))</f>
        <v/>
      </c>
      <c r="B9413" s="34">
        <v>9412</v>
      </c>
      <c r="C9413" s="19">
        <f t="shared" ca="1" si="589"/>
        <v>55342</v>
      </c>
      <c r="D9413" s="29">
        <f t="shared" ca="1" si="591"/>
        <v>0</v>
      </c>
      <c r="E9413" s="29">
        <f ca="1">IF(C9413&lt;Calculator!$D$26,0,IF(DAY($C9413)=1,IF(D9413-Calculator!$G$24&gt;0,Calculator!$G$24,D9413),0))</f>
        <v>0</v>
      </c>
      <c r="F9413" s="29">
        <f ca="1">IF(E9413&gt;0,D9413*Calculator!$G$22/12,0)</f>
        <v>0</v>
      </c>
      <c r="G9413" s="29">
        <f ca="1">IF(E9413&gt;0,(IFERROR(-PMT(Calculator!$G$22/12,Calculator!$G$23*12,Calculator!$G$20),0))-F9413,0)</f>
        <v>0</v>
      </c>
      <c r="H9413" s="29">
        <f t="shared" ca="1" si="592"/>
        <v>0</v>
      </c>
      <c r="I9413" s="29">
        <f t="shared" ca="1" si="590"/>
        <v>0</v>
      </c>
      <c r="J9413" s="30">
        <f>Calculator!$G$40</f>
        <v>6.5000000000000002E-2</v>
      </c>
      <c r="K9413" s="29">
        <f ca="1">IF(C9413&gt;=Calculator!$G$27,IF(DAY($C9413)=1,Calculator!$G$34/2,IF(DAY($C9413)=15,Calculator!$G$34/2,0)),0)</f>
        <v>0</v>
      </c>
      <c r="L9413" s="29">
        <f ca="1">IF(DAY($C9413)=28,IF(H9413=0,0,Calculator!$G$35),0)</f>
        <v>0</v>
      </c>
      <c r="M9413" s="29">
        <f ca="1">IF(I9413&gt;0,IF(DAY($C9413)=1,SUM(INDIRECT("I"&amp;(ROW(C9412)-DAY(C9412))):I9412),0),0)</f>
        <v>0</v>
      </c>
      <c r="N9413" s="29">
        <f ca="1">IF(C9413&lt;Calculator!$G$27,0,IF(C9413=Calculator!$G$27,Calculator!$G$39,IF(H9413-K9413&lt;=0,IF(D9413&gt;Calculator!$G$39,IF(H9413-K9413+E9413+L9413+M9413+Calculator!$G$39&gt;Calculator!$G$39,Calculator!$G$39-(H9413+E9413+L9413+M9413-K9413),Calculator!$G$39),D9413),0)))</f>
        <v>0</v>
      </c>
    </row>
    <row r="9414" spans="1:14" ht="15.75" thickBot="1">
      <c r="A9414" s="33" t="str">
        <f ca="1">IF(C9414=Calculator!$H$27,"F",IF(Daily!D9414+Daily!H9414=0,IF(D9413+H9413&gt;0,"L",""),""))</f>
        <v/>
      </c>
      <c r="B9414" s="34">
        <v>9413</v>
      </c>
      <c r="C9414" s="19">
        <f t="shared" ca="1" si="589"/>
        <v>55343</v>
      </c>
      <c r="D9414" s="29">
        <f t="shared" ca="1" si="591"/>
        <v>0</v>
      </c>
      <c r="E9414" s="29">
        <f ca="1">IF(C9414&lt;Calculator!$D$26,0,IF(DAY($C9414)=1,IF(D9414-Calculator!$G$24&gt;0,Calculator!$G$24,D9414),0))</f>
        <v>0</v>
      </c>
      <c r="F9414" s="29">
        <f ca="1">IF(E9414&gt;0,D9414*Calculator!$G$22/12,0)</f>
        <v>0</v>
      </c>
      <c r="G9414" s="29">
        <f ca="1">IF(E9414&gt;0,(IFERROR(-PMT(Calculator!$G$22/12,Calculator!$G$23*12,Calculator!$G$20),0))-F9414,0)</f>
        <v>0</v>
      </c>
      <c r="H9414" s="29">
        <f t="shared" ca="1" si="592"/>
        <v>0</v>
      </c>
      <c r="I9414" s="29">
        <f t="shared" ca="1" si="590"/>
        <v>0</v>
      </c>
      <c r="J9414" s="30">
        <f>Calculator!$G$40</f>
        <v>6.5000000000000002E-2</v>
      </c>
      <c r="K9414" s="29">
        <f ca="1">IF(C9414&gt;=Calculator!$G$27,IF(DAY($C9414)=1,Calculator!$G$34/2,IF(DAY($C9414)=15,Calculator!$G$34/2,0)),0)</f>
        <v>0</v>
      </c>
      <c r="L9414" s="29">
        <f ca="1">IF(DAY($C9414)=28,IF(H9414=0,0,Calculator!$G$35),0)</f>
        <v>0</v>
      </c>
      <c r="M9414" s="29">
        <f ca="1">IF(I9414&gt;0,IF(DAY($C9414)=1,SUM(INDIRECT("I"&amp;(ROW(C9413)-DAY(C9413))):I9413),0),0)</f>
        <v>0</v>
      </c>
      <c r="N9414" s="29">
        <f ca="1">IF(C9414&lt;Calculator!$G$27,0,IF(C9414=Calculator!$G$27,Calculator!$G$39,IF(H9414-K9414&lt;=0,IF(D9414&gt;Calculator!$G$39,IF(H9414-K9414+E9414+L9414+M9414+Calculator!$G$39&gt;Calculator!$G$39,Calculator!$G$39-(H9414+E9414+L9414+M9414-K9414),Calculator!$G$39),D9414),0)))</f>
        <v>0</v>
      </c>
    </row>
    <row r="9415" spans="1:14" ht="15.75" thickBot="1">
      <c r="A9415" s="33" t="str">
        <f ca="1">IF(C9415=Calculator!$H$27,"F",IF(Daily!D9415+Daily!H9415=0,IF(D9414+H9414&gt;0,"L",""),""))</f>
        <v/>
      </c>
      <c r="B9415" s="34">
        <v>9414</v>
      </c>
      <c r="C9415" s="19">
        <f t="shared" ca="1" si="589"/>
        <v>55344</v>
      </c>
      <c r="D9415" s="29">
        <f t="shared" ca="1" si="591"/>
        <v>0</v>
      </c>
      <c r="E9415" s="29">
        <f ca="1">IF(C9415&lt;Calculator!$D$26,0,IF(DAY($C9415)=1,IF(D9415-Calculator!$G$24&gt;0,Calculator!$G$24,D9415),0))</f>
        <v>0</v>
      </c>
      <c r="F9415" s="29">
        <f ca="1">IF(E9415&gt;0,D9415*Calculator!$G$22/12,0)</f>
        <v>0</v>
      </c>
      <c r="G9415" s="29">
        <f ca="1">IF(E9415&gt;0,(IFERROR(-PMT(Calculator!$G$22/12,Calculator!$G$23*12,Calculator!$G$20),0))-F9415,0)</f>
        <v>0</v>
      </c>
      <c r="H9415" s="29">
        <f t="shared" ca="1" si="592"/>
        <v>0</v>
      </c>
      <c r="I9415" s="29">
        <f t="shared" ca="1" si="590"/>
        <v>0</v>
      </c>
      <c r="J9415" s="30">
        <f>Calculator!$G$40</f>
        <v>6.5000000000000002E-2</v>
      </c>
      <c r="K9415" s="29">
        <f ca="1">IF(C9415&gt;=Calculator!$G$27,IF(DAY($C9415)=1,Calculator!$G$34/2,IF(DAY($C9415)=15,Calculator!$G$34/2,0)),0)</f>
        <v>0</v>
      </c>
      <c r="L9415" s="29">
        <f ca="1">IF(DAY($C9415)=28,IF(H9415=0,0,Calculator!$G$35),0)</f>
        <v>0</v>
      </c>
      <c r="M9415" s="29">
        <f ca="1">IF(I9415&gt;0,IF(DAY($C9415)=1,SUM(INDIRECT("I"&amp;(ROW(C9414)-DAY(C9414))):I9414),0),0)</f>
        <v>0</v>
      </c>
      <c r="N9415" s="29">
        <f ca="1">IF(C9415&lt;Calculator!$G$27,0,IF(C9415=Calculator!$G$27,Calculator!$G$39,IF(H9415-K9415&lt;=0,IF(D9415&gt;Calculator!$G$39,IF(H9415-K9415+E9415+L9415+M9415+Calculator!$G$39&gt;Calculator!$G$39,Calculator!$G$39-(H9415+E9415+L9415+M9415-K9415),Calculator!$G$39),D9415),0)))</f>
        <v>0</v>
      </c>
    </row>
    <row r="9416" spans="1:14" ht="15.75" thickBot="1">
      <c r="A9416" s="33" t="str">
        <f ca="1">IF(C9416=Calculator!$H$27,"F",IF(Daily!D9416+Daily!H9416=0,IF(D9415+H9415&gt;0,"L",""),""))</f>
        <v/>
      </c>
      <c r="B9416" s="34">
        <v>9415</v>
      </c>
      <c r="C9416" s="19">
        <f t="shared" ca="1" si="589"/>
        <v>55345</v>
      </c>
      <c r="D9416" s="29">
        <f t="shared" ca="1" si="591"/>
        <v>0</v>
      </c>
      <c r="E9416" s="29">
        <f ca="1">IF(C9416&lt;Calculator!$D$26,0,IF(DAY($C9416)=1,IF(D9416-Calculator!$G$24&gt;0,Calculator!$G$24,D9416),0))</f>
        <v>0</v>
      </c>
      <c r="F9416" s="29">
        <f ca="1">IF(E9416&gt;0,D9416*Calculator!$G$22/12,0)</f>
        <v>0</v>
      </c>
      <c r="G9416" s="29">
        <f ca="1">IF(E9416&gt;0,(IFERROR(-PMT(Calculator!$G$22/12,Calculator!$G$23*12,Calculator!$G$20),0))-F9416,0)</f>
        <v>0</v>
      </c>
      <c r="H9416" s="29">
        <f t="shared" ca="1" si="592"/>
        <v>0</v>
      </c>
      <c r="I9416" s="29">
        <f t="shared" ca="1" si="590"/>
        <v>0</v>
      </c>
      <c r="J9416" s="30">
        <f>Calculator!$G$40</f>
        <v>6.5000000000000002E-2</v>
      </c>
      <c r="K9416" s="29">
        <f ca="1">IF(C9416&gt;=Calculator!$G$27,IF(DAY($C9416)=1,Calculator!$G$34/2,IF(DAY($C9416)=15,Calculator!$G$34/2,0)),0)</f>
        <v>0</v>
      </c>
      <c r="L9416" s="29">
        <f ca="1">IF(DAY($C9416)=28,IF(H9416=0,0,Calculator!$G$35),0)</f>
        <v>0</v>
      </c>
      <c r="M9416" s="29">
        <f ca="1">IF(I9416&gt;0,IF(DAY($C9416)=1,SUM(INDIRECT("I"&amp;(ROW(C9415)-DAY(C9415))):I9415),0),0)</f>
        <v>0</v>
      </c>
      <c r="N9416" s="29">
        <f ca="1">IF(C9416&lt;Calculator!$G$27,0,IF(C9416=Calculator!$G$27,Calculator!$G$39,IF(H9416-K9416&lt;=0,IF(D9416&gt;Calculator!$G$39,IF(H9416-K9416+E9416+L9416+M9416+Calculator!$G$39&gt;Calculator!$G$39,Calculator!$G$39-(H9416+E9416+L9416+M9416-K9416),Calculator!$G$39),D9416),0)))</f>
        <v>0</v>
      </c>
    </row>
    <row r="9417" spans="1:14" ht="15.75" thickBot="1">
      <c r="A9417" s="33" t="str">
        <f ca="1">IF(C9417=Calculator!$H$27,"F",IF(Daily!D9417+Daily!H9417=0,IF(D9416+H9416&gt;0,"L",""),""))</f>
        <v/>
      </c>
      <c r="B9417" s="34">
        <v>9416</v>
      </c>
      <c r="C9417" s="19">
        <f t="shared" ca="1" si="589"/>
        <v>55346</v>
      </c>
      <c r="D9417" s="29">
        <f t="shared" ca="1" si="591"/>
        <v>0</v>
      </c>
      <c r="E9417" s="29">
        <f ca="1">IF(C9417&lt;Calculator!$D$26,0,IF(DAY($C9417)=1,IF(D9417-Calculator!$G$24&gt;0,Calculator!$G$24,D9417),0))</f>
        <v>0</v>
      </c>
      <c r="F9417" s="29">
        <f ca="1">IF(E9417&gt;0,D9417*Calculator!$G$22/12,0)</f>
        <v>0</v>
      </c>
      <c r="G9417" s="29">
        <f ca="1">IF(E9417&gt;0,(IFERROR(-PMT(Calculator!$G$22/12,Calculator!$G$23*12,Calculator!$G$20),0))-F9417,0)</f>
        <v>0</v>
      </c>
      <c r="H9417" s="29">
        <f t="shared" ca="1" si="592"/>
        <v>0</v>
      </c>
      <c r="I9417" s="29">
        <f t="shared" ca="1" si="590"/>
        <v>0</v>
      </c>
      <c r="J9417" s="30">
        <f>Calculator!$G$40</f>
        <v>6.5000000000000002E-2</v>
      </c>
      <c r="K9417" s="29">
        <f ca="1">IF(C9417&gt;=Calculator!$G$27,IF(DAY($C9417)=1,Calculator!$G$34/2,IF(DAY($C9417)=15,Calculator!$G$34/2,0)),0)</f>
        <v>0</v>
      </c>
      <c r="L9417" s="29">
        <f ca="1">IF(DAY($C9417)=28,IF(H9417=0,0,Calculator!$G$35),0)</f>
        <v>0</v>
      </c>
      <c r="M9417" s="29">
        <f ca="1">IF(I9417&gt;0,IF(DAY($C9417)=1,SUM(INDIRECT("I"&amp;(ROW(C9416)-DAY(C9416))):I9416),0),0)</f>
        <v>0</v>
      </c>
      <c r="N9417" s="29">
        <f ca="1">IF(C9417&lt;Calculator!$G$27,0,IF(C9417=Calculator!$G$27,Calculator!$G$39,IF(H9417-K9417&lt;=0,IF(D9417&gt;Calculator!$G$39,IF(H9417-K9417+E9417+L9417+M9417+Calculator!$G$39&gt;Calculator!$G$39,Calculator!$G$39-(H9417+E9417+L9417+M9417-K9417),Calculator!$G$39),D9417),0)))</f>
        <v>0</v>
      </c>
    </row>
    <row r="9418" spans="1:14" ht="15.75" thickBot="1">
      <c r="A9418" s="33" t="str">
        <f ca="1">IF(C9418=Calculator!$H$27,"F",IF(Daily!D9418+Daily!H9418=0,IF(D9417+H9417&gt;0,"L",""),""))</f>
        <v/>
      </c>
      <c r="B9418" s="34">
        <v>9417</v>
      </c>
      <c r="C9418" s="19">
        <f t="shared" ca="1" si="589"/>
        <v>55347</v>
      </c>
      <c r="D9418" s="29">
        <f t="shared" ca="1" si="591"/>
        <v>0</v>
      </c>
      <c r="E9418" s="29">
        <f ca="1">IF(C9418&lt;Calculator!$D$26,0,IF(DAY($C9418)=1,IF(D9418-Calculator!$G$24&gt;0,Calculator!$G$24,D9418),0))</f>
        <v>0</v>
      </c>
      <c r="F9418" s="29">
        <f ca="1">IF(E9418&gt;0,D9418*Calculator!$G$22/12,0)</f>
        <v>0</v>
      </c>
      <c r="G9418" s="29">
        <f ca="1">IF(E9418&gt;0,(IFERROR(-PMT(Calculator!$G$22/12,Calculator!$G$23*12,Calculator!$G$20),0))-F9418,0)</f>
        <v>0</v>
      </c>
      <c r="H9418" s="29">
        <f t="shared" ca="1" si="592"/>
        <v>0</v>
      </c>
      <c r="I9418" s="29">
        <f t="shared" ca="1" si="590"/>
        <v>0</v>
      </c>
      <c r="J9418" s="30">
        <f>Calculator!$G$40</f>
        <v>6.5000000000000002E-2</v>
      </c>
      <c r="K9418" s="29">
        <f ca="1">IF(C9418&gt;=Calculator!$G$27,IF(DAY($C9418)=1,Calculator!$G$34/2,IF(DAY($C9418)=15,Calculator!$G$34/2,0)),0)</f>
        <v>0</v>
      </c>
      <c r="L9418" s="29">
        <f ca="1">IF(DAY($C9418)=28,IF(H9418=0,0,Calculator!$G$35),0)</f>
        <v>0</v>
      </c>
      <c r="M9418" s="29">
        <f ca="1">IF(I9418&gt;0,IF(DAY($C9418)=1,SUM(INDIRECT("I"&amp;(ROW(C9417)-DAY(C9417))):I9417),0),0)</f>
        <v>0</v>
      </c>
      <c r="N9418" s="29">
        <f ca="1">IF(C9418&lt;Calculator!$G$27,0,IF(C9418=Calculator!$G$27,Calculator!$G$39,IF(H9418-K9418&lt;=0,IF(D9418&gt;Calculator!$G$39,IF(H9418-K9418+E9418+L9418+M9418+Calculator!$G$39&gt;Calculator!$G$39,Calculator!$G$39-(H9418+E9418+L9418+M9418-K9418),Calculator!$G$39),D9418),0)))</f>
        <v>0</v>
      </c>
    </row>
    <row r="9419" spans="1:14" ht="15.75" thickBot="1">
      <c r="A9419" s="33" t="str">
        <f ca="1">IF(C9419=Calculator!$H$27,"F",IF(Daily!D9419+Daily!H9419=0,IF(D9418+H9418&gt;0,"L",""),""))</f>
        <v/>
      </c>
      <c r="B9419" s="34">
        <v>9418</v>
      </c>
      <c r="C9419" s="19">
        <f t="shared" ca="1" si="589"/>
        <v>55348</v>
      </c>
      <c r="D9419" s="29">
        <f t="shared" ca="1" si="591"/>
        <v>0</v>
      </c>
      <c r="E9419" s="29">
        <f ca="1">IF(C9419&lt;Calculator!$D$26,0,IF(DAY($C9419)=1,IF(D9419-Calculator!$G$24&gt;0,Calculator!$G$24,D9419),0))</f>
        <v>0</v>
      </c>
      <c r="F9419" s="29">
        <f ca="1">IF(E9419&gt;0,D9419*Calculator!$G$22/12,0)</f>
        <v>0</v>
      </c>
      <c r="G9419" s="29">
        <f ca="1">IF(E9419&gt;0,(IFERROR(-PMT(Calculator!$G$22/12,Calculator!$G$23*12,Calculator!$G$20),0))-F9419,0)</f>
        <v>0</v>
      </c>
      <c r="H9419" s="29">
        <f t="shared" ca="1" si="592"/>
        <v>0</v>
      </c>
      <c r="I9419" s="29">
        <f t="shared" ca="1" si="590"/>
        <v>0</v>
      </c>
      <c r="J9419" s="30">
        <f>Calculator!$G$40</f>
        <v>6.5000000000000002E-2</v>
      </c>
      <c r="K9419" s="29">
        <f ca="1">IF(C9419&gt;=Calculator!$G$27,IF(DAY($C9419)=1,Calculator!$G$34/2,IF(DAY($C9419)=15,Calculator!$G$34/2,0)),0)</f>
        <v>0</v>
      </c>
      <c r="L9419" s="29">
        <f ca="1">IF(DAY($C9419)=28,IF(H9419=0,0,Calculator!$G$35),0)</f>
        <v>0</v>
      </c>
      <c r="M9419" s="29">
        <f ca="1">IF(I9419&gt;0,IF(DAY($C9419)=1,SUM(INDIRECT("I"&amp;(ROW(C9418)-DAY(C9418))):I9418),0),0)</f>
        <v>0</v>
      </c>
      <c r="N9419" s="29">
        <f ca="1">IF(C9419&lt;Calculator!$G$27,0,IF(C9419=Calculator!$G$27,Calculator!$G$39,IF(H9419-K9419&lt;=0,IF(D9419&gt;Calculator!$G$39,IF(H9419-K9419+E9419+L9419+M9419+Calculator!$G$39&gt;Calculator!$G$39,Calculator!$G$39-(H9419+E9419+L9419+M9419-K9419),Calculator!$G$39),D9419),0)))</f>
        <v>0</v>
      </c>
    </row>
    <row r="9420" spans="1:14" ht="15.75" thickBot="1">
      <c r="A9420" s="33" t="str">
        <f ca="1">IF(C9420=Calculator!$H$27,"F",IF(Daily!D9420+Daily!H9420=0,IF(D9419+H9419&gt;0,"L",""),""))</f>
        <v/>
      </c>
      <c r="B9420" s="34">
        <v>9419</v>
      </c>
      <c r="C9420" s="19">
        <f t="shared" ca="1" si="589"/>
        <v>55349</v>
      </c>
      <c r="D9420" s="29">
        <f t="shared" ca="1" si="591"/>
        <v>0</v>
      </c>
      <c r="E9420" s="29">
        <f ca="1">IF(C9420&lt;Calculator!$D$26,0,IF(DAY($C9420)=1,IF(D9420-Calculator!$G$24&gt;0,Calculator!$G$24,D9420),0))</f>
        <v>0</v>
      </c>
      <c r="F9420" s="29">
        <f ca="1">IF(E9420&gt;0,D9420*Calculator!$G$22/12,0)</f>
        <v>0</v>
      </c>
      <c r="G9420" s="29">
        <f ca="1">IF(E9420&gt;0,(IFERROR(-PMT(Calculator!$G$22/12,Calculator!$G$23*12,Calculator!$G$20),0))-F9420,0)</f>
        <v>0</v>
      </c>
      <c r="H9420" s="29">
        <f t="shared" ca="1" si="592"/>
        <v>0</v>
      </c>
      <c r="I9420" s="29">
        <f t="shared" ca="1" si="590"/>
        <v>0</v>
      </c>
      <c r="J9420" s="30">
        <f>Calculator!$G$40</f>
        <v>6.5000000000000002E-2</v>
      </c>
      <c r="K9420" s="29">
        <f ca="1">IF(C9420&gt;=Calculator!$G$27,IF(DAY($C9420)=1,Calculator!$G$34/2,IF(DAY($C9420)=15,Calculator!$G$34/2,0)),0)</f>
        <v>4500</v>
      </c>
      <c r="L9420" s="29">
        <f ca="1">IF(DAY($C9420)=28,IF(H9420=0,0,Calculator!$G$35),0)</f>
        <v>0</v>
      </c>
      <c r="M9420" s="29">
        <f ca="1">IF(I9420&gt;0,IF(DAY($C9420)=1,SUM(INDIRECT("I"&amp;(ROW(C9419)-DAY(C9419))):I9419),0),0)</f>
        <v>0</v>
      </c>
      <c r="N9420" s="29">
        <f ca="1">IF(C9420&lt;Calculator!$G$27,0,IF(C9420=Calculator!$G$27,Calculator!$G$39,IF(H9420-K9420&lt;=0,IF(D9420&gt;Calculator!$G$39,IF(H9420-K9420+E9420+L9420+M9420+Calculator!$G$39&gt;Calculator!$G$39,Calculator!$G$39-(H9420+E9420+L9420+M9420-K9420),Calculator!$G$39),D9420),0)))</f>
        <v>0</v>
      </c>
    </row>
    <row r="9421" spans="1:14" ht="15.75" thickBot="1">
      <c r="A9421" s="33" t="str">
        <f ca="1">IF(C9421=Calculator!$H$27,"F",IF(Daily!D9421+Daily!H9421=0,IF(D9420+H9420&gt;0,"L",""),""))</f>
        <v/>
      </c>
      <c r="B9421" s="34">
        <v>9420</v>
      </c>
      <c r="C9421" s="19">
        <f t="shared" ca="1" si="589"/>
        <v>55350</v>
      </c>
      <c r="D9421" s="29">
        <f t="shared" ca="1" si="591"/>
        <v>0</v>
      </c>
      <c r="E9421" s="29">
        <f ca="1">IF(C9421&lt;Calculator!$D$26,0,IF(DAY($C9421)=1,IF(D9421-Calculator!$G$24&gt;0,Calculator!$G$24,D9421),0))</f>
        <v>0</v>
      </c>
      <c r="F9421" s="29">
        <f ca="1">IF(E9421&gt;0,D9421*Calculator!$G$22/12,0)</f>
        <v>0</v>
      </c>
      <c r="G9421" s="29">
        <f ca="1">IF(E9421&gt;0,(IFERROR(-PMT(Calculator!$G$22/12,Calculator!$G$23*12,Calculator!$G$20),0))-F9421,0)</f>
        <v>0</v>
      </c>
      <c r="H9421" s="29">
        <f t="shared" ca="1" si="592"/>
        <v>0</v>
      </c>
      <c r="I9421" s="29">
        <f t="shared" ca="1" si="590"/>
        <v>0</v>
      </c>
      <c r="J9421" s="30">
        <f>Calculator!$G$40</f>
        <v>6.5000000000000002E-2</v>
      </c>
      <c r="K9421" s="29">
        <f ca="1">IF(C9421&gt;=Calculator!$G$27,IF(DAY($C9421)=1,Calculator!$G$34/2,IF(DAY($C9421)=15,Calculator!$G$34/2,0)),0)</f>
        <v>0</v>
      </c>
      <c r="L9421" s="29">
        <f ca="1">IF(DAY($C9421)=28,IF(H9421=0,0,Calculator!$G$35),0)</f>
        <v>0</v>
      </c>
      <c r="M9421" s="29">
        <f ca="1">IF(I9421&gt;0,IF(DAY($C9421)=1,SUM(INDIRECT("I"&amp;(ROW(C9420)-DAY(C9420))):I9420),0),0)</f>
        <v>0</v>
      </c>
      <c r="N9421" s="29">
        <f ca="1">IF(C9421&lt;Calculator!$G$27,0,IF(C9421=Calculator!$G$27,Calculator!$G$39,IF(H9421-K9421&lt;=0,IF(D9421&gt;Calculator!$G$39,IF(H9421-K9421+E9421+L9421+M9421+Calculator!$G$39&gt;Calculator!$G$39,Calculator!$G$39-(H9421+E9421+L9421+M9421-K9421),Calculator!$G$39),D9421),0)))</f>
        <v>0</v>
      </c>
    </row>
    <row r="9422" spans="1:14" ht="15.75" thickBot="1">
      <c r="A9422" s="33" t="str">
        <f ca="1">IF(C9422=Calculator!$H$27,"F",IF(Daily!D9422+Daily!H9422=0,IF(D9421+H9421&gt;0,"L",""),""))</f>
        <v/>
      </c>
      <c r="B9422" s="34">
        <v>9421</v>
      </c>
      <c r="C9422" s="19">
        <f t="shared" ca="1" si="589"/>
        <v>55351</v>
      </c>
      <c r="D9422" s="29">
        <f t="shared" ca="1" si="591"/>
        <v>0</v>
      </c>
      <c r="E9422" s="29">
        <f ca="1">IF(C9422&lt;Calculator!$D$26,0,IF(DAY($C9422)=1,IF(D9422-Calculator!$G$24&gt;0,Calculator!$G$24,D9422),0))</f>
        <v>0</v>
      </c>
      <c r="F9422" s="29">
        <f ca="1">IF(E9422&gt;0,D9422*Calculator!$G$22/12,0)</f>
        <v>0</v>
      </c>
      <c r="G9422" s="29">
        <f ca="1">IF(E9422&gt;0,(IFERROR(-PMT(Calculator!$G$22/12,Calculator!$G$23*12,Calculator!$G$20),0))-F9422,0)</f>
        <v>0</v>
      </c>
      <c r="H9422" s="29">
        <f t="shared" ca="1" si="592"/>
        <v>0</v>
      </c>
      <c r="I9422" s="29">
        <f t="shared" ca="1" si="590"/>
        <v>0</v>
      </c>
      <c r="J9422" s="30">
        <f>Calculator!$G$40</f>
        <v>6.5000000000000002E-2</v>
      </c>
      <c r="K9422" s="29">
        <f ca="1">IF(C9422&gt;=Calculator!$G$27,IF(DAY($C9422)=1,Calculator!$G$34/2,IF(DAY($C9422)=15,Calculator!$G$34/2,0)),0)</f>
        <v>0</v>
      </c>
      <c r="L9422" s="29">
        <f ca="1">IF(DAY($C9422)=28,IF(H9422=0,0,Calculator!$G$35),0)</f>
        <v>0</v>
      </c>
      <c r="M9422" s="29">
        <f ca="1">IF(I9422&gt;0,IF(DAY($C9422)=1,SUM(INDIRECT("I"&amp;(ROW(C9421)-DAY(C9421))):I9421),0),0)</f>
        <v>0</v>
      </c>
      <c r="N9422" s="29">
        <f ca="1">IF(C9422&lt;Calculator!$G$27,0,IF(C9422=Calculator!$G$27,Calculator!$G$39,IF(H9422-K9422&lt;=0,IF(D9422&gt;Calculator!$G$39,IF(H9422-K9422+E9422+L9422+M9422+Calculator!$G$39&gt;Calculator!$G$39,Calculator!$G$39-(H9422+E9422+L9422+M9422-K9422),Calculator!$G$39),D9422),0)))</f>
        <v>0</v>
      </c>
    </row>
    <row r="9423" spans="1:14" ht="15.75" thickBot="1">
      <c r="A9423" s="33" t="str">
        <f ca="1">IF(C9423=Calculator!$H$27,"F",IF(Daily!D9423+Daily!H9423=0,IF(D9422+H9422&gt;0,"L",""),""))</f>
        <v/>
      </c>
      <c r="B9423" s="34">
        <v>9422</v>
      </c>
      <c r="C9423" s="19">
        <f t="shared" ca="1" si="589"/>
        <v>55352</v>
      </c>
      <c r="D9423" s="29">
        <f t="shared" ca="1" si="591"/>
        <v>0</v>
      </c>
      <c r="E9423" s="29">
        <f ca="1">IF(C9423&lt;Calculator!$D$26,0,IF(DAY($C9423)=1,IF(D9423-Calculator!$G$24&gt;0,Calculator!$G$24,D9423),0))</f>
        <v>0</v>
      </c>
      <c r="F9423" s="29">
        <f ca="1">IF(E9423&gt;0,D9423*Calculator!$G$22/12,0)</f>
        <v>0</v>
      </c>
      <c r="G9423" s="29">
        <f ca="1">IF(E9423&gt;0,(IFERROR(-PMT(Calculator!$G$22/12,Calculator!$G$23*12,Calculator!$G$20),0))-F9423,0)</f>
        <v>0</v>
      </c>
      <c r="H9423" s="29">
        <f t="shared" ca="1" si="592"/>
        <v>0</v>
      </c>
      <c r="I9423" s="29">
        <f t="shared" ca="1" si="590"/>
        <v>0</v>
      </c>
      <c r="J9423" s="30">
        <f>Calculator!$G$40</f>
        <v>6.5000000000000002E-2</v>
      </c>
      <c r="K9423" s="29">
        <f ca="1">IF(C9423&gt;=Calculator!$G$27,IF(DAY($C9423)=1,Calculator!$G$34/2,IF(DAY($C9423)=15,Calculator!$G$34/2,0)),0)</f>
        <v>0</v>
      </c>
      <c r="L9423" s="29">
        <f ca="1">IF(DAY($C9423)=28,IF(H9423=0,0,Calculator!$G$35),0)</f>
        <v>0</v>
      </c>
      <c r="M9423" s="29">
        <f ca="1">IF(I9423&gt;0,IF(DAY($C9423)=1,SUM(INDIRECT("I"&amp;(ROW(C9422)-DAY(C9422))):I9422),0),0)</f>
        <v>0</v>
      </c>
      <c r="N9423" s="29">
        <f ca="1">IF(C9423&lt;Calculator!$G$27,0,IF(C9423=Calculator!$G$27,Calculator!$G$39,IF(H9423-K9423&lt;=0,IF(D9423&gt;Calculator!$G$39,IF(H9423-K9423+E9423+L9423+M9423+Calculator!$G$39&gt;Calculator!$G$39,Calculator!$G$39-(H9423+E9423+L9423+M9423-K9423),Calculator!$G$39),D9423),0)))</f>
        <v>0</v>
      </c>
    </row>
    <row r="9424" spans="1:14" ht="15.75" thickBot="1">
      <c r="A9424" s="33" t="str">
        <f ca="1">IF(C9424=Calculator!$H$27,"F",IF(Daily!D9424+Daily!H9424=0,IF(D9423+H9423&gt;0,"L",""),""))</f>
        <v/>
      </c>
      <c r="B9424" s="34">
        <v>9423</v>
      </c>
      <c r="C9424" s="19">
        <f t="shared" ca="1" si="589"/>
        <v>55353</v>
      </c>
      <c r="D9424" s="29">
        <f t="shared" ca="1" si="591"/>
        <v>0</v>
      </c>
      <c r="E9424" s="29">
        <f ca="1">IF(C9424&lt;Calculator!$D$26,0,IF(DAY($C9424)=1,IF(D9424-Calculator!$G$24&gt;0,Calculator!$G$24,D9424),0))</f>
        <v>0</v>
      </c>
      <c r="F9424" s="29">
        <f ca="1">IF(E9424&gt;0,D9424*Calculator!$G$22/12,0)</f>
        <v>0</v>
      </c>
      <c r="G9424" s="29">
        <f ca="1">IF(E9424&gt;0,(IFERROR(-PMT(Calculator!$G$22/12,Calculator!$G$23*12,Calculator!$G$20),0))-F9424,0)</f>
        <v>0</v>
      </c>
      <c r="H9424" s="29">
        <f t="shared" ca="1" si="592"/>
        <v>0</v>
      </c>
      <c r="I9424" s="29">
        <f t="shared" ca="1" si="590"/>
        <v>0</v>
      </c>
      <c r="J9424" s="30">
        <f>Calculator!$G$40</f>
        <v>6.5000000000000002E-2</v>
      </c>
      <c r="K9424" s="29">
        <f ca="1">IF(C9424&gt;=Calculator!$G$27,IF(DAY($C9424)=1,Calculator!$G$34/2,IF(DAY($C9424)=15,Calculator!$G$34/2,0)),0)</f>
        <v>0</v>
      </c>
      <c r="L9424" s="29">
        <f ca="1">IF(DAY($C9424)=28,IF(H9424=0,0,Calculator!$G$35),0)</f>
        <v>0</v>
      </c>
      <c r="M9424" s="29">
        <f ca="1">IF(I9424&gt;0,IF(DAY($C9424)=1,SUM(INDIRECT("I"&amp;(ROW(C9423)-DAY(C9423))):I9423),0),0)</f>
        <v>0</v>
      </c>
      <c r="N9424" s="29">
        <f ca="1">IF(C9424&lt;Calculator!$G$27,0,IF(C9424=Calculator!$G$27,Calculator!$G$39,IF(H9424-K9424&lt;=0,IF(D9424&gt;Calculator!$G$39,IF(H9424-K9424+E9424+L9424+M9424+Calculator!$G$39&gt;Calculator!$G$39,Calculator!$G$39-(H9424+E9424+L9424+M9424-K9424),Calculator!$G$39),D9424),0)))</f>
        <v>0</v>
      </c>
    </row>
    <row r="9425" spans="1:14" ht="15.75" thickBot="1">
      <c r="A9425" s="33" t="str">
        <f ca="1">IF(C9425=Calculator!$H$27,"F",IF(Daily!D9425+Daily!H9425=0,IF(D9424+H9424&gt;0,"L",""),""))</f>
        <v/>
      </c>
      <c r="B9425" s="34">
        <v>9424</v>
      </c>
      <c r="C9425" s="19">
        <f t="shared" ca="1" si="589"/>
        <v>55354</v>
      </c>
      <c r="D9425" s="29">
        <f t="shared" ca="1" si="591"/>
        <v>0</v>
      </c>
      <c r="E9425" s="29">
        <f ca="1">IF(C9425&lt;Calculator!$D$26,0,IF(DAY($C9425)=1,IF(D9425-Calculator!$G$24&gt;0,Calculator!$G$24,D9425),0))</f>
        <v>0</v>
      </c>
      <c r="F9425" s="29">
        <f ca="1">IF(E9425&gt;0,D9425*Calculator!$G$22/12,0)</f>
        <v>0</v>
      </c>
      <c r="G9425" s="29">
        <f ca="1">IF(E9425&gt;0,(IFERROR(-PMT(Calculator!$G$22/12,Calculator!$G$23*12,Calculator!$G$20),0))-F9425,0)</f>
        <v>0</v>
      </c>
      <c r="H9425" s="29">
        <f t="shared" ca="1" si="592"/>
        <v>0</v>
      </c>
      <c r="I9425" s="29">
        <f t="shared" ca="1" si="590"/>
        <v>0</v>
      </c>
      <c r="J9425" s="30">
        <f>Calculator!$G$40</f>
        <v>6.5000000000000002E-2</v>
      </c>
      <c r="K9425" s="29">
        <f ca="1">IF(C9425&gt;=Calculator!$G$27,IF(DAY($C9425)=1,Calculator!$G$34/2,IF(DAY($C9425)=15,Calculator!$G$34/2,0)),0)</f>
        <v>0</v>
      </c>
      <c r="L9425" s="29">
        <f ca="1">IF(DAY($C9425)=28,IF(H9425=0,0,Calculator!$G$35),0)</f>
        <v>0</v>
      </c>
      <c r="M9425" s="29">
        <f ca="1">IF(I9425&gt;0,IF(DAY($C9425)=1,SUM(INDIRECT("I"&amp;(ROW(C9424)-DAY(C9424))):I9424),0),0)</f>
        <v>0</v>
      </c>
      <c r="N9425" s="29">
        <f ca="1">IF(C9425&lt;Calculator!$G$27,0,IF(C9425=Calculator!$G$27,Calculator!$G$39,IF(H9425-K9425&lt;=0,IF(D9425&gt;Calculator!$G$39,IF(H9425-K9425+E9425+L9425+M9425+Calculator!$G$39&gt;Calculator!$G$39,Calculator!$G$39-(H9425+E9425+L9425+M9425-K9425),Calculator!$G$39),D9425),0)))</f>
        <v>0</v>
      </c>
    </row>
    <row r="9426" spans="1:14" ht="15.75" thickBot="1">
      <c r="A9426" s="33" t="str">
        <f ca="1">IF(C9426=Calculator!$H$27,"F",IF(Daily!D9426+Daily!H9426=0,IF(D9425+H9425&gt;0,"L",""),""))</f>
        <v/>
      </c>
      <c r="B9426" s="34">
        <v>9425</v>
      </c>
      <c r="C9426" s="19">
        <f t="shared" ca="1" si="589"/>
        <v>55355</v>
      </c>
      <c r="D9426" s="29">
        <f t="shared" ca="1" si="591"/>
        <v>0</v>
      </c>
      <c r="E9426" s="29">
        <f ca="1">IF(C9426&lt;Calculator!$D$26,0,IF(DAY($C9426)=1,IF(D9426-Calculator!$G$24&gt;0,Calculator!$G$24,D9426),0))</f>
        <v>0</v>
      </c>
      <c r="F9426" s="29">
        <f ca="1">IF(E9426&gt;0,D9426*Calculator!$G$22/12,0)</f>
        <v>0</v>
      </c>
      <c r="G9426" s="29">
        <f ca="1">IF(E9426&gt;0,(IFERROR(-PMT(Calculator!$G$22/12,Calculator!$G$23*12,Calculator!$G$20),0))-F9426,0)</f>
        <v>0</v>
      </c>
      <c r="H9426" s="29">
        <f t="shared" ca="1" si="592"/>
        <v>0</v>
      </c>
      <c r="I9426" s="29">
        <f t="shared" ca="1" si="590"/>
        <v>0</v>
      </c>
      <c r="J9426" s="30">
        <f>Calculator!$G$40</f>
        <v>6.5000000000000002E-2</v>
      </c>
      <c r="K9426" s="29">
        <f ca="1">IF(C9426&gt;=Calculator!$G$27,IF(DAY($C9426)=1,Calculator!$G$34/2,IF(DAY($C9426)=15,Calculator!$G$34/2,0)),0)</f>
        <v>0</v>
      </c>
      <c r="L9426" s="29">
        <f ca="1">IF(DAY($C9426)=28,IF(H9426=0,0,Calculator!$G$35),0)</f>
        <v>0</v>
      </c>
      <c r="M9426" s="29">
        <f ca="1">IF(I9426&gt;0,IF(DAY($C9426)=1,SUM(INDIRECT("I"&amp;(ROW(C9425)-DAY(C9425))):I9425),0),0)</f>
        <v>0</v>
      </c>
      <c r="N9426" s="29">
        <f ca="1">IF(C9426&lt;Calculator!$G$27,0,IF(C9426=Calculator!$G$27,Calculator!$G$39,IF(H9426-K9426&lt;=0,IF(D9426&gt;Calculator!$G$39,IF(H9426-K9426+E9426+L9426+M9426+Calculator!$G$39&gt;Calculator!$G$39,Calculator!$G$39-(H9426+E9426+L9426+M9426-K9426),Calculator!$G$39),D9426),0)))</f>
        <v>0</v>
      </c>
    </row>
    <row r="9427" spans="1:14" ht="15.75" thickBot="1">
      <c r="A9427" s="33" t="str">
        <f ca="1">IF(C9427=Calculator!$H$27,"F",IF(Daily!D9427+Daily!H9427=0,IF(D9426+H9426&gt;0,"L",""),""))</f>
        <v/>
      </c>
      <c r="B9427" s="34">
        <v>9426</v>
      </c>
      <c r="C9427" s="19">
        <f t="shared" ca="1" si="589"/>
        <v>55356</v>
      </c>
      <c r="D9427" s="29">
        <f t="shared" ca="1" si="591"/>
        <v>0</v>
      </c>
      <c r="E9427" s="29">
        <f ca="1">IF(C9427&lt;Calculator!$D$26,0,IF(DAY($C9427)=1,IF(D9427-Calculator!$G$24&gt;0,Calculator!$G$24,D9427),0))</f>
        <v>0</v>
      </c>
      <c r="F9427" s="29">
        <f ca="1">IF(E9427&gt;0,D9427*Calculator!$G$22/12,0)</f>
        <v>0</v>
      </c>
      <c r="G9427" s="29">
        <f ca="1">IF(E9427&gt;0,(IFERROR(-PMT(Calculator!$G$22/12,Calculator!$G$23*12,Calculator!$G$20),0))-F9427,0)</f>
        <v>0</v>
      </c>
      <c r="H9427" s="29">
        <f t="shared" ca="1" si="592"/>
        <v>0</v>
      </c>
      <c r="I9427" s="29">
        <f t="shared" ca="1" si="590"/>
        <v>0</v>
      </c>
      <c r="J9427" s="30">
        <f>Calculator!$G$40</f>
        <v>6.5000000000000002E-2</v>
      </c>
      <c r="K9427" s="29">
        <f ca="1">IF(C9427&gt;=Calculator!$G$27,IF(DAY($C9427)=1,Calculator!$G$34/2,IF(DAY($C9427)=15,Calculator!$G$34/2,0)),0)</f>
        <v>0</v>
      </c>
      <c r="L9427" s="29">
        <f ca="1">IF(DAY($C9427)=28,IF(H9427=0,0,Calculator!$G$35),0)</f>
        <v>0</v>
      </c>
      <c r="M9427" s="29">
        <f ca="1">IF(I9427&gt;0,IF(DAY($C9427)=1,SUM(INDIRECT("I"&amp;(ROW(C9426)-DAY(C9426))):I9426),0),0)</f>
        <v>0</v>
      </c>
      <c r="N9427" s="29">
        <f ca="1">IF(C9427&lt;Calculator!$G$27,0,IF(C9427=Calculator!$G$27,Calculator!$G$39,IF(H9427-K9427&lt;=0,IF(D9427&gt;Calculator!$G$39,IF(H9427-K9427+E9427+L9427+M9427+Calculator!$G$39&gt;Calculator!$G$39,Calculator!$G$39-(H9427+E9427+L9427+M9427-K9427),Calculator!$G$39),D9427),0)))</f>
        <v>0</v>
      </c>
    </row>
    <row r="9428" spans="1:14" ht="15.75" thickBot="1">
      <c r="A9428" s="33" t="str">
        <f ca="1">IF(C9428=Calculator!$H$27,"F",IF(Daily!D9428+Daily!H9428=0,IF(D9427+H9427&gt;0,"L",""),""))</f>
        <v/>
      </c>
      <c r="B9428" s="34">
        <v>9427</v>
      </c>
      <c r="C9428" s="19">
        <f t="shared" ca="1" si="589"/>
        <v>55357</v>
      </c>
      <c r="D9428" s="29">
        <f t="shared" ca="1" si="591"/>
        <v>0</v>
      </c>
      <c r="E9428" s="29">
        <f ca="1">IF(C9428&lt;Calculator!$D$26,0,IF(DAY($C9428)=1,IF(D9428-Calculator!$G$24&gt;0,Calculator!$G$24,D9428),0))</f>
        <v>0</v>
      </c>
      <c r="F9428" s="29">
        <f ca="1">IF(E9428&gt;0,D9428*Calculator!$G$22/12,0)</f>
        <v>0</v>
      </c>
      <c r="G9428" s="29">
        <f ca="1">IF(E9428&gt;0,(IFERROR(-PMT(Calculator!$G$22/12,Calculator!$G$23*12,Calculator!$G$20),0))-F9428,0)</f>
        <v>0</v>
      </c>
      <c r="H9428" s="29">
        <f t="shared" ca="1" si="592"/>
        <v>0</v>
      </c>
      <c r="I9428" s="29">
        <f t="shared" ca="1" si="590"/>
        <v>0</v>
      </c>
      <c r="J9428" s="30">
        <f>Calculator!$G$40</f>
        <v>6.5000000000000002E-2</v>
      </c>
      <c r="K9428" s="29">
        <f ca="1">IF(C9428&gt;=Calculator!$G$27,IF(DAY($C9428)=1,Calculator!$G$34/2,IF(DAY($C9428)=15,Calculator!$G$34/2,0)),0)</f>
        <v>0</v>
      </c>
      <c r="L9428" s="29">
        <f ca="1">IF(DAY($C9428)=28,IF(H9428=0,0,Calculator!$G$35),0)</f>
        <v>0</v>
      </c>
      <c r="M9428" s="29">
        <f ca="1">IF(I9428&gt;0,IF(DAY($C9428)=1,SUM(INDIRECT("I"&amp;(ROW(C9427)-DAY(C9427))):I9427),0),0)</f>
        <v>0</v>
      </c>
      <c r="N9428" s="29">
        <f ca="1">IF(C9428&lt;Calculator!$G$27,0,IF(C9428=Calculator!$G$27,Calculator!$G$39,IF(H9428-K9428&lt;=0,IF(D9428&gt;Calculator!$G$39,IF(H9428-K9428+E9428+L9428+M9428+Calculator!$G$39&gt;Calculator!$G$39,Calculator!$G$39-(H9428+E9428+L9428+M9428-K9428),Calculator!$G$39),D9428),0)))</f>
        <v>0</v>
      </c>
    </row>
    <row r="9429" spans="1:14" ht="15.75" thickBot="1">
      <c r="A9429" s="33" t="str">
        <f ca="1">IF(C9429=Calculator!$H$27,"F",IF(Daily!D9429+Daily!H9429=0,IF(D9428+H9428&gt;0,"L",""),""))</f>
        <v/>
      </c>
      <c r="B9429" s="34">
        <v>9428</v>
      </c>
      <c r="C9429" s="19">
        <f t="shared" ca="1" si="589"/>
        <v>55358</v>
      </c>
      <c r="D9429" s="29">
        <f t="shared" ca="1" si="591"/>
        <v>0</v>
      </c>
      <c r="E9429" s="29">
        <f ca="1">IF(C9429&lt;Calculator!$D$26,0,IF(DAY($C9429)=1,IF(D9429-Calculator!$G$24&gt;0,Calculator!$G$24,D9429),0))</f>
        <v>0</v>
      </c>
      <c r="F9429" s="29">
        <f ca="1">IF(E9429&gt;0,D9429*Calculator!$G$22/12,0)</f>
        <v>0</v>
      </c>
      <c r="G9429" s="29">
        <f ca="1">IF(E9429&gt;0,(IFERROR(-PMT(Calculator!$G$22/12,Calculator!$G$23*12,Calculator!$G$20),0))-F9429,0)</f>
        <v>0</v>
      </c>
      <c r="H9429" s="29">
        <f t="shared" ca="1" si="592"/>
        <v>0</v>
      </c>
      <c r="I9429" s="29">
        <f t="shared" ca="1" si="590"/>
        <v>0</v>
      </c>
      <c r="J9429" s="30">
        <f>Calculator!$G$40</f>
        <v>6.5000000000000002E-2</v>
      </c>
      <c r="K9429" s="29">
        <f ca="1">IF(C9429&gt;=Calculator!$G$27,IF(DAY($C9429)=1,Calculator!$G$34/2,IF(DAY($C9429)=15,Calculator!$G$34/2,0)),0)</f>
        <v>0</v>
      </c>
      <c r="L9429" s="29">
        <f ca="1">IF(DAY($C9429)=28,IF(H9429=0,0,Calculator!$G$35),0)</f>
        <v>0</v>
      </c>
      <c r="M9429" s="29">
        <f ca="1">IF(I9429&gt;0,IF(DAY($C9429)=1,SUM(INDIRECT("I"&amp;(ROW(C9428)-DAY(C9428))):I9428),0),0)</f>
        <v>0</v>
      </c>
      <c r="N9429" s="29">
        <f ca="1">IF(C9429&lt;Calculator!$G$27,0,IF(C9429=Calculator!$G$27,Calculator!$G$39,IF(H9429-K9429&lt;=0,IF(D9429&gt;Calculator!$G$39,IF(H9429-K9429+E9429+L9429+M9429+Calculator!$G$39&gt;Calculator!$G$39,Calculator!$G$39-(H9429+E9429+L9429+M9429-K9429),Calculator!$G$39),D9429),0)))</f>
        <v>0</v>
      </c>
    </row>
    <row r="9430" spans="1:14" ht="15.75" thickBot="1">
      <c r="A9430" s="33" t="str">
        <f ca="1">IF(C9430=Calculator!$H$27,"F",IF(Daily!D9430+Daily!H9430=0,IF(D9429+H9429&gt;0,"L",""),""))</f>
        <v/>
      </c>
      <c r="B9430" s="34">
        <v>9429</v>
      </c>
      <c r="C9430" s="19">
        <f t="shared" ca="1" si="589"/>
        <v>55359</v>
      </c>
      <c r="D9430" s="29">
        <f t="shared" ca="1" si="591"/>
        <v>0</v>
      </c>
      <c r="E9430" s="29">
        <f ca="1">IF(C9430&lt;Calculator!$D$26,0,IF(DAY($C9430)=1,IF(D9430-Calculator!$G$24&gt;0,Calculator!$G$24,D9430),0))</f>
        <v>0</v>
      </c>
      <c r="F9430" s="29">
        <f ca="1">IF(E9430&gt;0,D9430*Calculator!$G$22/12,0)</f>
        <v>0</v>
      </c>
      <c r="G9430" s="29">
        <f ca="1">IF(E9430&gt;0,(IFERROR(-PMT(Calculator!$G$22/12,Calculator!$G$23*12,Calculator!$G$20),0))-F9430,0)</f>
        <v>0</v>
      </c>
      <c r="H9430" s="29">
        <f t="shared" ca="1" si="592"/>
        <v>0</v>
      </c>
      <c r="I9430" s="29">
        <f t="shared" ca="1" si="590"/>
        <v>0</v>
      </c>
      <c r="J9430" s="30">
        <f>Calculator!$G$40</f>
        <v>6.5000000000000002E-2</v>
      </c>
      <c r="K9430" s="29">
        <f ca="1">IF(C9430&gt;=Calculator!$G$27,IF(DAY($C9430)=1,Calculator!$G$34/2,IF(DAY($C9430)=15,Calculator!$G$34/2,0)),0)</f>
        <v>0</v>
      </c>
      <c r="L9430" s="29">
        <f ca="1">IF(DAY($C9430)=28,IF(H9430=0,0,Calculator!$G$35),0)</f>
        <v>0</v>
      </c>
      <c r="M9430" s="29">
        <f ca="1">IF(I9430&gt;0,IF(DAY($C9430)=1,SUM(INDIRECT("I"&amp;(ROW(C9429)-DAY(C9429))):I9429),0),0)</f>
        <v>0</v>
      </c>
      <c r="N9430" s="29">
        <f ca="1">IF(C9430&lt;Calculator!$G$27,0,IF(C9430=Calculator!$G$27,Calculator!$G$39,IF(H9430-K9430&lt;=0,IF(D9430&gt;Calculator!$G$39,IF(H9430-K9430+E9430+L9430+M9430+Calculator!$G$39&gt;Calculator!$G$39,Calculator!$G$39-(H9430+E9430+L9430+M9430-K9430),Calculator!$G$39),D9430),0)))</f>
        <v>0</v>
      </c>
    </row>
    <row r="9431" spans="1:14" ht="15.75" thickBot="1">
      <c r="A9431" s="33" t="str">
        <f ca="1">IF(C9431=Calculator!$H$27,"F",IF(Daily!D9431+Daily!H9431=0,IF(D9430+H9430&gt;0,"L",""),""))</f>
        <v/>
      </c>
      <c r="B9431" s="34">
        <v>9430</v>
      </c>
      <c r="C9431" s="19">
        <f t="shared" ca="1" si="589"/>
        <v>55360</v>
      </c>
      <c r="D9431" s="29">
        <f t="shared" ca="1" si="591"/>
        <v>0</v>
      </c>
      <c r="E9431" s="29">
        <f ca="1">IF(C9431&lt;Calculator!$D$26,0,IF(DAY($C9431)=1,IF(D9431-Calculator!$G$24&gt;0,Calculator!$G$24,D9431),0))</f>
        <v>0</v>
      </c>
      <c r="F9431" s="29">
        <f ca="1">IF(E9431&gt;0,D9431*Calculator!$G$22/12,0)</f>
        <v>0</v>
      </c>
      <c r="G9431" s="29">
        <f ca="1">IF(E9431&gt;0,(IFERROR(-PMT(Calculator!$G$22/12,Calculator!$G$23*12,Calculator!$G$20),0))-F9431,0)</f>
        <v>0</v>
      </c>
      <c r="H9431" s="29">
        <f t="shared" ca="1" si="592"/>
        <v>0</v>
      </c>
      <c r="I9431" s="29">
        <f t="shared" ca="1" si="590"/>
        <v>0</v>
      </c>
      <c r="J9431" s="30">
        <f>Calculator!$G$40</f>
        <v>6.5000000000000002E-2</v>
      </c>
      <c r="K9431" s="29">
        <f ca="1">IF(C9431&gt;=Calculator!$G$27,IF(DAY($C9431)=1,Calculator!$G$34/2,IF(DAY($C9431)=15,Calculator!$G$34/2,0)),0)</f>
        <v>0</v>
      </c>
      <c r="L9431" s="29">
        <f ca="1">IF(DAY($C9431)=28,IF(H9431=0,0,Calculator!$G$35),0)</f>
        <v>0</v>
      </c>
      <c r="M9431" s="29">
        <f ca="1">IF(I9431&gt;0,IF(DAY($C9431)=1,SUM(INDIRECT("I"&amp;(ROW(C9430)-DAY(C9430))):I9430),0),0)</f>
        <v>0</v>
      </c>
      <c r="N9431" s="29">
        <f ca="1">IF(C9431&lt;Calculator!$G$27,0,IF(C9431=Calculator!$G$27,Calculator!$G$39,IF(H9431-K9431&lt;=0,IF(D9431&gt;Calculator!$G$39,IF(H9431-K9431+E9431+L9431+M9431+Calculator!$G$39&gt;Calculator!$G$39,Calculator!$G$39-(H9431+E9431+L9431+M9431-K9431),Calculator!$G$39),D9431),0)))</f>
        <v>0</v>
      </c>
    </row>
    <row r="9432" spans="1:14" ht="15.75" thickBot="1">
      <c r="A9432" s="33" t="str">
        <f ca="1">IF(C9432=Calculator!$H$27,"F",IF(Daily!D9432+Daily!H9432=0,IF(D9431+H9431&gt;0,"L",""),""))</f>
        <v/>
      </c>
      <c r="B9432" s="34">
        <v>9431</v>
      </c>
      <c r="C9432" s="19">
        <f t="shared" ca="1" si="589"/>
        <v>55361</v>
      </c>
      <c r="D9432" s="29">
        <f t="shared" ca="1" si="591"/>
        <v>0</v>
      </c>
      <c r="E9432" s="29">
        <f ca="1">IF(C9432&lt;Calculator!$D$26,0,IF(DAY($C9432)=1,IF(D9432-Calculator!$G$24&gt;0,Calculator!$G$24,D9432),0))</f>
        <v>0</v>
      </c>
      <c r="F9432" s="29">
        <f ca="1">IF(E9432&gt;0,D9432*Calculator!$G$22/12,0)</f>
        <v>0</v>
      </c>
      <c r="G9432" s="29">
        <f ca="1">IF(E9432&gt;0,(IFERROR(-PMT(Calculator!$G$22/12,Calculator!$G$23*12,Calculator!$G$20),0))-F9432,0)</f>
        <v>0</v>
      </c>
      <c r="H9432" s="29">
        <f t="shared" ca="1" si="592"/>
        <v>0</v>
      </c>
      <c r="I9432" s="29">
        <f t="shared" ca="1" si="590"/>
        <v>0</v>
      </c>
      <c r="J9432" s="30">
        <f>Calculator!$G$40</f>
        <v>6.5000000000000002E-2</v>
      </c>
      <c r="K9432" s="29">
        <f ca="1">IF(C9432&gt;=Calculator!$G$27,IF(DAY($C9432)=1,Calculator!$G$34/2,IF(DAY($C9432)=15,Calculator!$G$34/2,0)),0)</f>
        <v>0</v>
      </c>
      <c r="L9432" s="29">
        <f ca="1">IF(DAY($C9432)=28,IF(H9432=0,0,Calculator!$G$35),0)</f>
        <v>0</v>
      </c>
      <c r="M9432" s="29">
        <f ca="1">IF(I9432&gt;0,IF(DAY($C9432)=1,SUM(INDIRECT("I"&amp;(ROW(C9431)-DAY(C9431))):I9431),0),0)</f>
        <v>0</v>
      </c>
      <c r="N9432" s="29">
        <f ca="1">IF(C9432&lt;Calculator!$G$27,0,IF(C9432=Calculator!$G$27,Calculator!$G$39,IF(H9432-K9432&lt;=0,IF(D9432&gt;Calculator!$G$39,IF(H9432-K9432+E9432+L9432+M9432+Calculator!$G$39&gt;Calculator!$G$39,Calculator!$G$39-(H9432+E9432+L9432+M9432-K9432),Calculator!$G$39),D9432),0)))</f>
        <v>0</v>
      </c>
    </row>
    <row r="9433" spans="1:14" ht="15.75" thickBot="1">
      <c r="A9433" s="33" t="str">
        <f ca="1">IF(C9433=Calculator!$H$27,"F",IF(Daily!D9433+Daily!H9433=0,IF(D9432+H9432&gt;0,"L",""),""))</f>
        <v/>
      </c>
      <c r="B9433" s="34">
        <v>9432</v>
      </c>
      <c r="C9433" s="19">
        <f t="shared" ca="1" si="589"/>
        <v>55362</v>
      </c>
      <c r="D9433" s="29">
        <f t="shared" ca="1" si="591"/>
        <v>0</v>
      </c>
      <c r="E9433" s="29">
        <f ca="1">IF(C9433&lt;Calculator!$D$26,0,IF(DAY($C9433)=1,IF(D9433-Calculator!$G$24&gt;0,Calculator!$G$24,D9433),0))</f>
        <v>0</v>
      </c>
      <c r="F9433" s="29">
        <f ca="1">IF(E9433&gt;0,D9433*Calculator!$G$22/12,0)</f>
        <v>0</v>
      </c>
      <c r="G9433" s="29">
        <f ca="1">IF(E9433&gt;0,(IFERROR(-PMT(Calculator!$G$22/12,Calculator!$G$23*12,Calculator!$G$20),0))-F9433,0)</f>
        <v>0</v>
      </c>
      <c r="H9433" s="29">
        <f t="shared" ca="1" si="592"/>
        <v>0</v>
      </c>
      <c r="I9433" s="29">
        <f t="shared" ca="1" si="590"/>
        <v>0</v>
      </c>
      <c r="J9433" s="30">
        <f>Calculator!$G$40</f>
        <v>6.5000000000000002E-2</v>
      </c>
      <c r="K9433" s="29">
        <f ca="1">IF(C9433&gt;=Calculator!$G$27,IF(DAY($C9433)=1,Calculator!$G$34/2,IF(DAY($C9433)=15,Calculator!$G$34/2,0)),0)</f>
        <v>0</v>
      </c>
      <c r="L9433" s="29">
        <f ca="1">IF(DAY($C9433)=28,IF(H9433=0,0,Calculator!$G$35),0)</f>
        <v>0</v>
      </c>
      <c r="M9433" s="29">
        <f ca="1">IF(I9433&gt;0,IF(DAY($C9433)=1,SUM(INDIRECT("I"&amp;(ROW(C9432)-DAY(C9432))):I9432),0),0)</f>
        <v>0</v>
      </c>
      <c r="N9433" s="29">
        <f ca="1">IF(C9433&lt;Calculator!$G$27,0,IF(C9433=Calculator!$G$27,Calculator!$G$39,IF(H9433-K9433&lt;=0,IF(D9433&gt;Calculator!$G$39,IF(H9433-K9433+E9433+L9433+M9433+Calculator!$G$39&gt;Calculator!$G$39,Calculator!$G$39-(H9433+E9433+L9433+M9433-K9433),Calculator!$G$39),D9433),0)))</f>
        <v>0</v>
      </c>
    </row>
    <row r="9434" spans="1:14" ht="15.75" thickBot="1">
      <c r="A9434" s="33" t="str">
        <f ca="1">IF(C9434=Calculator!$H$27,"F",IF(Daily!D9434+Daily!H9434=0,IF(D9433+H9433&gt;0,"L",""),""))</f>
        <v/>
      </c>
      <c r="B9434" s="34">
        <v>9433</v>
      </c>
      <c r="C9434" s="19">
        <f t="shared" ca="1" si="589"/>
        <v>55363</v>
      </c>
      <c r="D9434" s="29">
        <f t="shared" ca="1" si="591"/>
        <v>0</v>
      </c>
      <c r="E9434" s="29">
        <f ca="1">IF(C9434&lt;Calculator!$D$26,0,IF(DAY($C9434)=1,IF(D9434-Calculator!$G$24&gt;0,Calculator!$G$24,D9434),0))</f>
        <v>0</v>
      </c>
      <c r="F9434" s="29">
        <f ca="1">IF(E9434&gt;0,D9434*Calculator!$G$22/12,0)</f>
        <v>0</v>
      </c>
      <c r="G9434" s="29">
        <f ca="1">IF(E9434&gt;0,(IFERROR(-PMT(Calculator!$G$22/12,Calculator!$G$23*12,Calculator!$G$20),0))-F9434,0)</f>
        <v>0</v>
      </c>
      <c r="H9434" s="29">
        <f t="shared" ca="1" si="592"/>
        <v>0</v>
      </c>
      <c r="I9434" s="29">
        <f t="shared" ca="1" si="590"/>
        <v>0</v>
      </c>
      <c r="J9434" s="30">
        <f>Calculator!$G$40</f>
        <v>6.5000000000000002E-2</v>
      </c>
      <c r="K9434" s="29">
        <f ca="1">IF(C9434&gt;=Calculator!$G$27,IF(DAY($C9434)=1,Calculator!$G$34/2,IF(DAY($C9434)=15,Calculator!$G$34/2,0)),0)</f>
        <v>0</v>
      </c>
      <c r="L9434" s="29">
        <f ca="1">IF(DAY($C9434)=28,IF(H9434=0,0,Calculator!$G$35),0)</f>
        <v>0</v>
      </c>
      <c r="M9434" s="29">
        <f ca="1">IF(I9434&gt;0,IF(DAY($C9434)=1,SUM(INDIRECT("I"&amp;(ROW(C9433)-DAY(C9433))):I9433),0),0)</f>
        <v>0</v>
      </c>
      <c r="N9434" s="29">
        <f ca="1">IF(C9434&lt;Calculator!$G$27,0,IF(C9434=Calculator!$G$27,Calculator!$G$39,IF(H9434-K9434&lt;=0,IF(D9434&gt;Calculator!$G$39,IF(H9434-K9434+E9434+L9434+M9434+Calculator!$G$39&gt;Calculator!$G$39,Calculator!$G$39-(H9434+E9434+L9434+M9434-K9434),Calculator!$G$39),D9434),0)))</f>
        <v>0</v>
      </c>
    </row>
    <row r="9435" spans="1:14" ht="15.75" thickBot="1">
      <c r="A9435" s="33" t="str">
        <f ca="1">IF(C9435=Calculator!$H$27,"F",IF(Daily!D9435+Daily!H9435=0,IF(D9434+H9434&gt;0,"L",""),""))</f>
        <v/>
      </c>
      <c r="B9435" s="34">
        <v>9434</v>
      </c>
      <c r="C9435" s="19">
        <f t="shared" ca="1" si="589"/>
        <v>55364</v>
      </c>
      <c r="D9435" s="29">
        <f t="shared" ca="1" si="591"/>
        <v>0</v>
      </c>
      <c r="E9435" s="29">
        <f ca="1">IF(C9435&lt;Calculator!$D$26,0,IF(DAY($C9435)=1,IF(D9435-Calculator!$G$24&gt;0,Calculator!$G$24,D9435),0))</f>
        <v>0</v>
      </c>
      <c r="F9435" s="29">
        <f ca="1">IF(E9435&gt;0,D9435*Calculator!$G$22/12,0)</f>
        <v>0</v>
      </c>
      <c r="G9435" s="29">
        <f ca="1">IF(E9435&gt;0,(IFERROR(-PMT(Calculator!$G$22/12,Calculator!$G$23*12,Calculator!$G$20),0))-F9435,0)</f>
        <v>0</v>
      </c>
      <c r="H9435" s="29">
        <f t="shared" ca="1" si="592"/>
        <v>0</v>
      </c>
      <c r="I9435" s="29">
        <f t="shared" ca="1" si="590"/>
        <v>0</v>
      </c>
      <c r="J9435" s="30">
        <f>Calculator!$G$40</f>
        <v>6.5000000000000002E-2</v>
      </c>
      <c r="K9435" s="29">
        <f ca="1">IF(C9435&gt;=Calculator!$G$27,IF(DAY($C9435)=1,Calculator!$G$34/2,IF(DAY($C9435)=15,Calculator!$G$34/2,0)),0)</f>
        <v>0</v>
      </c>
      <c r="L9435" s="29">
        <f ca="1">IF(DAY($C9435)=28,IF(H9435=0,0,Calculator!$G$35),0)</f>
        <v>0</v>
      </c>
      <c r="M9435" s="29">
        <f ca="1">IF(I9435&gt;0,IF(DAY($C9435)=1,SUM(INDIRECT("I"&amp;(ROW(C9434)-DAY(C9434))):I9434),0),0)</f>
        <v>0</v>
      </c>
      <c r="N9435" s="29">
        <f ca="1">IF(C9435&lt;Calculator!$G$27,0,IF(C9435=Calculator!$G$27,Calculator!$G$39,IF(H9435-K9435&lt;=0,IF(D9435&gt;Calculator!$G$39,IF(H9435-K9435+E9435+L9435+M9435+Calculator!$G$39&gt;Calculator!$G$39,Calculator!$G$39-(H9435+E9435+L9435+M9435-K9435),Calculator!$G$39),D9435),0)))</f>
        <v>0</v>
      </c>
    </row>
    <row r="9436" spans="1:14" ht="15.75" thickBot="1">
      <c r="A9436" s="33" t="str">
        <f ca="1">IF(C9436=Calculator!$H$27,"F",IF(Daily!D9436+Daily!H9436=0,IF(D9435+H9435&gt;0,"L",""),""))</f>
        <v/>
      </c>
      <c r="B9436" s="34">
        <v>9435</v>
      </c>
      <c r="C9436" s="19">
        <f t="shared" ca="1" si="589"/>
        <v>55365</v>
      </c>
      <c r="D9436" s="29">
        <f t="shared" ca="1" si="591"/>
        <v>0</v>
      </c>
      <c r="E9436" s="29">
        <f ca="1">IF(C9436&lt;Calculator!$D$26,0,IF(DAY($C9436)=1,IF(D9436-Calculator!$G$24&gt;0,Calculator!$G$24,D9436),0))</f>
        <v>0</v>
      </c>
      <c r="F9436" s="29">
        <f ca="1">IF(E9436&gt;0,D9436*Calculator!$G$22/12,0)</f>
        <v>0</v>
      </c>
      <c r="G9436" s="29">
        <f ca="1">IF(E9436&gt;0,(IFERROR(-PMT(Calculator!$G$22/12,Calculator!$G$23*12,Calculator!$G$20),0))-F9436,0)</f>
        <v>0</v>
      </c>
      <c r="H9436" s="29">
        <f t="shared" ca="1" si="592"/>
        <v>0</v>
      </c>
      <c r="I9436" s="29">
        <f t="shared" ca="1" si="590"/>
        <v>0</v>
      </c>
      <c r="J9436" s="30">
        <f>Calculator!$G$40</f>
        <v>6.5000000000000002E-2</v>
      </c>
      <c r="K9436" s="29">
        <f ca="1">IF(C9436&gt;=Calculator!$G$27,IF(DAY($C9436)=1,Calculator!$G$34/2,IF(DAY($C9436)=15,Calculator!$G$34/2,0)),0)</f>
        <v>0</v>
      </c>
      <c r="L9436" s="29">
        <f ca="1">IF(DAY($C9436)=28,IF(H9436=0,0,Calculator!$G$35),0)</f>
        <v>0</v>
      </c>
      <c r="M9436" s="29">
        <f ca="1">IF(I9436&gt;0,IF(DAY($C9436)=1,SUM(INDIRECT("I"&amp;(ROW(C9435)-DAY(C9435))):I9435),0),0)</f>
        <v>0</v>
      </c>
      <c r="N9436" s="29">
        <f ca="1">IF(C9436&lt;Calculator!$G$27,0,IF(C9436=Calculator!$G$27,Calculator!$G$39,IF(H9436-K9436&lt;=0,IF(D9436&gt;Calculator!$G$39,IF(H9436-K9436+E9436+L9436+M9436+Calculator!$G$39&gt;Calculator!$G$39,Calculator!$G$39-(H9436+E9436+L9436+M9436-K9436),Calculator!$G$39),D9436),0)))</f>
        <v>0</v>
      </c>
    </row>
    <row r="9437" spans="1:14" ht="15.75" thickBot="1">
      <c r="A9437" s="33" t="str">
        <f ca="1">IF(C9437=Calculator!$H$27,"F",IF(Daily!D9437+Daily!H9437=0,IF(D9436+H9436&gt;0,"L",""),""))</f>
        <v/>
      </c>
      <c r="B9437" s="34">
        <v>9436</v>
      </c>
      <c r="C9437" s="19">
        <f t="shared" ca="1" si="589"/>
        <v>55366</v>
      </c>
      <c r="D9437" s="29">
        <f t="shared" ca="1" si="591"/>
        <v>0</v>
      </c>
      <c r="E9437" s="29">
        <f ca="1">IF(C9437&lt;Calculator!$D$26,0,IF(DAY($C9437)=1,IF(D9437-Calculator!$G$24&gt;0,Calculator!$G$24,D9437),0))</f>
        <v>0</v>
      </c>
      <c r="F9437" s="29">
        <f ca="1">IF(E9437&gt;0,D9437*Calculator!$G$22/12,0)</f>
        <v>0</v>
      </c>
      <c r="G9437" s="29">
        <f ca="1">IF(E9437&gt;0,(IFERROR(-PMT(Calculator!$G$22/12,Calculator!$G$23*12,Calculator!$G$20),0))-F9437,0)</f>
        <v>0</v>
      </c>
      <c r="H9437" s="29">
        <f t="shared" ca="1" si="592"/>
        <v>0</v>
      </c>
      <c r="I9437" s="29">
        <f t="shared" ca="1" si="590"/>
        <v>0</v>
      </c>
      <c r="J9437" s="30">
        <f>Calculator!$G$40</f>
        <v>6.5000000000000002E-2</v>
      </c>
      <c r="K9437" s="29">
        <f ca="1">IF(C9437&gt;=Calculator!$G$27,IF(DAY($C9437)=1,Calculator!$G$34/2,IF(DAY($C9437)=15,Calculator!$G$34/2,0)),0)</f>
        <v>4500</v>
      </c>
      <c r="L9437" s="29">
        <f ca="1">IF(DAY($C9437)=28,IF(H9437=0,0,Calculator!$G$35),0)</f>
        <v>0</v>
      </c>
      <c r="M9437" s="29">
        <f ca="1">IF(I9437&gt;0,IF(DAY($C9437)=1,SUM(INDIRECT("I"&amp;(ROW(C9436)-DAY(C9436))):I9436),0),0)</f>
        <v>0</v>
      </c>
      <c r="N9437" s="29">
        <f ca="1">IF(C9437&lt;Calculator!$G$27,0,IF(C9437=Calculator!$G$27,Calculator!$G$39,IF(H9437-K9437&lt;=0,IF(D9437&gt;Calculator!$G$39,IF(H9437-K9437+E9437+L9437+M9437+Calculator!$G$39&gt;Calculator!$G$39,Calculator!$G$39-(H9437+E9437+L9437+M9437-K9437),Calculator!$G$39),D9437),0)))</f>
        <v>0</v>
      </c>
    </row>
    <row r="9438" spans="1:14" ht="15.75" thickBot="1">
      <c r="A9438" s="33" t="str">
        <f ca="1">IF(C9438=Calculator!$H$27,"F",IF(Daily!D9438+Daily!H9438=0,IF(D9437+H9437&gt;0,"L",""),""))</f>
        <v/>
      </c>
      <c r="B9438" s="34">
        <v>9437</v>
      </c>
      <c r="C9438" s="19">
        <f t="shared" ca="1" si="589"/>
        <v>55367</v>
      </c>
      <c r="D9438" s="29">
        <f t="shared" ca="1" si="591"/>
        <v>0</v>
      </c>
      <c r="E9438" s="29">
        <f ca="1">IF(C9438&lt;Calculator!$D$26,0,IF(DAY($C9438)=1,IF(D9438-Calculator!$G$24&gt;0,Calculator!$G$24,D9438),0))</f>
        <v>0</v>
      </c>
      <c r="F9438" s="29">
        <f ca="1">IF(E9438&gt;0,D9438*Calculator!$G$22/12,0)</f>
        <v>0</v>
      </c>
      <c r="G9438" s="29">
        <f ca="1">IF(E9438&gt;0,(IFERROR(-PMT(Calculator!$G$22/12,Calculator!$G$23*12,Calculator!$G$20),0))-F9438,0)</f>
        <v>0</v>
      </c>
      <c r="H9438" s="29">
        <f t="shared" ca="1" si="592"/>
        <v>0</v>
      </c>
      <c r="I9438" s="29">
        <f t="shared" ca="1" si="590"/>
        <v>0</v>
      </c>
      <c r="J9438" s="30">
        <f>Calculator!$G$40</f>
        <v>6.5000000000000002E-2</v>
      </c>
      <c r="K9438" s="29">
        <f ca="1">IF(C9438&gt;=Calculator!$G$27,IF(DAY($C9438)=1,Calculator!$G$34/2,IF(DAY($C9438)=15,Calculator!$G$34/2,0)),0)</f>
        <v>0</v>
      </c>
      <c r="L9438" s="29">
        <f ca="1">IF(DAY($C9438)=28,IF(H9438=0,0,Calculator!$G$35),0)</f>
        <v>0</v>
      </c>
      <c r="M9438" s="29">
        <f ca="1">IF(I9438&gt;0,IF(DAY($C9438)=1,SUM(INDIRECT("I"&amp;(ROW(C9437)-DAY(C9437))):I9437),0),0)</f>
        <v>0</v>
      </c>
      <c r="N9438" s="29">
        <f ca="1">IF(C9438&lt;Calculator!$G$27,0,IF(C9438=Calculator!$G$27,Calculator!$G$39,IF(H9438-K9438&lt;=0,IF(D9438&gt;Calculator!$G$39,IF(H9438-K9438+E9438+L9438+M9438+Calculator!$G$39&gt;Calculator!$G$39,Calculator!$G$39-(H9438+E9438+L9438+M9438-K9438),Calculator!$G$39),D9438),0)))</f>
        <v>0</v>
      </c>
    </row>
    <row r="9439" spans="1:14" ht="15.75" thickBot="1">
      <c r="A9439" s="33" t="str">
        <f ca="1">IF(C9439=Calculator!$H$27,"F",IF(Daily!D9439+Daily!H9439=0,IF(D9438+H9438&gt;0,"L",""),""))</f>
        <v/>
      </c>
      <c r="B9439" s="34">
        <v>9438</v>
      </c>
      <c r="C9439" s="19">
        <f t="shared" ca="1" si="589"/>
        <v>55368</v>
      </c>
      <c r="D9439" s="29">
        <f t="shared" ca="1" si="591"/>
        <v>0</v>
      </c>
      <c r="E9439" s="29">
        <f ca="1">IF(C9439&lt;Calculator!$D$26,0,IF(DAY($C9439)=1,IF(D9439-Calculator!$G$24&gt;0,Calculator!$G$24,D9439),0))</f>
        <v>0</v>
      </c>
      <c r="F9439" s="29">
        <f ca="1">IF(E9439&gt;0,D9439*Calculator!$G$22/12,0)</f>
        <v>0</v>
      </c>
      <c r="G9439" s="29">
        <f ca="1">IF(E9439&gt;0,(IFERROR(-PMT(Calculator!$G$22/12,Calculator!$G$23*12,Calculator!$G$20),0))-F9439,0)</f>
        <v>0</v>
      </c>
      <c r="H9439" s="29">
        <f t="shared" ca="1" si="592"/>
        <v>0</v>
      </c>
      <c r="I9439" s="29">
        <f t="shared" ca="1" si="590"/>
        <v>0</v>
      </c>
      <c r="J9439" s="30">
        <f>Calculator!$G$40</f>
        <v>6.5000000000000002E-2</v>
      </c>
      <c r="K9439" s="29">
        <f ca="1">IF(C9439&gt;=Calculator!$G$27,IF(DAY($C9439)=1,Calculator!$G$34/2,IF(DAY($C9439)=15,Calculator!$G$34/2,0)),0)</f>
        <v>0</v>
      </c>
      <c r="L9439" s="29">
        <f ca="1">IF(DAY($C9439)=28,IF(H9439=0,0,Calculator!$G$35),0)</f>
        <v>0</v>
      </c>
      <c r="M9439" s="29">
        <f ca="1">IF(I9439&gt;0,IF(DAY($C9439)=1,SUM(INDIRECT("I"&amp;(ROW(C9438)-DAY(C9438))):I9438),0),0)</f>
        <v>0</v>
      </c>
      <c r="N9439" s="29">
        <f ca="1">IF(C9439&lt;Calculator!$G$27,0,IF(C9439=Calculator!$G$27,Calculator!$G$39,IF(H9439-K9439&lt;=0,IF(D9439&gt;Calculator!$G$39,IF(H9439-K9439+E9439+L9439+M9439+Calculator!$G$39&gt;Calculator!$G$39,Calculator!$G$39-(H9439+E9439+L9439+M9439-K9439),Calculator!$G$39),D9439),0)))</f>
        <v>0</v>
      </c>
    </row>
    <row r="9440" spans="1:14" ht="15.75" thickBot="1">
      <c r="A9440" s="33" t="str">
        <f ca="1">IF(C9440=Calculator!$H$27,"F",IF(Daily!D9440+Daily!H9440=0,IF(D9439+H9439&gt;0,"L",""),""))</f>
        <v/>
      </c>
      <c r="B9440" s="34">
        <v>9439</v>
      </c>
      <c r="C9440" s="19">
        <f t="shared" ca="1" si="589"/>
        <v>55369</v>
      </c>
      <c r="D9440" s="29">
        <f t="shared" ca="1" si="591"/>
        <v>0</v>
      </c>
      <c r="E9440" s="29">
        <f ca="1">IF(C9440&lt;Calculator!$D$26,0,IF(DAY($C9440)=1,IF(D9440-Calculator!$G$24&gt;0,Calculator!$G$24,D9440),0))</f>
        <v>0</v>
      </c>
      <c r="F9440" s="29">
        <f ca="1">IF(E9440&gt;0,D9440*Calculator!$G$22/12,0)</f>
        <v>0</v>
      </c>
      <c r="G9440" s="29">
        <f ca="1">IF(E9440&gt;0,(IFERROR(-PMT(Calculator!$G$22/12,Calculator!$G$23*12,Calculator!$G$20),0))-F9440,0)</f>
        <v>0</v>
      </c>
      <c r="H9440" s="29">
        <f t="shared" ca="1" si="592"/>
        <v>0</v>
      </c>
      <c r="I9440" s="29">
        <f t="shared" ca="1" si="590"/>
        <v>0</v>
      </c>
      <c r="J9440" s="30">
        <f>Calculator!$G$40</f>
        <v>6.5000000000000002E-2</v>
      </c>
      <c r="K9440" s="29">
        <f ca="1">IF(C9440&gt;=Calculator!$G$27,IF(DAY($C9440)=1,Calculator!$G$34/2,IF(DAY($C9440)=15,Calculator!$G$34/2,0)),0)</f>
        <v>0</v>
      </c>
      <c r="L9440" s="29">
        <f ca="1">IF(DAY($C9440)=28,IF(H9440=0,0,Calculator!$G$35),0)</f>
        <v>0</v>
      </c>
      <c r="M9440" s="29">
        <f ca="1">IF(I9440&gt;0,IF(DAY($C9440)=1,SUM(INDIRECT("I"&amp;(ROW(C9439)-DAY(C9439))):I9439),0),0)</f>
        <v>0</v>
      </c>
      <c r="N9440" s="29">
        <f ca="1">IF(C9440&lt;Calculator!$G$27,0,IF(C9440=Calculator!$G$27,Calculator!$G$39,IF(H9440-K9440&lt;=0,IF(D9440&gt;Calculator!$G$39,IF(H9440-K9440+E9440+L9440+M9440+Calculator!$G$39&gt;Calculator!$G$39,Calculator!$G$39-(H9440+E9440+L9440+M9440-K9440),Calculator!$G$39),D9440),0)))</f>
        <v>0</v>
      </c>
    </row>
    <row r="9441" spans="1:14" ht="15.75" thickBot="1">
      <c r="A9441" s="33" t="str">
        <f ca="1">IF(C9441=Calculator!$H$27,"F",IF(Daily!D9441+Daily!H9441=0,IF(D9440+H9440&gt;0,"L",""),""))</f>
        <v/>
      </c>
      <c r="B9441" s="34">
        <v>9440</v>
      </c>
      <c r="C9441" s="19">
        <f t="shared" ca="1" si="589"/>
        <v>55370</v>
      </c>
      <c r="D9441" s="29">
        <f t="shared" ca="1" si="591"/>
        <v>0</v>
      </c>
      <c r="E9441" s="29">
        <f ca="1">IF(C9441&lt;Calculator!$D$26,0,IF(DAY($C9441)=1,IF(D9441-Calculator!$G$24&gt;0,Calculator!$G$24,D9441),0))</f>
        <v>0</v>
      </c>
      <c r="F9441" s="29">
        <f ca="1">IF(E9441&gt;0,D9441*Calculator!$G$22/12,0)</f>
        <v>0</v>
      </c>
      <c r="G9441" s="29">
        <f ca="1">IF(E9441&gt;0,(IFERROR(-PMT(Calculator!$G$22/12,Calculator!$G$23*12,Calculator!$G$20),0))-F9441,0)</f>
        <v>0</v>
      </c>
      <c r="H9441" s="29">
        <f t="shared" ca="1" si="592"/>
        <v>0</v>
      </c>
      <c r="I9441" s="29">
        <f t="shared" ca="1" si="590"/>
        <v>0</v>
      </c>
      <c r="J9441" s="30">
        <f>Calculator!$G$40</f>
        <v>6.5000000000000002E-2</v>
      </c>
      <c r="K9441" s="29">
        <f ca="1">IF(C9441&gt;=Calculator!$G$27,IF(DAY($C9441)=1,Calculator!$G$34/2,IF(DAY($C9441)=15,Calculator!$G$34/2,0)),0)</f>
        <v>0</v>
      </c>
      <c r="L9441" s="29">
        <f ca="1">IF(DAY($C9441)=28,IF(H9441=0,0,Calculator!$G$35),0)</f>
        <v>0</v>
      </c>
      <c r="M9441" s="29">
        <f ca="1">IF(I9441&gt;0,IF(DAY($C9441)=1,SUM(INDIRECT("I"&amp;(ROW(C9440)-DAY(C9440))):I9440),0),0)</f>
        <v>0</v>
      </c>
      <c r="N9441" s="29">
        <f ca="1">IF(C9441&lt;Calculator!$G$27,0,IF(C9441=Calculator!$G$27,Calculator!$G$39,IF(H9441-K9441&lt;=0,IF(D9441&gt;Calculator!$G$39,IF(H9441-K9441+E9441+L9441+M9441+Calculator!$G$39&gt;Calculator!$G$39,Calculator!$G$39-(H9441+E9441+L9441+M9441-K9441),Calculator!$G$39),D9441),0)))</f>
        <v>0</v>
      </c>
    </row>
    <row r="9442" spans="1:14" ht="15.75" thickBot="1">
      <c r="A9442" s="33" t="str">
        <f ca="1">IF(C9442=Calculator!$H$27,"F",IF(Daily!D9442+Daily!H9442=0,IF(D9441+H9441&gt;0,"L",""),""))</f>
        <v/>
      </c>
      <c r="B9442" s="34">
        <v>9441</v>
      </c>
      <c r="C9442" s="19">
        <f t="shared" ca="1" si="589"/>
        <v>55371</v>
      </c>
      <c r="D9442" s="29">
        <f t="shared" ca="1" si="591"/>
        <v>0</v>
      </c>
      <c r="E9442" s="29">
        <f ca="1">IF(C9442&lt;Calculator!$D$26,0,IF(DAY($C9442)=1,IF(D9442-Calculator!$G$24&gt;0,Calculator!$G$24,D9442),0))</f>
        <v>0</v>
      </c>
      <c r="F9442" s="29">
        <f ca="1">IF(E9442&gt;0,D9442*Calculator!$G$22/12,0)</f>
        <v>0</v>
      </c>
      <c r="G9442" s="29">
        <f ca="1">IF(E9442&gt;0,(IFERROR(-PMT(Calculator!$G$22/12,Calculator!$G$23*12,Calculator!$G$20),0))-F9442,0)</f>
        <v>0</v>
      </c>
      <c r="H9442" s="29">
        <f t="shared" ca="1" si="592"/>
        <v>0</v>
      </c>
      <c r="I9442" s="29">
        <f t="shared" ca="1" si="590"/>
        <v>0</v>
      </c>
      <c r="J9442" s="30">
        <f>Calculator!$G$40</f>
        <v>6.5000000000000002E-2</v>
      </c>
      <c r="K9442" s="29">
        <f ca="1">IF(C9442&gt;=Calculator!$G$27,IF(DAY($C9442)=1,Calculator!$G$34/2,IF(DAY($C9442)=15,Calculator!$G$34/2,0)),0)</f>
        <v>0</v>
      </c>
      <c r="L9442" s="29">
        <f ca="1">IF(DAY($C9442)=28,IF(H9442=0,0,Calculator!$G$35),0)</f>
        <v>0</v>
      </c>
      <c r="M9442" s="29">
        <f ca="1">IF(I9442&gt;0,IF(DAY($C9442)=1,SUM(INDIRECT("I"&amp;(ROW(C9441)-DAY(C9441))):I9441),0),0)</f>
        <v>0</v>
      </c>
      <c r="N9442" s="29">
        <f ca="1">IF(C9442&lt;Calculator!$G$27,0,IF(C9442=Calculator!$G$27,Calculator!$G$39,IF(H9442-K9442&lt;=0,IF(D9442&gt;Calculator!$G$39,IF(H9442-K9442+E9442+L9442+M9442+Calculator!$G$39&gt;Calculator!$G$39,Calculator!$G$39-(H9442+E9442+L9442+M9442-K9442),Calculator!$G$39),D9442),0)))</f>
        <v>0</v>
      </c>
    </row>
    <row r="9443" spans="1:14" ht="15.75" thickBot="1">
      <c r="A9443" s="33" t="str">
        <f ca="1">IF(C9443=Calculator!$H$27,"F",IF(Daily!D9443+Daily!H9443=0,IF(D9442+H9442&gt;0,"L",""),""))</f>
        <v/>
      </c>
      <c r="B9443" s="34">
        <v>9442</v>
      </c>
      <c r="C9443" s="19">
        <f t="shared" ca="1" si="589"/>
        <v>55372</v>
      </c>
      <c r="D9443" s="29">
        <f t="shared" ca="1" si="591"/>
        <v>0</v>
      </c>
      <c r="E9443" s="29">
        <f ca="1">IF(C9443&lt;Calculator!$D$26,0,IF(DAY($C9443)=1,IF(D9443-Calculator!$G$24&gt;0,Calculator!$G$24,D9443),0))</f>
        <v>0</v>
      </c>
      <c r="F9443" s="29">
        <f ca="1">IF(E9443&gt;0,D9443*Calculator!$G$22/12,0)</f>
        <v>0</v>
      </c>
      <c r="G9443" s="29">
        <f ca="1">IF(E9443&gt;0,(IFERROR(-PMT(Calculator!$G$22/12,Calculator!$G$23*12,Calculator!$G$20),0))-F9443,0)</f>
        <v>0</v>
      </c>
      <c r="H9443" s="29">
        <f t="shared" ca="1" si="592"/>
        <v>0</v>
      </c>
      <c r="I9443" s="29">
        <f t="shared" ca="1" si="590"/>
        <v>0</v>
      </c>
      <c r="J9443" s="30">
        <f>Calculator!$G$40</f>
        <v>6.5000000000000002E-2</v>
      </c>
      <c r="K9443" s="29">
        <f ca="1">IF(C9443&gt;=Calculator!$G$27,IF(DAY($C9443)=1,Calculator!$G$34/2,IF(DAY($C9443)=15,Calculator!$G$34/2,0)),0)</f>
        <v>0</v>
      </c>
      <c r="L9443" s="29">
        <f ca="1">IF(DAY($C9443)=28,IF(H9443=0,0,Calculator!$G$35),0)</f>
        <v>0</v>
      </c>
      <c r="M9443" s="29">
        <f ca="1">IF(I9443&gt;0,IF(DAY($C9443)=1,SUM(INDIRECT("I"&amp;(ROW(C9442)-DAY(C9442))):I9442),0),0)</f>
        <v>0</v>
      </c>
      <c r="N9443" s="29">
        <f ca="1">IF(C9443&lt;Calculator!$G$27,0,IF(C9443=Calculator!$G$27,Calculator!$G$39,IF(H9443-K9443&lt;=0,IF(D9443&gt;Calculator!$G$39,IF(H9443-K9443+E9443+L9443+M9443+Calculator!$G$39&gt;Calculator!$G$39,Calculator!$G$39-(H9443+E9443+L9443+M9443-K9443),Calculator!$G$39),D9443),0)))</f>
        <v>0</v>
      </c>
    </row>
    <row r="9444" spans="1:14" ht="15.75" thickBot="1">
      <c r="A9444" s="33" t="str">
        <f ca="1">IF(C9444=Calculator!$H$27,"F",IF(Daily!D9444+Daily!H9444=0,IF(D9443+H9443&gt;0,"L",""),""))</f>
        <v/>
      </c>
      <c r="B9444" s="34">
        <v>9443</v>
      </c>
      <c r="C9444" s="19">
        <f t="shared" ca="1" si="589"/>
        <v>55373</v>
      </c>
      <c r="D9444" s="29">
        <f t="shared" ca="1" si="591"/>
        <v>0</v>
      </c>
      <c r="E9444" s="29">
        <f ca="1">IF(C9444&lt;Calculator!$D$26,0,IF(DAY($C9444)=1,IF(D9444-Calculator!$G$24&gt;0,Calculator!$G$24,D9444),0))</f>
        <v>0</v>
      </c>
      <c r="F9444" s="29">
        <f ca="1">IF(E9444&gt;0,D9444*Calculator!$G$22/12,0)</f>
        <v>0</v>
      </c>
      <c r="G9444" s="29">
        <f ca="1">IF(E9444&gt;0,(IFERROR(-PMT(Calculator!$G$22/12,Calculator!$G$23*12,Calculator!$G$20),0))-F9444,0)</f>
        <v>0</v>
      </c>
      <c r="H9444" s="29">
        <f t="shared" ca="1" si="592"/>
        <v>0</v>
      </c>
      <c r="I9444" s="29">
        <f t="shared" ca="1" si="590"/>
        <v>0</v>
      </c>
      <c r="J9444" s="30">
        <f>Calculator!$G$40</f>
        <v>6.5000000000000002E-2</v>
      </c>
      <c r="K9444" s="29">
        <f ca="1">IF(C9444&gt;=Calculator!$G$27,IF(DAY($C9444)=1,Calculator!$G$34/2,IF(DAY($C9444)=15,Calculator!$G$34/2,0)),0)</f>
        <v>0</v>
      </c>
      <c r="L9444" s="29">
        <f ca="1">IF(DAY($C9444)=28,IF(H9444=0,0,Calculator!$G$35),0)</f>
        <v>0</v>
      </c>
      <c r="M9444" s="29">
        <f ca="1">IF(I9444&gt;0,IF(DAY($C9444)=1,SUM(INDIRECT("I"&amp;(ROW(C9443)-DAY(C9443))):I9443),0),0)</f>
        <v>0</v>
      </c>
      <c r="N9444" s="29">
        <f ca="1">IF(C9444&lt;Calculator!$G$27,0,IF(C9444=Calculator!$G$27,Calculator!$G$39,IF(H9444-K9444&lt;=0,IF(D9444&gt;Calculator!$G$39,IF(H9444-K9444+E9444+L9444+M9444+Calculator!$G$39&gt;Calculator!$G$39,Calculator!$G$39-(H9444+E9444+L9444+M9444-K9444),Calculator!$G$39),D9444),0)))</f>
        <v>0</v>
      </c>
    </row>
    <row r="9445" spans="1:14" ht="15.75" thickBot="1">
      <c r="A9445" s="33" t="str">
        <f ca="1">IF(C9445=Calculator!$H$27,"F",IF(Daily!D9445+Daily!H9445=0,IF(D9444+H9444&gt;0,"L",""),""))</f>
        <v/>
      </c>
      <c r="B9445" s="34">
        <v>9444</v>
      </c>
      <c r="C9445" s="19">
        <f t="shared" ca="1" si="589"/>
        <v>55374</v>
      </c>
      <c r="D9445" s="29">
        <f t="shared" ca="1" si="591"/>
        <v>0</v>
      </c>
      <c r="E9445" s="29">
        <f ca="1">IF(C9445&lt;Calculator!$D$26,0,IF(DAY($C9445)=1,IF(D9445-Calculator!$G$24&gt;0,Calculator!$G$24,D9445),0))</f>
        <v>0</v>
      </c>
      <c r="F9445" s="29">
        <f ca="1">IF(E9445&gt;0,D9445*Calculator!$G$22/12,0)</f>
        <v>0</v>
      </c>
      <c r="G9445" s="29">
        <f ca="1">IF(E9445&gt;0,(IFERROR(-PMT(Calculator!$G$22/12,Calculator!$G$23*12,Calculator!$G$20),0))-F9445,0)</f>
        <v>0</v>
      </c>
      <c r="H9445" s="29">
        <f t="shared" ca="1" si="592"/>
        <v>0</v>
      </c>
      <c r="I9445" s="29">
        <f t="shared" ca="1" si="590"/>
        <v>0</v>
      </c>
      <c r="J9445" s="30">
        <f>Calculator!$G$40</f>
        <v>6.5000000000000002E-2</v>
      </c>
      <c r="K9445" s="29">
        <f ca="1">IF(C9445&gt;=Calculator!$G$27,IF(DAY($C9445)=1,Calculator!$G$34/2,IF(DAY($C9445)=15,Calculator!$G$34/2,0)),0)</f>
        <v>0</v>
      </c>
      <c r="L9445" s="29">
        <f ca="1">IF(DAY($C9445)=28,IF(H9445=0,0,Calculator!$G$35),0)</f>
        <v>0</v>
      </c>
      <c r="M9445" s="29">
        <f ca="1">IF(I9445&gt;0,IF(DAY($C9445)=1,SUM(INDIRECT("I"&amp;(ROW(C9444)-DAY(C9444))):I9444),0),0)</f>
        <v>0</v>
      </c>
      <c r="N9445" s="29">
        <f ca="1">IF(C9445&lt;Calculator!$G$27,0,IF(C9445=Calculator!$G$27,Calculator!$G$39,IF(H9445-K9445&lt;=0,IF(D9445&gt;Calculator!$G$39,IF(H9445-K9445+E9445+L9445+M9445+Calculator!$G$39&gt;Calculator!$G$39,Calculator!$G$39-(H9445+E9445+L9445+M9445-K9445),Calculator!$G$39),D9445),0)))</f>
        <v>0</v>
      </c>
    </row>
    <row r="9446" spans="1:14" ht="15.75" thickBot="1">
      <c r="A9446" s="33" t="str">
        <f ca="1">IF(C9446=Calculator!$H$27,"F",IF(Daily!D9446+Daily!H9446=0,IF(D9445+H9445&gt;0,"L",""),""))</f>
        <v/>
      </c>
      <c r="B9446" s="34">
        <v>9445</v>
      </c>
      <c r="C9446" s="19">
        <f t="shared" ca="1" si="589"/>
        <v>55375</v>
      </c>
      <c r="D9446" s="29">
        <f t="shared" ca="1" si="591"/>
        <v>0</v>
      </c>
      <c r="E9446" s="29">
        <f ca="1">IF(C9446&lt;Calculator!$D$26,0,IF(DAY($C9446)=1,IF(D9446-Calculator!$G$24&gt;0,Calculator!$G$24,D9446),0))</f>
        <v>0</v>
      </c>
      <c r="F9446" s="29">
        <f ca="1">IF(E9446&gt;0,D9446*Calculator!$G$22/12,0)</f>
        <v>0</v>
      </c>
      <c r="G9446" s="29">
        <f ca="1">IF(E9446&gt;0,(IFERROR(-PMT(Calculator!$G$22/12,Calculator!$G$23*12,Calculator!$G$20),0))-F9446,0)</f>
        <v>0</v>
      </c>
      <c r="H9446" s="29">
        <f t="shared" ca="1" si="592"/>
        <v>0</v>
      </c>
      <c r="I9446" s="29">
        <f t="shared" ca="1" si="590"/>
        <v>0</v>
      </c>
      <c r="J9446" s="30">
        <f>Calculator!$G$40</f>
        <v>6.5000000000000002E-2</v>
      </c>
      <c r="K9446" s="29">
        <f ca="1">IF(C9446&gt;=Calculator!$G$27,IF(DAY($C9446)=1,Calculator!$G$34/2,IF(DAY($C9446)=15,Calculator!$G$34/2,0)),0)</f>
        <v>0</v>
      </c>
      <c r="L9446" s="29">
        <f ca="1">IF(DAY($C9446)=28,IF(H9446=0,0,Calculator!$G$35),0)</f>
        <v>0</v>
      </c>
      <c r="M9446" s="29">
        <f ca="1">IF(I9446&gt;0,IF(DAY($C9446)=1,SUM(INDIRECT("I"&amp;(ROW(C9445)-DAY(C9445))):I9445),0),0)</f>
        <v>0</v>
      </c>
      <c r="N9446" s="29">
        <f ca="1">IF(C9446&lt;Calculator!$G$27,0,IF(C9446=Calculator!$G$27,Calculator!$G$39,IF(H9446-K9446&lt;=0,IF(D9446&gt;Calculator!$G$39,IF(H9446-K9446+E9446+L9446+M9446+Calculator!$G$39&gt;Calculator!$G$39,Calculator!$G$39-(H9446+E9446+L9446+M9446-K9446),Calculator!$G$39),D9446),0)))</f>
        <v>0</v>
      </c>
    </row>
    <row r="9447" spans="1:14" ht="15.75" thickBot="1">
      <c r="A9447" s="33" t="str">
        <f ca="1">IF(C9447=Calculator!$H$27,"F",IF(Daily!D9447+Daily!H9447=0,IF(D9446+H9446&gt;0,"L",""),""))</f>
        <v/>
      </c>
      <c r="B9447" s="34">
        <v>9446</v>
      </c>
      <c r="C9447" s="19">
        <f t="shared" ca="1" si="589"/>
        <v>55376</v>
      </c>
      <c r="D9447" s="29">
        <f t="shared" ca="1" si="591"/>
        <v>0</v>
      </c>
      <c r="E9447" s="29">
        <f ca="1">IF(C9447&lt;Calculator!$D$26,0,IF(DAY($C9447)=1,IF(D9447-Calculator!$G$24&gt;0,Calculator!$G$24,D9447),0))</f>
        <v>0</v>
      </c>
      <c r="F9447" s="29">
        <f ca="1">IF(E9447&gt;0,D9447*Calculator!$G$22/12,0)</f>
        <v>0</v>
      </c>
      <c r="G9447" s="29">
        <f ca="1">IF(E9447&gt;0,(IFERROR(-PMT(Calculator!$G$22/12,Calculator!$G$23*12,Calculator!$G$20),0))-F9447,0)</f>
        <v>0</v>
      </c>
      <c r="H9447" s="29">
        <f t="shared" ca="1" si="592"/>
        <v>0</v>
      </c>
      <c r="I9447" s="29">
        <f t="shared" ca="1" si="590"/>
        <v>0</v>
      </c>
      <c r="J9447" s="30">
        <f>Calculator!$G$40</f>
        <v>6.5000000000000002E-2</v>
      </c>
      <c r="K9447" s="29">
        <f ca="1">IF(C9447&gt;=Calculator!$G$27,IF(DAY($C9447)=1,Calculator!$G$34/2,IF(DAY($C9447)=15,Calculator!$G$34/2,0)),0)</f>
        <v>0</v>
      </c>
      <c r="L9447" s="29">
        <f ca="1">IF(DAY($C9447)=28,IF(H9447=0,0,Calculator!$G$35),0)</f>
        <v>0</v>
      </c>
      <c r="M9447" s="29">
        <f ca="1">IF(I9447&gt;0,IF(DAY($C9447)=1,SUM(INDIRECT("I"&amp;(ROW(C9446)-DAY(C9446))):I9446),0),0)</f>
        <v>0</v>
      </c>
      <c r="N9447" s="29">
        <f ca="1">IF(C9447&lt;Calculator!$G$27,0,IF(C9447=Calculator!$G$27,Calculator!$G$39,IF(H9447-K9447&lt;=0,IF(D9447&gt;Calculator!$G$39,IF(H9447-K9447+E9447+L9447+M9447+Calculator!$G$39&gt;Calculator!$G$39,Calculator!$G$39-(H9447+E9447+L9447+M9447-K9447),Calculator!$G$39),D9447),0)))</f>
        <v>0</v>
      </c>
    </row>
    <row r="9448" spans="1:14" ht="15.75" thickBot="1">
      <c r="A9448" s="33" t="str">
        <f ca="1">IF(C9448=Calculator!$H$27,"F",IF(Daily!D9448+Daily!H9448=0,IF(D9447+H9447&gt;0,"L",""),""))</f>
        <v/>
      </c>
      <c r="B9448" s="34">
        <v>9447</v>
      </c>
      <c r="C9448" s="19">
        <f t="shared" ca="1" si="589"/>
        <v>55377</v>
      </c>
      <c r="D9448" s="29">
        <f t="shared" ca="1" si="591"/>
        <v>0</v>
      </c>
      <c r="E9448" s="29">
        <f ca="1">IF(C9448&lt;Calculator!$D$26,0,IF(DAY($C9448)=1,IF(D9448-Calculator!$G$24&gt;0,Calculator!$G$24,D9448),0))</f>
        <v>0</v>
      </c>
      <c r="F9448" s="29">
        <f ca="1">IF(E9448&gt;0,D9448*Calculator!$G$22/12,0)</f>
        <v>0</v>
      </c>
      <c r="G9448" s="29">
        <f ca="1">IF(E9448&gt;0,(IFERROR(-PMT(Calculator!$G$22/12,Calculator!$G$23*12,Calculator!$G$20),0))-F9448,0)</f>
        <v>0</v>
      </c>
      <c r="H9448" s="29">
        <f t="shared" ca="1" si="592"/>
        <v>0</v>
      </c>
      <c r="I9448" s="29">
        <f t="shared" ca="1" si="590"/>
        <v>0</v>
      </c>
      <c r="J9448" s="30">
        <f>Calculator!$G$40</f>
        <v>6.5000000000000002E-2</v>
      </c>
      <c r="K9448" s="29">
        <f ca="1">IF(C9448&gt;=Calculator!$G$27,IF(DAY($C9448)=1,Calculator!$G$34/2,IF(DAY($C9448)=15,Calculator!$G$34/2,0)),0)</f>
        <v>0</v>
      </c>
      <c r="L9448" s="29">
        <f ca="1">IF(DAY($C9448)=28,IF(H9448=0,0,Calculator!$G$35),0)</f>
        <v>0</v>
      </c>
      <c r="M9448" s="29">
        <f ca="1">IF(I9448&gt;0,IF(DAY($C9448)=1,SUM(INDIRECT("I"&amp;(ROW(C9447)-DAY(C9447))):I9447),0),0)</f>
        <v>0</v>
      </c>
      <c r="N9448" s="29">
        <f ca="1">IF(C9448&lt;Calculator!$G$27,0,IF(C9448=Calculator!$G$27,Calculator!$G$39,IF(H9448-K9448&lt;=0,IF(D9448&gt;Calculator!$G$39,IF(H9448-K9448+E9448+L9448+M9448+Calculator!$G$39&gt;Calculator!$G$39,Calculator!$G$39-(H9448+E9448+L9448+M9448-K9448),Calculator!$G$39),D9448),0)))</f>
        <v>0</v>
      </c>
    </row>
    <row r="9449" spans="1:14" ht="15.75" thickBot="1">
      <c r="A9449" s="33" t="str">
        <f ca="1">IF(C9449=Calculator!$H$27,"F",IF(Daily!D9449+Daily!H9449=0,IF(D9448+H9448&gt;0,"L",""),""))</f>
        <v/>
      </c>
      <c r="B9449" s="34">
        <v>9448</v>
      </c>
      <c r="C9449" s="19">
        <f t="shared" ca="1" si="589"/>
        <v>55378</v>
      </c>
      <c r="D9449" s="29">
        <f t="shared" ca="1" si="591"/>
        <v>0</v>
      </c>
      <c r="E9449" s="29">
        <f ca="1">IF(C9449&lt;Calculator!$D$26,0,IF(DAY($C9449)=1,IF(D9449-Calculator!$G$24&gt;0,Calculator!$G$24,D9449),0))</f>
        <v>0</v>
      </c>
      <c r="F9449" s="29">
        <f ca="1">IF(E9449&gt;0,D9449*Calculator!$G$22/12,0)</f>
        <v>0</v>
      </c>
      <c r="G9449" s="29">
        <f ca="1">IF(E9449&gt;0,(IFERROR(-PMT(Calculator!$G$22/12,Calculator!$G$23*12,Calculator!$G$20),0))-F9449,0)</f>
        <v>0</v>
      </c>
      <c r="H9449" s="29">
        <f t="shared" ca="1" si="592"/>
        <v>0</v>
      </c>
      <c r="I9449" s="29">
        <f t="shared" ca="1" si="590"/>
        <v>0</v>
      </c>
      <c r="J9449" s="30">
        <f>Calculator!$G$40</f>
        <v>6.5000000000000002E-2</v>
      </c>
      <c r="K9449" s="29">
        <f ca="1">IF(C9449&gt;=Calculator!$G$27,IF(DAY($C9449)=1,Calculator!$G$34/2,IF(DAY($C9449)=15,Calculator!$G$34/2,0)),0)</f>
        <v>0</v>
      </c>
      <c r="L9449" s="29">
        <f ca="1">IF(DAY($C9449)=28,IF(H9449=0,0,Calculator!$G$35),0)</f>
        <v>0</v>
      </c>
      <c r="M9449" s="29">
        <f ca="1">IF(I9449&gt;0,IF(DAY($C9449)=1,SUM(INDIRECT("I"&amp;(ROW(C9448)-DAY(C9448))):I9448),0),0)</f>
        <v>0</v>
      </c>
      <c r="N9449" s="29">
        <f ca="1">IF(C9449&lt;Calculator!$G$27,0,IF(C9449=Calculator!$G$27,Calculator!$G$39,IF(H9449-K9449&lt;=0,IF(D9449&gt;Calculator!$G$39,IF(H9449-K9449+E9449+L9449+M9449+Calculator!$G$39&gt;Calculator!$G$39,Calculator!$G$39-(H9449+E9449+L9449+M9449-K9449),Calculator!$G$39),D9449),0)))</f>
        <v>0</v>
      </c>
    </row>
    <row r="9450" spans="1:14" ht="15.75" thickBot="1">
      <c r="A9450" s="33" t="str">
        <f ca="1">IF(C9450=Calculator!$H$27,"F",IF(Daily!D9450+Daily!H9450=0,IF(D9449+H9449&gt;0,"L",""),""))</f>
        <v/>
      </c>
      <c r="B9450" s="34">
        <v>9449</v>
      </c>
      <c r="C9450" s="19">
        <f t="shared" ca="1" si="589"/>
        <v>55379</v>
      </c>
      <c r="D9450" s="29">
        <f t="shared" ca="1" si="591"/>
        <v>0</v>
      </c>
      <c r="E9450" s="29">
        <f ca="1">IF(C9450&lt;Calculator!$D$26,0,IF(DAY($C9450)=1,IF(D9450-Calculator!$G$24&gt;0,Calculator!$G$24,D9450),0))</f>
        <v>0</v>
      </c>
      <c r="F9450" s="29">
        <f ca="1">IF(E9450&gt;0,D9450*Calculator!$G$22/12,0)</f>
        <v>0</v>
      </c>
      <c r="G9450" s="29">
        <f ca="1">IF(E9450&gt;0,(IFERROR(-PMT(Calculator!$G$22/12,Calculator!$G$23*12,Calculator!$G$20),0))-F9450,0)</f>
        <v>0</v>
      </c>
      <c r="H9450" s="29">
        <f t="shared" ca="1" si="592"/>
        <v>0</v>
      </c>
      <c r="I9450" s="29">
        <f t="shared" ca="1" si="590"/>
        <v>0</v>
      </c>
      <c r="J9450" s="30">
        <f>Calculator!$G$40</f>
        <v>6.5000000000000002E-2</v>
      </c>
      <c r="K9450" s="29">
        <f ca="1">IF(C9450&gt;=Calculator!$G$27,IF(DAY($C9450)=1,Calculator!$G$34/2,IF(DAY($C9450)=15,Calculator!$G$34/2,0)),0)</f>
        <v>0</v>
      </c>
      <c r="L9450" s="29">
        <f ca="1">IF(DAY($C9450)=28,IF(H9450=0,0,Calculator!$G$35),0)</f>
        <v>0</v>
      </c>
      <c r="M9450" s="29">
        <f ca="1">IF(I9450&gt;0,IF(DAY($C9450)=1,SUM(INDIRECT("I"&amp;(ROW(C9449)-DAY(C9449))):I9449),0),0)</f>
        <v>0</v>
      </c>
      <c r="N9450" s="29">
        <f ca="1">IF(C9450&lt;Calculator!$G$27,0,IF(C9450=Calculator!$G$27,Calculator!$G$39,IF(H9450-K9450&lt;=0,IF(D9450&gt;Calculator!$G$39,IF(H9450-K9450+E9450+L9450+M9450+Calculator!$G$39&gt;Calculator!$G$39,Calculator!$G$39-(H9450+E9450+L9450+M9450-K9450),Calculator!$G$39),D9450),0)))</f>
        <v>0</v>
      </c>
    </row>
    <row r="9451" spans="1:14" ht="15.75" thickBot="1">
      <c r="A9451" s="33" t="str">
        <f ca="1">IF(C9451=Calculator!$H$27,"F",IF(Daily!D9451+Daily!H9451=0,IF(D9450+H9450&gt;0,"L",""),""))</f>
        <v/>
      </c>
      <c r="B9451" s="34">
        <v>9450</v>
      </c>
      <c r="C9451" s="19">
        <f t="shared" ca="1" si="589"/>
        <v>55380</v>
      </c>
      <c r="D9451" s="29">
        <f t="shared" ca="1" si="591"/>
        <v>0</v>
      </c>
      <c r="E9451" s="29">
        <f ca="1">IF(C9451&lt;Calculator!$D$26,0,IF(DAY($C9451)=1,IF(D9451-Calculator!$G$24&gt;0,Calculator!$G$24,D9451),0))</f>
        <v>0</v>
      </c>
      <c r="F9451" s="29">
        <f ca="1">IF(E9451&gt;0,D9451*Calculator!$G$22/12,0)</f>
        <v>0</v>
      </c>
      <c r="G9451" s="29">
        <f ca="1">IF(E9451&gt;0,(IFERROR(-PMT(Calculator!$G$22/12,Calculator!$G$23*12,Calculator!$G$20),0))-F9451,0)</f>
        <v>0</v>
      </c>
      <c r="H9451" s="29">
        <f t="shared" ca="1" si="592"/>
        <v>0</v>
      </c>
      <c r="I9451" s="29">
        <f t="shared" ca="1" si="590"/>
        <v>0</v>
      </c>
      <c r="J9451" s="30">
        <f>Calculator!$G$40</f>
        <v>6.5000000000000002E-2</v>
      </c>
      <c r="K9451" s="29">
        <f ca="1">IF(C9451&gt;=Calculator!$G$27,IF(DAY($C9451)=1,Calculator!$G$34/2,IF(DAY($C9451)=15,Calculator!$G$34/2,0)),0)</f>
        <v>4500</v>
      </c>
      <c r="L9451" s="29">
        <f ca="1">IF(DAY($C9451)=28,IF(H9451=0,0,Calculator!$G$35),0)</f>
        <v>0</v>
      </c>
      <c r="M9451" s="29">
        <f ca="1">IF(I9451&gt;0,IF(DAY($C9451)=1,SUM(INDIRECT("I"&amp;(ROW(C9450)-DAY(C9450))):I9450),0),0)</f>
        <v>0</v>
      </c>
      <c r="N9451" s="29">
        <f ca="1">IF(C9451&lt;Calculator!$G$27,0,IF(C9451=Calculator!$G$27,Calculator!$G$39,IF(H9451-K9451&lt;=0,IF(D9451&gt;Calculator!$G$39,IF(H9451-K9451+E9451+L9451+M9451+Calculator!$G$39&gt;Calculator!$G$39,Calculator!$G$39-(H9451+E9451+L9451+M9451-K9451),Calculator!$G$39),D9451),0)))</f>
        <v>0</v>
      </c>
    </row>
    <row r="9452" spans="1:14" ht="15.75" thickBot="1">
      <c r="A9452" s="33" t="str">
        <f ca="1">IF(C9452=Calculator!$H$27,"F",IF(Daily!D9452+Daily!H9452=0,IF(D9451+H9451&gt;0,"L",""),""))</f>
        <v/>
      </c>
      <c r="B9452" s="34">
        <v>9451</v>
      </c>
      <c r="C9452" s="19">
        <f t="shared" ca="1" si="589"/>
        <v>55381</v>
      </c>
      <c r="D9452" s="29">
        <f t="shared" ca="1" si="591"/>
        <v>0</v>
      </c>
      <c r="E9452" s="29">
        <f ca="1">IF(C9452&lt;Calculator!$D$26,0,IF(DAY($C9452)=1,IF(D9452-Calculator!$G$24&gt;0,Calculator!$G$24,D9452),0))</f>
        <v>0</v>
      </c>
      <c r="F9452" s="29">
        <f ca="1">IF(E9452&gt;0,D9452*Calculator!$G$22/12,0)</f>
        <v>0</v>
      </c>
      <c r="G9452" s="29">
        <f ca="1">IF(E9452&gt;0,(IFERROR(-PMT(Calculator!$G$22/12,Calculator!$G$23*12,Calculator!$G$20),0))-F9452,0)</f>
        <v>0</v>
      </c>
      <c r="H9452" s="29">
        <f t="shared" ca="1" si="592"/>
        <v>0</v>
      </c>
      <c r="I9452" s="29">
        <f t="shared" ca="1" si="590"/>
        <v>0</v>
      </c>
      <c r="J9452" s="30">
        <f>Calculator!$G$40</f>
        <v>6.5000000000000002E-2</v>
      </c>
      <c r="K9452" s="29">
        <f ca="1">IF(C9452&gt;=Calculator!$G$27,IF(DAY($C9452)=1,Calculator!$G$34/2,IF(DAY($C9452)=15,Calculator!$G$34/2,0)),0)</f>
        <v>0</v>
      </c>
      <c r="L9452" s="29">
        <f ca="1">IF(DAY($C9452)=28,IF(H9452=0,0,Calculator!$G$35),0)</f>
        <v>0</v>
      </c>
      <c r="M9452" s="29">
        <f ca="1">IF(I9452&gt;0,IF(DAY($C9452)=1,SUM(INDIRECT("I"&amp;(ROW(C9451)-DAY(C9451))):I9451),0),0)</f>
        <v>0</v>
      </c>
      <c r="N9452" s="29">
        <f ca="1">IF(C9452&lt;Calculator!$G$27,0,IF(C9452=Calculator!$G$27,Calculator!$G$39,IF(H9452-K9452&lt;=0,IF(D9452&gt;Calculator!$G$39,IF(H9452-K9452+E9452+L9452+M9452+Calculator!$G$39&gt;Calculator!$G$39,Calculator!$G$39-(H9452+E9452+L9452+M9452-K9452),Calculator!$G$39),D9452),0)))</f>
        <v>0</v>
      </c>
    </row>
    <row r="9453" spans="1:14" ht="15.75" thickBot="1">
      <c r="A9453" s="33" t="str">
        <f ca="1">IF(C9453=Calculator!$H$27,"F",IF(Daily!D9453+Daily!H9453=0,IF(D9452+H9452&gt;0,"L",""),""))</f>
        <v/>
      </c>
      <c r="B9453" s="34">
        <v>9452</v>
      </c>
      <c r="C9453" s="19">
        <f t="shared" ca="1" si="589"/>
        <v>55382</v>
      </c>
      <c r="D9453" s="29">
        <f t="shared" ca="1" si="591"/>
        <v>0</v>
      </c>
      <c r="E9453" s="29">
        <f ca="1">IF(C9453&lt;Calculator!$D$26,0,IF(DAY($C9453)=1,IF(D9453-Calculator!$G$24&gt;0,Calculator!$G$24,D9453),0))</f>
        <v>0</v>
      </c>
      <c r="F9453" s="29">
        <f ca="1">IF(E9453&gt;0,D9453*Calculator!$G$22/12,0)</f>
        <v>0</v>
      </c>
      <c r="G9453" s="29">
        <f ca="1">IF(E9453&gt;0,(IFERROR(-PMT(Calculator!$G$22/12,Calculator!$G$23*12,Calculator!$G$20),0))-F9453,0)</f>
        <v>0</v>
      </c>
      <c r="H9453" s="29">
        <f t="shared" ca="1" si="592"/>
        <v>0</v>
      </c>
      <c r="I9453" s="29">
        <f t="shared" ca="1" si="590"/>
        <v>0</v>
      </c>
      <c r="J9453" s="30">
        <f>Calculator!$G$40</f>
        <v>6.5000000000000002E-2</v>
      </c>
      <c r="K9453" s="29">
        <f ca="1">IF(C9453&gt;=Calculator!$G$27,IF(DAY($C9453)=1,Calculator!$G$34/2,IF(DAY($C9453)=15,Calculator!$G$34/2,0)),0)</f>
        <v>0</v>
      </c>
      <c r="L9453" s="29">
        <f ca="1">IF(DAY($C9453)=28,IF(H9453=0,0,Calculator!$G$35),0)</f>
        <v>0</v>
      </c>
      <c r="M9453" s="29">
        <f ca="1">IF(I9453&gt;0,IF(DAY($C9453)=1,SUM(INDIRECT("I"&amp;(ROW(C9452)-DAY(C9452))):I9452),0),0)</f>
        <v>0</v>
      </c>
      <c r="N9453" s="29">
        <f ca="1">IF(C9453&lt;Calculator!$G$27,0,IF(C9453=Calculator!$G$27,Calculator!$G$39,IF(H9453-K9453&lt;=0,IF(D9453&gt;Calculator!$G$39,IF(H9453-K9453+E9453+L9453+M9453+Calculator!$G$39&gt;Calculator!$G$39,Calculator!$G$39-(H9453+E9453+L9453+M9453-K9453),Calculator!$G$39),D9453),0)))</f>
        <v>0</v>
      </c>
    </row>
    <row r="9454" spans="1:14" ht="15.75" thickBot="1">
      <c r="A9454" s="33" t="str">
        <f ca="1">IF(C9454=Calculator!$H$27,"F",IF(Daily!D9454+Daily!H9454=0,IF(D9453+H9453&gt;0,"L",""),""))</f>
        <v/>
      </c>
      <c r="B9454" s="34">
        <v>9453</v>
      </c>
      <c r="C9454" s="19">
        <f t="shared" ca="1" si="589"/>
        <v>55383</v>
      </c>
      <c r="D9454" s="29">
        <f t="shared" ca="1" si="591"/>
        <v>0</v>
      </c>
      <c r="E9454" s="29">
        <f ca="1">IF(C9454&lt;Calculator!$D$26,0,IF(DAY($C9454)=1,IF(D9454-Calculator!$G$24&gt;0,Calculator!$G$24,D9454),0))</f>
        <v>0</v>
      </c>
      <c r="F9454" s="29">
        <f ca="1">IF(E9454&gt;0,D9454*Calculator!$G$22/12,0)</f>
        <v>0</v>
      </c>
      <c r="G9454" s="29">
        <f ca="1">IF(E9454&gt;0,(IFERROR(-PMT(Calculator!$G$22/12,Calculator!$G$23*12,Calculator!$G$20),0))-F9454,0)</f>
        <v>0</v>
      </c>
      <c r="H9454" s="29">
        <f t="shared" ca="1" si="592"/>
        <v>0</v>
      </c>
      <c r="I9454" s="29">
        <f t="shared" ca="1" si="590"/>
        <v>0</v>
      </c>
      <c r="J9454" s="30">
        <f>Calculator!$G$40</f>
        <v>6.5000000000000002E-2</v>
      </c>
      <c r="K9454" s="29">
        <f ca="1">IF(C9454&gt;=Calculator!$G$27,IF(DAY($C9454)=1,Calculator!$G$34/2,IF(DAY($C9454)=15,Calculator!$G$34/2,0)),0)</f>
        <v>0</v>
      </c>
      <c r="L9454" s="29">
        <f ca="1">IF(DAY($C9454)=28,IF(H9454=0,0,Calculator!$G$35),0)</f>
        <v>0</v>
      </c>
      <c r="M9454" s="29">
        <f ca="1">IF(I9454&gt;0,IF(DAY($C9454)=1,SUM(INDIRECT("I"&amp;(ROW(C9453)-DAY(C9453))):I9453),0),0)</f>
        <v>0</v>
      </c>
      <c r="N9454" s="29">
        <f ca="1">IF(C9454&lt;Calculator!$G$27,0,IF(C9454=Calculator!$G$27,Calculator!$G$39,IF(H9454-K9454&lt;=0,IF(D9454&gt;Calculator!$G$39,IF(H9454-K9454+E9454+L9454+M9454+Calculator!$G$39&gt;Calculator!$G$39,Calculator!$G$39-(H9454+E9454+L9454+M9454-K9454),Calculator!$G$39),D9454),0)))</f>
        <v>0</v>
      </c>
    </row>
    <row r="9455" spans="1:14" ht="15.75" thickBot="1">
      <c r="A9455" s="33" t="str">
        <f ca="1">IF(C9455=Calculator!$H$27,"F",IF(Daily!D9455+Daily!H9455=0,IF(D9454+H9454&gt;0,"L",""),""))</f>
        <v/>
      </c>
      <c r="B9455" s="34">
        <v>9454</v>
      </c>
      <c r="C9455" s="19">
        <f t="shared" ca="1" si="589"/>
        <v>55384</v>
      </c>
      <c r="D9455" s="29">
        <f t="shared" ca="1" si="591"/>
        <v>0</v>
      </c>
      <c r="E9455" s="29">
        <f ca="1">IF(C9455&lt;Calculator!$D$26,0,IF(DAY($C9455)=1,IF(D9455-Calculator!$G$24&gt;0,Calculator!$G$24,D9455),0))</f>
        <v>0</v>
      </c>
      <c r="F9455" s="29">
        <f ca="1">IF(E9455&gt;0,D9455*Calculator!$G$22/12,0)</f>
        <v>0</v>
      </c>
      <c r="G9455" s="29">
        <f ca="1">IF(E9455&gt;0,(IFERROR(-PMT(Calculator!$G$22/12,Calculator!$G$23*12,Calculator!$G$20),0))-F9455,0)</f>
        <v>0</v>
      </c>
      <c r="H9455" s="29">
        <f t="shared" ca="1" si="592"/>
        <v>0</v>
      </c>
      <c r="I9455" s="29">
        <f t="shared" ca="1" si="590"/>
        <v>0</v>
      </c>
      <c r="J9455" s="30">
        <f>Calculator!$G$40</f>
        <v>6.5000000000000002E-2</v>
      </c>
      <c r="K9455" s="29">
        <f ca="1">IF(C9455&gt;=Calculator!$G$27,IF(DAY($C9455)=1,Calculator!$G$34/2,IF(DAY($C9455)=15,Calculator!$G$34/2,0)),0)</f>
        <v>0</v>
      </c>
      <c r="L9455" s="29">
        <f ca="1">IF(DAY($C9455)=28,IF(H9455=0,0,Calculator!$G$35),0)</f>
        <v>0</v>
      </c>
      <c r="M9455" s="29">
        <f ca="1">IF(I9455&gt;0,IF(DAY($C9455)=1,SUM(INDIRECT("I"&amp;(ROW(C9454)-DAY(C9454))):I9454),0),0)</f>
        <v>0</v>
      </c>
      <c r="N9455" s="29">
        <f ca="1">IF(C9455&lt;Calculator!$G$27,0,IF(C9455=Calculator!$G$27,Calculator!$G$39,IF(H9455-K9455&lt;=0,IF(D9455&gt;Calculator!$G$39,IF(H9455-K9455+E9455+L9455+M9455+Calculator!$G$39&gt;Calculator!$G$39,Calculator!$G$39-(H9455+E9455+L9455+M9455-K9455),Calculator!$G$39),D9455),0)))</f>
        <v>0</v>
      </c>
    </row>
    <row r="9456" spans="1:14" ht="15.75" thickBot="1">
      <c r="A9456" s="33" t="str">
        <f ca="1">IF(C9456=Calculator!$H$27,"F",IF(Daily!D9456+Daily!H9456=0,IF(D9455+H9455&gt;0,"L",""),""))</f>
        <v/>
      </c>
      <c r="B9456" s="34">
        <v>9455</v>
      </c>
      <c r="C9456" s="19">
        <f t="shared" ca="1" si="589"/>
        <v>55385</v>
      </c>
      <c r="D9456" s="29">
        <f t="shared" ca="1" si="591"/>
        <v>0</v>
      </c>
      <c r="E9456" s="29">
        <f ca="1">IF(C9456&lt;Calculator!$D$26,0,IF(DAY($C9456)=1,IF(D9456-Calculator!$G$24&gt;0,Calculator!$G$24,D9456),0))</f>
        <v>0</v>
      </c>
      <c r="F9456" s="29">
        <f ca="1">IF(E9456&gt;0,D9456*Calculator!$G$22/12,0)</f>
        <v>0</v>
      </c>
      <c r="G9456" s="29">
        <f ca="1">IF(E9456&gt;0,(IFERROR(-PMT(Calculator!$G$22/12,Calculator!$G$23*12,Calculator!$G$20),0))-F9456,0)</f>
        <v>0</v>
      </c>
      <c r="H9456" s="29">
        <f t="shared" ca="1" si="592"/>
        <v>0</v>
      </c>
      <c r="I9456" s="29">
        <f t="shared" ca="1" si="590"/>
        <v>0</v>
      </c>
      <c r="J9456" s="30">
        <f>Calculator!$G$40</f>
        <v>6.5000000000000002E-2</v>
      </c>
      <c r="K9456" s="29">
        <f ca="1">IF(C9456&gt;=Calculator!$G$27,IF(DAY($C9456)=1,Calculator!$G$34/2,IF(DAY($C9456)=15,Calculator!$G$34/2,0)),0)</f>
        <v>0</v>
      </c>
      <c r="L9456" s="29">
        <f ca="1">IF(DAY($C9456)=28,IF(H9456=0,0,Calculator!$G$35),0)</f>
        <v>0</v>
      </c>
      <c r="M9456" s="29">
        <f ca="1">IF(I9456&gt;0,IF(DAY($C9456)=1,SUM(INDIRECT("I"&amp;(ROW(C9455)-DAY(C9455))):I9455),0),0)</f>
        <v>0</v>
      </c>
      <c r="N9456" s="29">
        <f ca="1">IF(C9456&lt;Calculator!$G$27,0,IF(C9456=Calculator!$G$27,Calculator!$G$39,IF(H9456-K9456&lt;=0,IF(D9456&gt;Calculator!$G$39,IF(H9456-K9456+E9456+L9456+M9456+Calculator!$G$39&gt;Calculator!$G$39,Calculator!$G$39-(H9456+E9456+L9456+M9456-K9456),Calculator!$G$39),D9456),0)))</f>
        <v>0</v>
      </c>
    </row>
    <row r="9457" spans="1:14" ht="15.75" thickBot="1">
      <c r="A9457" s="33" t="str">
        <f ca="1">IF(C9457=Calculator!$H$27,"F",IF(Daily!D9457+Daily!H9457=0,IF(D9456+H9456&gt;0,"L",""),""))</f>
        <v/>
      </c>
      <c r="B9457" s="34">
        <v>9456</v>
      </c>
      <c r="C9457" s="19">
        <f t="shared" ca="1" si="589"/>
        <v>55386</v>
      </c>
      <c r="D9457" s="29">
        <f t="shared" ca="1" si="591"/>
        <v>0</v>
      </c>
      <c r="E9457" s="29">
        <f ca="1">IF(C9457&lt;Calculator!$D$26,0,IF(DAY($C9457)=1,IF(D9457-Calculator!$G$24&gt;0,Calculator!$G$24,D9457),0))</f>
        <v>0</v>
      </c>
      <c r="F9457" s="29">
        <f ca="1">IF(E9457&gt;0,D9457*Calculator!$G$22/12,0)</f>
        <v>0</v>
      </c>
      <c r="G9457" s="29">
        <f ca="1">IF(E9457&gt;0,(IFERROR(-PMT(Calculator!$G$22/12,Calculator!$G$23*12,Calculator!$G$20),0))-F9457,0)</f>
        <v>0</v>
      </c>
      <c r="H9457" s="29">
        <f t="shared" ca="1" si="592"/>
        <v>0</v>
      </c>
      <c r="I9457" s="29">
        <f t="shared" ca="1" si="590"/>
        <v>0</v>
      </c>
      <c r="J9457" s="30">
        <f>Calculator!$G$40</f>
        <v>6.5000000000000002E-2</v>
      </c>
      <c r="K9457" s="29">
        <f ca="1">IF(C9457&gt;=Calculator!$G$27,IF(DAY($C9457)=1,Calculator!$G$34/2,IF(DAY($C9457)=15,Calculator!$G$34/2,0)),0)</f>
        <v>0</v>
      </c>
      <c r="L9457" s="29">
        <f ca="1">IF(DAY($C9457)=28,IF(H9457=0,0,Calculator!$G$35),0)</f>
        <v>0</v>
      </c>
      <c r="M9457" s="29">
        <f ca="1">IF(I9457&gt;0,IF(DAY($C9457)=1,SUM(INDIRECT("I"&amp;(ROW(C9456)-DAY(C9456))):I9456),0),0)</f>
        <v>0</v>
      </c>
      <c r="N9457" s="29">
        <f ca="1">IF(C9457&lt;Calculator!$G$27,0,IF(C9457=Calculator!$G$27,Calculator!$G$39,IF(H9457-K9457&lt;=0,IF(D9457&gt;Calculator!$G$39,IF(H9457-K9457+E9457+L9457+M9457+Calculator!$G$39&gt;Calculator!$G$39,Calculator!$G$39-(H9457+E9457+L9457+M9457-K9457),Calculator!$G$39),D9457),0)))</f>
        <v>0</v>
      </c>
    </row>
    <row r="9458" spans="1:14" ht="15.75" thickBot="1">
      <c r="A9458" s="33" t="str">
        <f ca="1">IF(C9458=Calculator!$H$27,"F",IF(Daily!D9458+Daily!H9458=0,IF(D9457+H9457&gt;0,"L",""),""))</f>
        <v/>
      </c>
      <c r="B9458" s="34">
        <v>9457</v>
      </c>
      <c r="C9458" s="19">
        <f t="shared" ca="1" si="589"/>
        <v>55387</v>
      </c>
      <c r="D9458" s="29">
        <f t="shared" ca="1" si="591"/>
        <v>0</v>
      </c>
      <c r="E9458" s="29">
        <f ca="1">IF(C9458&lt;Calculator!$D$26,0,IF(DAY($C9458)=1,IF(D9458-Calculator!$G$24&gt;0,Calculator!$G$24,D9458),0))</f>
        <v>0</v>
      </c>
      <c r="F9458" s="29">
        <f ca="1">IF(E9458&gt;0,D9458*Calculator!$G$22/12,0)</f>
        <v>0</v>
      </c>
      <c r="G9458" s="29">
        <f ca="1">IF(E9458&gt;0,(IFERROR(-PMT(Calculator!$G$22/12,Calculator!$G$23*12,Calculator!$G$20),0))-F9458,0)</f>
        <v>0</v>
      </c>
      <c r="H9458" s="29">
        <f t="shared" ca="1" si="592"/>
        <v>0</v>
      </c>
      <c r="I9458" s="29">
        <f t="shared" ca="1" si="590"/>
        <v>0</v>
      </c>
      <c r="J9458" s="30">
        <f>Calculator!$G$40</f>
        <v>6.5000000000000002E-2</v>
      </c>
      <c r="K9458" s="29">
        <f ca="1">IF(C9458&gt;=Calculator!$G$27,IF(DAY($C9458)=1,Calculator!$G$34/2,IF(DAY($C9458)=15,Calculator!$G$34/2,0)),0)</f>
        <v>0</v>
      </c>
      <c r="L9458" s="29">
        <f ca="1">IF(DAY($C9458)=28,IF(H9458=0,0,Calculator!$G$35),0)</f>
        <v>0</v>
      </c>
      <c r="M9458" s="29">
        <f ca="1">IF(I9458&gt;0,IF(DAY($C9458)=1,SUM(INDIRECT("I"&amp;(ROW(C9457)-DAY(C9457))):I9457),0),0)</f>
        <v>0</v>
      </c>
      <c r="N9458" s="29">
        <f ca="1">IF(C9458&lt;Calculator!$G$27,0,IF(C9458=Calculator!$G$27,Calculator!$G$39,IF(H9458-K9458&lt;=0,IF(D9458&gt;Calculator!$G$39,IF(H9458-K9458+E9458+L9458+M9458+Calculator!$G$39&gt;Calculator!$G$39,Calculator!$G$39-(H9458+E9458+L9458+M9458-K9458),Calculator!$G$39),D9458),0)))</f>
        <v>0</v>
      </c>
    </row>
    <row r="9459" spans="1:14" ht="15.75" thickBot="1">
      <c r="A9459" s="33" t="str">
        <f ca="1">IF(C9459=Calculator!$H$27,"F",IF(Daily!D9459+Daily!H9459=0,IF(D9458+H9458&gt;0,"L",""),""))</f>
        <v/>
      </c>
      <c r="B9459" s="34">
        <v>9458</v>
      </c>
      <c r="C9459" s="19">
        <f t="shared" ca="1" si="589"/>
        <v>55388</v>
      </c>
      <c r="D9459" s="29">
        <f t="shared" ca="1" si="591"/>
        <v>0</v>
      </c>
      <c r="E9459" s="29">
        <f ca="1">IF(C9459&lt;Calculator!$D$26,0,IF(DAY($C9459)=1,IF(D9459-Calculator!$G$24&gt;0,Calculator!$G$24,D9459),0))</f>
        <v>0</v>
      </c>
      <c r="F9459" s="29">
        <f ca="1">IF(E9459&gt;0,D9459*Calculator!$G$22/12,0)</f>
        <v>0</v>
      </c>
      <c r="G9459" s="29">
        <f ca="1">IF(E9459&gt;0,(IFERROR(-PMT(Calculator!$G$22/12,Calculator!$G$23*12,Calculator!$G$20),0))-F9459,0)</f>
        <v>0</v>
      </c>
      <c r="H9459" s="29">
        <f t="shared" ca="1" si="592"/>
        <v>0</v>
      </c>
      <c r="I9459" s="29">
        <f t="shared" ca="1" si="590"/>
        <v>0</v>
      </c>
      <c r="J9459" s="30">
        <f>Calculator!$G$40</f>
        <v>6.5000000000000002E-2</v>
      </c>
      <c r="K9459" s="29">
        <f ca="1">IF(C9459&gt;=Calculator!$G$27,IF(DAY($C9459)=1,Calculator!$G$34/2,IF(DAY($C9459)=15,Calculator!$G$34/2,0)),0)</f>
        <v>0</v>
      </c>
      <c r="L9459" s="29">
        <f ca="1">IF(DAY($C9459)=28,IF(H9459=0,0,Calculator!$G$35),0)</f>
        <v>0</v>
      </c>
      <c r="M9459" s="29">
        <f ca="1">IF(I9459&gt;0,IF(DAY($C9459)=1,SUM(INDIRECT("I"&amp;(ROW(C9458)-DAY(C9458))):I9458),0),0)</f>
        <v>0</v>
      </c>
      <c r="N9459" s="29">
        <f ca="1">IF(C9459&lt;Calculator!$G$27,0,IF(C9459=Calculator!$G$27,Calculator!$G$39,IF(H9459-K9459&lt;=0,IF(D9459&gt;Calculator!$G$39,IF(H9459-K9459+E9459+L9459+M9459+Calculator!$G$39&gt;Calculator!$G$39,Calculator!$G$39-(H9459+E9459+L9459+M9459-K9459),Calculator!$G$39),D9459),0)))</f>
        <v>0</v>
      </c>
    </row>
    <row r="9460" spans="1:14" ht="15.75" thickBot="1">
      <c r="A9460" s="33" t="str">
        <f ca="1">IF(C9460=Calculator!$H$27,"F",IF(Daily!D9460+Daily!H9460=0,IF(D9459+H9459&gt;0,"L",""),""))</f>
        <v/>
      </c>
      <c r="B9460" s="34">
        <v>9459</v>
      </c>
      <c r="C9460" s="19">
        <f t="shared" ca="1" si="589"/>
        <v>55389</v>
      </c>
      <c r="D9460" s="29">
        <f t="shared" ca="1" si="591"/>
        <v>0</v>
      </c>
      <c r="E9460" s="29">
        <f ca="1">IF(C9460&lt;Calculator!$D$26,0,IF(DAY($C9460)=1,IF(D9460-Calculator!$G$24&gt;0,Calculator!$G$24,D9460),0))</f>
        <v>0</v>
      </c>
      <c r="F9460" s="29">
        <f ca="1">IF(E9460&gt;0,D9460*Calculator!$G$22/12,0)</f>
        <v>0</v>
      </c>
      <c r="G9460" s="29">
        <f ca="1">IF(E9460&gt;0,(IFERROR(-PMT(Calculator!$G$22/12,Calculator!$G$23*12,Calculator!$G$20),0))-F9460,0)</f>
        <v>0</v>
      </c>
      <c r="H9460" s="29">
        <f t="shared" ca="1" si="592"/>
        <v>0</v>
      </c>
      <c r="I9460" s="29">
        <f t="shared" ca="1" si="590"/>
        <v>0</v>
      </c>
      <c r="J9460" s="30">
        <f>Calculator!$G$40</f>
        <v>6.5000000000000002E-2</v>
      </c>
      <c r="K9460" s="29">
        <f ca="1">IF(C9460&gt;=Calculator!$G$27,IF(DAY($C9460)=1,Calculator!$G$34/2,IF(DAY($C9460)=15,Calculator!$G$34/2,0)),0)</f>
        <v>0</v>
      </c>
      <c r="L9460" s="29">
        <f ca="1">IF(DAY($C9460)=28,IF(H9460=0,0,Calculator!$G$35),0)</f>
        <v>0</v>
      </c>
      <c r="M9460" s="29">
        <f ca="1">IF(I9460&gt;0,IF(DAY($C9460)=1,SUM(INDIRECT("I"&amp;(ROW(C9459)-DAY(C9459))):I9459),0),0)</f>
        <v>0</v>
      </c>
      <c r="N9460" s="29">
        <f ca="1">IF(C9460&lt;Calculator!$G$27,0,IF(C9460=Calculator!$G$27,Calculator!$G$39,IF(H9460-K9460&lt;=0,IF(D9460&gt;Calculator!$G$39,IF(H9460-K9460+E9460+L9460+M9460+Calculator!$G$39&gt;Calculator!$G$39,Calculator!$G$39-(H9460+E9460+L9460+M9460-K9460),Calculator!$G$39),D9460),0)))</f>
        <v>0</v>
      </c>
    </row>
    <row r="9461" spans="1:14" ht="15.75" thickBot="1">
      <c r="A9461" s="33" t="str">
        <f ca="1">IF(C9461=Calculator!$H$27,"F",IF(Daily!D9461+Daily!H9461=0,IF(D9460+H9460&gt;0,"L",""),""))</f>
        <v/>
      </c>
      <c r="B9461" s="34">
        <v>9460</v>
      </c>
      <c r="C9461" s="19">
        <f t="shared" ca="1" si="589"/>
        <v>55390</v>
      </c>
      <c r="D9461" s="29">
        <f t="shared" ca="1" si="591"/>
        <v>0</v>
      </c>
      <c r="E9461" s="29">
        <f ca="1">IF(C9461&lt;Calculator!$D$26,0,IF(DAY($C9461)=1,IF(D9461-Calculator!$G$24&gt;0,Calculator!$G$24,D9461),0))</f>
        <v>0</v>
      </c>
      <c r="F9461" s="29">
        <f ca="1">IF(E9461&gt;0,D9461*Calculator!$G$22/12,0)</f>
        <v>0</v>
      </c>
      <c r="G9461" s="29">
        <f ca="1">IF(E9461&gt;0,(IFERROR(-PMT(Calculator!$G$22/12,Calculator!$G$23*12,Calculator!$G$20),0))-F9461,0)</f>
        <v>0</v>
      </c>
      <c r="H9461" s="29">
        <f t="shared" ca="1" si="592"/>
        <v>0</v>
      </c>
      <c r="I9461" s="29">
        <f t="shared" ca="1" si="590"/>
        <v>0</v>
      </c>
      <c r="J9461" s="30">
        <f>Calculator!$G$40</f>
        <v>6.5000000000000002E-2</v>
      </c>
      <c r="K9461" s="29">
        <f ca="1">IF(C9461&gt;=Calculator!$G$27,IF(DAY($C9461)=1,Calculator!$G$34/2,IF(DAY($C9461)=15,Calculator!$G$34/2,0)),0)</f>
        <v>0</v>
      </c>
      <c r="L9461" s="29">
        <f ca="1">IF(DAY($C9461)=28,IF(H9461=0,0,Calculator!$G$35),0)</f>
        <v>0</v>
      </c>
      <c r="M9461" s="29">
        <f ca="1">IF(I9461&gt;0,IF(DAY($C9461)=1,SUM(INDIRECT("I"&amp;(ROW(C9460)-DAY(C9460))):I9460),0),0)</f>
        <v>0</v>
      </c>
      <c r="N9461" s="29">
        <f ca="1">IF(C9461&lt;Calculator!$G$27,0,IF(C9461=Calculator!$G$27,Calculator!$G$39,IF(H9461-K9461&lt;=0,IF(D9461&gt;Calculator!$G$39,IF(H9461-K9461+E9461+L9461+M9461+Calculator!$G$39&gt;Calculator!$G$39,Calculator!$G$39-(H9461+E9461+L9461+M9461-K9461),Calculator!$G$39),D9461),0)))</f>
        <v>0</v>
      </c>
    </row>
    <row r="9462" spans="1:14" ht="15.75" thickBot="1">
      <c r="A9462" s="33" t="str">
        <f ca="1">IF(C9462=Calculator!$H$27,"F",IF(Daily!D9462+Daily!H9462=0,IF(D9461+H9461&gt;0,"L",""),""))</f>
        <v/>
      </c>
      <c r="B9462" s="34">
        <v>9461</v>
      </c>
      <c r="C9462" s="19">
        <f t="shared" ca="1" si="589"/>
        <v>55391</v>
      </c>
      <c r="D9462" s="29">
        <f t="shared" ca="1" si="591"/>
        <v>0</v>
      </c>
      <c r="E9462" s="29">
        <f ca="1">IF(C9462&lt;Calculator!$D$26,0,IF(DAY($C9462)=1,IF(D9462-Calculator!$G$24&gt;0,Calculator!$G$24,D9462),0))</f>
        <v>0</v>
      </c>
      <c r="F9462" s="29">
        <f ca="1">IF(E9462&gt;0,D9462*Calculator!$G$22/12,0)</f>
        <v>0</v>
      </c>
      <c r="G9462" s="29">
        <f ca="1">IF(E9462&gt;0,(IFERROR(-PMT(Calculator!$G$22/12,Calculator!$G$23*12,Calculator!$G$20),0))-F9462,0)</f>
        <v>0</v>
      </c>
      <c r="H9462" s="29">
        <f t="shared" ca="1" si="592"/>
        <v>0</v>
      </c>
      <c r="I9462" s="29">
        <f t="shared" ca="1" si="590"/>
        <v>0</v>
      </c>
      <c r="J9462" s="30">
        <f>Calculator!$G$40</f>
        <v>6.5000000000000002E-2</v>
      </c>
      <c r="K9462" s="29">
        <f ca="1">IF(C9462&gt;=Calculator!$G$27,IF(DAY($C9462)=1,Calculator!$G$34/2,IF(DAY($C9462)=15,Calculator!$G$34/2,0)),0)</f>
        <v>0</v>
      </c>
      <c r="L9462" s="29">
        <f ca="1">IF(DAY($C9462)=28,IF(H9462=0,0,Calculator!$G$35),0)</f>
        <v>0</v>
      </c>
      <c r="M9462" s="29">
        <f ca="1">IF(I9462&gt;0,IF(DAY($C9462)=1,SUM(INDIRECT("I"&amp;(ROW(C9461)-DAY(C9461))):I9461),0),0)</f>
        <v>0</v>
      </c>
      <c r="N9462" s="29">
        <f ca="1">IF(C9462&lt;Calculator!$G$27,0,IF(C9462=Calculator!$G$27,Calculator!$G$39,IF(H9462-K9462&lt;=0,IF(D9462&gt;Calculator!$G$39,IF(H9462-K9462+E9462+L9462+M9462+Calculator!$G$39&gt;Calculator!$G$39,Calculator!$G$39-(H9462+E9462+L9462+M9462-K9462),Calculator!$G$39),D9462),0)))</f>
        <v>0</v>
      </c>
    </row>
    <row r="9463" spans="1:14" ht="15.75" thickBot="1">
      <c r="A9463" s="33" t="str">
        <f ca="1">IF(C9463=Calculator!$H$27,"F",IF(Daily!D9463+Daily!H9463=0,IF(D9462+H9462&gt;0,"L",""),""))</f>
        <v/>
      </c>
      <c r="B9463" s="34">
        <v>9462</v>
      </c>
      <c r="C9463" s="19">
        <f t="shared" ca="1" si="589"/>
        <v>55392</v>
      </c>
      <c r="D9463" s="29">
        <f t="shared" ca="1" si="591"/>
        <v>0</v>
      </c>
      <c r="E9463" s="29">
        <f ca="1">IF(C9463&lt;Calculator!$D$26,0,IF(DAY($C9463)=1,IF(D9463-Calculator!$G$24&gt;0,Calculator!$G$24,D9463),0))</f>
        <v>0</v>
      </c>
      <c r="F9463" s="29">
        <f ca="1">IF(E9463&gt;0,D9463*Calculator!$G$22/12,0)</f>
        <v>0</v>
      </c>
      <c r="G9463" s="29">
        <f ca="1">IF(E9463&gt;0,(IFERROR(-PMT(Calculator!$G$22/12,Calculator!$G$23*12,Calculator!$G$20),0))-F9463,0)</f>
        <v>0</v>
      </c>
      <c r="H9463" s="29">
        <f t="shared" ca="1" si="592"/>
        <v>0</v>
      </c>
      <c r="I9463" s="29">
        <f t="shared" ca="1" si="590"/>
        <v>0</v>
      </c>
      <c r="J9463" s="30">
        <f>Calculator!$G$40</f>
        <v>6.5000000000000002E-2</v>
      </c>
      <c r="K9463" s="29">
        <f ca="1">IF(C9463&gt;=Calculator!$G$27,IF(DAY($C9463)=1,Calculator!$G$34/2,IF(DAY($C9463)=15,Calculator!$G$34/2,0)),0)</f>
        <v>0</v>
      </c>
      <c r="L9463" s="29">
        <f ca="1">IF(DAY($C9463)=28,IF(H9463=0,0,Calculator!$G$35),0)</f>
        <v>0</v>
      </c>
      <c r="M9463" s="29">
        <f ca="1">IF(I9463&gt;0,IF(DAY($C9463)=1,SUM(INDIRECT("I"&amp;(ROW(C9462)-DAY(C9462))):I9462),0),0)</f>
        <v>0</v>
      </c>
      <c r="N9463" s="29">
        <f ca="1">IF(C9463&lt;Calculator!$G$27,0,IF(C9463=Calculator!$G$27,Calculator!$G$39,IF(H9463-K9463&lt;=0,IF(D9463&gt;Calculator!$G$39,IF(H9463-K9463+E9463+L9463+M9463+Calculator!$G$39&gt;Calculator!$G$39,Calculator!$G$39-(H9463+E9463+L9463+M9463-K9463),Calculator!$G$39),D9463),0)))</f>
        <v>0</v>
      </c>
    </row>
    <row r="9464" spans="1:14" ht="15.75" thickBot="1">
      <c r="A9464" s="33" t="str">
        <f ca="1">IF(C9464=Calculator!$H$27,"F",IF(Daily!D9464+Daily!H9464=0,IF(D9463+H9463&gt;0,"L",""),""))</f>
        <v/>
      </c>
      <c r="B9464" s="34">
        <v>9463</v>
      </c>
      <c r="C9464" s="19">
        <f t="shared" ca="1" si="589"/>
        <v>55393</v>
      </c>
      <c r="D9464" s="29">
        <f t="shared" ca="1" si="591"/>
        <v>0</v>
      </c>
      <c r="E9464" s="29">
        <f ca="1">IF(C9464&lt;Calculator!$D$26,0,IF(DAY($C9464)=1,IF(D9464-Calculator!$G$24&gt;0,Calculator!$G$24,D9464),0))</f>
        <v>0</v>
      </c>
      <c r="F9464" s="29">
        <f ca="1">IF(E9464&gt;0,D9464*Calculator!$G$22/12,0)</f>
        <v>0</v>
      </c>
      <c r="G9464" s="29">
        <f ca="1">IF(E9464&gt;0,(IFERROR(-PMT(Calculator!$G$22/12,Calculator!$G$23*12,Calculator!$G$20),0))-F9464,0)</f>
        <v>0</v>
      </c>
      <c r="H9464" s="29">
        <f t="shared" ca="1" si="592"/>
        <v>0</v>
      </c>
      <c r="I9464" s="29">
        <f t="shared" ca="1" si="590"/>
        <v>0</v>
      </c>
      <c r="J9464" s="30">
        <f>Calculator!$G$40</f>
        <v>6.5000000000000002E-2</v>
      </c>
      <c r="K9464" s="29">
        <f ca="1">IF(C9464&gt;=Calculator!$G$27,IF(DAY($C9464)=1,Calculator!$G$34/2,IF(DAY($C9464)=15,Calculator!$G$34/2,0)),0)</f>
        <v>0</v>
      </c>
      <c r="L9464" s="29">
        <f ca="1">IF(DAY($C9464)=28,IF(H9464=0,0,Calculator!$G$35),0)</f>
        <v>0</v>
      </c>
      <c r="M9464" s="29">
        <f ca="1">IF(I9464&gt;0,IF(DAY($C9464)=1,SUM(INDIRECT("I"&amp;(ROW(C9463)-DAY(C9463))):I9463),0),0)</f>
        <v>0</v>
      </c>
      <c r="N9464" s="29">
        <f ca="1">IF(C9464&lt;Calculator!$G$27,0,IF(C9464=Calculator!$G$27,Calculator!$G$39,IF(H9464-K9464&lt;=0,IF(D9464&gt;Calculator!$G$39,IF(H9464-K9464+E9464+L9464+M9464+Calculator!$G$39&gt;Calculator!$G$39,Calculator!$G$39-(H9464+E9464+L9464+M9464-K9464),Calculator!$G$39),D9464),0)))</f>
        <v>0</v>
      </c>
    </row>
    <row r="9465" spans="1:14" ht="15.75" thickBot="1">
      <c r="A9465" s="33" t="str">
        <f ca="1">IF(C9465=Calculator!$H$27,"F",IF(Daily!D9465+Daily!H9465=0,IF(D9464+H9464&gt;0,"L",""),""))</f>
        <v/>
      </c>
      <c r="B9465" s="34">
        <v>9464</v>
      </c>
      <c r="C9465" s="19">
        <f t="shared" ca="1" si="589"/>
        <v>55394</v>
      </c>
      <c r="D9465" s="29">
        <f t="shared" ca="1" si="591"/>
        <v>0</v>
      </c>
      <c r="E9465" s="29">
        <f ca="1">IF(C9465&lt;Calculator!$D$26,0,IF(DAY($C9465)=1,IF(D9465-Calculator!$G$24&gt;0,Calculator!$G$24,D9465),0))</f>
        <v>0</v>
      </c>
      <c r="F9465" s="29">
        <f ca="1">IF(E9465&gt;0,D9465*Calculator!$G$22/12,0)</f>
        <v>0</v>
      </c>
      <c r="G9465" s="29">
        <f ca="1">IF(E9465&gt;0,(IFERROR(-PMT(Calculator!$G$22/12,Calculator!$G$23*12,Calculator!$G$20),0))-F9465,0)</f>
        <v>0</v>
      </c>
      <c r="H9465" s="29">
        <f t="shared" ca="1" si="592"/>
        <v>0</v>
      </c>
      <c r="I9465" s="29">
        <f t="shared" ca="1" si="590"/>
        <v>0</v>
      </c>
      <c r="J9465" s="30">
        <f>Calculator!$G$40</f>
        <v>6.5000000000000002E-2</v>
      </c>
      <c r="K9465" s="29">
        <f ca="1">IF(C9465&gt;=Calculator!$G$27,IF(DAY($C9465)=1,Calculator!$G$34/2,IF(DAY($C9465)=15,Calculator!$G$34/2,0)),0)</f>
        <v>0</v>
      </c>
      <c r="L9465" s="29">
        <f ca="1">IF(DAY($C9465)=28,IF(H9465=0,0,Calculator!$G$35),0)</f>
        <v>0</v>
      </c>
      <c r="M9465" s="29">
        <f ca="1">IF(I9465&gt;0,IF(DAY($C9465)=1,SUM(INDIRECT("I"&amp;(ROW(C9464)-DAY(C9464))):I9464),0),0)</f>
        <v>0</v>
      </c>
      <c r="N9465" s="29">
        <f ca="1">IF(C9465&lt;Calculator!$G$27,0,IF(C9465=Calculator!$G$27,Calculator!$G$39,IF(H9465-K9465&lt;=0,IF(D9465&gt;Calculator!$G$39,IF(H9465-K9465+E9465+L9465+M9465+Calculator!$G$39&gt;Calculator!$G$39,Calculator!$G$39-(H9465+E9465+L9465+M9465-K9465),Calculator!$G$39),D9465),0)))</f>
        <v>0</v>
      </c>
    </row>
    <row r="9466" spans="1:14" ht="15.75" thickBot="1">
      <c r="A9466" s="33" t="str">
        <f ca="1">IF(C9466=Calculator!$H$27,"F",IF(Daily!D9466+Daily!H9466=0,IF(D9465+H9465&gt;0,"L",""),""))</f>
        <v/>
      </c>
      <c r="B9466" s="34">
        <v>9465</v>
      </c>
      <c r="C9466" s="19">
        <f t="shared" ca="1" si="589"/>
        <v>55395</v>
      </c>
      <c r="D9466" s="29">
        <f t="shared" ca="1" si="591"/>
        <v>0</v>
      </c>
      <c r="E9466" s="29">
        <f ca="1">IF(C9466&lt;Calculator!$D$26,0,IF(DAY($C9466)=1,IF(D9466-Calculator!$G$24&gt;0,Calculator!$G$24,D9466),0))</f>
        <v>0</v>
      </c>
      <c r="F9466" s="29">
        <f ca="1">IF(E9466&gt;0,D9466*Calculator!$G$22/12,0)</f>
        <v>0</v>
      </c>
      <c r="G9466" s="29">
        <f ca="1">IF(E9466&gt;0,(IFERROR(-PMT(Calculator!$G$22/12,Calculator!$G$23*12,Calculator!$G$20),0))-F9466,0)</f>
        <v>0</v>
      </c>
      <c r="H9466" s="29">
        <f t="shared" ca="1" si="592"/>
        <v>0</v>
      </c>
      <c r="I9466" s="29">
        <f t="shared" ca="1" si="590"/>
        <v>0</v>
      </c>
      <c r="J9466" s="30">
        <f>Calculator!$G$40</f>
        <v>6.5000000000000002E-2</v>
      </c>
      <c r="K9466" s="29">
        <f ca="1">IF(C9466&gt;=Calculator!$G$27,IF(DAY($C9466)=1,Calculator!$G$34/2,IF(DAY($C9466)=15,Calculator!$G$34/2,0)),0)</f>
        <v>0</v>
      </c>
      <c r="L9466" s="29">
        <f ca="1">IF(DAY($C9466)=28,IF(H9466=0,0,Calculator!$G$35),0)</f>
        <v>0</v>
      </c>
      <c r="M9466" s="29">
        <f ca="1">IF(I9466&gt;0,IF(DAY($C9466)=1,SUM(INDIRECT("I"&amp;(ROW(C9465)-DAY(C9465))):I9465),0),0)</f>
        <v>0</v>
      </c>
      <c r="N9466" s="29">
        <f ca="1">IF(C9466&lt;Calculator!$G$27,0,IF(C9466=Calculator!$G$27,Calculator!$G$39,IF(H9466-K9466&lt;=0,IF(D9466&gt;Calculator!$G$39,IF(H9466-K9466+E9466+L9466+M9466+Calculator!$G$39&gt;Calculator!$G$39,Calculator!$G$39-(H9466+E9466+L9466+M9466-K9466),Calculator!$G$39),D9466),0)))</f>
        <v>0</v>
      </c>
    </row>
    <row r="9467" spans="1:14" ht="15.75" thickBot="1">
      <c r="A9467" s="33" t="str">
        <f ca="1">IF(C9467=Calculator!$H$27,"F",IF(Daily!D9467+Daily!H9467=0,IF(D9466+H9466&gt;0,"L",""),""))</f>
        <v/>
      </c>
      <c r="B9467" s="34">
        <v>9466</v>
      </c>
      <c r="C9467" s="19">
        <f t="shared" ca="1" si="589"/>
        <v>55396</v>
      </c>
      <c r="D9467" s="29">
        <f t="shared" ca="1" si="591"/>
        <v>0</v>
      </c>
      <c r="E9467" s="29">
        <f ca="1">IF(C9467&lt;Calculator!$D$26,0,IF(DAY($C9467)=1,IF(D9467-Calculator!$G$24&gt;0,Calculator!$G$24,D9467),0))</f>
        <v>0</v>
      </c>
      <c r="F9467" s="29">
        <f ca="1">IF(E9467&gt;0,D9467*Calculator!$G$22/12,0)</f>
        <v>0</v>
      </c>
      <c r="G9467" s="29">
        <f ca="1">IF(E9467&gt;0,(IFERROR(-PMT(Calculator!$G$22/12,Calculator!$G$23*12,Calculator!$G$20),0))-F9467,0)</f>
        <v>0</v>
      </c>
      <c r="H9467" s="29">
        <f t="shared" ca="1" si="592"/>
        <v>0</v>
      </c>
      <c r="I9467" s="29">
        <f t="shared" ca="1" si="590"/>
        <v>0</v>
      </c>
      <c r="J9467" s="30">
        <f>Calculator!$G$40</f>
        <v>6.5000000000000002E-2</v>
      </c>
      <c r="K9467" s="29">
        <f ca="1">IF(C9467&gt;=Calculator!$G$27,IF(DAY($C9467)=1,Calculator!$G$34/2,IF(DAY($C9467)=15,Calculator!$G$34/2,0)),0)</f>
        <v>0</v>
      </c>
      <c r="L9467" s="29">
        <f ca="1">IF(DAY($C9467)=28,IF(H9467=0,0,Calculator!$G$35),0)</f>
        <v>0</v>
      </c>
      <c r="M9467" s="29">
        <f ca="1">IF(I9467&gt;0,IF(DAY($C9467)=1,SUM(INDIRECT("I"&amp;(ROW(C9466)-DAY(C9466))):I9466),0),0)</f>
        <v>0</v>
      </c>
      <c r="N9467" s="29">
        <f ca="1">IF(C9467&lt;Calculator!$G$27,0,IF(C9467=Calculator!$G$27,Calculator!$G$39,IF(H9467-K9467&lt;=0,IF(D9467&gt;Calculator!$G$39,IF(H9467-K9467+E9467+L9467+M9467+Calculator!$G$39&gt;Calculator!$G$39,Calculator!$G$39-(H9467+E9467+L9467+M9467-K9467),Calculator!$G$39),D9467),0)))</f>
        <v>0</v>
      </c>
    </row>
    <row r="9468" spans="1:14" ht="15.75" thickBot="1">
      <c r="A9468" s="33" t="str">
        <f ca="1">IF(C9468=Calculator!$H$27,"F",IF(Daily!D9468+Daily!H9468=0,IF(D9467+H9467&gt;0,"L",""),""))</f>
        <v/>
      </c>
      <c r="B9468" s="34">
        <v>9467</v>
      </c>
      <c r="C9468" s="19">
        <f t="shared" ca="1" si="589"/>
        <v>55397</v>
      </c>
      <c r="D9468" s="29">
        <f t="shared" ca="1" si="591"/>
        <v>0</v>
      </c>
      <c r="E9468" s="29">
        <f ca="1">IF(C9468&lt;Calculator!$D$26,0,IF(DAY($C9468)=1,IF(D9468-Calculator!$G$24&gt;0,Calculator!$G$24,D9468),0))</f>
        <v>0</v>
      </c>
      <c r="F9468" s="29">
        <f ca="1">IF(E9468&gt;0,D9468*Calculator!$G$22/12,0)</f>
        <v>0</v>
      </c>
      <c r="G9468" s="29">
        <f ca="1">IF(E9468&gt;0,(IFERROR(-PMT(Calculator!$G$22/12,Calculator!$G$23*12,Calculator!$G$20),0))-F9468,0)</f>
        <v>0</v>
      </c>
      <c r="H9468" s="29">
        <f t="shared" ca="1" si="592"/>
        <v>0</v>
      </c>
      <c r="I9468" s="29">
        <f t="shared" ca="1" si="590"/>
        <v>0</v>
      </c>
      <c r="J9468" s="30">
        <f>Calculator!$G$40</f>
        <v>6.5000000000000002E-2</v>
      </c>
      <c r="K9468" s="29">
        <f ca="1">IF(C9468&gt;=Calculator!$G$27,IF(DAY($C9468)=1,Calculator!$G$34/2,IF(DAY($C9468)=15,Calculator!$G$34/2,0)),0)</f>
        <v>4500</v>
      </c>
      <c r="L9468" s="29">
        <f ca="1">IF(DAY($C9468)=28,IF(H9468=0,0,Calculator!$G$35),0)</f>
        <v>0</v>
      </c>
      <c r="M9468" s="29">
        <f ca="1">IF(I9468&gt;0,IF(DAY($C9468)=1,SUM(INDIRECT("I"&amp;(ROW(C9467)-DAY(C9467))):I9467),0),0)</f>
        <v>0</v>
      </c>
      <c r="N9468" s="29">
        <f ca="1">IF(C9468&lt;Calculator!$G$27,0,IF(C9468=Calculator!$G$27,Calculator!$G$39,IF(H9468-K9468&lt;=0,IF(D9468&gt;Calculator!$G$39,IF(H9468-K9468+E9468+L9468+M9468+Calculator!$G$39&gt;Calculator!$G$39,Calculator!$G$39-(H9468+E9468+L9468+M9468-K9468),Calculator!$G$39),D9468),0)))</f>
        <v>0</v>
      </c>
    </row>
    <row r="9469" spans="1:14" ht="15.75" thickBot="1">
      <c r="A9469" s="33" t="str">
        <f ca="1">IF(C9469=Calculator!$H$27,"F",IF(Daily!D9469+Daily!H9469=0,IF(D9468+H9468&gt;0,"L",""),""))</f>
        <v/>
      </c>
      <c r="B9469" s="34">
        <v>9468</v>
      </c>
      <c r="C9469" s="19">
        <f t="shared" ca="1" si="589"/>
        <v>55398</v>
      </c>
      <c r="D9469" s="29">
        <f t="shared" ca="1" si="591"/>
        <v>0</v>
      </c>
      <c r="E9469" s="29">
        <f ca="1">IF(C9469&lt;Calculator!$D$26,0,IF(DAY($C9469)=1,IF(D9469-Calculator!$G$24&gt;0,Calculator!$G$24,D9469),0))</f>
        <v>0</v>
      </c>
      <c r="F9469" s="29">
        <f ca="1">IF(E9469&gt;0,D9469*Calculator!$G$22/12,0)</f>
        <v>0</v>
      </c>
      <c r="G9469" s="29">
        <f ca="1">IF(E9469&gt;0,(IFERROR(-PMT(Calculator!$G$22/12,Calculator!$G$23*12,Calculator!$G$20),0))-F9469,0)</f>
        <v>0</v>
      </c>
      <c r="H9469" s="29">
        <f t="shared" ca="1" si="592"/>
        <v>0</v>
      </c>
      <c r="I9469" s="29">
        <f t="shared" ca="1" si="590"/>
        <v>0</v>
      </c>
      <c r="J9469" s="30">
        <f>Calculator!$G$40</f>
        <v>6.5000000000000002E-2</v>
      </c>
      <c r="K9469" s="29">
        <f ca="1">IF(C9469&gt;=Calculator!$G$27,IF(DAY($C9469)=1,Calculator!$G$34/2,IF(DAY($C9469)=15,Calculator!$G$34/2,0)),0)</f>
        <v>0</v>
      </c>
      <c r="L9469" s="29">
        <f ca="1">IF(DAY($C9469)=28,IF(H9469=0,0,Calculator!$G$35),0)</f>
        <v>0</v>
      </c>
      <c r="M9469" s="29">
        <f ca="1">IF(I9469&gt;0,IF(DAY($C9469)=1,SUM(INDIRECT("I"&amp;(ROW(C9468)-DAY(C9468))):I9468),0),0)</f>
        <v>0</v>
      </c>
      <c r="N9469" s="29">
        <f ca="1">IF(C9469&lt;Calculator!$G$27,0,IF(C9469=Calculator!$G$27,Calculator!$G$39,IF(H9469-K9469&lt;=0,IF(D9469&gt;Calculator!$G$39,IF(H9469-K9469+E9469+L9469+M9469+Calculator!$G$39&gt;Calculator!$G$39,Calculator!$G$39-(H9469+E9469+L9469+M9469-K9469),Calculator!$G$39),D9469),0)))</f>
        <v>0</v>
      </c>
    </row>
    <row r="9470" spans="1:14" ht="15.75" thickBot="1">
      <c r="A9470" s="33" t="str">
        <f ca="1">IF(C9470=Calculator!$H$27,"F",IF(Daily!D9470+Daily!H9470=0,IF(D9469+H9469&gt;0,"L",""),""))</f>
        <v/>
      </c>
      <c r="B9470" s="34">
        <v>9469</v>
      </c>
      <c r="C9470" s="19">
        <f t="shared" ca="1" si="589"/>
        <v>55399</v>
      </c>
      <c r="D9470" s="29">
        <f t="shared" ca="1" si="591"/>
        <v>0</v>
      </c>
      <c r="E9470" s="29">
        <f ca="1">IF(C9470&lt;Calculator!$D$26,0,IF(DAY($C9470)=1,IF(D9470-Calculator!$G$24&gt;0,Calculator!$G$24,D9470),0))</f>
        <v>0</v>
      </c>
      <c r="F9470" s="29">
        <f ca="1">IF(E9470&gt;0,D9470*Calculator!$G$22/12,0)</f>
        <v>0</v>
      </c>
      <c r="G9470" s="29">
        <f ca="1">IF(E9470&gt;0,(IFERROR(-PMT(Calculator!$G$22/12,Calculator!$G$23*12,Calculator!$G$20),0))-F9470,0)</f>
        <v>0</v>
      </c>
      <c r="H9470" s="29">
        <f t="shared" ca="1" si="592"/>
        <v>0</v>
      </c>
      <c r="I9470" s="29">
        <f t="shared" ca="1" si="590"/>
        <v>0</v>
      </c>
      <c r="J9470" s="30">
        <f>Calculator!$G$40</f>
        <v>6.5000000000000002E-2</v>
      </c>
      <c r="K9470" s="29">
        <f ca="1">IF(C9470&gt;=Calculator!$G$27,IF(DAY($C9470)=1,Calculator!$G$34/2,IF(DAY($C9470)=15,Calculator!$G$34/2,0)),0)</f>
        <v>0</v>
      </c>
      <c r="L9470" s="29">
        <f ca="1">IF(DAY($C9470)=28,IF(H9470=0,0,Calculator!$G$35),0)</f>
        <v>0</v>
      </c>
      <c r="M9470" s="29">
        <f ca="1">IF(I9470&gt;0,IF(DAY($C9470)=1,SUM(INDIRECT("I"&amp;(ROW(C9469)-DAY(C9469))):I9469),0),0)</f>
        <v>0</v>
      </c>
      <c r="N9470" s="29">
        <f ca="1">IF(C9470&lt;Calculator!$G$27,0,IF(C9470=Calculator!$G$27,Calculator!$G$39,IF(H9470-K9470&lt;=0,IF(D9470&gt;Calculator!$G$39,IF(H9470-K9470+E9470+L9470+M9470+Calculator!$G$39&gt;Calculator!$G$39,Calculator!$G$39-(H9470+E9470+L9470+M9470-K9470),Calculator!$G$39),D9470),0)))</f>
        <v>0</v>
      </c>
    </row>
    <row r="9471" spans="1:14" ht="15.75" thickBot="1">
      <c r="A9471" s="33" t="str">
        <f ca="1">IF(C9471=Calculator!$H$27,"F",IF(Daily!D9471+Daily!H9471=0,IF(D9470+H9470&gt;0,"L",""),""))</f>
        <v/>
      </c>
      <c r="B9471" s="34">
        <v>9470</v>
      </c>
      <c r="C9471" s="19">
        <f t="shared" ca="1" si="589"/>
        <v>55400</v>
      </c>
      <c r="D9471" s="29">
        <f t="shared" ca="1" si="591"/>
        <v>0</v>
      </c>
      <c r="E9471" s="29">
        <f ca="1">IF(C9471&lt;Calculator!$D$26,0,IF(DAY($C9471)=1,IF(D9471-Calculator!$G$24&gt;0,Calculator!$G$24,D9471),0))</f>
        <v>0</v>
      </c>
      <c r="F9471" s="29">
        <f ca="1">IF(E9471&gt;0,D9471*Calculator!$G$22/12,0)</f>
        <v>0</v>
      </c>
      <c r="G9471" s="29">
        <f ca="1">IF(E9471&gt;0,(IFERROR(-PMT(Calculator!$G$22/12,Calculator!$G$23*12,Calculator!$G$20),0))-F9471,0)</f>
        <v>0</v>
      </c>
      <c r="H9471" s="29">
        <f t="shared" ca="1" si="592"/>
        <v>0</v>
      </c>
      <c r="I9471" s="29">
        <f t="shared" ca="1" si="590"/>
        <v>0</v>
      </c>
      <c r="J9471" s="30">
        <f>Calculator!$G$40</f>
        <v>6.5000000000000002E-2</v>
      </c>
      <c r="K9471" s="29">
        <f ca="1">IF(C9471&gt;=Calculator!$G$27,IF(DAY($C9471)=1,Calculator!$G$34/2,IF(DAY($C9471)=15,Calculator!$G$34/2,0)),0)</f>
        <v>0</v>
      </c>
      <c r="L9471" s="29">
        <f ca="1">IF(DAY($C9471)=28,IF(H9471=0,0,Calculator!$G$35),0)</f>
        <v>0</v>
      </c>
      <c r="M9471" s="29">
        <f ca="1">IF(I9471&gt;0,IF(DAY($C9471)=1,SUM(INDIRECT("I"&amp;(ROW(C9470)-DAY(C9470))):I9470),0),0)</f>
        <v>0</v>
      </c>
      <c r="N9471" s="29">
        <f ca="1">IF(C9471&lt;Calculator!$G$27,0,IF(C9471=Calculator!$G$27,Calculator!$G$39,IF(H9471-K9471&lt;=0,IF(D9471&gt;Calculator!$G$39,IF(H9471-K9471+E9471+L9471+M9471+Calculator!$G$39&gt;Calculator!$G$39,Calculator!$G$39-(H9471+E9471+L9471+M9471-K9471),Calculator!$G$39),D9471),0)))</f>
        <v>0</v>
      </c>
    </row>
    <row r="9472" spans="1:14" ht="15.75" thickBot="1">
      <c r="A9472" s="33" t="str">
        <f ca="1">IF(C9472=Calculator!$H$27,"F",IF(Daily!D9472+Daily!H9472=0,IF(D9471+H9471&gt;0,"L",""),""))</f>
        <v/>
      </c>
      <c r="B9472" s="34">
        <v>9471</v>
      </c>
      <c r="C9472" s="19">
        <f t="shared" ca="1" si="589"/>
        <v>55401</v>
      </c>
      <c r="D9472" s="29">
        <f t="shared" ca="1" si="591"/>
        <v>0</v>
      </c>
      <c r="E9472" s="29">
        <f ca="1">IF(C9472&lt;Calculator!$D$26,0,IF(DAY($C9472)=1,IF(D9472-Calculator!$G$24&gt;0,Calculator!$G$24,D9472),0))</f>
        <v>0</v>
      </c>
      <c r="F9472" s="29">
        <f ca="1">IF(E9472&gt;0,D9472*Calculator!$G$22/12,0)</f>
        <v>0</v>
      </c>
      <c r="G9472" s="29">
        <f ca="1">IF(E9472&gt;0,(IFERROR(-PMT(Calculator!$G$22/12,Calculator!$G$23*12,Calculator!$G$20),0))-F9472,0)</f>
        <v>0</v>
      </c>
      <c r="H9472" s="29">
        <f t="shared" ca="1" si="592"/>
        <v>0</v>
      </c>
      <c r="I9472" s="29">
        <f t="shared" ca="1" si="590"/>
        <v>0</v>
      </c>
      <c r="J9472" s="30">
        <f>Calculator!$G$40</f>
        <v>6.5000000000000002E-2</v>
      </c>
      <c r="K9472" s="29">
        <f ca="1">IF(C9472&gt;=Calculator!$G$27,IF(DAY($C9472)=1,Calculator!$G$34/2,IF(DAY($C9472)=15,Calculator!$G$34/2,0)),0)</f>
        <v>0</v>
      </c>
      <c r="L9472" s="29">
        <f ca="1">IF(DAY($C9472)=28,IF(H9472=0,0,Calculator!$G$35),0)</f>
        <v>0</v>
      </c>
      <c r="M9472" s="29">
        <f ca="1">IF(I9472&gt;0,IF(DAY($C9472)=1,SUM(INDIRECT("I"&amp;(ROW(C9471)-DAY(C9471))):I9471),0),0)</f>
        <v>0</v>
      </c>
      <c r="N9472" s="29">
        <f ca="1">IF(C9472&lt;Calculator!$G$27,0,IF(C9472=Calculator!$G$27,Calculator!$G$39,IF(H9472-K9472&lt;=0,IF(D9472&gt;Calculator!$G$39,IF(H9472-K9472+E9472+L9472+M9472+Calculator!$G$39&gt;Calculator!$G$39,Calculator!$G$39-(H9472+E9472+L9472+M9472-K9472),Calculator!$G$39),D9472),0)))</f>
        <v>0</v>
      </c>
    </row>
    <row r="9473" spans="1:14" ht="15.75" thickBot="1">
      <c r="A9473" s="33" t="str">
        <f ca="1">IF(C9473=Calculator!$H$27,"F",IF(Daily!D9473+Daily!H9473=0,IF(D9472+H9472&gt;0,"L",""),""))</f>
        <v/>
      </c>
      <c r="B9473" s="34">
        <v>9472</v>
      </c>
      <c r="C9473" s="19">
        <f t="shared" ca="1" si="589"/>
        <v>55402</v>
      </c>
      <c r="D9473" s="29">
        <f t="shared" ca="1" si="591"/>
        <v>0</v>
      </c>
      <c r="E9473" s="29">
        <f ca="1">IF(C9473&lt;Calculator!$D$26,0,IF(DAY($C9473)=1,IF(D9473-Calculator!$G$24&gt;0,Calculator!$G$24,D9473),0))</f>
        <v>0</v>
      </c>
      <c r="F9473" s="29">
        <f ca="1">IF(E9473&gt;0,D9473*Calculator!$G$22/12,0)</f>
        <v>0</v>
      </c>
      <c r="G9473" s="29">
        <f ca="1">IF(E9473&gt;0,(IFERROR(-PMT(Calculator!$G$22/12,Calculator!$G$23*12,Calculator!$G$20),0))-F9473,0)</f>
        <v>0</v>
      </c>
      <c r="H9473" s="29">
        <f t="shared" ca="1" si="592"/>
        <v>0</v>
      </c>
      <c r="I9473" s="29">
        <f t="shared" ca="1" si="590"/>
        <v>0</v>
      </c>
      <c r="J9473" s="30">
        <f>Calculator!$G$40</f>
        <v>6.5000000000000002E-2</v>
      </c>
      <c r="K9473" s="29">
        <f ca="1">IF(C9473&gt;=Calculator!$G$27,IF(DAY($C9473)=1,Calculator!$G$34/2,IF(DAY($C9473)=15,Calculator!$G$34/2,0)),0)</f>
        <v>0</v>
      </c>
      <c r="L9473" s="29">
        <f ca="1">IF(DAY($C9473)=28,IF(H9473=0,0,Calculator!$G$35),0)</f>
        <v>0</v>
      </c>
      <c r="M9473" s="29">
        <f ca="1">IF(I9473&gt;0,IF(DAY($C9473)=1,SUM(INDIRECT("I"&amp;(ROW(C9472)-DAY(C9472))):I9472),0),0)</f>
        <v>0</v>
      </c>
      <c r="N9473" s="29">
        <f ca="1">IF(C9473&lt;Calculator!$G$27,0,IF(C9473=Calculator!$G$27,Calculator!$G$39,IF(H9473-K9473&lt;=0,IF(D9473&gt;Calculator!$G$39,IF(H9473-K9473+E9473+L9473+M9473+Calculator!$G$39&gt;Calculator!$G$39,Calculator!$G$39-(H9473+E9473+L9473+M9473-K9473),Calculator!$G$39),D9473),0)))</f>
        <v>0</v>
      </c>
    </row>
    <row r="9474" spans="1:14" ht="15.75" thickBot="1">
      <c r="A9474" s="33" t="str">
        <f ca="1">IF(C9474=Calculator!$H$27,"F",IF(Daily!D9474+Daily!H9474=0,IF(D9473+H9473&gt;0,"L",""),""))</f>
        <v/>
      </c>
      <c r="B9474" s="34">
        <v>9473</v>
      </c>
      <c r="C9474" s="19">
        <f t="shared" ca="1" si="589"/>
        <v>55403</v>
      </c>
      <c r="D9474" s="29">
        <f t="shared" ca="1" si="591"/>
        <v>0</v>
      </c>
      <c r="E9474" s="29">
        <f ca="1">IF(C9474&lt;Calculator!$D$26,0,IF(DAY($C9474)=1,IF(D9474-Calculator!$G$24&gt;0,Calculator!$G$24,D9474),0))</f>
        <v>0</v>
      </c>
      <c r="F9474" s="29">
        <f ca="1">IF(E9474&gt;0,D9474*Calculator!$G$22/12,0)</f>
        <v>0</v>
      </c>
      <c r="G9474" s="29">
        <f ca="1">IF(E9474&gt;0,(IFERROR(-PMT(Calculator!$G$22/12,Calculator!$G$23*12,Calculator!$G$20),0))-F9474,0)</f>
        <v>0</v>
      </c>
      <c r="H9474" s="29">
        <f t="shared" ca="1" si="592"/>
        <v>0</v>
      </c>
      <c r="I9474" s="29">
        <f t="shared" ca="1" si="590"/>
        <v>0</v>
      </c>
      <c r="J9474" s="30">
        <f>Calculator!$G$40</f>
        <v>6.5000000000000002E-2</v>
      </c>
      <c r="K9474" s="29">
        <f ca="1">IF(C9474&gt;=Calculator!$G$27,IF(DAY($C9474)=1,Calculator!$G$34/2,IF(DAY($C9474)=15,Calculator!$G$34/2,0)),0)</f>
        <v>0</v>
      </c>
      <c r="L9474" s="29">
        <f ca="1">IF(DAY($C9474)=28,IF(H9474=0,0,Calculator!$G$35),0)</f>
        <v>0</v>
      </c>
      <c r="M9474" s="29">
        <f ca="1">IF(I9474&gt;0,IF(DAY($C9474)=1,SUM(INDIRECT("I"&amp;(ROW(C9473)-DAY(C9473))):I9473),0),0)</f>
        <v>0</v>
      </c>
      <c r="N9474" s="29">
        <f ca="1">IF(C9474&lt;Calculator!$G$27,0,IF(C9474=Calculator!$G$27,Calculator!$G$39,IF(H9474-K9474&lt;=0,IF(D9474&gt;Calculator!$G$39,IF(H9474-K9474+E9474+L9474+M9474+Calculator!$G$39&gt;Calculator!$G$39,Calculator!$G$39-(H9474+E9474+L9474+M9474-K9474),Calculator!$G$39),D9474),0)))</f>
        <v>0</v>
      </c>
    </row>
    <row r="9475" spans="1:14" ht="15.75" thickBot="1">
      <c r="A9475" s="33" t="str">
        <f ca="1">IF(C9475=Calculator!$H$27,"F",IF(Daily!D9475+Daily!H9475=0,IF(D9474+H9474&gt;0,"L",""),""))</f>
        <v/>
      </c>
      <c r="B9475" s="34">
        <v>9474</v>
      </c>
      <c r="C9475" s="19">
        <f t="shared" ref="C9475:C9538" ca="1" si="593">C9474+1</f>
        <v>55404</v>
      </c>
      <c r="D9475" s="29">
        <f t="shared" ca="1" si="591"/>
        <v>0</v>
      </c>
      <c r="E9475" s="29">
        <f ca="1">IF(C9475&lt;Calculator!$D$26,0,IF(DAY($C9475)=1,IF(D9475-Calculator!$G$24&gt;0,Calculator!$G$24,D9475),0))</f>
        <v>0</v>
      </c>
      <c r="F9475" s="29">
        <f ca="1">IF(E9475&gt;0,D9475*Calculator!$G$22/12,0)</f>
        <v>0</v>
      </c>
      <c r="G9475" s="29">
        <f ca="1">IF(E9475&gt;0,(IFERROR(-PMT(Calculator!$G$22/12,Calculator!$G$23*12,Calculator!$G$20),0))-F9475,0)</f>
        <v>0</v>
      </c>
      <c r="H9475" s="29">
        <f t="shared" ca="1" si="592"/>
        <v>0</v>
      </c>
      <c r="I9475" s="29">
        <f t="shared" ref="I9475:I9538" ca="1" si="594">H9475*J9475/365</f>
        <v>0</v>
      </c>
      <c r="J9475" s="30">
        <f>Calculator!$G$40</f>
        <v>6.5000000000000002E-2</v>
      </c>
      <c r="K9475" s="29">
        <f ca="1">IF(C9475&gt;=Calculator!$G$27,IF(DAY($C9475)=1,Calculator!$G$34/2,IF(DAY($C9475)=15,Calculator!$G$34/2,0)),0)</f>
        <v>0</v>
      </c>
      <c r="L9475" s="29">
        <f ca="1">IF(DAY($C9475)=28,IF(H9475=0,0,Calculator!$G$35),0)</f>
        <v>0</v>
      </c>
      <c r="M9475" s="29">
        <f ca="1">IF(I9475&gt;0,IF(DAY($C9475)=1,SUM(INDIRECT("I"&amp;(ROW(C9474)-DAY(C9474))):I9474),0),0)</f>
        <v>0</v>
      </c>
      <c r="N9475" s="29">
        <f ca="1">IF(C9475&lt;Calculator!$G$27,0,IF(C9475=Calculator!$G$27,Calculator!$G$39,IF(H9475-K9475&lt;=0,IF(D9475&gt;Calculator!$G$39,IF(H9475-K9475+E9475+L9475+M9475+Calculator!$G$39&gt;Calculator!$G$39,Calculator!$G$39-(H9475+E9475+L9475+M9475-K9475),Calculator!$G$39),D9475),0)))</f>
        <v>0</v>
      </c>
    </row>
    <row r="9476" spans="1:14" ht="15.75" thickBot="1">
      <c r="A9476" s="33" t="str">
        <f ca="1">IF(C9476=Calculator!$H$27,"F",IF(Daily!D9476+Daily!H9476=0,IF(D9475+H9475&gt;0,"L",""),""))</f>
        <v/>
      </c>
      <c r="B9476" s="34">
        <v>9475</v>
      </c>
      <c r="C9476" s="19">
        <f t="shared" ca="1" si="593"/>
        <v>55405</v>
      </c>
      <c r="D9476" s="29">
        <f t="shared" ref="D9476:D9539" ca="1" si="595">IF(((D9475-G9475)-N9475)&lt;0,0,((D9475-G9475)-N9475))</f>
        <v>0</v>
      </c>
      <c r="E9476" s="29">
        <f ca="1">IF(C9476&lt;Calculator!$D$26,0,IF(DAY($C9476)=1,IF(D9476-Calculator!$G$24&gt;0,Calculator!$G$24,D9476),0))</f>
        <v>0</v>
      </c>
      <c r="F9476" s="29">
        <f ca="1">IF(E9476&gt;0,D9476*Calculator!$G$22/12,0)</f>
        <v>0</v>
      </c>
      <c r="G9476" s="29">
        <f ca="1">IF(E9476&gt;0,(IFERROR(-PMT(Calculator!$G$22/12,Calculator!$G$23*12,Calculator!$G$20),0))-F9476,0)</f>
        <v>0</v>
      </c>
      <c r="H9476" s="29">
        <f t="shared" ref="H9476:H9539" ca="1" si="596">IF((H9475-K9475+SUM(L9475:N9475)+E9475)&lt;0,0,(H9475-K9475+SUM(L9475:N9475)+E9475))</f>
        <v>0</v>
      </c>
      <c r="I9476" s="29">
        <f t="shared" ca="1" si="594"/>
        <v>0</v>
      </c>
      <c r="J9476" s="30">
        <f>Calculator!$G$40</f>
        <v>6.5000000000000002E-2</v>
      </c>
      <c r="K9476" s="29">
        <f ca="1">IF(C9476&gt;=Calculator!$G$27,IF(DAY($C9476)=1,Calculator!$G$34/2,IF(DAY($C9476)=15,Calculator!$G$34/2,0)),0)</f>
        <v>0</v>
      </c>
      <c r="L9476" s="29">
        <f ca="1">IF(DAY($C9476)=28,IF(H9476=0,0,Calculator!$G$35),0)</f>
        <v>0</v>
      </c>
      <c r="M9476" s="29">
        <f ca="1">IF(I9476&gt;0,IF(DAY($C9476)=1,SUM(INDIRECT("I"&amp;(ROW(C9475)-DAY(C9475))):I9475),0),0)</f>
        <v>0</v>
      </c>
      <c r="N9476" s="29">
        <f ca="1">IF(C9476&lt;Calculator!$G$27,0,IF(C9476=Calculator!$G$27,Calculator!$G$39,IF(H9476-K9476&lt;=0,IF(D9476&gt;Calculator!$G$39,IF(H9476-K9476+E9476+L9476+M9476+Calculator!$G$39&gt;Calculator!$G$39,Calculator!$G$39-(H9476+E9476+L9476+M9476-K9476),Calculator!$G$39),D9476),0)))</f>
        <v>0</v>
      </c>
    </row>
    <row r="9477" spans="1:14" ht="15.75" thickBot="1">
      <c r="A9477" s="33" t="str">
        <f ca="1">IF(C9477=Calculator!$H$27,"F",IF(Daily!D9477+Daily!H9477=0,IF(D9476+H9476&gt;0,"L",""),""))</f>
        <v/>
      </c>
      <c r="B9477" s="34">
        <v>9476</v>
      </c>
      <c r="C9477" s="19">
        <f t="shared" ca="1" si="593"/>
        <v>55406</v>
      </c>
      <c r="D9477" s="29">
        <f t="shared" ca="1" si="595"/>
        <v>0</v>
      </c>
      <c r="E9477" s="29">
        <f ca="1">IF(C9477&lt;Calculator!$D$26,0,IF(DAY($C9477)=1,IF(D9477-Calculator!$G$24&gt;0,Calculator!$G$24,D9477),0))</f>
        <v>0</v>
      </c>
      <c r="F9477" s="29">
        <f ca="1">IF(E9477&gt;0,D9477*Calculator!$G$22/12,0)</f>
        <v>0</v>
      </c>
      <c r="G9477" s="29">
        <f ca="1">IF(E9477&gt;0,(IFERROR(-PMT(Calculator!$G$22/12,Calculator!$G$23*12,Calculator!$G$20),0))-F9477,0)</f>
        <v>0</v>
      </c>
      <c r="H9477" s="29">
        <f t="shared" ca="1" si="596"/>
        <v>0</v>
      </c>
      <c r="I9477" s="29">
        <f t="shared" ca="1" si="594"/>
        <v>0</v>
      </c>
      <c r="J9477" s="30">
        <f>Calculator!$G$40</f>
        <v>6.5000000000000002E-2</v>
      </c>
      <c r="K9477" s="29">
        <f ca="1">IF(C9477&gt;=Calculator!$G$27,IF(DAY($C9477)=1,Calculator!$G$34/2,IF(DAY($C9477)=15,Calculator!$G$34/2,0)),0)</f>
        <v>0</v>
      </c>
      <c r="L9477" s="29">
        <f ca="1">IF(DAY($C9477)=28,IF(H9477=0,0,Calculator!$G$35),0)</f>
        <v>0</v>
      </c>
      <c r="M9477" s="29">
        <f ca="1">IF(I9477&gt;0,IF(DAY($C9477)=1,SUM(INDIRECT("I"&amp;(ROW(C9476)-DAY(C9476))):I9476),0),0)</f>
        <v>0</v>
      </c>
      <c r="N9477" s="29">
        <f ca="1">IF(C9477&lt;Calculator!$G$27,0,IF(C9477=Calculator!$G$27,Calculator!$G$39,IF(H9477-K9477&lt;=0,IF(D9477&gt;Calculator!$G$39,IF(H9477-K9477+E9477+L9477+M9477+Calculator!$G$39&gt;Calculator!$G$39,Calculator!$G$39-(H9477+E9477+L9477+M9477-K9477),Calculator!$G$39),D9477),0)))</f>
        <v>0</v>
      </c>
    </row>
    <row r="9478" spans="1:14" ht="15.75" thickBot="1">
      <c r="A9478" s="33" t="str">
        <f ca="1">IF(C9478=Calculator!$H$27,"F",IF(Daily!D9478+Daily!H9478=0,IF(D9477+H9477&gt;0,"L",""),""))</f>
        <v/>
      </c>
      <c r="B9478" s="34">
        <v>9477</v>
      </c>
      <c r="C9478" s="19">
        <f t="shared" ca="1" si="593"/>
        <v>55407</v>
      </c>
      <c r="D9478" s="29">
        <f t="shared" ca="1" si="595"/>
        <v>0</v>
      </c>
      <c r="E9478" s="29">
        <f ca="1">IF(C9478&lt;Calculator!$D$26,0,IF(DAY($C9478)=1,IF(D9478-Calculator!$G$24&gt;0,Calculator!$G$24,D9478),0))</f>
        <v>0</v>
      </c>
      <c r="F9478" s="29">
        <f ca="1">IF(E9478&gt;0,D9478*Calculator!$G$22/12,0)</f>
        <v>0</v>
      </c>
      <c r="G9478" s="29">
        <f ca="1">IF(E9478&gt;0,(IFERROR(-PMT(Calculator!$G$22/12,Calculator!$G$23*12,Calculator!$G$20),0))-F9478,0)</f>
        <v>0</v>
      </c>
      <c r="H9478" s="29">
        <f t="shared" ca="1" si="596"/>
        <v>0</v>
      </c>
      <c r="I9478" s="29">
        <f t="shared" ca="1" si="594"/>
        <v>0</v>
      </c>
      <c r="J9478" s="30">
        <f>Calculator!$G$40</f>
        <v>6.5000000000000002E-2</v>
      </c>
      <c r="K9478" s="29">
        <f ca="1">IF(C9478&gt;=Calculator!$G$27,IF(DAY($C9478)=1,Calculator!$G$34/2,IF(DAY($C9478)=15,Calculator!$G$34/2,0)),0)</f>
        <v>0</v>
      </c>
      <c r="L9478" s="29">
        <f ca="1">IF(DAY($C9478)=28,IF(H9478=0,0,Calculator!$G$35),0)</f>
        <v>0</v>
      </c>
      <c r="M9478" s="29">
        <f ca="1">IF(I9478&gt;0,IF(DAY($C9478)=1,SUM(INDIRECT("I"&amp;(ROW(C9477)-DAY(C9477))):I9477),0),0)</f>
        <v>0</v>
      </c>
      <c r="N9478" s="29">
        <f ca="1">IF(C9478&lt;Calculator!$G$27,0,IF(C9478=Calculator!$G$27,Calculator!$G$39,IF(H9478-K9478&lt;=0,IF(D9478&gt;Calculator!$G$39,IF(H9478-K9478+E9478+L9478+M9478+Calculator!$G$39&gt;Calculator!$G$39,Calculator!$G$39-(H9478+E9478+L9478+M9478-K9478),Calculator!$G$39),D9478),0)))</f>
        <v>0</v>
      </c>
    </row>
    <row r="9479" spans="1:14" ht="15.75" thickBot="1">
      <c r="A9479" s="33" t="str">
        <f ca="1">IF(C9479=Calculator!$H$27,"F",IF(Daily!D9479+Daily!H9479=0,IF(D9478+H9478&gt;0,"L",""),""))</f>
        <v/>
      </c>
      <c r="B9479" s="34">
        <v>9478</v>
      </c>
      <c r="C9479" s="19">
        <f t="shared" ca="1" si="593"/>
        <v>55408</v>
      </c>
      <c r="D9479" s="29">
        <f t="shared" ca="1" si="595"/>
        <v>0</v>
      </c>
      <c r="E9479" s="29">
        <f ca="1">IF(C9479&lt;Calculator!$D$26,0,IF(DAY($C9479)=1,IF(D9479-Calculator!$G$24&gt;0,Calculator!$G$24,D9479),0))</f>
        <v>0</v>
      </c>
      <c r="F9479" s="29">
        <f ca="1">IF(E9479&gt;0,D9479*Calculator!$G$22/12,0)</f>
        <v>0</v>
      </c>
      <c r="G9479" s="29">
        <f ca="1">IF(E9479&gt;0,(IFERROR(-PMT(Calculator!$G$22/12,Calculator!$G$23*12,Calculator!$G$20),0))-F9479,0)</f>
        <v>0</v>
      </c>
      <c r="H9479" s="29">
        <f t="shared" ca="1" si="596"/>
        <v>0</v>
      </c>
      <c r="I9479" s="29">
        <f t="shared" ca="1" si="594"/>
        <v>0</v>
      </c>
      <c r="J9479" s="30">
        <f>Calculator!$G$40</f>
        <v>6.5000000000000002E-2</v>
      </c>
      <c r="K9479" s="29">
        <f ca="1">IF(C9479&gt;=Calculator!$G$27,IF(DAY($C9479)=1,Calculator!$G$34/2,IF(DAY($C9479)=15,Calculator!$G$34/2,0)),0)</f>
        <v>0</v>
      </c>
      <c r="L9479" s="29">
        <f ca="1">IF(DAY($C9479)=28,IF(H9479=0,0,Calculator!$G$35),0)</f>
        <v>0</v>
      </c>
      <c r="M9479" s="29">
        <f ca="1">IF(I9479&gt;0,IF(DAY($C9479)=1,SUM(INDIRECT("I"&amp;(ROW(C9478)-DAY(C9478))):I9478),0),0)</f>
        <v>0</v>
      </c>
      <c r="N9479" s="29">
        <f ca="1">IF(C9479&lt;Calculator!$G$27,0,IF(C9479=Calculator!$G$27,Calculator!$G$39,IF(H9479-K9479&lt;=0,IF(D9479&gt;Calculator!$G$39,IF(H9479-K9479+E9479+L9479+M9479+Calculator!$G$39&gt;Calculator!$G$39,Calculator!$G$39-(H9479+E9479+L9479+M9479-K9479),Calculator!$G$39),D9479),0)))</f>
        <v>0</v>
      </c>
    </row>
    <row r="9480" spans="1:14" ht="15.75" thickBot="1">
      <c r="A9480" s="33" t="str">
        <f ca="1">IF(C9480=Calculator!$H$27,"F",IF(Daily!D9480+Daily!H9480=0,IF(D9479+H9479&gt;0,"L",""),""))</f>
        <v/>
      </c>
      <c r="B9480" s="34">
        <v>9479</v>
      </c>
      <c r="C9480" s="19">
        <f t="shared" ca="1" si="593"/>
        <v>55409</v>
      </c>
      <c r="D9480" s="29">
        <f t="shared" ca="1" si="595"/>
        <v>0</v>
      </c>
      <c r="E9480" s="29">
        <f ca="1">IF(C9480&lt;Calculator!$D$26,0,IF(DAY($C9480)=1,IF(D9480-Calculator!$G$24&gt;0,Calculator!$G$24,D9480),0))</f>
        <v>0</v>
      </c>
      <c r="F9480" s="29">
        <f ca="1">IF(E9480&gt;0,D9480*Calculator!$G$22/12,0)</f>
        <v>0</v>
      </c>
      <c r="G9480" s="29">
        <f ca="1">IF(E9480&gt;0,(IFERROR(-PMT(Calculator!$G$22/12,Calculator!$G$23*12,Calculator!$G$20),0))-F9480,0)</f>
        <v>0</v>
      </c>
      <c r="H9480" s="29">
        <f t="shared" ca="1" si="596"/>
        <v>0</v>
      </c>
      <c r="I9480" s="29">
        <f t="shared" ca="1" si="594"/>
        <v>0</v>
      </c>
      <c r="J9480" s="30">
        <f>Calculator!$G$40</f>
        <v>6.5000000000000002E-2</v>
      </c>
      <c r="K9480" s="29">
        <f ca="1">IF(C9480&gt;=Calculator!$G$27,IF(DAY($C9480)=1,Calculator!$G$34/2,IF(DAY($C9480)=15,Calculator!$G$34/2,0)),0)</f>
        <v>0</v>
      </c>
      <c r="L9480" s="29">
        <f ca="1">IF(DAY($C9480)=28,IF(H9480=0,0,Calculator!$G$35),0)</f>
        <v>0</v>
      </c>
      <c r="M9480" s="29">
        <f ca="1">IF(I9480&gt;0,IF(DAY($C9480)=1,SUM(INDIRECT("I"&amp;(ROW(C9479)-DAY(C9479))):I9479),0),0)</f>
        <v>0</v>
      </c>
      <c r="N9480" s="29">
        <f ca="1">IF(C9480&lt;Calculator!$G$27,0,IF(C9480=Calculator!$G$27,Calculator!$G$39,IF(H9480-K9480&lt;=0,IF(D9480&gt;Calculator!$G$39,IF(H9480-K9480+E9480+L9480+M9480+Calculator!$G$39&gt;Calculator!$G$39,Calculator!$G$39-(H9480+E9480+L9480+M9480-K9480),Calculator!$G$39),D9480),0)))</f>
        <v>0</v>
      </c>
    </row>
    <row r="9481" spans="1:14" ht="15.75" thickBot="1">
      <c r="A9481" s="33" t="str">
        <f ca="1">IF(C9481=Calculator!$H$27,"F",IF(Daily!D9481+Daily!H9481=0,IF(D9480+H9480&gt;0,"L",""),""))</f>
        <v/>
      </c>
      <c r="B9481" s="34">
        <v>9480</v>
      </c>
      <c r="C9481" s="19">
        <f t="shared" ca="1" si="593"/>
        <v>55410</v>
      </c>
      <c r="D9481" s="29">
        <f t="shared" ca="1" si="595"/>
        <v>0</v>
      </c>
      <c r="E9481" s="29">
        <f ca="1">IF(C9481&lt;Calculator!$D$26,0,IF(DAY($C9481)=1,IF(D9481-Calculator!$G$24&gt;0,Calculator!$G$24,D9481),0))</f>
        <v>0</v>
      </c>
      <c r="F9481" s="29">
        <f ca="1">IF(E9481&gt;0,D9481*Calculator!$G$22/12,0)</f>
        <v>0</v>
      </c>
      <c r="G9481" s="29">
        <f ca="1">IF(E9481&gt;0,(IFERROR(-PMT(Calculator!$G$22/12,Calculator!$G$23*12,Calculator!$G$20),0))-F9481,0)</f>
        <v>0</v>
      </c>
      <c r="H9481" s="29">
        <f t="shared" ca="1" si="596"/>
        <v>0</v>
      </c>
      <c r="I9481" s="29">
        <f t="shared" ca="1" si="594"/>
        <v>0</v>
      </c>
      <c r="J9481" s="30">
        <f>Calculator!$G$40</f>
        <v>6.5000000000000002E-2</v>
      </c>
      <c r="K9481" s="29">
        <f ca="1">IF(C9481&gt;=Calculator!$G$27,IF(DAY($C9481)=1,Calculator!$G$34/2,IF(DAY($C9481)=15,Calculator!$G$34/2,0)),0)</f>
        <v>0</v>
      </c>
      <c r="L9481" s="29">
        <f ca="1">IF(DAY($C9481)=28,IF(H9481=0,0,Calculator!$G$35),0)</f>
        <v>0</v>
      </c>
      <c r="M9481" s="29">
        <f ca="1">IF(I9481&gt;0,IF(DAY($C9481)=1,SUM(INDIRECT("I"&amp;(ROW(C9480)-DAY(C9480))):I9480),0),0)</f>
        <v>0</v>
      </c>
      <c r="N9481" s="29">
        <f ca="1">IF(C9481&lt;Calculator!$G$27,0,IF(C9481=Calculator!$G$27,Calculator!$G$39,IF(H9481-K9481&lt;=0,IF(D9481&gt;Calculator!$G$39,IF(H9481-K9481+E9481+L9481+M9481+Calculator!$G$39&gt;Calculator!$G$39,Calculator!$G$39-(H9481+E9481+L9481+M9481-K9481),Calculator!$G$39),D9481),0)))</f>
        <v>0</v>
      </c>
    </row>
    <row r="9482" spans="1:14" ht="15.75" thickBot="1">
      <c r="A9482" s="33" t="str">
        <f ca="1">IF(C9482=Calculator!$H$27,"F",IF(Daily!D9482+Daily!H9482=0,IF(D9481+H9481&gt;0,"L",""),""))</f>
        <v/>
      </c>
      <c r="B9482" s="34">
        <v>9481</v>
      </c>
      <c r="C9482" s="19">
        <f t="shared" ca="1" si="593"/>
        <v>55411</v>
      </c>
      <c r="D9482" s="29">
        <f t="shared" ca="1" si="595"/>
        <v>0</v>
      </c>
      <c r="E9482" s="29">
        <f ca="1">IF(C9482&lt;Calculator!$D$26,0,IF(DAY($C9482)=1,IF(D9482-Calculator!$G$24&gt;0,Calculator!$G$24,D9482),0))</f>
        <v>0</v>
      </c>
      <c r="F9482" s="29">
        <f ca="1">IF(E9482&gt;0,D9482*Calculator!$G$22/12,0)</f>
        <v>0</v>
      </c>
      <c r="G9482" s="29">
        <f ca="1">IF(E9482&gt;0,(IFERROR(-PMT(Calculator!$G$22/12,Calculator!$G$23*12,Calculator!$G$20),0))-F9482,0)</f>
        <v>0</v>
      </c>
      <c r="H9482" s="29">
        <f t="shared" ca="1" si="596"/>
        <v>0</v>
      </c>
      <c r="I9482" s="29">
        <f t="shared" ca="1" si="594"/>
        <v>0</v>
      </c>
      <c r="J9482" s="30">
        <f>Calculator!$G$40</f>
        <v>6.5000000000000002E-2</v>
      </c>
      <c r="K9482" s="29">
        <f ca="1">IF(C9482&gt;=Calculator!$G$27,IF(DAY($C9482)=1,Calculator!$G$34/2,IF(DAY($C9482)=15,Calculator!$G$34/2,0)),0)</f>
        <v>4500</v>
      </c>
      <c r="L9482" s="29">
        <f ca="1">IF(DAY($C9482)=28,IF(H9482=0,0,Calculator!$G$35),0)</f>
        <v>0</v>
      </c>
      <c r="M9482" s="29">
        <f ca="1">IF(I9482&gt;0,IF(DAY($C9482)=1,SUM(INDIRECT("I"&amp;(ROW(C9481)-DAY(C9481))):I9481),0),0)</f>
        <v>0</v>
      </c>
      <c r="N9482" s="29">
        <f ca="1">IF(C9482&lt;Calculator!$G$27,0,IF(C9482=Calculator!$G$27,Calculator!$G$39,IF(H9482-K9482&lt;=0,IF(D9482&gt;Calculator!$G$39,IF(H9482-K9482+E9482+L9482+M9482+Calculator!$G$39&gt;Calculator!$G$39,Calculator!$G$39-(H9482+E9482+L9482+M9482-K9482),Calculator!$G$39),D9482),0)))</f>
        <v>0</v>
      </c>
    </row>
    <row r="9483" spans="1:14" ht="15.75" thickBot="1">
      <c r="A9483" s="33" t="str">
        <f ca="1">IF(C9483=Calculator!$H$27,"F",IF(Daily!D9483+Daily!H9483=0,IF(D9482+H9482&gt;0,"L",""),""))</f>
        <v/>
      </c>
      <c r="B9483" s="34">
        <v>9482</v>
      </c>
      <c r="C9483" s="19">
        <f t="shared" ca="1" si="593"/>
        <v>55412</v>
      </c>
      <c r="D9483" s="29">
        <f t="shared" ca="1" si="595"/>
        <v>0</v>
      </c>
      <c r="E9483" s="29">
        <f ca="1">IF(C9483&lt;Calculator!$D$26,0,IF(DAY($C9483)=1,IF(D9483-Calculator!$G$24&gt;0,Calculator!$G$24,D9483),0))</f>
        <v>0</v>
      </c>
      <c r="F9483" s="29">
        <f ca="1">IF(E9483&gt;0,D9483*Calculator!$G$22/12,0)</f>
        <v>0</v>
      </c>
      <c r="G9483" s="29">
        <f ca="1">IF(E9483&gt;0,(IFERROR(-PMT(Calculator!$G$22/12,Calculator!$G$23*12,Calculator!$G$20),0))-F9483,0)</f>
        <v>0</v>
      </c>
      <c r="H9483" s="29">
        <f t="shared" ca="1" si="596"/>
        <v>0</v>
      </c>
      <c r="I9483" s="29">
        <f t="shared" ca="1" si="594"/>
        <v>0</v>
      </c>
      <c r="J9483" s="30">
        <f>Calculator!$G$40</f>
        <v>6.5000000000000002E-2</v>
      </c>
      <c r="K9483" s="29">
        <f ca="1">IF(C9483&gt;=Calculator!$G$27,IF(DAY($C9483)=1,Calculator!$G$34/2,IF(DAY($C9483)=15,Calculator!$G$34/2,0)),0)</f>
        <v>0</v>
      </c>
      <c r="L9483" s="29">
        <f ca="1">IF(DAY($C9483)=28,IF(H9483=0,0,Calculator!$G$35),0)</f>
        <v>0</v>
      </c>
      <c r="M9483" s="29">
        <f ca="1">IF(I9483&gt;0,IF(DAY($C9483)=1,SUM(INDIRECT("I"&amp;(ROW(C9482)-DAY(C9482))):I9482),0),0)</f>
        <v>0</v>
      </c>
      <c r="N9483" s="29">
        <f ca="1">IF(C9483&lt;Calculator!$G$27,0,IF(C9483=Calculator!$G$27,Calculator!$G$39,IF(H9483-K9483&lt;=0,IF(D9483&gt;Calculator!$G$39,IF(H9483-K9483+E9483+L9483+M9483+Calculator!$G$39&gt;Calculator!$G$39,Calculator!$G$39-(H9483+E9483+L9483+M9483-K9483),Calculator!$G$39),D9483),0)))</f>
        <v>0</v>
      </c>
    </row>
    <row r="9484" spans="1:14" ht="15.75" thickBot="1">
      <c r="A9484" s="33" t="str">
        <f ca="1">IF(C9484=Calculator!$H$27,"F",IF(Daily!D9484+Daily!H9484=0,IF(D9483+H9483&gt;0,"L",""),""))</f>
        <v/>
      </c>
      <c r="B9484" s="34">
        <v>9483</v>
      </c>
      <c r="C9484" s="19">
        <f t="shared" ca="1" si="593"/>
        <v>55413</v>
      </c>
      <c r="D9484" s="29">
        <f t="shared" ca="1" si="595"/>
        <v>0</v>
      </c>
      <c r="E9484" s="29">
        <f ca="1">IF(C9484&lt;Calculator!$D$26,0,IF(DAY($C9484)=1,IF(D9484-Calculator!$G$24&gt;0,Calculator!$G$24,D9484),0))</f>
        <v>0</v>
      </c>
      <c r="F9484" s="29">
        <f ca="1">IF(E9484&gt;0,D9484*Calculator!$G$22/12,0)</f>
        <v>0</v>
      </c>
      <c r="G9484" s="29">
        <f ca="1">IF(E9484&gt;0,(IFERROR(-PMT(Calculator!$G$22/12,Calculator!$G$23*12,Calculator!$G$20),0))-F9484,0)</f>
        <v>0</v>
      </c>
      <c r="H9484" s="29">
        <f t="shared" ca="1" si="596"/>
        <v>0</v>
      </c>
      <c r="I9484" s="29">
        <f t="shared" ca="1" si="594"/>
        <v>0</v>
      </c>
      <c r="J9484" s="30">
        <f>Calculator!$G$40</f>
        <v>6.5000000000000002E-2</v>
      </c>
      <c r="K9484" s="29">
        <f ca="1">IF(C9484&gt;=Calculator!$G$27,IF(DAY($C9484)=1,Calculator!$G$34/2,IF(DAY($C9484)=15,Calculator!$G$34/2,0)),0)</f>
        <v>0</v>
      </c>
      <c r="L9484" s="29">
        <f ca="1">IF(DAY($C9484)=28,IF(H9484=0,0,Calculator!$G$35),0)</f>
        <v>0</v>
      </c>
      <c r="M9484" s="29">
        <f ca="1">IF(I9484&gt;0,IF(DAY($C9484)=1,SUM(INDIRECT("I"&amp;(ROW(C9483)-DAY(C9483))):I9483),0),0)</f>
        <v>0</v>
      </c>
      <c r="N9484" s="29">
        <f ca="1">IF(C9484&lt;Calculator!$G$27,0,IF(C9484=Calculator!$G$27,Calculator!$G$39,IF(H9484-K9484&lt;=0,IF(D9484&gt;Calculator!$G$39,IF(H9484-K9484+E9484+L9484+M9484+Calculator!$G$39&gt;Calculator!$G$39,Calculator!$G$39-(H9484+E9484+L9484+M9484-K9484),Calculator!$G$39),D9484),0)))</f>
        <v>0</v>
      </c>
    </row>
    <row r="9485" spans="1:14" ht="15.75" thickBot="1">
      <c r="A9485" s="33" t="str">
        <f ca="1">IF(C9485=Calculator!$H$27,"F",IF(Daily!D9485+Daily!H9485=0,IF(D9484+H9484&gt;0,"L",""),""))</f>
        <v/>
      </c>
      <c r="B9485" s="34">
        <v>9484</v>
      </c>
      <c r="C9485" s="19">
        <f t="shared" ca="1" si="593"/>
        <v>55414</v>
      </c>
      <c r="D9485" s="29">
        <f t="shared" ca="1" si="595"/>
        <v>0</v>
      </c>
      <c r="E9485" s="29">
        <f ca="1">IF(C9485&lt;Calculator!$D$26,0,IF(DAY($C9485)=1,IF(D9485-Calculator!$G$24&gt;0,Calculator!$G$24,D9485),0))</f>
        <v>0</v>
      </c>
      <c r="F9485" s="29">
        <f ca="1">IF(E9485&gt;0,D9485*Calculator!$G$22/12,0)</f>
        <v>0</v>
      </c>
      <c r="G9485" s="29">
        <f ca="1">IF(E9485&gt;0,(IFERROR(-PMT(Calculator!$G$22/12,Calculator!$G$23*12,Calculator!$G$20),0))-F9485,0)</f>
        <v>0</v>
      </c>
      <c r="H9485" s="29">
        <f t="shared" ca="1" si="596"/>
        <v>0</v>
      </c>
      <c r="I9485" s="29">
        <f t="shared" ca="1" si="594"/>
        <v>0</v>
      </c>
      <c r="J9485" s="30">
        <f>Calculator!$G$40</f>
        <v>6.5000000000000002E-2</v>
      </c>
      <c r="K9485" s="29">
        <f ca="1">IF(C9485&gt;=Calculator!$G$27,IF(DAY($C9485)=1,Calculator!$G$34/2,IF(DAY($C9485)=15,Calculator!$G$34/2,0)),0)</f>
        <v>0</v>
      </c>
      <c r="L9485" s="29">
        <f ca="1">IF(DAY($C9485)=28,IF(H9485=0,0,Calculator!$G$35),0)</f>
        <v>0</v>
      </c>
      <c r="M9485" s="29">
        <f ca="1">IF(I9485&gt;0,IF(DAY($C9485)=1,SUM(INDIRECT("I"&amp;(ROW(C9484)-DAY(C9484))):I9484),0),0)</f>
        <v>0</v>
      </c>
      <c r="N9485" s="29">
        <f ca="1">IF(C9485&lt;Calculator!$G$27,0,IF(C9485=Calculator!$G$27,Calculator!$G$39,IF(H9485-K9485&lt;=0,IF(D9485&gt;Calculator!$G$39,IF(H9485-K9485+E9485+L9485+M9485+Calculator!$G$39&gt;Calculator!$G$39,Calculator!$G$39-(H9485+E9485+L9485+M9485-K9485),Calculator!$G$39),D9485),0)))</f>
        <v>0</v>
      </c>
    </row>
    <row r="9486" spans="1:14" ht="15.75" thickBot="1">
      <c r="A9486" s="33" t="str">
        <f ca="1">IF(C9486=Calculator!$H$27,"F",IF(Daily!D9486+Daily!H9486=0,IF(D9485+H9485&gt;0,"L",""),""))</f>
        <v/>
      </c>
      <c r="B9486" s="34">
        <v>9485</v>
      </c>
      <c r="C9486" s="19">
        <f t="shared" ca="1" si="593"/>
        <v>55415</v>
      </c>
      <c r="D9486" s="29">
        <f t="shared" ca="1" si="595"/>
        <v>0</v>
      </c>
      <c r="E9486" s="29">
        <f ca="1">IF(C9486&lt;Calculator!$D$26,0,IF(DAY($C9486)=1,IF(D9486-Calculator!$G$24&gt;0,Calculator!$G$24,D9486),0))</f>
        <v>0</v>
      </c>
      <c r="F9486" s="29">
        <f ca="1">IF(E9486&gt;0,D9486*Calculator!$G$22/12,0)</f>
        <v>0</v>
      </c>
      <c r="G9486" s="29">
        <f ca="1">IF(E9486&gt;0,(IFERROR(-PMT(Calculator!$G$22/12,Calculator!$G$23*12,Calculator!$G$20),0))-F9486,0)</f>
        <v>0</v>
      </c>
      <c r="H9486" s="29">
        <f t="shared" ca="1" si="596"/>
        <v>0</v>
      </c>
      <c r="I9486" s="29">
        <f t="shared" ca="1" si="594"/>
        <v>0</v>
      </c>
      <c r="J9486" s="30">
        <f>Calculator!$G$40</f>
        <v>6.5000000000000002E-2</v>
      </c>
      <c r="K9486" s="29">
        <f ca="1">IF(C9486&gt;=Calculator!$G$27,IF(DAY($C9486)=1,Calculator!$G$34/2,IF(DAY($C9486)=15,Calculator!$G$34/2,0)),0)</f>
        <v>0</v>
      </c>
      <c r="L9486" s="29">
        <f ca="1">IF(DAY($C9486)=28,IF(H9486=0,0,Calculator!$G$35),0)</f>
        <v>0</v>
      </c>
      <c r="M9486" s="29">
        <f ca="1">IF(I9486&gt;0,IF(DAY($C9486)=1,SUM(INDIRECT("I"&amp;(ROW(C9485)-DAY(C9485))):I9485),0),0)</f>
        <v>0</v>
      </c>
      <c r="N9486" s="29">
        <f ca="1">IF(C9486&lt;Calculator!$G$27,0,IF(C9486=Calculator!$G$27,Calculator!$G$39,IF(H9486-K9486&lt;=0,IF(D9486&gt;Calculator!$G$39,IF(H9486-K9486+E9486+L9486+M9486+Calculator!$G$39&gt;Calculator!$G$39,Calculator!$G$39-(H9486+E9486+L9486+M9486-K9486),Calculator!$G$39),D9486),0)))</f>
        <v>0</v>
      </c>
    </row>
    <row r="9487" spans="1:14" ht="15.75" thickBot="1">
      <c r="A9487" s="33" t="str">
        <f ca="1">IF(C9487=Calculator!$H$27,"F",IF(Daily!D9487+Daily!H9487=0,IF(D9486+H9486&gt;0,"L",""),""))</f>
        <v/>
      </c>
      <c r="B9487" s="34">
        <v>9486</v>
      </c>
      <c r="C9487" s="19">
        <f t="shared" ca="1" si="593"/>
        <v>55416</v>
      </c>
      <c r="D9487" s="29">
        <f t="shared" ca="1" si="595"/>
        <v>0</v>
      </c>
      <c r="E9487" s="29">
        <f ca="1">IF(C9487&lt;Calculator!$D$26,0,IF(DAY($C9487)=1,IF(D9487-Calculator!$G$24&gt;0,Calculator!$G$24,D9487),0))</f>
        <v>0</v>
      </c>
      <c r="F9487" s="29">
        <f ca="1">IF(E9487&gt;0,D9487*Calculator!$G$22/12,0)</f>
        <v>0</v>
      </c>
      <c r="G9487" s="29">
        <f ca="1">IF(E9487&gt;0,(IFERROR(-PMT(Calculator!$G$22/12,Calculator!$G$23*12,Calculator!$G$20),0))-F9487,0)</f>
        <v>0</v>
      </c>
      <c r="H9487" s="29">
        <f t="shared" ca="1" si="596"/>
        <v>0</v>
      </c>
      <c r="I9487" s="29">
        <f t="shared" ca="1" si="594"/>
        <v>0</v>
      </c>
      <c r="J9487" s="30">
        <f>Calculator!$G$40</f>
        <v>6.5000000000000002E-2</v>
      </c>
      <c r="K9487" s="29">
        <f ca="1">IF(C9487&gt;=Calculator!$G$27,IF(DAY($C9487)=1,Calculator!$G$34/2,IF(DAY($C9487)=15,Calculator!$G$34/2,0)),0)</f>
        <v>0</v>
      </c>
      <c r="L9487" s="29">
        <f ca="1">IF(DAY($C9487)=28,IF(H9487=0,0,Calculator!$G$35),0)</f>
        <v>0</v>
      </c>
      <c r="M9487" s="29">
        <f ca="1">IF(I9487&gt;0,IF(DAY($C9487)=1,SUM(INDIRECT("I"&amp;(ROW(C9486)-DAY(C9486))):I9486),0),0)</f>
        <v>0</v>
      </c>
      <c r="N9487" s="29">
        <f ca="1">IF(C9487&lt;Calculator!$G$27,0,IF(C9487=Calculator!$G$27,Calculator!$G$39,IF(H9487-K9487&lt;=0,IF(D9487&gt;Calculator!$G$39,IF(H9487-K9487+E9487+L9487+M9487+Calculator!$G$39&gt;Calculator!$G$39,Calculator!$G$39-(H9487+E9487+L9487+M9487-K9487),Calculator!$G$39),D9487),0)))</f>
        <v>0</v>
      </c>
    </row>
    <row r="9488" spans="1:14" ht="15.75" thickBot="1">
      <c r="A9488" s="33" t="str">
        <f ca="1">IF(C9488=Calculator!$H$27,"F",IF(Daily!D9488+Daily!H9488=0,IF(D9487+H9487&gt;0,"L",""),""))</f>
        <v/>
      </c>
      <c r="B9488" s="34">
        <v>9487</v>
      </c>
      <c r="C9488" s="19">
        <f t="shared" ca="1" si="593"/>
        <v>55417</v>
      </c>
      <c r="D9488" s="29">
        <f t="shared" ca="1" si="595"/>
        <v>0</v>
      </c>
      <c r="E9488" s="29">
        <f ca="1">IF(C9488&lt;Calculator!$D$26,0,IF(DAY($C9488)=1,IF(D9488-Calculator!$G$24&gt;0,Calculator!$G$24,D9488),0))</f>
        <v>0</v>
      </c>
      <c r="F9488" s="29">
        <f ca="1">IF(E9488&gt;0,D9488*Calculator!$G$22/12,0)</f>
        <v>0</v>
      </c>
      <c r="G9488" s="29">
        <f ca="1">IF(E9488&gt;0,(IFERROR(-PMT(Calculator!$G$22/12,Calculator!$G$23*12,Calculator!$G$20),0))-F9488,0)</f>
        <v>0</v>
      </c>
      <c r="H9488" s="29">
        <f t="shared" ca="1" si="596"/>
        <v>0</v>
      </c>
      <c r="I9488" s="29">
        <f t="shared" ca="1" si="594"/>
        <v>0</v>
      </c>
      <c r="J9488" s="30">
        <f>Calculator!$G$40</f>
        <v>6.5000000000000002E-2</v>
      </c>
      <c r="K9488" s="29">
        <f ca="1">IF(C9488&gt;=Calculator!$G$27,IF(DAY($C9488)=1,Calculator!$G$34/2,IF(DAY($C9488)=15,Calculator!$G$34/2,0)),0)</f>
        <v>0</v>
      </c>
      <c r="L9488" s="29">
        <f ca="1">IF(DAY($C9488)=28,IF(H9488=0,0,Calculator!$G$35),0)</f>
        <v>0</v>
      </c>
      <c r="M9488" s="29">
        <f ca="1">IF(I9488&gt;0,IF(DAY($C9488)=1,SUM(INDIRECT("I"&amp;(ROW(C9487)-DAY(C9487))):I9487),0),0)</f>
        <v>0</v>
      </c>
      <c r="N9488" s="29">
        <f ca="1">IF(C9488&lt;Calculator!$G$27,0,IF(C9488=Calculator!$G$27,Calculator!$G$39,IF(H9488-K9488&lt;=0,IF(D9488&gt;Calculator!$G$39,IF(H9488-K9488+E9488+L9488+M9488+Calculator!$G$39&gt;Calculator!$G$39,Calculator!$G$39-(H9488+E9488+L9488+M9488-K9488),Calculator!$G$39),D9488),0)))</f>
        <v>0</v>
      </c>
    </row>
    <row r="9489" spans="1:14" ht="15.75" thickBot="1">
      <c r="A9489" s="33" t="str">
        <f ca="1">IF(C9489=Calculator!$H$27,"F",IF(Daily!D9489+Daily!H9489=0,IF(D9488+H9488&gt;0,"L",""),""))</f>
        <v/>
      </c>
      <c r="B9489" s="34">
        <v>9488</v>
      </c>
      <c r="C9489" s="19">
        <f t="shared" ca="1" si="593"/>
        <v>55418</v>
      </c>
      <c r="D9489" s="29">
        <f t="shared" ca="1" si="595"/>
        <v>0</v>
      </c>
      <c r="E9489" s="29">
        <f ca="1">IF(C9489&lt;Calculator!$D$26,0,IF(DAY($C9489)=1,IF(D9489-Calculator!$G$24&gt;0,Calculator!$G$24,D9489),0))</f>
        <v>0</v>
      </c>
      <c r="F9489" s="29">
        <f ca="1">IF(E9489&gt;0,D9489*Calculator!$G$22/12,0)</f>
        <v>0</v>
      </c>
      <c r="G9489" s="29">
        <f ca="1">IF(E9489&gt;0,(IFERROR(-PMT(Calculator!$G$22/12,Calculator!$G$23*12,Calculator!$G$20),0))-F9489,0)</f>
        <v>0</v>
      </c>
      <c r="H9489" s="29">
        <f t="shared" ca="1" si="596"/>
        <v>0</v>
      </c>
      <c r="I9489" s="29">
        <f t="shared" ca="1" si="594"/>
        <v>0</v>
      </c>
      <c r="J9489" s="30">
        <f>Calculator!$G$40</f>
        <v>6.5000000000000002E-2</v>
      </c>
      <c r="K9489" s="29">
        <f ca="1">IF(C9489&gt;=Calculator!$G$27,IF(DAY($C9489)=1,Calculator!$G$34/2,IF(DAY($C9489)=15,Calculator!$G$34/2,0)),0)</f>
        <v>0</v>
      </c>
      <c r="L9489" s="29">
        <f ca="1">IF(DAY($C9489)=28,IF(H9489=0,0,Calculator!$G$35),0)</f>
        <v>0</v>
      </c>
      <c r="M9489" s="29">
        <f ca="1">IF(I9489&gt;0,IF(DAY($C9489)=1,SUM(INDIRECT("I"&amp;(ROW(C9488)-DAY(C9488))):I9488),0),0)</f>
        <v>0</v>
      </c>
      <c r="N9489" s="29">
        <f ca="1">IF(C9489&lt;Calculator!$G$27,0,IF(C9489=Calculator!$G$27,Calculator!$G$39,IF(H9489-K9489&lt;=0,IF(D9489&gt;Calculator!$G$39,IF(H9489-K9489+E9489+L9489+M9489+Calculator!$G$39&gt;Calculator!$G$39,Calculator!$G$39-(H9489+E9489+L9489+M9489-K9489),Calculator!$G$39),D9489),0)))</f>
        <v>0</v>
      </c>
    </row>
    <row r="9490" spans="1:14" ht="15.75" thickBot="1">
      <c r="A9490" s="33" t="str">
        <f ca="1">IF(C9490=Calculator!$H$27,"F",IF(Daily!D9490+Daily!H9490=0,IF(D9489+H9489&gt;0,"L",""),""))</f>
        <v/>
      </c>
      <c r="B9490" s="34">
        <v>9489</v>
      </c>
      <c r="C9490" s="19">
        <f t="shared" ca="1" si="593"/>
        <v>55419</v>
      </c>
      <c r="D9490" s="29">
        <f t="shared" ca="1" si="595"/>
        <v>0</v>
      </c>
      <c r="E9490" s="29">
        <f ca="1">IF(C9490&lt;Calculator!$D$26,0,IF(DAY($C9490)=1,IF(D9490-Calculator!$G$24&gt;0,Calculator!$G$24,D9490),0))</f>
        <v>0</v>
      </c>
      <c r="F9490" s="29">
        <f ca="1">IF(E9490&gt;0,D9490*Calculator!$G$22/12,0)</f>
        <v>0</v>
      </c>
      <c r="G9490" s="29">
        <f ca="1">IF(E9490&gt;0,(IFERROR(-PMT(Calculator!$G$22/12,Calculator!$G$23*12,Calculator!$G$20),0))-F9490,0)</f>
        <v>0</v>
      </c>
      <c r="H9490" s="29">
        <f t="shared" ca="1" si="596"/>
        <v>0</v>
      </c>
      <c r="I9490" s="29">
        <f t="shared" ca="1" si="594"/>
        <v>0</v>
      </c>
      <c r="J9490" s="30">
        <f>Calculator!$G$40</f>
        <v>6.5000000000000002E-2</v>
      </c>
      <c r="K9490" s="29">
        <f ca="1">IF(C9490&gt;=Calculator!$G$27,IF(DAY($C9490)=1,Calculator!$G$34/2,IF(DAY($C9490)=15,Calculator!$G$34/2,0)),0)</f>
        <v>0</v>
      </c>
      <c r="L9490" s="29">
        <f ca="1">IF(DAY($C9490)=28,IF(H9490=0,0,Calculator!$G$35),0)</f>
        <v>0</v>
      </c>
      <c r="M9490" s="29">
        <f ca="1">IF(I9490&gt;0,IF(DAY($C9490)=1,SUM(INDIRECT("I"&amp;(ROW(C9489)-DAY(C9489))):I9489),0),0)</f>
        <v>0</v>
      </c>
      <c r="N9490" s="29">
        <f ca="1">IF(C9490&lt;Calculator!$G$27,0,IF(C9490=Calculator!$G$27,Calculator!$G$39,IF(H9490-K9490&lt;=0,IF(D9490&gt;Calculator!$G$39,IF(H9490-K9490+E9490+L9490+M9490+Calculator!$G$39&gt;Calculator!$G$39,Calculator!$G$39-(H9490+E9490+L9490+M9490-K9490),Calculator!$G$39),D9490),0)))</f>
        <v>0</v>
      </c>
    </row>
    <row r="9491" spans="1:14" ht="15.75" thickBot="1">
      <c r="A9491" s="33" t="str">
        <f ca="1">IF(C9491=Calculator!$H$27,"F",IF(Daily!D9491+Daily!H9491=0,IF(D9490+H9490&gt;0,"L",""),""))</f>
        <v/>
      </c>
      <c r="B9491" s="34">
        <v>9490</v>
      </c>
      <c r="C9491" s="19">
        <f t="shared" ca="1" si="593"/>
        <v>55420</v>
      </c>
      <c r="D9491" s="29">
        <f t="shared" ca="1" si="595"/>
        <v>0</v>
      </c>
      <c r="E9491" s="29">
        <f ca="1">IF(C9491&lt;Calculator!$D$26,0,IF(DAY($C9491)=1,IF(D9491-Calculator!$G$24&gt;0,Calculator!$G$24,D9491),0))</f>
        <v>0</v>
      </c>
      <c r="F9491" s="29">
        <f ca="1">IF(E9491&gt;0,D9491*Calculator!$G$22/12,0)</f>
        <v>0</v>
      </c>
      <c r="G9491" s="29">
        <f ca="1">IF(E9491&gt;0,(IFERROR(-PMT(Calculator!$G$22/12,Calculator!$G$23*12,Calculator!$G$20),0))-F9491,0)</f>
        <v>0</v>
      </c>
      <c r="H9491" s="29">
        <f t="shared" ca="1" si="596"/>
        <v>0</v>
      </c>
      <c r="I9491" s="29">
        <f t="shared" ca="1" si="594"/>
        <v>0</v>
      </c>
      <c r="J9491" s="30">
        <f>Calculator!$G$40</f>
        <v>6.5000000000000002E-2</v>
      </c>
      <c r="K9491" s="29">
        <f ca="1">IF(C9491&gt;=Calculator!$G$27,IF(DAY($C9491)=1,Calculator!$G$34/2,IF(DAY($C9491)=15,Calculator!$G$34/2,0)),0)</f>
        <v>0</v>
      </c>
      <c r="L9491" s="29">
        <f ca="1">IF(DAY($C9491)=28,IF(H9491=0,0,Calculator!$G$35),0)</f>
        <v>0</v>
      </c>
      <c r="M9491" s="29">
        <f ca="1">IF(I9491&gt;0,IF(DAY($C9491)=1,SUM(INDIRECT("I"&amp;(ROW(C9490)-DAY(C9490))):I9490),0),0)</f>
        <v>0</v>
      </c>
      <c r="N9491" s="29">
        <f ca="1">IF(C9491&lt;Calculator!$G$27,0,IF(C9491=Calculator!$G$27,Calculator!$G$39,IF(H9491-K9491&lt;=0,IF(D9491&gt;Calculator!$G$39,IF(H9491-K9491+E9491+L9491+M9491+Calculator!$G$39&gt;Calculator!$G$39,Calculator!$G$39-(H9491+E9491+L9491+M9491-K9491),Calculator!$G$39),D9491),0)))</f>
        <v>0</v>
      </c>
    </row>
    <row r="9492" spans="1:14" ht="15.75" thickBot="1">
      <c r="A9492" s="33" t="str">
        <f ca="1">IF(C9492=Calculator!$H$27,"F",IF(Daily!D9492+Daily!H9492=0,IF(D9491+H9491&gt;0,"L",""),""))</f>
        <v/>
      </c>
      <c r="B9492" s="34">
        <v>9491</v>
      </c>
      <c r="C9492" s="19">
        <f t="shared" ca="1" si="593"/>
        <v>55421</v>
      </c>
      <c r="D9492" s="29">
        <f t="shared" ca="1" si="595"/>
        <v>0</v>
      </c>
      <c r="E9492" s="29">
        <f ca="1">IF(C9492&lt;Calculator!$D$26,0,IF(DAY($C9492)=1,IF(D9492-Calculator!$G$24&gt;0,Calculator!$G$24,D9492),0))</f>
        <v>0</v>
      </c>
      <c r="F9492" s="29">
        <f ca="1">IF(E9492&gt;0,D9492*Calculator!$G$22/12,0)</f>
        <v>0</v>
      </c>
      <c r="G9492" s="29">
        <f ca="1">IF(E9492&gt;0,(IFERROR(-PMT(Calculator!$G$22/12,Calculator!$G$23*12,Calculator!$G$20),0))-F9492,0)</f>
        <v>0</v>
      </c>
      <c r="H9492" s="29">
        <f t="shared" ca="1" si="596"/>
        <v>0</v>
      </c>
      <c r="I9492" s="29">
        <f t="shared" ca="1" si="594"/>
        <v>0</v>
      </c>
      <c r="J9492" s="30">
        <f>Calculator!$G$40</f>
        <v>6.5000000000000002E-2</v>
      </c>
      <c r="K9492" s="29">
        <f ca="1">IF(C9492&gt;=Calculator!$G$27,IF(DAY($C9492)=1,Calculator!$G$34/2,IF(DAY($C9492)=15,Calculator!$G$34/2,0)),0)</f>
        <v>0</v>
      </c>
      <c r="L9492" s="29">
        <f ca="1">IF(DAY($C9492)=28,IF(H9492=0,0,Calculator!$G$35),0)</f>
        <v>0</v>
      </c>
      <c r="M9492" s="29">
        <f ca="1">IF(I9492&gt;0,IF(DAY($C9492)=1,SUM(INDIRECT("I"&amp;(ROW(C9491)-DAY(C9491))):I9491),0),0)</f>
        <v>0</v>
      </c>
      <c r="N9492" s="29">
        <f ca="1">IF(C9492&lt;Calculator!$G$27,0,IF(C9492=Calculator!$G$27,Calculator!$G$39,IF(H9492-K9492&lt;=0,IF(D9492&gt;Calculator!$G$39,IF(H9492-K9492+E9492+L9492+M9492+Calculator!$G$39&gt;Calculator!$G$39,Calculator!$G$39-(H9492+E9492+L9492+M9492-K9492),Calculator!$G$39),D9492),0)))</f>
        <v>0</v>
      </c>
    </row>
    <row r="9493" spans="1:14" ht="15.75" thickBot="1">
      <c r="A9493" s="33" t="str">
        <f ca="1">IF(C9493=Calculator!$H$27,"F",IF(Daily!D9493+Daily!H9493=0,IF(D9492+H9492&gt;0,"L",""),""))</f>
        <v/>
      </c>
      <c r="B9493" s="34">
        <v>9492</v>
      </c>
      <c r="C9493" s="19">
        <f t="shared" ca="1" si="593"/>
        <v>55422</v>
      </c>
      <c r="D9493" s="29">
        <f t="shared" ca="1" si="595"/>
        <v>0</v>
      </c>
      <c r="E9493" s="29">
        <f ca="1">IF(C9493&lt;Calculator!$D$26,0,IF(DAY($C9493)=1,IF(D9493-Calculator!$G$24&gt;0,Calculator!$G$24,D9493),0))</f>
        <v>0</v>
      </c>
      <c r="F9493" s="29">
        <f ca="1">IF(E9493&gt;0,D9493*Calculator!$G$22/12,0)</f>
        <v>0</v>
      </c>
      <c r="G9493" s="29">
        <f ca="1">IF(E9493&gt;0,(IFERROR(-PMT(Calculator!$G$22/12,Calculator!$G$23*12,Calculator!$G$20),0))-F9493,0)</f>
        <v>0</v>
      </c>
      <c r="H9493" s="29">
        <f t="shared" ca="1" si="596"/>
        <v>0</v>
      </c>
      <c r="I9493" s="29">
        <f t="shared" ca="1" si="594"/>
        <v>0</v>
      </c>
      <c r="J9493" s="30">
        <f>Calculator!$G$40</f>
        <v>6.5000000000000002E-2</v>
      </c>
      <c r="K9493" s="29">
        <f ca="1">IF(C9493&gt;=Calculator!$G$27,IF(DAY($C9493)=1,Calculator!$G$34/2,IF(DAY($C9493)=15,Calculator!$G$34/2,0)),0)</f>
        <v>0</v>
      </c>
      <c r="L9493" s="29">
        <f ca="1">IF(DAY($C9493)=28,IF(H9493=0,0,Calculator!$G$35),0)</f>
        <v>0</v>
      </c>
      <c r="M9493" s="29">
        <f ca="1">IF(I9493&gt;0,IF(DAY($C9493)=1,SUM(INDIRECT("I"&amp;(ROW(C9492)-DAY(C9492))):I9492),0),0)</f>
        <v>0</v>
      </c>
      <c r="N9493" s="29">
        <f ca="1">IF(C9493&lt;Calculator!$G$27,0,IF(C9493=Calculator!$G$27,Calculator!$G$39,IF(H9493-K9493&lt;=0,IF(D9493&gt;Calculator!$G$39,IF(H9493-K9493+E9493+L9493+M9493+Calculator!$G$39&gt;Calculator!$G$39,Calculator!$G$39-(H9493+E9493+L9493+M9493-K9493),Calculator!$G$39),D9493),0)))</f>
        <v>0</v>
      </c>
    </row>
    <row r="9494" spans="1:14" ht="15.75" thickBot="1">
      <c r="A9494" s="33" t="str">
        <f ca="1">IF(C9494=Calculator!$H$27,"F",IF(Daily!D9494+Daily!H9494=0,IF(D9493+H9493&gt;0,"L",""),""))</f>
        <v/>
      </c>
      <c r="B9494" s="34">
        <v>9493</v>
      </c>
      <c r="C9494" s="19">
        <f t="shared" ca="1" si="593"/>
        <v>55423</v>
      </c>
      <c r="D9494" s="29">
        <f t="shared" ca="1" si="595"/>
        <v>0</v>
      </c>
      <c r="E9494" s="29">
        <f ca="1">IF(C9494&lt;Calculator!$D$26,0,IF(DAY($C9494)=1,IF(D9494-Calculator!$G$24&gt;0,Calculator!$G$24,D9494),0))</f>
        <v>0</v>
      </c>
      <c r="F9494" s="29">
        <f ca="1">IF(E9494&gt;0,D9494*Calculator!$G$22/12,0)</f>
        <v>0</v>
      </c>
      <c r="G9494" s="29">
        <f ca="1">IF(E9494&gt;0,(IFERROR(-PMT(Calculator!$G$22/12,Calculator!$G$23*12,Calculator!$G$20),0))-F9494,0)</f>
        <v>0</v>
      </c>
      <c r="H9494" s="29">
        <f t="shared" ca="1" si="596"/>
        <v>0</v>
      </c>
      <c r="I9494" s="29">
        <f t="shared" ca="1" si="594"/>
        <v>0</v>
      </c>
      <c r="J9494" s="30">
        <f>Calculator!$G$40</f>
        <v>6.5000000000000002E-2</v>
      </c>
      <c r="K9494" s="29">
        <f ca="1">IF(C9494&gt;=Calculator!$G$27,IF(DAY($C9494)=1,Calculator!$G$34/2,IF(DAY($C9494)=15,Calculator!$G$34/2,0)),0)</f>
        <v>0</v>
      </c>
      <c r="L9494" s="29">
        <f ca="1">IF(DAY($C9494)=28,IF(H9494=0,0,Calculator!$G$35),0)</f>
        <v>0</v>
      </c>
      <c r="M9494" s="29">
        <f ca="1">IF(I9494&gt;0,IF(DAY($C9494)=1,SUM(INDIRECT("I"&amp;(ROW(C9493)-DAY(C9493))):I9493),0),0)</f>
        <v>0</v>
      </c>
      <c r="N9494" s="29">
        <f ca="1">IF(C9494&lt;Calculator!$G$27,0,IF(C9494=Calculator!$G$27,Calculator!$G$39,IF(H9494-K9494&lt;=0,IF(D9494&gt;Calculator!$G$39,IF(H9494-K9494+E9494+L9494+M9494+Calculator!$G$39&gt;Calculator!$G$39,Calculator!$G$39-(H9494+E9494+L9494+M9494-K9494),Calculator!$G$39),D9494),0)))</f>
        <v>0</v>
      </c>
    </row>
    <row r="9495" spans="1:14" ht="15.75" thickBot="1">
      <c r="A9495" s="33" t="str">
        <f ca="1">IF(C9495=Calculator!$H$27,"F",IF(Daily!D9495+Daily!H9495=0,IF(D9494+H9494&gt;0,"L",""),""))</f>
        <v/>
      </c>
      <c r="B9495" s="34">
        <v>9494</v>
      </c>
      <c r="C9495" s="19">
        <f t="shared" ca="1" si="593"/>
        <v>55424</v>
      </c>
      <c r="D9495" s="29">
        <f t="shared" ca="1" si="595"/>
        <v>0</v>
      </c>
      <c r="E9495" s="29">
        <f ca="1">IF(C9495&lt;Calculator!$D$26,0,IF(DAY($C9495)=1,IF(D9495-Calculator!$G$24&gt;0,Calculator!$G$24,D9495),0))</f>
        <v>0</v>
      </c>
      <c r="F9495" s="29">
        <f ca="1">IF(E9495&gt;0,D9495*Calculator!$G$22/12,0)</f>
        <v>0</v>
      </c>
      <c r="G9495" s="29">
        <f ca="1">IF(E9495&gt;0,(IFERROR(-PMT(Calculator!$G$22/12,Calculator!$G$23*12,Calculator!$G$20),0))-F9495,0)</f>
        <v>0</v>
      </c>
      <c r="H9495" s="29">
        <f t="shared" ca="1" si="596"/>
        <v>0</v>
      </c>
      <c r="I9495" s="29">
        <f t="shared" ca="1" si="594"/>
        <v>0</v>
      </c>
      <c r="J9495" s="30">
        <f>Calculator!$G$40</f>
        <v>6.5000000000000002E-2</v>
      </c>
      <c r="K9495" s="29">
        <f ca="1">IF(C9495&gt;=Calculator!$G$27,IF(DAY($C9495)=1,Calculator!$G$34/2,IF(DAY($C9495)=15,Calculator!$G$34/2,0)),0)</f>
        <v>0</v>
      </c>
      <c r="L9495" s="29">
        <f ca="1">IF(DAY($C9495)=28,IF(H9495=0,0,Calculator!$G$35),0)</f>
        <v>0</v>
      </c>
      <c r="M9495" s="29">
        <f ca="1">IF(I9495&gt;0,IF(DAY($C9495)=1,SUM(INDIRECT("I"&amp;(ROW(C9494)-DAY(C9494))):I9494),0),0)</f>
        <v>0</v>
      </c>
      <c r="N9495" s="29">
        <f ca="1">IF(C9495&lt;Calculator!$G$27,0,IF(C9495=Calculator!$G$27,Calculator!$G$39,IF(H9495-K9495&lt;=0,IF(D9495&gt;Calculator!$G$39,IF(H9495-K9495+E9495+L9495+M9495+Calculator!$G$39&gt;Calculator!$G$39,Calculator!$G$39-(H9495+E9495+L9495+M9495-K9495),Calculator!$G$39),D9495),0)))</f>
        <v>0</v>
      </c>
    </row>
    <row r="9496" spans="1:14" ht="15.75" thickBot="1">
      <c r="A9496" s="33" t="str">
        <f ca="1">IF(C9496=Calculator!$H$27,"F",IF(Daily!D9496+Daily!H9496=0,IF(D9495+H9495&gt;0,"L",""),""))</f>
        <v/>
      </c>
      <c r="B9496" s="34">
        <v>9495</v>
      </c>
      <c r="C9496" s="19">
        <f t="shared" ca="1" si="593"/>
        <v>55425</v>
      </c>
      <c r="D9496" s="29">
        <f t="shared" ca="1" si="595"/>
        <v>0</v>
      </c>
      <c r="E9496" s="29">
        <f ca="1">IF(C9496&lt;Calculator!$D$26,0,IF(DAY($C9496)=1,IF(D9496-Calculator!$G$24&gt;0,Calculator!$G$24,D9496),0))</f>
        <v>0</v>
      </c>
      <c r="F9496" s="29">
        <f ca="1">IF(E9496&gt;0,D9496*Calculator!$G$22/12,0)</f>
        <v>0</v>
      </c>
      <c r="G9496" s="29">
        <f ca="1">IF(E9496&gt;0,(IFERROR(-PMT(Calculator!$G$22/12,Calculator!$G$23*12,Calculator!$G$20),0))-F9496,0)</f>
        <v>0</v>
      </c>
      <c r="H9496" s="29">
        <f t="shared" ca="1" si="596"/>
        <v>0</v>
      </c>
      <c r="I9496" s="29">
        <f t="shared" ca="1" si="594"/>
        <v>0</v>
      </c>
      <c r="J9496" s="30">
        <f>Calculator!$G$40</f>
        <v>6.5000000000000002E-2</v>
      </c>
      <c r="K9496" s="29">
        <f ca="1">IF(C9496&gt;=Calculator!$G$27,IF(DAY($C9496)=1,Calculator!$G$34/2,IF(DAY($C9496)=15,Calculator!$G$34/2,0)),0)</f>
        <v>0</v>
      </c>
      <c r="L9496" s="29">
        <f ca="1">IF(DAY($C9496)=28,IF(H9496=0,0,Calculator!$G$35),0)</f>
        <v>0</v>
      </c>
      <c r="M9496" s="29">
        <f ca="1">IF(I9496&gt;0,IF(DAY($C9496)=1,SUM(INDIRECT("I"&amp;(ROW(C9495)-DAY(C9495))):I9495),0),0)</f>
        <v>0</v>
      </c>
      <c r="N9496" s="29">
        <f ca="1">IF(C9496&lt;Calculator!$G$27,0,IF(C9496=Calculator!$G$27,Calculator!$G$39,IF(H9496-K9496&lt;=0,IF(D9496&gt;Calculator!$G$39,IF(H9496-K9496+E9496+L9496+M9496+Calculator!$G$39&gt;Calculator!$G$39,Calculator!$G$39-(H9496+E9496+L9496+M9496-K9496),Calculator!$G$39),D9496),0)))</f>
        <v>0</v>
      </c>
    </row>
    <row r="9497" spans="1:14" ht="15.75" thickBot="1">
      <c r="A9497" s="33" t="str">
        <f ca="1">IF(C9497=Calculator!$H$27,"F",IF(Daily!D9497+Daily!H9497=0,IF(D9496+H9496&gt;0,"L",""),""))</f>
        <v/>
      </c>
      <c r="B9497" s="34">
        <v>9496</v>
      </c>
      <c r="C9497" s="19">
        <f t="shared" ca="1" si="593"/>
        <v>55426</v>
      </c>
      <c r="D9497" s="29">
        <f t="shared" ca="1" si="595"/>
        <v>0</v>
      </c>
      <c r="E9497" s="29">
        <f ca="1">IF(C9497&lt;Calculator!$D$26,0,IF(DAY($C9497)=1,IF(D9497-Calculator!$G$24&gt;0,Calculator!$G$24,D9497),0))</f>
        <v>0</v>
      </c>
      <c r="F9497" s="29">
        <f ca="1">IF(E9497&gt;0,D9497*Calculator!$G$22/12,0)</f>
        <v>0</v>
      </c>
      <c r="G9497" s="29">
        <f ca="1">IF(E9497&gt;0,(IFERROR(-PMT(Calculator!$G$22/12,Calculator!$G$23*12,Calculator!$G$20),0))-F9497,0)</f>
        <v>0</v>
      </c>
      <c r="H9497" s="29">
        <f t="shared" ca="1" si="596"/>
        <v>0</v>
      </c>
      <c r="I9497" s="29">
        <f t="shared" ca="1" si="594"/>
        <v>0</v>
      </c>
      <c r="J9497" s="30">
        <f>Calculator!$G$40</f>
        <v>6.5000000000000002E-2</v>
      </c>
      <c r="K9497" s="29">
        <f ca="1">IF(C9497&gt;=Calculator!$G$27,IF(DAY($C9497)=1,Calculator!$G$34/2,IF(DAY($C9497)=15,Calculator!$G$34/2,0)),0)</f>
        <v>0</v>
      </c>
      <c r="L9497" s="29">
        <f ca="1">IF(DAY($C9497)=28,IF(H9497=0,0,Calculator!$G$35),0)</f>
        <v>0</v>
      </c>
      <c r="M9497" s="29">
        <f ca="1">IF(I9497&gt;0,IF(DAY($C9497)=1,SUM(INDIRECT("I"&amp;(ROW(C9496)-DAY(C9496))):I9496),0),0)</f>
        <v>0</v>
      </c>
      <c r="N9497" s="29">
        <f ca="1">IF(C9497&lt;Calculator!$G$27,0,IF(C9497=Calculator!$G$27,Calculator!$G$39,IF(H9497-K9497&lt;=0,IF(D9497&gt;Calculator!$G$39,IF(H9497-K9497+E9497+L9497+M9497+Calculator!$G$39&gt;Calculator!$G$39,Calculator!$G$39-(H9497+E9497+L9497+M9497-K9497),Calculator!$G$39),D9497),0)))</f>
        <v>0</v>
      </c>
    </row>
    <row r="9498" spans="1:14" ht="15.75" thickBot="1">
      <c r="A9498" s="33" t="str">
        <f ca="1">IF(C9498=Calculator!$H$27,"F",IF(Daily!D9498+Daily!H9498=0,IF(D9497+H9497&gt;0,"L",""),""))</f>
        <v/>
      </c>
      <c r="B9498" s="34">
        <v>9497</v>
      </c>
      <c r="C9498" s="19">
        <f t="shared" ca="1" si="593"/>
        <v>55427</v>
      </c>
      <c r="D9498" s="29">
        <f t="shared" ca="1" si="595"/>
        <v>0</v>
      </c>
      <c r="E9498" s="29">
        <f ca="1">IF(C9498&lt;Calculator!$D$26,0,IF(DAY($C9498)=1,IF(D9498-Calculator!$G$24&gt;0,Calculator!$G$24,D9498),0))</f>
        <v>0</v>
      </c>
      <c r="F9498" s="29">
        <f ca="1">IF(E9498&gt;0,D9498*Calculator!$G$22/12,0)</f>
        <v>0</v>
      </c>
      <c r="G9498" s="29">
        <f ca="1">IF(E9498&gt;0,(IFERROR(-PMT(Calculator!$G$22/12,Calculator!$G$23*12,Calculator!$G$20),0))-F9498,0)</f>
        <v>0</v>
      </c>
      <c r="H9498" s="29">
        <f t="shared" ca="1" si="596"/>
        <v>0</v>
      </c>
      <c r="I9498" s="29">
        <f t="shared" ca="1" si="594"/>
        <v>0</v>
      </c>
      <c r="J9498" s="30">
        <f>Calculator!$G$40</f>
        <v>6.5000000000000002E-2</v>
      </c>
      <c r="K9498" s="29">
        <f ca="1">IF(C9498&gt;=Calculator!$G$27,IF(DAY($C9498)=1,Calculator!$G$34/2,IF(DAY($C9498)=15,Calculator!$G$34/2,0)),0)</f>
        <v>4500</v>
      </c>
      <c r="L9498" s="29">
        <f ca="1">IF(DAY($C9498)=28,IF(H9498=0,0,Calculator!$G$35),0)</f>
        <v>0</v>
      </c>
      <c r="M9498" s="29">
        <f ca="1">IF(I9498&gt;0,IF(DAY($C9498)=1,SUM(INDIRECT("I"&amp;(ROW(C9497)-DAY(C9497))):I9497),0),0)</f>
        <v>0</v>
      </c>
      <c r="N9498" s="29">
        <f ca="1">IF(C9498&lt;Calculator!$G$27,0,IF(C9498=Calculator!$G$27,Calculator!$G$39,IF(H9498-K9498&lt;=0,IF(D9498&gt;Calculator!$G$39,IF(H9498-K9498+E9498+L9498+M9498+Calculator!$G$39&gt;Calculator!$G$39,Calculator!$G$39-(H9498+E9498+L9498+M9498-K9498),Calculator!$G$39),D9498),0)))</f>
        <v>0</v>
      </c>
    </row>
    <row r="9499" spans="1:14" ht="15.75" thickBot="1">
      <c r="A9499" s="33" t="str">
        <f ca="1">IF(C9499=Calculator!$H$27,"F",IF(Daily!D9499+Daily!H9499=0,IF(D9498+H9498&gt;0,"L",""),""))</f>
        <v/>
      </c>
      <c r="B9499" s="34">
        <v>9498</v>
      </c>
      <c r="C9499" s="19">
        <f t="shared" ca="1" si="593"/>
        <v>55428</v>
      </c>
      <c r="D9499" s="29">
        <f t="shared" ca="1" si="595"/>
        <v>0</v>
      </c>
      <c r="E9499" s="29">
        <f ca="1">IF(C9499&lt;Calculator!$D$26,0,IF(DAY($C9499)=1,IF(D9499-Calculator!$G$24&gt;0,Calculator!$G$24,D9499),0))</f>
        <v>0</v>
      </c>
      <c r="F9499" s="29">
        <f ca="1">IF(E9499&gt;0,D9499*Calculator!$G$22/12,0)</f>
        <v>0</v>
      </c>
      <c r="G9499" s="29">
        <f ca="1">IF(E9499&gt;0,(IFERROR(-PMT(Calculator!$G$22/12,Calculator!$G$23*12,Calculator!$G$20),0))-F9499,0)</f>
        <v>0</v>
      </c>
      <c r="H9499" s="29">
        <f t="shared" ca="1" si="596"/>
        <v>0</v>
      </c>
      <c r="I9499" s="29">
        <f t="shared" ca="1" si="594"/>
        <v>0</v>
      </c>
      <c r="J9499" s="30">
        <f>Calculator!$G$40</f>
        <v>6.5000000000000002E-2</v>
      </c>
      <c r="K9499" s="29">
        <f ca="1">IF(C9499&gt;=Calculator!$G$27,IF(DAY($C9499)=1,Calculator!$G$34/2,IF(DAY($C9499)=15,Calculator!$G$34/2,0)),0)</f>
        <v>0</v>
      </c>
      <c r="L9499" s="29">
        <f ca="1">IF(DAY($C9499)=28,IF(H9499=0,0,Calculator!$G$35),0)</f>
        <v>0</v>
      </c>
      <c r="M9499" s="29">
        <f ca="1">IF(I9499&gt;0,IF(DAY($C9499)=1,SUM(INDIRECT("I"&amp;(ROW(C9498)-DAY(C9498))):I9498),0),0)</f>
        <v>0</v>
      </c>
      <c r="N9499" s="29">
        <f ca="1">IF(C9499&lt;Calculator!$G$27,0,IF(C9499=Calculator!$G$27,Calculator!$G$39,IF(H9499-K9499&lt;=0,IF(D9499&gt;Calculator!$G$39,IF(H9499-K9499+E9499+L9499+M9499+Calculator!$G$39&gt;Calculator!$G$39,Calculator!$G$39-(H9499+E9499+L9499+M9499-K9499),Calculator!$G$39),D9499),0)))</f>
        <v>0</v>
      </c>
    </row>
    <row r="9500" spans="1:14" ht="15.75" thickBot="1">
      <c r="A9500" s="33" t="str">
        <f ca="1">IF(C9500=Calculator!$H$27,"F",IF(Daily!D9500+Daily!H9500=0,IF(D9499+H9499&gt;0,"L",""),""))</f>
        <v/>
      </c>
      <c r="B9500" s="34">
        <v>9499</v>
      </c>
      <c r="C9500" s="19">
        <f t="shared" ca="1" si="593"/>
        <v>55429</v>
      </c>
      <c r="D9500" s="29">
        <f t="shared" ca="1" si="595"/>
        <v>0</v>
      </c>
      <c r="E9500" s="29">
        <f ca="1">IF(C9500&lt;Calculator!$D$26,0,IF(DAY($C9500)=1,IF(D9500-Calculator!$G$24&gt;0,Calculator!$G$24,D9500),0))</f>
        <v>0</v>
      </c>
      <c r="F9500" s="29">
        <f ca="1">IF(E9500&gt;0,D9500*Calculator!$G$22/12,0)</f>
        <v>0</v>
      </c>
      <c r="G9500" s="29">
        <f ca="1">IF(E9500&gt;0,(IFERROR(-PMT(Calculator!$G$22/12,Calculator!$G$23*12,Calculator!$G$20),0))-F9500,0)</f>
        <v>0</v>
      </c>
      <c r="H9500" s="29">
        <f t="shared" ca="1" si="596"/>
        <v>0</v>
      </c>
      <c r="I9500" s="29">
        <f t="shared" ca="1" si="594"/>
        <v>0</v>
      </c>
      <c r="J9500" s="30">
        <f>Calculator!$G$40</f>
        <v>6.5000000000000002E-2</v>
      </c>
      <c r="K9500" s="29">
        <f ca="1">IF(C9500&gt;=Calculator!$G$27,IF(DAY($C9500)=1,Calculator!$G$34/2,IF(DAY($C9500)=15,Calculator!$G$34/2,0)),0)</f>
        <v>0</v>
      </c>
      <c r="L9500" s="29">
        <f ca="1">IF(DAY($C9500)=28,IF(H9500=0,0,Calculator!$G$35),0)</f>
        <v>0</v>
      </c>
      <c r="M9500" s="29">
        <f ca="1">IF(I9500&gt;0,IF(DAY($C9500)=1,SUM(INDIRECT("I"&amp;(ROW(C9499)-DAY(C9499))):I9499),0),0)</f>
        <v>0</v>
      </c>
      <c r="N9500" s="29">
        <f ca="1">IF(C9500&lt;Calculator!$G$27,0,IF(C9500=Calculator!$G$27,Calculator!$G$39,IF(H9500-K9500&lt;=0,IF(D9500&gt;Calculator!$G$39,IF(H9500-K9500+E9500+L9500+M9500+Calculator!$G$39&gt;Calculator!$G$39,Calculator!$G$39-(H9500+E9500+L9500+M9500-K9500),Calculator!$G$39),D9500),0)))</f>
        <v>0</v>
      </c>
    </row>
    <row r="9501" spans="1:14" ht="15.75" thickBot="1">
      <c r="A9501" s="33" t="str">
        <f ca="1">IF(C9501=Calculator!$H$27,"F",IF(Daily!D9501+Daily!H9501=0,IF(D9500+H9500&gt;0,"L",""),""))</f>
        <v/>
      </c>
      <c r="B9501" s="34">
        <v>9500</v>
      </c>
      <c r="C9501" s="19">
        <f t="shared" ca="1" si="593"/>
        <v>55430</v>
      </c>
      <c r="D9501" s="29">
        <f t="shared" ca="1" si="595"/>
        <v>0</v>
      </c>
      <c r="E9501" s="29">
        <f ca="1">IF(C9501&lt;Calculator!$D$26,0,IF(DAY($C9501)=1,IF(D9501-Calculator!$G$24&gt;0,Calculator!$G$24,D9501),0))</f>
        <v>0</v>
      </c>
      <c r="F9501" s="29">
        <f ca="1">IF(E9501&gt;0,D9501*Calculator!$G$22/12,0)</f>
        <v>0</v>
      </c>
      <c r="G9501" s="29">
        <f ca="1">IF(E9501&gt;0,(IFERROR(-PMT(Calculator!$G$22/12,Calculator!$G$23*12,Calculator!$G$20),0))-F9501,0)</f>
        <v>0</v>
      </c>
      <c r="H9501" s="29">
        <f t="shared" ca="1" si="596"/>
        <v>0</v>
      </c>
      <c r="I9501" s="29">
        <f t="shared" ca="1" si="594"/>
        <v>0</v>
      </c>
      <c r="J9501" s="30">
        <f>Calculator!$G$40</f>
        <v>6.5000000000000002E-2</v>
      </c>
      <c r="K9501" s="29">
        <f ca="1">IF(C9501&gt;=Calculator!$G$27,IF(DAY($C9501)=1,Calculator!$G$34/2,IF(DAY($C9501)=15,Calculator!$G$34/2,0)),0)</f>
        <v>0</v>
      </c>
      <c r="L9501" s="29">
        <f ca="1">IF(DAY($C9501)=28,IF(H9501=0,0,Calculator!$G$35),0)</f>
        <v>0</v>
      </c>
      <c r="M9501" s="29">
        <f ca="1">IF(I9501&gt;0,IF(DAY($C9501)=1,SUM(INDIRECT("I"&amp;(ROW(C9500)-DAY(C9500))):I9500),0),0)</f>
        <v>0</v>
      </c>
      <c r="N9501" s="29">
        <f ca="1">IF(C9501&lt;Calculator!$G$27,0,IF(C9501=Calculator!$G$27,Calculator!$G$39,IF(H9501-K9501&lt;=0,IF(D9501&gt;Calculator!$G$39,IF(H9501-K9501+E9501+L9501+M9501+Calculator!$G$39&gt;Calculator!$G$39,Calculator!$G$39-(H9501+E9501+L9501+M9501-K9501),Calculator!$G$39),D9501),0)))</f>
        <v>0</v>
      </c>
    </row>
    <row r="9502" spans="1:14" ht="15.75" thickBot="1">
      <c r="A9502" s="33" t="str">
        <f ca="1">IF(C9502=Calculator!$H$27,"F",IF(Daily!D9502+Daily!H9502=0,IF(D9501+H9501&gt;0,"L",""),""))</f>
        <v/>
      </c>
      <c r="B9502" s="34">
        <v>9501</v>
      </c>
      <c r="C9502" s="19">
        <f t="shared" ca="1" si="593"/>
        <v>55431</v>
      </c>
      <c r="D9502" s="29">
        <f t="shared" ca="1" si="595"/>
        <v>0</v>
      </c>
      <c r="E9502" s="29">
        <f ca="1">IF(C9502&lt;Calculator!$D$26,0,IF(DAY($C9502)=1,IF(D9502-Calculator!$G$24&gt;0,Calculator!$G$24,D9502),0))</f>
        <v>0</v>
      </c>
      <c r="F9502" s="29">
        <f ca="1">IF(E9502&gt;0,D9502*Calculator!$G$22/12,0)</f>
        <v>0</v>
      </c>
      <c r="G9502" s="29">
        <f ca="1">IF(E9502&gt;0,(IFERROR(-PMT(Calculator!$G$22/12,Calculator!$G$23*12,Calculator!$G$20),0))-F9502,0)</f>
        <v>0</v>
      </c>
      <c r="H9502" s="29">
        <f t="shared" ca="1" si="596"/>
        <v>0</v>
      </c>
      <c r="I9502" s="29">
        <f t="shared" ca="1" si="594"/>
        <v>0</v>
      </c>
      <c r="J9502" s="30">
        <f>Calculator!$G$40</f>
        <v>6.5000000000000002E-2</v>
      </c>
      <c r="K9502" s="29">
        <f ca="1">IF(C9502&gt;=Calculator!$G$27,IF(DAY($C9502)=1,Calculator!$G$34/2,IF(DAY($C9502)=15,Calculator!$G$34/2,0)),0)</f>
        <v>0</v>
      </c>
      <c r="L9502" s="29">
        <f ca="1">IF(DAY($C9502)=28,IF(H9502=0,0,Calculator!$G$35),0)</f>
        <v>0</v>
      </c>
      <c r="M9502" s="29">
        <f ca="1">IF(I9502&gt;0,IF(DAY($C9502)=1,SUM(INDIRECT("I"&amp;(ROW(C9501)-DAY(C9501))):I9501),0),0)</f>
        <v>0</v>
      </c>
      <c r="N9502" s="29">
        <f ca="1">IF(C9502&lt;Calculator!$G$27,0,IF(C9502=Calculator!$G$27,Calculator!$G$39,IF(H9502-K9502&lt;=0,IF(D9502&gt;Calculator!$G$39,IF(H9502-K9502+E9502+L9502+M9502+Calculator!$G$39&gt;Calculator!$G$39,Calculator!$G$39-(H9502+E9502+L9502+M9502-K9502),Calculator!$G$39),D9502),0)))</f>
        <v>0</v>
      </c>
    </row>
    <row r="9503" spans="1:14" ht="15.75" thickBot="1">
      <c r="A9503" s="33" t="str">
        <f ca="1">IF(C9503=Calculator!$H$27,"F",IF(Daily!D9503+Daily!H9503=0,IF(D9502+H9502&gt;0,"L",""),""))</f>
        <v/>
      </c>
      <c r="B9503" s="34">
        <v>9502</v>
      </c>
      <c r="C9503" s="19">
        <f t="shared" ca="1" si="593"/>
        <v>55432</v>
      </c>
      <c r="D9503" s="29">
        <f t="shared" ca="1" si="595"/>
        <v>0</v>
      </c>
      <c r="E9503" s="29">
        <f ca="1">IF(C9503&lt;Calculator!$D$26,0,IF(DAY($C9503)=1,IF(D9503-Calculator!$G$24&gt;0,Calculator!$G$24,D9503),0))</f>
        <v>0</v>
      </c>
      <c r="F9503" s="29">
        <f ca="1">IF(E9503&gt;0,D9503*Calculator!$G$22/12,0)</f>
        <v>0</v>
      </c>
      <c r="G9503" s="29">
        <f ca="1">IF(E9503&gt;0,(IFERROR(-PMT(Calculator!$G$22/12,Calculator!$G$23*12,Calculator!$G$20),0))-F9503,0)</f>
        <v>0</v>
      </c>
      <c r="H9503" s="29">
        <f t="shared" ca="1" si="596"/>
        <v>0</v>
      </c>
      <c r="I9503" s="29">
        <f t="shared" ca="1" si="594"/>
        <v>0</v>
      </c>
      <c r="J9503" s="30">
        <f>Calculator!$G$40</f>
        <v>6.5000000000000002E-2</v>
      </c>
      <c r="K9503" s="29">
        <f ca="1">IF(C9503&gt;=Calculator!$G$27,IF(DAY($C9503)=1,Calculator!$G$34/2,IF(DAY($C9503)=15,Calculator!$G$34/2,0)),0)</f>
        <v>0</v>
      </c>
      <c r="L9503" s="29">
        <f ca="1">IF(DAY($C9503)=28,IF(H9503=0,0,Calculator!$G$35),0)</f>
        <v>0</v>
      </c>
      <c r="M9503" s="29">
        <f ca="1">IF(I9503&gt;0,IF(DAY($C9503)=1,SUM(INDIRECT("I"&amp;(ROW(C9502)-DAY(C9502))):I9502),0),0)</f>
        <v>0</v>
      </c>
      <c r="N9503" s="29">
        <f ca="1">IF(C9503&lt;Calculator!$G$27,0,IF(C9503=Calculator!$G$27,Calculator!$G$39,IF(H9503-K9503&lt;=0,IF(D9503&gt;Calculator!$G$39,IF(H9503-K9503+E9503+L9503+M9503+Calculator!$G$39&gt;Calculator!$G$39,Calculator!$G$39-(H9503+E9503+L9503+M9503-K9503),Calculator!$G$39),D9503),0)))</f>
        <v>0</v>
      </c>
    </row>
    <row r="9504" spans="1:14" ht="15.75" thickBot="1">
      <c r="A9504" s="33" t="str">
        <f ca="1">IF(C9504=Calculator!$H$27,"F",IF(Daily!D9504+Daily!H9504=0,IF(D9503+H9503&gt;0,"L",""),""))</f>
        <v/>
      </c>
      <c r="B9504" s="34">
        <v>9503</v>
      </c>
      <c r="C9504" s="19">
        <f t="shared" ca="1" si="593"/>
        <v>55433</v>
      </c>
      <c r="D9504" s="29">
        <f t="shared" ca="1" si="595"/>
        <v>0</v>
      </c>
      <c r="E9504" s="29">
        <f ca="1">IF(C9504&lt;Calculator!$D$26,0,IF(DAY($C9504)=1,IF(D9504-Calculator!$G$24&gt;0,Calculator!$G$24,D9504),0))</f>
        <v>0</v>
      </c>
      <c r="F9504" s="29">
        <f ca="1">IF(E9504&gt;0,D9504*Calculator!$G$22/12,0)</f>
        <v>0</v>
      </c>
      <c r="G9504" s="29">
        <f ca="1">IF(E9504&gt;0,(IFERROR(-PMT(Calculator!$G$22/12,Calculator!$G$23*12,Calculator!$G$20),0))-F9504,0)</f>
        <v>0</v>
      </c>
      <c r="H9504" s="29">
        <f t="shared" ca="1" si="596"/>
        <v>0</v>
      </c>
      <c r="I9504" s="29">
        <f t="shared" ca="1" si="594"/>
        <v>0</v>
      </c>
      <c r="J9504" s="30">
        <f>Calculator!$G$40</f>
        <v>6.5000000000000002E-2</v>
      </c>
      <c r="K9504" s="29">
        <f ca="1">IF(C9504&gt;=Calculator!$G$27,IF(DAY($C9504)=1,Calculator!$G$34/2,IF(DAY($C9504)=15,Calculator!$G$34/2,0)),0)</f>
        <v>0</v>
      </c>
      <c r="L9504" s="29">
        <f ca="1">IF(DAY($C9504)=28,IF(H9504=0,0,Calculator!$G$35),0)</f>
        <v>0</v>
      </c>
      <c r="M9504" s="29">
        <f ca="1">IF(I9504&gt;0,IF(DAY($C9504)=1,SUM(INDIRECT("I"&amp;(ROW(C9503)-DAY(C9503))):I9503),0),0)</f>
        <v>0</v>
      </c>
      <c r="N9504" s="29">
        <f ca="1">IF(C9504&lt;Calculator!$G$27,0,IF(C9504=Calculator!$G$27,Calculator!$G$39,IF(H9504-K9504&lt;=0,IF(D9504&gt;Calculator!$G$39,IF(H9504-K9504+E9504+L9504+M9504+Calculator!$G$39&gt;Calculator!$G$39,Calculator!$G$39-(H9504+E9504+L9504+M9504-K9504),Calculator!$G$39),D9504),0)))</f>
        <v>0</v>
      </c>
    </row>
    <row r="9505" spans="1:14" ht="15.75" thickBot="1">
      <c r="A9505" s="33" t="str">
        <f ca="1">IF(C9505=Calculator!$H$27,"F",IF(Daily!D9505+Daily!H9505=0,IF(D9504+H9504&gt;0,"L",""),""))</f>
        <v/>
      </c>
      <c r="B9505" s="34">
        <v>9504</v>
      </c>
      <c r="C9505" s="19">
        <f t="shared" ca="1" si="593"/>
        <v>55434</v>
      </c>
      <c r="D9505" s="29">
        <f t="shared" ca="1" si="595"/>
        <v>0</v>
      </c>
      <c r="E9505" s="29">
        <f ca="1">IF(C9505&lt;Calculator!$D$26,0,IF(DAY($C9505)=1,IF(D9505-Calculator!$G$24&gt;0,Calculator!$G$24,D9505),0))</f>
        <v>0</v>
      </c>
      <c r="F9505" s="29">
        <f ca="1">IF(E9505&gt;0,D9505*Calculator!$G$22/12,0)</f>
        <v>0</v>
      </c>
      <c r="G9505" s="29">
        <f ca="1">IF(E9505&gt;0,(IFERROR(-PMT(Calculator!$G$22/12,Calculator!$G$23*12,Calculator!$G$20),0))-F9505,0)</f>
        <v>0</v>
      </c>
      <c r="H9505" s="29">
        <f t="shared" ca="1" si="596"/>
        <v>0</v>
      </c>
      <c r="I9505" s="29">
        <f t="shared" ca="1" si="594"/>
        <v>0</v>
      </c>
      <c r="J9505" s="30">
        <f>Calculator!$G$40</f>
        <v>6.5000000000000002E-2</v>
      </c>
      <c r="K9505" s="29">
        <f ca="1">IF(C9505&gt;=Calculator!$G$27,IF(DAY($C9505)=1,Calculator!$G$34/2,IF(DAY($C9505)=15,Calculator!$G$34/2,0)),0)</f>
        <v>0</v>
      </c>
      <c r="L9505" s="29">
        <f ca="1">IF(DAY($C9505)=28,IF(H9505=0,0,Calculator!$G$35),0)</f>
        <v>0</v>
      </c>
      <c r="M9505" s="29">
        <f ca="1">IF(I9505&gt;0,IF(DAY($C9505)=1,SUM(INDIRECT("I"&amp;(ROW(C9504)-DAY(C9504))):I9504),0),0)</f>
        <v>0</v>
      </c>
      <c r="N9505" s="29">
        <f ca="1">IF(C9505&lt;Calculator!$G$27,0,IF(C9505=Calculator!$G$27,Calculator!$G$39,IF(H9505-K9505&lt;=0,IF(D9505&gt;Calculator!$G$39,IF(H9505-K9505+E9505+L9505+M9505+Calculator!$G$39&gt;Calculator!$G$39,Calculator!$G$39-(H9505+E9505+L9505+M9505-K9505),Calculator!$G$39),D9505),0)))</f>
        <v>0</v>
      </c>
    </row>
    <row r="9506" spans="1:14" ht="15.75" thickBot="1">
      <c r="A9506" s="33" t="str">
        <f ca="1">IF(C9506=Calculator!$H$27,"F",IF(Daily!D9506+Daily!H9506=0,IF(D9505+H9505&gt;0,"L",""),""))</f>
        <v/>
      </c>
      <c r="B9506" s="34">
        <v>9505</v>
      </c>
      <c r="C9506" s="19">
        <f t="shared" ca="1" si="593"/>
        <v>55435</v>
      </c>
      <c r="D9506" s="29">
        <f t="shared" ca="1" si="595"/>
        <v>0</v>
      </c>
      <c r="E9506" s="29">
        <f ca="1">IF(C9506&lt;Calculator!$D$26,0,IF(DAY($C9506)=1,IF(D9506-Calculator!$G$24&gt;0,Calculator!$G$24,D9506),0))</f>
        <v>0</v>
      </c>
      <c r="F9506" s="29">
        <f ca="1">IF(E9506&gt;0,D9506*Calculator!$G$22/12,0)</f>
        <v>0</v>
      </c>
      <c r="G9506" s="29">
        <f ca="1">IF(E9506&gt;0,(IFERROR(-PMT(Calculator!$G$22/12,Calculator!$G$23*12,Calculator!$G$20),0))-F9506,0)</f>
        <v>0</v>
      </c>
      <c r="H9506" s="29">
        <f t="shared" ca="1" si="596"/>
        <v>0</v>
      </c>
      <c r="I9506" s="29">
        <f t="shared" ca="1" si="594"/>
        <v>0</v>
      </c>
      <c r="J9506" s="30">
        <f>Calculator!$G$40</f>
        <v>6.5000000000000002E-2</v>
      </c>
      <c r="K9506" s="29">
        <f ca="1">IF(C9506&gt;=Calculator!$G$27,IF(DAY($C9506)=1,Calculator!$G$34/2,IF(DAY($C9506)=15,Calculator!$G$34/2,0)),0)</f>
        <v>0</v>
      </c>
      <c r="L9506" s="29">
        <f ca="1">IF(DAY($C9506)=28,IF(H9506=0,0,Calculator!$G$35),0)</f>
        <v>0</v>
      </c>
      <c r="M9506" s="29">
        <f ca="1">IF(I9506&gt;0,IF(DAY($C9506)=1,SUM(INDIRECT("I"&amp;(ROW(C9505)-DAY(C9505))):I9505),0),0)</f>
        <v>0</v>
      </c>
      <c r="N9506" s="29">
        <f ca="1">IF(C9506&lt;Calculator!$G$27,0,IF(C9506=Calculator!$G$27,Calculator!$G$39,IF(H9506-K9506&lt;=0,IF(D9506&gt;Calculator!$G$39,IF(H9506-K9506+E9506+L9506+M9506+Calculator!$G$39&gt;Calculator!$G$39,Calculator!$G$39-(H9506+E9506+L9506+M9506-K9506),Calculator!$G$39),D9506),0)))</f>
        <v>0</v>
      </c>
    </row>
    <row r="9507" spans="1:14" ht="15.75" thickBot="1">
      <c r="A9507" s="33" t="str">
        <f ca="1">IF(C9507=Calculator!$H$27,"F",IF(Daily!D9507+Daily!H9507=0,IF(D9506+H9506&gt;0,"L",""),""))</f>
        <v/>
      </c>
      <c r="B9507" s="34">
        <v>9506</v>
      </c>
      <c r="C9507" s="19">
        <f t="shared" ca="1" si="593"/>
        <v>55436</v>
      </c>
      <c r="D9507" s="29">
        <f t="shared" ca="1" si="595"/>
        <v>0</v>
      </c>
      <c r="E9507" s="29">
        <f ca="1">IF(C9507&lt;Calculator!$D$26,0,IF(DAY($C9507)=1,IF(D9507-Calculator!$G$24&gt;0,Calculator!$G$24,D9507),0))</f>
        <v>0</v>
      </c>
      <c r="F9507" s="29">
        <f ca="1">IF(E9507&gt;0,D9507*Calculator!$G$22/12,0)</f>
        <v>0</v>
      </c>
      <c r="G9507" s="29">
        <f ca="1">IF(E9507&gt;0,(IFERROR(-PMT(Calculator!$G$22/12,Calculator!$G$23*12,Calculator!$G$20),0))-F9507,0)</f>
        <v>0</v>
      </c>
      <c r="H9507" s="29">
        <f t="shared" ca="1" si="596"/>
        <v>0</v>
      </c>
      <c r="I9507" s="29">
        <f t="shared" ca="1" si="594"/>
        <v>0</v>
      </c>
      <c r="J9507" s="30">
        <f>Calculator!$G$40</f>
        <v>6.5000000000000002E-2</v>
      </c>
      <c r="K9507" s="29">
        <f ca="1">IF(C9507&gt;=Calculator!$G$27,IF(DAY($C9507)=1,Calculator!$G$34/2,IF(DAY($C9507)=15,Calculator!$G$34/2,0)),0)</f>
        <v>0</v>
      </c>
      <c r="L9507" s="29">
        <f ca="1">IF(DAY($C9507)=28,IF(H9507=0,0,Calculator!$G$35),0)</f>
        <v>0</v>
      </c>
      <c r="M9507" s="29">
        <f ca="1">IF(I9507&gt;0,IF(DAY($C9507)=1,SUM(INDIRECT("I"&amp;(ROW(C9506)-DAY(C9506))):I9506),0),0)</f>
        <v>0</v>
      </c>
      <c r="N9507" s="29">
        <f ca="1">IF(C9507&lt;Calculator!$G$27,0,IF(C9507=Calculator!$G$27,Calculator!$G$39,IF(H9507-K9507&lt;=0,IF(D9507&gt;Calculator!$G$39,IF(H9507-K9507+E9507+L9507+M9507+Calculator!$G$39&gt;Calculator!$G$39,Calculator!$G$39-(H9507+E9507+L9507+M9507-K9507),Calculator!$G$39),D9507),0)))</f>
        <v>0</v>
      </c>
    </row>
    <row r="9508" spans="1:14" ht="15.75" thickBot="1">
      <c r="A9508" s="33" t="str">
        <f ca="1">IF(C9508=Calculator!$H$27,"F",IF(Daily!D9508+Daily!H9508=0,IF(D9507+H9507&gt;0,"L",""),""))</f>
        <v/>
      </c>
      <c r="B9508" s="34">
        <v>9507</v>
      </c>
      <c r="C9508" s="19">
        <f t="shared" ca="1" si="593"/>
        <v>55437</v>
      </c>
      <c r="D9508" s="29">
        <f t="shared" ca="1" si="595"/>
        <v>0</v>
      </c>
      <c r="E9508" s="29">
        <f ca="1">IF(C9508&lt;Calculator!$D$26,0,IF(DAY($C9508)=1,IF(D9508-Calculator!$G$24&gt;0,Calculator!$G$24,D9508),0))</f>
        <v>0</v>
      </c>
      <c r="F9508" s="29">
        <f ca="1">IF(E9508&gt;0,D9508*Calculator!$G$22/12,0)</f>
        <v>0</v>
      </c>
      <c r="G9508" s="29">
        <f ca="1">IF(E9508&gt;0,(IFERROR(-PMT(Calculator!$G$22/12,Calculator!$G$23*12,Calculator!$G$20),0))-F9508,0)</f>
        <v>0</v>
      </c>
      <c r="H9508" s="29">
        <f t="shared" ca="1" si="596"/>
        <v>0</v>
      </c>
      <c r="I9508" s="29">
        <f t="shared" ca="1" si="594"/>
        <v>0</v>
      </c>
      <c r="J9508" s="30">
        <f>Calculator!$G$40</f>
        <v>6.5000000000000002E-2</v>
      </c>
      <c r="K9508" s="29">
        <f ca="1">IF(C9508&gt;=Calculator!$G$27,IF(DAY($C9508)=1,Calculator!$G$34/2,IF(DAY($C9508)=15,Calculator!$G$34/2,0)),0)</f>
        <v>0</v>
      </c>
      <c r="L9508" s="29">
        <f ca="1">IF(DAY($C9508)=28,IF(H9508=0,0,Calculator!$G$35),0)</f>
        <v>0</v>
      </c>
      <c r="M9508" s="29">
        <f ca="1">IF(I9508&gt;0,IF(DAY($C9508)=1,SUM(INDIRECT("I"&amp;(ROW(C9507)-DAY(C9507))):I9507),0),0)</f>
        <v>0</v>
      </c>
      <c r="N9508" s="29">
        <f ca="1">IF(C9508&lt;Calculator!$G$27,0,IF(C9508=Calculator!$G$27,Calculator!$G$39,IF(H9508-K9508&lt;=0,IF(D9508&gt;Calculator!$G$39,IF(H9508-K9508+E9508+L9508+M9508+Calculator!$G$39&gt;Calculator!$G$39,Calculator!$G$39-(H9508+E9508+L9508+M9508-K9508),Calculator!$G$39),D9508),0)))</f>
        <v>0</v>
      </c>
    </row>
    <row r="9509" spans="1:14" ht="15.75" thickBot="1">
      <c r="A9509" s="33" t="str">
        <f ca="1">IF(C9509=Calculator!$H$27,"F",IF(Daily!D9509+Daily!H9509=0,IF(D9508+H9508&gt;0,"L",""),""))</f>
        <v/>
      </c>
      <c r="B9509" s="34">
        <v>9508</v>
      </c>
      <c r="C9509" s="19">
        <f t="shared" ca="1" si="593"/>
        <v>55438</v>
      </c>
      <c r="D9509" s="29">
        <f t="shared" ca="1" si="595"/>
        <v>0</v>
      </c>
      <c r="E9509" s="29">
        <f ca="1">IF(C9509&lt;Calculator!$D$26,0,IF(DAY($C9509)=1,IF(D9509-Calculator!$G$24&gt;0,Calculator!$G$24,D9509),0))</f>
        <v>0</v>
      </c>
      <c r="F9509" s="29">
        <f ca="1">IF(E9509&gt;0,D9509*Calculator!$G$22/12,0)</f>
        <v>0</v>
      </c>
      <c r="G9509" s="29">
        <f ca="1">IF(E9509&gt;0,(IFERROR(-PMT(Calculator!$G$22/12,Calculator!$G$23*12,Calculator!$G$20),0))-F9509,0)</f>
        <v>0</v>
      </c>
      <c r="H9509" s="29">
        <f t="shared" ca="1" si="596"/>
        <v>0</v>
      </c>
      <c r="I9509" s="29">
        <f t="shared" ca="1" si="594"/>
        <v>0</v>
      </c>
      <c r="J9509" s="30">
        <f>Calculator!$G$40</f>
        <v>6.5000000000000002E-2</v>
      </c>
      <c r="K9509" s="29">
        <f ca="1">IF(C9509&gt;=Calculator!$G$27,IF(DAY($C9509)=1,Calculator!$G$34/2,IF(DAY($C9509)=15,Calculator!$G$34/2,0)),0)</f>
        <v>0</v>
      </c>
      <c r="L9509" s="29">
        <f ca="1">IF(DAY($C9509)=28,IF(H9509=0,0,Calculator!$G$35),0)</f>
        <v>0</v>
      </c>
      <c r="M9509" s="29">
        <f ca="1">IF(I9509&gt;0,IF(DAY($C9509)=1,SUM(INDIRECT("I"&amp;(ROW(C9508)-DAY(C9508))):I9508),0),0)</f>
        <v>0</v>
      </c>
      <c r="N9509" s="29">
        <f ca="1">IF(C9509&lt;Calculator!$G$27,0,IF(C9509=Calculator!$G$27,Calculator!$G$39,IF(H9509-K9509&lt;=0,IF(D9509&gt;Calculator!$G$39,IF(H9509-K9509+E9509+L9509+M9509+Calculator!$G$39&gt;Calculator!$G$39,Calculator!$G$39-(H9509+E9509+L9509+M9509-K9509),Calculator!$G$39),D9509),0)))</f>
        <v>0</v>
      </c>
    </row>
    <row r="9510" spans="1:14" ht="15.75" thickBot="1">
      <c r="A9510" s="33" t="str">
        <f ca="1">IF(C9510=Calculator!$H$27,"F",IF(Daily!D9510+Daily!H9510=0,IF(D9509+H9509&gt;0,"L",""),""))</f>
        <v/>
      </c>
      <c r="B9510" s="34">
        <v>9509</v>
      </c>
      <c r="C9510" s="19">
        <f t="shared" ca="1" si="593"/>
        <v>55439</v>
      </c>
      <c r="D9510" s="29">
        <f t="shared" ca="1" si="595"/>
        <v>0</v>
      </c>
      <c r="E9510" s="29">
        <f ca="1">IF(C9510&lt;Calculator!$D$26,0,IF(DAY($C9510)=1,IF(D9510-Calculator!$G$24&gt;0,Calculator!$G$24,D9510),0))</f>
        <v>0</v>
      </c>
      <c r="F9510" s="29">
        <f ca="1">IF(E9510&gt;0,D9510*Calculator!$G$22/12,0)</f>
        <v>0</v>
      </c>
      <c r="G9510" s="29">
        <f ca="1">IF(E9510&gt;0,(IFERROR(-PMT(Calculator!$G$22/12,Calculator!$G$23*12,Calculator!$G$20),0))-F9510,0)</f>
        <v>0</v>
      </c>
      <c r="H9510" s="29">
        <f t="shared" ca="1" si="596"/>
        <v>0</v>
      </c>
      <c r="I9510" s="29">
        <f t="shared" ca="1" si="594"/>
        <v>0</v>
      </c>
      <c r="J9510" s="30">
        <f>Calculator!$G$40</f>
        <v>6.5000000000000002E-2</v>
      </c>
      <c r="K9510" s="29">
        <f ca="1">IF(C9510&gt;=Calculator!$G$27,IF(DAY($C9510)=1,Calculator!$G$34/2,IF(DAY($C9510)=15,Calculator!$G$34/2,0)),0)</f>
        <v>0</v>
      </c>
      <c r="L9510" s="29">
        <f ca="1">IF(DAY($C9510)=28,IF(H9510=0,0,Calculator!$G$35),0)</f>
        <v>0</v>
      </c>
      <c r="M9510" s="29">
        <f ca="1">IF(I9510&gt;0,IF(DAY($C9510)=1,SUM(INDIRECT("I"&amp;(ROW(C9509)-DAY(C9509))):I9509),0),0)</f>
        <v>0</v>
      </c>
      <c r="N9510" s="29">
        <f ca="1">IF(C9510&lt;Calculator!$G$27,0,IF(C9510=Calculator!$G$27,Calculator!$G$39,IF(H9510-K9510&lt;=0,IF(D9510&gt;Calculator!$G$39,IF(H9510-K9510+E9510+L9510+M9510+Calculator!$G$39&gt;Calculator!$G$39,Calculator!$G$39-(H9510+E9510+L9510+M9510-K9510),Calculator!$G$39),D9510),0)))</f>
        <v>0</v>
      </c>
    </row>
    <row r="9511" spans="1:14" ht="15.75" thickBot="1">
      <c r="A9511" s="33" t="str">
        <f ca="1">IF(C9511=Calculator!$H$27,"F",IF(Daily!D9511+Daily!H9511=0,IF(D9510+H9510&gt;0,"L",""),""))</f>
        <v/>
      </c>
      <c r="B9511" s="34">
        <v>9510</v>
      </c>
      <c r="C9511" s="19">
        <f t="shared" ca="1" si="593"/>
        <v>55440</v>
      </c>
      <c r="D9511" s="29">
        <f t="shared" ca="1" si="595"/>
        <v>0</v>
      </c>
      <c r="E9511" s="29">
        <f ca="1">IF(C9511&lt;Calculator!$D$26,0,IF(DAY($C9511)=1,IF(D9511-Calculator!$G$24&gt;0,Calculator!$G$24,D9511),0))</f>
        <v>0</v>
      </c>
      <c r="F9511" s="29">
        <f ca="1">IF(E9511&gt;0,D9511*Calculator!$G$22/12,0)</f>
        <v>0</v>
      </c>
      <c r="G9511" s="29">
        <f ca="1">IF(E9511&gt;0,(IFERROR(-PMT(Calculator!$G$22/12,Calculator!$G$23*12,Calculator!$G$20),0))-F9511,0)</f>
        <v>0</v>
      </c>
      <c r="H9511" s="29">
        <f t="shared" ca="1" si="596"/>
        <v>0</v>
      </c>
      <c r="I9511" s="29">
        <f t="shared" ca="1" si="594"/>
        <v>0</v>
      </c>
      <c r="J9511" s="30">
        <f>Calculator!$G$40</f>
        <v>6.5000000000000002E-2</v>
      </c>
      <c r="K9511" s="29">
        <f ca="1">IF(C9511&gt;=Calculator!$G$27,IF(DAY($C9511)=1,Calculator!$G$34/2,IF(DAY($C9511)=15,Calculator!$G$34/2,0)),0)</f>
        <v>0</v>
      </c>
      <c r="L9511" s="29">
        <f ca="1">IF(DAY($C9511)=28,IF(H9511=0,0,Calculator!$G$35),0)</f>
        <v>0</v>
      </c>
      <c r="M9511" s="29">
        <f ca="1">IF(I9511&gt;0,IF(DAY($C9511)=1,SUM(INDIRECT("I"&amp;(ROW(C9510)-DAY(C9510))):I9510),0),0)</f>
        <v>0</v>
      </c>
      <c r="N9511" s="29">
        <f ca="1">IF(C9511&lt;Calculator!$G$27,0,IF(C9511=Calculator!$G$27,Calculator!$G$39,IF(H9511-K9511&lt;=0,IF(D9511&gt;Calculator!$G$39,IF(H9511-K9511+E9511+L9511+M9511+Calculator!$G$39&gt;Calculator!$G$39,Calculator!$G$39-(H9511+E9511+L9511+M9511-K9511),Calculator!$G$39),D9511),0)))</f>
        <v>0</v>
      </c>
    </row>
    <row r="9512" spans="1:14" ht="15.75" thickBot="1">
      <c r="A9512" s="33" t="str">
        <f ca="1">IF(C9512=Calculator!$H$27,"F",IF(Daily!D9512+Daily!H9512=0,IF(D9511+H9511&gt;0,"L",""),""))</f>
        <v/>
      </c>
      <c r="B9512" s="34">
        <v>9511</v>
      </c>
      <c r="C9512" s="19">
        <f t="shared" ca="1" si="593"/>
        <v>55441</v>
      </c>
      <c r="D9512" s="29">
        <f t="shared" ca="1" si="595"/>
        <v>0</v>
      </c>
      <c r="E9512" s="29">
        <f ca="1">IF(C9512&lt;Calculator!$D$26,0,IF(DAY($C9512)=1,IF(D9512-Calculator!$G$24&gt;0,Calculator!$G$24,D9512),0))</f>
        <v>0</v>
      </c>
      <c r="F9512" s="29">
        <f ca="1">IF(E9512&gt;0,D9512*Calculator!$G$22/12,0)</f>
        <v>0</v>
      </c>
      <c r="G9512" s="29">
        <f ca="1">IF(E9512&gt;0,(IFERROR(-PMT(Calculator!$G$22/12,Calculator!$G$23*12,Calculator!$G$20),0))-F9512,0)</f>
        <v>0</v>
      </c>
      <c r="H9512" s="29">
        <f t="shared" ca="1" si="596"/>
        <v>0</v>
      </c>
      <c r="I9512" s="29">
        <f t="shared" ca="1" si="594"/>
        <v>0</v>
      </c>
      <c r="J9512" s="30">
        <f>Calculator!$G$40</f>
        <v>6.5000000000000002E-2</v>
      </c>
      <c r="K9512" s="29">
        <f ca="1">IF(C9512&gt;=Calculator!$G$27,IF(DAY($C9512)=1,Calculator!$G$34/2,IF(DAY($C9512)=15,Calculator!$G$34/2,0)),0)</f>
        <v>4500</v>
      </c>
      <c r="L9512" s="29">
        <f ca="1">IF(DAY($C9512)=28,IF(H9512=0,0,Calculator!$G$35),0)</f>
        <v>0</v>
      </c>
      <c r="M9512" s="29">
        <f ca="1">IF(I9512&gt;0,IF(DAY($C9512)=1,SUM(INDIRECT("I"&amp;(ROW(C9511)-DAY(C9511))):I9511),0),0)</f>
        <v>0</v>
      </c>
      <c r="N9512" s="29">
        <f ca="1">IF(C9512&lt;Calculator!$G$27,0,IF(C9512=Calculator!$G$27,Calculator!$G$39,IF(H9512-K9512&lt;=0,IF(D9512&gt;Calculator!$G$39,IF(H9512-K9512+E9512+L9512+M9512+Calculator!$G$39&gt;Calculator!$G$39,Calculator!$G$39-(H9512+E9512+L9512+M9512-K9512),Calculator!$G$39),D9512),0)))</f>
        <v>0</v>
      </c>
    </row>
    <row r="9513" spans="1:14" ht="15.75" thickBot="1">
      <c r="A9513" s="33" t="str">
        <f ca="1">IF(C9513=Calculator!$H$27,"F",IF(Daily!D9513+Daily!H9513=0,IF(D9512+H9512&gt;0,"L",""),""))</f>
        <v/>
      </c>
      <c r="B9513" s="34">
        <v>9512</v>
      </c>
      <c r="C9513" s="19">
        <f t="shared" ca="1" si="593"/>
        <v>55442</v>
      </c>
      <c r="D9513" s="29">
        <f t="shared" ca="1" si="595"/>
        <v>0</v>
      </c>
      <c r="E9513" s="29">
        <f ca="1">IF(C9513&lt;Calculator!$D$26,0,IF(DAY($C9513)=1,IF(D9513-Calculator!$G$24&gt;0,Calculator!$G$24,D9513),0))</f>
        <v>0</v>
      </c>
      <c r="F9513" s="29">
        <f ca="1">IF(E9513&gt;0,D9513*Calculator!$G$22/12,0)</f>
        <v>0</v>
      </c>
      <c r="G9513" s="29">
        <f ca="1">IF(E9513&gt;0,(IFERROR(-PMT(Calculator!$G$22/12,Calculator!$G$23*12,Calculator!$G$20),0))-F9513,0)</f>
        <v>0</v>
      </c>
      <c r="H9513" s="29">
        <f t="shared" ca="1" si="596"/>
        <v>0</v>
      </c>
      <c r="I9513" s="29">
        <f t="shared" ca="1" si="594"/>
        <v>0</v>
      </c>
      <c r="J9513" s="30">
        <f>Calculator!$G$40</f>
        <v>6.5000000000000002E-2</v>
      </c>
      <c r="K9513" s="29">
        <f ca="1">IF(C9513&gt;=Calculator!$G$27,IF(DAY($C9513)=1,Calculator!$G$34/2,IF(DAY($C9513)=15,Calculator!$G$34/2,0)),0)</f>
        <v>0</v>
      </c>
      <c r="L9513" s="29">
        <f ca="1">IF(DAY($C9513)=28,IF(H9513=0,0,Calculator!$G$35),0)</f>
        <v>0</v>
      </c>
      <c r="M9513" s="29">
        <f ca="1">IF(I9513&gt;0,IF(DAY($C9513)=1,SUM(INDIRECT("I"&amp;(ROW(C9512)-DAY(C9512))):I9512),0),0)</f>
        <v>0</v>
      </c>
      <c r="N9513" s="29">
        <f ca="1">IF(C9513&lt;Calculator!$G$27,0,IF(C9513=Calculator!$G$27,Calculator!$G$39,IF(H9513-K9513&lt;=0,IF(D9513&gt;Calculator!$G$39,IF(H9513-K9513+E9513+L9513+M9513+Calculator!$G$39&gt;Calculator!$G$39,Calculator!$G$39-(H9513+E9513+L9513+M9513-K9513),Calculator!$G$39),D9513),0)))</f>
        <v>0</v>
      </c>
    </row>
    <row r="9514" spans="1:14" ht="15.75" thickBot="1">
      <c r="A9514" s="33" t="str">
        <f ca="1">IF(C9514=Calculator!$H$27,"F",IF(Daily!D9514+Daily!H9514=0,IF(D9513+H9513&gt;0,"L",""),""))</f>
        <v/>
      </c>
      <c r="B9514" s="34">
        <v>9513</v>
      </c>
      <c r="C9514" s="19">
        <f t="shared" ca="1" si="593"/>
        <v>55443</v>
      </c>
      <c r="D9514" s="29">
        <f t="shared" ca="1" si="595"/>
        <v>0</v>
      </c>
      <c r="E9514" s="29">
        <f ca="1">IF(C9514&lt;Calculator!$D$26,0,IF(DAY($C9514)=1,IF(D9514-Calculator!$G$24&gt;0,Calculator!$G$24,D9514),0))</f>
        <v>0</v>
      </c>
      <c r="F9514" s="29">
        <f ca="1">IF(E9514&gt;0,D9514*Calculator!$G$22/12,0)</f>
        <v>0</v>
      </c>
      <c r="G9514" s="29">
        <f ca="1">IF(E9514&gt;0,(IFERROR(-PMT(Calculator!$G$22/12,Calculator!$G$23*12,Calculator!$G$20),0))-F9514,0)</f>
        <v>0</v>
      </c>
      <c r="H9514" s="29">
        <f t="shared" ca="1" si="596"/>
        <v>0</v>
      </c>
      <c r="I9514" s="29">
        <f t="shared" ca="1" si="594"/>
        <v>0</v>
      </c>
      <c r="J9514" s="30">
        <f>Calculator!$G$40</f>
        <v>6.5000000000000002E-2</v>
      </c>
      <c r="K9514" s="29">
        <f ca="1">IF(C9514&gt;=Calculator!$G$27,IF(DAY($C9514)=1,Calculator!$G$34/2,IF(DAY($C9514)=15,Calculator!$G$34/2,0)),0)</f>
        <v>0</v>
      </c>
      <c r="L9514" s="29">
        <f ca="1">IF(DAY($C9514)=28,IF(H9514=0,0,Calculator!$G$35),0)</f>
        <v>0</v>
      </c>
      <c r="M9514" s="29">
        <f ca="1">IF(I9514&gt;0,IF(DAY($C9514)=1,SUM(INDIRECT("I"&amp;(ROW(C9513)-DAY(C9513))):I9513),0),0)</f>
        <v>0</v>
      </c>
      <c r="N9514" s="29">
        <f ca="1">IF(C9514&lt;Calculator!$G$27,0,IF(C9514=Calculator!$G$27,Calculator!$G$39,IF(H9514-K9514&lt;=0,IF(D9514&gt;Calculator!$G$39,IF(H9514-K9514+E9514+L9514+M9514+Calculator!$G$39&gt;Calculator!$G$39,Calculator!$G$39-(H9514+E9514+L9514+M9514-K9514),Calculator!$G$39),D9514),0)))</f>
        <v>0</v>
      </c>
    </row>
    <row r="9515" spans="1:14" ht="15.75" thickBot="1">
      <c r="A9515" s="33" t="str">
        <f ca="1">IF(C9515=Calculator!$H$27,"F",IF(Daily!D9515+Daily!H9515=0,IF(D9514+H9514&gt;0,"L",""),""))</f>
        <v/>
      </c>
      <c r="B9515" s="34">
        <v>9514</v>
      </c>
      <c r="C9515" s="19">
        <f t="shared" ca="1" si="593"/>
        <v>55444</v>
      </c>
      <c r="D9515" s="29">
        <f t="shared" ca="1" si="595"/>
        <v>0</v>
      </c>
      <c r="E9515" s="29">
        <f ca="1">IF(C9515&lt;Calculator!$D$26,0,IF(DAY($C9515)=1,IF(D9515-Calculator!$G$24&gt;0,Calculator!$G$24,D9515),0))</f>
        <v>0</v>
      </c>
      <c r="F9515" s="29">
        <f ca="1">IF(E9515&gt;0,D9515*Calculator!$G$22/12,0)</f>
        <v>0</v>
      </c>
      <c r="G9515" s="29">
        <f ca="1">IF(E9515&gt;0,(IFERROR(-PMT(Calculator!$G$22/12,Calculator!$G$23*12,Calculator!$G$20),0))-F9515,0)</f>
        <v>0</v>
      </c>
      <c r="H9515" s="29">
        <f t="shared" ca="1" si="596"/>
        <v>0</v>
      </c>
      <c r="I9515" s="29">
        <f t="shared" ca="1" si="594"/>
        <v>0</v>
      </c>
      <c r="J9515" s="30">
        <f>Calculator!$G$40</f>
        <v>6.5000000000000002E-2</v>
      </c>
      <c r="K9515" s="29">
        <f ca="1">IF(C9515&gt;=Calculator!$G$27,IF(DAY($C9515)=1,Calculator!$G$34/2,IF(DAY($C9515)=15,Calculator!$G$34/2,0)),0)</f>
        <v>0</v>
      </c>
      <c r="L9515" s="29">
        <f ca="1">IF(DAY($C9515)=28,IF(H9515=0,0,Calculator!$G$35),0)</f>
        <v>0</v>
      </c>
      <c r="M9515" s="29">
        <f ca="1">IF(I9515&gt;0,IF(DAY($C9515)=1,SUM(INDIRECT("I"&amp;(ROW(C9514)-DAY(C9514))):I9514),0),0)</f>
        <v>0</v>
      </c>
      <c r="N9515" s="29">
        <f ca="1">IF(C9515&lt;Calculator!$G$27,0,IF(C9515=Calculator!$G$27,Calculator!$G$39,IF(H9515-K9515&lt;=0,IF(D9515&gt;Calculator!$G$39,IF(H9515-K9515+E9515+L9515+M9515+Calculator!$G$39&gt;Calculator!$G$39,Calculator!$G$39-(H9515+E9515+L9515+M9515-K9515),Calculator!$G$39),D9515),0)))</f>
        <v>0</v>
      </c>
    </row>
    <row r="9516" spans="1:14" ht="15.75" thickBot="1">
      <c r="A9516" s="33" t="str">
        <f ca="1">IF(C9516=Calculator!$H$27,"F",IF(Daily!D9516+Daily!H9516=0,IF(D9515+H9515&gt;0,"L",""),""))</f>
        <v/>
      </c>
      <c r="B9516" s="34">
        <v>9515</v>
      </c>
      <c r="C9516" s="19">
        <f t="shared" ca="1" si="593"/>
        <v>55445</v>
      </c>
      <c r="D9516" s="29">
        <f t="shared" ca="1" si="595"/>
        <v>0</v>
      </c>
      <c r="E9516" s="29">
        <f ca="1">IF(C9516&lt;Calculator!$D$26,0,IF(DAY($C9516)=1,IF(D9516-Calculator!$G$24&gt;0,Calculator!$G$24,D9516),0))</f>
        <v>0</v>
      </c>
      <c r="F9516" s="29">
        <f ca="1">IF(E9516&gt;0,D9516*Calculator!$G$22/12,0)</f>
        <v>0</v>
      </c>
      <c r="G9516" s="29">
        <f ca="1">IF(E9516&gt;0,(IFERROR(-PMT(Calculator!$G$22/12,Calculator!$G$23*12,Calculator!$G$20),0))-F9516,0)</f>
        <v>0</v>
      </c>
      <c r="H9516" s="29">
        <f t="shared" ca="1" si="596"/>
        <v>0</v>
      </c>
      <c r="I9516" s="29">
        <f t="shared" ca="1" si="594"/>
        <v>0</v>
      </c>
      <c r="J9516" s="30">
        <f>Calculator!$G$40</f>
        <v>6.5000000000000002E-2</v>
      </c>
      <c r="K9516" s="29">
        <f ca="1">IF(C9516&gt;=Calculator!$G$27,IF(DAY($C9516)=1,Calculator!$G$34/2,IF(DAY($C9516)=15,Calculator!$G$34/2,0)),0)</f>
        <v>0</v>
      </c>
      <c r="L9516" s="29">
        <f ca="1">IF(DAY($C9516)=28,IF(H9516=0,0,Calculator!$G$35),0)</f>
        <v>0</v>
      </c>
      <c r="M9516" s="29">
        <f ca="1">IF(I9516&gt;0,IF(DAY($C9516)=1,SUM(INDIRECT("I"&amp;(ROW(C9515)-DAY(C9515))):I9515),0),0)</f>
        <v>0</v>
      </c>
      <c r="N9516" s="29">
        <f ca="1">IF(C9516&lt;Calculator!$G$27,0,IF(C9516=Calculator!$G$27,Calculator!$G$39,IF(H9516-K9516&lt;=0,IF(D9516&gt;Calculator!$G$39,IF(H9516-K9516+E9516+L9516+M9516+Calculator!$G$39&gt;Calculator!$G$39,Calculator!$G$39-(H9516+E9516+L9516+M9516-K9516),Calculator!$G$39),D9516),0)))</f>
        <v>0</v>
      </c>
    </row>
    <row r="9517" spans="1:14" ht="15.75" thickBot="1">
      <c r="A9517" s="33" t="str">
        <f ca="1">IF(C9517=Calculator!$H$27,"F",IF(Daily!D9517+Daily!H9517=0,IF(D9516+H9516&gt;0,"L",""),""))</f>
        <v/>
      </c>
      <c r="B9517" s="34">
        <v>9516</v>
      </c>
      <c r="C9517" s="19">
        <f t="shared" ca="1" si="593"/>
        <v>55446</v>
      </c>
      <c r="D9517" s="29">
        <f t="shared" ca="1" si="595"/>
        <v>0</v>
      </c>
      <c r="E9517" s="29">
        <f ca="1">IF(C9517&lt;Calculator!$D$26,0,IF(DAY($C9517)=1,IF(D9517-Calculator!$G$24&gt;0,Calculator!$G$24,D9517),0))</f>
        <v>0</v>
      </c>
      <c r="F9517" s="29">
        <f ca="1">IF(E9517&gt;0,D9517*Calculator!$G$22/12,0)</f>
        <v>0</v>
      </c>
      <c r="G9517" s="29">
        <f ca="1">IF(E9517&gt;0,(IFERROR(-PMT(Calculator!$G$22/12,Calculator!$G$23*12,Calculator!$G$20),0))-F9517,0)</f>
        <v>0</v>
      </c>
      <c r="H9517" s="29">
        <f t="shared" ca="1" si="596"/>
        <v>0</v>
      </c>
      <c r="I9517" s="29">
        <f t="shared" ca="1" si="594"/>
        <v>0</v>
      </c>
      <c r="J9517" s="30">
        <f>Calculator!$G$40</f>
        <v>6.5000000000000002E-2</v>
      </c>
      <c r="K9517" s="29">
        <f ca="1">IF(C9517&gt;=Calculator!$G$27,IF(DAY($C9517)=1,Calculator!$G$34/2,IF(DAY($C9517)=15,Calculator!$G$34/2,0)),0)</f>
        <v>0</v>
      </c>
      <c r="L9517" s="29">
        <f ca="1">IF(DAY($C9517)=28,IF(H9517=0,0,Calculator!$G$35),0)</f>
        <v>0</v>
      </c>
      <c r="M9517" s="29">
        <f ca="1">IF(I9517&gt;0,IF(DAY($C9517)=1,SUM(INDIRECT("I"&amp;(ROW(C9516)-DAY(C9516))):I9516),0),0)</f>
        <v>0</v>
      </c>
      <c r="N9517" s="29">
        <f ca="1">IF(C9517&lt;Calculator!$G$27,0,IF(C9517=Calculator!$G$27,Calculator!$G$39,IF(H9517-K9517&lt;=0,IF(D9517&gt;Calculator!$G$39,IF(H9517-K9517+E9517+L9517+M9517+Calculator!$G$39&gt;Calculator!$G$39,Calculator!$G$39-(H9517+E9517+L9517+M9517-K9517),Calculator!$G$39),D9517),0)))</f>
        <v>0</v>
      </c>
    </row>
    <row r="9518" spans="1:14" ht="15.75" thickBot="1">
      <c r="A9518" s="33" t="str">
        <f ca="1">IF(C9518=Calculator!$H$27,"F",IF(Daily!D9518+Daily!H9518=0,IF(D9517+H9517&gt;0,"L",""),""))</f>
        <v/>
      </c>
      <c r="B9518" s="34">
        <v>9517</v>
      </c>
      <c r="C9518" s="19">
        <f t="shared" ca="1" si="593"/>
        <v>55447</v>
      </c>
      <c r="D9518" s="29">
        <f t="shared" ca="1" si="595"/>
        <v>0</v>
      </c>
      <c r="E9518" s="29">
        <f ca="1">IF(C9518&lt;Calculator!$D$26,0,IF(DAY($C9518)=1,IF(D9518-Calculator!$G$24&gt;0,Calculator!$G$24,D9518),0))</f>
        <v>0</v>
      </c>
      <c r="F9518" s="29">
        <f ca="1">IF(E9518&gt;0,D9518*Calculator!$G$22/12,0)</f>
        <v>0</v>
      </c>
      <c r="G9518" s="29">
        <f ca="1">IF(E9518&gt;0,(IFERROR(-PMT(Calculator!$G$22/12,Calculator!$G$23*12,Calculator!$G$20),0))-F9518,0)</f>
        <v>0</v>
      </c>
      <c r="H9518" s="29">
        <f t="shared" ca="1" si="596"/>
        <v>0</v>
      </c>
      <c r="I9518" s="29">
        <f t="shared" ca="1" si="594"/>
        <v>0</v>
      </c>
      <c r="J9518" s="30">
        <f>Calculator!$G$40</f>
        <v>6.5000000000000002E-2</v>
      </c>
      <c r="K9518" s="29">
        <f ca="1">IF(C9518&gt;=Calculator!$G$27,IF(DAY($C9518)=1,Calculator!$G$34/2,IF(DAY($C9518)=15,Calculator!$G$34/2,0)),0)</f>
        <v>0</v>
      </c>
      <c r="L9518" s="29">
        <f ca="1">IF(DAY($C9518)=28,IF(H9518=0,0,Calculator!$G$35),0)</f>
        <v>0</v>
      </c>
      <c r="M9518" s="29">
        <f ca="1">IF(I9518&gt;0,IF(DAY($C9518)=1,SUM(INDIRECT("I"&amp;(ROW(C9517)-DAY(C9517))):I9517),0),0)</f>
        <v>0</v>
      </c>
      <c r="N9518" s="29">
        <f ca="1">IF(C9518&lt;Calculator!$G$27,0,IF(C9518=Calculator!$G$27,Calculator!$G$39,IF(H9518-K9518&lt;=0,IF(D9518&gt;Calculator!$G$39,IF(H9518-K9518+E9518+L9518+M9518+Calculator!$G$39&gt;Calculator!$G$39,Calculator!$G$39-(H9518+E9518+L9518+M9518-K9518),Calculator!$G$39),D9518),0)))</f>
        <v>0</v>
      </c>
    </row>
    <row r="9519" spans="1:14" ht="15.75" thickBot="1">
      <c r="A9519" s="33" t="str">
        <f ca="1">IF(C9519=Calculator!$H$27,"F",IF(Daily!D9519+Daily!H9519=0,IF(D9518+H9518&gt;0,"L",""),""))</f>
        <v/>
      </c>
      <c r="B9519" s="34">
        <v>9518</v>
      </c>
      <c r="C9519" s="19">
        <f t="shared" ca="1" si="593"/>
        <v>55448</v>
      </c>
      <c r="D9519" s="29">
        <f t="shared" ca="1" si="595"/>
        <v>0</v>
      </c>
      <c r="E9519" s="29">
        <f ca="1">IF(C9519&lt;Calculator!$D$26,0,IF(DAY($C9519)=1,IF(D9519-Calculator!$G$24&gt;0,Calculator!$G$24,D9519),0))</f>
        <v>0</v>
      </c>
      <c r="F9519" s="29">
        <f ca="1">IF(E9519&gt;0,D9519*Calculator!$G$22/12,0)</f>
        <v>0</v>
      </c>
      <c r="G9519" s="29">
        <f ca="1">IF(E9519&gt;0,(IFERROR(-PMT(Calculator!$G$22/12,Calculator!$G$23*12,Calculator!$G$20),0))-F9519,0)</f>
        <v>0</v>
      </c>
      <c r="H9519" s="29">
        <f t="shared" ca="1" si="596"/>
        <v>0</v>
      </c>
      <c r="I9519" s="29">
        <f t="shared" ca="1" si="594"/>
        <v>0</v>
      </c>
      <c r="J9519" s="30">
        <f>Calculator!$G$40</f>
        <v>6.5000000000000002E-2</v>
      </c>
      <c r="K9519" s="29">
        <f ca="1">IF(C9519&gt;=Calculator!$G$27,IF(DAY($C9519)=1,Calculator!$G$34/2,IF(DAY($C9519)=15,Calculator!$G$34/2,0)),0)</f>
        <v>0</v>
      </c>
      <c r="L9519" s="29">
        <f ca="1">IF(DAY($C9519)=28,IF(H9519=0,0,Calculator!$G$35),0)</f>
        <v>0</v>
      </c>
      <c r="M9519" s="29">
        <f ca="1">IF(I9519&gt;0,IF(DAY($C9519)=1,SUM(INDIRECT("I"&amp;(ROW(C9518)-DAY(C9518))):I9518),0),0)</f>
        <v>0</v>
      </c>
      <c r="N9519" s="29">
        <f ca="1">IF(C9519&lt;Calculator!$G$27,0,IF(C9519=Calculator!$G$27,Calculator!$G$39,IF(H9519-K9519&lt;=0,IF(D9519&gt;Calculator!$G$39,IF(H9519-K9519+E9519+L9519+M9519+Calculator!$G$39&gt;Calculator!$G$39,Calculator!$G$39-(H9519+E9519+L9519+M9519-K9519),Calculator!$G$39),D9519),0)))</f>
        <v>0</v>
      </c>
    </row>
    <row r="9520" spans="1:14" ht="15.75" thickBot="1">
      <c r="A9520" s="33" t="str">
        <f ca="1">IF(C9520=Calculator!$H$27,"F",IF(Daily!D9520+Daily!H9520=0,IF(D9519+H9519&gt;0,"L",""),""))</f>
        <v/>
      </c>
      <c r="B9520" s="34">
        <v>9519</v>
      </c>
      <c r="C9520" s="19">
        <f t="shared" ca="1" si="593"/>
        <v>55449</v>
      </c>
      <c r="D9520" s="29">
        <f t="shared" ca="1" si="595"/>
        <v>0</v>
      </c>
      <c r="E9520" s="29">
        <f ca="1">IF(C9520&lt;Calculator!$D$26,0,IF(DAY($C9520)=1,IF(D9520-Calculator!$G$24&gt;0,Calculator!$G$24,D9520),0))</f>
        <v>0</v>
      </c>
      <c r="F9520" s="29">
        <f ca="1">IF(E9520&gt;0,D9520*Calculator!$G$22/12,0)</f>
        <v>0</v>
      </c>
      <c r="G9520" s="29">
        <f ca="1">IF(E9520&gt;0,(IFERROR(-PMT(Calculator!$G$22/12,Calculator!$G$23*12,Calculator!$G$20),0))-F9520,0)</f>
        <v>0</v>
      </c>
      <c r="H9520" s="29">
        <f t="shared" ca="1" si="596"/>
        <v>0</v>
      </c>
      <c r="I9520" s="29">
        <f t="shared" ca="1" si="594"/>
        <v>0</v>
      </c>
      <c r="J9520" s="30">
        <f>Calculator!$G$40</f>
        <v>6.5000000000000002E-2</v>
      </c>
      <c r="K9520" s="29">
        <f ca="1">IF(C9520&gt;=Calculator!$G$27,IF(DAY($C9520)=1,Calculator!$G$34/2,IF(DAY($C9520)=15,Calculator!$G$34/2,0)),0)</f>
        <v>0</v>
      </c>
      <c r="L9520" s="29">
        <f ca="1">IF(DAY($C9520)=28,IF(H9520=0,0,Calculator!$G$35),0)</f>
        <v>0</v>
      </c>
      <c r="M9520" s="29">
        <f ca="1">IF(I9520&gt;0,IF(DAY($C9520)=1,SUM(INDIRECT("I"&amp;(ROW(C9519)-DAY(C9519))):I9519),0),0)</f>
        <v>0</v>
      </c>
      <c r="N9520" s="29">
        <f ca="1">IF(C9520&lt;Calculator!$G$27,0,IF(C9520=Calculator!$G$27,Calculator!$G$39,IF(H9520-K9520&lt;=0,IF(D9520&gt;Calculator!$G$39,IF(H9520-K9520+E9520+L9520+M9520+Calculator!$G$39&gt;Calculator!$G$39,Calculator!$G$39-(H9520+E9520+L9520+M9520-K9520),Calculator!$G$39),D9520),0)))</f>
        <v>0</v>
      </c>
    </row>
    <row r="9521" spans="1:14" ht="15.75" thickBot="1">
      <c r="A9521" s="33" t="str">
        <f ca="1">IF(C9521=Calculator!$H$27,"F",IF(Daily!D9521+Daily!H9521=0,IF(D9520+H9520&gt;0,"L",""),""))</f>
        <v/>
      </c>
      <c r="B9521" s="34">
        <v>9520</v>
      </c>
      <c r="C9521" s="19">
        <f t="shared" ca="1" si="593"/>
        <v>55450</v>
      </c>
      <c r="D9521" s="29">
        <f t="shared" ca="1" si="595"/>
        <v>0</v>
      </c>
      <c r="E9521" s="29">
        <f ca="1">IF(C9521&lt;Calculator!$D$26,0,IF(DAY($C9521)=1,IF(D9521-Calculator!$G$24&gt;0,Calculator!$G$24,D9521),0))</f>
        <v>0</v>
      </c>
      <c r="F9521" s="29">
        <f ca="1">IF(E9521&gt;0,D9521*Calculator!$G$22/12,0)</f>
        <v>0</v>
      </c>
      <c r="G9521" s="29">
        <f ca="1">IF(E9521&gt;0,(IFERROR(-PMT(Calculator!$G$22/12,Calculator!$G$23*12,Calculator!$G$20),0))-F9521,0)</f>
        <v>0</v>
      </c>
      <c r="H9521" s="29">
        <f t="shared" ca="1" si="596"/>
        <v>0</v>
      </c>
      <c r="I9521" s="29">
        <f t="shared" ca="1" si="594"/>
        <v>0</v>
      </c>
      <c r="J9521" s="30">
        <f>Calculator!$G$40</f>
        <v>6.5000000000000002E-2</v>
      </c>
      <c r="K9521" s="29">
        <f ca="1">IF(C9521&gt;=Calculator!$G$27,IF(DAY($C9521)=1,Calculator!$G$34/2,IF(DAY($C9521)=15,Calculator!$G$34/2,0)),0)</f>
        <v>0</v>
      </c>
      <c r="L9521" s="29">
        <f ca="1">IF(DAY($C9521)=28,IF(H9521=0,0,Calculator!$G$35),0)</f>
        <v>0</v>
      </c>
      <c r="M9521" s="29">
        <f ca="1">IF(I9521&gt;0,IF(DAY($C9521)=1,SUM(INDIRECT("I"&amp;(ROW(C9520)-DAY(C9520))):I9520),0),0)</f>
        <v>0</v>
      </c>
      <c r="N9521" s="29">
        <f ca="1">IF(C9521&lt;Calculator!$G$27,0,IF(C9521=Calculator!$G$27,Calculator!$G$39,IF(H9521-K9521&lt;=0,IF(D9521&gt;Calculator!$G$39,IF(H9521-K9521+E9521+L9521+M9521+Calculator!$G$39&gt;Calculator!$G$39,Calculator!$G$39-(H9521+E9521+L9521+M9521-K9521),Calculator!$G$39),D9521),0)))</f>
        <v>0</v>
      </c>
    </row>
    <row r="9522" spans="1:14" ht="15.75" thickBot="1">
      <c r="A9522" s="33" t="str">
        <f ca="1">IF(C9522=Calculator!$H$27,"F",IF(Daily!D9522+Daily!H9522=0,IF(D9521+H9521&gt;0,"L",""),""))</f>
        <v/>
      </c>
      <c r="B9522" s="34">
        <v>9521</v>
      </c>
      <c r="C9522" s="19">
        <f t="shared" ca="1" si="593"/>
        <v>55451</v>
      </c>
      <c r="D9522" s="29">
        <f t="shared" ca="1" si="595"/>
        <v>0</v>
      </c>
      <c r="E9522" s="29">
        <f ca="1">IF(C9522&lt;Calculator!$D$26,0,IF(DAY($C9522)=1,IF(D9522-Calculator!$G$24&gt;0,Calculator!$G$24,D9522),0))</f>
        <v>0</v>
      </c>
      <c r="F9522" s="29">
        <f ca="1">IF(E9522&gt;0,D9522*Calculator!$G$22/12,0)</f>
        <v>0</v>
      </c>
      <c r="G9522" s="29">
        <f ca="1">IF(E9522&gt;0,(IFERROR(-PMT(Calculator!$G$22/12,Calculator!$G$23*12,Calculator!$G$20),0))-F9522,0)</f>
        <v>0</v>
      </c>
      <c r="H9522" s="29">
        <f t="shared" ca="1" si="596"/>
        <v>0</v>
      </c>
      <c r="I9522" s="29">
        <f t="shared" ca="1" si="594"/>
        <v>0</v>
      </c>
      <c r="J9522" s="30">
        <f>Calculator!$G$40</f>
        <v>6.5000000000000002E-2</v>
      </c>
      <c r="K9522" s="29">
        <f ca="1">IF(C9522&gt;=Calculator!$G$27,IF(DAY($C9522)=1,Calculator!$G$34/2,IF(DAY($C9522)=15,Calculator!$G$34/2,0)),0)</f>
        <v>0</v>
      </c>
      <c r="L9522" s="29">
        <f ca="1">IF(DAY($C9522)=28,IF(H9522=0,0,Calculator!$G$35),0)</f>
        <v>0</v>
      </c>
      <c r="M9522" s="29">
        <f ca="1">IF(I9522&gt;0,IF(DAY($C9522)=1,SUM(INDIRECT("I"&amp;(ROW(C9521)-DAY(C9521))):I9521),0),0)</f>
        <v>0</v>
      </c>
      <c r="N9522" s="29">
        <f ca="1">IF(C9522&lt;Calculator!$G$27,0,IF(C9522=Calculator!$G$27,Calculator!$G$39,IF(H9522-K9522&lt;=0,IF(D9522&gt;Calculator!$G$39,IF(H9522-K9522+E9522+L9522+M9522+Calculator!$G$39&gt;Calculator!$G$39,Calculator!$G$39-(H9522+E9522+L9522+M9522-K9522),Calculator!$G$39),D9522),0)))</f>
        <v>0</v>
      </c>
    </row>
    <row r="9523" spans="1:14" ht="15.75" thickBot="1">
      <c r="A9523" s="33" t="str">
        <f ca="1">IF(C9523=Calculator!$H$27,"F",IF(Daily!D9523+Daily!H9523=0,IF(D9522+H9522&gt;0,"L",""),""))</f>
        <v/>
      </c>
      <c r="B9523" s="34">
        <v>9522</v>
      </c>
      <c r="C9523" s="19">
        <f t="shared" ca="1" si="593"/>
        <v>55452</v>
      </c>
      <c r="D9523" s="29">
        <f t="shared" ca="1" si="595"/>
        <v>0</v>
      </c>
      <c r="E9523" s="29">
        <f ca="1">IF(C9523&lt;Calculator!$D$26,0,IF(DAY($C9523)=1,IF(D9523-Calculator!$G$24&gt;0,Calculator!$G$24,D9523),0))</f>
        <v>0</v>
      </c>
      <c r="F9523" s="29">
        <f ca="1">IF(E9523&gt;0,D9523*Calculator!$G$22/12,0)</f>
        <v>0</v>
      </c>
      <c r="G9523" s="29">
        <f ca="1">IF(E9523&gt;0,(IFERROR(-PMT(Calculator!$G$22/12,Calculator!$G$23*12,Calculator!$G$20),0))-F9523,0)</f>
        <v>0</v>
      </c>
      <c r="H9523" s="29">
        <f t="shared" ca="1" si="596"/>
        <v>0</v>
      </c>
      <c r="I9523" s="29">
        <f t="shared" ca="1" si="594"/>
        <v>0</v>
      </c>
      <c r="J9523" s="30">
        <f>Calculator!$G$40</f>
        <v>6.5000000000000002E-2</v>
      </c>
      <c r="K9523" s="29">
        <f ca="1">IF(C9523&gt;=Calculator!$G$27,IF(DAY($C9523)=1,Calculator!$G$34/2,IF(DAY($C9523)=15,Calculator!$G$34/2,0)),0)</f>
        <v>0</v>
      </c>
      <c r="L9523" s="29">
        <f ca="1">IF(DAY($C9523)=28,IF(H9523=0,0,Calculator!$G$35),0)</f>
        <v>0</v>
      </c>
      <c r="M9523" s="29">
        <f ca="1">IF(I9523&gt;0,IF(DAY($C9523)=1,SUM(INDIRECT("I"&amp;(ROW(C9522)-DAY(C9522))):I9522),0),0)</f>
        <v>0</v>
      </c>
      <c r="N9523" s="29">
        <f ca="1">IF(C9523&lt;Calculator!$G$27,0,IF(C9523=Calculator!$G$27,Calculator!$G$39,IF(H9523-K9523&lt;=0,IF(D9523&gt;Calculator!$G$39,IF(H9523-K9523+E9523+L9523+M9523+Calculator!$G$39&gt;Calculator!$G$39,Calculator!$G$39-(H9523+E9523+L9523+M9523-K9523),Calculator!$G$39),D9523),0)))</f>
        <v>0</v>
      </c>
    </row>
    <row r="9524" spans="1:14" ht="15.75" thickBot="1">
      <c r="A9524" s="33" t="str">
        <f ca="1">IF(C9524=Calculator!$H$27,"F",IF(Daily!D9524+Daily!H9524=0,IF(D9523+H9523&gt;0,"L",""),""))</f>
        <v/>
      </c>
      <c r="B9524" s="34">
        <v>9523</v>
      </c>
      <c r="C9524" s="19">
        <f t="shared" ca="1" si="593"/>
        <v>55453</v>
      </c>
      <c r="D9524" s="29">
        <f t="shared" ca="1" si="595"/>
        <v>0</v>
      </c>
      <c r="E9524" s="29">
        <f ca="1">IF(C9524&lt;Calculator!$D$26,0,IF(DAY($C9524)=1,IF(D9524-Calculator!$G$24&gt;0,Calculator!$G$24,D9524),0))</f>
        <v>0</v>
      </c>
      <c r="F9524" s="29">
        <f ca="1">IF(E9524&gt;0,D9524*Calculator!$G$22/12,0)</f>
        <v>0</v>
      </c>
      <c r="G9524" s="29">
        <f ca="1">IF(E9524&gt;0,(IFERROR(-PMT(Calculator!$G$22/12,Calculator!$G$23*12,Calculator!$G$20),0))-F9524,0)</f>
        <v>0</v>
      </c>
      <c r="H9524" s="29">
        <f t="shared" ca="1" si="596"/>
        <v>0</v>
      </c>
      <c r="I9524" s="29">
        <f t="shared" ca="1" si="594"/>
        <v>0</v>
      </c>
      <c r="J9524" s="30">
        <f>Calculator!$G$40</f>
        <v>6.5000000000000002E-2</v>
      </c>
      <c r="K9524" s="29">
        <f ca="1">IF(C9524&gt;=Calculator!$G$27,IF(DAY($C9524)=1,Calculator!$G$34/2,IF(DAY($C9524)=15,Calculator!$G$34/2,0)),0)</f>
        <v>0</v>
      </c>
      <c r="L9524" s="29">
        <f ca="1">IF(DAY($C9524)=28,IF(H9524=0,0,Calculator!$G$35),0)</f>
        <v>0</v>
      </c>
      <c r="M9524" s="29">
        <f ca="1">IF(I9524&gt;0,IF(DAY($C9524)=1,SUM(INDIRECT("I"&amp;(ROW(C9523)-DAY(C9523))):I9523),0),0)</f>
        <v>0</v>
      </c>
      <c r="N9524" s="29">
        <f ca="1">IF(C9524&lt;Calculator!$G$27,0,IF(C9524=Calculator!$G$27,Calculator!$G$39,IF(H9524-K9524&lt;=0,IF(D9524&gt;Calculator!$G$39,IF(H9524-K9524+E9524+L9524+M9524+Calculator!$G$39&gt;Calculator!$G$39,Calculator!$G$39-(H9524+E9524+L9524+M9524-K9524),Calculator!$G$39),D9524),0)))</f>
        <v>0</v>
      </c>
    </row>
    <row r="9525" spans="1:14" ht="15.75" thickBot="1">
      <c r="A9525" s="33" t="str">
        <f ca="1">IF(C9525=Calculator!$H$27,"F",IF(Daily!D9525+Daily!H9525=0,IF(D9524+H9524&gt;0,"L",""),""))</f>
        <v/>
      </c>
      <c r="B9525" s="34">
        <v>9524</v>
      </c>
      <c r="C9525" s="19">
        <f t="shared" ca="1" si="593"/>
        <v>55454</v>
      </c>
      <c r="D9525" s="29">
        <f t="shared" ca="1" si="595"/>
        <v>0</v>
      </c>
      <c r="E9525" s="29">
        <f ca="1">IF(C9525&lt;Calculator!$D$26,0,IF(DAY($C9525)=1,IF(D9525-Calculator!$G$24&gt;0,Calculator!$G$24,D9525),0))</f>
        <v>0</v>
      </c>
      <c r="F9525" s="29">
        <f ca="1">IF(E9525&gt;0,D9525*Calculator!$G$22/12,0)</f>
        <v>0</v>
      </c>
      <c r="G9525" s="29">
        <f ca="1">IF(E9525&gt;0,(IFERROR(-PMT(Calculator!$G$22/12,Calculator!$G$23*12,Calculator!$G$20),0))-F9525,0)</f>
        <v>0</v>
      </c>
      <c r="H9525" s="29">
        <f t="shared" ca="1" si="596"/>
        <v>0</v>
      </c>
      <c r="I9525" s="29">
        <f t="shared" ca="1" si="594"/>
        <v>0</v>
      </c>
      <c r="J9525" s="30">
        <f>Calculator!$G$40</f>
        <v>6.5000000000000002E-2</v>
      </c>
      <c r="K9525" s="29">
        <f ca="1">IF(C9525&gt;=Calculator!$G$27,IF(DAY($C9525)=1,Calculator!$G$34/2,IF(DAY($C9525)=15,Calculator!$G$34/2,0)),0)</f>
        <v>0</v>
      </c>
      <c r="L9525" s="29">
        <f ca="1">IF(DAY($C9525)=28,IF(H9525=0,0,Calculator!$G$35),0)</f>
        <v>0</v>
      </c>
      <c r="M9525" s="29">
        <f ca="1">IF(I9525&gt;0,IF(DAY($C9525)=1,SUM(INDIRECT("I"&amp;(ROW(C9524)-DAY(C9524))):I9524),0),0)</f>
        <v>0</v>
      </c>
      <c r="N9525" s="29">
        <f ca="1">IF(C9525&lt;Calculator!$G$27,0,IF(C9525=Calculator!$G$27,Calculator!$G$39,IF(H9525-K9525&lt;=0,IF(D9525&gt;Calculator!$G$39,IF(H9525-K9525+E9525+L9525+M9525+Calculator!$G$39&gt;Calculator!$G$39,Calculator!$G$39-(H9525+E9525+L9525+M9525-K9525),Calculator!$G$39),D9525),0)))</f>
        <v>0</v>
      </c>
    </row>
    <row r="9526" spans="1:14" ht="15.75" thickBot="1">
      <c r="A9526" s="33" t="str">
        <f ca="1">IF(C9526=Calculator!$H$27,"F",IF(Daily!D9526+Daily!H9526=0,IF(D9525+H9525&gt;0,"L",""),""))</f>
        <v/>
      </c>
      <c r="B9526" s="34">
        <v>9525</v>
      </c>
      <c r="C9526" s="19">
        <f t="shared" ca="1" si="593"/>
        <v>55455</v>
      </c>
      <c r="D9526" s="29">
        <f t="shared" ca="1" si="595"/>
        <v>0</v>
      </c>
      <c r="E9526" s="29">
        <f ca="1">IF(C9526&lt;Calculator!$D$26,0,IF(DAY($C9526)=1,IF(D9526-Calculator!$G$24&gt;0,Calculator!$G$24,D9526),0))</f>
        <v>0</v>
      </c>
      <c r="F9526" s="29">
        <f ca="1">IF(E9526&gt;0,D9526*Calculator!$G$22/12,0)</f>
        <v>0</v>
      </c>
      <c r="G9526" s="29">
        <f ca="1">IF(E9526&gt;0,(IFERROR(-PMT(Calculator!$G$22/12,Calculator!$G$23*12,Calculator!$G$20),0))-F9526,0)</f>
        <v>0</v>
      </c>
      <c r="H9526" s="29">
        <f t="shared" ca="1" si="596"/>
        <v>0</v>
      </c>
      <c r="I9526" s="29">
        <f t="shared" ca="1" si="594"/>
        <v>0</v>
      </c>
      <c r="J9526" s="30">
        <f>Calculator!$G$40</f>
        <v>6.5000000000000002E-2</v>
      </c>
      <c r="K9526" s="29">
        <f ca="1">IF(C9526&gt;=Calculator!$G$27,IF(DAY($C9526)=1,Calculator!$G$34/2,IF(DAY($C9526)=15,Calculator!$G$34/2,0)),0)</f>
        <v>0</v>
      </c>
      <c r="L9526" s="29">
        <f ca="1">IF(DAY($C9526)=28,IF(H9526=0,0,Calculator!$G$35),0)</f>
        <v>0</v>
      </c>
      <c r="M9526" s="29">
        <f ca="1">IF(I9526&gt;0,IF(DAY($C9526)=1,SUM(INDIRECT("I"&amp;(ROW(C9525)-DAY(C9525))):I9525),0),0)</f>
        <v>0</v>
      </c>
      <c r="N9526" s="29">
        <f ca="1">IF(C9526&lt;Calculator!$G$27,0,IF(C9526=Calculator!$G$27,Calculator!$G$39,IF(H9526-K9526&lt;=0,IF(D9526&gt;Calculator!$G$39,IF(H9526-K9526+E9526+L9526+M9526+Calculator!$G$39&gt;Calculator!$G$39,Calculator!$G$39-(H9526+E9526+L9526+M9526-K9526),Calculator!$G$39),D9526),0)))</f>
        <v>0</v>
      </c>
    </row>
    <row r="9527" spans="1:14" ht="15.75" thickBot="1">
      <c r="A9527" s="33" t="str">
        <f ca="1">IF(C9527=Calculator!$H$27,"F",IF(Daily!D9527+Daily!H9527=0,IF(D9526+H9526&gt;0,"L",""),""))</f>
        <v/>
      </c>
      <c r="B9527" s="34">
        <v>9526</v>
      </c>
      <c r="C9527" s="19">
        <f t="shared" ca="1" si="593"/>
        <v>55456</v>
      </c>
      <c r="D9527" s="29">
        <f t="shared" ca="1" si="595"/>
        <v>0</v>
      </c>
      <c r="E9527" s="29">
        <f ca="1">IF(C9527&lt;Calculator!$D$26,0,IF(DAY($C9527)=1,IF(D9527-Calculator!$G$24&gt;0,Calculator!$G$24,D9527),0))</f>
        <v>0</v>
      </c>
      <c r="F9527" s="29">
        <f ca="1">IF(E9527&gt;0,D9527*Calculator!$G$22/12,0)</f>
        <v>0</v>
      </c>
      <c r="G9527" s="29">
        <f ca="1">IF(E9527&gt;0,(IFERROR(-PMT(Calculator!$G$22/12,Calculator!$G$23*12,Calculator!$G$20),0))-F9527,0)</f>
        <v>0</v>
      </c>
      <c r="H9527" s="29">
        <f t="shared" ca="1" si="596"/>
        <v>0</v>
      </c>
      <c r="I9527" s="29">
        <f t="shared" ca="1" si="594"/>
        <v>0</v>
      </c>
      <c r="J9527" s="30">
        <f>Calculator!$G$40</f>
        <v>6.5000000000000002E-2</v>
      </c>
      <c r="K9527" s="29">
        <f ca="1">IF(C9527&gt;=Calculator!$G$27,IF(DAY($C9527)=1,Calculator!$G$34/2,IF(DAY($C9527)=15,Calculator!$G$34/2,0)),0)</f>
        <v>0</v>
      </c>
      <c r="L9527" s="29">
        <f ca="1">IF(DAY($C9527)=28,IF(H9527=0,0,Calculator!$G$35),0)</f>
        <v>0</v>
      </c>
      <c r="M9527" s="29">
        <f ca="1">IF(I9527&gt;0,IF(DAY($C9527)=1,SUM(INDIRECT("I"&amp;(ROW(C9526)-DAY(C9526))):I9526),0),0)</f>
        <v>0</v>
      </c>
      <c r="N9527" s="29">
        <f ca="1">IF(C9527&lt;Calculator!$G$27,0,IF(C9527=Calculator!$G$27,Calculator!$G$39,IF(H9527-K9527&lt;=0,IF(D9527&gt;Calculator!$G$39,IF(H9527-K9527+E9527+L9527+M9527+Calculator!$G$39&gt;Calculator!$G$39,Calculator!$G$39-(H9527+E9527+L9527+M9527-K9527),Calculator!$G$39),D9527),0)))</f>
        <v>0</v>
      </c>
    </row>
    <row r="9528" spans="1:14" ht="15.75" thickBot="1">
      <c r="A9528" s="33" t="str">
        <f ca="1">IF(C9528=Calculator!$H$27,"F",IF(Daily!D9528+Daily!H9528=0,IF(D9527+H9527&gt;0,"L",""),""))</f>
        <v/>
      </c>
      <c r="B9528" s="34">
        <v>9527</v>
      </c>
      <c r="C9528" s="19">
        <f t="shared" ca="1" si="593"/>
        <v>55457</v>
      </c>
      <c r="D9528" s="29">
        <f t="shared" ca="1" si="595"/>
        <v>0</v>
      </c>
      <c r="E9528" s="29">
        <f ca="1">IF(C9528&lt;Calculator!$D$26,0,IF(DAY($C9528)=1,IF(D9528-Calculator!$G$24&gt;0,Calculator!$G$24,D9528),0))</f>
        <v>0</v>
      </c>
      <c r="F9528" s="29">
        <f ca="1">IF(E9528&gt;0,D9528*Calculator!$G$22/12,0)</f>
        <v>0</v>
      </c>
      <c r="G9528" s="29">
        <f ca="1">IF(E9528&gt;0,(IFERROR(-PMT(Calculator!$G$22/12,Calculator!$G$23*12,Calculator!$G$20),0))-F9528,0)</f>
        <v>0</v>
      </c>
      <c r="H9528" s="29">
        <f t="shared" ca="1" si="596"/>
        <v>0</v>
      </c>
      <c r="I9528" s="29">
        <f t="shared" ca="1" si="594"/>
        <v>0</v>
      </c>
      <c r="J9528" s="30">
        <f>Calculator!$G$40</f>
        <v>6.5000000000000002E-2</v>
      </c>
      <c r="K9528" s="29">
        <f ca="1">IF(C9528&gt;=Calculator!$G$27,IF(DAY($C9528)=1,Calculator!$G$34/2,IF(DAY($C9528)=15,Calculator!$G$34/2,0)),0)</f>
        <v>0</v>
      </c>
      <c r="L9528" s="29">
        <f ca="1">IF(DAY($C9528)=28,IF(H9528=0,0,Calculator!$G$35),0)</f>
        <v>0</v>
      </c>
      <c r="M9528" s="29">
        <f ca="1">IF(I9528&gt;0,IF(DAY($C9528)=1,SUM(INDIRECT("I"&amp;(ROW(C9527)-DAY(C9527))):I9527),0),0)</f>
        <v>0</v>
      </c>
      <c r="N9528" s="29">
        <f ca="1">IF(C9528&lt;Calculator!$G$27,0,IF(C9528=Calculator!$G$27,Calculator!$G$39,IF(H9528-K9528&lt;=0,IF(D9528&gt;Calculator!$G$39,IF(H9528-K9528+E9528+L9528+M9528+Calculator!$G$39&gt;Calculator!$G$39,Calculator!$G$39-(H9528+E9528+L9528+M9528-K9528),Calculator!$G$39),D9528),0)))</f>
        <v>0</v>
      </c>
    </row>
    <row r="9529" spans="1:14" ht="15.75" thickBot="1">
      <c r="A9529" s="33" t="str">
        <f ca="1">IF(C9529=Calculator!$H$27,"F",IF(Daily!D9529+Daily!H9529=0,IF(D9528+H9528&gt;0,"L",""),""))</f>
        <v/>
      </c>
      <c r="B9529" s="34">
        <v>9528</v>
      </c>
      <c r="C9529" s="19">
        <f t="shared" ca="1" si="593"/>
        <v>55458</v>
      </c>
      <c r="D9529" s="29">
        <f t="shared" ca="1" si="595"/>
        <v>0</v>
      </c>
      <c r="E9529" s="29">
        <f ca="1">IF(C9529&lt;Calculator!$D$26,0,IF(DAY($C9529)=1,IF(D9529-Calculator!$G$24&gt;0,Calculator!$G$24,D9529),0))</f>
        <v>0</v>
      </c>
      <c r="F9529" s="29">
        <f ca="1">IF(E9529&gt;0,D9529*Calculator!$G$22/12,0)</f>
        <v>0</v>
      </c>
      <c r="G9529" s="29">
        <f ca="1">IF(E9529&gt;0,(IFERROR(-PMT(Calculator!$G$22/12,Calculator!$G$23*12,Calculator!$G$20),0))-F9529,0)</f>
        <v>0</v>
      </c>
      <c r="H9529" s="29">
        <f t="shared" ca="1" si="596"/>
        <v>0</v>
      </c>
      <c r="I9529" s="29">
        <f t="shared" ca="1" si="594"/>
        <v>0</v>
      </c>
      <c r="J9529" s="30">
        <f>Calculator!$G$40</f>
        <v>6.5000000000000002E-2</v>
      </c>
      <c r="K9529" s="29">
        <f ca="1">IF(C9529&gt;=Calculator!$G$27,IF(DAY($C9529)=1,Calculator!$G$34/2,IF(DAY($C9529)=15,Calculator!$G$34/2,0)),0)</f>
        <v>4500</v>
      </c>
      <c r="L9529" s="29">
        <f ca="1">IF(DAY($C9529)=28,IF(H9529=0,0,Calculator!$G$35),0)</f>
        <v>0</v>
      </c>
      <c r="M9529" s="29">
        <f ca="1">IF(I9529&gt;0,IF(DAY($C9529)=1,SUM(INDIRECT("I"&amp;(ROW(C9528)-DAY(C9528))):I9528),0),0)</f>
        <v>0</v>
      </c>
      <c r="N9529" s="29">
        <f ca="1">IF(C9529&lt;Calculator!$G$27,0,IF(C9529=Calculator!$G$27,Calculator!$G$39,IF(H9529-K9529&lt;=0,IF(D9529&gt;Calculator!$G$39,IF(H9529-K9529+E9529+L9529+M9529+Calculator!$G$39&gt;Calculator!$G$39,Calculator!$G$39-(H9529+E9529+L9529+M9529-K9529),Calculator!$G$39),D9529),0)))</f>
        <v>0</v>
      </c>
    </row>
    <row r="9530" spans="1:14" ht="15.75" thickBot="1">
      <c r="A9530" s="33" t="str">
        <f ca="1">IF(C9530=Calculator!$H$27,"F",IF(Daily!D9530+Daily!H9530=0,IF(D9529+H9529&gt;0,"L",""),""))</f>
        <v/>
      </c>
      <c r="B9530" s="34">
        <v>9529</v>
      </c>
      <c r="C9530" s="19">
        <f t="shared" ca="1" si="593"/>
        <v>55459</v>
      </c>
      <c r="D9530" s="29">
        <f t="shared" ca="1" si="595"/>
        <v>0</v>
      </c>
      <c r="E9530" s="29">
        <f ca="1">IF(C9530&lt;Calculator!$D$26,0,IF(DAY($C9530)=1,IF(D9530-Calculator!$G$24&gt;0,Calculator!$G$24,D9530),0))</f>
        <v>0</v>
      </c>
      <c r="F9530" s="29">
        <f ca="1">IF(E9530&gt;0,D9530*Calculator!$G$22/12,0)</f>
        <v>0</v>
      </c>
      <c r="G9530" s="29">
        <f ca="1">IF(E9530&gt;0,(IFERROR(-PMT(Calculator!$G$22/12,Calculator!$G$23*12,Calculator!$G$20),0))-F9530,0)</f>
        <v>0</v>
      </c>
      <c r="H9530" s="29">
        <f t="shared" ca="1" si="596"/>
        <v>0</v>
      </c>
      <c r="I9530" s="29">
        <f t="shared" ca="1" si="594"/>
        <v>0</v>
      </c>
      <c r="J9530" s="30">
        <f>Calculator!$G$40</f>
        <v>6.5000000000000002E-2</v>
      </c>
      <c r="K9530" s="29">
        <f ca="1">IF(C9530&gt;=Calculator!$G$27,IF(DAY($C9530)=1,Calculator!$G$34/2,IF(DAY($C9530)=15,Calculator!$G$34/2,0)),0)</f>
        <v>0</v>
      </c>
      <c r="L9530" s="29">
        <f ca="1">IF(DAY($C9530)=28,IF(H9530=0,0,Calculator!$G$35),0)</f>
        <v>0</v>
      </c>
      <c r="M9530" s="29">
        <f ca="1">IF(I9530&gt;0,IF(DAY($C9530)=1,SUM(INDIRECT("I"&amp;(ROW(C9529)-DAY(C9529))):I9529),0),0)</f>
        <v>0</v>
      </c>
      <c r="N9530" s="29">
        <f ca="1">IF(C9530&lt;Calculator!$G$27,0,IF(C9530=Calculator!$G$27,Calculator!$G$39,IF(H9530-K9530&lt;=0,IF(D9530&gt;Calculator!$G$39,IF(H9530-K9530+E9530+L9530+M9530+Calculator!$G$39&gt;Calculator!$G$39,Calculator!$G$39-(H9530+E9530+L9530+M9530-K9530),Calculator!$G$39),D9530),0)))</f>
        <v>0</v>
      </c>
    </row>
    <row r="9531" spans="1:14" ht="15.75" thickBot="1">
      <c r="A9531" s="33" t="str">
        <f ca="1">IF(C9531=Calculator!$H$27,"F",IF(Daily!D9531+Daily!H9531=0,IF(D9530+H9530&gt;0,"L",""),""))</f>
        <v/>
      </c>
      <c r="B9531" s="34">
        <v>9530</v>
      </c>
      <c r="C9531" s="19">
        <f t="shared" ca="1" si="593"/>
        <v>55460</v>
      </c>
      <c r="D9531" s="29">
        <f t="shared" ca="1" si="595"/>
        <v>0</v>
      </c>
      <c r="E9531" s="29">
        <f ca="1">IF(C9531&lt;Calculator!$D$26,0,IF(DAY($C9531)=1,IF(D9531-Calculator!$G$24&gt;0,Calculator!$G$24,D9531),0))</f>
        <v>0</v>
      </c>
      <c r="F9531" s="29">
        <f ca="1">IF(E9531&gt;0,D9531*Calculator!$G$22/12,0)</f>
        <v>0</v>
      </c>
      <c r="G9531" s="29">
        <f ca="1">IF(E9531&gt;0,(IFERROR(-PMT(Calculator!$G$22/12,Calculator!$G$23*12,Calculator!$G$20),0))-F9531,0)</f>
        <v>0</v>
      </c>
      <c r="H9531" s="29">
        <f t="shared" ca="1" si="596"/>
        <v>0</v>
      </c>
      <c r="I9531" s="29">
        <f t="shared" ca="1" si="594"/>
        <v>0</v>
      </c>
      <c r="J9531" s="30">
        <f>Calculator!$G$40</f>
        <v>6.5000000000000002E-2</v>
      </c>
      <c r="K9531" s="29">
        <f ca="1">IF(C9531&gt;=Calculator!$G$27,IF(DAY($C9531)=1,Calculator!$G$34/2,IF(DAY($C9531)=15,Calculator!$G$34/2,0)),0)</f>
        <v>0</v>
      </c>
      <c r="L9531" s="29">
        <f ca="1">IF(DAY($C9531)=28,IF(H9531=0,0,Calculator!$G$35),0)</f>
        <v>0</v>
      </c>
      <c r="M9531" s="29">
        <f ca="1">IF(I9531&gt;0,IF(DAY($C9531)=1,SUM(INDIRECT("I"&amp;(ROW(C9530)-DAY(C9530))):I9530),0),0)</f>
        <v>0</v>
      </c>
      <c r="N9531" s="29">
        <f ca="1">IF(C9531&lt;Calculator!$G$27,0,IF(C9531=Calculator!$G$27,Calculator!$G$39,IF(H9531-K9531&lt;=0,IF(D9531&gt;Calculator!$G$39,IF(H9531-K9531+E9531+L9531+M9531+Calculator!$G$39&gt;Calculator!$G$39,Calculator!$G$39-(H9531+E9531+L9531+M9531-K9531),Calculator!$G$39),D9531),0)))</f>
        <v>0</v>
      </c>
    </row>
    <row r="9532" spans="1:14" ht="15.75" thickBot="1">
      <c r="A9532" s="33" t="str">
        <f ca="1">IF(C9532=Calculator!$H$27,"F",IF(Daily!D9532+Daily!H9532=0,IF(D9531+H9531&gt;0,"L",""),""))</f>
        <v/>
      </c>
      <c r="B9532" s="34">
        <v>9531</v>
      </c>
      <c r="C9532" s="19">
        <f t="shared" ca="1" si="593"/>
        <v>55461</v>
      </c>
      <c r="D9532" s="29">
        <f t="shared" ca="1" si="595"/>
        <v>0</v>
      </c>
      <c r="E9532" s="29">
        <f ca="1">IF(C9532&lt;Calculator!$D$26,0,IF(DAY($C9532)=1,IF(D9532-Calculator!$G$24&gt;0,Calculator!$G$24,D9532),0))</f>
        <v>0</v>
      </c>
      <c r="F9532" s="29">
        <f ca="1">IF(E9532&gt;0,D9532*Calculator!$G$22/12,0)</f>
        <v>0</v>
      </c>
      <c r="G9532" s="29">
        <f ca="1">IF(E9532&gt;0,(IFERROR(-PMT(Calculator!$G$22/12,Calculator!$G$23*12,Calculator!$G$20),0))-F9532,0)</f>
        <v>0</v>
      </c>
      <c r="H9532" s="29">
        <f t="shared" ca="1" si="596"/>
        <v>0</v>
      </c>
      <c r="I9532" s="29">
        <f t="shared" ca="1" si="594"/>
        <v>0</v>
      </c>
      <c r="J9532" s="30">
        <f>Calculator!$G$40</f>
        <v>6.5000000000000002E-2</v>
      </c>
      <c r="K9532" s="29">
        <f ca="1">IF(C9532&gt;=Calculator!$G$27,IF(DAY($C9532)=1,Calculator!$G$34/2,IF(DAY($C9532)=15,Calculator!$G$34/2,0)),0)</f>
        <v>0</v>
      </c>
      <c r="L9532" s="29">
        <f ca="1">IF(DAY($C9532)=28,IF(H9532=0,0,Calculator!$G$35),0)</f>
        <v>0</v>
      </c>
      <c r="M9532" s="29">
        <f ca="1">IF(I9532&gt;0,IF(DAY($C9532)=1,SUM(INDIRECT("I"&amp;(ROW(C9531)-DAY(C9531))):I9531),0),0)</f>
        <v>0</v>
      </c>
      <c r="N9532" s="29">
        <f ca="1">IF(C9532&lt;Calculator!$G$27,0,IF(C9532=Calculator!$G$27,Calculator!$G$39,IF(H9532-K9532&lt;=0,IF(D9532&gt;Calculator!$G$39,IF(H9532-K9532+E9532+L9532+M9532+Calculator!$G$39&gt;Calculator!$G$39,Calculator!$G$39-(H9532+E9532+L9532+M9532-K9532),Calculator!$G$39),D9532),0)))</f>
        <v>0</v>
      </c>
    </row>
    <row r="9533" spans="1:14" ht="15.75" thickBot="1">
      <c r="A9533" s="33" t="str">
        <f ca="1">IF(C9533=Calculator!$H$27,"F",IF(Daily!D9533+Daily!H9533=0,IF(D9532+H9532&gt;0,"L",""),""))</f>
        <v/>
      </c>
      <c r="B9533" s="34">
        <v>9532</v>
      </c>
      <c r="C9533" s="19">
        <f t="shared" ca="1" si="593"/>
        <v>55462</v>
      </c>
      <c r="D9533" s="29">
        <f t="shared" ca="1" si="595"/>
        <v>0</v>
      </c>
      <c r="E9533" s="29">
        <f ca="1">IF(C9533&lt;Calculator!$D$26,0,IF(DAY($C9533)=1,IF(D9533-Calculator!$G$24&gt;0,Calculator!$G$24,D9533),0))</f>
        <v>0</v>
      </c>
      <c r="F9533" s="29">
        <f ca="1">IF(E9533&gt;0,D9533*Calculator!$G$22/12,0)</f>
        <v>0</v>
      </c>
      <c r="G9533" s="29">
        <f ca="1">IF(E9533&gt;0,(IFERROR(-PMT(Calculator!$G$22/12,Calculator!$G$23*12,Calculator!$G$20),0))-F9533,0)</f>
        <v>0</v>
      </c>
      <c r="H9533" s="29">
        <f t="shared" ca="1" si="596"/>
        <v>0</v>
      </c>
      <c r="I9533" s="29">
        <f t="shared" ca="1" si="594"/>
        <v>0</v>
      </c>
      <c r="J9533" s="30">
        <f>Calculator!$G$40</f>
        <v>6.5000000000000002E-2</v>
      </c>
      <c r="K9533" s="29">
        <f ca="1">IF(C9533&gt;=Calculator!$G$27,IF(DAY($C9533)=1,Calculator!$G$34/2,IF(DAY($C9533)=15,Calculator!$G$34/2,0)),0)</f>
        <v>0</v>
      </c>
      <c r="L9533" s="29">
        <f ca="1">IF(DAY($C9533)=28,IF(H9533=0,0,Calculator!$G$35),0)</f>
        <v>0</v>
      </c>
      <c r="M9533" s="29">
        <f ca="1">IF(I9533&gt;0,IF(DAY($C9533)=1,SUM(INDIRECT("I"&amp;(ROW(C9532)-DAY(C9532))):I9532),0),0)</f>
        <v>0</v>
      </c>
      <c r="N9533" s="29">
        <f ca="1">IF(C9533&lt;Calculator!$G$27,0,IF(C9533=Calculator!$G$27,Calculator!$G$39,IF(H9533-K9533&lt;=0,IF(D9533&gt;Calculator!$G$39,IF(H9533-K9533+E9533+L9533+M9533+Calculator!$G$39&gt;Calculator!$G$39,Calculator!$G$39-(H9533+E9533+L9533+M9533-K9533),Calculator!$G$39),D9533),0)))</f>
        <v>0</v>
      </c>
    </row>
    <row r="9534" spans="1:14" ht="15.75" thickBot="1">
      <c r="A9534" s="33" t="str">
        <f ca="1">IF(C9534=Calculator!$H$27,"F",IF(Daily!D9534+Daily!H9534=0,IF(D9533+H9533&gt;0,"L",""),""))</f>
        <v/>
      </c>
      <c r="B9534" s="34">
        <v>9533</v>
      </c>
      <c r="C9534" s="19">
        <f t="shared" ca="1" si="593"/>
        <v>55463</v>
      </c>
      <c r="D9534" s="29">
        <f t="shared" ca="1" si="595"/>
        <v>0</v>
      </c>
      <c r="E9534" s="29">
        <f ca="1">IF(C9534&lt;Calculator!$D$26,0,IF(DAY($C9534)=1,IF(D9534-Calculator!$G$24&gt;0,Calculator!$G$24,D9534),0))</f>
        <v>0</v>
      </c>
      <c r="F9534" s="29">
        <f ca="1">IF(E9534&gt;0,D9534*Calculator!$G$22/12,0)</f>
        <v>0</v>
      </c>
      <c r="G9534" s="29">
        <f ca="1">IF(E9534&gt;0,(IFERROR(-PMT(Calculator!$G$22/12,Calculator!$G$23*12,Calculator!$G$20),0))-F9534,0)</f>
        <v>0</v>
      </c>
      <c r="H9534" s="29">
        <f t="shared" ca="1" si="596"/>
        <v>0</v>
      </c>
      <c r="I9534" s="29">
        <f t="shared" ca="1" si="594"/>
        <v>0</v>
      </c>
      <c r="J9534" s="30">
        <f>Calculator!$G$40</f>
        <v>6.5000000000000002E-2</v>
      </c>
      <c r="K9534" s="29">
        <f ca="1">IF(C9534&gt;=Calculator!$G$27,IF(DAY($C9534)=1,Calculator!$G$34/2,IF(DAY($C9534)=15,Calculator!$G$34/2,0)),0)</f>
        <v>0</v>
      </c>
      <c r="L9534" s="29">
        <f ca="1">IF(DAY($C9534)=28,IF(H9534=0,0,Calculator!$G$35),0)</f>
        <v>0</v>
      </c>
      <c r="M9534" s="29">
        <f ca="1">IF(I9534&gt;0,IF(DAY($C9534)=1,SUM(INDIRECT("I"&amp;(ROW(C9533)-DAY(C9533))):I9533),0),0)</f>
        <v>0</v>
      </c>
      <c r="N9534" s="29">
        <f ca="1">IF(C9534&lt;Calculator!$G$27,0,IF(C9534=Calculator!$G$27,Calculator!$G$39,IF(H9534-K9534&lt;=0,IF(D9534&gt;Calculator!$G$39,IF(H9534-K9534+E9534+L9534+M9534+Calculator!$G$39&gt;Calculator!$G$39,Calculator!$G$39-(H9534+E9534+L9534+M9534-K9534),Calculator!$G$39),D9534),0)))</f>
        <v>0</v>
      </c>
    </row>
    <row r="9535" spans="1:14" ht="15.75" thickBot="1">
      <c r="A9535" s="33" t="str">
        <f ca="1">IF(C9535=Calculator!$H$27,"F",IF(Daily!D9535+Daily!H9535=0,IF(D9534+H9534&gt;0,"L",""),""))</f>
        <v/>
      </c>
      <c r="B9535" s="34">
        <v>9534</v>
      </c>
      <c r="C9535" s="19">
        <f t="shared" ca="1" si="593"/>
        <v>55464</v>
      </c>
      <c r="D9535" s="29">
        <f t="shared" ca="1" si="595"/>
        <v>0</v>
      </c>
      <c r="E9535" s="29">
        <f ca="1">IF(C9535&lt;Calculator!$D$26,0,IF(DAY($C9535)=1,IF(D9535-Calculator!$G$24&gt;0,Calculator!$G$24,D9535),0))</f>
        <v>0</v>
      </c>
      <c r="F9535" s="29">
        <f ca="1">IF(E9535&gt;0,D9535*Calculator!$G$22/12,0)</f>
        <v>0</v>
      </c>
      <c r="G9535" s="29">
        <f ca="1">IF(E9535&gt;0,(IFERROR(-PMT(Calculator!$G$22/12,Calculator!$G$23*12,Calculator!$G$20),0))-F9535,0)</f>
        <v>0</v>
      </c>
      <c r="H9535" s="29">
        <f t="shared" ca="1" si="596"/>
        <v>0</v>
      </c>
      <c r="I9535" s="29">
        <f t="shared" ca="1" si="594"/>
        <v>0</v>
      </c>
      <c r="J9535" s="30">
        <f>Calculator!$G$40</f>
        <v>6.5000000000000002E-2</v>
      </c>
      <c r="K9535" s="29">
        <f ca="1">IF(C9535&gt;=Calculator!$G$27,IF(DAY($C9535)=1,Calculator!$G$34/2,IF(DAY($C9535)=15,Calculator!$G$34/2,0)),0)</f>
        <v>0</v>
      </c>
      <c r="L9535" s="29">
        <f ca="1">IF(DAY($C9535)=28,IF(H9535=0,0,Calculator!$G$35),0)</f>
        <v>0</v>
      </c>
      <c r="M9535" s="29">
        <f ca="1">IF(I9535&gt;0,IF(DAY($C9535)=1,SUM(INDIRECT("I"&amp;(ROW(C9534)-DAY(C9534))):I9534),0),0)</f>
        <v>0</v>
      </c>
      <c r="N9535" s="29">
        <f ca="1">IF(C9535&lt;Calculator!$G$27,0,IF(C9535=Calculator!$G$27,Calculator!$G$39,IF(H9535-K9535&lt;=0,IF(D9535&gt;Calculator!$G$39,IF(H9535-K9535+E9535+L9535+M9535+Calculator!$G$39&gt;Calculator!$G$39,Calculator!$G$39-(H9535+E9535+L9535+M9535-K9535),Calculator!$G$39),D9535),0)))</f>
        <v>0</v>
      </c>
    </row>
    <row r="9536" spans="1:14" ht="15.75" thickBot="1">
      <c r="A9536" s="33" t="str">
        <f ca="1">IF(C9536=Calculator!$H$27,"F",IF(Daily!D9536+Daily!H9536=0,IF(D9535+H9535&gt;0,"L",""),""))</f>
        <v/>
      </c>
      <c r="B9536" s="34">
        <v>9535</v>
      </c>
      <c r="C9536" s="19">
        <f t="shared" ca="1" si="593"/>
        <v>55465</v>
      </c>
      <c r="D9536" s="29">
        <f t="shared" ca="1" si="595"/>
        <v>0</v>
      </c>
      <c r="E9536" s="29">
        <f ca="1">IF(C9536&lt;Calculator!$D$26,0,IF(DAY($C9536)=1,IF(D9536-Calculator!$G$24&gt;0,Calculator!$G$24,D9536),0))</f>
        <v>0</v>
      </c>
      <c r="F9536" s="29">
        <f ca="1">IF(E9536&gt;0,D9536*Calculator!$G$22/12,0)</f>
        <v>0</v>
      </c>
      <c r="G9536" s="29">
        <f ca="1">IF(E9536&gt;0,(IFERROR(-PMT(Calculator!$G$22/12,Calculator!$G$23*12,Calculator!$G$20),0))-F9536,0)</f>
        <v>0</v>
      </c>
      <c r="H9536" s="29">
        <f t="shared" ca="1" si="596"/>
        <v>0</v>
      </c>
      <c r="I9536" s="29">
        <f t="shared" ca="1" si="594"/>
        <v>0</v>
      </c>
      <c r="J9536" s="30">
        <f>Calculator!$G$40</f>
        <v>6.5000000000000002E-2</v>
      </c>
      <c r="K9536" s="29">
        <f ca="1">IF(C9536&gt;=Calculator!$G$27,IF(DAY($C9536)=1,Calculator!$G$34/2,IF(DAY($C9536)=15,Calculator!$G$34/2,0)),0)</f>
        <v>0</v>
      </c>
      <c r="L9536" s="29">
        <f ca="1">IF(DAY($C9536)=28,IF(H9536=0,0,Calculator!$G$35),0)</f>
        <v>0</v>
      </c>
      <c r="M9536" s="29">
        <f ca="1">IF(I9536&gt;0,IF(DAY($C9536)=1,SUM(INDIRECT("I"&amp;(ROW(C9535)-DAY(C9535))):I9535),0),0)</f>
        <v>0</v>
      </c>
      <c r="N9536" s="29">
        <f ca="1">IF(C9536&lt;Calculator!$G$27,0,IF(C9536=Calculator!$G$27,Calculator!$G$39,IF(H9536-K9536&lt;=0,IF(D9536&gt;Calculator!$G$39,IF(H9536-K9536+E9536+L9536+M9536+Calculator!$G$39&gt;Calculator!$G$39,Calculator!$G$39-(H9536+E9536+L9536+M9536-K9536),Calculator!$G$39),D9536),0)))</f>
        <v>0</v>
      </c>
    </row>
    <row r="9537" spans="1:14" ht="15.75" thickBot="1">
      <c r="A9537" s="33" t="str">
        <f ca="1">IF(C9537=Calculator!$H$27,"F",IF(Daily!D9537+Daily!H9537=0,IF(D9536+H9536&gt;0,"L",""),""))</f>
        <v/>
      </c>
      <c r="B9537" s="34">
        <v>9536</v>
      </c>
      <c r="C9537" s="19">
        <f t="shared" ca="1" si="593"/>
        <v>55466</v>
      </c>
      <c r="D9537" s="29">
        <f t="shared" ca="1" si="595"/>
        <v>0</v>
      </c>
      <c r="E9537" s="29">
        <f ca="1">IF(C9537&lt;Calculator!$D$26,0,IF(DAY($C9537)=1,IF(D9537-Calculator!$G$24&gt;0,Calculator!$G$24,D9537),0))</f>
        <v>0</v>
      </c>
      <c r="F9537" s="29">
        <f ca="1">IF(E9537&gt;0,D9537*Calculator!$G$22/12,0)</f>
        <v>0</v>
      </c>
      <c r="G9537" s="29">
        <f ca="1">IF(E9537&gt;0,(IFERROR(-PMT(Calculator!$G$22/12,Calculator!$G$23*12,Calculator!$G$20),0))-F9537,0)</f>
        <v>0</v>
      </c>
      <c r="H9537" s="29">
        <f t="shared" ca="1" si="596"/>
        <v>0</v>
      </c>
      <c r="I9537" s="29">
        <f t="shared" ca="1" si="594"/>
        <v>0</v>
      </c>
      <c r="J9537" s="30">
        <f>Calculator!$G$40</f>
        <v>6.5000000000000002E-2</v>
      </c>
      <c r="K9537" s="29">
        <f ca="1">IF(C9537&gt;=Calculator!$G$27,IF(DAY($C9537)=1,Calculator!$G$34/2,IF(DAY($C9537)=15,Calculator!$G$34/2,0)),0)</f>
        <v>0</v>
      </c>
      <c r="L9537" s="29">
        <f ca="1">IF(DAY($C9537)=28,IF(H9537=0,0,Calculator!$G$35),0)</f>
        <v>0</v>
      </c>
      <c r="M9537" s="29">
        <f ca="1">IF(I9537&gt;0,IF(DAY($C9537)=1,SUM(INDIRECT("I"&amp;(ROW(C9536)-DAY(C9536))):I9536),0),0)</f>
        <v>0</v>
      </c>
      <c r="N9537" s="29">
        <f ca="1">IF(C9537&lt;Calculator!$G$27,0,IF(C9537=Calculator!$G$27,Calculator!$G$39,IF(H9537-K9537&lt;=0,IF(D9537&gt;Calculator!$G$39,IF(H9537-K9537+E9537+L9537+M9537+Calculator!$G$39&gt;Calculator!$G$39,Calculator!$G$39-(H9537+E9537+L9537+M9537-K9537),Calculator!$G$39),D9537),0)))</f>
        <v>0</v>
      </c>
    </row>
    <row r="9538" spans="1:14" ht="15.75" thickBot="1">
      <c r="A9538" s="33" t="str">
        <f ca="1">IF(C9538=Calculator!$H$27,"F",IF(Daily!D9538+Daily!H9538=0,IF(D9537+H9537&gt;0,"L",""),""))</f>
        <v/>
      </c>
      <c r="B9538" s="34">
        <v>9537</v>
      </c>
      <c r="C9538" s="19">
        <f t="shared" ca="1" si="593"/>
        <v>55467</v>
      </c>
      <c r="D9538" s="29">
        <f t="shared" ca="1" si="595"/>
        <v>0</v>
      </c>
      <c r="E9538" s="29">
        <f ca="1">IF(C9538&lt;Calculator!$D$26,0,IF(DAY($C9538)=1,IF(D9538-Calculator!$G$24&gt;0,Calculator!$G$24,D9538),0))</f>
        <v>0</v>
      </c>
      <c r="F9538" s="29">
        <f ca="1">IF(E9538&gt;0,D9538*Calculator!$G$22/12,0)</f>
        <v>0</v>
      </c>
      <c r="G9538" s="29">
        <f ca="1">IF(E9538&gt;0,(IFERROR(-PMT(Calculator!$G$22/12,Calculator!$G$23*12,Calculator!$G$20),0))-F9538,0)</f>
        <v>0</v>
      </c>
      <c r="H9538" s="29">
        <f t="shared" ca="1" si="596"/>
        <v>0</v>
      </c>
      <c r="I9538" s="29">
        <f t="shared" ca="1" si="594"/>
        <v>0</v>
      </c>
      <c r="J9538" s="30">
        <f>Calculator!$G$40</f>
        <v>6.5000000000000002E-2</v>
      </c>
      <c r="K9538" s="29">
        <f ca="1">IF(C9538&gt;=Calculator!$G$27,IF(DAY($C9538)=1,Calculator!$G$34/2,IF(DAY($C9538)=15,Calculator!$G$34/2,0)),0)</f>
        <v>0</v>
      </c>
      <c r="L9538" s="29">
        <f ca="1">IF(DAY($C9538)=28,IF(H9538=0,0,Calculator!$G$35),0)</f>
        <v>0</v>
      </c>
      <c r="M9538" s="29">
        <f ca="1">IF(I9538&gt;0,IF(DAY($C9538)=1,SUM(INDIRECT("I"&amp;(ROW(C9537)-DAY(C9537))):I9537),0),0)</f>
        <v>0</v>
      </c>
      <c r="N9538" s="29">
        <f ca="1">IF(C9538&lt;Calculator!$G$27,0,IF(C9538=Calculator!$G$27,Calculator!$G$39,IF(H9538-K9538&lt;=0,IF(D9538&gt;Calculator!$G$39,IF(H9538-K9538+E9538+L9538+M9538+Calculator!$G$39&gt;Calculator!$G$39,Calculator!$G$39-(H9538+E9538+L9538+M9538-K9538),Calculator!$G$39),D9538),0)))</f>
        <v>0</v>
      </c>
    </row>
    <row r="9539" spans="1:14" ht="15.75" thickBot="1">
      <c r="A9539" s="33" t="str">
        <f ca="1">IF(C9539=Calculator!$H$27,"F",IF(Daily!D9539+Daily!H9539=0,IF(D9538+H9538&gt;0,"L",""),""))</f>
        <v/>
      </c>
      <c r="B9539" s="34">
        <v>9538</v>
      </c>
      <c r="C9539" s="19">
        <f t="shared" ref="C9539:C9602" ca="1" si="597">C9538+1</f>
        <v>55468</v>
      </c>
      <c r="D9539" s="29">
        <f t="shared" ca="1" si="595"/>
        <v>0</v>
      </c>
      <c r="E9539" s="29">
        <f ca="1">IF(C9539&lt;Calculator!$D$26,0,IF(DAY($C9539)=1,IF(D9539-Calculator!$G$24&gt;0,Calculator!$G$24,D9539),0))</f>
        <v>0</v>
      </c>
      <c r="F9539" s="29">
        <f ca="1">IF(E9539&gt;0,D9539*Calculator!$G$22/12,0)</f>
        <v>0</v>
      </c>
      <c r="G9539" s="29">
        <f ca="1">IF(E9539&gt;0,(IFERROR(-PMT(Calculator!$G$22/12,Calculator!$G$23*12,Calculator!$G$20),0))-F9539,0)</f>
        <v>0</v>
      </c>
      <c r="H9539" s="29">
        <f t="shared" ca="1" si="596"/>
        <v>0</v>
      </c>
      <c r="I9539" s="29">
        <f t="shared" ref="I9539:I9602" ca="1" si="598">H9539*J9539/365</f>
        <v>0</v>
      </c>
      <c r="J9539" s="30">
        <f>Calculator!$G$40</f>
        <v>6.5000000000000002E-2</v>
      </c>
      <c r="K9539" s="29">
        <f ca="1">IF(C9539&gt;=Calculator!$G$27,IF(DAY($C9539)=1,Calculator!$G$34/2,IF(DAY($C9539)=15,Calculator!$G$34/2,0)),0)</f>
        <v>0</v>
      </c>
      <c r="L9539" s="29">
        <f ca="1">IF(DAY($C9539)=28,IF(H9539=0,0,Calculator!$G$35),0)</f>
        <v>0</v>
      </c>
      <c r="M9539" s="29">
        <f ca="1">IF(I9539&gt;0,IF(DAY($C9539)=1,SUM(INDIRECT("I"&amp;(ROW(C9538)-DAY(C9538))):I9538),0),0)</f>
        <v>0</v>
      </c>
      <c r="N9539" s="29">
        <f ca="1">IF(C9539&lt;Calculator!$G$27,0,IF(C9539=Calculator!$G$27,Calculator!$G$39,IF(H9539-K9539&lt;=0,IF(D9539&gt;Calculator!$G$39,IF(H9539-K9539+E9539+L9539+M9539+Calculator!$G$39&gt;Calculator!$G$39,Calculator!$G$39-(H9539+E9539+L9539+M9539-K9539),Calculator!$G$39),D9539),0)))</f>
        <v>0</v>
      </c>
    </row>
    <row r="9540" spans="1:14" ht="15.75" thickBot="1">
      <c r="A9540" s="33" t="str">
        <f ca="1">IF(C9540=Calculator!$H$27,"F",IF(Daily!D9540+Daily!H9540=0,IF(D9539+H9539&gt;0,"L",""),""))</f>
        <v/>
      </c>
      <c r="B9540" s="34">
        <v>9539</v>
      </c>
      <c r="C9540" s="19">
        <f t="shared" ca="1" si="597"/>
        <v>55469</v>
      </c>
      <c r="D9540" s="29">
        <f t="shared" ref="D9540:D9603" ca="1" si="599">IF(((D9539-G9539)-N9539)&lt;0,0,((D9539-G9539)-N9539))</f>
        <v>0</v>
      </c>
      <c r="E9540" s="29">
        <f ca="1">IF(C9540&lt;Calculator!$D$26,0,IF(DAY($C9540)=1,IF(D9540-Calculator!$G$24&gt;0,Calculator!$G$24,D9540),0))</f>
        <v>0</v>
      </c>
      <c r="F9540" s="29">
        <f ca="1">IF(E9540&gt;0,D9540*Calculator!$G$22/12,0)</f>
        <v>0</v>
      </c>
      <c r="G9540" s="29">
        <f ca="1">IF(E9540&gt;0,(IFERROR(-PMT(Calculator!$G$22/12,Calculator!$G$23*12,Calculator!$G$20),0))-F9540,0)</f>
        <v>0</v>
      </c>
      <c r="H9540" s="29">
        <f t="shared" ref="H9540:H9603" ca="1" si="600">IF((H9539-K9539+SUM(L9539:N9539)+E9539)&lt;0,0,(H9539-K9539+SUM(L9539:N9539)+E9539))</f>
        <v>0</v>
      </c>
      <c r="I9540" s="29">
        <f t="shared" ca="1" si="598"/>
        <v>0</v>
      </c>
      <c r="J9540" s="30">
        <f>Calculator!$G$40</f>
        <v>6.5000000000000002E-2</v>
      </c>
      <c r="K9540" s="29">
        <f ca="1">IF(C9540&gt;=Calculator!$G$27,IF(DAY($C9540)=1,Calculator!$G$34/2,IF(DAY($C9540)=15,Calculator!$G$34/2,0)),0)</f>
        <v>0</v>
      </c>
      <c r="L9540" s="29">
        <f ca="1">IF(DAY($C9540)=28,IF(H9540=0,0,Calculator!$G$35),0)</f>
        <v>0</v>
      </c>
      <c r="M9540" s="29">
        <f ca="1">IF(I9540&gt;0,IF(DAY($C9540)=1,SUM(INDIRECT("I"&amp;(ROW(C9539)-DAY(C9539))):I9539),0),0)</f>
        <v>0</v>
      </c>
      <c r="N9540" s="29">
        <f ca="1">IF(C9540&lt;Calculator!$G$27,0,IF(C9540=Calculator!$G$27,Calculator!$G$39,IF(H9540-K9540&lt;=0,IF(D9540&gt;Calculator!$G$39,IF(H9540-K9540+E9540+L9540+M9540+Calculator!$G$39&gt;Calculator!$G$39,Calculator!$G$39-(H9540+E9540+L9540+M9540-K9540),Calculator!$G$39),D9540),0)))</f>
        <v>0</v>
      </c>
    </row>
    <row r="9541" spans="1:14" ht="15.75" thickBot="1">
      <c r="A9541" s="33" t="str">
        <f ca="1">IF(C9541=Calculator!$H$27,"F",IF(Daily!D9541+Daily!H9541=0,IF(D9540+H9540&gt;0,"L",""),""))</f>
        <v/>
      </c>
      <c r="B9541" s="34">
        <v>9540</v>
      </c>
      <c r="C9541" s="19">
        <f t="shared" ca="1" si="597"/>
        <v>55470</v>
      </c>
      <c r="D9541" s="29">
        <f t="shared" ca="1" si="599"/>
        <v>0</v>
      </c>
      <c r="E9541" s="29">
        <f ca="1">IF(C9541&lt;Calculator!$D$26,0,IF(DAY($C9541)=1,IF(D9541-Calculator!$G$24&gt;0,Calculator!$G$24,D9541),0))</f>
        <v>0</v>
      </c>
      <c r="F9541" s="29">
        <f ca="1">IF(E9541&gt;0,D9541*Calculator!$G$22/12,0)</f>
        <v>0</v>
      </c>
      <c r="G9541" s="29">
        <f ca="1">IF(E9541&gt;0,(IFERROR(-PMT(Calculator!$G$22/12,Calculator!$G$23*12,Calculator!$G$20),0))-F9541,0)</f>
        <v>0</v>
      </c>
      <c r="H9541" s="29">
        <f t="shared" ca="1" si="600"/>
        <v>0</v>
      </c>
      <c r="I9541" s="29">
        <f t="shared" ca="1" si="598"/>
        <v>0</v>
      </c>
      <c r="J9541" s="30">
        <f>Calculator!$G$40</f>
        <v>6.5000000000000002E-2</v>
      </c>
      <c r="K9541" s="29">
        <f ca="1">IF(C9541&gt;=Calculator!$G$27,IF(DAY($C9541)=1,Calculator!$G$34/2,IF(DAY($C9541)=15,Calculator!$G$34/2,0)),0)</f>
        <v>0</v>
      </c>
      <c r="L9541" s="29">
        <f ca="1">IF(DAY($C9541)=28,IF(H9541=0,0,Calculator!$G$35),0)</f>
        <v>0</v>
      </c>
      <c r="M9541" s="29">
        <f ca="1">IF(I9541&gt;0,IF(DAY($C9541)=1,SUM(INDIRECT("I"&amp;(ROW(C9540)-DAY(C9540))):I9540),0),0)</f>
        <v>0</v>
      </c>
      <c r="N9541" s="29">
        <f ca="1">IF(C9541&lt;Calculator!$G$27,0,IF(C9541=Calculator!$G$27,Calculator!$G$39,IF(H9541-K9541&lt;=0,IF(D9541&gt;Calculator!$G$39,IF(H9541-K9541+E9541+L9541+M9541+Calculator!$G$39&gt;Calculator!$G$39,Calculator!$G$39-(H9541+E9541+L9541+M9541-K9541),Calculator!$G$39),D9541),0)))</f>
        <v>0</v>
      </c>
    </row>
    <row r="9542" spans="1:14" ht="15.75" thickBot="1">
      <c r="A9542" s="33" t="str">
        <f ca="1">IF(C9542=Calculator!$H$27,"F",IF(Daily!D9542+Daily!H9542=0,IF(D9541+H9541&gt;0,"L",""),""))</f>
        <v/>
      </c>
      <c r="B9542" s="34">
        <v>9541</v>
      </c>
      <c r="C9542" s="19">
        <f t="shared" ca="1" si="597"/>
        <v>55471</v>
      </c>
      <c r="D9542" s="29">
        <f t="shared" ca="1" si="599"/>
        <v>0</v>
      </c>
      <c r="E9542" s="29">
        <f ca="1">IF(C9542&lt;Calculator!$D$26,0,IF(DAY($C9542)=1,IF(D9542-Calculator!$G$24&gt;0,Calculator!$G$24,D9542),0))</f>
        <v>0</v>
      </c>
      <c r="F9542" s="29">
        <f ca="1">IF(E9542&gt;0,D9542*Calculator!$G$22/12,0)</f>
        <v>0</v>
      </c>
      <c r="G9542" s="29">
        <f ca="1">IF(E9542&gt;0,(IFERROR(-PMT(Calculator!$G$22/12,Calculator!$G$23*12,Calculator!$G$20),0))-F9542,0)</f>
        <v>0</v>
      </c>
      <c r="H9542" s="29">
        <f t="shared" ca="1" si="600"/>
        <v>0</v>
      </c>
      <c r="I9542" s="29">
        <f t="shared" ca="1" si="598"/>
        <v>0</v>
      </c>
      <c r="J9542" s="30">
        <f>Calculator!$G$40</f>
        <v>6.5000000000000002E-2</v>
      </c>
      <c r="K9542" s="29">
        <f ca="1">IF(C9542&gt;=Calculator!$G$27,IF(DAY($C9542)=1,Calculator!$G$34/2,IF(DAY($C9542)=15,Calculator!$G$34/2,0)),0)</f>
        <v>0</v>
      </c>
      <c r="L9542" s="29">
        <f ca="1">IF(DAY($C9542)=28,IF(H9542=0,0,Calculator!$G$35),0)</f>
        <v>0</v>
      </c>
      <c r="M9542" s="29">
        <f ca="1">IF(I9542&gt;0,IF(DAY($C9542)=1,SUM(INDIRECT("I"&amp;(ROW(C9541)-DAY(C9541))):I9541),0),0)</f>
        <v>0</v>
      </c>
      <c r="N9542" s="29">
        <f ca="1">IF(C9542&lt;Calculator!$G$27,0,IF(C9542=Calculator!$G$27,Calculator!$G$39,IF(H9542-K9542&lt;=0,IF(D9542&gt;Calculator!$G$39,IF(H9542-K9542+E9542+L9542+M9542+Calculator!$G$39&gt;Calculator!$G$39,Calculator!$G$39-(H9542+E9542+L9542+M9542-K9542),Calculator!$G$39),D9542),0)))</f>
        <v>0</v>
      </c>
    </row>
    <row r="9543" spans="1:14" ht="15.75" thickBot="1">
      <c r="A9543" s="33" t="str">
        <f ca="1">IF(C9543=Calculator!$H$27,"F",IF(Daily!D9543+Daily!H9543=0,IF(D9542+H9542&gt;0,"L",""),""))</f>
        <v/>
      </c>
      <c r="B9543" s="34">
        <v>9542</v>
      </c>
      <c r="C9543" s="19">
        <f t="shared" ca="1" si="597"/>
        <v>55472</v>
      </c>
      <c r="D9543" s="29">
        <f t="shared" ca="1" si="599"/>
        <v>0</v>
      </c>
      <c r="E9543" s="29">
        <f ca="1">IF(C9543&lt;Calculator!$D$26,0,IF(DAY($C9543)=1,IF(D9543-Calculator!$G$24&gt;0,Calculator!$G$24,D9543),0))</f>
        <v>0</v>
      </c>
      <c r="F9543" s="29">
        <f ca="1">IF(E9543&gt;0,D9543*Calculator!$G$22/12,0)</f>
        <v>0</v>
      </c>
      <c r="G9543" s="29">
        <f ca="1">IF(E9543&gt;0,(IFERROR(-PMT(Calculator!$G$22/12,Calculator!$G$23*12,Calculator!$G$20),0))-F9543,0)</f>
        <v>0</v>
      </c>
      <c r="H9543" s="29">
        <f t="shared" ca="1" si="600"/>
        <v>0</v>
      </c>
      <c r="I9543" s="29">
        <f t="shared" ca="1" si="598"/>
        <v>0</v>
      </c>
      <c r="J9543" s="30">
        <f>Calculator!$G$40</f>
        <v>6.5000000000000002E-2</v>
      </c>
      <c r="K9543" s="29">
        <f ca="1">IF(C9543&gt;=Calculator!$G$27,IF(DAY($C9543)=1,Calculator!$G$34/2,IF(DAY($C9543)=15,Calculator!$G$34/2,0)),0)</f>
        <v>4500</v>
      </c>
      <c r="L9543" s="29">
        <f ca="1">IF(DAY($C9543)=28,IF(H9543=0,0,Calculator!$G$35),0)</f>
        <v>0</v>
      </c>
      <c r="M9543" s="29">
        <f ca="1">IF(I9543&gt;0,IF(DAY($C9543)=1,SUM(INDIRECT("I"&amp;(ROW(C9542)-DAY(C9542))):I9542),0),0)</f>
        <v>0</v>
      </c>
      <c r="N9543" s="29">
        <f ca="1">IF(C9543&lt;Calculator!$G$27,0,IF(C9543=Calculator!$G$27,Calculator!$G$39,IF(H9543-K9543&lt;=0,IF(D9543&gt;Calculator!$G$39,IF(H9543-K9543+E9543+L9543+M9543+Calculator!$G$39&gt;Calculator!$G$39,Calculator!$G$39-(H9543+E9543+L9543+M9543-K9543),Calculator!$G$39),D9543),0)))</f>
        <v>0</v>
      </c>
    </row>
    <row r="9544" spans="1:14" ht="15.75" thickBot="1">
      <c r="A9544" s="33" t="str">
        <f ca="1">IF(C9544=Calculator!$H$27,"F",IF(Daily!D9544+Daily!H9544=0,IF(D9543+H9543&gt;0,"L",""),""))</f>
        <v/>
      </c>
      <c r="B9544" s="34">
        <v>9543</v>
      </c>
      <c r="C9544" s="19">
        <f t="shared" ca="1" si="597"/>
        <v>55473</v>
      </c>
      <c r="D9544" s="29">
        <f t="shared" ca="1" si="599"/>
        <v>0</v>
      </c>
      <c r="E9544" s="29">
        <f ca="1">IF(C9544&lt;Calculator!$D$26,0,IF(DAY($C9544)=1,IF(D9544-Calculator!$G$24&gt;0,Calculator!$G$24,D9544),0))</f>
        <v>0</v>
      </c>
      <c r="F9544" s="29">
        <f ca="1">IF(E9544&gt;0,D9544*Calculator!$G$22/12,0)</f>
        <v>0</v>
      </c>
      <c r="G9544" s="29">
        <f ca="1">IF(E9544&gt;0,(IFERROR(-PMT(Calculator!$G$22/12,Calculator!$G$23*12,Calculator!$G$20),0))-F9544,0)</f>
        <v>0</v>
      </c>
      <c r="H9544" s="29">
        <f t="shared" ca="1" si="600"/>
        <v>0</v>
      </c>
      <c r="I9544" s="29">
        <f t="shared" ca="1" si="598"/>
        <v>0</v>
      </c>
      <c r="J9544" s="30">
        <f>Calculator!$G$40</f>
        <v>6.5000000000000002E-2</v>
      </c>
      <c r="K9544" s="29">
        <f ca="1">IF(C9544&gt;=Calculator!$G$27,IF(DAY($C9544)=1,Calculator!$G$34/2,IF(DAY($C9544)=15,Calculator!$G$34/2,0)),0)</f>
        <v>0</v>
      </c>
      <c r="L9544" s="29">
        <f ca="1">IF(DAY($C9544)=28,IF(H9544=0,0,Calculator!$G$35),0)</f>
        <v>0</v>
      </c>
      <c r="M9544" s="29">
        <f ca="1">IF(I9544&gt;0,IF(DAY($C9544)=1,SUM(INDIRECT("I"&amp;(ROW(C9543)-DAY(C9543))):I9543),0),0)</f>
        <v>0</v>
      </c>
      <c r="N9544" s="29">
        <f ca="1">IF(C9544&lt;Calculator!$G$27,0,IF(C9544=Calculator!$G$27,Calculator!$G$39,IF(H9544-K9544&lt;=0,IF(D9544&gt;Calculator!$G$39,IF(H9544-K9544+E9544+L9544+M9544+Calculator!$G$39&gt;Calculator!$G$39,Calculator!$G$39-(H9544+E9544+L9544+M9544-K9544),Calculator!$G$39),D9544),0)))</f>
        <v>0</v>
      </c>
    </row>
    <row r="9545" spans="1:14" ht="15.75" thickBot="1">
      <c r="A9545" s="33" t="str">
        <f ca="1">IF(C9545=Calculator!$H$27,"F",IF(Daily!D9545+Daily!H9545=0,IF(D9544+H9544&gt;0,"L",""),""))</f>
        <v/>
      </c>
      <c r="B9545" s="34">
        <v>9544</v>
      </c>
      <c r="C9545" s="19">
        <f t="shared" ca="1" si="597"/>
        <v>55474</v>
      </c>
      <c r="D9545" s="29">
        <f t="shared" ca="1" si="599"/>
        <v>0</v>
      </c>
      <c r="E9545" s="29">
        <f ca="1">IF(C9545&lt;Calculator!$D$26,0,IF(DAY($C9545)=1,IF(D9545-Calculator!$G$24&gt;0,Calculator!$G$24,D9545),0))</f>
        <v>0</v>
      </c>
      <c r="F9545" s="29">
        <f ca="1">IF(E9545&gt;0,D9545*Calculator!$G$22/12,0)</f>
        <v>0</v>
      </c>
      <c r="G9545" s="29">
        <f ca="1">IF(E9545&gt;0,(IFERROR(-PMT(Calculator!$G$22/12,Calculator!$G$23*12,Calculator!$G$20),0))-F9545,0)</f>
        <v>0</v>
      </c>
      <c r="H9545" s="29">
        <f t="shared" ca="1" si="600"/>
        <v>0</v>
      </c>
      <c r="I9545" s="29">
        <f t="shared" ca="1" si="598"/>
        <v>0</v>
      </c>
      <c r="J9545" s="30">
        <f>Calculator!$G$40</f>
        <v>6.5000000000000002E-2</v>
      </c>
      <c r="K9545" s="29">
        <f ca="1">IF(C9545&gt;=Calculator!$G$27,IF(DAY($C9545)=1,Calculator!$G$34/2,IF(DAY($C9545)=15,Calculator!$G$34/2,0)),0)</f>
        <v>0</v>
      </c>
      <c r="L9545" s="29">
        <f ca="1">IF(DAY($C9545)=28,IF(H9545=0,0,Calculator!$G$35),0)</f>
        <v>0</v>
      </c>
      <c r="M9545" s="29">
        <f ca="1">IF(I9545&gt;0,IF(DAY($C9545)=1,SUM(INDIRECT("I"&amp;(ROW(C9544)-DAY(C9544))):I9544),0),0)</f>
        <v>0</v>
      </c>
      <c r="N9545" s="29">
        <f ca="1">IF(C9545&lt;Calculator!$G$27,0,IF(C9545=Calculator!$G$27,Calculator!$G$39,IF(H9545-K9545&lt;=0,IF(D9545&gt;Calculator!$G$39,IF(H9545-K9545+E9545+L9545+M9545+Calculator!$G$39&gt;Calculator!$G$39,Calculator!$G$39-(H9545+E9545+L9545+M9545-K9545),Calculator!$G$39),D9545),0)))</f>
        <v>0</v>
      </c>
    </row>
    <row r="9546" spans="1:14" ht="15.75" thickBot="1">
      <c r="A9546" s="33" t="str">
        <f ca="1">IF(C9546=Calculator!$H$27,"F",IF(Daily!D9546+Daily!H9546=0,IF(D9545+H9545&gt;0,"L",""),""))</f>
        <v/>
      </c>
      <c r="B9546" s="34">
        <v>9545</v>
      </c>
      <c r="C9546" s="19">
        <f t="shared" ca="1" si="597"/>
        <v>55475</v>
      </c>
      <c r="D9546" s="29">
        <f t="shared" ca="1" si="599"/>
        <v>0</v>
      </c>
      <c r="E9546" s="29">
        <f ca="1">IF(C9546&lt;Calculator!$D$26,0,IF(DAY($C9546)=1,IF(D9546-Calculator!$G$24&gt;0,Calculator!$G$24,D9546),0))</f>
        <v>0</v>
      </c>
      <c r="F9546" s="29">
        <f ca="1">IF(E9546&gt;0,D9546*Calculator!$G$22/12,0)</f>
        <v>0</v>
      </c>
      <c r="G9546" s="29">
        <f ca="1">IF(E9546&gt;0,(IFERROR(-PMT(Calculator!$G$22/12,Calculator!$G$23*12,Calculator!$G$20),0))-F9546,0)</f>
        <v>0</v>
      </c>
      <c r="H9546" s="29">
        <f t="shared" ca="1" si="600"/>
        <v>0</v>
      </c>
      <c r="I9546" s="29">
        <f t="shared" ca="1" si="598"/>
        <v>0</v>
      </c>
      <c r="J9546" s="30">
        <f>Calculator!$G$40</f>
        <v>6.5000000000000002E-2</v>
      </c>
      <c r="K9546" s="29">
        <f ca="1">IF(C9546&gt;=Calculator!$G$27,IF(DAY($C9546)=1,Calculator!$G$34/2,IF(DAY($C9546)=15,Calculator!$G$34/2,0)),0)</f>
        <v>0</v>
      </c>
      <c r="L9546" s="29">
        <f ca="1">IF(DAY($C9546)=28,IF(H9546=0,0,Calculator!$G$35),0)</f>
        <v>0</v>
      </c>
      <c r="M9546" s="29">
        <f ca="1">IF(I9546&gt;0,IF(DAY($C9546)=1,SUM(INDIRECT("I"&amp;(ROW(C9545)-DAY(C9545))):I9545),0),0)</f>
        <v>0</v>
      </c>
      <c r="N9546" s="29">
        <f ca="1">IF(C9546&lt;Calculator!$G$27,0,IF(C9546=Calculator!$G$27,Calculator!$G$39,IF(H9546-K9546&lt;=0,IF(D9546&gt;Calculator!$G$39,IF(H9546-K9546+E9546+L9546+M9546+Calculator!$G$39&gt;Calculator!$G$39,Calculator!$G$39-(H9546+E9546+L9546+M9546-K9546),Calculator!$G$39),D9546),0)))</f>
        <v>0</v>
      </c>
    </row>
    <row r="9547" spans="1:14" ht="15.75" thickBot="1">
      <c r="A9547" s="33" t="str">
        <f ca="1">IF(C9547=Calculator!$H$27,"F",IF(Daily!D9547+Daily!H9547=0,IF(D9546+H9546&gt;0,"L",""),""))</f>
        <v/>
      </c>
      <c r="B9547" s="34">
        <v>9546</v>
      </c>
      <c r="C9547" s="19">
        <f t="shared" ca="1" si="597"/>
        <v>55476</v>
      </c>
      <c r="D9547" s="29">
        <f t="shared" ca="1" si="599"/>
        <v>0</v>
      </c>
      <c r="E9547" s="29">
        <f ca="1">IF(C9547&lt;Calculator!$D$26,0,IF(DAY($C9547)=1,IF(D9547-Calculator!$G$24&gt;0,Calculator!$G$24,D9547),0))</f>
        <v>0</v>
      </c>
      <c r="F9547" s="29">
        <f ca="1">IF(E9547&gt;0,D9547*Calculator!$G$22/12,0)</f>
        <v>0</v>
      </c>
      <c r="G9547" s="29">
        <f ca="1">IF(E9547&gt;0,(IFERROR(-PMT(Calculator!$G$22/12,Calculator!$G$23*12,Calculator!$G$20),0))-F9547,0)</f>
        <v>0</v>
      </c>
      <c r="H9547" s="29">
        <f t="shared" ca="1" si="600"/>
        <v>0</v>
      </c>
      <c r="I9547" s="29">
        <f t="shared" ca="1" si="598"/>
        <v>0</v>
      </c>
      <c r="J9547" s="30">
        <f>Calculator!$G$40</f>
        <v>6.5000000000000002E-2</v>
      </c>
      <c r="K9547" s="29">
        <f ca="1">IF(C9547&gt;=Calculator!$G$27,IF(DAY($C9547)=1,Calculator!$G$34/2,IF(DAY($C9547)=15,Calculator!$G$34/2,0)),0)</f>
        <v>0</v>
      </c>
      <c r="L9547" s="29">
        <f ca="1">IF(DAY($C9547)=28,IF(H9547=0,0,Calculator!$G$35),0)</f>
        <v>0</v>
      </c>
      <c r="M9547" s="29">
        <f ca="1">IF(I9547&gt;0,IF(DAY($C9547)=1,SUM(INDIRECT("I"&amp;(ROW(C9546)-DAY(C9546))):I9546),0),0)</f>
        <v>0</v>
      </c>
      <c r="N9547" s="29">
        <f ca="1">IF(C9547&lt;Calculator!$G$27,0,IF(C9547=Calculator!$G$27,Calculator!$G$39,IF(H9547-K9547&lt;=0,IF(D9547&gt;Calculator!$G$39,IF(H9547-K9547+E9547+L9547+M9547+Calculator!$G$39&gt;Calculator!$G$39,Calculator!$G$39-(H9547+E9547+L9547+M9547-K9547),Calculator!$G$39),D9547),0)))</f>
        <v>0</v>
      </c>
    </row>
    <row r="9548" spans="1:14" ht="15.75" thickBot="1">
      <c r="A9548" s="33" t="str">
        <f ca="1">IF(C9548=Calculator!$H$27,"F",IF(Daily!D9548+Daily!H9548=0,IF(D9547+H9547&gt;0,"L",""),""))</f>
        <v/>
      </c>
      <c r="B9548" s="34">
        <v>9547</v>
      </c>
      <c r="C9548" s="19">
        <f t="shared" ca="1" si="597"/>
        <v>55477</v>
      </c>
      <c r="D9548" s="29">
        <f t="shared" ca="1" si="599"/>
        <v>0</v>
      </c>
      <c r="E9548" s="29">
        <f ca="1">IF(C9548&lt;Calculator!$D$26,0,IF(DAY($C9548)=1,IF(D9548-Calculator!$G$24&gt;0,Calculator!$G$24,D9548),0))</f>
        <v>0</v>
      </c>
      <c r="F9548" s="29">
        <f ca="1">IF(E9548&gt;0,D9548*Calculator!$G$22/12,0)</f>
        <v>0</v>
      </c>
      <c r="G9548" s="29">
        <f ca="1">IF(E9548&gt;0,(IFERROR(-PMT(Calculator!$G$22/12,Calculator!$G$23*12,Calculator!$G$20),0))-F9548,0)</f>
        <v>0</v>
      </c>
      <c r="H9548" s="29">
        <f t="shared" ca="1" si="600"/>
        <v>0</v>
      </c>
      <c r="I9548" s="29">
        <f t="shared" ca="1" si="598"/>
        <v>0</v>
      </c>
      <c r="J9548" s="30">
        <f>Calculator!$G$40</f>
        <v>6.5000000000000002E-2</v>
      </c>
      <c r="K9548" s="29">
        <f ca="1">IF(C9548&gt;=Calculator!$G$27,IF(DAY($C9548)=1,Calculator!$G$34/2,IF(DAY($C9548)=15,Calculator!$G$34/2,0)),0)</f>
        <v>0</v>
      </c>
      <c r="L9548" s="29">
        <f ca="1">IF(DAY($C9548)=28,IF(H9548=0,0,Calculator!$G$35),0)</f>
        <v>0</v>
      </c>
      <c r="M9548" s="29">
        <f ca="1">IF(I9548&gt;0,IF(DAY($C9548)=1,SUM(INDIRECT("I"&amp;(ROW(C9547)-DAY(C9547))):I9547),0),0)</f>
        <v>0</v>
      </c>
      <c r="N9548" s="29">
        <f ca="1">IF(C9548&lt;Calculator!$G$27,0,IF(C9548=Calculator!$G$27,Calculator!$G$39,IF(H9548-K9548&lt;=0,IF(D9548&gt;Calculator!$G$39,IF(H9548-K9548+E9548+L9548+M9548+Calculator!$G$39&gt;Calculator!$G$39,Calculator!$G$39-(H9548+E9548+L9548+M9548-K9548),Calculator!$G$39),D9548),0)))</f>
        <v>0</v>
      </c>
    </row>
    <row r="9549" spans="1:14" ht="15.75" thickBot="1">
      <c r="A9549" s="33" t="str">
        <f ca="1">IF(C9549=Calculator!$H$27,"F",IF(Daily!D9549+Daily!H9549=0,IF(D9548+H9548&gt;0,"L",""),""))</f>
        <v/>
      </c>
      <c r="B9549" s="34">
        <v>9548</v>
      </c>
      <c r="C9549" s="19">
        <f t="shared" ca="1" si="597"/>
        <v>55478</v>
      </c>
      <c r="D9549" s="29">
        <f t="shared" ca="1" si="599"/>
        <v>0</v>
      </c>
      <c r="E9549" s="29">
        <f ca="1">IF(C9549&lt;Calculator!$D$26,0,IF(DAY($C9549)=1,IF(D9549-Calculator!$G$24&gt;0,Calculator!$G$24,D9549),0))</f>
        <v>0</v>
      </c>
      <c r="F9549" s="29">
        <f ca="1">IF(E9549&gt;0,D9549*Calculator!$G$22/12,0)</f>
        <v>0</v>
      </c>
      <c r="G9549" s="29">
        <f ca="1">IF(E9549&gt;0,(IFERROR(-PMT(Calculator!$G$22/12,Calculator!$G$23*12,Calculator!$G$20),0))-F9549,0)</f>
        <v>0</v>
      </c>
      <c r="H9549" s="29">
        <f t="shared" ca="1" si="600"/>
        <v>0</v>
      </c>
      <c r="I9549" s="29">
        <f t="shared" ca="1" si="598"/>
        <v>0</v>
      </c>
      <c r="J9549" s="30">
        <f>Calculator!$G$40</f>
        <v>6.5000000000000002E-2</v>
      </c>
      <c r="K9549" s="29">
        <f ca="1">IF(C9549&gt;=Calculator!$G$27,IF(DAY($C9549)=1,Calculator!$G$34/2,IF(DAY($C9549)=15,Calculator!$G$34/2,0)),0)</f>
        <v>0</v>
      </c>
      <c r="L9549" s="29">
        <f ca="1">IF(DAY($C9549)=28,IF(H9549=0,0,Calculator!$G$35),0)</f>
        <v>0</v>
      </c>
      <c r="M9549" s="29">
        <f ca="1">IF(I9549&gt;0,IF(DAY($C9549)=1,SUM(INDIRECT("I"&amp;(ROW(C9548)-DAY(C9548))):I9548),0),0)</f>
        <v>0</v>
      </c>
      <c r="N9549" s="29">
        <f ca="1">IF(C9549&lt;Calculator!$G$27,0,IF(C9549=Calculator!$G$27,Calculator!$G$39,IF(H9549-K9549&lt;=0,IF(D9549&gt;Calculator!$G$39,IF(H9549-K9549+E9549+L9549+M9549+Calculator!$G$39&gt;Calculator!$G$39,Calculator!$G$39-(H9549+E9549+L9549+M9549-K9549),Calculator!$G$39),D9549),0)))</f>
        <v>0</v>
      </c>
    </row>
    <row r="9550" spans="1:14" ht="15.75" thickBot="1">
      <c r="A9550" s="33" t="str">
        <f ca="1">IF(C9550=Calculator!$H$27,"F",IF(Daily!D9550+Daily!H9550=0,IF(D9549+H9549&gt;0,"L",""),""))</f>
        <v/>
      </c>
      <c r="B9550" s="34">
        <v>9549</v>
      </c>
      <c r="C9550" s="19">
        <f t="shared" ca="1" si="597"/>
        <v>55479</v>
      </c>
      <c r="D9550" s="29">
        <f t="shared" ca="1" si="599"/>
        <v>0</v>
      </c>
      <c r="E9550" s="29">
        <f ca="1">IF(C9550&lt;Calculator!$D$26,0,IF(DAY($C9550)=1,IF(D9550-Calculator!$G$24&gt;0,Calculator!$G$24,D9550),0))</f>
        <v>0</v>
      </c>
      <c r="F9550" s="29">
        <f ca="1">IF(E9550&gt;0,D9550*Calculator!$G$22/12,0)</f>
        <v>0</v>
      </c>
      <c r="G9550" s="29">
        <f ca="1">IF(E9550&gt;0,(IFERROR(-PMT(Calculator!$G$22/12,Calculator!$G$23*12,Calculator!$G$20),0))-F9550,0)</f>
        <v>0</v>
      </c>
      <c r="H9550" s="29">
        <f t="shared" ca="1" si="600"/>
        <v>0</v>
      </c>
      <c r="I9550" s="29">
        <f t="shared" ca="1" si="598"/>
        <v>0</v>
      </c>
      <c r="J9550" s="30">
        <f>Calculator!$G$40</f>
        <v>6.5000000000000002E-2</v>
      </c>
      <c r="K9550" s="29">
        <f ca="1">IF(C9550&gt;=Calculator!$G$27,IF(DAY($C9550)=1,Calculator!$G$34/2,IF(DAY($C9550)=15,Calculator!$G$34/2,0)),0)</f>
        <v>0</v>
      </c>
      <c r="L9550" s="29">
        <f ca="1">IF(DAY($C9550)=28,IF(H9550=0,0,Calculator!$G$35),0)</f>
        <v>0</v>
      </c>
      <c r="M9550" s="29">
        <f ca="1">IF(I9550&gt;0,IF(DAY($C9550)=1,SUM(INDIRECT("I"&amp;(ROW(C9549)-DAY(C9549))):I9549),0),0)</f>
        <v>0</v>
      </c>
      <c r="N9550" s="29">
        <f ca="1">IF(C9550&lt;Calculator!$G$27,0,IF(C9550=Calculator!$G$27,Calculator!$G$39,IF(H9550-K9550&lt;=0,IF(D9550&gt;Calculator!$G$39,IF(H9550-K9550+E9550+L9550+M9550+Calculator!$G$39&gt;Calculator!$G$39,Calculator!$G$39-(H9550+E9550+L9550+M9550-K9550),Calculator!$G$39),D9550),0)))</f>
        <v>0</v>
      </c>
    </row>
    <row r="9551" spans="1:14" ht="15.75" thickBot="1">
      <c r="A9551" s="33" t="str">
        <f ca="1">IF(C9551=Calculator!$H$27,"F",IF(Daily!D9551+Daily!H9551=0,IF(D9550+H9550&gt;0,"L",""),""))</f>
        <v/>
      </c>
      <c r="B9551" s="34">
        <v>9550</v>
      </c>
      <c r="C9551" s="19">
        <f t="shared" ca="1" si="597"/>
        <v>55480</v>
      </c>
      <c r="D9551" s="29">
        <f t="shared" ca="1" si="599"/>
        <v>0</v>
      </c>
      <c r="E9551" s="29">
        <f ca="1">IF(C9551&lt;Calculator!$D$26,0,IF(DAY($C9551)=1,IF(D9551-Calculator!$G$24&gt;0,Calculator!$G$24,D9551),0))</f>
        <v>0</v>
      </c>
      <c r="F9551" s="29">
        <f ca="1">IF(E9551&gt;0,D9551*Calculator!$G$22/12,0)</f>
        <v>0</v>
      </c>
      <c r="G9551" s="29">
        <f ca="1">IF(E9551&gt;0,(IFERROR(-PMT(Calculator!$G$22/12,Calculator!$G$23*12,Calculator!$G$20),0))-F9551,0)</f>
        <v>0</v>
      </c>
      <c r="H9551" s="29">
        <f t="shared" ca="1" si="600"/>
        <v>0</v>
      </c>
      <c r="I9551" s="29">
        <f t="shared" ca="1" si="598"/>
        <v>0</v>
      </c>
      <c r="J9551" s="30">
        <f>Calculator!$G$40</f>
        <v>6.5000000000000002E-2</v>
      </c>
      <c r="K9551" s="29">
        <f ca="1">IF(C9551&gt;=Calculator!$G$27,IF(DAY($C9551)=1,Calculator!$G$34/2,IF(DAY($C9551)=15,Calculator!$G$34/2,0)),0)</f>
        <v>0</v>
      </c>
      <c r="L9551" s="29">
        <f ca="1">IF(DAY($C9551)=28,IF(H9551=0,0,Calculator!$G$35),0)</f>
        <v>0</v>
      </c>
      <c r="M9551" s="29">
        <f ca="1">IF(I9551&gt;0,IF(DAY($C9551)=1,SUM(INDIRECT("I"&amp;(ROW(C9550)-DAY(C9550))):I9550),0),0)</f>
        <v>0</v>
      </c>
      <c r="N9551" s="29">
        <f ca="1">IF(C9551&lt;Calculator!$G$27,0,IF(C9551=Calculator!$G$27,Calculator!$G$39,IF(H9551-K9551&lt;=0,IF(D9551&gt;Calculator!$G$39,IF(H9551-K9551+E9551+L9551+M9551+Calculator!$G$39&gt;Calculator!$G$39,Calculator!$G$39-(H9551+E9551+L9551+M9551-K9551),Calculator!$G$39),D9551),0)))</f>
        <v>0</v>
      </c>
    </row>
    <row r="9552" spans="1:14" ht="15.75" thickBot="1">
      <c r="A9552" s="33" t="str">
        <f ca="1">IF(C9552=Calculator!$H$27,"F",IF(Daily!D9552+Daily!H9552=0,IF(D9551+H9551&gt;0,"L",""),""))</f>
        <v/>
      </c>
      <c r="B9552" s="34">
        <v>9551</v>
      </c>
      <c r="C9552" s="19">
        <f t="shared" ca="1" si="597"/>
        <v>55481</v>
      </c>
      <c r="D9552" s="29">
        <f t="shared" ca="1" si="599"/>
        <v>0</v>
      </c>
      <c r="E9552" s="29">
        <f ca="1">IF(C9552&lt;Calculator!$D$26,0,IF(DAY($C9552)=1,IF(D9552-Calculator!$G$24&gt;0,Calculator!$G$24,D9552),0))</f>
        <v>0</v>
      </c>
      <c r="F9552" s="29">
        <f ca="1">IF(E9552&gt;0,D9552*Calculator!$G$22/12,0)</f>
        <v>0</v>
      </c>
      <c r="G9552" s="29">
        <f ca="1">IF(E9552&gt;0,(IFERROR(-PMT(Calculator!$G$22/12,Calculator!$G$23*12,Calculator!$G$20),0))-F9552,0)</f>
        <v>0</v>
      </c>
      <c r="H9552" s="29">
        <f t="shared" ca="1" si="600"/>
        <v>0</v>
      </c>
      <c r="I9552" s="29">
        <f t="shared" ca="1" si="598"/>
        <v>0</v>
      </c>
      <c r="J9552" s="30">
        <f>Calculator!$G$40</f>
        <v>6.5000000000000002E-2</v>
      </c>
      <c r="K9552" s="29">
        <f ca="1">IF(C9552&gt;=Calculator!$G$27,IF(DAY($C9552)=1,Calculator!$G$34/2,IF(DAY($C9552)=15,Calculator!$G$34/2,0)),0)</f>
        <v>0</v>
      </c>
      <c r="L9552" s="29">
        <f ca="1">IF(DAY($C9552)=28,IF(H9552=0,0,Calculator!$G$35),0)</f>
        <v>0</v>
      </c>
      <c r="M9552" s="29">
        <f ca="1">IF(I9552&gt;0,IF(DAY($C9552)=1,SUM(INDIRECT("I"&amp;(ROW(C9551)-DAY(C9551))):I9551),0),0)</f>
        <v>0</v>
      </c>
      <c r="N9552" s="29">
        <f ca="1">IF(C9552&lt;Calculator!$G$27,0,IF(C9552=Calculator!$G$27,Calculator!$G$39,IF(H9552-K9552&lt;=0,IF(D9552&gt;Calculator!$G$39,IF(H9552-K9552+E9552+L9552+M9552+Calculator!$G$39&gt;Calculator!$G$39,Calculator!$G$39-(H9552+E9552+L9552+M9552-K9552),Calculator!$G$39),D9552),0)))</f>
        <v>0</v>
      </c>
    </row>
    <row r="9553" spans="1:14" ht="15.75" thickBot="1">
      <c r="A9553" s="33" t="str">
        <f ca="1">IF(C9553=Calculator!$H$27,"F",IF(Daily!D9553+Daily!H9553=0,IF(D9552+H9552&gt;0,"L",""),""))</f>
        <v/>
      </c>
      <c r="B9553" s="34">
        <v>9552</v>
      </c>
      <c r="C9553" s="19">
        <f t="shared" ca="1" si="597"/>
        <v>55482</v>
      </c>
      <c r="D9553" s="29">
        <f t="shared" ca="1" si="599"/>
        <v>0</v>
      </c>
      <c r="E9553" s="29">
        <f ca="1">IF(C9553&lt;Calculator!$D$26,0,IF(DAY($C9553)=1,IF(D9553-Calculator!$G$24&gt;0,Calculator!$G$24,D9553),0))</f>
        <v>0</v>
      </c>
      <c r="F9553" s="29">
        <f ca="1">IF(E9553&gt;0,D9553*Calculator!$G$22/12,0)</f>
        <v>0</v>
      </c>
      <c r="G9553" s="29">
        <f ca="1">IF(E9553&gt;0,(IFERROR(-PMT(Calculator!$G$22/12,Calculator!$G$23*12,Calculator!$G$20),0))-F9553,0)</f>
        <v>0</v>
      </c>
      <c r="H9553" s="29">
        <f t="shared" ca="1" si="600"/>
        <v>0</v>
      </c>
      <c r="I9553" s="29">
        <f t="shared" ca="1" si="598"/>
        <v>0</v>
      </c>
      <c r="J9553" s="30">
        <f>Calculator!$G$40</f>
        <v>6.5000000000000002E-2</v>
      </c>
      <c r="K9553" s="29">
        <f ca="1">IF(C9553&gt;=Calculator!$G$27,IF(DAY($C9553)=1,Calculator!$G$34/2,IF(DAY($C9553)=15,Calculator!$G$34/2,0)),0)</f>
        <v>0</v>
      </c>
      <c r="L9553" s="29">
        <f ca="1">IF(DAY($C9553)=28,IF(H9553=0,0,Calculator!$G$35),0)</f>
        <v>0</v>
      </c>
      <c r="M9553" s="29">
        <f ca="1">IF(I9553&gt;0,IF(DAY($C9553)=1,SUM(INDIRECT("I"&amp;(ROW(C9552)-DAY(C9552))):I9552),0),0)</f>
        <v>0</v>
      </c>
      <c r="N9553" s="29">
        <f ca="1">IF(C9553&lt;Calculator!$G$27,0,IF(C9553=Calculator!$G$27,Calculator!$G$39,IF(H9553-K9553&lt;=0,IF(D9553&gt;Calculator!$G$39,IF(H9553-K9553+E9553+L9553+M9553+Calculator!$G$39&gt;Calculator!$G$39,Calculator!$G$39-(H9553+E9553+L9553+M9553-K9553),Calculator!$G$39),D9553),0)))</f>
        <v>0</v>
      </c>
    </row>
    <row r="9554" spans="1:14" ht="15.75" thickBot="1">
      <c r="A9554" s="33" t="str">
        <f ca="1">IF(C9554=Calculator!$H$27,"F",IF(Daily!D9554+Daily!H9554=0,IF(D9553+H9553&gt;0,"L",""),""))</f>
        <v/>
      </c>
      <c r="B9554" s="34">
        <v>9553</v>
      </c>
      <c r="C9554" s="19">
        <f t="shared" ca="1" si="597"/>
        <v>55483</v>
      </c>
      <c r="D9554" s="29">
        <f t="shared" ca="1" si="599"/>
        <v>0</v>
      </c>
      <c r="E9554" s="29">
        <f ca="1">IF(C9554&lt;Calculator!$D$26,0,IF(DAY($C9554)=1,IF(D9554-Calculator!$G$24&gt;0,Calculator!$G$24,D9554),0))</f>
        <v>0</v>
      </c>
      <c r="F9554" s="29">
        <f ca="1">IF(E9554&gt;0,D9554*Calculator!$G$22/12,0)</f>
        <v>0</v>
      </c>
      <c r="G9554" s="29">
        <f ca="1">IF(E9554&gt;0,(IFERROR(-PMT(Calculator!$G$22/12,Calculator!$G$23*12,Calculator!$G$20),0))-F9554,0)</f>
        <v>0</v>
      </c>
      <c r="H9554" s="29">
        <f t="shared" ca="1" si="600"/>
        <v>0</v>
      </c>
      <c r="I9554" s="29">
        <f t="shared" ca="1" si="598"/>
        <v>0</v>
      </c>
      <c r="J9554" s="30">
        <f>Calculator!$G$40</f>
        <v>6.5000000000000002E-2</v>
      </c>
      <c r="K9554" s="29">
        <f ca="1">IF(C9554&gt;=Calculator!$G$27,IF(DAY($C9554)=1,Calculator!$G$34/2,IF(DAY($C9554)=15,Calculator!$G$34/2,0)),0)</f>
        <v>0</v>
      </c>
      <c r="L9554" s="29">
        <f ca="1">IF(DAY($C9554)=28,IF(H9554=0,0,Calculator!$G$35),0)</f>
        <v>0</v>
      </c>
      <c r="M9554" s="29">
        <f ca="1">IF(I9554&gt;0,IF(DAY($C9554)=1,SUM(INDIRECT("I"&amp;(ROW(C9553)-DAY(C9553))):I9553),0),0)</f>
        <v>0</v>
      </c>
      <c r="N9554" s="29">
        <f ca="1">IF(C9554&lt;Calculator!$G$27,0,IF(C9554=Calculator!$G$27,Calculator!$G$39,IF(H9554-K9554&lt;=0,IF(D9554&gt;Calculator!$G$39,IF(H9554-K9554+E9554+L9554+M9554+Calculator!$G$39&gt;Calculator!$G$39,Calculator!$G$39-(H9554+E9554+L9554+M9554-K9554),Calculator!$G$39),D9554),0)))</f>
        <v>0</v>
      </c>
    </row>
    <row r="9555" spans="1:14" ht="15.75" thickBot="1">
      <c r="A9555" s="33" t="str">
        <f ca="1">IF(C9555=Calculator!$H$27,"F",IF(Daily!D9555+Daily!H9555=0,IF(D9554+H9554&gt;0,"L",""),""))</f>
        <v/>
      </c>
      <c r="B9555" s="34">
        <v>9554</v>
      </c>
      <c r="C9555" s="19">
        <f t="shared" ca="1" si="597"/>
        <v>55484</v>
      </c>
      <c r="D9555" s="29">
        <f t="shared" ca="1" si="599"/>
        <v>0</v>
      </c>
      <c r="E9555" s="29">
        <f ca="1">IF(C9555&lt;Calculator!$D$26,0,IF(DAY($C9555)=1,IF(D9555-Calculator!$G$24&gt;0,Calculator!$G$24,D9555),0))</f>
        <v>0</v>
      </c>
      <c r="F9555" s="29">
        <f ca="1">IF(E9555&gt;0,D9555*Calculator!$G$22/12,0)</f>
        <v>0</v>
      </c>
      <c r="G9555" s="29">
        <f ca="1">IF(E9555&gt;0,(IFERROR(-PMT(Calculator!$G$22/12,Calculator!$G$23*12,Calculator!$G$20),0))-F9555,0)</f>
        <v>0</v>
      </c>
      <c r="H9555" s="29">
        <f t="shared" ca="1" si="600"/>
        <v>0</v>
      </c>
      <c r="I9555" s="29">
        <f t="shared" ca="1" si="598"/>
        <v>0</v>
      </c>
      <c r="J9555" s="30">
        <f>Calculator!$G$40</f>
        <v>6.5000000000000002E-2</v>
      </c>
      <c r="K9555" s="29">
        <f ca="1">IF(C9555&gt;=Calculator!$G$27,IF(DAY($C9555)=1,Calculator!$G$34/2,IF(DAY($C9555)=15,Calculator!$G$34/2,0)),0)</f>
        <v>0</v>
      </c>
      <c r="L9555" s="29">
        <f ca="1">IF(DAY($C9555)=28,IF(H9555=0,0,Calculator!$G$35),0)</f>
        <v>0</v>
      </c>
      <c r="M9555" s="29">
        <f ca="1">IF(I9555&gt;0,IF(DAY($C9555)=1,SUM(INDIRECT("I"&amp;(ROW(C9554)-DAY(C9554))):I9554),0),0)</f>
        <v>0</v>
      </c>
      <c r="N9555" s="29">
        <f ca="1">IF(C9555&lt;Calculator!$G$27,0,IF(C9555=Calculator!$G$27,Calculator!$G$39,IF(H9555-K9555&lt;=0,IF(D9555&gt;Calculator!$G$39,IF(H9555-K9555+E9555+L9555+M9555+Calculator!$G$39&gt;Calculator!$G$39,Calculator!$G$39-(H9555+E9555+L9555+M9555-K9555),Calculator!$G$39),D9555),0)))</f>
        <v>0</v>
      </c>
    </row>
    <row r="9556" spans="1:14" ht="15.75" thickBot="1">
      <c r="A9556" s="33" t="str">
        <f ca="1">IF(C9556=Calculator!$H$27,"F",IF(Daily!D9556+Daily!H9556=0,IF(D9555+H9555&gt;0,"L",""),""))</f>
        <v/>
      </c>
      <c r="B9556" s="34">
        <v>9555</v>
      </c>
      <c r="C9556" s="19">
        <f t="shared" ca="1" si="597"/>
        <v>55485</v>
      </c>
      <c r="D9556" s="29">
        <f t="shared" ca="1" si="599"/>
        <v>0</v>
      </c>
      <c r="E9556" s="29">
        <f ca="1">IF(C9556&lt;Calculator!$D$26,0,IF(DAY($C9556)=1,IF(D9556-Calculator!$G$24&gt;0,Calculator!$G$24,D9556),0))</f>
        <v>0</v>
      </c>
      <c r="F9556" s="29">
        <f ca="1">IF(E9556&gt;0,D9556*Calculator!$G$22/12,0)</f>
        <v>0</v>
      </c>
      <c r="G9556" s="29">
        <f ca="1">IF(E9556&gt;0,(IFERROR(-PMT(Calculator!$G$22/12,Calculator!$G$23*12,Calculator!$G$20),0))-F9556,0)</f>
        <v>0</v>
      </c>
      <c r="H9556" s="29">
        <f t="shared" ca="1" si="600"/>
        <v>0</v>
      </c>
      <c r="I9556" s="29">
        <f t="shared" ca="1" si="598"/>
        <v>0</v>
      </c>
      <c r="J9556" s="30">
        <f>Calculator!$G$40</f>
        <v>6.5000000000000002E-2</v>
      </c>
      <c r="K9556" s="29">
        <f ca="1">IF(C9556&gt;=Calculator!$G$27,IF(DAY($C9556)=1,Calculator!$G$34/2,IF(DAY($C9556)=15,Calculator!$G$34/2,0)),0)</f>
        <v>0</v>
      </c>
      <c r="L9556" s="29">
        <f ca="1">IF(DAY($C9556)=28,IF(H9556=0,0,Calculator!$G$35),0)</f>
        <v>0</v>
      </c>
      <c r="M9556" s="29">
        <f ca="1">IF(I9556&gt;0,IF(DAY($C9556)=1,SUM(INDIRECT("I"&amp;(ROW(C9555)-DAY(C9555))):I9555),0),0)</f>
        <v>0</v>
      </c>
      <c r="N9556" s="29">
        <f ca="1">IF(C9556&lt;Calculator!$G$27,0,IF(C9556=Calculator!$G$27,Calculator!$G$39,IF(H9556-K9556&lt;=0,IF(D9556&gt;Calculator!$G$39,IF(H9556-K9556+E9556+L9556+M9556+Calculator!$G$39&gt;Calculator!$G$39,Calculator!$G$39-(H9556+E9556+L9556+M9556-K9556),Calculator!$G$39),D9556),0)))</f>
        <v>0</v>
      </c>
    </row>
    <row r="9557" spans="1:14" ht="15.75" thickBot="1">
      <c r="A9557" s="33" t="str">
        <f ca="1">IF(C9557=Calculator!$H$27,"F",IF(Daily!D9557+Daily!H9557=0,IF(D9556+H9556&gt;0,"L",""),""))</f>
        <v/>
      </c>
      <c r="B9557" s="34">
        <v>9556</v>
      </c>
      <c r="C9557" s="19">
        <f t="shared" ca="1" si="597"/>
        <v>55486</v>
      </c>
      <c r="D9557" s="29">
        <f t="shared" ca="1" si="599"/>
        <v>0</v>
      </c>
      <c r="E9557" s="29">
        <f ca="1">IF(C9557&lt;Calculator!$D$26,0,IF(DAY($C9557)=1,IF(D9557-Calculator!$G$24&gt;0,Calculator!$G$24,D9557),0))</f>
        <v>0</v>
      </c>
      <c r="F9557" s="29">
        <f ca="1">IF(E9557&gt;0,D9557*Calculator!$G$22/12,0)</f>
        <v>0</v>
      </c>
      <c r="G9557" s="29">
        <f ca="1">IF(E9557&gt;0,(IFERROR(-PMT(Calculator!$G$22/12,Calculator!$G$23*12,Calculator!$G$20),0))-F9557,0)</f>
        <v>0</v>
      </c>
      <c r="H9557" s="29">
        <f t="shared" ca="1" si="600"/>
        <v>0</v>
      </c>
      <c r="I9557" s="29">
        <f t="shared" ca="1" si="598"/>
        <v>0</v>
      </c>
      <c r="J9557" s="30">
        <f>Calculator!$G$40</f>
        <v>6.5000000000000002E-2</v>
      </c>
      <c r="K9557" s="29">
        <f ca="1">IF(C9557&gt;=Calculator!$G$27,IF(DAY($C9557)=1,Calculator!$G$34/2,IF(DAY($C9557)=15,Calculator!$G$34/2,0)),0)</f>
        <v>0</v>
      </c>
      <c r="L9557" s="29">
        <f ca="1">IF(DAY($C9557)=28,IF(H9557=0,0,Calculator!$G$35),0)</f>
        <v>0</v>
      </c>
      <c r="M9557" s="29">
        <f ca="1">IF(I9557&gt;0,IF(DAY($C9557)=1,SUM(INDIRECT("I"&amp;(ROW(C9556)-DAY(C9556))):I9556),0),0)</f>
        <v>0</v>
      </c>
      <c r="N9557" s="29">
        <f ca="1">IF(C9557&lt;Calculator!$G$27,0,IF(C9557=Calculator!$G$27,Calculator!$G$39,IF(H9557-K9557&lt;=0,IF(D9557&gt;Calculator!$G$39,IF(H9557-K9557+E9557+L9557+M9557+Calculator!$G$39&gt;Calculator!$G$39,Calculator!$G$39-(H9557+E9557+L9557+M9557-K9557),Calculator!$G$39),D9557),0)))</f>
        <v>0</v>
      </c>
    </row>
    <row r="9558" spans="1:14" ht="15.75" thickBot="1">
      <c r="A9558" s="33" t="str">
        <f ca="1">IF(C9558=Calculator!$H$27,"F",IF(Daily!D9558+Daily!H9558=0,IF(D9557+H9557&gt;0,"L",""),""))</f>
        <v/>
      </c>
      <c r="B9558" s="34">
        <v>9557</v>
      </c>
      <c r="C9558" s="19">
        <f t="shared" ca="1" si="597"/>
        <v>55487</v>
      </c>
      <c r="D9558" s="29">
        <f t="shared" ca="1" si="599"/>
        <v>0</v>
      </c>
      <c r="E9558" s="29">
        <f ca="1">IF(C9558&lt;Calculator!$D$26,0,IF(DAY($C9558)=1,IF(D9558-Calculator!$G$24&gt;0,Calculator!$G$24,D9558),0))</f>
        <v>0</v>
      </c>
      <c r="F9558" s="29">
        <f ca="1">IF(E9558&gt;0,D9558*Calculator!$G$22/12,0)</f>
        <v>0</v>
      </c>
      <c r="G9558" s="29">
        <f ca="1">IF(E9558&gt;0,(IFERROR(-PMT(Calculator!$G$22/12,Calculator!$G$23*12,Calculator!$G$20),0))-F9558,0)</f>
        <v>0</v>
      </c>
      <c r="H9558" s="29">
        <f t="shared" ca="1" si="600"/>
        <v>0</v>
      </c>
      <c r="I9558" s="29">
        <f t="shared" ca="1" si="598"/>
        <v>0</v>
      </c>
      <c r="J9558" s="30">
        <f>Calculator!$G$40</f>
        <v>6.5000000000000002E-2</v>
      </c>
      <c r="K9558" s="29">
        <f ca="1">IF(C9558&gt;=Calculator!$G$27,IF(DAY($C9558)=1,Calculator!$G$34/2,IF(DAY($C9558)=15,Calculator!$G$34/2,0)),0)</f>
        <v>0</v>
      </c>
      <c r="L9558" s="29">
        <f ca="1">IF(DAY($C9558)=28,IF(H9558=0,0,Calculator!$G$35),0)</f>
        <v>0</v>
      </c>
      <c r="M9558" s="29">
        <f ca="1">IF(I9558&gt;0,IF(DAY($C9558)=1,SUM(INDIRECT("I"&amp;(ROW(C9557)-DAY(C9557))):I9557),0),0)</f>
        <v>0</v>
      </c>
      <c r="N9558" s="29">
        <f ca="1">IF(C9558&lt;Calculator!$G$27,0,IF(C9558=Calculator!$G$27,Calculator!$G$39,IF(H9558-K9558&lt;=0,IF(D9558&gt;Calculator!$G$39,IF(H9558-K9558+E9558+L9558+M9558+Calculator!$G$39&gt;Calculator!$G$39,Calculator!$G$39-(H9558+E9558+L9558+M9558-K9558),Calculator!$G$39),D9558),0)))</f>
        <v>0</v>
      </c>
    </row>
    <row r="9559" spans="1:14" ht="15.75" thickBot="1">
      <c r="A9559" s="33" t="str">
        <f ca="1">IF(C9559=Calculator!$H$27,"F",IF(Daily!D9559+Daily!H9559=0,IF(D9558+H9558&gt;0,"L",""),""))</f>
        <v/>
      </c>
      <c r="B9559" s="34">
        <v>9558</v>
      </c>
      <c r="C9559" s="19">
        <f t="shared" ca="1" si="597"/>
        <v>55488</v>
      </c>
      <c r="D9559" s="29">
        <f t="shared" ca="1" si="599"/>
        <v>0</v>
      </c>
      <c r="E9559" s="29">
        <f ca="1">IF(C9559&lt;Calculator!$D$26,0,IF(DAY($C9559)=1,IF(D9559-Calculator!$G$24&gt;0,Calculator!$G$24,D9559),0))</f>
        <v>0</v>
      </c>
      <c r="F9559" s="29">
        <f ca="1">IF(E9559&gt;0,D9559*Calculator!$G$22/12,0)</f>
        <v>0</v>
      </c>
      <c r="G9559" s="29">
        <f ca="1">IF(E9559&gt;0,(IFERROR(-PMT(Calculator!$G$22/12,Calculator!$G$23*12,Calculator!$G$20),0))-F9559,0)</f>
        <v>0</v>
      </c>
      <c r="H9559" s="29">
        <f t="shared" ca="1" si="600"/>
        <v>0</v>
      </c>
      <c r="I9559" s="29">
        <f t="shared" ca="1" si="598"/>
        <v>0</v>
      </c>
      <c r="J9559" s="30">
        <f>Calculator!$G$40</f>
        <v>6.5000000000000002E-2</v>
      </c>
      <c r="K9559" s="29">
        <f ca="1">IF(C9559&gt;=Calculator!$G$27,IF(DAY($C9559)=1,Calculator!$G$34/2,IF(DAY($C9559)=15,Calculator!$G$34/2,0)),0)</f>
        <v>4500</v>
      </c>
      <c r="L9559" s="29">
        <f ca="1">IF(DAY($C9559)=28,IF(H9559=0,0,Calculator!$G$35),0)</f>
        <v>0</v>
      </c>
      <c r="M9559" s="29">
        <f ca="1">IF(I9559&gt;0,IF(DAY($C9559)=1,SUM(INDIRECT("I"&amp;(ROW(C9558)-DAY(C9558))):I9558),0),0)</f>
        <v>0</v>
      </c>
      <c r="N9559" s="29">
        <f ca="1">IF(C9559&lt;Calculator!$G$27,0,IF(C9559=Calculator!$G$27,Calculator!$G$39,IF(H9559-K9559&lt;=0,IF(D9559&gt;Calculator!$G$39,IF(H9559-K9559+E9559+L9559+M9559+Calculator!$G$39&gt;Calculator!$G$39,Calculator!$G$39-(H9559+E9559+L9559+M9559-K9559),Calculator!$G$39),D9559),0)))</f>
        <v>0</v>
      </c>
    </row>
    <row r="9560" spans="1:14" ht="15.75" thickBot="1">
      <c r="A9560" s="33" t="str">
        <f ca="1">IF(C9560=Calculator!$H$27,"F",IF(Daily!D9560+Daily!H9560=0,IF(D9559+H9559&gt;0,"L",""),""))</f>
        <v/>
      </c>
      <c r="B9560" s="34">
        <v>9559</v>
      </c>
      <c r="C9560" s="19">
        <f t="shared" ca="1" si="597"/>
        <v>55489</v>
      </c>
      <c r="D9560" s="29">
        <f t="shared" ca="1" si="599"/>
        <v>0</v>
      </c>
      <c r="E9560" s="29">
        <f ca="1">IF(C9560&lt;Calculator!$D$26,0,IF(DAY($C9560)=1,IF(D9560-Calculator!$G$24&gt;0,Calculator!$G$24,D9560),0))</f>
        <v>0</v>
      </c>
      <c r="F9560" s="29">
        <f ca="1">IF(E9560&gt;0,D9560*Calculator!$G$22/12,0)</f>
        <v>0</v>
      </c>
      <c r="G9560" s="29">
        <f ca="1">IF(E9560&gt;0,(IFERROR(-PMT(Calculator!$G$22/12,Calculator!$G$23*12,Calculator!$G$20),0))-F9560,0)</f>
        <v>0</v>
      </c>
      <c r="H9560" s="29">
        <f t="shared" ca="1" si="600"/>
        <v>0</v>
      </c>
      <c r="I9560" s="29">
        <f t="shared" ca="1" si="598"/>
        <v>0</v>
      </c>
      <c r="J9560" s="30">
        <f>Calculator!$G$40</f>
        <v>6.5000000000000002E-2</v>
      </c>
      <c r="K9560" s="29">
        <f ca="1">IF(C9560&gt;=Calculator!$G$27,IF(DAY($C9560)=1,Calculator!$G$34/2,IF(DAY($C9560)=15,Calculator!$G$34/2,0)),0)</f>
        <v>0</v>
      </c>
      <c r="L9560" s="29">
        <f ca="1">IF(DAY($C9560)=28,IF(H9560=0,0,Calculator!$G$35),0)</f>
        <v>0</v>
      </c>
      <c r="M9560" s="29">
        <f ca="1">IF(I9560&gt;0,IF(DAY($C9560)=1,SUM(INDIRECT("I"&amp;(ROW(C9559)-DAY(C9559))):I9559),0),0)</f>
        <v>0</v>
      </c>
      <c r="N9560" s="29">
        <f ca="1">IF(C9560&lt;Calculator!$G$27,0,IF(C9560=Calculator!$G$27,Calculator!$G$39,IF(H9560-K9560&lt;=0,IF(D9560&gt;Calculator!$G$39,IF(H9560-K9560+E9560+L9560+M9560+Calculator!$G$39&gt;Calculator!$G$39,Calculator!$G$39-(H9560+E9560+L9560+M9560-K9560),Calculator!$G$39),D9560),0)))</f>
        <v>0</v>
      </c>
    </row>
    <row r="9561" spans="1:14" ht="15.75" thickBot="1">
      <c r="A9561" s="33" t="str">
        <f ca="1">IF(C9561=Calculator!$H$27,"F",IF(Daily!D9561+Daily!H9561=0,IF(D9560+H9560&gt;0,"L",""),""))</f>
        <v/>
      </c>
      <c r="B9561" s="34">
        <v>9560</v>
      </c>
      <c r="C9561" s="19">
        <f t="shared" ca="1" si="597"/>
        <v>55490</v>
      </c>
      <c r="D9561" s="29">
        <f t="shared" ca="1" si="599"/>
        <v>0</v>
      </c>
      <c r="E9561" s="29">
        <f ca="1">IF(C9561&lt;Calculator!$D$26,0,IF(DAY($C9561)=1,IF(D9561-Calculator!$G$24&gt;0,Calculator!$G$24,D9561),0))</f>
        <v>0</v>
      </c>
      <c r="F9561" s="29">
        <f ca="1">IF(E9561&gt;0,D9561*Calculator!$G$22/12,0)</f>
        <v>0</v>
      </c>
      <c r="G9561" s="29">
        <f ca="1">IF(E9561&gt;0,(IFERROR(-PMT(Calculator!$G$22/12,Calculator!$G$23*12,Calculator!$G$20),0))-F9561,0)</f>
        <v>0</v>
      </c>
      <c r="H9561" s="29">
        <f t="shared" ca="1" si="600"/>
        <v>0</v>
      </c>
      <c r="I9561" s="29">
        <f t="shared" ca="1" si="598"/>
        <v>0</v>
      </c>
      <c r="J9561" s="30">
        <f>Calculator!$G$40</f>
        <v>6.5000000000000002E-2</v>
      </c>
      <c r="K9561" s="29">
        <f ca="1">IF(C9561&gt;=Calculator!$G$27,IF(DAY($C9561)=1,Calculator!$G$34/2,IF(DAY($C9561)=15,Calculator!$G$34/2,0)),0)</f>
        <v>0</v>
      </c>
      <c r="L9561" s="29">
        <f ca="1">IF(DAY($C9561)=28,IF(H9561=0,0,Calculator!$G$35),0)</f>
        <v>0</v>
      </c>
      <c r="M9561" s="29">
        <f ca="1">IF(I9561&gt;0,IF(DAY($C9561)=1,SUM(INDIRECT("I"&amp;(ROW(C9560)-DAY(C9560))):I9560),0),0)</f>
        <v>0</v>
      </c>
      <c r="N9561" s="29">
        <f ca="1">IF(C9561&lt;Calculator!$G$27,0,IF(C9561=Calculator!$G$27,Calculator!$G$39,IF(H9561-K9561&lt;=0,IF(D9561&gt;Calculator!$G$39,IF(H9561-K9561+E9561+L9561+M9561+Calculator!$G$39&gt;Calculator!$G$39,Calculator!$G$39-(H9561+E9561+L9561+M9561-K9561),Calculator!$G$39),D9561),0)))</f>
        <v>0</v>
      </c>
    </row>
    <row r="9562" spans="1:14" ht="15.75" thickBot="1">
      <c r="A9562" s="33" t="str">
        <f ca="1">IF(C9562=Calculator!$H$27,"F",IF(Daily!D9562+Daily!H9562=0,IF(D9561+H9561&gt;0,"L",""),""))</f>
        <v/>
      </c>
      <c r="B9562" s="34">
        <v>9561</v>
      </c>
      <c r="C9562" s="19">
        <f t="shared" ca="1" si="597"/>
        <v>55491</v>
      </c>
      <c r="D9562" s="29">
        <f t="shared" ca="1" si="599"/>
        <v>0</v>
      </c>
      <c r="E9562" s="29">
        <f ca="1">IF(C9562&lt;Calculator!$D$26,0,IF(DAY($C9562)=1,IF(D9562-Calculator!$G$24&gt;0,Calculator!$G$24,D9562),0))</f>
        <v>0</v>
      </c>
      <c r="F9562" s="29">
        <f ca="1">IF(E9562&gt;0,D9562*Calculator!$G$22/12,0)</f>
        <v>0</v>
      </c>
      <c r="G9562" s="29">
        <f ca="1">IF(E9562&gt;0,(IFERROR(-PMT(Calculator!$G$22/12,Calculator!$G$23*12,Calculator!$G$20),0))-F9562,0)</f>
        <v>0</v>
      </c>
      <c r="H9562" s="29">
        <f t="shared" ca="1" si="600"/>
        <v>0</v>
      </c>
      <c r="I9562" s="29">
        <f t="shared" ca="1" si="598"/>
        <v>0</v>
      </c>
      <c r="J9562" s="30">
        <f>Calculator!$G$40</f>
        <v>6.5000000000000002E-2</v>
      </c>
      <c r="K9562" s="29">
        <f ca="1">IF(C9562&gt;=Calculator!$G$27,IF(DAY($C9562)=1,Calculator!$G$34/2,IF(DAY($C9562)=15,Calculator!$G$34/2,0)),0)</f>
        <v>0</v>
      </c>
      <c r="L9562" s="29">
        <f ca="1">IF(DAY($C9562)=28,IF(H9562=0,0,Calculator!$G$35),0)</f>
        <v>0</v>
      </c>
      <c r="M9562" s="29">
        <f ca="1">IF(I9562&gt;0,IF(DAY($C9562)=1,SUM(INDIRECT("I"&amp;(ROW(C9561)-DAY(C9561))):I9561),0),0)</f>
        <v>0</v>
      </c>
      <c r="N9562" s="29">
        <f ca="1">IF(C9562&lt;Calculator!$G$27,0,IF(C9562=Calculator!$G$27,Calculator!$G$39,IF(H9562-K9562&lt;=0,IF(D9562&gt;Calculator!$G$39,IF(H9562-K9562+E9562+L9562+M9562+Calculator!$G$39&gt;Calculator!$G$39,Calculator!$G$39-(H9562+E9562+L9562+M9562-K9562),Calculator!$G$39),D9562),0)))</f>
        <v>0</v>
      </c>
    </row>
    <row r="9563" spans="1:14" ht="15.75" thickBot="1">
      <c r="A9563" s="33" t="str">
        <f ca="1">IF(C9563=Calculator!$H$27,"F",IF(Daily!D9563+Daily!H9563=0,IF(D9562+H9562&gt;0,"L",""),""))</f>
        <v/>
      </c>
      <c r="B9563" s="34">
        <v>9562</v>
      </c>
      <c r="C9563" s="19">
        <f t="shared" ca="1" si="597"/>
        <v>55492</v>
      </c>
      <c r="D9563" s="29">
        <f t="shared" ca="1" si="599"/>
        <v>0</v>
      </c>
      <c r="E9563" s="29">
        <f ca="1">IF(C9563&lt;Calculator!$D$26,0,IF(DAY($C9563)=1,IF(D9563-Calculator!$G$24&gt;0,Calculator!$G$24,D9563),0))</f>
        <v>0</v>
      </c>
      <c r="F9563" s="29">
        <f ca="1">IF(E9563&gt;0,D9563*Calculator!$G$22/12,0)</f>
        <v>0</v>
      </c>
      <c r="G9563" s="29">
        <f ca="1">IF(E9563&gt;0,(IFERROR(-PMT(Calculator!$G$22/12,Calculator!$G$23*12,Calculator!$G$20),0))-F9563,0)</f>
        <v>0</v>
      </c>
      <c r="H9563" s="29">
        <f t="shared" ca="1" si="600"/>
        <v>0</v>
      </c>
      <c r="I9563" s="29">
        <f t="shared" ca="1" si="598"/>
        <v>0</v>
      </c>
      <c r="J9563" s="30">
        <f>Calculator!$G$40</f>
        <v>6.5000000000000002E-2</v>
      </c>
      <c r="K9563" s="29">
        <f ca="1">IF(C9563&gt;=Calculator!$G$27,IF(DAY($C9563)=1,Calculator!$G$34/2,IF(DAY($C9563)=15,Calculator!$G$34/2,0)),0)</f>
        <v>0</v>
      </c>
      <c r="L9563" s="29">
        <f ca="1">IF(DAY($C9563)=28,IF(H9563=0,0,Calculator!$G$35),0)</f>
        <v>0</v>
      </c>
      <c r="M9563" s="29">
        <f ca="1">IF(I9563&gt;0,IF(DAY($C9563)=1,SUM(INDIRECT("I"&amp;(ROW(C9562)-DAY(C9562))):I9562),0),0)</f>
        <v>0</v>
      </c>
      <c r="N9563" s="29">
        <f ca="1">IF(C9563&lt;Calculator!$G$27,0,IF(C9563=Calculator!$G$27,Calculator!$G$39,IF(H9563-K9563&lt;=0,IF(D9563&gt;Calculator!$G$39,IF(H9563-K9563+E9563+L9563+M9563+Calculator!$G$39&gt;Calculator!$G$39,Calculator!$G$39-(H9563+E9563+L9563+M9563-K9563),Calculator!$G$39),D9563),0)))</f>
        <v>0</v>
      </c>
    </row>
    <row r="9564" spans="1:14" ht="15.75" thickBot="1">
      <c r="A9564" s="33" t="str">
        <f ca="1">IF(C9564=Calculator!$H$27,"F",IF(Daily!D9564+Daily!H9564=0,IF(D9563+H9563&gt;0,"L",""),""))</f>
        <v/>
      </c>
      <c r="B9564" s="34">
        <v>9563</v>
      </c>
      <c r="C9564" s="19">
        <f t="shared" ca="1" si="597"/>
        <v>55493</v>
      </c>
      <c r="D9564" s="29">
        <f t="shared" ca="1" si="599"/>
        <v>0</v>
      </c>
      <c r="E9564" s="29">
        <f ca="1">IF(C9564&lt;Calculator!$D$26,0,IF(DAY($C9564)=1,IF(D9564-Calculator!$G$24&gt;0,Calculator!$G$24,D9564),0))</f>
        <v>0</v>
      </c>
      <c r="F9564" s="29">
        <f ca="1">IF(E9564&gt;0,D9564*Calculator!$G$22/12,0)</f>
        <v>0</v>
      </c>
      <c r="G9564" s="29">
        <f ca="1">IF(E9564&gt;0,(IFERROR(-PMT(Calculator!$G$22/12,Calculator!$G$23*12,Calculator!$G$20),0))-F9564,0)</f>
        <v>0</v>
      </c>
      <c r="H9564" s="29">
        <f t="shared" ca="1" si="600"/>
        <v>0</v>
      </c>
      <c r="I9564" s="29">
        <f t="shared" ca="1" si="598"/>
        <v>0</v>
      </c>
      <c r="J9564" s="30">
        <f>Calculator!$G$40</f>
        <v>6.5000000000000002E-2</v>
      </c>
      <c r="K9564" s="29">
        <f ca="1">IF(C9564&gt;=Calculator!$G$27,IF(DAY($C9564)=1,Calculator!$G$34/2,IF(DAY($C9564)=15,Calculator!$G$34/2,0)),0)</f>
        <v>0</v>
      </c>
      <c r="L9564" s="29">
        <f ca="1">IF(DAY($C9564)=28,IF(H9564=0,0,Calculator!$G$35),0)</f>
        <v>0</v>
      </c>
      <c r="M9564" s="29">
        <f ca="1">IF(I9564&gt;0,IF(DAY($C9564)=1,SUM(INDIRECT("I"&amp;(ROW(C9563)-DAY(C9563))):I9563),0),0)</f>
        <v>0</v>
      </c>
      <c r="N9564" s="29">
        <f ca="1">IF(C9564&lt;Calculator!$G$27,0,IF(C9564=Calculator!$G$27,Calculator!$G$39,IF(H9564-K9564&lt;=0,IF(D9564&gt;Calculator!$G$39,IF(H9564-K9564+E9564+L9564+M9564+Calculator!$G$39&gt;Calculator!$G$39,Calculator!$G$39-(H9564+E9564+L9564+M9564-K9564),Calculator!$G$39),D9564),0)))</f>
        <v>0</v>
      </c>
    </row>
    <row r="9565" spans="1:14" ht="15.75" thickBot="1">
      <c r="A9565" s="33" t="str">
        <f ca="1">IF(C9565=Calculator!$H$27,"F",IF(Daily!D9565+Daily!H9565=0,IF(D9564+H9564&gt;0,"L",""),""))</f>
        <v/>
      </c>
      <c r="B9565" s="34">
        <v>9564</v>
      </c>
      <c r="C9565" s="19">
        <f t="shared" ca="1" si="597"/>
        <v>55494</v>
      </c>
      <c r="D9565" s="29">
        <f t="shared" ca="1" si="599"/>
        <v>0</v>
      </c>
      <c r="E9565" s="29">
        <f ca="1">IF(C9565&lt;Calculator!$D$26,0,IF(DAY($C9565)=1,IF(D9565-Calculator!$G$24&gt;0,Calculator!$G$24,D9565),0))</f>
        <v>0</v>
      </c>
      <c r="F9565" s="29">
        <f ca="1">IF(E9565&gt;0,D9565*Calculator!$G$22/12,0)</f>
        <v>0</v>
      </c>
      <c r="G9565" s="29">
        <f ca="1">IF(E9565&gt;0,(IFERROR(-PMT(Calculator!$G$22/12,Calculator!$G$23*12,Calculator!$G$20),0))-F9565,0)</f>
        <v>0</v>
      </c>
      <c r="H9565" s="29">
        <f t="shared" ca="1" si="600"/>
        <v>0</v>
      </c>
      <c r="I9565" s="29">
        <f t="shared" ca="1" si="598"/>
        <v>0</v>
      </c>
      <c r="J9565" s="30">
        <f>Calculator!$G$40</f>
        <v>6.5000000000000002E-2</v>
      </c>
      <c r="K9565" s="29">
        <f ca="1">IF(C9565&gt;=Calculator!$G$27,IF(DAY($C9565)=1,Calculator!$G$34/2,IF(DAY($C9565)=15,Calculator!$G$34/2,0)),0)</f>
        <v>0</v>
      </c>
      <c r="L9565" s="29">
        <f ca="1">IF(DAY($C9565)=28,IF(H9565=0,0,Calculator!$G$35),0)</f>
        <v>0</v>
      </c>
      <c r="M9565" s="29">
        <f ca="1">IF(I9565&gt;0,IF(DAY($C9565)=1,SUM(INDIRECT("I"&amp;(ROW(C9564)-DAY(C9564))):I9564),0),0)</f>
        <v>0</v>
      </c>
      <c r="N9565" s="29">
        <f ca="1">IF(C9565&lt;Calculator!$G$27,0,IF(C9565=Calculator!$G$27,Calculator!$G$39,IF(H9565-K9565&lt;=0,IF(D9565&gt;Calculator!$G$39,IF(H9565-K9565+E9565+L9565+M9565+Calculator!$G$39&gt;Calculator!$G$39,Calculator!$G$39-(H9565+E9565+L9565+M9565-K9565),Calculator!$G$39),D9565),0)))</f>
        <v>0</v>
      </c>
    </row>
    <row r="9566" spans="1:14" ht="15.75" thickBot="1">
      <c r="A9566" s="33" t="str">
        <f ca="1">IF(C9566=Calculator!$H$27,"F",IF(Daily!D9566+Daily!H9566=0,IF(D9565+H9565&gt;0,"L",""),""))</f>
        <v/>
      </c>
      <c r="B9566" s="34">
        <v>9565</v>
      </c>
      <c r="C9566" s="19">
        <f t="shared" ca="1" si="597"/>
        <v>55495</v>
      </c>
      <c r="D9566" s="29">
        <f t="shared" ca="1" si="599"/>
        <v>0</v>
      </c>
      <c r="E9566" s="29">
        <f ca="1">IF(C9566&lt;Calculator!$D$26,0,IF(DAY($C9566)=1,IF(D9566-Calculator!$G$24&gt;0,Calculator!$G$24,D9566),0))</f>
        <v>0</v>
      </c>
      <c r="F9566" s="29">
        <f ca="1">IF(E9566&gt;0,D9566*Calculator!$G$22/12,0)</f>
        <v>0</v>
      </c>
      <c r="G9566" s="29">
        <f ca="1">IF(E9566&gt;0,(IFERROR(-PMT(Calculator!$G$22/12,Calculator!$G$23*12,Calculator!$G$20),0))-F9566,0)</f>
        <v>0</v>
      </c>
      <c r="H9566" s="29">
        <f t="shared" ca="1" si="600"/>
        <v>0</v>
      </c>
      <c r="I9566" s="29">
        <f t="shared" ca="1" si="598"/>
        <v>0</v>
      </c>
      <c r="J9566" s="30">
        <f>Calculator!$G$40</f>
        <v>6.5000000000000002E-2</v>
      </c>
      <c r="K9566" s="29">
        <f ca="1">IF(C9566&gt;=Calculator!$G$27,IF(DAY($C9566)=1,Calculator!$G$34/2,IF(DAY($C9566)=15,Calculator!$G$34/2,0)),0)</f>
        <v>0</v>
      </c>
      <c r="L9566" s="29">
        <f ca="1">IF(DAY($C9566)=28,IF(H9566=0,0,Calculator!$G$35),0)</f>
        <v>0</v>
      </c>
      <c r="M9566" s="29">
        <f ca="1">IF(I9566&gt;0,IF(DAY($C9566)=1,SUM(INDIRECT("I"&amp;(ROW(C9565)-DAY(C9565))):I9565),0),0)</f>
        <v>0</v>
      </c>
      <c r="N9566" s="29">
        <f ca="1">IF(C9566&lt;Calculator!$G$27,0,IF(C9566=Calculator!$G$27,Calculator!$G$39,IF(H9566-K9566&lt;=0,IF(D9566&gt;Calculator!$G$39,IF(H9566-K9566+E9566+L9566+M9566+Calculator!$G$39&gt;Calculator!$G$39,Calculator!$G$39-(H9566+E9566+L9566+M9566-K9566),Calculator!$G$39),D9566),0)))</f>
        <v>0</v>
      </c>
    </row>
    <row r="9567" spans="1:14" ht="15.75" thickBot="1">
      <c r="A9567" s="33" t="str">
        <f ca="1">IF(C9567=Calculator!$H$27,"F",IF(Daily!D9567+Daily!H9567=0,IF(D9566+H9566&gt;0,"L",""),""))</f>
        <v/>
      </c>
      <c r="B9567" s="34">
        <v>9566</v>
      </c>
      <c r="C9567" s="19">
        <f t="shared" ca="1" si="597"/>
        <v>55496</v>
      </c>
      <c r="D9567" s="29">
        <f t="shared" ca="1" si="599"/>
        <v>0</v>
      </c>
      <c r="E9567" s="29">
        <f ca="1">IF(C9567&lt;Calculator!$D$26,0,IF(DAY($C9567)=1,IF(D9567-Calculator!$G$24&gt;0,Calculator!$G$24,D9567),0))</f>
        <v>0</v>
      </c>
      <c r="F9567" s="29">
        <f ca="1">IF(E9567&gt;0,D9567*Calculator!$G$22/12,0)</f>
        <v>0</v>
      </c>
      <c r="G9567" s="29">
        <f ca="1">IF(E9567&gt;0,(IFERROR(-PMT(Calculator!$G$22/12,Calculator!$G$23*12,Calculator!$G$20),0))-F9567,0)</f>
        <v>0</v>
      </c>
      <c r="H9567" s="29">
        <f t="shared" ca="1" si="600"/>
        <v>0</v>
      </c>
      <c r="I9567" s="29">
        <f t="shared" ca="1" si="598"/>
        <v>0</v>
      </c>
      <c r="J9567" s="30">
        <f>Calculator!$G$40</f>
        <v>6.5000000000000002E-2</v>
      </c>
      <c r="K9567" s="29">
        <f ca="1">IF(C9567&gt;=Calculator!$G$27,IF(DAY($C9567)=1,Calculator!$G$34/2,IF(DAY($C9567)=15,Calculator!$G$34/2,0)),0)</f>
        <v>0</v>
      </c>
      <c r="L9567" s="29">
        <f ca="1">IF(DAY($C9567)=28,IF(H9567=0,0,Calculator!$G$35),0)</f>
        <v>0</v>
      </c>
      <c r="M9567" s="29">
        <f ca="1">IF(I9567&gt;0,IF(DAY($C9567)=1,SUM(INDIRECT("I"&amp;(ROW(C9566)-DAY(C9566))):I9566),0),0)</f>
        <v>0</v>
      </c>
      <c r="N9567" s="29">
        <f ca="1">IF(C9567&lt;Calculator!$G$27,0,IF(C9567=Calculator!$G$27,Calculator!$G$39,IF(H9567-K9567&lt;=0,IF(D9567&gt;Calculator!$G$39,IF(H9567-K9567+E9567+L9567+M9567+Calculator!$G$39&gt;Calculator!$G$39,Calculator!$G$39-(H9567+E9567+L9567+M9567-K9567),Calculator!$G$39),D9567),0)))</f>
        <v>0</v>
      </c>
    </row>
    <row r="9568" spans="1:14" ht="15.75" thickBot="1">
      <c r="A9568" s="33" t="str">
        <f ca="1">IF(C9568=Calculator!$H$27,"F",IF(Daily!D9568+Daily!H9568=0,IF(D9567+H9567&gt;0,"L",""),""))</f>
        <v/>
      </c>
      <c r="B9568" s="34">
        <v>9567</v>
      </c>
      <c r="C9568" s="19">
        <f t="shared" ca="1" si="597"/>
        <v>55497</v>
      </c>
      <c r="D9568" s="29">
        <f t="shared" ca="1" si="599"/>
        <v>0</v>
      </c>
      <c r="E9568" s="29">
        <f ca="1">IF(C9568&lt;Calculator!$D$26,0,IF(DAY($C9568)=1,IF(D9568-Calculator!$G$24&gt;0,Calculator!$G$24,D9568),0))</f>
        <v>0</v>
      </c>
      <c r="F9568" s="29">
        <f ca="1">IF(E9568&gt;0,D9568*Calculator!$G$22/12,0)</f>
        <v>0</v>
      </c>
      <c r="G9568" s="29">
        <f ca="1">IF(E9568&gt;0,(IFERROR(-PMT(Calculator!$G$22/12,Calculator!$G$23*12,Calculator!$G$20),0))-F9568,0)</f>
        <v>0</v>
      </c>
      <c r="H9568" s="29">
        <f t="shared" ca="1" si="600"/>
        <v>0</v>
      </c>
      <c r="I9568" s="29">
        <f t="shared" ca="1" si="598"/>
        <v>0</v>
      </c>
      <c r="J9568" s="30">
        <f>Calculator!$G$40</f>
        <v>6.5000000000000002E-2</v>
      </c>
      <c r="K9568" s="29">
        <f ca="1">IF(C9568&gt;=Calculator!$G$27,IF(DAY($C9568)=1,Calculator!$G$34/2,IF(DAY($C9568)=15,Calculator!$G$34/2,0)),0)</f>
        <v>0</v>
      </c>
      <c r="L9568" s="29">
        <f ca="1">IF(DAY($C9568)=28,IF(H9568=0,0,Calculator!$G$35),0)</f>
        <v>0</v>
      </c>
      <c r="M9568" s="29">
        <f ca="1">IF(I9568&gt;0,IF(DAY($C9568)=1,SUM(INDIRECT("I"&amp;(ROW(C9567)-DAY(C9567))):I9567),0),0)</f>
        <v>0</v>
      </c>
      <c r="N9568" s="29">
        <f ca="1">IF(C9568&lt;Calculator!$G$27,0,IF(C9568=Calculator!$G$27,Calculator!$G$39,IF(H9568-K9568&lt;=0,IF(D9568&gt;Calculator!$G$39,IF(H9568-K9568+E9568+L9568+M9568+Calculator!$G$39&gt;Calculator!$G$39,Calculator!$G$39-(H9568+E9568+L9568+M9568-K9568),Calculator!$G$39),D9568),0)))</f>
        <v>0</v>
      </c>
    </row>
    <row r="9569" spans="1:14" ht="15.75" thickBot="1">
      <c r="A9569" s="33" t="str">
        <f ca="1">IF(C9569=Calculator!$H$27,"F",IF(Daily!D9569+Daily!H9569=0,IF(D9568+H9568&gt;0,"L",""),""))</f>
        <v/>
      </c>
      <c r="B9569" s="34">
        <v>9568</v>
      </c>
      <c r="C9569" s="19">
        <f t="shared" ca="1" si="597"/>
        <v>55498</v>
      </c>
      <c r="D9569" s="29">
        <f t="shared" ca="1" si="599"/>
        <v>0</v>
      </c>
      <c r="E9569" s="29">
        <f ca="1">IF(C9569&lt;Calculator!$D$26,0,IF(DAY($C9569)=1,IF(D9569-Calculator!$G$24&gt;0,Calculator!$G$24,D9569),0))</f>
        <v>0</v>
      </c>
      <c r="F9569" s="29">
        <f ca="1">IF(E9569&gt;0,D9569*Calculator!$G$22/12,0)</f>
        <v>0</v>
      </c>
      <c r="G9569" s="29">
        <f ca="1">IF(E9569&gt;0,(IFERROR(-PMT(Calculator!$G$22/12,Calculator!$G$23*12,Calculator!$G$20),0))-F9569,0)</f>
        <v>0</v>
      </c>
      <c r="H9569" s="29">
        <f t="shared" ca="1" si="600"/>
        <v>0</v>
      </c>
      <c r="I9569" s="29">
        <f t="shared" ca="1" si="598"/>
        <v>0</v>
      </c>
      <c r="J9569" s="30">
        <f>Calculator!$G$40</f>
        <v>6.5000000000000002E-2</v>
      </c>
      <c r="K9569" s="29">
        <f ca="1">IF(C9569&gt;=Calculator!$G$27,IF(DAY($C9569)=1,Calculator!$G$34/2,IF(DAY($C9569)=15,Calculator!$G$34/2,0)),0)</f>
        <v>0</v>
      </c>
      <c r="L9569" s="29">
        <f ca="1">IF(DAY($C9569)=28,IF(H9569=0,0,Calculator!$G$35),0)</f>
        <v>0</v>
      </c>
      <c r="M9569" s="29">
        <f ca="1">IF(I9569&gt;0,IF(DAY($C9569)=1,SUM(INDIRECT("I"&amp;(ROW(C9568)-DAY(C9568))):I9568),0),0)</f>
        <v>0</v>
      </c>
      <c r="N9569" s="29">
        <f ca="1">IF(C9569&lt;Calculator!$G$27,0,IF(C9569=Calculator!$G$27,Calculator!$G$39,IF(H9569-K9569&lt;=0,IF(D9569&gt;Calculator!$G$39,IF(H9569-K9569+E9569+L9569+M9569+Calculator!$G$39&gt;Calculator!$G$39,Calculator!$G$39-(H9569+E9569+L9569+M9569-K9569),Calculator!$G$39),D9569),0)))</f>
        <v>0</v>
      </c>
    </row>
    <row r="9570" spans="1:14" ht="15.75" thickBot="1">
      <c r="A9570" s="33" t="str">
        <f ca="1">IF(C9570=Calculator!$H$27,"F",IF(Daily!D9570+Daily!H9570=0,IF(D9569+H9569&gt;0,"L",""),""))</f>
        <v/>
      </c>
      <c r="B9570" s="34">
        <v>9569</v>
      </c>
      <c r="C9570" s="19">
        <f t="shared" ca="1" si="597"/>
        <v>55499</v>
      </c>
      <c r="D9570" s="29">
        <f t="shared" ca="1" si="599"/>
        <v>0</v>
      </c>
      <c r="E9570" s="29">
        <f ca="1">IF(C9570&lt;Calculator!$D$26,0,IF(DAY($C9570)=1,IF(D9570-Calculator!$G$24&gt;0,Calculator!$G$24,D9570),0))</f>
        <v>0</v>
      </c>
      <c r="F9570" s="29">
        <f ca="1">IF(E9570&gt;0,D9570*Calculator!$G$22/12,0)</f>
        <v>0</v>
      </c>
      <c r="G9570" s="29">
        <f ca="1">IF(E9570&gt;0,(IFERROR(-PMT(Calculator!$G$22/12,Calculator!$G$23*12,Calculator!$G$20),0))-F9570,0)</f>
        <v>0</v>
      </c>
      <c r="H9570" s="29">
        <f t="shared" ca="1" si="600"/>
        <v>0</v>
      </c>
      <c r="I9570" s="29">
        <f t="shared" ca="1" si="598"/>
        <v>0</v>
      </c>
      <c r="J9570" s="30">
        <f>Calculator!$G$40</f>
        <v>6.5000000000000002E-2</v>
      </c>
      <c r="K9570" s="29">
        <f ca="1">IF(C9570&gt;=Calculator!$G$27,IF(DAY($C9570)=1,Calculator!$G$34/2,IF(DAY($C9570)=15,Calculator!$G$34/2,0)),0)</f>
        <v>0</v>
      </c>
      <c r="L9570" s="29">
        <f ca="1">IF(DAY($C9570)=28,IF(H9570=0,0,Calculator!$G$35),0)</f>
        <v>0</v>
      </c>
      <c r="M9570" s="29">
        <f ca="1">IF(I9570&gt;0,IF(DAY($C9570)=1,SUM(INDIRECT("I"&amp;(ROW(C9569)-DAY(C9569))):I9569),0),0)</f>
        <v>0</v>
      </c>
      <c r="N9570" s="29">
        <f ca="1">IF(C9570&lt;Calculator!$G$27,0,IF(C9570=Calculator!$G$27,Calculator!$G$39,IF(H9570-K9570&lt;=0,IF(D9570&gt;Calculator!$G$39,IF(H9570-K9570+E9570+L9570+M9570+Calculator!$G$39&gt;Calculator!$G$39,Calculator!$G$39-(H9570+E9570+L9570+M9570-K9570),Calculator!$G$39),D9570),0)))</f>
        <v>0</v>
      </c>
    </row>
    <row r="9571" spans="1:14" ht="15.75" thickBot="1">
      <c r="A9571" s="33" t="str">
        <f ca="1">IF(C9571=Calculator!$H$27,"F",IF(Daily!D9571+Daily!H9571=0,IF(D9570+H9570&gt;0,"L",""),""))</f>
        <v/>
      </c>
      <c r="B9571" s="34">
        <v>9570</v>
      </c>
      <c r="C9571" s="19">
        <f t="shared" ca="1" si="597"/>
        <v>55500</v>
      </c>
      <c r="D9571" s="29">
        <f t="shared" ca="1" si="599"/>
        <v>0</v>
      </c>
      <c r="E9571" s="29">
        <f ca="1">IF(C9571&lt;Calculator!$D$26,0,IF(DAY($C9571)=1,IF(D9571-Calculator!$G$24&gt;0,Calculator!$G$24,D9571),0))</f>
        <v>0</v>
      </c>
      <c r="F9571" s="29">
        <f ca="1">IF(E9571&gt;0,D9571*Calculator!$G$22/12,0)</f>
        <v>0</v>
      </c>
      <c r="G9571" s="29">
        <f ca="1">IF(E9571&gt;0,(IFERROR(-PMT(Calculator!$G$22/12,Calculator!$G$23*12,Calculator!$G$20),0))-F9571,0)</f>
        <v>0</v>
      </c>
      <c r="H9571" s="29">
        <f t="shared" ca="1" si="600"/>
        <v>0</v>
      </c>
      <c r="I9571" s="29">
        <f t="shared" ca="1" si="598"/>
        <v>0</v>
      </c>
      <c r="J9571" s="30">
        <f>Calculator!$G$40</f>
        <v>6.5000000000000002E-2</v>
      </c>
      <c r="K9571" s="29">
        <f ca="1">IF(C9571&gt;=Calculator!$G$27,IF(DAY($C9571)=1,Calculator!$G$34/2,IF(DAY($C9571)=15,Calculator!$G$34/2,0)),0)</f>
        <v>0</v>
      </c>
      <c r="L9571" s="29">
        <f ca="1">IF(DAY($C9571)=28,IF(H9571=0,0,Calculator!$G$35),0)</f>
        <v>0</v>
      </c>
      <c r="M9571" s="29">
        <f ca="1">IF(I9571&gt;0,IF(DAY($C9571)=1,SUM(INDIRECT("I"&amp;(ROW(C9570)-DAY(C9570))):I9570),0),0)</f>
        <v>0</v>
      </c>
      <c r="N9571" s="29">
        <f ca="1">IF(C9571&lt;Calculator!$G$27,0,IF(C9571=Calculator!$G$27,Calculator!$G$39,IF(H9571-K9571&lt;=0,IF(D9571&gt;Calculator!$G$39,IF(H9571-K9571+E9571+L9571+M9571+Calculator!$G$39&gt;Calculator!$G$39,Calculator!$G$39-(H9571+E9571+L9571+M9571-K9571),Calculator!$G$39),D9571),0)))</f>
        <v>0</v>
      </c>
    </row>
    <row r="9572" spans="1:14" ht="15.75" thickBot="1">
      <c r="A9572" s="33" t="str">
        <f ca="1">IF(C9572=Calculator!$H$27,"F",IF(Daily!D9572+Daily!H9572=0,IF(D9571+H9571&gt;0,"L",""),""))</f>
        <v/>
      </c>
      <c r="B9572" s="34">
        <v>9571</v>
      </c>
      <c r="C9572" s="19">
        <f t="shared" ca="1" si="597"/>
        <v>55501</v>
      </c>
      <c r="D9572" s="29">
        <f t="shared" ca="1" si="599"/>
        <v>0</v>
      </c>
      <c r="E9572" s="29">
        <f ca="1">IF(C9572&lt;Calculator!$D$26,0,IF(DAY($C9572)=1,IF(D9572-Calculator!$G$24&gt;0,Calculator!$G$24,D9572),0))</f>
        <v>0</v>
      </c>
      <c r="F9572" s="29">
        <f ca="1">IF(E9572&gt;0,D9572*Calculator!$G$22/12,0)</f>
        <v>0</v>
      </c>
      <c r="G9572" s="29">
        <f ca="1">IF(E9572&gt;0,(IFERROR(-PMT(Calculator!$G$22/12,Calculator!$G$23*12,Calculator!$G$20),0))-F9572,0)</f>
        <v>0</v>
      </c>
      <c r="H9572" s="29">
        <f t="shared" ca="1" si="600"/>
        <v>0</v>
      </c>
      <c r="I9572" s="29">
        <f t="shared" ca="1" si="598"/>
        <v>0</v>
      </c>
      <c r="J9572" s="30">
        <f>Calculator!$G$40</f>
        <v>6.5000000000000002E-2</v>
      </c>
      <c r="K9572" s="29">
        <f ca="1">IF(C9572&gt;=Calculator!$G$27,IF(DAY($C9572)=1,Calculator!$G$34/2,IF(DAY($C9572)=15,Calculator!$G$34/2,0)),0)</f>
        <v>0</v>
      </c>
      <c r="L9572" s="29">
        <f ca="1">IF(DAY($C9572)=28,IF(H9572=0,0,Calculator!$G$35),0)</f>
        <v>0</v>
      </c>
      <c r="M9572" s="29">
        <f ca="1">IF(I9572&gt;0,IF(DAY($C9572)=1,SUM(INDIRECT("I"&amp;(ROW(C9571)-DAY(C9571))):I9571),0),0)</f>
        <v>0</v>
      </c>
      <c r="N9572" s="29">
        <f ca="1">IF(C9572&lt;Calculator!$G$27,0,IF(C9572=Calculator!$G$27,Calculator!$G$39,IF(H9572-K9572&lt;=0,IF(D9572&gt;Calculator!$G$39,IF(H9572-K9572+E9572+L9572+M9572+Calculator!$G$39&gt;Calculator!$G$39,Calculator!$G$39-(H9572+E9572+L9572+M9572-K9572),Calculator!$G$39),D9572),0)))</f>
        <v>0</v>
      </c>
    </row>
    <row r="9573" spans="1:14" ht="15.75" thickBot="1">
      <c r="A9573" s="33" t="str">
        <f ca="1">IF(C9573=Calculator!$H$27,"F",IF(Daily!D9573+Daily!H9573=0,IF(D9572+H9572&gt;0,"L",""),""))</f>
        <v/>
      </c>
      <c r="B9573" s="34">
        <v>9572</v>
      </c>
      <c r="C9573" s="19">
        <f t="shared" ca="1" si="597"/>
        <v>55502</v>
      </c>
      <c r="D9573" s="29">
        <f t="shared" ca="1" si="599"/>
        <v>0</v>
      </c>
      <c r="E9573" s="29">
        <f ca="1">IF(C9573&lt;Calculator!$D$26,0,IF(DAY($C9573)=1,IF(D9573-Calculator!$G$24&gt;0,Calculator!$G$24,D9573),0))</f>
        <v>0</v>
      </c>
      <c r="F9573" s="29">
        <f ca="1">IF(E9573&gt;0,D9573*Calculator!$G$22/12,0)</f>
        <v>0</v>
      </c>
      <c r="G9573" s="29">
        <f ca="1">IF(E9573&gt;0,(IFERROR(-PMT(Calculator!$G$22/12,Calculator!$G$23*12,Calculator!$G$20),0))-F9573,0)</f>
        <v>0</v>
      </c>
      <c r="H9573" s="29">
        <f t="shared" ca="1" si="600"/>
        <v>0</v>
      </c>
      <c r="I9573" s="29">
        <f t="shared" ca="1" si="598"/>
        <v>0</v>
      </c>
      <c r="J9573" s="30">
        <f>Calculator!$G$40</f>
        <v>6.5000000000000002E-2</v>
      </c>
      <c r="K9573" s="29">
        <f ca="1">IF(C9573&gt;=Calculator!$G$27,IF(DAY($C9573)=1,Calculator!$G$34/2,IF(DAY($C9573)=15,Calculator!$G$34/2,0)),0)</f>
        <v>4500</v>
      </c>
      <c r="L9573" s="29">
        <f ca="1">IF(DAY($C9573)=28,IF(H9573=0,0,Calculator!$G$35),0)</f>
        <v>0</v>
      </c>
      <c r="M9573" s="29">
        <f ca="1">IF(I9573&gt;0,IF(DAY($C9573)=1,SUM(INDIRECT("I"&amp;(ROW(C9572)-DAY(C9572))):I9572),0),0)</f>
        <v>0</v>
      </c>
      <c r="N9573" s="29">
        <f ca="1">IF(C9573&lt;Calculator!$G$27,0,IF(C9573=Calculator!$G$27,Calculator!$G$39,IF(H9573-K9573&lt;=0,IF(D9573&gt;Calculator!$G$39,IF(H9573-K9573+E9573+L9573+M9573+Calculator!$G$39&gt;Calculator!$G$39,Calculator!$G$39-(H9573+E9573+L9573+M9573-K9573),Calculator!$G$39),D9573),0)))</f>
        <v>0</v>
      </c>
    </row>
    <row r="9574" spans="1:14" ht="15.75" thickBot="1">
      <c r="A9574" s="33" t="str">
        <f ca="1">IF(C9574=Calculator!$H$27,"F",IF(Daily!D9574+Daily!H9574=0,IF(D9573+H9573&gt;0,"L",""),""))</f>
        <v/>
      </c>
      <c r="B9574" s="34">
        <v>9573</v>
      </c>
      <c r="C9574" s="19">
        <f t="shared" ca="1" si="597"/>
        <v>55503</v>
      </c>
      <c r="D9574" s="29">
        <f t="shared" ca="1" si="599"/>
        <v>0</v>
      </c>
      <c r="E9574" s="29">
        <f ca="1">IF(C9574&lt;Calculator!$D$26,0,IF(DAY($C9574)=1,IF(D9574-Calculator!$G$24&gt;0,Calculator!$G$24,D9574),0))</f>
        <v>0</v>
      </c>
      <c r="F9574" s="29">
        <f ca="1">IF(E9574&gt;0,D9574*Calculator!$G$22/12,0)</f>
        <v>0</v>
      </c>
      <c r="G9574" s="29">
        <f ca="1">IF(E9574&gt;0,(IFERROR(-PMT(Calculator!$G$22/12,Calculator!$G$23*12,Calculator!$G$20),0))-F9574,0)</f>
        <v>0</v>
      </c>
      <c r="H9574" s="29">
        <f t="shared" ca="1" si="600"/>
        <v>0</v>
      </c>
      <c r="I9574" s="29">
        <f t="shared" ca="1" si="598"/>
        <v>0</v>
      </c>
      <c r="J9574" s="30">
        <f>Calculator!$G$40</f>
        <v>6.5000000000000002E-2</v>
      </c>
      <c r="K9574" s="29">
        <f ca="1">IF(C9574&gt;=Calculator!$G$27,IF(DAY($C9574)=1,Calculator!$G$34/2,IF(DAY($C9574)=15,Calculator!$G$34/2,0)),0)</f>
        <v>0</v>
      </c>
      <c r="L9574" s="29">
        <f ca="1">IF(DAY($C9574)=28,IF(H9574=0,0,Calculator!$G$35),0)</f>
        <v>0</v>
      </c>
      <c r="M9574" s="29">
        <f ca="1">IF(I9574&gt;0,IF(DAY($C9574)=1,SUM(INDIRECT("I"&amp;(ROW(C9573)-DAY(C9573))):I9573),0),0)</f>
        <v>0</v>
      </c>
      <c r="N9574" s="29">
        <f ca="1">IF(C9574&lt;Calculator!$G$27,0,IF(C9574=Calculator!$G$27,Calculator!$G$39,IF(H9574-K9574&lt;=0,IF(D9574&gt;Calculator!$G$39,IF(H9574-K9574+E9574+L9574+M9574+Calculator!$G$39&gt;Calculator!$G$39,Calculator!$G$39-(H9574+E9574+L9574+M9574-K9574),Calculator!$G$39),D9574),0)))</f>
        <v>0</v>
      </c>
    </row>
    <row r="9575" spans="1:14" ht="15.75" thickBot="1">
      <c r="A9575" s="33" t="str">
        <f ca="1">IF(C9575=Calculator!$H$27,"F",IF(Daily!D9575+Daily!H9575=0,IF(D9574+H9574&gt;0,"L",""),""))</f>
        <v/>
      </c>
      <c r="B9575" s="34">
        <v>9574</v>
      </c>
      <c r="C9575" s="19">
        <f t="shared" ca="1" si="597"/>
        <v>55504</v>
      </c>
      <c r="D9575" s="29">
        <f t="shared" ca="1" si="599"/>
        <v>0</v>
      </c>
      <c r="E9575" s="29">
        <f ca="1">IF(C9575&lt;Calculator!$D$26,0,IF(DAY($C9575)=1,IF(D9575-Calculator!$G$24&gt;0,Calculator!$G$24,D9575),0))</f>
        <v>0</v>
      </c>
      <c r="F9575" s="29">
        <f ca="1">IF(E9575&gt;0,D9575*Calculator!$G$22/12,0)</f>
        <v>0</v>
      </c>
      <c r="G9575" s="29">
        <f ca="1">IF(E9575&gt;0,(IFERROR(-PMT(Calculator!$G$22/12,Calculator!$G$23*12,Calculator!$G$20),0))-F9575,0)</f>
        <v>0</v>
      </c>
      <c r="H9575" s="29">
        <f t="shared" ca="1" si="600"/>
        <v>0</v>
      </c>
      <c r="I9575" s="29">
        <f t="shared" ca="1" si="598"/>
        <v>0</v>
      </c>
      <c r="J9575" s="30">
        <f>Calculator!$G$40</f>
        <v>6.5000000000000002E-2</v>
      </c>
      <c r="K9575" s="29">
        <f ca="1">IF(C9575&gt;=Calculator!$G$27,IF(DAY($C9575)=1,Calculator!$G$34/2,IF(DAY($C9575)=15,Calculator!$G$34/2,0)),0)</f>
        <v>0</v>
      </c>
      <c r="L9575" s="29">
        <f ca="1">IF(DAY($C9575)=28,IF(H9575=0,0,Calculator!$G$35),0)</f>
        <v>0</v>
      </c>
      <c r="M9575" s="29">
        <f ca="1">IF(I9575&gt;0,IF(DAY($C9575)=1,SUM(INDIRECT("I"&amp;(ROW(C9574)-DAY(C9574))):I9574),0),0)</f>
        <v>0</v>
      </c>
      <c r="N9575" s="29">
        <f ca="1">IF(C9575&lt;Calculator!$G$27,0,IF(C9575=Calculator!$G$27,Calculator!$G$39,IF(H9575-K9575&lt;=0,IF(D9575&gt;Calculator!$G$39,IF(H9575-K9575+E9575+L9575+M9575+Calculator!$G$39&gt;Calculator!$G$39,Calculator!$G$39-(H9575+E9575+L9575+M9575-K9575),Calculator!$G$39),D9575),0)))</f>
        <v>0</v>
      </c>
    </row>
    <row r="9576" spans="1:14" ht="15.75" thickBot="1">
      <c r="A9576" s="33" t="str">
        <f ca="1">IF(C9576=Calculator!$H$27,"F",IF(Daily!D9576+Daily!H9576=0,IF(D9575+H9575&gt;0,"L",""),""))</f>
        <v/>
      </c>
      <c r="B9576" s="34">
        <v>9575</v>
      </c>
      <c r="C9576" s="19">
        <f t="shared" ca="1" si="597"/>
        <v>55505</v>
      </c>
      <c r="D9576" s="29">
        <f t="shared" ca="1" si="599"/>
        <v>0</v>
      </c>
      <c r="E9576" s="29">
        <f ca="1">IF(C9576&lt;Calculator!$D$26,0,IF(DAY($C9576)=1,IF(D9576-Calculator!$G$24&gt;0,Calculator!$G$24,D9576),0))</f>
        <v>0</v>
      </c>
      <c r="F9576" s="29">
        <f ca="1">IF(E9576&gt;0,D9576*Calculator!$G$22/12,0)</f>
        <v>0</v>
      </c>
      <c r="G9576" s="29">
        <f ca="1">IF(E9576&gt;0,(IFERROR(-PMT(Calculator!$G$22/12,Calculator!$G$23*12,Calculator!$G$20),0))-F9576,0)</f>
        <v>0</v>
      </c>
      <c r="H9576" s="29">
        <f t="shared" ca="1" si="600"/>
        <v>0</v>
      </c>
      <c r="I9576" s="29">
        <f t="shared" ca="1" si="598"/>
        <v>0</v>
      </c>
      <c r="J9576" s="30">
        <f>Calculator!$G$40</f>
        <v>6.5000000000000002E-2</v>
      </c>
      <c r="K9576" s="29">
        <f ca="1">IF(C9576&gt;=Calculator!$G$27,IF(DAY($C9576)=1,Calculator!$G$34/2,IF(DAY($C9576)=15,Calculator!$G$34/2,0)),0)</f>
        <v>0</v>
      </c>
      <c r="L9576" s="29">
        <f ca="1">IF(DAY($C9576)=28,IF(H9576=0,0,Calculator!$G$35),0)</f>
        <v>0</v>
      </c>
      <c r="M9576" s="29">
        <f ca="1">IF(I9576&gt;0,IF(DAY($C9576)=1,SUM(INDIRECT("I"&amp;(ROW(C9575)-DAY(C9575))):I9575),0),0)</f>
        <v>0</v>
      </c>
      <c r="N9576" s="29">
        <f ca="1">IF(C9576&lt;Calculator!$G$27,0,IF(C9576=Calculator!$G$27,Calculator!$G$39,IF(H9576-K9576&lt;=0,IF(D9576&gt;Calculator!$G$39,IF(H9576-K9576+E9576+L9576+M9576+Calculator!$G$39&gt;Calculator!$G$39,Calculator!$G$39-(H9576+E9576+L9576+M9576-K9576),Calculator!$G$39),D9576),0)))</f>
        <v>0</v>
      </c>
    </row>
    <row r="9577" spans="1:14" ht="15.75" thickBot="1">
      <c r="A9577" s="33" t="str">
        <f ca="1">IF(C9577=Calculator!$H$27,"F",IF(Daily!D9577+Daily!H9577=0,IF(D9576+H9576&gt;0,"L",""),""))</f>
        <v/>
      </c>
      <c r="B9577" s="34">
        <v>9576</v>
      </c>
      <c r="C9577" s="19">
        <f t="shared" ca="1" si="597"/>
        <v>55506</v>
      </c>
      <c r="D9577" s="29">
        <f t="shared" ca="1" si="599"/>
        <v>0</v>
      </c>
      <c r="E9577" s="29">
        <f ca="1">IF(C9577&lt;Calculator!$D$26,0,IF(DAY($C9577)=1,IF(D9577-Calculator!$G$24&gt;0,Calculator!$G$24,D9577),0))</f>
        <v>0</v>
      </c>
      <c r="F9577" s="29">
        <f ca="1">IF(E9577&gt;0,D9577*Calculator!$G$22/12,0)</f>
        <v>0</v>
      </c>
      <c r="G9577" s="29">
        <f ca="1">IF(E9577&gt;0,(IFERROR(-PMT(Calculator!$G$22/12,Calculator!$G$23*12,Calculator!$G$20),0))-F9577,0)</f>
        <v>0</v>
      </c>
      <c r="H9577" s="29">
        <f t="shared" ca="1" si="600"/>
        <v>0</v>
      </c>
      <c r="I9577" s="29">
        <f t="shared" ca="1" si="598"/>
        <v>0</v>
      </c>
      <c r="J9577" s="30">
        <f>Calculator!$G$40</f>
        <v>6.5000000000000002E-2</v>
      </c>
      <c r="K9577" s="29">
        <f ca="1">IF(C9577&gt;=Calculator!$G$27,IF(DAY($C9577)=1,Calculator!$G$34/2,IF(DAY($C9577)=15,Calculator!$G$34/2,0)),0)</f>
        <v>0</v>
      </c>
      <c r="L9577" s="29">
        <f ca="1">IF(DAY($C9577)=28,IF(H9577=0,0,Calculator!$G$35),0)</f>
        <v>0</v>
      </c>
      <c r="M9577" s="29">
        <f ca="1">IF(I9577&gt;0,IF(DAY($C9577)=1,SUM(INDIRECT("I"&amp;(ROW(C9576)-DAY(C9576))):I9576),0),0)</f>
        <v>0</v>
      </c>
      <c r="N9577" s="29">
        <f ca="1">IF(C9577&lt;Calculator!$G$27,0,IF(C9577=Calculator!$G$27,Calculator!$G$39,IF(H9577-K9577&lt;=0,IF(D9577&gt;Calculator!$G$39,IF(H9577-K9577+E9577+L9577+M9577+Calculator!$G$39&gt;Calculator!$G$39,Calculator!$G$39-(H9577+E9577+L9577+M9577-K9577),Calculator!$G$39),D9577),0)))</f>
        <v>0</v>
      </c>
    </row>
    <row r="9578" spans="1:14" ht="15.75" thickBot="1">
      <c r="A9578" s="33" t="str">
        <f ca="1">IF(C9578=Calculator!$H$27,"F",IF(Daily!D9578+Daily!H9578=0,IF(D9577+H9577&gt;0,"L",""),""))</f>
        <v/>
      </c>
      <c r="B9578" s="34">
        <v>9577</v>
      </c>
      <c r="C9578" s="19">
        <f t="shared" ca="1" si="597"/>
        <v>55507</v>
      </c>
      <c r="D9578" s="29">
        <f t="shared" ca="1" si="599"/>
        <v>0</v>
      </c>
      <c r="E9578" s="29">
        <f ca="1">IF(C9578&lt;Calculator!$D$26,0,IF(DAY($C9578)=1,IF(D9578-Calculator!$G$24&gt;0,Calculator!$G$24,D9578),0))</f>
        <v>0</v>
      </c>
      <c r="F9578" s="29">
        <f ca="1">IF(E9578&gt;0,D9578*Calculator!$G$22/12,0)</f>
        <v>0</v>
      </c>
      <c r="G9578" s="29">
        <f ca="1">IF(E9578&gt;0,(IFERROR(-PMT(Calculator!$G$22/12,Calculator!$G$23*12,Calculator!$G$20),0))-F9578,0)</f>
        <v>0</v>
      </c>
      <c r="H9578" s="29">
        <f t="shared" ca="1" si="600"/>
        <v>0</v>
      </c>
      <c r="I9578" s="29">
        <f t="shared" ca="1" si="598"/>
        <v>0</v>
      </c>
      <c r="J9578" s="30">
        <f>Calculator!$G$40</f>
        <v>6.5000000000000002E-2</v>
      </c>
      <c r="K9578" s="29">
        <f ca="1">IF(C9578&gt;=Calculator!$G$27,IF(DAY($C9578)=1,Calculator!$G$34/2,IF(DAY($C9578)=15,Calculator!$G$34/2,0)),0)</f>
        <v>0</v>
      </c>
      <c r="L9578" s="29">
        <f ca="1">IF(DAY($C9578)=28,IF(H9578=0,0,Calculator!$G$35),0)</f>
        <v>0</v>
      </c>
      <c r="M9578" s="29">
        <f ca="1">IF(I9578&gt;0,IF(DAY($C9578)=1,SUM(INDIRECT("I"&amp;(ROW(C9577)-DAY(C9577))):I9577),0),0)</f>
        <v>0</v>
      </c>
      <c r="N9578" s="29">
        <f ca="1">IF(C9578&lt;Calculator!$G$27,0,IF(C9578=Calculator!$G$27,Calculator!$G$39,IF(H9578-K9578&lt;=0,IF(D9578&gt;Calculator!$G$39,IF(H9578-K9578+E9578+L9578+M9578+Calculator!$G$39&gt;Calculator!$G$39,Calculator!$G$39-(H9578+E9578+L9578+M9578-K9578),Calculator!$G$39),D9578),0)))</f>
        <v>0</v>
      </c>
    </row>
    <row r="9579" spans="1:14" ht="15.75" thickBot="1">
      <c r="A9579" s="33" t="str">
        <f ca="1">IF(C9579=Calculator!$H$27,"F",IF(Daily!D9579+Daily!H9579=0,IF(D9578+H9578&gt;0,"L",""),""))</f>
        <v/>
      </c>
      <c r="B9579" s="34">
        <v>9578</v>
      </c>
      <c r="C9579" s="19">
        <f t="shared" ca="1" si="597"/>
        <v>55508</v>
      </c>
      <c r="D9579" s="29">
        <f t="shared" ca="1" si="599"/>
        <v>0</v>
      </c>
      <c r="E9579" s="29">
        <f ca="1">IF(C9579&lt;Calculator!$D$26,0,IF(DAY($C9579)=1,IF(D9579-Calculator!$G$24&gt;0,Calculator!$G$24,D9579),0))</f>
        <v>0</v>
      </c>
      <c r="F9579" s="29">
        <f ca="1">IF(E9579&gt;0,D9579*Calculator!$G$22/12,0)</f>
        <v>0</v>
      </c>
      <c r="G9579" s="29">
        <f ca="1">IF(E9579&gt;0,(IFERROR(-PMT(Calculator!$G$22/12,Calculator!$G$23*12,Calculator!$G$20),0))-F9579,0)</f>
        <v>0</v>
      </c>
      <c r="H9579" s="29">
        <f t="shared" ca="1" si="600"/>
        <v>0</v>
      </c>
      <c r="I9579" s="29">
        <f t="shared" ca="1" si="598"/>
        <v>0</v>
      </c>
      <c r="J9579" s="30">
        <f>Calculator!$G$40</f>
        <v>6.5000000000000002E-2</v>
      </c>
      <c r="K9579" s="29">
        <f ca="1">IF(C9579&gt;=Calculator!$G$27,IF(DAY($C9579)=1,Calculator!$G$34/2,IF(DAY($C9579)=15,Calculator!$G$34/2,0)),0)</f>
        <v>0</v>
      </c>
      <c r="L9579" s="29">
        <f ca="1">IF(DAY($C9579)=28,IF(H9579=0,0,Calculator!$G$35),0)</f>
        <v>0</v>
      </c>
      <c r="M9579" s="29">
        <f ca="1">IF(I9579&gt;0,IF(DAY($C9579)=1,SUM(INDIRECT("I"&amp;(ROW(C9578)-DAY(C9578))):I9578),0),0)</f>
        <v>0</v>
      </c>
      <c r="N9579" s="29">
        <f ca="1">IF(C9579&lt;Calculator!$G$27,0,IF(C9579=Calculator!$G$27,Calculator!$G$39,IF(H9579-K9579&lt;=0,IF(D9579&gt;Calculator!$G$39,IF(H9579-K9579+E9579+L9579+M9579+Calculator!$G$39&gt;Calculator!$G$39,Calculator!$G$39-(H9579+E9579+L9579+M9579-K9579),Calculator!$G$39),D9579),0)))</f>
        <v>0</v>
      </c>
    </row>
    <row r="9580" spans="1:14" ht="15.75" thickBot="1">
      <c r="A9580" s="33" t="str">
        <f ca="1">IF(C9580=Calculator!$H$27,"F",IF(Daily!D9580+Daily!H9580=0,IF(D9579+H9579&gt;0,"L",""),""))</f>
        <v/>
      </c>
      <c r="B9580" s="34">
        <v>9579</v>
      </c>
      <c r="C9580" s="19">
        <f t="shared" ca="1" si="597"/>
        <v>55509</v>
      </c>
      <c r="D9580" s="29">
        <f t="shared" ca="1" si="599"/>
        <v>0</v>
      </c>
      <c r="E9580" s="29">
        <f ca="1">IF(C9580&lt;Calculator!$D$26,0,IF(DAY($C9580)=1,IF(D9580-Calculator!$G$24&gt;0,Calculator!$G$24,D9580),0))</f>
        <v>0</v>
      </c>
      <c r="F9580" s="29">
        <f ca="1">IF(E9580&gt;0,D9580*Calculator!$G$22/12,0)</f>
        <v>0</v>
      </c>
      <c r="G9580" s="29">
        <f ca="1">IF(E9580&gt;0,(IFERROR(-PMT(Calculator!$G$22/12,Calculator!$G$23*12,Calculator!$G$20),0))-F9580,0)</f>
        <v>0</v>
      </c>
      <c r="H9580" s="29">
        <f t="shared" ca="1" si="600"/>
        <v>0</v>
      </c>
      <c r="I9580" s="29">
        <f t="shared" ca="1" si="598"/>
        <v>0</v>
      </c>
      <c r="J9580" s="30">
        <f>Calculator!$G$40</f>
        <v>6.5000000000000002E-2</v>
      </c>
      <c r="K9580" s="29">
        <f ca="1">IF(C9580&gt;=Calculator!$G$27,IF(DAY($C9580)=1,Calculator!$G$34/2,IF(DAY($C9580)=15,Calculator!$G$34/2,0)),0)</f>
        <v>0</v>
      </c>
      <c r="L9580" s="29">
        <f ca="1">IF(DAY($C9580)=28,IF(H9580=0,0,Calculator!$G$35),0)</f>
        <v>0</v>
      </c>
      <c r="M9580" s="29">
        <f ca="1">IF(I9580&gt;0,IF(DAY($C9580)=1,SUM(INDIRECT("I"&amp;(ROW(C9579)-DAY(C9579))):I9579),0),0)</f>
        <v>0</v>
      </c>
      <c r="N9580" s="29">
        <f ca="1">IF(C9580&lt;Calculator!$G$27,0,IF(C9580=Calculator!$G$27,Calculator!$G$39,IF(H9580-K9580&lt;=0,IF(D9580&gt;Calculator!$G$39,IF(H9580-K9580+E9580+L9580+M9580+Calculator!$G$39&gt;Calculator!$G$39,Calculator!$G$39-(H9580+E9580+L9580+M9580-K9580),Calculator!$G$39),D9580),0)))</f>
        <v>0</v>
      </c>
    </row>
    <row r="9581" spans="1:14" ht="15.75" thickBot="1">
      <c r="A9581" s="33" t="str">
        <f ca="1">IF(C9581=Calculator!$H$27,"F",IF(Daily!D9581+Daily!H9581=0,IF(D9580+H9580&gt;0,"L",""),""))</f>
        <v/>
      </c>
      <c r="B9581" s="34">
        <v>9580</v>
      </c>
      <c r="C9581" s="19">
        <f t="shared" ca="1" si="597"/>
        <v>55510</v>
      </c>
      <c r="D9581" s="29">
        <f t="shared" ca="1" si="599"/>
        <v>0</v>
      </c>
      <c r="E9581" s="29">
        <f ca="1">IF(C9581&lt;Calculator!$D$26,0,IF(DAY($C9581)=1,IF(D9581-Calculator!$G$24&gt;0,Calculator!$G$24,D9581),0))</f>
        <v>0</v>
      </c>
      <c r="F9581" s="29">
        <f ca="1">IF(E9581&gt;0,D9581*Calculator!$G$22/12,0)</f>
        <v>0</v>
      </c>
      <c r="G9581" s="29">
        <f ca="1">IF(E9581&gt;0,(IFERROR(-PMT(Calculator!$G$22/12,Calculator!$G$23*12,Calculator!$G$20),0))-F9581,0)</f>
        <v>0</v>
      </c>
      <c r="H9581" s="29">
        <f t="shared" ca="1" si="600"/>
        <v>0</v>
      </c>
      <c r="I9581" s="29">
        <f t="shared" ca="1" si="598"/>
        <v>0</v>
      </c>
      <c r="J9581" s="30">
        <f>Calculator!$G$40</f>
        <v>6.5000000000000002E-2</v>
      </c>
      <c r="K9581" s="29">
        <f ca="1">IF(C9581&gt;=Calculator!$G$27,IF(DAY($C9581)=1,Calculator!$G$34/2,IF(DAY($C9581)=15,Calculator!$G$34/2,0)),0)</f>
        <v>0</v>
      </c>
      <c r="L9581" s="29">
        <f ca="1">IF(DAY($C9581)=28,IF(H9581=0,0,Calculator!$G$35),0)</f>
        <v>0</v>
      </c>
      <c r="M9581" s="29">
        <f ca="1">IF(I9581&gt;0,IF(DAY($C9581)=1,SUM(INDIRECT("I"&amp;(ROW(C9580)-DAY(C9580))):I9580),0),0)</f>
        <v>0</v>
      </c>
      <c r="N9581" s="29">
        <f ca="1">IF(C9581&lt;Calculator!$G$27,0,IF(C9581=Calculator!$G$27,Calculator!$G$39,IF(H9581-K9581&lt;=0,IF(D9581&gt;Calculator!$G$39,IF(H9581-K9581+E9581+L9581+M9581+Calculator!$G$39&gt;Calculator!$G$39,Calculator!$G$39-(H9581+E9581+L9581+M9581-K9581),Calculator!$G$39),D9581),0)))</f>
        <v>0</v>
      </c>
    </row>
    <row r="9582" spans="1:14" ht="15.75" thickBot="1">
      <c r="A9582" s="33" t="str">
        <f ca="1">IF(C9582=Calculator!$H$27,"F",IF(Daily!D9582+Daily!H9582=0,IF(D9581+H9581&gt;0,"L",""),""))</f>
        <v/>
      </c>
      <c r="B9582" s="34">
        <v>9581</v>
      </c>
      <c r="C9582" s="19">
        <f t="shared" ca="1" si="597"/>
        <v>55511</v>
      </c>
      <c r="D9582" s="29">
        <f t="shared" ca="1" si="599"/>
        <v>0</v>
      </c>
      <c r="E9582" s="29">
        <f ca="1">IF(C9582&lt;Calculator!$D$26,0,IF(DAY($C9582)=1,IF(D9582-Calculator!$G$24&gt;0,Calculator!$G$24,D9582),0))</f>
        <v>0</v>
      </c>
      <c r="F9582" s="29">
        <f ca="1">IF(E9582&gt;0,D9582*Calculator!$G$22/12,0)</f>
        <v>0</v>
      </c>
      <c r="G9582" s="29">
        <f ca="1">IF(E9582&gt;0,(IFERROR(-PMT(Calculator!$G$22/12,Calculator!$G$23*12,Calculator!$G$20),0))-F9582,0)</f>
        <v>0</v>
      </c>
      <c r="H9582" s="29">
        <f t="shared" ca="1" si="600"/>
        <v>0</v>
      </c>
      <c r="I9582" s="29">
        <f t="shared" ca="1" si="598"/>
        <v>0</v>
      </c>
      <c r="J9582" s="30">
        <f>Calculator!$G$40</f>
        <v>6.5000000000000002E-2</v>
      </c>
      <c r="K9582" s="29">
        <f ca="1">IF(C9582&gt;=Calculator!$G$27,IF(DAY($C9582)=1,Calculator!$G$34/2,IF(DAY($C9582)=15,Calculator!$G$34/2,0)),0)</f>
        <v>0</v>
      </c>
      <c r="L9582" s="29">
        <f ca="1">IF(DAY($C9582)=28,IF(H9582=0,0,Calculator!$G$35),0)</f>
        <v>0</v>
      </c>
      <c r="M9582" s="29">
        <f ca="1">IF(I9582&gt;0,IF(DAY($C9582)=1,SUM(INDIRECT("I"&amp;(ROW(C9581)-DAY(C9581))):I9581),0),0)</f>
        <v>0</v>
      </c>
      <c r="N9582" s="29">
        <f ca="1">IF(C9582&lt;Calculator!$G$27,0,IF(C9582=Calculator!$G$27,Calculator!$G$39,IF(H9582-K9582&lt;=0,IF(D9582&gt;Calculator!$G$39,IF(H9582-K9582+E9582+L9582+M9582+Calculator!$G$39&gt;Calculator!$G$39,Calculator!$G$39-(H9582+E9582+L9582+M9582-K9582),Calculator!$G$39),D9582),0)))</f>
        <v>0</v>
      </c>
    </row>
    <row r="9583" spans="1:14" ht="15.75" thickBot="1">
      <c r="A9583" s="33" t="str">
        <f ca="1">IF(C9583=Calculator!$H$27,"F",IF(Daily!D9583+Daily!H9583=0,IF(D9582+H9582&gt;0,"L",""),""))</f>
        <v/>
      </c>
      <c r="B9583" s="34">
        <v>9582</v>
      </c>
      <c r="C9583" s="19">
        <f t="shared" ca="1" si="597"/>
        <v>55512</v>
      </c>
      <c r="D9583" s="29">
        <f t="shared" ca="1" si="599"/>
        <v>0</v>
      </c>
      <c r="E9583" s="29">
        <f ca="1">IF(C9583&lt;Calculator!$D$26,0,IF(DAY($C9583)=1,IF(D9583-Calculator!$G$24&gt;0,Calculator!$G$24,D9583),0))</f>
        <v>0</v>
      </c>
      <c r="F9583" s="29">
        <f ca="1">IF(E9583&gt;0,D9583*Calculator!$G$22/12,0)</f>
        <v>0</v>
      </c>
      <c r="G9583" s="29">
        <f ca="1">IF(E9583&gt;0,(IFERROR(-PMT(Calculator!$G$22/12,Calculator!$G$23*12,Calculator!$G$20),0))-F9583,0)</f>
        <v>0</v>
      </c>
      <c r="H9583" s="29">
        <f t="shared" ca="1" si="600"/>
        <v>0</v>
      </c>
      <c r="I9583" s="29">
        <f t="shared" ca="1" si="598"/>
        <v>0</v>
      </c>
      <c r="J9583" s="30">
        <f>Calculator!$G$40</f>
        <v>6.5000000000000002E-2</v>
      </c>
      <c r="K9583" s="29">
        <f ca="1">IF(C9583&gt;=Calculator!$G$27,IF(DAY($C9583)=1,Calculator!$G$34/2,IF(DAY($C9583)=15,Calculator!$G$34/2,0)),0)</f>
        <v>0</v>
      </c>
      <c r="L9583" s="29">
        <f ca="1">IF(DAY($C9583)=28,IF(H9583=0,0,Calculator!$G$35),0)</f>
        <v>0</v>
      </c>
      <c r="M9583" s="29">
        <f ca="1">IF(I9583&gt;0,IF(DAY($C9583)=1,SUM(INDIRECT("I"&amp;(ROW(C9582)-DAY(C9582))):I9582),0),0)</f>
        <v>0</v>
      </c>
      <c r="N9583" s="29">
        <f ca="1">IF(C9583&lt;Calculator!$G$27,0,IF(C9583=Calculator!$G$27,Calculator!$G$39,IF(H9583-K9583&lt;=0,IF(D9583&gt;Calculator!$G$39,IF(H9583-K9583+E9583+L9583+M9583+Calculator!$G$39&gt;Calculator!$G$39,Calculator!$G$39-(H9583+E9583+L9583+M9583-K9583),Calculator!$G$39),D9583),0)))</f>
        <v>0</v>
      </c>
    </row>
    <row r="9584" spans="1:14" ht="15.75" thickBot="1">
      <c r="A9584" s="33" t="str">
        <f ca="1">IF(C9584=Calculator!$H$27,"F",IF(Daily!D9584+Daily!H9584=0,IF(D9583+H9583&gt;0,"L",""),""))</f>
        <v/>
      </c>
      <c r="B9584" s="34">
        <v>9583</v>
      </c>
      <c r="C9584" s="19">
        <f t="shared" ca="1" si="597"/>
        <v>55513</v>
      </c>
      <c r="D9584" s="29">
        <f t="shared" ca="1" si="599"/>
        <v>0</v>
      </c>
      <c r="E9584" s="29">
        <f ca="1">IF(C9584&lt;Calculator!$D$26,0,IF(DAY($C9584)=1,IF(D9584-Calculator!$G$24&gt;0,Calculator!$G$24,D9584),0))</f>
        <v>0</v>
      </c>
      <c r="F9584" s="29">
        <f ca="1">IF(E9584&gt;0,D9584*Calculator!$G$22/12,0)</f>
        <v>0</v>
      </c>
      <c r="G9584" s="29">
        <f ca="1">IF(E9584&gt;0,(IFERROR(-PMT(Calculator!$G$22/12,Calculator!$G$23*12,Calculator!$G$20),0))-F9584,0)</f>
        <v>0</v>
      </c>
      <c r="H9584" s="29">
        <f t="shared" ca="1" si="600"/>
        <v>0</v>
      </c>
      <c r="I9584" s="29">
        <f t="shared" ca="1" si="598"/>
        <v>0</v>
      </c>
      <c r="J9584" s="30">
        <f>Calculator!$G$40</f>
        <v>6.5000000000000002E-2</v>
      </c>
      <c r="K9584" s="29">
        <f ca="1">IF(C9584&gt;=Calculator!$G$27,IF(DAY($C9584)=1,Calculator!$G$34/2,IF(DAY($C9584)=15,Calculator!$G$34/2,0)),0)</f>
        <v>0</v>
      </c>
      <c r="L9584" s="29">
        <f ca="1">IF(DAY($C9584)=28,IF(H9584=0,0,Calculator!$G$35),0)</f>
        <v>0</v>
      </c>
      <c r="M9584" s="29">
        <f ca="1">IF(I9584&gt;0,IF(DAY($C9584)=1,SUM(INDIRECT("I"&amp;(ROW(C9583)-DAY(C9583))):I9583),0),0)</f>
        <v>0</v>
      </c>
      <c r="N9584" s="29">
        <f ca="1">IF(C9584&lt;Calculator!$G$27,0,IF(C9584=Calculator!$G$27,Calculator!$G$39,IF(H9584-K9584&lt;=0,IF(D9584&gt;Calculator!$G$39,IF(H9584-K9584+E9584+L9584+M9584+Calculator!$G$39&gt;Calculator!$G$39,Calculator!$G$39-(H9584+E9584+L9584+M9584-K9584),Calculator!$G$39),D9584),0)))</f>
        <v>0</v>
      </c>
    </row>
    <row r="9585" spans="1:14" ht="15.75" thickBot="1">
      <c r="A9585" s="33" t="str">
        <f ca="1">IF(C9585=Calculator!$H$27,"F",IF(Daily!D9585+Daily!H9585=0,IF(D9584+H9584&gt;0,"L",""),""))</f>
        <v/>
      </c>
      <c r="B9585" s="34">
        <v>9584</v>
      </c>
      <c r="C9585" s="19">
        <f t="shared" ca="1" si="597"/>
        <v>55514</v>
      </c>
      <c r="D9585" s="29">
        <f t="shared" ca="1" si="599"/>
        <v>0</v>
      </c>
      <c r="E9585" s="29">
        <f ca="1">IF(C9585&lt;Calculator!$D$26,0,IF(DAY($C9585)=1,IF(D9585-Calculator!$G$24&gt;0,Calculator!$G$24,D9585),0))</f>
        <v>0</v>
      </c>
      <c r="F9585" s="29">
        <f ca="1">IF(E9585&gt;0,D9585*Calculator!$G$22/12,0)</f>
        <v>0</v>
      </c>
      <c r="G9585" s="29">
        <f ca="1">IF(E9585&gt;0,(IFERROR(-PMT(Calculator!$G$22/12,Calculator!$G$23*12,Calculator!$G$20),0))-F9585,0)</f>
        <v>0</v>
      </c>
      <c r="H9585" s="29">
        <f t="shared" ca="1" si="600"/>
        <v>0</v>
      </c>
      <c r="I9585" s="29">
        <f t="shared" ca="1" si="598"/>
        <v>0</v>
      </c>
      <c r="J9585" s="30">
        <f>Calculator!$G$40</f>
        <v>6.5000000000000002E-2</v>
      </c>
      <c r="K9585" s="29">
        <f ca="1">IF(C9585&gt;=Calculator!$G$27,IF(DAY($C9585)=1,Calculator!$G$34/2,IF(DAY($C9585)=15,Calculator!$G$34/2,0)),0)</f>
        <v>0</v>
      </c>
      <c r="L9585" s="29">
        <f ca="1">IF(DAY($C9585)=28,IF(H9585=0,0,Calculator!$G$35),0)</f>
        <v>0</v>
      </c>
      <c r="M9585" s="29">
        <f ca="1">IF(I9585&gt;0,IF(DAY($C9585)=1,SUM(INDIRECT("I"&amp;(ROW(C9584)-DAY(C9584))):I9584),0),0)</f>
        <v>0</v>
      </c>
      <c r="N9585" s="29">
        <f ca="1">IF(C9585&lt;Calculator!$G$27,0,IF(C9585=Calculator!$G$27,Calculator!$G$39,IF(H9585-K9585&lt;=0,IF(D9585&gt;Calculator!$G$39,IF(H9585-K9585+E9585+L9585+M9585+Calculator!$G$39&gt;Calculator!$G$39,Calculator!$G$39-(H9585+E9585+L9585+M9585-K9585),Calculator!$G$39),D9585),0)))</f>
        <v>0</v>
      </c>
    </row>
    <row r="9586" spans="1:14" ht="15.75" thickBot="1">
      <c r="A9586" s="33" t="str">
        <f ca="1">IF(C9586=Calculator!$H$27,"F",IF(Daily!D9586+Daily!H9586=0,IF(D9585+H9585&gt;0,"L",""),""))</f>
        <v/>
      </c>
      <c r="B9586" s="34">
        <v>9585</v>
      </c>
      <c r="C9586" s="19">
        <f t="shared" ca="1" si="597"/>
        <v>55515</v>
      </c>
      <c r="D9586" s="29">
        <f t="shared" ca="1" si="599"/>
        <v>0</v>
      </c>
      <c r="E9586" s="29">
        <f ca="1">IF(C9586&lt;Calculator!$D$26,0,IF(DAY($C9586)=1,IF(D9586-Calculator!$G$24&gt;0,Calculator!$G$24,D9586),0))</f>
        <v>0</v>
      </c>
      <c r="F9586" s="29">
        <f ca="1">IF(E9586&gt;0,D9586*Calculator!$G$22/12,0)</f>
        <v>0</v>
      </c>
      <c r="G9586" s="29">
        <f ca="1">IF(E9586&gt;0,(IFERROR(-PMT(Calculator!$G$22/12,Calculator!$G$23*12,Calculator!$G$20),0))-F9586,0)</f>
        <v>0</v>
      </c>
      <c r="H9586" s="29">
        <f t="shared" ca="1" si="600"/>
        <v>0</v>
      </c>
      <c r="I9586" s="29">
        <f t="shared" ca="1" si="598"/>
        <v>0</v>
      </c>
      <c r="J9586" s="30">
        <f>Calculator!$G$40</f>
        <v>6.5000000000000002E-2</v>
      </c>
      <c r="K9586" s="29">
        <f ca="1">IF(C9586&gt;=Calculator!$G$27,IF(DAY($C9586)=1,Calculator!$G$34/2,IF(DAY($C9586)=15,Calculator!$G$34/2,0)),0)</f>
        <v>0</v>
      </c>
      <c r="L9586" s="29">
        <f ca="1">IF(DAY($C9586)=28,IF(H9586=0,0,Calculator!$G$35),0)</f>
        <v>0</v>
      </c>
      <c r="M9586" s="29">
        <f ca="1">IF(I9586&gt;0,IF(DAY($C9586)=1,SUM(INDIRECT("I"&amp;(ROW(C9585)-DAY(C9585))):I9585),0),0)</f>
        <v>0</v>
      </c>
      <c r="N9586" s="29">
        <f ca="1">IF(C9586&lt;Calculator!$G$27,0,IF(C9586=Calculator!$G$27,Calculator!$G$39,IF(H9586-K9586&lt;=0,IF(D9586&gt;Calculator!$G$39,IF(H9586-K9586+E9586+L9586+M9586+Calculator!$G$39&gt;Calculator!$G$39,Calculator!$G$39-(H9586+E9586+L9586+M9586-K9586),Calculator!$G$39),D9586),0)))</f>
        <v>0</v>
      </c>
    </row>
    <row r="9587" spans="1:14" ht="15.75" thickBot="1">
      <c r="A9587" s="33" t="str">
        <f ca="1">IF(C9587=Calculator!$H$27,"F",IF(Daily!D9587+Daily!H9587=0,IF(D9586+H9586&gt;0,"L",""),""))</f>
        <v/>
      </c>
      <c r="B9587" s="34">
        <v>9586</v>
      </c>
      <c r="C9587" s="19">
        <f t="shared" ca="1" si="597"/>
        <v>55516</v>
      </c>
      <c r="D9587" s="29">
        <f t="shared" ca="1" si="599"/>
        <v>0</v>
      </c>
      <c r="E9587" s="29">
        <f ca="1">IF(C9587&lt;Calculator!$D$26,0,IF(DAY($C9587)=1,IF(D9587-Calculator!$G$24&gt;0,Calculator!$G$24,D9587),0))</f>
        <v>0</v>
      </c>
      <c r="F9587" s="29">
        <f ca="1">IF(E9587&gt;0,D9587*Calculator!$G$22/12,0)</f>
        <v>0</v>
      </c>
      <c r="G9587" s="29">
        <f ca="1">IF(E9587&gt;0,(IFERROR(-PMT(Calculator!$G$22/12,Calculator!$G$23*12,Calculator!$G$20),0))-F9587,0)</f>
        <v>0</v>
      </c>
      <c r="H9587" s="29">
        <f t="shared" ca="1" si="600"/>
        <v>0</v>
      </c>
      <c r="I9587" s="29">
        <f t="shared" ca="1" si="598"/>
        <v>0</v>
      </c>
      <c r="J9587" s="30">
        <f>Calculator!$G$40</f>
        <v>6.5000000000000002E-2</v>
      </c>
      <c r="K9587" s="29">
        <f ca="1">IF(C9587&gt;=Calculator!$G$27,IF(DAY($C9587)=1,Calculator!$G$34/2,IF(DAY($C9587)=15,Calculator!$G$34/2,0)),0)</f>
        <v>0</v>
      </c>
      <c r="L9587" s="29">
        <f ca="1">IF(DAY($C9587)=28,IF(H9587=0,0,Calculator!$G$35),0)</f>
        <v>0</v>
      </c>
      <c r="M9587" s="29">
        <f ca="1">IF(I9587&gt;0,IF(DAY($C9587)=1,SUM(INDIRECT("I"&amp;(ROW(C9586)-DAY(C9586))):I9586),0),0)</f>
        <v>0</v>
      </c>
      <c r="N9587" s="29">
        <f ca="1">IF(C9587&lt;Calculator!$G$27,0,IF(C9587=Calculator!$G$27,Calculator!$G$39,IF(H9587-K9587&lt;=0,IF(D9587&gt;Calculator!$G$39,IF(H9587-K9587+E9587+L9587+M9587+Calculator!$G$39&gt;Calculator!$G$39,Calculator!$G$39-(H9587+E9587+L9587+M9587-K9587),Calculator!$G$39),D9587),0)))</f>
        <v>0</v>
      </c>
    </row>
    <row r="9588" spans="1:14" ht="15.75" thickBot="1">
      <c r="A9588" s="33" t="str">
        <f ca="1">IF(C9588=Calculator!$H$27,"F",IF(Daily!D9588+Daily!H9588=0,IF(D9587+H9587&gt;0,"L",""),""))</f>
        <v/>
      </c>
      <c r="B9588" s="34">
        <v>9587</v>
      </c>
      <c r="C9588" s="19">
        <f t="shared" ca="1" si="597"/>
        <v>55517</v>
      </c>
      <c r="D9588" s="29">
        <f t="shared" ca="1" si="599"/>
        <v>0</v>
      </c>
      <c r="E9588" s="29">
        <f ca="1">IF(C9588&lt;Calculator!$D$26,0,IF(DAY($C9588)=1,IF(D9588-Calculator!$G$24&gt;0,Calculator!$G$24,D9588),0))</f>
        <v>0</v>
      </c>
      <c r="F9588" s="29">
        <f ca="1">IF(E9588&gt;0,D9588*Calculator!$G$22/12,0)</f>
        <v>0</v>
      </c>
      <c r="G9588" s="29">
        <f ca="1">IF(E9588&gt;0,(IFERROR(-PMT(Calculator!$G$22/12,Calculator!$G$23*12,Calculator!$G$20),0))-F9588,0)</f>
        <v>0</v>
      </c>
      <c r="H9588" s="29">
        <f t="shared" ca="1" si="600"/>
        <v>0</v>
      </c>
      <c r="I9588" s="29">
        <f t="shared" ca="1" si="598"/>
        <v>0</v>
      </c>
      <c r="J9588" s="30">
        <f>Calculator!$G$40</f>
        <v>6.5000000000000002E-2</v>
      </c>
      <c r="K9588" s="29">
        <f ca="1">IF(C9588&gt;=Calculator!$G$27,IF(DAY($C9588)=1,Calculator!$G$34/2,IF(DAY($C9588)=15,Calculator!$G$34/2,0)),0)</f>
        <v>0</v>
      </c>
      <c r="L9588" s="29">
        <f ca="1">IF(DAY($C9588)=28,IF(H9588=0,0,Calculator!$G$35),0)</f>
        <v>0</v>
      </c>
      <c r="M9588" s="29">
        <f ca="1">IF(I9588&gt;0,IF(DAY($C9588)=1,SUM(INDIRECT("I"&amp;(ROW(C9587)-DAY(C9587))):I9587),0),0)</f>
        <v>0</v>
      </c>
      <c r="N9588" s="29">
        <f ca="1">IF(C9588&lt;Calculator!$G$27,0,IF(C9588=Calculator!$G$27,Calculator!$G$39,IF(H9588-K9588&lt;=0,IF(D9588&gt;Calculator!$G$39,IF(H9588-K9588+E9588+L9588+M9588+Calculator!$G$39&gt;Calculator!$G$39,Calculator!$G$39-(H9588+E9588+L9588+M9588-K9588),Calculator!$G$39),D9588),0)))</f>
        <v>0</v>
      </c>
    </row>
    <row r="9589" spans="1:14" ht="15.75" thickBot="1">
      <c r="A9589" s="33" t="str">
        <f ca="1">IF(C9589=Calculator!$H$27,"F",IF(Daily!D9589+Daily!H9589=0,IF(D9588+H9588&gt;0,"L",""),""))</f>
        <v/>
      </c>
      <c r="B9589" s="34">
        <v>9588</v>
      </c>
      <c r="C9589" s="19">
        <f t="shared" ca="1" si="597"/>
        <v>55518</v>
      </c>
      <c r="D9589" s="29">
        <f t="shared" ca="1" si="599"/>
        <v>0</v>
      </c>
      <c r="E9589" s="29">
        <f ca="1">IF(C9589&lt;Calculator!$D$26,0,IF(DAY($C9589)=1,IF(D9589-Calculator!$G$24&gt;0,Calculator!$G$24,D9589),0))</f>
        <v>0</v>
      </c>
      <c r="F9589" s="29">
        <f ca="1">IF(E9589&gt;0,D9589*Calculator!$G$22/12,0)</f>
        <v>0</v>
      </c>
      <c r="G9589" s="29">
        <f ca="1">IF(E9589&gt;0,(IFERROR(-PMT(Calculator!$G$22/12,Calculator!$G$23*12,Calculator!$G$20),0))-F9589,0)</f>
        <v>0</v>
      </c>
      <c r="H9589" s="29">
        <f t="shared" ca="1" si="600"/>
        <v>0</v>
      </c>
      <c r="I9589" s="29">
        <f t="shared" ca="1" si="598"/>
        <v>0</v>
      </c>
      <c r="J9589" s="30">
        <f>Calculator!$G$40</f>
        <v>6.5000000000000002E-2</v>
      </c>
      <c r="K9589" s="29">
        <f ca="1">IF(C9589&gt;=Calculator!$G$27,IF(DAY($C9589)=1,Calculator!$G$34/2,IF(DAY($C9589)=15,Calculator!$G$34/2,0)),0)</f>
        <v>0</v>
      </c>
      <c r="L9589" s="29">
        <f ca="1">IF(DAY($C9589)=28,IF(H9589=0,0,Calculator!$G$35),0)</f>
        <v>0</v>
      </c>
      <c r="M9589" s="29">
        <f ca="1">IF(I9589&gt;0,IF(DAY($C9589)=1,SUM(INDIRECT("I"&amp;(ROW(C9588)-DAY(C9588))):I9588),0),0)</f>
        <v>0</v>
      </c>
      <c r="N9589" s="29">
        <f ca="1">IF(C9589&lt;Calculator!$G$27,0,IF(C9589=Calculator!$G$27,Calculator!$G$39,IF(H9589-K9589&lt;=0,IF(D9589&gt;Calculator!$G$39,IF(H9589-K9589+E9589+L9589+M9589+Calculator!$G$39&gt;Calculator!$G$39,Calculator!$G$39-(H9589+E9589+L9589+M9589-K9589),Calculator!$G$39),D9589),0)))</f>
        <v>0</v>
      </c>
    </row>
    <row r="9590" spans="1:14" ht="15.75" thickBot="1">
      <c r="A9590" s="33" t="str">
        <f ca="1">IF(C9590=Calculator!$H$27,"F",IF(Daily!D9590+Daily!H9590=0,IF(D9589+H9589&gt;0,"L",""),""))</f>
        <v/>
      </c>
      <c r="B9590" s="34">
        <v>9589</v>
      </c>
      <c r="C9590" s="19">
        <f t="shared" ca="1" si="597"/>
        <v>55519</v>
      </c>
      <c r="D9590" s="29">
        <f t="shared" ca="1" si="599"/>
        <v>0</v>
      </c>
      <c r="E9590" s="29">
        <f ca="1">IF(C9590&lt;Calculator!$D$26,0,IF(DAY($C9590)=1,IF(D9590-Calculator!$G$24&gt;0,Calculator!$G$24,D9590),0))</f>
        <v>0</v>
      </c>
      <c r="F9590" s="29">
        <f ca="1">IF(E9590&gt;0,D9590*Calculator!$G$22/12,0)</f>
        <v>0</v>
      </c>
      <c r="G9590" s="29">
        <f ca="1">IF(E9590&gt;0,(IFERROR(-PMT(Calculator!$G$22/12,Calculator!$G$23*12,Calculator!$G$20),0))-F9590,0)</f>
        <v>0</v>
      </c>
      <c r="H9590" s="29">
        <f t="shared" ca="1" si="600"/>
        <v>0</v>
      </c>
      <c r="I9590" s="29">
        <f t="shared" ca="1" si="598"/>
        <v>0</v>
      </c>
      <c r="J9590" s="30">
        <f>Calculator!$G$40</f>
        <v>6.5000000000000002E-2</v>
      </c>
      <c r="K9590" s="29">
        <f ca="1">IF(C9590&gt;=Calculator!$G$27,IF(DAY($C9590)=1,Calculator!$G$34/2,IF(DAY($C9590)=15,Calculator!$G$34/2,0)),0)</f>
        <v>4500</v>
      </c>
      <c r="L9590" s="29">
        <f ca="1">IF(DAY($C9590)=28,IF(H9590=0,0,Calculator!$G$35),0)</f>
        <v>0</v>
      </c>
      <c r="M9590" s="29">
        <f ca="1">IF(I9590&gt;0,IF(DAY($C9590)=1,SUM(INDIRECT("I"&amp;(ROW(C9589)-DAY(C9589))):I9589),0),0)</f>
        <v>0</v>
      </c>
      <c r="N9590" s="29">
        <f ca="1">IF(C9590&lt;Calculator!$G$27,0,IF(C9590=Calculator!$G$27,Calculator!$G$39,IF(H9590-K9590&lt;=0,IF(D9590&gt;Calculator!$G$39,IF(H9590-K9590+E9590+L9590+M9590+Calculator!$G$39&gt;Calculator!$G$39,Calculator!$G$39-(H9590+E9590+L9590+M9590-K9590),Calculator!$G$39),D9590),0)))</f>
        <v>0</v>
      </c>
    </row>
    <row r="9591" spans="1:14" ht="15.75" thickBot="1">
      <c r="A9591" s="33" t="str">
        <f ca="1">IF(C9591=Calculator!$H$27,"F",IF(Daily!D9591+Daily!H9591=0,IF(D9590+H9590&gt;0,"L",""),""))</f>
        <v/>
      </c>
      <c r="B9591" s="34">
        <v>9590</v>
      </c>
      <c r="C9591" s="19">
        <f t="shared" ca="1" si="597"/>
        <v>55520</v>
      </c>
      <c r="D9591" s="29">
        <f t="shared" ca="1" si="599"/>
        <v>0</v>
      </c>
      <c r="E9591" s="29">
        <f ca="1">IF(C9591&lt;Calculator!$D$26,0,IF(DAY($C9591)=1,IF(D9591-Calculator!$G$24&gt;0,Calculator!$G$24,D9591),0))</f>
        <v>0</v>
      </c>
      <c r="F9591" s="29">
        <f ca="1">IF(E9591&gt;0,D9591*Calculator!$G$22/12,0)</f>
        <v>0</v>
      </c>
      <c r="G9591" s="29">
        <f ca="1">IF(E9591&gt;0,(IFERROR(-PMT(Calculator!$G$22/12,Calculator!$G$23*12,Calculator!$G$20),0))-F9591,0)</f>
        <v>0</v>
      </c>
      <c r="H9591" s="29">
        <f t="shared" ca="1" si="600"/>
        <v>0</v>
      </c>
      <c r="I9591" s="29">
        <f t="shared" ca="1" si="598"/>
        <v>0</v>
      </c>
      <c r="J9591" s="30">
        <f>Calculator!$G$40</f>
        <v>6.5000000000000002E-2</v>
      </c>
      <c r="K9591" s="29">
        <f ca="1">IF(C9591&gt;=Calculator!$G$27,IF(DAY($C9591)=1,Calculator!$G$34/2,IF(DAY($C9591)=15,Calculator!$G$34/2,0)),0)</f>
        <v>0</v>
      </c>
      <c r="L9591" s="29">
        <f ca="1">IF(DAY($C9591)=28,IF(H9591=0,0,Calculator!$G$35),0)</f>
        <v>0</v>
      </c>
      <c r="M9591" s="29">
        <f ca="1">IF(I9591&gt;0,IF(DAY($C9591)=1,SUM(INDIRECT("I"&amp;(ROW(C9590)-DAY(C9590))):I9590),0),0)</f>
        <v>0</v>
      </c>
      <c r="N9591" s="29">
        <f ca="1">IF(C9591&lt;Calculator!$G$27,0,IF(C9591=Calculator!$G$27,Calculator!$G$39,IF(H9591-K9591&lt;=0,IF(D9591&gt;Calculator!$G$39,IF(H9591-K9591+E9591+L9591+M9591+Calculator!$G$39&gt;Calculator!$G$39,Calculator!$G$39-(H9591+E9591+L9591+M9591-K9591),Calculator!$G$39),D9591),0)))</f>
        <v>0</v>
      </c>
    </row>
    <row r="9592" spans="1:14" ht="15.75" thickBot="1">
      <c r="A9592" s="33" t="str">
        <f ca="1">IF(C9592=Calculator!$H$27,"F",IF(Daily!D9592+Daily!H9592=0,IF(D9591+H9591&gt;0,"L",""),""))</f>
        <v/>
      </c>
      <c r="B9592" s="34">
        <v>9591</v>
      </c>
      <c r="C9592" s="19">
        <f t="shared" ca="1" si="597"/>
        <v>55521</v>
      </c>
      <c r="D9592" s="29">
        <f t="shared" ca="1" si="599"/>
        <v>0</v>
      </c>
      <c r="E9592" s="29">
        <f ca="1">IF(C9592&lt;Calculator!$D$26,0,IF(DAY($C9592)=1,IF(D9592-Calculator!$G$24&gt;0,Calculator!$G$24,D9592),0))</f>
        <v>0</v>
      </c>
      <c r="F9592" s="29">
        <f ca="1">IF(E9592&gt;0,D9592*Calculator!$G$22/12,0)</f>
        <v>0</v>
      </c>
      <c r="G9592" s="29">
        <f ca="1">IF(E9592&gt;0,(IFERROR(-PMT(Calculator!$G$22/12,Calculator!$G$23*12,Calculator!$G$20),0))-F9592,0)</f>
        <v>0</v>
      </c>
      <c r="H9592" s="29">
        <f t="shared" ca="1" si="600"/>
        <v>0</v>
      </c>
      <c r="I9592" s="29">
        <f t="shared" ca="1" si="598"/>
        <v>0</v>
      </c>
      <c r="J9592" s="30">
        <f>Calculator!$G$40</f>
        <v>6.5000000000000002E-2</v>
      </c>
      <c r="K9592" s="29">
        <f ca="1">IF(C9592&gt;=Calculator!$G$27,IF(DAY($C9592)=1,Calculator!$G$34/2,IF(DAY($C9592)=15,Calculator!$G$34/2,0)),0)</f>
        <v>0</v>
      </c>
      <c r="L9592" s="29">
        <f ca="1">IF(DAY($C9592)=28,IF(H9592=0,0,Calculator!$G$35),0)</f>
        <v>0</v>
      </c>
      <c r="M9592" s="29">
        <f ca="1">IF(I9592&gt;0,IF(DAY($C9592)=1,SUM(INDIRECT("I"&amp;(ROW(C9591)-DAY(C9591))):I9591),0),0)</f>
        <v>0</v>
      </c>
      <c r="N9592" s="29">
        <f ca="1">IF(C9592&lt;Calculator!$G$27,0,IF(C9592=Calculator!$G$27,Calculator!$G$39,IF(H9592-K9592&lt;=0,IF(D9592&gt;Calculator!$G$39,IF(H9592-K9592+E9592+L9592+M9592+Calculator!$G$39&gt;Calculator!$G$39,Calculator!$G$39-(H9592+E9592+L9592+M9592-K9592),Calculator!$G$39),D9592),0)))</f>
        <v>0</v>
      </c>
    </row>
    <row r="9593" spans="1:14" ht="15.75" thickBot="1">
      <c r="A9593" s="33" t="str">
        <f ca="1">IF(C9593=Calculator!$H$27,"F",IF(Daily!D9593+Daily!H9593=0,IF(D9592+H9592&gt;0,"L",""),""))</f>
        <v/>
      </c>
      <c r="B9593" s="34">
        <v>9592</v>
      </c>
      <c r="C9593" s="19">
        <f t="shared" ca="1" si="597"/>
        <v>55522</v>
      </c>
      <c r="D9593" s="29">
        <f t="shared" ca="1" si="599"/>
        <v>0</v>
      </c>
      <c r="E9593" s="29">
        <f ca="1">IF(C9593&lt;Calculator!$D$26,0,IF(DAY($C9593)=1,IF(D9593-Calculator!$G$24&gt;0,Calculator!$G$24,D9593),0))</f>
        <v>0</v>
      </c>
      <c r="F9593" s="29">
        <f ca="1">IF(E9593&gt;0,D9593*Calculator!$G$22/12,0)</f>
        <v>0</v>
      </c>
      <c r="G9593" s="29">
        <f ca="1">IF(E9593&gt;0,(IFERROR(-PMT(Calculator!$G$22/12,Calculator!$G$23*12,Calculator!$G$20),0))-F9593,0)</f>
        <v>0</v>
      </c>
      <c r="H9593" s="29">
        <f t="shared" ca="1" si="600"/>
        <v>0</v>
      </c>
      <c r="I9593" s="29">
        <f t="shared" ca="1" si="598"/>
        <v>0</v>
      </c>
      <c r="J9593" s="30">
        <f>Calculator!$G$40</f>
        <v>6.5000000000000002E-2</v>
      </c>
      <c r="K9593" s="29">
        <f ca="1">IF(C9593&gt;=Calculator!$G$27,IF(DAY($C9593)=1,Calculator!$G$34/2,IF(DAY($C9593)=15,Calculator!$G$34/2,0)),0)</f>
        <v>0</v>
      </c>
      <c r="L9593" s="29">
        <f ca="1">IF(DAY($C9593)=28,IF(H9593=0,0,Calculator!$G$35),0)</f>
        <v>0</v>
      </c>
      <c r="M9593" s="29">
        <f ca="1">IF(I9593&gt;0,IF(DAY($C9593)=1,SUM(INDIRECT("I"&amp;(ROW(C9592)-DAY(C9592))):I9592),0),0)</f>
        <v>0</v>
      </c>
      <c r="N9593" s="29">
        <f ca="1">IF(C9593&lt;Calculator!$G$27,0,IF(C9593=Calculator!$G$27,Calculator!$G$39,IF(H9593-K9593&lt;=0,IF(D9593&gt;Calculator!$G$39,IF(H9593-K9593+E9593+L9593+M9593+Calculator!$G$39&gt;Calculator!$G$39,Calculator!$G$39-(H9593+E9593+L9593+M9593-K9593),Calculator!$G$39),D9593),0)))</f>
        <v>0</v>
      </c>
    </row>
    <row r="9594" spans="1:14" ht="15.75" thickBot="1">
      <c r="A9594" s="33" t="str">
        <f ca="1">IF(C9594=Calculator!$H$27,"F",IF(Daily!D9594+Daily!H9594=0,IF(D9593+H9593&gt;0,"L",""),""))</f>
        <v/>
      </c>
      <c r="B9594" s="34">
        <v>9593</v>
      </c>
      <c r="C9594" s="19">
        <f t="shared" ca="1" si="597"/>
        <v>55523</v>
      </c>
      <c r="D9594" s="29">
        <f t="shared" ca="1" si="599"/>
        <v>0</v>
      </c>
      <c r="E9594" s="29">
        <f ca="1">IF(C9594&lt;Calculator!$D$26,0,IF(DAY($C9594)=1,IF(D9594-Calculator!$G$24&gt;0,Calculator!$G$24,D9594),0))</f>
        <v>0</v>
      </c>
      <c r="F9594" s="29">
        <f ca="1">IF(E9594&gt;0,D9594*Calculator!$G$22/12,0)</f>
        <v>0</v>
      </c>
      <c r="G9594" s="29">
        <f ca="1">IF(E9594&gt;0,(IFERROR(-PMT(Calculator!$G$22/12,Calculator!$G$23*12,Calculator!$G$20),0))-F9594,0)</f>
        <v>0</v>
      </c>
      <c r="H9594" s="29">
        <f t="shared" ca="1" si="600"/>
        <v>0</v>
      </c>
      <c r="I9594" s="29">
        <f t="shared" ca="1" si="598"/>
        <v>0</v>
      </c>
      <c r="J9594" s="30">
        <f>Calculator!$G$40</f>
        <v>6.5000000000000002E-2</v>
      </c>
      <c r="K9594" s="29">
        <f ca="1">IF(C9594&gt;=Calculator!$G$27,IF(DAY($C9594)=1,Calculator!$G$34/2,IF(DAY($C9594)=15,Calculator!$G$34/2,0)),0)</f>
        <v>0</v>
      </c>
      <c r="L9594" s="29">
        <f ca="1">IF(DAY($C9594)=28,IF(H9594=0,0,Calculator!$G$35),0)</f>
        <v>0</v>
      </c>
      <c r="M9594" s="29">
        <f ca="1">IF(I9594&gt;0,IF(DAY($C9594)=1,SUM(INDIRECT("I"&amp;(ROW(C9593)-DAY(C9593))):I9593),0),0)</f>
        <v>0</v>
      </c>
      <c r="N9594" s="29">
        <f ca="1">IF(C9594&lt;Calculator!$G$27,0,IF(C9594=Calculator!$G$27,Calculator!$G$39,IF(H9594-K9594&lt;=0,IF(D9594&gt;Calculator!$G$39,IF(H9594-K9594+E9594+L9594+M9594+Calculator!$G$39&gt;Calculator!$G$39,Calculator!$G$39-(H9594+E9594+L9594+M9594-K9594),Calculator!$G$39),D9594),0)))</f>
        <v>0</v>
      </c>
    </row>
    <row r="9595" spans="1:14" ht="15.75" thickBot="1">
      <c r="A9595" s="33" t="str">
        <f ca="1">IF(C9595=Calculator!$H$27,"F",IF(Daily!D9595+Daily!H9595=0,IF(D9594+H9594&gt;0,"L",""),""))</f>
        <v/>
      </c>
      <c r="B9595" s="34">
        <v>9594</v>
      </c>
      <c r="C9595" s="19">
        <f t="shared" ca="1" si="597"/>
        <v>55524</v>
      </c>
      <c r="D9595" s="29">
        <f t="shared" ca="1" si="599"/>
        <v>0</v>
      </c>
      <c r="E9595" s="29">
        <f ca="1">IF(C9595&lt;Calculator!$D$26,0,IF(DAY($C9595)=1,IF(D9595-Calculator!$G$24&gt;0,Calculator!$G$24,D9595),0))</f>
        <v>0</v>
      </c>
      <c r="F9595" s="29">
        <f ca="1">IF(E9595&gt;0,D9595*Calculator!$G$22/12,0)</f>
        <v>0</v>
      </c>
      <c r="G9595" s="29">
        <f ca="1">IF(E9595&gt;0,(IFERROR(-PMT(Calculator!$G$22/12,Calculator!$G$23*12,Calculator!$G$20),0))-F9595,0)</f>
        <v>0</v>
      </c>
      <c r="H9595" s="29">
        <f t="shared" ca="1" si="600"/>
        <v>0</v>
      </c>
      <c r="I9595" s="29">
        <f t="shared" ca="1" si="598"/>
        <v>0</v>
      </c>
      <c r="J9595" s="30">
        <f>Calculator!$G$40</f>
        <v>6.5000000000000002E-2</v>
      </c>
      <c r="K9595" s="29">
        <f ca="1">IF(C9595&gt;=Calculator!$G$27,IF(DAY($C9595)=1,Calculator!$G$34/2,IF(DAY($C9595)=15,Calculator!$G$34/2,0)),0)</f>
        <v>0</v>
      </c>
      <c r="L9595" s="29">
        <f ca="1">IF(DAY($C9595)=28,IF(H9595=0,0,Calculator!$G$35),0)</f>
        <v>0</v>
      </c>
      <c r="M9595" s="29">
        <f ca="1">IF(I9595&gt;0,IF(DAY($C9595)=1,SUM(INDIRECT("I"&amp;(ROW(C9594)-DAY(C9594))):I9594),0),0)</f>
        <v>0</v>
      </c>
      <c r="N9595" s="29">
        <f ca="1">IF(C9595&lt;Calculator!$G$27,0,IF(C9595=Calculator!$G$27,Calculator!$G$39,IF(H9595-K9595&lt;=0,IF(D9595&gt;Calculator!$G$39,IF(H9595-K9595+E9595+L9595+M9595+Calculator!$G$39&gt;Calculator!$G$39,Calculator!$G$39-(H9595+E9595+L9595+M9595-K9595),Calculator!$G$39),D9595),0)))</f>
        <v>0</v>
      </c>
    </row>
    <row r="9596" spans="1:14" ht="15.75" thickBot="1">
      <c r="A9596" s="33" t="str">
        <f ca="1">IF(C9596=Calculator!$H$27,"F",IF(Daily!D9596+Daily!H9596=0,IF(D9595+H9595&gt;0,"L",""),""))</f>
        <v/>
      </c>
      <c r="B9596" s="34">
        <v>9595</v>
      </c>
      <c r="C9596" s="19">
        <f t="shared" ca="1" si="597"/>
        <v>55525</v>
      </c>
      <c r="D9596" s="29">
        <f t="shared" ca="1" si="599"/>
        <v>0</v>
      </c>
      <c r="E9596" s="29">
        <f ca="1">IF(C9596&lt;Calculator!$D$26,0,IF(DAY($C9596)=1,IF(D9596-Calculator!$G$24&gt;0,Calculator!$G$24,D9596),0))</f>
        <v>0</v>
      </c>
      <c r="F9596" s="29">
        <f ca="1">IF(E9596&gt;0,D9596*Calculator!$G$22/12,0)</f>
        <v>0</v>
      </c>
      <c r="G9596" s="29">
        <f ca="1">IF(E9596&gt;0,(IFERROR(-PMT(Calculator!$G$22/12,Calculator!$G$23*12,Calculator!$G$20),0))-F9596,0)</f>
        <v>0</v>
      </c>
      <c r="H9596" s="29">
        <f t="shared" ca="1" si="600"/>
        <v>0</v>
      </c>
      <c r="I9596" s="29">
        <f t="shared" ca="1" si="598"/>
        <v>0</v>
      </c>
      <c r="J9596" s="30">
        <f>Calculator!$G$40</f>
        <v>6.5000000000000002E-2</v>
      </c>
      <c r="K9596" s="29">
        <f ca="1">IF(C9596&gt;=Calculator!$G$27,IF(DAY($C9596)=1,Calculator!$G$34/2,IF(DAY($C9596)=15,Calculator!$G$34/2,0)),0)</f>
        <v>0</v>
      </c>
      <c r="L9596" s="29">
        <f ca="1">IF(DAY($C9596)=28,IF(H9596=0,0,Calculator!$G$35),0)</f>
        <v>0</v>
      </c>
      <c r="M9596" s="29">
        <f ca="1">IF(I9596&gt;0,IF(DAY($C9596)=1,SUM(INDIRECT("I"&amp;(ROW(C9595)-DAY(C9595))):I9595),0),0)</f>
        <v>0</v>
      </c>
      <c r="N9596" s="29">
        <f ca="1">IF(C9596&lt;Calculator!$G$27,0,IF(C9596=Calculator!$G$27,Calculator!$G$39,IF(H9596-K9596&lt;=0,IF(D9596&gt;Calculator!$G$39,IF(H9596-K9596+E9596+L9596+M9596+Calculator!$G$39&gt;Calculator!$G$39,Calculator!$G$39-(H9596+E9596+L9596+M9596-K9596),Calculator!$G$39),D9596),0)))</f>
        <v>0</v>
      </c>
    </row>
    <row r="9597" spans="1:14" ht="15.75" thickBot="1">
      <c r="A9597" s="33" t="str">
        <f ca="1">IF(C9597=Calculator!$H$27,"F",IF(Daily!D9597+Daily!H9597=0,IF(D9596+H9596&gt;0,"L",""),""))</f>
        <v/>
      </c>
      <c r="B9597" s="34">
        <v>9596</v>
      </c>
      <c r="C9597" s="19">
        <f t="shared" ca="1" si="597"/>
        <v>55526</v>
      </c>
      <c r="D9597" s="29">
        <f t="shared" ca="1" si="599"/>
        <v>0</v>
      </c>
      <c r="E9597" s="29">
        <f ca="1">IF(C9597&lt;Calculator!$D$26,0,IF(DAY($C9597)=1,IF(D9597-Calculator!$G$24&gt;0,Calculator!$G$24,D9597),0))</f>
        <v>0</v>
      </c>
      <c r="F9597" s="29">
        <f ca="1">IF(E9597&gt;0,D9597*Calculator!$G$22/12,0)</f>
        <v>0</v>
      </c>
      <c r="G9597" s="29">
        <f ca="1">IF(E9597&gt;0,(IFERROR(-PMT(Calculator!$G$22/12,Calculator!$G$23*12,Calculator!$G$20),0))-F9597,0)</f>
        <v>0</v>
      </c>
      <c r="H9597" s="29">
        <f t="shared" ca="1" si="600"/>
        <v>0</v>
      </c>
      <c r="I9597" s="29">
        <f t="shared" ca="1" si="598"/>
        <v>0</v>
      </c>
      <c r="J9597" s="30">
        <f>Calculator!$G$40</f>
        <v>6.5000000000000002E-2</v>
      </c>
      <c r="K9597" s="29">
        <f ca="1">IF(C9597&gt;=Calculator!$G$27,IF(DAY($C9597)=1,Calculator!$G$34/2,IF(DAY($C9597)=15,Calculator!$G$34/2,0)),0)</f>
        <v>0</v>
      </c>
      <c r="L9597" s="29">
        <f ca="1">IF(DAY($C9597)=28,IF(H9597=0,0,Calculator!$G$35),0)</f>
        <v>0</v>
      </c>
      <c r="M9597" s="29">
        <f ca="1">IF(I9597&gt;0,IF(DAY($C9597)=1,SUM(INDIRECT("I"&amp;(ROW(C9596)-DAY(C9596))):I9596),0),0)</f>
        <v>0</v>
      </c>
      <c r="N9597" s="29">
        <f ca="1">IF(C9597&lt;Calculator!$G$27,0,IF(C9597=Calculator!$G$27,Calculator!$G$39,IF(H9597-K9597&lt;=0,IF(D9597&gt;Calculator!$G$39,IF(H9597-K9597+E9597+L9597+M9597+Calculator!$G$39&gt;Calculator!$G$39,Calculator!$G$39-(H9597+E9597+L9597+M9597-K9597),Calculator!$G$39),D9597),0)))</f>
        <v>0</v>
      </c>
    </row>
    <row r="9598" spans="1:14" ht="15.75" thickBot="1">
      <c r="A9598" s="33" t="str">
        <f ca="1">IF(C9598=Calculator!$H$27,"F",IF(Daily!D9598+Daily!H9598=0,IF(D9597+H9597&gt;0,"L",""),""))</f>
        <v/>
      </c>
      <c r="B9598" s="34">
        <v>9597</v>
      </c>
      <c r="C9598" s="19">
        <f t="shared" ca="1" si="597"/>
        <v>55527</v>
      </c>
      <c r="D9598" s="29">
        <f t="shared" ca="1" si="599"/>
        <v>0</v>
      </c>
      <c r="E9598" s="29">
        <f ca="1">IF(C9598&lt;Calculator!$D$26,0,IF(DAY($C9598)=1,IF(D9598-Calculator!$G$24&gt;0,Calculator!$G$24,D9598),0))</f>
        <v>0</v>
      </c>
      <c r="F9598" s="29">
        <f ca="1">IF(E9598&gt;0,D9598*Calculator!$G$22/12,0)</f>
        <v>0</v>
      </c>
      <c r="G9598" s="29">
        <f ca="1">IF(E9598&gt;0,(IFERROR(-PMT(Calculator!$G$22/12,Calculator!$G$23*12,Calculator!$G$20),0))-F9598,0)</f>
        <v>0</v>
      </c>
      <c r="H9598" s="29">
        <f t="shared" ca="1" si="600"/>
        <v>0</v>
      </c>
      <c r="I9598" s="29">
        <f t="shared" ca="1" si="598"/>
        <v>0</v>
      </c>
      <c r="J9598" s="30">
        <f>Calculator!$G$40</f>
        <v>6.5000000000000002E-2</v>
      </c>
      <c r="K9598" s="29">
        <f ca="1">IF(C9598&gt;=Calculator!$G$27,IF(DAY($C9598)=1,Calculator!$G$34/2,IF(DAY($C9598)=15,Calculator!$G$34/2,0)),0)</f>
        <v>0</v>
      </c>
      <c r="L9598" s="29">
        <f ca="1">IF(DAY($C9598)=28,IF(H9598=0,0,Calculator!$G$35),0)</f>
        <v>0</v>
      </c>
      <c r="M9598" s="29">
        <f ca="1">IF(I9598&gt;0,IF(DAY($C9598)=1,SUM(INDIRECT("I"&amp;(ROW(C9597)-DAY(C9597))):I9597),0),0)</f>
        <v>0</v>
      </c>
      <c r="N9598" s="29">
        <f ca="1">IF(C9598&lt;Calculator!$G$27,0,IF(C9598=Calculator!$G$27,Calculator!$G$39,IF(H9598-K9598&lt;=0,IF(D9598&gt;Calculator!$G$39,IF(H9598-K9598+E9598+L9598+M9598+Calculator!$G$39&gt;Calculator!$G$39,Calculator!$G$39-(H9598+E9598+L9598+M9598-K9598),Calculator!$G$39),D9598),0)))</f>
        <v>0</v>
      </c>
    </row>
    <row r="9599" spans="1:14" ht="15.75" thickBot="1">
      <c r="A9599" s="33" t="str">
        <f ca="1">IF(C9599=Calculator!$H$27,"F",IF(Daily!D9599+Daily!H9599=0,IF(D9598+H9598&gt;0,"L",""),""))</f>
        <v/>
      </c>
      <c r="B9599" s="34">
        <v>9598</v>
      </c>
      <c r="C9599" s="19">
        <f t="shared" ca="1" si="597"/>
        <v>55528</v>
      </c>
      <c r="D9599" s="29">
        <f t="shared" ca="1" si="599"/>
        <v>0</v>
      </c>
      <c r="E9599" s="29">
        <f ca="1">IF(C9599&lt;Calculator!$D$26,0,IF(DAY($C9599)=1,IF(D9599-Calculator!$G$24&gt;0,Calculator!$G$24,D9599),0))</f>
        <v>0</v>
      </c>
      <c r="F9599" s="29">
        <f ca="1">IF(E9599&gt;0,D9599*Calculator!$G$22/12,0)</f>
        <v>0</v>
      </c>
      <c r="G9599" s="29">
        <f ca="1">IF(E9599&gt;0,(IFERROR(-PMT(Calculator!$G$22/12,Calculator!$G$23*12,Calculator!$G$20),0))-F9599,0)</f>
        <v>0</v>
      </c>
      <c r="H9599" s="29">
        <f t="shared" ca="1" si="600"/>
        <v>0</v>
      </c>
      <c r="I9599" s="29">
        <f t="shared" ca="1" si="598"/>
        <v>0</v>
      </c>
      <c r="J9599" s="30">
        <f>Calculator!$G$40</f>
        <v>6.5000000000000002E-2</v>
      </c>
      <c r="K9599" s="29">
        <f ca="1">IF(C9599&gt;=Calculator!$G$27,IF(DAY($C9599)=1,Calculator!$G$34/2,IF(DAY($C9599)=15,Calculator!$G$34/2,0)),0)</f>
        <v>0</v>
      </c>
      <c r="L9599" s="29">
        <f ca="1">IF(DAY($C9599)=28,IF(H9599=0,0,Calculator!$G$35),0)</f>
        <v>0</v>
      </c>
      <c r="M9599" s="29">
        <f ca="1">IF(I9599&gt;0,IF(DAY($C9599)=1,SUM(INDIRECT("I"&amp;(ROW(C9598)-DAY(C9598))):I9598),0),0)</f>
        <v>0</v>
      </c>
      <c r="N9599" s="29">
        <f ca="1">IF(C9599&lt;Calculator!$G$27,0,IF(C9599=Calculator!$G$27,Calculator!$G$39,IF(H9599-K9599&lt;=0,IF(D9599&gt;Calculator!$G$39,IF(H9599-K9599+E9599+L9599+M9599+Calculator!$G$39&gt;Calculator!$G$39,Calculator!$G$39-(H9599+E9599+L9599+M9599-K9599),Calculator!$G$39),D9599),0)))</f>
        <v>0</v>
      </c>
    </row>
    <row r="9600" spans="1:14" ht="15.75" thickBot="1">
      <c r="A9600" s="33" t="str">
        <f ca="1">IF(C9600=Calculator!$H$27,"F",IF(Daily!D9600+Daily!H9600=0,IF(D9599+H9599&gt;0,"L",""),""))</f>
        <v/>
      </c>
      <c r="B9600" s="34">
        <v>9599</v>
      </c>
      <c r="C9600" s="19">
        <f t="shared" ca="1" si="597"/>
        <v>55529</v>
      </c>
      <c r="D9600" s="29">
        <f t="shared" ca="1" si="599"/>
        <v>0</v>
      </c>
      <c r="E9600" s="29">
        <f ca="1">IF(C9600&lt;Calculator!$D$26,0,IF(DAY($C9600)=1,IF(D9600-Calculator!$G$24&gt;0,Calculator!$G$24,D9600),0))</f>
        <v>0</v>
      </c>
      <c r="F9600" s="29">
        <f ca="1">IF(E9600&gt;0,D9600*Calculator!$G$22/12,0)</f>
        <v>0</v>
      </c>
      <c r="G9600" s="29">
        <f ca="1">IF(E9600&gt;0,(IFERROR(-PMT(Calculator!$G$22/12,Calculator!$G$23*12,Calculator!$G$20),0))-F9600,0)</f>
        <v>0</v>
      </c>
      <c r="H9600" s="29">
        <f t="shared" ca="1" si="600"/>
        <v>0</v>
      </c>
      <c r="I9600" s="29">
        <f t="shared" ca="1" si="598"/>
        <v>0</v>
      </c>
      <c r="J9600" s="30">
        <f>Calculator!$G$40</f>
        <v>6.5000000000000002E-2</v>
      </c>
      <c r="K9600" s="29">
        <f ca="1">IF(C9600&gt;=Calculator!$G$27,IF(DAY($C9600)=1,Calculator!$G$34/2,IF(DAY($C9600)=15,Calculator!$G$34/2,0)),0)</f>
        <v>0</v>
      </c>
      <c r="L9600" s="29">
        <f ca="1">IF(DAY($C9600)=28,IF(H9600=0,0,Calculator!$G$35),0)</f>
        <v>0</v>
      </c>
      <c r="M9600" s="29">
        <f ca="1">IF(I9600&gt;0,IF(DAY($C9600)=1,SUM(INDIRECT("I"&amp;(ROW(C9599)-DAY(C9599))):I9599),0),0)</f>
        <v>0</v>
      </c>
      <c r="N9600" s="29">
        <f ca="1">IF(C9600&lt;Calculator!$G$27,0,IF(C9600=Calculator!$G$27,Calculator!$G$39,IF(H9600-K9600&lt;=0,IF(D9600&gt;Calculator!$G$39,IF(H9600-K9600+E9600+L9600+M9600+Calculator!$G$39&gt;Calculator!$G$39,Calculator!$G$39-(H9600+E9600+L9600+M9600-K9600),Calculator!$G$39),D9600),0)))</f>
        <v>0</v>
      </c>
    </row>
    <row r="9601" spans="1:14" ht="15.75" thickBot="1">
      <c r="A9601" s="33" t="str">
        <f ca="1">IF(C9601=Calculator!$H$27,"F",IF(Daily!D9601+Daily!H9601=0,IF(D9600+H9600&gt;0,"L",""),""))</f>
        <v/>
      </c>
      <c r="B9601" s="34">
        <v>9600</v>
      </c>
      <c r="C9601" s="19">
        <f t="shared" ca="1" si="597"/>
        <v>55530</v>
      </c>
      <c r="D9601" s="29">
        <f t="shared" ca="1" si="599"/>
        <v>0</v>
      </c>
      <c r="E9601" s="29">
        <f ca="1">IF(C9601&lt;Calculator!$D$26,0,IF(DAY($C9601)=1,IF(D9601-Calculator!$G$24&gt;0,Calculator!$G$24,D9601),0))</f>
        <v>0</v>
      </c>
      <c r="F9601" s="29">
        <f ca="1">IF(E9601&gt;0,D9601*Calculator!$G$22/12,0)</f>
        <v>0</v>
      </c>
      <c r="G9601" s="29">
        <f ca="1">IF(E9601&gt;0,(IFERROR(-PMT(Calculator!$G$22/12,Calculator!$G$23*12,Calculator!$G$20),0))-F9601,0)</f>
        <v>0</v>
      </c>
      <c r="H9601" s="29">
        <f t="shared" ca="1" si="600"/>
        <v>0</v>
      </c>
      <c r="I9601" s="29">
        <f t="shared" ca="1" si="598"/>
        <v>0</v>
      </c>
      <c r="J9601" s="30">
        <f>Calculator!$G$40</f>
        <v>6.5000000000000002E-2</v>
      </c>
      <c r="K9601" s="29">
        <f ca="1">IF(C9601&gt;=Calculator!$G$27,IF(DAY($C9601)=1,Calculator!$G$34/2,IF(DAY($C9601)=15,Calculator!$G$34/2,0)),0)</f>
        <v>0</v>
      </c>
      <c r="L9601" s="29">
        <f ca="1">IF(DAY($C9601)=28,IF(H9601=0,0,Calculator!$G$35),0)</f>
        <v>0</v>
      </c>
      <c r="M9601" s="29">
        <f ca="1">IF(I9601&gt;0,IF(DAY($C9601)=1,SUM(INDIRECT("I"&amp;(ROW(C9600)-DAY(C9600))):I9600),0),0)</f>
        <v>0</v>
      </c>
      <c r="N9601" s="29">
        <f ca="1">IF(C9601&lt;Calculator!$G$27,0,IF(C9601=Calculator!$G$27,Calculator!$G$39,IF(H9601-K9601&lt;=0,IF(D9601&gt;Calculator!$G$39,IF(H9601-K9601+E9601+L9601+M9601+Calculator!$G$39&gt;Calculator!$G$39,Calculator!$G$39-(H9601+E9601+L9601+M9601-K9601),Calculator!$G$39),D9601),0)))</f>
        <v>0</v>
      </c>
    </row>
    <row r="9602" spans="1:14" ht="15.75" thickBot="1">
      <c r="A9602" s="33" t="str">
        <f ca="1">IF(C9602=Calculator!$H$27,"F",IF(Daily!D9602+Daily!H9602=0,IF(D9601+H9601&gt;0,"L",""),""))</f>
        <v/>
      </c>
      <c r="B9602" s="34">
        <v>9601</v>
      </c>
      <c r="C9602" s="19">
        <f t="shared" ca="1" si="597"/>
        <v>55531</v>
      </c>
      <c r="D9602" s="29">
        <f t="shared" ca="1" si="599"/>
        <v>0</v>
      </c>
      <c r="E9602" s="29">
        <f ca="1">IF(C9602&lt;Calculator!$D$26,0,IF(DAY($C9602)=1,IF(D9602-Calculator!$G$24&gt;0,Calculator!$G$24,D9602),0))</f>
        <v>0</v>
      </c>
      <c r="F9602" s="29">
        <f ca="1">IF(E9602&gt;0,D9602*Calculator!$G$22/12,0)</f>
        <v>0</v>
      </c>
      <c r="G9602" s="29">
        <f ca="1">IF(E9602&gt;0,(IFERROR(-PMT(Calculator!$G$22/12,Calculator!$G$23*12,Calculator!$G$20),0))-F9602,0)</f>
        <v>0</v>
      </c>
      <c r="H9602" s="29">
        <f t="shared" ca="1" si="600"/>
        <v>0</v>
      </c>
      <c r="I9602" s="29">
        <f t="shared" ca="1" si="598"/>
        <v>0</v>
      </c>
      <c r="J9602" s="30">
        <f>Calculator!$G$40</f>
        <v>6.5000000000000002E-2</v>
      </c>
      <c r="K9602" s="29">
        <f ca="1">IF(C9602&gt;=Calculator!$G$27,IF(DAY($C9602)=1,Calculator!$G$34/2,IF(DAY($C9602)=15,Calculator!$G$34/2,0)),0)</f>
        <v>0</v>
      </c>
      <c r="L9602" s="29">
        <f ca="1">IF(DAY($C9602)=28,IF(H9602=0,0,Calculator!$G$35),0)</f>
        <v>0</v>
      </c>
      <c r="M9602" s="29">
        <f ca="1">IF(I9602&gt;0,IF(DAY($C9602)=1,SUM(INDIRECT("I"&amp;(ROW(C9601)-DAY(C9601))):I9601),0),0)</f>
        <v>0</v>
      </c>
      <c r="N9602" s="29">
        <f ca="1">IF(C9602&lt;Calculator!$G$27,0,IF(C9602=Calculator!$G$27,Calculator!$G$39,IF(H9602-K9602&lt;=0,IF(D9602&gt;Calculator!$G$39,IF(H9602-K9602+E9602+L9602+M9602+Calculator!$G$39&gt;Calculator!$G$39,Calculator!$G$39-(H9602+E9602+L9602+M9602-K9602),Calculator!$G$39),D9602),0)))</f>
        <v>0</v>
      </c>
    </row>
    <row r="9603" spans="1:14" ht="15.75" thickBot="1">
      <c r="A9603" s="33" t="str">
        <f ca="1">IF(C9603=Calculator!$H$27,"F",IF(Daily!D9603+Daily!H9603=0,IF(D9602+H9602&gt;0,"L",""),""))</f>
        <v/>
      </c>
      <c r="B9603" s="34">
        <v>9602</v>
      </c>
      <c r="C9603" s="19">
        <f t="shared" ref="C9603:C9666" ca="1" si="601">C9602+1</f>
        <v>55532</v>
      </c>
      <c r="D9603" s="29">
        <f t="shared" ca="1" si="599"/>
        <v>0</v>
      </c>
      <c r="E9603" s="29">
        <f ca="1">IF(C9603&lt;Calculator!$D$26,0,IF(DAY($C9603)=1,IF(D9603-Calculator!$G$24&gt;0,Calculator!$G$24,D9603),0))</f>
        <v>0</v>
      </c>
      <c r="F9603" s="29">
        <f ca="1">IF(E9603&gt;0,D9603*Calculator!$G$22/12,0)</f>
        <v>0</v>
      </c>
      <c r="G9603" s="29">
        <f ca="1">IF(E9603&gt;0,(IFERROR(-PMT(Calculator!$G$22/12,Calculator!$G$23*12,Calculator!$G$20),0))-F9603,0)</f>
        <v>0</v>
      </c>
      <c r="H9603" s="29">
        <f t="shared" ca="1" si="600"/>
        <v>0</v>
      </c>
      <c r="I9603" s="29">
        <f t="shared" ref="I9603:I9666" ca="1" si="602">H9603*J9603/365</f>
        <v>0</v>
      </c>
      <c r="J9603" s="30">
        <f>Calculator!$G$40</f>
        <v>6.5000000000000002E-2</v>
      </c>
      <c r="K9603" s="29">
        <f ca="1">IF(C9603&gt;=Calculator!$G$27,IF(DAY($C9603)=1,Calculator!$G$34/2,IF(DAY($C9603)=15,Calculator!$G$34/2,0)),0)</f>
        <v>0</v>
      </c>
      <c r="L9603" s="29">
        <f ca="1">IF(DAY($C9603)=28,IF(H9603=0,0,Calculator!$G$35),0)</f>
        <v>0</v>
      </c>
      <c r="M9603" s="29">
        <f ca="1">IF(I9603&gt;0,IF(DAY($C9603)=1,SUM(INDIRECT("I"&amp;(ROW(C9602)-DAY(C9602))):I9602),0),0)</f>
        <v>0</v>
      </c>
      <c r="N9603" s="29">
        <f ca="1">IF(C9603&lt;Calculator!$G$27,0,IF(C9603=Calculator!$G$27,Calculator!$G$39,IF(H9603-K9603&lt;=0,IF(D9603&gt;Calculator!$G$39,IF(H9603-K9603+E9603+L9603+M9603+Calculator!$G$39&gt;Calculator!$G$39,Calculator!$G$39-(H9603+E9603+L9603+M9603-K9603),Calculator!$G$39),D9603),0)))</f>
        <v>0</v>
      </c>
    </row>
    <row r="9604" spans="1:14" ht="15.75" thickBot="1">
      <c r="A9604" s="33" t="str">
        <f ca="1">IF(C9604=Calculator!$H$27,"F",IF(Daily!D9604+Daily!H9604=0,IF(D9603+H9603&gt;0,"L",""),""))</f>
        <v/>
      </c>
      <c r="B9604" s="34">
        <v>9603</v>
      </c>
      <c r="C9604" s="19">
        <f t="shared" ca="1" si="601"/>
        <v>55533</v>
      </c>
      <c r="D9604" s="29">
        <f t="shared" ref="D9604:D9667" ca="1" si="603">IF(((D9603-G9603)-N9603)&lt;0,0,((D9603-G9603)-N9603))</f>
        <v>0</v>
      </c>
      <c r="E9604" s="29">
        <f ca="1">IF(C9604&lt;Calculator!$D$26,0,IF(DAY($C9604)=1,IF(D9604-Calculator!$G$24&gt;0,Calculator!$G$24,D9604),0))</f>
        <v>0</v>
      </c>
      <c r="F9604" s="29">
        <f ca="1">IF(E9604&gt;0,D9604*Calculator!$G$22/12,0)</f>
        <v>0</v>
      </c>
      <c r="G9604" s="29">
        <f ca="1">IF(E9604&gt;0,(IFERROR(-PMT(Calculator!$G$22/12,Calculator!$G$23*12,Calculator!$G$20),0))-F9604,0)</f>
        <v>0</v>
      </c>
      <c r="H9604" s="29">
        <f t="shared" ref="H9604:H9667" ca="1" si="604">IF((H9603-K9603+SUM(L9603:N9603)+E9603)&lt;0,0,(H9603-K9603+SUM(L9603:N9603)+E9603))</f>
        <v>0</v>
      </c>
      <c r="I9604" s="29">
        <f t="shared" ca="1" si="602"/>
        <v>0</v>
      </c>
      <c r="J9604" s="30">
        <f>Calculator!$G$40</f>
        <v>6.5000000000000002E-2</v>
      </c>
      <c r="K9604" s="29">
        <f ca="1">IF(C9604&gt;=Calculator!$G$27,IF(DAY($C9604)=1,Calculator!$G$34/2,IF(DAY($C9604)=15,Calculator!$G$34/2,0)),0)</f>
        <v>4500</v>
      </c>
      <c r="L9604" s="29">
        <f ca="1">IF(DAY($C9604)=28,IF(H9604=0,0,Calculator!$G$35),0)</f>
        <v>0</v>
      </c>
      <c r="M9604" s="29">
        <f ca="1">IF(I9604&gt;0,IF(DAY($C9604)=1,SUM(INDIRECT("I"&amp;(ROW(C9603)-DAY(C9603))):I9603),0),0)</f>
        <v>0</v>
      </c>
      <c r="N9604" s="29">
        <f ca="1">IF(C9604&lt;Calculator!$G$27,0,IF(C9604=Calculator!$G$27,Calculator!$G$39,IF(H9604-K9604&lt;=0,IF(D9604&gt;Calculator!$G$39,IF(H9604-K9604+E9604+L9604+M9604+Calculator!$G$39&gt;Calculator!$G$39,Calculator!$G$39-(H9604+E9604+L9604+M9604-K9604),Calculator!$G$39),D9604),0)))</f>
        <v>0</v>
      </c>
    </row>
    <row r="9605" spans="1:14" ht="15.75" thickBot="1">
      <c r="A9605" s="33" t="str">
        <f ca="1">IF(C9605=Calculator!$H$27,"F",IF(Daily!D9605+Daily!H9605=0,IF(D9604+H9604&gt;0,"L",""),""))</f>
        <v/>
      </c>
      <c r="B9605" s="34">
        <v>9604</v>
      </c>
      <c r="C9605" s="19">
        <f t="shared" ca="1" si="601"/>
        <v>55534</v>
      </c>
      <c r="D9605" s="29">
        <f t="shared" ca="1" si="603"/>
        <v>0</v>
      </c>
      <c r="E9605" s="29">
        <f ca="1">IF(C9605&lt;Calculator!$D$26,0,IF(DAY($C9605)=1,IF(D9605-Calculator!$G$24&gt;0,Calculator!$G$24,D9605),0))</f>
        <v>0</v>
      </c>
      <c r="F9605" s="29">
        <f ca="1">IF(E9605&gt;0,D9605*Calculator!$G$22/12,0)</f>
        <v>0</v>
      </c>
      <c r="G9605" s="29">
        <f ca="1">IF(E9605&gt;0,(IFERROR(-PMT(Calculator!$G$22/12,Calculator!$G$23*12,Calculator!$G$20),0))-F9605,0)</f>
        <v>0</v>
      </c>
      <c r="H9605" s="29">
        <f t="shared" ca="1" si="604"/>
        <v>0</v>
      </c>
      <c r="I9605" s="29">
        <f t="shared" ca="1" si="602"/>
        <v>0</v>
      </c>
      <c r="J9605" s="30">
        <f>Calculator!$G$40</f>
        <v>6.5000000000000002E-2</v>
      </c>
      <c r="K9605" s="29">
        <f ca="1">IF(C9605&gt;=Calculator!$G$27,IF(DAY($C9605)=1,Calculator!$G$34/2,IF(DAY($C9605)=15,Calculator!$G$34/2,0)),0)</f>
        <v>0</v>
      </c>
      <c r="L9605" s="29">
        <f ca="1">IF(DAY($C9605)=28,IF(H9605=0,0,Calculator!$G$35),0)</f>
        <v>0</v>
      </c>
      <c r="M9605" s="29">
        <f ca="1">IF(I9605&gt;0,IF(DAY($C9605)=1,SUM(INDIRECT("I"&amp;(ROW(C9604)-DAY(C9604))):I9604),0),0)</f>
        <v>0</v>
      </c>
      <c r="N9605" s="29">
        <f ca="1">IF(C9605&lt;Calculator!$G$27,0,IF(C9605=Calculator!$G$27,Calculator!$G$39,IF(H9605-K9605&lt;=0,IF(D9605&gt;Calculator!$G$39,IF(H9605-K9605+E9605+L9605+M9605+Calculator!$G$39&gt;Calculator!$G$39,Calculator!$G$39-(H9605+E9605+L9605+M9605-K9605),Calculator!$G$39),D9605),0)))</f>
        <v>0</v>
      </c>
    </row>
    <row r="9606" spans="1:14" ht="15.75" thickBot="1">
      <c r="A9606" s="33" t="str">
        <f ca="1">IF(C9606=Calculator!$H$27,"F",IF(Daily!D9606+Daily!H9606=0,IF(D9605+H9605&gt;0,"L",""),""))</f>
        <v/>
      </c>
      <c r="B9606" s="34">
        <v>9605</v>
      </c>
      <c r="C9606" s="19">
        <f t="shared" ca="1" si="601"/>
        <v>55535</v>
      </c>
      <c r="D9606" s="29">
        <f t="shared" ca="1" si="603"/>
        <v>0</v>
      </c>
      <c r="E9606" s="29">
        <f ca="1">IF(C9606&lt;Calculator!$D$26,0,IF(DAY($C9606)=1,IF(D9606-Calculator!$G$24&gt;0,Calculator!$G$24,D9606),0))</f>
        <v>0</v>
      </c>
      <c r="F9606" s="29">
        <f ca="1">IF(E9606&gt;0,D9606*Calculator!$G$22/12,0)</f>
        <v>0</v>
      </c>
      <c r="G9606" s="29">
        <f ca="1">IF(E9606&gt;0,(IFERROR(-PMT(Calculator!$G$22/12,Calculator!$G$23*12,Calculator!$G$20),0))-F9606,0)</f>
        <v>0</v>
      </c>
      <c r="H9606" s="29">
        <f t="shared" ca="1" si="604"/>
        <v>0</v>
      </c>
      <c r="I9606" s="29">
        <f t="shared" ca="1" si="602"/>
        <v>0</v>
      </c>
      <c r="J9606" s="30">
        <f>Calculator!$G$40</f>
        <v>6.5000000000000002E-2</v>
      </c>
      <c r="K9606" s="29">
        <f ca="1">IF(C9606&gt;=Calculator!$G$27,IF(DAY($C9606)=1,Calculator!$G$34/2,IF(DAY($C9606)=15,Calculator!$G$34/2,0)),0)</f>
        <v>0</v>
      </c>
      <c r="L9606" s="29">
        <f ca="1">IF(DAY($C9606)=28,IF(H9606=0,0,Calculator!$G$35),0)</f>
        <v>0</v>
      </c>
      <c r="M9606" s="29">
        <f ca="1">IF(I9606&gt;0,IF(DAY($C9606)=1,SUM(INDIRECT("I"&amp;(ROW(C9605)-DAY(C9605))):I9605),0),0)</f>
        <v>0</v>
      </c>
      <c r="N9606" s="29">
        <f ca="1">IF(C9606&lt;Calculator!$G$27,0,IF(C9606=Calculator!$G$27,Calculator!$G$39,IF(H9606-K9606&lt;=0,IF(D9606&gt;Calculator!$G$39,IF(H9606-K9606+E9606+L9606+M9606+Calculator!$G$39&gt;Calculator!$G$39,Calculator!$G$39-(H9606+E9606+L9606+M9606-K9606),Calculator!$G$39),D9606),0)))</f>
        <v>0</v>
      </c>
    </row>
    <row r="9607" spans="1:14" ht="15.75" thickBot="1">
      <c r="A9607" s="33" t="str">
        <f ca="1">IF(C9607=Calculator!$H$27,"F",IF(Daily!D9607+Daily!H9607=0,IF(D9606+H9606&gt;0,"L",""),""))</f>
        <v/>
      </c>
      <c r="B9607" s="34">
        <v>9606</v>
      </c>
      <c r="C9607" s="19">
        <f t="shared" ca="1" si="601"/>
        <v>55536</v>
      </c>
      <c r="D9607" s="29">
        <f t="shared" ca="1" si="603"/>
        <v>0</v>
      </c>
      <c r="E9607" s="29">
        <f ca="1">IF(C9607&lt;Calculator!$D$26,0,IF(DAY($C9607)=1,IF(D9607-Calculator!$G$24&gt;0,Calculator!$G$24,D9607),0))</f>
        <v>0</v>
      </c>
      <c r="F9607" s="29">
        <f ca="1">IF(E9607&gt;0,D9607*Calculator!$G$22/12,0)</f>
        <v>0</v>
      </c>
      <c r="G9607" s="29">
        <f ca="1">IF(E9607&gt;0,(IFERROR(-PMT(Calculator!$G$22/12,Calculator!$G$23*12,Calculator!$G$20),0))-F9607,0)</f>
        <v>0</v>
      </c>
      <c r="H9607" s="29">
        <f t="shared" ca="1" si="604"/>
        <v>0</v>
      </c>
      <c r="I9607" s="29">
        <f t="shared" ca="1" si="602"/>
        <v>0</v>
      </c>
      <c r="J9607" s="30">
        <f>Calculator!$G$40</f>
        <v>6.5000000000000002E-2</v>
      </c>
      <c r="K9607" s="29">
        <f ca="1">IF(C9607&gt;=Calculator!$G$27,IF(DAY($C9607)=1,Calculator!$G$34/2,IF(DAY($C9607)=15,Calculator!$G$34/2,0)),0)</f>
        <v>0</v>
      </c>
      <c r="L9607" s="29">
        <f ca="1">IF(DAY($C9607)=28,IF(H9607=0,0,Calculator!$G$35),0)</f>
        <v>0</v>
      </c>
      <c r="M9607" s="29">
        <f ca="1">IF(I9607&gt;0,IF(DAY($C9607)=1,SUM(INDIRECT("I"&amp;(ROW(C9606)-DAY(C9606))):I9606),0),0)</f>
        <v>0</v>
      </c>
      <c r="N9607" s="29">
        <f ca="1">IF(C9607&lt;Calculator!$G$27,0,IF(C9607=Calculator!$G$27,Calculator!$G$39,IF(H9607-K9607&lt;=0,IF(D9607&gt;Calculator!$G$39,IF(H9607-K9607+E9607+L9607+M9607+Calculator!$G$39&gt;Calculator!$G$39,Calculator!$G$39-(H9607+E9607+L9607+M9607-K9607),Calculator!$G$39),D9607),0)))</f>
        <v>0</v>
      </c>
    </row>
    <row r="9608" spans="1:14" ht="15.75" thickBot="1">
      <c r="A9608" s="33" t="str">
        <f ca="1">IF(C9608=Calculator!$H$27,"F",IF(Daily!D9608+Daily!H9608=0,IF(D9607+H9607&gt;0,"L",""),""))</f>
        <v/>
      </c>
      <c r="B9608" s="34">
        <v>9607</v>
      </c>
      <c r="C9608" s="19">
        <f t="shared" ca="1" si="601"/>
        <v>55537</v>
      </c>
      <c r="D9608" s="29">
        <f t="shared" ca="1" si="603"/>
        <v>0</v>
      </c>
      <c r="E9608" s="29">
        <f ca="1">IF(C9608&lt;Calculator!$D$26,0,IF(DAY($C9608)=1,IF(D9608-Calculator!$G$24&gt;0,Calculator!$G$24,D9608),0))</f>
        <v>0</v>
      </c>
      <c r="F9608" s="29">
        <f ca="1">IF(E9608&gt;0,D9608*Calculator!$G$22/12,0)</f>
        <v>0</v>
      </c>
      <c r="G9608" s="29">
        <f ca="1">IF(E9608&gt;0,(IFERROR(-PMT(Calculator!$G$22/12,Calculator!$G$23*12,Calculator!$G$20),0))-F9608,0)</f>
        <v>0</v>
      </c>
      <c r="H9608" s="29">
        <f t="shared" ca="1" si="604"/>
        <v>0</v>
      </c>
      <c r="I9608" s="29">
        <f t="shared" ca="1" si="602"/>
        <v>0</v>
      </c>
      <c r="J9608" s="30">
        <f>Calculator!$G$40</f>
        <v>6.5000000000000002E-2</v>
      </c>
      <c r="K9608" s="29">
        <f ca="1">IF(C9608&gt;=Calculator!$G$27,IF(DAY($C9608)=1,Calculator!$G$34/2,IF(DAY($C9608)=15,Calculator!$G$34/2,0)),0)</f>
        <v>0</v>
      </c>
      <c r="L9608" s="29">
        <f ca="1">IF(DAY($C9608)=28,IF(H9608=0,0,Calculator!$G$35),0)</f>
        <v>0</v>
      </c>
      <c r="M9608" s="29">
        <f ca="1">IF(I9608&gt;0,IF(DAY($C9608)=1,SUM(INDIRECT("I"&amp;(ROW(C9607)-DAY(C9607))):I9607),0),0)</f>
        <v>0</v>
      </c>
      <c r="N9608" s="29">
        <f ca="1">IF(C9608&lt;Calculator!$G$27,0,IF(C9608=Calculator!$G$27,Calculator!$G$39,IF(H9608-K9608&lt;=0,IF(D9608&gt;Calculator!$G$39,IF(H9608-K9608+E9608+L9608+M9608+Calculator!$G$39&gt;Calculator!$G$39,Calculator!$G$39-(H9608+E9608+L9608+M9608-K9608),Calculator!$G$39),D9608),0)))</f>
        <v>0</v>
      </c>
    </row>
    <row r="9609" spans="1:14" ht="15.75" thickBot="1">
      <c r="A9609" s="33" t="str">
        <f ca="1">IF(C9609=Calculator!$H$27,"F",IF(Daily!D9609+Daily!H9609=0,IF(D9608+H9608&gt;0,"L",""),""))</f>
        <v/>
      </c>
      <c r="B9609" s="34">
        <v>9608</v>
      </c>
      <c r="C9609" s="19">
        <f t="shared" ca="1" si="601"/>
        <v>55538</v>
      </c>
      <c r="D9609" s="29">
        <f t="shared" ca="1" si="603"/>
        <v>0</v>
      </c>
      <c r="E9609" s="29">
        <f ca="1">IF(C9609&lt;Calculator!$D$26,0,IF(DAY($C9609)=1,IF(D9609-Calculator!$G$24&gt;0,Calculator!$G$24,D9609),0))</f>
        <v>0</v>
      </c>
      <c r="F9609" s="29">
        <f ca="1">IF(E9609&gt;0,D9609*Calculator!$G$22/12,0)</f>
        <v>0</v>
      </c>
      <c r="G9609" s="29">
        <f ca="1">IF(E9609&gt;0,(IFERROR(-PMT(Calculator!$G$22/12,Calculator!$G$23*12,Calculator!$G$20),0))-F9609,0)</f>
        <v>0</v>
      </c>
      <c r="H9609" s="29">
        <f t="shared" ca="1" si="604"/>
        <v>0</v>
      </c>
      <c r="I9609" s="29">
        <f t="shared" ca="1" si="602"/>
        <v>0</v>
      </c>
      <c r="J9609" s="30">
        <f>Calculator!$G$40</f>
        <v>6.5000000000000002E-2</v>
      </c>
      <c r="K9609" s="29">
        <f ca="1">IF(C9609&gt;=Calculator!$G$27,IF(DAY($C9609)=1,Calculator!$G$34/2,IF(DAY($C9609)=15,Calculator!$G$34/2,0)),0)</f>
        <v>0</v>
      </c>
      <c r="L9609" s="29">
        <f ca="1">IF(DAY($C9609)=28,IF(H9609=0,0,Calculator!$G$35),0)</f>
        <v>0</v>
      </c>
      <c r="M9609" s="29">
        <f ca="1">IF(I9609&gt;0,IF(DAY($C9609)=1,SUM(INDIRECT("I"&amp;(ROW(C9608)-DAY(C9608))):I9608),0),0)</f>
        <v>0</v>
      </c>
      <c r="N9609" s="29">
        <f ca="1">IF(C9609&lt;Calculator!$G$27,0,IF(C9609=Calculator!$G$27,Calculator!$G$39,IF(H9609-K9609&lt;=0,IF(D9609&gt;Calculator!$G$39,IF(H9609-K9609+E9609+L9609+M9609+Calculator!$G$39&gt;Calculator!$G$39,Calculator!$G$39-(H9609+E9609+L9609+M9609-K9609),Calculator!$G$39),D9609),0)))</f>
        <v>0</v>
      </c>
    </row>
    <row r="9610" spans="1:14" ht="15.75" thickBot="1">
      <c r="A9610" s="33" t="str">
        <f ca="1">IF(C9610=Calculator!$H$27,"F",IF(Daily!D9610+Daily!H9610=0,IF(D9609+H9609&gt;0,"L",""),""))</f>
        <v/>
      </c>
      <c r="B9610" s="34">
        <v>9609</v>
      </c>
      <c r="C9610" s="19">
        <f t="shared" ca="1" si="601"/>
        <v>55539</v>
      </c>
      <c r="D9610" s="29">
        <f t="shared" ca="1" si="603"/>
        <v>0</v>
      </c>
      <c r="E9610" s="29">
        <f ca="1">IF(C9610&lt;Calculator!$D$26,0,IF(DAY($C9610)=1,IF(D9610-Calculator!$G$24&gt;0,Calculator!$G$24,D9610),0))</f>
        <v>0</v>
      </c>
      <c r="F9610" s="29">
        <f ca="1">IF(E9610&gt;0,D9610*Calculator!$G$22/12,0)</f>
        <v>0</v>
      </c>
      <c r="G9610" s="29">
        <f ca="1">IF(E9610&gt;0,(IFERROR(-PMT(Calculator!$G$22/12,Calculator!$G$23*12,Calculator!$G$20),0))-F9610,0)</f>
        <v>0</v>
      </c>
      <c r="H9610" s="29">
        <f t="shared" ca="1" si="604"/>
        <v>0</v>
      </c>
      <c r="I9610" s="29">
        <f t="shared" ca="1" si="602"/>
        <v>0</v>
      </c>
      <c r="J9610" s="30">
        <f>Calculator!$G$40</f>
        <v>6.5000000000000002E-2</v>
      </c>
      <c r="K9610" s="29">
        <f ca="1">IF(C9610&gt;=Calculator!$G$27,IF(DAY($C9610)=1,Calculator!$G$34/2,IF(DAY($C9610)=15,Calculator!$G$34/2,0)),0)</f>
        <v>0</v>
      </c>
      <c r="L9610" s="29">
        <f ca="1">IF(DAY($C9610)=28,IF(H9610=0,0,Calculator!$G$35),0)</f>
        <v>0</v>
      </c>
      <c r="M9610" s="29">
        <f ca="1">IF(I9610&gt;0,IF(DAY($C9610)=1,SUM(INDIRECT("I"&amp;(ROW(C9609)-DAY(C9609))):I9609),0),0)</f>
        <v>0</v>
      </c>
      <c r="N9610" s="29">
        <f ca="1">IF(C9610&lt;Calculator!$G$27,0,IF(C9610=Calculator!$G$27,Calculator!$G$39,IF(H9610-K9610&lt;=0,IF(D9610&gt;Calculator!$G$39,IF(H9610-K9610+E9610+L9610+M9610+Calculator!$G$39&gt;Calculator!$G$39,Calculator!$G$39-(H9610+E9610+L9610+M9610-K9610),Calculator!$G$39),D9610),0)))</f>
        <v>0</v>
      </c>
    </row>
    <row r="9611" spans="1:14" ht="15.75" thickBot="1">
      <c r="A9611" s="33" t="str">
        <f ca="1">IF(C9611=Calculator!$H$27,"F",IF(Daily!D9611+Daily!H9611=0,IF(D9610+H9610&gt;0,"L",""),""))</f>
        <v/>
      </c>
      <c r="B9611" s="34">
        <v>9610</v>
      </c>
      <c r="C9611" s="19">
        <f t="shared" ca="1" si="601"/>
        <v>55540</v>
      </c>
      <c r="D9611" s="29">
        <f t="shared" ca="1" si="603"/>
        <v>0</v>
      </c>
      <c r="E9611" s="29">
        <f ca="1">IF(C9611&lt;Calculator!$D$26,0,IF(DAY($C9611)=1,IF(D9611-Calculator!$G$24&gt;0,Calculator!$G$24,D9611),0))</f>
        <v>0</v>
      </c>
      <c r="F9611" s="29">
        <f ca="1">IF(E9611&gt;0,D9611*Calculator!$G$22/12,0)</f>
        <v>0</v>
      </c>
      <c r="G9611" s="29">
        <f ca="1">IF(E9611&gt;0,(IFERROR(-PMT(Calculator!$G$22/12,Calculator!$G$23*12,Calculator!$G$20),0))-F9611,0)</f>
        <v>0</v>
      </c>
      <c r="H9611" s="29">
        <f t="shared" ca="1" si="604"/>
        <v>0</v>
      </c>
      <c r="I9611" s="29">
        <f t="shared" ca="1" si="602"/>
        <v>0</v>
      </c>
      <c r="J9611" s="30">
        <f>Calculator!$G$40</f>
        <v>6.5000000000000002E-2</v>
      </c>
      <c r="K9611" s="29">
        <f ca="1">IF(C9611&gt;=Calculator!$G$27,IF(DAY($C9611)=1,Calculator!$G$34/2,IF(DAY($C9611)=15,Calculator!$G$34/2,0)),0)</f>
        <v>0</v>
      </c>
      <c r="L9611" s="29">
        <f ca="1">IF(DAY($C9611)=28,IF(H9611=0,0,Calculator!$G$35),0)</f>
        <v>0</v>
      </c>
      <c r="M9611" s="29">
        <f ca="1">IF(I9611&gt;0,IF(DAY($C9611)=1,SUM(INDIRECT("I"&amp;(ROW(C9610)-DAY(C9610))):I9610),0),0)</f>
        <v>0</v>
      </c>
      <c r="N9611" s="29">
        <f ca="1">IF(C9611&lt;Calculator!$G$27,0,IF(C9611=Calculator!$G$27,Calculator!$G$39,IF(H9611-K9611&lt;=0,IF(D9611&gt;Calculator!$G$39,IF(H9611-K9611+E9611+L9611+M9611+Calculator!$G$39&gt;Calculator!$G$39,Calculator!$G$39-(H9611+E9611+L9611+M9611-K9611),Calculator!$G$39),D9611),0)))</f>
        <v>0</v>
      </c>
    </row>
    <row r="9612" spans="1:14" ht="15.75" thickBot="1">
      <c r="A9612" s="33" t="str">
        <f ca="1">IF(C9612=Calculator!$H$27,"F",IF(Daily!D9612+Daily!H9612=0,IF(D9611+H9611&gt;0,"L",""),""))</f>
        <v/>
      </c>
      <c r="B9612" s="34">
        <v>9611</v>
      </c>
      <c r="C9612" s="19">
        <f t="shared" ca="1" si="601"/>
        <v>55541</v>
      </c>
      <c r="D9612" s="29">
        <f t="shared" ca="1" si="603"/>
        <v>0</v>
      </c>
      <c r="E9612" s="29">
        <f ca="1">IF(C9612&lt;Calculator!$D$26,0,IF(DAY($C9612)=1,IF(D9612-Calculator!$G$24&gt;0,Calculator!$G$24,D9612),0))</f>
        <v>0</v>
      </c>
      <c r="F9612" s="29">
        <f ca="1">IF(E9612&gt;0,D9612*Calculator!$G$22/12,0)</f>
        <v>0</v>
      </c>
      <c r="G9612" s="29">
        <f ca="1">IF(E9612&gt;0,(IFERROR(-PMT(Calculator!$G$22/12,Calculator!$G$23*12,Calculator!$G$20),0))-F9612,0)</f>
        <v>0</v>
      </c>
      <c r="H9612" s="29">
        <f t="shared" ca="1" si="604"/>
        <v>0</v>
      </c>
      <c r="I9612" s="29">
        <f t="shared" ca="1" si="602"/>
        <v>0</v>
      </c>
      <c r="J9612" s="30">
        <f>Calculator!$G$40</f>
        <v>6.5000000000000002E-2</v>
      </c>
      <c r="K9612" s="29">
        <f ca="1">IF(C9612&gt;=Calculator!$G$27,IF(DAY($C9612)=1,Calculator!$G$34/2,IF(DAY($C9612)=15,Calculator!$G$34/2,0)),0)</f>
        <v>0</v>
      </c>
      <c r="L9612" s="29">
        <f ca="1">IF(DAY($C9612)=28,IF(H9612=0,0,Calculator!$G$35),0)</f>
        <v>0</v>
      </c>
      <c r="M9612" s="29">
        <f ca="1">IF(I9612&gt;0,IF(DAY($C9612)=1,SUM(INDIRECT("I"&amp;(ROW(C9611)-DAY(C9611))):I9611),0),0)</f>
        <v>0</v>
      </c>
      <c r="N9612" s="29">
        <f ca="1">IF(C9612&lt;Calculator!$G$27,0,IF(C9612=Calculator!$G$27,Calculator!$G$39,IF(H9612-K9612&lt;=0,IF(D9612&gt;Calculator!$G$39,IF(H9612-K9612+E9612+L9612+M9612+Calculator!$G$39&gt;Calculator!$G$39,Calculator!$G$39-(H9612+E9612+L9612+M9612-K9612),Calculator!$G$39),D9612),0)))</f>
        <v>0</v>
      </c>
    </row>
    <row r="9613" spans="1:14" ht="15.75" thickBot="1">
      <c r="A9613" s="33" t="str">
        <f ca="1">IF(C9613=Calculator!$H$27,"F",IF(Daily!D9613+Daily!H9613=0,IF(D9612+H9612&gt;0,"L",""),""))</f>
        <v/>
      </c>
      <c r="B9613" s="34">
        <v>9612</v>
      </c>
      <c r="C9613" s="19">
        <f t="shared" ca="1" si="601"/>
        <v>55542</v>
      </c>
      <c r="D9613" s="29">
        <f t="shared" ca="1" si="603"/>
        <v>0</v>
      </c>
      <c r="E9613" s="29">
        <f ca="1">IF(C9613&lt;Calculator!$D$26,0,IF(DAY($C9613)=1,IF(D9613-Calculator!$G$24&gt;0,Calculator!$G$24,D9613),0))</f>
        <v>0</v>
      </c>
      <c r="F9613" s="29">
        <f ca="1">IF(E9613&gt;0,D9613*Calculator!$G$22/12,0)</f>
        <v>0</v>
      </c>
      <c r="G9613" s="29">
        <f ca="1">IF(E9613&gt;0,(IFERROR(-PMT(Calculator!$G$22/12,Calculator!$G$23*12,Calculator!$G$20),0))-F9613,0)</f>
        <v>0</v>
      </c>
      <c r="H9613" s="29">
        <f t="shared" ca="1" si="604"/>
        <v>0</v>
      </c>
      <c r="I9613" s="29">
        <f t="shared" ca="1" si="602"/>
        <v>0</v>
      </c>
      <c r="J9613" s="30">
        <f>Calculator!$G$40</f>
        <v>6.5000000000000002E-2</v>
      </c>
      <c r="K9613" s="29">
        <f ca="1">IF(C9613&gt;=Calculator!$G$27,IF(DAY($C9613)=1,Calculator!$G$34/2,IF(DAY($C9613)=15,Calculator!$G$34/2,0)),0)</f>
        <v>0</v>
      </c>
      <c r="L9613" s="29">
        <f ca="1">IF(DAY($C9613)=28,IF(H9613=0,0,Calculator!$G$35),0)</f>
        <v>0</v>
      </c>
      <c r="M9613" s="29">
        <f ca="1">IF(I9613&gt;0,IF(DAY($C9613)=1,SUM(INDIRECT("I"&amp;(ROW(C9612)-DAY(C9612))):I9612),0),0)</f>
        <v>0</v>
      </c>
      <c r="N9613" s="29">
        <f ca="1">IF(C9613&lt;Calculator!$G$27,0,IF(C9613=Calculator!$G$27,Calculator!$G$39,IF(H9613-K9613&lt;=0,IF(D9613&gt;Calculator!$G$39,IF(H9613-K9613+E9613+L9613+M9613+Calculator!$G$39&gt;Calculator!$G$39,Calculator!$G$39-(H9613+E9613+L9613+M9613-K9613),Calculator!$G$39),D9613),0)))</f>
        <v>0</v>
      </c>
    </row>
    <row r="9614" spans="1:14" ht="15.75" thickBot="1">
      <c r="A9614" s="33" t="str">
        <f ca="1">IF(C9614=Calculator!$H$27,"F",IF(Daily!D9614+Daily!H9614=0,IF(D9613+H9613&gt;0,"L",""),""))</f>
        <v/>
      </c>
      <c r="B9614" s="34">
        <v>9613</v>
      </c>
      <c r="C9614" s="19">
        <f t="shared" ca="1" si="601"/>
        <v>55543</v>
      </c>
      <c r="D9614" s="29">
        <f t="shared" ca="1" si="603"/>
        <v>0</v>
      </c>
      <c r="E9614" s="29">
        <f ca="1">IF(C9614&lt;Calculator!$D$26,0,IF(DAY($C9614)=1,IF(D9614-Calculator!$G$24&gt;0,Calculator!$G$24,D9614),0))</f>
        <v>0</v>
      </c>
      <c r="F9614" s="29">
        <f ca="1">IF(E9614&gt;0,D9614*Calculator!$G$22/12,0)</f>
        <v>0</v>
      </c>
      <c r="G9614" s="29">
        <f ca="1">IF(E9614&gt;0,(IFERROR(-PMT(Calculator!$G$22/12,Calculator!$G$23*12,Calculator!$G$20),0))-F9614,0)</f>
        <v>0</v>
      </c>
      <c r="H9614" s="29">
        <f t="shared" ca="1" si="604"/>
        <v>0</v>
      </c>
      <c r="I9614" s="29">
        <f t="shared" ca="1" si="602"/>
        <v>0</v>
      </c>
      <c r="J9614" s="30">
        <f>Calculator!$G$40</f>
        <v>6.5000000000000002E-2</v>
      </c>
      <c r="K9614" s="29">
        <f ca="1">IF(C9614&gt;=Calculator!$G$27,IF(DAY($C9614)=1,Calculator!$G$34/2,IF(DAY($C9614)=15,Calculator!$G$34/2,0)),0)</f>
        <v>0</v>
      </c>
      <c r="L9614" s="29">
        <f ca="1">IF(DAY($C9614)=28,IF(H9614=0,0,Calculator!$G$35),0)</f>
        <v>0</v>
      </c>
      <c r="M9614" s="29">
        <f ca="1">IF(I9614&gt;0,IF(DAY($C9614)=1,SUM(INDIRECT("I"&amp;(ROW(C9613)-DAY(C9613))):I9613),0),0)</f>
        <v>0</v>
      </c>
      <c r="N9614" s="29">
        <f ca="1">IF(C9614&lt;Calculator!$G$27,0,IF(C9614=Calculator!$G$27,Calculator!$G$39,IF(H9614-K9614&lt;=0,IF(D9614&gt;Calculator!$G$39,IF(H9614-K9614+E9614+L9614+M9614+Calculator!$G$39&gt;Calculator!$G$39,Calculator!$G$39-(H9614+E9614+L9614+M9614-K9614),Calculator!$G$39),D9614),0)))</f>
        <v>0</v>
      </c>
    </row>
    <row r="9615" spans="1:14" ht="15.75" thickBot="1">
      <c r="A9615" s="33" t="str">
        <f ca="1">IF(C9615=Calculator!$H$27,"F",IF(Daily!D9615+Daily!H9615=0,IF(D9614+H9614&gt;0,"L",""),""))</f>
        <v/>
      </c>
      <c r="B9615" s="34">
        <v>9614</v>
      </c>
      <c r="C9615" s="19">
        <f t="shared" ca="1" si="601"/>
        <v>55544</v>
      </c>
      <c r="D9615" s="29">
        <f t="shared" ca="1" si="603"/>
        <v>0</v>
      </c>
      <c r="E9615" s="29">
        <f ca="1">IF(C9615&lt;Calculator!$D$26,0,IF(DAY($C9615)=1,IF(D9615-Calculator!$G$24&gt;0,Calculator!$G$24,D9615),0))</f>
        <v>0</v>
      </c>
      <c r="F9615" s="29">
        <f ca="1">IF(E9615&gt;0,D9615*Calculator!$G$22/12,0)</f>
        <v>0</v>
      </c>
      <c r="G9615" s="29">
        <f ca="1">IF(E9615&gt;0,(IFERROR(-PMT(Calculator!$G$22/12,Calculator!$G$23*12,Calculator!$G$20),0))-F9615,0)</f>
        <v>0</v>
      </c>
      <c r="H9615" s="29">
        <f t="shared" ca="1" si="604"/>
        <v>0</v>
      </c>
      <c r="I9615" s="29">
        <f t="shared" ca="1" si="602"/>
        <v>0</v>
      </c>
      <c r="J9615" s="30">
        <f>Calculator!$G$40</f>
        <v>6.5000000000000002E-2</v>
      </c>
      <c r="K9615" s="29">
        <f ca="1">IF(C9615&gt;=Calculator!$G$27,IF(DAY($C9615)=1,Calculator!$G$34/2,IF(DAY($C9615)=15,Calculator!$G$34/2,0)),0)</f>
        <v>0</v>
      </c>
      <c r="L9615" s="29">
        <f ca="1">IF(DAY($C9615)=28,IF(H9615=0,0,Calculator!$G$35),0)</f>
        <v>0</v>
      </c>
      <c r="M9615" s="29">
        <f ca="1">IF(I9615&gt;0,IF(DAY($C9615)=1,SUM(INDIRECT("I"&amp;(ROW(C9614)-DAY(C9614))):I9614),0),0)</f>
        <v>0</v>
      </c>
      <c r="N9615" s="29">
        <f ca="1">IF(C9615&lt;Calculator!$G$27,0,IF(C9615=Calculator!$G$27,Calculator!$G$39,IF(H9615-K9615&lt;=0,IF(D9615&gt;Calculator!$G$39,IF(H9615-K9615+E9615+L9615+M9615+Calculator!$G$39&gt;Calculator!$G$39,Calculator!$G$39-(H9615+E9615+L9615+M9615-K9615),Calculator!$G$39),D9615),0)))</f>
        <v>0</v>
      </c>
    </row>
    <row r="9616" spans="1:14" ht="15.75" thickBot="1">
      <c r="A9616" s="33" t="str">
        <f ca="1">IF(C9616=Calculator!$H$27,"F",IF(Daily!D9616+Daily!H9616=0,IF(D9615+H9615&gt;0,"L",""),""))</f>
        <v/>
      </c>
      <c r="B9616" s="34">
        <v>9615</v>
      </c>
      <c r="C9616" s="19">
        <f t="shared" ca="1" si="601"/>
        <v>55545</v>
      </c>
      <c r="D9616" s="29">
        <f t="shared" ca="1" si="603"/>
        <v>0</v>
      </c>
      <c r="E9616" s="29">
        <f ca="1">IF(C9616&lt;Calculator!$D$26,0,IF(DAY($C9616)=1,IF(D9616-Calculator!$G$24&gt;0,Calculator!$G$24,D9616),0))</f>
        <v>0</v>
      </c>
      <c r="F9616" s="29">
        <f ca="1">IF(E9616&gt;0,D9616*Calculator!$G$22/12,0)</f>
        <v>0</v>
      </c>
      <c r="G9616" s="29">
        <f ca="1">IF(E9616&gt;0,(IFERROR(-PMT(Calculator!$G$22/12,Calculator!$G$23*12,Calculator!$G$20),0))-F9616,0)</f>
        <v>0</v>
      </c>
      <c r="H9616" s="29">
        <f t="shared" ca="1" si="604"/>
        <v>0</v>
      </c>
      <c r="I9616" s="29">
        <f t="shared" ca="1" si="602"/>
        <v>0</v>
      </c>
      <c r="J9616" s="30">
        <f>Calculator!$G$40</f>
        <v>6.5000000000000002E-2</v>
      </c>
      <c r="K9616" s="29">
        <f ca="1">IF(C9616&gt;=Calculator!$G$27,IF(DAY($C9616)=1,Calculator!$G$34/2,IF(DAY($C9616)=15,Calculator!$G$34/2,0)),0)</f>
        <v>0</v>
      </c>
      <c r="L9616" s="29">
        <f ca="1">IF(DAY($C9616)=28,IF(H9616=0,0,Calculator!$G$35),0)</f>
        <v>0</v>
      </c>
      <c r="M9616" s="29">
        <f ca="1">IF(I9616&gt;0,IF(DAY($C9616)=1,SUM(INDIRECT("I"&amp;(ROW(C9615)-DAY(C9615))):I9615),0),0)</f>
        <v>0</v>
      </c>
      <c r="N9616" s="29">
        <f ca="1">IF(C9616&lt;Calculator!$G$27,0,IF(C9616=Calculator!$G$27,Calculator!$G$39,IF(H9616-K9616&lt;=0,IF(D9616&gt;Calculator!$G$39,IF(H9616-K9616+E9616+L9616+M9616+Calculator!$G$39&gt;Calculator!$G$39,Calculator!$G$39-(H9616+E9616+L9616+M9616-K9616),Calculator!$G$39),D9616),0)))</f>
        <v>0</v>
      </c>
    </row>
    <row r="9617" spans="1:14" ht="15.75" thickBot="1">
      <c r="A9617" s="33" t="str">
        <f ca="1">IF(C9617=Calculator!$H$27,"F",IF(Daily!D9617+Daily!H9617=0,IF(D9616+H9616&gt;0,"L",""),""))</f>
        <v/>
      </c>
      <c r="B9617" s="34">
        <v>9616</v>
      </c>
      <c r="C9617" s="19">
        <f t="shared" ca="1" si="601"/>
        <v>55546</v>
      </c>
      <c r="D9617" s="29">
        <f t="shared" ca="1" si="603"/>
        <v>0</v>
      </c>
      <c r="E9617" s="29">
        <f ca="1">IF(C9617&lt;Calculator!$D$26,0,IF(DAY($C9617)=1,IF(D9617-Calculator!$G$24&gt;0,Calculator!$G$24,D9617),0))</f>
        <v>0</v>
      </c>
      <c r="F9617" s="29">
        <f ca="1">IF(E9617&gt;0,D9617*Calculator!$G$22/12,0)</f>
        <v>0</v>
      </c>
      <c r="G9617" s="29">
        <f ca="1">IF(E9617&gt;0,(IFERROR(-PMT(Calculator!$G$22/12,Calculator!$G$23*12,Calculator!$G$20),0))-F9617,0)</f>
        <v>0</v>
      </c>
      <c r="H9617" s="29">
        <f t="shared" ca="1" si="604"/>
        <v>0</v>
      </c>
      <c r="I9617" s="29">
        <f t="shared" ca="1" si="602"/>
        <v>0</v>
      </c>
      <c r="J9617" s="30">
        <f>Calculator!$G$40</f>
        <v>6.5000000000000002E-2</v>
      </c>
      <c r="K9617" s="29">
        <f ca="1">IF(C9617&gt;=Calculator!$G$27,IF(DAY($C9617)=1,Calculator!$G$34/2,IF(DAY($C9617)=15,Calculator!$G$34/2,0)),0)</f>
        <v>0</v>
      </c>
      <c r="L9617" s="29">
        <f ca="1">IF(DAY($C9617)=28,IF(H9617=0,0,Calculator!$G$35),0)</f>
        <v>0</v>
      </c>
      <c r="M9617" s="29">
        <f ca="1">IF(I9617&gt;0,IF(DAY($C9617)=1,SUM(INDIRECT("I"&amp;(ROW(C9616)-DAY(C9616))):I9616),0),0)</f>
        <v>0</v>
      </c>
      <c r="N9617" s="29">
        <f ca="1">IF(C9617&lt;Calculator!$G$27,0,IF(C9617=Calculator!$G$27,Calculator!$G$39,IF(H9617-K9617&lt;=0,IF(D9617&gt;Calculator!$G$39,IF(H9617-K9617+E9617+L9617+M9617+Calculator!$G$39&gt;Calculator!$G$39,Calculator!$G$39-(H9617+E9617+L9617+M9617-K9617),Calculator!$G$39),D9617),0)))</f>
        <v>0</v>
      </c>
    </row>
    <row r="9618" spans="1:14" ht="15.75" thickBot="1">
      <c r="A9618" s="33" t="str">
        <f ca="1">IF(C9618=Calculator!$H$27,"F",IF(Daily!D9618+Daily!H9618=0,IF(D9617+H9617&gt;0,"L",""),""))</f>
        <v/>
      </c>
      <c r="B9618" s="34">
        <v>9617</v>
      </c>
      <c r="C9618" s="19">
        <f t="shared" ca="1" si="601"/>
        <v>55547</v>
      </c>
      <c r="D9618" s="29">
        <f t="shared" ca="1" si="603"/>
        <v>0</v>
      </c>
      <c r="E9618" s="29">
        <f ca="1">IF(C9618&lt;Calculator!$D$26,0,IF(DAY($C9618)=1,IF(D9618-Calculator!$G$24&gt;0,Calculator!$G$24,D9618),0))</f>
        <v>0</v>
      </c>
      <c r="F9618" s="29">
        <f ca="1">IF(E9618&gt;0,D9618*Calculator!$G$22/12,0)</f>
        <v>0</v>
      </c>
      <c r="G9618" s="29">
        <f ca="1">IF(E9618&gt;0,(IFERROR(-PMT(Calculator!$G$22/12,Calculator!$G$23*12,Calculator!$G$20),0))-F9618,0)</f>
        <v>0</v>
      </c>
      <c r="H9618" s="29">
        <f t="shared" ca="1" si="604"/>
        <v>0</v>
      </c>
      <c r="I9618" s="29">
        <f t="shared" ca="1" si="602"/>
        <v>0</v>
      </c>
      <c r="J9618" s="30">
        <f>Calculator!$G$40</f>
        <v>6.5000000000000002E-2</v>
      </c>
      <c r="K9618" s="29">
        <f ca="1">IF(C9618&gt;=Calculator!$G$27,IF(DAY($C9618)=1,Calculator!$G$34/2,IF(DAY($C9618)=15,Calculator!$G$34/2,0)),0)</f>
        <v>0</v>
      </c>
      <c r="L9618" s="29">
        <f ca="1">IF(DAY($C9618)=28,IF(H9618=0,0,Calculator!$G$35),0)</f>
        <v>0</v>
      </c>
      <c r="M9618" s="29">
        <f ca="1">IF(I9618&gt;0,IF(DAY($C9618)=1,SUM(INDIRECT("I"&amp;(ROW(C9617)-DAY(C9617))):I9617),0),0)</f>
        <v>0</v>
      </c>
      <c r="N9618" s="29">
        <f ca="1">IF(C9618&lt;Calculator!$G$27,0,IF(C9618=Calculator!$G$27,Calculator!$G$39,IF(H9618-K9618&lt;=0,IF(D9618&gt;Calculator!$G$39,IF(H9618-K9618+E9618+L9618+M9618+Calculator!$G$39&gt;Calculator!$G$39,Calculator!$G$39-(H9618+E9618+L9618+M9618-K9618),Calculator!$G$39),D9618),0)))</f>
        <v>0</v>
      </c>
    </row>
    <row r="9619" spans="1:14" ht="15.75" thickBot="1">
      <c r="A9619" s="33" t="str">
        <f ca="1">IF(C9619=Calculator!$H$27,"F",IF(Daily!D9619+Daily!H9619=0,IF(D9618+H9618&gt;0,"L",""),""))</f>
        <v/>
      </c>
      <c r="B9619" s="34">
        <v>9618</v>
      </c>
      <c r="C9619" s="19">
        <f t="shared" ca="1" si="601"/>
        <v>55548</v>
      </c>
      <c r="D9619" s="29">
        <f t="shared" ca="1" si="603"/>
        <v>0</v>
      </c>
      <c r="E9619" s="29">
        <f ca="1">IF(C9619&lt;Calculator!$D$26,0,IF(DAY($C9619)=1,IF(D9619-Calculator!$G$24&gt;0,Calculator!$G$24,D9619),0))</f>
        <v>0</v>
      </c>
      <c r="F9619" s="29">
        <f ca="1">IF(E9619&gt;0,D9619*Calculator!$G$22/12,0)</f>
        <v>0</v>
      </c>
      <c r="G9619" s="29">
        <f ca="1">IF(E9619&gt;0,(IFERROR(-PMT(Calculator!$G$22/12,Calculator!$G$23*12,Calculator!$G$20),0))-F9619,0)</f>
        <v>0</v>
      </c>
      <c r="H9619" s="29">
        <f t="shared" ca="1" si="604"/>
        <v>0</v>
      </c>
      <c r="I9619" s="29">
        <f t="shared" ca="1" si="602"/>
        <v>0</v>
      </c>
      <c r="J9619" s="30">
        <f>Calculator!$G$40</f>
        <v>6.5000000000000002E-2</v>
      </c>
      <c r="K9619" s="29">
        <f ca="1">IF(C9619&gt;=Calculator!$G$27,IF(DAY($C9619)=1,Calculator!$G$34/2,IF(DAY($C9619)=15,Calculator!$G$34/2,0)),0)</f>
        <v>0</v>
      </c>
      <c r="L9619" s="29">
        <f ca="1">IF(DAY($C9619)=28,IF(H9619=0,0,Calculator!$G$35),0)</f>
        <v>0</v>
      </c>
      <c r="M9619" s="29">
        <f ca="1">IF(I9619&gt;0,IF(DAY($C9619)=1,SUM(INDIRECT("I"&amp;(ROW(C9618)-DAY(C9618))):I9618),0),0)</f>
        <v>0</v>
      </c>
      <c r="N9619" s="29">
        <f ca="1">IF(C9619&lt;Calculator!$G$27,0,IF(C9619=Calculator!$G$27,Calculator!$G$39,IF(H9619-K9619&lt;=0,IF(D9619&gt;Calculator!$G$39,IF(H9619-K9619+E9619+L9619+M9619+Calculator!$G$39&gt;Calculator!$G$39,Calculator!$G$39-(H9619+E9619+L9619+M9619-K9619),Calculator!$G$39),D9619),0)))</f>
        <v>0</v>
      </c>
    </row>
    <row r="9620" spans="1:14" ht="15.75" thickBot="1">
      <c r="A9620" s="33" t="str">
        <f ca="1">IF(C9620=Calculator!$H$27,"F",IF(Daily!D9620+Daily!H9620=0,IF(D9619+H9619&gt;0,"L",""),""))</f>
        <v/>
      </c>
      <c r="B9620" s="34">
        <v>9619</v>
      </c>
      <c r="C9620" s="19">
        <f t="shared" ca="1" si="601"/>
        <v>55549</v>
      </c>
      <c r="D9620" s="29">
        <f t="shared" ca="1" si="603"/>
        <v>0</v>
      </c>
      <c r="E9620" s="29">
        <f ca="1">IF(C9620&lt;Calculator!$D$26,0,IF(DAY($C9620)=1,IF(D9620-Calculator!$G$24&gt;0,Calculator!$G$24,D9620),0))</f>
        <v>0</v>
      </c>
      <c r="F9620" s="29">
        <f ca="1">IF(E9620&gt;0,D9620*Calculator!$G$22/12,0)</f>
        <v>0</v>
      </c>
      <c r="G9620" s="29">
        <f ca="1">IF(E9620&gt;0,(IFERROR(-PMT(Calculator!$G$22/12,Calculator!$G$23*12,Calculator!$G$20),0))-F9620,0)</f>
        <v>0</v>
      </c>
      <c r="H9620" s="29">
        <f t="shared" ca="1" si="604"/>
        <v>0</v>
      </c>
      <c r="I9620" s="29">
        <f t="shared" ca="1" si="602"/>
        <v>0</v>
      </c>
      <c r="J9620" s="30">
        <f>Calculator!$G$40</f>
        <v>6.5000000000000002E-2</v>
      </c>
      <c r="K9620" s="29">
        <f ca="1">IF(C9620&gt;=Calculator!$G$27,IF(DAY($C9620)=1,Calculator!$G$34/2,IF(DAY($C9620)=15,Calculator!$G$34/2,0)),0)</f>
        <v>0</v>
      </c>
      <c r="L9620" s="29">
        <f ca="1">IF(DAY($C9620)=28,IF(H9620=0,0,Calculator!$G$35),0)</f>
        <v>0</v>
      </c>
      <c r="M9620" s="29">
        <f ca="1">IF(I9620&gt;0,IF(DAY($C9620)=1,SUM(INDIRECT("I"&amp;(ROW(C9619)-DAY(C9619))):I9619),0),0)</f>
        <v>0</v>
      </c>
      <c r="N9620" s="29">
        <f ca="1">IF(C9620&lt;Calculator!$G$27,0,IF(C9620=Calculator!$G$27,Calculator!$G$39,IF(H9620-K9620&lt;=0,IF(D9620&gt;Calculator!$G$39,IF(H9620-K9620+E9620+L9620+M9620+Calculator!$G$39&gt;Calculator!$G$39,Calculator!$G$39-(H9620+E9620+L9620+M9620-K9620),Calculator!$G$39),D9620),0)))</f>
        <v>0</v>
      </c>
    </row>
    <row r="9621" spans="1:14" ht="15.75" thickBot="1">
      <c r="A9621" s="33" t="str">
        <f ca="1">IF(C9621=Calculator!$H$27,"F",IF(Daily!D9621+Daily!H9621=0,IF(D9620+H9620&gt;0,"L",""),""))</f>
        <v/>
      </c>
      <c r="B9621" s="34">
        <v>9620</v>
      </c>
      <c r="C9621" s="19">
        <f t="shared" ca="1" si="601"/>
        <v>55550</v>
      </c>
      <c r="D9621" s="29">
        <f t="shared" ca="1" si="603"/>
        <v>0</v>
      </c>
      <c r="E9621" s="29">
        <f ca="1">IF(C9621&lt;Calculator!$D$26,0,IF(DAY($C9621)=1,IF(D9621-Calculator!$G$24&gt;0,Calculator!$G$24,D9621),0))</f>
        <v>0</v>
      </c>
      <c r="F9621" s="29">
        <f ca="1">IF(E9621&gt;0,D9621*Calculator!$G$22/12,0)</f>
        <v>0</v>
      </c>
      <c r="G9621" s="29">
        <f ca="1">IF(E9621&gt;0,(IFERROR(-PMT(Calculator!$G$22/12,Calculator!$G$23*12,Calculator!$G$20),0))-F9621,0)</f>
        <v>0</v>
      </c>
      <c r="H9621" s="29">
        <f t="shared" ca="1" si="604"/>
        <v>0</v>
      </c>
      <c r="I9621" s="29">
        <f t="shared" ca="1" si="602"/>
        <v>0</v>
      </c>
      <c r="J9621" s="30">
        <f>Calculator!$G$40</f>
        <v>6.5000000000000002E-2</v>
      </c>
      <c r="K9621" s="29">
        <f ca="1">IF(C9621&gt;=Calculator!$G$27,IF(DAY($C9621)=1,Calculator!$G$34/2,IF(DAY($C9621)=15,Calculator!$G$34/2,0)),0)</f>
        <v>4500</v>
      </c>
      <c r="L9621" s="29">
        <f ca="1">IF(DAY($C9621)=28,IF(H9621=0,0,Calculator!$G$35),0)</f>
        <v>0</v>
      </c>
      <c r="M9621" s="29">
        <f ca="1">IF(I9621&gt;0,IF(DAY($C9621)=1,SUM(INDIRECT("I"&amp;(ROW(C9620)-DAY(C9620))):I9620),0),0)</f>
        <v>0</v>
      </c>
      <c r="N9621" s="29">
        <f ca="1">IF(C9621&lt;Calculator!$G$27,0,IF(C9621=Calculator!$G$27,Calculator!$G$39,IF(H9621-K9621&lt;=0,IF(D9621&gt;Calculator!$G$39,IF(H9621-K9621+E9621+L9621+M9621+Calculator!$G$39&gt;Calculator!$G$39,Calculator!$G$39-(H9621+E9621+L9621+M9621-K9621),Calculator!$G$39),D9621),0)))</f>
        <v>0</v>
      </c>
    </row>
    <row r="9622" spans="1:14" ht="15.75" thickBot="1">
      <c r="A9622" s="33" t="str">
        <f ca="1">IF(C9622=Calculator!$H$27,"F",IF(Daily!D9622+Daily!H9622=0,IF(D9621+H9621&gt;0,"L",""),""))</f>
        <v/>
      </c>
      <c r="B9622" s="34">
        <v>9621</v>
      </c>
      <c r="C9622" s="19">
        <f t="shared" ca="1" si="601"/>
        <v>55551</v>
      </c>
      <c r="D9622" s="29">
        <f t="shared" ca="1" si="603"/>
        <v>0</v>
      </c>
      <c r="E9622" s="29">
        <f ca="1">IF(C9622&lt;Calculator!$D$26,0,IF(DAY($C9622)=1,IF(D9622-Calculator!$G$24&gt;0,Calculator!$G$24,D9622),0))</f>
        <v>0</v>
      </c>
      <c r="F9622" s="29">
        <f ca="1">IF(E9622&gt;0,D9622*Calculator!$G$22/12,0)</f>
        <v>0</v>
      </c>
      <c r="G9622" s="29">
        <f ca="1">IF(E9622&gt;0,(IFERROR(-PMT(Calculator!$G$22/12,Calculator!$G$23*12,Calculator!$G$20),0))-F9622,0)</f>
        <v>0</v>
      </c>
      <c r="H9622" s="29">
        <f t="shared" ca="1" si="604"/>
        <v>0</v>
      </c>
      <c r="I9622" s="29">
        <f t="shared" ca="1" si="602"/>
        <v>0</v>
      </c>
      <c r="J9622" s="30">
        <f>Calculator!$G$40</f>
        <v>6.5000000000000002E-2</v>
      </c>
      <c r="K9622" s="29">
        <f ca="1">IF(C9622&gt;=Calculator!$G$27,IF(DAY($C9622)=1,Calculator!$G$34/2,IF(DAY($C9622)=15,Calculator!$G$34/2,0)),0)</f>
        <v>0</v>
      </c>
      <c r="L9622" s="29">
        <f ca="1">IF(DAY($C9622)=28,IF(H9622=0,0,Calculator!$G$35),0)</f>
        <v>0</v>
      </c>
      <c r="M9622" s="29">
        <f ca="1">IF(I9622&gt;0,IF(DAY($C9622)=1,SUM(INDIRECT("I"&amp;(ROW(C9621)-DAY(C9621))):I9621),0),0)</f>
        <v>0</v>
      </c>
      <c r="N9622" s="29">
        <f ca="1">IF(C9622&lt;Calculator!$G$27,0,IF(C9622=Calculator!$G$27,Calculator!$G$39,IF(H9622-K9622&lt;=0,IF(D9622&gt;Calculator!$G$39,IF(H9622-K9622+E9622+L9622+M9622+Calculator!$G$39&gt;Calculator!$G$39,Calculator!$G$39-(H9622+E9622+L9622+M9622-K9622),Calculator!$G$39),D9622),0)))</f>
        <v>0</v>
      </c>
    </row>
    <row r="9623" spans="1:14" ht="15.75" thickBot="1">
      <c r="A9623" s="33" t="str">
        <f ca="1">IF(C9623=Calculator!$H$27,"F",IF(Daily!D9623+Daily!H9623=0,IF(D9622+H9622&gt;0,"L",""),""))</f>
        <v/>
      </c>
      <c r="B9623" s="34">
        <v>9622</v>
      </c>
      <c r="C9623" s="19">
        <f t="shared" ca="1" si="601"/>
        <v>55552</v>
      </c>
      <c r="D9623" s="29">
        <f t="shared" ca="1" si="603"/>
        <v>0</v>
      </c>
      <c r="E9623" s="29">
        <f ca="1">IF(C9623&lt;Calculator!$D$26,0,IF(DAY($C9623)=1,IF(D9623-Calculator!$G$24&gt;0,Calculator!$G$24,D9623),0))</f>
        <v>0</v>
      </c>
      <c r="F9623" s="29">
        <f ca="1">IF(E9623&gt;0,D9623*Calculator!$G$22/12,0)</f>
        <v>0</v>
      </c>
      <c r="G9623" s="29">
        <f ca="1">IF(E9623&gt;0,(IFERROR(-PMT(Calculator!$G$22/12,Calculator!$G$23*12,Calculator!$G$20),0))-F9623,0)</f>
        <v>0</v>
      </c>
      <c r="H9623" s="29">
        <f t="shared" ca="1" si="604"/>
        <v>0</v>
      </c>
      <c r="I9623" s="29">
        <f t="shared" ca="1" si="602"/>
        <v>0</v>
      </c>
      <c r="J9623" s="30">
        <f>Calculator!$G$40</f>
        <v>6.5000000000000002E-2</v>
      </c>
      <c r="K9623" s="29">
        <f ca="1">IF(C9623&gt;=Calculator!$G$27,IF(DAY($C9623)=1,Calculator!$G$34/2,IF(DAY($C9623)=15,Calculator!$G$34/2,0)),0)</f>
        <v>0</v>
      </c>
      <c r="L9623" s="29">
        <f ca="1">IF(DAY($C9623)=28,IF(H9623=0,0,Calculator!$G$35),0)</f>
        <v>0</v>
      </c>
      <c r="M9623" s="29">
        <f ca="1">IF(I9623&gt;0,IF(DAY($C9623)=1,SUM(INDIRECT("I"&amp;(ROW(C9622)-DAY(C9622))):I9622),0),0)</f>
        <v>0</v>
      </c>
      <c r="N9623" s="29">
        <f ca="1">IF(C9623&lt;Calculator!$G$27,0,IF(C9623=Calculator!$G$27,Calculator!$G$39,IF(H9623-K9623&lt;=0,IF(D9623&gt;Calculator!$G$39,IF(H9623-K9623+E9623+L9623+M9623+Calculator!$G$39&gt;Calculator!$G$39,Calculator!$G$39-(H9623+E9623+L9623+M9623-K9623),Calculator!$G$39),D9623),0)))</f>
        <v>0</v>
      </c>
    </row>
    <row r="9624" spans="1:14" ht="15.75" thickBot="1">
      <c r="A9624" s="33" t="str">
        <f ca="1">IF(C9624=Calculator!$H$27,"F",IF(Daily!D9624+Daily!H9624=0,IF(D9623+H9623&gt;0,"L",""),""))</f>
        <v/>
      </c>
      <c r="B9624" s="34">
        <v>9623</v>
      </c>
      <c r="C9624" s="19">
        <f t="shared" ca="1" si="601"/>
        <v>55553</v>
      </c>
      <c r="D9624" s="29">
        <f t="shared" ca="1" si="603"/>
        <v>0</v>
      </c>
      <c r="E9624" s="29">
        <f ca="1">IF(C9624&lt;Calculator!$D$26,0,IF(DAY($C9624)=1,IF(D9624-Calculator!$G$24&gt;0,Calculator!$G$24,D9624),0))</f>
        <v>0</v>
      </c>
      <c r="F9624" s="29">
        <f ca="1">IF(E9624&gt;0,D9624*Calculator!$G$22/12,0)</f>
        <v>0</v>
      </c>
      <c r="G9624" s="29">
        <f ca="1">IF(E9624&gt;0,(IFERROR(-PMT(Calculator!$G$22/12,Calculator!$G$23*12,Calculator!$G$20),0))-F9624,0)</f>
        <v>0</v>
      </c>
      <c r="H9624" s="29">
        <f t="shared" ca="1" si="604"/>
        <v>0</v>
      </c>
      <c r="I9624" s="29">
        <f t="shared" ca="1" si="602"/>
        <v>0</v>
      </c>
      <c r="J9624" s="30">
        <f>Calculator!$G$40</f>
        <v>6.5000000000000002E-2</v>
      </c>
      <c r="K9624" s="29">
        <f ca="1">IF(C9624&gt;=Calculator!$G$27,IF(DAY($C9624)=1,Calculator!$G$34/2,IF(DAY($C9624)=15,Calculator!$G$34/2,0)),0)</f>
        <v>0</v>
      </c>
      <c r="L9624" s="29">
        <f ca="1">IF(DAY($C9624)=28,IF(H9624=0,0,Calculator!$G$35),0)</f>
        <v>0</v>
      </c>
      <c r="M9624" s="29">
        <f ca="1">IF(I9624&gt;0,IF(DAY($C9624)=1,SUM(INDIRECT("I"&amp;(ROW(C9623)-DAY(C9623))):I9623),0),0)</f>
        <v>0</v>
      </c>
      <c r="N9624" s="29">
        <f ca="1">IF(C9624&lt;Calculator!$G$27,0,IF(C9624=Calculator!$G$27,Calculator!$G$39,IF(H9624-K9624&lt;=0,IF(D9624&gt;Calculator!$G$39,IF(H9624-K9624+E9624+L9624+M9624+Calculator!$G$39&gt;Calculator!$G$39,Calculator!$G$39-(H9624+E9624+L9624+M9624-K9624),Calculator!$G$39),D9624),0)))</f>
        <v>0</v>
      </c>
    </row>
    <row r="9625" spans="1:14" ht="15.75" thickBot="1">
      <c r="A9625" s="33" t="str">
        <f ca="1">IF(C9625=Calculator!$H$27,"F",IF(Daily!D9625+Daily!H9625=0,IF(D9624+H9624&gt;0,"L",""),""))</f>
        <v/>
      </c>
      <c r="B9625" s="34">
        <v>9624</v>
      </c>
      <c r="C9625" s="19">
        <f t="shared" ca="1" si="601"/>
        <v>55554</v>
      </c>
      <c r="D9625" s="29">
        <f t="shared" ca="1" si="603"/>
        <v>0</v>
      </c>
      <c r="E9625" s="29">
        <f ca="1">IF(C9625&lt;Calculator!$D$26,0,IF(DAY($C9625)=1,IF(D9625-Calculator!$G$24&gt;0,Calculator!$G$24,D9625),0))</f>
        <v>0</v>
      </c>
      <c r="F9625" s="29">
        <f ca="1">IF(E9625&gt;0,D9625*Calculator!$G$22/12,0)</f>
        <v>0</v>
      </c>
      <c r="G9625" s="29">
        <f ca="1">IF(E9625&gt;0,(IFERROR(-PMT(Calculator!$G$22/12,Calculator!$G$23*12,Calculator!$G$20),0))-F9625,0)</f>
        <v>0</v>
      </c>
      <c r="H9625" s="29">
        <f t="shared" ca="1" si="604"/>
        <v>0</v>
      </c>
      <c r="I9625" s="29">
        <f t="shared" ca="1" si="602"/>
        <v>0</v>
      </c>
      <c r="J9625" s="30">
        <f>Calculator!$G$40</f>
        <v>6.5000000000000002E-2</v>
      </c>
      <c r="K9625" s="29">
        <f ca="1">IF(C9625&gt;=Calculator!$G$27,IF(DAY($C9625)=1,Calculator!$G$34/2,IF(DAY($C9625)=15,Calculator!$G$34/2,0)),0)</f>
        <v>0</v>
      </c>
      <c r="L9625" s="29">
        <f ca="1">IF(DAY($C9625)=28,IF(H9625=0,0,Calculator!$G$35),0)</f>
        <v>0</v>
      </c>
      <c r="M9625" s="29">
        <f ca="1">IF(I9625&gt;0,IF(DAY($C9625)=1,SUM(INDIRECT("I"&amp;(ROW(C9624)-DAY(C9624))):I9624),0),0)</f>
        <v>0</v>
      </c>
      <c r="N9625" s="29">
        <f ca="1">IF(C9625&lt;Calculator!$G$27,0,IF(C9625=Calculator!$G$27,Calculator!$G$39,IF(H9625-K9625&lt;=0,IF(D9625&gt;Calculator!$G$39,IF(H9625-K9625+E9625+L9625+M9625+Calculator!$G$39&gt;Calculator!$G$39,Calculator!$G$39-(H9625+E9625+L9625+M9625-K9625),Calculator!$G$39),D9625),0)))</f>
        <v>0</v>
      </c>
    </row>
    <row r="9626" spans="1:14" ht="15.75" thickBot="1">
      <c r="A9626" s="33" t="str">
        <f ca="1">IF(C9626=Calculator!$H$27,"F",IF(Daily!D9626+Daily!H9626=0,IF(D9625+H9625&gt;0,"L",""),""))</f>
        <v/>
      </c>
      <c r="B9626" s="34">
        <v>9625</v>
      </c>
      <c r="C9626" s="19">
        <f t="shared" ca="1" si="601"/>
        <v>55555</v>
      </c>
      <c r="D9626" s="29">
        <f t="shared" ca="1" si="603"/>
        <v>0</v>
      </c>
      <c r="E9626" s="29">
        <f ca="1">IF(C9626&lt;Calculator!$D$26,0,IF(DAY($C9626)=1,IF(D9626-Calculator!$G$24&gt;0,Calculator!$G$24,D9626),0))</f>
        <v>0</v>
      </c>
      <c r="F9626" s="29">
        <f ca="1">IF(E9626&gt;0,D9626*Calculator!$G$22/12,0)</f>
        <v>0</v>
      </c>
      <c r="G9626" s="29">
        <f ca="1">IF(E9626&gt;0,(IFERROR(-PMT(Calculator!$G$22/12,Calculator!$G$23*12,Calculator!$G$20),0))-F9626,0)</f>
        <v>0</v>
      </c>
      <c r="H9626" s="29">
        <f t="shared" ca="1" si="604"/>
        <v>0</v>
      </c>
      <c r="I9626" s="29">
        <f t="shared" ca="1" si="602"/>
        <v>0</v>
      </c>
      <c r="J9626" s="30">
        <f>Calculator!$G$40</f>
        <v>6.5000000000000002E-2</v>
      </c>
      <c r="K9626" s="29">
        <f ca="1">IF(C9626&gt;=Calculator!$G$27,IF(DAY($C9626)=1,Calculator!$G$34/2,IF(DAY($C9626)=15,Calculator!$G$34/2,0)),0)</f>
        <v>0</v>
      </c>
      <c r="L9626" s="29">
        <f ca="1">IF(DAY($C9626)=28,IF(H9626=0,0,Calculator!$G$35),0)</f>
        <v>0</v>
      </c>
      <c r="M9626" s="29">
        <f ca="1">IF(I9626&gt;0,IF(DAY($C9626)=1,SUM(INDIRECT("I"&amp;(ROW(C9625)-DAY(C9625))):I9625),0),0)</f>
        <v>0</v>
      </c>
      <c r="N9626" s="29">
        <f ca="1">IF(C9626&lt;Calculator!$G$27,0,IF(C9626=Calculator!$G$27,Calculator!$G$39,IF(H9626-K9626&lt;=0,IF(D9626&gt;Calculator!$G$39,IF(H9626-K9626+E9626+L9626+M9626+Calculator!$G$39&gt;Calculator!$G$39,Calculator!$G$39-(H9626+E9626+L9626+M9626-K9626),Calculator!$G$39),D9626),0)))</f>
        <v>0</v>
      </c>
    </row>
    <row r="9627" spans="1:14" ht="15.75" thickBot="1">
      <c r="A9627" s="33" t="str">
        <f ca="1">IF(C9627=Calculator!$H$27,"F",IF(Daily!D9627+Daily!H9627=0,IF(D9626+H9626&gt;0,"L",""),""))</f>
        <v/>
      </c>
      <c r="B9627" s="34">
        <v>9626</v>
      </c>
      <c r="C9627" s="19">
        <f t="shared" ca="1" si="601"/>
        <v>55556</v>
      </c>
      <c r="D9627" s="29">
        <f t="shared" ca="1" si="603"/>
        <v>0</v>
      </c>
      <c r="E9627" s="29">
        <f ca="1">IF(C9627&lt;Calculator!$D$26,0,IF(DAY($C9627)=1,IF(D9627-Calculator!$G$24&gt;0,Calculator!$G$24,D9627),0))</f>
        <v>0</v>
      </c>
      <c r="F9627" s="29">
        <f ca="1">IF(E9627&gt;0,D9627*Calculator!$G$22/12,0)</f>
        <v>0</v>
      </c>
      <c r="G9627" s="29">
        <f ca="1">IF(E9627&gt;0,(IFERROR(-PMT(Calculator!$G$22/12,Calculator!$G$23*12,Calculator!$G$20),0))-F9627,0)</f>
        <v>0</v>
      </c>
      <c r="H9627" s="29">
        <f t="shared" ca="1" si="604"/>
        <v>0</v>
      </c>
      <c r="I9627" s="29">
        <f t="shared" ca="1" si="602"/>
        <v>0</v>
      </c>
      <c r="J9627" s="30">
        <f>Calculator!$G$40</f>
        <v>6.5000000000000002E-2</v>
      </c>
      <c r="K9627" s="29">
        <f ca="1">IF(C9627&gt;=Calculator!$G$27,IF(DAY($C9627)=1,Calculator!$G$34/2,IF(DAY($C9627)=15,Calculator!$G$34/2,0)),0)</f>
        <v>0</v>
      </c>
      <c r="L9627" s="29">
        <f ca="1">IF(DAY($C9627)=28,IF(H9627=0,0,Calculator!$G$35),0)</f>
        <v>0</v>
      </c>
      <c r="M9627" s="29">
        <f ca="1">IF(I9627&gt;0,IF(DAY($C9627)=1,SUM(INDIRECT("I"&amp;(ROW(C9626)-DAY(C9626))):I9626),0),0)</f>
        <v>0</v>
      </c>
      <c r="N9627" s="29">
        <f ca="1">IF(C9627&lt;Calculator!$G$27,0,IF(C9627=Calculator!$G$27,Calculator!$G$39,IF(H9627-K9627&lt;=0,IF(D9627&gt;Calculator!$G$39,IF(H9627-K9627+E9627+L9627+M9627+Calculator!$G$39&gt;Calculator!$G$39,Calculator!$G$39-(H9627+E9627+L9627+M9627-K9627),Calculator!$G$39),D9627),0)))</f>
        <v>0</v>
      </c>
    </row>
    <row r="9628" spans="1:14" ht="15.75" thickBot="1">
      <c r="A9628" s="33" t="str">
        <f ca="1">IF(C9628=Calculator!$H$27,"F",IF(Daily!D9628+Daily!H9628=0,IF(D9627+H9627&gt;0,"L",""),""))</f>
        <v/>
      </c>
      <c r="B9628" s="34">
        <v>9627</v>
      </c>
      <c r="C9628" s="19">
        <f t="shared" ca="1" si="601"/>
        <v>55557</v>
      </c>
      <c r="D9628" s="29">
        <f t="shared" ca="1" si="603"/>
        <v>0</v>
      </c>
      <c r="E9628" s="29">
        <f ca="1">IF(C9628&lt;Calculator!$D$26,0,IF(DAY($C9628)=1,IF(D9628-Calculator!$G$24&gt;0,Calculator!$G$24,D9628),0))</f>
        <v>0</v>
      </c>
      <c r="F9628" s="29">
        <f ca="1">IF(E9628&gt;0,D9628*Calculator!$G$22/12,0)</f>
        <v>0</v>
      </c>
      <c r="G9628" s="29">
        <f ca="1">IF(E9628&gt;0,(IFERROR(-PMT(Calculator!$G$22/12,Calculator!$G$23*12,Calculator!$G$20),0))-F9628,0)</f>
        <v>0</v>
      </c>
      <c r="H9628" s="29">
        <f t="shared" ca="1" si="604"/>
        <v>0</v>
      </c>
      <c r="I9628" s="29">
        <f t="shared" ca="1" si="602"/>
        <v>0</v>
      </c>
      <c r="J9628" s="30">
        <f>Calculator!$G$40</f>
        <v>6.5000000000000002E-2</v>
      </c>
      <c r="K9628" s="29">
        <f ca="1">IF(C9628&gt;=Calculator!$G$27,IF(DAY($C9628)=1,Calculator!$G$34/2,IF(DAY($C9628)=15,Calculator!$G$34/2,0)),0)</f>
        <v>0</v>
      </c>
      <c r="L9628" s="29">
        <f ca="1">IF(DAY($C9628)=28,IF(H9628=0,0,Calculator!$G$35),0)</f>
        <v>0</v>
      </c>
      <c r="M9628" s="29">
        <f ca="1">IF(I9628&gt;0,IF(DAY($C9628)=1,SUM(INDIRECT("I"&amp;(ROW(C9627)-DAY(C9627))):I9627),0),0)</f>
        <v>0</v>
      </c>
      <c r="N9628" s="29">
        <f ca="1">IF(C9628&lt;Calculator!$G$27,0,IF(C9628=Calculator!$G$27,Calculator!$G$39,IF(H9628-K9628&lt;=0,IF(D9628&gt;Calculator!$G$39,IF(H9628-K9628+E9628+L9628+M9628+Calculator!$G$39&gt;Calculator!$G$39,Calculator!$G$39-(H9628+E9628+L9628+M9628-K9628),Calculator!$G$39),D9628),0)))</f>
        <v>0</v>
      </c>
    </row>
    <row r="9629" spans="1:14" ht="15.75" thickBot="1">
      <c r="A9629" s="33" t="str">
        <f ca="1">IF(C9629=Calculator!$H$27,"F",IF(Daily!D9629+Daily!H9629=0,IF(D9628+H9628&gt;0,"L",""),""))</f>
        <v/>
      </c>
      <c r="B9629" s="34">
        <v>9628</v>
      </c>
      <c r="C9629" s="19">
        <f t="shared" ca="1" si="601"/>
        <v>55558</v>
      </c>
      <c r="D9629" s="29">
        <f t="shared" ca="1" si="603"/>
        <v>0</v>
      </c>
      <c r="E9629" s="29">
        <f ca="1">IF(C9629&lt;Calculator!$D$26,0,IF(DAY($C9629)=1,IF(D9629-Calculator!$G$24&gt;0,Calculator!$G$24,D9629),0))</f>
        <v>0</v>
      </c>
      <c r="F9629" s="29">
        <f ca="1">IF(E9629&gt;0,D9629*Calculator!$G$22/12,0)</f>
        <v>0</v>
      </c>
      <c r="G9629" s="29">
        <f ca="1">IF(E9629&gt;0,(IFERROR(-PMT(Calculator!$G$22/12,Calculator!$G$23*12,Calculator!$G$20),0))-F9629,0)</f>
        <v>0</v>
      </c>
      <c r="H9629" s="29">
        <f t="shared" ca="1" si="604"/>
        <v>0</v>
      </c>
      <c r="I9629" s="29">
        <f t="shared" ca="1" si="602"/>
        <v>0</v>
      </c>
      <c r="J9629" s="30">
        <f>Calculator!$G$40</f>
        <v>6.5000000000000002E-2</v>
      </c>
      <c r="K9629" s="29">
        <f ca="1">IF(C9629&gt;=Calculator!$G$27,IF(DAY($C9629)=1,Calculator!$G$34/2,IF(DAY($C9629)=15,Calculator!$G$34/2,0)),0)</f>
        <v>0</v>
      </c>
      <c r="L9629" s="29">
        <f ca="1">IF(DAY($C9629)=28,IF(H9629=0,0,Calculator!$G$35),0)</f>
        <v>0</v>
      </c>
      <c r="M9629" s="29">
        <f ca="1">IF(I9629&gt;0,IF(DAY($C9629)=1,SUM(INDIRECT("I"&amp;(ROW(C9628)-DAY(C9628))):I9628),0),0)</f>
        <v>0</v>
      </c>
      <c r="N9629" s="29">
        <f ca="1">IF(C9629&lt;Calculator!$G$27,0,IF(C9629=Calculator!$G$27,Calculator!$G$39,IF(H9629-K9629&lt;=0,IF(D9629&gt;Calculator!$G$39,IF(H9629-K9629+E9629+L9629+M9629+Calculator!$G$39&gt;Calculator!$G$39,Calculator!$G$39-(H9629+E9629+L9629+M9629-K9629),Calculator!$G$39),D9629),0)))</f>
        <v>0</v>
      </c>
    </row>
    <row r="9630" spans="1:14" ht="15.75" thickBot="1">
      <c r="A9630" s="33" t="str">
        <f ca="1">IF(C9630=Calculator!$H$27,"F",IF(Daily!D9630+Daily!H9630=0,IF(D9629+H9629&gt;0,"L",""),""))</f>
        <v/>
      </c>
      <c r="B9630" s="34">
        <v>9629</v>
      </c>
      <c r="C9630" s="19">
        <f t="shared" ca="1" si="601"/>
        <v>55559</v>
      </c>
      <c r="D9630" s="29">
        <f t="shared" ca="1" si="603"/>
        <v>0</v>
      </c>
      <c r="E9630" s="29">
        <f ca="1">IF(C9630&lt;Calculator!$D$26,0,IF(DAY($C9630)=1,IF(D9630-Calculator!$G$24&gt;0,Calculator!$G$24,D9630),0))</f>
        <v>0</v>
      </c>
      <c r="F9630" s="29">
        <f ca="1">IF(E9630&gt;0,D9630*Calculator!$G$22/12,0)</f>
        <v>0</v>
      </c>
      <c r="G9630" s="29">
        <f ca="1">IF(E9630&gt;0,(IFERROR(-PMT(Calculator!$G$22/12,Calculator!$G$23*12,Calculator!$G$20),0))-F9630,0)</f>
        <v>0</v>
      </c>
      <c r="H9630" s="29">
        <f t="shared" ca="1" si="604"/>
        <v>0</v>
      </c>
      <c r="I9630" s="29">
        <f t="shared" ca="1" si="602"/>
        <v>0</v>
      </c>
      <c r="J9630" s="30">
        <f>Calculator!$G$40</f>
        <v>6.5000000000000002E-2</v>
      </c>
      <c r="K9630" s="29">
        <f ca="1">IF(C9630&gt;=Calculator!$G$27,IF(DAY($C9630)=1,Calculator!$G$34/2,IF(DAY($C9630)=15,Calculator!$G$34/2,0)),0)</f>
        <v>0</v>
      </c>
      <c r="L9630" s="29">
        <f ca="1">IF(DAY($C9630)=28,IF(H9630=0,0,Calculator!$G$35),0)</f>
        <v>0</v>
      </c>
      <c r="M9630" s="29">
        <f ca="1">IF(I9630&gt;0,IF(DAY($C9630)=1,SUM(INDIRECT("I"&amp;(ROW(C9629)-DAY(C9629))):I9629),0),0)</f>
        <v>0</v>
      </c>
      <c r="N9630" s="29">
        <f ca="1">IF(C9630&lt;Calculator!$G$27,0,IF(C9630=Calculator!$G$27,Calculator!$G$39,IF(H9630-K9630&lt;=0,IF(D9630&gt;Calculator!$G$39,IF(H9630-K9630+E9630+L9630+M9630+Calculator!$G$39&gt;Calculator!$G$39,Calculator!$G$39-(H9630+E9630+L9630+M9630-K9630),Calculator!$G$39),D9630),0)))</f>
        <v>0</v>
      </c>
    </row>
    <row r="9631" spans="1:14" ht="15.75" thickBot="1">
      <c r="A9631" s="33" t="str">
        <f ca="1">IF(C9631=Calculator!$H$27,"F",IF(Daily!D9631+Daily!H9631=0,IF(D9630+H9630&gt;0,"L",""),""))</f>
        <v/>
      </c>
      <c r="B9631" s="34">
        <v>9630</v>
      </c>
      <c r="C9631" s="19">
        <f t="shared" ca="1" si="601"/>
        <v>55560</v>
      </c>
      <c r="D9631" s="29">
        <f t="shared" ca="1" si="603"/>
        <v>0</v>
      </c>
      <c r="E9631" s="29">
        <f ca="1">IF(C9631&lt;Calculator!$D$26,0,IF(DAY($C9631)=1,IF(D9631-Calculator!$G$24&gt;0,Calculator!$G$24,D9631),0))</f>
        <v>0</v>
      </c>
      <c r="F9631" s="29">
        <f ca="1">IF(E9631&gt;0,D9631*Calculator!$G$22/12,0)</f>
        <v>0</v>
      </c>
      <c r="G9631" s="29">
        <f ca="1">IF(E9631&gt;0,(IFERROR(-PMT(Calculator!$G$22/12,Calculator!$G$23*12,Calculator!$G$20),0))-F9631,0)</f>
        <v>0</v>
      </c>
      <c r="H9631" s="29">
        <f t="shared" ca="1" si="604"/>
        <v>0</v>
      </c>
      <c r="I9631" s="29">
        <f t="shared" ca="1" si="602"/>
        <v>0</v>
      </c>
      <c r="J9631" s="30">
        <f>Calculator!$G$40</f>
        <v>6.5000000000000002E-2</v>
      </c>
      <c r="K9631" s="29">
        <f ca="1">IF(C9631&gt;=Calculator!$G$27,IF(DAY($C9631)=1,Calculator!$G$34/2,IF(DAY($C9631)=15,Calculator!$G$34/2,0)),0)</f>
        <v>0</v>
      </c>
      <c r="L9631" s="29">
        <f ca="1">IF(DAY($C9631)=28,IF(H9631=0,0,Calculator!$G$35),0)</f>
        <v>0</v>
      </c>
      <c r="M9631" s="29">
        <f ca="1">IF(I9631&gt;0,IF(DAY($C9631)=1,SUM(INDIRECT("I"&amp;(ROW(C9630)-DAY(C9630))):I9630),0),0)</f>
        <v>0</v>
      </c>
      <c r="N9631" s="29">
        <f ca="1">IF(C9631&lt;Calculator!$G$27,0,IF(C9631=Calculator!$G$27,Calculator!$G$39,IF(H9631-K9631&lt;=0,IF(D9631&gt;Calculator!$G$39,IF(H9631-K9631+E9631+L9631+M9631+Calculator!$G$39&gt;Calculator!$G$39,Calculator!$G$39-(H9631+E9631+L9631+M9631-K9631),Calculator!$G$39),D9631),0)))</f>
        <v>0</v>
      </c>
    </row>
    <row r="9632" spans="1:14" ht="15.75" thickBot="1">
      <c r="A9632" s="33" t="str">
        <f ca="1">IF(C9632=Calculator!$H$27,"F",IF(Daily!D9632+Daily!H9632=0,IF(D9631+H9631&gt;0,"L",""),""))</f>
        <v/>
      </c>
      <c r="B9632" s="34">
        <v>9631</v>
      </c>
      <c r="C9632" s="19">
        <f t="shared" ca="1" si="601"/>
        <v>55561</v>
      </c>
      <c r="D9632" s="29">
        <f t="shared" ca="1" si="603"/>
        <v>0</v>
      </c>
      <c r="E9632" s="29">
        <f ca="1">IF(C9632&lt;Calculator!$D$26,0,IF(DAY($C9632)=1,IF(D9632-Calculator!$G$24&gt;0,Calculator!$G$24,D9632),0))</f>
        <v>0</v>
      </c>
      <c r="F9632" s="29">
        <f ca="1">IF(E9632&gt;0,D9632*Calculator!$G$22/12,0)</f>
        <v>0</v>
      </c>
      <c r="G9632" s="29">
        <f ca="1">IF(E9632&gt;0,(IFERROR(-PMT(Calculator!$G$22/12,Calculator!$G$23*12,Calculator!$G$20),0))-F9632,0)</f>
        <v>0</v>
      </c>
      <c r="H9632" s="29">
        <f t="shared" ca="1" si="604"/>
        <v>0</v>
      </c>
      <c r="I9632" s="29">
        <f t="shared" ca="1" si="602"/>
        <v>0</v>
      </c>
      <c r="J9632" s="30">
        <f>Calculator!$G$40</f>
        <v>6.5000000000000002E-2</v>
      </c>
      <c r="K9632" s="29">
        <f ca="1">IF(C9632&gt;=Calculator!$G$27,IF(DAY($C9632)=1,Calculator!$G$34/2,IF(DAY($C9632)=15,Calculator!$G$34/2,0)),0)</f>
        <v>0</v>
      </c>
      <c r="L9632" s="29">
        <f ca="1">IF(DAY($C9632)=28,IF(H9632=0,0,Calculator!$G$35),0)</f>
        <v>0</v>
      </c>
      <c r="M9632" s="29">
        <f ca="1">IF(I9632&gt;0,IF(DAY($C9632)=1,SUM(INDIRECT("I"&amp;(ROW(C9631)-DAY(C9631))):I9631),0),0)</f>
        <v>0</v>
      </c>
      <c r="N9632" s="29">
        <f ca="1">IF(C9632&lt;Calculator!$G$27,0,IF(C9632=Calculator!$G$27,Calculator!$G$39,IF(H9632-K9632&lt;=0,IF(D9632&gt;Calculator!$G$39,IF(H9632-K9632+E9632+L9632+M9632+Calculator!$G$39&gt;Calculator!$G$39,Calculator!$G$39-(H9632+E9632+L9632+M9632-K9632),Calculator!$G$39),D9632),0)))</f>
        <v>0</v>
      </c>
    </row>
    <row r="9633" spans="1:14" ht="15.75" thickBot="1">
      <c r="A9633" s="33" t="str">
        <f ca="1">IF(C9633=Calculator!$H$27,"F",IF(Daily!D9633+Daily!H9633=0,IF(D9632+H9632&gt;0,"L",""),""))</f>
        <v/>
      </c>
      <c r="B9633" s="34">
        <v>9632</v>
      </c>
      <c r="C9633" s="19">
        <f t="shared" ca="1" si="601"/>
        <v>55562</v>
      </c>
      <c r="D9633" s="29">
        <f t="shared" ca="1" si="603"/>
        <v>0</v>
      </c>
      <c r="E9633" s="29">
        <f ca="1">IF(C9633&lt;Calculator!$D$26,0,IF(DAY($C9633)=1,IF(D9633-Calculator!$G$24&gt;0,Calculator!$G$24,D9633),0))</f>
        <v>0</v>
      </c>
      <c r="F9633" s="29">
        <f ca="1">IF(E9633&gt;0,D9633*Calculator!$G$22/12,0)</f>
        <v>0</v>
      </c>
      <c r="G9633" s="29">
        <f ca="1">IF(E9633&gt;0,(IFERROR(-PMT(Calculator!$G$22/12,Calculator!$G$23*12,Calculator!$G$20),0))-F9633,0)</f>
        <v>0</v>
      </c>
      <c r="H9633" s="29">
        <f t="shared" ca="1" si="604"/>
        <v>0</v>
      </c>
      <c r="I9633" s="29">
        <f t="shared" ca="1" si="602"/>
        <v>0</v>
      </c>
      <c r="J9633" s="30">
        <f>Calculator!$G$40</f>
        <v>6.5000000000000002E-2</v>
      </c>
      <c r="K9633" s="29">
        <f ca="1">IF(C9633&gt;=Calculator!$G$27,IF(DAY($C9633)=1,Calculator!$G$34/2,IF(DAY($C9633)=15,Calculator!$G$34/2,0)),0)</f>
        <v>0</v>
      </c>
      <c r="L9633" s="29">
        <f ca="1">IF(DAY($C9633)=28,IF(H9633=0,0,Calculator!$G$35),0)</f>
        <v>0</v>
      </c>
      <c r="M9633" s="29">
        <f ca="1">IF(I9633&gt;0,IF(DAY($C9633)=1,SUM(INDIRECT("I"&amp;(ROW(C9632)-DAY(C9632))):I9632),0),0)</f>
        <v>0</v>
      </c>
      <c r="N9633" s="29">
        <f ca="1">IF(C9633&lt;Calculator!$G$27,0,IF(C9633=Calculator!$G$27,Calculator!$G$39,IF(H9633-K9633&lt;=0,IF(D9633&gt;Calculator!$G$39,IF(H9633-K9633+E9633+L9633+M9633+Calculator!$G$39&gt;Calculator!$G$39,Calculator!$G$39-(H9633+E9633+L9633+M9633-K9633),Calculator!$G$39),D9633),0)))</f>
        <v>0</v>
      </c>
    </row>
    <row r="9634" spans="1:14" ht="15.75" thickBot="1">
      <c r="A9634" s="33" t="str">
        <f ca="1">IF(C9634=Calculator!$H$27,"F",IF(Daily!D9634+Daily!H9634=0,IF(D9633+H9633&gt;0,"L",""),""))</f>
        <v/>
      </c>
      <c r="B9634" s="34">
        <v>9633</v>
      </c>
      <c r="C9634" s="19">
        <f t="shared" ca="1" si="601"/>
        <v>55563</v>
      </c>
      <c r="D9634" s="29">
        <f t="shared" ca="1" si="603"/>
        <v>0</v>
      </c>
      <c r="E9634" s="29">
        <f ca="1">IF(C9634&lt;Calculator!$D$26,0,IF(DAY($C9634)=1,IF(D9634-Calculator!$G$24&gt;0,Calculator!$G$24,D9634),0))</f>
        <v>0</v>
      </c>
      <c r="F9634" s="29">
        <f ca="1">IF(E9634&gt;0,D9634*Calculator!$G$22/12,0)</f>
        <v>0</v>
      </c>
      <c r="G9634" s="29">
        <f ca="1">IF(E9634&gt;0,(IFERROR(-PMT(Calculator!$G$22/12,Calculator!$G$23*12,Calculator!$G$20),0))-F9634,0)</f>
        <v>0</v>
      </c>
      <c r="H9634" s="29">
        <f t="shared" ca="1" si="604"/>
        <v>0</v>
      </c>
      <c r="I9634" s="29">
        <f t="shared" ca="1" si="602"/>
        <v>0</v>
      </c>
      <c r="J9634" s="30">
        <f>Calculator!$G$40</f>
        <v>6.5000000000000002E-2</v>
      </c>
      <c r="K9634" s="29">
        <f ca="1">IF(C9634&gt;=Calculator!$G$27,IF(DAY($C9634)=1,Calculator!$G$34/2,IF(DAY($C9634)=15,Calculator!$G$34/2,0)),0)</f>
        <v>0</v>
      </c>
      <c r="L9634" s="29">
        <f ca="1">IF(DAY($C9634)=28,IF(H9634=0,0,Calculator!$G$35),0)</f>
        <v>0</v>
      </c>
      <c r="M9634" s="29">
        <f ca="1">IF(I9634&gt;0,IF(DAY($C9634)=1,SUM(INDIRECT("I"&amp;(ROW(C9633)-DAY(C9633))):I9633),0),0)</f>
        <v>0</v>
      </c>
      <c r="N9634" s="29">
        <f ca="1">IF(C9634&lt;Calculator!$G$27,0,IF(C9634=Calculator!$G$27,Calculator!$G$39,IF(H9634-K9634&lt;=0,IF(D9634&gt;Calculator!$G$39,IF(H9634-K9634+E9634+L9634+M9634+Calculator!$G$39&gt;Calculator!$G$39,Calculator!$G$39-(H9634+E9634+L9634+M9634-K9634),Calculator!$G$39),D9634),0)))</f>
        <v>0</v>
      </c>
    </row>
    <row r="9635" spans="1:14" ht="15.75" thickBot="1">
      <c r="A9635" s="33" t="str">
        <f ca="1">IF(C9635=Calculator!$H$27,"F",IF(Daily!D9635+Daily!H9635=0,IF(D9634+H9634&gt;0,"L",""),""))</f>
        <v/>
      </c>
      <c r="B9635" s="34">
        <v>9634</v>
      </c>
      <c r="C9635" s="19">
        <f t="shared" ca="1" si="601"/>
        <v>55564</v>
      </c>
      <c r="D9635" s="29">
        <f t="shared" ca="1" si="603"/>
        <v>0</v>
      </c>
      <c r="E9635" s="29">
        <f ca="1">IF(C9635&lt;Calculator!$D$26,0,IF(DAY($C9635)=1,IF(D9635-Calculator!$G$24&gt;0,Calculator!$G$24,D9635),0))</f>
        <v>0</v>
      </c>
      <c r="F9635" s="29">
        <f ca="1">IF(E9635&gt;0,D9635*Calculator!$G$22/12,0)</f>
        <v>0</v>
      </c>
      <c r="G9635" s="29">
        <f ca="1">IF(E9635&gt;0,(IFERROR(-PMT(Calculator!$G$22/12,Calculator!$G$23*12,Calculator!$G$20),0))-F9635,0)</f>
        <v>0</v>
      </c>
      <c r="H9635" s="29">
        <f t="shared" ca="1" si="604"/>
        <v>0</v>
      </c>
      <c r="I9635" s="29">
        <f t="shared" ca="1" si="602"/>
        <v>0</v>
      </c>
      <c r="J9635" s="30">
        <f>Calculator!$G$40</f>
        <v>6.5000000000000002E-2</v>
      </c>
      <c r="K9635" s="29">
        <f ca="1">IF(C9635&gt;=Calculator!$G$27,IF(DAY($C9635)=1,Calculator!$G$34/2,IF(DAY($C9635)=15,Calculator!$G$34/2,0)),0)</f>
        <v>4500</v>
      </c>
      <c r="L9635" s="29">
        <f ca="1">IF(DAY($C9635)=28,IF(H9635=0,0,Calculator!$G$35),0)</f>
        <v>0</v>
      </c>
      <c r="M9635" s="29">
        <f ca="1">IF(I9635&gt;0,IF(DAY($C9635)=1,SUM(INDIRECT("I"&amp;(ROW(C9634)-DAY(C9634))):I9634),0),0)</f>
        <v>0</v>
      </c>
      <c r="N9635" s="29">
        <f ca="1">IF(C9635&lt;Calculator!$G$27,0,IF(C9635=Calculator!$G$27,Calculator!$G$39,IF(H9635-K9635&lt;=0,IF(D9635&gt;Calculator!$G$39,IF(H9635-K9635+E9635+L9635+M9635+Calculator!$G$39&gt;Calculator!$G$39,Calculator!$G$39-(H9635+E9635+L9635+M9635-K9635),Calculator!$G$39),D9635),0)))</f>
        <v>0</v>
      </c>
    </row>
    <row r="9636" spans="1:14" ht="15.75" thickBot="1">
      <c r="A9636" s="33" t="str">
        <f ca="1">IF(C9636=Calculator!$H$27,"F",IF(Daily!D9636+Daily!H9636=0,IF(D9635+H9635&gt;0,"L",""),""))</f>
        <v/>
      </c>
      <c r="B9636" s="34">
        <v>9635</v>
      </c>
      <c r="C9636" s="19">
        <f t="shared" ca="1" si="601"/>
        <v>55565</v>
      </c>
      <c r="D9636" s="29">
        <f t="shared" ca="1" si="603"/>
        <v>0</v>
      </c>
      <c r="E9636" s="29">
        <f ca="1">IF(C9636&lt;Calculator!$D$26,0,IF(DAY($C9636)=1,IF(D9636-Calculator!$G$24&gt;0,Calculator!$G$24,D9636),0))</f>
        <v>0</v>
      </c>
      <c r="F9636" s="29">
        <f ca="1">IF(E9636&gt;0,D9636*Calculator!$G$22/12,0)</f>
        <v>0</v>
      </c>
      <c r="G9636" s="29">
        <f ca="1">IF(E9636&gt;0,(IFERROR(-PMT(Calculator!$G$22/12,Calculator!$G$23*12,Calculator!$G$20),0))-F9636,0)</f>
        <v>0</v>
      </c>
      <c r="H9636" s="29">
        <f t="shared" ca="1" si="604"/>
        <v>0</v>
      </c>
      <c r="I9636" s="29">
        <f t="shared" ca="1" si="602"/>
        <v>0</v>
      </c>
      <c r="J9636" s="30">
        <f>Calculator!$G$40</f>
        <v>6.5000000000000002E-2</v>
      </c>
      <c r="K9636" s="29">
        <f ca="1">IF(C9636&gt;=Calculator!$G$27,IF(DAY($C9636)=1,Calculator!$G$34/2,IF(DAY($C9636)=15,Calculator!$G$34/2,0)),0)</f>
        <v>0</v>
      </c>
      <c r="L9636" s="29">
        <f ca="1">IF(DAY($C9636)=28,IF(H9636=0,0,Calculator!$G$35),0)</f>
        <v>0</v>
      </c>
      <c r="M9636" s="29">
        <f ca="1">IF(I9636&gt;0,IF(DAY($C9636)=1,SUM(INDIRECT("I"&amp;(ROW(C9635)-DAY(C9635))):I9635),0),0)</f>
        <v>0</v>
      </c>
      <c r="N9636" s="29">
        <f ca="1">IF(C9636&lt;Calculator!$G$27,0,IF(C9636=Calculator!$G$27,Calculator!$G$39,IF(H9636-K9636&lt;=0,IF(D9636&gt;Calculator!$G$39,IF(H9636-K9636+E9636+L9636+M9636+Calculator!$G$39&gt;Calculator!$G$39,Calculator!$G$39-(H9636+E9636+L9636+M9636-K9636),Calculator!$G$39),D9636),0)))</f>
        <v>0</v>
      </c>
    </row>
    <row r="9637" spans="1:14" ht="15.75" thickBot="1">
      <c r="A9637" s="33" t="str">
        <f ca="1">IF(C9637=Calculator!$H$27,"F",IF(Daily!D9637+Daily!H9637=0,IF(D9636+H9636&gt;0,"L",""),""))</f>
        <v/>
      </c>
      <c r="B9637" s="34">
        <v>9636</v>
      </c>
      <c r="C9637" s="19">
        <f t="shared" ca="1" si="601"/>
        <v>55566</v>
      </c>
      <c r="D9637" s="29">
        <f t="shared" ca="1" si="603"/>
        <v>0</v>
      </c>
      <c r="E9637" s="29">
        <f ca="1">IF(C9637&lt;Calculator!$D$26,0,IF(DAY($C9637)=1,IF(D9637-Calculator!$G$24&gt;0,Calculator!$G$24,D9637),0))</f>
        <v>0</v>
      </c>
      <c r="F9637" s="29">
        <f ca="1">IF(E9637&gt;0,D9637*Calculator!$G$22/12,0)</f>
        <v>0</v>
      </c>
      <c r="G9637" s="29">
        <f ca="1">IF(E9637&gt;0,(IFERROR(-PMT(Calculator!$G$22/12,Calculator!$G$23*12,Calculator!$G$20),0))-F9637,0)</f>
        <v>0</v>
      </c>
      <c r="H9637" s="29">
        <f t="shared" ca="1" si="604"/>
        <v>0</v>
      </c>
      <c r="I9637" s="29">
        <f t="shared" ca="1" si="602"/>
        <v>0</v>
      </c>
      <c r="J9637" s="30">
        <f>Calculator!$G$40</f>
        <v>6.5000000000000002E-2</v>
      </c>
      <c r="K9637" s="29">
        <f ca="1">IF(C9637&gt;=Calculator!$G$27,IF(DAY($C9637)=1,Calculator!$G$34/2,IF(DAY($C9637)=15,Calculator!$G$34/2,0)),0)</f>
        <v>0</v>
      </c>
      <c r="L9637" s="29">
        <f ca="1">IF(DAY($C9637)=28,IF(H9637=0,0,Calculator!$G$35),0)</f>
        <v>0</v>
      </c>
      <c r="M9637" s="29">
        <f ca="1">IF(I9637&gt;0,IF(DAY($C9637)=1,SUM(INDIRECT("I"&amp;(ROW(C9636)-DAY(C9636))):I9636),0),0)</f>
        <v>0</v>
      </c>
      <c r="N9637" s="29">
        <f ca="1">IF(C9637&lt;Calculator!$G$27,0,IF(C9637=Calculator!$G$27,Calculator!$G$39,IF(H9637-K9637&lt;=0,IF(D9637&gt;Calculator!$G$39,IF(H9637-K9637+E9637+L9637+M9637+Calculator!$G$39&gt;Calculator!$G$39,Calculator!$G$39-(H9637+E9637+L9637+M9637-K9637),Calculator!$G$39),D9637),0)))</f>
        <v>0</v>
      </c>
    </row>
    <row r="9638" spans="1:14" ht="15.75" thickBot="1">
      <c r="A9638" s="33" t="str">
        <f ca="1">IF(C9638=Calculator!$H$27,"F",IF(Daily!D9638+Daily!H9638=0,IF(D9637+H9637&gt;0,"L",""),""))</f>
        <v/>
      </c>
      <c r="B9638" s="34">
        <v>9637</v>
      </c>
      <c r="C9638" s="19">
        <f t="shared" ca="1" si="601"/>
        <v>55567</v>
      </c>
      <c r="D9638" s="29">
        <f t="shared" ca="1" si="603"/>
        <v>0</v>
      </c>
      <c r="E9638" s="29">
        <f ca="1">IF(C9638&lt;Calculator!$D$26,0,IF(DAY($C9638)=1,IF(D9638-Calculator!$G$24&gt;0,Calculator!$G$24,D9638),0))</f>
        <v>0</v>
      </c>
      <c r="F9638" s="29">
        <f ca="1">IF(E9638&gt;0,D9638*Calculator!$G$22/12,0)</f>
        <v>0</v>
      </c>
      <c r="G9638" s="29">
        <f ca="1">IF(E9638&gt;0,(IFERROR(-PMT(Calculator!$G$22/12,Calculator!$G$23*12,Calculator!$G$20),0))-F9638,0)</f>
        <v>0</v>
      </c>
      <c r="H9638" s="29">
        <f t="shared" ca="1" si="604"/>
        <v>0</v>
      </c>
      <c r="I9638" s="29">
        <f t="shared" ca="1" si="602"/>
        <v>0</v>
      </c>
      <c r="J9638" s="30">
        <f>Calculator!$G$40</f>
        <v>6.5000000000000002E-2</v>
      </c>
      <c r="K9638" s="29">
        <f ca="1">IF(C9638&gt;=Calculator!$G$27,IF(DAY($C9638)=1,Calculator!$G$34/2,IF(DAY($C9638)=15,Calculator!$G$34/2,0)),0)</f>
        <v>0</v>
      </c>
      <c r="L9638" s="29">
        <f ca="1">IF(DAY($C9638)=28,IF(H9638=0,0,Calculator!$G$35),0)</f>
        <v>0</v>
      </c>
      <c r="M9638" s="29">
        <f ca="1">IF(I9638&gt;0,IF(DAY($C9638)=1,SUM(INDIRECT("I"&amp;(ROW(C9637)-DAY(C9637))):I9637),0),0)</f>
        <v>0</v>
      </c>
      <c r="N9638" s="29">
        <f ca="1">IF(C9638&lt;Calculator!$G$27,0,IF(C9638=Calculator!$G$27,Calculator!$G$39,IF(H9638-K9638&lt;=0,IF(D9638&gt;Calculator!$G$39,IF(H9638-K9638+E9638+L9638+M9638+Calculator!$G$39&gt;Calculator!$G$39,Calculator!$G$39-(H9638+E9638+L9638+M9638-K9638),Calculator!$G$39),D9638),0)))</f>
        <v>0</v>
      </c>
    </row>
    <row r="9639" spans="1:14" ht="15.75" thickBot="1">
      <c r="A9639" s="33" t="str">
        <f ca="1">IF(C9639=Calculator!$H$27,"F",IF(Daily!D9639+Daily!H9639=0,IF(D9638+H9638&gt;0,"L",""),""))</f>
        <v/>
      </c>
      <c r="B9639" s="34">
        <v>9638</v>
      </c>
      <c r="C9639" s="19">
        <f t="shared" ca="1" si="601"/>
        <v>55568</v>
      </c>
      <c r="D9639" s="29">
        <f t="shared" ca="1" si="603"/>
        <v>0</v>
      </c>
      <c r="E9639" s="29">
        <f ca="1">IF(C9639&lt;Calculator!$D$26,0,IF(DAY($C9639)=1,IF(D9639-Calculator!$G$24&gt;0,Calculator!$G$24,D9639),0))</f>
        <v>0</v>
      </c>
      <c r="F9639" s="29">
        <f ca="1">IF(E9639&gt;0,D9639*Calculator!$G$22/12,0)</f>
        <v>0</v>
      </c>
      <c r="G9639" s="29">
        <f ca="1">IF(E9639&gt;0,(IFERROR(-PMT(Calculator!$G$22/12,Calculator!$G$23*12,Calculator!$G$20),0))-F9639,0)</f>
        <v>0</v>
      </c>
      <c r="H9639" s="29">
        <f t="shared" ca="1" si="604"/>
        <v>0</v>
      </c>
      <c r="I9639" s="29">
        <f t="shared" ca="1" si="602"/>
        <v>0</v>
      </c>
      <c r="J9639" s="30">
        <f>Calculator!$G$40</f>
        <v>6.5000000000000002E-2</v>
      </c>
      <c r="K9639" s="29">
        <f ca="1">IF(C9639&gt;=Calculator!$G$27,IF(DAY($C9639)=1,Calculator!$G$34/2,IF(DAY($C9639)=15,Calculator!$G$34/2,0)),0)</f>
        <v>0</v>
      </c>
      <c r="L9639" s="29">
        <f ca="1">IF(DAY($C9639)=28,IF(H9639=0,0,Calculator!$G$35),0)</f>
        <v>0</v>
      </c>
      <c r="M9639" s="29">
        <f ca="1">IF(I9639&gt;0,IF(DAY($C9639)=1,SUM(INDIRECT("I"&amp;(ROW(C9638)-DAY(C9638))):I9638),0),0)</f>
        <v>0</v>
      </c>
      <c r="N9639" s="29">
        <f ca="1">IF(C9639&lt;Calculator!$G$27,0,IF(C9639=Calculator!$G$27,Calculator!$G$39,IF(H9639-K9639&lt;=0,IF(D9639&gt;Calculator!$G$39,IF(H9639-K9639+E9639+L9639+M9639+Calculator!$G$39&gt;Calculator!$G$39,Calculator!$G$39-(H9639+E9639+L9639+M9639-K9639),Calculator!$G$39),D9639),0)))</f>
        <v>0</v>
      </c>
    </row>
    <row r="9640" spans="1:14" ht="15.75" thickBot="1">
      <c r="A9640" s="33" t="str">
        <f ca="1">IF(C9640=Calculator!$H$27,"F",IF(Daily!D9640+Daily!H9640=0,IF(D9639+H9639&gt;0,"L",""),""))</f>
        <v/>
      </c>
      <c r="B9640" s="34">
        <v>9639</v>
      </c>
      <c r="C9640" s="19">
        <f t="shared" ca="1" si="601"/>
        <v>55569</v>
      </c>
      <c r="D9640" s="29">
        <f t="shared" ca="1" si="603"/>
        <v>0</v>
      </c>
      <c r="E9640" s="29">
        <f ca="1">IF(C9640&lt;Calculator!$D$26,0,IF(DAY($C9640)=1,IF(D9640-Calculator!$G$24&gt;0,Calculator!$G$24,D9640),0))</f>
        <v>0</v>
      </c>
      <c r="F9640" s="29">
        <f ca="1">IF(E9640&gt;0,D9640*Calculator!$G$22/12,0)</f>
        <v>0</v>
      </c>
      <c r="G9640" s="29">
        <f ca="1">IF(E9640&gt;0,(IFERROR(-PMT(Calculator!$G$22/12,Calculator!$G$23*12,Calculator!$G$20),0))-F9640,0)</f>
        <v>0</v>
      </c>
      <c r="H9640" s="29">
        <f t="shared" ca="1" si="604"/>
        <v>0</v>
      </c>
      <c r="I9640" s="29">
        <f t="shared" ca="1" si="602"/>
        <v>0</v>
      </c>
      <c r="J9640" s="30">
        <f>Calculator!$G$40</f>
        <v>6.5000000000000002E-2</v>
      </c>
      <c r="K9640" s="29">
        <f ca="1">IF(C9640&gt;=Calculator!$G$27,IF(DAY($C9640)=1,Calculator!$G$34/2,IF(DAY($C9640)=15,Calculator!$G$34/2,0)),0)</f>
        <v>0</v>
      </c>
      <c r="L9640" s="29">
        <f ca="1">IF(DAY($C9640)=28,IF(H9640=0,0,Calculator!$G$35),0)</f>
        <v>0</v>
      </c>
      <c r="M9640" s="29">
        <f ca="1">IF(I9640&gt;0,IF(DAY($C9640)=1,SUM(INDIRECT("I"&amp;(ROW(C9639)-DAY(C9639))):I9639),0),0)</f>
        <v>0</v>
      </c>
      <c r="N9640" s="29">
        <f ca="1">IF(C9640&lt;Calculator!$G$27,0,IF(C9640=Calculator!$G$27,Calculator!$G$39,IF(H9640-K9640&lt;=0,IF(D9640&gt;Calculator!$G$39,IF(H9640-K9640+E9640+L9640+M9640+Calculator!$G$39&gt;Calculator!$G$39,Calculator!$G$39-(H9640+E9640+L9640+M9640-K9640),Calculator!$G$39),D9640),0)))</f>
        <v>0</v>
      </c>
    </row>
    <row r="9641" spans="1:14" ht="15.75" thickBot="1">
      <c r="A9641" s="33" t="str">
        <f ca="1">IF(C9641=Calculator!$H$27,"F",IF(Daily!D9641+Daily!H9641=0,IF(D9640+H9640&gt;0,"L",""),""))</f>
        <v/>
      </c>
      <c r="B9641" s="34">
        <v>9640</v>
      </c>
      <c r="C9641" s="19">
        <f t="shared" ca="1" si="601"/>
        <v>55570</v>
      </c>
      <c r="D9641" s="29">
        <f t="shared" ca="1" si="603"/>
        <v>0</v>
      </c>
      <c r="E9641" s="29">
        <f ca="1">IF(C9641&lt;Calculator!$D$26,0,IF(DAY($C9641)=1,IF(D9641-Calculator!$G$24&gt;0,Calculator!$G$24,D9641),0))</f>
        <v>0</v>
      </c>
      <c r="F9641" s="29">
        <f ca="1">IF(E9641&gt;0,D9641*Calculator!$G$22/12,0)</f>
        <v>0</v>
      </c>
      <c r="G9641" s="29">
        <f ca="1">IF(E9641&gt;0,(IFERROR(-PMT(Calculator!$G$22/12,Calculator!$G$23*12,Calculator!$G$20),0))-F9641,0)</f>
        <v>0</v>
      </c>
      <c r="H9641" s="29">
        <f t="shared" ca="1" si="604"/>
        <v>0</v>
      </c>
      <c r="I9641" s="29">
        <f t="shared" ca="1" si="602"/>
        <v>0</v>
      </c>
      <c r="J9641" s="30">
        <f>Calculator!$G$40</f>
        <v>6.5000000000000002E-2</v>
      </c>
      <c r="K9641" s="29">
        <f ca="1">IF(C9641&gt;=Calculator!$G$27,IF(DAY($C9641)=1,Calculator!$G$34/2,IF(DAY($C9641)=15,Calculator!$G$34/2,0)),0)</f>
        <v>0</v>
      </c>
      <c r="L9641" s="29">
        <f ca="1">IF(DAY($C9641)=28,IF(H9641=0,0,Calculator!$G$35),0)</f>
        <v>0</v>
      </c>
      <c r="M9641" s="29">
        <f ca="1">IF(I9641&gt;0,IF(DAY($C9641)=1,SUM(INDIRECT("I"&amp;(ROW(C9640)-DAY(C9640))):I9640),0),0)</f>
        <v>0</v>
      </c>
      <c r="N9641" s="29">
        <f ca="1">IF(C9641&lt;Calculator!$G$27,0,IF(C9641=Calculator!$G$27,Calculator!$G$39,IF(H9641-K9641&lt;=0,IF(D9641&gt;Calculator!$G$39,IF(H9641-K9641+E9641+L9641+M9641+Calculator!$G$39&gt;Calculator!$G$39,Calculator!$G$39-(H9641+E9641+L9641+M9641-K9641),Calculator!$G$39),D9641),0)))</f>
        <v>0</v>
      </c>
    </row>
    <row r="9642" spans="1:14" ht="15.75" thickBot="1">
      <c r="A9642" s="33" t="str">
        <f ca="1">IF(C9642=Calculator!$H$27,"F",IF(Daily!D9642+Daily!H9642=0,IF(D9641+H9641&gt;0,"L",""),""))</f>
        <v/>
      </c>
      <c r="B9642" s="34">
        <v>9641</v>
      </c>
      <c r="C9642" s="19">
        <f t="shared" ca="1" si="601"/>
        <v>55571</v>
      </c>
      <c r="D9642" s="29">
        <f t="shared" ca="1" si="603"/>
        <v>0</v>
      </c>
      <c r="E9642" s="29">
        <f ca="1">IF(C9642&lt;Calculator!$D$26,0,IF(DAY($C9642)=1,IF(D9642-Calculator!$G$24&gt;0,Calculator!$G$24,D9642),0))</f>
        <v>0</v>
      </c>
      <c r="F9642" s="29">
        <f ca="1">IF(E9642&gt;0,D9642*Calculator!$G$22/12,0)</f>
        <v>0</v>
      </c>
      <c r="G9642" s="29">
        <f ca="1">IF(E9642&gt;0,(IFERROR(-PMT(Calculator!$G$22/12,Calculator!$G$23*12,Calculator!$G$20),0))-F9642,0)</f>
        <v>0</v>
      </c>
      <c r="H9642" s="29">
        <f t="shared" ca="1" si="604"/>
        <v>0</v>
      </c>
      <c r="I9642" s="29">
        <f t="shared" ca="1" si="602"/>
        <v>0</v>
      </c>
      <c r="J9642" s="30">
        <f>Calculator!$G$40</f>
        <v>6.5000000000000002E-2</v>
      </c>
      <c r="K9642" s="29">
        <f ca="1">IF(C9642&gt;=Calculator!$G$27,IF(DAY($C9642)=1,Calculator!$G$34/2,IF(DAY($C9642)=15,Calculator!$G$34/2,0)),0)</f>
        <v>0</v>
      </c>
      <c r="L9642" s="29">
        <f ca="1">IF(DAY($C9642)=28,IF(H9642=0,0,Calculator!$G$35),0)</f>
        <v>0</v>
      </c>
      <c r="M9642" s="29">
        <f ca="1">IF(I9642&gt;0,IF(DAY($C9642)=1,SUM(INDIRECT("I"&amp;(ROW(C9641)-DAY(C9641))):I9641),0),0)</f>
        <v>0</v>
      </c>
      <c r="N9642" s="29">
        <f ca="1">IF(C9642&lt;Calculator!$G$27,0,IF(C9642=Calculator!$G$27,Calculator!$G$39,IF(H9642-K9642&lt;=0,IF(D9642&gt;Calculator!$G$39,IF(H9642-K9642+E9642+L9642+M9642+Calculator!$G$39&gt;Calculator!$G$39,Calculator!$G$39-(H9642+E9642+L9642+M9642-K9642),Calculator!$G$39),D9642),0)))</f>
        <v>0</v>
      </c>
    </row>
    <row r="9643" spans="1:14" ht="15.75" thickBot="1">
      <c r="A9643" s="33" t="str">
        <f ca="1">IF(C9643=Calculator!$H$27,"F",IF(Daily!D9643+Daily!H9643=0,IF(D9642+H9642&gt;0,"L",""),""))</f>
        <v/>
      </c>
      <c r="B9643" s="34">
        <v>9642</v>
      </c>
      <c r="C9643" s="19">
        <f t="shared" ca="1" si="601"/>
        <v>55572</v>
      </c>
      <c r="D9643" s="29">
        <f t="shared" ca="1" si="603"/>
        <v>0</v>
      </c>
      <c r="E9643" s="29">
        <f ca="1">IF(C9643&lt;Calculator!$D$26,0,IF(DAY($C9643)=1,IF(D9643-Calculator!$G$24&gt;0,Calculator!$G$24,D9643),0))</f>
        <v>0</v>
      </c>
      <c r="F9643" s="29">
        <f ca="1">IF(E9643&gt;0,D9643*Calculator!$G$22/12,0)</f>
        <v>0</v>
      </c>
      <c r="G9643" s="29">
        <f ca="1">IF(E9643&gt;0,(IFERROR(-PMT(Calculator!$G$22/12,Calculator!$G$23*12,Calculator!$G$20),0))-F9643,0)</f>
        <v>0</v>
      </c>
      <c r="H9643" s="29">
        <f t="shared" ca="1" si="604"/>
        <v>0</v>
      </c>
      <c r="I9643" s="29">
        <f t="shared" ca="1" si="602"/>
        <v>0</v>
      </c>
      <c r="J9643" s="30">
        <f>Calculator!$G$40</f>
        <v>6.5000000000000002E-2</v>
      </c>
      <c r="K9643" s="29">
        <f ca="1">IF(C9643&gt;=Calculator!$G$27,IF(DAY($C9643)=1,Calculator!$G$34/2,IF(DAY($C9643)=15,Calculator!$G$34/2,0)),0)</f>
        <v>0</v>
      </c>
      <c r="L9643" s="29">
        <f ca="1">IF(DAY($C9643)=28,IF(H9643=0,0,Calculator!$G$35),0)</f>
        <v>0</v>
      </c>
      <c r="M9643" s="29">
        <f ca="1">IF(I9643&gt;0,IF(DAY($C9643)=1,SUM(INDIRECT("I"&amp;(ROW(C9642)-DAY(C9642))):I9642),0),0)</f>
        <v>0</v>
      </c>
      <c r="N9643" s="29">
        <f ca="1">IF(C9643&lt;Calculator!$G$27,0,IF(C9643=Calculator!$G$27,Calculator!$G$39,IF(H9643-K9643&lt;=0,IF(D9643&gt;Calculator!$G$39,IF(H9643-K9643+E9643+L9643+M9643+Calculator!$G$39&gt;Calculator!$G$39,Calculator!$G$39-(H9643+E9643+L9643+M9643-K9643),Calculator!$G$39),D9643),0)))</f>
        <v>0</v>
      </c>
    </row>
    <row r="9644" spans="1:14" ht="15.75" thickBot="1">
      <c r="A9644" s="33" t="str">
        <f ca="1">IF(C9644=Calculator!$H$27,"F",IF(Daily!D9644+Daily!H9644=0,IF(D9643+H9643&gt;0,"L",""),""))</f>
        <v/>
      </c>
      <c r="B9644" s="34">
        <v>9643</v>
      </c>
      <c r="C9644" s="19">
        <f t="shared" ca="1" si="601"/>
        <v>55573</v>
      </c>
      <c r="D9644" s="29">
        <f t="shared" ca="1" si="603"/>
        <v>0</v>
      </c>
      <c r="E9644" s="29">
        <f ca="1">IF(C9644&lt;Calculator!$D$26,0,IF(DAY($C9644)=1,IF(D9644-Calculator!$G$24&gt;0,Calculator!$G$24,D9644),0))</f>
        <v>0</v>
      </c>
      <c r="F9644" s="29">
        <f ca="1">IF(E9644&gt;0,D9644*Calculator!$G$22/12,0)</f>
        <v>0</v>
      </c>
      <c r="G9644" s="29">
        <f ca="1">IF(E9644&gt;0,(IFERROR(-PMT(Calculator!$G$22/12,Calculator!$G$23*12,Calculator!$G$20),0))-F9644,0)</f>
        <v>0</v>
      </c>
      <c r="H9644" s="29">
        <f t="shared" ca="1" si="604"/>
        <v>0</v>
      </c>
      <c r="I9644" s="29">
        <f t="shared" ca="1" si="602"/>
        <v>0</v>
      </c>
      <c r="J9644" s="30">
        <f>Calculator!$G$40</f>
        <v>6.5000000000000002E-2</v>
      </c>
      <c r="K9644" s="29">
        <f ca="1">IF(C9644&gt;=Calculator!$G$27,IF(DAY($C9644)=1,Calculator!$G$34/2,IF(DAY($C9644)=15,Calculator!$G$34/2,0)),0)</f>
        <v>0</v>
      </c>
      <c r="L9644" s="29">
        <f ca="1">IF(DAY($C9644)=28,IF(H9644=0,0,Calculator!$G$35),0)</f>
        <v>0</v>
      </c>
      <c r="M9644" s="29">
        <f ca="1">IF(I9644&gt;0,IF(DAY($C9644)=1,SUM(INDIRECT("I"&amp;(ROW(C9643)-DAY(C9643))):I9643),0),0)</f>
        <v>0</v>
      </c>
      <c r="N9644" s="29">
        <f ca="1">IF(C9644&lt;Calculator!$G$27,0,IF(C9644=Calculator!$G$27,Calculator!$G$39,IF(H9644-K9644&lt;=0,IF(D9644&gt;Calculator!$G$39,IF(H9644-K9644+E9644+L9644+M9644+Calculator!$G$39&gt;Calculator!$G$39,Calculator!$G$39-(H9644+E9644+L9644+M9644-K9644),Calculator!$G$39),D9644),0)))</f>
        <v>0</v>
      </c>
    </row>
    <row r="9645" spans="1:14" ht="15.75" thickBot="1">
      <c r="A9645" s="33" t="str">
        <f ca="1">IF(C9645=Calculator!$H$27,"F",IF(Daily!D9645+Daily!H9645=0,IF(D9644+H9644&gt;0,"L",""),""))</f>
        <v/>
      </c>
      <c r="B9645" s="34">
        <v>9644</v>
      </c>
      <c r="C9645" s="19">
        <f t="shared" ca="1" si="601"/>
        <v>55574</v>
      </c>
      <c r="D9645" s="29">
        <f t="shared" ca="1" si="603"/>
        <v>0</v>
      </c>
      <c r="E9645" s="29">
        <f ca="1">IF(C9645&lt;Calculator!$D$26,0,IF(DAY($C9645)=1,IF(D9645-Calculator!$G$24&gt;0,Calculator!$G$24,D9645),0))</f>
        <v>0</v>
      </c>
      <c r="F9645" s="29">
        <f ca="1">IF(E9645&gt;0,D9645*Calculator!$G$22/12,0)</f>
        <v>0</v>
      </c>
      <c r="G9645" s="29">
        <f ca="1">IF(E9645&gt;0,(IFERROR(-PMT(Calculator!$G$22/12,Calculator!$G$23*12,Calculator!$G$20),0))-F9645,0)</f>
        <v>0</v>
      </c>
      <c r="H9645" s="29">
        <f t="shared" ca="1" si="604"/>
        <v>0</v>
      </c>
      <c r="I9645" s="29">
        <f t="shared" ca="1" si="602"/>
        <v>0</v>
      </c>
      <c r="J9645" s="30">
        <f>Calculator!$G$40</f>
        <v>6.5000000000000002E-2</v>
      </c>
      <c r="K9645" s="29">
        <f ca="1">IF(C9645&gt;=Calculator!$G$27,IF(DAY($C9645)=1,Calculator!$G$34/2,IF(DAY($C9645)=15,Calculator!$G$34/2,0)),0)</f>
        <v>0</v>
      </c>
      <c r="L9645" s="29">
        <f ca="1">IF(DAY($C9645)=28,IF(H9645=0,0,Calculator!$G$35),0)</f>
        <v>0</v>
      </c>
      <c r="M9645" s="29">
        <f ca="1">IF(I9645&gt;0,IF(DAY($C9645)=1,SUM(INDIRECT("I"&amp;(ROW(C9644)-DAY(C9644))):I9644),0),0)</f>
        <v>0</v>
      </c>
      <c r="N9645" s="29">
        <f ca="1">IF(C9645&lt;Calculator!$G$27,0,IF(C9645=Calculator!$G$27,Calculator!$G$39,IF(H9645-K9645&lt;=0,IF(D9645&gt;Calculator!$G$39,IF(H9645-K9645+E9645+L9645+M9645+Calculator!$G$39&gt;Calculator!$G$39,Calculator!$G$39-(H9645+E9645+L9645+M9645-K9645),Calculator!$G$39),D9645),0)))</f>
        <v>0</v>
      </c>
    </row>
    <row r="9646" spans="1:14" ht="15.75" thickBot="1">
      <c r="A9646" s="33" t="str">
        <f ca="1">IF(C9646=Calculator!$H$27,"F",IF(Daily!D9646+Daily!H9646=0,IF(D9645+H9645&gt;0,"L",""),""))</f>
        <v/>
      </c>
      <c r="B9646" s="34">
        <v>9645</v>
      </c>
      <c r="C9646" s="19">
        <f t="shared" ca="1" si="601"/>
        <v>55575</v>
      </c>
      <c r="D9646" s="29">
        <f t="shared" ca="1" si="603"/>
        <v>0</v>
      </c>
      <c r="E9646" s="29">
        <f ca="1">IF(C9646&lt;Calculator!$D$26,0,IF(DAY($C9646)=1,IF(D9646-Calculator!$G$24&gt;0,Calculator!$G$24,D9646),0))</f>
        <v>0</v>
      </c>
      <c r="F9646" s="29">
        <f ca="1">IF(E9646&gt;0,D9646*Calculator!$G$22/12,0)</f>
        <v>0</v>
      </c>
      <c r="G9646" s="29">
        <f ca="1">IF(E9646&gt;0,(IFERROR(-PMT(Calculator!$G$22/12,Calculator!$G$23*12,Calculator!$G$20),0))-F9646,0)</f>
        <v>0</v>
      </c>
      <c r="H9646" s="29">
        <f t="shared" ca="1" si="604"/>
        <v>0</v>
      </c>
      <c r="I9646" s="29">
        <f t="shared" ca="1" si="602"/>
        <v>0</v>
      </c>
      <c r="J9646" s="30">
        <f>Calculator!$G$40</f>
        <v>6.5000000000000002E-2</v>
      </c>
      <c r="K9646" s="29">
        <f ca="1">IF(C9646&gt;=Calculator!$G$27,IF(DAY($C9646)=1,Calculator!$G$34/2,IF(DAY($C9646)=15,Calculator!$G$34/2,0)),0)</f>
        <v>0</v>
      </c>
      <c r="L9646" s="29">
        <f ca="1">IF(DAY($C9646)=28,IF(H9646=0,0,Calculator!$G$35),0)</f>
        <v>0</v>
      </c>
      <c r="M9646" s="29">
        <f ca="1">IF(I9646&gt;0,IF(DAY($C9646)=1,SUM(INDIRECT("I"&amp;(ROW(C9645)-DAY(C9645))):I9645),0),0)</f>
        <v>0</v>
      </c>
      <c r="N9646" s="29">
        <f ca="1">IF(C9646&lt;Calculator!$G$27,0,IF(C9646=Calculator!$G$27,Calculator!$G$39,IF(H9646-K9646&lt;=0,IF(D9646&gt;Calculator!$G$39,IF(H9646-K9646+E9646+L9646+M9646+Calculator!$G$39&gt;Calculator!$G$39,Calculator!$G$39-(H9646+E9646+L9646+M9646-K9646),Calculator!$G$39),D9646),0)))</f>
        <v>0</v>
      </c>
    </row>
    <row r="9647" spans="1:14" ht="15.75" thickBot="1">
      <c r="A9647" s="33" t="str">
        <f ca="1">IF(C9647=Calculator!$H$27,"F",IF(Daily!D9647+Daily!H9647=0,IF(D9646+H9646&gt;0,"L",""),""))</f>
        <v/>
      </c>
      <c r="B9647" s="34">
        <v>9646</v>
      </c>
      <c r="C9647" s="19">
        <f t="shared" ca="1" si="601"/>
        <v>55576</v>
      </c>
      <c r="D9647" s="29">
        <f t="shared" ca="1" si="603"/>
        <v>0</v>
      </c>
      <c r="E9647" s="29">
        <f ca="1">IF(C9647&lt;Calculator!$D$26,0,IF(DAY($C9647)=1,IF(D9647-Calculator!$G$24&gt;0,Calculator!$G$24,D9647),0))</f>
        <v>0</v>
      </c>
      <c r="F9647" s="29">
        <f ca="1">IF(E9647&gt;0,D9647*Calculator!$G$22/12,0)</f>
        <v>0</v>
      </c>
      <c r="G9647" s="29">
        <f ca="1">IF(E9647&gt;0,(IFERROR(-PMT(Calculator!$G$22/12,Calculator!$G$23*12,Calculator!$G$20),0))-F9647,0)</f>
        <v>0</v>
      </c>
      <c r="H9647" s="29">
        <f t="shared" ca="1" si="604"/>
        <v>0</v>
      </c>
      <c r="I9647" s="29">
        <f t="shared" ca="1" si="602"/>
        <v>0</v>
      </c>
      <c r="J9647" s="30">
        <f>Calculator!$G$40</f>
        <v>6.5000000000000002E-2</v>
      </c>
      <c r="K9647" s="29">
        <f ca="1">IF(C9647&gt;=Calculator!$G$27,IF(DAY($C9647)=1,Calculator!$G$34/2,IF(DAY($C9647)=15,Calculator!$G$34/2,0)),0)</f>
        <v>0</v>
      </c>
      <c r="L9647" s="29">
        <f ca="1">IF(DAY($C9647)=28,IF(H9647=0,0,Calculator!$G$35),0)</f>
        <v>0</v>
      </c>
      <c r="M9647" s="29">
        <f ca="1">IF(I9647&gt;0,IF(DAY($C9647)=1,SUM(INDIRECT("I"&amp;(ROW(C9646)-DAY(C9646))):I9646),0),0)</f>
        <v>0</v>
      </c>
      <c r="N9647" s="29">
        <f ca="1">IF(C9647&lt;Calculator!$G$27,0,IF(C9647=Calculator!$G$27,Calculator!$G$39,IF(H9647-K9647&lt;=0,IF(D9647&gt;Calculator!$G$39,IF(H9647-K9647+E9647+L9647+M9647+Calculator!$G$39&gt;Calculator!$G$39,Calculator!$G$39-(H9647+E9647+L9647+M9647-K9647),Calculator!$G$39),D9647),0)))</f>
        <v>0</v>
      </c>
    </row>
    <row r="9648" spans="1:14" ht="15.75" thickBot="1">
      <c r="A9648" s="33" t="str">
        <f ca="1">IF(C9648=Calculator!$H$27,"F",IF(Daily!D9648+Daily!H9648=0,IF(D9647+H9647&gt;0,"L",""),""))</f>
        <v/>
      </c>
      <c r="B9648" s="34">
        <v>9647</v>
      </c>
      <c r="C9648" s="19">
        <f t="shared" ca="1" si="601"/>
        <v>55577</v>
      </c>
      <c r="D9648" s="29">
        <f t="shared" ca="1" si="603"/>
        <v>0</v>
      </c>
      <c r="E9648" s="29">
        <f ca="1">IF(C9648&lt;Calculator!$D$26,0,IF(DAY($C9648)=1,IF(D9648-Calculator!$G$24&gt;0,Calculator!$G$24,D9648),0))</f>
        <v>0</v>
      </c>
      <c r="F9648" s="29">
        <f ca="1">IF(E9648&gt;0,D9648*Calculator!$G$22/12,0)</f>
        <v>0</v>
      </c>
      <c r="G9648" s="29">
        <f ca="1">IF(E9648&gt;0,(IFERROR(-PMT(Calculator!$G$22/12,Calculator!$G$23*12,Calculator!$G$20),0))-F9648,0)</f>
        <v>0</v>
      </c>
      <c r="H9648" s="29">
        <f t="shared" ca="1" si="604"/>
        <v>0</v>
      </c>
      <c r="I9648" s="29">
        <f t="shared" ca="1" si="602"/>
        <v>0</v>
      </c>
      <c r="J9648" s="30">
        <f>Calculator!$G$40</f>
        <v>6.5000000000000002E-2</v>
      </c>
      <c r="K9648" s="29">
        <f ca="1">IF(C9648&gt;=Calculator!$G$27,IF(DAY($C9648)=1,Calculator!$G$34/2,IF(DAY($C9648)=15,Calculator!$G$34/2,0)),0)</f>
        <v>0</v>
      </c>
      <c r="L9648" s="29">
        <f ca="1">IF(DAY($C9648)=28,IF(H9648=0,0,Calculator!$G$35),0)</f>
        <v>0</v>
      </c>
      <c r="M9648" s="29">
        <f ca="1">IF(I9648&gt;0,IF(DAY($C9648)=1,SUM(INDIRECT("I"&amp;(ROW(C9647)-DAY(C9647))):I9647),0),0)</f>
        <v>0</v>
      </c>
      <c r="N9648" s="29">
        <f ca="1">IF(C9648&lt;Calculator!$G$27,0,IF(C9648=Calculator!$G$27,Calculator!$G$39,IF(H9648-K9648&lt;=0,IF(D9648&gt;Calculator!$G$39,IF(H9648-K9648+E9648+L9648+M9648+Calculator!$G$39&gt;Calculator!$G$39,Calculator!$G$39-(H9648+E9648+L9648+M9648-K9648),Calculator!$G$39),D9648),0)))</f>
        <v>0</v>
      </c>
    </row>
    <row r="9649" spans="1:14" ht="15.75" thickBot="1">
      <c r="A9649" s="33" t="str">
        <f ca="1">IF(C9649=Calculator!$H$27,"F",IF(Daily!D9649+Daily!H9649=0,IF(D9648+H9648&gt;0,"L",""),""))</f>
        <v/>
      </c>
      <c r="B9649" s="34">
        <v>9648</v>
      </c>
      <c r="C9649" s="19">
        <f t="shared" ca="1" si="601"/>
        <v>55578</v>
      </c>
      <c r="D9649" s="29">
        <f t="shared" ca="1" si="603"/>
        <v>0</v>
      </c>
      <c r="E9649" s="29">
        <f ca="1">IF(C9649&lt;Calculator!$D$26,0,IF(DAY($C9649)=1,IF(D9649-Calculator!$G$24&gt;0,Calculator!$G$24,D9649),0))</f>
        <v>0</v>
      </c>
      <c r="F9649" s="29">
        <f ca="1">IF(E9649&gt;0,D9649*Calculator!$G$22/12,0)</f>
        <v>0</v>
      </c>
      <c r="G9649" s="29">
        <f ca="1">IF(E9649&gt;0,(IFERROR(-PMT(Calculator!$G$22/12,Calculator!$G$23*12,Calculator!$G$20),0))-F9649,0)</f>
        <v>0</v>
      </c>
      <c r="H9649" s="29">
        <f t="shared" ca="1" si="604"/>
        <v>0</v>
      </c>
      <c r="I9649" s="29">
        <f t="shared" ca="1" si="602"/>
        <v>0</v>
      </c>
      <c r="J9649" s="30">
        <f>Calculator!$G$40</f>
        <v>6.5000000000000002E-2</v>
      </c>
      <c r="K9649" s="29">
        <f ca="1">IF(C9649&gt;=Calculator!$G$27,IF(DAY($C9649)=1,Calculator!$G$34/2,IF(DAY($C9649)=15,Calculator!$G$34/2,0)),0)</f>
        <v>0</v>
      </c>
      <c r="L9649" s="29">
        <f ca="1">IF(DAY($C9649)=28,IF(H9649=0,0,Calculator!$G$35),0)</f>
        <v>0</v>
      </c>
      <c r="M9649" s="29">
        <f ca="1">IF(I9649&gt;0,IF(DAY($C9649)=1,SUM(INDIRECT("I"&amp;(ROW(C9648)-DAY(C9648))):I9648),0),0)</f>
        <v>0</v>
      </c>
      <c r="N9649" s="29">
        <f ca="1">IF(C9649&lt;Calculator!$G$27,0,IF(C9649=Calculator!$G$27,Calculator!$G$39,IF(H9649-K9649&lt;=0,IF(D9649&gt;Calculator!$G$39,IF(H9649-K9649+E9649+L9649+M9649+Calculator!$G$39&gt;Calculator!$G$39,Calculator!$G$39-(H9649+E9649+L9649+M9649-K9649),Calculator!$G$39),D9649),0)))</f>
        <v>0</v>
      </c>
    </row>
    <row r="9650" spans="1:14" ht="15.75" thickBot="1">
      <c r="A9650" s="33" t="str">
        <f ca="1">IF(C9650=Calculator!$H$27,"F",IF(Daily!D9650+Daily!H9650=0,IF(D9649+H9649&gt;0,"L",""),""))</f>
        <v/>
      </c>
      <c r="B9650" s="34">
        <v>9649</v>
      </c>
      <c r="C9650" s="19">
        <f t="shared" ca="1" si="601"/>
        <v>55579</v>
      </c>
      <c r="D9650" s="29">
        <f t="shared" ca="1" si="603"/>
        <v>0</v>
      </c>
      <c r="E9650" s="29">
        <f ca="1">IF(C9650&lt;Calculator!$D$26,0,IF(DAY($C9650)=1,IF(D9650-Calculator!$G$24&gt;0,Calculator!$G$24,D9650),0))</f>
        <v>0</v>
      </c>
      <c r="F9650" s="29">
        <f ca="1">IF(E9650&gt;0,D9650*Calculator!$G$22/12,0)</f>
        <v>0</v>
      </c>
      <c r="G9650" s="29">
        <f ca="1">IF(E9650&gt;0,(IFERROR(-PMT(Calculator!$G$22/12,Calculator!$G$23*12,Calculator!$G$20),0))-F9650,0)</f>
        <v>0</v>
      </c>
      <c r="H9650" s="29">
        <f t="shared" ca="1" si="604"/>
        <v>0</v>
      </c>
      <c r="I9650" s="29">
        <f t="shared" ca="1" si="602"/>
        <v>0</v>
      </c>
      <c r="J9650" s="30">
        <f>Calculator!$G$40</f>
        <v>6.5000000000000002E-2</v>
      </c>
      <c r="K9650" s="29">
        <f ca="1">IF(C9650&gt;=Calculator!$G$27,IF(DAY($C9650)=1,Calculator!$G$34/2,IF(DAY($C9650)=15,Calculator!$G$34/2,0)),0)</f>
        <v>4500</v>
      </c>
      <c r="L9650" s="29">
        <f ca="1">IF(DAY($C9650)=28,IF(H9650=0,0,Calculator!$G$35),0)</f>
        <v>0</v>
      </c>
      <c r="M9650" s="29">
        <f ca="1">IF(I9650&gt;0,IF(DAY($C9650)=1,SUM(INDIRECT("I"&amp;(ROW(C9649)-DAY(C9649))):I9649),0),0)</f>
        <v>0</v>
      </c>
      <c r="N9650" s="29">
        <f ca="1">IF(C9650&lt;Calculator!$G$27,0,IF(C9650=Calculator!$G$27,Calculator!$G$39,IF(H9650-K9650&lt;=0,IF(D9650&gt;Calculator!$G$39,IF(H9650-K9650+E9650+L9650+M9650+Calculator!$G$39&gt;Calculator!$G$39,Calculator!$G$39-(H9650+E9650+L9650+M9650-K9650),Calculator!$G$39),D9650),0)))</f>
        <v>0</v>
      </c>
    </row>
    <row r="9651" spans="1:14" ht="15.75" thickBot="1">
      <c r="A9651" s="33" t="str">
        <f ca="1">IF(C9651=Calculator!$H$27,"F",IF(Daily!D9651+Daily!H9651=0,IF(D9650+H9650&gt;0,"L",""),""))</f>
        <v/>
      </c>
      <c r="B9651" s="34">
        <v>9650</v>
      </c>
      <c r="C9651" s="19">
        <f t="shared" ca="1" si="601"/>
        <v>55580</v>
      </c>
      <c r="D9651" s="29">
        <f t="shared" ca="1" si="603"/>
        <v>0</v>
      </c>
      <c r="E9651" s="29">
        <f ca="1">IF(C9651&lt;Calculator!$D$26,0,IF(DAY($C9651)=1,IF(D9651-Calculator!$G$24&gt;0,Calculator!$G$24,D9651),0))</f>
        <v>0</v>
      </c>
      <c r="F9651" s="29">
        <f ca="1">IF(E9651&gt;0,D9651*Calculator!$G$22/12,0)</f>
        <v>0</v>
      </c>
      <c r="G9651" s="29">
        <f ca="1">IF(E9651&gt;0,(IFERROR(-PMT(Calculator!$G$22/12,Calculator!$G$23*12,Calculator!$G$20),0))-F9651,0)</f>
        <v>0</v>
      </c>
      <c r="H9651" s="29">
        <f t="shared" ca="1" si="604"/>
        <v>0</v>
      </c>
      <c r="I9651" s="29">
        <f t="shared" ca="1" si="602"/>
        <v>0</v>
      </c>
      <c r="J9651" s="30">
        <f>Calculator!$G$40</f>
        <v>6.5000000000000002E-2</v>
      </c>
      <c r="K9651" s="29">
        <f ca="1">IF(C9651&gt;=Calculator!$G$27,IF(DAY($C9651)=1,Calculator!$G$34/2,IF(DAY($C9651)=15,Calculator!$G$34/2,0)),0)</f>
        <v>0</v>
      </c>
      <c r="L9651" s="29">
        <f ca="1">IF(DAY($C9651)=28,IF(H9651=0,0,Calculator!$G$35),0)</f>
        <v>0</v>
      </c>
      <c r="M9651" s="29">
        <f ca="1">IF(I9651&gt;0,IF(DAY($C9651)=1,SUM(INDIRECT("I"&amp;(ROW(C9650)-DAY(C9650))):I9650),0),0)</f>
        <v>0</v>
      </c>
      <c r="N9651" s="29">
        <f ca="1">IF(C9651&lt;Calculator!$G$27,0,IF(C9651=Calculator!$G$27,Calculator!$G$39,IF(H9651-K9651&lt;=0,IF(D9651&gt;Calculator!$G$39,IF(H9651-K9651+E9651+L9651+M9651+Calculator!$G$39&gt;Calculator!$G$39,Calculator!$G$39-(H9651+E9651+L9651+M9651-K9651),Calculator!$G$39),D9651),0)))</f>
        <v>0</v>
      </c>
    </row>
    <row r="9652" spans="1:14" ht="15.75" thickBot="1">
      <c r="A9652" s="33" t="str">
        <f ca="1">IF(C9652=Calculator!$H$27,"F",IF(Daily!D9652+Daily!H9652=0,IF(D9651+H9651&gt;0,"L",""),""))</f>
        <v/>
      </c>
      <c r="B9652" s="34">
        <v>9651</v>
      </c>
      <c r="C9652" s="19">
        <f t="shared" ca="1" si="601"/>
        <v>55581</v>
      </c>
      <c r="D9652" s="29">
        <f t="shared" ca="1" si="603"/>
        <v>0</v>
      </c>
      <c r="E9652" s="29">
        <f ca="1">IF(C9652&lt;Calculator!$D$26,0,IF(DAY($C9652)=1,IF(D9652-Calculator!$G$24&gt;0,Calculator!$G$24,D9652),0))</f>
        <v>0</v>
      </c>
      <c r="F9652" s="29">
        <f ca="1">IF(E9652&gt;0,D9652*Calculator!$G$22/12,0)</f>
        <v>0</v>
      </c>
      <c r="G9652" s="29">
        <f ca="1">IF(E9652&gt;0,(IFERROR(-PMT(Calculator!$G$22/12,Calculator!$G$23*12,Calculator!$G$20),0))-F9652,0)</f>
        <v>0</v>
      </c>
      <c r="H9652" s="29">
        <f t="shared" ca="1" si="604"/>
        <v>0</v>
      </c>
      <c r="I9652" s="29">
        <f t="shared" ca="1" si="602"/>
        <v>0</v>
      </c>
      <c r="J9652" s="30">
        <f>Calculator!$G$40</f>
        <v>6.5000000000000002E-2</v>
      </c>
      <c r="K9652" s="29">
        <f ca="1">IF(C9652&gt;=Calculator!$G$27,IF(DAY($C9652)=1,Calculator!$G$34/2,IF(DAY($C9652)=15,Calculator!$G$34/2,0)),0)</f>
        <v>0</v>
      </c>
      <c r="L9652" s="29">
        <f ca="1">IF(DAY($C9652)=28,IF(H9652=0,0,Calculator!$G$35),0)</f>
        <v>0</v>
      </c>
      <c r="M9652" s="29">
        <f ca="1">IF(I9652&gt;0,IF(DAY($C9652)=1,SUM(INDIRECT("I"&amp;(ROW(C9651)-DAY(C9651))):I9651),0),0)</f>
        <v>0</v>
      </c>
      <c r="N9652" s="29">
        <f ca="1">IF(C9652&lt;Calculator!$G$27,0,IF(C9652=Calculator!$G$27,Calculator!$G$39,IF(H9652-K9652&lt;=0,IF(D9652&gt;Calculator!$G$39,IF(H9652-K9652+E9652+L9652+M9652+Calculator!$G$39&gt;Calculator!$G$39,Calculator!$G$39-(H9652+E9652+L9652+M9652-K9652),Calculator!$G$39),D9652),0)))</f>
        <v>0</v>
      </c>
    </row>
    <row r="9653" spans="1:14" ht="15.75" thickBot="1">
      <c r="A9653" s="33" t="str">
        <f ca="1">IF(C9653=Calculator!$H$27,"F",IF(Daily!D9653+Daily!H9653=0,IF(D9652+H9652&gt;0,"L",""),""))</f>
        <v/>
      </c>
      <c r="B9653" s="34">
        <v>9652</v>
      </c>
      <c r="C9653" s="19">
        <f t="shared" ca="1" si="601"/>
        <v>55582</v>
      </c>
      <c r="D9653" s="29">
        <f t="shared" ca="1" si="603"/>
        <v>0</v>
      </c>
      <c r="E9653" s="29">
        <f ca="1">IF(C9653&lt;Calculator!$D$26,0,IF(DAY($C9653)=1,IF(D9653-Calculator!$G$24&gt;0,Calculator!$G$24,D9653),0))</f>
        <v>0</v>
      </c>
      <c r="F9653" s="29">
        <f ca="1">IF(E9653&gt;0,D9653*Calculator!$G$22/12,0)</f>
        <v>0</v>
      </c>
      <c r="G9653" s="29">
        <f ca="1">IF(E9653&gt;0,(IFERROR(-PMT(Calculator!$G$22/12,Calculator!$G$23*12,Calculator!$G$20),0))-F9653,0)</f>
        <v>0</v>
      </c>
      <c r="H9653" s="29">
        <f t="shared" ca="1" si="604"/>
        <v>0</v>
      </c>
      <c r="I9653" s="29">
        <f t="shared" ca="1" si="602"/>
        <v>0</v>
      </c>
      <c r="J9653" s="30">
        <f>Calculator!$G$40</f>
        <v>6.5000000000000002E-2</v>
      </c>
      <c r="K9653" s="29">
        <f ca="1">IF(C9653&gt;=Calculator!$G$27,IF(DAY($C9653)=1,Calculator!$G$34/2,IF(DAY($C9653)=15,Calculator!$G$34/2,0)),0)</f>
        <v>0</v>
      </c>
      <c r="L9653" s="29">
        <f ca="1">IF(DAY($C9653)=28,IF(H9653=0,0,Calculator!$G$35),0)</f>
        <v>0</v>
      </c>
      <c r="M9653" s="29">
        <f ca="1">IF(I9653&gt;0,IF(DAY($C9653)=1,SUM(INDIRECT("I"&amp;(ROW(C9652)-DAY(C9652))):I9652),0),0)</f>
        <v>0</v>
      </c>
      <c r="N9653" s="29">
        <f ca="1">IF(C9653&lt;Calculator!$G$27,0,IF(C9653=Calculator!$G$27,Calculator!$G$39,IF(H9653-K9653&lt;=0,IF(D9653&gt;Calculator!$G$39,IF(H9653-K9653+E9653+L9653+M9653+Calculator!$G$39&gt;Calculator!$G$39,Calculator!$G$39-(H9653+E9653+L9653+M9653-K9653),Calculator!$G$39),D9653),0)))</f>
        <v>0</v>
      </c>
    </row>
    <row r="9654" spans="1:14" ht="15.75" thickBot="1">
      <c r="A9654" s="33" t="str">
        <f ca="1">IF(C9654=Calculator!$H$27,"F",IF(Daily!D9654+Daily!H9654=0,IF(D9653+H9653&gt;0,"L",""),""))</f>
        <v/>
      </c>
      <c r="B9654" s="34">
        <v>9653</v>
      </c>
      <c r="C9654" s="19">
        <f t="shared" ca="1" si="601"/>
        <v>55583</v>
      </c>
      <c r="D9654" s="29">
        <f t="shared" ca="1" si="603"/>
        <v>0</v>
      </c>
      <c r="E9654" s="29">
        <f ca="1">IF(C9654&lt;Calculator!$D$26,0,IF(DAY($C9654)=1,IF(D9654-Calculator!$G$24&gt;0,Calculator!$G$24,D9654),0))</f>
        <v>0</v>
      </c>
      <c r="F9654" s="29">
        <f ca="1">IF(E9654&gt;0,D9654*Calculator!$G$22/12,0)</f>
        <v>0</v>
      </c>
      <c r="G9654" s="29">
        <f ca="1">IF(E9654&gt;0,(IFERROR(-PMT(Calculator!$G$22/12,Calculator!$G$23*12,Calculator!$G$20),0))-F9654,0)</f>
        <v>0</v>
      </c>
      <c r="H9654" s="29">
        <f t="shared" ca="1" si="604"/>
        <v>0</v>
      </c>
      <c r="I9654" s="29">
        <f t="shared" ca="1" si="602"/>
        <v>0</v>
      </c>
      <c r="J9654" s="30">
        <f>Calculator!$G$40</f>
        <v>6.5000000000000002E-2</v>
      </c>
      <c r="K9654" s="29">
        <f ca="1">IF(C9654&gt;=Calculator!$G$27,IF(DAY($C9654)=1,Calculator!$G$34/2,IF(DAY($C9654)=15,Calculator!$G$34/2,0)),0)</f>
        <v>0</v>
      </c>
      <c r="L9654" s="29">
        <f ca="1">IF(DAY($C9654)=28,IF(H9654=0,0,Calculator!$G$35),0)</f>
        <v>0</v>
      </c>
      <c r="M9654" s="29">
        <f ca="1">IF(I9654&gt;0,IF(DAY($C9654)=1,SUM(INDIRECT("I"&amp;(ROW(C9653)-DAY(C9653))):I9653),0),0)</f>
        <v>0</v>
      </c>
      <c r="N9654" s="29">
        <f ca="1">IF(C9654&lt;Calculator!$G$27,0,IF(C9654=Calculator!$G$27,Calculator!$G$39,IF(H9654-K9654&lt;=0,IF(D9654&gt;Calculator!$G$39,IF(H9654-K9654+E9654+L9654+M9654+Calculator!$G$39&gt;Calculator!$G$39,Calculator!$G$39-(H9654+E9654+L9654+M9654-K9654),Calculator!$G$39),D9654),0)))</f>
        <v>0</v>
      </c>
    </row>
    <row r="9655" spans="1:14" ht="15.75" thickBot="1">
      <c r="A9655" s="33" t="str">
        <f ca="1">IF(C9655=Calculator!$H$27,"F",IF(Daily!D9655+Daily!H9655=0,IF(D9654+H9654&gt;0,"L",""),""))</f>
        <v/>
      </c>
      <c r="B9655" s="34">
        <v>9654</v>
      </c>
      <c r="C9655" s="19">
        <f t="shared" ca="1" si="601"/>
        <v>55584</v>
      </c>
      <c r="D9655" s="29">
        <f t="shared" ca="1" si="603"/>
        <v>0</v>
      </c>
      <c r="E9655" s="29">
        <f ca="1">IF(C9655&lt;Calculator!$D$26,0,IF(DAY($C9655)=1,IF(D9655-Calculator!$G$24&gt;0,Calculator!$G$24,D9655),0))</f>
        <v>0</v>
      </c>
      <c r="F9655" s="29">
        <f ca="1">IF(E9655&gt;0,D9655*Calculator!$G$22/12,0)</f>
        <v>0</v>
      </c>
      <c r="G9655" s="29">
        <f ca="1">IF(E9655&gt;0,(IFERROR(-PMT(Calculator!$G$22/12,Calculator!$G$23*12,Calculator!$G$20),0))-F9655,0)</f>
        <v>0</v>
      </c>
      <c r="H9655" s="29">
        <f t="shared" ca="1" si="604"/>
        <v>0</v>
      </c>
      <c r="I9655" s="29">
        <f t="shared" ca="1" si="602"/>
        <v>0</v>
      </c>
      <c r="J9655" s="30">
        <f>Calculator!$G$40</f>
        <v>6.5000000000000002E-2</v>
      </c>
      <c r="K9655" s="29">
        <f ca="1">IF(C9655&gt;=Calculator!$G$27,IF(DAY($C9655)=1,Calculator!$G$34/2,IF(DAY($C9655)=15,Calculator!$G$34/2,0)),0)</f>
        <v>0</v>
      </c>
      <c r="L9655" s="29">
        <f ca="1">IF(DAY($C9655)=28,IF(H9655=0,0,Calculator!$G$35),0)</f>
        <v>0</v>
      </c>
      <c r="M9655" s="29">
        <f ca="1">IF(I9655&gt;0,IF(DAY($C9655)=1,SUM(INDIRECT("I"&amp;(ROW(C9654)-DAY(C9654))):I9654),0),0)</f>
        <v>0</v>
      </c>
      <c r="N9655" s="29">
        <f ca="1">IF(C9655&lt;Calculator!$G$27,0,IF(C9655=Calculator!$G$27,Calculator!$G$39,IF(H9655-K9655&lt;=0,IF(D9655&gt;Calculator!$G$39,IF(H9655-K9655+E9655+L9655+M9655+Calculator!$G$39&gt;Calculator!$G$39,Calculator!$G$39-(H9655+E9655+L9655+M9655-K9655),Calculator!$G$39),D9655),0)))</f>
        <v>0</v>
      </c>
    </row>
    <row r="9656" spans="1:14" ht="15.75" thickBot="1">
      <c r="A9656" s="33" t="str">
        <f ca="1">IF(C9656=Calculator!$H$27,"F",IF(Daily!D9656+Daily!H9656=0,IF(D9655+H9655&gt;0,"L",""),""))</f>
        <v/>
      </c>
      <c r="B9656" s="34">
        <v>9655</v>
      </c>
      <c r="C9656" s="19">
        <f t="shared" ca="1" si="601"/>
        <v>55585</v>
      </c>
      <c r="D9656" s="29">
        <f t="shared" ca="1" si="603"/>
        <v>0</v>
      </c>
      <c r="E9656" s="29">
        <f ca="1">IF(C9656&lt;Calculator!$D$26,0,IF(DAY($C9656)=1,IF(D9656-Calculator!$G$24&gt;0,Calculator!$G$24,D9656),0))</f>
        <v>0</v>
      </c>
      <c r="F9656" s="29">
        <f ca="1">IF(E9656&gt;0,D9656*Calculator!$G$22/12,0)</f>
        <v>0</v>
      </c>
      <c r="G9656" s="29">
        <f ca="1">IF(E9656&gt;0,(IFERROR(-PMT(Calculator!$G$22/12,Calculator!$G$23*12,Calculator!$G$20),0))-F9656,0)</f>
        <v>0</v>
      </c>
      <c r="H9656" s="29">
        <f t="shared" ca="1" si="604"/>
        <v>0</v>
      </c>
      <c r="I9656" s="29">
        <f t="shared" ca="1" si="602"/>
        <v>0</v>
      </c>
      <c r="J9656" s="30">
        <f>Calculator!$G$40</f>
        <v>6.5000000000000002E-2</v>
      </c>
      <c r="K9656" s="29">
        <f ca="1">IF(C9656&gt;=Calculator!$G$27,IF(DAY($C9656)=1,Calculator!$G$34/2,IF(DAY($C9656)=15,Calculator!$G$34/2,0)),0)</f>
        <v>0</v>
      </c>
      <c r="L9656" s="29">
        <f ca="1">IF(DAY($C9656)=28,IF(H9656=0,0,Calculator!$G$35),0)</f>
        <v>0</v>
      </c>
      <c r="M9656" s="29">
        <f ca="1">IF(I9656&gt;0,IF(DAY($C9656)=1,SUM(INDIRECT("I"&amp;(ROW(C9655)-DAY(C9655))):I9655),0),0)</f>
        <v>0</v>
      </c>
      <c r="N9656" s="29">
        <f ca="1">IF(C9656&lt;Calculator!$G$27,0,IF(C9656=Calculator!$G$27,Calculator!$G$39,IF(H9656-K9656&lt;=0,IF(D9656&gt;Calculator!$G$39,IF(H9656-K9656+E9656+L9656+M9656+Calculator!$G$39&gt;Calculator!$G$39,Calculator!$G$39-(H9656+E9656+L9656+M9656-K9656),Calculator!$G$39),D9656),0)))</f>
        <v>0</v>
      </c>
    </row>
    <row r="9657" spans="1:14" ht="15.75" thickBot="1">
      <c r="A9657" s="33" t="str">
        <f ca="1">IF(C9657=Calculator!$H$27,"F",IF(Daily!D9657+Daily!H9657=0,IF(D9656+H9656&gt;0,"L",""),""))</f>
        <v/>
      </c>
      <c r="B9657" s="34">
        <v>9656</v>
      </c>
      <c r="C9657" s="19">
        <f t="shared" ca="1" si="601"/>
        <v>55586</v>
      </c>
      <c r="D9657" s="29">
        <f t="shared" ca="1" si="603"/>
        <v>0</v>
      </c>
      <c r="E9657" s="29">
        <f ca="1">IF(C9657&lt;Calculator!$D$26,0,IF(DAY($C9657)=1,IF(D9657-Calculator!$G$24&gt;0,Calculator!$G$24,D9657),0))</f>
        <v>0</v>
      </c>
      <c r="F9657" s="29">
        <f ca="1">IF(E9657&gt;0,D9657*Calculator!$G$22/12,0)</f>
        <v>0</v>
      </c>
      <c r="G9657" s="29">
        <f ca="1">IF(E9657&gt;0,(IFERROR(-PMT(Calculator!$G$22/12,Calculator!$G$23*12,Calculator!$G$20),0))-F9657,0)</f>
        <v>0</v>
      </c>
      <c r="H9657" s="29">
        <f t="shared" ca="1" si="604"/>
        <v>0</v>
      </c>
      <c r="I9657" s="29">
        <f t="shared" ca="1" si="602"/>
        <v>0</v>
      </c>
      <c r="J9657" s="30">
        <f>Calculator!$G$40</f>
        <v>6.5000000000000002E-2</v>
      </c>
      <c r="K9657" s="29">
        <f ca="1">IF(C9657&gt;=Calculator!$G$27,IF(DAY($C9657)=1,Calculator!$G$34/2,IF(DAY($C9657)=15,Calculator!$G$34/2,0)),0)</f>
        <v>0</v>
      </c>
      <c r="L9657" s="29">
        <f ca="1">IF(DAY($C9657)=28,IF(H9657=0,0,Calculator!$G$35),0)</f>
        <v>0</v>
      </c>
      <c r="M9657" s="29">
        <f ca="1">IF(I9657&gt;0,IF(DAY($C9657)=1,SUM(INDIRECT("I"&amp;(ROW(C9656)-DAY(C9656))):I9656),0),0)</f>
        <v>0</v>
      </c>
      <c r="N9657" s="29">
        <f ca="1">IF(C9657&lt;Calculator!$G$27,0,IF(C9657=Calculator!$G$27,Calculator!$G$39,IF(H9657-K9657&lt;=0,IF(D9657&gt;Calculator!$G$39,IF(H9657-K9657+E9657+L9657+M9657+Calculator!$G$39&gt;Calculator!$G$39,Calculator!$G$39-(H9657+E9657+L9657+M9657-K9657),Calculator!$G$39),D9657),0)))</f>
        <v>0</v>
      </c>
    </row>
    <row r="9658" spans="1:14" ht="15.75" thickBot="1">
      <c r="A9658" s="33" t="str">
        <f ca="1">IF(C9658=Calculator!$H$27,"F",IF(Daily!D9658+Daily!H9658=0,IF(D9657+H9657&gt;0,"L",""),""))</f>
        <v/>
      </c>
      <c r="B9658" s="34">
        <v>9657</v>
      </c>
      <c r="C9658" s="19">
        <f t="shared" ca="1" si="601"/>
        <v>55587</v>
      </c>
      <c r="D9658" s="29">
        <f t="shared" ca="1" si="603"/>
        <v>0</v>
      </c>
      <c r="E9658" s="29">
        <f ca="1">IF(C9658&lt;Calculator!$D$26,0,IF(DAY($C9658)=1,IF(D9658-Calculator!$G$24&gt;0,Calculator!$G$24,D9658),0))</f>
        <v>0</v>
      </c>
      <c r="F9658" s="29">
        <f ca="1">IF(E9658&gt;0,D9658*Calculator!$G$22/12,0)</f>
        <v>0</v>
      </c>
      <c r="G9658" s="29">
        <f ca="1">IF(E9658&gt;0,(IFERROR(-PMT(Calculator!$G$22/12,Calculator!$G$23*12,Calculator!$G$20),0))-F9658,0)</f>
        <v>0</v>
      </c>
      <c r="H9658" s="29">
        <f t="shared" ca="1" si="604"/>
        <v>0</v>
      </c>
      <c r="I9658" s="29">
        <f t="shared" ca="1" si="602"/>
        <v>0</v>
      </c>
      <c r="J9658" s="30">
        <f>Calculator!$G$40</f>
        <v>6.5000000000000002E-2</v>
      </c>
      <c r="K9658" s="29">
        <f ca="1">IF(C9658&gt;=Calculator!$G$27,IF(DAY($C9658)=1,Calculator!$G$34/2,IF(DAY($C9658)=15,Calculator!$G$34/2,0)),0)</f>
        <v>0</v>
      </c>
      <c r="L9658" s="29">
        <f ca="1">IF(DAY($C9658)=28,IF(H9658=0,0,Calculator!$G$35),0)</f>
        <v>0</v>
      </c>
      <c r="M9658" s="29">
        <f ca="1">IF(I9658&gt;0,IF(DAY($C9658)=1,SUM(INDIRECT("I"&amp;(ROW(C9657)-DAY(C9657))):I9657),0),0)</f>
        <v>0</v>
      </c>
      <c r="N9658" s="29">
        <f ca="1">IF(C9658&lt;Calculator!$G$27,0,IF(C9658=Calculator!$G$27,Calculator!$G$39,IF(H9658-K9658&lt;=0,IF(D9658&gt;Calculator!$G$39,IF(H9658-K9658+E9658+L9658+M9658+Calculator!$G$39&gt;Calculator!$G$39,Calculator!$G$39-(H9658+E9658+L9658+M9658-K9658),Calculator!$G$39),D9658),0)))</f>
        <v>0</v>
      </c>
    </row>
    <row r="9659" spans="1:14" ht="15.75" thickBot="1">
      <c r="A9659" s="33" t="str">
        <f ca="1">IF(C9659=Calculator!$H$27,"F",IF(Daily!D9659+Daily!H9659=0,IF(D9658+H9658&gt;0,"L",""),""))</f>
        <v/>
      </c>
      <c r="B9659" s="34">
        <v>9658</v>
      </c>
      <c r="C9659" s="19">
        <f t="shared" ca="1" si="601"/>
        <v>55588</v>
      </c>
      <c r="D9659" s="29">
        <f t="shared" ca="1" si="603"/>
        <v>0</v>
      </c>
      <c r="E9659" s="29">
        <f ca="1">IF(C9659&lt;Calculator!$D$26,0,IF(DAY($C9659)=1,IF(D9659-Calculator!$G$24&gt;0,Calculator!$G$24,D9659),0))</f>
        <v>0</v>
      </c>
      <c r="F9659" s="29">
        <f ca="1">IF(E9659&gt;0,D9659*Calculator!$G$22/12,0)</f>
        <v>0</v>
      </c>
      <c r="G9659" s="29">
        <f ca="1">IF(E9659&gt;0,(IFERROR(-PMT(Calculator!$G$22/12,Calculator!$G$23*12,Calculator!$G$20),0))-F9659,0)</f>
        <v>0</v>
      </c>
      <c r="H9659" s="29">
        <f t="shared" ca="1" si="604"/>
        <v>0</v>
      </c>
      <c r="I9659" s="29">
        <f t="shared" ca="1" si="602"/>
        <v>0</v>
      </c>
      <c r="J9659" s="30">
        <f>Calculator!$G$40</f>
        <v>6.5000000000000002E-2</v>
      </c>
      <c r="K9659" s="29">
        <f ca="1">IF(C9659&gt;=Calculator!$G$27,IF(DAY($C9659)=1,Calculator!$G$34/2,IF(DAY($C9659)=15,Calculator!$G$34/2,0)),0)</f>
        <v>0</v>
      </c>
      <c r="L9659" s="29">
        <f ca="1">IF(DAY($C9659)=28,IF(H9659=0,0,Calculator!$G$35),0)</f>
        <v>0</v>
      </c>
      <c r="M9659" s="29">
        <f ca="1">IF(I9659&gt;0,IF(DAY($C9659)=1,SUM(INDIRECT("I"&amp;(ROW(C9658)-DAY(C9658))):I9658),0),0)</f>
        <v>0</v>
      </c>
      <c r="N9659" s="29">
        <f ca="1">IF(C9659&lt;Calculator!$G$27,0,IF(C9659=Calculator!$G$27,Calculator!$G$39,IF(H9659-K9659&lt;=0,IF(D9659&gt;Calculator!$G$39,IF(H9659-K9659+E9659+L9659+M9659+Calculator!$G$39&gt;Calculator!$G$39,Calculator!$G$39-(H9659+E9659+L9659+M9659-K9659),Calculator!$G$39),D9659),0)))</f>
        <v>0</v>
      </c>
    </row>
    <row r="9660" spans="1:14" ht="15.75" thickBot="1">
      <c r="A9660" s="33" t="str">
        <f ca="1">IF(C9660=Calculator!$H$27,"F",IF(Daily!D9660+Daily!H9660=0,IF(D9659+H9659&gt;0,"L",""),""))</f>
        <v/>
      </c>
      <c r="B9660" s="34">
        <v>9659</v>
      </c>
      <c r="C9660" s="19">
        <f t="shared" ca="1" si="601"/>
        <v>55589</v>
      </c>
      <c r="D9660" s="29">
        <f t="shared" ca="1" si="603"/>
        <v>0</v>
      </c>
      <c r="E9660" s="29">
        <f ca="1">IF(C9660&lt;Calculator!$D$26,0,IF(DAY($C9660)=1,IF(D9660-Calculator!$G$24&gt;0,Calculator!$G$24,D9660),0))</f>
        <v>0</v>
      </c>
      <c r="F9660" s="29">
        <f ca="1">IF(E9660&gt;0,D9660*Calculator!$G$22/12,0)</f>
        <v>0</v>
      </c>
      <c r="G9660" s="29">
        <f ca="1">IF(E9660&gt;0,(IFERROR(-PMT(Calculator!$G$22/12,Calculator!$G$23*12,Calculator!$G$20),0))-F9660,0)</f>
        <v>0</v>
      </c>
      <c r="H9660" s="29">
        <f t="shared" ca="1" si="604"/>
        <v>0</v>
      </c>
      <c r="I9660" s="29">
        <f t="shared" ca="1" si="602"/>
        <v>0</v>
      </c>
      <c r="J9660" s="30">
        <f>Calculator!$G$40</f>
        <v>6.5000000000000002E-2</v>
      </c>
      <c r="K9660" s="29">
        <f ca="1">IF(C9660&gt;=Calculator!$G$27,IF(DAY($C9660)=1,Calculator!$G$34/2,IF(DAY($C9660)=15,Calculator!$G$34/2,0)),0)</f>
        <v>0</v>
      </c>
      <c r="L9660" s="29">
        <f ca="1">IF(DAY($C9660)=28,IF(H9660=0,0,Calculator!$G$35),0)</f>
        <v>0</v>
      </c>
      <c r="M9660" s="29">
        <f ca="1">IF(I9660&gt;0,IF(DAY($C9660)=1,SUM(INDIRECT("I"&amp;(ROW(C9659)-DAY(C9659))):I9659),0),0)</f>
        <v>0</v>
      </c>
      <c r="N9660" s="29">
        <f ca="1">IF(C9660&lt;Calculator!$G$27,0,IF(C9660=Calculator!$G$27,Calculator!$G$39,IF(H9660-K9660&lt;=0,IF(D9660&gt;Calculator!$G$39,IF(H9660-K9660+E9660+L9660+M9660+Calculator!$G$39&gt;Calculator!$G$39,Calculator!$G$39-(H9660+E9660+L9660+M9660-K9660),Calculator!$G$39),D9660),0)))</f>
        <v>0</v>
      </c>
    </row>
    <row r="9661" spans="1:14" ht="15.75" thickBot="1">
      <c r="A9661" s="33" t="str">
        <f ca="1">IF(C9661=Calculator!$H$27,"F",IF(Daily!D9661+Daily!H9661=0,IF(D9660+H9660&gt;0,"L",""),""))</f>
        <v/>
      </c>
      <c r="B9661" s="34">
        <v>9660</v>
      </c>
      <c r="C9661" s="19">
        <f t="shared" ca="1" si="601"/>
        <v>55590</v>
      </c>
      <c r="D9661" s="29">
        <f t="shared" ca="1" si="603"/>
        <v>0</v>
      </c>
      <c r="E9661" s="29">
        <f ca="1">IF(C9661&lt;Calculator!$D$26,0,IF(DAY($C9661)=1,IF(D9661-Calculator!$G$24&gt;0,Calculator!$G$24,D9661),0))</f>
        <v>0</v>
      </c>
      <c r="F9661" s="29">
        <f ca="1">IF(E9661&gt;0,D9661*Calculator!$G$22/12,0)</f>
        <v>0</v>
      </c>
      <c r="G9661" s="29">
        <f ca="1">IF(E9661&gt;0,(IFERROR(-PMT(Calculator!$G$22/12,Calculator!$G$23*12,Calculator!$G$20),0))-F9661,0)</f>
        <v>0</v>
      </c>
      <c r="H9661" s="29">
        <f t="shared" ca="1" si="604"/>
        <v>0</v>
      </c>
      <c r="I9661" s="29">
        <f t="shared" ca="1" si="602"/>
        <v>0</v>
      </c>
      <c r="J9661" s="30">
        <f>Calculator!$G$40</f>
        <v>6.5000000000000002E-2</v>
      </c>
      <c r="K9661" s="29">
        <f ca="1">IF(C9661&gt;=Calculator!$G$27,IF(DAY($C9661)=1,Calculator!$G$34/2,IF(DAY($C9661)=15,Calculator!$G$34/2,0)),0)</f>
        <v>0</v>
      </c>
      <c r="L9661" s="29">
        <f ca="1">IF(DAY($C9661)=28,IF(H9661=0,0,Calculator!$G$35),0)</f>
        <v>0</v>
      </c>
      <c r="M9661" s="29">
        <f ca="1">IF(I9661&gt;0,IF(DAY($C9661)=1,SUM(INDIRECT("I"&amp;(ROW(C9660)-DAY(C9660))):I9660),0),0)</f>
        <v>0</v>
      </c>
      <c r="N9661" s="29">
        <f ca="1">IF(C9661&lt;Calculator!$G$27,0,IF(C9661=Calculator!$G$27,Calculator!$G$39,IF(H9661-K9661&lt;=0,IF(D9661&gt;Calculator!$G$39,IF(H9661-K9661+E9661+L9661+M9661+Calculator!$G$39&gt;Calculator!$G$39,Calculator!$G$39-(H9661+E9661+L9661+M9661-K9661),Calculator!$G$39),D9661),0)))</f>
        <v>0</v>
      </c>
    </row>
    <row r="9662" spans="1:14" ht="15.75" thickBot="1">
      <c r="A9662" s="33" t="str">
        <f ca="1">IF(C9662=Calculator!$H$27,"F",IF(Daily!D9662+Daily!H9662=0,IF(D9661+H9661&gt;0,"L",""),""))</f>
        <v/>
      </c>
      <c r="B9662" s="34">
        <v>9661</v>
      </c>
      <c r="C9662" s="19">
        <f t="shared" ca="1" si="601"/>
        <v>55591</v>
      </c>
      <c r="D9662" s="29">
        <f t="shared" ca="1" si="603"/>
        <v>0</v>
      </c>
      <c r="E9662" s="29">
        <f ca="1">IF(C9662&lt;Calculator!$D$26,0,IF(DAY($C9662)=1,IF(D9662-Calculator!$G$24&gt;0,Calculator!$G$24,D9662),0))</f>
        <v>0</v>
      </c>
      <c r="F9662" s="29">
        <f ca="1">IF(E9662&gt;0,D9662*Calculator!$G$22/12,0)</f>
        <v>0</v>
      </c>
      <c r="G9662" s="29">
        <f ca="1">IF(E9662&gt;0,(IFERROR(-PMT(Calculator!$G$22/12,Calculator!$G$23*12,Calculator!$G$20),0))-F9662,0)</f>
        <v>0</v>
      </c>
      <c r="H9662" s="29">
        <f t="shared" ca="1" si="604"/>
        <v>0</v>
      </c>
      <c r="I9662" s="29">
        <f t="shared" ca="1" si="602"/>
        <v>0</v>
      </c>
      <c r="J9662" s="30">
        <f>Calculator!$G$40</f>
        <v>6.5000000000000002E-2</v>
      </c>
      <c r="K9662" s="29">
        <f ca="1">IF(C9662&gt;=Calculator!$G$27,IF(DAY($C9662)=1,Calculator!$G$34/2,IF(DAY($C9662)=15,Calculator!$G$34/2,0)),0)</f>
        <v>0</v>
      </c>
      <c r="L9662" s="29">
        <f ca="1">IF(DAY($C9662)=28,IF(H9662=0,0,Calculator!$G$35),0)</f>
        <v>0</v>
      </c>
      <c r="M9662" s="29">
        <f ca="1">IF(I9662&gt;0,IF(DAY($C9662)=1,SUM(INDIRECT("I"&amp;(ROW(C9661)-DAY(C9661))):I9661),0),0)</f>
        <v>0</v>
      </c>
      <c r="N9662" s="29">
        <f ca="1">IF(C9662&lt;Calculator!$G$27,0,IF(C9662=Calculator!$G$27,Calculator!$G$39,IF(H9662-K9662&lt;=0,IF(D9662&gt;Calculator!$G$39,IF(H9662-K9662+E9662+L9662+M9662+Calculator!$G$39&gt;Calculator!$G$39,Calculator!$G$39-(H9662+E9662+L9662+M9662-K9662),Calculator!$G$39),D9662),0)))</f>
        <v>0</v>
      </c>
    </row>
    <row r="9663" spans="1:14" ht="15.75" thickBot="1">
      <c r="A9663" s="33" t="str">
        <f ca="1">IF(C9663=Calculator!$H$27,"F",IF(Daily!D9663+Daily!H9663=0,IF(D9662+H9662&gt;0,"L",""),""))</f>
        <v/>
      </c>
      <c r="B9663" s="34">
        <v>9662</v>
      </c>
      <c r="C9663" s="19">
        <f t="shared" ca="1" si="601"/>
        <v>55592</v>
      </c>
      <c r="D9663" s="29">
        <f t="shared" ca="1" si="603"/>
        <v>0</v>
      </c>
      <c r="E9663" s="29">
        <f ca="1">IF(C9663&lt;Calculator!$D$26,0,IF(DAY($C9663)=1,IF(D9663-Calculator!$G$24&gt;0,Calculator!$G$24,D9663),0))</f>
        <v>0</v>
      </c>
      <c r="F9663" s="29">
        <f ca="1">IF(E9663&gt;0,D9663*Calculator!$G$22/12,0)</f>
        <v>0</v>
      </c>
      <c r="G9663" s="29">
        <f ca="1">IF(E9663&gt;0,(IFERROR(-PMT(Calculator!$G$22/12,Calculator!$G$23*12,Calculator!$G$20),0))-F9663,0)</f>
        <v>0</v>
      </c>
      <c r="H9663" s="29">
        <f t="shared" ca="1" si="604"/>
        <v>0</v>
      </c>
      <c r="I9663" s="29">
        <f t="shared" ca="1" si="602"/>
        <v>0</v>
      </c>
      <c r="J9663" s="30">
        <f>Calculator!$G$40</f>
        <v>6.5000000000000002E-2</v>
      </c>
      <c r="K9663" s="29">
        <f ca="1">IF(C9663&gt;=Calculator!$G$27,IF(DAY($C9663)=1,Calculator!$G$34/2,IF(DAY($C9663)=15,Calculator!$G$34/2,0)),0)</f>
        <v>0</v>
      </c>
      <c r="L9663" s="29">
        <f ca="1">IF(DAY($C9663)=28,IF(H9663=0,0,Calculator!$G$35),0)</f>
        <v>0</v>
      </c>
      <c r="M9663" s="29">
        <f ca="1">IF(I9663&gt;0,IF(DAY($C9663)=1,SUM(INDIRECT("I"&amp;(ROW(C9662)-DAY(C9662))):I9662),0),0)</f>
        <v>0</v>
      </c>
      <c r="N9663" s="29">
        <f ca="1">IF(C9663&lt;Calculator!$G$27,0,IF(C9663=Calculator!$G$27,Calculator!$G$39,IF(H9663-K9663&lt;=0,IF(D9663&gt;Calculator!$G$39,IF(H9663-K9663+E9663+L9663+M9663+Calculator!$G$39&gt;Calculator!$G$39,Calculator!$G$39-(H9663+E9663+L9663+M9663-K9663),Calculator!$G$39),D9663),0)))</f>
        <v>0</v>
      </c>
    </row>
    <row r="9664" spans="1:14" ht="15.75" thickBot="1">
      <c r="A9664" s="33" t="str">
        <f ca="1">IF(C9664=Calculator!$H$27,"F",IF(Daily!D9664+Daily!H9664=0,IF(D9663+H9663&gt;0,"L",""),""))</f>
        <v/>
      </c>
      <c r="B9664" s="34">
        <v>9663</v>
      </c>
      <c r="C9664" s="19">
        <f t="shared" ca="1" si="601"/>
        <v>55593</v>
      </c>
      <c r="D9664" s="29">
        <f t="shared" ca="1" si="603"/>
        <v>0</v>
      </c>
      <c r="E9664" s="29">
        <f ca="1">IF(C9664&lt;Calculator!$D$26,0,IF(DAY($C9664)=1,IF(D9664-Calculator!$G$24&gt;0,Calculator!$G$24,D9664),0))</f>
        <v>0</v>
      </c>
      <c r="F9664" s="29">
        <f ca="1">IF(E9664&gt;0,D9664*Calculator!$G$22/12,0)</f>
        <v>0</v>
      </c>
      <c r="G9664" s="29">
        <f ca="1">IF(E9664&gt;0,(IFERROR(-PMT(Calculator!$G$22/12,Calculator!$G$23*12,Calculator!$G$20),0))-F9664,0)</f>
        <v>0</v>
      </c>
      <c r="H9664" s="29">
        <f t="shared" ca="1" si="604"/>
        <v>0</v>
      </c>
      <c r="I9664" s="29">
        <f t="shared" ca="1" si="602"/>
        <v>0</v>
      </c>
      <c r="J9664" s="30">
        <f>Calculator!$G$40</f>
        <v>6.5000000000000002E-2</v>
      </c>
      <c r="K9664" s="29">
        <f ca="1">IF(C9664&gt;=Calculator!$G$27,IF(DAY($C9664)=1,Calculator!$G$34/2,IF(DAY($C9664)=15,Calculator!$G$34/2,0)),0)</f>
        <v>4500</v>
      </c>
      <c r="L9664" s="29">
        <f ca="1">IF(DAY($C9664)=28,IF(H9664=0,0,Calculator!$G$35),0)</f>
        <v>0</v>
      </c>
      <c r="M9664" s="29">
        <f ca="1">IF(I9664&gt;0,IF(DAY($C9664)=1,SUM(INDIRECT("I"&amp;(ROW(C9663)-DAY(C9663))):I9663),0),0)</f>
        <v>0</v>
      </c>
      <c r="N9664" s="29">
        <f ca="1">IF(C9664&lt;Calculator!$G$27,0,IF(C9664=Calculator!$G$27,Calculator!$G$39,IF(H9664-K9664&lt;=0,IF(D9664&gt;Calculator!$G$39,IF(H9664-K9664+E9664+L9664+M9664+Calculator!$G$39&gt;Calculator!$G$39,Calculator!$G$39-(H9664+E9664+L9664+M9664-K9664),Calculator!$G$39),D9664),0)))</f>
        <v>0</v>
      </c>
    </row>
    <row r="9665" spans="1:14" ht="15.75" thickBot="1">
      <c r="A9665" s="33" t="str">
        <f ca="1">IF(C9665=Calculator!$H$27,"F",IF(Daily!D9665+Daily!H9665=0,IF(D9664+H9664&gt;0,"L",""),""))</f>
        <v/>
      </c>
      <c r="B9665" s="34">
        <v>9664</v>
      </c>
      <c r="C9665" s="19">
        <f t="shared" ca="1" si="601"/>
        <v>55594</v>
      </c>
      <c r="D9665" s="29">
        <f t="shared" ca="1" si="603"/>
        <v>0</v>
      </c>
      <c r="E9665" s="29">
        <f ca="1">IF(C9665&lt;Calculator!$D$26,0,IF(DAY($C9665)=1,IF(D9665-Calculator!$G$24&gt;0,Calculator!$G$24,D9665),0))</f>
        <v>0</v>
      </c>
      <c r="F9665" s="29">
        <f ca="1">IF(E9665&gt;0,D9665*Calculator!$G$22/12,0)</f>
        <v>0</v>
      </c>
      <c r="G9665" s="29">
        <f ca="1">IF(E9665&gt;0,(IFERROR(-PMT(Calculator!$G$22/12,Calculator!$G$23*12,Calculator!$G$20),0))-F9665,0)</f>
        <v>0</v>
      </c>
      <c r="H9665" s="29">
        <f t="shared" ca="1" si="604"/>
        <v>0</v>
      </c>
      <c r="I9665" s="29">
        <f t="shared" ca="1" si="602"/>
        <v>0</v>
      </c>
      <c r="J9665" s="30">
        <f>Calculator!$G$40</f>
        <v>6.5000000000000002E-2</v>
      </c>
      <c r="K9665" s="29">
        <f ca="1">IF(C9665&gt;=Calculator!$G$27,IF(DAY($C9665)=1,Calculator!$G$34/2,IF(DAY($C9665)=15,Calculator!$G$34/2,0)),0)</f>
        <v>0</v>
      </c>
      <c r="L9665" s="29">
        <f ca="1">IF(DAY($C9665)=28,IF(H9665=0,0,Calculator!$G$35),0)</f>
        <v>0</v>
      </c>
      <c r="M9665" s="29">
        <f ca="1">IF(I9665&gt;0,IF(DAY($C9665)=1,SUM(INDIRECT("I"&amp;(ROW(C9664)-DAY(C9664))):I9664),0),0)</f>
        <v>0</v>
      </c>
      <c r="N9665" s="29">
        <f ca="1">IF(C9665&lt;Calculator!$G$27,0,IF(C9665=Calculator!$G$27,Calculator!$G$39,IF(H9665-K9665&lt;=0,IF(D9665&gt;Calculator!$G$39,IF(H9665-K9665+E9665+L9665+M9665+Calculator!$G$39&gt;Calculator!$G$39,Calculator!$G$39-(H9665+E9665+L9665+M9665-K9665),Calculator!$G$39),D9665),0)))</f>
        <v>0</v>
      </c>
    </row>
    <row r="9666" spans="1:14" ht="15.75" thickBot="1">
      <c r="A9666" s="33" t="str">
        <f ca="1">IF(C9666=Calculator!$H$27,"F",IF(Daily!D9666+Daily!H9666=0,IF(D9665+H9665&gt;0,"L",""),""))</f>
        <v/>
      </c>
      <c r="B9666" s="34">
        <v>9665</v>
      </c>
      <c r="C9666" s="19">
        <f t="shared" ca="1" si="601"/>
        <v>55595</v>
      </c>
      <c r="D9666" s="29">
        <f t="shared" ca="1" si="603"/>
        <v>0</v>
      </c>
      <c r="E9666" s="29">
        <f ca="1">IF(C9666&lt;Calculator!$D$26,0,IF(DAY($C9666)=1,IF(D9666-Calculator!$G$24&gt;0,Calculator!$G$24,D9666),0))</f>
        <v>0</v>
      </c>
      <c r="F9666" s="29">
        <f ca="1">IF(E9666&gt;0,D9666*Calculator!$G$22/12,0)</f>
        <v>0</v>
      </c>
      <c r="G9666" s="29">
        <f ca="1">IF(E9666&gt;0,(IFERROR(-PMT(Calculator!$G$22/12,Calculator!$G$23*12,Calculator!$G$20),0))-F9666,0)</f>
        <v>0</v>
      </c>
      <c r="H9666" s="29">
        <f t="shared" ca="1" si="604"/>
        <v>0</v>
      </c>
      <c r="I9666" s="29">
        <f t="shared" ca="1" si="602"/>
        <v>0</v>
      </c>
      <c r="J9666" s="30">
        <f>Calculator!$G$40</f>
        <v>6.5000000000000002E-2</v>
      </c>
      <c r="K9666" s="29">
        <f ca="1">IF(C9666&gt;=Calculator!$G$27,IF(DAY($C9666)=1,Calculator!$G$34/2,IF(DAY($C9666)=15,Calculator!$G$34/2,0)),0)</f>
        <v>0</v>
      </c>
      <c r="L9666" s="29">
        <f ca="1">IF(DAY($C9666)=28,IF(H9666=0,0,Calculator!$G$35),0)</f>
        <v>0</v>
      </c>
      <c r="M9666" s="29">
        <f ca="1">IF(I9666&gt;0,IF(DAY($C9666)=1,SUM(INDIRECT("I"&amp;(ROW(C9665)-DAY(C9665))):I9665),0),0)</f>
        <v>0</v>
      </c>
      <c r="N9666" s="29">
        <f ca="1">IF(C9666&lt;Calculator!$G$27,0,IF(C9666=Calculator!$G$27,Calculator!$G$39,IF(H9666-K9666&lt;=0,IF(D9666&gt;Calculator!$G$39,IF(H9666-K9666+E9666+L9666+M9666+Calculator!$G$39&gt;Calculator!$G$39,Calculator!$G$39-(H9666+E9666+L9666+M9666-K9666),Calculator!$G$39),D9666),0)))</f>
        <v>0</v>
      </c>
    </row>
    <row r="9667" spans="1:14" ht="15.75" thickBot="1">
      <c r="A9667" s="33" t="str">
        <f ca="1">IF(C9667=Calculator!$H$27,"F",IF(Daily!D9667+Daily!H9667=0,IF(D9666+H9666&gt;0,"L",""),""))</f>
        <v/>
      </c>
      <c r="B9667" s="34">
        <v>9666</v>
      </c>
      <c r="C9667" s="19">
        <f t="shared" ref="C9667:C9730" ca="1" si="605">C9666+1</f>
        <v>55596</v>
      </c>
      <c r="D9667" s="29">
        <f t="shared" ca="1" si="603"/>
        <v>0</v>
      </c>
      <c r="E9667" s="29">
        <f ca="1">IF(C9667&lt;Calculator!$D$26,0,IF(DAY($C9667)=1,IF(D9667-Calculator!$G$24&gt;0,Calculator!$G$24,D9667),0))</f>
        <v>0</v>
      </c>
      <c r="F9667" s="29">
        <f ca="1">IF(E9667&gt;0,D9667*Calculator!$G$22/12,0)</f>
        <v>0</v>
      </c>
      <c r="G9667" s="29">
        <f ca="1">IF(E9667&gt;0,(IFERROR(-PMT(Calculator!$G$22/12,Calculator!$G$23*12,Calculator!$G$20),0))-F9667,0)</f>
        <v>0</v>
      </c>
      <c r="H9667" s="29">
        <f t="shared" ca="1" si="604"/>
        <v>0</v>
      </c>
      <c r="I9667" s="29">
        <f t="shared" ref="I9667:I9730" ca="1" si="606">H9667*J9667/365</f>
        <v>0</v>
      </c>
      <c r="J9667" s="30">
        <f>Calculator!$G$40</f>
        <v>6.5000000000000002E-2</v>
      </c>
      <c r="K9667" s="29">
        <f ca="1">IF(C9667&gt;=Calculator!$G$27,IF(DAY($C9667)=1,Calculator!$G$34/2,IF(DAY($C9667)=15,Calculator!$G$34/2,0)),0)</f>
        <v>0</v>
      </c>
      <c r="L9667" s="29">
        <f ca="1">IF(DAY($C9667)=28,IF(H9667=0,0,Calculator!$G$35),0)</f>
        <v>0</v>
      </c>
      <c r="M9667" s="29">
        <f ca="1">IF(I9667&gt;0,IF(DAY($C9667)=1,SUM(INDIRECT("I"&amp;(ROW(C9666)-DAY(C9666))):I9666),0),0)</f>
        <v>0</v>
      </c>
      <c r="N9667" s="29">
        <f ca="1">IF(C9667&lt;Calculator!$G$27,0,IF(C9667=Calculator!$G$27,Calculator!$G$39,IF(H9667-K9667&lt;=0,IF(D9667&gt;Calculator!$G$39,IF(H9667-K9667+E9667+L9667+M9667+Calculator!$G$39&gt;Calculator!$G$39,Calculator!$G$39-(H9667+E9667+L9667+M9667-K9667),Calculator!$G$39),D9667),0)))</f>
        <v>0</v>
      </c>
    </row>
    <row r="9668" spans="1:14" ht="15.75" thickBot="1">
      <c r="A9668" s="33" t="str">
        <f ca="1">IF(C9668=Calculator!$H$27,"F",IF(Daily!D9668+Daily!H9668=0,IF(D9667+H9667&gt;0,"L",""),""))</f>
        <v/>
      </c>
      <c r="B9668" s="34">
        <v>9667</v>
      </c>
      <c r="C9668" s="19">
        <f t="shared" ca="1" si="605"/>
        <v>55597</v>
      </c>
      <c r="D9668" s="29">
        <f t="shared" ref="D9668:D9731" ca="1" si="607">IF(((D9667-G9667)-N9667)&lt;0,0,((D9667-G9667)-N9667))</f>
        <v>0</v>
      </c>
      <c r="E9668" s="29">
        <f ca="1">IF(C9668&lt;Calculator!$D$26,0,IF(DAY($C9668)=1,IF(D9668-Calculator!$G$24&gt;0,Calculator!$G$24,D9668),0))</f>
        <v>0</v>
      </c>
      <c r="F9668" s="29">
        <f ca="1">IF(E9668&gt;0,D9668*Calculator!$G$22/12,0)</f>
        <v>0</v>
      </c>
      <c r="G9668" s="29">
        <f ca="1">IF(E9668&gt;0,(IFERROR(-PMT(Calculator!$G$22/12,Calculator!$G$23*12,Calculator!$G$20),0))-F9668,0)</f>
        <v>0</v>
      </c>
      <c r="H9668" s="29">
        <f t="shared" ref="H9668:H9731" ca="1" si="608">IF((H9667-K9667+SUM(L9667:N9667)+E9667)&lt;0,0,(H9667-K9667+SUM(L9667:N9667)+E9667))</f>
        <v>0</v>
      </c>
      <c r="I9668" s="29">
        <f t="shared" ca="1" si="606"/>
        <v>0</v>
      </c>
      <c r="J9668" s="30">
        <f>Calculator!$G$40</f>
        <v>6.5000000000000002E-2</v>
      </c>
      <c r="K9668" s="29">
        <f ca="1">IF(C9668&gt;=Calculator!$G$27,IF(DAY($C9668)=1,Calculator!$G$34/2,IF(DAY($C9668)=15,Calculator!$G$34/2,0)),0)</f>
        <v>0</v>
      </c>
      <c r="L9668" s="29">
        <f ca="1">IF(DAY($C9668)=28,IF(H9668=0,0,Calculator!$G$35),0)</f>
        <v>0</v>
      </c>
      <c r="M9668" s="29">
        <f ca="1">IF(I9668&gt;0,IF(DAY($C9668)=1,SUM(INDIRECT("I"&amp;(ROW(C9667)-DAY(C9667))):I9667),0),0)</f>
        <v>0</v>
      </c>
      <c r="N9668" s="29">
        <f ca="1">IF(C9668&lt;Calculator!$G$27,0,IF(C9668=Calculator!$G$27,Calculator!$G$39,IF(H9668-K9668&lt;=0,IF(D9668&gt;Calculator!$G$39,IF(H9668-K9668+E9668+L9668+M9668+Calculator!$G$39&gt;Calculator!$G$39,Calculator!$G$39-(H9668+E9668+L9668+M9668-K9668),Calculator!$G$39),D9668),0)))</f>
        <v>0</v>
      </c>
    </row>
    <row r="9669" spans="1:14" ht="15.75" thickBot="1">
      <c r="A9669" s="33" t="str">
        <f ca="1">IF(C9669=Calculator!$H$27,"F",IF(Daily!D9669+Daily!H9669=0,IF(D9668+H9668&gt;0,"L",""),""))</f>
        <v/>
      </c>
      <c r="B9669" s="34">
        <v>9668</v>
      </c>
      <c r="C9669" s="19">
        <f t="shared" ca="1" si="605"/>
        <v>55598</v>
      </c>
      <c r="D9669" s="29">
        <f t="shared" ca="1" si="607"/>
        <v>0</v>
      </c>
      <c r="E9669" s="29">
        <f ca="1">IF(C9669&lt;Calculator!$D$26,0,IF(DAY($C9669)=1,IF(D9669-Calculator!$G$24&gt;0,Calculator!$G$24,D9669),0))</f>
        <v>0</v>
      </c>
      <c r="F9669" s="29">
        <f ca="1">IF(E9669&gt;0,D9669*Calculator!$G$22/12,0)</f>
        <v>0</v>
      </c>
      <c r="G9669" s="29">
        <f ca="1">IF(E9669&gt;0,(IFERROR(-PMT(Calculator!$G$22/12,Calculator!$G$23*12,Calculator!$G$20),0))-F9669,0)</f>
        <v>0</v>
      </c>
      <c r="H9669" s="29">
        <f t="shared" ca="1" si="608"/>
        <v>0</v>
      </c>
      <c r="I9669" s="29">
        <f t="shared" ca="1" si="606"/>
        <v>0</v>
      </c>
      <c r="J9669" s="30">
        <f>Calculator!$G$40</f>
        <v>6.5000000000000002E-2</v>
      </c>
      <c r="K9669" s="29">
        <f ca="1">IF(C9669&gt;=Calculator!$G$27,IF(DAY($C9669)=1,Calculator!$G$34/2,IF(DAY($C9669)=15,Calculator!$G$34/2,0)),0)</f>
        <v>0</v>
      </c>
      <c r="L9669" s="29">
        <f ca="1">IF(DAY($C9669)=28,IF(H9669=0,0,Calculator!$G$35),0)</f>
        <v>0</v>
      </c>
      <c r="M9669" s="29">
        <f ca="1">IF(I9669&gt;0,IF(DAY($C9669)=1,SUM(INDIRECT("I"&amp;(ROW(C9668)-DAY(C9668))):I9668),0),0)</f>
        <v>0</v>
      </c>
      <c r="N9669" s="29">
        <f ca="1">IF(C9669&lt;Calculator!$G$27,0,IF(C9669=Calculator!$G$27,Calculator!$G$39,IF(H9669-K9669&lt;=0,IF(D9669&gt;Calculator!$G$39,IF(H9669-K9669+E9669+L9669+M9669+Calculator!$G$39&gt;Calculator!$G$39,Calculator!$G$39-(H9669+E9669+L9669+M9669-K9669),Calculator!$G$39),D9669),0)))</f>
        <v>0</v>
      </c>
    </row>
    <row r="9670" spans="1:14" ht="15.75" thickBot="1">
      <c r="A9670" s="33" t="str">
        <f ca="1">IF(C9670=Calculator!$H$27,"F",IF(Daily!D9670+Daily!H9670=0,IF(D9669+H9669&gt;0,"L",""),""))</f>
        <v/>
      </c>
      <c r="B9670" s="34">
        <v>9669</v>
      </c>
      <c r="C9670" s="19">
        <f t="shared" ca="1" si="605"/>
        <v>55599</v>
      </c>
      <c r="D9670" s="29">
        <f t="shared" ca="1" si="607"/>
        <v>0</v>
      </c>
      <c r="E9670" s="29">
        <f ca="1">IF(C9670&lt;Calculator!$D$26,0,IF(DAY($C9670)=1,IF(D9670-Calculator!$G$24&gt;0,Calculator!$G$24,D9670),0))</f>
        <v>0</v>
      </c>
      <c r="F9670" s="29">
        <f ca="1">IF(E9670&gt;0,D9670*Calculator!$G$22/12,0)</f>
        <v>0</v>
      </c>
      <c r="G9670" s="29">
        <f ca="1">IF(E9670&gt;0,(IFERROR(-PMT(Calculator!$G$22/12,Calculator!$G$23*12,Calculator!$G$20),0))-F9670,0)</f>
        <v>0</v>
      </c>
      <c r="H9670" s="29">
        <f t="shared" ca="1" si="608"/>
        <v>0</v>
      </c>
      <c r="I9670" s="29">
        <f t="shared" ca="1" si="606"/>
        <v>0</v>
      </c>
      <c r="J9670" s="30">
        <f>Calculator!$G$40</f>
        <v>6.5000000000000002E-2</v>
      </c>
      <c r="K9670" s="29">
        <f ca="1">IF(C9670&gt;=Calculator!$G$27,IF(DAY($C9670)=1,Calculator!$G$34/2,IF(DAY($C9670)=15,Calculator!$G$34/2,0)),0)</f>
        <v>0</v>
      </c>
      <c r="L9670" s="29">
        <f ca="1">IF(DAY($C9670)=28,IF(H9670=0,0,Calculator!$G$35),0)</f>
        <v>0</v>
      </c>
      <c r="M9670" s="29">
        <f ca="1">IF(I9670&gt;0,IF(DAY($C9670)=1,SUM(INDIRECT("I"&amp;(ROW(C9669)-DAY(C9669))):I9669),0),0)</f>
        <v>0</v>
      </c>
      <c r="N9670" s="29">
        <f ca="1">IF(C9670&lt;Calculator!$G$27,0,IF(C9670=Calculator!$G$27,Calculator!$G$39,IF(H9670-K9670&lt;=0,IF(D9670&gt;Calculator!$G$39,IF(H9670-K9670+E9670+L9670+M9670+Calculator!$G$39&gt;Calculator!$G$39,Calculator!$G$39-(H9670+E9670+L9670+M9670-K9670),Calculator!$G$39),D9670),0)))</f>
        <v>0</v>
      </c>
    </row>
    <row r="9671" spans="1:14" ht="15.75" thickBot="1">
      <c r="A9671" s="33" t="str">
        <f ca="1">IF(C9671=Calculator!$H$27,"F",IF(Daily!D9671+Daily!H9671=0,IF(D9670+H9670&gt;0,"L",""),""))</f>
        <v/>
      </c>
      <c r="B9671" s="34">
        <v>9670</v>
      </c>
      <c r="C9671" s="19">
        <f t="shared" ca="1" si="605"/>
        <v>55600</v>
      </c>
      <c r="D9671" s="29">
        <f t="shared" ca="1" si="607"/>
        <v>0</v>
      </c>
      <c r="E9671" s="29">
        <f ca="1">IF(C9671&lt;Calculator!$D$26,0,IF(DAY($C9671)=1,IF(D9671-Calculator!$G$24&gt;0,Calculator!$G$24,D9671),0))</f>
        <v>0</v>
      </c>
      <c r="F9671" s="29">
        <f ca="1">IF(E9671&gt;0,D9671*Calculator!$G$22/12,0)</f>
        <v>0</v>
      </c>
      <c r="G9671" s="29">
        <f ca="1">IF(E9671&gt;0,(IFERROR(-PMT(Calculator!$G$22/12,Calculator!$G$23*12,Calculator!$G$20),0))-F9671,0)</f>
        <v>0</v>
      </c>
      <c r="H9671" s="29">
        <f t="shared" ca="1" si="608"/>
        <v>0</v>
      </c>
      <c r="I9671" s="29">
        <f t="shared" ca="1" si="606"/>
        <v>0</v>
      </c>
      <c r="J9671" s="30">
        <f>Calculator!$G$40</f>
        <v>6.5000000000000002E-2</v>
      </c>
      <c r="K9671" s="29">
        <f ca="1">IF(C9671&gt;=Calculator!$G$27,IF(DAY($C9671)=1,Calculator!$G$34/2,IF(DAY($C9671)=15,Calculator!$G$34/2,0)),0)</f>
        <v>0</v>
      </c>
      <c r="L9671" s="29">
        <f ca="1">IF(DAY($C9671)=28,IF(H9671=0,0,Calculator!$G$35),0)</f>
        <v>0</v>
      </c>
      <c r="M9671" s="29">
        <f ca="1">IF(I9671&gt;0,IF(DAY($C9671)=1,SUM(INDIRECT("I"&amp;(ROW(C9670)-DAY(C9670))):I9670),0),0)</f>
        <v>0</v>
      </c>
      <c r="N9671" s="29">
        <f ca="1">IF(C9671&lt;Calculator!$G$27,0,IF(C9671=Calculator!$G$27,Calculator!$G$39,IF(H9671-K9671&lt;=0,IF(D9671&gt;Calculator!$G$39,IF(H9671-K9671+E9671+L9671+M9671+Calculator!$G$39&gt;Calculator!$G$39,Calculator!$G$39-(H9671+E9671+L9671+M9671-K9671),Calculator!$G$39),D9671),0)))</f>
        <v>0</v>
      </c>
    </row>
    <row r="9672" spans="1:14" ht="15.75" thickBot="1">
      <c r="A9672" s="33" t="str">
        <f ca="1">IF(C9672=Calculator!$H$27,"F",IF(Daily!D9672+Daily!H9672=0,IF(D9671+H9671&gt;0,"L",""),""))</f>
        <v/>
      </c>
      <c r="B9672" s="34">
        <v>9671</v>
      </c>
      <c r="C9672" s="19">
        <f t="shared" ca="1" si="605"/>
        <v>55601</v>
      </c>
      <c r="D9672" s="29">
        <f t="shared" ca="1" si="607"/>
        <v>0</v>
      </c>
      <c r="E9672" s="29">
        <f ca="1">IF(C9672&lt;Calculator!$D$26,0,IF(DAY($C9672)=1,IF(D9672-Calculator!$G$24&gt;0,Calculator!$G$24,D9672),0))</f>
        <v>0</v>
      </c>
      <c r="F9672" s="29">
        <f ca="1">IF(E9672&gt;0,D9672*Calculator!$G$22/12,0)</f>
        <v>0</v>
      </c>
      <c r="G9672" s="29">
        <f ca="1">IF(E9672&gt;0,(IFERROR(-PMT(Calculator!$G$22/12,Calculator!$G$23*12,Calculator!$G$20),0))-F9672,0)</f>
        <v>0</v>
      </c>
      <c r="H9672" s="29">
        <f t="shared" ca="1" si="608"/>
        <v>0</v>
      </c>
      <c r="I9672" s="29">
        <f t="shared" ca="1" si="606"/>
        <v>0</v>
      </c>
      <c r="J9672" s="30">
        <f>Calculator!$G$40</f>
        <v>6.5000000000000002E-2</v>
      </c>
      <c r="K9672" s="29">
        <f ca="1">IF(C9672&gt;=Calculator!$G$27,IF(DAY($C9672)=1,Calculator!$G$34/2,IF(DAY($C9672)=15,Calculator!$G$34/2,0)),0)</f>
        <v>0</v>
      </c>
      <c r="L9672" s="29">
        <f ca="1">IF(DAY($C9672)=28,IF(H9672=0,0,Calculator!$G$35),0)</f>
        <v>0</v>
      </c>
      <c r="M9672" s="29">
        <f ca="1">IF(I9672&gt;0,IF(DAY($C9672)=1,SUM(INDIRECT("I"&amp;(ROW(C9671)-DAY(C9671))):I9671),0),0)</f>
        <v>0</v>
      </c>
      <c r="N9672" s="29">
        <f ca="1">IF(C9672&lt;Calculator!$G$27,0,IF(C9672=Calculator!$G$27,Calculator!$G$39,IF(H9672-K9672&lt;=0,IF(D9672&gt;Calculator!$G$39,IF(H9672-K9672+E9672+L9672+M9672+Calculator!$G$39&gt;Calculator!$G$39,Calculator!$G$39-(H9672+E9672+L9672+M9672-K9672),Calculator!$G$39),D9672),0)))</f>
        <v>0</v>
      </c>
    </row>
    <row r="9673" spans="1:14" ht="15.75" thickBot="1">
      <c r="A9673" s="33" t="str">
        <f ca="1">IF(C9673=Calculator!$H$27,"F",IF(Daily!D9673+Daily!H9673=0,IF(D9672+H9672&gt;0,"L",""),""))</f>
        <v/>
      </c>
      <c r="B9673" s="34">
        <v>9672</v>
      </c>
      <c r="C9673" s="19">
        <f t="shared" ca="1" si="605"/>
        <v>55602</v>
      </c>
      <c r="D9673" s="29">
        <f t="shared" ca="1" si="607"/>
        <v>0</v>
      </c>
      <c r="E9673" s="29">
        <f ca="1">IF(C9673&lt;Calculator!$D$26,0,IF(DAY($C9673)=1,IF(D9673-Calculator!$G$24&gt;0,Calculator!$G$24,D9673),0))</f>
        <v>0</v>
      </c>
      <c r="F9673" s="29">
        <f ca="1">IF(E9673&gt;0,D9673*Calculator!$G$22/12,0)</f>
        <v>0</v>
      </c>
      <c r="G9673" s="29">
        <f ca="1">IF(E9673&gt;0,(IFERROR(-PMT(Calculator!$G$22/12,Calculator!$G$23*12,Calculator!$G$20),0))-F9673,0)</f>
        <v>0</v>
      </c>
      <c r="H9673" s="29">
        <f t="shared" ca="1" si="608"/>
        <v>0</v>
      </c>
      <c r="I9673" s="29">
        <f t="shared" ca="1" si="606"/>
        <v>0</v>
      </c>
      <c r="J9673" s="30">
        <f>Calculator!$G$40</f>
        <v>6.5000000000000002E-2</v>
      </c>
      <c r="K9673" s="29">
        <f ca="1">IF(C9673&gt;=Calculator!$G$27,IF(DAY($C9673)=1,Calculator!$G$34/2,IF(DAY($C9673)=15,Calculator!$G$34/2,0)),0)</f>
        <v>0</v>
      </c>
      <c r="L9673" s="29">
        <f ca="1">IF(DAY($C9673)=28,IF(H9673=0,0,Calculator!$G$35),0)</f>
        <v>0</v>
      </c>
      <c r="M9673" s="29">
        <f ca="1">IF(I9673&gt;0,IF(DAY($C9673)=1,SUM(INDIRECT("I"&amp;(ROW(C9672)-DAY(C9672))):I9672),0),0)</f>
        <v>0</v>
      </c>
      <c r="N9673" s="29">
        <f ca="1">IF(C9673&lt;Calculator!$G$27,0,IF(C9673=Calculator!$G$27,Calculator!$G$39,IF(H9673-K9673&lt;=0,IF(D9673&gt;Calculator!$G$39,IF(H9673-K9673+E9673+L9673+M9673+Calculator!$G$39&gt;Calculator!$G$39,Calculator!$G$39-(H9673+E9673+L9673+M9673-K9673),Calculator!$G$39),D9673),0)))</f>
        <v>0</v>
      </c>
    </row>
    <row r="9674" spans="1:14" ht="15.75" thickBot="1">
      <c r="A9674" s="33" t="str">
        <f ca="1">IF(C9674=Calculator!$H$27,"F",IF(Daily!D9674+Daily!H9674=0,IF(D9673+H9673&gt;0,"L",""),""))</f>
        <v/>
      </c>
      <c r="B9674" s="34">
        <v>9673</v>
      </c>
      <c r="C9674" s="19">
        <f t="shared" ca="1" si="605"/>
        <v>55603</v>
      </c>
      <c r="D9674" s="29">
        <f t="shared" ca="1" si="607"/>
        <v>0</v>
      </c>
      <c r="E9674" s="29">
        <f ca="1">IF(C9674&lt;Calculator!$D$26,0,IF(DAY($C9674)=1,IF(D9674-Calculator!$G$24&gt;0,Calculator!$G$24,D9674),0))</f>
        <v>0</v>
      </c>
      <c r="F9674" s="29">
        <f ca="1">IF(E9674&gt;0,D9674*Calculator!$G$22/12,0)</f>
        <v>0</v>
      </c>
      <c r="G9674" s="29">
        <f ca="1">IF(E9674&gt;0,(IFERROR(-PMT(Calculator!$G$22/12,Calculator!$G$23*12,Calculator!$G$20),0))-F9674,0)</f>
        <v>0</v>
      </c>
      <c r="H9674" s="29">
        <f t="shared" ca="1" si="608"/>
        <v>0</v>
      </c>
      <c r="I9674" s="29">
        <f t="shared" ca="1" si="606"/>
        <v>0</v>
      </c>
      <c r="J9674" s="30">
        <f>Calculator!$G$40</f>
        <v>6.5000000000000002E-2</v>
      </c>
      <c r="K9674" s="29">
        <f ca="1">IF(C9674&gt;=Calculator!$G$27,IF(DAY($C9674)=1,Calculator!$G$34/2,IF(DAY($C9674)=15,Calculator!$G$34/2,0)),0)</f>
        <v>0</v>
      </c>
      <c r="L9674" s="29">
        <f ca="1">IF(DAY($C9674)=28,IF(H9674=0,0,Calculator!$G$35),0)</f>
        <v>0</v>
      </c>
      <c r="M9674" s="29">
        <f ca="1">IF(I9674&gt;0,IF(DAY($C9674)=1,SUM(INDIRECT("I"&amp;(ROW(C9673)-DAY(C9673))):I9673),0),0)</f>
        <v>0</v>
      </c>
      <c r="N9674" s="29">
        <f ca="1">IF(C9674&lt;Calculator!$G$27,0,IF(C9674=Calculator!$G$27,Calculator!$G$39,IF(H9674-K9674&lt;=0,IF(D9674&gt;Calculator!$G$39,IF(H9674-K9674+E9674+L9674+M9674+Calculator!$G$39&gt;Calculator!$G$39,Calculator!$G$39-(H9674+E9674+L9674+M9674-K9674),Calculator!$G$39),D9674),0)))</f>
        <v>0</v>
      </c>
    </row>
    <row r="9675" spans="1:14" ht="15.75" thickBot="1">
      <c r="A9675" s="33" t="str">
        <f ca="1">IF(C9675=Calculator!$H$27,"F",IF(Daily!D9675+Daily!H9675=0,IF(D9674+H9674&gt;0,"L",""),""))</f>
        <v/>
      </c>
      <c r="B9675" s="34">
        <v>9674</v>
      </c>
      <c r="C9675" s="19">
        <f t="shared" ca="1" si="605"/>
        <v>55604</v>
      </c>
      <c r="D9675" s="29">
        <f t="shared" ca="1" si="607"/>
        <v>0</v>
      </c>
      <c r="E9675" s="29">
        <f ca="1">IF(C9675&lt;Calculator!$D$26,0,IF(DAY($C9675)=1,IF(D9675-Calculator!$G$24&gt;0,Calculator!$G$24,D9675),0))</f>
        <v>0</v>
      </c>
      <c r="F9675" s="29">
        <f ca="1">IF(E9675&gt;0,D9675*Calculator!$G$22/12,0)</f>
        <v>0</v>
      </c>
      <c r="G9675" s="29">
        <f ca="1">IF(E9675&gt;0,(IFERROR(-PMT(Calculator!$G$22/12,Calculator!$G$23*12,Calculator!$G$20),0))-F9675,0)</f>
        <v>0</v>
      </c>
      <c r="H9675" s="29">
        <f t="shared" ca="1" si="608"/>
        <v>0</v>
      </c>
      <c r="I9675" s="29">
        <f t="shared" ca="1" si="606"/>
        <v>0</v>
      </c>
      <c r="J9675" s="30">
        <f>Calculator!$G$40</f>
        <v>6.5000000000000002E-2</v>
      </c>
      <c r="K9675" s="29">
        <f ca="1">IF(C9675&gt;=Calculator!$G$27,IF(DAY($C9675)=1,Calculator!$G$34/2,IF(DAY($C9675)=15,Calculator!$G$34/2,0)),0)</f>
        <v>0</v>
      </c>
      <c r="L9675" s="29">
        <f ca="1">IF(DAY($C9675)=28,IF(H9675=0,0,Calculator!$G$35),0)</f>
        <v>0</v>
      </c>
      <c r="M9675" s="29">
        <f ca="1">IF(I9675&gt;0,IF(DAY($C9675)=1,SUM(INDIRECT("I"&amp;(ROW(C9674)-DAY(C9674))):I9674),0),0)</f>
        <v>0</v>
      </c>
      <c r="N9675" s="29">
        <f ca="1">IF(C9675&lt;Calculator!$G$27,0,IF(C9675=Calculator!$G$27,Calculator!$G$39,IF(H9675-K9675&lt;=0,IF(D9675&gt;Calculator!$G$39,IF(H9675-K9675+E9675+L9675+M9675+Calculator!$G$39&gt;Calculator!$G$39,Calculator!$G$39-(H9675+E9675+L9675+M9675-K9675),Calculator!$G$39),D9675),0)))</f>
        <v>0</v>
      </c>
    </row>
    <row r="9676" spans="1:14" ht="15.75" thickBot="1">
      <c r="A9676" s="33" t="str">
        <f ca="1">IF(C9676=Calculator!$H$27,"F",IF(Daily!D9676+Daily!H9676=0,IF(D9675+H9675&gt;0,"L",""),""))</f>
        <v/>
      </c>
      <c r="B9676" s="34">
        <v>9675</v>
      </c>
      <c r="C9676" s="19">
        <f t="shared" ca="1" si="605"/>
        <v>55605</v>
      </c>
      <c r="D9676" s="29">
        <f t="shared" ca="1" si="607"/>
        <v>0</v>
      </c>
      <c r="E9676" s="29">
        <f ca="1">IF(C9676&lt;Calculator!$D$26,0,IF(DAY($C9676)=1,IF(D9676-Calculator!$G$24&gt;0,Calculator!$G$24,D9676),0))</f>
        <v>0</v>
      </c>
      <c r="F9676" s="29">
        <f ca="1">IF(E9676&gt;0,D9676*Calculator!$G$22/12,0)</f>
        <v>0</v>
      </c>
      <c r="G9676" s="29">
        <f ca="1">IF(E9676&gt;0,(IFERROR(-PMT(Calculator!$G$22/12,Calculator!$G$23*12,Calculator!$G$20),0))-F9676,0)</f>
        <v>0</v>
      </c>
      <c r="H9676" s="29">
        <f t="shared" ca="1" si="608"/>
        <v>0</v>
      </c>
      <c r="I9676" s="29">
        <f t="shared" ca="1" si="606"/>
        <v>0</v>
      </c>
      <c r="J9676" s="30">
        <f>Calculator!$G$40</f>
        <v>6.5000000000000002E-2</v>
      </c>
      <c r="K9676" s="29">
        <f ca="1">IF(C9676&gt;=Calculator!$G$27,IF(DAY($C9676)=1,Calculator!$G$34/2,IF(DAY($C9676)=15,Calculator!$G$34/2,0)),0)</f>
        <v>0</v>
      </c>
      <c r="L9676" s="29">
        <f ca="1">IF(DAY($C9676)=28,IF(H9676=0,0,Calculator!$G$35),0)</f>
        <v>0</v>
      </c>
      <c r="M9676" s="29">
        <f ca="1">IF(I9676&gt;0,IF(DAY($C9676)=1,SUM(INDIRECT("I"&amp;(ROW(C9675)-DAY(C9675))):I9675),0),0)</f>
        <v>0</v>
      </c>
      <c r="N9676" s="29">
        <f ca="1">IF(C9676&lt;Calculator!$G$27,0,IF(C9676=Calculator!$G$27,Calculator!$G$39,IF(H9676-K9676&lt;=0,IF(D9676&gt;Calculator!$G$39,IF(H9676-K9676+E9676+L9676+M9676+Calculator!$G$39&gt;Calculator!$G$39,Calculator!$G$39-(H9676+E9676+L9676+M9676-K9676),Calculator!$G$39),D9676),0)))</f>
        <v>0</v>
      </c>
    </row>
    <row r="9677" spans="1:14" ht="15.75" thickBot="1">
      <c r="A9677" s="33" t="str">
        <f ca="1">IF(C9677=Calculator!$H$27,"F",IF(Daily!D9677+Daily!H9677=0,IF(D9676+H9676&gt;0,"L",""),""))</f>
        <v/>
      </c>
      <c r="B9677" s="34">
        <v>9676</v>
      </c>
      <c r="C9677" s="19">
        <f t="shared" ca="1" si="605"/>
        <v>55606</v>
      </c>
      <c r="D9677" s="29">
        <f t="shared" ca="1" si="607"/>
        <v>0</v>
      </c>
      <c r="E9677" s="29">
        <f ca="1">IF(C9677&lt;Calculator!$D$26,0,IF(DAY($C9677)=1,IF(D9677-Calculator!$G$24&gt;0,Calculator!$G$24,D9677),0))</f>
        <v>0</v>
      </c>
      <c r="F9677" s="29">
        <f ca="1">IF(E9677&gt;0,D9677*Calculator!$G$22/12,0)</f>
        <v>0</v>
      </c>
      <c r="G9677" s="29">
        <f ca="1">IF(E9677&gt;0,(IFERROR(-PMT(Calculator!$G$22/12,Calculator!$G$23*12,Calculator!$G$20),0))-F9677,0)</f>
        <v>0</v>
      </c>
      <c r="H9677" s="29">
        <f t="shared" ca="1" si="608"/>
        <v>0</v>
      </c>
      <c r="I9677" s="29">
        <f t="shared" ca="1" si="606"/>
        <v>0</v>
      </c>
      <c r="J9677" s="30">
        <f>Calculator!$G$40</f>
        <v>6.5000000000000002E-2</v>
      </c>
      <c r="K9677" s="29">
        <f ca="1">IF(C9677&gt;=Calculator!$G$27,IF(DAY($C9677)=1,Calculator!$G$34/2,IF(DAY($C9677)=15,Calculator!$G$34/2,0)),0)</f>
        <v>0</v>
      </c>
      <c r="L9677" s="29">
        <f ca="1">IF(DAY($C9677)=28,IF(H9677=0,0,Calculator!$G$35),0)</f>
        <v>0</v>
      </c>
      <c r="M9677" s="29">
        <f ca="1">IF(I9677&gt;0,IF(DAY($C9677)=1,SUM(INDIRECT("I"&amp;(ROW(C9676)-DAY(C9676))):I9676),0),0)</f>
        <v>0</v>
      </c>
      <c r="N9677" s="29">
        <f ca="1">IF(C9677&lt;Calculator!$G$27,0,IF(C9677=Calculator!$G$27,Calculator!$G$39,IF(H9677-K9677&lt;=0,IF(D9677&gt;Calculator!$G$39,IF(H9677-K9677+E9677+L9677+M9677+Calculator!$G$39&gt;Calculator!$G$39,Calculator!$G$39-(H9677+E9677+L9677+M9677-K9677),Calculator!$G$39),D9677),0)))</f>
        <v>0</v>
      </c>
    </row>
    <row r="9678" spans="1:14" ht="15.75" thickBot="1">
      <c r="A9678" s="33" t="str">
        <f ca="1">IF(C9678=Calculator!$H$27,"F",IF(Daily!D9678+Daily!H9678=0,IF(D9677+H9677&gt;0,"L",""),""))</f>
        <v/>
      </c>
      <c r="B9678" s="34">
        <v>9677</v>
      </c>
      <c r="C9678" s="19">
        <f t="shared" ca="1" si="605"/>
        <v>55607</v>
      </c>
      <c r="D9678" s="29">
        <f t="shared" ca="1" si="607"/>
        <v>0</v>
      </c>
      <c r="E9678" s="29">
        <f ca="1">IF(C9678&lt;Calculator!$D$26,0,IF(DAY($C9678)=1,IF(D9678-Calculator!$G$24&gt;0,Calculator!$G$24,D9678),0))</f>
        <v>0</v>
      </c>
      <c r="F9678" s="29">
        <f ca="1">IF(E9678&gt;0,D9678*Calculator!$G$22/12,0)</f>
        <v>0</v>
      </c>
      <c r="G9678" s="29">
        <f ca="1">IF(E9678&gt;0,(IFERROR(-PMT(Calculator!$G$22/12,Calculator!$G$23*12,Calculator!$G$20),0))-F9678,0)</f>
        <v>0</v>
      </c>
      <c r="H9678" s="29">
        <f t="shared" ca="1" si="608"/>
        <v>0</v>
      </c>
      <c r="I9678" s="29">
        <f t="shared" ca="1" si="606"/>
        <v>0</v>
      </c>
      <c r="J9678" s="30">
        <f>Calculator!$G$40</f>
        <v>6.5000000000000002E-2</v>
      </c>
      <c r="K9678" s="29">
        <f ca="1">IF(C9678&gt;=Calculator!$G$27,IF(DAY($C9678)=1,Calculator!$G$34/2,IF(DAY($C9678)=15,Calculator!$G$34/2,0)),0)</f>
        <v>0</v>
      </c>
      <c r="L9678" s="29">
        <f ca="1">IF(DAY($C9678)=28,IF(H9678=0,0,Calculator!$G$35),0)</f>
        <v>0</v>
      </c>
      <c r="M9678" s="29">
        <f ca="1">IF(I9678&gt;0,IF(DAY($C9678)=1,SUM(INDIRECT("I"&amp;(ROW(C9677)-DAY(C9677))):I9677),0),0)</f>
        <v>0</v>
      </c>
      <c r="N9678" s="29">
        <f ca="1">IF(C9678&lt;Calculator!$G$27,0,IF(C9678=Calculator!$G$27,Calculator!$G$39,IF(H9678-K9678&lt;=0,IF(D9678&gt;Calculator!$G$39,IF(H9678-K9678+E9678+L9678+M9678+Calculator!$G$39&gt;Calculator!$G$39,Calculator!$G$39-(H9678+E9678+L9678+M9678-K9678),Calculator!$G$39),D9678),0)))</f>
        <v>0</v>
      </c>
    </row>
    <row r="9679" spans="1:14" ht="15.75" thickBot="1">
      <c r="A9679" s="33" t="str">
        <f ca="1">IF(C9679=Calculator!$H$27,"F",IF(Daily!D9679+Daily!H9679=0,IF(D9678+H9678&gt;0,"L",""),""))</f>
        <v/>
      </c>
      <c r="B9679" s="34">
        <v>9678</v>
      </c>
      <c r="C9679" s="19">
        <f t="shared" ca="1" si="605"/>
        <v>55608</v>
      </c>
      <c r="D9679" s="29">
        <f t="shared" ca="1" si="607"/>
        <v>0</v>
      </c>
      <c r="E9679" s="29">
        <f ca="1">IF(C9679&lt;Calculator!$D$26,0,IF(DAY($C9679)=1,IF(D9679-Calculator!$G$24&gt;0,Calculator!$G$24,D9679),0))</f>
        <v>0</v>
      </c>
      <c r="F9679" s="29">
        <f ca="1">IF(E9679&gt;0,D9679*Calculator!$G$22/12,0)</f>
        <v>0</v>
      </c>
      <c r="G9679" s="29">
        <f ca="1">IF(E9679&gt;0,(IFERROR(-PMT(Calculator!$G$22/12,Calculator!$G$23*12,Calculator!$G$20),0))-F9679,0)</f>
        <v>0</v>
      </c>
      <c r="H9679" s="29">
        <f t="shared" ca="1" si="608"/>
        <v>0</v>
      </c>
      <c r="I9679" s="29">
        <f t="shared" ca="1" si="606"/>
        <v>0</v>
      </c>
      <c r="J9679" s="30">
        <f>Calculator!$G$40</f>
        <v>6.5000000000000002E-2</v>
      </c>
      <c r="K9679" s="29">
        <f ca="1">IF(C9679&gt;=Calculator!$G$27,IF(DAY($C9679)=1,Calculator!$G$34/2,IF(DAY($C9679)=15,Calculator!$G$34/2,0)),0)</f>
        <v>0</v>
      </c>
      <c r="L9679" s="29">
        <f ca="1">IF(DAY($C9679)=28,IF(H9679=0,0,Calculator!$G$35),0)</f>
        <v>0</v>
      </c>
      <c r="M9679" s="29">
        <f ca="1">IF(I9679&gt;0,IF(DAY($C9679)=1,SUM(INDIRECT("I"&amp;(ROW(C9678)-DAY(C9678))):I9678),0),0)</f>
        <v>0</v>
      </c>
      <c r="N9679" s="29">
        <f ca="1">IF(C9679&lt;Calculator!$G$27,0,IF(C9679=Calculator!$G$27,Calculator!$G$39,IF(H9679-K9679&lt;=0,IF(D9679&gt;Calculator!$G$39,IF(H9679-K9679+E9679+L9679+M9679+Calculator!$G$39&gt;Calculator!$G$39,Calculator!$G$39-(H9679+E9679+L9679+M9679-K9679),Calculator!$G$39),D9679),0)))</f>
        <v>0</v>
      </c>
    </row>
    <row r="9680" spans="1:14" ht="15.75" thickBot="1">
      <c r="A9680" s="33" t="str">
        <f ca="1">IF(C9680=Calculator!$H$27,"F",IF(Daily!D9680+Daily!H9680=0,IF(D9679+H9679&gt;0,"L",""),""))</f>
        <v/>
      </c>
      <c r="B9680" s="34">
        <v>9679</v>
      </c>
      <c r="C9680" s="19">
        <f t="shared" ca="1" si="605"/>
        <v>55609</v>
      </c>
      <c r="D9680" s="29">
        <f t="shared" ca="1" si="607"/>
        <v>0</v>
      </c>
      <c r="E9680" s="29">
        <f ca="1">IF(C9680&lt;Calculator!$D$26,0,IF(DAY($C9680)=1,IF(D9680-Calculator!$G$24&gt;0,Calculator!$G$24,D9680),0))</f>
        <v>0</v>
      </c>
      <c r="F9680" s="29">
        <f ca="1">IF(E9680&gt;0,D9680*Calculator!$G$22/12,0)</f>
        <v>0</v>
      </c>
      <c r="G9680" s="29">
        <f ca="1">IF(E9680&gt;0,(IFERROR(-PMT(Calculator!$G$22/12,Calculator!$G$23*12,Calculator!$G$20),0))-F9680,0)</f>
        <v>0</v>
      </c>
      <c r="H9680" s="29">
        <f t="shared" ca="1" si="608"/>
        <v>0</v>
      </c>
      <c r="I9680" s="29">
        <f t="shared" ca="1" si="606"/>
        <v>0</v>
      </c>
      <c r="J9680" s="30">
        <f>Calculator!$G$40</f>
        <v>6.5000000000000002E-2</v>
      </c>
      <c r="K9680" s="29">
        <f ca="1">IF(C9680&gt;=Calculator!$G$27,IF(DAY($C9680)=1,Calculator!$G$34/2,IF(DAY($C9680)=15,Calculator!$G$34/2,0)),0)</f>
        <v>0</v>
      </c>
      <c r="L9680" s="29">
        <f ca="1">IF(DAY($C9680)=28,IF(H9680=0,0,Calculator!$G$35),0)</f>
        <v>0</v>
      </c>
      <c r="M9680" s="29">
        <f ca="1">IF(I9680&gt;0,IF(DAY($C9680)=1,SUM(INDIRECT("I"&amp;(ROW(C9679)-DAY(C9679))):I9679),0),0)</f>
        <v>0</v>
      </c>
      <c r="N9680" s="29">
        <f ca="1">IF(C9680&lt;Calculator!$G$27,0,IF(C9680=Calculator!$G$27,Calculator!$G$39,IF(H9680-K9680&lt;=0,IF(D9680&gt;Calculator!$G$39,IF(H9680-K9680+E9680+L9680+M9680+Calculator!$G$39&gt;Calculator!$G$39,Calculator!$G$39-(H9680+E9680+L9680+M9680-K9680),Calculator!$G$39),D9680),0)))</f>
        <v>0</v>
      </c>
    </row>
    <row r="9681" spans="1:14" ht="15.75" thickBot="1">
      <c r="A9681" s="33" t="str">
        <f ca="1">IF(C9681=Calculator!$H$27,"F",IF(Daily!D9681+Daily!H9681=0,IF(D9680+H9680&gt;0,"L",""),""))</f>
        <v/>
      </c>
      <c r="B9681" s="34">
        <v>9680</v>
      </c>
      <c r="C9681" s="19">
        <f t="shared" ca="1" si="605"/>
        <v>55610</v>
      </c>
      <c r="D9681" s="29">
        <f t="shared" ca="1" si="607"/>
        <v>0</v>
      </c>
      <c r="E9681" s="29">
        <f ca="1">IF(C9681&lt;Calculator!$D$26,0,IF(DAY($C9681)=1,IF(D9681-Calculator!$G$24&gt;0,Calculator!$G$24,D9681),0))</f>
        <v>0</v>
      </c>
      <c r="F9681" s="29">
        <f ca="1">IF(E9681&gt;0,D9681*Calculator!$G$22/12,0)</f>
        <v>0</v>
      </c>
      <c r="G9681" s="29">
        <f ca="1">IF(E9681&gt;0,(IFERROR(-PMT(Calculator!$G$22/12,Calculator!$G$23*12,Calculator!$G$20),0))-F9681,0)</f>
        <v>0</v>
      </c>
      <c r="H9681" s="29">
        <f t="shared" ca="1" si="608"/>
        <v>0</v>
      </c>
      <c r="I9681" s="29">
        <f t="shared" ca="1" si="606"/>
        <v>0</v>
      </c>
      <c r="J9681" s="30">
        <f>Calculator!$G$40</f>
        <v>6.5000000000000002E-2</v>
      </c>
      <c r="K9681" s="29">
        <f ca="1">IF(C9681&gt;=Calculator!$G$27,IF(DAY($C9681)=1,Calculator!$G$34/2,IF(DAY($C9681)=15,Calculator!$G$34/2,0)),0)</f>
        <v>4500</v>
      </c>
      <c r="L9681" s="29">
        <f ca="1">IF(DAY($C9681)=28,IF(H9681=0,0,Calculator!$G$35),0)</f>
        <v>0</v>
      </c>
      <c r="M9681" s="29">
        <f ca="1">IF(I9681&gt;0,IF(DAY($C9681)=1,SUM(INDIRECT("I"&amp;(ROW(C9680)-DAY(C9680))):I9680),0),0)</f>
        <v>0</v>
      </c>
      <c r="N9681" s="29">
        <f ca="1">IF(C9681&lt;Calculator!$G$27,0,IF(C9681=Calculator!$G$27,Calculator!$G$39,IF(H9681-K9681&lt;=0,IF(D9681&gt;Calculator!$G$39,IF(H9681-K9681+E9681+L9681+M9681+Calculator!$G$39&gt;Calculator!$G$39,Calculator!$G$39-(H9681+E9681+L9681+M9681-K9681),Calculator!$G$39),D9681),0)))</f>
        <v>0</v>
      </c>
    </row>
    <row r="9682" spans="1:14" ht="15.75" thickBot="1">
      <c r="A9682" s="33" t="str">
        <f ca="1">IF(C9682=Calculator!$H$27,"F",IF(Daily!D9682+Daily!H9682=0,IF(D9681+H9681&gt;0,"L",""),""))</f>
        <v/>
      </c>
      <c r="B9682" s="34">
        <v>9681</v>
      </c>
      <c r="C9682" s="19">
        <f t="shared" ca="1" si="605"/>
        <v>55611</v>
      </c>
      <c r="D9682" s="29">
        <f t="shared" ca="1" si="607"/>
        <v>0</v>
      </c>
      <c r="E9682" s="29">
        <f ca="1">IF(C9682&lt;Calculator!$D$26,0,IF(DAY($C9682)=1,IF(D9682-Calculator!$G$24&gt;0,Calculator!$G$24,D9682),0))</f>
        <v>0</v>
      </c>
      <c r="F9682" s="29">
        <f ca="1">IF(E9682&gt;0,D9682*Calculator!$G$22/12,0)</f>
        <v>0</v>
      </c>
      <c r="G9682" s="29">
        <f ca="1">IF(E9682&gt;0,(IFERROR(-PMT(Calculator!$G$22/12,Calculator!$G$23*12,Calculator!$G$20),0))-F9682,0)</f>
        <v>0</v>
      </c>
      <c r="H9682" s="29">
        <f t="shared" ca="1" si="608"/>
        <v>0</v>
      </c>
      <c r="I9682" s="29">
        <f t="shared" ca="1" si="606"/>
        <v>0</v>
      </c>
      <c r="J9682" s="30">
        <f>Calculator!$G$40</f>
        <v>6.5000000000000002E-2</v>
      </c>
      <c r="K9682" s="29">
        <f ca="1">IF(C9682&gt;=Calculator!$G$27,IF(DAY($C9682)=1,Calculator!$G$34/2,IF(DAY($C9682)=15,Calculator!$G$34/2,0)),0)</f>
        <v>0</v>
      </c>
      <c r="L9682" s="29">
        <f ca="1">IF(DAY($C9682)=28,IF(H9682=0,0,Calculator!$G$35),0)</f>
        <v>0</v>
      </c>
      <c r="M9682" s="29">
        <f ca="1">IF(I9682&gt;0,IF(DAY($C9682)=1,SUM(INDIRECT("I"&amp;(ROW(C9681)-DAY(C9681))):I9681),0),0)</f>
        <v>0</v>
      </c>
      <c r="N9682" s="29">
        <f ca="1">IF(C9682&lt;Calculator!$G$27,0,IF(C9682=Calculator!$G$27,Calculator!$G$39,IF(H9682-K9682&lt;=0,IF(D9682&gt;Calculator!$G$39,IF(H9682-K9682+E9682+L9682+M9682+Calculator!$G$39&gt;Calculator!$G$39,Calculator!$G$39-(H9682+E9682+L9682+M9682-K9682),Calculator!$G$39),D9682),0)))</f>
        <v>0</v>
      </c>
    </row>
    <row r="9683" spans="1:14" ht="15.75" thickBot="1">
      <c r="A9683" s="33" t="str">
        <f ca="1">IF(C9683=Calculator!$H$27,"F",IF(Daily!D9683+Daily!H9683=0,IF(D9682+H9682&gt;0,"L",""),""))</f>
        <v/>
      </c>
      <c r="B9683" s="34">
        <v>9682</v>
      </c>
      <c r="C9683" s="19">
        <f t="shared" ca="1" si="605"/>
        <v>55612</v>
      </c>
      <c r="D9683" s="29">
        <f t="shared" ca="1" si="607"/>
        <v>0</v>
      </c>
      <c r="E9683" s="29">
        <f ca="1">IF(C9683&lt;Calculator!$D$26,0,IF(DAY($C9683)=1,IF(D9683-Calculator!$G$24&gt;0,Calculator!$G$24,D9683),0))</f>
        <v>0</v>
      </c>
      <c r="F9683" s="29">
        <f ca="1">IF(E9683&gt;0,D9683*Calculator!$G$22/12,0)</f>
        <v>0</v>
      </c>
      <c r="G9683" s="29">
        <f ca="1">IF(E9683&gt;0,(IFERROR(-PMT(Calculator!$G$22/12,Calculator!$G$23*12,Calculator!$G$20),0))-F9683,0)</f>
        <v>0</v>
      </c>
      <c r="H9683" s="29">
        <f t="shared" ca="1" si="608"/>
        <v>0</v>
      </c>
      <c r="I9683" s="29">
        <f t="shared" ca="1" si="606"/>
        <v>0</v>
      </c>
      <c r="J9683" s="30">
        <f>Calculator!$G$40</f>
        <v>6.5000000000000002E-2</v>
      </c>
      <c r="K9683" s="29">
        <f ca="1">IF(C9683&gt;=Calculator!$G$27,IF(DAY($C9683)=1,Calculator!$G$34/2,IF(DAY($C9683)=15,Calculator!$G$34/2,0)),0)</f>
        <v>0</v>
      </c>
      <c r="L9683" s="29">
        <f ca="1">IF(DAY($C9683)=28,IF(H9683=0,0,Calculator!$G$35),0)</f>
        <v>0</v>
      </c>
      <c r="M9683" s="29">
        <f ca="1">IF(I9683&gt;0,IF(DAY($C9683)=1,SUM(INDIRECT("I"&amp;(ROW(C9682)-DAY(C9682))):I9682),0),0)</f>
        <v>0</v>
      </c>
      <c r="N9683" s="29">
        <f ca="1">IF(C9683&lt;Calculator!$G$27,0,IF(C9683=Calculator!$G$27,Calculator!$G$39,IF(H9683-K9683&lt;=0,IF(D9683&gt;Calculator!$G$39,IF(H9683-K9683+E9683+L9683+M9683+Calculator!$G$39&gt;Calculator!$G$39,Calculator!$G$39-(H9683+E9683+L9683+M9683-K9683),Calculator!$G$39),D9683),0)))</f>
        <v>0</v>
      </c>
    </row>
    <row r="9684" spans="1:14" ht="15.75" thickBot="1">
      <c r="A9684" s="33" t="str">
        <f ca="1">IF(C9684=Calculator!$H$27,"F",IF(Daily!D9684+Daily!H9684=0,IF(D9683+H9683&gt;0,"L",""),""))</f>
        <v/>
      </c>
      <c r="B9684" s="34">
        <v>9683</v>
      </c>
      <c r="C9684" s="19">
        <f t="shared" ca="1" si="605"/>
        <v>55613</v>
      </c>
      <c r="D9684" s="29">
        <f t="shared" ca="1" si="607"/>
        <v>0</v>
      </c>
      <c r="E9684" s="29">
        <f ca="1">IF(C9684&lt;Calculator!$D$26,0,IF(DAY($C9684)=1,IF(D9684-Calculator!$G$24&gt;0,Calculator!$G$24,D9684),0))</f>
        <v>0</v>
      </c>
      <c r="F9684" s="29">
        <f ca="1">IF(E9684&gt;0,D9684*Calculator!$G$22/12,0)</f>
        <v>0</v>
      </c>
      <c r="G9684" s="29">
        <f ca="1">IF(E9684&gt;0,(IFERROR(-PMT(Calculator!$G$22/12,Calculator!$G$23*12,Calculator!$G$20),0))-F9684,0)</f>
        <v>0</v>
      </c>
      <c r="H9684" s="29">
        <f t="shared" ca="1" si="608"/>
        <v>0</v>
      </c>
      <c r="I9684" s="29">
        <f t="shared" ca="1" si="606"/>
        <v>0</v>
      </c>
      <c r="J9684" s="30">
        <f>Calculator!$G$40</f>
        <v>6.5000000000000002E-2</v>
      </c>
      <c r="K9684" s="29">
        <f ca="1">IF(C9684&gt;=Calculator!$G$27,IF(DAY($C9684)=1,Calculator!$G$34/2,IF(DAY($C9684)=15,Calculator!$G$34/2,0)),0)</f>
        <v>0</v>
      </c>
      <c r="L9684" s="29">
        <f ca="1">IF(DAY($C9684)=28,IF(H9684=0,0,Calculator!$G$35),0)</f>
        <v>0</v>
      </c>
      <c r="M9684" s="29">
        <f ca="1">IF(I9684&gt;0,IF(DAY($C9684)=1,SUM(INDIRECT("I"&amp;(ROW(C9683)-DAY(C9683))):I9683),0),0)</f>
        <v>0</v>
      </c>
      <c r="N9684" s="29">
        <f ca="1">IF(C9684&lt;Calculator!$G$27,0,IF(C9684=Calculator!$G$27,Calculator!$G$39,IF(H9684-K9684&lt;=0,IF(D9684&gt;Calculator!$G$39,IF(H9684-K9684+E9684+L9684+M9684+Calculator!$G$39&gt;Calculator!$G$39,Calculator!$G$39-(H9684+E9684+L9684+M9684-K9684),Calculator!$G$39),D9684),0)))</f>
        <v>0</v>
      </c>
    </row>
    <row r="9685" spans="1:14" ht="15.75" thickBot="1">
      <c r="A9685" s="33" t="str">
        <f ca="1">IF(C9685=Calculator!$H$27,"F",IF(Daily!D9685+Daily!H9685=0,IF(D9684+H9684&gt;0,"L",""),""))</f>
        <v/>
      </c>
      <c r="B9685" s="34">
        <v>9684</v>
      </c>
      <c r="C9685" s="19">
        <f t="shared" ca="1" si="605"/>
        <v>55614</v>
      </c>
      <c r="D9685" s="29">
        <f t="shared" ca="1" si="607"/>
        <v>0</v>
      </c>
      <c r="E9685" s="29">
        <f ca="1">IF(C9685&lt;Calculator!$D$26,0,IF(DAY($C9685)=1,IF(D9685-Calculator!$G$24&gt;0,Calculator!$G$24,D9685),0))</f>
        <v>0</v>
      </c>
      <c r="F9685" s="29">
        <f ca="1">IF(E9685&gt;0,D9685*Calculator!$G$22/12,0)</f>
        <v>0</v>
      </c>
      <c r="G9685" s="29">
        <f ca="1">IF(E9685&gt;0,(IFERROR(-PMT(Calculator!$G$22/12,Calculator!$G$23*12,Calculator!$G$20),0))-F9685,0)</f>
        <v>0</v>
      </c>
      <c r="H9685" s="29">
        <f t="shared" ca="1" si="608"/>
        <v>0</v>
      </c>
      <c r="I9685" s="29">
        <f t="shared" ca="1" si="606"/>
        <v>0</v>
      </c>
      <c r="J9685" s="30">
        <f>Calculator!$G$40</f>
        <v>6.5000000000000002E-2</v>
      </c>
      <c r="K9685" s="29">
        <f ca="1">IF(C9685&gt;=Calculator!$G$27,IF(DAY($C9685)=1,Calculator!$G$34/2,IF(DAY($C9685)=15,Calculator!$G$34/2,0)),0)</f>
        <v>0</v>
      </c>
      <c r="L9685" s="29">
        <f ca="1">IF(DAY($C9685)=28,IF(H9685=0,0,Calculator!$G$35),0)</f>
        <v>0</v>
      </c>
      <c r="M9685" s="29">
        <f ca="1">IF(I9685&gt;0,IF(DAY($C9685)=1,SUM(INDIRECT("I"&amp;(ROW(C9684)-DAY(C9684))):I9684),0),0)</f>
        <v>0</v>
      </c>
      <c r="N9685" s="29">
        <f ca="1">IF(C9685&lt;Calculator!$G$27,0,IF(C9685=Calculator!$G$27,Calculator!$G$39,IF(H9685-K9685&lt;=0,IF(D9685&gt;Calculator!$G$39,IF(H9685-K9685+E9685+L9685+M9685+Calculator!$G$39&gt;Calculator!$G$39,Calculator!$G$39-(H9685+E9685+L9685+M9685-K9685),Calculator!$G$39),D9685),0)))</f>
        <v>0</v>
      </c>
    </row>
    <row r="9686" spans="1:14" ht="15.75" thickBot="1">
      <c r="A9686" s="33" t="str">
        <f ca="1">IF(C9686=Calculator!$H$27,"F",IF(Daily!D9686+Daily!H9686=0,IF(D9685+H9685&gt;0,"L",""),""))</f>
        <v/>
      </c>
      <c r="B9686" s="34">
        <v>9685</v>
      </c>
      <c r="C9686" s="19">
        <f t="shared" ca="1" si="605"/>
        <v>55615</v>
      </c>
      <c r="D9686" s="29">
        <f t="shared" ca="1" si="607"/>
        <v>0</v>
      </c>
      <c r="E9686" s="29">
        <f ca="1">IF(C9686&lt;Calculator!$D$26,0,IF(DAY($C9686)=1,IF(D9686-Calculator!$G$24&gt;0,Calculator!$G$24,D9686),0))</f>
        <v>0</v>
      </c>
      <c r="F9686" s="29">
        <f ca="1">IF(E9686&gt;0,D9686*Calculator!$G$22/12,0)</f>
        <v>0</v>
      </c>
      <c r="G9686" s="29">
        <f ca="1">IF(E9686&gt;0,(IFERROR(-PMT(Calculator!$G$22/12,Calculator!$G$23*12,Calculator!$G$20),0))-F9686,0)</f>
        <v>0</v>
      </c>
      <c r="H9686" s="29">
        <f t="shared" ca="1" si="608"/>
        <v>0</v>
      </c>
      <c r="I9686" s="29">
        <f t="shared" ca="1" si="606"/>
        <v>0</v>
      </c>
      <c r="J9686" s="30">
        <f>Calculator!$G$40</f>
        <v>6.5000000000000002E-2</v>
      </c>
      <c r="K9686" s="29">
        <f ca="1">IF(C9686&gt;=Calculator!$G$27,IF(DAY($C9686)=1,Calculator!$G$34/2,IF(DAY($C9686)=15,Calculator!$G$34/2,0)),0)</f>
        <v>0</v>
      </c>
      <c r="L9686" s="29">
        <f ca="1">IF(DAY($C9686)=28,IF(H9686=0,0,Calculator!$G$35),0)</f>
        <v>0</v>
      </c>
      <c r="M9686" s="29">
        <f ca="1">IF(I9686&gt;0,IF(DAY($C9686)=1,SUM(INDIRECT("I"&amp;(ROW(C9685)-DAY(C9685))):I9685),0),0)</f>
        <v>0</v>
      </c>
      <c r="N9686" s="29">
        <f ca="1">IF(C9686&lt;Calculator!$G$27,0,IF(C9686=Calculator!$G$27,Calculator!$G$39,IF(H9686-K9686&lt;=0,IF(D9686&gt;Calculator!$G$39,IF(H9686-K9686+E9686+L9686+M9686+Calculator!$G$39&gt;Calculator!$G$39,Calculator!$G$39-(H9686+E9686+L9686+M9686-K9686),Calculator!$G$39),D9686),0)))</f>
        <v>0</v>
      </c>
    </row>
    <row r="9687" spans="1:14" ht="15.75" thickBot="1">
      <c r="A9687" s="33" t="str">
        <f ca="1">IF(C9687=Calculator!$H$27,"F",IF(Daily!D9687+Daily!H9687=0,IF(D9686+H9686&gt;0,"L",""),""))</f>
        <v/>
      </c>
      <c r="B9687" s="34">
        <v>9686</v>
      </c>
      <c r="C9687" s="19">
        <f t="shared" ca="1" si="605"/>
        <v>55616</v>
      </c>
      <c r="D9687" s="29">
        <f t="shared" ca="1" si="607"/>
        <v>0</v>
      </c>
      <c r="E9687" s="29">
        <f ca="1">IF(C9687&lt;Calculator!$D$26,0,IF(DAY($C9687)=1,IF(D9687-Calculator!$G$24&gt;0,Calculator!$G$24,D9687),0))</f>
        <v>0</v>
      </c>
      <c r="F9687" s="29">
        <f ca="1">IF(E9687&gt;0,D9687*Calculator!$G$22/12,0)</f>
        <v>0</v>
      </c>
      <c r="G9687" s="29">
        <f ca="1">IF(E9687&gt;0,(IFERROR(-PMT(Calculator!$G$22/12,Calculator!$G$23*12,Calculator!$G$20),0))-F9687,0)</f>
        <v>0</v>
      </c>
      <c r="H9687" s="29">
        <f t="shared" ca="1" si="608"/>
        <v>0</v>
      </c>
      <c r="I9687" s="29">
        <f t="shared" ca="1" si="606"/>
        <v>0</v>
      </c>
      <c r="J9687" s="30">
        <f>Calculator!$G$40</f>
        <v>6.5000000000000002E-2</v>
      </c>
      <c r="K9687" s="29">
        <f ca="1">IF(C9687&gt;=Calculator!$G$27,IF(DAY($C9687)=1,Calculator!$G$34/2,IF(DAY($C9687)=15,Calculator!$G$34/2,0)),0)</f>
        <v>0</v>
      </c>
      <c r="L9687" s="29">
        <f ca="1">IF(DAY($C9687)=28,IF(H9687=0,0,Calculator!$G$35),0)</f>
        <v>0</v>
      </c>
      <c r="M9687" s="29">
        <f ca="1">IF(I9687&gt;0,IF(DAY($C9687)=1,SUM(INDIRECT("I"&amp;(ROW(C9686)-DAY(C9686))):I9686),0),0)</f>
        <v>0</v>
      </c>
      <c r="N9687" s="29">
        <f ca="1">IF(C9687&lt;Calculator!$G$27,0,IF(C9687=Calculator!$G$27,Calculator!$G$39,IF(H9687-K9687&lt;=0,IF(D9687&gt;Calculator!$G$39,IF(H9687-K9687+E9687+L9687+M9687+Calculator!$G$39&gt;Calculator!$G$39,Calculator!$G$39-(H9687+E9687+L9687+M9687-K9687),Calculator!$G$39),D9687),0)))</f>
        <v>0</v>
      </c>
    </row>
    <row r="9688" spans="1:14" ht="15.75" thickBot="1">
      <c r="A9688" s="33" t="str">
        <f ca="1">IF(C9688=Calculator!$H$27,"F",IF(Daily!D9688+Daily!H9688=0,IF(D9687+H9687&gt;0,"L",""),""))</f>
        <v/>
      </c>
      <c r="B9688" s="34">
        <v>9687</v>
      </c>
      <c r="C9688" s="19">
        <f t="shared" ca="1" si="605"/>
        <v>55617</v>
      </c>
      <c r="D9688" s="29">
        <f t="shared" ca="1" si="607"/>
        <v>0</v>
      </c>
      <c r="E9688" s="29">
        <f ca="1">IF(C9688&lt;Calculator!$D$26,0,IF(DAY($C9688)=1,IF(D9688-Calculator!$G$24&gt;0,Calculator!$G$24,D9688),0))</f>
        <v>0</v>
      </c>
      <c r="F9688" s="29">
        <f ca="1">IF(E9688&gt;0,D9688*Calculator!$G$22/12,0)</f>
        <v>0</v>
      </c>
      <c r="G9688" s="29">
        <f ca="1">IF(E9688&gt;0,(IFERROR(-PMT(Calculator!$G$22/12,Calculator!$G$23*12,Calculator!$G$20),0))-F9688,0)</f>
        <v>0</v>
      </c>
      <c r="H9688" s="29">
        <f t="shared" ca="1" si="608"/>
        <v>0</v>
      </c>
      <c r="I9688" s="29">
        <f t="shared" ca="1" si="606"/>
        <v>0</v>
      </c>
      <c r="J9688" s="30">
        <f>Calculator!$G$40</f>
        <v>6.5000000000000002E-2</v>
      </c>
      <c r="K9688" s="29">
        <f ca="1">IF(C9688&gt;=Calculator!$G$27,IF(DAY($C9688)=1,Calculator!$G$34/2,IF(DAY($C9688)=15,Calculator!$G$34/2,0)),0)</f>
        <v>0</v>
      </c>
      <c r="L9688" s="29">
        <f ca="1">IF(DAY($C9688)=28,IF(H9688=0,0,Calculator!$G$35),0)</f>
        <v>0</v>
      </c>
      <c r="M9688" s="29">
        <f ca="1">IF(I9688&gt;0,IF(DAY($C9688)=1,SUM(INDIRECT("I"&amp;(ROW(C9687)-DAY(C9687))):I9687),0),0)</f>
        <v>0</v>
      </c>
      <c r="N9688" s="29">
        <f ca="1">IF(C9688&lt;Calculator!$G$27,0,IF(C9688=Calculator!$G$27,Calculator!$G$39,IF(H9688-K9688&lt;=0,IF(D9688&gt;Calculator!$G$39,IF(H9688-K9688+E9688+L9688+M9688+Calculator!$G$39&gt;Calculator!$G$39,Calculator!$G$39-(H9688+E9688+L9688+M9688-K9688),Calculator!$G$39),D9688),0)))</f>
        <v>0</v>
      </c>
    </row>
    <row r="9689" spans="1:14" ht="15.75" thickBot="1">
      <c r="A9689" s="33" t="str">
        <f ca="1">IF(C9689=Calculator!$H$27,"F",IF(Daily!D9689+Daily!H9689=0,IF(D9688+H9688&gt;0,"L",""),""))</f>
        <v/>
      </c>
      <c r="B9689" s="34">
        <v>9688</v>
      </c>
      <c r="C9689" s="19">
        <f t="shared" ca="1" si="605"/>
        <v>55618</v>
      </c>
      <c r="D9689" s="29">
        <f t="shared" ca="1" si="607"/>
        <v>0</v>
      </c>
      <c r="E9689" s="29">
        <f ca="1">IF(C9689&lt;Calculator!$D$26,0,IF(DAY($C9689)=1,IF(D9689-Calculator!$G$24&gt;0,Calculator!$G$24,D9689),0))</f>
        <v>0</v>
      </c>
      <c r="F9689" s="29">
        <f ca="1">IF(E9689&gt;0,D9689*Calculator!$G$22/12,0)</f>
        <v>0</v>
      </c>
      <c r="G9689" s="29">
        <f ca="1">IF(E9689&gt;0,(IFERROR(-PMT(Calculator!$G$22/12,Calculator!$G$23*12,Calculator!$G$20),0))-F9689,0)</f>
        <v>0</v>
      </c>
      <c r="H9689" s="29">
        <f t="shared" ca="1" si="608"/>
        <v>0</v>
      </c>
      <c r="I9689" s="29">
        <f t="shared" ca="1" si="606"/>
        <v>0</v>
      </c>
      <c r="J9689" s="30">
        <f>Calculator!$G$40</f>
        <v>6.5000000000000002E-2</v>
      </c>
      <c r="K9689" s="29">
        <f ca="1">IF(C9689&gt;=Calculator!$G$27,IF(DAY($C9689)=1,Calculator!$G$34/2,IF(DAY($C9689)=15,Calculator!$G$34/2,0)),0)</f>
        <v>0</v>
      </c>
      <c r="L9689" s="29">
        <f ca="1">IF(DAY($C9689)=28,IF(H9689=0,0,Calculator!$G$35),0)</f>
        <v>0</v>
      </c>
      <c r="M9689" s="29">
        <f ca="1">IF(I9689&gt;0,IF(DAY($C9689)=1,SUM(INDIRECT("I"&amp;(ROW(C9688)-DAY(C9688))):I9688),0),0)</f>
        <v>0</v>
      </c>
      <c r="N9689" s="29">
        <f ca="1">IF(C9689&lt;Calculator!$G$27,0,IF(C9689=Calculator!$G$27,Calculator!$G$39,IF(H9689-K9689&lt;=0,IF(D9689&gt;Calculator!$G$39,IF(H9689-K9689+E9689+L9689+M9689+Calculator!$G$39&gt;Calculator!$G$39,Calculator!$G$39-(H9689+E9689+L9689+M9689-K9689),Calculator!$G$39),D9689),0)))</f>
        <v>0</v>
      </c>
    </row>
    <row r="9690" spans="1:14" ht="15.75" thickBot="1">
      <c r="A9690" s="33" t="str">
        <f ca="1">IF(C9690=Calculator!$H$27,"F",IF(Daily!D9690+Daily!H9690=0,IF(D9689+H9689&gt;0,"L",""),""))</f>
        <v/>
      </c>
      <c r="B9690" s="34">
        <v>9689</v>
      </c>
      <c r="C9690" s="19">
        <f t="shared" ca="1" si="605"/>
        <v>55619</v>
      </c>
      <c r="D9690" s="29">
        <f t="shared" ca="1" si="607"/>
        <v>0</v>
      </c>
      <c r="E9690" s="29">
        <f ca="1">IF(C9690&lt;Calculator!$D$26,0,IF(DAY($C9690)=1,IF(D9690-Calculator!$G$24&gt;0,Calculator!$G$24,D9690),0))</f>
        <v>0</v>
      </c>
      <c r="F9690" s="29">
        <f ca="1">IF(E9690&gt;0,D9690*Calculator!$G$22/12,0)</f>
        <v>0</v>
      </c>
      <c r="G9690" s="29">
        <f ca="1">IF(E9690&gt;0,(IFERROR(-PMT(Calculator!$G$22/12,Calculator!$G$23*12,Calculator!$G$20),0))-F9690,0)</f>
        <v>0</v>
      </c>
      <c r="H9690" s="29">
        <f t="shared" ca="1" si="608"/>
        <v>0</v>
      </c>
      <c r="I9690" s="29">
        <f t="shared" ca="1" si="606"/>
        <v>0</v>
      </c>
      <c r="J9690" s="30">
        <f>Calculator!$G$40</f>
        <v>6.5000000000000002E-2</v>
      </c>
      <c r="K9690" s="29">
        <f ca="1">IF(C9690&gt;=Calculator!$G$27,IF(DAY($C9690)=1,Calculator!$G$34/2,IF(DAY($C9690)=15,Calculator!$G$34/2,0)),0)</f>
        <v>0</v>
      </c>
      <c r="L9690" s="29">
        <f ca="1">IF(DAY($C9690)=28,IF(H9690=0,0,Calculator!$G$35),0)</f>
        <v>0</v>
      </c>
      <c r="M9690" s="29">
        <f ca="1">IF(I9690&gt;0,IF(DAY($C9690)=1,SUM(INDIRECT("I"&amp;(ROW(C9689)-DAY(C9689))):I9689),0),0)</f>
        <v>0</v>
      </c>
      <c r="N9690" s="29">
        <f ca="1">IF(C9690&lt;Calculator!$G$27,0,IF(C9690=Calculator!$G$27,Calculator!$G$39,IF(H9690-K9690&lt;=0,IF(D9690&gt;Calculator!$G$39,IF(H9690-K9690+E9690+L9690+M9690+Calculator!$G$39&gt;Calculator!$G$39,Calculator!$G$39-(H9690+E9690+L9690+M9690-K9690),Calculator!$G$39),D9690),0)))</f>
        <v>0</v>
      </c>
    </row>
    <row r="9691" spans="1:14" ht="15.75" thickBot="1">
      <c r="A9691" s="33" t="str">
        <f ca="1">IF(C9691=Calculator!$H$27,"F",IF(Daily!D9691+Daily!H9691=0,IF(D9690+H9690&gt;0,"L",""),""))</f>
        <v/>
      </c>
      <c r="B9691" s="34">
        <v>9690</v>
      </c>
      <c r="C9691" s="19">
        <f t="shared" ca="1" si="605"/>
        <v>55620</v>
      </c>
      <c r="D9691" s="29">
        <f t="shared" ca="1" si="607"/>
        <v>0</v>
      </c>
      <c r="E9691" s="29">
        <f ca="1">IF(C9691&lt;Calculator!$D$26,0,IF(DAY($C9691)=1,IF(D9691-Calculator!$G$24&gt;0,Calculator!$G$24,D9691),0))</f>
        <v>0</v>
      </c>
      <c r="F9691" s="29">
        <f ca="1">IF(E9691&gt;0,D9691*Calculator!$G$22/12,0)</f>
        <v>0</v>
      </c>
      <c r="G9691" s="29">
        <f ca="1">IF(E9691&gt;0,(IFERROR(-PMT(Calculator!$G$22/12,Calculator!$G$23*12,Calculator!$G$20),0))-F9691,0)</f>
        <v>0</v>
      </c>
      <c r="H9691" s="29">
        <f t="shared" ca="1" si="608"/>
        <v>0</v>
      </c>
      <c r="I9691" s="29">
        <f t="shared" ca="1" si="606"/>
        <v>0</v>
      </c>
      <c r="J9691" s="30">
        <f>Calculator!$G$40</f>
        <v>6.5000000000000002E-2</v>
      </c>
      <c r="K9691" s="29">
        <f ca="1">IF(C9691&gt;=Calculator!$G$27,IF(DAY($C9691)=1,Calculator!$G$34/2,IF(DAY($C9691)=15,Calculator!$G$34/2,0)),0)</f>
        <v>0</v>
      </c>
      <c r="L9691" s="29">
        <f ca="1">IF(DAY($C9691)=28,IF(H9691=0,0,Calculator!$G$35),0)</f>
        <v>0</v>
      </c>
      <c r="M9691" s="29">
        <f ca="1">IF(I9691&gt;0,IF(DAY($C9691)=1,SUM(INDIRECT("I"&amp;(ROW(C9690)-DAY(C9690))):I9690),0),0)</f>
        <v>0</v>
      </c>
      <c r="N9691" s="29">
        <f ca="1">IF(C9691&lt;Calculator!$G$27,0,IF(C9691=Calculator!$G$27,Calculator!$G$39,IF(H9691-K9691&lt;=0,IF(D9691&gt;Calculator!$G$39,IF(H9691-K9691+E9691+L9691+M9691+Calculator!$G$39&gt;Calculator!$G$39,Calculator!$G$39-(H9691+E9691+L9691+M9691-K9691),Calculator!$G$39),D9691),0)))</f>
        <v>0</v>
      </c>
    </row>
    <row r="9692" spans="1:14" ht="15.75" thickBot="1">
      <c r="A9692" s="33" t="str">
        <f ca="1">IF(C9692=Calculator!$H$27,"F",IF(Daily!D9692+Daily!H9692=0,IF(D9691+H9691&gt;0,"L",""),""))</f>
        <v/>
      </c>
      <c r="B9692" s="34">
        <v>9691</v>
      </c>
      <c r="C9692" s="19">
        <f t="shared" ca="1" si="605"/>
        <v>55621</v>
      </c>
      <c r="D9692" s="29">
        <f t="shared" ca="1" si="607"/>
        <v>0</v>
      </c>
      <c r="E9692" s="29">
        <f ca="1">IF(C9692&lt;Calculator!$D$26,0,IF(DAY($C9692)=1,IF(D9692-Calculator!$G$24&gt;0,Calculator!$G$24,D9692),0))</f>
        <v>0</v>
      </c>
      <c r="F9692" s="29">
        <f ca="1">IF(E9692&gt;0,D9692*Calculator!$G$22/12,0)</f>
        <v>0</v>
      </c>
      <c r="G9692" s="29">
        <f ca="1">IF(E9692&gt;0,(IFERROR(-PMT(Calculator!$G$22/12,Calculator!$G$23*12,Calculator!$G$20),0))-F9692,0)</f>
        <v>0</v>
      </c>
      <c r="H9692" s="29">
        <f t="shared" ca="1" si="608"/>
        <v>0</v>
      </c>
      <c r="I9692" s="29">
        <f t="shared" ca="1" si="606"/>
        <v>0</v>
      </c>
      <c r="J9692" s="30">
        <f>Calculator!$G$40</f>
        <v>6.5000000000000002E-2</v>
      </c>
      <c r="K9692" s="29">
        <f ca="1">IF(C9692&gt;=Calculator!$G$27,IF(DAY($C9692)=1,Calculator!$G$34/2,IF(DAY($C9692)=15,Calculator!$G$34/2,0)),0)</f>
        <v>0</v>
      </c>
      <c r="L9692" s="29">
        <f ca="1">IF(DAY($C9692)=28,IF(H9692=0,0,Calculator!$G$35),0)</f>
        <v>0</v>
      </c>
      <c r="M9692" s="29">
        <f ca="1">IF(I9692&gt;0,IF(DAY($C9692)=1,SUM(INDIRECT("I"&amp;(ROW(C9691)-DAY(C9691))):I9691),0),0)</f>
        <v>0</v>
      </c>
      <c r="N9692" s="29">
        <f ca="1">IF(C9692&lt;Calculator!$G$27,0,IF(C9692=Calculator!$G$27,Calculator!$G$39,IF(H9692-K9692&lt;=0,IF(D9692&gt;Calculator!$G$39,IF(H9692-K9692+E9692+L9692+M9692+Calculator!$G$39&gt;Calculator!$G$39,Calculator!$G$39-(H9692+E9692+L9692+M9692-K9692),Calculator!$G$39),D9692),0)))</f>
        <v>0</v>
      </c>
    </row>
    <row r="9693" spans="1:14" ht="15.75" thickBot="1">
      <c r="A9693" s="33" t="str">
        <f ca="1">IF(C9693=Calculator!$H$27,"F",IF(Daily!D9693+Daily!H9693=0,IF(D9692+H9692&gt;0,"L",""),""))</f>
        <v/>
      </c>
      <c r="B9693" s="34">
        <v>9692</v>
      </c>
      <c r="C9693" s="19">
        <f t="shared" ca="1" si="605"/>
        <v>55622</v>
      </c>
      <c r="D9693" s="29">
        <f t="shared" ca="1" si="607"/>
        <v>0</v>
      </c>
      <c r="E9693" s="29">
        <f ca="1">IF(C9693&lt;Calculator!$D$26,0,IF(DAY($C9693)=1,IF(D9693-Calculator!$G$24&gt;0,Calculator!$G$24,D9693),0))</f>
        <v>0</v>
      </c>
      <c r="F9693" s="29">
        <f ca="1">IF(E9693&gt;0,D9693*Calculator!$G$22/12,0)</f>
        <v>0</v>
      </c>
      <c r="G9693" s="29">
        <f ca="1">IF(E9693&gt;0,(IFERROR(-PMT(Calculator!$G$22/12,Calculator!$G$23*12,Calculator!$G$20),0))-F9693,0)</f>
        <v>0</v>
      </c>
      <c r="H9693" s="29">
        <f t="shared" ca="1" si="608"/>
        <v>0</v>
      </c>
      <c r="I9693" s="29">
        <f t="shared" ca="1" si="606"/>
        <v>0</v>
      </c>
      <c r="J9693" s="30">
        <f>Calculator!$G$40</f>
        <v>6.5000000000000002E-2</v>
      </c>
      <c r="K9693" s="29">
        <f ca="1">IF(C9693&gt;=Calculator!$G$27,IF(DAY($C9693)=1,Calculator!$G$34/2,IF(DAY($C9693)=15,Calculator!$G$34/2,0)),0)</f>
        <v>0</v>
      </c>
      <c r="L9693" s="29">
        <f ca="1">IF(DAY($C9693)=28,IF(H9693=0,0,Calculator!$G$35),0)</f>
        <v>0</v>
      </c>
      <c r="M9693" s="29">
        <f ca="1">IF(I9693&gt;0,IF(DAY($C9693)=1,SUM(INDIRECT("I"&amp;(ROW(C9692)-DAY(C9692))):I9692),0),0)</f>
        <v>0</v>
      </c>
      <c r="N9693" s="29">
        <f ca="1">IF(C9693&lt;Calculator!$G$27,0,IF(C9693=Calculator!$G$27,Calculator!$G$39,IF(H9693-K9693&lt;=0,IF(D9693&gt;Calculator!$G$39,IF(H9693-K9693+E9693+L9693+M9693+Calculator!$G$39&gt;Calculator!$G$39,Calculator!$G$39-(H9693+E9693+L9693+M9693-K9693),Calculator!$G$39),D9693),0)))</f>
        <v>0</v>
      </c>
    </row>
    <row r="9694" spans="1:14" ht="15.75" thickBot="1">
      <c r="A9694" s="33" t="str">
        <f ca="1">IF(C9694=Calculator!$H$27,"F",IF(Daily!D9694+Daily!H9694=0,IF(D9693+H9693&gt;0,"L",""),""))</f>
        <v/>
      </c>
      <c r="B9694" s="34">
        <v>9693</v>
      </c>
      <c r="C9694" s="19">
        <f t="shared" ca="1" si="605"/>
        <v>55623</v>
      </c>
      <c r="D9694" s="29">
        <f t="shared" ca="1" si="607"/>
        <v>0</v>
      </c>
      <c r="E9694" s="29">
        <f ca="1">IF(C9694&lt;Calculator!$D$26,0,IF(DAY($C9694)=1,IF(D9694-Calculator!$G$24&gt;0,Calculator!$G$24,D9694),0))</f>
        <v>0</v>
      </c>
      <c r="F9694" s="29">
        <f ca="1">IF(E9694&gt;0,D9694*Calculator!$G$22/12,0)</f>
        <v>0</v>
      </c>
      <c r="G9694" s="29">
        <f ca="1">IF(E9694&gt;0,(IFERROR(-PMT(Calculator!$G$22/12,Calculator!$G$23*12,Calculator!$G$20),0))-F9694,0)</f>
        <v>0</v>
      </c>
      <c r="H9694" s="29">
        <f t="shared" ca="1" si="608"/>
        <v>0</v>
      </c>
      <c r="I9694" s="29">
        <f t="shared" ca="1" si="606"/>
        <v>0</v>
      </c>
      <c r="J9694" s="30">
        <f>Calculator!$G$40</f>
        <v>6.5000000000000002E-2</v>
      </c>
      <c r="K9694" s="29">
        <f ca="1">IF(C9694&gt;=Calculator!$G$27,IF(DAY($C9694)=1,Calculator!$G$34/2,IF(DAY($C9694)=15,Calculator!$G$34/2,0)),0)</f>
        <v>0</v>
      </c>
      <c r="L9694" s="29">
        <f ca="1">IF(DAY($C9694)=28,IF(H9694=0,0,Calculator!$G$35),0)</f>
        <v>0</v>
      </c>
      <c r="M9694" s="29">
        <f ca="1">IF(I9694&gt;0,IF(DAY($C9694)=1,SUM(INDIRECT("I"&amp;(ROW(C9693)-DAY(C9693))):I9693),0),0)</f>
        <v>0</v>
      </c>
      <c r="N9694" s="29">
        <f ca="1">IF(C9694&lt;Calculator!$G$27,0,IF(C9694=Calculator!$G$27,Calculator!$G$39,IF(H9694-K9694&lt;=0,IF(D9694&gt;Calculator!$G$39,IF(H9694-K9694+E9694+L9694+M9694+Calculator!$G$39&gt;Calculator!$G$39,Calculator!$G$39-(H9694+E9694+L9694+M9694-K9694),Calculator!$G$39),D9694),0)))</f>
        <v>0</v>
      </c>
    </row>
    <row r="9695" spans="1:14" ht="15.75" thickBot="1">
      <c r="A9695" s="33" t="str">
        <f ca="1">IF(C9695=Calculator!$H$27,"F",IF(Daily!D9695+Daily!H9695=0,IF(D9694+H9694&gt;0,"L",""),""))</f>
        <v/>
      </c>
      <c r="B9695" s="34">
        <v>9694</v>
      </c>
      <c r="C9695" s="19">
        <f t="shared" ca="1" si="605"/>
        <v>55624</v>
      </c>
      <c r="D9695" s="29">
        <f t="shared" ca="1" si="607"/>
        <v>0</v>
      </c>
      <c r="E9695" s="29">
        <f ca="1">IF(C9695&lt;Calculator!$D$26,0,IF(DAY($C9695)=1,IF(D9695-Calculator!$G$24&gt;0,Calculator!$G$24,D9695),0))</f>
        <v>0</v>
      </c>
      <c r="F9695" s="29">
        <f ca="1">IF(E9695&gt;0,D9695*Calculator!$G$22/12,0)</f>
        <v>0</v>
      </c>
      <c r="G9695" s="29">
        <f ca="1">IF(E9695&gt;0,(IFERROR(-PMT(Calculator!$G$22/12,Calculator!$G$23*12,Calculator!$G$20),0))-F9695,0)</f>
        <v>0</v>
      </c>
      <c r="H9695" s="29">
        <f t="shared" ca="1" si="608"/>
        <v>0</v>
      </c>
      <c r="I9695" s="29">
        <f t="shared" ca="1" si="606"/>
        <v>0</v>
      </c>
      <c r="J9695" s="30">
        <f>Calculator!$G$40</f>
        <v>6.5000000000000002E-2</v>
      </c>
      <c r="K9695" s="29">
        <f ca="1">IF(C9695&gt;=Calculator!$G$27,IF(DAY($C9695)=1,Calculator!$G$34/2,IF(DAY($C9695)=15,Calculator!$G$34/2,0)),0)</f>
        <v>4500</v>
      </c>
      <c r="L9695" s="29">
        <f ca="1">IF(DAY($C9695)=28,IF(H9695=0,0,Calculator!$G$35),0)</f>
        <v>0</v>
      </c>
      <c r="M9695" s="29">
        <f ca="1">IF(I9695&gt;0,IF(DAY($C9695)=1,SUM(INDIRECT("I"&amp;(ROW(C9694)-DAY(C9694))):I9694),0),0)</f>
        <v>0</v>
      </c>
      <c r="N9695" s="29">
        <f ca="1">IF(C9695&lt;Calculator!$G$27,0,IF(C9695=Calculator!$G$27,Calculator!$G$39,IF(H9695-K9695&lt;=0,IF(D9695&gt;Calculator!$G$39,IF(H9695-K9695+E9695+L9695+M9695+Calculator!$G$39&gt;Calculator!$G$39,Calculator!$G$39-(H9695+E9695+L9695+M9695-K9695),Calculator!$G$39),D9695),0)))</f>
        <v>0</v>
      </c>
    </row>
    <row r="9696" spans="1:14" ht="15.75" thickBot="1">
      <c r="A9696" s="33" t="str">
        <f ca="1">IF(C9696=Calculator!$H$27,"F",IF(Daily!D9696+Daily!H9696=0,IF(D9695+H9695&gt;0,"L",""),""))</f>
        <v/>
      </c>
      <c r="B9696" s="34">
        <v>9695</v>
      </c>
      <c r="C9696" s="19">
        <f t="shared" ca="1" si="605"/>
        <v>55625</v>
      </c>
      <c r="D9696" s="29">
        <f t="shared" ca="1" si="607"/>
        <v>0</v>
      </c>
      <c r="E9696" s="29">
        <f ca="1">IF(C9696&lt;Calculator!$D$26,0,IF(DAY($C9696)=1,IF(D9696-Calculator!$G$24&gt;0,Calculator!$G$24,D9696),0))</f>
        <v>0</v>
      </c>
      <c r="F9696" s="29">
        <f ca="1">IF(E9696&gt;0,D9696*Calculator!$G$22/12,0)</f>
        <v>0</v>
      </c>
      <c r="G9696" s="29">
        <f ca="1">IF(E9696&gt;0,(IFERROR(-PMT(Calculator!$G$22/12,Calculator!$G$23*12,Calculator!$G$20),0))-F9696,0)</f>
        <v>0</v>
      </c>
      <c r="H9696" s="29">
        <f t="shared" ca="1" si="608"/>
        <v>0</v>
      </c>
      <c r="I9696" s="29">
        <f t="shared" ca="1" si="606"/>
        <v>0</v>
      </c>
      <c r="J9696" s="30">
        <f>Calculator!$G$40</f>
        <v>6.5000000000000002E-2</v>
      </c>
      <c r="K9696" s="29">
        <f ca="1">IF(C9696&gt;=Calculator!$G$27,IF(DAY($C9696)=1,Calculator!$G$34/2,IF(DAY($C9696)=15,Calculator!$G$34/2,0)),0)</f>
        <v>0</v>
      </c>
      <c r="L9696" s="29">
        <f ca="1">IF(DAY($C9696)=28,IF(H9696=0,0,Calculator!$G$35),0)</f>
        <v>0</v>
      </c>
      <c r="M9696" s="29">
        <f ca="1">IF(I9696&gt;0,IF(DAY($C9696)=1,SUM(INDIRECT("I"&amp;(ROW(C9695)-DAY(C9695))):I9695),0),0)</f>
        <v>0</v>
      </c>
      <c r="N9696" s="29">
        <f ca="1">IF(C9696&lt;Calculator!$G$27,0,IF(C9696=Calculator!$G$27,Calculator!$G$39,IF(H9696-K9696&lt;=0,IF(D9696&gt;Calculator!$G$39,IF(H9696-K9696+E9696+L9696+M9696+Calculator!$G$39&gt;Calculator!$G$39,Calculator!$G$39-(H9696+E9696+L9696+M9696-K9696),Calculator!$G$39),D9696),0)))</f>
        <v>0</v>
      </c>
    </row>
    <row r="9697" spans="1:14" ht="15.75" thickBot="1">
      <c r="A9697" s="33" t="str">
        <f ca="1">IF(C9697=Calculator!$H$27,"F",IF(Daily!D9697+Daily!H9697=0,IF(D9696+H9696&gt;0,"L",""),""))</f>
        <v/>
      </c>
      <c r="B9697" s="34">
        <v>9696</v>
      </c>
      <c r="C9697" s="19">
        <f t="shared" ca="1" si="605"/>
        <v>55626</v>
      </c>
      <c r="D9697" s="29">
        <f t="shared" ca="1" si="607"/>
        <v>0</v>
      </c>
      <c r="E9697" s="29">
        <f ca="1">IF(C9697&lt;Calculator!$D$26,0,IF(DAY($C9697)=1,IF(D9697-Calculator!$G$24&gt;0,Calculator!$G$24,D9697),0))</f>
        <v>0</v>
      </c>
      <c r="F9697" s="29">
        <f ca="1">IF(E9697&gt;0,D9697*Calculator!$G$22/12,0)</f>
        <v>0</v>
      </c>
      <c r="G9697" s="29">
        <f ca="1">IF(E9697&gt;0,(IFERROR(-PMT(Calculator!$G$22/12,Calculator!$G$23*12,Calculator!$G$20),0))-F9697,0)</f>
        <v>0</v>
      </c>
      <c r="H9697" s="29">
        <f t="shared" ca="1" si="608"/>
        <v>0</v>
      </c>
      <c r="I9697" s="29">
        <f t="shared" ca="1" si="606"/>
        <v>0</v>
      </c>
      <c r="J9697" s="30">
        <f>Calculator!$G$40</f>
        <v>6.5000000000000002E-2</v>
      </c>
      <c r="K9697" s="29">
        <f ca="1">IF(C9697&gt;=Calculator!$G$27,IF(DAY($C9697)=1,Calculator!$G$34/2,IF(DAY($C9697)=15,Calculator!$G$34/2,0)),0)</f>
        <v>0</v>
      </c>
      <c r="L9697" s="29">
        <f ca="1">IF(DAY($C9697)=28,IF(H9697=0,0,Calculator!$G$35),0)</f>
        <v>0</v>
      </c>
      <c r="M9697" s="29">
        <f ca="1">IF(I9697&gt;0,IF(DAY($C9697)=1,SUM(INDIRECT("I"&amp;(ROW(C9696)-DAY(C9696))):I9696),0),0)</f>
        <v>0</v>
      </c>
      <c r="N9697" s="29">
        <f ca="1">IF(C9697&lt;Calculator!$G$27,0,IF(C9697=Calculator!$G$27,Calculator!$G$39,IF(H9697-K9697&lt;=0,IF(D9697&gt;Calculator!$G$39,IF(H9697-K9697+E9697+L9697+M9697+Calculator!$G$39&gt;Calculator!$G$39,Calculator!$G$39-(H9697+E9697+L9697+M9697-K9697),Calculator!$G$39),D9697),0)))</f>
        <v>0</v>
      </c>
    </row>
    <row r="9698" spans="1:14" ht="15.75" thickBot="1">
      <c r="A9698" s="33" t="str">
        <f ca="1">IF(C9698=Calculator!$H$27,"F",IF(Daily!D9698+Daily!H9698=0,IF(D9697+H9697&gt;0,"L",""),""))</f>
        <v/>
      </c>
      <c r="B9698" s="34">
        <v>9697</v>
      </c>
      <c r="C9698" s="19">
        <f t="shared" ca="1" si="605"/>
        <v>55627</v>
      </c>
      <c r="D9698" s="29">
        <f t="shared" ca="1" si="607"/>
        <v>0</v>
      </c>
      <c r="E9698" s="29">
        <f ca="1">IF(C9698&lt;Calculator!$D$26,0,IF(DAY($C9698)=1,IF(D9698-Calculator!$G$24&gt;0,Calculator!$G$24,D9698),0))</f>
        <v>0</v>
      </c>
      <c r="F9698" s="29">
        <f ca="1">IF(E9698&gt;0,D9698*Calculator!$G$22/12,0)</f>
        <v>0</v>
      </c>
      <c r="G9698" s="29">
        <f ca="1">IF(E9698&gt;0,(IFERROR(-PMT(Calculator!$G$22/12,Calculator!$G$23*12,Calculator!$G$20),0))-F9698,0)</f>
        <v>0</v>
      </c>
      <c r="H9698" s="29">
        <f t="shared" ca="1" si="608"/>
        <v>0</v>
      </c>
      <c r="I9698" s="29">
        <f t="shared" ca="1" si="606"/>
        <v>0</v>
      </c>
      <c r="J9698" s="30">
        <f>Calculator!$G$40</f>
        <v>6.5000000000000002E-2</v>
      </c>
      <c r="K9698" s="29">
        <f ca="1">IF(C9698&gt;=Calculator!$G$27,IF(DAY($C9698)=1,Calculator!$G$34/2,IF(DAY($C9698)=15,Calculator!$G$34/2,0)),0)</f>
        <v>0</v>
      </c>
      <c r="L9698" s="29">
        <f ca="1">IF(DAY($C9698)=28,IF(H9698=0,0,Calculator!$G$35),0)</f>
        <v>0</v>
      </c>
      <c r="M9698" s="29">
        <f ca="1">IF(I9698&gt;0,IF(DAY($C9698)=1,SUM(INDIRECT("I"&amp;(ROW(C9697)-DAY(C9697))):I9697),0),0)</f>
        <v>0</v>
      </c>
      <c r="N9698" s="29">
        <f ca="1">IF(C9698&lt;Calculator!$G$27,0,IF(C9698=Calculator!$G$27,Calculator!$G$39,IF(H9698-K9698&lt;=0,IF(D9698&gt;Calculator!$G$39,IF(H9698-K9698+E9698+L9698+M9698+Calculator!$G$39&gt;Calculator!$G$39,Calculator!$G$39-(H9698+E9698+L9698+M9698-K9698),Calculator!$G$39),D9698),0)))</f>
        <v>0</v>
      </c>
    </row>
    <row r="9699" spans="1:14" ht="15.75" thickBot="1">
      <c r="A9699" s="33" t="str">
        <f ca="1">IF(C9699=Calculator!$H$27,"F",IF(Daily!D9699+Daily!H9699=0,IF(D9698+H9698&gt;0,"L",""),""))</f>
        <v/>
      </c>
      <c r="B9699" s="34">
        <v>9698</v>
      </c>
      <c r="C9699" s="19">
        <f t="shared" ca="1" si="605"/>
        <v>55628</v>
      </c>
      <c r="D9699" s="29">
        <f t="shared" ca="1" si="607"/>
        <v>0</v>
      </c>
      <c r="E9699" s="29">
        <f ca="1">IF(C9699&lt;Calculator!$D$26,0,IF(DAY($C9699)=1,IF(D9699-Calculator!$G$24&gt;0,Calculator!$G$24,D9699),0))</f>
        <v>0</v>
      </c>
      <c r="F9699" s="29">
        <f ca="1">IF(E9699&gt;0,D9699*Calculator!$G$22/12,0)</f>
        <v>0</v>
      </c>
      <c r="G9699" s="29">
        <f ca="1">IF(E9699&gt;0,(IFERROR(-PMT(Calculator!$G$22/12,Calculator!$G$23*12,Calculator!$G$20),0))-F9699,0)</f>
        <v>0</v>
      </c>
      <c r="H9699" s="29">
        <f t="shared" ca="1" si="608"/>
        <v>0</v>
      </c>
      <c r="I9699" s="29">
        <f t="shared" ca="1" si="606"/>
        <v>0</v>
      </c>
      <c r="J9699" s="30">
        <f>Calculator!$G$40</f>
        <v>6.5000000000000002E-2</v>
      </c>
      <c r="K9699" s="29">
        <f ca="1">IF(C9699&gt;=Calculator!$G$27,IF(DAY($C9699)=1,Calculator!$G$34/2,IF(DAY($C9699)=15,Calculator!$G$34/2,0)),0)</f>
        <v>0</v>
      </c>
      <c r="L9699" s="29">
        <f ca="1">IF(DAY($C9699)=28,IF(H9699=0,0,Calculator!$G$35),0)</f>
        <v>0</v>
      </c>
      <c r="M9699" s="29">
        <f ca="1">IF(I9699&gt;0,IF(DAY($C9699)=1,SUM(INDIRECT("I"&amp;(ROW(C9698)-DAY(C9698))):I9698),0),0)</f>
        <v>0</v>
      </c>
      <c r="N9699" s="29">
        <f ca="1">IF(C9699&lt;Calculator!$G$27,0,IF(C9699=Calculator!$G$27,Calculator!$G$39,IF(H9699-K9699&lt;=0,IF(D9699&gt;Calculator!$G$39,IF(H9699-K9699+E9699+L9699+M9699+Calculator!$G$39&gt;Calculator!$G$39,Calculator!$G$39-(H9699+E9699+L9699+M9699-K9699),Calculator!$G$39),D9699),0)))</f>
        <v>0</v>
      </c>
    </row>
    <row r="9700" spans="1:14" ht="15.75" thickBot="1">
      <c r="A9700" s="33" t="str">
        <f ca="1">IF(C9700=Calculator!$H$27,"F",IF(Daily!D9700+Daily!H9700=0,IF(D9699+H9699&gt;0,"L",""),""))</f>
        <v/>
      </c>
      <c r="B9700" s="34">
        <v>9699</v>
      </c>
      <c r="C9700" s="19">
        <f t="shared" ca="1" si="605"/>
        <v>55629</v>
      </c>
      <c r="D9700" s="29">
        <f t="shared" ca="1" si="607"/>
        <v>0</v>
      </c>
      <c r="E9700" s="29">
        <f ca="1">IF(C9700&lt;Calculator!$D$26,0,IF(DAY($C9700)=1,IF(D9700-Calculator!$G$24&gt;0,Calculator!$G$24,D9700),0))</f>
        <v>0</v>
      </c>
      <c r="F9700" s="29">
        <f ca="1">IF(E9700&gt;0,D9700*Calculator!$G$22/12,0)</f>
        <v>0</v>
      </c>
      <c r="G9700" s="29">
        <f ca="1">IF(E9700&gt;0,(IFERROR(-PMT(Calculator!$G$22/12,Calculator!$G$23*12,Calculator!$G$20),0))-F9700,0)</f>
        <v>0</v>
      </c>
      <c r="H9700" s="29">
        <f t="shared" ca="1" si="608"/>
        <v>0</v>
      </c>
      <c r="I9700" s="29">
        <f t="shared" ca="1" si="606"/>
        <v>0</v>
      </c>
      <c r="J9700" s="30">
        <f>Calculator!$G$40</f>
        <v>6.5000000000000002E-2</v>
      </c>
      <c r="K9700" s="29">
        <f ca="1">IF(C9700&gt;=Calculator!$G$27,IF(DAY($C9700)=1,Calculator!$G$34/2,IF(DAY($C9700)=15,Calculator!$G$34/2,0)),0)</f>
        <v>0</v>
      </c>
      <c r="L9700" s="29">
        <f ca="1">IF(DAY($C9700)=28,IF(H9700=0,0,Calculator!$G$35),0)</f>
        <v>0</v>
      </c>
      <c r="M9700" s="29">
        <f ca="1">IF(I9700&gt;0,IF(DAY($C9700)=1,SUM(INDIRECT("I"&amp;(ROW(C9699)-DAY(C9699))):I9699),0),0)</f>
        <v>0</v>
      </c>
      <c r="N9700" s="29">
        <f ca="1">IF(C9700&lt;Calculator!$G$27,0,IF(C9700=Calculator!$G$27,Calculator!$G$39,IF(H9700-K9700&lt;=0,IF(D9700&gt;Calculator!$G$39,IF(H9700-K9700+E9700+L9700+M9700+Calculator!$G$39&gt;Calculator!$G$39,Calculator!$G$39-(H9700+E9700+L9700+M9700-K9700),Calculator!$G$39),D9700),0)))</f>
        <v>0</v>
      </c>
    </row>
    <row r="9701" spans="1:14" ht="15.75" thickBot="1">
      <c r="A9701" s="33" t="str">
        <f ca="1">IF(C9701=Calculator!$H$27,"F",IF(Daily!D9701+Daily!H9701=0,IF(D9700+H9700&gt;0,"L",""),""))</f>
        <v/>
      </c>
      <c r="B9701" s="34">
        <v>9700</v>
      </c>
      <c r="C9701" s="19">
        <f t="shared" ca="1" si="605"/>
        <v>55630</v>
      </c>
      <c r="D9701" s="29">
        <f t="shared" ca="1" si="607"/>
        <v>0</v>
      </c>
      <c r="E9701" s="29">
        <f ca="1">IF(C9701&lt;Calculator!$D$26,0,IF(DAY($C9701)=1,IF(D9701-Calculator!$G$24&gt;0,Calculator!$G$24,D9701),0))</f>
        <v>0</v>
      </c>
      <c r="F9701" s="29">
        <f ca="1">IF(E9701&gt;0,D9701*Calculator!$G$22/12,0)</f>
        <v>0</v>
      </c>
      <c r="G9701" s="29">
        <f ca="1">IF(E9701&gt;0,(IFERROR(-PMT(Calculator!$G$22/12,Calculator!$G$23*12,Calculator!$G$20),0))-F9701,0)</f>
        <v>0</v>
      </c>
      <c r="H9701" s="29">
        <f t="shared" ca="1" si="608"/>
        <v>0</v>
      </c>
      <c r="I9701" s="29">
        <f t="shared" ca="1" si="606"/>
        <v>0</v>
      </c>
      <c r="J9701" s="30">
        <f>Calculator!$G$40</f>
        <v>6.5000000000000002E-2</v>
      </c>
      <c r="K9701" s="29">
        <f ca="1">IF(C9701&gt;=Calculator!$G$27,IF(DAY($C9701)=1,Calculator!$G$34/2,IF(DAY($C9701)=15,Calculator!$G$34/2,0)),0)</f>
        <v>0</v>
      </c>
      <c r="L9701" s="29">
        <f ca="1">IF(DAY($C9701)=28,IF(H9701=0,0,Calculator!$G$35),0)</f>
        <v>0</v>
      </c>
      <c r="M9701" s="29">
        <f ca="1">IF(I9701&gt;0,IF(DAY($C9701)=1,SUM(INDIRECT("I"&amp;(ROW(C9700)-DAY(C9700))):I9700),0),0)</f>
        <v>0</v>
      </c>
      <c r="N9701" s="29">
        <f ca="1">IF(C9701&lt;Calculator!$G$27,0,IF(C9701=Calculator!$G$27,Calculator!$G$39,IF(H9701-K9701&lt;=0,IF(D9701&gt;Calculator!$G$39,IF(H9701-K9701+E9701+L9701+M9701+Calculator!$G$39&gt;Calculator!$G$39,Calculator!$G$39-(H9701+E9701+L9701+M9701-K9701),Calculator!$G$39),D9701),0)))</f>
        <v>0</v>
      </c>
    </row>
    <row r="9702" spans="1:14" ht="15.75" thickBot="1">
      <c r="A9702" s="33" t="str">
        <f ca="1">IF(C9702=Calculator!$H$27,"F",IF(Daily!D9702+Daily!H9702=0,IF(D9701+H9701&gt;0,"L",""),""))</f>
        <v/>
      </c>
      <c r="B9702" s="34">
        <v>9701</v>
      </c>
      <c r="C9702" s="19">
        <f t="shared" ca="1" si="605"/>
        <v>55631</v>
      </c>
      <c r="D9702" s="29">
        <f t="shared" ca="1" si="607"/>
        <v>0</v>
      </c>
      <c r="E9702" s="29">
        <f ca="1">IF(C9702&lt;Calculator!$D$26,0,IF(DAY($C9702)=1,IF(D9702-Calculator!$G$24&gt;0,Calculator!$G$24,D9702),0))</f>
        <v>0</v>
      </c>
      <c r="F9702" s="29">
        <f ca="1">IF(E9702&gt;0,D9702*Calculator!$G$22/12,0)</f>
        <v>0</v>
      </c>
      <c r="G9702" s="29">
        <f ca="1">IF(E9702&gt;0,(IFERROR(-PMT(Calculator!$G$22/12,Calculator!$G$23*12,Calculator!$G$20),0))-F9702,0)</f>
        <v>0</v>
      </c>
      <c r="H9702" s="29">
        <f t="shared" ca="1" si="608"/>
        <v>0</v>
      </c>
      <c r="I9702" s="29">
        <f t="shared" ca="1" si="606"/>
        <v>0</v>
      </c>
      <c r="J9702" s="30">
        <f>Calculator!$G$40</f>
        <v>6.5000000000000002E-2</v>
      </c>
      <c r="K9702" s="29">
        <f ca="1">IF(C9702&gt;=Calculator!$G$27,IF(DAY($C9702)=1,Calculator!$G$34/2,IF(DAY($C9702)=15,Calculator!$G$34/2,0)),0)</f>
        <v>0</v>
      </c>
      <c r="L9702" s="29">
        <f ca="1">IF(DAY($C9702)=28,IF(H9702=0,0,Calculator!$G$35),0)</f>
        <v>0</v>
      </c>
      <c r="M9702" s="29">
        <f ca="1">IF(I9702&gt;0,IF(DAY($C9702)=1,SUM(INDIRECT("I"&amp;(ROW(C9701)-DAY(C9701))):I9701),0),0)</f>
        <v>0</v>
      </c>
      <c r="N9702" s="29">
        <f ca="1">IF(C9702&lt;Calculator!$G$27,0,IF(C9702=Calculator!$G$27,Calculator!$G$39,IF(H9702-K9702&lt;=0,IF(D9702&gt;Calculator!$G$39,IF(H9702-K9702+E9702+L9702+M9702+Calculator!$G$39&gt;Calculator!$G$39,Calculator!$G$39-(H9702+E9702+L9702+M9702-K9702),Calculator!$G$39),D9702),0)))</f>
        <v>0</v>
      </c>
    </row>
    <row r="9703" spans="1:14" ht="15.75" thickBot="1">
      <c r="A9703" s="33" t="str">
        <f ca="1">IF(C9703=Calculator!$H$27,"F",IF(Daily!D9703+Daily!H9703=0,IF(D9702+H9702&gt;0,"L",""),""))</f>
        <v/>
      </c>
      <c r="B9703" s="34">
        <v>9702</v>
      </c>
      <c r="C9703" s="19">
        <f t="shared" ca="1" si="605"/>
        <v>55632</v>
      </c>
      <c r="D9703" s="29">
        <f t="shared" ca="1" si="607"/>
        <v>0</v>
      </c>
      <c r="E9703" s="29">
        <f ca="1">IF(C9703&lt;Calculator!$D$26,0,IF(DAY($C9703)=1,IF(D9703-Calculator!$G$24&gt;0,Calculator!$G$24,D9703),0))</f>
        <v>0</v>
      </c>
      <c r="F9703" s="29">
        <f ca="1">IF(E9703&gt;0,D9703*Calculator!$G$22/12,0)</f>
        <v>0</v>
      </c>
      <c r="G9703" s="29">
        <f ca="1">IF(E9703&gt;0,(IFERROR(-PMT(Calculator!$G$22/12,Calculator!$G$23*12,Calculator!$G$20),0))-F9703,0)</f>
        <v>0</v>
      </c>
      <c r="H9703" s="29">
        <f t="shared" ca="1" si="608"/>
        <v>0</v>
      </c>
      <c r="I9703" s="29">
        <f t="shared" ca="1" si="606"/>
        <v>0</v>
      </c>
      <c r="J9703" s="30">
        <f>Calculator!$G$40</f>
        <v>6.5000000000000002E-2</v>
      </c>
      <c r="K9703" s="29">
        <f ca="1">IF(C9703&gt;=Calculator!$G$27,IF(DAY($C9703)=1,Calculator!$G$34/2,IF(DAY($C9703)=15,Calculator!$G$34/2,0)),0)</f>
        <v>0</v>
      </c>
      <c r="L9703" s="29">
        <f ca="1">IF(DAY($C9703)=28,IF(H9703=0,0,Calculator!$G$35),0)</f>
        <v>0</v>
      </c>
      <c r="M9703" s="29">
        <f ca="1">IF(I9703&gt;0,IF(DAY($C9703)=1,SUM(INDIRECT("I"&amp;(ROW(C9702)-DAY(C9702))):I9702),0),0)</f>
        <v>0</v>
      </c>
      <c r="N9703" s="29">
        <f ca="1">IF(C9703&lt;Calculator!$G$27,0,IF(C9703=Calculator!$G$27,Calculator!$G$39,IF(H9703-K9703&lt;=0,IF(D9703&gt;Calculator!$G$39,IF(H9703-K9703+E9703+L9703+M9703+Calculator!$G$39&gt;Calculator!$G$39,Calculator!$G$39-(H9703+E9703+L9703+M9703-K9703),Calculator!$G$39),D9703),0)))</f>
        <v>0</v>
      </c>
    </row>
    <row r="9704" spans="1:14" ht="15.75" thickBot="1">
      <c r="A9704" s="33" t="str">
        <f ca="1">IF(C9704=Calculator!$H$27,"F",IF(Daily!D9704+Daily!H9704=0,IF(D9703+H9703&gt;0,"L",""),""))</f>
        <v/>
      </c>
      <c r="B9704" s="34">
        <v>9703</v>
      </c>
      <c r="C9704" s="19">
        <f t="shared" ca="1" si="605"/>
        <v>55633</v>
      </c>
      <c r="D9704" s="29">
        <f t="shared" ca="1" si="607"/>
        <v>0</v>
      </c>
      <c r="E9704" s="29">
        <f ca="1">IF(C9704&lt;Calculator!$D$26,0,IF(DAY($C9704)=1,IF(D9704-Calculator!$G$24&gt;0,Calculator!$G$24,D9704),0))</f>
        <v>0</v>
      </c>
      <c r="F9704" s="29">
        <f ca="1">IF(E9704&gt;0,D9704*Calculator!$G$22/12,0)</f>
        <v>0</v>
      </c>
      <c r="G9704" s="29">
        <f ca="1">IF(E9704&gt;0,(IFERROR(-PMT(Calculator!$G$22/12,Calculator!$G$23*12,Calculator!$G$20),0))-F9704,0)</f>
        <v>0</v>
      </c>
      <c r="H9704" s="29">
        <f t="shared" ca="1" si="608"/>
        <v>0</v>
      </c>
      <c r="I9704" s="29">
        <f t="shared" ca="1" si="606"/>
        <v>0</v>
      </c>
      <c r="J9704" s="30">
        <f>Calculator!$G$40</f>
        <v>6.5000000000000002E-2</v>
      </c>
      <c r="K9704" s="29">
        <f ca="1">IF(C9704&gt;=Calculator!$G$27,IF(DAY($C9704)=1,Calculator!$G$34/2,IF(DAY($C9704)=15,Calculator!$G$34/2,0)),0)</f>
        <v>0</v>
      </c>
      <c r="L9704" s="29">
        <f ca="1">IF(DAY($C9704)=28,IF(H9704=0,0,Calculator!$G$35),0)</f>
        <v>0</v>
      </c>
      <c r="M9704" s="29">
        <f ca="1">IF(I9704&gt;0,IF(DAY($C9704)=1,SUM(INDIRECT("I"&amp;(ROW(C9703)-DAY(C9703))):I9703),0),0)</f>
        <v>0</v>
      </c>
      <c r="N9704" s="29">
        <f ca="1">IF(C9704&lt;Calculator!$G$27,0,IF(C9704=Calculator!$G$27,Calculator!$G$39,IF(H9704-K9704&lt;=0,IF(D9704&gt;Calculator!$G$39,IF(H9704-K9704+E9704+L9704+M9704+Calculator!$G$39&gt;Calculator!$G$39,Calculator!$G$39-(H9704+E9704+L9704+M9704-K9704),Calculator!$G$39),D9704),0)))</f>
        <v>0</v>
      </c>
    </row>
    <row r="9705" spans="1:14" ht="15.75" thickBot="1">
      <c r="A9705" s="33" t="str">
        <f ca="1">IF(C9705=Calculator!$H$27,"F",IF(Daily!D9705+Daily!H9705=0,IF(D9704+H9704&gt;0,"L",""),""))</f>
        <v/>
      </c>
      <c r="B9705" s="34">
        <v>9704</v>
      </c>
      <c r="C9705" s="19">
        <f t="shared" ca="1" si="605"/>
        <v>55634</v>
      </c>
      <c r="D9705" s="29">
        <f t="shared" ca="1" si="607"/>
        <v>0</v>
      </c>
      <c r="E9705" s="29">
        <f ca="1">IF(C9705&lt;Calculator!$D$26,0,IF(DAY($C9705)=1,IF(D9705-Calculator!$G$24&gt;0,Calculator!$G$24,D9705),0))</f>
        <v>0</v>
      </c>
      <c r="F9705" s="29">
        <f ca="1">IF(E9705&gt;0,D9705*Calculator!$G$22/12,0)</f>
        <v>0</v>
      </c>
      <c r="G9705" s="29">
        <f ca="1">IF(E9705&gt;0,(IFERROR(-PMT(Calculator!$G$22/12,Calculator!$G$23*12,Calculator!$G$20),0))-F9705,0)</f>
        <v>0</v>
      </c>
      <c r="H9705" s="29">
        <f t="shared" ca="1" si="608"/>
        <v>0</v>
      </c>
      <c r="I9705" s="29">
        <f t="shared" ca="1" si="606"/>
        <v>0</v>
      </c>
      <c r="J9705" s="30">
        <f>Calculator!$G$40</f>
        <v>6.5000000000000002E-2</v>
      </c>
      <c r="K9705" s="29">
        <f ca="1">IF(C9705&gt;=Calculator!$G$27,IF(DAY($C9705)=1,Calculator!$G$34/2,IF(DAY($C9705)=15,Calculator!$G$34/2,0)),0)</f>
        <v>0</v>
      </c>
      <c r="L9705" s="29">
        <f ca="1">IF(DAY($C9705)=28,IF(H9705=0,0,Calculator!$G$35),0)</f>
        <v>0</v>
      </c>
      <c r="M9705" s="29">
        <f ca="1">IF(I9705&gt;0,IF(DAY($C9705)=1,SUM(INDIRECT("I"&amp;(ROW(C9704)-DAY(C9704))):I9704),0),0)</f>
        <v>0</v>
      </c>
      <c r="N9705" s="29">
        <f ca="1">IF(C9705&lt;Calculator!$G$27,0,IF(C9705=Calculator!$G$27,Calculator!$G$39,IF(H9705-K9705&lt;=0,IF(D9705&gt;Calculator!$G$39,IF(H9705-K9705+E9705+L9705+M9705+Calculator!$G$39&gt;Calculator!$G$39,Calculator!$G$39-(H9705+E9705+L9705+M9705-K9705),Calculator!$G$39),D9705),0)))</f>
        <v>0</v>
      </c>
    </row>
    <row r="9706" spans="1:14" ht="15.75" thickBot="1">
      <c r="A9706" s="33" t="str">
        <f ca="1">IF(C9706=Calculator!$H$27,"F",IF(Daily!D9706+Daily!H9706=0,IF(D9705+H9705&gt;0,"L",""),""))</f>
        <v/>
      </c>
      <c r="B9706" s="34">
        <v>9705</v>
      </c>
      <c r="C9706" s="19">
        <f t="shared" ca="1" si="605"/>
        <v>55635</v>
      </c>
      <c r="D9706" s="29">
        <f t="shared" ca="1" si="607"/>
        <v>0</v>
      </c>
      <c r="E9706" s="29">
        <f ca="1">IF(C9706&lt;Calculator!$D$26,0,IF(DAY($C9706)=1,IF(D9706-Calculator!$G$24&gt;0,Calculator!$G$24,D9706),0))</f>
        <v>0</v>
      </c>
      <c r="F9706" s="29">
        <f ca="1">IF(E9706&gt;0,D9706*Calculator!$G$22/12,0)</f>
        <v>0</v>
      </c>
      <c r="G9706" s="29">
        <f ca="1">IF(E9706&gt;0,(IFERROR(-PMT(Calculator!$G$22/12,Calculator!$G$23*12,Calculator!$G$20),0))-F9706,0)</f>
        <v>0</v>
      </c>
      <c r="H9706" s="29">
        <f t="shared" ca="1" si="608"/>
        <v>0</v>
      </c>
      <c r="I9706" s="29">
        <f t="shared" ca="1" si="606"/>
        <v>0</v>
      </c>
      <c r="J9706" s="30">
        <f>Calculator!$G$40</f>
        <v>6.5000000000000002E-2</v>
      </c>
      <c r="K9706" s="29">
        <f ca="1">IF(C9706&gt;=Calculator!$G$27,IF(DAY($C9706)=1,Calculator!$G$34/2,IF(DAY($C9706)=15,Calculator!$G$34/2,0)),0)</f>
        <v>0</v>
      </c>
      <c r="L9706" s="29">
        <f ca="1">IF(DAY($C9706)=28,IF(H9706=0,0,Calculator!$G$35),0)</f>
        <v>0</v>
      </c>
      <c r="M9706" s="29">
        <f ca="1">IF(I9706&gt;0,IF(DAY($C9706)=1,SUM(INDIRECT("I"&amp;(ROW(C9705)-DAY(C9705))):I9705),0),0)</f>
        <v>0</v>
      </c>
      <c r="N9706" s="29">
        <f ca="1">IF(C9706&lt;Calculator!$G$27,0,IF(C9706=Calculator!$G$27,Calculator!$G$39,IF(H9706-K9706&lt;=0,IF(D9706&gt;Calculator!$G$39,IF(H9706-K9706+E9706+L9706+M9706+Calculator!$G$39&gt;Calculator!$G$39,Calculator!$G$39-(H9706+E9706+L9706+M9706-K9706),Calculator!$G$39),D9706),0)))</f>
        <v>0</v>
      </c>
    </row>
    <row r="9707" spans="1:14" ht="15.75" thickBot="1">
      <c r="A9707" s="33" t="str">
        <f ca="1">IF(C9707=Calculator!$H$27,"F",IF(Daily!D9707+Daily!H9707=0,IF(D9706+H9706&gt;0,"L",""),""))</f>
        <v/>
      </c>
      <c r="B9707" s="34">
        <v>9706</v>
      </c>
      <c r="C9707" s="19">
        <f t="shared" ca="1" si="605"/>
        <v>55636</v>
      </c>
      <c r="D9707" s="29">
        <f t="shared" ca="1" si="607"/>
        <v>0</v>
      </c>
      <c r="E9707" s="29">
        <f ca="1">IF(C9707&lt;Calculator!$D$26,0,IF(DAY($C9707)=1,IF(D9707-Calculator!$G$24&gt;0,Calculator!$G$24,D9707),0))</f>
        <v>0</v>
      </c>
      <c r="F9707" s="29">
        <f ca="1">IF(E9707&gt;0,D9707*Calculator!$G$22/12,0)</f>
        <v>0</v>
      </c>
      <c r="G9707" s="29">
        <f ca="1">IF(E9707&gt;0,(IFERROR(-PMT(Calculator!$G$22/12,Calculator!$G$23*12,Calculator!$G$20),0))-F9707,0)</f>
        <v>0</v>
      </c>
      <c r="H9707" s="29">
        <f t="shared" ca="1" si="608"/>
        <v>0</v>
      </c>
      <c r="I9707" s="29">
        <f t="shared" ca="1" si="606"/>
        <v>0</v>
      </c>
      <c r="J9707" s="30">
        <f>Calculator!$G$40</f>
        <v>6.5000000000000002E-2</v>
      </c>
      <c r="K9707" s="29">
        <f ca="1">IF(C9707&gt;=Calculator!$G$27,IF(DAY($C9707)=1,Calculator!$G$34/2,IF(DAY($C9707)=15,Calculator!$G$34/2,0)),0)</f>
        <v>0</v>
      </c>
      <c r="L9707" s="29">
        <f ca="1">IF(DAY($C9707)=28,IF(H9707=0,0,Calculator!$G$35),0)</f>
        <v>0</v>
      </c>
      <c r="M9707" s="29">
        <f ca="1">IF(I9707&gt;0,IF(DAY($C9707)=1,SUM(INDIRECT("I"&amp;(ROW(C9706)-DAY(C9706))):I9706),0),0)</f>
        <v>0</v>
      </c>
      <c r="N9707" s="29">
        <f ca="1">IF(C9707&lt;Calculator!$G$27,0,IF(C9707=Calculator!$G$27,Calculator!$G$39,IF(H9707-K9707&lt;=0,IF(D9707&gt;Calculator!$G$39,IF(H9707-K9707+E9707+L9707+M9707+Calculator!$G$39&gt;Calculator!$G$39,Calculator!$G$39-(H9707+E9707+L9707+M9707-K9707),Calculator!$G$39),D9707),0)))</f>
        <v>0</v>
      </c>
    </row>
    <row r="9708" spans="1:14" ht="15.75" thickBot="1">
      <c r="A9708" s="33" t="str">
        <f ca="1">IF(C9708=Calculator!$H$27,"F",IF(Daily!D9708+Daily!H9708=0,IF(D9707+H9707&gt;0,"L",""),""))</f>
        <v/>
      </c>
      <c r="B9708" s="34">
        <v>9707</v>
      </c>
      <c r="C9708" s="19">
        <f t="shared" ca="1" si="605"/>
        <v>55637</v>
      </c>
      <c r="D9708" s="29">
        <f t="shared" ca="1" si="607"/>
        <v>0</v>
      </c>
      <c r="E9708" s="29">
        <f ca="1">IF(C9708&lt;Calculator!$D$26,0,IF(DAY($C9708)=1,IF(D9708-Calculator!$G$24&gt;0,Calculator!$G$24,D9708),0))</f>
        <v>0</v>
      </c>
      <c r="F9708" s="29">
        <f ca="1">IF(E9708&gt;0,D9708*Calculator!$G$22/12,0)</f>
        <v>0</v>
      </c>
      <c r="G9708" s="29">
        <f ca="1">IF(E9708&gt;0,(IFERROR(-PMT(Calculator!$G$22/12,Calculator!$G$23*12,Calculator!$G$20),0))-F9708,0)</f>
        <v>0</v>
      </c>
      <c r="H9708" s="29">
        <f t="shared" ca="1" si="608"/>
        <v>0</v>
      </c>
      <c r="I9708" s="29">
        <f t="shared" ca="1" si="606"/>
        <v>0</v>
      </c>
      <c r="J9708" s="30">
        <f>Calculator!$G$40</f>
        <v>6.5000000000000002E-2</v>
      </c>
      <c r="K9708" s="29">
        <f ca="1">IF(C9708&gt;=Calculator!$G$27,IF(DAY($C9708)=1,Calculator!$G$34/2,IF(DAY($C9708)=15,Calculator!$G$34/2,0)),0)</f>
        <v>0</v>
      </c>
      <c r="L9708" s="29">
        <f ca="1">IF(DAY($C9708)=28,IF(H9708=0,0,Calculator!$G$35),0)</f>
        <v>0</v>
      </c>
      <c r="M9708" s="29">
        <f ca="1">IF(I9708&gt;0,IF(DAY($C9708)=1,SUM(INDIRECT("I"&amp;(ROW(C9707)-DAY(C9707))):I9707),0),0)</f>
        <v>0</v>
      </c>
      <c r="N9708" s="29">
        <f ca="1">IF(C9708&lt;Calculator!$G$27,0,IF(C9708=Calculator!$G$27,Calculator!$G$39,IF(H9708-K9708&lt;=0,IF(D9708&gt;Calculator!$G$39,IF(H9708-K9708+E9708+L9708+M9708+Calculator!$G$39&gt;Calculator!$G$39,Calculator!$G$39-(H9708+E9708+L9708+M9708-K9708),Calculator!$G$39),D9708),0)))</f>
        <v>0</v>
      </c>
    </row>
    <row r="9709" spans="1:14" ht="15.75" thickBot="1">
      <c r="A9709" s="33" t="str">
        <f ca="1">IF(C9709=Calculator!$H$27,"F",IF(Daily!D9709+Daily!H9709=0,IF(D9708+H9708&gt;0,"L",""),""))</f>
        <v/>
      </c>
      <c r="B9709" s="34">
        <v>9708</v>
      </c>
      <c r="C9709" s="19">
        <f t="shared" ca="1" si="605"/>
        <v>55638</v>
      </c>
      <c r="D9709" s="29">
        <f t="shared" ca="1" si="607"/>
        <v>0</v>
      </c>
      <c r="E9709" s="29">
        <f ca="1">IF(C9709&lt;Calculator!$D$26,0,IF(DAY($C9709)=1,IF(D9709-Calculator!$G$24&gt;0,Calculator!$G$24,D9709),0))</f>
        <v>0</v>
      </c>
      <c r="F9709" s="29">
        <f ca="1">IF(E9709&gt;0,D9709*Calculator!$G$22/12,0)</f>
        <v>0</v>
      </c>
      <c r="G9709" s="29">
        <f ca="1">IF(E9709&gt;0,(IFERROR(-PMT(Calculator!$G$22/12,Calculator!$G$23*12,Calculator!$G$20),0))-F9709,0)</f>
        <v>0</v>
      </c>
      <c r="H9709" s="29">
        <f t="shared" ca="1" si="608"/>
        <v>0</v>
      </c>
      <c r="I9709" s="29">
        <f t="shared" ca="1" si="606"/>
        <v>0</v>
      </c>
      <c r="J9709" s="30">
        <f>Calculator!$G$40</f>
        <v>6.5000000000000002E-2</v>
      </c>
      <c r="K9709" s="29">
        <f ca="1">IF(C9709&gt;=Calculator!$G$27,IF(DAY($C9709)=1,Calculator!$G$34/2,IF(DAY($C9709)=15,Calculator!$G$34/2,0)),0)</f>
        <v>0</v>
      </c>
      <c r="L9709" s="29">
        <f ca="1">IF(DAY($C9709)=28,IF(H9709=0,0,Calculator!$G$35),0)</f>
        <v>0</v>
      </c>
      <c r="M9709" s="29">
        <f ca="1">IF(I9709&gt;0,IF(DAY($C9709)=1,SUM(INDIRECT("I"&amp;(ROW(C9708)-DAY(C9708))):I9708),0),0)</f>
        <v>0</v>
      </c>
      <c r="N9709" s="29">
        <f ca="1">IF(C9709&lt;Calculator!$G$27,0,IF(C9709=Calculator!$G$27,Calculator!$G$39,IF(H9709-K9709&lt;=0,IF(D9709&gt;Calculator!$G$39,IF(H9709-K9709+E9709+L9709+M9709+Calculator!$G$39&gt;Calculator!$G$39,Calculator!$G$39-(H9709+E9709+L9709+M9709-K9709),Calculator!$G$39),D9709),0)))</f>
        <v>0</v>
      </c>
    </row>
    <row r="9710" spans="1:14" ht="15.75" thickBot="1">
      <c r="A9710" s="33" t="str">
        <f ca="1">IF(C9710=Calculator!$H$27,"F",IF(Daily!D9710+Daily!H9710=0,IF(D9709+H9709&gt;0,"L",""),""))</f>
        <v/>
      </c>
      <c r="B9710" s="34">
        <v>9709</v>
      </c>
      <c r="C9710" s="19">
        <f t="shared" ca="1" si="605"/>
        <v>55639</v>
      </c>
      <c r="D9710" s="29">
        <f t="shared" ca="1" si="607"/>
        <v>0</v>
      </c>
      <c r="E9710" s="29">
        <f ca="1">IF(C9710&lt;Calculator!$D$26,0,IF(DAY($C9710)=1,IF(D9710-Calculator!$G$24&gt;0,Calculator!$G$24,D9710),0))</f>
        <v>0</v>
      </c>
      <c r="F9710" s="29">
        <f ca="1">IF(E9710&gt;0,D9710*Calculator!$G$22/12,0)</f>
        <v>0</v>
      </c>
      <c r="G9710" s="29">
        <f ca="1">IF(E9710&gt;0,(IFERROR(-PMT(Calculator!$G$22/12,Calculator!$G$23*12,Calculator!$G$20),0))-F9710,0)</f>
        <v>0</v>
      </c>
      <c r="H9710" s="29">
        <f t="shared" ca="1" si="608"/>
        <v>0</v>
      </c>
      <c r="I9710" s="29">
        <f t="shared" ca="1" si="606"/>
        <v>0</v>
      </c>
      <c r="J9710" s="30">
        <f>Calculator!$G$40</f>
        <v>6.5000000000000002E-2</v>
      </c>
      <c r="K9710" s="29">
        <f ca="1">IF(C9710&gt;=Calculator!$G$27,IF(DAY($C9710)=1,Calculator!$G$34/2,IF(DAY($C9710)=15,Calculator!$G$34/2,0)),0)</f>
        <v>0</v>
      </c>
      <c r="L9710" s="29">
        <f ca="1">IF(DAY($C9710)=28,IF(H9710=0,0,Calculator!$G$35),0)</f>
        <v>0</v>
      </c>
      <c r="M9710" s="29">
        <f ca="1">IF(I9710&gt;0,IF(DAY($C9710)=1,SUM(INDIRECT("I"&amp;(ROW(C9709)-DAY(C9709))):I9709),0),0)</f>
        <v>0</v>
      </c>
      <c r="N9710" s="29">
        <f ca="1">IF(C9710&lt;Calculator!$G$27,0,IF(C9710=Calculator!$G$27,Calculator!$G$39,IF(H9710-K9710&lt;=0,IF(D9710&gt;Calculator!$G$39,IF(H9710-K9710+E9710+L9710+M9710+Calculator!$G$39&gt;Calculator!$G$39,Calculator!$G$39-(H9710+E9710+L9710+M9710-K9710),Calculator!$G$39),D9710),0)))</f>
        <v>0</v>
      </c>
    </row>
    <row r="9711" spans="1:14" ht="15.75" thickBot="1">
      <c r="A9711" s="33" t="str">
        <f ca="1">IF(C9711=Calculator!$H$27,"F",IF(Daily!D9711+Daily!H9711=0,IF(D9710+H9710&gt;0,"L",""),""))</f>
        <v/>
      </c>
      <c r="B9711" s="34">
        <v>9710</v>
      </c>
      <c r="C9711" s="19">
        <f t="shared" ca="1" si="605"/>
        <v>55640</v>
      </c>
      <c r="D9711" s="29">
        <f t="shared" ca="1" si="607"/>
        <v>0</v>
      </c>
      <c r="E9711" s="29">
        <f ca="1">IF(C9711&lt;Calculator!$D$26,0,IF(DAY($C9711)=1,IF(D9711-Calculator!$G$24&gt;0,Calculator!$G$24,D9711),0))</f>
        <v>0</v>
      </c>
      <c r="F9711" s="29">
        <f ca="1">IF(E9711&gt;0,D9711*Calculator!$G$22/12,0)</f>
        <v>0</v>
      </c>
      <c r="G9711" s="29">
        <f ca="1">IF(E9711&gt;0,(IFERROR(-PMT(Calculator!$G$22/12,Calculator!$G$23*12,Calculator!$G$20),0))-F9711,0)</f>
        <v>0</v>
      </c>
      <c r="H9711" s="29">
        <f t="shared" ca="1" si="608"/>
        <v>0</v>
      </c>
      <c r="I9711" s="29">
        <f t="shared" ca="1" si="606"/>
        <v>0</v>
      </c>
      <c r="J9711" s="30">
        <f>Calculator!$G$40</f>
        <v>6.5000000000000002E-2</v>
      </c>
      <c r="K9711" s="29">
        <f ca="1">IF(C9711&gt;=Calculator!$G$27,IF(DAY($C9711)=1,Calculator!$G$34/2,IF(DAY($C9711)=15,Calculator!$G$34/2,0)),0)</f>
        <v>4500</v>
      </c>
      <c r="L9711" s="29">
        <f ca="1">IF(DAY($C9711)=28,IF(H9711=0,0,Calculator!$G$35),0)</f>
        <v>0</v>
      </c>
      <c r="M9711" s="29">
        <f ca="1">IF(I9711&gt;0,IF(DAY($C9711)=1,SUM(INDIRECT("I"&amp;(ROW(C9710)-DAY(C9710))):I9710),0),0)</f>
        <v>0</v>
      </c>
      <c r="N9711" s="29">
        <f ca="1">IF(C9711&lt;Calculator!$G$27,0,IF(C9711=Calculator!$G$27,Calculator!$G$39,IF(H9711-K9711&lt;=0,IF(D9711&gt;Calculator!$G$39,IF(H9711-K9711+E9711+L9711+M9711+Calculator!$G$39&gt;Calculator!$G$39,Calculator!$G$39-(H9711+E9711+L9711+M9711-K9711),Calculator!$G$39),D9711),0)))</f>
        <v>0</v>
      </c>
    </row>
    <row r="9712" spans="1:14" ht="15.75" thickBot="1">
      <c r="A9712" s="33" t="str">
        <f ca="1">IF(C9712=Calculator!$H$27,"F",IF(Daily!D9712+Daily!H9712=0,IF(D9711+H9711&gt;0,"L",""),""))</f>
        <v/>
      </c>
      <c r="B9712" s="34">
        <v>9711</v>
      </c>
      <c r="C9712" s="19">
        <f t="shared" ca="1" si="605"/>
        <v>55641</v>
      </c>
      <c r="D9712" s="29">
        <f t="shared" ca="1" si="607"/>
        <v>0</v>
      </c>
      <c r="E9712" s="29">
        <f ca="1">IF(C9712&lt;Calculator!$D$26,0,IF(DAY($C9712)=1,IF(D9712-Calculator!$G$24&gt;0,Calculator!$G$24,D9712),0))</f>
        <v>0</v>
      </c>
      <c r="F9712" s="29">
        <f ca="1">IF(E9712&gt;0,D9712*Calculator!$G$22/12,0)</f>
        <v>0</v>
      </c>
      <c r="G9712" s="29">
        <f ca="1">IF(E9712&gt;0,(IFERROR(-PMT(Calculator!$G$22/12,Calculator!$G$23*12,Calculator!$G$20),0))-F9712,0)</f>
        <v>0</v>
      </c>
      <c r="H9712" s="29">
        <f t="shared" ca="1" si="608"/>
        <v>0</v>
      </c>
      <c r="I9712" s="29">
        <f t="shared" ca="1" si="606"/>
        <v>0</v>
      </c>
      <c r="J9712" s="30">
        <f>Calculator!$G$40</f>
        <v>6.5000000000000002E-2</v>
      </c>
      <c r="K9712" s="29">
        <f ca="1">IF(C9712&gt;=Calculator!$G$27,IF(DAY($C9712)=1,Calculator!$G$34/2,IF(DAY($C9712)=15,Calculator!$G$34/2,0)),0)</f>
        <v>0</v>
      </c>
      <c r="L9712" s="29">
        <f ca="1">IF(DAY($C9712)=28,IF(H9712=0,0,Calculator!$G$35),0)</f>
        <v>0</v>
      </c>
      <c r="M9712" s="29">
        <f ca="1">IF(I9712&gt;0,IF(DAY($C9712)=1,SUM(INDIRECT("I"&amp;(ROW(C9711)-DAY(C9711))):I9711),0),0)</f>
        <v>0</v>
      </c>
      <c r="N9712" s="29">
        <f ca="1">IF(C9712&lt;Calculator!$G$27,0,IF(C9712=Calculator!$G$27,Calculator!$G$39,IF(H9712-K9712&lt;=0,IF(D9712&gt;Calculator!$G$39,IF(H9712-K9712+E9712+L9712+M9712+Calculator!$G$39&gt;Calculator!$G$39,Calculator!$G$39-(H9712+E9712+L9712+M9712-K9712),Calculator!$G$39),D9712),0)))</f>
        <v>0</v>
      </c>
    </row>
    <row r="9713" spans="1:14" ht="15.75" thickBot="1">
      <c r="A9713" s="33" t="str">
        <f ca="1">IF(C9713=Calculator!$H$27,"F",IF(Daily!D9713+Daily!H9713=0,IF(D9712+H9712&gt;0,"L",""),""))</f>
        <v/>
      </c>
      <c r="B9713" s="34">
        <v>9712</v>
      </c>
      <c r="C9713" s="19">
        <f t="shared" ca="1" si="605"/>
        <v>55642</v>
      </c>
      <c r="D9713" s="29">
        <f t="shared" ca="1" si="607"/>
        <v>0</v>
      </c>
      <c r="E9713" s="29">
        <f ca="1">IF(C9713&lt;Calculator!$D$26,0,IF(DAY($C9713)=1,IF(D9713-Calculator!$G$24&gt;0,Calculator!$G$24,D9713),0))</f>
        <v>0</v>
      </c>
      <c r="F9713" s="29">
        <f ca="1">IF(E9713&gt;0,D9713*Calculator!$G$22/12,0)</f>
        <v>0</v>
      </c>
      <c r="G9713" s="29">
        <f ca="1">IF(E9713&gt;0,(IFERROR(-PMT(Calculator!$G$22/12,Calculator!$G$23*12,Calculator!$G$20),0))-F9713,0)</f>
        <v>0</v>
      </c>
      <c r="H9713" s="29">
        <f t="shared" ca="1" si="608"/>
        <v>0</v>
      </c>
      <c r="I9713" s="29">
        <f t="shared" ca="1" si="606"/>
        <v>0</v>
      </c>
      <c r="J9713" s="30">
        <f>Calculator!$G$40</f>
        <v>6.5000000000000002E-2</v>
      </c>
      <c r="K9713" s="29">
        <f ca="1">IF(C9713&gt;=Calculator!$G$27,IF(DAY($C9713)=1,Calculator!$G$34/2,IF(DAY($C9713)=15,Calculator!$G$34/2,0)),0)</f>
        <v>0</v>
      </c>
      <c r="L9713" s="29">
        <f ca="1">IF(DAY($C9713)=28,IF(H9713=0,0,Calculator!$G$35),0)</f>
        <v>0</v>
      </c>
      <c r="M9713" s="29">
        <f ca="1">IF(I9713&gt;0,IF(DAY($C9713)=1,SUM(INDIRECT("I"&amp;(ROW(C9712)-DAY(C9712))):I9712),0),0)</f>
        <v>0</v>
      </c>
      <c r="N9713" s="29">
        <f ca="1">IF(C9713&lt;Calculator!$G$27,0,IF(C9713=Calculator!$G$27,Calculator!$G$39,IF(H9713-K9713&lt;=0,IF(D9713&gt;Calculator!$G$39,IF(H9713-K9713+E9713+L9713+M9713+Calculator!$G$39&gt;Calculator!$G$39,Calculator!$G$39-(H9713+E9713+L9713+M9713-K9713),Calculator!$G$39),D9713),0)))</f>
        <v>0</v>
      </c>
    </row>
    <row r="9714" spans="1:14" ht="15.75" thickBot="1">
      <c r="A9714" s="33" t="str">
        <f ca="1">IF(C9714=Calculator!$H$27,"F",IF(Daily!D9714+Daily!H9714=0,IF(D9713+H9713&gt;0,"L",""),""))</f>
        <v/>
      </c>
      <c r="B9714" s="34">
        <v>9713</v>
      </c>
      <c r="C9714" s="19">
        <f t="shared" ca="1" si="605"/>
        <v>55643</v>
      </c>
      <c r="D9714" s="29">
        <f t="shared" ca="1" si="607"/>
        <v>0</v>
      </c>
      <c r="E9714" s="29">
        <f ca="1">IF(C9714&lt;Calculator!$D$26,0,IF(DAY($C9714)=1,IF(D9714-Calculator!$G$24&gt;0,Calculator!$G$24,D9714),0))</f>
        <v>0</v>
      </c>
      <c r="F9714" s="29">
        <f ca="1">IF(E9714&gt;0,D9714*Calculator!$G$22/12,0)</f>
        <v>0</v>
      </c>
      <c r="G9714" s="29">
        <f ca="1">IF(E9714&gt;0,(IFERROR(-PMT(Calculator!$G$22/12,Calculator!$G$23*12,Calculator!$G$20),0))-F9714,0)</f>
        <v>0</v>
      </c>
      <c r="H9714" s="29">
        <f t="shared" ca="1" si="608"/>
        <v>0</v>
      </c>
      <c r="I9714" s="29">
        <f t="shared" ca="1" si="606"/>
        <v>0</v>
      </c>
      <c r="J9714" s="30">
        <f>Calculator!$G$40</f>
        <v>6.5000000000000002E-2</v>
      </c>
      <c r="K9714" s="29">
        <f ca="1">IF(C9714&gt;=Calculator!$G$27,IF(DAY($C9714)=1,Calculator!$G$34/2,IF(DAY($C9714)=15,Calculator!$G$34/2,0)),0)</f>
        <v>0</v>
      </c>
      <c r="L9714" s="29">
        <f ca="1">IF(DAY($C9714)=28,IF(H9714=0,0,Calculator!$G$35),0)</f>
        <v>0</v>
      </c>
      <c r="M9714" s="29">
        <f ca="1">IF(I9714&gt;0,IF(DAY($C9714)=1,SUM(INDIRECT("I"&amp;(ROW(C9713)-DAY(C9713))):I9713),0),0)</f>
        <v>0</v>
      </c>
      <c r="N9714" s="29">
        <f ca="1">IF(C9714&lt;Calculator!$G$27,0,IF(C9714=Calculator!$G$27,Calculator!$G$39,IF(H9714-K9714&lt;=0,IF(D9714&gt;Calculator!$G$39,IF(H9714-K9714+E9714+L9714+M9714+Calculator!$G$39&gt;Calculator!$G$39,Calculator!$G$39-(H9714+E9714+L9714+M9714-K9714),Calculator!$G$39),D9714),0)))</f>
        <v>0</v>
      </c>
    </row>
    <row r="9715" spans="1:14" ht="15.75" thickBot="1">
      <c r="A9715" s="33" t="str">
        <f ca="1">IF(C9715=Calculator!$H$27,"F",IF(Daily!D9715+Daily!H9715=0,IF(D9714+H9714&gt;0,"L",""),""))</f>
        <v/>
      </c>
      <c r="B9715" s="34">
        <v>9714</v>
      </c>
      <c r="C9715" s="19">
        <f t="shared" ca="1" si="605"/>
        <v>55644</v>
      </c>
      <c r="D9715" s="29">
        <f t="shared" ca="1" si="607"/>
        <v>0</v>
      </c>
      <c r="E9715" s="29">
        <f ca="1">IF(C9715&lt;Calculator!$D$26,0,IF(DAY($C9715)=1,IF(D9715-Calculator!$G$24&gt;0,Calculator!$G$24,D9715),0))</f>
        <v>0</v>
      </c>
      <c r="F9715" s="29">
        <f ca="1">IF(E9715&gt;0,D9715*Calculator!$G$22/12,0)</f>
        <v>0</v>
      </c>
      <c r="G9715" s="29">
        <f ca="1">IF(E9715&gt;0,(IFERROR(-PMT(Calculator!$G$22/12,Calculator!$G$23*12,Calculator!$G$20),0))-F9715,0)</f>
        <v>0</v>
      </c>
      <c r="H9715" s="29">
        <f t="shared" ca="1" si="608"/>
        <v>0</v>
      </c>
      <c r="I9715" s="29">
        <f t="shared" ca="1" si="606"/>
        <v>0</v>
      </c>
      <c r="J9715" s="30">
        <f>Calculator!$G$40</f>
        <v>6.5000000000000002E-2</v>
      </c>
      <c r="K9715" s="29">
        <f ca="1">IF(C9715&gt;=Calculator!$G$27,IF(DAY($C9715)=1,Calculator!$G$34/2,IF(DAY($C9715)=15,Calculator!$G$34/2,0)),0)</f>
        <v>0</v>
      </c>
      <c r="L9715" s="29">
        <f ca="1">IF(DAY($C9715)=28,IF(H9715=0,0,Calculator!$G$35),0)</f>
        <v>0</v>
      </c>
      <c r="M9715" s="29">
        <f ca="1">IF(I9715&gt;0,IF(DAY($C9715)=1,SUM(INDIRECT("I"&amp;(ROW(C9714)-DAY(C9714))):I9714),0),0)</f>
        <v>0</v>
      </c>
      <c r="N9715" s="29">
        <f ca="1">IF(C9715&lt;Calculator!$G$27,0,IF(C9715=Calculator!$G$27,Calculator!$G$39,IF(H9715-K9715&lt;=0,IF(D9715&gt;Calculator!$G$39,IF(H9715-K9715+E9715+L9715+M9715+Calculator!$G$39&gt;Calculator!$G$39,Calculator!$G$39-(H9715+E9715+L9715+M9715-K9715),Calculator!$G$39),D9715),0)))</f>
        <v>0</v>
      </c>
    </row>
    <row r="9716" spans="1:14" ht="15.75" thickBot="1">
      <c r="A9716" s="33" t="str">
        <f ca="1">IF(C9716=Calculator!$H$27,"F",IF(Daily!D9716+Daily!H9716=0,IF(D9715+H9715&gt;0,"L",""),""))</f>
        <v/>
      </c>
      <c r="B9716" s="34">
        <v>9715</v>
      </c>
      <c r="C9716" s="19">
        <f t="shared" ca="1" si="605"/>
        <v>55645</v>
      </c>
      <c r="D9716" s="29">
        <f t="shared" ca="1" si="607"/>
        <v>0</v>
      </c>
      <c r="E9716" s="29">
        <f ca="1">IF(C9716&lt;Calculator!$D$26,0,IF(DAY($C9716)=1,IF(D9716-Calculator!$G$24&gt;0,Calculator!$G$24,D9716),0))</f>
        <v>0</v>
      </c>
      <c r="F9716" s="29">
        <f ca="1">IF(E9716&gt;0,D9716*Calculator!$G$22/12,0)</f>
        <v>0</v>
      </c>
      <c r="G9716" s="29">
        <f ca="1">IF(E9716&gt;0,(IFERROR(-PMT(Calculator!$G$22/12,Calculator!$G$23*12,Calculator!$G$20),0))-F9716,0)</f>
        <v>0</v>
      </c>
      <c r="H9716" s="29">
        <f t="shared" ca="1" si="608"/>
        <v>0</v>
      </c>
      <c r="I9716" s="29">
        <f t="shared" ca="1" si="606"/>
        <v>0</v>
      </c>
      <c r="J9716" s="30">
        <f>Calculator!$G$40</f>
        <v>6.5000000000000002E-2</v>
      </c>
      <c r="K9716" s="29">
        <f ca="1">IF(C9716&gt;=Calculator!$G$27,IF(DAY($C9716)=1,Calculator!$G$34/2,IF(DAY($C9716)=15,Calculator!$G$34/2,0)),0)</f>
        <v>0</v>
      </c>
      <c r="L9716" s="29">
        <f ca="1">IF(DAY($C9716)=28,IF(H9716=0,0,Calculator!$G$35),0)</f>
        <v>0</v>
      </c>
      <c r="M9716" s="29">
        <f ca="1">IF(I9716&gt;0,IF(DAY($C9716)=1,SUM(INDIRECT("I"&amp;(ROW(C9715)-DAY(C9715))):I9715),0),0)</f>
        <v>0</v>
      </c>
      <c r="N9716" s="29">
        <f ca="1">IF(C9716&lt;Calculator!$G$27,0,IF(C9716=Calculator!$G$27,Calculator!$G$39,IF(H9716-K9716&lt;=0,IF(D9716&gt;Calculator!$G$39,IF(H9716-K9716+E9716+L9716+M9716+Calculator!$G$39&gt;Calculator!$G$39,Calculator!$G$39-(H9716+E9716+L9716+M9716-K9716),Calculator!$G$39),D9716),0)))</f>
        <v>0</v>
      </c>
    </row>
    <row r="9717" spans="1:14" ht="15.75" thickBot="1">
      <c r="A9717" s="33" t="str">
        <f ca="1">IF(C9717=Calculator!$H$27,"F",IF(Daily!D9717+Daily!H9717=0,IF(D9716+H9716&gt;0,"L",""),""))</f>
        <v/>
      </c>
      <c r="B9717" s="34">
        <v>9716</v>
      </c>
      <c r="C9717" s="19">
        <f t="shared" ca="1" si="605"/>
        <v>55646</v>
      </c>
      <c r="D9717" s="29">
        <f t="shared" ca="1" si="607"/>
        <v>0</v>
      </c>
      <c r="E9717" s="29">
        <f ca="1">IF(C9717&lt;Calculator!$D$26,0,IF(DAY($C9717)=1,IF(D9717-Calculator!$G$24&gt;0,Calculator!$G$24,D9717),0))</f>
        <v>0</v>
      </c>
      <c r="F9717" s="29">
        <f ca="1">IF(E9717&gt;0,D9717*Calculator!$G$22/12,0)</f>
        <v>0</v>
      </c>
      <c r="G9717" s="29">
        <f ca="1">IF(E9717&gt;0,(IFERROR(-PMT(Calculator!$G$22/12,Calculator!$G$23*12,Calculator!$G$20),0))-F9717,0)</f>
        <v>0</v>
      </c>
      <c r="H9717" s="29">
        <f t="shared" ca="1" si="608"/>
        <v>0</v>
      </c>
      <c r="I9717" s="29">
        <f t="shared" ca="1" si="606"/>
        <v>0</v>
      </c>
      <c r="J9717" s="30">
        <f>Calculator!$G$40</f>
        <v>6.5000000000000002E-2</v>
      </c>
      <c r="K9717" s="29">
        <f ca="1">IF(C9717&gt;=Calculator!$G$27,IF(DAY($C9717)=1,Calculator!$G$34/2,IF(DAY($C9717)=15,Calculator!$G$34/2,0)),0)</f>
        <v>0</v>
      </c>
      <c r="L9717" s="29">
        <f ca="1">IF(DAY($C9717)=28,IF(H9717=0,0,Calculator!$G$35),0)</f>
        <v>0</v>
      </c>
      <c r="M9717" s="29">
        <f ca="1">IF(I9717&gt;0,IF(DAY($C9717)=1,SUM(INDIRECT("I"&amp;(ROW(C9716)-DAY(C9716))):I9716),0),0)</f>
        <v>0</v>
      </c>
      <c r="N9717" s="29">
        <f ca="1">IF(C9717&lt;Calculator!$G$27,0,IF(C9717=Calculator!$G$27,Calculator!$G$39,IF(H9717-K9717&lt;=0,IF(D9717&gt;Calculator!$G$39,IF(H9717-K9717+E9717+L9717+M9717+Calculator!$G$39&gt;Calculator!$G$39,Calculator!$G$39-(H9717+E9717+L9717+M9717-K9717),Calculator!$G$39),D9717),0)))</f>
        <v>0</v>
      </c>
    </row>
    <row r="9718" spans="1:14" ht="15.75" thickBot="1">
      <c r="A9718" s="33" t="str">
        <f ca="1">IF(C9718=Calculator!$H$27,"F",IF(Daily!D9718+Daily!H9718=0,IF(D9717+H9717&gt;0,"L",""),""))</f>
        <v/>
      </c>
      <c r="B9718" s="34">
        <v>9717</v>
      </c>
      <c r="C9718" s="19">
        <f t="shared" ca="1" si="605"/>
        <v>55647</v>
      </c>
      <c r="D9718" s="29">
        <f t="shared" ca="1" si="607"/>
        <v>0</v>
      </c>
      <c r="E9718" s="29">
        <f ca="1">IF(C9718&lt;Calculator!$D$26,0,IF(DAY($C9718)=1,IF(D9718-Calculator!$G$24&gt;0,Calculator!$G$24,D9718),0))</f>
        <v>0</v>
      </c>
      <c r="F9718" s="29">
        <f ca="1">IF(E9718&gt;0,D9718*Calculator!$G$22/12,0)</f>
        <v>0</v>
      </c>
      <c r="G9718" s="29">
        <f ca="1">IF(E9718&gt;0,(IFERROR(-PMT(Calculator!$G$22/12,Calculator!$G$23*12,Calculator!$G$20),0))-F9718,0)</f>
        <v>0</v>
      </c>
      <c r="H9718" s="29">
        <f t="shared" ca="1" si="608"/>
        <v>0</v>
      </c>
      <c r="I9718" s="29">
        <f t="shared" ca="1" si="606"/>
        <v>0</v>
      </c>
      <c r="J9718" s="30">
        <f>Calculator!$G$40</f>
        <v>6.5000000000000002E-2</v>
      </c>
      <c r="K9718" s="29">
        <f ca="1">IF(C9718&gt;=Calculator!$G$27,IF(DAY($C9718)=1,Calculator!$G$34/2,IF(DAY($C9718)=15,Calculator!$G$34/2,0)),0)</f>
        <v>0</v>
      </c>
      <c r="L9718" s="29">
        <f ca="1">IF(DAY($C9718)=28,IF(H9718=0,0,Calculator!$G$35),0)</f>
        <v>0</v>
      </c>
      <c r="M9718" s="29">
        <f ca="1">IF(I9718&gt;0,IF(DAY($C9718)=1,SUM(INDIRECT("I"&amp;(ROW(C9717)-DAY(C9717))):I9717),0),0)</f>
        <v>0</v>
      </c>
      <c r="N9718" s="29">
        <f ca="1">IF(C9718&lt;Calculator!$G$27,0,IF(C9718=Calculator!$G$27,Calculator!$G$39,IF(H9718-K9718&lt;=0,IF(D9718&gt;Calculator!$G$39,IF(H9718-K9718+E9718+L9718+M9718+Calculator!$G$39&gt;Calculator!$G$39,Calculator!$G$39-(H9718+E9718+L9718+M9718-K9718),Calculator!$G$39),D9718),0)))</f>
        <v>0</v>
      </c>
    </row>
    <row r="9719" spans="1:14" ht="15.75" thickBot="1">
      <c r="A9719" s="33" t="str">
        <f ca="1">IF(C9719=Calculator!$H$27,"F",IF(Daily!D9719+Daily!H9719=0,IF(D9718+H9718&gt;0,"L",""),""))</f>
        <v/>
      </c>
      <c r="B9719" s="34">
        <v>9718</v>
      </c>
      <c r="C9719" s="19">
        <f t="shared" ca="1" si="605"/>
        <v>55648</v>
      </c>
      <c r="D9719" s="29">
        <f t="shared" ca="1" si="607"/>
        <v>0</v>
      </c>
      <c r="E9719" s="29">
        <f ca="1">IF(C9719&lt;Calculator!$D$26,0,IF(DAY($C9719)=1,IF(D9719-Calculator!$G$24&gt;0,Calculator!$G$24,D9719),0))</f>
        <v>0</v>
      </c>
      <c r="F9719" s="29">
        <f ca="1">IF(E9719&gt;0,D9719*Calculator!$G$22/12,0)</f>
        <v>0</v>
      </c>
      <c r="G9719" s="29">
        <f ca="1">IF(E9719&gt;0,(IFERROR(-PMT(Calculator!$G$22/12,Calculator!$G$23*12,Calculator!$G$20),0))-F9719,0)</f>
        <v>0</v>
      </c>
      <c r="H9719" s="29">
        <f t="shared" ca="1" si="608"/>
        <v>0</v>
      </c>
      <c r="I9719" s="29">
        <f t="shared" ca="1" si="606"/>
        <v>0</v>
      </c>
      <c r="J9719" s="30">
        <f>Calculator!$G$40</f>
        <v>6.5000000000000002E-2</v>
      </c>
      <c r="K9719" s="29">
        <f ca="1">IF(C9719&gt;=Calculator!$G$27,IF(DAY($C9719)=1,Calculator!$G$34/2,IF(DAY($C9719)=15,Calculator!$G$34/2,0)),0)</f>
        <v>0</v>
      </c>
      <c r="L9719" s="29">
        <f ca="1">IF(DAY($C9719)=28,IF(H9719=0,0,Calculator!$G$35),0)</f>
        <v>0</v>
      </c>
      <c r="M9719" s="29">
        <f ca="1">IF(I9719&gt;0,IF(DAY($C9719)=1,SUM(INDIRECT("I"&amp;(ROW(C9718)-DAY(C9718))):I9718),0),0)</f>
        <v>0</v>
      </c>
      <c r="N9719" s="29">
        <f ca="1">IF(C9719&lt;Calculator!$G$27,0,IF(C9719=Calculator!$G$27,Calculator!$G$39,IF(H9719-K9719&lt;=0,IF(D9719&gt;Calculator!$G$39,IF(H9719-K9719+E9719+L9719+M9719+Calculator!$G$39&gt;Calculator!$G$39,Calculator!$G$39-(H9719+E9719+L9719+M9719-K9719),Calculator!$G$39),D9719),0)))</f>
        <v>0</v>
      </c>
    </row>
    <row r="9720" spans="1:14" ht="15.75" thickBot="1">
      <c r="A9720" s="33" t="str">
        <f ca="1">IF(C9720=Calculator!$H$27,"F",IF(Daily!D9720+Daily!H9720=0,IF(D9719+H9719&gt;0,"L",""),""))</f>
        <v/>
      </c>
      <c r="B9720" s="34">
        <v>9719</v>
      </c>
      <c r="C9720" s="19">
        <f t="shared" ca="1" si="605"/>
        <v>55649</v>
      </c>
      <c r="D9720" s="29">
        <f t="shared" ca="1" si="607"/>
        <v>0</v>
      </c>
      <c r="E9720" s="29">
        <f ca="1">IF(C9720&lt;Calculator!$D$26,0,IF(DAY($C9720)=1,IF(D9720-Calculator!$G$24&gt;0,Calculator!$G$24,D9720),0))</f>
        <v>0</v>
      </c>
      <c r="F9720" s="29">
        <f ca="1">IF(E9720&gt;0,D9720*Calculator!$G$22/12,0)</f>
        <v>0</v>
      </c>
      <c r="G9720" s="29">
        <f ca="1">IF(E9720&gt;0,(IFERROR(-PMT(Calculator!$G$22/12,Calculator!$G$23*12,Calculator!$G$20),0))-F9720,0)</f>
        <v>0</v>
      </c>
      <c r="H9720" s="29">
        <f t="shared" ca="1" si="608"/>
        <v>0</v>
      </c>
      <c r="I9720" s="29">
        <f t="shared" ca="1" si="606"/>
        <v>0</v>
      </c>
      <c r="J9720" s="30">
        <f>Calculator!$G$40</f>
        <v>6.5000000000000002E-2</v>
      </c>
      <c r="K9720" s="29">
        <f ca="1">IF(C9720&gt;=Calculator!$G$27,IF(DAY($C9720)=1,Calculator!$G$34/2,IF(DAY($C9720)=15,Calculator!$G$34/2,0)),0)</f>
        <v>0</v>
      </c>
      <c r="L9720" s="29">
        <f ca="1">IF(DAY($C9720)=28,IF(H9720=0,0,Calculator!$G$35),0)</f>
        <v>0</v>
      </c>
      <c r="M9720" s="29">
        <f ca="1">IF(I9720&gt;0,IF(DAY($C9720)=1,SUM(INDIRECT("I"&amp;(ROW(C9719)-DAY(C9719))):I9719),0),0)</f>
        <v>0</v>
      </c>
      <c r="N9720" s="29">
        <f ca="1">IF(C9720&lt;Calculator!$G$27,0,IF(C9720=Calculator!$G$27,Calculator!$G$39,IF(H9720-K9720&lt;=0,IF(D9720&gt;Calculator!$G$39,IF(H9720-K9720+E9720+L9720+M9720+Calculator!$G$39&gt;Calculator!$G$39,Calculator!$G$39-(H9720+E9720+L9720+M9720-K9720),Calculator!$G$39),D9720),0)))</f>
        <v>0</v>
      </c>
    </row>
    <row r="9721" spans="1:14" ht="15.75" thickBot="1">
      <c r="A9721" s="33" t="str">
        <f ca="1">IF(C9721=Calculator!$H$27,"F",IF(Daily!D9721+Daily!H9721=0,IF(D9720+H9720&gt;0,"L",""),""))</f>
        <v/>
      </c>
      <c r="B9721" s="34">
        <v>9720</v>
      </c>
      <c r="C9721" s="19">
        <f t="shared" ca="1" si="605"/>
        <v>55650</v>
      </c>
      <c r="D9721" s="29">
        <f t="shared" ca="1" si="607"/>
        <v>0</v>
      </c>
      <c r="E9721" s="29">
        <f ca="1">IF(C9721&lt;Calculator!$D$26,0,IF(DAY($C9721)=1,IF(D9721-Calculator!$G$24&gt;0,Calculator!$G$24,D9721),0))</f>
        <v>0</v>
      </c>
      <c r="F9721" s="29">
        <f ca="1">IF(E9721&gt;0,D9721*Calculator!$G$22/12,0)</f>
        <v>0</v>
      </c>
      <c r="G9721" s="29">
        <f ca="1">IF(E9721&gt;0,(IFERROR(-PMT(Calculator!$G$22/12,Calculator!$G$23*12,Calculator!$G$20),0))-F9721,0)</f>
        <v>0</v>
      </c>
      <c r="H9721" s="29">
        <f t="shared" ca="1" si="608"/>
        <v>0</v>
      </c>
      <c r="I9721" s="29">
        <f t="shared" ca="1" si="606"/>
        <v>0</v>
      </c>
      <c r="J9721" s="30">
        <f>Calculator!$G$40</f>
        <v>6.5000000000000002E-2</v>
      </c>
      <c r="K9721" s="29">
        <f ca="1">IF(C9721&gt;=Calculator!$G$27,IF(DAY($C9721)=1,Calculator!$G$34/2,IF(DAY($C9721)=15,Calculator!$G$34/2,0)),0)</f>
        <v>0</v>
      </c>
      <c r="L9721" s="29">
        <f ca="1">IF(DAY($C9721)=28,IF(H9721=0,0,Calculator!$G$35),0)</f>
        <v>0</v>
      </c>
      <c r="M9721" s="29">
        <f ca="1">IF(I9721&gt;0,IF(DAY($C9721)=1,SUM(INDIRECT("I"&amp;(ROW(C9720)-DAY(C9720))):I9720),0),0)</f>
        <v>0</v>
      </c>
      <c r="N9721" s="29">
        <f ca="1">IF(C9721&lt;Calculator!$G$27,0,IF(C9721=Calculator!$G$27,Calculator!$G$39,IF(H9721-K9721&lt;=0,IF(D9721&gt;Calculator!$G$39,IF(H9721-K9721+E9721+L9721+M9721+Calculator!$G$39&gt;Calculator!$G$39,Calculator!$G$39-(H9721+E9721+L9721+M9721-K9721),Calculator!$G$39),D9721),0)))</f>
        <v>0</v>
      </c>
    </row>
    <row r="9722" spans="1:14" ht="15.75" thickBot="1">
      <c r="A9722" s="33" t="str">
        <f ca="1">IF(C9722=Calculator!$H$27,"F",IF(Daily!D9722+Daily!H9722=0,IF(D9721+H9721&gt;0,"L",""),""))</f>
        <v/>
      </c>
      <c r="B9722" s="34">
        <v>9721</v>
      </c>
      <c r="C9722" s="19">
        <f t="shared" ca="1" si="605"/>
        <v>55651</v>
      </c>
      <c r="D9722" s="29">
        <f t="shared" ca="1" si="607"/>
        <v>0</v>
      </c>
      <c r="E9722" s="29">
        <f ca="1">IF(C9722&lt;Calculator!$D$26,0,IF(DAY($C9722)=1,IF(D9722-Calculator!$G$24&gt;0,Calculator!$G$24,D9722),0))</f>
        <v>0</v>
      </c>
      <c r="F9722" s="29">
        <f ca="1">IF(E9722&gt;0,D9722*Calculator!$G$22/12,0)</f>
        <v>0</v>
      </c>
      <c r="G9722" s="29">
        <f ca="1">IF(E9722&gt;0,(IFERROR(-PMT(Calculator!$G$22/12,Calculator!$G$23*12,Calculator!$G$20),0))-F9722,0)</f>
        <v>0</v>
      </c>
      <c r="H9722" s="29">
        <f t="shared" ca="1" si="608"/>
        <v>0</v>
      </c>
      <c r="I9722" s="29">
        <f t="shared" ca="1" si="606"/>
        <v>0</v>
      </c>
      <c r="J9722" s="30">
        <f>Calculator!$G$40</f>
        <v>6.5000000000000002E-2</v>
      </c>
      <c r="K9722" s="29">
        <f ca="1">IF(C9722&gt;=Calculator!$G$27,IF(DAY($C9722)=1,Calculator!$G$34/2,IF(DAY($C9722)=15,Calculator!$G$34/2,0)),0)</f>
        <v>0</v>
      </c>
      <c r="L9722" s="29">
        <f ca="1">IF(DAY($C9722)=28,IF(H9722=0,0,Calculator!$G$35),0)</f>
        <v>0</v>
      </c>
      <c r="M9722" s="29">
        <f ca="1">IF(I9722&gt;0,IF(DAY($C9722)=1,SUM(INDIRECT("I"&amp;(ROW(C9721)-DAY(C9721))):I9721),0),0)</f>
        <v>0</v>
      </c>
      <c r="N9722" s="29">
        <f ca="1">IF(C9722&lt;Calculator!$G$27,0,IF(C9722=Calculator!$G$27,Calculator!$G$39,IF(H9722-K9722&lt;=0,IF(D9722&gt;Calculator!$G$39,IF(H9722-K9722+E9722+L9722+M9722+Calculator!$G$39&gt;Calculator!$G$39,Calculator!$G$39-(H9722+E9722+L9722+M9722-K9722),Calculator!$G$39),D9722),0)))</f>
        <v>0</v>
      </c>
    </row>
    <row r="9723" spans="1:14" ht="15.75" thickBot="1">
      <c r="A9723" s="33" t="str">
        <f ca="1">IF(C9723=Calculator!$H$27,"F",IF(Daily!D9723+Daily!H9723=0,IF(D9722+H9722&gt;0,"L",""),""))</f>
        <v/>
      </c>
      <c r="B9723" s="34">
        <v>9722</v>
      </c>
      <c r="C9723" s="19">
        <f t="shared" ca="1" si="605"/>
        <v>55652</v>
      </c>
      <c r="D9723" s="29">
        <f t="shared" ca="1" si="607"/>
        <v>0</v>
      </c>
      <c r="E9723" s="29">
        <f ca="1">IF(C9723&lt;Calculator!$D$26,0,IF(DAY($C9723)=1,IF(D9723-Calculator!$G$24&gt;0,Calculator!$G$24,D9723),0))</f>
        <v>0</v>
      </c>
      <c r="F9723" s="29">
        <f ca="1">IF(E9723&gt;0,D9723*Calculator!$G$22/12,0)</f>
        <v>0</v>
      </c>
      <c r="G9723" s="29">
        <f ca="1">IF(E9723&gt;0,(IFERROR(-PMT(Calculator!$G$22/12,Calculator!$G$23*12,Calculator!$G$20),0))-F9723,0)</f>
        <v>0</v>
      </c>
      <c r="H9723" s="29">
        <f t="shared" ca="1" si="608"/>
        <v>0</v>
      </c>
      <c r="I9723" s="29">
        <f t="shared" ca="1" si="606"/>
        <v>0</v>
      </c>
      <c r="J9723" s="30">
        <f>Calculator!$G$40</f>
        <v>6.5000000000000002E-2</v>
      </c>
      <c r="K9723" s="29">
        <f ca="1">IF(C9723&gt;=Calculator!$G$27,IF(DAY($C9723)=1,Calculator!$G$34/2,IF(DAY($C9723)=15,Calculator!$G$34/2,0)),0)</f>
        <v>0</v>
      </c>
      <c r="L9723" s="29">
        <f ca="1">IF(DAY($C9723)=28,IF(H9723=0,0,Calculator!$G$35),0)</f>
        <v>0</v>
      </c>
      <c r="M9723" s="29">
        <f ca="1">IF(I9723&gt;0,IF(DAY($C9723)=1,SUM(INDIRECT("I"&amp;(ROW(C9722)-DAY(C9722))):I9722),0),0)</f>
        <v>0</v>
      </c>
      <c r="N9723" s="29">
        <f ca="1">IF(C9723&lt;Calculator!$G$27,0,IF(C9723=Calculator!$G$27,Calculator!$G$39,IF(H9723-K9723&lt;=0,IF(D9723&gt;Calculator!$G$39,IF(H9723-K9723+E9723+L9723+M9723+Calculator!$G$39&gt;Calculator!$G$39,Calculator!$G$39-(H9723+E9723+L9723+M9723-K9723),Calculator!$G$39),D9723),0)))</f>
        <v>0</v>
      </c>
    </row>
    <row r="9724" spans="1:14" ht="15.75" thickBot="1">
      <c r="A9724" s="33" t="str">
        <f ca="1">IF(C9724=Calculator!$H$27,"F",IF(Daily!D9724+Daily!H9724=0,IF(D9723+H9723&gt;0,"L",""),""))</f>
        <v/>
      </c>
      <c r="B9724" s="34">
        <v>9723</v>
      </c>
      <c r="C9724" s="19">
        <f t="shared" ca="1" si="605"/>
        <v>55653</v>
      </c>
      <c r="D9724" s="29">
        <f t="shared" ca="1" si="607"/>
        <v>0</v>
      </c>
      <c r="E9724" s="29">
        <f ca="1">IF(C9724&lt;Calculator!$D$26,0,IF(DAY($C9724)=1,IF(D9724-Calculator!$G$24&gt;0,Calculator!$G$24,D9724),0))</f>
        <v>0</v>
      </c>
      <c r="F9724" s="29">
        <f ca="1">IF(E9724&gt;0,D9724*Calculator!$G$22/12,0)</f>
        <v>0</v>
      </c>
      <c r="G9724" s="29">
        <f ca="1">IF(E9724&gt;0,(IFERROR(-PMT(Calculator!$G$22/12,Calculator!$G$23*12,Calculator!$G$20),0))-F9724,0)</f>
        <v>0</v>
      </c>
      <c r="H9724" s="29">
        <f t="shared" ca="1" si="608"/>
        <v>0</v>
      </c>
      <c r="I9724" s="29">
        <f t="shared" ca="1" si="606"/>
        <v>0</v>
      </c>
      <c r="J9724" s="30">
        <f>Calculator!$G$40</f>
        <v>6.5000000000000002E-2</v>
      </c>
      <c r="K9724" s="29">
        <f ca="1">IF(C9724&gt;=Calculator!$G$27,IF(DAY($C9724)=1,Calculator!$G$34/2,IF(DAY($C9724)=15,Calculator!$G$34/2,0)),0)</f>
        <v>0</v>
      </c>
      <c r="L9724" s="29">
        <f ca="1">IF(DAY($C9724)=28,IF(H9724=0,0,Calculator!$G$35),0)</f>
        <v>0</v>
      </c>
      <c r="M9724" s="29">
        <f ca="1">IF(I9724&gt;0,IF(DAY($C9724)=1,SUM(INDIRECT("I"&amp;(ROW(C9723)-DAY(C9723))):I9723),0),0)</f>
        <v>0</v>
      </c>
      <c r="N9724" s="29">
        <f ca="1">IF(C9724&lt;Calculator!$G$27,0,IF(C9724=Calculator!$G$27,Calculator!$G$39,IF(H9724-K9724&lt;=0,IF(D9724&gt;Calculator!$G$39,IF(H9724-K9724+E9724+L9724+M9724+Calculator!$G$39&gt;Calculator!$G$39,Calculator!$G$39-(H9724+E9724+L9724+M9724-K9724),Calculator!$G$39),D9724),0)))</f>
        <v>0</v>
      </c>
    </row>
    <row r="9725" spans="1:14" ht="15.75" thickBot="1">
      <c r="A9725" s="33" t="str">
        <f ca="1">IF(C9725=Calculator!$H$27,"F",IF(Daily!D9725+Daily!H9725=0,IF(D9724+H9724&gt;0,"L",""),""))</f>
        <v/>
      </c>
      <c r="B9725" s="34">
        <v>9724</v>
      </c>
      <c r="C9725" s="19">
        <f t="shared" ca="1" si="605"/>
        <v>55654</v>
      </c>
      <c r="D9725" s="29">
        <f t="shared" ca="1" si="607"/>
        <v>0</v>
      </c>
      <c r="E9725" s="29">
        <f ca="1">IF(C9725&lt;Calculator!$D$26,0,IF(DAY($C9725)=1,IF(D9725-Calculator!$G$24&gt;0,Calculator!$G$24,D9725),0))</f>
        <v>0</v>
      </c>
      <c r="F9725" s="29">
        <f ca="1">IF(E9725&gt;0,D9725*Calculator!$G$22/12,0)</f>
        <v>0</v>
      </c>
      <c r="G9725" s="29">
        <f ca="1">IF(E9725&gt;0,(IFERROR(-PMT(Calculator!$G$22/12,Calculator!$G$23*12,Calculator!$G$20),0))-F9725,0)</f>
        <v>0</v>
      </c>
      <c r="H9725" s="29">
        <f t="shared" ca="1" si="608"/>
        <v>0</v>
      </c>
      <c r="I9725" s="29">
        <f t="shared" ca="1" si="606"/>
        <v>0</v>
      </c>
      <c r="J9725" s="30">
        <f>Calculator!$G$40</f>
        <v>6.5000000000000002E-2</v>
      </c>
      <c r="K9725" s="29">
        <f ca="1">IF(C9725&gt;=Calculator!$G$27,IF(DAY($C9725)=1,Calculator!$G$34/2,IF(DAY($C9725)=15,Calculator!$G$34/2,0)),0)</f>
        <v>4500</v>
      </c>
      <c r="L9725" s="29">
        <f ca="1">IF(DAY($C9725)=28,IF(H9725=0,0,Calculator!$G$35),0)</f>
        <v>0</v>
      </c>
      <c r="M9725" s="29">
        <f ca="1">IF(I9725&gt;0,IF(DAY($C9725)=1,SUM(INDIRECT("I"&amp;(ROW(C9724)-DAY(C9724))):I9724),0),0)</f>
        <v>0</v>
      </c>
      <c r="N9725" s="29">
        <f ca="1">IF(C9725&lt;Calculator!$G$27,0,IF(C9725=Calculator!$G$27,Calculator!$G$39,IF(H9725-K9725&lt;=0,IF(D9725&gt;Calculator!$G$39,IF(H9725-K9725+E9725+L9725+M9725+Calculator!$G$39&gt;Calculator!$G$39,Calculator!$G$39-(H9725+E9725+L9725+M9725-K9725),Calculator!$G$39),D9725),0)))</f>
        <v>0</v>
      </c>
    </row>
    <row r="9726" spans="1:14" ht="15.75" thickBot="1">
      <c r="A9726" s="33" t="str">
        <f ca="1">IF(C9726=Calculator!$H$27,"F",IF(Daily!D9726+Daily!H9726=0,IF(D9725+H9725&gt;0,"L",""),""))</f>
        <v/>
      </c>
      <c r="B9726" s="34">
        <v>9725</v>
      </c>
      <c r="C9726" s="19">
        <f t="shared" ca="1" si="605"/>
        <v>55655</v>
      </c>
      <c r="D9726" s="29">
        <f t="shared" ca="1" si="607"/>
        <v>0</v>
      </c>
      <c r="E9726" s="29">
        <f ca="1">IF(C9726&lt;Calculator!$D$26,0,IF(DAY($C9726)=1,IF(D9726-Calculator!$G$24&gt;0,Calculator!$G$24,D9726),0))</f>
        <v>0</v>
      </c>
      <c r="F9726" s="29">
        <f ca="1">IF(E9726&gt;0,D9726*Calculator!$G$22/12,0)</f>
        <v>0</v>
      </c>
      <c r="G9726" s="29">
        <f ca="1">IF(E9726&gt;0,(IFERROR(-PMT(Calculator!$G$22/12,Calculator!$G$23*12,Calculator!$G$20),0))-F9726,0)</f>
        <v>0</v>
      </c>
      <c r="H9726" s="29">
        <f t="shared" ca="1" si="608"/>
        <v>0</v>
      </c>
      <c r="I9726" s="29">
        <f t="shared" ca="1" si="606"/>
        <v>0</v>
      </c>
      <c r="J9726" s="30">
        <f>Calculator!$G$40</f>
        <v>6.5000000000000002E-2</v>
      </c>
      <c r="K9726" s="29">
        <f ca="1">IF(C9726&gt;=Calculator!$G$27,IF(DAY($C9726)=1,Calculator!$G$34/2,IF(DAY($C9726)=15,Calculator!$G$34/2,0)),0)</f>
        <v>0</v>
      </c>
      <c r="L9726" s="29">
        <f ca="1">IF(DAY($C9726)=28,IF(H9726=0,0,Calculator!$G$35),0)</f>
        <v>0</v>
      </c>
      <c r="M9726" s="29">
        <f ca="1">IF(I9726&gt;0,IF(DAY($C9726)=1,SUM(INDIRECT("I"&amp;(ROW(C9725)-DAY(C9725))):I9725),0),0)</f>
        <v>0</v>
      </c>
      <c r="N9726" s="29">
        <f ca="1">IF(C9726&lt;Calculator!$G$27,0,IF(C9726=Calculator!$G$27,Calculator!$G$39,IF(H9726-K9726&lt;=0,IF(D9726&gt;Calculator!$G$39,IF(H9726-K9726+E9726+L9726+M9726+Calculator!$G$39&gt;Calculator!$G$39,Calculator!$G$39-(H9726+E9726+L9726+M9726-K9726),Calculator!$G$39),D9726),0)))</f>
        <v>0</v>
      </c>
    </row>
    <row r="9727" spans="1:14" ht="15.75" thickBot="1">
      <c r="A9727" s="33" t="str">
        <f ca="1">IF(C9727=Calculator!$H$27,"F",IF(Daily!D9727+Daily!H9727=0,IF(D9726+H9726&gt;0,"L",""),""))</f>
        <v/>
      </c>
      <c r="B9727" s="34">
        <v>9726</v>
      </c>
      <c r="C9727" s="19">
        <f t="shared" ca="1" si="605"/>
        <v>55656</v>
      </c>
      <c r="D9727" s="29">
        <f t="shared" ca="1" si="607"/>
        <v>0</v>
      </c>
      <c r="E9727" s="29">
        <f ca="1">IF(C9727&lt;Calculator!$D$26,0,IF(DAY($C9727)=1,IF(D9727-Calculator!$G$24&gt;0,Calculator!$G$24,D9727),0))</f>
        <v>0</v>
      </c>
      <c r="F9727" s="29">
        <f ca="1">IF(E9727&gt;0,D9727*Calculator!$G$22/12,0)</f>
        <v>0</v>
      </c>
      <c r="G9727" s="29">
        <f ca="1">IF(E9727&gt;0,(IFERROR(-PMT(Calculator!$G$22/12,Calculator!$G$23*12,Calculator!$G$20),0))-F9727,0)</f>
        <v>0</v>
      </c>
      <c r="H9727" s="29">
        <f t="shared" ca="1" si="608"/>
        <v>0</v>
      </c>
      <c r="I9727" s="29">
        <f t="shared" ca="1" si="606"/>
        <v>0</v>
      </c>
      <c r="J9727" s="30">
        <f>Calculator!$G$40</f>
        <v>6.5000000000000002E-2</v>
      </c>
      <c r="K9727" s="29">
        <f ca="1">IF(C9727&gt;=Calculator!$G$27,IF(DAY($C9727)=1,Calculator!$G$34/2,IF(DAY($C9727)=15,Calculator!$G$34/2,0)),0)</f>
        <v>0</v>
      </c>
      <c r="L9727" s="29">
        <f ca="1">IF(DAY($C9727)=28,IF(H9727=0,0,Calculator!$G$35),0)</f>
        <v>0</v>
      </c>
      <c r="M9727" s="29">
        <f ca="1">IF(I9727&gt;0,IF(DAY($C9727)=1,SUM(INDIRECT("I"&amp;(ROW(C9726)-DAY(C9726))):I9726),0),0)</f>
        <v>0</v>
      </c>
      <c r="N9727" s="29">
        <f ca="1">IF(C9727&lt;Calculator!$G$27,0,IF(C9727=Calculator!$G$27,Calculator!$G$39,IF(H9727-K9727&lt;=0,IF(D9727&gt;Calculator!$G$39,IF(H9727-K9727+E9727+L9727+M9727+Calculator!$G$39&gt;Calculator!$G$39,Calculator!$G$39-(H9727+E9727+L9727+M9727-K9727),Calculator!$G$39),D9727),0)))</f>
        <v>0</v>
      </c>
    </row>
    <row r="9728" spans="1:14" ht="15.75" thickBot="1">
      <c r="A9728" s="33" t="str">
        <f ca="1">IF(C9728=Calculator!$H$27,"F",IF(Daily!D9728+Daily!H9728=0,IF(D9727+H9727&gt;0,"L",""),""))</f>
        <v/>
      </c>
      <c r="B9728" s="34">
        <v>9727</v>
      </c>
      <c r="C9728" s="19">
        <f t="shared" ca="1" si="605"/>
        <v>55657</v>
      </c>
      <c r="D9728" s="29">
        <f t="shared" ca="1" si="607"/>
        <v>0</v>
      </c>
      <c r="E9728" s="29">
        <f ca="1">IF(C9728&lt;Calculator!$D$26,0,IF(DAY($C9728)=1,IF(D9728-Calculator!$G$24&gt;0,Calculator!$G$24,D9728),0))</f>
        <v>0</v>
      </c>
      <c r="F9728" s="29">
        <f ca="1">IF(E9728&gt;0,D9728*Calculator!$G$22/12,0)</f>
        <v>0</v>
      </c>
      <c r="G9728" s="29">
        <f ca="1">IF(E9728&gt;0,(IFERROR(-PMT(Calculator!$G$22/12,Calculator!$G$23*12,Calculator!$G$20),0))-F9728,0)</f>
        <v>0</v>
      </c>
      <c r="H9728" s="29">
        <f t="shared" ca="1" si="608"/>
        <v>0</v>
      </c>
      <c r="I9728" s="29">
        <f t="shared" ca="1" si="606"/>
        <v>0</v>
      </c>
      <c r="J9728" s="30">
        <f>Calculator!$G$40</f>
        <v>6.5000000000000002E-2</v>
      </c>
      <c r="K9728" s="29">
        <f ca="1">IF(C9728&gt;=Calculator!$G$27,IF(DAY($C9728)=1,Calculator!$G$34/2,IF(DAY($C9728)=15,Calculator!$G$34/2,0)),0)</f>
        <v>0</v>
      </c>
      <c r="L9728" s="29">
        <f ca="1">IF(DAY($C9728)=28,IF(H9728=0,0,Calculator!$G$35),0)</f>
        <v>0</v>
      </c>
      <c r="M9728" s="29">
        <f ca="1">IF(I9728&gt;0,IF(DAY($C9728)=1,SUM(INDIRECT("I"&amp;(ROW(C9727)-DAY(C9727))):I9727),0),0)</f>
        <v>0</v>
      </c>
      <c r="N9728" s="29">
        <f ca="1">IF(C9728&lt;Calculator!$G$27,0,IF(C9728=Calculator!$G$27,Calculator!$G$39,IF(H9728-K9728&lt;=0,IF(D9728&gt;Calculator!$G$39,IF(H9728-K9728+E9728+L9728+M9728+Calculator!$G$39&gt;Calculator!$G$39,Calculator!$G$39-(H9728+E9728+L9728+M9728-K9728),Calculator!$G$39),D9728),0)))</f>
        <v>0</v>
      </c>
    </row>
    <row r="9729" spans="1:14" ht="15.75" thickBot="1">
      <c r="A9729" s="33" t="str">
        <f ca="1">IF(C9729=Calculator!$H$27,"F",IF(Daily!D9729+Daily!H9729=0,IF(D9728+H9728&gt;0,"L",""),""))</f>
        <v/>
      </c>
      <c r="B9729" s="34">
        <v>9728</v>
      </c>
      <c r="C9729" s="19">
        <f t="shared" ca="1" si="605"/>
        <v>55658</v>
      </c>
      <c r="D9729" s="29">
        <f t="shared" ca="1" si="607"/>
        <v>0</v>
      </c>
      <c r="E9729" s="29">
        <f ca="1">IF(C9729&lt;Calculator!$D$26,0,IF(DAY($C9729)=1,IF(D9729-Calculator!$G$24&gt;0,Calculator!$G$24,D9729),0))</f>
        <v>0</v>
      </c>
      <c r="F9729" s="29">
        <f ca="1">IF(E9729&gt;0,D9729*Calculator!$G$22/12,0)</f>
        <v>0</v>
      </c>
      <c r="G9729" s="29">
        <f ca="1">IF(E9729&gt;0,(IFERROR(-PMT(Calculator!$G$22/12,Calculator!$G$23*12,Calculator!$G$20),0))-F9729,0)</f>
        <v>0</v>
      </c>
      <c r="H9729" s="29">
        <f t="shared" ca="1" si="608"/>
        <v>0</v>
      </c>
      <c r="I9729" s="29">
        <f t="shared" ca="1" si="606"/>
        <v>0</v>
      </c>
      <c r="J9729" s="30">
        <f>Calculator!$G$40</f>
        <v>6.5000000000000002E-2</v>
      </c>
      <c r="K9729" s="29">
        <f ca="1">IF(C9729&gt;=Calculator!$G$27,IF(DAY($C9729)=1,Calculator!$G$34/2,IF(DAY($C9729)=15,Calculator!$G$34/2,0)),0)</f>
        <v>0</v>
      </c>
      <c r="L9729" s="29">
        <f ca="1">IF(DAY($C9729)=28,IF(H9729=0,0,Calculator!$G$35),0)</f>
        <v>0</v>
      </c>
      <c r="M9729" s="29">
        <f ca="1">IF(I9729&gt;0,IF(DAY($C9729)=1,SUM(INDIRECT("I"&amp;(ROW(C9728)-DAY(C9728))):I9728),0),0)</f>
        <v>0</v>
      </c>
      <c r="N9729" s="29">
        <f ca="1">IF(C9729&lt;Calculator!$G$27,0,IF(C9729=Calculator!$G$27,Calculator!$G$39,IF(H9729-K9729&lt;=0,IF(D9729&gt;Calculator!$G$39,IF(H9729-K9729+E9729+L9729+M9729+Calculator!$G$39&gt;Calculator!$G$39,Calculator!$G$39-(H9729+E9729+L9729+M9729-K9729),Calculator!$G$39),D9729),0)))</f>
        <v>0</v>
      </c>
    </row>
    <row r="9730" spans="1:14" ht="15.75" thickBot="1">
      <c r="A9730" s="33" t="str">
        <f ca="1">IF(C9730=Calculator!$H$27,"F",IF(Daily!D9730+Daily!H9730=0,IF(D9729+H9729&gt;0,"L",""),""))</f>
        <v/>
      </c>
      <c r="B9730" s="34">
        <v>9729</v>
      </c>
      <c r="C9730" s="19">
        <f t="shared" ca="1" si="605"/>
        <v>55659</v>
      </c>
      <c r="D9730" s="29">
        <f t="shared" ca="1" si="607"/>
        <v>0</v>
      </c>
      <c r="E9730" s="29">
        <f ca="1">IF(C9730&lt;Calculator!$D$26,0,IF(DAY($C9730)=1,IF(D9730-Calculator!$G$24&gt;0,Calculator!$G$24,D9730),0))</f>
        <v>0</v>
      </c>
      <c r="F9730" s="29">
        <f ca="1">IF(E9730&gt;0,D9730*Calculator!$G$22/12,0)</f>
        <v>0</v>
      </c>
      <c r="G9730" s="29">
        <f ca="1">IF(E9730&gt;0,(IFERROR(-PMT(Calculator!$G$22/12,Calculator!$G$23*12,Calculator!$G$20),0))-F9730,0)</f>
        <v>0</v>
      </c>
      <c r="H9730" s="29">
        <f t="shared" ca="1" si="608"/>
        <v>0</v>
      </c>
      <c r="I9730" s="29">
        <f t="shared" ca="1" si="606"/>
        <v>0</v>
      </c>
      <c r="J9730" s="30">
        <f>Calculator!$G$40</f>
        <v>6.5000000000000002E-2</v>
      </c>
      <c r="K9730" s="29">
        <f ca="1">IF(C9730&gt;=Calculator!$G$27,IF(DAY($C9730)=1,Calculator!$G$34/2,IF(DAY($C9730)=15,Calculator!$G$34/2,0)),0)</f>
        <v>0</v>
      </c>
      <c r="L9730" s="29">
        <f ca="1">IF(DAY($C9730)=28,IF(H9730=0,0,Calculator!$G$35),0)</f>
        <v>0</v>
      </c>
      <c r="M9730" s="29">
        <f ca="1">IF(I9730&gt;0,IF(DAY($C9730)=1,SUM(INDIRECT("I"&amp;(ROW(C9729)-DAY(C9729))):I9729),0),0)</f>
        <v>0</v>
      </c>
      <c r="N9730" s="29">
        <f ca="1">IF(C9730&lt;Calculator!$G$27,0,IF(C9730=Calculator!$G$27,Calculator!$G$39,IF(H9730-K9730&lt;=0,IF(D9730&gt;Calculator!$G$39,IF(H9730-K9730+E9730+L9730+M9730+Calculator!$G$39&gt;Calculator!$G$39,Calculator!$G$39-(H9730+E9730+L9730+M9730-K9730),Calculator!$G$39),D9730),0)))</f>
        <v>0</v>
      </c>
    </row>
    <row r="9731" spans="1:14" ht="15.75" thickBot="1">
      <c r="A9731" s="33" t="str">
        <f ca="1">IF(C9731=Calculator!$H$27,"F",IF(Daily!D9731+Daily!H9731=0,IF(D9730+H9730&gt;0,"L",""),""))</f>
        <v/>
      </c>
      <c r="B9731" s="34">
        <v>9730</v>
      </c>
      <c r="C9731" s="19">
        <f t="shared" ref="C9731:C9794" ca="1" si="609">C9730+1</f>
        <v>55660</v>
      </c>
      <c r="D9731" s="29">
        <f t="shared" ca="1" si="607"/>
        <v>0</v>
      </c>
      <c r="E9731" s="29">
        <f ca="1">IF(C9731&lt;Calculator!$D$26,0,IF(DAY($C9731)=1,IF(D9731-Calculator!$G$24&gt;0,Calculator!$G$24,D9731),0))</f>
        <v>0</v>
      </c>
      <c r="F9731" s="29">
        <f ca="1">IF(E9731&gt;0,D9731*Calculator!$G$22/12,0)</f>
        <v>0</v>
      </c>
      <c r="G9731" s="29">
        <f ca="1">IF(E9731&gt;0,(IFERROR(-PMT(Calculator!$G$22/12,Calculator!$G$23*12,Calculator!$G$20),0))-F9731,0)</f>
        <v>0</v>
      </c>
      <c r="H9731" s="29">
        <f t="shared" ca="1" si="608"/>
        <v>0</v>
      </c>
      <c r="I9731" s="29">
        <f t="shared" ref="I9731:I9794" ca="1" si="610">H9731*J9731/365</f>
        <v>0</v>
      </c>
      <c r="J9731" s="30">
        <f>Calculator!$G$40</f>
        <v>6.5000000000000002E-2</v>
      </c>
      <c r="K9731" s="29">
        <f ca="1">IF(C9731&gt;=Calculator!$G$27,IF(DAY($C9731)=1,Calculator!$G$34/2,IF(DAY($C9731)=15,Calculator!$G$34/2,0)),0)</f>
        <v>0</v>
      </c>
      <c r="L9731" s="29">
        <f ca="1">IF(DAY($C9731)=28,IF(H9731=0,0,Calculator!$G$35),0)</f>
        <v>0</v>
      </c>
      <c r="M9731" s="29">
        <f ca="1">IF(I9731&gt;0,IF(DAY($C9731)=1,SUM(INDIRECT("I"&amp;(ROW(C9730)-DAY(C9730))):I9730),0),0)</f>
        <v>0</v>
      </c>
      <c r="N9731" s="29">
        <f ca="1">IF(C9731&lt;Calculator!$G$27,0,IF(C9731=Calculator!$G$27,Calculator!$G$39,IF(H9731-K9731&lt;=0,IF(D9731&gt;Calculator!$G$39,IF(H9731-K9731+E9731+L9731+M9731+Calculator!$G$39&gt;Calculator!$G$39,Calculator!$G$39-(H9731+E9731+L9731+M9731-K9731),Calculator!$G$39),D9731),0)))</f>
        <v>0</v>
      </c>
    </row>
    <row r="9732" spans="1:14" ht="15.75" thickBot="1">
      <c r="A9732" s="33" t="str">
        <f ca="1">IF(C9732=Calculator!$H$27,"F",IF(Daily!D9732+Daily!H9732=0,IF(D9731+H9731&gt;0,"L",""),""))</f>
        <v/>
      </c>
      <c r="B9732" s="34">
        <v>9731</v>
      </c>
      <c r="C9732" s="19">
        <f t="shared" ca="1" si="609"/>
        <v>55661</v>
      </c>
      <c r="D9732" s="29">
        <f t="shared" ref="D9732:D9795" ca="1" si="611">IF(((D9731-G9731)-N9731)&lt;0,0,((D9731-G9731)-N9731))</f>
        <v>0</v>
      </c>
      <c r="E9732" s="29">
        <f ca="1">IF(C9732&lt;Calculator!$D$26,0,IF(DAY($C9732)=1,IF(D9732-Calculator!$G$24&gt;0,Calculator!$G$24,D9732),0))</f>
        <v>0</v>
      </c>
      <c r="F9732" s="29">
        <f ca="1">IF(E9732&gt;0,D9732*Calculator!$G$22/12,0)</f>
        <v>0</v>
      </c>
      <c r="G9732" s="29">
        <f ca="1">IF(E9732&gt;0,(IFERROR(-PMT(Calculator!$G$22/12,Calculator!$G$23*12,Calculator!$G$20),0))-F9732,0)</f>
        <v>0</v>
      </c>
      <c r="H9732" s="29">
        <f t="shared" ref="H9732:H9795" ca="1" si="612">IF((H9731-K9731+SUM(L9731:N9731)+E9731)&lt;0,0,(H9731-K9731+SUM(L9731:N9731)+E9731))</f>
        <v>0</v>
      </c>
      <c r="I9732" s="29">
        <f t="shared" ca="1" si="610"/>
        <v>0</v>
      </c>
      <c r="J9732" s="30">
        <f>Calculator!$G$40</f>
        <v>6.5000000000000002E-2</v>
      </c>
      <c r="K9732" s="29">
        <f ca="1">IF(C9732&gt;=Calculator!$G$27,IF(DAY($C9732)=1,Calculator!$G$34/2,IF(DAY($C9732)=15,Calculator!$G$34/2,0)),0)</f>
        <v>0</v>
      </c>
      <c r="L9732" s="29">
        <f ca="1">IF(DAY($C9732)=28,IF(H9732=0,0,Calculator!$G$35),0)</f>
        <v>0</v>
      </c>
      <c r="M9732" s="29">
        <f ca="1">IF(I9732&gt;0,IF(DAY($C9732)=1,SUM(INDIRECT("I"&amp;(ROW(C9731)-DAY(C9731))):I9731),0),0)</f>
        <v>0</v>
      </c>
      <c r="N9732" s="29">
        <f ca="1">IF(C9732&lt;Calculator!$G$27,0,IF(C9732=Calculator!$G$27,Calculator!$G$39,IF(H9732-K9732&lt;=0,IF(D9732&gt;Calculator!$G$39,IF(H9732-K9732+E9732+L9732+M9732+Calculator!$G$39&gt;Calculator!$G$39,Calculator!$G$39-(H9732+E9732+L9732+M9732-K9732),Calculator!$G$39),D9732),0)))</f>
        <v>0</v>
      </c>
    </row>
    <row r="9733" spans="1:14" ht="15.75" thickBot="1">
      <c r="A9733" s="33" t="str">
        <f ca="1">IF(C9733=Calculator!$H$27,"F",IF(Daily!D9733+Daily!H9733=0,IF(D9732+H9732&gt;0,"L",""),""))</f>
        <v/>
      </c>
      <c r="B9733" s="34">
        <v>9732</v>
      </c>
      <c r="C9733" s="19">
        <f t="shared" ca="1" si="609"/>
        <v>55662</v>
      </c>
      <c r="D9733" s="29">
        <f t="shared" ca="1" si="611"/>
        <v>0</v>
      </c>
      <c r="E9733" s="29">
        <f ca="1">IF(C9733&lt;Calculator!$D$26,0,IF(DAY($C9733)=1,IF(D9733-Calculator!$G$24&gt;0,Calculator!$G$24,D9733),0))</f>
        <v>0</v>
      </c>
      <c r="F9733" s="29">
        <f ca="1">IF(E9733&gt;0,D9733*Calculator!$G$22/12,0)</f>
        <v>0</v>
      </c>
      <c r="G9733" s="29">
        <f ca="1">IF(E9733&gt;0,(IFERROR(-PMT(Calculator!$G$22/12,Calculator!$G$23*12,Calculator!$G$20),0))-F9733,0)</f>
        <v>0</v>
      </c>
      <c r="H9733" s="29">
        <f t="shared" ca="1" si="612"/>
        <v>0</v>
      </c>
      <c r="I9733" s="29">
        <f t="shared" ca="1" si="610"/>
        <v>0</v>
      </c>
      <c r="J9733" s="30">
        <f>Calculator!$G$40</f>
        <v>6.5000000000000002E-2</v>
      </c>
      <c r="K9733" s="29">
        <f ca="1">IF(C9733&gt;=Calculator!$G$27,IF(DAY($C9733)=1,Calculator!$G$34/2,IF(DAY($C9733)=15,Calculator!$G$34/2,0)),0)</f>
        <v>0</v>
      </c>
      <c r="L9733" s="29">
        <f ca="1">IF(DAY($C9733)=28,IF(H9733=0,0,Calculator!$G$35),0)</f>
        <v>0</v>
      </c>
      <c r="M9733" s="29">
        <f ca="1">IF(I9733&gt;0,IF(DAY($C9733)=1,SUM(INDIRECT("I"&amp;(ROW(C9732)-DAY(C9732))):I9732),0),0)</f>
        <v>0</v>
      </c>
      <c r="N9733" s="29">
        <f ca="1">IF(C9733&lt;Calculator!$G$27,0,IF(C9733=Calculator!$G$27,Calculator!$G$39,IF(H9733-K9733&lt;=0,IF(D9733&gt;Calculator!$G$39,IF(H9733-K9733+E9733+L9733+M9733+Calculator!$G$39&gt;Calculator!$G$39,Calculator!$G$39-(H9733+E9733+L9733+M9733-K9733),Calculator!$G$39),D9733),0)))</f>
        <v>0</v>
      </c>
    </row>
    <row r="9734" spans="1:14" ht="15.75" thickBot="1">
      <c r="A9734" s="33" t="str">
        <f ca="1">IF(C9734=Calculator!$H$27,"F",IF(Daily!D9734+Daily!H9734=0,IF(D9733+H9733&gt;0,"L",""),""))</f>
        <v/>
      </c>
      <c r="B9734" s="34">
        <v>9733</v>
      </c>
      <c r="C9734" s="19">
        <f t="shared" ca="1" si="609"/>
        <v>55663</v>
      </c>
      <c r="D9734" s="29">
        <f t="shared" ca="1" si="611"/>
        <v>0</v>
      </c>
      <c r="E9734" s="29">
        <f ca="1">IF(C9734&lt;Calculator!$D$26,0,IF(DAY($C9734)=1,IF(D9734-Calculator!$G$24&gt;0,Calculator!$G$24,D9734),0))</f>
        <v>0</v>
      </c>
      <c r="F9734" s="29">
        <f ca="1">IF(E9734&gt;0,D9734*Calculator!$G$22/12,0)</f>
        <v>0</v>
      </c>
      <c r="G9734" s="29">
        <f ca="1">IF(E9734&gt;0,(IFERROR(-PMT(Calculator!$G$22/12,Calculator!$G$23*12,Calculator!$G$20),0))-F9734,0)</f>
        <v>0</v>
      </c>
      <c r="H9734" s="29">
        <f t="shared" ca="1" si="612"/>
        <v>0</v>
      </c>
      <c r="I9734" s="29">
        <f t="shared" ca="1" si="610"/>
        <v>0</v>
      </c>
      <c r="J9734" s="30">
        <f>Calculator!$G$40</f>
        <v>6.5000000000000002E-2</v>
      </c>
      <c r="K9734" s="29">
        <f ca="1">IF(C9734&gt;=Calculator!$G$27,IF(DAY($C9734)=1,Calculator!$G$34/2,IF(DAY($C9734)=15,Calculator!$G$34/2,0)),0)</f>
        <v>0</v>
      </c>
      <c r="L9734" s="29">
        <f ca="1">IF(DAY($C9734)=28,IF(H9734=0,0,Calculator!$G$35),0)</f>
        <v>0</v>
      </c>
      <c r="M9734" s="29">
        <f ca="1">IF(I9734&gt;0,IF(DAY($C9734)=1,SUM(INDIRECT("I"&amp;(ROW(C9733)-DAY(C9733))):I9733),0),0)</f>
        <v>0</v>
      </c>
      <c r="N9734" s="29">
        <f ca="1">IF(C9734&lt;Calculator!$G$27,0,IF(C9734=Calculator!$G$27,Calculator!$G$39,IF(H9734-K9734&lt;=0,IF(D9734&gt;Calculator!$G$39,IF(H9734-K9734+E9734+L9734+M9734+Calculator!$G$39&gt;Calculator!$G$39,Calculator!$G$39-(H9734+E9734+L9734+M9734-K9734),Calculator!$G$39),D9734),0)))</f>
        <v>0</v>
      </c>
    </row>
    <row r="9735" spans="1:14" ht="15.75" thickBot="1">
      <c r="A9735" s="33" t="str">
        <f ca="1">IF(C9735=Calculator!$H$27,"F",IF(Daily!D9735+Daily!H9735=0,IF(D9734+H9734&gt;0,"L",""),""))</f>
        <v/>
      </c>
      <c r="B9735" s="34">
        <v>9734</v>
      </c>
      <c r="C9735" s="19">
        <f t="shared" ca="1" si="609"/>
        <v>55664</v>
      </c>
      <c r="D9735" s="29">
        <f t="shared" ca="1" si="611"/>
        <v>0</v>
      </c>
      <c r="E9735" s="29">
        <f ca="1">IF(C9735&lt;Calculator!$D$26,0,IF(DAY($C9735)=1,IF(D9735-Calculator!$G$24&gt;0,Calculator!$G$24,D9735),0))</f>
        <v>0</v>
      </c>
      <c r="F9735" s="29">
        <f ca="1">IF(E9735&gt;0,D9735*Calculator!$G$22/12,0)</f>
        <v>0</v>
      </c>
      <c r="G9735" s="29">
        <f ca="1">IF(E9735&gt;0,(IFERROR(-PMT(Calculator!$G$22/12,Calculator!$G$23*12,Calculator!$G$20),0))-F9735,0)</f>
        <v>0</v>
      </c>
      <c r="H9735" s="29">
        <f t="shared" ca="1" si="612"/>
        <v>0</v>
      </c>
      <c r="I9735" s="29">
        <f t="shared" ca="1" si="610"/>
        <v>0</v>
      </c>
      <c r="J9735" s="30">
        <f>Calculator!$G$40</f>
        <v>6.5000000000000002E-2</v>
      </c>
      <c r="K9735" s="29">
        <f ca="1">IF(C9735&gt;=Calculator!$G$27,IF(DAY($C9735)=1,Calculator!$G$34/2,IF(DAY($C9735)=15,Calculator!$G$34/2,0)),0)</f>
        <v>0</v>
      </c>
      <c r="L9735" s="29">
        <f ca="1">IF(DAY($C9735)=28,IF(H9735=0,0,Calculator!$G$35),0)</f>
        <v>0</v>
      </c>
      <c r="M9735" s="29">
        <f ca="1">IF(I9735&gt;0,IF(DAY($C9735)=1,SUM(INDIRECT("I"&amp;(ROW(C9734)-DAY(C9734))):I9734),0),0)</f>
        <v>0</v>
      </c>
      <c r="N9735" s="29">
        <f ca="1">IF(C9735&lt;Calculator!$G$27,0,IF(C9735=Calculator!$G$27,Calculator!$G$39,IF(H9735-K9735&lt;=0,IF(D9735&gt;Calculator!$G$39,IF(H9735-K9735+E9735+L9735+M9735+Calculator!$G$39&gt;Calculator!$G$39,Calculator!$G$39-(H9735+E9735+L9735+M9735-K9735),Calculator!$G$39),D9735),0)))</f>
        <v>0</v>
      </c>
    </row>
    <row r="9736" spans="1:14" ht="15.75" thickBot="1">
      <c r="A9736" s="33" t="str">
        <f ca="1">IF(C9736=Calculator!$H$27,"F",IF(Daily!D9736+Daily!H9736=0,IF(D9735+H9735&gt;0,"L",""),""))</f>
        <v/>
      </c>
      <c r="B9736" s="34">
        <v>9735</v>
      </c>
      <c r="C9736" s="19">
        <f t="shared" ca="1" si="609"/>
        <v>55665</v>
      </c>
      <c r="D9736" s="29">
        <f t="shared" ca="1" si="611"/>
        <v>0</v>
      </c>
      <c r="E9736" s="29">
        <f ca="1">IF(C9736&lt;Calculator!$D$26,0,IF(DAY($C9736)=1,IF(D9736-Calculator!$G$24&gt;0,Calculator!$G$24,D9736),0))</f>
        <v>0</v>
      </c>
      <c r="F9736" s="29">
        <f ca="1">IF(E9736&gt;0,D9736*Calculator!$G$22/12,0)</f>
        <v>0</v>
      </c>
      <c r="G9736" s="29">
        <f ca="1">IF(E9736&gt;0,(IFERROR(-PMT(Calculator!$G$22/12,Calculator!$G$23*12,Calculator!$G$20),0))-F9736,0)</f>
        <v>0</v>
      </c>
      <c r="H9736" s="29">
        <f t="shared" ca="1" si="612"/>
        <v>0</v>
      </c>
      <c r="I9736" s="29">
        <f t="shared" ca="1" si="610"/>
        <v>0</v>
      </c>
      <c r="J9736" s="30">
        <f>Calculator!$G$40</f>
        <v>6.5000000000000002E-2</v>
      </c>
      <c r="K9736" s="29">
        <f ca="1">IF(C9736&gt;=Calculator!$G$27,IF(DAY($C9736)=1,Calculator!$G$34/2,IF(DAY($C9736)=15,Calculator!$G$34/2,0)),0)</f>
        <v>0</v>
      </c>
      <c r="L9736" s="29">
        <f ca="1">IF(DAY($C9736)=28,IF(H9736=0,0,Calculator!$G$35),0)</f>
        <v>0</v>
      </c>
      <c r="M9736" s="29">
        <f ca="1">IF(I9736&gt;0,IF(DAY($C9736)=1,SUM(INDIRECT("I"&amp;(ROW(C9735)-DAY(C9735))):I9735),0),0)</f>
        <v>0</v>
      </c>
      <c r="N9736" s="29">
        <f ca="1">IF(C9736&lt;Calculator!$G$27,0,IF(C9736=Calculator!$G$27,Calculator!$G$39,IF(H9736-K9736&lt;=0,IF(D9736&gt;Calculator!$G$39,IF(H9736-K9736+E9736+L9736+M9736+Calculator!$G$39&gt;Calculator!$G$39,Calculator!$G$39-(H9736+E9736+L9736+M9736-K9736),Calculator!$G$39),D9736),0)))</f>
        <v>0</v>
      </c>
    </row>
    <row r="9737" spans="1:14" ht="15.75" thickBot="1">
      <c r="A9737" s="33" t="str">
        <f ca="1">IF(C9737=Calculator!$H$27,"F",IF(Daily!D9737+Daily!H9737=0,IF(D9736+H9736&gt;0,"L",""),""))</f>
        <v/>
      </c>
      <c r="B9737" s="34">
        <v>9736</v>
      </c>
      <c r="C9737" s="19">
        <f t="shared" ca="1" si="609"/>
        <v>55666</v>
      </c>
      <c r="D9737" s="29">
        <f t="shared" ca="1" si="611"/>
        <v>0</v>
      </c>
      <c r="E9737" s="29">
        <f ca="1">IF(C9737&lt;Calculator!$D$26,0,IF(DAY($C9737)=1,IF(D9737-Calculator!$G$24&gt;0,Calculator!$G$24,D9737),0))</f>
        <v>0</v>
      </c>
      <c r="F9737" s="29">
        <f ca="1">IF(E9737&gt;0,D9737*Calculator!$G$22/12,0)</f>
        <v>0</v>
      </c>
      <c r="G9737" s="29">
        <f ca="1">IF(E9737&gt;0,(IFERROR(-PMT(Calculator!$G$22/12,Calculator!$G$23*12,Calculator!$G$20),0))-F9737,0)</f>
        <v>0</v>
      </c>
      <c r="H9737" s="29">
        <f t="shared" ca="1" si="612"/>
        <v>0</v>
      </c>
      <c r="I9737" s="29">
        <f t="shared" ca="1" si="610"/>
        <v>0</v>
      </c>
      <c r="J9737" s="30">
        <f>Calculator!$G$40</f>
        <v>6.5000000000000002E-2</v>
      </c>
      <c r="K9737" s="29">
        <f ca="1">IF(C9737&gt;=Calculator!$G$27,IF(DAY($C9737)=1,Calculator!$G$34/2,IF(DAY($C9737)=15,Calculator!$G$34/2,0)),0)</f>
        <v>0</v>
      </c>
      <c r="L9737" s="29">
        <f ca="1">IF(DAY($C9737)=28,IF(H9737=0,0,Calculator!$G$35),0)</f>
        <v>0</v>
      </c>
      <c r="M9737" s="29">
        <f ca="1">IF(I9737&gt;0,IF(DAY($C9737)=1,SUM(INDIRECT("I"&amp;(ROW(C9736)-DAY(C9736))):I9736),0),0)</f>
        <v>0</v>
      </c>
      <c r="N9737" s="29">
        <f ca="1">IF(C9737&lt;Calculator!$G$27,0,IF(C9737=Calculator!$G$27,Calculator!$G$39,IF(H9737-K9737&lt;=0,IF(D9737&gt;Calculator!$G$39,IF(H9737-K9737+E9737+L9737+M9737+Calculator!$G$39&gt;Calculator!$G$39,Calculator!$G$39-(H9737+E9737+L9737+M9737-K9737),Calculator!$G$39),D9737),0)))</f>
        <v>0</v>
      </c>
    </row>
    <row r="9738" spans="1:14" ht="15.75" thickBot="1">
      <c r="A9738" s="33" t="str">
        <f ca="1">IF(C9738=Calculator!$H$27,"F",IF(Daily!D9738+Daily!H9738=0,IF(D9737+H9737&gt;0,"L",""),""))</f>
        <v/>
      </c>
      <c r="B9738" s="34">
        <v>9737</v>
      </c>
      <c r="C9738" s="19">
        <f t="shared" ca="1" si="609"/>
        <v>55667</v>
      </c>
      <c r="D9738" s="29">
        <f t="shared" ca="1" si="611"/>
        <v>0</v>
      </c>
      <c r="E9738" s="29">
        <f ca="1">IF(C9738&lt;Calculator!$D$26,0,IF(DAY($C9738)=1,IF(D9738-Calculator!$G$24&gt;0,Calculator!$G$24,D9738),0))</f>
        <v>0</v>
      </c>
      <c r="F9738" s="29">
        <f ca="1">IF(E9738&gt;0,D9738*Calculator!$G$22/12,0)</f>
        <v>0</v>
      </c>
      <c r="G9738" s="29">
        <f ca="1">IF(E9738&gt;0,(IFERROR(-PMT(Calculator!$G$22/12,Calculator!$G$23*12,Calculator!$G$20),0))-F9738,0)</f>
        <v>0</v>
      </c>
      <c r="H9738" s="29">
        <f t="shared" ca="1" si="612"/>
        <v>0</v>
      </c>
      <c r="I9738" s="29">
        <f t="shared" ca="1" si="610"/>
        <v>0</v>
      </c>
      <c r="J9738" s="30">
        <f>Calculator!$G$40</f>
        <v>6.5000000000000002E-2</v>
      </c>
      <c r="K9738" s="29">
        <f ca="1">IF(C9738&gt;=Calculator!$G$27,IF(DAY($C9738)=1,Calculator!$G$34/2,IF(DAY($C9738)=15,Calculator!$G$34/2,0)),0)</f>
        <v>0</v>
      </c>
      <c r="L9738" s="29">
        <f ca="1">IF(DAY($C9738)=28,IF(H9738=0,0,Calculator!$G$35),0)</f>
        <v>0</v>
      </c>
      <c r="M9738" s="29">
        <f ca="1">IF(I9738&gt;0,IF(DAY($C9738)=1,SUM(INDIRECT("I"&amp;(ROW(C9737)-DAY(C9737))):I9737),0),0)</f>
        <v>0</v>
      </c>
      <c r="N9738" s="29">
        <f ca="1">IF(C9738&lt;Calculator!$G$27,0,IF(C9738=Calculator!$G$27,Calculator!$G$39,IF(H9738-K9738&lt;=0,IF(D9738&gt;Calculator!$G$39,IF(H9738-K9738+E9738+L9738+M9738+Calculator!$G$39&gt;Calculator!$G$39,Calculator!$G$39-(H9738+E9738+L9738+M9738-K9738),Calculator!$G$39),D9738),0)))</f>
        <v>0</v>
      </c>
    </row>
    <row r="9739" spans="1:14" ht="15.75" thickBot="1">
      <c r="A9739" s="33" t="str">
        <f ca="1">IF(C9739=Calculator!$H$27,"F",IF(Daily!D9739+Daily!H9739=0,IF(D9738+H9738&gt;0,"L",""),""))</f>
        <v/>
      </c>
      <c r="B9739" s="34">
        <v>9738</v>
      </c>
      <c r="C9739" s="19">
        <f t="shared" ca="1" si="609"/>
        <v>55668</v>
      </c>
      <c r="D9739" s="29">
        <f t="shared" ca="1" si="611"/>
        <v>0</v>
      </c>
      <c r="E9739" s="29">
        <f ca="1">IF(C9739&lt;Calculator!$D$26,0,IF(DAY($C9739)=1,IF(D9739-Calculator!$G$24&gt;0,Calculator!$G$24,D9739),0))</f>
        <v>0</v>
      </c>
      <c r="F9739" s="29">
        <f ca="1">IF(E9739&gt;0,D9739*Calculator!$G$22/12,0)</f>
        <v>0</v>
      </c>
      <c r="G9739" s="29">
        <f ca="1">IF(E9739&gt;0,(IFERROR(-PMT(Calculator!$G$22/12,Calculator!$G$23*12,Calculator!$G$20),0))-F9739,0)</f>
        <v>0</v>
      </c>
      <c r="H9739" s="29">
        <f t="shared" ca="1" si="612"/>
        <v>0</v>
      </c>
      <c r="I9739" s="29">
        <f t="shared" ca="1" si="610"/>
        <v>0</v>
      </c>
      <c r="J9739" s="30">
        <f>Calculator!$G$40</f>
        <v>6.5000000000000002E-2</v>
      </c>
      <c r="K9739" s="29">
        <f ca="1">IF(C9739&gt;=Calculator!$G$27,IF(DAY($C9739)=1,Calculator!$G$34/2,IF(DAY($C9739)=15,Calculator!$G$34/2,0)),0)</f>
        <v>0</v>
      </c>
      <c r="L9739" s="29">
        <f ca="1">IF(DAY($C9739)=28,IF(H9739=0,0,Calculator!$G$35),0)</f>
        <v>0</v>
      </c>
      <c r="M9739" s="29">
        <f ca="1">IF(I9739&gt;0,IF(DAY($C9739)=1,SUM(INDIRECT("I"&amp;(ROW(C9738)-DAY(C9738))):I9738),0),0)</f>
        <v>0</v>
      </c>
      <c r="N9739" s="29">
        <f ca="1">IF(C9739&lt;Calculator!$G$27,0,IF(C9739=Calculator!$G$27,Calculator!$G$39,IF(H9739-K9739&lt;=0,IF(D9739&gt;Calculator!$G$39,IF(H9739-K9739+E9739+L9739+M9739+Calculator!$G$39&gt;Calculator!$G$39,Calculator!$G$39-(H9739+E9739+L9739+M9739-K9739),Calculator!$G$39),D9739),0)))</f>
        <v>0</v>
      </c>
    </row>
    <row r="9740" spans="1:14" ht="15.75" thickBot="1">
      <c r="A9740" s="33" t="str">
        <f ca="1">IF(C9740=Calculator!$H$27,"F",IF(Daily!D9740+Daily!H9740=0,IF(D9739+H9739&gt;0,"L",""),""))</f>
        <v/>
      </c>
      <c r="B9740" s="34">
        <v>9739</v>
      </c>
      <c r="C9740" s="19">
        <f t="shared" ca="1" si="609"/>
        <v>55669</v>
      </c>
      <c r="D9740" s="29">
        <f t="shared" ca="1" si="611"/>
        <v>0</v>
      </c>
      <c r="E9740" s="29">
        <f ca="1">IF(C9740&lt;Calculator!$D$26,0,IF(DAY($C9740)=1,IF(D9740-Calculator!$G$24&gt;0,Calculator!$G$24,D9740),0))</f>
        <v>0</v>
      </c>
      <c r="F9740" s="29">
        <f ca="1">IF(E9740&gt;0,D9740*Calculator!$G$22/12,0)</f>
        <v>0</v>
      </c>
      <c r="G9740" s="29">
        <f ca="1">IF(E9740&gt;0,(IFERROR(-PMT(Calculator!$G$22/12,Calculator!$G$23*12,Calculator!$G$20),0))-F9740,0)</f>
        <v>0</v>
      </c>
      <c r="H9740" s="29">
        <f t="shared" ca="1" si="612"/>
        <v>0</v>
      </c>
      <c r="I9740" s="29">
        <f t="shared" ca="1" si="610"/>
        <v>0</v>
      </c>
      <c r="J9740" s="30">
        <f>Calculator!$G$40</f>
        <v>6.5000000000000002E-2</v>
      </c>
      <c r="K9740" s="29">
        <f ca="1">IF(C9740&gt;=Calculator!$G$27,IF(DAY($C9740)=1,Calculator!$G$34/2,IF(DAY($C9740)=15,Calculator!$G$34/2,0)),0)</f>
        <v>0</v>
      </c>
      <c r="L9740" s="29">
        <f ca="1">IF(DAY($C9740)=28,IF(H9740=0,0,Calculator!$G$35),0)</f>
        <v>0</v>
      </c>
      <c r="M9740" s="29">
        <f ca="1">IF(I9740&gt;0,IF(DAY($C9740)=1,SUM(INDIRECT("I"&amp;(ROW(C9739)-DAY(C9739))):I9739),0),0)</f>
        <v>0</v>
      </c>
      <c r="N9740" s="29">
        <f ca="1">IF(C9740&lt;Calculator!$G$27,0,IF(C9740=Calculator!$G$27,Calculator!$G$39,IF(H9740-K9740&lt;=0,IF(D9740&gt;Calculator!$G$39,IF(H9740-K9740+E9740+L9740+M9740+Calculator!$G$39&gt;Calculator!$G$39,Calculator!$G$39-(H9740+E9740+L9740+M9740-K9740),Calculator!$G$39),D9740),0)))</f>
        <v>0</v>
      </c>
    </row>
    <row r="9741" spans="1:14" ht="15.75" thickBot="1">
      <c r="A9741" s="33" t="str">
        <f ca="1">IF(C9741=Calculator!$H$27,"F",IF(Daily!D9741+Daily!H9741=0,IF(D9740+H9740&gt;0,"L",""),""))</f>
        <v/>
      </c>
      <c r="B9741" s="34">
        <v>9740</v>
      </c>
      <c r="C9741" s="19">
        <f t="shared" ca="1" si="609"/>
        <v>55670</v>
      </c>
      <c r="D9741" s="29">
        <f t="shared" ca="1" si="611"/>
        <v>0</v>
      </c>
      <c r="E9741" s="29">
        <f ca="1">IF(C9741&lt;Calculator!$D$26,0,IF(DAY($C9741)=1,IF(D9741-Calculator!$G$24&gt;0,Calculator!$G$24,D9741),0))</f>
        <v>0</v>
      </c>
      <c r="F9741" s="29">
        <f ca="1">IF(E9741&gt;0,D9741*Calculator!$G$22/12,0)</f>
        <v>0</v>
      </c>
      <c r="G9741" s="29">
        <f ca="1">IF(E9741&gt;0,(IFERROR(-PMT(Calculator!$G$22/12,Calculator!$G$23*12,Calculator!$G$20),0))-F9741,0)</f>
        <v>0</v>
      </c>
      <c r="H9741" s="29">
        <f t="shared" ca="1" si="612"/>
        <v>0</v>
      </c>
      <c r="I9741" s="29">
        <f t="shared" ca="1" si="610"/>
        <v>0</v>
      </c>
      <c r="J9741" s="30">
        <f>Calculator!$G$40</f>
        <v>6.5000000000000002E-2</v>
      </c>
      <c r="K9741" s="29">
        <f ca="1">IF(C9741&gt;=Calculator!$G$27,IF(DAY($C9741)=1,Calculator!$G$34/2,IF(DAY($C9741)=15,Calculator!$G$34/2,0)),0)</f>
        <v>0</v>
      </c>
      <c r="L9741" s="29">
        <f ca="1">IF(DAY($C9741)=28,IF(H9741=0,0,Calculator!$G$35),0)</f>
        <v>0</v>
      </c>
      <c r="M9741" s="29">
        <f ca="1">IF(I9741&gt;0,IF(DAY($C9741)=1,SUM(INDIRECT("I"&amp;(ROW(C9740)-DAY(C9740))):I9740),0),0)</f>
        <v>0</v>
      </c>
      <c r="N9741" s="29">
        <f ca="1">IF(C9741&lt;Calculator!$G$27,0,IF(C9741=Calculator!$G$27,Calculator!$G$39,IF(H9741-K9741&lt;=0,IF(D9741&gt;Calculator!$G$39,IF(H9741-K9741+E9741+L9741+M9741+Calculator!$G$39&gt;Calculator!$G$39,Calculator!$G$39-(H9741+E9741+L9741+M9741-K9741),Calculator!$G$39),D9741),0)))</f>
        <v>0</v>
      </c>
    </row>
    <row r="9742" spans="1:14" ht="15.75" thickBot="1">
      <c r="A9742" s="33" t="str">
        <f ca="1">IF(C9742=Calculator!$H$27,"F",IF(Daily!D9742+Daily!H9742=0,IF(D9741+H9741&gt;0,"L",""),""))</f>
        <v/>
      </c>
      <c r="B9742" s="34">
        <v>9741</v>
      </c>
      <c r="C9742" s="19">
        <f t="shared" ca="1" si="609"/>
        <v>55671</v>
      </c>
      <c r="D9742" s="29">
        <f t="shared" ca="1" si="611"/>
        <v>0</v>
      </c>
      <c r="E9742" s="29">
        <f ca="1">IF(C9742&lt;Calculator!$D$26,0,IF(DAY($C9742)=1,IF(D9742-Calculator!$G$24&gt;0,Calculator!$G$24,D9742),0))</f>
        <v>0</v>
      </c>
      <c r="F9742" s="29">
        <f ca="1">IF(E9742&gt;0,D9742*Calculator!$G$22/12,0)</f>
        <v>0</v>
      </c>
      <c r="G9742" s="29">
        <f ca="1">IF(E9742&gt;0,(IFERROR(-PMT(Calculator!$G$22/12,Calculator!$G$23*12,Calculator!$G$20),0))-F9742,0)</f>
        <v>0</v>
      </c>
      <c r="H9742" s="29">
        <f t="shared" ca="1" si="612"/>
        <v>0</v>
      </c>
      <c r="I9742" s="29">
        <f t="shared" ca="1" si="610"/>
        <v>0</v>
      </c>
      <c r="J9742" s="30">
        <f>Calculator!$G$40</f>
        <v>6.5000000000000002E-2</v>
      </c>
      <c r="K9742" s="29">
        <f ca="1">IF(C9742&gt;=Calculator!$G$27,IF(DAY($C9742)=1,Calculator!$G$34/2,IF(DAY($C9742)=15,Calculator!$G$34/2,0)),0)</f>
        <v>4500</v>
      </c>
      <c r="L9742" s="29">
        <f ca="1">IF(DAY($C9742)=28,IF(H9742=0,0,Calculator!$G$35),0)</f>
        <v>0</v>
      </c>
      <c r="M9742" s="29">
        <f ca="1">IF(I9742&gt;0,IF(DAY($C9742)=1,SUM(INDIRECT("I"&amp;(ROW(C9741)-DAY(C9741))):I9741),0),0)</f>
        <v>0</v>
      </c>
      <c r="N9742" s="29">
        <f ca="1">IF(C9742&lt;Calculator!$G$27,0,IF(C9742=Calculator!$G$27,Calculator!$G$39,IF(H9742-K9742&lt;=0,IF(D9742&gt;Calculator!$G$39,IF(H9742-K9742+E9742+L9742+M9742+Calculator!$G$39&gt;Calculator!$G$39,Calculator!$G$39-(H9742+E9742+L9742+M9742-K9742),Calculator!$G$39),D9742),0)))</f>
        <v>0</v>
      </c>
    </row>
    <row r="9743" spans="1:14" ht="15.75" thickBot="1">
      <c r="A9743" s="33" t="str">
        <f ca="1">IF(C9743=Calculator!$H$27,"F",IF(Daily!D9743+Daily!H9743=0,IF(D9742+H9742&gt;0,"L",""),""))</f>
        <v/>
      </c>
      <c r="B9743" s="34">
        <v>9742</v>
      </c>
      <c r="C9743" s="19">
        <f t="shared" ca="1" si="609"/>
        <v>55672</v>
      </c>
      <c r="D9743" s="29">
        <f t="shared" ca="1" si="611"/>
        <v>0</v>
      </c>
      <c r="E9743" s="29">
        <f ca="1">IF(C9743&lt;Calculator!$D$26,0,IF(DAY($C9743)=1,IF(D9743-Calculator!$G$24&gt;0,Calculator!$G$24,D9743),0))</f>
        <v>0</v>
      </c>
      <c r="F9743" s="29">
        <f ca="1">IF(E9743&gt;0,D9743*Calculator!$G$22/12,0)</f>
        <v>0</v>
      </c>
      <c r="G9743" s="29">
        <f ca="1">IF(E9743&gt;0,(IFERROR(-PMT(Calculator!$G$22/12,Calculator!$G$23*12,Calculator!$G$20),0))-F9743,0)</f>
        <v>0</v>
      </c>
      <c r="H9743" s="29">
        <f t="shared" ca="1" si="612"/>
        <v>0</v>
      </c>
      <c r="I9743" s="29">
        <f t="shared" ca="1" si="610"/>
        <v>0</v>
      </c>
      <c r="J9743" s="30">
        <f>Calculator!$G$40</f>
        <v>6.5000000000000002E-2</v>
      </c>
      <c r="K9743" s="29">
        <f ca="1">IF(C9743&gt;=Calculator!$G$27,IF(DAY($C9743)=1,Calculator!$G$34/2,IF(DAY($C9743)=15,Calculator!$G$34/2,0)),0)</f>
        <v>0</v>
      </c>
      <c r="L9743" s="29">
        <f ca="1">IF(DAY($C9743)=28,IF(H9743=0,0,Calculator!$G$35),0)</f>
        <v>0</v>
      </c>
      <c r="M9743" s="29">
        <f ca="1">IF(I9743&gt;0,IF(DAY($C9743)=1,SUM(INDIRECT("I"&amp;(ROW(C9742)-DAY(C9742))):I9742),0),0)</f>
        <v>0</v>
      </c>
      <c r="N9743" s="29">
        <f ca="1">IF(C9743&lt;Calculator!$G$27,0,IF(C9743=Calculator!$G$27,Calculator!$G$39,IF(H9743-K9743&lt;=0,IF(D9743&gt;Calculator!$G$39,IF(H9743-K9743+E9743+L9743+M9743+Calculator!$G$39&gt;Calculator!$G$39,Calculator!$G$39-(H9743+E9743+L9743+M9743-K9743),Calculator!$G$39),D9743),0)))</f>
        <v>0</v>
      </c>
    </row>
    <row r="9744" spans="1:14" ht="15.75" thickBot="1">
      <c r="A9744" s="33" t="str">
        <f ca="1">IF(C9744=Calculator!$H$27,"F",IF(Daily!D9744+Daily!H9744=0,IF(D9743+H9743&gt;0,"L",""),""))</f>
        <v/>
      </c>
      <c r="B9744" s="34">
        <v>9743</v>
      </c>
      <c r="C9744" s="19">
        <f t="shared" ca="1" si="609"/>
        <v>55673</v>
      </c>
      <c r="D9744" s="29">
        <f t="shared" ca="1" si="611"/>
        <v>0</v>
      </c>
      <c r="E9744" s="29">
        <f ca="1">IF(C9744&lt;Calculator!$D$26,0,IF(DAY($C9744)=1,IF(D9744-Calculator!$G$24&gt;0,Calculator!$G$24,D9744),0))</f>
        <v>0</v>
      </c>
      <c r="F9744" s="29">
        <f ca="1">IF(E9744&gt;0,D9744*Calculator!$G$22/12,0)</f>
        <v>0</v>
      </c>
      <c r="G9744" s="29">
        <f ca="1">IF(E9744&gt;0,(IFERROR(-PMT(Calculator!$G$22/12,Calculator!$G$23*12,Calculator!$G$20),0))-F9744,0)</f>
        <v>0</v>
      </c>
      <c r="H9744" s="29">
        <f t="shared" ca="1" si="612"/>
        <v>0</v>
      </c>
      <c r="I9744" s="29">
        <f t="shared" ca="1" si="610"/>
        <v>0</v>
      </c>
      <c r="J9744" s="30">
        <f>Calculator!$G$40</f>
        <v>6.5000000000000002E-2</v>
      </c>
      <c r="K9744" s="29">
        <f ca="1">IF(C9744&gt;=Calculator!$G$27,IF(DAY($C9744)=1,Calculator!$G$34/2,IF(DAY($C9744)=15,Calculator!$G$34/2,0)),0)</f>
        <v>0</v>
      </c>
      <c r="L9744" s="29">
        <f ca="1">IF(DAY($C9744)=28,IF(H9744=0,0,Calculator!$G$35),0)</f>
        <v>0</v>
      </c>
      <c r="M9744" s="29">
        <f ca="1">IF(I9744&gt;0,IF(DAY($C9744)=1,SUM(INDIRECT("I"&amp;(ROW(C9743)-DAY(C9743))):I9743),0),0)</f>
        <v>0</v>
      </c>
      <c r="N9744" s="29">
        <f ca="1">IF(C9744&lt;Calculator!$G$27,0,IF(C9744=Calculator!$G$27,Calculator!$G$39,IF(H9744-K9744&lt;=0,IF(D9744&gt;Calculator!$G$39,IF(H9744-K9744+E9744+L9744+M9744+Calculator!$G$39&gt;Calculator!$G$39,Calculator!$G$39-(H9744+E9744+L9744+M9744-K9744),Calculator!$G$39),D9744),0)))</f>
        <v>0</v>
      </c>
    </row>
    <row r="9745" spans="1:14" ht="15.75" thickBot="1">
      <c r="A9745" s="33" t="str">
        <f ca="1">IF(C9745=Calculator!$H$27,"F",IF(Daily!D9745+Daily!H9745=0,IF(D9744+H9744&gt;0,"L",""),""))</f>
        <v/>
      </c>
      <c r="B9745" s="34">
        <v>9744</v>
      </c>
      <c r="C9745" s="19">
        <f t="shared" ca="1" si="609"/>
        <v>55674</v>
      </c>
      <c r="D9745" s="29">
        <f t="shared" ca="1" si="611"/>
        <v>0</v>
      </c>
      <c r="E9745" s="29">
        <f ca="1">IF(C9745&lt;Calculator!$D$26,0,IF(DAY($C9745)=1,IF(D9745-Calculator!$G$24&gt;0,Calculator!$G$24,D9745),0))</f>
        <v>0</v>
      </c>
      <c r="F9745" s="29">
        <f ca="1">IF(E9745&gt;0,D9745*Calculator!$G$22/12,0)</f>
        <v>0</v>
      </c>
      <c r="G9745" s="29">
        <f ca="1">IF(E9745&gt;0,(IFERROR(-PMT(Calculator!$G$22/12,Calculator!$G$23*12,Calculator!$G$20),0))-F9745,0)</f>
        <v>0</v>
      </c>
      <c r="H9745" s="29">
        <f t="shared" ca="1" si="612"/>
        <v>0</v>
      </c>
      <c r="I9745" s="29">
        <f t="shared" ca="1" si="610"/>
        <v>0</v>
      </c>
      <c r="J9745" s="30">
        <f>Calculator!$G$40</f>
        <v>6.5000000000000002E-2</v>
      </c>
      <c r="K9745" s="29">
        <f ca="1">IF(C9745&gt;=Calculator!$G$27,IF(DAY($C9745)=1,Calculator!$G$34/2,IF(DAY($C9745)=15,Calculator!$G$34/2,0)),0)</f>
        <v>0</v>
      </c>
      <c r="L9745" s="29">
        <f ca="1">IF(DAY($C9745)=28,IF(H9745=0,0,Calculator!$G$35),0)</f>
        <v>0</v>
      </c>
      <c r="M9745" s="29">
        <f ca="1">IF(I9745&gt;0,IF(DAY($C9745)=1,SUM(INDIRECT("I"&amp;(ROW(C9744)-DAY(C9744))):I9744),0),0)</f>
        <v>0</v>
      </c>
      <c r="N9745" s="29">
        <f ca="1">IF(C9745&lt;Calculator!$G$27,0,IF(C9745=Calculator!$G$27,Calculator!$G$39,IF(H9745-K9745&lt;=0,IF(D9745&gt;Calculator!$G$39,IF(H9745-K9745+E9745+L9745+M9745+Calculator!$G$39&gt;Calculator!$G$39,Calculator!$G$39-(H9745+E9745+L9745+M9745-K9745),Calculator!$G$39),D9745),0)))</f>
        <v>0</v>
      </c>
    </row>
    <row r="9746" spans="1:14" ht="15.75" thickBot="1">
      <c r="A9746" s="33" t="str">
        <f ca="1">IF(C9746=Calculator!$H$27,"F",IF(Daily!D9746+Daily!H9746=0,IF(D9745+H9745&gt;0,"L",""),""))</f>
        <v/>
      </c>
      <c r="B9746" s="34">
        <v>9745</v>
      </c>
      <c r="C9746" s="19">
        <f t="shared" ca="1" si="609"/>
        <v>55675</v>
      </c>
      <c r="D9746" s="29">
        <f t="shared" ca="1" si="611"/>
        <v>0</v>
      </c>
      <c r="E9746" s="29">
        <f ca="1">IF(C9746&lt;Calculator!$D$26,0,IF(DAY($C9746)=1,IF(D9746-Calculator!$G$24&gt;0,Calculator!$G$24,D9746),0))</f>
        <v>0</v>
      </c>
      <c r="F9746" s="29">
        <f ca="1">IF(E9746&gt;0,D9746*Calculator!$G$22/12,0)</f>
        <v>0</v>
      </c>
      <c r="G9746" s="29">
        <f ca="1">IF(E9746&gt;0,(IFERROR(-PMT(Calculator!$G$22/12,Calculator!$G$23*12,Calculator!$G$20),0))-F9746,0)</f>
        <v>0</v>
      </c>
      <c r="H9746" s="29">
        <f t="shared" ca="1" si="612"/>
        <v>0</v>
      </c>
      <c r="I9746" s="29">
        <f t="shared" ca="1" si="610"/>
        <v>0</v>
      </c>
      <c r="J9746" s="30">
        <f>Calculator!$G$40</f>
        <v>6.5000000000000002E-2</v>
      </c>
      <c r="K9746" s="29">
        <f ca="1">IF(C9746&gt;=Calculator!$G$27,IF(DAY($C9746)=1,Calculator!$G$34/2,IF(DAY($C9746)=15,Calculator!$G$34/2,0)),0)</f>
        <v>0</v>
      </c>
      <c r="L9746" s="29">
        <f ca="1">IF(DAY($C9746)=28,IF(H9746=0,0,Calculator!$G$35),0)</f>
        <v>0</v>
      </c>
      <c r="M9746" s="29">
        <f ca="1">IF(I9746&gt;0,IF(DAY($C9746)=1,SUM(INDIRECT("I"&amp;(ROW(C9745)-DAY(C9745))):I9745),0),0)</f>
        <v>0</v>
      </c>
      <c r="N9746" s="29">
        <f ca="1">IF(C9746&lt;Calculator!$G$27,0,IF(C9746=Calculator!$G$27,Calculator!$G$39,IF(H9746-K9746&lt;=0,IF(D9746&gt;Calculator!$G$39,IF(H9746-K9746+E9746+L9746+M9746+Calculator!$G$39&gt;Calculator!$G$39,Calculator!$G$39-(H9746+E9746+L9746+M9746-K9746),Calculator!$G$39),D9746),0)))</f>
        <v>0</v>
      </c>
    </row>
    <row r="9747" spans="1:14" ht="15.75" thickBot="1">
      <c r="A9747" s="33" t="str">
        <f ca="1">IF(C9747=Calculator!$H$27,"F",IF(Daily!D9747+Daily!H9747=0,IF(D9746+H9746&gt;0,"L",""),""))</f>
        <v/>
      </c>
      <c r="B9747" s="34">
        <v>9746</v>
      </c>
      <c r="C9747" s="19">
        <f t="shared" ca="1" si="609"/>
        <v>55676</v>
      </c>
      <c r="D9747" s="29">
        <f t="shared" ca="1" si="611"/>
        <v>0</v>
      </c>
      <c r="E9747" s="29">
        <f ca="1">IF(C9747&lt;Calculator!$D$26,0,IF(DAY($C9747)=1,IF(D9747-Calculator!$G$24&gt;0,Calculator!$G$24,D9747),0))</f>
        <v>0</v>
      </c>
      <c r="F9747" s="29">
        <f ca="1">IF(E9747&gt;0,D9747*Calculator!$G$22/12,0)</f>
        <v>0</v>
      </c>
      <c r="G9747" s="29">
        <f ca="1">IF(E9747&gt;0,(IFERROR(-PMT(Calculator!$G$22/12,Calculator!$G$23*12,Calculator!$G$20),0))-F9747,0)</f>
        <v>0</v>
      </c>
      <c r="H9747" s="29">
        <f t="shared" ca="1" si="612"/>
        <v>0</v>
      </c>
      <c r="I9747" s="29">
        <f t="shared" ca="1" si="610"/>
        <v>0</v>
      </c>
      <c r="J9747" s="30">
        <f>Calculator!$G$40</f>
        <v>6.5000000000000002E-2</v>
      </c>
      <c r="K9747" s="29">
        <f ca="1">IF(C9747&gt;=Calculator!$G$27,IF(DAY($C9747)=1,Calculator!$G$34/2,IF(DAY($C9747)=15,Calculator!$G$34/2,0)),0)</f>
        <v>0</v>
      </c>
      <c r="L9747" s="29">
        <f ca="1">IF(DAY($C9747)=28,IF(H9747=0,0,Calculator!$G$35),0)</f>
        <v>0</v>
      </c>
      <c r="M9747" s="29">
        <f ca="1">IF(I9747&gt;0,IF(DAY($C9747)=1,SUM(INDIRECT("I"&amp;(ROW(C9746)-DAY(C9746))):I9746),0),0)</f>
        <v>0</v>
      </c>
      <c r="N9747" s="29">
        <f ca="1">IF(C9747&lt;Calculator!$G$27,0,IF(C9747=Calculator!$G$27,Calculator!$G$39,IF(H9747-K9747&lt;=0,IF(D9747&gt;Calculator!$G$39,IF(H9747-K9747+E9747+L9747+M9747+Calculator!$G$39&gt;Calculator!$G$39,Calculator!$G$39-(H9747+E9747+L9747+M9747-K9747),Calculator!$G$39),D9747),0)))</f>
        <v>0</v>
      </c>
    </row>
    <row r="9748" spans="1:14" ht="15.75" thickBot="1">
      <c r="A9748" s="33" t="str">
        <f ca="1">IF(C9748=Calculator!$H$27,"F",IF(Daily!D9748+Daily!H9748=0,IF(D9747+H9747&gt;0,"L",""),""))</f>
        <v/>
      </c>
      <c r="B9748" s="34">
        <v>9747</v>
      </c>
      <c r="C9748" s="19">
        <f t="shared" ca="1" si="609"/>
        <v>55677</v>
      </c>
      <c r="D9748" s="29">
        <f t="shared" ca="1" si="611"/>
        <v>0</v>
      </c>
      <c r="E9748" s="29">
        <f ca="1">IF(C9748&lt;Calculator!$D$26,0,IF(DAY($C9748)=1,IF(D9748-Calculator!$G$24&gt;0,Calculator!$G$24,D9748),0))</f>
        <v>0</v>
      </c>
      <c r="F9748" s="29">
        <f ca="1">IF(E9748&gt;0,D9748*Calculator!$G$22/12,0)</f>
        <v>0</v>
      </c>
      <c r="G9748" s="29">
        <f ca="1">IF(E9748&gt;0,(IFERROR(-PMT(Calculator!$G$22/12,Calculator!$G$23*12,Calculator!$G$20),0))-F9748,0)</f>
        <v>0</v>
      </c>
      <c r="H9748" s="29">
        <f t="shared" ca="1" si="612"/>
        <v>0</v>
      </c>
      <c r="I9748" s="29">
        <f t="shared" ca="1" si="610"/>
        <v>0</v>
      </c>
      <c r="J9748" s="30">
        <f>Calculator!$G$40</f>
        <v>6.5000000000000002E-2</v>
      </c>
      <c r="K9748" s="29">
        <f ca="1">IF(C9748&gt;=Calculator!$G$27,IF(DAY($C9748)=1,Calculator!$G$34/2,IF(DAY($C9748)=15,Calculator!$G$34/2,0)),0)</f>
        <v>0</v>
      </c>
      <c r="L9748" s="29">
        <f ca="1">IF(DAY($C9748)=28,IF(H9748=0,0,Calculator!$G$35),0)</f>
        <v>0</v>
      </c>
      <c r="M9748" s="29">
        <f ca="1">IF(I9748&gt;0,IF(DAY($C9748)=1,SUM(INDIRECT("I"&amp;(ROW(C9747)-DAY(C9747))):I9747),0),0)</f>
        <v>0</v>
      </c>
      <c r="N9748" s="29">
        <f ca="1">IF(C9748&lt;Calculator!$G$27,0,IF(C9748=Calculator!$G$27,Calculator!$G$39,IF(H9748-K9748&lt;=0,IF(D9748&gt;Calculator!$G$39,IF(H9748-K9748+E9748+L9748+M9748+Calculator!$G$39&gt;Calculator!$G$39,Calculator!$G$39-(H9748+E9748+L9748+M9748-K9748),Calculator!$G$39),D9748),0)))</f>
        <v>0</v>
      </c>
    </row>
    <row r="9749" spans="1:14" ht="15.75" thickBot="1">
      <c r="A9749" s="33" t="str">
        <f ca="1">IF(C9749=Calculator!$H$27,"F",IF(Daily!D9749+Daily!H9749=0,IF(D9748+H9748&gt;0,"L",""),""))</f>
        <v/>
      </c>
      <c r="B9749" s="34">
        <v>9748</v>
      </c>
      <c r="C9749" s="19">
        <f t="shared" ca="1" si="609"/>
        <v>55678</v>
      </c>
      <c r="D9749" s="29">
        <f t="shared" ca="1" si="611"/>
        <v>0</v>
      </c>
      <c r="E9749" s="29">
        <f ca="1">IF(C9749&lt;Calculator!$D$26,0,IF(DAY($C9749)=1,IF(D9749-Calculator!$G$24&gt;0,Calculator!$G$24,D9749),0))</f>
        <v>0</v>
      </c>
      <c r="F9749" s="29">
        <f ca="1">IF(E9749&gt;0,D9749*Calculator!$G$22/12,0)</f>
        <v>0</v>
      </c>
      <c r="G9749" s="29">
        <f ca="1">IF(E9749&gt;0,(IFERROR(-PMT(Calculator!$G$22/12,Calculator!$G$23*12,Calculator!$G$20),0))-F9749,0)</f>
        <v>0</v>
      </c>
      <c r="H9749" s="29">
        <f t="shared" ca="1" si="612"/>
        <v>0</v>
      </c>
      <c r="I9749" s="29">
        <f t="shared" ca="1" si="610"/>
        <v>0</v>
      </c>
      <c r="J9749" s="30">
        <f>Calculator!$G$40</f>
        <v>6.5000000000000002E-2</v>
      </c>
      <c r="K9749" s="29">
        <f ca="1">IF(C9749&gt;=Calculator!$G$27,IF(DAY($C9749)=1,Calculator!$G$34/2,IF(DAY($C9749)=15,Calculator!$G$34/2,0)),0)</f>
        <v>0</v>
      </c>
      <c r="L9749" s="29">
        <f ca="1">IF(DAY($C9749)=28,IF(H9749=0,0,Calculator!$G$35),0)</f>
        <v>0</v>
      </c>
      <c r="M9749" s="29">
        <f ca="1">IF(I9749&gt;0,IF(DAY($C9749)=1,SUM(INDIRECT("I"&amp;(ROW(C9748)-DAY(C9748))):I9748),0),0)</f>
        <v>0</v>
      </c>
      <c r="N9749" s="29">
        <f ca="1">IF(C9749&lt;Calculator!$G$27,0,IF(C9749=Calculator!$G$27,Calculator!$G$39,IF(H9749-K9749&lt;=0,IF(D9749&gt;Calculator!$G$39,IF(H9749-K9749+E9749+L9749+M9749+Calculator!$G$39&gt;Calculator!$G$39,Calculator!$G$39-(H9749+E9749+L9749+M9749-K9749),Calculator!$G$39),D9749),0)))</f>
        <v>0</v>
      </c>
    </row>
    <row r="9750" spans="1:14" ht="15.75" thickBot="1">
      <c r="A9750" s="33" t="str">
        <f ca="1">IF(C9750=Calculator!$H$27,"F",IF(Daily!D9750+Daily!H9750=0,IF(D9749+H9749&gt;0,"L",""),""))</f>
        <v/>
      </c>
      <c r="B9750" s="34">
        <v>9749</v>
      </c>
      <c r="C9750" s="19">
        <f t="shared" ca="1" si="609"/>
        <v>55679</v>
      </c>
      <c r="D9750" s="29">
        <f t="shared" ca="1" si="611"/>
        <v>0</v>
      </c>
      <c r="E9750" s="29">
        <f ca="1">IF(C9750&lt;Calculator!$D$26,0,IF(DAY($C9750)=1,IF(D9750-Calculator!$G$24&gt;0,Calculator!$G$24,D9750),0))</f>
        <v>0</v>
      </c>
      <c r="F9750" s="29">
        <f ca="1">IF(E9750&gt;0,D9750*Calculator!$G$22/12,0)</f>
        <v>0</v>
      </c>
      <c r="G9750" s="29">
        <f ca="1">IF(E9750&gt;0,(IFERROR(-PMT(Calculator!$G$22/12,Calculator!$G$23*12,Calculator!$G$20),0))-F9750,0)</f>
        <v>0</v>
      </c>
      <c r="H9750" s="29">
        <f t="shared" ca="1" si="612"/>
        <v>0</v>
      </c>
      <c r="I9750" s="29">
        <f t="shared" ca="1" si="610"/>
        <v>0</v>
      </c>
      <c r="J9750" s="30">
        <f>Calculator!$G$40</f>
        <v>6.5000000000000002E-2</v>
      </c>
      <c r="K9750" s="29">
        <f ca="1">IF(C9750&gt;=Calculator!$G$27,IF(DAY($C9750)=1,Calculator!$G$34/2,IF(DAY($C9750)=15,Calculator!$G$34/2,0)),0)</f>
        <v>0</v>
      </c>
      <c r="L9750" s="29">
        <f ca="1">IF(DAY($C9750)=28,IF(H9750=0,0,Calculator!$G$35),0)</f>
        <v>0</v>
      </c>
      <c r="M9750" s="29">
        <f ca="1">IF(I9750&gt;0,IF(DAY($C9750)=1,SUM(INDIRECT("I"&amp;(ROW(C9749)-DAY(C9749))):I9749),0),0)</f>
        <v>0</v>
      </c>
      <c r="N9750" s="29">
        <f ca="1">IF(C9750&lt;Calculator!$G$27,0,IF(C9750=Calculator!$G$27,Calculator!$G$39,IF(H9750-K9750&lt;=0,IF(D9750&gt;Calculator!$G$39,IF(H9750-K9750+E9750+L9750+M9750+Calculator!$G$39&gt;Calculator!$G$39,Calculator!$G$39-(H9750+E9750+L9750+M9750-K9750),Calculator!$G$39),D9750),0)))</f>
        <v>0</v>
      </c>
    </row>
    <row r="9751" spans="1:14" ht="15.75" thickBot="1">
      <c r="A9751" s="33" t="str">
        <f ca="1">IF(C9751=Calculator!$H$27,"F",IF(Daily!D9751+Daily!H9751=0,IF(D9750+H9750&gt;0,"L",""),""))</f>
        <v/>
      </c>
      <c r="B9751" s="34">
        <v>9750</v>
      </c>
      <c r="C9751" s="19">
        <f t="shared" ca="1" si="609"/>
        <v>55680</v>
      </c>
      <c r="D9751" s="29">
        <f t="shared" ca="1" si="611"/>
        <v>0</v>
      </c>
      <c r="E9751" s="29">
        <f ca="1">IF(C9751&lt;Calculator!$D$26,0,IF(DAY($C9751)=1,IF(D9751-Calculator!$G$24&gt;0,Calculator!$G$24,D9751),0))</f>
        <v>0</v>
      </c>
      <c r="F9751" s="29">
        <f ca="1">IF(E9751&gt;0,D9751*Calculator!$G$22/12,0)</f>
        <v>0</v>
      </c>
      <c r="G9751" s="29">
        <f ca="1">IF(E9751&gt;0,(IFERROR(-PMT(Calculator!$G$22/12,Calculator!$G$23*12,Calculator!$G$20),0))-F9751,0)</f>
        <v>0</v>
      </c>
      <c r="H9751" s="29">
        <f t="shared" ca="1" si="612"/>
        <v>0</v>
      </c>
      <c r="I9751" s="29">
        <f t="shared" ca="1" si="610"/>
        <v>0</v>
      </c>
      <c r="J9751" s="30">
        <f>Calculator!$G$40</f>
        <v>6.5000000000000002E-2</v>
      </c>
      <c r="K9751" s="29">
        <f ca="1">IF(C9751&gt;=Calculator!$G$27,IF(DAY($C9751)=1,Calculator!$G$34/2,IF(DAY($C9751)=15,Calculator!$G$34/2,0)),0)</f>
        <v>0</v>
      </c>
      <c r="L9751" s="29">
        <f ca="1">IF(DAY($C9751)=28,IF(H9751=0,0,Calculator!$G$35),0)</f>
        <v>0</v>
      </c>
      <c r="M9751" s="29">
        <f ca="1">IF(I9751&gt;0,IF(DAY($C9751)=1,SUM(INDIRECT("I"&amp;(ROW(C9750)-DAY(C9750))):I9750),0),0)</f>
        <v>0</v>
      </c>
      <c r="N9751" s="29">
        <f ca="1">IF(C9751&lt;Calculator!$G$27,0,IF(C9751=Calculator!$G$27,Calculator!$G$39,IF(H9751-K9751&lt;=0,IF(D9751&gt;Calculator!$G$39,IF(H9751-K9751+E9751+L9751+M9751+Calculator!$G$39&gt;Calculator!$G$39,Calculator!$G$39-(H9751+E9751+L9751+M9751-K9751),Calculator!$G$39),D9751),0)))</f>
        <v>0</v>
      </c>
    </row>
    <row r="9752" spans="1:14" ht="15.75" thickBot="1">
      <c r="A9752" s="33" t="str">
        <f ca="1">IF(C9752=Calculator!$H$27,"F",IF(Daily!D9752+Daily!H9752=0,IF(D9751+H9751&gt;0,"L",""),""))</f>
        <v/>
      </c>
      <c r="B9752" s="34">
        <v>9751</v>
      </c>
      <c r="C9752" s="19">
        <f t="shared" ca="1" si="609"/>
        <v>55681</v>
      </c>
      <c r="D9752" s="29">
        <f t="shared" ca="1" si="611"/>
        <v>0</v>
      </c>
      <c r="E9752" s="29">
        <f ca="1">IF(C9752&lt;Calculator!$D$26,0,IF(DAY($C9752)=1,IF(D9752-Calculator!$G$24&gt;0,Calculator!$G$24,D9752),0))</f>
        <v>0</v>
      </c>
      <c r="F9752" s="29">
        <f ca="1">IF(E9752&gt;0,D9752*Calculator!$G$22/12,0)</f>
        <v>0</v>
      </c>
      <c r="G9752" s="29">
        <f ca="1">IF(E9752&gt;0,(IFERROR(-PMT(Calculator!$G$22/12,Calculator!$G$23*12,Calculator!$G$20),0))-F9752,0)</f>
        <v>0</v>
      </c>
      <c r="H9752" s="29">
        <f t="shared" ca="1" si="612"/>
        <v>0</v>
      </c>
      <c r="I9752" s="29">
        <f t="shared" ca="1" si="610"/>
        <v>0</v>
      </c>
      <c r="J9752" s="30">
        <f>Calculator!$G$40</f>
        <v>6.5000000000000002E-2</v>
      </c>
      <c r="K9752" s="29">
        <f ca="1">IF(C9752&gt;=Calculator!$G$27,IF(DAY($C9752)=1,Calculator!$G$34/2,IF(DAY($C9752)=15,Calculator!$G$34/2,0)),0)</f>
        <v>0</v>
      </c>
      <c r="L9752" s="29">
        <f ca="1">IF(DAY($C9752)=28,IF(H9752=0,0,Calculator!$G$35),0)</f>
        <v>0</v>
      </c>
      <c r="M9752" s="29">
        <f ca="1">IF(I9752&gt;0,IF(DAY($C9752)=1,SUM(INDIRECT("I"&amp;(ROW(C9751)-DAY(C9751))):I9751),0),0)</f>
        <v>0</v>
      </c>
      <c r="N9752" s="29">
        <f ca="1">IF(C9752&lt;Calculator!$G$27,0,IF(C9752=Calculator!$G$27,Calculator!$G$39,IF(H9752-K9752&lt;=0,IF(D9752&gt;Calculator!$G$39,IF(H9752-K9752+E9752+L9752+M9752+Calculator!$G$39&gt;Calculator!$G$39,Calculator!$G$39-(H9752+E9752+L9752+M9752-K9752),Calculator!$G$39),D9752),0)))</f>
        <v>0</v>
      </c>
    </row>
    <row r="9753" spans="1:14" ht="15.75" thickBot="1">
      <c r="A9753" s="33" t="str">
        <f ca="1">IF(C9753=Calculator!$H$27,"F",IF(Daily!D9753+Daily!H9753=0,IF(D9752+H9752&gt;0,"L",""),""))</f>
        <v/>
      </c>
      <c r="B9753" s="34">
        <v>9752</v>
      </c>
      <c r="C9753" s="19">
        <f t="shared" ca="1" si="609"/>
        <v>55682</v>
      </c>
      <c r="D9753" s="29">
        <f t="shared" ca="1" si="611"/>
        <v>0</v>
      </c>
      <c r="E9753" s="29">
        <f ca="1">IF(C9753&lt;Calculator!$D$26,0,IF(DAY($C9753)=1,IF(D9753-Calculator!$G$24&gt;0,Calculator!$G$24,D9753),0))</f>
        <v>0</v>
      </c>
      <c r="F9753" s="29">
        <f ca="1">IF(E9753&gt;0,D9753*Calculator!$G$22/12,0)</f>
        <v>0</v>
      </c>
      <c r="G9753" s="29">
        <f ca="1">IF(E9753&gt;0,(IFERROR(-PMT(Calculator!$G$22/12,Calculator!$G$23*12,Calculator!$G$20),0))-F9753,0)</f>
        <v>0</v>
      </c>
      <c r="H9753" s="29">
        <f t="shared" ca="1" si="612"/>
        <v>0</v>
      </c>
      <c r="I9753" s="29">
        <f t="shared" ca="1" si="610"/>
        <v>0</v>
      </c>
      <c r="J9753" s="30">
        <f>Calculator!$G$40</f>
        <v>6.5000000000000002E-2</v>
      </c>
      <c r="K9753" s="29">
        <f ca="1">IF(C9753&gt;=Calculator!$G$27,IF(DAY($C9753)=1,Calculator!$G$34/2,IF(DAY($C9753)=15,Calculator!$G$34/2,0)),0)</f>
        <v>0</v>
      </c>
      <c r="L9753" s="29">
        <f ca="1">IF(DAY($C9753)=28,IF(H9753=0,0,Calculator!$G$35),0)</f>
        <v>0</v>
      </c>
      <c r="M9753" s="29">
        <f ca="1">IF(I9753&gt;0,IF(DAY($C9753)=1,SUM(INDIRECT("I"&amp;(ROW(C9752)-DAY(C9752))):I9752),0),0)</f>
        <v>0</v>
      </c>
      <c r="N9753" s="29">
        <f ca="1">IF(C9753&lt;Calculator!$G$27,0,IF(C9753=Calculator!$G$27,Calculator!$G$39,IF(H9753-K9753&lt;=0,IF(D9753&gt;Calculator!$G$39,IF(H9753-K9753+E9753+L9753+M9753+Calculator!$G$39&gt;Calculator!$G$39,Calculator!$G$39-(H9753+E9753+L9753+M9753-K9753),Calculator!$G$39),D9753),0)))</f>
        <v>0</v>
      </c>
    </row>
    <row r="9754" spans="1:14" ht="15.75" thickBot="1">
      <c r="A9754" s="33" t="str">
        <f ca="1">IF(C9754=Calculator!$H$27,"F",IF(Daily!D9754+Daily!H9754=0,IF(D9753+H9753&gt;0,"L",""),""))</f>
        <v/>
      </c>
      <c r="B9754" s="34">
        <v>9753</v>
      </c>
      <c r="C9754" s="19">
        <f t="shared" ca="1" si="609"/>
        <v>55683</v>
      </c>
      <c r="D9754" s="29">
        <f t="shared" ca="1" si="611"/>
        <v>0</v>
      </c>
      <c r="E9754" s="29">
        <f ca="1">IF(C9754&lt;Calculator!$D$26,0,IF(DAY($C9754)=1,IF(D9754-Calculator!$G$24&gt;0,Calculator!$G$24,D9754),0))</f>
        <v>0</v>
      </c>
      <c r="F9754" s="29">
        <f ca="1">IF(E9754&gt;0,D9754*Calculator!$G$22/12,0)</f>
        <v>0</v>
      </c>
      <c r="G9754" s="29">
        <f ca="1">IF(E9754&gt;0,(IFERROR(-PMT(Calculator!$G$22/12,Calculator!$G$23*12,Calculator!$G$20),0))-F9754,0)</f>
        <v>0</v>
      </c>
      <c r="H9754" s="29">
        <f t="shared" ca="1" si="612"/>
        <v>0</v>
      </c>
      <c r="I9754" s="29">
        <f t="shared" ca="1" si="610"/>
        <v>0</v>
      </c>
      <c r="J9754" s="30">
        <f>Calculator!$G$40</f>
        <v>6.5000000000000002E-2</v>
      </c>
      <c r="K9754" s="29">
        <f ca="1">IF(C9754&gt;=Calculator!$G$27,IF(DAY($C9754)=1,Calculator!$G$34/2,IF(DAY($C9754)=15,Calculator!$G$34/2,0)),0)</f>
        <v>0</v>
      </c>
      <c r="L9754" s="29">
        <f ca="1">IF(DAY($C9754)=28,IF(H9754=0,0,Calculator!$G$35),0)</f>
        <v>0</v>
      </c>
      <c r="M9754" s="29">
        <f ca="1">IF(I9754&gt;0,IF(DAY($C9754)=1,SUM(INDIRECT("I"&amp;(ROW(C9753)-DAY(C9753))):I9753),0),0)</f>
        <v>0</v>
      </c>
      <c r="N9754" s="29">
        <f ca="1">IF(C9754&lt;Calculator!$G$27,0,IF(C9754=Calculator!$G$27,Calculator!$G$39,IF(H9754-K9754&lt;=0,IF(D9754&gt;Calculator!$G$39,IF(H9754-K9754+E9754+L9754+M9754+Calculator!$G$39&gt;Calculator!$G$39,Calculator!$G$39-(H9754+E9754+L9754+M9754-K9754),Calculator!$G$39),D9754),0)))</f>
        <v>0</v>
      </c>
    </row>
    <row r="9755" spans="1:14" ht="15.75" thickBot="1">
      <c r="A9755" s="33" t="str">
        <f ca="1">IF(C9755=Calculator!$H$27,"F",IF(Daily!D9755+Daily!H9755=0,IF(D9754+H9754&gt;0,"L",""),""))</f>
        <v/>
      </c>
      <c r="B9755" s="34">
        <v>9754</v>
      </c>
      <c r="C9755" s="19">
        <f t="shared" ca="1" si="609"/>
        <v>55684</v>
      </c>
      <c r="D9755" s="29">
        <f t="shared" ca="1" si="611"/>
        <v>0</v>
      </c>
      <c r="E9755" s="29">
        <f ca="1">IF(C9755&lt;Calculator!$D$26,0,IF(DAY($C9755)=1,IF(D9755-Calculator!$G$24&gt;0,Calculator!$G$24,D9755),0))</f>
        <v>0</v>
      </c>
      <c r="F9755" s="29">
        <f ca="1">IF(E9755&gt;0,D9755*Calculator!$G$22/12,0)</f>
        <v>0</v>
      </c>
      <c r="G9755" s="29">
        <f ca="1">IF(E9755&gt;0,(IFERROR(-PMT(Calculator!$G$22/12,Calculator!$G$23*12,Calculator!$G$20),0))-F9755,0)</f>
        <v>0</v>
      </c>
      <c r="H9755" s="29">
        <f t="shared" ca="1" si="612"/>
        <v>0</v>
      </c>
      <c r="I9755" s="29">
        <f t="shared" ca="1" si="610"/>
        <v>0</v>
      </c>
      <c r="J9755" s="30">
        <f>Calculator!$G$40</f>
        <v>6.5000000000000002E-2</v>
      </c>
      <c r="K9755" s="29">
        <f ca="1">IF(C9755&gt;=Calculator!$G$27,IF(DAY($C9755)=1,Calculator!$G$34/2,IF(DAY($C9755)=15,Calculator!$G$34/2,0)),0)</f>
        <v>0</v>
      </c>
      <c r="L9755" s="29">
        <f ca="1">IF(DAY($C9755)=28,IF(H9755=0,0,Calculator!$G$35),0)</f>
        <v>0</v>
      </c>
      <c r="M9755" s="29">
        <f ca="1">IF(I9755&gt;0,IF(DAY($C9755)=1,SUM(INDIRECT("I"&amp;(ROW(C9754)-DAY(C9754))):I9754),0),0)</f>
        <v>0</v>
      </c>
      <c r="N9755" s="29">
        <f ca="1">IF(C9755&lt;Calculator!$G$27,0,IF(C9755=Calculator!$G$27,Calculator!$G$39,IF(H9755-K9755&lt;=0,IF(D9755&gt;Calculator!$G$39,IF(H9755-K9755+E9755+L9755+M9755+Calculator!$G$39&gt;Calculator!$G$39,Calculator!$G$39-(H9755+E9755+L9755+M9755-K9755),Calculator!$G$39),D9755),0)))</f>
        <v>0</v>
      </c>
    </row>
    <row r="9756" spans="1:14" ht="15.75" thickBot="1">
      <c r="A9756" s="33" t="str">
        <f ca="1">IF(C9756=Calculator!$H$27,"F",IF(Daily!D9756+Daily!H9756=0,IF(D9755+H9755&gt;0,"L",""),""))</f>
        <v/>
      </c>
      <c r="B9756" s="34">
        <v>9755</v>
      </c>
      <c r="C9756" s="19">
        <f t="shared" ca="1" si="609"/>
        <v>55685</v>
      </c>
      <c r="D9756" s="29">
        <f t="shared" ca="1" si="611"/>
        <v>0</v>
      </c>
      <c r="E9756" s="29">
        <f ca="1">IF(C9756&lt;Calculator!$D$26,0,IF(DAY($C9756)=1,IF(D9756-Calculator!$G$24&gt;0,Calculator!$G$24,D9756),0))</f>
        <v>0</v>
      </c>
      <c r="F9756" s="29">
        <f ca="1">IF(E9756&gt;0,D9756*Calculator!$G$22/12,0)</f>
        <v>0</v>
      </c>
      <c r="G9756" s="29">
        <f ca="1">IF(E9756&gt;0,(IFERROR(-PMT(Calculator!$G$22/12,Calculator!$G$23*12,Calculator!$G$20),0))-F9756,0)</f>
        <v>0</v>
      </c>
      <c r="H9756" s="29">
        <f t="shared" ca="1" si="612"/>
        <v>0</v>
      </c>
      <c r="I9756" s="29">
        <f t="shared" ca="1" si="610"/>
        <v>0</v>
      </c>
      <c r="J9756" s="30">
        <f>Calculator!$G$40</f>
        <v>6.5000000000000002E-2</v>
      </c>
      <c r="K9756" s="29">
        <f ca="1">IF(C9756&gt;=Calculator!$G$27,IF(DAY($C9756)=1,Calculator!$G$34/2,IF(DAY($C9756)=15,Calculator!$G$34/2,0)),0)</f>
        <v>4500</v>
      </c>
      <c r="L9756" s="29">
        <f ca="1">IF(DAY($C9756)=28,IF(H9756=0,0,Calculator!$G$35),0)</f>
        <v>0</v>
      </c>
      <c r="M9756" s="29">
        <f ca="1">IF(I9756&gt;0,IF(DAY($C9756)=1,SUM(INDIRECT("I"&amp;(ROW(C9755)-DAY(C9755))):I9755),0),0)</f>
        <v>0</v>
      </c>
      <c r="N9756" s="29">
        <f ca="1">IF(C9756&lt;Calculator!$G$27,0,IF(C9756=Calculator!$G$27,Calculator!$G$39,IF(H9756-K9756&lt;=0,IF(D9756&gt;Calculator!$G$39,IF(H9756-K9756+E9756+L9756+M9756+Calculator!$G$39&gt;Calculator!$G$39,Calculator!$G$39-(H9756+E9756+L9756+M9756-K9756),Calculator!$G$39),D9756),0)))</f>
        <v>0</v>
      </c>
    </row>
    <row r="9757" spans="1:14" ht="15.75" thickBot="1">
      <c r="A9757" s="33" t="str">
        <f ca="1">IF(C9757=Calculator!$H$27,"F",IF(Daily!D9757+Daily!H9757=0,IF(D9756+H9756&gt;0,"L",""),""))</f>
        <v/>
      </c>
      <c r="B9757" s="34">
        <v>9756</v>
      </c>
      <c r="C9757" s="19">
        <f t="shared" ca="1" si="609"/>
        <v>55686</v>
      </c>
      <c r="D9757" s="29">
        <f t="shared" ca="1" si="611"/>
        <v>0</v>
      </c>
      <c r="E9757" s="29">
        <f ca="1">IF(C9757&lt;Calculator!$D$26,0,IF(DAY($C9757)=1,IF(D9757-Calculator!$G$24&gt;0,Calculator!$G$24,D9757),0))</f>
        <v>0</v>
      </c>
      <c r="F9757" s="29">
        <f ca="1">IF(E9757&gt;0,D9757*Calculator!$G$22/12,0)</f>
        <v>0</v>
      </c>
      <c r="G9757" s="29">
        <f ca="1">IF(E9757&gt;0,(IFERROR(-PMT(Calculator!$G$22/12,Calculator!$G$23*12,Calculator!$G$20),0))-F9757,0)</f>
        <v>0</v>
      </c>
      <c r="H9757" s="29">
        <f t="shared" ca="1" si="612"/>
        <v>0</v>
      </c>
      <c r="I9757" s="29">
        <f t="shared" ca="1" si="610"/>
        <v>0</v>
      </c>
      <c r="J9757" s="30">
        <f>Calculator!$G$40</f>
        <v>6.5000000000000002E-2</v>
      </c>
      <c r="K9757" s="29">
        <f ca="1">IF(C9757&gt;=Calculator!$G$27,IF(DAY($C9757)=1,Calculator!$G$34/2,IF(DAY($C9757)=15,Calculator!$G$34/2,0)),0)</f>
        <v>0</v>
      </c>
      <c r="L9757" s="29">
        <f ca="1">IF(DAY($C9757)=28,IF(H9757=0,0,Calculator!$G$35),0)</f>
        <v>0</v>
      </c>
      <c r="M9757" s="29">
        <f ca="1">IF(I9757&gt;0,IF(DAY($C9757)=1,SUM(INDIRECT("I"&amp;(ROW(C9756)-DAY(C9756))):I9756),0),0)</f>
        <v>0</v>
      </c>
      <c r="N9757" s="29">
        <f ca="1">IF(C9757&lt;Calculator!$G$27,0,IF(C9757=Calculator!$G$27,Calculator!$G$39,IF(H9757-K9757&lt;=0,IF(D9757&gt;Calculator!$G$39,IF(H9757-K9757+E9757+L9757+M9757+Calculator!$G$39&gt;Calculator!$G$39,Calculator!$G$39-(H9757+E9757+L9757+M9757-K9757),Calculator!$G$39),D9757),0)))</f>
        <v>0</v>
      </c>
    </row>
    <row r="9758" spans="1:14" ht="15.75" thickBot="1">
      <c r="A9758" s="33" t="str">
        <f ca="1">IF(C9758=Calculator!$H$27,"F",IF(Daily!D9758+Daily!H9758=0,IF(D9757+H9757&gt;0,"L",""),""))</f>
        <v/>
      </c>
      <c r="B9758" s="34">
        <v>9757</v>
      </c>
      <c r="C9758" s="19">
        <f t="shared" ca="1" si="609"/>
        <v>55687</v>
      </c>
      <c r="D9758" s="29">
        <f t="shared" ca="1" si="611"/>
        <v>0</v>
      </c>
      <c r="E9758" s="29">
        <f ca="1">IF(C9758&lt;Calculator!$D$26,0,IF(DAY($C9758)=1,IF(D9758-Calculator!$G$24&gt;0,Calculator!$G$24,D9758),0))</f>
        <v>0</v>
      </c>
      <c r="F9758" s="29">
        <f ca="1">IF(E9758&gt;0,D9758*Calculator!$G$22/12,0)</f>
        <v>0</v>
      </c>
      <c r="G9758" s="29">
        <f ca="1">IF(E9758&gt;0,(IFERROR(-PMT(Calculator!$G$22/12,Calculator!$G$23*12,Calculator!$G$20),0))-F9758,0)</f>
        <v>0</v>
      </c>
      <c r="H9758" s="29">
        <f t="shared" ca="1" si="612"/>
        <v>0</v>
      </c>
      <c r="I9758" s="29">
        <f t="shared" ca="1" si="610"/>
        <v>0</v>
      </c>
      <c r="J9758" s="30">
        <f>Calculator!$G$40</f>
        <v>6.5000000000000002E-2</v>
      </c>
      <c r="K9758" s="29">
        <f ca="1">IF(C9758&gt;=Calculator!$G$27,IF(DAY($C9758)=1,Calculator!$G$34/2,IF(DAY($C9758)=15,Calculator!$G$34/2,0)),0)</f>
        <v>0</v>
      </c>
      <c r="L9758" s="29">
        <f ca="1">IF(DAY($C9758)=28,IF(H9758=0,0,Calculator!$G$35),0)</f>
        <v>0</v>
      </c>
      <c r="M9758" s="29">
        <f ca="1">IF(I9758&gt;0,IF(DAY($C9758)=1,SUM(INDIRECT("I"&amp;(ROW(C9757)-DAY(C9757))):I9757),0),0)</f>
        <v>0</v>
      </c>
      <c r="N9758" s="29">
        <f ca="1">IF(C9758&lt;Calculator!$G$27,0,IF(C9758=Calculator!$G$27,Calculator!$G$39,IF(H9758-K9758&lt;=0,IF(D9758&gt;Calculator!$G$39,IF(H9758-K9758+E9758+L9758+M9758+Calculator!$G$39&gt;Calculator!$G$39,Calculator!$G$39-(H9758+E9758+L9758+M9758-K9758),Calculator!$G$39),D9758),0)))</f>
        <v>0</v>
      </c>
    </row>
    <row r="9759" spans="1:14" ht="15.75" thickBot="1">
      <c r="A9759" s="33" t="str">
        <f ca="1">IF(C9759=Calculator!$H$27,"F",IF(Daily!D9759+Daily!H9759=0,IF(D9758+H9758&gt;0,"L",""),""))</f>
        <v/>
      </c>
      <c r="B9759" s="34">
        <v>9758</v>
      </c>
      <c r="C9759" s="19">
        <f t="shared" ca="1" si="609"/>
        <v>55688</v>
      </c>
      <c r="D9759" s="29">
        <f t="shared" ca="1" si="611"/>
        <v>0</v>
      </c>
      <c r="E9759" s="29">
        <f ca="1">IF(C9759&lt;Calculator!$D$26,0,IF(DAY($C9759)=1,IF(D9759-Calculator!$G$24&gt;0,Calculator!$G$24,D9759),0))</f>
        <v>0</v>
      </c>
      <c r="F9759" s="29">
        <f ca="1">IF(E9759&gt;0,D9759*Calculator!$G$22/12,0)</f>
        <v>0</v>
      </c>
      <c r="G9759" s="29">
        <f ca="1">IF(E9759&gt;0,(IFERROR(-PMT(Calculator!$G$22/12,Calculator!$G$23*12,Calculator!$G$20),0))-F9759,0)</f>
        <v>0</v>
      </c>
      <c r="H9759" s="29">
        <f t="shared" ca="1" si="612"/>
        <v>0</v>
      </c>
      <c r="I9759" s="29">
        <f t="shared" ca="1" si="610"/>
        <v>0</v>
      </c>
      <c r="J9759" s="30">
        <f>Calculator!$G$40</f>
        <v>6.5000000000000002E-2</v>
      </c>
      <c r="K9759" s="29">
        <f ca="1">IF(C9759&gt;=Calculator!$G$27,IF(DAY($C9759)=1,Calculator!$G$34/2,IF(DAY($C9759)=15,Calculator!$G$34/2,0)),0)</f>
        <v>0</v>
      </c>
      <c r="L9759" s="29">
        <f ca="1">IF(DAY($C9759)=28,IF(H9759=0,0,Calculator!$G$35),0)</f>
        <v>0</v>
      </c>
      <c r="M9759" s="29">
        <f ca="1">IF(I9759&gt;0,IF(DAY($C9759)=1,SUM(INDIRECT("I"&amp;(ROW(C9758)-DAY(C9758))):I9758),0),0)</f>
        <v>0</v>
      </c>
      <c r="N9759" s="29">
        <f ca="1">IF(C9759&lt;Calculator!$G$27,0,IF(C9759=Calculator!$G$27,Calculator!$G$39,IF(H9759-K9759&lt;=0,IF(D9759&gt;Calculator!$G$39,IF(H9759-K9759+E9759+L9759+M9759+Calculator!$G$39&gt;Calculator!$G$39,Calculator!$G$39-(H9759+E9759+L9759+M9759-K9759),Calculator!$G$39),D9759),0)))</f>
        <v>0</v>
      </c>
    </row>
    <row r="9760" spans="1:14" ht="15.75" thickBot="1">
      <c r="A9760" s="33" t="str">
        <f ca="1">IF(C9760=Calculator!$H$27,"F",IF(Daily!D9760+Daily!H9760=0,IF(D9759+H9759&gt;0,"L",""),""))</f>
        <v/>
      </c>
      <c r="B9760" s="34">
        <v>9759</v>
      </c>
      <c r="C9760" s="19">
        <f t="shared" ca="1" si="609"/>
        <v>55689</v>
      </c>
      <c r="D9760" s="29">
        <f t="shared" ca="1" si="611"/>
        <v>0</v>
      </c>
      <c r="E9760" s="29">
        <f ca="1">IF(C9760&lt;Calculator!$D$26,0,IF(DAY($C9760)=1,IF(D9760-Calculator!$G$24&gt;0,Calculator!$G$24,D9760),0))</f>
        <v>0</v>
      </c>
      <c r="F9760" s="29">
        <f ca="1">IF(E9760&gt;0,D9760*Calculator!$G$22/12,0)</f>
        <v>0</v>
      </c>
      <c r="G9760" s="29">
        <f ca="1">IF(E9760&gt;0,(IFERROR(-PMT(Calculator!$G$22/12,Calculator!$G$23*12,Calculator!$G$20),0))-F9760,0)</f>
        <v>0</v>
      </c>
      <c r="H9760" s="29">
        <f t="shared" ca="1" si="612"/>
        <v>0</v>
      </c>
      <c r="I9760" s="29">
        <f t="shared" ca="1" si="610"/>
        <v>0</v>
      </c>
      <c r="J9760" s="30">
        <f>Calculator!$G$40</f>
        <v>6.5000000000000002E-2</v>
      </c>
      <c r="K9760" s="29">
        <f ca="1">IF(C9760&gt;=Calculator!$G$27,IF(DAY($C9760)=1,Calculator!$G$34/2,IF(DAY($C9760)=15,Calculator!$G$34/2,0)),0)</f>
        <v>0</v>
      </c>
      <c r="L9760" s="29">
        <f ca="1">IF(DAY($C9760)=28,IF(H9760=0,0,Calculator!$G$35),0)</f>
        <v>0</v>
      </c>
      <c r="M9760" s="29">
        <f ca="1">IF(I9760&gt;0,IF(DAY($C9760)=1,SUM(INDIRECT("I"&amp;(ROW(C9759)-DAY(C9759))):I9759),0),0)</f>
        <v>0</v>
      </c>
      <c r="N9760" s="29">
        <f ca="1">IF(C9760&lt;Calculator!$G$27,0,IF(C9760=Calculator!$G$27,Calculator!$G$39,IF(H9760-K9760&lt;=0,IF(D9760&gt;Calculator!$G$39,IF(H9760-K9760+E9760+L9760+M9760+Calculator!$G$39&gt;Calculator!$G$39,Calculator!$G$39-(H9760+E9760+L9760+M9760-K9760),Calculator!$G$39),D9760),0)))</f>
        <v>0</v>
      </c>
    </row>
    <row r="9761" spans="1:14" ht="15.75" thickBot="1">
      <c r="A9761" s="33" t="str">
        <f ca="1">IF(C9761=Calculator!$H$27,"F",IF(Daily!D9761+Daily!H9761=0,IF(D9760+H9760&gt;0,"L",""),""))</f>
        <v/>
      </c>
      <c r="B9761" s="34">
        <v>9760</v>
      </c>
      <c r="C9761" s="19">
        <f t="shared" ca="1" si="609"/>
        <v>55690</v>
      </c>
      <c r="D9761" s="29">
        <f t="shared" ca="1" si="611"/>
        <v>0</v>
      </c>
      <c r="E9761" s="29">
        <f ca="1">IF(C9761&lt;Calculator!$D$26,0,IF(DAY($C9761)=1,IF(D9761-Calculator!$G$24&gt;0,Calculator!$G$24,D9761),0))</f>
        <v>0</v>
      </c>
      <c r="F9761" s="29">
        <f ca="1">IF(E9761&gt;0,D9761*Calculator!$G$22/12,0)</f>
        <v>0</v>
      </c>
      <c r="G9761" s="29">
        <f ca="1">IF(E9761&gt;0,(IFERROR(-PMT(Calculator!$G$22/12,Calculator!$G$23*12,Calculator!$G$20),0))-F9761,0)</f>
        <v>0</v>
      </c>
      <c r="H9761" s="29">
        <f t="shared" ca="1" si="612"/>
        <v>0</v>
      </c>
      <c r="I9761" s="29">
        <f t="shared" ca="1" si="610"/>
        <v>0</v>
      </c>
      <c r="J9761" s="30">
        <f>Calculator!$G$40</f>
        <v>6.5000000000000002E-2</v>
      </c>
      <c r="K9761" s="29">
        <f ca="1">IF(C9761&gt;=Calculator!$G$27,IF(DAY($C9761)=1,Calculator!$G$34/2,IF(DAY($C9761)=15,Calculator!$G$34/2,0)),0)</f>
        <v>0</v>
      </c>
      <c r="L9761" s="29">
        <f ca="1">IF(DAY($C9761)=28,IF(H9761=0,0,Calculator!$G$35),0)</f>
        <v>0</v>
      </c>
      <c r="M9761" s="29">
        <f ca="1">IF(I9761&gt;0,IF(DAY($C9761)=1,SUM(INDIRECT("I"&amp;(ROW(C9760)-DAY(C9760))):I9760),0),0)</f>
        <v>0</v>
      </c>
      <c r="N9761" s="29">
        <f ca="1">IF(C9761&lt;Calculator!$G$27,0,IF(C9761=Calculator!$G$27,Calculator!$G$39,IF(H9761-K9761&lt;=0,IF(D9761&gt;Calculator!$G$39,IF(H9761-K9761+E9761+L9761+M9761+Calculator!$G$39&gt;Calculator!$G$39,Calculator!$G$39-(H9761+E9761+L9761+M9761-K9761),Calculator!$G$39),D9761),0)))</f>
        <v>0</v>
      </c>
    </row>
    <row r="9762" spans="1:14" ht="15.75" thickBot="1">
      <c r="A9762" s="33" t="str">
        <f ca="1">IF(C9762=Calculator!$H$27,"F",IF(Daily!D9762+Daily!H9762=0,IF(D9761+H9761&gt;0,"L",""),""))</f>
        <v/>
      </c>
      <c r="B9762" s="34">
        <v>9761</v>
      </c>
      <c r="C9762" s="19">
        <f t="shared" ca="1" si="609"/>
        <v>55691</v>
      </c>
      <c r="D9762" s="29">
        <f t="shared" ca="1" si="611"/>
        <v>0</v>
      </c>
      <c r="E9762" s="29">
        <f ca="1">IF(C9762&lt;Calculator!$D$26,0,IF(DAY($C9762)=1,IF(D9762-Calculator!$G$24&gt;0,Calculator!$G$24,D9762),0))</f>
        <v>0</v>
      </c>
      <c r="F9762" s="29">
        <f ca="1">IF(E9762&gt;0,D9762*Calculator!$G$22/12,0)</f>
        <v>0</v>
      </c>
      <c r="G9762" s="29">
        <f ca="1">IF(E9762&gt;0,(IFERROR(-PMT(Calculator!$G$22/12,Calculator!$G$23*12,Calculator!$G$20),0))-F9762,0)</f>
        <v>0</v>
      </c>
      <c r="H9762" s="29">
        <f t="shared" ca="1" si="612"/>
        <v>0</v>
      </c>
      <c r="I9762" s="29">
        <f t="shared" ca="1" si="610"/>
        <v>0</v>
      </c>
      <c r="J9762" s="30">
        <f>Calculator!$G$40</f>
        <v>6.5000000000000002E-2</v>
      </c>
      <c r="K9762" s="29">
        <f ca="1">IF(C9762&gt;=Calculator!$G$27,IF(DAY($C9762)=1,Calculator!$G$34/2,IF(DAY($C9762)=15,Calculator!$G$34/2,0)),0)</f>
        <v>0</v>
      </c>
      <c r="L9762" s="29">
        <f ca="1">IF(DAY($C9762)=28,IF(H9762=0,0,Calculator!$G$35),0)</f>
        <v>0</v>
      </c>
      <c r="M9762" s="29">
        <f ca="1">IF(I9762&gt;0,IF(DAY($C9762)=1,SUM(INDIRECT("I"&amp;(ROW(C9761)-DAY(C9761))):I9761),0),0)</f>
        <v>0</v>
      </c>
      <c r="N9762" s="29">
        <f ca="1">IF(C9762&lt;Calculator!$G$27,0,IF(C9762=Calculator!$G$27,Calculator!$G$39,IF(H9762-K9762&lt;=0,IF(D9762&gt;Calculator!$G$39,IF(H9762-K9762+E9762+L9762+M9762+Calculator!$G$39&gt;Calculator!$G$39,Calculator!$G$39-(H9762+E9762+L9762+M9762-K9762),Calculator!$G$39),D9762),0)))</f>
        <v>0</v>
      </c>
    </row>
    <row r="9763" spans="1:14" ht="15.75" thickBot="1">
      <c r="A9763" s="33" t="str">
        <f ca="1">IF(C9763=Calculator!$H$27,"F",IF(Daily!D9763+Daily!H9763=0,IF(D9762+H9762&gt;0,"L",""),""))</f>
        <v/>
      </c>
      <c r="B9763" s="34">
        <v>9762</v>
      </c>
      <c r="C9763" s="19">
        <f t="shared" ca="1" si="609"/>
        <v>55692</v>
      </c>
      <c r="D9763" s="29">
        <f t="shared" ca="1" si="611"/>
        <v>0</v>
      </c>
      <c r="E9763" s="29">
        <f ca="1">IF(C9763&lt;Calculator!$D$26,0,IF(DAY($C9763)=1,IF(D9763-Calculator!$G$24&gt;0,Calculator!$G$24,D9763),0))</f>
        <v>0</v>
      </c>
      <c r="F9763" s="29">
        <f ca="1">IF(E9763&gt;0,D9763*Calculator!$G$22/12,0)</f>
        <v>0</v>
      </c>
      <c r="G9763" s="29">
        <f ca="1">IF(E9763&gt;0,(IFERROR(-PMT(Calculator!$G$22/12,Calculator!$G$23*12,Calculator!$G$20),0))-F9763,0)</f>
        <v>0</v>
      </c>
      <c r="H9763" s="29">
        <f t="shared" ca="1" si="612"/>
        <v>0</v>
      </c>
      <c r="I9763" s="29">
        <f t="shared" ca="1" si="610"/>
        <v>0</v>
      </c>
      <c r="J9763" s="30">
        <f>Calculator!$G$40</f>
        <v>6.5000000000000002E-2</v>
      </c>
      <c r="K9763" s="29">
        <f ca="1">IF(C9763&gt;=Calculator!$G$27,IF(DAY($C9763)=1,Calculator!$G$34/2,IF(DAY($C9763)=15,Calculator!$G$34/2,0)),0)</f>
        <v>0</v>
      </c>
      <c r="L9763" s="29">
        <f ca="1">IF(DAY($C9763)=28,IF(H9763=0,0,Calculator!$G$35),0)</f>
        <v>0</v>
      </c>
      <c r="M9763" s="29">
        <f ca="1">IF(I9763&gt;0,IF(DAY($C9763)=1,SUM(INDIRECT("I"&amp;(ROW(C9762)-DAY(C9762))):I9762),0),0)</f>
        <v>0</v>
      </c>
      <c r="N9763" s="29">
        <f ca="1">IF(C9763&lt;Calculator!$G$27,0,IF(C9763=Calculator!$G$27,Calculator!$G$39,IF(H9763-K9763&lt;=0,IF(D9763&gt;Calculator!$G$39,IF(H9763-K9763+E9763+L9763+M9763+Calculator!$G$39&gt;Calculator!$G$39,Calculator!$G$39-(H9763+E9763+L9763+M9763-K9763),Calculator!$G$39),D9763),0)))</f>
        <v>0</v>
      </c>
    </row>
    <row r="9764" spans="1:14" ht="15.75" thickBot="1">
      <c r="A9764" s="33" t="str">
        <f ca="1">IF(C9764=Calculator!$H$27,"F",IF(Daily!D9764+Daily!H9764=0,IF(D9763+H9763&gt;0,"L",""),""))</f>
        <v/>
      </c>
      <c r="B9764" s="34">
        <v>9763</v>
      </c>
      <c r="C9764" s="19">
        <f t="shared" ca="1" si="609"/>
        <v>55693</v>
      </c>
      <c r="D9764" s="29">
        <f t="shared" ca="1" si="611"/>
        <v>0</v>
      </c>
      <c r="E9764" s="29">
        <f ca="1">IF(C9764&lt;Calculator!$D$26,0,IF(DAY($C9764)=1,IF(D9764-Calculator!$G$24&gt;0,Calculator!$G$24,D9764),0))</f>
        <v>0</v>
      </c>
      <c r="F9764" s="29">
        <f ca="1">IF(E9764&gt;0,D9764*Calculator!$G$22/12,0)</f>
        <v>0</v>
      </c>
      <c r="G9764" s="29">
        <f ca="1">IF(E9764&gt;0,(IFERROR(-PMT(Calculator!$G$22/12,Calculator!$G$23*12,Calculator!$G$20),0))-F9764,0)</f>
        <v>0</v>
      </c>
      <c r="H9764" s="29">
        <f t="shared" ca="1" si="612"/>
        <v>0</v>
      </c>
      <c r="I9764" s="29">
        <f t="shared" ca="1" si="610"/>
        <v>0</v>
      </c>
      <c r="J9764" s="30">
        <f>Calculator!$G$40</f>
        <v>6.5000000000000002E-2</v>
      </c>
      <c r="K9764" s="29">
        <f ca="1">IF(C9764&gt;=Calculator!$G$27,IF(DAY($C9764)=1,Calculator!$G$34/2,IF(DAY($C9764)=15,Calculator!$G$34/2,0)),0)</f>
        <v>0</v>
      </c>
      <c r="L9764" s="29">
        <f ca="1">IF(DAY($C9764)=28,IF(H9764=0,0,Calculator!$G$35),0)</f>
        <v>0</v>
      </c>
      <c r="M9764" s="29">
        <f ca="1">IF(I9764&gt;0,IF(DAY($C9764)=1,SUM(INDIRECT("I"&amp;(ROW(C9763)-DAY(C9763))):I9763),0),0)</f>
        <v>0</v>
      </c>
      <c r="N9764" s="29">
        <f ca="1">IF(C9764&lt;Calculator!$G$27,0,IF(C9764=Calculator!$G$27,Calculator!$G$39,IF(H9764-K9764&lt;=0,IF(D9764&gt;Calculator!$G$39,IF(H9764-K9764+E9764+L9764+M9764+Calculator!$G$39&gt;Calculator!$G$39,Calculator!$G$39-(H9764+E9764+L9764+M9764-K9764),Calculator!$G$39),D9764),0)))</f>
        <v>0</v>
      </c>
    </row>
    <row r="9765" spans="1:14" ht="15.75" thickBot="1">
      <c r="A9765" s="33" t="str">
        <f ca="1">IF(C9765=Calculator!$H$27,"F",IF(Daily!D9765+Daily!H9765=0,IF(D9764+H9764&gt;0,"L",""),""))</f>
        <v/>
      </c>
      <c r="B9765" s="34">
        <v>9764</v>
      </c>
      <c r="C9765" s="19">
        <f t="shared" ca="1" si="609"/>
        <v>55694</v>
      </c>
      <c r="D9765" s="29">
        <f t="shared" ca="1" si="611"/>
        <v>0</v>
      </c>
      <c r="E9765" s="29">
        <f ca="1">IF(C9765&lt;Calculator!$D$26,0,IF(DAY($C9765)=1,IF(D9765-Calculator!$G$24&gt;0,Calculator!$G$24,D9765),0))</f>
        <v>0</v>
      </c>
      <c r="F9765" s="29">
        <f ca="1">IF(E9765&gt;0,D9765*Calculator!$G$22/12,0)</f>
        <v>0</v>
      </c>
      <c r="G9765" s="29">
        <f ca="1">IF(E9765&gt;0,(IFERROR(-PMT(Calculator!$G$22/12,Calculator!$G$23*12,Calculator!$G$20),0))-F9765,0)</f>
        <v>0</v>
      </c>
      <c r="H9765" s="29">
        <f t="shared" ca="1" si="612"/>
        <v>0</v>
      </c>
      <c r="I9765" s="29">
        <f t="shared" ca="1" si="610"/>
        <v>0</v>
      </c>
      <c r="J9765" s="30">
        <f>Calculator!$G$40</f>
        <v>6.5000000000000002E-2</v>
      </c>
      <c r="K9765" s="29">
        <f ca="1">IF(C9765&gt;=Calculator!$G$27,IF(DAY($C9765)=1,Calculator!$G$34/2,IF(DAY($C9765)=15,Calculator!$G$34/2,0)),0)</f>
        <v>0</v>
      </c>
      <c r="L9765" s="29">
        <f ca="1">IF(DAY($C9765)=28,IF(H9765=0,0,Calculator!$G$35),0)</f>
        <v>0</v>
      </c>
      <c r="M9765" s="29">
        <f ca="1">IF(I9765&gt;0,IF(DAY($C9765)=1,SUM(INDIRECT("I"&amp;(ROW(C9764)-DAY(C9764))):I9764),0),0)</f>
        <v>0</v>
      </c>
      <c r="N9765" s="29">
        <f ca="1">IF(C9765&lt;Calculator!$G$27,0,IF(C9765=Calculator!$G$27,Calculator!$G$39,IF(H9765-K9765&lt;=0,IF(D9765&gt;Calculator!$G$39,IF(H9765-K9765+E9765+L9765+M9765+Calculator!$G$39&gt;Calculator!$G$39,Calculator!$G$39-(H9765+E9765+L9765+M9765-K9765),Calculator!$G$39),D9765),0)))</f>
        <v>0</v>
      </c>
    </row>
    <row r="9766" spans="1:14" ht="15.75" thickBot="1">
      <c r="A9766" s="33" t="str">
        <f ca="1">IF(C9766=Calculator!$H$27,"F",IF(Daily!D9766+Daily!H9766=0,IF(D9765+H9765&gt;0,"L",""),""))</f>
        <v/>
      </c>
      <c r="B9766" s="34">
        <v>9765</v>
      </c>
      <c r="C9766" s="19">
        <f t="shared" ca="1" si="609"/>
        <v>55695</v>
      </c>
      <c r="D9766" s="29">
        <f t="shared" ca="1" si="611"/>
        <v>0</v>
      </c>
      <c r="E9766" s="29">
        <f ca="1">IF(C9766&lt;Calculator!$D$26,0,IF(DAY($C9766)=1,IF(D9766-Calculator!$G$24&gt;0,Calculator!$G$24,D9766),0))</f>
        <v>0</v>
      </c>
      <c r="F9766" s="29">
        <f ca="1">IF(E9766&gt;0,D9766*Calculator!$G$22/12,0)</f>
        <v>0</v>
      </c>
      <c r="G9766" s="29">
        <f ca="1">IF(E9766&gt;0,(IFERROR(-PMT(Calculator!$G$22/12,Calculator!$G$23*12,Calculator!$G$20),0))-F9766,0)</f>
        <v>0</v>
      </c>
      <c r="H9766" s="29">
        <f t="shared" ca="1" si="612"/>
        <v>0</v>
      </c>
      <c r="I9766" s="29">
        <f t="shared" ca="1" si="610"/>
        <v>0</v>
      </c>
      <c r="J9766" s="30">
        <f>Calculator!$G$40</f>
        <v>6.5000000000000002E-2</v>
      </c>
      <c r="K9766" s="29">
        <f ca="1">IF(C9766&gt;=Calculator!$G$27,IF(DAY($C9766)=1,Calculator!$G$34/2,IF(DAY($C9766)=15,Calculator!$G$34/2,0)),0)</f>
        <v>0</v>
      </c>
      <c r="L9766" s="29">
        <f ca="1">IF(DAY($C9766)=28,IF(H9766=0,0,Calculator!$G$35),0)</f>
        <v>0</v>
      </c>
      <c r="M9766" s="29">
        <f ca="1">IF(I9766&gt;0,IF(DAY($C9766)=1,SUM(INDIRECT("I"&amp;(ROW(C9765)-DAY(C9765))):I9765),0),0)</f>
        <v>0</v>
      </c>
      <c r="N9766" s="29">
        <f ca="1">IF(C9766&lt;Calculator!$G$27,0,IF(C9766=Calculator!$G$27,Calculator!$G$39,IF(H9766-K9766&lt;=0,IF(D9766&gt;Calculator!$G$39,IF(H9766-K9766+E9766+L9766+M9766+Calculator!$G$39&gt;Calculator!$G$39,Calculator!$G$39-(H9766+E9766+L9766+M9766-K9766),Calculator!$G$39),D9766),0)))</f>
        <v>0</v>
      </c>
    </row>
    <row r="9767" spans="1:14" ht="15.75" thickBot="1">
      <c r="A9767" s="33" t="str">
        <f ca="1">IF(C9767=Calculator!$H$27,"F",IF(Daily!D9767+Daily!H9767=0,IF(D9766+H9766&gt;0,"L",""),""))</f>
        <v/>
      </c>
      <c r="B9767" s="34">
        <v>9766</v>
      </c>
      <c r="C9767" s="19">
        <f t="shared" ca="1" si="609"/>
        <v>55696</v>
      </c>
      <c r="D9767" s="29">
        <f t="shared" ca="1" si="611"/>
        <v>0</v>
      </c>
      <c r="E9767" s="29">
        <f ca="1">IF(C9767&lt;Calculator!$D$26,0,IF(DAY($C9767)=1,IF(D9767-Calculator!$G$24&gt;0,Calculator!$G$24,D9767),0))</f>
        <v>0</v>
      </c>
      <c r="F9767" s="29">
        <f ca="1">IF(E9767&gt;0,D9767*Calculator!$G$22/12,0)</f>
        <v>0</v>
      </c>
      <c r="G9767" s="29">
        <f ca="1">IF(E9767&gt;0,(IFERROR(-PMT(Calculator!$G$22/12,Calculator!$G$23*12,Calculator!$G$20),0))-F9767,0)</f>
        <v>0</v>
      </c>
      <c r="H9767" s="29">
        <f t="shared" ca="1" si="612"/>
        <v>0</v>
      </c>
      <c r="I9767" s="29">
        <f t="shared" ca="1" si="610"/>
        <v>0</v>
      </c>
      <c r="J9767" s="30">
        <f>Calculator!$G$40</f>
        <v>6.5000000000000002E-2</v>
      </c>
      <c r="K9767" s="29">
        <f ca="1">IF(C9767&gt;=Calculator!$G$27,IF(DAY($C9767)=1,Calculator!$G$34/2,IF(DAY($C9767)=15,Calculator!$G$34/2,0)),0)</f>
        <v>0</v>
      </c>
      <c r="L9767" s="29">
        <f ca="1">IF(DAY($C9767)=28,IF(H9767=0,0,Calculator!$G$35),0)</f>
        <v>0</v>
      </c>
      <c r="M9767" s="29">
        <f ca="1">IF(I9767&gt;0,IF(DAY($C9767)=1,SUM(INDIRECT("I"&amp;(ROW(C9766)-DAY(C9766))):I9766),0),0)</f>
        <v>0</v>
      </c>
      <c r="N9767" s="29">
        <f ca="1">IF(C9767&lt;Calculator!$G$27,0,IF(C9767=Calculator!$G$27,Calculator!$G$39,IF(H9767-K9767&lt;=0,IF(D9767&gt;Calculator!$G$39,IF(H9767-K9767+E9767+L9767+M9767+Calculator!$G$39&gt;Calculator!$G$39,Calculator!$G$39-(H9767+E9767+L9767+M9767-K9767),Calculator!$G$39),D9767),0)))</f>
        <v>0</v>
      </c>
    </row>
    <row r="9768" spans="1:14" ht="15.75" thickBot="1">
      <c r="A9768" s="33" t="str">
        <f ca="1">IF(C9768=Calculator!$H$27,"F",IF(Daily!D9768+Daily!H9768=0,IF(D9767+H9767&gt;0,"L",""),""))</f>
        <v/>
      </c>
      <c r="B9768" s="34">
        <v>9767</v>
      </c>
      <c r="C9768" s="19">
        <f t="shared" ca="1" si="609"/>
        <v>55697</v>
      </c>
      <c r="D9768" s="29">
        <f t="shared" ca="1" si="611"/>
        <v>0</v>
      </c>
      <c r="E9768" s="29">
        <f ca="1">IF(C9768&lt;Calculator!$D$26,0,IF(DAY($C9768)=1,IF(D9768-Calculator!$G$24&gt;0,Calculator!$G$24,D9768),0))</f>
        <v>0</v>
      </c>
      <c r="F9768" s="29">
        <f ca="1">IF(E9768&gt;0,D9768*Calculator!$G$22/12,0)</f>
        <v>0</v>
      </c>
      <c r="G9768" s="29">
        <f ca="1">IF(E9768&gt;0,(IFERROR(-PMT(Calculator!$G$22/12,Calculator!$G$23*12,Calculator!$G$20),0))-F9768,0)</f>
        <v>0</v>
      </c>
      <c r="H9768" s="29">
        <f t="shared" ca="1" si="612"/>
        <v>0</v>
      </c>
      <c r="I9768" s="29">
        <f t="shared" ca="1" si="610"/>
        <v>0</v>
      </c>
      <c r="J9768" s="30">
        <f>Calculator!$G$40</f>
        <v>6.5000000000000002E-2</v>
      </c>
      <c r="K9768" s="29">
        <f ca="1">IF(C9768&gt;=Calculator!$G$27,IF(DAY($C9768)=1,Calculator!$G$34/2,IF(DAY($C9768)=15,Calculator!$G$34/2,0)),0)</f>
        <v>0</v>
      </c>
      <c r="L9768" s="29">
        <f ca="1">IF(DAY($C9768)=28,IF(H9768=0,0,Calculator!$G$35),0)</f>
        <v>0</v>
      </c>
      <c r="M9768" s="29">
        <f ca="1">IF(I9768&gt;0,IF(DAY($C9768)=1,SUM(INDIRECT("I"&amp;(ROW(C9767)-DAY(C9767))):I9767),0),0)</f>
        <v>0</v>
      </c>
      <c r="N9768" s="29">
        <f ca="1">IF(C9768&lt;Calculator!$G$27,0,IF(C9768=Calculator!$G$27,Calculator!$G$39,IF(H9768-K9768&lt;=0,IF(D9768&gt;Calculator!$G$39,IF(H9768-K9768+E9768+L9768+M9768+Calculator!$G$39&gt;Calculator!$G$39,Calculator!$G$39-(H9768+E9768+L9768+M9768-K9768),Calculator!$G$39),D9768),0)))</f>
        <v>0</v>
      </c>
    </row>
    <row r="9769" spans="1:14" ht="15.75" thickBot="1">
      <c r="A9769" s="33" t="str">
        <f ca="1">IF(C9769=Calculator!$H$27,"F",IF(Daily!D9769+Daily!H9769=0,IF(D9768+H9768&gt;0,"L",""),""))</f>
        <v/>
      </c>
      <c r="B9769" s="34">
        <v>9768</v>
      </c>
      <c r="C9769" s="19">
        <f t="shared" ca="1" si="609"/>
        <v>55698</v>
      </c>
      <c r="D9769" s="29">
        <f t="shared" ca="1" si="611"/>
        <v>0</v>
      </c>
      <c r="E9769" s="29">
        <f ca="1">IF(C9769&lt;Calculator!$D$26,0,IF(DAY($C9769)=1,IF(D9769-Calculator!$G$24&gt;0,Calculator!$G$24,D9769),0))</f>
        <v>0</v>
      </c>
      <c r="F9769" s="29">
        <f ca="1">IF(E9769&gt;0,D9769*Calculator!$G$22/12,0)</f>
        <v>0</v>
      </c>
      <c r="G9769" s="29">
        <f ca="1">IF(E9769&gt;0,(IFERROR(-PMT(Calculator!$G$22/12,Calculator!$G$23*12,Calculator!$G$20),0))-F9769,0)</f>
        <v>0</v>
      </c>
      <c r="H9769" s="29">
        <f t="shared" ca="1" si="612"/>
        <v>0</v>
      </c>
      <c r="I9769" s="29">
        <f t="shared" ca="1" si="610"/>
        <v>0</v>
      </c>
      <c r="J9769" s="30">
        <f>Calculator!$G$40</f>
        <v>6.5000000000000002E-2</v>
      </c>
      <c r="K9769" s="29">
        <f ca="1">IF(C9769&gt;=Calculator!$G$27,IF(DAY($C9769)=1,Calculator!$G$34/2,IF(DAY($C9769)=15,Calculator!$G$34/2,0)),0)</f>
        <v>0</v>
      </c>
      <c r="L9769" s="29">
        <f ca="1">IF(DAY($C9769)=28,IF(H9769=0,0,Calculator!$G$35),0)</f>
        <v>0</v>
      </c>
      <c r="M9769" s="29">
        <f ca="1">IF(I9769&gt;0,IF(DAY($C9769)=1,SUM(INDIRECT("I"&amp;(ROW(C9768)-DAY(C9768))):I9768),0),0)</f>
        <v>0</v>
      </c>
      <c r="N9769" s="29">
        <f ca="1">IF(C9769&lt;Calculator!$G$27,0,IF(C9769=Calculator!$G$27,Calculator!$G$39,IF(H9769-K9769&lt;=0,IF(D9769&gt;Calculator!$G$39,IF(H9769-K9769+E9769+L9769+M9769+Calculator!$G$39&gt;Calculator!$G$39,Calculator!$G$39-(H9769+E9769+L9769+M9769-K9769),Calculator!$G$39),D9769),0)))</f>
        <v>0</v>
      </c>
    </row>
    <row r="9770" spans="1:14" ht="15.75" thickBot="1">
      <c r="A9770" s="33" t="str">
        <f ca="1">IF(C9770=Calculator!$H$27,"F",IF(Daily!D9770+Daily!H9770=0,IF(D9769+H9769&gt;0,"L",""),""))</f>
        <v/>
      </c>
      <c r="B9770" s="34">
        <v>9769</v>
      </c>
      <c r="C9770" s="19">
        <f t="shared" ca="1" si="609"/>
        <v>55699</v>
      </c>
      <c r="D9770" s="29">
        <f t="shared" ca="1" si="611"/>
        <v>0</v>
      </c>
      <c r="E9770" s="29">
        <f ca="1">IF(C9770&lt;Calculator!$D$26,0,IF(DAY($C9770)=1,IF(D9770-Calculator!$G$24&gt;0,Calculator!$G$24,D9770),0))</f>
        <v>0</v>
      </c>
      <c r="F9770" s="29">
        <f ca="1">IF(E9770&gt;0,D9770*Calculator!$G$22/12,0)</f>
        <v>0</v>
      </c>
      <c r="G9770" s="29">
        <f ca="1">IF(E9770&gt;0,(IFERROR(-PMT(Calculator!$G$22/12,Calculator!$G$23*12,Calculator!$G$20),0))-F9770,0)</f>
        <v>0</v>
      </c>
      <c r="H9770" s="29">
        <f t="shared" ca="1" si="612"/>
        <v>0</v>
      </c>
      <c r="I9770" s="29">
        <f t="shared" ca="1" si="610"/>
        <v>0</v>
      </c>
      <c r="J9770" s="30">
        <f>Calculator!$G$40</f>
        <v>6.5000000000000002E-2</v>
      </c>
      <c r="K9770" s="29">
        <f ca="1">IF(C9770&gt;=Calculator!$G$27,IF(DAY($C9770)=1,Calculator!$G$34/2,IF(DAY($C9770)=15,Calculator!$G$34/2,0)),0)</f>
        <v>0</v>
      </c>
      <c r="L9770" s="29">
        <f ca="1">IF(DAY($C9770)=28,IF(H9770=0,0,Calculator!$G$35),0)</f>
        <v>0</v>
      </c>
      <c r="M9770" s="29">
        <f ca="1">IF(I9770&gt;0,IF(DAY($C9770)=1,SUM(INDIRECT("I"&amp;(ROW(C9769)-DAY(C9769))):I9769),0),0)</f>
        <v>0</v>
      </c>
      <c r="N9770" s="29">
        <f ca="1">IF(C9770&lt;Calculator!$G$27,0,IF(C9770=Calculator!$G$27,Calculator!$G$39,IF(H9770-K9770&lt;=0,IF(D9770&gt;Calculator!$G$39,IF(H9770-K9770+E9770+L9770+M9770+Calculator!$G$39&gt;Calculator!$G$39,Calculator!$G$39-(H9770+E9770+L9770+M9770-K9770),Calculator!$G$39),D9770),0)))</f>
        <v>0</v>
      </c>
    </row>
    <row r="9771" spans="1:14" ht="15.75" thickBot="1">
      <c r="A9771" s="33" t="str">
        <f ca="1">IF(C9771=Calculator!$H$27,"F",IF(Daily!D9771+Daily!H9771=0,IF(D9770+H9770&gt;0,"L",""),""))</f>
        <v/>
      </c>
      <c r="B9771" s="34">
        <v>9770</v>
      </c>
      <c r="C9771" s="19">
        <f t="shared" ca="1" si="609"/>
        <v>55700</v>
      </c>
      <c r="D9771" s="29">
        <f t="shared" ca="1" si="611"/>
        <v>0</v>
      </c>
      <c r="E9771" s="29">
        <f ca="1">IF(C9771&lt;Calculator!$D$26,0,IF(DAY($C9771)=1,IF(D9771-Calculator!$G$24&gt;0,Calculator!$G$24,D9771),0))</f>
        <v>0</v>
      </c>
      <c r="F9771" s="29">
        <f ca="1">IF(E9771&gt;0,D9771*Calculator!$G$22/12,0)</f>
        <v>0</v>
      </c>
      <c r="G9771" s="29">
        <f ca="1">IF(E9771&gt;0,(IFERROR(-PMT(Calculator!$G$22/12,Calculator!$G$23*12,Calculator!$G$20),0))-F9771,0)</f>
        <v>0</v>
      </c>
      <c r="H9771" s="29">
        <f t="shared" ca="1" si="612"/>
        <v>0</v>
      </c>
      <c r="I9771" s="29">
        <f t="shared" ca="1" si="610"/>
        <v>0</v>
      </c>
      <c r="J9771" s="30">
        <f>Calculator!$G$40</f>
        <v>6.5000000000000002E-2</v>
      </c>
      <c r="K9771" s="29">
        <f ca="1">IF(C9771&gt;=Calculator!$G$27,IF(DAY($C9771)=1,Calculator!$G$34/2,IF(DAY($C9771)=15,Calculator!$G$34/2,0)),0)</f>
        <v>0</v>
      </c>
      <c r="L9771" s="29">
        <f ca="1">IF(DAY($C9771)=28,IF(H9771=0,0,Calculator!$G$35),0)</f>
        <v>0</v>
      </c>
      <c r="M9771" s="29">
        <f ca="1">IF(I9771&gt;0,IF(DAY($C9771)=1,SUM(INDIRECT("I"&amp;(ROW(C9770)-DAY(C9770))):I9770),0),0)</f>
        <v>0</v>
      </c>
      <c r="N9771" s="29">
        <f ca="1">IF(C9771&lt;Calculator!$G$27,0,IF(C9771=Calculator!$G$27,Calculator!$G$39,IF(H9771-K9771&lt;=0,IF(D9771&gt;Calculator!$G$39,IF(H9771-K9771+E9771+L9771+M9771+Calculator!$G$39&gt;Calculator!$G$39,Calculator!$G$39-(H9771+E9771+L9771+M9771-K9771),Calculator!$G$39),D9771),0)))</f>
        <v>0</v>
      </c>
    </row>
    <row r="9772" spans="1:14" ht="15.75" thickBot="1">
      <c r="A9772" s="33" t="str">
        <f ca="1">IF(C9772=Calculator!$H$27,"F",IF(Daily!D9772+Daily!H9772=0,IF(D9771+H9771&gt;0,"L",""),""))</f>
        <v/>
      </c>
      <c r="B9772" s="34">
        <v>9771</v>
      </c>
      <c r="C9772" s="19">
        <f t="shared" ca="1" si="609"/>
        <v>55701</v>
      </c>
      <c r="D9772" s="29">
        <f t="shared" ca="1" si="611"/>
        <v>0</v>
      </c>
      <c r="E9772" s="29">
        <f ca="1">IF(C9772&lt;Calculator!$D$26,0,IF(DAY($C9772)=1,IF(D9772-Calculator!$G$24&gt;0,Calculator!$G$24,D9772),0))</f>
        <v>0</v>
      </c>
      <c r="F9772" s="29">
        <f ca="1">IF(E9772&gt;0,D9772*Calculator!$G$22/12,0)</f>
        <v>0</v>
      </c>
      <c r="G9772" s="29">
        <f ca="1">IF(E9772&gt;0,(IFERROR(-PMT(Calculator!$G$22/12,Calculator!$G$23*12,Calculator!$G$20),0))-F9772,0)</f>
        <v>0</v>
      </c>
      <c r="H9772" s="29">
        <f t="shared" ca="1" si="612"/>
        <v>0</v>
      </c>
      <c r="I9772" s="29">
        <f t="shared" ca="1" si="610"/>
        <v>0</v>
      </c>
      <c r="J9772" s="30">
        <f>Calculator!$G$40</f>
        <v>6.5000000000000002E-2</v>
      </c>
      <c r="K9772" s="29">
        <f ca="1">IF(C9772&gt;=Calculator!$G$27,IF(DAY($C9772)=1,Calculator!$G$34/2,IF(DAY($C9772)=15,Calculator!$G$34/2,0)),0)</f>
        <v>4500</v>
      </c>
      <c r="L9772" s="29">
        <f ca="1">IF(DAY($C9772)=28,IF(H9772=0,0,Calculator!$G$35),0)</f>
        <v>0</v>
      </c>
      <c r="M9772" s="29">
        <f ca="1">IF(I9772&gt;0,IF(DAY($C9772)=1,SUM(INDIRECT("I"&amp;(ROW(C9771)-DAY(C9771))):I9771),0),0)</f>
        <v>0</v>
      </c>
      <c r="N9772" s="29">
        <f ca="1">IF(C9772&lt;Calculator!$G$27,0,IF(C9772=Calculator!$G$27,Calculator!$G$39,IF(H9772-K9772&lt;=0,IF(D9772&gt;Calculator!$G$39,IF(H9772-K9772+E9772+L9772+M9772+Calculator!$G$39&gt;Calculator!$G$39,Calculator!$G$39-(H9772+E9772+L9772+M9772-K9772),Calculator!$G$39),D9772),0)))</f>
        <v>0</v>
      </c>
    </row>
    <row r="9773" spans="1:14" ht="15.75" thickBot="1">
      <c r="A9773" s="33" t="str">
        <f ca="1">IF(C9773=Calculator!$H$27,"F",IF(Daily!D9773+Daily!H9773=0,IF(D9772+H9772&gt;0,"L",""),""))</f>
        <v/>
      </c>
      <c r="B9773" s="34">
        <v>9772</v>
      </c>
      <c r="C9773" s="19">
        <f t="shared" ca="1" si="609"/>
        <v>55702</v>
      </c>
      <c r="D9773" s="29">
        <f t="shared" ca="1" si="611"/>
        <v>0</v>
      </c>
      <c r="E9773" s="29">
        <f ca="1">IF(C9773&lt;Calculator!$D$26,0,IF(DAY($C9773)=1,IF(D9773-Calculator!$G$24&gt;0,Calculator!$G$24,D9773),0))</f>
        <v>0</v>
      </c>
      <c r="F9773" s="29">
        <f ca="1">IF(E9773&gt;0,D9773*Calculator!$G$22/12,0)</f>
        <v>0</v>
      </c>
      <c r="G9773" s="29">
        <f ca="1">IF(E9773&gt;0,(IFERROR(-PMT(Calculator!$G$22/12,Calculator!$G$23*12,Calculator!$G$20),0))-F9773,0)</f>
        <v>0</v>
      </c>
      <c r="H9773" s="29">
        <f t="shared" ca="1" si="612"/>
        <v>0</v>
      </c>
      <c r="I9773" s="29">
        <f t="shared" ca="1" si="610"/>
        <v>0</v>
      </c>
      <c r="J9773" s="30">
        <f>Calculator!$G$40</f>
        <v>6.5000000000000002E-2</v>
      </c>
      <c r="K9773" s="29">
        <f ca="1">IF(C9773&gt;=Calculator!$G$27,IF(DAY($C9773)=1,Calculator!$G$34/2,IF(DAY($C9773)=15,Calculator!$G$34/2,0)),0)</f>
        <v>0</v>
      </c>
      <c r="L9773" s="29">
        <f ca="1">IF(DAY($C9773)=28,IF(H9773=0,0,Calculator!$G$35),0)</f>
        <v>0</v>
      </c>
      <c r="M9773" s="29">
        <f ca="1">IF(I9773&gt;0,IF(DAY($C9773)=1,SUM(INDIRECT("I"&amp;(ROW(C9772)-DAY(C9772))):I9772),0),0)</f>
        <v>0</v>
      </c>
      <c r="N9773" s="29">
        <f ca="1">IF(C9773&lt;Calculator!$G$27,0,IF(C9773=Calculator!$G$27,Calculator!$G$39,IF(H9773-K9773&lt;=0,IF(D9773&gt;Calculator!$G$39,IF(H9773-K9773+E9773+L9773+M9773+Calculator!$G$39&gt;Calculator!$G$39,Calculator!$G$39-(H9773+E9773+L9773+M9773-K9773),Calculator!$G$39),D9773),0)))</f>
        <v>0</v>
      </c>
    </row>
    <row r="9774" spans="1:14" ht="15.75" thickBot="1">
      <c r="A9774" s="33" t="str">
        <f ca="1">IF(C9774=Calculator!$H$27,"F",IF(Daily!D9774+Daily!H9774=0,IF(D9773+H9773&gt;0,"L",""),""))</f>
        <v/>
      </c>
      <c r="B9774" s="34">
        <v>9773</v>
      </c>
      <c r="C9774" s="19">
        <f t="shared" ca="1" si="609"/>
        <v>55703</v>
      </c>
      <c r="D9774" s="29">
        <f t="shared" ca="1" si="611"/>
        <v>0</v>
      </c>
      <c r="E9774" s="29">
        <f ca="1">IF(C9774&lt;Calculator!$D$26,0,IF(DAY($C9774)=1,IF(D9774-Calculator!$G$24&gt;0,Calculator!$G$24,D9774),0))</f>
        <v>0</v>
      </c>
      <c r="F9774" s="29">
        <f ca="1">IF(E9774&gt;0,D9774*Calculator!$G$22/12,0)</f>
        <v>0</v>
      </c>
      <c r="G9774" s="29">
        <f ca="1">IF(E9774&gt;0,(IFERROR(-PMT(Calculator!$G$22/12,Calculator!$G$23*12,Calculator!$G$20),0))-F9774,0)</f>
        <v>0</v>
      </c>
      <c r="H9774" s="29">
        <f t="shared" ca="1" si="612"/>
        <v>0</v>
      </c>
      <c r="I9774" s="29">
        <f t="shared" ca="1" si="610"/>
        <v>0</v>
      </c>
      <c r="J9774" s="30">
        <f>Calculator!$G$40</f>
        <v>6.5000000000000002E-2</v>
      </c>
      <c r="K9774" s="29">
        <f ca="1">IF(C9774&gt;=Calculator!$G$27,IF(DAY($C9774)=1,Calculator!$G$34/2,IF(DAY($C9774)=15,Calculator!$G$34/2,0)),0)</f>
        <v>0</v>
      </c>
      <c r="L9774" s="29">
        <f ca="1">IF(DAY($C9774)=28,IF(H9774=0,0,Calculator!$G$35),0)</f>
        <v>0</v>
      </c>
      <c r="M9774" s="29">
        <f ca="1">IF(I9774&gt;0,IF(DAY($C9774)=1,SUM(INDIRECT("I"&amp;(ROW(C9773)-DAY(C9773))):I9773),0),0)</f>
        <v>0</v>
      </c>
      <c r="N9774" s="29">
        <f ca="1">IF(C9774&lt;Calculator!$G$27,0,IF(C9774=Calculator!$G$27,Calculator!$G$39,IF(H9774-K9774&lt;=0,IF(D9774&gt;Calculator!$G$39,IF(H9774-K9774+E9774+L9774+M9774+Calculator!$G$39&gt;Calculator!$G$39,Calculator!$G$39-(H9774+E9774+L9774+M9774-K9774),Calculator!$G$39),D9774),0)))</f>
        <v>0</v>
      </c>
    </row>
    <row r="9775" spans="1:14" ht="15.75" thickBot="1">
      <c r="A9775" s="33" t="str">
        <f ca="1">IF(C9775=Calculator!$H$27,"F",IF(Daily!D9775+Daily!H9775=0,IF(D9774+H9774&gt;0,"L",""),""))</f>
        <v/>
      </c>
      <c r="B9775" s="34">
        <v>9774</v>
      </c>
      <c r="C9775" s="19">
        <f t="shared" ca="1" si="609"/>
        <v>55704</v>
      </c>
      <c r="D9775" s="29">
        <f t="shared" ca="1" si="611"/>
        <v>0</v>
      </c>
      <c r="E9775" s="29">
        <f ca="1">IF(C9775&lt;Calculator!$D$26,0,IF(DAY($C9775)=1,IF(D9775-Calculator!$G$24&gt;0,Calculator!$G$24,D9775),0))</f>
        <v>0</v>
      </c>
      <c r="F9775" s="29">
        <f ca="1">IF(E9775&gt;0,D9775*Calculator!$G$22/12,0)</f>
        <v>0</v>
      </c>
      <c r="G9775" s="29">
        <f ca="1">IF(E9775&gt;0,(IFERROR(-PMT(Calculator!$G$22/12,Calculator!$G$23*12,Calculator!$G$20),0))-F9775,0)</f>
        <v>0</v>
      </c>
      <c r="H9775" s="29">
        <f t="shared" ca="1" si="612"/>
        <v>0</v>
      </c>
      <c r="I9775" s="29">
        <f t="shared" ca="1" si="610"/>
        <v>0</v>
      </c>
      <c r="J9775" s="30">
        <f>Calculator!$G$40</f>
        <v>6.5000000000000002E-2</v>
      </c>
      <c r="K9775" s="29">
        <f ca="1">IF(C9775&gt;=Calculator!$G$27,IF(DAY($C9775)=1,Calculator!$G$34/2,IF(DAY($C9775)=15,Calculator!$G$34/2,0)),0)</f>
        <v>0</v>
      </c>
      <c r="L9775" s="29">
        <f ca="1">IF(DAY($C9775)=28,IF(H9775=0,0,Calculator!$G$35),0)</f>
        <v>0</v>
      </c>
      <c r="M9775" s="29">
        <f ca="1">IF(I9775&gt;0,IF(DAY($C9775)=1,SUM(INDIRECT("I"&amp;(ROW(C9774)-DAY(C9774))):I9774),0),0)</f>
        <v>0</v>
      </c>
      <c r="N9775" s="29">
        <f ca="1">IF(C9775&lt;Calculator!$G$27,0,IF(C9775=Calculator!$G$27,Calculator!$G$39,IF(H9775-K9775&lt;=0,IF(D9775&gt;Calculator!$G$39,IF(H9775-K9775+E9775+L9775+M9775+Calculator!$G$39&gt;Calculator!$G$39,Calculator!$G$39-(H9775+E9775+L9775+M9775-K9775),Calculator!$G$39),D9775),0)))</f>
        <v>0</v>
      </c>
    </row>
    <row r="9776" spans="1:14" ht="15.75" thickBot="1">
      <c r="A9776" s="33" t="str">
        <f ca="1">IF(C9776=Calculator!$H$27,"F",IF(Daily!D9776+Daily!H9776=0,IF(D9775+H9775&gt;0,"L",""),""))</f>
        <v/>
      </c>
      <c r="B9776" s="34">
        <v>9775</v>
      </c>
      <c r="C9776" s="19">
        <f t="shared" ca="1" si="609"/>
        <v>55705</v>
      </c>
      <c r="D9776" s="29">
        <f t="shared" ca="1" si="611"/>
        <v>0</v>
      </c>
      <c r="E9776" s="29">
        <f ca="1">IF(C9776&lt;Calculator!$D$26,0,IF(DAY($C9776)=1,IF(D9776-Calculator!$G$24&gt;0,Calculator!$G$24,D9776),0))</f>
        <v>0</v>
      </c>
      <c r="F9776" s="29">
        <f ca="1">IF(E9776&gt;0,D9776*Calculator!$G$22/12,0)</f>
        <v>0</v>
      </c>
      <c r="G9776" s="29">
        <f ca="1">IF(E9776&gt;0,(IFERROR(-PMT(Calculator!$G$22/12,Calculator!$G$23*12,Calculator!$G$20),0))-F9776,0)</f>
        <v>0</v>
      </c>
      <c r="H9776" s="29">
        <f t="shared" ca="1" si="612"/>
        <v>0</v>
      </c>
      <c r="I9776" s="29">
        <f t="shared" ca="1" si="610"/>
        <v>0</v>
      </c>
      <c r="J9776" s="30">
        <f>Calculator!$G$40</f>
        <v>6.5000000000000002E-2</v>
      </c>
      <c r="K9776" s="29">
        <f ca="1">IF(C9776&gt;=Calculator!$G$27,IF(DAY($C9776)=1,Calculator!$G$34/2,IF(DAY($C9776)=15,Calculator!$G$34/2,0)),0)</f>
        <v>0</v>
      </c>
      <c r="L9776" s="29">
        <f ca="1">IF(DAY($C9776)=28,IF(H9776=0,0,Calculator!$G$35),0)</f>
        <v>0</v>
      </c>
      <c r="M9776" s="29">
        <f ca="1">IF(I9776&gt;0,IF(DAY($C9776)=1,SUM(INDIRECT("I"&amp;(ROW(C9775)-DAY(C9775))):I9775),0),0)</f>
        <v>0</v>
      </c>
      <c r="N9776" s="29">
        <f ca="1">IF(C9776&lt;Calculator!$G$27,0,IF(C9776=Calculator!$G$27,Calculator!$G$39,IF(H9776-K9776&lt;=0,IF(D9776&gt;Calculator!$G$39,IF(H9776-K9776+E9776+L9776+M9776+Calculator!$G$39&gt;Calculator!$G$39,Calculator!$G$39-(H9776+E9776+L9776+M9776-K9776),Calculator!$G$39),D9776),0)))</f>
        <v>0</v>
      </c>
    </row>
    <row r="9777" spans="1:14" ht="15.75" thickBot="1">
      <c r="A9777" s="33" t="str">
        <f ca="1">IF(C9777=Calculator!$H$27,"F",IF(Daily!D9777+Daily!H9777=0,IF(D9776+H9776&gt;0,"L",""),""))</f>
        <v/>
      </c>
      <c r="B9777" s="34">
        <v>9776</v>
      </c>
      <c r="C9777" s="19">
        <f t="shared" ca="1" si="609"/>
        <v>55706</v>
      </c>
      <c r="D9777" s="29">
        <f t="shared" ca="1" si="611"/>
        <v>0</v>
      </c>
      <c r="E9777" s="29">
        <f ca="1">IF(C9777&lt;Calculator!$D$26,0,IF(DAY($C9777)=1,IF(D9777-Calculator!$G$24&gt;0,Calculator!$G$24,D9777),0))</f>
        <v>0</v>
      </c>
      <c r="F9777" s="29">
        <f ca="1">IF(E9777&gt;0,D9777*Calculator!$G$22/12,0)</f>
        <v>0</v>
      </c>
      <c r="G9777" s="29">
        <f ca="1">IF(E9777&gt;0,(IFERROR(-PMT(Calculator!$G$22/12,Calculator!$G$23*12,Calculator!$G$20),0))-F9777,0)</f>
        <v>0</v>
      </c>
      <c r="H9777" s="29">
        <f t="shared" ca="1" si="612"/>
        <v>0</v>
      </c>
      <c r="I9777" s="29">
        <f t="shared" ca="1" si="610"/>
        <v>0</v>
      </c>
      <c r="J9777" s="30">
        <f>Calculator!$G$40</f>
        <v>6.5000000000000002E-2</v>
      </c>
      <c r="K9777" s="29">
        <f ca="1">IF(C9777&gt;=Calculator!$G$27,IF(DAY($C9777)=1,Calculator!$G$34/2,IF(DAY($C9777)=15,Calculator!$G$34/2,0)),0)</f>
        <v>0</v>
      </c>
      <c r="L9777" s="29">
        <f ca="1">IF(DAY($C9777)=28,IF(H9777=0,0,Calculator!$G$35),0)</f>
        <v>0</v>
      </c>
      <c r="M9777" s="29">
        <f ca="1">IF(I9777&gt;0,IF(DAY($C9777)=1,SUM(INDIRECT("I"&amp;(ROW(C9776)-DAY(C9776))):I9776),0),0)</f>
        <v>0</v>
      </c>
      <c r="N9777" s="29">
        <f ca="1">IF(C9777&lt;Calculator!$G$27,0,IF(C9777=Calculator!$G$27,Calculator!$G$39,IF(H9777-K9777&lt;=0,IF(D9777&gt;Calculator!$G$39,IF(H9777-K9777+E9777+L9777+M9777+Calculator!$G$39&gt;Calculator!$G$39,Calculator!$G$39-(H9777+E9777+L9777+M9777-K9777),Calculator!$G$39),D9777),0)))</f>
        <v>0</v>
      </c>
    </row>
    <row r="9778" spans="1:14" ht="15.75" thickBot="1">
      <c r="A9778" s="33" t="str">
        <f ca="1">IF(C9778=Calculator!$H$27,"F",IF(Daily!D9778+Daily!H9778=0,IF(D9777+H9777&gt;0,"L",""),""))</f>
        <v/>
      </c>
      <c r="B9778" s="34">
        <v>9777</v>
      </c>
      <c r="C9778" s="19">
        <f t="shared" ca="1" si="609"/>
        <v>55707</v>
      </c>
      <c r="D9778" s="29">
        <f t="shared" ca="1" si="611"/>
        <v>0</v>
      </c>
      <c r="E9778" s="29">
        <f ca="1">IF(C9778&lt;Calculator!$D$26,0,IF(DAY($C9778)=1,IF(D9778-Calculator!$G$24&gt;0,Calculator!$G$24,D9778),0))</f>
        <v>0</v>
      </c>
      <c r="F9778" s="29">
        <f ca="1">IF(E9778&gt;0,D9778*Calculator!$G$22/12,0)</f>
        <v>0</v>
      </c>
      <c r="G9778" s="29">
        <f ca="1">IF(E9778&gt;0,(IFERROR(-PMT(Calculator!$G$22/12,Calculator!$G$23*12,Calculator!$G$20),0))-F9778,0)</f>
        <v>0</v>
      </c>
      <c r="H9778" s="29">
        <f t="shared" ca="1" si="612"/>
        <v>0</v>
      </c>
      <c r="I9778" s="29">
        <f t="shared" ca="1" si="610"/>
        <v>0</v>
      </c>
      <c r="J9778" s="30">
        <f>Calculator!$G$40</f>
        <v>6.5000000000000002E-2</v>
      </c>
      <c r="K9778" s="29">
        <f ca="1">IF(C9778&gt;=Calculator!$G$27,IF(DAY($C9778)=1,Calculator!$G$34/2,IF(DAY($C9778)=15,Calculator!$G$34/2,0)),0)</f>
        <v>0</v>
      </c>
      <c r="L9778" s="29">
        <f ca="1">IF(DAY($C9778)=28,IF(H9778=0,0,Calculator!$G$35),0)</f>
        <v>0</v>
      </c>
      <c r="M9778" s="29">
        <f ca="1">IF(I9778&gt;0,IF(DAY($C9778)=1,SUM(INDIRECT("I"&amp;(ROW(C9777)-DAY(C9777))):I9777),0),0)</f>
        <v>0</v>
      </c>
      <c r="N9778" s="29">
        <f ca="1">IF(C9778&lt;Calculator!$G$27,0,IF(C9778=Calculator!$G$27,Calculator!$G$39,IF(H9778-K9778&lt;=0,IF(D9778&gt;Calculator!$G$39,IF(H9778-K9778+E9778+L9778+M9778+Calculator!$G$39&gt;Calculator!$G$39,Calculator!$G$39-(H9778+E9778+L9778+M9778-K9778),Calculator!$G$39),D9778),0)))</f>
        <v>0</v>
      </c>
    </row>
    <row r="9779" spans="1:14" ht="15.75" thickBot="1">
      <c r="A9779" s="33" t="str">
        <f ca="1">IF(C9779=Calculator!$H$27,"F",IF(Daily!D9779+Daily!H9779=0,IF(D9778+H9778&gt;0,"L",""),""))</f>
        <v/>
      </c>
      <c r="B9779" s="34">
        <v>9778</v>
      </c>
      <c r="C9779" s="19">
        <f t="shared" ca="1" si="609"/>
        <v>55708</v>
      </c>
      <c r="D9779" s="29">
        <f t="shared" ca="1" si="611"/>
        <v>0</v>
      </c>
      <c r="E9779" s="29">
        <f ca="1">IF(C9779&lt;Calculator!$D$26,0,IF(DAY($C9779)=1,IF(D9779-Calculator!$G$24&gt;0,Calculator!$G$24,D9779),0))</f>
        <v>0</v>
      </c>
      <c r="F9779" s="29">
        <f ca="1">IF(E9779&gt;0,D9779*Calculator!$G$22/12,0)</f>
        <v>0</v>
      </c>
      <c r="G9779" s="29">
        <f ca="1">IF(E9779&gt;0,(IFERROR(-PMT(Calculator!$G$22/12,Calculator!$G$23*12,Calculator!$G$20),0))-F9779,0)</f>
        <v>0</v>
      </c>
      <c r="H9779" s="29">
        <f t="shared" ca="1" si="612"/>
        <v>0</v>
      </c>
      <c r="I9779" s="29">
        <f t="shared" ca="1" si="610"/>
        <v>0</v>
      </c>
      <c r="J9779" s="30">
        <f>Calculator!$G$40</f>
        <v>6.5000000000000002E-2</v>
      </c>
      <c r="K9779" s="29">
        <f ca="1">IF(C9779&gt;=Calculator!$G$27,IF(DAY($C9779)=1,Calculator!$G$34/2,IF(DAY($C9779)=15,Calculator!$G$34/2,0)),0)</f>
        <v>0</v>
      </c>
      <c r="L9779" s="29">
        <f ca="1">IF(DAY($C9779)=28,IF(H9779=0,0,Calculator!$G$35),0)</f>
        <v>0</v>
      </c>
      <c r="M9779" s="29">
        <f ca="1">IF(I9779&gt;0,IF(DAY($C9779)=1,SUM(INDIRECT("I"&amp;(ROW(C9778)-DAY(C9778))):I9778),0),0)</f>
        <v>0</v>
      </c>
      <c r="N9779" s="29">
        <f ca="1">IF(C9779&lt;Calculator!$G$27,0,IF(C9779=Calculator!$G$27,Calculator!$G$39,IF(H9779-K9779&lt;=0,IF(D9779&gt;Calculator!$G$39,IF(H9779-K9779+E9779+L9779+M9779+Calculator!$G$39&gt;Calculator!$G$39,Calculator!$G$39-(H9779+E9779+L9779+M9779-K9779),Calculator!$G$39),D9779),0)))</f>
        <v>0</v>
      </c>
    </row>
    <row r="9780" spans="1:14" ht="15.75" thickBot="1">
      <c r="A9780" s="33" t="str">
        <f ca="1">IF(C9780=Calculator!$H$27,"F",IF(Daily!D9780+Daily!H9780=0,IF(D9779+H9779&gt;0,"L",""),""))</f>
        <v/>
      </c>
      <c r="B9780" s="34">
        <v>9779</v>
      </c>
      <c r="C9780" s="19">
        <f t="shared" ca="1" si="609"/>
        <v>55709</v>
      </c>
      <c r="D9780" s="29">
        <f t="shared" ca="1" si="611"/>
        <v>0</v>
      </c>
      <c r="E9780" s="29">
        <f ca="1">IF(C9780&lt;Calculator!$D$26,0,IF(DAY($C9780)=1,IF(D9780-Calculator!$G$24&gt;0,Calculator!$G$24,D9780),0))</f>
        <v>0</v>
      </c>
      <c r="F9780" s="29">
        <f ca="1">IF(E9780&gt;0,D9780*Calculator!$G$22/12,0)</f>
        <v>0</v>
      </c>
      <c r="G9780" s="29">
        <f ca="1">IF(E9780&gt;0,(IFERROR(-PMT(Calculator!$G$22/12,Calculator!$G$23*12,Calculator!$G$20),0))-F9780,0)</f>
        <v>0</v>
      </c>
      <c r="H9780" s="29">
        <f t="shared" ca="1" si="612"/>
        <v>0</v>
      </c>
      <c r="I9780" s="29">
        <f t="shared" ca="1" si="610"/>
        <v>0</v>
      </c>
      <c r="J9780" s="30">
        <f>Calculator!$G$40</f>
        <v>6.5000000000000002E-2</v>
      </c>
      <c r="K9780" s="29">
        <f ca="1">IF(C9780&gt;=Calculator!$G$27,IF(DAY($C9780)=1,Calculator!$G$34/2,IF(DAY($C9780)=15,Calculator!$G$34/2,0)),0)</f>
        <v>0</v>
      </c>
      <c r="L9780" s="29">
        <f ca="1">IF(DAY($C9780)=28,IF(H9780=0,0,Calculator!$G$35),0)</f>
        <v>0</v>
      </c>
      <c r="M9780" s="29">
        <f ca="1">IF(I9780&gt;0,IF(DAY($C9780)=1,SUM(INDIRECT("I"&amp;(ROW(C9779)-DAY(C9779))):I9779),0),0)</f>
        <v>0</v>
      </c>
      <c r="N9780" s="29">
        <f ca="1">IF(C9780&lt;Calculator!$G$27,0,IF(C9780=Calculator!$G$27,Calculator!$G$39,IF(H9780-K9780&lt;=0,IF(D9780&gt;Calculator!$G$39,IF(H9780-K9780+E9780+L9780+M9780+Calculator!$G$39&gt;Calculator!$G$39,Calculator!$G$39-(H9780+E9780+L9780+M9780-K9780),Calculator!$G$39),D9780),0)))</f>
        <v>0</v>
      </c>
    </row>
    <row r="9781" spans="1:14" ht="15.75" thickBot="1">
      <c r="A9781" s="33" t="str">
        <f ca="1">IF(C9781=Calculator!$H$27,"F",IF(Daily!D9781+Daily!H9781=0,IF(D9780+H9780&gt;0,"L",""),""))</f>
        <v/>
      </c>
      <c r="B9781" s="34">
        <v>9780</v>
      </c>
      <c r="C9781" s="19">
        <f t="shared" ca="1" si="609"/>
        <v>55710</v>
      </c>
      <c r="D9781" s="29">
        <f t="shared" ca="1" si="611"/>
        <v>0</v>
      </c>
      <c r="E9781" s="29">
        <f ca="1">IF(C9781&lt;Calculator!$D$26,0,IF(DAY($C9781)=1,IF(D9781-Calculator!$G$24&gt;0,Calculator!$G$24,D9781),0))</f>
        <v>0</v>
      </c>
      <c r="F9781" s="29">
        <f ca="1">IF(E9781&gt;0,D9781*Calculator!$G$22/12,0)</f>
        <v>0</v>
      </c>
      <c r="G9781" s="29">
        <f ca="1">IF(E9781&gt;0,(IFERROR(-PMT(Calculator!$G$22/12,Calculator!$G$23*12,Calculator!$G$20),0))-F9781,0)</f>
        <v>0</v>
      </c>
      <c r="H9781" s="29">
        <f t="shared" ca="1" si="612"/>
        <v>0</v>
      </c>
      <c r="I9781" s="29">
        <f t="shared" ca="1" si="610"/>
        <v>0</v>
      </c>
      <c r="J9781" s="30">
        <f>Calculator!$G$40</f>
        <v>6.5000000000000002E-2</v>
      </c>
      <c r="K9781" s="29">
        <f ca="1">IF(C9781&gt;=Calculator!$G$27,IF(DAY($C9781)=1,Calculator!$G$34/2,IF(DAY($C9781)=15,Calculator!$G$34/2,0)),0)</f>
        <v>0</v>
      </c>
      <c r="L9781" s="29">
        <f ca="1">IF(DAY($C9781)=28,IF(H9781=0,0,Calculator!$G$35),0)</f>
        <v>0</v>
      </c>
      <c r="M9781" s="29">
        <f ca="1">IF(I9781&gt;0,IF(DAY($C9781)=1,SUM(INDIRECT("I"&amp;(ROW(C9780)-DAY(C9780))):I9780),0),0)</f>
        <v>0</v>
      </c>
      <c r="N9781" s="29">
        <f ca="1">IF(C9781&lt;Calculator!$G$27,0,IF(C9781=Calculator!$G$27,Calculator!$G$39,IF(H9781-K9781&lt;=0,IF(D9781&gt;Calculator!$G$39,IF(H9781-K9781+E9781+L9781+M9781+Calculator!$G$39&gt;Calculator!$G$39,Calculator!$G$39-(H9781+E9781+L9781+M9781-K9781),Calculator!$G$39),D9781),0)))</f>
        <v>0</v>
      </c>
    </row>
    <row r="9782" spans="1:14" ht="15.75" thickBot="1">
      <c r="A9782" s="33" t="str">
        <f ca="1">IF(C9782=Calculator!$H$27,"F",IF(Daily!D9782+Daily!H9782=0,IF(D9781+H9781&gt;0,"L",""),""))</f>
        <v/>
      </c>
      <c r="B9782" s="34">
        <v>9781</v>
      </c>
      <c r="C9782" s="19">
        <f t="shared" ca="1" si="609"/>
        <v>55711</v>
      </c>
      <c r="D9782" s="29">
        <f t="shared" ca="1" si="611"/>
        <v>0</v>
      </c>
      <c r="E9782" s="29">
        <f ca="1">IF(C9782&lt;Calculator!$D$26,0,IF(DAY($C9782)=1,IF(D9782-Calculator!$G$24&gt;0,Calculator!$G$24,D9782),0))</f>
        <v>0</v>
      </c>
      <c r="F9782" s="29">
        <f ca="1">IF(E9782&gt;0,D9782*Calculator!$G$22/12,0)</f>
        <v>0</v>
      </c>
      <c r="G9782" s="29">
        <f ca="1">IF(E9782&gt;0,(IFERROR(-PMT(Calculator!$G$22/12,Calculator!$G$23*12,Calculator!$G$20),0))-F9782,0)</f>
        <v>0</v>
      </c>
      <c r="H9782" s="29">
        <f t="shared" ca="1" si="612"/>
        <v>0</v>
      </c>
      <c r="I9782" s="29">
        <f t="shared" ca="1" si="610"/>
        <v>0</v>
      </c>
      <c r="J9782" s="30">
        <f>Calculator!$G$40</f>
        <v>6.5000000000000002E-2</v>
      </c>
      <c r="K9782" s="29">
        <f ca="1">IF(C9782&gt;=Calculator!$G$27,IF(DAY($C9782)=1,Calculator!$G$34/2,IF(DAY($C9782)=15,Calculator!$G$34/2,0)),0)</f>
        <v>0</v>
      </c>
      <c r="L9782" s="29">
        <f ca="1">IF(DAY($C9782)=28,IF(H9782=0,0,Calculator!$G$35),0)</f>
        <v>0</v>
      </c>
      <c r="M9782" s="29">
        <f ca="1">IF(I9782&gt;0,IF(DAY($C9782)=1,SUM(INDIRECT("I"&amp;(ROW(C9781)-DAY(C9781))):I9781),0),0)</f>
        <v>0</v>
      </c>
      <c r="N9782" s="29">
        <f ca="1">IF(C9782&lt;Calculator!$G$27,0,IF(C9782=Calculator!$G$27,Calculator!$G$39,IF(H9782-K9782&lt;=0,IF(D9782&gt;Calculator!$G$39,IF(H9782-K9782+E9782+L9782+M9782+Calculator!$G$39&gt;Calculator!$G$39,Calculator!$G$39-(H9782+E9782+L9782+M9782-K9782),Calculator!$G$39),D9782),0)))</f>
        <v>0</v>
      </c>
    </row>
    <row r="9783" spans="1:14" ht="15.75" thickBot="1">
      <c r="A9783" s="33" t="str">
        <f ca="1">IF(C9783=Calculator!$H$27,"F",IF(Daily!D9783+Daily!H9783=0,IF(D9782+H9782&gt;0,"L",""),""))</f>
        <v/>
      </c>
      <c r="B9783" s="34">
        <v>9782</v>
      </c>
      <c r="C9783" s="19">
        <f t="shared" ca="1" si="609"/>
        <v>55712</v>
      </c>
      <c r="D9783" s="29">
        <f t="shared" ca="1" si="611"/>
        <v>0</v>
      </c>
      <c r="E9783" s="29">
        <f ca="1">IF(C9783&lt;Calculator!$D$26,0,IF(DAY($C9783)=1,IF(D9783-Calculator!$G$24&gt;0,Calculator!$G$24,D9783),0))</f>
        <v>0</v>
      </c>
      <c r="F9783" s="29">
        <f ca="1">IF(E9783&gt;0,D9783*Calculator!$G$22/12,0)</f>
        <v>0</v>
      </c>
      <c r="G9783" s="29">
        <f ca="1">IF(E9783&gt;0,(IFERROR(-PMT(Calculator!$G$22/12,Calculator!$G$23*12,Calculator!$G$20),0))-F9783,0)</f>
        <v>0</v>
      </c>
      <c r="H9783" s="29">
        <f t="shared" ca="1" si="612"/>
        <v>0</v>
      </c>
      <c r="I9783" s="29">
        <f t="shared" ca="1" si="610"/>
        <v>0</v>
      </c>
      <c r="J9783" s="30">
        <f>Calculator!$G$40</f>
        <v>6.5000000000000002E-2</v>
      </c>
      <c r="K9783" s="29">
        <f ca="1">IF(C9783&gt;=Calculator!$G$27,IF(DAY($C9783)=1,Calculator!$G$34/2,IF(DAY($C9783)=15,Calculator!$G$34/2,0)),0)</f>
        <v>0</v>
      </c>
      <c r="L9783" s="29">
        <f ca="1">IF(DAY($C9783)=28,IF(H9783=0,0,Calculator!$G$35),0)</f>
        <v>0</v>
      </c>
      <c r="M9783" s="29">
        <f ca="1">IF(I9783&gt;0,IF(DAY($C9783)=1,SUM(INDIRECT("I"&amp;(ROW(C9782)-DAY(C9782))):I9782),0),0)</f>
        <v>0</v>
      </c>
      <c r="N9783" s="29">
        <f ca="1">IF(C9783&lt;Calculator!$G$27,0,IF(C9783=Calculator!$G$27,Calculator!$G$39,IF(H9783-K9783&lt;=0,IF(D9783&gt;Calculator!$G$39,IF(H9783-K9783+E9783+L9783+M9783+Calculator!$G$39&gt;Calculator!$G$39,Calculator!$G$39-(H9783+E9783+L9783+M9783-K9783),Calculator!$G$39),D9783),0)))</f>
        <v>0</v>
      </c>
    </row>
    <row r="9784" spans="1:14" ht="15.75" thickBot="1">
      <c r="A9784" s="33" t="str">
        <f ca="1">IF(C9784=Calculator!$H$27,"F",IF(Daily!D9784+Daily!H9784=0,IF(D9783+H9783&gt;0,"L",""),""))</f>
        <v/>
      </c>
      <c r="B9784" s="34">
        <v>9783</v>
      </c>
      <c r="C9784" s="19">
        <f t="shared" ca="1" si="609"/>
        <v>55713</v>
      </c>
      <c r="D9784" s="29">
        <f t="shared" ca="1" si="611"/>
        <v>0</v>
      </c>
      <c r="E9784" s="29">
        <f ca="1">IF(C9784&lt;Calculator!$D$26,0,IF(DAY($C9784)=1,IF(D9784-Calculator!$G$24&gt;0,Calculator!$G$24,D9784),0))</f>
        <v>0</v>
      </c>
      <c r="F9784" s="29">
        <f ca="1">IF(E9784&gt;0,D9784*Calculator!$G$22/12,0)</f>
        <v>0</v>
      </c>
      <c r="G9784" s="29">
        <f ca="1">IF(E9784&gt;0,(IFERROR(-PMT(Calculator!$G$22/12,Calculator!$G$23*12,Calculator!$G$20),0))-F9784,0)</f>
        <v>0</v>
      </c>
      <c r="H9784" s="29">
        <f t="shared" ca="1" si="612"/>
        <v>0</v>
      </c>
      <c r="I9784" s="29">
        <f t="shared" ca="1" si="610"/>
        <v>0</v>
      </c>
      <c r="J9784" s="30">
        <f>Calculator!$G$40</f>
        <v>6.5000000000000002E-2</v>
      </c>
      <c r="K9784" s="29">
        <f ca="1">IF(C9784&gt;=Calculator!$G$27,IF(DAY($C9784)=1,Calculator!$G$34/2,IF(DAY($C9784)=15,Calculator!$G$34/2,0)),0)</f>
        <v>0</v>
      </c>
      <c r="L9784" s="29">
        <f ca="1">IF(DAY($C9784)=28,IF(H9784=0,0,Calculator!$G$35),0)</f>
        <v>0</v>
      </c>
      <c r="M9784" s="29">
        <f ca="1">IF(I9784&gt;0,IF(DAY($C9784)=1,SUM(INDIRECT("I"&amp;(ROW(C9783)-DAY(C9783))):I9783),0),0)</f>
        <v>0</v>
      </c>
      <c r="N9784" s="29">
        <f ca="1">IF(C9784&lt;Calculator!$G$27,0,IF(C9784=Calculator!$G$27,Calculator!$G$39,IF(H9784-K9784&lt;=0,IF(D9784&gt;Calculator!$G$39,IF(H9784-K9784+E9784+L9784+M9784+Calculator!$G$39&gt;Calculator!$G$39,Calculator!$G$39-(H9784+E9784+L9784+M9784-K9784),Calculator!$G$39),D9784),0)))</f>
        <v>0</v>
      </c>
    </row>
    <row r="9785" spans="1:14" ht="15.75" thickBot="1">
      <c r="A9785" s="33" t="str">
        <f ca="1">IF(C9785=Calculator!$H$27,"F",IF(Daily!D9785+Daily!H9785=0,IF(D9784+H9784&gt;0,"L",""),""))</f>
        <v/>
      </c>
      <c r="B9785" s="34">
        <v>9784</v>
      </c>
      <c r="C9785" s="19">
        <f t="shared" ca="1" si="609"/>
        <v>55714</v>
      </c>
      <c r="D9785" s="29">
        <f t="shared" ca="1" si="611"/>
        <v>0</v>
      </c>
      <c r="E9785" s="29">
        <f ca="1">IF(C9785&lt;Calculator!$D$26,0,IF(DAY($C9785)=1,IF(D9785-Calculator!$G$24&gt;0,Calculator!$G$24,D9785),0))</f>
        <v>0</v>
      </c>
      <c r="F9785" s="29">
        <f ca="1">IF(E9785&gt;0,D9785*Calculator!$G$22/12,0)</f>
        <v>0</v>
      </c>
      <c r="G9785" s="29">
        <f ca="1">IF(E9785&gt;0,(IFERROR(-PMT(Calculator!$G$22/12,Calculator!$G$23*12,Calculator!$G$20),0))-F9785,0)</f>
        <v>0</v>
      </c>
      <c r="H9785" s="29">
        <f t="shared" ca="1" si="612"/>
        <v>0</v>
      </c>
      <c r="I9785" s="29">
        <f t="shared" ca="1" si="610"/>
        <v>0</v>
      </c>
      <c r="J9785" s="30">
        <f>Calculator!$G$40</f>
        <v>6.5000000000000002E-2</v>
      </c>
      <c r="K9785" s="29">
        <f ca="1">IF(C9785&gt;=Calculator!$G$27,IF(DAY($C9785)=1,Calculator!$G$34/2,IF(DAY($C9785)=15,Calculator!$G$34/2,0)),0)</f>
        <v>0</v>
      </c>
      <c r="L9785" s="29">
        <f ca="1">IF(DAY($C9785)=28,IF(H9785=0,0,Calculator!$G$35),0)</f>
        <v>0</v>
      </c>
      <c r="M9785" s="29">
        <f ca="1">IF(I9785&gt;0,IF(DAY($C9785)=1,SUM(INDIRECT("I"&amp;(ROW(C9784)-DAY(C9784))):I9784),0),0)</f>
        <v>0</v>
      </c>
      <c r="N9785" s="29">
        <f ca="1">IF(C9785&lt;Calculator!$G$27,0,IF(C9785=Calculator!$G$27,Calculator!$G$39,IF(H9785-K9785&lt;=0,IF(D9785&gt;Calculator!$G$39,IF(H9785-K9785+E9785+L9785+M9785+Calculator!$G$39&gt;Calculator!$G$39,Calculator!$G$39-(H9785+E9785+L9785+M9785-K9785),Calculator!$G$39),D9785),0)))</f>
        <v>0</v>
      </c>
    </row>
    <row r="9786" spans="1:14" ht="15.75" thickBot="1">
      <c r="A9786" s="33" t="str">
        <f ca="1">IF(C9786=Calculator!$H$27,"F",IF(Daily!D9786+Daily!H9786=0,IF(D9785+H9785&gt;0,"L",""),""))</f>
        <v/>
      </c>
      <c r="B9786" s="34">
        <v>9785</v>
      </c>
      <c r="C9786" s="19">
        <f t="shared" ca="1" si="609"/>
        <v>55715</v>
      </c>
      <c r="D9786" s="29">
        <f t="shared" ca="1" si="611"/>
        <v>0</v>
      </c>
      <c r="E9786" s="29">
        <f ca="1">IF(C9786&lt;Calculator!$D$26,0,IF(DAY($C9786)=1,IF(D9786-Calculator!$G$24&gt;0,Calculator!$G$24,D9786),0))</f>
        <v>0</v>
      </c>
      <c r="F9786" s="29">
        <f ca="1">IF(E9786&gt;0,D9786*Calculator!$G$22/12,0)</f>
        <v>0</v>
      </c>
      <c r="G9786" s="29">
        <f ca="1">IF(E9786&gt;0,(IFERROR(-PMT(Calculator!$G$22/12,Calculator!$G$23*12,Calculator!$G$20),0))-F9786,0)</f>
        <v>0</v>
      </c>
      <c r="H9786" s="29">
        <f t="shared" ca="1" si="612"/>
        <v>0</v>
      </c>
      <c r="I9786" s="29">
        <f t="shared" ca="1" si="610"/>
        <v>0</v>
      </c>
      <c r="J9786" s="30">
        <f>Calculator!$G$40</f>
        <v>6.5000000000000002E-2</v>
      </c>
      <c r="K9786" s="29">
        <f ca="1">IF(C9786&gt;=Calculator!$G$27,IF(DAY($C9786)=1,Calculator!$G$34/2,IF(DAY($C9786)=15,Calculator!$G$34/2,0)),0)</f>
        <v>4500</v>
      </c>
      <c r="L9786" s="29">
        <f ca="1">IF(DAY($C9786)=28,IF(H9786=0,0,Calculator!$G$35),0)</f>
        <v>0</v>
      </c>
      <c r="M9786" s="29">
        <f ca="1">IF(I9786&gt;0,IF(DAY($C9786)=1,SUM(INDIRECT("I"&amp;(ROW(C9785)-DAY(C9785))):I9785),0),0)</f>
        <v>0</v>
      </c>
      <c r="N9786" s="29">
        <f ca="1">IF(C9786&lt;Calculator!$G$27,0,IF(C9786=Calculator!$G$27,Calculator!$G$39,IF(H9786-K9786&lt;=0,IF(D9786&gt;Calculator!$G$39,IF(H9786-K9786+E9786+L9786+M9786+Calculator!$G$39&gt;Calculator!$G$39,Calculator!$G$39-(H9786+E9786+L9786+M9786-K9786),Calculator!$G$39),D9786),0)))</f>
        <v>0</v>
      </c>
    </row>
    <row r="9787" spans="1:14" ht="15.75" thickBot="1">
      <c r="A9787" s="33" t="str">
        <f ca="1">IF(C9787=Calculator!$H$27,"F",IF(Daily!D9787+Daily!H9787=0,IF(D9786+H9786&gt;0,"L",""),""))</f>
        <v/>
      </c>
      <c r="B9787" s="34">
        <v>9786</v>
      </c>
      <c r="C9787" s="19">
        <f t="shared" ca="1" si="609"/>
        <v>55716</v>
      </c>
      <c r="D9787" s="29">
        <f t="shared" ca="1" si="611"/>
        <v>0</v>
      </c>
      <c r="E9787" s="29">
        <f ca="1">IF(C9787&lt;Calculator!$D$26,0,IF(DAY($C9787)=1,IF(D9787-Calculator!$G$24&gt;0,Calculator!$G$24,D9787),0))</f>
        <v>0</v>
      </c>
      <c r="F9787" s="29">
        <f ca="1">IF(E9787&gt;0,D9787*Calculator!$G$22/12,0)</f>
        <v>0</v>
      </c>
      <c r="G9787" s="29">
        <f ca="1">IF(E9787&gt;0,(IFERROR(-PMT(Calculator!$G$22/12,Calculator!$G$23*12,Calculator!$G$20),0))-F9787,0)</f>
        <v>0</v>
      </c>
      <c r="H9787" s="29">
        <f t="shared" ca="1" si="612"/>
        <v>0</v>
      </c>
      <c r="I9787" s="29">
        <f t="shared" ca="1" si="610"/>
        <v>0</v>
      </c>
      <c r="J9787" s="30">
        <f>Calculator!$G$40</f>
        <v>6.5000000000000002E-2</v>
      </c>
      <c r="K9787" s="29">
        <f ca="1">IF(C9787&gt;=Calculator!$G$27,IF(DAY($C9787)=1,Calculator!$G$34/2,IF(DAY($C9787)=15,Calculator!$G$34/2,0)),0)</f>
        <v>0</v>
      </c>
      <c r="L9787" s="29">
        <f ca="1">IF(DAY($C9787)=28,IF(H9787=0,0,Calculator!$G$35),0)</f>
        <v>0</v>
      </c>
      <c r="M9787" s="29">
        <f ca="1">IF(I9787&gt;0,IF(DAY($C9787)=1,SUM(INDIRECT("I"&amp;(ROW(C9786)-DAY(C9786))):I9786),0),0)</f>
        <v>0</v>
      </c>
      <c r="N9787" s="29">
        <f ca="1">IF(C9787&lt;Calculator!$G$27,0,IF(C9787=Calculator!$G$27,Calculator!$G$39,IF(H9787-K9787&lt;=0,IF(D9787&gt;Calculator!$G$39,IF(H9787-K9787+E9787+L9787+M9787+Calculator!$G$39&gt;Calculator!$G$39,Calculator!$G$39-(H9787+E9787+L9787+M9787-K9787),Calculator!$G$39),D9787),0)))</f>
        <v>0</v>
      </c>
    </row>
    <row r="9788" spans="1:14" ht="15.75" thickBot="1">
      <c r="A9788" s="33" t="str">
        <f ca="1">IF(C9788=Calculator!$H$27,"F",IF(Daily!D9788+Daily!H9788=0,IF(D9787+H9787&gt;0,"L",""),""))</f>
        <v/>
      </c>
      <c r="B9788" s="34">
        <v>9787</v>
      </c>
      <c r="C9788" s="19">
        <f t="shared" ca="1" si="609"/>
        <v>55717</v>
      </c>
      <c r="D9788" s="29">
        <f t="shared" ca="1" si="611"/>
        <v>0</v>
      </c>
      <c r="E9788" s="29">
        <f ca="1">IF(C9788&lt;Calculator!$D$26,0,IF(DAY($C9788)=1,IF(D9788-Calculator!$G$24&gt;0,Calculator!$G$24,D9788),0))</f>
        <v>0</v>
      </c>
      <c r="F9788" s="29">
        <f ca="1">IF(E9788&gt;0,D9788*Calculator!$G$22/12,0)</f>
        <v>0</v>
      </c>
      <c r="G9788" s="29">
        <f ca="1">IF(E9788&gt;0,(IFERROR(-PMT(Calculator!$G$22/12,Calculator!$G$23*12,Calculator!$G$20),0))-F9788,0)</f>
        <v>0</v>
      </c>
      <c r="H9788" s="29">
        <f t="shared" ca="1" si="612"/>
        <v>0</v>
      </c>
      <c r="I9788" s="29">
        <f t="shared" ca="1" si="610"/>
        <v>0</v>
      </c>
      <c r="J9788" s="30">
        <f>Calculator!$G$40</f>
        <v>6.5000000000000002E-2</v>
      </c>
      <c r="K9788" s="29">
        <f ca="1">IF(C9788&gt;=Calculator!$G$27,IF(DAY($C9788)=1,Calculator!$G$34/2,IF(DAY($C9788)=15,Calculator!$G$34/2,0)),0)</f>
        <v>0</v>
      </c>
      <c r="L9788" s="29">
        <f ca="1">IF(DAY($C9788)=28,IF(H9788=0,0,Calculator!$G$35),0)</f>
        <v>0</v>
      </c>
      <c r="M9788" s="29">
        <f ca="1">IF(I9788&gt;0,IF(DAY($C9788)=1,SUM(INDIRECT("I"&amp;(ROW(C9787)-DAY(C9787))):I9787),0),0)</f>
        <v>0</v>
      </c>
      <c r="N9788" s="29">
        <f ca="1">IF(C9788&lt;Calculator!$G$27,0,IF(C9788=Calculator!$G$27,Calculator!$G$39,IF(H9788-K9788&lt;=0,IF(D9788&gt;Calculator!$G$39,IF(H9788-K9788+E9788+L9788+M9788+Calculator!$G$39&gt;Calculator!$G$39,Calculator!$G$39-(H9788+E9788+L9788+M9788-K9788),Calculator!$G$39),D9788),0)))</f>
        <v>0</v>
      </c>
    </row>
    <row r="9789" spans="1:14" ht="15.75" thickBot="1">
      <c r="A9789" s="33" t="str">
        <f ca="1">IF(C9789=Calculator!$H$27,"F",IF(Daily!D9789+Daily!H9789=0,IF(D9788+H9788&gt;0,"L",""),""))</f>
        <v/>
      </c>
      <c r="B9789" s="34">
        <v>9788</v>
      </c>
      <c r="C9789" s="19">
        <f t="shared" ca="1" si="609"/>
        <v>55718</v>
      </c>
      <c r="D9789" s="29">
        <f t="shared" ca="1" si="611"/>
        <v>0</v>
      </c>
      <c r="E9789" s="29">
        <f ca="1">IF(C9789&lt;Calculator!$D$26,0,IF(DAY($C9789)=1,IF(D9789-Calculator!$G$24&gt;0,Calculator!$G$24,D9789),0))</f>
        <v>0</v>
      </c>
      <c r="F9789" s="29">
        <f ca="1">IF(E9789&gt;0,D9789*Calculator!$G$22/12,0)</f>
        <v>0</v>
      </c>
      <c r="G9789" s="29">
        <f ca="1">IF(E9789&gt;0,(IFERROR(-PMT(Calculator!$G$22/12,Calculator!$G$23*12,Calculator!$G$20),0))-F9789,0)</f>
        <v>0</v>
      </c>
      <c r="H9789" s="29">
        <f t="shared" ca="1" si="612"/>
        <v>0</v>
      </c>
      <c r="I9789" s="29">
        <f t="shared" ca="1" si="610"/>
        <v>0</v>
      </c>
      <c r="J9789" s="30">
        <f>Calculator!$G$40</f>
        <v>6.5000000000000002E-2</v>
      </c>
      <c r="K9789" s="29">
        <f ca="1">IF(C9789&gt;=Calculator!$G$27,IF(DAY($C9789)=1,Calculator!$G$34/2,IF(DAY($C9789)=15,Calculator!$G$34/2,0)),0)</f>
        <v>0</v>
      </c>
      <c r="L9789" s="29">
        <f ca="1">IF(DAY($C9789)=28,IF(H9789=0,0,Calculator!$G$35),0)</f>
        <v>0</v>
      </c>
      <c r="M9789" s="29">
        <f ca="1">IF(I9789&gt;0,IF(DAY($C9789)=1,SUM(INDIRECT("I"&amp;(ROW(C9788)-DAY(C9788))):I9788),0),0)</f>
        <v>0</v>
      </c>
      <c r="N9789" s="29">
        <f ca="1">IF(C9789&lt;Calculator!$G$27,0,IF(C9789=Calculator!$G$27,Calculator!$G$39,IF(H9789-K9789&lt;=0,IF(D9789&gt;Calculator!$G$39,IF(H9789-K9789+E9789+L9789+M9789+Calculator!$G$39&gt;Calculator!$G$39,Calculator!$G$39-(H9789+E9789+L9789+M9789-K9789),Calculator!$G$39),D9789),0)))</f>
        <v>0</v>
      </c>
    </row>
    <row r="9790" spans="1:14" ht="15.75" thickBot="1">
      <c r="A9790" s="33" t="str">
        <f ca="1">IF(C9790=Calculator!$H$27,"F",IF(Daily!D9790+Daily!H9790=0,IF(D9789+H9789&gt;0,"L",""),""))</f>
        <v/>
      </c>
      <c r="B9790" s="34">
        <v>9789</v>
      </c>
      <c r="C9790" s="19">
        <f t="shared" ca="1" si="609"/>
        <v>55719</v>
      </c>
      <c r="D9790" s="29">
        <f t="shared" ca="1" si="611"/>
        <v>0</v>
      </c>
      <c r="E9790" s="29">
        <f ca="1">IF(C9790&lt;Calculator!$D$26,0,IF(DAY($C9790)=1,IF(D9790-Calculator!$G$24&gt;0,Calculator!$G$24,D9790),0))</f>
        <v>0</v>
      </c>
      <c r="F9790" s="29">
        <f ca="1">IF(E9790&gt;0,D9790*Calculator!$G$22/12,0)</f>
        <v>0</v>
      </c>
      <c r="G9790" s="29">
        <f ca="1">IF(E9790&gt;0,(IFERROR(-PMT(Calculator!$G$22/12,Calculator!$G$23*12,Calculator!$G$20),0))-F9790,0)</f>
        <v>0</v>
      </c>
      <c r="H9790" s="29">
        <f t="shared" ca="1" si="612"/>
        <v>0</v>
      </c>
      <c r="I9790" s="29">
        <f t="shared" ca="1" si="610"/>
        <v>0</v>
      </c>
      <c r="J9790" s="30">
        <f>Calculator!$G$40</f>
        <v>6.5000000000000002E-2</v>
      </c>
      <c r="K9790" s="29">
        <f ca="1">IF(C9790&gt;=Calculator!$G$27,IF(DAY($C9790)=1,Calculator!$G$34/2,IF(DAY($C9790)=15,Calculator!$G$34/2,0)),0)</f>
        <v>0</v>
      </c>
      <c r="L9790" s="29">
        <f ca="1">IF(DAY($C9790)=28,IF(H9790=0,0,Calculator!$G$35),0)</f>
        <v>0</v>
      </c>
      <c r="M9790" s="29">
        <f ca="1">IF(I9790&gt;0,IF(DAY($C9790)=1,SUM(INDIRECT("I"&amp;(ROW(C9789)-DAY(C9789))):I9789),0),0)</f>
        <v>0</v>
      </c>
      <c r="N9790" s="29">
        <f ca="1">IF(C9790&lt;Calculator!$G$27,0,IF(C9790=Calculator!$G$27,Calculator!$G$39,IF(H9790-K9790&lt;=0,IF(D9790&gt;Calculator!$G$39,IF(H9790-K9790+E9790+L9790+M9790+Calculator!$G$39&gt;Calculator!$G$39,Calculator!$G$39-(H9790+E9790+L9790+M9790-K9790),Calculator!$G$39),D9790),0)))</f>
        <v>0</v>
      </c>
    </row>
    <row r="9791" spans="1:14" ht="15.75" thickBot="1">
      <c r="A9791" s="33" t="str">
        <f ca="1">IF(C9791=Calculator!$H$27,"F",IF(Daily!D9791+Daily!H9791=0,IF(D9790+H9790&gt;0,"L",""),""))</f>
        <v/>
      </c>
      <c r="B9791" s="34">
        <v>9790</v>
      </c>
      <c r="C9791" s="19">
        <f t="shared" ca="1" si="609"/>
        <v>55720</v>
      </c>
      <c r="D9791" s="29">
        <f t="shared" ca="1" si="611"/>
        <v>0</v>
      </c>
      <c r="E9791" s="29">
        <f ca="1">IF(C9791&lt;Calculator!$D$26,0,IF(DAY($C9791)=1,IF(D9791-Calculator!$G$24&gt;0,Calculator!$G$24,D9791),0))</f>
        <v>0</v>
      </c>
      <c r="F9791" s="29">
        <f ca="1">IF(E9791&gt;0,D9791*Calculator!$G$22/12,0)</f>
        <v>0</v>
      </c>
      <c r="G9791" s="29">
        <f ca="1">IF(E9791&gt;0,(IFERROR(-PMT(Calculator!$G$22/12,Calculator!$G$23*12,Calculator!$G$20),0))-F9791,0)</f>
        <v>0</v>
      </c>
      <c r="H9791" s="29">
        <f t="shared" ca="1" si="612"/>
        <v>0</v>
      </c>
      <c r="I9791" s="29">
        <f t="shared" ca="1" si="610"/>
        <v>0</v>
      </c>
      <c r="J9791" s="30">
        <f>Calculator!$G$40</f>
        <v>6.5000000000000002E-2</v>
      </c>
      <c r="K9791" s="29">
        <f ca="1">IF(C9791&gt;=Calculator!$G$27,IF(DAY($C9791)=1,Calculator!$G$34/2,IF(DAY($C9791)=15,Calculator!$G$34/2,0)),0)</f>
        <v>0</v>
      </c>
      <c r="L9791" s="29">
        <f ca="1">IF(DAY($C9791)=28,IF(H9791=0,0,Calculator!$G$35),0)</f>
        <v>0</v>
      </c>
      <c r="M9791" s="29">
        <f ca="1">IF(I9791&gt;0,IF(DAY($C9791)=1,SUM(INDIRECT("I"&amp;(ROW(C9790)-DAY(C9790))):I9790),0),0)</f>
        <v>0</v>
      </c>
      <c r="N9791" s="29">
        <f ca="1">IF(C9791&lt;Calculator!$G$27,0,IF(C9791=Calculator!$G$27,Calculator!$G$39,IF(H9791-K9791&lt;=0,IF(D9791&gt;Calculator!$G$39,IF(H9791-K9791+E9791+L9791+M9791+Calculator!$G$39&gt;Calculator!$G$39,Calculator!$G$39-(H9791+E9791+L9791+M9791-K9791),Calculator!$G$39),D9791),0)))</f>
        <v>0</v>
      </c>
    </row>
    <row r="9792" spans="1:14" ht="15.75" thickBot="1">
      <c r="A9792" s="33" t="str">
        <f ca="1">IF(C9792=Calculator!$H$27,"F",IF(Daily!D9792+Daily!H9792=0,IF(D9791+H9791&gt;0,"L",""),""))</f>
        <v/>
      </c>
      <c r="B9792" s="34">
        <v>9791</v>
      </c>
      <c r="C9792" s="19">
        <f t="shared" ca="1" si="609"/>
        <v>55721</v>
      </c>
      <c r="D9792" s="29">
        <f t="shared" ca="1" si="611"/>
        <v>0</v>
      </c>
      <c r="E9792" s="29">
        <f ca="1">IF(C9792&lt;Calculator!$D$26,0,IF(DAY($C9792)=1,IF(D9792-Calculator!$G$24&gt;0,Calculator!$G$24,D9792),0))</f>
        <v>0</v>
      </c>
      <c r="F9792" s="29">
        <f ca="1">IF(E9792&gt;0,D9792*Calculator!$G$22/12,0)</f>
        <v>0</v>
      </c>
      <c r="G9792" s="29">
        <f ca="1">IF(E9792&gt;0,(IFERROR(-PMT(Calculator!$G$22/12,Calculator!$G$23*12,Calculator!$G$20),0))-F9792,0)</f>
        <v>0</v>
      </c>
      <c r="H9792" s="29">
        <f t="shared" ca="1" si="612"/>
        <v>0</v>
      </c>
      <c r="I9792" s="29">
        <f t="shared" ca="1" si="610"/>
        <v>0</v>
      </c>
      <c r="J9792" s="30">
        <f>Calculator!$G$40</f>
        <v>6.5000000000000002E-2</v>
      </c>
      <c r="K9792" s="29">
        <f ca="1">IF(C9792&gt;=Calculator!$G$27,IF(DAY($C9792)=1,Calculator!$G$34/2,IF(DAY($C9792)=15,Calculator!$G$34/2,0)),0)</f>
        <v>0</v>
      </c>
      <c r="L9792" s="29">
        <f ca="1">IF(DAY($C9792)=28,IF(H9792=0,0,Calculator!$G$35),0)</f>
        <v>0</v>
      </c>
      <c r="M9792" s="29">
        <f ca="1">IF(I9792&gt;0,IF(DAY($C9792)=1,SUM(INDIRECT("I"&amp;(ROW(C9791)-DAY(C9791))):I9791),0),0)</f>
        <v>0</v>
      </c>
      <c r="N9792" s="29">
        <f ca="1">IF(C9792&lt;Calculator!$G$27,0,IF(C9792=Calculator!$G$27,Calculator!$G$39,IF(H9792-K9792&lt;=0,IF(D9792&gt;Calculator!$G$39,IF(H9792-K9792+E9792+L9792+M9792+Calculator!$G$39&gt;Calculator!$G$39,Calculator!$G$39-(H9792+E9792+L9792+M9792-K9792),Calculator!$G$39),D9792),0)))</f>
        <v>0</v>
      </c>
    </row>
    <row r="9793" spans="1:14" ht="15.75" thickBot="1">
      <c r="A9793" s="33" t="str">
        <f ca="1">IF(C9793=Calculator!$H$27,"F",IF(Daily!D9793+Daily!H9793=0,IF(D9792+H9792&gt;0,"L",""),""))</f>
        <v/>
      </c>
      <c r="B9793" s="34">
        <v>9792</v>
      </c>
      <c r="C9793" s="19">
        <f t="shared" ca="1" si="609"/>
        <v>55722</v>
      </c>
      <c r="D9793" s="29">
        <f t="shared" ca="1" si="611"/>
        <v>0</v>
      </c>
      <c r="E9793" s="29">
        <f ca="1">IF(C9793&lt;Calculator!$D$26,0,IF(DAY($C9793)=1,IF(D9793-Calculator!$G$24&gt;0,Calculator!$G$24,D9793),0))</f>
        <v>0</v>
      </c>
      <c r="F9793" s="29">
        <f ca="1">IF(E9793&gt;0,D9793*Calculator!$G$22/12,0)</f>
        <v>0</v>
      </c>
      <c r="G9793" s="29">
        <f ca="1">IF(E9793&gt;0,(IFERROR(-PMT(Calculator!$G$22/12,Calculator!$G$23*12,Calculator!$G$20),0))-F9793,0)</f>
        <v>0</v>
      </c>
      <c r="H9793" s="29">
        <f t="shared" ca="1" si="612"/>
        <v>0</v>
      </c>
      <c r="I9793" s="29">
        <f t="shared" ca="1" si="610"/>
        <v>0</v>
      </c>
      <c r="J9793" s="30">
        <f>Calculator!$G$40</f>
        <v>6.5000000000000002E-2</v>
      </c>
      <c r="K9793" s="29">
        <f ca="1">IF(C9793&gt;=Calculator!$G$27,IF(DAY($C9793)=1,Calculator!$G$34/2,IF(DAY($C9793)=15,Calculator!$G$34/2,0)),0)</f>
        <v>0</v>
      </c>
      <c r="L9793" s="29">
        <f ca="1">IF(DAY($C9793)=28,IF(H9793=0,0,Calculator!$G$35),0)</f>
        <v>0</v>
      </c>
      <c r="M9793" s="29">
        <f ca="1">IF(I9793&gt;0,IF(DAY($C9793)=1,SUM(INDIRECT("I"&amp;(ROW(C9792)-DAY(C9792))):I9792),0),0)</f>
        <v>0</v>
      </c>
      <c r="N9793" s="29">
        <f ca="1">IF(C9793&lt;Calculator!$G$27,0,IF(C9793=Calculator!$G$27,Calculator!$G$39,IF(H9793-K9793&lt;=0,IF(D9793&gt;Calculator!$G$39,IF(H9793-K9793+E9793+L9793+M9793+Calculator!$G$39&gt;Calculator!$G$39,Calculator!$G$39-(H9793+E9793+L9793+M9793-K9793),Calculator!$G$39),D9793),0)))</f>
        <v>0</v>
      </c>
    </row>
    <row r="9794" spans="1:14" ht="15.75" thickBot="1">
      <c r="A9794" s="33" t="str">
        <f ca="1">IF(C9794=Calculator!$H$27,"F",IF(Daily!D9794+Daily!H9794=0,IF(D9793+H9793&gt;0,"L",""),""))</f>
        <v/>
      </c>
      <c r="B9794" s="34">
        <v>9793</v>
      </c>
      <c r="C9794" s="19">
        <f t="shared" ca="1" si="609"/>
        <v>55723</v>
      </c>
      <c r="D9794" s="29">
        <f t="shared" ca="1" si="611"/>
        <v>0</v>
      </c>
      <c r="E9794" s="29">
        <f ca="1">IF(C9794&lt;Calculator!$D$26,0,IF(DAY($C9794)=1,IF(D9794-Calculator!$G$24&gt;0,Calculator!$G$24,D9794),0))</f>
        <v>0</v>
      </c>
      <c r="F9794" s="29">
        <f ca="1">IF(E9794&gt;0,D9794*Calculator!$G$22/12,0)</f>
        <v>0</v>
      </c>
      <c r="G9794" s="29">
        <f ca="1">IF(E9794&gt;0,(IFERROR(-PMT(Calculator!$G$22/12,Calculator!$G$23*12,Calculator!$G$20),0))-F9794,0)</f>
        <v>0</v>
      </c>
      <c r="H9794" s="29">
        <f t="shared" ca="1" si="612"/>
        <v>0</v>
      </c>
      <c r="I9794" s="29">
        <f t="shared" ca="1" si="610"/>
        <v>0</v>
      </c>
      <c r="J9794" s="30">
        <f>Calculator!$G$40</f>
        <v>6.5000000000000002E-2</v>
      </c>
      <c r="K9794" s="29">
        <f ca="1">IF(C9794&gt;=Calculator!$G$27,IF(DAY($C9794)=1,Calculator!$G$34/2,IF(DAY($C9794)=15,Calculator!$G$34/2,0)),0)</f>
        <v>0</v>
      </c>
      <c r="L9794" s="29">
        <f ca="1">IF(DAY($C9794)=28,IF(H9794=0,0,Calculator!$G$35),0)</f>
        <v>0</v>
      </c>
      <c r="M9794" s="29">
        <f ca="1">IF(I9794&gt;0,IF(DAY($C9794)=1,SUM(INDIRECT("I"&amp;(ROW(C9793)-DAY(C9793))):I9793),0),0)</f>
        <v>0</v>
      </c>
      <c r="N9794" s="29">
        <f ca="1">IF(C9794&lt;Calculator!$G$27,0,IF(C9794=Calculator!$G$27,Calculator!$G$39,IF(H9794-K9794&lt;=0,IF(D9794&gt;Calculator!$G$39,IF(H9794-K9794+E9794+L9794+M9794+Calculator!$G$39&gt;Calculator!$G$39,Calculator!$G$39-(H9794+E9794+L9794+M9794-K9794),Calculator!$G$39),D9794),0)))</f>
        <v>0</v>
      </c>
    </row>
    <row r="9795" spans="1:14" ht="15.75" thickBot="1">
      <c r="A9795" s="33" t="str">
        <f ca="1">IF(C9795=Calculator!$H$27,"F",IF(Daily!D9795+Daily!H9795=0,IF(D9794+H9794&gt;0,"L",""),""))</f>
        <v/>
      </c>
      <c r="B9795" s="34">
        <v>9794</v>
      </c>
      <c r="C9795" s="19">
        <f t="shared" ref="C9795:C9858" ca="1" si="613">C9794+1</f>
        <v>55724</v>
      </c>
      <c r="D9795" s="29">
        <f t="shared" ca="1" si="611"/>
        <v>0</v>
      </c>
      <c r="E9795" s="29">
        <f ca="1">IF(C9795&lt;Calculator!$D$26,0,IF(DAY($C9795)=1,IF(D9795-Calculator!$G$24&gt;0,Calculator!$G$24,D9795),0))</f>
        <v>0</v>
      </c>
      <c r="F9795" s="29">
        <f ca="1">IF(E9795&gt;0,D9795*Calculator!$G$22/12,0)</f>
        <v>0</v>
      </c>
      <c r="G9795" s="29">
        <f ca="1">IF(E9795&gt;0,(IFERROR(-PMT(Calculator!$G$22/12,Calculator!$G$23*12,Calculator!$G$20),0))-F9795,0)</f>
        <v>0</v>
      </c>
      <c r="H9795" s="29">
        <f t="shared" ca="1" si="612"/>
        <v>0</v>
      </c>
      <c r="I9795" s="29">
        <f t="shared" ref="I9795:I9858" ca="1" si="614">H9795*J9795/365</f>
        <v>0</v>
      </c>
      <c r="J9795" s="30">
        <f>Calculator!$G$40</f>
        <v>6.5000000000000002E-2</v>
      </c>
      <c r="K9795" s="29">
        <f ca="1">IF(C9795&gt;=Calculator!$G$27,IF(DAY($C9795)=1,Calculator!$G$34/2,IF(DAY($C9795)=15,Calculator!$G$34/2,0)),0)</f>
        <v>0</v>
      </c>
      <c r="L9795" s="29">
        <f ca="1">IF(DAY($C9795)=28,IF(H9795=0,0,Calculator!$G$35),0)</f>
        <v>0</v>
      </c>
      <c r="M9795" s="29">
        <f ca="1">IF(I9795&gt;0,IF(DAY($C9795)=1,SUM(INDIRECT("I"&amp;(ROW(C9794)-DAY(C9794))):I9794),0),0)</f>
        <v>0</v>
      </c>
      <c r="N9795" s="29">
        <f ca="1">IF(C9795&lt;Calculator!$G$27,0,IF(C9795=Calculator!$G$27,Calculator!$G$39,IF(H9795-K9795&lt;=0,IF(D9795&gt;Calculator!$G$39,IF(H9795-K9795+E9795+L9795+M9795+Calculator!$G$39&gt;Calculator!$G$39,Calculator!$G$39-(H9795+E9795+L9795+M9795-K9795),Calculator!$G$39),D9795),0)))</f>
        <v>0</v>
      </c>
    </row>
    <row r="9796" spans="1:14" ht="15.75" thickBot="1">
      <c r="A9796" s="33" t="str">
        <f ca="1">IF(C9796=Calculator!$H$27,"F",IF(Daily!D9796+Daily!H9796=0,IF(D9795+H9795&gt;0,"L",""),""))</f>
        <v/>
      </c>
      <c r="B9796" s="34">
        <v>9795</v>
      </c>
      <c r="C9796" s="19">
        <f t="shared" ca="1" si="613"/>
        <v>55725</v>
      </c>
      <c r="D9796" s="29">
        <f t="shared" ref="D9796:D9859" ca="1" si="615">IF(((D9795-G9795)-N9795)&lt;0,0,((D9795-G9795)-N9795))</f>
        <v>0</v>
      </c>
      <c r="E9796" s="29">
        <f ca="1">IF(C9796&lt;Calculator!$D$26,0,IF(DAY($C9796)=1,IF(D9796-Calculator!$G$24&gt;0,Calculator!$G$24,D9796),0))</f>
        <v>0</v>
      </c>
      <c r="F9796" s="29">
        <f ca="1">IF(E9796&gt;0,D9796*Calculator!$G$22/12,0)</f>
        <v>0</v>
      </c>
      <c r="G9796" s="29">
        <f ca="1">IF(E9796&gt;0,(IFERROR(-PMT(Calculator!$G$22/12,Calculator!$G$23*12,Calculator!$G$20),0))-F9796,0)</f>
        <v>0</v>
      </c>
      <c r="H9796" s="29">
        <f t="shared" ref="H9796:H9859" ca="1" si="616">IF((H9795-K9795+SUM(L9795:N9795)+E9795)&lt;0,0,(H9795-K9795+SUM(L9795:N9795)+E9795))</f>
        <v>0</v>
      </c>
      <c r="I9796" s="29">
        <f t="shared" ca="1" si="614"/>
        <v>0</v>
      </c>
      <c r="J9796" s="30">
        <f>Calculator!$G$40</f>
        <v>6.5000000000000002E-2</v>
      </c>
      <c r="K9796" s="29">
        <f ca="1">IF(C9796&gt;=Calculator!$G$27,IF(DAY($C9796)=1,Calculator!$G$34/2,IF(DAY($C9796)=15,Calculator!$G$34/2,0)),0)</f>
        <v>0</v>
      </c>
      <c r="L9796" s="29">
        <f ca="1">IF(DAY($C9796)=28,IF(H9796=0,0,Calculator!$G$35),0)</f>
        <v>0</v>
      </c>
      <c r="M9796" s="29">
        <f ca="1">IF(I9796&gt;0,IF(DAY($C9796)=1,SUM(INDIRECT("I"&amp;(ROW(C9795)-DAY(C9795))):I9795),0),0)</f>
        <v>0</v>
      </c>
      <c r="N9796" s="29">
        <f ca="1">IF(C9796&lt;Calculator!$G$27,0,IF(C9796=Calculator!$G$27,Calculator!$G$39,IF(H9796-K9796&lt;=0,IF(D9796&gt;Calculator!$G$39,IF(H9796-K9796+E9796+L9796+M9796+Calculator!$G$39&gt;Calculator!$G$39,Calculator!$G$39-(H9796+E9796+L9796+M9796-K9796),Calculator!$G$39),D9796),0)))</f>
        <v>0</v>
      </c>
    </row>
    <row r="9797" spans="1:14" ht="15.75" thickBot="1">
      <c r="A9797" s="33" t="str">
        <f ca="1">IF(C9797=Calculator!$H$27,"F",IF(Daily!D9797+Daily!H9797=0,IF(D9796+H9796&gt;0,"L",""),""))</f>
        <v/>
      </c>
      <c r="B9797" s="34">
        <v>9796</v>
      </c>
      <c r="C9797" s="19">
        <f t="shared" ca="1" si="613"/>
        <v>55726</v>
      </c>
      <c r="D9797" s="29">
        <f t="shared" ca="1" si="615"/>
        <v>0</v>
      </c>
      <c r="E9797" s="29">
        <f ca="1">IF(C9797&lt;Calculator!$D$26,0,IF(DAY($C9797)=1,IF(D9797-Calculator!$G$24&gt;0,Calculator!$G$24,D9797),0))</f>
        <v>0</v>
      </c>
      <c r="F9797" s="29">
        <f ca="1">IF(E9797&gt;0,D9797*Calculator!$G$22/12,0)</f>
        <v>0</v>
      </c>
      <c r="G9797" s="29">
        <f ca="1">IF(E9797&gt;0,(IFERROR(-PMT(Calculator!$G$22/12,Calculator!$G$23*12,Calculator!$G$20),0))-F9797,0)</f>
        <v>0</v>
      </c>
      <c r="H9797" s="29">
        <f t="shared" ca="1" si="616"/>
        <v>0</v>
      </c>
      <c r="I9797" s="29">
        <f t="shared" ca="1" si="614"/>
        <v>0</v>
      </c>
      <c r="J9797" s="30">
        <f>Calculator!$G$40</f>
        <v>6.5000000000000002E-2</v>
      </c>
      <c r="K9797" s="29">
        <f ca="1">IF(C9797&gt;=Calculator!$G$27,IF(DAY($C9797)=1,Calculator!$G$34/2,IF(DAY($C9797)=15,Calculator!$G$34/2,0)),0)</f>
        <v>0</v>
      </c>
      <c r="L9797" s="29">
        <f ca="1">IF(DAY($C9797)=28,IF(H9797=0,0,Calculator!$G$35),0)</f>
        <v>0</v>
      </c>
      <c r="M9797" s="29">
        <f ca="1">IF(I9797&gt;0,IF(DAY($C9797)=1,SUM(INDIRECT("I"&amp;(ROW(C9796)-DAY(C9796))):I9796),0),0)</f>
        <v>0</v>
      </c>
      <c r="N9797" s="29">
        <f ca="1">IF(C9797&lt;Calculator!$G$27,0,IF(C9797=Calculator!$G$27,Calculator!$G$39,IF(H9797-K9797&lt;=0,IF(D9797&gt;Calculator!$G$39,IF(H9797-K9797+E9797+L9797+M9797+Calculator!$G$39&gt;Calculator!$G$39,Calculator!$G$39-(H9797+E9797+L9797+M9797-K9797),Calculator!$G$39),D9797),0)))</f>
        <v>0</v>
      </c>
    </row>
    <row r="9798" spans="1:14" ht="15.75" thickBot="1">
      <c r="A9798" s="33" t="str">
        <f ca="1">IF(C9798=Calculator!$H$27,"F",IF(Daily!D9798+Daily!H9798=0,IF(D9797+H9797&gt;0,"L",""),""))</f>
        <v/>
      </c>
      <c r="B9798" s="34">
        <v>9797</v>
      </c>
      <c r="C9798" s="19">
        <f t="shared" ca="1" si="613"/>
        <v>55727</v>
      </c>
      <c r="D9798" s="29">
        <f t="shared" ca="1" si="615"/>
        <v>0</v>
      </c>
      <c r="E9798" s="29">
        <f ca="1">IF(C9798&lt;Calculator!$D$26,0,IF(DAY($C9798)=1,IF(D9798-Calculator!$G$24&gt;0,Calculator!$G$24,D9798),0))</f>
        <v>0</v>
      </c>
      <c r="F9798" s="29">
        <f ca="1">IF(E9798&gt;0,D9798*Calculator!$G$22/12,0)</f>
        <v>0</v>
      </c>
      <c r="G9798" s="29">
        <f ca="1">IF(E9798&gt;0,(IFERROR(-PMT(Calculator!$G$22/12,Calculator!$G$23*12,Calculator!$G$20),0))-F9798,0)</f>
        <v>0</v>
      </c>
      <c r="H9798" s="29">
        <f t="shared" ca="1" si="616"/>
        <v>0</v>
      </c>
      <c r="I9798" s="29">
        <f t="shared" ca="1" si="614"/>
        <v>0</v>
      </c>
      <c r="J9798" s="30">
        <f>Calculator!$G$40</f>
        <v>6.5000000000000002E-2</v>
      </c>
      <c r="K9798" s="29">
        <f ca="1">IF(C9798&gt;=Calculator!$G$27,IF(DAY($C9798)=1,Calculator!$G$34/2,IF(DAY($C9798)=15,Calculator!$G$34/2,0)),0)</f>
        <v>0</v>
      </c>
      <c r="L9798" s="29">
        <f ca="1">IF(DAY($C9798)=28,IF(H9798=0,0,Calculator!$G$35),0)</f>
        <v>0</v>
      </c>
      <c r="M9798" s="29">
        <f ca="1">IF(I9798&gt;0,IF(DAY($C9798)=1,SUM(INDIRECT("I"&amp;(ROW(C9797)-DAY(C9797))):I9797),0),0)</f>
        <v>0</v>
      </c>
      <c r="N9798" s="29">
        <f ca="1">IF(C9798&lt;Calculator!$G$27,0,IF(C9798=Calculator!$G$27,Calculator!$G$39,IF(H9798-K9798&lt;=0,IF(D9798&gt;Calculator!$G$39,IF(H9798-K9798+E9798+L9798+M9798+Calculator!$G$39&gt;Calculator!$G$39,Calculator!$G$39-(H9798+E9798+L9798+M9798-K9798),Calculator!$G$39),D9798),0)))</f>
        <v>0</v>
      </c>
    </row>
    <row r="9799" spans="1:14" ht="15.75" thickBot="1">
      <c r="A9799" s="33" t="str">
        <f ca="1">IF(C9799=Calculator!$H$27,"F",IF(Daily!D9799+Daily!H9799=0,IF(D9798+H9798&gt;0,"L",""),""))</f>
        <v/>
      </c>
      <c r="B9799" s="34">
        <v>9798</v>
      </c>
      <c r="C9799" s="19">
        <f t="shared" ca="1" si="613"/>
        <v>55728</v>
      </c>
      <c r="D9799" s="29">
        <f t="shared" ca="1" si="615"/>
        <v>0</v>
      </c>
      <c r="E9799" s="29">
        <f ca="1">IF(C9799&lt;Calculator!$D$26,0,IF(DAY($C9799)=1,IF(D9799-Calculator!$G$24&gt;0,Calculator!$G$24,D9799),0))</f>
        <v>0</v>
      </c>
      <c r="F9799" s="29">
        <f ca="1">IF(E9799&gt;0,D9799*Calculator!$G$22/12,0)</f>
        <v>0</v>
      </c>
      <c r="G9799" s="29">
        <f ca="1">IF(E9799&gt;0,(IFERROR(-PMT(Calculator!$G$22/12,Calculator!$G$23*12,Calculator!$G$20),0))-F9799,0)</f>
        <v>0</v>
      </c>
      <c r="H9799" s="29">
        <f t="shared" ca="1" si="616"/>
        <v>0</v>
      </c>
      <c r="I9799" s="29">
        <f t="shared" ca="1" si="614"/>
        <v>0</v>
      </c>
      <c r="J9799" s="30">
        <f>Calculator!$G$40</f>
        <v>6.5000000000000002E-2</v>
      </c>
      <c r="K9799" s="29">
        <f ca="1">IF(C9799&gt;=Calculator!$G$27,IF(DAY($C9799)=1,Calculator!$G$34/2,IF(DAY($C9799)=15,Calculator!$G$34/2,0)),0)</f>
        <v>0</v>
      </c>
      <c r="L9799" s="29">
        <f ca="1">IF(DAY($C9799)=28,IF(H9799=0,0,Calculator!$G$35),0)</f>
        <v>0</v>
      </c>
      <c r="M9799" s="29">
        <f ca="1">IF(I9799&gt;0,IF(DAY($C9799)=1,SUM(INDIRECT("I"&amp;(ROW(C9798)-DAY(C9798))):I9798),0),0)</f>
        <v>0</v>
      </c>
      <c r="N9799" s="29">
        <f ca="1">IF(C9799&lt;Calculator!$G$27,0,IF(C9799=Calculator!$G$27,Calculator!$G$39,IF(H9799-K9799&lt;=0,IF(D9799&gt;Calculator!$G$39,IF(H9799-K9799+E9799+L9799+M9799+Calculator!$G$39&gt;Calculator!$G$39,Calculator!$G$39-(H9799+E9799+L9799+M9799-K9799),Calculator!$G$39),D9799),0)))</f>
        <v>0</v>
      </c>
    </row>
    <row r="9800" spans="1:14" ht="15.75" thickBot="1">
      <c r="A9800" s="33" t="str">
        <f ca="1">IF(C9800=Calculator!$H$27,"F",IF(Daily!D9800+Daily!H9800=0,IF(D9799+H9799&gt;0,"L",""),""))</f>
        <v/>
      </c>
      <c r="B9800" s="34">
        <v>9799</v>
      </c>
      <c r="C9800" s="19">
        <f t="shared" ca="1" si="613"/>
        <v>55729</v>
      </c>
      <c r="D9800" s="29">
        <f t="shared" ca="1" si="615"/>
        <v>0</v>
      </c>
      <c r="E9800" s="29">
        <f ca="1">IF(C9800&lt;Calculator!$D$26,0,IF(DAY($C9800)=1,IF(D9800-Calculator!$G$24&gt;0,Calculator!$G$24,D9800),0))</f>
        <v>0</v>
      </c>
      <c r="F9800" s="29">
        <f ca="1">IF(E9800&gt;0,D9800*Calculator!$G$22/12,0)</f>
        <v>0</v>
      </c>
      <c r="G9800" s="29">
        <f ca="1">IF(E9800&gt;0,(IFERROR(-PMT(Calculator!$G$22/12,Calculator!$G$23*12,Calculator!$G$20),0))-F9800,0)</f>
        <v>0</v>
      </c>
      <c r="H9800" s="29">
        <f t="shared" ca="1" si="616"/>
        <v>0</v>
      </c>
      <c r="I9800" s="29">
        <f t="shared" ca="1" si="614"/>
        <v>0</v>
      </c>
      <c r="J9800" s="30">
        <f>Calculator!$G$40</f>
        <v>6.5000000000000002E-2</v>
      </c>
      <c r="K9800" s="29">
        <f ca="1">IF(C9800&gt;=Calculator!$G$27,IF(DAY($C9800)=1,Calculator!$G$34/2,IF(DAY($C9800)=15,Calculator!$G$34/2,0)),0)</f>
        <v>0</v>
      </c>
      <c r="L9800" s="29">
        <f ca="1">IF(DAY($C9800)=28,IF(H9800=0,0,Calculator!$G$35),0)</f>
        <v>0</v>
      </c>
      <c r="M9800" s="29">
        <f ca="1">IF(I9800&gt;0,IF(DAY($C9800)=1,SUM(INDIRECT("I"&amp;(ROW(C9799)-DAY(C9799))):I9799),0),0)</f>
        <v>0</v>
      </c>
      <c r="N9800" s="29">
        <f ca="1">IF(C9800&lt;Calculator!$G$27,0,IF(C9800=Calculator!$G$27,Calculator!$G$39,IF(H9800-K9800&lt;=0,IF(D9800&gt;Calculator!$G$39,IF(H9800-K9800+E9800+L9800+M9800+Calculator!$G$39&gt;Calculator!$G$39,Calculator!$G$39-(H9800+E9800+L9800+M9800-K9800),Calculator!$G$39),D9800),0)))</f>
        <v>0</v>
      </c>
    </row>
    <row r="9801" spans="1:14" ht="15.75" thickBot="1">
      <c r="A9801" s="33" t="str">
        <f ca="1">IF(C9801=Calculator!$H$27,"F",IF(Daily!D9801+Daily!H9801=0,IF(D9800+H9800&gt;0,"L",""),""))</f>
        <v/>
      </c>
      <c r="B9801" s="34">
        <v>9800</v>
      </c>
      <c r="C9801" s="19">
        <f t="shared" ca="1" si="613"/>
        <v>55730</v>
      </c>
      <c r="D9801" s="29">
        <f t="shared" ca="1" si="615"/>
        <v>0</v>
      </c>
      <c r="E9801" s="29">
        <f ca="1">IF(C9801&lt;Calculator!$D$26,0,IF(DAY($C9801)=1,IF(D9801-Calculator!$G$24&gt;0,Calculator!$G$24,D9801),0))</f>
        <v>0</v>
      </c>
      <c r="F9801" s="29">
        <f ca="1">IF(E9801&gt;0,D9801*Calculator!$G$22/12,0)</f>
        <v>0</v>
      </c>
      <c r="G9801" s="29">
        <f ca="1">IF(E9801&gt;0,(IFERROR(-PMT(Calculator!$G$22/12,Calculator!$G$23*12,Calculator!$G$20),0))-F9801,0)</f>
        <v>0</v>
      </c>
      <c r="H9801" s="29">
        <f t="shared" ca="1" si="616"/>
        <v>0</v>
      </c>
      <c r="I9801" s="29">
        <f t="shared" ca="1" si="614"/>
        <v>0</v>
      </c>
      <c r="J9801" s="30">
        <f>Calculator!$G$40</f>
        <v>6.5000000000000002E-2</v>
      </c>
      <c r="K9801" s="29">
        <f ca="1">IF(C9801&gt;=Calculator!$G$27,IF(DAY($C9801)=1,Calculator!$G$34/2,IF(DAY($C9801)=15,Calculator!$G$34/2,0)),0)</f>
        <v>0</v>
      </c>
      <c r="L9801" s="29">
        <f ca="1">IF(DAY($C9801)=28,IF(H9801=0,0,Calculator!$G$35),0)</f>
        <v>0</v>
      </c>
      <c r="M9801" s="29">
        <f ca="1">IF(I9801&gt;0,IF(DAY($C9801)=1,SUM(INDIRECT("I"&amp;(ROW(C9800)-DAY(C9800))):I9800),0),0)</f>
        <v>0</v>
      </c>
      <c r="N9801" s="29">
        <f ca="1">IF(C9801&lt;Calculator!$G$27,0,IF(C9801=Calculator!$G$27,Calculator!$G$39,IF(H9801-K9801&lt;=0,IF(D9801&gt;Calculator!$G$39,IF(H9801-K9801+E9801+L9801+M9801+Calculator!$G$39&gt;Calculator!$G$39,Calculator!$G$39-(H9801+E9801+L9801+M9801-K9801),Calculator!$G$39),D9801),0)))</f>
        <v>0</v>
      </c>
    </row>
    <row r="9802" spans="1:14" ht="15.75" thickBot="1">
      <c r="A9802" s="33" t="str">
        <f ca="1">IF(C9802=Calculator!$H$27,"F",IF(Daily!D9802+Daily!H9802=0,IF(D9801+H9801&gt;0,"L",""),""))</f>
        <v/>
      </c>
      <c r="B9802" s="34">
        <v>9801</v>
      </c>
      <c r="C9802" s="19">
        <f t="shared" ca="1" si="613"/>
        <v>55731</v>
      </c>
      <c r="D9802" s="29">
        <f t="shared" ca="1" si="615"/>
        <v>0</v>
      </c>
      <c r="E9802" s="29">
        <f ca="1">IF(C9802&lt;Calculator!$D$26,0,IF(DAY($C9802)=1,IF(D9802-Calculator!$G$24&gt;0,Calculator!$G$24,D9802),0))</f>
        <v>0</v>
      </c>
      <c r="F9802" s="29">
        <f ca="1">IF(E9802&gt;0,D9802*Calculator!$G$22/12,0)</f>
        <v>0</v>
      </c>
      <c r="G9802" s="29">
        <f ca="1">IF(E9802&gt;0,(IFERROR(-PMT(Calculator!$G$22/12,Calculator!$G$23*12,Calculator!$G$20),0))-F9802,0)</f>
        <v>0</v>
      </c>
      <c r="H9802" s="29">
        <f t="shared" ca="1" si="616"/>
        <v>0</v>
      </c>
      <c r="I9802" s="29">
        <f t="shared" ca="1" si="614"/>
        <v>0</v>
      </c>
      <c r="J9802" s="30">
        <f>Calculator!$G$40</f>
        <v>6.5000000000000002E-2</v>
      </c>
      <c r="K9802" s="29">
        <f ca="1">IF(C9802&gt;=Calculator!$G$27,IF(DAY($C9802)=1,Calculator!$G$34/2,IF(DAY($C9802)=15,Calculator!$G$34/2,0)),0)</f>
        <v>0</v>
      </c>
      <c r="L9802" s="29">
        <f ca="1">IF(DAY($C9802)=28,IF(H9802=0,0,Calculator!$G$35),0)</f>
        <v>0</v>
      </c>
      <c r="M9802" s="29">
        <f ca="1">IF(I9802&gt;0,IF(DAY($C9802)=1,SUM(INDIRECT("I"&amp;(ROW(C9801)-DAY(C9801))):I9801),0),0)</f>
        <v>0</v>
      </c>
      <c r="N9802" s="29">
        <f ca="1">IF(C9802&lt;Calculator!$G$27,0,IF(C9802=Calculator!$G$27,Calculator!$G$39,IF(H9802-K9802&lt;=0,IF(D9802&gt;Calculator!$G$39,IF(H9802-K9802+E9802+L9802+M9802+Calculator!$G$39&gt;Calculator!$G$39,Calculator!$G$39-(H9802+E9802+L9802+M9802-K9802),Calculator!$G$39),D9802),0)))</f>
        <v>0</v>
      </c>
    </row>
    <row r="9803" spans="1:14" ht="15.75" thickBot="1">
      <c r="A9803" s="33" t="str">
        <f ca="1">IF(C9803=Calculator!$H$27,"F",IF(Daily!D9803+Daily!H9803=0,IF(D9802+H9802&gt;0,"L",""),""))</f>
        <v/>
      </c>
      <c r="B9803" s="34">
        <v>9802</v>
      </c>
      <c r="C9803" s="19">
        <f t="shared" ca="1" si="613"/>
        <v>55732</v>
      </c>
      <c r="D9803" s="29">
        <f t="shared" ca="1" si="615"/>
        <v>0</v>
      </c>
      <c r="E9803" s="29">
        <f ca="1">IF(C9803&lt;Calculator!$D$26,0,IF(DAY($C9803)=1,IF(D9803-Calculator!$G$24&gt;0,Calculator!$G$24,D9803),0))</f>
        <v>0</v>
      </c>
      <c r="F9803" s="29">
        <f ca="1">IF(E9803&gt;0,D9803*Calculator!$G$22/12,0)</f>
        <v>0</v>
      </c>
      <c r="G9803" s="29">
        <f ca="1">IF(E9803&gt;0,(IFERROR(-PMT(Calculator!$G$22/12,Calculator!$G$23*12,Calculator!$G$20),0))-F9803,0)</f>
        <v>0</v>
      </c>
      <c r="H9803" s="29">
        <f t="shared" ca="1" si="616"/>
        <v>0</v>
      </c>
      <c r="I9803" s="29">
        <f t="shared" ca="1" si="614"/>
        <v>0</v>
      </c>
      <c r="J9803" s="30">
        <f>Calculator!$G$40</f>
        <v>6.5000000000000002E-2</v>
      </c>
      <c r="K9803" s="29">
        <f ca="1">IF(C9803&gt;=Calculator!$G$27,IF(DAY($C9803)=1,Calculator!$G$34/2,IF(DAY($C9803)=15,Calculator!$G$34/2,0)),0)</f>
        <v>4500</v>
      </c>
      <c r="L9803" s="29">
        <f ca="1">IF(DAY($C9803)=28,IF(H9803=0,0,Calculator!$G$35),0)</f>
        <v>0</v>
      </c>
      <c r="M9803" s="29">
        <f ca="1">IF(I9803&gt;0,IF(DAY($C9803)=1,SUM(INDIRECT("I"&amp;(ROW(C9802)-DAY(C9802))):I9802),0),0)</f>
        <v>0</v>
      </c>
      <c r="N9803" s="29">
        <f ca="1">IF(C9803&lt;Calculator!$G$27,0,IF(C9803=Calculator!$G$27,Calculator!$G$39,IF(H9803-K9803&lt;=0,IF(D9803&gt;Calculator!$G$39,IF(H9803-K9803+E9803+L9803+M9803+Calculator!$G$39&gt;Calculator!$G$39,Calculator!$G$39-(H9803+E9803+L9803+M9803-K9803),Calculator!$G$39),D9803),0)))</f>
        <v>0</v>
      </c>
    </row>
    <row r="9804" spans="1:14" ht="15.75" thickBot="1">
      <c r="A9804" s="33" t="str">
        <f ca="1">IF(C9804=Calculator!$H$27,"F",IF(Daily!D9804+Daily!H9804=0,IF(D9803+H9803&gt;0,"L",""),""))</f>
        <v/>
      </c>
      <c r="B9804" s="34">
        <v>9803</v>
      </c>
      <c r="C9804" s="19">
        <f t="shared" ca="1" si="613"/>
        <v>55733</v>
      </c>
      <c r="D9804" s="29">
        <f t="shared" ca="1" si="615"/>
        <v>0</v>
      </c>
      <c r="E9804" s="29">
        <f ca="1">IF(C9804&lt;Calculator!$D$26,0,IF(DAY($C9804)=1,IF(D9804-Calculator!$G$24&gt;0,Calculator!$G$24,D9804),0))</f>
        <v>0</v>
      </c>
      <c r="F9804" s="29">
        <f ca="1">IF(E9804&gt;0,D9804*Calculator!$G$22/12,0)</f>
        <v>0</v>
      </c>
      <c r="G9804" s="29">
        <f ca="1">IF(E9804&gt;0,(IFERROR(-PMT(Calculator!$G$22/12,Calculator!$G$23*12,Calculator!$G$20),0))-F9804,0)</f>
        <v>0</v>
      </c>
      <c r="H9804" s="29">
        <f t="shared" ca="1" si="616"/>
        <v>0</v>
      </c>
      <c r="I9804" s="29">
        <f t="shared" ca="1" si="614"/>
        <v>0</v>
      </c>
      <c r="J9804" s="30">
        <f>Calculator!$G$40</f>
        <v>6.5000000000000002E-2</v>
      </c>
      <c r="K9804" s="29">
        <f ca="1">IF(C9804&gt;=Calculator!$G$27,IF(DAY($C9804)=1,Calculator!$G$34/2,IF(DAY($C9804)=15,Calculator!$G$34/2,0)),0)</f>
        <v>0</v>
      </c>
      <c r="L9804" s="29">
        <f ca="1">IF(DAY($C9804)=28,IF(H9804=0,0,Calculator!$G$35),0)</f>
        <v>0</v>
      </c>
      <c r="M9804" s="29">
        <f ca="1">IF(I9804&gt;0,IF(DAY($C9804)=1,SUM(INDIRECT("I"&amp;(ROW(C9803)-DAY(C9803))):I9803),0),0)</f>
        <v>0</v>
      </c>
      <c r="N9804" s="29">
        <f ca="1">IF(C9804&lt;Calculator!$G$27,0,IF(C9804=Calculator!$G$27,Calculator!$G$39,IF(H9804-K9804&lt;=0,IF(D9804&gt;Calculator!$G$39,IF(H9804-K9804+E9804+L9804+M9804+Calculator!$G$39&gt;Calculator!$G$39,Calculator!$G$39-(H9804+E9804+L9804+M9804-K9804),Calculator!$G$39),D9804),0)))</f>
        <v>0</v>
      </c>
    </row>
    <row r="9805" spans="1:14" ht="15.75" thickBot="1">
      <c r="A9805" s="33" t="str">
        <f ca="1">IF(C9805=Calculator!$H$27,"F",IF(Daily!D9805+Daily!H9805=0,IF(D9804+H9804&gt;0,"L",""),""))</f>
        <v/>
      </c>
      <c r="B9805" s="34">
        <v>9804</v>
      </c>
      <c r="C9805" s="19">
        <f t="shared" ca="1" si="613"/>
        <v>55734</v>
      </c>
      <c r="D9805" s="29">
        <f t="shared" ca="1" si="615"/>
        <v>0</v>
      </c>
      <c r="E9805" s="29">
        <f ca="1">IF(C9805&lt;Calculator!$D$26,0,IF(DAY($C9805)=1,IF(D9805-Calculator!$G$24&gt;0,Calculator!$G$24,D9805),0))</f>
        <v>0</v>
      </c>
      <c r="F9805" s="29">
        <f ca="1">IF(E9805&gt;0,D9805*Calculator!$G$22/12,0)</f>
        <v>0</v>
      </c>
      <c r="G9805" s="29">
        <f ca="1">IF(E9805&gt;0,(IFERROR(-PMT(Calculator!$G$22/12,Calculator!$G$23*12,Calculator!$G$20),0))-F9805,0)</f>
        <v>0</v>
      </c>
      <c r="H9805" s="29">
        <f t="shared" ca="1" si="616"/>
        <v>0</v>
      </c>
      <c r="I9805" s="29">
        <f t="shared" ca="1" si="614"/>
        <v>0</v>
      </c>
      <c r="J9805" s="30">
        <f>Calculator!$G$40</f>
        <v>6.5000000000000002E-2</v>
      </c>
      <c r="K9805" s="29">
        <f ca="1">IF(C9805&gt;=Calculator!$G$27,IF(DAY($C9805)=1,Calculator!$G$34/2,IF(DAY($C9805)=15,Calculator!$G$34/2,0)),0)</f>
        <v>0</v>
      </c>
      <c r="L9805" s="29">
        <f ca="1">IF(DAY($C9805)=28,IF(H9805=0,0,Calculator!$G$35),0)</f>
        <v>0</v>
      </c>
      <c r="M9805" s="29">
        <f ca="1">IF(I9805&gt;0,IF(DAY($C9805)=1,SUM(INDIRECT("I"&amp;(ROW(C9804)-DAY(C9804))):I9804),0),0)</f>
        <v>0</v>
      </c>
      <c r="N9805" s="29">
        <f ca="1">IF(C9805&lt;Calculator!$G$27,0,IF(C9805=Calculator!$G$27,Calculator!$G$39,IF(H9805-K9805&lt;=0,IF(D9805&gt;Calculator!$G$39,IF(H9805-K9805+E9805+L9805+M9805+Calculator!$G$39&gt;Calculator!$G$39,Calculator!$G$39-(H9805+E9805+L9805+M9805-K9805),Calculator!$G$39),D9805),0)))</f>
        <v>0</v>
      </c>
    </row>
    <row r="9806" spans="1:14" ht="15.75" thickBot="1">
      <c r="A9806" s="33" t="str">
        <f ca="1">IF(C9806=Calculator!$H$27,"F",IF(Daily!D9806+Daily!H9806=0,IF(D9805+H9805&gt;0,"L",""),""))</f>
        <v/>
      </c>
      <c r="B9806" s="34">
        <v>9805</v>
      </c>
      <c r="C9806" s="19">
        <f t="shared" ca="1" si="613"/>
        <v>55735</v>
      </c>
      <c r="D9806" s="29">
        <f t="shared" ca="1" si="615"/>
        <v>0</v>
      </c>
      <c r="E9806" s="29">
        <f ca="1">IF(C9806&lt;Calculator!$D$26,0,IF(DAY($C9806)=1,IF(D9806-Calculator!$G$24&gt;0,Calculator!$G$24,D9806),0))</f>
        <v>0</v>
      </c>
      <c r="F9806" s="29">
        <f ca="1">IF(E9806&gt;0,D9806*Calculator!$G$22/12,0)</f>
        <v>0</v>
      </c>
      <c r="G9806" s="29">
        <f ca="1">IF(E9806&gt;0,(IFERROR(-PMT(Calculator!$G$22/12,Calculator!$G$23*12,Calculator!$G$20),0))-F9806,0)</f>
        <v>0</v>
      </c>
      <c r="H9806" s="29">
        <f t="shared" ca="1" si="616"/>
        <v>0</v>
      </c>
      <c r="I9806" s="29">
        <f t="shared" ca="1" si="614"/>
        <v>0</v>
      </c>
      <c r="J9806" s="30">
        <f>Calculator!$G$40</f>
        <v>6.5000000000000002E-2</v>
      </c>
      <c r="K9806" s="29">
        <f ca="1">IF(C9806&gt;=Calculator!$G$27,IF(DAY($C9806)=1,Calculator!$G$34/2,IF(DAY($C9806)=15,Calculator!$G$34/2,0)),0)</f>
        <v>0</v>
      </c>
      <c r="L9806" s="29">
        <f ca="1">IF(DAY($C9806)=28,IF(H9806=0,0,Calculator!$G$35),0)</f>
        <v>0</v>
      </c>
      <c r="M9806" s="29">
        <f ca="1">IF(I9806&gt;0,IF(DAY($C9806)=1,SUM(INDIRECT("I"&amp;(ROW(C9805)-DAY(C9805))):I9805),0),0)</f>
        <v>0</v>
      </c>
      <c r="N9806" s="29">
        <f ca="1">IF(C9806&lt;Calculator!$G$27,0,IF(C9806=Calculator!$G$27,Calculator!$G$39,IF(H9806-K9806&lt;=0,IF(D9806&gt;Calculator!$G$39,IF(H9806-K9806+E9806+L9806+M9806+Calculator!$G$39&gt;Calculator!$G$39,Calculator!$G$39-(H9806+E9806+L9806+M9806-K9806),Calculator!$G$39),D9806),0)))</f>
        <v>0</v>
      </c>
    </row>
    <row r="9807" spans="1:14" ht="15.75" thickBot="1">
      <c r="A9807" s="33" t="str">
        <f ca="1">IF(C9807=Calculator!$H$27,"F",IF(Daily!D9807+Daily!H9807=0,IF(D9806+H9806&gt;0,"L",""),""))</f>
        <v/>
      </c>
      <c r="B9807" s="34">
        <v>9806</v>
      </c>
      <c r="C9807" s="19">
        <f t="shared" ca="1" si="613"/>
        <v>55736</v>
      </c>
      <c r="D9807" s="29">
        <f t="shared" ca="1" si="615"/>
        <v>0</v>
      </c>
      <c r="E9807" s="29">
        <f ca="1">IF(C9807&lt;Calculator!$D$26,0,IF(DAY($C9807)=1,IF(D9807-Calculator!$G$24&gt;0,Calculator!$G$24,D9807),0))</f>
        <v>0</v>
      </c>
      <c r="F9807" s="29">
        <f ca="1">IF(E9807&gt;0,D9807*Calculator!$G$22/12,0)</f>
        <v>0</v>
      </c>
      <c r="G9807" s="29">
        <f ca="1">IF(E9807&gt;0,(IFERROR(-PMT(Calculator!$G$22/12,Calculator!$G$23*12,Calculator!$G$20),0))-F9807,0)</f>
        <v>0</v>
      </c>
      <c r="H9807" s="29">
        <f t="shared" ca="1" si="616"/>
        <v>0</v>
      </c>
      <c r="I9807" s="29">
        <f t="shared" ca="1" si="614"/>
        <v>0</v>
      </c>
      <c r="J9807" s="30">
        <f>Calculator!$G$40</f>
        <v>6.5000000000000002E-2</v>
      </c>
      <c r="K9807" s="29">
        <f ca="1">IF(C9807&gt;=Calculator!$G$27,IF(DAY($C9807)=1,Calculator!$G$34/2,IF(DAY($C9807)=15,Calculator!$G$34/2,0)),0)</f>
        <v>0</v>
      </c>
      <c r="L9807" s="29">
        <f ca="1">IF(DAY($C9807)=28,IF(H9807=0,0,Calculator!$G$35),0)</f>
        <v>0</v>
      </c>
      <c r="M9807" s="29">
        <f ca="1">IF(I9807&gt;0,IF(DAY($C9807)=1,SUM(INDIRECT("I"&amp;(ROW(C9806)-DAY(C9806))):I9806),0),0)</f>
        <v>0</v>
      </c>
      <c r="N9807" s="29">
        <f ca="1">IF(C9807&lt;Calculator!$G$27,0,IF(C9807=Calculator!$G$27,Calculator!$G$39,IF(H9807-K9807&lt;=0,IF(D9807&gt;Calculator!$G$39,IF(H9807-K9807+E9807+L9807+M9807+Calculator!$G$39&gt;Calculator!$G$39,Calculator!$G$39-(H9807+E9807+L9807+M9807-K9807),Calculator!$G$39),D9807),0)))</f>
        <v>0</v>
      </c>
    </row>
    <row r="9808" spans="1:14" ht="15.75" thickBot="1">
      <c r="A9808" s="33" t="str">
        <f ca="1">IF(C9808=Calculator!$H$27,"F",IF(Daily!D9808+Daily!H9808=0,IF(D9807+H9807&gt;0,"L",""),""))</f>
        <v/>
      </c>
      <c r="B9808" s="34">
        <v>9807</v>
      </c>
      <c r="C9808" s="19">
        <f t="shared" ca="1" si="613"/>
        <v>55737</v>
      </c>
      <c r="D9808" s="29">
        <f t="shared" ca="1" si="615"/>
        <v>0</v>
      </c>
      <c r="E9808" s="29">
        <f ca="1">IF(C9808&lt;Calculator!$D$26,0,IF(DAY($C9808)=1,IF(D9808-Calculator!$G$24&gt;0,Calculator!$G$24,D9808),0))</f>
        <v>0</v>
      </c>
      <c r="F9808" s="29">
        <f ca="1">IF(E9808&gt;0,D9808*Calculator!$G$22/12,0)</f>
        <v>0</v>
      </c>
      <c r="G9808" s="29">
        <f ca="1">IF(E9808&gt;0,(IFERROR(-PMT(Calculator!$G$22/12,Calculator!$G$23*12,Calculator!$G$20),0))-F9808,0)</f>
        <v>0</v>
      </c>
      <c r="H9808" s="29">
        <f t="shared" ca="1" si="616"/>
        <v>0</v>
      </c>
      <c r="I9808" s="29">
        <f t="shared" ca="1" si="614"/>
        <v>0</v>
      </c>
      <c r="J9808" s="30">
        <f>Calculator!$G$40</f>
        <v>6.5000000000000002E-2</v>
      </c>
      <c r="K9808" s="29">
        <f ca="1">IF(C9808&gt;=Calculator!$G$27,IF(DAY($C9808)=1,Calculator!$G$34/2,IF(DAY($C9808)=15,Calculator!$G$34/2,0)),0)</f>
        <v>0</v>
      </c>
      <c r="L9808" s="29">
        <f ca="1">IF(DAY($C9808)=28,IF(H9808=0,0,Calculator!$G$35),0)</f>
        <v>0</v>
      </c>
      <c r="M9808" s="29">
        <f ca="1">IF(I9808&gt;0,IF(DAY($C9808)=1,SUM(INDIRECT("I"&amp;(ROW(C9807)-DAY(C9807))):I9807),0),0)</f>
        <v>0</v>
      </c>
      <c r="N9808" s="29">
        <f ca="1">IF(C9808&lt;Calculator!$G$27,0,IF(C9808=Calculator!$G$27,Calculator!$G$39,IF(H9808-K9808&lt;=0,IF(D9808&gt;Calculator!$G$39,IF(H9808-K9808+E9808+L9808+M9808+Calculator!$G$39&gt;Calculator!$G$39,Calculator!$G$39-(H9808+E9808+L9808+M9808-K9808),Calculator!$G$39),D9808),0)))</f>
        <v>0</v>
      </c>
    </row>
    <row r="9809" spans="1:14" ht="15.75" thickBot="1">
      <c r="A9809" s="33" t="str">
        <f ca="1">IF(C9809=Calculator!$H$27,"F",IF(Daily!D9809+Daily!H9809=0,IF(D9808+H9808&gt;0,"L",""),""))</f>
        <v/>
      </c>
      <c r="B9809" s="34">
        <v>9808</v>
      </c>
      <c r="C9809" s="19">
        <f t="shared" ca="1" si="613"/>
        <v>55738</v>
      </c>
      <c r="D9809" s="29">
        <f t="shared" ca="1" si="615"/>
        <v>0</v>
      </c>
      <c r="E9809" s="29">
        <f ca="1">IF(C9809&lt;Calculator!$D$26,0,IF(DAY($C9809)=1,IF(D9809-Calculator!$G$24&gt;0,Calculator!$G$24,D9809),0))</f>
        <v>0</v>
      </c>
      <c r="F9809" s="29">
        <f ca="1">IF(E9809&gt;0,D9809*Calculator!$G$22/12,0)</f>
        <v>0</v>
      </c>
      <c r="G9809" s="29">
        <f ca="1">IF(E9809&gt;0,(IFERROR(-PMT(Calculator!$G$22/12,Calculator!$G$23*12,Calculator!$G$20),0))-F9809,0)</f>
        <v>0</v>
      </c>
      <c r="H9809" s="29">
        <f t="shared" ca="1" si="616"/>
        <v>0</v>
      </c>
      <c r="I9809" s="29">
        <f t="shared" ca="1" si="614"/>
        <v>0</v>
      </c>
      <c r="J9809" s="30">
        <f>Calculator!$G$40</f>
        <v>6.5000000000000002E-2</v>
      </c>
      <c r="K9809" s="29">
        <f ca="1">IF(C9809&gt;=Calculator!$G$27,IF(DAY($C9809)=1,Calculator!$G$34/2,IF(DAY($C9809)=15,Calculator!$G$34/2,0)),0)</f>
        <v>0</v>
      </c>
      <c r="L9809" s="29">
        <f ca="1">IF(DAY($C9809)=28,IF(H9809=0,0,Calculator!$G$35),0)</f>
        <v>0</v>
      </c>
      <c r="M9809" s="29">
        <f ca="1">IF(I9809&gt;0,IF(DAY($C9809)=1,SUM(INDIRECT("I"&amp;(ROW(C9808)-DAY(C9808))):I9808),0),0)</f>
        <v>0</v>
      </c>
      <c r="N9809" s="29">
        <f ca="1">IF(C9809&lt;Calculator!$G$27,0,IF(C9809=Calculator!$G$27,Calculator!$G$39,IF(H9809-K9809&lt;=0,IF(D9809&gt;Calculator!$G$39,IF(H9809-K9809+E9809+L9809+M9809+Calculator!$G$39&gt;Calculator!$G$39,Calculator!$G$39-(H9809+E9809+L9809+M9809-K9809),Calculator!$G$39),D9809),0)))</f>
        <v>0</v>
      </c>
    </row>
    <row r="9810" spans="1:14" ht="15.75" thickBot="1">
      <c r="A9810" s="33" t="str">
        <f ca="1">IF(C9810=Calculator!$H$27,"F",IF(Daily!D9810+Daily!H9810=0,IF(D9809+H9809&gt;0,"L",""),""))</f>
        <v/>
      </c>
      <c r="B9810" s="34">
        <v>9809</v>
      </c>
      <c r="C9810" s="19">
        <f t="shared" ca="1" si="613"/>
        <v>55739</v>
      </c>
      <c r="D9810" s="29">
        <f t="shared" ca="1" si="615"/>
        <v>0</v>
      </c>
      <c r="E9810" s="29">
        <f ca="1">IF(C9810&lt;Calculator!$D$26,0,IF(DAY($C9810)=1,IF(D9810-Calculator!$G$24&gt;0,Calculator!$G$24,D9810),0))</f>
        <v>0</v>
      </c>
      <c r="F9810" s="29">
        <f ca="1">IF(E9810&gt;0,D9810*Calculator!$G$22/12,0)</f>
        <v>0</v>
      </c>
      <c r="G9810" s="29">
        <f ca="1">IF(E9810&gt;0,(IFERROR(-PMT(Calculator!$G$22/12,Calculator!$G$23*12,Calculator!$G$20),0))-F9810,0)</f>
        <v>0</v>
      </c>
      <c r="H9810" s="29">
        <f t="shared" ca="1" si="616"/>
        <v>0</v>
      </c>
      <c r="I9810" s="29">
        <f t="shared" ca="1" si="614"/>
        <v>0</v>
      </c>
      <c r="J9810" s="30">
        <f>Calculator!$G$40</f>
        <v>6.5000000000000002E-2</v>
      </c>
      <c r="K9810" s="29">
        <f ca="1">IF(C9810&gt;=Calculator!$G$27,IF(DAY($C9810)=1,Calculator!$G$34/2,IF(DAY($C9810)=15,Calculator!$G$34/2,0)),0)</f>
        <v>0</v>
      </c>
      <c r="L9810" s="29">
        <f ca="1">IF(DAY($C9810)=28,IF(H9810=0,0,Calculator!$G$35),0)</f>
        <v>0</v>
      </c>
      <c r="M9810" s="29">
        <f ca="1">IF(I9810&gt;0,IF(DAY($C9810)=1,SUM(INDIRECT("I"&amp;(ROW(C9809)-DAY(C9809))):I9809),0),0)</f>
        <v>0</v>
      </c>
      <c r="N9810" s="29">
        <f ca="1">IF(C9810&lt;Calculator!$G$27,0,IF(C9810=Calculator!$G$27,Calculator!$G$39,IF(H9810-K9810&lt;=0,IF(D9810&gt;Calculator!$G$39,IF(H9810-K9810+E9810+L9810+M9810+Calculator!$G$39&gt;Calculator!$G$39,Calculator!$G$39-(H9810+E9810+L9810+M9810-K9810),Calculator!$G$39),D9810),0)))</f>
        <v>0</v>
      </c>
    </row>
    <row r="9811" spans="1:14" ht="15.75" thickBot="1">
      <c r="A9811" s="33" t="str">
        <f ca="1">IF(C9811=Calculator!$H$27,"F",IF(Daily!D9811+Daily!H9811=0,IF(D9810+H9810&gt;0,"L",""),""))</f>
        <v/>
      </c>
      <c r="B9811" s="34">
        <v>9810</v>
      </c>
      <c r="C9811" s="19">
        <f t="shared" ca="1" si="613"/>
        <v>55740</v>
      </c>
      <c r="D9811" s="29">
        <f t="shared" ca="1" si="615"/>
        <v>0</v>
      </c>
      <c r="E9811" s="29">
        <f ca="1">IF(C9811&lt;Calculator!$D$26,0,IF(DAY($C9811)=1,IF(D9811-Calculator!$G$24&gt;0,Calculator!$G$24,D9811),0))</f>
        <v>0</v>
      </c>
      <c r="F9811" s="29">
        <f ca="1">IF(E9811&gt;0,D9811*Calculator!$G$22/12,0)</f>
        <v>0</v>
      </c>
      <c r="G9811" s="29">
        <f ca="1">IF(E9811&gt;0,(IFERROR(-PMT(Calculator!$G$22/12,Calculator!$G$23*12,Calculator!$G$20),0))-F9811,0)</f>
        <v>0</v>
      </c>
      <c r="H9811" s="29">
        <f t="shared" ca="1" si="616"/>
        <v>0</v>
      </c>
      <c r="I9811" s="29">
        <f t="shared" ca="1" si="614"/>
        <v>0</v>
      </c>
      <c r="J9811" s="30">
        <f>Calculator!$G$40</f>
        <v>6.5000000000000002E-2</v>
      </c>
      <c r="K9811" s="29">
        <f ca="1">IF(C9811&gt;=Calculator!$G$27,IF(DAY($C9811)=1,Calculator!$G$34/2,IF(DAY($C9811)=15,Calculator!$G$34/2,0)),0)</f>
        <v>0</v>
      </c>
      <c r="L9811" s="29">
        <f ca="1">IF(DAY($C9811)=28,IF(H9811=0,0,Calculator!$G$35),0)</f>
        <v>0</v>
      </c>
      <c r="M9811" s="29">
        <f ca="1">IF(I9811&gt;0,IF(DAY($C9811)=1,SUM(INDIRECT("I"&amp;(ROW(C9810)-DAY(C9810))):I9810),0),0)</f>
        <v>0</v>
      </c>
      <c r="N9811" s="29">
        <f ca="1">IF(C9811&lt;Calculator!$G$27,0,IF(C9811=Calculator!$G$27,Calculator!$G$39,IF(H9811-K9811&lt;=0,IF(D9811&gt;Calculator!$G$39,IF(H9811-K9811+E9811+L9811+M9811+Calculator!$G$39&gt;Calculator!$G$39,Calculator!$G$39-(H9811+E9811+L9811+M9811-K9811),Calculator!$G$39),D9811),0)))</f>
        <v>0</v>
      </c>
    </row>
    <row r="9812" spans="1:14" ht="15.75" thickBot="1">
      <c r="A9812" s="33" t="str">
        <f ca="1">IF(C9812=Calculator!$H$27,"F",IF(Daily!D9812+Daily!H9812=0,IF(D9811+H9811&gt;0,"L",""),""))</f>
        <v/>
      </c>
      <c r="B9812" s="34">
        <v>9811</v>
      </c>
      <c r="C9812" s="19">
        <f t="shared" ca="1" si="613"/>
        <v>55741</v>
      </c>
      <c r="D9812" s="29">
        <f t="shared" ca="1" si="615"/>
        <v>0</v>
      </c>
      <c r="E9812" s="29">
        <f ca="1">IF(C9812&lt;Calculator!$D$26,0,IF(DAY($C9812)=1,IF(D9812-Calculator!$G$24&gt;0,Calculator!$G$24,D9812),0))</f>
        <v>0</v>
      </c>
      <c r="F9812" s="29">
        <f ca="1">IF(E9812&gt;0,D9812*Calculator!$G$22/12,0)</f>
        <v>0</v>
      </c>
      <c r="G9812" s="29">
        <f ca="1">IF(E9812&gt;0,(IFERROR(-PMT(Calculator!$G$22/12,Calculator!$G$23*12,Calculator!$G$20),0))-F9812,0)</f>
        <v>0</v>
      </c>
      <c r="H9812" s="29">
        <f t="shared" ca="1" si="616"/>
        <v>0</v>
      </c>
      <c r="I9812" s="29">
        <f t="shared" ca="1" si="614"/>
        <v>0</v>
      </c>
      <c r="J9812" s="30">
        <f>Calculator!$G$40</f>
        <v>6.5000000000000002E-2</v>
      </c>
      <c r="K9812" s="29">
        <f ca="1">IF(C9812&gt;=Calculator!$G$27,IF(DAY($C9812)=1,Calculator!$G$34/2,IF(DAY($C9812)=15,Calculator!$G$34/2,0)),0)</f>
        <v>0</v>
      </c>
      <c r="L9812" s="29">
        <f ca="1">IF(DAY($C9812)=28,IF(H9812=0,0,Calculator!$G$35),0)</f>
        <v>0</v>
      </c>
      <c r="M9812" s="29">
        <f ca="1">IF(I9812&gt;0,IF(DAY($C9812)=1,SUM(INDIRECT("I"&amp;(ROW(C9811)-DAY(C9811))):I9811),0),0)</f>
        <v>0</v>
      </c>
      <c r="N9812" s="29">
        <f ca="1">IF(C9812&lt;Calculator!$G$27,0,IF(C9812=Calculator!$G$27,Calculator!$G$39,IF(H9812-K9812&lt;=0,IF(D9812&gt;Calculator!$G$39,IF(H9812-K9812+E9812+L9812+M9812+Calculator!$G$39&gt;Calculator!$G$39,Calculator!$G$39-(H9812+E9812+L9812+M9812-K9812),Calculator!$G$39),D9812),0)))</f>
        <v>0</v>
      </c>
    </row>
    <row r="9813" spans="1:14" ht="15.75" thickBot="1">
      <c r="A9813" s="33" t="str">
        <f ca="1">IF(C9813=Calculator!$H$27,"F",IF(Daily!D9813+Daily!H9813=0,IF(D9812+H9812&gt;0,"L",""),""))</f>
        <v/>
      </c>
      <c r="B9813" s="34">
        <v>9812</v>
      </c>
      <c r="C9813" s="19">
        <f t="shared" ca="1" si="613"/>
        <v>55742</v>
      </c>
      <c r="D9813" s="29">
        <f t="shared" ca="1" si="615"/>
        <v>0</v>
      </c>
      <c r="E9813" s="29">
        <f ca="1">IF(C9813&lt;Calculator!$D$26,0,IF(DAY($C9813)=1,IF(D9813-Calculator!$G$24&gt;0,Calculator!$G$24,D9813),0))</f>
        <v>0</v>
      </c>
      <c r="F9813" s="29">
        <f ca="1">IF(E9813&gt;0,D9813*Calculator!$G$22/12,0)</f>
        <v>0</v>
      </c>
      <c r="G9813" s="29">
        <f ca="1">IF(E9813&gt;0,(IFERROR(-PMT(Calculator!$G$22/12,Calculator!$G$23*12,Calculator!$G$20),0))-F9813,0)</f>
        <v>0</v>
      </c>
      <c r="H9813" s="29">
        <f t="shared" ca="1" si="616"/>
        <v>0</v>
      </c>
      <c r="I9813" s="29">
        <f t="shared" ca="1" si="614"/>
        <v>0</v>
      </c>
      <c r="J9813" s="30">
        <f>Calculator!$G$40</f>
        <v>6.5000000000000002E-2</v>
      </c>
      <c r="K9813" s="29">
        <f ca="1">IF(C9813&gt;=Calculator!$G$27,IF(DAY($C9813)=1,Calculator!$G$34/2,IF(DAY($C9813)=15,Calculator!$G$34/2,0)),0)</f>
        <v>0</v>
      </c>
      <c r="L9813" s="29">
        <f ca="1">IF(DAY($C9813)=28,IF(H9813=0,0,Calculator!$G$35),0)</f>
        <v>0</v>
      </c>
      <c r="M9813" s="29">
        <f ca="1">IF(I9813&gt;0,IF(DAY($C9813)=1,SUM(INDIRECT("I"&amp;(ROW(C9812)-DAY(C9812))):I9812),0),0)</f>
        <v>0</v>
      </c>
      <c r="N9813" s="29">
        <f ca="1">IF(C9813&lt;Calculator!$G$27,0,IF(C9813=Calculator!$G$27,Calculator!$G$39,IF(H9813-K9813&lt;=0,IF(D9813&gt;Calculator!$G$39,IF(H9813-K9813+E9813+L9813+M9813+Calculator!$G$39&gt;Calculator!$G$39,Calculator!$G$39-(H9813+E9813+L9813+M9813-K9813),Calculator!$G$39),D9813),0)))</f>
        <v>0</v>
      </c>
    </row>
    <row r="9814" spans="1:14" ht="15.75" thickBot="1">
      <c r="A9814" s="33" t="str">
        <f ca="1">IF(C9814=Calculator!$H$27,"F",IF(Daily!D9814+Daily!H9814=0,IF(D9813+H9813&gt;0,"L",""),""))</f>
        <v/>
      </c>
      <c r="B9814" s="34">
        <v>9813</v>
      </c>
      <c r="C9814" s="19">
        <f t="shared" ca="1" si="613"/>
        <v>55743</v>
      </c>
      <c r="D9814" s="29">
        <f t="shared" ca="1" si="615"/>
        <v>0</v>
      </c>
      <c r="E9814" s="29">
        <f ca="1">IF(C9814&lt;Calculator!$D$26,0,IF(DAY($C9814)=1,IF(D9814-Calculator!$G$24&gt;0,Calculator!$G$24,D9814),0))</f>
        <v>0</v>
      </c>
      <c r="F9814" s="29">
        <f ca="1">IF(E9814&gt;0,D9814*Calculator!$G$22/12,0)</f>
        <v>0</v>
      </c>
      <c r="G9814" s="29">
        <f ca="1">IF(E9814&gt;0,(IFERROR(-PMT(Calculator!$G$22/12,Calculator!$G$23*12,Calculator!$G$20),0))-F9814,0)</f>
        <v>0</v>
      </c>
      <c r="H9814" s="29">
        <f t="shared" ca="1" si="616"/>
        <v>0</v>
      </c>
      <c r="I9814" s="29">
        <f t="shared" ca="1" si="614"/>
        <v>0</v>
      </c>
      <c r="J9814" s="30">
        <f>Calculator!$G$40</f>
        <v>6.5000000000000002E-2</v>
      </c>
      <c r="K9814" s="29">
        <f ca="1">IF(C9814&gt;=Calculator!$G$27,IF(DAY($C9814)=1,Calculator!$G$34/2,IF(DAY($C9814)=15,Calculator!$G$34/2,0)),0)</f>
        <v>0</v>
      </c>
      <c r="L9814" s="29">
        <f ca="1">IF(DAY($C9814)=28,IF(H9814=0,0,Calculator!$G$35),0)</f>
        <v>0</v>
      </c>
      <c r="M9814" s="29">
        <f ca="1">IF(I9814&gt;0,IF(DAY($C9814)=1,SUM(INDIRECT("I"&amp;(ROW(C9813)-DAY(C9813))):I9813),0),0)</f>
        <v>0</v>
      </c>
      <c r="N9814" s="29">
        <f ca="1">IF(C9814&lt;Calculator!$G$27,0,IF(C9814=Calculator!$G$27,Calculator!$G$39,IF(H9814-K9814&lt;=0,IF(D9814&gt;Calculator!$G$39,IF(H9814-K9814+E9814+L9814+M9814+Calculator!$G$39&gt;Calculator!$G$39,Calculator!$G$39-(H9814+E9814+L9814+M9814-K9814),Calculator!$G$39),D9814),0)))</f>
        <v>0</v>
      </c>
    </row>
    <row r="9815" spans="1:14" ht="15.75" thickBot="1">
      <c r="A9815" s="33" t="str">
        <f ca="1">IF(C9815=Calculator!$H$27,"F",IF(Daily!D9815+Daily!H9815=0,IF(D9814+H9814&gt;0,"L",""),""))</f>
        <v/>
      </c>
      <c r="B9815" s="34">
        <v>9814</v>
      </c>
      <c r="C9815" s="19">
        <f t="shared" ca="1" si="613"/>
        <v>55744</v>
      </c>
      <c r="D9815" s="29">
        <f t="shared" ca="1" si="615"/>
        <v>0</v>
      </c>
      <c r="E9815" s="29">
        <f ca="1">IF(C9815&lt;Calculator!$D$26,0,IF(DAY($C9815)=1,IF(D9815-Calculator!$G$24&gt;0,Calculator!$G$24,D9815),0))</f>
        <v>0</v>
      </c>
      <c r="F9815" s="29">
        <f ca="1">IF(E9815&gt;0,D9815*Calculator!$G$22/12,0)</f>
        <v>0</v>
      </c>
      <c r="G9815" s="29">
        <f ca="1">IF(E9815&gt;0,(IFERROR(-PMT(Calculator!$G$22/12,Calculator!$G$23*12,Calculator!$G$20),0))-F9815,0)</f>
        <v>0</v>
      </c>
      <c r="H9815" s="29">
        <f t="shared" ca="1" si="616"/>
        <v>0</v>
      </c>
      <c r="I9815" s="29">
        <f t="shared" ca="1" si="614"/>
        <v>0</v>
      </c>
      <c r="J9815" s="30">
        <f>Calculator!$G$40</f>
        <v>6.5000000000000002E-2</v>
      </c>
      <c r="K9815" s="29">
        <f ca="1">IF(C9815&gt;=Calculator!$G$27,IF(DAY($C9815)=1,Calculator!$G$34/2,IF(DAY($C9815)=15,Calculator!$G$34/2,0)),0)</f>
        <v>0</v>
      </c>
      <c r="L9815" s="29">
        <f ca="1">IF(DAY($C9815)=28,IF(H9815=0,0,Calculator!$G$35),0)</f>
        <v>0</v>
      </c>
      <c r="M9815" s="29">
        <f ca="1">IF(I9815&gt;0,IF(DAY($C9815)=1,SUM(INDIRECT("I"&amp;(ROW(C9814)-DAY(C9814))):I9814),0),0)</f>
        <v>0</v>
      </c>
      <c r="N9815" s="29">
        <f ca="1">IF(C9815&lt;Calculator!$G$27,0,IF(C9815=Calculator!$G$27,Calculator!$G$39,IF(H9815-K9815&lt;=0,IF(D9815&gt;Calculator!$G$39,IF(H9815-K9815+E9815+L9815+M9815+Calculator!$G$39&gt;Calculator!$G$39,Calculator!$G$39-(H9815+E9815+L9815+M9815-K9815),Calculator!$G$39),D9815),0)))</f>
        <v>0</v>
      </c>
    </row>
    <row r="9816" spans="1:14" ht="15.75" thickBot="1">
      <c r="A9816" s="33" t="str">
        <f ca="1">IF(C9816=Calculator!$H$27,"F",IF(Daily!D9816+Daily!H9816=0,IF(D9815+H9815&gt;0,"L",""),""))</f>
        <v/>
      </c>
      <c r="B9816" s="34">
        <v>9815</v>
      </c>
      <c r="C9816" s="19">
        <f t="shared" ca="1" si="613"/>
        <v>55745</v>
      </c>
      <c r="D9816" s="29">
        <f t="shared" ca="1" si="615"/>
        <v>0</v>
      </c>
      <c r="E9816" s="29">
        <f ca="1">IF(C9816&lt;Calculator!$D$26,0,IF(DAY($C9816)=1,IF(D9816-Calculator!$G$24&gt;0,Calculator!$G$24,D9816),0))</f>
        <v>0</v>
      </c>
      <c r="F9816" s="29">
        <f ca="1">IF(E9816&gt;0,D9816*Calculator!$G$22/12,0)</f>
        <v>0</v>
      </c>
      <c r="G9816" s="29">
        <f ca="1">IF(E9816&gt;0,(IFERROR(-PMT(Calculator!$G$22/12,Calculator!$G$23*12,Calculator!$G$20),0))-F9816,0)</f>
        <v>0</v>
      </c>
      <c r="H9816" s="29">
        <f t="shared" ca="1" si="616"/>
        <v>0</v>
      </c>
      <c r="I9816" s="29">
        <f t="shared" ca="1" si="614"/>
        <v>0</v>
      </c>
      <c r="J9816" s="30">
        <f>Calculator!$G$40</f>
        <v>6.5000000000000002E-2</v>
      </c>
      <c r="K9816" s="29">
        <f ca="1">IF(C9816&gt;=Calculator!$G$27,IF(DAY($C9816)=1,Calculator!$G$34/2,IF(DAY($C9816)=15,Calculator!$G$34/2,0)),0)</f>
        <v>0</v>
      </c>
      <c r="L9816" s="29">
        <f ca="1">IF(DAY($C9816)=28,IF(H9816=0,0,Calculator!$G$35),0)</f>
        <v>0</v>
      </c>
      <c r="M9816" s="29">
        <f ca="1">IF(I9816&gt;0,IF(DAY($C9816)=1,SUM(INDIRECT("I"&amp;(ROW(C9815)-DAY(C9815))):I9815),0),0)</f>
        <v>0</v>
      </c>
      <c r="N9816" s="29">
        <f ca="1">IF(C9816&lt;Calculator!$G$27,0,IF(C9816=Calculator!$G$27,Calculator!$G$39,IF(H9816-K9816&lt;=0,IF(D9816&gt;Calculator!$G$39,IF(H9816-K9816+E9816+L9816+M9816+Calculator!$G$39&gt;Calculator!$G$39,Calculator!$G$39-(H9816+E9816+L9816+M9816-K9816),Calculator!$G$39),D9816),0)))</f>
        <v>0</v>
      </c>
    </row>
    <row r="9817" spans="1:14" ht="15.75" thickBot="1">
      <c r="A9817" s="33" t="str">
        <f ca="1">IF(C9817=Calculator!$H$27,"F",IF(Daily!D9817+Daily!H9817=0,IF(D9816+H9816&gt;0,"L",""),""))</f>
        <v/>
      </c>
      <c r="B9817" s="34">
        <v>9816</v>
      </c>
      <c r="C9817" s="19">
        <f t="shared" ca="1" si="613"/>
        <v>55746</v>
      </c>
      <c r="D9817" s="29">
        <f t="shared" ca="1" si="615"/>
        <v>0</v>
      </c>
      <c r="E9817" s="29">
        <f ca="1">IF(C9817&lt;Calculator!$D$26,0,IF(DAY($C9817)=1,IF(D9817-Calculator!$G$24&gt;0,Calculator!$G$24,D9817),0))</f>
        <v>0</v>
      </c>
      <c r="F9817" s="29">
        <f ca="1">IF(E9817&gt;0,D9817*Calculator!$G$22/12,0)</f>
        <v>0</v>
      </c>
      <c r="G9817" s="29">
        <f ca="1">IF(E9817&gt;0,(IFERROR(-PMT(Calculator!$G$22/12,Calculator!$G$23*12,Calculator!$G$20),0))-F9817,0)</f>
        <v>0</v>
      </c>
      <c r="H9817" s="29">
        <f t="shared" ca="1" si="616"/>
        <v>0</v>
      </c>
      <c r="I9817" s="29">
        <f t="shared" ca="1" si="614"/>
        <v>0</v>
      </c>
      <c r="J9817" s="30">
        <f>Calculator!$G$40</f>
        <v>6.5000000000000002E-2</v>
      </c>
      <c r="K9817" s="29">
        <f ca="1">IF(C9817&gt;=Calculator!$G$27,IF(DAY($C9817)=1,Calculator!$G$34/2,IF(DAY($C9817)=15,Calculator!$G$34/2,0)),0)</f>
        <v>4500</v>
      </c>
      <c r="L9817" s="29">
        <f ca="1">IF(DAY($C9817)=28,IF(H9817=0,0,Calculator!$G$35),0)</f>
        <v>0</v>
      </c>
      <c r="M9817" s="29">
        <f ca="1">IF(I9817&gt;0,IF(DAY($C9817)=1,SUM(INDIRECT("I"&amp;(ROW(C9816)-DAY(C9816))):I9816),0),0)</f>
        <v>0</v>
      </c>
      <c r="N9817" s="29">
        <f ca="1">IF(C9817&lt;Calculator!$G$27,0,IF(C9817=Calculator!$G$27,Calculator!$G$39,IF(H9817-K9817&lt;=0,IF(D9817&gt;Calculator!$G$39,IF(H9817-K9817+E9817+L9817+M9817+Calculator!$G$39&gt;Calculator!$G$39,Calculator!$G$39-(H9817+E9817+L9817+M9817-K9817),Calculator!$G$39),D9817),0)))</f>
        <v>0</v>
      </c>
    </row>
    <row r="9818" spans="1:14" ht="15.75" thickBot="1">
      <c r="A9818" s="33" t="str">
        <f ca="1">IF(C9818=Calculator!$H$27,"F",IF(Daily!D9818+Daily!H9818=0,IF(D9817+H9817&gt;0,"L",""),""))</f>
        <v/>
      </c>
      <c r="B9818" s="34">
        <v>9817</v>
      </c>
      <c r="C9818" s="19">
        <f t="shared" ca="1" si="613"/>
        <v>55747</v>
      </c>
      <c r="D9818" s="29">
        <f t="shared" ca="1" si="615"/>
        <v>0</v>
      </c>
      <c r="E9818" s="29">
        <f ca="1">IF(C9818&lt;Calculator!$D$26,0,IF(DAY($C9818)=1,IF(D9818-Calculator!$G$24&gt;0,Calculator!$G$24,D9818),0))</f>
        <v>0</v>
      </c>
      <c r="F9818" s="29">
        <f ca="1">IF(E9818&gt;0,D9818*Calculator!$G$22/12,0)</f>
        <v>0</v>
      </c>
      <c r="G9818" s="29">
        <f ca="1">IF(E9818&gt;0,(IFERROR(-PMT(Calculator!$G$22/12,Calculator!$G$23*12,Calculator!$G$20),0))-F9818,0)</f>
        <v>0</v>
      </c>
      <c r="H9818" s="29">
        <f t="shared" ca="1" si="616"/>
        <v>0</v>
      </c>
      <c r="I9818" s="29">
        <f t="shared" ca="1" si="614"/>
        <v>0</v>
      </c>
      <c r="J9818" s="30">
        <f>Calculator!$G$40</f>
        <v>6.5000000000000002E-2</v>
      </c>
      <c r="K9818" s="29">
        <f ca="1">IF(C9818&gt;=Calculator!$G$27,IF(DAY($C9818)=1,Calculator!$G$34/2,IF(DAY($C9818)=15,Calculator!$G$34/2,0)),0)</f>
        <v>0</v>
      </c>
      <c r="L9818" s="29">
        <f ca="1">IF(DAY($C9818)=28,IF(H9818=0,0,Calculator!$G$35),0)</f>
        <v>0</v>
      </c>
      <c r="M9818" s="29">
        <f ca="1">IF(I9818&gt;0,IF(DAY($C9818)=1,SUM(INDIRECT("I"&amp;(ROW(C9817)-DAY(C9817))):I9817),0),0)</f>
        <v>0</v>
      </c>
      <c r="N9818" s="29">
        <f ca="1">IF(C9818&lt;Calculator!$G$27,0,IF(C9818=Calculator!$G$27,Calculator!$G$39,IF(H9818-K9818&lt;=0,IF(D9818&gt;Calculator!$G$39,IF(H9818-K9818+E9818+L9818+M9818+Calculator!$G$39&gt;Calculator!$G$39,Calculator!$G$39-(H9818+E9818+L9818+M9818-K9818),Calculator!$G$39),D9818),0)))</f>
        <v>0</v>
      </c>
    </row>
    <row r="9819" spans="1:14" ht="15.75" thickBot="1">
      <c r="A9819" s="33" t="str">
        <f ca="1">IF(C9819=Calculator!$H$27,"F",IF(Daily!D9819+Daily!H9819=0,IF(D9818+H9818&gt;0,"L",""),""))</f>
        <v/>
      </c>
      <c r="B9819" s="34">
        <v>9818</v>
      </c>
      <c r="C9819" s="19">
        <f t="shared" ca="1" si="613"/>
        <v>55748</v>
      </c>
      <c r="D9819" s="29">
        <f t="shared" ca="1" si="615"/>
        <v>0</v>
      </c>
      <c r="E9819" s="29">
        <f ca="1">IF(C9819&lt;Calculator!$D$26,0,IF(DAY($C9819)=1,IF(D9819-Calculator!$G$24&gt;0,Calculator!$G$24,D9819),0))</f>
        <v>0</v>
      </c>
      <c r="F9819" s="29">
        <f ca="1">IF(E9819&gt;0,D9819*Calculator!$G$22/12,0)</f>
        <v>0</v>
      </c>
      <c r="G9819" s="29">
        <f ca="1">IF(E9819&gt;0,(IFERROR(-PMT(Calculator!$G$22/12,Calculator!$G$23*12,Calculator!$G$20),0))-F9819,0)</f>
        <v>0</v>
      </c>
      <c r="H9819" s="29">
        <f t="shared" ca="1" si="616"/>
        <v>0</v>
      </c>
      <c r="I9819" s="29">
        <f t="shared" ca="1" si="614"/>
        <v>0</v>
      </c>
      <c r="J9819" s="30">
        <f>Calculator!$G$40</f>
        <v>6.5000000000000002E-2</v>
      </c>
      <c r="K9819" s="29">
        <f ca="1">IF(C9819&gt;=Calculator!$G$27,IF(DAY($C9819)=1,Calculator!$G$34/2,IF(DAY($C9819)=15,Calculator!$G$34/2,0)),0)</f>
        <v>0</v>
      </c>
      <c r="L9819" s="29">
        <f ca="1">IF(DAY($C9819)=28,IF(H9819=0,0,Calculator!$G$35),0)</f>
        <v>0</v>
      </c>
      <c r="M9819" s="29">
        <f ca="1">IF(I9819&gt;0,IF(DAY($C9819)=1,SUM(INDIRECT("I"&amp;(ROW(C9818)-DAY(C9818))):I9818),0),0)</f>
        <v>0</v>
      </c>
      <c r="N9819" s="29">
        <f ca="1">IF(C9819&lt;Calculator!$G$27,0,IF(C9819=Calculator!$G$27,Calculator!$G$39,IF(H9819-K9819&lt;=0,IF(D9819&gt;Calculator!$G$39,IF(H9819-K9819+E9819+L9819+M9819+Calculator!$G$39&gt;Calculator!$G$39,Calculator!$G$39-(H9819+E9819+L9819+M9819-K9819),Calculator!$G$39),D9819),0)))</f>
        <v>0</v>
      </c>
    </row>
    <row r="9820" spans="1:14" ht="15.75" thickBot="1">
      <c r="A9820" s="33" t="str">
        <f ca="1">IF(C9820=Calculator!$H$27,"F",IF(Daily!D9820+Daily!H9820=0,IF(D9819+H9819&gt;0,"L",""),""))</f>
        <v/>
      </c>
      <c r="B9820" s="34">
        <v>9819</v>
      </c>
      <c r="C9820" s="19">
        <f t="shared" ca="1" si="613"/>
        <v>55749</v>
      </c>
      <c r="D9820" s="29">
        <f t="shared" ca="1" si="615"/>
        <v>0</v>
      </c>
      <c r="E9820" s="29">
        <f ca="1">IF(C9820&lt;Calculator!$D$26,0,IF(DAY($C9820)=1,IF(D9820-Calculator!$G$24&gt;0,Calculator!$G$24,D9820),0))</f>
        <v>0</v>
      </c>
      <c r="F9820" s="29">
        <f ca="1">IF(E9820&gt;0,D9820*Calculator!$G$22/12,0)</f>
        <v>0</v>
      </c>
      <c r="G9820" s="29">
        <f ca="1">IF(E9820&gt;0,(IFERROR(-PMT(Calculator!$G$22/12,Calculator!$G$23*12,Calculator!$G$20),0))-F9820,0)</f>
        <v>0</v>
      </c>
      <c r="H9820" s="29">
        <f t="shared" ca="1" si="616"/>
        <v>0</v>
      </c>
      <c r="I9820" s="29">
        <f t="shared" ca="1" si="614"/>
        <v>0</v>
      </c>
      <c r="J9820" s="30">
        <f>Calculator!$G$40</f>
        <v>6.5000000000000002E-2</v>
      </c>
      <c r="K9820" s="29">
        <f ca="1">IF(C9820&gt;=Calculator!$G$27,IF(DAY($C9820)=1,Calculator!$G$34/2,IF(DAY($C9820)=15,Calculator!$G$34/2,0)),0)</f>
        <v>0</v>
      </c>
      <c r="L9820" s="29">
        <f ca="1">IF(DAY($C9820)=28,IF(H9820=0,0,Calculator!$G$35),0)</f>
        <v>0</v>
      </c>
      <c r="M9820" s="29">
        <f ca="1">IF(I9820&gt;0,IF(DAY($C9820)=1,SUM(INDIRECT("I"&amp;(ROW(C9819)-DAY(C9819))):I9819),0),0)</f>
        <v>0</v>
      </c>
      <c r="N9820" s="29">
        <f ca="1">IF(C9820&lt;Calculator!$G$27,0,IF(C9820=Calculator!$G$27,Calculator!$G$39,IF(H9820-K9820&lt;=0,IF(D9820&gt;Calculator!$G$39,IF(H9820-K9820+E9820+L9820+M9820+Calculator!$G$39&gt;Calculator!$G$39,Calculator!$G$39-(H9820+E9820+L9820+M9820-K9820),Calculator!$G$39),D9820),0)))</f>
        <v>0</v>
      </c>
    </row>
    <row r="9821" spans="1:14" ht="15.75" thickBot="1">
      <c r="A9821" s="33" t="str">
        <f ca="1">IF(C9821=Calculator!$H$27,"F",IF(Daily!D9821+Daily!H9821=0,IF(D9820+H9820&gt;0,"L",""),""))</f>
        <v/>
      </c>
      <c r="B9821" s="34">
        <v>9820</v>
      </c>
      <c r="C9821" s="19">
        <f t="shared" ca="1" si="613"/>
        <v>55750</v>
      </c>
      <c r="D9821" s="29">
        <f t="shared" ca="1" si="615"/>
        <v>0</v>
      </c>
      <c r="E9821" s="29">
        <f ca="1">IF(C9821&lt;Calculator!$D$26,0,IF(DAY($C9821)=1,IF(D9821-Calculator!$G$24&gt;0,Calculator!$G$24,D9821),0))</f>
        <v>0</v>
      </c>
      <c r="F9821" s="29">
        <f ca="1">IF(E9821&gt;0,D9821*Calculator!$G$22/12,0)</f>
        <v>0</v>
      </c>
      <c r="G9821" s="29">
        <f ca="1">IF(E9821&gt;0,(IFERROR(-PMT(Calculator!$G$22/12,Calculator!$G$23*12,Calculator!$G$20),0))-F9821,0)</f>
        <v>0</v>
      </c>
      <c r="H9821" s="29">
        <f t="shared" ca="1" si="616"/>
        <v>0</v>
      </c>
      <c r="I9821" s="29">
        <f t="shared" ca="1" si="614"/>
        <v>0</v>
      </c>
      <c r="J9821" s="30">
        <f>Calculator!$G$40</f>
        <v>6.5000000000000002E-2</v>
      </c>
      <c r="K9821" s="29">
        <f ca="1">IF(C9821&gt;=Calculator!$G$27,IF(DAY($C9821)=1,Calculator!$G$34/2,IF(DAY($C9821)=15,Calculator!$G$34/2,0)),0)</f>
        <v>0</v>
      </c>
      <c r="L9821" s="29">
        <f ca="1">IF(DAY($C9821)=28,IF(H9821=0,0,Calculator!$G$35),0)</f>
        <v>0</v>
      </c>
      <c r="M9821" s="29">
        <f ca="1">IF(I9821&gt;0,IF(DAY($C9821)=1,SUM(INDIRECT("I"&amp;(ROW(C9820)-DAY(C9820))):I9820),0),0)</f>
        <v>0</v>
      </c>
      <c r="N9821" s="29">
        <f ca="1">IF(C9821&lt;Calculator!$G$27,0,IF(C9821=Calculator!$G$27,Calculator!$G$39,IF(H9821-K9821&lt;=0,IF(D9821&gt;Calculator!$G$39,IF(H9821-K9821+E9821+L9821+M9821+Calculator!$G$39&gt;Calculator!$G$39,Calculator!$G$39-(H9821+E9821+L9821+M9821-K9821),Calculator!$G$39),D9821),0)))</f>
        <v>0</v>
      </c>
    </row>
    <row r="9822" spans="1:14" ht="15.75" thickBot="1">
      <c r="A9822" s="33" t="str">
        <f ca="1">IF(C9822=Calculator!$H$27,"F",IF(Daily!D9822+Daily!H9822=0,IF(D9821+H9821&gt;0,"L",""),""))</f>
        <v/>
      </c>
      <c r="B9822" s="34">
        <v>9821</v>
      </c>
      <c r="C9822" s="19">
        <f t="shared" ca="1" si="613"/>
        <v>55751</v>
      </c>
      <c r="D9822" s="29">
        <f t="shared" ca="1" si="615"/>
        <v>0</v>
      </c>
      <c r="E9822" s="29">
        <f ca="1">IF(C9822&lt;Calculator!$D$26,0,IF(DAY($C9822)=1,IF(D9822-Calculator!$G$24&gt;0,Calculator!$G$24,D9822),0))</f>
        <v>0</v>
      </c>
      <c r="F9822" s="29">
        <f ca="1">IF(E9822&gt;0,D9822*Calculator!$G$22/12,0)</f>
        <v>0</v>
      </c>
      <c r="G9822" s="29">
        <f ca="1">IF(E9822&gt;0,(IFERROR(-PMT(Calculator!$G$22/12,Calculator!$G$23*12,Calculator!$G$20),0))-F9822,0)</f>
        <v>0</v>
      </c>
      <c r="H9822" s="29">
        <f t="shared" ca="1" si="616"/>
        <v>0</v>
      </c>
      <c r="I9822" s="29">
        <f t="shared" ca="1" si="614"/>
        <v>0</v>
      </c>
      <c r="J9822" s="30">
        <f>Calculator!$G$40</f>
        <v>6.5000000000000002E-2</v>
      </c>
      <c r="K9822" s="29">
        <f ca="1">IF(C9822&gt;=Calculator!$G$27,IF(DAY($C9822)=1,Calculator!$G$34/2,IF(DAY($C9822)=15,Calculator!$G$34/2,0)),0)</f>
        <v>0</v>
      </c>
      <c r="L9822" s="29">
        <f ca="1">IF(DAY($C9822)=28,IF(H9822=0,0,Calculator!$G$35),0)</f>
        <v>0</v>
      </c>
      <c r="M9822" s="29">
        <f ca="1">IF(I9822&gt;0,IF(DAY($C9822)=1,SUM(INDIRECT("I"&amp;(ROW(C9821)-DAY(C9821))):I9821),0),0)</f>
        <v>0</v>
      </c>
      <c r="N9822" s="29">
        <f ca="1">IF(C9822&lt;Calculator!$G$27,0,IF(C9822=Calculator!$G$27,Calculator!$G$39,IF(H9822-K9822&lt;=0,IF(D9822&gt;Calculator!$G$39,IF(H9822-K9822+E9822+L9822+M9822+Calculator!$G$39&gt;Calculator!$G$39,Calculator!$G$39-(H9822+E9822+L9822+M9822-K9822),Calculator!$G$39),D9822),0)))</f>
        <v>0</v>
      </c>
    </row>
    <row r="9823" spans="1:14" ht="15.75" thickBot="1">
      <c r="A9823" s="33" t="str">
        <f ca="1">IF(C9823=Calculator!$H$27,"F",IF(Daily!D9823+Daily!H9823=0,IF(D9822+H9822&gt;0,"L",""),""))</f>
        <v/>
      </c>
      <c r="B9823" s="34">
        <v>9822</v>
      </c>
      <c r="C9823" s="19">
        <f t="shared" ca="1" si="613"/>
        <v>55752</v>
      </c>
      <c r="D9823" s="29">
        <f t="shared" ca="1" si="615"/>
        <v>0</v>
      </c>
      <c r="E9823" s="29">
        <f ca="1">IF(C9823&lt;Calculator!$D$26,0,IF(DAY($C9823)=1,IF(D9823-Calculator!$G$24&gt;0,Calculator!$G$24,D9823),0))</f>
        <v>0</v>
      </c>
      <c r="F9823" s="29">
        <f ca="1">IF(E9823&gt;0,D9823*Calculator!$G$22/12,0)</f>
        <v>0</v>
      </c>
      <c r="G9823" s="29">
        <f ca="1">IF(E9823&gt;0,(IFERROR(-PMT(Calculator!$G$22/12,Calculator!$G$23*12,Calculator!$G$20),0))-F9823,0)</f>
        <v>0</v>
      </c>
      <c r="H9823" s="29">
        <f t="shared" ca="1" si="616"/>
        <v>0</v>
      </c>
      <c r="I9823" s="29">
        <f t="shared" ca="1" si="614"/>
        <v>0</v>
      </c>
      <c r="J9823" s="30">
        <f>Calculator!$G$40</f>
        <v>6.5000000000000002E-2</v>
      </c>
      <c r="K9823" s="29">
        <f ca="1">IF(C9823&gt;=Calculator!$G$27,IF(DAY($C9823)=1,Calculator!$G$34/2,IF(DAY($C9823)=15,Calculator!$G$34/2,0)),0)</f>
        <v>0</v>
      </c>
      <c r="L9823" s="29">
        <f ca="1">IF(DAY($C9823)=28,IF(H9823=0,0,Calculator!$G$35),0)</f>
        <v>0</v>
      </c>
      <c r="M9823" s="29">
        <f ca="1">IF(I9823&gt;0,IF(DAY($C9823)=1,SUM(INDIRECT("I"&amp;(ROW(C9822)-DAY(C9822))):I9822),0),0)</f>
        <v>0</v>
      </c>
      <c r="N9823" s="29">
        <f ca="1">IF(C9823&lt;Calculator!$G$27,0,IF(C9823=Calculator!$G$27,Calculator!$G$39,IF(H9823-K9823&lt;=0,IF(D9823&gt;Calculator!$G$39,IF(H9823-K9823+E9823+L9823+M9823+Calculator!$G$39&gt;Calculator!$G$39,Calculator!$G$39-(H9823+E9823+L9823+M9823-K9823),Calculator!$G$39),D9823),0)))</f>
        <v>0</v>
      </c>
    </row>
    <row r="9824" spans="1:14" ht="15.75" thickBot="1">
      <c r="A9824" s="33" t="str">
        <f ca="1">IF(C9824=Calculator!$H$27,"F",IF(Daily!D9824+Daily!H9824=0,IF(D9823+H9823&gt;0,"L",""),""))</f>
        <v/>
      </c>
      <c r="B9824" s="34">
        <v>9823</v>
      </c>
      <c r="C9824" s="19">
        <f t="shared" ca="1" si="613"/>
        <v>55753</v>
      </c>
      <c r="D9824" s="29">
        <f t="shared" ca="1" si="615"/>
        <v>0</v>
      </c>
      <c r="E9824" s="29">
        <f ca="1">IF(C9824&lt;Calculator!$D$26,0,IF(DAY($C9824)=1,IF(D9824-Calculator!$G$24&gt;0,Calculator!$G$24,D9824),0))</f>
        <v>0</v>
      </c>
      <c r="F9824" s="29">
        <f ca="1">IF(E9824&gt;0,D9824*Calculator!$G$22/12,0)</f>
        <v>0</v>
      </c>
      <c r="G9824" s="29">
        <f ca="1">IF(E9824&gt;0,(IFERROR(-PMT(Calculator!$G$22/12,Calculator!$G$23*12,Calculator!$G$20),0))-F9824,0)</f>
        <v>0</v>
      </c>
      <c r="H9824" s="29">
        <f t="shared" ca="1" si="616"/>
        <v>0</v>
      </c>
      <c r="I9824" s="29">
        <f t="shared" ca="1" si="614"/>
        <v>0</v>
      </c>
      <c r="J9824" s="30">
        <f>Calculator!$G$40</f>
        <v>6.5000000000000002E-2</v>
      </c>
      <c r="K9824" s="29">
        <f ca="1">IF(C9824&gt;=Calculator!$G$27,IF(DAY($C9824)=1,Calculator!$G$34/2,IF(DAY($C9824)=15,Calculator!$G$34/2,0)),0)</f>
        <v>0</v>
      </c>
      <c r="L9824" s="29">
        <f ca="1">IF(DAY($C9824)=28,IF(H9824=0,0,Calculator!$G$35),0)</f>
        <v>0</v>
      </c>
      <c r="M9824" s="29">
        <f ca="1">IF(I9824&gt;0,IF(DAY($C9824)=1,SUM(INDIRECT("I"&amp;(ROW(C9823)-DAY(C9823))):I9823),0),0)</f>
        <v>0</v>
      </c>
      <c r="N9824" s="29">
        <f ca="1">IF(C9824&lt;Calculator!$G$27,0,IF(C9824=Calculator!$G$27,Calculator!$G$39,IF(H9824-K9824&lt;=0,IF(D9824&gt;Calculator!$G$39,IF(H9824-K9824+E9824+L9824+M9824+Calculator!$G$39&gt;Calculator!$G$39,Calculator!$G$39-(H9824+E9824+L9824+M9824-K9824),Calculator!$G$39),D9824),0)))</f>
        <v>0</v>
      </c>
    </row>
    <row r="9825" spans="1:14" ht="15.75" thickBot="1">
      <c r="A9825" s="33" t="str">
        <f ca="1">IF(C9825=Calculator!$H$27,"F",IF(Daily!D9825+Daily!H9825=0,IF(D9824+H9824&gt;0,"L",""),""))</f>
        <v/>
      </c>
      <c r="B9825" s="34">
        <v>9824</v>
      </c>
      <c r="C9825" s="19">
        <f t="shared" ca="1" si="613"/>
        <v>55754</v>
      </c>
      <c r="D9825" s="29">
        <f t="shared" ca="1" si="615"/>
        <v>0</v>
      </c>
      <c r="E9825" s="29">
        <f ca="1">IF(C9825&lt;Calculator!$D$26,0,IF(DAY($C9825)=1,IF(D9825-Calculator!$G$24&gt;0,Calculator!$G$24,D9825),0))</f>
        <v>0</v>
      </c>
      <c r="F9825" s="29">
        <f ca="1">IF(E9825&gt;0,D9825*Calculator!$G$22/12,0)</f>
        <v>0</v>
      </c>
      <c r="G9825" s="29">
        <f ca="1">IF(E9825&gt;0,(IFERROR(-PMT(Calculator!$G$22/12,Calculator!$G$23*12,Calculator!$G$20),0))-F9825,0)</f>
        <v>0</v>
      </c>
      <c r="H9825" s="29">
        <f t="shared" ca="1" si="616"/>
        <v>0</v>
      </c>
      <c r="I9825" s="29">
        <f t="shared" ca="1" si="614"/>
        <v>0</v>
      </c>
      <c r="J9825" s="30">
        <f>Calculator!$G$40</f>
        <v>6.5000000000000002E-2</v>
      </c>
      <c r="K9825" s="29">
        <f ca="1">IF(C9825&gt;=Calculator!$G$27,IF(DAY($C9825)=1,Calculator!$G$34/2,IF(DAY($C9825)=15,Calculator!$G$34/2,0)),0)</f>
        <v>0</v>
      </c>
      <c r="L9825" s="29">
        <f ca="1">IF(DAY($C9825)=28,IF(H9825=0,0,Calculator!$G$35),0)</f>
        <v>0</v>
      </c>
      <c r="M9825" s="29">
        <f ca="1">IF(I9825&gt;0,IF(DAY($C9825)=1,SUM(INDIRECT("I"&amp;(ROW(C9824)-DAY(C9824))):I9824),0),0)</f>
        <v>0</v>
      </c>
      <c r="N9825" s="29">
        <f ca="1">IF(C9825&lt;Calculator!$G$27,0,IF(C9825=Calculator!$G$27,Calculator!$G$39,IF(H9825-K9825&lt;=0,IF(D9825&gt;Calculator!$G$39,IF(H9825-K9825+E9825+L9825+M9825+Calculator!$G$39&gt;Calculator!$G$39,Calculator!$G$39-(H9825+E9825+L9825+M9825-K9825),Calculator!$G$39),D9825),0)))</f>
        <v>0</v>
      </c>
    </row>
    <row r="9826" spans="1:14" ht="15.75" thickBot="1">
      <c r="A9826" s="33" t="str">
        <f ca="1">IF(C9826=Calculator!$H$27,"F",IF(Daily!D9826+Daily!H9826=0,IF(D9825+H9825&gt;0,"L",""),""))</f>
        <v/>
      </c>
      <c r="B9826" s="34">
        <v>9825</v>
      </c>
      <c r="C9826" s="19">
        <f t="shared" ca="1" si="613"/>
        <v>55755</v>
      </c>
      <c r="D9826" s="29">
        <f t="shared" ca="1" si="615"/>
        <v>0</v>
      </c>
      <c r="E9826" s="29">
        <f ca="1">IF(C9826&lt;Calculator!$D$26,0,IF(DAY($C9826)=1,IF(D9826-Calculator!$G$24&gt;0,Calculator!$G$24,D9826),0))</f>
        <v>0</v>
      </c>
      <c r="F9826" s="29">
        <f ca="1">IF(E9826&gt;0,D9826*Calculator!$G$22/12,0)</f>
        <v>0</v>
      </c>
      <c r="G9826" s="29">
        <f ca="1">IF(E9826&gt;0,(IFERROR(-PMT(Calculator!$G$22/12,Calculator!$G$23*12,Calculator!$G$20),0))-F9826,0)</f>
        <v>0</v>
      </c>
      <c r="H9826" s="29">
        <f t="shared" ca="1" si="616"/>
        <v>0</v>
      </c>
      <c r="I9826" s="29">
        <f t="shared" ca="1" si="614"/>
        <v>0</v>
      </c>
      <c r="J9826" s="30">
        <f>Calculator!$G$40</f>
        <v>6.5000000000000002E-2</v>
      </c>
      <c r="K9826" s="29">
        <f ca="1">IF(C9826&gt;=Calculator!$G$27,IF(DAY($C9826)=1,Calculator!$G$34/2,IF(DAY($C9826)=15,Calculator!$G$34/2,0)),0)</f>
        <v>0</v>
      </c>
      <c r="L9826" s="29">
        <f ca="1">IF(DAY($C9826)=28,IF(H9826=0,0,Calculator!$G$35),0)</f>
        <v>0</v>
      </c>
      <c r="M9826" s="29">
        <f ca="1">IF(I9826&gt;0,IF(DAY($C9826)=1,SUM(INDIRECT("I"&amp;(ROW(C9825)-DAY(C9825))):I9825),0),0)</f>
        <v>0</v>
      </c>
      <c r="N9826" s="29">
        <f ca="1">IF(C9826&lt;Calculator!$G$27,0,IF(C9826=Calculator!$G$27,Calculator!$G$39,IF(H9826-K9826&lt;=0,IF(D9826&gt;Calculator!$G$39,IF(H9826-K9826+E9826+L9826+M9826+Calculator!$G$39&gt;Calculator!$G$39,Calculator!$G$39-(H9826+E9826+L9826+M9826-K9826),Calculator!$G$39),D9826),0)))</f>
        <v>0</v>
      </c>
    </row>
    <row r="9827" spans="1:14" ht="15.75" thickBot="1">
      <c r="A9827" s="33" t="str">
        <f ca="1">IF(C9827=Calculator!$H$27,"F",IF(Daily!D9827+Daily!H9827=0,IF(D9826+H9826&gt;0,"L",""),""))</f>
        <v/>
      </c>
      <c r="B9827" s="34">
        <v>9826</v>
      </c>
      <c r="C9827" s="19">
        <f t="shared" ca="1" si="613"/>
        <v>55756</v>
      </c>
      <c r="D9827" s="29">
        <f t="shared" ca="1" si="615"/>
        <v>0</v>
      </c>
      <c r="E9827" s="29">
        <f ca="1">IF(C9827&lt;Calculator!$D$26,0,IF(DAY($C9827)=1,IF(D9827-Calculator!$G$24&gt;0,Calculator!$G$24,D9827),0))</f>
        <v>0</v>
      </c>
      <c r="F9827" s="29">
        <f ca="1">IF(E9827&gt;0,D9827*Calculator!$G$22/12,0)</f>
        <v>0</v>
      </c>
      <c r="G9827" s="29">
        <f ca="1">IF(E9827&gt;0,(IFERROR(-PMT(Calculator!$G$22/12,Calculator!$G$23*12,Calculator!$G$20),0))-F9827,0)</f>
        <v>0</v>
      </c>
      <c r="H9827" s="29">
        <f t="shared" ca="1" si="616"/>
        <v>0</v>
      </c>
      <c r="I9827" s="29">
        <f t="shared" ca="1" si="614"/>
        <v>0</v>
      </c>
      <c r="J9827" s="30">
        <f>Calculator!$G$40</f>
        <v>6.5000000000000002E-2</v>
      </c>
      <c r="K9827" s="29">
        <f ca="1">IF(C9827&gt;=Calculator!$G$27,IF(DAY($C9827)=1,Calculator!$G$34/2,IF(DAY($C9827)=15,Calculator!$G$34/2,0)),0)</f>
        <v>0</v>
      </c>
      <c r="L9827" s="29">
        <f ca="1">IF(DAY($C9827)=28,IF(H9827=0,0,Calculator!$G$35),0)</f>
        <v>0</v>
      </c>
      <c r="M9827" s="29">
        <f ca="1">IF(I9827&gt;0,IF(DAY($C9827)=1,SUM(INDIRECT("I"&amp;(ROW(C9826)-DAY(C9826))):I9826),0),0)</f>
        <v>0</v>
      </c>
      <c r="N9827" s="29">
        <f ca="1">IF(C9827&lt;Calculator!$G$27,0,IF(C9827=Calculator!$G$27,Calculator!$G$39,IF(H9827-K9827&lt;=0,IF(D9827&gt;Calculator!$G$39,IF(H9827-K9827+E9827+L9827+M9827+Calculator!$G$39&gt;Calculator!$G$39,Calculator!$G$39-(H9827+E9827+L9827+M9827-K9827),Calculator!$G$39),D9827),0)))</f>
        <v>0</v>
      </c>
    </row>
    <row r="9828" spans="1:14" ht="15.75" thickBot="1">
      <c r="A9828" s="33" t="str">
        <f ca="1">IF(C9828=Calculator!$H$27,"F",IF(Daily!D9828+Daily!H9828=0,IF(D9827+H9827&gt;0,"L",""),""))</f>
        <v/>
      </c>
      <c r="B9828" s="34">
        <v>9827</v>
      </c>
      <c r="C9828" s="19">
        <f t="shared" ca="1" si="613"/>
        <v>55757</v>
      </c>
      <c r="D9828" s="29">
        <f t="shared" ca="1" si="615"/>
        <v>0</v>
      </c>
      <c r="E9828" s="29">
        <f ca="1">IF(C9828&lt;Calculator!$D$26,0,IF(DAY($C9828)=1,IF(D9828-Calculator!$G$24&gt;0,Calculator!$G$24,D9828),0))</f>
        <v>0</v>
      </c>
      <c r="F9828" s="29">
        <f ca="1">IF(E9828&gt;0,D9828*Calculator!$G$22/12,0)</f>
        <v>0</v>
      </c>
      <c r="G9828" s="29">
        <f ca="1">IF(E9828&gt;0,(IFERROR(-PMT(Calculator!$G$22/12,Calculator!$G$23*12,Calculator!$G$20),0))-F9828,0)</f>
        <v>0</v>
      </c>
      <c r="H9828" s="29">
        <f t="shared" ca="1" si="616"/>
        <v>0</v>
      </c>
      <c r="I9828" s="29">
        <f t="shared" ca="1" si="614"/>
        <v>0</v>
      </c>
      <c r="J9828" s="30">
        <f>Calculator!$G$40</f>
        <v>6.5000000000000002E-2</v>
      </c>
      <c r="K9828" s="29">
        <f ca="1">IF(C9828&gt;=Calculator!$G$27,IF(DAY($C9828)=1,Calculator!$G$34/2,IF(DAY($C9828)=15,Calculator!$G$34/2,0)),0)</f>
        <v>0</v>
      </c>
      <c r="L9828" s="29">
        <f ca="1">IF(DAY($C9828)=28,IF(H9828=0,0,Calculator!$G$35),0)</f>
        <v>0</v>
      </c>
      <c r="M9828" s="29">
        <f ca="1">IF(I9828&gt;0,IF(DAY($C9828)=1,SUM(INDIRECT("I"&amp;(ROW(C9827)-DAY(C9827))):I9827),0),0)</f>
        <v>0</v>
      </c>
      <c r="N9828" s="29">
        <f ca="1">IF(C9828&lt;Calculator!$G$27,0,IF(C9828=Calculator!$G$27,Calculator!$G$39,IF(H9828-K9828&lt;=0,IF(D9828&gt;Calculator!$G$39,IF(H9828-K9828+E9828+L9828+M9828+Calculator!$G$39&gt;Calculator!$G$39,Calculator!$G$39-(H9828+E9828+L9828+M9828-K9828),Calculator!$G$39),D9828),0)))</f>
        <v>0</v>
      </c>
    </row>
    <row r="9829" spans="1:14" ht="15.75" thickBot="1">
      <c r="A9829" s="33" t="str">
        <f ca="1">IF(C9829=Calculator!$H$27,"F",IF(Daily!D9829+Daily!H9829=0,IF(D9828+H9828&gt;0,"L",""),""))</f>
        <v/>
      </c>
      <c r="B9829" s="34">
        <v>9828</v>
      </c>
      <c r="C9829" s="19">
        <f t="shared" ca="1" si="613"/>
        <v>55758</v>
      </c>
      <c r="D9829" s="29">
        <f t="shared" ca="1" si="615"/>
        <v>0</v>
      </c>
      <c r="E9829" s="29">
        <f ca="1">IF(C9829&lt;Calculator!$D$26,0,IF(DAY($C9829)=1,IF(D9829-Calculator!$G$24&gt;0,Calculator!$G$24,D9829),0))</f>
        <v>0</v>
      </c>
      <c r="F9829" s="29">
        <f ca="1">IF(E9829&gt;0,D9829*Calculator!$G$22/12,0)</f>
        <v>0</v>
      </c>
      <c r="G9829" s="29">
        <f ca="1">IF(E9829&gt;0,(IFERROR(-PMT(Calculator!$G$22/12,Calculator!$G$23*12,Calculator!$G$20),0))-F9829,0)</f>
        <v>0</v>
      </c>
      <c r="H9829" s="29">
        <f t="shared" ca="1" si="616"/>
        <v>0</v>
      </c>
      <c r="I9829" s="29">
        <f t="shared" ca="1" si="614"/>
        <v>0</v>
      </c>
      <c r="J9829" s="30">
        <f>Calculator!$G$40</f>
        <v>6.5000000000000002E-2</v>
      </c>
      <c r="K9829" s="29">
        <f ca="1">IF(C9829&gt;=Calculator!$G$27,IF(DAY($C9829)=1,Calculator!$G$34/2,IF(DAY($C9829)=15,Calculator!$G$34/2,0)),0)</f>
        <v>0</v>
      </c>
      <c r="L9829" s="29">
        <f ca="1">IF(DAY($C9829)=28,IF(H9829=0,0,Calculator!$G$35),0)</f>
        <v>0</v>
      </c>
      <c r="M9829" s="29">
        <f ca="1">IF(I9829&gt;0,IF(DAY($C9829)=1,SUM(INDIRECT("I"&amp;(ROW(C9828)-DAY(C9828))):I9828),0),0)</f>
        <v>0</v>
      </c>
      <c r="N9829" s="29">
        <f ca="1">IF(C9829&lt;Calculator!$G$27,0,IF(C9829=Calculator!$G$27,Calculator!$G$39,IF(H9829-K9829&lt;=0,IF(D9829&gt;Calculator!$G$39,IF(H9829-K9829+E9829+L9829+M9829+Calculator!$G$39&gt;Calculator!$G$39,Calculator!$G$39-(H9829+E9829+L9829+M9829-K9829),Calculator!$G$39),D9829),0)))</f>
        <v>0</v>
      </c>
    </row>
    <row r="9830" spans="1:14" ht="15.75" thickBot="1">
      <c r="A9830" s="33" t="str">
        <f ca="1">IF(C9830=Calculator!$H$27,"F",IF(Daily!D9830+Daily!H9830=0,IF(D9829+H9829&gt;0,"L",""),""))</f>
        <v/>
      </c>
      <c r="B9830" s="34">
        <v>9829</v>
      </c>
      <c r="C9830" s="19">
        <f t="shared" ca="1" si="613"/>
        <v>55759</v>
      </c>
      <c r="D9830" s="29">
        <f t="shared" ca="1" si="615"/>
        <v>0</v>
      </c>
      <c r="E9830" s="29">
        <f ca="1">IF(C9830&lt;Calculator!$D$26,0,IF(DAY($C9830)=1,IF(D9830-Calculator!$G$24&gt;0,Calculator!$G$24,D9830),0))</f>
        <v>0</v>
      </c>
      <c r="F9830" s="29">
        <f ca="1">IF(E9830&gt;0,D9830*Calculator!$G$22/12,0)</f>
        <v>0</v>
      </c>
      <c r="G9830" s="29">
        <f ca="1">IF(E9830&gt;0,(IFERROR(-PMT(Calculator!$G$22/12,Calculator!$G$23*12,Calculator!$G$20),0))-F9830,0)</f>
        <v>0</v>
      </c>
      <c r="H9830" s="29">
        <f t="shared" ca="1" si="616"/>
        <v>0</v>
      </c>
      <c r="I9830" s="29">
        <f t="shared" ca="1" si="614"/>
        <v>0</v>
      </c>
      <c r="J9830" s="30">
        <f>Calculator!$G$40</f>
        <v>6.5000000000000002E-2</v>
      </c>
      <c r="K9830" s="29">
        <f ca="1">IF(C9830&gt;=Calculator!$G$27,IF(DAY($C9830)=1,Calculator!$G$34/2,IF(DAY($C9830)=15,Calculator!$G$34/2,0)),0)</f>
        <v>0</v>
      </c>
      <c r="L9830" s="29">
        <f ca="1">IF(DAY($C9830)=28,IF(H9830=0,0,Calculator!$G$35),0)</f>
        <v>0</v>
      </c>
      <c r="M9830" s="29">
        <f ca="1">IF(I9830&gt;0,IF(DAY($C9830)=1,SUM(INDIRECT("I"&amp;(ROW(C9829)-DAY(C9829))):I9829),0),0)</f>
        <v>0</v>
      </c>
      <c r="N9830" s="29">
        <f ca="1">IF(C9830&lt;Calculator!$G$27,0,IF(C9830=Calculator!$G$27,Calculator!$G$39,IF(H9830-K9830&lt;=0,IF(D9830&gt;Calculator!$G$39,IF(H9830-K9830+E9830+L9830+M9830+Calculator!$G$39&gt;Calculator!$G$39,Calculator!$G$39-(H9830+E9830+L9830+M9830-K9830),Calculator!$G$39),D9830),0)))</f>
        <v>0</v>
      </c>
    </row>
    <row r="9831" spans="1:14" ht="15.75" thickBot="1">
      <c r="A9831" s="33" t="str">
        <f ca="1">IF(C9831=Calculator!$H$27,"F",IF(Daily!D9831+Daily!H9831=0,IF(D9830+H9830&gt;0,"L",""),""))</f>
        <v/>
      </c>
      <c r="B9831" s="34">
        <v>9830</v>
      </c>
      <c r="C9831" s="19">
        <f t="shared" ca="1" si="613"/>
        <v>55760</v>
      </c>
      <c r="D9831" s="29">
        <f t="shared" ca="1" si="615"/>
        <v>0</v>
      </c>
      <c r="E9831" s="29">
        <f ca="1">IF(C9831&lt;Calculator!$D$26,0,IF(DAY($C9831)=1,IF(D9831-Calculator!$G$24&gt;0,Calculator!$G$24,D9831),0))</f>
        <v>0</v>
      </c>
      <c r="F9831" s="29">
        <f ca="1">IF(E9831&gt;0,D9831*Calculator!$G$22/12,0)</f>
        <v>0</v>
      </c>
      <c r="G9831" s="29">
        <f ca="1">IF(E9831&gt;0,(IFERROR(-PMT(Calculator!$G$22/12,Calculator!$G$23*12,Calculator!$G$20),0))-F9831,0)</f>
        <v>0</v>
      </c>
      <c r="H9831" s="29">
        <f t="shared" ca="1" si="616"/>
        <v>0</v>
      </c>
      <c r="I9831" s="29">
        <f t="shared" ca="1" si="614"/>
        <v>0</v>
      </c>
      <c r="J9831" s="30">
        <f>Calculator!$G$40</f>
        <v>6.5000000000000002E-2</v>
      </c>
      <c r="K9831" s="29">
        <f ca="1">IF(C9831&gt;=Calculator!$G$27,IF(DAY($C9831)=1,Calculator!$G$34/2,IF(DAY($C9831)=15,Calculator!$G$34/2,0)),0)</f>
        <v>0</v>
      </c>
      <c r="L9831" s="29">
        <f ca="1">IF(DAY($C9831)=28,IF(H9831=0,0,Calculator!$G$35),0)</f>
        <v>0</v>
      </c>
      <c r="M9831" s="29">
        <f ca="1">IF(I9831&gt;0,IF(DAY($C9831)=1,SUM(INDIRECT("I"&amp;(ROW(C9830)-DAY(C9830))):I9830),0),0)</f>
        <v>0</v>
      </c>
      <c r="N9831" s="29">
        <f ca="1">IF(C9831&lt;Calculator!$G$27,0,IF(C9831=Calculator!$G$27,Calculator!$G$39,IF(H9831-K9831&lt;=0,IF(D9831&gt;Calculator!$G$39,IF(H9831-K9831+E9831+L9831+M9831+Calculator!$G$39&gt;Calculator!$G$39,Calculator!$G$39-(H9831+E9831+L9831+M9831-K9831),Calculator!$G$39),D9831),0)))</f>
        <v>0</v>
      </c>
    </row>
    <row r="9832" spans="1:14" ht="15.75" thickBot="1">
      <c r="A9832" s="33" t="str">
        <f ca="1">IF(C9832=Calculator!$H$27,"F",IF(Daily!D9832+Daily!H9832=0,IF(D9831+H9831&gt;0,"L",""),""))</f>
        <v/>
      </c>
      <c r="B9832" s="34">
        <v>9831</v>
      </c>
      <c r="C9832" s="19">
        <f t="shared" ca="1" si="613"/>
        <v>55761</v>
      </c>
      <c r="D9832" s="29">
        <f t="shared" ca="1" si="615"/>
        <v>0</v>
      </c>
      <c r="E9832" s="29">
        <f ca="1">IF(C9832&lt;Calculator!$D$26,0,IF(DAY($C9832)=1,IF(D9832-Calculator!$G$24&gt;0,Calculator!$G$24,D9832),0))</f>
        <v>0</v>
      </c>
      <c r="F9832" s="29">
        <f ca="1">IF(E9832&gt;0,D9832*Calculator!$G$22/12,0)</f>
        <v>0</v>
      </c>
      <c r="G9832" s="29">
        <f ca="1">IF(E9832&gt;0,(IFERROR(-PMT(Calculator!$G$22/12,Calculator!$G$23*12,Calculator!$G$20),0))-F9832,0)</f>
        <v>0</v>
      </c>
      <c r="H9832" s="29">
        <f t="shared" ca="1" si="616"/>
        <v>0</v>
      </c>
      <c r="I9832" s="29">
        <f t="shared" ca="1" si="614"/>
        <v>0</v>
      </c>
      <c r="J9832" s="30">
        <f>Calculator!$G$40</f>
        <v>6.5000000000000002E-2</v>
      </c>
      <c r="K9832" s="29">
        <f ca="1">IF(C9832&gt;=Calculator!$G$27,IF(DAY($C9832)=1,Calculator!$G$34/2,IF(DAY($C9832)=15,Calculator!$G$34/2,0)),0)</f>
        <v>0</v>
      </c>
      <c r="L9832" s="29">
        <f ca="1">IF(DAY($C9832)=28,IF(H9832=0,0,Calculator!$G$35),0)</f>
        <v>0</v>
      </c>
      <c r="M9832" s="29">
        <f ca="1">IF(I9832&gt;0,IF(DAY($C9832)=1,SUM(INDIRECT("I"&amp;(ROW(C9831)-DAY(C9831))):I9831),0),0)</f>
        <v>0</v>
      </c>
      <c r="N9832" s="29">
        <f ca="1">IF(C9832&lt;Calculator!$G$27,0,IF(C9832=Calculator!$G$27,Calculator!$G$39,IF(H9832-K9832&lt;=0,IF(D9832&gt;Calculator!$G$39,IF(H9832-K9832+E9832+L9832+M9832+Calculator!$G$39&gt;Calculator!$G$39,Calculator!$G$39-(H9832+E9832+L9832+M9832-K9832),Calculator!$G$39),D9832),0)))</f>
        <v>0</v>
      </c>
    </row>
    <row r="9833" spans="1:14" ht="15.75" thickBot="1">
      <c r="A9833" s="33" t="str">
        <f ca="1">IF(C9833=Calculator!$H$27,"F",IF(Daily!D9833+Daily!H9833=0,IF(D9832+H9832&gt;0,"L",""),""))</f>
        <v/>
      </c>
      <c r="B9833" s="34">
        <v>9832</v>
      </c>
      <c r="C9833" s="19">
        <f t="shared" ca="1" si="613"/>
        <v>55762</v>
      </c>
      <c r="D9833" s="29">
        <f t="shared" ca="1" si="615"/>
        <v>0</v>
      </c>
      <c r="E9833" s="29">
        <f ca="1">IF(C9833&lt;Calculator!$D$26,0,IF(DAY($C9833)=1,IF(D9833-Calculator!$G$24&gt;0,Calculator!$G$24,D9833),0))</f>
        <v>0</v>
      </c>
      <c r="F9833" s="29">
        <f ca="1">IF(E9833&gt;0,D9833*Calculator!$G$22/12,0)</f>
        <v>0</v>
      </c>
      <c r="G9833" s="29">
        <f ca="1">IF(E9833&gt;0,(IFERROR(-PMT(Calculator!$G$22/12,Calculator!$G$23*12,Calculator!$G$20),0))-F9833,0)</f>
        <v>0</v>
      </c>
      <c r="H9833" s="29">
        <f t="shared" ca="1" si="616"/>
        <v>0</v>
      </c>
      <c r="I9833" s="29">
        <f t="shared" ca="1" si="614"/>
        <v>0</v>
      </c>
      <c r="J9833" s="30">
        <f>Calculator!$G$40</f>
        <v>6.5000000000000002E-2</v>
      </c>
      <c r="K9833" s="29">
        <f ca="1">IF(C9833&gt;=Calculator!$G$27,IF(DAY($C9833)=1,Calculator!$G$34/2,IF(DAY($C9833)=15,Calculator!$G$34/2,0)),0)</f>
        <v>0</v>
      </c>
      <c r="L9833" s="29">
        <f ca="1">IF(DAY($C9833)=28,IF(H9833=0,0,Calculator!$G$35),0)</f>
        <v>0</v>
      </c>
      <c r="M9833" s="29">
        <f ca="1">IF(I9833&gt;0,IF(DAY($C9833)=1,SUM(INDIRECT("I"&amp;(ROW(C9832)-DAY(C9832))):I9832),0),0)</f>
        <v>0</v>
      </c>
      <c r="N9833" s="29">
        <f ca="1">IF(C9833&lt;Calculator!$G$27,0,IF(C9833=Calculator!$G$27,Calculator!$G$39,IF(H9833-K9833&lt;=0,IF(D9833&gt;Calculator!$G$39,IF(H9833-K9833+E9833+L9833+M9833+Calculator!$G$39&gt;Calculator!$G$39,Calculator!$G$39-(H9833+E9833+L9833+M9833-K9833),Calculator!$G$39),D9833),0)))</f>
        <v>0</v>
      </c>
    </row>
    <row r="9834" spans="1:14" ht="15.75" thickBot="1">
      <c r="A9834" s="33" t="str">
        <f ca="1">IF(C9834=Calculator!$H$27,"F",IF(Daily!D9834+Daily!H9834=0,IF(D9833+H9833&gt;0,"L",""),""))</f>
        <v/>
      </c>
      <c r="B9834" s="34">
        <v>9833</v>
      </c>
      <c r="C9834" s="19">
        <f t="shared" ca="1" si="613"/>
        <v>55763</v>
      </c>
      <c r="D9834" s="29">
        <f t="shared" ca="1" si="615"/>
        <v>0</v>
      </c>
      <c r="E9834" s="29">
        <f ca="1">IF(C9834&lt;Calculator!$D$26,0,IF(DAY($C9834)=1,IF(D9834-Calculator!$G$24&gt;0,Calculator!$G$24,D9834),0))</f>
        <v>0</v>
      </c>
      <c r="F9834" s="29">
        <f ca="1">IF(E9834&gt;0,D9834*Calculator!$G$22/12,0)</f>
        <v>0</v>
      </c>
      <c r="G9834" s="29">
        <f ca="1">IF(E9834&gt;0,(IFERROR(-PMT(Calculator!$G$22/12,Calculator!$G$23*12,Calculator!$G$20),0))-F9834,0)</f>
        <v>0</v>
      </c>
      <c r="H9834" s="29">
        <f t="shared" ca="1" si="616"/>
        <v>0</v>
      </c>
      <c r="I9834" s="29">
        <f t="shared" ca="1" si="614"/>
        <v>0</v>
      </c>
      <c r="J9834" s="30">
        <f>Calculator!$G$40</f>
        <v>6.5000000000000002E-2</v>
      </c>
      <c r="K9834" s="29">
        <f ca="1">IF(C9834&gt;=Calculator!$G$27,IF(DAY($C9834)=1,Calculator!$G$34/2,IF(DAY($C9834)=15,Calculator!$G$34/2,0)),0)</f>
        <v>4500</v>
      </c>
      <c r="L9834" s="29">
        <f ca="1">IF(DAY($C9834)=28,IF(H9834=0,0,Calculator!$G$35),0)</f>
        <v>0</v>
      </c>
      <c r="M9834" s="29">
        <f ca="1">IF(I9834&gt;0,IF(DAY($C9834)=1,SUM(INDIRECT("I"&amp;(ROW(C9833)-DAY(C9833))):I9833),0),0)</f>
        <v>0</v>
      </c>
      <c r="N9834" s="29">
        <f ca="1">IF(C9834&lt;Calculator!$G$27,0,IF(C9834=Calculator!$G$27,Calculator!$G$39,IF(H9834-K9834&lt;=0,IF(D9834&gt;Calculator!$G$39,IF(H9834-K9834+E9834+L9834+M9834+Calculator!$G$39&gt;Calculator!$G$39,Calculator!$G$39-(H9834+E9834+L9834+M9834-K9834),Calculator!$G$39),D9834),0)))</f>
        <v>0</v>
      </c>
    </row>
    <row r="9835" spans="1:14" ht="15.75" thickBot="1">
      <c r="A9835" s="33" t="str">
        <f ca="1">IF(C9835=Calculator!$H$27,"F",IF(Daily!D9835+Daily!H9835=0,IF(D9834+H9834&gt;0,"L",""),""))</f>
        <v/>
      </c>
      <c r="B9835" s="34">
        <v>9834</v>
      </c>
      <c r="C9835" s="19">
        <f t="shared" ca="1" si="613"/>
        <v>55764</v>
      </c>
      <c r="D9835" s="29">
        <f t="shared" ca="1" si="615"/>
        <v>0</v>
      </c>
      <c r="E9835" s="29">
        <f ca="1">IF(C9835&lt;Calculator!$D$26,0,IF(DAY($C9835)=1,IF(D9835-Calculator!$G$24&gt;0,Calculator!$G$24,D9835),0))</f>
        <v>0</v>
      </c>
      <c r="F9835" s="29">
        <f ca="1">IF(E9835&gt;0,D9835*Calculator!$G$22/12,0)</f>
        <v>0</v>
      </c>
      <c r="G9835" s="29">
        <f ca="1">IF(E9835&gt;0,(IFERROR(-PMT(Calculator!$G$22/12,Calculator!$G$23*12,Calculator!$G$20),0))-F9835,0)</f>
        <v>0</v>
      </c>
      <c r="H9835" s="29">
        <f t="shared" ca="1" si="616"/>
        <v>0</v>
      </c>
      <c r="I9835" s="29">
        <f t="shared" ca="1" si="614"/>
        <v>0</v>
      </c>
      <c r="J9835" s="30">
        <f>Calculator!$G$40</f>
        <v>6.5000000000000002E-2</v>
      </c>
      <c r="K9835" s="29">
        <f ca="1">IF(C9835&gt;=Calculator!$G$27,IF(DAY($C9835)=1,Calculator!$G$34/2,IF(DAY($C9835)=15,Calculator!$G$34/2,0)),0)</f>
        <v>0</v>
      </c>
      <c r="L9835" s="29">
        <f ca="1">IF(DAY($C9835)=28,IF(H9835=0,0,Calculator!$G$35),0)</f>
        <v>0</v>
      </c>
      <c r="M9835" s="29">
        <f ca="1">IF(I9835&gt;0,IF(DAY($C9835)=1,SUM(INDIRECT("I"&amp;(ROW(C9834)-DAY(C9834))):I9834),0),0)</f>
        <v>0</v>
      </c>
      <c r="N9835" s="29">
        <f ca="1">IF(C9835&lt;Calculator!$G$27,0,IF(C9835=Calculator!$G$27,Calculator!$G$39,IF(H9835-K9835&lt;=0,IF(D9835&gt;Calculator!$G$39,IF(H9835-K9835+E9835+L9835+M9835+Calculator!$G$39&gt;Calculator!$G$39,Calculator!$G$39-(H9835+E9835+L9835+M9835-K9835),Calculator!$G$39),D9835),0)))</f>
        <v>0</v>
      </c>
    </row>
    <row r="9836" spans="1:14" ht="15.75" thickBot="1">
      <c r="A9836" s="33" t="str">
        <f ca="1">IF(C9836=Calculator!$H$27,"F",IF(Daily!D9836+Daily!H9836=0,IF(D9835+H9835&gt;0,"L",""),""))</f>
        <v/>
      </c>
      <c r="B9836" s="34">
        <v>9835</v>
      </c>
      <c r="C9836" s="19">
        <f t="shared" ca="1" si="613"/>
        <v>55765</v>
      </c>
      <c r="D9836" s="29">
        <f t="shared" ca="1" si="615"/>
        <v>0</v>
      </c>
      <c r="E9836" s="29">
        <f ca="1">IF(C9836&lt;Calculator!$D$26,0,IF(DAY($C9836)=1,IF(D9836-Calculator!$G$24&gt;0,Calculator!$G$24,D9836),0))</f>
        <v>0</v>
      </c>
      <c r="F9836" s="29">
        <f ca="1">IF(E9836&gt;0,D9836*Calculator!$G$22/12,0)</f>
        <v>0</v>
      </c>
      <c r="G9836" s="29">
        <f ca="1">IF(E9836&gt;0,(IFERROR(-PMT(Calculator!$G$22/12,Calculator!$G$23*12,Calculator!$G$20),0))-F9836,0)</f>
        <v>0</v>
      </c>
      <c r="H9836" s="29">
        <f t="shared" ca="1" si="616"/>
        <v>0</v>
      </c>
      <c r="I9836" s="29">
        <f t="shared" ca="1" si="614"/>
        <v>0</v>
      </c>
      <c r="J9836" s="30">
        <f>Calculator!$G$40</f>
        <v>6.5000000000000002E-2</v>
      </c>
      <c r="K9836" s="29">
        <f ca="1">IF(C9836&gt;=Calculator!$G$27,IF(DAY($C9836)=1,Calculator!$G$34/2,IF(DAY($C9836)=15,Calculator!$G$34/2,0)),0)</f>
        <v>0</v>
      </c>
      <c r="L9836" s="29">
        <f ca="1">IF(DAY($C9836)=28,IF(H9836=0,0,Calculator!$G$35),0)</f>
        <v>0</v>
      </c>
      <c r="M9836" s="29">
        <f ca="1">IF(I9836&gt;0,IF(DAY($C9836)=1,SUM(INDIRECT("I"&amp;(ROW(C9835)-DAY(C9835))):I9835),0),0)</f>
        <v>0</v>
      </c>
      <c r="N9836" s="29">
        <f ca="1">IF(C9836&lt;Calculator!$G$27,0,IF(C9836=Calculator!$G$27,Calculator!$G$39,IF(H9836-K9836&lt;=0,IF(D9836&gt;Calculator!$G$39,IF(H9836-K9836+E9836+L9836+M9836+Calculator!$G$39&gt;Calculator!$G$39,Calculator!$G$39-(H9836+E9836+L9836+M9836-K9836),Calculator!$G$39),D9836),0)))</f>
        <v>0</v>
      </c>
    </row>
    <row r="9837" spans="1:14" ht="15.75" thickBot="1">
      <c r="A9837" s="33" t="str">
        <f ca="1">IF(C9837=Calculator!$H$27,"F",IF(Daily!D9837+Daily!H9837=0,IF(D9836+H9836&gt;0,"L",""),""))</f>
        <v/>
      </c>
      <c r="B9837" s="34">
        <v>9836</v>
      </c>
      <c r="C9837" s="19">
        <f t="shared" ca="1" si="613"/>
        <v>55766</v>
      </c>
      <c r="D9837" s="29">
        <f t="shared" ca="1" si="615"/>
        <v>0</v>
      </c>
      <c r="E9837" s="29">
        <f ca="1">IF(C9837&lt;Calculator!$D$26,0,IF(DAY($C9837)=1,IF(D9837-Calculator!$G$24&gt;0,Calculator!$G$24,D9837),0))</f>
        <v>0</v>
      </c>
      <c r="F9837" s="29">
        <f ca="1">IF(E9837&gt;0,D9837*Calculator!$G$22/12,0)</f>
        <v>0</v>
      </c>
      <c r="G9837" s="29">
        <f ca="1">IF(E9837&gt;0,(IFERROR(-PMT(Calculator!$G$22/12,Calculator!$G$23*12,Calculator!$G$20),0))-F9837,0)</f>
        <v>0</v>
      </c>
      <c r="H9837" s="29">
        <f t="shared" ca="1" si="616"/>
        <v>0</v>
      </c>
      <c r="I9837" s="29">
        <f t="shared" ca="1" si="614"/>
        <v>0</v>
      </c>
      <c r="J9837" s="30">
        <f>Calculator!$G$40</f>
        <v>6.5000000000000002E-2</v>
      </c>
      <c r="K9837" s="29">
        <f ca="1">IF(C9837&gt;=Calculator!$G$27,IF(DAY($C9837)=1,Calculator!$G$34/2,IF(DAY($C9837)=15,Calculator!$G$34/2,0)),0)</f>
        <v>0</v>
      </c>
      <c r="L9837" s="29">
        <f ca="1">IF(DAY($C9837)=28,IF(H9837=0,0,Calculator!$G$35),0)</f>
        <v>0</v>
      </c>
      <c r="M9837" s="29">
        <f ca="1">IF(I9837&gt;0,IF(DAY($C9837)=1,SUM(INDIRECT("I"&amp;(ROW(C9836)-DAY(C9836))):I9836),0),0)</f>
        <v>0</v>
      </c>
      <c r="N9837" s="29">
        <f ca="1">IF(C9837&lt;Calculator!$G$27,0,IF(C9837=Calculator!$G$27,Calculator!$G$39,IF(H9837-K9837&lt;=0,IF(D9837&gt;Calculator!$G$39,IF(H9837-K9837+E9837+L9837+M9837+Calculator!$G$39&gt;Calculator!$G$39,Calculator!$G$39-(H9837+E9837+L9837+M9837-K9837),Calculator!$G$39),D9837),0)))</f>
        <v>0</v>
      </c>
    </row>
    <row r="9838" spans="1:14" ht="15.75" thickBot="1">
      <c r="A9838" s="33" t="str">
        <f ca="1">IF(C9838=Calculator!$H$27,"F",IF(Daily!D9838+Daily!H9838=0,IF(D9837+H9837&gt;0,"L",""),""))</f>
        <v/>
      </c>
      <c r="B9838" s="34">
        <v>9837</v>
      </c>
      <c r="C9838" s="19">
        <f t="shared" ca="1" si="613"/>
        <v>55767</v>
      </c>
      <c r="D9838" s="29">
        <f t="shared" ca="1" si="615"/>
        <v>0</v>
      </c>
      <c r="E9838" s="29">
        <f ca="1">IF(C9838&lt;Calculator!$D$26,0,IF(DAY($C9838)=1,IF(D9838-Calculator!$G$24&gt;0,Calculator!$G$24,D9838),0))</f>
        <v>0</v>
      </c>
      <c r="F9838" s="29">
        <f ca="1">IF(E9838&gt;0,D9838*Calculator!$G$22/12,0)</f>
        <v>0</v>
      </c>
      <c r="G9838" s="29">
        <f ca="1">IF(E9838&gt;0,(IFERROR(-PMT(Calculator!$G$22/12,Calculator!$G$23*12,Calculator!$G$20),0))-F9838,0)</f>
        <v>0</v>
      </c>
      <c r="H9838" s="29">
        <f t="shared" ca="1" si="616"/>
        <v>0</v>
      </c>
      <c r="I9838" s="29">
        <f t="shared" ca="1" si="614"/>
        <v>0</v>
      </c>
      <c r="J9838" s="30">
        <f>Calculator!$G$40</f>
        <v>6.5000000000000002E-2</v>
      </c>
      <c r="K9838" s="29">
        <f ca="1">IF(C9838&gt;=Calculator!$G$27,IF(DAY($C9838)=1,Calculator!$G$34/2,IF(DAY($C9838)=15,Calculator!$G$34/2,0)),0)</f>
        <v>0</v>
      </c>
      <c r="L9838" s="29">
        <f ca="1">IF(DAY($C9838)=28,IF(H9838=0,0,Calculator!$G$35),0)</f>
        <v>0</v>
      </c>
      <c r="M9838" s="29">
        <f ca="1">IF(I9838&gt;0,IF(DAY($C9838)=1,SUM(INDIRECT("I"&amp;(ROW(C9837)-DAY(C9837))):I9837),0),0)</f>
        <v>0</v>
      </c>
      <c r="N9838" s="29">
        <f ca="1">IF(C9838&lt;Calculator!$G$27,0,IF(C9838=Calculator!$G$27,Calculator!$G$39,IF(H9838-K9838&lt;=0,IF(D9838&gt;Calculator!$G$39,IF(H9838-K9838+E9838+L9838+M9838+Calculator!$G$39&gt;Calculator!$G$39,Calculator!$G$39-(H9838+E9838+L9838+M9838-K9838),Calculator!$G$39),D9838),0)))</f>
        <v>0</v>
      </c>
    </row>
    <row r="9839" spans="1:14" ht="15.75" thickBot="1">
      <c r="A9839" s="33" t="str">
        <f ca="1">IF(C9839=Calculator!$H$27,"F",IF(Daily!D9839+Daily!H9839=0,IF(D9838+H9838&gt;0,"L",""),""))</f>
        <v/>
      </c>
      <c r="B9839" s="34">
        <v>9838</v>
      </c>
      <c r="C9839" s="19">
        <f t="shared" ca="1" si="613"/>
        <v>55768</v>
      </c>
      <c r="D9839" s="29">
        <f t="shared" ca="1" si="615"/>
        <v>0</v>
      </c>
      <c r="E9839" s="29">
        <f ca="1">IF(C9839&lt;Calculator!$D$26,0,IF(DAY($C9839)=1,IF(D9839-Calculator!$G$24&gt;0,Calculator!$G$24,D9839),0))</f>
        <v>0</v>
      </c>
      <c r="F9839" s="29">
        <f ca="1">IF(E9839&gt;0,D9839*Calculator!$G$22/12,0)</f>
        <v>0</v>
      </c>
      <c r="G9839" s="29">
        <f ca="1">IF(E9839&gt;0,(IFERROR(-PMT(Calculator!$G$22/12,Calculator!$G$23*12,Calculator!$G$20),0))-F9839,0)</f>
        <v>0</v>
      </c>
      <c r="H9839" s="29">
        <f t="shared" ca="1" si="616"/>
        <v>0</v>
      </c>
      <c r="I9839" s="29">
        <f t="shared" ca="1" si="614"/>
        <v>0</v>
      </c>
      <c r="J9839" s="30">
        <f>Calculator!$G$40</f>
        <v>6.5000000000000002E-2</v>
      </c>
      <c r="K9839" s="29">
        <f ca="1">IF(C9839&gt;=Calculator!$G$27,IF(DAY($C9839)=1,Calculator!$G$34/2,IF(DAY($C9839)=15,Calculator!$G$34/2,0)),0)</f>
        <v>0</v>
      </c>
      <c r="L9839" s="29">
        <f ca="1">IF(DAY($C9839)=28,IF(H9839=0,0,Calculator!$G$35),0)</f>
        <v>0</v>
      </c>
      <c r="M9839" s="29">
        <f ca="1">IF(I9839&gt;0,IF(DAY($C9839)=1,SUM(INDIRECT("I"&amp;(ROW(C9838)-DAY(C9838))):I9838),0),0)</f>
        <v>0</v>
      </c>
      <c r="N9839" s="29">
        <f ca="1">IF(C9839&lt;Calculator!$G$27,0,IF(C9839=Calculator!$G$27,Calculator!$G$39,IF(H9839-K9839&lt;=0,IF(D9839&gt;Calculator!$G$39,IF(H9839-K9839+E9839+L9839+M9839+Calculator!$G$39&gt;Calculator!$G$39,Calculator!$G$39-(H9839+E9839+L9839+M9839-K9839),Calculator!$G$39),D9839),0)))</f>
        <v>0</v>
      </c>
    </row>
    <row r="9840" spans="1:14" ht="15.75" thickBot="1">
      <c r="A9840" s="33" t="str">
        <f ca="1">IF(C9840=Calculator!$H$27,"F",IF(Daily!D9840+Daily!H9840=0,IF(D9839+H9839&gt;0,"L",""),""))</f>
        <v/>
      </c>
      <c r="B9840" s="34">
        <v>9839</v>
      </c>
      <c r="C9840" s="19">
        <f t="shared" ca="1" si="613"/>
        <v>55769</v>
      </c>
      <c r="D9840" s="29">
        <f t="shared" ca="1" si="615"/>
        <v>0</v>
      </c>
      <c r="E9840" s="29">
        <f ca="1">IF(C9840&lt;Calculator!$D$26,0,IF(DAY($C9840)=1,IF(D9840-Calculator!$G$24&gt;0,Calculator!$G$24,D9840),0))</f>
        <v>0</v>
      </c>
      <c r="F9840" s="29">
        <f ca="1">IF(E9840&gt;0,D9840*Calculator!$G$22/12,0)</f>
        <v>0</v>
      </c>
      <c r="G9840" s="29">
        <f ca="1">IF(E9840&gt;0,(IFERROR(-PMT(Calculator!$G$22/12,Calculator!$G$23*12,Calculator!$G$20),0))-F9840,0)</f>
        <v>0</v>
      </c>
      <c r="H9840" s="29">
        <f t="shared" ca="1" si="616"/>
        <v>0</v>
      </c>
      <c r="I9840" s="29">
        <f t="shared" ca="1" si="614"/>
        <v>0</v>
      </c>
      <c r="J9840" s="30">
        <f>Calculator!$G$40</f>
        <v>6.5000000000000002E-2</v>
      </c>
      <c r="K9840" s="29">
        <f ca="1">IF(C9840&gt;=Calculator!$G$27,IF(DAY($C9840)=1,Calculator!$G$34/2,IF(DAY($C9840)=15,Calculator!$G$34/2,0)),0)</f>
        <v>0</v>
      </c>
      <c r="L9840" s="29">
        <f ca="1">IF(DAY($C9840)=28,IF(H9840=0,0,Calculator!$G$35),0)</f>
        <v>0</v>
      </c>
      <c r="M9840" s="29">
        <f ca="1">IF(I9840&gt;0,IF(DAY($C9840)=1,SUM(INDIRECT("I"&amp;(ROW(C9839)-DAY(C9839))):I9839),0),0)</f>
        <v>0</v>
      </c>
      <c r="N9840" s="29">
        <f ca="1">IF(C9840&lt;Calculator!$G$27,0,IF(C9840=Calculator!$G$27,Calculator!$G$39,IF(H9840-K9840&lt;=0,IF(D9840&gt;Calculator!$G$39,IF(H9840-K9840+E9840+L9840+M9840+Calculator!$G$39&gt;Calculator!$G$39,Calculator!$G$39-(H9840+E9840+L9840+M9840-K9840),Calculator!$G$39),D9840),0)))</f>
        <v>0</v>
      </c>
    </row>
    <row r="9841" spans="1:14" ht="15.75" thickBot="1">
      <c r="A9841" s="33" t="str">
        <f ca="1">IF(C9841=Calculator!$H$27,"F",IF(Daily!D9841+Daily!H9841=0,IF(D9840+H9840&gt;0,"L",""),""))</f>
        <v/>
      </c>
      <c r="B9841" s="34">
        <v>9840</v>
      </c>
      <c r="C9841" s="19">
        <f t="shared" ca="1" si="613"/>
        <v>55770</v>
      </c>
      <c r="D9841" s="29">
        <f t="shared" ca="1" si="615"/>
        <v>0</v>
      </c>
      <c r="E9841" s="29">
        <f ca="1">IF(C9841&lt;Calculator!$D$26,0,IF(DAY($C9841)=1,IF(D9841-Calculator!$G$24&gt;0,Calculator!$G$24,D9841),0))</f>
        <v>0</v>
      </c>
      <c r="F9841" s="29">
        <f ca="1">IF(E9841&gt;0,D9841*Calculator!$G$22/12,0)</f>
        <v>0</v>
      </c>
      <c r="G9841" s="29">
        <f ca="1">IF(E9841&gt;0,(IFERROR(-PMT(Calculator!$G$22/12,Calculator!$G$23*12,Calculator!$G$20),0))-F9841,0)</f>
        <v>0</v>
      </c>
      <c r="H9841" s="29">
        <f t="shared" ca="1" si="616"/>
        <v>0</v>
      </c>
      <c r="I9841" s="29">
        <f t="shared" ca="1" si="614"/>
        <v>0</v>
      </c>
      <c r="J9841" s="30">
        <f>Calculator!$G$40</f>
        <v>6.5000000000000002E-2</v>
      </c>
      <c r="K9841" s="29">
        <f ca="1">IF(C9841&gt;=Calculator!$G$27,IF(DAY($C9841)=1,Calculator!$G$34/2,IF(DAY($C9841)=15,Calculator!$G$34/2,0)),0)</f>
        <v>0</v>
      </c>
      <c r="L9841" s="29">
        <f ca="1">IF(DAY($C9841)=28,IF(H9841=0,0,Calculator!$G$35),0)</f>
        <v>0</v>
      </c>
      <c r="M9841" s="29">
        <f ca="1">IF(I9841&gt;0,IF(DAY($C9841)=1,SUM(INDIRECT("I"&amp;(ROW(C9840)-DAY(C9840))):I9840),0),0)</f>
        <v>0</v>
      </c>
      <c r="N9841" s="29">
        <f ca="1">IF(C9841&lt;Calculator!$G$27,0,IF(C9841=Calculator!$G$27,Calculator!$G$39,IF(H9841-K9841&lt;=0,IF(D9841&gt;Calculator!$G$39,IF(H9841-K9841+E9841+L9841+M9841+Calculator!$G$39&gt;Calculator!$G$39,Calculator!$G$39-(H9841+E9841+L9841+M9841-K9841),Calculator!$G$39),D9841),0)))</f>
        <v>0</v>
      </c>
    </row>
    <row r="9842" spans="1:14" ht="15.75" thickBot="1">
      <c r="A9842" s="33" t="str">
        <f ca="1">IF(C9842=Calculator!$H$27,"F",IF(Daily!D9842+Daily!H9842=0,IF(D9841+H9841&gt;0,"L",""),""))</f>
        <v/>
      </c>
      <c r="B9842" s="34">
        <v>9841</v>
      </c>
      <c r="C9842" s="19">
        <f t="shared" ca="1" si="613"/>
        <v>55771</v>
      </c>
      <c r="D9842" s="29">
        <f t="shared" ca="1" si="615"/>
        <v>0</v>
      </c>
      <c r="E9842" s="29">
        <f ca="1">IF(C9842&lt;Calculator!$D$26,0,IF(DAY($C9842)=1,IF(D9842-Calculator!$G$24&gt;0,Calculator!$G$24,D9842),0))</f>
        <v>0</v>
      </c>
      <c r="F9842" s="29">
        <f ca="1">IF(E9842&gt;0,D9842*Calculator!$G$22/12,0)</f>
        <v>0</v>
      </c>
      <c r="G9842" s="29">
        <f ca="1">IF(E9842&gt;0,(IFERROR(-PMT(Calculator!$G$22/12,Calculator!$G$23*12,Calculator!$G$20),0))-F9842,0)</f>
        <v>0</v>
      </c>
      <c r="H9842" s="29">
        <f t="shared" ca="1" si="616"/>
        <v>0</v>
      </c>
      <c r="I9842" s="29">
        <f t="shared" ca="1" si="614"/>
        <v>0</v>
      </c>
      <c r="J9842" s="30">
        <f>Calculator!$G$40</f>
        <v>6.5000000000000002E-2</v>
      </c>
      <c r="K9842" s="29">
        <f ca="1">IF(C9842&gt;=Calculator!$G$27,IF(DAY($C9842)=1,Calculator!$G$34/2,IF(DAY($C9842)=15,Calculator!$G$34/2,0)),0)</f>
        <v>0</v>
      </c>
      <c r="L9842" s="29">
        <f ca="1">IF(DAY($C9842)=28,IF(H9842=0,0,Calculator!$G$35),0)</f>
        <v>0</v>
      </c>
      <c r="M9842" s="29">
        <f ca="1">IF(I9842&gt;0,IF(DAY($C9842)=1,SUM(INDIRECT("I"&amp;(ROW(C9841)-DAY(C9841))):I9841),0),0)</f>
        <v>0</v>
      </c>
      <c r="N9842" s="29">
        <f ca="1">IF(C9842&lt;Calculator!$G$27,0,IF(C9842=Calculator!$G$27,Calculator!$G$39,IF(H9842-K9842&lt;=0,IF(D9842&gt;Calculator!$G$39,IF(H9842-K9842+E9842+L9842+M9842+Calculator!$G$39&gt;Calculator!$G$39,Calculator!$G$39-(H9842+E9842+L9842+M9842-K9842),Calculator!$G$39),D9842),0)))</f>
        <v>0</v>
      </c>
    </row>
    <row r="9843" spans="1:14" ht="15.75" thickBot="1">
      <c r="A9843" s="33" t="str">
        <f ca="1">IF(C9843=Calculator!$H$27,"F",IF(Daily!D9843+Daily!H9843=0,IF(D9842+H9842&gt;0,"L",""),""))</f>
        <v/>
      </c>
      <c r="B9843" s="34">
        <v>9842</v>
      </c>
      <c r="C9843" s="19">
        <f t="shared" ca="1" si="613"/>
        <v>55772</v>
      </c>
      <c r="D9843" s="29">
        <f t="shared" ca="1" si="615"/>
        <v>0</v>
      </c>
      <c r="E9843" s="29">
        <f ca="1">IF(C9843&lt;Calculator!$D$26,0,IF(DAY($C9843)=1,IF(D9843-Calculator!$G$24&gt;0,Calculator!$G$24,D9843),0))</f>
        <v>0</v>
      </c>
      <c r="F9843" s="29">
        <f ca="1">IF(E9843&gt;0,D9843*Calculator!$G$22/12,0)</f>
        <v>0</v>
      </c>
      <c r="G9843" s="29">
        <f ca="1">IF(E9843&gt;0,(IFERROR(-PMT(Calculator!$G$22/12,Calculator!$G$23*12,Calculator!$G$20),0))-F9843,0)</f>
        <v>0</v>
      </c>
      <c r="H9843" s="29">
        <f t="shared" ca="1" si="616"/>
        <v>0</v>
      </c>
      <c r="I9843" s="29">
        <f t="shared" ca="1" si="614"/>
        <v>0</v>
      </c>
      <c r="J9843" s="30">
        <f>Calculator!$G$40</f>
        <v>6.5000000000000002E-2</v>
      </c>
      <c r="K9843" s="29">
        <f ca="1">IF(C9843&gt;=Calculator!$G$27,IF(DAY($C9843)=1,Calculator!$G$34/2,IF(DAY($C9843)=15,Calculator!$G$34/2,0)),0)</f>
        <v>0</v>
      </c>
      <c r="L9843" s="29">
        <f ca="1">IF(DAY($C9843)=28,IF(H9843=0,0,Calculator!$G$35),0)</f>
        <v>0</v>
      </c>
      <c r="M9843" s="29">
        <f ca="1">IF(I9843&gt;0,IF(DAY($C9843)=1,SUM(INDIRECT("I"&amp;(ROW(C9842)-DAY(C9842))):I9842),0),0)</f>
        <v>0</v>
      </c>
      <c r="N9843" s="29">
        <f ca="1">IF(C9843&lt;Calculator!$G$27,0,IF(C9843=Calculator!$G$27,Calculator!$G$39,IF(H9843-K9843&lt;=0,IF(D9843&gt;Calculator!$G$39,IF(H9843-K9843+E9843+L9843+M9843+Calculator!$G$39&gt;Calculator!$G$39,Calculator!$G$39-(H9843+E9843+L9843+M9843-K9843),Calculator!$G$39),D9843),0)))</f>
        <v>0</v>
      </c>
    </row>
    <row r="9844" spans="1:14" ht="15.75" thickBot="1">
      <c r="A9844" s="33" t="str">
        <f ca="1">IF(C9844=Calculator!$H$27,"F",IF(Daily!D9844+Daily!H9844=0,IF(D9843+H9843&gt;0,"L",""),""))</f>
        <v/>
      </c>
      <c r="B9844" s="34">
        <v>9843</v>
      </c>
      <c r="C9844" s="19">
        <f t="shared" ca="1" si="613"/>
        <v>55773</v>
      </c>
      <c r="D9844" s="29">
        <f t="shared" ca="1" si="615"/>
        <v>0</v>
      </c>
      <c r="E9844" s="29">
        <f ca="1">IF(C9844&lt;Calculator!$D$26,0,IF(DAY($C9844)=1,IF(D9844-Calculator!$G$24&gt;0,Calculator!$G$24,D9844),0))</f>
        <v>0</v>
      </c>
      <c r="F9844" s="29">
        <f ca="1">IF(E9844&gt;0,D9844*Calculator!$G$22/12,0)</f>
        <v>0</v>
      </c>
      <c r="G9844" s="29">
        <f ca="1">IF(E9844&gt;0,(IFERROR(-PMT(Calculator!$G$22/12,Calculator!$G$23*12,Calculator!$G$20),0))-F9844,0)</f>
        <v>0</v>
      </c>
      <c r="H9844" s="29">
        <f t="shared" ca="1" si="616"/>
        <v>0</v>
      </c>
      <c r="I9844" s="29">
        <f t="shared" ca="1" si="614"/>
        <v>0</v>
      </c>
      <c r="J9844" s="30">
        <f>Calculator!$G$40</f>
        <v>6.5000000000000002E-2</v>
      </c>
      <c r="K9844" s="29">
        <f ca="1">IF(C9844&gt;=Calculator!$G$27,IF(DAY($C9844)=1,Calculator!$G$34/2,IF(DAY($C9844)=15,Calculator!$G$34/2,0)),0)</f>
        <v>0</v>
      </c>
      <c r="L9844" s="29">
        <f ca="1">IF(DAY($C9844)=28,IF(H9844=0,0,Calculator!$G$35),0)</f>
        <v>0</v>
      </c>
      <c r="M9844" s="29">
        <f ca="1">IF(I9844&gt;0,IF(DAY($C9844)=1,SUM(INDIRECT("I"&amp;(ROW(C9843)-DAY(C9843))):I9843),0),0)</f>
        <v>0</v>
      </c>
      <c r="N9844" s="29">
        <f ca="1">IF(C9844&lt;Calculator!$G$27,0,IF(C9844=Calculator!$G$27,Calculator!$G$39,IF(H9844-K9844&lt;=0,IF(D9844&gt;Calculator!$G$39,IF(H9844-K9844+E9844+L9844+M9844+Calculator!$G$39&gt;Calculator!$G$39,Calculator!$G$39-(H9844+E9844+L9844+M9844-K9844),Calculator!$G$39),D9844),0)))</f>
        <v>0</v>
      </c>
    </row>
    <row r="9845" spans="1:14" ht="15.75" thickBot="1">
      <c r="A9845" s="33" t="str">
        <f ca="1">IF(C9845=Calculator!$H$27,"F",IF(Daily!D9845+Daily!H9845=0,IF(D9844+H9844&gt;0,"L",""),""))</f>
        <v/>
      </c>
      <c r="B9845" s="34">
        <v>9844</v>
      </c>
      <c r="C9845" s="19">
        <f t="shared" ca="1" si="613"/>
        <v>55774</v>
      </c>
      <c r="D9845" s="29">
        <f t="shared" ca="1" si="615"/>
        <v>0</v>
      </c>
      <c r="E9845" s="29">
        <f ca="1">IF(C9845&lt;Calculator!$D$26,0,IF(DAY($C9845)=1,IF(D9845-Calculator!$G$24&gt;0,Calculator!$G$24,D9845),0))</f>
        <v>0</v>
      </c>
      <c r="F9845" s="29">
        <f ca="1">IF(E9845&gt;0,D9845*Calculator!$G$22/12,0)</f>
        <v>0</v>
      </c>
      <c r="G9845" s="29">
        <f ca="1">IF(E9845&gt;0,(IFERROR(-PMT(Calculator!$G$22/12,Calculator!$G$23*12,Calculator!$G$20),0))-F9845,0)</f>
        <v>0</v>
      </c>
      <c r="H9845" s="29">
        <f t="shared" ca="1" si="616"/>
        <v>0</v>
      </c>
      <c r="I9845" s="29">
        <f t="shared" ca="1" si="614"/>
        <v>0</v>
      </c>
      <c r="J9845" s="30">
        <f>Calculator!$G$40</f>
        <v>6.5000000000000002E-2</v>
      </c>
      <c r="K9845" s="29">
        <f ca="1">IF(C9845&gt;=Calculator!$G$27,IF(DAY($C9845)=1,Calculator!$G$34/2,IF(DAY($C9845)=15,Calculator!$G$34/2,0)),0)</f>
        <v>0</v>
      </c>
      <c r="L9845" s="29">
        <f ca="1">IF(DAY($C9845)=28,IF(H9845=0,0,Calculator!$G$35),0)</f>
        <v>0</v>
      </c>
      <c r="M9845" s="29">
        <f ca="1">IF(I9845&gt;0,IF(DAY($C9845)=1,SUM(INDIRECT("I"&amp;(ROW(C9844)-DAY(C9844))):I9844),0),0)</f>
        <v>0</v>
      </c>
      <c r="N9845" s="29">
        <f ca="1">IF(C9845&lt;Calculator!$G$27,0,IF(C9845=Calculator!$G$27,Calculator!$G$39,IF(H9845-K9845&lt;=0,IF(D9845&gt;Calculator!$G$39,IF(H9845-K9845+E9845+L9845+M9845+Calculator!$G$39&gt;Calculator!$G$39,Calculator!$G$39-(H9845+E9845+L9845+M9845-K9845),Calculator!$G$39),D9845),0)))</f>
        <v>0</v>
      </c>
    </row>
    <row r="9846" spans="1:14" ht="15.75" thickBot="1">
      <c r="A9846" s="33" t="str">
        <f ca="1">IF(C9846=Calculator!$H$27,"F",IF(Daily!D9846+Daily!H9846=0,IF(D9845+H9845&gt;0,"L",""),""))</f>
        <v/>
      </c>
      <c r="B9846" s="34">
        <v>9845</v>
      </c>
      <c r="C9846" s="19">
        <f t="shared" ca="1" si="613"/>
        <v>55775</v>
      </c>
      <c r="D9846" s="29">
        <f t="shared" ca="1" si="615"/>
        <v>0</v>
      </c>
      <c r="E9846" s="29">
        <f ca="1">IF(C9846&lt;Calculator!$D$26,0,IF(DAY($C9846)=1,IF(D9846-Calculator!$G$24&gt;0,Calculator!$G$24,D9846),0))</f>
        <v>0</v>
      </c>
      <c r="F9846" s="29">
        <f ca="1">IF(E9846&gt;0,D9846*Calculator!$G$22/12,0)</f>
        <v>0</v>
      </c>
      <c r="G9846" s="29">
        <f ca="1">IF(E9846&gt;0,(IFERROR(-PMT(Calculator!$G$22/12,Calculator!$G$23*12,Calculator!$G$20),0))-F9846,0)</f>
        <v>0</v>
      </c>
      <c r="H9846" s="29">
        <f t="shared" ca="1" si="616"/>
        <v>0</v>
      </c>
      <c r="I9846" s="29">
        <f t="shared" ca="1" si="614"/>
        <v>0</v>
      </c>
      <c r="J9846" s="30">
        <f>Calculator!$G$40</f>
        <v>6.5000000000000002E-2</v>
      </c>
      <c r="K9846" s="29">
        <f ca="1">IF(C9846&gt;=Calculator!$G$27,IF(DAY($C9846)=1,Calculator!$G$34/2,IF(DAY($C9846)=15,Calculator!$G$34/2,0)),0)</f>
        <v>0</v>
      </c>
      <c r="L9846" s="29">
        <f ca="1">IF(DAY($C9846)=28,IF(H9846=0,0,Calculator!$G$35),0)</f>
        <v>0</v>
      </c>
      <c r="M9846" s="29">
        <f ca="1">IF(I9846&gt;0,IF(DAY($C9846)=1,SUM(INDIRECT("I"&amp;(ROW(C9845)-DAY(C9845))):I9845),0),0)</f>
        <v>0</v>
      </c>
      <c r="N9846" s="29">
        <f ca="1">IF(C9846&lt;Calculator!$G$27,0,IF(C9846=Calculator!$G$27,Calculator!$G$39,IF(H9846-K9846&lt;=0,IF(D9846&gt;Calculator!$G$39,IF(H9846-K9846+E9846+L9846+M9846+Calculator!$G$39&gt;Calculator!$G$39,Calculator!$G$39-(H9846+E9846+L9846+M9846-K9846),Calculator!$G$39),D9846),0)))</f>
        <v>0</v>
      </c>
    </row>
    <row r="9847" spans="1:14" ht="15.75" thickBot="1">
      <c r="A9847" s="33" t="str">
        <f ca="1">IF(C9847=Calculator!$H$27,"F",IF(Daily!D9847+Daily!H9847=0,IF(D9846+H9846&gt;0,"L",""),""))</f>
        <v/>
      </c>
      <c r="B9847" s="34">
        <v>9846</v>
      </c>
      <c r="C9847" s="19">
        <f t="shared" ca="1" si="613"/>
        <v>55776</v>
      </c>
      <c r="D9847" s="29">
        <f t="shared" ca="1" si="615"/>
        <v>0</v>
      </c>
      <c r="E9847" s="29">
        <f ca="1">IF(C9847&lt;Calculator!$D$26,0,IF(DAY($C9847)=1,IF(D9847-Calculator!$G$24&gt;0,Calculator!$G$24,D9847),0))</f>
        <v>0</v>
      </c>
      <c r="F9847" s="29">
        <f ca="1">IF(E9847&gt;0,D9847*Calculator!$G$22/12,0)</f>
        <v>0</v>
      </c>
      <c r="G9847" s="29">
        <f ca="1">IF(E9847&gt;0,(IFERROR(-PMT(Calculator!$G$22/12,Calculator!$G$23*12,Calculator!$G$20),0))-F9847,0)</f>
        <v>0</v>
      </c>
      <c r="H9847" s="29">
        <f t="shared" ca="1" si="616"/>
        <v>0</v>
      </c>
      <c r="I9847" s="29">
        <f t="shared" ca="1" si="614"/>
        <v>0</v>
      </c>
      <c r="J9847" s="30">
        <f>Calculator!$G$40</f>
        <v>6.5000000000000002E-2</v>
      </c>
      <c r="K9847" s="29">
        <f ca="1">IF(C9847&gt;=Calculator!$G$27,IF(DAY($C9847)=1,Calculator!$G$34/2,IF(DAY($C9847)=15,Calculator!$G$34/2,0)),0)</f>
        <v>0</v>
      </c>
      <c r="L9847" s="29">
        <f ca="1">IF(DAY($C9847)=28,IF(H9847=0,0,Calculator!$G$35),0)</f>
        <v>0</v>
      </c>
      <c r="M9847" s="29">
        <f ca="1">IF(I9847&gt;0,IF(DAY($C9847)=1,SUM(INDIRECT("I"&amp;(ROW(C9846)-DAY(C9846))):I9846),0),0)</f>
        <v>0</v>
      </c>
      <c r="N9847" s="29">
        <f ca="1">IF(C9847&lt;Calculator!$G$27,0,IF(C9847=Calculator!$G$27,Calculator!$G$39,IF(H9847-K9847&lt;=0,IF(D9847&gt;Calculator!$G$39,IF(H9847-K9847+E9847+L9847+M9847+Calculator!$G$39&gt;Calculator!$G$39,Calculator!$G$39-(H9847+E9847+L9847+M9847-K9847),Calculator!$G$39),D9847),0)))</f>
        <v>0</v>
      </c>
    </row>
    <row r="9848" spans="1:14" ht="15.75" thickBot="1">
      <c r="A9848" s="33" t="str">
        <f ca="1">IF(C9848=Calculator!$H$27,"F",IF(Daily!D9848+Daily!H9848=0,IF(D9847+H9847&gt;0,"L",""),""))</f>
        <v/>
      </c>
      <c r="B9848" s="34">
        <v>9847</v>
      </c>
      <c r="C9848" s="19">
        <f t="shared" ca="1" si="613"/>
        <v>55777</v>
      </c>
      <c r="D9848" s="29">
        <f t="shared" ca="1" si="615"/>
        <v>0</v>
      </c>
      <c r="E9848" s="29">
        <f ca="1">IF(C9848&lt;Calculator!$D$26,0,IF(DAY($C9848)=1,IF(D9848-Calculator!$G$24&gt;0,Calculator!$G$24,D9848),0))</f>
        <v>0</v>
      </c>
      <c r="F9848" s="29">
        <f ca="1">IF(E9848&gt;0,D9848*Calculator!$G$22/12,0)</f>
        <v>0</v>
      </c>
      <c r="G9848" s="29">
        <f ca="1">IF(E9848&gt;0,(IFERROR(-PMT(Calculator!$G$22/12,Calculator!$G$23*12,Calculator!$G$20),0))-F9848,0)</f>
        <v>0</v>
      </c>
      <c r="H9848" s="29">
        <f t="shared" ca="1" si="616"/>
        <v>0</v>
      </c>
      <c r="I9848" s="29">
        <f t="shared" ca="1" si="614"/>
        <v>0</v>
      </c>
      <c r="J9848" s="30">
        <f>Calculator!$G$40</f>
        <v>6.5000000000000002E-2</v>
      </c>
      <c r="K9848" s="29">
        <f ca="1">IF(C9848&gt;=Calculator!$G$27,IF(DAY($C9848)=1,Calculator!$G$34/2,IF(DAY($C9848)=15,Calculator!$G$34/2,0)),0)</f>
        <v>4500</v>
      </c>
      <c r="L9848" s="29">
        <f ca="1">IF(DAY($C9848)=28,IF(H9848=0,0,Calculator!$G$35),0)</f>
        <v>0</v>
      </c>
      <c r="M9848" s="29">
        <f ca="1">IF(I9848&gt;0,IF(DAY($C9848)=1,SUM(INDIRECT("I"&amp;(ROW(C9847)-DAY(C9847))):I9847),0),0)</f>
        <v>0</v>
      </c>
      <c r="N9848" s="29">
        <f ca="1">IF(C9848&lt;Calculator!$G$27,0,IF(C9848=Calculator!$G$27,Calculator!$G$39,IF(H9848-K9848&lt;=0,IF(D9848&gt;Calculator!$G$39,IF(H9848-K9848+E9848+L9848+M9848+Calculator!$G$39&gt;Calculator!$G$39,Calculator!$G$39-(H9848+E9848+L9848+M9848-K9848),Calculator!$G$39),D9848),0)))</f>
        <v>0</v>
      </c>
    </row>
    <row r="9849" spans="1:14" ht="15.75" thickBot="1">
      <c r="A9849" s="33" t="str">
        <f ca="1">IF(C9849=Calculator!$H$27,"F",IF(Daily!D9849+Daily!H9849=0,IF(D9848+H9848&gt;0,"L",""),""))</f>
        <v/>
      </c>
      <c r="B9849" s="34">
        <v>9848</v>
      </c>
      <c r="C9849" s="19">
        <f t="shared" ca="1" si="613"/>
        <v>55778</v>
      </c>
      <c r="D9849" s="29">
        <f t="shared" ca="1" si="615"/>
        <v>0</v>
      </c>
      <c r="E9849" s="29">
        <f ca="1">IF(C9849&lt;Calculator!$D$26,0,IF(DAY($C9849)=1,IF(D9849-Calculator!$G$24&gt;0,Calculator!$G$24,D9849),0))</f>
        <v>0</v>
      </c>
      <c r="F9849" s="29">
        <f ca="1">IF(E9849&gt;0,D9849*Calculator!$G$22/12,0)</f>
        <v>0</v>
      </c>
      <c r="G9849" s="29">
        <f ca="1">IF(E9849&gt;0,(IFERROR(-PMT(Calculator!$G$22/12,Calculator!$G$23*12,Calculator!$G$20),0))-F9849,0)</f>
        <v>0</v>
      </c>
      <c r="H9849" s="29">
        <f t="shared" ca="1" si="616"/>
        <v>0</v>
      </c>
      <c r="I9849" s="29">
        <f t="shared" ca="1" si="614"/>
        <v>0</v>
      </c>
      <c r="J9849" s="30">
        <f>Calculator!$G$40</f>
        <v>6.5000000000000002E-2</v>
      </c>
      <c r="K9849" s="29">
        <f ca="1">IF(C9849&gt;=Calculator!$G$27,IF(DAY($C9849)=1,Calculator!$G$34/2,IF(DAY($C9849)=15,Calculator!$G$34/2,0)),0)</f>
        <v>0</v>
      </c>
      <c r="L9849" s="29">
        <f ca="1">IF(DAY($C9849)=28,IF(H9849=0,0,Calculator!$G$35),0)</f>
        <v>0</v>
      </c>
      <c r="M9849" s="29">
        <f ca="1">IF(I9849&gt;0,IF(DAY($C9849)=1,SUM(INDIRECT("I"&amp;(ROW(C9848)-DAY(C9848))):I9848),0),0)</f>
        <v>0</v>
      </c>
      <c r="N9849" s="29">
        <f ca="1">IF(C9849&lt;Calculator!$G$27,0,IF(C9849=Calculator!$G$27,Calculator!$G$39,IF(H9849-K9849&lt;=0,IF(D9849&gt;Calculator!$G$39,IF(H9849-K9849+E9849+L9849+M9849+Calculator!$G$39&gt;Calculator!$G$39,Calculator!$G$39-(H9849+E9849+L9849+M9849-K9849),Calculator!$G$39),D9849),0)))</f>
        <v>0</v>
      </c>
    </row>
    <row r="9850" spans="1:14" ht="15.75" thickBot="1">
      <c r="A9850" s="33" t="str">
        <f ca="1">IF(C9850=Calculator!$H$27,"F",IF(Daily!D9850+Daily!H9850=0,IF(D9849+H9849&gt;0,"L",""),""))</f>
        <v/>
      </c>
      <c r="B9850" s="34">
        <v>9849</v>
      </c>
      <c r="C9850" s="19">
        <f t="shared" ca="1" si="613"/>
        <v>55779</v>
      </c>
      <c r="D9850" s="29">
        <f t="shared" ca="1" si="615"/>
        <v>0</v>
      </c>
      <c r="E9850" s="29">
        <f ca="1">IF(C9850&lt;Calculator!$D$26,0,IF(DAY($C9850)=1,IF(D9850-Calculator!$G$24&gt;0,Calculator!$G$24,D9850),0))</f>
        <v>0</v>
      </c>
      <c r="F9850" s="29">
        <f ca="1">IF(E9850&gt;0,D9850*Calculator!$G$22/12,0)</f>
        <v>0</v>
      </c>
      <c r="G9850" s="29">
        <f ca="1">IF(E9850&gt;0,(IFERROR(-PMT(Calculator!$G$22/12,Calculator!$G$23*12,Calculator!$G$20),0))-F9850,0)</f>
        <v>0</v>
      </c>
      <c r="H9850" s="29">
        <f t="shared" ca="1" si="616"/>
        <v>0</v>
      </c>
      <c r="I9850" s="29">
        <f t="shared" ca="1" si="614"/>
        <v>0</v>
      </c>
      <c r="J9850" s="30">
        <f>Calculator!$G$40</f>
        <v>6.5000000000000002E-2</v>
      </c>
      <c r="K9850" s="29">
        <f ca="1">IF(C9850&gt;=Calculator!$G$27,IF(DAY($C9850)=1,Calculator!$G$34/2,IF(DAY($C9850)=15,Calculator!$G$34/2,0)),0)</f>
        <v>0</v>
      </c>
      <c r="L9850" s="29">
        <f ca="1">IF(DAY($C9850)=28,IF(H9850=0,0,Calculator!$G$35),0)</f>
        <v>0</v>
      </c>
      <c r="M9850" s="29">
        <f ca="1">IF(I9850&gt;0,IF(DAY($C9850)=1,SUM(INDIRECT("I"&amp;(ROW(C9849)-DAY(C9849))):I9849),0),0)</f>
        <v>0</v>
      </c>
      <c r="N9850" s="29">
        <f ca="1">IF(C9850&lt;Calculator!$G$27,0,IF(C9850=Calculator!$G$27,Calculator!$G$39,IF(H9850-K9850&lt;=0,IF(D9850&gt;Calculator!$G$39,IF(H9850-K9850+E9850+L9850+M9850+Calculator!$G$39&gt;Calculator!$G$39,Calculator!$G$39-(H9850+E9850+L9850+M9850-K9850),Calculator!$G$39),D9850),0)))</f>
        <v>0</v>
      </c>
    </row>
    <row r="9851" spans="1:14" ht="15.75" thickBot="1">
      <c r="A9851" s="33" t="str">
        <f ca="1">IF(C9851=Calculator!$H$27,"F",IF(Daily!D9851+Daily!H9851=0,IF(D9850+H9850&gt;0,"L",""),""))</f>
        <v/>
      </c>
      <c r="B9851" s="34">
        <v>9850</v>
      </c>
      <c r="C9851" s="19">
        <f t="shared" ca="1" si="613"/>
        <v>55780</v>
      </c>
      <c r="D9851" s="29">
        <f t="shared" ca="1" si="615"/>
        <v>0</v>
      </c>
      <c r="E9851" s="29">
        <f ca="1">IF(C9851&lt;Calculator!$D$26,0,IF(DAY($C9851)=1,IF(D9851-Calculator!$G$24&gt;0,Calculator!$G$24,D9851),0))</f>
        <v>0</v>
      </c>
      <c r="F9851" s="29">
        <f ca="1">IF(E9851&gt;0,D9851*Calculator!$G$22/12,0)</f>
        <v>0</v>
      </c>
      <c r="G9851" s="29">
        <f ca="1">IF(E9851&gt;0,(IFERROR(-PMT(Calculator!$G$22/12,Calculator!$G$23*12,Calculator!$G$20),0))-F9851,0)</f>
        <v>0</v>
      </c>
      <c r="H9851" s="29">
        <f t="shared" ca="1" si="616"/>
        <v>0</v>
      </c>
      <c r="I9851" s="29">
        <f t="shared" ca="1" si="614"/>
        <v>0</v>
      </c>
      <c r="J9851" s="30">
        <f>Calculator!$G$40</f>
        <v>6.5000000000000002E-2</v>
      </c>
      <c r="K9851" s="29">
        <f ca="1">IF(C9851&gt;=Calculator!$G$27,IF(DAY($C9851)=1,Calculator!$G$34/2,IF(DAY($C9851)=15,Calculator!$G$34/2,0)),0)</f>
        <v>0</v>
      </c>
      <c r="L9851" s="29">
        <f ca="1">IF(DAY($C9851)=28,IF(H9851=0,0,Calculator!$G$35),0)</f>
        <v>0</v>
      </c>
      <c r="M9851" s="29">
        <f ca="1">IF(I9851&gt;0,IF(DAY($C9851)=1,SUM(INDIRECT("I"&amp;(ROW(C9850)-DAY(C9850))):I9850),0),0)</f>
        <v>0</v>
      </c>
      <c r="N9851" s="29">
        <f ca="1">IF(C9851&lt;Calculator!$G$27,0,IF(C9851=Calculator!$G$27,Calculator!$G$39,IF(H9851-K9851&lt;=0,IF(D9851&gt;Calculator!$G$39,IF(H9851-K9851+E9851+L9851+M9851+Calculator!$G$39&gt;Calculator!$G$39,Calculator!$G$39-(H9851+E9851+L9851+M9851-K9851),Calculator!$G$39),D9851),0)))</f>
        <v>0</v>
      </c>
    </row>
    <row r="9852" spans="1:14" ht="15.75" thickBot="1">
      <c r="A9852" s="33" t="str">
        <f ca="1">IF(C9852=Calculator!$H$27,"F",IF(Daily!D9852+Daily!H9852=0,IF(D9851+H9851&gt;0,"L",""),""))</f>
        <v/>
      </c>
      <c r="B9852" s="34">
        <v>9851</v>
      </c>
      <c r="C9852" s="19">
        <f t="shared" ca="1" si="613"/>
        <v>55781</v>
      </c>
      <c r="D9852" s="29">
        <f t="shared" ca="1" si="615"/>
        <v>0</v>
      </c>
      <c r="E9852" s="29">
        <f ca="1">IF(C9852&lt;Calculator!$D$26,0,IF(DAY($C9852)=1,IF(D9852-Calculator!$G$24&gt;0,Calculator!$G$24,D9852),0))</f>
        <v>0</v>
      </c>
      <c r="F9852" s="29">
        <f ca="1">IF(E9852&gt;0,D9852*Calculator!$G$22/12,0)</f>
        <v>0</v>
      </c>
      <c r="G9852" s="29">
        <f ca="1">IF(E9852&gt;0,(IFERROR(-PMT(Calculator!$G$22/12,Calculator!$G$23*12,Calculator!$G$20),0))-F9852,0)</f>
        <v>0</v>
      </c>
      <c r="H9852" s="29">
        <f t="shared" ca="1" si="616"/>
        <v>0</v>
      </c>
      <c r="I9852" s="29">
        <f t="shared" ca="1" si="614"/>
        <v>0</v>
      </c>
      <c r="J9852" s="30">
        <f>Calculator!$G$40</f>
        <v>6.5000000000000002E-2</v>
      </c>
      <c r="K9852" s="29">
        <f ca="1">IF(C9852&gt;=Calculator!$G$27,IF(DAY($C9852)=1,Calculator!$G$34/2,IF(DAY($C9852)=15,Calculator!$G$34/2,0)),0)</f>
        <v>0</v>
      </c>
      <c r="L9852" s="29">
        <f ca="1">IF(DAY($C9852)=28,IF(H9852=0,0,Calculator!$G$35),0)</f>
        <v>0</v>
      </c>
      <c r="M9852" s="29">
        <f ca="1">IF(I9852&gt;0,IF(DAY($C9852)=1,SUM(INDIRECT("I"&amp;(ROW(C9851)-DAY(C9851))):I9851),0),0)</f>
        <v>0</v>
      </c>
      <c r="N9852" s="29">
        <f ca="1">IF(C9852&lt;Calculator!$G$27,0,IF(C9852=Calculator!$G$27,Calculator!$G$39,IF(H9852-K9852&lt;=0,IF(D9852&gt;Calculator!$G$39,IF(H9852-K9852+E9852+L9852+M9852+Calculator!$G$39&gt;Calculator!$G$39,Calculator!$G$39-(H9852+E9852+L9852+M9852-K9852),Calculator!$G$39),D9852),0)))</f>
        <v>0</v>
      </c>
    </row>
    <row r="9853" spans="1:14" ht="15.75" thickBot="1">
      <c r="A9853" s="33" t="str">
        <f ca="1">IF(C9853=Calculator!$H$27,"F",IF(Daily!D9853+Daily!H9853=0,IF(D9852+H9852&gt;0,"L",""),""))</f>
        <v/>
      </c>
      <c r="B9853" s="34">
        <v>9852</v>
      </c>
      <c r="C9853" s="19">
        <f t="shared" ca="1" si="613"/>
        <v>55782</v>
      </c>
      <c r="D9853" s="29">
        <f t="shared" ca="1" si="615"/>
        <v>0</v>
      </c>
      <c r="E9853" s="29">
        <f ca="1">IF(C9853&lt;Calculator!$D$26,0,IF(DAY($C9853)=1,IF(D9853-Calculator!$G$24&gt;0,Calculator!$G$24,D9853),0))</f>
        <v>0</v>
      </c>
      <c r="F9853" s="29">
        <f ca="1">IF(E9853&gt;0,D9853*Calculator!$G$22/12,0)</f>
        <v>0</v>
      </c>
      <c r="G9853" s="29">
        <f ca="1">IF(E9853&gt;0,(IFERROR(-PMT(Calculator!$G$22/12,Calculator!$G$23*12,Calculator!$G$20),0))-F9853,0)</f>
        <v>0</v>
      </c>
      <c r="H9853" s="29">
        <f t="shared" ca="1" si="616"/>
        <v>0</v>
      </c>
      <c r="I9853" s="29">
        <f t="shared" ca="1" si="614"/>
        <v>0</v>
      </c>
      <c r="J9853" s="30">
        <f>Calculator!$G$40</f>
        <v>6.5000000000000002E-2</v>
      </c>
      <c r="K9853" s="29">
        <f ca="1">IF(C9853&gt;=Calculator!$G$27,IF(DAY($C9853)=1,Calculator!$G$34/2,IF(DAY($C9853)=15,Calculator!$G$34/2,0)),0)</f>
        <v>0</v>
      </c>
      <c r="L9853" s="29">
        <f ca="1">IF(DAY($C9853)=28,IF(H9853=0,0,Calculator!$G$35),0)</f>
        <v>0</v>
      </c>
      <c r="M9853" s="29">
        <f ca="1">IF(I9853&gt;0,IF(DAY($C9853)=1,SUM(INDIRECT("I"&amp;(ROW(C9852)-DAY(C9852))):I9852),0),0)</f>
        <v>0</v>
      </c>
      <c r="N9853" s="29">
        <f ca="1">IF(C9853&lt;Calculator!$G$27,0,IF(C9853=Calculator!$G$27,Calculator!$G$39,IF(H9853-K9853&lt;=0,IF(D9853&gt;Calculator!$G$39,IF(H9853-K9853+E9853+L9853+M9853+Calculator!$G$39&gt;Calculator!$G$39,Calculator!$G$39-(H9853+E9853+L9853+M9853-K9853),Calculator!$G$39),D9853),0)))</f>
        <v>0</v>
      </c>
    </row>
    <row r="9854" spans="1:14" ht="15.75" thickBot="1">
      <c r="A9854" s="33" t="str">
        <f ca="1">IF(C9854=Calculator!$H$27,"F",IF(Daily!D9854+Daily!H9854=0,IF(D9853+H9853&gt;0,"L",""),""))</f>
        <v/>
      </c>
      <c r="B9854" s="34">
        <v>9853</v>
      </c>
      <c r="C9854" s="19">
        <f t="shared" ca="1" si="613"/>
        <v>55783</v>
      </c>
      <c r="D9854" s="29">
        <f t="shared" ca="1" si="615"/>
        <v>0</v>
      </c>
      <c r="E9854" s="29">
        <f ca="1">IF(C9854&lt;Calculator!$D$26,0,IF(DAY($C9854)=1,IF(D9854-Calculator!$G$24&gt;0,Calculator!$G$24,D9854),0))</f>
        <v>0</v>
      </c>
      <c r="F9854" s="29">
        <f ca="1">IF(E9854&gt;0,D9854*Calculator!$G$22/12,0)</f>
        <v>0</v>
      </c>
      <c r="G9854" s="29">
        <f ca="1">IF(E9854&gt;0,(IFERROR(-PMT(Calculator!$G$22/12,Calculator!$G$23*12,Calculator!$G$20),0))-F9854,0)</f>
        <v>0</v>
      </c>
      <c r="H9854" s="29">
        <f t="shared" ca="1" si="616"/>
        <v>0</v>
      </c>
      <c r="I9854" s="29">
        <f t="shared" ca="1" si="614"/>
        <v>0</v>
      </c>
      <c r="J9854" s="30">
        <f>Calculator!$G$40</f>
        <v>6.5000000000000002E-2</v>
      </c>
      <c r="K9854" s="29">
        <f ca="1">IF(C9854&gt;=Calculator!$G$27,IF(DAY($C9854)=1,Calculator!$G$34/2,IF(DAY($C9854)=15,Calculator!$G$34/2,0)),0)</f>
        <v>0</v>
      </c>
      <c r="L9854" s="29">
        <f ca="1">IF(DAY($C9854)=28,IF(H9854=0,0,Calculator!$G$35),0)</f>
        <v>0</v>
      </c>
      <c r="M9854" s="29">
        <f ca="1">IF(I9854&gt;0,IF(DAY($C9854)=1,SUM(INDIRECT("I"&amp;(ROW(C9853)-DAY(C9853))):I9853),0),0)</f>
        <v>0</v>
      </c>
      <c r="N9854" s="29">
        <f ca="1">IF(C9854&lt;Calculator!$G$27,0,IF(C9854=Calculator!$G$27,Calculator!$G$39,IF(H9854-K9854&lt;=0,IF(D9854&gt;Calculator!$G$39,IF(H9854-K9854+E9854+L9854+M9854+Calculator!$G$39&gt;Calculator!$G$39,Calculator!$G$39-(H9854+E9854+L9854+M9854-K9854),Calculator!$G$39),D9854),0)))</f>
        <v>0</v>
      </c>
    </row>
    <row r="9855" spans="1:14" ht="15.75" thickBot="1">
      <c r="A9855" s="33" t="str">
        <f ca="1">IF(C9855=Calculator!$H$27,"F",IF(Daily!D9855+Daily!H9855=0,IF(D9854+H9854&gt;0,"L",""),""))</f>
        <v/>
      </c>
      <c r="B9855" s="34">
        <v>9854</v>
      </c>
      <c r="C9855" s="19">
        <f t="shared" ca="1" si="613"/>
        <v>55784</v>
      </c>
      <c r="D9855" s="29">
        <f t="shared" ca="1" si="615"/>
        <v>0</v>
      </c>
      <c r="E9855" s="29">
        <f ca="1">IF(C9855&lt;Calculator!$D$26,0,IF(DAY($C9855)=1,IF(D9855-Calculator!$G$24&gt;0,Calculator!$G$24,D9855),0))</f>
        <v>0</v>
      </c>
      <c r="F9855" s="29">
        <f ca="1">IF(E9855&gt;0,D9855*Calculator!$G$22/12,0)</f>
        <v>0</v>
      </c>
      <c r="G9855" s="29">
        <f ca="1">IF(E9855&gt;0,(IFERROR(-PMT(Calculator!$G$22/12,Calculator!$G$23*12,Calculator!$G$20),0))-F9855,0)</f>
        <v>0</v>
      </c>
      <c r="H9855" s="29">
        <f t="shared" ca="1" si="616"/>
        <v>0</v>
      </c>
      <c r="I9855" s="29">
        <f t="shared" ca="1" si="614"/>
        <v>0</v>
      </c>
      <c r="J9855" s="30">
        <f>Calculator!$G$40</f>
        <v>6.5000000000000002E-2</v>
      </c>
      <c r="K9855" s="29">
        <f ca="1">IF(C9855&gt;=Calculator!$G$27,IF(DAY($C9855)=1,Calculator!$G$34/2,IF(DAY($C9855)=15,Calculator!$G$34/2,0)),0)</f>
        <v>0</v>
      </c>
      <c r="L9855" s="29">
        <f ca="1">IF(DAY($C9855)=28,IF(H9855=0,0,Calculator!$G$35),0)</f>
        <v>0</v>
      </c>
      <c r="M9855" s="29">
        <f ca="1">IF(I9855&gt;0,IF(DAY($C9855)=1,SUM(INDIRECT("I"&amp;(ROW(C9854)-DAY(C9854))):I9854),0),0)</f>
        <v>0</v>
      </c>
      <c r="N9855" s="29">
        <f ca="1">IF(C9855&lt;Calculator!$G$27,0,IF(C9855=Calculator!$G$27,Calculator!$G$39,IF(H9855-K9855&lt;=0,IF(D9855&gt;Calculator!$G$39,IF(H9855-K9855+E9855+L9855+M9855+Calculator!$G$39&gt;Calculator!$G$39,Calculator!$G$39-(H9855+E9855+L9855+M9855-K9855),Calculator!$G$39),D9855),0)))</f>
        <v>0</v>
      </c>
    </row>
    <row r="9856" spans="1:14" ht="15.75" thickBot="1">
      <c r="A9856" s="33" t="str">
        <f ca="1">IF(C9856=Calculator!$H$27,"F",IF(Daily!D9856+Daily!H9856=0,IF(D9855+H9855&gt;0,"L",""),""))</f>
        <v/>
      </c>
      <c r="B9856" s="34">
        <v>9855</v>
      </c>
      <c r="C9856" s="19">
        <f t="shared" ca="1" si="613"/>
        <v>55785</v>
      </c>
      <c r="D9856" s="29">
        <f t="shared" ca="1" si="615"/>
        <v>0</v>
      </c>
      <c r="E9856" s="29">
        <f ca="1">IF(C9856&lt;Calculator!$D$26,0,IF(DAY($C9856)=1,IF(D9856-Calculator!$G$24&gt;0,Calculator!$G$24,D9856),0))</f>
        <v>0</v>
      </c>
      <c r="F9856" s="29">
        <f ca="1">IF(E9856&gt;0,D9856*Calculator!$G$22/12,0)</f>
        <v>0</v>
      </c>
      <c r="G9856" s="29">
        <f ca="1">IF(E9856&gt;0,(IFERROR(-PMT(Calculator!$G$22/12,Calculator!$G$23*12,Calculator!$G$20),0))-F9856,0)</f>
        <v>0</v>
      </c>
      <c r="H9856" s="29">
        <f t="shared" ca="1" si="616"/>
        <v>0</v>
      </c>
      <c r="I9856" s="29">
        <f t="shared" ca="1" si="614"/>
        <v>0</v>
      </c>
      <c r="J9856" s="30">
        <f>Calculator!$G$40</f>
        <v>6.5000000000000002E-2</v>
      </c>
      <c r="K9856" s="29">
        <f ca="1">IF(C9856&gt;=Calculator!$G$27,IF(DAY($C9856)=1,Calculator!$G$34/2,IF(DAY($C9856)=15,Calculator!$G$34/2,0)),0)</f>
        <v>0</v>
      </c>
      <c r="L9856" s="29">
        <f ca="1">IF(DAY($C9856)=28,IF(H9856=0,0,Calculator!$G$35),0)</f>
        <v>0</v>
      </c>
      <c r="M9856" s="29">
        <f ca="1">IF(I9856&gt;0,IF(DAY($C9856)=1,SUM(INDIRECT("I"&amp;(ROW(C9855)-DAY(C9855))):I9855),0),0)</f>
        <v>0</v>
      </c>
      <c r="N9856" s="29">
        <f ca="1">IF(C9856&lt;Calculator!$G$27,0,IF(C9856=Calculator!$G$27,Calculator!$G$39,IF(H9856-K9856&lt;=0,IF(D9856&gt;Calculator!$G$39,IF(H9856-K9856+E9856+L9856+M9856+Calculator!$G$39&gt;Calculator!$G$39,Calculator!$G$39-(H9856+E9856+L9856+M9856-K9856),Calculator!$G$39),D9856),0)))</f>
        <v>0</v>
      </c>
    </row>
    <row r="9857" spans="1:14" ht="15.75" thickBot="1">
      <c r="A9857" s="33" t="str">
        <f ca="1">IF(C9857=Calculator!$H$27,"F",IF(Daily!D9857+Daily!H9857=0,IF(D9856+H9856&gt;0,"L",""),""))</f>
        <v/>
      </c>
      <c r="B9857" s="34">
        <v>9856</v>
      </c>
      <c r="C9857" s="19">
        <f t="shared" ca="1" si="613"/>
        <v>55786</v>
      </c>
      <c r="D9857" s="29">
        <f t="shared" ca="1" si="615"/>
        <v>0</v>
      </c>
      <c r="E9857" s="29">
        <f ca="1">IF(C9857&lt;Calculator!$D$26,0,IF(DAY($C9857)=1,IF(D9857-Calculator!$G$24&gt;0,Calculator!$G$24,D9857),0))</f>
        <v>0</v>
      </c>
      <c r="F9857" s="29">
        <f ca="1">IF(E9857&gt;0,D9857*Calculator!$G$22/12,0)</f>
        <v>0</v>
      </c>
      <c r="G9857" s="29">
        <f ca="1">IF(E9857&gt;0,(IFERROR(-PMT(Calculator!$G$22/12,Calculator!$G$23*12,Calculator!$G$20),0))-F9857,0)</f>
        <v>0</v>
      </c>
      <c r="H9857" s="29">
        <f t="shared" ca="1" si="616"/>
        <v>0</v>
      </c>
      <c r="I9857" s="29">
        <f t="shared" ca="1" si="614"/>
        <v>0</v>
      </c>
      <c r="J9857" s="30">
        <f>Calculator!$G$40</f>
        <v>6.5000000000000002E-2</v>
      </c>
      <c r="K9857" s="29">
        <f ca="1">IF(C9857&gt;=Calculator!$G$27,IF(DAY($C9857)=1,Calculator!$G$34/2,IF(DAY($C9857)=15,Calculator!$G$34/2,0)),0)</f>
        <v>0</v>
      </c>
      <c r="L9857" s="29">
        <f ca="1">IF(DAY($C9857)=28,IF(H9857=0,0,Calculator!$G$35),0)</f>
        <v>0</v>
      </c>
      <c r="M9857" s="29">
        <f ca="1">IF(I9857&gt;0,IF(DAY($C9857)=1,SUM(INDIRECT("I"&amp;(ROW(C9856)-DAY(C9856))):I9856),0),0)</f>
        <v>0</v>
      </c>
      <c r="N9857" s="29">
        <f ca="1">IF(C9857&lt;Calculator!$G$27,0,IF(C9857=Calculator!$G$27,Calculator!$G$39,IF(H9857-K9857&lt;=0,IF(D9857&gt;Calculator!$G$39,IF(H9857-K9857+E9857+L9857+M9857+Calculator!$G$39&gt;Calculator!$G$39,Calculator!$G$39-(H9857+E9857+L9857+M9857-K9857),Calculator!$G$39),D9857),0)))</f>
        <v>0</v>
      </c>
    </row>
    <row r="9858" spans="1:14" ht="15.75" thickBot="1">
      <c r="A9858" s="33" t="str">
        <f ca="1">IF(C9858=Calculator!$H$27,"F",IF(Daily!D9858+Daily!H9858=0,IF(D9857+H9857&gt;0,"L",""),""))</f>
        <v/>
      </c>
      <c r="B9858" s="34">
        <v>9857</v>
      </c>
      <c r="C9858" s="19">
        <f t="shared" ca="1" si="613"/>
        <v>55787</v>
      </c>
      <c r="D9858" s="29">
        <f t="shared" ca="1" si="615"/>
        <v>0</v>
      </c>
      <c r="E9858" s="29">
        <f ca="1">IF(C9858&lt;Calculator!$D$26,0,IF(DAY($C9858)=1,IF(D9858-Calculator!$G$24&gt;0,Calculator!$G$24,D9858),0))</f>
        <v>0</v>
      </c>
      <c r="F9858" s="29">
        <f ca="1">IF(E9858&gt;0,D9858*Calculator!$G$22/12,0)</f>
        <v>0</v>
      </c>
      <c r="G9858" s="29">
        <f ca="1">IF(E9858&gt;0,(IFERROR(-PMT(Calculator!$G$22/12,Calculator!$G$23*12,Calculator!$G$20),0))-F9858,0)</f>
        <v>0</v>
      </c>
      <c r="H9858" s="29">
        <f t="shared" ca="1" si="616"/>
        <v>0</v>
      </c>
      <c r="I9858" s="29">
        <f t="shared" ca="1" si="614"/>
        <v>0</v>
      </c>
      <c r="J9858" s="30">
        <f>Calculator!$G$40</f>
        <v>6.5000000000000002E-2</v>
      </c>
      <c r="K9858" s="29">
        <f ca="1">IF(C9858&gt;=Calculator!$G$27,IF(DAY($C9858)=1,Calculator!$G$34/2,IF(DAY($C9858)=15,Calculator!$G$34/2,0)),0)</f>
        <v>0</v>
      </c>
      <c r="L9858" s="29">
        <f ca="1">IF(DAY($C9858)=28,IF(H9858=0,0,Calculator!$G$35),0)</f>
        <v>0</v>
      </c>
      <c r="M9858" s="29">
        <f ca="1">IF(I9858&gt;0,IF(DAY($C9858)=1,SUM(INDIRECT("I"&amp;(ROW(C9857)-DAY(C9857))):I9857),0),0)</f>
        <v>0</v>
      </c>
      <c r="N9858" s="29">
        <f ca="1">IF(C9858&lt;Calculator!$G$27,0,IF(C9858=Calculator!$G$27,Calculator!$G$39,IF(H9858-K9858&lt;=0,IF(D9858&gt;Calculator!$G$39,IF(H9858-K9858+E9858+L9858+M9858+Calculator!$G$39&gt;Calculator!$G$39,Calculator!$G$39-(H9858+E9858+L9858+M9858-K9858),Calculator!$G$39),D9858),0)))</f>
        <v>0</v>
      </c>
    </row>
    <row r="9859" spans="1:14" ht="15.75" thickBot="1">
      <c r="A9859" s="33" t="str">
        <f ca="1">IF(C9859=Calculator!$H$27,"F",IF(Daily!D9859+Daily!H9859=0,IF(D9858+H9858&gt;0,"L",""),""))</f>
        <v/>
      </c>
      <c r="B9859" s="34">
        <v>9858</v>
      </c>
      <c r="C9859" s="19">
        <f t="shared" ref="C9859:C9922" ca="1" si="617">C9858+1</f>
        <v>55788</v>
      </c>
      <c r="D9859" s="29">
        <f t="shared" ca="1" si="615"/>
        <v>0</v>
      </c>
      <c r="E9859" s="29">
        <f ca="1">IF(C9859&lt;Calculator!$D$26,0,IF(DAY($C9859)=1,IF(D9859-Calculator!$G$24&gt;0,Calculator!$G$24,D9859),0))</f>
        <v>0</v>
      </c>
      <c r="F9859" s="29">
        <f ca="1">IF(E9859&gt;0,D9859*Calculator!$G$22/12,0)</f>
        <v>0</v>
      </c>
      <c r="G9859" s="29">
        <f ca="1">IF(E9859&gt;0,(IFERROR(-PMT(Calculator!$G$22/12,Calculator!$G$23*12,Calculator!$G$20),0))-F9859,0)</f>
        <v>0</v>
      </c>
      <c r="H9859" s="29">
        <f t="shared" ca="1" si="616"/>
        <v>0</v>
      </c>
      <c r="I9859" s="29">
        <f t="shared" ref="I9859:I9922" ca="1" si="618">H9859*J9859/365</f>
        <v>0</v>
      </c>
      <c r="J9859" s="30">
        <f>Calculator!$G$40</f>
        <v>6.5000000000000002E-2</v>
      </c>
      <c r="K9859" s="29">
        <f ca="1">IF(C9859&gt;=Calculator!$G$27,IF(DAY($C9859)=1,Calculator!$G$34/2,IF(DAY($C9859)=15,Calculator!$G$34/2,0)),0)</f>
        <v>0</v>
      </c>
      <c r="L9859" s="29">
        <f ca="1">IF(DAY($C9859)=28,IF(H9859=0,0,Calculator!$G$35),0)</f>
        <v>0</v>
      </c>
      <c r="M9859" s="29">
        <f ca="1">IF(I9859&gt;0,IF(DAY($C9859)=1,SUM(INDIRECT("I"&amp;(ROW(C9858)-DAY(C9858))):I9858),0),0)</f>
        <v>0</v>
      </c>
      <c r="N9859" s="29">
        <f ca="1">IF(C9859&lt;Calculator!$G$27,0,IF(C9859=Calculator!$G$27,Calculator!$G$39,IF(H9859-K9859&lt;=0,IF(D9859&gt;Calculator!$G$39,IF(H9859-K9859+E9859+L9859+M9859+Calculator!$G$39&gt;Calculator!$G$39,Calculator!$G$39-(H9859+E9859+L9859+M9859-K9859),Calculator!$G$39),D9859),0)))</f>
        <v>0</v>
      </c>
    </row>
    <row r="9860" spans="1:14" ht="15.75" thickBot="1">
      <c r="A9860" s="33" t="str">
        <f ca="1">IF(C9860=Calculator!$H$27,"F",IF(Daily!D9860+Daily!H9860=0,IF(D9859+H9859&gt;0,"L",""),""))</f>
        <v/>
      </c>
      <c r="B9860" s="34">
        <v>9859</v>
      </c>
      <c r="C9860" s="19">
        <f t="shared" ca="1" si="617"/>
        <v>55789</v>
      </c>
      <c r="D9860" s="29">
        <f t="shared" ref="D9860:D9923" ca="1" si="619">IF(((D9859-G9859)-N9859)&lt;0,0,((D9859-G9859)-N9859))</f>
        <v>0</v>
      </c>
      <c r="E9860" s="29">
        <f ca="1">IF(C9860&lt;Calculator!$D$26,0,IF(DAY($C9860)=1,IF(D9860-Calculator!$G$24&gt;0,Calculator!$G$24,D9860),0))</f>
        <v>0</v>
      </c>
      <c r="F9860" s="29">
        <f ca="1">IF(E9860&gt;0,D9860*Calculator!$G$22/12,0)</f>
        <v>0</v>
      </c>
      <c r="G9860" s="29">
        <f ca="1">IF(E9860&gt;0,(IFERROR(-PMT(Calculator!$G$22/12,Calculator!$G$23*12,Calculator!$G$20),0))-F9860,0)</f>
        <v>0</v>
      </c>
      <c r="H9860" s="29">
        <f t="shared" ref="H9860:H9923" ca="1" si="620">IF((H9859-K9859+SUM(L9859:N9859)+E9859)&lt;0,0,(H9859-K9859+SUM(L9859:N9859)+E9859))</f>
        <v>0</v>
      </c>
      <c r="I9860" s="29">
        <f t="shared" ca="1" si="618"/>
        <v>0</v>
      </c>
      <c r="J9860" s="30">
        <f>Calculator!$G$40</f>
        <v>6.5000000000000002E-2</v>
      </c>
      <c r="K9860" s="29">
        <f ca="1">IF(C9860&gt;=Calculator!$G$27,IF(DAY($C9860)=1,Calculator!$G$34/2,IF(DAY($C9860)=15,Calculator!$G$34/2,0)),0)</f>
        <v>0</v>
      </c>
      <c r="L9860" s="29">
        <f ca="1">IF(DAY($C9860)=28,IF(H9860=0,0,Calculator!$G$35),0)</f>
        <v>0</v>
      </c>
      <c r="M9860" s="29">
        <f ca="1">IF(I9860&gt;0,IF(DAY($C9860)=1,SUM(INDIRECT("I"&amp;(ROW(C9859)-DAY(C9859))):I9859),0),0)</f>
        <v>0</v>
      </c>
      <c r="N9860" s="29">
        <f ca="1">IF(C9860&lt;Calculator!$G$27,0,IF(C9860=Calculator!$G$27,Calculator!$G$39,IF(H9860-K9860&lt;=0,IF(D9860&gt;Calculator!$G$39,IF(H9860-K9860+E9860+L9860+M9860+Calculator!$G$39&gt;Calculator!$G$39,Calculator!$G$39-(H9860+E9860+L9860+M9860-K9860),Calculator!$G$39),D9860),0)))</f>
        <v>0</v>
      </c>
    </row>
    <row r="9861" spans="1:14" ht="15.75" thickBot="1">
      <c r="A9861" s="33" t="str">
        <f ca="1">IF(C9861=Calculator!$H$27,"F",IF(Daily!D9861+Daily!H9861=0,IF(D9860+H9860&gt;0,"L",""),""))</f>
        <v/>
      </c>
      <c r="B9861" s="34">
        <v>9860</v>
      </c>
      <c r="C9861" s="19">
        <f t="shared" ca="1" si="617"/>
        <v>55790</v>
      </c>
      <c r="D9861" s="29">
        <f t="shared" ca="1" si="619"/>
        <v>0</v>
      </c>
      <c r="E9861" s="29">
        <f ca="1">IF(C9861&lt;Calculator!$D$26,0,IF(DAY($C9861)=1,IF(D9861-Calculator!$G$24&gt;0,Calculator!$G$24,D9861),0))</f>
        <v>0</v>
      </c>
      <c r="F9861" s="29">
        <f ca="1">IF(E9861&gt;0,D9861*Calculator!$G$22/12,0)</f>
        <v>0</v>
      </c>
      <c r="G9861" s="29">
        <f ca="1">IF(E9861&gt;0,(IFERROR(-PMT(Calculator!$G$22/12,Calculator!$G$23*12,Calculator!$G$20),0))-F9861,0)</f>
        <v>0</v>
      </c>
      <c r="H9861" s="29">
        <f t="shared" ca="1" si="620"/>
        <v>0</v>
      </c>
      <c r="I9861" s="29">
        <f t="shared" ca="1" si="618"/>
        <v>0</v>
      </c>
      <c r="J9861" s="30">
        <f>Calculator!$G$40</f>
        <v>6.5000000000000002E-2</v>
      </c>
      <c r="K9861" s="29">
        <f ca="1">IF(C9861&gt;=Calculator!$G$27,IF(DAY($C9861)=1,Calculator!$G$34/2,IF(DAY($C9861)=15,Calculator!$G$34/2,0)),0)</f>
        <v>0</v>
      </c>
      <c r="L9861" s="29">
        <f ca="1">IF(DAY($C9861)=28,IF(H9861=0,0,Calculator!$G$35),0)</f>
        <v>0</v>
      </c>
      <c r="M9861" s="29">
        <f ca="1">IF(I9861&gt;0,IF(DAY($C9861)=1,SUM(INDIRECT("I"&amp;(ROW(C9860)-DAY(C9860))):I9860),0),0)</f>
        <v>0</v>
      </c>
      <c r="N9861" s="29">
        <f ca="1">IF(C9861&lt;Calculator!$G$27,0,IF(C9861=Calculator!$G$27,Calculator!$G$39,IF(H9861-K9861&lt;=0,IF(D9861&gt;Calculator!$G$39,IF(H9861-K9861+E9861+L9861+M9861+Calculator!$G$39&gt;Calculator!$G$39,Calculator!$G$39-(H9861+E9861+L9861+M9861-K9861),Calculator!$G$39),D9861),0)))</f>
        <v>0</v>
      </c>
    </row>
    <row r="9862" spans="1:14" ht="15.75" thickBot="1">
      <c r="A9862" s="33" t="str">
        <f ca="1">IF(C9862=Calculator!$H$27,"F",IF(Daily!D9862+Daily!H9862=0,IF(D9861+H9861&gt;0,"L",""),""))</f>
        <v/>
      </c>
      <c r="B9862" s="34">
        <v>9861</v>
      </c>
      <c r="C9862" s="19">
        <f t="shared" ca="1" si="617"/>
        <v>55791</v>
      </c>
      <c r="D9862" s="29">
        <f t="shared" ca="1" si="619"/>
        <v>0</v>
      </c>
      <c r="E9862" s="29">
        <f ca="1">IF(C9862&lt;Calculator!$D$26,0,IF(DAY($C9862)=1,IF(D9862-Calculator!$G$24&gt;0,Calculator!$G$24,D9862),0))</f>
        <v>0</v>
      </c>
      <c r="F9862" s="29">
        <f ca="1">IF(E9862&gt;0,D9862*Calculator!$G$22/12,0)</f>
        <v>0</v>
      </c>
      <c r="G9862" s="29">
        <f ca="1">IF(E9862&gt;0,(IFERROR(-PMT(Calculator!$G$22/12,Calculator!$G$23*12,Calculator!$G$20),0))-F9862,0)</f>
        <v>0</v>
      </c>
      <c r="H9862" s="29">
        <f t="shared" ca="1" si="620"/>
        <v>0</v>
      </c>
      <c r="I9862" s="29">
        <f t="shared" ca="1" si="618"/>
        <v>0</v>
      </c>
      <c r="J9862" s="30">
        <f>Calculator!$G$40</f>
        <v>6.5000000000000002E-2</v>
      </c>
      <c r="K9862" s="29">
        <f ca="1">IF(C9862&gt;=Calculator!$G$27,IF(DAY($C9862)=1,Calculator!$G$34/2,IF(DAY($C9862)=15,Calculator!$G$34/2,0)),0)</f>
        <v>0</v>
      </c>
      <c r="L9862" s="29">
        <f ca="1">IF(DAY($C9862)=28,IF(H9862=0,0,Calculator!$G$35),0)</f>
        <v>0</v>
      </c>
      <c r="M9862" s="29">
        <f ca="1">IF(I9862&gt;0,IF(DAY($C9862)=1,SUM(INDIRECT("I"&amp;(ROW(C9861)-DAY(C9861))):I9861),0),0)</f>
        <v>0</v>
      </c>
      <c r="N9862" s="29">
        <f ca="1">IF(C9862&lt;Calculator!$G$27,0,IF(C9862=Calculator!$G$27,Calculator!$G$39,IF(H9862-K9862&lt;=0,IF(D9862&gt;Calculator!$G$39,IF(H9862-K9862+E9862+L9862+M9862+Calculator!$G$39&gt;Calculator!$G$39,Calculator!$G$39-(H9862+E9862+L9862+M9862-K9862),Calculator!$G$39),D9862),0)))</f>
        <v>0</v>
      </c>
    </row>
    <row r="9863" spans="1:14" ht="15.75" thickBot="1">
      <c r="A9863" s="33" t="str">
        <f ca="1">IF(C9863=Calculator!$H$27,"F",IF(Daily!D9863+Daily!H9863=0,IF(D9862+H9862&gt;0,"L",""),""))</f>
        <v/>
      </c>
      <c r="B9863" s="34">
        <v>9862</v>
      </c>
      <c r="C9863" s="19">
        <f t="shared" ca="1" si="617"/>
        <v>55792</v>
      </c>
      <c r="D9863" s="29">
        <f t="shared" ca="1" si="619"/>
        <v>0</v>
      </c>
      <c r="E9863" s="29">
        <f ca="1">IF(C9863&lt;Calculator!$D$26,0,IF(DAY($C9863)=1,IF(D9863-Calculator!$G$24&gt;0,Calculator!$G$24,D9863),0))</f>
        <v>0</v>
      </c>
      <c r="F9863" s="29">
        <f ca="1">IF(E9863&gt;0,D9863*Calculator!$G$22/12,0)</f>
        <v>0</v>
      </c>
      <c r="G9863" s="29">
        <f ca="1">IF(E9863&gt;0,(IFERROR(-PMT(Calculator!$G$22/12,Calculator!$G$23*12,Calculator!$G$20),0))-F9863,0)</f>
        <v>0</v>
      </c>
      <c r="H9863" s="29">
        <f t="shared" ca="1" si="620"/>
        <v>0</v>
      </c>
      <c r="I9863" s="29">
        <f t="shared" ca="1" si="618"/>
        <v>0</v>
      </c>
      <c r="J9863" s="30">
        <f>Calculator!$G$40</f>
        <v>6.5000000000000002E-2</v>
      </c>
      <c r="K9863" s="29">
        <f ca="1">IF(C9863&gt;=Calculator!$G$27,IF(DAY($C9863)=1,Calculator!$G$34/2,IF(DAY($C9863)=15,Calculator!$G$34/2,0)),0)</f>
        <v>0</v>
      </c>
      <c r="L9863" s="29">
        <f ca="1">IF(DAY($C9863)=28,IF(H9863=0,0,Calculator!$G$35),0)</f>
        <v>0</v>
      </c>
      <c r="M9863" s="29">
        <f ca="1">IF(I9863&gt;0,IF(DAY($C9863)=1,SUM(INDIRECT("I"&amp;(ROW(C9862)-DAY(C9862))):I9862),0),0)</f>
        <v>0</v>
      </c>
      <c r="N9863" s="29">
        <f ca="1">IF(C9863&lt;Calculator!$G$27,0,IF(C9863=Calculator!$G$27,Calculator!$G$39,IF(H9863-K9863&lt;=0,IF(D9863&gt;Calculator!$G$39,IF(H9863-K9863+E9863+L9863+M9863+Calculator!$G$39&gt;Calculator!$G$39,Calculator!$G$39-(H9863+E9863+L9863+M9863-K9863),Calculator!$G$39),D9863),0)))</f>
        <v>0</v>
      </c>
    </row>
    <row r="9864" spans="1:14" ht="15.75" thickBot="1">
      <c r="A9864" s="33" t="str">
        <f ca="1">IF(C9864=Calculator!$H$27,"F",IF(Daily!D9864+Daily!H9864=0,IF(D9863+H9863&gt;0,"L",""),""))</f>
        <v/>
      </c>
      <c r="B9864" s="34">
        <v>9863</v>
      </c>
      <c r="C9864" s="19">
        <f t="shared" ca="1" si="617"/>
        <v>55793</v>
      </c>
      <c r="D9864" s="29">
        <f t="shared" ca="1" si="619"/>
        <v>0</v>
      </c>
      <c r="E9864" s="29">
        <f ca="1">IF(C9864&lt;Calculator!$D$26,0,IF(DAY($C9864)=1,IF(D9864-Calculator!$G$24&gt;0,Calculator!$G$24,D9864),0))</f>
        <v>0</v>
      </c>
      <c r="F9864" s="29">
        <f ca="1">IF(E9864&gt;0,D9864*Calculator!$G$22/12,0)</f>
        <v>0</v>
      </c>
      <c r="G9864" s="29">
        <f ca="1">IF(E9864&gt;0,(IFERROR(-PMT(Calculator!$G$22/12,Calculator!$G$23*12,Calculator!$G$20),0))-F9864,0)</f>
        <v>0</v>
      </c>
      <c r="H9864" s="29">
        <f t="shared" ca="1" si="620"/>
        <v>0</v>
      </c>
      <c r="I9864" s="29">
        <f t="shared" ca="1" si="618"/>
        <v>0</v>
      </c>
      <c r="J9864" s="30">
        <f>Calculator!$G$40</f>
        <v>6.5000000000000002E-2</v>
      </c>
      <c r="K9864" s="29">
        <f ca="1">IF(C9864&gt;=Calculator!$G$27,IF(DAY($C9864)=1,Calculator!$G$34/2,IF(DAY($C9864)=15,Calculator!$G$34/2,0)),0)</f>
        <v>4500</v>
      </c>
      <c r="L9864" s="29">
        <f ca="1">IF(DAY($C9864)=28,IF(H9864=0,0,Calculator!$G$35),0)</f>
        <v>0</v>
      </c>
      <c r="M9864" s="29">
        <f ca="1">IF(I9864&gt;0,IF(DAY($C9864)=1,SUM(INDIRECT("I"&amp;(ROW(C9863)-DAY(C9863))):I9863),0),0)</f>
        <v>0</v>
      </c>
      <c r="N9864" s="29">
        <f ca="1">IF(C9864&lt;Calculator!$G$27,0,IF(C9864=Calculator!$G$27,Calculator!$G$39,IF(H9864-K9864&lt;=0,IF(D9864&gt;Calculator!$G$39,IF(H9864-K9864+E9864+L9864+M9864+Calculator!$G$39&gt;Calculator!$G$39,Calculator!$G$39-(H9864+E9864+L9864+M9864-K9864),Calculator!$G$39),D9864),0)))</f>
        <v>0</v>
      </c>
    </row>
    <row r="9865" spans="1:14" ht="15.75" thickBot="1">
      <c r="A9865" s="33" t="str">
        <f ca="1">IF(C9865=Calculator!$H$27,"F",IF(Daily!D9865+Daily!H9865=0,IF(D9864+H9864&gt;0,"L",""),""))</f>
        <v/>
      </c>
      <c r="B9865" s="34">
        <v>9864</v>
      </c>
      <c r="C9865" s="19">
        <f t="shared" ca="1" si="617"/>
        <v>55794</v>
      </c>
      <c r="D9865" s="29">
        <f t="shared" ca="1" si="619"/>
        <v>0</v>
      </c>
      <c r="E9865" s="29">
        <f ca="1">IF(C9865&lt;Calculator!$D$26,0,IF(DAY($C9865)=1,IF(D9865-Calculator!$G$24&gt;0,Calculator!$G$24,D9865),0))</f>
        <v>0</v>
      </c>
      <c r="F9865" s="29">
        <f ca="1">IF(E9865&gt;0,D9865*Calculator!$G$22/12,0)</f>
        <v>0</v>
      </c>
      <c r="G9865" s="29">
        <f ca="1">IF(E9865&gt;0,(IFERROR(-PMT(Calculator!$G$22/12,Calculator!$G$23*12,Calculator!$G$20),0))-F9865,0)</f>
        <v>0</v>
      </c>
      <c r="H9865" s="29">
        <f t="shared" ca="1" si="620"/>
        <v>0</v>
      </c>
      <c r="I9865" s="29">
        <f t="shared" ca="1" si="618"/>
        <v>0</v>
      </c>
      <c r="J9865" s="30">
        <f>Calculator!$G$40</f>
        <v>6.5000000000000002E-2</v>
      </c>
      <c r="K9865" s="29">
        <f ca="1">IF(C9865&gt;=Calculator!$G$27,IF(DAY($C9865)=1,Calculator!$G$34/2,IF(DAY($C9865)=15,Calculator!$G$34/2,0)),0)</f>
        <v>0</v>
      </c>
      <c r="L9865" s="29">
        <f ca="1">IF(DAY($C9865)=28,IF(H9865=0,0,Calculator!$G$35),0)</f>
        <v>0</v>
      </c>
      <c r="M9865" s="29">
        <f ca="1">IF(I9865&gt;0,IF(DAY($C9865)=1,SUM(INDIRECT("I"&amp;(ROW(C9864)-DAY(C9864))):I9864),0),0)</f>
        <v>0</v>
      </c>
      <c r="N9865" s="29">
        <f ca="1">IF(C9865&lt;Calculator!$G$27,0,IF(C9865=Calculator!$G$27,Calculator!$G$39,IF(H9865-K9865&lt;=0,IF(D9865&gt;Calculator!$G$39,IF(H9865-K9865+E9865+L9865+M9865+Calculator!$G$39&gt;Calculator!$G$39,Calculator!$G$39-(H9865+E9865+L9865+M9865-K9865),Calculator!$G$39),D9865),0)))</f>
        <v>0</v>
      </c>
    </row>
    <row r="9866" spans="1:14" ht="15.75" thickBot="1">
      <c r="A9866" s="33" t="str">
        <f ca="1">IF(C9866=Calculator!$H$27,"F",IF(Daily!D9866+Daily!H9866=0,IF(D9865+H9865&gt;0,"L",""),""))</f>
        <v/>
      </c>
      <c r="B9866" s="34">
        <v>9865</v>
      </c>
      <c r="C9866" s="19">
        <f t="shared" ca="1" si="617"/>
        <v>55795</v>
      </c>
      <c r="D9866" s="29">
        <f t="shared" ca="1" si="619"/>
        <v>0</v>
      </c>
      <c r="E9866" s="29">
        <f ca="1">IF(C9866&lt;Calculator!$D$26,0,IF(DAY($C9866)=1,IF(D9866-Calculator!$G$24&gt;0,Calculator!$G$24,D9866),0))</f>
        <v>0</v>
      </c>
      <c r="F9866" s="29">
        <f ca="1">IF(E9866&gt;0,D9866*Calculator!$G$22/12,0)</f>
        <v>0</v>
      </c>
      <c r="G9866" s="29">
        <f ca="1">IF(E9866&gt;0,(IFERROR(-PMT(Calculator!$G$22/12,Calculator!$G$23*12,Calculator!$G$20),0))-F9866,0)</f>
        <v>0</v>
      </c>
      <c r="H9866" s="29">
        <f t="shared" ca="1" si="620"/>
        <v>0</v>
      </c>
      <c r="I9866" s="29">
        <f t="shared" ca="1" si="618"/>
        <v>0</v>
      </c>
      <c r="J9866" s="30">
        <f>Calculator!$G$40</f>
        <v>6.5000000000000002E-2</v>
      </c>
      <c r="K9866" s="29">
        <f ca="1">IF(C9866&gt;=Calculator!$G$27,IF(DAY($C9866)=1,Calculator!$G$34/2,IF(DAY($C9866)=15,Calculator!$G$34/2,0)),0)</f>
        <v>0</v>
      </c>
      <c r="L9866" s="29">
        <f ca="1">IF(DAY($C9866)=28,IF(H9866=0,0,Calculator!$G$35),0)</f>
        <v>0</v>
      </c>
      <c r="M9866" s="29">
        <f ca="1">IF(I9866&gt;0,IF(DAY($C9866)=1,SUM(INDIRECT("I"&amp;(ROW(C9865)-DAY(C9865))):I9865),0),0)</f>
        <v>0</v>
      </c>
      <c r="N9866" s="29">
        <f ca="1">IF(C9866&lt;Calculator!$G$27,0,IF(C9866=Calculator!$G$27,Calculator!$G$39,IF(H9866-K9866&lt;=0,IF(D9866&gt;Calculator!$G$39,IF(H9866-K9866+E9866+L9866+M9866+Calculator!$G$39&gt;Calculator!$G$39,Calculator!$G$39-(H9866+E9866+L9866+M9866-K9866),Calculator!$G$39),D9866),0)))</f>
        <v>0</v>
      </c>
    </row>
    <row r="9867" spans="1:14" ht="15.75" thickBot="1">
      <c r="A9867" s="33" t="str">
        <f ca="1">IF(C9867=Calculator!$H$27,"F",IF(Daily!D9867+Daily!H9867=0,IF(D9866+H9866&gt;0,"L",""),""))</f>
        <v/>
      </c>
      <c r="B9867" s="34">
        <v>9866</v>
      </c>
      <c r="C9867" s="19">
        <f t="shared" ca="1" si="617"/>
        <v>55796</v>
      </c>
      <c r="D9867" s="29">
        <f t="shared" ca="1" si="619"/>
        <v>0</v>
      </c>
      <c r="E9867" s="29">
        <f ca="1">IF(C9867&lt;Calculator!$D$26,0,IF(DAY($C9867)=1,IF(D9867-Calculator!$G$24&gt;0,Calculator!$G$24,D9867),0))</f>
        <v>0</v>
      </c>
      <c r="F9867" s="29">
        <f ca="1">IF(E9867&gt;0,D9867*Calculator!$G$22/12,0)</f>
        <v>0</v>
      </c>
      <c r="G9867" s="29">
        <f ca="1">IF(E9867&gt;0,(IFERROR(-PMT(Calculator!$G$22/12,Calculator!$G$23*12,Calculator!$G$20),0))-F9867,0)</f>
        <v>0</v>
      </c>
      <c r="H9867" s="29">
        <f t="shared" ca="1" si="620"/>
        <v>0</v>
      </c>
      <c r="I9867" s="29">
        <f t="shared" ca="1" si="618"/>
        <v>0</v>
      </c>
      <c r="J9867" s="30">
        <f>Calculator!$G$40</f>
        <v>6.5000000000000002E-2</v>
      </c>
      <c r="K9867" s="29">
        <f ca="1">IF(C9867&gt;=Calculator!$G$27,IF(DAY($C9867)=1,Calculator!$G$34/2,IF(DAY($C9867)=15,Calculator!$G$34/2,0)),0)</f>
        <v>0</v>
      </c>
      <c r="L9867" s="29">
        <f ca="1">IF(DAY($C9867)=28,IF(H9867=0,0,Calculator!$G$35),0)</f>
        <v>0</v>
      </c>
      <c r="M9867" s="29">
        <f ca="1">IF(I9867&gt;0,IF(DAY($C9867)=1,SUM(INDIRECT("I"&amp;(ROW(C9866)-DAY(C9866))):I9866),0),0)</f>
        <v>0</v>
      </c>
      <c r="N9867" s="29">
        <f ca="1">IF(C9867&lt;Calculator!$G$27,0,IF(C9867=Calculator!$G$27,Calculator!$G$39,IF(H9867-K9867&lt;=0,IF(D9867&gt;Calculator!$G$39,IF(H9867-K9867+E9867+L9867+M9867+Calculator!$G$39&gt;Calculator!$G$39,Calculator!$G$39-(H9867+E9867+L9867+M9867-K9867),Calculator!$G$39),D9867),0)))</f>
        <v>0</v>
      </c>
    </row>
    <row r="9868" spans="1:14" ht="15.75" thickBot="1">
      <c r="A9868" s="33" t="str">
        <f ca="1">IF(C9868=Calculator!$H$27,"F",IF(Daily!D9868+Daily!H9868=0,IF(D9867+H9867&gt;0,"L",""),""))</f>
        <v/>
      </c>
      <c r="B9868" s="34">
        <v>9867</v>
      </c>
      <c r="C9868" s="19">
        <f t="shared" ca="1" si="617"/>
        <v>55797</v>
      </c>
      <c r="D9868" s="29">
        <f t="shared" ca="1" si="619"/>
        <v>0</v>
      </c>
      <c r="E9868" s="29">
        <f ca="1">IF(C9868&lt;Calculator!$D$26,0,IF(DAY($C9868)=1,IF(D9868-Calculator!$G$24&gt;0,Calculator!$G$24,D9868),0))</f>
        <v>0</v>
      </c>
      <c r="F9868" s="29">
        <f ca="1">IF(E9868&gt;0,D9868*Calculator!$G$22/12,0)</f>
        <v>0</v>
      </c>
      <c r="G9868" s="29">
        <f ca="1">IF(E9868&gt;0,(IFERROR(-PMT(Calculator!$G$22/12,Calculator!$G$23*12,Calculator!$G$20),0))-F9868,0)</f>
        <v>0</v>
      </c>
      <c r="H9868" s="29">
        <f t="shared" ca="1" si="620"/>
        <v>0</v>
      </c>
      <c r="I9868" s="29">
        <f t="shared" ca="1" si="618"/>
        <v>0</v>
      </c>
      <c r="J9868" s="30">
        <f>Calculator!$G$40</f>
        <v>6.5000000000000002E-2</v>
      </c>
      <c r="K9868" s="29">
        <f ca="1">IF(C9868&gt;=Calculator!$G$27,IF(DAY($C9868)=1,Calculator!$G$34/2,IF(DAY($C9868)=15,Calculator!$G$34/2,0)),0)</f>
        <v>0</v>
      </c>
      <c r="L9868" s="29">
        <f ca="1">IF(DAY($C9868)=28,IF(H9868=0,0,Calculator!$G$35),0)</f>
        <v>0</v>
      </c>
      <c r="M9868" s="29">
        <f ca="1">IF(I9868&gt;0,IF(DAY($C9868)=1,SUM(INDIRECT("I"&amp;(ROW(C9867)-DAY(C9867))):I9867),0),0)</f>
        <v>0</v>
      </c>
      <c r="N9868" s="29">
        <f ca="1">IF(C9868&lt;Calculator!$G$27,0,IF(C9868=Calculator!$G$27,Calculator!$G$39,IF(H9868-K9868&lt;=0,IF(D9868&gt;Calculator!$G$39,IF(H9868-K9868+E9868+L9868+M9868+Calculator!$G$39&gt;Calculator!$G$39,Calculator!$G$39-(H9868+E9868+L9868+M9868-K9868),Calculator!$G$39),D9868),0)))</f>
        <v>0</v>
      </c>
    </row>
    <row r="9869" spans="1:14" ht="15.75" thickBot="1">
      <c r="A9869" s="33" t="str">
        <f ca="1">IF(C9869=Calculator!$H$27,"F",IF(Daily!D9869+Daily!H9869=0,IF(D9868+H9868&gt;0,"L",""),""))</f>
        <v/>
      </c>
      <c r="B9869" s="34">
        <v>9868</v>
      </c>
      <c r="C9869" s="19">
        <f t="shared" ca="1" si="617"/>
        <v>55798</v>
      </c>
      <c r="D9869" s="29">
        <f t="shared" ca="1" si="619"/>
        <v>0</v>
      </c>
      <c r="E9869" s="29">
        <f ca="1">IF(C9869&lt;Calculator!$D$26,0,IF(DAY($C9869)=1,IF(D9869-Calculator!$G$24&gt;0,Calculator!$G$24,D9869),0))</f>
        <v>0</v>
      </c>
      <c r="F9869" s="29">
        <f ca="1">IF(E9869&gt;0,D9869*Calculator!$G$22/12,0)</f>
        <v>0</v>
      </c>
      <c r="G9869" s="29">
        <f ca="1">IF(E9869&gt;0,(IFERROR(-PMT(Calculator!$G$22/12,Calculator!$G$23*12,Calculator!$G$20),0))-F9869,0)</f>
        <v>0</v>
      </c>
      <c r="H9869" s="29">
        <f t="shared" ca="1" si="620"/>
        <v>0</v>
      </c>
      <c r="I9869" s="29">
        <f t="shared" ca="1" si="618"/>
        <v>0</v>
      </c>
      <c r="J9869" s="30">
        <f>Calculator!$G$40</f>
        <v>6.5000000000000002E-2</v>
      </c>
      <c r="K9869" s="29">
        <f ca="1">IF(C9869&gt;=Calculator!$G$27,IF(DAY($C9869)=1,Calculator!$G$34/2,IF(DAY($C9869)=15,Calculator!$G$34/2,0)),0)</f>
        <v>0</v>
      </c>
      <c r="L9869" s="29">
        <f ca="1">IF(DAY($C9869)=28,IF(H9869=0,0,Calculator!$G$35),0)</f>
        <v>0</v>
      </c>
      <c r="M9869" s="29">
        <f ca="1">IF(I9869&gt;0,IF(DAY($C9869)=1,SUM(INDIRECT("I"&amp;(ROW(C9868)-DAY(C9868))):I9868),0),0)</f>
        <v>0</v>
      </c>
      <c r="N9869" s="29">
        <f ca="1">IF(C9869&lt;Calculator!$G$27,0,IF(C9869=Calculator!$G$27,Calculator!$G$39,IF(H9869-K9869&lt;=0,IF(D9869&gt;Calculator!$G$39,IF(H9869-K9869+E9869+L9869+M9869+Calculator!$G$39&gt;Calculator!$G$39,Calculator!$G$39-(H9869+E9869+L9869+M9869-K9869),Calculator!$G$39),D9869),0)))</f>
        <v>0</v>
      </c>
    </row>
    <row r="9870" spans="1:14" ht="15.75" thickBot="1">
      <c r="A9870" s="33" t="str">
        <f ca="1">IF(C9870=Calculator!$H$27,"F",IF(Daily!D9870+Daily!H9870=0,IF(D9869+H9869&gt;0,"L",""),""))</f>
        <v/>
      </c>
      <c r="B9870" s="34">
        <v>9869</v>
      </c>
      <c r="C9870" s="19">
        <f t="shared" ca="1" si="617"/>
        <v>55799</v>
      </c>
      <c r="D9870" s="29">
        <f t="shared" ca="1" si="619"/>
        <v>0</v>
      </c>
      <c r="E9870" s="29">
        <f ca="1">IF(C9870&lt;Calculator!$D$26,0,IF(DAY($C9870)=1,IF(D9870-Calculator!$G$24&gt;0,Calculator!$G$24,D9870),0))</f>
        <v>0</v>
      </c>
      <c r="F9870" s="29">
        <f ca="1">IF(E9870&gt;0,D9870*Calculator!$G$22/12,0)</f>
        <v>0</v>
      </c>
      <c r="G9870" s="29">
        <f ca="1">IF(E9870&gt;0,(IFERROR(-PMT(Calculator!$G$22/12,Calculator!$G$23*12,Calculator!$G$20),0))-F9870,0)</f>
        <v>0</v>
      </c>
      <c r="H9870" s="29">
        <f t="shared" ca="1" si="620"/>
        <v>0</v>
      </c>
      <c r="I9870" s="29">
        <f t="shared" ca="1" si="618"/>
        <v>0</v>
      </c>
      <c r="J9870" s="30">
        <f>Calculator!$G$40</f>
        <v>6.5000000000000002E-2</v>
      </c>
      <c r="K9870" s="29">
        <f ca="1">IF(C9870&gt;=Calculator!$G$27,IF(DAY($C9870)=1,Calculator!$G$34/2,IF(DAY($C9870)=15,Calculator!$G$34/2,0)),0)</f>
        <v>0</v>
      </c>
      <c r="L9870" s="29">
        <f ca="1">IF(DAY($C9870)=28,IF(H9870=0,0,Calculator!$G$35),0)</f>
        <v>0</v>
      </c>
      <c r="M9870" s="29">
        <f ca="1">IF(I9870&gt;0,IF(DAY($C9870)=1,SUM(INDIRECT("I"&amp;(ROW(C9869)-DAY(C9869))):I9869),0),0)</f>
        <v>0</v>
      </c>
      <c r="N9870" s="29">
        <f ca="1">IF(C9870&lt;Calculator!$G$27,0,IF(C9870=Calculator!$G$27,Calculator!$G$39,IF(H9870-K9870&lt;=0,IF(D9870&gt;Calculator!$G$39,IF(H9870-K9870+E9870+L9870+M9870+Calculator!$G$39&gt;Calculator!$G$39,Calculator!$G$39-(H9870+E9870+L9870+M9870-K9870),Calculator!$G$39),D9870),0)))</f>
        <v>0</v>
      </c>
    </row>
    <row r="9871" spans="1:14" ht="15.75" thickBot="1">
      <c r="A9871" s="33" t="str">
        <f ca="1">IF(C9871=Calculator!$H$27,"F",IF(Daily!D9871+Daily!H9871=0,IF(D9870+H9870&gt;0,"L",""),""))</f>
        <v/>
      </c>
      <c r="B9871" s="34">
        <v>9870</v>
      </c>
      <c r="C9871" s="19">
        <f t="shared" ca="1" si="617"/>
        <v>55800</v>
      </c>
      <c r="D9871" s="29">
        <f t="shared" ca="1" si="619"/>
        <v>0</v>
      </c>
      <c r="E9871" s="29">
        <f ca="1">IF(C9871&lt;Calculator!$D$26,0,IF(DAY($C9871)=1,IF(D9871-Calculator!$G$24&gt;0,Calculator!$G$24,D9871),0))</f>
        <v>0</v>
      </c>
      <c r="F9871" s="29">
        <f ca="1">IF(E9871&gt;0,D9871*Calculator!$G$22/12,0)</f>
        <v>0</v>
      </c>
      <c r="G9871" s="29">
        <f ca="1">IF(E9871&gt;0,(IFERROR(-PMT(Calculator!$G$22/12,Calculator!$G$23*12,Calculator!$G$20),0))-F9871,0)</f>
        <v>0</v>
      </c>
      <c r="H9871" s="29">
        <f t="shared" ca="1" si="620"/>
        <v>0</v>
      </c>
      <c r="I9871" s="29">
        <f t="shared" ca="1" si="618"/>
        <v>0</v>
      </c>
      <c r="J9871" s="30">
        <f>Calculator!$G$40</f>
        <v>6.5000000000000002E-2</v>
      </c>
      <c r="K9871" s="29">
        <f ca="1">IF(C9871&gt;=Calculator!$G$27,IF(DAY($C9871)=1,Calculator!$G$34/2,IF(DAY($C9871)=15,Calculator!$G$34/2,0)),0)</f>
        <v>0</v>
      </c>
      <c r="L9871" s="29">
        <f ca="1">IF(DAY($C9871)=28,IF(H9871=0,0,Calculator!$G$35),0)</f>
        <v>0</v>
      </c>
      <c r="M9871" s="29">
        <f ca="1">IF(I9871&gt;0,IF(DAY($C9871)=1,SUM(INDIRECT("I"&amp;(ROW(C9870)-DAY(C9870))):I9870),0),0)</f>
        <v>0</v>
      </c>
      <c r="N9871" s="29">
        <f ca="1">IF(C9871&lt;Calculator!$G$27,0,IF(C9871=Calculator!$G$27,Calculator!$G$39,IF(H9871-K9871&lt;=0,IF(D9871&gt;Calculator!$G$39,IF(H9871-K9871+E9871+L9871+M9871+Calculator!$G$39&gt;Calculator!$G$39,Calculator!$G$39-(H9871+E9871+L9871+M9871-K9871),Calculator!$G$39),D9871),0)))</f>
        <v>0</v>
      </c>
    </row>
    <row r="9872" spans="1:14" ht="15.75" thickBot="1">
      <c r="A9872" s="33" t="str">
        <f ca="1">IF(C9872=Calculator!$H$27,"F",IF(Daily!D9872+Daily!H9872=0,IF(D9871+H9871&gt;0,"L",""),""))</f>
        <v/>
      </c>
      <c r="B9872" s="34">
        <v>9871</v>
      </c>
      <c r="C9872" s="19">
        <f t="shared" ca="1" si="617"/>
        <v>55801</v>
      </c>
      <c r="D9872" s="29">
        <f t="shared" ca="1" si="619"/>
        <v>0</v>
      </c>
      <c r="E9872" s="29">
        <f ca="1">IF(C9872&lt;Calculator!$D$26,0,IF(DAY($C9872)=1,IF(D9872-Calculator!$G$24&gt;0,Calculator!$G$24,D9872),0))</f>
        <v>0</v>
      </c>
      <c r="F9872" s="29">
        <f ca="1">IF(E9872&gt;0,D9872*Calculator!$G$22/12,0)</f>
        <v>0</v>
      </c>
      <c r="G9872" s="29">
        <f ca="1">IF(E9872&gt;0,(IFERROR(-PMT(Calculator!$G$22/12,Calculator!$G$23*12,Calculator!$G$20),0))-F9872,0)</f>
        <v>0</v>
      </c>
      <c r="H9872" s="29">
        <f t="shared" ca="1" si="620"/>
        <v>0</v>
      </c>
      <c r="I9872" s="29">
        <f t="shared" ca="1" si="618"/>
        <v>0</v>
      </c>
      <c r="J9872" s="30">
        <f>Calculator!$G$40</f>
        <v>6.5000000000000002E-2</v>
      </c>
      <c r="K9872" s="29">
        <f ca="1">IF(C9872&gt;=Calculator!$G$27,IF(DAY($C9872)=1,Calculator!$G$34/2,IF(DAY($C9872)=15,Calculator!$G$34/2,0)),0)</f>
        <v>0</v>
      </c>
      <c r="L9872" s="29">
        <f ca="1">IF(DAY($C9872)=28,IF(H9872=0,0,Calculator!$G$35),0)</f>
        <v>0</v>
      </c>
      <c r="M9872" s="29">
        <f ca="1">IF(I9872&gt;0,IF(DAY($C9872)=1,SUM(INDIRECT("I"&amp;(ROW(C9871)-DAY(C9871))):I9871),0),0)</f>
        <v>0</v>
      </c>
      <c r="N9872" s="29">
        <f ca="1">IF(C9872&lt;Calculator!$G$27,0,IF(C9872=Calculator!$G$27,Calculator!$G$39,IF(H9872-K9872&lt;=0,IF(D9872&gt;Calculator!$G$39,IF(H9872-K9872+E9872+L9872+M9872+Calculator!$G$39&gt;Calculator!$G$39,Calculator!$G$39-(H9872+E9872+L9872+M9872-K9872),Calculator!$G$39),D9872),0)))</f>
        <v>0</v>
      </c>
    </row>
    <row r="9873" spans="1:14" ht="15.75" thickBot="1">
      <c r="A9873" s="33" t="str">
        <f ca="1">IF(C9873=Calculator!$H$27,"F",IF(Daily!D9873+Daily!H9873=0,IF(D9872+H9872&gt;0,"L",""),""))</f>
        <v/>
      </c>
      <c r="B9873" s="34">
        <v>9872</v>
      </c>
      <c r="C9873" s="19">
        <f t="shared" ca="1" si="617"/>
        <v>55802</v>
      </c>
      <c r="D9873" s="29">
        <f t="shared" ca="1" si="619"/>
        <v>0</v>
      </c>
      <c r="E9873" s="29">
        <f ca="1">IF(C9873&lt;Calculator!$D$26,0,IF(DAY($C9873)=1,IF(D9873-Calculator!$G$24&gt;0,Calculator!$G$24,D9873),0))</f>
        <v>0</v>
      </c>
      <c r="F9873" s="29">
        <f ca="1">IF(E9873&gt;0,D9873*Calculator!$G$22/12,0)</f>
        <v>0</v>
      </c>
      <c r="G9873" s="29">
        <f ca="1">IF(E9873&gt;0,(IFERROR(-PMT(Calculator!$G$22/12,Calculator!$G$23*12,Calculator!$G$20),0))-F9873,0)</f>
        <v>0</v>
      </c>
      <c r="H9873" s="29">
        <f t="shared" ca="1" si="620"/>
        <v>0</v>
      </c>
      <c r="I9873" s="29">
        <f t="shared" ca="1" si="618"/>
        <v>0</v>
      </c>
      <c r="J9873" s="30">
        <f>Calculator!$G$40</f>
        <v>6.5000000000000002E-2</v>
      </c>
      <c r="K9873" s="29">
        <f ca="1">IF(C9873&gt;=Calculator!$G$27,IF(DAY($C9873)=1,Calculator!$G$34/2,IF(DAY($C9873)=15,Calculator!$G$34/2,0)),0)</f>
        <v>0</v>
      </c>
      <c r="L9873" s="29">
        <f ca="1">IF(DAY($C9873)=28,IF(H9873=0,0,Calculator!$G$35),0)</f>
        <v>0</v>
      </c>
      <c r="M9873" s="29">
        <f ca="1">IF(I9873&gt;0,IF(DAY($C9873)=1,SUM(INDIRECT("I"&amp;(ROW(C9872)-DAY(C9872))):I9872),0),0)</f>
        <v>0</v>
      </c>
      <c r="N9873" s="29">
        <f ca="1">IF(C9873&lt;Calculator!$G$27,0,IF(C9873=Calculator!$G$27,Calculator!$G$39,IF(H9873-K9873&lt;=0,IF(D9873&gt;Calculator!$G$39,IF(H9873-K9873+E9873+L9873+M9873+Calculator!$G$39&gt;Calculator!$G$39,Calculator!$G$39-(H9873+E9873+L9873+M9873-K9873),Calculator!$G$39),D9873),0)))</f>
        <v>0</v>
      </c>
    </row>
    <row r="9874" spans="1:14" ht="15.75" thickBot="1">
      <c r="A9874" s="33" t="str">
        <f ca="1">IF(C9874=Calculator!$H$27,"F",IF(Daily!D9874+Daily!H9874=0,IF(D9873+H9873&gt;0,"L",""),""))</f>
        <v/>
      </c>
      <c r="B9874" s="34">
        <v>9873</v>
      </c>
      <c r="C9874" s="19">
        <f t="shared" ca="1" si="617"/>
        <v>55803</v>
      </c>
      <c r="D9874" s="29">
        <f t="shared" ca="1" si="619"/>
        <v>0</v>
      </c>
      <c r="E9874" s="29">
        <f ca="1">IF(C9874&lt;Calculator!$D$26,0,IF(DAY($C9874)=1,IF(D9874-Calculator!$G$24&gt;0,Calculator!$G$24,D9874),0))</f>
        <v>0</v>
      </c>
      <c r="F9874" s="29">
        <f ca="1">IF(E9874&gt;0,D9874*Calculator!$G$22/12,0)</f>
        <v>0</v>
      </c>
      <c r="G9874" s="29">
        <f ca="1">IF(E9874&gt;0,(IFERROR(-PMT(Calculator!$G$22/12,Calculator!$G$23*12,Calculator!$G$20),0))-F9874,0)</f>
        <v>0</v>
      </c>
      <c r="H9874" s="29">
        <f t="shared" ca="1" si="620"/>
        <v>0</v>
      </c>
      <c r="I9874" s="29">
        <f t="shared" ca="1" si="618"/>
        <v>0</v>
      </c>
      <c r="J9874" s="30">
        <f>Calculator!$G$40</f>
        <v>6.5000000000000002E-2</v>
      </c>
      <c r="K9874" s="29">
        <f ca="1">IF(C9874&gt;=Calculator!$G$27,IF(DAY($C9874)=1,Calculator!$G$34/2,IF(DAY($C9874)=15,Calculator!$G$34/2,0)),0)</f>
        <v>0</v>
      </c>
      <c r="L9874" s="29">
        <f ca="1">IF(DAY($C9874)=28,IF(H9874=0,0,Calculator!$G$35),0)</f>
        <v>0</v>
      </c>
      <c r="M9874" s="29">
        <f ca="1">IF(I9874&gt;0,IF(DAY($C9874)=1,SUM(INDIRECT("I"&amp;(ROW(C9873)-DAY(C9873))):I9873),0),0)</f>
        <v>0</v>
      </c>
      <c r="N9874" s="29">
        <f ca="1">IF(C9874&lt;Calculator!$G$27,0,IF(C9874=Calculator!$G$27,Calculator!$G$39,IF(H9874-K9874&lt;=0,IF(D9874&gt;Calculator!$G$39,IF(H9874-K9874+E9874+L9874+M9874+Calculator!$G$39&gt;Calculator!$G$39,Calculator!$G$39-(H9874+E9874+L9874+M9874-K9874),Calculator!$G$39),D9874),0)))</f>
        <v>0</v>
      </c>
    </row>
    <row r="9875" spans="1:14" ht="15.75" thickBot="1">
      <c r="A9875" s="33" t="str">
        <f ca="1">IF(C9875=Calculator!$H$27,"F",IF(Daily!D9875+Daily!H9875=0,IF(D9874+H9874&gt;0,"L",""),""))</f>
        <v/>
      </c>
      <c r="B9875" s="34">
        <v>9874</v>
      </c>
      <c r="C9875" s="19">
        <f t="shared" ca="1" si="617"/>
        <v>55804</v>
      </c>
      <c r="D9875" s="29">
        <f t="shared" ca="1" si="619"/>
        <v>0</v>
      </c>
      <c r="E9875" s="29">
        <f ca="1">IF(C9875&lt;Calculator!$D$26,0,IF(DAY($C9875)=1,IF(D9875-Calculator!$G$24&gt;0,Calculator!$G$24,D9875),0))</f>
        <v>0</v>
      </c>
      <c r="F9875" s="29">
        <f ca="1">IF(E9875&gt;0,D9875*Calculator!$G$22/12,0)</f>
        <v>0</v>
      </c>
      <c r="G9875" s="29">
        <f ca="1">IF(E9875&gt;0,(IFERROR(-PMT(Calculator!$G$22/12,Calculator!$G$23*12,Calculator!$G$20),0))-F9875,0)</f>
        <v>0</v>
      </c>
      <c r="H9875" s="29">
        <f t="shared" ca="1" si="620"/>
        <v>0</v>
      </c>
      <c r="I9875" s="29">
        <f t="shared" ca="1" si="618"/>
        <v>0</v>
      </c>
      <c r="J9875" s="30">
        <f>Calculator!$G$40</f>
        <v>6.5000000000000002E-2</v>
      </c>
      <c r="K9875" s="29">
        <f ca="1">IF(C9875&gt;=Calculator!$G$27,IF(DAY($C9875)=1,Calculator!$G$34/2,IF(DAY($C9875)=15,Calculator!$G$34/2,0)),0)</f>
        <v>0</v>
      </c>
      <c r="L9875" s="29">
        <f ca="1">IF(DAY($C9875)=28,IF(H9875=0,0,Calculator!$G$35),0)</f>
        <v>0</v>
      </c>
      <c r="M9875" s="29">
        <f ca="1">IF(I9875&gt;0,IF(DAY($C9875)=1,SUM(INDIRECT("I"&amp;(ROW(C9874)-DAY(C9874))):I9874),0),0)</f>
        <v>0</v>
      </c>
      <c r="N9875" s="29">
        <f ca="1">IF(C9875&lt;Calculator!$G$27,0,IF(C9875=Calculator!$G$27,Calculator!$G$39,IF(H9875-K9875&lt;=0,IF(D9875&gt;Calculator!$G$39,IF(H9875-K9875+E9875+L9875+M9875+Calculator!$G$39&gt;Calculator!$G$39,Calculator!$G$39-(H9875+E9875+L9875+M9875-K9875),Calculator!$G$39),D9875),0)))</f>
        <v>0</v>
      </c>
    </row>
    <row r="9876" spans="1:14" ht="15.75" thickBot="1">
      <c r="A9876" s="33" t="str">
        <f ca="1">IF(C9876=Calculator!$H$27,"F",IF(Daily!D9876+Daily!H9876=0,IF(D9875+H9875&gt;0,"L",""),""))</f>
        <v/>
      </c>
      <c r="B9876" s="34">
        <v>9875</v>
      </c>
      <c r="C9876" s="19">
        <f t="shared" ca="1" si="617"/>
        <v>55805</v>
      </c>
      <c r="D9876" s="29">
        <f t="shared" ca="1" si="619"/>
        <v>0</v>
      </c>
      <c r="E9876" s="29">
        <f ca="1">IF(C9876&lt;Calculator!$D$26,0,IF(DAY($C9876)=1,IF(D9876-Calculator!$G$24&gt;0,Calculator!$G$24,D9876),0))</f>
        <v>0</v>
      </c>
      <c r="F9876" s="29">
        <f ca="1">IF(E9876&gt;0,D9876*Calculator!$G$22/12,0)</f>
        <v>0</v>
      </c>
      <c r="G9876" s="29">
        <f ca="1">IF(E9876&gt;0,(IFERROR(-PMT(Calculator!$G$22/12,Calculator!$G$23*12,Calculator!$G$20),0))-F9876,0)</f>
        <v>0</v>
      </c>
      <c r="H9876" s="29">
        <f t="shared" ca="1" si="620"/>
        <v>0</v>
      </c>
      <c r="I9876" s="29">
        <f t="shared" ca="1" si="618"/>
        <v>0</v>
      </c>
      <c r="J9876" s="30">
        <f>Calculator!$G$40</f>
        <v>6.5000000000000002E-2</v>
      </c>
      <c r="K9876" s="29">
        <f ca="1">IF(C9876&gt;=Calculator!$G$27,IF(DAY($C9876)=1,Calculator!$G$34/2,IF(DAY($C9876)=15,Calculator!$G$34/2,0)),0)</f>
        <v>0</v>
      </c>
      <c r="L9876" s="29">
        <f ca="1">IF(DAY($C9876)=28,IF(H9876=0,0,Calculator!$G$35),0)</f>
        <v>0</v>
      </c>
      <c r="M9876" s="29">
        <f ca="1">IF(I9876&gt;0,IF(DAY($C9876)=1,SUM(INDIRECT("I"&amp;(ROW(C9875)-DAY(C9875))):I9875),0),0)</f>
        <v>0</v>
      </c>
      <c r="N9876" s="29">
        <f ca="1">IF(C9876&lt;Calculator!$G$27,0,IF(C9876=Calculator!$G$27,Calculator!$G$39,IF(H9876-K9876&lt;=0,IF(D9876&gt;Calculator!$G$39,IF(H9876-K9876+E9876+L9876+M9876+Calculator!$G$39&gt;Calculator!$G$39,Calculator!$G$39-(H9876+E9876+L9876+M9876-K9876),Calculator!$G$39),D9876),0)))</f>
        <v>0</v>
      </c>
    </row>
    <row r="9877" spans="1:14" ht="15.75" thickBot="1">
      <c r="A9877" s="33" t="str">
        <f ca="1">IF(C9877=Calculator!$H$27,"F",IF(Daily!D9877+Daily!H9877=0,IF(D9876+H9876&gt;0,"L",""),""))</f>
        <v/>
      </c>
      <c r="B9877" s="34">
        <v>9876</v>
      </c>
      <c r="C9877" s="19">
        <f t="shared" ca="1" si="617"/>
        <v>55806</v>
      </c>
      <c r="D9877" s="29">
        <f t="shared" ca="1" si="619"/>
        <v>0</v>
      </c>
      <c r="E9877" s="29">
        <f ca="1">IF(C9877&lt;Calculator!$D$26,0,IF(DAY($C9877)=1,IF(D9877-Calculator!$G$24&gt;0,Calculator!$G$24,D9877),0))</f>
        <v>0</v>
      </c>
      <c r="F9877" s="29">
        <f ca="1">IF(E9877&gt;0,D9877*Calculator!$G$22/12,0)</f>
        <v>0</v>
      </c>
      <c r="G9877" s="29">
        <f ca="1">IF(E9877&gt;0,(IFERROR(-PMT(Calculator!$G$22/12,Calculator!$G$23*12,Calculator!$G$20),0))-F9877,0)</f>
        <v>0</v>
      </c>
      <c r="H9877" s="29">
        <f t="shared" ca="1" si="620"/>
        <v>0</v>
      </c>
      <c r="I9877" s="29">
        <f t="shared" ca="1" si="618"/>
        <v>0</v>
      </c>
      <c r="J9877" s="30">
        <f>Calculator!$G$40</f>
        <v>6.5000000000000002E-2</v>
      </c>
      <c r="K9877" s="29">
        <f ca="1">IF(C9877&gt;=Calculator!$G$27,IF(DAY($C9877)=1,Calculator!$G$34/2,IF(DAY($C9877)=15,Calculator!$G$34/2,0)),0)</f>
        <v>0</v>
      </c>
      <c r="L9877" s="29">
        <f ca="1">IF(DAY($C9877)=28,IF(H9877=0,0,Calculator!$G$35),0)</f>
        <v>0</v>
      </c>
      <c r="M9877" s="29">
        <f ca="1">IF(I9877&gt;0,IF(DAY($C9877)=1,SUM(INDIRECT("I"&amp;(ROW(C9876)-DAY(C9876))):I9876),0),0)</f>
        <v>0</v>
      </c>
      <c r="N9877" s="29">
        <f ca="1">IF(C9877&lt;Calculator!$G$27,0,IF(C9877=Calculator!$G$27,Calculator!$G$39,IF(H9877-K9877&lt;=0,IF(D9877&gt;Calculator!$G$39,IF(H9877-K9877+E9877+L9877+M9877+Calculator!$G$39&gt;Calculator!$G$39,Calculator!$G$39-(H9877+E9877+L9877+M9877-K9877),Calculator!$G$39),D9877),0)))</f>
        <v>0</v>
      </c>
    </row>
    <row r="9878" spans="1:14" ht="15.75" thickBot="1">
      <c r="A9878" s="33" t="str">
        <f ca="1">IF(C9878=Calculator!$H$27,"F",IF(Daily!D9878+Daily!H9878=0,IF(D9877+H9877&gt;0,"L",""),""))</f>
        <v/>
      </c>
      <c r="B9878" s="34">
        <v>9877</v>
      </c>
      <c r="C9878" s="19">
        <f t="shared" ca="1" si="617"/>
        <v>55807</v>
      </c>
      <c r="D9878" s="29">
        <f t="shared" ca="1" si="619"/>
        <v>0</v>
      </c>
      <c r="E9878" s="29">
        <f ca="1">IF(C9878&lt;Calculator!$D$26,0,IF(DAY($C9878)=1,IF(D9878-Calculator!$G$24&gt;0,Calculator!$G$24,D9878),0))</f>
        <v>0</v>
      </c>
      <c r="F9878" s="29">
        <f ca="1">IF(E9878&gt;0,D9878*Calculator!$G$22/12,0)</f>
        <v>0</v>
      </c>
      <c r="G9878" s="29">
        <f ca="1">IF(E9878&gt;0,(IFERROR(-PMT(Calculator!$G$22/12,Calculator!$G$23*12,Calculator!$G$20),0))-F9878,0)</f>
        <v>0</v>
      </c>
      <c r="H9878" s="29">
        <f t="shared" ca="1" si="620"/>
        <v>0</v>
      </c>
      <c r="I9878" s="29">
        <f t="shared" ca="1" si="618"/>
        <v>0</v>
      </c>
      <c r="J9878" s="30">
        <f>Calculator!$G$40</f>
        <v>6.5000000000000002E-2</v>
      </c>
      <c r="K9878" s="29">
        <f ca="1">IF(C9878&gt;=Calculator!$G$27,IF(DAY($C9878)=1,Calculator!$G$34/2,IF(DAY($C9878)=15,Calculator!$G$34/2,0)),0)</f>
        <v>4500</v>
      </c>
      <c r="L9878" s="29">
        <f ca="1">IF(DAY($C9878)=28,IF(H9878=0,0,Calculator!$G$35),0)</f>
        <v>0</v>
      </c>
      <c r="M9878" s="29">
        <f ca="1">IF(I9878&gt;0,IF(DAY($C9878)=1,SUM(INDIRECT("I"&amp;(ROW(C9877)-DAY(C9877))):I9877),0),0)</f>
        <v>0</v>
      </c>
      <c r="N9878" s="29">
        <f ca="1">IF(C9878&lt;Calculator!$G$27,0,IF(C9878=Calculator!$G$27,Calculator!$G$39,IF(H9878-K9878&lt;=0,IF(D9878&gt;Calculator!$G$39,IF(H9878-K9878+E9878+L9878+M9878+Calculator!$G$39&gt;Calculator!$G$39,Calculator!$G$39-(H9878+E9878+L9878+M9878-K9878),Calculator!$G$39),D9878),0)))</f>
        <v>0</v>
      </c>
    </row>
    <row r="9879" spans="1:14" ht="15.75" thickBot="1">
      <c r="A9879" s="33" t="str">
        <f ca="1">IF(C9879=Calculator!$H$27,"F",IF(Daily!D9879+Daily!H9879=0,IF(D9878+H9878&gt;0,"L",""),""))</f>
        <v/>
      </c>
      <c r="B9879" s="34">
        <v>9878</v>
      </c>
      <c r="C9879" s="19">
        <f t="shared" ca="1" si="617"/>
        <v>55808</v>
      </c>
      <c r="D9879" s="29">
        <f t="shared" ca="1" si="619"/>
        <v>0</v>
      </c>
      <c r="E9879" s="29">
        <f ca="1">IF(C9879&lt;Calculator!$D$26,0,IF(DAY($C9879)=1,IF(D9879-Calculator!$G$24&gt;0,Calculator!$G$24,D9879),0))</f>
        <v>0</v>
      </c>
      <c r="F9879" s="29">
        <f ca="1">IF(E9879&gt;0,D9879*Calculator!$G$22/12,0)</f>
        <v>0</v>
      </c>
      <c r="G9879" s="29">
        <f ca="1">IF(E9879&gt;0,(IFERROR(-PMT(Calculator!$G$22/12,Calculator!$G$23*12,Calculator!$G$20),0))-F9879,0)</f>
        <v>0</v>
      </c>
      <c r="H9879" s="29">
        <f t="shared" ca="1" si="620"/>
        <v>0</v>
      </c>
      <c r="I9879" s="29">
        <f t="shared" ca="1" si="618"/>
        <v>0</v>
      </c>
      <c r="J9879" s="30">
        <f>Calculator!$G$40</f>
        <v>6.5000000000000002E-2</v>
      </c>
      <c r="K9879" s="29">
        <f ca="1">IF(C9879&gt;=Calculator!$G$27,IF(DAY($C9879)=1,Calculator!$G$34/2,IF(DAY($C9879)=15,Calculator!$G$34/2,0)),0)</f>
        <v>0</v>
      </c>
      <c r="L9879" s="29">
        <f ca="1">IF(DAY($C9879)=28,IF(H9879=0,0,Calculator!$G$35),0)</f>
        <v>0</v>
      </c>
      <c r="M9879" s="29">
        <f ca="1">IF(I9879&gt;0,IF(DAY($C9879)=1,SUM(INDIRECT("I"&amp;(ROW(C9878)-DAY(C9878))):I9878),0),0)</f>
        <v>0</v>
      </c>
      <c r="N9879" s="29">
        <f ca="1">IF(C9879&lt;Calculator!$G$27,0,IF(C9879=Calculator!$G$27,Calculator!$G$39,IF(H9879-K9879&lt;=0,IF(D9879&gt;Calculator!$G$39,IF(H9879-K9879+E9879+L9879+M9879+Calculator!$G$39&gt;Calculator!$G$39,Calculator!$G$39-(H9879+E9879+L9879+M9879-K9879),Calculator!$G$39),D9879),0)))</f>
        <v>0</v>
      </c>
    </row>
    <row r="9880" spans="1:14" ht="15.75" thickBot="1">
      <c r="A9880" s="33" t="str">
        <f ca="1">IF(C9880=Calculator!$H$27,"F",IF(Daily!D9880+Daily!H9880=0,IF(D9879+H9879&gt;0,"L",""),""))</f>
        <v/>
      </c>
      <c r="B9880" s="34">
        <v>9879</v>
      </c>
      <c r="C9880" s="19">
        <f t="shared" ca="1" si="617"/>
        <v>55809</v>
      </c>
      <c r="D9880" s="29">
        <f t="shared" ca="1" si="619"/>
        <v>0</v>
      </c>
      <c r="E9880" s="29">
        <f ca="1">IF(C9880&lt;Calculator!$D$26,0,IF(DAY($C9880)=1,IF(D9880-Calculator!$G$24&gt;0,Calculator!$G$24,D9880),0))</f>
        <v>0</v>
      </c>
      <c r="F9880" s="29">
        <f ca="1">IF(E9880&gt;0,D9880*Calculator!$G$22/12,0)</f>
        <v>0</v>
      </c>
      <c r="G9880" s="29">
        <f ca="1">IF(E9880&gt;0,(IFERROR(-PMT(Calculator!$G$22/12,Calculator!$G$23*12,Calculator!$G$20),0))-F9880,0)</f>
        <v>0</v>
      </c>
      <c r="H9880" s="29">
        <f t="shared" ca="1" si="620"/>
        <v>0</v>
      </c>
      <c r="I9880" s="29">
        <f t="shared" ca="1" si="618"/>
        <v>0</v>
      </c>
      <c r="J9880" s="30">
        <f>Calculator!$G$40</f>
        <v>6.5000000000000002E-2</v>
      </c>
      <c r="K9880" s="29">
        <f ca="1">IF(C9880&gt;=Calculator!$G$27,IF(DAY($C9880)=1,Calculator!$G$34/2,IF(DAY($C9880)=15,Calculator!$G$34/2,0)),0)</f>
        <v>0</v>
      </c>
      <c r="L9880" s="29">
        <f ca="1">IF(DAY($C9880)=28,IF(H9880=0,0,Calculator!$G$35),0)</f>
        <v>0</v>
      </c>
      <c r="M9880" s="29">
        <f ca="1">IF(I9880&gt;0,IF(DAY($C9880)=1,SUM(INDIRECT("I"&amp;(ROW(C9879)-DAY(C9879))):I9879),0),0)</f>
        <v>0</v>
      </c>
      <c r="N9880" s="29">
        <f ca="1">IF(C9880&lt;Calculator!$G$27,0,IF(C9880=Calculator!$G$27,Calculator!$G$39,IF(H9880-K9880&lt;=0,IF(D9880&gt;Calculator!$G$39,IF(H9880-K9880+E9880+L9880+M9880+Calculator!$G$39&gt;Calculator!$G$39,Calculator!$G$39-(H9880+E9880+L9880+M9880-K9880),Calculator!$G$39),D9880),0)))</f>
        <v>0</v>
      </c>
    </row>
    <row r="9881" spans="1:14" ht="15.75" thickBot="1">
      <c r="A9881" s="33" t="str">
        <f ca="1">IF(C9881=Calculator!$H$27,"F",IF(Daily!D9881+Daily!H9881=0,IF(D9880+H9880&gt;0,"L",""),""))</f>
        <v/>
      </c>
      <c r="B9881" s="34">
        <v>9880</v>
      </c>
      <c r="C9881" s="19">
        <f t="shared" ca="1" si="617"/>
        <v>55810</v>
      </c>
      <c r="D9881" s="29">
        <f t="shared" ca="1" si="619"/>
        <v>0</v>
      </c>
      <c r="E9881" s="29">
        <f ca="1">IF(C9881&lt;Calculator!$D$26,0,IF(DAY($C9881)=1,IF(D9881-Calculator!$G$24&gt;0,Calculator!$G$24,D9881),0))</f>
        <v>0</v>
      </c>
      <c r="F9881" s="29">
        <f ca="1">IF(E9881&gt;0,D9881*Calculator!$G$22/12,0)</f>
        <v>0</v>
      </c>
      <c r="G9881" s="29">
        <f ca="1">IF(E9881&gt;0,(IFERROR(-PMT(Calculator!$G$22/12,Calculator!$G$23*12,Calculator!$G$20),0))-F9881,0)</f>
        <v>0</v>
      </c>
      <c r="H9881" s="29">
        <f t="shared" ca="1" si="620"/>
        <v>0</v>
      </c>
      <c r="I9881" s="29">
        <f t="shared" ca="1" si="618"/>
        <v>0</v>
      </c>
      <c r="J9881" s="30">
        <f>Calculator!$G$40</f>
        <v>6.5000000000000002E-2</v>
      </c>
      <c r="K9881" s="29">
        <f ca="1">IF(C9881&gt;=Calculator!$G$27,IF(DAY($C9881)=1,Calculator!$G$34/2,IF(DAY($C9881)=15,Calculator!$G$34/2,0)),0)</f>
        <v>0</v>
      </c>
      <c r="L9881" s="29">
        <f ca="1">IF(DAY($C9881)=28,IF(H9881=0,0,Calculator!$G$35),0)</f>
        <v>0</v>
      </c>
      <c r="M9881" s="29">
        <f ca="1">IF(I9881&gt;0,IF(DAY($C9881)=1,SUM(INDIRECT("I"&amp;(ROW(C9880)-DAY(C9880))):I9880),0),0)</f>
        <v>0</v>
      </c>
      <c r="N9881" s="29">
        <f ca="1">IF(C9881&lt;Calculator!$G$27,0,IF(C9881=Calculator!$G$27,Calculator!$G$39,IF(H9881-K9881&lt;=0,IF(D9881&gt;Calculator!$G$39,IF(H9881-K9881+E9881+L9881+M9881+Calculator!$G$39&gt;Calculator!$G$39,Calculator!$G$39-(H9881+E9881+L9881+M9881-K9881),Calculator!$G$39),D9881),0)))</f>
        <v>0</v>
      </c>
    </row>
    <row r="9882" spans="1:14" ht="15.75" thickBot="1">
      <c r="A9882" s="33" t="str">
        <f ca="1">IF(C9882=Calculator!$H$27,"F",IF(Daily!D9882+Daily!H9882=0,IF(D9881+H9881&gt;0,"L",""),""))</f>
        <v/>
      </c>
      <c r="B9882" s="34">
        <v>9881</v>
      </c>
      <c r="C9882" s="19">
        <f t="shared" ca="1" si="617"/>
        <v>55811</v>
      </c>
      <c r="D9882" s="29">
        <f t="shared" ca="1" si="619"/>
        <v>0</v>
      </c>
      <c r="E9882" s="29">
        <f ca="1">IF(C9882&lt;Calculator!$D$26,0,IF(DAY($C9882)=1,IF(D9882-Calculator!$G$24&gt;0,Calculator!$G$24,D9882),0))</f>
        <v>0</v>
      </c>
      <c r="F9882" s="29">
        <f ca="1">IF(E9882&gt;0,D9882*Calculator!$G$22/12,0)</f>
        <v>0</v>
      </c>
      <c r="G9882" s="29">
        <f ca="1">IF(E9882&gt;0,(IFERROR(-PMT(Calculator!$G$22/12,Calculator!$G$23*12,Calculator!$G$20),0))-F9882,0)</f>
        <v>0</v>
      </c>
      <c r="H9882" s="29">
        <f t="shared" ca="1" si="620"/>
        <v>0</v>
      </c>
      <c r="I9882" s="29">
        <f t="shared" ca="1" si="618"/>
        <v>0</v>
      </c>
      <c r="J9882" s="30">
        <f>Calculator!$G$40</f>
        <v>6.5000000000000002E-2</v>
      </c>
      <c r="K9882" s="29">
        <f ca="1">IF(C9882&gt;=Calculator!$G$27,IF(DAY($C9882)=1,Calculator!$G$34/2,IF(DAY($C9882)=15,Calculator!$G$34/2,0)),0)</f>
        <v>0</v>
      </c>
      <c r="L9882" s="29">
        <f ca="1">IF(DAY($C9882)=28,IF(H9882=0,0,Calculator!$G$35),0)</f>
        <v>0</v>
      </c>
      <c r="M9882" s="29">
        <f ca="1">IF(I9882&gt;0,IF(DAY($C9882)=1,SUM(INDIRECT("I"&amp;(ROW(C9881)-DAY(C9881))):I9881),0),0)</f>
        <v>0</v>
      </c>
      <c r="N9882" s="29">
        <f ca="1">IF(C9882&lt;Calculator!$G$27,0,IF(C9882=Calculator!$G$27,Calculator!$G$39,IF(H9882-K9882&lt;=0,IF(D9882&gt;Calculator!$G$39,IF(H9882-K9882+E9882+L9882+M9882+Calculator!$G$39&gt;Calculator!$G$39,Calculator!$G$39-(H9882+E9882+L9882+M9882-K9882),Calculator!$G$39),D9882),0)))</f>
        <v>0</v>
      </c>
    </row>
    <row r="9883" spans="1:14" ht="15.75" thickBot="1">
      <c r="A9883" s="33" t="str">
        <f ca="1">IF(C9883=Calculator!$H$27,"F",IF(Daily!D9883+Daily!H9883=0,IF(D9882+H9882&gt;0,"L",""),""))</f>
        <v/>
      </c>
      <c r="B9883" s="34">
        <v>9882</v>
      </c>
      <c r="C9883" s="19">
        <f t="shared" ca="1" si="617"/>
        <v>55812</v>
      </c>
      <c r="D9883" s="29">
        <f t="shared" ca="1" si="619"/>
        <v>0</v>
      </c>
      <c r="E9883" s="29">
        <f ca="1">IF(C9883&lt;Calculator!$D$26,0,IF(DAY($C9883)=1,IF(D9883-Calculator!$G$24&gt;0,Calculator!$G$24,D9883),0))</f>
        <v>0</v>
      </c>
      <c r="F9883" s="29">
        <f ca="1">IF(E9883&gt;0,D9883*Calculator!$G$22/12,0)</f>
        <v>0</v>
      </c>
      <c r="G9883" s="29">
        <f ca="1">IF(E9883&gt;0,(IFERROR(-PMT(Calculator!$G$22/12,Calculator!$G$23*12,Calculator!$G$20),0))-F9883,0)</f>
        <v>0</v>
      </c>
      <c r="H9883" s="29">
        <f t="shared" ca="1" si="620"/>
        <v>0</v>
      </c>
      <c r="I9883" s="29">
        <f t="shared" ca="1" si="618"/>
        <v>0</v>
      </c>
      <c r="J9883" s="30">
        <f>Calculator!$G$40</f>
        <v>6.5000000000000002E-2</v>
      </c>
      <c r="K9883" s="29">
        <f ca="1">IF(C9883&gt;=Calculator!$G$27,IF(DAY($C9883)=1,Calculator!$G$34/2,IF(DAY($C9883)=15,Calculator!$G$34/2,0)),0)</f>
        <v>0</v>
      </c>
      <c r="L9883" s="29">
        <f ca="1">IF(DAY($C9883)=28,IF(H9883=0,0,Calculator!$G$35),0)</f>
        <v>0</v>
      </c>
      <c r="M9883" s="29">
        <f ca="1">IF(I9883&gt;0,IF(DAY($C9883)=1,SUM(INDIRECT("I"&amp;(ROW(C9882)-DAY(C9882))):I9882),0),0)</f>
        <v>0</v>
      </c>
      <c r="N9883" s="29">
        <f ca="1">IF(C9883&lt;Calculator!$G$27,0,IF(C9883=Calculator!$G$27,Calculator!$G$39,IF(H9883-K9883&lt;=0,IF(D9883&gt;Calculator!$G$39,IF(H9883-K9883+E9883+L9883+M9883+Calculator!$G$39&gt;Calculator!$G$39,Calculator!$G$39-(H9883+E9883+L9883+M9883-K9883),Calculator!$G$39),D9883),0)))</f>
        <v>0</v>
      </c>
    </row>
    <row r="9884" spans="1:14" ht="15.75" thickBot="1">
      <c r="A9884" s="33" t="str">
        <f ca="1">IF(C9884=Calculator!$H$27,"F",IF(Daily!D9884+Daily!H9884=0,IF(D9883+H9883&gt;0,"L",""),""))</f>
        <v/>
      </c>
      <c r="B9884" s="34">
        <v>9883</v>
      </c>
      <c r="C9884" s="19">
        <f t="shared" ca="1" si="617"/>
        <v>55813</v>
      </c>
      <c r="D9884" s="29">
        <f t="shared" ca="1" si="619"/>
        <v>0</v>
      </c>
      <c r="E9884" s="29">
        <f ca="1">IF(C9884&lt;Calculator!$D$26,0,IF(DAY($C9884)=1,IF(D9884-Calculator!$G$24&gt;0,Calculator!$G$24,D9884),0))</f>
        <v>0</v>
      </c>
      <c r="F9884" s="29">
        <f ca="1">IF(E9884&gt;0,D9884*Calculator!$G$22/12,0)</f>
        <v>0</v>
      </c>
      <c r="G9884" s="29">
        <f ca="1">IF(E9884&gt;0,(IFERROR(-PMT(Calculator!$G$22/12,Calculator!$G$23*12,Calculator!$G$20),0))-F9884,0)</f>
        <v>0</v>
      </c>
      <c r="H9884" s="29">
        <f t="shared" ca="1" si="620"/>
        <v>0</v>
      </c>
      <c r="I9884" s="29">
        <f t="shared" ca="1" si="618"/>
        <v>0</v>
      </c>
      <c r="J9884" s="30">
        <f>Calculator!$G$40</f>
        <v>6.5000000000000002E-2</v>
      </c>
      <c r="K9884" s="29">
        <f ca="1">IF(C9884&gt;=Calculator!$G$27,IF(DAY($C9884)=1,Calculator!$G$34/2,IF(DAY($C9884)=15,Calculator!$G$34/2,0)),0)</f>
        <v>0</v>
      </c>
      <c r="L9884" s="29">
        <f ca="1">IF(DAY($C9884)=28,IF(H9884=0,0,Calculator!$G$35),0)</f>
        <v>0</v>
      </c>
      <c r="M9884" s="29">
        <f ca="1">IF(I9884&gt;0,IF(DAY($C9884)=1,SUM(INDIRECT("I"&amp;(ROW(C9883)-DAY(C9883))):I9883),0),0)</f>
        <v>0</v>
      </c>
      <c r="N9884" s="29">
        <f ca="1">IF(C9884&lt;Calculator!$G$27,0,IF(C9884=Calculator!$G$27,Calculator!$G$39,IF(H9884-K9884&lt;=0,IF(D9884&gt;Calculator!$G$39,IF(H9884-K9884+E9884+L9884+M9884+Calculator!$G$39&gt;Calculator!$G$39,Calculator!$G$39-(H9884+E9884+L9884+M9884-K9884),Calculator!$G$39),D9884),0)))</f>
        <v>0</v>
      </c>
    </row>
    <row r="9885" spans="1:14" ht="15.75" thickBot="1">
      <c r="A9885" s="33" t="str">
        <f ca="1">IF(C9885=Calculator!$H$27,"F",IF(Daily!D9885+Daily!H9885=0,IF(D9884+H9884&gt;0,"L",""),""))</f>
        <v/>
      </c>
      <c r="B9885" s="34">
        <v>9884</v>
      </c>
      <c r="C9885" s="19">
        <f t="shared" ca="1" si="617"/>
        <v>55814</v>
      </c>
      <c r="D9885" s="29">
        <f t="shared" ca="1" si="619"/>
        <v>0</v>
      </c>
      <c r="E9885" s="29">
        <f ca="1">IF(C9885&lt;Calculator!$D$26,0,IF(DAY($C9885)=1,IF(D9885-Calculator!$G$24&gt;0,Calculator!$G$24,D9885),0))</f>
        <v>0</v>
      </c>
      <c r="F9885" s="29">
        <f ca="1">IF(E9885&gt;0,D9885*Calculator!$G$22/12,0)</f>
        <v>0</v>
      </c>
      <c r="G9885" s="29">
        <f ca="1">IF(E9885&gt;0,(IFERROR(-PMT(Calculator!$G$22/12,Calculator!$G$23*12,Calculator!$G$20),0))-F9885,0)</f>
        <v>0</v>
      </c>
      <c r="H9885" s="29">
        <f t="shared" ca="1" si="620"/>
        <v>0</v>
      </c>
      <c r="I9885" s="29">
        <f t="shared" ca="1" si="618"/>
        <v>0</v>
      </c>
      <c r="J9885" s="30">
        <f>Calculator!$G$40</f>
        <v>6.5000000000000002E-2</v>
      </c>
      <c r="K9885" s="29">
        <f ca="1">IF(C9885&gt;=Calculator!$G$27,IF(DAY($C9885)=1,Calculator!$G$34/2,IF(DAY($C9885)=15,Calculator!$G$34/2,0)),0)</f>
        <v>0</v>
      </c>
      <c r="L9885" s="29">
        <f ca="1">IF(DAY($C9885)=28,IF(H9885=0,0,Calculator!$G$35),0)</f>
        <v>0</v>
      </c>
      <c r="M9885" s="29">
        <f ca="1">IF(I9885&gt;0,IF(DAY($C9885)=1,SUM(INDIRECT("I"&amp;(ROW(C9884)-DAY(C9884))):I9884),0),0)</f>
        <v>0</v>
      </c>
      <c r="N9885" s="29">
        <f ca="1">IF(C9885&lt;Calculator!$G$27,0,IF(C9885=Calculator!$G$27,Calculator!$G$39,IF(H9885-K9885&lt;=0,IF(D9885&gt;Calculator!$G$39,IF(H9885-K9885+E9885+L9885+M9885+Calculator!$G$39&gt;Calculator!$G$39,Calculator!$G$39-(H9885+E9885+L9885+M9885-K9885),Calculator!$G$39),D9885),0)))</f>
        <v>0</v>
      </c>
    </row>
    <row r="9886" spans="1:14" ht="15.75" thickBot="1">
      <c r="A9886" s="33" t="str">
        <f ca="1">IF(C9886=Calculator!$H$27,"F",IF(Daily!D9886+Daily!H9886=0,IF(D9885+H9885&gt;0,"L",""),""))</f>
        <v/>
      </c>
      <c r="B9886" s="34">
        <v>9885</v>
      </c>
      <c r="C9886" s="19">
        <f t="shared" ca="1" si="617"/>
        <v>55815</v>
      </c>
      <c r="D9886" s="29">
        <f t="shared" ca="1" si="619"/>
        <v>0</v>
      </c>
      <c r="E9886" s="29">
        <f ca="1">IF(C9886&lt;Calculator!$D$26,0,IF(DAY($C9886)=1,IF(D9886-Calculator!$G$24&gt;0,Calculator!$G$24,D9886),0))</f>
        <v>0</v>
      </c>
      <c r="F9886" s="29">
        <f ca="1">IF(E9886&gt;0,D9886*Calculator!$G$22/12,0)</f>
        <v>0</v>
      </c>
      <c r="G9886" s="29">
        <f ca="1">IF(E9886&gt;0,(IFERROR(-PMT(Calculator!$G$22/12,Calculator!$G$23*12,Calculator!$G$20),0))-F9886,0)</f>
        <v>0</v>
      </c>
      <c r="H9886" s="29">
        <f t="shared" ca="1" si="620"/>
        <v>0</v>
      </c>
      <c r="I9886" s="29">
        <f t="shared" ca="1" si="618"/>
        <v>0</v>
      </c>
      <c r="J9886" s="30">
        <f>Calculator!$G$40</f>
        <v>6.5000000000000002E-2</v>
      </c>
      <c r="K9886" s="29">
        <f ca="1">IF(C9886&gt;=Calculator!$G$27,IF(DAY($C9886)=1,Calculator!$G$34/2,IF(DAY($C9886)=15,Calculator!$G$34/2,0)),0)</f>
        <v>0</v>
      </c>
      <c r="L9886" s="29">
        <f ca="1">IF(DAY($C9886)=28,IF(H9886=0,0,Calculator!$G$35),0)</f>
        <v>0</v>
      </c>
      <c r="M9886" s="29">
        <f ca="1">IF(I9886&gt;0,IF(DAY($C9886)=1,SUM(INDIRECT("I"&amp;(ROW(C9885)-DAY(C9885))):I9885),0),0)</f>
        <v>0</v>
      </c>
      <c r="N9886" s="29">
        <f ca="1">IF(C9886&lt;Calculator!$G$27,0,IF(C9886=Calculator!$G$27,Calculator!$G$39,IF(H9886-K9886&lt;=0,IF(D9886&gt;Calculator!$G$39,IF(H9886-K9886+E9886+L9886+M9886+Calculator!$G$39&gt;Calculator!$G$39,Calculator!$G$39-(H9886+E9886+L9886+M9886-K9886),Calculator!$G$39),D9886),0)))</f>
        <v>0</v>
      </c>
    </row>
    <row r="9887" spans="1:14" ht="15.75" thickBot="1">
      <c r="A9887" s="33" t="str">
        <f ca="1">IF(C9887=Calculator!$H$27,"F",IF(Daily!D9887+Daily!H9887=0,IF(D9886+H9886&gt;0,"L",""),""))</f>
        <v/>
      </c>
      <c r="B9887" s="34">
        <v>9886</v>
      </c>
      <c r="C9887" s="19">
        <f t="shared" ca="1" si="617"/>
        <v>55816</v>
      </c>
      <c r="D9887" s="29">
        <f t="shared" ca="1" si="619"/>
        <v>0</v>
      </c>
      <c r="E9887" s="29">
        <f ca="1">IF(C9887&lt;Calculator!$D$26,0,IF(DAY($C9887)=1,IF(D9887-Calculator!$G$24&gt;0,Calculator!$G$24,D9887),0))</f>
        <v>0</v>
      </c>
      <c r="F9887" s="29">
        <f ca="1">IF(E9887&gt;0,D9887*Calculator!$G$22/12,0)</f>
        <v>0</v>
      </c>
      <c r="G9887" s="29">
        <f ca="1">IF(E9887&gt;0,(IFERROR(-PMT(Calculator!$G$22/12,Calculator!$G$23*12,Calculator!$G$20),0))-F9887,0)</f>
        <v>0</v>
      </c>
      <c r="H9887" s="29">
        <f t="shared" ca="1" si="620"/>
        <v>0</v>
      </c>
      <c r="I9887" s="29">
        <f t="shared" ca="1" si="618"/>
        <v>0</v>
      </c>
      <c r="J9887" s="30">
        <f>Calculator!$G$40</f>
        <v>6.5000000000000002E-2</v>
      </c>
      <c r="K9887" s="29">
        <f ca="1">IF(C9887&gt;=Calculator!$G$27,IF(DAY($C9887)=1,Calculator!$G$34/2,IF(DAY($C9887)=15,Calculator!$G$34/2,0)),0)</f>
        <v>0</v>
      </c>
      <c r="L9887" s="29">
        <f ca="1">IF(DAY($C9887)=28,IF(H9887=0,0,Calculator!$G$35),0)</f>
        <v>0</v>
      </c>
      <c r="M9887" s="29">
        <f ca="1">IF(I9887&gt;0,IF(DAY($C9887)=1,SUM(INDIRECT("I"&amp;(ROW(C9886)-DAY(C9886))):I9886),0),0)</f>
        <v>0</v>
      </c>
      <c r="N9887" s="29">
        <f ca="1">IF(C9887&lt;Calculator!$G$27,0,IF(C9887=Calculator!$G$27,Calculator!$G$39,IF(H9887-K9887&lt;=0,IF(D9887&gt;Calculator!$G$39,IF(H9887-K9887+E9887+L9887+M9887+Calculator!$G$39&gt;Calculator!$G$39,Calculator!$G$39-(H9887+E9887+L9887+M9887-K9887),Calculator!$G$39),D9887),0)))</f>
        <v>0</v>
      </c>
    </row>
    <row r="9888" spans="1:14" ht="15.75" thickBot="1">
      <c r="A9888" s="33" t="str">
        <f ca="1">IF(C9888=Calculator!$H$27,"F",IF(Daily!D9888+Daily!H9888=0,IF(D9887+H9887&gt;0,"L",""),""))</f>
        <v/>
      </c>
      <c r="B9888" s="34">
        <v>9887</v>
      </c>
      <c r="C9888" s="19">
        <f t="shared" ca="1" si="617"/>
        <v>55817</v>
      </c>
      <c r="D9888" s="29">
        <f t="shared" ca="1" si="619"/>
        <v>0</v>
      </c>
      <c r="E9888" s="29">
        <f ca="1">IF(C9888&lt;Calculator!$D$26,0,IF(DAY($C9888)=1,IF(D9888-Calculator!$G$24&gt;0,Calculator!$G$24,D9888),0))</f>
        <v>0</v>
      </c>
      <c r="F9888" s="29">
        <f ca="1">IF(E9888&gt;0,D9888*Calculator!$G$22/12,0)</f>
        <v>0</v>
      </c>
      <c r="G9888" s="29">
        <f ca="1">IF(E9888&gt;0,(IFERROR(-PMT(Calculator!$G$22/12,Calculator!$G$23*12,Calculator!$G$20),0))-F9888,0)</f>
        <v>0</v>
      </c>
      <c r="H9888" s="29">
        <f t="shared" ca="1" si="620"/>
        <v>0</v>
      </c>
      <c r="I9888" s="29">
        <f t="shared" ca="1" si="618"/>
        <v>0</v>
      </c>
      <c r="J9888" s="30">
        <f>Calculator!$G$40</f>
        <v>6.5000000000000002E-2</v>
      </c>
      <c r="K9888" s="29">
        <f ca="1">IF(C9888&gt;=Calculator!$G$27,IF(DAY($C9888)=1,Calculator!$G$34/2,IF(DAY($C9888)=15,Calculator!$G$34/2,0)),0)</f>
        <v>0</v>
      </c>
      <c r="L9888" s="29">
        <f ca="1">IF(DAY($C9888)=28,IF(H9888=0,0,Calculator!$G$35),0)</f>
        <v>0</v>
      </c>
      <c r="M9888" s="29">
        <f ca="1">IF(I9888&gt;0,IF(DAY($C9888)=1,SUM(INDIRECT("I"&amp;(ROW(C9887)-DAY(C9887))):I9887),0),0)</f>
        <v>0</v>
      </c>
      <c r="N9888" s="29">
        <f ca="1">IF(C9888&lt;Calculator!$G$27,0,IF(C9888=Calculator!$G$27,Calculator!$G$39,IF(H9888-K9888&lt;=0,IF(D9888&gt;Calculator!$G$39,IF(H9888-K9888+E9888+L9888+M9888+Calculator!$G$39&gt;Calculator!$G$39,Calculator!$G$39-(H9888+E9888+L9888+M9888-K9888),Calculator!$G$39),D9888),0)))</f>
        <v>0</v>
      </c>
    </row>
    <row r="9889" spans="1:14" ht="15.75" thickBot="1">
      <c r="A9889" s="33" t="str">
        <f ca="1">IF(C9889=Calculator!$H$27,"F",IF(Daily!D9889+Daily!H9889=0,IF(D9888+H9888&gt;0,"L",""),""))</f>
        <v/>
      </c>
      <c r="B9889" s="34">
        <v>9888</v>
      </c>
      <c r="C9889" s="19">
        <f t="shared" ca="1" si="617"/>
        <v>55818</v>
      </c>
      <c r="D9889" s="29">
        <f t="shared" ca="1" si="619"/>
        <v>0</v>
      </c>
      <c r="E9889" s="29">
        <f ca="1">IF(C9889&lt;Calculator!$D$26,0,IF(DAY($C9889)=1,IF(D9889-Calculator!$G$24&gt;0,Calculator!$G$24,D9889),0))</f>
        <v>0</v>
      </c>
      <c r="F9889" s="29">
        <f ca="1">IF(E9889&gt;0,D9889*Calculator!$G$22/12,0)</f>
        <v>0</v>
      </c>
      <c r="G9889" s="29">
        <f ca="1">IF(E9889&gt;0,(IFERROR(-PMT(Calculator!$G$22/12,Calculator!$G$23*12,Calculator!$G$20),0))-F9889,0)</f>
        <v>0</v>
      </c>
      <c r="H9889" s="29">
        <f t="shared" ca="1" si="620"/>
        <v>0</v>
      </c>
      <c r="I9889" s="29">
        <f t="shared" ca="1" si="618"/>
        <v>0</v>
      </c>
      <c r="J9889" s="30">
        <f>Calculator!$G$40</f>
        <v>6.5000000000000002E-2</v>
      </c>
      <c r="K9889" s="29">
        <f ca="1">IF(C9889&gt;=Calculator!$G$27,IF(DAY($C9889)=1,Calculator!$G$34/2,IF(DAY($C9889)=15,Calculator!$G$34/2,0)),0)</f>
        <v>0</v>
      </c>
      <c r="L9889" s="29">
        <f ca="1">IF(DAY($C9889)=28,IF(H9889=0,0,Calculator!$G$35),0)</f>
        <v>0</v>
      </c>
      <c r="M9889" s="29">
        <f ca="1">IF(I9889&gt;0,IF(DAY($C9889)=1,SUM(INDIRECT("I"&amp;(ROW(C9888)-DAY(C9888))):I9888),0),0)</f>
        <v>0</v>
      </c>
      <c r="N9889" s="29">
        <f ca="1">IF(C9889&lt;Calculator!$G$27,0,IF(C9889=Calculator!$G$27,Calculator!$G$39,IF(H9889-K9889&lt;=0,IF(D9889&gt;Calculator!$G$39,IF(H9889-K9889+E9889+L9889+M9889+Calculator!$G$39&gt;Calculator!$G$39,Calculator!$G$39-(H9889+E9889+L9889+M9889-K9889),Calculator!$G$39),D9889),0)))</f>
        <v>0</v>
      </c>
    </row>
    <row r="9890" spans="1:14" ht="15.75" thickBot="1">
      <c r="A9890" s="33" t="str">
        <f ca="1">IF(C9890=Calculator!$H$27,"F",IF(Daily!D9890+Daily!H9890=0,IF(D9889+H9889&gt;0,"L",""),""))</f>
        <v/>
      </c>
      <c r="B9890" s="34">
        <v>9889</v>
      </c>
      <c r="C9890" s="19">
        <f t="shared" ca="1" si="617"/>
        <v>55819</v>
      </c>
      <c r="D9890" s="29">
        <f t="shared" ca="1" si="619"/>
        <v>0</v>
      </c>
      <c r="E9890" s="29">
        <f ca="1">IF(C9890&lt;Calculator!$D$26,0,IF(DAY($C9890)=1,IF(D9890-Calculator!$G$24&gt;0,Calculator!$G$24,D9890),0))</f>
        <v>0</v>
      </c>
      <c r="F9890" s="29">
        <f ca="1">IF(E9890&gt;0,D9890*Calculator!$G$22/12,0)</f>
        <v>0</v>
      </c>
      <c r="G9890" s="29">
        <f ca="1">IF(E9890&gt;0,(IFERROR(-PMT(Calculator!$G$22/12,Calculator!$G$23*12,Calculator!$G$20),0))-F9890,0)</f>
        <v>0</v>
      </c>
      <c r="H9890" s="29">
        <f t="shared" ca="1" si="620"/>
        <v>0</v>
      </c>
      <c r="I9890" s="29">
        <f t="shared" ca="1" si="618"/>
        <v>0</v>
      </c>
      <c r="J9890" s="30">
        <f>Calculator!$G$40</f>
        <v>6.5000000000000002E-2</v>
      </c>
      <c r="K9890" s="29">
        <f ca="1">IF(C9890&gt;=Calculator!$G$27,IF(DAY($C9890)=1,Calculator!$G$34/2,IF(DAY($C9890)=15,Calculator!$G$34/2,0)),0)</f>
        <v>0</v>
      </c>
      <c r="L9890" s="29">
        <f ca="1">IF(DAY($C9890)=28,IF(H9890=0,0,Calculator!$G$35),0)</f>
        <v>0</v>
      </c>
      <c r="M9890" s="29">
        <f ca="1">IF(I9890&gt;0,IF(DAY($C9890)=1,SUM(INDIRECT("I"&amp;(ROW(C9889)-DAY(C9889))):I9889),0),0)</f>
        <v>0</v>
      </c>
      <c r="N9890" s="29">
        <f ca="1">IF(C9890&lt;Calculator!$G$27,0,IF(C9890=Calculator!$G$27,Calculator!$G$39,IF(H9890-K9890&lt;=0,IF(D9890&gt;Calculator!$G$39,IF(H9890-K9890+E9890+L9890+M9890+Calculator!$G$39&gt;Calculator!$G$39,Calculator!$G$39-(H9890+E9890+L9890+M9890-K9890),Calculator!$G$39),D9890),0)))</f>
        <v>0</v>
      </c>
    </row>
    <row r="9891" spans="1:14" ht="15.75" thickBot="1">
      <c r="A9891" s="33" t="str">
        <f ca="1">IF(C9891=Calculator!$H$27,"F",IF(Daily!D9891+Daily!H9891=0,IF(D9890+H9890&gt;0,"L",""),""))</f>
        <v/>
      </c>
      <c r="B9891" s="34">
        <v>9890</v>
      </c>
      <c r="C9891" s="19">
        <f t="shared" ca="1" si="617"/>
        <v>55820</v>
      </c>
      <c r="D9891" s="29">
        <f t="shared" ca="1" si="619"/>
        <v>0</v>
      </c>
      <c r="E9891" s="29">
        <f ca="1">IF(C9891&lt;Calculator!$D$26,0,IF(DAY($C9891)=1,IF(D9891-Calculator!$G$24&gt;0,Calculator!$G$24,D9891),0))</f>
        <v>0</v>
      </c>
      <c r="F9891" s="29">
        <f ca="1">IF(E9891&gt;0,D9891*Calculator!$G$22/12,0)</f>
        <v>0</v>
      </c>
      <c r="G9891" s="29">
        <f ca="1">IF(E9891&gt;0,(IFERROR(-PMT(Calculator!$G$22/12,Calculator!$G$23*12,Calculator!$G$20),0))-F9891,0)</f>
        <v>0</v>
      </c>
      <c r="H9891" s="29">
        <f t="shared" ca="1" si="620"/>
        <v>0</v>
      </c>
      <c r="I9891" s="29">
        <f t="shared" ca="1" si="618"/>
        <v>0</v>
      </c>
      <c r="J9891" s="30">
        <f>Calculator!$G$40</f>
        <v>6.5000000000000002E-2</v>
      </c>
      <c r="K9891" s="29">
        <f ca="1">IF(C9891&gt;=Calculator!$G$27,IF(DAY($C9891)=1,Calculator!$G$34/2,IF(DAY($C9891)=15,Calculator!$G$34/2,0)),0)</f>
        <v>0</v>
      </c>
      <c r="L9891" s="29">
        <f ca="1">IF(DAY($C9891)=28,IF(H9891=0,0,Calculator!$G$35),0)</f>
        <v>0</v>
      </c>
      <c r="M9891" s="29">
        <f ca="1">IF(I9891&gt;0,IF(DAY($C9891)=1,SUM(INDIRECT("I"&amp;(ROW(C9890)-DAY(C9890))):I9890),0),0)</f>
        <v>0</v>
      </c>
      <c r="N9891" s="29">
        <f ca="1">IF(C9891&lt;Calculator!$G$27,0,IF(C9891=Calculator!$G$27,Calculator!$G$39,IF(H9891-K9891&lt;=0,IF(D9891&gt;Calculator!$G$39,IF(H9891-K9891+E9891+L9891+M9891+Calculator!$G$39&gt;Calculator!$G$39,Calculator!$G$39-(H9891+E9891+L9891+M9891-K9891),Calculator!$G$39),D9891),0)))</f>
        <v>0</v>
      </c>
    </row>
    <row r="9892" spans="1:14" ht="15.75" thickBot="1">
      <c r="A9892" s="33" t="str">
        <f ca="1">IF(C9892=Calculator!$H$27,"F",IF(Daily!D9892+Daily!H9892=0,IF(D9891+H9891&gt;0,"L",""),""))</f>
        <v/>
      </c>
      <c r="B9892" s="34">
        <v>9891</v>
      </c>
      <c r="C9892" s="19">
        <f t="shared" ca="1" si="617"/>
        <v>55821</v>
      </c>
      <c r="D9892" s="29">
        <f t="shared" ca="1" si="619"/>
        <v>0</v>
      </c>
      <c r="E9892" s="29">
        <f ca="1">IF(C9892&lt;Calculator!$D$26,0,IF(DAY($C9892)=1,IF(D9892-Calculator!$G$24&gt;0,Calculator!$G$24,D9892),0))</f>
        <v>0</v>
      </c>
      <c r="F9892" s="29">
        <f ca="1">IF(E9892&gt;0,D9892*Calculator!$G$22/12,0)</f>
        <v>0</v>
      </c>
      <c r="G9892" s="29">
        <f ca="1">IF(E9892&gt;0,(IFERROR(-PMT(Calculator!$G$22/12,Calculator!$G$23*12,Calculator!$G$20),0))-F9892,0)</f>
        <v>0</v>
      </c>
      <c r="H9892" s="29">
        <f t="shared" ca="1" si="620"/>
        <v>0</v>
      </c>
      <c r="I9892" s="29">
        <f t="shared" ca="1" si="618"/>
        <v>0</v>
      </c>
      <c r="J9892" s="30">
        <f>Calculator!$G$40</f>
        <v>6.5000000000000002E-2</v>
      </c>
      <c r="K9892" s="29">
        <f ca="1">IF(C9892&gt;=Calculator!$G$27,IF(DAY($C9892)=1,Calculator!$G$34/2,IF(DAY($C9892)=15,Calculator!$G$34/2,0)),0)</f>
        <v>0</v>
      </c>
      <c r="L9892" s="29">
        <f ca="1">IF(DAY($C9892)=28,IF(H9892=0,0,Calculator!$G$35),0)</f>
        <v>0</v>
      </c>
      <c r="M9892" s="29">
        <f ca="1">IF(I9892&gt;0,IF(DAY($C9892)=1,SUM(INDIRECT("I"&amp;(ROW(C9891)-DAY(C9891))):I9891),0),0)</f>
        <v>0</v>
      </c>
      <c r="N9892" s="29">
        <f ca="1">IF(C9892&lt;Calculator!$G$27,0,IF(C9892=Calculator!$G$27,Calculator!$G$39,IF(H9892-K9892&lt;=0,IF(D9892&gt;Calculator!$G$39,IF(H9892-K9892+E9892+L9892+M9892+Calculator!$G$39&gt;Calculator!$G$39,Calculator!$G$39-(H9892+E9892+L9892+M9892-K9892),Calculator!$G$39),D9892),0)))</f>
        <v>0</v>
      </c>
    </row>
    <row r="9893" spans="1:14" ht="15.75" thickBot="1">
      <c r="A9893" s="33" t="str">
        <f ca="1">IF(C9893=Calculator!$H$27,"F",IF(Daily!D9893+Daily!H9893=0,IF(D9892+H9892&gt;0,"L",""),""))</f>
        <v/>
      </c>
      <c r="B9893" s="34">
        <v>9892</v>
      </c>
      <c r="C9893" s="19">
        <f t="shared" ca="1" si="617"/>
        <v>55822</v>
      </c>
      <c r="D9893" s="29">
        <f t="shared" ca="1" si="619"/>
        <v>0</v>
      </c>
      <c r="E9893" s="29">
        <f ca="1">IF(C9893&lt;Calculator!$D$26,0,IF(DAY($C9893)=1,IF(D9893-Calculator!$G$24&gt;0,Calculator!$G$24,D9893),0))</f>
        <v>0</v>
      </c>
      <c r="F9893" s="29">
        <f ca="1">IF(E9893&gt;0,D9893*Calculator!$G$22/12,0)</f>
        <v>0</v>
      </c>
      <c r="G9893" s="29">
        <f ca="1">IF(E9893&gt;0,(IFERROR(-PMT(Calculator!$G$22/12,Calculator!$G$23*12,Calculator!$G$20),0))-F9893,0)</f>
        <v>0</v>
      </c>
      <c r="H9893" s="29">
        <f t="shared" ca="1" si="620"/>
        <v>0</v>
      </c>
      <c r="I9893" s="29">
        <f t="shared" ca="1" si="618"/>
        <v>0</v>
      </c>
      <c r="J9893" s="30">
        <f>Calculator!$G$40</f>
        <v>6.5000000000000002E-2</v>
      </c>
      <c r="K9893" s="29">
        <f ca="1">IF(C9893&gt;=Calculator!$G$27,IF(DAY($C9893)=1,Calculator!$G$34/2,IF(DAY($C9893)=15,Calculator!$G$34/2,0)),0)</f>
        <v>0</v>
      </c>
      <c r="L9893" s="29">
        <f ca="1">IF(DAY($C9893)=28,IF(H9893=0,0,Calculator!$G$35),0)</f>
        <v>0</v>
      </c>
      <c r="M9893" s="29">
        <f ca="1">IF(I9893&gt;0,IF(DAY($C9893)=1,SUM(INDIRECT("I"&amp;(ROW(C9892)-DAY(C9892))):I9892),0),0)</f>
        <v>0</v>
      </c>
      <c r="N9893" s="29">
        <f ca="1">IF(C9893&lt;Calculator!$G$27,0,IF(C9893=Calculator!$G$27,Calculator!$G$39,IF(H9893-K9893&lt;=0,IF(D9893&gt;Calculator!$G$39,IF(H9893-K9893+E9893+L9893+M9893+Calculator!$G$39&gt;Calculator!$G$39,Calculator!$G$39-(H9893+E9893+L9893+M9893-K9893),Calculator!$G$39),D9893),0)))</f>
        <v>0</v>
      </c>
    </row>
    <row r="9894" spans="1:14" ht="15.75" thickBot="1">
      <c r="A9894" s="33" t="str">
        <f ca="1">IF(C9894=Calculator!$H$27,"F",IF(Daily!D9894+Daily!H9894=0,IF(D9893+H9893&gt;0,"L",""),""))</f>
        <v/>
      </c>
      <c r="B9894" s="34">
        <v>9893</v>
      </c>
      <c r="C9894" s="19">
        <f t="shared" ca="1" si="617"/>
        <v>55823</v>
      </c>
      <c r="D9894" s="29">
        <f t="shared" ca="1" si="619"/>
        <v>0</v>
      </c>
      <c r="E9894" s="29">
        <f ca="1">IF(C9894&lt;Calculator!$D$26,0,IF(DAY($C9894)=1,IF(D9894-Calculator!$G$24&gt;0,Calculator!$G$24,D9894),0))</f>
        <v>0</v>
      </c>
      <c r="F9894" s="29">
        <f ca="1">IF(E9894&gt;0,D9894*Calculator!$G$22/12,0)</f>
        <v>0</v>
      </c>
      <c r="G9894" s="29">
        <f ca="1">IF(E9894&gt;0,(IFERROR(-PMT(Calculator!$G$22/12,Calculator!$G$23*12,Calculator!$G$20),0))-F9894,0)</f>
        <v>0</v>
      </c>
      <c r="H9894" s="29">
        <f t="shared" ca="1" si="620"/>
        <v>0</v>
      </c>
      <c r="I9894" s="29">
        <f t="shared" ca="1" si="618"/>
        <v>0</v>
      </c>
      <c r="J9894" s="30">
        <f>Calculator!$G$40</f>
        <v>6.5000000000000002E-2</v>
      </c>
      <c r="K9894" s="29">
        <f ca="1">IF(C9894&gt;=Calculator!$G$27,IF(DAY($C9894)=1,Calculator!$G$34/2,IF(DAY($C9894)=15,Calculator!$G$34/2,0)),0)</f>
        <v>0</v>
      </c>
      <c r="L9894" s="29">
        <f ca="1">IF(DAY($C9894)=28,IF(H9894=0,0,Calculator!$G$35),0)</f>
        <v>0</v>
      </c>
      <c r="M9894" s="29">
        <f ca="1">IF(I9894&gt;0,IF(DAY($C9894)=1,SUM(INDIRECT("I"&amp;(ROW(C9893)-DAY(C9893))):I9893),0),0)</f>
        <v>0</v>
      </c>
      <c r="N9894" s="29">
        <f ca="1">IF(C9894&lt;Calculator!$G$27,0,IF(C9894=Calculator!$G$27,Calculator!$G$39,IF(H9894-K9894&lt;=0,IF(D9894&gt;Calculator!$G$39,IF(H9894-K9894+E9894+L9894+M9894+Calculator!$G$39&gt;Calculator!$G$39,Calculator!$G$39-(H9894+E9894+L9894+M9894-K9894),Calculator!$G$39),D9894),0)))</f>
        <v>0</v>
      </c>
    </row>
    <row r="9895" spans="1:14" ht="15.75" thickBot="1">
      <c r="A9895" s="33" t="str">
        <f ca="1">IF(C9895=Calculator!$H$27,"F",IF(Daily!D9895+Daily!H9895=0,IF(D9894+H9894&gt;0,"L",""),""))</f>
        <v/>
      </c>
      <c r="B9895" s="34">
        <v>9894</v>
      </c>
      <c r="C9895" s="19">
        <f t="shared" ca="1" si="617"/>
        <v>55824</v>
      </c>
      <c r="D9895" s="29">
        <f t="shared" ca="1" si="619"/>
        <v>0</v>
      </c>
      <c r="E9895" s="29">
        <f ca="1">IF(C9895&lt;Calculator!$D$26,0,IF(DAY($C9895)=1,IF(D9895-Calculator!$G$24&gt;0,Calculator!$G$24,D9895),0))</f>
        <v>0</v>
      </c>
      <c r="F9895" s="29">
        <f ca="1">IF(E9895&gt;0,D9895*Calculator!$G$22/12,0)</f>
        <v>0</v>
      </c>
      <c r="G9895" s="29">
        <f ca="1">IF(E9895&gt;0,(IFERROR(-PMT(Calculator!$G$22/12,Calculator!$G$23*12,Calculator!$G$20),0))-F9895,0)</f>
        <v>0</v>
      </c>
      <c r="H9895" s="29">
        <f t="shared" ca="1" si="620"/>
        <v>0</v>
      </c>
      <c r="I9895" s="29">
        <f t="shared" ca="1" si="618"/>
        <v>0</v>
      </c>
      <c r="J9895" s="30">
        <f>Calculator!$G$40</f>
        <v>6.5000000000000002E-2</v>
      </c>
      <c r="K9895" s="29">
        <f ca="1">IF(C9895&gt;=Calculator!$G$27,IF(DAY($C9895)=1,Calculator!$G$34/2,IF(DAY($C9895)=15,Calculator!$G$34/2,0)),0)</f>
        <v>4500</v>
      </c>
      <c r="L9895" s="29">
        <f ca="1">IF(DAY($C9895)=28,IF(H9895=0,0,Calculator!$G$35),0)</f>
        <v>0</v>
      </c>
      <c r="M9895" s="29">
        <f ca="1">IF(I9895&gt;0,IF(DAY($C9895)=1,SUM(INDIRECT("I"&amp;(ROW(C9894)-DAY(C9894))):I9894),0),0)</f>
        <v>0</v>
      </c>
      <c r="N9895" s="29">
        <f ca="1">IF(C9895&lt;Calculator!$G$27,0,IF(C9895=Calculator!$G$27,Calculator!$G$39,IF(H9895-K9895&lt;=0,IF(D9895&gt;Calculator!$G$39,IF(H9895-K9895+E9895+L9895+M9895+Calculator!$G$39&gt;Calculator!$G$39,Calculator!$G$39-(H9895+E9895+L9895+M9895-K9895),Calculator!$G$39),D9895),0)))</f>
        <v>0</v>
      </c>
    </row>
    <row r="9896" spans="1:14" ht="15.75" thickBot="1">
      <c r="A9896" s="33" t="str">
        <f ca="1">IF(C9896=Calculator!$H$27,"F",IF(Daily!D9896+Daily!H9896=0,IF(D9895+H9895&gt;0,"L",""),""))</f>
        <v/>
      </c>
      <c r="B9896" s="34">
        <v>9895</v>
      </c>
      <c r="C9896" s="19">
        <f t="shared" ca="1" si="617"/>
        <v>55825</v>
      </c>
      <c r="D9896" s="29">
        <f t="shared" ca="1" si="619"/>
        <v>0</v>
      </c>
      <c r="E9896" s="29">
        <f ca="1">IF(C9896&lt;Calculator!$D$26,0,IF(DAY($C9896)=1,IF(D9896-Calculator!$G$24&gt;0,Calculator!$G$24,D9896),0))</f>
        <v>0</v>
      </c>
      <c r="F9896" s="29">
        <f ca="1">IF(E9896&gt;0,D9896*Calculator!$G$22/12,0)</f>
        <v>0</v>
      </c>
      <c r="G9896" s="29">
        <f ca="1">IF(E9896&gt;0,(IFERROR(-PMT(Calculator!$G$22/12,Calculator!$G$23*12,Calculator!$G$20),0))-F9896,0)</f>
        <v>0</v>
      </c>
      <c r="H9896" s="29">
        <f t="shared" ca="1" si="620"/>
        <v>0</v>
      </c>
      <c r="I9896" s="29">
        <f t="shared" ca="1" si="618"/>
        <v>0</v>
      </c>
      <c r="J9896" s="30">
        <f>Calculator!$G$40</f>
        <v>6.5000000000000002E-2</v>
      </c>
      <c r="K9896" s="29">
        <f ca="1">IF(C9896&gt;=Calculator!$G$27,IF(DAY($C9896)=1,Calculator!$G$34/2,IF(DAY($C9896)=15,Calculator!$G$34/2,0)),0)</f>
        <v>0</v>
      </c>
      <c r="L9896" s="29">
        <f ca="1">IF(DAY($C9896)=28,IF(H9896=0,0,Calculator!$G$35),0)</f>
        <v>0</v>
      </c>
      <c r="M9896" s="29">
        <f ca="1">IF(I9896&gt;0,IF(DAY($C9896)=1,SUM(INDIRECT("I"&amp;(ROW(C9895)-DAY(C9895))):I9895),0),0)</f>
        <v>0</v>
      </c>
      <c r="N9896" s="29">
        <f ca="1">IF(C9896&lt;Calculator!$G$27,0,IF(C9896=Calculator!$G$27,Calculator!$G$39,IF(H9896-K9896&lt;=0,IF(D9896&gt;Calculator!$G$39,IF(H9896-K9896+E9896+L9896+M9896+Calculator!$G$39&gt;Calculator!$G$39,Calculator!$G$39-(H9896+E9896+L9896+M9896-K9896),Calculator!$G$39),D9896),0)))</f>
        <v>0</v>
      </c>
    </row>
    <row r="9897" spans="1:14" ht="15.75" thickBot="1">
      <c r="A9897" s="33" t="str">
        <f ca="1">IF(C9897=Calculator!$H$27,"F",IF(Daily!D9897+Daily!H9897=0,IF(D9896+H9896&gt;0,"L",""),""))</f>
        <v/>
      </c>
      <c r="B9897" s="34">
        <v>9896</v>
      </c>
      <c r="C9897" s="19">
        <f t="shared" ca="1" si="617"/>
        <v>55826</v>
      </c>
      <c r="D9897" s="29">
        <f t="shared" ca="1" si="619"/>
        <v>0</v>
      </c>
      <c r="E9897" s="29">
        <f ca="1">IF(C9897&lt;Calculator!$D$26,0,IF(DAY($C9897)=1,IF(D9897-Calculator!$G$24&gt;0,Calculator!$G$24,D9897),0))</f>
        <v>0</v>
      </c>
      <c r="F9897" s="29">
        <f ca="1">IF(E9897&gt;0,D9897*Calculator!$G$22/12,0)</f>
        <v>0</v>
      </c>
      <c r="G9897" s="29">
        <f ca="1">IF(E9897&gt;0,(IFERROR(-PMT(Calculator!$G$22/12,Calculator!$G$23*12,Calculator!$G$20),0))-F9897,0)</f>
        <v>0</v>
      </c>
      <c r="H9897" s="29">
        <f t="shared" ca="1" si="620"/>
        <v>0</v>
      </c>
      <c r="I9897" s="29">
        <f t="shared" ca="1" si="618"/>
        <v>0</v>
      </c>
      <c r="J9897" s="30">
        <f>Calculator!$G$40</f>
        <v>6.5000000000000002E-2</v>
      </c>
      <c r="K9897" s="29">
        <f ca="1">IF(C9897&gt;=Calculator!$G$27,IF(DAY($C9897)=1,Calculator!$G$34/2,IF(DAY($C9897)=15,Calculator!$G$34/2,0)),0)</f>
        <v>0</v>
      </c>
      <c r="L9897" s="29">
        <f ca="1">IF(DAY($C9897)=28,IF(H9897=0,0,Calculator!$G$35),0)</f>
        <v>0</v>
      </c>
      <c r="M9897" s="29">
        <f ca="1">IF(I9897&gt;0,IF(DAY($C9897)=1,SUM(INDIRECT("I"&amp;(ROW(C9896)-DAY(C9896))):I9896),0),0)</f>
        <v>0</v>
      </c>
      <c r="N9897" s="29">
        <f ca="1">IF(C9897&lt;Calculator!$G$27,0,IF(C9897=Calculator!$G$27,Calculator!$G$39,IF(H9897-K9897&lt;=0,IF(D9897&gt;Calculator!$G$39,IF(H9897-K9897+E9897+L9897+M9897+Calculator!$G$39&gt;Calculator!$G$39,Calculator!$G$39-(H9897+E9897+L9897+M9897-K9897),Calculator!$G$39),D9897),0)))</f>
        <v>0</v>
      </c>
    </row>
    <row r="9898" spans="1:14" ht="15.75" thickBot="1">
      <c r="A9898" s="33" t="str">
        <f ca="1">IF(C9898=Calculator!$H$27,"F",IF(Daily!D9898+Daily!H9898=0,IF(D9897+H9897&gt;0,"L",""),""))</f>
        <v/>
      </c>
      <c r="B9898" s="34">
        <v>9897</v>
      </c>
      <c r="C9898" s="19">
        <f t="shared" ca="1" si="617"/>
        <v>55827</v>
      </c>
      <c r="D9898" s="29">
        <f t="shared" ca="1" si="619"/>
        <v>0</v>
      </c>
      <c r="E9898" s="29">
        <f ca="1">IF(C9898&lt;Calculator!$D$26,0,IF(DAY($C9898)=1,IF(D9898-Calculator!$G$24&gt;0,Calculator!$G$24,D9898),0))</f>
        <v>0</v>
      </c>
      <c r="F9898" s="29">
        <f ca="1">IF(E9898&gt;0,D9898*Calculator!$G$22/12,0)</f>
        <v>0</v>
      </c>
      <c r="G9898" s="29">
        <f ca="1">IF(E9898&gt;0,(IFERROR(-PMT(Calculator!$G$22/12,Calculator!$G$23*12,Calculator!$G$20),0))-F9898,0)</f>
        <v>0</v>
      </c>
      <c r="H9898" s="29">
        <f t="shared" ca="1" si="620"/>
        <v>0</v>
      </c>
      <c r="I9898" s="29">
        <f t="shared" ca="1" si="618"/>
        <v>0</v>
      </c>
      <c r="J9898" s="30">
        <f>Calculator!$G$40</f>
        <v>6.5000000000000002E-2</v>
      </c>
      <c r="K9898" s="29">
        <f ca="1">IF(C9898&gt;=Calculator!$G$27,IF(DAY($C9898)=1,Calculator!$G$34/2,IF(DAY($C9898)=15,Calculator!$G$34/2,0)),0)</f>
        <v>0</v>
      </c>
      <c r="L9898" s="29">
        <f ca="1">IF(DAY($C9898)=28,IF(H9898=0,0,Calculator!$G$35),0)</f>
        <v>0</v>
      </c>
      <c r="M9898" s="29">
        <f ca="1">IF(I9898&gt;0,IF(DAY($C9898)=1,SUM(INDIRECT("I"&amp;(ROW(C9897)-DAY(C9897))):I9897),0),0)</f>
        <v>0</v>
      </c>
      <c r="N9898" s="29">
        <f ca="1">IF(C9898&lt;Calculator!$G$27,0,IF(C9898=Calculator!$G$27,Calculator!$G$39,IF(H9898-K9898&lt;=0,IF(D9898&gt;Calculator!$G$39,IF(H9898-K9898+E9898+L9898+M9898+Calculator!$G$39&gt;Calculator!$G$39,Calculator!$G$39-(H9898+E9898+L9898+M9898-K9898),Calculator!$G$39),D9898),0)))</f>
        <v>0</v>
      </c>
    </row>
    <row r="9899" spans="1:14" ht="15.75" thickBot="1">
      <c r="A9899" s="33" t="str">
        <f ca="1">IF(C9899=Calculator!$H$27,"F",IF(Daily!D9899+Daily!H9899=0,IF(D9898+H9898&gt;0,"L",""),""))</f>
        <v/>
      </c>
      <c r="B9899" s="34">
        <v>9898</v>
      </c>
      <c r="C9899" s="19">
        <f t="shared" ca="1" si="617"/>
        <v>55828</v>
      </c>
      <c r="D9899" s="29">
        <f t="shared" ca="1" si="619"/>
        <v>0</v>
      </c>
      <c r="E9899" s="29">
        <f ca="1">IF(C9899&lt;Calculator!$D$26,0,IF(DAY($C9899)=1,IF(D9899-Calculator!$G$24&gt;0,Calculator!$G$24,D9899),0))</f>
        <v>0</v>
      </c>
      <c r="F9899" s="29">
        <f ca="1">IF(E9899&gt;0,D9899*Calculator!$G$22/12,0)</f>
        <v>0</v>
      </c>
      <c r="G9899" s="29">
        <f ca="1">IF(E9899&gt;0,(IFERROR(-PMT(Calculator!$G$22/12,Calculator!$G$23*12,Calculator!$G$20),0))-F9899,0)</f>
        <v>0</v>
      </c>
      <c r="H9899" s="29">
        <f t="shared" ca="1" si="620"/>
        <v>0</v>
      </c>
      <c r="I9899" s="29">
        <f t="shared" ca="1" si="618"/>
        <v>0</v>
      </c>
      <c r="J9899" s="30">
        <f>Calculator!$G$40</f>
        <v>6.5000000000000002E-2</v>
      </c>
      <c r="K9899" s="29">
        <f ca="1">IF(C9899&gt;=Calculator!$G$27,IF(DAY($C9899)=1,Calculator!$G$34/2,IF(DAY($C9899)=15,Calculator!$G$34/2,0)),0)</f>
        <v>0</v>
      </c>
      <c r="L9899" s="29">
        <f ca="1">IF(DAY($C9899)=28,IF(H9899=0,0,Calculator!$G$35),0)</f>
        <v>0</v>
      </c>
      <c r="M9899" s="29">
        <f ca="1">IF(I9899&gt;0,IF(DAY($C9899)=1,SUM(INDIRECT("I"&amp;(ROW(C9898)-DAY(C9898))):I9898),0),0)</f>
        <v>0</v>
      </c>
      <c r="N9899" s="29">
        <f ca="1">IF(C9899&lt;Calculator!$G$27,0,IF(C9899=Calculator!$G$27,Calculator!$G$39,IF(H9899-K9899&lt;=0,IF(D9899&gt;Calculator!$G$39,IF(H9899-K9899+E9899+L9899+M9899+Calculator!$G$39&gt;Calculator!$G$39,Calculator!$G$39-(H9899+E9899+L9899+M9899-K9899),Calculator!$G$39),D9899),0)))</f>
        <v>0</v>
      </c>
    </row>
    <row r="9900" spans="1:14" ht="15.75" thickBot="1">
      <c r="A9900" s="33" t="str">
        <f ca="1">IF(C9900=Calculator!$H$27,"F",IF(Daily!D9900+Daily!H9900=0,IF(D9899+H9899&gt;0,"L",""),""))</f>
        <v/>
      </c>
      <c r="B9900" s="34">
        <v>9899</v>
      </c>
      <c r="C9900" s="19">
        <f t="shared" ca="1" si="617"/>
        <v>55829</v>
      </c>
      <c r="D9900" s="29">
        <f t="shared" ca="1" si="619"/>
        <v>0</v>
      </c>
      <c r="E9900" s="29">
        <f ca="1">IF(C9900&lt;Calculator!$D$26,0,IF(DAY($C9900)=1,IF(D9900-Calculator!$G$24&gt;0,Calculator!$G$24,D9900),0))</f>
        <v>0</v>
      </c>
      <c r="F9900" s="29">
        <f ca="1">IF(E9900&gt;0,D9900*Calculator!$G$22/12,0)</f>
        <v>0</v>
      </c>
      <c r="G9900" s="29">
        <f ca="1">IF(E9900&gt;0,(IFERROR(-PMT(Calculator!$G$22/12,Calculator!$G$23*12,Calculator!$G$20),0))-F9900,0)</f>
        <v>0</v>
      </c>
      <c r="H9900" s="29">
        <f t="shared" ca="1" si="620"/>
        <v>0</v>
      </c>
      <c r="I9900" s="29">
        <f t="shared" ca="1" si="618"/>
        <v>0</v>
      </c>
      <c r="J9900" s="30">
        <f>Calculator!$G$40</f>
        <v>6.5000000000000002E-2</v>
      </c>
      <c r="K9900" s="29">
        <f ca="1">IF(C9900&gt;=Calculator!$G$27,IF(DAY($C9900)=1,Calculator!$G$34/2,IF(DAY($C9900)=15,Calculator!$G$34/2,0)),0)</f>
        <v>0</v>
      </c>
      <c r="L9900" s="29">
        <f ca="1">IF(DAY($C9900)=28,IF(H9900=0,0,Calculator!$G$35),0)</f>
        <v>0</v>
      </c>
      <c r="M9900" s="29">
        <f ca="1">IF(I9900&gt;0,IF(DAY($C9900)=1,SUM(INDIRECT("I"&amp;(ROW(C9899)-DAY(C9899))):I9899),0),0)</f>
        <v>0</v>
      </c>
      <c r="N9900" s="29">
        <f ca="1">IF(C9900&lt;Calculator!$G$27,0,IF(C9900=Calculator!$G$27,Calculator!$G$39,IF(H9900-K9900&lt;=0,IF(D9900&gt;Calculator!$G$39,IF(H9900-K9900+E9900+L9900+M9900+Calculator!$G$39&gt;Calculator!$G$39,Calculator!$G$39-(H9900+E9900+L9900+M9900-K9900),Calculator!$G$39),D9900),0)))</f>
        <v>0</v>
      </c>
    </row>
    <row r="9901" spans="1:14" ht="15.75" thickBot="1">
      <c r="A9901" s="33" t="str">
        <f ca="1">IF(C9901=Calculator!$H$27,"F",IF(Daily!D9901+Daily!H9901=0,IF(D9900+H9900&gt;0,"L",""),""))</f>
        <v/>
      </c>
      <c r="B9901" s="34">
        <v>9900</v>
      </c>
      <c r="C9901" s="19">
        <f t="shared" ca="1" si="617"/>
        <v>55830</v>
      </c>
      <c r="D9901" s="29">
        <f t="shared" ca="1" si="619"/>
        <v>0</v>
      </c>
      <c r="E9901" s="29">
        <f ca="1">IF(C9901&lt;Calculator!$D$26,0,IF(DAY($C9901)=1,IF(D9901-Calculator!$G$24&gt;0,Calculator!$G$24,D9901),0))</f>
        <v>0</v>
      </c>
      <c r="F9901" s="29">
        <f ca="1">IF(E9901&gt;0,D9901*Calculator!$G$22/12,0)</f>
        <v>0</v>
      </c>
      <c r="G9901" s="29">
        <f ca="1">IF(E9901&gt;0,(IFERROR(-PMT(Calculator!$G$22/12,Calculator!$G$23*12,Calculator!$G$20),0))-F9901,0)</f>
        <v>0</v>
      </c>
      <c r="H9901" s="29">
        <f t="shared" ca="1" si="620"/>
        <v>0</v>
      </c>
      <c r="I9901" s="29">
        <f t="shared" ca="1" si="618"/>
        <v>0</v>
      </c>
      <c r="J9901" s="30">
        <f>Calculator!$G$40</f>
        <v>6.5000000000000002E-2</v>
      </c>
      <c r="K9901" s="29">
        <f ca="1">IF(C9901&gt;=Calculator!$G$27,IF(DAY($C9901)=1,Calculator!$G$34/2,IF(DAY($C9901)=15,Calculator!$G$34/2,0)),0)</f>
        <v>0</v>
      </c>
      <c r="L9901" s="29">
        <f ca="1">IF(DAY($C9901)=28,IF(H9901=0,0,Calculator!$G$35),0)</f>
        <v>0</v>
      </c>
      <c r="M9901" s="29">
        <f ca="1">IF(I9901&gt;0,IF(DAY($C9901)=1,SUM(INDIRECT("I"&amp;(ROW(C9900)-DAY(C9900))):I9900),0),0)</f>
        <v>0</v>
      </c>
      <c r="N9901" s="29">
        <f ca="1">IF(C9901&lt;Calculator!$G$27,0,IF(C9901=Calculator!$G$27,Calculator!$G$39,IF(H9901-K9901&lt;=0,IF(D9901&gt;Calculator!$G$39,IF(H9901-K9901+E9901+L9901+M9901+Calculator!$G$39&gt;Calculator!$G$39,Calculator!$G$39-(H9901+E9901+L9901+M9901-K9901),Calculator!$G$39),D9901),0)))</f>
        <v>0</v>
      </c>
    </row>
    <row r="9902" spans="1:14" ht="15.75" thickBot="1">
      <c r="A9902" s="33" t="str">
        <f ca="1">IF(C9902=Calculator!$H$27,"F",IF(Daily!D9902+Daily!H9902=0,IF(D9901+H9901&gt;0,"L",""),""))</f>
        <v/>
      </c>
      <c r="B9902" s="34">
        <v>9901</v>
      </c>
      <c r="C9902" s="19">
        <f t="shared" ca="1" si="617"/>
        <v>55831</v>
      </c>
      <c r="D9902" s="29">
        <f t="shared" ca="1" si="619"/>
        <v>0</v>
      </c>
      <c r="E9902" s="29">
        <f ca="1">IF(C9902&lt;Calculator!$D$26,0,IF(DAY($C9902)=1,IF(D9902-Calculator!$G$24&gt;0,Calculator!$G$24,D9902),0))</f>
        <v>0</v>
      </c>
      <c r="F9902" s="29">
        <f ca="1">IF(E9902&gt;0,D9902*Calculator!$G$22/12,0)</f>
        <v>0</v>
      </c>
      <c r="G9902" s="29">
        <f ca="1">IF(E9902&gt;0,(IFERROR(-PMT(Calculator!$G$22/12,Calculator!$G$23*12,Calculator!$G$20),0))-F9902,0)</f>
        <v>0</v>
      </c>
      <c r="H9902" s="29">
        <f t="shared" ca="1" si="620"/>
        <v>0</v>
      </c>
      <c r="I9902" s="29">
        <f t="shared" ca="1" si="618"/>
        <v>0</v>
      </c>
      <c r="J9902" s="30">
        <f>Calculator!$G$40</f>
        <v>6.5000000000000002E-2</v>
      </c>
      <c r="K9902" s="29">
        <f ca="1">IF(C9902&gt;=Calculator!$G$27,IF(DAY($C9902)=1,Calculator!$G$34/2,IF(DAY($C9902)=15,Calculator!$G$34/2,0)),0)</f>
        <v>0</v>
      </c>
      <c r="L9902" s="29">
        <f ca="1">IF(DAY($C9902)=28,IF(H9902=0,0,Calculator!$G$35),0)</f>
        <v>0</v>
      </c>
      <c r="M9902" s="29">
        <f ca="1">IF(I9902&gt;0,IF(DAY($C9902)=1,SUM(INDIRECT("I"&amp;(ROW(C9901)-DAY(C9901))):I9901),0),0)</f>
        <v>0</v>
      </c>
      <c r="N9902" s="29">
        <f ca="1">IF(C9902&lt;Calculator!$G$27,0,IF(C9902=Calculator!$G$27,Calculator!$G$39,IF(H9902-K9902&lt;=0,IF(D9902&gt;Calculator!$G$39,IF(H9902-K9902+E9902+L9902+M9902+Calculator!$G$39&gt;Calculator!$G$39,Calculator!$G$39-(H9902+E9902+L9902+M9902-K9902),Calculator!$G$39),D9902),0)))</f>
        <v>0</v>
      </c>
    </row>
    <row r="9903" spans="1:14" ht="15.75" thickBot="1">
      <c r="A9903" s="33" t="str">
        <f ca="1">IF(C9903=Calculator!$H$27,"F",IF(Daily!D9903+Daily!H9903=0,IF(D9902+H9902&gt;0,"L",""),""))</f>
        <v/>
      </c>
      <c r="B9903" s="34">
        <v>9902</v>
      </c>
      <c r="C9903" s="19">
        <f t="shared" ca="1" si="617"/>
        <v>55832</v>
      </c>
      <c r="D9903" s="29">
        <f t="shared" ca="1" si="619"/>
        <v>0</v>
      </c>
      <c r="E9903" s="29">
        <f ca="1">IF(C9903&lt;Calculator!$D$26,0,IF(DAY($C9903)=1,IF(D9903-Calculator!$G$24&gt;0,Calculator!$G$24,D9903),0))</f>
        <v>0</v>
      </c>
      <c r="F9903" s="29">
        <f ca="1">IF(E9903&gt;0,D9903*Calculator!$G$22/12,0)</f>
        <v>0</v>
      </c>
      <c r="G9903" s="29">
        <f ca="1">IF(E9903&gt;0,(IFERROR(-PMT(Calculator!$G$22/12,Calculator!$G$23*12,Calculator!$G$20),0))-F9903,0)</f>
        <v>0</v>
      </c>
      <c r="H9903" s="29">
        <f t="shared" ca="1" si="620"/>
        <v>0</v>
      </c>
      <c r="I9903" s="29">
        <f t="shared" ca="1" si="618"/>
        <v>0</v>
      </c>
      <c r="J9903" s="30">
        <f>Calculator!$G$40</f>
        <v>6.5000000000000002E-2</v>
      </c>
      <c r="K9903" s="29">
        <f ca="1">IF(C9903&gt;=Calculator!$G$27,IF(DAY($C9903)=1,Calculator!$G$34/2,IF(DAY($C9903)=15,Calculator!$G$34/2,0)),0)</f>
        <v>0</v>
      </c>
      <c r="L9903" s="29">
        <f ca="1">IF(DAY($C9903)=28,IF(H9903=0,0,Calculator!$G$35),0)</f>
        <v>0</v>
      </c>
      <c r="M9903" s="29">
        <f ca="1">IF(I9903&gt;0,IF(DAY($C9903)=1,SUM(INDIRECT("I"&amp;(ROW(C9902)-DAY(C9902))):I9902),0),0)</f>
        <v>0</v>
      </c>
      <c r="N9903" s="29">
        <f ca="1">IF(C9903&lt;Calculator!$G$27,0,IF(C9903=Calculator!$G$27,Calculator!$G$39,IF(H9903-K9903&lt;=0,IF(D9903&gt;Calculator!$G$39,IF(H9903-K9903+E9903+L9903+M9903+Calculator!$G$39&gt;Calculator!$G$39,Calculator!$G$39-(H9903+E9903+L9903+M9903-K9903),Calculator!$G$39),D9903),0)))</f>
        <v>0</v>
      </c>
    </row>
    <row r="9904" spans="1:14" ht="15.75" thickBot="1">
      <c r="A9904" s="33" t="str">
        <f ca="1">IF(C9904=Calculator!$H$27,"F",IF(Daily!D9904+Daily!H9904=0,IF(D9903+H9903&gt;0,"L",""),""))</f>
        <v/>
      </c>
      <c r="B9904" s="34">
        <v>9903</v>
      </c>
      <c r="C9904" s="19">
        <f t="shared" ca="1" si="617"/>
        <v>55833</v>
      </c>
      <c r="D9904" s="29">
        <f t="shared" ca="1" si="619"/>
        <v>0</v>
      </c>
      <c r="E9904" s="29">
        <f ca="1">IF(C9904&lt;Calculator!$D$26,0,IF(DAY($C9904)=1,IF(D9904-Calculator!$G$24&gt;0,Calculator!$G$24,D9904),0))</f>
        <v>0</v>
      </c>
      <c r="F9904" s="29">
        <f ca="1">IF(E9904&gt;0,D9904*Calculator!$G$22/12,0)</f>
        <v>0</v>
      </c>
      <c r="G9904" s="29">
        <f ca="1">IF(E9904&gt;0,(IFERROR(-PMT(Calculator!$G$22/12,Calculator!$G$23*12,Calculator!$G$20),0))-F9904,0)</f>
        <v>0</v>
      </c>
      <c r="H9904" s="29">
        <f t="shared" ca="1" si="620"/>
        <v>0</v>
      </c>
      <c r="I9904" s="29">
        <f t="shared" ca="1" si="618"/>
        <v>0</v>
      </c>
      <c r="J9904" s="30">
        <f>Calculator!$G$40</f>
        <v>6.5000000000000002E-2</v>
      </c>
      <c r="K9904" s="29">
        <f ca="1">IF(C9904&gt;=Calculator!$G$27,IF(DAY($C9904)=1,Calculator!$G$34/2,IF(DAY($C9904)=15,Calculator!$G$34/2,0)),0)</f>
        <v>0</v>
      </c>
      <c r="L9904" s="29">
        <f ca="1">IF(DAY($C9904)=28,IF(H9904=0,0,Calculator!$G$35),0)</f>
        <v>0</v>
      </c>
      <c r="M9904" s="29">
        <f ca="1">IF(I9904&gt;0,IF(DAY($C9904)=1,SUM(INDIRECT("I"&amp;(ROW(C9903)-DAY(C9903))):I9903),0),0)</f>
        <v>0</v>
      </c>
      <c r="N9904" s="29">
        <f ca="1">IF(C9904&lt;Calculator!$G$27,0,IF(C9904=Calculator!$G$27,Calculator!$G$39,IF(H9904-K9904&lt;=0,IF(D9904&gt;Calculator!$G$39,IF(H9904-K9904+E9904+L9904+M9904+Calculator!$G$39&gt;Calculator!$G$39,Calculator!$G$39-(H9904+E9904+L9904+M9904-K9904),Calculator!$G$39),D9904),0)))</f>
        <v>0</v>
      </c>
    </row>
    <row r="9905" spans="1:14" ht="15.75" thickBot="1">
      <c r="A9905" s="33" t="str">
        <f ca="1">IF(C9905=Calculator!$H$27,"F",IF(Daily!D9905+Daily!H9905=0,IF(D9904+H9904&gt;0,"L",""),""))</f>
        <v/>
      </c>
      <c r="B9905" s="34">
        <v>9904</v>
      </c>
      <c r="C9905" s="19">
        <f t="shared" ca="1" si="617"/>
        <v>55834</v>
      </c>
      <c r="D9905" s="29">
        <f t="shared" ca="1" si="619"/>
        <v>0</v>
      </c>
      <c r="E9905" s="29">
        <f ca="1">IF(C9905&lt;Calculator!$D$26,0,IF(DAY($C9905)=1,IF(D9905-Calculator!$G$24&gt;0,Calculator!$G$24,D9905),0))</f>
        <v>0</v>
      </c>
      <c r="F9905" s="29">
        <f ca="1">IF(E9905&gt;0,D9905*Calculator!$G$22/12,0)</f>
        <v>0</v>
      </c>
      <c r="G9905" s="29">
        <f ca="1">IF(E9905&gt;0,(IFERROR(-PMT(Calculator!$G$22/12,Calculator!$G$23*12,Calculator!$G$20),0))-F9905,0)</f>
        <v>0</v>
      </c>
      <c r="H9905" s="29">
        <f t="shared" ca="1" si="620"/>
        <v>0</v>
      </c>
      <c r="I9905" s="29">
        <f t="shared" ca="1" si="618"/>
        <v>0</v>
      </c>
      <c r="J9905" s="30">
        <f>Calculator!$G$40</f>
        <v>6.5000000000000002E-2</v>
      </c>
      <c r="K9905" s="29">
        <f ca="1">IF(C9905&gt;=Calculator!$G$27,IF(DAY($C9905)=1,Calculator!$G$34/2,IF(DAY($C9905)=15,Calculator!$G$34/2,0)),0)</f>
        <v>0</v>
      </c>
      <c r="L9905" s="29">
        <f ca="1">IF(DAY($C9905)=28,IF(H9905=0,0,Calculator!$G$35),0)</f>
        <v>0</v>
      </c>
      <c r="M9905" s="29">
        <f ca="1">IF(I9905&gt;0,IF(DAY($C9905)=1,SUM(INDIRECT("I"&amp;(ROW(C9904)-DAY(C9904))):I9904),0),0)</f>
        <v>0</v>
      </c>
      <c r="N9905" s="29">
        <f ca="1">IF(C9905&lt;Calculator!$G$27,0,IF(C9905=Calculator!$G$27,Calculator!$G$39,IF(H9905-K9905&lt;=0,IF(D9905&gt;Calculator!$G$39,IF(H9905-K9905+E9905+L9905+M9905+Calculator!$G$39&gt;Calculator!$G$39,Calculator!$G$39-(H9905+E9905+L9905+M9905-K9905),Calculator!$G$39),D9905),0)))</f>
        <v>0</v>
      </c>
    </row>
    <row r="9906" spans="1:14" ht="15.75" thickBot="1">
      <c r="A9906" s="33" t="str">
        <f ca="1">IF(C9906=Calculator!$H$27,"F",IF(Daily!D9906+Daily!H9906=0,IF(D9905+H9905&gt;0,"L",""),""))</f>
        <v/>
      </c>
      <c r="B9906" s="34">
        <v>9905</v>
      </c>
      <c r="C9906" s="19">
        <f t="shared" ca="1" si="617"/>
        <v>55835</v>
      </c>
      <c r="D9906" s="29">
        <f t="shared" ca="1" si="619"/>
        <v>0</v>
      </c>
      <c r="E9906" s="29">
        <f ca="1">IF(C9906&lt;Calculator!$D$26,0,IF(DAY($C9906)=1,IF(D9906-Calculator!$G$24&gt;0,Calculator!$G$24,D9906),0))</f>
        <v>0</v>
      </c>
      <c r="F9906" s="29">
        <f ca="1">IF(E9906&gt;0,D9906*Calculator!$G$22/12,0)</f>
        <v>0</v>
      </c>
      <c r="G9906" s="29">
        <f ca="1">IF(E9906&gt;0,(IFERROR(-PMT(Calculator!$G$22/12,Calculator!$G$23*12,Calculator!$G$20),0))-F9906,0)</f>
        <v>0</v>
      </c>
      <c r="H9906" s="29">
        <f t="shared" ca="1" si="620"/>
        <v>0</v>
      </c>
      <c r="I9906" s="29">
        <f t="shared" ca="1" si="618"/>
        <v>0</v>
      </c>
      <c r="J9906" s="30">
        <f>Calculator!$G$40</f>
        <v>6.5000000000000002E-2</v>
      </c>
      <c r="K9906" s="29">
        <f ca="1">IF(C9906&gt;=Calculator!$G$27,IF(DAY($C9906)=1,Calculator!$G$34/2,IF(DAY($C9906)=15,Calculator!$G$34/2,0)),0)</f>
        <v>0</v>
      </c>
      <c r="L9906" s="29">
        <f ca="1">IF(DAY($C9906)=28,IF(H9906=0,0,Calculator!$G$35),0)</f>
        <v>0</v>
      </c>
      <c r="M9906" s="29">
        <f ca="1">IF(I9906&gt;0,IF(DAY($C9906)=1,SUM(INDIRECT("I"&amp;(ROW(C9905)-DAY(C9905))):I9905),0),0)</f>
        <v>0</v>
      </c>
      <c r="N9906" s="29">
        <f ca="1">IF(C9906&lt;Calculator!$G$27,0,IF(C9906=Calculator!$G$27,Calculator!$G$39,IF(H9906-K9906&lt;=0,IF(D9906&gt;Calculator!$G$39,IF(H9906-K9906+E9906+L9906+M9906+Calculator!$G$39&gt;Calculator!$G$39,Calculator!$G$39-(H9906+E9906+L9906+M9906-K9906),Calculator!$G$39),D9906),0)))</f>
        <v>0</v>
      </c>
    </row>
    <row r="9907" spans="1:14" ht="15.75" thickBot="1">
      <c r="A9907" s="33" t="str">
        <f ca="1">IF(C9907=Calculator!$H$27,"F",IF(Daily!D9907+Daily!H9907=0,IF(D9906+H9906&gt;0,"L",""),""))</f>
        <v/>
      </c>
      <c r="B9907" s="34">
        <v>9906</v>
      </c>
      <c r="C9907" s="19">
        <f t="shared" ca="1" si="617"/>
        <v>55836</v>
      </c>
      <c r="D9907" s="29">
        <f t="shared" ca="1" si="619"/>
        <v>0</v>
      </c>
      <c r="E9907" s="29">
        <f ca="1">IF(C9907&lt;Calculator!$D$26,0,IF(DAY($C9907)=1,IF(D9907-Calculator!$G$24&gt;0,Calculator!$G$24,D9907),0))</f>
        <v>0</v>
      </c>
      <c r="F9907" s="29">
        <f ca="1">IF(E9907&gt;0,D9907*Calculator!$G$22/12,0)</f>
        <v>0</v>
      </c>
      <c r="G9907" s="29">
        <f ca="1">IF(E9907&gt;0,(IFERROR(-PMT(Calculator!$G$22/12,Calculator!$G$23*12,Calculator!$G$20),0))-F9907,0)</f>
        <v>0</v>
      </c>
      <c r="H9907" s="29">
        <f t="shared" ca="1" si="620"/>
        <v>0</v>
      </c>
      <c r="I9907" s="29">
        <f t="shared" ca="1" si="618"/>
        <v>0</v>
      </c>
      <c r="J9907" s="30">
        <f>Calculator!$G$40</f>
        <v>6.5000000000000002E-2</v>
      </c>
      <c r="K9907" s="29">
        <f ca="1">IF(C9907&gt;=Calculator!$G$27,IF(DAY($C9907)=1,Calculator!$G$34/2,IF(DAY($C9907)=15,Calculator!$G$34/2,0)),0)</f>
        <v>0</v>
      </c>
      <c r="L9907" s="29">
        <f ca="1">IF(DAY($C9907)=28,IF(H9907=0,0,Calculator!$G$35),0)</f>
        <v>0</v>
      </c>
      <c r="M9907" s="29">
        <f ca="1">IF(I9907&gt;0,IF(DAY($C9907)=1,SUM(INDIRECT("I"&amp;(ROW(C9906)-DAY(C9906))):I9906),0),0)</f>
        <v>0</v>
      </c>
      <c r="N9907" s="29">
        <f ca="1">IF(C9907&lt;Calculator!$G$27,0,IF(C9907=Calculator!$G$27,Calculator!$G$39,IF(H9907-K9907&lt;=0,IF(D9907&gt;Calculator!$G$39,IF(H9907-K9907+E9907+L9907+M9907+Calculator!$G$39&gt;Calculator!$G$39,Calculator!$G$39-(H9907+E9907+L9907+M9907-K9907),Calculator!$G$39),D9907),0)))</f>
        <v>0</v>
      </c>
    </row>
    <row r="9908" spans="1:14" ht="15.75" thickBot="1">
      <c r="A9908" s="33" t="str">
        <f ca="1">IF(C9908=Calculator!$H$27,"F",IF(Daily!D9908+Daily!H9908=0,IF(D9907+H9907&gt;0,"L",""),""))</f>
        <v/>
      </c>
      <c r="B9908" s="34">
        <v>9907</v>
      </c>
      <c r="C9908" s="19">
        <f t="shared" ca="1" si="617"/>
        <v>55837</v>
      </c>
      <c r="D9908" s="29">
        <f t="shared" ca="1" si="619"/>
        <v>0</v>
      </c>
      <c r="E9908" s="29">
        <f ca="1">IF(C9908&lt;Calculator!$D$26,0,IF(DAY($C9908)=1,IF(D9908-Calculator!$G$24&gt;0,Calculator!$G$24,D9908),0))</f>
        <v>0</v>
      </c>
      <c r="F9908" s="29">
        <f ca="1">IF(E9908&gt;0,D9908*Calculator!$G$22/12,0)</f>
        <v>0</v>
      </c>
      <c r="G9908" s="29">
        <f ca="1">IF(E9908&gt;0,(IFERROR(-PMT(Calculator!$G$22/12,Calculator!$G$23*12,Calculator!$G$20),0))-F9908,0)</f>
        <v>0</v>
      </c>
      <c r="H9908" s="29">
        <f t="shared" ca="1" si="620"/>
        <v>0</v>
      </c>
      <c r="I9908" s="29">
        <f t="shared" ca="1" si="618"/>
        <v>0</v>
      </c>
      <c r="J9908" s="30">
        <f>Calculator!$G$40</f>
        <v>6.5000000000000002E-2</v>
      </c>
      <c r="K9908" s="29">
        <f ca="1">IF(C9908&gt;=Calculator!$G$27,IF(DAY($C9908)=1,Calculator!$G$34/2,IF(DAY($C9908)=15,Calculator!$G$34/2,0)),0)</f>
        <v>0</v>
      </c>
      <c r="L9908" s="29">
        <f ca="1">IF(DAY($C9908)=28,IF(H9908=0,0,Calculator!$G$35),0)</f>
        <v>0</v>
      </c>
      <c r="M9908" s="29">
        <f ca="1">IF(I9908&gt;0,IF(DAY($C9908)=1,SUM(INDIRECT("I"&amp;(ROW(C9907)-DAY(C9907))):I9907),0),0)</f>
        <v>0</v>
      </c>
      <c r="N9908" s="29">
        <f ca="1">IF(C9908&lt;Calculator!$G$27,0,IF(C9908=Calculator!$G$27,Calculator!$G$39,IF(H9908-K9908&lt;=0,IF(D9908&gt;Calculator!$G$39,IF(H9908-K9908+E9908+L9908+M9908+Calculator!$G$39&gt;Calculator!$G$39,Calculator!$G$39-(H9908+E9908+L9908+M9908-K9908),Calculator!$G$39),D9908),0)))</f>
        <v>0</v>
      </c>
    </row>
    <row r="9909" spans="1:14" ht="15.75" thickBot="1">
      <c r="A9909" s="33" t="str">
        <f ca="1">IF(C9909=Calculator!$H$27,"F",IF(Daily!D9909+Daily!H9909=0,IF(D9908+H9908&gt;0,"L",""),""))</f>
        <v/>
      </c>
      <c r="B9909" s="34">
        <v>9908</v>
      </c>
      <c r="C9909" s="19">
        <f t="shared" ca="1" si="617"/>
        <v>55838</v>
      </c>
      <c r="D9909" s="29">
        <f t="shared" ca="1" si="619"/>
        <v>0</v>
      </c>
      <c r="E9909" s="29">
        <f ca="1">IF(C9909&lt;Calculator!$D$26,0,IF(DAY($C9909)=1,IF(D9909-Calculator!$G$24&gt;0,Calculator!$G$24,D9909),0))</f>
        <v>0</v>
      </c>
      <c r="F9909" s="29">
        <f ca="1">IF(E9909&gt;0,D9909*Calculator!$G$22/12,0)</f>
        <v>0</v>
      </c>
      <c r="G9909" s="29">
        <f ca="1">IF(E9909&gt;0,(IFERROR(-PMT(Calculator!$G$22/12,Calculator!$G$23*12,Calculator!$G$20),0))-F9909,0)</f>
        <v>0</v>
      </c>
      <c r="H9909" s="29">
        <f t="shared" ca="1" si="620"/>
        <v>0</v>
      </c>
      <c r="I9909" s="29">
        <f t="shared" ca="1" si="618"/>
        <v>0</v>
      </c>
      <c r="J9909" s="30">
        <f>Calculator!$G$40</f>
        <v>6.5000000000000002E-2</v>
      </c>
      <c r="K9909" s="29">
        <f ca="1">IF(C9909&gt;=Calculator!$G$27,IF(DAY($C9909)=1,Calculator!$G$34/2,IF(DAY($C9909)=15,Calculator!$G$34/2,0)),0)</f>
        <v>4500</v>
      </c>
      <c r="L9909" s="29">
        <f ca="1">IF(DAY($C9909)=28,IF(H9909=0,0,Calculator!$G$35),0)</f>
        <v>0</v>
      </c>
      <c r="M9909" s="29">
        <f ca="1">IF(I9909&gt;0,IF(DAY($C9909)=1,SUM(INDIRECT("I"&amp;(ROW(C9908)-DAY(C9908))):I9908),0),0)</f>
        <v>0</v>
      </c>
      <c r="N9909" s="29">
        <f ca="1">IF(C9909&lt;Calculator!$G$27,0,IF(C9909=Calculator!$G$27,Calculator!$G$39,IF(H9909-K9909&lt;=0,IF(D9909&gt;Calculator!$G$39,IF(H9909-K9909+E9909+L9909+M9909+Calculator!$G$39&gt;Calculator!$G$39,Calculator!$G$39-(H9909+E9909+L9909+M9909-K9909),Calculator!$G$39),D9909),0)))</f>
        <v>0</v>
      </c>
    </row>
    <row r="9910" spans="1:14" ht="15.75" thickBot="1">
      <c r="A9910" s="33" t="str">
        <f ca="1">IF(C9910=Calculator!$H$27,"F",IF(Daily!D9910+Daily!H9910=0,IF(D9909+H9909&gt;0,"L",""),""))</f>
        <v/>
      </c>
      <c r="B9910" s="34">
        <v>9909</v>
      </c>
      <c r="C9910" s="19">
        <f t="shared" ca="1" si="617"/>
        <v>55839</v>
      </c>
      <c r="D9910" s="29">
        <f t="shared" ca="1" si="619"/>
        <v>0</v>
      </c>
      <c r="E9910" s="29">
        <f ca="1">IF(C9910&lt;Calculator!$D$26,0,IF(DAY($C9910)=1,IF(D9910-Calculator!$G$24&gt;0,Calculator!$G$24,D9910),0))</f>
        <v>0</v>
      </c>
      <c r="F9910" s="29">
        <f ca="1">IF(E9910&gt;0,D9910*Calculator!$G$22/12,0)</f>
        <v>0</v>
      </c>
      <c r="G9910" s="29">
        <f ca="1">IF(E9910&gt;0,(IFERROR(-PMT(Calculator!$G$22/12,Calculator!$G$23*12,Calculator!$G$20),0))-F9910,0)</f>
        <v>0</v>
      </c>
      <c r="H9910" s="29">
        <f t="shared" ca="1" si="620"/>
        <v>0</v>
      </c>
      <c r="I9910" s="29">
        <f t="shared" ca="1" si="618"/>
        <v>0</v>
      </c>
      <c r="J9910" s="30">
        <f>Calculator!$G$40</f>
        <v>6.5000000000000002E-2</v>
      </c>
      <c r="K9910" s="29">
        <f ca="1">IF(C9910&gt;=Calculator!$G$27,IF(DAY($C9910)=1,Calculator!$G$34/2,IF(DAY($C9910)=15,Calculator!$G$34/2,0)),0)</f>
        <v>0</v>
      </c>
      <c r="L9910" s="29">
        <f ca="1">IF(DAY($C9910)=28,IF(H9910=0,0,Calculator!$G$35),0)</f>
        <v>0</v>
      </c>
      <c r="M9910" s="29">
        <f ca="1">IF(I9910&gt;0,IF(DAY($C9910)=1,SUM(INDIRECT("I"&amp;(ROW(C9909)-DAY(C9909))):I9909),0),0)</f>
        <v>0</v>
      </c>
      <c r="N9910" s="29">
        <f ca="1">IF(C9910&lt;Calculator!$G$27,0,IF(C9910=Calculator!$G$27,Calculator!$G$39,IF(H9910-K9910&lt;=0,IF(D9910&gt;Calculator!$G$39,IF(H9910-K9910+E9910+L9910+M9910+Calculator!$G$39&gt;Calculator!$G$39,Calculator!$G$39-(H9910+E9910+L9910+M9910-K9910),Calculator!$G$39),D9910),0)))</f>
        <v>0</v>
      </c>
    </row>
    <row r="9911" spans="1:14" ht="15.75" thickBot="1">
      <c r="A9911" s="33" t="str">
        <f ca="1">IF(C9911=Calculator!$H$27,"F",IF(Daily!D9911+Daily!H9911=0,IF(D9910+H9910&gt;0,"L",""),""))</f>
        <v/>
      </c>
      <c r="B9911" s="34">
        <v>9910</v>
      </c>
      <c r="C9911" s="19">
        <f t="shared" ca="1" si="617"/>
        <v>55840</v>
      </c>
      <c r="D9911" s="29">
        <f t="shared" ca="1" si="619"/>
        <v>0</v>
      </c>
      <c r="E9911" s="29">
        <f ca="1">IF(C9911&lt;Calculator!$D$26,0,IF(DAY($C9911)=1,IF(D9911-Calculator!$G$24&gt;0,Calculator!$G$24,D9911),0))</f>
        <v>0</v>
      </c>
      <c r="F9911" s="29">
        <f ca="1">IF(E9911&gt;0,D9911*Calculator!$G$22/12,0)</f>
        <v>0</v>
      </c>
      <c r="G9911" s="29">
        <f ca="1">IF(E9911&gt;0,(IFERROR(-PMT(Calculator!$G$22/12,Calculator!$G$23*12,Calculator!$G$20),0))-F9911,0)</f>
        <v>0</v>
      </c>
      <c r="H9911" s="29">
        <f t="shared" ca="1" si="620"/>
        <v>0</v>
      </c>
      <c r="I9911" s="29">
        <f t="shared" ca="1" si="618"/>
        <v>0</v>
      </c>
      <c r="J9911" s="30">
        <f>Calculator!$G$40</f>
        <v>6.5000000000000002E-2</v>
      </c>
      <c r="K9911" s="29">
        <f ca="1">IF(C9911&gt;=Calculator!$G$27,IF(DAY($C9911)=1,Calculator!$G$34/2,IF(DAY($C9911)=15,Calculator!$G$34/2,0)),0)</f>
        <v>0</v>
      </c>
      <c r="L9911" s="29">
        <f ca="1">IF(DAY($C9911)=28,IF(H9911=0,0,Calculator!$G$35),0)</f>
        <v>0</v>
      </c>
      <c r="M9911" s="29">
        <f ca="1">IF(I9911&gt;0,IF(DAY($C9911)=1,SUM(INDIRECT("I"&amp;(ROW(C9910)-DAY(C9910))):I9910),0),0)</f>
        <v>0</v>
      </c>
      <c r="N9911" s="29">
        <f ca="1">IF(C9911&lt;Calculator!$G$27,0,IF(C9911=Calculator!$G$27,Calculator!$G$39,IF(H9911-K9911&lt;=0,IF(D9911&gt;Calculator!$G$39,IF(H9911-K9911+E9911+L9911+M9911+Calculator!$G$39&gt;Calculator!$G$39,Calculator!$G$39-(H9911+E9911+L9911+M9911-K9911),Calculator!$G$39),D9911),0)))</f>
        <v>0</v>
      </c>
    </row>
    <row r="9912" spans="1:14" ht="15.75" thickBot="1">
      <c r="A9912" s="33" t="str">
        <f ca="1">IF(C9912=Calculator!$H$27,"F",IF(Daily!D9912+Daily!H9912=0,IF(D9911+H9911&gt;0,"L",""),""))</f>
        <v/>
      </c>
      <c r="B9912" s="34">
        <v>9911</v>
      </c>
      <c r="C9912" s="19">
        <f t="shared" ca="1" si="617"/>
        <v>55841</v>
      </c>
      <c r="D9912" s="29">
        <f t="shared" ca="1" si="619"/>
        <v>0</v>
      </c>
      <c r="E9912" s="29">
        <f ca="1">IF(C9912&lt;Calculator!$D$26,0,IF(DAY($C9912)=1,IF(D9912-Calculator!$G$24&gt;0,Calculator!$G$24,D9912),0))</f>
        <v>0</v>
      </c>
      <c r="F9912" s="29">
        <f ca="1">IF(E9912&gt;0,D9912*Calculator!$G$22/12,0)</f>
        <v>0</v>
      </c>
      <c r="G9912" s="29">
        <f ca="1">IF(E9912&gt;0,(IFERROR(-PMT(Calculator!$G$22/12,Calculator!$G$23*12,Calculator!$G$20),0))-F9912,0)</f>
        <v>0</v>
      </c>
      <c r="H9912" s="29">
        <f t="shared" ca="1" si="620"/>
        <v>0</v>
      </c>
      <c r="I9912" s="29">
        <f t="shared" ca="1" si="618"/>
        <v>0</v>
      </c>
      <c r="J9912" s="30">
        <f>Calculator!$G$40</f>
        <v>6.5000000000000002E-2</v>
      </c>
      <c r="K9912" s="29">
        <f ca="1">IF(C9912&gt;=Calculator!$G$27,IF(DAY($C9912)=1,Calculator!$G$34/2,IF(DAY($C9912)=15,Calculator!$G$34/2,0)),0)</f>
        <v>0</v>
      </c>
      <c r="L9912" s="29">
        <f ca="1">IF(DAY($C9912)=28,IF(H9912=0,0,Calculator!$G$35),0)</f>
        <v>0</v>
      </c>
      <c r="M9912" s="29">
        <f ca="1">IF(I9912&gt;0,IF(DAY($C9912)=1,SUM(INDIRECT("I"&amp;(ROW(C9911)-DAY(C9911))):I9911),0),0)</f>
        <v>0</v>
      </c>
      <c r="N9912" s="29">
        <f ca="1">IF(C9912&lt;Calculator!$G$27,0,IF(C9912=Calculator!$G$27,Calculator!$G$39,IF(H9912-K9912&lt;=0,IF(D9912&gt;Calculator!$G$39,IF(H9912-K9912+E9912+L9912+M9912+Calculator!$G$39&gt;Calculator!$G$39,Calculator!$G$39-(H9912+E9912+L9912+M9912-K9912),Calculator!$G$39),D9912),0)))</f>
        <v>0</v>
      </c>
    </row>
    <row r="9913" spans="1:14" ht="15.75" thickBot="1">
      <c r="A9913" s="33" t="str">
        <f ca="1">IF(C9913=Calculator!$H$27,"F",IF(Daily!D9913+Daily!H9913=0,IF(D9912+H9912&gt;0,"L",""),""))</f>
        <v/>
      </c>
      <c r="B9913" s="34">
        <v>9912</v>
      </c>
      <c r="C9913" s="19">
        <f t="shared" ca="1" si="617"/>
        <v>55842</v>
      </c>
      <c r="D9913" s="29">
        <f t="shared" ca="1" si="619"/>
        <v>0</v>
      </c>
      <c r="E9913" s="29">
        <f ca="1">IF(C9913&lt;Calculator!$D$26,0,IF(DAY($C9913)=1,IF(D9913-Calculator!$G$24&gt;0,Calculator!$G$24,D9913),0))</f>
        <v>0</v>
      </c>
      <c r="F9913" s="29">
        <f ca="1">IF(E9913&gt;0,D9913*Calculator!$G$22/12,0)</f>
        <v>0</v>
      </c>
      <c r="G9913" s="29">
        <f ca="1">IF(E9913&gt;0,(IFERROR(-PMT(Calculator!$G$22/12,Calculator!$G$23*12,Calculator!$G$20),0))-F9913,0)</f>
        <v>0</v>
      </c>
      <c r="H9913" s="29">
        <f t="shared" ca="1" si="620"/>
        <v>0</v>
      </c>
      <c r="I9913" s="29">
        <f t="shared" ca="1" si="618"/>
        <v>0</v>
      </c>
      <c r="J9913" s="30">
        <f>Calculator!$G$40</f>
        <v>6.5000000000000002E-2</v>
      </c>
      <c r="K9913" s="29">
        <f ca="1">IF(C9913&gt;=Calculator!$G$27,IF(DAY($C9913)=1,Calculator!$G$34/2,IF(DAY($C9913)=15,Calculator!$G$34/2,0)),0)</f>
        <v>0</v>
      </c>
      <c r="L9913" s="29">
        <f ca="1">IF(DAY($C9913)=28,IF(H9913=0,0,Calculator!$G$35),0)</f>
        <v>0</v>
      </c>
      <c r="M9913" s="29">
        <f ca="1">IF(I9913&gt;0,IF(DAY($C9913)=1,SUM(INDIRECT("I"&amp;(ROW(C9912)-DAY(C9912))):I9912),0),0)</f>
        <v>0</v>
      </c>
      <c r="N9913" s="29">
        <f ca="1">IF(C9913&lt;Calculator!$G$27,0,IF(C9913=Calculator!$G$27,Calculator!$G$39,IF(H9913-K9913&lt;=0,IF(D9913&gt;Calculator!$G$39,IF(H9913-K9913+E9913+L9913+M9913+Calculator!$G$39&gt;Calculator!$G$39,Calculator!$G$39-(H9913+E9913+L9913+M9913-K9913),Calculator!$G$39),D9913),0)))</f>
        <v>0</v>
      </c>
    </row>
    <row r="9914" spans="1:14" ht="15.75" thickBot="1">
      <c r="A9914" s="33" t="str">
        <f ca="1">IF(C9914=Calculator!$H$27,"F",IF(Daily!D9914+Daily!H9914=0,IF(D9913+H9913&gt;0,"L",""),""))</f>
        <v/>
      </c>
      <c r="B9914" s="34">
        <v>9913</v>
      </c>
      <c r="C9914" s="19">
        <f t="shared" ca="1" si="617"/>
        <v>55843</v>
      </c>
      <c r="D9914" s="29">
        <f t="shared" ca="1" si="619"/>
        <v>0</v>
      </c>
      <c r="E9914" s="29">
        <f ca="1">IF(C9914&lt;Calculator!$D$26,0,IF(DAY($C9914)=1,IF(D9914-Calculator!$G$24&gt;0,Calculator!$G$24,D9914),0))</f>
        <v>0</v>
      </c>
      <c r="F9914" s="29">
        <f ca="1">IF(E9914&gt;0,D9914*Calculator!$G$22/12,0)</f>
        <v>0</v>
      </c>
      <c r="G9914" s="29">
        <f ca="1">IF(E9914&gt;0,(IFERROR(-PMT(Calculator!$G$22/12,Calculator!$G$23*12,Calculator!$G$20),0))-F9914,0)</f>
        <v>0</v>
      </c>
      <c r="H9914" s="29">
        <f t="shared" ca="1" si="620"/>
        <v>0</v>
      </c>
      <c r="I9914" s="29">
        <f t="shared" ca="1" si="618"/>
        <v>0</v>
      </c>
      <c r="J9914" s="30">
        <f>Calculator!$G$40</f>
        <v>6.5000000000000002E-2</v>
      </c>
      <c r="K9914" s="29">
        <f ca="1">IF(C9914&gt;=Calculator!$G$27,IF(DAY($C9914)=1,Calculator!$G$34/2,IF(DAY($C9914)=15,Calculator!$G$34/2,0)),0)</f>
        <v>0</v>
      </c>
      <c r="L9914" s="29">
        <f ca="1">IF(DAY($C9914)=28,IF(H9914=0,0,Calculator!$G$35),0)</f>
        <v>0</v>
      </c>
      <c r="M9914" s="29">
        <f ca="1">IF(I9914&gt;0,IF(DAY($C9914)=1,SUM(INDIRECT("I"&amp;(ROW(C9913)-DAY(C9913))):I9913),0),0)</f>
        <v>0</v>
      </c>
      <c r="N9914" s="29">
        <f ca="1">IF(C9914&lt;Calculator!$G$27,0,IF(C9914=Calculator!$G$27,Calculator!$G$39,IF(H9914-K9914&lt;=0,IF(D9914&gt;Calculator!$G$39,IF(H9914-K9914+E9914+L9914+M9914+Calculator!$G$39&gt;Calculator!$G$39,Calculator!$G$39-(H9914+E9914+L9914+M9914-K9914),Calculator!$G$39),D9914),0)))</f>
        <v>0</v>
      </c>
    </row>
    <row r="9915" spans="1:14" ht="15.75" thickBot="1">
      <c r="A9915" s="33" t="str">
        <f ca="1">IF(C9915=Calculator!$H$27,"F",IF(Daily!D9915+Daily!H9915=0,IF(D9914+H9914&gt;0,"L",""),""))</f>
        <v/>
      </c>
      <c r="B9915" s="34">
        <v>9914</v>
      </c>
      <c r="C9915" s="19">
        <f t="shared" ca="1" si="617"/>
        <v>55844</v>
      </c>
      <c r="D9915" s="29">
        <f t="shared" ca="1" si="619"/>
        <v>0</v>
      </c>
      <c r="E9915" s="29">
        <f ca="1">IF(C9915&lt;Calculator!$D$26,0,IF(DAY($C9915)=1,IF(D9915-Calculator!$G$24&gt;0,Calculator!$G$24,D9915),0))</f>
        <v>0</v>
      </c>
      <c r="F9915" s="29">
        <f ca="1">IF(E9915&gt;0,D9915*Calculator!$G$22/12,0)</f>
        <v>0</v>
      </c>
      <c r="G9915" s="29">
        <f ca="1">IF(E9915&gt;0,(IFERROR(-PMT(Calculator!$G$22/12,Calculator!$G$23*12,Calculator!$G$20),0))-F9915,0)</f>
        <v>0</v>
      </c>
      <c r="H9915" s="29">
        <f t="shared" ca="1" si="620"/>
        <v>0</v>
      </c>
      <c r="I9915" s="29">
        <f t="shared" ca="1" si="618"/>
        <v>0</v>
      </c>
      <c r="J9915" s="30">
        <f>Calculator!$G$40</f>
        <v>6.5000000000000002E-2</v>
      </c>
      <c r="K9915" s="29">
        <f ca="1">IF(C9915&gt;=Calculator!$G$27,IF(DAY($C9915)=1,Calculator!$G$34/2,IF(DAY($C9915)=15,Calculator!$G$34/2,0)),0)</f>
        <v>0</v>
      </c>
      <c r="L9915" s="29">
        <f ca="1">IF(DAY($C9915)=28,IF(H9915=0,0,Calculator!$G$35),0)</f>
        <v>0</v>
      </c>
      <c r="M9915" s="29">
        <f ca="1">IF(I9915&gt;0,IF(DAY($C9915)=1,SUM(INDIRECT("I"&amp;(ROW(C9914)-DAY(C9914))):I9914),0),0)</f>
        <v>0</v>
      </c>
      <c r="N9915" s="29">
        <f ca="1">IF(C9915&lt;Calculator!$G$27,0,IF(C9915=Calculator!$G$27,Calculator!$G$39,IF(H9915-K9915&lt;=0,IF(D9915&gt;Calculator!$G$39,IF(H9915-K9915+E9915+L9915+M9915+Calculator!$G$39&gt;Calculator!$G$39,Calculator!$G$39-(H9915+E9915+L9915+M9915-K9915),Calculator!$G$39),D9915),0)))</f>
        <v>0</v>
      </c>
    </row>
    <row r="9916" spans="1:14" ht="15.75" thickBot="1">
      <c r="A9916" s="33" t="str">
        <f ca="1">IF(C9916=Calculator!$H$27,"F",IF(Daily!D9916+Daily!H9916=0,IF(D9915+H9915&gt;0,"L",""),""))</f>
        <v/>
      </c>
      <c r="B9916" s="34">
        <v>9915</v>
      </c>
      <c r="C9916" s="19">
        <f t="shared" ca="1" si="617"/>
        <v>55845</v>
      </c>
      <c r="D9916" s="29">
        <f t="shared" ca="1" si="619"/>
        <v>0</v>
      </c>
      <c r="E9916" s="29">
        <f ca="1">IF(C9916&lt;Calculator!$D$26,0,IF(DAY($C9916)=1,IF(D9916-Calculator!$G$24&gt;0,Calculator!$G$24,D9916),0))</f>
        <v>0</v>
      </c>
      <c r="F9916" s="29">
        <f ca="1">IF(E9916&gt;0,D9916*Calculator!$G$22/12,0)</f>
        <v>0</v>
      </c>
      <c r="G9916" s="29">
        <f ca="1">IF(E9916&gt;0,(IFERROR(-PMT(Calculator!$G$22/12,Calculator!$G$23*12,Calculator!$G$20),0))-F9916,0)</f>
        <v>0</v>
      </c>
      <c r="H9916" s="29">
        <f t="shared" ca="1" si="620"/>
        <v>0</v>
      </c>
      <c r="I9916" s="29">
        <f t="shared" ca="1" si="618"/>
        <v>0</v>
      </c>
      <c r="J9916" s="30">
        <f>Calculator!$G$40</f>
        <v>6.5000000000000002E-2</v>
      </c>
      <c r="K9916" s="29">
        <f ca="1">IF(C9916&gt;=Calculator!$G$27,IF(DAY($C9916)=1,Calculator!$G$34/2,IF(DAY($C9916)=15,Calculator!$G$34/2,0)),0)</f>
        <v>0</v>
      </c>
      <c r="L9916" s="29">
        <f ca="1">IF(DAY($C9916)=28,IF(H9916=0,0,Calculator!$G$35),0)</f>
        <v>0</v>
      </c>
      <c r="M9916" s="29">
        <f ca="1">IF(I9916&gt;0,IF(DAY($C9916)=1,SUM(INDIRECT("I"&amp;(ROW(C9915)-DAY(C9915))):I9915),0),0)</f>
        <v>0</v>
      </c>
      <c r="N9916" s="29">
        <f ca="1">IF(C9916&lt;Calculator!$G$27,0,IF(C9916=Calculator!$G$27,Calculator!$G$39,IF(H9916-K9916&lt;=0,IF(D9916&gt;Calculator!$G$39,IF(H9916-K9916+E9916+L9916+M9916+Calculator!$G$39&gt;Calculator!$G$39,Calculator!$G$39-(H9916+E9916+L9916+M9916-K9916),Calculator!$G$39),D9916),0)))</f>
        <v>0</v>
      </c>
    </row>
    <row r="9917" spans="1:14" ht="15.75" thickBot="1">
      <c r="A9917" s="33" t="str">
        <f ca="1">IF(C9917=Calculator!$H$27,"F",IF(Daily!D9917+Daily!H9917=0,IF(D9916+H9916&gt;0,"L",""),""))</f>
        <v/>
      </c>
      <c r="B9917" s="34">
        <v>9916</v>
      </c>
      <c r="C9917" s="19">
        <f t="shared" ca="1" si="617"/>
        <v>55846</v>
      </c>
      <c r="D9917" s="29">
        <f t="shared" ca="1" si="619"/>
        <v>0</v>
      </c>
      <c r="E9917" s="29">
        <f ca="1">IF(C9917&lt;Calculator!$D$26,0,IF(DAY($C9917)=1,IF(D9917-Calculator!$G$24&gt;0,Calculator!$G$24,D9917),0))</f>
        <v>0</v>
      </c>
      <c r="F9917" s="29">
        <f ca="1">IF(E9917&gt;0,D9917*Calculator!$G$22/12,0)</f>
        <v>0</v>
      </c>
      <c r="G9917" s="29">
        <f ca="1">IF(E9917&gt;0,(IFERROR(-PMT(Calculator!$G$22/12,Calculator!$G$23*12,Calculator!$G$20),0))-F9917,0)</f>
        <v>0</v>
      </c>
      <c r="H9917" s="29">
        <f t="shared" ca="1" si="620"/>
        <v>0</v>
      </c>
      <c r="I9917" s="29">
        <f t="shared" ca="1" si="618"/>
        <v>0</v>
      </c>
      <c r="J9917" s="30">
        <f>Calculator!$G$40</f>
        <v>6.5000000000000002E-2</v>
      </c>
      <c r="K9917" s="29">
        <f ca="1">IF(C9917&gt;=Calculator!$G$27,IF(DAY($C9917)=1,Calculator!$G$34/2,IF(DAY($C9917)=15,Calculator!$G$34/2,0)),0)</f>
        <v>0</v>
      </c>
      <c r="L9917" s="29">
        <f ca="1">IF(DAY($C9917)=28,IF(H9917=0,0,Calculator!$G$35),0)</f>
        <v>0</v>
      </c>
      <c r="M9917" s="29">
        <f ca="1">IF(I9917&gt;0,IF(DAY($C9917)=1,SUM(INDIRECT("I"&amp;(ROW(C9916)-DAY(C9916))):I9916),0),0)</f>
        <v>0</v>
      </c>
      <c r="N9917" s="29">
        <f ca="1">IF(C9917&lt;Calculator!$G$27,0,IF(C9917=Calculator!$G$27,Calculator!$G$39,IF(H9917-K9917&lt;=0,IF(D9917&gt;Calculator!$G$39,IF(H9917-K9917+E9917+L9917+M9917+Calculator!$G$39&gt;Calculator!$G$39,Calculator!$G$39-(H9917+E9917+L9917+M9917-K9917),Calculator!$G$39),D9917),0)))</f>
        <v>0</v>
      </c>
    </row>
    <row r="9918" spans="1:14" ht="15.75" thickBot="1">
      <c r="A9918" s="33" t="str">
        <f ca="1">IF(C9918=Calculator!$H$27,"F",IF(Daily!D9918+Daily!H9918=0,IF(D9917+H9917&gt;0,"L",""),""))</f>
        <v/>
      </c>
      <c r="B9918" s="34">
        <v>9917</v>
      </c>
      <c r="C9918" s="19">
        <f t="shared" ca="1" si="617"/>
        <v>55847</v>
      </c>
      <c r="D9918" s="29">
        <f t="shared" ca="1" si="619"/>
        <v>0</v>
      </c>
      <c r="E9918" s="29">
        <f ca="1">IF(C9918&lt;Calculator!$D$26,0,IF(DAY($C9918)=1,IF(D9918-Calculator!$G$24&gt;0,Calculator!$G$24,D9918),0))</f>
        <v>0</v>
      </c>
      <c r="F9918" s="29">
        <f ca="1">IF(E9918&gt;0,D9918*Calculator!$G$22/12,0)</f>
        <v>0</v>
      </c>
      <c r="G9918" s="29">
        <f ca="1">IF(E9918&gt;0,(IFERROR(-PMT(Calculator!$G$22/12,Calculator!$G$23*12,Calculator!$G$20),0))-F9918,0)</f>
        <v>0</v>
      </c>
      <c r="H9918" s="29">
        <f t="shared" ca="1" si="620"/>
        <v>0</v>
      </c>
      <c r="I9918" s="29">
        <f t="shared" ca="1" si="618"/>
        <v>0</v>
      </c>
      <c r="J9918" s="30">
        <f>Calculator!$G$40</f>
        <v>6.5000000000000002E-2</v>
      </c>
      <c r="K9918" s="29">
        <f ca="1">IF(C9918&gt;=Calculator!$G$27,IF(DAY($C9918)=1,Calculator!$G$34/2,IF(DAY($C9918)=15,Calculator!$G$34/2,0)),0)</f>
        <v>0</v>
      </c>
      <c r="L9918" s="29">
        <f ca="1">IF(DAY($C9918)=28,IF(H9918=0,0,Calculator!$G$35),0)</f>
        <v>0</v>
      </c>
      <c r="M9918" s="29">
        <f ca="1">IF(I9918&gt;0,IF(DAY($C9918)=1,SUM(INDIRECT("I"&amp;(ROW(C9917)-DAY(C9917))):I9917),0),0)</f>
        <v>0</v>
      </c>
      <c r="N9918" s="29">
        <f ca="1">IF(C9918&lt;Calculator!$G$27,0,IF(C9918=Calculator!$G$27,Calculator!$G$39,IF(H9918-K9918&lt;=0,IF(D9918&gt;Calculator!$G$39,IF(H9918-K9918+E9918+L9918+M9918+Calculator!$G$39&gt;Calculator!$G$39,Calculator!$G$39-(H9918+E9918+L9918+M9918-K9918),Calculator!$G$39),D9918),0)))</f>
        <v>0</v>
      </c>
    </row>
    <row r="9919" spans="1:14" ht="15.75" thickBot="1">
      <c r="A9919" s="33" t="str">
        <f ca="1">IF(C9919=Calculator!$H$27,"F",IF(Daily!D9919+Daily!H9919=0,IF(D9918+H9918&gt;0,"L",""),""))</f>
        <v/>
      </c>
      <c r="B9919" s="34">
        <v>9918</v>
      </c>
      <c r="C9919" s="19">
        <f t="shared" ca="1" si="617"/>
        <v>55848</v>
      </c>
      <c r="D9919" s="29">
        <f t="shared" ca="1" si="619"/>
        <v>0</v>
      </c>
      <c r="E9919" s="29">
        <f ca="1">IF(C9919&lt;Calculator!$D$26,0,IF(DAY($C9919)=1,IF(D9919-Calculator!$G$24&gt;0,Calculator!$G$24,D9919),0))</f>
        <v>0</v>
      </c>
      <c r="F9919" s="29">
        <f ca="1">IF(E9919&gt;0,D9919*Calculator!$G$22/12,0)</f>
        <v>0</v>
      </c>
      <c r="G9919" s="29">
        <f ca="1">IF(E9919&gt;0,(IFERROR(-PMT(Calculator!$G$22/12,Calculator!$G$23*12,Calculator!$G$20),0))-F9919,0)</f>
        <v>0</v>
      </c>
      <c r="H9919" s="29">
        <f t="shared" ca="1" si="620"/>
        <v>0</v>
      </c>
      <c r="I9919" s="29">
        <f t="shared" ca="1" si="618"/>
        <v>0</v>
      </c>
      <c r="J9919" s="30">
        <f>Calculator!$G$40</f>
        <v>6.5000000000000002E-2</v>
      </c>
      <c r="K9919" s="29">
        <f ca="1">IF(C9919&gt;=Calculator!$G$27,IF(DAY($C9919)=1,Calculator!$G$34/2,IF(DAY($C9919)=15,Calculator!$G$34/2,0)),0)</f>
        <v>0</v>
      </c>
      <c r="L9919" s="29">
        <f ca="1">IF(DAY($C9919)=28,IF(H9919=0,0,Calculator!$G$35),0)</f>
        <v>0</v>
      </c>
      <c r="M9919" s="29">
        <f ca="1">IF(I9919&gt;0,IF(DAY($C9919)=1,SUM(INDIRECT("I"&amp;(ROW(C9918)-DAY(C9918))):I9918),0),0)</f>
        <v>0</v>
      </c>
      <c r="N9919" s="29">
        <f ca="1">IF(C9919&lt;Calculator!$G$27,0,IF(C9919=Calculator!$G$27,Calculator!$G$39,IF(H9919-K9919&lt;=0,IF(D9919&gt;Calculator!$G$39,IF(H9919-K9919+E9919+L9919+M9919+Calculator!$G$39&gt;Calculator!$G$39,Calculator!$G$39-(H9919+E9919+L9919+M9919-K9919),Calculator!$G$39),D9919),0)))</f>
        <v>0</v>
      </c>
    </row>
    <row r="9920" spans="1:14" ht="15.75" thickBot="1">
      <c r="A9920" s="33" t="str">
        <f ca="1">IF(C9920=Calculator!$H$27,"F",IF(Daily!D9920+Daily!H9920=0,IF(D9919+H9919&gt;0,"L",""),""))</f>
        <v/>
      </c>
      <c r="B9920" s="34">
        <v>9919</v>
      </c>
      <c r="C9920" s="19">
        <f t="shared" ca="1" si="617"/>
        <v>55849</v>
      </c>
      <c r="D9920" s="29">
        <f t="shared" ca="1" si="619"/>
        <v>0</v>
      </c>
      <c r="E9920" s="29">
        <f ca="1">IF(C9920&lt;Calculator!$D$26,0,IF(DAY($C9920)=1,IF(D9920-Calculator!$G$24&gt;0,Calculator!$G$24,D9920),0))</f>
        <v>0</v>
      </c>
      <c r="F9920" s="29">
        <f ca="1">IF(E9920&gt;0,D9920*Calculator!$G$22/12,0)</f>
        <v>0</v>
      </c>
      <c r="G9920" s="29">
        <f ca="1">IF(E9920&gt;0,(IFERROR(-PMT(Calculator!$G$22/12,Calculator!$G$23*12,Calculator!$G$20),0))-F9920,0)</f>
        <v>0</v>
      </c>
      <c r="H9920" s="29">
        <f t="shared" ca="1" si="620"/>
        <v>0</v>
      </c>
      <c r="I9920" s="29">
        <f t="shared" ca="1" si="618"/>
        <v>0</v>
      </c>
      <c r="J9920" s="30">
        <f>Calculator!$G$40</f>
        <v>6.5000000000000002E-2</v>
      </c>
      <c r="K9920" s="29">
        <f ca="1">IF(C9920&gt;=Calculator!$G$27,IF(DAY($C9920)=1,Calculator!$G$34/2,IF(DAY($C9920)=15,Calculator!$G$34/2,0)),0)</f>
        <v>0</v>
      </c>
      <c r="L9920" s="29">
        <f ca="1">IF(DAY($C9920)=28,IF(H9920=0,0,Calculator!$G$35),0)</f>
        <v>0</v>
      </c>
      <c r="M9920" s="29">
        <f ca="1">IF(I9920&gt;0,IF(DAY($C9920)=1,SUM(INDIRECT("I"&amp;(ROW(C9919)-DAY(C9919))):I9919),0),0)</f>
        <v>0</v>
      </c>
      <c r="N9920" s="29">
        <f ca="1">IF(C9920&lt;Calculator!$G$27,0,IF(C9920=Calculator!$G$27,Calculator!$G$39,IF(H9920-K9920&lt;=0,IF(D9920&gt;Calculator!$G$39,IF(H9920-K9920+E9920+L9920+M9920+Calculator!$G$39&gt;Calculator!$G$39,Calculator!$G$39-(H9920+E9920+L9920+M9920-K9920),Calculator!$G$39),D9920),0)))</f>
        <v>0</v>
      </c>
    </row>
    <row r="9921" spans="1:14" ht="15.75" thickBot="1">
      <c r="A9921" s="33" t="str">
        <f ca="1">IF(C9921=Calculator!$H$27,"F",IF(Daily!D9921+Daily!H9921=0,IF(D9920+H9920&gt;0,"L",""),""))</f>
        <v/>
      </c>
      <c r="B9921" s="34">
        <v>9920</v>
      </c>
      <c r="C9921" s="19">
        <f t="shared" ca="1" si="617"/>
        <v>55850</v>
      </c>
      <c r="D9921" s="29">
        <f t="shared" ca="1" si="619"/>
        <v>0</v>
      </c>
      <c r="E9921" s="29">
        <f ca="1">IF(C9921&lt;Calculator!$D$26,0,IF(DAY($C9921)=1,IF(D9921-Calculator!$G$24&gt;0,Calculator!$G$24,D9921),0))</f>
        <v>0</v>
      </c>
      <c r="F9921" s="29">
        <f ca="1">IF(E9921&gt;0,D9921*Calculator!$G$22/12,0)</f>
        <v>0</v>
      </c>
      <c r="G9921" s="29">
        <f ca="1">IF(E9921&gt;0,(IFERROR(-PMT(Calculator!$G$22/12,Calculator!$G$23*12,Calculator!$G$20),0))-F9921,0)</f>
        <v>0</v>
      </c>
      <c r="H9921" s="29">
        <f t="shared" ca="1" si="620"/>
        <v>0</v>
      </c>
      <c r="I9921" s="29">
        <f t="shared" ca="1" si="618"/>
        <v>0</v>
      </c>
      <c r="J9921" s="30">
        <f>Calculator!$G$40</f>
        <v>6.5000000000000002E-2</v>
      </c>
      <c r="K9921" s="29">
        <f ca="1">IF(C9921&gt;=Calculator!$G$27,IF(DAY($C9921)=1,Calculator!$G$34/2,IF(DAY($C9921)=15,Calculator!$G$34/2,0)),0)</f>
        <v>0</v>
      </c>
      <c r="L9921" s="29">
        <f ca="1">IF(DAY($C9921)=28,IF(H9921=0,0,Calculator!$G$35),0)</f>
        <v>0</v>
      </c>
      <c r="M9921" s="29">
        <f ca="1">IF(I9921&gt;0,IF(DAY($C9921)=1,SUM(INDIRECT("I"&amp;(ROW(C9920)-DAY(C9920))):I9920),0),0)</f>
        <v>0</v>
      </c>
      <c r="N9921" s="29">
        <f ca="1">IF(C9921&lt;Calculator!$G$27,0,IF(C9921=Calculator!$G$27,Calculator!$G$39,IF(H9921-K9921&lt;=0,IF(D9921&gt;Calculator!$G$39,IF(H9921-K9921+E9921+L9921+M9921+Calculator!$G$39&gt;Calculator!$G$39,Calculator!$G$39-(H9921+E9921+L9921+M9921-K9921),Calculator!$G$39),D9921),0)))</f>
        <v>0</v>
      </c>
    </row>
    <row r="9922" spans="1:14" ht="15.75" thickBot="1">
      <c r="A9922" s="33" t="str">
        <f ca="1">IF(C9922=Calculator!$H$27,"F",IF(Daily!D9922+Daily!H9922=0,IF(D9921+H9921&gt;0,"L",""),""))</f>
        <v/>
      </c>
      <c r="B9922" s="34">
        <v>9921</v>
      </c>
      <c r="C9922" s="19">
        <f t="shared" ca="1" si="617"/>
        <v>55851</v>
      </c>
      <c r="D9922" s="29">
        <f t="shared" ca="1" si="619"/>
        <v>0</v>
      </c>
      <c r="E9922" s="29">
        <f ca="1">IF(C9922&lt;Calculator!$D$26,0,IF(DAY($C9922)=1,IF(D9922-Calculator!$G$24&gt;0,Calculator!$G$24,D9922),0))</f>
        <v>0</v>
      </c>
      <c r="F9922" s="29">
        <f ca="1">IF(E9922&gt;0,D9922*Calculator!$G$22/12,0)</f>
        <v>0</v>
      </c>
      <c r="G9922" s="29">
        <f ca="1">IF(E9922&gt;0,(IFERROR(-PMT(Calculator!$G$22/12,Calculator!$G$23*12,Calculator!$G$20),0))-F9922,0)</f>
        <v>0</v>
      </c>
      <c r="H9922" s="29">
        <f t="shared" ca="1" si="620"/>
        <v>0</v>
      </c>
      <c r="I9922" s="29">
        <f t="shared" ca="1" si="618"/>
        <v>0</v>
      </c>
      <c r="J9922" s="30">
        <f>Calculator!$G$40</f>
        <v>6.5000000000000002E-2</v>
      </c>
      <c r="K9922" s="29">
        <f ca="1">IF(C9922&gt;=Calculator!$G$27,IF(DAY($C9922)=1,Calculator!$G$34/2,IF(DAY($C9922)=15,Calculator!$G$34/2,0)),0)</f>
        <v>0</v>
      </c>
      <c r="L9922" s="29">
        <f ca="1">IF(DAY($C9922)=28,IF(H9922=0,0,Calculator!$G$35),0)</f>
        <v>0</v>
      </c>
      <c r="M9922" s="29">
        <f ca="1">IF(I9922&gt;0,IF(DAY($C9922)=1,SUM(INDIRECT("I"&amp;(ROW(C9921)-DAY(C9921))):I9921),0),0)</f>
        <v>0</v>
      </c>
      <c r="N9922" s="29">
        <f ca="1">IF(C9922&lt;Calculator!$G$27,0,IF(C9922=Calculator!$G$27,Calculator!$G$39,IF(H9922-K9922&lt;=0,IF(D9922&gt;Calculator!$G$39,IF(H9922-K9922+E9922+L9922+M9922+Calculator!$G$39&gt;Calculator!$G$39,Calculator!$G$39-(H9922+E9922+L9922+M9922-K9922),Calculator!$G$39),D9922),0)))</f>
        <v>0</v>
      </c>
    </row>
    <row r="9923" spans="1:14" ht="15.75" thickBot="1">
      <c r="A9923" s="33" t="str">
        <f ca="1">IF(C9923=Calculator!$H$27,"F",IF(Daily!D9923+Daily!H9923=0,IF(D9922+H9922&gt;0,"L",""),""))</f>
        <v/>
      </c>
      <c r="B9923" s="34">
        <v>9922</v>
      </c>
      <c r="C9923" s="19">
        <f t="shared" ref="C9923:C9986" ca="1" si="621">C9922+1</f>
        <v>55852</v>
      </c>
      <c r="D9923" s="29">
        <f t="shared" ca="1" si="619"/>
        <v>0</v>
      </c>
      <c r="E9923" s="29">
        <f ca="1">IF(C9923&lt;Calculator!$D$26,0,IF(DAY($C9923)=1,IF(D9923-Calculator!$G$24&gt;0,Calculator!$G$24,D9923),0))</f>
        <v>0</v>
      </c>
      <c r="F9923" s="29">
        <f ca="1">IF(E9923&gt;0,D9923*Calculator!$G$22/12,0)</f>
        <v>0</v>
      </c>
      <c r="G9923" s="29">
        <f ca="1">IF(E9923&gt;0,(IFERROR(-PMT(Calculator!$G$22/12,Calculator!$G$23*12,Calculator!$G$20),0))-F9923,0)</f>
        <v>0</v>
      </c>
      <c r="H9923" s="29">
        <f t="shared" ca="1" si="620"/>
        <v>0</v>
      </c>
      <c r="I9923" s="29">
        <f t="shared" ref="I9923:I9986" ca="1" si="622">H9923*J9923/365</f>
        <v>0</v>
      </c>
      <c r="J9923" s="30">
        <f>Calculator!$G$40</f>
        <v>6.5000000000000002E-2</v>
      </c>
      <c r="K9923" s="29">
        <f ca="1">IF(C9923&gt;=Calculator!$G$27,IF(DAY($C9923)=1,Calculator!$G$34/2,IF(DAY($C9923)=15,Calculator!$G$34/2,0)),0)</f>
        <v>0</v>
      </c>
      <c r="L9923" s="29">
        <f ca="1">IF(DAY($C9923)=28,IF(H9923=0,0,Calculator!$G$35),0)</f>
        <v>0</v>
      </c>
      <c r="M9923" s="29">
        <f ca="1">IF(I9923&gt;0,IF(DAY($C9923)=1,SUM(INDIRECT("I"&amp;(ROW(C9922)-DAY(C9922))):I9922),0),0)</f>
        <v>0</v>
      </c>
      <c r="N9923" s="29">
        <f ca="1">IF(C9923&lt;Calculator!$G$27,0,IF(C9923=Calculator!$G$27,Calculator!$G$39,IF(H9923-K9923&lt;=0,IF(D9923&gt;Calculator!$G$39,IF(H9923-K9923+E9923+L9923+M9923+Calculator!$G$39&gt;Calculator!$G$39,Calculator!$G$39-(H9923+E9923+L9923+M9923-K9923),Calculator!$G$39),D9923),0)))</f>
        <v>0</v>
      </c>
    </row>
    <row r="9924" spans="1:14" ht="15.75" thickBot="1">
      <c r="A9924" s="33" t="str">
        <f ca="1">IF(C9924=Calculator!$H$27,"F",IF(Daily!D9924+Daily!H9924=0,IF(D9923+H9923&gt;0,"L",""),""))</f>
        <v/>
      </c>
      <c r="B9924" s="34">
        <v>9923</v>
      </c>
      <c r="C9924" s="19">
        <f t="shared" ca="1" si="621"/>
        <v>55853</v>
      </c>
      <c r="D9924" s="29">
        <f t="shared" ref="D9924:D9987" ca="1" si="623">IF(((D9923-G9923)-N9923)&lt;0,0,((D9923-G9923)-N9923))</f>
        <v>0</v>
      </c>
      <c r="E9924" s="29">
        <f ca="1">IF(C9924&lt;Calculator!$D$26,0,IF(DAY($C9924)=1,IF(D9924-Calculator!$G$24&gt;0,Calculator!$G$24,D9924),0))</f>
        <v>0</v>
      </c>
      <c r="F9924" s="29">
        <f ca="1">IF(E9924&gt;0,D9924*Calculator!$G$22/12,0)</f>
        <v>0</v>
      </c>
      <c r="G9924" s="29">
        <f ca="1">IF(E9924&gt;0,(IFERROR(-PMT(Calculator!$G$22/12,Calculator!$G$23*12,Calculator!$G$20),0))-F9924,0)</f>
        <v>0</v>
      </c>
      <c r="H9924" s="29">
        <f t="shared" ref="H9924:H9987" ca="1" si="624">IF((H9923-K9923+SUM(L9923:N9923)+E9923)&lt;0,0,(H9923-K9923+SUM(L9923:N9923)+E9923))</f>
        <v>0</v>
      </c>
      <c r="I9924" s="29">
        <f t="shared" ca="1" si="622"/>
        <v>0</v>
      </c>
      <c r="J9924" s="30">
        <f>Calculator!$G$40</f>
        <v>6.5000000000000002E-2</v>
      </c>
      <c r="K9924" s="29">
        <f ca="1">IF(C9924&gt;=Calculator!$G$27,IF(DAY($C9924)=1,Calculator!$G$34/2,IF(DAY($C9924)=15,Calculator!$G$34/2,0)),0)</f>
        <v>0</v>
      </c>
      <c r="L9924" s="29">
        <f ca="1">IF(DAY($C9924)=28,IF(H9924=0,0,Calculator!$G$35),0)</f>
        <v>0</v>
      </c>
      <c r="M9924" s="29">
        <f ca="1">IF(I9924&gt;0,IF(DAY($C9924)=1,SUM(INDIRECT("I"&amp;(ROW(C9923)-DAY(C9923))):I9923),0),0)</f>
        <v>0</v>
      </c>
      <c r="N9924" s="29">
        <f ca="1">IF(C9924&lt;Calculator!$G$27,0,IF(C9924=Calculator!$G$27,Calculator!$G$39,IF(H9924-K9924&lt;=0,IF(D9924&gt;Calculator!$G$39,IF(H9924-K9924+E9924+L9924+M9924+Calculator!$G$39&gt;Calculator!$G$39,Calculator!$G$39-(H9924+E9924+L9924+M9924-K9924),Calculator!$G$39),D9924),0)))</f>
        <v>0</v>
      </c>
    </row>
    <row r="9925" spans="1:14" ht="15.75" thickBot="1">
      <c r="A9925" s="33" t="str">
        <f ca="1">IF(C9925=Calculator!$H$27,"F",IF(Daily!D9925+Daily!H9925=0,IF(D9924+H9924&gt;0,"L",""),""))</f>
        <v/>
      </c>
      <c r="B9925" s="34">
        <v>9924</v>
      </c>
      <c r="C9925" s="19">
        <f t="shared" ca="1" si="621"/>
        <v>55854</v>
      </c>
      <c r="D9925" s="29">
        <f t="shared" ca="1" si="623"/>
        <v>0</v>
      </c>
      <c r="E9925" s="29">
        <f ca="1">IF(C9925&lt;Calculator!$D$26,0,IF(DAY($C9925)=1,IF(D9925-Calculator!$G$24&gt;0,Calculator!$G$24,D9925),0))</f>
        <v>0</v>
      </c>
      <c r="F9925" s="29">
        <f ca="1">IF(E9925&gt;0,D9925*Calculator!$G$22/12,0)</f>
        <v>0</v>
      </c>
      <c r="G9925" s="29">
        <f ca="1">IF(E9925&gt;0,(IFERROR(-PMT(Calculator!$G$22/12,Calculator!$G$23*12,Calculator!$G$20),0))-F9925,0)</f>
        <v>0</v>
      </c>
      <c r="H9925" s="29">
        <f t="shared" ca="1" si="624"/>
        <v>0</v>
      </c>
      <c r="I9925" s="29">
        <f t="shared" ca="1" si="622"/>
        <v>0</v>
      </c>
      <c r="J9925" s="30">
        <f>Calculator!$G$40</f>
        <v>6.5000000000000002E-2</v>
      </c>
      <c r="K9925" s="29">
        <f ca="1">IF(C9925&gt;=Calculator!$G$27,IF(DAY($C9925)=1,Calculator!$G$34/2,IF(DAY($C9925)=15,Calculator!$G$34/2,0)),0)</f>
        <v>4500</v>
      </c>
      <c r="L9925" s="29">
        <f ca="1">IF(DAY($C9925)=28,IF(H9925=0,0,Calculator!$G$35),0)</f>
        <v>0</v>
      </c>
      <c r="M9925" s="29">
        <f ca="1">IF(I9925&gt;0,IF(DAY($C9925)=1,SUM(INDIRECT("I"&amp;(ROW(C9924)-DAY(C9924))):I9924),0),0)</f>
        <v>0</v>
      </c>
      <c r="N9925" s="29">
        <f ca="1">IF(C9925&lt;Calculator!$G$27,0,IF(C9925=Calculator!$G$27,Calculator!$G$39,IF(H9925-K9925&lt;=0,IF(D9925&gt;Calculator!$G$39,IF(H9925-K9925+E9925+L9925+M9925+Calculator!$G$39&gt;Calculator!$G$39,Calculator!$G$39-(H9925+E9925+L9925+M9925-K9925),Calculator!$G$39),D9925),0)))</f>
        <v>0</v>
      </c>
    </row>
    <row r="9926" spans="1:14" ht="15.75" thickBot="1">
      <c r="A9926" s="33" t="str">
        <f ca="1">IF(C9926=Calculator!$H$27,"F",IF(Daily!D9926+Daily!H9926=0,IF(D9925+H9925&gt;0,"L",""),""))</f>
        <v/>
      </c>
      <c r="B9926" s="34">
        <v>9925</v>
      </c>
      <c r="C9926" s="19">
        <f t="shared" ca="1" si="621"/>
        <v>55855</v>
      </c>
      <c r="D9926" s="29">
        <f t="shared" ca="1" si="623"/>
        <v>0</v>
      </c>
      <c r="E9926" s="29">
        <f ca="1">IF(C9926&lt;Calculator!$D$26,0,IF(DAY($C9926)=1,IF(D9926-Calculator!$G$24&gt;0,Calculator!$G$24,D9926),0))</f>
        <v>0</v>
      </c>
      <c r="F9926" s="29">
        <f ca="1">IF(E9926&gt;0,D9926*Calculator!$G$22/12,0)</f>
        <v>0</v>
      </c>
      <c r="G9926" s="29">
        <f ca="1">IF(E9926&gt;0,(IFERROR(-PMT(Calculator!$G$22/12,Calculator!$G$23*12,Calculator!$G$20),0))-F9926,0)</f>
        <v>0</v>
      </c>
      <c r="H9926" s="29">
        <f t="shared" ca="1" si="624"/>
        <v>0</v>
      </c>
      <c r="I9926" s="29">
        <f t="shared" ca="1" si="622"/>
        <v>0</v>
      </c>
      <c r="J9926" s="30">
        <f>Calculator!$G$40</f>
        <v>6.5000000000000002E-2</v>
      </c>
      <c r="K9926" s="29">
        <f ca="1">IF(C9926&gt;=Calculator!$G$27,IF(DAY($C9926)=1,Calculator!$G$34/2,IF(DAY($C9926)=15,Calculator!$G$34/2,0)),0)</f>
        <v>0</v>
      </c>
      <c r="L9926" s="29">
        <f ca="1">IF(DAY($C9926)=28,IF(H9926=0,0,Calculator!$G$35),0)</f>
        <v>0</v>
      </c>
      <c r="M9926" s="29">
        <f ca="1">IF(I9926&gt;0,IF(DAY($C9926)=1,SUM(INDIRECT("I"&amp;(ROW(C9925)-DAY(C9925))):I9925),0),0)</f>
        <v>0</v>
      </c>
      <c r="N9926" s="29">
        <f ca="1">IF(C9926&lt;Calculator!$G$27,0,IF(C9926=Calculator!$G$27,Calculator!$G$39,IF(H9926-K9926&lt;=0,IF(D9926&gt;Calculator!$G$39,IF(H9926-K9926+E9926+L9926+M9926+Calculator!$G$39&gt;Calculator!$G$39,Calculator!$G$39-(H9926+E9926+L9926+M9926-K9926),Calculator!$G$39),D9926),0)))</f>
        <v>0</v>
      </c>
    </row>
    <row r="9927" spans="1:14" ht="15.75" thickBot="1">
      <c r="A9927" s="33" t="str">
        <f ca="1">IF(C9927=Calculator!$H$27,"F",IF(Daily!D9927+Daily!H9927=0,IF(D9926+H9926&gt;0,"L",""),""))</f>
        <v/>
      </c>
      <c r="B9927" s="34">
        <v>9926</v>
      </c>
      <c r="C9927" s="19">
        <f t="shared" ca="1" si="621"/>
        <v>55856</v>
      </c>
      <c r="D9927" s="29">
        <f t="shared" ca="1" si="623"/>
        <v>0</v>
      </c>
      <c r="E9927" s="29">
        <f ca="1">IF(C9927&lt;Calculator!$D$26,0,IF(DAY($C9927)=1,IF(D9927-Calculator!$G$24&gt;0,Calculator!$G$24,D9927),0))</f>
        <v>0</v>
      </c>
      <c r="F9927" s="29">
        <f ca="1">IF(E9927&gt;0,D9927*Calculator!$G$22/12,0)</f>
        <v>0</v>
      </c>
      <c r="G9927" s="29">
        <f ca="1">IF(E9927&gt;0,(IFERROR(-PMT(Calculator!$G$22/12,Calculator!$G$23*12,Calculator!$G$20),0))-F9927,0)</f>
        <v>0</v>
      </c>
      <c r="H9927" s="29">
        <f t="shared" ca="1" si="624"/>
        <v>0</v>
      </c>
      <c r="I9927" s="29">
        <f t="shared" ca="1" si="622"/>
        <v>0</v>
      </c>
      <c r="J9927" s="30">
        <f>Calculator!$G$40</f>
        <v>6.5000000000000002E-2</v>
      </c>
      <c r="K9927" s="29">
        <f ca="1">IF(C9927&gt;=Calculator!$G$27,IF(DAY($C9927)=1,Calculator!$G$34/2,IF(DAY($C9927)=15,Calculator!$G$34/2,0)),0)</f>
        <v>0</v>
      </c>
      <c r="L9927" s="29">
        <f ca="1">IF(DAY($C9927)=28,IF(H9927=0,0,Calculator!$G$35),0)</f>
        <v>0</v>
      </c>
      <c r="M9927" s="29">
        <f ca="1">IF(I9927&gt;0,IF(DAY($C9927)=1,SUM(INDIRECT("I"&amp;(ROW(C9926)-DAY(C9926))):I9926),0),0)</f>
        <v>0</v>
      </c>
      <c r="N9927" s="29">
        <f ca="1">IF(C9927&lt;Calculator!$G$27,0,IF(C9927=Calculator!$G$27,Calculator!$G$39,IF(H9927-K9927&lt;=0,IF(D9927&gt;Calculator!$G$39,IF(H9927-K9927+E9927+L9927+M9927+Calculator!$G$39&gt;Calculator!$G$39,Calculator!$G$39-(H9927+E9927+L9927+M9927-K9927),Calculator!$G$39),D9927),0)))</f>
        <v>0</v>
      </c>
    </row>
    <row r="9928" spans="1:14" ht="15.75" thickBot="1">
      <c r="A9928" s="33" t="str">
        <f ca="1">IF(C9928=Calculator!$H$27,"F",IF(Daily!D9928+Daily!H9928=0,IF(D9927+H9927&gt;0,"L",""),""))</f>
        <v/>
      </c>
      <c r="B9928" s="34">
        <v>9927</v>
      </c>
      <c r="C9928" s="19">
        <f t="shared" ca="1" si="621"/>
        <v>55857</v>
      </c>
      <c r="D9928" s="29">
        <f t="shared" ca="1" si="623"/>
        <v>0</v>
      </c>
      <c r="E9928" s="29">
        <f ca="1">IF(C9928&lt;Calculator!$D$26,0,IF(DAY($C9928)=1,IF(D9928-Calculator!$G$24&gt;0,Calculator!$G$24,D9928),0))</f>
        <v>0</v>
      </c>
      <c r="F9928" s="29">
        <f ca="1">IF(E9928&gt;0,D9928*Calculator!$G$22/12,0)</f>
        <v>0</v>
      </c>
      <c r="G9928" s="29">
        <f ca="1">IF(E9928&gt;0,(IFERROR(-PMT(Calculator!$G$22/12,Calculator!$G$23*12,Calculator!$G$20),0))-F9928,0)</f>
        <v>0</v>
      </c>
      <c r="H9928" s="29">
        <f t="shared" ca="1" si="624"/>
        <v>0</v>
      </c>
      <c r="I9928" s="29">
        <f t="shared" ca="1" si="622"/>
        <v>0</v>
      </c>
      <c r="J9928" s="30">
        <f>Calculator!$G$40</f>
        <v>6.5000000000000002E-2</v>
      </c>
      <c r="K9928" s="29">
        <f ca="1">IF(C9928&gt;=Calculator!$G$27,IF(DAY($C9928)=1,Calculator!$G$34/2,IF(DAY($C9928)=15,Calculator!$G$34/2,0)),0)</f>
        <v>0</v>
      </c>
      <c r="L9928" s="29">
        <f ca="1">IF(DAY($C9928)=28,IF(H9928=0,0,Calculator!$G$35),0)</f>
        <v>0</v>
      </c>
      <c r="M9928" s="29">
        <f ca="1">IF(I9928&gt;0,IF(DAY($C9928)=1,SUM(INDIRECT("I"&amp;(ROW(C9927)-DAY(C9927))):I9927),0),0)</f>
        <v>0</v>
      </c>
      <c r="N9928" s="29">
        <f ca="1">IF(C9928&lt;Calculator!$G$27,0,IF(C9928=Calculator!$G$27,Calculator!$G$39,IF(H9928-K9928&lt;=0,IF(D9928&gt;Calculator!$G$39,IF(H9928-K9928+E9928+L9928+M9928+Calculator!$G$39&gt;Calculator!$G$39,Calculator!$G$39-(H9928+E9928+L9928+M9928-K9928),Calculator!$G$39),D9928),0)))</f>
        <v>0</v>
      </c>
    </row>
    <row r="9929" spans="1:14" ht="15.75" thickBot="1">
      <c r="A9929" s="33" t="str">
        <f ca="1">IF(C9929=Calculator!$H$27,"F",IF(Daily!D9929+Daily!H9929=0,IF(D9928+H9928&gt;0,"L",""),""))</f>
        <v/>
      </c>
      <c r="B9929" s="34">
        <v>9928</v>
      </c>
      <c r="C9929" s="19">
        <f t="shared" ca="1" si="621"/>
        <v>55858</v>
      </c>
      <c r="D9929" s="29">
        <f t="shared" ca="1" si="623"/>
        <v>0</v>
      </c>
      <c r="E9929" s="29">
        <f ca="1">IF(C9929&lt;Calculator!$D$26,0,IF(DAY($C9929)=1,IF(D9929-Calculator!$G$24&gt;0,Calculator!$G$24,D9929),0))</f>
        <v>0</v>
      </c>
      <c r="F9929" s="29">
        <f ca="1">IF(E9929&gt;0,D9929*Calculator!$G$22/12,0)</f>
        <v>0</v>
      </c>
      <c r="G9929" s="29">
        <f ca="1">IF(E9929&gt;0,(IFERROR(-PMT(Calculator!$G$22/12,Calculator!$G$23*12,Calculator!$G$20),0))-F9929,0)</f>
        <v>0</v>
      </c>
      <c r="H9929" s="29">
        <f t="shared" ca="1" si="624"/>
        <v>0</v>
      </c>
      <c r="I9929" s="29">
        <f t="shared" ca="1" si="622"/>
        <v>0</v>
      </c>
      <c r="J9929" s="30">
        <f>Calculator!$G$40</f>
        <v>6.5000000000000002E-2</v>
      </c>
      <c r="K9929" s="29">
        <f ca="1">IF(C9929&gt;=Calculator!$G$27,IF(DAY($C9929)=1,Calculator!$G$34/2,IF(DAY($C9929)=15,Calculator!$G$34/2,0)),0)</f>
        <v>0</v>
      </c>
      <c r="L9929" s="29">
        <f ca="1">IF(DAY($C9929)=28,IF(H9929=0,0,Calculator!$G$35),0)</f>
        <v>0</v>
      </c>
      <c r="M9929" s="29">
        <f ca="1">IF(I9929&gt;0,IF(DAY($C9929)=1,SUM(INDIRECT("I"&amp;(ROW(C9928)-DAY(C9928))):I9928),0),0)</f>
        <v>0</v>
      </c>
      <c r="N9929" s="29">
        <f ca="1">IF(C9929&lt;Calculator!$G$27,0,IF(C9929=Calculator!$G$27,Calculator!$G$39,IF(H9929-K9929&lt;=0,IF(D9929&gt;Calculator!$G$39,IF(H9929-K9929+E9929+L9929+M9929+Calculator!$G$39&gt;Calculator!$G$39,Calculator!$G$39-(H9929+E9929+L9929+M9929-K9929),Calculator!$G$39),D9929),0)))</f>
        <v>0</v>
      </c>
    </row>
    <row r="9930" spans="1:14" ht="15.75" thickBot="1">
      <c r="A9930" s="33" t="str">
        <f ca="1">IF(C9930=Calculator!$H$27,"F",IF(Daily!D9930+Daily!H9930=0,IF(D9929+H9929&gt;0,"L",""),""))</f>
        <v/>
      </c>
      <c r="B9930" s="34">
        <v>9929</v>
      </c>
      <c r="C9930" s="19">
        <f t="shared" ca="1" si="621"/>
        <v>55859</v>
      </c>
      <c r="D9930" s="29">
        <f t="shared" ca="1" si="623"/>
        <v>0</v>
      </c>
      <c r="E9930" s="29">
        <f ca="1">IF(C9930&lt;Calculator!$D$26,0,IF(DAY($C9930)=1,IF(D9930-Calculator!$G$24&gt;0,Calculator!$G$24,D9930),0))</f>
        <v>0</v>
      </c>
      <c r="F9930" s="29">
        <f ca="1">IF(E9930&gt;0,D9930*Calculator!$G$22/12,0)</f>
        <v>0</v>
      </c>
      <c r="G9930" s="29">
        <f ca="1">IF(E9930&gt;0,(IFERROR(-PMT(Calculator!$G$22/12,Calculator!$G$23*12,Calculator!$G$20),0))-F9930,0)</f>
        <v>0</v>
      </c>
      <c r="H9930" s="29">
        <f t="shared" ca="1" si="624"/>
        <v>0</v>
      </c>
      <c r="I9930" s="29">
        <f t="shared" ca="1" si="622"/>
        <v>0</v>
      </c>
      <c r="J9930" s="30">
        <f>Calculator!$G$40</f>
        <v>6.5000000000000002E-2</v>
      </c>
      <c r="K9930" s="29">
        <f ca="1">IF(C9930&gt;=Calculator!$G$27,IF(DAY($C9930)=1,Calculator!$G$34/2,IF(DAY($C9930)=15,Calculator!$G$34/2,0)),0)</f>
        <v>0</v>
      </c>
      <c r="L9930" s="29">
        <f ca="1">IF(DAY($C9930)=28,IF(H9930=0,0,Calculator!$G$35),0)</f>
        <v>0</v>
      </c>
      <c r="M9930" s="29">
        <f ca="1">IF(I9930&gt;0,IF(DAY($C9930)=1,SUM(INDIRECT("I"&amp;(ROW(C9929)-DAY(C9929))):I9929),0),0)</f>
        <v>0</v>
      </c>
      <c r="N9930" s="29">
        <f ca="1">IF(C9930&lt;Calculator!$G$27,0,IF(C9930=Calculator!$G$27,Calculator!$G$39,IF(H9930-K9930&lt;=0,IF(D9930&gt;Calculator!$G$39,IF(H9930-K9930+E9930+L9930+M9930+Calculator!$G$39&gt;Calculator!$G$39,Calculator!$G$39-(H9930+E9930+L9930+M9930-K9930),Calculator!$G$39),D9930),0)))</f>
        <v>0</v>
      </c>
    </row>
    <row r="9931" spans="1:14" ht="15.75" thickBot="1">
      <c r="A9931" s="33" t="str">
        <f ca="1">IF(C9931=Calculator!$H$27,"F",IF(Daily!D9931+Daily!H9931=0,IF(D9930+H9930&gt;0,"L",""),""))</f>
        <v/>
      </c>
      <c r="B9931" s="34">
        <v>9930</v>
      </c>
      <c r="C9931" s="19">
        <f t="shared" ca="1" si="621"/>
        <v>55860</v>
      </c>
      <c r="D9931" s="29">
        <f t="shared" ca="1" si="623"/>
        <v>0</v>
      </c>
      <c r="E9931" s="29">
        <f ca="1">IF(C9931&lt;Calculator!$D$26,0,IF(DAY($C9931)=1,IF(D9931-Calculator!$G$24&gt;0,Calculator!$G$24,D9931),0))</f>
        <v>0</v>
      </c>
      <c r="F9931" s="29">
        <f ca="1">IF(E9931&gt;0,D9931*Calculator!$G$22/12,0)</f>
        <v>0</v>
      </c>
      <c r="G9931" s="29">
        <f ca="1">IF(E9931&gt;0,(IFERROR(-PMT(Calculator!$G$22/12,Calculator!$G$23*12,Calculator!$G$20),0))-F9931,0)</f>
        <v>0</v>
      </c>
      <c r="H9931" s="29">
        <f t="shared" ca="1" si="624"/>
        <v>0</v>
      </c>
      <c r="I9931" s="29">
        <f t="shared" ca="1" si="622"/>
        <v>0</v>
      </c>
      <c r="J9931" s="30">
        <f>Calculator!$G$40</f>
        <v>6.5000000000000002E-2</v>
      </c>
      <c r="K9931" s="29">
        <f ca="1">IF(C9931&gt;=Calculator!$G$27,IF(DAY($C9931)=1,Calculator!$G$34/2,IF(DAY($C9931)=15,Calculator!$G$34/2,0)),0)</f>
        <v>0</v>
      </c>
      <c r="L9931" s="29">
        <f ca="1">IF(DAY($C9931)=28,IF(H9931=0,0,Calculator!$G$35),0)</f>
        <v>0</v>
      </c>
      <c r="M9931" s="29">
        <f ca="1">IF(I9931&gt;0,IF(DAY($C9931)=1,SUM(INDIRECT("I"&amp;(ROW(C9930)-DAY(C9930))):I9930),0),0)</f>
        <v>0</v>
      </c>
      <c r="N9931" s="29">
        <f ca="1">IF(C9931&lt;Calculator!$G$27,0,IF(C9931=Calculator!$G$27,Calculator!$G$39,IF(H9931-K9931&lt;=0,IF(D9931&gt;Calculator!$G$39,IF(H9931-K9931+E9931+L9931+M9931+Calculator!$G$39&gt;Calculator!$G$39,Calculator!$G$39-(H9931+E9931+L9931+M9931-K9931),Calculator!$G$39),D9931),0)))</f>
        <v>0</v>
      </c>
    </row>
    <row r="9932" spans="1:14" ht="15.75" thickBot="1">
      <c r="A9932" s="33" t="str">
        <f ca="1">IF(C9932=Calculator!$H$27,"F",IF(Daily!D9932+Daily!H9932=0,IF(D9931+H9931&gt;0,"L",""),""))</f>
        <v/>
      </c>
      <c r="B9932" s="34">
        <v>9931</v>
      </c>
      <c r="C9932" s="19">
        <f t="shared" ca="1" si="621"/>
        <v>55861</v>
      </c>
      <c r="D9932" s="29">
        <f t="shared" ca="1" si="623"/>
        <v>0</v>
      </c>
      <c r="E9932" s="29">
        <f ca="1">IF(C9932&lt;Calculator!$D$26,0,IF(DAY($C9932)=1,IF(D9932-Calculator!$G$24&gt;0,Calculator!$G$24,D9932),0))</f>
        <v>0</v>
      </c>
      <c r="F9932" s="29">
        <f ca="1">IF(E9932&gt;0,D9932*Calculator!$G$22/12,0)</f>
        <v>0</v>
      </c>
      <c r="G9932" s="29">
        <f ca="1">IF(E9932&gt;0,(IFERROR(-PMT(Calculator!$G$22/12,Calculator!$G$23*12,Calculator!$G$20),0))-F9932,0)</f>
        <v>0</v>
      </c>
      <c r="H9932" s="29">
        <f t="shared" ca="1" si="624"/>
        <v>0</v>
      </c>
      <c r="I9932" s="29">
        <f t="shared" ca="1" si="622"/>
        <v>0</v>
      </c>
      <c r="J9932" s="30">
        <f>Calculator!$G$40</f>
        <v>6.5000000000000002E-2</v>
      </c>
      <c r="K9932" s="29">
        <f ca="1">IF(C9932&gt;=Calculator!$G$27,IF(DAY($C9932)=1,Calculator!$G$34/2,IF(DAY($C9932)=15,Calculator!$G$34/2,0)),0)</f>
        <v>0</v>
      </c>
      <c r="L9932" s="29">
        <f ca="1">IF(DAY($C9932)=28,IF(H9932=0,0,Calculator!$G$35),0)</f>
        <v>0</v>
      </c>
      <c r="M9932" s="29">
        <f ca="1">IF(I9932&gt;0,IF(DAY($C9932)=1,SUM(INDIRECT("I"&amp;(ROW(C9931)-DAY(C9931))):I9931),0),0)</f>
        <v>0</v>
      </c>
      <c r="N9932" s="29">
        <f ca="1">IF(C9932&lt;Calculator!$G$27,0,IF(C9932=Calculator!$G$27,Calculator!$G$39,IF(H9932-K9932&lt;=0,IF(D9932&gt;Calculator!$G$39,IF(H9932-K9932+E9932+L9932+M9932+Calculator!$G$39&gt;Calculator!$G$39,Calculator!$G$39-(H9932+E9932+L9932+M9932-K9932),Calculator!$G$39),D9932),0)))</f>
        <v>0</v>
      </c>
    </row>
    <row r="9933" spans="1:14" ht="15.75" thickBot="1">
      <c r="A9933" s="33" t="str">
        <f ca="1">IF(C9933=Calculator!$H$27,"F",IF(Daily!D9933+Daily!H9933=0,IF(D9932+H9932&gt;0,"L",""),""))</f>
        <v/>
      </c>
      <c r="B9933" s="34">
        <v>9932</v>
      </c>
      <c r="C9933" s="19">
        <f t="shared" ca="1" si="621"/>
        <v>55862</v>
      </c>
      <c r="D9933" s="29">
        <f t="shared" ca="1" si="623"/>
        <v>0</v>
      </c>
      <c r="E9933" s="29">
        <f ca="1">IF(C9933&lt;Calculator!$D$26,0,IF(DAY($C9933)=1,IF(D9933-Calculator!$G$24&gt;0,Calculator!$G$24,D9933),0))</f>
        <v>0</v>
      </c>
      <c r="F9933" s="29">
        <f ca="1">IF(E9933&gt;0,D9933*Calculator!$G$22/12,0)</f>
        <v>0</v>
      </c>
      <c r="G9933" s="29">
        <f ca="1">IF(E9933&gt;0,(IFERROR(-PMT(Calculator!$G$22/12,Calculator!$G$23*12,Calculator!$G$20),0))-F9933,0)</f>
        <v>0</v>
      </c>
      <c r="H9933" s="29">
        <f t="shared" ca="1" si="624"/>
        <v>0</v>
      </c>
      <c r="I9933" s="29">
        <f t="shared" ca="1" si="622"/>
        <v>0</v>
      </c>
      <c r="J9933" s="30">
        <f>Calculator!$G$40</f>
        <v>6.5000000000000002E-2</v>
      </c>
      <c r="K9933" s="29">
        <f ca="1">IF(C9933&gt;=Calculator!$G$27,IF(DAY($C9933)=1,Calculator!$G$34/2,IF(DAY($C9933)=15,Calculator!$G$34/2,0)),0)</f>
        <v>0</v>
      </c>
      <c r="L9933" s="29">
        <f ca="1">IF(DAY($C9933)=28,IF(H9933=0,0,Calculator!$G$35),0)</f>
        <v>0</v>
      </c>
      <c r="M9933" s="29">
        <f ca="1">IF(I9933&gt;0,IF(DAY($C9933)=1,SUM(INDIRECT("I"&amp;(ROW(C9932)-DAY(C9932))):I9932),0),0)</f>
        <v>0</v>
      </c>
      <c r="N9933" s="29">
        <f ca="1">IF(C9933&lt;Calculator!$G$27,0,IF(C9933=Calculator!$G$27,Calculator!$G$39,IF(H9933-K9933&lt;=0,IF(D9933&gt;Calculator!$G$39,IF(H9933-K9933+E9933+L9933+M9933+Calculator!$G$39&gt;Calculator!$G$39,Calculator!$G$39-(H9933+E9933+L9933+M9933-K9933),Calculator!$G$39),D9933),0)))</f>
        <v>0</v>
      </c>
    </row>
    <row r="9934" spans="1:14" ht="15.75" thickBot="1">
      <c r="A9934" s="33" t="str">
        <f ca="1">IF(C9934=Calculator!$H$27,"F",IF(Daily!D9934+Daily!H9934=0,IF(D9933+H9933&gt;0,"L",""),""))</f>
        <v/>
      </c>
      <c r="B9934" s="34">
        <v>9933</v>
      </c>
      <c r="C9934" s="19">
        <f t="shared" ca="1" si="621"/>
        <v>55863</v>
      </c>
      <c r="D9934" s="29">
        <f t="shared" ca="1" si="623"/>
        <v>0</v>
      </c>
      <c r="E9934" s="29">
        <f ca="1">IF(C9934&lt;Calculator!$D$26,0,IF(DAY($C9934)=1,IF(D9934-Calculator!$G$24&gt;0,Calculator!$G$24,D9934),0))</f>
        <v>0</v>
      </c>
      <c r="F9934" s="29">
        <f ca="1">IF(E9934&gt;0,D9934*Calculator!$G$22/12,0)</f>
        <v>0</v>
      </c>
      <c r="G9934" s="29">
        <f ca="1">IF(E9934&gt;0,(IFERROR(-PMT(Calculator!$G$22/12,Calculator!$G$23*12,Calculator!$G$20),0))-F9934,0)</f>
        <v>0</v>
      </c>
      <c r="H9934" s="29">
        <f t="shared" ca="1" si="624"/>
        <v>0</v>
      </c>
      <c r="I9934" s="29">
        <f t="shared" ca="1" si="622"/>
        <v>0</v>
      </c>
      <c r="J9934" s="30">
        <f>Calculator!$G$40</f>
        <v>6.5000000000000002E-2</v>
      </c>
      <c r="K9934" s="29">
        <f ca="1">IF(C9934&gt;=Calculator!$G$27,IF(DAY($C9934)=1,Calculator!$G$34/2,IF(DAY($C9934)=15,Calculator!$G$34/2,0)),0)</f>
        <v>0</v>
      </c>
      <c r="L9934" s="29">
        <f ca="1">IF(DAY($C9934)=28,IF(H9934=0,0,Calculator!$G$35),0)</f>
        <v>0</v>
      </c>
      <c r="M9934" s="29">
        <f ca="1">IF(I9934&gt;0,IF(DAY($C9934)=1,SUM(INDIRECT("I"&amp;(ROW(C9933)-DAY(C9933))):I9933),0),0)</f>
        <v>0</v>
      </c>
      <c r="N9934" s="29">
        <f ca="1">IF(C9934&lt;Calculator!$G$27,0,IF(C9934=Calculator!$G$27,Calculator!$G$39,IF(H9934-K9934&lt;=0,IF(D9934&gt;Calculator!$G$39,IF(H9934-K9934+E9934+L9934+M9934+Calculator!$G$39&gt;Calculator!$G$39,Calculator!$G$39-(H9934+E9934+L9934+M9934-K9934),Calculator!$G$39),D9934),0)))</f>
        <v>0</v>
      </c>
    </row>
    <row r="9935" spans="1:14" ht="15.75" thickBot="1">
      <c r="A9935" s="33" t="str">
        <f ca="1">IF(C9935=Calculator!$H$27,"F",IF(Daily!D9935+Daily!H9935=0,IF(D9934+H9934&gt;0,"L",""),""))</f>
        <v/>
      </c>
      <c r="B9935" s="34">
        <v>9934</v>
      </c>
      <c r="C9935" s="19">
        <f t="shared" ca="1" si="621"/>
        <v>55864</v>
      </c>
      <c r="D9935" s="29">
        <f t="shared" ca="1" si="623"/>
        <v>0</v>
      </c>
      <c r="E9935" s="29">
        <f ca="1">IF(C9935&lt;Calculator!$D$26,0,IF(DAY($C9935)=1,IF(D9935-Calculator!$G$24&gt;0,Calculator!$G$24,D9935),0))</f>
        <v>0</v>
      </c>
      <c r="F9935" s="29">
        <f ca="1">IF(E9935&gt;0,D9935*Calculator!$G$22/12,0)</f>
        <v>0</v>
      </c>
      <c r="G9935" s="29">
        <f ca="1">IF(E9935&gt;0,(IFERROR(-PMT(Calculator!$G$22/12,Calculator!$G$23*12,Calculator!$G$20),0))-F9935,0)</f>
        <v>0</v>
      </c>
      <c r="H9935" s="29">
        <f t="shared" ca="1" si="624"/>
        <v>0</v>
      </c>
      <c r="I9935" s="29">
        <f t="shared" ca="1" si="622"/>
        <v>0</v>
      </c>
      <c r="J9935" s="30">
        <f>Calculator!$G$40</f>
        <v>6.5000000000000002E-2</v>
      </c>
      <c r="K9935" s="29">
        <f ca="1">IF(C9935&gt;=Calculator!$G$27,IF(DAY($C9935)=1,Calculator!$G$34/2,IF(DAY($C9935)=15,Calculator!$G$34/2,0)),0)</f>
        <v>0</v>
      </c>
      <c r="L9935" s="29">
        <f ca="1">IF(DAY($C9935)=28,IF(H9935=0,0,Calculator!$G$35),0)</f>
        <v>0</v>
      </c>
      <c r="M9935" s="29">
        <f ca="1">IF(I9935&gt;0,IF(DAY($C9935)=1,SUM(INDIRECT("I"&amp;(ROW(C9934)-DAY(C9934))):I9934),0),0)</f>
        <v>0</v>
      </c>
      <c r="N9935" s="29">
        <f ca="1">IF(C9935&lt;Calculator!$G$27,0,IF(C9935=Calculator!$G$27,Calculator!$G$39,IF(H9935-K9935&lt;=0,IF(D9935&gt;Calculator!$G$39,IF(H9935-K9935+E9935+L9935+M9935+Calculator!$G$39&gt;Calculator!$G$39,Calculator!$G$39-(H9935+E9935+L9935+M9935-K9935),Calculator!$G$39),D9935),0)))</f>
        <v>0</v>
      </c>
    </row>
    <row r="9936" spans="1:14" ht="15.75" thickBot="1">
      <c r="A9936" s="33" t="str">
        <f ca="1">IF(C9936=Calculator!$H$27,"F",IF(Daily!D9936+Daily!H9936=0,IF(D9935+H9935&gt;0,"L",""),""))</f>
        <v/>
      </c>
      <c r="B9936" s="34">
        <v>9935</v>
      </c>
      <c r="C9936" s="19">
        <f t="shared" ca="1" si="621"/>
        <v>55865</v>
      </c>
      <c r="D9936" s="29">
        <f t="shared" ca="1" si="623"/>
        <v>0</v>
      </c>
      <c r="E9936" s="29">
        <f ca="1">IF(C9936&lt;Calculator!$D$26,0,IF(DAY($C9936)=1,IF(D9936-Calculator!$G$24&gt;0,Calculator!$G$24,D9936),0))</f>
        <v>0</v>
      </c>
      <c r="F9936" s="29">
        <f ca="1">IF(E9936&gt;0,D9936*Calculator!$G$22/12,0)</f>
        <v>0</v>
      </c>
      <c r="G9936" s="29">
        <f ca="1">IF(E9936&gt;0,(IFERROR(-PMT(Calculator!$G$22/12,Calculator!$G$23*12,Calculator!$G$20),0))-F9936,0)</f>
        <v>0</v>
      </c>
      <c r="H9936" s="29">
        <f t="shared" ca="1" si="624"/>
        <v>0</v>
      </c>
      <c r="I9936" s="29">
        <f t="shared" ca="1" si="622"/>
        <v>0</v>
      </c>
      <c r="J9936" s="30">
        <f>Calculator!$G$40</f>
        <v>6.5000000000000002E-2</v>
      </c>
      <c r="K9936" s="29">
        <f ca="1">IF(C9936&gt;=Calculator!$G$27,IF(DAY($C9936)=1,Calculator!$G$34/2,IF(DAY($C9936)=15,Calculator!$G$34/2,0)),0)</f>
        <v>0</v>
      </c>
      <c r="L9936" s="29">
        <f ca="1">IF(DAY($C9936)=28,IF(H9936=0,0,Calculator!$G$35),0)</f>
        <v>0</v>
      </c>
      <c r="M9936" s="29">
        <f ca="1">IF(I9936&gt;0,IF(DAY($C9936)=1,SUM(INDIRECT("I"&amp;(ROW(C9935)-DAY(C9935))):I9935),0),0)</f>
        <v>0</v>
      </c>
      <c r="N9936" s="29">
        <f ca="1">IF(C9936&lt;Calculator!$G$27,0,IF(C9936=Calculator!$G$27,Calculator!$G$39,IF(H9936-K9936&lt;=0,IF(D9936&gt;Calculator!$G$39,IF(H9936-K9936+E9936+L9936+M9936+Calculator!$G$39&gt;Calculator!$G$39,Calculator!$G$39-(H9936+E9936+L9936+M9936-K9936),Calculator!$G$39),D9936),0)))</f>
        <v>0</v>
      </c>
    </row>
    <row r="9937" spans="1:14" ht="15.75" thickBot="1">
      <c r="A9937" s="33" t="str">
        <f ca="1">IF(C9937=Calculator!$H$27,"F",IF(Daily!D9937+Daily!H9937=0,IF(D9936+H9936&gt;0,"L",""),""))</f>
        <v/>
      </c>
      <c r="B9937" s="34">
        <v>9936</v>
      </c>
      <c r="C9937" s="19">
        <f t="shared" ca="1" si="621"/>
        <v>55866</v>
      </c>
      <c r="D9937" s="29">
        <f t="shared" ca="1" si="623"/>
        <v>0</v>
      </c>
      <c r="E9937" s="29">
        <f ca="1">IF(C9937&lt;Calculator!$D$26,0,IF(DAY($C9937)=1,IF(D9937-Calculator!$G$24&gt;0,Calculator!$G$24,D9937),0))</f>
        <v>0</v>
      </c>
      <c r="F9937" s="29">
        <f ca="1">IF(E9937&gt;0,D9937*Calculator!$G$22/12,0)</f>
        <v>0</v>
      </c>
      <c r="G9937" s="29">
        <f ca="1">IF(E9937&gt;0,(IFERROR(-PMT(Calculator!$G$22/12,Calculator!$G$23*12,Calculator!$G$20),0))-F9937,0)</f>
        <v>0</v>
      </c>
      <c r="H9937" s="29">
        <f t="shared" ca="1" si="624"/>
        <v>0</v>
      </c>
      <c r="I9937" s="29">
        <f t="shared" ca="1" si="622"/>
        <v>0</v>
      </c>
      <c r="J9937" s="30">
        <f>Calculator!$G$40</f>
        <v>6.5000000000000002E-2</v>
      </c>
      <c r="K9937" s="29">
        <f ca="1">IF(C9937&gt;=Calculator!$G$27,IF(DAY($C9937)=1,Calculator!$G$34/2,IF(DAY($C9937)=15,Calculator!$G$34/2,0)),0)</f>
        <v>0</v>
      </c>
      <c r="L9937" s="29">
        <f ca="1">IF(DAY($C9937)=28,IF(H9937=0,0,Calculator!$G$35),0)</f>
        <v>0</v>
      </c>
      <c r="M9937" s="29">
        <f ca="1">IF(I9937&gt;0,IF(DAY($C9937)=1,SUM(INDIRECT("I"&amp;(ROW(C9936)-DAY(C9936))):I9936),0),0)</f>
        <v>0</v>
      </c>
      <c r="N9937" s="29">
        <f ca="1">IF(C9937&lt;Calculator!$G$27,0,IF(C9937=Calculator!$G$27,Calculator!$G$39,IF(H9937-K9937&lt;=0,IF(D9937&gt;Calculator!$G$39,IF(H9937-K9937+E9937+L9937+M9937+Calculator!$G$39&gt;Calculator!$G$39,Calculator!$G$39-(H9937+E9937+L9937+M9937-K9937),Calculator!$G$39),D9937),0)))</f>
        <v>0</v>
      </c>
    </row>
    <row r="9938" spans="1:14" ht="15.75" thickBot="1">
      <c r="A9938" s="33" t="str">
        <f ca="1">IF(C9938=Calculator!$H$27,"F",IF(Daily!D9938+Daily!H9938=0,IF(D9937+H9937&gt;0,"L",""),""))</f>
        <v/>
      </c>
      <c r="B9938" s="34">
        <v>9937</v>
      </c>
      <c r="C9938" s="19">
        <f t="shared" ca="1" si="621"/>
        <v>55867</v>
      </c>
      <c r="D9938" s="29">
        <f t="shared" ca="1" si="623"/>
        <v>0</v>
      </c>
      <c r="E9938" s="29">
        <f ca="1">IF(C9938&lt;Calculator!$D$26,0,IF(DAY($C9938)=1,IF(D9938-Calculator!$G$24&gt;0,Calculator!$G$24,D9938),0))</f>
        <v>0</v>
      </c>
      <c r="F9938" s="29">
        <f ca="1">IF(E9938&gt;0,D9938*Calculator!$G$22/12,0)</f>
        <v>0</v>
      </c>
      <c r="G9938" s="29">
        <f ca="1">IF(E9938&gt;0,(IFERROR(-PMT(Calculator!$G$22/12,Calculator!$G$23*12,Calculator!$G$20),0))-F9938,0)</f>
        <v>0</v>
      </c>
      <c r="H9938" s="29">
        <f t="shared" ca="1" si="624"/>
        <v>0</v>
      </c>
      <c r="I9938" s="29">
        <f t="shared" ca="1" si="622"/>
        <v>0</v>
      </c>
      <c r="J9938" s="30">
        <f>Calculator!$G$40</f>
        <v>6.5000000000000002E-2</v>
      </c>
      <c r="K9938" s="29">
        <f ca="1">IF(C9938&gt;=Calculator!$G$27,IF(DAY($C9938)=1,Calculator!$G$34/2,IF(DAY($C9938)=15,Calculator!$G$34/2,0)),0)</f>
        <v>0</v>
      </c>
      <c r="L9938" s="29">
        <f ca="1">IF(DAY($C9938)=28,IF(H9938=0,0,Calculator!$G$35),0)</f>
        <v>0</v>
      </c>
      <c r="M9938" s="29">
        <f ca="1">IF(I9938&gt;0,IF(DAY($C9938)=1,SUM(INDIRECT("I"&amp;(ROW(C9937)-DAY(C9937))):I9937),0),0)</f>
        <v>0</v>
      </c>
      <c r="N9938" s="29">
        <f ca="1">IF(C9938&lt;Calculator!$G$27,0,IF(C9938=Calculator!$G$27,Calculator!$G$39,IF(H9938-K9938&lt;=0,IF(D9938&gt;Calculator!$G$39,IF(H9938-K9938+E9938+L9938+M9938+Calculator!$G$39&gt;Calculator!$G$39,Calculator!$G$39-(H9938+E9938+L9938+M9938-K9938),Calculator!$G$39),D9938),0)))</f>
        <v>0</v>
      </c>
    </row>
    <row r="9939" spans="1:14" ht="15.75" thickBot="1">
      <c r="A9939" s="33" t="str">
        <f ca="1">IF(C9939=Calculator!$H$27,"F",IF(Daily!D9939+Daily!H9939=0,IF(D9938+H9938&gt;0,"L",""),""))</f>
        <v/>
      </c>
      <c r="B9939" s="34">
        <v>9938</v>
      </c>
      <c r="C9939" s="19">
        <f t="shared" ca="1" si="621"/>
        <v>55868</v>
      </c>
      <c r="D9939" s="29">
        <f t="shared" ca="1" si="623"/>
        <v>0</v>
      </c>
      <c r="E9939" s="29">
        <f ca="1">IF(C9939&lt;Calculator!$D$26,0,IF(DAY($C9939)=1,IF(D9939-Calculator!$G$24&gt;0,Calculator!$G$24,D9939),0))</f>
        <v>0</v>
      </c>
      <c r="F9939" s="29">
        <f ca="1">IF(E9939&gt;0,D9939*Calculator!$G$22/12,0)</f>
        <v>0</v>
      </c>
      <c r="G9939" s="29">
        <f ca="1">IF(E9939&gt;0,(IFERROR(-PMT(Calculator!$G$22/12,Calculator!$G$23*12,Calculator!$G$20),0))-F9939,0)</f>
        <v>0</v>
      </c>
      <c r="H9939" s="29">
        <f t="shared" ca="1" si="624"/>
        <v>0</v>
      </c>
      <c r="I9939" s="29">
        <f t="shared" ca="1" si="622"/>
        <v>0</v>
      </c>
      <c r="J9939" s="30">
        <f>Calculator!$G$40</f>
        <v>6.5000000000000002E-2</v>
      </c>
      <c r="K9939" s="29">
        <f ca="1">IF(C9939&gt;=Calculator!$G$27,IF(DAY($C9939)=1,Calculator!$G$34/2,IF(DAY($C9939)=15,Calculator!$G$34/2,0)),0)</f>
        <v>4500</v>
      </c>
      <c r="L9939" s="29">
        <f ca="1">IF(DAY($C9939)=28,IF(H9939=0,0,Calculator!$G$35),0)</f>
        <v>0</v>
      </c>
      <c r="M9939" s="29">
        <f ca="1">IF(I9939&gt;0,IF(DAY($C9939)=1,SUM(INDIRECT("I"&amp;(ROW(C9938)-DAY(C9938))):I9938),0),0)</f>
        <v>0</v>
      </c>
      <c r="N9939" s="29">
        <f ca="1">IF(C9939&lt;Calculator!$G$27,0,IF(C9939=Calculator!$G$27,Calculator!$G$39,IF(H9939-K9939&lt;=0,IF(D9939&gt;Calculator!$G$39,IF(H9939-K9939+E9939+L9939+M9939+Calculator!$G$39&gt;Calculator!$G$39,Calculator!$G$39-(H9939+E9939+L9939+M9939-K9939),Calculator!$G$39),D9939),0)))</f>
        <v>0</v>
      </c>
    </row>
    <row r="9940" spans="1:14" ht="15.75" thickBot="1">
      <c r="A9940" s="33" t="str">
        <f ca="1">IF(C9940=Calculator!$H$27,"F",IF(Daily!D9940+Daily!H9940=0,IF(D9939+H9939&gt;0,"L",""),""))</f>
        <v/>
      </c>
      <c r="B9940" s="34">
        <v>9939</v>
      </c>
      <c r="C9940" s="19">
        <f t="shared" ca="1" si="621"/>
        <v>55869</v>
      </c>
      <c r="D9940" s="29">
        <f t="shared" ca="1" si="623"/>
        <v>0</v>
      </c>
      <c r="E9940" s="29">
        <f ca="1">IF(C9940&lt;Calculator!$D$26,0,IF(DAY($C9940)=1,IF(D9940-Calculator!$G$24&gt;0,Calculator!$G$24,D9940),0))</f>
        <v>0</v>
      </c>
      <c r="F9940" s="29">
        <f ca="1">IF(E9940&gt;0,D9940*Calculator!$G$22/12,0)</f>
        <v>0</v>
      </c>
      <c r="G9940" s="29">
        <f ca="1">IF(E9940&gt;0,(IFERROR(-PMT(Calculator!$G$22/12,Calculator!$G$23*12,Calculator!$G$20),0))-F9940,0)</f>
        <v>0</v>
      </c>
      <c r="H9940" s="29">
        <f t="shared" ca="1" si="624"/>
        <v>0</v>
      </c>
      <c r="I9940" s="29">
        <f t="shared" ca="1" si="622"/>
        <v>0</v>
      </c>
      <c r="J9940" s="30">
        <f>Calculator!$G$40</f>
        <v>6.5000000000000002E-2</v>
      </c>
      <c r="K9940" s="29">
        <f ca="1">IF(C9940&gt;=Calculator!$G$27,IF(DAY($C9940)=1,Calculator!$G$34/2,IF(DAY($C9940)=15,Calculator!$G$34/2,0)),0)</f>
        <v>0</v>
      </c>
      <c r="L9940" s="29">
        <f ca="1">IF(DAY($C9940)=28,IF(H9940=0,0,Calculator!$G$35),0)</f>
        <v>0</v>
      </c>
      <c r="M9940" s="29">
        <f ca="1">IF(I9940&gt;0,IF(DAY($C9940)=1,SUM(INDIRECT("I"&amp;(ROW(C9939)-DAY(C9939))):I9939),0),0)</f>
        <v>0</v>
      </c>
      <c r="N9940" s="29">
        <f ca="1">IF(C9940&lt;Calculator!$G$27,0,IF(C9940=Calculator!$G$27,Calculator!$G$39,IF(H9940-K9940&lt;=0,IF(D9940&gt;Calculator!$G$39,IF(H9940-K9940+E9940+L9940+M9940+Calculator!$G$39&gt;Calculator!$G$39,Calculator!$G$39-(H9940+E9940+L9940+M9940-K9940),Calculator!$G$39),D9940),0)))</f>
        <v>0</v>
      </c>
    </row>
    <row r="9941" spans="1:14" ht="15.75" thickBot="1">
      <c r="A9941" s="33" t="str">
        <f ca="1">IF(C9941=Calculator!$H$27,"F",IF(Daily!D9941+Daily!H9941=0,IF(D9940+H9940&gt;0,"L",""),""))</f>
        <v/>
      </c>
      <c r="B9941" s="34">
        <v>9940</v>
      </c>
      <c r="C9941" s="19">
        <f t="shared" ca="1" si="621"/>
        <v>55870</v>
      </c>
      <c r="D9941" s="29">
        <f t="shared" ca="1" si="623"/>
        <v>0</v>
      </c>
      <c r="E9941" s="29">
        <f ca="1">IF(C9941&lt;Calculator!$D$26,0,IF(DAY($C9941)=1,IF(D9941-Calculator!$G$24&gt;0,Calculator!$G$24,D9941),0))</f>
        <v>0</v>
      </c>
      <c r="F9941" s="29">
        <f ca="1">IF(E9941&gt;0,D9941*Calculator!$G$22/12,0)</f>
        <v>0</v>
      </c>
      <c r="G9941" s="29">
        <f ca="1">IF(E9941&gt;0,(IFERROR(-PMT(Calculator!$G$22/12,Calculator!$G$23*12,Calculator!$G$20),0))-F9941,0)</f>
        <v>0</v>
      </c>
      <c r="H9941" s="29">
        <f t="shared" ca="1" si="624"/>
        <v>0</v>
      </c>
      <c r="I9941" s="29">
        <f t="shared" ca="1" si="622"/>
        <v>0</v>
      </c>
      <c r="J9941" s="30">
        <f>Calculator!$G$40</f>
        <v>6.5000000000000002E-2</v>
      </c>
      <c r="K9941" s="29">
        <f ca="1">IF(C9941&gt;=Calculator!$G$27,IF(DAY($C9941)=1,Calculator!$G$34/2,IF(DAY($C9941)=15,Calculator!$G$34/2,0)),0)</f>
        <v>0</v>
      </c>
      <c r="L9941" s="29">
        <f ca="1">IF(DAY($C9941)=28,IF(H9941=0,0,Calculator!$G$35),0)</f>
        <v>0</v>
      </c>
      <c r="M9941" s="29">
        <f ca="1">IF(I9941&gt;0,IF(DAY($C9941)=1,SUM(INDIRECT("I"&amp;(ROW(C9940)-DAY(C9940))):I9940),0),0)</f>
        <v>0</v>
      </c>
      <c r="N9941" s="29">
        <f ca="1">IF(C9941&lt;Calculator!$G$27,0,IF(C9941=Calculator!$G$27,Calculator!$G$39,IF(H9941-K9941&lt;=0,IF(D9941&gt;Calculator!$G$39,IF(H9941-K9941+E9941+L9941+M9941+Calculator!$G$39&gt;Calculator!$G$39,Calculator!$G$39-(H9941+E9941+L9941+M9941-K9941),Calculator!$G$39),D9941),0)))</f>
        <v>0</v>
      </c>
    </row>
    <row r="9942" spans="1:14" ht="15.75" thickBot="1">
      <c r="A9942" s="33" t="str">
        <f ca="1">IF(C9942=Calculator!$H$27,"F",IF(Daily!D9942+Daily!H9942=0,IF(D9941+H9941&gt;0,"L",""),""))</f>
        <v/>
      </c>
      <c r="B9942" s="34">
        <v>9941</v>
      </c>
      <c r="C9942" s="19">
        <f t="shared" ca="1" si="621"/>
        <v>55871</v>
      </c>
      <c r="D9942" s="29">
        <f t="shared" ca="1" si="623"/>
        <v>0</v>
      </c>
      <c r="E9942" s="29">
        <f ca="1">IF(C9942&lt;Calculator!$D$26,0,IF(DAY($C9942)=1,IF(D9942-Calculator!$G$24&gt;0,Calculator!$G$24,D9942),0))</f>
        <v>0</v>
      </c>
      <c r="F9942" s="29">
        <f ca="1">IF(E9942&gt;0,D9942*Calculator!$G$22/12,0)</f>
        <v>0</v>
      </c>
      <c r="G9942" s="29">
        <f ca="1">IF(E9942&gt;0,(IFERROR(-PMT(Calculator!$G$22/12,Calculator!$G$23*12,Calculator!$G$20),0))-F9942,0)</f>
        <v>0</v>
      </c>
      <c r="H9942" s="29">
        <f t="shared" ca="1" si="624"/>
        <v>0</v>
      </c>
      <c r="I9942" s="29">
        <f t="shared" ca="1" si="622"/>
        <v>0</v>
      </c>
      <c r="J9942" s="30">
        <f>Calculator!$G$40</f>
        <v>6.5000000000000002E-2</v>
      </c>
      <c r="K9942" s="29">
        <f ca="1">IF(C9942&gt;=Calculator!$G$27,IF(DAY($C9942)=1,Calculator!$G$34/2,IF(DAY($C9942)=15,Calculator!$G$34/2,0)),0)</f>
        <v>0</v>
      </c>
      <c r="L9942" s="29">
        <f ca="1">IF(DAY($C9942)=28,IF(H9942=0,0,Calculator!$G$35),0)</f>
        <v>0</v>
      </c>
      <c r="M9942" s="29">
        <f ca="1">IF(I9942&gt;0,IF(DAY($C9942)=1,SUM(INDIRECT("I"&amp;(ROW(C9941)-DAY(C9941))):I9941),0),0)</f>
        <v>0</v>
      </c>
      <c r="N9942" s="29">
        <f ca="1">IF(C9942&lt;Calculator!$G$27,0,IF(C9942=Calculator!$G$27,Calculator!$G$39,IF(H9942-K9942&lt;=0,IF(D9942&gt;Calculator!$G$39,IF(H9942-K9942+E9942+L9942+M9942+Calculator!$G$39&gt;Calculator!$G$39,Calculator!$G$39-(H9942+E9942+L9942+M9942-K9942),Calculator!$G$39),D9942),0)))</f>
        <v>0</v>
      </c>
    </row>
    <row r="9943" spans="1:14" ht="15.75" thickBot="1">
      <c r="A9943" s="33" t="str">
        <f ca="1">IF(C9943=Calculator!$H$27,"F",IF(Daily!D9943+Daily!H9943=0,IF(D9942+H9942&gt;0,"L",""),""))</f>
        <v/>
      </c>
      <c r="B9943" s="34">
        <v>9942</v>
      </c>
      <c r="C9943" s="19">
        <f t="shared" ca="1" si="621"/>
        <v>55872</v>
      </c>
      <c r="D9943" s="29">
        <f t="shared" ca="1" si="623"/>
        <v>0</v>
      </c>
      <c r="E9943" s="29">
        <f ca="1">IF(C9943&lt;Calculator!$D$26,0,IF(DAY($C9943)=1,IF(D9943-Calculator!$G$24&gt;0,Calculator!$G$24,D9943),0))</f>
        <v>0</v>
      </c>
      <c r="F9943" s="29">
        <f ca="1">IF(E9943&gt;0,D9943*Calculator!$G$22/12,0)</f>
        <v>0</v>
      </c>
      <c r="G9943" s="29">
        <f ca="1">IF(E9943&gt;0,(IFERROR(-PMT(Calculator!$G$22/12,Calculator!$G$23*12,Calculator!$G$20),0))-F9943,0)</f>
        <v>0</v>
      </c>
      <c r="H9943" s="29">
        <f t="shared" ca="1" si="624"/>
        <v>0</v>
      </c>
      <c r="I9943" s="29">
        <f t="shared" ca="1" si="622"/>
        <v>0</v>
      </c>
      <c r="J9943" s="30">
        <f>Calculator!$G$40</f>
        <v>6.5000000000000002E-2</v>
      </c>
      <c r="K9943" s="29">
        <f ca="1">IF(C9943&gt;=Calculator!$G$27,IF(DAY($C9943)=1,Calculator!$G$34/2,IF(DAY($C9943)=15,Calculator!$G$34/2,0)),0)</f>
        <v>0</v>
      </c>
      <c r="L9943" s="29">
        <f ca="1">IF(DAY($C9943)=28,IF(H9943=0,0,Calculator!$G$35),0)</f>
        <v>0</v>
      </c>
      <c r="M9943" s="29">
        <f ca="1">IF(I9943&gt;0,IF(DAY($C9943)=1,SUM(INDIRECT("I"&amp;(ROW(C9942)-DAY(C9942))):I9942),0),0)</f>
        <v>0</v>
      </c>
      <c r="N9943" s="29">
        <f ca="1">IF(C9943&lt;Calculator!$G$27,0,IF(C9943=Calculator!$G$27,Calculator!$G$39,IF(H9943-K9943&lt;=0,IF(D9943&gt;Calculator!$G$39,IF(H9943-K9943+E9943+L9943+M9943+Calculator!$G$39&gt;Calculator!$G$39,Calculator!$G$39-(H9943+E9943+L9943+M9943-K9943),Calculator!$G$39),D9943),0)))</f>
        <v>0</v>
      </c>
    </row>
    <row r="9944" spans="1:14" ht="15.75" thickBot="1">
      <c r="A9944" s="33" t="str">
        <f ca="1">IF(C9944=Calculator!$H$27,"F",IF(Daily!D9944+Daily!H9944=0,IF(D9943+H9943&gt;0,"L",""),""))</f>
        <v/>
      </c>
      <c r="B9944" s="34">
        <v>9943</v>
      </c>
      <c r="C9944" s="19">
        <f t="shared" ca="1" si="621"/>
        <v>55873</v>
      </c>
      <c r="D9944" s="29">
        <f t="shared" ca="1" si="623"/>
        <v>0</v>
      </c>
      <c r="E9944" s="29">
        <f ca="1">IF(C9944&lt;Calculator!$D$26,0,IF(DAY($C9944)=1,IF(D9944-Calculator!$G$24&gt;0,Calculator!$G$24,D9944),0))</f>
        <v>0</v>
      </c>
      <c r="F9944" s="29">
        <f ca="1">IF(E9944&gt;0,D9944*Calculator!$G$22/12,0)</f>
        <v>0</v>
      </c>
      <c r="G9944" s="29">
        <f ca="1">IF(E9944&gt;0,(IFERROR(-PMT(Calculator!$G$22/12,Calculator!$G$23*12,Calculator!$G$20),0))-F9944,0)</f>
        <v>0</v>
      </c>
      <c r="H9944" s="29">
        <f t="shared" ca="1" si="624"/>
        <v>0</v>
      </c>
      <c r="I9944" s="29">
        <f t="shared" ca="1" si="622"/>
        <v>0</v>
      </c>
      <c r="J9944" s="30">
        <f>Calculator!$G$40</f>
        <v>6.5000000000000002E-2</v>
      </c>
      <c r="K9944" s="29">
        <f ca="1">IF(C9944&gt;=Calculator!$G$27,IF(DAY($C9944)=1,Calculator!$G$34/2,IF(DAY($C9944)=15,Calculator!$G$34/2,0)),0)</f>
        <v>0</v>
      </c>
      <c r="L9944" s="29">
        <f ca="1">IF(DAY($C9944)=28,IF(H9944=0,0,Calculator!$G$35),0)</f>
        <v>0</v>
      </c>
      <c r="M9944" s="29">
        <f ca="1">IF(I9944&gt;0,IF(DAY($C9944)=1,SUM(INDIRECT("I"&amp;(ROW(C9943)-DAY(C9943))):I9943),0),0)</f>
        <v>0</v>
      </c>
      <c r="N9944" s="29">
        <f ca="1">IF(C9944&lt;Calculator!$G$27,0,IF(C9944=Calculator!$G$27,Calculator!$G$39,IF(H9944-K9944&lt;=0,IF(D9944&gt;Calculator!$G$39,IF(H9944-K9944+E9944+L9944+M9944+Calculator!$G$39&gt;Calculator!$G$39,Calculator!$G$39-(H9944+E9944+L9944+M9944-K9944),Calculator!$G$39),D9944),0)))</f>
        <v>0</v>
      </c>
    </row>
    <row r="9945" spans="1:14" ht="15.75" thickBot="1">
      <c r="A9945" s="33" t="str">
        <f ca="1">IF(C9945=Calculator!$H$27,"F",IF(Daily!D9945+Daily!H9945=0,IF(D9944+H9944&gt;0,"L",""),""))</f>
        <v/>
      </c>
      <c r="B9945" s="34">
        <v>9944</v>
      </c>
      <c r="C9945" s="19">
        <f t="shared" ca="1" si="621"/>
        <v>55874</v>
      </c>
      <c r="D9945" s="29">
        <f t="shared" ca="1" si="623"/>
        <v>0</v>
      </c>
      <c r="E9945" s="29">
        <f ca="1">IF(C9945&lt;Calculator!$D$26,0,IF(DAY($C9945)=1,IF(D9945-Calculator!$G$24&gt;0,Calculator!$G$24,D9945),0))</f>
        <v>0</v>
      </c>
      <c r="F9945" s="29">
        <f ca="1">IF(E9945&gt;0,D9945*Calculator!$G$22/12,0)</f>
        <v>0</v>
      </c>
      <c r="G9945" s="29">
        <f ca="1">IF(E9945&gt;0,(IFERROR(-PMT(Calculator!$G$22/12,Calculator!$G$23*12,Calculator!$G$20),0))-F9945,0)</f>
        <v>0</v>
      </c>
      <c r="H9945" s="29">
        <f t="shared" ca="1" si="624"/>
        <v>0</v>
      </c>
      <c r="I9945" s="29">
        <f t="shared" ca="1" si="622"/>
        <v>0</v>
      </c>
      <c r="J9945" s="30">
        <f>Calculator!$G$40</f>
        <v>6.5000000000000002E-2</v>
      </c>
      <c r="K9945" s="29">
        <f ca="1">IF(C9945&gt;=Calculator!$G$27,IF(DAY($C9945)=1,Calculator!$G$34/2,IF(DAY($C9945)=15,Calculator!$G$34/2,0)),0)</f>
        <v>0</v>
      </c>
      <c r="L9945" s="29">
        <f ca="1">IF(DAY($C9945)=28,IF(H9945=0,0,Calculator!$G$35),0)</f>
        <v>0</v>
      </c>
      <c r="M9945" s="29">
        <f ca="1">IF(I9945&gt;0,IF(DAY($C9945)=1,SUM(INDIRECT("I"&amp;(ROW(C9944)-DAY(C9944))):I9944),0),0)</f>
        <v>0</v>
      </c>
      <c r="N9945" s="29">
        <f ca="1">IF(C9945&lt;Calculator!$G$27,0,IF(C9945=Calculator!$G$27,Calculator!$G$39,IF(H9945-K9945&lt;=0,IF(D9945&gt;Calculator!$G$39,IF(H9945-K9945+E9945+L9945+M9945+Calculator!$G$39&gt;Calculator!$G$39,Calculator!$G$39-(H9945+E9945+L9945+M9945-K9945),Calculator!$G$39),D9945),0)))</f>
        <v>0</v>
      </c>
    </row>
    <row r="9946" spans="1:14" ht="15.75" thickBot="1">
      <c r="A9946" s="33" t="str">
        <f ca="1">IF(C9946=Calculator!$H$27,"F",IF(Daily!D9946+Daily!H9946=0,IF(D9945+H9945&gt;0,"L",""),""))</f>
        <v/>
      </c>
      <c r="B9946" s="34">
        <v>9945</v>
      </c>
      <c r="C9946" s="19">
        <f t="shared" ca="1" si="621"/>
        <v>55875</v>
      </c>
      <c r="D9946" s="29">
        <f t="shared" ca="1" si="623"/>
        <v>0</v>
      </c>
      <c r="E9946" s="29">
        <f ca="1">IF(C9946&lt;Calculator!$D$26,0,IF(DAY($C9946)=1,IF(D9946-Calculator!$G$24&gt;0,Calculator!$G$24,D9946),0))</f>
        <v>0</v>
      </c>
      <c r="F9946" s="29">
        <f ca="1">IF(E9946&gt;0,D9946*Calculator!$G$22/12,0)</f>
        <v>0</v>
      </c>
      <c r="G9946" s="29">
        <f ca="1">IF(E9946&gt;0,(IFERROR(-PMT(Calculator!$G$22/12,Calculator!$G$23*12,Calculator!$G$20),0))-F9946,0)</f>
        <v>0</v>
      </c>
      <c r="H9946" s="29">
        <f t="shared" ca="1" si="624"/>
        <v>0</v>
      </c>
      <c r="I9946" s="29">
        <f t="shared" ca="1" si="622"/>
        <v>0</v>
      </c>
      <c r="J9946" s="30">
        <f>Calculator!$G$40</f>
        <v>6.5000000000000002E-2</v>
      </c>
      <c r="K9946" s="29">
        <f ca="1">IF(C9946&gt;=Calculator!$G$27,IF(DAY($C9946)=1,Calculator!$G$34/2,IF(DAY($C9946)=15,Calculator!$G$34/2,0)),0)</f>
        <v>0</v>
      </c>
      <c r="L9946" s="29">
        <f ca="1">IF(DAY($C9946)=28,IF(H9946=0,0,Calculator!$G$35),0)</f>
        <v>0</v>
      </c>
      <c r="M9946" s="29">
        <f ca="1">IF(I9946&gt;0,IF(DAY($C9946)=1,SUM(INDIRECT("I"&amp;(ROW(C9945)-DAY(C9945))):I9945),0),0)</f>
        <v>0</v>
      </c>
      <c r="N9946" s="29">
        <f ca="1">IF(C9946&lt;Calculator!$G$27,0,IF(C9946=Calculator!$G$27,Calculator!$G$39,IF(H9946-K9946&lt;=0,IF(D9946&gt;Calculator!$G$39,IF(H9946-K9946+E9946+L9946+M9946+Calculator!$G$39&gt;Calculator!$G$39,Calculator!$G$39-(H9946+E9946+L9946+M9946-K9946),Calculator!$G$39),D9946),0)))</f>
        <v>0</v>
      </c>
    </row>
    <row r="9947" spans="1:14" ht="15.75" thickBot="1">
      <c r="A9947" s="33" t="str">
        <f ca="1">IF(C9947=Calculator!$H$27,"F",IF(Daily!D9947+Daily!H9947=0,IF(D9946+H9946&gt;0,"L",""),""))</f>
        <v/>
      </c>
      <c r="B9947" s="34">
        <v>9946</v>
      </c>
      <c r="C9947" s="19">
        <f t="shared" ca="1" si="621"/>
        <v>55876</v>
      </c>
      <c r="D9947" s="29">
        <f t="shared" ca="1" si="623"/>
        <v>0</v>
      </c>
      <c r="E9947" s="29">
        <f ca="1">IF(C9947&lt;Calculator!$D$26,0,IF(DAY($C9947)=1,IF(D9947-Calculator!$G$24&gt;0,Calculator!$G$24,D9947),0))</f>
        <v>0</v>
      </c>
      <c r="F9947" s="29">
        <f ca="1">IF(E9947&gt;0,D9947*Calculator!$G$22/12,0)</f>
        <v>0</v>
      </c>
      <c r="G9947" s="29">
        <f ca="1">IF(E9947&gt;0,(IFERROR(-PMT(Calculator!$G$22/12,Calculator!$G$23*12,Calculator!$G$20),0))-F9947,0)</f>
        <v>0</v>
      </c>
      <c r="H9947" s="29">
        <f t="shared" ca="1" si="624"/>
        <v>0</v>
      </c>
      <c r="I9947" s="29">
        <f t="shared" ca="1" si="622"/>
        <v>0</v>
      </c>
      <c r="J9947" s="30">
        <f>Calculator!$G$40</f>
        <v>6.5000000000000002E-2</v>
      </c>
      <c r="K9947" s="29">
        <f ca="1">IF(C9947&gt;=Calculator!$G$27,IF(DAY($C9947)=1,Calculator!$G$34/2,IF(DAY($C9947)=15,Calculator!$G$34/2,0)),0)</f>
        <v>0</v>
      </c>
      <c r="L9947" s="29">
        <f ca="1">IF(DAY($C9947)=28,IF(H9947=0,0,Calculator!$G$35),0)</f>
        <v>0</v>
      </c>
      <c r="M9947" s="29">
        <f ca="1">IF(I9947&gt;0,IF(DAY($C9947)=1,SUM(INDIRECT("I"&amp;(ROW(C9946)-DAY(C9946))):I9946),0),0)</f>
        <v>0</v>
      </c>
      <c r="N9947" s="29">
        <f ca="1">IF(C9947&lt;Calculator!$G$27,0,IF(C9947=Calculator!$G$27,Calculator!$G$39,IF(H9947-K9947&lt;=0,IF(D9947&gt;Calculator!$G$39,IF(H9947-K9947+E9947+L9947+M9947+Calculator!$G$39&gt;Calculator!$G$39,Calculator!$G$39-(H9947+E9947+L9947+M9947-K9947),Calculator!$G$39),D9947),0)))</f>
        <v>0</v>
      </c>
    </row>
    <row r="9948" spans="1:14" ht="15.75" thickBot="1">
      <c r="A9948" s="33" t="str">
        <f ca="1">IF(C9948=Calculator!$H$27,"F",IF(Daily!D9948+Daily!H9948=0,IF(D9947+H9947&gt;0,"L",""),""))</f>
        <v/>
      </c>
      <c r="B9948" s="34">
        <v>9947</v>
      </c>
      <c r="C9948" s="19">
        <f t="shared" ca="1" si="621"/>
        <v>55877</v>
      </c>
      <c r="D9948" s="29">
        <f t="shared" ca="1" si="623"/>
        <v>0</v>
      </c>
      <c r="E9948" s="29">
        <f ca="1">IF(C9948&lt;Calculator!$D$26,0,IF(DAY($C9948)=1,IF(D9948-Calculator!$G$24&gt;0,Calculator!$G$24,D9948),0))</f>
        <v>0</v>
      </c>
      <c r="F9948" s="29">
        <f ca="1">IF(E9948&gt;0,D9948*Calculator!$G$22/12,0)</f>
        <v>0</v>
      </c>
      <c r="G9948" s="29">
        <f ca="1">IF(E9948&gt;0,(IFERROR(-PMT(Calculator!$G$22/12,Calculator!$G$23*12,Calculator!$G$20),0))-F9948,0)</f>
        <v>0</v>
      </c>
      <c r="H9948" s="29">
        <f t="shared" ca="1" si="624"/>
        <v>0</v>
      </c>
      <c r="I9948" s="29">
        <f t="shared" ca="1" si="622"/>
        <v>0</v>
      </c>
      <c r="J9948" s="30">
        <f>Calculator!$G$40</f>
        <v>6.5000000000000002E-2</v>
      </c>
      <c r="K9948" s="29">
        <f ca="1">IF(C9948&gt;=Calculator!$G$27,IF(DAY($C9948)=1,Calculator!$G$34/2,IF(DAY($C9948)=15,Calculator!$G$34/2,0)),0)</f>
        <v>0</v>
      </c>
      <c r="L9948" s="29">
        <f ca="1">IF(DAY($C9948)=28,IF(H9948=0,0,Calculator!$G$35),0)</f>
        <v>0</v>
      </c>
      <c r="M9948" s="29">
        <f ca="1">IF(I9948&gt;0,IF(DAY($C9948)=1,SUM(INDIRECT("I"&amp;(ROW(C9947)-DAY(C9947))):I9947),0),0)</f>
        <v>0</v>
      </c>
      <c r="N9948" s="29">
        <f ca="1">IF(C9948&lt;Calculator!$G$27,0,IF(C9948=Calculator!$G$27,Calculator!$G$39,IF(H9948-K9948&lt;=0,IF(D9948&gt;Calculator!$G$39,IF(H9948-K9948+E9948+L9948+M9948+Calculator!$G$39&gt;Calculator!$G$39,Calculator!$G$39-(H9948+E9948+L9948+M9948-K9948),Calculator!$G$39),D9948),0)))</f>
        <v>0</v>
      </c>
    </row>
    <row r="9949" spans="1:14" ht="15.75" thickBot="1">
      <c r="A9949" s="33" t="str">
        <f ca="1">IF(C9949=Calculator!$H$27,"F",IF(Daily!D9949+Daily!H9949=0,IF(D9948+H9948&gt;0,"L",""),""))</f>
        <v/>
      </c>
      <c r="B9949" s="34">
        <v>9948</v>
      </c>
      <c r="C9949" s="19">
        <f t="shared" ca="1" si="621"/>
        <v>55878</v>
      </c>
      <c r="D9949" s="29">
        <f t="shared" ca="1" si="623"/>
        <v>0</v>
      </c>
      <c r="E9949" s="29">
        <f ca="1">IF(C9949&lt;Calculator!$D$26,0,IF(DAY($C9949)=1,IF(D9949-Calculator!$G$24&gt;0,Calculator!$G$24,D9949),0))</f>
        <v>0</v>
      </c>
      <c r="F9949" s="29">
        <f ca="1">IF(E9949&gt;0,D9949*Calculator!$G$22/12,0)</f>
        <v>0</v>
      </c>
      <c r="G9949" s="29">
        <f ca="1">IF(E9949&gt;0,(IFERROR(-PMT(Calculator!$G$22/12,Calculator!$G$23*12,Calculator!$G$20),0))-F9949,0)</f>
        <v>0</v>
      </c>
      <c r="H9949" s="29">
        <f t="shared" ca="1" si="624"/>
        <v>0</v>
      </c>
      <c r="I9949" s="29">
        <f t="shared" ca="1" si="622"/>
        <v>0</v>
      </c>
      <c r="J9949" s="30">
        <f>Calculator!$G$40</f>
        <v>6.5000000000000002E-2</v>
      </c>
      <c r="K9949" s="29">
        <f ca="1">IF(C9949&gt;=Calculator!$G$27,IF(DAY($C9949)=1,Calculator!$G$34/2,IF(DAY($C9949)=15,Calculator!$G$34/2,0)),0)</f>
        <v>0</v>
      </c>
      <c r="L9949" s="29">
        <f ca="1">IF(DAY($C9949)=28,IF(H9949=0,0,Calculator!$G$35),0)</f>
        <v>0</v>
      </c>
      <c r="M9949" s="29">
        <f ca="1">IF(I9949&gt;0,IF(DAY($C9949)=1,SUM(INDIRECT("I"&amp;(ROW(C9948)-DAY(C9948))):I9948),0),0)</f>
        <v>0</v>
      </c>
      <c r="N9949" s="29">
        <f ca="1">IF(C9949&lt;Calculator!$G$27,0,IF(C9949=Calculator!$G$27,Calculator!$G$39,IF(H9949-K9949&lt;=0,IF(D9949&gt;Calculator!$G$39,IF(H9949-K9949+E9949+L9949+M9949+Calculator!$G$39&gt;Calculator!$G$39,Calculator!$G$39-(H9949+E9949+L9949+M9949-K9949),Calculator!$G$39),D9949),0)))</f>
        <v>0</v>
      </c>
    </row>
    <row r="9950" spans="1:14" ht="15.75" thickBot="1">
      <c r="A9950" s="33" t="str">
        <f ca="1">IF(C9950=Calculator!$H$27,"F",IF(Daily!D9950+Daily!H9950=0,IF(D9949+H9949&gt;0,"L",""),""))</f>
        <v/>
      </c>
      <c r="B9950" s="34">
        <v>9949</v>
      </c>
      <c r="C9950" s="19">
        <f t="shared" ca="1" si="621"/>
        <v>55879</v>
      </c>
      <c r="D9950" s="29">
        <f t="shared" ca="1" si="623"/>
        <v>0</v>
      </c>
      <c r="E9950" s="29">
        <f ca="1">IF(C9950&lt;Calculator!$D$26,0,IF(DAY($C9950)=1,IF(D9950-Calculator!$G$24&gt;0,Calculator!$G$24,D9950),0))</f>
        <v>0</v>
      </c>
      <c r="F9950" s="29">
        <f ca="1">IF(E9950&gt;0,D9950*Calculator!$G$22/12,0)</f>
        <v>0</v>
      </c>
      <c r="G9950" s="29">
        <f ca="1">IF(E9950&gt;0,(IFERROR(-PMT(Calculator!$G$22/12,Calculator!$G$23*12,Calculator!$G$20),0))-F9950,0)</f>
        <v>0</v>
      </c>
      <c r="H9950" s="29">
        <f t="shared" ca="1" si="624"/>
        <v>0</v>
      </c>
      <c r="I9950" s="29">
        <f t="shared" ca="1" si="622"/>
        <v>0</v>
      </c>
      <c r="J9950" s="30">
        <f>Calculator!$G$40</f>
        <v>6.5000000000000002E-2</v>
      </c>
      <c r="K9950" s="29">
        <f ca="1">IF(C9950&gt;=Calculator!$G$27,IF(DAY($C9950)=1,Calculator!$G$34/2,IF(DAY($C9950)=15,Calculator!$G$34/2,0)),0)</f>
        <v>0</v>
      </c>
      <c r="L9950" s="29">
        <f ca="1">IF(DAY($C9950)=28,IF(H9950=0,0,Calculator!$G$35),0)</f>
        <v>0</v>
      </c>
      <c r="M9950" s="29">
        <f ca="1">IF(I9950&gt;0,IF(DAY($C9950)=1,SUM(INDIRECT("I"&amp;(ROW(C9949)-DAY(C9949))):I9949),0),0)</f>
        <v>0</v>
      </c>
      <c r="N9950" s="29">
        <f ca="1">IF(C9950&lt;Calculator!$G$27,0,IF(C9950=Calculator!$G$27,Calculator!$G$39,IF(H9950-K9950&lt;=0,IF(D9950&gt;Calculator!$G$39,IF(H9950-K9950+E9950+L9950+M9950+Calculator!$G$39&gt;Calculator!$G$39,Calculator!$G$39-(H9950+E9950+L9950+M9950-K9950),Calculator!$G$39),D9950),0)))</f>
        <v>0</v>
      </c>
    </row>
    <row r="9951" spans="1:14" ht="15.75" thickBot="1">
      <c r="A9951" s="33" t="str">
        <f ca="1">IF(C9951=Calculator!$H$27,"F",IF(Daily!D9951+Daily!H9951=0,IF(D9950+H9950&gt;0,"L",""),""))</f>
        <v/>
      </c>
      <c r="B9951" s="34">
        <v>9950</v>
      </c>
      <c r="C9951" s="19">
        <f t="shared" ca="1" si="621"/>
        <v>55880</v>
      </c>
      <c r="D9951" s="29">
        <f t="shared" ca="1" si="623"/>
        <v>0</v>
      </c>
      <c r="E9951" s="29">
        <f ca="1">IF(C9951&lt;Calculator!$D$26,0,IF(DAY($C9951)=1,IF(D9951-Calculator!$G$24&gt;0,Calculator!$G$24,D9951),0))</f>
        <v>0</v>
      </c>
      <c r="F9951" s="29">
        <f ca="1">IF(E9951&gt;0,D9951*Calculator!$G$22/12,0)</f>
        <v>0</v>
      </c>
      <c r="G9951" s="29">
        <f ca="1">IF(E9951&gt;0,(IFERROR(-PMT(Calculator!$G$22/12,Calculator!$G$23*12,Calculator!$G$20),0))-F9951,0)</f>
        <v>0</v>
      </c>
      <c r="H9951" s="29">
        <f t="shared" ca="1" si="624"/>
        <v>0</v>
      </c>
      <c r="I9951" s="29">
        <f t="shared" ca="1" si="622"/>
        <v>0</v>
      </c>
      <c r="J9951" s="30">
        <f>Calculator!$G$40</f>
        <v>6.5000000000000002E-2</v>
      </c>
      <c r="K9951" s="29">
        <f ca="1">IF(C9951&gt;=Calculator!$G$27,IF(DAY($C9951)=1,Calculator!$G$34/2,IF(DAY($C9951)=15,Calculator!$G$34/2,0)),0)</f>
        <v>0</v>
      </c>
      <c r="L9951" s="29">
        <f ca="1">IF(DAY($C9951)=28,IF(H9951=0,0,Calculator!$G$35),0)</f>
        <v>0</v>
      </c>
      <c r="M9951" s="29">
        <f ca="1">IF(I9951&gt;0,IF(DAY($C9951)=1,SUM(INDIRECT("I"&amp;(ROW(C9950)-DAY(C9950))):I9950),0),0)</f>
        <v>0</v>
      </c>
      <c r="N9951" s="29">
        <f ca="1">IF(C9951&lt;Calculator!$G$27,0,IF(C9951=Calculator!$G$27,Calculator!$G$39,IF(H9951-K9951&lt;=0,IF(D9951&gt;Calculator!$G$39,IF(H9951-K9951+E9951+L9951+M9951+Calculator!$G$39&gt;Calculator!$G$39,Calculator!$G$39-(H9951+E9951+L9951+M9951-K9951),Calculator!$G$39),D9951),0)))</f>
        <v>0</v>
      </c>
    </row>
    <row r="9952" spans="1:14" ht="15.75" thickBot="1">
      <c r="A9952" s="33" t="str">
        <f ca="1">IF(C9952=Calculator!$H$27,"F",IF(Daily!D9952+Daily!H9952=0,IF(D9951+H9951&gt;0,"L",""),""))</f>
        <v/>
      </c>
      <c r="B9952" s="34">
        <v>9951</v>
      </c>
      <c r="C9952" s="19">
        <f t="shared" ca="1" si="621"/>
        <v>55881</v>
      </c>
      <c r="D9952" s="29">
        <f t="shared" ca="1" si="623"/>
        <v>0</v>
      </c>
      <c r="E9952" s="29">
        <f ca="1">IF(C9952&lt;Calculator!$D$26,0,IF(DAY($C9952)=1,IF(D9952-Calculator!$G$24&gt;0,Calculator!$G$24,D9952),0))</f>
        <v>0</v>
      </c>
      <c r="F9952" s="29">
        <f ca="1">IF(E9952&gt;0,D9952*Calculator!$G$22/12,0)</f>
        <v>0</v>
      </c>
      <c r="G9952" s="29">
        <f ca="1">IF(E9952&gt;0,(IFERROR(-PMT(Calculator!$G$22/12,Calculator!$G$23*12,Calculator!$G$20),0))-F9952,0)</f>
        <v>0</v>
      </c>
      <c r="H9952" s="29">
        <f t="shared" ca="1" si="624"/>
        <v>0</v>
      </c>
      <c r="I9952" s="29">
        <f t="shared" ca="1" si="622"/>
        <v>0</v>
      </c>
      <c r="J9952" s="30">
        <f>Calculator!$G$40</f>
        <v>6.5000000000000002E-2</v>
      </c>
      <c r="K9952" s="29">
        <f ca="1">IF(C9952&gt;=Calculator!$G$27,IF(DAY($C9952)=1,Calculator!$G$34/2,IF(DAY($C9952)=15,Calculator!$G$34/2,0)),0)</f>
        <v>0</v>
      </c>
      <c r="L9952" s="29">
        <f ca="1">IF(DAY($C9952)=28,IF(H9952=0,0,Calculator!$G$35),0)</f>
        <v>0</v>
      </c>
      <c r="M9952" s="29">
        <f ca="1">IF(I9952&gt;0,IF(DAY($C9952)=1,SUM(INDIRECT("I"&amp;(ROW(C9951)-DAY(C9951))):I9951),0),0)</f>
        <v>0</v>
      </c>
      <c r="N9952" s="29">
        <f ca="1">IF(C9952&lt;Calculator!$G$27,0,IF(C9952=Calculator!$G$27,Calculator!$G$39,IF(H9952-K9952&lt;=0,IF(D9952&gt;Calculator!$G$39,IF(H9952-K9952+E9952+L9952+M9952+Calculator!$G$39&gt;Calculator!$G$39,Calculator!$G$39-(H9952+E9952+L9952+M9952-K9952),Calculator!$G$39),D9952),0)))</f>
        <v>0</v>
      </c>
    </row>
    <row r="9953" spans="1:14" ht="15.75" thickBot="1">
      <c r="A9953" s="33" t="str">
        <f ca="1">IF(C9953=Calculator!$H$27,"F",IF(Daily!D9953+Daily!H9953=0,IF(D9952+H9952&gt;0,"L",""),""))</f>
        <v/>
      </c>
      <c r="B9953" s="34">
        <v>9952</v>
      </c>
      <c r="C9953" s="19">
        <f t="shared" ca="1" si="621"/>
        <v>55882</v>
      </c>
      <c r="D9953" s="29">
        <f t="shared" ca="1" si="623"/>
        <v>0</v>
      </c>
      <c r="E9953" s="29">
        <f ca="1">IF(C9953&lt;Calculator!$D$26,0,IF(DAY($C9953)=1,IF(D9953-Calculator!$G$24&gt;0,Calculator!$G$24,D9953),0))</f>
        <v>0</v>
      </c>
      <c r="F9953" s="29">
        <f ca="1">IF(E9953&gt;0,D9953*Calculator!$G$22/12,0)</f>
        <v>0</v>
      </c>
      <c r="G9953" s="29">
        <f ca="1">IF(E9953&gt;0,(IFERROR(-PMT(Calculator!$G$22/12,Calculator!$G$23*12,Calculator!$G$20),0))-F9953,0)</f>
        <v>0</v>
      </c>
      <c r="H9953" s="29">
        <f t="shared" ca="1" si="624"/>
        <v>0</v>
      </c>
      <c r="I9953" s="29">
        <f t="shared" ca="1" si="622"/>
        <v>0</v>
      </c>
      <c r="J9953" s="30">
        <f>Calculator!$G$40</f>
        <v>6.5000000000000002E-2</v>
      </c>
      <c r="K9953" s="29">
        <f ca="1">IF(C9953&gt;=Calculator!$G$27,IF(DAY($C9953)=1,Calculator!$G$34/2,IF(DAY($C9953)=15,Calculator!$G$34/2,0)),0)</f>
        <v>0</v>
      </c>
      <c r="L9953" s="29">
        <f ca="1">IF(DAY($C9953)=28,IF(H9953=0,0,Calculator!$G$35),0)</f>
        <v>0</v>
      </c>
      <c r="M9953" s="29">
        <f ca="1">IF(I9953&gt;0,IF(DAY($C9953)=1,SUM(INDIRECT("I"&amp;(ROW(C9952)-DAY(C9952))):I9952),0),0)</f>
        <v>0</v>
      </c>
      <c r="N9953" s="29">
        <f ca="1">IF(C9953&lt;Calculator!$G$27,0,IF(C9953=Calculator!$G$27,Calculator!$G$39,IF(H9953-K9953&lt;=0,IF(D9953&gt;Calculator!$G$39,IF(H9953-K9953+E9953+L9953+M9953+Calculator!$G$39&gt;Calculator!$G$39,Calculator!$G$39-(H9953+E9953+L9953+M9953-K9953),Calculator!$G$39),D9953),0)))</f>
        <v>0</v>
      </c>
    </row>
    <row r="9954" spans="1:14" ht="15.75" thickBot="1">
      <c r="A9954" s="33" t="str">
        <f ca="1">IF(C9954=Calculator!$H$27,"F",IF(Daily!D9954+Daily!H9954=0,IF(D9953+H9953&gt;0,"L",""),""))</f>
        <v/>
      </c>
      <c r="B9954" s="34">
        <v>9953</v>
      </c>
      <c r="C9954" s="19">
        <f t="shared" ca="1" si="621"/>
        <v>55883</v>
      </c>
      <c r="D9954" s="29">
        <f t="shared" ca="1" si="623"/>
        <v>0</v>
      </c>
      <c r="E9954" s="29">
        <f ca="1">IF(C9954&lt;Calculator!$D$26,0,IF(DAY($C9954)=1,IF(D9954-Calculator!$G$24&gt;0,Calculator!$G$24,D9954),0))</f>
        <v>0</v>
      </c>
      <c r="F9954" s="29">
        <f ca="1">IF(E9954&gt;0,D9954*Calculator!$G$22/12,0)</f>
        <v>0</v>
      </c>
      <c r="G9954" s="29">
        <f ca="1">IF(E9954&gt;0,(IFERROR(-PMT(Calculator!$G$22/12,Calculator!$G$23*12,Calculator!$G$20),0))-F9954,0)</f>
        <v>0</v>
      </c>
      <c r="H9954" s="29">
        <f t="shared" ca="1" si="624"/>
        <v>0</v>
      </c>
      <c r="I9954" s="29">
        <f t="shared" ca="1" si="622"/>
        <v>0</v>
      </c>
      <c r="J9954" s="30">
        <f>Calculator!$G$40</f>
        <v>6.5000000000000002E-2</v>
      </c>
      <c r="K9954" s="29">
        <f ca="1">IF(C9954&gt;=Calculator!$G$27,IF(DAY($C9954)=1,Calculator!$G$34/2,IF(DAY($C9954)=15,Calculator!$G$34/2,0)),0)</f>
        <v>0</v>
      </c>
      <c r="L9954" s="29">
        <f ca="1">IF(DAY($C9954)=28,IF(H9954=0,0,Calculator!$G$35),0)</f>
        <v>0</v>
      </c>
      <c r="M9954" s="29">
        <f ca="1">IF(I9954&gt;0,IF(DAY($C9954)=1,SUM(INDIRECT("I"&amp;(ROW(C9953)-DAY(C9953))):I9953),0),0)</f>
        <v>0</v>
      </c>
      <c r="N9954" s="29">
        <f ca="1">IF(C9954&lt;Calculator!$G$27,0,IF(C9954=Calculator!$G$27,Calculator!$G$39,IF(H9954-K9954&lt;=0,IF(D9954&gt;Calculator!$G$39,IF(H9954-K9954+E9954+L9954+M9954+Calculator!$G$39&gt;Calculator!$G$39,Calculator!$G$39-(H9954+E9954+L9954+M9954-K9954),Calculator!$G$39),D9954),0)))</f>
        <v>0</v>
      </c>
    </row>
    <row r="9955" spans="1:14" ht="15.75" thickBot="1">
      <c r="A9955" s="33" t="str">
        <f ca="1">IF(C9955=Calculator!$H$27,"F",IF(Daily!D9955+Daily!H9955=0,IF(D9954+H9954&gt;0,"L",""),""))</f>
        <v/>
      </c>
      <c r="B9955" s="34">
        <v>9954</v>
      </c>
      <c r="C9955" s="19">
        <f t="shared" ca="1" si="621"/>
        <v>55884</v>
      </c>
      <c r="D9955" s="29">
        <f t="shared" ca="1" si="623"/>
        <v>0</v>
      </c>
      <c r="E9955" s="29">
        <f ca="1">IF(C9955&lt;Calculator!$D$26,0,IF(DAY($C9955)=1,IF(D9955-Calculator!$G$24&gt;0,Calculator!$G$24,D9955),0))</f>
        <v>0</v>
      </c>
      <c r="F9955" s="29">
        <f ca="1">IF(E9955&gt;0,D9955*Calculator!$G$22/12,0)</f>
        <v>0</v>
      </c>
      <c r="G9955" s="29">
        <f ca="1">IF(E9955&gt;0,(IFERROR(-PMT(Calculator!$G$22/12,Calculator!$G$23*12,Calculator!$G$20),0))-F9955,0)</f>
        <v>0</v>
      </c>
      <c r="H9955" s="29">
        <f t="shared" ca="1" si="624"/>
        <v>0</v>
      </c>
      <c r="I9955" s="29">
        <f t="shared" ca="1" si="622"/>
        <v>0</v>
      </c>
      <c r="J9955" s="30">
        <f>Calculator!$G$40</f>
        <v>6.5000000000000002E-2</v>
      </c>
      <c r="K9955" s="29">
        <f ca="1">IF(C9955&gt;=Calculator!$G$27,IF(DAY($C9955)=1,Calculator!$G$34/2,IF(DAY($C9955)=15,Calculator!$G$34/2,0)),0)</f>
        <v>0</v>
      </c>
      <c r="L9955" s="29">
        <f ca="1">IF(DAY($C9955)=28,IF(H9955=0,0,Calculator!$G$35),0)</f>
        <v>0</v>
      </c>
      <c r="M9955" s="29">
        <f ca="1">IF(I9955&gt;0,IF(DAY($C9955)=1,SUM(INDIRECT("I"&amp;(ROW(C9954)-DAY(C9954))):I9954),0),0)</f>
        <v>0</v>
      </c>
      <c r="N9955" s="29">
        <f ca="1">IF(C9955&lt;Calculator!$G$27,0,IF(C9955=Calculator!$G$27,Calculator!$G$39,IF(H9955-K9955&lt;=0,IF(D9955&gt;Calculator!$G$39,IF(H9955-K9955+E9955+L9955+M9955+Calculator!$G$39&gt;Calculator!$G$39,Calculator!$G$39-(H9955+E9955+L9955+M9955-K9955),Calculator!$G$39),D9955),0)))</f>
        <v>0</v>
      </c>
    </row>
    <row r="9956" spans="1:14" ht="15.75" thickBot="1">
      <c r="A9956" s="33" t="str">
        <f ca="1">IF(C9956=Calculator!$H$27,"F",IF(Daily!D9956+Daily!H9956=0,IF(D9955+H9955&gt;0,"L",""),""))</f>
        <v/>
      </c>
      <c r="B9956" s="34">
        <v>9955</v>
      </c>
      <c r="C9956" s="19">
        <f t="shared" ca="1" si="621"/>
        <v>55885</v>
      </c>
      <c r="D9956" s="29">
        <f t="shared" ca="1" si="623"/>
        <v>0</v>
      </c>
      <c r="E9956" s="29">
        <f ca="1">IF(C9956&lt;Calculator!$D$26,0,IF(DAY($C9956)=1,IF(D9956-Calculator!$G$24&gt;0,Calculator!$G$24,D9956),0))</f>
        <v>0</v>
      </c>
      <c r="F9956" s="29">
        <f ca="1">IF(E9956&gt;0,D9956*Calculator!$G$22/12,0)</f>
        <v>0</v>
      </c>
      <c r="G9956" s="29">
        <f ca="1">IF(E9956&gt;0,(IFERROR(-PMT(Calculator!$G$22/12,Calculator!$G$23*12,Calculator!$G$20),0))-F9956,0)</f>
        <v>0</v>
      </c>
      <c r="H9956" s="29">
        <f t="shared" ca="1" si="624"/>
        <v>0</v>
      </c>
      <c r="I9956" s="29">
        <f t="shared" ca="1" si="622"/>
        <v>0</v>
      </c>
      <c r="J9956" s="30">
        <f>Calculator!$G$40</f>
        <v>6.5000000000000002E-2</v>
      </c>
      <c r="K9956" s="29">
        <f ca="1">IF(C9956&gt;=Calculator!$G$27,IF(DAY($C9956)=1,Calculator!$G$34/2,IF(DAY($C9956)=15,Calculator!$G$34/2,0)),0)</f>
        <v>4500</v>
      </c>
      <c r="L9956" s="29">
        <f ca="1">IF(DAY($C9956)=28,IF(H9956=0,0,Calculator!$G$35),0)</f>
        <v>0</v>
      </c>
      <c r="M9956" s="29">
        <f ca="1">IF(I9956&gt;0,IF(DAY($C9956)=1,SUM(INDIRECT("I"&amp;(ROW(C9955)-DAY(C9955))):I9955),0),0)</f>
        <v>0</v>
      </c>
      <c r="N9956" s="29">
        <f ca="1">IF(C9956&lt;Calculator!$G$27,0,IF(C9956=Calculator!$G$27,Calculator!$G$39,IF(H9956-K9956&lt;=0,IF(D9956&gt;Calculator!$G$39,IF(H9956-K9956+E9956+L9956+M9956+Calculator!$G$39&gt;Calculator!$G$39,Calculator!$G$39-(H9956+E9956+L9956+M9956-K9956),Calculator!$G$39),D9956),0)))</f>
        <v>0</v>
      </c>
    </row>
    <row r="9957" spans="1:14" ht="15.75" thickBot="1">
      <c r="A9957" s="33" t="str">
        <f ca="1">IF(C9957=Calculator!$H$27,"F",IF(Daily!D9957+Daily!H9957=0,IF(D9956+H9956&gt;0,"L",""),""))</f>
        <v/>
      </c>
      <c r="B9957" s="34">
        <v>9956</v>
      </c>
      <c r="C9957" s="19">
        <f t="shared" ca="1" si="621"/>
        <v>55886</v>
      </c>
      <c r="D9957" s="29">
        <f t="shared" ca="1" si="623"/>
        <v>0</v>
      </c>
      <c r="E9957" s="29">
        <f ca="1">IF(C9957&lt;Calculator!$D$26,0,IF(DAY($C9957)=1,IF(D9957-Calculator!$G$24&gt;0,Calculator!$G$24,D9957),0))</f>
        <v>0</v>
      </c>
      <c r="F9957" s="29">
        <f ca="1">IF(E9957&gt;0,D9957*Calculator!$G$22/12,0)</f>
        <v>0</v>
      </c>
      <c r="G9957" s="29">
        <f ca="1">IF(E9957&gt;0,(IFERROR(-PMT(Calculator!$G$22/12,Calculator!$G$23*12,Calculator!$G$20),0))-F9957,0)</f>
        <v>0</v>
      </c>
      <c r="H9957" s="29">
        <f t="shared" ca="1" si="624"/>
        <v>0</v>
      </c>
      <c r="I9957" s="29">
        <f t="shared" ca="1" si="622"/>
        <v>0</v>
      </c>
      <c r="J9957" s="30">
        <f>Calculator!$G$40</f>
        <v>6.5000000000000002E-2</v>
      </c>
      <c r="K9957" s="29">
        <f ca="1">IF(C9957&gt;=Calculator!$G$27,IF(DAY($C9957)=1,Calculator!$G$34/2,IF(DAY($C9957)=15,Calculator!$G$34/2,0)),0)</f>
        <v>0</v>
      </c>
      <c r="L9957" s="29">
        <f ca="1">IF(DAY($C9957)=28,IF(H9957=0,0,Calculator!$G$35),0)</f>
        <v>0</v>
      </c>
      <c r="M9957" s="29">
        <f ca="1">IF(I9957&gt;0,IF(DAY($C9957)=1,SUM(INDIRECT("I"&amp;(ROW(C9956)-DAY(C9956))):I9956),0),0)</f>
        <v>0</v>
      </c>
      <c r="N9957" s="29">
        <f ca="1">IF(C9957&lt;Calculator!$G$27,0,IF(C9957=Calculator!$G$27,Calculator!$G$39,IF(H9957-K9957&lt;=0,IF(D9957&gt;Calculator!$G$39,IF(H9957-K9957+E9957+L9957+M9957+Calculator!$G$39&gt;Calculator!$G$39,Calculator!$G$39-(H9957+E9957+L9957+M9957-K9957),Calculator!$G$39),D9957),0)))</f>
        <v>0</v>
      </c>
    </row>
    <row r="9958" spans="1:14" ht="15.75" thickBot="1">
      <c r="A9958" s="33" t="str">
        <f ca="1">IF(C9958=Calculator!$H$27,"F",IF(Daily!D9958+Daily!H9958=0,IF(D9957+H9957&gt;0,"L",""),""))</f>
        <v/>
      </c>
      <c r="B9958" s="34">
        <v>9957</v>
      </c>
      <c r="C9958" s="19">
        <f t="shared" ca="1" si="621"/>
        <v>55887</v>
      </c>
      <c r="D9958" s="29">
        <f t="shared" ca="1" si="623"/>
        <v>0</v>
      </c>
      <c r="E9958" s="29">
        <f ca="1">IF(C9958&lt;Calculator!$D$26,0,IF(DAY($C9958)=1,IF(D9958-Calculator!$G$24&gt;0,Calculator!$G$24,D9958),0))</f>
        <v>0</v>
      </c>
      <c r="F9958" s="29">
        <f ca="1">IF(E9958&gt;0,D9958*Calculator!$G$22/12,0)</f>
        <v>0</v>
      </c>
      <c r="G9958" s="29">
        <f ca="1">IF(E9958&gt;0,(IFERROR(-PMT(Calculator!$G$22/12,Calculator!$G$23*12,Calculator!$G$20),0))-F9958,0)</f>
        <v>0</v>
      </c>
      <c r="H9958" s="29">
        <f t="shared" ca="1" si="624"/>
        <v>0</v>
      </c>
      <c r="I9958" s="29">
        <f t="shared" ca="1" si="622"/>
        <v>0</v>
      </c>
      <c r="J9958" s="30">
        <f>Calculator!$G$40</f>
        <v>6.5000000000000002E-2</v>
      </c>
      <c r="K9958" s="29">
        <f ca="1">IF(C9958&gt;=Calculator!$G$27,IF(DAY($C9958)=1,Calculator!$G$34/2,IF(DAY($C9958)=15,Calculator!$G$34/2,0)),0)</f>
        <v>0</v>
      </c>
      <c r="L9958" s="29">
        <f ca="1">IF(DAY($C9958)=28,IF(H9958=0,0,Calculator!$G$35),0)</f>
        <v>0</v>
      </c>
      <c r="M9958" s="29">
        <f ca="1">IF(I9958&gt;0,IF(DAY($C9958)=1,SUM(INDIRECT("I"&amp;(ROW(C9957)-DAY(C9957))):I9957),0),0)</f>
        <v>0</v>
      </c>
      <c r="N9958" s="29">
        <f ca="1">IF(C9958&lt;Calculator!$G$27,0,IF(C9958=Calculator!$G$27,Calculator!$G$39,IF(H9958-K9958&lt;=0,IF(D9958&gt;Calculator!$G$39,IF(H9958-K9958+E9958+L9958+M9958+Calculator!$G$39&gt;Calculator!$G$39,Calculator!$G$39-(H9958+E9958+L9958+M9958-K9958),Calculator!$G$39),D9958),0)))</f>
        <v>0</v>
      </c>
    </row>
    <row r="9959" spans="1:14" ht="15.75" thickBot="1">
      <c r="A9959" s="33" t="str">
        <f ca="1">IF(C9959=Calculator!$H$27,"F",IF(Daily!D9959+Daily!H9959=0,IF(D9958+H9958&gt;0,"L",""),""))</f>
        <v/>
      </c>
      <c r="B9959" s="34">
        <v>9958</v>
      </c>
      <c r="C9959" s="19">
        <f t="shared" ca="1" si="621"/>
        <v>55888</v>
      </c>
      <c r="D9959" s="29">
        <f t="shared" ca="1" si="623"/>
        <v>0</v>
      </c>
      <c r="E9959" s="29">
        <f ca="1">IF(C9959&lt;Calculator!$D$26,0,IF(DAY($C9959)=1,IF(D9959-Calculator!$G$24&gt;0,Calculator!$G$24,D9959),0))</f>
        <v>0</v>
      </c>
      <c r="F9959" s="29">
        <f ca="1">IF(E9959&gt;0,D9959*Calculator!$G$22/12,0)</f>
        <v>0</v>
      </c>
      <c r="G9959" s="29">
        <f ca="1">IF(E9959&gt;0,(IFERROR(-PMT(Calculator!$G$22/12,Calculator!$G$23*12,Calculator!$G$20),0))-F9959,0)</f>
        <v>0</v>
      </c>
      <c r="H9959" s="29">
        <f t="shared" ca="1" si="624"/>
        <v>0</v>
      </c>
      <c r="I9959" s="29">
        <f t="shared" ca="1" si="622"/>
        <v>0</v>
      </c>
      <c r="J9959" s="30">
        <f>Calculator!$G$40</f>
        <v>6.5000000000000002E-2</v>
      </c>
      <c r="K9959" s="29">
        <f ca="1">IF(C9959&gt;=Calculator!$G$27,IF(DAY($C9959)=1,Calculator!$G$34/2,IF(DAY($C9959)=15,Calculator!$G$34/2,0)),0)</f>
        <v>0</v>
      </c>
      <c r="L9959" s="29">
        <f ca="1">IF(DAY($C9959)=28,IF(H9959=0,0,Calculator!$G$35),0)</f>
        <v>0</v>
      </c>
      <c r="M9959" s="29">
        <f ca="1">IF(I9959&gt;0,IF(DAY($C9959)=1,SUM(INDIRECT("I"&amp;(ROW(C9958)-DAY(C9958))):I9958),0),0)</f>
        <v>0</v>
      </c>
      <c r="N9959" s="29">
        <f ca="1">IF(C9959&lt;Calculator!$G$27,0,IF(C9959=Calculator!$G$27,Calculator!$G$39,IF(H9959-K9959&lt;=0,IF(D9959&gt;Calculator!$G$39,IF(H9959-K9959+E9959+L9959+M9959+Calculator!$G$39&gt;Calculator!$G$39,Calculator!$G$39-(H9959+E9959+L9959+M9959-K9959),Calculator!$G$39),D9959),0)))</f>
        <v>0</v>
      </c>
    </row>
    <row r="9960" spans="1:14" ht="15.75" thickBot="1">
      <c r="A9960" s="33" t="str">
        <f ca="1">IF(C9960=Calculator!$H$27,"F",IF(Daily!D9960+Daily!H9960=0,IF(D9959+H9959&gt;0,"L",""),""))</f>
        <v/>
      </c>
      <c r="B9960" s="34">
        <v>9959</v>
      </c>
      <c r="C9960" s="19">
        <f t="shared" ca="1" si="621"/>
        <v>55889</v>
      </c>
      <c r="D9960" s="29">
        <f t="shared" ca="1" si="623"/>
        <v>0</v>
      </c>
      <c r="E9960" s="29">
        <f ca="1">IF(C9960&lt;Calculator!$D$26,0,IF(DAY($C9960)=1,IF(D9960-Calculator!$G$24&gt;0,Calculator!$G$24,D9960),0))</f>
        <v>0</v>
      </c>
      <c r="F9960" s="29">
        <f ca="1">IF(E9960&gt;0,D9960*Calculator!$G$22/12,0)</f>
        <v>0</v>
      </c>
      <c r="G9960" s="29">
        <f ca="1">IF(E9960&gt;0,(IFERROR(-PMT(Calculator!$G$22/12,Calculator!$G$23*12,Calculator!$G$20),0))-F9960,0)</f>
        <v>0</v>
      </c>
      <c r="H9960" s="29">
        <f t="shared" ca="1" si="624"/>
        <v>0</v>
      </c>
      <c r="I9960" s="29">
        <f t="shared" ca="1" si="622"/>
        <v>0</v>
      </c>
      <c r="J9960" s="30">
        <f>Calculator!$G$40</f>
        <v>6.5000000000000002E-2</v>
      </c>
      <c r="K9960" s="29">
        <f ca="1">IF(C9960&gt;=Calculator!$G$27,IF(DAY($C9960)=1,Calculator!$G$34/2,IF(DAY($C9960)=15,Calculator!$G$34/2,0)),0)</f>
        <v>0</v>
      </c>
      <c r="L9960" s="29">
        <f ca="1">IF(DAY($C9960)=28,IF(H9960=0,0,Calculator!$G$35),0)</f>
        <v>0</v>
      </c>
      <c r="M9960" s="29">
        <f ca="1">IF(I9960&gt;0,IF(DAY($C9960)=1,SUM(INDIRECT("I"&amp;(ROW(C9959)-DAY(C9959))):I9959),0),0)</f>
        <v>0</v>
      </c>
      <c r="N9960" s="29">
        <f ca="1">IF(C9960&lt;Calculator!$G$27,0,IF(C9960=Calculator!$G$27,Calculator!$G$39,IF(H9960-K9960&lt;=0,IF(D9960&gt;Calculator!$G$39,IF(H9960-K9960+E9960+L9960+M9960+Calculator!$G$39&gt;Calculator!$G$39,Calculator!$G$39-(H9960+E9960+L9960+M9960-K9960),Calculator!$G$39),D9960),0)))</f>
        <v>0</v>
      </c>
    </row>
    <row r="9961" spans="1:14" ht="15.75" thickBot="1">
      <c r="A9961" s="33" t="str">
        <f ca="1">IF(C9961=Calculator!$H$27,"F",IF(Daily!D9961+Daily!H9961=0,IF(D9960+H9960&gt;0,"L",""),""))</f>
        <v/>
      </c>
      <c r="B9961" s="34">
        <v>9960</v>
      </c>
      <c r="C9961" s="19">
        <f t="shared" ca="1" si="621"/>
        <v>55890</v>
      </c>
      <c r="D9961" s="29">
        <f t="shared" ca="1" si="623"/>
        <v>0</v>
      </c>
      <c r="E9961" s="29">
        <f ca="1">IF(C9961&lt;Calculator!$D$26,0,IF(DAY($C9961)=1,IF(D9961-Calculator!$G$24&gt;0,Calculator!$G$24,D9961),0))</f>
        <v>0</v>
      </c>
      <c r="F9961" s="29">
        <f ca="1">IF(E9961&gt;0,D9961*Calculator!$G$22/12,0)</f>
        <v>0</v>
      </c>
      <c r="G9961" s="29">
        <f ca="1">IF(E9961&gt;0,(IFERROR(-PMT(Calculator!$G$22/12,Calculator!$G$23*12,Calculator!$G$20),0))-F9961,0)</f>
        <v>0</v>
      </c>
      <c r="H9961" s="29">
        <f t="shared" ca="1" si="624"/>
        <v>0</v>
      </c>
      <c r="I9961" s="29">
        <f t="shared" ca="1" si="622"/>
        <v>0</v>
      </c>
      <c r="J9961" s="30">
        <f>Calculator!$G$40</f>
        <v>6.5000000000000002E-2</v>
      </c>
      <c r="K9961" s="29">
        <f ca="1">IF(C9961&gt;=Calculator!$G$27,IF(DAY($C9961)=1,Calculator!$G$34/2,IF(DAY($C9961)=15,Calculator!$G$34/2,0)),0)</f>
        <v>0</v>
      </c>
      <c r="L9961" s="29">
        <f ca="1">IF(DAY($C9961)=28,IF(H9961=0,0,Calculator!$G$35),0)</f>
        <v>0</v>
      </c>
      <c r="M9961" s="29">
        <f ca="1">IF(I9961&gt;0,IF(DAY($C9961)=1,SUM(INDIRECT("I"&amp;(ROW(C9960)-DAY(C9960))):I9960),0),0)</f>
        <v>0</v>
      </c>
      <c r="N9961" s="29">
        <f ca="1">IF(C9961&lt;Calculator!$G$27,0,IF(C9961=Calculator!$G$27,Calculator!$G$39,IF(H9961-K9961&lt;=0,IF(D9961&gt;Calculator!$G$39,IF(H9961-K9961+E9961+L9961+M9961+Calculator!$G$39&gt;Calculator!$G$39,Calculator!$G$39-(H9961+E9961+L9961+M9961-K9961),Calculator!$G$39),D9961),0)))</f>
        <v>0</v>
      </c>
    </row>
    <row r="9962" spans="1:14" ht="15.75" thickBot="1">
      <c r="A9962" s="33" t="str">
        <f ca="1">IF(C9962=Calculator!$H$27,"F",IF(Daily!D9962+Daily!H9962=0,IF(D9961+H9961&gt;0,"L",""),""))</f>
        <v/>
      </c>
      <c r="B9962" s="34">
        <v>9961</v>
      </c>
      <c r="C9962" s="19">
        <f t="shared" ca="1" si="621"/>
        <v>55891</v>
      </c>
      <c r="D9962" s="29">
        <f t="shared" ca="1" si="623"/>
        <v>0</v>
      </c>
      <c r="E9962" s="29">
        <f ca="1">IF(C9962&lt;Calculator!$D$26,0,IF(DAY($C9962)=1,IF(D9962-Calculator!$G$24&gt;0,Calculator!$G$24,D9962),0))</f>
        <v>0</v>
      </c>
      <c r="F9962" s="29">
        <f ca="1">IF(E9962&gt;0,D9962*Calculator!$G$22/12,0)</f>
        <v>0</v>
      </c>
      <c r="G9962" s="29">
        <f ca="1">IF(E9962&gt;0,(IFERROR(-PMT(Calculator!$G$22/12,Calculator!$G$23*12,Calculator!$G$20),0))-F9962,0)</f>
        <v>0</v>
      </c>
      <c r="H9962" s="29">
        <f t="shared" ca="1" si="624"/>
        <v>0</v>
      </c>
      <c r="I9962" s="29">
        <f t="shared" ca="1" si="622"/>
        <v>0</v>
      </c>
      <c r="J9962" s="30">
        <f>Calculator!$G$40</f>
        <v>6.5000000000000002E-2</v>
      </c>
      <c r="K9962" s="29">
        <f ca="1">IF(C9962&gt;=Calculator!$G$27,IF(DAY($C9962)=1,Calculator!$G$34/2,IF(DAY($C9962)=15,Calculator!$G$34/2,0)),0)</f>
        <v>0</v>
      </c>
      <c r="L9962" s="29">
        <f ca="1">IF(DAY($C9962)=28,IF(H9962=0,0,Calculator!$G$35),0)</f>
        <v>0</v>
      </c>
      <c r="M9962" s="29">
        <f ca="1">IF(I9962&gt;0,IF(DAY($C9962)=1,SUM(INDIRECT("I"&amp;(ROW(C9961)-DAY(C9961))):I9961),0),0)</f>
        <v>0</v>
      </c>
      <c r="N9962" s="29">
        <f ca="1">IF(C9962&lt;Calculator!$G$27,0,IF(C9962=Calculator!$G$27,Calculator!$G$39,IF(H9962-K9962&lt;=0,IF(D9962&gt;Calculator!$G$39,IF(H9962-K9962+E9962+L9962+M9962+Calculator!$G$39&gt;Calculator!$G$39,Calculator!$G$39-(H9962+E9962+L9962+M9962-K9962),Calculator!$G$39),D9962),0)))</f>
        <v>0</v>
      </c>
    </row>
    <row r="9963" spans="1:14" ht="15.75" thickBot="1">
      <c r="A9963" s="33" t="str">
        <f ca="1">IF(C9963=Calculator!$H$27,"F",IF(Daily!D9963+Daily!H9963=0,IF(D9962+H9962&gt;0,"L",""),""))</f>
        <v/>
      </c>
      <c r="B9963" s="34">
        <v>9962</v>
      </c>
      <c r="C9963" s="19">
        <f t="shared" ca="1" si="621"/>
        <v>55892</v>
      </c>
      <c r="D9963" s="29">
        <f t="shared" ca="1" si="623"/>
        <v>0</v>
      </c>
      <c r="E9963" s="29">
        <f ca="1">IF(C9963&lt;Calculator!$D$26,0,IF(DAY($C9963)=1,IF(D9963-Calculator!$G$24&gt;0,Calculator!$G$24,D9963),0))</f>
        <v>0</v>
      </c>
      <c r="F9963" s="29">
        <f ca="1">IF(E9963&gt;0,D9963*Calculator!$G$22/12,0)</f>
        <v>0</v>
      </c>
      <c r="G9963" s="29">
        <f ca="1">IF(E9963&gt;0,(IFERROR(-PMT(Calculator!$G$22/12,Calculator!$G$23*12,Calculator!$G$20),0))-F9963,0)</f>
        <v>0</v>
      </c>
      <c r="H9963" s="29">
        <f t="shared" ca="1" si="624"/>
        <v>0</v>
      </c>
      <c r="I9963" s="29">
        <f t="shared" ca="1" si="622"/>
        <v>0</v>
      </c>
      <c r="J9963" s="30">
        <f>Calculator!$G$40</f>
        <v>6.5000000000000002E-2</v>
      </c>
      <c r="K9963" s="29">
        <f ca="1">IF(C9963&gt;=Calculator!$G$27,IF(DAY($C9963)=1,Calculator!$G$34/2,IF(DAY($C9963)=15,Calculator!$G$34/2,0)),0)</f>
        <v>0</v>
      </c>
      <c r="L9963" s="29">
        <f ca="1">IF(DAY($C9963)=28,IF(H9963=0,0,Calculator!$G$35),0)</f>
        <v>0</v>
      </c>
      <c r="M9963" s="29">
        <f ca="1">IF(I9963&gt;0,IF(DAY($C9963)=1,SUM(INDIRECT("I"&amp;(ROW(C9962)-DAY(C9962))):I9962),0),0)</f>
        <v>0</v>
      </c>
      <c r="N9963" s="29">
        <f ca="1">IF(C9963&lt;Calculator!$G$27,0,IF(C9963=Calculator!$G$27,Calculator!$G$39,IF(H9963-K9963&lt;=0,IF(D9963&gt;Calculator!$G$39,IF(H9963-K9963+E9963+L9963+M9963+Calculator!$G$39&gt;Calculator!$G$39,Calculator!$G$39-(H9963+E9963+L9963+M9963-K9963),Calculator!$G$39),D9963),0)))</f>
        <v>0</v>
      </c>
    </row>
    <row r="9964" spans="1:14" ht="15.75" thickBot="1">
      <c r="A9964" s="33" t="str">
        <f ca="1">IF(C9964=Calculator!$H$27,"F",IF(Daily!D9964+Daily!H9964=0,IF(D9963+H9963&gt;0,"L",""),""))</f>
        <v/>
      </c>
      <c r="B9964" s="34">
        <v>9963</v>
      </c>
      <c r="C9964" s="19">
        <f t="shared" ca="1" si="621"/>
        <v>55893</v>
      </c>
      <c r="D9964" s="29">
        <f t="shared" ca="1" si="623"/>
        <v>0</v>
      </c>
      <c r="E9964" s="29">
        <f ca="1">IF(C9964&lt;Calculator!$D$26,0,IF(DAY($C9964)=1,IF(D9964-Calculator!$G$24&gt;0,Calculator!$G$24,D9964),0))</f>
        <v>0</v>
      </c>
      <c r="F9964" s="29">
        <f ca="1">IF(E9964&gt;0,D9964*Calculator!$G$22/12,0)</f>
        <v>0</v>
      </c>
      <c r="G9964" s="29">
        <f ca="1">IF(E9964&gt;0,(IFERROR(-PMT(Calculator!$G$22/12,Calculator!$G$23*12,Calculator!$G$20),0))-F9964,0)</f>
        <v>0</v>
      </c>
      <c r="H9964" s="29">
        <f t="shared" ca="1" si="624"/>
        <v>0</v>
      </c>
      <c r="I9964" s="29">
        <f t="shared" ca="1" si="622"/>
        <v>0</v>
      </c>
      <c r="J9964" s="30">
        <f>Calculator!$G$40</f>
        <v>6.5000000000000002E-2</v>
      </c>
      <c r="K9964" s="29">
        <f ca="1">IF(C9964&gt;=Calculator!$G$27,IF(DAY($C9964)=1,Calculator!$G$34/2,IF(DAY($C9964)=15,Calculator!$G$34/2,0)),0)</f>
        <v>0</v>
      </c>
      <c r="L9964" s="29">
        <f ca="1">IF(DAY($C9964)=28,IF(H9964=0,0,Calculator!$G$35),0)</f>
        <v>0</v>
      </c>
      <c r="M9964" s="29">
        <f ca="1">IF(I9964&gt;0,IF(DAY($C9964)=1,SUM(INDIRECT("I"&amp;(ROW(C9963)-DAY(C9963))):I9963),0),0)</f>
        <v>0</v>
      </c>
      <c r="N9964" s="29">
        <f ca="1">IF(C9964&lt;Calculator!$G$27,0,IF(C9964=Calculator!$G$27,Calculator!$G$39,IF(H9964-K9964&lt;=0,IF(D9964&gt;Calculator!$G$39,IF(H9964-K9964+E9964+L9964+M9964+Calculator!$G$39&gt;Calculator!$G$39,Calculator!$G$39-(H9964+E9964+L9964+M9964-K9964),Calculator!$G$39),D9964),0)))</f>
        <v>0</v>
      </c>
    </row>
    <row r="9965" spans="1:14" ht="15.75" thickBot="1">
      <c r="A9965" s="33" t="str">
        <f ca="1">IF(C9965=Calculator!$H$27,"F",IF(Daily!D9965+Daily!H9965=0,IF(D9964+H9964&gt;0,"L",""),""))</f>
        <v/>
      </c>
      <c r="B9965" s="34">
        <v>9964</v>
      </c>
      <c r="C9965" s="19">
        <f t="shared" ca="1" si="621"/>
        <v>55894</v>
      </c>
      <c r="D9965" s="29">
        <f t="shared" ca="1" si="623"/>
        <v>0</v>
      </c>
      <c r="E9965" s="29">
        <f ca="1">IF(C9965&lt;Calculator!$D$26,0,IF(DAY($C9965)=1,IF(D9965-Calculator!$G$24&gt;0,Calculator!$G$24,D9965),0))</f>
        <v>0</v>
      </c>
      <c r="F9965" s="29">
        <f ca="1">IF(E9965&gt;0,D9965*Calculator!$G$22/12,0)</f>
        <v>0</v>
      </c>
      <c r="G9965" s="29">
        <f ca="1">IF(E9965&gt;0,(IFERROR(-PMT(Calculator!$G$22/12,Calculator!$G$23*12,Calculator!$G$20),0))-F9965,0)</f>
        <v>0</v>
      </c>
      <c r="H9965" s="29">
        <f t="shared" ca="1" si="624"/>
        <v>0</v>
      </c>
      <c r="I9965" s="29">
        <f t="shared" ca="1" si="622"/>
        <v>0</v>
      </c>
      <c r="J9965" s="30">
        <f>Calculator!$G$40</f>
        <v>6.5000000000000002E-2</v>
      </c>
      <c r="K9965" s="29">
        <f ca="1">IF(C9965&gt;=Calculator!$G$27,IF(DAY($C9965)=1,Calculator!$G$34/2,IF(DAY($C9965)=15,Calculator!$G$34/2,0)),0)</f>
        <v>0</v>
      </c>
      <c r="L9965" s="29">
        <f ca="1">IF(DAY($C9965)=28,IF(H9965=0,0,Calculator!$G$35),0)</f>
        <v>0</v>
      </c>
      <c r="M9965" s="29">
        <f ca="1">IF(I9965&gt;0,IF(DAY($C9965)=1,SUM(INDIRECT("I"&amp;(ROW(C9964)-DAY(C9964))):I9964),0),0)</f>
        <v>0</v>
      </c>
      <c r="N9965" s="29">
        <f ca="1">IF(C9965&lt;Calculator!$G$27,0,IF(C9965=Calculator!$G$27,Calculator!$G$39,IF(H9965-K9965&lt;=0,IF(D9965&gt;Calculator!$G$39,IF(H9965-K9965+E9965+L9965+M9965+Calculator!$G$39&gt;Calculator!$G$39,Calculator!$G$39-(H9965+E9965+L9965+M9965-K9965),Calculator!$G$39),D9965),0)))</f>
        <v>0</v>
      </c>
    </row>
    <row r="9966" spans="1:14" ht="15.75" thickBot="1">
      <c r="A9966" s="33" t="str">
        <f ca="1">IF(C9966=Calculator!$H$27,"F",IF(Daily!D9966+Daily!H9966=0,IF(D9965+H9965&gt;0,"L",""),""))</f>
        <v/>
      </c>
      <c r="B9966" s="34">
        <v>9965</v>
      </c>
      <c r="C9966" s="19">
        <f t="shared" ca="1" si="621"/>
        <v>55895</v>
      </c>
      <c r="D9966" s="29">
        <f t="shared" ca="1" si="623"/>
        <v>0</v>
      </c>
      <c r="E9966" s="29">
        <f ca="1">IF(C9966&lt;Calculator!$D$26,0,IF(DAY($C9966)=1,IF(D9966-Calculator!$G$24&gt;0,Calculator!$G$24,D9966),0))</f>
        <v>0</v>
      </c>
      <c r="F9966" s="29">
        <f ca="1">IF(E9966&gt;0,D9966*Calculator!$G$22/12,0)</f>
        <v>0</v>
      </c>
      <c r="G9966" s="29">
        <f ca="1">IF(E9966&gt;0,(IFERROR(-PMT(Calculator!$G$22/12,Calculator!$G$23*12,Calculator!$G$20),0))-F9966,0)</f>
        <v>0</v>
      </c>
      <c r="H9966" s="29">
        <f t="shared" ca="1" si="624"/>
        <v>0</v>
      </c>
      <c r="I9966" s="29">
        <f t="shared" ca="1" si="622"/>
        <v>0</v>
      </c>
      <c r="J9966" s="30">
        <f>Calculator!$G$40</f>
        <v>6.5000000000000002E-2</v>
      </c>
      <c r="K9966" s="29">
        <f ca="1">IF(C9966&gt;=Calculator!$G$27,IF(DAY($C9966)=1,Calculator!$G$34/2,IF(DAY($C9966)=15,Calculator!$G$34/2,0)),0)</f>
        <v>0</v>
      </c>
      <c r="L9966" s="29">
        <f ca="1">IF(DAY($C9966)=28,IF(H9966=0,0,Calculator!$G$35),0)</f>
        <v>0</v>
      </c>
      <c r="M9966" s="29">
        <f ca="1">IF(I9966&gt;0,IF(DAY($C9966)=1,SUM(INDIRECT("I"&amp;(ROW(C9965)-DAY(C9965))):I9965),0),0)</f>
        <v>0</v>
      </c>
      <c r="N9966" s="29">
        <f ca="1">IF(C9966&lt;Calculator!$G$27,0,IF(C9966=Calculator!$G$27,Calculator!$G$39,IF(H9966-K9966&lt;=0,IF(D9966&gt;Calculator!$G$39,IF(H9966-K9966+E9966+L9966+M9966+Calculator!$G$39&gt;Calculator!$G$39,Calculator!$G$39-(H9966+E9966+L9966+M9966-K9966),Calculator!$G$39),D9966),0)))</f>
        <v>0</v>
      </c>
    </row>
    <row r="9967" spans="1:14" ht="15.75" thickBot="1">
      <c r="A9967" s="33" t="str">
        <f ca="1">IF(C9967=Calculator!$H$27,"F",IF(Daily!D9967+Daily!H9967=0,IF(D9966+H9966&gt;0,"L",""),""))</f>
        <v/>
      </c>
      <c r="B9967" s="34">
        <v>9966</v>
      </c>
      <c r="C9967" s="19">
        <f t="shared" ca="1" si="621"/>
        <v>55896</v>
      </c>
      <c r="D9967" s="29">
        <f t="shared" ca="1" si="623"/>
        <v>0</v>
      </c>
      <c r="E9967" s="29">
        <f ca="1">IF(C9967&lt;Calculator!$D$26,0,IF(DAY($C9967)=1,IF(D9967-Calculator!$G$24&gt;0,Calculator!$G$24,D9967),0))</f>
        <v>0</v>
      </c>
      <c r="F9967" s="29">
        <f ca="1">IF(E9967&gt;0,D9967*Calculator!$G$22/12,0)</f>
        <v>0</v>
      </c>
      <c r="G9967" s="29">
        <f ca="1">IF(E9967&gt;0,(IFERROR(-PMT(Calculator!$G$22/12,Calculator!$G$23*12,Calculator!$G$20),0))-F9967,0)</f>
        <v>0</v>
      </c>
      <c r="H9967" s="29">
        <f t="shared" ca="1" si="624"/>
        <v>0</v>
      </c>
      <c r="I9967" s="29">
        <f t="shared" ca="1" si="622"/>
        <v>0</v>
      </c>
      <c r="J9967" s="30">
        <f>Calculator!$G$40</f>
        <v>6.5000000000000002E-2</v>
      </c>
      <c r="K9967" s="29">
        <f ca="1">IF(C9967&gt;=Calculator!$G$27,IF(DAY($C9967)=1,Calculator!$G$34/2,IF(DAY($C9967)=15,Calculator!$G$34/2,0)),0)</f>
        <v>0</v>
      </c>
      <c r="L9967" s="29">
        <f ca="1">IF(DAY($C9967)=28,IF(H9967=0,0,Calculator!$G$35),0)</f>
        <v>0</v>
      </c>
      <c r="M9967" s="29">
        <f ca="1">IF(I9967&gt;0,IF(DAY($C9967)=1,SUM(INDIRECT("I"&amp;(ROW(C9966)-DAY(C9966))):I9966),0),0)</f>
        <v>0</v>
      </c>
      <c r="N9967" s="29">
        <f ca="1">IF(C9967&lt;Calculator!$G$27,0,IF(C9967=Calculator!$G$27,Calculator!$G$39,IF(H9967-K9967&lt;=0,IF(D9967&gt;Calculator!$G$39,IF(H9967-K9967+E9967+L9967+M9967+Calculator!$G$39&gt;Calculator!$G$39,Calculator!$G$39-(H9967+E9967+L9967+M9967-K9967),Calculator!$G$39),D9967),0)))</f>
        <v>0</v>
      </c>
    </row>
    <row r="9968" spans="1:14" ht="15.75" thickBot="1">
      <c r="A9968" s="33" t="str">
        <f ca="1">IF(C9968=Calculator!$H$27,"F",IF(Daily!D9968+Daily!H9968=0,IF(D9967+H9967&gt;0,"L",""),""))</f>
        <v/>
      </c>
      <c r="B9968" s="34">
        <v>9967</v>
      </c>
      <c r="C9968" s="19">
        <f t="shared" ca="1" si="621"/>
        <v>55897</v>
      </c>
      <c r="D9968" s="29">
        <f t="shared" ca="1" si="623"/>
        <v>0</v>
      </c>
      <c r="E9968" s="29">
        <f ca="1">IF(C9968&lt;Calculator!$D$26,0,IF(DAY($C9968)=1,IF(D9968-Calculator!$G$24&gt;0,Calculator!$G$24,D9968),0))</f>
        <v>0</v>
      </c>
      <c r="F9968" s="29">
        <f ca="1">IF(E9968&gt;0,D9968*Calculator!$G$22/12,0)</f>
        <v>0</v>
      </c>
      <c r="G9968" s="29">
        <f ca="1">IF(E9968&gt;0,(IFERROR(-PMT(Calculator!$G$22/12,Calculator!$G$23*12,Calculator!$G$20),0))-F9968,0)</f>
        <v>0</v>
      </c>
      <c r="H9968" s="29">
        <f t="shared" ca="1" si="624"/>
        <v>0</v>
      </c>
      <c r="I9968" s="29">
        <f t="shared" ca="1" si="622"/>
        <v>0</v>
      </c>
      <c r="J9968" s="30">
        <f>Calculator!$G$40</f>
        <v>6.5000000000000002E-2</v>
      </c>
      <c r="K9968" s="29">
        <f ca="1">IF(C9968&gt;=Calculator!$G$27,IF(DAY($C9968)=1,Calculator!$G$34/2,IF(DAY($C9968)=15,Calculator!$G$34/2,0)),0)</f>
        <v>0</v>
      </c>
      <c r="L9968" s="29">
        <f ca="1">IF(DAY($C9968)=28,IF(H9968=0,0,Calculator!$G$35),0)</f>
        <v>0</v>
      </c>
      <c r="M9968" s="29">
        <f ca="1">IF(I9968&gt;0,IF(DAY($C9968)=1,SUM(INDIRECT("I"&amp;(ROW(C9967)-DAY(C9967))):I9967),0),0)</f>
        <v>0</v>
      </c>
      <c r="N9968" s="29">
        <f ca="1">IF(C9968&lt;Calculator!$G$27,0,IF(C9968=Calculator!$G$27,Calculator!$G$39,IF(H9968-K9968&lt;=0,IF(D9968&gt;Calculator!$G$39,IF(H9968-K9968+E9968+L9968+M9968+Calculator!$G$39&gt;Calculator!$G$39,Calculator!$G$39-(H9968+E9968+L9968+M9968-K9968),Calculator!$G$39),D9968),0)))</f>
        <v>0</v>
      </c>
    </row>
    <row r="9969" spans="1:14" ht="15.75" thickBot="1">
      <c r="A9969" s="33" t="str">
        <f ca="1">IF(C9969=Calculator!$H$27,"F",IF(Daily!D9969+Daily!H9969=0,IF(D9968+H9968&gt;0,"L",""),""))</f>
        <v/>
      </c>
      <c r="B9969" s="34">
        <v>9968</v>
      </c>
      <c r="C9969" s="19">
        <f t="shared" ca="1" si="621"/>
        <v>55898</v>
      </c>
      <c r="D9969" s="29">
        <f t="shared" ca="1" si="623"/>
        <v>0</v>
      </c>
      <c r="E9969" s="29">
        <f ca="1">IF(C9969&lt;Calculator!$D$26,0,IF(DAY($C9969)=1,IF(D9969-Calculator!$G$24&gt;0,Calculator!$G$24,D9969),0))</f>
        <v>0</v>
      </c>
      <c r="F9969" s="29">
        <f ca="1">IF(E9969&gt;0,D9969*Calculator!$G$22/12,0)</f>
        <v>0</v>
      </c>
      <c r="G9969" s="29">
        <f ca="1">IF(E9969&gt;0,(IFERROR(-PMT(Calculator!$G$22/12,Calculator!$G$23*12,Calculator!$G$20),0))-F9969,0)</f>
        <v>0</v>
      </c>
      <c r="H9969" s="29">
        <f t="shared" ca="1" si="624"/>
        <v>0</v>
      </c>
      <c r="I9969" s="29">
        <f t="shared" ca="1" si="622"/>
        <v>0</v>
      </c>
      <c r="J9969" s="30">
        <f>Calculator!$G$40</f>
        <v>6.5000000000000002E-2</v>
      </c>
      <c r="K9969" s="29">
        <f ca="1">IF(C9969&gt;=Calculator!$G$27,IF(DAY($C9969)=1,Calculator!$G$34/2,IF(DAY($C9969)=15,Calculator!$G$34/2,0)),0)</f>
        <v>0</v>
      </c>
      <c r="L9969" s="29">
        <f ca="1">IF(DAY($C9969)=28,IF(H9969=0,0,Calculator!$G$35),0)</f>
        <v>0</v>
      </c>
      <c r="M9969" s="29">
        <f ca="1">IF(I9969&gt;0,IF(DAY($C9969)=1,SUM(INDIRECT("I"&amp;(ROW(C9968)-DAY(C9968))):I9968),0),0)</f>
        <v>0</v>
      </c>
      <c r="N9969" s="29">
        <f ca="1">IF(C9969&lt;Calculator!$G$27,0,IF(C9969=Calculator!$G$27,Calculator!$G$39,IF(H9969-K9969&lt;=0,IF(D9969&gt;Calculator!$G$39,IF(H9969-K9969+E9969+L9969+M9969+Calculator!$G$39&gt;Calculator!$G$39,Calculator!$G$39-(H9969+E9969+L9969+M9969-K9969),Calculator!$G$39),D9969),0)))</f>
        <v>0</v>
      </c>
    </row>
    <row r="9970" spans="1:14" ht="15.75" thickBot="1">
      <c r="A9970" s="33" t="str">
        <f ca="1">IF(C9970=Calculator!$H$27,"F",IF(Daily!D9970+Daily!H9970=0,IF(D9969+H9969&gt;0,"L",""),""))</f>
        <v/>
      </c>
      <c r="B9970" s="34">
        <v>9969</v>
      </c>
      <c r="C9970" s="19">
        <f t="shared" ca="1" si="621"/>
        <v>55899</v>
      </c>
      <c r="D9970" s="29">
        <f t="shared" ca="1" si="623"/>
        <v>0</v>
      </c>
      <c r="E9970" s="29">
        <f ca="1">IF(C9970&lt;Calculator!$D$26,0,IF(DAY($C9970)=1,IF(D9970-Calculator!$G$24&gt;0,Calculator!$G$24,D9970),0))</f>
        <v>0</v>
      </c>
      <c r="F9970" s="29">
        <f ca="1">IF(E9970&gt;0,D9970*Calculator!$G$22/12,0)</f>
        <v>0</v>
      </c>
      <c r="G9970" s="29">
        <f ca="1">IF(E9970&gt;0,(IFERROR(-PMT(Calculator!$G$22/12,Calculator!$G$23*12,Calculator!$G$20),0))-F9970,0)</f>
        <v>0</v>
      </c>
      <c r="H9970" s="29">
        <f t="shared" ca="1" si="624"/>
        <v>0</v>
      </c>
      <c r="I9970" s="29">
        <f t="shared" ca="1" si="622"/>
        <v>0</v>
      </c>
      <c r="J9970" s="30">
        <f>Calculator!$G$40</f>
        <v>6.5000000000000002E-2</v>
      </c>
      <c r="K9970" s="29">
        <f ca="1">IF(C9970&gt;=Calculator!$G$27,IF(DAY($C9970)=1,Calculator!$G$34/2,IF(DAY($C9970)=15,Calculator!$G$34/2,0)),0)</f>
        <v>4500</v>
      </c>
      <c r="L9970" s="29">
        <f ca="1">IF(DAY($C9970)=28,IF(H9970=0,0,Calculator!$G$35),0)</f>
        <v>0</v>
      </c>
      <c r="M9970" s="29">
        <f ca="1">IF(I9970&gt;0,IF(DAY($C9970)=1,SUM(INDIRECT("I"&amp;(ROW(C9969)-DAY(C9969))):I9969),0),0)</f>
        <v>0</v>
      </c>
      <c r="N9970" s="29">
        <f ca="1">IF(C9970&lt;Calculator!$G$27,0,IF(C9970=Calculator!$G$27,Calculator!$G$39,IF(H9970-K9970&lt;=0,IF(D9970&gt;Calculator!$G$39,IF(H9970-K9970+E9970+L9970+M9970+Calculator!$G$39&gt;Calculator!$G$39,Calculator!$G$39-(H9970+E9970+L9970+M9970-K9970),Calculator!$G$39),D9970),0)))</f>
        <v>0</v>
      </c>
    </row>
    <row r="9971" spans="1:14" ht="15.75" thickBot="1">
      <c r="A9971" s="33" t="str">
        <f ca="1">IF(C9971=Calculator!$H$27,"F",IF(Daily!D9971+Daily!H9971=0,IF(D9970+H9970&gt;0,"L",""),""))</f>
        <v/>
      </c>
      <c r="B9971" s="34">
        <v>9970</v>
      </c>
      <c r="C9971" s="19">
        <f t="shared" ca="1" si="621"/>
        <v>55900</v>
      </c>
      <c r="D9971" s="29">
        <f t="shared" ca="1" si="623"/>
        <v>0</v>
      </c>
      <c r="E9971" s="29">
        <f ca="1">IF(C9971&lt;Calculator!$D$26,0,IF(DAY($C9971)=1,IF(D9971-Calculator!$G$24&gt;0,Calculator!$G$24,D9971),0))</f>
        <v>0</v>
      </c>
      <c r="F9971" s="29">
        <f ca="1">IF(E9971&gt;0,D9971*Calculator!$G$22/12,0)</f>
        <v>0</v>
      </c>
      <c r="G9971" s="29">
        <f ca="1">IF(E9971&gt;0,(IFERROR(-PMT(Calculator!$G$22/12,Calculator!$G$23*12,Calculator!$G$20),0))-F9971,0)</f>
        <v>0</v>
      </c>
      <c r="H9971" s="29">
        <f t="shared" ca="1" si="624"/>
        <v>0</v>
      </c>
      <c r="I9971" s="29">
        <f t="shared" ca="1" si="622"/>
        <v>0</v>
      </c>
      <c r="J9971" s="30">
        <f>Calculator!$G$40</f>
        <v>6.5000000000000002E-2</v>
      </c>
      <c r="K9971" s="29">
        <f ca="1">IF(C9971&gt;=Calculator!$G$27,IF(DAY($C9971)=1,Calculator!$G$34/2,IF(DAY($C9971)=15,Calculator!$G$34/2,0)),0)</f>
        <v>0</v>
      </c>
      <c r="L9971" s="29">
        <f ca="1">IF(DAY($C9971)=28,IF(H9971=0,0,Calculator!$G$35),0)</f>
        <v>0</v>
      </c>
      <c r="M9971" s="29">
        <f ca="1">IF(I9971&gt;0,IF(DAY($C9971)=1,SUM(INDIRECT("I"&amp;(ROW(C9970)-DAY(C9970))):I9970),0),0)</f>
        <v>0</v>
      </c>
      <c r="N9971" s="29">
        <f ca="1">IF(C9971&lt;Calculator!$G$27,0,IF(C9971=Calculator!$G$27,Calculator!$G$39,IF(H9971-K9971&lt;=0,IF(D9971&gt;Calculator!$G$39,IF(H9971-K9971+E9971+L9971+M9971+Calculator!$G$39&gt;Calculator!$G$39,Calculator!$G$39-(H9971+E9971+L9971+M9971-K9971),Calculator!$G$39),D9971),0)))</f>
        <v>0</v>
      </c>
    </row>
    <row r="9972" spans="1:14" ht="15.75" thickBot="1">
      <c r="A9972" s="33" t="str">
        <f ca="1">IF(C9972=Calculator!$H$27,"F",IF(Daily!D9972+Daily!H9972=0,IF(D9971+H9971&gt;0,"L",""),""))</f>
        <v/>
      </c>
      <c r="B9972" s="34">
        <v>9971</v>
      </c>
      <c r="C9972" s="19">
        <f t="shared" ca="1" si="621"/>
        <v>55901</v>
      </c>
      <c r="D9972" s="29">
        <f t="shared" ca="1" si="623"/>
        <v>0</v>
      </c>
      <c r="E9972" s="29">
        <f ca="1">IF(C9972&lt;Calculator!$D$26,0,IF(DAY($C9972)=1,IF(D9972-Calculator!$G$24&gt;0,Calculator!$G$24,D9972),0))</f>
        <v>0</v>
      </c>
      <c r="F9972" s="29">
        <f ca="1">IF(E9972&gt;0,D9972*Calculator!$G$22/12,0)</f>
        <v>0</v>
      </c>
      <c r="G9972" s="29">
        <f ca="1">IF(E9972&gt;0,(IFERROR(-PMT(Calculator!$G$22/12,Calculator!$G$23*12,Calculator!$G$20),0))-F9972,0)</f>
        <v>0</v>
      </c>
      <c r="H9972" s="29">
        <f t="shared" ca="1" si="624"/>
        <v>0</v>
      </c>
      <c r="I9972" s="29">
        <f t="shared" ca="1" si="622"/>
        <v>0</v>
      </c>
      <c r="J9972" s="30">
        <f>Calculator!$G$40</f>
        <v>6.5000000000000002E-2</v>
      </c>
      <c r="K9972" s="29">
        <f ca="1">IF(C9972&gt;=Calculator!$G$27,IF(DAY($C9972)=1,Calculator!$G$34/2,IF(DAY($C9972)=15,Calculator!$G$34/2,0)),0)</f>
        <v>0</v>
      </c>
      <c r="L9972" s="29">
        <f ca="1">IF(DAY($C9972)=28,IF(H9972=0,0,Calculator!$G$35),0)</f>
        <v>0</v>
      </c>
      <c r="M9972" s="29">
        <f ca="1">IF(I9972&gt;0,IF(DAY($C9972)=1,SUM(INDIRECT("I"&amp;(ROW(C9971)-DAY(C9971))):I9971),0),0)</f>
        <v>0</v>
      </c>
      <c r="N9972" s="29">
        <f ca="1">IF(C9972&lt;Calculator!$G$27,0,IF(C9972=Calculator!$G$27,Calculator!$G$39,IF(H9972-K9972&lt;=0,IF(D9972&gt;Calculator!$G$39,IF(H9972-K9972+E9972+L9972+M9972+Calculator!$G$39&gt;Calculator!$G$39,Calculator!$G$39-(H9972+E9972+L9972+M9972-K9972),Calculator!$G$39),D9972),0)))</f>
        <v>0</v>
      </c>
    </row>
    <row r="9973" spans="1:14" ht="15.75" thickBot="1">
      <c r="A9973" s="33" t="str">
        <f ca="1">IF(C9973=Calculator!$H$27,"F",IF(Daily!D9973+Daily!H9973=0,IF(D9972+H9972&gt;0,"L",""),""))</f>
        <v/>
      </c>
      <c r="B9973" s="34">
        <v>9972</v>
      </c>
      <c r="C9973" s="19">
        <f t="shared" ca="1" si="621"/>
        <v>55902</v>
      </c>
      <c r="D9973" s="29">
        <f t="shared" ca="1" si="623"/>
        <v>0</v>
      </c>
      <c r="E9973" s="29">
        <f ca="1">IF(C9973&lt;Calculator!$D$26,0,IF(DAY($C9973)=1,IF(D9973-Calculator!$G$24&gt;0,Calculator!$G$24,D9973),0))</f>
        <v>0</v>
      </c>
      <c r="F9973" s="29">
        <f ca="1">IF(E9973&gt;0,D9973*Calculator!$G$22/12,0)</f>
        <v>0</v>
      </c>
      <c r="G9973" s="29">
        <f ca="1">IF(E9973&gt;0,(IFERROR(-PMT(Calculator!$G$22/12,Calculator!$G$23*12,Calculator!$G$20),0))-F9973,0)</f>
        <v>0</v>
      </c>
      <c r="H9973" s="29">
        <f t="shared" ca="1" si="624"/>
        <v>0</v>
      </c>
      <c r="I9973" s="29">
        <f t="shared" ca="1" si="622"/>
        <v>0</v>
      </c>
      <c r="J9973" s="30">
        <f>Calculator!$G$40</f>
        <v>6.5000000000000002E-2</v>
      </c>
      <c r="K9973" s="29">
        <f ca="1">IF(C9973&gt;=Calculator!$G$27,IF(DAY($C9973)=1,Calculator!$G$34/2,IF(DAY($C9973)=15,Calculator!$G$34/2,0)),0)</f>
        <v>0</v>
      </c>
      <c r="L9973" s="29">
        <f ca="1">IF(DAY($C9973)=28,IF(H9973=0,0,Calculator!$G$35),0)</f>
        <v>0</v>
      </c>
      <c r="M9973" s="29">
        <f ca="1">IF(I9973&gt;0,IF(DAY($C9973)=1,SUM(INDIRECT("I"&amp;(ROW(C9972)-DAY(C9972))):I9972),0),0)</f>
        <v>0</v>
      </c>
      <c r="N9973" s="29">
        <f ca="1">IF(C9973&lt;Calculator!$G$27,0,IF(C9973=Calculator!$G$27,Calculator!$G$39,IF(H9973-K9973&lt;=0,IF(D9973&gt;Calculator!$G$39,IF(H9973-K9973+E9973+L9973+M9973+Calculator!$G$39&gt;Calculator!$G$39,Calculator!$G$39-(H9973+E9973+L9973+M9973-K9973),Calculator!$G$39),D9973),0)))</f>
        <v>0</v>
      </c>
    </row>
    <row r="9974" spans="1:14" ht="15.75" thickBot="1">
      <c r="A9974" s="33" t="str">
        <f ca="1">IF(C9974=Calculator!$H$27,"F",IF(Daily!D9974+Daily!H9974=0,IF(D9973+H9973&gt;0,"L",""),""))</f>
        <v/>
      </c>
      <c r="B9974" s="34">
        <v>9973</v>
      </c>
      <c r="C9974" s="19">
        <f t="shared" ca="1" si="621"/>
        <v>55903</v>
      </c>
      <c r="D9974" s="29">
        <f t="shared" ca="1" si="623"/>
        <v>0</v>
      </c>
      <c r="E9974" s="29">
        <f ca="1">IF(C9974&lt;Calculator!$D$26,0,IF(DAY($C9974)=1,IF(D9974-Calculator!$G$24&gt;0,Calculator!$G$24,D9974),0))</f>
        <v>0</v>
      </c>
      <c r="F9974" s="29">
        <f ca="1">IF(E9974&gt;0,D9974*Calculator!$G$22/12,0)</f>
        <v>0</v>
      </c>
      <c r="G9974" s="29">
        <f ca="1">IF(E9974&gt;0,(IFERROR(-PMT(Calculator!$G$22/12,Calculator!$G$23*12,Calculator!$G$20),0))-F9974,0)</f>
        <v>0</v>
      </c>
      <c r="H9974" s="29">
        <f t="shared" ca="1" si="624"/>
        <v>0</v>
      </c>
      <c r="I9974" s="29">
        <f t="shared" ca="1" si="622"/>
        <v>0</v>
      </c>
      <c r="J9974" s="30">
        <f>Calculator!$G$40</f>
        <v>6.5000000000000002E-2</v>
      </c>
      <c r="K9974" s="29">
        <f ca="1">IF(C9974&gt;=Calculator!$G$27,IF(DAY($C9974)=1,Calculator!$G$34/2,IF(DAY($C9974)=15,Calculator!$G$34/2,0)),0)</f>
        <v>0</v>
      </c>
      <c r="L9974" s="29">
        <f ca="1">IF(DAY($C9974)=28,IF(H9974=0,0,Calculator!$G$35),0)</f>
        <v>0</v>
      </c>
      <c r="M9974" s="29">
        <f ca="1">IF(I9974&gt;0,IF(DAY($C9974)=1,SUM(INDIRECT("I"&amp;(ROW(C9973)-DAY(C9973))):I9973),0),0)</f>
        <v>0</v>
      </c>
      <c r="N9974" s="29">
        <f ca="1">IF(C9974&lt;Calculator!$G$27,0,IF(C9974=Calculator!$G$27,Calculator!$G$39,IF(H9974-K9974&lt;=0,IF(D9974&gt;Calculator!$G$39,IF(H9974-K9974+E9974+L9974+M9974+Calculator!$G$39&gt;Calculator!$G$39,Calculator!$G$39-(H9974+E9974+L9974+M9974-K9974),Calculator!$G$39),D9974),0)))</f>
        <v>0</v>
      </c>
    </row>
    <row r="9975" spans="1:14" ht="15.75" thickBot="1">
      <c r="A9975" s="33" t="str">
        <f ca="1">IF(C9975=Calculator!$H$27,"F",IF(Daily!D9975+Daily!H9975=0,IF(D9974+H9974&gt;0,"L",""),""))</f>
        <v/>
      </c>
      <c r="B9975" s="34">
        <v>9974</v>
      </c>
      <c r="C9975" s="19">
        <f t="shared" ca="1" si="621"/>
        <v>55904</v>
      </c>
      <c r="D9975" s="29">
        <f t="shared" ca="1" si="623"/>
        <v>0</v>
      </c>
      <c r="E9975" s="29">
        <f ca="1">IF(C9975&lt;Calculator!$D$26,0,IF(DAY($C9975)=1,IF(D9975-Calculator!$G$24&gt;0,Calculator!$G$24,D9975),0))</f>
        <v>0</v>
      </c>
      <c r="F9975" s="29">
        <f ca="1">IF(E9975&gt;0,D9975*Calculator!$G$22/12,0)</f>
        <v>0</v>
      </c>
      <c r="G9975" s="29">
        <f ca="1">IF(E9975&gt;0,(IFERROR(-PMT(Calculator!$G$22/12,Calculator!$G$23*12,Calculator!$G$20),0))-F9975,0)</f>
        <v>0</v>
      </c>
      <c r="H9975" s="29">
        <f t="shared" ca="1" si="624"/>
        <v>0</v>
      </c>
      <c r="I9975" s="29">
        <f t="shared" ca="1" si="622"/>
        <v>0</v>
      </c>
      <c r="J9975" s="30">
        <f>Calculator!$G$40</f>
        <v>6.5000000000000002E-2</v>
      </c>
      <c r="K9975" s="29">
        <f ca="1">IF(C9975&gt;=Calculator!$G$27,IF(DAY($C9975)=1,Calculator!$G$34/2,IF(DAY($C9975)=15,Calculator!$G$34/2,0)),0)</f>
        <v>0</v>
      </c>
      <c r="L9975" s="29">
        <f ca="1">IF(DAY($C9975)=28,IF(H9975=0,0,Calculator!$G$35),0)</f>
        <v>0</v>
      </c>
      <c r="M9975" s="29">
        <f ca="1">IF(I9975&gt;0,IF(DAY($C9975)=1,SUM(INDIRECT("I"&amp;(ROW(C9974)-DAY(C9974))):I9974),0),0)</f>
        <v>0</v>
      </c>
      <c r="N9975" s="29">
        <f ca="1">IF(C9975&lt;Calculator!$G$27,0,IF(C9975=Calculator!$G$27,Calculator!$G$39,IF(H9975-K9975&lt;=0,IF(D9975&gt;Calculator!$G$39,IF(H9975-K9975+E9975+L9975+M9975+Calculator!$G$39&gt;Calculator!$G$39,Calculator!$G$39-(H9975+E9975+L9975+M9975-K9975),Calculator!$G$39),D9975),0)))</f>
        <v>0</v>
      </c>
    </row>
    <row r="9976" spans="1:14" ht="15.75" thickBot="1">
      <c r="A9976" s="33" t="str">
        <f ca="1">IF(C9976=Calculator!$H$27,"F",IF(Daily!D9976+Daily!H9976=0,IF(D9975+H9975&gt;0,"L",""),""))</f>
        <v/>
      </c>
      <c r="B9976" s="34">
        <v>9975</v>
      </c>
      <c r="C9976" s="19">
        <f t="shared" ca="1" si="621"/>
        <v>55905</v>
      </c>
      <c r="D9976" s="29">
        <f t="shared" ca="1" si="623"/>
        <v>0</v>
      </c>
      <c r="E9976" s="29">
        <f ca="1">IF(C9976&lt;Calculator!$D$26,0,IF(DAY($C9976)=1,IF(D9976-Calculator!$G$24&gt;0,Calculator!$G$24,D9976),0))</f>
        <v>0</v>
      </c>
      <c r="F9976" s="29">
        <f ca="1">IF(E9976&gt;0,D9976*Calculator!$G$22/12,0)</f>
        <v>0</v>
      </c>
      <c r="G9976" s="29">
        <f ca="1">IF(E9976&gt;0,(IFERROR(-PMT(Calculator!$G$22/12,Calculator!$G$23*12,Calculator!$G$20),0))-F9976,0)</f>
        <v>0</v>
      </c>
      <c r="H9976" s="29">
        <f t="shared" ca="1" si="624"/>
        <v>0</v>
      </c>
      <c r="I9976" s="29">
        <f t="shared" ca="1" si="622"/>
        <v>0</v>
      </c>
      <c r="J9976" s="30">
        <f>Calculator!$G$40</f>
        <v>6.5000000000000002E-2</v>
      </c>
      <c r="K9976" s="29">
        <f ca="1">IF(C9976&gt;=Calculator!$G$27,IF(DAY($C9976)=1,Calculator!$G$34/2,IF(DAY($C9976)=15,Calculator!$G$34/2,0)),0)</f>
        <v>0</v>
      </c>
      <c r="L9976" s="29">
        <f ca="1">IF(DAY($C9976)=28,IF(H9976=0,0,Calculator!$G$35),0)</f>
        <v>0</v>
      </c>
      <c r="M9976" s="29">
        <f ca="1">IF(I9976&gt;0,IF(DAY($C9976)=1,SUM(INDIRECT("I"&amp;(ROW(C9975)-DAY(C9975))):I9975),0),0)</f>
        <v>0</v>
      </c>
      <c r="N9976" s="29">
        <f ca="1">IF(C9976&lt;Calculator!$G$27,0,IF(C9976=Calculator!$G$27,Calculator!$G$39,IF(H9976-K9976&lt;=0,IF(D9976&gt;Calculator!$G$39,IF(H9976-K9976+E9976+L9976+M9976+Calculator!$G$39&gt;Calculator!$G$39,Calculator!$G$39-(H9976+E9976+L9976+M9976-K9976),Calculator!$G$39),D9976),0)))</f>
        <v>0</v>
      </c>
    </row>
    <row r="9977" spans="1:14" ht="15.75" thickBot="1">
      <c r="A9977" s="33" t="str">
        <f ca="1">IF(C9977=Calculator!$H$27,"F",IF(Daily!D9977+Daily!H9977=0,IF(D9976+H9976&gt;0,"L",""),""))</f>
        <v/>
      </c>
      <c r="B9977" s="34">
        <v>9976</v>
      </c>
      <c r="C9977" s="19">
        <f t="shared" ca="1" si="621"/>
        <v>55906</v>
      </c>
      <c r="D9977" s="29">
        <f t="shared" ca="1" si="623"/>
        <v>0</v>
      </c>
      <c r="E9977" s="29">
        <f ca="1">IF(C9977&lt;Calculator!$D$26,0,IF(DAY($C9977)=1,IF(D9977-Calculator!$G$24&gt;0,Calculator!$G$24,D9977),0))</f>
        <v>0</v>
      </c>
      <c r="F9977" s="29">
        <f ca="1">IF(E9977&gt;0,D9977*Calculator!$G$22/12,0)</f>
        <v>0</v>
      </c>
      <c r="G9977" s="29">
        <f ca="1">IF(E9977&gt;0,(IFERROR(-PMT(Calculator!$G$22/12,Calculator!$G$23*12,Calculator!$G$20),0))-F9977,0)</f>
        <v>0</v>
      </c>
      <c r="H9977" s="29">
        <f t="shared" ca="1" si="624"/>
        <v>0</v>
      </c>
      <c r="I9977" s="29">
        <f t="shared" ca="1" si="622"/>
        <v>0</v>
      </c>
      <c r="J9977" s="30">
        <f>Calculator!$G$40</f>
        <v>6.5000000000000002E-2</v>
      </c>
      <c r="K9977" s="29">
        <f ca="1">IF(C9977&gt;=Calculator!$G$27,IF(DAY($C9977)=1,Calculator!$G$34/2,IF(DAY($C9977)=15,Calculator!$G$34/2,0)),0)</f>
        <v>0</v>
      </c>
      <c r="L9977" s="29">
        <f ca="1">IF(DAY($C9977)=28,IF(H9977=0,0,Calculator!$G$35),0)</f>
        <v>0</v>
      </c>
      <c r="M9977" s="29">
        <f ca="1">IF(I9977&gt;0,IF(DAY($C9977)=1,SUM(INDIRECT("I"&amp;(ROW(C9976)-DAY(C9976))):I9976),0),0)</f>
        <v>0</v>
      </c>
      <c r="N9977" s="29">
        <f ca="1">IF(C9977&lt;Calculator!$G$27,0,IF(C9977=Calculator!$G$27,Calculator!$G$39,IF(H9977-K9977&lt;=0,IF(D9977&gt;Calculator!$G$39,IF(H9977-K9977+E9977+L9977+M9977+Calculator!$G$39&gt;Calculator!$G$39,Calculator!$G$39-(H9977+E9977+L9977+M9977-K9977),Calculator!$G$39),D9977),0)))</f>
        <v>0</v>
      </c>
    </row>
    <row r="9978" spans="1:14" ht="15.75" thickBot="1">
      <c r="A9978" s="33" t="str">
        <f ca="1">IF(C9978=Calculator!$H$27,"F",IF(Daily!D9978+Daily!H9978=0,IF(D9977+H9977&gt;0,"L",""),""))</f>
        <v/>
      </c>
      <c r="B9978" s="34">
        <v>9977</v>
      </c>
      <c r="C9978" s="19">
        <f t="shared" ca="1" si="621"/>
        <v>55907</v>
      </c>
      <c r="D9978" s="29">
        <f t="shared" ca="1" si="623"/>
        <v>0</v>
      </c>
      <c r="E9978" s="29">
        <f ca="1">IF(C9978&lt;Calculator!$D$26,0,IF(DAY($C9978)=1,IF(D9978-Calculator!$G$24&gt;0,Calculator!$G$24,D9978),0))</f>
        <v>0</v>
      </c>
      <c r="F9978" s="29">
        <f ca="1">IF(E9978&gt;0,D9978*Calculator!$G$22/12,0)</f>
        <v>0</v>
      </c>
      <c r="G9978" s="29">
        <f ca="1">IF(E9978&gt;0,(IFERROR(-PMT(Calculator!$G$22/12,Calculator!$G$23*12,Calculator!$G$20),0))-F9978,0)</f>
        <v>0</v>
      </c>
      <c r="H9978" s="29">
        <f t="shared" ca="1" si="624"/>
        <v>0</v>
      </c>
      <c r="I9978" s="29">
        <f t="shared" ca="1" si="622"/>
        <v>0</v>
      </c>
      <c r="J9978" s="30">
        <f>Calculator!$G$40</f>
        <v>6.5000000000000002E-2</v>
      </c>
      <c r="K9978" s="29">
        <f ca="1">IF(C9978&gt;=Calculator!$G$27,IF(DAY($C9978)=1,Calculator!$G$34/2,IF(DAY($C9978)=15,Calculator!$G$34/2,0)),0)</f>
        <v>0</v>
      </c>
      <c r="L9978" s="29">
        <f ca="1">IF(DAY($C9978)=28,IF(H9978=0,0,Calculator!$G$35),0)</f>
        <v>0</v>
      </c>
      <c r="M9978" s="29">
        <f ca="1">IF(I9978&gt;0,IF(DAY($C9978)=1,SUM(INDIRECT("I"&amp;(ROW(C9977)-DAY(C9977))):I9977),0),0)</f>
        <v>0</v>
      </c>
      <c r="N9978" s="29">
        <f ca="1">IF(C9978&lt;Calculator!$G$27,0,IF(C9978=Calculator!$G$27,Calculator!$G$39,IF(H9978-K9978&lt;=0,IF(D9978&gt;Calculator!$G$39,IF(H9978-K9978+E9978+L9978+M9978+Calculator!$G$39&gt;Calculator!$G$39,Calculator!$G$39-(H9978+E9978+L9978+M9978-K9978),Calculator!$G$39),D9978),0)))</f>
        <v>0</v>
      </c>
    </row>
    <row r="9979" spans="1:14" ht="15.75" thickBot="1">
      <c r="A9979" s="33" t="str">
        <f ca="1">IF(C9979=Calculator!$H$27,"F",IF(Daily!D9979+Daily!H9979=0,IF(D9978+H9978&gt;0,"L",""),""))</f>
        <v/>
      </c>
      <c r="B9979" s="34">
        <v>9978</v>
      </c>
      <c r="C9979" s="19">
        <f t="shared" ca="1" si="621"/>
        <v>55908</v>
      </c>
      <c r="D9979" s="29">
        <f t="shared" ca="1" si="623"/>
        <v>0</v>
      </c>
      <c r="E9979" s="29">
        <f ca="1">IF(C9979&lt;Calculator!$D$26,0,IF(DAY($C9979)=1,IF(D9979-Calculator!$G$24&gt;0,Calculator!$G$24,D9979),0))</f>
        <v>0</v>
      </c>
      <c r="F9979" s="29">
        <f ca="1">IF(E9979&gt;0,D9979*Calculator!$G$22/12,0)</f>
        <v>0</v>
      </c>
      <c r="G9979" s="29">
        <f ca="1">IF(E9979&gt;0,(IFERROR(-PMT(Calculator!$G$22/12,Calculator!$G$23*12,Calculator!$G$20),0))-F9979,0)</f>
        <v>0</v>
      </c>
      <c r="H9979" s="29">
        <f t="shared" ca="1" si="624"/>
        <v>0</v>
      </c>
      <c r="I9979" s="29">
        <f t="shared" ca="1" si="622"/>
        <v>0</v>
      </c>
      <c r="J9979" s="30">
        <f>Calculator!$G$40</f>
        <v>6.5000000000000002E-2</v>
      </c>
      <c r="K9979" s="29">
        <f ca="1">IF(C9979&gt;=Calculator!$G$27,IF(DAY($C9979)=1,Calculator!$G$34/2,IF(DAY($C9979)=15,Calculator!$G$34/2,0)),0)</f>
        <v>0</v>
      </c>
      <c r="L9979" s="29">
        <f ca="1">IF(DAY($C9979)=28,IF(H9979=0,0,Calculator!$G$35),0)</f>
        <v>0</v>
      </c>
      <c r="M9979" s="29">
        <f ca="1">IF(I9979&gt;0,IF(DAY($C9979)=1,SUM(INDIRECT("I"&amp;(ROW(C9978)-DAY(C9978))):I9978),0),0)</f>
        <v>0</v>
      </c>
      <c r="N9979" s="29">
        <f ca="1">IF(C9979&lt;Calculator!$G$27,0,IF(C9979=Calculator!$G$27,Calculator!$G$39,IF(H9979-K9979&lt;=0,IF(D9979&gt;Calculator!$G$39,IF(H9979-K9979+E9979+L9979+M9979+Calculator!$G$39&gt;Calculator!$G$39,Calculator!$G$39-(H9979+E9979+L9979+M9979-K9979),Calculator!$G$39),D9979),0)))</f>
        <v>0</v>
      </c>
    </row>
    <row r="9980" spans="1:14" ht="15.75" thickBot="1">
      <c r="A9980" s="33" t="str">
        <f ca="1">IF(C9980=Calculator!$H$27,"F",IF(Daily!D9980+Daily!H9980=0,IF(D9979+H9979&gt;0,"L",""),""))</f>
        <v/>
      </c>
      <c r="B9980" s="34">
        <v>9979</v>
      </c>
      <c r="C9980" s="19">
        <f t="shared" ca="1" si="621"/>
        <v>55909</v>
      </c>
      <c r="D9980" s="29">
        <f t="shared" ca="1" si="623"/>
        <v>0</v>
      </c>
      <c r="E9980" s="29">
        <f ca="1">IF(C9980&lt;Calculator!$D$26,0,IF(DAY($C9980)=1,IF(D9980-Calculator!$G$24&gt;0,Calculator!$G$24,D9980),0))</f>
        <v>0</v>
      </c>
      <c r="F9980" s="29">
        <f ca="1">IF(E9980&gt;0,D9980*Calculator!$G$22/12,0)</f>
        <v>0</v>
      </c>
      <c r="G9980" s="29">
        <f ca="1">IF(E9980&gt;0,(IFERROR(-PMT(Calculator!$G$22/12,Calculator!$G$23*12,Calculator!$G$20),0))-F9980,0)</f>
        <v>0</v>
      </c>
      <c r="H9980" s="29">
        <f t="shared" ca="1" si="624"/>
        <v>0</v>
      </c>
      <c r="I9980" s="29">
        <f t="shared" ca="1" si="622"/>
        <v>0</v>
      </c>
      <c r="J9980" s="30">
        <f>Calculator!$G$40</f>
        <v>6.5000000000000002E-2</v>
      </c>
      <c r="K9980" s="29">
        <f ca="1">IF(C9980&gt;=Calculator!$G$27,IF(DAY($C9980)=1,Calculator!$G$34/2,IF(DAY($C9980)=15,Calculator!$G$34/2,0)),0)</f>
        <v>0</v>
      </c>
      <c r="L9980" s="29">
        <f ca="1">IF(DAY($C9980)=28,IF(H9980=0,0,Calculator!$G$35),0)</f>
        <v>0</v>
      </c>
      <c r="M9980" s="29">
        <f ca="1">IF(I9980&gt;0,IF(DAY($C9980)=1,SUM(INDIRECT("I"&amp;(ROW(C9979)-DAY(C9979))):I9979),0),0)</f>
        <v>0</v>
      </c>
      <c r="N9980" s="29">
        <f ca="1">IF(C9980&lt;Calculator!$G$27,0,IF(C9980=Calculator!$G$27,Calculator!$G$39,IF(H9980-K9980&lt;=0,IF(D9980&gt;Calculator!$G$39,IF(H9980-K9980+E9980+L9980+M9980+Calculator!$G$39&gt;Calculator!$G$39,Calculator!$G$39-(H9980+E9980+L9980+M9980-K9980),Calculator!$G$39),D9980),0)))</f>
        <v>0</v>
      </c>
    </row>
    <row r="9981" spans="1:14" ht="15.75" thickBot="1">
      <c r="A9981" s="33" t="str">
        <f ca="1">IF(C9981=Calculator!$H$27,"F",IF(Daily!D9981+Daily!H9981=0,IF(D9980+H9980&gt;0,"L",""),""))</f>
        <v/>
      </c>
      <c r="B9981" s="34">
        <v>9980</v>
      </c>
      <c r="C9981" s="19">
        <f t="shared" ca="1" si="621"/>
        <v>55910</v>
      </c>
      <c r="D9981" s="29">
        <f t="shared" ca="1" si="623"/>
        <v>0</v>
      </c>
      <c r="E9981" s="29">
        <f ca="1">IF(C9981&lt;Calculator!$D$26,0,IF(DAY($C9981)=1,IF(D9981-Calculator!$G$24&gt;0,Calculator!$G$24,D9981),0))</f>
        <v>0</v>
      </c>
      <c r="F9981" s="29">
        <f ca="1">IF(E9981&gt;0,D9981*Calculator!$G$22/12,0)</f>
        <v>0</v>
      </c>
      <c r="G9981" s="29">
        <f ca="1">IF(E9981&gt;0,(IFERROR(-PMT(Calculator!$G$22/12,Calculator!$G$23*12,Calculator!$G$20),0))-F9981,0)</f>
        <v>0</v>
      </c>
      <c r="H9981" s="29">
        <f t="shared" ca="1" si="624"/>
        <v>0</v>
      </c>
      <c r="I9981" s="29">
        <f t="shared" ca="1" si="622"/>
        <v>0</v>
      </c>
      <c r="J9981" s="30">
        <f>Calculator!$G$40</f>
        <v>6.5000000000000002E-2</v>
      </c>
      <c r="K9981" s="29">
        <f ca="1">IF(C9981&gt;=Calculator!$G$27,IF(DAY($C9981)=1,Calculator!$G$34/2,IF(DAY($C9981)=15,Calculator!$G$34/2,0)),0)</f>
        <v>0</v>
      </c>
      <c r="L9981" s="29">
        <f ca="1">IF(DAY($C9981)=28,IF(H9981=0,0,Calculator!$G$35),0)</f>
        <v>0</v>
      </c>
      <c r="M9981" s="29">
        <f ca="1">IF(I9981&gt;0,IF(DAY($C9981)=1,SUM(INDIRECT("I"&amp;(ROW(C9980)-DAY(C9980))):I9980),0),0)</f>
        <v>0</v>
      </c>
      <c r="N9981" s="29">
        <f ca="1">IF(C9981&lt;Calculator!$G$27,0,IF(C9981=Calculator!$G$27,Calculator!$G$39,IF(H9981-K9981&lt;=0,IF(D9981&gt;Calculator!$G$39,IF(H9981-K9981+E9981+L9981+M9981+Calculator!$G$39&gt;Calculator!$G$39,Calculator!$G$39-(H9981+E9981+L9981+M9981-K9981),Calculator!$G$39),D9981),0)))</f>
        <v>0</v>
      </c>
    </row>
    <row r="9982" spans="1:14" ht="15.75" thickBot="1">
      <c r="A9982" s="33" t="str">
        <f ca="1">IF(C9982=Calculator!$H$27,"F",IF(Daily!D9982+Daily!H9982=0,IF(D9981+H9981&gt;0,"L",""),""))</f>
        <v/>
      </c>
      <c r="B9982" s="34">
        <v>9981</v>
      </c>
      <c r="C9982" s="19">
        <f t="shared" ca="1" si="621"/>
        <v>55911</v>
      </c>
      <c r="D9982" s="29">
        <f t="shared" ca="1" si="623"/>
        <v>0</v>
      </c>
      <c r="E9982" s="29">
        <f ca="1">IF(C9982&lt;Calculator!$D$26,0,IF(DAY($C9982)=1,IF(D9982-Calculator!$G$24&gt;0,Calculator!$G$24,D9982),0))</f>
        <v>0</v>
      </c>
      <c r="F9982" s="29">
        <f ca="1">IF(E9982&gt;0,D9982*Calculator!$G$22/12,0)</f>
        <v>0</v>
      </c>
      <c r="G9982" s="29">
        <f ca="1">IF(E9982&gt;0,(IFERROR(-PMT(Calculator!$G$22/12,Calculator!$G$23*12,Calculator!$G$20),0))-F9982,0)</f>
        <v>0</v>
      </c>
      <c r="H9982" s="29">
        <f t="shared" ca="1" si="624"/>
        <v>0</v>
      </c>
      <c r="I9982" s="29">
        <f t="shared" ca="1" si="622"/>
        <v>0</v>
      </c>
      <c r="J9982" s="30">
        <f>Calculator!$G$40</f>
        <v>6.5000000000000002E-2</v>
      </c>
      <c r="K9982" s="29">
        <f ca="1">IF(C9982&gt;=Calculator!$G$27,IF(DAY($C9982)=1,Calculator!$G$34/2,IF(DAY($C9982)=15,Calculator!$G$34/2,0)),0)</f>
        <v>0</v>
      </c>
      <c r="L9982" s="29">
        <f ca="1">IF(DAY($C9982)=28,IF(H9982=0,0,Calculator!$G$35),0)</f>
        <v>0</v>
      </c>
      <c r="M9982" s="29">
        <f ca="1">IF(I9982&gt;0,IF(DAY($C9982)=1,SUM(INDIRECT("I"&amp;(ROW(C9981)-DAY(C9981))):I9981),0),0)</f>
        <v>0</v>
      </c>
      <c r="N9982" s="29">
        <f ca="1">IF(C9982&lt;Calculator!$G$27,0,IF(C9982=Calculator!$G$27,Calculator!$G$39,IF(H9982-K9982&lt;=0,IF(D9982&gt;Calculator!$G$39,IF(H9982-K9982+E9982+L9982+M9982+Calculator!$G$39&gt;Calculator!$G$39,Calculator!$G$39-(H9982+E9982+L9982+M9982-K9982),Calculator!$G$39),D9982),0)))</f>
        <v>0</v>
      </c>
    </row>
    <row r="9983" spans="1:14" ht="15.75" thickBot="1">
      <c r="A9983" s="33" t="str">
        <f ca="1">IF(C9983=Calculator!$H$27,"F",IF(Daily!D9983+Daily!H9983=0,IF(D9982+H9982&gt;0,"L",""),""))</f>
        <v/>
      </c>
      <c r="B9983" s="34">
        <v>9982</v>
      </c>
      <c r="C9983" s="19">
        <f t="shared" ca="1" si="621"/>
        <v>55912</v>
      </c>
      <c r="D9983" s="29">
        <f t="shared" ca="1" si="623"/>
        <v>0</v>
      </c>
      <c r="E9983" s="29">
        <f ca="1">IF(C9983&lt;Calculator!$D$26,0,IF(DAY($C9983)=1,IF(D9983-Calculator!$G$24&gt;0,Calculator!$G$24,D9983),0))</f>
        <v>0</v>
      </c>
      <c r="F9983" s="29">
        <f ca="1">IF(E9983&gt;0,D9983*Calculator!$G$22/12,0)</f>
        <v>0</v>
      </c>
      <c r="G9983" s="29">
        <f ca="1">IF(E9983&gt;0,(IFERROR(-PMT(Calculator!$G$22/12,Calculator!$G$23*12,Calculator!$G$20),0))-F9983,0)</f>
        <v>0</v>
      </c>
      <c r="H9983" s="29">
        <f t="shared" ca="1" si="624"/>
        <v>0</v>
      </c>
      <c r="I9983" s="29">
        <f t="shared" ca="1" si="622"/>
        <v>0</v>
      </c>
      <c r="J9983" s="30">
        <f>Calculator!$G$40</f>
        <v>6.5000000000000002E-2</v>
      </c>
      <c r="K9983" s="29">
        <f ca="1">IF(C9983&gt;=Calculator!$G$27,IF(DAY($C9983)=1,Calculator!$G$34/2,IF(DAY($C9983)=15,Calculator!$G$34/2,0)),0)</f>
        <v>0</v>
      </c>
      <c r="L9983" s="29">
        <f ca="1">IF(DAY($C9983)=28,IF(H9983=0,0,Calculator!$G$35),0)</f>
        <v>0</v>
      </c>
      <c r="M9983" s="29">
        <f ca="1">IF(I9983&gt;0,IF(DAY($C9983)=1,SUM(INDIRECT("I"&amp;(ROW(C9982)-DAY(C9982))):I9982),0),0)</f>
        <v>0</v>
      </c>
      <c r="N9983" s="29">
        <f ca="1">IF(C9983&lt;Calculator!$G$27,0,IF(C9983=Calculator!$G$27,Calculator!$G$39,IF(H9983-K9983&lt;=0,IF(D9983&gt;Calculator!$G$39,IF(H9983-K9983+E9983+L9983+M9983+Calculator!$G$39&gt;Calculator!$G$39,Calculator!$G$39-(H9983+E9983+L9983+M9983-K9983),Calculator!$G$39),D9983),0)))</f>
        <v>0</v>
      </c>
    </row>
    <row r="9984" spans="1:14" ht="15.75" thickBot="1">
      <c r="A9984" s="33" t="str">
        <f ca="1">IF(C9984=Calculator!$H$27,"F",IF(Daily!D9984+Daily!H9984=0,IF(D9983+H9983&gt;0,"L",""),""))</f>
        <v/>
      </c>
      <c r="B9984" s="34">
        <v>9983</v>
      </c>
      <c r="C9984" s="19">
        <f t="shared" ca="1" si="621"/>
        <v>55913</v>
      </c>
      <c r="D9984" s="29">
        <f t="shared" ca="1" si="623"/>
        <v>0</v>
      </c>
      <c r="E9984" s="29">
        <f ca="1">IF(C9984&lt;Calculator!$D$26,0,IF(DAY($C9984)=1,IF(D9984-Calculator!$G$24&gt;0,Calculator!$G$24,D9984),0))</f>
        <v>0</v>
      </c>
      <c r="F9984" s="29">
        <f ca="1">IF(E9984&gt;0,D9984*Calculator!$G$22/12,0)</f>
        <v>0</v>
      </c>
      <c r="G9984" s="29">
        <f ca="1">IF(E9984&gt;0,(IFERROR(-PMT(Calculator!$G$22/12,Calculator!$G$23*12,Calculator!$G$20),0))-F9984,0)</f>
        <v>0</v>
      </c>
      <c r="H9984" s="29">
        <f t="shared" ca="1" si="624"/>
        <v>0</v>
      </c>
      <c r="I9984" s="29">
        <f t="shared" ca="1" si="622"/>
        <v>0</v>
      </c>
      <c r="J9984" s="30">
        <f>Calculator!$G$40</f>
        <v>6.5000000000000002E-2</v>
      </c>
      <c r="K9984" s="29">
        <f ca="1">IF(C9984&gt;=Calculator!$G$27,IF(DAY($C9984)=1,Calculator!$G$34/2,IF(DAY($C9984)=15,Calculator!$G$34/2,0)),0)</f>
        <v>0</v>
      </c>
      <c r="L9984" s="29">
        <f ca="1">IF(DAY($C9984)=28,IF(H9984=0,0,Calculator!$G$35),0)</f>
        <v>0</v>
      </c>
      <c r="M9984" s="29">
        <f ca="1">IF(I9984&gt;0,IF(DAY($C9984)=1,SUM(INDIRECT("I"&amp;(ROW(C9983)-DAY(C9983))):I9983),0),0)</f>
        <v>0</v>
      </c>
      <c r="N9984" s="29">
        <f ca="1">IF(C9984&lt;Calculator!$G$27,0,IF(C9984=Calculator!$G$27,Calculator!$G$39,IF(H9984-K9984&lt;=0,IF(D9984&gt;Calculator!$G$39,IF(H9984-K9984+E9984+L9984+M9984+Calculator!$G$39&gt;Calculator!$G$39,Calculator!$G$39-(H9984+E9984+L9984+M9984-K9984),Calculator!$G$39),D9984),0)))</f>
        <v>0</v>
      </c>
    </row>
    <row r="9985" spans="1:14" ht="15.75" thickBot="1">
      <c r="A9985" s="33" t="str">
        <f ca="1">IF(C9985=Calculator!$H$27,"F",IF(Daily!D9985+Daily!H9985=0,IF(D9984+H9984&gt;0,"L",""),""))</f>
        <v/>
      </c>
      <c r="B9985" s="34">
        <v>9984</v>
      </c>
      <c r="C9985" s="19">
        <f t="shared" ca="1" si="621"/>
        <v>55914</v>
      </c>
      <c r="D9985" s="29">
        <f t="shared" ca="1" si="623"/>
        <v>0</v>
      </c>
      <c r="E9985" s="29">
        <f ca="1">IF(C9985&lt;Calculator!$D$26,0,IF(DAY($C9985)=1,IF(D9985-Calculator!$G$24&gt;0,Calculator!$G$24,D9985),0))</f>
        <v>0</v>
      </c>
      <c r="F9985" s="29">
        <f ca="1">IF(E9985&gt;0,D9985*Calculator!$G$22/12,0)</f>
        <v>0</v>
      </c>
      <c r="G9985" s="29">
        <f ca="1">IF(E9985&gt;0,(IFERROR(-PMT(Calculator!$G$22/12,Calculator!$G$23*12,Calculator!$G$20),0))-F9985,0)</f>
        <v>0</v>
      </c>
      <c r="H9985" s="29">
        <f t="shared" ca="1" si="624"/>
        <v>0</v>
      </c>
      <c r="I9985" s="29">
        <f t="shared" ca="1" si="622"/>
        <v>0</v>
      </c>
      <c r="J9985" s="30">
        <f>Calculator!$G$40</f>
        <v>6.5000000000000002E-2</v>
      </c>
      <c r="K9985" s="29">
        <f ca="1">IF(C9985&gt;=Calculator!$G$27,IF(DAY($C9985)=1,Calculator!$G$34/2,IF(DAY($C9985)=15,Calculator!$G$34/2,0)),0)</f>
        <v>0</v>
      </c>
      <c r="L9985" s="29">
        <f ca="1">IF(DAY($C9985)=28,IF(H9985=0,0,Calculator!$G$35),0)</f>
        <v>0</v>
      </c>
      <c r="M9985" s="29">
        <f ca="1">IF(I9985&gt;0,IF(DAY($C9985)=1,SUM(INDIRECT("I"&amp;(ROW(C9984)-DAY(C9984))):I9984),0),0)</f>
        <v>0</v>
      </c>
      <c r="N9985" s="29">
        <f ca="1">IF(C9985&lt;Calculator!$G$27,0,IF(C9985=Calculator!$G$27,Calculator!$G$39,IF(H9985-K9985&lt;=0,IF(D9985&gt;Calculator!$G$39,IF(H9985-K9985+E9985+L9985+M9985+Calculator!$G$39&gt;Calculator!$G$39,Calculator!$G$39-(H9985+E9985+L9985+M9985-K9985),Calculator!$G$39),D9985),0)))</f>
        <v>0</v>
      </c>
    </row>
    <row r="9986" spans="1:14" ht="15.75" thickBot="1">
      <c r="A9986" s="33" t="str">
        <f ca="1">IF(C9986=Calculator!$H$27,"F",IF(Daily!D9986+Daily!H9986=0,IF(D9985+H9985&gt;0,"L",""),""))</f>
        <v/>
      </c>
      <c r="B9986" s="34">
        <v>9985</v>
      </c>
      <c r="C9986" s="19">
        <f t="shared" ca="1" si="621"/>
        <v>55915</v>
      </c>
      <c r="D9986" s="29">
        <f t="shared" ca="1" si="623"/>
        <v>0</v>
      </c>
      <c r="E9986" s="29">
        <f ca="1">IF(C9986&lt;Calculator!$D$26,0,IF(DAY($C9986)=1,IF(D9986-Calculator!$G$24&gt;0,Calculator!$G$24,D9986),0))</f>
        <v>0</v>
      </c>
      <c r="F9986" s="29">
        <f ca="1">IF(E9986&gt;0,D9986*Calculator!$G$22/12,0)</f>
        <v>0</v>
      </c>
      <c r="G9986" s="29">
        <f ca="1">IF(E9986&gt;0,(IFERROR(-PMT(Calculator!$G$22/12,Calculator!$G$23*12,Calculator!$G$20),0))-F9986,0)</f>
        <v>0</v>
      </c>
      <c r="H9986" s="29">
        <f t="shared" ca="1" si="624"/>
        <v>0</v>
      </c>
      <c r="I9986" s="29">
        <f t="shared" ca="1" si="622"/>
        <v>0</v>
      </c>
      <c r="J9986" s="30">
        <f>Calculator!$G$40</f>
        <v>6.5000000000000002E-2</v>
      </c>
      <c r="K9986" s="29">
        <f ca="1">IF(C9986&gt;=Calculator!$G$27,IF(DAY($C9986)=1,Calculator!$G$34/2,IF(DAY($C9986)=15,Calculator!$G$34/2,0)),0)</f>
        <v>0</v>
      </c>
      <c r="L9986" s="29">
        <f ca="1">IF(DAY($C9986)=28,IF(H9986=0,0,Calculator!$G$35),0)</f>
        <v>0</v>
      </c>
      <c r="M9986" s="29">
        <f ca="1">IF(I9986&gt;0,IF(DAY($C9986)=1,SUM(INDIRECT("I"&amp;(ROW(C9985)-DAY(C9985))):I9985),0),0)</f>
        <v>0</v>
      </c>
      <c r="N9986" s="29">
        <f ca="1">IF(C9986&lt;Calculator!$G$27,0,IF(C9986=Calculator!$G$27,Calculator!$G$39,IF(H9986-K9986&lt;=0,IF(D9986&gt;Calculator!$G$39,IF(H9986-K9986+E9986+L9986+M9986+Calculator!$G$39&gt;Calculator!$G$39,Calculator!$G$39-(H9986+E9986+L9986+M9986-K9986),Calculator!$G$39),D9986),0)))</f>
        <v>0</v>
      </c>
    </row>
    <row r="9987" spans="1:14" ht="15.75" thickBot="1">
      <c r="A9987" s="33" t="str">
        <f ca="1">IF(C9987=Calculator!$H$27,"F",IF(Daily!D9987+Daily!H9987=0,IF(D9986+H9986&gt;0,"L",""),""))</f>
        <v/>
      </c>
      <c r="B9987" s="34">
        <v>9986</v>
      </c>
      <c r="C9987" s="19">
        <f t="shared" ref="C9987:C10050" ca="1" si="625">C9986+1</f>
        <v>55916</v>
      </c>
      <c r="D9987" s="29">
        <f t="shared" ca="1" si="623"/>
        <v>0</v>
      </c>
      <c r="E9987" s="29">
        <f ca="1">IF(C9987&lt;Calculator!$D$26,0,IF(DAY($C9987)=1,IF(D9987-Calculator!$G$24&gt;0,Calculator!$G$24,D9987),0))</f>
        <v>0</v>
      </c>
      <c r="F9987" s="29">
        <f ca="1">IF(E9987&gt;0,D9987*Calculator!$G$22/12,0)</f>
        <v>0</v>
      </c>
      <c r="G9987" s="29">
        <f ca="1">IF(E9987&gt;0,(IFERROR(-PMT(Calculator!$G$22/12,Calculator!$G$23*12,Calculator!$G$20),0))-F9987,0)</f>
        <v>0</v>
      </c>
      <c r="H9987" s="29">
        <f t="shared" ca="1" si="624"/>
        <v>0</v>
      </c>
      <c r="I9987" s="29">
        <f t="shared" ref="I9987:I10050" ca="1" si="626">H9987*J9987/365</f>
        <v>0</v>
      </c>
      <c r="J9987" s="30">
        <f>Calculator!$G$40</f>
        <v>6.5000000000000002E-2</v>
      </c>
      <c r="K9987" s="29">
        <f ca="1">IF(C9987&gt;=Calculator!$G$27,IF(DAY($C9987)=1,Calculator!$G$34/2,IF(DAY($C9987)=15,Calculator!$G$34/2,0)),0)</f>
        <v>4500</v>
      </c>
      <c r="L9987" s="29">
        <f ca="1">IF(DAY($C9987)=28,IF(H9987=0,0,Calculator!$G$35),0)</f>
        <v>0</v>
      </c>
      <c r="M9987" s="29">
        <f ca="1">IF(I9987&gt;0,IF(DAY($C9987)=1,SUM(INDIRECT("I"&amp;(ROW(C9986)-DAY(C9986))):I9986),0),0)</f>
        <v>0</v>
      </c>
      <c r="N9987" s="29">
        <f ca="1">IF(C9987&lt;Calculator!$G$27,0,IF(C9987=Calculator!$G$27,Calculator!$G$39,IF(H9987-K9987&lt;=0,IF(D9987&gt;Calculator!$G$39,IF(H9987-K9987+E9987+L9987+M9987+Calculator!$G$39&gt;Calculator!$G$39,Calculator!$G$39-(H9987+E9987+L9987+M9987-K9987),Calculator!$G$39),D9987),0)))</f>
        <v>0</v>
      </c>
    </row>
    <row r="9988" spans="1:14" ht="15.75" thickBot="1">
      <c r="A9988" s="33" t="str">
        <f ca="1">IF(C9988=Calculator!$H$27,"F",IF(Daily!D9988+Daily!H9988=0,IF(D9987+H9987&gt;0,"L",""),""))</f>
        <v/>
      </c>
      <c r="B9988" s="34">
        <v>9987</v>
      </c>
      <c r="C9988" s="19">
        <f t="shared" ca="1" si="625"/>
        <v>55917</v>
      </c>
      <c r="D9988" s="29">
        <f t="shared" ref="D9988:D10051" ca="1" si="627">IF(((D9987-G9987)-N9987)&lt;0,0,((D9987-G9987)-N9987))</f>
        <v>0</v>
      </c>
      <c r="E9988" s="29">
        <f ca="1">IF(C9988&lt;Calculator!$D$26,0,IF(DAY($C9988)=1,IF(D9988-Calculator!$G$24&gt;0,Calculator!$G$24,D9988),0))</f>
        <v>0</v>
      </c>
      <c r="F9988" s="29">
        <f ca="1">IF(E9988&gt;0,D9988*Calculator!$G$22/12,0)</f>
        <v>0</v>
      </c>
      <c r="G9988" s="29">
        <f ca="1">IF(E9988&gt;0,(IFERROR(-PMT(Calculator!$G$22/12,Calculator!$G$23*12,Calculator!$G$20),0))-F9988,0)</f>
        <v>0</v>
      </c>
      <c r="H9988" s="29">
        <f t="shared" ref="H9988:H10051" ca="1" si="628">IF((H9987-K9987+SUM(L9987:N9987)+E9987)&lt;0,0,(H9987-K9987+SUM(L9987:N9987)+E9987))</f>
        <v>0</v>
      </c>
      <c r="I9988" s="29">
        <f t="shared" ca="1" si="626"/>
        <v>0</v>
      </c>
      <c r="J9988" s="30">
        <f>Calculator!$G$40</f>
        <v>6.5000000000000002E-2</v>
      </c>
      <c r="K9988" s="29">
        <f ca="1">IF(C9988&gt;=Calculator!$G$27,IF(DAY($C9988)=1,Calculator!$G$34/2,IF(DAY($C9988)=15,Calculator!$G$34/2,0)),0)</f>
        <v>0</v>
      </c>
      <c r="L9988" s="29">
        <f ca="1">IF(DAY($C9988)=28,IF(H9988=0,0,Calculator!$G$35),0)</f>
        <v>0</v>
      </c>
      <c r="M9988" s="29">
        <f ca="1">IF(I9988&gt;0,IF(DAY($C9988)=1,SUM(INDIRECT("I"&amp;(ROW(C9987)-DAY(C9987))):I9987),0),0)</f>
        <v>0</v>
      </c>
      <c r="N9988" s="29">
        <f ca="1">IF(C9988&lt;Calculator!$G$27,0,IF(C9988=Calculator!$G$27,Calculator!$G$39,IF(H9988-K9988&lt;=0,IF(D9988&gt;Calculator!$G$39,IF(H9988-K9988+E9988+L9988+M9988+Calculator!$G$39&gt;Calculator!$G$39,Calculator!$G$39-(H9988+E9988+L9988+M9988-K9988),Calculator!$G$39),D9988),0)))</f>
        <v>0</v>
      </c>
    </row>
    <row r="9989" spans="1:14" ht="15.75" thickBot="1">
      <c r="A9989" s="33" t="str">
        <f ca="1">IF(C9989=Calculator!$H$27,"F",IF(Daily!D9989+Daily!H9989=0,IF(D9988+H9988&gt;0,"L",""),""))</f>
        <v/>
      </c>
      <c r="B9989" s="34">
        <v>9988</v>
      </c>
      <c r="C9989" s="19">
        <f t="shared" ca="1" si="625"/>
        <v>55918</v>
      </c>
      <c r="D9989" s="29">
        <f t="shared" ca="1" si="627"/>
        <v>0</v>
      </c>
      <c r="E9989" s="29">
        <f ca="1">IF(C9989&lt;Calculator!$D$26,0,IF(DAY($C9989)=1,IF(D9989-Calculator!$G$24&gt;0,Calculator!$G$24,D9989),0))</f>
        <v>0</v>
      </c>
      <c r="F9989" s="29">
        <f ca="1">IF(E9989&gt;0,D9989*Calculator!$G$22/12,0)</f>
        <v>0</v>
      </c>
      <c r="G9989" s="29">
        <f ca="1">IF(E9989&gt;0,(IFERROR(-PMT(Calculator!$G$22/12,Calculator!$G$23*12,Calculator!$G$20),0))-F9989,0)</f>
        <v>0</v>
      </c>
      <c r="H9989" s="29">
        <f t="shared" ca="1" si="628"/>
        <v>0</v>
      </c>
      <c r="I9989" s="29">
        <f t="shared" ca="1" si="626"/>
        <v>0</v>
      </c>
      <c r="J9989" s="30">
        <f>Calculator!$G$40</f>
        <v>6.5000000000000002E-2</v>
      </c>
      <c r="K9989" s="29">
        <f ca="1">IF(C9989&gt;=Calculator!$G$27,IF(DAY($C9989)=1,Calculator!$G$34/2,IF(DAY($C9989)=15,Calculator!$G$34/2,0)),0)</f>
        <v>0</v>
      </c>
      <c r="L9989" s="29">
        <f ca="1">IF(DAY($C9989)=28,IF(H9989=0,0,Calculator!$G$35),0)</f>
        <v>0</v>
      </c>
      <c r="M9989" s="29">
        <f ca="1">IF(I9989&gt;0,IF(DAY($C9989)=1,SUM(INDIRECT("I"&amp;(ROW(C9988)-DAY(C9988))):I9988),0),0)</f>
        <v>0</v>
      </c>
      <c r="N9989" s="29">
        <f ca="1">IF(C9989&lt;Calculator!$G$27,0,IF(C9989=Calculator!$G$27,Calculator!$G$39,IF(H9989-K9989&lt;=0,IF(D9989&gt;Calculator!$G$39,IF(H9989-K9989+E9989+L9989+M9989+Calculator!$G$39&gt;Calculator!$G$39,Calculator!$G$39-(H9989+E9989+L9989+M9989-K9989),Calculator!$G$39),D9989),0)))</f>
        <v>0</v>
      </c>
    </row>
    <row r="9990" spans="1:14" ht="15.75" thickBot="1">
      <c r="A9990" s="33" t="str">
        <f ca="1">IF(C9990=Calculator!$H$27,"F",IF(Daily!D9990+Daily!H9990=0,IF(D9989+H9989&gt;0,"L",""),""))</f>
        <v/>
      </c>
      <c r="B9990" s="34">
        <v>9989</v>
      </c>
      <c r="C9990" s="19">
        <f t="shared" ca="1" si="625"/>
        <v>55919</v>
      </c>
      <c r="D9990" s="29">
        <f t="shared" ca="1" si="627"/>
        <v>0</v>
      </c>
      <c r="E9990" s="29">
        <f ca="1">IF(C9990&lt;Calculator!$D$26,0,IF(DAY($C9990)=1,IF(D9990-Calculator!$G$24&gt;0,Calculator!$G$24,D9990),0))</f>
        <v>0</v>
      </c>
      <c r="F9990" s="29">
        <f ca="1">IF(E9990&gt;0,D9990*Calculator!$G$22/12,0)</f>
        <v>0</v>
      </c>
      <c r="G9990" s="29">
        <f ca="1">IF(E9990&gt;0,(IFERROR(-PMT(Calculator!$G$22/12,Calculator!$G$23*12,Calculator!$G$20),0))-F9990,0)</f>
        <v>0</v>
      </c>
      <c r="H9990" s="29">
        <f t="shared" ca="1" si="628"/>
        <v>0</v>
      </c>
      <c r="I9990" s="29">
        <f t="shared" ca="1" si="626"/>
        <v>0</v>
      </c>
      <c r="J9990" s="30">
        <f>Calculator!$G$40</f>
        <v>6.5000000000000002E-2</v>
      </c>
      <c r="K9990" s="29">
        <f ca="1">IF(C9990&gt;=Calculator!$G$27,IF(DAY($C9990)=1,Calculator!$G$34/2,IF(DAY($C9990)=15,Calculator!$G$34/2,0)),0)</f>
        <v>0</v>
      </c>
      <c r="L9990" s="29">
        <f ca="1">IF(DAY($C9990)=28,IF(H9990=0,0,Calculator!$G$35),0)</f>
        <v>0</v>
      </c>
      <c r="M9990" s="29">
        <f ca="1">IF(I9990&gt;0,IF(DAY($C9990)=1,SUM(INDIRECT("I"&amp;(ROW(C9989)-DAY(C9989))):I9989),0),0)</f>
        <v>0</v>
      </c>
      <c r="N9990" s="29">
        <f ca="1">IF(C9990&lt;Calculator!$G$27,0,IF(C9990=Calculator!$G$27,Calculator!$G$39,IF(H9990-K9990&lt;=0,IF(D9990&gt;Calculator!$G$39,IF(H9990-K9990+E9990+L9990+M9990+Calculator!$G$39&gt;Calculator!$G$39,Calculator!$G$39-(H9990+E9990+L9990+M9990-K9990),Calculator!$G$39),D9990),0)))</f>
        <v>0</v>
      </c>
    </row>
    <row r="9991" spans="1:14" ht="15.75" thickBot="1">
      <c r="A9991" s="33" t="str">
        <f ca="1">IF(C9991=Calculator!$H$27,"F",IF(Daily!D9991+Daily!H9991=0,IF(D9990+H9990&gt;0,"L",""),""))</f>
        <v/>
      </c>
      <c r="B9991" s="34">
        <v>9990</v>
      </c>
      <c r="C9991" s="19">
        <f t="shared" ca="1" si="625"/>
        <v>55920</v>
      </c>
      <c r="D9991" s="29">
        <f t="shared" ca="1" si="627"/>
        <v>0</v>
      </c>
      <c r="E9991" s="29">
        <f ca="1">IF(C9991&lt;Calculator!$D$26,0,IF(DAY($C9991)=1,IF(D9991-Calculator!$G$24&gt;0,Calculator!$G$24,D9991),0))</f>
        <v>0</v>
      </c>
      <c r="F9991" s="29">
        <f ca="1">IF(E9991&gt;0,D9991*Calculator!$G$22/12,0)</f>
        <v>0</v>
      </c>
      <c r="G9991" s="29">
        <f ca="1">IF(E9991&gt;0,(IFERROR(-PMT(Calculator!$G$22/12,Calculator!$G$23*12,Calculator!$G$20),0))-F9991,0)</f>
        <v>0</v>
      </c>
      <c r="H9991" s="29">
        <f t="shared" ca="1" si="628"/>
        <v>0</v>
      </c>
      <c r="I9991" s="29">
        <f t="shared" ca="1" si="626"/>
        <v>0</v>
      </c>
      <c r="J9991" s="30">
        <f>Calculator!$G$40</f>
        <v>6.5000000000000002E-2</v>
      </c>
      <c r="K9991" s="29">
        <f ca="1">IF(C9991&gt;=Calculator!$G$27,IF(DAY($C9991)=1,Calculator!$G$34/2,IF(DAY($C9991)=15,Calculator!$G$34/2,0)),0)</f>
        <v>0</v>
      </c>
      <c r="L9991" s="29">
        <f ca="1">IF(DAY($C9991)=28,IF(H9991=0,0,Calculator!$G$35),0)</f>
        <v>0</v>
      </c>
      <c r="M9991" s="29">
        <f ca="1">IF(I9991&gt;0,IF(DAY($C9991)=1,SUM(INDIRECT("I"&amp;(ROW(C9990)-DAY(C9990))):I9990),0),0)</f>
        <v>0</v>
      </c>
      <c r="N9991" s="29">
        <f ca="1">IF(C9991&lt;Calculator!$G$27,0,IF(C9991=Calculator!$G$27,Calculator!$G$39,IF(H9991-K9991&lt;=0,IF(D9991&gt;Calculator!$G$39,IF(H9991-K9991+E9991+L9991+M9991+Calculator!$G$39&gt;Calculator!$G$39,Calculator!$G$39-(H9991+E9991+L9991+M9991-K9991),Calculator!$G$39),D9991),0)))</f>
        <v>0</v>
      </c>
    </row>
    <row r="9992" spans="1:14" ht="15.75" thickBot="1">
      <c r="A9992" s="33" t="str">
        <f ca="1">IF(C9992=Calculator!$H$27,"F",IF(Daily!D9992+Daily!H9992=0,IF(D9991+H9991&gt;0,"L",""),""))</f>
        <v/>
      </c>
      <c r="B9992" s="34">
        <v>9991</v>
      </c>
      <c r="C9992" s="19">
        <f t="shared" ca="1" si="625"/>
        <v>55921</v>
      </c>
      <c r="D9992" s="29">
        <f t="shared" ca="1" si="627"/>
        <v>0</v>
      </c>
      <c r="E9992" s="29">
        <f ca="1">IF(C9992&lt;Calculator!$D$26,0,IF(DAY($C9992)=1,IF(D9992-Calculator!$G$24&gt;0,Calculator!$G$24,D9992),0))</f>
        <v>0</v>
      </c>
      <c r="F9992" s="29">
        <f ca="1">IF(E9992&gt;0,D9992*Calculator!$G$22/12,0)</f>
        <v>0</v>
      </c>
      <c r="G9992" s="29">
        <f ca="1">IF(E9992&gt;0,(IFERROR(-PMT(Calculator!$G$22/12,Calculator!$G$23*12,Calculator!$G$20),0))-F9992,0)</f>
        <v>0</v>
      </c>
      <c r="H9992" s="29">
        <f t="shared" ca="1" si="628"/>
        <v>0</v>
      </c>
      <c r="I9992" s="29">
        <f t="shared" ca="1" si="626"/>
        <v>0</v>
      </c>
      <c r="J9992" s="30">
        <f>Calculator!$G$40</f>
        <v>6.5000000000000002E-2</v>
      </c>
      <c r="K9992" s="29">
        <f ca="1">IF(C9992&gt;=Calculator!$G$27,IF(DAY($C9992)=1,Calculator!$G$34/2,IF(DAY($C9992)=15,Calculator!$G$34/2,0)),0)</f>
        <v>0</v>
      </c>
      <c r="L9992" s="29">
        <f ca="1">IF(DAY($C9992)=28,IF(H9992=0,0,Calculator!$G$35),0)</f>
        <v>0</v>
      </c>
      <c r="M9992" s="29">
        <f ca="1">IF(I9992&gt;0,IF(DAY($C9992)=1,SUM(INDIRECT("I"&amp;(ROW(C9991)-DAY(C9991))):I9991),0),0)</f>
        <v>0</v>
      </c>
      <c r="N9992" s="29">
        <f ca="1">IF(C9992&lt;Calculator!$G$27,0,IF(C9992=Calculator!$G$27,Calculator!$G$39,IF(H9992-K9992&lt;=0,IF(D9992&gt;Calculator!$G$39,IF(H9992-K9992+E9992+L9992+M9992+Calculator!$G$39&gt;Calculator!$G$39,Calculator!$G$39-(H9992+E9992+L9992+M9992-K9992),Calculator!$G$39),D9992),0)))</f>
        <v>0</v>
      </c>
    </row>
    <row r="9993" spans="1:14" ht="15.75" thickBot="1">
      <c r="A9993" s="33" t="str">
        <f ca="1">IF(C9993=Calculator!$H$27,"F",IF(Daily!D9993+Daily!H9993=0,IF(D9992+H9992&gt;0,"L",""),""))</f>
        <v/>
      </c>
      <c r="B9993" s="34">
        <v>9992</v>
      </c>
      <c r="C9993" s="19">
        <f t="shared" ca="1" si="625"/>
        <v>55922</v>
      </c>
      <c r="D9993" s="29">
        <f t="shared" ca="1" si="627"/>
        <v>0</v>
      </c>
      <c r="E9993" s="29">
        <f ca="1">IF(C9993&lt;Calculator!$D$26,0,IF(DAY($C9993)=1,IF(D9993-Calculator!$G$24&gt;0,Calculator!$G$24,D9993),0))</f>
        <v>0</v>
      </c>
      <c r="F9993" s="29">
        <f ca="1">IF(E9993&gt;0,D9993*Calculator!$G$22/12,0)</f>
        <v>0</v>
      </c>
      <c r="G9993" s="29">
        <f ca="1">IF(E9993&gt;0,(IFERROR(-PMT(Calculator!$G$22/12,Calculator!$G$23*12,Calculator!$G$20),0))-F9993,0)</f>
        <v>0</v>
      </c>
      <c r="H9993" s="29">
        <f t="shared" ca="1" si="628"/>
        <v>0</v>
      </c>
      <c r="I9993" s="29">
        <f t="shared" ca="1" si="626"/>
        <v>0</v>
      </c>
      <c r="J9993" s="30">
        <f>Calculator!$G$40</f>
        <v>6.5000000000000002E-2</v>
      </c>
      <c r="K9993" s="29">
        <f ca="1">IF(C9993&gt;=Calculator!$G$27,IF(DAY($C9993)=1,Calculator!$G$34/2,IF(DAY($C9993)=15,Calculator!$G$34/2,0)),0)</f>
        <v>0</v>
      </c>
      <c r="L9993" s="29">
        <f ca="1">IF(DAY($C9993)=28,IF(H9993=0,0,Calculator!$G$35),0)</f>
        <v>0</v>
      </c>
      <c r="M9993" s="29">
        <f ca="1">IF(I9993&gt;0,IF(DAY($C9993)=1,SUM(INDIRECT("I"&amp;(ROW(C9992)-DAY(C9992))):I9992),0),0)</f>
        <v>0</v>
      </c>
      <c r="N9993" s="29">
        <f ca="1">IF(C9993&lt;Calculator!$G$27,0,IF(C9993=Calculator!$G$27,Calculator!$G$39,IF(H9993-K9993&lt;=0,IF(D9993&gt;Calculator!$G$39,IF(H9993-K9993+E9993+L9993+M9993+Calculator!$G$39&gt;Calculator!$G$39,Calculator!$G$39-(H9993+E9993+L9993+M9993-K9993),Calculator!$G$39),D9993),0)))</f>
        <v>0</v>
      </c>
    </row>
    <row r="9994" spans="1:14" ht="15.75" thickBot="1">
      <c r="A9994" s="33" t="str">
        <f ca="1">IF(C9994=Calculator!$H$27,"F",IF(Daily!D9994+Daily!H9994=0,IF(D9993+H9993&gt;0,"L",""),""))</f>
        <v/>
      </c>
      <c r="B9994" s="34">
        <v>9993</v>
      </c>
      <c r="C9994" s="19">
        <f t="shared" ca="1" si="625"/>
        <v>55923</v>
      </c>
      <c r="D9994" s="29">
        <f t="shared" ca="1" si="627"/>
        <v>0</v>
      </c>
      <c r="E9994" s="29">
        <f ca="1">IF(C9994&lt;Calculator!$D$26,0,IF(DAY($C9994)=1,IF(D9994-Calculator!$G$24&gt;0,Calculator!$G$24,D9994),0))</f>
        <v>0</v>
      </c>
      <c r="F9994" s="29">
        <f ca="1">IF(E9994&gt;0,D9994*Calculator!$G$22/12,0)</f>
        <v>0</v>
      </c>
      <c r="G9994" s="29">
        <f ca="1">IF(E9994&gt;0,(IFERROR(-PMT(Calculator!$G$22/12,Calculator!$G$23*12,Calculator!$G$20),0))-F9994,0)</f>
        <v>0</v>
      </c>
      <c r="H9994" s="29">
        <f t="shared" ca="1" si="628"/>
        <v>0</v>
      </c>
      <c r="I9994" s="29">
        <f t="shared" ca="1" si="626"/>
        <v>0</v>
      </c>
      <c r="J9994" s="30">
        <f>Calculator!$G$40</f>
        <v>6.5000000000000002E-2</v>
      </c>
      <c r="K9994" s="29">
        <f ca="1">IF(C9994&gt;=Calculator!$G$27,IF(DAY($C9994)=1,Calculator!$G$34/2,IF(DAY($C9994)=15,Calculator!$G$34/2,0)),0)</f>
        <v>0</v>
      </c>
      <c r="L9994" s="29">
        <f ca="1">IF(DAY($C9994)=28,IF(H9994=0,0,Calculator!$G$35),0)</f>
        <v>0</v>
      </c>
      <c r="M9994" s="29">
        <f ca="1">IF(I9994&gt;0,IF(DAY($C9994)=1,SUM(INDIRECT("I"&amp;(ROW(C9993)-DAY(C9993))):I9993),0),0)</f>
        <v>0</v>
      </c>
      <c r="N9994" s="29">
        <f ca="1">IF(C9994&lt;Calculator!$G$27,0,IF(C9994=Calculator!$G$27,Calculator!$G$39,IF(H9994-K9994&lt;=0,IF(D9994&gt;Calculator!$G$39,IF(H9994-K9994+E9994+L9994+M9994+Calculator!$G$39&gt;Calculator!$G$39,Calculator!$G$39-(H9994+E9994+L9994+M9994-K9994),Calculator!$G$39),D9994),0)))</f>
        <v>0</v>
      </c>
    </row>
    <row r="9995" spans="1:14" ht="15.75" thickBot="1">
      <c r="A9995" s="33" t="str">
        <f ca="1">IF(C9995=Calculator!$H$27,"F",IF(Daily!D9995+Daily!H9995=0,IF(D9994+H9994&gt;0,"L",""),""))</f>
        <v/>
      </c>
      <c r="B9995" s="34">
        <v>9994</v>
      </c>
      <c r="C9995" s="19">
        <f t="shared" ca="1" si="625"/>
        <v>55924</v>
      </c>
      <c r="D9995" s="29">
        <f t="shared" ca="1" si="627"/>
        <v>0</v>
      </c>
      <c r="E9995" s="29">
        <f ca="1">IF(C9995&lt;Calculator!$D$26,0,IF(DAY($C9995)=1,IF(D9995-Calculator!$G$24&gt;0,Calculator!$G$24,D9995),0))</f>
        <v>0</v>
      </c>
      <c r="F9995" s="29">
        <f ca="1">IF(E9995&gt;0,D9995*Calculator!$G$22/12,0)</f>
        <v>0</v>
      </c>
      <c r="G9995" s="29">
        <f ca="1">IF(E9995&gt;0,(IFERROR(-PMT(Calculator!$G$22/12,Calculator!$G$23*12,Calculator!$G$20),0))-F9995,0)</f>
        <v>0</v>
      </c>
      <c r="H9995" s="29">
        <f t="shared" ca="1" si="628"/>
        <v>0</v>
      </c>
      <c r="I9995" s="29">
        <f t="shared" ca="1" si="626"/>
        <v>0</v>
      </c>
      <c r="J9995" s="30">
        <f>Calculator!$G$40</f>
        <v>6.5000000000000002E-2</v>
      </c>
      <c r="K9995" s="29">
        <f ca="1">IF(C9995&gt;=Calculator!$G$27,IF(DAY($C9995)=1,Calculator!$G$34/2,IF(DAY($C9995)=15,Calculator!$G$34/2,0)),0)</f>
        <v>0</v>
      </c>
      <c r="L9995" s="29">
        <f ca="1">IF(DAY($C9995)=28,IF(H9995=0,0,Calculator!$G$35),0)</f>
        <v>0</v>
      </c>
      <c r="M9995" s="29">
        <f ca="1">IF(I9995&gt;0,IF(DAY($C9995)=1,SUM(INDIRECT("I"&amp;(ROW(C9994)-DAY(C9994))):I9994),0),0)</f>
        <v>0</v>
      </c>
      <c r="N9995" s="29">
        <f ca="1">IF(C9995&lt;Calculator!$G$27,0,IF(C9995=Calculator!$G$27,Calculator!$G$39,IF(H9995-K9995&lt;=0,IF(D9995&gt;Calculator!$G$39,IF(H9995-K9995+E9995+L9995+M9995+Calculator!$G$39&gt;Calculator!$G$39,Calculator!$G$39-(H9995+E9995+L9995+M9995-K9995),Calculator!$G$39),D9995),0)))</f>
        <v>0</v>
      </c>
    </row>
    <row r="9996" spans="1:14" ht="15.75" thickBot="1">
      <c r="A9996" s="33" t="str">
        <f ca="1">IF(C9996=Calculator!$H$27,"F",IF(Daily!D9996+Daily!H9996=0,IF(D9995+H9995&gt;0,"L",""),""))</f>
        <v/>
      </c>
      <c r="B9996" s="34">
        <v>9995</v>
      </c>
      <c r="C9996" s="19">
        <f t="shared" ca="1" si="625"/>
        <v>55925</v>
      </c>
      <c r="D9996" s="29">
        <f t="shared" ca="1" si="627"/>
        <v>0</v>
      </c>
      <c r="E9996" s="29">
        <f ca="1">IF(C9996&lt;Calculator!$D$26,0,IF(DAY($C9996)=1,IF(D9996-Calculator!$G$24&gt;0,Calculator!$G$24,D9996),0))</f>
        <v>0</v>
      </c>
      <c r="F9996" s="29">
        <f ca="1">IF(E9996&gt;0,D9996*Calculator!$G$22/12,0)</f>
        <v>0</v>
      </c>
      <c r="G9996" s="29">
        <f ca="1">IF(E9996&gt;0,(IFERROR(-PMT(Calculator!$G$22/12,Calculator!$G$23*12,Calculator!$G$20),0))-F9996,0)</f>
        <v>0</v>
      </c>
      <c r="H9996" s="29">
        <f t="shared" ca="1" si="628"/>
        <v>0</v>
      </c>
      <c r="I9996" s="29">
        <f t="shared" ca="1" si="626"/>
        <v>0</v>
      </c>
      <c r="J9996" s="30">
        <f>Calculator!$G$40</f>
        <v>6.5000000000000002E-2</v>
      </c>
      <c r="K9996" s="29">
        <f ca="1">IF(C9996&gt;=Calculator!$G$27,IF(DAY($C9996)=1,Calculator!$G$34/2,IF(DAY($C9996)=15,Calculator!$G$34/2,0)),0)</f>
        <v>0</v>
      </c>
      <c r="L9996" s="29">
        <f ca="1">IF(DAY($C9996)=28,IF(H9996=0,0,Calculator!$G$35),0)</f>
        <v>0</v>
      </c>
      <c r="M9996" s="29">
        <f ca="1">IF(I9996&gt;0,IF(DAY($C9996)=1,SUM(INDIRECT("I"&amp;(ROW(C9995)-DAY(C9995))):I9995),0),0)</f>
        <v>0</v>
      </c>
      <c r="N9996" s="29">
        <f ca="1">IF(C9996&lt;Calculator!$G$27,0,IF(C9996=Calculator!$G$27,Calculator!$G$39,IF(H9996-K9996&lt;=0,IF(D9996&gt;Calculator!$G$39,IF(H9996-K9996+E9996+L9996+M9996+Calculator!$G$39&gt;Calculator!$G$39,Calculator!$G$39-(H9996+E9996+L9996+M9996-K9996),Calculator!$G$39),D9996),0)))</f>
        <v>0</v>
      </c>
    </row>
    <row r="9997" spans="1:14" ht="15.75" thickBot="1">
      <c r="A9997" s="33" t="str">
        <f ca="1">IF(C9997=Calculator!$H$27,"F",IF(Daily!D9997+Daily!H9997=0,IF(D9996+H9996&gt;0,"L",""),""))</f>
        <v/>
      </c>
      <c r="B9997" s="34">
        <v>9996</v>
      </c>
      <c r="C9997" s="19">
        <f t="shared" ca="1" si="625"/>
        <v>55926</v>
      </c>
      <c r="D9997" s="29">
        <f t="shared" ca="1" si="627"/>
        <v>0</v>
      </c>
      <c r="E9997" s="29">
        <f ca="1">IF(C9997&lt;Calculator!$D$26,0,IF(DAY($C9997)=1,IF(D9997-Calculator!$G$24&gt;0,Calculator!$G$24,D9997),0))</f>
        <v>0</v>
      </c>
      <c r="F9997" s="29">
        <f ca="1">IF(E9997&gt;0,D9997*Calculator!$G$22/12,0)</f>
        <v>0</v>
      </c>
      <c r="G9997" s="29">
        <f ca="1">IF(E9997&gt;0,(IFERROR(-PMT(Calculator!$G$22/12,Calculator!$G$23*12,Calculator!$G$20),0))-F9997,0)</f>
        <v>0</v>
      </c>
      <c r="H9997" s="29">
        <f t="shared" ca="1" si="628"/>
        <v>0</v>
      </c>
      <c r="I9997" s="29">
        <f t="shared" ca="1" si="626"/>
        <v>0</v>
      </c>
      <c r="J9997" s="30">
        <f>Calculator!$G$40</f>
        <v>6.5000000000000002E-2</v>
      </c>
      <c r="K9997" s="29">
        <f ca="1">IF(C9997&gt;=Calculator!$G$27,IF(DAY($C9997)=1,Calculator!$G$34/2,IF(DAY($C9997)=15,Calculator!$G$34/2,0)),0)</f>
        <v>0</v>
      </c>
      <c r="L9997" s="29">
        <f ca="1">IF(DAY($C9997)=28,IF(H9997=0,0,Calculator!$G$35),0)</f>
        <v>0</v>
      </c>
      <c r="M9997" s="29">
        <f ca="1">IF(I9997&gt;0,IF(DAY($C9997)=1,SUM(INDIRECT("I"&amp;(ROW(C9996)-DAY(C9996))):I9996),0),0)</f>
        <v>0</v>
      </c>
      <c r="N9997" s="29">
        <f ca="1">IF(C9997&lt;Calculator!$G$27,0,IF(C9997=Calculator!$G$27,Calculator!$G$39,IF(H9997-K9997&lt;=0,IF(D9997&gt;Calculator!$G$39,IF(H9997-K9997+E9997+L9997+M9997+Calculator!$G$39&gt;Calculator!$G$39,Calculator!$G$39-(H9997+E9997+L9997+M9997-K9997),Calculator!$G$39),D9997),0)))</f>
        <v>0</v>
      </c>
    </row>
    <row r="9998" spans="1:14" ht="15.75" thickBot="1">
      <c r="A9998" s="33" t="str">
        <f ca="1">IF(C9998=Calculator!$H$27,"F",IF(Daily!D9998+Daily!H9998=0,IF(D9997+H9997&gt;0,"L",""),""))</f>
        <v/>
      </c>
      <c r="B9998" s="34">
        <v>9997</v>
      </c>
      <c r="C9998" s="19">
        <f t="shared" ca="1" si="625"/>
        <v>55927</v>
      </c>
      <c r="D9998" s="29">
        <f t="shared" ca="1" si="627"/>
        <v>0</v>
      </c>
      <c r="E9998" s="29">
        <f ca="1">IF(C9998&lt;Calculator!$D$26,0,IF(DAY($C9998)=1,IF(D9998-Calculator!$G$24&gt;0,Calculator!$G$24,D9998),0))</f>
        <v>0</v>
      </c>
      <c r="F9998" s="29">
        <f ca="1">IF(E9998&gt;0,D9998*Calculator!$G$22/12,0)</f>
        <v>0</v>
      </c>
      <c r="G9998" s="29">
        <f ca="1">IF(E9998&gt;0,(IFERROR(-PMT(Calculator!$G$22/12,Calculator!$G$23*12,Calculator!$G$20),0))-F9998,0)</f>
        <v>0</v>
      </c>
      <c r="H9998" s="29">
        <f t="shared" ca="1" si="628"/>
        <v>0</v>
      </c>
      <c r="I9998" s="29">
        <f t="shared" ca="1" si="626"/>
        <v>0</v>
      </c>
      <c r="J9998" s="30">
        <f>Calculator!$G$40</f>
        <v>6.5000000000000002E-2</v>
      </c>
      <c r="K9998" s="29">
        <f ca="1">IF(C9998&gt;=Calculator!$G$27,IF(DAY($C9998)=1,Calculator!$G$34/2,IF(DAY($C9998)=15,Calculator!$G$34/2,0)),0)</f>
        <v>0</v>
      </c>
      <c r="L9998" s="29">
        <f ca="1">IF(DAY($C9998)=28,IF(H9998=0,0,Calculator!$G$35),0)</f>
        <v>0</v>
      </c>
      <c r="M9998" s="29">
        <f ca="1">IF(I9998&gt;0,IF(DAY($C9998)=1,SUM(INDIRECT("I"&amp;(ROW(C9997)-DAY(C9997))):I9997),0),0)</f>
        <v>0</v>
      </c>
      <c r="N9998" s="29">
        <f ca="1">IF(C9998&lt;Calculator!$G$27,0,IF(C9998=Calculator!$G$27,Calculator!$G$39,IF(H9998-K9998&lt;=0,IF(D9998&gt;Calculator!$G$39,IF(H9998-K9998+E9998+L9998+M9998+Calculator!$G$39&gt;Calculator!$G$39,Calculator!$G$39-(H9998+E9998+L9998+M9998-K9998),Calculator!$G$39),D9998),0)))</f>
        <v>0</v>
      </c>
    </row>
    <row r="9999" spans="1:14" ht="15.75" thickBot="1">
      <c r="A9999" s="33" t="str">
        <f ca="1">IF(C9999=Calculator!$H$27,"F",IF(Daily!D9999+Daily!H9999=0,IF(D9998+H9998&gt;0,"L",""),""))</f>
        <v/>
      </c>
      <c r="B9999" s="34">
        <v>9998</v>
      </c>
      <c r="C9999" s="19">
        <f t="shared" ca="1" si="625"/>
        <v>55928</v>
      </c>
      <c r="D9999" s="29">
        <f t="shared" ca="1" si="627"/>
        <v>0</v>
      </c>
      <c r="E9999" s="29">
        <f ca="1">IF(C9999&lt;Calculator!$D$26,0,IF(DAY($C9999)=1,IF(D9999-Calculator!$G$24&gt;0,Calculator!$G$24,D9999),0))</f>
        <v>0</v>
      </c>
      <c r="F9999" s="29">
        <f ca="1">IF(E9999&gt;0,D9999*Calculator!$G$22/12,0)</f>
        <v>0</v>
      </c>
      <c r="G9999" s="29">
        <f ca="1">IF(E9999&gt;0,(IFERROR(-PMT(Calculator!$G$22/12,Calculator!$G$23*12,Calculator!$G$20),0))-F9999,0)</f>
        <v>0</v>
      </c>
      <c r="H9999" s="29">
        <f t="shared" ca="1" si="628"/>
        <v>0</v>
      </c>
      <c r="I9999" s="29">
        <f t="shared" ca="1" si="626"/>
        <v>0</v>
      </c>
      <c r="J9999" s="30">
        <f>Calculator!$G$40</f>
        <v>6.5000000000000002E-2</v>
      </c>
      <c r="K9999" s="29">
        <f ca="1">IF(C9999&gt;=Calculator!$G$27,IF(DAY($C9999)=1,Calculator!$G$34/2,IF(DAY($C9999)=15,Calculator!$G$34/2,0)),0)</f>
        <v>0</v>
      </c>
      <c r="L9999" s="29">
        <f ca="1">IF(DAY($C9999)=28,IF(H9999=0,0,Calculator!$G$35),0)</f>
        <v>0</v>
      </c>
      <c r="M9999" s="29">
        <f ca="1">IF(I9999&gt;0,IF(DAY($C9999)=1,SUM(INDIRECT("I"&amp;(ROW(C9998)-DAY(C9998))):I9998),0),0)</f>
        <v>0</v>
      </c>
      <c r="N9999" s="29">
        <f ca="1">IF(C9999&lt;Calculator!$G$27,0,IF(C9999=Calculator!$G$27,Calculator!$G$39,IF(H9999-K9999&lt;=0,IF(D9999&gt;Calculator!$G$39,IF(H9999-K9999+E9999+L9999+M9999+Calculator!$G$39&gt;Calculator!$G$39,Calculator!$G$39-(H9999+E9999+L9999+M9999-K9999),Calculator!$G$39),D9999),0)))</f>
        <v>0</v>
      </c>
    </row>
    <row r="10000" spans="1:14" ht="15.75" thickBot="1">
      <c r="A10000" s="33" t="str">
        <f ca="1">IF(C10000=Calculator!$H$27,"F",IF(Daily!D10000+Daily!H10000=0,IF(D9999+H9999&gt;0,"L",""),""))</f>
        <v/>
      </c>
      <c r="B10000" s="34">
        <v>9999</v>
      </c>
      <c r="C10000" s="19">
        <f t="shared" ca="1" si="625"/>
        <v>55929</v>
      </c>
      <c r="D10000" s="29">
        <f t="shared" ca="1" si="627"/>
        <v>0</v>
      </c>
      <c r="E10000" s="29">
        <f ca="1">IF(C10000&lt;Calculator!$D$26,0,IF(DAY($C10000)=1,IF(D10000-Calculator!$G$24&gt;0,Calculator!$G$24,D10000),0))</f>
        <v>0</v>
      </c>
      <c r="F10000" s="29">
        <f ca="1">IF(E10000&gt;0,D10000*Calculator!$G$22/12,0)</f>
        <v>0</v>
      </c>
      <c r="G10000" s="29">
        <f ca="1">IF(E10000&gt;0,(IFERROR(-PMT(Calculator!$G$22/12,Calculator!$G$23*12,Calculator!$G$20),0))-F10000,0)</f>
        <v>0</v>
      </c>
      <c r="H10000" s="29">
        <f t="shared" ca="1" si="628"/>
        <v>0</v>
      </c>
      <c r="I10000" s="29">
        <f t="shared" ca="1" si="626"/>
        <v>0</v>
      </c>
      <c r="J10000" s="30">
        <f>Calculator!$G$40</f>
        <v>6.5000000000000002E-2</v>
      </c>
      <c r="K10000" s="29">
        <f ca="1">IF(C10000&gt;=Calculator!$G$27,IF(DAY($C10000)=1,Calculator!$G$34/2,IF(DAY($C10000)=15,Calculator!$G$34/2,0)),0)</f>
        <v>0</v>
      </c>
      <c r="L10000" s="29">
        <f ca="1">IF(DAY($C10000)=28,IF(H10000=0,0,Calculator!$G$35),0)</f>
        <v>0</v>
      </c>
      <c r="M10000" s="29">
        <f ca="1">IF(I10000&gt;0,IF(DAY($C10000)=1,SUM(INDIRECT("I"&amp;(ROW(C9999)-DAY(C9999))):I9999),0),0)</f>
        <v>0</v>
      </c>
      <c r="N10000" s="29">
        <f ca="1">IF(C10000&lt;Calculator!$G$27,0,IF(C10000=Calculator!$G$27,Calculator!$G$39,IF(H10000-K10000&lt;=0,IF(D10000&gt;Calculator!$G$39,IF(H10000-K10000+E10000+L10000+M10000+Calculator!$G$39&gt;Calculator!$G$39,Calculator!$G$39-(H10000+E10000+L10000+M10000-K10000),Calculator!$G$39),D10000),0)))</f>
        <v>0</v>
      </c>
    </row>
    <row r="10001" spans="1:14" ht="15.75" thickBot="1">
      <c r="A10001" s="33" t="str">
        <f ca="1">IF(C10001=Calculator!$H$27,"F",IF(Daily!D10001+Daily!H10001=0,IF(D10000+H10000&gt;0,"L",""),""))</f>
        <v/>
      </c>
      <c r="B10001" s="34">
        <v>10000</v>
      </c>
      <c r="C10001" s="19">
        <f t="shared" ca="1" si="625"/>
        <v>55930</v>
      </c>
      <c r="D10001" s="29">
        <f t="shared" ca="1" si="627"/>
        <v>0</v>
      </c>
      <c r="E10001" s="29">
        <f ca="1">IF(C10001&lt;Calculator!$D$26,0,IF(DAY($C10001)=1,IF(D10001-Calculator!$G$24&gt;0,Calculator!$G$24,D10001),0))</f>
        <v>0</v>
      </c>
      <c r="F10001" s="29">
        <f ca="1">IF(E10001&gt;0,D10001*Calculator!$G$22/12,0)</f>
        <v>0</v>
      </c>
      <c r="G10001" s="29">
        <f ca="1">IF(E10001&gt;0,(IFERROR(-PMT(Calculator!$G$22/12,Calculator!$G$23*12,Calculator!$G$20),0))-F10001,0)</f>
        <v>0</v>
      </c>
      <c r="H10001" s="29">
        <f t="shared" ca="1" si="628"/>
        <v>0</v>
      </c>
      <c r="I10001" s="29">
        <f t="shared" ca="1" si="626"/>
        <v>0</v>
      </c>
      <c r="J10001" s="30">
        <f>Calculator!$G$40</f>
        <v>6.5000000000000002E-2</v>
      </c>
      <c r="K10001" s="29">
        <f ca="1">IF(C10001&gt;=Calculator!$G$27,IF(DAY($C10001)=1,Calculator!$G$34/2,IF(DAY($C10001)=15,Calculator!$G$34/2,0)),0)</f>
        <v>4500</v>
      </c>
      <c r="L10001" s="29">
        <f ca="1">IF(DAY($C10001)=28,IF(H10001=0,0,Calculator!$G$35),0)</f>
        <v>0</v>
      </c>
      <c r="M10001" s="29">
        <f ca="1">IF(I10001&gt;0,IF(DAY($C10001)=1,SUM(INDIRECT("I"&amp;(ROW(C10000)-DAY(C10000))):I10000),0),0)</f>
        <v>0</v>
      </c>
      <c r="N10001" s="29">
        <f ca="1">IF(C10001&lt;Calculator!$G$27,0,IF(C10001=Calculator!$G$27,Calculator!$G$39,IF(H10001-K10001&lt;=0,IF(D10001&gt;Calculator!$G$39,IF(H10001-K10001+E10001+L10001+M10001+Calculator!$G$39&gt;Calculator!$G$39,Calculator!$G$39-(H10001+E10001+L10001+M10001-K10001),Calculator!$G$39),D10001),0)))</f>
        <v>0</v>
      </c>
    </row>
    <row r="10002" spans="1:14" ht="15.75" thickBot="1">
      <c r="A10002" s="33" t="str">
        <f ca="1">IF(C10002=Calculator!$H$27,"F",IF(Daily!D10002+Daily!H10002=0,IF(D10001+H10001&gt;0,"L",""),""))</f>
        <v/>
      </c>
      <c r="B10002" s="34">
        <v>10001</v>
      </c>
      <c r="C10002" s="19">
        <f t="shared" ca="1" si="625"/>
        <v>55931</v>
      </c>
      <c r="D10002" s="29">
        <f t="shared" ca="1" si="627"/>
        <v>0</v>
      </c>
      <c r="E10002" s="29">
        <f ca="1">IF(C10002&lt;Calculator!$D$26,0,IF(DAY($C10002)=1,IF(D10002-Calculator!$G$24&gt;0,Calculator!$G$24,D10002),0))</f>
        <v>0</v>
      </c>
      <c r="F10002" s="29">
        <f ca="1">IF(E10002&gt;0,D10002*Calculator!$G$22/12,0)</f>
        <v>0</v>
      </c>
      <c r="G10002" s="29">
        <f ca="1">IF(E10002&gt;0,(IFERROR(-PMT(Calculator!$G$22/12,Calculator!$G$23*12,Calculator!$G$20),0))-F10002,0)</f>
        <v>0</v>
      </c>
      <c r="H10002" s="29">
        <f t="shared" ca="1" si="628"/>
        <v>0</v>
      </c>
      <c r="I10002" s="29">
        <f t="shared" ca="1" si="626"/>
        <v>0</v>
      </c>
      <c r="J10002" s="30">
        <f>Calculator!$G$40</f>
        <v>6.5000000000000002E-2</v>
      </c>
      <c r="K10002" s="29">
        <f ca="1">IF(C10002&gt;=Calculator!$G$27,IF(DAY($C10002)=1,Calculator!$G$34/2,IF(DAY($C10002)=15,Calculator!$G$34/2,0)),0)</f>
        <v>0</v>
      </c>
      <c r="L10002" s="29">
        <f ca="1">IF(DAY($C10002)=28,IF(H10002=0,0,Calculator!$G$35),0)</f>
        <v>0</v>
      </c>
      <c r="M10002" s="29">
        <f ca="1">IF(I10002&gt;0,IF(DAY($C10002)=1,SUM(INDIRECT("I"&amp;(ROW(C10001)-DAY(C10001))):I10001),0),0)</f>
        <v>0</v>
      </c>
      <c r="N10002" s="29">
        <f ca="1">IF(C10002&lt;Calculator!$G$27,0,IF(C10002=Calculator!$G$27,Calculator!$G$39,IF(H10002-K10002&lt;=0,IF(D10002&gt;Calculator!$G$39,IF(H10002-K10002+E10002+L10002+M10002+Calculator!$G$39&gt;Calculator!$G$39,Calculator!$G$39-(H10002+E10002+L10002+M10002-K10002),Calculator!$G$39),D10002),0)))</f>
        <v>0</v>
      </c>
    </row>
    <row r="10003" spans="1:14" ht="15.75" thickBot="1">
      <c r="A10003" s="33" t="str">
        <f ca="1">IF(C10003=Calculator!$H$27,"F",IF(Daily!D10003+Daily!H10003=0,IF(D10002+H10002&gt;0,"L",""),""))</f>
        <v/>
      </c>
      <c r="B10003" s="34">
        <v>10002</v>
      </c>
      <c r="C10003" s="19">
        <f t="shared" ca="1" si="625"/>
        <v>55932</v>
      </c>
      <c r="D10003" s="29">
        <f t="shared" ca="1" si="627"/>
        <v>0</v>
      </c>
      <c r="E10003" s="29">
        <f ca="1">IF(C10003&lt;Calculator!$D$26,0,IF(DAY($C10003)=1,IF(D10003-Calculator!$G$24&gt;0,Calculator!$G$24,D10003),0))</f>
        <v>0</v>
      </c>
      <c r="F10003" s="29">
        <f ca="1">IF(E10003&gt;0,D10003*Calculator!$G$22/12,0)</f>
        <v>0</v>
      </c>
      <c r="G10003" s="29">
        <f ca="1">IF(E10003&gt;0,(IFERROR(-PMT(Calculator!$G$22/12,Calculator!$G$23*12,Calculator!$G$20),0))-F10003,0)</f>
        <v>0</v>
      </c>
      <c r="H10003" s="29">
        <f t="shared" ca="1" si="628"/>
        <v>0</v>
      </c>
      <c r="I10003" s="29">
        <f t="shared" ca="1" si="626"/>
        <v>0</v>
      </c>
      <c r="J10003" s="30">
        <f>Calculator!$G$40</f>
        <v>6.5000000000000002E-2</v>
      </c>
      <c r="K10003" s="29">
        <f ca="1">IF(C10003&gt;=Calculator!$G$27,IF(DAY($C10003)=1,Calculator!$G$34/2,IF(DAY($C10003)=15,Calculator!$G$34/2,0)),0)</f>
        <v>0</v>
      </c>
      <c r="L10003" s="29">
        <f ca="1">IF(DAY($C10003)=28,IF(H10003=0,0,Calculator!$G$35),0)</f>
        <v>0</v>
      </c>
      <c r="M10003" s="29">
        <f ca="1">IF(I10003&gt;0,IF(DAY($C10003)=1,SUM(INDIRECT("I"&amp;(ROW(C10002)-DAY(C10002))):I10002),0),0)</f>
        <v>0</v>
      </c>
      <c r="N10003" s="29">
        <f ca="1">IF(C10003&lt;Calculator!$G$27,0,IF(C10003=Calculator!$G$27,Calculator!$G$39,IF(H10003-K10003&lt;=0,IF(D10003&gt;Calculator!$G$39,IF(H10003-K10003+E10003+L10003+M10003+Calculator!$G$39&gt;Calculator!$G$39,Calculator!$G$39-(H10003+E10003+L10003+M10003-K10003),Calculator!$G$39),D10003),0)))</f>
        <v>0</v>
      </c>
    </row>
    <row r="10004" spans="1:14" ht="15.75" thickBot="1">
      <c r="A10004" s="33" t="str">
        <f ca="1">IF(C10004=Calculator!$H$27,"F",IF(Daily!D10004+Daily!H10004=0,IF(D10003+H10003&gt;0,"L",""),""))</f>
        <v/>
      </c>
      <c r="B10004" s="34">
        <v>10003</v>
      </c>
      <c r="C10004" s="19">
        <f t="shared" ca="1" si="625"/>
        <v>55933</v>
      </c>
      <c r="D10004" s="29">
        <f t="shared" ca="1" si="627"/>
        <v>0</v>
      </c>
      <c r="E10004" s="29">
        <f ca="1">IF(C10004&lt;Calculator!$D$26,0,IF(DAY($C10004)=1,IF(D10004-Calculator!$G$24&gt;0,Calculator!$G$24,D10004),0))</f>
        <v>0</v>
      </c>
      <c r="F10004" s="29">
        <f ca="1">IF(E10004&gt;0,D10004*Calculator!$G$22/12,0)</f>
        <v>0</v>
      </c>
      <c r="G10004" s="29">
        <f ca="1">IF(E10004&gt;0,(IFERROR(-PMT(Calculator!$G$22/12,Calculator!$G$23*12,Calculator!$G$20),0))-F10004,0)</f>
        <v>0</v>
      </c>
      <c r="H10004" s="29">
        <f t="shared" ca="1" si="628"/>
        <v>0</v>
      </c>
      <c r="I10004" s="29">
        <f t="shared" ca="1" si="626"/>
        <v>0</v>
      </c>
      <c r="J10004" s="30">
        <f>Calculator!$G$40</f>
        <v>6.5000000000000002E-2</v>
      </c>
      <c r="K10004" s="29">
        <f ca="1">IF(C10004&gt;=Calculator!$G$27,IF(DAY($C10004)=1,Calculator!$G$34/2,IF(DAY($C10004)=15,Calculator!$G$34/2,0)),0)</f>
        <v>0</v>
      </c>
      <c r="L10004" s="29">
        <f ca="1">IF(DAY($C10004)=28,IF(H10004=0,0,Calculator!$G$35),0)</f>
        <v>0</v>
      </c>
      <c r="M10004" s="29">
        <f ca="1">IF(I10004&gt;0,IF(DAY($C10004)=1,SUM(INDIRECT("I"&amp;(ROW(C10003)-DAY(C10003))):I10003),0),0)</f>
        <v>0</v>
      </c>
      <c r="N10004" s="29">
        <f ca="1">IF(C10004&lt;Calculator!$G$27,0,IF(C10004=Calculator!$G$27,Calculator!$G$39,IF(H10004-K10004&lt;=0,IF(D10004&gt;Calculator!$G$39,IF(H10004-K10004+E10004+L10004+M10004+Calculator!$G$39&gt;Calculator!$G$39,Calculator!$G$39-(H10004+E10004+L10004+M10004-K10004),Calculator!$G$39),D10004),0)))</f>
        <v>0</v>
      </c>
    </row>
    <row r="10005" spans="1:14" ht="15.75" thickBot="1">
      <c r="A10005" s="33" t="str">
        <f ca="1">IF(C10005=Calculator!$H$27,"F",IF(Daily!D10005+Daily!H10005=0,IF(D10004+H10004&gt;0,"L",""),""))</f>
        <v/>
      </c>
      <c r="B10005" s="34">
        <v>10004</v>
      </c>
      <c r="C10005" s="19">
        <f t="shared" ca="1" si="625"/>
        <v>55934</v>
      </c>
      <c r="D10005" s="29">
        <f t="shared" ca="1" si="627"/>
        <v>0</v>
      </c>
      <c r="E10005" s="29">
        <f ca="1">IF(C10005&lt;Calculator!$D$26,0,IF(DAY($C10005)=1,IF(D10005-Calculator!$G$24&gt;0,Calculator!$G$24,D10005),0))</f>
        <v>0</v>
      </c>
      <c r="F10005" s="29">
        <f ca="1">IF(E10005&gt;0,D10005*Calculator!$G$22/12,0)</f>
        <v>0</v>
      </c>
      <c r="G10005" s="29">
        <f ca="1">IF(E10005&gt;0,(IFERROR(-PMT(Calculator!$G$22/12,Calculator!$G$23*12,Calculator!$G$20),0))-F10005,0)</f>
        <v>0</v>
      </c>
      <c r="H10005" s="29">
        <f t="shared" ca="1" si="628"/>
        <v>0</v>
      </c>
      <c r="I10005" s="29">
        <f t="shared" ca="1" si="626"/>
        <v>0</v>
      </c>
      <c r="J10005" s="30">
        <f>Calculator!$G$40</f>
        <v>6.5000000000000002E-2</v>
      </c>
      <c r="K10005" s="29">
        <f ca="1">IF(C10005&gt;=Calculator!$G$27,IF(DAY($C10005)=1,Calculator!$G$34/2,IF(DAY($C10005)=15,Calculator!$G$34/2,0)),0)</f>
        <v>0</v>
      </c>
      <c r="L10005" s="29">
        <f ca="1">IF(DAY($C10005)=28,IF(H10005=0,0,Calculator!$G$35),0)</f>
        <v>0</v>
      </c>
      <c r="M10005" s="29">
        <f ca="1">IF(I10005&gt;0,IF(DAY($C10005)=1,SUM(INDIRECT("I"&amp;(ROW(C10004)-DAY(C10004))):I10004),0),0)</f>
        <v>0</v>
      </c>
      <c r="N10005" s="29">
        <f ca="1">IF(C10005&lt;Calculator!$G$27,0,IF(C10005=Calculator!$G$27,Calculator!$G$39,IF(H10005-K10005&lt;=0,IF(D10005&gt;Calculator!$G$39,IF(H10005-K10005+E10005+L10005+M10005+Calculator!$G$39&gt;Calculator!$G$39,Calculator!$G$39-(H10005+E10005+L10005+M10005-K10005),Calculator!$G$39),D10005),0)))</f>
        <v>0</v>
      </c>
    </row>
    <row r="10006" spans="1:14" ht="15.75" thickBot="1">
      <c r="A10006" s="33" t="str">
        <f ca="1">IF(C10006=Calculator!$H$27,"F",IF(Daily!D10006+Daily!H10006=0,IF(D10005+H10005&gt;0,"L",""),""))</f>
        <v/>
      </c>
      <c r="B10006" s="34">
        <v>10005</v>
      </c>
      <c r="C10006" s="19">
        <f t="shared" ca="1" si="625"/>
        <v>55935</v>
      </c>
      <c r="D10006" s="29">
        <f t="shared" ca="1" si="627"/>
        <v>0</v>
      </c>
      <c r="E10006" s="29">
        <f ca="1">IF(C10006&lt;Calculator!$D$26,0,IF(DAY($C10006)=1,IF(D10006-Calculator!$G$24&gt;0,Calculator!$G$24,D10006),0))</f>
        <v>0</v>
      </c>
      <c r="F10006" s="29">
        <f ca="1">IF(E10006&gt;0,D10006*Calculator!$G$22/12,0)</f>
        <v>0</v>
      </c>
      <c r="G10006" s="29">
        <f ca="1">IF(E10006&gt;0,(IFERROR(-PMT(Calculator!$G$22/12,Calculator!$G$23*12,Calculator!$G$20),0))-F10006,0)</f>
        <v>0</v>
      </c>
      <c r="H10006" s="29">
        <f t="shared" ca="1" si="628"/>
        <v>0</v>
      </c>
      <c r="I10006" s="29">
        <f t="shared" ca="1" si="626"/>
        <v>0</v>
      </c>
      <c r="J10006" s="30">
        <f>Calculator!$G$40</f>
        <v>6.5000000000000002E-2</v>
      </c>
      <c r="K10006" s="29">
        <f ca="1">IF(C10006&gt;=Calculator!$G$27,IF(DAY($C10006)=1,Calculator!$G$34/2,IF(DAY($C10006)=15,Calculator!$G$34/2,0)),0)</f>
        <v>0</v>
      </c>
      <c r="L10006" s="29">
        <f ca="1">IF(DAY($C10006)=28,IF(H10006=0,0,Calculator!$G$35),0)</f>
        <v>0</v>
      </c>
      <c r="M10006" s="29">
        <f ca="1">IF(I10006&gt;0,IF(DAY($C10006)=1,SUM(INDIRECT("I"&amp;(ROW(C10005)-DAY(C10005))):I10005),0),0)</f>
        <v>0</v>
      </c>
      <c r="N10006" s="29">
        <f ca="1">IF(C10006&lt;Calculator!$G$27,0,IF(C10006=Calculator!$G$27,Calculator!$G$39,IF(H10006-K10006&lt;=0,IF(D10006&gt;Calculator!$G$39,IF(H10006-K10006+E10006+L10006+M10006+Calculator!$G$39&gt;Calculator!$G$39,Calculator!$G$39-(H10006+E10006+L10006+M10006-K10006),Calculator!$G$39),D10006),0)))</f>
        <v>0</v>
      </c>
    </row>
    <row r="10007" spans="1:14" ht="15.75" thickBot="1">
      <c r="A10007" s="33" t="str">
        <f ca="1">IF(C10007=Calculator!$H$27,"F",IF(Daily!D10007+Daily!H10007=0,IF(D10006+H10006&gt;0,"L",""),""))</f>
        <v/>
      </c>
      <c r="B10007" s="34">
        <v>10006</v>
      </c>
      <c r="C10007" s="19">
        <f t="shared" ca="1" si="625"/>
        <v>55936</v>
      </c>
      <c r="D10007" s="29">
        <f t="shared" ca="1" si="627"/>
        <v>0</v>
      </c>
      <c r="E10007" s="29">
        <f ca="1">IF(C10007&lt;Calculator!$D$26,0,IF(DAY($C10007)=1,IF(D10007-Calculator!$G$24&gt;0,Calculator!$G$24,D10007),0))</f>
        <v>0</v>
      </c>
      <c r="F10007" s="29">
        <f ca="1">IF(E10007&gt;0,D10007*Calculator!$G$22/12,0)</f>
        <v>0</v>
      </c>
      <c r="G10007" s="29">
        <f ca="1">IF(E10007&gt;0,(IFERROR(-PMT(Calculator!$G$22/12,Calculator!$G$23*12,Calculator!$G$20),0))-F10007,0)</f>
        <v>0</v>
      </c>
      <c r="H10007" s="29">
        <f t="shared" ca="1" si="628"/>
        <v>0</v>
      </c>
      <c r="I10007" s="29">
        <f t="shared" ca="1" si="626"/>
        <v>0</v>
      </c>
      <c r="J10007" s="30">
        <f>Calculator!$G$40</f>
        <v>6.5000000000000002E-2</v>
      </c>
      <c r="K10007" s="29">
        <f ca="1">IF(C10007&gt;=Calculator!$G$27,IF(DAY($C10007)=1,Calculator!$G$34/2,IF(DAY($C10007)=15,Calculator!$G$34/2,0)),0)</f>
        <v>0</v>
      </c>
      <c r="L10007" s="29">
        <f ca="1">IF(DAY($C10007)=28,IF(H10007=0,0,Calculator!$G$35),0)</f>
        <v>0</v>
      </c>
      <c r="M10007" s="29">
        <f ca="1">IF(I10007&gt;0,IF(DAY($C10007)=1,SUM(INDIRECT("I"&amp;(ROW(C10006)-DAY(C10006))):I10006),0),0)</f>
        <v>0</v>
      </c>
      <c r="N10007" s="29">
        <f ca="1">IF(C10007&lt;Calculator!$G$27,0,IF(C10007=Calculator!$G$27,Calculator!$G$39,IF(H10007-K10007&lt;=0,IF(D10007&gt;Calculator!$G$39,IF(H10007-K10007+E10007+L10007+M10007+Calculator!$G$39&gt;Calculator!$G$39,Calculator!$G$39-(H10007+E10007+L10007+M10007-K10007),Calculator!$G$39),D10007),0)))</f>
        <v>0</v>
      </c>
    </row>
    <row r="10008" spans="1:14" ht="15.75" thickBot="1">
      <c r="A10008" s="33" t="str">
        <f ca="1">IF(C10008=Calculator!$H$27,"F",IF(Daily!D10008+Daily!H10008=0,IF(D10007+H10007&gt;0,"L",""),""))</f>
        <v/>
      </c>
      <c r="B10008" s="34">
        <v>10007</v>
      </c>
      <c r="C10008" s="19">
        <f t="shared" ca="1" si="625"/>
        <v>55937</v>
      </c>
      <c r="D10008" s="29">
        <f t="shared" ca="1" si="627"/>
        <v>0</v>
      </c>
      <c r="E10008" s="29">
        <f ca="1">IF(C10008&lt;Calculator!$D$26,0,IF(DAY($C10008)=1,IF(D10008-Calculator!$G$24&gt;0,Calculator!$G$24,D10008),0))</f>
        <v>0</v>
      </c>
      <c r="F10008" s="29">
        <f ca="1">IF(E10008&gt;0,D10008*Calculator!$G$22/12,0)</f>
        <v>0</v>
      </c>
      <c r="G10008" s="29">
        <f ca="1">IF(E10008&gt;0,(IFERROR(-PMT(Calculator!$G$22/12,Calculator!$G$23*12,Calculator!$G$20),0))-F10008,0)</f>
        <v>0</v>
      </c>
      <c r="H10008" s="29">
        <f t="shared" ca="1" si="628"/>
        <v>0</v>
      </c>
      <c r="I10008" s="29">
        <f t="shared" ca="1" si="626"/>
        <v>0</v>
      </c>
      <c r="J10008" s="30">
        <f>Calculator!$G$40</f>
        <v>6.5000000000000002E-2</v>
      </c>
      <c r="K10008" s="29">
        <f ca="1">IF(C10008&gt;=Calculator!$G$27,IF(DAY($C10008)=1,Calculator!$G$34/2,IF(DAY($C10008)=15,Calculator!$G$34/2,0)),0)</f>
        <v>0</v>
      </c>
      <c r="L10008" s="29">
        <f ca="1">IF(DAY($C10008)=28,IF(H10008=0,0,Calculator!$G$35),0)</f>
        <v>0</v>
      </c>
      <c r="M10008" s="29">
        <f ca="1">IF(I10008&gt;0,IF(DAY($C10008)=1,SUM(INDIRECT("I"&amp;(ROW(C10007)-DAY(C10007))):I10007),0),0)</f>
        <v>0</v>
      </c>
      <c r="N10008" s="29">
        <f ca="1">IF(C10008&lt;Calculator!$G$27,0,IF(C10008=Calculator!$G$27,Calculator!$G$39,IF(H10008-K10008&lt;=0,IF(D10008&gt;Calculator!$G$39,IF(H10008-K10008+E10008+L10008+M10008+Calculator!$G$39&gt;Calculator!$G$39,Calculator!$G$39-(H10008+E10008+L10008+M10008-K10008),Calculator!$G$39),D10008),0)))</f>
        <v>0</v>
      </c>
    </row>
    <row r="10009" spans="1:14" ht="15.75" thickBot="1">
      <c r="A10009" s="33" t="str">
        <f ca="1">IF(C10009=Calculator!$H$27,"F",IF(Daily!D10009+Daily!H10009=0,IF(D10008+H10008&gt;0,"L",""),""))</f>
        <v/>
      </c>
      <c r="B10009" s="34">
        <v>10008</v>
      </c>
      <c r="C10009" s="19">
        <f t="shared" ca="1" si="625"/>
        <v>55938</v>
      </c>
      <c r="D10009" s="29">
        <f t="shared" ca="1" si="627"/>
        <v>0</v>
      </c>
      <c r="E10009" s="29">
        <f ca="1">IF(C10009&lt;Calculator!$D$26,0,IF(DAY($C10009)=1,IF(D10009-Calculator!$G$24&gt;0,Calculator!$G$24,D10009),0))</f>
        <v>0</v>
      </c>
      <c r="F10009" s="29">
        <f ca="1">IF(E10009&gt;0,D10009*Calculator!$G$22/12,0)</f>
        <v>0</v>
      </c>
      <c r="G10009" s="29">
        <f ca="1">IF(E10009&gt;0,(IFERROR(-PMT(Calculator!$G$22/12,Calculator!$G$23*12,Calculator!$G$20),0))-F10009,0)</f>
        <v>0</v>
      </c>
      <c r="H10009" s="29">
        <f t="shared" ca="1" si="628"/>
        <v>0</v>
      </c>
      <c r="I10009" s="29">
        <f t="shared" ca="1" si="626"/>
        <v>0</v>
      </c>
      <c r="J10009" s="30">
        <f>Calculator!$G$40</f>
        <v>6.5000000000000002E-2</v>
      </c>
      <c r="K10009" s="29">
        <f ca="1">IF(C10009&gt;=Calculator!$G$27,IF(DAY($C10009)=1,Calculator!$G$34/2,IF(DAY($C10009)=15,Calculator!$G$34/2,0)),0)</f>
        <v>0</v>
      </c>
      <c r="L10009" s="29">
        <f ca="1">IF(DAY($C10009)=28,IF(H10009=0,0,Calculator!$G$35),0)</f>
        <v>0</v>
      </c>
      <c r="M10009" s="29">
        <f ca="1">IF(I10009&gt;0,IF(DAY($C10009)=1,SUM(INDIRECT("I"&amp;(ROW(C10008)-DAY(C10008))):I10008),0),0)</f>
        <v>0</v>
      </c>
      <c r="N10009" s="29">
        <f ca="1">IF(C10009&lt;Calculator!$G$27,0,IF(C10009=Calculator!$G$27,Calculator!$G$39,IF(H10009-K10009&lt;=0,IF(D10009&gt;Calculator!$G$39,IF(H10009-K10009+E10009+L10009+M10009+Calculator!$G$39&gt;Calculator!$G$39,Calculator!$G$39-(H10009+E10009+L10009+M10009-K10009),Calculator!$G$39),D10009),0)))</f>
        <v>0</v>
      </c>
    </row>
    <row r="10010" spans="1:14" ht="15.75" thickBot="1">
      <c r="A10010" s="33" t="str">
        <f ca="1">IF(C10010=Calculator!$H$27,"F",IF(Daily!D10010+Daily!H10010=0,IF(D10009+H10009&gt;0,"L",""),""))</f>
        <v/>
      </c>
      <c r="B10010" s="34">
        <v>10009</v>
      </c>
      <c r="C10010" s="19">
        <f t="shared" ca="1" si="625"/>
        <v>55939</v>
      </c>
      <c r="D10010" s="29">
        <f t="shared" ca="1" si="627"/>
        <v>0</v>
      </c>
      <c r="E10010" s="29">
        <f ca="1">IF(C10010&lt;Calculator!$D$26,0,IF(DAY($C10010)=1,IF(D10010-Calculator!$G$24&gt;0,Calculator!$G$24,D10010),0))</f>
        <v>0</v>
      </c>
      <c r="F10010" s="29">
        <f ca="1">IF(E10010&gt;0,D10010*Calculator!$G$22/12,0)</f>
        <v>0</v>
      </c>
      <c r="G10010" s="29">
        <f ca="1">IF(E10010&gt;0,(IFERROR(-PMT(Calculator!$G$22/12,Calculator!$G$23*12,Calculator!$G$20),0))-F10010,0)</f>
        <v>0</v>
      </c>
      <c r="H10010" s="29">
        <f t="shared" ca="1" si="628"/>
        <v>0</v>
      </c>
      <c r="I10010" s="29">
        <f t="shared" ca="1" si="626"/>
        <v>0</v>
      </c>
      <c r="J10010" s="30">
        <f>Calculator!$G$40</f>
        <v>6.5000000000000002E-2</v>
      </c>
      <c r="K10010" s="29">
        <f ca="1">IF(C10010&gt;=Calculator!$G$27,IF(DAY($C10010)=1,Calculator!$G$34/2,IF(DAY($C10010)=15,Calculator!$G$34/2,0)),0)</f>
        <v>0</v>
      </c>
      <c r="L10010" s="29">
        <f ca="1">IF(DAY($C10010)=28,IF(H10010=0,0,Calculator!$G$35),0)</f>
        <v>0</v>
      </c>
      <c r="M10010" s="29">
        <f ca="1">IF(I10010&gt;0,IF(DAY($C10010)=1,SUM(INDIRECT("I"&amp;(ROW(C10009)-DAY(C10009))):I10009),0),0)</f>
        <v>0</v>
      </c>
      <c r="N10010" s="29">
        <f ca="1">IF(C10010&lt;Calculator!$G$27,0,IF(C10010=Calculator!$G$27,Calculator!$G$39,IF(H10010-K10010&lt;=0,IF(D10010&gt;Calculator!$G$39,IF(H10010-K10010+E10010+L10010+M10010+Calculator!$G$39&gt;Calculator!$G$39,Calculator!$G$39-(H10010+E10010+L10010+M10010-K10010),Calculator!$G$39),D10010),0)))</f>
        <v>0</v>
      </c>
    </row>
    <row r="10011" spans="1:14" ht="15.75" thickBot="1">
      <c r="A10011" s="33" t="str">
        <f ca="1">IF(C10011=Calculator!$H$27,"F",IF(Daily!D10011+Daily!H10011=0,IF(D10010+H10010&gt;0,"L",""),""))</f>
        <v/>
      </c>
      <c r="B10011" s="34">
        <v>10010</v>
      </c>
      <c r="C10011" s="19">
        <f t="shared" ca="1" si="625"/>
        <v>55940</v>
      </c>
      <c r="D10011" s="29">
        <f t="shared" ca="1" si="627"/>
        <v>0</v>
      </c>
      <c r="E10011" s="29">
        <f ca="1">IF(C10011&lt;Calculator!$D$26,0,IF(DAY($C10011)=1,IF(D10011-Calculator!$G$24&gt;0,Calculator!$G$24,D10011),0))</f>
        <v>0</v>
      </c>
      <c r="F10011" s="29">
        <f ca="1">IF(E10011&gt;0,D10011*Calculator!$G$22/12,0)</f>
        <v>0</v>
      </c>
      <c r="G10011" s="29">
        <f ca="1">IF(E10011&gt;0,(IFERROR(-PMT(Calculator!$G$22/12,Calculator!$G$23*12,Calculator!$G$20),0))-F10011,0)</f>
        <v>0</v>
      </c>
      <c r="H10011" s="29">
        <f t="shared" ca="1" si="628"/>
        <v>0</v>
      </c>
      <c r="I10011" s="29">
        <f t="shared" ca="1" si="626"/>
        <v>0</v>
      </c>
      <c r="J10011" s="30">
        <f>Calculator!$G$40</f>
        <v>6.5000000000000002E-2</v>
      </c>
      <c r="K10011" s="29">
        <f ca="1">IF(C10011&gt;=Calculator!$G$27,IF(DAY($C10011)=1,Calculator!$G$34/2,IF(DAY($C10011)=15,Calculator!$G$34/2,0)),0)</f>
        <v>0</v>
      </c>
      <c r="L10011" s="29">
        <f ca="1">IF(DAY($C10011)=28,IF(H10011=0,0,Calculator!$G$35),0)</f>
        <v>0</v>
      </c>
      <c r="M10011" s="29">
        <f ca="1">IF(I10011&gt;0,IF(DAY($C10011)=1,SUM(INDIRECT("I"&amp;(ROW(C10010)-DAY(C10010))):I10010),0),0)</f>
        <v>0</v>
      </c>
      <c r="N10011" s="29">
        <f ca="1">IF(C10011&lt;Calculator!$G$27,0,IF(C10011=Calculator!$G$27,Calculator!$G$39,IF(H10011-K10011&lt;=0,IF(D10011&gt;Calculator!$G$39,IF(H10011-K10011+E10011+L10011+M10011+Calculator!$G$39&gt;Calculator!$G$39,Calculator!$G$39-(H10011+E10011+L10011+M10011-K10011),Calculator!$G$39),D10011),0)))</f>
        <v>0</v>
      </c>
    </row>
    <row r="10012" spans="1:14" ht="15.75" thickBot="1">
      <c r="A10012" s="33" t="str">
        <f ca="1">IF(C10012=Calculator!$H$27,"F",IF(Daily!D10012+Daily!H10012=0,IF(D10011+H10011&gt;0,"L",""),""))</f>
        <v/>
      </c>
      <c r="B10012" s="34">
        <v>10011</v>
      </c>
      <c r="C10012" s="19">
        <f t="shared" ca="1" si="625"/>
        <v>55941</v>
      </c>
      <c r="D10012" s="29">
        <f t="shared" ca="1" si="627"/>
        <v>0</v>
      </c>
      <c r="E10012" s="29">
        <f ca="1">IF(C10012&lt;Calculator!$D$26,0,IF(DAY($C10012)=1,IF(D10012-Calculator!$G$24&gt;0,Calculator!$G$24,D10012),0))</f>
        <v>0</v>
      </c>
      <c r="F10012" s="29">
        <f ca="1">IF(E10012&gt;0,D10012*Calculator!$G$22/12,0)</f>
        <v>0</v>
      </c>
      <c r="G10012" s="29">
        <f ca="1">IF(E10012&gt;0,(IFERROR(-PMT(Calculator!$G$22/12,Calculator!$G$23*12,Calculator!$G$20),0))-F10012,0)</f>
        <v>0</v>
      </c>
      <c r="H10012" s="29">
        <f t="shared" ca="1" si="628"/>
        <v>0</v>
      </c>
      <c r="I10012" s="29">
        <f t="shared" ca="1" si="626"/>
        <v>0</v>
      </c>
      <c r="J10012" s="30">
        <f>Calculator!$G$40</f>
        <v>6.5000000000000002E-2</v>
      </c>
      <c r="K10012" s="29">
        <f ca="1">IF(C10012&gt;=Calculator!$G$27,IF(DAY($C10012)=1,Calculator!$G$34/2,IF(DAY($C10012)=15,Calculator!$G$34/2,0)),0)</f>
        <v>0</v>
      </c>
      <c r="L10012" s="29">
        <f ca="1">IF(DAY($C10012)=28,IF(H10012=0,0,Calculator!$G$35),0)</f>
        <v>0</v>
      </c>
      <c r="M10012" s="29">
        <f ca="1">IF(I10012&gt;0,IF(DAY($C10012)=1,SUM(INDIRECT("I"&amp;(ROW(C10011)-DAY(C10011))):I10011),0),0)</f>
        <v>0</v>
      </c>
      <c r="N10012" s="29">
        <f ca="1">IF(C10012&lt;Calculator!$G$27,0,IF(C10012=Calculator!$G$27,Calculator!$G$39,IF(H10012-K10012&lt;=0,IF(D10012&gt;Calculator!$G$39,IF(H10012-K10012+E10012+L10012+M10012+Calculator!$G$39&gt;Calculator!$G$39,Calculator!$G$39-(H10012+E10012+L10012+M10012-K10012),Calculator!$G$39),D10012),0)))</f>
        <v>0</v>
      </c>
    </row>
    <row r="10013" spans="1:14" ht="15.75" thickBot="1">
      <c r="A10013" s="33" t="str">
        <f ca="1">IF(C10013=Calculator!$H$27,"F",IF(Daily!D10013+Daily!H10013=0,IF(D10012+H10012&gt;0,"L",""),""))</f>
        <v/>
      </c>
      <c r="B10013" s="34">
        <v>10012</v>
      </c>
      <c r="C10013" s="19">
        <f t="shared" ca="1" si="625"/>
        <v>55942</v>
      </c>
      <c r="D10013" s="29">
        <f t="shared" ca="1" si="627"/>
        <v>0</v>
      </c>
      <c r="E10013" s="29">
        <f ca="1">IF(C10013&lt;Calculator!$D$26,0,IF(DAY($C10013)=1,IF(D10013-Calculator!$G$24&gt;0,Calculator!$G$24,D10013),0))</f>
        <v>0</v>
      </c>
      <c r="F10013" s="29">
        <f ca="1">IF(E10013&gt;0,D10013*Calculator!$G$22/12,0)</f>
        <v>0</v>
      </c>
      <c r="G10013" s="29">
        <f ca="1">IF(E10013&gt;0,(IFERROR(-PMT(Calculator!$G$22/12,Calculator!$G$23*12,Calculator!$G$20),0))-F10013,0)</f>
        <v>0</v>
      </c>
      <c r="H10013" s="29">
        <f t="shared" ca="1" si="628"/>
        <v>0</v>
      </c>
      <c r="I10013" s="29">
        <f t="shared" ca="1" si="626"/>
        <v>0</v>
      </c>
      <c r="J10013" s="30">
        <f>Calculator!$G$40</f>
        <v>6.5000000000000002E-2</v>
      </c>
      <c r="K10013" s="29">
        <f ca="1">IF(C10013&gt;=Calculator!$G$27,IF(DAY($C10013)=1,Calculator!$G$34/2,IF(DAY($C10013)=15,Calculator!$G$34/2,0)),0)</f>
        <v>0</v>
      </c>
      <c r="L10013" s="29">
        <f ca="1">IF(DAY($C10013)=28,IF(H10013=0,0,Calculator!$G$35),0)</f>
        <v>0</v>
      </c>
      <c r="M10013" s="29">
        <f ca="1">IF(I10013&gt;0,IF(DAY($C10013)=1,SUM(INDIRECT("I"&amp;(ROW(C10012)-DAY(C10012))):I10012),0),0)</f>
        <v>0</v>
      </c>
      <c r="N10013" s="29">
        <f ca="1">IF(C10013&lt;Calculator!$G$27,0,IF(C10013=Calculator!$G$27,Calculator!$G$39,IF(H10013-K10013&lt;=0,IF(D10013&gt;Calculator!$G$39,IF(H10013-K10013+E10013+L10013+M10013+Calculator!$G$39&gt;Calculator!$G$39,Calculator!$G$39-(H10013+E10013+L10013+M10013-K10013),Calculator!$G$39),D10013),0)))</f>
        <v>0</v>
      </c>
    </row>
    <row r="10014" spans="1:14" ht="15.75" thickBot="1">
      <c r="A10014" s="33" t="str">
        <f ca="1">IF(C10014=Calculator!$H$27,"F",IF(Daily!D10014+Daily!H10014=0,IF(D10013+H10013&gt;0,"L",""),""))</f>
        <v/>
      </c>
      <c r="B10014" s="34">
        <v>10013</v>
      </c>
      <c r="C10014" s="19">
        <f t="shared" ca="1" si="625"/>
        <v>55943</v>
      </c>
      <c r="D10014" s="29">
        <f t="shared" ca="1" si="627"/>
        <v>0</v>
      </c>
      <c r="E10014" s="29">
        <f ca="1">IF(C10014&lt;Calculator!$D$26,0,IF(DAY($C10014)=1,IF(D10014-Calculator!$G$24&gt;0,Calculator!$G$24,D10014),0))</f>
        <v>0</v>
      </c>
      <c r="F10014" s="29">
        <f ca="1">IF(E10014&gt;0,D10014*Calculator!$G$22/12,0)</f>
        <v>0</v>
      </c>
      <c r="G10014" s="29">
        <f ca="1">IF(E10014&gt;0,(IFERROR(-PMT(Calculator!$G$22/12,Calculator!$G$23*12,Calculator!$G$20),0))-F10014,0)</f>
        <v>0</v>
      </c>
      <c r="H10014" s="29">
        <f t="shared" ca="1" si="628"/>
        <v>0</v>
      </c>
      <c r="I10014" s="29">
        <f t="shared" ca="1" si="626"/>
        <v>0</v>
      </c>
      <c r="J10014" s="30">
        <f>Calculator!$G$40</f>
        <v>6.5000000000000002E-2</v>
      </c>
      <c r="K10014" s="29">
        <f ca="1">IF(C10014&gt;=Calculator!$G$27,IF(DAY($C10014)=1,Calculator!$G$34/2,IF(DAY($C10014)=15,Calculator!$G$34/2,0)),0)</f>
        <v>0</v>
      </c>
      <c r="L10014" s="29">
        <f ca="1">IF(DAY($C10014)=28,IF(H10014=0,0,Calculator!$G$35),0)</f>
        <v>0</v>
      </c>
      <c r="M10014" s="29">
        <f ca="1">IF(I10014&gt;0,IF(DAY($C10014)=1,SUM(INDIRECT("I"&amp;(ROW(C10013)-DAY(C10013))):I10013),0),0)</f>
        <v>0</v>
      </c>
      <c r="N10014" s="29">
        <f ca="1">IF(C10014&lt;Calculator!$G$27,0,IF(C10014=Calculator!$G$27,Calculator!$G$39,IF(H10014-K10014&lt;=0,IF(D10014&gt;Calculator!$G$39,IF(H10014-K10014+E10014+L10014+M10014+Calculator!$G$39&gt;Calculator!$G$39,Calculator!$G$39-(H10014+E10014+L10014+M10014-K10014),Calculator!$G$39),D10014),0)))</f>
        <v>0</v>
      </c>
    </row>
    <row r="10015" spans="1:14" ht="15.75" thickBot="1">
      <c r="A10015" s="33" t="str">
        <f ca="1">IF(C10015=Calculator!$H$27,"F",IF(Daily!D10015+Daily!H10015=0,IF(D10014+H10014&gt;0,"L",""),""))</f>
        <v/>
      </c>
      <c r="B10015" s="34">
        <v>10014</v>
      </c>
      <c r="C10015" s="19">
        <f t="shared" ca="1" si="625"/>
        <v>55944</v>
      </c>
      <c r="D10015" s="29">
        <f t="shared" ca="1" si="627"/>
        <v>0</v>
      </c>
      <c r="E10015" s="29">
        <f ca="1">IF(C10015&lt;Calculator!$D$26,0,IF(DAY($C10015)=1,IF(D10015-Calculator!$G$24&gt;0,Calculator!$G$24,D10015),0))</f>
        <v>0</v>
      </c>
      <c r="F10015" s="29">
        <f ca="1">IF(E10015&gt;0,D10015*Calculator!$G$22/12,0)</f>
        <v>0</v>
      </c>
      <c r="G10015" s="29">
        <f ca="1">IF(E10015&gt;0,(IFERROR(-PMT(Calculator!$G$22/12,Calculator!$G$23*12,Calculator!$G$20),0))-F10015,0)</f>
        <v>0</v>
      </c>
      <c r="H10015" s="29">
        <f t="shared" ca="1" si="628"/>
        <v>0</v>
      </c>
      <c r="I10015" s="29">
        <f t="shared" ca="1" si="626"/>
        <v>0</v>
      </c>
      <c r="J10015" s="30">
        <f>Calculator!$G$40</f>
        <v>6.5000000000000002E-2</v>
      </c>
      <c r="K10015" s="29">
        <f ca="1">IF(C10015&gt;=Calculator!$G$27,IF(DAY($C10015)=1,Calculator!$G$34/2,IF(DAY($C10015)=15,Calculator!$G$34/2,0)),0)</f>
        <v>4500</v>
      </c>
      <c r="L10015" s="29">
        <f ca="1">IF(DAY($C10015)=28,IF(H10015=0,0,Calculator!$G$35),0)</f>
        <v>0</v>
      </c>
      <c r="M10015" s="29">
        <f ca="1">IF(I10015&gt;0,IF(DAY($C10015)=1,SUM(INDIRECT("I"&amp;(ROW(C10014)-DAY(C10014))):I10014),0),0)</f>
        <v>0</v>
      </c>
      <c r="N10015" s="29">
        <f ca="1">IF(C10015&lt;Calculator!$G$27,0,IF(C10015=Calculator!$G$27,Calculator!$G$39,IF(H10015-K10015&lt;=0,IF(D10015&gt;Calculator!$G$39,IF(H10015-K10015+E10015+L10015+M10015+Calculator!$G$39&gt;Calculator!$G$39,Calculator!$G$39-(H10015+E10015+L10015+M10015-K10015),Calculator!$G$39),D10015),0)))</f>
        <v>0</v>
      </c>
    </row>
    <row r="10016" spans="1:14" ht="15.75" thickBot="1">
      <c r="A10016" s="33" t="str">
        <f ca="1">IF(C10016=Calculator!$H$27,"F",IF(Daily!D10016+Daily!H10016=0,IF(D10015+H10015&gt;0,"L",""),""))</f>
        <v/>
      </c>
      <c r="B10016" s="34">
        <v>10015</v>
      </c>
      <c r="C10016" s="19">
        <f t="shared" ca="1" si="625"/>
        <v>55945</v>
      </c>
      <c r="D10016" s="29">
        <f t="shared" ca="1" si="627"/>
        <v>0</v>
      </c>
      <c r="E10016" s="29">
        <f ca="1">IF(C10016&lt;Calculator!$D$26,0,IF(DAY($C10016)=1,IF(D10016-Calculator!$G$24&gt;0,Calculator!$G$24,D10016),0))</f>
        <v>0</v>
      </c>
      <c r="F10016" s="29">
        <f ca="1">IF(E10016&gt;0,D10016*Calculator!$G$22/12,0)</f>
        <v>0</v>
      </c>
      <c r="G10016" s="29">
        <f ca="1">IF(E10016&gt;0,(IFERROR(-PMT(Calculator!$G$22/12,Calculator!$G$23*12,Calculator!$G$20),0))-F10016,0)</f>
        <v>0</v>
      </c>
      <c r="H10016" s="29">
        <f t="shared" ca="1" si="628"/>
        <v>0</v>
      </c>
      <c r="I10016" s="29">
        <f t="shared" ca="1" si="626"/>
        <v>0</v>
      </c>
      <c r="J10016" s="30">
        <f>Calculator!$G$40</f>
        <v>6.5000000000000002E-2</v>
      </c>
      <c r="K10016" s="29">
        <f ca="1">IF(C10016&gt;=Calculator!$G$27,IF(DAY($C10016)=1,Calculator!$G$34/2,IF(DAY($C10016)=15,Calculator!$G$34/2,0)),0)</f>
        <v>0</v>
      </c>
      <c r="L10016" s="29">
        <f ca="1">IF(DAY($C10016)=28,IF(H10016=0,0,Calculator!$G$35),0)</f>
        <v>0</v>
      </c>
      <c r="M10016" s="29">
        <f ca="1">IF(I10016&gt;0,IF(DAY($C10016)=1,SUM(INDIRECT("I"&amp;(ROW(C10015)-DAY(C10015))):I10015),0),0)</f>
        <v>0</v>
      </c>
      <c r="N10016" s="29">
        <f ca="1">IF(C10016&lt;Calculator!$G$27,0,IF(C10016=Calculator!$G$27,Calculator!$G$39,IF(H10016-K10016&lt;=0,IF(D10016&gt;Calculator!$G$39,IF(H10016-K10016+E10016+L10016+M10016+Calculator!$G$39&gt;Calculator!$G$39,Calculator!$G$39-(H10016+E10016+L10016+M10016-K10016),Calculator!$G$39),D10016),0)))</f>
        <v>0</v>
      </c>
    </row>
    <row r="10017" spans="1:14" ht="15.75" thickBot="1">
      <c r="A10017" s="33" t="str">
        <f ca="1">IF(C10017=Calculator!$H$27,"F",IF(Daily!D10017+Daily!H10017=0,IF(D10016+H10016&gt;0,"L",""),""))</f>
        <v/>
      </c>
      <c r="B10017" s="34">
        <v>10016</v>
      </c>
      <c r="C10017" s="19">
        <f t="shared" ca="1" si="625"/>
        <v>55946</v>
      </c>
      <c r="D10017" s="29">
        <f t="shared" ca="1" si="627"/>
        <v>0</v>
      </c>
      <c r="E10017" s="29">
        <f ca="1">IF(C10017&lt;Calculator!$D$26,0,IF(DAY($C10017)=1,IF(D10017-Calculator!$G$24&gt;0,Calculator!$G$24,D10017),0))</f>
        <v>0</v>
      </c>
      <c r="F10017" s="29">
        <f ca="1">IF(E10017&gt;0,D10017*Calculator!$G$22/12,0)</f>
        <v>0</v>
      </c>
      <c r="G10017" s="29">
        <f ca="1">IF(E10017&gt;0,(IFERROR(-PMT(Calculator!$G$22/12,Calculator!$G$23*12,Calculator!$G$20),0))-F10017,0)</f>
        <v>0</v>
      </c>
      <c r="H10017" s="29">
        <f t="shared" ca="1" si="628"/>
        <v>0</v>
      </c>
      <c r="I10017" s="29">
        <f t="shared" ca="1" si="626"/>
        <v>0</v>
      </c>
      <c r="J10017" s="30">
        <f>Calculator!$G$40</f>
        <v>6.5000000000000002E-2</v>
      </c>
      <c r="K10017" s="29">
        <f ca="1">IF(C10017&gt;=Calculator!$G$27,IF(DAY($C10017)=1,Calculator!$G$34/2,IF(DAY($C10017)=15,Calculator!$G$34/2,0)),0)</f>
        <v>0</v>
      </c>
      <c r="L10017" s="29">
        <f ca="1">IF(DAY($C10017)=28,IF(H10017=0,0,Calculator!$G$35),0)</f>
        <v>0</v>
      </c>
      <c r="M10017" s="29">
        <f ca="1">IF(I10017&gt;0,IF(DAY($C10017)=1,SUM(INDIRECT("I"&amp;(ROW(C10016)-DAY(C10016))):I10016),0),0)</f>
        <v>0</v>
      </c>
      <c r="N10017" s="29">
        <f ca="1">IF(C10017&lt;Calculator!$G$27,0,IF(C10017=Calculator!$G$27,Calculator!$G$39,IF(H10017-K10017&lt;=0,IF(D10017&gt;Calculator!$G$39,IF(H10017-K10017+E10017+L10017+M10017+Calculator!$G$39&gt;Calculator!$G$39,Calculator!$G$39-(H10017+E10017+L10017+M10017-K10017),Calculator!$G$39),D10017),0)))</f>
        <v>0</v>
      </c>
    </row>
    <row r="10018" spans="1:14" ht="15.75" thickBot="1">
      <c r="A10018" s="33" t="str">
        <f ca="1">IF(C10018=Calculator!$H$27,"F",IF(Daily!D10018+Daily!H10018=0,IF(D10017+H10017&gt;0,"L",""),""))</f>
        <v/>
      </c>
      <c r="B10018" s="34">
        <v>10017</v>
      </c>
      <c r="C10018" s="19">
        <f t="shared" ca="1" si="625"/>
        <v>55947</v>
      </c>
      <c r="D10018" s="29">
        <f t="shared" ca="1" si="627"/>
        <v>0</v>
      </c>
      <c r="E10018" s="29">
        <f ca="1">IF(C10018&lt;Calculator!$D$26,0,IF(DAY($C10018)=1,IF(D10018-Calculator!$G$24&gt;0,Calculator!$G$24,D10018),0))</f>
        <v>0</v>
      </c>
      <c r="F10018" s="29">
        <f ca="1">IF(E10018&gt;0,D10018*Calculator!$G$22/12,0)</f>
        <v>0</v>
      </c>
      <c r="G10018" s="29">
        <f ca="1">IF(E10018&gt;0,(IFERROR(-PMT(Calculator!$G$22/12,Calculator!$G$23*12,Calculator!$G$20),0))-F10018,0)</f>
        <v>0</v>
      </c>
      <c r="H10018" s="29">
        <f t="shared" ca="1" si="628"/>
        <v>0</v>
      </c>
      <c r="I10018" s="29">
        <f t="shared" ca="1" si="626"/>
        <v>0</v>
      </c>
      <c r="J10018" s="30">
        <f>Calculator!$G$40</f>
        <v>6.5000000000000002E-2</v>
      </c>
      <c r="K10018" s="29">
        <f ca="1">IF(C10018&gt;=Calculator!$G$27,IF(DAY($C10018)=1,Calculator!$G$34/2,IF(DAY($C10018)=15,Calculator!$G$34/2,0)),0)</f>
        <v>0</v>
      </c>
      <c r="L10018" s="29">
        <f ca="1">IF(DAY($C10018)=28,IF(H10018=0,0,Calculator!$G$35),0)</f>
        <v>0</v>
      </c>
      <c r="M10018" s="29">
        <f ca="1">IF(I10018&gt;0,IF(DAY($C10018)=1,SUM(INDIRECT("I"&amp;(ROW(C10017)-DAY(C10017))):I10017),0),0)</f>
        <v>0</v>
      </c>
      <c r="N10018" s="29">
        <f ca="1">IF(C10018&lt;Calculator!$G$27,0,IF(C10018=Calculator!$G$27,Calculator!$G$39,IF(H10018-K10018&lt;=0,IF(D10018&gt;Calculator!$G$39,IF(H10018-K10018+E10018+L10018+M10018+Calculator!$G$39&gt;Calculator!$G$39,Calculator!$G$39-(H10018+E10018+L10018+M10018-K10018),Calculator!$G$39),D10018),0)))</f>
        <v>0</v>
      </c>
    </row>
    <row r="10019" spans="1:14" ht="15.75" thickBot="1">
      <c r="A10019" s="33" t="str">
        <f ca="1">IF(C10019=Calculator!$H$27,"F",IF(Daily!D10019+Daily!H10019=0,IF(D10018+H10018&gt;0,"L",""),""))</f>
        <v/>
      </c>
      <c r="B10019" s="34">
        <v>10018</v>
      </c>
      <c r="C10019" s="19">
        <f t="shared" ca="1" si="625"/>
        <v>55948</v>
      </c>
      <c r="D10019" s="29">
        <f t="shared" ca="1" si="627"/>
        <v>0</v>
      </c>
      <c r="E10019" s="29">
        <f ca="1">IF(C10019&lt;Calculator!$D$26,0,IF(DAY($C10019)=1,IF(D10019-Calculator!$G$24&gt;0,Calculator!$G$24,D10019),0))</f>
        <v>0</v>
      </c>
      <c r="F10019" s="29">
        <f ca="1">IF(E10019&gt;0,D10019*Calculator!$G$22/12,0)</f>
        <v>0</v>
      </c>
      <c r="G10019" s="29">
        <f ca="1">IF(E10019&gt;0,(IFERROR(-PMT(Calculator!$G$22/12,Calculator!$G$23*12,Calculator!$G$20),0))-F10019,0)</f>
        <v>0</v>
      </c>
      <c r="H10019" s="29">
        <f t="shared" ca="1" si="628"/>
        <v>0</v>
      </c>
      <c r="I10019" s="29">
        <f t="shared" ca="1" si="626"/>
        <v>0</v>
      </c>
      <c r="J10019" s="30">
        <f>Calculator!$G$40</f>
        <v>6.5000000000000002E-2</v>
      </c>
      <c r="K10019" s="29">
        <f ca="1">IF(C10019&gt;=Calculator!$G$27,IF(DAY($C10019)=1,Calculator!$G$34/2,IF(DAY($C10019)=15,Calculator!$G$34/2,0)),0)</f>
        <v>0</v>
      </c>
      <c r="L10019" s="29">
        <f ca="1">IF(DAY($C10019)=28,IF(H10019=0,0,Calculator!$G$35),0)</f>
        <v>0</v>
      </c>
      <c r="M10019" s="29">
        <f ca="1">IF(I10019&gt;0,IF(DAY($C10019)=1,SUM(INDIRECT("I"&amp;(ROW(C10018)-DAY(C10018))):I10018),0),0)</f>
        <v>0</v>
      </c>
      <c r="N10019" s="29">
        <f ca="1">IF(C10019&lt;Calculator!$G$27,0,IF(C10019=Calculator!$G$27,Calculator!$G$39,IF(H10019-K10019&lt;=0,IF(D10019&gt;Calculator!$G$39,IF(H10019-K10019+E10019+L10019+M10019+Calculator!$G$39&gt;Calculator!$G$39,Calculator!$G$39-(H10019+E10019+L10019+M10019-K10019),Calculator!$G$39),D10019),0)))</f>
        <v>0</v>
      </c>
    </row>
    <row r="10020" spans="1:14" ht="15.75" thickBot="1">
      <c r="A10020" s="33" t="str">
        <f ca="1">IF(C10020=Calculator!$H$27,"F",IF(Daily!D10020+Daily!H10020=0,IF(D10019+H10019&gt;0,"L",""),""))</f>
        <v/>
      </c>
      <c r="B10020" s="34">
        <v>10019</v>
      </c>
      <c r="C10020" s="19">
        <f t="shared" ca="1" si="625"/>
        <v>55949</v>
      </c>
      <c r="D10020" s="29">
        <f t="shared" ca="1" si="627"/>
        <v>0</v>
      </c>
      <c r="E10020" s="29">
        <f ca="1">IF(C10020&lt;Calculator!$D$26,0,IF(DAY($C10020)=1,IF(D10020-Calculator!$G$24&gt;0,Calculator!$G$24,D10020),0))</f>
        <v>0</v>
      </c>
      <c r="F10020" s="29">
        <f ca="1">IF(E10020&gt;0,D10020*Calculator!$G$22/12,0)</f>
        <v>0</v>
      </c>
      <c r="G10020" s="29">
        <f ca="1">IF(E10020&gt;0,(IFERROR(-PMT(Calculator!$G$22/12,Calculator!$G$23*12,Calculator!$G$20),0))-F10020,0)</f>
        <v>0</v>
      </c>
      <c r="H10020" s="29">
        <f t="shared" ca="1" si="628"/>
        <v>0</v>
      </c>
      <c r="I10020" s="29">
        <f t="shared" ca="1" si="626"/>
        <v>0</v>
      </c>
      <c r="J10020" s="30">
        <f>Calculator!$G$40</f>
        <v>6.5000000000000002E-2</v>
      </c>
      <c r="K10020" s="29">
        <f ca="1">IF(C10020&gt;=Calculator!$G$27,IF(DAY($C10020)=1,Calculator!$G$34/2,IF(DAY($C10020)=15,Calculator!$G$34/2,0)),0)</f>
        <v>0</v>
      </c>
      <c r="L10020" s="29">
        <f ca="1">IF(DAY($C10020)=28,IF(H10020=0,0,Calculator!$G$35),0)</f>
        <v>0</v>
      </c>
      <c r="M10020" s="29">
        <f ca="1">IF(I10020&gt;0,IF(DAY($C10020)=1,SUM(INDIRECT("I"&amp;(ROW(C10019)-DAY(C10019))):I10019),0),0)</f>
        <v>0</v>
      </c>
      <c r="N10020" s="29">
        <f ca="1">IF(C10020&lt;Calculator!$G$27,0,IF(C10020=Calculator!$G$27,Calculator!$G$39,IF(H10020-K10020&lt;=0,IF(D10020&gt;Calculator!$G$39,IF(H10020-K10020+E10020+L10020+M10020+Calculator!$G$39&gt;Calculator!$G$39,Calculator!$G$39-(H10020+E10020+L10020+M10020-K10020),Calculator!$G$39),D10020),0)))</f>
        <v>0</v>
      </c>
    </row>
    <row r="10021" spans="1:14" ht="15.75" thickBot="1">
      <c r="A10021" s="33" t="str">
        <f ca="1">IF(C10021=Calculator!$H$27,"F",IF(Daily!D10021+Daily!H10021=0,IF(D10020+H10020&gt;0,"L",""),""))</f>
        <v/>
      </c>
      <c r="B10021" s="34">
        <v>10020</v>
      </c>
      <c r="C10021" s="19">
        <f t="shared" ca="1" si="625"/>
        <v>55950</v>
      </c>
      <c r="D10021" s="29">
        <f t="shared" ca="1" si="627"/>
        <v>0</v>
      </c>
      <c r="E10021" s="29">
        <f ca="1">IF(C10021&lt;Calculator!$D$26,0,IF(DAY($C10021)=1,IF(D10021-Calculator!$G$24&gt;0,Calculator!$G$24,D10021),0))</f>
        <v>0</v>
      </c>
      <c r="F10021" s="29">
        <f ca="1">IF(E10021&gt;0,D10021*Calculator!$G$22/12,0)</f>
        <v>0</v>
      </c>
      <c r="G10021" s="29">
        <f ca="1">IF(E10021&gt;0,(IFERROR(-PMT(Calculator!$G$22/12,Calculator!$G$23*12,Calculator!$G$20),0))-F10021,0)</f>
        <v>0</v>
      </c>
      <c r="H10021" s="29">
        <f t="shared" ca="1" si="628"/>
        <v>0</v>
      </c>
      <c r="I10021" s="29">
        <f t="shared" ca="1" si="626"/>
        <v>0</v>
      </c>
      <c r="J10021" s="30">
        <f>Calculator!$G$40</f>
        <v>6.5000000000000002E-2</v>
      </c>
      <c r="K10021" s="29">
        <f ca="1">IF(C10021&gt;=Calculator!$G$27,IF(DAY($C10021)=1,Calculator!$G$34/2,IF(DAY($C10021)=15,Calculator!$G$34/2,0)),0)</f>
        <v>0</v>
      </c>
      <c r="L10021" s="29">
        <f ca="1">IF(DAY($C10021)=28,IF(H10021=0,0,Calculator!$G$35),0)</f>
        <v>0</v>
      </c>
      <c r="M10021" s="29">
        <f ca="1">IF(I10021&gt;0,IF(DAY($C10021)=1,SUM(INDIRECT("I"&amp;(ROW(C10020)-DAY(C10020))):I10020),0),0)</f>
        <v>0</v>
      </c>
      <c r="N10021" s="29">
        <f ca="1">IF(C10021&lt;Calculator!$G$27,0,IF(C10021=Calculator!$G$27,Calculator!$G$39,IF(H10021-K10021&lt;=0,IF(D10021&gt;Calculator!$G$39,IF(H10021-K10021+E10021+L10021+M10021+Calculator!$G$39&gt;Calculator!$G$39,Calculator!$G$39-(H10021+E10021+L10021+M10021-K10021),Calculator!$G$39),D10021),0)))</f>
        <v>0</v>
      </c>
    </row>
    <row r="10022" spans="1:14" ht="15.75" thickBot="1">
      <c r="A10022" s="33" t="str">
        <f ca="1">IF(C10022=Calculator!$H$27,"F",IF(Daily!D10022+Daily!H10022=0,IF(D10021+H10021&gt;0,"L",""),""))</f>
        <v/>
      </c>
      <c r="B10022" s="34">
        <v>10021</v>
      </c>
      <c r="C10022" s="19">
        <f t="shared" ca="1" si="625"/>
        <v>55951</v>
      </c>
      <c r="D10022" s="29">
        <f t="shared" ca="1" si="627"/>
        <v>0</v>
      </c>
      <c r="E10022" s="29">
        <f ca="1">IF(C10022&lt;Calculator!$D$26,0,IF(DAY($C10022)=1,IF(D10022-Calculator!$G$24&gt;0,Calculator!$G$24,D10022),0))</f>
        <v>0</v>
      </c>
      <c r="F10022" s="29">
        <f ca="1">IF(E10022&gt;0,D10022*Calculator!$G$22/12,0)</f>
        <v>0</v>
      </c>
      <c r="G10022" s="29">
        <f ca="1">IF(E10022&gt;0,(IFERROR(-PMT(Calculator!$G$22/12,Calculator!$G$23*12,Calculator!$G$20),0))-F10022,0)</f>
        <v>0</v>
      </c>
      <c r="H10022" s="29">
        <f t="shared" ca="1" si="628"/>
        <v>0</v>
      </c>
      <c r="I10022" s="29">
        <f t="shared" ca="1" si="626"/>
        <v>0</v>
      </c>
      <c r="J10022" s="30">
        <f>Calculator!$G$40</f>
        <v>6.5000000000000002E-2</v>
      </c>
      <c r="K10022" s="29">
        <f ca="1">IF(C10022&gt;=Calculator!$G$27,IF(DAY($C10022)=1,Calculator!$G$34/2,IF(DAY($C10022)=15,Calculator!$G$34/2,0)),0)</f>
        <v>0</v>
      </c>
      <c r="L10022" s="29">
        <f ca="1">IF(DAY($C10022)=28,IF(H10022=0,0,Calculator!$G$35),0)</f>
        <v>0</v>
      </c>
      <c r="M10022" s="29">
        <f ca="1">IF(I10022&gt;0,IF(DAY($C10022)=1,SUM(INDIRECT("I"&amp;(ROW(C10021)-DAY(C10021))):I10021),0),0)</f>
        <v>0</v>
      </c>
      <c r="N10022" s="29">
        <f ca="1">IF(C10022&lt;Calculator!$G$27,0,IF(C10022=Calculator!$G$27,Calculator!$G$39,IF(H10022-K10022&lt;=0,IF(D10022&gt;Calculator!$G$39,IF(H10022-K10022+E10022+L10022+M10022+Calculator!$G$39&gt;Calculator!$G$39,Calculator!$G$39-(H10022+E10022+L10022+M10022-K10022),Calculator!$G$39),D10022),0)))</f>
        <v>0</v>
      </c>
    </row>
    <row r="10023" spans="1:14" ht="15.75" thickBot="1">
      <c r="A10023" s="33" t="str">
        <f ca="1">IF(C10023=Calculator!$H$27,"F",IF(Daily!D10023+Daily!H10023=0,IF(D10022+H10022&gt;0,"L",""),""))</f>
        <v/>
      </c>
      <c r="B10023" s="34">
        <v>10022</v>
      </c>
      <c r="C10023" s="19">
        <f t="shared" ca="1" si="625"/>
        <v>55952</v>
      </c>
      <c r="D10023" s="29">
        <f t="shared" ca="1" si="627"/>
        <v>0</v>
      </c>
      <c r="E10023" s="29">
        <f ca="1">IF(C10023&lt;Calculator!$D$26,0,IF(DAY($C10023)=1,IF(D10023-Calculator!$G$24&gt;0,Calculator!$G$24,D10023),0))</f>
        <v>0</v>
      </c>
      <c r="F10023" s="29">
        <f ca="1">IF(E10023&gt;0,D10023*Calculator!$G$22/12,0)</f>
        <v>0</v>
      </c>
      <c r="G10023" s="29">
        <f ca="1">IF(E10023&gt;0,(IFERROR(-PMT(Calculator!$G$22/12,Calculator!$G$23*12,Calculator!$G$20),0))-F10023,0)</f>
        <v>0</v>
      </c>
      <c r="H10023" s="29">
        <f t="shared" ca="1" si="628"/>
        <v>0</v>
      </c>
      <c r="I10023" s="29">
        <f t="shared" ca="1" si="626"/>
        <v>0</v>
      </c>
      <c r="J10023" s="30">
        <f>Calculator!$G$40</f>
        <v>6.5000000000000002E-2</v>
      </c>
      <c r="K10023" s="29">
        <f ca="1">IF(C10023&gt;=Calculator!$G$27,IF(DAY($C10023)=1,Calculator!$G$34/2,IF(DAY($C10023)=15,Calculator!$G$34/2,0)),0)</f>
        <v>0</v>
      </c>
      <c r="L10023" s="29">
        <f ca="1">IF(DAY($C10023)=28,IF(H10023=0,0,Calculator!$G$35),0)</f>
        <v>0</v>
      </c>
      <c r="M10023" s="29">
        <f ca="1">IF(I10023&gt;0,IF(DAY($C10023)=1,SUM(INDIRECT("I"&amp;(ROW(C10022)-DAY(C10022))):I10022),0),0)</f>
        <v>0</v>
      </c>
      <c r="N10023" s="29">
        <f ca="1">IF(C10023&lt;Calculator!$G$27,0,IF(C10023=Calculator!$G$27,Calculator!$G$39,IF(H10023-K10023&lt;=0,IF(D10023&gt;Calculator!$G$39,IF(H10023-K10023+E10023+L10023+M10023+Calculator!$G$39&gt;Calculator!$G$39,Calculator!$G$39-(H10023+E10023+L10023+M10023-K10023),Calculator!$G$39),D10023),0)))</f>
        <v>0</v>
      </c>
    </row>
    <row r="10024" spans="1:14" ht="15.75" thickBot="1">
      <c r="A10024" s="33" t="str">
        <f ca="1">IF(C10024=Calculator!$H$27,"F",IF(Daily!D10024+Daily!H10024=0,IF(D10023+H10023&gt;0,"L",""),""))</f>
        <v/>
      </c>
      <c r="B10024" s="34">
        <v>10023</v>
      </c>
      <c r="C10024" s="19">
        <f t="shared" ca="1" si="625"/>
        <v>55953</v>
      </c>
      <c r="D10024" s="29">
        <f t="shared" ca="1" si="627"/>
        <v>0</v>
      </c>
      <c r="E10024" s="29">
        <f ca="1">IF(C10024&lt;Calculator!$D$26,0,IF(DAY($C10024)=1,IF(D10024-Calculator!$G$24&gt;0,Calculator!$G$24,D10024),0))</f>
        <v>0</v>
      </c>
      <c r="F10024" s="29">
        <f ca="1">IF(E10024&gt;0,D10024*Calculator!$G$22/12,0)</f>
        <v>0</v>
      </c>
      <c r="G10024" s="29">
        <f ca="1">IF(E10024&gt;0,(IFERROR(-PMT(Calculator!$G$22/12,Calculator!$G$23*12,Calculator!$G$20),0))-F10024,0)</f>
        <v>0</v>
      </c>
      <c r="H10024" s="29">
        <f t="shared" ca="1" si="628"/>
        <v>0</v>
      </c>
      <c r="I10024" s="29">
        <f t="shared" ca="1" si="626"/>
        <v>0</v>
      </c>
      <c r="J10024" s="30">
        <f>Calculator!$G$40</f>
        <v>6.5000000000000002E-2</v>
      </c>
      <c r="K10024" s="29">
        <f ca="1">IF(C10024&gt;=Calculator!$G$27,IF(DAY($C10024)=1,Calculator!$G$34/2,IF(DAY($C10024)=15,Calculator!$G$34/2,0)),0)</f>
        <v>0</v>
      </c>
      <c r="L10024" s="29">
        <f ca="1">IF(DAY($C10024)=28,IF(H10024=0,0,Calculator!$G$35),0)</f>
        <v>0</v>
      </c>
      <c r="M10024" s="29">
        <f ca="1">IF(I10024&gt;0,IF(DAY($C10024)=1,SUM(INDIRECT("I"&amp;(ROW(C10023)-DAY(C10023))):I10023),0),0)</f>
        <v>0</v>
      </c>
      <c r="N10024" s="29">
        <f ca="1">IF(C10024&lt;Calculator!$G$27,0,IF(C10024=Calculator!$G$27,Calculator!$G$39,IF(H10024-K10024&lt;=0,IF(D10024&gt;Calculator!$G$39,IF(H10024-K10024+E10024+L10024+M10024+Calculator!$G$39&gt;Calculator!$G$39,Calculator!$G$39-(H10024+E10024+L10024+M10024-K10024),Calculator!$G$39),D10024),0)))</f>
        <v>0</v>
      </c>
    </row>
    <row r="10025" spans="1:14" ht="15.75" thickBot="1">
      <c r="A10025" s="33" t="str">
        <f ca="1">IF(C10025=Calculator!$H$27,"F",IF(Daily!D10025+Daily!H10025=0,IF(D10024+H10024&gt;0,"L",""),""))</f>
        <v/>
      </c>
      <c r="B10025" s="34">
        <v>10024</v>
      </c>
      <c r="C10025" s="19">
        <f t="shared" ca="1" si="625"/>
        <v>55954</v>
      </c>
      <c r="D10025" s="29">
        <f t="shared" ca="1" si="627"/>
        <v>0</v>
      </c>
      <c r="E10025" s="29">
        <f ca="1">IF(C10025&lt;Calculator!$D$26,0,IF(DAY($C10025)=1,IF(D10025-Calculator!$G$24&gt;0,Calculator!$G$24,D10025),0))</f>
        <v>0</v>
      </c>
      <c r="F10025" s="29">
        <f ca="1">IF(E10025&gt;0,D10025*Calculator!$G$22/12,0)</f>
        <v>0</v>
      </c>
      <c r="G10025" s="29">
        <f ca="1">IF(E10025&gt;0,(IFERROR(-PMT(Calculator!$G$22/12,Calculator!$G$23*12,Calculator!$G$20),0))-F10025,0)</f>
        <v>0</v>
      </c>
      <c r="H10025" s="29">
        <f t="shared" ca="1" si="628"/>
        <v>0</v>
      </c>
      <c r="I10025" s="29">
        <f t="shared" ca="1" si="626"/>
        <v>0</v>
      </c>
      <c r="J10025" s="30">
        <f>Calculator!$G$40</f>
        <v>6.5000000000000002E-2</v>
      </c>
      <c r="K10025" s="29">
        <f ca="1">IF(C10025&gt;=Calculator!$G$27,IF(DAY($C10025)=1,Calculator!$G$34/2,IF(DAY($C10025)=15,Calculator!$G$34/2,0)),0)</f>
        <v>0</v>
      </c>
      <c r="L10025" s="29">
        <f ca="1">IF(DAY($C10025)=28,IF(H10025=0,0,Calculator!$G$35),0)</f>
        <v>0</v>
      </c>
      <c r="M10025" s="29">
        <f ca="1">IF(I10025&gt;0,IF(DAY($C10025)=1,SUM(INDIRECT("I"&amp;(ROW(C10024)-DAY(C10024))):I10024),0),0)</f>
        <v>0</v>
      </c>
      <c r="N10025" s="29">
        <f ca="1">IF(C10025&lt;Calculator!$G$27,0,IF(C10025=Calculator!$G$27,Calculator!$G$39,IF(H10025-K10025&lt;=0,IF(D10025&gt;Calculator!$G$39,IF(H10025-K10025+E10025+L10025+M10025+Calculator!$G$39&gt;Calculator!$G$39,Calculator!$G$39-(H10025+E10025+L10025+M10025-K10025),Calculator!$G$39),D10025),0)))</f>
        <v>0</v>
      </c>
    </row>
    <row r="10026" spans="1:14" ht="15.75" thickBot="1">
      <c r="A10026" s="33" t="str">
        <f ca="1">IF(C10026=Calculator!$H$27,"F",IF(Daily!D10026+Daily!H10026=0,IF(D10025+H10025&gt;0,"L",""),""))</f>
        <v/>
      </c>
      <c r="B10026" s="34">
        <v>10025</v>
      </c>
      <c r="C10026" s="19">
        <f t="shared" ca="1" si="625"/>
        <v>55955</v>
      </c>
      <c r="D10026" s="29">
        <f t="shared" ca="1" si="627"/>
        <v>0</v>
      </c>
      <c r="E10026" s="29">
        <f ca="1">IF(C10026&lt;Calculator!$D$26,0,IF(DAY($C10026)=1,IF(D10026-Calculator!$G$24&gt;0,Calculator!$G$24,D10026),0))</f>
        <v>0</v>
      </c>
      <c r="F10026" s="29">
        <f ca="1">IF(E10026&gt;0,D10026*Calculator!$G$22/12,0)</f>
        <v>0</v>
      </c>
      <c r="G10026" s="29">
        <f ca="1">IF(E10026&gt;0,(IFERROR(-PMT(Calculator!$G$22/12,Calculator!$G$23*12,Calculator!$G$20),0))-F10026,0)</f>
        <v>0</v>
      </c>
      <c r="H10026" s="29">
        <f t="shared" ca="1" si="628"/>
        <v>0</v>
      </c>
      <c r="I10026" s="29">
        <f t="shared" ca="1" si="626"/>
        <v>0</v>
      </c>
      <c r="J10026" s="30">
        <f>Calculator!$G$40</f>
        <v>6.5000000000000002E-2</v>
      </c>
      <c r="K10026" s="29">
        <f ca="1">IF(C10026&gt;=Calculator!$G$27,IF(DAY($C10026)=1,Calculator!$G$34/2,IF(DAY($C10026)=15,Calculator!$G$34/2,0)),0)</f>
        <v>0</v>
      </c>
      <c r="L10026" s="29">
        <f ca="1">IF(DAY($C10026)=28,IF(H10026=0,0,Calculator!$G$35),0)</f>
        <v>0</v>
      </c>
      <c r="M10026" s="29">
        <f ca="1">IF(I10026&gt;0,IF(DAY($C10026)=1,SUM(INDIRECT("I"&amp;(ROW(C10025)-DAY(C10025))):I10025),0),0)</f>
        <v>0</v>
      </c>
      <c r="N10026" s="29">
        <f ca="1">IF(C10026&lt;Calculator!$G$27,0,IF(C10026=Calculator!$G$27,Calculator!$G$39,IF(H10026-K10026&lt;=0,IF(D10026&gt;Calculator!$G$39,IF(H10026-K10026+E10026+L10026+M10026+Calculator!$G$39&gt;Calculator!$G$39,Calculator!$G$39-(H10026+E10026+L10026+M10026-K10026),Calculator!$G$39),D10026),0)))</f>
        <v>0</v>
      </c>
    </row>
    <row r="10027" spans="1:14" ht="15.75" thickBot="1">
      <c r="A10027" s="33" t="str">
        <f ca="1">IF(C10027=Calculator!$H$27,"F",IF(Daily!D10027+Daily!H10027=0,IF(D10026+H10026&gt;0,"L",""),""))</f>
        <v/>
      </c>
      <c r="B10027" s="34">
        <v>10026</v>
      </c>
      <c r="C10027" s="19">
        <f t="shared" ca="1" si="625"/>
        <v>55956</v>
      </c>
      <c r="D10027" s="29">
        <f t="shared" ca="1" si="627"/>
        <v>0</v>
      </c>
      <c r="E10027" s="29">
        <f ca="1">IF(C10027&lt;Calculator!$D$26,0,IF(DAY($C10027)=1,IF(D10027-Calculator!$G$24&gt;0,Calculator!$G$24,D10027),0))</f>
        <v>0</v>
      </c>
      <c r="F10027" s="29">
        <f ca="1">IF(E10027&gt;0,D10027*Calculator!$G$22/12,0)</f>
        <v>0</v>
      </c>
      <c r="G10027" s="29">
        <f ca="1">IF(E10027&gt;0,(IFERROR(-PMT(Calculator!$G$22/12,Calculator!$G$23*12,Calculator!$G$20),0))-F10027,0)</f>
        <v>0</v>
      </c>
      <c r="H10027" s="29">
        <f t="shared" ca="1" si="628"/>
        <v>0</v>
      </c>
      <c r="I10027" s="29">
        <f t="shared" ca="1" si="626"/>
        <v>0</v>
      </c>
      <c r="J10027" s="30">
        <f>Calculator!$G$40</f>
        <v>6.5000000000000002E-2</v>
      </c>
      <c r="K10027" s="29">
        <f ca="1">IF(C10027&gt;=Calculator!$G$27,IF(DAY($C10027)=1,Calculator!$G$34/2,IF(DAY($C10027)=15,Calculator!$G$34/2,0)),0)</f>
        <v>0</v>
      </c>
      <c r="L10027" s="29">
        <f ca="1">IF(DAY($C10027)=28,IF(H10027=0,0,Calculator!$G$35),0)</f>
        <v>0</v>
      </c>
      <c r="M10027" s="29">
        <f ca="1">IF(I10027&gt;0,IF(DAY($C10027)=1,SUM(INDIRECT("I"&amp;(ROW(C10026)-DAY(C10026))):I10026),0),0)</f>
        <v>0</v>
      </c>
      <c r="N10027" s="29">
        <f ca="1">IF(C10027&lt;Calculator!$G$27,0,IF(C10027=Calculator!$G$27,Calculator!$G$39,IF(H10027-K10027&lt;=0,IF(D10027&gt;Calculator!$G$39,IF(H10027-K10027+E10027+L10027+M10027+Calculator!$G$39&gt;Calculator!$G$39,Calculator!$G$39-(H10027+E10027+L10027+M10027-K10027),Calculator!$G$39),D10027),0)))</f>
        <v>0</v>
      </c>
    </row>
    <row r="10028" spans="1:14" ht="15.75" thickBot="1">
      <c r="A10028" s="33" t="str">
        <f ca="1">IF(C10028=Calculator!$H$27,"F",IF(Daily!D10028+Daily!H10028=0,IF(D10027+H10027&gt;0,"L",""),""))</f>
        <v/>
      </c>
      <c r="B10028" s="34">
        <v>10027</v>
      </c>
      <c r="C10028" s="19">
        <f t="shared" ca="1" si="625"/>
        <v>55957</v>
      </c>
      <c r="D10028" s="29">
        <f t="shared" ca="1" si="627"/>
        <v>0</v>
      </c>
      <c r="E10028" s="29">
        <f ca="1">IF(C10028&lt;Calculator!$D$26,0,IF(DAY($C10028)=1,IF(D10028-Calculator!$G$24&gt;0,Calculator!$G$24,D10028),0))</f>
        <v>0</v>
      </c>
      <c r="F10028" s="29">
        <f ca="1">IF(E10028&gt;0,D10028*Calculator!$G$22/12,0)</f>
        <v>0</v>
      </c>
      <c r="G10028" s="29">
        <f ca="1">IF(E10028&gt;0,(IFERROR(-PMT(Calculator!$G$22/12,Calculator!$G$23*12,Calculator!$G$20),0))-F10028,0)</f>
        <v>0</v>
      </c>
      <c r="H10028" s="29">
        <f t="shared" ca="1" si="628"/>
        <v>0</v>
      </c>
      <c r="I10028" s="29">
        <f t="shared" ca="1" si="626"/>
        <v>0</v>
      </c>
      <c r="J10028" s="30">
        <f>Calculator!$G$40</f>
        <v>6.5000000000000002E-2</v>
      </c>
      <c r="K10028" s="29">
        <f ca="1">IF(C10028&gt;=Calculator!$G$27,IF(DAY($C10028)=1,Calculator!$G$34/2,IF(DAY($C10028)=15,Calculator!$G$34/2,0)),0)</f>
        <v>0</v>
      </c>
      <c r="L10028" s="29">
        <f ca="1">IF(DAY($C10028)=28,IF(H10028=0,0,Calculator!$G$35),0)</f>
        <v>0</v>
      </c>
      <c r="M10028" s="29">
        <f ca="1">IF(I10028&gt;0,IF(DAY($C10028)=1,SUM(INDIRECT("I"&amp;(ROW(C10027)-DAY(C10027))):I10027),0),0)</f>
        <v>0</v>
      </c>
      <c r="N10028" s="29">
        <f ca="1">IF(C10028&lt;Calculator!$G$27,0,IF(C10028=Calculator!$G$27,Calculator!$G$39,IF(H10028-K10028&lt;=0,IF(D10028&gt;Calculator!$G$39,IF(H10028-K10028+E10028+L10028+M10028+Calculator!$G$39&gt;Calculator!$G$39,Calculator!$G$39-(H10028+E10028+L10028+M10028-K10028),Calculator!$G$39),D10028),0)))</f>
        <v>0</v>
      </c>
    </row>
    <row r="10029" spans="1:14" ht="15.75" thickBot="1">
      <c r="A10029" s="33" t="str">
        <f ca="1">IF(C10029=Calculator!$H$27,"F",IF(Daily!D10029+Daily!H10029=0,IF(D10028+H10028&gt;0,"L",""),""))</f>
        <v/>
      </c>
      <c r="B10029" s="34">
        <v>10028</v>
      </c>
      <c r="C10029" s="19">
        <f t="shared" ca="1" si="625"/>
        <v>55958</v>
      </c>
      <c r="D10029" s="29">
        <f t="shared" ca="1" si="627"/>
        <v>0</v>
      </c>
      <c r="E10029" s="29">
        <f ca="1">IF(C10029&lt;Calculator!$D$26,0,IF(DAY($C10029)=1,IF(D10029-Calculator!$G$24&gt;0,Calculator!$G$24,D10029),0))</f>
        <v>0</v>
      </c>
      <c r="F10029" s="29">
        <f ca="1">IF(E10029&gt;0,D10029*Calculator!$G$22/12,0)</f>
        <v>0</v>
      </c>
      <c r="G10029" s="29">
        <f ca="1">IF(E10029&gt;0,(IFERROR(-PMT(Calculator!$G$22/12,Calculator!$G$23*12,Calculator!$G$20),0))-F10029,0)</f>
        <v>0</v>
      </c>
      <c r="H10029" s="29">
        <f t="shared" ca="1" si="628"/>
        <v>0</v>
      </c>
      <c r="I10029" s="29">
        <f t="shared" ca="1" si="626"/>
        <v>0</v>
      </c>
      <c r="J10029" s="30">
        <f>Calculator!$G$40</f>
        <v>6.5000000000000002E-2</v>
      </c>
      <c r="K10029" s="29">
        <f ca="1">IF(C10029&gt;=Calculator!$G$27,IF(DAY($C10029)=1,Calculator!$G$34/2,IF(DAY($C10029)=15,Calculator!$G$34/2,0)),0)</f>
        <v>4500</v>
      </c>
      <c r="L10029" s="29">
        <f ca="1">IF(DAY($C10029)=28,IF(H10029=0,0,Calculator!$G$35),0)</f>
        <v>0</v>
      </c>
      <c r="M10029" s="29">
        <f ca="1">IF(I10029&gt;0,IF(DAY($C10029)=1,SUM(INDIRECT("I"&amp;(ROW(C10028)-DAY(C10028))):I10028),0),0)</f>
        <v>0</v>
      </c>
      <c r="N10029" s="29">
        <f ca="1">IF(C10029&lt;Calculator!$G$27,0,IF(C10029=Calculator!$G$27,Calculator!$G$39,IF(H10029-K10029&lt;=0,IF(D10029&gt;Calculator!$G$39,IF(H10029-K10029+E10029+L10029+M10029+Calculator!$G$39&gt;Calculator!$G$39,Calculator!$G$39-(H10029+E10029+L10029+M10029-K10029),Calculator!$G$39),D10029),0)))</f>
        <v>0</v>
      </c>
    </row>
    <row r="10030" spans="1:14" ht="15.75" thickBot="1">
      <c r="A10030" s="33" t="str">
        <f ca="1">IF(C10030=Calculator!$H$27,"F",IF(Daily!D10030+Daily!H10030=0,IF(D10029+H10029&gt;0,"L",""),""))</f>
        <v/>
      </c>
      <c r="B10030" s="34">
        <v>10029</v>
      </c>
      <c r="C10030" s="19">
        <f t="shared" ca="1" si="625"/>
        <v>55959</v>
      </c>
      <c r="D10030" s="29">
        <f t="shared" ca="1" si="627"/>
        <v>0</v>
      </c>
      <c r="E10030" s="29">
        <f ca="1">IF(C10030&lt;Calculator!$D$26,0,IF(DAY($C10030)=1,IF(D10030-Calculator!$G$24&gt;0,Calculator!$G$24,D10030),0))</f>
        <v>0</v>
      </c>
      <c r="F10030" s="29">
        <f ca="1">IF(E10030&gt;0,D10030*Calculator!$G$22/12,0)</f>
        <v>0</v>
      </c>
      <c r="G10030" s="29">
        <f ca="1">IF(E10030&gt;0,(IFERROR(-PMT(Calculator!$G$22/12,Calculator!$G$23*12,Calculator!$G$20),0))-F10030,0)</f>
        <v>0</v>
      </c>
      <c r="H10030" s="29">
        <f t="shared" ca="1" si="628"/>
        <v>0</v>
      </c>
      <c r="I10030" s="29">
        <f t="shared" ca="1" si="626"/>
        <v>0</v>
      </c>
      <c r="J10030" s="30">
        <f>Calculator!$G$40</f>
        <v>6.5000000000000002E-2</v>
      </c>
      <c r="K10030" s="29">
        <f ca="1">IF(C10030&gt;=Calculator!$G$27,IF(DAY($C10030)=1,Calculator!$G$34/2,IF(DAY($C10030)=15,Calculator!$G$34/2,0)),0)</f>
        <v>0</v>
      </c>
      <c r="L10030" s="29">
        <f ca="1">IF(DAY($C10030)=28,IF(H10030=0,0,Calculator!$G$35),0)</f>
        <v>0</v>
      </c>
      <c r="M10030" s="29">
        <f ca="1">IF(I10030&gt;0,IF(DAY($C10030)=1,SUM(INDIRECT("I"&amp;(ROW(C10029)-DAY(C10029))):I10029),0),0)</f>
        <v>0</v>
      </c>
      <c r="N10030" s="29">
        <f ca="1">IF(C10030&lt;Calculator!$G$27,0,IF(C10030=Calculator!$G$27,Calculator!$G$39,IF(H10030-K10030&lt;=0,IF(D10030&gt;Calculator!$G$39,IF(H10030-K10030+E10030+L10030+M10030+Calculator!$G$39&gt;Calculator!$G$39,Calculator!$G$39-(H10030+E10030+L10030+M10030-K10030),Calculator!$G$39),D10030),0)))</f>
        <v>0</v>
      </c>
    </row>
    <row r="10031" spans="1:14" ht="15.75" thickBot="1">
      <c r="A10031" s="33" t="str">
        <f ca="1">IF(C10031=Calculator!$H$27,"F",IF(Daily!D10031+Daily!H10031=0,IF(D10030+H10030&gt;0,"L",""),""))</f>
        <v/>
      </c>
      <c r="B10031" s="34">
        <v>10030</v>
      </c>
      <c r="C10031" s="19">
        <f t="shared" ca="1" si="625"/>
        <v>55960</v>
      </c>
      <c r="D10031" s="29">
        <f t="shared" ca="1" si="627"/>
        <v>0</v>
      </c>
      <c r="E10031" s="29">
        <f ca="1">IF(C10031&lt;Calculator!$D$26,0,IF(DAY($C10031)=1,IF(D10031-Calculator!$G$24&gt;0,Calculator!$G$24,D10031),0))</f>
        <v>0</v>
      </c>
      <c r="F10031" s="29">
        <f ca="1">IF(E10031&gt;0,D10031*Calculator!$G$22/12,0)</f>
        <v>0</v>
      </c>
      <c r="G10031" s="29">
        <f ca="1">IF(E10031&gt;0,(IFERROR(-PMT(Calculator!$G$22/12,Calculator!$G$23*12,Calculator!$G$20),0))-F10031,0)</f>
        <v>0</v>
      </c>
      <c r="H10031" s="29">
        <f t="shared" ca="1" si="628"/>
        <v>0</v>
      </c>
      <c r="I10031" s="29">
        <f t="shared" ca="1" si="626"/>
        <v>0</v>
      </c>
      <c r="J10031" s="30">
        <f>Calculator!$G$40</f>
        <v>6.5000000000000002E-2</v>
      </c>
      <c r="K10031" s="29">
        <f ca="1">IF(C10031&gt;=Calculator!$G$27,IF(DAY($C10031)=1,Calculator!$G$34/2,IF(DAY($C10031)=15,Calculator!$G$34/2,0)),0)</f>
        <v>0</v>
      </c>
      <c r="L10031" s="29">
        <f ca="1">IF(DAY($C10031)=28,IF(H10031=0,0,Calculator!$G$35),0)</f>
        <v>0</v>
      </c>
      <c r="M10031" s="29">
        <f ca="1">IF(I10031&gt;0,IF(DAY($C10031)=1,SUM(INDIRECT("I"&amp;(ROW(C10030)-DAY(C10030))):I10030),0),0)</f>
        <v>0</v>
      </c>
      <c r="N10031" s="29">
        <f ca="1">IF(C10031&lt;Calculator!$G$27,0,IF(C10031=Calculator!$G$27,Calculator!$G$39,IF(H10031-K10031&lt;=0,IF(D10031&gt;Calculator!$G$39,IF(H10031-K10031+E10031+L10031+M10031+Calculator!$G$39&gt;Calculator!$G$39,Calculator!$G$39-(H10031+E10031+L10031+M10031-K10031),Calculator!$G$39),D10031),0)))</f>
        <v>0</v>
      </c>
    </row>
    <row r="10032" spans="1:14" ht="15.75" thickBot="1">
      <c r="A10032" s="33" t="str">
        <f ca="1">IF(C10032=Calculator!$H$27,"F",IF(Daily!D10032+Daily!H10032=0,IF(D10031+H10031&gt;0,"L",""),""))</f>
        <v/>
      </c>
      <c r="B10032" s="34">
        <v>10031</v>
      </c>
      <c r="C10032" s="19">
        <f t="shared" ca="1" si="625"/>
        <v>55961</v>
      </c>
      <c r="D10032" s="29">
        <f t="shared" ca="1" si="627"/>
        <v>0</v>
      </c>
      <c r="E10032" s="29">
        <f ca="1">IF(C10032&lt;Calculator!$D$26,0,IF(DAY($C10032)=1,IF(D10032-Calculator!$G$24&gt;0,Calculator!$G$24,D10032),0))</f>
        <v>0</v>
      </c>
      <c r="F10032" s="29">
        <f ca="1">IF(E10032&gt;0,D10032*Calculator!$G$22/12,0)</f>
        <v>0</v>
      </c>
      <c r="G10032" s="29">
        <f ca="1">IF(E10032&gt;0,(IFERROR(-PMT(Calculator!$G$22/12,Calculator!$G$23*12,Calculator!$G$20),0))-F10032,0)</f>
        <v>0</v>
      </c>
      <c r="H10032" s="29">
        <f t="shared" ca="1" si="628"/>
        <v>0</v>
      </c>
      <c r="I10032" s="29">
        <f t="shared" ca="1" si="626"/>
        <v>0</v>
      </c>
      <c r="J10032" s="30">
        <f>Calculator!$G$40</f>
        <v>6.5000000000000002E-2</v>
      </c>
      <c r="K10032" s="29">
        <f ca="1">IF(C10032&gt;=Calculator!$G$27,IF(DAY($C10032)=1,Calculator!$G$34/2,IF(DAY($C10032)=15,Calculator!$G$34/2,0)),0)</f>
        <v>0</v>
      </c>
      <c r="L10032" s="29">
        <f ca="1">IF(DAY($C10032)=28,IF(H10032=0,0,Calculator!$G$35),0)</f>
        <v>0</v>
      </c>
      <c r="M10032" s="29">
        <f ca="1">IF(I10032&gt;0,IF(DAY($C10032)=1,SUM(INDIRECT("I"&amp;(ROW(C10031)-DAY(C10031))):I10031),0),0)</f>
        <v>0</v>
      </c>
      <c r="N10032" s="29">
        <f ca="1">IF(C10032&lt;Calculator!$G$27,0,IF(C10032=Calculator!$G$27,Calculator!$G$39,IF(H10032-K10032&lt;=0,IF(D10032&gt;Calculator!$G$39,IF(H10032-K10032+E10032+L10032+M10032+Calculator!$G$39&gt;Calculator!$G$39,Calculator!$G$39-(H10032+E10032+L10032+M10032-K10032),Calculator!$G$39),D10032),0)))</f>
        <v>0</v>
      </c>
    </row>
    <row r="10033" spans="1:14" ht="15.75" thickBot="1">
      <c r="A10033" s="33" t="str">
        <f ca="1">IF(C10033=Calculator!$H$27,"F",IF(Daily!D10033+Daily!H10033=0,IF(D10032+H10032&gt;0,"L",""),""))</f>
        <v/>
      </c>
      <c r="B10033" s="34">
        <v>10032</v>
      </c>
      <c r="C10033" s="19">
        <f t="shared" ca="1" si="625"/>
        <v>55962</v>
      </c>
      <c r="D10033" s="29">
        <f t="shared" ca="1" si="627"/>
        <v>0</v>
      </c>
      <c r="E10033" s="29">
        <f ca="1">IF(C10033&lt;Calculator!$D$26,0,IF(DAY($C10033)=1,IF(D10033-Calculator!$G$24&gt;0,Calculator!$G$24,D10033),0))</f>
        <v>0</v>
      </c>
      <c r="F10033" s="29">
        <f ca="1">IF(E10033&gt;0,D10033*Calculator!$G$22/12,0)</f>
        <v>0</v>
      </c>
      <c r="G10033" s="29">
        <f ca="1">IF(E10033&gt;0,(IFERROR(-PMT(Calculator!$G$22/12,Calculator!$G$23*12,Calculator!$G$20),0))-F10033,0)</f>
        <v>0</v>
      </c>
      <c r="H10033" s="29">
        <f t="shared" ca="1" si="628"/>
        <v>0</v>
      </c>
      <c r="I10033" s="29">
        <f t="shared" ca="1" si="626"/>
        <v>0</v>
      </c>
      <c r="J10033" s="30">
        <f>Calculator!$G$40</f>
        <v>6.5000000000000002E-2</v>
      </c>
      <c r="K10033" s="29">
        <f ca="1">IF(C10033&gt;=Calculator!$G$27,IF(DAY($C10033)=1,Calculator!$G$34/2,IF(DAY($C10033)=15,Calculator!$G$34/2,0)),0)</f>
        <v>0</v>
      </c>
      <c r="L10033" s="29">
        <f ca="1">IF(DAY($C10033)=28,IF(H10033=0,0,Calculator!$G$35),0)</f>
        <v>0</v>
      </c>
      <c r="M10033" s="29">
        <f ca="1">IF(I10033&gt;0,IF(DAY($C10033)=1,SUM(INDIRECT("I"&amp;(ROW(C10032)-DAY(C10032))):I10032),0),0)</f>
        <v>0</v>
      </c>
      <c r="N10033" s="29">
        <f ca="1">IF(C10033&lt;Calculator!$G$27,0,IF(C10033=Calculator!$G$27,Calculator!$G$39,IF(H10033-K10033&lt;=0,IF(D10033&gt;Calculator!$G$39,IF(H10033-K10033+E10033+L10033+M10033+Calculator!$G$39&gt;Calculator!$G$39,Calculator!$G$39-(H10033+E10033+L10033+M10033-K10033),Calculator!$G$39),D10033),0)))</f>
        <v>0</v>
      </c>
    </row>
    <row r="10034" spans="1:14" ht="15.75" thickBot="1">
      <c r="A10034" s="33" t="str">
        <f ca="1">IF(C10034=Calculator!$H$27,"F",IF(Daily!D10034+Daily!H10034=0,IF(D10033+H10033&gt;0,"L",""),""))</f>
        <v/>
      </c>
      <c r="B10034" s="34">
        <v>10033</v>
      </c>
      <c r="C10034" s="19">
        <f t="shared" ca="1" si="625"/>
        <v>55963</v>
      </c>
      <c r="D10034" s="29">
        <f t="shared" ca="1" si="627"/>
        <v>0</v>
      </c>
      <c r="E10034" s="29">
        <f ca="1">IF(C10034&lt;Calculator!$D$26,0,IF(DAY($C10034)=1,IF(D10034-Calculator!$G$24&gt;0,Calculator!$G$24,D10034),0))</f>
        <v>0</v>
      </c>
      <c r="F10034" s="29">
        <f ca="1">IF(E10034&gt;0,D10034*Calculator!$G$22/12,0)</f>
        <v>0</v>
      </c>
      <c r="G10034" s="29">
        <f ca="1">IF(E10034&gt;0,(IFERROR(-PMT(Calculator!$G$22/12,Calculator!$G$23*12,Calculator!$G$20),0))-F10034,0)</f>
        <v>0</v>
      </c>
      <c r="H10034" s="29">
        <f t="shared" ca="1" si="628"/>
        <v>0</v>
      </c>
      <c r="I10034" s="29">
        <f t="shared" ca="1" si="626"/>
        <v>0</v>
      </c>
      <c r="J10034" s="30">
        <f>Calculator!$G$40</f>
        <v>6.5000000000000002E-2</v>
      </c>
      <c r="K10034" s="29">
        <f ca="1">IF(C10034&gt;=Calculator!$G$27,IF(DAY($C10034)=1,Calculator!$G$34/2,IF(DAY($C10034)=15,Calculator!$G$34/2,0)),0)</f>
        <v>0</v>
      </c>
      <c r="L10034" s="29">
        <f ca="1">IF(DAY($C10034)=28,IF(H10034=0,0,Calculator!$G$35),0)</f>
        <v>0</v>
      </c>
      <c r="M10034" s="29">
        <f ca="1">IF(I10034&gt;0,IF(DAY($C10034)=1,SUM(INDIRECT("I"&amp;(ROW(C10033)-DAY(C10033))):I10033),0),0)</f>
        <v>0</v>
      </c>
      <c r="N10034" s="29">
        <f ca="1">IF(C10034&lt;Calculator!$G$27,0,IF(C10034=Calculator!$G$27,Calculator!$G$39,IF(H10034-K10034&lt;=0,IF(D10034&gt;Calculator!$G$39,IF(H10034-K10034+E10034+L10034+M10034+Calculator!$G$39&gt;Calculator!$G$39,Calculator!$G$39-(H10034+E10034+L10034+M10034-K10034),Calculator!$G$39),D10034),0)))</f>
        <v>0</v>
      </c>
    </row>
    <row r="10035" spans="1:14" ht="15.75" thickBot="1">
      <c r="A10035" s="33" t="str">
        <f ca="1">IF(C10035=Calculator!$H$27,"F",IF(Daily!D10035+Daily!H10035=0,IF(D10034+H10034&gt;0,"L",""),""))</f>
        <v/>
      </c>
      <c r="B10035" s="34">
        <v>10034</v>
      </c>
      <c r="C10035" s="19">
        <f t="shared" ca="1" si="625"/>
        <v>55964</v>
      </c>
      <c r="D10035" s="29">
        <f t="shared" ca="1" si="627"/>
        <v>0</v>
      </c>
      <c r="E10035" s="29">
        <f ca="1">IF(C10035&lt;Calculator!$D$26,0,IF(DAY($C10035)=1,IF(D10035-Calculator!$G$24&gt;0,Calculator!$G$24,D10035),0))</f>
        <v>0</v>
      </c>
      <c r="F10035" s="29">
        <f ca="1">IF(E10035&gt;0,D10035*Calculator!$G$22/12,0)</f>
        <v>0</v>
      </c>
      <c r="G10035" s="29">
        <f ca="1">IF(E10035&gt;0,(IFERROR(-PMT(Calculator!$G$22/12,Calculator!$G$23*12,Calculator!$G$20),0))-F10035,0)</f>
        <v>0</v>
      </c>
      <c r="H10035" s="29">
        <f t="shared" ca="1" si="628"/>
        <v>0</v>
      </c>
      <c r="I10035" s="29">
        <f t="shared" ca="1" si="626"/>
        <v>0</v>
      </c>
      <c r="J10035" s="30">
        <f>Calculator!$G$40</f>
        <v>6.5000000000000002E-2</v>
      </c>
      <c r="K10035" s="29">
        <f ca="1">IF(C10035&gt;=Calculator!$G$27,IF(DAY($C10035)=1,Calculator!$G$34/2,IF(DAY($C10035)=15,Calculator!$G$34/2,0)),0)</f>
        <v>0</v>
      </c>
      <c r="L10035" s="29">
        <f ca="1">IF(DAY($C10035)=28,IF(H10035=0,0,Calculator!$G$35),0)</f>
        <v>0</v>
      </c>
      <c r="M10035" s="29">
        <f ca="1">IF(I10035&gt;0,IF(DAY($C10035)=1,SUM(INDIRECT("I"&amp;(ROW(C10034)-DAY(C10034))):I10034),0),0)</f>
        <v>0</v>
      </c>
      <c r="N10035" s="29">
        <f ca="1">IF(C10035&lt;Calculator!$G$27,0,IF(C10035=Calculator!$G$27,Calculator!$G$39,IF(H10035-K10035&lt;=0,IF(D10035&gt;Calculator!$G$39,IF(H10035-K10035+E10035+L10035+M10035+Calculator!$G$39&gt;Calculator!$G$39,Calculator!$G$39-(H10035+E10035+L10035+M10035-K10035),Calculator!$G$39),D10035),0)))</f>
        <v>0</v>
      </c>
    </row>
    <row r="10036" spans="1:14" ht="15.75" thickBot="1">
      <c r="A10036" s="33" t="str">
        <f ca="1">IF(C10036=Calculator!$H$27,"F",IF(Daily!D10036+Daily!H10036=0,IF(D10035+H10035&gt;0,"L",""),""))</f>
        <v/>
      </c>
      <c r="B10036" s="34">
        <v>10035</v>
      </c>
      <c r="C10036" s="19">
        <f t="shared" ca="1" si="625"/>
        <v>55965</v>
      </c>
      <c r="D10036" s="29">
        <f t="shared" ca="1" si="627"/>
        <v>0</v>
      </c>
      <c r="E10036" s="29">
        <f ca="1">IF(C10036&lt;Calculator!$D$26,0,IF(DAY($C10036)=1,IF(D10036-Calculator!$G$24&gt;0,Calculator!$G$24,D10036),0))</f>
        <v>0</v>
      </c>
      <c r="F10036" s="29">
        <f ca="1">IF(E10036&gt;0,D10036*Calculator!$G$22/12,0)</f>
        <v>0</v>
      </c>
      <c r="G10036" s="29">
        <f ca="1">IF(E10036&gt;0,(IFERROR(-PMT(Calculator!$G$22/12,Calculator!$G$23*12,Calculator!$G$20),0))-F10036,0)</f>
        <v>0</v>
      </c>
      <c r="H10036" s="29">
        <f t="shared" ca="1" si="628"/>
        <v>0</v>
      </c>
      <c r="I10036" s="29">
        <f t="shared" ca="1" si="626"/>
        <v>0</v>
      </c>
      <c r="J10036" s="30">
        <f>Calculator!$G$40</f>
        <v>6.5000000000000002E-2</v>
      </c>
      <c r="K10036" s="29">
        <f ca="1">IF(C10036&gt;=Calculator!$G$27,IF(DAY($C10036)=1,Calculator!$G$34/2,IF(DAY($C10036)=15,Calculator!$G$34/2,0)),0)</f>
        <v>0</v>
      </c>
      <c r="L10036" s="29">
        <f ca="1">IF(DAY($C10036)=28,IF(H10036=0,0,Calculator!$G$35),0)</f>
        <v>0</v>
      </c>
      <c r="M10036" s="29">
        <f ca="1">IF(I10036&gt;0,IF(DAY($C10036)=1,SUM(INDIRECT("I"&amp;(ROW(C10035)-DAY(C10035))):I10035),0),0)</f>
        <v>0</v>
      </c>
      <c r="N10036" s="29">
        <f ca="1">IF(C10036&lt;Calculator!$G$27,0,IF(C10036=Calculator!$G$27,Calculator!$G$39,IF(H10036-K10036&lt;=0,IF(D10036&gt;Calculator!$G$39,IF(H10036-K10036+E10036+L10036+M10036+Calculator!$G$39&gt;Calculator!$G$39,Calculator!$G$39-(H10036+E10036+L10036+M10036-K10036),Calculator!$G$39),D10036),0)))</f>
        <v>0</v>
      </c>
    </row>
    <row r="10037" spans="1:14" ht="15.75" thickBot="1">
      <c r="A10037" s="33" t="str">
        <f ca="1">IF(C10037=Calculator!$H$27,"F",IF(Daily!D10037+Daily!H10037=0,IF(D10036+H10036&gt;0,"L",""),""))</f>
        <v/>
      </c>
      <c r="B10037" s="34">
        <v>10036</v>
      </c>
      <c r="C10037" s="19">
        <f t="shared" ca="1" si="625"/>
        <v>55966</v>
      </c>
      <c r="D10037" s="29">
        <f t="shared" ca="1" si="627"/>
        <v>0</v>
      </c>
      <c r="E10037" s="29">
        <f ca="1">IF(C10037&lt;Calculator!$D$26,0,IF(DAY($C10037)=1,IF(D10037-Calculator!$G$24&gt;0,Calculator!$G$24,D10037),0))</f>
        <v>0</v>
      </c>
      <c r="F10037" s="29">
        <f ca="1">IF(E10037&gt;0,D10037*Calculator!$G$22/12,0)</f>
        <v>0</v>
      </c>
      <c r="G10037" s="29">
        <f ca="1">IF(E10037&gt;0,(IFERROR(-PMT(Calculator!$G$22/12,Calculator!$G$23*12,Calculator!$G$20),0))-F10037,0)</f>
        <v>0</v>
      </c>
      <c r="H10037" s="29">
        <f t="shared" ca="1" si="628"/>
        <v>0</v>
      </c>
      <c r="I10037" s="29">
        <f t="shared" ca="1" si="626"/>
        <v>0</v>
      </c>
      <c r="J10037" s="30">
        <f>Calculator!$G$40</f>
        <v>6.5000000000000002E-2</v>
      </c>
      <c r="K10037" s="29">
        <f ca="1">IF(C10037&gt;=Calculator!$G$27,IF(DAY($C10037)=1,Calculator!$G$34/2,IF(DAY($C10037)=15,Calculator!$G$34/2,0)),0)</f>
        <v>0</v>
      </c>
      <c r="L10037" s="29">
        <f ca="1">IF(DAY($C10037)=28,IF(H10037=0,0,Calculator!$G$35),0)</f>
        <v>0</v>
      </c>
      <c r="M10037" s="29">
        <f ca="1">IF(I10037&gt;0,IF(DAY($C10037)=1,SUM(INDIRECT("I"&amp;(ROW(C10036)-DAY(C10036))):I10036),0),0)</f>
        <v>0</v>
      </c>
      <c r="N10037" s="29">
        <f ca="1">IF(C10037&lt;Calculator!$G$27,0,IF(C10037=Calculator!$G$27,Calculator!$G$39,IF(H10037-K10037&lt;=0,IF(D10037&gt;Calculator!$G$39,IF(H10037-K10037+E10037+L10037+M10037+Calculator!$G$39&gt;Calculator!$G$39,Calculator!$G$39-(H10037+E10037+L10037+M10037-K10037),Calculator!$G$39),D10037),0)))</f>
        <v>0</v>
      </c>
    </row>
    <row r="10038" spans="1:14" ht="15.75" thickBot="1">
      <c r="A10038" s="33" t="str">
        <f ca="1">IF(C10038=Calculator!$H$27,"F",IF(Daily!D10038+Daily!H10038=0,IF(D10037+H10037&gt;0,"L",""),""))</f>
        <v/>
      </c>
      <c r="B10038" s="34">
        <v>10037</v>
      </c>
      <c r="C10038" s="19">
        <f t="shared" ca="1" si="625"/>
        <v>55967</v>
      </c>
      <c r="D10038" s="29">
        <f t="shared" ca="1" si="627"/>
        <v>0</v>
      </c>
      <c r="E10038" s="29">
        <f ca="1">IF(C10038&lt;Calculator!$D$26,0,IF(DAY($C10038)=1,IF(D10038-Calculator!$G$24&gt;0,Calculator!$G$24,D10038),0))</f>
        <v>0</v>
      </c>
      <c r="F10038" s="29">
        <f ca="1">IF(E10038&gt;0,D10038*Calculator!$G$22/12,0)</f>
        <v>0</v>
      </c>
      <c r="G10038" s="29">
        <f ca="1">IF(E10038&gt;0,(IFERROR(-PMT(Calculator!$G$22/12,Calculator!$G$23*12,Calculator!$G$20),0))-F10038,0)</f>
        <v>0</v>
      </c>
      <c r="H10038" s="29">
        <f t="shared" ca="1" si="628"/>
        <v>0</v>
      </c>
      <c r="I10038" s="29">
        <f t="shared" ca="1" si="626"/>
        <v>0</v>
      </c>
      <c r="J10038" s="30">
        <f>Calculator!$G$40</f>
        <v>6.5000000000000002E-2</v>
      </c>
      <c r="K10038" s="29">
        <f ca="1">IF(C10038&gt;=Calculator!$G$27,IF(DAY($C10038)=1,Calculator!$G$34/2,IF(DAY($C10038)=15,Calculator!$G$34/2,0)),0)</f>
        <v>0</v>
      </c>
      <c r="L10038" s="29">
        <f ca="1">IF(DAY($C10038)=28,IF(H10038=0,0,Calculator!$G$35),0)</f>
        <v>0</v>
      </c>
      <c r="M10038" s="29">
        <f ca="1">IF(I10038&gt;0,IF(DAY($C10038)=1,SUM(INDIRECT("I"&amp;(ROW(C10037)-DAY(C10037))):I10037),0),0)</f>
        <v>0</v>
      </c>
      <c r="N10038" s="29">
        <f ca="1">IF(C10038&lt;Calculator!$G$27,0,IF(C10038=Calculator!$G$27,Calculator!$G$39,IF(H10038-K10038&lt;=0,IF(D10038&gt;Calculator!$G$39,IF(H10038-K10038+E10038+L10038+M10038+Calculator!$G$39&gt;Calculator!$G$39,Calculator!$G$39-(H10038+E10038+L10038+M10038-K10038),Calculator!$G$39),D10038),0)))</f>
        <v>0</v>
      </c>
    </row>
    <row r="10039" spans="1:14" ht="15.75" thickBot="1">
      <c r="A10039" s="33" t="str">
        <f ca="1">IF(C10039=Calculator!$H$27,"F",IF(Daily!D10039+Daily!H10039=0,IF(D10038+H10038&gt;0,"L",""),""))</f>
        <v/>
      </c>
      <c r="B10039" s="34">
        <v>10038</v>
      </c>
      <c r="C10039" s="19">
        <f t="shared" ca="1" si="625"/>
        <v>55968</v>
      </c>
      <c r="D10039" s="29">
        <f t="shared" ca="1" si="627"/>
        <v>0</v>
      </c>
      <c r="E10039" s="29">
        <f ca="1">IF(C10039&lt;Calculator!$D$26,0,IF(DAY($C10039)=1,IF(D10039-Calculator!$G$24&gt;0,Calculator!$G$24,D10039),0))</f>
        <v>0</v>
      </c>
      <c r="F10039" s="29">
        <f ca="1">IF(E10039&gt;0,D10039*Calculator!$G$22/12,0)</f>
        <v>0</v>
      </c>
      <c r="G10039" s="29">
        <f ca="1">IF(E10039&gt;0,(IFERROR(-PMT(Calculator!$G$22/12,Calculator!$G$23*12,Calculator!$G$20),0))-F10039,0)</f>
        <v>0</v>
      </c>
      <c r="H10039" s="29">
        <f t="shared" ca="1" si="628"/>
        <v>0</v>
      </c>
      <c r="I10039" s="29">
        <f t="shared" ca="1" si="626"/>
        <v>0</v>
      </c>
      <c r="J10039" s="30">
        <f>Calculator!$G$40</f>
        <v>6.5000000000000002E-2</v>
      </c>
      <c r="K10039" s="29">
        <f ca="1">IF(C10039&gt;=Calculator!$G$27,IF(DAY($C10039)=1,Calculator!$G$34/2,IF(DAY($C10039)=15,Calculator!$G$34/2,0)),0)</f>
        <v>0</v>
      </c>
      <c r="L10039" s="29">
        <f ca="1">IF(DAY($C10039)=28,IF(H10039=0,0,Calculator!$G$35),0)</f>
        <v>0</v>
      </c>
      <c r="M10039" s="29">
        <f ca="1">IF(I10039&gt;0,IF(DAY($C10039)=1,SUM(INDIRECT("I"&amp;(ROW(C10038)-DAY(C10038))):I10038),0),0)</f>
        <v>0</v>
      </c>
      <c r="N10039" s="29">
        <f ca="1">IF(C10039&lt;Calculator!$G$27,0,IF(C10039=Calculator!$G$27,Calculator!$G$39,IF(H10039-K10039&lt;=0,IF(D10039&gt;Calculator!$G$39,IF(H10039-K10039+E10039+L10039+M10039+Calculator!$G$39&gt;Calculator!$G$39,Calculator!$G$39-(H10039+E10039+L10039+M10039-K10039),Calculator!$G$39),D10039),0)))</f>
        <v>0</v>
      </c>
    </row>
    <row r="10040" spans="1:14" ht="15.75" thickBot="1">
      <c r="A10040" s="33" t="str">
        <f ca="1">IF(C10040=Calculator!$H$27,"F",IF(Daily!D10040+Daily!H10040=0,IF(D10039+H10039&gt;0,"L",""),""))</f>
        <v/>
      </c>
      <c r="B10040" s="34">
        <v>10039</v>
      </c>
      <c r="C10040" s="19">
        <f t="shared" ca="1" si="625"/>
        <v>55969</v>
      </c>
      <c r="D10040" s="29">
        <f t="shared" ca="1" si="627"/>
        <v>0</v>
      </c>
      <c r="E10040" s="29">
        <f ca="1">IF(C10040&lt;Calculator!$D$26,0,IF(DAY($C10040)=1,IF(D10040-Calculator!$G$24&gt;0,Calculator!$G$24,D10040),0))</f>
        <v>0</v>
      </c>
      <c r="F10040" s="29">
        <f ca="1">IF(E10040&gt;0,D10040*Calculator!$G$22/12,0)</f>
        <v>0</v>
      </c>
      <c r="G10040" s="29">
        <f ca="1">IF(E10040&gt;0,(IFERROR(-PMT(Calculator!$G$22/12,Calculator!$G$23*12,Calculator!$G$20),0))-F10040,0)</f>
        <v>0</v>
      </c>
      <c r="H10040" s="29">
        <f t="shared" ca="1" si="628"/>
        <v>0</v>
      </c>
      <c r="I10040" s="29">
        <f t="shared" ca="1" si="626"/>
        <v>0</v>
      </c>
      <c r="J10040" s="30">
        <f>Calculator!$G$40</f>
        <v>6.5000000000000002E-2</v>
      </c>
      <c r="K10040" s="29">
        <f ca="1">IF(C10040&gt;=Calculator!$G$27,IF(DAY($C10040)=1,Calculator!$G$34/2,IF(DAY($C10040)=15,Calculator!$G$34/2,0)),0)</f>
        <v>0</v>
      </c>
      <c r="L10040" s="29">
        <f ca="1">IF(DAY($C10040)=28,IF(H10040=0,0,Calculator!$G$35),0)</f>
        <v>0</v>
      </c>
      <c r="M10040" s="29">
        <f ca="1">IF(I10040&gt;0,IF(DAY($C10040)=1,SUM(INDIRECT("I"&amp;(ROW(C10039)-DAY(C10039))):I10039),0),0)</f>
        <v>0</v>
      </c>
      <c r="N10040" s="29">
        <f ca="1">IF(C10040&lt;Calculator!$G$27,0,IF(C10040=Calculator!$G$27,Calculator!$G$39,IF(H10040-K10040&lt;=0,IF(D10040&gt;Calculator!$G$39,IF(H10040-K10040+E10040+L10040+M10040+Calculator!$G$39&gt;Calculator!$G$39,Calculator!$G$39-(H10040+E10040+L10040+M10040-K10040),Calculator!$G$39),D10040),0)))</f>
        <v>0</v>
      </c>
    </row>
    <row r="10041" spans="1:14" ht="15.75" thickBot="1">
      <c r="A10041" s="33" t="str">
        <f ca="1">IF(C10041=Calculator!$H$27,"F",IF(Daily!D10041+Daily!H10041=0,IF(D10040+H10040&gt;0,"L",""),""))</f>
        <v/>
      </c>
      <c r="B10041" s="34">
        <v>10040</v>
      </c>
      <c r="C10041" s="19">
        <f t="shared" ca="1" si="625"/>
        <v>55970</v>
      </c>
      <c r="D10041" s="29">
        <f t="shared" ca="1" si="627"/>
        <v>0</v>
      </c>
      <c r="E10041" s="29">
        <f ca="1">IF(C10041&lt;Calculator!$D$26,0,IF(DAY($C10041)=1,IF(D10041-Calculator!$G$24&gt;0,Calculator!$G$24,D10041),0))</f>
        <v>0</v>
      </c>
      <c r="F10041" s="29">
        <f ca="1">IF(E10041&gt;0,D10041*Calculator!$G$22/12,0)</f>
        <v>0</v>
      </c>
      <c r="G10041" s="29">
        <f ca="1">IF(E10041&gt;0,(IFERROR(-PMT(Calculator!$G$22/12,Calculator!$G$23*12,Calculator!$G$20),0))-F10041,0)</f>
        <v>0</v>
      </c>
      <c r="H10041" s="29">
        <f t="shared" ca="1" si="628"/>
        <v>0</v>
      </c>
      <c r="I10041" s="29">
        <f t="shared" ca="1" si="626"/>
        <v>0</v>
      </c>
      <c r="J10041" s="30">
        <f>Calculator!$G$40</f>
        <v>6.5000000000000002E-2</v>
      </c>
      <c r="K10041" s="29">
        <f ca="1">IF(C10041&gt;=Calculator!$G$27,IF(DAY($C10041)=1,Calculator!$G$34/2,IF(DAY($C10041)=15,Calculator!$G$34/2,0)),0)</f>
        <v>0</v>
      </c>
      <c r="L10041" s="29">
        <f ca="1">IF(DAY($C10041)=28,IF(H10041=0,0,Calculator!$G$35),0)</f>
        <v>0</v>
      </c>
      <c r="M10041" s="29">
        <f ca="1">IF(I10041&gt;0,IF(DAY($C10041)=1,SUM(INDIRECT("I"&amp;(ROW(C10040)-DAY(C10040))):I10040),0),0)</f>
        <v>0</v>
      </c>
      <c r="N10041" s="29">
        <f ca="1">IF(C10041&lt;Calculator!$G$27,0,IF(C10041=Calculator!$G$27,Calculator!$G$39,IF(H10041-K10041&lt;=0,IF(D10041&gt;Calculator!$G$39,IF(H10041-K10041+E10041+L10041+M10041+Calculator!$G$39&gt;Calculator!$G$39,Calculator!$G$39-(H10041+E10041+L10041+M10041-K10041),Calculator!$G$39),D10041),0)))</f>
        <v>0</v>
      </c>
    </row>
    <row r="10042" spans="1:14" ht="15.75" thickBot="1">
      <c r="A10042" s="33" t="str">
        <f ca="1">IF(C10042=Calculator!$H$27,"F",IF(Daily!D10042+Daily!H10042=0,IF(D10041+H10041&gt;0,"L",""),""))</f>
        <v/>
      </c>
      <c r="B10042" s="34">
        <v>10041</v>
      </c>
      <c r="C10042" s="19">
        <f t="shared" ca="1" si="625"/>
        <v>55971</v>
      </c>
      <c r="D10042" s="29">
        <f t="shared" ca="1" si="627"/>
        <v>0</v>
      </c>
      <c r="E10042" s="29">
        <f ca="1">IF(C10042&lt;Calculator!$D$26,0,IF(DAY($C10042)=1,IF(D10042-Calculator!$G$24&gt;0,Calculator!$G$24,D10042),0))</f>
        <v>0</v>
      </c>
      <c r="F10042" s="29">
        <f ca="1">IF(E10042&gt;0,D10042*Calculator!$G$22/12,0)</f>
        <v>0</v>
      </c>
      <c r="G10042" s="29">
        <f ca="1">IF(E10042&gt;0,(IFERROR(-PMT(Calculator!$G$22/12,Calculator!$G$23*12,Calculator!$G$20),0))-F10042,0)</f>
        <v>0</v>
      </c>
      <c r="H10042" s="29">
        <f t="shared" ca="1" si="628"/>
        <v>0</v>
      </c>
      <c r="I10042" s="29">
        <f t="shared" ca="1" si="626"/>
        <v>0</v>
      </c>
      <c r="J10042" s="30">
        <f>Calculator!$G$40</f>
        <v>6.5000000000000002E-2</v>
      </c>
      <c r="K10042" s="29">
        <f ca="1">IF(C10042&gt;=Calculator!$G$27,IF(DAY($C10042)=1,Calculator!$G$34/2,IF(DAY($C10042)=15,Calculator!$G$34/2,0)),0)</f>
        <v>0</v>
      </c>
      <c r="L10042" s="29">
        <f ca="1">IF(DAY($C10042)=28,IF(H10042=0,0,Calculator!$G$35),0)</f>
        <v>0</v>
      </c>
      <c r="M10042" s="29">
        <f ca="1">IF(I10042&gt;0,IF(DAY($C10042)=1,SUM(INDIRECT("I"&amp;(ROW(C10041)-DAY(C10041))):I10041),0),0)</f>
        <v>0</v>
      </c>
      <c r="N10042" s="29">
        <f ca="1">IF(C10042&lt;Calculator!$G$27,0,IF(C10042=Calculator!$G$27,Calculator!$G$39,IF(H10042-K10042&lt;=0,IF(D10042&gt;Calculator!$G$39,IF(H10042-K10042+E10042+L10042+M10042+Calculator!$G$39&gt;Calculator!$G$39,Calculator!$G$39-(H10042+E10042+L10042+M10042-K10042),Calculator!$G$39),D10042),0)))</f>
        <v>0</v>
      </c>
    </row>
    <row r="10043" spans="1:14" ht="15.75" thickBot="1">
      <c r="A10043" s="33" t="str">
        <f ca="1">IF(C10043=Calculator!$H$27,"F",IF(Daily!D10043+Daily!H10043=0,IF(D10042+H10042&gt;0,"L",""),""))</f>
        <v/>
      </c>
      <c r="B10043" s="34">
        <v>10042</v>
      </c>
      <c r="C10043" s="19">
        <f t="shared" ca="1" si="625"/>
        <v>55972</v>
      </c>
      <c r="D10043" s="29">
        <f t="shared" ca="1" si="627"/>
        <v>0</v>
      </c>
      <c r="E10043" s="29">
        <f ca="1">IF(C10043&lt;Calculator!$D$26,0,IF(DAY($C10043)=1,IF(D10043-Calculator!$G$24&gt;0,Calculator!$G$24,D10043),0))</f>
        <v>0</v>
      </c>
      <c r="F10043" s="29">
        <f ca="1">IF(E10043&gt;0,D10043*Calculator!$G$22/12,0)</f>
        <v>0</v>
      </c>
      <c r="G10043" s="29">
        <f ca="1">IF(E10043&gt;0,(IFERROR(-PMT(Calculator!$G$22/12,Calculator!$G$23*12,Calculator!$G$20),0))-F10043,0)</f>
        <v>0</v>
      </c>
      <c r="H10043" s="29">
        <f t="shared" ca="1" si="628"/>
        <v>0</v>
      </c>
      <c r="I10043" s="29">
        <f t="shared" ca="1" si="626"/>
        <v>0</v>
      </c>
      <c r="J10043" s="30">
        <f>Calculator!$G$40</f>
        <v>6.5000000000000002E-2</v>
      </c>
      <c r="K10043" s="29">
        <f ca="1">IF(C10043&gt;=Calculator!$G$27,IF(DAY($C10043)=1,Calculator!$G$34/2,IF(DAY($C10043)=15,Calculator!$G$34/2,0)),0)</f>
        <v>0</v>
      </c>
      <c r="L10043" s="29">
        <f ca="1">IF(DAY($C10043)=28,IF(H10043=0,0,Calculator!$G$35),0)</f>
        <v>0</v>
      </c>
      <c r="M10043" s="29">
        <f ca="1">IF(I10043&gt;0,IF(DAY($C10043)=1,SUM(INDIRECT("I"&amp;(ROW(C10042)-DAY(C10042))):I10042),0),0)</f>
        <v>0</v>
      </c>
      <c r="N10043" s="29">
        <f ca="1">IF(C10043&lt;Calculator!$G$27,0,IF(C10043=Calculator!$G$27,Calculator!$G$39,IF(H10043-K10043&lt;=0,IF(D10043&gt;Calculator!$G$39,IF(H10043-K10043+E10043+L10043+M10043+Calculator!$G$39&gt;Calculator!$G$39,Calculator!$G$39-(H10043+E10043+L10043+M10043-K10043),Calculator!$G$39),D10043),0)))</f>
        <v>0</v>
      </c>
    </row>
    <row r="10044" spans="1:14" ht="15.75" thickBot="1">
      <c r="A10044" s="33" t="str">
        <f ca="1">IF(C10044=Calculator!$H$27,"F",IF(Daily!D10044+Daily!H10044=0,IF(D10043+H10043&gt;0,"L",""),""))</f>
        <v/>
      </c>
      <c r="B10044" s="34">
        <v>10043</v>
      </c>
      <c r="C10044" s="19">
        <f t="shared" ca="1" si="625"/>
        <v>55973</v>
      </c>
      <c r="D10044" s="29">
        <f t="shared" ca="1" si="627"/>
        <v>0</v>
      </c>
      <c r="E10044" s="29">
        <f ca="1">IF(C10044&lt;Calculator!$D$26,0,IF(DAY($C10044)=1,IF(D10044-Calculator!$G$24&gt;0,Calculator!$G$24,D10044),0))</f>
        <v>0</v>
      </c>
      <c r="F10044" s="29">
        <f ca="1">IF(E10044&gt;0,D10044*Calculator!$G$22/12,0)</f>
        <v>0</v>
      </c>
      <c r="G10044" s="29">
        <f ca="1">IF(E10044&gt;0,(IFERROR(-PMT(Calculator!$G$22/12,Calculator!$G$23*12,Calculator!$G$20),0))-F10044,0)</f>
        <v>0</v>
      </c>
      <c r="H10044" s="29">
        <f t="shared" ca="1" si="628"/>
        <v>0</v>
      </c>
      <c r="I10044" s="29">
        <f t="shared" ca="1" si="626"/>
        <v>0</v>
      </c>
      <c r="J10044" s="30">
        <f>Calculator!$G$40</f>
        <v>6.5000000000000002E-2</v>
      </c>
      <c r="K10044" s="29">
        <f ca="1">IF(C10044&gt;=Calculator!$G$27,IF(DAY($C10044)=1,Calculator!$G$34/2,IF(DAY($C10044)=15,Calculator!$G$34/2,0)),0)</f>
        <v>0</v>
      </c>
      <c r="L10044" s="29">
        <f ca="1">IF(DAY($C10044)=28,IF(H10044=0,0,Calculator!$G$35),0)</f>
        <v>0</v>
      </c>
      <c r="M10044" s="29">
        <f ca="1">IF(I10044&gt;0,IF(DAY($C10044)=1,SUM(INDIRECT("I"&amp;(ROW(C10043)-DAY(C10043))):I10043),0),0)</f>
        <v>0</v>
      </c>
      <c r="N10044" s="29">
        <f ca="1">IF(C10044&lt;Calculator!$G$27,0,IF(C10044=Calculator!$G$27,Calculator!$G$39,IF(H10044-K10044&lt;=0,IF(D10044&gt;Calculator!$G$39,IF(H10044-K10044+E10044+L10044+M10044+Calculator!$G$39&gt;Calculator!$G$39,Calculator!$G$39-(H10044+E10044+L10044+M10044-K10044),Calculator!$G$39),D10044),0)))</f>
        <v>0</v>
      </c>
    </row>
    <row r="10045" spans="1:14" ht="15.75" thickBot="1">
      <c r="A10045" s="33" t="str">
        <f ca="1">IF(C10045=Calculator!$H$27,"F",IF(Daily!D10045+Daily!H10045=0,IF(D10044+H10044&gt;0,"L",""),""))</f>
        <v/>
      </c>
      <c r="B10045" s="34">
        <v>10044</v>
      </c>
      <c r="C10045" s="19">
        <f t="shared" ca="1" si="625"/>
        <v>55974</v>
      </c>
      <c r="D10045" s="29">
        <f t="shared" ca="1" si="627"/>
        <v>0</v>
      </c>
      <c r="E10045" s="29">
        <f ca="1">IF(C10045&lt;Calculator!$D$26,0,IF(DAY($C10045)=1,IF(D10045-Calculator!$G$24&gt;0,Calculator!$G$24,D10045),0))</f>
        <v>0</v>
      </c>
      <c r="F10045" s="29">
        <f ca="1">IF(E10045&gt;0,D10045*Calculator!$G$22/12,0)</f>
        <v>0</v>
      </c>
      <c r="G10045" s="29">
        <f ca="1">IF(E10045&gt;0,(IFERROR(-PMT(Calculator!$G$22/12,Calculator!$G$23*12,Calculator!$G$20),0))-F10045,0)</f>
        <v>0</v>
      </c>
      <c r="H10045" s="29">
        <f t="shared" ca="1" si="628"/>
        <v>0</v>
      </c>
      <c r="I10045" s="29">
        <f t="shared" ca="1" si="626"/>
        <v>0</v>
      </c>
      <c r="J10045" s="30">
        <f>Calculator!$G$40</f>
        <v>6.5000000000000002E-2</v>
      </c>
      <c r="K10045" s="29">
        <f ca="1">IF(C10045&gt;=Calculator!$G$27,IF(DAY($C10045)=1,Calculator!$G$34/2,IF(DAY($C10045)=15,Calculator!$G$34/2,0)),0)</f>
        <v>0</v>
      </c>
      <c r="L10045" s="29">
        <f ca="1">IF(DAY($C10045)=28,IF(H10045=0,0,Calculator!$G$35),0)</f>
        <v>0</v>
      </c>
      <c r="M10045" s="29">
        <f ca="1">IF(I10045&gt;0,IF(DAY($C10045)=1,SUM(INDIRECT("I"&amp;(ROW(C10044)-DAY(C10044))):I10044),0),0)</f>
        <v>0</v>
      </c>
      <c r="N10045" s="29">
        <f ca="1">IF(C10045&lt;Calculator!$G$27,0,IF(C10045=Calculator!$G$27,Calculator!$G$39,IF(H10045-K10045&lt;=0,IF(D10045&gt;Calculator!$G$39,IF(H10045-K10045+E10045+L10045+M10045+Calculator!$G$39&gt;Calculator!$G$39,Calculator!$G$39-(H10045+E10045+L10045+M10045-K10045),Calculator!$G$39),D10045),0)))</f>
        <v>0</v>
      </c>
    </row>
    <row r="10046" spans="1:14" ht="15.75" thickBot="1">
      <c r="A10046" s="33" t="str">
        <f ca="1">IF(C10046=Calculator!$H$27,"F",IF(Daily!D10046+Daily!H10046=0,IF(D10045+H10045&gt;0,"L",""),""))</f>
        <v/>
      </c>
      <c r="B10046" s="34">
        <v>10045</v>
      </c>
      <c r="C10046" s="19">
        <f t="shared" ca="1" si="625"/>
        <v>55975</v>
      </c>
      <c r="D10046" s="29">
        <f t="shared" ca="1" si="627"/>
        <v>0</v>
      </c>
      <c r="E10046" s="29">
        <f ca="1">IF(C10046&lt;Calculator!$D$26,0,IF(DAY($C10046)=1,IF(D10046-Calculator!$G$24&gt;0,Calculator!$G$24,D10046),0))</f>
        <v>0</v>
      </c>
      <c r="F10046" s="29">
        <f ca="1">IF(E10046&gt;0,D10046*Calculator!$G$22/12,0)</f>
        <v>0</v>
      </c>
      <c r="G10046" s="29">
        <f ca="1">IF(E10046&gt;0,(IFERROR(-PMT(Calculator!$G$22/12,Calculator!$G$23*12,Calculator!$G$20),0))-F10046,0)</f>
        <v>0</v>
      </c>
      <c r="H10046" s="29">
        <f t="shared" ca="1" si="628"/>
        <v>0</v>
      </c>
      <c r="I10046" s="29">
        <f t="shared" ca="1" si="626"/>
        <v>0</v>
      </c>
      <c r="J10046" s="30">
        <f>Calculator!$G$40</f>
        <v>6.5000000000000002E-2</v>
      </c>
      <c r="K10046" s="29">
        <f ca="1">IF(C10046&gt;=Calculator!$G$27,IF(DAY($C10046)=1,Calculator!$G$34/2,IF(DAY($C10046)=15,Calculator!$G$34/2,0)),0)</f>
        <v>4500</v>
      </c>
      <c r="L10046" s="29">
        <f ca="1">IF(DAY($C10046)=28,IF(H10046=0,0,Calculator!$G$35),0)</f>
        <v>0</v>
      </c>
      <c r="M10046" s="29">
        <f ca="1">IF(I10046&gt;0,IF(DAY($C10046)=1,SUM(INDIRECT("I"&amp;(ROW(C10045)-DAY(C10045))):I10045),0),0)</f>
        <v>0</v>
      </c>
      <c r="N10046" s="29">
        <f ca="1">IF(C10046&lt;Calculator!$G$27,0,IF(C10046=Calculator!$G$27,Calculator!$G$39,IF(H10046-K10046&lt;=0,IF(D10046&gt;Calculator!$G$39,IF(H10046-K10046+E10046+L10046+M10046+Calculator!$G$39&gt;Calculator!$G$39,Calculator!$G$39-(H10046+E10046+L10046+M10046-K10046),Calculator!$G$39),D10046),0)))</f>
        <v>0</v>
      </c>
    </row>
    <row r="10047" spans="1:14" ht="15.75" thickBot="1">
      <c r="A10047" s="33" t="str">
        <f ca="1">IF(C10047=Calculator!$H$27,"F",IF(Daily!D10047+Daily!H10047=0,IF(D10046+H10046&gt;0,"L",""),""))</f>
        <v/>
      </c>
      <c r="B10047" s="34">
        <v>10046</v>
      </c>
      <c r="C10047" s="19">
        <f t="shared" ca="1" si="625"/>
        <v>55976</v>
      </c>
      <c r="D10047" s="29">
        <f t="shared" ca="1" si="627"/>
        <v>0</v>
      </c>
      <c r="E10047" s="29">
        <f ca="1">IF(C10047&lt;Calculator!$D$26,0,IF(DAY($C10047)=1,IF(D10047-Calculator!$G$24&gt;0,Calculator!$G$24,D10047),0))</f>
        <v>0</v>
      </c>
      <c r="F10047" s="29">
        <f ca="1">IF(E10047&gt;0,D10047*Calculator!$G$22/12,0)</f>
        <v>0</v>
      </c>
      <c r="G10047" s="29">
        <f ca="1">IF(E10047&gt;0,(IFERROR(-PMT(Calculator!$G$22/12,Calculator!$G$23*12,Calculator!$G$20),0))-F10047,0)</f>
        <v>0</v>
      </c>
      <c r="H10047" s="29">
        <f t="shared" ca="1" si="628"/>
        <v>0</v>
      </c>
      <c r="I10047" s="29">
        <f t="shared" ca="1" si="626"/>
        <v>0</v>
      </c>
      <c r="J10047" s="30">
        <f>Calculator!$G$40</f>
        <v>6.5000000000000002E-2</v>
      </c>
      <c r="K10047" s="29">
        <f ca="1">IF(C10047&gt;=Calculator!$G$27,IF(DAY($C10047)=1,Calculator!$G$34/2,IF(DAY($C10047)=15,Calculator!$G$34/2,0)),0)</f>
        <v>0</v>
      </c>
      <c r="L10047" s="29">
        <f ca="1">IF(DAY($C10047)=28,IF(H10047=0,0,Calculator!$G$35),0)</f>
        <v>0</v>
      </c>
      <c r="M10047" s="29">
        <f ca="1">IF(I10047&gt;0,IF(DAY($C10047)=1,SUM(INDIRECT("I"&amp;(ROW(C10046)-DAY(C10046))):I10046),0),0)</f>
        <v>0</v>
      </c>
      <c r="N10047" s="29">
        <f ca="1">IF(C10047&lt;Calculator!$G$27,0,IF(C10047=Calculator!$G$27,Calculator!$G$39,IF(H10047-K10047&lt;=0,IF(D10047&gt;Calculator!$G$39,IF(H10047-K10047+E10047+L10047+M10047+Calculator!$G$39&gt;Calculator!$G$39,Calculator!$G$39-(H10047+E10047+L10047+M10047-K10047),Calculator!$G$39),D10047),0)))</f>
        <v>0</v>
      </c>
    </row>
    <row r="10048" spans="1:14" ht="15.75" thickBot="1">
      <c r="A10048" s="33" t="str">
        <f ca="1">IF(C10048=Calculator!$H$27,"F",IF(Daily!D10048+Daily!H10048=0,IF(D10047+H10047&gt;0,"L",""),""))</f>
        <v/>
      </c>
      <c r="B10048" s="34">
        <v>10047</v>
      </c>
      <c r="C10048" s="19">
        <f t="shared" ca="1" si="625"/>
        <v>55977</v>
      </c>
      <c r="D10048" s="29">
        <f t="shared" ca="1" si="627"/>
        <v>0</v>
      </c>
      <c r="E10048" s="29">
        <f ca="1">IF(C10048&lt;Calculator!$D$26,0,IF(DAY($C10048)=1,IF(D10048-Calculator!$G$24&gt;0,Calculator!$G$24,D10048),0))</f>
        <v>0</v>
      </c>
      <c r="F10048" s="29">
        <f ca="1">IF(E10048&gt;0,D10048*Calculator!$G$22/12,0)</f>
        <v>0</v>
      </c>
      <c r="G10048" s="29">
        <f ca="1">IF(E10048&gt;0,(IFERROR(-PMT(Calculator!$G$22/12,Calculator!$G$23*12,Calculator!$G$20),0))-F10048,0)</f>
        <v>0</v>
      </c>
      <c r="H10048" s="29">
        <f t="shared" ca="1" si="628"/>
        <v>0</v>
      </c>
      <c r="I10048" s="29">
        <f t="shared" ca="1" si="626"/>
        <v>0</v>
      </c>
      <c r="J10048" s="30">
        <f>Calculator!$G$40</f>
        <v>6.5000000000000002E-2</v>
      </c>
      <c r="K10048" s="29">
        <f ca="1">IF(C10048&gt;=Calculator!$G$27,IF(DAY($C10048)=1,Calculator!$G$34/2,IF(DAY($C10048)=15,Calculator!$G$34/2,0)),0)</f>
        <v>0</v>
      </c>
      <c r="L10048" s="29">
        <f ca="1">IF(DAY($C10048)=28,IF(H10048=0,0,Calculator!$G$35),0)</f>
        <v>0</v>
      </c>
      <c r="M10048" s="29">
        <f ca="1">IF(I10048&gt;0,IF(DAY($C10048)=1,SUM(INDIRECT("I"&amp;(ROW(C10047)-DAY(C10047))):I10047),0),0)</f>
        <v>0</v>
      </c>
      <c r="N10048" s="29">
        <f ca="1">IF(C10048&lt;Calculator!$G$27,0,IF(C10048=Calculator!$G$27,Calculator!$G$39,IF(H10048-K10048&lt;=0,IF(D10048&gt;Calculator!$G$39,IF(H10048-K10048+E10048+L10048+M10048+Calculator!$G$39&gt;Calculator!$G$39,Calculator!$G$39-(H10048+E10048+L10048+M10048-K10048),Calculator!$G$39),D10048),0)))</f>
        <v>0</v>
      </c>
    </row>
    <row r="10049" spans="1:14" ht="15.75" thickBot="1">
      <c r="A10049" s="33" t="str">
        <f ca="1">IF(C10049=Calculator!$H$27,"F",IF(Daily!D10049+Daily!H10049=0,IF(D10048+H10048&gt;0,"L",""),""))</f>
        <v/>
      </c>
      <c r="B10049" s="34">
        <v>10048</v>
      </c>
      <c r="C10049" s="19">
        <f t="shared" ca="1" si="625"/>
        <v>55978</v>
      </c>
      <c r="D10049" s="29">
        <f t="shared" ca="1" si="627"/>
        <v>0</v>
      </c>
      <c r="E10049" s="29">
        <f ca="1">IF(C10049&lt;Calculator!$D$26,0,IF(DAY($C10049)=1,IF(D10049-Calculator!$G$24&gt;0,Calculator!$G$24,D10049),0))</f>
        <v>0</v>
      </c>
      <c r="F10049" s="29">
        <f ca="1">IF(E10049&gt;0,D10049*Calculator!$G$22/12,0)</f>
        <v>0</v>
      </c>
      <c r="G10049" s="29">
        <f ca="1">IF(E10049&gt;0,(IFERROR(-PMT(Calculator!$G$22/12,Calculator!$G$23*12,Calculator!$G$20),0))-F10049,0)</f>
        <v>0</v>
      </c>
      <c r="H10049" s="29">
        <f t="shared" ca="1" si="628"/>
        <v>0</v>
      </c>
      <c r="I10049" s="29">
        <f t="shared" ca="1" si="626"/>
        <v>0</v>
      </c>
      <c r="J10049" s="30">
        <f>Calculator!$G$40</f>
        <v>6.5000000000000002E-2</v>
      </c>
      <c r="K10049" s="29">
        <f ca="1">IF(C10049&gt;=Calculator!$G$27,IF(DAY($C10049)=1,Calculator!$G$34/2,IF(DAY($C10049)=15,Calculator!$G$34/2,0)),0)</f>
        <v>0</v>
      </c>
      <c r="L10049" s="29">
        <f ca="1">IF(DAY($C10049)=28,IF(H10049=0,0,Calculator!$G$35),0)</f>
        <v>0</v>
      </c>
      <c r="M10049" s="29">
        <f ca="1">IF(I10049&gt;0,IF(DAY($C10049)=1,SUM(INDIRECT("I"&amp;(ROW(C10048)-DAY(C10048))):I10048),0),0)</f>
        <v>0</v>
      </c>
      <c r="N10049" s="29">
        <f ca="1">IF(C10049&lt;Calculator!$G$27,0,IF(C10049=Calculator!$G$27,Calculator!$G$39,IF(H10049-K10049&lt;=0,IF(D10049&gt;Calculator!$G$39,IF(H10049-K10049+E10049+L10049+M10049+Calculator!$G$39&gt;Calculator!$G$39,Calculator!$G$39-(H10049+E10049+L10049+M10049-K10049),Calculator!$G$39),D10049),0)))</f>
        <v>0</v>
      </c>
    </row>
    <row r="10050" spans="1:14" ht="15.75" thickBot="1">
      <c r="A10050" s="33" t="str">
        <f ca="1">IF(C10050=Calculator!$H$27,"F",IF(Daily!D10050+Daily!H10050=0,IF(D10049+H10049&gt;0,"L",""),""))</f>
        <v/>
      </c>
      <c r="B10050" s="34">
        <v>10049</v>
      </c>
      <c r="C10050" s="19">
        <f t="shared" ca="1" si="625"/>
        <v>55979</v>
      </c>
      <c r="D10050" s="29">
        <f t="shared" ca="1" si="627"/>
        <v>0</v>
      </c>
      <c r="E10050" s="29">
        <f ca="1">IF(C10050&lt;Calculator!$D$26,0,IF(DAY($C10050)=1,IF(D10050-Calculator!$G$24&gt;0,Calculator!$G$24,D10050),0))</f>
        <v>0</v>
      </c>
      <c r="F10050" s="29">
        <f ca="1">IF(E10050&gt;0,D10050*Calculator!$G$22/12,0)</f>
        <v>0</v>
      </c>
      <c r="G10050" s="29">
        <f ca="1">IF(E10050&gt;0,(IFERROR(-PMT(Calculator!$G$22/12,Calculator!$G$23*12,Calculator!$G$20),0))-F10050,0)</f>
        <v>0</v>
      </c>
      <c r="H10050" s="29">
        <f t="shared" ca="1" si="628"/>
        <v>0</v>
      </c>
      <c r="I10050" s="29">
        <f t="shared" ca="1" si="626"/>
        <v>0</v>
      </c>
      <c r="J10050" s="30">
        <f>Calculator!$G$40</f>
        <v>6.5000000000000002E-2</v>
      </c>
      <c r="K10050" s="29">
        <f ca="1">IF(C10050&gt;=Calculator!$G$27,IF(DAY($C10050)=1,Calculator!$G$34/2,IF(DAY($C10050)=15,Calculator!$G$34/2,0)),0)</f>
        <v>0</v>
      </c>
      <c r="L10050" s="29">
        <f ca="1">IF(DAY($C10050)=28,IF(H10050=0,0,Calculator!$G$35),0)</f>
        <v>0</v>
      </c>
      <c r="M10050" s="29">
        <f ca="1">IF(I10050&gt;0,IF(DAY($C10050)=1,SUM(INDIRECT("I"&amp;(ROW(C10049)-DAY(C10049))):I10049),0),0)</f>
        <v>0</v>
      </c>
      <c r="N10050" s="29">
        <f ca="1">IF(C10050&lt;Calculator!$G$27,0,IF(C10050=Calculator!$G$27,Calculator!$G$39,IF(H10050-K10050&lt;=0,IF(D10050&gt;Calculator!$G$39,IF(H10050-K10050+E10050+L10050+M10050+Calculator!$G$39&gt;Calculator!$G$39,Calculator!$G$39-(H10050+E10050+L10050+M10050-K10050),Calculator!$G$39),D10050),0)))</f>
        <v>0</v>
      </c>
    </row>
    <row r="10051" spans="1:14" ht="15.75" thickBot="1">
      <c r="A10051" s="33" t="str">
        <f ca="1">IF(C10051=Calculator!$H$27,"F",IF(Daily!D10051+Daily!H10051=0,IF(D10050+H10050&gt;0,"L",""),""))</f>
        <v/>
      </c>
      <c r="B10051" s="34">
        <v>10050</v>
      </c>
      <c r="C10051" s="19">
        <f t="shared" ref="C10051:C10114" ca="1" si="629">C10050+1</f>
        <v>55980</v>
      </c>
      <c r="D10051" s="29">
        <f t="shared" ca="1" si="627"/>
        <v>0</v>
      </c>
      <c r="E10051" s="29">
        <f ca="1">IF(C10051&lt;Calculator!$D$26,0,IF(DAY($C10051)=1,IF(D10051-Calculator!$G$24&gt;0,Calculator!$G$24,D10051),0))</f>
        <v>0</v>
      </c>
      <c r="F10051" s="29">
        <f ca="1">IF(E10051&gt;0,D10051*Calculator!$G$22/12,0)</f>
        <v>0</v>
      </c>
      <c r="G10051" s="29">
        <f ca="1">IF(E10051&gt;0,(IFERROR(-PMT(Calculator!$G$22/12,Calculator!$G$23*12,Calculator!$G$20),0))-F10051,0)</f>
        <v>0</v>
      </c>
      <c r="H10051" s="29">
        <f t="shared" ca="1" si="628"/>
        <v>0</v>
      </c>
      <c r="I10051" s="29">
        <f t="shared" ref="I10051:I10114" ca="1" si="630">H10051*J10051/365</f>
        <v>0</v>
      </c>
      <c r="J10051" s="30">
        <f>Calculator!$G$40</f>
        <v>6.5000000000000002E-2</v>
      </c>
      <c r="K10051" s="29">
        <f ca="1">IF(C10051&gt;=Calculator!$G$27,IF(DAY($C10051)=1,Calculator!$G$34/2,IF(DAY($C10051)=15,Calculator!$G$34/2,0)),0)</f>
        <v>0</v>
      </c>
      <c r="L10051" s="29">
        <f ca="1">IF(DAY($C10051)=28,IF(H10051=0,0,Calculator!$G$35),0)</f>
        <v>0</v>
      </c>
      <c r="M10051" s="29">
        <f ca="1">IF(I10051&gt;0,IF(DAY($C10051)=1,SUM(INDIRECT("I"&amp;(ROW(C10050)-DAY(C10050))):I10050),0),0)</f>
        <v>0</v>
      </c>
      <c r="N10051" s="29">
        <f ca="1">IF(C10051&lt;Calculator!$G$27,0,IF(C10051=Calculator!$G$27,Calculator!$G$39,IF(H10051-K10051&lt;=0,IF(D10051&gt;Calculator!$G$39,IF(H10051-K10051+E10051+L10051+M10051+Calculator!$G$39&gt;Calculator!$G$39,Calculator!$G$39-(H10051+E10051+L10051+M10051-K10051),Calculator!$G$39),D10051),0)))</f>
        <v>0</v>
      </c>
    </row>
    <row r="10052" spans="1:14" ht="15.75" thickBot="1">
      <c r="A10052" s="33" t="str">
        <f ca="1">IF(C10052=Calculator!$H$27,"F",IF(Daily!D10052+Daily!H10052=0,IF(D10051+H10051&gt;0,"L",""),""))</f>
        <v/>
      </c>
      <c r="B10052" s="34">
        <v>10051</v>
      </c>
      <c r="C10052" s="19">
        <f t="shared" ca="1" si="629"/>
        <v>55981</v>
      </c>
      <c r="D10052" s="29">
        <f t="shared" ref="D10052:D10115" ca="1" si="631">IF(((D10051-G10051)-N10051)&lt;0,0,((D10051-G10051)-N10051))</f>
        <v>0</v>
      </c>
      <c r="E10052" s="29">
        <f ca="1">IF(C10052&lt;Calculator!$D$26,0,IF(DAY($C10052)=1,IF(D10052-Calculator!$G$24&gt;0,Calculator!$G$24,D10052),0))</f>
        <v>0</v>
      </c>
      <c r="F10052" s="29">
        <f ca="1">IF(E10052&gt;0,D10052*Calculator!$G$22/12,0)</f>
        <v>0</v>
      </c>
      <c r="G10052" s="29">
        <f ca="1">IF(E10052&gt;0,(IFERROR(-PMT(Calculator!$G$22/12,Calculator!$G$23*12,Calculator!$G$20),0))-F10052,0)</f>
        <v>0</v>
      </c>
      <c r="H10052" s="29">
        <f t="shared" ref="H10052:H10115" ca="1" si="632">IF((H10051-K10051+SUM(L10051:N10051)+E10051)&lt;0,0,(H10051-K10051+SUM(L10051:N10051)+E10051))</f>
        <v>0</v>
      </c>
      <c r="I10052" s="29">
        <f t="shared" ca="1" si="630"/>
        <v>0</v>
      </c>
      <c r="J10052" s="30">
        <f>Calculator!$G$40</f>
        <v>6.5000000000000002E-2</v>
      </c>
      <c r="K10052" s="29">
        <f ca="1">IF(C10052&gt;=Calculator!$G$27,IF(DAY($C10052)=1,Calculator!$G$34/2,IF(DAY($C10052)=15,Calculator!$G$34/2,0)),0)</f>
        <v>0</v>
      </c>
      <c r="L10052" s="29">
        <f ca="1">IF(DAY($C10052)=28,IF(H10052=0,0,Calculator!$G$35),0)</f>
        <v>0</v>
      </c>
      <c r="M10052" s="29">
        <f ca="1">IF(I10052&gt;0,IF(DAY($C10052)=1,SUM(INDIRECT("I"&amp;(ROW(C10051)-DAY(C10051))):I10051),0),0)</f>
        <v>0</v>
      </c>
      <c r="N10052" s="29">
        <f ca="1">IF(C10052&lt;Calculator!$G$27,0,IF(C10052=Calculator!$G$27,Calculator!$G$39,IF(H10052-K10052&lt;=0,IF(D10052&gt;Calculator!$G$39,IF(H10052-K10052+E10052+L10052+M10052+Calculator!$G$39&gt;Calculator!$G$39,Calculator!$G$39-(H10052+E10052+L10052+M10052-K10052),Calculator!$G$39),D10052),0)))</f>
        <v>0</v>
      </c>
    </row>
    <row r="10053" spans="1:14" ht="15.75" thickBot="1">
      <c r="A10053" s="33" t="str">
        <f ca="1">IF(C10053=Calculator!$H$27,"F",IF(Daily!D10053+Daily!H10053=0,IF(D10052+H10052&gt;0,"L",""),""))</f>
        <v/>
      </c>
      <c r="B10053" s="34">
        <v>10052</v>
      </c>
      <c r="C10053" s="19">
        <f t="shared" ca="1" si="629"/>
        <v>55982</v>
      </c>
      <c r="D10053" s="29">
        <f t="shared" ca="1" si="631"/>
        <v>0</v>
      </c>
      <c r="E10053" s="29">
        <f ca="1">IF(C10053&lt;Calculator!$D$26,0,IF(DAY($C10053)=1,IF(D10053-Calculator!$G$24&gt;0,Calculator!$G$24,D10053),0))</f>
        <v>0</v>
      </c>
      <c r="F10053" s="29">
        <f ca="1">IF(E10053&gt;0,D10053*Calculator!$G$22/12,0)</f>
        <v>0</v>
      </c>
      <c r="G10053" s="29">
        <f ca="1">IF(E10053&gt;0,(IFERROR(-PMT(Calculator!$G$22/12,Calculator!$G$23*12,Calculator!$G$20),0))-F10053,0)</f>
        <v>0</v>
      </c>
      <c r="H10053" s="29">
        <f t="shared" ca="1" si="632"/>
        <v>0</v>
      </c>
      <c r="I10053" s="29">
        <f t="shared" ca="1" si="630"/>
        <v>0</v>
      </c>
      <c r="J10053" s="30">
        <f>Calculator!$G$40</f>
        <v>6.5000000000000002E-2</v>
      </c>
      <c r="K10053" s="29">
        <f ca="1">IF(C10053&gt;=Calculator!$G$27,IF(DAY($C10053)=1,Calculator!$G$34/2,IF(DAY($C10053)=15,Calculator!$G$34/2,0)),0)</f>
        <v>0</v>
      </c>
      <c r="L10053" s="29">
        <f ca="1">IF(DAY($C10053)=28,IF(H10053=0,0,Calculator!$G$35),0)</f>
        <v>0</v>
      </c>
      <c r="M10053" s="29">
        <f ca="1">IF(I10053&gt;0,IF(DAY($C10053)=1,SUM(INDIRECT("I"&amp;(ROW(C10052)-DAY(C10052))):I10052),0),0)</f>
        <v>0</v>
      </c>
      <c r="N10053" s="29">
        <f ca="1">IF(C10053&lt;Calculator!$G$27,0,IF(C10053=Calculator!$G$27,Calculator!$G$39,IF(H10053-K10053&lt;=0,IF(D10053&gt;Calculator!$G$39,IF(H10053-K10053+E10053+L10053+M10053+Calculator!$G$39&gt;Calculator!$G$39,Calculator!$G$39-(H10053+E10053+L10053+M10053-K10053),Calculator!$G$39),D10053),0)))</f>
        <v>0</v>
      </c>
    </row>
    <row r="10054" spans="1:14" ht="15.75" thickBot="1">
      <c r="A10054" s="33" t="str">
        <f ca="1">IF(C10054=Calculator!$H$27,"F",IF(Daily!D10054+Daily!H10054=0,IF(D10053+H10053&gt;0,"L",""),""))</f>
        <v/>
      </c>
      <c r="B10054" s="34">
        <v>10053</v>
      </c>
      <c r="C10054" s="19">
        <f t="shared" ca="1" si="629"/>
        <v>55983</v>
      </c>
      <c r="D10054" s="29">
        <f t="shared" ca="1" si="631"/>
        <v>0</v>
      </c>
      <c r="E10054" s="29">
        <f ca="1">IF(C10054&lt;Calculator!$D$26,0,IF(DAY($C10054)=1,IF(D10054-Calculator!$G$24&gt;0,Calculator!$G$24,D10054),0))</f>
        <v>0</v>
      </c>
      <c r="F10054" s="29">
        <f ca="1">IF(E10054&gt;0,D10054*Calculator!$G$22/12,0)</f>
        <v>0</v>
      </c>
      <c r="G10054" s="29">
        <f ca="1">IF(E10054&gt;0,(IFERROR(-PMT(Calculator!$G$22/12,Calculator!$G$23*12,Calculator!$G$20),0))-F10054,0)</f>
        <v>0</v>
      </c>
      <c r="H10054" s="29">
        <f t="shared" ca="1" si="632"/>
        <v>0</v>
      </c>
      <c r="I10054" s="29">
        <f t="shared" ca="1" si="630"/>
        <v>0</v>
      </c>
      <c r="J10054" s="30">
        <f>Calculator!$G$40</f>
        <v>6.5000000000000002E-2</v>
      </c>
      <c r="K10054" s="29">
        <f ca="1">IF(C10054&gt;=Calculator!$G$27,IF(DAY($C10054)=1,Calculator!$G$34/2,IF(DAY($C10054)=15,Calculator!$G$34/2,0)),0)</f>
        <v>0</v>
      </c>
      <c r="L10054" s="29">
        <f ca="1">IF(DAY($C10054)=28,IF(H10054=0,0,Calculator!$G$35),0)</f>
        <v>0</v>
      </c>
      <c r="M10054" s="29">
        <f ca="1">IF(I10054&gt;0,IF(DAY($C10054)=1,SUM(INDIRECT("I"&amp;(ROW(C10053)-DAY(C10053))):I10053),0),0)</f>
        <v>0</v>
      </c>
      <c r="N10054" s="29">
        <f ca="1">IF(C10054&lt;Calculator!$G$27,0,IF(C10054=Calculator!$G$27,Calculator!$G$39,IF(H10054-K10054&lt;=0,IF(D10054&gt;Calculator!$G$39,IF(H10054-K10054+E10054+L10054+M10054+Calculator!$G$39&gt;Calculator!$G$39,Calculator!$G$39-(H10054+E10054+L10054+M10054-K10054),Calculator!$G$39),D10054),0)))</f>
        <v>0</v>
      </c>
    </row>
    <row r="10055" spans="1:14" ht="15.75" thickBot="1">
      <c r="A10055" s="33" t="str">
        <f ca="1">IF(C10055=Calculator!$H$27,"F",IF(Daily!D10055+Daily!H10055=0,IF(D10054+H10054&gt;0,"L",""),""))</f>
        <v/>
      </c>
      <c r="B10055" s="34">
        <v>10054</v>
      </c>
      <c r="C10055" s="19">
        <f t="shared" ca="1" si="629"/>
        <v>55984</v>
      </c>
      <c r="D10055" s="29">
        <f t="shared" ca="1" si="631"/>
        <v>0</v>
      </c>
      <c r="E10055" s="29">
        <f ca="1">IF(C10055&lt;Calculator!$D$26,0,IF(DAY($C10055)=1,IF(D10055-Calculator!$G$24&gt;0,Calculator!$G$24,D10055),0))</f>
        <v>0</v>
      </c>
      <c r="F10055" s="29">
        <f ca="1">IF(E10055&gt;0,D10055*Calculator!$G$22/12,0)</f>
        <v>0</v>
      </c>
      <c r="G10055" s="29">
        <f ca="1">IF(E10055&gt;0,(IFERROR(-PMT(Calculator!$G$22/12,Calculator!$G$23*12,Calculator!$G$20),0))-F10055,0)</f>
        <v>0</v>
      </c>
      <c r="H10055" s="29">
        <f t="shared" ca="1" si="632"/>
        <v>0</v>
      </c>
      <c r="I10055" s="29">
        <f t="shared" ca="1" si="630"/>
        <v>0</v>
      </c>
      <c r="J10055" s="30">
        <f>Calculator!$G$40</f>
        <v>6.5000000000000002E-2</v>
      </c>
      <c r="K10055" s="29">
        <f ca="1">IF(C10055&gt;=Calculator!$G$27,IF(DAY($C10055)=1,Calculator!$G$34/2,IF(DAY($C10055)=15,Calculator!$G$34/2,0)),0)</f>
        <v>0</v>
      </c>
      <c r="L10055" s="29">
        <f ca="1">IF(DAY($C10055)=28,IF(H10055=0,0,Calculator!$G$35),0)</f>
        <v>0</v>
      </c>
      <c r="M10055" s="29">
        <f ca="1">IF(I10055&gt;0,IF(DAY($C10055)=1,SUM(INDIRECT("I"&amp;(ROW(C10054)-DAY(C10054))):I10054),0),0)</f>
        <v>0</v>
      </c>
      <c r="N10055" s="29">
        <f ca="1">IF(C10055&lt;Calculator!$G$27,0,IF(C10055=Calculator!$G$27,Calculator!$G$39,IF(H10055-K10055&lt;=0,IF(D10055&gt;Calculator!$G$39,IF(H10055-K10055+E10055+L10055+M10055+Calculator!$G$39&gt;Calculator!$G$39,Calculator!$G$39-(H10055+E10055+L10055+M10055-K10055),Calculator!$G$39),D10055),0)))</f>
        <v>0</v>
      </c>
    </row>
    <row r="10056" spans="1:14" ht="15.75" thickBot="1">
      <c r="A10056" s="33" t="str">
        <f ca="1">IF(C10056=Calculator!$H$27,"F",IF(Daily!D10056+Daily!H10056=0,IF(D10055+H10055&gt;0,"L",""),""))</f>
        <v/>
      </c>
      <c r="B10056" s="34">
        <v>10055</v>
      </c>
      <c r="C10056" s="19">
        <f t="shared" ca="1" si="629"/>
        <v>55985</v>
      </c>
      <c r="D10056" s="29">
        <f t="shared" ca="1" si="631"/>
        <v>0</v>
      </c>
      <c r="E10056" s="29">
        <f ca="1">IF(C10056&lt;Calculator!$D$26,0,IF(DAY($C10056)=1,IF(D10056-Calculator!$G$24&gt;0,Calculator!$G$24,D10056),0))</f>
        <v>0</v>
      </c>
      <c r="F10056" s="29">
        <f ca="1">IF(E10056&gt;0,D10056*Calculator!$G$22/12,0)</f>
        <v>0</v>
      </c>
      <c r="G10056" s="29">
        <f ca="1">IF(E10056&gt;0,(IFERROR(-PMT(Calculator!$G$22/12,Calculator!$G$23*12,Calculator!$G$20),0))-F10056,0)</f>
        <v>0</v>
      </c>
      <c r="H10056" s="29">
        <f t="shared" ca="1" si="632"/>
        <v>0</v>
      </c>
      <c r="I10056" s="29">
        <f t="shared" ca="1" si="630"/>
        <v>0</v>
      </c>
      <c r="J10056" s="30">
        <f>Calculator!$G$40</f>
        <v>6.5000000000000002E-2</v>
      </c>
      <c r="K10056" s="29">
        <f ca="1">IF(C10056&gt;=Calculator!$G$27,IF(DAY($C10056)=1,Calculator!$G$34/2,IF(DAY($C10056)=15,Calculator!$G$34/2,0)),0)</f>
        <v>0</v>
      </c>
      <c r="L10056" s="29">
        <f ca="1">IF(DAY($C10056)=28,IF(H10056=0,0,Calculator!$G$35),0)</f>
        <v>0</v>
      </c>
      <c r="M10056" s="29">
        <f ca="1">IF(I10056&gt;0,IF(DAY($C10056)=1,SUM(INDIRECT("I"&amp;(ROW(C10055)-DAY(C10055))):I10055),0),0)</f>
        <v>0</v>
      </c>
      <c r="N10056" s="29">
        <f ca="1">IF(C10056&lt;Calculator!$G$27,0,IF(C10056=Calculator!$G$27,Calculator!$G$39,IF(H10056-K10056&lt;=0,IF(D10056&gt;Calculator!$G$39,IF(H10056-K10056+E10056+L10056+M10056+Calculator!$G$39&gt;Calculator!$G$39,Calculator!$G$39-(H10056+E10056+L10056+M10056-K10056),Calculator!$G$39),D10056),0)))</f>
        <v>0</v>
      </c>
    </row>
    <row r="10057" spans="1:14" ht="15.75" thickBot="1">
      <c r="A10057" s="33" t="str">
        <f ca="1">IF(C10057=Calculator!$H$27,"F",IF(Daily!D10057+Daily!H10057=0,IF(D10056+H10056&gt;0,"L",""),""))</f>
        <v/>
      </c>
      <c r="B10057" s="34">
        <v>10056</v>
      </c>
      <c r="C10057" s="19">
        <f t="shared" ca="1" si="629"/>
        <v>55986</v>
      </c>
      <c r="D10057" s="29">
        <f t="shared" ca="1" si="631"/>
        <v>0</v>
      </c>
      <c r="E10057" s="29">
        <f ca="1">IF(C10057&lt;Calculator!$D$26,0,IF(DAY($C10057)=1,IF(D10057-Calculator!$G$24&gt;0,Calculator!$G$24,D10057),0))</f>
        <v>0</v>
      </c>
      <c r="F10057" s="29">
        <f ca="1">IF(E10057&gt;0,D10057*Calculator!$G$22/12,0)</f>
        <v>0</v>
      </c>
      <c r="G10057" s="29">
        <f ca="1">IF(E10057&gt;0,(IFERROR(-PMT(Calculator!$G$22/12,Calculator!$G$23*12,Calculator!$G$20),0))-F10057,0)</f>
        <v>0</v>
      </c>
      <c r="H10057" s="29">
        <f t="shared" ca="1" si="632"/>
        <v>0</v>
      </c>
      <c r="I10057" s="29">
        <f t="shared" ca="1" si="630"/>
        <v>0</v>
      </c>
      <c r="J10057" s="30">
        <f>Calculator!$G$40</f>
        <v>6.5000000000000002E-2</v>
      </c>
      <c r="K10057" s="29">
        <f ca="1">IF(C10057&gt;=Calculator!$G$27,IF(DAY($C10057)=1,Calculator!$G$34/2,IF(DAY($C10057)=15,Calculator!$G$34/2,0)),0)</f>
        <v>0</v>
      </c>
      <c r="L10057" s="29">
        <f ca="1">IF(DAY($C10057)=28,IF(H10057=0,0,Calculator!$G$35),0)</f>
        <v>0</v>
      </c>
      <c r="M10057" s="29">
        <f ca="1">IF(I10057&gt;0,IF(DAY($C10057)=1,SUM(INDIRECT("I"&amp;(ROW(C10056)-DAY(C10056))):I10056),0),0)</f>
        <v>0</v>
      </c>
      <c r="N10057" s="29">
        <f ca="1">IF(C10057&lt;Calculator!$G$27,0,IF(C10057=Calculator!$G$27,Calculator!$G$39,IF(H10057-K10057&lt;=0,IF(D10057&gt;Calculator!$G$39,IF(H10057-K10057+E10057+L10057+M10057+Calculator!$G$39&gt;Calculator!$G$39,Calculator!$G$39-(H10057+E10057+L10057+M10057-K10057),Calculator!$G$39),D10057),0)))</f>
        <v>0</v>
      </c>
    </row>
    <row r="10058" spans="1:14" ht="15.75" thickBot="1">
      <c r="A10058" s="33" t="str">
        <f ca="1">IF(C10058=Calculator!$H$27,"F",IF(Daily!D10058+Daily!H10058=0,IF(D10057+H10057&gt;0,"L",""),""))</f>
        <v/>
      </c>
      <c r="B10058" s="34">
        <v>10057</v>
      </c>
      <c r="C10058" s="19">
        <f t="shared" ca="1" si="629"/>
        <v>55987</v>
      </c>
      <c r="D10058" s="29">
        <f t="shared" ca="1" si="631"/>
        <v>0</v>
      </c>
      <c r="E10058" s="29">
        <f ca="1">IF(C10058&lt;Calculator!$D$26,0,IF(DAY($C10058)=1,IF(D10058-Calculator!$G$24&gt;0,Calculator!$G$24,D10058),0))</f>
        <v>0</v>
      </c>
      <c r="F10058" s="29">
        <f ca="1">IF(E10058&gt;0,D10058*Calculator!$G$22/12,0)</f>
        <v>0</v>
      </c>
      <c r="G10058" s="29">
        <f ca="1">IF(E10058&gt;0,(IFERROR(-PMT(Calculator!$G$22/12,Calculator!$G$23*12,Calculator!$G$20),0))-F10058,0)</f>
        <v>0</v>
      </c>
      <c r="H10058" s="29">
        <f t="shared" ca="1" si="632"/>
        <v>0</v>
      </c>
      <c r="I10058" s="29">
        <f t="shared" ca="1" si="630"/>
        <v>0</v>
      </c>
      <c r="J10058" s="30">
        <f>Calculator!$G$40</f>
        <v>6.5000000000000002E-2</v>
      </c>
      <c r="K10058" s="29">
        <f ca="1">IF(C10058&gt;=Calculator!$G$27,IF(DAY($C10058)=1,Calculator!$G$34/2,IF(DAY($C10058)=15,Calculator!$G$34/2,0)),0)</f>
        <v>0</v>
      </c>
      <c r="L10058" s="29">
        <f ca="1">IF(DAY($C10058)=28,IF(H10058=0,0,Calculator!$G$35),0)</f>
        <v>0</v>
      </c>
      <c r="M10058" s="29">
        <f ca="1">IF(I10058&gt;0,IF(DAY($C10058)=1,SUM(INDIRECT("I"&amp;(ROW(C10057)-DAY(C10057))):I10057),0),0)</f>
        <v>0</v>
      </c>
      <c r="N10058" s="29">
        <f ca="1">IF(C10058&lt;Calculator!$G$27,0,IF(C10058=Calculator!$G$27,Calculator!$G$39,IF(H10058-K10058&lt;=0,IF(D10058&gt;Calculator!$G$39,IF(H10058-K10058+E10058+L10058+M10058+Calculator!$G$39&gt;Calculator!$G$39,Calculator!$G$39-(H10058+E10058+L10058+M10058-K10058),Calculator!$G$39),D10058),0)))</f>
        <v>0</v>
      </c>
    </row>
    <row r="10059" spans="1:14" ht="15.75" thickBot="1">
      <c r="A10059" s="33" t="str">
        <f ca="1">IF(C10059=Calculator!$H$27,"F",IF(Daily!D10059+Daily!H10059=0,IF(D10058+H10058&gt;0,"L",""),""))</f>
        <v/>
      </c>
      <c r="B10059" s="34">
        <v>10058</v>
      </c>
      <c r="C10059" s="19">
        <f t="shared" ca="1" si="629"/>
        <v>55988</v>
      </c>
      <c r="D10059" s="29">
        <f t="shared" ca="1" si="631"/>
        <v>0</v>
      </c>
      <c r="E10059" s="29">
        <f ca="1">IF(C10059&lt;Calculator!$D$26,0,IF(DAY($C10059)=1,IF(D10059-Calculator!$G$24&gt;0,Calculator!$G$24,D10059),0))</f>
        <v>0</v>
      </c>
      <c r="F10059" s="29">
        <f ca="1">IF(E10059&gt;0,D10059*Calculator!$G$22/12,0)</f>
        <v>0</v>
      </c>
      <c r="G10059" s="29">
        <f ca="1">IF(E10059&gt;0,(IFERROR(-PMT(Calculator!$G$22/12,Calculator!$G$23*12,Calculator!$G$20),0))-F10059,0)</f>
        <v>0</v>
      </c>
      <c r="H10059" s="29">
        <f t="shared" ca="1" si="632"/>
        <v>0</v>
      </c>
      <c r="I10059" s="29">
        <f t="shared" ca="1" si="630"/>
        <v>0</v>
      </c>
      <c r="J10059" s="30">
        <f>Calculator!$G$40</f>
        <v>6.5000000000000002E-2</v>
      </c>
      <c r="K10059" s="29">
        <f ca="1">IF(C10059&gt;=Calculator!$G$27,IF(DAY($C10059)=1,Calculator!$G$34/2,IF(DAY($C10059)=15,Calculator!$G$34/2,0)),0)</f>
        <v>0</v>
      </c>
      <c r="L10059" s="29">
        <f ca="1">IF(DAY($C10059)=28,IF(H10059=0,0,Calculator!$G$35),0)</f>
        <v>0</v>
      </c>
      <c r="M10059" s="29">
        <f ca="1">IF(I10059&gt;0,IF(DAY($C10059)=1,SUM(INDIRECT("I"&amp;(ROW(C10058)-DAY(C10058))):I10058),0),0)</f>
        <v>0</v>
      </c>
      <c r="N10059" s="29">
        <f ca="1">IF(C10059&lt;Calculator!$G$27,0,IF(C10059=Calculator!$G$27,Calculator!$G$39,IF(H10059-K10059&lt;=0,IF(D10059&gt;Calculator!$G$39,IF(H10059-K10059+E10059+L10059+M10059+Calculator!$G$39&gt;Calculator!$G$39,Calculator!$G$39-(H10059+E10059+L10059+M10059-K10059),Calculator!$G$39),D10059),0)))</f>
        <v>0</v>
      </c>
    </row>
    <row r="10060" spans="1:14" ht="15.75" thickBot="1">
      <c r="A10060" s="33" t="str">
        <f ca="1">IF(C10060=Calculator!$H$27,"F",IF(Daily!D10060+Daily!H10060=0,IF(D10059+H10059&gt;0,"L",""),""))</f>
        <v/>
      </c>
      <c r="B10060" s="34">
        <v>10059</v>
      </c>
      <c r="C10060" s="19">
        <f t="shared" ca="1" si="629"/>
        <v>55989</v>
      </c>
      <c r="D10060" s="29">
        <f t="shared" ca="1" si="631"/>
        <v>0</v>
      </c>
      <c r="E10060" s="29">
        <f ca="1">IF(C10060&lt;Calculator!$D$26,0,IF(DAY($C10060)=1,IF(D10060-Calculator!$G$24&gt;0,Calculator!$G$24,D10060),0))</f>
        <v>0</v>
      </c>
      <c r="F10060" s="29">
        <f ca="1">IF(E10060&gt;0,D10060*Calculator!$G$22/12,0)</f>
        <v>0</v>
      </c>
      <c r="G10060" s="29">
        <f ca="1">IF(E10060&gt;0,(IFERROR(-PMT(Calculator!$G$22/12,Calculator!$G$23*12,Calculator!$G$20),0))-F10060,0)</f>
        <v>0</v>
      </c>
      <c r="H10060" s="29">
        <f t="shared" ca="1" si="632"/>
        <v>0</v>
      </c>
      <c r="I10060" s="29">
        <f t="shared" ca="1" si="630"/>
        <v>0</v>
      </c>
      <c r="J10060" s="30">
        <f>Calculator!$G$40</f>
        <v>6.5000000000000002E-2</v>
      </c>
      <c r="K10060" s="29">
        <f ca="1">IF(C10060&gt;=Calculator!$G$27,IF(DAY($C10060)=1,Calculator!$G$34/2,IF(DAY($C10060)=15,Calculator!$G$34/2,0)),0)</f>
        <v>4500</v>
      </c>
      <c r="L10060" s="29">
        <f ca="1">IF(DAY($C10060)=28,IF(H10060=0,0,Calculator!$G$35),0)</f>
        <v>0</v>
      </c>
      <c r="M10060" s="29">
        <f ca="1">IF(I10060&gt;0,IF(DAY($C10060)=1,SUM(INDIRECT("I"&amp;(ROW(C10059)-DAY(C10059))):I10059),0),0)</f>
        <v>0</v>
      </c>
      <c r="N10060" s="29">
        <f ca="1">IF(C10060&lt;Calculator!$G$27,0,IF(C10060=Calculator!$G$27,Calculator!$G$39,IF(H10060-K10060&lt;=0,IF(D10060&gt;Calculator!$G$39,IF(H10060-K10060+E10060+L10060+M10060+Calculator!$G$39&gt;Calculator!$G$39,Calculator!$G$39-(H10060+E10060+L10060+M10060-K10060),Calculator!$G$39),D10060),0)))</f>
        <v>0</v>
      </c>
    </row>
    <row r="10061" spans="1:14" ht="15.75" thickBot="1">
      <c r="A10061" s="33" t="str">
        <f ca="1">IF(C10061=Calculator!$H$27,"F",IF(Daily!D10061+Daily!H10061=0,IF(D10060+H10060&gt;0,"L",""),""))</f>
        <v/>
      </c>
      <c r="B10061" s="34">
        <v>10060</v>
      </c>
      <c r="C10061" s="19">
        <f t="shared" ca="1" si="629"/>
        <v>55990</v>
      </c>
      <c r="D10061" s="29">
        <f t="shared" ca="1" si="631"/>
        <v>0</v>
      </c>
      <c r="E10061" s="29">
        <f ca="1">IF(C10061&lt;Calculator!$D$26,0,IF(DAY($C10061)=1,IF(D10061-Calculator!$G$24&gt;0,Calculator!$G$24,D10061),0))</f>
        <v>0</v>
      </c>
      <c r="F10061" s="29">
        <f ca="1">IF(E10061&gt;0,D10061*Calculator!$G$22/12,0)</f>
        <v>0</v>
      </c>
      <c r="G10061" s="29">
        <f ca="1">IF(E10061&gt;0,(IFERROR(-PMT(Calculator!$G$22/12,Calculator!$G$23*12,Calculator!$G$20),0))-F10061,0)</f>
        <v>0</v>
      </c>
      <c r="H10061" s="29">
        <f t="shared" ca="1" si="632"/>
        <v>0</v>
      </c>
      <c r="I10061" s="29">
        <f t="shared" ca="1" si="630"/>
        <v>0</v>
      </c>
      <c r="J10061" s="30">
        <f>Calculator!$G$40</f>
        <v>6.5000000000000002E-2</v>
      </c>
      <c r="K10061" s="29">
        <f ca="1">IF(C10061&gt;=Calculator!$G$27,IF(DAY($C10061)=1,Calculator!$G$34/2,IF(DAY($C10061)=15,Calculator!$G$34/2,0)),0)</f>
        <v>0</v>
      </c>
      <c r="L10061" s="29">
        <f ca="1">IF(DAY($C10061)=28,IF(H10061=0,0,Calculator!$G$35),0)</f>
        <v>0</v>
      </c>
      <c r="M10061" s="29">
        <f ca="1">IF(I10061&gt;0,IF(DAY($C10061)=1,SUM(INDIRECT("I"&amp;(ROW(C10060)-DAY(C10060))):I10060),0),0)</f>
        <v>0</v>
      </c>
      <c r="N10061" s="29">
        <f ca="1">IF(C10061&lt;Calculator!$G$27,0,IF(C10061=Calculator!$G$27,Calculator!$G$39,IF(H10061-K10061&lt;=0,IF(D10061&gt;Calculator!$G$39,IF(H10061-K10061+E10061+L10061+M10061+Calculator!$G$39&gt;Calculator!$G$39,Calculator!$G$39-(H10061+E10061+L10061+M10061-K10061),Calculator!$G$39),D10061),0)))</f>
        <v>0</v>
      </c>
    </row>
    <row r="10062" spans="1:14" ht="15.75" thickBot="1">
      <c r="A10062" s="33" t="str">
        <f ca="1">IF(C10062=Calculator!$H$27,"F",IF(Daily!D10062+Daily!H10062=0,IF(D10061+H10061&gt;0,"L",""),""))</f>
        <v/>
      </c>
      <c r="B10062" s="34">
        <v>10061</v>
      </c>
      <c r="C10062" s="19">
        <f t="shared" ca="1" si="629"/>
        <v>55991</v>
      </c>
      <c r="D10062" s="29">
        <f t="shared" ca="1" si="631"/>
        <v>0</v>
      </c>
      <c r="E10062" s="29">
        <f ca="1">IF(C10062&lt;Calculator!$D$26,0,IF(DAY($C10062)=1,IF(D10062-Calculator!$G$24&gt;0,Calculator!$G$24,D10062),0))</f>
        <v>0</v>
      </c>
      <c r="F10062" s="29">
        <f ca="1">IF(E10062&gt;0,D10062*Calculator!$G$22/12,0)</f>
        <v>0</v>
      </c>
      <c r="G10062" s="29">
        <f ca="1">IF(E10062&gt;0,(IFERROR(-PMT(Calculator!$G$22/12,Calculator!$G$23*12,Calculator!$G$20),0))-F10062,0)</f>
        <v>0</v>
      </c>
      <c r="H10062" s="29">
        <f t="shared" ca="1" si="632"/>
        <v>0</v>
      </c>
      <c r="I10062" s="29">
        <f t="shared" ca="1" si="630"/>
        <v>0</v>
      </c>
      <c r="J10062" s="30">
        <f>Calculator!$G$40</f>
        <v>6.5000000000000002E-2</v>
      </c>
      <c r="K10062" s="29">
        <f ca="1">IF(C10062&gt;=Calculator!$G$27,IF(DAY($C10062)=1,Calculator!$G$34/2,IF(DAY($C10062)=15,Calculator!$G$34/2,0)),0)</f>
        <v>0</v>
      </c>
      <c r="L10062" s="29">
        <f ca="1">IF(DAY($C10062)=28,IF(H10062=0,0,Calculator!$G$35),0)</f>
        <v>0</v>
      </c>
      <c r="M10062" s="29">
        <f ca="1">IF(I10062&gt;0,IF(DAY($C10062)=1,SUM(INDIRECT("I"&amp;(ROW(C10061)-DAY(C10061))):I10061),0),0)</f>
        <v>0</v>
      </c>
      <c r="N10062" s="29">
        <f ca="1">IF(C10062&lt;Calculator!$G$27,0,IF(C10062=Calculator!$G$27,Calculator!$G$39,IF(H10062-K10062&lt;=0,IF(D10062&gt;Calculator!$G$39,IF(H10062-K10062+E10062+L10062+M10062+Calculator!$G$39&gt;Calculator!$G$39,Calculator!$G$39-(H10062+E10062+L10062+M10062-K10062),Calculator!$G$39),D10062),0)))</f>
        <v>0</v>
      </c>
    </row>
    <row r="10063" spans="1:14" ht="15.75" thickBot="1">
      <c r="A10063" s="33" t="str">
        <f ca="1">IF(C10063=Calculator!$H$27,"F",IF(Daily!D10063+Daily!H10063=0,IF(D10062+H10062&gt;0,"L",""),""))</f>
        <v/>
      </c>
      <c r="B10063" s="34">
        <v>10062</v>
      </c>
      <c r="C10063" s="19">
        <f t="shared" ca="1" si="629"/>
        <v>55992</v>
      </c>
      <c r="D10063" s="29">
        <f t="shared" ca="1" si="631"/>
        <v>0</v>
      </c>
      <c r="E10063" s="29">
        <f ca="1">IF(C10063&lt;Calculator!$D$26,0,IF(DAY($C10063)=1,IF(D10063-Calculator!$G$24&gt;0,Calculator!$G$24,D10063),0))</f>
        <v>0</v>
      </c>
      <c r="F10063" s="29">
        <f ca="1">IF(E10063&gt;0,D10063*Calculator!$G$22/12,0)</f>
        <v>0</v>
      </c>
      <c r="G10063" s="29">
        <f ca="1">IF(E10063&gt;0,(IFERROR(-PMT(Calculator!$G$22/12,Calculator!$G$23*12,Calculator!$G$20),0))-F10063,0)</f>
        <v>0</v>
      </c>
      <c r="H10063" s="29">
        <f t="shared" ca="1" si="632"/>
        <v>0</v>
      </c>
      <c r="I10063" s="29">
        <f t="shared" ca="1" si="630"/>
        <v>0</v>
      </c>
      <c r="J10063" s="30">
        <f>Calculator!$G$40</f>
        <v>6.5000000000000002E-2</v>
      </c>
      <c r="K10063" s="29">
        <f ca="1">IF(C10063&gt;=Calculator!$G$27,IF(DAY($C10063)=1,Calculator!$G$34/2,IF(DAY($C10063)=15,Calculator!$G$34/2,0)),0)</f>
        <v>0</v>
      </c>
      <c r="L10063" s="29">
        <f ca="1">IF(DAY($C10063)=28,IF(H10063=0,0,Calculator!$G$35),0)</f>
        <v>0</v>
      </c>
      <c r="M10063" s="29">
        <f ca="1">IF(I10063&gt;0,IF(DAY($C10063)=1,SUM(INDIRECT("I"&amp;(ROW(C10062)-DAY(C10062))):I10062),0),0)</f>
        <v>0</v>
      </c>
      <c r="N10063" s="29">
        <f ca="1">IF(C10063&lt;Calculator!$G$27,0,IF(C10063=Calculator!$G$27,Calculator!$G$39,IF(H10063-K10063&lt;=0,IF(D10063&gt;Calculator!$G$39,IF(H10063-K10063+E10063+L10063+M10063+Calculator!$G$39&gt;Calculator!$G$39,Calculator!$G$39-(H10063+E10063+L10063+M10063-K10063),Calculator!$G$39),D10063),0)))</f>
        <v>0</v>
      </c>
    </row>
    <row r="10064" spans="1:14" ht="15.75" thickBot="1">
      <c r="A10064" s="33" t="str">
        <f ca="1">IF(C10064=Calculator!$H$27,"F",IF(Daily!D10064+Daily!H10064=0,IF(D10063+H10063&gt;0,"L",""),""))</f>
        <v/>
      </c>
      <c r="B10064" s="34">
        <v>10063</v>
      </c>
      <c r="C10064" s="19">
        <f t="shared" ca="1" si="629"/>
        <v>55993</v>
      </c>
      <c r="D10064" s="29">
        <f t="shared" ca="1" si="631"/>
        <v>0</v>
      </c>
      <c r="E10064" s="29">
        <f ca="1">IF(C10064&lt;Calculator!$D$26,0,IF(DAY($C10064)=1,IF(D10064-Calculator!$G$24&gt;0,Calculator!$G$24,D10064),0))</f>
        <v>0</v>
      </c>
      <c r="F10064" s="29">
        <f ca="1">IF(E10064&gt;0,D10064*Calculator!$G$22/12,0)</f>
        <v>0</v>
      </c>
      <c r="G10064" s="29">
        <f ca="1">IF(E10064&gt;0,(IFERROR(-PMT(Calculator!$G$22/12,Calculator!$G$23*12,Calculator!$G$20),0))-F10064,0)</f>
        <v>0</v>
      </c>
      <c r="H10064" s="29">
        <f t="shared" ca="1" si="632"/>
        <v>0</v>
      </c>
      <c r="I10064" s="29">
        <f t="shared" ca="1" si="630"/>
        <v>0</v>
      </c>
      <c r="J10064" s="30">
        <f>Calculator!$G$40</f>
        <v>6.5000000000000002E-2</v>
      </c>
      <c r="K10064" s="29">
        <f ca="1">IF(C10064&gt;=Calculator!$G$27,IF(DAY($C10064)=1,Calculator!$G$34/2,IF(DAY($C10064)=15,Calculator!$G$34/2,0)),0)</f>
        <v>0</v>
      </c>
      <c r="L10064" s="29">
        <f ca="1">IF(DAY($C10064)=28,IF(H10064=0,0,Calculator!$G$35),0)</f>
        <v>0</v>
      </c>
      <c r="M10064" s="29">
        <f ca="1">IF(I10064&gt;0,IF(DAY($C10064)=1,SUM(INDIRECT("I"&amp;(ROW(C10063)-DAY(C10063))):I10063),0),0)</f>
        <v>0</v>
      </c>
      <c r="N10064" s="29">
        <f ca="1">IF(C10064&lt;Calculator!$G$27,0,IF(C10064=Calculator!$G$27,Calculator!$G$39,IF(H10064-K10064&lt;=0,IF(D10064&gt;Calculator!$G$39,IF(H10064-K10064+E10064+L10064+M10064+Calculator!$G$39&gt;Calculator!$G$39,Calculator!$G$39-(H10064+E10064+L10064+M10064-K10064),Calculator!$G$39),D10064),0)))</f>
        <v>0</v>
      </c>
    </row>
    <row r="10065" spans="1:14" ht="15.75" thickBot="1">
      <c r="A10065" s="33" t="str">
        <f ca="1">IF(C10065=Calculator!$H$27,"F",IF(Daily!D10065+Daily!H10065=0,IF(D10064+H10064&gt;0,"L",""),""))</f>
        <v/>
      </c>
      <c r="B10065" s="34">
        <v>10064</v>
      </c>
      <c r="C10065" s="19">
        <f t="shared" ca="1" si="629"/>
        <v>55994</v>
      </c>
      <c r="D10065" s="29">
        <f t="shared" ca="1" si="631"/>
        <v>0</v>
      </c>
      <c r="E10065" s="29">
        <f ca="1">IF(C10065&lt;Calculator!$D$26,0,IF(DAY($C10065)=1,IF(D10065-Calculator!$G$24&gt;0,Calculator!$G$24,D10065),0))</f>
        <v>0</v>
      </c>
      <c r="F10065" s="29">
        <f ca="1">IF(E10065&gt;0,D10065*Calculator!$G$22/12,0)</f>
        <v>0</v>
      </c>
      <c r="G10065" s="29">
        <f ca="1">IF(E10065&gt;0,(IFERROR(-PMT(Calculator!$G$22/12,Calculator!$G$23*12,Calculator!$G$20),0))-F10065,0)</f>
        <v>0</v>
      </c>
      <c r="H10065" s="29">
        <f t="shared" ca="1" si="632"/>
        <v>0</v>
      </c>
      <c r="I10065" s="29">
        <f t="shared" ca="1" si="630"/>
        <v>0</v>
      </c>
      <c r="J10065" s="30">
        <f>Calculator!$G$40</f>
        <v>6.5000000000000002E-2</v>
      </c>
      <c r="K10065" s="29">
        <f ca="1">IF(C10065&gt;=Calculator!$G$27,IF(DAY($C10065)=1,Calculator!$G$34/2,IF(DAY($C10065)=15,Calculator!$G$34/2,0)),0)</f>
        <v>0</v>
      </c>
      <c r="L10065" s="29">
        <f ca="1">IF(DAY($C10065)=28,IF(H10065=0,0,Calculator!$G$35),0)</f>
        <v>0</v>
      </c>
      <c r="M10065" s="29">
        <f ca="1">IF(I10065&gt;0,IF(DAY($C10065)=1,SUM(INDIRECT("I"&amp;(ROW(C10064)-DAY(C10064))):I10064),0),0)</f>
        <v>0</v>
      </c>
      <c r="N10065" s="29">
        <f ca="1">IF(C10065&lt;Calculator!$G$27,0,IF(C10065=Calculator!$G$27,Calculator!$G$39,IF(H10065-K10065&lt;=0,IF(D10065&gt;Calculator!$G$39,IF(H10065-K10065+E10065+L10065+M10065+Calculator!$G$39&gt;Calculator!$G$39,Calculator!$G$39-(H10065+E10065+L10065+M10065-K10065),Calculator!$G$39),D10065),0)))</f>
        <v>0</v>
      </c>
    </row>
    <row r="10066" spans="1:14" ht="15.75" thickBot="1">
      <c r="A10066" s="33" t="str">
        <f ca="1">IF(C10066=Calculator!$H$27,"F",IF(Daily!D10066+Daily!H10066=0,IF(D10065+H10065&gt;0,"L",""),""))</f>
        <v/>
      </c>
      <c r="B10066" s="34">
        <v>10065</v>
      </c>
      <c r="C10066" s="19">
        <f t="shared" ca="1" si="629"/>
        <v>55995</v>
      </c>
      <c r="D10066" s="29">
        <f t="shared" ca="1" si="631"/>
        <v>0</v>
      </c>
      <c r="E10066" s="29">
        <f ca="1">IF(C10066&lt;Calculator!$D$26,0,IF(DAY($C10066)=1,IF(D10066-Calculator!$G$24&gt;0,Calculator!$G$24,D10066),0))</f>
        <v>0</v>
      </c>
      <c r="F10066" s="29">
        <f ca="1">IF(E10066&gt;0,D10066*Calculator!$G$22/12,0)</f>
        <v>0</v>
      </c>
      <c r="G10066" s="29">
        <f ca="1">IF(E10066&gt;0,(IFERROR(-PMT(Calculator!$G$22/12,Calculator!$G$23*12,Calculator!$G$20),0))-F10066,0)</f>
        <v>0</v>
      </c>
      <c r="H10066" s="29">
        <f t="shared" ca="1" si="632"/>
        <v>0</v>
      </c>
      <c r="I10066" s="29">
        <f t="shared" ca="1" si="630"/>
        <v>0</v>
      </c>
      <c r="J10066" s="30">
        <f>Calculator!$G$40</f>
        <v>6.5000000000000002E-2</v>
      </c>
      <c r="K10066" s="29">
        <f ca="1">IF(C10066&gt;=Calculator!$G$27,IF(DAY($C10066)=1,Calculator!$G$34/2,IF(DAY($C10066)=15,Calculator!$G$34/2,0)),0)</f>
        <v>0</v>
      </c>
      <c r="L10066" s="29">
        <f ca="1">IF(DAY($C10066)=28,IF(H10066=0,0,Calculator!$G$35),0)</f>
        <v>0</v>
      </c>
      <c r="M10066" s="29">
        <f ca="1">IF(I10066&gt;0,IF(DAY($C10066)=1,SUM(INDIRECT("I"&amp;(ROW(C10065)-DAY(C10065))):I10065),0),0)</f>
        <v>0</v>
      </c>
      <c r="N10066" s="29">
        <f ca="1">IF(C10066&lt;Calculator!$G$27,0,IF(C10066=Calculator!$G$27,Calculator!$G$39,IF(H10066-K10066&lt;=0,IF(D10066&gt;Calculator!$G$39,IF(H10066-K10066+E10066+L10066+M10066+Calculator!$G$39&gt;Calculator!$G$39,Calculator!$G$39-(H10066+E10066+L10066+M10066-K10066),Calculator!$G$39),D10066),0)))</f>
        <v>0</v>
      </c>
    </row>
    <row r="10067" spans="1:14" ht="15.75" thickBot="1">
      <c r="A10067" s="33" t="str">
        <f ca="1">IF(C10067=Calculator!$H$27,"F",IF(Daily!D10067+Daily!H10067=0,IF(D10066+H10066&gt;0,"L",""),""))</f>
        <v/>
      </c>
      <c r="B10067" s="34">
        <v>10066</v>
      </c>
      <c r="C10067" s="19">
        <f t="shared" ca="1" si="629"/>
        <v>55996</v>
      </c>
      <c r="D10067" s="29">
        <f t="shared" ca="1" si="631"/>
        <v>0</v>
      </c>
      <c r="E10067" s="29">
        <f ca="1">IF(C10067&lt;Calculator!$D$26,0,IF(DAY($C10067)=1,IF(D10067-Calculator!$G$24&gt;0,Calculator!$G$24,D10067),0))</f>
        <v>0</v>
      </c>
      <c r="F10067" s="29">
        <f ca="1">IF(E10067&gt;0,D10067*Calculator!$G$22/12,0)</f>
        <v>0</v>
      </c>
      <c r="G10067" s="29">
        <f ca="1">IF(E10067&gt;0,(IFERROR(-PMT(Calculator!$G$22/12,Calculator!$G$23*12,Calculator!$G$20),0))-F10067,0)</f>
        <v>0</v>
      </c>
      <c r="H10067" s="29">
        <f t="shared" ca="1" si="632"/>
        <v>0</v>
      </c>
      <c r="I10067" s="29">
        <f t="shared" ca="1" si="630"/>
        <v>0</v>
      </c>
      <c r="J10067" s="30">
        <f>Calculator!$G$40</f>
        <v>6.5000000000000002E-2</v>
      </c>
      <c r="K10067" s="29">
        <f ca="1">IF(C10067&gt;=Calculator!$G$27,IF(DAY($C10067)=1,Calculator!$G$34/2,IF(DAY($C10067)=15,Calculator!$G$34/2,0)),0)</f>
        <v>0</v>
      </c>
      <c r="L10067" s="29">
        <f ca="1">IF(DAY($C10067)=28,IF(H10067=0,0,Calculator!$G$35),0)</f>
        <v>0</v>
      </c>
      <c r="M10067" s="29">
        <f ca="1">IF(I10067&gt;0,IF(DAY($C10067)=1,SUM(INDIRECT("I"&amp;(ROW(C10066)-DAY(C10066))):I10066),0),0)</f>
        <v>0</v>
      </c>
      <c r="N10067" s="29">
        <f ca="1">IF(C10067&lt;Calculator!$G$27,0,IF(C10067=Calculator!$G$27,Calculator!$G$39,IF(H10067-K10067&lt;=0,IF(D10067&gt;Calculator!$G$39,IF(H10067-K10067+E10067+L10067+M10067+Calculator!$G$39&gt;Calculator!$G$39,Calculator!$G$39-(H10067+E10067+L10067+M10067-K10067),Calculator!$G$39),D10067),0)))</f>
        <v>0</v>
      </c>
    </row>
    <row r="10068" spans="1:14" ht="15.75" thickBot="1">
      <c r="A10068" s="33" t="str">
        <f ca="1">IF(C10068=Calculator!$H$27,"F",IF(Daily!D10068+Daily!H10068=0,IF(D10067+H10067&gt;0,"L",""),""))</f>
        <v/>
      </c>
      <c r="B10068" s="34">
        <v>10067</v>
      </c>
      <c r="C10068" s="19">
        <f t="shared" ca="1" si="629"/>
        <v>55997</v>
      </c>
      <c r="D10068" s="29">
        <f t="shared" ca="1" si="631"/>
        <v>0</v>
      </c>
      <c r="E10068" s="29">
        <f ca="1">IF(C10068&lt;Calculator!$D$26,0,IF(DAY($C10068)=1,IF(D10068-Calculator!$G$24&gt;0,Calculator!$G$24,D10068),0))</f>
        <v>0</v>
      </c>
      <c r="F10068" s="29">
        <f ca="1">IF(E10068&gt;0,D10068*Calculator!$G$22/12,0)</f>
        <v>0</v>
      </c>
      <c r="G10068" s="29">
        <f ca="1">IF(E10068&gt;0,(IFERROR(-PMT(Calculator!$G$22/12,Calculator!$G$23*12,Calculator!$G$20),0))-F10068,0)</f>
        <v>0</v>
      </c>
      <c r="H10068" s="29">
        <f t="shared" ca="1" si="632"/>
        <v>0</v>
      </c>
      <c r="I10068" s="29">
        <f t="shared" ca="1" si="630"/>
        <v>0</v>
      </c>
      <c r="J10068" s="30">
        <f>Calculator!$G$40</f>
        <v>6.5000000000000002E-2</v>
      </c>
      <c r="K10068" s="29">
        <f ca="1">IF(C10068&gt;=Calculator!$G$27,IF(DAY($C10068)=1,Calculator!$G$34/2,IF(DAY($C10068)=15,Calculator!$G$34/2,0)),0)</f>
        <v>0</v>
      </c>
      <c r="L10068" s="29">
        <f ca="1">IF(DAY($C10068)=28,IF(H10068=0,0,Calculator!$G$35),0)</f>
        <v>0</v>
      </c>
      <c r="M10068" s="29">
        <f ca="1">IF(I10068&gt;0,IF(DAY($C10068)=1,SUM(INDIRECT("I"&amp;(ROW(C10067)-DAY(C10067))):I10067),0),0)</f>
        <v>0</v>
      </c>
      <c r="N10068" s="29">
        <f ca="1">IF(C10068&lt;Calculator!$G$27,0,IF(C10068=Calculator!$G$27,Calculator!$G$39,IF(H10068-K10068&lt;=0,IF(D10068&gt;Calculator!$G$39,IF(H10068-K10068+E10068+L10068+M10068+Calculator!$G$39&gt;Calculator!$G$39,Calculator!$G$39-(H10068+E10068+L10068+M10068-K10068),Calculator!$G$39),D10068),0)))</f>
        <v>0</v>
      </c>
    </row>
    <row r="10069" spans="1:14" ht="15.75" thickBot="1">
      <c r="A10069" s="33" t="str">
        <f ca="1">IF(C10069=Calculator!$H$27,"F",IF(Daily!D10069+Daily!H10069=0,IF(D10068+H10068&gt;0,"L",""),""))</f>
        <v/>
      </c>
      <c r="B10069" s="34">
        <v>10068</v>
      </c>
      <c r="C10069" s="19">
        <f t="shared" ca="1" si="629"/>
        <v>55998</v>
      </c>
      <c r="D10069" s="29">
        <f t="shared" ca="1" si="631"/>
        <v>0</v>
      </c>
      <c r="E10069" s="29">
        <f ca="1">IF(C10069&lt;Calculator!$D$26,0,IF(DAY($C10069)=1,IF(D10069-Calculator!$G$24&gt;0,Calculator!$G$24,D10069),0))</f>
        <v>0</v>
      </c>
      <c r="F10069" s="29">
        <f ca="1">IF(E10069&gt;0,D10069*Calculator!$G$22/12,0)</f>
        <v>0</v>
      </c>
      <c r="G10069" s="29">
        <f ca="1">IF(E10069&gt;0,(IFERROR(-PMT(Calculator!$G$22/12,Calculator!$G$23*12,Calculator!$G$20),0))-F10069,0)</f>
        <v>0</v>
      </c>
      <c r="H10069" s="29">
        <f t="shared" ca="1" si="632"/>
        <v>0</v>
      </c>
      <c r="I10069" s="29">
        <f t="shared" ca="1" si="630"/>
        <v>0</v>
      </c>
      <c r="J10069" s="30">
        <f>Calculator!$G$40</f>
        <v>6.5000000000000002E-2</v>
      </c>
      <c r="K10069" s="29">
        <f ca="1">IF(C10069&gt;=Calculator!$G$27,IF(DAY($C10069)=1,Calculator!$G$34/2,IF(DAY($C10069)=15,Calculator!$G$34/2,0)),0)</f>
        <v>0</v>
      </c>
      <c r="L10069" s="29">
        <f ca="1">IF(DAY($C10069)=28,IF(H10069=0,0,Calculator!$G$35),0)</f>
        <v>0</v>
      </c>
      <c r="M10069" s="29">
        <f ca="1">IF(I10069&gt;0,IF(DAY($C10069)=1,SUM(INDIRECT("I"&amp;(ROW(C10068)-DAY(C10068))):I10068),0),0)</f>
        <v>0</v>
      </c>
      <c r="N10069" s="29">
        <f ca="1">IF(C10069&lt;Calculator!$G$27,0,IF(C10069=Calculator!$G$27,Calculator!$G$39,IF(H10069-K10069&lt;=0,IF(D10069&gt;Calculator!$G$39,IF(H10069-K10069+E10069+L10069+M10069+Calculator!$G$39&gt;Calculator!$G$39,Calculator!$G$39-(H10069+E10069+L10069+M10069-K10069),Calculator!$G$39),D10069),0)))</f>
        <v>0</v>
      </c>
    </row>
    <row r="10070" spans="1:14" ht="15.75" thickBot="1">
      <c r="A10070" s="33" t="str">
        <f ca="1">IF(C10070=Calculator!$H$27,"F",IF(Daily!D10070+Daily!H10070=0,IF(D10069+H10069&gt;0,"L",""),""))</f>
        <v/>
      </c>
      <c r="B10070" s="34">
        <v>10069</v>
      </c>
      <c r="C10070" s="19">
        <f t="shared" ca="1" si="629"/>
        <v>55999</v>
      </c>
      <c r="D10070" s="29">
        <f t="shared" ca="1" si="631"/>
        <v>0</v>
      </c>
      <c r="E10070" s="29">
        <f ca="1">IF(C10070&lt;Calculator!$D$26,0,IF(DAY($C10070)=1,IF(D10070-Calculator!$G$24&gt;0,Calculator!$G$24,D10070),0))</f>
        <v>0</v>
      </c>
      <c r="F10070" s="29">
        <f ca="1">IF(E10070&gt;0,D10070*Calculator!$G$22/12,0)</f>
        <v>0</v>
      </c>
      <c r="G10070" s="29">
        <f ca="1">IF(E10070&gt;0,(IFERROR(-PMT(Calculator!$G$22/12,Calculator!$G$23*12,Calculator!$G$20),0))-F10070,0)</f>
        <v>0</v>
      </c>
      <c r="H10070" s="29">
        <f t="shared" ca="1" si="632"/>
        <v>0</v>
      </c>
      <c r="I10070" s="29">
        <f t="shared" ca="1" si="630"/>
        <v>0</v>
      </c>
      <c r="J10070" s="30">
        <f>Calculator!$G$40</f>
        <v>6.5000000000000002E-2</v>
      </c>
      <c r="K10070" s="29">
        <f ca="1">IF(C10070&gt;=Calculator!$G$27,IF(DAY($C10070)=1,Calculator!$G$34/2,IF(DAY($C10070)=15,Calculator!$G$34/2,0)),0)</f>
        <v>0</v>
      </c>
      <c r="L10070" s="29">
        <f ca="1">IF(DAY($C10070)=28,IF(H10070=0,0,Calculator!$G$35),0)</f>
        <v>0</v>
      </c>
      <c r="M10070" s="29">
        <f ca="1">IF(I10070&gt;0,IF(DAY($C10070)=1,SUM(INDIRECT("I"&amp;(ROW(C10069)-DAY(C10069))):I10069),0),0)</f>
        <v>0</v>
      </c>
      <c r="N10070" s="29">
        <f ca="1">IF(C10070&lt;Calculator!$G$27,0,IF(C10070=Calculator!$G$27,Calculator!$G$39,IF(H10070-K10070&lt;=0,IF(D10070&gt;Calculator!$G$39,IF(H10070-K10070+E10070+L10070+M10070+Calculator!$G$39&gt;Calculator!$G$39,Calculator!$G$39-(H10070+E10070+L10070+M10070-K10070),Calculator!$G$39),D10070),0)))</f>
        <v>0</v>
      </c>
    </row>
    <row r="10071" spans="1:14" ht="15.75" thickBot="1">
      <c r="A10071" s="33" t="str">
        <f ca="1">IF(C10071=Calculator!$H$27,"F",IF(Daily!D10071+Daily!H10071=0,IF(D10070+H10070&gt;0,"L",""),""))</f>
        <v/>
      </c>
      <c r="B10071" s="34">
        <v>10070</v>
      </c>
      <c r="C10071" s="19">
        <f t="shared" ca="1" si="629"/>
        <v>56000</v>
      </c>
      <c r="D10071" s="29">
        <f t="shared" ca="1" si="631"/>
        <v>0</v>
      </c>
      <c r="E10071" s="29">
        <f ca="1">IF(C10071&lt;Calculator!$D$26,0,IF(DAY($C10071)=1,IF(D10071-Calculator!$G$24&gt;0,Calculator!$G$24,D10071),0))</f>
        <v>0</v>
      </c>
      <c r="F10071" s="29">
        <f ca="1">IF(E10071&gt;0,D10071*Calculator!$G$22/12,0)</f>
        <v>0</v>
      </c>
      <c r="G10071" s="29">
        <f ca="1">IF(E10071&gt;0,(IFERROR(-PMT(Calculator!$G$22/12,Calculator!$G$23*12,Calculator!$G$20),0))-F10071,0)</f>
        <v>0</v>
      </c>
      <c r="H10071" s="29">
        <f t="shared" ca="1" si="632"/>
        <v>0</v>
      </c>
      <c r="I10071" s="29">
        <f t="shared" ca="1" si="630"/>
        <v>0</v>
      </c>
      <c r="J10071" s="30">
        <f>Calculator!$G$40</f>
        <v>6.5000000000000002E-2</v>
      </c>
      <c r="K10071" s="29">
        <f ca="1">IF(C10071&gt;=Calculator!$G$27,IF(DAY($C10071)=1,Calculator!$G$34/2,IF(DAY($C10071)=15,Calculator!$G$34/2,0)),0)</f>
        <v>0</v>
      </c>
      <c r="L10071" s="29">
        <f ca="1">IF(DAY($C10071)=28,IF(H10071=0,0,Calculator!$G$35),0)</f>
        <v>0</v>
      </c>
      <c r="M10071" s="29">
        <f ca="1">IF(I10071&gt;0,IF(DAY($C10071)=1,SUM(INDIRECT("I"&amp;(ROW(C10070)-DAY(C10070))):I10070),0),0)</f>
        <v>0</v>
      </c>
      <c r="N10071" s="29">
        <f ca="1">IF(C10071&lt;Calculator!$G$27,0,IF(C10071=Calculator!$G$27,Calculator!$G$39,IF(H10071-K10071&lt;=0,IF(D10071&gt;Calculator!$G$39,IF(H10071-K10071+E10071+L10071+M10071+Calculator!$G$39&gt;Calculator!$G$39,Calculator!$G$39-(H10071+E10071+L10071+M10071-K10071),Calculator!$G$39),D10071),0)))</f>
        <v>0</v>
      </c>
    </row>
    <row r="10072" spans="1:14" ht="15.75" thickBot="1">
      <c r="A10072" s="33" t="str">
        <f ca="1">IF(C10072=Calculator!$H$27,"F",IF(Daily!D10072+Daily!H10072=0,IF(D10071+H10071&gt;0,"L",""),""))</f>
        <v/>
      </c>
      <c r="B10072" s="34">
        <v>10071</v>
      </c>
      <c r="C10072" s="19">
        <f t="shared" ca="1" si="629"/>
        <v>56001</v>
      </c>
      <c r="D10072" s="29">
        <f t="shared" ca="1" si="631"/>
        <v>0</v>
      </c>
      <c r="E10072" s="29">
        <f ca="1">IF(C10072&lt;Calculator!$D$26,0,IF(DAY($C10072)=1,IF(D10072-Calculator!$G$24&gt;0,Calculator!$G$24,D10072),0))</f>
        <v>0</v>
      </c>
      <c r="F10072" s="29">
        <f ca="1">IF(E10072&gt;0,D10072*Calculator!$G$22/12,0)</f>
        <v>0</v>
      </c>
      <c r="G10072" s="29">
        <f ca="1">IF(E10072&gt;0,(IFERROR(-PMT(Calculator!$G$22/12,Calculator!$G$23*12,Calculator!$G$20),0))-F10072,0)</f>
        <v>0</v>
      </c>
      <c r="H10072" s="29">
        <f t="shared" ca="1" si="632"/>
        <v>0</v>
      </c>
      <c r="I10072" s="29">
        <f t="shared" ca="1" si="630"/>
        <v>0</v>
      </c>
      <c r="J10072" s="30">
        <f>Calculator!$G$40</f>
        <v>6.5000000000000002E-2</v>
      </c>
      <c r="K10072" s="29">
        <f ca="1">IF(C10072&gt;=Calculator!$G$27,IF(DAY($C10072)=1,Calculator!$G$34/2,IF(DAY($C10072)=15,Calculator!$G$34/2,0)),0)</f>
        <v>0</v>
      </c>
      <c r="L10072" s="29">
        <f ca="1">IF(DAY($C10072)=28,IF(H10072=0,0,Calculator!$G$35),0)</f>
        <v>0</v>
      </c>
      <c r="M10072" s="29">
        <f ca="1">IF(I10072&gt;0,IF(DAY($C10072)=1,SUM(INDIRECT("I"&amp;(ROW(C10071)-DAY(C10071))):I10071),0),0)</f>
        <v>0</v>
      </c>
      <c r="N10072" s="29">
        <f ca="1">IF(C10072&lt;Calculator!$G$27,0,IF(C10072=Calculator!$G$27,Calculator!$G$39,IF(H10072-K10072&lt;=0,IF(D10072&gt;Calculator!$G$39,IF(H10072-K10072+E10072+L10072+M10072+Calculator!$G$39&gt;Calculator!$G$39,Calculator!$G$39-(H10072+E10072+L10072+M10072-K10072),Calculator!$G$39),D10072),0)))</f>
        <v>0</v>
      </c>
    </row>
    <row r="10073" spans="1:14" ht="15.75" thickBot="1">
      <c r="A10073" s="33" t="str">
        <f ca="1">IF(C10073=Calculator!$H$27,"F",IF(Daily!D10073+Daily!H10073=0,IF(D10072+H10072&gt;0,"L",""),""))</f>
        <v/>
      </c>
      <c r="B10073" s="34">
        <v>10072</v>
      </c>
      <c r="C10073" s="19">
        <f t="shared" ca="1" si="629"/>
        <v>56002</v>
      </c>
      <c r="D10073" s="29">
        <f t="shared" ca="1" si="631"/>
        <v>0</v>
      </c>
      <c r="E10073" s="29">
        <f ca="1">IF(C10073&lt;Calculator!$D$26,0,IF(DAY($C10073)=1,IF(D10073-Calculator!$G$24&gt;0,Calculator!$G$24,D10073),0))</f>
        <v>0</v>
      </c>
      <c r="F10073" s="29">
        <f ca="1">IF(E10073&gt;0,D10073*Calculator!$G$22/12,0)</f>
        <v>0</v>
      </c>
      <c r="G10073" s="29">
        <f ca="1">IF(E10073&gt;0,(IFERROR(-PMT(Calculator!$G$22/12,Calculator!$G$23*12,Calculator!$G$20),0))-F10073,0)</f>
        <v>0</v>
      </c>
      <c r="H10073" s="29">
        <f t="shared" ca="1" si="632"/>
        <v>0</v>
      </c>
      <c r="I10073" s="29">
        <f t="shared" ca="1" si="630"/>
        <v>0</v>
      </c>
      <c r="J10073" s="30">
        <f>Calculator!$G$40</f>
        <v>6.5000000000000002E-2</v>
      </c>
      <c r="K10073" s="29">
        <f ca="1">IF(C10073&gt;=Calculator!$G$27,IF(DAY($C10073)=1,Calculator!$G$34/2,IF(DAY($C10073)=15,Calculator!$G$34/2,0)),0)</f>
        <v>0</v>
      </c>
      <c r="L10073" s="29">
        <f ca="1">IF(DAY($C10073)=28,IF(H10073=0,0,Calculator!$G$35),0)</f>
        <v>0</v>
      </c>
      <c r="M10073" s="29">
        <f ca="1">IF(I10073&gt;0,IF(DAY($C10073)=1,SUM(INDIRECT("I"&amp;(ROW(C10072)-DAY(C10072))):I10072),0),0)</f>
        <v>0</v>
      </c>
      <c r="N10073" s="29">
        <f ca="1">IF(C10073&lt;Calculator!$G$27,0,IF(C10073=Calculator!$G$27,Calculator!$G$39,IF(H10073-K10073&lt;=0,IF(D10073&gt;Calculator!$G$39,IF(H10073-K10073+E10073+L10073+M10073+Calculator!$G$39&gt;Calculator!$G$39,Calculator!$G$39-(H10073+E10073+L10073+M10073-K10073),Calculator!$G$39),D10073),0)))</f>
        <v>0</v>
      </c>
    </row>
    <row r="10074" spans="1:14" ht="15.75" thickBot="1">
      <c r="A10074" s="33" t="str">
        <f ca="1">IF(C10074=Calculator!$H$27,"F",IF(Daily!D10074+Daily!H10074=0,IF(D10073+H10073&gt;0,"L",""),""))</f>
        <v/>
      </c>
      <c r="B10074" s="34">
        <v>10073</v>
      </c>
      <c r="C10074" s="19">
        <f t="shared" ca="1" si="629"/>
        <v>56003</v>
      </c>
      <c r="D10074" s="29">
        <f t="shared" ca="1" si="631"/>
        <v>0</v>
      </c>
      <c r="E10074" s="29">
        <f ca="1">IF(C10074&lt;Calculator!$D$26,0,IF(DAY($C10074)=1,IF(D10074-Calculator!$G$24&gt;0,Calculator!$G$24,D10074),0))</f>
        <v>0</v>
      </c>
      <c r="F10074" s="29">
        <f ca="1">IF(E10074&gt;0,D10074*Calculator!$G$22/12,0)</f>
        <v>0</v>
      </c>
      <c r="G10074" s="29">
        <f ca="1">IF(E10074&gt;0,(IFERROR(-PMT(Calculator!$G$22/12,Calculator!$G$23*12,Calculator!$G$20),0))-F10074,0)</f>
        <v>0</v>
      </c>
      <c r="H10074" s="29">
        <f t="shared" ca="1" si="632"/>
        <v>0</v>
      </c>
      <c r="I10074" s="29">
        <f t="shared" ca="1" si="630"/>
        <v>0</v>
      </c>
      <c r="J10074" s="30">
        <f>Calculator!$G$40</f>
        <v>6.5000000000000002E-2</v>
      </c>
      <c r="K10074" s="29">
        <f ca="1">IF(C10074&gt;=Calculator!$G$27,IF(DAY($C10074)=1,Calculator!$G$34/2,IF(DAY($C10074)=15,Calculator!$G$34/2,0)),0)</f>
        <v>0</v>
      </c>
      <c r="L10074" s="29">
        <f ca="1">IF(DAY($C10074)=28,IF(H10074=0,0,Calculator!$G$35),0)</f>
        <v>0</v>
      </c>
      <c r="M10074" s="29">
        <f ca="1">IF(I10074&gt;0,IF(DAY($C10074)=1,SUM(INDIRECT("I"&amp;(ROW(C10073)-DAY(C10073))):I10073),0),0)</f>
        <v>0</v>
      </c>
      <c r="N10074" s="29">
        <f ca="1">IF(C10074&lt;Calculator!$G$27,0,IF(C10074=Calculator!$G$27,Calculator!$G$39,IF(H10074-K10074&lt;=0,IF(D10074&gt;Calculator!$G$39,IF(H10074-K10074+E10074+L10074+M10074+Calculator!$G$39&gt;Calculator!$G$39,Calculator!$G$39-(H10074+E10074+L10074+M10074-K10074),Calculator!$G$39),D10074),0)))</f>
        <v>0</v>
      </c>
    </row>
    <row r="10075" spans="1:14" ht="15.75" thickBot="1">
      <c r="A10075" s="33" t="str">
        <f ca="1">IF(C10075=Calculator!$H$27,"F",IF(Daily!D10075+Daily!H10075=0,IF(D10074+H10074&gt;0,"L",""),""))</f>
        <v/>
      </c>
      <c r="B10075" s="34">
        <v>10074</v>
      </c>
      <c r="C10075" s="19">
        <f t="shared" ca="1" si="629"/>
        <v>56004</v>
      </c>
      <c r="D10075" s="29">
        <f t="shared" ca="1" si="631"/>
        <v>0</v>
      </c>
      <c r="E10075" s="29">
        <f ca="1">IF(C10075&lt;Calculator!$D$26,0,IF(DAY($C10075)=1,IF(D10075-Calculator!$G$24&gt;0,Calculator!$G$24,D10075),0))</f>
        <v>0</v>
      </c>
      <c r="F10075" s="29">
        <f ca="1">IF(E10075&gt;0,D10075*Calculator!$G$22/12,0)</f>
        <v>0</v>
      </c>
      <c r="G10075" s="29">
        <f ca="1">IF(E10075&gt;0,(IFERROR(-PMT(Calculator!$G$22/12,Calculator!$G$23*12,Calculator!$G$20),0))-F10075,0)</f>
        <v>0</v>
      </c>
      <c r="H10075" s="29">
        <f t="shared" ca="1" si="632"/>
        <v>0</v>
      </c>
      <c r="I10075" s="29">
        <f t="shared" ca="1" si="630"/>
        <v>0</v>
      </c>
      <c r="J10075" s="30">
        <f>Calculator!$G$40</f>
        <v>6.5000000000000002E-2</v>
      </c>
      <c r="K10075" s="29">
        <f ca="1">IF(C10075&gt;=Calculator!$G$27,IF(DAY($C10075)=1,Calculator!$G$34/2,IF(DAY($C10075)=15,Calculator!$G$34/2,0)),0)</f>
        <v>0</v>
      </c>
      <c r="L10075" s="29">
        <f ca="1">IF(DAY($C10075)=28,IF(H10075=0,0,Calculator!$G$35),0)</f>
        <v>0</v>
      </c>
      <c r="M10075" s="29">
        <f ca="1">IF(I10075&gt;0,IF(DAY($C10075)=1,SUM(INDIRECT("I"&amp;(ROW(C10074)-DAY(C10074))):I10074),0),0)</f>
        <v>0</v>
      </c>
      <c r="N10075" s="29">
        <f ca="1">IF(C10075&lt;Calculator!$G$27,0,IF(C10075=Calculator!$G$27,Calculator!$G$39,IF(H10075-K10075&lt;=0,IF(D10075&gt;Calculator!$G$39,IF(H10075-K10075+E10075+L10075+M10075+Calculator!$G$39&gt;Calculator!$G$39,Calculator!$G$39-(H10075+E10075+L10075+M10075-K10075),Calculator!$G$39),D10075),0)))</f>
        <v>0</v>
      </c>
    </row>
    <row r="10076" spans="1:14" ht="15.75" thickBot="1">
      <c r="A10076" s="33" t="str">
        <f ca="1">IF(C10076=Calculator!$H$27,"F",IF(Daily!D10076+Daily!H10076=0,IF(D10075+H10075&gt;0,"L",""),""))</f>
        <v/>
      </c>
      <c r="B10076" s="34">
        <v>10075</v>
      </c>
      <c r="C10076" s="19">
        <f t="shared" ca="1" si="629"/>
        <v>56005</v>
      </c>
      <c r="D10076" s="29">
        <f t="shared" ca="1" si="631"/>
        <v>0</v>
      </c>
      <c r="E10076" s="29">
        <f ca="1">IF(C10076&lt;Calculator!$D$26,0,IF(DAY($C10076)=1,IF(D10076-Calculator!$G$24&gt;0,Calculator!$G$24,D10076),0))</f>
        <v>0</v>
      </c>
      <c r="F10076" s="29">
        <f ca="1">IF(E10076&gt;0,D10076*Calculator!$G$22/12,0)</f>
        <v>0</v>
      </c>
      <c r="G10076" s="29">
        <f ca="1">IF(E10076&gt;0,(IFERROR(-PMT(Calculator!$G$22/12,Calculator!$G$23*12,Calculator!$G$20),0))-F10076,0)</f>
        <v>0</v>
      </c>
      <c r="H10076" s="29">
        <f t="shared" ca="1" si="632"/>
        <v>0</v>
      </c>
      <c r="I10076" s="29">
        <f t="shared" ca="1" si="630"/>
        <v>0</v>
      </c>
      <c r="J10076" s="30">
        <f>Calculator!$G$40</f>
        <v>6.5000000000000002E-2</v>
      </c>
      <c r="K10076" s="29">
        <f ca="1">IF(C10076&gt;=Calculator!$G$27,IF(DAY($C10076)=1,Calculator!$G$34/2,IF(DAY($C10076)=15,Calculator!$G$34/2,0)),0)</f>
        <v>4500</v>
      </c>
      <c r="L10076" s="29">
        <f ca="1">IF(DAY($C10076)=28,IF(H10076=0,0,Calculator!$G$35),0)</f>
        <v>0</v>
      </c>
      <c r="M10076" s="29">
        <f ca="1">IF(I10076&gt;0,IF(DAY($C10076)=1,SUM(INDIRECT("I"&amp;(ROW(C10075)-DAY(C10075))):I10075),0),0)</f>
        <v>0</v>
      </c>
      <c r="N10076" s="29">
        <f ca="1">IF(C10076&lt;Calculator!$G$27,0,IF(C10076=Calculator!$G$27,Calculator!$G$39,IF(H10076-K10076&lt;=0,IF(D10076&gt;Calculator!$G$39,IF(H10076-K10076+E10076+L10076+M10076+Calculator!$G$39&gt;Calculator!$G$39,Calculator!$G$39-(H10076+E10076+L10076+M10076-K10076),Calculator!$G$39),D10076),0)))</f>
        <v>0</v>
      </c>
    </row>
    <row r="10077" spans="1:14" ht="15.75" thickBot="1">
      <c r="A10077" s="33" t="str">
        <f ca="1">IF(C10077=Calculator!$H$27,"F",IF(Daily!D10077+Daily!H10077=0,IF(D10076+H10076&gt;0,"L",""),""))</f>
        <v/>
      </c>
      <c r="B10077" s="34">
        <v>10076</v>
      </c>
      <c r="C10077" s="19">
        <f t="shared" ca="1" si="629"/>
        <v>56006</v>
      </c>
      <c r="D10077" s="29">
        <f t="shared" ca="1" si="631"/>
        <v>0</v>
      </c>
      <c r="E10077" s="29">
        <f ca="1">IF(C10077&lt;Calculator!$D$26,0,IF(DAY($C10077)=1,IF(D10077-Calculator!$G$24&gt;0,Calculator!$G$24,D10077),0))</f>
        <v>0</v>
      </c>
      <c r="F10077" s="29">
        <f ca="1">IF(E10077&gt;0,D10077*Calculator!$G$22/12,0)</f>
        <v>0</v>
      </c>
      <c r="G10077" s="29">
        <f ca="1">IF(E10077&gt;0,(IFERROR(-PMT(Calculator!$G$22/12,Calculator!$G$23*12,Calculator!$G$20),0))-F10077,0)</f>
        <v>0</v>
      </c>
      <c r="H10077" s="29">
        <f t="shared" ca="1" si="632"/>
        <v>0</v>
      </c>
      <c r="I10077" s="29">
        <f t="shared" ca="1" si="630"/>
        <v>0</v>
      </c>
      <c r="J10077" s="30">
        <f>Calculator!$G$40</f>
        <v>6.5000000000000002E-2</v>
      </c>
      <c r="K10077" s="29">
        <f ca="1">IF(C10077&gt;=Calculator!$G$27,IF(DAY($C10077)=1,Calculator!$G$34/2,IF(DAY($C10077)=15,Calculator!$G$34/2,0)),0)</f>
        <v>0</v>
      </c>
      <c r="L10077" s="29">
        <f ca="1">IF(DAY($C10077)=28,IF(H10077=0,0,Calculator!$G$35),0)</f>
        <v>0</v>
      </c>
      <c r="M10077" s="29">
        <f ca="1">IF(I10077&gt;0,IF(DAY($C10077)=1,SUM(INDIRECT("I"&amp;(ROW(C10076)-DAY(C10076))):I10076),0),0)</f>
        <v>0</v>
      </c>
      <c r="N10077" s="29">
        <f ca="1">IF(C10077&lt;Calculator!$G$27,0,IF(C10077=Calculator!$G$27,Calculator!$G$39,IF(H10077-K10077&lt;=0,IF(D10077&gt;Calculator!$G$39,IF(H10077-K10077+E10077+L10077+M10077+Calculator!$G$39&gt;Calculator!$G$39,Calculator!$G$39-(H10077+E10077+L10077+M10077-K10077),Calculator!$G$39),D10077),0)))</f>
        <v>0</v>
      </c>
    </row>
    <row r="10078" spans="1:14" ht="15.75" thickBot="1">
      <c r="A10078" s="33" t="str">
        <f ca="1">IF(C10078=Calculator!$H$27,"F",IF(Daily!D10078+Daily!H10078=0,IF(D10077+H10077&gt;0,"L",""),""))</f>
        <v/>
      </c>
      <c r="B10078" s="34">
        <v>10077</v>
      </c>
      <c r="C10078" s="19">
        <f t="shared" ca="1" si="629"/>
        <v>56007</v>
      </c>
      <c r="D10078" s="29">
        <f t="shared" ca="1" si="631"/>
        <v>0</v>
      </c>
      <c r="E10078" s="29">
        <f ca="1">IF(C10078&lt;Calculator!$D$26,0,IF(DAY($C10078)=1,IF(D10078-Calculator!$G$24&gt;0,Calculator!$G$24,D10078),0))</f>
        <v>0</v>
      </c>
      <c r="F10078" s="29">
        <f ca="1">IF(E10078&gt;0,D10078*Calculator!$G$22/12,0)</f>
        <v>0</v>
      </c>
      <c r="G10078" s="29">
        <f ca="1">IF(E10078&gt;0,(IFERROR(-PMT(Calculator!$G$22/12,Calculator!$G$23*12,Calculator!$G$20),0))-F10078,0)</f>
        <v>0</v>
      </c>
      <c r="H10078" s="29">
        <f t="shared" ca="1" si="632"/>
        <v>0</v>
      </c>
      <c r="I10078" s="29">
        <f t="shared" ca="1" si="630"/>
        <v>0</v>
      </c>
      <c r="J10078" s="30">
        <f>Calculator!$G$40</f>
        <v>6.5000000000000002E-2</v>
      </c>
      <c r="K10078" s="29">
        <f ca="1">IF(C10078&gt;=Calculator!$G$27,IF(DAY($C10078)=1,Calculator!$G$34/2,IF(DAY($C10078)=15,Calculator!$G$34/2,0)),0)</f>
        <v>0</v>
      </c>
      <c r="L10078" s="29">
        <f ca="1">IF(DAY($C10078)=28,IF(H10078=0,0,Calculator!$G$35),0)</f>
        <v>0</v>
      </c>
      <c r="M10078" s="29">
        <f ca="1">IF(I10078&gt;0,IF(DAY($C10078)=1,SUM(INDIRECT("I"&amp;(ROW(C10077)-DAY(C10077))):I10077),0),0)</f>
        <v>0</v>
      </c>
      <c r="N10078" s="29">
        <f ca="1">IF(C10078&lt;Calculator!$G$27,0,IF(C10078=Calculator!$G$27,Calculator!$G$39,IF(H10078-K10078&lt;=0,IF(D10078&gt;Calculator!$G$39,IF(H10078-K10078+E10078+L10078+M10078+Calculator!$G$39&gt;Calculator!$G$39,Calculator!$G$39-(H10078+E10078+L10078+M10078-K10078),Calculator!$G$39),D10078),0)))</f>
        <v>0</v>
      </c>
    </row>
    <row r="10079" spans="1:14" ht="15.75" thickBot="1">
      <c r="A10079" s="33" t="str">
        <f ca="1">IF(C10079=Calculator!$H$27,"F",IF(Daily!D10079+Daily!H10079=0,IF(D10078+H10078&gt;0,"L",""),""))</f>
        <v/>
      </c>
      <c r="B10079" s="34">
        <v>10078</v>
      </c>
      <c r="C10079" s="19">
        <f t="shared" ca="1" si="629"/>
        <v>56008</v>
      </c>
      <c r="D10079" s="29">
        <f t="shared" ca="1" si="631"/>
        <v>0</v>
      </c>
      <c r="E10079" s="29">
        <f ca="1">IF(C10079&lt;Calculator!$D$26,0,IF(DAY($C10079)=1,IF(D10079-Calculator!$G$24&gt;0,Calculator!$G$24,D10079),0))</f>
        <v>0</v>
      </c>
      <c r="F10079" s="29">
        <f ca="1">IF(E10079&gt;0,D10079*Calculator!$G$22/12,0)</f>
        <v>0</v>
      </c>
      <c r="G10079" s="29">
        <f ca="1">IF(E10079&gt;0,(IFERROR(-PMT(Calculator!$G$22/12,Calculator!$G$23*12,Calculator!$G$20),0))-F10079,0)</f>
        <v>0</v>
      </c>
      <c r="H10079" s="29">
        <f t="shared" ca="1" si="632"/>
        <v>0</v>
      </c>
      <c r="I10079" s="29">
        <f t="shared" ca="1" si="630"/>
        <v>0</v>
      </c>
      <c r="J10079" s="30">
        <f>Calculator!$G$40</f>
        <v>6.5000000000000002E-2</v>
      </c>
      <c r="K10079" s="29">
        <f ca="1">IF(C10079&gt;=Calculator!$G$27,IF(DAY($C10079)=1,Calculator!$G$34/2,IF(DAY($C10079)=15,Calculator!$G$34/2,0)),0)</f>
        <v>0</v>
      </c>
      <c r="L10079" s="29">
        <f ca="1">IF(DAY($C10079)=28,IF(H10079=0,0,Calculator!$G$35),0)</f>
        <v>0</v>
      </c>
      <c r="M10079" s="29">
        <f ca="1">IF(I10079&gt;0,IF(DAY($C10079)=1,SUM(INDIRECT("I"&amp;(ROW(C10078)-DAY(C10078))):I10078),0),0)</f>
        <v>0</v>
      </c>
      <c r="N10079" s="29">
        <f ca="1">IF(C10079&lt;Calculator!$G$27,0,IF(C10079=Calculator!$G$27,Calculator!$G$39,IF(H10079-K10079&lt;=0,IF(D10079&gt;Calculator!$G$39,IF(H10079-K10079+E10079+L10079+M10079+Calculator!$G$39&gt;Calculator!$G$39,Calculator!$G$39-(H10079+E10079+L10079+M10079-K10079),Calculator!$G$39),D10079),0)))</f>
        <v>0</v>
      </c>
    </row>
    <row r="10080" spans="1:14" ht="15.75" thickBot="1">
      <c r="A10080" s="33" t="str">
        <f ca="1">IF(C10080=Calculator!$H$27,"F",IF(Daily!D10080+Daily!H10080=0,IF(D10079+H10079&gt;0,"L",""),""))</f>
        <v/>
      </c>
      <c r="B10080" s="34">
        <v>10079</v>
      </c>
      <c r="C10080" s="19">
        <f t="shared" ca="1" si="629"/>
        <v>56009</v>
      </c>
      <c r="D10080" s="29">
        <f t="shared" ca="1" si="631"/>
        <v>0</v>
      </c>
      <c r="E10080" s="29">
        <f ca="1">IF(C10080&lt;Calculator!$D$26,0,IF(DAY($C10080)=1,IF(D10080-Calculator!$G$24&gt;0,Calculator!$G$24,D10080),0))</f>
        <v>0</v>
      </c>
      <c r="F10080" s="29">
        <f ca="1">IF(E10080&gt;0,D10080*Calculator!$G$22/12,0)</f>
        <v>0</v>
      </c>
      <c r="G10080" s="29">
        <f ca="1">IF(E10080&gt;0,(IFERROR(-PMT(Calculator!$G$22/12,Calculator!$G$23*12,Calculator!$G$20),0))-F10080,0)</f>
        <v>0</v>
      </c>
      <c r="H10080" s="29">
        <f t="shared" ca="1" si="632"/>
        <v>0</v>
      </c>
      <c r="I10080" s="29">
        <f t="shared" ca="1" si="630"/>
        <v>0</v>
      </c>
      <c r="J10080" s="30">
        <f>Calculator!$G$40</f>
        <v>6.5000000000000002E-2</v>
      </c>
      <c r="K10080" s="29">
        <f ca="1">IF(C10080&gt;=Calculator!$G$27,IF(DAY($C10080)=1,Calculator!$G$34/2,IF(DAY($C10080)=15,Calculator!$G$34/2,0)),0)</f>
        <v>0</v>
      </c>
      <c r="L10080" s="29">
        <f ca="1">IF(DAY($C10080)=28,IF(H10080=0,0,Calculator!$G$35),0)</f>
        <v>0</v>
      </c>
      <c r="M10080" s="29">
        <f ca="1">IF(I10080&gt;0,IF(DAY($C10080)=1,SUM(INDIRECT("I"&amp;(ROW(C10079)-DAY(C10079))):I10079),0),0)</f>
        <v>0</v>
      </c>
      <c r="N10080" s="29">
        <f ca="1">IF(C10080&lt;Calculator!$G$27,0,IF(C10080=Calculator!$G$27,Calculator!$G$39,IF(H10080-K10080&lt;=0,IF(D10080&gt;Calculator!$G$39,IF(H10080-K10080+E10080+L10080+M10080+Calculator!$G$39&gt;Calculator!$G$39,Calculator!$G$39-(H10080+E10080+L10080+M10080-K10080),Calculator!$G$39),D10080),0)))</f>
        <v>0</v>
      </c>
    </row>
    <row r="10081" spans="1:14" ht="15.75" thickBot="1">
      <c r="A10081" s="33" t="str">
        <f ca="1">IF(C10081=Calculator!$H$27,"F",IF(Daily!D10081+Daily!H10081=0,IF(D10080+H10080&gt;0,"L",""),""))</f>
        <v/>
      </c>
      <c r="B10081" s="34">
        <v>10080</v>
      </c>
      <c r="C10081" s="19">
        <f t="shared" ca="1" si="629"/>
        <v>56010</v>
      </c>
      <c r="D10081" s="29">
        <f t="shared" ca="1" si="631"/>
        <v>0</v>
      </c>
      <c r="E10081" s="29">
        <f ca="1">IF(C10081&lt;Calculator!$D$26,0,IF(DAY($C10081)=1,IF(D10081-Calculator!$G$24&gt;0,Calculator!$G$24,D10081),0))</f>
        <v>0</v>
      </c>
      <c r="F10081" s="29">
        <f ca="1">IF(E10081&gt;0,D10081*Calculator!$G$22/12,0)</f>
        <v>0</v>
      </c>
      <c r="G10081" s="29">
        <f ca="1">IF(E10081&gt;0,(IFERROR(-PMT(Calculator!$G$22/12,Calculator!$G$23*12,Calculator!$G$20),0))-F10081,0)</f>
        <v>0</v>
      </c>
      <c r="H10081" s="29">
        <f t="shared" ca="1" si="632"/>
        <v>0</v>
      </c>
      <c r="I10081" s="29">
        <f t="shared" ca="1" si="630"/>
        <v>0</v>
      </c>
      <c r="J10081" s="30">
        <f>Calculator!$G$40</f>
        <v>6.5000000000000002E-2</v>
      </c>
      <c r="K10081" s="29">
        <f ca="1">IF(C10081&gt;=Calculator!$G$27,IF(DAY($C10081)=1,Calculator!$G$34/2,IF(DAY($C10081)=15,Calculator!$G$34/2,0)),0)</f>
        <v>0</v>
      </c>
      <c r="L10081" s="29">
        <f ca="1">IF(DAY($C10081)=28,IF(H10081=0,0,Calculator!$G$35),0)</f>
        <v>0</v>
      </c>
      <c r="M10081" s="29">
        <f ca="1">IF(I10081&gt;0,IF(DAY($C10081)=1,SUM(INDIRECT("I"&amp;(ROW(C10080)-DAY(C10080))):I10080),0),0)</f>
        <v>0</v>
      </c>
      <c r="N10081" s="29">
        <f ca="1">IF(C10081&lt;Calculator!$G$27,0,IF(C10081=Calculator!$G$27,Calculator!$G$39,IF(H10081-K10081&lt;=0,IF(D10081&gt;Calculator!$G$39,IF(H10081-K10081+E10081+L10081+M10081+Calculator!$G$39&gt;Calculator!$G$39,Calculator!$G$39-(H10081+E10081+L10081+M10081-K10081),Calculator!$G$39),D10081),0)))</f>
        <v>0</v>
      </c>
    </row>
    <row r="10082" spans="1:14" ht="15.75" thickBot="1">
      <c r="A10082" s="33" t="str">
        <f ca="1">IF(C10082=Calculator!$H$27,"F",IF(Daily!D10082+Daily!H10082=0,IF(D10081+H10081&gt;0,"L",""),""))</f>
        <v/>
      </c>
      <c r="B10082" s="34">
        <v>10081</v>
      </c>
      <c r="C10082" s="19">
        <f t="shared" ca="1" si="629"/>
        <v>56011</v>
      </c>
      <c r="D10082" s="29">
        <f t="shared" ca="1" si="631"/>
        <v>0</v>
      </c>
      <c r="E10082" s="29">
        <f ca="1">IF(C10082&lt;Calculator!$D$26,0,IF(DAY($C10082)=1,IF(D10082-Calculator!$G$24&gt;0,Calculator!$G$24,D10082),0))</f>
        <v>0</v>
      </c>
      <c r="F10082" s="29">
        <f ca="1">IF(E10082&gt;0,D10082*Calculator!$G$22/12,0)</f>
        <v>0</v>
      </c>
      <c r="G10082" s="29">
        <f ca="1">IF(E10082&gt;0,(IFERROR(-PMT(Calculator!$G$22/12,Calculator!$G$23*12,Calculator!$G$20),0))-F10082,0)</f>
        <v>0</v>
      </c>
      <c r="H10082" s="29">
        <f t="shared" ca="1" si="632"/>
        <v>0</v>
      </c>
      <c r="I10082" s="29">
        <f t="shared" ca="1" si="630"/>
        <v>0</v>
      </c>
      <c r="J10082" s="30">
        <f>Calculator!$G$40</f>
        <v>6.5000000000000002E-2</v>
      </c>
      <c r="K10082" s="29">
        <f ca="1">IF(C10082&gt;=Calculator!$G$27,IF(DAY($C10082)=1,Calculator!$G$34/2,IF(DAY($C10082)=15,Calculator!$G$34/2,0)),0)</f>
        <v>0</v>
      </c>
      <c r="L10082" s="29">
        <f ca="1">IF(DAY($C10082)=28,IF(H10082=0,0,Calculator!$G$35),0)</f>
        <v>0</v>
      </c>
      <c r="M10082" s="29">
        <f ca="1">IF(I10082&gt;0,IF(DAY($C10082)=1,SUM(INDIRECT("I"&amp;(ROW(C10081)-DAY(C10081))):I10081),0),0)</f>
        <v>0</v>
      </c>
      <c r="N10082" s="29">
        <f ca="1">IF(C10082&lt;Calculator!$G$27,0,IF(C10082=Calculator!$G$27,Calculator!$G$39,IF(H10082-K10082&lt;=0,IF(D10082&gt;Calculator!$G$39,IF(H10082-K10082+E10082+L10082+M10082+Calculator!$G$39&gt;Calculator!$G$39,Calculator!$G$39-(H10082+E10082+L10082+M10082-K10082),Calculator!$G$39),D10082),0)))</f>
        <v>0</v>
      </c>
    </row>
    <row r="10083" spans="1:14" ht="15.75" thickBot="1">
      <c r="A10083" s="33" t="str">
        <f ca="1">IF(C10083=Calculator!$H$27,"F",IF(Daily!D10083+Daily!H10083=0,IF(D10082+H10082&gt;0,"L",""),""))</f>
        <v/>
      </c>
      <c r="B10083" s="34">
        <v>10082</v>
      </c>
      <c r="C10083" s="19">
        <f t="shared" ca="1" si="629"/>
        <v>56012</v>
      </c>
      <c r="D10083" s="29">
        <f t="shared" ca="1" si="631"/>
        <v>0</v>
      </c>
      <c r="E10083" s="29">
        <f ca="1">IF(C10083&lt;Calculator!$D$26,0,IF(DAY($C10083)=1,IF(D10083-Calculator!$G$24&gt;0,Calculator!$G$24,D10083),0))</f>
        <v>0</v>
      </c>
      <c r="F10083" s="29">
        <f ca="1">IF(E10083&gt;0,D10083*Calculator!$G$22/12,0)</f>
        <v>0</v>
      </c>
      <c r="G10083" s="29">
        <f ca="1">IF(E10083&gt;0,(IFERROR(-PMT(Calculator!$G$22/12,Calculator!$G$23*12,Calculator!$G$20),0))-F10083,0)</f>
        <v>0</v>
      </c>
      <c r="H10083" s="29">
        <f t="shared" ca="1" si="632"/>
        <v>0</v>
      </c>
      <c r="I10083" s="29">
        <f t="shared" ca="1" si="630"/>
        <v>0</v>
      </c>
      <c r="J10083" s="30">
        <f>Calculator!$G$40</f>
        <v>6.5000000000000002E-2</v>
      </c>
      <c r="K10083" s="29">
        <f ca="1">IF(C10083&gt;=Calculator!$G$27,IF(DAY($C10083)=1,Calculator!$G$34/2,IF(DAY($C10083)=15,Calculator!$G$34/2,0)),0)</f>
        <v>0</v>
      </c>
      <c r="L10083" s="29">
        <f ca="1">IF(DAY($C10083)=28,IF(H10083=0,0,Calculator!$G$35),0)</f>
        <v>0</v>
      </c>
      <c r="M10083" s="29">
        <f ca="1">IF(I10083&gt;0,IF(DAY($C10083)=1,SUM(INDIRECT("I"&amp;(ROW(C10082)-DAY(C10082))):I10082),0),0)</f>
        <v>0</v>
      </c>
      <c r="N10083" s="29">
        <f ca="1">IF(C10083&lt;Calculator!$G$27,0,IF(C10083=Calculator!$G$27,Calculator!$G$39,IF(H10083-K10083&lt;=0,IF(D10083&gt;Calculator!$G$39,IF(H10083-K10083+E10083+L10083+M10083+Calculator!$G$39&gt;Calculator!$G$39,Calculator!$G$39-(H10083+E10083+L10083+M10083-K10083),Calculator!$G$39),D10083),0)))</f>
        <v>0</v>
      </c>
    </row>
    <row r="10084" spans="1:14" ht="15.75" thickBot="1">
      <c r="A10084" s="33" t="str">
        <f ca="1">IF(C10084=Calculator!$H$27,"F",IF(Daily!D10084+Daily!H10084=0,IF(D10083+H10083&gt;0,"L",""),""))</f>
        <v/>
      </c>
      <c r="B10084" s="34">
        <v>10083</v>
      </c>
      <c r="C10084" s="19">
        <f t="shared" ca="1" si="629"/>
        <v>56013</v>
      </c>
      <c r="D10084" s="29">
        <f t="shared" ca="1" si="631"/>
        <v>0</v>
      </c>
      <c r="E10084" s="29">
        <f ca="1">IF(C10084&lt;Calculator!$D$26,0,IF(DAY($C10084)=1,IF(D10084-Calculator!$G$24&gt;0,Calculator!$G$24,D10084),0))</f>
        <v>0</v>
      </c>
      <c r="F10084" s="29">
        <f ca="1">IF(E10084&gt;0,D10084*Calculator!$G$22/12,0)</f>
        <v>0</v>
      </c>
      <c r="G10084" s="29">
        <f ca="1">IF(E10084&gt;0,(IFERROR(-PMT(Calculator!$G$22/12,Calculator!$G$23*12,Calculator!$G$20),0))-F10084,0)</f>
        <v>0</v>
      </c>
      <c r="H10084" s="29">
        <f t="shared" ca="1" si="632"/>
        <v>0</v>
      </c>
      <c r="I10084" s="29">
        <f t="shared" ca="1" si="630"/>
        <v>0</v>
      </c>
      <c r="J10084" s="30">
        <f>Calculator!$G$40</f>
        <v>6.5000000000000002E-2</v>
      </c>
      <c r="K10084" s="29">
        <f ca="1">IF(C10084&gt;=Calculator!$G$27,IF(DAY($C10084)=1,Calculator!$G$34/2,IF(DAY($C10084)=15,Calculator!$G$34/2,0)),0)</f>
        <v>0</v>
      </c>
      <c r="L10084" s="29">
        <f ca="1">IF(DAY($C10084)=28,IF(H10084=0,0,Calculator!$G$35),0)</f>
        <v>0</v>
      </c>
      <c r="M10084" s="29">
        <f ca="1">IF(I10084&gt;0,IF(DAY($C10084)=1,SUM(INDIRECT("I"&amp;(ROW(C10083)-DAY(C10083))):I10083),0),0)</f>
        <v>0</v>
      </c>
      <c r="N10084" s="29">
        <f ca="1">IF(C10084&lt;Calculator!$G$27,0,IF(C10084=Calculator!$G$27,Calculator!$G$39,IF(H10084-K10084&lt;=0,IF(D10084&gt;Calculator!$G$39,IF(H10084-K10084+E10084+L10084+M10084+Calculator!$G$39&gt;Calculator!$G$39,Calculator!$G$39-(H10084+E10084+L10084+M10084-K10084),Calculator!$G$39),D10084),0)))</f>
        <v>0</v>
      </c>
    </row>
    <row r="10085" spans="1:14" ht="15.75" thickBot="1">
      <c r="A10085" s="33" t="str">
        <f ca="1">IF(C10085=Calculator!$H$27,"F",IF(Daily!D10085+Daily!H10085=0,IF(D10084+H10084&gt;0,"L",""),""))</f>
        <v/>
      </c>
      <c r="B10085" s="34">
        <v>10084</v>
      </c>
      <c r="C10085" s="19">
        <f t="shared" ca="1" si="629"/>
        <v>56014</v>
      </c>
      <c r="D10085" s="29">
        <f t="shared" ca="1" si="631"/>
        <v>0</v>
      </c>
      <c r="E10085" s="29">
        <f ca="1">IF(C10085&lt;Calculator!$D$26,0,IF(DAY($C10085)=1,IF(D10085-Calculator!$G$24&gt;0,Calculator!$G$24,D10085),0))</f>
        <v>0</v>
      </c>
      <c r="F10085" s="29">
        <f ca="1">IF(E10085&gt;0,D10085*Calculator!$G$22/12,0)</f>
        <v>0</v>
      </c>
      <c r="G10085" s="29">
        <f ca="1">IF(E10085&gt;0,(IFERROR(-PMT(Calculator!$G$22/12,Calculator!$G$23*12,Calculator!$G$20),0))-F10085,0)</f>
        <v>0</v>
      </c>
      <c r="H10085" s="29">
        <f t="shared" ca="1" si="632"/>
        <v>0</v>
      </c>
      <c r="I10085" s="29">
        <f t="shared" ca="1" si="630"/>
        <v>0</v>
      </c>
      <c r="J10085" s="30">
        <f>Calculator!$G$40</f>
        <v>6.5000000000000002E-2</v>
      </c>
      <c r="K10085" s="29">
        <f ca="1">IF(C10085&gt;=Calculator!$G$27,IF(DAY($C10085)=1,Calculator!$G$34/2,IF(DAY($C10085)=15,Calculator!$G$34/2,0)),0)</f>
        <v>0</v>
      </c>
      <c r="L10085" s="29">
        <f ca="1">IF(DAY($C10085)=28,IF(H10085=0,0,Calculator!$G$35),0)</f>
        <v>0</v>
      </c>
      <c r="M10085" s="29">
        <f ca="1">IF(I10085&gt;0,IF(DAY($C10085)=1,SUM(INDIRECT("I"&amp;(ROW(C10084)-DAY(C10084))):I10084),0),0)</f>
        <v>0</v>
      </c>
      <c r="N10085" s="29">
        <f ca="1">IF(C10085&lt;Calculator!$G$27,0,IF(C10085=Calculator!$G$27,Calculator!$G$39,IF(H10085-K10085&lt;=0,IF(D10085&gt;Calculator!$G$39,IF(H10085-K10085+E10085+L10085+M10085+Calculator!$G$39&gt;Calculator!$G$39,Calculator!$G$39-(H10085+E10085+L10085+M10085-K10085),Calculator!$G$39),D10085),0)))</f>
        <v>0</v>
      </c>
    </row>
    <row r="10086" spans="1:14" ht="15.75" thickBot="1">
      <c r="A10086" s="33" t="str">
        <f ca="1">IF(C10086=Calculator!$H$27,"F",IF(Daily!D10086+Daily!H10086=0,IF(D10085+H10085&gt;0,"L",""),""))</f>
        <v/>
      </c>
      <c r="B10086" s="34">
        <v>10085</v>
      </c>
      <c r="C10086" s="19">
        <f t="shared" ca="1" si="629"/>
        <v>56015</v>
      </c>
      <c r="D10086" s="29">
        <f t="shared" ca="1" si="631"/>
        <v>0</v>
      </c>
      <c r="E10086" s="29">
        <f ca="1">IF(C10086&lt;Calculator!$D$26,0,IF(DAY($C10086)=1,IF(D10086-Calculator!$G$24&gt;0,Calculator!$G$24,D10086),0))</f>
        <v>0</v>
      </c>
      <c r="F10086" s="29">
        <f ca="1">IF(E10086&gt;0,D10086*Calculator!$G$22/12,0)</f>
        <v>0</v>
      </c>
      <c r="G10086" s="29">
        <f ca="1">IF(E10086&gt;0,(IFERROR(-PMT(Calculator!$G$22/12,Calculator!$G$23*12,Calculator!$G$20),0))-F10086,0)</f>
        <v>0</v>
      </c>
      <c r="H10086" s="29">
        <f t="shared" ca="1" si="632"/>
        <v>0</v>
      </c>
      <c r="I10086" s="29">
        <f t="shared" ca="1" si="630"/>
        <v>0</v>
      </c>
      <c r="J10086" s="30">
        <f>Calculator!$G$40</f>
        <v>6.5000000000000002E-2</v>
      </c>
      <c r="K10086" s="29">
        <f ca="1">IF(C10086&gt;=Calculator!$G$27,IF(DAY($C10086)=1,Calculator!$G$34/2,IF(DAY($C10086)=15,Calculator!$G$34/2,0)),0)</f>
        <v>0</v>
      </c>
      <c r="L10086" s="29">
        <f ca="1">IF(DAY($C10086)=28,IF(H10086=0,0,Calculator!$G$35),0)</f>
        <v>0</v>
      </c>
      <c r="M10086" s="29">
        <f ca="1">IF(I10086&gt;0,IF(DAY($C10086)=1,SUM(INDIRECT("I"&amp;(ROW(C10085)-DAY(C10085))):I10085),0),0)</f>
        <v>0</v>
      </c>
      <c r="N10086" s="29">
        <f ca="1">IF(C10086&lt;Calculator!$G$27,0,IF(C10086=Calculator!$G$27,Calculator!$G$39,IF(H10086-K10086&lt;=0,IF(D10086&gt;Calculator!$G$39,IF(H10086-K10086+E10086+L10086+M10086+Calculator!$G$39&gt;Calculator!$G$39,Calculator!$G$39-(H10086+E10086+L10086+M10086-K10086),Calculator!$G$39),D10086),0)))</f>
        <v>0</v>
      </c>
    </row>
    <row r="10087" spans="1:14" ht="15.75" thickBot="1">
      <c r="A10087" s="33" t="str">
        <f ca="1">IF(C10087=Calculator!$H$27,"F",IF(Daily!D10087+Daily!H10087=0,IF(D10086+H10086&gt;0,"L",""),""))</f>
        <v/>
      </c>
      <c r="B10087" s="34">
        <v>10086</v>
      </c>
      <c r="C10087" s="19">
        <f t="shared" ca="1" si="629"/>
        <v>56016</v>
      </c>
      <c r="D10087" s="29">
        <f t="shared" ca="1" si="631"/>
        <v>0</v>
      </c>
      <c r="E10087" s="29">
        <f ca="1">IF(C10087&lt;Calculator!$D$26,0,IF(DAY($C10087)=1,IF(D10087-Calculator!$G$24&gt;0,Calculator!$G$24,D10087),0))</f>
        <v>0</v>
      </c>
      <c r="F10087" s="29">
        <f ca="1">IF(E10087&gt;0,D10087*Calculator!$G$22/12,0)</f>
        <v>0</v>
      </c>
      <c r="G10087" s="29">
        <f ca="1">IF(E10087&gt;0,(IFERROR(-PMT(Calculator!$G$22/12,Calculator!$G$23*12,Calculator!$G$20),0))-F10087,0)</f>
        <v>0</v>
      </c>
      <c r="H10087" s="29">
        <f t="shared" ca="1" si="632"/>
        <v>0</v>
      </c>
      <c r="I10087" s="29">
        <f t="shared" ca="1" si="630"/>
        <v>0</v>
      </c>
      <c r="J10087" s="30">
        <f>Calculator!$G$40</f>
        <v>6.5000000000000002E-2</v>
      </c>
      <c r="K10087" s="29">
        <f ca="1">IF(C10087&gt;=Calculator!$G$27,IF(DAY($C10087)=1,Calculator!$G$34/2,IF(DAY($C10087)=15,Calculator!$G$34/2,0)),0)</f>
        <v>0</v>
      </c>
      <c r="L10087" s="29">
        <f ca="1">IF(DAY($C10087)=28,IF(H10087=0,0,Calculator!$G$35),0)</f>
        <v>0</v>
      </c>
      <c r="M10087" s="29">
        <f ca="1">IF(I10087&gt;0,IF(DAY($C10087)=1,SUM(INDIRECT("I"&amp;(ROW(C10086)-DAY(C10086))):I10086),0),0)</f>
        <v>0</v>
      </c>
      <c r="N10087" s="29">
        <f ca="1">IF(C10087&lt;Calculator!$G$27,0,IF(C10087=Calculator!$G$27,Calculator!$G$39,IF(H10087-K10087&lt;=0,IF(D10087&gt;Calculator!$G$39,IF(H10087-K10087+E10087+L10087+M10087+Calculator!$G$39&gt;Calculator!$G$39,Calculator!$G$39-(H10087+E10087+L10087+M10087-K10087),Calculator!$G$39),D10087),0)))</f>
        <v>0</v>
      </c>
    </row>
    <row r="10088" spans="1:14" ht="15.75" thickBot="1">
      <c r="A10088" s="33" t="str">
        <f ca="1">IF(C10088=Calculator!$H$27,"F",IF(Daily!D10088+Daily!H10088=0,IF(D10087+H10087&gt;0,"L",""),""))</f>
        <v/>
      </c>
      <c r="B10088" s="34">
        <v>10087</v>
      </c>
      <c r="C10088" s="19">
        <f t="shared" ca="1" si="629"/>
        <v>56017</v>
      </c>
      <c r="D10088" s="29">
        <f t="shared" ca="1" si="631"/>
        <v>0</v>
      </c>
      <c r="E10088" s="29">
        <f ca="1">IF(C10088&lt;Calculator!$D$26,0,IF(DAY($C10088)=1,IF(D10088-Calculator!$G$24&gt;0,Calculator!$G$24,D10088),0))</f>
        <v>0</v>
      </c>
      <c r="F10088" s="29">
        <f ca="1">IF(E10088&gt;0,D10088*Calculator!$G$22/12,0)</f>
        <v>0</v>
      </c>
      <c r="G10088" s="29">
        <f ca="1">IF(E10088&gt;0,(IFERROR(-PMT(Calculator!$G$22/12,Calculator!$G$23*12,Calculator!$G$20),0))-F10088,0)</f>
        <v>0</v>
      </c>
      <c r="H10088" s="29">
        <f t="shared" ca="1" si="632"/>
        <v>0</v>
      </c>
      <c r="I10088" s="29">
        <f t="shared" ca="1" si="630"/>
        <v>0</v>
      </c>
      <c r="J10088" s="30">
        <f>Calculator!$G$40</f>
        <v>6.5000000000000002E-2</v>
      </c>
      <c r="K10088" s="29">
        <f ca="1">IF(C10088&gt;=Calculator!$G$27,IF(DAY($C10088)=1,Calculator!$G$34/2,IF(DAY($C10088)=15,Calculator!$G$34/2,0)),0)</f>
        <v>0</v>
      </c>
      <c r="L10088" s="29">
        <f ca="1">IF(DAY($C10088)=28,IF(H10088=0,0,Calculator!$G$35),0)</f>
        <v>0</v>
      </c>
      <c r="M10088" s="29">
        <f ca="1">IF(I10088&gt;0,IF(DAY($C10088)=1,SUM(INDIRECT("I"&amp;(ROW(C10087)-DAY(C10087))):I10087),0),0)</f>
        <v>0</v>
      </c>
      <c r="N10088" s="29">
        <f ca="1">IF(C10088&lt;Calculator!$G$27,0,IF(C10088=Calculator!$G$27,Calculator!$G$39,IF(H10088-K10088&lt;=0,IF(D10088&gt;Calculator!$G$39,IF(H10088-K10088+E10088+L10088+M10088+Calculator!$G$39&gt;Calculator!$G$39,Calculator!$G$39-(H10088+E10088+L10088+M10088-K10088),Calculator!$G$39),D10088),0)))</f>
        <v>0</v>
      </c>
    </row>
    <row r="10089" spans="1:14" ht="15.75" thickBot="1">
      <c r="A10089" s="33" t="str">
        <f ca="1">IF(C10089=Calculator!$H$27,"F",IF(Daily!D10089+Daily!H10089=0,IF(D10088+H10088&gt;0,"L",""),""))</f>
        <v/>
      </c>
      <c r="B10089" s="34">
        <v>10088</v>
      </c>
      <c r="C10089" s="19">
        <f t="shared" ca="1" si="629"/>
        <v>56018</v>
      </c>
      <c r="D10089" s="29">
        <f t="shared" ca="1" si="631"/>
        <v>0</v>
      </c>
      <c r="E10089" s="29">
        <f ca="1">IF(C10089&lt;Calculator!$D$26,0,IF(DAY($C10089)=1,IF(D10089-Calculator!$G$24&gt;0,Calculator!$G$24,D10089),0))</f>
        <v>0</v>
      </c>
      <c r="F10089" s="29">
        <f ca="1">IF(E10089&gt;0,D10089*Calculator!$G$22/12,0)</f>
        <v>0</v>
      </c>
      <c r="G10089" s="29">
        <f ca="1">IF(E10089&gt;0,(IFERROR(-PMT(Calculator!$G$22/12,Calculator!$G$23*12,Calculator!$G$20),0))-F10089,0)</f>
        <v>0</v>
      </c>
      <c r="H10089" s="29">
        <f t="shared" ca="1" si="632"/>
        <v>0</v>
      </c>
      <c r="I10089" s="29">
        <f t="shared" ca="1" si="630"/>
        <v>0</v>
      </c>
      <c r="J10089" s="30">
        <f>Calculator!$G$40</f>
        <v>6.5000000000000002E-2</v>
      </c>
      <c r="K10089" s="29">
        <f ca="1">IF(C10089&gt;=Calculator!$G$27,IF(DAY($C10089)=1,Calculator!$G$34/2,IF(DAY($C10089)=15,Calculator!$G$34/2,0)),0)</f>
        <v>0</v>
      </c>
      <c r="L10089" s="29">
        <f ca="1">IF(DAY($C10089)=28,IF(H10089=0,0,Calculator!$G$35),0)</f>
        <v>0</v>
      </c>
      <c r="M10089" s="29">
        <f ca="1">IF(I10089&gt;0,IF(DAY($C10089)=1,SUM(INDIRECT("I"&amp;(ROW(C10088)-DAY(C10088))):I10088),0),0)</f>
        <v>0</v>
      </c>
      <c r="N10089" s="29">
        <f ca="1">IF(C10089&lt;Calculator!$G$27,0,IF(C10089=Calculator!$G$27,Calculator!$G$39,IF(H10089-K10089&lt;=0,IF(D10089&gt;Calculator!$G$39,IF(H10089-K10089+E10089+L10089+M10089+Calculator!$G$39&gt;Calculator!$G$39,Calculator!$G$39-(H10089+E10089+L10089+M10089-K10089),Calculator!$G$39),D10089),0)))</f>
        <v>0</v>
      </c>
    </row>
    <row r="10090" spans="1:14" ht="15.75" thickBot="1">
      <c r="A10090" s="33" t="str">
        <f ca="1">IF(C10090=Calculator!$H$27,"F",IF(Daily!D10090+Daily!H10090=0,IF(D10089+H10089&gt;0,"L",""),""))</f>
        <v/>
      </c>
      <c r="B10090" s="34">
        <v>10089</v>
      </c>
      <c r="C10090" s="19">
        <f t="shared" ca="1" si="629"/>
        <v>56019</v>
      </c>
      <c r="D10090" s="29">
        <f t="shared" ca="1" si="631"/>
        <v>0</v>
      </c>
      <c r="E10090" s="29">
        <f ca="1">IF(C10090&lt;Calculator!$D$26,0,IF(DAY($C10090)=1,IF(D10090-Calculator!$G$24&gt;0,Calculator!$G$24,D10090),0))</f>
        <v>0</v>
      </c>
      <c r="F10090" s="29">
        <f ca="1">IF(E10090&gt;0,D10090*Calculator!$G$22/12,0)</f>
        <v>0</v>
      </c>
      <c r="G10090" s="29">
        <f ca="1">IF(E10090&gt;0,(IFERROR(-PMT(Calculator!$G$22/12,Calculator!$G$23*12,Calculator!$G$20),0))-F10090,0)</f>
        <v>0</v>
      </c>
      <c r="H10090" s="29">
        <f t="shared" ca="1" si="632"/>
        <v>0</v>
      </c>
      <c r="I10090" s="29">
        <f t="shared" ca="1" si="630"/>
        <v>0</v>
      </c>
      <c r="J10090" s="30">
        <f>Calculator!$G$40</f>
        <v>6.5000000000000002E-2</v>
      </c>
      <c r="K10090" s="29">
        <f ca="1">IF(C10090&gt;=Calculator!$G$27,IF(DAY($C10090)=1,Calculator!$G$34/2,IF(DAY($C10090)=15,Calculator!$G$34/2,0)),0)</f>
        <v>4500</v>
      </c>
      <c r="L10090" s="29">
        <f ca="1">IF(DAY($C10090)=28,IF(H10090=0,0,Calculator!$G$35),0)</f>
        <v>0</v>
      </c>
      <c r="M10090" s="29">
        <f ca="1">IF(I10090&gt;0,IF(DAY($C10090)=1,SUM(INDIRECT("I"&amp;(ROW(C10089)-DAY(C10089))):I10089),0),0)</f>
        <v>0</v>
      </c>
      <c r="N10090" s="29">
        <f ca="1">IF(C10090&lt;Calculator!$G$27,0,IF(C10090=Calculator!$G$27,Calculator!$G$39,IF(H10090-K10090&lt;=0,IF(D10090&gt;Calculator!$G$39,IF(H10090-K10090+E10090+L10090+M10090+Calculator!$G$39&gt;Calculator!$G$39,Calculator!$G$39-(H10090+E10090+L10090+M10090-K10090),Calculator!$G$39),D10090),0)))</f>
        <v>0</v>
      </c>
    </row>
    <row r="10091" spans="1:14" ht="15.75" thickBot="1">
      <c r="A10091" s="33" t="str">
        <f ca="1">IF(C10091=Calculator!$H$27,"F",IF(Daily!D10091+Daily!H10091=0,IF(D10090+H10090&gt;0,"L",""),""))</f>
        <v/>
      </c>
      <c r="B10091" s="34">
        <v>10090</v>
      </c>
      <c r="C10091" s="19">
        <f t="shared" ca="1" si="629"/>
        <v>56020</v>
      </c>
      <c r="D10091" s="29">
        <f t="shared" ca="1" si="631"/>
        <v>0</v>
      </c>
      <c r="E10091" s="29">
        <f ca="1">IF(C10091&lt;Calculator!$D$26,0,IF(DAY($C10091)=1,IF(D10091-Calculator!$G$24&gt;0,Calculator!$G$24,D10091),0))</f>
        <v>0</v>
      </c>
      <c r="F10091" s="29">
        <f ca="1">IF(E10091&gt;0,D10091*Calculator!$G$22/12,0)</f>
        <v>0</v>
      </c>
      <c r="G10091" s="29">
        <f ca="1">IF(E10091&gt;0,(IFERROR(-PMT(Calculator!$G$22/12,Calculator!$G$23*12,Calculator!$G$20),0))-F10091,0)</f>
        <v>0</v>
      </c>
      <c r="H10091" s="29">
        <f t="shared" ca="1" si="632"/>
        <v>0</v>
      </c>
      <c r="I10091" s="29">
        <f t="shared" ca="1" si="630"/>
        <v>0</v>
      </c>
      <c r="J10091" s="30">
        <f>Calculator!$G$40</f>
        <v>6.5000000000000002E-2</v>
      </c>
      <c r="K10091" s="29">
        <f ca="1">IF(C10091&gt;=Calculator!$G$27,IF(DAY($C10091)=1,Calculator!$G$34/2,IF(DAY($C10091)=15,Calculator!$G$34/2,0)),0)</f>
        <v>0</v>
      </c>
      <c r="L10091" s="29">
        <f ca="1">IF(DAY($C10091)=28,IF(H10091=0,0,Calculator!$G$35),0)</f>
        <v>0</v>
      </c>
      <c r="M10091" s="29">
        <f ca="1">IF(I10091&gt;0,IF(DAY($C10091)=1,SUM(INDIRECT("I"&amp;(ROW(C10090)-DAY(C10090))):I10090),0),0)</f>
        <v>0</v>
      </c>
      <c r="N10091" s="29">
        <f ca="1">IF(C10091&lt;Calculator!$G$27,0,IF(C10091=Calculator!$G$27,Calculator!$G$39,IF(H10091-K10091&lt;=0,IF(D10091&gt;Calculator!$G$39,IF(H10091-K10091+E10091+L10091+M10091+Calculator!$G$39&gt;Calculator!$G$39,Calculator!$G$39-(H10091+E10091+L10091+M10091-K10091),Calculator!$G$39),D10091),0)))</f>
        <v>0</v>
      </c>
    </row>
    <row r="10092" spans="1:14" ht="15.75" thickBot="1">
      <c r="A10092" s="33" t="str">
        <f ca="1">IF(C10092=Calculator!$H$27,"F",IF(Daily!D10092+Daily!H10092=0,IF(D10091+H10091&gt;0,"L",""),""))</f>
        <v/>
      </c>
      <c r="B10092" s="34">
        <v>10091</v>
      </c>
      <c r="C10092" s="19">
        <f t="shared" ca="1" si="629"/>
        <v>56021</v>
      </c>
      <c r="D10092" s="29">
        <f t="shared" ca="1" si="631"/>
        <v>0</v>
      </c>
      <c r="E10092" s="29">
        <f ca="1">IF(C10092&lt;Calculator!$D$26,0,IF(DAY($C10092)=1,IF(D10092-Calculator!$G$24&gt;0,Calculator!$G$24,D10092),0))</f>
        <v>0</v>
      </c>
      <c r="F10092" s="29">
        <f ca="1">IF(E10092&gt;0,D10092*Calculator!$G$22/12,0)</f>
        <v>0</v>
      </c>
      <c r="G10092" s="29">
        <f ca="1">IF(E10092&gt;0,(IFERROR(-PMT(Calculator!$G$22/12,Calculator!$G$23*12,Calculator!$G$20),0))-F10092,0)</f>
        <v>0</v>
      </c>
      <c r="H10092" s="29">
        <f t="shared" ca="1" si="632"/>
        <v>0</v>
      </c>
      <c r="I10092" s="29">
        <f t="shared" ca="1" si="630"/>
        <v>0</v>
      </c>
      <c r="J10092" s="30">
        <f>Calculator!$G$40</f>
        <v>6.5000000000000002E-2</v>
      </c>
      <c r="K10092" s="29">
        <f ca="1">IF(C10092&gt;=Calculator!$G$27,IF(DAY($C10092)=1,Calculator!$G$34/2,IF(DAY($C10092)=15,Calculator!$G$34/2,0)),0)</f>
        <v>0</v>
      </c>
      <c r="L10092" s="29">
        <f ca="1">IF(DAY($C10092)=28,IF(H10092=0,0,Calculator!$G$35),0)</f>
        <v>0</v>
      </c>
      <c r="M10092" s="29">
        <f ca="1">IF(I10092&gt;0,IF(DAY($C10092)=1,SUM(INDIRECT("I"&amp;(ROW(C10091)-DAY(C10091))):I10091),0),0)</f>
        <v>0</v>
      </c>
      <c r="N10092" s="29">
        <f ca="1">IF(C10092&lt;Calculator!$G$27,0,IF(C10092=Calculator!$G$27,Calculator!$G$39,IF(H10092-K10092&lt;=0,IF(D10092&gt;Calculator!$G$39,IF(H10092-K10092+E10092+L10092+M10092+Calculator!$G$39&gt;Calculator!$G$39,Calculator!$G$39-(H10092+E10092+L10092+M10092-K10092),Calculator!$G$39),D10092),0)))</f>
        <v>0</v>
      </c>
    </row>
    <row r="10093" spans="1:14" ht="15.75" thickBot="1">
      <c r="A10093" s="33" t="str">
        <f ca="1">IF(C10093=Calculator!$H$27,"F",IF(Daily!D10093+Daily!H10093=0,IF(D10092+H10092&gt;0,"L",""),""))</f>
        <v/>
      </c>
      <c r="B10093" s="34">
        <v>10092</v>
      </c>
      <c r="C10093" s="19">
        <f t="shared" ca="1" si="629"/>
        <v>56022</v>
      </c>
      <c r="D10093" s="29">
        <f t="shared" ca="1" si="631"/>
        <v>0</v>
      </c>
      <c r="E10093" s="29">
        <f ca="1">IF(C10093&lt;Calculator!$D$26,0,IF(DAY($C10093)=1,IF(D10093-Calculator!$G$24&gt;0,Calculator!$G$24,D10093),0))</f>
        <v>0</v>
      </c>
      <c r="F10093" s="29">
        <f ca="1">IF(E10093&gt;0,D10093*Calculator!$G$22/12,0)</f>
        <v>0</v>
      </c>
      <c r="G10093" s="29">
        <f ca="1">IF(E10093&gt;0,(IFERROR(-PMT(Calculator!$G$22/12,Calculator!$G$23*12,Calculator!$G$20),0))-F10093,0)</f>
        <v>0</v>
      </c>
      <c r="H10093" s="29">
        <f t="shared" ca="1" si="632"/>
        <v>0</v>
      </c>
      <c r="I10093" s="29">
        <f t="shared" ca="1" si="630"/>
        <v>0</v>
      </c>
      <c r="J10093" s="30">
        <f>Calculator!$G$40</f>
        <v>6.5000000000000002E-2</v>
      </c>
      <c r="K10093" s="29">
        <f ca="1">IF(C10093&gt;=Calculator!$G$27,IF(DAY($C10093)=1,Calculator!$G$34/2,IF(DAY($C10093)=15,Calculator!$G$34/2,0)),0)</f>
        <v>0</v>
      </c>
      <c r="L10093" s="29">
        <f ca="1">IF(DAY($C10093)=28,IF(H10093=0,0,Calculator!$G$35),0)</f>
        <v>0</v>
      </c>
      <c r="M10093" s="29">
        <f ca="1">IF(I10093&gt;0,IF(DAY($C10093)=1,SUM(INDIRECT("I"&amp;(ROW(C10092)-DAY(C10092))):I10092),0),0)</f>
        <v>0</v>
      </c>
      <c r="N10093" s="29">
        <f ca="1">IF(C10093&lt;Calculator!$G$27,0,IF(C10093=Calculator!$G$27,Calculator!$G$39,IF(H10093-K10093&lt;=0,IF(D10093&gt;Calculator!$G$39,IF(H10093-K10093+E10093+L10093+M10093+Calculator!$G$39&gt;Calculator!$G$39,Calculator!$G$39-(H10093+E10093+L10093+M10093-K10093),Calculator!$G$39),D10093),0)))</f>
        <v>0</v>
      </c>
    </row>
    <row r="10094" spans="1:14" ht="15.75" thickBot="1">
      <c r="A10094" s="33" t="str">
        <f ca="1">IF(C10094=Calculator!$H$27,"F",IF(Daily!D10094+Daily!H10094=0,IF(D10093+H10093&gt;0,"L",""),""))</f>
        <v/>
      </c>
      <c r="B10094" s="34">
        <v>10093</v>
      </c>
      <c r="C10094" s="19">
        <f t="shared" ca="1" si="629"/>
        <v>56023</v>
      </c>
      <c r="D10094" s="29">
        <f t="shared" ca="1" si="631"/>
        <v>0</v>
      </c>
      <c r="E10094" s="29">
        <f ca="1">IF(C10094&lt;Calculator!$D$26,0,IF(DAY($C10094)=1,IF(D10094-Calculator!$G$24&gt;0,Calculator!$G$24,D10094),0))</f>
        <v>0</v>
      </c>
      <c r="F10094" s="29">
        <f ca="1">IF(E10094&gt;0,D10094*Calculator!$G$22/12,0)</f>
        <v>0</v>
      </c>
      <c r="G10094" s="29">
        <f ca="1">IF(E10094&gt;0,(IFERROR(-PMT(Calculator!$G$22/12,Calculator!$G$23*12,Calculator!$G$20),0))-F10094,0)</f>
        <v>0</v>
      </c>
      <c r="H10094" s="29">
        <f t="shared" ca="1" si="632"/>
        <v>0</v>
      </c>
      <c r="I10094" s="29">
        <f t="shared" ca="1" si="630"/>
        <v>0</v>
      </c>
      <c r="J10094" s="30">
        <f>Calculator!$G$40</f>
        <v>6.5000000000000002E-2</v>
      </c>
      <c r="K10094" s="29">
        <f ca="1">IF(C10094&gt;=Calculator!$G$27,IF(DAY($C10094)=1,Calculator!$G$34/2,IF(DAY($C10094)=15,Calculator!$G$34/2,0)),0)</f>
        <v>0</v>
      </c>
      <c r="L10094" s="29">
        <f ca="1">IF(DAY($C10094)=28,IF(H10094=0,0,Calculator!$G$35),0)</f>
        <v>0</v>
      </c>
      <c r="M10094" s="29">
        <f ca="1">IF(I10094&gt;0,IF(DAY($C10094)=1,SUM(INDIRECT("I"&amp;(ROW(C10093)-DAY(C10093))):I10093),0),0)</f>
        <v>0</v>
      </c>
      <c r="N10094" s="29">
        <f ca="1">IF(C10094&lt;Calculator!$G$27,0,IF(C10094=Calculator!$G$27,Calculator!$G$39,IF(H10094-K10094&lt;=0,IF(D10094&gt;Calculator!$G$39,IF(H10094-K10094+E10094+L10094+M10094+Calculator!$G$39&gt;Calculator!$G$39,Calculator!$G$39-(H10094+E10094+L10094+M10094-K10094),Calculator!$G$39),D10094),0)))</f>
        <v>0</v>
      </c>
    </row>
    <row r="10095" spans="1:14" ht="15.75" thickBot="1">
      <c r="A10095" s="33" t="str">
        <f ca="1">IF(C10095=Calculator!$H$27,"F",IF(Daily!D10095+Daily!H10095=0,IF(D10094+H10094&gt;0,"L",""),""))</f>
        <v/>
      </c>
      <c r="B10095" s="34">
        <v>10094</v>
      </c>
      <c r="C10095" s="19">
        <f t="shared" ca="1" si="629"/>
        <v>56024</v>
      </c>
      <c r="D10095" s="29">
        <f t="shared" ca="1" si="631"/>
        <v>0</v>
      </c>
      <c r="E10095" s="29">
        <f ca="1">IF(C10095&lt;Calculator!$D$26,0,IF(DAY($C10095)=1,IF(D10095-Calculator!$G$24&gt;0,Calculator!$G$24,D10095),0))</f>
        <v>0</v>
      </c>
      <c r="F10095" s="29">
        <f ca="1">IF(E10095&gt;0,D10095*Calculator!$G$22/12,0)</f>
        <v>0</v>
      </c>
      <c r="G10095" s="29">
        <f ca="1">IF(E10095&gt;0,(IFERROR(-PMT(Calculator!$G$22/12,Calculator!$G$23*12,Calculator!$G$20),0))-F10095,0)</f>
        <v>0</v>
      </c>
      <c r="H10095" s="29">
        <f t="shared" ca="1" si="632"/>
        <v>0</v>
      </c>
      <c r="I10095" s="29">
        <f t="shared" ca="1" si="630"/>
        <v>0</v>
      </c>
      <c r="J10095" s="30">
        <f>Calculator!$G$40</f>
        <v>6.5000000000000002E-2</v>
      </c>
      <c r="K10095" s="29">
        <f ca="1">IF(C10095&gt;=Calculator!$G$27,IF(DAY($C10095)=1,Calculator!$G$34/2,IF(DAY($C10095)=15,Calculator!$G$34/2,0)),0)</f>
        <v>0</v>
      </c>
      <c r="L10095" s="29">
        <f ca="1">IF(DAY($C10095)=28,IF(H10095=0,0,Calculator!$G$35),0)</f>
        <v>0</v>
      </c>
      <c r="M10095" s="29">
        <f ca="1">IF(I10095&gt;0,IF(DAY($C10095)=1,SUM(INDIRECT("I"&amp;(ROW(C10094)-DAY(C10094))):I10094),0),0)</f>
        <v>0</v>
      </c>
      <c r="N10095" s="29">
        <f ca="1">IF(C10095&lt;Calculator!$G$27,0,IF(C10095=Calculator!$G$27,Calculator!$G$39,IF(H10095-K10095&lt;=0,IF(D10095&gt;Calculator!$G$39,IF(H10095-K10095+E10095+L10095+M10095+Calculator!$G$39&gt;Calculator!$G$39,Calculator!$G$39-(H10095+E10095+L10095+M10095-K10095),Calculator!$G$39),D10095),0)))</f>
        <v>0</v>
      </c>
    </row>
    <row r="10096" spans="1:14" ht="15.75" thickBot="1">
      <c r="A10096" s="33" t="str">
        <f ca="1">IF(C10096=Calculator!$H$27,"F",IF(Daily!D10096+Daily!H10096=0,IF(D10095+H10095&gt;0,"L",""),""))</f>
        <v/>
      </c>
      <c r="B10096" s="34">
        <v>10095</v>
      </c>
      <c r="C10096" s="19">
        <f t="shared" ca="1" si="629"/>
        <v>56025</v>
      </c>
      <c r="D10096" s="29">
        <f t="shared" ca="1" si="631"/>
        <v>0</v>
      </c>
      <c r="E10096" s="29">
        <f ca="1">IF(C10096&lt;Calculator!$D$26,0,IF(DAY($C10096)=1,IF(D10096-Calculator!$G$24&gt;0,Calculator!$G$24,D10096),0))</f>
        <v>0</v>
      </c>
      <c r="F10096" s="29">
        <f ca="1">IF(E10096&gt;0,D10096*Calculator!$G$22/12,0)</f>
        <v>0</v>
      </c>
      <c r="G10096" s="29">
        <f ca="1">IF(E10096&gt;0,(IFERROR(-PMT(Calculator!$G$22/12,Calculator!$G$23*12,Calculator!$G$20),0))-F10096,0)</f>
        <v>0</v>
      </c>
      <c r="H10096" s="29">
        <f t="shared" ca="1" si="632"/>
        <v>0</v>
      </c>
      <c r="I10096" s="29">
        <f t="shared" ca="1" si="630"/>
        <v>0</v>
      </c>
      <c r="J10096" s="30">
        <f>Calculator!$G$40</f>
        <v>6.5000000000000002E-2</v>
      </c>
      <c r="K10096" s="29">
        <f ca="1">IF(C10096&gt;=Calculator!$G$27,IF(DAY($C10096)=1,Calculator!$G$34/2,IF(DAY($C10096)=15,Calculator!$G$34/2,0)),0)</f>
        <v>0</v>
      </c>
      <c r="L10096" s="29">
        <f ca="1">IF(DAY($C10096)=28,IF(H10096=0,0,Calculator!$G$35),0)</f>
        <v>0</v>
      </c>
      <c r="M10096" s="29">
        <f ca="1">IF(I10096&gt;0,IF(DAY($C10096)=1,SUM(INDIRECT("I"&amp;(ROW(C10095)-DAY(C10095))):I10095),0),0)</f>
        <v>0</v>
      </c>
      <c r="N10096" s="29">
        <f ca="1">IF(C10096&lt;Calculator!$G$27,0,IF(C10096=Calculator!$G$27,Calculator!$G$39,IF(H10096-K10096&lt;=0,IF(D10096&gt;Calculator!$G$39,IF(H10096-K10096+E10096+L10096+M10096+Calculator!$G$39&gt;Calculator!$G$39,Calculator!$G$39-(H10096+E10096+L10096+M10096-K10096),Calculator!$G$39),D10096),0)))</f>
        <v>0</v>
      </c>
    </row>
    <row r="10097" spans="1:14" ht="15.75" thickBot="1">
      <c r="A10097" s="33" t="str">
        <f ca="1">IF(C10097=Calculator!$H$27,"F",IF(Daily!D10097+Daily!H10097=0,IF(D10096+H10096&gt;0,"L",""),""))</f>
        <v/>
      </c>
      <c r="B10097" s="34">
        <v>10096</v>
      </c>
      <c r="C10097" s="19">
        <f t="shared" ca="1" si="629"/>
        <v>56026</v>
      </c>
      <c r="D10097" s="29">
        <f t="shared" ca="1" si="631"/>
        <v>0</v>
      </c>
      <c r="E10097" s="29">
        <f ca="1">IF(C10097&lt;Calculator!$D$26,0,IF(DAY($C10097)=1,IF(D10097-Calculator!$G$24&gt;0,Calculator!$G$24,D10097),0))</f>
        <v>0</v>
      </c>
      <c r="F10097" s="29">
        <f ca="1">IF(E10097&gt;0,D10097*Calculator!$G$22/12,0)</f>
        <v>0</v>
      </c>
      <c r="G10097" s="29">
        <f ca="1">IF(E10097&gt;0,(IFERROR(-PMT(Calculator!$G$22/12,Calculator!$G$23*12,Calculator!$G$20),0))-F10097,0)</f>
        <v>0</v>
      </c>
      <c r="H10097" s="29">
        <f t="shared" ca="1" si="632"/>
        <v>0</v>
      </c>
      <c r="I10097" s="29">
        <f t="shared" ca="1" si="630"/>
        <v>0</v>
      </c>
      <c r="J10097" s="30">
        <f>Calculator!$G$40</f>
        <v>6.5000000000000002E-2</v>
      </c>
      <c r="K10097" s="29">
        <f ca="1">IF(C10097&gt;=Calculator!$G$27,IF(DAY($C10097)=1,Calculator!$G$34/2,IF(DAY($C10097)=15,Calculator!$G$34/2,0)),0)</f>
        <v>0</v>
      </c>
      <c r="L10097" s="29">
        <f ca="1">IF(DAY($C10097)=28,IF(H10097=0,0,Calculator!$G$35),0)</f>
        <v>0</v>
      </c>
      <c r="M10097" s="29">
        <f ca="1">IF(I10097&gt;0,IF(DAY($C10097)=1,SUM(INDIRECT("I"&amp;(ROW(C10096)-DAY(C10096))):I10096),0),0)</f>
        <v>0</v>
      </c>
      <c r="N10097" s="29">
        <f ca="1">IF(C10097&lt;Calculator!$G$27,0,IF(C10097=Calculator!$G$27,Calculator!$G$39,IF(H10097-K10097&lt;=0,IF(D10097&gt;Calculator!$G$39,IF(H10097-K10097+E10097+L10097+M10097+Calculator!$G$39&gt;Calculator!$G$39,Calculator!$G$39-(H10097+E10097+L10097+M10097-K10097),Calculator!$G$39),D10097),0)))</f>
        <v>0</v>
      </c>
    </row>
    <row r="10098" spans="1:14" ht="15.75" thickBot="1">
      <c r="A10098" s="33" t="str">
        <f ca="1">IF(C10098=Calculator!$H$27,"F",IF(Daily!D10098+Daily!H10098=0,IF(D10097+H10097&gt;0,"L",""),""))</f>
        <v/>
      </c>
      <c r="B10098" s="34">
        <v>10097</v>
      </c>
      <c r="C10098" s="19">
        <f t="shared" ca="1" si="629"/>
        <v>56027</v>
      </c>
      <c r="D10098" s="29">
        <f t="shared" ca="1" si="631"/>
        <v>0</v>
      </c>
      <c r="E10098" s="29">
        <f ca="1">IF(C10098&lt;Calculator!$D$26,0,IF(DAY($C10098)=1,IF(D10098-Calculator!$G$24&gt;0,Calculator!$G$24,D10098),0))</f>
        <v>0</v>
      </c>
      <c r="F10098" s="29">
        <f ca="1">IF(E10098&gt;0,D10098*Calculator!$G$22/12,0)</f>
        <v>0</v>
      </c>
      <c r="G10098" s="29">
        <f ca="1">IF(E10098&gt;0,(IFERROR(-PMT(Calculator!$G$22/12,Calculator!$G$23*12,Calculator!$G$20),0))-F10098,0)</f>
        <v>0</v>
      </c>
      <c r="H10098" s="29">
        <f t="shared" ca="1" si="632"/>
        <v>0</v>
      </c>
      <c r="I10098" s="29">
        <f t="shared" ca="1" si="630"/>
        <v>0</v>
      </c>
      <c r="J10098" s="30">
        <f>Calculator!$G$40</f>
        <v>6.5000000000000002E-2</v>
      </c>
      <c r="K10098" s="29">
        <f ca="1">IF(C10098&gt;=Calculator!$G$27,IF(DAY($C10098)=1,Calculator!$G$34/2,IF(DAY($C10098)=15,Calculator!$G$34/2,0)),0)</f>
        <v>0</v>
      </c>
      <c r="L10098" s="29">
        <f ca="1">IF(DAY($C10098)=28,IF(H10098=0,0,Calculator!$G$35),0)</f>
        <v>0</v>
      </c>
      <c r="M10098" s="29">
        <f ca="1">IF(I10098&gt;0,IF(DAY($C10098)=1,SUM(INDIRECT("I"&amp;(ROW(C10097)-DAY(C10097))):I10097),0),0)</f>
        <v>0</v>
      </c>
      <c r="N10098" s="29">
        <f ca="1">IF(C10098&lt;Calculator!$G$27,0,IF(C10098=Calculator!$G$27,Calculator!$G$39,IF(H10098-K10098&lt;=0,IF(D10098&gt;Calculator!$G$39,IF(H10098-K10098+E10098+L10098+M10098+Calculator!$G$39&gt;Calculator!$G$39,Calculator!$G$39-(H10098+E10098+L10098+M10098-K10098),Calculator!$G$39),D10098),0)))</f>
        <v>0</v>
      </c>
    </row>
    <row r="10099" spans="1:14" ht="15.75" thickBot="1">
      <c r="A10099" s="33" t="str">
        <f ca="1">IF(C10099=Calculator!$H$27,"F",IF(Daily!D10099+Daily!H10099=0,IF(D10098+H10098&gt;0,"L",""),""))</f>
        <v/>
      </c>
      <c r="B10099" s="34">
        <v>10098</v>
      </c>
      <c r="C10099" s="19">
        <f t="shared" ca="1" si="629"/>
        <v>56028</v>
      </c>
      <c r="D10099" s="29">
        <f t="shared" ca="1" si="631"/>
        <v>0</v>
      </c>
      <c r="E10099" s="29">
        <f ca="1">IF(C10099&lt;Calculator!$D$26,0,IF(DAY($C10099)=1,IF(D10099-Calculator!$G$24&gt;0,Calculator!$G$24,D10099),0))</f>
        <v>0</v>
      </c>
      <c r="F10099" s="29">
        <f ca="1">IF(E10099&gt;0,D10099*Calculator!$G$22/12,0)</f>
        <v>0</v>
      </c>
      <c r="G10099" s="29">
        <f ca="1">IF(E10099&gt;0,(IFERROR(-PMT(Calculator!$G$22/12,Calculator!$G$23*12,Calculator!$G$20),0))-F10099,0)</f>
        <v>0</v>
      </c>
      <c r="H10099" s="29">
        <f t="shared" ca="1" si="632"/>
        <v>0</v>
      </c>
      <c r="I10099" s="29">
        <f t="shared" ca="1" si="630"/>
        <v>0</v>
      </c>
      <c r="J10099" s="30">
        <f>Calculator!$G$40</f>
        <v>6.5000000000000002E-2</v>
      </c>
      <c r="K10099" s="29">
        <f ca="1">IF(C10099&gt;=Calculator!$G$27,IF(DAY($C10099)=1,Calculator!$G$34/2,IF(DAY($C10099)=15,Calculator!$G$34/2,0)),0)</f>
        <v>0</v>
      </c>
      <c r="L10099" s="29">
        <f ca="1">IF(DAY($C10099)=28,IF(H10099=0,0,Calculator!$G$35),0)</f>
        <v>0</v>
      </c>
      <c r="M10099" s="29">
        <f ca="1">IF(I10099&gt;0,IF(DAY($C10099)=1,SUM(INDIRECT("I"&amp;(ROW(C10098)-DAY(C10098))):I10098),0),0)</f>
        <v>0</v>
      </c>
      <c r="N10099" s="29">
        <f ca="1">IF(C10099&lt;Calculator!$G$27,0,IF(C10099=Calculator!$G$27,Calculator!$G$39,IF(H10099-K10099&lt;=0,IF(D10099&gt;Calculator!$G$39,IF(H10099-K10099+E10099+L10099+M10099+Calculator!$G$39&gt;Calculator!$G$39,Calculator!$G$39-(H10099+E10099+L10099+M10099-K10099),Calculator!$G$39),D10099),0)))</f>
        <v>0</v>
      </c>
    </row>
    <row r="10100" spans="1:14" ht="15.75" thickBot="1">
      <c r="A10100" s="33" t="str">
        <f ca="1">IF(C10100=Calculator!$H$27,"F",IF(Daily!D10100+Daily!H10100=0,IF(D10099+H10099&gt;0,"L",""),""))</f>
        <v/>
      </c>
      <c r="B10100" s="34">
        <v>10099</v>
      </c>
      <c r="C10100" s="19">
        <f t="shared" ca="1" si="629"/>
        <v>56029</v>
      </c>
      <c r="D10100" s="29">
        <f t="shared" ca="1" si="631"/>
        <v>0</v>
      </c>
      <c r="E10100" s="29">
        <f ca="1">IF(C10100&lt;Calculator!$D$26,0,IF(DAY($C10100)=1,IF(D10100-Calculator!$G$24&gt;0,Calculator!$G$24,D10100),0))</f>
        <v>0</v>
      </c>
      <c r="F10100" s="29">
        <f ca="1">IF(E10100&gt;0,D10100*Calculator!$G$22/12,0)</f>
        <v>0</v>
      </c>
      <c r="G10100" s="29">
        <f ca="1">IF(E10100&gt;0,(IFERROR(-PMT(Calculator!$G$22/12,Calculator!$G$23*12,Calculator!$G$20),0))-F10100,0)</f>
        <v>0</v>
      </c>
      <c r="H10100" s="29">
        <f t="shared" ca="1" si="632"/>
        <v>0</v>
      </c>
      <c r="I10100" s="29">
        <f t="shared" ca="1" si="630"/>
        <v>0</v>
      </c>
      <c r="J10100" s="30">
        <f>Calculator!$G$40</f>
        <v>6.5000000000000002E-2</v>
      </c>
      <c r="K10100" s="29">
        <f ca="1">IF(C10100&gt;=Calculator!$G$27,IF(DAY($C10100)=1,Calculator!$G$34/2,IF(DAY($C10100)=15,Calculator!$G$34/2,0)),0)</f>
        <v>0</v>
      </c>
      <c r="L10100" s="29">
        <f ca="1">IF(DAY($C10100)=28,IF(H10100=0,0,Calculator!$G$35),0)</f>
        <v>0</v>
      </c>
      <c r="M10100" s="29">
        <f ca="1">IF(I10100&gt;0,IF(DAY($C10100)=1,SUM(INDIRECT("I"&amp;(ROW(C10099)-DAY(C10099))):I10099),0),0)</f>
        <v>0</v>
      </c>
      <c r="N10100" s="29">
        <f ca="1">IF(C10100&lt;Calculator!$G$27,0,IF(C10100=Calculator!$G$27,Calculator!$G$39,IF(H10100-K10100&lt;=0,IF(D10100&gt;Calculator!$G$39,IF(H10100-K10100+E10100+L10100+M10100+Calculator!$G$39&gt;Calculator!$G$39,Calculator!$G$39-(H10100+E10100+L10100+M10100-K10100),Calculator!$G$39),D10100),0)))</f>
        <v>0</v>
      </c>
    </row>
    <row r="10101" spans="1:14" ht="15.75" thickBot="1">
      <c r="A10101" s="33" t="str">
        <f ca="1">IF(C10101=Calculator!$H$27,"F",IF(Daily!D10101+Daily!H10101=0,IF(D10100+H10100&gt;0,"L",""),""))</f>
        <v/>
      </c>
      <c r="B10101" s="34">
        <v>10100</v>
      </c>
      <c r="C10101" s="19">
        <f t="shared" ca="1" si="629"/>
        <v>56030</v>
      </c>
      <c r="D10101" s="29">
        <f t="shared" ca="1" si="631"/>
        <v>0</v>
      </c>
      <c r="E10101" s="29">
        <f ca="1">IF(C10101&lt;Calculator!$D$26,0,IF(DAY($C10101)=1,IF(D10101-Calculator!$G$24&gt;0,Calculator!$G$24,D10101),0))</f>
        <v>0</v>
      </c>
      <c r="F10101" s="29">
        <f ca="1">IF(E10101&gt;0,D10101*Calculator!$G$22/12,0)</f>
        <v>0</v>
      </c>
      <c r="G10101" s="29">
        <f ca="1">IF(E10101&gt;0,(IFERROR(-PMT(Calculator!$G$22/12,Calculator!$G$23*12,Calculator!$G$20),0))-F10101,0)</f>
        <v>0</v>
      </c>
      <c r="H10101" s="29">
        <f t="shared" ca="1" si="632"/>
        <v>0</v>
      </c>
      <c r="I10101" s="29">
        <f t="shared" ca="1" si="630"/>
        <v>0</v>
      </c>
      <c r="J10101" s="30">
        <f>Calculator!$G$40</f>
        <v>6.5000000000000002E-2</v>
      </c>
      <c r="K10101" s="29">
        <f ca="1">IF(C10101&gt;=Calculator!$G$27,IF(DAY($C10101)=1,Calculator!$G$34/2,IF(DAY($C10101)=15,Calculator!$G$34/2,0)),0)</f>
        <v>0</v>
      </c>
      <c r="L10101" s="29">
        <f ca="1">IF(DAY($C10101)=28,IF(H10101=0,0,Calculator!$G$35),0)</f>
        <v>0</v>
      </c>
      <c r="M10101" s="29">
        <f ca="1">IF(I10101&gt;0,IF(DAY($C10101)=1,SUM(INDIRECT("I"&amp;(ROW(C10100)-DAY(C10100))):I10100),0),0)</f>
        <v>0</v>
      </c>
      <c r="N10101" s="29">
        <f ca="1">IF(C10101&lt;Calculator!$G$27,0,IF(C10101=Calculator!$G$27,Calculator!$G$39,IF(H10101-K10101&lt;=0,IF(D10101&gt;Calculator!$G$39,IF(H10101-K10101+E10101+L10101+M10101+Calculator!$G$39&gt;Calculator!$G$39,Calculator!$G$39-(H10101+E10101+L10101+M10101-K10101),Calculator!$G$39),D10101),0)))</f>
        <v>0</v>
      </c>
    </row>
    <row r="10102" spans="1:14" ht="15.75" thickBot="1">
      <c r="A10102" s="33" t="str">
        <f ca="1">IF(C10102=Calculator!$H$27,"F",IF(Daily!D10102+Daily!H10102=0,IF(D10101+H10101&gt;0,"L",""),""))</f>
        <v/>
      </c>
      <c r="B10102" s="34">
        <v>10101</v>
      </c>
      <c r="C10102" s="19">
        <f t="shared" ca="1" si="629"/>
        <v>56031</v>
      </c>
      <c r="D10102" s="29">
        <f t="shared" ca="1" si="631"/>
        <v>0</v>
      </c>
      <c r="E10102" s="29">
        <f ca="1">IF(C10102&lt;Calculator!$D$26,0,IF(DAY($C10102)=1,IF(D10102-Calculator!$G$24&gt;0,Calculator!$G$24,D10102),0))</f>
        <v>0</v>
      </c>
      <c r="F10102" s="29">
        <f ca="1">IF(E10102&gt;0,D10102*Calculator!$G$22/12,0)</f>
        <v>0</v>
      </c>
      <c r="G10102" s="29">
        <f ca="1">IF(E10102&gt;0,(IFERROR(-PMT(Calculator!$G$22/12,Calculator!$G$23*12,Calculator!$G$20),0))-F10102,0)</f>
        <v>0</v>
      </c>
      <c r="H10102" s="29">
        <f t="shared" ca="1" si="632"/>
        <v>0</v>
      </c>
      <c r="I10102" s="29">
        <f t="shared" ca="1" si="630"/>
        <v>0</v>
      </c>
      <c r="J10102" s="30">
        <f>Calculator!$G$40</f>
        <v>6.5000000000000002E-2</v>
      </c>
      <c r="K10102" s="29">
        <f ca="1">IF(C10102&gt;=Calculator!$G$27,IF(DAY($C10102)=1,Calculator!$G$34/2,IF(DAY($C10102)=15,Calculator!$G$34/2,0)),0)</f>
        <v>0</v>
      </c>
      <c r="L10102" s="29">
        <f ca="1">IF(DAY($C10102)=28,IF(H10102=0,0,Calculator!$G$35),0)</f>
        <v>0</v>
      </c>
      <c r="M10102" s="29">
        <f ca="1">IF(I10102&gt;0,IF(DAY($C10102)=1,SUM(INDIRECT("I"&amp;(ROW(C10101)-DAY(C10101))):I10101),0),0)</f>
        <v>0</v>
      </c>
      <c r="N10102" s="29">
        <f ca="1">IF(C10102&lt;Calculator!$G$27,0,IF(C10102=Calculator!$G$27,Calculator!$G$39,IF(H10102-K10102&lt;=0,IF(D10102&gt;Calculator!$G$39,IF(H10102-K10102+E10102+L10102+M10102+Calculator!$G$39&gt;Calculator!$G$39,Calculator!$G$39-(H10102+E10102+L10102+M10102-K10102),Calculator!$G$39),D10102),0)))</f>
        <v>0</v>
      </c>
    </row>
    <row r="10103" spans="1:14" ht="15.75" thickBot="1">
      <c r="A10103" s="33" t="str">
        <f ca="1">IF(C10103=Calculator!$H$27,"F",IF(Daily!D10103+Daily!H10103=0,IF(D10102+H10102&gt;0,"L",""),""))</f>
        <v/>
      </c>
      <c r="B10103" s="34">
        <v>10102</v>
      </c>
      <c r="C10103" s="19">
        <f t="shared" ca="1" si="629"/>
        <v>56032</v>
      </c>
      <c r="D10103" s="29">
        <f t="shared" ca="1" si="631"/>
        <v>0</v>
      </c>
      <c r="E10103" s="29">
        <f ca="1">IF(C10103&lt;Calculator!$D$26,0,IF(DAY($C10103)=1,IF(D10103-Calculator!$G$24&gt;0,Calculator!$G$24,D10103),0))</f>
        <v>0</v>
      </c>
      <c r="F10103" s="29">
        <f ca="1">IF(E10103&gt;0,D10103*Calculator!$G$22/12,0)</f>
        <v>0</v>
      </c>
      <c r="G10103" s="29">
        <f ca="1">IF(E10103&gt;0,(IFERROR(-PMT(Calculator!$G$22/12,Calculator!$G$23*12,Calculator!$G$20),0))-F10103,0)</f>
        <v>0</v>
      </c>
      <c r="H10103" s="29">
        <f t="shared" ca="1" si="632"/>
        <v>0</v>
      </c>
      <c r="I10103" s="29">
        <f t="shared" ca="1" si="630"/>
        <v>0</v>
      </c>
      <c r="J10103" s="30">
        <f>Calculator!$G$40</f>
        <v>6.5000000000000002E-2</v>
      </c>
      <c r="K10103" s="29">
        <f ca="1">IF(C10103&gt;=Calculator!$G$27,IF(DAY($C10103)=1,Calculator!$G$34/2,IF(DAY($C10103)=15,Calculator!$G$34/2,0)),0)</f>
        <v>0</v>
      </c>
      <c r="L10103" s="29">
        <f ca="1">IF(DAY($C10103)=28,IF(H10103=0,0,Calculator!$G$35),0)</f>
        <v>0</v>
      </c>
      <c r="M10103" s="29">
        <f ca="1">IF(I10103&gt;0,IF(DAY($C10103)=1,SUM(INDIRECT("I"&amp;(ROW(C10102)-DAY(C10102))):I10102),0),0)</f>
        <v>0</v>
      </c>
      <c r="N10103" s="29">
        <f ca="1">IF(C10103&lt;Calculator!$G$27,0,IF(C10103=Calculator!$G$27,Calculator!$G$39,IF(H10103-K10103&lt;=0,IF(D10103&gt;Calculator!$G$39,IF(H10103-K10103+E10103+L10103+M10103+Calculator!$G$39&gt;Calculator!$G$39,Calculator!$G$39-(H10103+E10103+L10103+M10103-K10103),Calculator!$G$39),D10103),0)))</f>
        <v>0</v>
      </c>
    </row>
    <row r="10104" spans="1:14" ht="15.75" thickBot="1">
      <c r="A10104" s="33" t="str">
        <f ca="1">IF(C10104=Calculator!$H$27,"F",IF(Daily!D10104+Daily!H10104=0,IF(D10103+H10103&gt;0,"L",""),""))</f>
        <v/>
      </c>
      <c r="B10104" s="34">
        <v>10103</v>
      </c>
      <c r="C10104" s="19">
        <f t="shared" ca="1" si="629"/>
        <v>56033</v>
      </c>
      <c r="D10104" s="29">
        <f t="shared" ca="1" si="631"/>
        <v>0</v>
      </c>
      <c r="E10104" s="29">
        <f ca="1">IF(C10104&lt;Calculator!$D$26,0,IF(DAY($C10104)=1,IF(D10104-Calculator!$G$24&gt;0,Calculator!$G$24,D10104),0))</f>
        <v>0</v>
      </c>
      <c r="F10104" s="29">
        <f ca="1">IF(E10104&gt;0,D10104*Calculator!$G$22/12,0)</f>
        <v>0</v>
      </c>
      <c r="G10104" s="29">
        <f ca="1">IF(E10104&gt;0,(IFERROR(-PMT(Calculator!$G$22/12,Calculator!$G$23*12,Calculator!$G$20),0))-F10104,0)</f>
        <v>0</v>
      </c>
      <c r="H10104" s="29">
        <f t="shared" ca="1" si="632"/>
        <v>0</v>
      </c>
      <c r="I10104" s="29">
        <f t="shared" ca="1" si="630"/>
        <v>0</v>
      </c>
      <c r="J10104" s="30">
        <f>Calculator!$G$40</f>
        <v>6.5000000000000002E-2</v>
      </c>
      <c r="K10104" s="29">
        <f ca="1">IF(C10104&gt;=Calculator!$G$27,IF(DAY($C10104)=1,Calculator!$G$34/2,IF(DAY($C10104)=15,Calculator!$G$34/2,0)),0)</f>
        <v>0</v>
      </c>
      <c r="L10104" s="29">
        <f ca="1">IF(DAY($C10104)=28,IF(H10104=0,0,Calculator!$G$35),0)</f>
        <v>0</v>
      </c>
      <c r="M10104" s="29">
        <f ca="1">IF(I10104&gt;0,IF(DAY($C10104)=1,SUM(INDIRECT("I"&amp;(ROW(C10103)-DAY(C10103))):I10103),0),0)</f>
        <v>0</v>
      </c>
      <c r="N10104" s="29">
        <f ca="1">IF(C10104&lt;Calculator!$G$27,0,IF(C10104=Calculator!$G$27,Calculator!$G$39,IF(H10104-K10104&lt;=0,IF(D10104&gt;Calculator!$G$39,IF(H10104-K10104+E10104+L10104+M10104+Calculator!$G$39&gt;Calculator!$G$39,Calculator!$G$39-(H10104+E10104+L10104+M10104-K10104),Calculator!$G$39),D10104),0)))</f>
        <v>0</v>
      </c>
    </row>
    <row r="10105" spans="1:14" ht="15.75" thickBot="1">
      <c r="A10105" s="33" t="str">
        <f ca="1">IF(C10105=Calculator!$H$27,"F",IF(Daily!D10105+Daily!H10105=0,IF(D10104+H10104&gt;0,"L",""),""))</f>
        <v/>
      </c>
      <c r="B10105" s="34">
        <v>10104</v>
      </c>
      <c r="C10105" s="19">
        <f t="shared" ca="1" si="629"/>
        <v>56034</v>
      </c>
      <c r="D10105" s="29">
        <f t="shared" ca="1" si="631"/>
        <v>0</v>
      </c>
      <c r="E10105" s="29">
        <f ca="1">IF(C10105&lt;Calculator!$D$26,0,IF(DAY($C10105)=1,IF(D10105-Calculator!$G$24&gt;0,Calculator!$G$24,D10105),0))</f>
        <v>0</v>
      </c>
      <c r="F10105" s="29">
        <f ca="1">IF(E10105&gt;0,D10105*Calculator!$G$22/12,0)</f>
        <v>0</v>
      </c>
      <c r="G10105" s="29">
        <f ca="1">IF(E10105&gt;0,(IFERROR(-PMT(Calculator!$G$22/12,Calculator!$G$23*12,Calculator!$G$20),0))-F10105,0)</f>
        <v>0</v>
      </c>
      <c r="H10105" s="29">
        <f t="shared" ca="1" si="632"/>
        <v>0</v>
      </c>
      <c r="I10105" s="29">
        <f t="shared" ca="1" si="630"/>
        <v>0</v>
      </c>
      <c r="J10105" s="30">
        <f>Calculator!$G$40</f>
        <v>6.5000000000000002E-2</v>
      </c>
      <c r="K10105" s="29">
        <f ca="1">IF(C10105&gt;=Calculator!$G$27,IF(DAY($C10105)=1,Calculator!$G$34/2,IF(DAY($C10105)=15,Calculator!$G$34/2,0)),0)</f>
        <v>0</v>
      </c>
      <c r="L10105" s="29">
        <f ca="1">IF(DAY($C10105)=28,IF(H10105=0,0,Calculator!$G$35),0)</f>
        <v>0</v>
      </c>
      <c r="M10105" s="29">
        <f ca="1">IF(I10105&gt;0,IF(DAY($C10105)=1,SUM(INDIRECT("I"&amp;(ROW(C10104)-DAY(C10104))):I10104),0),0)</f>
        <v>0</v>
      </c>
      <c r="N10105" s="29">
        <f ca="1">IF(C10105&lt;Calculator!$G$27,0,IF(C10105=Calculator!$G$27,Calculator!$G$39,IF(H10105-K10105&lt;=0,IF(D10105&gt;Calculator!$G$39,IF(H10105-K10105+E10105+L10105+M10105+Calculator!$G$39&gt;Calculator!$G$39,Calculator!$G$39-(H10105+E10105+L10105+M10105-K10105),Calculator!$G$39),D10105),0)))</f>
        <v>0</v>
      </c>
    </row>
    <row r="10106" spans="1:14" ht="15.75" thickBot="1">
      <c r="A10106" s="33" t="str">
        <f ca="1">IF(C10106=Calculator!$H$27,"F",IF(Daily!D10106+Daily!H10106=0,IF(D10105+H10105&gt;0,"L",""),""))</f>
        <v/>
      </c>
      <c r="B10106" s="34">
        <v>10105</v>
      </c>
      <c r="C10106" s="19">
        <f t="shared" ca="1" si="629"/>
        <v>56035</v>
      </c>
      <c r="D10106" s="29">
        <f t="shared" ca="1" si="631"/>
        <v>0</v>
      </c>
      <c r="E10106" s="29">
        <f ca="1">IF(C10106&lt;Calculator!$D$26,0,IF(DAY($C10106)=1,IF(D10106-Calculator!$G$24&gt;0,Calculator!$G$24,D10106),0))</f>
        <v>0</v>
      </c>
      <c r="F10106" s="29">
        <f ca="1">IF(E10106&gt;0,D10106*Calculator!$G$22/12,0)</f>
        <v>0</v>
      </c>
      <c r="G10106" s="29">
        <f ca="1">IF(E10106&gt;0,(IFERROR(-PMT(Calculator!$G$22/12,Calculator!$G$23*12,Calculator!$G$20),0))-F10106,0)</f>
        <v>0</v>
      </c>
      <c r="H10106" s="29">
        <f t="shared" ca="1" si="632"/>
        <v>0</v>
      </c>
      <c r="I10106" s="29">
        <f t="shared" ca="1" si="630"/>
        <v>0</v>
      </c>
      <c r="J10106" s="30">
        <f>Calculator!$G$40</f>
        <v>6.5000000000000002E-2</v>
      </c>
      <c r="K10106" s="29">
        <f ca="1">IF(C10106&gt;=Calculator!$G$27,IF(DAY($C10106)=1,Calculator!$G$34/2,IF(DAY($C10106)=15,Calculator!$G$34/2,0)),0)</f>
        <v>0</v>
      </c>
      <c r="L10106" s="29">
        <f ca="1">IF(DAY($C10106)=28,IF(H10106=0,0,Calculator!$G$35),0)</f>
        <v>0</v>
      </c>
      <c r="M10106" s="29">
        <f ca="1">IF(I10106&gt;0,IF(DAY($C10106)=1,SUM(INDIRECT("I"&amp;(ROW(C10105)-DAY(C10105))):I10105),0),0)</f>
        <v>0</v>
      </c>
      <c r="N10106" s="29">
        <f ca="1">IF(C10106&lt;Calculator!$G$27,0,IF(C10106=Calculator!$G$27,Calculator!$G$39,IF(H10106-K10106&lt;=0,IF(D10106&gt;Calculator!$G$39,IF(H10106-K10106+E10106+L10106+M10106+Calculator!$G$39&gt;Calculator!$G$39,Calculator!$G$39-(H10106+E10106+L10106+M10106-K10106),Calculator!$G$39),D10106),0)))</f>
        <v>0</v>
      </c>
    </row>
    <row r="10107" spans="1:14" ht="15.75" thickBot="1">
      <c r="A10107" s="33" t="str">
        <f ca="1">IF(C10107=Calculator!$H$27,"F",IF(Daily!D10107+Daily!H10107=0,IF(D10106+H10106&gt;0,"L",""),""))</f>
        <v/>
      </c>
      <c r="B10107" s="34">
        <v>10106</v>
      </c>
      <c r="C10107" s="19">
        <f t="shared" ca="1" si="629"/>
        <v>56036</v>
      </c>
      <c r="D10107" s="29">
        <f t="shared" ca="1" si="631"/>
        <v>0</v>
      </c>
      <c r="E10107" s="29">
        <f ca="1">IF(C10107&lt;Calculator!$D$26,0,IF(DAY($C10107)=1,IF(D10107-Calculator!$G$24&gt;0,Calculator!$G$24,D10107),0))</f>
        <v>0</v>
      </c>
      <c r="F10107" s="29">
        <f ca="1">IF(E10107&gt;0,D10107*Calculator!$G$22/12,0)</f>
        <v>0</v>
      </c>
      <c r="G10107" s="29">
        <f ca="1">IF(E10107&gt;0,(IFERROR(-PMT(Calculator!$G$22/12,Calculator!$G$23*12,Calculator!$G$20),0))-F10107,0)</f>
        <v>0</v>
      </c>
      <c r="H10107" s="29">
        <f t="shared" ca="1" si="632"/>
        <v>0</v>
      </c>
      <c r="I10107" s="29">
        <f t="shared" ca="1" si="630"/>
        <v>0</v>
      </c>
      <c r="J10107" s="30">
        <f>Calculator!$G$40</f>
        <v>6.5000000000000002E-2</v>
      </c>
      <c r="K10107" s="29">
        <f ca="1">IF(C10107&gt;=Calculator!$G$27,IF(DAY($C10107)=1,Calculator!$G$34/2,IF(DAY($C10107)=15,Calculator!$G$34/2,0)),0)</f>
        <v>4500</v>
      </c>
      <c r="L10107" s="29">
        <f ca="1">IF(DAY($C10107)=28,IF(H10107=0,0,Calculator!$G$35),0)</f>
        <v>0</v>
      </c>
      <c r="M10107" s="29">
        <f ca="1">IF(I10107&gt;0,IF(DAY($C10107)=1,SUM(INDIRECT("I"&amp;(ROW(C10106)-DAY(C10106))):I10106),0),0)</f>
        <v>0</v>
      </c>
      <c r="N10107" s="29">
        <f ca="1">IF(C10107&lt;Calculator!$G$27,0,IF(C10107=Calculator!$G$27,Calculator!$G$39,IF(H10107-K10107&lt;=0,IF(D10107&gt;Calculator!$G$39,IF(H10107-K10107+E10107+L10107+M10107+Calculator!$G$39&gt;Calculator!$G$39,Calculator!$G$39-(H10107+E10107+L10107+M10107-K10107),Calculator!$G$39),D10107),0)))</f>
        <v>0</v>
      </c>
    </row>
    <row r="10108" spans="1:14" ht="15.75" thickBot="1">
      <c r="A10108" s="33" t="str">
        <f ca="1">IF(C10108=Calculator!$H$27,"F",IF(Daily!D10108+Daily!H10108=0,IF(D10107+H10107&gt;0,"L",""),""))</f>
        <v/>
      </c>
      <c r="B10108" s="34">
        <v>10107</v>
      </c>
      <c r="C10108" s="19">
        <f t="shared" ca="1" si="629"/>
        <v>56037</v>
      </c>
      <c r="D10108" s="29">
        <f t="shared" ca="1" si="631"/>
        <v>0</v>
      </c>
      <c r="E10108" s="29">
        <f ca="1">IF(C10108&lt;Calculator!$D$26,0,IF(DAY($C10108)=1,IF(D10108-Calculator!$G$24&gt;0,Calculator!$G$24,D10108),0))</f>
        <v>0</v>
      </c>
      <c r="F10108" s="29">
        <f ca="1">IF(E10108&gt;0,D10108*Calculator!$G$22/12,0)</f>
        <v>0</v>
      </c>
      <c r="G10108" s="29">
        <f ca="1">IF(E10108&gt;0,(IFERROR(-PMT(Calculator!$G$22/12,Calculator!$G$23*12,Calculator!$G$20),0))-F10108,0)</f>
        <v>0</v>
      </c>
      <c r="H10108" s="29">
        <f t="shared" ca="1" si="632"/>
        <v>0</v>
      </c>
      <c r="I10108" s="29">
        <f t="shared" ca="1" si="630"/>
        <v>0</v>
      </c>
      <c r="J10108" s="30">
        <f>Calculator!$G$40</f>
        <v>6.5000000000000002E-2</v>
      </c>
      <c r="K10108" s="29">
        <f ca="1">IF(C10108&gt;=Calculator!$G$27,IF(DAY($C10108)=1,Calculator!$G$34/2,IF(DAY($C10108)=15,Calculator!$G$34/2,0)),0)</f>
        <v>0</v>
      </c>
      <c r="L10108" s="29">
        <f ca="1">IF(DAY($C10108)=28,IF(H10108=0,0,Calculator!$G$35),0)</f>
        <v>0</v>
      </c>
      <c r="M10108" s="29">
        <f ca="1">IF(I10108&gt;0,IF(DAY($C10108)=1,SUM(INDIRECT("I"&amp;(ROW(C10107)-DAY(C10107))):I10107),0),0)</f>
        <v>0</v>
      </c>
      <c r="N10108" s="29">
        <f ca="1">IF(C10108&lt;Calculator!$G$27,0,IF(C10108=Calculator!$G$27,Calculator!$G$39,IF(H10108-K10108&lt;=0,IF(D10108&gt;Calculator!$G$39,IF(H10108-K10108+E10108+L10108+M10108+Calculator!$G$39&gt;Calculator!$G$39,Calculator!$G$39-(H10108+E10108+L10108+M10108-K10108),Calculator!$G$39),D10108),0)))</f>
        <v>0</v>
      </c>
    </row>
    <row r="10109" spans="1:14" ht="15.75" thickBot="1">
      <c r="A10109" s="33" t="str">
        <f ca="1">IF(C10109=Calculator!$H$27,"F",IF(Daily!D10109+Daily!H10109=0,IF(D10108+H10108&gt;0,"L",""),""))</f>
        <v/>
      </c>
      <c r="B10109" s="34">
        <v>10108</v>
      </c>
      <c r="C10109" s="19">
        <f t="shared" ca="1" si="629"/>
        <v>56038</v>
      </c>
      <c r="D10109" s="29">
        <f t="shared" ca="1" si="631"/>
        <v>0</v>
      </c>
      <c r="E10109" s="29">
        <f ca="1">IF(C10109&lt;Calculator!$D$26,0,IF(DAY($C10109)=1,IF(D10109-Calculator!$G$24&gt;0,Calculator!$G$24,D10109),0))</f>
        <v>0</v>
      </c>
      <c r="F10109" s="29">
        <f ca="1">IF(E10109&gt;0,D10109*Calculator!$G$22/12,0)</f>
        <v>0</v>
      </c>
      <c r="G10109" s="29">
        <f ca="1">IF(E10109&gt;0,(IFERROR(-PMT(Calculator!$G$22/12,Calculator!$G$23*12,Calculator!$G$20),0))-F10109,0)</f>
        <v>0</v>
      </c>
      <c r="H10109" s="29">
        <f t="shared" ca="1" si="632"/>
        <v>0</v>
      </c>
      <c r="I10109" s="29">
        <f t="shared" ca="1" si="630"/>
        <v>0</v>
      </c>
      <c r="J10109" s="30">
        <f>Calculator!$G$40</f>
        <v>6.5000000000000002E-2</v>
      </c>
      <c r="K10109" s="29">
        <f ca="1">IF(C10109&gt;=Calculator!$G$27,IF(DAY($C10109)=1,Calculator!$G$34/2,IF(DAY($C10109)=15,Calculator!$G$34/2,0)),0)</f>
        <v>0</v>
      </c>
      <c r="L10109" s="29">
        <f ca="1">IF(DAY($C10109)=28,IF(H10109=0,0,Calculator!$G$35),0)</f>
        <v>0</v>
      </c>
      <c r="M10109" s="29">
        <f ca="1">IF(I10109&gt;0,IF(DAY($C10109)=1,SUM(INDIRECT("I"&amp;(ROW(C10108)-DAY(C10108))):I10108),0),0)</f>
        <v>0</v>
      </c>
      <c r="N10109" s="29">
        <f ca="1">IF(C10109&lt;Calculator!$G$27,0,IF(C10109=Calculator!$G$27,Calculator!$G$39,IF(H10109-K10109&lt;=0,IF(D10109&gt;Calculator!$G$39,IF(H10109-K10109+E10109+L10109+M10109+Calculator!$G$39&gt;Calculator!$G$39,Calculator!$G$39-(H10109+E10109+L10109+M10109-K10109),Calculator!$G$39),D10109),0)))</f>
        <v>0</v>
      </c>
    </row>
    <row r="10110" spans="1:14" ht="15.75" thickBot="1">
      <c r="A10110" s="33" t="str">
        <f ca="1">IF(C10110=Calculator!$H$27,"F",IF(Daily!D10110+Daily!H10110=0,IF(D10109+H10109&gt;0,"L",""),""))</f>
        <v/>
      </c>
      <c r="B10110" s="34">
        <v>10109</v>
      </c>
      <c r="C10110" s="19">
        <f t="shared" ca="1" si="629"/>
        <v>56039</v>
      </c>
      <c r="D10110" s="29">
        <f t="shared" ca="1" si="631"/>
        <v>0</v>
      </c>
      <c r="E10110" s="29">
        <f ca="1">IF(C10110&lt;Calculator!$D$26,0,IF(DAY($C10110)=1,IF(D10110-Calculator!$G$24&gt;0,Calculator!$G$24,D10110),0))</f>
        <v>0</v>
      </c>
      <c r="F10110" s="29">
        <f ca="1">IF(E10110&gt;0,D10110*Calculator!$G$22/12,0)</f>
        <v>0</v>
      </c>
      <c r="G10110" s="29">
        <f ca="1">IF(E10110&gt;0,(IFERROR(-PMT(Calculator!$G$22/12,Calculator!$G$23*12,Calculator!$G$20),0))-F10110,0)</f>
        <v>0</v>
      </c>
      <c r="H10110" s="29">
        <f t="shared" ca="1" si="632"/>
        <v>0</v>
      </c>
      <c r="I10110" s="29">
        <f t="shared" ca="1" si="630"/>
        <v>0</v>
      </c>
      <c r="J10110" s="30">
        <f>Calculator!$G$40</f>
        <v>6.5000000000000002E-2</v>
      </c>
      <c r="K10110" s="29">
        <f ca="1">IF(C10110&gt;=Calculator!$G$27,IF(DAY($C10110)=1,Calculator!$G$34/2,IF(DAY($C10110)=15,Calculator!$G$34/2,0)),0)</f>
        <v>0</v>
      </c>
      <c r="L10110" s="29">
        <f ca="1">IF(DAY($C10110)=28,IF(H10110=0,0,Calculator!$G$35),0)</f>
        <v>0</v>
      </c>
      <c r="M10110" s="29">
        <f ca="1">IF(I10110&gt;0,IF(DAY($C10110)=1,SUM(INDIRECT("I"&amp;(ROW(C10109)-DAY(C10109))):I10109),0),0)</f>
        <v>0</v>
      </c>
      <c r="N10110" s="29">
        <f ca="1">IF(C10110&lt;Calculator!$G$27,0,IF(C10110=Calculator!$G$27,Calculator!$G$39,IF(H10110-K10110&lt;=0,IF(D10110&gt;Calculator!$G$39,IF(H10110-K10110+E10110+L10110+M10110+Calculator!$G$39&gt;Calculator!$G$39,Calculator!$G$39-(H10110+E10110+L10110+M10110-K10110),Calculator!$G$39),D10110),0)))</f>
        <v>0</v>
      </c>
    </row>
    <row r="10111" spans="1:14" ht="15.75" thickBot="1">
      <c r="A10111" s="33" t="str">
        <f ca="1">IF(C10111=Calculator!$H$27,"F",IF(Daily!D10111+Daily!H10111=0,IF(D10110+H10110&gt;0,"L",""),""))</f>
        <v/>
      </c>
      <c r="B10111" s="34">
        <v>10110</v>
      </c>
      <c r="C10111" s="19">
        <f t="shared" ca="1" si="629"/>
        <v>56040</v>
      </c>
      <c r="D10111" s="29">
        <f t="shared" ca="1" si="631"/>
        <v>0</v>
      </c>
      <c r="E10111" s="29">
        <f ca="1">IF(C10111&lt;Calculator!$D$26,0,IF(DAY($C10111)=1,IF(D10111-Calculator!$G$24&gt;0,Calculator!$G$24,D10111),0))</f>
        <v>0</v>
      </c>
      <c r="F10111" s="29">
        <f ca="1">IF(E10111&gt;0,D10111*Calculator!$G$22/12,0)</f>
        <v>0</v>
      </c>
      <c r="G10111" s="29">
        <f ca="1">IF(E10111&gt;0,(IFERROR(-PMT(Calculator!$G$22/12,Calculator!$G$23*12,Calculator!$G$20),0))-F10111,0)</f>
        <v>0</v>
      </c>
      <c r="H10111" s="29">
        <f t="shared" ca="1" si="632"/>
        <v>0</v>
      </c>
      <c r="I10111" s="29">
        <f t="shared" ca="1" si="630"/>
        <v>0</v>
      </c>
      <c r="J10111" s="30">
        <f>Calculator!$G$40</f>
        <v>6.5000000000000002E-2</v>
      </c>
      <c r="K10111" s="29">
        <f ca="1">IF(C10111&gt;=Calculator!$G$27,IF(DAY($C10111)=1,Calculator!$G$34/2,IF(DAY($C10111)=15,Calculator!$G$34/2,0)),0)</f>
        <v>0</v>
      </c>
      <c r="L10111" s="29">
        <f ca="1">IF(DAY($C10111)=28,IF(H10111=0,0,Calculator!$G$35),0)</f>
        <v>0</v>
      </c>
      <c r="M10111" s="29">
        <f ca="1">IF(I10111&gt;0,IF(DAY($C10111)=1,SUM(INDIRECT("I"&amp;(ROW(C10110)-DAY(C10110))):I10110),0),0)</f>
        <v>0</v>
      </c>
      <c r="N10111" s="29">
        <f ca="1">IF(C10111&lt;Calculator!$G$27,0,IF(C10111=Calculator!$G$27,Calculator!$G$39,IF(H10111-K10111&lt;=0,IF(D10111&gt;Calculator!$G$39,IF(H10111-K10111+E10111+L10111+M10111+Calculator!$G$39&gt;Calculator!$G$39,Calculator!$G$39-(H10111+E10111+L10111+M10111-K10111),Calculator!$G$39),D10111),0)))</f>
        <v>0</v>
      </c>
    </row>
    <row r="10112" spans="1:14" ht="15.75" thickBot="1">
      <c r="A10112" s="33" t="str">
        <f ca="1">IF(C10112=Calculator!$H$27,"F",IF(Daily!D10112+Daily!H10112=0,IF(D10111+H10111&gt;0,"L",""),""))</f>
        <v/>
      </c>
      <c r="B10112" s="34">
        <v>10111</v>
      </c>
      <c r="C10112" s="19">
        <f t="shared" ca="1" si="629"/>
        <v>56041</v>
      </c>
      <c r="D10112" s="29">
        <f t="shared" ca="1" si="631"/>
        <v>0</v>
      </c>
      <c r="E10112" s="29">
        <f ca="1">IF(C10112&lt;Calculator!$D$26,0,IF(DAY($C10112)=1,IF(D10112-Calculator!$G$24&gt;0,Calculator!$G$24,D10112),0))</f>
        <v>0</v>
      </c>
      <c r="F10112" s="29">
        <f ca="1">IF(E10112&gt;0,D10112*Calculator!$G$22/12,0)</f>
        <v>0</v>
      </c>
      <c r="G10112" s="29">
        <f ca="1">IF(E10112&gt;0,(IFERROR(-PMT(Calculator!$G$22/12,Calculator!$G$23*12,Calculator!$G$20),0))-F10112,0)</f>
        <v>0</v>
      </c>
      <c r="H10112" s="29">
        <f t="shared" ca="1" si="632"/>
        <v>0</v>
      </c>
      <c r="I10112" s="29">
        <f t="shared" ca="1" si="630"/>
        <v>0</v>
      </c>
      <c r="J10112" s="30">
        <f>Calculator!$G$40</f>
        <v>6.5000000000000002E-2</v>
      </c>
      <c r="K10112" s="29">
        <f ca="1">IF(C10112&gt;=Calculator!$G$27,IF(DAY($C10112)=1,Calculator!$G$34/2,IF(DAY($C10112)=15,Calculator!$G$34/2,0)),0)</f>
        <v>0</v>
      </c>
      <c r="L10112" s="29">
        <f ca="1">IF(DAY($C10112)=28,IF(H10112=0,0,Calculator!$G$35),0)</f>
        <v>0</v>
      </c>
      <c r="M10112" s="29">
        <f ca="1">IF(I10112&gt;0,IF(DAY($C10112)=1,SUM(INDIRECT("I"&amp;(ROW(C10111)-DAY(C10111))):I10111),0),0)</f>
        <v>0</v>
      </c>
      <c r="N10112" s="29">
        <f ca="1">IF(C10112&lt;Calculator!$G$27,0,IF(C10112=Calculator!$G$27,Calculator!$G$39,IF(H10112-K10112&lt;=0,IF(D10112&gt;Calculator!$G$39,IF(H10112-K10112+E10112+L10112+M10112+Calculator!$G$39&gt;Calculator!$G$39,Calculator!$G$39-(H10112+E10112+L10112+M10112-K10112),Calculator!$G$39),D10112),0)))</f>
        <v>0</v>
      </c>
    </row>
    <row r="10113" spans="1:14" ht="15.75" thickBot="1">
      <c r="A10113" s="33" t="str">
        <f ca="1">IF(C10113=Calculator!$H$27,"F",IF(Daily!D10113+Daily!H10113=0,IF(D10112+H10112&gt;0,"L",""),""))</f>
        <v/>
      </c>
      <c r="B10113" s="34">
        <v>10112</v>
      </c>
      <c r="C10113" s="19">
        <f t="shared" ca="1" si="629"/>
        <v>56042</v>
      </c>
      <c r="D10113" s="29">
        <f t="shared" ca="1" si="631"/>
        <v>0</v>
      </c>
      <c r="E10113" s="29">
        <f ca="1">IF(C10113&lt;Calculator!$D$26,0,IF(DAY($C10113)=1,IF(D10113-Calculator!$G$24&gt;0,Calculator!$G$24,D10113),0))</f>
        <v>0</v>
      </c>
      <c r="F10113" s="29">
        <f ca="1">IF(E10113&gt;0,D10113*Calculator!$G$22/12,0)</f>
        <v>0</v>
      </c>
      <c r="G10113" s="29">
        <f ca="1">IF(E10113&gt;0,(IFERROR(-PMT(Calculator!$G$22/12,Calculator!$G$23*12,Calculator!$G$20),0))-F10113,0)</f>
        <v>0</v>
      </c>
      <c r="H10113" s="29">
        <f t="shared" ca="1" si="632"/>
        <v>0</v>
      </c>
      <c r="I10113" s="29">
        <f t="shared" ca="1" si="630"/>
        <v>0</v>
      </c>
      <c r="J10113" s="30">
        <f>Calculator!$G$40</f>
        <v>6.5000000000000002E-2</v>
      </c>
      <c r="K10113" s="29">
        <f ca="1">IF(C10113&gt;=Calculator!$G$27,IF(DAY($C10113)=1,Calculator!$G$34/2,IF(DAY($C10113)=15,Calculator!$G$34/2,0)),0)</f>
        <v>0</v>
      </c>
      <c r="L10113" s="29">
        <f ca="1">IF(DAY($C10113)=28,IF(H10113=0,0,Calculator!$G$35),0)</f>
        <v>0</v>
      </c>
      <c r="M10113" s="29">
        <f ca="1">IF(I10113&gt;0,IF(DAY($C10113)=1,SUM(INDIRECT("I"&amp;(ROW(C10112)-DAY(C10112))):I10112),0),0)</f>
        <v>0</v>
      </c>
      <c r="N10113" s="29">
        <f ca="1">IF(C10113&lt;Calculator!$G$27,0,IF(C10113=Calculator!$G$27,Calculator!$G$39,IF(H10113-K10113&lt;=0,IF(D10113&gt;Calculator!$G$39,IF(H10113-K10113+E10113+L10113+M10113+Calculator!$G$39&gt;Calculator!$G$39,Calculator!$G$39-(H10113+E10113+L10113+M10113-K10113),Calculator!$G$39),D10113),0)))</f>
        <v>0</v>
      </c>
    </row>
    <row r="10114" spans="1:14" ht="15.75" thickBot="1">
      <c r="A10114" s="33" t="str">
        <f ca="1">IF(C10114=Calculator!$H$27,"F",IF(Daily!D10114+Daily!H10114=0,IF(D10113+H10113&gt;0,"L",""),""))</f>
        <v/>
      </c>
      <c r="B10114" s="34">
        <v>10113</v>
      </c>
      <c r="C10114" s="19">
        <f t="shared" ca="1" si="629"/>
        <v>56043</v>
      </c>
      <c r="D10114" s="29">
        <f t="shared" ca="1" si="631"/>
        <v>0</v>
      </c>
      <c r="E10114" s="29">
        <f ca="1">IF(C10114&lt;Calculator!$D$26,0,IF(DAY($C10114)=1,IF(D10114-Calculator!$G$24&gt;0,Calculator!$G$24,D10114),0))</f>
        <v>0</v>
      </c>
      <c r="F10114" s="29">
        <f ca="1">IF(E10114&gt;0,D10114*Calculator!$G$22/12,0)</f>
        <v>0</v>
      </c>
      <c r="G10114" s="29">
        <f ca="1">IF(E10114&gt;0,(IFERROR(-PMT(Calculator!$G$22/12,Calculator!$G$23*12,Calculator!$G$20),0))-F10114,0)</f>
        <v>0</v>
      </c>
      <c r="H10114" s="29">
        <f t="shared" ca="1" si="632"/>
        <v>0</v>
      </c>
      <c r="I10114" s="29">
        <f t="shared" ca="1" si="630"/>
        <v>0</v>
      </c>
      <c r="J10114" s="30">
        <f>Calculator!$G$40</f>
        <v>6.5000000000000002E-2</v>
      </c>
      <c r="K10114" s="29">
        <f ca="1">IF(C10114&gt;=Calculator!$G$27,IF(DAY($C10114)=1,Calculator!$G$34/2,IF(DAY($C10114)=15,Calculator!$G$34/2,0)),0)</f>
        <v>0</v>
      </c>
      <c r="L10114" s="29">
        <f ca="1">IF(DAY($C10114)=28,IF(H10114=0,0,Calculator!$G$35),0)</f>
        <v>0</v>
      </c>
      <c r="M10114" s="29">
        <f ca="1">IF(I10114&gt;0,IF(DAY($C10114)=1,SUM(INDIRECT("I"&amp;(ROW(C10113)-DAY(C10113))):I10113),0),0)</f>
        <v>0</v>
      </c>
      <c r="N10114" s="29">
        <f ca="1">IF(C10114&lt;Calculator!$G$27,0,IF(C10114=Calculator!$G$27,Calculator!$G$39,IF(H10114-K10114&lt;=0,IF(D10114&gt;Calculator!$G$39,IF(H10114-K10114+E10114+L10114+M10114+Calculator!$G$39&gt;Calculator!$G$39,Calculator!$G$39-(H10114+E10114+L10114+M10114-K10114),Calculator!$G$39),D10114),0)))</f>
        <v>0</v>
      </c>
    </row>
    <row r="10115" spans="1:14" ht="15.75" thickBot="1">
      <c r="A10115" s="33" t="str">
        <f ca="1">IF(C10115=Calculator!$H$27,"F",IF(Daily!D10115+Daily!H10115=0,IF(D10114+H10114&gt;0,"L",""),""))</f>
        <v/>
      </c>
      <c r="B10115" s="34">
        <v>10114</v>
      </c>
      <c r="C10115" s="19">
        <f t="shared" ref="C10115:C10178" ca="1" si="633">C10114+1</f>
        <v>56044</v>
      </c>
      <c r="D10115" s="29">
        <f t="shared" ca="1" si="631"/>
        <v>0</v>
      </c>
      <c r="E10115" s="29">
        <f ca="1">IF(C10115&lt;Calculator!$D$26,0,IF(DAY($C10115)=1,IF(D10115-Calculator!$G$24&gt;0,Calculator!$G$24,D10115),0))</f>
        <v>0</v>
      </c>
      <c r="F10115" s="29">
        <f ca="1">IF(E10115&gt;0,D10115*Calculator!$G$22/12,0)</f>
        <v>0</v>
      </c>
      <c r="G10115" s="29">
        <f ca="1">IF(E10115&gt;0,(IFERROR(-PMT(Calculator!$G$22/12,Calculator!$G$23*12,Calculator!$G$20),0))-F10115,0)</f>
        <v>0</v>
      </c>
      <c r="H10115" s="29">
        <f t="shared" ca="1" si="632"/>
        <v>0</v>
      </c>
      <c r="I10115" s="29">
        <f t="shared" ref="I10115:I10178" ca="1" si="634">H10115*J10115/365</f>
        <v>0</v>
      </c>
      <c r="J10115" s="30">
        <f>Calculator!$G$40</f>
        <v>6.5000000000000002E-2</v>
      </c>
      <c r="K10115" s="29">
        <f ca="1">IF(C10115&gt;=Calculator!$G$27,IF(DAY($C10115)=1,Calculator!$G$34/2,IF(DAY($C10115)=15,Calculator!$G$34/2,0)),0)</f>
        <v>0</v>
      </c>
      <c r="L10115" s="29">
        <f ca="1">IF(DAY($C10115)=28,IF(H10115=0,0,Calculator!$G$35),0)</f>
        <v>0</v>
      </c>
      <c r="M10115" s="29">
        <f ca="1">IF(I10115&gt;0,IF(DAY($C10115)=1,SUM(INDIRECT("I"&amp;(ROW(C10114)-DAY(C10114))):I10114),0),0)</f>
        <v>0</v>
      </c>
      <c r="N10115" s="29">
        <f ca="1">IF(C10115&lt;Calculator!$G$27,0,IF(C10115=Calculator!$G$27,Calculator!$G$39,IF(H10115-K10115&lt;=0,IF(D10115&gt;Calculator!$G$39,IF(H10115-K10115+E10115+L10115+M10115+Calculator!$G$39&gt;Calculator!$G$39,Calculator!$G$39-(H10115+E10115+L10115+M10115-K10115),Calculator!$G$39),D10115),0)))</f>
        <v>0</v>
      </c>
    </row>
    <row r="10116" spans="1:14" ht="15.75" thickBot="1">
      <c r="A10116" s="33" t="str">
        <f ca="1">IF(C10116=Calculator!$H$27,"F",IF(Daily!D10116+Daily!H10116=0,IF(D10115+H10115&gt;0,"L",""),""))</f>
        <v/>
      </c>
      <c r="B10116" s="34">
        <v>10115</v>
      </c>
      <c r="C10116" s="19">
        <f t="shared" ca="1" si="633"/>
        <v>56045</v>
      </c>
      <c r="D10116" s="29">
        <f t="shared" ref="D10116:D10179" ca="1" si="635">IF(((D10115-G10115)-N10115)&lt;0,0,((D10115-G10115)-N10115))</f>
        <v>0</v>
      </c>
      <c r="E10116" s="29">
        <f ca="1">IF(C10116&lt;Calculator!$D$26,0,IF(DAY($C10116)=1,IF(D10116-Calculator!$G$24&gt;0,Calculator!$G$24,D10116),0))</f>
        <v>0</v>
      </c>
      <c r="F10116" s="29">
        <f ca="1">IF(E10116&gt;0,D10116*Calculator!$G$22/12,0)</f>
        <v>0</v>
      </c>
      <c r="G10116" s="29">
        <f ca="1">IF(E10116&gt;0,(IFERROR(-PMT(Calculator!$G$22/12,Calculator!$G$23*12,Calculator!$G$20),0))-F10116,0)</f>
        <v>0</v>
      </c>
      <c r="H10116" s="29">
        <f t="shared" ref="H10116:H10179" ca="1" si="636">IF((H10115-K10115+SUM(L10115:N10115)+E10115)&lt;0,0,(H10115-K10115+SUM(L10115:N10115)+E10115))</f>
        <v>0</v>
      </c>
      <c r="I10116" s="29">
        <f t="shared" ca="1" si="634"/>
        <v>0</v>
      </c>
      <c r="J10116" s="30">
        <f>Calculator!$G$40</f>
        <v>6.5000000000000002E-2</v>
      </c>
      <c r="K10116" s="29">
        <f ca="1">IF(C10116&gt;=Calculator!$G$27,IF(DAY($C10116)=1,Calculator!$G$34/2,IF(DAY($C10116)=15,Calculator!$G$34/2,0)),0)</f>
        <v>0</v>
      </c>
      <c r="L10116" s="29">
        <f ca="1">IF(DAY($C10116)=28,IF(H10116=0,0,Calculator!$G$35),0)</f>
        <v>0</v>
      </c>
      <c r="M10116" s="29">
        <f ca="1">IF(I10116&gt;0,IF(DAY($C10116)=1,SUM(INDIRECT("I"&amp;(ROW(C10115)-DAY(C10115))):I10115),0),0)</f>
        <v>0</v>
      </c>
      <c r="N10116" s="29">
        <f ca="1">IF(C10116&lt;Calculator!$G$27,0,IF(C10116=Calculator!$G$27,Calculator!$G$39,IF(H10116-K10116&lt;=0,IF(D10116&gt;Calculator!$G$39,IF(H10116-K10116+E10116+L10116+M10116+Calculator!$G$39&gt;Calculator!$G$39,Calculator!$G$39-(H10116+E10116+L10116+M10116-K10116),Calculator!$G$39),D10116),0)))</f>
        <v>0</v>
      </c>
    </row>
    <row r="10117" spans="1:14" ht="15.75" thickBot="1">
      <c r="A10117" s="33" t="str">
        <f ca="1">IF(C10117=Calculator!$H$27,"F",IF(Daily!D10117+Daily!H10117=0,IF(D10116+H10116&gt;0,"L",""),""))</f>
        <v/>
      </c>
      <c r="B10117" s="34">
        <v>10116</v>
      </c>
      <c r="C10117" s="19">
        <f t="shared" ca="1" si="633"/>
        <v>56046</v>
      </c>
      <c r="D10117" s="29">
        <f t="shared" ca="1" si="635"/>
        <v>0</v>
      </c>
      <c r="E10117" s="29">
        <f ca="1">IF(C10117&lt;Calculator!$D$26,0,IF(DAY($C10117)=1,IF(D10117-Calculator!$G$24&gt;0,Calculator!$G$24,D10117),0))</f>
        <v>0</v>
      </c>
      <c r="F10117" s="29">
        <f ca="1">IF(E10117&gt;0,D10117*Calculator!$G$22/12,0)</f>
        <v>0</v>
      </c>
      <c r="G10117" s="29">
        <f ca="1">IF(E10117&gt;0,(IFERROR(-PMT(Calculator!$G$22/12,Calculator!$G$23*12,Calculator!$G$20),0))-F10117,0)</f>
        <v>0</v>
      </c>
      <c r="H10117" s="29">
        <f t="shared" ca="1" si="636"/>
        <v>0</v>
      </c>
      <c r="I10117" s="29">
        <f t="shared" ca="1" si="634"/>
        <v>0</v>
      </c>
      <c r="J10117" s="30">
        <f>Calculator!$G$40</f>
        <v>6.5000000000000002E-2</v>
      </c>
      <c r="K10117" s="29">
        <f ca="1">IF(C10117&gt;=Calculator!$G$27,IF(DAY($C10117)=1,Calculator!$G$34/2,IF(DAY($C10117)=15,Calculator!$G$34/2,0)),0)</f>
        <v>0</v>
      </c>
      <c r="L10117" s="29">
        <f ca="1">IF(DAY($C10117)=28,IF(H10117=0,0,Calculator!$G$35),0)</f>
        <v>0</v>
      </c>
      <c r="M10117" s="29">
        <f ca="1">IF(I10117&gt;0,IF(DAY($C10117)=1,SUM(INDIRECT("I"&amp;(ROW(C10116)-DAY(C10116))):I10116),0),0)</f>
        <v>0</v>
      </c>
      <c r="N10117" s="29">
        <f ca="1">IF(C10117&lt;Calculator!$G$27,0,IF(C10117=Calculator!$G$27,Calculator!$G$39,IF(H10117-K10117&lt;=0,IF(D10117&gt;Calculator!$G$39,IF(H10117-K10117+E10117+L10117+M10117+Calculator!$G$39&gt;Calculator!$G$39,Calculator!$G$39-(H10117+E10117+L10117+M10117-K10117),Calculator!$G$39),D10117),0)))</f>
        <v>0</v>
      </c>
    </row>
    <row r="10118" spans="1:14" ht="15.75" thickBot="1">
      <c r="A10118" s="33" t="str">
        <f ca="1">IF(C10118=Calculator!$H$27,"F",IF(Daily!D10118+Daily!H10118=0,IF(D10117+H10117&gt;0,"L",""),""))</f>
        <v/>
      </c>
      <c r="B10118" s="34">
        <v>10117</v>
      </c>
      <c r="C10118" s="19">
        <f t="shared" ca="1" si="633"/>
        <v>56047</v>
      </c>
      <c r="D10118" s="29">
        <f t="shared" ca="1" si="635"/>
        <v>0</v>
      </c>
      <c r="E10118" s="29">
        <f ca="1">IF(C10118&lt;Calculator!$D$26,0,IF(DAY($C10118)=1,IF(D10118-Calculator!$G$24&gt;0,Calculator!$G$24,D10118),0))</f>
        <v>0</v>
      </c>
      <c r="F10118" s="29">
        <f ca="1">IF(E10118&gt;0,D10118*Calculator!$G$22/12,0)</f>
        <v>0</v>
      </c>
      <c r="G10118" s="29">
        <f ca="1">IF(E10118&gt;0,(IFERROR(-PMT(Calculator!$G$22/12,Calculator!$G$23*12,Calculator!$G$20),0))-F10118,0)</f>
        <v>0</v>
      </c>
      <c r="H10118" s="29">
        <f t="shared" ca="1" si="636"/>
        <v>0</v>
      </c>
      <c r="I10118" s="29">
        <f t="shared" ca="1" si="634"/>
        <v>0</v>
      </c>
      <c r="J10118" s="30">
        <f>Calculator!$G$40</f>
        <v>6.5000000000000002E-2</v>
      </c>
      <c r="K10118" s="29">
        <f ca="1">IF(C10118&gt;=Calculator!$G$27,IF(DAY($C10118)=1,Calculator!$G$34/2,IF(DAY($C10118)=15,Calculator!$G$34/2,0)),0)</f>
        <v>0</v>
      </c>
      <c r="L10118" s="29">
        <f ca="1">IF(DAY($C10118)=28,IF(H10118=0,0,Calculator!$G$35),0)</f>
        <v>0</v>
      </c>
      <c r="M10118" s="29">
        <f ca="1">IF(I10118&gt;0,IF(DAY($C10118)=1,SUM(INDIRECT("I"&amp;(ROW(C10117)-DAY(C10117))):I10117),0),0)</f>
        <v>0</v>
      </c>
      <c r="N10118" s="29">
        <f ca="1">IF(C10118&lt;Calculator!$G$27,0,IF(C10118=Calculator!$G$27,Calculator!$G$39,IF(H10118-K10118&lt;=0,IF(D10118&gt;Calculator!$G$39,IF(H10118-K10118+E10118+L10118+M10118+Calculator!$G$39&gt;Calculator!$G$39,Calculator!$G$39-(H10118+E10118+L10118+M10118-K10118),Calculator!$G$39),D10118),0)))</f>
        <v>0</v>
      </c>
    </row>
    <row r="10119" spans="1:14" ht="15.75" thickBot="1">
      <c r="A10119" s="33" t="str">
        <f ca="1">IF(C10119=Calculator!$H$27,"F",IF(Daily!D10119+Daily!H10119=0,IF(D10118+H10118&gt;0,"L",""),""))</f>
        <v/>
      </c>
      <c r="B10119" s="34">
        <v>10118</v>
      </c>
      <c r="C10119" s="19">
        <f t="shared" ca="1" si="633"/>
        <v>56048</v>
      </c>
      <c r="D10119" s="29">
        <f t="shared" ca="1" si="635"/>
        <v>0</v>
      </c>
      <c r="E10119" s="29">
        <f ca="1">IF(C10119&lt;Calculator!$D$26,0,IF(DAY($C10119)=1,IF(D10119-Calculator!$G$24&gt;0,Calculator!$G$24,D10119),0))</f>
        <v>0</v>
      </c>
      <c r="F10119" s="29">
        <f ca="1">IF(E10119&gt;0,D10119*Calculator!$G$22/12,0)</f>
        <v>0</v>
      </c>
      <c r="G10119" s="29">
        <f ca="1">IF(E10119&gt;0,(IFERROR(-PMT(Calculator!$G$22/12,Calculator!$G$23*12,Calculator!$G$20),0))-F10119,0)</f>
        <v>0</v>
      </c>
      <c r="H10119" s="29">
        <f t="shared" ca="1" si="636"/>
        <v>0</v>
      </c>
      <c r="I10119" s="29">
        <f t="shared" ca="1" si="634"/>
        <v>0</v>
      </c>
      <c r="J10119" s="30">
        <f>Calculator!$G$40</f>
        <v>6.5000000000000002E-2</v>
      </c>
      <c r="K10119" s="29">
        <f ca="1">IF(C10119&gt;=Calculator!$G$27,IF(DAY($C10119)=1,Calculator!$G$34/2,IF(DAY($C10119)=15,Calculator!$G$34/2,0)),0)</f>
        <v>0</v>
      </c>
      <c r="L10119" s="29">
        <f ca="1">IF(DAY($C10119)=28,IF(H10119=0,0,Calculator!$G$35),0)</f>
        <v>0</v>
      </c>
      <c r="M10119" s="29">
        <f ca="1">IF(I10119&gt;0,IF(DAY($C10119)=1,SUM(INDIRECT("I"&amp;(ROW(C10118)-DAY(C10118))):I10118),0),0)</f>
        <v>0</v>
      </c>
      <c r="N10119" s="29">
        <f ca="1">IF(C10119&lt;Calculator!$G$27,0,IF(C10119=Calculator!$G$27,Calculator!$G$39,IF(H10119-K10119&lt;=0,IF(D10119&gt;Calculator!$G$39,IF(H10119-K10119+E10119+L10119+M10119+Calculator!$G$39&gt;Calculator!$G$39,Calculator!$G$39-(H10119+E10119+L10119+M10119-K10119),Calculator!$G$39),D10119),0)))</f>
        <v>0</v>
      </c>
    </row>
    <row r="10120" spans="1:14" ht="15.75" thickBot="1">
      <c r="A10120" s="33" t="str">
        <f ca="1">IF(C10120=Calculator!$H$27,"F",IF(Daily!D10120+Daily!H10120=0,IF(D10119+H10119&gt;0,"L",""),""))</f>
        <v/>
      </c>
      <c r="B10120" s="34">
        <v>10119</v>
      </c>
      <c r="C10120" s="19">
        <f t="shared" ca="1" si="633"/>
        <v>56049</v>
      </c>
      <c r="D10120" s="29">
        <f t="shared" ca="1" si="635"/>
        <v>0</v>
      </c>
      <c r="E10120" s="29">
        <f ca="1">IF(C10120&lt;Calculator!$D$26,0,IF(DAY($C10120)=1,IF(D10120-Calculator!$G$24&gt;0,Calculator!$G$24,D10120),0))</f>
        <v>0</v>
      </c>
      <c r="F10120" s="29">
        <f ca="1">IF(E10120&gt;0,D10120*Calculator!$G$22/12,0)</f>
        <v>0</v>
      </c>
      <c r="G10120" s="29">
        <f ca="1">IF(E10120&gt;0,(IFERROR(-PMT(Calculator!$G$22/12,Calculator!$G$23*12,Calculator!$G$20),0))-F10120,0)</f>
        <v>0</v>
      </c>
      <c r="H10120" s="29">
        <f t="shared" ca="1" si="636"/>
        <v>0</v>
      </c>
      <c r="I10120" s="29">
        <f t="shared" ca="1" si="634"/>
        <v>0</v>
      </c>
      <c r="J10120" s="30">
        <f>Calculator!$G$40</f>
        <v>6.5000000000000002E-2</v>
      </c>
      <c r="K10120" s="29">
        <f ca="1">IF(C10120&gt;=Calculator!$G$27,IF(DAY($C10120)=1,Calculator!$G$34/2,IF(DAY($C10120)=15,Calculator!$G$34/2,0)),0)</f>
        <v>0</v>
      </c>
      <c r="L10120" s="29">
        <f ca="1">IF(DAY($C10120)=28,IF(H10120=0,0,Calculator!$G$35),0)</f>
        <v>0</v>
      </c>
      <c r="M10120" s="29">
        <f ca="1">IF(I10120&gt;0,IF(DAY($C10120)=1,SUM(INDIRECT("I"&amp;(ROW(C10119)-DAY(C10119))):I10119),0),0)</f>
        <v>0</v>
      </c>
      <c r="N10120" s="29">
        <f ca="1">IF(C10120&lt;Calculator!$G$27,0,IF(C10120=Calculator!$G$27,Calculator!$G$39,IF(H10120-K10120&lt;=0,IF(D10120&gt;Calculator!$G$39,IF(H10120-K10120+E10120+L10120+M10120+Calculator!$G$39&gt;Calculator!$G$39,Calculator!$G$39-(H10120+E10120+L10120+M10120-K10120),Calculator!$G$39),D10120),0)))</f>
        <v>0</v>
      </c>
    </row>
    <row r="10121" spans="1:14" ht="15.75" thickBot="1">
      <c r="A10121" s="33" t="str">
        <f ca="1">IF(C10121=Calculator!$H$27,"F",IF(Daily!D10121+Daily!H10121=0,IF(D10120+H10120&gt;0,"L",""),""))</f>
        <v/>
      </c>
      <c r="B10121" s="34">
        <v>10120</v>
      </c>
      <c r="C10121" s="19">
        <f t="shared" ca="1" si="633"/>
        <v>56050</v>
      </c>
      <c r="D10121" s="29">
        <f t="shared" ca="1" si="635"/>
        <v>0</v>
      </c>
      <c r="E10121" s="29">
        <f ca="1">IF(C10121&lt;Calculator!$D$26,0,IF(DAY($C10121)=1,IF(D10121-Calculator!$G$24&gt;0,Calculator!$G$24,D10121),0))</f>
        <v>0</v>
      </c>
      <c r="F10121" s="29">
        <f ca="1">IF(E10121&gt;0,D10121*Calculator!$G$22/12,0)</f>
        <v>0</v>
      </c>
      <c r="G10121" s="29">
        <f ca="1">IF(E10121&gt;0,(IFERROR(-PMT(Calculator!$G$22/12,Calculator!$G$23*12,Calculator!$G$20),0))-F10121,0)</f>
        <v>0</v>
      </c>
      <c r="H10121" s="29">
        <f t="shared" ca="1" si="636"/>
        <v>0</v>
      </c>
      <c r="I10121" s="29">
        <f t="shared" ca="1" si="634"/>
        <v>0</v>
      </c>
      <c r="J10121" s="30">
        <f>Calculator!$G$40</f>
        <v>6.5000000000000002E-2</v>
      </c>
      <c r="K10121" s="29">
        <f ca="1">IF(C10121&gt;=Calculator!$G$27,IF(DAY($C10121)=1,Calculator!$G$34/2,IF(DAY($C10121)=15,Calculator!$G$34/2,0)),0)</f>
        <v>4500</v>
      </c>
      <c r="L10121" s="29">
        <f ca="1">IF(DAY($C10121)=28,IF(H10121=0,0,Calculator!$G$35),0)</f>
        <v>0</v>
      </c>
      <c r="M10121" s="29">
        <f ca="1">IF(I10121&gt;0,IF(DAY($C10121)=1,SUM(INDIRECT("I"&amp;(ROW(C10120)-DAY(C10120))):I10120),0),0)</f>
        <v>0</v>
      </c>
      <c r="N10121" s="29">
        <f ca="1">IF(C10121&lt;Calculator!$G$27,0,IF(C10121=Calculator!$G$27,Calculator!$G$39,IF(H10121-K10121&lt;=0,IF(D10121&gt;Calculator!$G$39,IF(H10121-K10121+E10121+L10121+M10121+Calculator!$G$39&gt;Calculator!$G$39,Calculator!$G$39-(H10121+E10121+L10121+M10121-K10121),Calculator!$G$39),D10121),0)))</f>
        <v>0</v>
      </c>
    </row>
    <row r="10122" spans="1:14" ht="15.75" thickBot="1">
      <c r="A10122" s="33" t="str">
        <f ca="1">IF(C10122=Calculator!$H$27,"F",IF(Daily!D10122+Daily!H10122=0,IF(D10121+H10121&gt;0,"L",""),""))</f>
        <v/>
      </c>
      <c r="B10122" s="34">
        <v>10121</v>
      </c>
      <c r="C10122" s="19">
        <f t="shared" ca="1" si="633"/>
        <v>56051</v>
      </c>
      <c r="D10122" s="29">
        <f t="shared" ca="1" si="635"/>
        <v>0</v>
      </c>
      <c r="E10122" s="29">
        <f ca="1">IF(C10122&lt;Calculator!$D$26,0,IF(DAY($C10122)=1,IF(D10122-Calculator!$G$24&gt;0,Calculator!$G$24,D10122),0))</f>
        <v>0</v>
      </c>
      <c r="F10122" s="29">
        <f ca="1">IF(E10122&gt;0,D10122*Calculator!$G$22/12,0)</f>
        <v>0</v>
      </c>
      <c r="G10122" s="29">
        <f ca="1">IF(E10122&gt;0,(IFERROR(-PMT(Calculator!$G$22/12,Calculator!$G$23*12,Calculator!$G$20),0))-F10122,0)</f>
        <v>0</v>
      </c>
      <c r="H10122" s="29">
        <f t="shared" ca="1" si="636"/>
        <v>0</v>
      </c>
      <c r="I10122" s="29">
        <f t="shared" ca="1" si="634"/>
        <v>0</v>
      </c>
      <c r="J10122" s="30">
        <f>Calculator!$G$40</f>
        <v>6.5000000000000002E-2</v>
      </c>
      <c r="K10122" s="29">
        <f ca="1">IF(C10122&gt;=Calculator!$G$27,IF(DAY($C10122)=1,Calculator!$G$34/2,IF(DAY($C10122)=15,Calculator!$G$34/2,0)),0)</f>
        <v>0</v>
      </c>
      <c r="L10122" s="29">
        <f ca="1">IF(DAY($C10122)=28,IF(H10122=0,0,Calculator!$G$35),0)</f>
        <v>0</v>
      </c>
      <c r="M10122" s="29">
        <f ca="1">IF(I10122&gt;0,IF(DAY($C10122)=1,SUM(INDIRECT("I"&amp;(ROW(C10121)-DAY(C10121))):I10121),0),0)</f>
        <v>0</v>
      </c>
      <c r="N10122" s="29">
        <f ca="1">IF(C10122&lt;Calculator!$G$27,0,IF(C10122=Calculator!$G$27,Calculator!$G$39,IF(H10122-K10122&lt;=0,IF(D10122&gt;Calculator!$G$39,IF(H10122-K10122+E10122+L10122+M10122+Calculator!$G$39&gt;Calculator!$G$39,Calculator!$G$39-(H10122+E10122+L10122+M10122-K10122),Calculator!$G$39),D10122),0)))</f>
        <v>0</v>
      </c>
    </row>
    <row r="10123" spans="1:14" ht="15.75" thickBot="1">
      <c r="A10123" s="33" t="str">
        <f ca="1">IF(C10123=Calculator!$H$27,"F",IF(Daily!D10123+Daily!H10123=0,IF(D10122+H10122&gt;0,"L",""),""))</f>
        <v/>
      </c>
      <c r="B10123" s="34">
        <v>10122</v>
      </c>
      <c r="C10123" s="19">
        <f t="shared" ca="1" si="633"/>
        <v>56052</v>
      </c>
      <c r="D10123" s="29">
        <f t="shared" ca="1" si="635"/>
        <v>0</v>
      </c>
      <c r="E10123" s="29">
        <f ca="1">IF(C10123&lt;Calculator!$D$26,0,IF(DAY($C10123)=1,IF(D10123-Calculator!$G$24&gt;0,Calculator!$G$24,D10123),0))</f>
        <v>0</v>
      </c>
      <c r="F10123" s="29">
        <f ca="1">IF(E10123&gt;0,D10123*Calculator!$G$22/12,0)</f>
        <v>0</v>
      </c>
      <c r="G10123" s="29">
        <f ca="1">IF(E10123&gt;0,(IFERROR(-PMT(Calculator!$G$22/12,Calculator!$G$23*12,Calculator!$G$20),0))-F10123,0)</f>
        <v>0</v>
      </c>
      <c r="H10123" s="29">
        <f t="shared" ca="1" si="636"/>
        <v>0</v>
      </c>
      <c r="I10123" s="29">
        <f t="shared" ca="1" si="634"/>
        <v>0</v>
      </c>
      <c r="J10123" s="30">
        <f>Calculator!$G$40</f>
        <v>6.5000000000000002E-2</v>
      </c>
      <c r="K10123" s="29">
        <f ca="1">IF(C10123&gt;=Calculator!$G$27,IF(DAY($C10123)=1,Calculator!$G$34/2,IF(DAY($C10123)=15,Calculator!$G$34/2,0)),0)</f>
        <v>0</v>
      </c>
      <c r="L10123" s="29">
        <f ca="1">IF(DAY($C10123)=28,IF(H10123=0,0,Calculator!$G$35),0)</f>
        <v>0</v>
      </c>
      <c r="M10123" s="29">
        <f ca="1">IF(I10123&gt;0,IF(DAY($C10123)=1,SUM(INDIRECT("I"&amp;(ROW(C10122)-DAY(C10122))):I10122),0),0)</f>
        <v>0</v>
      </c>
      <c r="N10123" s="29">
        <f ca="1">IF(C10123&lt;Calculator!$G$27,0,IF(C10123=Calculator!$G$27,Calculator!$G$39,IF(H10123-K10123&lt;=0,IF(D10123&gt;Calculator!$G$39,IF(H10123-K10123+E10123+L10123+M10123+Calculator!$G$39&gt;Calculator!$G$39,Calculator!$G$39-(H10123+E10123+L10123+M10123-K10123),Calculator!$G$39),D10123),0)))</f>
        <v>0</v>
      </c>
    </row>
    <row r="10124" spans="1:14" ht="15.75" thickBot="1">
      <c r="A10124" s="33" t="str">
        <f ca="1">IF(C10124=Calculator!$H$27,"F",IF(Daily!D10124+Daily!H10124=0,IF(D10123+H10123&gt;0,"L",""),""))</f>
        <v/>
      </c>
      <c r="B10124" s="34">
        <v>10123</v>
      </c>
      <c r="C10124" s="19">
        <f t="shared" ca="1" si="633"/>
        <v>56053</v>
      </c>
      <c r="D10124" s="29">
        <f t="shared" ca="1" si="635"/>
        <v>0</v>
      </c>
      <c r="E10124" s="29">
        <f ca="1">IF(C10124&lt;Calculator!$D$26,0,IF(DAY($C10124)=1,IF(D10124-Calculator!$G$24&gt;0,Calculator!$G$24,D10124),0))</f>
        <v>0</v>
      </c>
      <c r="F10124" s="29">
        <f ca="1">IF(E10124&gt;0,D10124*Calculator!$G$22/12,0)</f>
        <v>0</v>
      </c>
      <c r="G10124" s="29">
        <f ca="1">IF(E10124&gt;0,(IFERROR(-PMT(Calculator!$G$22/12,Calculator!$G$23*12,Calculator!$G$20),0))-F10124,0)</f>
        <v>0</v>
      </c>
      <c r="H10124" s="29">
        <f t="shared" ca="1" si="636"/>
        <v>0</v>
      </c>
      <c r="I10124" s="29">
        <f t="shared" ca="1" si="634"/>
        <v>0</v>
      </c>
      <c r="J10124" s="30">
        <f>Calculator!$G$40</f>
        <v>6.5000000000000002E-2</v>
      </c>
      <c r="K10124" s="29">
        <f ca="1">IF(C10124&gt;=Calculator!$G$27,IF(DAY($C10124)=1,Calculator!$G$34/2,IF(DAY($C10124)=15,Calculator!$G$34/2,0)),0)</f>
        <v>0</v>
      </c>
      <c r="L10124" s="29">
        <f ca="1">IF(DAY($C10124)=28,IF(H10124=0,0,Calculator!$G$35),0)</f>
        <v>0</v>
      </c>
      <c r="M10124" s="29">
        <f ca="1">IF(I10124&gt;0,IF(DAY($C10124)=1,SUM(INDIRECT("I"&amp;(ROW(C10123)-DAY(C10123))):I10123),0),0)</f>
        <v>0</v>
      </c>
      <c r="N10124" s="29">
        <f ca="1">IF(C10124&lt;Calculator!$G$27,0,IF(C10124=Calculator!$G$27,Calculator!$G$39,IF(H10124-K10124&lt;=0,IF(D10124&gt;Calculator!$G$39,IF(H10124-K10124+E10124+L10124+M10124+Calculator!$G$39&gt;Calculator!$G$39,Calculator!$G$39-(H10124+E10124+L10124+M10124-K10124),Calculator!$G$39),D10124),0)))</f>
        <v>0</v>
      </c>
    </row>
    <row r="10125" spans="1:14" ht="15.75" thickBot="1">
      <c r="A10125" s="33" t="str">
        <f ca="1">IF(C10125=Calculator!$H$27,"F",IF(Daily!D10125+Daily!H10125=0,IF(D10124+H10124&gt;0,"L",""),""))</f>
        <v/>
      </c>
      <c r="B10125" s="34">
        <v>10124</v>
      </c>
      <c r="C10125" s="19">
        <f t="shared" ca="1" si="633"/>
        <v>56054</v>
      </c>
      <c r="D10125" s="29">
        <f t="shared" ca="1" si="635"/>
        <v>0</v>
      </c>
      <c r="E10125" s="29">
        <f ca="1">IF(C10125&lt;Calculator!$D$26,0,IF(DAY($C10125)=1,IF(D10125-Calculator!$G$24&gt;0,Calculator!$G$24,D10125),0))</f>
        <v>0</v>
      </c>
      <c r="F10125" s="29">
        <f ca="1">IF(E10125&gt;0,D10125*Calculator!$G$22/12,0)</f>
        <v>0</v>
      </c>
      <c r="G10125" s="29">
        <f ca="1">IF(E10125&gt;0,(IFERROR(-PMT(Calculator!$G$22/12,Calculator!$G$23*12,Calculator!$G$20),0))-F10125,0)</f>
        <v>0</v>
      </c>
      <c r="H10125" s="29">
        <f t="shared" ca="1" si="636"/>
        <v>0</v>
      </c>
      <c r="I10125" s="29">
        <f t="shared" ca="1" si="634"/>
        <v>0</v>
      </c>
      <c r="J10125" s="30">
        <f>Calculator!$G$40</f>
        <v>6.5000000000000002E-2</v>
      </c>
      <c r="K10125" s="29">
        <f ca="1">IF(C10125&gt;=Calculator!$G$27,IF(DAY($C10125)=1,Calculator!$G$34/2,IF(DAY($C10125)=15,Calculator!$G$34/2,0)),0)</f>
        <v>0</v>
      </c>
      <c r="L10125" s="29">
        <f ca="1">IF(DAY($C10125)=28,IF(H10125=0,0,Calculator!$G$35),0)</f>
        <v>0</v>
      </c>
      <c r="M10125" s="29">
        <f ca="1">IF(I10125&gt;0,IF(DAY($C10125)=1,SUM(INDIRECT("I"&amp;(ROW(C10124)-DAY(C10124))):I10124),0),0)</f>
        <v>0</v>
      </c>
      <c r="N10125" s="29">
        <f ca="1">IF(C10125&lt;Calculator!$G$27,0,IF(C10125=Calculator!$G$27,Calculator!$G$39,IF(H10125-K10125&lt;=0,IF(D10125&gt;Calculator!$G$39,IF(H10125-K10125+E10125+L10125+M10125+Calculator!$G$39&gt;Calculator!$G$39,Calculator!$G$39-(H10125+E10125+L10125+M10125-K10125),Calculator!$G$39),D10125),0)))</f>
        <v>0</v>
      </c>
    </row>
    <row r="10126" spans="1:14" ht="15.75" thickBot="1">
      <c r="A10126" s="33" t="str">
        <f ca="1">IF(C10126=Calculator!$H$27,"F",IF(Daily!D10126+Daily!H10126=0,IF(D10125+H10125&gt;0,"L",""),""))</f>
        <v/>
      </c>
      <c r="B10126" s="34">
        <v>10125</v>
      </c>
      <c r="C10126" s="19">
        <f t="shared" ca="1" si="633"/>
        <v>56055</v>
      </c>
      <c r="D10126" s="29">
        <f t="shared" ca="1" si="635"/>
        <v>0</v>
      </c>
      <c r="E10126" s="29">
        <f ca="1">IF(C10126&lt;Calculator!$D$26,0,IF(DAY($C10126)=1,IF(D10126-Calculator!$G$24&gt;0,Calculator!$G$24,D10126),0))</f>
        <v>0</v>
      </c>
      <c r="F10126" s="29">
        <f ca="1">IF(E10126&gt;0,D10126*Calculator!$G$22/12,0)</f>
        <v>0</v>
      </c>
      <c r="G10126" s="29">
        <f ca="1">IF(E10126&gt;0,(IFERROR(-PMT(Calculator!$G$22/12,Calculator!$G$23*12,Calculator!$G$20),0))-F10126,0)</f>
        <v>0</v>
      </c>
      <c r="H10126" s="29">
        <f t="shared" ca="1" si="636"/>
        <v>0</v>
      </c>
      <c r="I10126" s="29">
        <f t="shared" ca="1" si="634"/>
        <v>0</v>
      </c>
      <c r="J10126" s="30">
        <f>Calculator!$G$40</f>
        <v>6.5000000000000002E-2</v>
      </c>
      <c r="K10126" s="29">
        <f ca="1">IF(C10126&gt;=Calculator!$G$27,IF(DAY($C10126)=1,Calculator!$G$34/2,IF(DAY($C10126)=15,Calculator!$G$34/2,0)),0)</f>
        <v>0</v>
      </c>
      <c r="L10126" s="29">
        <f ca="1">IF(DAY($C10126)=28,IF(H10126=0,0,Calculator!$G$35),0)</f>
        <v>0</v>
      </c>
      <c r="M10126" s="29">
        <f ca="1">IF(I10126&gt;0,IF(DAY($C10126)=1,SUM(INDIRECT("I"&amp;(ROW(C10125)-DAY(C10125))):I10125),0),0)</f>
        <v>0</v>
      </c>
      <c r="N10126" s="29">
        <f ca="1">IF(C10126&lt;Calculator!$G$27,0,IF(C10126=Calculator!$G$27,Calculator!$G$39,IF(H10126-K10126&lt;=0,IF(D10126&gt;Calculator!$G$39,IF(H10126-K10126+E10126+L10126+M10126+Calculator!$G$39&gt;Calculator!$G$39,Calculator!$G$39-(H10126+E10126+L10126+M10126-K10126),Calculator!$G$39),D10126),0)))</f>
        <v>0</v>
      </c>
    </row>
    <row r="10127" spans="1:14" ht="15.75" thickBot="1">
      <c r="A10127" s="33" t="str">
        <f ca="1">IF(C10127=Calculator!$H$27,"F",IF(Daily!D10127+Daily!H10127=0,IF(D10126+H10126&gt;0,"L",""),""))</f>
        <v/>
      </c>
      <c r="B10127" s="34">
        <v>10126</v>
      </c>
      <c r="C10127" s="19">
        <f t="shared" ca="1" si="633"/>
        <v>56056</v>
      </c>
      <c r="D10127" s="29">
        <f t="shared" ca="1" si="635"/>
        <v>0</v>
      </c>
      <c r="E10127" s="29">
        <f ca="1">IF(C10127&lt;Calculator!$D$26,0,IF(DAY($C10127)=1,IF(D10127-Calculator!$G$24&gt;0,Calculator!$G$24,D10127),0))</f>
        <v>0</v>
      </c>
      <c r="F10127" s="29">
        <f ca="1">IF(E10127&gt;0,D10127*Calculator!$G$22/12,0)</f>
        <v>0</v>
      </c>
      <c r="G10127" s="29">
        <f ca="1">IF(E10127&gt;0,(IFERROR(-PMT(Calculator!$G$22/12,Calculator!$G$23*12,Calculator!$G$20),0))-F10127,0)</f>
        <v>0</v>
      </c>
      <c r="H10127" s="29">
        <f t="shared" ca="1" si="636"/>
        <v>0</v>
      </c>
      <c r="I10127" s="29">
        <f t="shared" ca="1" si="634"/>
        <v>0</v>
      </c>
      <c r="J10127" s="30">
        <f>Calculator!$G$40</f>
        <v>6.5000000000000002E-2</v>
      </c>
      <c r="K10127" s="29">
        <f ca="1">IF(C10127&gt;=Calculator!$G$27,IF(DAY($C10127)=1,Calculator!$G$34/2,IF(DAY($C10127)=15,Calculator!$G$34/2,0)),0)</f>
        <v>0</v>
      </c>
      <c r="L10127" s="29">
        <f ca="1">IF(DAY($C10127)=28,IF(H10127=0,0,Calculator!$G$35),0)</f>
        <v>0</v>
      </c>
      <c r="M10127" s="29">
        <f ca="1">IF(I10127&gt;0,IF(DAY($C10127)=1,SUM(INDIRECT("I"&amp;(ROW(C10126)-DAY(C10126))):I10126),0),0)</f>
        <v>0</v>
      </c>
      <c r="N10127" s="29">
        <f ca="1">IF(C10127&lt;Calculator!$G$27,0,IF(C10127=Calculator!$G$27,Calculator!$G$39,IF(H10127-K10127&lt;=0,IF(D10127&gt;Calculator!$G$39,IF(H10127-K10127+E10127+L10127+M10127+Calculator!$G$39&gt;Calculator!$G$39,Calculator!$G$39-(H10127+E10127+L10127+M10127-K10127),Calculator!$G$39),D10127),0)))</f>
        <v>0</v>
      </c>
    </row>
    <row r="10128" spans="1:14" ht="15.75" thickBot="1">
      <c r="A10128" s="33" t="str">
        <f ca="1">IF(C10128=Calculator!$H$27,"F",IF(Daily!D10128+Daily!H10128=0,IF(D10127+H10127&gt;0,"L",""),""))</f>
        <v/>
      </c>
      <c r="B10128" s="34">
        <v>10127</v>
      </c>
      <c r="C10128" s="19">
        <f t="shared" ca="1" si="633"/>
        <v>56057</v>
      </c>
      <c r="D10128" s="29">
        <f t="shared" ca="1" si="635"/>
        <v>0</v>
      </c>
      <c r="E10128" s="29">
        <f ca="1">IF(C10128&lt;Calculator!$D$26,0,IF(DAY($C10128)=1,IF(D10128-Calculator!$G$24&gt;0,Calculator!$G$24,D10128),0))</f>
        <v>0</v>
      </c>
      <c r="F10128" s="29">
        <f ca="1">IF(E10128&gt;0,D10128*Calculator!$G$22/12,0)</f>
        <v>0</v>
      </c>
      <c r="G10128" s="29">
        <f ca="1">IF(E10128&gt;0,(IFERROR(-PMT(Calculator!$G$22/12,Calculator!$G$23*12,Calculator!$G$20),0))-F10128,0)</f>
        <v>0</v>
      </c>
      <c r="H10128" s="29">
        <f t="shared" ca="1" si="636"/>
        <v>0</v>
      </c>
      <c r="I10128" s="29">
        <f t="shared" ca="1" si="634"/>
        <v>0</v>
      </c>
      <c r="J10128" s="30">
        <f>Calculator!$G$40</f>
        <v>6.5000000000000002E-2</v>
      </c>
      <c r="K10128" s="29">
        <f ca="1">IF(C10128&gt;=Calculator!$G$27,IF(DAY($C10128)=1,Calculator!$G$34/2,IF(DAY($C10128)=15,Calculator!$G$34/2,0)),0)</f>
        <v>0</v>
      </c>
      <c r="L10128" s="29">
        <f ca="1">IF(DAY($C10128)=28,IF(H10128=0,0,Calculator!$G$35),0)</f>
        <v>0</v>
      </c>
      <c r="M10128" s="29">
        <f ca="1">IF(I10128&gt;0,IF(DAY($C10128)=1,SUM(INDIRECT("I"&amp;(ROW(C10127)-DAY(C10127))):I10127),0),0)</f>
        <v>0</v>
      </c>
      <c r="N10128" s="29">
        <f ca="1">IF(C10128&lt;Calculator!$G$27,0,IF(C10128=Calculator!$G$27,Calculator!$G$39,IF(H10128-K10128&lt;=0,IF(D10128&gt;Calculator!$G$39,IF(H10128-K10128+E10128+L10128+M10128+Calculator!$G$39&gt;Calculator!$G$39,Calculator!$G$39-(H10128+E10128+L10128+M10128-K10128),Calculator!$G$39),D10128),0)))</f>
        <v>0</v>
      </c>
    </row>
    <row r="10129" spans="1:14" ht="15.75" thickBot="1">
      <c r="A10129" s="33" t="str">
        <f ca="1">IF(C10129=Calculator!$H$27,"F",IF(Daily!D10129+Daily!H10129=0,IF(D10128+H10128&gt;0,"L",""),""))</f>
        <v/>
      </c>
      <c r="B10129" s="34">
        <v>10128</v>
      </c>
      <c r="C10129" s="19">
        <f t="shared" ca="1" si="633"/>
        <v>56058</v>
      </c>
      <c r="D10129" s="29">
        <f t="shared" ca="1" si="635"/>
        <v>0</v>
      </c>
      <c r="E10129" s="29">
        <f ca="1">IF(C10129&lt;Calculator!$D$26,0,IF(DAY($C10129)=1,IF(D10129-Calculator!$G$24&gt;0,Calculator!$G$24,D10129),0))</f>
        <v>0</v>
      </c>
      <c r="F10129" s="29">
        <f ca="1">IF(E10129&gt;0,D10129*Calculator!$G$22/12,0)</f>
        <v>0</v>
      </c>
      <c r="G10129" s="29">
        <f ca="1">IF(E10129&gt;0,(IFERROR(-PMT(Calculator!$G$22/12,Calculator!$G$23*12,Calculator!$G$20),0))-F10129,0)</f>
        <v>0</v>
      </c>
      <c r="H10129" s="29">
        <f t="shared" ca="1" si="636"/>
        <v>0</v>
      </c>
      <c r="I10129" s="29">
        <f t="shared" ca="1" si="634"/>
        <v>0</v>
      </c>
      <c r="J10129" s="30">
        <f>Calculator!$G$40</f>
        <v>6.5000000000000002E-2</v>
      </c>
      <c r="K10129" s="29">
        <f ca="1">IF(C10129&gt;=Calculator!$G$27,IF(DAY($C10129)=1,Calculator!$G$34/2,IF(DAY($C10129)=15,Calculator!$G$34/2,0)),0)</f>
        <v>0</v>
      </c>
      <c r="L10129" s="29">
        <f ca="1">IF(DAY($C10129)=28,IF(H10129=0,0,Calculator!$G$35),0)</f>
        <v>0</v>
      </c>
      <c r="M10129" s="29">
        <f ca="1">IF(I10129&gt;0,IF(DAY($C10129)=1,SUM(INDIRECT("I"&amp;(ROW(C10128)-DAY(C10128))):I10128),0),0)</f>
        <v>0</v>
      </c>
      <c r="N10129" s="29">
        <f ca="1">IF(C10129&lt;Calculator!$G$27,0,IF(C10129=Calculator!$G$27,Calculator!$G$39,IF(H10129-K10129&lt;=0,IF(D10129&gt;Calculator!$G$39,IF(H10129-K10129+E10129+L10129+M10129+Calculator!$G$39&gt;Calculator!$G$39,Calculator!$G$39-(H10129+E10129+L10129+M10129-K10129),Calculator!$G$39),D10129),0)))</f>
        <v>0</v>
      </c>
    </row>
    <row r="10130" spans="1:14" ht="15.75" thickBot="1">
      <c r="A10130" s="33" t="str">
        <f ca="1">IF(C10130=Calculator!$H$27,"F",IF(Daily!D10130+Daily!H10130=0,IF(D10129+H10129&gt;0,"L",""),""))</f>
        <v/>
      </c>
      <c r="B10130" s="34">
        <v>10129</v>
      </c>
      <c r="C10130" s="19">
        <f t="shared" ca="1" si="633"/>
        <v>56059</v>
      </c>
      <c r="D10130" s="29">
        <f t="shared" ca="1" si="635"/>
        <v>0</v>
      </c>
      <c r="E10130" s="29">
        <f ca="1">IF(C10130&lt;Calculator!$D$26,0,IF(DAY($C10130)=1,IF(D10130-Calculator!$G$24&gt;0,Calculator!$G$24,D10130),0))</f>
        <v>0</v>
      </c>
      <c r="F10130" s="29">
        <f ca="1">IF(E10130&gt;0,D10130*Calculator!$G$22/12,0)</f>
        <v>0</v>
      </c>
      <c r="G10130" s="29">
        <f ca="1">IF(E10130&gt;0,(IFERROR(-PMT(Calculator!$G$22/12,Calculator!$G$23*12,Calculator!$G$20),0))-F10130,0)</f>
        <v>0</v>
      </c>
      <c r="H10130" s="29">
        <f t="shared" ca="1" si="636"/>
        <v>0</v>
      </c>
      <c r="I10130" s="29">
        <f t="shared" ca="1" si="634"/>
        <v>0</v>
      </c>
      <c r="J10130" s="30">
        <f>Calculator!$G$40</f>
        <v>6.5000000000000002E-2</v>
      </c>
      <c r="K10130" s="29">
        <f ca="1">IF(C10130&gt;=Calculator!$G$27,IF(DAY($C10130)=1,Calculator!$G$34/2,IF(DAY($C10130)=15,Calculator!$G$34/2,0)),0)</f>
        <v>0</v>
      </c>
      <c r="L10130" s="29">
        <f ca="1">IF(DAY($C10130)=28,IF(H10130=0,0,Calculator!$G$35),0)</f>
        <v>0</v>
      </c>
      <c r="M10130" s="29">
        <f ca="1">IF(I10130&gt;0,IF(DAY($C10130)=1,SUM(INDIRECT("I"&amp;(ROW(C10129)-DAY(C10129))):I10129),0),0)</f>
        <v>0</v>
      </c>
      <c r="N10130" s="29">
        <f ca="1">IF(C10130&lt;Calculator!$G$27,0,IF(C10130=Calculator!$G$27,Calculator!$G$39,IF(H10130-K10130&lt;=0,IF(D10130&gt;Calculator!$G$39,IF(H10130-K10130+E10130+L10130+M10130+Calculator!$G$39&gt;Calculator!$G$39,Calculator!$G$39-(H10130+E10130+L10130+M10130-K10130),Calculator!$G$39),D10130),0)))</f>
        <v>0</v>
      </c>
    </row>
    <row r="10131" spans="1:14" ht="15.75" thickBot="1">
      <c r="A10131" s="33" t="str">
        <f ca="1">IF(C10131=Calculator!$H$27,"F",IF(Daily!D10131+Daily!H10131=0,IF(D10130+H10130&gt;0,"L",""),""))</f>
        <v/>
      </c>
      <c r="B10131" s="34">
        <v>10130</v>
      </c>
      <c r="C10131" s="19">
        <f t="shared" ca="1" si="633"/>
        <v>56060</v>
      </c>
      <c r="D10131" s="29">
        <f t="shared" ca="1" si="635"/>
        <v>0</v>
      </c>
      <c r="E10131" s="29">
        <f ca="1">IF(C10131&lt;Calculator!$D$26,0,IF(DAY($C10131)=1,IF(D10131-Calculator!$G$24&gt;0,Calculator!$G$24,D10131),0))</f>
        <v>0</v>
      </c>
      <c r="F10131" s="29">
        <f ca="1">IF(E10131&gt;0,D10131*Calculator!$G$22/12,0)</f>
        <v>0</v>
      </c>
      <c r="G10131" s="29">
        <f ca="1">IF(E10131&gt;0,(IFERROR(-PMT(Calculator!$G$22/12,Calculator!$G$23*12,Calculator!$G$20),0))-F10131,0)</f>
        <v>0</v>
      </c>
      <c r="H10131" s="29">
        <f t="shared" ca="1" si="636"/>
        <v>0</v>
      </c>
      <c r="I10131" s="29">
        <f t="shared" ca="1" si="634"/>
        <v>0</v>
      </c>
      <c r="J10131" s="30">
        <f>Calculator!$G$40</f>
        <v>6.5000000000000002E-2</v>
      </c>
      <c r="K10131" s="29">
        <f ca="1">IF(C10131&gt;=Calculator!$G$27,IF(DAY($C10131)=1,Calculator!$G$34/2,IF(DAY($C10131)=15,Calculator!$G$34/2,0)),0)</f>
        <v>0</v>
      </c>
      <c r="L10131" s="29">
        <f ca="1">IF(DAY($C10131)=28,IF(H10131=0,0,Calculator!$G$35),0)</f>
        <v>0</v>
      </c>
      <c r="M10131" s="29">
        <f ca="1">IF(I10131&gt;0,IF(DAY($C10131)=1,SUM(INDIRECT("I"&amp;(ROW(C10130)-DAY(C10130))):I10130),0),0)</f>
        <v>0</v>
      </c>
      <c r="N10131" s="29">
        <f ca="1">IF(C10131&lt;Calculator!$G$27,0,IF(C10131=Calculator!$G$27,Calculator!$G$39,IF(H10131-K10131&lt;=0,IF(D10131&gt;Calculator!$G$39,IF(H10131-K10131+E10131+L10131+M10131+Calculator!$G$39&gt;Calculator!$G$39,Calculator!$G$39-(H10131+E10131+L10131+M10131-K10131),Calculator!$G$39),D10131),0)))</f>
        <v>0</v>
      </c>
    </row>
    <row r="10132" spans="1:14" ht="15.75" thickBot="1">
      <c r="A10132" s="33" t="str">
        <f ca="1">IF(C10132=Calculator!$H$27,"F",IF(Daily!D10132+Daily!H10132=0,IF(D10131+H10131&gt;0,"L",""),""))</f>
        <v/>
      </c>
      <c r="B10132" s="34">
        <v>10131</v>
      </c>
      <c r="C10132" s="19">
        <f t="shared" ca="1" si="633"/>
        <v>56061</v>
      </c>
      <c r="D10132" s="29">
        <f t="shared" ca="1" si="635"/>
        <v>0</v>
      </c>
      <c r="E10132" s="29">
        <f ca="1">IF(C10132&lt;Calculator!$D$26,0,IF(DAY($C10132)=1,IF(D10132-Calculator!$G$24&gt;0,Calculator!$G$24,D10132),0))</f>
        <v>0</v>
      </c>
      <c r="F10132" s="29">
        <f ca="1">IF(E10132&gt;0,D10132*Calculator!$G$22/12,0)</f>
        <v>0</v>
      </c>
      <c r="G10132" s="29">
        <f ca="1">IF(E10132&gt;0,(IFERROR(-PMT(Calculator!$G$22/12,Calculator!$G$23*12,Calculator!$G$20),0))-F10132,0)</f>
        <v>0</v>
      </c>
      <c r="H10132" s="29">
        <f t="shared" ca="1" si="636"/>
        <v>0</v>
      </c>
      <c r="I10132" s="29">
        <f t="shared" ca="1" si="634"/>
        <v>0</v>
      </c>
      <c r="J10132" s="30">
        <f>Calculator!$G$40</f>
        <v>6.5000000000000002E-2</v>
      </c>
      <c r="K10132" s="29">
        <f ca="1">IF(C10132&gt;=Calculator!$G$27,IF(DAY($C10132)=1,Calculator!$G$34/2,IF(DAY($C10132)=15,Calculator!$G$34/2,0)),0)</f>
        <v>0</v>
      </c>
      <c r="L10132" s="29">
        <f ca="1">IF(DAY($C10132)=28,IF(H10132=0,0,Calculator!$G$35),0)</f>
        <v>0</v>
      </c>
      <c r="M10132" s="29">
        <f ca="1">IF(I10132&gt;0,IF(DAY($C10132)=1,SUM(INDIRECT("I"&amp;(ROW(C10131)-DAY(C10131))):I10131),0),0)</f>
        <v>0</v>
      </c>
      <c r="N10132" s="29">
        <f ca="1">IF(C10132&lt;Calculator!$G$27,0,IF(C10132=Calculator!$G$27,Calculator!$G$39,IF(H10132-K10132&lt;=0,IF(D10132&gt;Calculator!$G$39,IF(H10132-K10132+E10132+L10132+M10132+Calculator!$G$39&gt;Calculator!$G$39,Calculator!$G$39-(H10132+E10132+L10132+M10132-K10132),Calculator!$G$39),D10132),0)))</f>
        <v>0</v>
      </c>
    </row>
    <row r="10133" spans="1:14" ht="15.75" thickBot="1">
      <c r="A10133" s="33" t="str">
        <f ca="1">IF(C10133=Calculator!$H$27,"F",IF(Daily!D10133+Daily!H10133=0,IF(D10132+H10132&gt;0,"L",""),""))</f>
        <v/>
      </c>
      <c r="B10133" s="34">
        <v>10132</v>
      </c>
      <c r="C10133" s="19">
        <f t="shared" ca="1" si="633"/>
        <v>56062</v>
      </c>
      <c r="D10133" s="29">
        <f t="shared" ca="1" si="635"/>
        <v>0</v>
      </c>
      <c r="E10133" s="29">
        <f ca="1">IF(C10133&lt;Calculator!$D$26,0,IF(DAY($C10133)=1,IF(D10133-Calculator!$G$24&gt;0,Calculator!$G$24,D10133),0))</f>
        <v>0</v>
      </c>
      <c r="F10133" s="29">
        <f ca="1">IF(E10133&gt;0,D10133*Calculator!$G$22/12,0)</f>
        <v>0</v>
      </c>
      <c r="G10133" s="29">
        <f ca="1">IF(E10133&gt;0,(IFERROR(-PMT(Calculator!$G$22/12,Calculator!$G$23*12,Calculator!$G$20),0))-F10133,0)</f>
        <v>0</v>
      </c>
      <c r="H10133" s="29">
        <f t="shared" ca="1" si="636"/>
        <v>0</v>
      </c>
      <c r="I10133" s="29">
        <f t="shared" ca="1" si="634"/>
        <v>0</v>
      </c>
      <c r="J10133" s="30">
        <f>Calculator!$G$40</f>
        <v>6.5000000000000002E-2</v>
      </c>
      <c r="K10133" s="29">
        <f ca="1">IF(C10133&gt;=Calculator!$G$27,IF(DAY($C10133)=1,Calculator!$G$34/2,IF(DAY($C10133)=15,Calculator!$G$34/2,0)),0)</f>
        <v>0</v>
      </c>
      <c r="L10133" s="29">
        <f ca="1">IF(DAY($C10133)=28,IF(H10133=0,0,Calculator!$G$35),0)</f>
        <v>0</v>
      </c>
      <c r="M10133" s="29">
        <f ca="1">IF(I10133&gt;0,IF(DAY($C10133)=1,SUM(INDIRECT("I"&amp;(ROW(C10132)-DAY(C10132))):I10132),0),0)</f>
        <v>0</v>
      </c>
      <c r="N10133" s="29">
        <f ca="1">IF(C10133&lt;Calculator!$G$27,0,IF(C10133=Calculator!$G$27,Calculator!$G$39,IF(H10133-K10133&lt;=0,IF(D10133&gt;Calculator!$G$39,IF(H10133-K10133+E10133+L10133+M10133+Calculator!$G$39&gt;Calculator!$G$39,Calculator!$G$39-(H10133+E10133+L10133+M10133-K10133),Calculator!$G$39),D10133),0)))</f>
        <v>0</v>
      </c>
    </row>
    <row r="10134" spans="1:14" ht="15.75" thickBot="1">
      <c r="A10134" s="33" t="str">
        <f ca="1">IF(C10134=Calculator!$H$27,"F",IF(Daily!D10134+Daily!H10134=0,IF(D10133+H10133&gt;0,"L",""),""))</f>
        <v/>
      </c>
      <c r="B10134" s="34">
        <v>10133</v>
      </c>
      <c r="C10134" s="19">
        <f t="shared" ca="1" si="633"/>
        <v>56063</v>
      </c>
      <c r="D10134" s="29">
        <f t="shared" ca="1" si="635"/>
        <v>0</v>
      </c>
      <c r="E10134" s="29">
        <f ca="1">IF(C10134&lt;Calculator!$D$26,0,IF(DAY($C10134)=1,IF(D10134-Calculator!$G$24&gt;0,Calculator!$G$24,D10134),0))</f>
        <v>0</v>
      </c>
      <c r="F10134" s="29">
        <f ca="1">IF(E10134&gt;0,D10134*Calculator!$G$22/12,0)</f>
        <v>0</v>
      </c>
      <c r="G10134" s="29">
        <f ca="1">IF(E10134&gt;0,(IFERROR(-PMT(Calculator!$G$22/12,Calculator!$G$23*12,Calculator!$G$20),0))-F10134,0)</f>
        <v>0</v>
      </c>
      <c r="H10134" s="29">
        <f t="shared" ca="1" si="636"/>
        <v>0</v>
      </c>
      <c r="I10134" s="29">
        <f t="shared" ca="1" si="634"/>
        <v>0</v>
      </c>
      <c r="J10134" s="30">
        <f>Calculator!$G$40</f>
        <v>6.5000000000000002E-2</v>
      </c>
      <c r="K10134" s="29">
        <f ca="1">IF(C10134&gt;=Calculator!$G$27,IF(DAY($C10134)=1,Calculator!$G$34/2,IF(DAY($C10134)=15,Calculator!$G$34/2,0)),0)</f>
        <v>0</v>
      </c>
      <c r="L10134" s="29">
        <f ca="1">IF(DAY($C10134)=28,IF(H10134=0,0,Calculator!$G$35),0)</f>
        <v>0</v>
      </c>
      <c r="M10134" s="29">
        <f ca="1">IF(I10134&gt;0,IF(DAY($C10134)=1,SUM(INDIRECT("I"&amp;(ROW(C10133)-DAY(C10133))):I10133),0),0)</f>
        <v>0</v>
      </c>
      <c r="N10134" s="29">
        <f ca="1">IF(C10134&lt;Calculator!$G$27,0,IF(C10134=Calculator!$G$27,Calculator!$G$39,IF(H10134-K10134&lt;=0,IF(D10134&gt;Calculator!$G$39,IF(H10134-K10134+E10134+L10134+M10134+Calculator!$G$39&gt;Calculator!$G$39,Calculator!$G$39-(H10134+E10134+L10134+M10134-K10134),Calculator!$G$39),D10134),0)))</f>
        <v>0</v>
      </c>
    </row>
    <row r="10135" spans="1:14" ht="15.75" thickBot="1">
      <c r="A10135" s="33" t="str">
        <f ca="1">IF(C10135=Calculator!$H$27,"F",IF(Daily!D10135+Daily!H10135=0,IF(D10134+H10134&gt;0,"L",""),""))</f>
        <v/>
      </c>
      <c r="B10135" s="34">
        <v>10134</v>
      </c>
      <c r="C10135" s="19">
        <f t="shared" ca="1" si="633"/>
        <v>56064</v>
      </c>
      <c r="D10135" s="29">
        <f t="shared" ca="1" si="635"/>
        <v>0</v>
      </c>
      <c r="E10135" s="29">
        <f ca="1">IF(C10135&lt;Calculator!$D$26,0,IF(DAY($C10135)=1,IF(D10135-Calculator!$G$24&gt;0,Calculator!$G$24,D10135),0))</f>
        <v>0</v>
      </c>
      <c r="F10135" s="29">
        <f ca="1">IF(E10135&gt;0,D10135*Calculator!$G$22/12,0)</f>
        <v>0</v>
      </c>
      <c r="G10135" s="29">
        <f ca="1">IF(E10135&gt;0,(IFERROR(-PMT(Calculator!$G$22/12,Calculator!$G$23*12,Calculator!$G$20),0))-F10135,0)</f>
        <v>0</v>
      </c>
      <c r="H10135" s="29">
        <f t="shared" ca="1" si="636"/>
        <v>0</v>
      </c>
      <c r="I10135" s="29">
        <f t="shared" ca="1" si="634"/>
        <v>0</v>
      </c>
      <c r="J10135" s="30">
        <f>Calculator!$G$40</f>
        <v>6.5000000000000002E-2</v>
      </c>
      <c r="K10135" s="29">
        <f ca="1">IF(C10135&gt;=Calculator!$G$27,IF(DAY($C10135)=1,Calculator!$G$34/2,IF(DAY($C10135)=15,Calculator!$G$34/2,0)),0)</f>
        <v>0</v>
      </c>
      <c r="L10135" s="29">
        <f ca="1">IF(DAY($C10135)=28,IF(H10135=0,0,Calculator!$G$35),0)</f>
        <v>0</v>
      </c>
      <c r="M10135" s="29">
        <f ca="1">IF(I10135&gt;0,IF(DAY($C10135)=1,SUM(INDIRECT("I"&amp;(ROW(C10134)-DAY(C10134))):I10134),0),0)</f>
        <v>0</v>
      </c>
      <c r="N10135" s="29">
        <f ca="1">IF(C10135&lt;Calculator!$G$27,0,IF(C10135=Calculator!$G$27,Calculator!$G$39,IF(H10135-K10135&lt;=0,IF(D10135&gt;Calculator!$G$39,IF(H10135-K10135+E10135+L10135+M10135+Calculator!$G$39&gt;Calculator!$G$39,Calculator!$G$39-(H10135+E10135+L10135+M10135-K10135),Calculator!$G$39),D10135),0)))</f>
        <v>0</v>
      </c>
    </row>
    <row r="10136" spans="1:14" ht="15.75" thickBot="1">
      <c r="A10136" s="33" t="str">
        <f ca="1">IF(C10136=Calculator!$H$27,"F",IF(Daily!D10136+Daily!H10136=0,IF(D10135+H10135&gt;0,"L",""),""))</f>
        <v/>
      </c>
      <c r="B10136" s="34">
        <v>10135</v>
      </c>
      <c r="C10136" s="19">
        <f t="shared" ca="1" si="633"/>
        <v>56065</v>
      </c>
      <c r="D10136" s="29">
        <f t="shared" ca="1" si="635"/>
        <v>0</v>
      </c>
      <c r="E10136" s="29">
        <f ca="1">IF(C10136&lt;Calculator!$D$26,0,IF(DAY($C10136)=1,IF(D10136-Calculator!$G$24&gt;0,Calculator!$G$24,D10136),0))</f>
        <v>0</v>
      </c>
      <c r="F10136" s="29">
        <f ca="1">IF(E10136&gt;0,D10136*Calculator!$G$22/12,0)</f>
        <v>0</v>
      </c>
      <c r="G10136" s="29">
        <f ca="1">IF(E10136&gt;0,(IFERROR(-PMT(Calculator!$G$22/12,Calculator!$G$23*12,Calculator!$G$20),0))-F10136,0)</f>
        <v>0</v>
      </c>
      <c r="H10136" s="29">
        <f t="shared" ca="1" si="636"/>
        <v>0</v>
      </c>
      <c r="I10136" s="29">
        <f t="shared" ca="1" si="634"/>
        <v>0</v>
      </c>
      <c r="J10136" s="30">
        <f>Calculator!$G$40</f>
        <v>6.5000000000000002E-2</v>
      </c>
      <c r="K10136" s="29">
        <f ca="1">IF(C10136&gt;=Calculator!$G$27,IF(DAY($C10136)=1,Calculator!$G$34/2,IF(DAY($C10136)=15,Calculator!$G$34/2,0)),0)</f>
        <v>0</v>
      </c>
      <c r="L10136" s="29">
        <f ca="1">IF(DAY($C10136)=28,IF(H10136=0,0,Calculator!$G$35),0)</f>
        <v>0</v>
      </c>
      <c r="M10136" s="29">
        <f ca="1">IF(I10136&gt;0,IF(DAY($C10136)=1,SUM(INDIRECT("I"&amp;(ROW(C10135)-DAY(C10135))):I10135),0),0)</f>
        <v>0</v>
      </c>
      <c r="N10136" s="29">
        <f ca="1">IF(C10136&lt;Calculator!$G$27,0,IF(C10136=Calculator!$G$27,Calculator!$G$39,IF(H10136-K10136&lt;=0,IF(D10136&gt;Calculator!$G$39,IF(H10136-K10136+E10136+L10136+M10136+Calculator!$G$39&gt;Calculator!$G$39,Calculator!$G$39-(H10136+E10136+L10136+M10136-K10136),Calculator!$G$39),D10136),0)))</f>
        <v>0</v>
      </c>
    </row>
    <row r="10137" spans="1:14" ht="15.75" thickBot="1">
      <c r="A10137" s="33" t="str">
        <f ca="1">IF(C10137=Calculator!$H$27,"F",IF(Daily!D10137+Daily!H10137=0,IF(D10136+H10136&gt;0,"L",""),""))</f>
        <v/>
      </c>
      <c r="B10137" s="34">
        <v>10136</v>
      </c>
      <c r="C10137" s="19">
        <f t="shared" ca="1" si="633"/>
        <v>56066</v>
      </c>
      <c r="D10137" s="29">
        <f t="shared" ca="1" si="635"/>
        <v>0</v>
      </c>
      <c r="E10137" s="29">
        <f ca="1">IF(C10137&lt;Calculator!$D$26,0,IF(DAY($C10137)=1,IF(D10137-Calculator!$G$24&gt;0,Calculator!$G$24,D10137),0))</f>
        <v>0</v>
      </c>
      <c r="F10137" s="29">
        <f ca="1">IF(E10137&gt;0,D10137*Calculator!$G$22/12,0)</f>
        <v>0</v>
      </c>
      <c r="G10137" s="29">
        <f ca="1">IF(E10137&gt;0,(IFERROR(-PMT(Calculator!$G$22/12,Calculator!$G$23*12,Calculator!$G$20),0))-F10137,0)</f>
        <v>0</v>
      </c>
      <c r="H10137" s="29">
        <f t="shared" ca="1" si="636"/>
        <v>0</v>
      </c>
      <c r="I10137" s="29">
        <f t="shared" ca="1" si="634"/>
        <v>0</v>
      </c>
      <c r="J10137" s="30">
        <f>Calculator!$G$40</f>
        <v>6.5000000000000002E-2</v>
      </c>
      <c r="K10137" s="29">
        <f ca="1">IF(C10137&gt;=Calculator!$G$27,IF(DAY($C10137)=1,Calculator!$G$34/2,IF(DAY($C10137)=15,Calculator!$G$34/2,0)),0)</f>
        <v>4500</v>
      </c>
      <c r="L10137" s="29">
        <f ca="1">IF(DAY($C10137)=28,IF(H10137=0,0,Calculator!$G$35),0)</f>
        <v>0</v>
      </c>
      <c r="M10137" s="29">
        <f ca="1">IF(I10137&gt;0,IF(DAY($C10137)=1,SUM(INDIRECT("I"&amp;(ROW(C10136)-DAY(C10136))):I10136),0),0)</f>
        <v>0</v>
      </c>
      <c r="N10137" s="29">
        <f ca="1">IF(C10137&lt;Calculator!$G$27,0,IF(C10137=Calculator!$G$27,Calculator!$G$39,IF(H10137-K10137&lt;=0,IF(D10137&gt;Calculator!$G$39,IF(H10137-K10137+E10137+L10137+M10137+Calculator!$G$39&gt;Calculator!$G$39,Calculator!$G$39-(H10137+E10137+L10137+M10137-K10137),Calculator!$G$39),D10137),0)))</f>
        <v>0</v>
      </c>
    </row>
    <row r="10138" spans="1:14" ht="15.75" thickBot="1">
      <c r="A10138" s="33" t="str">
        <f ca="1">IF(C10138=Calculator!$H$27,"F",IF(Daily!D10138+Daily!H10138=0,IF(D10137+H10137&gt;0,"L",""),""))</f>
        <v/>
      </c>
      <c r="B10138" s="34">
        <v>10137</v>
      </c>
      <c r="C10138" s="19">
        <f t="shared" ca="1" si="633"/>
        <v>56067</v>
      </c>
      <c r="D10138" s="29">
        <f t="shared" ca="1" si="635"/>
        <v>0</v>
      </c>
      <c r="E10138" s="29">
        <f ca="1">IF(C10138&lt;Calculator!$D$26,0,IF(DAY($C10138)=1,IF(D10138-Calculator!$G$24&gt;0,Calculator!$G$24,D10138),0))</f>
        <v>0</v>
      </c>
      <c r="F10138" s="29">
        <f ca="1">IF(E10138&gt;0,D10138*Calculator!$G$22/12,0)</f>
        <v>0</v>
      </c>
      <c r="G10138" s="29">
        <f ca="1">IF(E10138&gt;0,(IFERROR(-PMT(Calculator!$G$22/12,Calculator!$G$23*12,Calculator!$G$20),0))-F10138,0)</f>
        <v>0</v>
      </c>
      <c r="H10138" s="29">
        <f t="shared" ca="1" si="636"/>
        <v>0</v>
      </c>
      <c r="I10138" s="29">
        <f t="shared" ca="1" si="634"/>
        <v>0</v>
      </c>
      <c r="J10138" s="30">
        <f>Calculator!$G$40</f>
        <v>6.5000000000000002E-2</v>
      </c>
      <c r="K10138" s="29">
        <f ca="1">IF(C10138&gt;=Calculator!$G$27,IF(DAY($C10138)=1,Calculator!$G$34/2,IF(DAY($C10138)=15,Calculator!$G$34/2,0)),0)</f>
        <v>0</v>
      </c>
      <c r="L10138" s="29">
        <f ca="1">IF(DAY($C10138)=28,IF(H10138=0,0,Calculator!$G$35),0)</f>
        <v>0</v>
      </c>
      <c r="M10138" s="29">
        <f ca="1">IF(I10138&gt;0,IF(DAY($C10138)=1,SUM(INDIRECT("I"&amp;(ROW(C10137)-DAY(C10137))):I10137),0),0)</f>
        <v>0</v>
      </c>
      <c r="N10138" s="29">
        <f ca="1">IF(C10138&lt;Calculator!$G$27,0,IF(C10138=Calculator!$G$27,Calculator!$G$39,IF(H10138-K10138&lt;=0,IF(D10138&gt;Calculator!$G$39,IF(H10138-K10138+E10138+L10138+M10138+Calculator!$G$39&gt;Calculator!$G$39,Calculator!$G$39-(H10138+E10138+L10138+M10138-K10138),Calculator!$G$39),D10138),0)))</f>
        <v>0</v>
      </c>
    </row>
    <row r="10139" spans="1:14" ht="15.75" thickBot="1">
      <c r="A10139" s="33" t="str">
        <f ca="1">IF(C10139=Calculator!$H$27,"F",IF(Daily!D10139+Daily!H10139=0,IF(D10138+H10138&gt;0,"L",""),""))</f>
        <v/>
      </c>
      <c r="B10139" s="34">
        <v>10138</v>
      </c>
      <c r="C10139" s="19">
        <f t="shared" ca="1" si="633"/>
        <v>56068</v>
      </c>
      <c r="D10139" s="29">
        <f t="shared" ca="1" si="635"/>
        <v>0</v>
      </c>
      <c r="E10139" s="29">
        <f ca="1">IF(C10139&lt;Calculator!$D$26,0,IF(DAY($C10139)=1,IF(D10139-Calculator!$G$24&gt;0,Calculator!$G$24,D10139),0))</f>
        <v>0</v>
      </c>
      <c r="F10139" s="29">
        <f ca="1">IF(E10139&gt;0,D10139*Calculator!$G$22/12,0)</f>
        <v>0</v>
      </c>
      <c r="G10139" s="29">
        <f ca="1">IF(E10139&gt;0,(IFERROR(-PMT(Calculator!$G$22/12,Calculator!$G$23*12,Calculator!$G$20),0))-F10139,0)</f>
        <v>0</v>
      </c>
      <c r="H10139" s="29">
        <f t="shared" ca="1" si="636"/>
        <v>0</v>
      </c>
      <c r="I10139" s="29">
        <f t="shared" ca="1" si="634"/>
        <v>0</v>
      </c>
      <c r="J10139" s="30">
        <f>Calculator!$G$40</f>
        <v>6.5000000000000002E-2</v>
      </c>
      <c r="K10139" s="29">
        <f ca="1">IF(C10139&gt;=Calculator!$G$27,IF(DAY($C10139)=1,Calculator!$G$34/2,IF(DAY($C10139)=15,Calculator!$G$34/2,0)),0)</f>
        <v>0</v>
      </c>
      <c r="L10139" s="29">
        <f ca="1">IF(DAY($C10139)=28,IF(H10139=0,0,Calculator!$G$35),0)</f>
        <v>0</v>
      </c>
      <c r="M10139" s="29">
        <f ca="1">IF(I10139&gt;0,IF(DAY($C10139)=1,SUM(INDIRECT("I"&amp;(ROW(C10138)-DAY(C10138))):I10138),0),0)</f>
        <v>0</v>
      </c>
      <c r="N10139" s="29">
        <f ca="1">IF(C10139&lt;Calculator!$G$27,0,IF(C10139=Calculator!$G$27,Calculator!$G$39,IF(H10139-K10139&lt;=0,IF(D10139&gt;Calculator!$G$39,IF(H10139-K10139+E10139+L10139+M10139+Calculator!$G$39&gt;Calculator!$G$39,Calculator!$G$39-(H10139+E10139+L10139+M10139-K10139),Calculator!$G$39),D10139),0)))</f>
        <v>0</v>
      </c>
    </row>
    <row r="10140" spans="1:14" ht="15.75" thickBot="1">
      <c r="A10140" s="33" t="str">
        <f ca="1">IF(C10140=Calculator!$H$27,"F",IF(Daily!D10140+Daily!H10140=0,IF(D10139+H10139&gt;0,"L",""),""))</f>
        <v/>
      </c>
      <c r="B10140" s="34">
        <v>10139</v>
      </c>
      <c r="C10140" s="19">
        <f t="shared" ca="1" si="633"/>
        <v>56069</v>
      </c>
      <c r="D10140" s="29">
        <f t="shared" ca="1" si="635"/>
        <v>0</v>
      </c>
      <c r="E10140" s="29">
        <f ca="1">IF(C10140&lt;Calculator!$D$26,0,IF(DAY($C10140)=1,IF(D10140-Calculator!$G$24&gt;0,Calculator!$G$24,D10140),0))</f>
        <v>0</v>
      </c>
      <c r="F10140" s="29">
        <f ca="1">IF(E10140&gt;0,D10140*Calculator!$G$22/12,0)</f>
        <v>0</v>
      </c>
      <c r="G10140" s="29">
        <f ca="1">IF(E10140&gt;0,(IFERROR(-PMT(Calculator!$G$22/12,Calculator!$G$23*12,Calculator!$G$20),0))-F10140,0)</f>
        <v>0</v>
      </c>
      <c r="H10140" s="29">
        <f t="shared" ca="1" si="636"/>
        <v>0</v>
      </c>
      <c r="I10140" s="29">
        <f t="shared" ca="1" si="634"/>
        <v>0</v>
      </c>
      <c r="J10140" s="30">
        <f>Calculator!$G$40</f>
        <v>6.5000000000000002E-2</v>
      </c>
      <c r="K10140" s="29">
        <f ca="1">IF(C10140&gt;=Calculator!$G$27,IF(DAY($C10140)=1,Calculator!$G$34/2,IF(DAY($C10140)=15,Calculator!$G$34/2,0)),0)</f>
        <v>0</v>
      </c>
      <c r="L10140" s="29">
        <f ca="1">IF(DAY($C10140)=28,IF(H10140=0,0,Calculator!$G$35),0)</f>
        <v>0</v>
      </c>
      <c r="M10140" s="29">
        <f ca="1">IF(I10140&gt;0,IF(DAY($C10140)=1,SUM(INDIRECT("I"&amp;(ROW(C10139)-DAY(C10139))):I10139),0),0)</f>
        <v>0</v>
      </c>
      <c r="N10140" s="29">
        <f ca="1">IF(C10140&lt;Calculator!$G$27,0,IF(C10140=Calculator!$G$27,Calculator!$G$39,IF(H10140-K10140&lt;=0,IF(D10140&gt;Calculator!$G$39,IF(H10140-K10140+E10140+L10140+M10140+Calculator!$G$39&gt;Calculator!$G$39,Calculator!$G$39-(H10140+E10140+L10140+M10140-K10140),Calculator!$G$39),D10140),0)))</f>
        <v>0</v>
      </c>
    </row>
    <row r="10141" spans="1:14" ht="15.75" thickBot="1">
      <c r="A10141" s="33" t="str">
        <f ca="1">IF(C10141=Calculator!$H$27,"F",IF(Daily!D10141+Daily!H10141=0,IF(D10140+H10140&gt;0,"L",""),""))</f>
        <v/>
      </c>
      <c r="B10141" s="34">
        <v>10140</v>
      </c>
      <c r="C10141" s="19">
        <f t="shared" ca="1" si="633"/>
        <v>56070</v>
      </c>
      <c r="D10141" s="29">
        <f t="shared" ca="1" si="635"/>
        <v>0</v>
      </c>
      <c r="E10141" s="29">
        <f ca="1">IF(C10141&lt;Calculator!$D$26,0,IF(DAY($C10141)=1,IF(D10141-Calculator!$G$24&gt;0,Calculator!$G$24,D10141),0))</f>
        <v>0</v>
      </c>
      <c r="F10141" s="29">
        <f ca="1">IF(E10141&gt;0,D10141*Calculator!$G$22/12,0)</f>
        <v>0</v>
      </c>
      <c r="G10141" s="29">
        <f ca="1">IF(E10141&gt;0,(IFERROR(-PMT(Calculator!$G$22/12,Calculator!$G$23*12,Calculator!$G$20),0))-F10141,0)</f>
        <v>0</v>
      </c>
      <c r="H10141" s="29">
        <f t="shared" ca="1" si="636"/>
        <v>0</v>
      </c>
      <c r="I10141" s="29">
        <f t="shared" ca="1" si="634"/>
        <v>0</v>
      </c>
      <c r="J10141" s="30">
        <f>Calculator!$G$40</f>
        <v>6.5000000000000002E-2</v>
      </c>
      <c r="K10141" s="29">
        <f ca="1">IF(C10141&gt;=Calculator!$G$27,IF(DAY($C10141)=1,Calculator!$G$34/2,IF(DAY($C10141)=15,Calculator!$G$34/2,0)),0)</f>
        <v>0</v>
      </c>
      <c r="L10141" s="29">
        <f ca="1">IF(DAY($C10141)=28,IF(H10141=0,0,Calculator!$G$35),0)</f>
        <v>0</v>
      </c>
      <c r="M10141" s="29">
        <f ca="1">IF(I10141&gt;0,IF(DAY($C10141)=1,SUM(INDIRECT("I"&amp;(ROW(C10140)-DAY(C10140))):I10140),0),0)</f>
        <v>0</v>
      </c>
      <c r="N10141" s="29">
        <f ca="1">IF(C10141&lt;Calculator!$G$27,0,IF(C10141=Calculator!$G$27,Calculator!$G$39,IF(H10141-K10141&lt;=0,IF(D10141&gt;Calculator!$G$39,IF(H10141-K10141+E10141+L10141+M10141+Calculator!$G$39&gt;Calculator!$G$39,Calculator!$G$39-(H10141+E10141+L10141+M10141-K10141),Calculator!$G$39),D10141),0)))</f>
        <v>0</v>
      </c>
    </row>
    <row r="10142" spans="1:14" ht="15.75" thickBot="1">
      <c r="A10142" s="33" t="str">
        <f ca="1">IF(C10142=Calculator!$H$27,"F",IF(Daily!D10142+Daily!H10142=0,IF(D10141+H10141&gt;0,"L",""),""))</f>
        <v/>
      </c>
      <c r="B10142" s="34">
        <v>10141</v>
      </c>
      <c r="C10142" s="19">
        <f t="shared" ca="1" si="633"/>
        <v>56071</v>
      </c>
      <c r="D10142" s="29">
        <f t="shared" ca="1" si="635"/>
        <v>0</v>
      </c>
      <c r="E10142" s="29">
        <f ca="1">IF(C10142&lt;Calculator!$D$26,0,IF(DAY($C10142)=1,IF(D10142-Calculator!$G$24&gt;0,Calculator!$G$24,D10142),0))</f>
        <v>0</v>
      </c>
      <c r="F10142" s="29">
        <f ca="1">IF(E10142&gt;0,D10142*Calculator!$G$22/12,0)</f>
        <v>0</v>
      </c>
      <c r="G10142" s="29">
        <f ca="1">IF(E10142&gt;0,(IFERROR(-PMT(Calculator!$G$22/12,Calculator!$G$23*12,Calculator!$G$20),0))-F10142,0)</f>
        <v>0</v>
      </c>
      <c r="H10142" s="29">
        <f t="shared" ca="1" si="636"/>
        <v>0</v>
      </c>
      <c r="I10142" s="29">
        <f t="shared" ca="1" si="634"/>
        <v>0</v>
      </c>
      <c r="J10142" s="30">
        <f>Calculator!$G$40</f>
        <v>6.5000000000000002E-2</v>
      </c>
      <c r="K10142" s="29">
        <f ca="1">IF(C10142&gt;=Calculator!$G$27,IF(DAY($C10142)=1,Calculator!$G$34/2,IF(DAY($C10142)=15,Calculator!$G$34/2,0)),0)</f>
        <v>0</v>
      </c>
      <c r="L10142" s="29">
        <f ca="1">IF(DAY($C10142)=28,IF(H10142=0,0,Calculator!$G$35),0)</f>
        <v>0</v>
      </c>
      <c r="M10142" s="29">
        <f ca="1">IF(I10142&gt;0,IF(DAY($C10142)=1,SUM(INDIRECT("I"&amp;(ROW(C10141)-DAY(C10141))):I10141),0),0)</f>
        <v>0</v>
      </c>
      <c r="N10142" s="29">
        <f ca="1">IF(C10142&lt;Calculator!$G$27,0,IF(C10142=Calculator!$G$27,Calculator!$G$39,IF(H10142-K10142&lt;=0,IF(D10142&gt;Calculator!$G$39,IF(H10142-K10142+E10142+L10142+M10142+Calculator!$G$39&gt;Calculator!$G$39,Calculator!$G$39-(H10142+E10142+L10142+M10142-K10142),Calculator!$G$39),D10142),0)))</f>
        <v>0</v>
      </c>
    </row>
    <row r="10143" spans="1:14" ht="15.75" thickBot="1">
      <c r="A10143" s="33" t="str">
        <f ca="1">IF(C10143=Calculator!$H$27,"F",IF(Daily!D10143+Daily!H10143=0,IF(D10142+H10142&gt;0,"L",""),""))</f>
        <v/>
      </c>
      <c r="B10143" s="34">
        <v>10142</v>
      </c>
      <c r="C10143" s="19">
        <f t="shared" ca="1" si="633"/>
        <v>56072</v>
      </c>
      <c r="D10143" s="29">
        <f t="shared" ca="1" si="635"/>
        <v>0</v>
      </c>
      <c r="E10143" s="29">
        <f ca="1">IF(C10143&lt;Calculator!$D$26,0,IF(DAY($C10143)=1,IF(D10143-Calculator!$G$24&gt;0,Calculator!$G$24,D10143),0))</f>
        <v>0</v>
      </c>
      <c r="F10143" s="29">
        <f ca="1">IF(E10143&gt;0,D10143*Calculator!$G$22/12,0)</f>
        <v>0</v>
      </c>
      <c r="G10143" s="29">
        <f ca="1">IF(E10143&gt;0,(IFERROR(-PMT(Calculator!$G$22/12,Calculator!$G$23*12,Calculator!$G$20),0))-F10143,0)</f>
        <v>0</v>
      </c>
      <c r="H10143" s="29">
        <f t="shared" ca="1" si="636"/>
        <v>0</v>
      </c>
      <c r="I10143" s="29">
        <f t="shared" ca="1" si="634"/>
        <v>0</v>
      </c>
      <c r="J10143" s="30">
        <f>Calculator!$G$40</f>
        <v>6.5000000000000002E-2</v>
      </c>
      <c r="K10143" s="29">
        <f ca="1">IF(C10143&gt;=Calculator!$G$27,IF(DAY($C10143)=1,Calculator!$G$34/2,IF(DAY($C10143)=15,Calculator!$G$34/2,0)),0)</f>
        <v>0</v>
      </c>
      <c r="L10143" s="29">
        <f ca="1">IF(DAY($C10143)=28,IF(H10143=0,0,Calculator!$G$35),0)</f>
        <v>0</v>
      </c>
      <c r="M10143" s="29">
        <f ca="1">IF(I10143&gt;0,IF(DAY($C10143)=1,SUM(INDIRECT("I"&amp;(ROW(C10142)-DAY(C10142))):I10142),0),0)</f>
        <v>0</v>
      </c>
      <c r="N10143" s="29">
        <f ca="1">IF(C10143&lt;Calculator!$G$27,0,IF(C10143=Calculator!$G$27,Calculator!$G$39,IF(H10143-K10143&lt;=0,IF(D10143&gt;Calculator!$G$39,IF(H10143-K10143+E10143+L10143+M10143+Calculator!$G$39&gt;Calculator!$G$39,Calculator!$G$39-(H10143+E10143+L10143+M10143-K10143),Calculator!$G$39),D10143),0)))</f>
        <v>0</v>
      </c>
    </row>
    <row r="10144" spans="1:14" ht="15.75" thickBot="1">
      <c r="A10144" s="33" t="str">
        <f ca="1">IF(C10144=Calculator!$H$27,"F",IF(Daily!D10144+Daily!H10144=0,IF(D10143+H10143&gt;0,"L",""),""))</f>
        <v/>
      </c>
      <c r="B10144" s="34">
        <v>10143</v>
      </c>
      <c r="C10144" s="19">
        <f t="shared" ca="1" si="633"/>
        <v>56073</v>
      </c>
      <c r="D10144" s="29">
        <f t="shared" ca="1" si="635"/>
        <v>0</v>
      </c>
      <c r="E10144" s="29">
        <f ca="1">IF(C10144&lt;Calculator!$D$26,0,IF(DAY($C10144)=1,IF(D10144-Calculator!$G$24&gt;0,Calculator!$G$24,D10144),0))</f>
        <v>0</v>
      </c>
      <c r="F10144" s="29">
        <f ca="1">IF(E10144&gt;0,D10144*Calculator!$G$22/12,0)</f>
        <v>0</v>
      </c>
      <c r="G10144" s="29">
        <f ca="1">IF(E10144&gt;0,(IFERROR(-PMT(Calculator!$G$22/12,Calculator!$G$23*12,Calculator!$G$20),0))-F10144,0)</f>
        <v>0</v>
      </c>
      <c r="H10144" s="29">
        <f t="shared" ca="1" si="636"/>
        <v>0</v>
      </c>
      <c r="I10144" s="29">
        <f t="shared" ca="1" si="634"/>
        <v>0</v>
      </c>
      <c r="J10144" s="30">
        <f>Calculator!$G$40</f>
        <v>6.5000000000000002E-2</v>
      </c>
      <c r="K10144" s="29">
        <f ca="1">IF(C10144&gt;=Calculator!$G$27,IF(DAY($C10144)=1,Calculator!$G$34/2,IF(DAY($C10144)=15,Calculator!$G$34/2,0)),0)</f>
        <v>0</v>
      </c>
      <c r="L10144" s="29">
        <f ca="1">IF(DAY($C10144)=28,IF(H10144=0,0,Calculator!$G$35),0)</f>
        <v>0</v>
      </c>
      <c r="M10144" s="29">
        <f ca="1">IF(I10144&gt;0,IF(DAY($C10144)=1,SUM(INDIRECT("I"&amp;(ROW(C10143)-DAY(C10143))):I10143),0),0)</f>
        <v>0</v>
      </c>
      <c r="N10144" s="29">
        <f ca="1">IF(C10144&lt;Calculator!$G$27,0,IF(C10144=Calculator!$G$27,Calculator!$G$39,IF(H10144-K10144&lt;=0,IF(D10144&gt;Calculator!$G$39,IF(H10144-K10144+E10144+L10144+M10144+Calculator!$G$39&gt;Calculator!$G$39,Calculator!$G$39-(H10144+E10144+L10144+M10144-K10144),Calculator!$G$39),D10144),0)))</f>
        <v>0</v>
      </c>
    </row>
    <row r="10145" spans="1:14" ht="15.75" thickBot="1">
      <c r="A10145" s="33" t="str">
        <f ca="1">IF(C10145=Calculator!$H$27,"F",IF(Daily!D10145+Daily!H10145=0,IF(D10144+H10144&gt;0,"L",""),""))</f>
        <v/>
      </c>
      <c r="B10145" s="34">
        <v>10144</v>
      </c>
      <c r="C10145" s="19">
        <f t="shared" ca="1" si="633"/>
        <v>56074</v>
      </c>
      <c r="D10145" s="29">
        <f t="shared" ca="1" si="635"/>
        <v>0</v>
      </c>
      <c r="E10145" s="29">
        <f ca="1">IF(C10145&lt;Calculator!$D$26,0,IF(DAY($C10145)=1,IF(D10145-Calculator!$G$24&gt;0,Calculator!$G$24,D10145),0))</f>
        <v>0</v>
      </c>
      <c r="F10145" s="29">
        <f ca="1">IF(E10145&gt;0,D10145*Calculator!$G$22/12,0)</f>
        <v>0</v>
      </c>
      <c r="G10145" s="29">
        <f ca="1">IF(E10145&gt;0,(IFERROR(-PMT(Calculator!$G$22/12,Calculator!$G$23*12,Calculator!$G$20),0))-F10145,0)</f>
        <v>0</v>
      </c>
      <c r="H10145" s="29">
        <f t="shared" ca="1" si="636"/>
        <v>0</v>
      </c>
      <c r="I10145" s="29">
        <f t="shared" ca="1" si="634"/>
        <v>0</v>
      </c>
      <c r="J10145" s="30">
        <f>Calculator!$G$40</f>
        <v>6.5000000000000002E-2</v>
      </c>
      <c r="K10145" s="29">
        <f ca="1">IF(C10145&gt;=Calculator!$G$27,IF(DAY($C10145)=1,Calculator!$G$34/2,IF(DAY($C10145)=15,Calculator!$G$34/2,0)),0)</f>
        <v>0</v>
      </c>
      <c r="L10145" s="29">
        <f ca="1">IF(DAY($C10145)=28,IF(H10145=0,0,Calculator!$G$35),0)</f>
        <v>0</v>
      </c>
      <c r="M10145" s="29">
        <f ca="1">IF(I10145&gt;0,IF(DAY($C10145)=1,SUM(INDIRECT("I"&amp;(ROW(C10144)-DAY(C10144))):I10144),0),0)</f>
        <v>0</v>
      </c>
      <c r="N10145" s="29">
        <f ca="1">IF(C10145&lt;Calculator!$G$27,0,IF(C10145=Calculator!$G$27,Calculator!$G$39,IF(H10145-K10145&lt;=0,IF(D10145&gt;Calculator!$G$39,IF(H10145-K10145+E10145+L10145+M10145+Calculator!$G$39&gt;Calculator!$G$39,Calculator!$G$39-(H10145+E10145+L10145+M10145-K10145),Calculator!$G$39),D10145),0)))</f>
        <v>0</v>
      </c>
    </row>
    <row r="10146" spans="1:14" ht="15.75" thickBot="1">
      <c r="A10146" s="33" t="str">
        <f ca="1">IF(C10146=Calculator!$H$27,"F",IF(Daily!D10146+Daily!H10146=0,IF(D10145+H10145&gt;0,"L",""),""))</f>
        <v/>
      </c>
      <c r="B10146" s="34">
        <v>10145</v>
      </c>
      <c r="C10146" s="19">
        <f t="shared" ca="1" si="633"/>
        <v>56075</v>
      </c>
      <c r="D10146" s="29">
        <f t="shared" ca="1" si="635"/>
        <v>0</v>
      </c>
      <c r="E10146" s="29">
        <f ca="1">IF(C10146&lt;Calculator!$D$26,0,IF(DAY($C10146)=1,IF(D10146-Calculator!$G$24&gt;0,Calculator!$G$24,D10146),0))</f>
        <v>0</v>
      </c>
      <c r="F10146" s="29">
        <f ca="1">IF(E10146&gt;0,D10146*Calculator!$G$22/12,0)</f>
        <v>0</v>
      </c>
      <c r="G10146" s="29">
        <f ca="1">IF(E10146&gt;0,(IFERROR(-PMT(Calculator!$G$22/12,Calculator!$G$23*12,Calculator!$G$20),0))-F10146,0)</f>
        <v>0</v>
      </c>
      <c r="H10146" s="29">
        <f t="shared" ca="1" si="636"/>
        <v>0</v>
      </c>
      <c r="I10146" s="29">
        <f t="shared" ca="1" si="634"/>
        <v>0</v>
      </c>
      <c r="J10146" s="30">
        <f>Calculator!$G$40</f>
        <v>6.5000000000000002E-2</v>
      </c>
      <c r="K10146" s="29">
        <f ca="1">IF(C10146&gt;=Calculator!$G$27,IF(DAY($C10146)=1,Calculator!$G$34/2,IF(DAY($C10146)=15,Calculator!$G$34/2,0)),0)</f>
        <v>0</v>
      </c>
      <c r="L10146" s="29">
        <f ca="1">IF(DAY($C10146)=28,IF(H10146=0,0,Calculator!$G$35),0)</f>
        <v>0</v>
      </c>
      <c r="M10146" s="29">
        <f ca="1">IF(I10146&gt;0,IF(DAY($C10146)=1,SUM(INDIRECT("I"&amp;(ROW(C10145)-DAY(C10145))):I10145),0),0)</f>
        <v>0</v>
      </c>
      <c r="N10146" s="29">
        <f ca="1">IF(C10146&lt;Calculator!$G$27,0,IF(C10146=Calculator!$G$27,Calculator!$G$39,IF(H10146-K10146&lt;=0,IF(D10146&gt;Calculator!$G$39,IF(H10146-K10146+E10146+L10146+M10146+Calculator!$G$39&gt;Calculator!$G$39,Calculator!$G$39-(H10146+E10146+L10146+M10146-K10146),Calculator!$G$39),D10146),0)))</f>
        <v>0</v>
      </c>
    </row>
    <row r="10147" spans="1:14" ht="15.75" thickBot="1">
      <c r="A10147" s="33" t="str">
        <f ca="1">IF(C10147=Calculator!$H$27,"F",IF(Daily!D10147+Daily!H10147=0,IF(D10146+H10146&gt;0,"L",""),""))</f>
        <v/>
      </c>
      <c r="B10147" s="34">
        <v>10146</v>
      </c>
      <c r="C10147" s="19">
        <f t="shared" ca="1" si="633"/>
        <v>56076</v>
      </c>
      <c r="D10147" s="29">
        <f t="shared" ca="1" si="635"/>
        <v>0</v>
      </c>
      <c r="E10147" s="29">
        <f ca="1">IF(C10147&lt;Calculator!$D$26,0,IF(DAY($C10147)=1,IF(D10147-Calculator!$G$24&gt;0,Calculator!$G$24,D10147),0))</f>
        <v>0</v>
      </c>
      <c r="F10147" s="29">
        <f ca="1">IF(E10147&gt;0,D10147*Calculator!$G$22/12,0)</f>
        <v>0</v>
      </c>
      <c r="G10147" s="29">
        <f ca="1">IF(E10147&gt;0,(IFERROR(-PMT(Calculator!$G$22/12,Calculator!$G$23*12,Calculator!$G$20),0))-F10147,0)</f>
        <v>0</v>
      </c>
      <c r="H10147" s="29">
        <f t="shared" ca="1" si="636"/>
        <v>0</v>
      </c>
      <c r="I10147" s="29">
        <f t="shared" ca="1" si="634"/>
        <v>0</v>
      </c>
      <c r="J10147" s="30">
        <f>Calculator!$G$40</f>
        <v>6.5000000000000002E-2</v>
      </c>
      <c r="K10147" s="29">
        <f ca="1">IF(C10147&gt;=Calculator!$G$27,IF(DAY($C10147)=1,Calculator!$G$34/2,IF(DAY($C10147)=15,Calculator!$G$34/2,0)),0)</f>
        <v>0</v>
      </c>
      <c r="L10147" s="29">
        <f ca="1">IF(DAY($C10147)=28,IF(H10147=0,0,Calculator!$G$35),0)</f>
        <v>0</v>
      </c>
      <c r="M10147" s="29">
        <f ca="1">IF(I10147&gt;0,IF(DAY($C10147)=1,SUM(INDIRECT("I"&amp;(ROW(C10146)-DAY(C10146))):I10146),0),0)</f>
        <v>0</v>
      </c>
      <c r="N10147" s="29">
        <f ca="1">IF(C10147&lt;Calculator!$G$27,0,IF(C10147=Calculator!$G$27,Calculator!$G$39,IF(H10147-K10147&lt;=0,IF(D10147&gt;Calculator!$G$39,IF(H10147-K10147+E10147+L10147+M10147+Calculator!$G$39&gt;Calculator!$G$39,Calculator!$G$39-(H10147+E10147+L10147+M10147-K10147),Calculator!$G$39),D10147),0)))</f>
        <v>0</v>
      </c>
    </row>
    <row r="10148" spans="1:14" ht="15.75" thickBot="1">
      <c r="A10148" s="33" t="str">
        <f ca="1">IF(C10148=Calculator!$H$27,"F",IF(Daily!D10148+Daily!H10148=0,IF(D10147+H10147&gt;0,"L",""),""))</f>
        <v/>
      </c>
      <c r="B10148" s="34">
        <v>10147</v>
      </c>
      <c r="C10148" s="19">
        <f t="shared" ca="1" si="633"/>
        <v>56077</v>
      </c>
      <c r="D10148" s="29">
        <f t="shared" ca="1" si="635"/>
        <v>0</v>
      </c>
      <c r="E10148" s="29">
        <f ca="1">IF(C10148&lt;Calculator!$D$26,0,IF(DAY($C10148)=1,IF(D10148-Calculator!$G$24&gt;0,Calculator!$G$24,D10148),0))</f>
        <v>0</v>
      </c>
      <c r="F10148" s="29">
        <f ca="1">IF(E10148&gt;0,D10148*Calculator!$G$22/12,0)</f>
        <v>0</v>
      </c>
      <c r="G10148" s="29">
        <f ca="1">IF(E10148&gt;0,(IFERROR(-PMT(Calculator!$G$22/12,Calculator!$G$23*12,Calculator!$G$20),0))-F10148,0)</f>
        <v>0</v>
      </c>
      <c r="H10148" s="29">
        <f t="shared" ca="1" si="636"/>
        <v>0</v>
      </c>
      <c r="I10148" s="29">
        <f t="shared" ca="1" si="634"/>
        <v>0</v>
      </c>
      <c r="J10148" s="30">
        <f>Calculator!$G$40</f>
        <v>6.5000000000000002E-2</v>
      </c>
      <c r="K10148" s="29">
        <f ca="1">IF(C10148&gt;=Calculator!$G$27,IF(DAY($C10148)=1,Calculator!$G$34/2,IF(DAY($C10148)=15,Calculator!$G$34/2,0)),0)</f>
        <v>0</v>
      </c>
      <c r="L10148" s="29">
        <f ca="1">IF(DAY($C10148)=28,IF(H10148=0,0,Calculator!$G$35),0)</f>
        <v>0</v>
      </c>
      <c r="M10148" s="29">
        <f ca="1">IF(I10148&gt;0,IF(DAY($C10148)=1,SUM(INDIRECT("I"&amp;(ROW(C10147)-DAY(C10147))):I10147),0),0)</f>
        <v>0</v>
      </c>
      <c r="N10148" s="29">
        <f ca="1">IF(C10148&lt;Calculator!$G$27,0,IF(C10148=Calculator!$G$27,Calculator!$G$39,IF(H10148-K10148&lt;=0,IF(D10148&gt;Calculator!$G$39,IF(H10148-K10148+E10148+L10148+M10148+Calculator!$G$39&gt;Calculator!$G$39,Calculator!$G$39-(H10148+E10148+L10148+M10148-K10148),Calculator!$G$39),D10148),0)))</f>
        <v>0</v>
      </c>
    </row>
    <row r="10149" spans="1:14" ht="15.75" thickBot="1">
      <c r="A10149" s="33" t="str">
        <f ca="1">IF(C10149=Calculator!$H$27,"F",IF(Daily!D10149+Daily!H10149=0,IF(D10148+H10148&gt;0,"L",""),""))</f>
        <v/>
      </c>
      <c r="B10149" s="34">
        <v>10148</v>
      </c>
      <c r="C10149" s="19">
        <f t="shared" ca="1" si="633"/>
        <v>56078</v>
      </c>
      <c r="D10149" s="29">
        <f t="shared" ca="1" si="635"/>
        <v>0</v>
      </c>
      <c r="E10149" s="29">
        <f ca="1">IF(C10149&lt;Calculator!$D$26,0,IF(DAY($C10149)=1,IF(D10149-Calculator!$G$24&gt;0,Calculator!$G$24,D10149),0))</f>
        <v>0</v>
      </c>
      <c r="F10149" s="29">
        <f ca="1">IF(E10149&gt;0,D10149*Calculator!$G$22/12,0)</f>
        <v>0</v>
      </c>
      <c r="G10149" s="29">
        <f ca="1">IF(E10149&gt;0,(IFERROR(-PMT(Calculator!$G$22/12,Calculator!$G$23*12,Calculator!$G$20),0))-F10149,0)</f>
        <v>0</v>
      </c>
      <c r="H10149" s="29">
        <f t="shared" ca="1" si="636"/>
        <v>0</v>
      </c>
      <c r="I10149" s="29">
        <f t="shared" ca="1" si="634"/>
        <v>0</v>
      </c>
      <c r="J10149" s="30">
        <f>Calculator!$G$40</f>
        <v>6.5000000000000002E-2</v>
      </c>
      <c r="K10149" s="29">
        <f ca="1">IF(C10149&gt;=Calculator!$G$27,IF(DAY($C10149)=1,Calculator!$G$34/2,IF(DAY($C10149)=15,Calculator!$G$34/2,0)),0)</f>
        <v>0</v>
      </c>
      <c r="L10149" s="29">
        <f ca="1">IF(DAY($C10149)=28,IF(H10149=0,0,Calculator!$G$35),0)</f>
        <v>0</v>
      </c>
      <c r="M10149" s="29">
        <f ca="1">IF(I10149&gt;0,IF(DAY($C10149)=1,SUM(INDIRECT("I"&amp;(ROW(C10148)-DAY(C10148))):I10148),0),0)</f>
        <v>0</v>
      </c>
      <c r="N10149" s="29">
        <f ca="1">IF(C10149&lt;Calculator!$G$27,0,IF(C10149=Calculator!$G$27,Calculator!$G$39,IF(H10149-K10149&lt;=0,IF(D10149&gt;Calculator!$G$39,IF(H10149-K10149+E10149+L10149+M10149+Calculator!$G$39&gt;Calculator!$G$39,Calculator!$G$39-(H10149+E10149+L10149+M10149-K10149),Calculator!$G$39),D10149),0)))</f>
        <v>0</v>
      </c>
    </row>
    <row r="10150" spans="1:14" ht="15.75" thickBot="1">
      <c r="A10150" s="33" t="str">
        <f ca="1">IF(C10150=Calculator!$H$27,"F",IF(Daily!D10150+Daily!H10150=0,IF(D10149+H10149&gt;0,"L",""),""))</f>
        <v/>
      </c>
      <c r="B10150" s="34">
        <v>10149</v>
      </c>
      <c r="C10150" s="19">
        <f t="shared" ca="1" si="633"/>
        <v>56079</v>
      </c>
      <c r="D10150" s="29">
        <f t="shared" ca="1" si="635"/>
        <v>0</v>
      </c>
      <c r="E10150" s="29">
        <f ca="1">IF(C10150&lt;Calculator!$D$26,0,IF(DAY($C10150)=1,IF(D10150-Calculator!$G$24&gt;0,Calculator!$G$24,D10150),0))</f>
        <v>0</v>
      </c>
      <c r="F10150" s="29">
        <f ca="1">IF(E10150&gt;0,D10150*Calculator!$G$22/12,0)</f>
        <v>0</v>
      </c>
      <c r="G10150" s="29">
        <f ca="1">IF(E10150&gt;0,(IFERROR(-PMT(Calculator!$G$22/12,Calculator!$G$23*12,Calculator!$G$20),0))-F10150,0)</f>
        <v>0</v>
      </c>
      <c r="H10150" s="29">
        <f t="shared" ca="1" si="636"/>
        <v>0</v>
      </c>
      <c r="I10150" s="29">
        <f t="shared" ca="1" si="634"/>
        <v>0</v>
      </c>
      <c r="J10150" s="30">
        <f>Calculator!$G$40</f>
        <v>6.5000000000000002E-2</v>
      </c>
      <c r="K10150" s="29">
        <f ca="1">IF(C10150&gt;=Calculator!$G$27,IF(DAY($C10150)=1,Calculator!$G$34/2,IF(DAY($C10150)=15,Calculator!$G$34/2,0)),0)</f>
        <v>0</v>
      </c>
      <c r="L10150" s="29">
        <f ca="1">IF(DAY($C10150)=28,IF(H10150=0,0,Calculator!$G$35),0)</f>
        <v>0</v>
      </c>
      <c r="M10150" s="29">
        <f ca="1">IF(I10150&gt;0,IF(DAY($C10150)=1,SUM(INDIRECT("I"&amp;(ROW(C10149)-DAY(C10149))):I10149),0),0)</f>
        <v>0</v>
      </c>
      <c r="N10150" s="29">
        <f ca="1">IF(C10150&lt;Calculator!$G$27,0,IF(C10150=Calculator!$G$27,Calculator!$G$39,IF(H10150-K10150&lt;=0,IF(D10150&gt;Calculator!$G$39,IF(H10150-K10150+E10150+L10150+M10150+Calculator!$G$39&gt;Calculator!$G$39,Calculator!$G$39-(H10150+E10150+L10150+M10150-K10150),Calculator!$G$39),D10150),0)))</f>
        <v>0</v>
      </c>
    </row>
    <row r="10151" spans="1:14" ht="15.75" thickBot="1">
      <c r="A10151" s="33" t="str">
        <f ca="1">IF(C10151=Calculator!$H$27,"F",IF(Daily!D10151+Daily!H10151=0,IF(D10150+H10150&gt;0,"L",""),""))</f>
        <v/>
      </c>
      <c r="B10151" s="34">
        <v>10150</v>
      </c>
      <c r="C10151" s="19">
        <f t="shared" ca="1" si="633"/>
        <v>56080</v>
      </c>
      <c r="D10151" s="29">
        <f t="shared" ca="1" si="635"/>
        <v>0</v>
      </c>
      <c r="E10151" s="29">
        <f ca="1">IF(C10151&lt;Calculator!$D$26,0,IF(DAY($C10151)=1,IF(D10151-Calculator!$G$24&gt;0,Calculator!$G$24,D10151),0))</f>
        <v>0</v>
      </c>
      <c r="F10151" s="29">
        <f ca="1">IF(E10151&gt;0,D10151*Calculator!$G$22/12,0)</f>
        <v>0</v>
      </c>
      <c r="G10151" s="29">
        <f ca="1">IF(E10151&gt;0,(IFERROR(-PMT(Calculator!$G$22/12,Calculator!$G$23*12,Calculator!$G$20),0))-F10151,0)</f>
        <v>0</v>
      </c>
      <c r="H10151" s="29">
        <f t="shared" ca="1" si="636"/>
        <v>0</v>
      </c>
      <c r="I10151" s="29">
        <f t="shared" ca="1" si="634"/>
        <v>0</v>
      </c>
      <c r="J10151" s="30">
        <f>Calculator!$G$40</f>
        <v>6.5000000000000002E-2</v>
      </c>
      <c r="K10151" s="29">
        <f ca="1">IF(C10151&gt;=Calculator!$G$27,IF(DAY($C10151)=1,Calculator!$G$34/2,IF(DAY($C10151)=15,Calculator!$G$34/2,0)),0)</f>
        <v>4500</v>
      </c>
      <c r="L10151" s="29">
        <f ca="1">IF(DAY($C10151)=28,IF(H10151=0,0,Calculator!$G$35),0)</f>
        <v>0</v>
      </c>
      <c r="M10151" s="29">
        <f ca="1">IF(I10151&gt;0,IF(DAY($C10151)=1,SUM(INDIRECT("I"&amp;(ROW(C10150)-DAY(C10150))):I10150),0),0)</f>
        <v>0</v>
      </c>
      <c r="N10151" s="29">
        <f ca="1">IF(C10151&lt;Calculator!$G$27,0,IF(C10151=Calculator!$G$27,Calculator!$G$39,IF(H10151-K10151&lt;=0,IF(D10151&gt;Calculator!$G$39,IF(H10151-K10151+E10151+L10151+M10151+Calculator!$G$39&gt;Calculator!$G$39,Calculator!$G$39-(H10151+E10151+L10151+M10151-K10151),Calculator!$G$39),D10151),0)))</f>
        <v>0</v>
      </c>
    </row>
    <row r="10152" spans="1:14" ht="15.75" thickBot="1">
      <c r="A10152" s="33" t="str">
        <f ca="1">IF(C10152=Calculator!$H$27,"F",IF(Daily!D10152+Daily!H10152=0,IF(D10151+H10151&gt;0,"L",""),""))</f>
        <v/>
      </c>
      <c r="B10152" s="34">
        <v>10151</v>
      </c>
      <c r="C10152" s="19">
        <f t="shared" ca="1" si="633"/>
        <v>56081</v>
      </c>
      <c r="D10152" s="29">
        <f t="shared" ca="1" si="635"/>
        <v>0</v>
      </c>
      <c r="E10152" s="29">
        <f ca="1">IF(C10152&lt;Calculator!$D$26,0,IF(DAY($C10152)=1,IF(D10152-Calculator!$G$24&gt;0,Calculator!$G$24,D10152),0))</f>
        <v>0</v>
      </c>
      <c r="F10152" s="29">
        <f ca="1">IF(E10152&gt;0,D10152*Calculator!$G$22/12,0)</f>
        <v>0</v>
      </c>
      <c r="G10152" s="29">
        <f ca="1">IF(E10152&gt;0,(IFERROR(-PMT(Calculator!$G$22/12,Calculator!$G$23*12,Calculator!$G$20),0))-F10152,0)</f>
        <v>0</v>
      </c>
      <c r="H10152" s="29">
        <f t="shared" ca="1" si="636"/>
        <v>0</v>
      </c>
      <c r="I10152" s="29">
        <f t="shared" ca="1" si="634"/>
        <v>0</v>
      </c>
      <c r="J10152" s="30">
        <f>Calculator!$G$40</f>
        <v>6.5000000000000002E-2</v>
      </c>
      <c r="K10152" s="29">
        <f ca="1">IF(C10152&gt;=Calculator!$G$27,IF(DAY($C10152)=1,Calculator!$G$34/2,IF(DAY($C10152)=15,Calculator!$G$34/2,0)),0)</f>
        <v>0</v>
      </c>
      <c r="L10152" s="29">
        <f ca="1">IF(DAY($C10152)=28,IF(H10152=0,0,Calculator!$G$35),0)</f>
        <v>0</v>
      </c>
      <c r="M10152" s="29">
        <f ca="1">IF(I10152&gt;0,IF(DAY($C10152)=1,SUM(INDIRECT("I"&amp;(ROW(C10151)-DAY(C10151))):I10151),0),0)</f>
        <v>0</v>
      </c>
      <c r="N10152" s="29">
        <f ca="1">IF(C10152&lt;Calculator!$G$27,0,IF(C10152=Calculator!$G$27,Calculator!$G$39,IF(H10152-K10152&lt;=0,IF(D10152&gt;Calculator!$G$39,IF(H10152-K10152+E10152+L10152+M10152+Calculator!$G$39&gt;Calculator!$G$39,Calculator!$G$39-(H10152+E10152+L10152+M10152-K10152),Calculator!$G$39),D10152),0)))</f>
        <v>0</v>
      </c>
    </row>
    <row r="10153" spans="1:14" ht="15.75" thickBot="1">
      <c r="A10153" s="33" t="str">
        <f ca="1">IF(C10153=Calculator!$H$27,"F",IF(Daily!D10153+Daily!H10153=0,IF(D10152+H10152&gt;0,"L",""),""))</f>
        <v/>
      </c>
      <c r="B10153" s="34">
        <v>10152</v>
      </c>
      <c r="C10153" s="19">
        <f t="shared" ca="1" si="633"/>
        <v>56082</v>
      </c>
      <c r="D10153" s="29">
        <f t="shared" ca="1" si="635"/>
        <v>0</v>
      </c>
      <c r="E10153" s="29">
        <f ca="1">IF(C10153&lt;Calculator!$D$26,0,IF(DAY($C10153)=1,IF(D10153-Calculator!$G$24&gt;0,Calculator!$G$24,D10153),0))</f>
        <v>0</v>
      </c>
      <c r="F10153" s="29">
        <f ca="1">IF(E10153&gt;0,D10153*Calculator!$G$22/12,0)</f>
        <v>0</v>
      </c>
      <c r="G10153" s="29">
        <f ca="1">IF(E10153&gt;0,(IFERROR(-PMT(Calculator!$G$22/12,Calculator!$G$23*12,Calculator!$G$20),0))-F10153,0)</f>
        <v>0</v>
      </c>
      <c r="H10153" s="29">
        <f t="shared" ca="1" si="636"/>
        <v>0</v>
      </c>
      <c r="I10153" s="29">
        <f t="shared" ca="1" si="634"/>
        <v>0</v>
      </c>
      <c r="J10153" s="30">
        <f>Calculator!$G$40</f>
        <v>6.5000000000000002E-2</v>
      </c>
      <c r="K10153" s="29">
        <f ca="1">IF(C10153&gt;=Calculator!$G$27,IF(DAY($C10153)=1,Calculator!$G$34/2,IF(DAY($C10153)=15,Calculator!$G$34/2,0)),0)</f>
        <v>0</v>
      </c>
      <c r="L10153" s="29">
        <f ca="1">IF(DAY($C10153)=28,IF(H10153=0,0,Calculator!$G$35),0)</f>
        <v>0</v>
      </c>
      <c r="M10153" s="29">
        <f ca="1">IF(I10153&gt;0,IF(DAY($C10153)=1,SUM(INDIRECT("I"&amp;(ROW(C10152)-DAY(C10152))):I10152),0),0)</f>
        <v>0</v>
      </c>
      <c r="N10153" s="29">
        <f ca="1">IF(C10153&lt;Calculator!$G$27,0,IF(C10153=Calculator!$G$27,Calculator!$G$39,IF(H10153-K10153&lt;=0,IF(D10153&gt;Calculator!$G$39,IF(H10153-K10153+E10153+L10153+M10153+Calculator!$G$39&gt;Calculator!$G$39,Calculator!$G$39-(H10153+E10153+L10153+M10153-K10153),Calculator!$G$39),D10153),0)))</f>
        <v>0</v>
      </c>
    </row>
    <row r="10154" spans="1:14" ht="15.75" thickBot="1">
      <c r="A10154" s="33" t="str">
        <f ca="1">IF(C10154=Calculator!$H$27,"F",IF(Daily!D10154+Daily!H10154=0,IF(D10153+H10153&gt;0,"L",""),""))</f>
        <v/>
      </c>
      <c r="B10154" s="34">
        <v>10153</v>
      </c>
      <c r="C10154" s="19">
        <f t="shared" ca="1" si="633"/>
        <v>56083</v>
      </c>
      <c r="D10154" s="29">
        <f t="shared" ca="1" si="635"/>
        <v>0</v>
      </c>
      <c r="E10154" s="29">
        <f ca="1">IF(C10154&lt;Calculator!$D$26,0,IF(DAY($C10154)=1,IF(D10154-Calculator!$G$24&gt;0,Calculator!$G$24,D10154),0))</f>
        <v>0</v>
      </c>
      <c r="F10154" s="29">
        <f ca="1">IF(E10154&gt;0,D10154*Calculator!$G$22/12,0)</f>
        <v>0</v>
      </c>
      <c r="G10154" s="29">
        <f ca="1">IF(E10154&gt;0,(IFERROR(-PMT(Calculator!$G$22/12,Calculator!$G$23*12,Calculator!$G$20),0))-F10154,0)</f>
        <v>0</v>
      </c>
      <c r="H10154" s="29">
        <f t="shared" ca="1" si="636"/>
        <v>0</v>
      </c>
      <c r="I10154" s="29">
        <f t="shared" ca="1" si="634"/>
        <v>0</v>
      </c>
      <c r="J10154" s="30">
        <f>Calculator!$G$40</f>
        <v>6.5000000000000002E-2</v>
      </c>
      <c r="K10154" s="29">
        <f ca="1">IF(C10154&gt;=Calculator!$G$27,IF(DAY($C10154)=1,Calculator!$G$34/2,IF(DAY($C10154)=15,Calculator!$G$34/2,0)),0)</f>
        <v>0</v>
      </c>
      <c r="L10154" s="29">
        <f ca="1">IF(DAY($C10154)=28,IF(H10154=0,0,Calculator!$G$35),0)</f>
        <v>0</v>
      </c>
      <c r="M10154" s="29">
        <f ca="1">IF(I10154&gt;0,IF(DAY($C10154)=1,SUM(INDIRECT("I"&amp;(ROW(C10153)-DAY(C10153))):I10153),0),0)</f>
        <v>0</v>
      </c>
      <c r="N10154" s="29">
        <f ca="1">IF(C10154&lt;Calculator!$G$27,0,IF(C10154=Calculator!$G$27,Calculator!$G$39,IF(H10154-K10154&lt;=0,IF(D10154&gt;Calculator!$G$39,IF(H10154-K10154+E10154+L10154+M10154+Calculator!$G$39&gt;Calculator!$G$39,Calculator!$G$39-(H10154+E10154+L10154+M10154-K10154),Calculator!$G$39),D10154),0)))</f>
        <v>0</v>
      </c>
    </row>
    <row r="10155" spans="1:14" ht="15.75" thickBot="1">
      <c r="A10155" s="33" t="str">
        <f ca="1">IF(C10155=Calculator!$H$27,"F",IF(Daily!D10155+Daily!H10155=0,IF(D10154+H10154&gt;0,"L",""),""))</f>
        <v/>
      </c>
      <c r="B10155" s="34">
        <v>10154</v>
      </c>
      <c r="C10155" s="19">
        <f t="shared" ca="1" si="633"/>
        <v>56084</v>
      </c>
      <c r="D10155" s="29">
        <f t="shared" ca="1" si="635"/>
        <v>0</v>
      </c>
      <c r="E10155" s="29">
        <f ca="1">IF(C10155&lt;Calculator!$D$26,0,IF(DAY($C10155)=1,IF(D10155-Calculator!$G$24&gt;0,Calculator!$G$24,D10155),0))</f>
        <v>0</v>
      </c>
      <c r="F10155" s="29">
        <f ca="1">IF(E10155&gt;0,D10155*Calculator!$G$22/12,0)</f>
        <v>0</v>
      </c>
      <c r="G10155" s="29">
        <f ca="1">IF(E10155&gt;0,(IFERROR(-PMT(Calculator!$G$22/12,Calculator!$G$23*12,Calculator!$G$20),0))-F10155,0)</f>
        <v>0</v>
      </c>
      <c r="H10155" s="29">
        <f t="shared" ca="1" si="636"/>
        <v>0</v>
      </c>
      <c r="I10155" s="29">
        <f t="shared" ca="1" si="634"/>
        <v>0</v>
      </c>
      <c r="J10155" s="30">
        <f>Calculator!$G$40</f>
        <v>6.5000000000000002E-2</v>
      </c>
      <c r="K10155" s="29">
        <f ca="1">IF(C10155&gt;=Calculator!$G$27,IF(DAY($C10155)=1,Calculator!$G$34/2,IF(DAY($C10155)=15,Calculator!$G$34/2,0)),0)</f>
        <v>0</v>
      </c>
      <c r="L10155" s="29">
        <f ca="1">IF(DAY($C10155)=28,IF(H10155=0,0,Calculator!$G$35),0)</f>
        <v>0</v>
      </c>
      <c r="M10155" s="29">
        <f ca="1">IF(I10155&gt;0,IF(DAY($C10155)=1,SUM(INDIRECT("I"&amp;(ROW(C10154)-DAY(C10154))):I10154),0),0)</f>
        <v>0</v>
      </c>
      <c r="N10155" s="29">
        <f ca="1">IF(C10155&lt;Calculator!$G$27,0,IF(C10155=Calculator!$G$27,Calculator!$G$39,IF(H10155-K10155&lt;=0,IF(D10155&gt;Calculator!$G$39,IF(H10155-K10155+E10155+L10155+M10155+Calculator!$G$39&gt;Calculator!$G$39,Calculator!$G$39-(H10155+E10155+L10155+M10155-K10155),Calculator!$G$39),D10155),0)))</f>
        <v>0</v>
      </c>
    </row>
    <row r="10156" spans="1:14" ht="15.75" thickBot="1">
      <c r="A10156" s="33" t="str">
        <f ca="1">IF(C10156=Calculator!$H$27,"F",IF(Daily!D10156+Daily!H10156=0,IF(D10155+H10155&gt;0,"L",""),""))</f>
        <v/>
      </c>
      <c r="B10156" s="34">
        <v>10155</v>
      </c>
      <c r="C10156" s="19">
        <f t="shared" ca="1" si="633"/>
        <v>56085</v>
      </c>
      <c r="D10156" s="29">
        <f t="shared" ca="1" si="635"/>
        <v>0</v>
      </c>
      <c r="E10156" s="29">
        <f ca="1">IF(C10156&lt;Calculator!$D$26,0,IF(DAY($C10156)=1,IF(D10156-Calculator!$G$24&gt;0,Calculator!$G$24,D10156),0))</f>
        <v>0</v>
      </c>
      <c r="F10156" s="29">
        <f ca="1">IF(E10156&gt;0,D10156*Calculator!$G$22/12,0)</f>
        <v>0</v>
      </c>
      <c r="G10156" s="29">
        <f ca="1">IF(E10156&gt;0,(IFERROR(-PMT(Calculator!$G$22/12,Calculator!$G$23*12,Calculator!$G$20),0))-F10156,0)</f>
        <v>0</v>
      </c>
      <c r="H10156" s="29">
        <f t="shared" ca="1" si="636"/>
        <v>0</v>
      </c>
      <c r="I10156" s="29">
        <f t="shared" ca="1" si="634"/>
        <v>0</v>
      </c>
      <c r="J10156" s="30">
        <f>Calculator!$G$40</f>
        <v>6.5000000000000002E-2</v>
      </c>
      <c r="K10156" s="29">
        <f ca="1">IF(C10156&gt;=Calculator!$G$27,IF(DAY($C10156)=1,Calculator!$G$34/2,IF(DAY($C10156)=15,Calculator!$G$34/2,0)),0)</f>
        <v>0</v>
      </c>
      <c r="L10156" s="29">
        <f ca="1">IF(DAY($C10156)=28,IF(H10156=0,0,Calculator!$G$35),0)</f>
        <v>0</v>
      </c>
      <c r="M10156" s="29">
        <f ca="1">IF(I10156&gt;0,IF(DAY($C10156)=1,SUM(INDIRECT("I"&amp;(ROW(C10155)-DAY(C10155))):I10155),0),0)</f>
        <v>0</v>
      </c>
      <c r="N10156" s="29">
        <f ca="1">IF(C10156&lt;Calculator!$G$27,0,IF(C10156=Calculator!$G$27,Calculator!$G$39,IF(H10156-K10156&lt;=0,IF(D10156&gt;Calculator!$G$39,IF(H10156-K10156+E10156+L10156+M10156+Calculator!$G$39&gt;Calculator!$G$39,Calculator!$G$39-(H10156+E10156+L10156+M10156-K10156),Calculator!$G$39),D10156),0)))</f>
        <v>0</v>
      </c>
    </row>
    <row r="10157" spans="1:14" ht="15.75" thickBot="1">
      <c r="A10157" s="33" t="str">
        <f ca="1">IF(C10157=Calculator!$H$27,"F",IF(Daily!D10157+Daily!H10157=0,IF(D10156+H10156&gt;0,"L",""),""))</f>
        <v/>
      </c>
      <c r="B10157" s="34">
        <v>10156</v>
      </c>
      <c r="C10157" s="19">
        <f t="shared" ca="1" si="633"/>
        <v>56086</v>
      </c>
      <c r="D10157" s="29">
        <f t="shared" ca="1" si="635"/>
        <v>0</v>
      </c>
      <c r="E10157" s="29">
        <f ca="1">IF(C10157&lt;Calculator!$D$26,0,IF(DAY($C10157)=1,IF(D10157-Calculator!$G$24&gt;0,Calculator!$G$24,D10157),0))</f>
        <v>0</v>
      </c>
      <c r="F10157" s="29">
        <f ca="1">IF(E10157&gt;0,D10157*Calculator!$G$22/12,0)</f>
        <v>0</v>
      </c>
      <c r="G10157" s="29">
        <f ca="1">IF(E10157&gt;0,(IFERROR(-PMT(Calculator!$G$22/12,Calculator!$G$23*12,Calculator!$G$20),0))-F10157,0)</f>
        <v>0</v>
      </c>
      <c r="H10157" s="29">
        <f t="shared" ca="1" si="636"/>
        <v>0</v>
      </c>
      <c r="I10157" s="29">
        <f t="shared" ca="1" si="634"/>
        <v>0</v>
      </c>
      <c r="J10157" s="30">
        <f>Calculator!$G$40</f>
        <v>6.5000000000000002E-2</v>
      </c>
      <c r="K10157" s="29">
        <f ca="1">IF(C10157&gt;=Calculator!$G$27,IF(DAY($C10157)=1,Calculator!$G$34/2,IF(DAY($C10157)=15,Calculator!$G$34/2,0)),0)</f>
        <v>0</v>
      </c>
      <c r="L10157" s="29">
        <f ca="1">IF(DAY($C10157)=28,IF(H10157=0,0,Calculator!$G$35),0)</f>
        <v>0</v>
      </c>
      <c r="M10157" s="29">
        <f ca="1">IF(I10157&gt;0,IF(DAY($C10157)=1,SUM(INDIRECT("I"&amp;(ROW(C10156)-DAY(C10156))):I10156),0),0)</f>
        <v>0</v>
      </c>
      <c r="N10157" s="29">
        <f ca="1">IF(C10157&lt;Calculator!$G$27,0,IF(C10157=Calculator!$G$27,Calculator!$G$39,IF(H10157-K10157&lt;=0,IF(D10157&gt;Calculator!$G$39,IF(H10157-K10157+E10157+L10157+M10157+Calculator!$G$39&gt;Calculator!$G$39,Calculator!$G$39-(H10157+E10157+L10157+M10157-K10157),Calculator!$G$39),D10157),0)))</f>
        <v>0</v>
      </c>
    </row>
    <row r="10158" spans="1:14" ht="15.75" thickBot="1">
      <c r="A10158" s="33" t="str">
        <f ca="1">IF(C10158=Calculator!$H$27,"F",IF(Daily!D10158+Daily!H10158=0,IF(D10157+H10157&gt;0,"L",""),""))</f>
        <v/>
      </c>
      <c r="B10158" s="34">
        <v>10157</v>
      </c>
      <c r="C10158" s="19">
        <f t="shared" ca="1" si="633"/>
        <v>56087</v>
      </c>
      <c r="D10158" s="29">
        <f t="shared" ca="1" si="635"/>
        <v>0</v>
      </c>
      <c r="E10158" s="29">
        <f ca="1">IF(C10158&lt;Calculator!$D$26,0,IF(DAY($C10158)=1,IF(D10158-Calculator!$G$24&gt;0,Calculator!$G$24,D10158),0))</f>
        <v>0</v>
      </c>
      <c r="F10158" s="29">
        <f ca="1">IF(E10158&gt;0,D10158*Calculator!$G$22/12,0)</f>
        <v>0</v>
      </c>
      <c r="G10158" s="29">
        <f ca="1">IF(E10158&gt;0,(IFERROR(-PMT(Calculator!$G$22/12,Calculator!$G$23*12,Calculator!$G$20),0))-F10158,0)</f>
        <v>0</v>
      </c>
      <c r="H10158" s="29">
        <f t="shared" ca="1" si="636"/>
        <v>0</v>
      </c>
      <c r="I10158" s="29">
        <f t="shared" ca="1" si="634"/>
        <v>0</v>
      </c>
      <c r="J10158" s="30">
        <f>Calculator!$G$40</f>
        <v>6.5000000000000002E-2</v>
      </c>
      <c r="K10158" s="29">
        <f ca="1">IF(C10158&gt;=Calculator!$G$27,IF(DAY($C10158)=1,Calculator!$G$34/2,IF(DAY($C10158)=15,Calculator!$G$34/2,0)),0)</f>
        <v>0</v>
      </c>
      <c r="L10158" s="29">
        <f ca="1">IF(DAY($C10158)=28,IF(H10158=0,0,Calculator!$G$35),0)</f>
        <v>0</v>
      </c>
      <c r="M10158" s="29">
        <f ca="1">IF(I10158&gt;0,IF(DAY($C10158)=1,SUM(INDIRECT("I"&amp;(ROW(C10157)-DAY(C10157))):I10157),0),0)</f>
        <v>0</v>
      </c>
      <c r="N10158" s="29">
        <f ca="1">IF(C10158&lt;Calculator!$G$27,0,IF(C10158=Calculator!$G$27,Calculator!$G$39,IF(H10158-K10158&lt;=0,IF(D10158&gt;Calculator!$G$39,IF(H10158-K10158+E10158+L10158+M10158+Calculator!$G$39&gt;Calculator!$G$39,Calculator!$G$39-(H10158+E10158+L10158+M10158-K10158),Calculator!$G$39),D10158),0)))</f>
        <v>0</v>
      </c>
    </row>
    <row r="10159" spans="1:14" ht="15.75" thickBot="1">
      <c r="A10159" s="33" t="str">
        <f ca="1">IF(C10159=Calculator!$H$27,"F",IF(Daily!D10159+Daily!H10159=0,IF(D10158+H10158&gt;0,"L",""),""))</f>
        <v/>
      </c>
      <c r="B10159" s="34">
        <v>10158</v>
      </c>
      <c r="C10159" s="19">
        <f t="shared" ca="1" si="633"/>
        <v>56088</v>
      </c>
      <c r="D10159" s="29">
        <f t="shared" ca="1" si="635"/>
        <v>0</v>
      </c>
      <c r="E10159" s="29">
        <f ca="1">IF(C10159&lt;Calculator!$D$26,0,IF(DAY($C10159)=1,IF(D10159-Calculator!$G$24&gt;0,Calculator!$G$24,D10159),0))</f>
        <v>0</v>
      </c>
      <c r="F10159" s="29">
        <f ca="1">IF(E10159&gt;0,D10159*Calculator!$G$22/12,0)</f>
        <v>0</v>
      </c>
      <c r="G10159" s="29">
        <f ca="1">IF(E10159&gt;0,(IFERROR(-PMT(Calculator!$G$22/12,Calculator!$G$23*12,Calculator!$G$20),0))-F10159,0)</f>
        <v>0</v>
      </c>
      <c r="H10159" s="29">
        <f t="shared" ca="1" si="636"/>
        <v>0</v>
      </c>
      <c r="I10159" s="29">
        <f t="shared" ca="1" si="634"/>
        <v>0</v>
      </c>
      <c r="J10159" s="30">
        <f>Calculator!$G$40</f>
        <v>6.5000000000000002E-2</v>
      </c>
      <c r="K10159" s="29">
        <f ca="1">IF(C10159&gt;=Calculator!$G$27,IF(DAY($C10159)=1,Calculator!$G$34/2,IF(DAY($C10159)=15,Calculator!$G$34/2,0)),0)</f>
        <v>0</v>
      </c>
      <c r="L10159" s="29">
        <f ca="1">IF(DAY($C10159)=28,IF(H10159=0,0,Calculator!$G$35),0)</f>
        <v>0</v>
      </c>
      <c r="M10159" s="29">
        <f ca="1">IF(I10159&gt;0,IF(DAY($C10159)=1,SUM(INDIRECT("I"&amp;(ROW(C10158)-DAY(C10158))):I10158),0),0)</f>
        <v>0</v>
      </c>
      <c r="N10159" s="29">
        <f ca="1">IF(C10159&lt;Calculator!$G$27,0,IF(C10159=Calculator!$G$27,Calculator!$G$39,IF(H10159-K10159&lt;=0,IF(D10159&gt;Calculator!$G$39,IF(H10159-K10159+E10159+L10159+M10159+Calculator!$G$39&gt;Calculator!$G$39,Calculator!$G$39-(H10159+E10159+L10159+M10159-K10159),Calculator!$G$39),D10159),0)))</f>
        <v>0</v>
      </c>
    </row>
    <row r="10160" spans="1:14" ht="15.75" thickBot="1">
      <c r="A10160" s="33" t="str">
        <f ca="1">IF(C10160=Calculator!$H$27,"F",IF(Daily!D10160+Daily!H10160=0,IF(D10159+H10159&gt;0,"L",""),""))</f>
        <v/>
      </c>
      <c r="B10160" s="34">
        <v>10159</v>
      </c>
      <c r="C10160" s="19">
        <f t="shared" ca="1" si="633"/>
        <v>56089</v>
      </c>
      <c r="D10160" s="29">
        <f t="shared" ca="1" si="635"/>
        <v>0</v>
      </c>
      <c r="E10160" s="29">
        <f ca="1">IF(C10160&lt;Calculator!$D$26,0,IF(DAY($C10160)=1,IF(D10160-Calculator!$G$24&gt;0,Calculator!$G$24,D10160),0))</f>
        <v>0</v>
      </c>
      <c r="F10160" s="29">
        <f ca="1">IF(E10160&gt;0,D10160*Calculator!$G$22/12,0)</f>
        <v>0</v>
      </c>
      <c r="G10160" s="29">
        <f ca="1">IF(E10160&gt;0,(IFERROR(-PMT(Calculator!$G$22/12,Calculator!$G$23*12,Calculator!$G$20),0))-F10160,0)</f>
        <v>0</v>
      </c>
      <c r="H10160" s="29">
        <f t="shared" ca="1" si="636"/>
        <v>0</v>
      </c>
      <c r="I10160" s="29">
        <f t="shared" ca="1" si="634"/>
        <v>0</v>
      </c>
      <c r="J10160" s="30">
        <f>Calculator!$G$40</f>
        <v>6.5000000000000002E-2</v>
      </c>
      <c r="K10160" s="29">
        <f ca="1">IF(C10160&gt;=Calculator!$G$27,IF(DAY($C10160)=1,Calculator!$G$34/2,IF(DAY($C10160)=15,Calculator!$G$34/2,0)),0)</f>
        <v>0</v>
      </c>
      <c r="L10160" s="29">
        <f ca="1">IF(DAY($C10160)=28,IF(H10160=0,0,Calculator!$G$35),0)</f>
        <v>0</v>
      </c>
      <c r="M10160" s="29">
        <f ca="1">IF(I10160&gt;0,IF(DAY($C10160)=1,SUM(INDIRECT("I"&amp;(ROW(C10159)-DAY(C10159))):I10159),0),0)</f>
        <v>0</v>
      </c>
      <c r="N10160" s="29">
        <f ca="1">IF(C10160&lt;Calculator!$G$27,0,IF(C10160=Calculator!$G$27,Calculator!$G$39,IF(H10160-K10160&lt;=0,IF(D10160&gt;Calculator!$G$39,IF(H10160-K10160+E10160+L10160+M10160+Calculator!$G$39&gt;Calculator!$G$39,Calculator!$G$39-(H10160+E10160+L10160+M10160-K10160),Calculator!$G$39),D10160),0)))</f>
        <v>0</v>
      </c>
    </row>
    <row r="10161" spans="1:14" ht="15.75" thickBot="1">
      <c r="A10161" s="33" t="str">
        <f ca="1">IF(C10161=Calculator!$H$27,"F",IF(Daily!D10161+Daily!H10161=0,IF(D10160+H10160&gt;0,"L",""),""))</f>
        <v/>
      </c>
      <c r="B10161" s="34">
        <v>10160</v>
      </c>
      <c r="C10161" s="19">
        <f t="shared" ca="1" si="633"/>
        <v>56090</v>
      </c>
      <c r="D10161" s="29">
        <f t="shared" ca="1" si="635"/>
        <v>0</v>
      </c>
      <c r="E10161" s="29">
        <f ca="1">IF(C10161&lt;Calculator!$D$26,0,IF(DAY($C10161)=1,IF(D10161-Calculator!$G$24&gt;0,Calculator!$G$24,D10161),0))</f>
        <v>0</v>
      </c>
      <c r="F10161" s="29">
        <f ca="1">IF(E10161&gt;0,D10161*Calculator!$G$22/12,0)</f>
        <v>0</v>
      </c>
      <c r="G10161" s="29">
        <f ca="1">IF(E10161&gt;0,(IFERROR(-PMT(Calculator!$G$22/12,Calculator!$G$23*12,Calculator!$G$20),0))-F10161,0)</f>
        <v>0</v>
      </c>
      <c r="H10161" s="29">
        <f t="shared" ca="1" si="636"/>
        <v>0</v>
      </c>
      <c r="I10161" s="29">
        <f t="shared" ca="1" si="634"/>
        <v>0</v>
      </c>
      <c r="J10161" s="30">
        <f>Calculator!$G$40</f>
        <v>6.5000000000000002E-2</v>
      </c>
      <c r="K10161" s="29">
        <f ca="1">IF(C10161&gt;=Calculator!$G$27,IF(DAY($C10161)=1,Calculator!$G$34/2,IF(DAY($C10161)=15,Calculator!$G$34/2,0)),0)</f>
        <v>0</v>
      </c>
      <c r="L10161" s="29">
        <f ca="1">IF(DAY($C10161)=28,IF(H10161=0,0,Calculator!$G$35),0)</f>
        <v>0</v>
      </c>
      <c r="M10161" s="29">
        <f ca="1">IF(I10161&gt;0,IF(DAY($C10161)=1,SUM(INDIRECT("I"&amp;(ROW(C10160)-DAY(C10160))):I10160),0),0)</f>
        <v>0</v>
      </c>
      <c r="N10161" s="29">
        <f ca="1">IF(C10161&lt;Calculator!$G$27,0,IF(C10161=Calculator!$G$27,Calculator!$G$39,IF(H10161-K10161&lt;=0,IF(D10161&gt;Calculator!$G$39,IF(H10161-K10161+E10161+L10161+M10161+Calculator!$G$39&gt;Calculator!$G$39,Calculator!$G$39-(H10161+E10161+L10161+M10161-K10161),Calculator!$G$39),D10161),0)))</f>
        <v>0</v>
      </c>
    </row>
    <row r="10162" spans="1:14" ht="15.75" thickBot="1">
      <c r="A10162" s="33" t="str">
        <f ca="1">IF(C10162=Calculator!$H$27,"F",IF(Daily!D10162+Daily!H10162=0,IF(D10161+H10161&gt;0,"L",""),""))</f>
        <v/>
      </c>
      <c r="B10162" s="34">
        <v>10161</v>
      </c>
      <c r="C10162" s="19">
        <f t="shared" ca="1" si="633"/>
        <v>56091</v>
      </c>
      <c r="D10162" s="29">
        <f t="shared" ca="1" si="635"/>
        <v>0</v>
      </c>
      <c r="E10162" s="29">
        <f ca="1">IF(C10162&lt;Calculator!$D$26,0,IF(DAY($C10162)=1,IF(D10162-Calculator!$G$24&gt;0,Calculator!$G$24,D10162),0))</f>
        <v>0</v>
      </c>
      <c r="F10162" s="29">
        <f ca="1">IF(E10162&gt;0,D10162*Calculator!$G$22/12,0)</f>
        <v>0</v>
      </c>
      <c r="G10162" s="29">
        <f ca="1">IF(E10162&gt;0,(IFERROR(-PMT(Calculator!$G$22/12,Calculator!$G$23*12,Calculator!$G$20),0))-F10162,0)</f>
        <v>0</v>
      </c>
      <c r="H10162" s="29">
        <f t="shared" ca="1" si="636"/>
        <v>0</v>
      </c>
      <c r="I10162" s="29">
        <f t="shared" ca="1" si="634"/>
        <v>0</v>
      </c>
      <c r="J10162" s="30">
        <f>Calculator!$G$40</f>
        <v>6.5000000000000002E-2</v>
      </c>
      <c r="K10162" s="29">
        <f ca="1">IF(C10162&gt;=Calculator!$G$27,IF(DAY($C10162)=1,Calculator!$G$34/2,IF(DAY($C10162)=15,Calculator!$G$34/2,0)),0)</f>
        <v>0</v>
      </c>
      <c r="L10162" s="29">
        <f ca="1">IF(DAY($C10162)=28,IF(H10162=0,0,Calculator!$G$35),0)</f>
        <v>0</v>
      </c>
      <c r="M10162" s="29">
        <f ca="1">IF(I10162&gt;0,IF(DAY($C10162)=1,SUM(INDIRECT("I"&amp;(ROW(C10161)-DAY(C10161))):I10161),0),0)</f>
        <v>0</v>
      </c>
      <c r="N10162" s="29">
        <f ca="1">IF(C10162&lt;Calculator!$G$27,0,IF(C10162=Calculator!$G$27,Calculator!$G$39,IF(H10162-K10162&lt;=0,IF(D10162&gt;Calculator!$G$39,IF(H10162-K10162+E10162+L10162+M10162+Calculator!$G$39&gt;Calculator!$G$39,Calculator!$G$39-(H10162+E10162+L10162+M10162-K10162),Calculator!$G$39),D10162),0)))</f>
        <v>0</v>
      </c>
    </row>
    <row r="10163" spans="1:14" ht="15.75" thickBot="1">
      <c r="A10163" s="33" t="str">
        <f ca="1">IF(C10163=Calculator!$H$27,"F",IF(Daily!D10163+Daily!H10163=0,IF(D10162+H10162&gt;0,"L",""),""))</f>
        <v/>
      </c>
      <c r="B10163" s="34">
        <v>10162</v>
      </c>
      <c r="C10163" s="19">
        <f t="shared" ca="1" si="633"/>
        <v>56092</v>
      </c>
      <c r="D10163" s="29">
        <f t="shared" ca="1" si="635"/>
        <v>0</v>
      </c>
      <c r="E10163" s="29">
        <f ca="1">IF(C10163&lt;Calculator!$D$26,0,IF(DAY($C10163)=1,IF(D10163-Calculator!$G$24&gt;0,Calculator!$G$24,D10163),0))</f>
        <v>0</v>
      </c>
      <c r="F10163" s="29">
        <f ca="1">IF(E10163&gt;0,D10163*Calculator!$G$22/12,0)</f>
        <v>0</v>
      </c>
      <c r="G10163" s="29">
        <f ca="1">IF(E10163&gt;0,(IFERROR(-PMT(Calculator!$G$22/12,Calculator!$G$23*12,Calculator!$G$20),0))-F10163,0)</f>
        <v>0</v>
      </c>
      <c r="H10163" s="29">
        <f t="shared" ca="1" si="636"/>
        <v>0</v>
      </c>
      <c r="I10163" s="29">
        <f t="shared" ca="1" si="634"/>
        <v>0</v>
      </c>
      <c r="J10163" s="30">
        <f>Calculator!$G$40</f>
        <v>6.5000000000000002E-2</v>
      </c>
      <c r="K10163" s="29">
        <f ca="1">IF(C10163&gt;=Calculator!$G$27,IF(DAY($C10163)=1,Calculator!$G$34/2,IF(DAY($C10163)=15,Calculator!$G$34/2,0)),0)</f>
        <v>0</v>
      </c>
      <c r="L10163" s="29">
        <f ca="1">IF(DAY($C10163)=28,IF(H10163=0,0,Calculator!$G$35),0)</f>
        <v>0</v>
      </c>
      <c r="M10163" s="29">
        <f ca="1">IF(I10163&gt;0,IF(DAY($C10163)=1,SUM(INDIRECT("I"&amp;(ROW(C10162)-DAY(C10162))):I10162),0),0)</f>
        <v>0</v>
      </c>
      <c r="N10163" s="29">
        <f ca="1">IF(C10163&lt;Calculator!$G$27,0,IF(C10163=Calculator!$G$27,Calculator!$G$39,IF(H10163-K10163&lt;=0,IF(D10163&gt;Calculator!$G$39,IF(H10163-K10163+E10163+L10163+M10163+Calculator!$G$39&gt;Calculator!$G$39,Calculator!$G$39-(H10163+E10163+L10163+M10163-K10163),Calculator!$G$39),D10163),0)))</f>
        <v>0</v>
      </c>
    </row>
    <row r="10164" spans="1:14" ht="15.75" thickBot="1">
      <c r="A10164" s="33" t="str">
        <f ca="1">IF(C10164=Calculator!$H$27,"F",IF(Daily!D10164+Daily!H10164=0,IF(D10163+H10163&gt;0,"L",""),""))</f>
        <v/>
      </c>
      <c r="B10164" s="34">
        <v>10163</v>
      </c>
      <c r="C10164" s="19">
        <f t="shared" ca="1" si="633"/>
        <v>56093</v>
      </c>
      <c r="D10164" s="29">
        <f t="shared" ca="1" si="635"/>
        <v>0</v>
      </c>
      <c r="E10164" s="29">
        <f ca="1">IF(C10164&lt;Calculator!$D$26,0,IF(DAY($C10164)=1,IF(D10164-Calculator!$G$24&gt;0,Calculator!$G$24,D10164),0))</f>
        <v>0</v>
      </c>
      <c r="F10164" s="29">
        <f ca="1">IF(E10164&gt;0,D10164*Calculator!$G$22/12,0)</f>
        <v>0</v>
      </c>
      <c r="G10164" s="29">
        <f ca="1">IF(E10164&gt;0,(IFERROR(-PMT(Calculator!$G$22/12,Calculator!$G$23*12,Calculator!$G$20),0))-F10164,0)</f>
        <v>0</v>
      </c>
      <c r="H10164" s="29">
        <f t="shared" ca="1" si="636"/>
        <v>0</v>
      </c>
      <c r="I10164" s="29">
        <f t="shared" ca="1" si="634"/>
        <v>0</v>
      </c>
      <c r="J10164" s="30">
        <f>Calculator!$G$40</f>
        <v>6.5000000000000002E-2</v>
      </c>
      <c r="K10164" s="29">
        <f ca="1">IF(C10164&gt;=Calculator!$G$27,IF(DAY($C10164)=1,Calculator!$G$34/2,IF(DAY($C10164)=15,Calculator!$G$34/2,0)),0)</f>
        <v>0</v>
      </c>
      <c r="L10164" s="29">
        <f ca="1">IF(DAY($C10164)=28,IF(H10164=0,0,Calculator!$G$35),0)</f>
        <v>0</v>
      </c>
      <c r="M10164" s="29">
        <f ca="1">IF(I10164&gt;0,IF(DAY($C10164)=1,SUM(INDIRECT("I"&amp;(ROW(C10163)-DAY(C10163))):I10163),0),0)</f>
        <v>0</v>
      </c>
      <c r="N10164" s="29">
        <f ca="1">IF(C10164&lt;Calculator!$G$27,0,IF(C10164=Calculator!$G$27,Calculator!$G$39,IF(H10164-K10164&lt;=0,IF(D10164&gt;Calculator!$G$39,IF(H10164-K10164+E10164+L10164+M10164+Calculator!$G$39&gt;Calculator!$G$39,Calculator!$G$39-(H10164+E10164+L10164+M10164-K10164),Calculator!$G$39),D10164),0)))</f>
        <v>0</v>
      </c>
    </row>
    <row r="10165" spans="1:14" ht="15.75" thickBot="1">
      <c r="A10165" s="33" t="str">
        <f ca="1">IF(C10165=Calculator!$H$27,"F",IF(Daily!D10165+Daily!H10165=0,IF(D10164+H10164&gt;0,"L",""),""))</f>
        <v/>
      </c>
      <c r="B10165" s="34">
        <v>10164</v>
      </c>
      <c r="C10165" s="19">
        <f t="shared" ca="1" si="633"/>
        <v>56094</v>
      </c>
      <c r="D10165" s="29">
        <f t="shared" ca="1" si="635"/>
        <v>0</v>
      </c>
      <c r="E10165" s="29">
        <f ca="1">IF(C10165&lt;Calculator!$D$26,0,IF(DAY($C10165)=1,IF(D10165-Calculator!$G$24&gt;0,Calculator!$G$24,D10165),0))</f>
        <v>0</v>
      </c>
      <c r="F10165" s="29">
        <f ca="1">IF(E10165&gt;0,D10165*Calculator!$G$22/12,0)</f>
        <v>0</v>
      </c>
      <c r="G10165" s="29">
        <f ca="1">IF(E10165&gt;0,(IFERROR(-PMT(Calculator!$G$22/12,Calculator!$G$23*12,Calculator!$G$20),0))-F10165,0)</f>
        <v>0</v>
      </c>
      <c r="H10165" s="29">
        <f t="shared" ca="1" si="636"/>
        <v>0</v>
      </c>
      <c r="I10165" s="29">
        <f t="shared" ca="1" si="634"/>
        <v>0</v>
      </c>
      <c r="J10165" s="30">
        <f>Calculator!$G$40</f>
        <v>6.5000000000000002E-2</v>
      </c>
      <c r="K10165" s="29">
        <f ca="1">IF(C10165&gt;=Calculator!$G$27,IF(DAY($C10165)=1,Calculator!$G$34/2,IF(DAY($C10165)=15,Calculator!$G$34/2,0)),0)</f>
        <v>0</v>
      </c>
      <c r="L10165" s="29">
        <f ca="1">IF(DAY($C10165)=28,IF(H10165=0,0,Calculator!$G$35),0)</f>
        <v>0</v>
      </c>
      <c r="M10165" s="29">
        <f ca="1">IF(I10165&gt;0,IF(DAY($C10165)=1,SUM(INDIRECT("I"&amp;(ROW(C10164)-DAY(C10164))):I10164),0),0)</f>
        <v>0</v>
      </c>
      <c r="N10165" s="29">
        <f ca="1">IF(C10165&lt;Calculator!$G$27,0,IF(C10165=Calculator!$G$27,Calculator!$G$39,IF(H10165-K10165&lt;=0,IF(D10165&gt;Calculator!$G$39,IF(H10165-K10165+E10165+L10165+M10165+Calculator!$G$39&gt;Calculator!$G$39,Calculator!$G$39-(H10165+E10165+L10165+M10165-K10165),Calculator!$G$39),D10165),0)))</f>
        <v>0</v>
      </c>
    </row>
    <row r="10166" spans="1:14" ht="15.75" thickBot="1">
      <c r="A10166" s="33" t="str">
        <f ca="1">IF(C10166=Calculator!$H$27,"F",IF(Daily!D10166+Daily!H10166=0,IF(D10165+H10165&gt;0,"L",""),""))</f>
        <v/>
      </c>
      <c r="B10166" s="34">
        <v>10165</v>
      </c>
      <c r="C10166" s="19">
        <f t="shared" ca="1" si="633"/>
        <v>56095</v>
      </c>
      <c r="D10166" s="29">
        <f t="shared" ca="1" si="635"/>
        <v>0</v>
      </c>
      <c r="E10166" s="29">
        <f ca="1">IF(C10166&lt;Calculator!$D$26,0,IF(DAY($C10166)=1,IF(D10166-Calculator!$G$24&gt;0,Calculator!$G$24,D10166),0))</f>
        <v>0</v>
      </c>
      <c r="F10166" s="29">
        <f ca="1">IF(E10166&gt;0,D10166*Calculator!$G$22/12,0)</f>
        <v>0</v>
      </c>
      <c r="G10166" s="29">
        <f ca="1">IF(E10166&gt;0,(IFERROR(-PMT(Calculator!$G$22/12,Calculator!$G$23*12,Calculator!$G$20),0))-F10166,0)</f>
        <v>0</v>
      </c>
      <c r="H10166" s="29">
        <f t="shared" ca="1" si="636"/>
        <v>0</v>
      </c>
      <c r="I10166" s="29">
        <f t="shared" ca="1" si="634"/>
        <v>0</v>
      </c>
      <c r="J10166" s="30">
        <f>Calculator!$G$40</f>
        <v>6.5000000000000002E-2</v>
      </c>
      <c r="K10166" s="29">
        <f ca="1">IF(C10166&gt;=Calculator!$G$27,IF(DAY($C10166)=1,Calculator!$G$34/2,IF(DAY($C10166)=15,Calculator!$G$34/2,0)),0)</f>
        <v>0</v>
      </c>
      <c r="L10166" s="29">
        <f ca="1">IF(DAY($C10166)=28,IF(H10166=0,0,Calculator!$G$35),0)</f>
        <v>0</v>
      </c>
      <c r="M10166" s="29">
        <f ca="1">IF(I10166&gt;0,IF(DAY($C10166)=1,SUM(INDIRECT("I"&amp;(ROW(C10165)-DAY(C10165))):I10165),0),0)</f>
        <v>0</v>
      </c>
      <c r="N10166" s="29">
        <f ca="1">IF(C10166&lt;Calculator!$G$27,0,IF(C10166=Calculator!$G$27,Calculator!$G$39,IF(H10166-K10166&lt;=0,IF(D10166&gt;Calculator!$G$39,IF(H10166-K10166+E10166+L10166+M10166+Calculator!$G$39&gt;Calculator!$G$39,Calculator!$G$39-(H10166+E10166+L10166+M10166-K10166),Calculator!$G$39),D10166),0)))</f>
        <v>0</v>
      </c>
    </row>
    <row r="10167" spans="1:14" ht="15.75" thickBot="1">
      <c r="A10167" s="33" t="str">
        <f ca="1">IF(C10167=Calculator!$H$27,"F",IF(Daily!D10167+Daily!H10167=0,IF(D10166+H10166&gt;0,"L",""),""))</f>
        <v/>
      </c>
      <c r="B10167" s="34">
        <v>10166</v>
      </c>
      <c r="C10167" s="19">
        <f t="shared" ca="1" si="633"/>
        <v>56096</v>
      </c>
      <c r="D10167" s="29">
        <f t="shared" ca="1" si="635"/>
        <v>0</v>
      </c>
      <c r="E10167" s="29">
        <f ca="1">IF(C10167&lt;Calculator!$D$26,0,IF(DAY($C10167)=1,IF(D10167-Calculator!$G$24&gt;0,Calculator!$G$24,D10167),0))</f>
        <v>0</v>
      </c>
      <c r="F10167" s="29">
        <f ca="1">IF(E10167&gt;0,D10167*Calculator!$G$22/12,0)</f>
        <v>0</v>
      </c>
      <c r="G10167" s="29">
        <f ca="1">IF(E10167&gt;0,(IFERROR(-PMT(Calculator!$G$22/12,Calculator!$G$23*12,Calculator!$G$20),0))-F10167,0)</f>
        <v>0</v>
      </c>
      <c r="H10167" s="29">
        <f t="shared" ca="1" si="636"/>
        <v>0</v>
      </c>
      <c r="I10167" s="29">
        <f t="shared" ca="1" si="634"/>
        <v>0</v>
      </c>
      <c r="J10167" s="30">
        <f>Calculator!$G$40</f>
        <v>6.5000000000000002E-2</v>
      </c>
      <c r="K10167" s="29">
        <f ca="1">IF(C10167&gt;=Calculator!$G$27,IF(DAY($C10167)=1,Calculator!$G$34/2,IF(DAY($C10167)=15,Calculator!$G$34/2,0)),0)</f>
        <v>0</v>
      </c>
      <c r="L10167" s="29">
        <f ca="1">IF(DAY($C10167)=28,IF(H10167=0,0,Calculator!$G$35),0)</f>
        <v>0</v>
      </c>
      <c r="M10167" s="29">
        <f ca="1">IF(I10167&gt;0,IF(DAY($C10167)=1,SUM(INDIRECT("I"&amp;(ROW(C10166)-DAY(C10166))):I10166),0),0)</f>
        <v>0</v>
      </c>
      <c r="N10167" s="29">
        <f ca="1">IF(C10167&lt;Calculator!$G$27,0,IF(C10167=Calculator!$G$27,Calculator!$G$39,IF(H10167-K10167&lt;=0,IF(D10167&gt;Calculator!$G$39,IF(H10167-K10167+E10167+L10167+M10167+Calculator!$G$39&gt;Calculator!$G$39,Calculator!$G$39-(H10167+E10167+L10167+M10167-K10167),Calculator!$G$39),D10167),0)))</f>
        <v>0</v>
      </c>
    </row>
    <row r="10168" spans="1:14" ht="15.75" thickBot="1">
      <c r="A10168" s="33" t="str">
        <f ca="1">IF(C10168=Calculator!$H$27,"F",IF(Daily!D10168+Daily!H10168=0,IF(D10167+H10167&gt;0,"L",""),""))</f>
        <v/>
      </c>
      <c r="B10168" s="34">
        <v>10167</v>
      </c>
      <c r="C10168" s="19">
        <f t="shared" ca="1" si="633"/>
        <v>56097</v>
      </c>
      <c r="D10168" s="29">
        <f t="shared" ca="1" si="635"/>
        <v>0</v>
      </c>
      <c r="E10168" s="29">
        <f ca="1">IF(C10168&lt;Calculator!$D$26,0,IF(DAY($C10168)=1,IF(D10168-Calculator!$G$24&gt;0,Calculator!$G$24,D10168),0))</f>
        <v>0</v>
      </c>
      <c r="F10168" s="29">
        <f ca="1">IF(E10168&gt;0,D10168*Calculator!$G$22/12,0)</f>
        <v>0</v>
      </c>
      <c r="G10168" s="29">
        <f ca="1">IF(E10168&gt;0,(IFERROR(-PMT(Calculator!$G$22/12,Calculator!$G$23*12,Calculator!$G$20),0))-F10168,0)</f>
        <v>0</v>
      </c>
      <c r="H10168" s="29">
        <f t="shared" ca="1" si="636"/>
        <v>0</v>
      </c>
      <c r="I10168" s="29">
        <f t="shared" ca="1" si="634"/>
        <v>0</v>
      </c>
      <c r="J10168" s="30">
        <f>Calculator!$G$40</f>
        <v>6.5000000000000002E-2</v>
      </c>
      <c r="K10168" s="29">
        <f ca="1">IF(C10168&gt;=Calculator!$G$27,IF(DAY($C10168)=1,Calculator!$G$34/2,IF(DAY($C10168)=15,Calculator!$G$34/2,0)),0)</f>
        <v>4500</v>
      </c>
      <c r="L10168" s="29">
        <f ca="1">IF(DAY($C10168)=28,IF(H10168=0,0,Calculator!$G$35),0)</f>
        <v>0</v>
      </c>
      <c r="M10168" s="29">
        <f ca="1">IF(I10168&gt;0,IF(DAY($C10168)=1,SUM(INDIRECT("I"&amp;(ROW(C10167)-DAY(C10167))):I10167),0),0)</f>
        <v>0</v>
      </c>
      <c r="N10168" s="29">
        <f ca="1">IF(C10168&lt;Calculator!$G$27,0,IF(C10168=Calculator!$G$27,Calculator!$G$39,IF(H10168-K10168&lt;=0,IF(D10168&gt;Calculator!$G$39,IF(H10168-K10168+E10168+L10168+M10168+Calculator!$G$39&gt;Calculator!$G$39,Calculator!$G$39-(H10168+E10168+L10168+M10168-K10168),Calculator!$G$39),D10168),0)))</f>
        <v>0</v>
      </c>
    </row>
    <row r="10169" spans="1:14" ht="15.75" thickBot="1">
      <c r="A10169" s="33" t="str">
        <f ca="1">IF(C10169=Calculator!$H$27,"F",IF(Daily!D10169+Daily!H10169=0,IF(D10168+H10168&gt;0,"L",""),""))</f>
        <v/>
      </c>
      <c r="B10169" s="34">
        <v>10168</v>
      </c>
      <c r="C10169" s="19">
        <f t="shared" ca="1" si="633"/>
        <v>56098</v>
      </c>
      <c r="D10169" s="29">
        <f t="shared" ca="1" si="635"/>
        <v>0</v>
      </c>
      <c r="E10169" s="29">
        <f ca="1">IF(C10169&lt;Calculator!$D$26,0,IF(DAY($C10169)=1,IF(D10169-Calculator!$G$24&gt;0,Calculator!$G$24,D10169),0))</f>
        <v>0</v>
      </c>
      <c r="F10169" s="29">
        <f ca="1">IF(E10169&gt;0,D10169*Calculator!$G$22/12,0)</f>
        <v>0</v>
      </c>
      <c r="G10169" s="29">
        <f ca="1">IF(E10169&gt;0,(IFERROR(-PMT(Calculator!$G$22/12,Calculator!$G$23*12,Calculator!$G$20),0))-F10169,0)</f>
        <v>0</v>
      </c>
      <c r="H10169" s="29">
        <f t="shared" ca="1" si="636"/>
        <v>0</v>
      </c>
      <c r="I10169" s="29">
        <f t="shared" ca="1" si="634"/>
        <v>0</v>
      </c>
      <c r="J10169" s="30">
        <f>Calculator!$G$40</f>
        <v>6.5000000000000002E-2</v>
      </c>
      <c r="K10169" s="29">
        <f ca="1">IF(C10169&gt;=Calculator!$G$27,IF(DAY($C10169)=1,Calculator!$G$34/2,IF(DAY($C10169)=15,Calculator!$G$34/2,0)),0)</f>
        <v>0</v>
      </c>
      <c r="L10169" s="29">
        <f ca="1">IF(DAY($C10169)=28,IF(H10169=0,0,Calculator!$G$35),0)</f>
        <v>0</v>
      </c>
      <c r="M10169" s="29">
        <f ca="1">IF(I10169&gt;0,IF(DAY($C10169)=1,SUM(INDIRECT("I"&amp;(ROW(C10168)-DAY(C10168))):I10168),0),0)</f>
        <v>0</v>
      </c>
      <c r="N10169" s="29">
        <f ca="1">IF(C10169&lt;Calculator!$G$27,0,IF(C10169=Calculator!$G$27,Calculator!$G$39,IF(H10169-K10169&lt;=0,IF(D10169&gt;Calculator!$G$39,IF(H10169-K10169+E10169+L10169+M10169+Calculator!$G$39&gt;Calculator!$G$39,Calculator!$G$39-(H10169+E10169+L10169+M10169-K10169),Calculator!$G$39),D10169),0)))</f>
        <v>0</v>
      </c>
    </row>
    <row r="10170" spans="1:14" ht="15.75" thickBot="1">
      <c r="A10170" s="33" t="str">
        <f ca="1">IF(C10170=Calculator!$H$27,"F",IF(Daily!D10170+Daily!H10170=0,IF(D10169+H10169&gt;0,"L",""),""))</f>
        <v/>
      </c>
      <c r="B10170" s="34">
        <v>10169</v>
      </c>
      <c r="C10170" s="19">
        <f t="shared" ca="1" si="633"/>
        <v>56099</v>
      </c>
      <c r="D10170" s="29">
        <f t="shared" ca="1" si="635"/>
        <v>0</v>
      </c>
      <c r="E10170" s="29">
        <f ca="1">IF(C10170&lt;Calculator!$D$26,0,IF(DAY($C10170)=1,IF(D10170-Calculator!$G$24&gt;0,Calculator!$G$24,D10170),0))</f>
        <v>0</v>
      </c>
      <c r="F10170" s="29">
        <f ca="1">IF(E10170&gt;0,D10170*Calculator!$G$22/12,0)</f>
        <v>0</v>
      </c>
      <c r="G10170" s="29">
        <f ca="1">IF(E10170&gt;0,(IFERROR(-PMT(Calculator!$G$22/12,Calculator!$G$23*12,Calculator!$G$20),0))-F10170,0)</f>
        <v>0</v>
      </c>
      <c r="H10170" s="29">
        <f t="shared" ca="1" si="636"/>
        <v>0</v>
      </c>
      <c r="I10170" s="29">
        <f t="shared" ca="1" si="634"/>
        <v>0</v>
      </c>
      <c r="J10170" s="30">
        <f>Calculator!$G$40</f>
        <v>6.5000000000000002E-2</v>
      </c>
      <c r="K10170" s="29">
        <f ca="1">IF(C10170&gt;=Calculator!$G$27,IF(DAY($C10170)=1,Calculator!$G$34/2,IF(DAY($C10170)=15,Calculator!$G$34/2,0)),0)</f>
        <v>0</v>
      </c>
      <c r="L10170" s="29">
        <f ca="1">IF(DAY($C10170)=28,IF(H10170=0,0,Calculator!$G$35),0)</f>
        <v>0</v>
      </c>
      <c r="M10170" s="29">
        <f ca="1">IF(I10170&gt;0,IF(DAY($C10170)=1,SUM(INDIRECT("I"&amp;(ROW(C10169)-DAY(C10169))):I10169),0),0)</f>
        <v>0</v>
      </c>
      <c r="N10170" s="29">
        <f ca="1">IF(C10170&lt;Calculator!$G$27,0,IF(C10170=Calculator!$G$27,Calculator!$G$39,IF(H10170-K10170&lt;=0,IF(D10170&gt;Calculator!$G$39,IF(H10170-K10170+E10170+L10170+M10170+Calculator!$G$39&gt;Calculator!$G$39,Calculator!$G$39-(H10170+E10170+L10170+M10170-K10170),Calculator!$G$39),D10170),0)))</f>
        <v>0</v>
      </c>
    </row>
    <row r="10171" spans="1:14" ht="15.75" thickBot="1">
      <c r="A10171" s="33" t="str">
        <f ca="1">IF(C10171=Calculator!$H$27,"F",IF(Daily!D10171+Daily!H10171=0,IF(D10170+H10170&gt;0,"L",""),""))</f>
        <v/>
      </c>
      <c r="B10171" s="34">
        <v>10170</v>
      </c>
      <c r="C10171" s="19">
        <f t="shared" ca="1" si="633"/>
        <v>56100</v>
      </c>
      <c r="D10171" s="29">
        <f t="shared" ca="1" si="635"/>
        <v>0</v>
      </c>
      <c r="E10171" s="29">
        <f ca="1">IF(C10171&lt;Calculator!$D$26,0,IF(DAY($C10171)=1,IF(D10171-Calculator!$G$24&gt;0,Calculator!$G$24,D10171),0))</f>
        <v>0</v>
      </c>
      <c r="F10171" s="29">
        <f ca="1">IF(E10171&gt;0,D10171*Calculator!$G$22/12,0)</f>
        <v>0</v>
      </c>
      <c r="G10171" s="29">
        <f ca="1">IF(E10171&gt;0,(IFERROR(-PMT(Calculator!$G$22/12,Calculator!$G$23*12,Calculator!$G$20),0))-F10171,0)</f>
        <v>0</v>
      </c>
      <c r="H10171" s="29">
        <f t="shared" ca="1" si="636"/>
        <v>0</v>
      </c>
      <c r="I10171" s="29">
        <f t="shared" ca="1" si="634"/>
        <v>0</v>
      </c>
      <c r="J10171" s="30">
        <f>Calculator!$G$40</f>
        <v>6.5000000000000002E-2</v>
      </c>
      <c r="K10171" s="29">
        <f ca="1">IF(C10171&gt;=Calculator!$G$27,IF(DAY($C10171)=1,Calculator!$G$34/2,IF(DAY($C10171)=15,Calculator!$G$34/2,0)),0)</f>
        <v>0</v>
      </c>
      <c r="L10171" s="29">
        <f ca="1">IF(DAY($C10171)=28,IF(H10171=0,0,Calculator!$G$35),0)</f>
        <v>0</v>
      </c>
      <c r="M10171" s="29">
        <f ca="1">IF(I10171&gt;0,IF(DAY($C10171)=1,SUM(INDIRECT("I"&amp;(ROW(C10170)-DAY(C10170))):I10170),0),0)</f>
        <v>0</v>
      </c>
      <c r="N10171" s="29">
        <f ca="1">IF(C10171&lt;Calculator!$G$27,0,IF(C10171=Calculator!$G$27,Calculator!$G$39,IF(H10171-K10171&lt;=0,IF(D10171&gt;Calculator!$G$39,IF(H10171-K10171+E10171+L10171+M10171+Calculator!$G$39&gt;Calculator!$G$39,Calculator!$G$39-(H10171+E10171+L10171+M10171-K10171),Calculator!$G$39),D10171),0)))</f>
        <v>0</v>
      </c>
    </row>
    <row r="10172" spans="1:14" ht="15.75" thickBot="1">
      <c r="A10172" s="33" t="str">
        <f ca="1">IF(C10172=Calculator!$H$27,"F",IF(Daily!D10172+Daily!H10172=0,IF(D10171+H10171&gt;0,"L",""),""))</f>
        <v/>
      </c>
      <c r="B10172" s="34">
        <v>10171</v>
      </c>
      <c r="C10172" s="19">
        <f t="shared" ca="1" si="633"/>
        <v>56101</v>
      </c>
      <c r="D10172" s="29">
        <f t="shared" ca="1" si="635"/>
        <v>0</v>
      </c>
      <c r="E10172" s="29">
        <f ca="1">IF(C10172&lt;Calculator!$D$26,0,IF(DAY($C10172)=1,IF(D10172-Calculator!$G$24&gt;0,Calculator!$G$24,D10172),0))</f>
        <v>0</v>
      </c>
      <c r="F10172" s="29">
        <f ca="1">IF(E10172&gt;0,D10172*Calculator!$G$22/12,0)</f>
        <v>0</v>
      </c>
      <c r="G10172" s="29">
        <f ca="1">IF(E10172&gt;0,(IFERROR(-PMT(Calculator!$G$22/12,Calculator!$G$23*12,Calculator!$G$20),0))-F10172,0)</f>
        <v>0</v>
      </c>
      <c r="H10172" s="29">
        <f t="shared" ca="1" si="636"/>
        <v>0</v>
      </c>
      <c r="I10172" s="29">
        <f t="shared" ca="1" si="634"/>
        <v>0</v>
      </c>
      <c r="J10172" s="30">
        <f>Calculator!$G$40</f>
        <v>6.5000000000000002E-2</v>
      </c>
      <c r="K10172" s="29">
        <f ca="1">IF(C10172&gt;=Calculator!$G$27,IF(DAY($C10172)=1,Calculator!$G$34/2,IF(DAY($C10172)=15,Calculator!$G$34/2,0)),0)</f>
        <v>0</v>
      </c>
      <c r="L10172" s="29">
        <f ca="1">IF(DAY($C10172)=28,IF(H10172=0,0,Calculator!$G$35),0)</f>
        <v>0</v>
      </c>
      <c r="M10172" s="29">
        <f ca="1">IF(I10172&gt;0,IF(DAY($C10172)=1,SUM(INDIRECT("I"&amp;(ROW(C10171)-DAY(C10171))):I10171),0),0)</f>
        <v>0</v>
      </c>
      <c r="N10172" s="29">
        <f ca="1">IF(C10172&lt;Calculator!$G$27,0,IF(C10172=Calculator!$G$27,Calculator!$G$39,IF(H10172-K10172&lt;=0,IF(D10172&gt;Calculator!$G$39,IF(H10172-K10172+E10172+L10172+M10172+Calculator!$G$39&gt;Calculator!$G$39,Calculator!$G$39-(H10172+E10172+L10172+M10172-K10172),Calculator!$G$39),D10172),0)))</f>
        <v>0</v>
      </c>
    </row>
    <row r="10173" spans="1:14" ht="15.75" thickBot="1">
      <c r="A10173" s="33" t="str">
        <f ca="1">IF(C10173=Calculator!$H$27,"F",IF(Daily!D10173+Daily!H10173=0,IF(D10172+H10172&gt;0,"L",""),""))</f>
        <v/>
      </c>
      <c r="B10173" s="34">
        <v>10172</v>
      </c>
      <c r="C10173" s="19">
        <f t="shared" ca="1" si="633"/>
        <v>56102</v>
      </c>
      <c r="D10173" s="29">
        <f t="shared" ca="1" si="635"/>
        <v>0</v>
      </c>
      <c r="E10173" s="29">
        <f ca="1">IF(C10173&lt;Calculator!$D$26,0,IF(DAY($C10173)=1,IF(D10173-Calculator!$G$24&gt;0,Calculator!$G$24,D10173),0))</f>
        <v>0</v>
      </c>
      <c r="F10173" s="29">
        <f ca="1">IF(E10173&gt;0,D10173*Calculator!$G$22/12,0)</f>
        <v>0</v>
      </c>
      <c r="G10173" s="29">
        <f ca="1">IF(E10173&gt;0,(IFERROR(-PMT(Calculator!$G$22/12,Calculator!$G$23*12,Calculator!$G$20),0))-F10173,0)</f>
        <v>0</v>
      </c>
      <c r="H10173" s="29">
        <f t="shared" ca="1" si="636"/>
        <v>0</v>
      </c>
      <c r="I10173" s="29">
        <f t="shared" ca="1" si="634"/>
        <v>0</v>
      </c>
      <c r="J10173" s="30">
        <f>Calculator!$G$40</f>
        <v>6.5000000000000002E-2</v>
      </c>
      <c r="K10173" s="29">
        <f ca="1">IF(C10173&gt;=Calculator!$G$27,IF(DAY($C10173)=1,Calculator!$G$34/2,IF(DAY($C10173)=15,Calculator!$G$34/2,0)),0)</f>
        <v>0</v>
      </c>
      <c r="L10173" s="29">
        <f ca="1">IF(DAY($C10173)=28,IF(H10173=0,0,Calculator!$G$35),0)</f>
        <v>0</v>
      </c>
      <c r="M10173" s="29">
        <f ca="1">IF(I10173&gt;0,IF(DAY($C10173)=1,SUM(INDIRECT("I"&amp;(ROW(C10172)-DAY(C10172))):I10172),0),0)</f>
        <v>0</v>
      </c>
      <c r="N10173" s="29">
        <f ca="1">IF(C10173&lt;Calculator!$G$27,0,IF(C10173=Calculator!$G$27,Calculator!$G$39,IF(H10173-K10173&lt;=0,IF(D10173&gt;Calculator!$G$39,IF(H10173-K10173+E10173+L10173+M10173+Calculator!$G$39&gt;Calculator!$G$39,Calculator!$G$39-(H10173+E10173+L10173+M10173-K10173),Calculator!$G$39),D10173),0)))</f>
        <v>0</v>
      </c>
    </row>
    <row r="10174" spans="1:14" ht="15.75" thickBot="1">
      <c r="A10174" s="33" t="str">
        <f ca="1">IF(C10174=Calculator!$H$27,"F",IF(Daily!D10174+Daily!H10174=0,IF(D10173+H10173&gt;0,"L",""),""))</f>
        <v/>
      </c>
      <c r="B10174" s="34">
        <v>10173</v>
      </c>
      <c r="C10174" s="19">
        <f t="shared" ca="1" si="633"/>
        <v>56103</v>
      </c>
      <c r="D10174" s="29">
        <f t="shared" ca="1" si="635"/>
        <v>0</v>
      </c>
      <c r="E10174" s="29">
        <f ca="1">IF(C10174&lt;Calculator!$D$26,0,IF(DAY($C10174)=1,IF(D10174-Calculator!$G$24&gt;0,Calculator!$G$24,D10174),0))</f>
        <v>0</v>
      </c>
      <c r="F10174" s="29">
        <f ca="1">IF(E10174&gt;0,D10174*Calculator!$G$22/12,0)</f>
        <v>0</v>
      </c>
      <c r="G10174" s="29">
        <f ca="1">IF(E10174&gt;0,(IFERROR(-PMT(Calculator!$G$22/12,Calculator!$G$23*12,Calculator!$G$20),0))-F10174,0)</f>
        <v>0</v>
      </c>
      <c r="H10174" s="29">
        <f t="shared" ca="1" si="636"/>
        <v>0</v>
      </c>
      <c r="I10174" s="29">
        <f t="shared" ca="1" si="634"/>
        <v>0</v>
      </c>
      <c r="J10174" s="30">
        <f>Calculator!$G$40</f>
        <v>6.5000000000000002E-2</v>
      </c>
      <c r="K10174" s="29">
        <f ca="1">IF(C10174&gt;=Calculator!$G$27,IF(DAY($C10174)=1,Calculator!$G$34/2,IF(DAY($C10174)=15,Calculator!$G$34/2,0)),0)</f>
        <v>0</v>
      </c>
      <c r="L10174" s="29">
        <f ca="1">IF(DAY($C10174)=28,IF(H10174=0,0,Calculator!$G$35),0)</f>
        <v>0</v>
      </c>
      <c r="M10174" s="29">
        <f ca="1">IF(I10174&gt;0,IF(DAY($C10174)=1,SUM(INDIRECT("I"&amp;(ROW(C10173)-DAY(C10173))):I10173),0),0)</f>
        <v>0</v>
      </c>
      <c r="N10174" s="29">
        <f ca="1">IF(C10174&lt;Calculator!$G$27,0,IF(C10174=Calculator!$G$27,Calculator!$G$39,IF(H10174-K10174&lt;=0,IF(D10174&gt;Calculator!$G$39,IF(H10174-K10174+E10174+L10174+M10174+Calculator!$G$39&gt;Calculator!$G$39,Calculator!$G$39-(H10174+E10174+L10174+M10174-K10174),Calculator!$G$39),D10174),0)))</f>
        <v>0</v>
      </c>
    </row>
    <row r="10175" spans="1:14" ht="15.75" thickBot="1">
      <c r="A10175" s="33" t="str">
        <f ca="1">IF(C10175=Calculator!$H$27,"F",IF(Daily!D10175+Daily!H10175=0,IF(D10174+H10174&gt;0,"L",""),""))</f>
        <v/>
      </c>
      <c r="B10175" s="34">
        <v>10174</v>
      </c>
      <c r="C10175" s="19">
        <f t="shared" ca="1" si="633"/>
        <v>56104</v>
      </c>
      <c r="D10175" s="29">
        <f t="shared" ca="1" si="635"/>
        <v>0</v>
      </c>
      <c r="E10175" s="29">
        <f ca="1">IF(C10175&lt;Calculator!$D$26,0,IF(DAY($C10175)=1,IF(D10175-Calculator!$G$24&gt;0,Calculator!$G$24,D10175),0))</f>
        <v>0</v>
      </c>
      <c r="F10175" s="29">
        <f ca="1">IF(E10175&gt;0,D10175*Calculator!$G$22/12,0)</f>
        <v>0</v>
      </c>
      <c r="G10175" s="29">
        <f ca="1">IF(E10175&gt;0,(IFERROR(-PMT(Calculator!$G$22/12,Calculator!$G$23*12,Calculator!$G$20),0))-F10175,0)</f>
        <v>0</v>
      </c>
      <c r="H10175" s="29">
        <f t="shared" ca="1" si="636"/>
        <v>0</v>
      </c>
      <c r="I10175" s="29">
        <f t="shared" ca="1" si="634"/>
        <v>0</v>
      </c>
      <c r="J10175" s="30">
        <f>Calculator!$G$40</f>
        <v>6.5000000000000002E-2</v>
      </c>
      <c r="K10175" s="29">
        <f ca="1">IF(C10175&gt;=Calculator!$G$27,IF(DAY($C10175)=1,Calculator!$G$34/2,IF(DAY($C10175)=15,Calculator!$G$34/2,0)),0)</f>
        <v>0</v>
      </c>
      <c r="L10175" s="29">
        <f ca="1">IF(DAY($C10175)=28,IF(H10175=0,0,Calculator!$G$35),0)</f>
        <v>0</v>
      </c>
      <c r="M10175" s="29">
        <f ca="1">IF(I10175&gt;0,IF(DAY($C10175)=1,SUM(INDIRECT("I"&amp;(ROW(C10174)-DAY(C10174))):I10174),0),0)</f>
        <v>0</v>
      </c>
      <c r="N10175" s="29">
        <f ca="1">IF(C10175&lt;Calculator!$G$27,0,IF(C10175=Calculator!$G$27,Calculator!$G$39,IF(H10175-K10175&lt;=0,IF(D10175&gt;Calculator!$G$39,IF(H10175-K10175+E10175+L10175+M10175+Calculator!$G$39&gt;Calculator!$G$39,Calculator!$G$39-(H10175+E10175+L10175+M10175-K10175),Calculator!$G$39),D10175),0)))</f>
        <v>0</v>
      </c>
    </row>
    <row r="10176" spans="1:14" ht="15.75" thickBot="1">
      <c r="A10176" s="33" t="str">
        <f ca="1">IF(C10176=Calculator!$H$27,"F",IF(Daily!D10176+Daily!H10176=0,IF(D10175+H10175&gt;0,"L",""),""))</f>
        <v/>
      </c>
      <c r="B10176" s="34">
        <v>10175</v>
      </c>
      <c r="C10176" s="19">
        <f t="shared" ca="1" si="633"/>
        <v>56105</v>
      </c>
      <c r="D10176" s="29">
        <f t="shared" ca="1" si="635"/>
        <v>0</v>
      </c>
      <c r="E10176" s="29">
        <f ca="1">IF(C10176&lt;Calculator!$D$26,0,IF(DAY($C10176)=1,IF(D10176-Calculator!$G$24&gt;0,Calculator!$G$24,D10176),0))</f>
        <v>0</v>
      </c>
      <c r="F10176" s="29">
        <f ca="1">IF(E10176&gt;0,D10176*Calculator!$G$22/12,0)</f>
        <v>0</v>
      </c>
      <c r="G10176" s="29">
        <f ca="1">IF(E10176&gt;0,(IFERROR(-PMT(Calculator!$G$22/12,Calculator!$G$23*12,Calculator!$G$20),0))-F10176,0)</f>
        <v>0</v>
      </c>
      <c r="H10176" s="29">
        <f t="shared" ca="1" si="636"/>
        <v>0</v>
      </c>
      <c r="I10176" s="29">
        <f t="shared" ca="1" si="634"/>
        <v>0</v>
      </c>
      <c r="J10176" s="30">
        <f>Calculator!$G$40</f>
        <v>6.5000000000000002E-2</v>
      </c>
      <c r="K10176" s="29">
        <f ca="1">IF(C10176&gt;=Calculator!$G$27,IF(DAY($C10176)=1,Calculator!$G$34/2,IF(DAY($C10176)=15,Calculator!$G$34/2,0)),0)</f>
        <v>0</v>
      </c>
      <c r="L10176" s="29">
        <f ca="1">IF(DAY($C10176)=28,IF(H10176=0,0,Calculator!$G$35),0)</f>
        <v>0</v>
      </c>
      <c r="M10176" s="29">
        <f ca="1">IF(I10176&gt;0,IF(DAY($C10176)=1,SUM(INDIRECT("I"&amp;(ROW(C10175)-DAY(C10175))):I10175),0),0)</f>
        <v>0</v>
      </c>
      <c r="N10176" s="29">
        <f ca="1">IF(C10176&lt;Calculator!$G$27,0,IF(C10176=Calculator!$G$27,Calculator!$G$39,IF(H10176-K10176&lt;=0,IF(D10176&gt;Calculator!$G$39,IF(H10176-K10176+E10176+L10176+M10176+Calculator!$G$39&gt;Calculator!$G$39,Calculator!$G$39-(H10176+E10176+L10176+M10176-K10176),Calculator!$G$39),D10176),0)))</f>
        <v>0</v>
      </c>
    </row>
    <row r="10177" spans="1:14" ht="15.75" thickBot="1">
      <c r="A10177" s="33" t="str">
        <f ca="1">IF(C10177=Calculator!$H$27,"F",IF(Daily!D10177+Daily!H10177=0,IF(D10176+H10176&gt;0,"L",""),""))</f>
        <v/>
      </c>
      <c r="B10177" s="34">
        <v>10176</v>
      </c>
      <c r="C10177" s="19">
        <f t="shared" ca="1" si="633"/>
        <v>56106</v>
      </c>
      <c r="D10177" s="29">
        <f t="shared" ca="1" si="635"/>
        <v>0</v>
      </c>
      <c r="E10177" s="29">
        <f ca="1">IF(C10177&lt;Calculator!$D$26,0,IF(DAY($C10177)=1,IF(D10177-Calculator!$G$24&gt;0,Calculator!$G$24,D10177),0))</f>
        <v>0</v>
      </c>
      <c r="F10177" s="29">
        <f ca="1">IF(E10177&gt;0,D10177*Calculator!$G$22/12,0)</f>
        <v>0</v>
      </c>
      <c r="G10177" s="29">
        <f ca="1">IF(E10177&gt;0,(IFERROR(-PMT(Calculator!$G$22/12,Calculator!$G$23*12,Calculator!$G$20),0))-F10177,0)</f>
        <v>0</v>
      </c>
      <c r="H10177" s="29">
        <f t="shared" ca="1" si="636"/>
        <v>0</v>
      </c>
      <c r="I10177" s="29">
        <f t="shared" ca="1" si="634"/>
        <v>0</v>
      </c>
      <c r="J10177" s="30">
        <f>Calculator!$G$40</f>
        <v>6.5000000000000002E-2</v>
      </c>
      <c r="K10177" s="29">
        <f ca="1">IF(C10177&gt;=Calculator!$G$27,IF(DAY($C10177)=1,Calculator!$G$34/2,IF(DAY($C10177)=15,Calculator!$G$34/2,0)),0)</f>
        <v>0</v>
      </c>
      <c r="L10177" s="29">
        <f ca="1">IF(DAY($C10177)=28,IF(H10177=0,0,Calculator!$G$35),0)</f>
        <v>0</v>
      </c>
      <c r="M10177" s="29">
        <f ca="1">IF(I10177&gt;0,IF(DAY($C10177)=1,SUM(INDIRECT("I"&amp;(ROW(C10176)-DAY(C10176))):I10176),0),0)</f>
        <v>0</v>
      </c>
      <c r="N10177" s="29">
        <f ca="1">IF(C10177&lt;Calculator!$G$27,0,IF(C10177=Calculator!$G$27,Calculator!$G$39,IF(H10177-K10177&lt;=0,IF(D10177&gt;Calculator!$G$39,IF(H10177-K10177+E10177+L10177+M10177+Calculator!$G$39&gt;Calculator!$G$39,Calculator!$G$39-(H10177+E10177+L10177+M10177-K10177),Calculator!$G$39),D10177),0)))</f>
        <v>0</v>
      </c>
    </row>
    <row r="10178" spans="1:14" ht="15.75" thickBot="1">
      <c r="A10178" s="33" t="str">
        <f ca="1">IF(C10178=Calculator!$H$27,"F",IF(Daily!D10178+Daily!H10178=0,IF(D10177+H10177&gt;0,"L",""),""))</f>
        <v/>
      </c>
      <c r="B10178" s="34">
        <v>10177</v>
      </c>
      <c r="C10178" s="19">
        <f t="shared" ca="1" si="633"/>
        <v>56107</v>
      </c>
      <c r="D10178" s="29">
        <f t="shared" ca="1" si="635"/>
        <v>0</v>
      </c>
      <c r="E10178" s="29">
        <f ca="1">IF(C10178&lt;Calculator!$D$26,0,IF(DAY($C10178)=1,IF(D10178-Calculator!$G$24&gt;0,Calculator!$G$24,D10178),0))</f>
        <v>0</v>
      </c>
      <c r="F10178" s="29">
        <f ca="1">IF(E10178&gt;0,D10178*Calculator!$G$22/12,0)</f>
        <v>0</v>
      </c>
      <c r="G10178" s="29">
        <f ca="1">IF(E10178&gt;0,(IFERROR(-PMT(Calculator!$G$22/12,Calculator!$G$23*12,Calculator!$G$20),0))-F10178,0)</f>
        <v>0</v>
      </c>
      <c r="H10178" s="29">
        <f t="shared" ca="1" si="636"/>
        <v>0</v>
      </c>
      <c r="I10178" s="29">
        <f t="shared" ca="1" si="634"/>
        <v>0</v>
      </c>
      <c r="J10178" s="30">
        <f>Calculator!$G$40</f>
        <v>6.5000000000000002E-2</v>
      </c>
      <c r="K10178" s="29">
        <f ca="1">IF(C10178&gt;=Calculator!$G$27,IF(DAY($C10178)=1,Calculator!$G$34/2,IF(DAY($C10178)=15,Calculator!$G$34/2,0)),0)</f>
        <v>0</v>
      </c>
      <c r="L10178" s="29">
        <f ca="1">IF(DAY($C10178)=28,IF(H10178=0,0,Calculator!$G$35),0)</f>
        <v>0</v>
      </c>
      <c r="M10178" s="29">
        <f ca="1">IF(I10178&gt;0,IF(DAY($C10178)=1,SUM(INDIRECT("I"&amp;(ROW(C10177)-DAY(C10177))):I10177),0),0)</f>
        <v>0</v>
      </c>
      <c r="N10178" s="29">
        <f ca="1">IF(C10178&lt;Calculator!$G$27,0,IF(C10178=Calculator!$G$27,Calculator!$G$39,IF(H10178-K10178&lt;=0,IF(D10178&gt;Calculator!$G$39,IF(H10178-K10178+E10178+L10178+M10178+Calculator!$G$39&gt;Calculator!$G$39,Calculator!$G$39-(H10178+E10178+L10178+M10178-K10178),Calculator!$G$39),D10178),0)))</f>
        <v>0</v>
      </c>
    </row>
    <row r="10179" spans="1:14" ht="15.75" thickBot="1">
      <c r="A10179" s="33" t="str">
        <f ca="1">IF(C10179=Calculator!$H$27,"F",IF(Daily!D10179+Daily!H10179=0,IF(D10178+H10178&gt;0,"L",""),""))</f>
        <v/>
      </c>
      <c r="B10179" s="34">
        <v>10178</v>
      </c>
      <c r="C10179" s="19">
        <f t="shared" ref="C10179:C10242" ca="1" si="637">C10178+1</f>
        <v>56108</v>
      </c>
      <c r="D10179" s="29">
        <f t="shared" ca="1" si="635"/>
        <v>0</v>
      </c>
      <c r="E10179" s="29">
        <f ca="1">IF(C10179&lt;Calculator!$D$26,0,IF(DAY($C10179)=1,IF(D10179-Calculator!$G$24&gt;0,Calculator!$G$24,D10179),0))</f>
        <v>0</v>
      </c>
      <c r="F10179" s="29">
        <f ca="1">IF(E10179&gt;0,D10179*Calculator!$G$22/12,0)</f>
        <v>0</v>
      </c>
      <c r="G10179" s="29">
        <f ca="1">IF(E10179&gt;0,(IFERROR(-PMT(Calculator!$G$22/12,Calculator!$G$23*12,Calculator!$G$20),0))-F10179,0)</f>
        <v>0</v>
      </c>
      <c r="H10179" s="29">
        <f t="shared" ca="1" si="636"/>
        <v>0</v>
      </c>
      <c r="I10179" s="29">
        <f t="shared" ref="I10179:I10242" ca="1" si="638">H10179*J10179/365</f>
        <v>0</v>
      </c>
      <c r="J10179" s="30">
        <f>Calculator!$G$40</f>
        <v>6.5000000000000002E-2</v>
      </c>
      <c r="K10179" s="29">
        <f ca="1">IF(C10179&gt;=Calculator!$G$27,IF(DAY($C10179)=1,Calculator!$G$34/2,IF(DAY($C10179)=15,Calculator!$G$34/2,0)),0)</f>
        <v>0</v>
      </c>
      <c r="L10179" s="29">
        <f ca="1">IF(DAY($C10179)=28,IF(H10179=0,0,Calculator!$G$35),0)</f>
        <v>0</v>
      </c>
      <c r="M10179" s="29">
        <f ca="1">IF(I10179&gt;0,IF(DAY($C10179)=1,SUM(INDIRECT("I"&amp;(ROW(C10178)-DAY(C10178))):I10178),0),0)</f>
        <v>0</v>
      </c>
      <c r="N10179" s="29">
        <f ca="1">IF(C10179&lt;Calculator!$G$27,0,IF(C10179=Calculator!$G$27,Calculator!$G$39,IF(H10179-K10179&lt;=0,IF(D10179&gt;Calculator!$G$39,IF(H10179-K10179+E10179+L10179+M10179+Calculator!$G$39&gt;Calculator!$G$39,Calculator!$G$39-(H10179+E10179+L10179+M10179-K10179),Calculator!$G$39),D10179),0)))</f>
        <v>0</v>
      </c>
    </row>
    <row r="10180" spans="1:14" ht="15.75" thickBot="1">
      <c r="A10180" s="33" t="str">
        <f ca="1">IF(C10180=Calculator!$H$27,"F",IF(Daily!D10180+Daily!H10180=0,IF(D10179+H10179&gt;0,"L",""),""))</f>
        <v/>
      </c>
      <c r="B10180" s="34">
        <v>10179</v>
      </c>
      <c r="C10180" s="19">
        <f t="shared" ca="1" si="637"/>
        <v>56109</v>
      </c>
      <c r="D10180" s="29">
        <f t="shared" ref="D10180:D10243" ca="1" si="639">IF(((D10179-G10179)-N10179)&lt;0,0,((D10179-G10179)-N10179))</f>
        <v>0</v>
      </c>
      <c r="E10180" s="29">
        <f ca="1">IF(C10180&lt;Calculator!$D$26,0,IF(DAY($C10180)=1,IF(D10180-Calculator!$G$24&gt;0,Calculator!$G$24,D10180),0))</f>
        <v>0</v>
      </c>
      <c r="F10180" s="29">
        <f ca="1">IF(E10180&gt;0,D10180*Calculator!$G$22/12,0)</f>
        <v>0</v>
      </c>
      <c r="G10180" s="29">
        <f ca="1">IF(E10180&gt;0,(IFERROR(-PMT(Calculator!$G$22/12,Calculator!$G$23*12,Calculator!$G$20),0))-F10180,0)</f>
        <v>0</v>
      </c>
      <c r="H10180" s="29">
        <f t="shared" ref="H10180:H10243" ca="1" si="640">IF((H10179-K10179+SUM(L10179:N10179)+E10179)&lt;0,0,(H10179-K10179+SUM(L10179:N10179)+E10179))</f>
        <v>0</v>
      </c>
      <c r="I10180" s="29">
        <f t="shared" ca="1" si="638"/>
        <v>0</v>
      </c>
      <c r="J10180" s="30">
        <f>Calculator!$G$40</f>
        <v>6.5000000000000002E-2</v>
      </c>
      <c r="K10180" s="29">
        <f ca="1">IF(C10180&gt;=Calculator!$G$27,IF(DAY($C10180)=1,Calculator!$G$34/2,IF(DAY($C10180)=15,Calculator!$G$34/2,0)),0)</f>
        <v>0</v>
      </c>
      <c r="L10180" s="29">
        <f ca="1">IF(DAY($C10180)=28,IF(H10180=0,0,Calculator!$G$35),0)</f>
        <v>0</v>
      </c>
      <c r="M10180" s="29">
        <f ca="1">IF(I10180&gt;0,IF(DAY($C10180)=1,SUM(INDIRECT("I"&amp;(ROW(C10179)-DAY(C10179))):I10179),0),0)</f>
        <v>0</v>
      </c>
      <c r="N10180" s="29">
        <f ca="1">IF(C10180&lt;Calculator!$G$27,0,IF(C10180=Calculator!$G$27,Calculator!$G$39,IF(H10180-K10180&lt;=0,IF(D10180&gt;Calculator!$G$39,IF(H10180-K10180+E10180+L10180+M10180+Calculator!$G$39&gt;Calculator!$G$39,Calculator!$G$39-(H10180+E10180+L10180+M10180-K10180),Calculator!$G$39),D10180),0)))</f>
        <v>0</v>
      </c>
    </row>
    <row r="10181" spans="1:14" ht="15.75" thickBot="1">
      <c r="A10181" s="33" t="str">
        <f ca="1">IF(C10181=Calculator!$H$27,"F",IF(Daily!D10181+Daily!H10181=0,IF(D10180+H10180&gt;0,"L",""),""))</f>
        <v/>
      </c>
      <c r="B10181" s="34">
        <v>10180</v>
      </c>
      <c r="C10181" s="19">
        <f t="shared" ca="1" si="637"/>
        <v>56110</v>
      </c>
      <c r="D10181" s="29">
        <f t="shared" ca="1" si="639"/>
        <v>0</v>
      </c>
      <c r="E10181" s="29">
        <f ca="1">IF(C10181&lt;Calculator!$D$26,0,IF(DAY($C10181)=1,IF(D10181-Calculator!$G$24&gt;0,Calculator!$G$24,D10181),0))</f>
        <v>0</v>
      </c>
      <c r="F10181" s="29">
        <f ca="1">IF(E10181&gt;0,D10181*Calculator!$G$22/12,0)</f>
        <v>0</v>
      </c>
      <c r="G10181" s="29">
        <f ca="1">IF(E10181&gt;0,(IFERROR(-PMT(Calculator!$G$22/12,Calculator!$G$23*12,Calculator!$G$20),0))-F10181,0)</f>
        <v>0</v>
      </c>
      <c r="H10181" s="29">
        <f t="shared" ca="1" si="640"/>
        <v>0</v>
      </c>
      <c r="I10181" s="29">
        <f t="shared" ca="1" si="638"/>
        <v>0</v>
      </c>
      <c r="J10181" s="30">
        <f>Calculator!$G$40</f>
        <v>6.5000000000000002E-2</v>
      </c>
      <c r="K10181" s="29">
        <f ca="1">IF(C10181&gt;=Calculator!$G$27,IF(DAY($C10181)=1,Calculator!$G$34/2,IF(DAY($C10181)=15,Calculator!$G$34/2,0)),0)</f>
        <v>0</v>
      </c>
      <c r="L10181" s="29">
        <f ca="1">IF(DAY($C10181)=28,IF(H10181=0,0,Calculator!$G$35),0)</f>
        <v>0</v>
      </c>
      <c r="M10181" s="29">
        <f ca="1">IF(I10181&gt;0,IF(DAY($C10181)=1,SUM(INDIRECT("I"&amp;(ROW(C10180)-DAY(C10180))):I10180),0),0)</f>
        <v>0</v>
      </c>
      <c r="N10181" s="29">
        <f ca="1">IF(C10181&lt;Calculator!$G$27,0,IF(C10181=Calculator!$G$27,Calculator!$G$39,IF(H10181-K10181&lt;=0,IF(D10181&gt;Calculator!$G$39,IF(H10181-K10181+E10181+L10181+M10181+Calculator!$G$39&gt;Calculator!$G$39,Calculator!$G$39-(H10181+E10181+L10181+M10181-K10181),Calculator!$G$39),D10181),0)))</f>
        <v>0</v>
      </c>
    </row>
    <row r="10182" spans="1:14" ht="15.75" thickBot="1">
      <c r="A10182" s="33" t="str">
        <f ca="1">IF(C10182=Calculator!$H$27,"F",IF(Daily!D10182+Daily!H10182=0,IF(D10181+H10181&gt;0,"L",""),""))</f>
        <v/>
      </c>
      <c r="B10182" s="34">
        <v>10181</v>
      </c>
      <c r="C10182" s="19">
        <f t="shared" ca="1" si="637"/>
        <v>56111</v>
      </c>
      <c r="D10182" s="29">
        <f t="shared" ca="1" si="639"/>
        <v>0</v>
      </c>
      <c r="E10182" s="29">
        <f ca="1">IF(C10182&lt;Calculator!$D$26,0,IF(DAY($C10182)=1,IF(D10182-Calculator!$G$24&gt;0,Calculator!$G$24,D10182),0))</f>
        <v>0</v>
      </c>
      <c r="F10182" s="29">
        <f ca="1">IF(E10182&gt;0,D10182*Calculator!$G$22/12,0)</f>
        <v>0</v>
      </c>
      <c r="G10182" s="29">
        <f ca="1">IF(E10182&gt;0,(IFERROR(-PMT(Calculator!$G$22/12,Calculator!$G$23*12,Calculator!$G$20),0))-F10182,0)</f>
        <v>0</v>
      </c>
      <c r="H10182" s="29">
        <f t="shared" ca="1" si="640"/>
        <v>0</v>
      </c>
      <c r="I10182" s="29">
        <f t="shared" ca="1" si="638"/>
        <v>0</v>
      </c>
      <c r="J10182" s="30">
        <f>Calculator!$G$40</f>
        <v>6.5000000000000002E-2</v>
      </c>
      <c r="K10182" s="29">
        <f ca="1">IF(C10182&gt;=Calculator!$G$27,IF(DAY($C10182)=1,Calculator!$G$34/2,IF(DAY($C10182)=15,Calculator!$G$34/2,0)),0)</f>
        <v>4500</v>
      </c>
      <c r="L10182" s="29">
        <f ca="1">IF(DAY($C10182)=28,IF(H10182=0,0,Calculator!$G$35),0)</f>
        <v>0</v>
      </c>
      <c r="M10182" s="29">
        <f ca="1">IF(I10182&gt;0,IF(DAY($C10182)=1,SUM(INDIRECT("I"&amp;(ROW(C10181)-DAY(C10181))):I10181),0),0)</f>
        <v>0</v>
      </c>
      <c r="N10182" s="29">
        <f ca="1">IF(C10182&lt;Calculator!$G$27,0,IF(C10182=Calculator!$G$27,Calculator!$G$39,IF(H10182-K10182&lt;=0,IF(D10182&gt;Calculator!$G$39,IF(H10182-K10182+E10182+L10182+M10182+Calculator!$G$39&gt;Calculator!$G$39,Calculator!$G$39-(H10182+E10182+L10182+M10182-K10182),Calculator!$G$39),D10182),0)))</f>
        <v>0</v>
      </c>
    </row>
    <row r="10183" spans="1:14" ht="15.75" thickBot="1">
      <c r="A10183" s="33" t="str">
        <f ca="1">IF(C10183=Calculator!$H$27,"F",IF(Daily!D10183+Daily!H10183=0,IF(D10182+H10182&gt;0,"L",""),""))</f>
        <v/>
      </c>
      <c r="B10183" s="34">
        <v>10182</v>
      </c>
      <c r="C10183" s="19">
        <f t="shared" ca="1" si="637"/>
        <v>56112</v>
      </c>
      <c r="D10183" s="29">
        <f t="shared" ca="1" si="639"/>
        <v>0</v>
      </c>
      <c r="E10183" s="29">
        <f ca="1">IF(C10183&lt;Calculator!$D$26,0,IF(DAY($C10183)=1,IF(D10183-Calculator!$G$24&gt;0,Calculator!$G$24,D10183),0))</f>
        <v>0</v>
      </c>
      <c r="F10183" s="29">
        <f ca="1">IF(E10183&gt;0,D10183*Calculator!$G$22/12,0)</f>
        <v>0</v>
      </c>
      <c r="G10183" s="29">
        <f ca="1">IF(E10183&gt;0,(IFERROR(-PMT(Calculator!$G$22/12,Calculator!$G$23*12,Calculator!$G$20),0))-F10183,0)</f>
        <v>0</v>
      </c>
      <c r="H10183" s="29">
        <f t="shared" ca="1" si="640"/>
        <v>0</v>
      </c>
      <c r="I10183" s="29">
        <f t="shared" ca="1" si="638"/>
        <v>0</v>
      </c>
      <c r="J10183" s="30">
        <f>Calculator!$G$40</f>
        <v>6.5000000000000002E-2</v>
      </c>
      <c r="K10183" s="29">
        <f ca="1">IF(C10183&gt;=Calculator!$G$27,IF(DAY($C10183)=1,Calculator!$G$34/2,IF(DAY($C10183)=15,Calculator!$G$34/2,0)),0)</f>
        <v>0</v>
      </c>
      <c r="L10183" s="29">
        <f ca="1">IF(DAY($C10183)=28,IF(H10183=0,0,Calculator!$G$35),0)</f>
        <v>0</v>
      </c>
      <c r="M10183" s="29">
        <f ca="1">IF(I10183&gt;0,IF(DAY($C10183)=1,SUM(INDIRECT("I"&amp;(ROW(C10182)-DAY(C10182))):I10182),0),0)</f>
        <v>0</v>
      </c>
      <c r="N10183" s="29">
        <f ca="1">IF(C10183&lt;Calculator!$G$27,0,IF(C10183=Calculator!$G$27,Calculator!$G$39,IF(H10183-K10183&lt;=0,IF(D10183&gt;Calculator!$G$39,IF(H10183-K10183+E10183+L10183+M10183+Calculator!$G$39&gt;Calculator!$G$39,Calculator!$G$39-(H10183+E10183+L10183+M10183-K10183),Calculator!$G$39),D10183),0)))</f>
        <v>0</v>
      </c>
    </row>
    <row r="10184" spans="1:14" ht="15.75" thickBot="1">
      <c r="A10184" s="33" t="str">
        <f ca="1">IF(C10184=Calculator!$H$27,"F",IF(Daily!D10184+Daily!H10184=0,IF(D10183+H10183&gt;0,"L",""),""))</f>
        <v/>
      </c>
      <c r="B10184" s="34">
        <v>10183</v>
      </c>
      <c r="C10184" s="19">
        <f t="shared" ca="1" si="637"/>
        <v>56113</v>
      </c>
      <c r="D10184" s="29">
        <f t="shared" ca="1" si="639"/>
        <v>0</v>
      </c>
      <c r="E10184" s="29">
        <f ca="1">IF(C10184&lt;Calculator!$D$26,0,IF(DAY($C10184)=1,IF(D10184-Calculator!$G$24&gt;0,Calculator!$G$24,D10184),0))</f>
        <v>0</v>
      </c>
      <c r="F10184" s="29">
        <f ca="1">IF(E10184&gt;0,D10184*Calculator!$G$22/12,0)</f>
        <v>0</v>
      </c>
      <c r="G10184" s="29">
        <f ca="1">IF(E10184&gt;0,(IFERROR(-PMT(Calculator!$G$22/12,Calculator!$G$23*12,Calculator!$G$20),0))-F10184,0)</f>
        <v>0</v>
      </c>
      <c r="H10184" s="29">
        <f t="shared" ca="1" si="640"/>
        <v>0</v>
      </c>
      <c r="I10184" s="29">
        <f t="shared" ca="1" si="638"/>
        <v>0</v>
      </c>
      <c r="J10184" s="30">
        <f>Calculator!$G$40</f>
        <v>6.5000000000000002E-2</v>
      </c>
      <c r="K10184" s="29">
        <f ca="1">IF(C10184&gt;=Calculator!$G$27,IF(DAY($C10184)=1,Calculator!$G$34/2,IF(DAY($C10184)=15,Calculator!$G$34/2,0)),0)</f>
        <v>0</v>
      </c>
      <c r="L10184" s="29">
        <f ca="1">IF(DAY($C10184)=28,IF(H10184=0,0,Calculator!$G$35),0)</f>
        <v>0</v>
      </c>
      <c r="M10184" s="29">
        <f ca="1">IF(I10184&gt;0,IF(DAY($C10184)=1,SUM(INDIRECT("I"&amp;(ROW(C10183)-DAY(C10183))):I10183),0),0)</f>
        <v>0</v>
      </c>
      <c r="N10184" s="29">
        <f ca="1">IF(C10184&lt;Calculator!$G$27,0,IF(C10184=Calculator!$G$27,Calculator!$G$39,IF(H10184-K10184&lt;=0,IF(D10184&gt;Calculator!$G$39,IF(H10184-K10184+E10184+L10184+M10184+Calculator!$G$39&gt;Calculator!$G$39,Calculator!$G$39-(H10184+E10184+L10184+M10184-K10184),Calculator!$G$39),D10184),0)))</f>
        <v>0</v>
      </c>
    </row>
    <row r="10185" spans="1:14" ht="15.75" thickBot="1">
      <c r="A10185" s="33" t="str">
        <f ca="1">IF(C10185=Calculator!$H$27,"F",IF(Daily!D10185+Daily!H10185=0,IF(D10184+H10184&gt;0,"L",""),""))</f>
        <v/>
      </c>
      <c r="B10185" s="34">
        <v>10184</v>
      </c>
      <c r="C10185" s="19">
        <f t="shared" ca="1" si="637"/>
        <v>56114</v>
      </c>
      <c r="D10185" s="29">
        <f t="shared" ca="1" si="639"/>
        <v>0</v>
      </c>
      <c r="E10185" s="29">
        <f ca="1">IF(C10185&lt;Calculator!$D$26,0,IF(DAY($C10185)=1,IF(D10185-Calculator!$G$24&gt;0,Calculator!$G$24,D10185),0))</f>
        <v>0</v>
      </c>
      <c r="F10185" s="29">
        <f ca="1">IF(E10185&gt;0,D10185*Calculator!$G$22/12,0)</f>
        <v>0</v>
      </c>
      <c r="G10185" s="29">
        <f ca="1">IF(E10185&gt;0,(IFERROR(-PMT(Calculator!$G$22/12,Calculator!$G$23*12,Calculator!$G$20),0))-F10185,0)</f>
        <v>0</v>
      </c>
      <c r="H10185" s="29">
        <f t="shared" ca="1" si="640"/>
        <v>0</v>
      </c>
      <c r="I10185" s="29">
        <f t="shared" ca="1" si="638"/>
        <v>0</v>
      </c>
      <c r="J10185" s="30">
        <f>Calculator!$G$40</f>
        <v>6.5000000000000002E-2</v>
      </c>
      <c r="K10185" s="29">
        <f ca="1">IF(C10185&gt;=Calculator!$G$27,IF(DAY($C10185)=1,Calculator!$G$34/2,IF(DAY($C10185)=15,Calculator!$G$34/2,0)),0)</f>
        <v>0</v>
      </c>
      <c r="L10185" s="29">
        <f ca="1">IF(DAY($C10185)=28,IF(H10185=0,0,Calculator!$G$35),0)</f>
        <v>0</v>
      </c>
      <c r="M10185" s="29">
        <f ca="1">IF(I10185&gt;0,IF(DAY($C10185)=1,SUM(INDIRECT("I"&amp;(ROW(C10184)-DAY(C10184))):I10184),0),0)</f>
        <v>0</v>
      </c>
      <c r="N10185" s="29">
        <f ca="1">IF(C10185&lt;Calculator!$G$27,0,IF(C10185=Calculator!$G$27,Calculator!$G$39,IF(H10185-K10185&lt;=0,IF(D10185&gt;Calculator!$G$39,IF(H10185-K10185+E10185+L10185+M10185+Calculator!$G$39&gt;Calculator!$G$39,Calculator!$G$39-(H10185+E10185+L10185+M10185-K10185),Calculator!$G$39),D10185),0)))</f>
        <v>0</v>
      </c>
    </row>
    <row r="10186" spans="1:14" ht="15.75" thickBot="1">
      <c r="A10186" s="33" t="str">
        <f ca="1">IF(C10186=Calculator!$H$27,"F",IF(Daily!D10186+Daily!H10186=0,IF(D10185+H10185&gt;0,"L",""),""))</f>
        <v/>
      </c>
      <c r="B10186" s="34">
        <v>10185</v>
      </c>
      <c r="C10186" s="19">
        <f t="shared" ca="1" si="637"/>
        <v>56115</v>
      </c>
      <c r="D10186" s="29">
        <f t="shared" ca="1" si="639"/>
        <v>0</v>
      </c>
      <c r="E10186" s="29">
        <f ca="1">IF(C10186&lt;Calculator!$D$26,0,IF(DAY($C10186)=1,IF(D10186-Calculator!$G$24&gt;0,Calculator!$G$24,D10186),0))</f>
        <v>0</v>
      </c>
      <c r="F10186" s="29">
        <f ca="1">IF(E10186&gt;0,D10186*Calculator!$G$22/12,0)</f>
        <v>0</v>
      </c>
      <c r="G10186" s="29">
        <f ca="1">IF(E10186&gt;0,(IFERROR(-PMT(Calculator!$G$22/12,Calculator!$G$23*12,Calculator!$G$20),0))-F10186,0)</f>
        <v>0</v>
      </c>
      <c r="H10186" s="29">
        <f t="shared" ca="1" si="640"/>
        <v>0</v>
      </c>
      <c r="I10186" s="29">
        <f t="shared" ca="1" si="638"/>
        <v>0</v>
      </c>
      <c r="J10186" s="30">
        <f>Calculator!$G$40</f>
        <v>6.5000000000000002E-2</v>
      </c>
      <c r="K10186" s="29">
        <f ca="1">IF(C10186&gt;=Calculator!$G$27,IF(DAY($C10186)=1,Calculator!$G$34/2,IF(DAY($C10186)=15,Calculator!$G$34/2,0)),0)</f>
        <v>0</v>
      </c>
      <c r="L10186" s="29">
        <f ca="1">IF(DAY($C10186)=28,IF(H10186=0,0,Calculator!$G$35),0)</f>
        <v>0</v>
      </c>
      <c r="M10186" s="29">
        <f ca="1">IF(I10186&gt;0,IF(DAY($C10186)=1,SUM(INDIRECT("I"&amp;(ROW(C10185)-DAY(C10185))):I10185),0),0)</f>
        <v>0</v>
      </c>
      <c r="N10186" s="29">
        <f ca="1">IF(C10186&lt;Calculator!$G$27,0,IF(C10186=Calculator!$G$27,Calculator!$G$39,IF(H10186-K10186&lt;=0,IF(D10186&gt;Calculator!$G$39,IF(H10186-K10186+E10186+L10186+M10186+Calculator!$G$39&gt;Calculator!$G$39,Calculator!$G$39-(H10186+E10186+L10186+M10186-K10186),Calculator!$G$39),D10186),0)))</f>
        <v>0</v>
      </c>
    </row>
    <row r="10187" spans="1:14" ht="15.75" thickBot="1">
      <c r="A10187" s="33" t="str">
        <f ca="1">IF(C10187=Calculator!$H$27,"F",IF(Daily!D10187+Daily!H10187=0,IF(D10186+H10186&gt;0,"L",""),""))</f>
        <v/>
      </c>
      <c r="B10187" s="34">
        <v>10186</v>
      </c>
      <c r="C10187" s="19">
        <f t="shared" ca="1" si="637"/>
        <v>56116</v>
      </c>
      <c r="D10187" s="29">
        <f t="shared" ca="1" si="639"/>
        <v>0</v>
      </c>
      <c r="E10187" s="29">
        <f ca="1">IF(C10187&lt;Calculator!$D$26,0,IF(DAY($C10187)=1,IF(D10187-Calculator!$G$24&gt;0,Calculator!$G$24,D10187),0))</f>
        <v>0</v>
      </c>
      <c r="F10187" s="29">
        <f ca="1">IF(E10187&gt;0,D10187*Calculator!$G$22/12,0)</f>
        <v>0</v>
      </c>
      <c r="G10187" s="29">
        <f ca="1">IF(E10187&gt;0,(IFERROR(-PMT(Calculator!$G$22/12,Calculator!$G$23*12,Calculator!$G$20),0))-F10187,0)</f>
        <v>0</v>
      </c>
      <c r="H10187" s="29">
        <f t="shared" ca="1" si="640"/>
        <v>0</v>
      </c>
      <c r="I10187" s="29">
        <f t="shared" ca="1" si="638"/>
        <v>0</v>
      </c>
      <c r="J10187" s="30">
        <f>Calculator!$G$40</f>
        <v>6.5000000000000002E-2</v>
      </c>
      <c r="K10187" s="29">
        <f ca="1">IF(C10187&gt;=Calculator!$G$27,IF(DAY($C10187)=1,Calculator!$G$34/2,IF(DAY($C10187)=15,Calculator!$G$34/2,0)),0)</f>
        <v>0</v>
      </c>
      <c r="L10187" s="29">
        <f ca="1">IF(DAY($C10187)=28,IF(H10187=0,0,Calculator!$G$35),0)</f>
        <v>0</v>
      </c>
      <c r="M10187" s="29">
        <f ca="1">IF(I10187&gt;0,IF(DAY($C10187)=1,SUM(INDIRECT("I"&amp;(ROW(C10186)-DAY(C10186))):I10186),0),0)</f>
        <v>0</v>
      </c>
      <c r="N10187" s="29">
        <f ca="1">IF(C10187&lt;Calculator!$G$27,0,IF(C10187=Calculator!$G$27,Calculator!$G$39,IF(H10187-K10187&lt;=0,IF(D10187&gt;Calculator!$G$39,IF(H10187-K10187+E10187+L10187+M10187+Calculator!$G$39&gt;Calculator!$G$39,Calculator!$G$39-(H10187+E10187+L10187+M10187-K10187),Calculator!$G$39),D10187),0)))</f>
        <v>0</v>
      </c>
    </row>
    <row r="10188" spans="1:14" ht="15.75" thickBot="1">
      <c r="A10188" s="33" t="str">
        <f ca="1">IF(C10188=Calculator!$H$27,"F",IF(Daily!D10188+Daily!H10188=0,IF(D10187+H10187&gt;0,"L",""),""))</f>
        <v/>
      </c>
      <c r="B10188" s="34">
        <v>10187</v>
      </c>
      <c r="C10188" s="19">
        <f t="shared" ca="1" si="637"/>
        <v>56117</v>
      </c>
      <c r="D10188" s="29">
        <f t="shared" ca="1" si="639"/>
        <v>0</v>
      </c>
      <c r="E10188" s="29">
        <f ca="1">IF(C10188&lt;Calculator!$D$26,0,IF(DAY($C10188)=1,IF(D10188-Calculator!$G$24&gt;0,Calculator!$G$24,D10188),0))</f>
        <v>0</v>
      </c>
      <c r="F10188" s="29">
        <f ca="1">IF(E10188&gt;0,D10188*Calculator!$G$22/12,0)</f>
        <v>0</v>
      </c>
      <c r="G10188" s="29">
        <f ca="1">IF(E10188&gt;0,(IFERROR(-PMT(Calculator!$G$22/12,Calculator!$G$23*12,Calculator!$G$20),0))-F10188,0)</f>
        <v>0</v>
      </c>
      <c r="H10188" s="29">
        <f t="shared" ca="1" si="640"/>
        <v>0</v>
      </c>
      <c r="I10188" s="29">
        <f t="shared" ca="1" si="638"/>
        <v>0</v>
      </c>
      <c r="J10188" s="30">
        <f>Calculator!$G$40</f>
        <v>6.5000000000000002E-2</v>
      </c>
      <c r="K10188" s="29">
        <f ca="1">IF(C10188&gt;=Calculator!$G$27,IF(DAY($C10188)=1,Calculator!$G$34/2,IF(DAY($C10188)=15,Calculator!$G$34/2,0)),0)</f>
        <v>0</v>
      </c>
      <c r="L10188" s="29">
        <f ca="1">IF(DAY($C10188)=28,IF(H10188=0,0,Calculator!$G$35),0)</f>
        <v>0</v>
      </c>
      <c r="M10188" s="29">
        <f ca="1">IF(I10188&gt;0,IF(DAY($C10188)=1,SUM(INDIRECT("I"&amp;(ROW(C10187)-DAY(C10187))):I10187),0),0)</f>
        <v>0</v>
      </c>
      <c r="N10188" s="29">
        <f ca="1">IF(C10188&lt;Calculator!$G$27,0,IF(C10188=Calculator!$G$27,Calculator!$G$39,IF(H10188-K10188&lt;=0,IF(D10188&gt;Calculator!$G$39,IF(H10188-K10188+E10188+L10188+M10188+Calculator!$G$39&gt;Calculator!$G$39,Calculator!$G$39-(H10188+E10188+L10188+M10188-K10188),Calculator!$G$39),D10188),0)))</f>
        <v>0</v>
      </c>
    </row>
    <row r="10189" spans="1:14" ht="15.75" thickBot="1">
      <c r="A10189" s="33" t="str">
        <f ca="1">IF(C10189=Calculator!$H$27,"F",IF(Daily!D10189+Daily!H10189=0,IF(D10188+H10188&gt;0,"L",""),""))</f>
        <v/>
      </c>
      <c r="B10189" s="34">
        <v>10188</v>
      </c>
      <c r="C10189" s="19">
        <f t="shared" ca="1" si="637"/>
        <v>56118</v>
      </c>
      <c r="D10189" s="29">
        <f t="shared" ca="1" si="639"/>
        <v>0</v>
      </c>
      <c r="E10189" s="29">
        <f ca="1">IF(C10189&lt;Calculator!$D$26,0,IF(DAY($C10189)=1,IF(D10189-Calculator!$G$24&gt;0,Calculator!$G$24,D10189),0))</f>
        <v>0</v>
      </c>
      <c r="F10189" s="29">
        <f ca="1">IF(E10189&gt;0,D10189*Calculator!$G$22/12,0)</f>
        <v>0</v>
      </c>
      <c r="G10189" s="29">
        <f ca="1">IF(E10189&gt;0,(IFERROR(-PMT(Calculator!$G$22/12,Calculator!$G$23*12,Calculator!$G$20),0))-F10189,0)</f>
        <v>0</v>
      </c>
      <c r="H10189" s="29">
        <f t="shared" ca="1" si="640"/>
        <v>0</v>
      </c>
      <c r="I10189" s="29">
        <f t="shared" ca="1" si="638"/>
        <v>0</v>
      </c>
      <c r="J10189" s="30">
        <f>Calculator!$G$40</f>
        <v>6.5000000000000002E-2</v>
      </c>
      <c r="K10189" s="29">
        <f ca="1">IF(C10189&gt;=Calculator!$G$27,IF(DAY($C10189)=1,Calculator!$G$34/2,IF(DAY($C10189)=15,Calculator!$G$34/2,0)),0)</f>
        <v>0</v>
      </c>
      <c r="L10189" s="29">
        <f ca="1">IF(DAY($C10189)=28,IF(H10189=0,0,Calculator!$G$35),0)</f>
        <v>0</v>
      </c>
      <c r="M10189" s="29">
        <f ca="1">IF(I10189&gt;0,IF(DAY($C10189)=1,SUM(INDIRECT("I"&amp;(ROW(C10188)-DAY(C10188))):I10188),0),0)</f>
        <v>0</v>
      </c>
      <c r="N10189" s="29">
        <f ca="1">IF(C10189&lt;Calculator!$G$27,0,IF(C10189=Calculator!$G$27,Calculator!$G$39,IF(H10189-K10189&lt;=0,IF(D10189&gt;Calculator!$G$39,IF(H10189-K10189+E10189+L10189+M10189+Calculator!$G$39&gt;Calculator!$G$39,Calculator!$G$39-(H10189+E10189+L10189+M10189-K10189),Calculator!$G$39),D10189),0)))</f>
        <v>0</v>
      </c>
    </row>
    <row r="10190" spans="1:14" ht="15.75" thickBot="1">
      <c r="A10190" s="33" t="str">
        <f ca="1">IF(C10190=Calculator!$H$27,"F",IF(Daily!D10190+Daily!H10190=0,IF(D10189+H10189&gt;0,"L",""),""))</f>
        <v/>
      </c>
      <c r="B10190" s="34">
        <v>10189</v>
      </c>
      <c r="C10190" s="19">
        <f t="shared" ca="1" si="637"/>
        <v>56119</v>
      </c>
      <c r="D10190" s="29">
        <f t="shared" ca="1" si="639"/>
        <v>0</v>
      </c>
      <c r="E10190" s="29">
        <f ca="1">IF(C10190&lt;Calculator!$D$26,0,IF(DAY($C10190)=1,IF(D10190-Calculator!$G$24&gt;0,Calculator!$G$24,D10190),0))</f>
        <v>0</v>
      </c>
      <c r="F10190" s="29">
        <f ca="1">IF(E10190&gt;0,D10190*Calculator!$G$22/12,0)</f>
        <v>0</v>
      </c>
      <c r="G10190" s="29">
        <f ca="1">IF(E10190&gt;0,(IFERROR(-PMT(Calculator!$G$22/12,Calculator!$G$23*12,Calculator!$G$20),0))-F10190,0)</f>
        <v>0</v>
      </c>
      <c r="H10190" s="29">
        <f t="shared" ca="1" si="640"/>
        <v>0</v>
      </c>
      <c r="I10190" s="29">
        <f t="shared" ca="1" si="638"/>
        <v>0</v>
      </c>
      <c r="J10190" s="30">
        <f>Calculator!$G$40</f>
        <v>6.5000000000000002E-2</v>
      </c>
      <c r="K10190" s="29">
        <f ca="1">IF(C10190&gt;=Calculator!$G$27,IF(DAY($C10190)=1,Calculator!$G$34/2,IF(DAY($C10190)=15,Calculator!$G$34/2,0)),0)</f>
        <v>0</v>
      </c>
      <c r="L10190" s="29">
        <f ca="1">IF(DAY($C10190)=28,IF(H10190=0,0,Calculator!$G$35),0)</f>
        <v>0</v>
      </c>
      <c r="M10190" s="29">
        <f ca="1">IF(I10190&gt;0,IF(DAY($C10190)=1,SUM(INDIRECT("I"&amp;(ROW(C10189)-DAY(C10189))):I10189),0),0)</f>
        <v>0</v>
      </c>
      <c r="N10190" s="29">
        <f ca="1">IF(C10190&lt;Calculator!$G$27,0,IF(C10190=Calculator!$G$27,Calculator!$G$39,IF(H10190-K10190&lt;=0,IF(D10190&gt;Calculator!$G$39,IF(H10190-K10190+E10190+L10190+M10190+Calculator!$G$39&gt;Calculator!$G$39,Calculator!$G$39-(H10190+E10190+L10190+M10190-K10190),Calculator!$G$39),D10190),0)))</f>
        <v>0</v>
      </c>
    </row>
    <row r="10191" spans="1:14" ht="15.75" thickBot="1">
      <c r="A10191" s="33" t="str">
        <f ca="1">IF(C10191=Calculator!$H$27,"F",IF(Daily!D10191+Daily!H10191=0,IF(D10190+H10190&gt;0,"L",""),""))</f>
        <v/>
      </c>
      <c r="B10191" s="34">
        <v>10190</v>
      </c>
      <c r="C10191" s="19">
        <f t="shared" ca="1" si="637"/>
        <v>56120</v>
      </c>
      <c r="D10191" s="29">
        <f t="shared" ca="1" si="639"/>
        <v>0</v>
      </c>
      <c r="E10191" s="29">
        <f ca="1">IF(C10191&lt;Calculator!$D$26,0,IF(DAY($C10191)=1,IF(D10191-Calculator!$G$24&gt;0,Calculator!$G$24,D10191),0))</f>
        <v>0</v>
      </c>
      <c r="F10191" s="29">
        <f ca="1">IF(E10191&gt;0,D10191*Calculator!$G$22/12,0)</f>
        <v>0</v>
      </c>
      <c r="G10191" s="29">
        <f ca="1">IF(E10191&gt;0,(IFERROR(-PMT(Calculator!$G$22/12,Calculator!$G$23*12,Calculator!$G$20),0))-F10191,0)</f>
        <v>0</v>
      </c>
      <c r="H10191" s="29">
        <f t="shared" ca="1" si="640"/>
        <v>0</v>
      </c>
      <c r="I10191" s="29">
        <f t="shared" ca="1" si="638"/>
        <v>0</v>
      </c>
      <c r="J10191" s="30">
        <f>Calculator!$G$40</f>
        <v>6.5000000000000002E-2</v>
      </c>
      <c r="K10191" s="29">
        <f ca="1">IF(C10191&gt;=Calculator!$G$27,IF(DAY($C10191)=1,Calculator!$G$34/2,IF(DAY($C10191)=15,Calculator!$G$34/2,0)),0)</f>
        <v>0</v>
      </c>
      <c r="L10191" s="29">
        <f ca="1">IF(DAY($C10191)=28,IF(H10191=0,0,Calculator!$G$35),0)</f>
        <v>0</v>
      </c>
      <c r="M10191" s="29">
        <f ca="1">IF(I10191&gt;0,IF(DAY($C10191)=1,SUM(INDIRECT("I"&amp;(ROW(C10190)-DAY(C10190))):I10190),0),0)</f>
        <v>0</v>
      </c>
      <c r="N10191" s="29">
        <f ca="1">IF(C10191&lt;Calculator!$G$27,0,IF(C10191=Calculator!$G$27,Calculator!$G$39,IF(H10191-K10191&lt;=0,IF(D10191&gt;Calculator!$G$39,IF(H10191-K10191+E10191+L10191+M10191+Calculator!$G$39&gt;Calculator!$G$39,Calculator!$G$39-(H10191+E10191+L10191+M10191-K10191),Calculator!$G$39),D10191),0)))</f>
        <v>0</v>
      </c>
    </row>
    <row r="10192" spans="1:14" ht="15.75" thickBot="1">
      <c r="A10192" s="33" t="str">
        <f ca="1">IF(C10192=Calculator!$H$27,"F",IF(Daily!D10192+Daily!H10192=0,IF(D10191+H10191&gt;0,"L",""),""))</f>
        <v/>
      </c>
      <c r="B10192" s="34">
        <v>10191</v>
      </c>
      <c r="C10192" s="19">
        <f t="shared" ca="1" si="637"/>
        <v>56121</v>
      </c>
      <c r="D10192" s="29">
        <f t="shared" ca="1" si="639"/>
        <v>0</v>
      </c>
      <c r="E10192" s="29">
        <f ca="1">IF(C10192&lt;Calculator!$D$26,0,IF(DAY($C10192)=1,IF(D10192-Calculator!$G$24&gt;0,Calculator!$G$24,D10192),0))</f>
        <v>0</v>
      </c>
      <c r="F10192" s="29">
        <f ca="1">IF(E10192&gt;0,D10192*Calculator!$G$22/12,0)</f>
        <v>0</v>
      </c>
      <c r="G10192" s="29">
        <f ca="1">IF(E10192&gt;0,(IFERROR(-PMT(Calculator!$G$22/12,Calculator!$G$23*12,Calculator!$G$20),0))-F10192,0)</f>
        <v>0</v>
      </c>
      <c r="H10192" s="29">
        <f t="shared" ca="1" si="640"/>
        <v>0</v>
      </c>
      <c r="I10192" s="29">
        <f t="shared" ca="1" si="638"/>
        <v>0</v>
      </c>
      <c r="J10192" s="30">
        <f>Calculator!$G$40</f>
        <v>6.5000000000000002E-2</v>
      </c>
      <c r="K10192" s="29">
        <f ca="1">IF(C10192&gt;=Calculator!$G$27,IF(DAY($C10192)=1,Calculator!$G$34/2,IF(DAY($C10192)=15,Calculator!$G$34/2,0)),0)</f>
        <v>0</v>
      </c>
      <c r="L10192" s="29">
        <f ca="1">IF(DAY($C10192)=28,IF(H10192=0,0,Calculator!$G$35),0)</f>
        <v>0</v>
      </c>
      <c r="M10192" s="29">
        <f ca="1">IF(I10192&gt;0,IF(DAY($C10192)=1,SUM(INDIRECT("I"&amp;(ROW(C10191)-DAY(C10191))):I10191),0),0)</f>
        <v>0</v>
      </c>
      <c r="N10192" s="29">
        <f ca="1">IF(C10192&lt;Calculator!$G$27,0,IF(C10192=Calculator!$G$27,Calculator!$G$39,IF(H10192-K10192&lt;=0,IF(D10192&gt;Calculator!$G$39,IF(H10192-K10192+E10192+L10192+M10192+Calculator!$G$39&gt;Calculator!$G$39,Calculator!$G$39-(H10192+E10192+L10192+M10192-K10192),Calculator!$G$39),D10192),0)))</f>
        <v>0</v>
      </c>
    </row>
    <row r="10193" spans="1:14" ht="15.75" thickBot="1">
      <c r="A10193" s="33" t="str">
        <f ca="1">IF(C10193=Calculator!$H$27,"F",IF(Daily!D10193+Daily!H10193=0,IF(D10192+H10192&gt;0,"L",""),""))</f>
        <v/>
      </c>
      <c r="B10193" s="34">
        <v>10192</v>
      </c>
      <c r="C10193" s="19">
        <f t="shared" ca="1" si="637"/>
        <v>56122</v>
      </c>
      <c r="D10193" s="29">
        <f t="shared" ca="1" si="639"/>
        <v>0</v>
      </c>
      <c r="E10193" s="29">
        <f ca="1">IF(C10193&lt;Calculator!$D$26,0,IF(DAY($C10193)=1,IF(D10193-Calculator!$G$24&gt;0,Calculator!$G$24,D10193),0))</f>
        <v>0</v>
      </c>
      <c r="F10193" s="29">
        <f ca="1">IF(E10193&gt;0,D10193*Calculator!$G$22/12,0)</f>
        <v>0</v>
      </c>
      <c r="G10193" s="29">
        <f ca="1">IF(E10193&gt;0,(IFERROR(-PMT(Calculator!$G$22/12,Calculator!$G$23*12,Calculator!$G$20),0))-F10193,0)</f>
        <v>0</v>
      </c>
      <c r="H10193" s="29">
        <f t="shared" ca="1" si="640"/>
        <v>0</v>
      </c>
      <c r="I10193" s="29">
        <f t="shared" ca="1" si="638"/>
        <v>0</v>
      </c>
      <c r="J10193" s="30">
        <f>Calculator!$G$40</f>
        <v>6.5000000000000002E-2</v>
      </c>
      <c r="K10193" s="29">
        <f ca="1">IF(C10193&gt;=Calculator!$G$27,IF(DAY($C10193)=1,Calculator!$G$34/2,IF(DAY($C10193)=15,Calculator!$G$34/2,0)),0)</f>
        <v>0</v>
      </c>
      <c r="L10193" s="29">
        <f ca="1">IF(DAY($C10193)=28,IF(H10193=0,0,Calculator!$G$35),0)</f>
        <v>0</v>
      </c>
      <c r="M10193" s="29">
        <f ca="1">IF(I10193&gt;0,IF(DAY($C10193)=1,SUM(INDIRECT("I"&amp;(ROW(C10192)-DAY(C10192))):I10192),0),0)</f>
        <v>0</v>
      </c>
      <c r="N10193" s="29">
        <f ca="1">IF(C10193&lt;Calculator!$G$27,0,IF(C10193=Calculator!$G$27,Calculator!$G$39,IF(H10193-K10193&lt;=0,IF(D10193&gt;Calculator!$G$39,IF(H10193-K10193+E10193+L10193+M10193+Calculator!$G$39&gt;Calculator!$G$39,Calculator!$G$39-(H10193+E10193+L10193+M10193-K10193),Calculator!$G$39),D10193),0)))</f>
        <v>0</v>
      </c>
    </row>
    <row r="10194" spans="1:14" ht="15.75" thickBot="1">
      <c r="A10194" s="33" t="str">
        <f ca="1">IF(C10194=Calculator!$H$27,"F",IF(Daily!D10194+Daily!H10194=0,IF(D10193+H10193&gt;0,"L",""),""))</f>
        <v/>
      </c>
      <c r="B10194" s="34">
        <v>10193</v>
      </c>
      <c r="C10194" s="19">
        <f t="shared" ca="1" si="637"/>
        <v>56123</v>
      </c>
      <c r="D10194" s="29">
        <f t="shared" ca="1" si="639"/>
        <v>0</v>
      </c>
      <c r="E10194" s="29">
        <f ca="1">IF(C10194&lt;Calculator!$D$26,0,IF(DAY($C10194)=1,IF(D10194-Calculator!$G$24&gt;0,Calculator!$G$24,D10194),0))</f>
        <v>0</v>
      </c>
      <c r="F10194" s="29">
        <f ca="1">IF(E10194&gt;0,D10194*Calculator!$G$22/12,0)</f>
        <v>0</v>
      </c>
      <c r="G10194" s="29">
        <f ca="1">IF(E10194&gt;0,(IFERROR(-PMT(Calculator!$G$22/12,Calculator!$G$23*12,Calculator!$G$20),0))-F10194,0)</f>
        <v>0</v>
      </c>
      <c r="H10194" s="29">
        <f t="shared" ca="1" si="640"/>
        <v>0</v>
      </c>
      <c r="I10194" s="29">
        <f t="shared" ca="1" si="638"/>
        <v>0</v>
      </c>
      <c r="J10194" s="30">
        <f>Calculator!$G$40</f>
        <v>6.5000000000000002E-2</v>
      </c>
      <c r="K10194" s="29">
        <f ca="1">IF(C10194&gt;=Calculator!$G$27,IF(DAY($C10194)=1,Calculator!$G$34/2,IF(DAY($C10194)=15,Calculator!$G$34/2,0)),0)</f>
        <v>0</v>
      </c>
      <c r="L10194" s="29">
        <f ca="1">IF(DAY($C10194)=28,IF(H10194=0,0,Calculator!$G$35),0)</f>
        <v>0</v>
      </c>
      <c r="M10194" s="29">
        <f ca="1">IF(I10194&gt;0,IF(DAY($C10194)=1,SUM(INDIRECT("I"&amp;(ROW(C10193)-DAY(C10193))):I10193),0),0)</f>
        <v>0</v>
      </c>
      <c r="N10194" s="29">
        <f ca="1">IF(C10194&lt;Calculator!$G$27,0,IF(C10194=Calculator!$G$27,Calculator!$G$39,IF(H10194-K10194&lt;=0,IF(D10194&gt;Calculator!$G$39,IF(H10194-K10194+E10194+L10194+M10194+Calculator!$G$39&gt;Calculator!$G$39,Calculator!$G$39-(H10194+E10194+L10194+M10194-K10194),Calculator!$G$39),D10194),0)))</f>
        <v>0</v>
      </c>
    </row>
    <row r="10195" spans="1:14" ht="15.75" thickBot="1">
      <c r="A10195" s="33" t="str">
        <f ca="1">IF(C10195=Calculator!$H$27,"F",IF(Daily!D10195+Daily!H10195=0,IF(D10194+H10194&gt;0,"L",""),""))</f>
        <v/>
      </c>
      <c r="B10195" s="34">
        <v>10194</v>
      </c>
      <c r="C10195" s="19">
        <f t="shared" ca="1" si="637"/>
        <v>56124</v>
      </c>
      <c r="D10195" s="29">
        <f t="shared" ca="1" si="639"/>
        <v>0</v>
      </c>
      <c r="E10195" s="29">
        <f ca="1">IF(C10195&lt;Calculator!$D$26,0,IF(DAY($C10195)=1,IF(D10195-Calculator!$G$24&gt;0,Calculator!$G$24,D10195),0))</f>
        <v>0</v>
      </c>
      <c r="F10195" s="29">
        <f ca="1">IF(E10195&gt;0,D10195*Calculator!$G$22/12,0)</f>
        <v>0</v>
      </c>
      <c r="G10195" s="29">
        <f ca="1">IF(E10195&gt;0,(IFERROR(-PMT(Calculator!$G$22/12,Calculator!$G$23*12,Calculator!$G$20),0))-F10195,0)</f>
        <v>0</v>
      </c>
      <c r="H10195" s="29">
        <f t="shared" ca="1" si="640"/>
        <v>0</v>
      </c>
      <c r="I10195" s="29">
        <f t="shared" ca="1" si="638"/>
        <v>0</v>
      </c>
      <c r="J10195" s="30">
        <f>Calculator!$G$40</f>
        <v>6.5000000000000002E-2</v>
      </c>
      <c r="K10195" s="29">
        <f ca="1">IF(C10195&gt;=Calculator!$G$27,IF(DAY($C10195)=1,Calculator!$G$34/2,IF(DAY($C10195)=15,Calculator!$G$34/2,0)),0)</f>
        <v>0</v>
      </c>
      <c r="L10195" s="29">
        <f ca="1">IF(DAY($C10195)=28,IF(H10195=0,0,Calculator!$G$35),0)</f>
        <v>0</v>
      </c>
      <c r="M10195" s="29">
        <f ca="1">IF(I10195&gt;0,IF(DAY($C10195)=1,SUM(INDIRECT("I"&amp;(ROW(C10194)-DAY(C10194))):I10194),0),0)</f>
        <v>0</v>
      </c>
      <c r="N10195" s="29">
        <f ca="1">IF(C10195&lt;Calculator!$G$27,0,IF(C10195=Calculator!$G$27,Calculator!$G$39,IF(H10195-K10195&lt;=0,IF(D10195&gt;Calculator!$G$39,IF(H10195-K10195+E10195+L10195+M10195+Calculator!$G$39&gt;Calculator!$G$39,Calculator!$G$39-(H10195+E10195+L10195+M10195-K10195),Calculator!$G$39),D10195),0)))</f>
        <v>0</v>
      </c>
    </row>
    <row r="10196" spans="1:14" ht="15.75" thickBot="1">
      <c r="A10196" s="33" t="str">
        <f ca="1">IF(C10196=Calculator!$H$27,"F",IF(Daily!D10196+Daily!H10196=0,IF(D10195+H10195&gt;0,"L",""),""))</f>
        <v/>
      </c>
      <c r="B10196" s="34">
        <v>10195</v>
      </c>
      <c r="C10196" s="19">
        <f t="shared" ca="1" si="637"/>
        <v>56125</v>
      </c>
      <c r="D10196" s="29">
        <f t="shared" ca="1" si="639"/>
        <v>0</v>
      </c>
      <c r="E10196" s="29">
        <f ca="1">IF(C10196&lt;Calculator!$D$26,0,IF(DAY($C10196)=1,IF(D10196-Calculator!$G$24&gt;0,Calculator!$G$24,D10196),0))</f>
        <v>0</v>
      </c>
      <c r="F10196" s="29">
        <f ca="1">IF(E10196&gt;0,D10196*Calculator!$G$22/12,0)</f>
        <v>0</v>
      </c>
      <c r="G10196" s="29">
        <f ca="1">IF(E10196&gt;0,(IFERROR(-PMT(Calculator!$G$22/12,Calculator!$G$23*12,Calculator!$G$20),0))-F10196,0)</f>
        <v>0</v>
      </c>
      <c r="H10196" s="29">
        <f t="shared" ca="1" si="640"/>
        <v>0</v>
      </c>
      <c r="I10196" s="29">
        <f t="shared" ca="1" si="638"/>
        <v>0</v>
      </c>
      <c r="J10196" s="30">
        <f>Calculator!$G$40</f>
        <v>6.5000000000000002E-2</v>
      </c>
      <c r="K10196" s="29">
        <f ca="1">IF(C10196&gt;=Calculator!$G$27,IF(DAY($C10196)=1,Calculator!$G$34/2,IF(DAY($C10196)=15,Calculator!$G$34/2,0)),0)</f>
        <v>0</v>
      </c>
      <c r="L10196" s="29">
        <f ca="1">IF(DAY($C10196)=28,IF(H10196=0,0,Calculator!$G$35),0)</f>
        <v>0</v>
      </c>
      <c r="M10196" s="29">
        <f ca="1">IF(I10196&gt;0,IF(DAY($C10196)=1,SUM(INDIRECT("I"&amp;(ROW(C10195)-DAY(C10195))):I10195),0),0)</f>
        <v>0</v>
      </c>
      <c r="N10196" s="29">
        <f ca="1">IF(C10196&lt;Calculator!$G$27,0,IF(C10196=Calculator!$G$27,Calculator!$G$39,IF(H10196-K10196&lt;=0,IF(D10196&gt;Calculator!$G$39,IF(H10196-K10196+E10196+L10196+M10196+Calculator!$G$39&gt;Calculator!$G$39,Calculator!$G$39-(H10196+E10196+L10196+M10196-K10196),Calculator!$G$39),D10196),0)))</f>
        <v>0</v>
      </c>
    </row>
    <row r="10197" spans="1:14" ht="15.75" thickBot="1">
      <c r="A10197" s="33" t="str">
        <f ca="1">IF(C10197=Calculator!$H$27,"F",IF(Daily!D10197+Daily!H10197=0,IF(D10196+H10196&gt;0,"L",""),""))</f>
        <v/>
      </c>
      <c r="B10197" s="34">
        <v>10196</v>
      </c>
      <c r="C10197" s="19">
        <f t="shared" ca="1" si="637"/>
        <v>56126</v>
      </c>
      <c r="D10197" s="29">
        <f t="shared" ca="1" si="639"/>
        <v>0</v>
      </c>
      <c r="E10197" s="29">
        <f ca="1">IF(C10197&lt;Calculator!$D$26,0,IF(DAY($C10197)=1,IF(D10197-Calculator!$G$24&gt;0,Calculator!$G$24,D10197),0))</f>
        <v>0</v>
      </c>
      <c r="F10197" s="29">
        <f ca="1">IF(E10197&gt;0,D10197*Calculator!$G$22/12,0)</f>
        <v>0</v>
      </c>
      <c r="G10197" s="29">
        <f ca="1">IF(E10197&gt;0,(IFERROR(-PMT(Calculator!$G$22/12,Calculator!$G$23*12,Calculator!$G$20),0))-F10197,0)</f>
        <v>0</v>
      </c>
      <c r="H10197" s="29">
        <f t="shared" ca="1" si="640"/>
        <v>0</v>
      </c>
      <c r="I10197" s="29">
        <f t="shared" ca="1" si="638"/>
        <v>0</v>
      </c>
      <c r="J10197" s="30">
        <f>Calculator!$G$40</f>
        <v>6.5000000000000002E-2</v>
      </c>
      <c r="K10197" s="29">
        <f ca="1">IF(C10197&gt;=Calculator!$G$27,IF(DAY($C10197)=1,Calculator!$G$34/2,IF(DAY($C10197)=15,Calculator!$G$34/2,0)),0)</f>
        <v>0</v>
      </c>
      <c r="L10197" s="29">
        <f ca="1">IF(DAY($C10197)=28,IF(H10197=0,0,Calculator!$G$35),0)</f>
        <v>0</v>
      </c>
      <c r="M10197" s="29">
        <f ca="1">IF(I10197&gt;0,IF(DAY($C10197)=1,SUM(INDIRECT("I"&amp;(ROW(C10196)-DAY(C10196))):I10196),0),0)</f>
        <v>0</v>
      </c>
      <c r="N10197" s="29">
        <f ca="1">IF(C10197&lt;Calculator!$G$27,0,IF(C10197=Calculator!$G$27,Calculator!$G$39,IF(H10197-K10197&lt;=0,IF(D10197&gt;Calculator!$G$39,IF(H10197-K10197+E10197+L10197+M10197+Calculator!$G$39&gt;Calculator!$G$39,Calculator!$G$39-(H10197+E10197+L10197+M10197-K10197),Calculator!$G$39),D10197),0)))</f>
        <v>0</v>
      </c>
    </row>
    <row r="10198" spans="1:14" ht="15.75" thickBot="1">
      <c r="A10198" s="33" t="str">
        <f ca="1">IF(C10198=Calculator!$H$27,"F",IF(Daily!D10198+Daily!H10198=0,IF(D10197+H10197&gt;0,"L",""),""))</f>
        <v/>
      </c>
      <c r="B10198" s="34">
        <v>10197</v>
      </c>
      <c r="C10198" s="19">
        <f t="shared" ca="1" si="637"/>
        <v>56127</v>
      </c>
      <c r="D10198" s="29">
        <f t="shared" ca="1" si="639"/>
        <v>0</v>
      </c>
      <c r="E10198" s="29">
        <f ca="1">IF(C10198&lt;Calculator!$D$26,0,IF(DAY($C10198)=1,IF(D10198-Calculator!$G$24&gt;0,Calculator!$G$24,D10198),0))</f>
        <v>0</v>
      </c>
      <c r="F10198" s="29">
        <f ca="1">IF(E10198&gt;0,D10198*Calculator!$G$22/12,0)</f>
        <v>0</v>
      </c>
      <c r="G10198" s="29">
        <f ca="1">IF(E10198&gt;0,(IFERROR(-PMT(Calculator!$G$22/12,Calculator!$G$23*12,Calculator!$G$20),0))-F10198,0)</f>
        <v>0</v>
      </c>
      <c r="H10198" s="29">
        <f t="shared" ca="1" si="640"/>
        <v>0</v>
      </c>
      <c r="I10198" s="29">
        <f t="shared" ca="1" si="638"/>
        <v>0</v>
      </c>
      <c r="J10198" s="30">
        <f>Calculator!$G$40</f>
        <v>6.5000000000000002E-2</v>
      </c>
      <c r="K10198" s="29">
        <f ca="1">IF(C10198&gt;=Calculator!$G$27,IF(DAY($C10198)=1,Calculator!$G$34/2,IF(DAY($C10198)=15,Calculator!$G$34/2,0)),0)</f>
        <v>0</v>
      </c>
      <c r="L10198" s="29">
        <f ca="1">IF(DAY($C10198)=28,IF(H10198=0,0,Calculator!$G$35),0)</f>
        <v>0</v>
      </c>
      <c r="M10198" s="29">
        <f ca="1">IF(I10198&gt;0,IF(DAY($C10198)=1,SUM(INDIRECT("I"&amp;(ROW(C10197)-DAY(C10197))):I10197),0),0)</f>
        <v>0</v>
      </c>
      <c r="N10198" s="29">
        <f ca="1">IF(C10198&lt;Calculator!$G$27,0,IF(C10198=Calculator!$G$27,Calculator!$G$39,IF(H10198-K10198&lt;=0,IF(D10198&gt;Calculator!$G$39,IF(H10198-K10198+E10198+L10198+M10198+Calculator!$G$39&gt;Calculator!$G$39,Calculator!$G$39-(H10198+E10198+L10198+M10198-K10198),Calculator!$G$39),D10198),0)))</f>
        <v>0</v>
      </c>
    </row>
    <row r="10199" spans="1:14" ht="15.75" thickBot="1">
      <c r="A10199" s="33" t="str">
        <f ca="1">IF(C10199=Calculator!$H$27,"F",IF(Daily!D10199+Daily!H10199=0,IF(D10198+H10198&gt;0,"L",""),""))</f>
        <v/>
      </c>
      <c r="B10199" s="34">
        <v>10198</v>
      </c>
      <c r="C10199" s="19">
        <f t="shared" ca="1" si="637"/>
        <v>56128</v>
      </c>
      <c r="D10199" s="29">
        <f t="shared" ca="1" si="639"/>
        <v>0</v>
      </c>
      <c r="E10199" s="29">
        <f ca="1">IF(C10199&lt;Calculator!$D$26,0,IF(DAY($C10199)=1,IF(D10199-Calculator!$G$24&gt;0,Calculator!$G$24,D10199),0))</f>
        <v>0</v>
      </c>
      <c r="F10199" s="29">
        <f ca="1">IF(E10199&gt;0,D10199*Calculator!$G$22/12,0)</f>
        <v>0</v>
      </c>
      <c r="G10199" s="29">
        <f ca="1">IF(E10199&gt;0,(IFERROR(-PMT(Calculator!$G$22/12,Calculator!$G$23*12,Calculator!$G$20),0))-F10199,0)</f>
        <v>0</v>
      </c>
      <c r="H10199" s="29">
        <f t="shared" ca="1" si="640"/>
        <v>0</v>
      </c>
      <c r="I10199" s="29">
        <f t="shared" ca="1" si="638"/>
        <v>0</v>
      </c>
      <c r="J10199" s="30">
        <f>Calculator!$G$40</f>
        <v>6.5000000000000002E-2</v>
      </c>
      <c r="K10199" s="29">
        <f ca="1">IF(C10199&gt;=Calculator!$G$27,IF(DAY($C10199)=1,Calculator!$G$34/2,IF(DAY($C10199)=15,Calculator!$G$34/2,0)),0)</f>
        <v>4500</v>
      </c>
      <c r="L10199" s="29">
        <f ca="1">IF(DAY($C10199)=28,IF(H10199=0,0,Calculator!$G$35),0)</f>
        <v>0</v>
      </c>
      <c r="M10199" s="29">
        <f ca="1">IF(I10199&gt;0,IF(DAY($C10199)=1,SUM(INDIRECT("I"&amp;(ROW(C10198)-DAY(C10198))):I10198),0),0)</f>
        <v>0</v>
      </c>
      <c r="N10199" s="29">
        <f ca="1">IF(C10199&lt;Calculator!$G$27,0,IF(C10199=Calculator!$G$27,Calculator!$G$39,IF(H10199-K10199&lt;=0,IF(D10199&gt;Calculator!$G$39,IF(H10199-K10199+E10199+L10199+M10199+Calculator!$G$39&gt;Calculator!$G$39,Calculator!$G$39-(H10199+E10199+L10199+M10199-K10199),Calculator!$G$39),D10199),0)))</f>
        <v>0</v>
      </c>
    </row>
    <row r="10200" spans="1:14" ht="15.75" thickBot="1">
      <c r="A10200" s="33" t="str">
        <f ca="1">IF(C10200=Calculator!$H$27,"F",IF(Daily!D10200+Daily!H10200=0,IF(D10199+H10199&gt;0,"L",""),""))</f>
        <v/>
      </c>
      <c r="B10200" s="34">
        <v>10199</v>
      </c>
      <c r="C10200" s="19">
        <f t="shared" ca="1" si="637"/>
        <v>56129</v>
      </c>
      <c r="D10200" s="29">
        <f t="shared" ca="1" si="639"/>
        <v>0</v>
      </c>
      <c r="E10200" s="29">
        <f ca="1">IF(C10200&lt;Calculator!$D$26,0,IF(DAY($C10200)=1,IF(D10200-Calculator!$G$24&gt;0,Calculator!$G$24,D10200),0))</f>
        <v>0</v>
      </c>
      <c r="F10200" s="29">
        <f ca="1">IF(E10200&gt;0,D10200*Calculator!$G$22/12,0)</f>
        <v>0</v>
      </c>
      <c r="G10200" s="29">
        <f ca="1">IF(E10200&gt;0,(IFERROR(-PMT(Calculator!$G$22/12,Calculator!$G$23*12,Calculator!$G$20),0))-F10200,0)</f>
        <v>0</v>
      </c>
      <c r="H10200" s="29">
        <f t="shared" ca="1" si="640"/>
        <v>0</v>
      </c>
      <c r="I10200" s="29">
        <f t="shared" ca="1" si="638"/>
        <v>0</v>
      </c>
      <c r="J10200" s="30">
        <f>Calculator!$G$40</f>
        <v>6.5000000000000002E-2</v>
      </c>
      <c r="K10200" s="29">
        <f ca="1">IF(C10200&gt;=Calculator!$G$27,IF(DAY($C10200)=1,Calculator!$G$34/2,IF(DAY($C10200)=15,Calculator!$G$34/2,0)),0)</f>
        <v>0</v>
      </c>
      <c r="L10200" s="29">
        <f ca="1">IF(DAY($C10200)=28,IF(H10200=0,0,Calculator!$G$35),0)</f>
        <v>0</v>
      </c>
      <c r="M10200" s="29">
        <f ca="1">IF(I10200&gt;0,IF(DAY($C10200)=1,SUM(INDIRECT("I"&amp;(ROW(C10199)-DAY(C10199))):I10199),0),0)</f>
        <v>0</v>
      </c>
      <c r="N10200" s="29">
        <f ca="1">IF(C10200&lt;Calculator!$G$27,0,IF(C10200=Calculator!$G$27,Calculator!$G$39,IF(H10200-K10200&lt;=0,IF(D10200&gt;Calculator!$G$39,IF(H10200-K10200+E10200+L10200+M10200+Calculator!$G$39&gt;Calculator!$G$39,Calculator!$G$39-(H10200+E10200+L10200+M10200-K10200),Calculator!$G$39),D10200),0)))</f>
        <v>0</v>
      </c>
    </row>
    <row r="10201" spans="1:14" ht="15.75" thickBot="1">
      <c r="A10201" s="33" t="str">
        <f ca="1">IF(C10201=Calculator!$H$27,"F",IF(Daily!D10201+Daily!H10201=0,IF(D10200+H10200&gt;0,"L",""),""))</f>
        <v/>
      </c>
      <c r="B10201" s="34">
        <v>10200</v>
      </c>
      <c r="C10201" s="19">
        <f t="shared" ca="1" si="637"/>
        <v>56130</v>
      </c>
      <c r="D10201" s="29">
        <f t="shared" ca="1" si="639"/>
        <v>0</v>
      </c>
      <c r="E10201" s="29">
        <f ca="1">IF(C10201&lt;Calculator!$D$26,0,IF(DAY($C10201)=1,IF(D10201-Calculator!$G$24&gt;0,Calculator!$G$24,D10201),0))</f>
        <v>0</v>
      </c>
      <c r="F10201" s="29">
        <f ca="1">IF(E10201&gt;0,D10201*Calculator!$G$22/12,0)</f>
        <v>0</v>
      </c>
      <c r="G10201" s="29">
        <f ca="1">IF(E10201&gt;0,(IFERROR(-PMT(Calculator!$G$22/12,Calculator!$G$23*12,Calculator!$G$20),0))-F10201,0)</f>
        <v>0</v>
      </c>
      <c r="H10201" s="29">
        <f t="shared" ca="1" si="640"/>
        <v>0</v>
      </c>
      <c r="I10201" s="29">
        <f t="shared" ca="1" si="638"/>
        <v>0</v>
      </c>
      <c r="J10201" s="30">
        <f>Calculator!$G$40</f>
        <v>6.5000000000000002E-2</v>
      </c>
      <c r="K10201" s="29">
        <f ca="1">IF(C10201&gt;=Calculator!$G$27,IF(DAY($C10201)=1,Calculator!$G$34/2,IF(DAY($C10201)=15,Calculator!$G$34/2,0)),0)</f>
        <v>0</v>
      </c>
      <c r="L10201" s="29">
        <f ca="1">IF(DAY($C10201)=28,IF(H10201=0,0,Calculator!$G$35),0)</f>
        <v>0</v>
      </c>
      <c r="M10201" s="29">
        <f ca="1">IF(I10201&gt;0,IF(DAY($C10201)=1,SUM(INDIRECT("I"&amp;(ROW(C10200)-DAY(C10200))):I10200),0),0)</f>
        <v>0</v>
      </c>
      <c r="N10201" s="29">
        <f ca="1">IF(C10201&lt;Calculator!$G$27,0,IF(C10201=Calculator!$G$27,Calculator!$G$39,IF(H10201-K10201&lt;=0,IF(D10201&gt;Calculator!$G$39,IF(H10201-K10201+E10201+L10201+M10201+Calculator!$G$39&gt;Calculator!$G$39,Calculator!$G$39-(H10201+E10201+L10201+M10201-K10201),Calculator!$G$39),D10201),0)))</f>
        <v>0</v>
      </c>
    </row>
    <row r="10202" spans="1:14" ht="15.75" thickBot="1">
      <c r="A10202" s="33" t="str">
        <f ca="1">IF(C10202=Calculator!$H$27,"F",IF(Daily!D10202+Daily!H10202=0,IF(D10201+H10201&gt;0,"L",""),""))</f>
        <v/>
      </c>
      <c r="B10202" s="34">
        <v>10201</v>
      </c>
      <c r="C10202" s="19">
        <f t="shared" ca="1" si="637"/>
        <v>56131</v>
      </c>
      <c r="D10202" s="29">
        <f t="shared" ca="1" si="639"/>
        <v>0</v>
      </c>
      <c r="E10202" s="29">
        <f ca="1">IF(C10202&lt;Calculator!$D$26,0,IF(DAY($C10202)=1,IF(D10202-Calculator!$G$24&gt;0,Calculator!$G$24,D10202),0))</f>
        <v>0</v>
      </c>
      <c r="F10202" s="29">
        <f ca="1">IF(E10202&gt;0,D10202*Calculator!$G$22/12,0)</f>
        <v>0</v>
      </c>
      <c r="G10202" s="29">
        <f ca="1">IF(E10202&gt;0,(IFERROR(-PMT(Calculator!$G$22/12,Calculator!$G$23*12,Calculator!$G$20),0))-F10202,0)</f>
        <v>0</v>
      </c>
      <c r="H10202" s="29">
        <f t="shared" ca="1" si="640"/>
        <v>0</v>
      </c>
      <c r="I10202" s="29">
        <f t="shared" ca="1" si="638"/>
        <v>0</v>
      </c>
      <c r="J10202" s="30">
        <f>Calculator!$G$40</f>
        <v>6.5000000000000002E-2</v>
      </c>
      <c r="K10202" s="29">
        <f ca="1">IF(C10202&gt;=Calculator!$G$27,IF(DAY($C10202)=1,Calculator!$G$34/2,IF(DAY($C10202)=15,Calculator!$G$34/2,0)),0)</f>
        <v>0</v>
      </c>
      <c r="L10202" s="29">
        <f ca="1">IF(DAY($C10202)=28,IF(H10202=0,0,Calculator!$G$35),0)</f>
        <v>0</v>
      </c>
      <c r="M10202" s="29">
        <f ca="1">IF(I10202&gt;0,IF(DAY($C10202)=1,SUM(INDIRECT("I"&amp;(ROW(C10201)-DAY(C10201))):I10201),0),0)</f>
        <v>0</v>
      </c>
      <c r="N10202" s="29">
        <f ca="1">IF(C10202&lt;Calculator!$G$27,0,IF(C10202=Calculator!$G$27,Calculator!$G$39,IF(H10202-K10202&lt;=0,IF(D10202&gt;Calculator!$G$39,IF(H10202-K10202+E10202+L10202+M10202+Calculator!$G$39&gt;Calculator!$G$39,Calculator!$G$39-(H10202+E10202+L10202+M10202-K10202),Calculator!$G$39),D10202),0)))</f>
        <v>0</v>
      </c>
    </row>
    <row r="10203" spans="1:14" ht="15.75" thickBot="1">
      <c r="A10203" s="33" t="str">
        <f ca="1">IF(C10203=Calculator!$H$27,"F",IF(Daily!D10203+Daily!H10203=0,IF(D10202+H10202&gt;0,"L",""),""))</f>
        <v/>
      </c>
      <c r="B10203" s="34">
        <v>10202</v>
      </c>
      <c r="C10203" s="19">
        <f t="shared" ca="1" si="637"/>
        <v>56132</v>
      </c>
      <c r="D10203" s="29">
        <f t="shared" ca="1" si="639"/>
        <v>0</v>
      </c>
      <c r="E10203" s="29">
        <f ca="1">IF(C10203&lt;Calculator!$D$26,0,IF(DAY($C10203)=1,IF(D10203-Calculator!$G$24&gt;0,Calculator!$G$24,D10203),0))</f>
        <v>0</v>
      </c>
      <c r="F10203" s="29">
        <f ca="1">IF(E10203&gt;0,D10203*Calculator!$G$22/12,0)</f>
        <v>0</v>
      </c>
      <c r="G10203" s="29">
        <f ca="1">IF(E10203&gt;0,(IFERROR(-PMT(Calculator!$G$22/12,Calculator!$G$23*12,Calculator!$G$20),0))-F10203,0)</f>
        <v>0</v>
      </c>
      <c r="H10203" s="29">
        <f t="shared" ca="1" si="640"/>
        <v>0</v>
      </c>
      <c r="I10203" s="29">
        <f t="shared" ca="1" si="638"/>
        <v>0</v>
      </c>
      <c r="J10203" s="30">
        <f>Calculator!$G$40</f>
        <v>6.5000000000000002E-2</v>
      </c>
      <c r="K10203" s="29">
        <f ca="1">IF(C10203&gt;=Calculator!$G$27,IF(DAY($C10203)=1,Calculator!$G$34/2,IF(DAY($C10203)=15,Calculator!$G$34/2,0)),0)</f>
        <v>0</v>
      </c>
      <c r="L10203" s="29">
        <f ca="1">IF(DAY($C10203)=28,IF(H10203=0,0,Calculator!$G$35),0)</f>
        <v>0</v>
      </c>
      <c r="M10203" s="29">
        <f ca="1">IF(I10203&gt;0,IF(DAY($C10203)=1,SUM(INDIRECT("I"&amp;(ROW(C10202)-DAY(C10202))):I10202),0),0)</f>
        <v>0</v>
      </c>
      <c r="N10203" s="29">
        <f ca="1">IF(C10203&lt;Calculator!$G$27,0,IF(C10203=Calculator!$G$27,Calculator!$G$39,IF(H10203-K10203&lt;=0,IF(D10203&gt;Calculator!$G$39,IF(H10203-K10203+E10203+L10203+M10203+Calculator!$G$39&gt;Calculator!$G$39,Calculator!$G$39-(H10203+E10203+L10203+M10203-K10203),Calculator!$G$39),D10203),0)))</f>
        <v>0</v>
      </c>
    </row>
    <row r="10204" spans="1:14" ht="15.75" thickBot="1">
      <c r="A10204" s="33" t="str">
        <f ca="1">IF(C10204=Calculator!$H$27,"F",IF(Daily!D10204+Daily!H10204=0,IF(D10203+H10203&gt;0,"L",""),""))</f>
        <v/>
      </c>
      <c r="B10204" s="34">
        <v>10203</v>
      </c>
      <c r="C10204" s="19">
        <f t="shared" ca="1" si="637"/>
        <v>56133</v>
      </c>
      <c r="D10204" s="29">
        <f t="shared" ca="1" si="639"/>
        <v>0</v>
      </c>
      <c r="E10204" s="29">
        <f ca="1">IF(C10204&lt;Calculator!$D$26,0,IF(DAY($C10204)=1,IF(D10204-Calculator!$G$24&gt;0,Calculator!$G$24,D10204),0))</f>
        <v>0</v>
      </c>
      <c r="F10204" s="29">
        <f ca="1">IF(E10204&gt;0,D10204*Calculator!$G$22/12,0)</f>
        <v>0</v>
      </c>
      <c r="G10204" s="29">
        <f ca="1">IF(E10204&gt;0,(IFERROR(-PMT(Calculator!$G$22/12,Calculator!$G$23*12,Calculator!$G$20),0))-F10204,0)</f>
        <v>0</v>
      </c>
      <c r="H10204" s="29">
        <f t="shared" ca="1" si="640"/>
        <v>0</v>
      </c>
      <c r="I10204" s="29">
        <f t="shared" ca="1" si="638"/>
        <v>0</v>
      </c>
      <c r="J10204" s="30">
        <f>Calculator!$G$40</f>
        <v>6.5000000000000002E-2</v>
      </c>
      <c r="K10204" s="29">
        <f ca="1">IF(C10204&gt;=Calculator!$G$27,IF(DAY($C10204)=1,Calculator!$G$34/2,IF(DAY($C10204)=15,Calculator!$G$34/2,0)),0)</f>
        <v>0</v>
      </c>
      <c r="L10204" s="29">
        <f ca="1">IF(DAY($C10204)=28,IF(H10204=0,0,Calculator!$G$35),0)</f>
        <v>0</v>
      </c>
      <c r="M10204" s="29">
        <f ca="1">IF(I10204&gt;0,IF(DAY($C10204)=1,SUM(INDIRECT("I"&amp;(ROW(C10203)-DAY(C10203))):I10203),0),0)</f>
        <v>0</v>
      </c>
      <c r="N10204" s="29">
        <f ca="1">IF(C10204&lt;Calculator!$G$27,0,IF(C10204=Calculator!$G$27,Calculator!$G$39,IF(H10204-K10204&lt;=0,IF(D10204&gt;Calculator!$G$39,IF(H10204-K10204+E10204+L10204+M10204+Calculator!$G$39&gt;Calculator!$G$39,Calculator!$G$39-(H10204+E10204+L10204+M10204-K10204),Calculator!$G$39),D10204),0)))</f>
        <v>0</v>
      </c>
    </row>
    <row r="10205" spans="1:14" ht="15.75" thickBot="1">
      <c r="A10205" s="33" t="str">
        <f ca="1">IF(C10205=Calculator!$H$27,"F",IF(Daily!D10205+Daily!H10205=0,IF(D10204+H10204&gt;0,"L",""),""))</f>
        <v/>
      </c>
      <c r="B10205" s="34">
        <v>10204</v>
      </c>
      <c r="C10205" s="19">
        <f t="shared" ca="1" si="637"/>
        <v>56134</v>
      </c>
      <c r="D10205" s="29">
        <f t="shared" ca="1" si="639"/>
        <v>0</v>
      </c>
      <c r="E10205" s="29">
        <f ca="1">IF(C10205&lt;Calculator!$D$26,0,IF(DAY($C10205)=1,IF(D10205-Calculator!$G$24&gt;0,Calculator!$G$24,D10205),0))</f>
        <v>0</v>
      </c>
      <c r="F10205" s="29">
        <f ca="1">IF(E10205&gt;0,D10205*Calculator!$G$22/12,0)</f>
        <v>0</v>
      </c>
      <c r="G10205" s="29">
        <f ca="1">IF(E10205&gt;0,(IFERROR(-PMT(Calculator!$G$22/12,Calculator!$G$23*12,Calculator!$G$20),0))-F10205,0)</f>
        <v>0</v>
      </c>
      <c r="H10205" s="29">
        <f t="shared" ca="1" si="640"/>
        <v>0</v>
      </c>
      <c r="I10205" s="29">
        <f t="shared" ca="1" si="638"/>
        <v>0</v>
      </c>
      <c r="J10205" s="30">
        <f>Calculator!$G$40</f>
        <v>6.5000000000000002E-2</v>
      </c>
      <c r="K10205" s="29">
        <f ca="1">IF(C10205&gt;=Calculator!$G$27,IF(DAY($C10205)=1,Calculator!$G$34/2,IF(DAY($C10205)=15,Calculator!$G$34/2,0)),0)</f>
        <v>0</v>
      </c>
      <c r="L10205" s="29">
        <f ca="1">IF(DAY($C10205)=28,IF(H10205=0,0,Calculator!$G$35),0)</f>
        <v>0</v>
      </c>
      <c r="M10205" s="29">
        <f ca="1">IF(I10205&gt;0,IF(DAY($C10205)=1,SUM(INDIRECT("I"&amp;(ROW(C10204)-DAY(C10204))):I10204),0),0)</f>
        <v>0</v>
      </c>
      <c r="N10205" s="29">
        <f ca="1">IF(C10205&lt;Calculator!$G$27,0,IF(C10205=Calculator!$G$27,Calculator!$G$39,IF(H10205-K10205&lt;=0,IF(D10205&gt;Calculator!$G$39,IF(H10205-K10205+E10205+L10205+M10205+Calculator!$G$39&gt;Calculator!$G$39,Calculator!$G$39-(H10205+E10205+L10205+M10205-K10205),Calculator!$G$39),D10205),0)))</f>
        <v>0</v>
      </c>
    </row>
    <row r="10206" spans="1:14" ht="15.75" thickBot="1">
      <c r="A10206" s="33" t="str">
        <f ca="1">IF(C10206=Calculator!$H$27,"F",IF(Daily!D10206+Daily!H10206=0,IF(D10205+H10205&gt;0,"L",""),""))</f>
        <v/>
      </c>
      <c r="B10206" s="34">
        <v>10205</v>
      </c>
      <c r="C10206" s="19">
        <f t="shared" ca="1" si="637"/>
        <v>56135</v>
      </c>
      <c r="D10206" s="29">
        <f t="shared" ca="1" si="639"/>
        <v>0</v>
      </c>
      <c r="E10206" s="29">
        <f ca="1">IF(C10206&lt;Calculator!$D$26,0,IF(DAY($C10206)=1,IF(D10206-Calculator!$G$24&gt;0,Calculator!$G$24,D10206),0))</f>
        <v>0</v>
      </c>
      <c r="F10206" s="29">
        <f ca="1">IF(E10206&gt;0,D10206*Calculator!$G$22/12,0)</f>
        <v>0</v>
      </c>
      <c r="G10206" s="29">
        <f ca="1">IF(E10206&gt;0,(IFERROR(-PMT(Calculator!$G$22/12,Calculator!$G$23*12,Calculator!$G$20),0))-F10206,0)</f>
        <v>0</v>
      </c>
      <c r="H10206" s="29">
        <f t="shared" ca="1" si="640"/>
        <v>0</v>
      </c>
      <c r="I10206" s="29">
        <f t="shared" ca="1" si="638"/>
        <v>0</v>
      </c>
      <c r="J10206" s="30">
        <f>Calculator!$G$40</f>
        <v>6.5000000000000002E-2</v>
      </c>
      <c r="K10206" s="29">
        <f ca="1">IF(C10206&gt;=Calculator!$G$27,IF(DAY($C10206)=1,Calculator!$G$34/2,IF(DAY($C10206)=15,Calculator!$G$34/2,0)),0)</f>
        <v>0</v>
      </c>
      <c r="L10206" s="29">
        <f ca="1">IF(DAY($C10206)=28,IF(H10206=0,0,Calculator!$G$35),0)</f>
        <v>0</v>
      </c>
      <c r="M10206" s="29">
        <f ca="1">IF(I10206&gt;0,IF(DAY($C10206)=1,SUM(INDIRECT("I"&amp;(ROW(C10205)-DAY(C10205))):I10205),0),0)</f>
        <v>0</v>
      </c>
      <c r="N10206" s="29">
        <f ca="1">IF(C10206&lt;Calculator!$G$27,0,IF(C10206=Calculator!$G$27,Calculator!$G$39,IF(H10206-K10206&lt;=0,IF(D10206&gt;Calculator!$G$39,IF(H10206-K10206+E10206+L10206+M10206+Calculator!$G$39&gt;Calculator!$G$39,Calculator!$G$39-(H10206+E10206+L10206+M10206-K10206),Calculator!$G$39),D10206),0)))</f>
        <v>0</v>
      </c>
    </row>
    <row r="10207" spans="1:14" ht="15.75" thickBot="1">
      <c r="A10207" s="33" t="str">
        <f ca="1">IF(C10207=Calculator!$H$27,"F",IF(Daily!D10207+Daily!H10207=0,IF(D10206+H10206&gt;0,"L",""),""))</f>
        <v/>
      </c>
      <c r="B10207" s="34">
        <v>10206</v>
      </c>
      <c r="C10207" s="19">
        <f t="shared" ca="1" si="637"/>
        <v>56136</v>
      </c>
      <c r="D10207" s="29">
        <f t="shared" ca="1" si="639"/>
        <v>0</v>
      </c>
      <c r="E10207" s="29">
        <f ca="1">IF(C10207&lt;Calculator!$D$26,0,IF(DAY($C10207)=1,IF(D10207-Calculator!$G$24&gt;0,Calculator!$G$24,D10207),0))</f>
        <v>0</v>
      </c>
      <c r="F10207" s="29">
        <f ca="1">IF(E10207&gt;0,D10207*Calculator!$G$22/12,0)</f>
        <v>0</v>
      </c>
      <c r="G10207" s="29">
        <f ca="1">IF(E10207&gt;0,(IFERROR(-PMT(Calculator!$G$22/12,Calculator!$G$23*12,Calculator!$G$20),0))-F10207,0)</f>
        <v>0</v>
      </c>
      <c r="H10207" s="29">
        <f t="shared" ca="1" si="640"/>
        <v>0</v>
      </c>
      <c r="I10207" s="29">
        <f t="shared" ca="1" si="638"/>
        <v>0</v>
      </c>
      <c r="J10207" s="30">
        <f>Calculator!$G$40</f>
        <v>6.5000000000000002E-2</v>
      </c>
      <c r="K10207" s="29">
        <f ca="1">IF(C10207&gt;=Calculator!$G$27,IF(DAY($C10207)=1,Calculator!$G$34/2,IF(DAY($C10207)=15,Calculator!$G$34/2,0)),0)</f>
        <v>0</v>
      </c>
      <c r="L10207" s="29">
        <f ca="1">IF(DAY($C10207)=28,IF(H10207=0,0,Calculator!$G$35),0)</f>
        <v>0</v>
      </c>
      <c r="M10207" s="29">
        <f ca="1">IF(I10207&gt;0,IF(DAY($C10207)=1,SUM(INDIRECT("I"&amp;(ROW(C10206)-DAY(C10206))):I10206),0),0)</f>
        <v>0</v>
      </c>
      <c r="N10207" s="29">
        <f ca="1">IF(C10207&lt;Calculator!$G$27,0,IF(C10207=Calculator!$G$27,Calculator!$G$39,IF(H10207-K10207&lt;=0,IF(D10207&gt;Calculator!$G$39,IF(H10207-K10207+E10207+L10207+M10207+Calculator!$G$39&gt;Calculator!$G$39,Calculator!$G$39-(H10207+E10207+L10207+M10207-K10207),Calculator!$G$39),D10207),0)))</f>
        <v>0</v>
      </c>
    </row>
    <row r="10208" spans="1:14" ht="15.75" thickBot="1">
      <c r="A10208" s="33" t="str">
        <f ca="1">IF(C10208=Calculator!$H$27,"F",IF(Daily!D10208+Daily!H10208=0,IF(D10207+H10207&gt;0,"L",""),""))</f>
        <v/>
      </c>
      <c r="B10208" s="34">
        <v>10207</v>
      </c>
      <c r="C10208" s="19">
        <f t="shared" ca="1" si="637"/>
        <v>56137</v>
      </c>
      <c r="D10208" s="29">
        <f t="shared" ca="1" si="639"/>
        <v>0</v>
      </c>
      <c r="E10208" s="29">
        <f ca="1">IF(C10208&lt;Calculator!$D$26,0,IF(DAY($C10208)=1,IF(D10208-Calculator!$G$24&gt;0,Calculator!$G$24,D10208),0))</f>
        <v>0</v>
      </c>
      <c r="F10208" s="29">
        <f ca="1">IF(E10208&gt;0,D10208*Calculator!$G$22/12,0)</f>
        <v>0</v>
      </c>
      <c r="G10208" s="29">
        <f ca="1">IF(E10208&gt;0,(IFERROR(-PMT(Calculator!$G$22/12,Calculator!$G$23*12,Calculator!$G$20),0))-F10208,0)</f>
        <v>0</v>
      </c>
      <c r="H10208" s="29">
        <f t="shared" ca="1" si="640"/>
        <v>0</v>
      </c>
      <c r="I10208" s="29">
        <f t="shared" ca="1" si="638"/>
        <v>0</v>
      </c>
      <c r="J10208" s="30">
        <f>Calculator!$G$40</f>
        <v>6.5000000000000002E-2</v>
      </c>
      <c r="K10208" s="29">
        <f ca="1">IF(C10208&gt;=Calculator!$G$27,IF(DAY($C10208)=1,Calculator!$G$34/2,IF(DAY($C10208)=15,Calculator!$G$34/2,0)),0)</f>
        <v>0</v>
      </c>
      <c r="L10208" s="29">
        <f ca="1">IF(DAY($C10208)=28,IF(H10208=0,0,Calculator!$G$35),0)</f>
        <v>0</v>
      </c>
      <c r="M10208" s="29">
        <f ca="1">IF(I10208&gt;0,IF(DAY($C10208)=1,SUM(INDIRECT("I"&amp;(ROW(C10207)-DAY(C10207))):I10207),0),0)</f>
        <v>0</v>
      </c>
      <c r="N10208" s="29">
        <f ca="1">IF(C10208&lt;Calculator!$G$27,0,IF(C10208=Calculator!$G$27,Calculator!$G$39,IF(H10208-K10208&lt;=0,IF(D10208&gt;Calculator!$G$39,IF(H10208-K10208+E10208+L10208+M10208+Calculator!$G$39&gt;Calculator!$G$39,Calculator!$G$39-(H10208+E10208+L10208+M10208-K10208),Calculator!$G$39),D10208),0)))</f>
        <v>0</v>
      </c>
    </row>
    <row r="10209" spans="1:14" ht="15.75" thickBot="1">
      <c r="A10209" s="33" t="str">
        <f ca="1">IF(C10209=Calculator!$H$27,"F",IF(Daily!D10209+Daily!H10209=0,IF(D10208+H10208&gt;0,"L",""),""))</f>
        <v/>
      </c>
      <c r="B10209" s="34">
        <v>10208</v>
      </c>
      <c r="C10209" s="19">
        <f t="shared" ca="1" si="637"/>
        <v>56138</v>
      </c>
      <c r="D10209" s="29">
        <f t="shared" ca="1" si="639"/>
        <v>0</v>
      </c>
      <c r="E10209" s="29">
        <f ca="1">IF(C10209&lt;Calculator!$D$26,0,IF(DAY($C10209)=1,IF(D10209-Calculator!$G$24&gt;0,Calculator!$G$24,D10209),0))</f>
        <v>0</v>
      </c>
      <c r="F10209" s="29">
        <f ca="1">IF(E10209&gt;0,D10209*Calculator!$G$22/12,0)</f>
        <v>0</v>
      </c>
      <c r="G10209" s="29">
        <f ca="1">IF(E10209&gt;0,(IFERROR(-PMT(Calculator!$G$22/12,Calculator!$G$23*12,Calculator!$G$20),0))-F10209,0)</f>
        <v>0</v>
      </c>
      <c r="H10209" s="29">
        <f t="shared" ca="1" si="640"/>
        <v>0</v>
      </c>
      <c r="I10209" s="29">
        <f t="shared" ca="1" si="638"/>
        <v>0</v>
      </c>
      <c r="J10209" s="30">
        <f>Calculator!$G$40</f>
        <v>6.5000000000000002E-2</v>
      </c>
      <c r="K10209" s="29">
        <f ca="1">IF(C10209&gt;=Calculator!$G$27,IF(DAY($C10209)=1,Calculator!$G$34/2,IF(DAY($C10209)=15,Calculator!$G$34/2,0)),0)</f>
        <v>0</v>
      </c>
      <c r="L10209" s="29">
        <f ca="1">IF(DAY($C10209)=28,IF(H10209=0,0,Calculator!$G$35),0)</f>
        <v>0</v>
      </c>
      <c r="M10209" s="29">
        <f ca="1">IF(I10209&gt;0,IF(DAY($C10209)=1,SUM(INDIRECT("I"&amp;(ROW(C10208)-DAY(C10208))):I10208),0),0)</f>
        <v>0</v>
      </c>
      <c r="N10209" s="29">
        <f ca="1">IF(C10209&lt;Calculator!$G$27,0,IF(C10209=Calculator!$G$27,Calculator!$G$39,IF(H10209-K10209&lt;=0,IF(D10209&gt;Calculator!$G$39,IF(H10209-K10209+E10209+L10209+M10209+Calculator!$G$39&gt;Calculator!$G$39,Calculator!$G$39-(H10209+E10209+L10209+M10209-K10209),Calculator!$G$39),D10209),0)))</f>
        <v>0</v>
      </c>
    </row>
    <row r="10210" spans="1:14" ht="15.75" thickBot="1">
      <c r="A10210" s="33" t="str">
        <f ca="1">IF(C10210=Calculator!$H$27,"F",IF(Daily!D10210+Daily!H10210=0,IF(D10209+H10209&gt;0,"L",""),""))</f>
        <v/>
      </c>
      <c r="B10210" s="34">
        <v>10209</v>
      </c>
      <c r="C10210" s="19">
        <f t="shared" ca="1" si="637"/>
        <v>56139</v>
      </c>
      <c r="D10210" s="29">
        <f t="shared" ca="1" si="639"/>
        <v>0</v>
      </c>
      <c r="E10210" s="29">
        <f ca="1">IF(C10210&lt;Calculator!$D$26,0,IF(DAY($C10210)=1,IF(D10210-Calculator!$G$24&gt;0,Calculator!$G$24,D10210),0))</f>
        <v>0</v>
      </c>
      <c r="F10210" s="29">
        <f ca="1">IF(E10210&gt;0,D10210*Calculator!$G$22/12,0)</f>
        <v>0</v>
      </c>
      <c r="G10210" s="29">
        <f ca="1">IF(E10210&gt;0,(IFERROR(-PMT(Calculator!$G$22/12,Calculator!$G$23*12,Calculator!$G$20),0))-F10210,0)</f>
        <v>0</v>
      </c>
      <c r="H10210" s="29">
        <f t="shared" ca="1" si="640"/>
        <v>0</v>
      </c>
      <c r="I10210" s="29">
        <f t="shared" ca="1" si="638"/>
        <v>0</v>
      </c>
      <c r="J10210" s="30">
        <f>Calculator!$G$40</f>
        <v>6.5000000000000002E-2</v>
      </c>
      <c r="K10210" s="29">
        <f ca="1">IF(C10210&gt;=Calculator!$G$27,IF(DAY($C10210)=1,Calculator!$G$34/2,IF(DAY($C10210)=15,Calculator!$G$34/2,0)),0)</f>
        <v>0</v>
      </c>
      <c r="L10210" s="29">
        <f ca="1">IF(DAY($C10210)=28,IF(H10210=0,0,Calculator!$G$35),0)</f>
        <v>0</v>
      </c>
      <c r="M10210" s="29">
        <f ca="1">IF(I10210&gt;0,IF(DAY($C10210)=1,SUM(INDIRECT("I"&amp;(ROW(C10209)-DAY(C10209))):I10209),0),0)</f>
        <v>0</v>
      </c>
      <c r="N10210" s="29">
        <f ca="1">IF(C10210&lt;Calculator!$G$27,0,IF(C10210=Calculator!$G$27,Calculator!$G$39,IF(H10210-K10210&lt;=0,IF(D10210&gt;Calculator!$G$39,IF(H10210-K10210+E10210+L10210+M10210+Calculator!$G$39&gt;Calculator!$G$39,Calculator!$G$39-(H10210+E10210+L10210+M10210-K10210),Calculator!$G$39),D10210),0)))</f>
        <v>0</v>
      </c>
    </row>
    <row r="10211" spans="1:14" ht="15.75" thickBot="1">
      <c r="A10211" s="33" t="str">
        <f ca="1">IF(C10211=Calculator!$H$27,"F",IF(Daily!D10211+Daily!H10211=0,IF(D10210+H10210&gt;0,"L",""),""))</f>
        <v/>
      </c>
      <c r="B10211" s="34">
        <v>10210</v>
      </c>
      <c r="C10211" s="19">
        <f t="shared" ca="1" si="637"/>
        <v>56140</v>
      </c>
      <c r="D10211" s="29">
        <f t="shared" ca="1" si="639"/>
        <v>0</v>
      </c>
      <c r="E10211" s="29">
        <f ca="1">IF(C10211&lt;Calculator!$D$26,0,IF(DAY($C10211)=1,IF(D10211-Calculator!$G$24&gt;0,Calculator!$G$24,D10211),0))</f>
        <v>0</v>
      </c>
      <c r="F10211" s="29">
        <f ca="1">IF(E10211&gt;0,D10211*Calculator!$G$22/12,0)</f>
        <v>0</v>
      </c>
      <c r="G10211" s="29">
        <f ca="1">IF(E10211&gt;0,(IFERROR(-PMT(Calculator!$G$22/12,Calculator!$G$23*12,Calculator!$G$20),0))-F10211,0)</f>
        <v>0</v>
      </c>
      <c r="H10211" s="29">
        <f t="shared" ca="1" si="640"/>
        <v>0</v>
      </c>
      <c r="I10211" s="29">
        <f t="shared" ca="1" si="638"/>
        <v>0</v>
      </c>
      <c r="J10211" s="30">
        <f>Calculator!$G$40</f>
        <v>6.5000000000000002E-2</v>
      </c>
      <c r="K10211" s="29">
        <f ca="1">IF(C10211&gt;=Calculator!$G$27,IF(DAY($C10211)=1,Calculator!$G$34/2,IF(DAY($C10211)=15,Calculator!$G$34/2,0)),0)</f>
        <v>0</v>
      </c>
      <c r="L10211" s="29">
        <f ca="1">IF(DAY($C10211)=28,IF(H10211=0,0,Calculator!$G$35),0)</f>
        <v>0</v>
      </c>
      <c r="M10211" s="29">
        <f ca="1">IF(I10211&gt;0,IF(DAY($C10211)=1,SUM(INDIRECT("I"&amp;(ROW(C10210)-DAY(C10210))):I10210),0),0)</f>
        <v>0</v>
      </c>
      <c r="N10211" s="29">
        <f ca="1">IF(C10211&lt;Calculator!$G$27,0,IF(C10211=Calculator!$G$27,Calculator!$G$39,IF(H10211-K10211&lt;=0,IF(D10211&gt;Calculator!$G$39,IF(H10211-K10211+E10211+L10211+M10211+Calculator!$G$39&gt;Calculator!$G$39,Calculator!$G$39-(H10211+E10211+L10211+M10211-K10211),Calculator!$G$39),D10211),0)))</f>
        <v>0</v>
      </c>
    </row>
    <row r="10212" spans="1:14" ht="15.75" thickBot="1">
      <c r="A10212" s="33" t="str">
        <f ca="1">IF(C10212=Calculator!$H$27,"F",IF(Daily!D10212+Daily!H10212=0,IF(D10211+H10211&gt;0,"L",""),""))</f>
        <v/>
      </c>
      <c r="B10212" s="34">
        <v>10211</v>
      </c>
      <c r="C10212" s="19">
        <f t="shared" ca="1" si="637"/>
        <v>56141</v>
      </c>
      <c r="D10212" s="29">
        <f t="shared" ca="1" si="639"/>
        <v>0</v>
      </c>
      <c r="E10212" s="29">
        <f ca="1">IF(C10212&lt;Calculator!$D$26,0,IF(DAY($C10212)=1,IF(D10212-Calculator!$G$24&gt;0,Calculator!$G$24,D10212),0))</f>
        <v>0</v>
      </c>
      <c r="F10212" s="29">
        <f ca="1">IF(E10212&gt;0,D10212*Calculator!$G$22/12,0)</f>
        <v>0</v>
      </c>
      <c r="G10212" s="29">
        <f ca="1">IF(E10212&gt;0,(IFERROR(-PMT(Calculator!$G$22/12,Calculator!$G$23*12,Calculator!$G$20),0))-F10212,0)</f>
        <v>0</v>
      </c>
      <c r="H10212" s="29">
        <f t="shared" ca="1" si="640"/>
        <v>0</v>
      </c>
      <c r="I10212" s="29">
        <f t="shared" ca="1" si="638"/>
        <v>0</v>
      </c>
      <c r="J10212" s="30">
        <f>Calculator!$G$40</f>
        <v>6.5000000000000002E-2</v>
      </c>
      <c r="K10212" s="29">
        <f ca="1">IF(C10212&gt;=Calculator!$G$27,IF(DAY($C10212)=1,Calculator!$G$34/2,IF(DAY($C10212)=15,Calculator!$G$34/2,0)),0)</f>
        <v>0</v>
      </c>
      <c r="L10212" s="29">
        <f ca="1">IF(DAY($C10212)=28,IF(H10212=0,0,Calculator!$G$35),0)</f>
        <v>0</v>
      </c>
      <c r="M10212" s="29">
        <f ca="1">IF(I10212&gt;0,IF(DAY($C10212)=1,SUM(INDIRECT("I"&amp;(ROW(C10211)-DAY(C10211))):I10211),0),0)</f>
        <v>0</v>
      </c>
      <c r="N10212" s="29">
        <f ca="1">IF(C10212&lt;Calculator!$G$27,0,IF(C10212=Calculator!$G$27,Calculator!$G$39,IF(H10212-K10212&lt;=0,IF(D10212&gt;Calculator!$G$39,IF(H10212-K10212+E10212+L10212+M10212+Calculator!$G$39&gt;Calculator!$G$39,Calculator!$G$39-(H10212+E10212+L10212+M10212-K10212),Calculator!$G$39),D10212),0)))</f>
        <v>0</v>
      </c>
    </row>
    <row r="10213" spans="1:14" ht="15.75" thickBot="1">
      <c r="A10213" s="33" t="str">
        <f ca="1">IF(C10213=Calculator!$H$27,"F",IF(Daily!D10213+Daily!H10213=0,IF(D10212+H10212&gt;0,"L",""),""))</f>
        <v/>
      </c>
      <c r="B10213" s="34">
        <v>10212</v>
      </c>
      <c r="C10213" s="19">
        <f t="shared" ca="1" si="637"/>
        <v>56142</v>
      </c>
      <c r="D10213" s="29">
        <f t="shared" ca="1" si="639"/>
        <v>0</v>
      </c>
      <c r="E10213" s="29">
        <f ca="1">IF(C10213&lt;Calculator!$D$26,0,IF(DAY($C10213)=1,IF(D10213-Calculator!$G$24&gt;0,Calculator!$G$24,D10213),0))</f>
        <v>0</v>
      </c>
      <c r="F10213" s="29">
        <f ca="1">IF(E10213&gt;0,D10213*Calculator!$G$22/12,0)</f>
        <v>0</v>
      </c>
      <c r="G10213" s="29">
        <f ca="1">IF(E10213&gt;0,(IFERROR(-PMT(Calculator!$G$22/12,Calculator!$G$23*12,Calculator!$G$20),0))-F10213,0)</f>
        <v>0</v>
      </c>
      <c r="H10213" s="29">
        <f t="shared" ca="1" si="640"/>
        <v>0</v>
      </c>
      <c r="I10213" s="29">
        <f t="shared" ca="1" si="638"/>
        <v>0</v>
      </c>
      <c r="J10213" s="30">
        <f>Calculator!$G$40</f>
        <v>6.5000000000000002E-2</v>
      </c>
      <c r="K10213" s="29">
        <f ca="1">IF(C10213&gt;=Calculator!$G$27,IF(DAY($C10213)=1,Calculator!$G$34/2,IF(DAY($C10213)=15,Calculator!$G$34/2,0)),0)</f>
        <v>4500</v>
      </c>
      <c r="L10213" s="29">
        <f ca="1">IF(DAY($C10213)=28,IF(H10213=0,0,Calculator!$G$35),0)</f>
        <v>0</v>
      </c>
      <c r="M10213" s="29">
        <f ca="1">IF(I10213&gt;0,IF(DAY($C10213)=1,SUM(INDIRECT("I"&amp;(ROW(C10212)-DAY(C10212))):I10212),0),0)</f>
        <v>0</v>
      </c>
      <c r="N10213" s="29">
        <f ca="1">IF(C10213&lt;Calculator!$G$27,0,IF(C10213=Calculator!$G$27,Calculator!$G$39,IF(H10213-K10213&lt;=0,IF(D10213&gt;Calculator!$G$39,IF(H10213-K10213+E10213+L10213+M10213+Calculator!$G$39&gt;Calculator!$G$39,Calculator!$G$39-(H10213+E10213+L10213+M10213-K10213),Calculator!$G$39),D10213),0)))</f>
        <v>0</v>
      </c>
    </row>
    <row r="10214" spans="1:14" ht="15.75" thickBot="1">
      <c r="A10214" s="33" t="str">
        <f ca="1">IF(C10214=Calculator!$H$27,"F",IF(Daily!D10214+Daily!H10214=0,IF(D10213+H10213&gt;0,"L",""),""))</f>
        <v/>
      </c>
      <c r="B10214" s="34">
        <v>10213</v>
      </c>
      <c r="C10214" s="19">
        <f t="shared" ca="1" si="637"/>
        <v>56143</v>
      </c>
      <c r="D10214" s="29">
        <f t="shared" ca="1" si="639"/>
        <v>0</v>
      </c>
      <c r="E10214" s="29">
        <f ca="1">IF(C10214&lt;Calculator!$D$26,0,IF(DAY($C10214)=1,IF(D10214-Calculator!$G$24&gt;0,Calculator!$G$24,D10214),0))</f>
        <v>0</v>
      </c>
      <c r="F10214" s="29">
        <f ca="1">IF(E10214&gt;0,D10214*Calculator!$G$22/12,0)</f>
        <v>0</v>
      </c>
      <c r="G10214" s="29">
        <f ca="1">IF(E10214&gt;0,(IFERROR(-PMT(Calculator!$G$22/12,Calculator!$G$23*12,Calculator!$G$20),0))-F10214,0)</f>
        <v>0</v>
      </c>
      <c r="H10214" s="29">
        <f t="shared" ca="1" si="640"/>
        <v>0</v>
      </c>
      <c r="I10214" s="29">
        <f t="shared" ca="1" si="638"/>
        <v>0</v>
      </c>
      <c r="J10214" s="30">
        <f>Calculator!$G$40</f>
        <v>6.5000000000000002E-2</v>
      </c>
      <c r="K10214" s="29">
        <f ca="1">IF(C10214&gt;=Calculator!$G$27,IF(DAY($C10214)=1,Calculator!$G$34/2,IF(DAY($C10214)=15,Calculator!$G$34/2,0)),0)</f>
        <v>0</v>
      </c>
      <c r="L10214" s="29">
        <f ca="1">IF(DAY($C10214)=28,IF(H10214=0,0,Calculator!$G$35),0)</f>
        <v>0</v>
      </c>
      <c r="M10214" s="29">
        <f ca="1">IF(I10214&gt;0,IF(DAY($C10214)=1,SUM(INDIRECT("I"&amp;(ROW(C10213)-DAY(C10213))):I10213),0),0)</f>
        <v>0</v>
      </c>
      <c r="N10214" s="29">
        <f ca="1">IF(C10214&lt;Calculator!$G$27,0,IF(C10214=Calculator!$G$27,Calculator!$G$39,IF(H10214-K10214&lt;=0,IF(D10214&gt;Calculator!$G$39,IF(H10214-K10214+E10214+L10214+M10214+Calculator!$G$39&gt;Calculator!$G$39,Calculator!$G$39-(H10214+E10214+L10214+M10214-K10214),Calculator!$G$39),D10214),0)))</f>
        <v>0</v>
      </c>
    </row>
    <row r="10215" spans="1:14" ht="15.75" thickBot="1">
      <c r="A10215" s="33" t="str">
        <f ca="1">IF(C10215=Calculator!$H$27,"F",IF(Daily!D10215+Daily!H10215=0,IF(D10214+H10214&gt;0,"L",""),""))</f>
        <v/>
      </c>
      <c r="B10215" s="34">
        <v>10214</v>
      </c>
      <c r="C10215" s="19">
        <f t="shared" ca="1" si="637"/>
        <v>56144</v>
      </c>
      <c r="D10215" s="29">
        <f t="shared" ca="1" si="639"/>
        <v>0</v>
      </c>
      <c r="E10215" s="29">
        <f ca="1">IF(C10215&lt;Calculator!$D$26,0,IF(DAY($C10215)=1,IF(D10215-Calculator!$G$24&gt;0,Calculator!$G$24,D10215),0))</f>
        <v>0</v>
      </c>
      <c r="F10215" s="29">
        <f ca="1">IF(E10215&gt;0,D10215*Calculator!$G$22/12,0)</f>
        <v>0</v>
      </c>
      <c r="G10215" s="29">
        <f ca="1">IF(E10215&gt;0,(IFERROR(-PMT(Calculator!$G$22/12,Calculator!$G$23*12,Calculator!$G$20),0))-F10215,0)</f>
        <v>0</v>
      </c>
      <c r="H10215" s="29">
        <f t="shared" ca="1" si="640"/>
        <v>0</v>
      </c>
      <c r="I10215" s="29">
        <f t="shared" ca="1" si="638"/>
        <v>0</v>
      </c>
      <c r="J10215" s="30">
        <f>Calculator!$G$40</f>
        <v>6.5000000000000002E-2</v>
      </c>
      <c r="K10215" s="29">
        <f ca="1">IF(C10215&gt;=Calculator!$G$27,IF(DAY($C10215)=1,Calculator!$G$34/2,IF(DAY($C10215)=15,Calculator!$G$34/2,0)),0)</f>
        <v>0</v>
      </c>
      <c r="L10215" s="29">
        <f ca="1">IF(DAY($C10215)=28,IF(H10215=0,0,Calculator!$G$35),0)</f>
        <v>0</v>
      </c>
      <c r="M10215" s="29">
        <f ca="1">IF(I10215&gt;0,IF(DAY($C10215)=1,SUM(INDIRECT("I"&amp;(ROW(C10214)-DAY(C10214))):I10214),0),0)</f>
        <v>0</v>
      </c>
      <c r="N10215" s="29">
        <f ca="1">IF(C10215&lt;Calculator!$G$27,0,IF(C10215=Calculator!$G$27,Calculator!$G$39,IF(H10215-K10215&lt;=0,IF(D10215&gt;Calculator!$G$39,IF(H10215-K10215+E10215+L10215+M10215+Calculator!$G$39&gt;Calculator!$G$39,Calculator!$G$39-(H10215+E10215+L10215+M10215-K10215),Calculator!$G$39),D10215),0)))</f>
        <v>0</v>
      </c>
    </row>
    <row r="10216" spans="1:14" ht="15.75" thickBot="1">
      <c r="A10216" s="33" t="str">
        <f ca="1">IF(C10216=Calculator!$H$27,"F",IF(Daily!D10216+Daily!H10216=0,IF(D10215+H10215&gt;0,"L",""),""))</f>
        <v/>
      </c>
      <c r="B10216" s="34">
        <v>10215</v>
      </c>
      <c r="C10216" s="19">
        <f t="shared" ca="1" si="637"/>
        <v>56145</v>
      </c>
      <c r="D10216" s="29">
        <f t="shared" ca="1" si="639"/>
        <v>0</v>
      </c>
      <c r="E10216" s="29">
        <f ca="1">IF(C10216&lt;Calculator!$D$26,0,IF(DAY($C10216)=1,IF(D10216-Calculator!$G$24&gt;0,Calculator!$G$24,D10216),0))</f>
        <v>0</v>
      </c>
      <c r="F10216" s="29">
        <f ca="1">IF(E10216&gt;0,D10216*Calculator!$G$22/12,0)</f>
        <v>0</v>
      </c>
      <c r="G10216" s="29">
        <f ca="1">IF(E10216&gt;0,(IFERROR(-PMT(Calculator!$G$22/12,Calculator!$G$23*12,Calculator!$G$20),0))-F10216,0)</f>
        <v>0</v>
      </c>
      <c r="H10216" s="29">
        <f t="shared" ca="1" si="640"/>
        <v>0</v>
      </c>
      <c r="I10216" s="29">
        <f t="shared" ca="1" si="638"/>
        <v>0</v>
      </c>
      <c r="J10216" s="30">
        <f>Calculator!$G$40</f>
        <v>6.5000000000000002E-2</v>
      </c>
      <c r="K10216" s="29">
        <f ca="1">IF(C10216&gt;=Calculator!$G$27,IF(DAY($C10216)=1,Calculator!$G$34/2,IF(DAY($C10216)=15,Calculator!$G$34/2,0)),0)</f>
        <v>0</v>
      </c>
      <c r="L10216" s="29">
        <f ca="1">IF(DAY($C10216)=28,IF(H10216=0,0,Calculator!$G$35),0)</f>
        <v>0</v>
      </c>
      <c r="M10216" s="29">
        <f ca="1">IF(I10216&gt;0,IF(DAY($C10216)=1,SUM(INDIRECT("I"&amp;(ROW(C10215)-DAY(C10215))):I10215),0),0)</f>
        <v>0</v>
      </c>
      <c r="N10216" s="29">
        <f ca="1">IF(C10216&lt;Calculator!$G$27,0,IF(C10216=Calculator!$G$27,Calculator!$G$39,IF(H10216-K10216&lt;=0,IF(D10216&gt;Calculator!$G$39,IF(H10216-K10216+E10216+L10216+M10216+Calculator!$G$39&gt;Calculator!$G$39,Calculator!$G$39-(H10216+E10216+L10216+M10216-K10216),Calculator!$G$39),D10216),0)))</f>
        <v>0</v>
      </c>
    </row>
    <row r="10217" spans="1:14" ht="15.75" thickBot="1">
      <c r="A10217" s="33" t="str">
        <f ca="1">IF(C10217=Calculator!$H$27,"F",IF(Daily!D10217+Daily!H10217=0,IF(D10216+H10216&gt;0,"L",""),""))</f>
        <v/>
      </c>
      <c r="B10217" s="34">
        <v>10216</v>
      </c>
      <c r="C10217" s="19">
        <f t="shared" ca="1" si="637"/>
        <v>56146</v>
      </c>
      <c r="D10217" s="29">
        <f t="shared" ca="1" si="639"/>
        <v>0</v>
      </c>
      <c r="E10217" s="29">
        <f ca="1">IF(C10217&lt;Calculator!$D$26,0,IF(DAY($C10217)=1,IF(D10217-Calculator!$G$24&gt;0,Calculator!$G$24,D10217),0))</f>
        <v>0</v>
      </c>
      <c r="F10217" s="29">
        <f ca="1">IF(E10217&gt;0,D10217*Calculator!$G$22/12,0)</f>
        <v>0</v>
      </c>
      <c r="G10217" s="29">
        <f ca="1">IF(E10217&gt;0,(IFERROR(-PMT(Calculator!$G$22/12,Calculator!$G$23*12,Calculator!$G$20),0))-F10217,0)</f>
        <v>0</v>
      </c>
      <c r="H10217" s="29">
        <f t="shared" ca="1" si="640"/>
        <v>0</v>
      </c>
      <c r="I10217" s="29">
        <f t="shared" ca="1" si="638"/>
        <v>0</v>
      </c>
      <c r="J10217" s="30">
        <f>Calculator!$G$40</f>
        <v>6.5000000000000002E-2</v>
      </c>
      <c r="K10217" s="29">
        <f ca="1">IF(C10217&gt;=Calculator!$G$27,IF(DAY($C10217)=1,Calculator!$G$34/2,IF(DAY($C10217)=15,Calculator!$G$34/2,0)),0)</f>
        <v>0</v>
      </c>
      <c r="L10217" s="29">
        <f ca="1">IF(DAY($C10217)=28,IF(H10217=0,0,Calculator!$G$35),0)</f>
        <v>0</v>
      </c>
      <c r="M10217" s="29">
        <f ca="1">IF(I10217&gt;0,IF(DAY($C10217)=1,SUM(INDIRECT("I"&amp;(ROW(C10216)-DAY(C10216))):I10216),0),0)</f>
        <v>0</v>
      </c>
      <c r="N10217" s="29">
        <f ca="1">IF(C10217&lt;Calculator!$G$27,0,IF(C10217=Calculator!$G$27,Calculator!$G$39,IF(H10217-K10217&lt;=0,IF(D10217&gt;Calculator!$G$39,IF(H10217-K10217+E10217+L10217+M10217+Calculator!$G$39&gt;Calculator!$G$39,Calculator!$G$39-(H10217+E10217+L10217+M10217-K10217),Calculator!$G$39),D10217),0)))</f>
        <v>0</v>
      </c>
    </row>
    <row r="10218" spans="1:14" ht="15.75" thickBot="1">
      <c r="A10218" s="33" t="str">
        <f ca="1">IF(C10218=Calculator!$H$27,"F",IF(Daily!D10218+Daily!H10218=0,IF(D10217+H10217&gt;0,"L",""),""))</f>
        <v/>
      </c>
      <c r="B10218" s="34">
        <v>10217</v>
      </c>
      <c r="C10218" s="19">
        <f t="shared" ca="1" si="637"/>
        <v>56147</v>
      </c>
      <c r="D10218" s="29">
        <f t="shared" ca="1" si="639"/>
        <v>0</v>
      </c>
      <c r="E10218" s="29">
        <f ca="1">IF(C10218&lt;Calculator!$D$26,0,IF(DAY($C10218)=1,IF(D10218-Calculator!$G$24&gt;0,Calculator!$G$24,D10218),0))</f>
        <v>0</v>
      </c>
      <c r="F10218" s="29">
        <f ca="1">IF(E10218&gt;0,D10218*Calculator!$G$22/12,0)</f>
        <v>0</v>
      </c>
      <c r="G10218" s="29">
        <f ca="1">IF(E10218&gt;0,(IFERROR(-PMT(Calculator!$G$22/12,Calculator!$G$23*12,Calculator!$G$20),0))-F10218,0)</f>
        <v>0</v>
      </c>
      <c r="H10218" s="29">
        <f t="shared" ca="1" si="640"/>
        <v>0</v>
      </c>
      <c r="I10218" s="29">
        <f t="shared" ca="1" si="638"/>
        <v>0</v>
      </c>
      <c r="J10218" s="30">
        <f>Calculator!$G$40</f>
        <v>6.5000000000000002E-2</v>
      </c>
      <c r="K10218" s="29">
        <f ca="1">IF(C10218&gt;=Calculator!$G$27,IF(DAY($C10218)=1,Calculator!$G$34/2,IF(DAY($C10218)=15,Calculator!$G$34/2,0)),0)</f>
        <v>0</v>
      </c>
      <c r="L10218" s="29">
        <f ca="1">IF(DAY($C10218)=28,IF(H10218=0,0,Calculator!$G$35),0)</f>
        <v>0</v>
      </c>
      <c r="M10218" s="29">
        <f ca="1">IF(I10218&gt;0,IF(DAY($C10218)=1,SUM(INDIRECT("I"&amp;(ROW(C10217)-DAY(C10217))):I10217),0),0)</f>
        <v>0</v>
      </c>
      <c r="N10218" s="29">
        <f ca="1">IF(C10218&lt;Calculator!$G$27,0,IF(C10218=Calculator!$G$27,Calculator!$G$39,IF(H10218-K10218&lt;=0,IF(D10218&gt;Calculator!$G$39,IF(H10218-K10218+E10218+L10218+M10218+Calculator!$G$39&gt;Calculator!$G$39,Calculator!$G$39-(H10218+E10218+L10218+M10218-K10218),Calculator!$G$39),D10218),0)))</f>
        <v>0</v>
      </c>
    </row>
    <row r="10219" spans="1:14" ht="15.75" thickBot="1">
      <c r="A10219" s="33" t="str">
        <f ca="1">IF(C10219=Calculator!$H$27,"F",IF(Daily!D10219+Daily!H10219=0,IF(D10218+H10218&gt;0,"L",""),""))</f>
        <v/>
      </c>
      <c r="B10219" s="34">
        <v>10218</v>
      </c>
      <c r="C10219" s="19">
        <f t="shared" ca="1" si="637"/>
        <v>56148</v>
      </c>
      <c r="D10219" s="29">
        <f t="shared" ca="1" si="639"/>
        <v>0</v>
      </c>
      <c r="E10219" s="29">
        <f ca="1">IF(C10219&lt;Calculator!$D$26,0,IF(DAY($C10219)=1,IF(D10219-Calculator!$G$24&gt;0,Calculator!$G$24,D10219),0))</f>
        <v>0</v>
      </c>
      <c r="F10219" s="29">
        <f ca="1">IF(E10219&gt;0,D10219*Calculator!$G$22/12,0)</f>
        <v>0</v>
      </c>
      <c r="G10219" s="29">
        <f ca="1">IF(E10219&gt;0,(IFERROR(-PMT(Calculator!$G$22/12,Calculator!$G$23*12,Calculator!$G$20),0))-F10219,0)</f>
        <v>0</v>
      </c>
      <c r="H10219" s="29">
        <f t="shared" ca="1" si="640"/>
        <v>0</v>
      </c>
      <c r="I10219" s="29">
        <f t="shared" ca="1" si="638"/>
        <v>0</v>
      </c>
      <c r="J10219" s="30">
        <f>Calculator!$G$40</f>
        <v>6.5000000000000002E-2</v>
      </c>
      <c r="K10219" s="29">
        <f ca="1">IF(C10219&gt;=Calculator!$G$27,IF(DAY($C10219)=1,Calculator!$G$34/2,IF(DAY($C10219)=15,Calculator!$G$34/2,0)),0)</f>
        <v>0</v>
      </c>
      <c r="L10219" s="29">
        <f ca="1">IF(DAY($C10219)=28,IF(H10219=0,0,Calculator!$G$35),0)</f>
        <v>0</v>
      </c>
      <c r="M10219" s="29">
        <f ca="1">IF(I10219&gt;0,IF(DAY($C10219)=1,SUM(INDIRECT("I"&amp;(ROW(C10218)-DAY(C10218))):I10218),0),0)</f>
        <v>0</v>
      </c>
      <c r="N10219" s="29">
        <f ca="1">IF(C10219&lt;Calculator!$G$27,0,IF(C10219=Calculator!$G$27,Calculator!$G$39,IF(H10219-K10219&lt;=0,IF(D10219&gt;Calculator!$G$39,IF(H10219-K10219+E10219+L10219+M10219+Calculator!$G$39&gt;Calculator!$G$39,Calculator!$G$39-(H10219+E10219+L10219+M10219-K10219),Calculator!$G$39),D10219),0)))</f>
        <v>0</v>
      </c>
    </row>
    <row r="10220" spans="1:14" ht="15.75" thickBot="1">
      <c r="A10220" s="33" t="str">
        <f ca="1">IF(C10220=Calculator!$H$27,"F",IF(Daily!D10220+Daily!H10220=0,IF(D10219+H10219&gt;0,"L",""),""))</f>
        <v/>
      </c>
      <c r="B10220" s="34">
        <v>10219</v>
      </c>
      <c r="C10220" s="19">
        <f t="shared" ca="1" si="637"/>
        <v>56149</v>
      </c>
      <c r="D10220" s="29">
        <f t="shared" ca="1" si="639"/>
        <v>0</v>
      </c>
      <c r="E10220" s="29">
        <f ca="1">IF(C10220&lt;Calculator!$D$26,0,IF(DAY($C10220)=1,IF(D10220-Calculator!$G$24&gt;0,Calculator!$G$24,D10220),0))</f>
        <v>0</v>
      </c>
      <c r="F10220" s="29">
        <f ca="1">IF(E10220&gt;0,D10220*Calculator!$G$22/12,0)</f>
        <v>0</v>
      </c>
      <c r="G10220" s="29">
        <f ca="1">IF(E10220&gt;0,(IFERROR(-PMT(Calculator!$G$22/12,Calculator!$G$23*12,Calculator!$G$20),0))-F10220,0)</f>
        <v>0</v>
      </c>
      <c r="H10220" s="29">
        <f t="shared" ca="1" si="640"/>
        <v>0</v>
      </c>
      <c r="I10220" s="29">
        <f t="shared" ca="1" si="638"/>
        <v>0</v>
      </c>
      <c r="J10220" s="30">
        <f>Calculator!$G$40</f>
        <v>6.5000000000000002E-2</v>
      </c>
      <c r="K10220" s="29">
        <f ca="1">IF(C10220&gt;=Calculator!$G$27,IF(DAY($C10220)=1,Calculator!$G$34/2,IF(DAY($C10220)=15,Calculator!$G$34/2,0)),0)</f>
        <v>0</v>
      </c>
      <c r="L10220" s="29">
        <f ca="1">IF(DAY($C10220)=28,IF(H10220=0,0,Calculator!$G$35),0)</f>
        <v>0</v>
      </c>
      <c r="M10220" s="29">
        <f ca="1">IF(I10220&gt;0,IF(DAY($C10220)=1,SUM(INDIRECT("I"&amp;(ROW(C10219)-DAY(C10219))):I10219),0),0)</f>
        <v>0</v>
      </c>
      <c r="N10220" s="29">
        <f ca="1">IF(C10220&lt;Calculator!$G$27,0,IF(C10220=Calculator!$G$27,Calculator!$G$39,IF(H10220-K10220&lt;=0,IF(D10220&gt;Calculator!$G$39,IF(H10220-K10220+E10220+L10220+M10220+Calculator!$G$39&gt;Calculator!$G$39,Calculator!$G$39-(H10220+E10220+L10220+M10220-K10220),Calculator!$G$39),D10220),0)))</f>
        <v>0</v>
      </c>
    </row>
    <row r="10221" spans="1:14" ht="15.75" thickBot="1">
      <c r="A10221" s="33" t="str">
        <f ca="1">IF(C10221=Calculator!$H$27,"F",IF(Daily!D10221+Daily!H10221=0,IF(D10220+H10220&gt;0,"L",""),""))</f>
        <v/>
      </c>
      <c r="B10221" s="34">
        <v>10220</v>
      </c>
      <c r="C10221" s="19">
        <f t="shared" ca="1" si="637"/>
        <v>56150</v>
      </c>
      <c r="D10221" s="29">
        <f t="shared" ca="1" si="639"/>
        <v>0</v>
      </c>
      <c r="E10221" s="29">
        <f ca="1">IF(C10221&lt;Calculator!$D$26,0,IF(DAY($C10221)=1,IF(D10221-Calculator!$G$24&gt;0,Calculator!$G$24,D10221),0))</f>
        <v>0</v>
      </c>
      <c r="F10221" s="29">
        <f ca="1">IF(E10221&gt;0,D10221*Calculator!$G$22/12,0)</f>
        <v>0</v>
      </c>
      <c r="G10221" s="29">
        <f ca="1">IF(E10221&gt;0,(IFERROR(-PMT(Calculator!$G$22/12,Calculator!$G$23*12,Calculator!$G$20),0))-F10221,0)</f>
        <v>0</v>
      </c>
      <c r="H10221" s="29">
        <f t="shared" ca="1" si="640"/>
        <v>0</v>
      </c>
      <c r="I10221" s="29">
        <f t="shared" ca="1" si="638"/>
        <v>0</v>
      </c>
      <c r="J10221" s="30">
        <f>Calculator!$G$40</f>
        <v>6.5000000000000002E-2</v>
      </c>
      <c r="K10221" s="29">
        <f ca="1">IF(C10221&gt;=Calculator!$G$27,IF(DAY($C10221)=1,Calculator!$G$34/2,IF(DAY($C10221)=15,Calculator!$G$34/2,0)),0)</f>
        <v>0</v>
      </c>
      <c r="L10221" s="29">
        <f ca="1">IF(DAY($C10221)=28,IF(H10221=0,0,Calculator!$G$35),0)</f>
        <v>0</v>
      </c>
      <c r="M10221" s="29">
        <f ca="1">IF(I10221&gt;0,IF(DAY($C10221)=1,SUM(INDIRECT("I"&amp;(ROW(C10220)-DAY(C10220))):I10220),0),0)</f>
        <v>0</v>
      </c>
      <c r="N10221" s="29">
        <f ca="1">IF(C10221&lt;Calculator!$G$27,0,IF(C10221=Calculator!$G$27,Calculator!$G$39,IF(H10221-K10221&lt;=0,IF(D10221&gt;Calculator!$G$39,IF(H10221-K10221+E10221+L10221+M10221+Calculator!$G$39&gt;Calculator!$G$39,Calculator!$G$39-(H10221+E10221+L10221+M10221-K10221),Calculator!$G$39),D10221),0)))</f>
        <v>0</v>
      </c>
    </row>
    <row r="10222" spans="1:14" ht="15.75" thickBot="1">
      <c r="A10222" s="33" t="str">
        <f ca="1">IF(C10222=Calculator!$H$27,"F",IF(Daily!D10222+Daily!H10222=0,IF(D10221+H10221&gt;0,"L",""),""))</f>
        <v/>
      </c>
      <c r="B10222" s="34">
        <v>10221</v>
      </c>
      <c r="C10222" s="19">
        <f t="shared" ca="1" si="637"/>
        <v>56151</v>
      </c>
      <c r="D10222" s="29">
        <f t="shared" ca="1" si="639"/>
        <v>0</v>
      </c>
      <c r="E10222" s="29">
        <f ca="1">IF(C10222&lt;Calculator!$D$26,0,IF(DAY($C10222)=1,IF(D10222-Calculator!$G$24&gt;0,Calculator!$G$24,D10222),0))</f>
        <v>0</v>
      </c>
      <c r="F10222" s="29">
        <f ca="1">IF(E10222&gt;0,D10222*Calculator!$G$22/12,0)</f>
        <v>0</v>
      </c>
      <c r="G10222" s="29">
        <f ca="1">IF(E10222&gt;0,(IFERROR(-PMT(Calculator!$G$22/12,Calculator!$G$23*12,Calculator!$G$20),0))-F10222,0)</f>
        <v>0</v>
      </c>
      <c r="H10222" s="29">
        <f t="shared" ca="1" si="640"/>
        <v>0</v>
      </c>
      <c r="I10222" s="29">
        <f t="shared" ca="1" si="638"/>
        <v>0</v>
      </c>
      <c r="J10222" s="30">
        <f>Calculator!$G$40</f>
        <v>6.5000000000000002E-2</v>
      </c>
      <c r="K10222" s="29">
        <f ca="1">IF(C10222&gt;=Calculator!$G$27,IF(DAY($C10222)=1,Calculator!$G$34/2,IF(DAY($C10222)=15,Calculator!$G$34/2,0)),0)</f>
        <v>0</v>
      </c>
      <c r="L10222" s="29">
        <f ca="1">IF(DAY($C10222)=28,IF(H10222=0,0,Calculator!$G$35),0)</f>
        <v>0</v>
      </c>
      <c r="M10222" s="29">
        <f ca="1">IF(I10222&gt;0,IF(DAY($C10222)=1,SUM(INDIRECT("I"&amp;(ROW(C10221)-DAY(C10221))):I10221),0),0)</f>
        <v>0</v>
      </c>
      <c r="N10222" s="29">
        <f ca="1">IF(C10222&lt;Calculator!$G$27,0,IF(C10222=Calculator!$G$27,Calculator!$G$39,IF(H10222-K10222&lt;=0,IF(D10222&gt;Calculator!$G$39,IF(H10222-K10222+E10222+L10222+M10222+Calculator!$G$39&gt;Calculator!$G$39,Calculator!$G$39-(H10222+E10222+L10222+M10222-K10222),Calculator!$G$39),D10222),0)))</f>
        <v>0</v>
      </c>
    </row>
    <row r="10223" spans="1:14" ht="15.75" thickBot="1">
      <c r="A10223" s="33" t="str">
        <f ca="1">IF(C10223=Calculator!$H$27,"F",IF(Daily!D10223+Daily!H10223=0,IF(D10222+H10222&gt;0,"L",""),""))</f>
        <v/>
      </c>
      <c r="B10223" s="34">
        <v>10222</v>
      </c>
      <c r="C10223" s="19">
        <f t="shared" ca="1" si="637"/>
        <v>56152</v>
      </c>
      <c r="D10223" s="29">
        <f t="shared" ca="1" si="639"/>
        <v>0</v>
      </c>
      <c r="E10223" s="29">
        <f ca="1">IF(C10223&lt;Calculator!$D$26,0,IF(DAY($C10223)=1,IF(D10223-Calculator!$G$24&gt;0,Calculator!$G$24,D10223),0))</f>
        <v>0</v>
      </c>
      <c r="F10223" s="29">
        <f ca="1">IF(E10223&gt;0,D10223*Calculator!$G$22/12,0)</f>
        <v>0</v>
      </c>
      <c r="G10223" s="29">
        <f ca="1">IF(E10223&gt;0,(IFERROR(-PMT(Calculator!$G$22/12,Calculator!$G$23*12,Calculator!$G$20),0))-F10223,0)</f>
        <v>0</v>
      </c>
      <c r="H10223" s="29">
        <f t="shared" ca="1" si="640"/>
        <v>0</v>
      </c>
      <c r="I10223" s="29">
        <f t="shared" ca="1" si="638"/>
        <v>0</v>
      </c>
      <c r="J10223" s="30">
        <f>Calculator!$G$40</f>
        <v>6.5000000000000002E-2</v>
      </c>
      <c r="K10223" s="29">
        <f ca="1">IF(C10223&gt;=Calculator!$G$27,IF(DAY($C10223)=1,Calculator!$G$34/2,IF(DAY($C10223)=15,Calculator!$G$34/2,0)),0)</f>
        <v>0</v>
      </c>
      <c r="L10223" s="29">
        <f ca="1">IF(DAY($C10223)=28,IF(H10223=0,0,Calculator!$G$35),0)</f>
        <v>0</v>
      </c>
      <c r="M10223" s="29">
        <f ca="1">IF(I10223&gt;0,IF(DAY($C10223)=1,SUM(INDIRECT("I"&amp;(ROW(C10222)-DAY(C10222))):I10222),0),0)</f>
        <v>0</v>
      </c>
      <c r="N10223" s="29">
        <f ca="1">IF(C10223&lt;Calculator!$G$27,0,IF(C10223=Calculator!$G$27,Calculator!$G$39,IF(H10223-K10223&lt;=0,IF(D10223&gt;Calculator!$G$39,IF(H10223-K10223+E10223+L10223+M10223+Calculator!$G$39&gt;Calculator!$G$39,Calculator!$G$39-(H10223+E10223+L10223+M10223-K10223),Calculator!$G$39),D10223),0)))</f>
        <v>0</v>
      </c>
    </row>
    <row r="10224" spans="1:14" ht="15.75" thickBot="1">
      <c r="A10224" s="33" t="str">
        <f ca="1">IF(C10224=Calculator!$H$27,"F",IF(Daily!D10224+Daily!H10224=0,IF(D10223+H10223&gt;0,"L",""),""))</f>
        <v/>
      </c>
      <c r="B10224" s="34">
        <v>10223</v>
      </c>
      <c r="C10224" s="19">
        <f t="shared" ca="1" si="637"/>
        <v>56153</v>
      </c>
      <c r="D10224" s="29">
        <f t="shared" ca="1" si="639"/>
        <v>0</v>
      </c>
      <c r="E10224" s="29">
        <f ca="1">IF(C10224&lt;Calculator!$D$26,0,IF(DAY($C10224)=1,IF(D10224-Calculator!$G$24&gt;0,Calculator!$G$24,D10224),0))</f>
        <v>0</v>
      </c>
      <c r="F10224" s="29">
        <f ca="1">IF(E10224&gt;0,D10224*Calculator!$G$22/12,0)</f>
        <v>0</v>
      </c>
      <c r="G10224" s="29">
        <f ca="1">IF(E10224&gt;0,(IFERROR(-PMT(Calculator!$G$22/12,Calculator!$G$23*12,Calculator!$G$20),0))-F10224,0)</f>
        <v>0</v>
      </c>
      <c r="H10224" s="29">
        <f t="shared" ca="1" si="640"/>
        <v>0</v>
      </c>
      <c r="I10224" s="29">
        <f t="shared" ca="1" si="638"/>
        <v>0</v>
      </c>
      <c r="J10224" s="30">
        <f>Calculator!$G$40</f>
        <v>6.5000000000000002E-2</v>
      </c>
      <c r="K10224" s="29">
        <f ca="1">IF(C10224&gt;=Calculator!$G$27,IF(DAY($C10224)=1,Calculator!$G$34/2,IF(DAY($C10224)=15,Calculator!$G$34/2,0)),0)</f>
        <v>0</v>
      </c>
      <c r="L10224" s="29">
        <f ca="1">IF(DAY($C10224)=28,IF(H10224=0,0,Calculator!$G$35),0)</f>
        <v>0</v>
      </c>
      <c r="M10224" s="29">
        <f ca="1">IF(I10224&gt;0,IF(DAY($C10224)=1,SUM(INDIRECT("I"&amp;(ROW(C10223)-DAY(C10223))):I10223),0),0)</f>
        <v>0</v>
      </c>
      <c r="N10224" s="29">
        <f ca="1">IF(C10224&lt;Calculator!$G$27,0,IF(C10224=Calculator!$G$27,Calculator!$G$39,IF(H10224-K10224&lt;=0,IF(D10224&gt;Calculator!$G$39,IF(H10224-K10224+E10224+L10224+M10224+Calculator!$G$39&gt;Calculator!$G$39,Calculator!$G$39-(H10224+E10224+L10224+M10224-K10224),Calculator!$G$39),D10224),0)))</f>
        <v>0</v>
      </c>
    </row>
    <row r="10225" spans="1:14" ht="15.75" thickBot="1">
      <c r="A10225" s="33" t="str">
        <f ca="1">IF(C10225=Calculator!$H$27,"F",IF(Daily!D10225+Daily!H10225=0,IF(D10224+H10224&gt;0,"L",""),""))</f>
        <v/>
      </c>
      <c r="B10225" s="34">
        <v>10224</v>
      </c>
      <c r="C10225" s="19">
        <f t="shared" ca="1" si="637"/>
        <v>56154</v>
      </c>
      <c r="D10225" s="29">
        <f t="shared" ca="1" si="639"/>
        <v>0</v>
      </c>
      <c r="E10225" s="29">
        <f ca="1">IF(C10225&lt;Calculator!$D$26,0,IF(DAY($C10225)=1,IF(D10225-Calculator!$G$24&gt;0,Calculator!$G$24,D10225),0))</f>
        <v>0</v>
      </c>
      <c r="F10225" s="29">
        <f ca="1">IF(E10225&gt;0,D10225*Calculator!$G$22/12,0)</f>
        <v>0</v>
      </c>
      <c r="G10225" s="29">
        <f ca="1">IF(E10225&gt;0,(IFERROR(-PMT(Calculator!$G$22/12,Calculator!$G$23*12,Calculator!$G$20),0))-F10225,0)</f>
        <v>0</v>
      </c>
      <c r="H10225" s="29">
        <f t="shared" ca="1" si="640"/>
        <v>0</v>
      </c>
      <c r="I10225" s="29">
        <f t="shared" ca="1" si="638"/>
        <v>0</v>
      </c>
      <c r="J10225" s="30">
        <f>Calculator!$G$40</f>
        <v>6.5000000000000002E-2</v>
      </c>
      <c r="K10225" s="29">
        <f ca="1">IF(C10225&gt;=Calculator!$G$27,IF(DAY($C10225)=1,Calculator!$G$34/2,IF(DAY($C10225)=15,Calculator!$G$34/2,0)),0)</f>
        <v>0</v>
      </c>
      <c r="L10225" s="29">
        <f ca="1">IF(DAY($C10225)=28,IF(H10225=0,0,Calculator!$G$35),0)</f>
        <v>0</v>
      </c>
      <c r="M10225" s="29">
        <f ca="1">IF(I10225&gt;0,IF(DAY($C10225)=1,SUM(INDIRECT("I"&amp;(ROW(C10224)-DAY(C10224))):I10224),0),0)</f>
        <v>0</v>
      </c>
      <c r="N10225" s="29">
        <f ca="1">IF(C10225&lt;Calculator!$G$27,0,IF(C10225=Calculator!$G$27,Calculator!$G$39,IF(H10225-K10225&lt;=0,IF(D10225&gt;Calculator!$G$39,IF(H10225-K10225+E10225+L10225+M10225+Calculator!$G$39&gt;Calculator!$G$39,Calculator!$G$39-(H10225+E10225+L10225+M10225-K10225),Calculator!$G$39),D10225),0)))</f>
        <v>0</v>
      </c>
    </row>
    <row r="10226" spans="1:14" ht="15.75" thickBot="1">
      <c r="A10226" s="33" t="str">
        <f ca="1">IF(C10226=Calculator!$H$27,"F",IF(Daily!D10226+Daily!H10226=0,IF(D10225+H10225&gt;0,"L",""),""))</f>
        <v/>
      </c>
      <c r="B10226" s="34">
        <v>10225</v>
      </c>
      <c r="C10226" s="19">
        <f t="shared" ca="1" si="637"/>
        <v>56155</v>
      </c>
      <c r="D10226" s="29">
        <f t="shared" ca="1" si="639"/>
        <v>0</v>
      </c>
      <c r="E10226" s="29">
        <f ca="1">IF(C10226&lt;Calculator!$D$26,0,IF(DAY($C10226)=1,IF(D10226-Calculator!$G$24&gt;0,Calculator!$G$24,D10226),0))</f>
        <v>0</v>
      </c>
      <c r="F10226" s="29">
        <f ca="1">IF(E10226&gt;0,D10226*Calculator!$G$22/12,0)</f>
        <v>0</v>
      </c>
      <c r="G10226" s="29">
        <f ca="1">IF(E10226&gt;0,(IFERROR(-PMT(Calculator!$G$22/12,Calculator!$G$23*12,Calculator!$G$20),0))-F10226,0)</f>
        <v>0</v>
      </c>
      <c r="H10226" s="29">
        <f t="shared" ca="1" si="640"/>
        <v>0</v>
      </c>
      <c r="I10226" s="29">
        <f t="shared" ca="1" si="638"/>
        <v>0</v>
      </c>
      <c r="J10226" s="30">
        <f>Calculator!$G$40</f>
        <v>6.5000000000000002E-2</v>
      </c>
      <c r="K10226" s="29">
        <f ca="1">IF(C10226&gt;=Calculator!$G$27,IF(DAY($C10226)=1,Calculator!$G$34/2,IF(DAY($C10226)=15,Calculator!$G$34/2,0)),0)</f>
        <v>0</v>
      </c>
      <c r="L10226" s="29">
        <f ca="1">IF(DAY($C10226)=28,IF(H10226=0,0,Calculator!$G$35),0)</f>
        <v>0</v>
      </c>
      <c r="M10226" s="29">
        <f ca="1">IF(I10226&gt;0,IF(DAY($C10226)=1,SUM(INDIRECT("I"&amp;(ROW(C10225)-DAY(C10225))):I10225),0),0)</f>
        <v>0</v>
      </c>
      <c r="N10226" s="29">
        <f ca="1">IF(C10226&lt;Calculator!$G$27,0,IF(C10226=Calculator!$G$27,Calculator!$G$39,IF(H10226-K10226&lt;=0,IF(D10226&gt;Calculator!$G$39,IF(H10226-K10226+E10226+L10226+M10226+Calculator!$G$39&gt;Calculator!$G$39,Calculator!$G$39-(H10226+E10226+L10226+M10226-K10226),Calculator!$G$39),D10226),0)))</f>
        <v>0</v>
      </c>
    </row>
    <row r="10227" spans="1:14" ht="15.75" thickBot="1">
      <c r="A10227" s="33" t="str">
        <f ca="1">IF(C10227=Calculator!$H$27,"F",IF(Daily!D10227+Daily!H10227=0,IF(D10226+H10226&gt;0,"L",""),""))</f>
        <v/>
      </c>
      <c r="B10227" s="34">
        <v>10226</v>
      </c>
      <c r="C10227" s="19">
        <f t="shared" ca="1" si="637"/>
        <v>56156</v>
      </c>
      <c r="D10227" s="29">
        <f t="shared" ca="1" si="639"/>
        <v>0</v>
      </c>
      <c r="E10227" s="29">
        <f ca="1">IF(C10227&lt;Calculator!$D$26,0,IF(DAY($C10227)=1,IF(D10227-Calculator!$G$24&gt;0,Calculator!$G$24,D10227),0))</f>
        <v>0</v>
      </c>
      <c r="F10227" s="29">
        <f ca="1">IF(E10227&gt;0,D10227*Calculator!$G$22/12,0)</f>
        <v>0</v>
      </c>
      <c r="G10227" s="29">
        <f ca="1">IF(E10227&gt;0,(IFERROR(-PMT(Calculator!$G$22/12,Calculator!$G$23*12,Calculator!$G$20),0))-F10227,0)</f>
        <v>0</v>
      </c>
      <c r="H10227" s="29">
        <f t="shared" ca="1" si="640"/>
        <v>0</v>
      </c>
      <c r="I10227" s="29">
        <f t="shared" ca="1" si="638"/>
        <v>0</v>
      </c>
      <c r="J10227" s="30">
        <f>Calculator!$G$40</f>
        <v>6.5000000000000002E-2</v>
      </c>
      <c r="K10227" s="29">
        <f ca="1">IF(C10227&gt;=Calculator!$G$27,IF(DAY($C10227)=1,Calculator!$G$34/2,IF(DAY($C10227)=15,Calculator!$G$34/2,0)),0)</f>
        <v>0</v>
      </c>
      <c r="L10227" s="29">
        <f ca="1">IF(DAY($C10227)=28,IF(H10227=0,0,Calculator!$G$35),0)</f>
        <v>0</v>
      </c>
      <c r="M10227" s="29">
        <f ca="1">IF(I10227&gt;0,IF(DAY($C10227)=1,SUM(INDIRECT("I"&amp;(ROW(C10226)-DAY(C10226))):I10226),0),0)</f>
        <v>0</v>
      </c>
      <c r="N10227" s="29">
        <f ca="1">IF(C10227&lt;Calculator!$G$27,0,IF(C10227=Calculator!$G$27,Calculator!$G$39,IF(H10227-K10227&lt;=0,IF(D10227&gt;Calculator!$G$39,IF(H10227-K10227+E10227+L10227+M10227+Calculator!$G$39&gt;Calculator!$G$39,Calculator!$G$39-(H10227+E10227+L10227+M10227-K10227),Calculator!$G$39),D10227),0)))</f>
        <v>0</v>
      </c>
    </row>
    <row r="10228" spans="1:14" ht="15.75" thickBot="1">
      <c r="A10228" s="33" t="str">
        <f ca="1">IF(C10228=Calculator!$H$27,"F",IF(Daily!D10228+Daily!H10228=0,IF(D10227+H10227&gt;0,"L",""),""))</f>
        <v/>
      </c>
      <c r="B10228" s="34">
        <v>10227</v>
      </c>
      <c r="C10228" s="19">
        <f t="shared" ca="1" si="637"/>
        <v>56157</v>
      </c>
      <c r="D10228" s="29">
        <f t="shared" ca="1" si="639"/>
        <v>0</v>
      </c>
      <c r="E10228" s="29">
        <f ca="1">IF(C10228&lt;Calculator!$D$26,0,IF(DAY($C10228)=1,IF(D10228-Calculator!$G$24&gt;0,Calculator!$G$24,D10228),0))</f>
        <v>0</v>
      </c>
      <c r="F10228" s="29">
        <f ca="1">IF(E10228&gt;0,D10228*Calculator!$G$22/12,0)</f>
        <v>0</v>
      </c>
      <c r="G10228" s="29">
        <f ca="1">IF(E10228&gt;0,(IFERROR(-PMT(Calculator!$G$22/12,Calculator!$G$23*12,Calculator!$G$20),0))-F10228,0)</f>
        <v>0</v>
      </c>
      <c r="H10228" s="29">
        <f t="shared" ca="1" si="640"/>
        <v>0</v>
      </c>
      <c r="I10228" s="29">
        <f t="shared" ca="1" si="638"/>
        <v>0</v>
      </c>
      <c r="J10228" s="30">
        <f>Calculator!$G$40</f>
        <v>6.5000000000000002E-2</v>
      </c>
      <c r="K10228" s="29">
        <f ca="1">IF(C10228&gt;=Calculator!$G$27,IF(DAY($C10228)=1,Calculator!$G$34/2,IF(DAY($C10228)=15,Calculator!$G$34/2,0)),0)</f>
        <v>0</v>
      </c>
      <c r="L10228" s="29">
        <f ca="1">IF(DAY($C10228)=28,IF(H10228=0,0,Calculator!$G$35),0)</f>
        <v>0</v>
      </c>
      <c r="M10228" s="29">
        <f ca="1">IF(I10228&gt;0,IF(DAY($C10228)=1,SUM(INDIRECT("I"&amp;(ROW(C10227)-DAY(C10227))):I10227),0),0)</f>
        <v>0</v>
      </c>
      <c r="N10228" s="29">
        <f ca="1">IF(C10228&lt;Calculator!$G$27,0,IF(C10228=Calculator!$G$27,Calculator!$G$39,IF(H10228-K10228&lt;=0,IF(D10228&gt;Calculator!$G$39,IF(H10228-K10228+E10228+L10228+M10228+Calculator!$G$39&gt;Calculator!$G$39,Calculator!$G$39-(H10228+E10228+L10228+M10228-K10228),Calculator!$G$39),D10228),0)))</f>
        <v>0</v>
      </c>
    </row>
    <row r="10229" spans="1:14" ht="15.75" thickBot="1">
      <c r="A10229" s="33" t="str">
        <f ca="1">IF(C10229=Calculator!$H$27,"F",IF(Daily!D10229+Daily!H10229=0,IF(D10228+H10228&gt;0,"L",""),""))</f>
        <v/>
      </c>
      <c r="B10229" s="34">
        <v>10228</v>
      </c>
      <c r="C10229" s="19">
        <f t="shared" ca="1" si="637"/>
        <v>56158</v>
      </c>
      <c r="D10229" s="29">
        <f t="shared" ca="1" si="639"/>
        <v>0</v>
      </c>
      <c r="E10229" s="29">
        <f ca="1">IF(C10229&lt;Calculator!$D$26,0,IF(DAY($C10229)=1,IF(D10229-Calculator!$G$24&gt;0,Calculator!$G$24,D10229),0))</f>
        <v>0</v>
      </c>
      <c r="F10229" s="29">
        <f ca="1">IF(E10229&gt;0,D10229*Calculator!$G$22/12,0)</f>
        <v>0</v>
      </c>
      <c r="G10229" s="29">
        <f ca="1">IF(E10229&gt;0,(IFERROR(-PMT(Calculator!$G$22/12,Calculator!$G$23*12,Calculator!$G$20),0))-F10229,0)</f>
        <v>0</v>
      </c>
      <c r="H10229" s="29">
        <f t="shared" ca="1" si="640"/>
        <v>0</v>
      </c>
      <c r="I10229" s="29">
        <f t="shared" ca="1" si="638"/>
        <v>0</v>
      </c>
      <c r="J10229" s="30">
        <f>Calculator!$G$40</f>
        <v>6.5000000000000002E-2</v>
      </c>
      <c r="K10229" s="29">
        <f ca="1">IF(C10229&gt;=Calculator!$G$27,IF(DAY($C10229)=1,Calculator!$G$34/2,IF(DAY($C10229)=15,Calculator!$G$34/2,0)),0)</f>
        <v>4500</v>
      </c>
      <c r="L10229" s="29">
        <f ca="1">IF(DAY($C10229)=28,IF(H10229=0,0,Calculator!$G$35),0)</f>
        <v>0</v>
      </c>
      <c r="M10229" s="29">
        <f ca="1">IF(I10229&gt;0,IF(DAY($C10229)=1,SUM(INDIRECT("I"&amp;(ROW(C10228)-DAY(C10228))):I10228),0),0)</f>
        <v>0</v>
      </c>
      <c r="N10229" s="29">
        <f ca="1">IF(C10229&lt;Calculator!$G$27,0,IF(C10229=Calculator!$G$27,Calculator!$G$39,IF(H10229-K10229&lt;=0,IF(D10229&gt;Calculator!$G$39,IF(H10229-K10229+E10229+L10229+M10229+Calculator!$G$39&gt;Calculator!$G$39,Calculator!$G$39-(H10229+E10229+L10229+M10229-K10229),Calculator!$G$39),D10229),0)))</f>
        <v>0</v>
      </c>
    </row>
    <row r="10230" spans="1:14" ht="15.75" thickBot="1">
      <c r="A10230" s="33" t="str">
        <f ca="1">IF(C10230=Calculator!$H$27,"F",IF(Daily!D10230+Daily!H10230=0,IF(D10229+H10229&gt;0,"L",""),""))</f>
        <v/>
      </c>
      <c r="B10230" s="34">
        <v>10229</v>
      </c>
      <c r="C10230" s="19">
        <f t="shared" ca="1" si="637"/>
        <v>56159</v>
      </c>
      <c r="D10230" s="29">
        <f t="shared" ca="1" si="639"/>
        <v>0</v>
      </c>
      <c r="E10230" s="29">
        <f ca="1">IF(C10230&lt;Calculator!$D$26,0,IF(DAY($C10230)=1,IF(D10230-Calculator!$G$24&gt;0,Calculator!$G$24,D10230),0))</f>
        <v>0</v>
      </c>
      <c r="F10230" s="29">
        <f ca="1">IF(E10230&gt;0,D10230*Calculator!$G$22/12,0)</f>
        <v>0</v>
      </c>
      <c r="G10230" s="29">
        <f ca="1">IF(E10230&gt;0,(IFERROR(-PMT(Calculator!$G$22/12,Calculator!$G$23*12,Calculator!$G$20),0))-F10230,0)</f>
        <v>0</v>
      </c>
      <c r="H10230" s="29">
        <f t="shared" ca="1" si="640"/>
        <v>0</v>
      </c>
      <c r="I10230" s="29">
        <f t="shared" ca="1" si="638"/>
        <v>0</v>
      </c>
      <c r="J10230" s="30">
        <f>Calculator!$G$40</f>
        <v>6.5000000000000002E-2</v>
      </c>
      <c r="K10230" s="29">
        <f ca="1">IF(C10230&gt;=Calculator!$G$27,IF(DAY($C10230)=1,Calculator!$G$34/2,IF(DAY($C10230)=15,Calculator!$G$34/2,0)),0)</f>
        <v>0</v>
      </c>
      <c r="L10230" s="29">
        <f ca="1">IF(DAY($C10230)=28,IF(H10230=0,0,Calculator!$G$35),0)</f>
        <v>0</v>
      </c>
      <c r="M10230" s="29">
        <f ca="1">IF(I10230&gt;0,IF(DAY($C10230)=1,SUM(INDIRECT("I"&amp;(ROW(C10229)-DAY(C10229))):I10229),0),0)</f>
        <v>0</v>
      </c>
      <c r="N10230" s="29">
        <f ca="1">IF(C10230&lt;Calculator!$G$27,0,IF(C10230=Calculator!$G$27,Calculator!$G$39,IF(H10230-K10230&lt;=0,IF(D10230&gt;Calculator!$G$39,IF(H10230-K10230+E10230+L10230+M10230+Calculator!$G$39&gt;Calculator!$G$39,Calculator!$G$39-(H10230+E10230+L10230+M10230-K10230),Calculator!$G$39),D10230),0)))</f>
        <v>0</v>
      </c>
    </row>
    <row r="10231" spans="1:14" ht="15.75" thickBot="1">
      <c r="A10231" s="33" t="str">
        <f ca="1">IF(C10231=Calculator!$H$27,"F",IF(Daily!D10231+Daily!H10231=0,IF(D10230+H10230&gt;0,"L",""),""))</f>
        <v/>
      </c>
      <c r="B10231" s="34">
        <v>10230</v>
      </c>
      <c r="C10231" s="19">
        <f t="shared" ca="1" si="637"/>
        <v>56160</v>
      </c>
      <c r="D10231" s="29">
        <f t="shared" ca="1" si="639"/>
        <v>0</v>
      </c>
      <c r="E10231" s="29">
        <f ca="1">IF(C10231&lt;Calculator!$D$26,0,IF(DAY($C10231)=1,IF(D10231-Calculator!$G$24&gt;0,Calculator!$G$24,D10231),0))</f>
        <v>0</v>
      </c>
      <c r="F10231" s="29">
        <f ca="1">IF(E10231&gt;0,D10231*Calculator!$G$22/12,0)</f>
        <v>0</v>
      </c>
      <c r="G10231" s="29">
        <f ca="1">IF(E10231&gt;0,(IFERROR(-PMT(Calculator!$G$22/12,Calculator!$G$23*12,Calculator!$G$20),0))-F10231,0)</f>
        <v>0</v>
      </c>
      <c r="H10231" s="29">
        <f t="shared" ca="1" si="640"/>
        <v>0</v>
      </c>
      <c r="I10231" s="29">
        <f t="shared" ca="1" si="638"/>
        <v>0</v>
      </c>
      <c r="J10231" s="30">
        <f>Calculator!$G$40</f>
        <v>6.5000000000000002E-2</v>
      </c>
      <c r="K10231" s="29">
        <f ca="1">IF(C10231&gt;=Calculator!$G$27,IF(DAY($C10231)=1,Calculator!$G$34/2,IF(DAY($C10231)=15,Calculator!$G$34/2,0)),0)</f>
        <v>0</v>
      </c>
      <c r="L10231" s="29">
        <f ca="1">IF(DAY($C10231)=28,IF(H10231=0,0,Calculator!$G$35),0)</f>
        <v>0</v>
      </c>
      <c r="M10231" s="29">
        <f ca="1">IF(I10231&gt;0,IF(DAY($C10231)=1,SUM(INDIRECT("I"&amp;(ROW(C10230)-DAY(C10230))):I10230),0),0)</f>
        <v>0</v>
      </c>
      <c r="N10231" s="29">
        <f ca="1">IF(C10231&lt;Calculator!$G$27,0,IF(C10231=Calculator!$G$27,Calculator!$G$39,IF(H10231-K10231&lt;=0,IF(D10231&gt;Calculator!$G$39,IF(H10231-K10231+E10231+L10231+M10231+Calculator!$G$39&gt;Calculator!$G$39,Calculator!$G$39-(H10231+E10231+L10231+M10231-K10231),Calculator!$G$39),D10231),0)))</f>
        <v>0</v>
      </c>
    </row>
    <row r="10232" spans="1:14" ht="15.75" thickBot="1">
      <c r="A10232" s="33" t="str">
        <f ca="1">IF(C10232=Calculator!$H$27,"F",IF(Daily!D10232+Daily!H10232=0,IF(D10231+H10231&gt;0,"L",""),""))</f>
        <v/>
      </c>
      <c r="B10232" s="34">
        <v>10231</v>
      </c>
      <c r="C10232" s="19">
        <f t="shared" ca="1" si="637"/>
        <v>56161</v>
      </c>
      <c r="D10232" s="29">
        <f t="shared" ca="1" si="639"/>
        <v>0</v>
      </c>
      <c r="E10232" s="29">
        <f ca="1">IF(C10232&lt;Calculator!$D$26,0,IF(DAY($C10232)=1,IF(D10232-Calculator!$G$24&gt;0,Calculator!$G$24,D10232),0))</f>
        <v>0</v>
      </c>
      <c r="F10232" s="29">
        <f ca="1">IF(E10232&gt;0,D10232*Calculator!$G$22/12,0)</f>
        <v>0</v>
      </c>
      <c r="G10232" s="29">
        <f ca="1">IF(E10232&gt;0,(IFERROR(-PMT(Calculator!$G$22/12,Calculator!$G$23*12,Calculator!$G$20),0))-F10232,0)</f>
        <v>0</v>
      </c>
      <c r="H10232" s="29">
        <f t="shared" ca="1" si="640"/>
        <v>0</v>
      </c>
      <c r="I10232" s="29">
        <f t="shared" ca="1" si="638"/>
        <v>0</v>
      </c>
      <c r="J10232" s="30">
        <f>Calculator!$G$40</f>
        <v>6.5000000000000002E-2</v>
      </c>
      <c r="K10232" s="29">
        <f ca="1">IF(C10232&gt;=Calculator!$G$27,IF(DAY($C10232)=1,Calculator!$G$34/2,IF(DAY($C10232)=15,Calculator!$G$34/2,0)),0)</f>
        <v>0</v>
      </c>
      <c r="L10232" s="29">
        <f ca="1">IF(DAY($C10232)=28,IF(H10232=0,0,Calculator!$G$35),0)</f>
        <v>0</v>
      </c>
      <c r="M10232" s="29">
        <f ca="1">IF(I10232&gt;0,IF(DAY($C10232)=1,SUM(INDIRECT("I"&amp;(ROW(C10231)-DAY(C10231))):I10231),0),0)</f>
        <v>0</v>
      </c>
      <c r="N10232" s="29">
        <f ca="1">IF(C10232&lt;Calculator!$G$27,0,IF(C10232=Calculator!$G$27,Calculator!$G$39,IF(H10232-K10232&lt;=0,IF(D10232&gt;Calculator!$G$39,IF(H10232-K10232+E10232+L10232+M10232+Calculator!$G$39&gt;Calculator!$G$39,Calculator!$G$39-(H10232+E10232+L10232+M10232-K10232),Calculator!$G$39),D10232),0)))</f>
        <v>0</v>
      </c>
    </row>
    <row r="10233" spans="1:14" ht="15.75" thickBot="1">
      <c r="A10233" s="33" t="str">
        <f ca="1">IF(C10233=Calculator!$H$27,"F",IF(Daily!D10233+Daily!H10233=0,IF(D10232+H10232&gt;0,"L",""),""))</f>
        <v/>
      </c>
      <c r="B10233" s="34">
        <v>10232</v>
      </c>
      <c r="C10233" s="19">
        <f t="shared" ca="1" si="637"/>
        <v>56162</v>
      </c>
      <c r="D10233" s="29">
        <f t="shared" ca="1" si="639"/>
        <v>0</v>
      </c>
      <c r="E10233" s="29">
        <f ca="1">IF(C10233&lt;Calculator!$D$26,0,IF(DAY($C10233)=1,IF(D10233-Calculator!$G$24&gt;0,Calculator!$G$24,D10233),0))</f>
        <v>0</v>
      </c>
      <c r="F10233" s="29">
        <f ca="1">IF(E10233&gt;0,D10233*Calculator!$G$22/12,0)</f>
        <v>0</v>
      </c>
      <c r="G10233" s="29">
        <f ca="1">IF(E10233&gt;0,(IFERROR(-PMT(Calculator!$G$22/12,Calculator!$G$23*12,Calculator!$G$20),0))-F10233,0)</f>
        <v>0</v>
      </c>
      <c r="H10233" s="29">
        <f t="shared" ca="1" si="640"/>
        <v>0</v>
      </c>
      <c r="I10233" s="29">
        <f t="shared" ca="1" si="638"/>
        <v>0</v>
      </c>
      <c r="J10233" s="30">
        <f>Calculator!$G$40</f>
        <v>6.5000000000000002E-2</v>
      </c>
      <c r="K10233" s="29">
        <f ca="1">IF(C10233&gt;=Calculator!$G$27,IF(DAY($C10233)=1,Calculator!$G$34/2,IF(DAY($C10233)=15,Calculator!$G$34/2,0)),0)</f>
        <v>0</v>
      </c>
      <c r="L10233" s="29">
        <f ca="1">IF(DAY($C10233)=28,IF(H10233=0,0,Calculator!$G$35),0)</f>
        <v>0</v>
      </c>
      <c r="M10233" s="29">
        <f ca="1">IF(I10233&gt;0,IF(DAY($C10233)=1,SUM(INDIRECT("I"&amp;(ROW(C10232)-DAY(C10232))):I10232),0),0)</f>
        <v>0</v>
      </c>
      <c r="N10233" s="29">
        <f ca="1">IF(C10233&lt;Calculator!$G$27,0,IF(C10233=Calculator!$G$27,Calculator!$G$39,IF(H10233-K10233&lt;=0,IF(D10233&gt;Calculator!$G$39,IF(H10233-K10233+E10233+L10233+M10233+Calculator!$G$39&gt;Calculator!$G$39,Calculator!$G$39-(H10233+E10233+L10233+M10233-K10233),Calculator!$G$39),D10233),0)))</f>
        <v>0</v>
      </c>
    </row>
    <row r="10234" spans="1:14" ht="15.75" thickBot="1">
      <c r="A10234" s="33" t="str">
        <f ca="1">IF(C10234=Calculator!$H$27,"F",IF(Daily!D10234+Daily!H10234=0,IF(D10233+H10233&gt;0,"L",""),""))</f>
        <v/>
      </c>
      <c r="B10234" s="34">
        <v>10233</v>
      </c>
      <c r="C10234" s="19">
        <f t="shared" ca="1" si="637"/>
        <v>56163</v>
      </c>
      <c r="D10234" s="29">
        <f t="shared" ca="1" si="639"/>
        <v>0</v>
      </c>
      <c r="E10234" s="29">
        <f ca="1">IF(C10234&lt;Calculator!$D$26,0,IF(DAY($C10234)=1,IF(D10234-Calculator!$G$24&gt;0,Calculator!$G$24,D10234),0))</f>
        <v>0</v>
      </c>
      <c r="F10234" s="29">
        <f ca="1">IF(E10234&gt;0,D10234*Calculator!$G$22/12,0)</f>
        <v>0</v>
      </c>
      <c r="G10234" s="29">
        <f ca="1">IF(E10234&gt;0,(IFERROR(-PMT(Calculator!$G$22/12,Calculator!$G$23*12,Calculator!$G$20),0))-F10234,0)</f>
        <v>0</v>
      </c>
      <c r="H10234" s="29">
        <f t="shared" ca="1" si="640"/>
        <v>0</v>
      </c>
      <c r="I10234" s="29">
        <f t="shared" ca="1" si="638"/>
        <v>0</v>
      </c>
      <c r="J10234" s="30">
        <f>Calculator!$G$40</f>
        <v>6.5000000000000002E-2</v>
      </c>
      <c r="K10234" s="29">
        <f ca="1">IF(C10234&gt;=Calculator!$G$27,IF(DAY($C10234)=1,Calculator!$G$34/2,IF(DAY($C10234)=15,Calculator!$G$34/2,0)),0)</f>
        <v>0</v>
      </c>
      <c r="L10234" s="29">
        <f ca="1">IF(DAY($C10234)=28,IF(H10234=0,0,Calculator!$G$35),0)</f>
        <v>0</v>
      </c>
      <c r="M10234" s="29">
        <f ca="1">IF(I10234&gt;0,IF(DAY($C10234)=1,SUM(INDIRECT("I"&amp;(ROW(C10233)-DAY(C10233))):I10233),0),0)</f>
        <v>0</v>
      </c>
      <c r="N10234" s="29">
        <f ca="1">IF(C10234&lt;Calculator!$G$27,0,IF(C10234=Calculator!$G$27,Calculator!$G$39,IF(H10234-K10234&lt;=0,IF(D10234&gt;Calculator!$G$39,IF(H10234-K10234+E10234+L10234+M10234+Calculator!$G$39&gt;Calculator!$G$39,Calculator!$G$39-(H10234+E10234+L10234+M10234-K10234),Calculator!$G$39),D10234),0)))</f>
        <v>0</v>
      </c>
    </row>
    <row r="10235" spans="1:14" ht="15.75" thickBot="1">
      <c r="A10235" s="33" t="str">
        <f ca="1">IF(C10235=Calculator!$H$27,"F",IF(Daily!D10235+Daily!H10235=0,IF(D10234+H10234&gt;0,"L",""),""))</f>
        <v/>
      </c>
      <c r="B10235" s="34">
        <v>10234</v>
      </c>
      <c r="C10235" s="19">
        <f t="shared" ca="1" si="637"/>
        <v>56164</v>
      </c>
      <c r="D10235" s="29">
        <f t="shared" ca="1" si="639"/>
        <v>0</v>
      </c>
      <c r="E10235" s="29">
        <f ca="1">IF(C10235&lt;Calculator!$D$26,0,IF(DAY($C10235)=1,IF(D10235-Calculator!$G$24&gt;0,Calculator!$G$24,D10235),0))</f>
        <v>0</v>
      </c>
      <c r="F10235" s="29">
        <f ca="1">IF(E10235&gt;0,D10235*Calculator!$G$22/12,0)</f>
        <v>0</v>
      </c>
      <c r="G10235" s="29">
        <f ca="1">IF(E10235&gt;0,(IFERROR(-PMT(Calculator!$G$22/12,Calculator!$G$23*12,Calculator!$G$20),0))-F10235,0)</f>
        <v>0</v>
      </c>
      <c r="H10235" s="29">
        <f t="shared" ca="1" si="640"/>
        <v>0</v>
      </c>
      <c r="I10235" s="29">
        <f t="shared" ca="1" si="638"/>
        <v>0</v>
      </c>
      <c r="J10235" s="30">
        <f>Calculator!$G$40</f>
        <v>6.5000000000000002E-2</v>
      </c>
      <c r="K10235" s="29">
        <f ca="1">IF(C10235&gt;=Calculator!$G$27,IF(DAY($C10235)=1,Calculator!$G$34/2,IF(DAY($C10235)=15,Calculator!$G$34/2,0)),0)</f>
        <v>0</v>
      </c>
      <c r="L10235" s="29">
        <f ca="1">IF(DAY($C10235)=28,IF(H10235=0,0,Calculator!$G$35),0)</f>
        <v>0</v>
      </c>
      <c r="M10235" s="29">
        <f ca="1">IF(I10235&gt;0,IF(DAY($C10235)=1,SUM(INDIRECT("I"&amp;(ROW(C10234)-DAY(C10234))):I10234),0),0)</f>
        <v>0</v>
      </c>
      <c r="N10235" s="29">
        <f ca="1">IF(C10235&lt;Calculator!$G$27,0,IF(C10235=Calculator!$G$27,Calculator!$G$39,IF(H10235-K10235&lt;=0,IF(D10235&gt;Calculator!$G$39,IF(H10235-K10235+E10235+L10235+M10235+Calculator!$G$39&gt;Calculator!$G$39,Calculator!$G$39-(H10235+E10235+L10235+M10235-K10235),Calculator!$G$39),D10235),0)))</f>
        <v>0</v>
      </c>
    </row>
    <row r="10236" spans="1:14" ht="15.75" thickBot="1">
      <c r="A10236" s="33" t="str">
        <f ca="1">IF(C10236=Calculator!$H$27,"F",IF(Daily!D10236+Daily!H10236=0,IF(D10235+H10235&gt;0,"L",""),""))</f>
        <v/>
      </c>
      <c r="B10236" s="34">
        <v>10235</v>
      </c>
      <c r="C10236" s="19">
        <f t="shared" ca="1" si="637"/>
        <v>56165</v>
      </c>
      <c r="D10236" s="29">
        <f t="shared" ca="1" si="639"/>
        <v>0</v>
      </c>
      <c r="E10236" s="29">
        <f ca="1">IF(C10236&lt;Calculator!$D$26,0,IF(DAY($C10236)=1,IF(D10236-Calculator!$G$24&gt;0,Calculator!$G$24,D10236),0))</f>
        <v>0</v>
      </c>
      <c r="F10236" s="29">
        <f ca="1">IF(E10236&gt;0,D10236*Calculator!$G$22/12,0)</f>
        <v>0</v>
      </c>
      <c r="G10236" s="29">
        <f ca="1">IF(E10236&gt;0,(IFERROR(-PMT(Calculator!$G$22/12,Calculator!$G$23*12,Calculator!$G$20),0))-F10236,0)</f>
        <v>0</v>
      </c>
      <c r="H10236" s="29">
        <f t="shared" ca="1" si="640"/>
        <v>0</v>
      </c>
      <c r="I10236" s="29">
        <f t="shared" ca="1" si="638"/>
        <v>0</v>
      </c>
      <c r="J10236" s="30">
        <f>Calculator!$G$40</f>
        <v>6.5000000000000002E-2</v>
      </c>
      <c r="K10236" s="29">
        <f ca="1">IF(C10236&gt;=Calculator!$G$27,IF(DAY($C10236)=1,Calculator!$G$34/2,IF(DAY($C10236)=15,Calculator!$G$34/2,0)),0)</f>
        <v>0</v>
      </c>
      <c r="L10236" s="29">
        <f ca="1">IF(DAY($C10236)=28,IF(H10236=0,0,Calculator!$G$35),0)</f>
        <v>0</v>
      </c>
      <c r="M10236" s="29">
        <f ca="1">IF(I10236&gt;0,IF(DAY($C10236)=1,SUM(INDIRECT("I"&amp;(ROW(C10235)-DAY(C10235))):I10235),0),0)</f>
        <v>0</v>
      </c>
      <c r="N10236" s="29">
        <f ca="1">IF(C10236&lt;Calculator!$G$27,0,IF(C10236=Calculator!$G$27,Calculator!$G$39,IF(H10236-K10236&lt;=0,IF(D10236&gt;Calculator!$G$39,IF(H10236-K10236+E10236+L10236+M10236+Calculator!$G$39&gt;Calculator!$G$39,Calculator!$G$39-(H10236+E10236+L10236+M10236-K10236),Calculator!$G$39),D10236),0)))</f>
        <v>0</v>
      </c>
    </row>
    <row r="10237" spans="1:14" ht="15.75" thickBot="1">
      <c r="A10237" s="33" t="str">
        <f ca="1">IF(C10237=Calculator!$H$27,"F",IF(Daily!D10237+Daily!H10237=0,IF(D10236+H10236&gt;0,"L",""),""))</f>
        <v/>
      </c>
      <c r="B10237" s="34">
        <v>10236</v>
      </c>
      <c r="C10237" s="19">
        <f t="shared" ca="1" si="637"/>
        <v>56166</v>
      </c>
      <c r="D10237" s="29">
        <f t="shared" ca="1" si="639"/>
        <v>0</v>
      </c>
      <c r="E10237" s="29">
        <f ca="1">IF(C10237&lt;Calculator!$D$26,0,IF(DAY($C10237)=1,IF(D10237-Calculator!$G$24&gt;0,Calculator!$G$24,D10237),0))</f>
        <v>0</v>
      </c>
      <c r="F10237" s="29">
        <f ca="1">IF(E10237&gt;0,D10237*Calculator!$G$22/12,0)</f>
        <v>0</v>
      </c>
      <c r="G10237" s="29">
        <f ca="1">IF(E10237&gt;0,(IFERROR(-PMT(Calculator!$G$22/12,Calculator!$G$23*12,Calculator!$G$20),0))-F10237,0)</f>
        <v>0</v>
      </c>
      <c r="H10237" s="29">
        <f t="shared" ca="1" si="640"/>
        <v>0</v>
      </c>
      <c r="I10237" s="29">
        <f t="shared" ca="1" si="638"/>
        <v>0</v>
      </c>
      <c r="J10237" s="30">
        <f>Calculator!$G$40</f>
        <v>6.5000000000000002E-2</v>
      </c>
      <c r="K10237" s="29">
        <f ca="1">IF(C10237&gt;=Calculator!$G$27,IF(DAY($C10237)=1,Calculator!$G$34/2,IF(DAY($C10237)=15,Calculator!$G$34/2,0)),0)</f>
        <v>0</v>
      </c>
      <c r="L10237" s="29">
        <f ca="1">IF(DAY($C10237)=28,IF(H10237=0,0,Calculator!$G$35),0)</f>
        <v>0</v>
      </c>
      <c r="M10237" s="29">
        <f ca="1">IF(I10237&gt;0,IF(DAY($C10237)=1,SUM(INDIRECT("I"&amp;(ROW(C10236)-DAY(C10236))):I10236),0),0)</f>
        <v>0</v>
      </c>
      <c r="N10237" s="29">
        <f ca="1">IF(C10237&lt;Calculator!$G$27,0,IF(C10237=Calculator!$G$27,Calculator!$G$39,IF(H10237-K10237&lt;=0,IF(D10237&gt;Calculator!$G$39,IF(H10237-K10237+E10237+L10237+M10237+Calculator!$G$39&gt;Calculator!$G$39,Calculator!$G$39-(H10237+E10237+L10237+M10237-K10237),Calculator!$G$39),D10237),0)))</f>
        <v>0</v>
      </c>
    </row>
    <row r="10238" spans="1:14" ht="15.75" thickBot="1">
      <c r="A10238" s="33" t="str">
        <f ca="1">IF(C10238=Calculator!$H$27,"F",IF(Daily!D10238+Daily!H10238=0,IF(D10237+H10237&gt;0,"L",""),""))</f>
        <v/>
      </c>
      <c r="B10238" s="34">
        <v>10237</v>
      </c>
      <c r="C10238" s="19">
        <f t="shared" ca="1" si="637"/>
        <v>56167</v>
      </c>
      <c r="D10238" s="29">
        <f t="shared" ca="1" si="639"/>
        <v>0</v>
      </c>
      <c r="E10238" s="29">
        <f ca="1">IF(C10238&lt;Calculator!$D$26,0,IF(DAY($C10238)=1,IF(D10238-Calculator!$G$24&gt;0,Calculator!$G$24,D10238),0))</f>
        <v>0</v>
      </c>
      <c r="F10238" s="29">
        <f ca="1">IF(E10238&gt;0,D10238*Calculator!$G$22/12,0)</f>
        <v>0</v>
      </c>
      <c r="G10238" s="29">
        <f ca="1">IF(E10238&gt;0,(IFERROR(-PMT(Calculator!$G$22/12,Calculator!$G$23*12,Calculator!$G$20),0))-F10238,0)</f>
        <v>0</v>
      </c>
      <c r="H10238" s="29">
        <f t="shared" ca="1" si="640"/>
        <v>0</v>
      </c>
      <c r="I10238" s="29">
        <f t="shared" ca="1" si="638"/>
        <v>0</v>
      </c>
      <c r="J10238" s="30">
        <f>Calculator!$G$40</f>
        <v>6.5000000000000002E-2</v>
      </c>
      <c r="K10238" s="29">
        <f ca="1">IF(C10238&gt;=Calculator!$G$27,IF(DAY($C10238)=1,Calculator!$G$34/2,IF(DAY($C10238)=15,Calculator!$G$34/2,0)),0)</f>
        <v>0</v>
      </c>
      <c r="L10238" s="29">
        <f ca="1">IF(DAY($C10238)=28,IF(H10238=0,0,Calculator!$G$35),0)</f>
        <v>0</v>
      </c>
      <c r="M10238" s="29">
        <f ca="1">IF(I10238&gt;0,IF(DAY($C10238)=1,SUM(INDIRECT("I"&amp;(ROW(C10237)-DAY(C10237))):I10237),0),0)</f>
        <v>0</v>
      </c>
      <c r="N10238" s="29">
        <f ca="1">IF(C10238&lt;Calculator!$G$27,0,IF(C10238=Calculator!$G$27,Calculator!$G$39,IF(H10238-K10238&lt;=0,IF(D10238&gt;Calculator!$G$39,IF(H10238-K10238+E10238+L10238+M10238+Calculator!$G$39&gt;Calculator!$G$39,Calculator!$G$39-(H10238+E10238+L10238+M10238-K10238),Calculator!$G$39),D10238),0)))</f>
        <v>0</v>
      </c>
    </row>
    <row r="10239" spans="1:14" ht="15.75" thickBot="1">
      <c r="A10239" s="33" t="str">
        <f ca="1">IF(C10239=Calculator!$H$27,"F",IF(Daily!D10239+Daily!H10239=0,IF(D10238+H10238&gt;0,"L",""),""))</f>
        <v/>
      </c>
      <c r="B10239" s="34">
        <v>10238</v>
      </c>
      <c r="C10239" s="19">
        <f t="shared" ca="1" si="637"/>
        <v>56168</v>
      </c>
      <c r="D10239" s="29">
        <f t="shared" ca="1" si="639"/>
        <v>0</v>
      </c>
      <c r="E10239" s="29">
        <f ca="1">IF(C10239&lt;Calculator!$D$26,0,IF(DAY($C10239)=1,IF(D10239-Calculator!$G$24&gt;0,Calculator!$G$24,D10239),0))</f>
        <v>0</v>
      </c>
      <c r="F10239" s="29">
        <f ca="1">IF(E10239&gt;0,D10239*Calculator!$G$22/12,0)</f>
        <v>0</v>
      </c>
      <c r="G10239" s="29">
        <f ca="1">IF(E10239&gt;0,(IFERROR(-PMT(Calculator!$G$22/12,Calculator!$G$23*12,Calculator!$G$20),0))-F10239,0)</f>
        <v>0</v>
      </c>
      <c r="H10239" s="29">
        <f t="shared" ca="1" si="640"/>
        <v>0</v>
      </c>
      <c r="I10239" s="29">
        <f t="shared" ca="1" si="638"/>
        <v>0</v>
      </c>
      <c r="J10239" s="30">
        <f>Calculator!$G$40</f>
        <v>6.5000000000000002E-2</v>
      </c>
      <c r="K10239" s="29">
        <f ca="1">IF(C10239&gt;=Calculator!$G$27,IF(DAY($C10239)=1,Calculator!$G$34/2,IF(DAY($C10239)=15,Calculator!$G$34/2,0)),0)</f>
        <v>0</v>
      </c>
      <c r="L10239" s="29">
        <f ca="1">IF(DAY($C10239)=28,IF(H10239=0,0,Calculator!$G$35),0)</f>
        <v>0</v>
      </c>
      <c r="M10239" s="29">
        <f ca="1">IF(I10239&gt;0,IF(DAY($C10239)=1,SUM(INDIRECT("I"&amp;(ROW(C10238)-DAY(C10238))):I10238),0),0)</f>
        <v>0</v>
      </c>
      <c r="N10239" s="29">
        <f ca="1">IF(C10239&lt;Calculator!$G$27,0,IF(C10239=Calculator!$G$27,Calculator!$G$39,IF(H10239-K10239&lt;=0,IF(D10239&gt;Calculator!$G$39,IF(H10239-K10239+E10239+L10239+M10239+Calculator!$G$39&gt;Calculator!$G$39,Calculator!$G$39-(H10239+E10239+L10239+M10239-K10239),Calculator!$G$39),D10239),0)))</f>
        <v>0</v>
      </c>
    </row>
    <row r="10240" spans="1:14" ht="15.75" thickBot="1">
      <c r="A10240" s="33" t="str">
        <f ca="1">IF(C10240=Calculator!$H$27,"F",IF(Daily!D10240+Daily!H10240=0,IF(D10239+H10239&gt;0,"L",""),""))</f>
        <v/>
      </c>
      <c r="B10240" s="34">
        <v>10239</v>
      </c>
      <c r="C10240" s="19">
        <f t="shared" ca="1" si="637"/>
        <v>56169</v>
      </c>
      <c r="D10240" s="29">
        <f t="shared" ca="1" si="639"/>
        <v>0</v>
      </c>
      <c r="E10240" s="29">
        <f ca="1">IF(C10240&lt;Calculator!$D$26,0,IF(DAY($C10240)=1,IF(D10240-Calculator!$G$24&gt;0,Calculator!$G$24,D10240),0))</f>
        <v>0</v>
      </c>
      <c r="F10240" s="29">
        <f ca="1">IF(E10240&gt;0,D10240*Calculator!$G$22/12,0)</f>
        <v>0</v>
      </c>
      <c r="G10240" s="29">
        <f ca="1">IF(E10240&gt;0,(IFERROR(-PMT(Calculator!$G$22/12,Calculator!$G$23*12,Calculator!$G$20),0))-F10240,0)</f>
        <v>0</v>
      </c>
      <c r="H10240" s="29">
        <f t="shared" ca="1" si="640"/>
        <v>0</v>
      </c>
      <c r="I10240" s="29">
        <f t="shared" ca="1" si="638"/>
        <v>0</v>
      </c>
      <c r="J10240" s="30">
        <f>Calculator!$G$40</f>
        <v>6.5000000000000002E-2</v>
      </c>
      <c r="K10240" s="29">
        <f ca="1">IF(C10240&gt;=Calculator!$G$27,IF(DAY($C10240)=1,Calculator!$G$34/2,IF(DAY($C10240)=15,Calculator!$G$34/2,0)),0)</f>
        <v>0</v>
      </c>
      <c r="L10240" s="29">
        <f ca="1">IF(DAY($C10240)=28,IF(H10240=0,0,Calculator!$G$35),0)</f>
        <v>0</v>
      </c>
      <c r="M10240" s="29">
        <f ca="1">IF(I10240&gt;0,IF(DAY($C10240)=1,SUM(INDIRECT("I"&amp;(ROW(C10239)-DAY(C10239))):I10239),0),0)</f>
        <v>0</v>
      </c>
      <c r="N10240" s="29">
        <f ca="1">IF(C10240&lt;Calculator!$G$27,0,IF(C10240=Calculator!$G$27,Calculator!$G$39,IF(H10240-K10240&lt;=0,IF(D10240&gt;Calculator!$G$39,IF(H10240-K10240+E10240+L10240+M10240+Calculator!$G$39&gt;Calculator!$G$39,Calculator!$G$39-(H10240+E10240+L10240+M10240-K10240),Calculator!$G$39),D10240),0)))</f>
        <v>0</v>
      </c>
    </row>
    <row r="10241" spans="1:14" ht="15.75" thickBot="1">
      <c r="A10241" s="33" t="str">
        <f ca="1">IF(C10241=Calculator!$H$27,"F",IF(Daily!D10241+Daily!H10241=0,IF(D10240+H10240&gt;0,"L",""),""))</f>
        <v/>
      </c>
      <c r="B10241" s="34">
        <v>10240</v>
      </c>
      <c r="C10241" s="19">
        <f t="shared" ca="1" si="637"/>
        <v>56170</v>
      </c>
      <c r="D10241" s="29">
        <f t="shared" ca="1" si="639"/>
        <v>0</v>
      </c>
      <c r="E10241" s="29">
        <f ca="1">IF(C10241&lt;Calculator!$D$26,0,IF(DAY($C10241)=1,IF(D10241-Calculator!$G$24&gt;0,Calculator!$G$24,D10241),0))</f>
        <v>0</v>
      </c>
      <c r="F10241" s="29">
        <f ca="1">IF(E10241&gt;0,D10241*Calculator!$G$22/12,0)</f>
        <v>0</v>
      </c>
      <c r="G10241" s="29">
        <f ca="1">IF(E10241&gt;0,(IFERROR(-PMT(Calculator!$G$22/12,Calculator!$G$23*12,Calculator!$G$20),0))-F10241,0)</f>
        <v>0</v>
      </c>
      <c r="H10241" s="29">
        <f t="shared" ca="1" si="640"/>
        <v>0</v>
      </c>
      <c r="I10241" s="29">
        <f t="shared" ca="1" si="638"/>
        <v>0</v>
      </c>
      <c r="J10241" s="30">
        <f>Calculator!$G$40</f>
        <v>6.5000000000000002E-2</v>
      </c>
      <c r="K10241" s="29">
        <f ca="1">IF(C10241&gt;=Calculator!$G$27,IF(DAY($C10241)=1,Calculator!$G$34/2,IF(DAY($C10241)=15,Calculator!$G$34/2,0)),0)</f>
        <v>0</v>
      </c>
      <c r="L10241" s="29">
        <f ca="1">IF(DAY($C10241)=28,IF(H10241=0,0,Calculator!$G$35),0)</f>
        <v>0</v>
      </c>
      <c r="M10241" s="29">
        <f ca="1">IF(I10241&gt;0,IF(DAY($C10241)=1,SUM(INDIRECT("I"&amp;(ROW(C10240)-DAY(C10240))):I10240),0),0)</f>
        <v>0</v>
      </c>
      <c r="N10241" s="29">
        <f ca="1">IF(C10241&lt;Calculator!$G$27,0,IF(C10241=Calculator!$G$27,Calculator!$G$39,IF(H10241-K10241&lt;=0,IF(D10241&gt;Calculator!$G$39,IF(H10241-K10241+E10241+L10241+M10241+Calculator!$G$39&gt;Calculator!$G$39,Calculator!$G$39-(H10241+E10241+L10241+M10241-K10241),Calculator!$G$39),D10241),0)))</f>
        <v>0</v>
      </c>
    </row>
    <row r="10242" spans="1:14" ht="15.75" thickBot="1">
      <c r="A10242" s="33" t="str">
        <f ca="1">IF(C10242=Calculator!$H$27,"F",IF(Daily!D10242+Daily!H10242=0,IF(D10241+H10241&gt;0,"L",""),""))</f>
        <v/>
      </c>
      <c r="B10242" s="34">
        <v>10241</v>
      </c>
      <c r="C10242" s="19">
        <f t="shared" ca="1" si="637"/>
        <v>56171</v>
      </c>
      <c r="D10242" s="29">
        <f t="shared" ca="1" si="639"/>
        <v>0</v>
      </c>
      <c r="E10242" s="29">
        <f ca="1">IF(C10242&lt;Calculator!$D$26,0,IF(DAY($C10242)=1,IF(D10242-Calculator!$G$24&gt;0,Calculator!$G$24,D10242),0))</f>
        <v>0</v>
      </c>
      <c r="F10242" s="29">
        <f ca="1">IF(E10242&gt;0,D10242*Calculator!$G$22/12,0)</f>
        <v>0</v>
      </c>
      <c r="G10242" s="29">
        <f ca="1">IF(E10242&gt;0,(IFERROR(-PMT(Calculator!$G$22/12,Calculator!$G$23*12,Calculator!$G$20),0))-F10242,0)</f>
        <v>0</v>
      </c>
      <c r="H10242" s="29">
        <f t="shared" ca="1" si="640"/>
        <v>0</v>
      </c>
      <c r="I10242" s="29">
        <f t="shared" ca="1" si="638"/>
        <v>0</v>
      </c>
      <c r="J10242" s="30">
        <f>Calculator!$G$40</f>
        <v>6.5000000000000002E-2</v>
      </c>
      <c r="K10242" s="29">
        <f ca="1">IF(C10242&gt;=Calculator!$G$27,IF(DAY($C10242)=1,Calculator!$G$34/2,IF(DAY($C10242)=15,Calculator!$G$34/2,0)),0)</f>
        <v>0</v>
      </c>
      <c r="L10242" s="29">
        <f ca="1">IF(DAY($C10242)=28,IF(H10242=0,0,Calculator!$G$35),0)</f>
        <v>0</v>
      </c>
      <c r="M10242" s="29">
        <f ca="1">IF(I10242&gt;0,IF(DAY($C10242)=1,SUM(INDIRECT("I"&amp;(ROW(C10241)-DAY(C10241))):I10241),0),0)</f>
        <v>0</v>
      </c>
      <c r="N10242" s="29">
        <f ca="1">IF(C10242&lt;Calculator!$G$27,0,IF(C10242=Calculator!$G$27,Calculator!$G$39,IF(H10242-K10242&lt;=0,IF(D10242&gt;Calculator!$G$39,IF(H10242-K10242+E10242+L10242+M10242+Calculator!$G$39&gt;Calculator!$G$39,Calculator!$G$39-(H10242+E10242+L10242+M10242-K10242),Calculator!$G$39),D10242),0)))</f>
        <v>0</v>
      </c>
    </row>
    <row r="10243" spans="1:14" ht="15.75" thickBot="1">
      <c r="A10243" s="33" t="str">
        <f ca="1">IF(C10243=Calculator!$H$27,"F",IF(Daily!D10243+Daily!H10243=0,IF(D10242+H10242&gt;0,"L",""),""))</f>
        <v/>
      </c>
      <c r="B10243" s="34">
        <v>10242</v>
      </c>
      <c r="C10243" s="19">
        <f t="shared" ref="C10243:C10306" ca="1" si="641">C10242+1</f>
        <v>56172</v>
      </c>
      <c r="D10243" s="29">
        <f t="shared" ca="1" si="639"/>
        <v>0</v>
      </c>
      <c r="E10243" s="29">
        <f ca="1">IF(C10243&lt;Calculator!$D$26,0,IF(DAY($C10243)=1,IF(D10243-Calculator!$G$24&gt;0,Calculator!$G$24,D10243),0))</f>
        <v>0</v>
      </c>
      <c r="F10243" s="29">
        <f ca="1">IF(E10243&gt;0,D10243*Calculator!$G$22/12,0)</f>
        <v>0</v>
      </c>
      <c r="G10243" s="29">
        <f ca="1">IF(E10243&gt;0,(IFERROR(-PMT(Calculator!$G$22/12,Calculator!$G$23*12,Calculator!$G$20),0))-F10243,0)</f>
        <v>0</v>
      </c>
      <c r="H10243" s="29">
        <f t="shared" ca="1" si="640"/>
        <v>0</v>
      </c>
      <c r="I10243" s="29">
        <f t="shared" ref="I10243:I10306" ca="1" si="642">H10243*J10243/365</f>
        <v>0</v>
      </c>
      <c r="J10243" s="30">
        <f>Calculator!$G$40</f>
        <v>6.5000000000000002E-2</v>
      </c>
      <c r="K10243" s="29">
        <f ca="1">IF(C10243&gt;=Calculator!$G$27,IF(DAY($C10243)=1,Calculator!$G$34/2,IF(DAY($C10243)=15,Calculator!$G$34/2,0)),0)</f>
        <v>4500</v>
      </c>
      <c r="L10243" s="29">
        <f ca="1">IF(DAY($C10243)=28,IF(H10243=0,0,Calculator!$G$35),0)</f>
        <v>0</v>
      </c>
      <c r="M10243" s="29">
        <f ca="1">IF(I10243&gt;0,IF(DAY($C10243)=1,SUM(INDIRECT("I"&amp;(ROW(C10242)-DAY(C10242))):I10242),0),0)</f>
        <v>0</v>
      </c>
      <c r="N10243" s="29">
        <f ca="1">IF(C10243&lt;Calculator!$G$27,0,IF(C10243=Calculator!$G$27,Calculator!$G$39,IF(H10243-K10243&lt;=0,IF(D10243&gt;Calculator!$G$39,IF(H10243-K10243+E10243+L10243+M10243+Calculator!$G$39&gt;Calculator!$G$39,Calculator!$G$39-(H10243+E10243+L10243+M10243-K10243),Calculator!$G$39),D10243),0)))</f>
        <v>0</v>
      </c>
    </row>
    <row r="10244" spans="1:14" ht="15.75" thickBot="1">
      <c r="A10244" s="33" t="str">
        <f ca="1">IF(C10244=Calculator!$H$27,"F",IF(Daily!D10244+Daily!H10244=0,IF(D10243+H10243&gt;0,"L",""),""))</f>
        <v/>
      </c>
      <c r="B10244" s="34">
        <v>10243</v>
      </c>
      <c r="C10244" s="19">
        <f t="shared" ca="1" si="641"/>
        <v>56173</v>
      </c>
      <c r="D10244" s="29">
        <f t="shared" ref="D10244:D10307" ca="1" si="643">IF(((D10243-G10243)-N10243)&lt;0,0,((D10243-G10243)-N10243))</f>
        <v>0</v>
      </c>
      <c r="E10244" s="29">
        <f ca="1">IF(C10244&lt;Calculator!$D$26,0,IF(DAY($C10244)=1,IF(D10244-Calculator!$G$24&gt;0,Calculator!$G$24,D10244),0))</f>
        <v>0</v>
      </c>
      <c r="F10244" s="29">
        <f ca="1">IF(E10244&gt;0,D10244*Calculator!$G$22/12,0)</f>
        <v>0</v>
      </c>
      <c r="G10244" s="29">
        <f ca="1">IF(E10244&gt;0,(IFERROR(-PMT(Calculator!$G$22/12,Calculator!$G$23*12,Calculator!$G$20),0))-F10244,0)</f>
        <v>0</v>
      </c>
      <c r="H10244" s="29">
        <f t="shared" ref="H10244:H10307" ca="1" si="644">IF((H10243-K10243+SUM(L10243:N10243)+E10243)&lt;0,0,(H10243-K10243+SUM(L10243:N10243)+E10243))</f>
        <v>0</v>
      </c>
      <c r="I10244" s="29">
        <f t="shared" ca="1" si="642"/>
        <v>0</v>
      </c>
      <c r="J10244" s="30">
        <f>Calculator!$G$40</f>
        <v>6.5000000000000002E-2</v>
      </c>
      <c r="K10244" s="29">
        <f ca="1">IF(C10244&gt;=Calculator!$G$27,IF(DAY($C10244)=1,Calculator!$G$34/2,IF(DAY($C10244)=15,Calculator!$G$34/2,0)),0)</f>
        <v>0</v>
      </c>
      <c r="L10244" s="29">
        <f ca="1">IF(DAY($C10244)=28,IF(H10244=0,0,Calculator!$G$35),0)</f>
        <v>0</v>
      </c>
      <c r="M10244" s="29">
        <f ca="1">IF(I10244&gt;0,IF(DAY($C10244)=1,SUM(INDIRECT("I"&amp;(ROW(C10243)-DAY(C10243))):I10243),0),0)</f>
        <v>0</v>
      </c>
      <c r="N10244" s="29">
        <f ca="1">IF(C10244&lt;Calculator!$G$27,0,IF(C10244=Calculator!$G$27,Calculator!$G$39,IF(H10244-K10244&lt;=0,IF(D10244&gt;Calculator!$G$39,IF(H10244-K10244+E10244+L10244+M10244+Calculator!$G$39&gt;Calculator!$G$39,Calculator!$G$39-(H10244+E10244+L10244+M10244-K10244),Calculator!$G$39),D10244),0)))</f>
        <v>0</v>
      </c>
    </row>
    <row r="10245" spans="1:14" ht="15.75" thickBot="1">
      <c r="A10245" s="33" t="str">
        <f ca="1">IF(C10245=Calculator!$H$27,"F",IF(Daily!D10245+Daily!H10245=0,IF(D10244+H10244&gt;0,"L",""),""))</f>
        <v/>
      </c>
      <c r="B10245" s="34">
        <v>10244</v>
      </c>
      <c r="C10245" s="19">
        <f t="shared" ca="1" si="641"/>
        <v>56174</v>
      </c>
      <c r="D10245" s="29">
        <f t="shared" ca="1" si="643"/>
        <v>0</v>
      </c>
      <c r="E10245" s="29">
        <f ca="1">IF(C10245&lt;Calculator!$D$26,0,IF(DAY($C10245)=1,IF(D10245-Calculator!$G$24&gt;0,Calculator!$G$24,D10245),0))</f>
        <v>0</v>
      </c>
      <c r="F10245" s="29">
        <f ca="1">IF(E10245&gt;0,D10245*Calculator!$G$22/12,0)</f>
        <v>0</v>
      </c>
      <c r="G10245" s="29">
        <f ca="1">IF(E10245&gt;0,(IFERROR(-PMT(Calculator!$G$22/12,Calculator!$G$23*12,Calculator!$G$20),0))-F10245,0)</f>
        <v>0</v>
      </c>
      <c r="H10245" s="29">
        <f t="shared" ca="1" si="644"/>
        <v>0</v>
      </c>
      <c r="I10245" s="29">
        <f t="shared" ca="1" si="642"/>
        <v>0</v>
      </c>
      <c r="J10245" s="30">
        <f>Calculator!$G$40</f>
        <v>6.5000000000000002E-2</v>
      </c>
      <c r="K10245" s="29">
        <f ca="1">IF(C10245&gt;=Calculator!$G$27,IF(DAY($C10245)=1,Calculator!$G$34/2,IF(DAY($C10245)=15,Calculator!$G$34/2,0)),0)</f>
        <v>0</v>
      </c>
      <c r="L10245" s="29">
        <f ca="1">IF(DAY($C10245)=28,IF(H10245=0,0,Calculator!$G$35),0)</f>
        <v>0</v>
      </c>
      <c r="M10245" s="29">
        <f ca="1">IF(I10245&gt;0,IF(DAY($C10245)=1,SUM(INDIRECT("I"&amp;(ROW(C10244)-DAY(C10244))):I10244),0),0)</f>
        <v>0</v>
      </c>
      <c r="N10245" s="29">
        <f ca="1">IF(C10245&lt;Calculator!$G$27,0,IF(C10245=Calculator!$G$27,Calculator!$G$39,IF(H10245-K10245&lt;=0,IF(D10245&gt;Calculator!$G$39,IF(H10245-K10245+E10245+L10245+M10245+Calculator!$G$39&gt;Calculator!$G$39,Calculator!$G$39-(H10245+E10245+L10245+M10245-K10245),Calculator!$G$39),D10245),0)))</f>
        <v>0</v>
      </c>
    </row>
    <row r="10246" spans="1:14" ht="15.75" thickBot="1">
      <c r="A10246" s="33" t="str">
        <f ca="1">IF(C10246=Calculator!$H$27,"F",IF(Daily!D10246+Daily!H10246=0,IF(D10245+H10245&gt;0,"L",""),""))</f>
        <v/>
      </c>
      <c r="B10246" s="34">
        <v>10245</v>
      </c>
      <c r="C10246" s="19">
        <f t="shared" ca="1" si="641"/>
        <v>56175</v>
      </c>
      <c r="D10246" s="29">
        <f t="shared" ca="1" si="643"/>
        <v>0</v>
      </c>
      <c r="E10246" s="29">
        <f ca="1">IF(C10246&lt;Calculator!$D$26,0,IF(DAY($C10246)=1,IF(D10246-Calculator!$G$24&gt;0,Calculator!$G$24,D10246),0))</f>
        <v>0</v>
      </c>
      <c r="F10246" s="29">
        <f ca="1">IF(E10246&gt;0,D10246*Calculator!$G$22/12,0)</f>
        <v>0</v>
      </c>
      <c r="G10246" s="29">
        <f ca="1">IF(E10246&gt;0,(IFERROR(-PMT(Calculator!$G$22/12,Calculator!$G$23*12,Calculator!$G$20),0))-F10246,0)</f>
        <v>0</v>
      </c>
      <c r="H10246" s="29">
        <f t="shared" ca="1" si="644"/>
        <v>0</v>
      </c>
      <c r="I10246" s="29">
        <f t="shared" ca="1" si="642"/>
        <v>0</v>
      </c>
      <c r="J10246" s="30">
        <f>Calculator!$G$40</f>
        <v>6.5000000000000002E-2</v>
      </c>
      <c r="K10246" s="29">
        <f ca="1">IF(C10246&gt;=Calculator!$G$27,IF(DAY($C10246)=1,Calculator!$G$34/2,IF(DAY($C10246)=15,Calculator!$G$34/2,0)),0)</f>
        <v>0</v>
      </c>
      <c r="L10246" s="29">
        <f ca="1">IF(DAY($C10246)=28,IF(H10246=0,0,Calculator!$G$35),0)</f>
        <v>0</v>
      </c>
      <c r="M10246" s="29">
        <f ca="1">IF(I10246&gt;0,IF(DAY($C10246)=1,SUM(INDIRECT("I"&amp;(ROW(C10245)-DAY(C10245))):I10245),0),0)</f>
        <v>0</v>
      </c>
      <c r="N10246" s="29">
        <f ca="1">IF(C10246&lt;Calculator!$G$27,0,IF(C10246=Calculator!$G$27,Calculator!$G$39,IF(H10246-K10246&lt;=0,IF(D10246&gt;Calculator!$G$39,IF(H10246-K10246+E10246+L10246+M10246+Calculator!$G$39&gt;Calculator!$G$39,Calculator!$G$39-(H10246+E10246+L10246+M10246-K10246),Calculator!$G$39),D10246),0)))</f>
        <v>0</v>
      </c>
    </row>
    <row r="10247" spans="1:14" ht="15.75" thickBot="1">
      <c r="A10247" s="33" t="str">
        <f ca="1">IF(C10247=Calculator!$H$27,"F",IF(Daily!D10247+Daily!H10247=0,IF(D10246+H10246&gt;0,"L",""),""))</f>
        <v/>
      </c>
      <c r="B10247" s="34">
        <v>10246</v>
      </c>
      <c r="C10247" s="19">
        <f t="shared" ca="1" si="641"/>
        <v>56176</v>
      </c>
      <c r="D10247" s="29">
        <f t="shared" ca="1" si="643"/>
        <v>0</v>
      </c>
      <c r="E10247" s="29">
        <f ca="1">IF(C10247&lt;Calculator!$D$26,0,IF(DAY($C10247)=1,IF(D10247-Calculator!$G$24&gt;0,Calculator!$G$24,D10247),0))</f>
        <v>0</v>
      </c>
      <c r="F10247" s="29">
        <f ca="1">IF(E10247&gt;0,D10247*Calculator!$G$22/12,0)</f>
        <v>0</v>
      </c>
      <c r="G10247" s="29">
        <f ca="1">IF(E10247&gt;0,(IFERROR(-PMT(Calculator!$G$22/12,Calculator!$G$23*12,Calculator!$G$20),0))-F10247,0)</f>
        <v>0</v>
      </c>
      <c r="H10247" s="29">
        <f t="shared" ca="1" si="644"/>
        <v>0</v>
      </c>
      <c r="I10247" s="29">
        <f t="shared" ca="1" si="642"/>
        <v>0</v>
      </c>
      <c r="J10247" s="30">
        <f>Calculator!$G$40</f>
        <v>6.5000000000000002E-2</v>
      </c>
      <c r="K10247" s="29">
        <f ca="1">IF(C10247&gt;=Calculator!$G$27,IF(DAY($C10247)=1,Calculator!$G$34/2,IF(DAY($C10247)=15,Calculator!$G$34/2,0)),0)</f>
        <v>0</v>
      </c>
      <c r="L10247" s="29">
        <f ca="1">IF(DAY($C10247)=28,IF(H10247=0,0,Calculator!$G$35),0)</f>
        <v>0</v>
      </c>
      <c r="M10247" s="29">
        <f ca="1">IF(I10247&gt;0,IF(DAY($C10247)=1,SUM(INDIRECT("I"&amp;(ROW(C10246)-DAY(C10246))):I10246),0),0)</f>
        <v>0</v>
      </c>
      <c r="N10247" s="29">
        <f ca="1">IF(C10247&lt;Calculator!$G$27,0,IF(C10247=Calculator!$G$27,Calculator!$G$39,IF(H10247-K10247&lt;=0,IF(D10247&gt;Calculator!$G$39,IF(H10247-K10247+E10247+L10247+M10247+Calculator!$G$39&gt;Calculator!$G$39,Calculator!$G$39-(H10247+E10247+L10247+M10247-K10247),Calculator!$G$39),D10247),0)))</f>
        <v>0</v>
      </c>
    </row>
    <row r="10248" spans="1:14" ht="15.75" thickBot="1">
      <c r="A10248" s="33" t="str">
        <f ca="1">IF(C10248=Calculator!$H$27,"F",IF(Daily!D10248+Daily!H10248=0,IF(D10247+H10247&gt;0,"L",""),""))</f>
        <v/>
      </c>
      <c r="B10248" s="34">
        <v>10247</v>
      </c>
      <c r="C10248" s="19">
        <f t="shared" ca="1" si="641"/>
        <v>56177</v>
      </c>
      <c r="D10248" s="29">
        <f t="shared" ca="1" si="643"/>
        <v>0</v>
      </c>
      <c r="E10248" s="29">
        <f ca="1">IF(C10248&lt;Calculator!$D$26,0,IF(DAY($C10248)=1,IF(D10248-Calculator!$G$24&gt;0,Calculator!$G$24,D10248),0))</f>
        <v>0</v>
      </c>
      <c r="F10248" s="29">
        <f ca="1">IF(E10248&gt;0,D10248*Calculator!$G$22/12,0)</f>
        <v>0</v>
      </c>
      <c r="G10248" s="29">
        <f ca="1">IF(E10248&gt;0,(IFERROR(-PMT(Calculator!$G$22/12,Calculator!$G$23*12,Calculator!$G$20),0))-F10248,0)</f>
        <v>0</v>
      </c>
      <c r="H10248" s="29">
        <f t="shared" ca="1" si="644"/>
        <v>0</v>
      </c>
      <c r="I10248" s="29">
        <f t="shared" ca="1" si="642"/>
        <v>0</v>
      </c>
      <c r="J10248" s="30">
        <f>Calculator!$G$40</f>
        <v>6.5000000000000002E-2</v>
      </c>
      <c r="K10248" s="29">
        <f ca="1">IF(C10248&gt;=Calculator!$G$27,IF(DAY($C10248)=1,Calculator!$G$34/2,IF(DAY($C10248)=15,Calculator!$G$34/2,0)),0)</f>
        <v>0</v>
      </c>
      <c r="L10248" s="29">
        <f ca="1">IF(DAY($C10248)=28,IF(H10248=0,0,Calculator!$G$35),0)</f>
        <v>0</v>
      </c>
      <c r="M10248" s="29">
        <f ca="1">IF(I10248&gt;0,IF(DAY($C10248)=1,SUM(INDIRECT("I"&amp;(ROW(C10247)-DAY(C10247))):I10247),0),0)</f>
        <v>0</v>
      </c>
      <c r="N10248" s="29">
        <f ca="1">IF(C10248&lt;Calculator!$G$27,0,IF(C10248=Calculator!$G$27,Calculator!$G$39,IF(H10248-K10248&lt;=0,IF(D10248&gt;Calculator!$G$39,IF(H10248-K10248+E10248+L10248+M10248+Calculator!$G$39&gt;Calculator!$G$39,Calculator!$G$39-(H10248+E10248+L10248+M10248-K10248),Calculator!$G$39),D10248),0)))</f>
        <v>0</v>
      </c>
    </row>
    <row r="10249" spans="1:14" ht="15.75" thickBot="1">
      <c r="A10249" s="33" t="str">
        <f ca="1">IF(C10249=Calculator!$H$27,"F",IF(Daily!D10249+Daily!H10249=0,IF(D10248+H10248&gt;0,"L",""),""))</f>
        <v/>
      </c>
      <c r="B10249" s="34">
        <v>10248</v>
      </c>
      <c r="C10249" s="19">
        <f t="shared" ca="1" si="641"/>
        <v>56178</v>
      </c>
      <c r="D10249" s="29">
        <f t="shared" ca="1" si="643"/>
        <v>0</v>
      </c>
      <c r="E10249" s="29">
        <f ca="1">IF(C10249&lt;Calculator!$D$26,0,IF(DAY($C10249)=1,IF(D10249-Calculator!$G$24&gt;0,Calculator!$G$24,D10249),0))</f>
        <v>0</v>
      </c>
      <c r="F10249" s="29">
        <f ca="1">IF(E10249&gt;0,D10249*Calculator!$G$22/12,0)</f>
        <v>0</v>
      </c>
      <c r="G10249" s="29">
        <f ca="1">IF(E10249&gt;0,(IFERROR(-PMT(Calculator!$G$22/12,Calculator!$G$23*12,Calculator!$G$20),0))-F10249,0)</f>
        <v>0</v>
      </c>
      <c r="H10249" s="29">
        <f t="shared" ca="1" si="644"/>
        <v>0</v>
      </c>
      <c r="I10249" s="29">
        <f t="shared" ca="1" si="642"/>
        <v>0</v>
      </c>
      <c r="J10249" s="30">
        <f>Calculator!$G$40</f>
        <v>6.5000000000000002E-2</v>
      </c>
      <c r="K10249" s="29">
        <f ca="1">IF(C10249&gt;=Calculator!$G$27,IF(DAY($C10249)=1,Calculator!$G$34/2,IF(DAY($C10249)=15,Calculator!$G$34/2,0)),0)</f>
        <v>0</v>
      </c>
      <c r="L10249" s="29">
        <f ca="1">IF(DAY($C10249)=28,IF(H10249=0,0,Calculator!$G$35),0)</f>
        <v>0</v>
      </c>
      <c r="M10249" s="29">
        <f ca="1">IF(I10249&gt;0,IF(DAY($C10249)=1,SUM(INDIRECT("I"&amp;(ROW(C10248)-DAY(C10248))):I10248),0),0)</f>
        <v>0</v>
      </c>
      <c r="N10249" s="29">
        <f ca="1">IF(C10249&lt;Calculator!$G$27,0,IF(C10249=Calculator!$G$27,Calculator!$G$39,IF(H10249-K10249&lt;=0,IF(D10249&gt;Calculator!$G$39,IF(H10249-K10249+E10249+L10249+M10249+Calculator!$G$39&gt;Calculator!$G$39,Calculator!$G$39-(H10249+E10249+L10249+M10249-K10249),Calculator!$G$39),D10249),0)))</f>
        <v>0</v>
      </c>
    </row>
    <row r="10250" spans="1:14" ht="15.75" thickBot="1">
      <c r="A10250" s="33" t="str">
        <f ca="1">IF(C10250=Calculator!$H$27,"F",IF(Daily!D10250+Daily!H10250=0,IF(D10249+H10249&gt;0,"L",""),""))</f>
        <v/>
      </c>
      <c r="B10250" s="34">
        <v>10249</v>
      </c>
      <c r="C10250" s="19">
        <f t="shared" ca="1" si="641"/>
        <v>56179</v>
      </c>
      <c r="D10250" s="29">
        <f t="shared" ca="1" si="643"/>
        <v>0</v>
      </c>
      <c r="E10250" s="29">
        <f ca="1">IF(C10250&lt;Calculator!$D$26,0,IF(DAY($C10250)=1,IF(D10250-Calculator!$G$24&gt;0,Calculator!$G$24,D10250),0))</f>
        <v>0</v>
      </c>
      <c r="F10250" s="29">
        <f ca="1">IF(E10250&gt;0,D10250*Calculator!$G$22/12,0)</f>
        <v>0</v>
      </c>
      <c r="G10250" s="29">
        <f ca="1">IF(E10250&gt;0,(IFERROR(-PMT(Calculator!$G$22/12,Calculator!$G$23*12,Calculator!$G$20),0))-F10250,0)</f>
        <v>0</v>
      </c>
      <c r="H10250" s="29">
        <f t="shared" ca="1" si="644"/>
        <v>0</v>
      </c>
      <c r="I10250" s="29">
        <f t="shared" ca="1" si="642"/>
        <v>0</v>
      </c>
      <c r="J10250" s="30">
        <f>Calculator!$G$40</f>
        <v>6.5000000000000002E-2</v>
      </c>
      <c r="K10250" s="29">
        <f ca="1">IF(C10250&gt;=Calculator!$G$27,IF(DAY($C10250)=1,Calculator!$G$34/2,IF(DAY($C10250)=15,Calculator!$G$34/2,0)),0)</f>
        <v>0</v>
      </c>
      <c r="L10250" s="29">
        <f ca="1">IF(DAY($C10250)=28,IF(H10250=0,0,Calculator!$G$35),0)</f>
        <v>0</v>
      </c>
      <c r="M10250" s="29">
        <f ca="1">IF(I10250&gt;0,IF(DAY($C10250)=1,SUM(INDIRECT("I"&amp;(ROW(C10249)-DAY(C10249))):I10249),0),0)</f>
        <v>0</v>
      </c>
      <c r="N10250" s="29">
        <f ca="1">IF(C10250&lt;Calculator!$G$27,0,IF(C10250=Calculator!$G$27,Calculator!$G$39,IF(H10250-K10250&lt;=0,IF(D10250&gt;Calculator!$G$39,IF(H10250-K10250+E10250+L10250+M10250+Calculator!$G$39&gt;Calculator!$G$39,Calculator!$G$39-(H10250+E10250+L10250+M10250-K10250),Calculator!$G$39),D10250),0)))</f>
        <v>0</v>
      </c>
    </row>
    <row r="10251" spans="1:14" ht="15.75" thickBot="1">
      <c r="A10251" s="33" t="str">
        <f ca="1">IF(C10251=Calculator!$H$27,"F",IF(Daily!D10251+Daily!H10251=0,IF(D10250+H10250&gt;0,"L",""),""))</f>
        <v/>
      </c>
      <c r="B10251" s="34">
        <v>10250</v>
      </c>
      <c r="C10251" s="19">
        <f t="shared" ca="1" si="641"/>
        <v>56180</v>
      </c>
      <c r="D10251" s="29">
        <f t="shared" ca="1" si="643"/>
        <v>0</v>
      </c>
      <c r="E10251" s="29">
        <f ca="1">IF(C10251&lt;Calculator!$D$26,0,IF(DAY($C10251)=1,IF(D10251-Calculator!$G$24&gt;0,Calculator!$G$24,D10251),0))</f>
        <v>0</v>
      </c>
      <c r="F10251" s="29">
        <f ca="1">IF(E10251&gt;0,D10251*Calculator!$G$22/12,0)</f>
        <v>0</v>
      </c>
      <c r="G10251" s="29">
        <f ca="1">IF(E10251&gt;0,(IFERROR(-PMT(Calculator!$G$22/12,Calculator!$G$23*12,Calculator!$G$20),0))-F10251,0)</f>
        <v>0</v>
      </c>
      <c r="H10251" s="29">
        <f t="shared" ca="1" si="644"/>
        <v>0</v>
      </c>
      <c r="I10251" s="29">
        <f t="shared" ca="1" si="642"/>
        <v>0</v>
      </c>
      <c r="J10251" s="30">
        <f>Calculator!$G$40</f>
        <v>6.5000000000000002E-2</v>
      </c>
      <c r="K10251" s="29">
        <f ca="1">IF(C10251&gt;=Calculator!$G$27,IF(DAY($C10251)=1,Calculator!$G$34/2,IF(DAY($C10251)=15,Calculator!$G$34/2,0)),0)</f>
        <v>0</v>
      </c>
      <c r="L10251" s="29">
        <f ca="1">IF(DAY($C10251)=28,IF(H10251=0,0,Calculator!$G$35),0)</f>
        <v>0</v>
      </c>
      <c r="M10251" s="29">
        <f ca="1">IF(I10251&gt;0,IF(DAY($C10251)=1,SUM(INDIRECT("I"&amp;(ROW(C10250)-DAY(C10250))):I10250),0),0)</f>
        <v>0</v>
      </c>
      <c r="N10251" s="29">
        <f ca="1">IF(C10251&lt;Calculator!$G$27,0,IF(C10251=Calculator!$G$27,Calculator!$G$39,IF(H10251-K10251&lt;=0,IF(D10251&gt;Calculator!$G$39,IF(H10251-K10251+E10251+L10251+M10251+Calculator!$G$39&gt;Calculator!$G$39,Calculator!$G$39-(H10251+E10251+L10251+M10251-K10251),Calculator!$G$39),D10251),0)))</f>
        <v>0</v>
      </c>
    </row>
    <row r="10252" spans="1:14" ht="15.75" thickBot="1">
      <c r="A10252" s="33" t="str">
        <f ca="1">IF(C10252=Calculator!$H$27,"F",IF(Daily!D10252+Daily!H10252=0,IF(D10251+H10251&gt;0,"L",""),""))</f>
        <v/>
      </c>
      <c r="B10252" s="34">
        <v>10251</v>
      </c>
      <c r="C10252" s="19">
        <f t="shared" ca="1" si="641"/>
        <v>56181</v>
      </c>
      <c r="D10252" s="29">
        <f t="shared" ca="1" si="643"/>
        <v>0</v>
      </c>
      <c r="E10252" s="29">
        <f ca="1">IF(C10252&lt;Calculator!$D$26,0,IF(DAY($C10252)=1,IF(D10252-Calculator!$G$24&gt;0,Calculator!$G$24,D10252),0))</f>
        <v>0</v>
      </c>
      <c r="F10252" s="29">
        <f ca="1">IF(E10252&gt;0,D10252*Calculator!$G$22/12,0)</f>
        <v>0</v>
      </c>
      <c r="G10252" s="29">
        <f ca="1">IF(E10252&gt;0,(IFERROR(-PMT(Calculator!$G$22/12,Calculator!$G$23*12,Calculator!$G$20),0))-F10252,0)</f>
        <v>0</v>
      </c>
      <c r="H10252" s="29">
        <f t="shared" ca="1" si="644"/>
        <v>0</v>
      </c>
      <c r="I10252" s="29">
        <f t="shared" ca="1" si="642"/>
        <v>0</v>
      </c>
      <c r="J10252" s="30">
        <f>Calculator!$G$40</f>
        <v>6.5000000000000002E-2</v>
      </c>
      <c r="K10252" s="29">
        <f ca="1">IF(C10252&gt;=Calculator!$G$27,IF(DAY($C10252)=1,Calculator!$G$34/2,IF(DAY($C10252)=15,Calculator!$G$34/2,0)),0)</f>
        <v>0</v>
      </c>
      <c r="L10252" s="29">
        <f ca="1">IF(DAY($C10252)=28,IF(H10252=0,0,Calculator!$G$35),0)</f>
        <v>0</v>
      </c>
      <c r="M10252" s="29">
        <f ca="1">IF(I10252&gt;0,IF(DAY($C10252)=1,SUM(INDIRECT("I"&amp;(ROW(C10251)-DAY(C10251))):I10251),0),0)</f>
        <v>0</v>
      </c>
      <c r="N10252" s="29">
        <f ca="1">IF(C10252&lt;Calculator!$G$27,0,IF(C10252=Calculator!$G$27,Calculator!$G$39,IF(H10252-K10252&lt;=0,IF(D10252&gt;Calculator!$G$39,IF(H10252-K10252+E10252+L10252+M10252+Calculator!$G$39&gt;Calculator!$G$39,Calculator!$G$39-(H10252+E10252+L10252+M10252-K10252),Calculator!$G$39),D10252),0)))</f>
        <v>0</v>
      </c>
    </row>
    <row r="10253" spans="1:14" ht="15.75" thickBot="1">
      <c r="A10253" s="33" t="str">
        <f ca="1">IF(C10253=Calculator!$H$27,"F",IF(Daily!D10253+Daily!H10253=0,IF(D10252+H10252&gt;0,"L",""),""))</f>
        <v/>
      </c>
      <c r="B10253" s="34">
        <v>10252</v>
      </c>
      <c r="C10253" s="19">
        <f t="shared" ca="1" si="641"/>
        <v>56182</v>
      </c>
      <c r="D10253" s="29">
        <f t="shared" ca="1" si="643"/>
        <v>0</v>
      </c>
      <c r="E10253" s="29">
        <f ca="1">IF(C10253&lt;Calculator!$D$26,0,IF(DAY($C10253)=1,IF(D10253-Calculator!$G$24&gt;0,Calculator!$G$24,D10253),0))</f>
        <v>0</v>
      </c>
      <c r="F10253" s="29">
        <f ca="1">IF(E10253&gt;0,D10253*Calculator!$G$22/12,0)</f>
        <v>0</v>
      </c>
      <c r="G10253" s="29">
        <f ca="1">IF(E10253&gt;0,(IFERROR(-PMT(Calculator!$G$22/12,Calculator!$G$23*12,Calculator!$G$20),0))-F10253,0)</f>
        <v>0</v>
      </c>
      <c r="H10253" s="29">
        <f t="shared" ca="1" si="644"/>
        <v>0</v>
      </c>
      <c r="I10253" s="29">
        <f t="shared" ca="1" si="642"/>
        <v>0</v>
      </c>
      <c r="J10253" s="30">
        <f>Calculator!$G$40</f>
        <v>6.5000000000000002E-2</v>
      </c>
      <c r="K10253" s="29">
        <f ca="1">IF(C10253&gt;=Calculator!$G$27,IF(DAY($C10253)=1,Calculator!$G$34/2,IF(DAY($C10253)=15,Calculator!$G$34/2,0)),0)</f>
        <v>0</v>
      </c>
      <c r="L10253" s="29">
        <f ca="1">IF(DAY($C10253)=28,IF(H10253=0,0,Calculator!$G$35),0)</f>
        <v>0</v>
      </c>
      <c r="M10253" s="29">
        <f ca="1">IF(I10253&gt;0,IF(DAY($C10253)=1,SUM(INDIRECT("I"&amp;(ROW(C10252)-DAY(C10252))):I10252),0),0)</f>
        <v>0</v>
      </c>
      <c r="N10253" s="29">
        <f ca="1">IF(C10253&lt;Calculator!$G$27,0,IF(C10253=Calculator!$G$27,Calculator!$G$39,IF(H10253-K10253&lt;=0,IF(D10253&gt;Calculator!$G$39,IF(H10253-K10253+E10253+L10253+M10253+Calculator!$G$39&gt;Calculator!$G$39,Calculator!$G$39-(H10253+E10253+L10253+M10253-K10253),Calculator!$G$39),D10253),0)))</f>
        <v>0</v>
      </c>
    </row>
    <row r="10254" spans="1:14" ht="15.75" thickBot="1">
      <c r="A10254" s="33" t="str">
        <f ca="1">IF(C10254=Calculator!$H$27,"F",IF(Daily!D10254+Daily!H10254=0,IF(D10253+H10253&gt;0,"L",""),""))</f>
        <v/>
      </c>
      <c r="B10254" s="34">
        <v>10253</v>
      </c>
      <c r="C10254" s="19">
        <f t="shared" ca="1" si="641"/>
        <v>56183</v>
      </c>
      <c r="D10254" s="29">
        <f t="shared" ca="1" si="643"/>
        <v>0</v>
      </c>
      <c r="E10254" s="29">
        <f ca="1">IF(C10254&lt;Calculator!$D$26,0,IF(DAY($C10254)=1,IF(D10254-Calculator!$G$24&gt;0,Calculator!$G$24,D10254),0))</f>
        <v>0</v>
      </c>
      <c r="F10254" s="29">
        <f ca="1">IF(E10254&gt;0,D10254*Calculator!$G$22/12,0)</f>
        <v>0</v>
      </c>
      <c r="G10254" s="29">
        <f ca="1">IF(E10254&gt;0,(IFERROR(-PMT(Calculator!$G$22/12,Calculator!$G$23*12,Calculator!$G$20),0))-F10254,0)</f>
        <v>0</v>
      </c>
      <c r="H10254" s="29">
        <f t="shared" ca="1" si="644"/>
        <v>0</v>
      </c>
      <c r="I10254" s="29">
        <f t="shared" ca="1" si="642"/>
        <v>0</v>
      </c>
      <c r="J10254" s="30">
        <f>Calculator!$G$40</f>
        <v>6.5000000000000002E-2</v>
      </c>
      <c r="K10254" s="29">
        <f ca="1">IF(C10254&gt;=Calculator!$G$27,IF(DAY($C10254)=1,Calculator!$G$34/2,IF(DAY($C10254)=15,Calculator!$G$34/2,0)),0)</f>
        <v>0</v>
      </c>
      <c r="L10254" s="29">
        <f ca="1">IF(DAY($C10254)=28,IF(H10254=0,0,Calculator!$G$35),0)</f>
        <v>0</v>
      </c>
      <c r="M10254" s="29">
        <f ca="1">IF(I10254&gt;0,IF(DAY($C10254)=1,SUM(INDIRECT("I"&amp;(ROW(C10253)-DAY(C10253))):I10253),0),0)</f>
        <v>0</v>
      </c>
      <c r="N10254" s="29">
        <f ca="1">IF(C10254&lt;Calculator!$G$27,0,IF(C10254=Calculator!$G$27,Calculator!$G$39,IF(H10254-K10254&lt;=0,IF(D10254&gt;Calculator!$G$39,IF(H10254-K10254+E10254+L10254+M10254+Calculator!$G$39&gt;Calculator!$G$39,Calculator!$G$39-(H10254+E10254+L10254+M10254-K10254),Calculator!$G$39),D10254),0)))</f>
        <v>0</v>
      </c>
    </row>
    <row r="10255" spans="1:14" ht="15.75" thickBot="1">
      <c r="A10255" s="33" t="str">
        <f ca="1">IF(C10255=Calculator!$H$27,"F",IF(Daily!D10255+Daily!H10255=0,IF(D10254+H10254&gt;0,"L",""),""))</f>
        <v/>
      </c>
      <c r="B10255" s="34">
        <v>10254</v>
      </c>
      <c r="C10255" s="19">
        <f t="shared" ca="1" si="641"/>
        <v>56184</v>
      </c>
      <c r="D10255" s="29">
        <f t="shared" ca="1" si="643"/>
        <v>0</v>
      </c>
      <c r="E10255" s="29">
        <f ca="1">IF(C10255&lt;Calculator!$D$26,0,IF(DAY($C10255)=1,IF(D10255-Calculator!$G$24&gt;0,Calculator!$G$24,D10255),0))</f>
        <v>0</v>
      </c>
      <c r="F10255" s="29">
        <f ca="1">IF(E10255&gt;0,D10255*Calculator!$G$22/12,0)</f>
        <v>0</v>
      </c>
      <c r="G10255" s="29">
        <f ca="1">IF(E10255&gt;0,(IFERROR(-PMT(Calculator!$G$22/12,Calculator!$G$23*12,Calculator!$G$20),0))-F10255,0)</f>
        <v>0</v>
      </c>
      <c r="H10255" s="29">
        <f t="shared" ca="1" si="644"/>
        <v>0</v>
      </c>
      <c r="I10255" s="29">
        <f t="shared" ca="1" si="642"/>
        <v>0</v>
      </c>
      <c r="J10255" s="30">
        <f>Calculator!$G$40</f>
        <v>6.5000000000000002E-2</v>
      </c>
      <c r="K10255" s="29">
        <f ca="1">IF(C10255&gt;=Calculator!$G$27,IF(DAY($C10255)=1,Calculator!$G$34/2,IF(DAY($C10255)=15,Calculator!$G$34/2,0)),0)</f>
        <v>0</v>
      </c>
      <c r="L10255" s="29">
        <f ca="1">IF(DAY($C10255)=28,IF(H10255=0,0,Calculator!$G$35),0)</f>
        <v>0</v>
      </c>
      <c r="M10255" s="29">
        <f ca="1">IF(I10255&gt;0,IF(DAY($C10255)=1,SUM(INDIRECT("I"&amp;(ROW(C10254)-DAY(C10254))):I10254),0),0)</f>
        <v>0</v>
      </c>
      <c r="N10255" s="29">
        <f ca="1">IF(C10255&lt;Calculator!$G$27,0,IF(C10255=Calculator!$G$27,Calculator!$G$39,IF(H10255-K10255&lt;=0,IF(D10255&gt;Calculator!$G$39,IF(H10255-K10255+E10255+L10255+M10255+Calculator!$G$39&gt;Calculator!$G$39,Calculator!$G$39-(H10255+E10255+L10255+M10255-K10255),Calculator!$G$39),D10255),0)))</f>
        <v>0</v>
      </c>
    </row>
    <row r="10256" spans="1:14" ht="15.75" thickBot="1">
      <c r="A10256" s="33" t="str">
        <f ca="1">IF(C10256=Calculator!$H$27,"F",IF(Daily!D10256+Daily!H10256=0,IF(D10255+H10255&gt;0,"L",""),""))</f>
        <v/>
      </c>
      <c r="B10256" s="34">
        <v>10255</v>
      </c>
      <c r="C10256" s="19">
        <f t="shared" ca="1" si="641"/>
        <v>56185</v>
      </c>
      <c r="D10256" s="29">
        <f t="shared" ca="1" si="643"/>
        <v>0</v>
      </c>
      <c r="E10256" s="29">
        <f ca="1">IF(C10256&lt;Calculator!$D$26,0,IF(DAY($C10256)=1,IF(D10256-Calculator!$G$24&gt;0,Calculator!$G$24,D10256),0))</f>
        <v>0</v>
      </c>
      <c r="F10256" s="29">
        <f ca="1">IF(E10256&gt;0,D10256*Calculator!$G$22/12,0)</f>
        <v>0</v>
      </c>
      <c r="G10256" s="29">
        <f ca="1">IF(E10256&gt;0,(IFERROR(-PMT(Calculator!$G$22/12,Calculator!$G$23*12,Calculator!$G$20),0))-F10256,0)</f>
        <v>0</v>
      </c>
      <c r="H10256" s="29">
        <f t="shared" ca="1" si="644"/>
        <v>0</v>
      </c>
      <c r="I10256" s="29">
        <f t="shared" ca="1" si="642"/>
        <v>0</v>
      </c>
      <c r="J10256" s="30">
        <f>Calculator!$G$40</f>
        <v>6.5000000000000002E-2</v>
      </c>
      <c r="K10256" s="29">
        <f ca="1">IF(C10256&gt;=Calculator!$G$27,IF(DAY($C10256)=1,Calculator!$G$34/2,IF(DAY($C10256)=15,Calculator!$G$34/2,0)),0)</f>
        <v>0</v>
      </c>
      <c r="L10256" s="29">
        <f ca="1">IF(DAY($C10256)=28,IF(H10256=0,0,Calculator!$G$35),0)</f>
        <v>0</v>
      </c>
      <c r="M10256" s="29">
        <f ca="1">IF(I10256&gt;0,IF(DAY($C10256)=1,SUM(INDIRECT("I"&amp;(ROW(C10255)-DAY(C10255))):I10255),0),0)</f>
        <v>0</v>
      </c>
      <c r="N10256" s="29">
        <f ca="1">IF(C10256&lt;Calculator!$G$27,0,IF(C10256=Calculator!$G$27,Calculator!$G$39,IF(H10256-K10256&lt;=0,IF(D10256&gt;Calculator!$G$39,IF(H10256-K10256+E10256+L10256+M10256+Calculator!$G$39&gt;Calculator!$G$39,Calculator!$G$39-(H10256+E10256+L10256+M10256-K10256),Calculator!$G$39),D10256),0)))</f>
        <v>0</v>
      </c>
    </row>
    <row r="10257" spans="1:14" ht="15.75" thickBot="1">
      <c r="A10257" s="33" t="str">
        <f ca="1">IF(C10257=Calculator!$H$27,"F",IF(Daily!D10257+Daily!H10257=0,IF(D10256+H10256&gt;0,"L",""),""))</f>
        <v/>
      </c>
      <c r="B10257" s="34">
        <v>10256</v>
      </c>
      <c r="C10257" s="19">
        <f t="shared" ca="1" si="641"/>
        <v>56186</v>
      </c>
      <c r="D10257" s="29">
        <f t="shared" ca="1" si="643"/>
        <v>0</v>
      </c>
      <c r="E10257" s="29">
        <f ca="1">IF(C10257&lt;Calculator!$D$26,0,IF(DAY($C10257)=1,IF(D10257-Calculator!$G$24&gt;0,Calculator!$G$24,D10257),0))</f>
        <v>0</v>
      </c>
      <c r="F10257" s="29">
        <f ca="1">IF(E10257&gt;0,D10257*Calculator!$G$22/12,0)</f>
        <v>0</v>
      </c>
      <c r="G10257" s="29">
        <f ca="1">IF(E10257&gt;0,(IFERROR(-PMT(Calculator!$G$22/12,Calculator!$G$23*12,Calculator!$G$20),0))-F10257,0)</f>
        <v>0</v>
      </c>
      <c r="H10257" s="29">
        <f t="shared" ca="1" si="644"/>
        <v>0</v>
      </c>
      <c r="I10257" s="29">
        <f t="shared" ca="1" si="642"/>
        <v>0</v>
      </c>
      <c r="J10257" s="30">
        <f>Calculator!$G$40</f>
        <v>6.5000000000000002E-2</v>
      </c>
      <c r="K10257" s="29">
        <f ca="1">IF(C10257&gt;=Calculator!$G$27,IF(DAY($C10257)=1,Calculator!$G$34/2,IF(DAY($C10257)=15,Calculator!$G$34/2,0)),0)</f>
        <v>0</v>
      </c>
      <c r="L10257" s="29">
        <f ca="1">IF(DAY($C10257)=28,IF(H10257=0,0,Calculator!$G$35),0)</f>
        <v>0</v>
      </c>
      <c r="M10257" s="29">
        <f ca="1">IF(I10257&gt;0,IF(DAY($C10257)=1,SUM(INDIRECT("I"&amp;(ROW(C10256)-DAY(C10256))):I10256),0),0)</f>
        <v>0</v>
      </c>
      <c r="N10257" s="29">
        <f ca="1">IF(C10257&lt;Calculator!$G$27,0,IF(C10257=Calculator!$G$27,Calculator!$G$39,IF(H10257-K10257&lt;=0,IF(D10257&gt;Calculator!$G$39,IF(H10257-K10257+E10257+L10257+M10257+Calculator!$G$39&gt;Calculator!$G$39,Calculator!$G$39-(H10257+E10257+L10257+M10257-K10257),Calculator!$G$39),D10257),0)))</f>
        <v>0</v>
      </c>
    </row>
    <row r="10258" spans="1:14" ht="15.75" thickBot="1">
      <c r="A10258" s="33" t="str">
        <f ca="1">IF(C10258=Calculator!$H$27,"F",IF(Daily!D10258+Daily!H10258=0,IF(D10257+H10257&gt;0,"L",""),""))</f>
        <v/>
      </c>
      <c r="B10258" s="34">
        <v>10257</v>
      </c>
      <c r="C10258" s="19">
        <f t="shared" ca="1" si="641"/>
        <v>56187</v>
      </c>
      <c r="D10258" s="29">
        <f t="shared" ca="1" si="643"/>
        <v>0</v>
      </c>
      <c r="E10258" s="29">
        <f ca="1">IF(C10258&lt;Calculator!$D$26,0,IF(DAY($C10258)=1,IF(D10258-Calculator!$G$24&gt;0,Calculator!$G$24,D10258),0))</f>
        <v>0</v>
      </c>
      <c r="F10258" s="29">
        <f ca="1">IF(E10258&gt;0,D10258*Calculator!$G$22/12,0)</f>
        <v>0</v>
      </c>
      <c r="G10258" s="29">
        <f ca="1">IF(E10258&gt;0,(IFERROR(-PMT(Calculator!$G$22/12,Calculator!$G$23*12,Calculator!$G$20),0))-F10258,0)</f>
        <v>0</v>
      </c>
      <c r="H10258" s="29">
        <f t="shared" ca="1" si="644"/>
        <v>0</v>
      </c>
      <c r="I10258" s="29">
        <f t="shared" ca="1" si="642"/>
        <v>0</v>
      </c>
      <c r="J10258" s="30">
        <f>Calculator!$G$40</f>
        <v>6.5000000000000002E-2</v>
      </c>
      <c r="K10258" s="29">
        <f ca="1">IF(C10258&gt;=Calculator!$G$27,IF(DAY($C10258)=1,Calculator!$G$34/2,IF(DAY($C10258)=15,Calculator!$G$34/2,0)),0)</f>
        <v>0</v>
      </c>
      <c r="L10258" s="29">
        <f ca="1">IF(DAY($C10258)=28,IF(H10258=0,0,Calculator!$G$35),0)</f>
        <v>0</v>
      </c>
      <c r="M10258" s="29">
        <f ca="1">IF(I10258&gt;0,IF(DAY($C10258)=1,SUM(INDIRECT("I"&amp;(ROW(C10257)-DAY(C10257))):I10257),0),0)</f>
        <v>0</v>
      </c>
      <c r="N10258" s="29">
        <f ca="1">IF(C10258&lt;Calculator!$G$27,0,IF(C10258=Calculator!$G$27,Calculator!$G$39,IF(H10258-K10258&lt;=0,IF(D10258&gt;Calculator!$G$39,IF(H10258-K10258+E10258+L10258+M10258+Calculator!$G$39&gt;Calculator!$G$39,Calculator!$G$39-(H10258+E10258+L10258+M10258-K10258),Calculator!$G$39),D10258),0)))</f>
        <v>0</v>
      </c>
    </row>
    <row r="10259" spans="1:14" ht="15.75" thickBot="1">
      <c r="A10259" s="33" t="str">
        <f ca="1">IF(C10259=Calculator!$H$27,"F",IF(Daily!D10259+Daily!H10259=0,IF(D10258+H10258&gt;0,"L",""),""))</f>
        <v/>
      </c>
      <c r="B10259" s="34">
        <v>10258</v>
      </c>
      <c r="C10259" s="19">
        <f t="shared" ca="1" si="641"/>
        <v>56188</v>
      </c>
      <c r="D10259" s="29">
        <f t="shared" ca="1" si="643"/>
        <v>0</v>
      </c>
      <c r="E10259" s="29">
        <f ca="1">IF(C10259&lt;Calculator!$D$26,0,IF(DAY($C10259)=1,IF(D10259-Calculator!$G$24&gt;0,Calculator!$G$24,D10259),0))</f>
        <v>0</v>
      </c>
      <c r="F10259" s="29">
        <f ca="1">IF(E10259&gt;0,D10259*Calculator!$G$22/12,0)</f>
        <v>0</v>
      </c>
      <c r="G10259" s="29">
        <f ca="1">IF(E10259&gt;0,(IFERROR(-PMT(Calculator!$G$22/12,Calculator!$G$23*12,Calculator!$G$20),0))-F10259,0)</f>
        <v>0</v>
      </c>
      <c r="H10259" s="29">
        <f t="shared" ca="1" si="644"/>
        <v>0</v>
      </c>
      <c r="I10259" s="29">
        <f t="shared" ca="1" si="642"/>
        <v>0</v>
      </c>
      <c r="J10259" s="30">
        <f>Calculator!$G$40</f>
        <v>6.5000000000000002E-2</v>
      </c>
      <c r="K10259" s="29">
        <f ca="1">IF(C10259&gt;=Calculator!$G$27,IF(DAY($C10259)=1,Calculator!$G$34/2,IF(DAY($C10259)=15,Calculator!$G$34/2,0)),0)</f>
        <v>0</v>
      </c>
      <c r="L10259" s="29">
        <f ca="1">IF(DAY($C10259)=28,IF(H10259=0,0,Calculator!$G$35),0)</f>
        <v>0</v>
      </c>
      <c r="M10259" s="29">
        <f ca="1">IF(I10259&gt;0,IF(DAY($C10259)=1,SUM(INDIRECT("I"&amp;(ROW(C10258)-DAY(C10258))):I10258),0),0)</f>
        <v>0</v>
      </c>
      <c r="N10259" s="29">
        <f ca="1">IF(C10259&lt;Calculator!$G$27,0,IF(C10259=Calculator!$G$27,Calculator!$G$39,IF(H10259-K10259&lt;=0,IF(D10259&gt;Calculator!$G$39,IF(H10259-K10259+E10259+L10259+M10259+Calculator!$G$39&gt;Calculator!$G$39,Calculator!$G$39-(H10259+E10259+L10259+M10259-K10259),Calculator!$G$39),D10259),0)))</f>
        <v>0</v>
      </c>
    </row>
    <row r="10260" spans="1:14" ht="15.75" thickBot="1">
      <c r="A10260" s="33" t="str">
        <f ca="1">IF(C10260=Calculator!$H$27,"F",IF(Daily!D10260+Daily!H10260=0,IF(D10259+H10259&gt;0,"L",""),""))</f>
        <v/>
      </c>
      <c r="B10260" s="34">
        <v>10259</v>
      </c>
      <c r="C10260" s="19">
        <f t="shared" ca="1" si="641"/>
        <v>56189</v>
      </c>
      <c r="D10260" s="29">
        <f t="shared" ca="1" si="643"/>
        <v>0</v>
      </c>
      <c r="E10260" s="29">
        <f ca="1">IF(C10260&lt;Calculator!$D$26,0,IF(DAY($C10260)=1,IF(D10260-Calculator!$G$24&gt;0,Calculator!$G$24,D10260),0))</f>
        <v>0</v>
      </c>
      <c r="F10260" s="29">
        <f ca="1">IF(E10260&gt;0,D10260*Calculator!$G$22/12,0)</f>
        <v>0</v>
      </c>
      <c r="G10260" s="29">
        <f ca="1">IF(E10260&gt;0,(IFERROR(-PMT(Calculator!$G$22/12,Calculator!$G$23*12,Calculator!$G$20),0))-F10260,0)</f>
        <v>0</v>
      </c>
      <c r="H10260" s="29">
        <f t="shared" ca="1" si="644"/>
        <v>0</v>
      </c>
      <c r="I10260" s="29">
        <f t="shared" ca="1" si="642"/>
        <v>0</v>
      </c>
      <c r="J10260" s="30">
        <f>Calculator!$G$40</f>
        <v>6.5000000000000002E-2</v>
      </c>
      <c r="K10260" s="29">
        <f ca="1">IF(C10260&gt;=Calculator!$G$27,IF(DAY($C10260)=1,Calculator!$G$34/2,IF(DAY($C10260)=15,Calculator!$G$34/2,0)),0)</f>
        <v>4500</v>
      </c>
      <c r="L10260" s="29">
        <f ca="1">IF(DAY($C10260)=28,IF(H10260=0,0,Calculator!$G$35),0)</f>
        <v>0</v>
      </c>
      <c r="M10260" s="29">
        <f ca="1">IF(I10260&gt;0,IF(DAY($C10260)=1,SUM(INDIRECT("I"&amp;(ROW(C10259)-DAY(C10259))):I10259),0),0)</f>
        <v>0</v>
      </c>
      <c r="N10260" s="29">
        <f ca="1">IF(C10260&lt;Calculator!$G$27,0,IF(C10260=Calculator!$G$27,Calculator!$G$39,IF(H10260-K10260&lt;=0,IF(D10260&gt;Calculator!$G$39,IF(H10260-K10260+E10260+L10260+M10260+Calculator!$G$39&gt;Calculator!$G$39,Calculator!$G$39-(H10260+E10260+L10260+M10260-K10260),Calculator!$G$39),D10260),0)))</f>
        <v>0</v>
      </c>
    </row>
    <row r="10261" spans="1:14" ht="15.75" thickBot="1">
      <c r="A10261" s="33" t="str">
        <f ca="1">IF(C10261=Calculator!$H$27,"F",IF(Daily!D10261+Daily!H10261=0,IF(D10260+H10260&gt;0,"L",""),""))</f>
        <v/>
      </c>
      <c r="B10261" s="34">
        <v>10260</v>
      </c>
      <c r="C10261" s="19">
        <f t="shared" ca="1" si="641"/>
        <v>56190</v>
      </c>
      <c r="D10261" s="29">
        <f t="shared" ca="1" si="643"/>
        <v>0</v>
      </c>
      <c r="E10261" s="29">
        <f ca="1">IF(C10261&lt;Calculator!$D$26,0,IF(DAY($C10261)=1,IF(D10261-Calculator!$G$24&gt;0,Calculator!$G$24,D10261),0))</f>
        <v>0</v>
      </c>
      <c r="F10261" s="29">
        <f ca="1">IF(E10261&gt;0,D10261*Calculator!$G$22/12,0)</f>
        <v>0</v>
      </c>
      <c r="G10261" s="29">
        <f ca="1">IF(E10261&gt;0,(IFERROR(-PMT(Calculator!$G$22/12,Calculator!$G$23*12,Calculator!$G$20),0))-F10261,0)</f>
        <v>0</v>
      </c>
      <c r="H10261" s="29">
        <f t="shared" ca="1" si="644"/>
        <v>0</v>
      </c>
      <c r="I10261" s="29">
        <f t="shared" ca="1" si="642"/>
        <v>0</v>
      </c>
      <c r="J10261" s="30">
        <f>Calculator!$G$40</f>
        <v>6.5000000000000002E-2</v>
      </c>
      <c r="K10261" s="29">
        <f ca="1">IF(C10261&gt;=Calculator!$G$27,IF(DAY($C10261)=1,Calculator!$G$34/2,IF(DAY($C10261)=15,Calculator!$G$34/2,0)),0)</f>
        <v>0</v>
      </c>
      <c r="L10261" s="29">
        <f ca="1">IF(DAY($C10261)=28,IF(H10261=0,0,Calculator!$G$35),0)</f>
        <v>0</v>
      </c>
      <c r="M10261" s="29">
        <f ca="1">IF(I10261&gt;0,IF(DAY($C10261)=1,SUM(INDIRECT("I"&amp;(ROW(C10260)-DAY(C10260))):I10260),0),0)</f>
        <v>0</v>
      </c>
      <c r="N10261" s="29">
        <f ca="1">IF(C10261&lt;Calculator!$G$27,0,IF(C10261=Calculator!$G$27,Calculator!$G$39,IF(H10261-K10261&lt;=0,IF(D10261&gt;Calculator!$G$39,IF(H10261-K10261+E10261+L10261+M10261+Calculator!$G$39&gt;Calculator!$G$39,Calculator!$G$39-(H10261+E10261+L10261+M10261-K10261),Calculator!$G$39),D10261),0)))</f>
        <v>0</v>
      </c>
    </row>
    <row r="10262" spans="1:14" ht="15.75" thickBot="1">
      <c r="A10262" s="33" t="str">
        <f ca="1">IF(C10262=Calculator!$H$27,"F",IF(Daily!D10262+Daily!H10262=0,IF(D10261+H10261&gt;0,"L",""),""))</f>
        <v/>
      </c>
      <c r="B10262" s="34">
        <v>10261</v>
      </c>
      <c r="C10262" s="19">
        <f t="shared" ca="1" si="641"/>
        <v>56191</v>
      </c>
      <c r="D10262" s="29">
        <f t="shared" ca="1" si="643"/>
        <v>0</v>
      </c>
      <c r="E10262" s="29">
        <f ca="1">IF(C10262&lt;Calculator!$D$26,0,IF(DAY($C10262)=1,IF(D10262-Calculator!$G$24&gt;0,Calculator!$G$24,D10262),0))</f>
        <v>0</v>
      </c>
      <c r="F10262" s="29">
        <f ca="1">IF(E10262&gt;0,D10262*Calculator!$G$22/12,0)</f>
        <v>0</v>
      </c>
      <c r="G10262" s="29">
        <f ca="1">IF(E10262&gt;0,(IFERROR(-PMT(Calculator!$G$22/12,Calculator!$G$23*12,Calculator!$G$20),0))-F10262,0)</f>
        <v>0</v>
      </c>
      <c r="H10262" s="29">
        <f t="shared" ca="1" si="644"/>
        <v>0</v>
      </c>
      <c r="I10262" s="29">
        <f t="shared" ca="1" si="642"/>
        <v>0</v>
      </c>
      <c r="J10262" s="30">
        <f>Calculator!$G$40</f>
        <v>6.5000000000000002E-2</v>
      </c>
      <c r="K10262" s="29">
        <f ca="1">IF(C10262&gt;=Calculator!$G$27,IF(DAY($C10262)=1,Calculator!$G$34/2,IF(DAY($C10262)=15,Calculator!$G$34/2,0)),0)</f>
        <v>0</v>
      </c>
      <c r="L10262" s="29">
        <f ca="1">IF(DAY($C10262)=28,IF(H10262=0,0,Calculator!$G$35),0)</f>
        <v>0</v>
      </c>
      <c r="M10262" s="29">
        <f ca="1">IF(I10262&gt;0,IF(DAY($C10262)=1,SUM(INDIRECT("I"&amp;(ROW(C10261)-DAY(C10261))):I10261),0),0)</f>
        <v>0</v>
      </c>
      <c r="N10262" s="29">
        <f ca="1">IF(C10262&lt;Calculator!$G$27,0,IF(C10262=Calculator!$G$27,Calculator!$G$39,IF(H10262-K10262&lt;=0,IF(D10262&gt;Calculator!$G$39,IF(H10262-K10262+E10262+L10262+M10262+Calculator!$G$39&gt;Calculator!$G$39,Calculator!$G$39-(H10262+E10262+L10262+M10262-K10262),Calculator!$G$39),D10262),0)))</f>
        <v>0</v>
      </c>
    </row>
    <row r="10263" spans="1:14" ht="15.75" thickBot="1">
      <c r="A10263" s="33" t="str">
        <f ca="1">IF(C10263=Calculator!$H$27,"F",IF(Daily!D10263+Daily!H10263=0,IF(D10262+H10262&gt;0,"L",""),""))</f>
        <v/>
      </c>
      <c r="B10263" s="34">
        <v>10262</v>
      </c>
      <c r="C10263" s="19">
        <f t="shared" ca="1" si="641"/>
        <v>56192</v>
      </c>
      <c r="D10263" s="29">
        <f t="shared" ca="1" si="643"/>
        <v>0</v>
      </c>
      <c r="E10263" s="29">
        <f ca="1">IF(C10263&lt;Calculator!$D$26,0,IF(DAY($C10263)=1,IF(D10263-Calculator!$G$24&gt;0,Calculator!$G$24,D10263),0))</f>
        <v>0</v>
      </c>
      <c r="F10263" s="29">
        <f ca="1">IF(E10263&gt;0,D10263*Calculator!$G$22/12,0)</f>
        <v>0</v>
      </c>
      <c r="G10263" s="29">
        <f ca="1">IF(E10263&gt;0,(IFERROR(-PMT(Calculator!$G$22/12,Calculator!$G$23*12,Calculator!$G$20),0))-F10263,0)</f>
        <v>0</v>
      </c>
      <c r="H10263" s="29">
        <f t="shared" ca="1" si="644"/>
        <v>0</v>
      </c>
      <c r="I10263" s="29">
        <f t="shared" ca="1" si="642"/>
        <v>0</v>
      </c>
      <c r="J10263" s="30">
        <f>Calculator!$G$40</f>
        <v>6.5000000000000002E-2</v>
      </c>
      <c r="K10263" s="29">
        <f ca="1">IF(C10263&gt;=Calculator!$G$27,IF(DAY($C10263)=1,Calculator!$G$34/2,IF(DAY($C10263)=15,Calculator!$G$34/2,0)),0)</f>
        <v>0</v>
      </c>
      <c r="L10263" s="29">
        <f ca="1">IF(DAY($C10263)=28,IF(H10263=0,0,Calculator!$G$35),0)</f>
        <v>0</v>
      </c>
      <c r="M10263" s="29">
        <f ca="1">IF(I10263&gt;0,IF(DAY($C10263)=1,SUM(INDIRECT("I"&amp;(ROW(C10262)-DAY(C10262))):I10262),0),0)</f>
        <v>0</v>
      </c>
      <c r="N10263" s="29">
        <f ca="1">IF(C10263&lt;Calculator!$G$27,0,IF(C10263=Calculator!$G$27,Calculator!$G$39,IF(H10263-K10263&lt;=0,IF(D10263&gt;Calculator!$G$39,IF(H10263-K10263+E10263+L10263+M10263+Calculator!$G$39&gt;Calculator!$G$39,Calculator!$G$39-(H10263+E10263+L10263+M10263-K10263),Calculator!$G$39),D10263),0)))</f>
        <v>0</v>
      </c>
    </row>
    <row r="10264" spans="1:14" ht="15.75" thickBot="1">
      <c r="A10264" s="33" t="str">
        <f ca="1">IF(C10264=Calculator!$H$27,"F",IF(Daily!D10264+Daily!H10264=0,IF(D10263+H10263&gt;0,"L",""),""))</f>
        <v/>
      </c>
      <c r="B10264" s="34">
        <v>10263</v>
      </c>
      <c r="C10264" s="19">
        <f t="shared" ca="1" si="641"/>
        <v>56193</v>
      </c>
      <c r="D10264" s="29">
        <f t="shared" ca="1" si="643"/>
        <v>0</v>
      </c>
      <c r="E10264" s="29">
        <f ca="1">IF(C10264&lt;Calculator!$D$26,0,IF(DAY($C10264)=1,IF(D10264-Calculator!$G$24&gt;0,Calculator!$G$24,D10264),0))</f>
        <v>0</v>
      </c>
      <c r="F10264" s="29">
        <f ca="1">IF(E10264&gt;0,D10264*Calculator!$G$22/12,0)</f>
        <v>0</v>
      </c>
      <c r="G10264" s="29">
        <f ca="1">IF(E10264&gt;0,(IFERROR(-PMT(Calculator!$G$22/12,Calculator!$G$23*12,Calculator!$G$20),0))-F10264,0)</f>
        <v>0</v>
      </c>
      <c r="H10264" s="29">
        <f t="shared" ca="1" si="644"/>
        <v>0</v>
      </c>
      <c r="I10264" s="29">
        <f t="shared" ca="1" si="642"/>
        <v>0</v>
      </c>
      <c r="J10264" s="30">
        <f>Calculator!$G$40</f>
        <v>6.5000000000000002E-2</v>
      </c>
      <c r="K10264" s="29">
        <f ca="1">IF(C10264&gt;=Calculator!$G$27,IF(DAY($C10264)=1,Calculator!$G$34/2,IF(DAY($C10264)=15,Calculator!$G$34/2,0)),0)</f>
        <v>0</v>
      </c>
      <c r="L10264" s="29">
        <f ca="1">IF(DAY($C10264)=28,IF(H10264=0,0,Calculator!$G$35),0)</f>
        <v>0</v>
      </c>
      <c r="M10264" s="29">
        <f ca="1">IF(I10264&gt;0,IF(DAY($C10264)=1,SUM(INDIRECT("I"&amp;(ROW(C10263)-DAY(C10263))):I10263),0),0)</f>
        <v>0</v>
      </c>
      <c r="N10264" s="29">
        <f ca="1">IF(C10264&lt;Calculator!$G$27,0,IF(C10264=Calculator!$G$27,Calculator!$G$39,IF(H10264-K10264&lt;=0,IF(D10264&gt;Calculator!$G$39,IF(H10264-K10264+E10264+L10264+M10264+Calculator!$G$39&gt;Calculator!$G$39,Calculator!$G$39-(H10264+E10264+L10264+M10264-K10264),Calculator!$G$39),D10264),0)))</f>
        <v>0</v>
      </c>
    </row>
    <row r="10265" spans="1:14" ht="15.75" thickBot="1">
      <c r="A10265" s="33" t="str">
        <f ca="1">IF(C10265=Calculator!$H$27,"F",IF(Daily!D10265+Daily!H10265=0,IF(D10264+H10264&gt;0,"L",""),""))</f>
        <v/>
      </c>
      <c r="B10265" s="34">
        <v>10264</v>
      </c>
      <c r="C10265" s="19">
        <f t="shared" ca="1" si="641"/>
        <v>56194</v>
      </c>
      <c r="D10265" s="29">
        <f t="shared" ca="1" si="643"/>
        <v>0</v>
      </c>
      <c r="E10265" s="29">
        <f ca="1">IF(C10265&lt;Calculator!$D$26,0,IF(DAY($C10265)=1,IF(D10265-Calculator!$G$24&gt;0,Calculator!$G$24,D10265),0))</f>
        <v>0</v>
      </c>
      <c r="F10265" s="29">
        <f ca="1">IF(E10265&gt;0,D10265*Calculator!$G$22/12,0)</f>
        <v>0</v>
      </c>
      <c r="G10265" s="29">
        <f ca="1">IF(E10265&gt;0,(IFERROR(-PMT(Calculator!$G$22/12,Calculator!$G$23*12,Calculator!$G$20),0))-F10265,0)</f>
        <v>0</v>
      </c>
      <c r="H10265" s="29">
        <f t="shared" ca="1" si="644"/>
        <v>0</v>
      </c>
      <c r="I10265" s="29">
        <f t="shared" ca="1" si="642"/>
        <v>0</v>
      </c>
      <c r="J10265" s="30">
        <f>Calculator!$G$40</f>
        <v>6.5000000000000002E-2</v>
      </c>
      <c r="K10265" s="29">
        <f ca="1">IF(C10265&gt;=Calculator!$G$27,IF(DAY($C10265)=1,Calculator!$G$34/2,IF(DAY($C10265)=15,Calculator!$G$34/2,0)),0)</f>
        <v>0</v>
      </c>
      <c r="L10265" s="29">
        <f ca="1">IF(DAY($C10265)=28,IF(H10265=0,0,Calculator!$G$35),0)</f>
        <v>0</v>
      </c>
      <c r="M10265" s="29">
        <f ca="1">IF(I10265&gt;0,IF(DAY($C10265)=1,SUM(INDIRECT("I"&amp;(ROW(C10264)-DAY(C10264))):I10264),0),0)</f>
        <v>0</v>
      </c>
      <c r="N10265" s="29">
        <f ca="1">IF(C10265&lt;Calculator!$G$27,0,IF(C10265=Calculator!$G$27,Calculator!$G$39,IF(H10265-K10265&lt;=0,IF(D10265&gt;Calculator!$G$39,IF(H10265-K10265+E10265+L10265+M10265+Calculator!$G$39&gt;Calculator!$G$39,Calculator!$G$39-(H10265+E10265+L10265+M10265-K10265),Calculator!$G$39),D10265),0)))</f>
        <v>0</v>
      </c>
    </row>
    <row r="10266" spans="1:14" ht="15.75" thickBot="1">
      <c r="A10266" s="33" t="str">
        <f ca="1">IF(C10266=Calculator!$H$27,"F",IF(Daily!D10266+Daily!H10266=0,IF(D10265+H10265&gt;0,"L",""),""))</f>
        <v/>
      </c>
      <c r="B10266" s="34">
        <v>10265</v>
      </c>
      <c r="C10266" s="19">
        <f t="shared" ca="1" si="641"/>
        <v>56195</v>
      </c>
      <c r="D10266" s="29">
        <f t="shared" ca="1" si="643"/>
        <v>0</v>
      </c>
      <c r="E10266" s="29">
        <f ca="1">IF(C10266&lt;Calculator!$D$26,0,IF(DAY($C10266)=1,IF(D10266-Calculator!$G$24&gt;0,Calculator!$G$24,D10266),0))</f>
        <v>0</v>
      </c>
      <c r="F10266" s="29">
        <f ca="1">IF(E10266&gt;0,D10266*Calculator!$G$22/12,0)</f>
        <v>0</v>
      </c>
      <c r="G10266" s="29">
        <f ca="1">IF(E10266&gt;0,(IFERROR(-PMT(Calculator!$G$22/12,Calculator!$G$23*12,Calculator!$G$20),0))-F10266,0)</f>
        <v>0</v>
      </c>
      <c r="H10266" s="29">
        <f t="shared" ca="1" si="644"/>
        <v>0</v>
      </c>
      <c r="I10266" s="29">
        <f t="shared" ca="1" si="642"/>
        <v>0</v>
      </c>
      <c r="J10266" s="30">
        <f>Calculator!$G$40</f>
        <v>6.5000000000000002E-2</v>
      </c>
      <c r="K10266" s="29">
        <f ca="1">IF(C10266&gt;=Calculator!$G$27,IF(DAY($C10266)=1,Calculator!$G$34/2,IF(DAY($C10266)=15,Calculator!$G$34/2,0)),0)</f>
        <v>0</v>
      </c>
      <c r="L10266" s="29">
        <f ca="1">IF(DAY($C10266)=28,IF(H10266=0,0,Calculator!$G$35),0)</f>
        <v>0</v>
      </c>
      <c r="M10266" s="29">
        <f ca="1">IF(I10266&gt;0,IF(DAY($C10266)=1,SUM(INDIRECT("I"&amp;(ROW(C10265)-DAY(C10265))):I10265),0),0)</f>
        <v>0</v>
      </c>
      <c r="N10266" s="29">
        <f ca="1">IF(C10266&lt;Calculator!$G$27,0,IF(C10266=Calculator!$G$27,Calculator!$G$39,IF(H10266-K10266&lt;=0,IF(D10266&gt;Calculator!$G$39,IF(H10266-K10266+E10266+L10266+M10266+Calculator!$G$39&gt;Calculator!$G$39,Calculator!$G$39-(H10266+E10266+L10266+M10266-K10266),Calculator!$G$39),D10266),0)))</f>
        <v>0</v>
      </c>
    </row>
    <row r="10267" spans="1:14" ht="15.75" thickBot="1">
      <c r="A10267" s="33" t="str">
        <f ca="1">IF(C10267=Calculator!$H$27,"F",IF(Daily!D10267+Daily!H10267=0,IF(D10266+H10266&gt;0,"L",""),""))</f>
        <v/>
      </c>
      <c r="B10267" s="34">
        <v>10266</v>
      </c>
      <c r="C10267" s="19">
        <f t="shared" ca="1" si="641"/>
        <v>56196</v>
      </c>
      <c r="D10267" s="29">
        <f t="shared" ca="1" si="643"/>
        <v>0</v>
      </c>
      <c r="E10267" s="29">
        <f ca="1">IF(C10267&lt;Calculator!$D$26,0,IF(DAY($C10267)=1,IF(D10267-Calculator!$G$24&gt;0,Calculator!$G$24,D10267),0))</f>
        <v>0</v>
      </c>
      <c r="F10267" s="29">
        <f ca="1">IF(E10267&gt;0,D10267*Calculator!$G$22/12,0)</f>
        <v>0</v>
      </c>
      <c r="G10267" s="29">
        <f ca="1">IF(E10267&gt;0,(IFERROR(-PMT(Calculator!$G$22/12,Calculator!$G$23*12,Calculator!$G$20),0))-F10267,0)</f>
        <v>0</v>
      </c>
      <c r="H10267" s="29">
        <f t="shared" ca="1" si="644"/>
        <v>0</v>
      </c>
      <c r="I10267" s="29">
        <f t="shared" ca="1" si="642"/>
        <v>0</v>
      </c>
      <c r="J10267" s="30">
        <f>Calculator!$G$40</f>
        <v>6.5000000000000002E-2</v>
      </c>
      <c r="K10267" s="29">
        <f ca="1">IF(C10267&gt;=Calculator!$G$27,IF(DAY($C10267)=1,Calculator!$G$34/2,IF(DAY($C10267)=15,Calculator!$G$34/2,0)),0)</f>
        <v>0</v>
      </c>
      <c r="L10267" s="29">
        <f ca="1">IF(DAY($C10267)=28,IF(H10267=0,0,Calculator!$G$35),0)</f>
        <v>0</v>
      </c>
      <c r="M10267" s="29">
        <f ca="1">IF(I10267&gt;0,IF(DAY($C10267)=1,SUM(INDIRECT("I"&amp;(ROW(C10266)-DAY(C10266))):I10266),0),0)</f>
        <v>0</v>
      </c>
      <c r="N10267" s="29">
        <f ca="1">IF(C10267&lt;Calculator!$G$27,0,IF(C10267=Calculator!$G$27,Calculator!$G$39,IF(H10267-K10267&lt;=0,IF(D10267&gt;Calculator!$G$39,IF(H10267-K10267+E10267+L10267+M10267+Calculator!$G$39&gt;Calculator!$G$39,Calculator!$G$39-(H10267+E10267+L10267+M10267-K10267),Calculator!$G$39),D10267),0)))</f>
        <v>0</v>
      </c>
    </row>
    <row r="10268" spans="1:14" ht="15.75" thickBot="1">
      <c r="A10268" s="33" t="str">
        <f ca="1">IF(C10268=Calculator!$H$27,"F",IF(Daily!D10268+Daily!H10268=0,IF(D10267+H10267&gt;0,"L",""),""))</f>
        <v/>
      </c>
      <c r="B10268" s="34">
        <v>10267</v>
      </c>
      <c r="C10268" s="19">
        <f t="shared" ca="1" si="641"/>
        <v>56197</v>
      </c>
      <c r="D10268" s="29">
        <f t="shared" ca="1" si="643"/>
        <v>0</v>
      </c>
      <c r="E10268" s="29">
        <f ca="1">IF(C10268&lt;Calculator!$D$26,0,IF(DAY($C10268)=1,IF(D10268-Calculator!$G$24&gt;0,Calculator!$G$24,D10268),0))</f>
        <v>0</v>
      </c>
      <c r="F10268" s="29">
        <f ca="1">IF(E10268&gt;0,D10268*Calculator!$G$22/12,0)</f>
        <v>0</v>
      </c>
      <c r="G10268" s="29">
        <f ca="1">IF(E10268&gt;0,(IFERROR(-PMT(Calculator!$G$22/12,Calculator!$G$23*12,Calculator!$G$20),0))-F10268,0)</f>
        <v>0</v>
      </c>
      <c r="H10268" s="29">
        <f t="shared" ca="1" si="644"/>
        <v>0</v>
      </c>
      <c r="I10268" s="29">
        <f t="shared" ca="1" si="642"/>
        <v>0</v>
      </c>
      <c r="J10268" s="30">
        <f>Calculator!$G$40</f>
        <v>6.5000000000000002E-2</v>
      </c>
      <c r="K10268" s="29">
        <f ca="1">IF(C10268&gt;=Calculator!$G$27,IF(DAY($C10268)=1,Calculator!$G$34/2,IF(DAY($C10268)=15,Calculator!$G$34/2,0)),0)</f>
        <v>0</v>
      </c>
      <c r="L10268" s="29">
        <f ca="1">IF(DAY($C10268)=28,IF(H10268=0,0,Calculator!$G$35),0)</f>
        <v>0</v>
      </c>
      <c r="M10268" s="29">
        <f ca="1">IF(I10268&gt;0,IF(DAY($C10268)=1,SUM(INDIRECT("I"&amp;(ROW(C10267)-DAY(C10267))):I10267),0),0)</f>
        <v>0</v>
      </c>
      <c r="N10268" s="29">
        <f ca="1">IF(C10268&lt;Calculator!$G$27,0,IF(C10268=Calculator!$G$27,Calculator!$G$39,IF(H10268-K10268&lt;=0,IF(D10268&gt;Calculator!$G$39,IF(H10268-K10268+E10268+L10268+M10268+Calculator!$G$39&gt;Calculator!$G$39,Calculator!$G$39-(H10268+E10268+L10268+M10268-K10268),Calculator!$G$39),D10268),0)))</f>
        <v>0</v>
      </c>
    </row>
    <row r="10269" spans="1:14" ht="15.75" thickBot="1">
      <c r="A10269" s="33" t="str">
        <f ca="1">IF(C10269=Calculator!$H$27,"F",IF(Daily!D10269+Daily!H10269=0,IF(D10268+H10268&gt;0,"L",""),""))</f>
        <v/>
      </c>
      <c r="B10269" s="34">
        <v>10268</v>
      </c>
      <c r="C10269" s="19">
        <f t="shared" ca="1" si="641"/>
        <v>56198</v>
      </c>
      <c r="D10269" s="29">
        <f t="shared" ca="1" si="643"/>
        <v>0</v>
      </c>
      <c r="E10269" s="29">
        <f ca="1">IF(C10269&lt;Calculator!$D$26,0,IF(DAY($C10269)=1,IF(D10269-Calculator!$G$24&gt;0,Calculator!$G$24,D10269),0))</f>
        <v>0</v>
      </c>
      <c r="F10269" s="29">
        <f ca="1">IF(E10269&gt;0,D10269*Calculator!$G$22/12,0)</f>
        <v>0</v>
      </c>
      <c r="G10269" s="29">
        <f ca="1">IF(E10269&gt;0,(IFERROR(-PMT(Calculator!$G$22/12,Calculator!$G$23*12,Calculator!$G$20),0))-F10269,0)</f>
        <v>0</v>
      </c>
      <c r="H10269" s="29">
        <f t="shared" ca="1" si="644"/>
        <v>0</v>
      </c>
      <c r="I10269" s="29">
        <f t="shared" ca="1" si="642"/>
        <v>0</v>
      </c>
      <c r="J10269" s="30">
        <f>Calculator!$G$40</f>
        <v>6.5000000000000002E-2</v>
      </c>
      <c r="K10269" s="29">
        <f ca="1">IF(C10269&gt;=Calculator!$G$27,IF(DAY($C10269)=1,Calculator!$G$34/2,IF(DAY($C10269)=15,Calculator!$G$34/2,0)),0)</f>
        <v>0</v>
      </c>
      <c r="L10269" s="29">
        <f ca="1">IF(DAY($C10269)=28,IF(H10269=0,0,Calculator!$G$35),0)</f>
        <v>0</v>
      </c>
      <c r="M10269" s="29">
        <f ca="1">IF(I10269&gt;0,IF(DAY($C10269)=1,SUM(INDIRECT("I"&amp;(ROW(C10268)-DAY(C10268))):I10268),0),0)</f>
        <v>0</v>
      </c>
      <c r="N10269" s="29">
        <f ca="1">IF(C10269&lt;Calculator!$G$27,0,IF(C10269=Calculator!$G$27,Calculator!$G$39,IF(H10269-K10269&lt;=0,IF(D10269&gt;Calculator!$G$39,IF(H10269-K10269+E10269+L10269+M10269+Calculator!$G$39&gt;Calculator!$G$39,Calculator!$G$39-(H10269+E10269+L10269+M10269-K10269),Calculator!$G$39),D10269),0)))</f>
        <v>0</v>
      </c>
    </row>
    <row r="10270" spans="1:14" ht="15.75" thickBot="1">
      <c r="A10270" s="33" t="str">
        <f ca="1">IF(C10270=Calculator!$H$27,"F",IF(Daily!D10270+Daily!H10270=0,IF(D10269+H10269&gt;0,"L",""),""))</f>
        <v/>
      </c>
      <c r="B10270" s="34">
        <v>10269</v>
      </c>
      <c r="C10270" s="19">
        <f t="shared" ca="1" si="641"/>
        <v>56199</v>
      </c>
      <c r="D10270" s="29">
        <f t="shared" ca="1" si="643"/>
        <v>0</v>
      </c>
      <c r="E10270" s="29">
        <f ca="1">IF(C10270&lt;Calculator!$D$26,0,IF(DAY($C10270)=1,IF(D10270-Calculator!$G$24&gt;0,Calculator!$G$24,D10270),0))</f>
        <v>0</v>
      </c>
      <c r="F10270" s="29">
        <f ca="1">IF(E10270&gt;0,D10270*Calculator!$G$22/12,0)</f>
        <v>0</v>
      </c>
      <c r="G10270" s="29">
        <f ca="1">IF(E10270&gt;0,(IFERROR(-PMT(Calculator!$G$22/12,Calculator!$G$23*12,Calculator!$G$20),0))-F10270,0)</f>
        <v>0</v>
      </c>
      <c r="H10270" s="29">
        <f t="shared" ca="1" si="644"/>
        <v>0</v>
      </c>
      <c r="I10270" s="29">
        <f t="shared" ca="1" si="642"/>
        <v>0</v>
      </c>
      <c r="J10270" s="30">
        <f>Calculator!$G$40</f>
        <v>6.5000000000000002E-2</v>
      </c>
      <c r="K10270" s="29">
        <f ca="1">IF(C10270&gt;=Calculator!$G$27,IF(DAY($C10270)=1,Calculator!$G$34/2,IF(DAY($C10270)=15,Calculator!$G$34/2,0)),0)</f>
        <v>0</v>
      </c>
      <c r="L10270" s="29">
        <f ca="1">IF(DAY($C10270)=28,IF(H10270=0,0,Calculator!$G$35),0)</f>
        <v>0</v>
      </c>
      <c r="M10270" s="29">
        <f ca="1">IF(I10270&gt;0,IF(DAY($C10270)=1,SUM(INDIRECT("I"&amp;(ROW(C10269)-DAY(C10269))):I10269),0),0)</f>
        <v>0</v>
      </c>
      <c r="N10270" s="29">
        <f ca="1">IF(C10270&lt;Calculator!$G$27,0,IF(C10270=Calculator!$G$27,Calculator!$G$39,IF(H10270-K10270&lt;=0,IF(D10270&gt;Calculator!$G$39,IF(H10270-K10270+E10270+L10270+M10270+Calculator!$G$39&gt;Calculator!$G$39,Calculator!$G$39-(H10270+E10270+L10270+M10270-K10270),Calculator!$G$39),D10270),0)))</f>
        <v>0</v>
      </c>
    </row>
    <row r="10271" spans="1:14" ht="15.75" thickBot="1">
      <c r="A10271" s="33" t="str">
        <f ca="1">IF(C10271=Calculator!$H$27,"F",IF(Daily!D10271+Daily!H10271=0,IF(D10270+H10270&gt;0,"L",""),""))</f>
        <v/>
      </c>
      <c r="B10271" s="34">
        <v>10270</v>
      </c>
      <c r="C10271" s="19">
        <f t="shared" ca="1" si="641"/>
        <v>56200</v>
      </c>
      <c r="D10271" s="29">
        <f t="shared" ca="1" si="643"/>
        <v>0</v>
      </c>
      <c r="E10271" s="29">
        <f ca="1">IF(C10271&lt;Calculator!$D$26,0,IF(DAY($C10271)=1,IF(D10271-Calculator!$G$24&gt;0,Calculator!$G$24,D10271),0))</f>
        <v>0</v>
      </c>
      <c r="F10271" s="29">
        <f ca="1">IF(E10271&gt;0,D10271*Calculator!$G$22/12,0)</f>
        <v>0</v>
      </c>
      <c r="G10271" s="29">
        <f ca="1">IF(E10271&gt;0,(IFERROR(-PMT(Calculator!$G$22/12,Calculator!$G$23*12,Calculator!$G$20),0))-F10271,0)</f>
        <v>0</v>
      </c>
      <c r="H10271" s="29">
        <f t="shared" ca="1" si="644"/>
        <v>0</v>
      </c>
      <c r="I10271" s="29">
        <f t="shared" ca="1" si="642"/>
        <v>0</v>
      </c>
      <c r="J10271" s="30">
        <f>Calculator!$G$40</f>
        <v>6.5000000000000002E-2</v>
      </c>
      <c r="K10271" s="29">
        <f ca="1">IF(C10271&gt;=Calculator!$G$27,IF(DAY($C10271)=1,Calculator!$G$34/2,IF(DAY($C10271)=15,Calculator!$G$34/2,0)),0)</f>
        <v>0</v>
      </c>
      <c r="L10271" s="29">
        <f ca="1">IF(DAY($C10271)=28,IF(H10271=0,0,Calculator!$G$35),0)</f>
        <v>0</v>
      </c>
      <c r="M10271" s="29">
        <f ca="1">IF(I10271&gt;0,IF(DAY($C10271)=1,SUM(INDIRECT("I"&amp;(ROW(C10270)-DAY(C10270))):I10270),0),0)</f>
        <v>0</v>
      </c>
      <c r="N10271" s="29">
        <f ca="1">IF(C10271&lt;Calculator!$G$27,0,IF(C10271=Calculator!$G$27,Calculator!$G$39,IF(H10271-K10271&lt;=0,IF(D10271&gt;Calculator!$G$39,IF(H10271-K10271+E10271+L10271+M10271+Calculator!$G$39&gt;Calculator!$G$39,Calculator!$G$39-(H10271+E10271+L10271+M10271-K10271),Calculator!$G$39),D10271),0)))</f>
        <v>0</v>
      </c>
    </row>
    <row r="10272" spans="1:14" ht="15.75" thickBot="1">
      <c r="A10272" s="33" t="str">
        <f ca="1">IF(C10272=Calculator!$H$27,"F",IF(Daily!D10272+Daily!H10272=0,IF(D10271+H10271&gt;0,"L",""),""))</f>
        <v/>
      </c>
      <c r="B10272" s="34">
        <v>10271</v>
      </c>
      <c r="C10272" s="19">
        <f t="shared" ca="1" si="641"/>
        <v>56201</v>
      </c>
      <c r="D10272" s="29">
        <f t="shared" ca="1" si="643"/>
        <v>0</v>
      </c>
      <c r="E10272" s="29">
        <f ca="1">IF(C10272&lt;Calculator!$D$26,0,IF(DAY($C10272)=1,IF(D10272-Calculator!$G$24&gt;0,Calculator!$G$24,D10272),0))</f>
        <v>0</v>
      </c>
      <c r="F10272" s="29">
        <f ca="1">IF(E10272&gt;0,D10272*Calculator!$G$22/12,0)</f>
        <v>0</v>
      </c>
      <c r="G10272" s="29">
        <f ca="1">IF(E10272&gt;0,(IFERROR(-PMT(Calculator!$G$22/12,Calculator!$G$23*12,Calculator!$G$20),0))-F10272,0)</f>
        <v>0</v>
      </c>
      <c r="H10272" s="29">
        <f t="shared" ca="1" si="644"/>
        <v>0</v>
      </c>
      <c r="I10272" s="29">
        <f t="shared" ca="1" si="642"/>
        <v>0</v>
      </c>
      <c r="J10272" s="30">
        <f>Calculator!$G$40</f>
        <v>6.5000000000000002E-2</v>
      </c>
      <c r="K10272" s="29">
        <f ca="1">IF(C10272&gt;=Calculator!$G$27,IF(DAY($C10272)=1,Calculator!$G$34/2,IF(DAY($C10272)=15,Calculator!$G$34/2,0)),0)</f>
        <v>0</v>
      </c>
      <c r="L10272" s="29">
        <f ca="1">IF(DAY($C10272)=28,IF(H10272=0,0,Calculator!$G$35),0)</f>
        <v>0</v>
      </c>
      <c r="M10272" s="29">
        <f ca="1">IF(I10272&gt;0,IF(DAY($C10272)=1,SUM(INDIRECT("I"&amp;(ROW(C10271)-DAY(C10271))):I10271),0),0)</f>
        <v>0</v>
      </c>
      <c r="N10272" s="29">
        <f ca="1">IF(C10272&lt;Calculator!$G$27,0,IF(C10272=Calculator!$G$27,Calculator!$G$39,IF(H10272-K10272&lt;=0,IF(D10272&gt;Calculator!$G$39,IF(H10272-K10272+E10272+L10272+M10272+Calculator!$G$39&gt;Calculator!$G$39,Calculator!$G$39-(H10272+E10272+L10272+M10272-K10272),Calculator!$G$39),D10272),0)))</f>
        <v>0</v>
      </c>
    </row>
    <row r="10273" spans="1:14" ht="15.75" thickBot="1">
      <c r="A10273" s="33" t="str">
        <f ca="1">IF(C10273=Calculator!$H$27,"F",IF(Daily!D10273+Daily!H10273=0,IF(D10272+H10272&gt;0,"L",""),""))</f>
        <v/>
      </c>
      <c r="B10273" s="34">
        <v>10272</v>
      </c>
      <c r="C10273" s="19">
        <f t="shared" ca="1" si="641"/>
        <v>56202</v>
      </c>
      <c r="D10273" s="29">
        <f t="shared" ca="1" si="643"/>
        <v>0</v>
      </c>
      <c r="E10273" s="29">
        <f ca="1">IF(C10273&lt;Calculator!$D$26,0,IF(DAY($C10273)=1,IF(D10273-Calculator!$G$24&gt;0,Calculator!$G$24,D10273),0))</f>
        <v>0</v>
      </c>
      <c r="F10273" s="29">
        <f ca="1">IF(E10273&gt;0,D10273*Calculator!$G$22/12,0)</f>
        <v>0</v>
      </c>
      <c r="G10273" s="29">
        <f ca="1">IF(E10273&gt;0,(IFERROR(-PMT(Calculator!$G$22/12,Calculator!$G$23*12,Calculator!$G$20),0))-F10273,0)</f>
        <v>0</v>
      </c>
      <c r="H10273" s="29">
        <f t="shared" ca="1" si="644"/>
        <v>0</v>
      </c>
      <c r="I10273" s="29">
        <f t="shared" ca="1" si="642"/>
        <v>0</v>
      </c>
      <c r="J10273" s="30">
        <f>Calculator!$G$40</f>
        <v>6.5000000000000002E-2</v>
      </c>
      <c r="K10273" s="29">
        <f ca="1">IF(C10273&gt;=Calculator!$G$27,IF(DAY($C10273)=1,Calculator!$G$34/2,IF(DAY($C10273)=15,Calculator!$G$34/2,0)),0)</f>
        <v>0</v>
      </c>
      <c r="L10273" s="29">
        <f ca="1">IF(DAY($C10273)=28,IF(H10273=0,0,Calculator!$G$35),0)</f>
        <v>0</v>
      </c>
      <c r="M10273" s="29">
        <f ca="1">IF(I10273&gt;0,IF(DAY($C10273)=1,SUM(INDIRECT("I"&amp;(ROW(C10272)-DAY(C10272))):I10272),0),0)</f>
        <v>0</v>
      </c>
      <c r="N10273" s="29">
        <f ca="1">IF(C10273&lt;Calculator!$G$27,0,IF(C10273=Calculator!$G$27,Calculator!$G$39,IF(H10273-K10273&lt;=0,IF(D10273&gt;Calculator!$G$39,IF(H10273-K10273+E10273+L10273+M10273+Calculator!$G$39&gt;Calculator!$G$39,Calculator!$G$39-(H10273+E10273+L10273+M10273-K10273),Calculator!$G$39),D10273),0)))</f>
        <v>0</v>
      </c>
    </row>
    <row r="10274" spans="1:14" ht="15.75" thickBot="1">
      <c r="A10274" s="33" t="str">
        <f ca="1">IF(C10274=Calculator!$H$27,"F",IF(Daily!D10274+Daily!H10274=0,IF(D10273+H10273&gt;0,"L",""),""))</f>
        <v/>
      </c>
      <c r="B10274" s="34">
        <v>10273</v>
      </c>
      <c r="C10274" s="19">
        <f t="shared" ca="1" si="641"/>
        <v>56203</v>
      </c>
      <c r="D10274" s="29">
        <f t="shared" ca="1" si="643"/>
        <v>0</v>
      </c>
      <c r="E10274" s="29">
        <f ca="1">IF(C10274&lt;Calculator!$D$26,0,IF(DAY($C10274)=1,IF(D10274-Calculator!$G$24&gt;0,Calculator!$G$24,D10274),0))</f>
        <v>0</v>
      </c>
      <c r="F10274" s="29">
        <f ca="1">IF(E10274&gt;0,D10274*Calculator!$G$22/12,0)</f>
        <v>0</v>
      </c>
      <c r="G10274" s="29">
        <f ca="1">IF(E10274&gt;0,(IFERROR(-PMT(Calculator!$G$22/12,Calculator!$G$23*12,Calculator!$G$20),0))-F10274,0)</f>
        <v>0</v>
      </c>
      <c r="H10274" s="29">
        <f t="shared" ca="1" si="644"/>
        <v>0</v>
      </c>
      <c r="I10274" s="29">
        <f t="shared" ca="1" si="642"/>
        <v>0</v>
      </c>
      <c r="J10274" s="30">
        <f>Calculator!$G$40</f>
        <v>6.5000000000000002E-2</v>
      </c>
      <c r="K10274" s="29">
        <f ca="1">IF(C10274&gt;=Calculator!$G$27,IF(DAY($C10274)=1,Calculator!$G$34/2,IF(DAY($C10274)=15,Calculator!$G$34/2,0)),0)</f>
        <v>4500</v>
      </c>
      <c r="L10274" s="29">
        <f ca="1">IF(DAY($C10274)=28,IF(H10274=0,0,Calculator!$G$35),0)</f>
        <v>0</v>
      </c>
      <c r="M10274" s="29">
        <f ca="1">IF(I10274&gt;0,IF(DAY($C10274)=1,SUM(INDIRECT("I"&amp;(ROW(C10273)-DAY(C10273))):I10273),0),0)</f>
        <v>0</v>
      </c>
      <c r="N10274" s="29">
        <f ca="1">IF(C10274&lt;Calculator!$G$27,0,IF(C10274=Calculator!$G$27,Calculator!$G$39,IF(H10274-K10274&lt;=0,IF(D10274&gt;Calculator!$G$39,IF(H10274-K10274+E10274+L10274+M10274+Calculator!$G$39&gt;Calculator!$G$39,Calculator!$G$39-(H10274+E10274+L10274+M10274-K10274),Calculator!$G$39),D10274),0)))</f>
        <v>0</v>
      </c>
    </row>
    <row r="10275" spans="1:14" ht="15.75" thickBot="1">
      <c r="A10275" s="33" t="str">
        <f ca="1">IF(C10275=Calculator!$H$27,"F",IF(Daily!D10275+Daily!H10275=0,IF(D10274+H10274&gt;0,"L",""),""))</f>
        <v/>
      </c>
      <c r="B10275" s="34">
        <v>10274</v>
      </c>
      <c r="C10275" s="19">
        <f t="shared" ca="1" si="641"/>
        <v>56204</v>
      </c>
      <c r="D10275" s="29">
        <f t="shared" ca="1" si="643"/>
        <v>0</v>
      </c>
      <c r="E10275" s="29">
        <f ca="1">IF(C10275&lt;Calculator!$D$26,0,IF(DAY($C10275)=1,IF(D10275-Calculator!$G$24&gt;0,Calculator!$G$24,D10275),0))</f>
        <v>0</v>
      </c>
      <c r="F10275" s="29">
        <f ca="1">IF(E10275&gt;0,D10275*Calculator!$G$22/12,0)</f>
        <v>0</v>
      </c>
      <c r="G10275" s="29">
        <f ca="1">IF(E10275&gt;0,(IFERROR(-PMT(Calculator!$G$22/12,Calculator!$G$23*12,Calculator!$G$20),0))-F10275,0)</f>
        <v>0</v>
      </c>
      <c r="H10275" s="29">
        <f t="shared" ca="1" si="644"/>
        <v>0</v>
      </c>
      <c r="I10275" s="29">
        <f t="shared" ca="1" si="642"/>
        <v>0</v>
      </c>
      <c r="J10275" s="30">
        <f>Calculator!$G$40</f>
        <v>6.5000000000000002E-2</v>
      </c>
      <c r="K10275" s="29">
        <f ca="1">IF(C10275&gt;=Calculator!$G$27,IF(DAY($C10275)=1,Calculator!$G$34/2,IF(DAY($C10275)=15,Calculator!$G$34/2,0)),0)</f>
        <v>0</v>
      </c>
      <c r="L10275" s="29">
        <f ca="1">IF(DAY($C10275)=28,IF(H10275=0,0,Calculator!$G$35),0)</f>
        <v>0</v>
      </c>
      <c r="M10275" s="29">
        <f ca="1">IF(I10275&gt;0,IF(DAY($C10275)=1,SUM(INDIRECT("I"&amp;(ROW(C10274)-DAY(C10274))):I10274),0),0)</f>
        <v>0</v>
      </c>
      <c r="N10275" s="29">
        <f ca="1">IF(C10275&lt;Calculator!$G$27,0,IF(C10275=Calculator!$G$27,Calculator!$G$39,IF(H10275-K10275&lt;=0,IF(D10275&gt;Calculator!$G$39,IF(H10275-K10275+E10275+L10275+M10275+Calculator!$G$39&gt;Calculator!$G$39,Calculator!$G$39-(H10275+E10275+L10275+M10275-K10275),Calculator!$G$39),D10275),0)))</f>
        <v>0</v>
      </c>
    </row>
    <row r="10276" spans="1:14" ht="15.75" thickBot="1">
      <c r="A10276" s="33" t="str">
        <f ca="1">IF(C10276=Calculator!$H$27,"F",IF(Daily!D10276+Daily!H10276=0,IF(D10275+H10275&gt;0,"L",""),""))</f>
        <v/>
      </c>
      <c r="B10276" s="34">
        <v>10275</v>
      </c>
      <c r="C10276" s="19">
        <f t="shared" ca="1" si="641"/>
        <v>56205</v>
      </c>
      <c r="D10276" s="29">
        <f t="shared" ca="1" si="643"/>
        <v>0</v>
      </c>
      <c r="E10276" s="29">
        <f ca="1">IF(C10276&lt;Calculator!$D$26,0,IF(DAY($C10276)=1,IF(D10276-Calculator!$G$24&gt;0,Calculator!$G$24,D10276),0))</f>
        <v>0</v>
      </c>
      <c r="F10276" s="29">
        <f ca="1">IF(E10276&gt;0,D10276*Calculator!$G$22/12,0)</f>
        <v>0</v>
      </c>
      <c r="G10276" s="29">
        <f ca="1">IF(E10276&gt;0,(IFERROR(-PMT(Calculator!$G$22/12,Calculator!$G$23*12,Calculator!$G$20),0))-F10276,0)</f>
        <v>0</v>
      </c>
      <c r="H10276" s="29">
        <f t="shared" ca="1" si="644"/>
        <v>0</v>
      </c>
      <c r="I10276" s="29">
        <f t="shared" ca="1" si="642"/>
        <v>0</v>
      </c>
      <c r="J10276" s="30">
        <f>Calculator!$G$40</f>
        <v>6.5000000000000002E-2</v>
      </c>
      <c r="K10276" s="29">
        <f ca="1">IF(C10276&gt;=Calculator!$G$27,IF(DAY($C10276)=1,Calculator!$G$34/2,IF(DAY($C10276)=15,Calculator!$G$34/2,0)),0)</f>
        <v>0</v>
      </c>
      <c r="L10276" s="29">
        <f ca="1">IF(DAY($C10276)=28,IF(H10276=0,0,Calculator!$G$35),0)</f>
        <v>0</v>
      </c>
      <c r="M10276" s="29">
        <f ca="1">IF(I10276&gt;0,IF(DAY($C10276)=1,SUM(INDIRECT("I"&amp;(ROW(C10275)-DAY(C10275))):I10275),0),0)</f>
        <v>0</v>
      </c>
      <c r="N10276" s="29">
        <f ca="1">IF(C10276&lt;Calculator!$G$27,0,IF(C10276=Calculator!$G$27,Calculator!$G$39,IF(H10276-K10276&lt;=0,IF(D10276&gt;Calculator!$G$39,IF(H10276-K10276+E10276+L10276+M10276+Calculator!$G$39&gt;Calculator!$G$39,Calculator!$G$39-(H10276+E10276+L10276+M10276-K10276),Calculator!$G$39),D10276),0)))</f>
        <v>0</v>
      </c>
    </row>
    <row r="10277" spans="1:14" ht="15.75" thickBot="1">
      <c r="A10277" s="33" t="str">
        <f ca="1">IF(C10277=Calculator!$H$27,"F",IF(Daily!D10277+Daily!H10277=0,IF(D10276+H10276&gt;0,"L",""),""))</f>
        <v/>
      </c>
      <c r="B10277" s="34">
        <v>10276</v>
      </c>
      <c r="C10277" s="19">
        <f t="shared" ca="1" si="641"/>
        <v>56206</v>
      </c>
      <c r="D10277" s="29">
        <f t="shared" ca="1" si="643"/>
        <v>0</v>
      </c>
      <c r="E10277" s="29">
        <f ca="1">IF(C10277&lt;Calculator!$D$26,0,IF(DAY($C10277)=1,IF(D10277-Calculator!$G$24&gt;0,Calculator!$G$24,D10277),0))</f>
        <v>0</v>
      </c>
      <c r="F10277" s="29">
        <f ca="1">IF(E10277&gt;0,D10277*Calculator!$G$22/12,0)</f>
        <v>0</v>
      </c>
      <c r="G10277" s="29">
        <f ca="1">IF(E10277&gt;0,(IFERROR(-PMT(Calculator!$G$22/12,Calculator!$G$23*12,Calculator!$G$20),0))-F10277,0)</f>
        <v>0</v>
      </c>
      <c r="H10277" s="29">
        <f t="shared" ca="1" si="644"/>
        <v>0</v>
      </c>
      <c r="I10277" s="29">
        <f t="shared" ca="1" si="642"/>
        <v>0</v>
      </c>
      <c r="J10277" s="30">
        <f>Calculator!$G$40</f>
        <v>6.5000000000000002E-2</v>
      </c>
      <c r="K10277" s="29">
        <f ca="1">IF(C10277&gt;=Calculator!$G$27,IF(DAY($C10277)=1,Calculator!$G$34/2,IF(DAY($C10277)=15,Calculator!$G$34/2,0)),0)</f>
        <v>0</v>
      </c>
      <c r="L10277" s="29">
        <f ca="1">IF(DAY($C10277)=28,IF(H10277=0,0,Calculator!$G$35),0)</f>
        <v>0</v>
      </c>
      <c r="M10277" s="29">
        <f ca="1">IF(I10277&gt;0,IF(DAY($C10277)=1,SUM(INDIRECT("I"&amp;(ROW(C10276)-DAY(C10276))):I10276),0),0)</f>
        <v>0</v>
      </c>
      <c r="N10277" s="29">
        <f ca="1">IF(C10277&lt;Calculator!$G$27,0,IF(C10277=Calculator!$G$27,Calculator!$G$39,IF(H10277-K10277&lt;=0,IF(D10277&gt;Calculator!$G$39,IF(H10277-K10277+E10277+L10277+M10277+Calculator!$G$39&gt;Calculator!$G$39,Calculator!$G$39-(H10277+E10277+L10277+M10277-K10277),Calculator!$G$39),D10277),0)))</f>
        <v>0</v>
      </c>
    </row>
    <row r="10278" spans="1:14" ht="15.75" thickBot="1">
      <c r="A10278" s="33" t="str">
        <f ca="1">IF(C10278=Calculator!$H$27,"F",IF(Daily!D10278+Daily!H10278=0,IF(D10277+H10277&gt;0,"L",""),""))</f>
        <v/>
      </c>
      <c r="B10278" s="34">
        <v>10277</v>
      </c>
      <c r="C10278" s="19">
        <f t="shared" ca="1" si="641"/>
        <v>56207</v>
      </c>
      <c r="D10278" s="29">
        <f t="shared" ca="1" si="643"/>
        <v>0</v>
      </c>
      <c r="E10278" s="29">
        <f ca="1">IF(C10278&lt;Calculator!$D$26,0,IF(DAY($C10278)=1,IF(D10278-Calculator!$G$24&gt;0,Calculator!$G$24,D10278),0))</f>
        <v>0</v>
      </c>
      <c r="F10278" s="29">
        <f ca="1">IF(E10278&gt;0,D10278*Calculator!$G$22/12,0)</f>
        <v>0</v>
      </c>
      <c r="G10278" s="29">
        <f ca="1">IF(E10278&gt;0,(IFERROR(-PMT(Calculator!$G$22/12,Calculator!$G$23*12,Calculator!$G$20),0))-F10278,0)</f>
        <v>0</v>
      </c>
      <c r="H10278" s="29">
        <f t="shared" ca="1" si="644"/>
        <v>0</v>
      </c>
      <c r="I10278" s="29">
        <f t="shared" ca="1" si="642"/>
        <v>0</v>
      </c>
      <c r="J10278" s="30">
        <f>Calculator!$G$40</f>
        <v>6.5000000000000002E-2</v>
      </c>
      <c r="K10278" s="29">
        <f ca="1">IF(C10278&gt;=Calculator!$G$27,IF(DAY($C10278)=1,Calculator!$G$34/2,IF(DAY($C10278)=15,Calculator!$G$34/2,0)),0)</f>
        <v>0</v>
      </c>
      <c r="L10278" s="29">
        <f ca="1">IF(DAY($C10278)=28,IF(H10278=0,0,Calculator!$G$35),0)</f>
        <v>0</v>
      </c>
      <c r="M10278" s="29">
        <f ca="1">IF(I10278&gt;0,IF(DAY($C10278)=1,SUM(INDIRECT("I"&amp;(ROW(C10277)-DAY(C10277))):I10277),0),0)</f>
        <v>0</v>
      </c>
      <c r="N10278" s="29">
        <f ca="1">IF(C10278&lt;Calculator!$G$27,0,IF(C10278=Calculator!$G$27,Calculator!$G$39,IF(H10278-K10278&lt;=0,IF(D10278&gt;Calculator!$G$39,IF(H10278-K10278+E10278+L10278+M10278+Calculator!$G$39&gt;Calculator!$G$39,Calculator!$G$39-(H10278+E10278+L10278+M10278-K10278),Calculator!$G$39),D10278),0)))</f>
        <v>0</v>
      </c>
    </row>
    <row r="10279" spans="1:14" ht="15.75" thickBot="1">
      <c r="A10279" s="33" t="str">
        <f ca="1">IF(C10279=Calculator!$H$27,"F",IF(Daily!D10279+Daily!H10279=0,IF(D10278+H10278&gt;0,"L",""),""))</f>
        <v/>
      </c>
      <c r="B10279" s="34">
        <v>10278</v>
      </c>
      <c r="C10279" s="19">
        <f t="shared" ca="1" si="641"/>
        <v>56208</v>
      </c>
      <c r="D10279" s="29">
        <f t="shared" ca="1" si="643"/>
        <v>0</v>
      </c>
      <c r="E10279" s="29">
        <f ca="1">IF(C10279&lt;Calculator!$D$26,0,IF(DAY($C10279)=1,IF(D10279-Calculator!$G$24&gt;0,Calculator!$G$24,D10279),0))</f>
        <v>0</v>
      </c>
      <c r="F10279" s="29">
        <f ca="1">IF(E10279&gt;0,D10279*Calculator!$G$22/12,0)</f>
        <v>0</v>
      </c>
      <c r="G10279" s="29">
        <f ca="1">IF(E10279&gt;0,(IFERROR(-PMT(Calculator!$G$22/12,Calculator!$G$23*12,Calculator!$G$20),0))-F10279,0)</f>
        <v>0</v>
      </c>
      <c r="H10279" s="29">
        <f t="shared" ca="1" si="644"/>
        <v>0</v>
      </c>
      <c r="I10279" s="29">
        <f t="shared" ca="1" si="642"/>
        <v>0</v>
      </c>
      <c r="J10279" s="30">
        <f>Calculator!$G$40</f>
        <v>6.5000000000000002E-2</v>
      </c>
      <c r="K10279" s="29">
        <f ca="1">IF(C10279&gt;=Calculator!$G$27,IF(DAY($C10279)=1,Calculator!$G$34/2,IF(DAY($C10279)=15,Calculator!$G$34/2,0)),0)</f>
        <v>0</v>
      </c>
      <c r="L10279" s="29">
        <f ca="1">IF(DAY($C10279)=28,IF(H10279=0,0,Calculator!$G$35),0)</f>
        <v>0</v>
      </c>
      <c r="M10279" s="29">
        <f ca="1">IF(I10279&gt;0,IF(DAY($C10279)=1,SUM(INDIRECT("I"&amp;(ROW(C10278)-DAY(C10278))):I10278),0),0)</f>
        <v>0</v>
      </c>
      <c r="N10279" s="29">
        <f ca="1">IF(C10279&lt;Calculator!$G$27,0,IF(C10279=Calculator!$G$27,Calculator!$G$39,IF(H10279-K10279&lt;=0,IF(D10279&gt;Calculator!$G$39,IF(H10279-K10279+E10279+L10279+M10279+Calculator!$G$39&gt;Calculator!$G$39,Calculator!$G$39-(H10279+E10279+L10279+M10279-K10279),Calculator!$G$39),D10279),0)))</f>
        <v>0</v>
      </c>
    </row>
    <row r="10280" spans="1:14" ht="15.75" thickBot="1">
      <c r="A10280" s="33" t="str">
        <f ca="1">IF(C10280=Calculator!$H$27,"F",IF(Daily!D10280+Daily!H10280=0,IF(D10279+H10279&gt;0,"L",""),""))</f>
        <v/>
      </c>
      <c r="B10280" s="34">
        <v>10279</v>
      </c>
      <c r="C10280" s="19">
        <f t="shared" ca="1" si="641"/>
        <v>56209</v>
      </c>
      <c r="D10280" s="29">
        <f t="shared" ca="1" si="643"/>
        <v>0</v>
      </c>
      <c r="E10280" s="29">
        <f ca="1">IF(C10280&lt;Calculator!$D$26,0,IF(DAY($C10280)=1,IF(D10280-Calculator!$G$24&gt;0,Calculator!$G$24,D10280),0))</f>
        <v>0</v>
      </c>
      <c r="F10280" s="29">
        <f ca="1">IF(E10280&gt;0,D10280*Calculator!$G$22/12,0)</f>
        <v>0</v>
      </c>
      <c r="G10280" s="29">
        <f ca="1">IF(E10280&gt;0,(IFERROR(-PMT(Calculator!$G$22/12,Calculator!$G$23*12,Calculator!$G$20),0))-F10280,0)</f>
        <v>0</v>
      </c>
      <c r="H10280" s="29">
        <f t="shared" ca="1" si="644"/>
        <v>0</v>
      </c>
      <c r="I10280" s="29">
        <f t="shared" ca="1" si="642"/>
        <v>0</v>
      </c>
      <c r="J10280" s="30">
        <f>Calculator!$G$40</f>
        <v>6.5000000000000002E-2</v>
      </c>
      <c r="K10280" s="29">
        <f ca="1">IF(C10280&gt;=Calculator!$G$27,IF(DAY($C10280)=1,Calculator!$G$34/2,IF(DAY($C10280)=15,Calculator!$G$34/2,0)),0)</f>
        <v>0</v>
      </c>
      <c r="L10280" s="29">
        <f ca="1">IF(DAY($C10280)=28,IF(H10280=0,0,Calculator!$G$35),0)</f>
        <v>0</v>
      </c>
      <c r="M10280" s="29">
        <f ca="1">IF(I10280&gt;0,IF(DAY($C10280)=1,SUM(INDIRECT("I"&amp;(ROW(C10279)-DAY(C10279))):I10279),0),0)</f>
        <v>0</v>
      </c>
      <c r="N10280" s="29">
        <f ca="1">IF(C10280&lt;Calculator!$G$27,0,IF(C10280=Calculator!$G$27,Calculator!$G$39,IF(H10280-K10280&lt;=0,IF(D10280&gt;Calculator!$G$39,IF(H10280-K10280+E10280+L10280+M10280+Calculator!$G$39&gt;Calculator!$G$39,Calculator!$G$39-(H10280+E10280+L10280+M10280-K10280),Calculator!$G$39),D10280),0)))</f>
        <v>0</v>
      </c>
    </row>
    <row r="10281" spans="1:14" ht="15.75" thickBot="1">
      <c r="A10281" s="33" t="str">
        <f ca="1">IF(C10281=Calculator!$H$27,"F",IF(Daily!D10281+Daily!H10281=0,IF(D10280+H10280&gt;0,"L",""),""))</f>
        <v/>
      </c>
      <c r="B10281" s="34">
        <v>10280</v>
      </c>
      <c r="C10281" s="19">
        <f t="shared" ca="1" si="641"/>
        <v>56210</v>
      </c>
      <c r="D10281" s="29">
        <f t="shared" ca="1" si="643"/>
        <v>0</v>
      </c>
      <c r="E10281" s="29">
        <f ca="1">IF(C10281&lt;Calculator!$D$26,0,IF(DAY($C10281)=1,IF(D10281-Calculator!$G$24&gt;0,Calculator!$G$24,D10281),0))</f>
        <v>0</v>
      </c>
      <c r="F10281" s="29">
        <f ca="1">IF(E10281&gt;0,D10281*Calculator!$G$22/12,0)</f>
        <v>0</v>
      </c>
      <c r="G10281" s="29">
        <f ca="1">IF(E10281&gt;0,(IFERROR(-PMT(Calculator!$G$22/12,Calculator!$G$23*12,Calculator!$G$20),0))-F10281,0)</f>
        <v>0</v>
      </c>
      <c r="H10281" s="29">
        <f t="shared" ca="1" si="644"/>
        <v>0</v>
      </c>
      <c r="I10281" s="29">
        <f t="shared" ca="1" si="642"/>
        <v>0</v>
      </c>
      <c r="J10281" s="30">
        <f>Calculator!$G$40</f>
        <v>6.5000000000000002E-2</v>
      </c>
      <c r="K10281" s="29">
        <f ca="1">IF(C10281&gt;=Calculator!$G$27,IF(DAY($C10281)=1,Calculator!$G$34/2,IF(DAY($C10281)=15,Calculator!$G$34/2,0)),0)</f>
        <v>0</v>
      </c>
      <c r="L10281" s="29">
        <f ca="1">IF(DAY($C10281)=28,IF(H10281=0,0,Calculator!$G$35),0)</f>
        <v>0</v>
      </c>
      <c r="M10281" s="29">
        <f ca="1">IF(I10281&gt;0,IF(DAY($C10281)=1,SUM(INDIRECT("I"&amp;(ROW(C10280)-DAY(C10280))):I10280),0),0)</f>
        <v>0</v>
      </c>
      <c r="N10281" s="29">
        <f ca="1">IF(C10281&lt;Calculator!$G$27,0,IF(C10281=Calculator!$G$27,Calculator!$G$39,IF(H10281-K10281&lt;=0,IF(D10281&gt;Calculator!$G$39,IF(H10281-K10281+E10281+L10281+M10281+Calculator!$G$39&gt;Calculator!$G$39,Calculator!$G$39-(H10281+E10281+L10281+M10281-K10281),Calculator!$G$39),D10281),0)))</f>
        <v>0</v>
      </c>
    </row>
    <row r="10282" spans="1:14" ht="15.75" thickBot="1">
      <c r="A10282" s="33" t="str">
        <f ca="1">IF(C10282=Calculator!$H$27,"F",IF(Daily!D10282+Daily!H10282=0,IF(D10281+H10281&gt;0,"L",""),""))</f>
        <v/>
      </c>
      <c r="B10282" s="34">
        <v>10281</v>
      </c>
      <c r="C10282" s="19">
        <f t="shared" ca="1" si="641"/>
        <v>56211</v>
      </c>
      <c r="D10282" s="29">
        <f t="shared" ca="1" si="643"/>
        <v>0</v>
      </c>
      <c r="E10282" s="29">
        <f ca="1">IF(C10282&lt;Calculator!$D$26,0,IF(DAY($C10282)=1,IF(D10282-Calculator!$G$24&gt;0,Calculator!$G$24,D10282),0))</f>
        <v>0</v>
      </c>
      <c r="F10282" s="29">
        <f ca="1">IF(E10282&gt;0,D10282*Calculator!$G$22/12,0)</f>
        <v>0</v>
      </c>
      <c r="G10282" s="29">
        <f ca="1">IF(E10282&gt;0,(IFERROR(-PMT(Calculator!$G$22/12,Calculator!$G$23*12,Calculator!$G$20),0))-F10282,0)</f>
        <v>0</v>
      </c>
      <c r="H10282" s="29">
        <f t="shared" ca="1" si="644"/>
        <v>0</v>
      </c>
      <c r="I10282" s="29">
        <f t="shared" ca="1" si="642"/>
        <v>0</v>
      </c>
      <c r="J10282" s="30">
        <f>Calculator!$G$40</f>
        <v>6.5000000000000002E-2</v>
      </c>
      <c r="K10282" s="29">
        <f ca="1">IF(C10282&gt;=Calculator!$G$27,IF(DAY($C10282)=1,Calculator!$G$34/2,IF(DAY($C10282)=15,Calculator!$G$34/2,0)),0)</f>
        <v>0</v>
      </c>
      <c r="L10282" s="29">
        <f ca="1">IF(DAY($C10282)=28,IF(H10282=0,0,Calculator!$G$35),0)</f>
        <v>0</v>
      </c>
      <c r="M10282" s="29">
        <f ca="1">IF(I10282&gt;0,IF(DAY($C10282)=1,SUM(INDIRECT("I"&amp;(ROW(C10281)-DAY(C10281))):I10281),0),0)</f>
        <v>0</v>
      </c>
      <c r="N10282" s="29">
        <f ca="1">IF(C10282&lt;Calculator!$G$27,0,IF(C10282=Calculator!$G$27,Calculator!$G$39,IF(H10282-K10282&lt;=0,IF(D10282&gt;Calculator!$G$39,IF(H10282-K10282+E10282+L10282+M10282+Calculator!$G$39&gt;Calculator!$G$39,Calculator!$G$39-(H10282+E10282+L10282+M10282-K10282),Calculator!$G$39),D10282),0)))</f>
        <v>0</v>
      </c>
    </row>
    <row r="10283" spans="1:14" ht="15.75" thickBot="1">
      <c r="A10283" s="33" t="str">
        <f ca="1">IF(C10283=Calculator!$H$27,"F",IF(Daily!D10283+Daily!H10283=0,IF(D10282+H10282&gt;0,"L",""),""))</f>
        <v/>
      </c>
      <c r="B10283" s="34">
        <v>10282</v>
      </c>
      <c r="C10283" s="19">
        <f t="shared" ca="1" si="641"/>
        <v>56212</v>
      </c>
      <c r="D10283" s="29">
        <f t="shared" ca="1" si="643"/>
        <v>0</v>
      </c>
      <c r="E10283" s="29">
        <f ca="1">IF(C10283&lt;Calculator!$D$26,0,IF(DAY($C10283)=1,IF(D10283-Calculator!$G$24&gt;0,Calculator!$G$24,D10283),0))</f>
        <v>0</v>
      </c>
      <c r="F10283" s="29">
        <f ca="1">IF(E10283&gt;0,D10283*Calculator!$G$22/12,0)</f>
        <v>0</v>
      </c>
      <c r="G10283" s="29">
        <f ca="1">IF(E10283&gt;0,(IFERROR(-PMT(Calculator!$G$22/12,Calculator!$G$23*12,Calculator!$G$20),0))-F10283,0)</f>
        <v>0</v>
      </c>
      <c r="H10283" s="29">
        <f t="shared" ca="1" si="644"/>
        <v>0</v>
      </c>
      <c r="I10283" s="29">
        <f t="shared" ca="1" si="642"/>
        <v>0</v>
      </c>
      <c r="J10283" s="30">
        <f>Calculator!$G$40</f>
        <v>6.5000000000000002E-2</v>
      </c>
      <c r="K10283" s="29">
        <f ca="1">IF(C10283&gt;=Calculator!$G$27,IF(DAY($C10283)=1,Calculator!$G$34/2,IF(DAY($C10283)=15,Calculator!$G$34/2,0)),0)</f>
        <v>0</v>
      </c>
      <c r="L10283" s="29">
        <f ca="1">IF(DAY($C10283)=28,IF(H10283=0,0,Calculator!$G$35),0)</f>
        <v>0</v>
      </c>
      <c r="M10283" s="29">
        <f ca="1">IF(I10283&gt;0,IF(DAY($C10283)=1,SUM(INDIRECT("I"&amp;(ROW(C10282)-DAY(C10282))):I10282),0),0)</f>
        <v>0</v>
      </c>
      <c r="N10283" s="29">
        <f ca="1">IF(C10283&lt;Calculator!$G$27,0,IF(C10283=Calculator!$G$27,Calculator!$G$39,IF(H10283-K10283&lt;=0,IF(D10283&gt;Calculator!$G$39,IF(H10283-K10283+E10283+L10283+M10283+Calculator!$G$39&gt;Calculator!$G$39,Calculator!$G$39-(H10283+E10283+L10283+M10283-K10283),Calculator!$G$39),D10283),0)))</f>
        <v>0</v>
      </c>
    </row>
    <row r="10284" spans="1:14" ht="15.75" thickBot="1">
      <c r="A10284" s="33" t="str">
        <f ca="1">IF(C10284=Calculator!$H$27,"F",IF(Daily!D10284+Daily!H10284=0,IF(D10283+H10283&gt;0,"L",""),""))</f>
        <v/>
      </c>
      <c r="B10284" s="34">
        <v>10283</v>
      </c>
      <c r="C10284" s="19">
        <f t="shared" ca="1" si="641"/>
        <v>56213</v>
      </c>
      <c r="D10284" s="29">
        <f t="shared" ca="1" si="643"/>
        <v>0</v>
      </c>
      <c r="E10284" s="29">
        <f ca="1">IF(C10284&lt;Calculator!$D$26,0,IF(DAY($C10284)=1,IF(D10284-Calculator!$G$24&gt;0,Calculator!$G$24,D10284),0))</f>
        <v>0</v>
      </c>
      <c r="F10284" s="29">
        <f ca="1">IF(E10284&gt;0,D10284*Calculator!$G$22/12,0)</f>
        <v>0</v>
      </c>
      <c r="G10284" s="29">
        <f ca="1">IF(E10284&gt;0,(IFERROR(-PMT(Calculator!$G$22/12,Calculator!$G$23*12,Calculator!$G$20),0))-F10284,0)</f>
        <v>0</v>
      </c>
      <c r="H10284" s="29">
        <f t="shared" ca="1" si="644"/>
        <v>0</v>
      </c>
      <c r="I10284" s="29">
        <f t="shared" ca="1" si="642"/>
        <v>0</v>
      </c>
      <c r="J10284" s="30">
        <f>Calculator!$G$40</f>
        <v>6.5000000000000002E-2</v>
      </c>
      <c r="K10284" s="29">
        <f ca="1">IF(C10284&gt;=Calculator!$G$27,IF(DAY($C10284)=1,Calculator!$G$34/2,IF(DAY($C10284)=15,Calculator!$G$34/2,0)),0)</f>
        <v>0</v>
      </c>
      <c r="L10284" s="29">
        <f ca="1">IF(DAY($C10284)=28,IF(H10284=0,0,Calculator!$G$35),0)</f>
        <v>0</v>
      </c>
      <c r="M10284" s="29">
        <f ca="1">IF(I10284&gt;0,IF(DAY($C10284)=1,SUM(INDIRECT("I"&amp;(ROW(C10283)-DAY(C10283))):I10283),0),0)</f>
        <v>0</v>
      </c>
      <c r="N10284" s="29">
        <f ca="1">IF(C10284&lt;Calculator!$G$27,0,IF(C10284=Calculator!$G$27,Calculator!$G$39,IF(H10284-K10284&lt;=0,IF(D10284&gt;Calculator!$G$39,IF(H10284-K10284+E10284+L10284+M10284+Calculator!$G$39&gt;Calculator!$G$39,Calculator!$G$39-(H10284+E10284+L10284+M10284-K10284),Calculator!$G$39),D10284),0)))</f>
        <v>0</v>
      </c>
    </row>
    <row r="10285" spans="1:14" ht="15.75" thickBot="1">
      <c r="A10285" s="33" t="str">
        <f ca="1">IF(C10285=Calculator!$H$27,"F",IF(Daily!D10285+Daily!H10285=0,IF(D10284+H10284&gt;0,"L",""),""))</f>
        <v/>
      </c>
      <c r="B10285" s="34">
        <v>10284</v>
      </c>
      <c r="C10285" s="19">
        <f t="shared" ca="1" si="641"/>
        <v>56214</v>
      </c>
      <c r="D10285" s="29">
        <f t="shared" ca="1" si="643"/>
        <v>0</v>
      </c>
      <c r="E10285" s="29">
        <f ca="1">IF(C10285&lt;Calculator!$D$26,0,IF(DAY($C10285)=1,IF(D10285-Calculator!$G$24&gt;0,Calculator!$G$24,D10285),0))</f>
        <v>0</v>
      </c>
      <c r="F10285" s="29">
        <f ca="1">IF(E10285&gt;0,D10285*Calculator!$G$22/12,0)</f>
        <v>0</v>
      </c>
      <c r="G10285" s="29">
        <f ca="1">IF(E10285&gt;0,(IFERROR(-PMT(Calculator!$G$22/12,Calculator!$G$23*12,Calculator!$G$20),0))-F10285,0)</f>
        <v>0</v>
      </c>
      <c r="H10285" s="29">
        <f t="shared" ca="1" si="644"/>
        <v>0</v>
      </c>
      <c r="I10285" s="29">
        <f t="shared" ca="1" si="642"/>
        <v>0</v>
      </c>
      <c r="J10285" s="30">
        <f>Calculator!$G$40</f>
        <v>6.5000000000000002E-2</v>
      </c>
      <c r="K10285" s="29">
        <f ca="1">IF(C10285&gt;=Calculator!$G$27,IF(DAY($C10285)=1,Calculator!$G$34/2,IF(DAY($C10285)=15,Calculator!$G$34/2,0)),0)</f>
        <v>0</v>
      </c>
      <c r="L10285" s="29">
        <f ca="1">IF(DAY($C10285)=28,IF(H10285=0,0,Calculator!$G$35),0)</f>
        <v>0</v>
      </c>
      <c r="M10285" s="29">
        <f ca="1">IF(I10285&gt;0,IF(DAY($C10285)=1,SUM(INDIRECT("I"&amp;(ROW(C10284)-DAY(C10284))):I10284),0),0)</f>
        <v>0</v>
      </c>
      <c r="N10285" s="29">
        <f ca="1">IF(C10285&lt;Calculator!$G$27,0,IF(C10285=Calculator!$G$27,Calculator!$G$39,IF(H10285-K10285&lt;=0,IF(D10285&gt;Calculator!$G$39,IF(H10285-K10285+E10285+L10285+M10285+Calculator!$G$39&gt;Calculator!$G$39,Calculator!$G$39-(H10285+E10285+L10285+M10285-K10285),Calculator!$G$39),D10285),0)))</f>
        <v>0</v>
      </c>
    </row>
    <row r="10286" spans="1:14" ht="15.75" thickBot="1">
      <c r="A10286" s="33" t="str">
        <f ca="1">IF(C10286=Calculator!$H$27,"F",IF(Daily!D10286+Daily!H10286=0,IF(D10285+H10285&gt;0,"L",""),""))</f>
        <v/>
      </c>
      <c r="B10286" s="34">
        <v>10285</v>
      </c>
      <c r="C10286" s="19">
        <f t="shared" ca="1" si="641"/>
        <v>56215</v>
      </c>
      <c r="D10286" s="29">
        <f t="shared" ca="1" si="643"/>
        <v>0</v>
      </c>
      <c r="E10286" s="29">
        <f ca="1">IF(C10286&lt;Calculator!$D$26,0,IF(DAY($C10286)=1,IF(D10286-Calculator!$G$24&gt;0,Calculator!$G$24,D10286),0))</f>
        <v>0</v>
      </c>
      <c r="F10286" s="29">
        <f ca="1">IF(E10286&gt;0,D10286*Calculator!$G$22/12,0)</f>
        <v>0</v>
      </c>
      <c r="G10286" s="29">
        <f ca="1">IF(E10286&gt;0,(IFERROR(-PMT(Calculator!$G$22/12,Calculator!$G$23*12,Calculator!$G$20),0))-F10286,0)</f>
        <v>0</v>
      </c>
      <c r="H10286" s="29">
        <f t="shared" ca="1" si="644"/>
        <v>0</v>
      </c>
      <c r="I10286" s="29">
        <f t="shared" ca="1" si="642"/>
        <v>0</v>
      </c>
      <c r="J10286" s="30">
        <f>Calculator!$G$40</f>
        <v>6.5000000000000002E-2</v>
      </c>
      <c r="K10286" s="29">
        <f ca="1">IF(C10286&gt;=Calculator!$G$27,IF(DAY($C10286)=1,Calculator!$G$34/2,IF(DAY($C10286)=15,Calculator!$G$34/2,0)),0)</f>
        <v>0</v>
      </c>
      <c r="L10286" s="29">
        <f ca="1">IF(DAY($C10286)=28,IF(H10286=0,0,Calculator!$G$35),0)</f>
        <v>0</v>
      </c>
      <c r="M10286" s="29">
        <f ca="1">IF(I10286&gt;0,IF(DAY($C10286)=1,SUM(INDIRECT("I"&amp;(ROW(C10285)-DAY(C10285))):I10285),0),0)</f>
        <v>0</v>
      </c>
      <c r="N10286" s="29">
        <f ca="1">IF(C10286&lt;Calculator!$G$27,0,IF(C10286=Calculator!$G$27,Calculator!$G$39,IF(H10286-K10286&lt;=0,IF(D10286&gt;Calculator!$G$39,IF(H10286-K10286+E10286+L10286+M10286+Calculator!$G$39&gt;Calculator!$G$39,Calculator!$G$39-(H10286+E10286+L10286+M10286-K10286),Calculator!$G$39),D10286),0)))</f>
        <v>0</v>
      </c>
    </row>
    <row r="10287" spans="1:14" ht="15.75" thickBot="1">
      <c r="A10287" s="33" t="str">
        <f ca="1">IF(C10287=Calculator!$H$27,"F",IF(Daily!D10287+Daily!H10287=0,IF(D10286+H10286&gt;0,"L",""),""))</f>
        <v/>
      </c>
      <c r="B10287" s="34">
        <v>10286</v>
      </c>
      <c r="C10287" s="19">
        <f t="shared" ca="1" si="641"/>
        <v>56216</v>
      </c>
      <c r="D10287" s="29">
        <f t="shared" ca="1" si="643"/>
        <v>0</v>
      </c>
      <c r="E10287" s="29">
        <f ca="1">IF(C10287&lt;Calculator!$D$26,0,IF(DAY($C10287)=1,IF(D10287-Calculator!$G$24&gt;0,Calculator!$G$24,D10287),0))</f>
        <v>0</v>
      </c>
      <c r="F10287" s="29">
        <f ca="1">IF(E10287&gt;0,D10287*Calculator!$G$22/12,0)</f>
        <v>0</v>
      </c>
      <c r="G10287" s="29">
        <f ca="1">IF(E10287&gt;0,(IFERROR(-PMT(Calculator!$G$22/12,Calculator!$G$23*12,Calculator!$G$20),0))-F10287,0)</f>
        <v>0</v>
      </c>
      <c r="H10287" s="29">
        <f t="shared" ca="1" si="644"/>
        <v>0</v>
      </c>
      <c r="I10287" s="29">
        <f t="shared" ca="1" si="642"/>
        <v>0</v>
      </c>
      <c r="J10287" s="30">
        <f>Calculator!$G$40</f>
        <v>6.5000000000000002E-2</v>
      </c>
      <c r="K10287" s="29">
        <f ca="1">IF(C10287&gt;=Calculator!$G$27,IF(DAY($C10287)=1,Calculator!$G$34/2,IF(DAY($C10287)=15,Calculator!$G$34/2,0)),0)</f>
        <v>0</v>
      </c>
      <c r="L10287" s="29">
        <f ca="1">IF(DAY($C10287)=28,IF(H10287=0,0,Calculator!$G$35),0)</f>
        <v>0</v>
      </c>
      <c r="M10287" s="29">
        <f ca="1">IF(I10287&gt;0,IF(DAY($C10287)=1,SUM(INDIRECT("I"&amp;(ROW(C10286)-DAY(C10286))):I10286),0),0)</f>
        <v>0</v>
      </c>
      <c r="N10287" s="29">
        <f ca="1">IF(C10287&lt;Calculator!$G$27,0,IF(C10287=Calculator!$G$27,Calculator!$G$39,IF(H10287-K10287&lt;=0,IF(D10287&gt;Calculator!$G$39,IF(H10287-K10287+E10287+L10287+M10287+Calculator!$G$39&gt;Calculator!$G$39,Calculator!$G$39-(H10287+E10287+L10287+M10287-K10287),Calculator!$G$39),D10287),0)))</f>
        <v>0</v>
      </c>
    </row>
    <row r="10288" spans="1:14" ht="15.75" thickBot="1">
      <c r="A10288" s="33" t="str">
        <f ca="1">IF(C10288=Calculator!$H$27,"F",IF(Daily!D10288+Daily!H10288=0,IF(D10287+H10287&gt;0,"L",""),""))</f>
        <v/>
      </c>
      <c r="B10288" s="34">
        <v>10287</v>
      </c>
      <c r="C10288" s="19">
        <f t="shared" ca="1" si="641"/>
        <v>56217</v>
      </c>
      <c r="D10288" s="29">
        <f t="shared" ca="1" si="643"/>
        <v>0</v>
      </c>
      <c r="E10288" s="29">
        <f ca="1">IF(C10288&lt;Calculator!$D$26,0,IF(DAY($C10288)=1,IF(D10288-Calculator!$G$24&gt;0,Calculator!$G$24,D10288),0))</f>
        <v>0</v>
      </c>
      <c r="F10288" s="29">
        <f ca="1">IF(E10288&gt;0,D10288*Calculator!$G$22/12,0)</f>
        <v>0</v>
      </c>
      <c r="G10288" s="29">
        <f ca="1">IF(E10288&gt;0,(IFERROR(-PMT(Calculator!$G$22/12,Calculator!$G$23*12,Calculator!$G$20),0))-F10288,0)</f>
        <v>0</v>
      </c>
      <c r="H10288" s="29">
        <f t="shared" ca="1" si="644"/>
        <v>0</v>
      </c>
      <c r="I10288" s="29">
        <f t="shared" ca="1" si="642"/>
        <v>0</v>
      </c>
      <c r="J10288" s="30">
        <f>Calculator!$G$40</f>
        <v>6.5000000000000002E-2</v>
      </c>
      <c r="K10288" s="29">
        <f ca="1">IF(C10288&gt;=Calculator!$G$27,IF(DAY($C10288)=1,Calculator!$G$34/2,IF(DAY($C10288)=15,Calculator!$G$34/2,0)),0)</f>
        <v>0</v>
      </c>
      <c r="L10288" s="29">
        <f ca="1">IF(DAY($C10288)=28,IF(H10288=0,0,Calculator!$G$35),0)</f>
        <v>0</v>
      </c>
      <c r="M10288" s="29">
        <f ca="1">IF(I10288&gt;0,IF(DAY($C10288)=1,SUM(INDIRECT("I"&amp;(ROW(C10287)-DAY(C10287))):I10287),0),0)</f>
        <v>0</v>
      </c>
      <c r="N10288" s="29">
        <f ca="1">IF(C10288&lt;Calculator!$G$27,0,IF(C10288=Calculator!$G$27,Calculator!$G$39,IF(H10288-K10288&lt;=0,IF(D10288&gt;Calculator!$G$39,IF(H10288-K10288+E10288+L10288+M10288+Calculator!$G$39&gt;Calculator!$G$39,Calculator!$G$39-(H10288+E10288+L10288+M10288-K10288),Calculator!$G$39),D10288),0)))</f>
        <v>0</v>
      </c>
    </row>
    <row r="10289" spans="1:14" ht="15.75" thickBot="1">
      <c r="A10289" s="33" t="str">
        <f ca="1">IF(C10289=Calculator!$H$27,"F",IF(Daily!D10289+Daily!H10289=0,IF(D10288+H10288&gt;0,"L",""),""))</f>
        <v/>
      </c>
      <c r="B10289" s="34">
        <v>10288</v>
      </c>
      <c r="C10289" s="19">
        <f t="shared" ca="1" si="641"/>
        <v>56218</v>
      </c>
      <c r="D10289" s="29">
        <f t="shared" ca="1" si="643"/>
        <v>0</v>
      </c>
      <c r="E10289" s="29">
        <f ca="1">IF(C10289&lt;Calculator!$D$26,0,IF(DAY($C10289)=1,IF(D10289-Calculator!$G$24&gt;0,Calculator!$G$24,D10289),0))</f>
        <v>0</v>
      </c>
      <c r="F10289" s="29">
        <f ca="1">IF(E10289&gt;0,D10289*Calculator!$G$22/12,0)</f>
        <v>0</v>
      </c>
      <c r="G10289" s="29">
        <f ca="1">IF(E10289&gt;0,(IFERROR(-PMT(Calculator!$G$22/12,Calculator!$G$23*12,Calculator!$G$20),0))-F10289,0)</f>
        <v>0</v>
      </c>
      <c r="H10289" s="29">
        <f t="shared" ca="1" si="644"/>
        <v>0</v>
      </c>
      <c r="I10289" s="29">
        <f t="shared" ca="1" si="642"/>
        <v>0</v>
      </c>
      <c r="J10289" s="30">
        <f>Calculator!$G$40</f>
        <v>6.5000000000000002E-2</v>
      </c>
      <c r="K10289" s="29">
        <f ca="1">IF(C10289&gt;=Calculator!$G$27,IF(DAY($C10289)=1,Calculator!$G$34/2,IF(DAY($C10289)=15,Calculator!$G$34/2,0)),0)</f>
        <v>0</v>
      </c>
      <c r="L10289" s="29">
        <f ca="1">IF(DAY($C10289)=28,IF(H10289=0,0,Calculator!$G$35),0)</f>
        <v>0</v>
      </c>
      <c r="M10289" s="29">
        <f ca="1">IF(I10289&gt;0,IF(DAY($C10289)=1,SUM(INDIRECT("I"&amp;(ROW(C10288)-DAY(C10288))):I10288),0),0)</f>
        <v>0</v>
      </c>
      <c r="N10289" s="29">
        <f ca="1">IF(C10289&lt;Calculator!$G$27,0,IF(C10289=Calculator!$G$27,Calculator!$G$39,IF(H10289-K10289&lt;=0,IF(D10289&gt;Calculator!$G$39,IF(H10289-K10289+E10289+L10289+M10289+Calculator!$G$39&gt;Calculator!$G$39,Calculator!$G$39-(H10289+E10289+L10289+M10289-K10289),Calculator!$G$39),D10289),0)))</f>
        <v>0</v>
      </c>
    </row>
    <row r="10290" spans="1:14" ht="15.75" thickBot="1">
      <c r="A10290" s="33" t="str">
        <f ca="1">IF(C10290=Calculator!$H$27,"F",IF(Daily!D10290+Daily!H10290=0,IF(D10289+H10289&gt;0,"L",""),""))</f>
        <v/>
      </c>
      <c r="B10290" s="34">
        <v>10289</v>
      </c>
      <c r="C10290" s="19">
        <f t="shared" ca="1" si="641"/>
        <v>56219</v>
      </c>
      <c r="D10290" s="29">
        <f t="shared" ca="1" si="643"/>
        <v>0</v>
      </c>
      <c r="E10290" s="29">
        <f ca="1">IF(C10290&lt;Calculator!$D$26,0,IF(DAY($C10290)=1,IF(D10290-Calculator!$G$24&gt;0,Calculator!$G$24,D10290),0))</f>
        <v>0</v>
      </c>
      <c r="F10290" s="29">
        <f ca="1">IF(E10290&gt;0,D10290*Calculator!$G$22/12,0)</f>
        <v>0</v>
      </c>
      <c r="G10290" s="29">
        <f ca="1">IF(E10290&gt;0,(IFERROR(-PMT(Calculator!$G$22/12,Calculator!$G$23*12,Calculator!$G$20),0))-F10290,0)</f>
        <v>0</v>
      </c>
      <c r="H10290" s="29">
        <f t="shared" ca="1" si="644"/>
        <v>0</v>
      </c>
      <c r="I10290" s="29">
        <f t="shared" ca="1" si="642"/>
        <v>0</v>
      </c>
      <c r="J10290" s="30">
        <f>Calculator!$G$40</f>
        <v>6.5000000000000002E-2</v>
      </c>
      <c r="K10290" s="29">
        <f ca="1">IF(C10290&gt;=Calculator!$G$27,IF(DAY($C10290)=1,Calculator!$G$34/2,IF(DAY($C10290)=15,Calculator!$G$34/2,0)),0)</f>
        <v>4500</v>
      </c>
      <c r="L10290" s="29">
        <f ca="1">IF(DAY($C10290)=28,IF(H10290=0,0,Calculator!$G$35),0)</f>
        <v>0</v>
      </c>
      <c r="M10290" s="29">
        <f ca="1">IF(I10290&gt;0,IF(DAY($C10290)=1,SUM(INDIRECT("I"&amp;(ROW(C10289)-DAY(C10289))):I10289),0),0)</f>
        <v>0</v>
      </c>
      <c r="N10290" s="29">
        <f ca="1">IF(C10290&lt;Calculator!$G$27,0,IF(C10290=Calculator!$G$27,Calculator!$G$39,IF(H10290-K10290&lt;=0,IF(D10290&gt;Calculator!$G$39,IF(H10290-K10290+E10290+L10290+M10290+Calculator!$G$39&gt;Calculator!$G$39,Calculator!$G$39-(H10290+E10290+L10290+M10290-K10290),Calculator!$G$39),D10290),0)))</f>
        <v>0</v>
      </c>
    </row>
    <row r="10291" spans="1:14" ht="15.75" thickBot="1">
      <c r="A10291" s="33" t="str">
        <f ca="1">IF(C10291=Calculator!$H$27,"F",IF(Daily!D10291+Daily!H10291=0,IF(D10290+H10290&gt;0,"L",""),""))</f>
        <v/>
      </c>
      <c r="B10291" s="34">
        <v>10290</v>
      </c>
      <c r="C10291" s="19">
        <f t="shared" ca="1" si="641"/>
        <v>56220</v>
      </c>
      <c r="D10291" s="29">
        <f t="shared" ca="1" si="643"/>
        <v>0</v>
      </c>
      <c r="E10291" s="29">
        <f ca="1">IF(C10291&lt;Calculator!$D$26,0,IF(DAY($C10291)=1,IF(D10291-Calculator!$G$24&gt;0,Calculator!$G$24,D10291),0))</f>
        <v>0</v>
      </c>
      <c r="F10291" s="29">
        <f ca="1">IF(E10291&gt;0,D10291*Calculator!$G$22/12,0)</f>
        <v>0</v>
      </c>
      <c r="G10291" s="29">
        <f ca="1">IF(E10291&gt;0,(IFERROR(-PMT(Calculator!$G$22/12,Calculator!$G$23*12,Calculator!$G$20),0))-F10291,0)</f>
        <v>0</v>
      </c>
      <c r="H10291" s="29">
        <f t="shared" ca="1" si="644"/>
        <v>0</v>
      </c>
      <c r="I10291" s="29">
        <f t="shared" ca="1" si="642"/>
        <v>0</v>
      </c>
      <c r="J10291" s="30">
        <f>Calculator!$G$40</f>
        <v>6.5000000000000002E-2</v>
      </c>
      <c r="K10291" s="29">
        <f ca="1">IF(C10291&gt;=Calculator!$G$27,IF(DAY($C10291)=1,Calculator!$G$34/2,IF(DAY($C10291)=15,Calculator!$G$34/2,0)),0)</f>
        <v>0</v>
      </c>
      <c r="L10291" s="29">
        <f ca="1">IF(DAY($C10291)=28,IF(H10291=0,0,Calculator!$G$35),0)</f>
        <v>0</v>
      </c>
      <c r="M10291" s="29">
        <f ca="1">IF(I10291&gt;0,IF(DAY($C10291)=1,SUM(INDIRECT("I"&amp;(ROW(C10290)-DAY(C10290))):I10290),0),0)</f>
        <v>0</v>
      </c>
      <c r="N10291" s="29">
        <f ca="1">IF(C10291&lt;Calculator!$G$27,0,IF(C10291=Calculator!$G$27,Calculator!$G$39,IF(H10291-K10291&lt;=0,IF(D10291&gt;Calculator!$G$39,IF(H10291-K10291+E10291+L10291+M10291+Calculator!$G$39&gt;Calculator!$G$39,Calculator!$G$39-(H10291+E10291+L10291+M10291-K10291),Calculator!$G$39),D10291),0)))</f>
        <v>0</v>
      </c>
    </row>
    <row r="10292" spans="1:14" ht="15.75" thickBot="1">
      <c r="A10292" s="33" t="str">
        <f ca="1">IF(C10292=Calculator!$H$27,"F",IF(Daily!D10292+Daily!H10292=0,IF(D10291+H10291&gt;0,"L",""),""))</f>
        <v/>
      </c>
      <c r="B10292" s="34">
        <v>10291</v>
      </c>
      <c r="C10292" s="19">
        <f t="shared" ca="1" si="641"/>
        <v>56221</v>
      </c>
      <c r="D10292" s="29">
        <f t="shared" ca="1" si="643"/>
        <v>0</v>
      </c>
      <c r="E10292" s="29">
        <f ca="1">IF(C10292&lt;Calculator!$D$26,0,IF(DAY($C10292)=1,IF(D10292-Calculator!$G$24&gt;0,Calculator!$G$24,D10292),0))</f>
        <v>0</v>
      </c>
      <c r="F10292" s="29">
        <f ca="1">IF(E10292&gt;0,D10292*Calculator!$G$22/12,0)</f>
        <v>0</v>
      </c>
      <c r="G10292" s="29">
        <f ca="1">IF(E10292&gt;0,(IFERROR(-PMT(Calculator!$G$22/12,Calculator!$G$23*12,Calculator!$G$20),0))-F10292,0)</f>
        <v>0</v>
      </c>
      <c r="H10292" s="29">
        <f t="shared" ca="1" si="644"/>
        <v>0</v>
      </c>
      <c r="I10292" s="29">
        <f t="shared" ca="1" si="642"/>
        <v>0</v>
      </c>
      <c r="J10292" s="30">
        <f>Calculator!$G$40</f>
        <v>6.5000000000000002E-2</v>
      </c>
      <c r="K10292" s="29">
        <f ca="1">IF(C10292&gt;=Calculator!$G$27,IF(DAY($C10292)=1,Calculator!$G$34/2,IF(DAY($C10292)=15,Calculator!$G$34/2,0)),0)</f>
        <v>0</v>
      </c>
      <c r="L10292" s="29">
        <f ca="1">IF(DAY($C10292)=28,IF(H10292=0,0,Calculator!$G$35),0)</f>
        <v>0</v>
      </c>
      <c r="M10292" s="29">
        <f ca="1">IF(I10292&gt;0,IF(DAY($C10292)=1,SUM(INDIRECT("I"&amp;(ROW(C10291)-DAY(C10291))):I10291),0),0)</f>
        <v>0</v>
      </c>
      <c r="N10292" s="29">
        <f ca="1">IF(C10292&lt;Calculator!$G$27,0,IF(C10292=Calculator!$G$27,Calculator!$G$39,IF(H10292-K10292&lt;=0,IF(D10292&gt;Calculator!$G$39,IF(H10292-K10292+E10292+L10292+M10292+Calculator!$G$39&gt;Calculator!$G$39,Calculator!$G$39-(H10292+E10292+L10292+M10292-K10292),Calculator!$G$39),D10292),0)))</f>
        <v>0</v>
      </c>
    </row>
    <row r="10293" spans="1:14" ht="15.75" thickBot="1">
      <c r="A10293" s="33" t="str">
        <f ca="1">IF(C10293=Calculator!$H$27,"F",IF(Daily!D10293+Daily!H10293=0,IF(D10292+H10292&gt;0,"L",""),""))</f>
        <v/>
      </c>
      <c r="B10293" s="34">
        <v>10292</v>
      </c>
      <c r="C10293" s="19">
        <f t="shared" ca="1" si="641"/>
        <v>56222</v>
      </c>
      <c r="D10293" s="29">
        <f t="shared" ca="1" si="643"/>
        <v>0</v>
      </c>
      <c r="E10293" s="29">
        <f ca="1">IF(C10293&lt;Calculator!$D$26,0,IF(DAY($C10293)=1,IF(D10293-Calculator!$G$24&gt;0,Calculator!$G$24,D10293),0))</f>
        <v>0</v>
      </c>
      <c r="F10293" s="29">
        <f ca="1">IF(E10293&gt;0,D10293*Calculator!$G$22/12,0)</f>
        <v>0</v>
      </c>
      <c r="G10293" s="29">
        <f ca="1">IF(E10293&gt;0,(IFERROR(-PMT(Calculator!$G$22/12,Calculator!$G$23*12,Calculator!$G$20),0))-F10293,0)</f>
        <v>0</v>
      </c>
      <c r="H10293" s="29">
        <f t="shared" ca="1" si="644"/>
        <v>0</v>
      </c>
      <c r="I10293" s="29">
        <f t="shared" ca="1" si="642"/>
        <v>0</v>
      </c>
      <c r="J10293" s="30">
        <f>Calculator!$G$40</f>
        <v>6.5000000000000002E-2</v>
      </c>
      <c r="K10293" s="29">
        <f ca="1">IF(C10293&gt;=Calculator!$G$27,IF(DAY($C10293)=1,Calculator!$G$34/2,IF(DAY($C10293)=15,Calculator!$G$34/2,0)),0)</f>
        <v>0</v>
      </c>
      <c r="L10293" s="29">
        <f ca="1">IF(DAY($C10293)=28,IF(H10293=0,0,Calculator!$G$35),0)</f>
        <v>0</v>
      </c>
      <c r="M10293" s="29">
        <f ca="1">IF(I10293&gt;0,IF(DAY($C10293)=1,SUM(INDIRECT("I"&amp;(ROW(C10292)-DAY(C10292))):I10292),0),0)</f>
        <v>0</v>
      </c>
      <c r="N10293" s="29">
        <f ca="1">IF(C10293&lt;Calculator!$G$27,0,IF(C10293=Calculator!$G$27,Calculator!$G$39,IF(H10293-K10293&lt;=0,IF(D10293&gt;Calculator!$G$39,IF(H10293-K10293+E10293+L10293+M10293+Calculator!$G$39&gt;Calculator!$G$39,Calculator!$G$39-(H10293+E10293+L10293+M10293-K10293),Calculator!$G$39),D10293),0)))</f>
        <v>0</v>
      </c>
    </row>
    <row r="10294" spans="1:14" ht="15.75" thickBot="1">
      <c r="A10294" s="33" t="str">
        <f ca="1">IF(C10294=Calculator!$H$27,"F",IF(Daily!D10294+Daily!H10294=0,IF(D10293+H10293&gt;0,"L",""),""))</f>
        <v/>
      </c>
      <c r="B10294" s="34">
        <v>10293</v>
      </c>
      <c r="C10294" s="19">
        <f t="shared" ca="1" si="641"/>
        <v>56223</v>
      </c>
      <c r="D10294" s="29">
        <f t="shared" ca="1" si="643"/>
        <v>0</v>
      </c>
      <c r="E10294" s="29">
        <f ca="1">IF(C10294&lt;Calculator!$D$26,0,IF(DAY($C10294)=1,IF(D10294-Calculator!$G$24&gt;0,Calculator!$G$24,D10294),0))</f>
        <v>0</v>
      </c>
      <c r="F10294" s="29">
        <f ca="1">IF(E10294&gt;0,D10294*Calculator!$G$22/12,0)</f>
        <v>0</v>
      </c>
      <c r="G10294" s="29">
        <f ca="1">IF(E10294&gt;0,(IFERROR(-PMT(Calculator!$G$22/12,Calculator!$G$23*12,Calculator!$G$20),0))-F10294,0)</f>
        <v>0</v>
      </c>
      <c r="H10294" s="29">
        <f t="shared" ca="1" si="644"/>
        <v>0</v>
      </c>
      <c r="I10294" s="29">
        <f t="shared" ca="1" si="642"/>
        <v>0</v>
      </c>
      <c r="J10294" s="30">
        <f>Calculator!$G$40</f>
        <v>6.5000000000000002E-2</v>
      </c>
      <c r="K10294" s="29">
        <f ca="1">IF(C10294&gt;=Calculator!$G$27,IF(DAY($C10294)=1,Calculator!$G$34/2,IF(DAY($C10294)=15,Calculator!$G$34/2,0)),0)</f>
        <v>0</v>
      </c>
      <c r="L10294" s="29">
        <f ca="1">IF(DAY($C10294)=28,IF(H10294=0,0,Calculator!$G$35),0)</f>
        <v>0</v>
      </c>
      <c r="M10294" s="29">
        <f ca="1">IF(I10294&gt;0,IF(DAY($C10294)=1,SUM(INDIRECT("I"&amp;(ROW(C10293)-DAY(C10293))):I10293),0),0)</f>
        <v>0</v>
      </c>
      <c r="N10294" s="29">
        <f ca="1">IF(C10294&lt;Calculator!$G$27,0,IF(C10294=Calculator!$G$27,Calculator!$G$39,IF(H10294-K10294&lt;=0,IF(D10294&gt;Calculator!$G$39,IF(H10294-K10294+E10294+L10294+M10294+Calculator!$G$39&gt;Calculator!$G$39,Calculator!$G$39-(H10294+E10294+L10294+M10294-K10294),Calculator!$G$39),D10294),0)))</f>
        <v>0</v>
      </c>
    </row>
    <row r="10295" spans="1:14" ht="15.75" thickBot="1">
      <c r="A10295" s="33" t="str">
        <f ca="1">IF(C10295=Calculator!$H$27,"F",IF(Daily!D10295+Daily!H10295=0,IF(D10294+H10294&gt;0,"L",""),""))</f>
        <v/>
      </c>
      <c r="B10295" s="34">
        <v>10294</v>
      </c>
      <c r="C10295" s="19">
        <f t="shared" ca="1" si="641"/>
        <v>56224</v>
      </c>
      <c r="D10295" s="29">
        <f t="shared" ca="1" si="643"/>
        <v>0</v>
      </c>
      <c r="E10295" s="29">
        <f ca="1">IF(C10295&lt;Calculator!$D$26,0,IF(DAY($C10295)=1,IF(D10295-Calculator!$G$24&gt;0,Calculator!$G$24,D10295),0))</f>
        <v>0</v>
      </c>
      <c r="F10295" s="29">
        <f ca="1">IF(E10295&gt;0,D10295*Calculator!$G$22/12,0)</f>
        <v>0</v>
      </c>
      <c r="G10295" s="29">
        <f ca="1">IF(E10295&gt;0,(IFERROR(-PMT(Calculator!$G$22/12,Calculator!$G$23*12,Calculator!$G$20),0))-F10295,0)</f>
        <v>0</v>
      </c>
      <c r="H10295" s="29">
        <f t="shared" ca="1" si="644"/>
        <v>0</v>
      </c>
      <c r="I10295" s="29">
        <f t="shared" ca="1" si="642"/>
        <v>0</v>
      </c>
      <c r="J10295" s="30">
        <f>Calculator!$G$40</f>
        <v>6.5000000000000002E-2</v>
      </c>
      <c r="K10295" s="29">
        <f ca="1">IF(C10295&gt;=Calculator!$G$27,IF(DAY($C10295)=1,Calculator!$G$34/2,IF(DAY($C10295)=15,Calculator!$G$34/2,0)),0)</f>
        <v>0</v>
      </c>
      <c r="L10295" s="29">
        <f ca="1">IF(DAY($C10295)=28,IF(H10295=0,0,Calculator!$G$35),0)</f>
        <v>0</v>
      </c>
      <c r="M10295" s="29">
        <f ca="1">IF(I10295&gt;0,IF(DAY($C10295)=1,SUM(INDIRECT("I"&amp;(ROW(C10294)-DAY(C10294))):I10294),0),0)</f>
        <v>0</v>
      </c>
      <c r="N10295" s="29">
        <f ca="1">IF(C10295&lt;Calculator!$G$27,0,IF(C10295=Calculator!$G$27,Calculator!$G$39,IF(H10295-K10295&lt;=0,IF(D10295&gt;Calculator!$G$39,IF(H10295-K10295+E10295+L10295+M10295+Calculator!$G$39&gt;Calculator!$G$39,Calculator!$G$39-(H10295+E10295+L10295+M10295-K10295),Calculator!$G$39),D10295),0)))</f>
        <v>0</v>
      </c>
    </row>
    <row r="10296" spans="1:14" ht="15.75" thickBot="1">
      <c r="A10296" s="33" t="str">
        <f ca="1">IF(C10296=Calculator!$H$27,"F",IF(Daily!D10296+Daily!H10296=0,IF(D10295+H10295&gt;0,"L",""),""))</f>
        <v/>
      </c>
      <c r="B10296" s="34">
        <v>10295</v>
      </c>
      <c r="C10296" s="19">
        <f t="shared" ca="1" si="641"/>
        <v>56225</v>
      </c>
      <c r="D10296" s="29">
        <f t="shared" ca="1" si="643"/>
        <v>0</v>
      </c>
      <c r="E10296" s="29">
        <f ca="1">IF(C10296&lt;Calculator!$D$26,0,IF(DAY($C10296)=1,IF(D10296-Calculator!$G$24&gt;0,Calculator!$G$24,D10296),0))</f>
        <v>0</v>
      </c>
      <c r="F10296" s="29">
        <f ca="1">IF(E10296&gt;0,D10296*Calculator!$G$22/12,0)</f>
        <v>0</v>
      </c>
      <c r="G10296" s="29">
        <f ca="1">IF(E10296&gt;0,(IFERROR(-PMT(Calculator!$G$22/12,Calculator!$G$23*12,Calculator!$G$20),0))-F10296,0)</f>
        <v>0</v>
      </c>
      <c r="H10296" s="29">
        <f t="shared" ca="1" si="644"/>
        <v>0</v>
      </c>
      <c r="I10296" s="29">
        <f t="shared" ca="1" si="642"/>
        <v>0</v>
      </c>
      <c r="J10296" s="30">
        <f>Calculator!$G$40</f>
        <v>6.5000000000000002E-2</v>
      </c>
      <c r="K10296" s="29">
        <f ca="1">IF(C10296&gt;=Calculator!$G$27,IF(DAY($C10296)=1,Calculator!$G$34/2,IF(DAY($C10296)=15,Calculator!$G$34/2,0)),0)</f>
        <v>0</v>
      </c>
      <c r="L10296" s="29">
        <f ca="1">IF(DAY($C10296)=28,IF(H10296=0,0,Calculator!$G$35),0)</f>
        <v>0</v>
      </c>
      <c r="M10296" s="29">
        <f ca="1">IF(I10296&gt;0,IF(DAY($C10296)=1,SUM(INDIRECT("I"&amp;(ROW(C10295)-DAY(C10295))):I10295),0),0)</f>
        <v>0</v>
      </c>
      <c r="N10296" s="29">
        <f ca="1">IF(C10296&lt;Calculator!$G$27,0,IF(C10296=Calculator!$G$27,Calculator!$G$39,IF(H10296-K10296&lt;=0,IF(D10296&gt;Calculator!$G$39,IF(H10296-K10296+E10296+L10296+M10296+Calculator!$G$39&gt;Calculator!$G$39,Calculator!$G$39-(H10296+E10296+L10296+M10296-K10296),Calculator!$G$39),D10296),0)))</f>
        <v>0</v>
      </c>
    </row>
    <row r="10297" spans="1:14" ht="15.75" thickBot="1">
      <c r="A10297" s="33" t="str">
        <f ca="1">IF(C10297=Calculator!$H$27,"F",IF(Daily!D10297+Daily!H10297=0,IF(D10296+H10296&gt;0,"L",""),""))</f>
        <v/>
      </c>
      <c r="B10297" s="34">
        <v>10296</v>
      </c>
      <c r="C10297" s="19">
        <f t="shared" ca="1" si="641"/>
        <v>56226</v>
      </c>
      <c r="D10297" s="29">
        <f t="shared" ca="1" si="643"/>
        <v>0</v>
      </c>
      <c r="E10297" s="29">
        <f ca="1">IF(C10297&lt;Calculator!$D$26,0,IF(DAY($C10297)=1,IF(D10297-Calculator!$G$24&gt;0,Calculator!$G$24,D10297),0))</f>
        <v>0</v>
      </c>
      <c r="F10297" s="29">
        <f ca="1">IF(E10297&gt;0,D10297*Calculator!$G$22/12,0)</f>
        <v>0</v>
      </c>
      <c r="G10297" s="29">
        <f ca="1">IF(E10297&gt;0,(IFERROR(-PMT(Calculator!$G$22/12,Calculator!$G$23*12,Calculator!$G$20),0))-F10297,0)</f>
        <v>0</v>
      </c>
      <c r="H10297" s="29">
        <f t="shared" ca="1" si="644"/>
        <v>0</v>
      </c>
      <c r="I10297" s="29">
        <f t="shared" ca="1" si="642"/>
        <v>0</v>
      </c>
      <c r="J10297" s="30">
        <f>Calculator!$G$40</f>
        <v>6.5000000000000002E-2</v>
      </c>
      <c r="K10297" s="29">
        <f ca="1">IF(C10297&gt;=Calculator!$G$27,IF(DAY($C10297)=1,Calculator!$G$34/2,IF(DAY($C10297)=15,Calculator!$G$34/2,0)),0)</f>
        <v>0</v>
      </c>
      <c r="L10297" s="29">
        <f ca="1">IF(DAY($C10297)=28,IF(H10297=0,0,Calculator!$G$35),0)</f>
        <v>0</v>
      </c>
      <c r="M10297" s="29">
        <f ca="1">IF(I10297&gt;0,IF(DAY($C10297)=1,SUM(INDIRECT("I"&amp;(ROW(C10296)-DAY(C10296))):I10296),0),0)</f>
        <v>0</v>
      </c>
      <c r="N10297" s="29">
        <f ca="1">IF(C10297&lt;Calculator!$G$27,0,IF(C10297=Calculator!$G$27,Calculator!$G$39,IF(H10297-K10297&lt;=0,IF(D10297&gt;Calculator!$G$39,IF(H10297-K10297+E10297+L10297+M10297+Calculator!$G$39&gt;Calculator!$G$39,Calculator!$G$39-(H10297+E10297+L10297+M10297-K10297),Calculator!$G$39),D10297),0)))</f>
        <v>0</v>
      </c>
    </row>
    <row r="10298" spans="1:14" ht="15.75" thickBot="1">
      <c r="A10298" s="33" t="str">
        <f ca="1">IF(C10298=Calculator!$H$27,"F",IF(Daily!D10298+Daily!H10298=0,IF(D10297+H10297&gt;0,"L",""),""))</f>
        <v/>
      </c>
      <c r="B10298" s="34">
        <v>10297</v>
      </c>
      <c r="C10298" s="19">
        <f t="shared" ca="1" si="641"/>
        <v>56227</v>
      </c>
      <c r="D10298" s="29">
        <f t="shared" ca="1" si="643"/>
        <v>0</v>
      </c>
      <c r="E10298" s="29">
        <f ca="1">IF(C10298&lt;Calculator!$D$26,0,IF(DAY($C10298)=1,IF(D10298-Calculator!$G$24&gt;0,Calculator!$G$24,D10298),0))</f>
        <v>0</v>
      </c>
      <c r="F10298" s="29">
        <f ca="1">IF(E10298&gt;0,D10298*Calculator!$G$22/12,0)</f>
        <v>0</v>
      </c>
      <c r="G10298" s="29">
        <f ca="1">IF(E10298&gt;0,(IFERROR(-PMT(Calculator!$G$22/12,Calculator!$G$23*12,Calculator!$G$20),0))-F10298,0)</f>
        <v>0</v>
      </c>
      <c r="H10298" s="29">
        <f t="shared" ca="1" si="644"/>
        <v>0</v>
      </c>
      <c r="I10298" s="29">
        <f t="shared" ca="1" si="642"/>
        <v>0</v>
      </c>
      <c r="J10298" s="30">
        <f>Calculator!$G$40</f>
        <v>6.5000000000000002E-2</v>
      </c>
      <c r="K10298" s="29">
        <f ca="1">IF(C10298&gt;=Calculator!$G$27,IF(DAY($C10298)=1,Calculator!$G$34/2,IF(DAY($C10298)=15,Calculator!$G$34/2,0)),0)</f>
        <v>0</v>
      </c>
      <c r="L10298" s="29">
        <f ca="1">IF(DAY($C10298)=28,IF(H10298=0,0,Calculator!$G$35),0)</f>
        <v>0</v>
      </c>
      <c r="M10298" s="29">
        <f ca="1">IF(I10298&gt;0,IF(DAY($C10298)=1,SUM(INDIRECT("I"&amp;(ROW(C10297)-DAY(C10297))):I10297),0),0)</f>
        <v>0</v>
      </c>
      <c r="N10298" s="29">
        <f ca="1">IF(C10298&lt;Calculator!$G$27,0,IF(C10298=Calculator!$G$27,Calculator!$G$39,IF(H10298-K10298&lt;=0,IF(D10298&gt;Calculator!$G$39,IF(H10298-K10298+E10298+L10298+M10298+Calculator!$G$39&gt;Calculator!$G$39,Calculator!$G$39-(H10298+E10298+L10298+M10298-K10298),Calculator!$G$39),D10298),0)))</f>
        <v>0</v>
      </c>
    </row>
    <row r="10299" spans="1:14" ht="15.75" thickBot="1">
      <c r="A10299" s="33" t="str">
        <f ca="1">IF(C10299=Calculator!$H$27,"F",IF(Daily!D10299+Daily!H10299=0,IF(D10298+H10298&gt;0,"L",""),""))</f>
        <v/>
      </c>
      <c r="B10299" s="34">
        <v>10298</v>
      </c>
      <c r="C10299" s="19">
        <f t="shared" ca="1" si="641"/>
        <v>56228</v>
      </c>
      <c r="D10299" s="29">
        <f t="shared" ca="1" si="643"/>
        <v>0</v>
      </c>
      <c r="E10299" s="29">
        <f ca="1">IF(C10299&lt;Calculator!$D$26,0,IF(DAY($C10299)=1,IF(D10299-Calculator!$G$24&gt;0,Calculator!$G$24,D10299),0))</f>
        <v>0</v>
      </c>
      <c r="F10299" s="29">
        <f ca="1">IF(E10299&gt;0,D10299*Calculator!$G$22/12,0)</f>
        <v>0</v>
      </c>
      <c r="G10299" s="29">
        <f ca="1">IF(E10299&gt;0,(IFERROR(-PMT(Calculator!$G$22/12,Calculator!$G$23*12,Calculator!$G$20),0))-F10299,0)</f>
        <v>0</v>
      </c>
      <c r="H10299" s="29">
        <f t="shared" ca="1" si="644"/>
        <v>0</v>
      </c>
      <c r="I10299" s="29">
        <f t="shared" ca="1" si="642"/>
        <v>0</v>
      </c>
      <c r="J10299" s="30">
        <f>Calculator!$G$40</f>
        <v>6.5000000000000002E-2</v>
      </c>
      <c r="K10299" s="29">
        <f ca="1">IF(C10299&gt;=Calculator!$G$27,IF(DAY($C10299)=1,Calculator!$G$34/2,IF(DAY($C10299)=15,Calculator!$G$34/2,0)),0)</f>
        <v>0</v>
      </c>
      <c r="L10299" s="29">
        <f ca="1">IF(DAY($C10299)=28,IF(H10299=0,0,Calculator!$G$35),0)</f>
        <v>0</v>
      </c>
      <c r="M10299" s="29">
        <f ca="1">IF(I10299&gt;0,IF(DAY($C10299)=1,SUM(INDIRECT("I"&amp;(ROW(C10298)-DAY(C10298))):I10298),0),0)</f>
        <v>0</v>
      </c>
      <c r="N10299" s="29">
        <f ca="1">IF(C10299&lt;Calculator!$G$27,0,IF(C10299=Calculator!$G$27,Calculator!$G$39,IF(H10299-K10299&lt;=0,IF(D10299&gt;Calculator!$G$39,IF(H10299-K10299+E10299+L10299+M10299+Calculator!$G$39&gt;Calculator!$G$39,Calculator!$G$39-(H10299+E10299+L10299+M10299-K10299),Calculator!$G$39),D10299),0)))</f>
        <v>0</v>
      </c>
    </row>
    <row r="10300" spans="1:14" ht="15.75" thickBot="1">
      <c r="A10300" s="33" t="str">
        <f ca="1">IF(C10300=Calculator!$H$27,"F",IF(Daily!D10300+Daily!H10300=0,IF(D10299+H10299&gt;0,"L",""),""))</f>
        <v/>
      </c>
      <c r="B10300" s="34">
        <v>10299</v>
      </c>
      <c r="C10300" s="19">
        <f t="shared" ca="1" si="641"/>
        <v>56229</v>
      </c>
      <c r="D10300" s="29">
        <f t="shared" ca="1" si="643"/>
        <v>0</v>
      </c>
      <c r="E10300" s="29">
        <f ca="1">IF(C10300&lt;Calculator!$D$26,0,IF(DAY($C10300)=1,IF(D10300-Calculator!$G$24&gt;0,Calculator!$G$24,D10300),0))</f>
        <v>0</v>
      </c>
      <c r="F10300" s="29">
        <f ca="1">IF(E10300&gt;0,D10300*Calculator!$G$22/12,0)</f>
        <v>0</v>
      </c>
      <c r="G10300" s="29">
        <f ca="1">IF(E10300&gt;0,(IFERROR(-PMT(Calculator!$G$22/12,Calculator!$G$23*12,Calculator!$G$20),0))-F10300,0)</f>
        <v>0</v>
      </c>
      <c r="H10300" s="29">
        <f t="shared" ca="1" si="644"/>
        <v>0</v>
      </c>
      <c r="I10300" s="29">
        <f t="shared" ca="1" si="642"/>
        <v>0</v>
      </c>
      <c r="J10300" s="30">
        <f>Calculator!$G$40</f>
        <v>6.5000000000000002E-2</v>
      </c>
      <c r="K10300" s="29">
        <f ca="1">IF(C10300&gt;=Calculator!$G$27,IF(DAY($C10300)=1,Calculator!$G$34/2,IF(DAY($C10300)=15,Calculator!$G$34/2,0)),0)</f>
        <v>0</v>
      </c>
      <c r="L10300" s="29">
        <f ca="1">IF(DAY($C10300)=28,IF(H10300=0,0,Calculator!$G$35),0)</f>
        <v>0</v>
      </c>
      <c r="M10300" s="29">
        <f ca="1">IF(I10300&gt;0,IF(DAY($C10300)=1,SUM(INDIRECT("I"&amp;(ROW(C10299)-DAY(C10299))):I10299),0),0)</f>
        <v>0</v>
      </c>
      <c r="N10300" s="29">
        <f ca="1">IF(C10300&lt;Calculator!$G$27,0,IF(C10300=Calculator!$G$27,Calculator!$G$39,IF(H10300-K10300&lt;=0,IF(D10300&gt;Calculator!$G$39,IF(H10300-K10300+E10300+L10300+M10300+Calculator!$G$39&gt;Calculator!$G$39,Calculator!$G$39-(H10300+E10300+L10300+M10300-K10300),Calculator!$G$39),D10300),0)))</f>
        <v>0</v>
      </c>
    </row>
    <row r="10301" spans="1:14" ht="15.75" thickBot="1">
      <c r="A10301" s="33" t="str">
        <f ca="1">IF(C10301=Calculator!$H$27,"F",IF(Daily!D10301+Daily!H10301=0,IF(D10300+H10300&gt;0,"L",""),""))</f>
        <v/>
      </c>
      <c r="B10301" s="34">
        <v>10300</v>
      </c>
      <c r="C10301" s="19">
        <f t="shared" ca="1" si="641"/>
        <v>56230</v>
      </c>
      <c r="D10301" s="29">
        <f t="shared" ca="1" si="643"/>
        <v>0</v>
      </c>
      <c r="E10301" s="29">
        <f ca="1">IF(C10301&lt;Calculator!$D$26,0,IF(DAY($C10301)=1,IF(D10301-Calculator!$G$24&gt;0,Calculator!$G$24,D10301),0))</f>
        <v>0</v>
      </c>
      <c r="F10301" s="29">
        <f ca="1">IF(E10301&gt;0,D10301*Calculator!$G$22/12,0)</f>
        <v>0</v>
      </c>
      <c r="G10301" s="29">
        <f ca="1">IF(E10301&gt;0,(IFERROR(-PMT(Calculator!$G$22/12,Calculator!$G$23*12,Calculator!$G$20),0))-F10301,0)</f>
        <v>0</v>
      </c>
      <c r="H10301" s="29">
        <f t="shared" ca="1" si="644"/>
        <v>0</v>
      </c>
      <c r="I10301" s="29">
        <f t="shared" ca="1" si="642"/>
        <v>0</v>
      </c>
      <c r="J10301" s="30">
        <f>Calculator!$G$40</f>
        <v>6.5000000000000002E-2</v>
      </c>
      <c r="K10301" s="29">
        <f ca="1">IF(C10301&gt;=Calculator!$G$27,IF(DAY($C10301)=1,Calculator!$G$34/2,IF(DAY($C10301)=15,Calculator!$G$34/2,0)),0)</f>
        <v>0</v>
      </c>
      <c r="L10301" s="29">
        <f ca="1">IF(DAY($C10301)=28,IF(H10301=0,0,Calculator!$G$35),0)</f>
        <v>0</v>
      </c>
      <c r="M10301" s="29">
        <f ca="1">IF(I10301&gt;0,IF(DAY($C10301)=1,SUM(INDIRECT("I"&amp;(ROW(C10300)-DAY(C10300))):I10300),0),0)</f>
        <v>0</v>
      </c>
      <c r="N10301" s="29">
        <f ca="1">IF(C10301&lt;Calculator!$G$27,0,IF(C10301=Calculator!$G$27,Calculator!$G$39,IF(H10301-K10301&lt;=0,IF(D10301&gt;Calculator!$G$39,IF(H10301-K10301+E10301+L10301+M10301+Calculator!$G$39&gt;Calculator!$G$39,Calculator!$G$39-(H10301+E10301+L10301+M10301-K10301),Calculator!$G$39),D10301),0)))</f>
        <v>0</v>
      </c>
    </row>
    <row r="10302" spans="1:14" ht="15.75" thickBot="1">
      <c r="A10302" s="33" t="str">
        <f ca="1">IF(C10302=Calculator!$H$27,"F",IF(Daily!D10302+Daily!H10302=0,IF(D10301+H10301&gt;0,"L",""),""))</f>
        <v/>
      </c>
      <c r="B10302" s="34">
        <v>10301</v>
      </c>
      <c r="C10302" s="19">
        <f t="shared" ca="1" si="641"/>
        <v>56231</v>
      </c>
      <c r="D10302" s="29">
        <f t="shared" ca="1" si="643"/>
        <v>0</v>
      </c>
      <c r="E10302" s="29">
        <f ca="1">IF(C10302&lt;Calculator!$D$26,0,IF(DAY($C10302)=1,IF(D10302-Calculator!$G$24&gt;0,Calculator!$G$24,D10302),0))</f>
        <v>0</v>
      </c>
      <c r="F10302" s="29">
        <f ca="1">IF(E10302&gt;0,D10302*Calculator!$G$22/12,0)</f>
        <v>0</v>
      </c>
      <c r="G10302" s="29">
        <f ca="1">IF(E10302&gt;0,(IFERROR(-PMT(Calculator!$G$22/12,Calculator!$G$23*12,Calculator!$G$20),0))-F10302,0)</f>
        <v>0</v>
      </c>
      <c r="H10302" s="29">
        <f t="shared" ca="1" si="644"/>
        <v>0</v>
      </c>
      <c r="I10302" s="29">
        <f t="shared" ca="1" si="642"/>
        <v>0</v>
      </c>
      <c r="J10302" s="30">
        <f>Calculator!$G$40</f>
        <v>6.5000000000000002E-2</v>
      </c>
      <c r="K10302" s="29">
        <f ca="1">IF(C10302&gt;=Calculator!$G$27,IF(DAY($C10302)=1,Calculator!$G$34/2,IF(DAY($C10302)=15,Calculator!$G$34/2,0)),0)</f>
        <v>0</v>
      </c>
      <c r="L10302" s="29">
        <f ca="1">IF(DAY($C10302)=28,IF(H10302=0,0,Calculator!$G$35),0)</f>
        <v>0</v>
      </c>
      <c r="M10302" s="29">
        <f ca="1">IF(I10302&gt;0,IF(DAY($C10302)=1,SUM(INDIRECT("I"&amp;(ROW(C10301)-DAY(C10301))):I10301),0),0)</f>
        <v>0</v>
      </c>
      <c r="N10302" s="29">
        <f ca="1">IF(C10302&lt;Calculator!$G$27,0,IF(C10302=Calculator!$G$27,Calculator!$G$39,IF(H10302-K10302&lt;=0,IF(D10302&gt;Calculator!$G$39,IF(H10302-K10302+E10302+L10302+M10302+Calculator!$G$39&gt;Calculator!$G$39,Calculator!$G$39-(H10302+E10302+L10302+M10302-K10302),Calculator!$G$39),D10302),0)))</f>
        <v>0</v>
      </c>
    </row>
    <row r="10303" spans="1:14" ht="15.75" thickBot="1">
      <c r="A10303" s="33" t="str">
        <f ca="1">IF(C10303=Calculator!$H$27,"F",IF(Daily!D10303+Daily!H10303=0,IF(D10302+H10302&gt;0,"L",""),""))</f>
        <v/>
      </c>
      <c r="B10303" s="34">
        <v>10302</v>
      </c>
      <c r="C10303" s="19">
        <f t="shared" ca="1" si="641"/>
        <v>56232</v>
      </c>
      <c r="D10303" s="29">
        <f t="shared" ca="1" si="643"/>
        <v>0</v>
      </c>
      <c r="E10303" s="29">
        <f ca="1">IF(C10303&lt;Calculator!$D$26,0,IF(DAY($C10303)=1,IF(D10303-Calculator!$G$24&gt;0,Calculator!$G$24,D10303),0))</f>
        <v>0</v>
      </c>
      <c r="F10303" s="29">
        <f ca="1">IF(E10303&gt;0,D10303*Calculator!$G$22/12,0)</f>
        <v>0</v>
      </c>
      <c r="G10303" s="29">
        <f ca="1">IF(E10303&gt;0,(IFERROR(-PMT(Calculator!$G$22/12,Calculator!$G$23*12,Calculator!$G$20),0))-F10303,0)</f>
        <v>0</v>
      </c>
      <c r="H10303" s="29">
        <f t="shared" ca="1" si="644"/>
        <v>0</v>
      </c>
      <c r="I10303" s="29">
        <f t="shared" ca="1" si="642"/>
        <v>0</v>
      </c>
      <c r="J10303" s="30">
        <f>Calculator!$G$40</f>
        <v>6.5000000000000002E-2</v>
      </c>
      <c r="K10303" s="29">
        <f ca="1">IF(C10303&gt;=Calculator!$G$27,IF(DAY($C10303)=1,Calculator!$G$34/2,IF(DAY($C10303)=15,Calculator!$G$34/2,0)),0)</f>
        <v>0</v>
      </c>
      <c r="L10303" s="29">
        <f ca="1">IF(DAY($C10303)=28,IF(H10303=0,0,Calculator!$G$35),0)</f>
        <v>0</v>
      </c>
      <c r="M10303" s="29">
        <f ca="1">IF(I10303&gt;0,IF(DAY($C10303)=1,SUM(INDIRECT("I"&amp;(ROW(C10302)-DAY(C10302))):I10302),0),0)</f>
        <v>0</v>
      </c>
      <c r="N10303" s="29">
        <f ca="1">IF(C10303&lt;Calculator!$G$27,0,IF(C10303=Calculator!$G$27,Calculator!$G$39,IF(H10303-K10303&lt;=0,IF(D10303&gt;Calculator!$G$39,IF(H10303-K10303+E10303+L10303+M10303+Calculator!$G$39&gt;Calculator!$G$39,Calculator!$G$39-(H10303+E10303+L10303+M10303-K10303),Calculator!$G$39),D10303),0)))</f>
        <v>0</v>
      </c>
    </row>
    <row r="10304" spans="1:14" ht="15.75" thickBot="1">
      <c r="A10304" s="33" t="str">
        <f ca="1">IF(C10304=Calculator!$H$27,"F",IF(Daily!D10304+Daily!H10304=0,IF(D10303+H10303&gt;0,"L",""),""))</f>
        <v/>
      </c>
      <c r="B10304" s="34">
        <v>10303</v>
      </c>
      <c r="C10304" s="19">
        <f t="shared" ca="1" si="641"/>
        <v>56233</v>
      </c>
      <c r="D10304" s="29">
        <f t="shared" ca="1" si="643"/>
        <v>0</v>
      </c>
      <c r="E10304" s="29">
        <f ca="1">IF(C10304&lt;Calculator!$D$26,0,IF(DAY($C10304)=1,IF(D10304-Calculator!$G$24&gt;0,Calculator!$G$24,D10304),0))</f>
        <v>0</v>
      </c>
      <c r="F10304" s="29">
        <f ca="1">IF(E10304&gt;0,D10304*Calculator!$G$22/12,0)</f>
        <v>0</v>
      </c>
      <c r="G10304" s="29">
        <f ca="1">IF(E10304&gt;0,(IFERROR(-PMT(Calculator!$G$22/12,Calculator!$G$23*12,Calculator!$G$20),0))-F10304,0)</f>
        <v>0</v>
      </c>
      <c r="H10304" s="29">
        <f t="shared" ca="1" si="644"/>
        <v>0</v>
      </c>
      <c r="I10304" s="29">
        <f t="shared" ca="1" si="642"/>
        <v>0</v>
      </c>
      <c r="J10304" s="30">
        <f>Calculator!$G$40</f>
        <v>6.5000000000000002E-2</v>
      </c>
      <c r="K10304" s="29">
        <f ca="1">IF(C10304&gt;=Calculator!$G$27,IF(DAY($C10304)=1,Calculator!$G$34/2,IF(DAY($C10304)=15,Calculator!$G$34/2,0)),0)</f>
        <v>4500</v>
      </c>
      <c r="L10304" s="29">
        <f ca="1">IF(DAY($C10304)=28,IF(H10304=0,0,Calculator!$G$35),0)</f>
        <v>0</v>
      </c>
      <c r="M10304" s="29">
        <f ca="1">IF(I10304&gt;0,IF(DAY($C10304)=1,SUM(INDIRECT("I"&amp;(ROW(C10303)-DAY(C10303))):I10303),0),0)</f>
        <v>0</v>
      </c>
      <c r="N10304" s="29">
        <f ca="1">IF(C10304&lt;Calculator!$G$27,0,IF(C10304=Calculator!$G$27,Calculator!$G$39,IF(H10304-K10304&lt;=0,IF(D10304&gt;Calculator!$G$39,IF(H10304-K10304+E10304+L10304+M10304+Calculator!$G$39&gt;Calculator!$G$39,Calculator!$G$39-(H10304+E10304+L10304+M10304-K10304),Calculator!$G$39),D10304),0)))</f>
        <v>0</v>
      </c>
    </row>
    <row r="10305" spans="1:14" ht="15.75" thickBot="1">
      <c r="A10305" s="33" t="str">
        <f ca="1">IF(C10305=Calculator!$H$27,"F",IF(Daily!D10305+Daily!H10305=0,IF(D10304+H10304&gt;0,"L",""),""))</f>
        <v/>
      </c>
      <c r="B10305" s="34">
        <v>10304</v>
      </c>
      <c r="C10305" s="19">
        <f t="shared" ca="1" si="641"/>
        <v>56234</v>
      </c>
      <c r="D10305" s="29">
        <f t="shared" ca="1" si="643"/>
        <v>0</v>
      </c>
      <c r="E10305" s="29">
        <f ca="1">IF(C10305&lt;Calculator!$D$26,0,IF(DAY($C10305)=1,IF(D10305-Calculator!$G$24&gt;0,Calculator!$G$24,D10305),0))</f>
        <v>0</v>
      </c>
      <c r="F10305" s="29">
        <f ca="1">IF(E10305&gt;0,D10305*Calculator!$G$22/12,0)</f>
        <v>0</v>
      </c>
      <c r="G10305" s="29">
        <f ca="1">IF(E10305&gt;0,(IFERROR(-PMT(Calculator!$G$22/12,Calculator!$G$23*12,Calculator!$G$20),0))-F10305,0)</f>
        <v>0</v>
      </c>
      <c r="H10305" s="29">
        <f t="shared" ca="1" si="644"/>
        <v>0</v>
      </c>
      <c r="I10305" s="29">
        <f t="shared" ca="1" si="642"/>
        <v>0</v>
      </c>
      <c r="J10305" s="30">
        <f>Calculator!$G$40</f>
        <v>6.5000000000000002E-2</v>
      </c>
      <c r="K10305" s="29">
        <f ca="1">IF(C10305&gt;=Calculator!$G$27,IF(DAY($C10305)=1,Calculator!$G$34/2,IF(DAY($C10305)=15,Calculator!$G$34/2,0)),0)</f>
        <v>0</v>
      </c>
      <c r="L10305" s="29">
        <f ca="1">IF(DAY($C10305)=28,IF(H10305=0,0,Calculator!$G$35),0)</f>
        <v>0</v>
      </c>
      <c r="M10305" s="29">
        <f ca="1">IF(I10305&gt;0,IF(DAY($C10305)=1,SUM(INDIRECT("I"&amp;(ROW(C10304)-DAY(C10304))):I10304),0),0)</f>
        <v>0</v>
      </c>
      <c r="N10305" s="29">
        <f ca="1">IF(C10305&lt;Calculator!$G$27,0,IF(C10305=Calculator!$G$27,Calculator!$G$39,IF(H10305-K10305&lt;=0,IF(D10305&gt;Calculator!$G$39,IF(H10305-K10305+E10305+L10305+M10305+Calculator!$G$39&gt;Calculator!$G$39,Calculator!$G$39-(H10305+E10305+L10305+M10305-K10305),Calculator!$G$39),D10305),0)))</f>
        <v>0</v>
      </c>
    </row>
    <row r="10306" spans="1:14" ht="15.75" thickBot="1">
      <c r="A10306" s="33" t="str">
        <f ca="1">IF(C10306=Calculator!$H$27,"F",IF(Daily!D10306+Daily!H10306=0,IF(D10305+H10305&gt;0,"L",""),""))</f>
        <v/>
      </c>
      <c r="B10306" s="34">
        <v>10305</v>
      </c>
      <c r="C10306" s="19">
        <f t="shared" ca="1" si="641"/>
        <v>56235</v>
      </c>
      <c r="D10306" s="29">
        <f t="shared" ca="1" si="643"/>
        <v>0</v>
      </c>
      <c r="E10306" s="29">
        <f ca="1">IF(C10306&lt;Calculator!$D$26,0,IF(DAY($C10306)=1,IF(D10306-Calculator!$G$24&gt;0,Calculator!$G$24,D10306),0))</f>
        <v>0</v>
      </c>
      <c r="F10306" s="29">
        <f ca="1">IF(E10306&gt;0,D10306*Calculator!$G$22/12,0)</f>
        <v>0</v>
      </c>
      <c r="G10306" s="29">
        <f ca="1">IF(E10306&gt;0,(IFERROR(-PMT(Calculator!$G$22/12,Calculator!$G$23*12,Calculator!$G$20),0))-F10306,0)</f>
        <v>0</v>
      </c>
      <c r="H10306" s="29">
        <f t="shared" ca="1" si="644"/>
        <v>0</v>
      </c>
      <c r="I10306" s="29">
        <f t="shared" ca="1" si="642"/>
        <v>0</v>
      </c>
      <c r="J10306" s="30">
        <f>Calculator!$G$40</f>
        <v>6.5000000000000002E-2</v>
      </c>
      <c r="K10306" s="29">
        <f ca="1">IF(C10306&gt;=Calculator!$G$27,IF(DAY($C10306)=1,Calculator!$G$34/2,IF(DAY($C10306)=15,Calculator!$G$34/2,0)),0)</f>
        <v>0</v>
      </c>
      <c r="L10306" s="29">
        <f ca="1">IF(DAY($C10306)=28,IF(H10306=0,0,Calculator!$G$35),0)</f>
        <v>0</v>
      </c>
      <c r="M10306" s="29">
        <f ca="1">IF(I10306&gt;0,IF(DAY($C10306)=1,SUM(INDIRECT("I"&amp;(ROW(C10305)-DAY(C10305))):I10305),0),0)</f>
        <v>0</v>
      </c>
      <c r="N10306" s="29">
        <f ca="1">IF(C10306&lt;Calculator!$G$27,0,IF(C10306=Calculator!$G$27,Calculator!$G$39,IF(H10306-K10306&lt;=0,IF(D10306&gt;Calculator!$G$39,IF(H10306-K10306+E10306+L10306+M10306+Calculator!$G$39&gt;Calculator!$G$39,Calculator!$G$39-(H10306+E10306+L10306+M10306-K10306),Calculator!$G$39),D10306),0)))</f>
        <v>0</v>
      </c>
    </row>
    <row r="10307" spans="1:14" ht="15.75" thickBot="1">
      <c r="A10307" s="33" t="str">
        <f ca="1">IF(C10307=Calculator!$H$27,"F",IF(Daily!D10307+Daily!H10307=0,IF(D10306+H10306&gt;0,"L",""),""))</f>
        <v/>
      </c>
      <c r="B10307" s="34">
        <v>10306</v>
      </c>
      <c r="C10307" s="19">
        <f t="shared" ref="C10307:C10370" ca="1" si="645">C10306+1</f>
        <v>56236</v>
      </c>
      <c r="D10307" s="29">
        <f t="shared" ca="1" si="643"/>
        <v>0</v>
      </c>
      <c r="E10307" s="29">
        <f ca="1">IF(C10307&lt;Calculator!$D$26,0,IF(DAY($C10307)=1,IF(D10307-Calculator!$G$24&gt;0,Calculator!$G$24,D10307),0))</f>
        <v>0</v>
      </c>
      <c r="F10307" s="29">
        <f ca="1">IF(E10307&gt;0,D10307*Calculator!$G$22/12,0)</f>
        <v>0</v>
      </c>
      <c r="G10307" s="29">
        <f ca="1">IF(E10307&gt;0,(IFERROR(-PMT(Calculator!$G$22/12,Calculator!$G$23*12,Calculator!$G$20),0))-F10307,0)</f>
        <v>0</v>
      </c>
      <c r="H10307" s="29">
        <f t="shared" ca="1" si="644"/>
        <v>0</v>
      </c>
      <c r="I10307" s="29">
        <f t="shared" ref="I10307:I10370" ca="1" si="646">H10307*J10307/365</f>
        <v>0</v>
      </c>
      <c r="J10307" s="30">
        <f>Calculator!$G$40</f>
        <v>6.5000000000000002E-2</v>
      </c>
      <c r="K10307" s="29">
        <f ca="1">IF(C10307&gt;=Calculator!$G$27,IF(DAY($C10307)=1,Calculator!$G$34/2,IF(DAY($C10307)=15,Calculator!$G$34/2,0)),0)</f>
        <v>0</v>
      </c>
      <c r="L10307" s="29">
        <f ca="1">IF(DAY($C10307)=28,IF(H10307=0,0,Calculator!$G$35),0)</f>
        <v>0</v>
      </c>
      <c r="M10307" s="29">
        <f ca="1">IF(I10307&gt;0,IF(DAY($C10307)=1,SUM(INDIRECT("I"&amp;(ROW(C10306)-DAY(C10306))):I10306),0),0)</f>
        <v>0</v>
      </c>
      <c r="N10307" s="29">
        <f ca="1">IF(C10307&lt;Calculator!$G$27,0,IF(C10307=Calculator!$G$27,Calculator!$G$39,IF(H10307-K10307&lt;=0,IF(D10307&gt;Calculator!$G$39,IF(H10307-K10307+E10307+L10307+M10307+Calculator!$G$39&gt;Calculator!$G$39,Calculator!$G$39-(H10307+E10307+L10307+M10307-K10307),Calculator!$G$39),D10307),0)))</f>
        <v>0</v>
      </c>
    </row>
    <row r="10308" spans="1:14" ht="15.75" thickBot="1">
      <c r="A10308" s="33" t="str">
        <f ca="1">IF(C10308=Calculator!$H$27,"F",IF(Daily!D10308+Daily!H10308=0,IF(D10307+H10307&gt;0,"L",""),""))</f>
        <v/>
      </c>
      <c r="B10308" s="34">
        <v>10307</v>
      </c>
      <c r="C10308" s="19">
        <f t="shared" ca="1" si="645"/>
        <v>56237</v>
      </c>
      <c r="D10308" s="29">
        <f t="shared" ref="D10308:D10371" ca="1" si="647">IF(((D10307-G10307)-N10307)&lt;0,0,((D10307-G10307)-N10307))</f>
        <v>0</v>
      </c>
      <c r="E10308" s="29">
        <f ca="1">IF(C10308&lt;Calculator!$D$26,0,IF(DAY($C10308)=1,IF(D10308-Calculator!$G$24&gt;0,Calculator!$G$24,D10308),0))</f>
        <v>0</v>
      </c>
      <c r="F10308" s="29">
        <f ca="1">IF(E10308&gt;0,D10308*Calculator!$G$22/12,0)</f>
        <v>0</v>
      </c>
      <c r="G10308" s="29">
        <f ca="1">IF(E10308&gt;0,(IFERROR(-PMT(Calculator!$G$22/12,Calculator!$G$23*12,Calculator!$G$20),0))-F10308,0)</f>
        <v>0</v>
      </c>
      <c r="H10308" s="29">
        <f t="shared" ref="H10308:H10371" ca="1" si="648">IF((H10307-K10307+SUM(L10307:N10307)+E10307)&lt;0,0,(H10307-K10307+SUM(L10307:N10307)+E10307))</f>
        <v>0</v>
      </c>
      <c r="I10308" s="29">
        <f t="shared" ca="1" si="646"/>
        <v>0</v>
      </c>
      <c r="J10308" s="30">
        <f>Calculator!$G$40</f>
        <v>6.5000000000000002E-2</v>
      </c>
      <c r="K10308" s="29">
        <f ca="1">IF(C10308&gt;=Calculator!$G$27,IF(DAY($C10308)=1,Calculator!$G$34/2,IF(DAY($C10308)=15,Calculator!$G$34/2,0)),0)</f>
        <v>0</v>
      </c>
      <c r="L10308" s="29">
        <f ca="1">IF(DAY($C10308)=28,IF(H10308=0,0,Calculator!$G$35),0)</f>
        <v>0</v>
      </c>
      <c r="M10308" s="29">
        <f ca="1">IF(I10308&gt;0,IF(DAY($C10308)=1,SUM(INDIRECT("I"&amp;(ROW(C10307)-DAY(C10307))):I10307),0),0)</f>
        <v>0</v>
      </c>
      <c r="N10308" s="29">
        <f ca="1">IF(C10308&lt;Calculator!$G$27,0,IF(C10308=Calculator!$G$27,Calculator!$G$39,IF(H10308-K10308&lt;=0,IF(D10308&gt;Calculator!$G$39,IF(H10308-K10308+E10308+L10308+M10308+Calculator!$G$39&gt;Calculator!$G$39,Calculator!$G$39-(H10308+E10308+L10308+M10308-K10308),Calculator!$G$39),D10308),0)))</f>
        <v>0</v>
      </c>
    </row>
    <row r="10309" spans="1:14" ht="15.75" thickBot="1">
      <c r="A10309" s="33" t="str">
        <f ca="1">IF(C10309=Calculator!$H$27,"F",IF(Daily!D10309+Daily!H10309=0,IF(D10308+H10308&gt;0,"L",""),""))</f>
        <v/>
      </c>
      <c r="B10309" s="34">
        <v>10308</v>
      </c>
      <c r="C10309" s="19">
        <f t="shared" ca="1" si="645"/>
        <v>56238</v>
      </c>
      <c r="D10309" s="29">
        <f t="shared" ca="1" si="647"/>
        <v>0</v>
      </c>
      <c r="E10309" s="29">
        <f ca="1">IF(C10309&lt;Calculator!$D$26,0,IF(DAY($C10309)=1,IF(D10309-Calculator!$G$24&gt;0,Calculator!$G$24,D10309),0))</f>
        <v>0</v>
      </c>
      <c r="F10309" s="29">
        <f ca="1">IF(E10309&gt;0,D10309*Calculator!$G$22/12,0)</f>
        <v>0</v>
      </c>
      <c r="G10309" s="29">
        <f ca="1">IF(E10309&gt;0,(IFERROR(-PMT(Calculator!$G$22/12,Calculator!$G$23*12,Calculator!$G$20),0))-F10309,0)</f>
        <v>0</v>
      </c>
      <c r="H10309" s="29">
        <f t="shared" ca="1" si="648"/>
        <v>0</v>
      </c>
      <c r="I10309" s="29">
        <f t="shared" ca="1" si="646"/>
        <v>0</v>
      </c>
      <c r="J10309" s="30">
        <f>Calculator!$G$40</f>
        <v>6.5000000000000002E-2</v>
      </c>
      <c r="K10309" s="29">
        <f ca="1">IF(C10309&gt;=Calculator!$G$27,IF(DAY($C10309)=1,Calculator!$G$34/2,IF(DAY($C10309)=15,Calculator!$G$34/2,0)),0)</f>
        <v>0</v>
      </c>
      <c r="L10309" s="29">
        <f ca="1">IF(DAY($C10309)=28,IF(H10309=0,0,Calculator!$G$35),0)</f>
        <v>0</v>
      </c>
      <c r="M10309" s="29">
        <f ca="1">IF(I10309&gt;0,IF(DAY($C10309)=1,SUM(INDIRECT("I"&amp;(ROW(C10308)-DAY(C10308))):I10308),0),0)</f>
        <v>0</v>
      </c>
      <c r="N10309" s="29">
        <f ca="1">IF(C10309&lt;Calculator!$G$27,0,IF(C10309=Calculator!$G$27,Calculator!$G$39,IF(H10309-K10309&lt;=0,IF(D10309&gt;Calculator!$G$39,IF(H10309-K10309+E10309+L10309+M10309+Calculator!$G$39&gt;Calculator!$G$39,Calculator!$G$39-(H10309+E10309+L10309+M10309-K10309),Calculator!$G$39),D10309),0)))</f>
        <v>0</v>
      </c>
    </row>
    <row r="10310" spans="1:14" ht="15.75" thickBot="1">
      <c r="A10310" s="33" t="str">
        <f ca="1">IF(C10310=Calculator!$H$27,"F",IF(Daily!D10310+Daily!H10310=0,IF(D10309+H10309&gt;0,"L",""),""))</f>
        <v/>
      </c>
      <c r="B10310" s="34">
        <v>10309</v>
      </c>
      <c r="C10310" s="19">
        <f t="shared" ca="1" si="645"/>
        <v>56239</v>
      </c>
      <c r="D10310" s="29">
        <f t="shared" ca="1" si="647"/>
        <v>0</v>
      </c>
      <c r="E10310" s="29">
        <f ca="1">IF(C10310&lt;Calculator!$D$26,0,IF(DAY($C10310)=1,IF(D10310-Calculator!$G$24&gt;0,Calculator!$G$24,D10310),0))</f>
        <v>0</v>
      </c>
      <c r="F10310" s="29">
        <f ca="1">IF(E10310&gt;0,D10310*Calculator!$G$22/12,0)</f>
        <v>0</v>
      </c>
      <c r="G10310" s="29">
        <f ca="1">IF(E10310&gt;0,(IFERROR(-PMT(Calculator!$G$22/12,Calculator!$G$23*12,Calculator!$G$20),0))-F10310,0)</f>
        <v>0</v>
      </c>
      <c r="H10310" s="29">
        <f t="shared" ca="1" si="648"/>
        <v>0</v>
      </c>
      <c r="I10310" s="29">
        <f t="shared" ca="1" si="646"/>
        <v>0</v>
      </c>
      <c r="J10310" s="30">
        <f>Calculator!$G$40</f>
        <v>6.5000000000000002E-2</v>
      </c>
      <c r="K10310" s="29">
        <f ca="1">IF(C10310&gt;=Calculator!$G$27,IF(DAY($C10310)=1,Calculator!$G$34/2,IF(DAY($C10310)=15,Calculator!$G$34/2,0)),0)</f>
        <v>0</v>
      </c>
      <c r="L10310" s="29">
        <f ca="1">IF(DAY($C10310)=28,IF(H10310=0,0,Calculator!$G$35),0)</f>
        <v>0</v>
      </c>
      <c r="M10310" s="29">
        <f ca="1">IF(I10310&gt;0,IF(DAY($C10310)=1,SUM(INDIRECT("I"&amp;(ROW(C10309)-DAY(C10309))):I10309),0),0)</f>
        <v>0</v>
      </c>
      <c r="N10310" s="29">
        <f ca="1">IF(C10310&lt;Calculator!$G$27,0,IF(C10310=Calculator!$G$27,Calculator!$G$39,IF(H10310-K10310&lt;=0,IF(D10310&gt;Calculator!$G$39,IF(H10310-K10310+E10310+L10310+M10310+Calculator!$G$39&gt;Calculator!$G$39,Calculator!$G$39-(H10310+E10310+L10310+M10310-K10310),Calculator!$G$39),D10310),0)))</f>
        <v>0</v>
      </c>
    </row>
    <row r="10311" spans="1:14" ht="15.75" thickBot="1">
      <c r="A10311" s="33" t="str">
        <f ca="1">IF(C10311=Calculator!$H$27,"F",IF(Daily!D10311+Daily!H10311=0,IF(D10310+H10310&gt;0,"L",""),""))</f>
        <v/>
      </c>
      <c r="B10311" s="34">
        <v>10310</v>
      </c>
      <c r="C10311" s="19">
        <f t="shared" ca="1" si="645"/>
        <v>56240</v>
      </c>
      <c r="D10311" s="29">
        <f t="shared" ca="1" si="647"/>
        <v>0</v>
      </c>
      <c r="E10311" s="29">
        <f ca="1">IF(C10311&lt;Calculator!$D$26,0,IF(DAY($C10311)=1,IF(D10311-Calculator!$G$24&gt;0,Calculator!$G$24,D10311),0))</f>
        <v>0</v>
      </c>
      <c r="F10311" s="29">
        <f ca="1">IF(E10311&gt;0,D10311*Calculator!$G$22/12,0)</f>
        <v>0</v>
      </c>
      <c r="G10311" s="29">
        <f ca="1">IF(E10311&gt;0,(IFERROR(-PMT(Calculator!$G$22/12,Calculator!$G$23*12,Calculator!$G$20),0))-F10311,0)</f>
        <v>0</v>
      </c>
      <c r="H10311" s="29">
        <f t="shared" ca="1" si="648"/>
        <v>0</v>
      </c>
      <c r="I10311" s="29">
        <f t="shared" ca="1" si="646"/>
        <v>0</v>
      </c>
      <c r="J10311" s="30">
        <f>Calculator!$G$40</f>
        <v>6.5000000000000002E-2</v>
      </c>
      <c r="K10311" s="29">
        <f ca="1">IF(C10311&gt;=Calculator!$G$27,IF(DAY($C10311)=1,Calculator!$G$34/2,IF(DAY($C10311)=15,Calculator!$G$34/2,0)),0)</f>
        <v>0</v>
      </c>
      <c r="L10311" s="29">
        <f ca="1">IF(DAY($C10311)=28,IF(H10311=0,0,Calculator!$G$35),0)</f>
        <v>0</v>
      </c>
      <c r="M10311" s="29">
        <f ca="1">IF(I10311&gt;0,IF(DAY($C10311)=1,SUM(INDIRECT("I"&amp;(ROW(C10310)-DAY(C10310))):I10310),0),0)</f>
        <v>0</v>
      </c>
      <c r="N10311" s="29">
        <f ca="1">IF(C10311&lt;Calculator!$G$27,0,IF(C10311=Calculator!$G$27,Calculator!$G$39,IF(H10311-K10311&lt;=0,IF(D10311&gt;Calculator!$G$39,IF(H10311-K10311+E10311+L10311+M10311+Calculator!$G$39&gt;Calculator!$G$39,Calculator!$G$39-(H10311+E10311+L10311+M10311-K10311),Calculator!$G$39),D10311),0)))</f>
        <v>0</v>
      </c>
    </row>
    <row r="10312" spans="1:14" ht="15.75" thickBot="1">
      <c r="A10312" s="33" t="str">
        <f ca="1">IF(C10312=Calculator!$H$27,"F",IF(Daily!D10312+Daily!H10312=0,IF(D10311+H10311&gt;0,"L",""),""))</f>
        <v/>
      </c>
      <c r="B10312" s="34">
        <v>10311</v>
      </c>
      <c r="C10312" s="19">
        <f t="shared" ca="1" si="645"/>
        <v>56241</v>
      </c>
      <c r="D10312" s="29">
        <f t="shared" ca="1" si="647"/>
        <v>0</v>
      </c>
      <c r="E10312" s="29">
        <f ca="1">IF(C10312&lt;Calculator!$D$26,0,IF(DAY($C10312)=1,IF(D10312-Calculator!$G$24&gt;0,Calculator!$G$24,D10312),0))</f>
        <v>0</v>
      </c>
      <c r="F10312" s="29">
        <f ca="1">IF(E10312&gt;0,D10312*Calculator!$G$22/12,0)</f>
        <v>0</v>
      </c>
      <c r="G10312" s="29">
        <f ca="1">IF(E10312&gt;0,(IFERROR(-PMT(Calculator!$G$22/12,Calculator!$G$23*12,Calculator!$G$20),0))-F10312,0)</f>
        <v>0</v>
      </c>
      <c r="H10312" s="29">
        <f t="shared" ca="1" si="648"/>
        <v>0</v>
      </c>
      <c r="I10312" s="29">
        <f t="shared" ca="1" si="646"/>
        <v>0</v>
      </c>
      <c r="J10312" s="30">
        <f>Calculator!$G$40</f>
        <v>6.5000000000000002E-2</v>
      </c>
      <c r="K10312" s="29">
        <f ca="1">IF(C10312&gt;=Calculator!$G$27,IF(DAY($C10312)=1,Calculator!$G$34/2,IF(DAY($C10312)=15,Calculator!$G$34/2,0)),0)</f>
        <v>0</v>
      </c>
      <c r="L10312" s="29">
        <f ca="1">IF(DAY($C10312)=28,IF(H10312=0,0,Calculator!$G$35),0)</f>
        <v>0</v>
      </c>
      <c r="M10312" s="29">
        <f ca="1">IF(I10312&gt;0,IF(DAY($C10312)=1,SUM(INDIRECT("I"&amp;(ROW(C10311)-DAY(C10311))):I10311),0),0)</f>
        <v>0</v>
      </c>
      <c r="N10312" s="29">
        <f ca="1">IF(C10312&lt;Calculator!$G$27,0,IF(C10312=Calculator!$G$27,Calculator!$G$39,IF(H10312-K10312&lt;=0,IF(D10312&gt;Calculator!$G$39,IF(H10312-K10312+E10312+L10312+M10312+Calculator!$G$39&gt;Calculator!$G$39,Calculator!$G$39-(H10312+E10312+L10312+M10312-K10312),Calculator!$G$39),D10312),0)))</f>
        <v>0</v>
      </c>
    </row>
    <row r="10313" spans="1:14" ht="15.75" thickBot="1">
      <c r="A10313" s="33" t="str">
        <f ca="1">IF(C10313=Calculator!$H$27,"F",IF(Daily!D10313+Daily!H10313=0,IF(D10312+H10312&gt;0,"L",""),""))</f>
        <v/>
      </c>
      <c r="B10313" s="34">
        <v>10312</v>
      </c>
      <c r="C10313" s="19">
        <f t="shared" ca="1" si="645"/>
        <v>56242</v>
      </c>
      <c r="D10313" s="29">
        <f t="shared" ca="1" si="647"/>
        <v>0</v>
      </c>
      <c r="E10313" s="29">
        <f ca="1">IF(C10313&lt;Calculator!$D$26,0,IF(DAY($C10313)=1,IF(D10313-Calculator!$G$24&gt;0,Calculator!$G$24,D10313),0))</f>
        <v>0</v>
      </c>
      <c r="F10313" s="29">
        <f ca="1">IF(E10313&gt;0,D10313*Calculator!$G$22/12,0)</f>
        <v>0</v>
      </c>
      <c r="G10313" s="29">
        <f ca="1">IF(E10313&gt;0,(IFERROR(-PMT(Calculator!$G$22/12,Calculator!$G$23*12,Calculator!$G$20),0))-F10313,0)</f>
        <v>0</v>
      </c>
      <c r="H10313" s="29">
        <f t="shared" ca="1" si="648"/>
        <v>0</v>
      </c>
      <c r="I10313" s="29">
        <f t="shared" ca="1" si="646"/>
        <v>0</v>
      </c>
      <c r="J10313" s="30">
        <f>Calculator!$G$40</f>
        <v>6.5000000000000002E-2</v>
      </c>
      <c r="K10313" s="29">
        <f ca="1">IF(C10313&gt;=Calculator!$G$27,IF(DAY($C10313)=1,Calculator!$G$34/2,IF(DAY($C10313)=15,Calculator!$G$34/2,0)),0)</f>
        <v>0</v>
      </c>
      <c r="L10313" s="29">
        <f ca="1">IF(DAY($C10313)=28,IF(H10313=0,0,Calculator!$G$35),0)</f>
        <v>0</v>
      </c>
      <c r="M10313" s="29">
        <f ca="1">IF(I10313&gt;0,IF(DAY($C10313)=1,SUM(INDIRECT("I"&amp;(ROW(C10312)-DAY(C10312))):I10312),0),0)</f>
        <v>0</v>
      </c>
      <c r="N10313" s="29">
        <f ca="1">IF(C10313&lt;Calculator!$G$27,0,IF(C10313=Calculator!$G$27,Calculator!$G$39,IF(H10313-K10313&lt;=0,IF(D10313&gt;Calculator!$G$39,IF(H10313-K10313+E10313+L10313+M10313+Calculator!$G$39&gt;Calculator!$G$39,Calculator!$G$39-(H10313+E10313+L10313+M10313-K10313),Calculator!$G$39),D10313),0)))</f>
        <v>0</v>
      </c>
    </row>
    <row r="10314" spans="1:14" ht="15.75" thickBot="1">
      <c r="A10314" s="33" t="str">
        <f ca="1">IF(C10314=Calculator!$H$27,"F",IF(Daily!D10314+Daily!H10314=0,IF(D10313+H10313&gt;0,"L",""),""))</f>
        <v/>
      </c>
      <c r="B10314" s="34">
        <v>10313</v>
      </c>
      <c r="C10314" s="19">
        <f t="shared" ca="1" si="645"/>
        <v>56243</v>
      </c>
      <c r="D10314" s="29">
        <f t="shared" ca="1" si="647"/>
        <v>0</v>
      </c>
      <c r="E10314" s="29">
        <f ca="1">IF(C10314&lt;Calculator!$D$26,0,IF(DAY($C10314)=1,IF(D10314-Calculator!$G$24&gt;0,Calculator!$G$24,D10314),0))</f>
        <v>0</v>
      </c>
      <c r="F10314" s="29">
        <f ca="1">IF(E10314&gt;0,D10314*Calculator!$G$22/12,0)</f>
        <v>0</v>
      </c>
      <c r="G10314" s="29">
        <f ca="1">IF(E10314&gt;0,(IFERROR(-PMT(Calculator!$G$22/12,Calculator!$G$23*12,Calculator!$G$20),0))-F10314,0)</f>
        <v>0</v>
      </c>
      <c r="H10314" s="29">
        <f t="shared" ca="1" si="648"/>
        <v>0</v>
      </c>
      <c r="I10314" s="29">
        <f t="shared" ca="1" si="646"/>
        <v>0</v>
      </c>
      <c r="J10314" s="30">
        <f>Calculator!$G$40</f>
        <v>6.5000000000000002E-2</v>
      </c>
      <c r="K10314" s="29">
        <f ca="1">IF(C10314&gt;=Calculator!$G$27,IF(DAY($C10314)=1,Calculator!$G$34/2,IF(DAY($C10314)=15,Calculator!$G$34/2,0)),0)</f>
        <v>0</v>
      </c>
      <c r="L10314" s="29">
        <f ca="1">IF(DAY($C10314)=28,IF(H10314=0,0,Calculator!$G$35),0)</f>
        <v>0</v>
      </c>
      <c r="M10314" s="29">
        <f ca="1">IF(I10314&gt;0,IF(DAY($C10314)=1,SUM(INDIRECT("I"&amp;(ROW(C10313)-DAY(C10313))):I10313),0),0)</f>
        <v>0</v>
      </c>
      <c r="N10314" s="29">
        <f ca="1">IF(C10314&lt;Calculator!$G$27,0,IF(C10314=Calculator!$G$27,Calculator!$G$39,IF(H10314-K10314&lt;=0,IF(D10314&gt;Calculator!$G$39,IF(H10314-K10314+E10314+L10314+M10314+Calculator!$G$39&gt;Calculator!$G$39,Calculator!$G$39-(H10314+E10314+L10314+M10314-K10314),Calculator!$G$39),D10314),0)))</f>
        <v>0</v>
      </c>
    </row>
    <row r="10315" spans="1:14" ht="15.75" thickBot="1">
      <c r="A10315" s="33" t="str">
        <f ca="1">IF(C10315=Calculator!$H$27,"F",IF(Daily!D10315+Daily!H10315=0,IF(D10314+H10314&gt;0,"L",""),""))</f>
        <v/>
      </c>
      <c r="B10315" s="34">
        <v>10314</v>
      </c>
      <c r="C10315" s="19">
        <f t="shared" ca="1" si="645"/>
        <v>56244</v>
      </c>
      <c r="D10315" s="29">
        <f t="shared" ca="1" si="647"/>
        <v>0</v>
      </c>
      <c r="E10315" s="29">
        <f ca="1">IF(C10315&lt;Calculator!$D$26,0,IF(DAY($C10315)=1,IF(D10315-Calculator!$G$24&gt;0,Calculator!$G$24,D10315),0))</f>
        <v>0</v>
      </c>
      <c r="F10315" s="29">
        <f ca="1">IF(E10315&gt;0,D10315*Calculator!$G$22/12,0)</f>
        <v>0</v>
      </c>
      <c r="G10315" s="29">
        <f ca="1">IF(E10315&gt;0,(IFERROR(-PMT(Calculator!$G$22/12,Calculator!$G$23*12,Calculator!$G$20),0))-F10315,0)</f>
        <v>0</v>
      </c>
      <c r="H10315" s="29">
        <f t="shared" ca="1" si="648"/>
        <v>0</v>
      </c>
      <c r="I10315" s="29">
        <f t="shared" ca="1" si="646"/>
        <v>0</v>
      </c>
      <c r="J10315" s="30">
        <f>Calculator!$G$40</f>
        <v>6.5000000000000002E-2</v>
      </c>
      <c r="K10315" s="29">
        <f ca="1">IF(C10315&gt;=Calculator!$G$27,IF(DAY($C10315)=1,Calculator!$G$34/2,IF(DAY($C10315)=15,Calculator!$G$34/2,0)),0)</f>
        <v>0</v>
      </c>
      <c r="L10315" s="29">
        <f ca="1">IF(DAY($C10315)=28,IF(H10315=0,0,Calculator!$G$35),0)</f>
        <v>0</v>
      </c>
      <c r="M10315" s="29">
        <f ca="1">IF(I10315&gt;0,IF(DAY($C10315)=1,SUM(INDIRECT("I"&amp;(ROW(C10314)-DAY(C10314))):I10314),0),0)</f>
        <v>0</v>
      </c>
      <c r="N10315" s="29">
        <f ca="1">IF(C10315&lt;Calculator!$G$27,0,IF(C10315=Calculator!$G$27,Calculator!$G$39,IF(H10315-K10315&lt;=0,IF(D10315&gt;Calculator!$G$39,IF(H10315-K10315+E10315+L10315+M10315+Calculator!$G$39&gt;Calculator!$G$39,Calculator!$G$39-(H10315+E10315+L10315+M10315-K10315),Calculator!$G$39),D10315),0)))</f>
        <v>0</v>
      </c>
    </row>
    <row r="10316" spans="1:14" ht="15.75" thickBot="1">
      <c r="A10316" s="33" t="str">
        <f ca="1">IF(C10316=Calculator!$H$27,"F",IF(Daily!D10316+Daily!H10316=0,IF(D10315+H10315&gt;0,"L",""),""))</f>
        <v/>
      </c>
      <c r="B10316" s="34">
        <v>10315</v>
      </c>
      <c r="C10316" s="19">
        <f t="shared" ca="1" si="645"/>
        <v>56245</v>
      </c>
      <c r="D10316" s="29">
        <f t="shared" ca="1" si="647"/>
        <v>0</v>
      </c>
      <c r="E10316" s="29">
        <f ca="1">IF(C10316&lt;Calculator!$D$26,0,IF(DAY($C10316)=1,IF(D10316-Calculator!$G$24&gt;0,Calculator!$G$24,D10316),0))</f>
        <v>0</v>
      </c>
      <c r="F10316" s="29">
        <f ca="1">IF(E10316&gt;0,D10316*Calculator!$G$22/12,0)</f>
        <v>0</v>
      </c>
      <c r="G10316" s="29">
        <f ca="1">IF(E10316&gt;0,(IFERROR(-PMT(Calculator!$G$22/12,Calculator!$G$23*12,Calculator!$G$20),0))-F10316,0)</f>
        <v>0</v>
      </c>
      <c r="H10316" s="29">
        <f t="shared" ca="1" si="648"/>
        <v>0</v>
      </c>
      <c r="I10316" s="29">
        <f t="shared" ca="1" si="646"/>
        <v>0</v>
      </c>
      <c r="J10316" s="30">
        <f>Calculator!$G$40</f>
        <v>6.5000000000000002E-2</v>
      </c>
      <c r="K10316" s="29">
        <f ca="1">IF(C10316&gt;=Calculator!$G$27,IF(DAY($C10316)=1,Calculator!$G$34/2,IF(DAY($C10316)=15,Calculator!$G$34/2,0)),0)</f>
        <v>0</v>
      </c>
      <c r="L10316" s="29">
        <f ca="1">IF(DAY($C10316)=28,IF(H10316=0,0,Calculator!$G$35),0)</f>
        <v>0</v>
      </c>
      <c r="M10316" s="29">
        <f ca="1">IF(I10316&gt;0,IF(DAY($C10316)=1,SUM(INDIRECT("I"&amp;(ROW(C10315)-DAY(C10315))):I10315),0),0)</f>
        <v>0</v>
      </c>
      <c r="N10316" s="29">
        <f ca="1">IF(C10316&lt;Calculator!$G$27,0,IF(C10316=Calculator!$G$27,Calculator!$G$39,IF(H10316-K10316&lt;=0,IF(D10316&gt;Calculator!$G$39,IF(H10316-K10316+E10316+L10316+M10316+Calculator!$G$39&gt;Calculator!$G$39,Calculator!$G$39-(H10316+E10316+L10316+M10316-K10316),Calculator!$G$39),D10316),0)))</f>
        <v>0</v>
      </c>
    </row>
    <row r="10317" spans="1:14" ht="15.75" thickBot="1">
      <c r="A10317" s="33" t="str">
        <f ca="1">IF(C10317=Calculator!$H$27,"F",IF(Daily!D10317+Daily!H10317=0,IF(D10316+H10316&gt;0,"L",""),""))</f>
        <v/>
      </c>
      <c r="B10317" s="34">
        <v>10316</v>
      </c>
      <c r="C10317" s="19">
        <f t="shared" ca="1" si="645"/>
        <v>56246</v>
      </c>
      <c r="D10317" s="29">
        <f t="shared" ca="1" si="647"/>
        <v>0</v>
      </c>
      <c r="E10317" s="29">
        <f ca="1">IF(C10317&lt;Calculator!$D$26,0,IF(DAY($C10317)=1,IF(D10317-Calculator!$G$24&gt;0,Calculator!$G$24,D10317),0))</f>
        <v>0</v>
      </c>
      <c r="F10317" s="29">
        <f ca="1">IF(E10317&gt;0,D10317*Calculator!$G$22/12,0)</f>
        <v>0</v>
      </c>
      <c r="G10317" s="29">
        <f ca="1">IF(E10317&gt;0,(IFERROR(-PMT(Calculator!$G$22/12,Calculator!$G$23*12,Calculator!$G$20),0))-F10317,0)</f>
        <v>0</v>
      </c>
      <c r="H10317" s="29">
        <f t="shared" ca="1" si="648"/>
        <v>0</v>
      </c>
      <c r="I10317" s="29">
        <f t="shared" ca="1" si="646"/>
        <v>0</v>
      </c>
      <c r="J10317" s="30">
        <f>Calculator!$G$40</f>
        <v>6.5000000000000002E-2</v>
      </c>
      <c r="K10317" s="29">
        <f ca="1">IF(C10317&gt;=Calculator!$G$27,IF(DAY($C10317)=1,Calculator!$G$34/2,IF(DAY($C10317)=15,Calculator!$G$34/2,0)),0)</f>
        <v>0</v>
      </c>
      <c r="L10317" s="29">
        <f ca="1">IF(DAY($C10317)=28,IF(H10317=0,0,Calculator!$G$35),0)</f>
        <v>0</v>
      </c>
      <c r="M10317" s="29">
        <f ca="1">IF(I10317&gt;0,IF(DAY($C10317)=1,SUM(INDIRECT("I"&amp;(ROW(C10316)-DAY(C10316))):I10316),0),0)</f>
        <v>0</v>
      </c>
      <c r="N10317" s="29">
        <f ca="1">IF(C10317&lt;Calculator!$G$27,0,IF(C10317=Calculator!$G$27,Calculator!$G$39,IF(H10317-K10317&lt;=0,IF(D10317&gt;Calculator!$G$39,IF(H10317-K10317+E10317+L10317+M10317+Calculator!$G$39&gt;Calculator!$G$39,Calculator!$G$39-(H10317+E10317+L10317+M10317-K10317),Calculator!$G$39),D10317),0)))</f>
        <v>0</v>
      </c>
    </row>
    <row r="10318" spans="1:14" ht="15.75" thickBot="1">
      <c r="A10318" s="33" t="str">
        <f ca="1">IF(C10318=Calculator!$H$27,"F",IF(Daily!D10318+Daily!H10318=0,IF(D10317+H10317&gt;0,"L",""),""))</f>
        <v/>
      </c>
      <c r="B10318" s="34">
        <v>10317</v>
      </c>
      <c r="C10318" s="19">
        <f t="shared" ca="1" si="645"/>
        <v>56247</v>
      </c>
      <c r="D10318" s="29">
        <f t="shared" ca="1" si="647"/>
        <v>0</v>
      </c>
      <c r="E10318" s="29">
        <f ca="1">IF(C10318&lt;Calculator!$D$26,0,IF(DAY($C10318)=1,IF(D10318-Calculator!$G$24&gt;0,Calculator!$G$24,D10318),0))</f>
        <v>0</v>
      </c>
      <c r="F10318" s="29">
        <f ca="1">IF(E10318&gt;0,D10318*Calculator!$G$22/12,0)</f>
        <v>0</v>
      </c>
      <c r="G10318" s="29">
        <f ca="1">IF(E10318&gt;0,(IFERROR(-PMT(Calculator!$G$22/12,Calculator!$G$23*12,Calculator!$G$20),0))-F10318,0)</f>
        <v>0</v>
      </c>
      <c r="H10318" s="29">
        <f t="shared" ca="1" si="648"/>
        <v>0</v>
      </c>
      <c r="I10318" s="29">
        <f t="shared" ca="1" si="646"/>
        <v>0</v>
      </c>
      <c r="J10318" s="30">
        <f>Calculator!$G$40</f>
        <v>6.5000000000000002E-2</v>
      </c>
      <c r="K10318" s="29">
        <f ca="1">IF(C10318&gt;=Calculator!$G$27,IF(DAY($C10318)=1,Calculator!$G$34/2,IF(DAY($C10318)=15,Calculator!$G$34/2,0)),0)</f>
        <v>0</v>
      </c>
      <c r="L10318" s="29">
        <f ca="1">IF(DAY($C10318)=28,IF(H10318=0,0,Calculator!$G$35),0)</f>
        <v>0</v>
      </c>
      <c r="M10318" s="29">
        <f ca="1">IF(I10318&gt;0,IF(DAY($C10318)=1,SUM(INDIRECT("I"&amp;(ROW(C10317)-DAY(C10317))):I10317),0),0)</f>
        <v>0</v>
      </c>
      <c r="N10318" s="29">
        <f ca="1">IF(C10318&lt;Calculator!$G$27,0,IF(C10318=Calculator!$G$27,Calculator!$G$39,IF(H10318-K10318&lt;=0,IF(D10318&gt;Calculator!$G$39,IF(H10318-K10318+E10318+L10318+M10318+Calculator!$G$39&gt;Calculator!$G$39,Calculator!$G$39-(H10318+E10318+L10318+M10318-K10318),Calculator!$G$39),D10318),0)))</f>
        <v>0</v>
      </c>
    </row>
    <row r="10319" spans="1:14" ht="15.75" thickBot="1">
      <c r="A10319" s="33" t="str">
        <f ca="1">IF(C10319=Calculator!$H$27,"F",IF(Daily!D10319+Daily!H10319=0,IF(D10318+H10318&gt;0,"L",""),""))</f>
        <v/>
      </c>
      <c r="B10319" s="34">
        <v>10318</v>
      </c>
      <c r="C10319" s="19">
        <f t="shared" ca="1" si="645"/>
        <v>56248</v>
      </c>
      <c r="D10319" s="29">
        <f t="shared" ca="1" si="647"/>
        <v>0</v>
      </c>
      <c r="E10319" s="29">
        <f ca="1">IF(C10319&lt;Calculator!$D$26,0,IF(DAY($C10319)=1,IF(D10319-Calculator!$G$24&gt;0,Calculator!$G$24,D10319),0))</f>
        <v>0</v>
      </c>
      <c r="F10319" s="29">
        <f ca="1">IF(E10319&gt;0,D10319*Calculator!$G$22/12,0)</f>
        <v>0</v>
      </c>
      <c r="G10319" s="29">
        <f ca="1">IF(E10319&gt;0,(IFERROR(-PMT(Calculator!$G$22/12,Calculator!$G$23*12,Calculator!$G$20),0))-F10319,0)</f>
        <v>0</v>
      </c>
      <c r="H10319" s="29">
        <f t="shared" ca="1" si="648"/>
        <v>0</v>
      </c>
      <c r="I10319" s="29">
        <f t="shared" ca="1" si="646"/>
        <v>0</v>
      </c>
      <c r="J10319" s="30">
        <f>Calculator!$G$40</f>
        <v>6.5000000000000002E-2</v>
      </c>
      <c r="K10319" s="29">
        <f ca="1">IF(C10319&gt;=Calculator!$G$27,IF(DAY($C10319)=1,Calculator!$G$34/2,IF(DAY($C10319)=15,Calculator!$G$34/2,0)),0)</f>
        <v>0</v>
      </c>
      <c r="L10319" s="29">
        <f ca="1">IF(DAY($C10319)=28,IF(H10319=0,0,Calculator!$G$35),0)</f>
        <v>0</v>
      </c>
      <c r="M10319" s="29">
        <f ca="1">IF(I10319&gt;0,IF(DAY($C10319)=1,SUM(INDIRECT("I"&amp;(ROW(C10318)-DAY(C10318))):I10318),0),0)</f>
        <v>0</v>
      </c>
      <c r="N10319" s="29">
        <f ca="1">IF(C10319&lt;Calculator!$G$27,0,IF(C10319=Calculator!$G$27,Calculator!$G$39,IF(H10319-K10319&lt;=0,IF(D10319&gt;Calculator!$G$39,IF(H10319-K10319+E10319+L10319+M10319+Calculator!$G$39&gt;Calculator!$G$39,Calculator!$G$39-(H10319+E10319+L10319+M10319-K10319),Calculator!$G$39),D10319),0)))</f>
        <v>0</v>
      </c>
    </row>
    <row r="10320" spans="1:14" ht="15.75" thickBot="1">
      <c r="A10320" s="33" t="str">
        <f ca="1">IF(C10320=Calculator!$H$27,"F",IF(Daily!D10320+Daily!H10320=0,IF(D10319+H10319&gt;0,"L",""),""))</f>
        <v/>
      </c>
      <c r="B10320" s="34">
        <v>10319</v>
      </c>
      <c r="C10320" s="19">
        <f t="shared" ca="1" si="645"/>
        <v>56249</v>
      </c>
      <c r="D10320" s="29">
        <f t="shared" ca="1" si="647"/>
        <v>0</v>
      </c>
      <c r="E10320" s="29">
        <f ca="1">IF(C10320&lt;Calculator!$D$26,0,IF(DAY($C10320)=1,IF(D10320-Calculator!$G$24&gt;0,Calculator!$G$24,D10320),0))</f>
        <v>0</v>
      </c>
      <c r="F10320" s="29">
        <f ca="1">IF(E10320&gt;0,D10320*Calculator!$G$22/12,0)</f>
        <v>0</v>
      </c>
      <c r="G10320" s="29">
        <f ca="1">IF(E10320&gt;0,(IFERROR(-PMT(Calculator!$G$22/12,Calculator!$G$23*12,Calculator!$G$20),0))-F10320,0)</f>
        <v>0</v>
      </c>
      <c r="H10320" s="29">
        <f t="shared" ca="1" si="648"/>
        <v>0</v>
      </c>
      <c r="I10320" s="29">
        <f t="shared" ca="1" si="646"/>
        <v>0</v>
      </c>
      <c r="J10320" s="30">
        <f>Calculator!$G$40</f>
        <v>6.5000000000000002E-2</v>
      </c>
      <c r="K10320" s="29">
        <f ca="1">IF(C10320&gt;=Calculator!$G$27,IF(DAY($C10320)=1,Calculator!$G$34/2,IF(DAY($C10320)=15,Calculator!$G$34/2,0)),0)</f>
        <v>0</v>
      </c>
      <c r="L10320" s="29">
        <f ca="1">IF(DAY($C10320)=28,IF(H10320=0,0,Calculator!$G$35),0)</f>
        <v>0</v>
      </c>
      <c r="M10320" s="29">
        <f ca="1">IF(I10320&gt;0,IF(DAY($C10320)=1,SUM(INDIRECT("I"&amp;(ROW(C10319)-DAY(C10319))):I10319),0),0)</f>
        <v>0</v>
      </c>
      <c r="N10320" s="29">
        <f ca="1">IF(C10320&lt;Calculator!$G$27,0,IF(C10320=Calculator!$G$27,Calculator!$G$39,IF(H10320-K10320&lt;=0,IF(D10320&gt;Calculator!$G$39,IF(H10320-K10320+E10320+L10320+M10320+Calculator!$G$39&gt;Calculator!$G$39,Calculator!$G$39-(H10320+E10320+L10320+M10320-K10320),Calculator!$G$39),D10320),0)))</f>
        <v>0</v>
      </c>
    </row>
    <row r="10321" spans="1:14" ht="15.75" thickBot="1">
      <c r="A10321" s="33" t="str">
        <f ca="1">IF(C10321=Calculator!$H$27,"F",IF(Daily!D10321+Daily!H10321=0,IF(D10320+H10320&gt;0,"L",""),""))</f>
        <v/>
      </c>
      <c r="B10321" s="34">
        <v>10320</v>
      </c>
      <c r="C10321" s="19">
        <f t="shared" ca="1" si="645"/>
        <v>56250</v>
      </c>
      <c r="D10321" s="29">
        <f t="shared" ca="1" si="647"/>
        <v>0</v>
      </c>
      <c r="E10321" s="29">
        <f ca="1">IF(C10321&lt;Calculator!$D$26,0,IF(DAY($C10321)=1,IF(D10321-Calculator!$G$24&gt;0,Calculator!$G$24,D10321),0))</f>
        <v>0</v>
      </c>
      <c r="F10321" s="29">
        <f ca="1">IF(E10321&gt;0,D10321*Calculator!$G$22/12,0)</f>
        <v>0</v>
      </c>
      <c r="G10321" s="29">
        <f ca="1">IF(E10321&gt;0,(IFERROR(-PMT(Calculator!$G$22/12,Calculator!$G$23*12,Calculator!$G$20),0))-F10321,0)</f>
        <v>0</v>
      </c>
      <c r="H10321" s="29">
        <f t="shared" ca="1" si="648"/>
        <v>0</v>
      </c>
      <c r="I10321" s="29">
        <f t="shared" ca="1" si="646"/>
        <v>0</v>
      </c>
      <c r="J10321" s="30">
        <f>Calculator!$G$40</f>
        <v>6.5000000000000002E-2</v>
      </c>
      <c r="K10321" s="29">
        <f ca="1">IF(C10321&gt;=Calculator!$G$27,IF(DAY($C10321)=1,Calculator!$G$34/2,IF(DAY($C10321)=15,Calculator!$G$34/2,0)),0)</f>
        <v>4500</v>
      </c>
      <c r="L10321" s="29">
        <f ca="1">IF(DAY($C10321)=28,IF(H10321=0,0,Calculator!$G$35),0)</f>
        <v>0</v>
      </c>
      <c r="M10321" s="29">
        <f ca="1">IF(I10321&gt;0,IF(DAY($C10321)=1,SUM(INDIRECT("I"&amp;(ROW(C10320)-DAY(C10320))):I10320),0),0)</f>
        <v>0</v>
      </c>
      <c r="N10321" s="29">
        <f ca="1">IF(C10321&lt;Calculator!$G$27,0,IF(C10321=Calculator!$G$27,Calculator!$G$39,IF(H10321-K10321&lt;=0,IF(D10321&gt;Calculator!$G$39,IF(H10321-K10321+E10321+L10321+M10321+Calculator!$G$39&gt;Calculator!$G$39,Calculator!$G$39-(H10321+E10321+L10321+M10321-K10321),Calculator!$G$39),D10321),0)))</f>
        <v>0</v>
      </c>
    </row>
    <row r="10322" spans="1:14" ht="15.75" thickBot="1">
      <c r="A10322" s="33" t="str">
        <f ca="1">IF(C10322=Calculator!$H$27,"F",IF(Daily!D10322+Daily!H10322=0,IF(D10321+H10321&gt;0,"L",""),""))</f>
        <v/>
      </c>
      <c r="B10322" s="34">
        <v>10321</v>
      </c>
      <c r="C10322" s="19">
        <f t="shared" ca="1" si="645"/>
        <v>56251</v>
      </c>
      <c r="D10322" s="29">
        <f t="shared" ca="1" si="647"/>
        <v>0</v>
      </c>
      <c r="E10322" s="29">
        <f ca="1">IF(C10322&lt;Calculator!$D$26,0,IF(DAY($C10322)=1,IF(D10322-Calculator!$G$24&gt;0,Calculator!$G$24,D10322),0))</f>
        <v>0</v>
      </c>
      <c r="F10322" s="29">
        <f ca="1">IF(E10322&gt;0,D10322*Calculator!$G$22/12,0)</f>
        <v>0</v>
      </c>
      <c r="G10322" s="29">
        <f ca="1">IF(E10322&gt;0,(IFERROR(-PMT(Calculator!$G$22/12,Calculator!$G$23*12,Calculator!$G$20),0))-F10322,0)</f>
        <v>0</v>
      </c>
      <c r="H10322" s="29">
        <f t="shared" ca="1" si="648"/>
        <v>0</v>
      </c>
      <c r="I10322" s="29">
        <f t="shared" ca="1" si="646"/>
        <v>0</v>
      </c>
      <c r="J10322" s="30">
        <f>Calculator!$G$40</f>
        <v>6.5000000000000002E-2</v>
      </c>
      <c r="K10322" s="29">
        <f ca="1">IF(C10322&gt;=Calculator!$G$27,IF(DAY($C10322)=1,Calculator!$G$34/2,IF(DAY($C10322)=15,Calculator!$G$34/2,0)),0)</f>
        <v>0</v>
      </c>
      <c r="L10322" s="29">
        <f ca="1">IF(DAY($C10322)=28,IF(H10322=0,0,Calculator!$G$35),0)</f>
        <v>0</v>
      </c>
      <c r="M10322" s="29">
        <f ca="1">IF(I10322&gt;0,IF(DAY($C10322)=1,SUM(INDIRECT("I"&amp;(ROW(C10321)-DAY(C10321))):I10321),0),0)</f>
        <v>0</v>
      </c>
      <c r="N10322" s="29">
        <f ca="1">IF(C10322&lt;Calculator!$G$27,0,IF(C10322=Calculator!$G$27,Calculator!$G$39,IF(H10322-K10322&lt;=0,IF(D10322&gt;Calculator!$G$39,IF(H10322-K10322+E10322+L10322+M10322+Calculator!$G$39&gt;Calculator!$G$39,Calculator!$G$39-(H10322+E10322+L10322+M10322-K10322),Calculator!$G$39),D10322),0)))</f>
        <v>0</v>
      </c>
    </row>
    <row r="10323" spans="1:14" ht="15.75" thickBot="1">
      <c r="A10323" s="33" t="str">
        <f ca="1">IF(C10323=Calculator!$H$27,"F",IF(Daily!D10323+Daily!H10323=0,IF(D10322+H10322&gt;0,"L",""),""))</f>
        <v/>
      </c>
      <c r="B10323" s="34">
        <v>10322</v>
      </c>
      <c r="C10323" s="19">
        <f t="shared" ca="1" si="645"/>
        <v>56252</v>
      </c>
      <c r="D10323" s="29">
        <f t="shared" ca="1" si="647"/>
        <v>0</v>
      </c>
      <c r="E10323" s="29">
        <f ca="1">IF(C10323&lt;Calculator!$D$26,0,IF(DAY($C10323)=1,IF(D10323-Calculator!$G$24&gt;0,Calculator!$G$24,D10323),0))</f>
        <v>0</v>
      </c>
      <c r="F10323" s="29">
        <f ca="1">IF(E10323&gt;0,D10323*Calculator!$G$22/12,0)</f>
        <v>0</v>
      </c>
      <c r="G10323" s="29">
        <f ca="1">IF(E10323&gt;0,(IFERROR(-PMT(Calculator!$G$22/12,Calculator!$G$23*12,Calculator!$G$20),0))-F10323,0)</f>
        <v>0</v>
      </c>
      <c r="H10323" s="29">
        <f t="shared" ca="1" si="648"/>
        <v>0</v>
      </c>
      <c r="I10323" s="29">
        <f t="shared" ca="1" si="646"/>
        <v>0</v>
      </c>
      <c r="J10323" s="30">
        <f>Calculator!$G$40</f>
        <v>6.5000000000000002E-2</v>
      </c>
      <c r="K10323" s="29">
        <f ca="1">IF(C10323&gt;=Calculator!$G$27,IF(DAY($C10323)=1,Calculator!$G$34/2,IF(DAY($C10323)=15,Calculator!$G$34/2,0)),0)</f>
        <v>0</v>
      </c>
      <c r="L10323" s="29">
        <f ca="1">IF(DAY($C10323)=28,IF(H10323=0,0,Calculator!$G$35),0)</f>
        <v>0</v>
      </c>
      <c r="M10323" s="29">
        <f ca="1">IF(I10323&gt;0,IF(DAY($C10323)=1,SUM(INDIRECT("I"&amp;(ROW(C10322)-DAY(C10322))):I10322),0),0)</f>
        <v>0</v>
      </c>
      <c r="N10323" s="29">
        <f ca="1">IF(C10323&lt;Calculator!$G$27,0,IF(C10323=Calculator!$G$27,Calculator!$G$39,IF(H10323-K10323&lt;=0,IF(D10323&gt;Calculator!$G$39,IF(H10323-K10323+E10323+L10323+M10323+Calculator!$G$39&gt;Calculator!$G$39,Calculator!$G$39-(H10323+E10323+L10323+M10323-K10323),Calculator!$G$39),D10323),0)))</f>
        <v>0</v>
      </c>
    </row>
    <row r="10324" spans="1:14" ht="15.75" thickBot="1">
      <c r="A10324" s="33" t="str">
        <f ca="1">IF(C10324=Calculator!$H$27,"F",IF(Daily!D10324+Daily!H10324=0,IF(D10323+H10323&gt;0,"L",""),""))</f>
        <v/>
      </c>
      <c r="B10324" s="34">
        <v>10323</v>
      </c>
      <c r="C10324" s="19">
        <f t="shared" ca="1" si="645"/>
        <v>56253</v>
      </c>
      <c r="D10324" s="29">
        <f t="shared" ca="1" si="647"/>
        <v>0</v>
      </c>
      <c r="E10324" s="29">
        <f ca="1">IF(C10324&lt;Calculator!$D$26,0,IF(DAY($C10324)=1,IF(D10324-Calculator!$G$24&gt;0,Calculator!$G$24,D10324),0))</f>
        <v>0</v>
      </c>
      <c r="F10324" s="29">
        <f ca="1">IF(E10324&gt;0,D10324*Calculator!$G$22/12,0)</f>
        <v>0</v>
      </c>
      <c r="G10324" s="29">
        <f ca="1">IF(E10324&gt;0,(IFERROR(-PMT(Calculator!$G$22/12,Calculator!$G$23*12,Calculator!$G$20),0))-F10324,0)</f>
        <v>0</v>
      </c>
      <c r="H10324" s="29">
        <f t="shared" ca="1" si="648"/>
        <v>0</v>
      </c>
      <c r="I10324" s="29">
        <f t="shared" ca="1" si="646"/>
        <v>0</v>
      </c>
      <c r="J10324" s="30">
        <f>Calculator!$G$40</f>
        <v>6.5000000000000002E-2</v>
      </c>
      <c r="K10324" s="29">
        <f ca="1">IF(C10324&gt;=Calculator!$G$27,IF(DAY($C10324)=1,Calculator!$G$34/2,IF(DAY($C10324)=15,Calculator!$G$34/2,0)),0)</f>
        <v>0</v>
      </c>
      <c r="L10324" s="29">
        <f ca="1">IF(DAY($C10324)=28,IF(H10324=0,0,Calculator!$G$35),0)</f>
        <v>0</v>
      </c>
      <c r="M10324" s="29">
        <f ca="1">IF(I10324&gt;0,IF(DAY($C10324)=1,SUM(INDIRECT("I"&amp;(ROW(C10323)-DAY(C10323))):I10323),0),0)</f>
        <v>0</v>
      </c>
      <c r="N10324" s="29">
        <f ca="1">IF(C10324&lt;Calculator!$G$27,0,IF(C10324=Calculator!$G$27,Calculator!$G$39,IF(H10324-K10324&lt;=0,IF(D10324&gt;Calculator!$G$39,IF(H10324-K10324+E10324+L10324+M10324+Calculator!$G$39&gt;Calculator!$G$39,Calculator!$G$39-(H10324+E10324+L10324+M10324-K10324),Calculator!$G$39),D10324),0)))</f>
        <v>0</v>
      </c>
    </row>
    <row r="10325" spans="1:14" ht="15.75" thickBot="1">
      <c r="A10325" s="33" t="str">
        <f ca="1">IF(C10325=Calculator!$H$27,"F",IF(Daily!D10325+Daily!H10325=0,IF(D10324+H10324&gt;0,"L",""),""))</f>
        <v/>
      </c>
      <c r="B10325" s="34">
        <v>10324</v>
      </c>
      <c r="C10325" s="19">
        <f t="shared" ca="1" si="645"/>
        <v>56254</v>
      </c>
      <c r="D10325" s="29">
        <f t="shared" ca="1" si="647"/>
        <v>0</v>
      </c>
      <c r="E10325" s="29">
        <f ca="1">IF(C10325&lt;Calculator!$D$26,0,IF(DAY($C10325)=1,IF(D10325-Calculator!$G$24&gt;0,Calculator!$G$24,D10325),0))</f>
        <v>0</v>
      </c>
      <c r="F10325" s="29">
        <f ca="1">IF(E10325&gt;0,D10325*Calculator!$G$22/12,0)</f>
        <v>0</v>
      </c>
      <c r="G10325" s="29">
        <f ca="1">IF(E10325&gt;0,(IFERROR(-PMT(Calculator!$G$22/12,Calculator!$G$23*12,Calculator!$G$20),0))-F10325,0)</f>
        <v>0</v>
      </c>
      <c r="H10325" s="29">
        <f t="shared" ca="1" si="648"/>
        <v>0</v>
      </c>
      <c r="I10325" s="29">
        <f t="shared" ca="1" si="646"/>
        <v>0</v>
      </c>
      <c r="J10325" s="30">
        <f>Calculator!$G$40</f>
        <v>6.5000000000000002E-2</v>
      </c>
      <c r="K10325" s="29">
        <f ca="1">IF(C10325&gt;=Calculator!$G$27,IF(DAY($C10325)=1,Calculator!$G$34/2,IF(DAY($C10325)=15,Calculator!$G$34/2,0)),0)</f>
        <v>0</v>
      </c>
      <c r="L10325" s="29">
        <f ca="1">IF(DAY($C10325)=28,IF(H10325=0,0,Calculator!$G$35),0)</f>
        <v>0</v>
      </c>
      <c r="M10325" s="29">
        <f ca="1">IF(I10325&gt;0,IF(DAY($C10325)=1,SUM(INDIRECT("I"&amp;(ROW(C10324)-DAY(C10324))):I10324),0),0)</f>
        <v>0</v>
      </c>
      <c r="N10325" s="29">
        <f ca="1">IF(C10325&lt;Calculator!$G$27,0,IF(C10325=Calculator!$G$27,Calculator!$G$39,IF(H10325-K10325&lt;=0,IF(D10325&gt;Calculator!$G$39,IF(H10325-K10325+E10325+L10325+M10325+Calculator!$G$39&gt;Calculator!$G$39,Calculator!$G$39-(H10325+E10325+L10325+M10325-K10325),Calculator!$G$39),D10325),0)))</f>
        <v>0</v>
      </c>
    </row>
    <row r="10326" spans="1:14" ht="15.75" thickBot="1">
      <c r="A10326" s="33" t="str">
        <f ca="1">IF(C10326=Calculator!$H$27,"F",IF(Daily!D10326+Daily!H10326=0,IF(D10325+H10325&gt;0,"L",""),""))</f>
        <v/>
      </c>
      <c r="B10326" s="34">
        <v>10325</v>
      </c>
      <c r="C10326" s="19">
        <f t="shared" ca="1" si="645"/>
        <v>56255</v>
      </c>
      <c r="D10326" s="29">
        <f t="shared" ca="1" si="647"/>
        <v>0</v>
      </c>
      <c r="E10326" s="29">
        <f ca="1">IF(C10326&lt;Calculator!$D$26,0,IF(DAY($C10326)=1,IF(D10326-Calculator!$G$24&gt;0,Calculator!$G$24,D10326),0))</f>
        <v>0</v>
      </c>
      <c r="F10326" s="29">
        <f ca="1">IF(E10326&gt;0,D10326*Calculator!$G$22/12,0)</f>
        <v>0</v>
      </c>
      <c r="G10326" s="29">
        <f ca="1">IF(E10326&gt;0,(IFERROR(-PMT(Calculator!$G$22/12,Calculator!$G$23*12,Calculator!$G$20),0))-F10326,0)</f>
        <v>0</v>
      </c>
      <c r="H10326" s="29">
        <f t="shared" ca="1" si="648"/>
        <v>0</v>
      </c>
      <c r="I10326" s="29">
        <f t="shared" ca="1" si="646"/>
        <v>0</v>
      </c>
      <c r="J10326" s="30">
        <f>Calculator!$G$40</f>
        <v>6.5000000000000002E-2</v>
      </c>
      <c r="K10326" s="29">
        <f ca="1">IF(C10326&gt;=Calculator!$G$27,IF(DAY($C10326)=1,Calculator!$G$34/2,IF(DAY($C10326)=15,Calculator!$G$34/2,0)),0)</f>
        <v>0</v>
      </c>
      <c r="L10326" s="29">
        <f ca="1">IF(DAY($C10326)=28,IF(H10326=0,0,Calculator!$G$35),0)</f>
        <v>0</v>
      </c>
      <c r="M10326" s="29">
        <f ca="1">IF(I10326&gt;0,IF(DAY($C10326)=1,SUM(INDIRECT("I"&amp;(ROW(C10325)-DAY(C10325))):I10325),0),0)</f>
        <v>0</v>
      </c>
      <c r="N10326" s="29">
        <f ca="1">IF(C10326&lt;Calculator!$G$27,0,IF(C10326=Calculator!$G$27,Calculator!$G$39,IF(H10326-K10326&lt;=0,IF(D10326&gt;Calculator!$G$39,IF(H10326-K10326+E10326+L10326+M10326+Calculator!$G$39&gt;Calculator!$G$39,Calculator!$G$39-(H10326+E10326+L10326+M10326-K10326),Calculator!$G$39),D10326),0)))</f>
        <v>0</v>
      </c>
    </row>
    <row r="10327" spans="1:14" ht="15.75" thickBot="1">
      <c r="A10327" s="33" t="str">
        <f ca="1">IF(C10327=Calculator!$H$27,"F",IF(Daily!D10327+Daily!H10327=0,IF(D10326+H10326&gt;0,"L",""),""))</f>
        <v/>
      </c>
      <c r="B10327" s="34">
        <v>10326</v>
      </c>
      <c r="C10327" s="19">
        <f t="shared" ca="1" si="645"/>
        <v>56256</v>
      </c>
      <c r="D10327" s="29">
        <f t="shared" ca="1" si="647"/>
        <v>0</v>
      </c>
      <c r="E10327" s="29">
        <f ca="1">IF(C10327&lt;Calculator!$D$26,0,IF(DAY($C10327)=1,IF(D10327-Calculator!$G$24&gt;0,Calculator!$G$24,D10327),0))</f>
        <v>0</v>
      </c>
      <c r="F10327" s="29">
        <f ca="1">IF(E10327&gt;0,D10327*Calculator!$G$22/12,0)</f>
        <v>0</v>
      </c>
      <c r="G10327" s="29">
        <f ca="1">IF(E10327&gt;0,(IFERROR(-PMT(Calculator!$G$22/12,Calculator!$G$23*12,Calculator!$G$20),0))-F10327,0)</f>
        <v>0</v>
      </c>
      <c r="H10327" s="29">
        <f t="shared" ca="1" si="648"/>
        <v>0</v>
      </c>
      <c r="I10327" s="29">
        <f t="shared" ca="1" si="646"/>
        <v>0</v>
      </c>
      <c r="J10327" s="30">
        <f>Calculator!$G$40</f>
        <v>6.5000000000000002E-2</v>
      </c>
      <c r="K10327" s="29">
        <f ca="1">IF(C10327&gt;=Calculator!$G$27,IF(DAY($C10327)=1,Calculator!$G$34/2,IF(DAY($C10327)=15,Calculator!$G$34/2,0)),0)</f>
        <v>0</v>
      </c>
      <c r="L10327" s="29">
        <f ca="1">IF(DAY($C10327)=28,IF(H10327=0,0,Calculator!$G$35),0)</f>
        <v>0</v>
      </c>
      <c r="M10327" s="29">
        <f ca="1">IF(I10327&gt;0,IF(DAY($C10327)=1,SUM(INDIRECT("I"&amp;(ROW(C10326)-DAY(C10326))):I10326),0),0)</f>
        <v>0</v>
      </c>
      <c r="N10327" s="29">
        <f ca="1">IF(C10327&lt;Calculator!$G$27,0,IF(C10327=Calculator!$G$27,Calculator!$G$39,IF(H10327-K10327&lt;=0,IF(D10327&gt;Calculator!$G$39,IF(H10327-K10327+E10327+L10327+M10327+Calculator!$G$39&gt;Calculator!$G$39,Calculator!$G$39-(H10327+E10327+L10327+M10327-K10327),Calculator!$G$39),D10327),0)))</f>
        <v>0</v>
      </c>
    </row>
    <row r="10328" spans="1:14" ht="15.75" thickBot="1">
      <c r="A10328" s="33" t="str">
        <f ca="1">IF(C10328=Calculator!$H$27,"F",IF(Daily!D10328+Daily!H10328=0,IF(D10327+H10327&gt;0,"L",""),""))</f>
        <v/>
      </c>
      <c r="B10328" s="34">
        <v>10327</v>
      </c>
      <c r="C10328" s="19">
        <f t="shared" ca="1" si="645"/>
        <v>56257</v>
      </c>
      <c r="D10328" s="29">
        <f t="shared" ca="1" si="647"/>
        <v>0</v>
      </c>
      <c r="E10328" s="29">
        <f ca="1">IF(C10328&lt;Calculator!$D$26,0,IF(DAY($C10328)=1,IF(D10328-Calculator!$G$24&gt;0,Calculator!$G$24,D10328),0))</f>
        <v>0</v>
      </c>
      <c r="F10328" s="29">
        <f ca="1">IF(E10328&gt;0,D10328*Calculator!$G$22/12,0)</f>
        <v>0</v>
      </c>
      <c r="G10328" s="29">
        <f ca="1">IF(E10328&gt;0,(IFERROR(-PMT(Calculator!$G$22/12,Calculator!$G$23*12,Calculator!$G$20),0))-F10328,0)</f>
        <v>0</v>
      </c>
      <c r="H10328" s="29">
        <f t="shared" ca="1" si="648"/>
        <v>0</v>
      </c>
      <c r="I10328" s="29">
        <f t="shared" ca="1" si="646"/>
        <v>0</v>
      </c>
      <c r="J10328" s="30">
        <f>Calculator!$G$40</f>
        <v>6.5000000000000002E-2</v>
      </c>
      <c r="K10328" s="29">
        <f ca="1">IF(C10328&gt;=Calculator!$G$27,IF(DAY($C10328)=1,Calculator!$G$34/2,IF(DAY($C10328)=15,Calculator!$G$34/2,0)),0)</f>
        <v>0</v>
      </c>
      <c r="L10328" s="29">
        <f ca="1">IF(DAY($C10328)=28,IF(H10328=0,0,Calculator!$G$35),0)</f>
        <v>0</v>
      </c>
      <c r="M10328" s="29">
        <f ca="1">IF(I10328&gt;0,IF(DAY($C10328)=1,SUM(INDIRECT("I"&amp;(ROW(C10327)-DAY(C10327))):I10327),0),0)</f>
        <v>0</v>
      </c>
      <c r="N10328" s="29">
        <f ca="1">IF(C10328&lt;Calculator!$G$27,0,IF(C10328=Calculator!$G$27,Calculator!$G$39,IF(H10328-K10328&lt;=0,IF(D10328&gt;Calculator!$G$39,IF(H10328-K10328+E10328+L10328+M10328+Calculator!$G$39&gt;Calculator!$G$39,Calculator!$G$39-(H10328+E10328+L10328+M10328-K10328),Calculator!$G$39),D10328),0)))</f>
        <v>0</v>
      </c>
    </row>
    <row r="10329" spans="1:14" ht="15.75" thickBot="1">
      <c r="A10329" s="33" t="str">
        <f ca="1">IF(C10329=Calculator!$H$27,"F",IF(Daily!D10329+Daily!H10329=0,IF(D10328+H10328&gt;0,"L",""),""))</f>
        <v/>
      </c>
      <c r="B10329" s="34">
        <v>10328</v>
      </c>
      <c r="C10329" s="19">
        <f t="shared" ca="1" si="645"/>
        <v>56258</v>
      </c>
      <c r="D10329" s="29">
        <f t="shared" ca="1" si="647"/>
        <v>0</v>
      </c>
      <c r="E10329" s="29">
        <f ca="1">IF(C10329&lt;Calculator!$D$26,0,IF(DAY($C10329)=1,IF(D10329-Calculator!$G$24&gt;0,Calculator!$G$24,D10329),0))</f>
        <v>0</v>
      </c>
      <c r="F10329" s="29">
        <f ca="1">IF(E10329&gt;0,D10329*Calculator!$G$22/12,0)</f>
        <v>0</v>
      </c>
      <c r="G10329" s="29">
        <f ca="1">IF(E10329&gt;0,(IFERROR(-PMT(Calculator!$G$22/12,Calculator!$G$23*12,Calculator!$G$20),0))-F10329,0)</f>
        <v>0</v>
      </c>
      <c r="H10329" s="29">
        <f t="shared" ca="1" si="648"/>
        <v>0</v>
      </c>
      <c r="I10329" s="29">
        <f t="shared" ca="1" si="646"/>
        <v>0</v>
      </c>
      <c r="J10329" s="30">
        <f>Calculator!$G$40</f>
        <v>6.5000000000000002E-2</v>
      </c>
      <c r="K10329" s="29">
        <f ca="1">IF(C10329&gt;=Calculator!$G$27,IF(DAY($C10329)=1,Calculator!$G$34/2,IF(DAY($C10329)=15,Calculator!$G$34/2,0)),0)</f>
        <v>0</v>
      </c>
      <c r="L10329" s="29">
        <f ca="1">IF(DAY($C10329)=28,IF(H10329=0,0,Calculator!$G$35),0)</f>
        <v>0</v>
      </c>
      <c r="M10329" s="29">
        <f ca="1">IF(I10329&gt;0,IF(DAY($C10329)=1,SUM(INDIRECT("I"&amp;(ROW(C10328)-DAY(C10328))):I10328),0),0)</f>
        <v>0</v>
      </c>
      <c r="N10329" s="29">
        <f ca="1">IF(C10329&lt;Calculator!$G$27,0,IF(C10329=Calculator!$G$27,Calculator!$G$39,IF(H10329-K10329&lt;=0,IF(D10329&gt;Calculator!$G$39,IF(H10329-K10329+E10329+L10329+M10329+Calculator!$G$39&gt;Calculator!$G$39,Calculator!$G$39-(H10329+E10329+L10329+M10329-K10329),Calculator!$G$39),D10329),0)))</f>
        <v>0</v>
      </c>
    </row>
    <row r="10330" spans="1:14" ht="15.75" thickBot="1">
      <c r="A10330" s="33" t="str">
        <f ca="1">IF(C10330=Calculator!$H$27,"F",IF(Daily!D10330+Daily!H10330=0,IF(D10329+H10329&gt;0,"L",""),""))</f>
        <v/>
      </c>
      <c r="B10330" s="34">
        <v>10329</v>
      </c>
      <c r="C10330" s="19">
        <f t="shared" ca="1" si="645"/>
        <v>56259</v>
      </c>
      <c r="D10330" s="29">
        <f t="shared" ca="1" si="647"/>
        <v>0</v>
      </c>
      <c r="E10330" s="29">
        <f ca="1">IF(C10330&lt;Calculator!$D$26,0,IF(DAY($C10330)=1,IF(D10330-Calculator!$G$24&gt;0,Calculator!$G$24,D10330),0))</f>
        <v>0</v>
      </c>
      <c r="F10330" s="29">
        <f ca="1">IF(E10330&gt;0,D10330*Calculator!$G$22/12,0)</f>
        <v>0</v>
      </c>
      <c r="G10330" s="29">
        <f ca="1">IF(E10330&gt;0,(IFERROR(-PMT(Calculator!$G$22/12,Calculator!$G$23*12,Calculator!$G$20),0))-F10330,0)</f>
        <v>0</v>
      </c>
      <c r="H10330" s="29">
        <f t="shared" ca="1" si="648"/>
        <v>0</v>
      </c>
      <c r="I10330" s="29">
        <f t="shared" ca="1" si="646"/>
        <v>0</v>
      </c>
      <c r="J10330" s="30">
        <f>Calculator!$G$40</f>
        <v>6.5000000000000002E-2</v>
      </c>
      <c r="K10330" s="29">
        <f ca="1">IF(C10330&gt;=Calculator!$G$27,IF(DAY($C10330)=1,Calculator!$G$34/2,IF(DAY($C10330)=15,Calculator!$G$34/2,0)),0)</f>
        <v>0</v>
      </c>
      <c r="L10330" s="29">
        <f ca="1">IF(DAY($C10330)=28,IF(H10330=0,0,Calculator!$G$35),0)</f>
        <v>0</v>
      </c>
      <c r="M10330" s="29">
        <f ca="1">IF(I10330&gt;0,IF(DAY($C10330)=1,SUM(INDIRECT("I"&amp;(ROW(C10329)-DAY(C10329))):I10329),0),0)</f>
        <v>0</v>
      </c>
      <c r="N10330" s="29">
        <f ca="1">IF(C10330&lt;Calculator!$G$27,0,IF(C10330=Calculator!$G$27,Calculator!$G$39,IF(H10330-K10330&lt;=0,IF(D10330&gt;Calculator!$G$39,IF(H10330-K10330+E10330+L10330+M10330+Calculator!$G$39&gt;Calculator!$G$39,Calculator!$G$39-(H10330+E10330+L10330+M10330-K10330),Calculator!$G$39),D10330),0)))</f>
        <v>0</v>
      </c>
    </row>
    <row r="10331" spans="1:14" ht="15.75" thickBot="1">
      <c r="A10331" s="33" t="str">
        <f ca="1">IF(C10331=Calculator!$H$27,"F",IF(Daily!D10331+Daily!H10331=0,IF(D10330+H10330&gt;0,"L",""),""))</f>
        <v/>
      </c>
      <c r="B10331" s="34">
        <v>10330</v>
      </c>
      <c r="C10331" s="19">
        <f t="shared" ca="1" si="645"/>
        <v>56260</v>
      </c>
      <c r="D10331" s="29">
        <f t="shared" ca="1" si="647"/>
        <v>0</v>
      </c>
      <c r="E10331" s="29">
        <f ca="1">IF(C10331&lt;Calculator!$D$26,0,IF(DAY($C10331)=1,IF(D10331-Calculator!$G$24&gt;0,Calculator!$G$24,D10331),0))</f>
        <v>0</v>
      </c>
      <c r="F10331" s="29">
        <f ca="1">IF(E10331&gt;0,D10331*Calculator!$G$22/12,0)</f>
        <v>0</v>
      </c>
      <c r="G10331" s="29">
        <f ca="1">IF(E10331&gt;0,(IFERROR(-PMT(Calculator!$G$22/12,Calculator!$G$23*12,Calculator!$G$20),0))-F10331,0)</f>
        <v>0</v>
      </c>
      <c r="H10331" s="29">
        <f t="shared" ca="1" si="648"/>
        <v>0</v>
      </c>
      <c r="I10331" s="29">
        <f t="shared" ca="1" si="646"/>
        <v>0</v>
      </c>
      <c r="J10331" s="30">
        <f>Calculator!$G$40</f>
        <v>6.5000000000000002E-2</v>
      </c>
      <c r="K10331" s="29">
        <f ca="1">IF(C10331&gt;=Calculator!$G$27,IF(DAY($C10331)=1,Calculator!$G$34/2,IF(DAY($C10331)=15,Calculator!$G$34/2,0)),0)</f>
        <v>0</v>
      </c>
      <c r="L10331" s="29">
        <f ca="1">IF(DAY($C10331)=28,IF(H10331=0,0,Calculator!$G$35),0)</f>
        <v>0</v>
      </c>
      <c r="M10331" s="29">
        <f ca="1">IF(I10331&gt;0,IF(DAY($C10331)=1,SUM(INDIRECT("I"&amp;(ROW(C10330)-DAY(C10330))):I10330),0),0)</f>
        <v>0</v>
      </c>
      <c r="N10331" s="29">
        <f ca="1">IF(C10331&lt;Calculator!$G$27,0,IF(C10331=Calculator!$G$27,Calculator!$G$39,IF(H10331-K10331&lt;=0,IF(D10331&gt;Calculator!$G$39,IF(H10331-K10331+E10331+L10331+M10331+Calculator!$G$39&gt;Calculator!$G$39,Calculator!$G$39-(H10331+E10331+L10331+M10331-K10331),Calculator!$G$39),D10331),0)))</f>
        <v>0</v>
      </c>
    </row>
    <row r="10332" spans="1:14" ht="15.75" thickBot="1">
      <c r="A10332" s="33" t="str">
        <f ca="1">IF(C10332=Calculator!$H$27,"F",IF(Daily!D10332+Daily!H10332=0,IF(D10331+H10331&gt;0,"L",""),""))</f>
        <v/>
      </c>
      <c r="B10332" s="34">
        <v>10331</v>
      </c>
      <c r="C10332" s="19">
        <f t="shared" ca="1" si="645"/>
        <v>56261</v>
      </c>
      <c r="D10332" s="29">
        <f t="shared" ca="1" si="647"/>
        <v>0</v>
      </c>
      <c r="E10332" s="29">
        <f ca="1">IF(C10332&lt;Calculator!$D$26,0,IF(DAY($C10332)=1,IF(D10332-Calculator!$G$24&gt;0,Calculator!$G$24,D10332),0))</f>
        <v>0</v>
      </c>
      <c r="F10332" s="29">
        <f ca="1">IF(E10332&gt;0,D10332*Calculator!$G$22/12,0)</f>
        <v>0</v>
      </c>
      <c r="G10332" s="29">
        <f ca="1">IF(E10332&gt;0,(IFERROR(-PMT(Calculator!$G$22/12,Calculator!$G$23*12,Calculator!$G$20),0))-F10332,0)</f>
        <v>0</v>
      </c>
      <c r="H10332" s="29">
        <f t="shared" ca="1" si="648"/>
        <v>0</v>
      </c>
      <c r="I10332" s="29">
        <f t="shared" ca="1" si="646"/>
        <v>0</v>
      </c>
      <c r="J10332" s="30">
        <f>Calculator!$G$40</f>
        <v>6.5000000000000002E-2</v>
      </c>
      <c r="K10332" s="29">
        <f ca="1">IF(C10332&gt;=Calculator!$G$27,IF(DAY($C10332)=1,Calculator!$G$34/2,IF(DAY($C10332)=15,Calculator!$G$34/2,0)),0)</f>
        <v>0</v>
      </c>
      <c r="L10332" s="29">
        <f ca="1">IF(DAY($C10332)=28,IF(H10332=0,0,Calculator!$G$35),0)</f>
        <v>0</v>
      </c>
      <c r="M10332" s="29">
        <f ca="1">IF(I10332&gt;0,IF(DAY($C10332)=1,SUM(INDIRECT("I"&amp;(ROW(C10331)-DAY(C10331))):I10331),0),0)</f>
        <v>0</v>
      </c>
      <c r="N10332" s="29">
        <f ca="1">IF(C10332&lt;Calculator!$G$27,0,IF(C10332=Calculator!$G$27,Calculator!$G$39,IF(H10332-K10332&lt;=0,IF(D10332&gt;Calculator!$G$39,IF(H10332-K10332+E10332+L10332+M10332+Calculator!$G$39&gt;Calculator!$G$39,Calculator!$G$39-(H10332+E10332+L10332+M10332-K10332),Calculator!$G$39),D10332),0)))</f>
        <v>0</v>
      </c>
    </row>
    <row r="10333" spans="1:14" ht="15.75" thickBot="1">
      <c r="A10333" s="33" t="str">
        <f ca="1">IF(C10333=Calculator!$H$27,"F",IF(Daily!D10333+Daily!H10333=0,IF(D10332+H10332&gt;0,"L",""),""))</f>
        <v/>
      </c>
      <c r="B10333" s="34">
        <v>10332</v>
      </c>
      <c r="C10333" s="19">
        <f t="shared" ca="1" si="645"/>
        <v>56262</v>
      </c>
      <c r="D10333" s="29">
        <f t="shared" ca="1" si="647"/>
        <v>0</v>
      </c>
      <c r="E10333" s="29">
        <f ca="1">IF(C10333&lt;Calculator!$D$26,0,IF(DAY($C10333)=1,IF(D10333-Calculator!$G$24&gt;0,Calculator!$G$24,D10333),0))</f>
        <v>0</v>
      </c>
      <c r="F10333" s="29">
        <f ca="1">IF(E10333&gt;0,D10333*Calculator!$G$22/12,0)</f>
        <v>0</v>
      </c>
      <c r="G10333" s="29">
        <f ca="1">IF(E10333&gt;0,(IFERROR(-PMT(Calculator!$G$22/12,Calculator!$G$23*12,Calculator!$G$20),0))-F10333,0)</f>
        <v>0</v>
      </c>
      <c r="H10333" s="29">
        <f t="shared" ca="1" si="648"/>
        <v>0</v>
      </c>
      <c r="I10333" s="29">
        <f t="shared" ca="1" si="646"/>
        <v>0</v>
      </c>
      <c r="J10333" s="30">
        <f>Calculator!$G$40</f>
        <v>6.5000000000000002E-2</v>
      </c>
      <c r="K10333" s="29">
        <f ca="1">IF(C10333&gt;=Calculator!$G$27,IF(DAY($C10333)=1,Calculator!$G$34/2,IF(DAY($C10333)=15,Calculator!$G$34/2,0)),0)</f>
        <v>0</v>
      </c>
      <c r="L10333" s="29">
        <f ca="1">IF(DAY($C10333)=28,IF(H10333=0,0,Calculator!$G$35),0)</f>
        <v>0</v>
      </c>
      <c r="M10333" s="29">
        <f ca="1">IF(I10333&gt;0,IF(DAY($C10333)=1,SUM(INDIRECT("I"&amp;(ROW(C10332)-DAY(C10332))):I10332),0),0)</f>
        <v>0</v>
      </c>
      <c r="N10333" s="29">
        <f ca="1">IF(C10333&lt;Calculator!$G$27,0,IF(C10333=Calculator!$G$27,Calculator!$G$39,IF(H10333-K10333&lt;=0,IF(D10333&gt;Calculator!$G$39,IF(H10333-K10333+E10333+L10333+M10333+Calculator!$G$39&gt;Calculator!$G$39,Calculator!$G$39-(H10333+E10333+L10333+M10333-K10333),Calculator!$G$39),D10333),0)))</f>
        <v>0</v>
      </c>
    </row>
    <row r="10334" spans="1:14" ht="15.75" thickBot="1">
      <c r="A10334" s="33" t="str">
        <f ca="1">IF(C10334=Calculator!$H$27,"F",IF(Daily!D10334+Daily!H10334=0,IF(D10333+H10333&gt;0,"L",""),""))</f>
        <v/>
      </c>
      <c r="B10334" s="34">
        <v>10333</v>
      </c>
      <c r="C10334" s="19">
        <f t="shared" ca="1" si="645"/>
        <v>56263</v>
      </c>
      <c r="D10334" s="29">
        <f t="shared" ca="1" si="647"/>
        <v>0</v>
      </c>
      <c r="E10334" s="29">
        <f ca="1">IF(C10334&lt;Calculator!$D$26,0,IF(DAY($C10334)=1,IF(D10334-Calculator!$G$24&gt;0,Calculator!$G$24,D10334),0))</f>
        <v>0</v>
      </c>
      <c r="F10334" s="29">
        <f ca="1">IF(E10334&gt;0,D10334*Calculator!$G$22/12,0)</f>
        <v>0</v>
      </c>
      <c r="G10334" s="29">
        <f ca="1">IF(E10334&gt;0,(IFERROR(-PMT(Calculator!$G$22/12,Calculator!$G$23*12,Calculator!$G$20),0))-F10334,0)</f>
        <v>0</v>
      </c>
      <c r="H10334" s="29">
        <f t="shared" ca="1" si="648"/>
        <v>0</v>
      </c>
      <c r="I10334" s="29">
        <f t="shared" ca="1" si="646"/>
        <v>0</v>
      </c>
      <c r="J10334" s="30">
        <f>Calculator!$G$40</f>
        <v>6.5000000000000002E-2</v>
      </c>
      <c r="K10334" s="29">
        <f ca="1">IF(C10334&gt;=Calculator!$G$27,IF(DAY($C10334)=1,Calculator!$G$34/2,IF(DAY($C10334)=15,Calculator!$G$34/2,0)),0)</f>
        <v>0</v>
      </c>
      <c r="L10334" s="29">
        <f ca="1">IF(DAY($C10334)=28,IF(H10334=0,0,Calculator!$G$35),0)</f>
        <v>0</v>
      </c>
      <c r="M10334" s="29">
        <f ca="1">IF(I10334&gt;0,IF(DAY($C10334)=1,SUM(INDIRECT("I"&amp;(ROW(C10333)-DAY(C10333))):I10333),0),0)</f>
        <v>0</v>
      </c>
      <c r="N10334" s="29">
        <f ca="1">IF(C10334&lt;Calculator!$G$27,0,IF(C10334=Calculator!$G$27,Calculator!$G$39,IF(H10334-K10334&lt;=0,IF(D10334&gt;Calculator!$G$39,IF(H10334-K10334+E10334+L10334+M10334+Calculator!$G$39&gt;Calculator!$G$39,Calculator!$G$39-(H10334+E10334+L10334+M10334-K10334),Calculator!$G$39),D10334),0)))</f>
        <v>0</v>
      </c>
    </row>
    <row r="10335" spans="1:14" ht="15.75" thickBot="1">
      <c r="A10335" s="33" t="str">
        <f ca="1">IF(C10335=Calculator!$H$27,"F",IF(Daily!D10335+Daily!H10335=0,IF(D10334+H10334&gt;0,"L",""),""))</f>
        <v/>
      </c>
      <c r="B10335" s="34">
        <v>10334</v>
      </c>
      <c r="C10335" s="19">
        <f t="shared" ca="1" si="645"/>
        <v>56264</v>
      </c>
      <c r="D10335" s="29">
        <f t="shared" ca="1" si="647"/>
        <v>0</v>
      </c>
      <c r="E10335" s="29">
        <f ca="1">IF(C10335&lt;Calculator!$D$26,0,IF(DAY($C10335)=1,IF(D10335-Calculator!$G$24&gt;0,Calculator!$G$24,D10335),0))</f>
        <v>0</v>
      </c>
      <c r="F10335" s="29">
        <f ca="1">IF(E10335&gt;0,D10335*Calculator!$G$22/12,0)</f>
        <v>0</v>
      </c>
      <c r="G10335" s="29">
        <f ca="1">IF(E10335&gt;0,(IFERROR(-PMT(Calculator!$G$22/12,Calculator!$G$23*12,Calculator!$G$20),0))-F10335,0)</f>
        <v>0</v>
      </c>
      <c r="H10335" s="29">
        <f t="shared" ca="1" si="648"/>
        <v>0</v>
      </c>
      <c r="I10335" s="29">
        <f t="shared" ca="1" si="646"/>
        <v>0</v>
      </c>
      <c r="J10335" s="30">
        <f>Calculator!$G$40</f>
        <v>6.5000000000000002E-2</v>
      </c>
      <c r="K10335" s="29">
        <f ca="1">IF(C10335&gt;=Calculator!$G$27,IF(DAY($C10335)=1,Calculator!$G$34/2,IF(DAY($C10335)=15,Calculator!$G$34/2,0)),0)</f>
        <v>4500</v>
      </c>
      <c r="L10335" s="29">
        <f ca="1">IF(DAY($C10335)=28,IF(H10335=0,0,Calculator!$G$35),0)</f>
        <v>0</v>
      </c>
      <c r="M10335" s="29">
        <f ca="1">IF(I10335&gt;0,IF(DAY($C10335)=1,SUM(INDIRECT("I"&amp;(ROW(C10334)-DAY(C10334))):I10334),0),0)</f>
        <v>0</v>
      </c>
      <c r="N10335" s="29">
        <f ca="1">IF(C10335&lt;Calculator!$G$27,0,IF(C10335=Calculator!$G$27,Calculator!$G$39,IF(H10335-K10335&lt;=0,IF(D10335&gt;Calculator!$G$39,IF(H10335-K10335+E10335+L10335+M10335+Calculator!$G$39&gt;Calculator!$G$39,Calculator!$G$39-(H10335+E10335+L10335+M10335-K10335),Calculator!$G$39),D10335),0)))</f>
        <v>0</v>
      </c>
    </row>
    <row r="10336" spans="1:14" ht="15.75" thickBot="1">
      <c r="A10336" s="33" t="str">
        <f ca="1">IF(C10336=Calculator!$H$27,"F",IF(Daily!D10336+Daily!H10336=0,IF(D10335+H10335&gt;0,"L",""),""))</f>
        <v/>
      </c>
      <c r="B10336" s="34">
        <v>10335</v>
      </c>
      <c r="C10336" s="19">
        <f t="shared" ca="1" si="645"/>
        <v>56265</v>
      </c>
      <c r="D10336" s="29">
        <f t="shared" ca="1" si="647"/>
        <v>0</v>
      </c>
      <c r="E10336" s="29">
        <f ca="1">IF(C10336&lt;Calculator!$D$26,0,IF(DAY($C10336)=1,IF(D10336-Calculator!$G$24&gt;0,Calculator!$G$24,D10336),0))</f>
        <v>0</v>
      </c>
      <c r="F10336" s="29">
        <f ca="1">IF(E10336&gt;0,D10336*Calculator!$G$22/12,0)</f>
        <v>0</v>
      </c>
      <c r="G10336" s="29">
        <f ca="1">IF(E10336&gt;0,(IFERROR(-PMT(Calculator!$G$22/12,Calculator!$G$23*12,Calculator!$G$20),0))-F10336,0)</f>
        <v>0</v>
      </c>
      <c r="H10336" s="29">
        <f t="shared" ca="1" si="648"/>
        <v>0</v>
      </c>
      <c r="I10336" s="29">
        <f t="shared" ca="1" si="646"/>
        <v>0</v>
      </c>
      <c r="J10336" s="30">
        <f>Calculator!$G$40</f>
        <v>6.5000000000000002E-2</v>
      </c>
      <c r="K10336" s="29">
        <f ca="1">IF(C10336&gt;=Calculator!$G$27,IF(DAY($C10336)=1,Calculator!$G$34/2,IF(DAY($C10336)=15,Calculator!$G$34/2,0)),0)</f>
        <v>0</v>
      </c>
      <c r="L10336" s="29">
        <f ca="1">IF(DAY($C10336)=28,IF(H10336=0,0,Calculator!$G$35),0)</f>
        <v>0</v>
      </c>
      <c r="M10336" s="29">
        <f ca="1">IF(I10336&gt;0,IF(DAY($C10336)=1,SUM(INDIRECT("I"&amp;(ROW(C10335)-DAY(C10335))):I10335),0),0)</f>
        <v>0</v>
      </c>
      <c r="N10336" s="29">
        <f ca="1">IF(C10336&lt;Calculator!$G$27,0,IF(C10336=Calculator!$G$27,Calculator!$G$39,IF(H10336-K10336&lt;=0,IF(D10336&gt;Calculator!$G$39,IF(H10336-K10336+E10336+L10336+M10336+Calculator!$G$39&gt;Calculator!$G$39,Calculator!$G$39-(H10336+E10336+L10336+M10336-K10336),Calculator!$G$39),D10336),0)))</f>
        <v>0</v>
      </c>
    </row>
    <row r="10337" spans="1:14" ht="15.75" thickBot="1">
      <c r="A10337" s="33" t="str">
        <f ca="1">IF(C10337=Calculator!$H$27,"F",IF(Daily!D10337+Daily!H10337=0,IF(D10336+H10336&gt;0,"L",""),""))</f>
        <v/>
      </c>
      <c r="B10337" s="34">
        <v>10336</v>
      </c>
      <c r="C10337" s="19">
        <f t="shared" ca="1" si="645"/>
        <v>56266</v>
      </c>
      <c r="D10337" s="29">
        <f t="shared" ca="1" si="647"/>
        <v>0</v>
      </c>
      <c r="E10337" s="29">
        <f ca="1">IF(C10337&lt;Calculator!$D$26,0,IF(DAY($C10337)=1,IF(D10337-Calculator!$G$24&gt;0,Calculator!$G$24,D10337),0))</f>
        <v>0</v>
      </c>
      <c r="F10337" s="29">
        <f ca="1">IF(E10337&gt;0,D10337*Calculator!$G$22/12,0)</f>
        <v>0</v>
      </c>
      <c r="G10337" s="29">
        <f ca="1">IF(E10337&gt;0,(IFERROR(-PMT(Calculator!$G$22/12,Calculator!$G$23*12,Calculator!$G$20),0))-F10337,0)</f>
        <v>0</v>
      </c>
      <c r="H10337" s="29">
        <f t="shared" ca="1" si="648"/>
        <v>0</v>
      </c>
      <c r="I10337" s="29">
        <f t="shared" ca="1" si="646"/>
        <v>0</v>
      </c>
      <c r="J10337" s="30">
        <f>Calculator!$G$40</f>
        <v>6.5000000000000002E-2</v>
      </c>
      <c r="K10337" s="29">
        <f ca="1">IF(C10337&gt;=Calculator!$G$27,IF(DAY($C10337)=1,Calculator!$G$34/2,IF(DAY($C10337)=15,Calculator!$G$34/2,0)),0)</f>
        <v>0</v>
      </c>
      <c r="L10337" s="29">
        <f ca="1">IF(DAY($C10337)=28,IF(H10337=0,0,Calculator!$G$35),0)</f>
        <v>0</v>
      </c>
      <c r="M10337" s="29">
        <f ca="1">IF(I10337&gt;0,IF(DAY($C10337)=1,SUM(INDIRECT("I"&amp;(ROW(C10336)-DAY(C10336))):I10336),0),0)</f>
        <v>0</v>
      </c>
      <c r="N10337" s="29">
        <f ca="1">IF(C10337&lt;Calculator!$G$27,0,IF(C10337=Calculator!$G$27,Calculator!$G$39,IF(H10337-K10337&lt;=0,IF(D10337&gt;Calculator!$G$39,IF(H10337-K10337+E10337+L10337+M10337+Calculator!$G$39&gt;Calculator!$G$39,Calculator!$G$39-(H10337+E10337+L10337+M10337-K10337),Calculator!$G$39),D10337),0)))</f>
        <v>0</v>
      </c>
    </row>
    <row r="10338" spans="1:14" ht="15.75" thickBot="1">
      <c r="A10338" s="33" t="str">
        <f ca="1">IF(C10338=Calculator!$H$27,"F",IF(Daily!D10338+Daily!H10338=0,IF(D10337+H10337&gt;0,"L",""),""))</f>
        <v/>
      </c>
      <c r="B10338" s="34">
        <v>10337</v>
      </c>
      <c r="C10338" s="19">
        <f t="shared" ca="1" si="645"/>
        <v>56267</v>
      </c>
      <c r="D10338" s="29">
        <f t="shared" ca="1" si="647"/>
        <v>0</v>
      </c>
      <c r="E10338" s="29">
        <f ca="1">IF(C10338&lt;Calculator!$D$26,0,IF(DAY($C10338)=1,IF(D10338-Calculator!$G$24&gt;0,Calculator!$G$24,D10338),0))</f>
        <v>0</v>
      </c>
      <c r="F10338" s="29">
        <f ca="1">IF(E10338&gt;0,D10338*Calculator!$G$22/12,0)</f>
        <v>0</v>
      </c>
      <c r="G10338" s="29">
        <f ca="1">IF(E10338&gt;0,(IFERROR(-PMT(Calculator!$G$22/12,Calculator!$G$23*12,Calculator!$G$20),0))-F10338,0)</f>
        <v>0</v>
      </c>
      <c r="H10338" s="29">
        <f t="shared" ca="1" si="648"/>
        <v>0</v>
      </c>
      <c r="I10338" s="29">
        <f t="shared" ca="1" si="646"/>
        <v>0</v>
      </c>
      <c r="J10338" s="30">
        <f>Calculator!$G$40</f>
        <v>6.5000000000000002E-2</v>
      </c>
      <c r="K10338" s="29">
        <f ca="1">IF(C10338&gt;=Calculator!$G$27,IF(DAY($C10338)=1,Calculator!$G$34/2,IF(DAY($C10338)=15,Calculator!$G$34/2,0)),0)</f>
        <v>0</v>
      </c>
      <c r="L10338" s="29">
        <f ca="1">IF(DAY($C10338)=28,IF(H10338=0,0,Calculator!$G$35),0)</f>
        <v>0</v>
      </c>
      <c r="M10338" s="29">
        <f ca="1">IF(I10338&gt;0,IF(DAY($C10338)=1,SUM(INDIRECT("I"&amp;(ROW(C10337)-DAY(C10337))):I10337),0),0)</f>
        <v>0</v>
      </c>
      <c r="N10338" s="29">
        <f ca="1">IF(C10338&lt;Calculator!$G$27,0,IF(C10338=Calculator!$G$27,Calculator!$G$39,IF(H10338-K10338&lt;=0,IF(D10338&gt;Calculator!$G$39,IF(H10338-K10338+E10338+L10338+M10338+Calculator!$G$39&gt;Calculator!$G$39,Calculator!$G$39-(H10338+E10338+L10338+M10338-K10338),Calculator!$G$39),D10338),0)))</f>
        <v>0</v>
      </c>
    </row>
    <row r="10339" spans="1:14" ht="15.75" thickBot="1">
      <c r="A10339" s="33" t="str">
        <f ca="1">IF(C10339=Calculator!$H$27,"F",IF(Daily!D10339+Daily!H10339=0,IF(D10338+H10338&gt;0,"L",""),""))</f>
        <v/>
      </c>
      <c r="B10339" s="34">
        <v>10338</v>
      </c>
      <c r="C10339" s="19">
        <f t="shared" ca="1" si="645"/>
        <v>56268</v>
      </c>
      <c r="D10339" s="29">
        <f t="shared" ca="1" si="647"/>
        <v>0</v>
      </c>
      <c r="E10339" s="29">
        <f ca="1">IF(C10339&lt;Calculator!$D$26,0,IF(DAY($C10339)=1,IF(D10339-Calculator!$G$24&gt;0,Calculator!$G$24,D10339),0))</f>
        <v>0</v>
      </c>
      <c r="F10339" s="29">
        <f ca="1">IF(E10339&gt;0,D10339*Calculator!$G$22/12,0)</f>
        <v>0</v>
      </c>
      <c r="G10339" s="29">
        <f ca="1">IF(E10339&gt;0,(IFERROR(-PMT(Calculator!$G$22/12,Calculator!$G$23*12,Calculator!$G$20),0))-F10339,0)</f>
        <v>0</v>
      </c>
      <c r="H10339" s="29">
        <f t="shared" ca="1" si="648"/>
        <v>0</v>
      </c>
      <c r="I10339" s="29">
        <f t="shared" ca="1" si="646"/>
        <v>0</v>
      </c>
      <c r="J10339" s="30">
        <f>Calculator!$G$40</f>
        <v>6.5000000000000002E-2</v>
      </c>
      <c r="K10339" s="29">
        <f ca="1">IF(C10339&gt;=Calculator!$G$27,IF(DAY($C10339)=1,Calculator!$G$34/2,IF(DAY($C10339)=15,Calculator!$G$34/2,0)),0)</f>
        <v>0</v>
      </c>
      <c r="L10339" s="29">
        <f ca="1">IF(DAY($C10339)=28,IF(H10339=0,0,Calculator!$G$35),0)</f>
        <v>0</v>
      </c>
      <c r="M10339" s="29">
        <f ca="1">IF(I10339&gt;0,IF(DAY($C10339)=1,SUM(INDIRECT("I"&amp;(ROW(C10338)-DAY(C10338))):I10338),0),0)</f>
        <v>0</v>
      </c>
      <c r="N10339" s="29">
        <f ca="1">IF(C10339&lt;Calculator!$G$27,0,IF(C10339=Calculator!$G$27,Calculator!$G$39,IF(H10339-K10339&lt;=0,IF(D10339&gt;Calculator!$G$39,IF(H10339-K10339+E10339+L10339+M10339+Calculator!$G$39&gt;Calculator!$G$39,Calculator!$G$39-(H10339+E10339+L10339+M10339-K10339),Calculator!$G$39),D10339),0)))</f>
        <v>0</v>
      </c>
    </row>
    <row r="10340" spans="1:14" ht="15.75" thickBot="1">
      <c r="A10340" s="33" t="str">
        <f ca="1">IF(C10340=Calculator!$H$27,"F",IF(Daily!D10340+Daily!H10340=0,IF(D10339+H10339&gt;0,"L",""),""))</f>
        <v/>
      </c>
      <c r="B10340" s="34">
        <v>10339</v>
      </c>
      <c r="C10340" s="19">
        <f t="shared" ca="1" si="645"/>
        <v>56269</v>
      </c>
      <c r="D10340" s="29">
        <f t="shared" ca="1" si="647"/>
        <v>0</v>
      </c>
      <c r="E10340" s="29">
        <f ca="1">IF(C10340&lt;Calculator!$D$26,0,IF(DAY($C10340)=1,IF(D10340-Calculator!$G$24&gt;0,Calculator!$G$24,D10340),0))</f>
        <v>0</v>
      </c>
      <c r="F10340" s="29">
        <f ca="1">IF(E10340&gt;0,D10340*Calculator!$G$22/12,0)</f>
        <v>0</v>
      </c>
      <c r="G10340" s="29">
        <f ca="1">IF(E10340&gt;0,(IFERROR(-PMT(Calculator!$G$22/12,Calculator!$G$23*12,Calculator!$G$20),0))-F10340,0)</f>
        <v>0</v>
      </c>
      <c r="H10340" s="29">
        <f t="shared" ca="1" si="648"/>
        <v>0</v>
      </c>
      <c r="I10340" s="29">
        <f t="shared" ca="1" si="646"/>
        <v>0</v>
      </c>
      <c r="J10340" s="30">
        <f>Calculator!$G$40</f>
        <v>6.5000000000000002E-2</v>
      </c>
      <c r="K10340" s="29">
        <f ca="1">IF(C10340&gt;=Calculator!$G$27,IF(DAY($C10340)=1,Calculator!$G$34/2,IF(DAY($C10340)=15,Calculator!$G$34/2,0)),0)</f>
        <v>0</v>
      </c>
      <c r="L10340" s="29">
        <f ca="1">IF(DAY($C10340)=28,IF(H10340=0,0,Calculator!$G$35),0)</f>
        <v>0</v>
      </c>
      <c r="M10340" s="29">
        <f ca="1">IF(I10340&gt;0,IF(DAY($C10340)=1,SUM(INDIRECT("I"&amp;(ROW(C10339)-DAY(C10339))):I10339),0),0)</f>
        <v>0</v>
      </c>
      <c r="N10340" s="29">
        <f ca="1">IF(C10340&lt;Calculator!$G$27,0,IF(C10340=Calculator!$G$27,Calculator!$G$39,IF(H10340-K10340&lt;=0,IF(D10340&gt;Calculator!$G$39,IF(H10340-K10340+E10340+L10340+M10340+Calculator!$G$39&gt;Calculator!$G$39,Calculator!$G$39-(H10340+E10340+L10340+M10340-K10340),Calculator!$G$39),D10340),0)))</f>
        <v>0</v>
      </c>
    </row>
    <row r="10341" spans="1:14" ht="15.75" thickBot="1">
      <c r="A10341" s="33" t="str">
        <f ca="1">IF(C10341=Calculator!$H$27,"F",IF(Daily!D10341+Daily!H10341=0,IF(D10340+H10340&gt;0,"L",""),""))</f>
        <v/>
      </c>
      <c r="B10341" s="34">
        <v>10340</v>
      </c>
      <c r="C10341" s="19">
        <f t="shared" ca="1" si="645"/>
        <v>56270</v>
      </c>
      <c r="D10341" s="29">
        <f t="shared" ca="1" si="647"/>
        <v>0</v>
      </c>
      <c r="E10341" s="29">
        <f ca="1">IF(C10341&lt;Calculator!$D$26,0,IF(DAY($C10341)=1,IF(D10341-Calculator!$G$24&gt;0,Calculator!$G$24,D10341),0))</f>
        <v>0</v>
      </c>
      <c r="F10341" s="29">
        <f ca="1">IF(E10341&gt;0,D10341*Calculator!$G$22/12,0)</f>
        <v>0</v>
      </c>
      <c r="G10341" s="29">
        <f ca="1">IF(E10341&gt;0,(IFERROR(-PMT(Calculator!$G$22/12,Calculator!$G$23*12,Calculator!$G$20),0))-F10341,0)</f>
        <v>0</v>
      </c>
      <c r="H10341" s="29">
        <f t="shared" ca="1" si="648"/>
        <v>0</v>
      </c>
      <c r="I10341" s="29">
        <f t="shared" ca="1" si="646"/>
        <v>0</v>
      </c>
      <c r="J10341" s="30">
        <f>Calculator!$G$40</f>
        <v>6.5000000000000002E-2</v>
      </c>
      <c r="K10341" s="29">
        <f ca="1">IF(C10341&gt;=Calculator!$G$27,IF(DAY($C10341)=1,Calculator!$G$34/2,IF(DAY($C10341)=15,Calculator!$G$34/2,0)),0)</f>
        <v>0</v>
      </c>
      <c r="L10341" s="29">
        <f ca="1">IF(DAY($C10341)=28,IF(H10341=0,0,Calculator!$G$35),0)</f>
        <v>0</v>
      </c>
      <c r="M10341" s="29">
        <f ca="1">IF(I10341&gt;0,IF(DAY($C10341)=1,SUM(INDIRECT("I"&amp;(ROW(C10340)-DAY(C10340))):I10340),0),0)</f>
        <v>0</v>
      </c>
      <c r="N10341" s="29">
        <f ca="1">IF(C10341&lt;Calculator!$G$27,0,IF(C10341=Calculator!$G$27,Calculator!$G$39,IF(H10341-K10341&lt;=0,IF(D10341&gt;Calculator!$G$39,IF(H10341-K10341+E10341+L10341+M10341+Calculator!$G$39&gt;Calculator!$G$39,Calculator!$G$39-(H10341+E10341+L10341+M10341-K10341),Calculator!$G$39),D10341),0)))</f>
        <v>0</v>
      </c>
    </row>
    <row r="10342" spans="1:14" ht="15.75" thickBot="1">
      <c r="A10342" s="33" t="str">
        <f ca="1">IF(C10342=Calculator!$H$27,"F",IF(Daily!D10342+Daily!H10342=0,IF(D10341+H10341&gt;0,"L",""),""))</f>
        <v/>
      </c>
      <c r="B10342" s="34">
        <v>10341</v>
      </c>
      <c r="C10342" s="19">
        <f t="shared" ca="1" si="645"/>
        <v>56271</v>
      </c>
      <c r="D10342" s="29">
        <f t="shared" ca="1" si="647"/>
        <v>0</v>
      </c>
      <c r="E10342" s="29">
        <f ca="1">IF(C10342&lt;Calculator!$D$26,0,IF(DAY($C10342)=1,IF(D10342-Calculator!$G$24&gt;0,Calculator!$G$24,D10342),0))</f>
        <v>0</v>
      </c>
      <c r="F10342" s="29">
        <f ca="1">IF(E10342&gt;0,D10342*Calculator!$G$22/12,0)</f>
        <v>0</v>
      </c>
      <c r="G10342" s="29">
        <f ca="1">IF(E10342&gt;0,(IFERROR(-PMT(Calculator!$G$22/12,Calculator!$G$23*12,Calculator!$G$20),0))-F10342,0)</f>
        <v>0</v>
      </c>
      <c r="H10342" s="29">
        <f t="shared" ca="1" si="648"/>
        <v>0</v>
      </c>
      <c r="I10342" s="29">
        <f t="shared" ca="1" si="646"/>
        <v>0</v>
      </c>
      <c r="J10342" s="30">
        <f>Calculator!$G$40</f>
        <v>6.5000000000000002E-2</v>
      </c>
      <c r="K10342" s="29">
        <f ca="1">IF(C10342&gt;=Calculator!$G$27,IF(DAY($C10342)=1,Calculator!$G$34/2,IF(DAY($C10342)=15,Calculator!$G$34/2,0)),0)</f>
        <v>0</v>
      </c>
      <c r="L10342" s="29">
        <f ca="1">IF(DAY($C10342)=28,IF(H10342=0,0,Calculator!$G$35),0)</f>
        <v>0</v>
      </c>
      <c r="M10342" s="29">
        <f ca="1">IF(I10342&gt;0,IF(DAY($C10342)=1,SUM(INDIRECT("I"&amp;(ROW(C10341)-DAY(C10341))):I10341),0),0)</f>
        <v>0</v>
      </c>
      <c r="N10342" s="29">
        <f ca="1">IF(C10342&lt;Calculator!$G$27,0,IF(C10342=Calculator!$G$27,Calculator!$G$39,IF(H10342-K10342&lt;=0,IF(D10342&gt;Calculator!$G$39,IF(H10342-K10342+E10342+L10342+M10342+Calculator!$G$39&gt;Calculator!$G$39,Calculator!$G$39-(H10342+E10342+L10342+M10342-K10342),Calculator!$G$39),D10342),0)))</f>
        <v>0</v>
      </c>
    </row>
    <row r="10343" spans="1:14" ht="15.75" thickBot="1">
      <c r="A10343" s="33" t="str">
        <f ca="1">IF(C10343=Calculator!$H$27,"F",IF(Daily!D10343+Daily!H10343=0,IF(D10342+H10342&gt;0,"L",""),""))</f>
        <v/>
      </c>
      <c r="B10343" s="34">
        <v>10342</v>
      </c>
      <c r="C10343" s="19">
        <f t="shared" ca="1" si="645"/>
        <v>56272</v>
      </c>
      <c r="D10343" s="29">
        <f t="shared" ca="1" si="647"/>
        <v>0</v>
      </c>
      <c r="E10343" s="29">
        <f ca="1">IF(C10343&lt;Calculator!$D$26,0,IF(DAY($C10343)=1,IF(D10343-Calculator!$G$24&gt;0,Calculator!$G$24,D10343),0))</f>
        <v>0</v>
      </c>
      <c r="F10343" s="29">
        <f ca="1">IF(E10343&gt;0,D10343*Calculator!$G$22/12,0)</f>
        <v>0</v>
      </c>
      <c r="G10343" s="29">
        <f ca="1">IF(E10343&gt;0,(IFERROR(-PMT(Calculator!$G$22/12,Calculator!$G$23*12,Calculator!$G$20),0))-F10343,0)</f>
        <v>0</v>
      </c>
      <c r="H10343" s="29">
        <f t="shared" ca="1" si="648"/>
        <v>0</v>
      </c>
      <c r="I10343" s="29">
        <f t="shared" ca="1" si="646"/>
        <v>0</v>
      </c>
      <c r="J10343" s="30">
        <f>Calculator!$G$40</f>
        <v>6.5000000000000002E-2</v>
      </c>
      <c r="K10343" s="29">
        <f ca="1">IF(C10343&gt;=Calculator!$G$27,IF(DAY($C10343)=1,Calculator!$G$34/2,IF(DAY($C10343)=15,Calculator!$G$34/2,0)),0)</f>
        <v>0</v>
      </c>
      <c r="L10343" s="29">
        <f ca="1">IF(DAY($C10343)=28,IF(H10343=0,0,Calculator!$G$35),0)</f>
        <v>0</v>
      </c>
      <c r="M10343" s="29">
        <f ca="1">IF(I10343&gt;0,IF(DAY($C10343)=1,SUM(INDIRECT("I"&amp;(ROW(C10342)-DAY(C10342))):I10342),0),0)</f>
        <v>0</v>
      </c>
      <c r="N10343" s="29">
        <f ca="1">IF(C10343&lt;Calculator!$G$27,0,IF(C10343=Calculator!$G$27,Calculator!$G$39,IF(H10343-K10343&lt;=0,IF(D10343&gt;Calculator!$G$39,IF(H10343-K10343+E10343+L10343+M10343+Calculator!$G$39&gt;Calculator!$G$39,Calculator!$G$39-(H10343+E10343+L10343+M10343-K10343),Calculator!$G$39),D10343),0)))</f>
        <v>0</v>
      </c>
    </row>
    <row r="10344" spans="1:14" ht="15.75" thickBot="1">
      <c r="A10344" s="33" t="str">
        <f ca="1">IF(C10344=Calculator!$H$27,"F",IF(Daily!D10344+Daily!H10344=0,IF(D10343+H10343&gt;0,"L",""),""))</f>
        <v/>
      </c>
      <c r="B10344" s="34">
        <v>10343</v>
      </c>
      <c r="C10344" s="19">
        <f t="shared" ca="1" si="645"/>
        <v>56273</v>
      </c>
      <c r="D10344" s="29">
        <f t="shared" ca="1" si="647"/>
        <v>0</v>
      </c>
      <c r="E10344" s="29">
        <f ca="1">IF(C10344&lt;Calculator!$D$26,0,IF(DAY($C10344)=1,IF(D10344-Calculator!$G$24&gt;0,Calculator!$G$24,D10344),0))</f>
        <v>0</v>
      </c>
      <c r="F10344" s="29">
        <f ca="1">IF(E10344&gt;0,D10344*Calculator!$G$22/12,0)</f>
        <v>0</v>
      </c>
      <c r="G10344" s="29">
        <f ca="1">IF(E10344&gt;0,(IFERROR(-PMT(Calculator!$G$22/12,Calculator!$G$23*12,Calculator!$G$20),0))-F10344,0)</f>
        <v>0</v>
      </c>
      <c r="H10344" s="29">
        <f t="shared" ca="1" si="648"/>
        <v>0</v>
      </c>
      <c r="I10344" s="29">
        <f t="shared" ca="1" si="646"/>
        <v>0</v>
      </c>
      <c r="J10344" s="30">
        <f>Calculator!$G$40</f>
        <v>6.5000000000000002E-2</v>
      </c>
      <c r="K10344" s="29">
        <f ca="1">IF(C10344&gt;=Calculator!$G$27,IF(DAY($C10344)=1,Calculator!$G$34/2,IF(DAY($C10344)=15,Calculator!$G$34/2,0)),0)</f>
        <v>0</v>
      </c>
      <c r="L10344" s="29">
        <f ca="1">IF(DAY($C10344)=28,IF(H10344=0,0,Calculator!$G$35),0)</f>
        <v>0</v>
      </c>
      <c r="M10344" s="29">
        <f ca="1">IF(I10344&gt;0,IF(DAY($C10344)=1,SUM(INDIRECT("I"&amp;(ROW(C10343)-DAY(C10343))):I10343),0),0)</f>
        <v>0</v>
      </c>
      <c r="N10344" s="29">
        <f ca="1">IF(C10344&lt;Calculator!$G$27,0,IF(C10344=Calculator!$G$27,Calculator!$G$39,IF(H10344-K10344&lt;=0,IF(D10344&gt;Calculator!$G$39,IF(H10344-K10344+E10344+L10344+M10344+Calculator!$G$39&gt;Calculator!$G$39,Calculator!$G$39-(H10344+E10344+L10344+M10344-K10344),Calculator!$G$39),D10344),0)))</f>
        <v>0</v>
      </c>
    </row>
    <row r="10345" spans="1:14" ht="15.75" thickBot="1">
      <c r="A10345" s="33" t="str">
        <f ca="1">IF(C10345=Calculator!$H$27,"F",IF(Daily!D10345+Daily!H10345=0,IF(D10344+H10344&gt;0,"L",""),""))</f>
        <v/>
      </c>
      <c r="B10345" s="34">
        <v>10344</v>
      </c>
      <c r="C10345" s="19">
        <f t="shared" ca="1" si="645"/>
        <v>56274</v>
      </c>
      <c r="D10345" s="29">
        <f t="shared" ca="1" si="647"/>
        <v>0</v>
      </c>
      <c r="E10345" s="29">
        <f ca="1">IF(C10345&lt;Calculator!$D$26,0,IF(DAY($C10345)=1,IF(D10345-Calculator!$G$24&gt;0,Calculator!$G$24,D10345),0))</f>
        <v>0</v>
      </c>
      <c r="F10345" s="29">
        <f ca="1">IF(E10345&gt;0,D10345*Calculator!$G$22/12,0)</f>
        <v>0</v>
      </c>
      <c r="G10345" s="29">
        <f ca="1">IF(E10345&gt;0,(IFERROR(-PMT(Calculator!$G$22/12,Calculator!$G$23*12,Calculator!$G$20),0))-F10345,0)</f>
        <v>0</v>
      </c>
      <c r="H10345" s="29">
        <f t="shared" ca="1" si="648"/>
        <v>0</v>
      </c>
      <c r="I10345" s="29">
        <f t="shared" ca="1" si="646"/>
        <v>0</v>
      </c>
      <c r="J10345" s="30">
        <f>Calculator!$G$40</f>
        <v>6.5000000000000002E-2</v>
      </c>
      <c r="K10345" s="29">
        <f ca="1">IF(C10345&gt;=Calculator!$G$27,IF(DAY($C10345)=1,Calculator!$G$34/2,IF(DAY($C10345)=15,Calculator!$G$34/2,0)),0)</f>
        <v>0</v>
      </c>
      <c r="L10345" s="29">
        <f ca="1">IF(DAY($C10345)=28,IF(H10345=0,0,Calculator!$G$35),0)</f>
        <v>0</v>
      </c>
      <c r="M10345" s="29">
        <f ca="1">IF(I10345&gt;0,IF(DAY($C10345)=1,SUM(INDIRECT("I"&amp;(ROW(C10344)-DAY(C10344))):I10344),0),0)</f>
        <v>0</v>
      </c>
      <c r="N10345" s="29">
        <f ca="1">IF(C10345&lt;Calculator!$G$27,0,IF(C10345=Calculator!$G$27,Calculator!$G$39,IF(H10345-K10345&lt;=0,IF(D10345&gt;Calculator!$G$39,IF(H10345-K10345+E10345+L10345+M10345+Calculator!$G$39&gt;Calculator!$G$39,Calculator!$G$39-(H10345+E10345+L10345+M10345-K10345),Calculator!$G$39),D10345),0)))</f>
        <v>0</v>
      </c>
    </row>
    <row r="10346" spans="1:14" ht="15.75" thickBot="1">
      <c r="A10346" s="33" t="str">
        <f ca="1">IF(C10346=Calculator!$H$27,"F",IF(Daily!D10346+Daily!H10346=0,IF(D10345+H10345&gt;0,"L",""),""))</f>
        <v/>
      </c>
      <c r="B10346" s="34">
        <v>10345</v>
      </c>
      <c r="C10346" s="19">
        <f t="shared" ca="1" si="645"/>
        <v>56275</v>
      </c>
      <c r="D10346" s="29">
        <f t="shared" ca="1" si="647"/>
        <v>0</v>
      </c>
      <c r="E10346" s="29">
        <f ca="1">IF(C10346&lt;Calculator!$D$26,0,IF(DAY($C10346)=1,IF(D10346-Calculator!$G$24&gt;0,Calculator!$G$24,D10346),0))</f>
        <v>0</v>
      </c>
      <c r="F10346" s="29">
        <f ca="1">IF(E10346&gt;0,D10346*Calculator!$G$22/12,0)</f>
        <v>0</v>
      </c>
      <c r="G10346" s="29">
        <f ca="1">IF(E10346&gt;0,(IFERROR(-PMT(Calculator!$G$22/12,Calculator!$G$23*12,Calculator!$G$20),0))-F10346,0)</f>
        <v>0</v>
      </c>
      <c r="H10346" s="29">
        <f t="shared" ca="1" si="648"/>
        <v>0</v>
      </c>
      <c r="I10346" s="29">
        <f t="shared" ca="1" si="646"/>
        <v>0</v>
      </c>
      <c r="J10346" s="30">
        <f>Calculator!$G$40</f>
        <v>6.5000000000000002E-2</v>
      </c>
      <c r="K10346" s="29">
        <f ca="1">IF(C10346&gt;=Calculator!$G$27,IF(DAY($C10346)=1,Calculator!$G$34/2,IF(DAY($C10346)=15,Calculator!$G$34/2,0)),0)</f>
        <v>0</v>
      </c>
      <c r="L10346" s="29">
        <f ca="1">IF(DAY($C10346)=28,IF(H10346=0,0,Calculator!$G$35),0)</f>
        <v>0</v>
      </c>
      <c r="M10346" s="29">
        <f ca="1">IF(I10346&gt;0,IF(DAY($C10346)=1,SUM(INDIRECT("I"&amp;(ROW(C10345)-DAY(C10345))):I10345),0),0)</f>
        <v>0</v>
      </c>
      <c r="N10346" s="29">
        <f ca="1">IF(C10346&lt;Calculator!$G$27,0,IF(C10346=Calculator!$G$27,Calculator!$G$39,IF(H10346-K10346&lt;=0,IF(D10346&gt;Calculator!$G$39,IF(H10346-K10346+E10346+L10346+M10346+Calculator!$G$39&gt;Calculator!$G$39,Calculator!$G$39-(H10346+E10346+L10346+M10346-K10346),Calculator!$G$39),D10346),0)))</f>
        <v>0</v>
      </c>
    </row>
    <row r="10347" spans="1:14" ht="15.75" thickBot="1">
      <c r="A10347" s="33" t="str">
        <f ca="1">IF(C10347=Calculator!$H$27,"F",IF(Daily!D10347+Daily!H10347=0,IF(D10346+H10346&gt;0,"L",""),""))</f>
        <v/>
      </c>
      <c r="B10347" s="34">
        <v>10346</v>
      </c>
      <c r="C10347" s="19">
        <f t="shared" ca="1" si="645"/>
        <v>56276</v>
      </c>
      <c r="D10347" s="29">
        <f t="shared" ca="1" si="647"/>
        <v>0</v>
      </c>
      <c r="E10347" s="29">
        <f ca="1">IF(C10347&lt;Calculator!$D$26,0,IF(DAY($C10347)=1,IF(D10347-Calculator!$G$24&gt;0,Calculator!$G$24,D10347),0))</f>
        <v>0</v>
      </c>
      <c r="F10347" s="29">
        <f ca="1">IF(E10347&gt;0,D10347*Calculator!$G$22/12,0)</f>
        <v>0</v>
      </c>
      <c r="G10347" s="29">
        <f ca="1">IF(E10347&gt;0,(IFERROR(-PMT(Calculator!$G$22/12,Calculator!$G$23*12,Calculator!$G$20),0))-F10347,0)</f>
        <v>0</v>
      </c>
      <c r="H10347" s="29">
        <f t="shared" ca="1" si="648"/>
        <v>0</v>
      </c>
      <c r="I10347" s="29">
        <f t="shared" ca="1" si="646"/>
        <v>0</v>
      </c>
      <c r="J10347" s="30">
        <f>Calculator!$G$40</f>
        <v>6.5000000000000002E-2</v>
      </c>
      <c r="K10347" s="29">
        <f ca="1">IF(C10347&gt;=Calculator!$G$27,IF(DAY($C10347)=1,Calculator!$G$34/2,IF(DAY($C10347)=15,Calculator!$G$34/2,0)),0)</f>
        <v>0</v>
      </c>
      <c r="L10347" s="29">
        <f ca="1">IF(DAY($C10347)=28,IF(H10347=0,0,Calculator!$G$35),0)</f>
        <v>0</v>
      </c>
      <c r="M10347" s="29">
        <f ca="1">IF(I10347&gt;0,IF(DAY($C10347)=1,SUM(INDIRECT("I"&amp;(ROW(C10346)-DAY(C10346))):I10346),0),0)</f>
        <v>0</v>
      </c>
      <c r="N10347" s="29">
        <f ca="1">IF(C10347&lt;Calculator!$G$27,0,IF(C10347=Calculator!$G$27,Calculator!$G$39,IF(H10347-K10347&lt;=0,IF(D10347&gt;Calculator!$G$39,IF(H10347-K10347+E10347+L10347+M10347+Calculator!$G$39&gt;Calculator!$G$39,Calculator!$G$39-(H10347+E10347+L10347+M10347-K10347),Calculator!$G$39),D10347),0)))</f>
        <v>0</v>
      </c>
    </row>
    <row r="10348" spans="1:14" ht="15.75" thickBot="1">
      <c r="A10348" s="33" t="str">
        <f ca="1">IF(C10348=Calculator!$H$27,"F",IF(Daily!D10348+Daily!H10348=0,IF(D10347+H10347&gt;0,"L",""),""))</f>
        <v/>
      </c>
      <c r="B10348" s="34">
        <v>10347</v>
      </c>
      <c r="C10348" s="19">
        <f t="shared" ca="1" si="645"/>
        <v>56277</v>
      </c>
      <c r="D10348" s="29">
        <f t="shared" ca="1" si="647"/>
        <v>0</v>
      </c>
      <c r="E10348" s="29">
        <f ca="1">IF(C10348&lt;Calculator!$D$26,0,IF(DAY($C10348)=1,IF(D10348-Calculator!$G$24&gt;0,Calculator!$G$24,D10348),0))</f>
        <v>0</v>
      </c>
      <c r="F10348" s="29">
        <f ca="1">IF(E10348&gt;0,D10348*Calculator!$G$22/12,0)</f>
        <v>0</v>
      </c>
      <c r="G10348" s="29">
        <f ca="1">IF(E10348&gt;0,(IFERROR(-PMT(Calculator!$G$22/12,Calculator!$G$23*12,Calculator!$G$20),0))-F10348,0)</f>
        <v>0</v>
      </c>
      <c r="H10348" s="29">
        <f t="shared" ca="1" si="648"/>
        <v>0</v>
      </c>
      <c r="I10348" s="29">
        <f t="shared" ca="1" si="646"/>
        <v>0</v>
      </c>
      <c r="J10348" s="30">
        <f>Calculator!$G$40</f>
        <v>6.5000000000000002E-2</v>
      </c>
      <c r="K10348" s="29">
        <f ca="1">IF(C10348&gt;=Calculator!$G$27,IF(DAY($C10348)=1,Calculator!$G$34/2,IF(DAY($C10348)=15,Calculator!$G$34/2,0)),0)</f>
        <v>0</v>
      </c>
      <c r="L10348" s="29">
        <f ca="1">IF(DAY($C10348)=28,IF(H10348=0,0,Calculator!$G$35),0)</f>
        <v>0</v>
      </c>
      <c r="M10348" s="29">
        <f ca="1">IF(I10348&gt;0,IF(DAY($C10348)=1,SUM(INDIRECT("I"&amp;(ROW(C10347)-DAY(C10347))):I10347),0),0)</f>
        <v>0</v>
      </c>
      <c r="N10348" s="29">
        <f ca="1">IF(C10348&lt;Calculator!$G$27,0,IF(C10348=Calculator!$G$27,Calculator!$G$39,IF(H10348-K10348&lt;=0,IF(D10348&gt;Calculator!$G$39,IF(H10348-K10348+E10348+L10348+M10348+Calculator!$G$39&gt;Calculator!$G$39,Calculator!$G$39-(H10348+E10348+L10348+M10348-K10348),Calculator!$G$39),D10348),0)))</f>
        <v>0</v>
      </c>
    </row>
    <row r="10349" spans="1:14" ht="15.75" thickBot="1">
      <c r="A10349" s="33" t="str">
        <f ca="1">IF(C10349=Calculator!$H$27,"F",IF(Daily!D10349+Daily!H10349=0,IF(D10348+H10348&gt;0,"L",""),""))</f>
        <v/>
      </c>
      <c r="B10349" s="34">
        <v>10348</v>
      </c>
      <c r="C10349" s="19">
        <f t="shared" ca="1" si="645"/>
        <v>56278</v>
      </c>
      <c r="D10349" s="29">
        <f t="shared" ca="1" si="647"/>
        <v>0</v>
      </c>
      <c r="E10349" s="29">
        <f ca="1">IF(C10349&lt;Calculator!$D$26,0,IF(DAY($C10349)=1,IF(D10349-Calculator!$G$24&gt;0,Calculator!$G$24,D10349),0))</f>
        <v>0</v>
      </c>
      <c r="F10349" s="29">
        <f ca="1">IF(E10349&gt;0,D10349*Calculator!$G$22/12,0)</f>
        <v>0</v>
      </c>
      <c r="G10349" s="29">
        <f ca="1">IF(E10349&gt;0,(IFERROR(-PMT(Calculator!$G$22/12,Calculator!$G$23*12,Calculator!$G$20),0))-F10349,0)</f>
        <v>0</v>
      </c>
      <c r="H10349" s="29">
        <f t="shared" ca="1" si="648"/>
        <v>0</v>
      </c>
      <c r="I10349" s="29">
        <f t="shared" ca="1" si="646"/>
        <v>0</v>
      </c>
      <c r="J10349" s="30">
        <f>Calculator!$G$40</f>
        <v>6.5000000000000002E-2</v>
      </c>
      <c r="K10349" s="29">
        <f ca="1">IF(C10349&gt;=Calculator!$G$27,IF(DAY($C10349)=1,Calculator!$G$34/2,IF(DAY($C10349)=15,Calculator!$G$34/2,0)),0)</f>
        <v>0</v>
      </c>
      <c r="L10349" s="29">
        <f ca="1">IF(DAY($C10349)=28,IF(H10349=0,0,Calculator!$G$35),0)</f>
        <v>0</v>
      </c>
      <c r="M10349" s="29">
        <f ca="1">IF(I10349&gt;0,IF(DAY($C10349)=1,SUM(INDIRECT("I"&amp;(ROW(C10348)-DAY(C10348))):I10348),0),0)</f>
        <v>0</v>
      </c>
      <c r="N10349" s="29">
        <f ca="1">IF(C10349&lt;Calculator!$G$27,0,IF(C10349=Calculator!$G$27,Calculator!$G$39,IF(H10349-K10349&lt;=0,IF(D10349&gt;Calculator!$G$39,IF(H10349-K10349+E10349+L10349+M10349+Calculator!$G$39&gt;Calculator!$G$39,Calculator!$G$39-(H10349+E10349+L10349+M10349-K10349),Calculator!$G$39),D10349),0)))</f>
        <v>0</v>
      </c>
    </row>
    <row r="10350" spans="1:14" ht="15.75" thickBot="1">
      <c r="A10350" s="33" t="str">
        <f ca="1">IF(C10350=Calculator!$H$27,"F",IF(Daily!D10350+Daily!H10350=0,IF(D10349+H10349&gt;0,"L",""),""))</f>
        <v/>
      </c>
      <c r="B10350" s="34">
        <v>10349</v>
      </c>
      <c r="C10350" s="19">
        <f t="shared" ca="1" si="645"/>
        <v>56279</v>
      </c>
      <c r="D10350" s="29">
        <f t="shared" ca="1" si="647"/>
        <v>0</v>
      </c>
      <c r="E10350" s="29">
        <f ca="1">IF(C10350&lt;Calculator!$D$26,0,IF(DAY($C10350)=1,IF(D10350-Calculator!$G$24&gt;0,Calculator!$G$24,D10350),0))</f>
        <v>0</v>
      </c>
      <c r="F10350" s="29">
        <f ca="1">IF(E10350&gt;0,D10350*Calculator!$G$22/12,0)</f>
        <v>0</v>
      </c>
      <c r="G10350" s="29">
        <f ca="1">IF(E10350&gt;0,(IFERROR(-PMT(Calculator!$G$22/12,Calculator!$G$23*12,Calculator!$G$20),0))-F10350,0)</f>
        <v>0</v>
      </c>
      <c r="H10350" s="29">
        <f t="shared" ca="1" si="648"/>
        <v>0</v>
      </c>
      <c r="I10350" s="29">
        <f t="shared" ca="1" si="646"/>
        <v>0</v>
      </c>
      <c r="J10350" s="30">
        <f>Calculator!$G$40</f>
        <v>6.5000000000000002E-2</v>
      </c>
      <c r="K10350" s="29">
        <f ca="1">IF(C10350&gt;=Calculator!$G$27,IF(DAY($C10350)=1,Calculator!$G$34/2,IF(DAY($C10350)=15,Calculator!$G$34/2,0)),0)</f>
        <v>0</v>
      </c>
      <c r="L10350" s="29">
        <f ca="1">IF(DAY($C10350)=28,IF(H10350=0,0,Calculator!$G$35),0)</f>
        <v>0</v>
      </c>
      <c r="M10350" s="29">
        <f ca="1">IF(I10350&gt;0,IF(DAY($C10350)=1,SUM(INDIRECT("I"&amp;(ROW(C10349)-DAY(C10349))):I10349),0),0)</f>
        <v>0</v>
      </c>
      <c r="N10350" s="29">
        <f ca="1">IF(C10350&lt;Calculator!$G$27,0,IF(C10350=Calculator!$G$27,Calculator!$G$39,IF(H10350-K10350&lt;=0,IF(D10350&gt;Calculator!$G$39,IF(H10350-K10350+E10350+L10350+M10350+Calculator!$G$39&gt;Calculator!$G$39,Calculator!$G$39-(H10350+E10350+L10350+M10350-K10350),Calculator!$G$39),D10350),0)))</f>
        <v>0</v>
      </c>
    </row>
    <row r="10351" spans="1:14" ht="15.75" thickBot="1">
      <c r="A10351" s="33" t="str">
        <f ca="1">IF(C10351=Calculator!$H$27,"F",IF(Daily!D10351+Daily!H10351=0,IF(D10350+H10350&gt;0,"L",""),""))</f>
        <v/>
      </c>
      <c r="B10351" s="34">
        <v>10350</v>
      </c>
      <c r="C10351" s="19">
        <f t="shared" ca="1" si="645"/>
        <v>56280</v>
      </c>
      <c r="D10351" s="29">
        <f t="shared" ca="1" si="647"/>
        <v>0</v>
      </c>
      <c r="E10351" s="29">
        <f ca="1">IF(C10351&lt;Calculator!$D$26,0,IF(DAY($C10351)=1,IF(D10351-Calculator!$G$24&gt;0,Calculator!$G$24,D10351),0))</f>
        <v>0</v>
      </c>
      <c r="F10351" s="29">
        <f ca="1">IF(E10351&gt;0,D10351*Calculator!$G$22/12,0)</f>
        <v>0</v>
      </c>
      <c r="G10351" s="29">
        <f ca="1">IF(E10351&gt;0,(IFERROR(-PMT(Calculator!$G$22/12,Calculator!$G$23*12,Calculator!$G$20),0))-F10351,0)</f>
        <v>0</v>
      </c>
      <c r="H10351" s="29">
        <f t="shared" ca="1" si="648"/>
        <v>0</v>
      </c>
      <c r="I10351" s="29">
        <f t="shared" ca="1" si="646"/>
        <v>0</v>
      </c>
      <c r="J10351" s="30">
        <f>Calculator!$G$40</f>
        <v>6.5000000000000002E-2</v>
      </c>
      <c r="K10351" s="29">
        <f ca="1">IF(C10351&gt;=Calculator!$G$27,IF(DAY($C10351)=1,Calculator!$G$34/2,IF(DAY($C10351)=15,Calculator!$G$34/2,0)),0)</f>
        <v>0</v>
      </c>
      <c r="L10351" s="29">
        <f ca="1">IF(DAY($C10351)=28,IF(H10351=0,0,Calculator!$G$35),0)</f>
        <v>0</v>
      </c>
      <c r="M10351" s="29">
        <f ca="1">IF(I10351&gt;0,IF(DAY($C10351)=1,SUM(INDIRECT("I"&amp;(ROW(C10350)-DAY(C10350))):I10350),0),0)</f>
        <v>0</v>
      </c>
      <c r="N10351" s="29">
        <f ca="1">IF(C10351&lt;Calculator!$G$27,0,IF(C10351=Calculator!$G$27,Calculator!$G$39,IF(H10351-K10351&lt;=0,IF(D10351&gt;Calculator!$G$39,IF(H10351-K10351+E10351+L10351+M10351+Calculator!$G$39&gt;Calculator!$G$39,Calculator!$G$39-(H10351+E10351+L10351+M10351-K10351),Calculator!$G$39),D10351),0)))</f>
        <v>0</v>
      </c>
    </row>
    <row r="10352" spans="1:14" ht="15.75" thickBot="1">
      <c r="A10352" s="33" t="str">
        <f ca="1">IF(C10352=Calculator!$H$27,"F",IF(Daily!D10352+Daily!H10352=0,IF(D10351+H10351&gt;0,"L",""),""))</f>
        <v/>
      </c>
      <c r="B10352" s="34">
        <v>10351</v>
      </c>
      <c r="C10352" s="19">
        <f t="shared" ca="1" si="645"/>
        <v>56281</v>
      </c>
      <c r="D10352" s="29">
        <f t="shared" ca="1" si="647"/>
        <v>0</v>
      </c>
      <c r="E10352" s="29">
        <f ca="1">IF(C10352&lt;Calculator!$D$26,0,IF(DAY($C10352)=1,IF(D10352-Calculator!$G$24&gt;0,Calculator!$G$24,D10352),0))</f>
        <v>0</v>
      </c>
      <c r="F10352" s="29">
        <f ca="1">IF(E10352&gt;0,D10352*Calculator!$G$22/12,0)</f>
        <v>0</v>
      </c>
      <c r="G10352" s="29">
        <f ca="1">IF(E10352&gt;0,(IFERROR(-PMT(Calculator!$G$22/12,Calculator!$G$23*12,Calculator!$G$20),0))-F10352,0)</f>
        <v>0</v>
      </c>
      <c r="H10352" s="29">
        <f t="shared" ca="1" si="648"/>
        <v>0</v>
      </c>
      <c r="I10352" s="29">
        <f t="shared" ca="1" si="646"/>
        <v>0</v>
      </c>
      <c r="J10352" s="30">
        <f>Calculator!$G$40</f>
        <v>6.5000000000000002E-2</v>
      </c>
      <c r="K10352" s="29">
        <f ca="1">IF(C10352&gt;=Calculator!$G$27,IF(DAY($C10352)=1,Calculator!$G$34/2,IF(DAY($C10352)=15,Calculator!$G$34/2,0)),0)</f>
        <v>4500</v>
      </c>
      <c r="L10352" s="29">
        <f ca="1">IF(DAY($C10352)=28,IF(H10352=0,0,Calculator!$G$35),0)</f>
        <v>0</v>
      </c>
      <c r="M10352" s="29">
        <f ca="1">IF(I10352&gt;0,IF(DAY($C10352)=1,SUM(INDIRECT("I"&amp;(ROW(C10351)-DAY(C10351))):I10351),0),0)</f>
        <v>0</v>
      </c>
      <c r="N10352" s="29">
        <f ca="1">IF(C10352&lt;Calculator!$G$27,0,IF(C10352=Calculator!$G$27,Calculator!$G$39,IF(H10352-K10352&lt;=0,IF(D10352&gt;Calculator!$G$39,IF(H10352-K10352+E10352+L10352+M10352+Calculator!$G$39&gt;Calculator!$G$39,Calculator!$G$39-(H10352+E10352+L10352+M10352-K10352),Calculator!$G$39),D10352),0)))</f>
        <v>0</v>
      </c>
    </row>
    <row r="10353" spans="1:14" ht="15.75" thickBot="1">
      <c r="A10353" s="33" t="str">
        <f ca="1">IF(C10353=Calculator!$H$27,"F",IF(Daily!D10353+Daily!H10353=0,IF(D10352+H10352&gt;0,"L",""),""))</f>
        <v/>
      </c>
      <c r="B10353" s="34">
        <v>10352</v>
      </c>
      <c r="C10353" s="19">
        <f t="shared" ca="1" si="645"/>
        <v>56282</v>
      </c>
      <c r="D10353" s="29">
        <f t="shared" ca="1" si="647"/>
        <v>0</v>
      </c>
      <c r="E10353" s="29">
        <f ca="1">IF(C10353&lt;Calculator!$D$26,0,IF(DAY($C10353)=1,IF(D10353-Calculator!$G$24&gt;0,Calculator!$G$24,D10353),0))</f>
        <v>0</v>
      </c>
      <c r="F10353" s="29">
        <f ca="1">IF(E10353&gt;0,D10353*Calculator!$G$22/12,0)</f>
        <v>0</v>
      </c>
      <c r="G10353" s="29">
        <f ca="1">IF(E10353&gt;0,(IFERROR(-PMT(Calculator!$G$22/12,Calculator!$G$23*12,Calculator!$G$20),0))-F10353,0)</f>
        <v>0</v>
      </c>
      <c r="H10353" s="29">
        <f t="shared" ca="1" si="648"/>
        <v>0</v>
      </c>
      <c r="I10353" s="29">
        <f t="shared" ca="1" si="646"/>
        <v>0</v>
      </c>
      <c r="J10353" s="30">
        <f>Calculator!$G$40</f>
        <v>6.5000000000000002E-2</v>
      </c>
      <c r="K10353" s="29">
        <f ca="1">IF(C10353&gt;=Calculator!$G$27,IF(DAY($C10353)=1,Calculator!$G$34/2,IF(DAY($C10353)=15,Calculator!$G$34/2,0)),0)</f>
        <v>0</v>
      </c>
      <c r="L10353" s="29">
        <f ca="1">IF(DAY($C10353)=28,IF(H10353=0,0,Calculator!$G$35),0)</f>
        <v>0</v>
      </c>
      <c r="M10353" s="29">
        <f ca="1">IF(I10353&gt;0,IF(DAY($C10353)=1,SUM(INDIRECT("I"&amp;(ROW(C10352)-DAY(C10352))):I10352),0),0)</f>
        <v>0</v>
      </c>
      <c r="N10353" s="29">
        <f ca="1">IF(C10353&lt;Calculator!$G$27,0,IF(C10353=Calculator!$G$27,Calculator!$G$39,IF(H10353-K10353&lt;=0,IF(D10353&gt;Calculator!$G$39,IF(H10353-K10353+E10353+L10353+M10353+Calculator!$G$39&gt;Calculator!$G$39,Calculator!$G$39-(H10353+E10353+L10353+M10353-K10353),Calculator!$G$39),D10353),0)))</f>
        <v>0</v>
      </c>
    </row>
    <row r="10354" spans="1:14" ht="15.75" thickBot="1">
      <c r="A10354" s="33" t="str">
        <f ca="1">IF(C10354=Calculator!$H$27,"F",IF(Daily!D10354+Daily!H10354=0,IF(D10353+H10353&gt;0,"L",""),""))</f>
        <v/>
      </c>
      <c r="B10354" s="34">
        <v>10353</v>
      </c>
      <c r="C10354" s="19">
        <f t="shared" ca="1" si="645"/>
        <v>56283</v>
      </c>
      <c r="D10354" s="29">
        <f t="shared" ca="1" si="647"/>
        <v>0</v>
      </c>
      <c r="E10354" s="29">
        <f ca="1">IF(C10354&lt;Calculator!$D$26,0,IF(DAY($C10354)=1,IF(D10354-Calculator!$G$24&gt;0,Calculator!$G$24,D10354),0))</f>
        <v>0</v>
      </c>
      <c r="F10354" s="29">
        <f ca="1">IF(E10354&gt;0,D10354*Calculator!$G$22/12,0)</f>
        <v>0</v>
      </c>
      <c r="G10354" s="29">
        <f ca="1">IF(E10354&gt;0,(IFERROR(-PMT(Calculator!$G$22/12,Calculator!$G$23*12,Calculator!$G$20),0))-F10354,0)</f>
        <v>0</v>
      </c>
      <c r="H10354" s="29">
        <f t="shared" ca="1" si="648"/>
        <v>0</v>
      </c>
      <c r="I10354" s="29">
        <f t="shared" ca="1" si="646"/>
        <v>0</v>
      </c>
      <c r="J10354" s="30">
        <f>Calculator!$G$40</f>
        <v>6.5000000000000002E-2</v>
      </c>
      <c r="K10354" s="29">
        <f ca="1">IF(C10354&gt;=Calculator!$G$27,IF(DAY($C10354)=1,Calculator!$G$34/2,IF(DAY($C10354)=15,Calculator!$G$34/2,0)),0)</f>
        <v>0</v>
      </c>
      <c r="L10354" s="29">
        <f ca="1">IF(DAY($C10354)=28,IF(H10354=0,0,Calculator!$G$35),0)</f>
        <v>0</v>
      </c>
      <c r="M10354" s="29">
        <f ca="1">IF(I10354&gt;0,IF(DAY($C10354)=1,SUM(INDIRECT("I"&amp;(ROW(C10353)-DAY(C10353))):I10353),0),0)</f>
        <v>0</v>
      </c>
      <c r="N10354" s="29">
        <f ca="1">IF(C10354&lt;Calculator!$G$27,0,IF(C10354=Calculator!$G$27,Calculator!$G$39,IF(H10354-K10354&lt;=0,IF(D10354&gt;Calculator!$G$39,IF(H10354-K10354+E10354+L10354+M10354+Calculator!$G$39&gt;Calculator!$G$39,Calculator!$G$39-(H10354+E10354+L10354+M10354-K10354),Calculator!$G$39),D10354),0)))</f>
        <v>0</v>
      </c>
    </row>
    <row r="10355" spans="1:14" ht="15.75" thickBot="1">
      <c r="A10355" s="33" t="str">
        <f ca="1">IF(C10355=Calculator!$H$27,"F",IF(Daily!D10355+Daily!H10355=0,IF(D10354+H10354&gt;0,"L",""),""))</f>
        <v/>
      </c>
      <c r="B10355" s="34">
        <v>10354</v>
      </c>
      <c r="C10355" s="19">
        <f t="shared" ca="1" si="645"/>
        <v>56284</v>
      </c>
      <c r="D10355" s="29">
        <f t="shared" ca="1" si="647"/>
        <v>0</v>
      </c>
      <c r="E10355" s="29">
        <f ca="1">IF(C10355&lt;Calculator!$D$26,0,IF(DAY($C10355)=1,IF(D10355-Calculator!$G$24&gt;0,Calculator!$G$24,D10355),0))</f>
        <v>0</v>
      </c>
      <c r="F10355" s="29">
        <f ca="1">IF(E10355&gt;0,D10355*Calculator!$G$22/12,0)</f>
        <v>0</v>
      </c>
      <c r="G10355" s="29">
        <f ca="1">IF(E10355&gt;0,(IFERROR(-PMT(Calculator!$G$22/12,Calculator!$G$23*12,Calculator!$G$20),0))-F10355,0)</f>
        <v>0</v>
      </c>
      <c r="H10355" s="29">
        <f t="shared" ca="1" si="648"/>
        <v>0</v>
      </c>
      <c r="I10355" s="29">
        <f t="shared" ca="1" si="646"/>
        <v>0</v>
      </c>
      <c r="J10355" s="30">
        <f>Calculator!$G$40</f>
        <v>6.5000000000000002E-2</v>
      </c>
      <c r="K10355" s="29">
        <f ca="1">IF(C10355&gt;=Calculator!$G$27,IF(DAY($C10355)=1,Calculator!$G$34/2,IF(DAY($C10355)=15,Calculator!$G$34/2,0)),0)</f>
        <v>0</v>
      </c>
      <c r="L10355" s="29">
        <f ca="1">IF(DAY($C10355)=28,IF(H10355=0,0,Calculator!$G$35),0)</f>
        <v>0</v>
      </c>
      <c r="M10355" s="29">
        <f ca="1">IF(I10355&gt;0,IF(DAY($C10355)=1,SUM(INDIRECT("I"&amp;(ROW(C10354)-DAY(C10354))):I10354),0),0)</f>
        <v>0</v>
      </c>
      <c r="N10355" s="29">
        <f ca="1">IF(C10355&lt;Calculator!$G$27,0,IF(C10355=Calculator!$G$27,Calculator!$G$39,IF(H10355-K10355&lt;=0,IF(D10355&gt;Calculator!$G$39,IF(H10355-K10355+E10355+L10355+M10355+Calculator!$G$39&gt;Calculator!$G$39,Calculator!$G$39-(H10355+E10355+L10355+M10355-K10355),Calculator!$G$39),D10355),0)))</f>
        <v>0</v>
      </c>
    </row>
    <row r="10356" spans="1:14" ht="15.75" thickBot="1">
      <c r="A10356" s="33" t="str">
        <f ca="1">IF(C10356=Calculator!$H$27,"F",IF(Daily!D10356+Daily!H10356=0,IF(D10355+H10355&gt;0,"L",""),""))</f>
        <v/>
      </c>
      <c r="B10356" s="34">
        <v>10355</v>
      </c>
      <c r="C10356" s="19">
        <f t="shared" ca="1" si="645"/>
        <v>56285</v>
      </c>
      <c r="D10356" s="29">
        <f t="shared" ca="1" si="647"/>
        <v>0</v>
      </c>
      <c r="E10356" s="29">
        <f ca="1">IF(C10356&lt;Calculator!$D$26,0,IF(DAY($C10356)=1,IF(D10356-Calculator!$G$24&gt;0,Calculator!$G$24,D10356),0))</f>
        <v>0</v>
      </c>
      <c r="F10356" s="29">
        <f ca="1">IF(E10356&gt;0,D10356*Calculator!$G$22/12,0)</f>
        <v>0</v>
      </c>
      <c r="G10356" s="29">
        <f ca="1">IF(E10356&gt;0,(IFERROR(-PMT(Calculator!$G$22/12,Calculator!$G$23*12,Calculator!$G$20),0))-F10356,0)</f>
        <v>0</v>
      </c>
      <c r="H10356" s="29">
        <f t="shared" ca="1" si="648"/>
        <v>0</v>
      </c>
      <c r="I10356" s="29">
        <f t="shared" ca="1" si="646"/>
        <v>0</v>
      </c>
      <c r="J10356" s="30">
        <f>Calculator!$G$40</f>
        <v>6.5000000000000002E-2</v>
      </c>
      <c r="K10356" s="29">
        <f ca="1">IF(C10356&gt;=Calculator!$G$27,IF(DAY($C10356)=1,Calculator!$G$34/2,IF(DAY($C10356)=15,Calculator!$G$34/2,0)),0)</f>
        <v>0</v>
      </c>
      <c r="L10356" s="29">
        <f ca="1">IF(DAY($C10356)=28,IF(H10356=0,0,Calculator!$G$35),0)</f>
        <v>0</v>
      </c>
      <c r="M10356" s="29">
        <f ca="1">IF(I10356&gt;0,IF(DAY($C10356)=1,SUM(INDIRECT("I"&amp;(ROW(C10355)-DAY(C10355))):I10355),0),0)</f>
        <v>0</v>
      </c>
      <c r="N10356" s="29">
        <f ca="1">IF(C10356&lt;Calculator!$G$27,0,IF(C10356=Calculator!$G$27,Calculator!$G$39,IF(H10356-K10356&lt;=0,IF(D10356&gt;Calculator!$G$39,IF(H10356-K10356+E10356+L10356+M10356+Calculator!$G$39&gt;Calculator!$G$39,Calculator!$G$39-(H10356+E10356+L10356+M10356-K10356),Calculator!$G$39),D10356),0)))</f>
        <v>0</v>
      </c>
    </row>
    <row r="10357" spans="1:14" ht="15.75" thickBot="1">
      <c r="A10357" s="33" t="str">
        <f ca="1">IF(C10357=Calculator!$H$27,"F",IF(Daily!D10357+Daily!H10357=0,IF(D10356+H10356&gt;0,"L",""),""))</f>
        <v/>
      </c>
      <c r="B10357" s="34">
        <v>10356</v>
      </c>
      <c r="C10357" s="19">
        <f t="shared" ca="1" si="645"/>
        <v>56286</v>
      </c>
      <c r="D10357" s="29">
        <f t="shared" ca="1" si="647"/>
        <v>0</v>
      </c>
      <c r="E10357" s="29">
        <f ca="1">IF(C10357&lt;Calculator!$D$26,0,IF(DAY($C10357)=1,IF(D10357-Calculator!$G$24&gt;0,Calculator!$G$24,D10357),0))</f>
        <v>0</v>
      </c>
      <c r="F10357" s="29">
        <f ca="1">IF(E10357&gt;0,D10357*Calculator!$G$22/12,0)</f>
        <v>0</v>
      </c>
      <c r="G10357" s="29">
        <f ca="1">IF(E10357&gt;0,(IFERROR(-PMT(Calculator!$G$22/12,Calculator!$G$23*12,Calculator!$G$20),0))-F10357,0)</f>
        <v>0</v>
      </c>
      <c r="H10357" s="29">
        <f t="shared" ca="1" si="648"/>
        <v>0</v>
      </c>
      <c r="I10357" s="29">
        <f t="shared" ca="1" si="646"/>
        <v>0</v>
      </c>
      <c r="J10357" s="30">
        <f>Calculator!$G$40</f>
        <v>6.5000000000000002E-2</v>
      </c>
      <c r="K10357" s="29">
        <f ca="1">IF(C10357&gt;=Calculator!$G$27,IF(DAY($C10357)=1,Calculator!$G$34/2,IF(DAY($C10357)=15,Calculator!$G$34/2,0)),0)</f>
        <v>0</v>
      </c>
      <c r="L10357" s="29">
        <f ca="1">IF(DAY($C10357)=28,IF(H10357=0,0,Calculator!$G$35),0)</f>
        <v>0</v>
      </c>
      <c r="M10357" s="29">
        <f ca="1">IF(I10357&gt;0,IF(DAY($C10357)=1,SUM(INDIRECT("I"&amp;(ROW(C10356)-DAY(C10356))):I10356),0),0)</f>
        <v>0</v>
      </c>
      <c r="N10357" s="29">
        <f ca="1">IF(C10357&lt;Calculator!$G$27,0,IF(C10357=Calculator!$G$27,Calculator!$G$39,IF(H10357-K10357&lt;=0,IF(D10357&gt;Calculator!$G$39,IF(H10357-K10357+E10357+L10357+M10357+Calculator!$G$39&gt;Calculator!$G$39,Calculator!$G$39-(H10357+E10357+L10357+M10357-K10357),Calculator!$G$39),D10357),0)))</f>
        <v>0</v>
      </c>
    </row>
    <row r="10358" spans="1:14" ht="15.75" thickBot="1">
      <c r="A10358" s="33" t="str">
        <f ca="1">IF(C10358=Calculator!$H$27,"F",IF(Daily!D10358+Daily!H10358=0,IF(D10357+H10357&gt;0,"L",""),""))</f>
        <v/>
      </c>
      <c r="B10358" s="34">
        <v>10357</v>
      </c>
      <c r="C10358" s="19">
        <f t="shared" ca="1" si="645"/>
        <v>56287</v>
      </c>
      <c r="D10358" s="29">
        <f t="shared" ca="1" si="647"/>
        <v>0</v>
      </c>
      <c r="E10358" s="29">
        <f ca="1">IF(C10358&lt;Calculator!$D$26,0,IF(DAY($C10358)=1,IF(D10358-Calculator!$G$24&gt;0,Calculator!$G$24,D10358),0))</f>
        <v>0</v>
      </c>
      <c r="F10358" s="29">
        <f ca="1">IF(E10358&gt;0,D10358*Calculator!$G$22/12,0)</f>
        <v>0</v>
      </c>
      <c r="G10358" s="29">
        <f ca="1">IF(E10358&gt;0,(IFERROR(-PMT(Calculator!$G$22/12,Calculator!$G$23*12,Calculator!$G$20),0))-F10358,0)</f>
        <v>0</v>
      </c>
      <c r="H10358" s="29">
        <f t="shared" ca="1" si="648"/>
        <v>0</v>
      </c>
      <c r="I10358" s="29">
        <f t="shared" ca="1" si="646"/>
        <v>0</v>
      </c>
      <c r="J10358" s="30">
        <f>Calculator!$G$40</f>
        <v>6.5000000000000002E-2</v>
      </c>
      <c r="K10358" s="29">
        <f ca="1">IF(C10358&gt;=Calculator!$G$27,IF(DAY($C10358)=1,Calculator!$G$34/2,IF(DAY($C10358)=15,Calculator!$G$34/2,0)),0)</f>
        <v>0</v>
      </c>
      <c r="L10358" s="29">
        <f ca="1">IF(DAY($C10358)=28,IF(H10358=0,0,Calculator!$G$35),0)</f>
        <v>0</v>
      </c>
      <c r="M10358" s="29">
        <f ca="1">IF(I10358&gt;0,IF(DAY($C10358)=1,SUM(INDIRECT("I"&amp;(ROW(C10357)-DAY(C10357))):I10357),0),0)</f>
        <v>0</v>
      </c>
      <c r="N10358" s="29">
        <f ca="1">IF(C10358&lt;Calculator!$G$27,0,IF(C10358=Calculator!$G$27,Calculator!$G$39,IF(H10358-K10358&lt;=0,IF(D10358&gt;Calculator!$G$39,IF(H10358-K10358+E10358+L10358+M10358+Calculator!$G$39&gt;Calculator!$G$39,Calculator!$G$39-(H10358+E10358+L10358+M10358-K10358),Calculator!$G$39),D10358),0)))</f>
        <v>0</v>
      </c>
    </row>
    <row r="10359" spans="1:14" ht="15.75" thickBot="1">
      <c r="A10359" s="33" t="str">
        <f ca="1">IF(C10359=Calculator!$H$27,"F",IF(Daily!D10359+Daily!H10359=0,IF(D10358+H10358&gt;0,"L",""),""))</f>
        <v/>
      </c>
      <c r="B10359" s="34">
        <v>10358</v>
      </c>
      <c r="C10359" s="19">
        <f t="shared" ca="1" si="645"/>
        <v>56288</v>
      </c>
      <c r="D10359" s="29">
        <f t="shared" ca="1" si="647"/>
        <v>0</v>
      </c>
      <c r="E10359" s="29">
        <f ca="1">IF(C10359&lt;Calculator!$D$26,0,IF(DAY($C10359)=1,IF(D10359-Calculator!$G$24&gt;0,Calculator!$G$24,D10359),0))</f>
        <v>0</v>
      </c>
      <c r="F10359" s="29">
        <f ca="1">IF(E10359&gt;0,D10359*Calculator!$G$22/12,0)</f>
        <v>0</v>
      </c>
      <c r="G10359" s="29">
        <f ca="1">IF(E10359&gt;0,(IFERROR(-PMT(Calculator!$G$22/12,Calculator!$G$23*12,Calculator!$G$20),0))-F10359,0)</f>
        <v>0</v>
      </c>
      <c r="H10359" s="29">
        <f t="shared" ca="1" si="648"/>
        <v>0</v>
      </c>
      <c r="I10359" s="29">
        <f t="shared" ca="1" si="646"/>
        <v>0</v>
      </c>
      <c r="J10359" s="30">
        <f>Calculator!$G$40</f>
        <v>6.5000000000000002E-2</v>
      </c>
      <c r="K10359" s="29">
        <f ca="1">IF(C10359&gt;=Calculator!$G$27,IF(DAY($C10359)=1,Calculator!$G$34/2,IF(DAY($C10359)=15,Calculator!$G$34/2,0)),0)</f>
        <v>0</v>
      </c>
      <c r="L10359" s="29">
        <f ca="1">IF(DAY($C10359)=28,IF(H10359=0,0,Calculator!$G$35),0)</f>
        <v>0</v>
      </c>
      <c r="M10359" s="29">
        <f ca="1">IF(I10359&gt;0,IF(DAY($C10359)=1,SUM(INDIRECT("I"&amp;(ROW(C10358)-DAY(C10358))):I10358),0),0)</f>
        <v>0</v>
      </c>
      <c r="N10359" s="29">
        <f ca="1">IF(C10359&lt;Calculator!$G$27,0,IF(C10359=Calculator!$G$27,Calculator!$G$39,IF(H10359-K10359&lt;=0,IF(D10359&gt;Calculator!$G$39,IF(H10359-K10359+E10359+L10359+M10359+Calculator!$G$39&gt;Calculator!$G$39,Calculator!$G$39-(H10359+E10359+L10359+M10359-K10359),Calculator!$G$39),D10359),0)))</f>
        <v>0</v>
      </c>
    </row>
    <row r="10360" spans="1:14" ht="15.75" thickBot="1">
      <c r="A10360" s="33" t="str">
        <f ca="1">IF(C10360=Calculator!$H$27,"F",IF(Daily!D10360+Daily!H10360=0,IF(D10359+H10359&gt;0,"L",""),""))</f>
        <v/>
      </c>
      <c r="B10360" s="34">
        <v>10359</v>
      </c>
      <c r="C10360" s="19">
        <f t="shared" ca="1" si="645"/>
        <v>56289</v>
      </c>
      <c r="D10360" s="29">
        <f t="shared" ca="1" si="647"/>
        <v>0</v>
      </c>
      <c r="E10360" s="29">
        <f ca="1">IF(C10360&lt;Calculator!$D$26,0,IF(DAY($C10360)=1,IF(D10360-Calculator!$G$24&gt;0,Calculator!$G$24,D10360),0))</f>
        <v>0</v>
      </c>
      <c r="F10360" s="29">
        <f ca="1">IF(E10360&gt;0,D10360*Calculator!$G$22/12,0)</f>
        <v>0</v>
      </c>
      <c r="G10360" s="29">
        <f ca="1">IF(E10360&gt;0,(IFERROR(-PMT(Calculator!$G$22/12,Calculator!$G$23*12,Calculator!$G$20),0))-F10360,0)</f>
        <v>0</v>
      </c>
      <c r="H10360" s="29">
        <f t="shared" ca="1" si="648"/>
        <v>0</v>
      </c>
      <c r="I10360" s="29">
        <f t="shared" ca="1" si="646"/>
        <v>0</v>
      </c>
      <c r="J10360" s="30">
        <f>Calculator!$G$40</f>
        <v>6.5000000000000002E-2</v>
      </c>
      <c r="K10360" s="29">
        <f ca="1">IF(C10360&gt;=Calculator!$G$27,IF(DAY($C10360)=1,Calculator!$G$34/2,IF(DAY($C10360)=15,Calculator!$G$34/2,0)),0)</f>
        <v>0</v>
      </c>
      <c r="L10360" s="29">
        <f ca="1">IF(DAY($C10360)=28,IF(H10360=0,0,Calculator!$G$35),0)</f>
        <v>0</v>
      </c>
      <c r="M10360" s="29">
        <f ca="1">IF(I10360&gt;0,IF(DAY($C10360)=1,SUM(INDIRECT("I"&amp;(ROW(C10359)-DAY(C10359))):I10359),0),0)</f>
        <v>0</v>
      </c>
      <c r="N10360" s="29">
        <f ca="1">IF(C10360&lt;Calculator!$G$27,0,IF(C10360=Calculator!$G$27,Calculator!$G$39,IF(H10360-K10360&lt;=0,IF(D10360&gt;Calculator!$G$39,IF(H10360-K10360+E10360+L10360+M10360+Calculator!$G$39&gt;Calculator!$G$39,Calculator!$G$39-(H10360+E10360+L10360+M10360-K10360),Calculator!$G$39),D10360),0)))</f>
        <v>0</v>
      </c>
    </row>
    <row r="10361" spans="1:14" ht="15.75" thickBot="1">
      <c r="A10361" s="33" t="str">
        <f ca="1">IF(C10361=Calculator!$H$27,"F",IF(Daily!D10361+Daily!H10361=0,IF(D10360+H10360&gt;0,"L",""),""))</f>
        <v/>
      </c>
      <c r="B10361" s="34">
        <v>10360</v>
      </c>
      <c r="C10361" s="19">
        <f t="shared" ca="1" si="645"/>
        <v>56290</v>
      </c>
      <c r="D10361" s="29">
        <f t="shared" ca="1" si="647"/>
        <v>0</v>
      </c>
      <c r="E10361" s="29">
        <f ca="1">IF(C10361&lt;Calculator!$D$26,0,IF(DAY($C10361)=1,IF(D10361-Calculator!$G$24&gt;0,Calculator!$G$24,D10361),0))</f>
        <v>0</v>
      </c>
      <c r="F10361" s="29">
        <f ca="1">IF(E10361&gt;0,D10361*Calculator!$G$22/12,0)</f>
        <v>0</v>
      </c>
      <c r="G10361" s="29">
        <f ca="1">IF(E10361&gt;0,(IFERROR(-PMT(Calculator!$G$22/12,Calculator!$G$23*12,Calculator!$G$20),0))-F10361,0)</f>
        <v>0</v>
      </c>
      <c r="H10361" s="29">
        <f t="shared" ca="1" si="648"/>
        <v>0</v>
      </c>
      <c r="I10361" s="29">
        <f t="shared" ca="1" si="646"/>
        <v>0</v>
      </c>
      <c r="J10361" s="30">
        <f>Calculator!$G$40</f>
        <v>6.5000000000000002E-2</v>
      </c>
      <c r="K10361" s="29">
        <f ca="1">IF(C10361&gt;=Calculator!$G$27,IF(DAY($C10361)=1,Calculator!$G$34/2,IF(DAY($C10361)=15,Calculator!$G$34/2,0)),0)</f>
        <v>0</v>
      </c>
      <c r="L10361" s="29">
        <f ca="1">IF(DAY($C10361)=28,IF(H10361=0,0,Calculator!$G$35),0)</f>
        <v>0</v>
      </c>
      <c r="M10361" s="29">
        <f ca="1">IF(I10361&gt;0,IF(DAY($C10361)=1,SUM(INDIRECT("I"&amp;(ROW(C10360)-DAY(C10360))):I10360),0),0)</f>
        <v>0</v>
      </c>
      <c r="N10361" s="29">
        <f ca="1">IF(C10361&lt;Calculator!$G$27,0,IF(C10361=Calculator!$G$27,Calculator!$G$39,IF(H10361-K10361&lt;=0,IF(D10361&gt;Calculator!$G$39,IF(H10361-K10361+E10361+L10361+M10361+Calculator!$G$39&gt;Calculator!$G$39,Calculator!$G$39-(H10361+E10361+L10361+M10361-K10361),Calculator!$G$39),D10361),0)))</f>
        <v>0</v>
      </c>
    </row>
    <row r="10362" spans="1:14" ht="15.75" thickBot="1">
      <c r="A10362" s="33" t="str">
        <f ca="1">IF(C10362=Calculator!$H$27,"F",IF(Daily!D10362+Daily!H10362=0,IF(D10361+H10361&gt;0,"L",""),""))</f>
        <v/>
      </c>
      <c r="B10362" s="34">
        <v>10361</v>
      </c>
      <c r="C10362" s="19">
        <f t="shared" ca="1" si="645"/>
        <v>56291</v>
      </c>
      <c r="D10362" s="29">
        <f t="shared" ca="1" si="647"/>
        <v>0</v>
      </c>
      <c r="E10362" s="29">
        <f ca="1">IF(C10362&lt;Calculator!$D$26,0,IF(DAY($C10362)=1,IF(D10362-Calculator!$G$24&gt;0,Calculator!$G$24,D10362),0))</f>
        <v>0</v>
      </c>
      <c r="F10362" s="29">
        <f ca="1">IF(E10362&gt;0,D10362*Calculator!$G$22/12,0)</f>
        <v>0</v>
      </c>
      <c r="G10362" s="29">
        <f ca="1">IF(E10362&gt;0,(IFERROR(-PMT(Calculator!$G$22/12,Calculator!$G$23*12,Calculator!$G$20),0))-F10362,0)</f>
        <v>0</v>
      </c>
      <c r="H10362" s="29">
        <f t="shared" ca="1" si="648"/>
        <v>0</v>
      </c>
      <c r="I10362" s="29">
        <f t="shared" ca="1" si="646"/>
        <v>0</v>
      </c>
      <c r="J10362" s="30">
        <f>Calculator!$G$40</f>
        <v>6.5000000000000002E-2</v>
      </c>
      <c r="K10362" s="29">
        <f ca="1">IF(C10362&gt;=Calculator!$G$27,IF(DAY($C10362)=1,Calculator!$G$34/2,IF(DAY($C10362)=15,Calculator!$G$34/2,0)),0)</f>
        <v>0</v>
      </c>
      <c r="L10362" s="29">
        <f ca="1">IF(DAY($C10362)=28,IF(H10362=0,0,Calculator!$G$35),0)</f>
        <v>0</v>
      </c>
      <c r="M10362" s="29">
        <f ca="1">IF(I10362&gt;0,IF(DAY($C10362)=1,SUM(INDIRECT("I"&amp;(ROW(C10361)-DAY(C10361))):I10361),0),0)</f>
        <v>0</v>
      </c>
      <c r="N10362" s="29">
        <f ca="1">IF(C10362&lt;Calculator!$G$27,0,IF(C10362=Calculator!$G$27,Calculator!$G$39,IF(H10362-K10362&lt;=0,IF(D10362&gt;Calculator!$G$39,IF(H10362-K10362+E10362+L10362+M10362+Calculator!$G$39&gt;Calculator!$G$39,Calculator!$G$39-(H10362+E10362+L10362+M10362-K10362),Calculator!$G$39),D10362),0)))</f>
        <v>0</v>
      </c>
    </row>
    <row r="10363" spans="1:14" ht="15.75" thickBot="1">
      <c r="A10363" s="33" t="str">
        <f ca="1">IF(C10363=Calculator!$H$27,"F",IF(Daily!D10363+Daily!H10363=0,IF(D10362+H10362&gt;0,"L",""),""))</f>
        <v/>
      </c>
      <c r="B10363" s="34">
        <v>10362</v>
      </c>
      <c r="C10363" s="19">
        <f t="shared" ca="1" si="645"/>
        <v>56292</v>
      </c>
      <c r="D10363" s="29">
        <f t="shared" ca="1" si="647"/>
        <v>0</v>
      </c>
      <c r="E10363" s="29">
        <f ca="1">IF(C10363&lt;Calculator!$D$26,0,IF(DAY($C10363)=1,IF(D10363-Calculator!$G$24&gt;0,Calculator!$G$24,D10363),0))</f>
        <v>0</v>
      </c>
      <c r="F10363" s="29">
        <f ca="1">IF(E10363&gt;0,D10363*Calculator!$G$22/12,0)</f>
        <v>0</v>
      </c>
      <c r="G10363" s="29">
        <f ca="1">IF(E10363&gt;0,(IFERROR(-PMT(Calculator!$G$22/12,Calculator!$G$23*12,Calculator!$G$20),0))-F10363,0)</f>
        <v>0</v>
      </c>
      <c r="H10363" s="29">
        <f t="shared" ca="1" si="648"/>
        <v>0</v>
      </c>
      <c r="I10363" s="29">
        <f t="shared" ca="1" si="646"/>
        <v>0</v>
      </c>
      <c r="J10363" s="30">
        <f>Calculator!$G$40</f>
        <v>6.5000000000000002E-2</v>
      </c>
      <c r="K10363" s="29">
        <f ca="1">IF(C10363&gt;=Calculator!$G$27,IF(DAY($C10363)=1,Calculator!$G$34/2,IF(DAY($C10363)=15,Calculator!$G$34/2,0)),0)</f>
        <v>0</v>
      </c>
      <c r="L10363" s="29">
        <f ca="1">IF(DAY($C10363)=28,IF(H10363=0,0,Calculator!$G$35),0)</f>
        <v>0</v>
      </c>
      <c r="M10363" s="29">
        <f ca="1">IF(I10363&gt;0,IF(DAY($C10363)=1,SUM(INDIRECT("I"&amp;(ROW(C10362)-DAY(C10362))):I10362),0),0)</f>
        <v>0</v>
      </c>
      <c r="N10363" s="29">
        <f ca="1">IF(C10363&lt;Calculator!$G$27,0,IF(C10363=Calculator!$G$27,Calculator!$G$39,IF(H10363-K10363&lt;=0,IF(D10363&gt;Calculator!$G$39,IF(H10363-K10363+E10363+L10363+M10363+Calculator!$G$39&gt;Calculator!$G$39,Calculator!$G$39-(H10363+E10363+L10363+M10363-K10363),Calculator!$G$39),D10363),0)))</f>
        <v>0</v>
      </c>
    </row>
    <row r="10364" spans="1:14" ht="15.75" thickBot="1">
      <c r="A10364" s="33" t="str">
        <f ca="1">IF(C10364=Calculator!$H$27,"F",IF(Daily!D10364+Daily!H10364=0,IF(D10363+H10363&gt;0,"L",""),""))</f>
        <v/>
      </c>
      <c r="B10364" s="34">
        <v>10363</v>
      </c>
      <c r="C10364" s="19">
        <f t="shared" ca="1" si="645"/>
        <v>56293</v>
      </c>
      <c r="D10364" s="29">
        <f t="shared" ca="1" si="647"/>
        <v>0</v>
      </c>
      <c r="E10364" s="29">
        <f ca="1">IF(C10364&lt;Calculator!$D$26,0,IF(DAY($C10364)=1,IF(D10364-Calculator!$G$24&gt;0,Calculator!$G$24,D10364),0))</f>
        <v>0</v>
      </c>
      <c r="F10364" s="29">
        <f ca="1">IF(E10364&gt;0,D10364*Calculator!$G$22/12,0)</f>
        <v>0</v>
      </c>
      <c r="G10364" s="29">
        <f ca="1">IF(E10364&gt;0,(IFERROR(-PMT(Calculator!$G$22/12,Calculator!$G$23*12,Calculator!$G$20),0))-F10364,0)</f>
        <v>0</v>
      </c>
      <c r="H10364" s="29">
        <f t="shared" ca="1" si="648"/>
        <v>0</v>
      </c>
      <c r="I10364" s="29">
        <f t="shared" ca="1" si="646"/>
        <v>0</v>
      </c>
      <c r="J10364" s="30">
        <f>Calculator!$G$40</f>
        <v>6.5000000000000002E-2</v>
      </c>
      <c r="K10364" s="29">
        <f ca="1">IF(C10364&gt;=Calculator!$G$27,IF(DAY($C10364)=1,Calculator!$G$34/2,IF(DAY($C10364)=15,Calculator!$G$34/2,0)),0)</f>
        <v>0</v>
      </c>
      <c r="L10364" s="29">
        <f ca="1">IF(DAY($C10364)=28,IF(H10364=0,0,Calculator!$G$35),0)</f>
        <v>0</v>
      </c>
      <c r="M10364" s="29">
        <f ca="1">IF(I10364&gt;0,IF(DAY($C10364)=1,SUM(INDIRECT("I"&amp;(ROW(C10363)-DAY(C10363))):I10363),0),0)</f>
        <v>0</v>
      </c>
      <c r="N10364" s="29">
        <f ca="1">IF(C10364&lt;Calculator!$G$27,0,IF(C10364=Calculator!$G$27,Calculator!$G$39,IF(H10364-K10364&lt;=0,IF(D10364&gt;Calculator!$G$39,IF(H10364-K10364+E10364+L10364+M10364+Calculator!$G$39&gt;Calculator!$G$39,Calculator!$G$39-(H10364+E10364+L10364+M10364-K10364),Calculator!$G$39),D10364),0)))</f>
        <v>0</v>
      </c>
    </row>
    <row r="10365" spans="1:14" ht="15.75" thickBot="1">
      <c r="A10365" s="33" t="str">
        <f ca="1">IF(C10365=Calculator!$H$27,"F",IF(Daily!D10365+Daily!H10365=0,IF(D10364+H10364&gt;0,"L",""),""))</f>
        <v/>
      </c>
      <c r="B10365" s="34">
        <v>10364</v>
      </c>
      <c r="C10365" s="19">
        <f t="shared" ca="1" si="645"/>
        <v>56294</v>
      </c>
      <c r="D10365" s="29">
        <f t="shared" ca="1" si="647"/>
        <v>0</v>
      </c>
      <c r="E10365" s="29">
        <f ca="1">IF(C10365&lt;Calculator!$D$26,0,IF(DAY($C10365)=1,IF(D10365-Calculator!$G$24&gt;0,Calculator!$G$24,D10365),0))</f>
        <v>0</v>
      </c>
      <c r="F10365" s="29">
        <f ca="1">IF(E10365&gt;0,D10365*Calculator!$G$22/12,0)</f>
        <v>0</v>
      </c>
      <c r="G10365" s="29">
        <f ca="1">IF(E10365&gt;0,(IFERROR(-PMT(Calculator!$G$22/12,Calculator!$G$23*12,Calculator!$G$20),0))-F10365,0)</f>
        <v>0</v>
      </c>
      <c r="H10365" s="29">
        <f t="shared" ca="1" si="648"/>
        <v>0</v>
      </c>
      <c r="I10365" s="29">
        <f t="shared" ca="1" si="646"/>
        <v>0</v>
      </c>
      <c r="J10365" s="30">
        <f>Calculator!$G$40</f>
        <v>6.5000000000000002E-2</v>
      </c>
      <c r="K10365" s="29">
        <f ca="1">IF(C10365&gt;=Calculator!$G$27,IF(DAY($C10365)=1,Calculator!$G$34/2,IF(DAY($C10365)=15,Calculator!$G$34/2,0)),0)</f>
        <v>0</v>
      </c>
      <c r="L10365" s="29">
        <f ca="1">IF(DAY($C10365)=28,IF(H10365=0,0,Calculator!$G$35),0)</f>
        <v>0</v>
      </c>
      <c r="M10365" s="29">
        <f ca="1">IF(I10365&gt;0,IF(DAY($C10365)=1,SUM(INDIRECT("I"&amp;(ROW(C10364)-DAY(C10364))):I10364),0),0)</f>
        <v>0</v>
      </c>
      <c r="N10365" s="29">
        <f ca="1">IF(C10365&lt;Calculator!$G$27,0,IF(C10365=Calculator!$G$27,Calculator!$G$39,IF(H10365-K10365&lt;=0,IF(D10365&gt;Calculator!$G$39,IF(H10365-K10365+E10365+L10365+M10365+Calculator!$G$39&gt;Calculator!$G$39,Calculator!$G$39-(H10365+E10365+L10365+M10365-K10365),Calculator!$G$39),D10365),0)))</f>
        <v>0</v>
      </c>
    </row>
    <row r="10366" spans="1:14" ht="15.75" thickBot="1">
      <c r="A10366" s="33" t="str">
        <f ca="1">IF(C10366=Calculator!$H$27,"F",IF(Daily!D10366+Daily!H10366=0,IF(D10365+H10365&gt;0,"L",""),""))</f>
        <v/>
      </c>
      <c r="B10366" s="34">
        <v>10365</v>
      </c>
      <c r="C10366" s="19">
        <f t="shared" ca="1" si="645"/>
        <v>56295</v>
      </c>
      <c r="D10366" s="29">
        <f t="shared" ca="1" si="647"/>
        <v>0</v>
      </c>
      <c r="E10366" s="29">
        <f ca="1">IF(C10366&lt;Calculator!$D$26,0,IF(DAY($C10366)=1,IF(D10366-Calculator!$G$24&gt;0,Calculator!$G$24,D10366),0))</f>
        <v>0</v>
      </c>
      <c r="F10366" s="29">
        <f ca="1">IF(E10366&gt;0,D10366*Calculator!$G$22/12,0)</f>
        <v>0</v>
      </c>
      <c r="G10366" s="29">
        <f ca="1">IF(E10366&gt;0,(IFERROR(-PMT(Calculator!$G$22/12,Calculator!$G$23*12,Calculator!$G$20),0))-F10366,0)</f>
        <v>0</v>
      </c>
      <c r="H10366" s="29">
        <f t="shared" ca="1" si="648"/>
        <v>0</v>
      </c>
      <c r="I10366" s="29">
        <f t="shared" ca="1" si="646"/>
        <v>0</v>
      </c>
      <c r="J10366" s="30">
        <f>Calculator!$G$40</f>
        <v>6.5000000000000002E-2</v>
      </c>
      <c r="K10366" s="29">
        <f ca="1">IF(C10366&gt;=Calculator!$G$27,IF(DAY($C10366)=1,Calculator!$G$34/2,IF(DAY($C10366)=15,Calculator!$G$34/2,0)),0)</f>
        <v>4500</v>
      </c>
      <c r="L10366" s="29">
        <f ca="1">IF(DAY($C10366)=28,IF(H10366=0,0,Calculator!$G$35),0)</f>
        <v>0</v>
      </c>
      <c r="M10366" s="29">
        <f ca="1">IF(I10366&gt;0,IF(DAY($C10366)=1,SUM(INDIRECT("I"&amp;(ROW(C10365)-DAY(C10365))):I10365),0),0)</f>
        <v>0</v>
      </c>
      <c r="N10366" s="29">
        <f ca="1">IF(C10366&lt;Calculator!$G$27,0,IF(C10366=Calculator!$G$27,Calculator!$G$39,IF(H10366-K10366&lt;=0,IF(D10366&gt;Calculator!$G$39,IF(H10366-K10366+E10366+L10366+M10366+Calculator!$G$39&gt;Calculator!$G$39,Calculator!$G$39-(H10366+E10366+L10366+M10366-K10366),Calculator!$G$39),D10366),0)))</f>
        <v>0</v>
      </c>
    </row>
    <row r="10367" spans="1:14" ht="15.75" thickBot="1">
      <c r="A10367" s="33" t="str">
        <f ca="1">IF(C10367=Calculator!$H$27,"F",IF(Daily!D10367+Daily!H10367=0,IF(D10366+H10366&gt;0,"L",""),""))</f>
        <v/>
      </c>
      <c r="B10367" s="34">
        <v>10366</v>
      </c>
      <c r="C10367" s="19">
        <f t="shared" ca="1" si="645"/>
        <v>56296</v>
      </c>
      <c r="D10367" s="29">
        <f t="shared" ca="1" si="647"/>
        <v>0</v>
      </c>
      <c r="E10367" s="29">
        <f ca="1">IF(C10367&lt;Calculator!$D$26,0,IF(DAY($C10367)=1,IF(D10367-Calculator!$G$24&gt;0,Calculator!$G$24,D10367),0))</f>
        <v>0</v>
      </c>
      <c r="F10367" s="29">
        <f ca="1">IF(E10367&gt;0,D10367*Calculator!$G$22/12,0)</f>
        <v>0</v>
      </c>
      <c r="G10367" s="29">
        <f ca="1">IF(E10367&gt;0,(IFERROR(-PMT(Calculator!$G$22/12,Calculator!$G$23*12,Calculator!$G$20),0))-F10367,0)</f>
        <v>0</v>
      </c>
      <c r="H10367" s="29">
        <f t="shared" ca="1" si="648"/>
        <v>0</v>
      </c>
      <c r="I10367" s="29">
        <f t="shared" ca="1" si="646"/>
        <v>0</v>
      </c>
      <c r="J10367" s="30">
        <f>Calculator!$G$40</f>
        <v>6.5000000000000002E-2</v>
      </c>
      <c r="K10367" s="29">
        <f ca="1">IF(C10367&gt;=Calculator!$G$27,IF(DAY($C10367)=1,Calculator!$G$34/2,IF(DAY($C10367)=15,Calculator!$G$34/2,0)),0)</f>
        <v>0</v>
      </c>
      <c r="L10367" s="29">
        <f ca="1">IF(DAY($C10367)=28,IF(H10367=0,0,Calculator!$G$35),0)</f>
        <v>0</v>
      </c>
      <c r="M10367" s="29">
        <f ca="1">IF(I10367&gt;0,IF(DAY($C10367)=1,SUM(INDIRECT("I"&amp;(ROW(C10366)-DAY(C10366))):I10366),0),0)</f>
        <v>0</v>
      </c>
      <c r="N10367" s="29">
        <f ca="1">IF(C10367&lt;Calculator!$G$27,0,IF(C10367=Calculator!$G$27,Calculator!$G$39,IF(H10367-K10367&lt;=0,IF(D10367&gt;Calculator!$G$39,IF(H10367-K10367+E10367+L10367+M10367+Calculator!$G$39&gt;Calculator!$G$39,Calculator!$G$39-(H10367+E10367+L10367+M10367-K10367),Calculator!$G$39),D10367),0)))</f>
        <v>0</v>
      </c>
    </row>
    <row r="10368" spans="1:14" ht="15.75" thickBot="1">
      <c r="A10368" s="33" t="str">
        <f ca="1">IF(C10368=Calculator!$H$27,"F",IF(Daily!D10368+Daily!H10368=0,IF(D10367+H10367&gt;0,"L",""),""))</f>
        <v/>
      </c>
      <c r="B10368" s="34">
        <v>10367</v>
      </c>
      <c r="C10368" s="19">
        <f t="shared" ca="1" si="645"/>
        <v>56297</v>
      </c>
      <c r="D10368" s="29">
        <f t="shared" ca="1" si="647"/>
        <v>0</v>
      </c>
      <c r="E10368" s="29">
        <f ca="1">IF(C10368&lt;Calculator!$D$26,0,IF(DAY($C10368)=1,IF(D10368-Calculator!$G$24&gt;0,Calculator!$G$24,D10368),0))</f>
        <v>0</v>
      </c>
      <c r="F10368" s="29">
        <f ca="1">IF(E10368&gt;0,D10368*Calculator!$G$22/12,0)</f>
        <v>0</v>
      </c>
      <c r="G10368" s="29">
        <f ca="1">IF(E10368&gt;0,(IFERROR(-PMT(Calculator!$G$22/12,Calculator!$G$23*12,Calculator!$G$20),0))-F10368,0)</f>
        <v>0</v>
      </c>
      <c r="H10368" s="29">
        <f t="shared" ca="1" si="648"/>
        <v>0</v>
      </c>
      <c r="I10368" s="29">
        <f t="shared" ca="1" si="646"/>
        <v>0</v>
      </c>
      <c r="J10368" s="30">
        <f>Calculator!$G$40</f>
        <v>6.5000000000000002E-2</v>
      </c>
      <c r="K10368" s="29">
        <f ca="1">IF(C10368&gt;=Calculator!$G$27,IF(DAY($C10368)=1,Calculator!$G$34/2,IF(DAY($C10368)=15,Calculator!$G$34/2,0)),0)</f>
        <v>0</v>
      </c>
      <c r="L10368" s="29">
        <f ca="1">IF(DAY($C10368)=28,IF(H10368=0,0,Calculator!$G$35),0)</f>
        <v>0</v>
      </c>
      <c r="M10368" s="29">
        <f ca="1">IF(I10368&gt;0,IF(DAY($C10368)=1,SUM(INDIRECT("I"&amp;(ROW(C10367)-DAY(C10367))):I10367),0),0)</f>
        <v>0</v>
      </c>
      <c r="N10368" s="29">
        <f ca="1">IF(C10368&lt;Calculator!$G$27,0,IF(C10368=Calculator!$G$27,Calculator!$G$39,IF(H10368-K10368&lt;=0,IF(D10368&gt;Calculator!$G$39,IF(H10368-K10368+E10368+L10368+M10368+Calculator!$G$39&gt;Calculator!$G$39,Calculator!$G$39-(H10368+E10368+L10368+M10368-K10368),Calculator!$G$39),D10368),0)))</f>
        <v>0</v>
      </c>
    </row>
    <row r="10369" spans="1:14" ht="15.75" thickBot="1">
      <c r="A10369" s="33" t="str">
        <f ca="1">IF(C10369=Calculator!$H$27,"F",IF(Daily!D10369+Daily!H10369=0,IF(D10368+H10368&gt;0,"L",""),""))</f>
        <v/>
      </c>
      <c r="B10369" s="34">
        <v>10368</v>
      </c>
      <c r="C10369" s="19">
        <f t="shared" ca="1" si="645"/>
        <v>56298</v>
      </c>
      <c r="D10369" s="29">
        <f t="shared" ca="1" si="647"/>
        <v>0</v>
      </c>
      <c r="E10369" s="29">
        <f ca="1">IF(C10369&lt;Calculator!$D$26,0,IF(DAY($C10369)=1,IF(D10369-Calculator!$G$24&gt;0,Calculator!$G$24,D10369),0))</f>
        <v>0</v>
      </c>
      <c r="F10369" s="29">
        <f ca="1">IF(E10369&gt;0,D10369*Calculator!$G$22/12,0)</f>
        <v>0</v>
      </c>
      <c r="G10369" s="29">
        <f ca="1">IF(E10369&gt;0,(IFERROR(-PMT(Calculator!$G$22/12,Calculator!$G$23*12,Calculator!$G$20),0))-F10369,0)</f>
        <v>0</v>
      </c>
      <c r="H10369" s="29">
        <f t="shared" ca="1" si="648"/>
        <v>0</v>
      </c>
      <c r="I10369" s="29">
        <f t="shared" ca="1" si="646"/>
        <v>0</v>
      </c>
      <c r="J10369" s="30">
        <f>Calculator!$G$40</f>
        <v>6.5000000000000002E-2</v>
      </c>
      <c r="K10369" s="29">
        <f ca="1">IF(C10369&gt;=Calculator!$G$27,IF(DAY($C10369)=1,Calculator!$G$34/2,IF(DAY($C10369)=15,Calculator!$G$34/2,0)),0)</f>
        <v>0</v>
      </c>
      <c r="L10369" s="29">
        <f ca="1">IF(DAY($C10369)=28,IF(H10369=0,0,Calculator!$G$35),0)</f>
        <v>0</v>
      </c>
      <c r="M10369" s="29">
        <f ca="1">IF(I10369&gt;0,IF(DAY($C10369)=1,SUM(INDIRECT("I"&amp;(ROW(C10368)-DAY(C10368))):I10368),0),0)</f>
        <v>0</v>
      </c>
      <c r="N10369" s="29">
        <f ca="1">IF(C10369&lt;Calculator!$G$27,0,IF(C10369=Calculator!$G$27,Calculator!$G$39,IF(H10369-K10369&lt;=0,IF(D10369&gt;Calculator!$G$39,IF(H10369-K10369+E10369+L10369+M10369+Calculator!$G$39&gt;Calculator!$G$39,Calculator!$G$39-(H10369+E10369+L10369+M10369-K10369),Calculator!$G$39),D10369),0)))</f>
        <v>0</v>
      </c>
    </row>
    <row r="10370" spans="1:14" ht="15.75" thickBot="1">
      <c r="A10370" s="33" t="str">
        <f ca="1">IF(C10370=Calculator!$H$27,"F",IF(Daily!D10370+Daily!H10370=0,IF(D10369+H10369&gt;0,"L",""),""))</f>
        <v/>
      </c>
      <c r="B10370" s="34">
        <v>10369</v>
      </c>
      <c r="C10370" s="19">
        <f t="shared" ca="1" si="645"/>
        <v>56299</v>
      </c>
      <c r="D10370" s="29">
        <f t="shared" ca="1" si="647"/>
        <v>0</v>
      </c>
      <c r="E10370" s="29">
        <f ca="1">IF(C10370&lt;Calculator!$D$26,0,IF(DAY($C10370)=1,IF(D10370-Calculator!$G$24&gt;0,Calculator!$G$24,D10370),0))</f>
        <v>0</v>
      </c>
      <c r="F10370" s="29">
        <f ca="1">IF(E10370&gt;0,D10370*Calculator!$G$22/12,0)</f>
        <v>0</v>
      </c>
      <c r="G10370" s="29">
        <f ca="1">IF(E10370&gt;0,(IFERROR(-PMT(Calculator!$G$22/12,Calculator!$G$23*12,Calculator!$G$20),0))-F10370,0)</f>
        <v>0</v>
      </c>
      <c r="H10370" s="29">
        <f t="shared" ca="1" si="648"/>
        <v>0</v>
      </c>
      <c r="I10370" s="29">
        <f t="shared" ca="1" si="646"/>
        <v>0</v>
      </c>
      <c r="J10370" s="30">
        <f>Calculator!$G$40</f>
        <v>6.5000000000000002E-2</v>
      </c>
      <c r="K10370" s="29">
        <f ca="1">IF(C10370&gt;=Calculator!$G$27,IF(DAY($C10370)=1,Calculator!$G$34/2,IF(DAY($C10370)=15,Calculator!$G$34/2,0)),0)</f>
        <v>0</v>
      </c>
      <c r="L10370" s="29">
        <f ca="1">IF(DAY($C10370)=28,IF(H10370=0,0,Calculator!$G$35),0)</f>
        <v>0</v>
      </c>
      <c r="M10370" s="29">
        <f ca="1">IF(I10370&gt;0,IF(DAY($C10370)=1,SUM(INDIRECT("I"&amp;(ROW(C10369)-DAY(C10369))):I10369),0),0)</f>
        <v>0</v>
      </c>
      <c r="N10370" s="29">
        <f ca="1">IF(C10370&lt;Calculator!$G$27,0,IF(C10370=Calculator!$G$27,Calculator!$G$39,IF(H10370-K10370&lt;=0,IF(D10370&gt;Calculator!$G$39,IF(H10370-K10370+E10370+L10370+M10370+Calculator!$G$39&gt;Calculator!$G$39,Calculator!$G$39-(H10370+E10370+L10370+M10370-K10370),Calculator!$G$39),D10370),0)))</f>
        <v>0</v>
      </c>
    </row>
    <row r="10371" spans="1:14" ht="15.75" thickBot="1">
      <c r="A10371" s="33" t="str">
        <f ca="1">IF(C10371=Calculator!$H$27,"F",IF(Daily!D10371+Daily!H10371=0,IF(D10370+H10370&gt;0,"L",""),""))</f>
        <v/>
      </c>
      <c r="B10371" s="34">
        <v>10370</v>
      </c>
      <c r="C10371" s="19">
        <f t="shared" ref="C10371:C10434" ca="1" si="649">C10370+1</f>
        <v>56300</v>
      </c>
      <c r="D10371" s="29">
        <f t="shared" ca="1" si="647"/>
        <v>0</v>
      </c>
      <c r="E10371" s="29">
        <f ca="1">IF(C10371&lt;Calculator!$D$26,0,IF(DAY($C10371)=1,IF(D10371-Calculator!$G$24&gt;0,Calculator!$G$24,D10371),0))</f>
        <v>0</v>
      </c>
      <c r="F10371" s="29">
        <f ca="1">IF(E10371&gt;0,D10371*Calculator!$G$22/12,0)</f>
        <v>0</v>
      </c>
      <c r="G10371" s="29">
        <f ca="1">IF(E10371&gt;0,(IFERROR(-PMT(Calculator!$G$22/12,Calculator!$G$23*12,Calculator!$G$20),0))-F10371,0)</f>
        <v>0</v>
      </c>
      <c r="H10371" s="29">
        <f t="shared" ca="1" si="648"/>
        <v>0</v>
      </c>
      <c r="I10371" s="29">
        <f t="shared" ref="I10371:I10434" ca="1" si="650">H10371*J10371/365</f>
        <v>0</v>
      </c>
      <c r="J10371" s="30">
        <f>Calculator!$G$40</f>
        <v>6.5000000000000002E-2</v>
      </c>
      <c r="K10371" s="29">
        <f ca="1">IF(C10371&gt;=Calculator!$G$27,IF(DAY($C10371)=1,Calculator!$G$34/2,IF(DAY($C10371)=15,Calculator!$G$34/2,0)),0)</f>
        <v>0</v>
      </c>
      <c r="L10371" s="29">
        <f ca="1">IF(DAY($C10371)=28,IF(H10371=0,0,Calculator!$G$35),0)</f>
        <v>0</v>
      </c>
      <c r="M10371" s="29">
        <f ca="1">IF(I10371&gt;0,IF(DAY($C10371)=1,SUM(INDIRECT("I"&amp;(ROW(C10370)-DAY(C10370))):I10370),0),0)</f>
        <v>0</v>
      </c>
      <c r="N10371" s="29">
        <f ca="1">IF(C10371&lt;Calculator!$G$27,0,IF(C10371=Calculator!$G$27,Calculator!$G$39,IF(H10371-K10371&lt;=0,IF(D10371&gt;Calculator!$G$39,IF(H10371-K10371+E10371+L10371+M10371+Calculator!$G$39&gt;Calculator!$G$39,Calculator!$G$39-(H10371+E10371+L10371+M10371-K10371),Calculator!$G$39),D10371),0)))</f>
        <v>0</v>
      </c>
    </row>
    <row r="10372" spans="1:14" ht="15.75" thickBot="1">
      <c r="A10372" s="33" t="str">
        <f ca="1">IF(C10372=Calculator!$H$27,"F",IF(Daily!D10372+Daily!H10372=0,IF(D10371+H10371&gt;0,"L",""),""))</f>
        <v/>
      </c>
      <c r="B10372" s="34">
        <v>10371</v>
      </c>
      <c r="C10372" s="19">
        <f t="shared" ca="1" si="649"/>
        <v>56301</v>
      </c>
      <c r="D10372" s="29">
        <f t="shared" ref="D10372:D10435" ca="1" si="651">IF(((D10371-G10371)-N10371)&lt;0,0,((D10371-G10371)-N10371))</f>
        <v>0</v>
      </c>
      <c r="E10372" s="29">
        <f ca="1">IF(C10372&lt;Calculator!$D$26,0,IF(DAY($C10372)=1,IF(D10372-Calculator!$G$24&gt;0,Calculator!$G$24,D10372),0))</f>
        <v>0</v>
      </c>
      <c r="F10372" s="29">
        <f ca="1">IF(E10372&gt;0,D10372*Calculator!$G$22/12,0)</f>
        <v>0</v>
      </c>
      <c r="G10372" s="29">
        <f ca="1">IF(E10372&gt;0,(IFERROR(-PMT(Calculator!$G$22/12,Calculator!$G$23*12,Calculator!$G$20),0))-F10372,0)</f>
        <v>0</v>
      </c>
      <c r="H10372" s="29">
        <f t="shared" ref="H10372:H10435" ca="1" si="652">IF((H10371-K10371+SUM(L10371:N10371)+E10371)&lt;0,0,(H10371-K10371+SUM(L10371:N10371)+E10371))</f>
        <v>0</v>
      </c>
      <c r="I10372" s="29">
        <f t="shared" ca="1" si="650"/>
        <v>0</v>
      </c>
      <c r="J10372" s="30">
        <f>Calculator!$G$40</f>
        <v>6.5000000000000002E-2</v>
      </c>
      <c r="K10372" s="29">
        <f ca="1">IF(C10372&gt;=Calculator!$G$27,IF(DAY($C10372)=1,Calculator!$G$34/2,IF(DAY($C10372)=15,Calculator!$G$34/2,0)),0)</f>
        <v>0</v>
      </c>
      <c r="L10372" s="29">
        <f ca="1">IF(DAY($C10372)=28,IF(H10372=0,0,Calculator!$G$35),0)</f>
        <v>0</v>
      </c>
      <c r="M10372" s="29">
        <f ca="1">IF(I10372&gt;0,IF(DAY($C10372)=1,SUM(INDIRECT("I"&amp;(ROW(C10371)-DAY(C10371))):I10371),0),0)</f>
        <v>0</v>
      </c>
      <c r="N10372" s="29">
        <f ca="1">IF(C10372&lt;Calculator!$G$27,0,IF(C10372=Calculator!$G$27,Calculator!$G$39,IF(H10372-K10372&lt;=0,IF(D10372&gt;Calculator!$G$39,IF(H10372-K10372+E10372+L10372+M10372+Calculator!$G$39&gt;Calculator!$G$39,Calculator!$G$39-(H10372+E10372+L10372+M10372-K10372),Calculator!$G$39),D10372),0)))</f>
        <v>0</v>
      </c>
    </row>
    <row r="10373" spans="1:14" ht="15.75" thickBot="1">
      <c r="A10373" s="33" t="str">
        <f ca="1">IF(C10373=Calculator!$H$27,"F",IF(Daily!D10373+Daily!H10373=0,IF(D10372+H10372&gt;0,"L",""),""))</f>
        <v/>
      </c>
      <c r="B10373" s="34">
        <v>10372</v>
      </c>
      <c r="C10373" s="19">
        <f t="shared" ca="1" si="649"/>
        <v>56302</v>
      </c>
      <c r="D10373" s="29">
        <f t="shared" ca="1" si="651"/>
        <v>0</v>
      </c>
      <c r="E10373" s="29">
        <f ca="1">IF(C10373&lt;Calculator!$D$26,0,IF(DAY($C10373)=1,IF(D10373-Calculator!$G$24&gt;0,Calculator!$G$24,D10373),0))</f>
        <v>0</v>
      </c>
      <c r="F10373" s="29">
        <f ca="1">IF(E10373&gt;0,D10373*Calculator!$G$22/12,0)</f>
        <v>0</v>
      </c>
      <c r="G10373" s="29">
        <f ca="1">IF(E10373&gt;0,(IFERROR(-PMT(Calculator!$G$22/12,Calculator!$G$23*12,Calculator!$G$20),0))-F10373,0)</f>
        <v>0</v>
      </c>
      <c r="H10373" s="29">
        <f t="shared" ca="1" si="652"/>
        <v>0</v>
      </c>
      <c r="I10373" s="29">
        <f t="shared" ca="1" si="650"/>
        <v>0</v>
      </c>
      <c r="J10373" s="30">
        <f>Calculator!$G$40</f>
        <v>6.5000000000000002E-2</v>
      </c>
      <c r="K10373" s="29">
        <f ca="1">IF(C10373&gt;=Calculator!$G$27,IF(DAY($C10373)=1,Calculator!$G$34/2,IF(DAY($C10373)=15,Calculator!$G$34/2,0)),0)</f>
        <v>0</v>
      </c>
      <c r="L10373" s="29">
        <f ca="1">IF(DAY($C10373)=28,IF(H10373=0,0,Calculator!$G$35),0)</f>
        <v>0</v>
      </c>
      <c r="M10373" s="29">
        <f ca="1">IF(I10373&gt;0,IF(DAY($C10373)=1,SUM(INDIRECT("I"&amp;(ROW(C10372)-DAY(C10372))):I10372),0),0)</f>
        <v>0</v>
      </c>
      <c r="N10373" s="29">
        <f ca="1">IF(C10373&lt;Calculator!$G$27,0,IF(C10373=Calculator!$G$27,Calculator!$G$39,IF(H10373-K10373&lt;=0,IF(D10373&gt;Calculator!$G$39,IF(H10373-K10373+E10373+L10373+M10373+Calculator!$G$39&gt;Calculator!$G$39,Calculator!$G$39-(H10373+E10373+L10373+M10373-K10373),Calculator!$G$39),D10373),0)))</f>
        <v>0</v>
      </c>
    </row>
    <row r="10374" spans="1:14" ht="15.75" thickBot="1">
      <c r="A10374" s="33" t="str">
        <f ca="1">IF(C10374=Calculator!$H$27,"F",IF(Daily!D10374+Daily!H10374=0,IF(D10373+H10373&gt;0,"L",""),""))</f>
        <v/>
      </c>
      <c r="B10374" s="34">
        <v>10373</v>
      </c>
      <c r="C10374" s="19">
        <f t="shared" ca="1" si="649"/>
        <v>56303</v>
      </c>
      <c r="D10374" s="29">
        <f t="shared" ca="1" si="651"/>
        <v>0</v>
      </c>
      <c r="E10374" s="29">
        <f ca="1">IF(C10374&lt;Calculator!$D$26,0,IF(DAY($C10374)=1,IF(D10374-Calculator!$G$24&gt;0,Calculator!$G$24,D10374),0))</f>
        <v>0</v>
      </c>
      <c r="F10374" s="29">
        <f ca="1">IF(E10374&gt;0,D10374*Calculator!$G$22/12,0)</f>
        <v>0</v>
      </c>
      <c r="G10374" s="29">
        <f ca="1">IF(E10374&gt;0,(IFERROR(-PMT(Calculator!$G$22/12,Calculator!$G$23*12,Calculator!$G$20),0))-F10374,0)</f>
        <v>0</v>
      </c>
      <c r="H10374" s="29">
        <f t="shared" ca="1" si="652"/>
        <v>0</v>
      </c>
      <c r="I10374" s="29">
        <f t="shared" ca="1" si="650"/>
        <v>0</v>
      </c>
      <c r="J10374" s="30">
        <f>Calculator!$G$40</f>
        <v>6.5000000000000002E-2</v>
      </c>
      <c r="K10374" s="29">
        <f ca="1">IF(C10374&gt;=Calculator!$G$27,IF(DAY($C10374)=1,Calculator!$G$34/2,IF(DAY($C10374)=15,Calculator!$G$34/2,0)),0)</f>
        <v>0</v>
      </c>
      <c r="L10374" s="29">
        <f ca="1">IF(DAY($C10374)=28,IF(H10374=0,0,Calculator!$G$35),0)</f>
        <v>0</v>
      </c>
      <c r="M10374" s="29">
        <f ca="1">IF(I10374&gt;0,IF(DAY($C10374)=1,SUM(INDIRECT("I"&amp;(ROW(C10373)-DAY(C10373))):I10373),0),0)</f>
        <v>0</v>
      </c>
      <c r="N10374" s="29">
        <f ca="1">IF(C10374&lt;Calculator!$G$27,0,IF(C10374=Calculator!$G$27,Calculator!$G$39,IF(H10374-K10374&lt;=0,IF(D10374&gt;Calculator!$G$39,IF(H10374-K10374+E10374+L10374+M10374+Calculator!$G$39&gt;Calculator!$G$39,Calculator!$G$39-(H10374+E10374+L10374+M10374-K10374),Calculator!$G$39),D10374),0)))</f>
        <v>0</v>
      </c>
    </row>
    <row r="10375" spans="1:14" ht="15.75" thickBot="1">
      <c r="A10375" s="33" t="str">
        <f ca="1">IF(C10375=Calculator!$H$27,"F",IF(Daily!D10375+Daily!H10375=0,IF(D10374+H10374&gt;0,"L",""),""))</f>
        <v/>
      </c>
      <c r="B10375" s="34">
        <v>10374</v>
      </c>
      <c r="C10375" s="19">
        <f t="shared" ca="1" si="649"/>
        <v>56304</v>
      </c>
      <c r="D10375" s="29">
        <f t="shared" ca="1" si="651"/>
        <v>0</v>
      </c>
      <c r="E10375" s="29">
        <f ca="1">IF(C10375&lt;Calculator!$D$26,0,IF(DAY($C10375)=1,IF(D10375-Calculator!$G$24&gt;0,Calculator!$G$24,D10375),0))</f>
        <v>0</v>
      </c>
      <c r="F10375" s="29">
        <f ca="1">IF(E10375&gt;0,D10375*Calculator!$G$22/12,0)</f>
        <v>0</v>
      </c>
      <c r="G10375" s="29">
        <f ca="1">IF(E10375&gt;0,(IFERROR(-PMT(Calculator!$G$22/12,Calculator!$G$23*12,Calculator!$G$20),0))-F10375,0)</f>
        <v>0</v>
      </c>
      <c r="H10375" s="29">
        <f t="shared" ca="1" si="652"/>
        <v>0</v>
      </c>
      <c r="I10375" s="29">
        <f t="shared" ca="1" si="650"/>
        <v>0</v>
      </c>
      <c r="J10375" s="30">
        <f>Calculator!$G$40</f>
        <v>6.5000000000000002E-2</v>
      </c>
      <c r="K10375" s="29">
        <f ca="1">IF(C10375&gt;=Calculator!$G$27,IF(DAY($C10375)=1,Calculator!$G$34/2,IF(DAY($C10375)=15,Calculator!$G$34/2,0)),0)</f>
        <v>0</v>
      </c>
      <c r="L10375" s="29">
        <f ca="1">IF(DAY($C10375)=28,IF(H10375=0,0,Calculator!$G$35),0)</f>
        <v>0</v>
      </c>
      <c r="M10375" s="29">
        <f ca="1">IF(I10375&gt;0,IF(DAY($C10375)=1,SUM(INDIRECT("I"&amp;(ROW(C10374)-DAY(C10374))):I10374),0),0)</f>
        <v>0</v>
      </c>
      <c r="N10375" s="29">
        <f ca="1">IF(C10375&lt;Calculator!$G$27,0,IF(C10375=Calculator!$G$27,Calculator!$G$39,IF(H10375-K10375&lt;=0,IF(D10375&gt;Calculator!$G$39,IF(H10375-K10375+E10375+L10375+M10375+Calculator!$G$39&gt;Calculator!$G$39,Calculator!$G$39-(H10375+E10375+L10375+M10375-K10375),Calculator!$G$39),D10375),0)))</f>
        <v>0</v>
      </c>
    </row>
    <row r="10376" spans="1:14" ht="15.75" thickBot="1">
      <c r="A10376" s="33" t="str">
        <f ca="1">IF(C10376=Calculator!$H$27,"F",IF(Daily!D10376+Daily!H10376=0,IF(D10375+H10375&gt;0,"L",""),""))</f>
        <v/>
      </c>
      <c r="B10376" s="34">
        <v>10375</v>
      </c>
      <c r="C10376" s="19">
        <f t="shared" ca="1" si="649"/>
        <v>56305</v>
      </c>
      <c r="D10376" s="29">
        <f t="shared" ca="1" si="651"/>
        <v>0</v>
      </c>
      <c r="E10376" s="29">
        <f ca="1">IF(C10376&lt;Calculator!$D$26,0,IF(DAY($C10376)=1,IF(D10376-Calculator!$G$24&gt;0,Calculator!$G$24,D10376),0))</f>
        <v>0</v>
      </c>
      <c r="F10376" s="29">
        <f ca="1">IF(E10376&gt;0,D10376*Calculator!$G$22/12,0)</f>
        <v>0</v>
      </c>
      <c r="G10376" s="29">
        <f ca="1">IF(E10376&gt;0,(IFERROR(-PMT(Calculator!$G$22/12,Calculator!$G$23*12,Calculator!$G$20),0))-F10376,0)</f>
        <v>0</v>
      </c>
      <c r="H10376" s="29">
        <f t="shared" ca="1" si="652"/>
        <v>0</v>
      </c>
      <c r="I10376" s="29">
        <f t="shared" ca="1" si="650"/>
        <v>0</v>
      </c>
      <c r="J10376" s="30">
        <f>Calculator!$G$40</f>
        <v>6.5000000000000002E-2</v>
      </c>
      <c r="K10376" s="29">
        <f ca="1">IF(C10376&gt;=Calculator!$G$27,IF(DAY($C10376)=1,Calculator!$G$34/2,IF(DAY($C10376)=15,Calculator!$G$34/2,0)),0)</f>
        <v>0</v>
      </c>
      <c r="L10376" s="29">
        <f ca="1">IF(DAY($C10376)=28,IF(H10376=0,0,Calculator!$G$35),0)</f>
        <v>0</v>
      </c>
      <c r="M10376" s="29">
        <f ca="1">IF(I10376&gt;0,IF(DAY($C10376)=1,SUM(INDIRECT("I"&amp;(ROW(C10375)-DAY(C10375))):I10375),0),0)</f>
        <v>0</v>
      </c>
      <c r="N10376" s="29">
        <f ca="1">IF(C10376&lt;Calculator!$G$27,0,IF(C10376=Calculator!$G$27,Calculator!$G$39,IF(H10376-K10376&lt;=0,IF(D10376&gt;Calculator!$G$39,IF(H10376-K10376+E10376+L10376+M10376+Calculator!$G$39&gt;Calculator!$G$39,Calculator!$G$39-(H10376+E10376+L10376+M10376-K10376),Calculator!$G$39),D10376),0)))</f>
        <v>0</v>
      </c>
    </row>
    <row r="10377" spans="1:14" ht="15.75" thickBot="1">
      <c r="A10377" s="33" t="str">
        <f ca="1">IF(C10377=Calculator!$H$27,"F",IF(Daily!D10377+Daily!H10377=0,IF(D10376+H10376&gt;0,"L",""),""))</f>
        <v/>
      </c>
      <c r="B10377" s="34">
        <v>10376</v>
      </c>
      <c r="C10377" s="19">
        <f t="shared" ca="1" si="649"/>
        <v>56306</v>
      </c>
      <c r="D10377" s="29">
        <f t="shared" ca="1" si="651"/>
        <v>0</v>
      </c>
      <c r="E10377" s="29">
        <f ca="1">IF(C10377&lt;Calculator!$D$26,0,IF(DAY($C10377)=1,IF(D10377-Calculator!$G$24&gt;0,Calculator!$G$24,D10377),0))</f>
        <v>0</v>
      </c>
      <c r="F10377" s="29">
        <f ca="1">IF(E10377&gt;0,D10377*Calculator!$G$22/12,0)</f>
        <v>0</v>
      </c>
      <c r="G10377" s="29">
        <f ca="1">IF(E10377&gt;0,(IFERROR(-PMT(Calculator!$G$22/12,Calculator!$G$23*12,Calculator!$G$20),0))-F10377,0)</f>
        <v>0</v>
      </c>
      <c r="H10377" s="29">
        <f t="shared" ca="1" si="652"/>
        <v>0</v>
      </c>
      <c r="I10377" s="29">
        <f t="shared" ca="1" si="650"/>
        <v>0</v>
      </c>
      <c r="J10377" s="30">
        <f>Calculator!$G$40</f>
        <v>6.5000000000000002E-2</v>
      </c>
      <c r="K10377" s="29">
        <f ca="1">IF(C10377&gt;=Calculator!$G$27,IF(DAY($C10377)=1,Calculator!$G$34/2,IF(DAY($C10377)=15,Calculator!$G$34/2,0)),0)</f>
        <v>0</v>
      </c>
      <c r="L10377" s="29">
        <f ca="1">IF(DAY($C10377)=28,IF(H10377=0,0,Calculator!$G$35),0)</f>
        <v>0</v>
      </c>
      <c r="M10377" s="29">
        <f ca="1">IF(I10377&gt;0,IF(DAY($C10377)=1,SUM(INDIRECT("I"&amp;(ROW(C10376)-DAY(C10376))):I10376),0),0)</f>
        <v>0</v>
      </c>
      <c r="N10377" s="29">
        <f ca="1">IF(C10377&lt;Calculator!$G$27,0,IF(C10377=Calculator!$G$27,Calculator!$G$39,IF(H10377-K10377&lt;=0,IF(D10377&gt;Calculator!$G$39,IF(H10377-K10377+E10377+L10377+M10377+Calculator!$G$39&gt;Calculator!$G$39,Calculator!$G$39-(H10377+E10377+L10377+M10377-K10377),Calculator!$G$39),D10377),0)))</f>
        <v>0</v>
      </c>
    </row>
    <row r="10378" spans="1:14" ht="15.75" thickBot="1">
      <c r="A10378" s="33" t="str">
        <f ca="1">IF(C10378=Calculator!$H$27,"F",IF(Daily!D10378+Daily!H10378=0,IF(D10377+H10377&gt;0,"L",""),""))</f>
        <v/>
      </c>
      <c r="B10378" s="34">
        <v>10377</v>
      </c>
      <c r="C10378" s="19">
        <f t="shared" ca="1" si="649"/>
        <v>56307</v>
      </c>
      <c r="D10378" s="29">
        <f t="shared" ca="1" si="651"/>
        <v>0</v>
      </c>
      <c r="E10378" s="29">
        <f ca="1">IF(C10378&lt;Calculator!$D$26,0,IF(DAY($C10378)=1,IF(D10378-Calculator!$G$24&gt;0,Calculator!$G$24,D10378),0))</f>
        <v>0</v>
      </c>
      <c r="F10378" s="29">
        <f ca="1">IF(E10378&gt;0,D10378*Calculator!$G$22/12,0)</f>
        <v>0</v>
      </c>
      <c r="G10378" s="29">
        <f ca="1">IF(E10378&gt;0,(IFERROR(-PMT(Calculator!$G$22/12,Calculator!$G$23*12,Calculator!$G$20),0))-F10378,0)</f>
        <v>0</v>
      </c>
      <c r="H10378" s="29">
        <f t="shared" ca="1" si="652"/>
        <v>0</v>
      </c>
      <c r="I10378" s="29">
        <f t="shared" ca="1" si="650"/>
        <v>0</v>
      </c>
      <c r="J10378" s="30">
        <f>Calculator!$G$40</f>
        <v>6.5000000000000002E-2</v>
      </c>
      <c r="K10378" s="29">
        <f ca="1">IF(C10378&gt;=Calculator!$G$27,IF(DAY($C10378)=1,Calculator!$G$34/2,IF(DAY($C10378)=15,Calculator!$G$34/2,0)),0)</f>
        <v>0</v>
      </c>
      <c r="L10378" s="29">
        <f ca="1">IF(DAY($C10378)=28,IF(H10378=0,0,Calculator!$G$35),0)</f>
        <v>0</v>
      </c>
      <c r="M10378" s="29">
        <f ca="1">IF(I10378&gt;0,IF(DAY($C10378)=1,SUM(INDIRECT("I"&amp;(ROW(C10377)-DAY(C10377))):I10377),0),0)</f>
        <v>0</v>
      </c>
      <c r="N10378" s="29">
        <f ca="1">IF(C10378&lt;Calculator!$G$27,0,IF(C10378=Calculator!$G$27,Calculator!$G$39,IF(H10378-K10378&lt;=0,IF(D10378&gt;Calculator!$G$39,IF(H10378-K10378+E10378+L10378+M10378+Calculator!$G$39&gt;Calculator!$G$39,Calculator!$G$39-(H10378+E10378+L10378+M10378-K10378),Calculator!$G$39),D10378),0)))</f>
        <v>0</v>
      </c>
    </row>
    <row r="10379" spans="1:14" ht="15.75" thickBot="1">
      <c r="A10379" s="33" t="str">
        <f ca="1">IF(C10379=Calculator!$H$27,"F",IF(Daily!D10379+Daily!H10379=0,IF(D10378+H10378&gt;0,"L",""),""))</f>
        <v/>
      </c>
      <c r="B10379" s="34">
        <v>10378</v>
      </c>
      <c r="C10379" s="19">
        <f t="shared" ca="1" si="649"/>
        <v>56308</v>
      </c>
      <c r="D10379" s="29">
        <f t="shared" ca="1" si="651"/>
        <v>0</v>
      </c>
      <c r="E10379" s="29">
        <f ca="1">IF(C10379&lt;Calculator!$D$26,0,IF(DAY($C10379)=1,IF(D10379-Calculator!$G$24&gt;0,Calculator!$G$24,D10379),0))</f>
        <v>0</v>
      </c>
      <c r="F10379" s="29">
        <f ca="1">IF(E10379&gt;0,D10379*Calculator!$G$22/12,0)</f>
        <v>0</v>
      </c>
      <c r="G10379" s="29">
        <f ca="1">IF(E10379&gt;0,(IFERROR(-PMT(Calculator!$G$22/12,Calculator!$G$23*12,Calculator!$G$20),0))-F10379,0)</f>
        <v>0</v>
      </c>
      <c r="H10379" s="29">
        <f t="shared" ca="1" si="652"/>
        <v>0</v>
      </c>
      <c r="I10379" s="29">
        <f t="shared" ca="1" si="650"/>
        <v>0</v>
      </c>
      <c r="J10379" s="30">
        <f>Calculator!$G$40</f>
        <v>6.5000000000000002E-2</v>
      </c>
      <c r="K10379" s="29">
        <f ca="1">IF(C10379&gt;=Calculator!$G$27,IF(DAY($C10379)=1,Calculator!$G$34/2,IF(DAY($C10379)=15,Calculator!$G$34/2,0)),0)</f>
        <v>0</v>
      </c>
      <c r="L10379" s="29">
        <f ca="1">IF(DAY($C10379)=28,IF(H10379=0,0,Calculator!$G$35),0)</f>
        <v>0</v>
      </c>
      <c r="M10379" s="29">
        <f ca="1">IF(I10379&gt;0,IF(DAY($C10379)=1,SUM(INDIRECT("I"&amp;(ROW(C10378)-DAY(C10378))):I10378),0),0)</f>
        <v>0</v>
      </c>
      <c r="N10379" s="29">
        <f ca="1">IF(C10379&lt;Calculator!$G$27,0,IF(C10379=Calculator!$G$27,Calculator!$G$39,IF(H10379-K10379&lt;=0,IF(D10379&gt;Calculator!$G$39,IF(H10379-K10379+E10379+L10379+M10379+Calculator!$G$39&gt;Calculator!$G$39,Calculator!$G$39-(H10379+E10379+L10379+M10379-K10379),Calculator!$G$39),D10379),0)))</f>
        <v>0</v>
      </c>
    </row>
    <row r="10380" spans="1:14" ht="15.75" thickBot="1">
      <c r="A10380" s="33" t="str">
        <f ca="1">IF(C10380=Calculator!$H$27,"F",IF(Daily!D10380+Daily!H10380=0,IF(D10379+H10379&gt;0,"L",""),""))</f>
        <v/>
      </c>
      <c r="B10380" s="34">
        <v>10379</v>
      </c>
      <c r="C10380" s="19">
        <f t="shared" ca="1" si="649"/>
        <v>56309</v>
      </c>
      <c r="D10380" s="29">
        <f t="shared" ca="1" si="651"/>
        <v>0</v>
      </c>
      <c r="E10380" s="29">
        <f ca="1">IF(C10380&lt;Calculator!$D$26,0,IF(DAY($C10380)=1,IF(D10380-Calculator!$G$24&gt;0,Calculator!$G$24,D10380),0))</f>
        <v>0</v>
      </c>
      <c r="F10380" s="29">
        <f ca="1">IF(E10380&gt;0,D10380*Calculator!$G$22/12,0)</f>
        <v>0</v>
      </c>
      <c r="G10380" s="29">
        <f ca="1">IF(E10380&gt;0,(IFERROR(-PMT(Calculator!$G$22/12,Calculator!$G$23*12,Calculator!$G$20),0))-F10380,0)</f>
        <v>0</v>
      </c>
      <c r="H10380" s="29">
        <f t="shared" ca="1" si="652"/>
        <v>0</v>
      </c>
      <c r="I10380" s="29">
        <f t="shared" ca="1" si="650"/>
        <v>0</v>
      </c>
      <c r="J10380" s="30">
        <f>Calculator!$G$40</f>
        <v>6.5000000000000002E-2</v>
      </c>
      <c r="K10380" s="29">
        <f ca="1">IF(C10380&gt;=Calculator!$G$27,IF(DAY($C10380)=1,Calculator!$G$34/2,IF(DAY($C10380)=15,Calculator!$G$34/2,0)),0)</f>
        <v>4500</v>
      </c>
      <c r="L10380" s="29">
        <f ca="1">IF(DAY($C10380)=28,IF(H10380=0,0,Calculator!$G$35),0)</f>
        <v>0</v>
      </c>
      <c r="M10380" s="29">
        <f ca="1">IF(I10380&gt;0,IF(DAY($C10380)=1,SUM(INDIRECT("I"&amp;(ROW(C10379)-DAY(C10379))):I10379),0),0)</f>
        <v>0</v>
      </c>
      <c r="N10380" s="29">
        <f ca="1">IF(C10380&lt;Calculator!$G$27,0,IF(C10380=Calculator!$G$27,Calculator!$G$39,IF(H10380-K10380&lt;=0,IF(D10380&gt;Calculator!$G$39,IF(H10380-K10380+E10380+L10380+M10380+Calculator!$G$39&gt;Calculator!$G$39,Calculator!$G$39-(H10380+E10380+L10380+M10380-K10380),Calculator!$G$39),D10380),0)))</f>
        <v>0</v>
      </c>
    </row>
    <row r="10381" spans="1:14" ht="15.75" thickBot="1">
      <c r="A10381" s="33" t="str">
        <f ca="1">IF(C10381=Calculator!$H$27,"F",IF(Daily!D10381+Daily!H10381=0,IF(D10380+H10380&gt;0,"L",""),""))</f>
        <v/>
      </c>
      <c r="B10381" s="34">
        <v>10380</v>
      </c>
      <c r="C10381" s="19">
        <f t="shared" ca="1" si="649"/>
        <v>56310</v>
      </c>
      <c r="D10381" s="29">
        <f t="shared" ca="1" si="651"/>
        <v>0</v>
      </c>
      <c r="E10381" s="29">
        <f ca="1">IF(C10381&lt;Calculator!$D$26,0,IF(DAY($C10381)=1,IF(D10381-Calculator!$G$24&gt;0,Calculator!$G$24,D10381),0))</f>
        <v>0</v>
      </c>
      <c r="F10381" s="29">
        <f ca="1">IF(E10381&gt;0,D10381*Calculator!$G$22/12,0)</f>
        <v>0</v>
      </c>
      <c r="G10381" s="29">
        <f ca="1">IF(E10381&gt;0,(IFERROR(-PMT(Calculator!$G$22/12,Calculator!$G$23*12,Calculator!$G$20),0))-F10381,0)</f>
        <v>0</v>
      </c>
      <c r="H10381" s="29">
        <f t="shared" ca="1" si="652"/>
        <v>0</v>
      </c>
      <c r="I10381" s="29">
        <f t="shared" ca="1" si="650"/>
        <v>0</v>
      </c>
      <c r="J10381" s="30">
        <f>Calculator!$G$40</f>
        <v>6.5000000000000002E-2</v>
      </c>
      <c r="K10381" s="29">
        <f ca="1">IF(C10381&gt;=Calculator!$G$27,IF(DAY($C10381)=1,Calculator!$G$34/2,IF(DAY($C10381)=15,Calculator!$G$34/2,0)),0)</f>
        <v>0</v>
      </c>
      <c r="L10381" s="29">
        <f ca="1">IF(DAY($C10381)=28,IF(H10381=0,0,Calculator!$G$35),0)</f>
        <v>0</v>
      </c>
      <c r="M10381" s="29">
        <f ca="1">IF(I10381&gt;0,IF(DAY($C10381)=1,SUM(INDIRECT("I"&amp;(ROW(C10380)-DAY(C10380))):I10380),0),0)</f>
        <v>0</v>
      </c>
      <c r="N10381" s="29">
        <f ca="1">IF(C10381&lt;Calculator!$G$27,0,IF(C10381=Calculator!$G$27,Calculator!$G$39,IF(H10381-K10381&lt;=0,IF(D10381&gt;Calculator!$G$39,IF(H10381-K10381+E10381+L10381+M10381+Calculator!$G$39&gt;Calculator!$G$39,Calculator!$G$39-(H10381+E10381+L10381+M10381-K10381),Calculator!$G$39),D10381),0)))</f>
        <v>0</v>
      </c>
    </row>
    <row r="10382" spans="1:14" ht="15.75" thickBot="1">
      <c r="A10382" s="33" t="str">
        <f ca="1">IF(C10382=Calculator!$H$27,"F",IF(Daily!D10382+Daily!H10382=0,IF(D10381+H10381&gt;0,"L",""),""))</f>
        <v/>
      </c>
      <c r="B10382" s="34">
        <v>10381</v>
      </c>
      <c r="C10382" s="19">
        <f t="shared" ca="1" si="649"/>
        <v>56311</v>
      </c>
      <c r="D10382" s="29">
        <f t="shared" ca="1" si="651"/>
        <v>0</v>
      </c>
      <c r="E10382" s="29">
        <f ca="1">IF(C10382&lt;Calculator!$D$26,0,IF(DAY($C10382)=1,IF(D10382-Calculator!$G$24&gt;0,Calculator!$G$24,D10382),0))</f>
        <v>0</v>
      </c>
      <c r="F10382" s="29">
        <f ca="1">IF(E10382&gt;0,D10382*Calculator!$G$22/12,0)</f>
        <v>0</v>
      </c>
      <c r="G10382" s="29">
        <f ca="1">IF(E10382&gt;0,(IFERROR(-PMT(Calculator!$G$22/12,Calculator!$G$23*12,Calculator!$G$20),0))-F10382,0)</f>
        <v>0</v>
      </c>
      <c r="H10382" s="29">
        <f t="shared" ca="1" si="652"/>
        <v>0</v>
      </c>
      <c r="I10382" s="29">
        <f t="shared" ca="1" si="650"/>
        <v>0</v>
      </c>
      <c r="J10382" s="30">
        <f>Calculator!$G$40</f>
        <v>6.5000000000000002E-2</v>
      </c>
      <c r="K10382" s="29">
        <f ca="1">IF(C10382&gt;=Calculator!$G$27,IF(DAY($C10382)=1,Calculator!$G$34/2,IF(DAY($C10382)=15,Calculator!$G$34/2,0)),0)</f>
        <v>0</v>
      </c>
      <c r="L10382" s="29">
        <f ca="1">IF(DAY($C10382)=28,IF(H10382=0,0,Calculator!$G$35),0)</f>
        <v>0</v>
      </c>
      <c r="M10382" s="29">
        <f ca="1">IF(I10382&gt;0,IF(DAY($C10382)=1,SUM(INDIRECT("I"&amp;(ROW(C10381)-DAY(C10381))):I10381),0),0)</f>
        <v>0</v>
      </c>
      <c r="N10382" s="29">
        <f ca="1">IF(C10382&lt;Calculator!$G$27,0,IF(C10382=Calculator!$G$27,Calculator!$G$39,IF(H10382-K10382&lt;=0,IF(D10382&gt;Calculator!$G$39,IF(H10382-K10382+E10382+L10382+M10382+Calculator!$G$39&gt;Calculator!$G$39,Calculator!$G$39-(H10382+E10382+L10382+M10382-K10382),Calculator!$G$39),D10382),0)))</f>
        <v>0</v>
      </c>
    </row>
    <row r="10383" spans="1:14" ht="15.75" thickBot="1">
      <c r="A10383" s="33" t="str">
        <f ca="1">IF(C10383=Calculator!$H$27,"F",IF(Daily!D10383+Daily!H10383=0,IF(D10382+H10382&gt;0,"L",""),""))</f>
        <v/>
      </c>
      <c r="B10383" s="34">
        <v>10382</v>
      </c>
      <c r="C10383" s="19">
        <f t="shared" ca="1" si="649"/>
        <v>56312</v>
      </c>
      <c r="D10383" s="29">
        <f t="shared" ca="1" si="651"/>
        <v>0</v>
      </c>
      <c r="E10383" s="29">
        <f ca="1">IF(C10383&lt;Calculator!$D$26,0,IF(DAY($C10383)=1,IF(D10383-Calculator!$G$24&gt;0,Calculator!$G$24,D10383),0))</f>
        <v>0</v>
      </c>
      <c r="F10383" s="29">
        <f ca="1">IF(E10383&gt;0,D10383*Calculator!$G$22/12,0)</f>
        <v>0</v>
      </c>
      <c r="G10383" s="29">
        <f ca="1">IF(E10383&gt;0,(IFERROR(-PMT(Calculator!$G$22/12,Calculator!$G$23*12,Calculator!$G$20),0))-F10383,0)</f>
        <v>0</v>
      </c>
      <c r="H10383" s="29">
        <f t="shared" ca="1" si="652"/>
        <v>0</v>
      </c>
      <c r="I10383" s="29">
        <f t="shared" ca="1" si="650"/>
        <v>0</v>
      </c>
      <c r="J10383" s="30">
        <f>Calculator!$G$40</f>
        <v>6.5000000000000002E-2</v>
      </c>
      <c r="K10383" s="29">
        <f ca="1">IF(C10383&gt;=Calculator!$G$27,IF(DAY($C10383)=1,Calculator!$G$34/2,IF(DAY($C10383)=15,Calculator!$G$34/2,0)),0)</f>
        <v>0</v>
      </c>
      <c r="L10383" s="29">
        <f ca="1">IF(DAY($C10383)=28,IF(H10383=0,0,Calculator!$G$35),0)</f>
        <v>0</v>
      </c>
      <c r="M10383" s="29">
        <f ca="1">IF(I10383&gt;0,IF(DAY($C10383)=1,SUM(INDIRECT("I"&amp;(ROW(C10382)-DAY(C10382))):I10382),0),0)</f>
        <v>0</v>
      </c>
      <c r="N10383" s="29">
        <f ca="1">IF(C10383&lt;Calculator!$G$27,0,IF(C10383=Calculator!$G$27,Calculator!$G$39,IF(H10383-K10383&lt;=0,IF(D10383&gt;Calculator!$G$39,IF(H10383-K10383+E10383+L10383+M10383+Calculator!$G$39&gt;Calculator!$G$39,Calculator!$G$39-(H10383+E10383+L10383+M10383-K10383),Calculator!$G$39),D10383),0)))</f>
        <v>0</v>
      </c>
    </row>
    <row r="10384" spans="1:14" ht="15.75" thickBot="1">
      <c r="A10384" s="33" t="str">
        <f ca="1">IF(C10384=Calculator!$H$27,"F",IF(Daily!D10384+Daily!H10384=0,IF(D10383+H10383&gt;0,"L",""),""))</f>
        <v/>
      </c>
      <c r="B10384" s="34">
        <v>10383</v>
      </c>
      <c r="C10384" s="19">
        <f t="shared" ca="1" si="649"/>
        <v>56313</v>
      </c>
      <c r="D10384" s="29">
        <f t="shared" ca="1" si="651"/>
        <v>0</v>
      </c>
      <c r="E10384" s="29">
        <f ca="1">IF(C10384&lt;Calculator!$D$26,0,IF(DAY($C10384)=1,IF(D10384-Calculator!$G$24&gt;0,Calculator!$G$24,D10384),0))</f>
        <v>0</v>
      </c>
      <c r="F10384" s="29">
        <f ca="1">IF(E10384&gt;0,D10384*Calculator!$G$22/12,0)</f>
        <v>0</v>
      </c>
      <c r="G10384" s="29">
        <f ca="1">IF(E10384&gt;0,(IFERROR(-PMT(Calculator!$G$22/12,Calculator!$G$23*12,Calculator!$G$20),0))-F10384,0)</f>
        <v>0</v>
      </c>
      <c r="H10384" s="29">
        <f t="shared" ca="1" si="652"/>
        <v>0</v>
      </c>
      <c r="I10384" s="29">
        <f t="shared" ca="1" si="650"/>
        <v>0</v>
      </c>
      <c r="J10384" s="30">
        <f>Calculator!$G$40</f>
        <v>6.5000000000000002E-2</v>
      </c>
      <c r="K10384" s="29">
        <f ca="1">IF(C10384&gt;=Calculator!$G$27,IF(DAY($C10384)=1,Calculator!$G$34/2,IF(DAY($C10384)=15,Calculator!$G$34/2,0)),0)</f>
        <v>0</v>
      </c>
      <c r="L10384" s="29">
        <f ca="1">IF(DAY($C10384)=28,IF(H10384=0,0,Calculator!$G$35),0)</f>
        <v>0</v>
      </c>
      <c r="M10384" s="29">
        <f ca="1">IF(I10384&gt;0,IF(DAY($C10384)=1,SUM(INDIRECT("I"&amp;(ROW(C10383)-DAY(C10383))):I10383),0),0)</f>
        <v>0</v>
      </c>
      <c r="N10384" s="29">
        <f ca="1">IF(C10384&lt;Calculator!$G$27,0,IF(C10384=Calculator!$G$27,Calculator!$G$39,IF(H10384-K10384&lt;=0,IF(D10384&gt;Calculator!$G$39,IF(H10384-K10384+E10384+L10384+M10384+Calculator!$G$39&gt;Calculator!$G$39,Calculator!$G$39-(H10384+E10384+L10384+M10384-K10384),Calculator!$G$39),D10384),0)))</f>
        <v>0</v>
      </c>
    </row>
    <row r="10385" spans="1:14" ht="15.75" thickBot="1">
      <c r="A10385" s="33" t="str">
        <f ca="1">IF(C10385=Calculator!$H$27,"F",IF(Daily!D10385+Daily!H10385=0,IF(D10384+H10384&gt;0,"L",""),""))</f>
        <v/>
      </c>
      <c r="B10385" s="34">
        <v>10384</v>
      </c>
      <c r="C10385" s="19">
        <f t="shared" ca="1" si="649"/>
        <v>56314</v>
      </c>
      <c r="D10385" s="29">
        <f t="shared" ca="1" si="651"/>
        <v>0</v>
      </c>
      <c r="E10385" s="29">
        <f ca="1">IF(C10385&lt;Calculator!$D$26,0,IF(DAY($C10385)=1,IF(D10385-Calculator!$G$24&gt;0,Calculator!$G$24,D10385),0))</f>
        <v>0</v>
      </c>
      <c r="F10385" s="29">
        <f ca="1">IF(E10385&gt;0,D10385*Calculator!$G$22/12,0)</f>
        <v>0</v>
      </c>
      <c r="G10385" s="29">
        <f ca="1">IF(E10385&gt;0,(IFERROR(-PMT(Calculator!$G$22/12,Calculator!$G$23*12,Calculator!$G$20),0))-F10385,0)</f>
        <v>0</v>
      </c>
      <c r="H10385" s="29">
        <f t="shared" ca="1" si="652"/>
        <v>0</v>
      </c>
      <c r="I10385" s="29">
        <f t="shared" ca="1" si="650"/>
        <v>0</v>
      </c>
      <c r="J10385" s="30">
        <f>Calculator!$G$40</f>
        <v>6.5000000000000002E-2</v>
      </c>
      <c r="K10385" s="29">
        <f ca="1">IF(C10385&gt;=Calculator!$G$27,IF(DAY($C10385)=1,Calculator!$G$34/2,IF(DAY($C10385)=15,Calculator!$G$34/2,0)),0)</f>
        <v>0</v>
      </c>
      <c r="L10385" s="29">
        <f ca="1">IF(DAY($C10385)=28,IF(H10385=0,0,Calculator!$G$35),0)</f>
        <v>0</v>
      </c>
      <c r="M10385" s="29">
        <f ca="1">IF(I10385&gt;0,IF(DAY($C10385)=1,SUM(INDIRECT("I"&amp;(ROW(C10384)-DAY(C10384))):I10384),0),0)</f>
        <v>0</v>
      </c>
      <c r="N10385" s="29">
        <f ca="1">IF(C10385&lt;Calculator!$G$27,0,IF(C10385=Calculator!$G$27,Calculator!$G$39,IF(H10385-K10385&lt;=0,IF(D10385&gt;Calculator!$G$39,IF(H10385-K10385+E10385+L10385+M10385+Calculator!$G$39&gt;Calculator!$G$39,Calculator!$G$39-(H10385+E10385+L10385+M10385-K10385),Calculator!$G$39),D10385),0)))</f>
        <v>0</v>
      </c>
    </row>
    <row r="10386" spans="1:14" ht="15.75" thickBot="1">
      <c r="A10386" s="33" t="str">
        <f ca="1">IF(C10386=Calculator!$H$27,"F",IF(Daily!D10386+Daily!H10386=0,IF(D10385+H10385&gt;0,"L",""),""))</f>
        <v/>
      </c>
      <c r="B10386" s="34">
        <v>10385</v>
      </c>
      <c r="C10386" s="19">
        <f t="shared" ca="1" si="649"/>
        <v>56315</v>
      </c>
      <c r="D10386" s="29">
        <f t="shared" ca="1" si="651"/>
        <v>0</v>
      </c>
      <c r="E10386" s="29">
        <f ca="1">IF(C10386&lt;Calculator!$D$26,0,IF(DAY($C10386)=1,IF(D10386-Calculator!$G$24&gt;0,Calculator!$G$24,D10386),0))</f>
        <v>0</v>
      </c>
      <c r="F10386" s="29">
        <f ca="1">IF(E10386&gt;0,D10386*Calculator!$G$22/12,0)</f>
        <v>0</v>
      </c>
      <c r="G10386" s="29">
        <f ca="1">IF(E10386&gt;0,(IFERROR(-PMT(Calculator!$G$22/12,Calculator!$G$23*12,Calculator!$G$20),0))-F10386,0)</f>
        <v>0</v>
      </c>
      <c r="H10386" s="29">
        <f t="shared" ca="1" si="652"/>
        <v>0</v>
      </c>
      <c r="I10386" s="29">
        <f t="shared" ca="1" si="650"/>
        <v>0</v>
      </c>
      <c r="J10386" s="30">
        <f>Calculator!$G$40</f>
        <v>6.5000000000000002E-2</v>
      </c>
      <c r="K10386" s="29">
        <f ca="1">IF(C10386&gt;=Calculator!$G$27,IF(DAY($C10386)=1,Calculator!$G$34/2,IF(DAY($C10386)=15,Calculator!$G$34/2,0)),0)</f>
        <v>0</v>
      </c>
      <c r="L10386" s="29">
        <f ca="1">IF(DAY($C10386)=28,IF(H10386=0,0,Calculator!$G$35),0)</f>
        <v>0</v>
      </c>
      <c r="M10386" s="29">
        <f ca="1">IF(I10386&gt;0,IF(DAY($C10386)=1,SUM(INDIRECT("I"&amp;(ROW(C10385)-DAY(C10385))):I10385),0),0)</f>
        <v>0</v>
      </c>
      <c r="N10386" s="29">
        <f ca="1">IF(C10386&lt;Calculator!$G$27,0,IF(C10386=Calculator!$G$27,Calculator!$G$39,IF(H10386-K10386&lt;=0,IF(D10386&gt;Calculator!$G$39,IF(H10386-K10386+E10386+L10386+M10386+Calculator!$G$39&gt;Calculator!$G$39,Calculator!$G$39-(H10386+E10386+L10386+M10386-K10386),Calculator!$G$39),D10386),0)))</f>
        <v>0</v>
      </c>
    </row>
    <row r="10387" spans="1:14" ht="15.75" thickBot="1">
      <c r="A10387" s="33" t="str">
        <f ca="1">IF(C10387=Calculator!$H$27,"F",IF(Daily!D10387+Daily!H10387=0,IF(D10386+H10386&gt;0,"L",""),""))</f>
        <v/>
      </c>
      <c r="B10387" s="34">
        <v>10386</v>
      </c>
      <c r="C10387" s="19">
        <f t="shared" ca="1" si="649"/>
        <v>56316</v>
      </c>
      <c r="D10387" s="29">
        <f t="shared" ca="1" si="651"/>
        <v>0</v>
      </c>
      <c r="E10387" s="29">
        <f ca="1">IF(C10387&lt;Calculator!$D$26,0,IF(DAY($C10387)=1,IF(D10387-Calculator!$G$24&gt;0,Calculator!$G$24,D10387),0))</f>
        <v>0</v>
      </c>
      <c r="F10387" s="29">
        <f ca="1">IF(E10387&gt;0,D10387*Calculator!$G$22/12,0)</f>
        <v>0</v>
      </c>
      <c r="G10387" s="29">
        <f ca="1">IF(E10387&gt;0,(IFERROR(-PMT(Calculator!$G$22/12,Calculator!$G$23*12,Calculator!$G$20),0))-F10387,0)</f>
        <v>0</v>
      </c>
      <c r="H10387" s="29">
        <f t="shared" ca="1" si="652"/>
        <v>0</v>
      </c>
      <c r="I10387" s="29">
        <f t="shared" ca="1" si="650"/>
        <v>0</v>
      </c>
      <c r="J10387" s="30">
        <f>Calculator!$G$40</f>
        <v>6.5000000000000002E-2</v>
      </c>
      <c r="K10387" s="29">
        <f ca="1">IF(C10387&gt;=Calculator!$G$27,IF(DAY($C10387)=1,Calculator!$G$34/2,IF(DAY($C10387)=15,Calculator!$G$34/2,0)),0)</f>
        <v>0</v>
      </c>
      <c r="L10387" s="29">
        <f ca="1">IF(DAY($C10387)=28,IF(H10387=0,0,Calculator!$G$35),0)</f>
        <v>0</v>
      </c>
      <c r="M10387" s="29">
        <f ca="1">IF(I10387&gt;0,IF(DAY($C10387)=1,SUM(INDIRECT("I"&amp;(ROW(C10386)-DAY(C10386))):I10386),0),0)</f>
        <v>0</v>
      </c>
      <c r="N10387" s="29">
        <f ca="1">IF(C10387&lt;Calculator!$G$27,0,IF(C10387=Calculator!$G$27,Calculator!$G$39,IF(H10387-K10387&lt;=0,IF(D10387&gt;Calculator!$G$39,IF(H10387-K10387+E10387+L10387+M10387+Calculator!$G$39&gt;Calculator!$G$39,Calculator!$G$39-(H10387+E10387+L10387+M10387-K10387),Calculator!$G$39),D10387),0)))</f>
        <v>0</v>
      </c>
    </row>
    <row r="10388" spans="1:14" ht="15.75" thickBot="1">
      <c r="A10388" s="33" t="str">
        <f ca="1">IF(C10388=Calculator!$H$27,"F",IF(Daily!D10388+Daily!H10388=0,IF(D10387+H10387&gt;0,"L",""),""))</f>
        <v/>
      </c>
      <c r="B10388" s="34">
        <v>10387</v>
      </c>
      <c r="C10388" s="19">
        <f t="shared" ca="1" si="649"/>
        <v>56317</v>
      </c>
      <c r="D10388" s="29">
        <f t="shared" ca="1" si="651"/>
        <v>0</v>
      </c>
      <c r="E10388" s="29">
        <f ca="1">IF(C10388&lt;Calculator!$D$26,0,IF(DAY($C10388)=1,IF(D10388-Calculator!$G$24&gt;0,Calculator!$G$24,D10388),0))</f>
        <v>0</v>
      </c>
      <c r="F10388" s="29">
        <f ca="1">IF(E10388&gt;0,D10388*Calculator!$G$22/12,0)</f>
        <v>0</v>
      </c>
      <c r="G10388" s="29">
        <f ca="1">IF(E10388&gt;0,(IFERROR(-PMT(Calculator!$G$22/12,Calculator!$G$23*12,Calculator!$G$20),0))-F10388,0)</f>
        <v>0</v>
      </c>
      <c r="H10388" s="29">
        <f t="shared" ca="1" si="652"/>
        <v>0</v>
      </c>
      <c r="I10388" s="29">
        <f t="shared" ca="1" si="650"/>
        <v>0</v>
      </c>
      <c r="J10388" s="30">
        <f>Calculator!$G$40</f>
        <v>6.5000000000000002E-2</v>
      </c>
      <c r="K10388" s="29">
        <f ca="1">IF(C10388&gt;=Calculator!$G$27,IF(DAY($C10388)=1,Calculator!$G$34/2,IF(DAY($C10388)=15,Calculator!$G$34/2,0)),0)</f>
        <v>0</v>
      </c>
      <c r="L10388" s="29">
        <f ca="1">IF(DAY($C10388)=28,IF(H10388=0,0,Calculator!$G$35),0)</f>
        <v>0</v>
      </c>
      <c r="M10388" s="29">
        <f ca="1">IF(I10388&gt;0,IF(DAY($C10388)=1,SUM(INDIRECT("I"&amp;(ROW(C10387)-DAY(C10387))):I10387),0),0)</f>
        <v>0</v>
      </c>
      <c r="N10388" s="29">
        <f ca="1">IF(C10388&lt;Calculator!$G$27,0,IF(C10388=Calculator!$G$27,Calculator!$G$39,IF(H10388-K10388&lt;=0,IF(D10388&gt;Calculator!$G$39,IF(H10388-K10388+E10388+L10388+M10388+Calculator!$G$39&gt;Calculator!$G$39,Calculator!$G$39-(H10388+E10388+L10388+M10388-K10388),Calculator!$G$39),D10388),0)))</f>
        <v>0</v>
      </c>
    </row>
    <row r="10389" spans="1:14" ht="15.75" thickBot="1">
      <c r="A10389" s="33" t="str">
        <f ca="1">IF(C10389=Calculator!$H$27,"F",IF(Daily!D10389+Daily!H10389=0,IF(D10388+H10388&gt;0,"L",""),""))</f>
        <v/>
      </c>
      <c r="B10389" s="34">
        <v>10388</v>
      </c>
      <c r="C10389" s="19">
        <f t="shared" ca="1" si="649"/>
        <v>56318</v>
      </c>
      <c r="D10389" s="29">
        <f t="shared" ca="1" si="651"/>
        <v>0</v>
      </c>
      <c r="E10389" s="29">
        <f ca="1">IF(C10389&lt;Calculator!$D$26,0,IF(DAY($C10389)=1,IF(D10389-Calculator!$G$24&gt;0,Calculator!$G$24,D10389),0))</f>
        <v>0</v>
      </c>
      <c r="F10389" s="29">
        <f ca="1">IF(E10389&gt;0,D10389*Calculator!$G$22/12,0)</f>
        <v>0</v>
      </c>
      <c r="G10389" s="29">
        <f ca="1">IF(E10389&gt;0,(IFERROR(-PMT(Calculator!$G$22/12,Calculator!$G$23*12,Calculator!$G$20),0))-F10389,0)</f>
        <v>0</v>
      </c>
      <c r="H10389" s="29">
        <f t="shared" ca="1" si="652"/>
        <v>0</v>
      </c>
      <c r="I10389" s="29">
        <f t="shared" ca="1" si="650"/>
        <v>0</v>
      </c>
      <c r="J10389" s="30">
        <f>Calculator!$G$40</f>
        <v>6.5000000000000002E-2</v>
      </c>
      <c r="K10389" s="29">
        <f ca="1">IF(C10389&gt;=Calculator!$G$27,IF(DAY($C10389)=1,Calculator!$G$34/2,IF(DAY($C10389)=15,Calculator!$G$34/2,0)),0)</f>
        <v>0</v>
      </c>
      <c r="L10389" s="29">
        <f ca="1">IF(DAY($C10389)=28,IF(H10389=0,0,Calculator!$G$35),0)</f>
        <v>0</v>
      </c>
      <c r="M10389" s="29">
        <f ca="1">IF(I10389&gt;0,IF(DAY($C10389)=1,SUM(INDIRECT("I"&amp;(ROW(C10388)-DAY(C10388))):I10388),0),0)</f>
        <v>0</v>
      </c>
      <c r="N10389" s="29">
        <f ca="1">IF(C10389&lt;Calculator!$G$27,0,IF(C10389=Calculator!$G$27,Calculator!$G$39,IF(H10389-K10389&lt;=0,IF(D10389&gt;Calculator!$G$39,IF(H10389-K10389+E10389+L10389+M10389+Calculator!$G$39&gt;Calculator!$G$39,Calculator!$G$39-(H10389+E10389+L10389+M10389-K10389),Calculator!$G$39),D10389),0)))</f>
        <v>0</v>
      </c>
    </row>
    <row r="10390" spans="1:14" ht="15.75" thickBot="1">
      <c r="A10390" s="33" t="str">
        <f ca="1">IF(C10390=Calculator!$H$27,"F",IF(Daily!D10390+Daily!H10390=0,IF(D10389+H10389&gt;0,"L",""),""))</f>
        <v/>
      </c>
      <c r="B10390" s="34">
        <v>10389</v>
      </c>
      <c r="C10390" s="19">
        <f t="shared" ca="1" si="649"/>
        <v>56319</v>
      </c>
      <c r="D10390" s="29">
        <f t="shared" ca="1" si="651"/>
        <v>0</v>
      </c>
      <c r="E10390" s="29">
        <f ca="1">IF(C10390&lt;Calculator!$D$26,0,IF(DAY($C10390)=1,IF(D10390-Calculator!$G$24&gt;0,Calculator!$G$24,D10390),0))</f>
        <v>0</v>
      </c>
      <c r="F10390" s="29">
        <f ca="1">IF(E10390&gt;0,D10390*Calculator!$G$22/12,0)</f>
        <v>0</v>
      </c>
      <c r="G10390" s="29">
        <f ca="1">IF(E10390&gt;0,(IFERROR(-PMT(Calculator!$G$22/12,Calculator!$G$23*12,Calculator!$G$20),0))-F10390,0)</f>
        <v>0</v>
      </c>
      <c r="H10390" s="29">
        <f t="shared" ca="1" si="652"/>
        <v>0</v>
      </c>
      <c r="I10390" s="29">
        <f t="shared" ca="1" si="650"/>
        <v>0</v>
      </c>
      <c r="J10390" s="30">
        <f>Calculator!$G$40</f>
        <v>6.5000000000000002E-2</v>
      </c>
      <c r="K10390" s="29">
        <f ca="1">IF(C10390&gt;=Calculator!$G$27,IF(DAY($C10390)=1,Calculator!$G$34/2,IF(DAY($C10390)=15,Calculator!$G$34/2,0)),0)</f>
        <v>0</v>
      </c>
      <c r="L10390" s="29">
        <f ca="1">IF(DAY($C10390)=28,IF(H10390=0,0,Calculator!$G$35),0)</f>
        <v>0</v>
      </c>
      <c r="M10390" s="29">
        <f ca="1">IF(I10390&gt;0,IF(DAY($C10390)=1,SUM(INDIRECT("I"&amp;(ROW(C10389)-DAY(C10389))):I10389),0),0)</f>
        <v>0</v>
      </c>
      <c r="N10390" s="29">
        <f ca="1">IF(C10390&lt;Calculator!$G$27,0,IF(C10390=Calculator!$G$27,Calculator!$G$39,IF(H10390-K10390&lt;=0,IF(D10390&gt;Calculator!$G$39,IF(H10390-K10390+E10390+L10390+M10390+Calculator!$G$39&gt;Calculator!$G$39,Calculator!$G$39-(H10390+E10390+L10390+M10390-K10390),Calculator!$G$39),D10390),0)))</f>
        <v>0</v>
      </c>
    </row>
    <row r="10391" spans="1:14" ht="15.75" thickBot="1">
      <c r="A10391" s="33" t="str">
        <f ca="1">IF(C10391=Calculator!$H$27,"F",IF(Daily!D10391+Daily!H10391=0,IF(D10390+H10390&gt;0,"L",""),""))</f>
        <v/>
      </c>
      <c r="B10391" s="34">
        <v>10390</v>
      </c>
      <c r="C10391" s="19">
        <f t="shared" ca="1" si="649"/>
        <v>56320</v>
      </c>
      <c r="D10391" s="29">
        <f t="shared" ca="1" si="651"/>
        <v>0</v>
      </c>
      <c r="E10391" s="29">
        <f ca="1">IF(C10391&lt;Calculator!$D$26,0,IF(DAY($C10391)=1,IF(D10391-Calculator!$G$24&gt;0,Calculator!$G$24,D10391),0))</f>
        <v>0</v>
      </c>
      <c r="F10391" s="29">
        <f ca="1">IF(E10391&gt;0,D10391*Calculator!$G$22/12,0)</f>
        <v>0</v>
      </c>
      <c r="G10391" s="29">
        <f ca="1">IF(E10391&gt;0,(IFERROR(-PMT(Calculator!$G$22/12,Calculator!$G$23*12,Calculator!$G$20),0))-F10391,0)</f>
        <v>0</v>
      </c>
      <c r="H10391" s="29">
        <f t="shared" ca="1" si="652"/>
        <v>0</v>
      </c>
      <c r="I10391" s="29">
        <f t="shared" ca="1" si="650"/>
        <v>0</v>
      </c>
      <c r="J10391" s="30">
        <f>Calculator!$G$40</f>
        <v>6.5000000000000002E-2</v>
      </c>
      <c r="K10391" s="29">
        <f ca="1">IF(C10391&gt;=Calculator!$G$27,IF(DAY($C10391)=1,Calculator!$G$34/2,IF(DAY($C10391)=15,Calculator!$G$34/2,0)),0)</f>
        <v>0</v>
      </c>
      <c r="L10391" s="29">
        <f ca="1">IF(DAY($C10391)=28,IF(H10391=0,0,Calculator!$G$35),0)</f>
        <v>0</v>
      </c>
      <c r="M10391" s="29">
        <f ca="1">IF(I10391&gt;0,IF(DAY($C10391)=1,SUM(INDIRECT("I"&amp;(ROW(C10390)-DAY(C10390))):I10390),0),0)</f>
        <v>0</v>
      </c>
      <c r="N10391" s="29">
        <f ca="1">IF(C10391&lt;Calculator!$G$27,0,IF(C10391=Calculator!$G$27,Calculator!$G$39,IF(H10391-K10391&lt;=0,IF(D10391&gt;Calculator!$G$39,IF(H10391-K10391+E10391+L10391+M10391+Calculator!$G$39&gt;Calculator!$G$39,Calculator!$G$39-(H10391+E10391+L10391+M10391-K10391),Calculator!$G$39),D10391),0)))</f>
        <v>0</v>
      </c>
    </row>
    <row r="10392" spans="1:14" ht="15.75" thickBot="1">
      <c r="A10392" s="33" t="str">
        <f ca="1">IF(C10392=Calculator!$H$27,"F",IF(Daily!D10392+Daily!H10392=0,IF(D10391+H10391&gt;0,"L",""),""))</f>
        <v/>
      </c>
      <c r="B10392" s="34">
        <v>10391</v>
      </c>
      <c r="C10392" s="19">
        <f t="shared" ca="1" si="649"/>
        <v>56321</v>
      </c>
      <c r="D10392" s="29">
        <f t="shared" ca="1" si="651"/>
        <v>0</v>
      </c>
      <c r="E10392" s="29">
        <f ca="1">IF(C10392&lt;Calculator!$D$26,0,IF(DAY($C10392)=1,IF(D10392-Calculator!$G$24&gt;0,Calculator!$G$24,D10392),0))</f>
        <v>0</v>
      </c>
      <c r="F10392" s="29">
        <f ca="1">IF(E10392&gt;0,D10392*Calculator!$G$22/12,0)</f>
        <v>0</v>
      </c>
      <c r="G10392" s="29">
        <f ca="1">IF(E10392&gt;0,(IFERROR(-PMT(Calculator!$G$22/12,Calculator!$G$23*12,Calculator!$G$20),0))-F10392,0)</f>
        <v>0</v>
      </c>
      <c r="H10392" s="29">
        <f t="shared" ca="1" si="652"/>
        <v>0</v>
      </c>
      <c r="I10392" s="29">
        <f t="shared" ca="1" si="650"/>
        <v>0</v>
      </c>
      <c r="J10392" s="30">
        <f>Calculator!$G$40</f>
        <v>6.5000000000000002E-2</v>
      </c>
      <c r="K10392" s="29">
        <f ca="1">IF(C10392&gt;=Calculator!$G$27,IF(DAY($C10392)=1,Calculator!$G$34/2,IF(DAY($C10392)=15,Calculator!$G$34/2,0)),0)</f>
        <v>0</v>
      </c>
      <c r="L10392" s="29">
        <f ca="1">IF(DAY($C10392)=28,IF(H10392=0,0,Calculator!$G$35),0)</f>
        <v>0</v>
      </c>
      <c r="M10392" s="29">
        <f ca="1">IF(I10392&gt;0,IF(DAY($C10392)=1,SUM(INDIRECT("I"&amp;(ROW(C10391)-DAY(C10391))):I10391),0),0)</f>
        <v>0</v>
      </c>
      <c r="N10392" s="29">
        <f ca="1">IF(C10392&lt;Calculator!$G$27,0,IF(C10392=Calculator!$G$27,Calculator!$G$39,IF(H10392-K10392&lt;=0,IF(D10392&gt;Calculator!$G$39,IF(H10392-K10392+E10392+L10392+M10392+Calculator!$G$39&gt;Calculator!$G$39,Calculator!$G$39-(H10392+E10392+L10392+M10392-K10392),Calculator!$G$39),D10392),0)))</f>
        <v>0</v>
      </c>
    </row>
    <row r="10393" spans="1:14" ht="15.75" thickBot="1">
      <c r="A10393" s="33" t="str">
        <f ca="1">IF(C10393=Calculator!$H$27,"F",IF(Daily!D10393+Daily!H10393=0,IF(D10392+H10392&gt;0,"L",""),""))</f>
        <v/>
      </c>
      <c r="B10393" s="34">
        <v>10392</v>
      </c>
      <c r="C10393" s="19">
        <f t="shared" ca="1" si="649"/>
        <v>56322</v>
      </c>
      <c r="D10393" s="29">
        <f t="shared" ca="1" si="651"/>
        <v>0</v>
      </c>
      <c r="E10393" s="29">
        <f ca="1">IF(C10393&lt;Calculator!$D$26,0,IF(DAY($C10393)=1,IF(D10393-Calculator!$G$24&gt;0,Calculator!$G$24,D10393),0))</f>
        <v>0</v>
      </c>
      <c r="F10393" s="29">
        <f ca="1">IF(E10393&gt;0,D10393*Calculator!$G$22/12,0)</f>
        <v>0</v>
      </c>
      <c r="G10393" s="29">
        <f ca="1">IF(E10393&gt;0,(IFERROR(-PMT(Calculator!$G$22/12,Calculator!$G$23*12,Calculator!$G$20),0))-F10393,0)</f>
        <v>0</v>
      </c>
      <c r="H10393" s="29">
        <f t="shared" ca="1" si="652"/>
        <v>0</v>
      </c>
      <c r="I10393" s="29">
        <f t="shared" ca="1" si="650"/>
        <v>0</v>
      </c>
      <c r="J10393" s="30">
        <f>Calculator!$G$40</f>
        <v>6.5000000000000002E-2</v>
      </c>
      <c r="K10393" s="29">
        <f ca="1">IF(C10393&gt;=Calculator!$G$27,IF(DAY($C10393)=1,Calculator!$G$34/2,IF(DAY($C10393)=15,Calculator!$G$34/2,0)),0)</f>
        <v>0</v>
      </c>
      <c r="L10393" s="29">
        <f ca="1">IF(DAY($C10393)=28,IF(H10393=0,0,Calculator!$G$35),0)</f>
        <v>0</v>
      </c>
      <c r="M10393" s="29">
        <f ca="1">IF(I10393&gt;0,IF(DAY($C10393)=1,SUM(INDIRECT("I"&amp;(ROW(C10392)-DAY(C10392))):I10392),0),0)</f>
        <v>0</v>
      </c>
      <c r="N10393" s="29">
        <f ca="1">IF(C10393&lt;Calculator!$G$27,0,IF(C10393=Calculator!$G$27,Calculator!$G$39,IF(H10393-K10393&lt;=0,IF(D10393&gt;Calculator!$G$39,IF(H10393-K10393+E10393+L10393+M10393+Calculator!$G$39&gt;Calculator!$G$39,Calculator!$G$39-(H10393+E10393+L10393+M10393-K10393),Calculator!$G$39),D10393),0)))</f>
        <v>0</v>
      </c>
    </row>
    <row r="10394" spans="1:14" ht="15.75" thickBot="1">
      <c r="A10394" s="33" t="str">
        <f ca="1">IF(C10394=Calculator!$H$27,"F",IF(Daily!D10394+Daily!H10394=0,IF(D10393+H10393&gt;0,"L",""),""))</f>
        <v/>
      </c>
      <c r="B10394" s="34">
        <v>10393</v>
      </c>
      <c r="C10394" s="19">
        <f t="shared" ca="1" si="649"/>
        <v>56323</v>
      </c>
      <c r="D10394" s="29">
        <f t="shared" ca="1" si="651"/>
        <v>0</v>
      </c>
      <c r="E10394" s="29">
        <f ca="1">IF(C10394&lt;Calculator!$D$26,0,IF(DAY($C10394)=1,IF(D10394-Calculator!$G$24&gt;0,Calculator!$G$24,D10394),0))</f>
        <v>0</v>
      </c>
      <c r="F10394" s="29">
        <f ca="1">IF(E10394&gt;0,D10394*Calculator!$G$22/12,0)</f>
        <v>0</v>
      </c>
      <c r="G10394" s="29">
        <f ca="1">IF(E10394&gt;0,(IFERROR(-PMT(Calculator!$G$22/12,Calculator!$G$23*12,Calculator!$G$20),0))-F10394,0)</f>
        <v>0</v>
      </c>
      <c r="H10394" s="29">
        <f t="shared" ca="1" si="652"/>
        <v>0</v>
      </c>
      <c r="I10394" s="29">
        <f t="shared" ca="1" si="650"/>
        <v>0</v>
      </c>
      <c r="J10394" s="30">
        <f>Calculator!$G$40</f>
        <v>6.5000000000000002E-2</v>
      </c>
      <c r="K10394" s="29">
        <f ca="1">IF(C10394&gt;=Calculator!$G$27,IF(DAY($C10394)=1,Calculator!$G$34/2,IF(DAY($C10394)=15,Calculator!$G$34/2,0)),0)</f>
        <v>4500</v>
      </c>
      <c r="L10394" s="29">
        <f ca="1">IF(DAY($C10394)=28,IF(H10394=0,0,Calculator!$G$35),0)</f>
        <v>0</v>
      </c>
      <c r="M10394" s="29">
        <f ca="1">IF(I10394&gt;0,IF(DAY($C10394)=1,SUM(INDIRECT("I"&amp;(ROW(C10393)-DAY(C10393))):I10393),0),0)</f>
        <v>0</v>
      </c>
      <c r="N10394" s="29">
        <f ca="1">IF(C10394&lt;Calculator!$G$27,0,IF(C10394=Calculator!$G$27,Calculator!$G$39,IF(H10394-K10394&lt;=0,IF(D10394&gt;Calculator!$G$39,IF(H10394-K10394+E10394+L10394+M10394+Calculator!$G$39&gt;Calculator!$G$39,Calculator!$G$39-(H10394+E10394+L10394+M10394-K10394),Calculator!$G$39),D10394),0)))</f>
        <v>0</v>
      </c>
    </row>
    <row r="10395" spans="1:14" ht="15.75" thickBot="1">
      <c r="A10395" s="33" t="str">
        <f ca="1">IF(C10395=Calculator!$H$27,"F",IF(Daily!D10395+Daily!H10395=0,IF(D10394+H10394&gt;0,"L",""),""))</f>
        <v/>
      </c>
      <c r="B10395" s="34">
        <v>10394</v>
      </c>
      <c r="C10395" s="19">
        <f t="shared" ca="1" si="649"/>
        <v>56324</v>
      </c>
      <c r="D10395" s="29">
        <f t="shared" ca="1" si="651"/>
        <v>0</v>
      </c>
      <c r="E10395" s="29">
        <f ca="1">IF(C10395&lt;Calculator!$D$26,0,IF(DAY($C10395)=1,IF(D10395-Calculator!$G$24&gt;0,Calculator!$G$24,D10395),0))</f>
        <v>0</v>
      </c>
      <c r="F10395" s="29">
        <f ca="1">IF(E10395&gt;0,D10395*Calculator!$G$22/12,0)</f>
        <v>0</v>
      </c>
      <c r="G10395" s="29">
        <f ca="1">IF(E10395&gt;0,(IFERROR(-PMT(Calculator!$G$22/12,Calculator!$G$23*12,Calculator!$G$20),0))-F10395,0)</f>
        <v>0</v>
      </c>
      <c r="H10395" s="29">
        <f t="shared" ca="1" si="652"/>
        <v>0</v>
      </c>
      <c r="I10395" s="29">
        <f t="shared" ca="1" si="650"/>
        <v>0</v>
      </c>
      <c r="J10395" s="30">
        <f>Calculator!$G$40</f>
        <v>6.5000000000000002E-2</v>
      </c>
      <c r="K10395" s="29">
        <f ca="1">IF(C10395&gt;=Calculator!$G$27,IF(DAY($C10395)=1,Calculator!$G$34/2,IF(DAY($C10395)=15,Calculator!$G$34/2,0)),0)</f>
        <v>0</v>
      </c>
      <c r="L10395" s="29">
        <f ca="1">IF(DAY($C10395)=28,IF(H10395=0,0,Calculator!$G$35),0)</f>
        <v>0</v>
      </c>
      <c r="M10395" s="29">
        <f ca="1">IF(I10395&gt;0,IF(DAY($C10395)=1,SUM(INDIRECT("I"&amp;(ROW(C10394)-DAY(C10394))):I10394),0),0)</f>
        <v>0</v>
      </c>
      <c r="N10395" s="29">
        <f ca="1">IF(C10395&lt;Calculator!$G$27,0,IF(C10395=Calculator!$G$27,Calculator!$G$39,IF(H10395-K10395&lt;=0,IF(D10395&gt;Calculator!$G$39,IF(H10395-K10395+E10395+L10395+M10395+Calculator!$G$39&gt;Calculator!$G$39,Calculator!$G$39-(H10395+E10395+L10395+M10395-K10395),Calculator!$G$39),D10395),0)))</f>
        <v>0</v>
      </c>
    </row>
    <row r="10396" spans="1:14" ht="15.75" thickBot="1">
      <c r="A10396" s="33" t="str">
        <f ca="1">IF(C10396=Calculator!$H$27,"F",IF(Daily!D10396+Daily!H10396=0,IF(D10395+H10395&gt;0,"L",""),""))</f>
        <v/>
      </c>
      <c r="B10396" s="34">
        <v>10395</v>
      </c>
      <c r="C10396" s="19">
        <f t="shared" ca="1" si="649"/>
        <v>56325</v>
      </c>
      <c r="D10396" s="29">
        <f t="shared" ca="1" si="651"/>
        <v>0</v>
      </c>
      <c r="E10396" s="29">
        <f ca="1">IF(C10396&lt;Calculator!$D$26,0,IF(DAY($C10396)=1,IF(D10396-Calculator!$G$24&gt;0,Calculator!$G$24,D10396),0))</f>
        <v>0</v>
      </c>
      <c r="F10396" s="29">
        <f ca="1">IF(E10396&gt;0,D10396*Calculator!$G$22/12,0)</f>
        <v>0</v>
      </c>
      <c r="G10396" s="29">
        <f ca="1">IF(E10396&gt;0,(IFERROR(-PMT(Calculator!$G$22/12,Calculator!$G$23*12,Calculator!$G$20),0))-F10396,0)</f>
        <v>0</v>
      </c>
      <c r="H10396" s="29">
        <f t="shared" ca="1" si="652"/>
        <v>0</v>
      </c>
      <c r="I10396" s="29">
        <f t="shared" ca="1" si="650"/>
        <v>0</v>
      </c>
      <c r="J10396" s="30">
        <f>Calculator!$G$40</f>
        <v>6.5000000000000002E-2</v>
      </c>
      <c r="K10396" s="29">
        <f ca="1">IF(C10396&gt;=Calculator!$G$27,IF(DAY($C10396)=1,Calculator!$G$34/2,IF(DAY($C10396)=15,Calculator!$G$34/2,0)),0)</f>
        <v>0</v>
      </c>
      <c r="L10396" s="29">
        <f ca="1">IF(DAY($C10396)=28,IF(H10396=0,0,Calculator!$G$35),0)</f>
        <v>0</v>
      </c>
      <c r="M10396" s="29">
        <f ca="1">IF(I10396&gt;0,IF(DAY($C10396)=1,SUM(INDIRECT("I"&amp;(ROW(C10395)-DAY(C10395))):I10395),0),0)</f>
        <v>0</v>
      </c>
      <c r="N10396" s="29">
        <f ca="1">IF(C10396&lt;Calculator!$G$27,0,IF(C10396=Calculator!$G$27,Calculator!$G$39,IF(H10396-K10396&lt;=0,IF(D10396&gt;Calculator!$G$39,IF(H10396-K10396+E10396+L10396+M10396+Calculator!$G$39&gt;Calculator!$G$39,Calculator!$G$39-(H10396+E10396+L10396+M10396-K10396),Calculator!$G$39),D10396),0)))</f>
        <v>0</v>
      </c>
    </row>
    <row r="10397" spans="1:14" ht="15.75" thickBot="1">
      <c r="A10397" s="33" t="str">
        <f ca="1">IF(C10397=Calculator!$H$27,"F",IF(Daily!D10397+Daily!H10397=0,IF(D10396+H10396&gt;0,"L",""),""))</f>
        <v/>
      </c>
      <c r="B10397" s="34">
        <v>10396</v>
      </c>
      <c r="C10397" s="19">
        <f t="shared" ca="1" si="649"/>
        <v>56326</v>
      </c>
      <c r="D10397" s="29">
        <f t="shared" ca="1" si="651"/>
        <v>0</v>
      </c>
      <c r="E10397" s="29">
        <f ca="1">IF(C10397&lt;Calculator!$D$26,0,IF(DAY($C10397)=1,IF(D10397-Calculator!$G$24&gt;0,Calculator!$G$24,D10397),0))</f>
        <v>0</v>
      </c>
      <c r="F10397" s="29">
        <f ca="1">IF(E10397&gt;0,D10397*Calculator!$G$22/12,0)</f>
        <v>0</v>
      </c>
      <c r="G10397" s="29">
        <f ca="1">IF(E10397&gt;0,(IFERROR(-PMT(Calculator!$G$22/12,Calculator!$G$23*12,Calculator!$G$20),0))-F10397,0)</f>
        <v>0</v>
      </c>
      <c r="H10397" s="29">
        <f t="shared" ca="1" si="652"/>
        <v>0</v>
      </c>
      <c r="I10397" s="29">
        <f t="shared" ca="1" si="650"/>
        <v>0</v>
      </c>
      <c r="J10397" s="30">
        <f>Calculator!$G$40</f>
        <v>6.5000000000000002E-2</v>
      </c>
      <c r="K10397" s="29">
        <f ca="1">IF(C10397&gt;=Calculator!$G$27,IF(DAY($C10397)=1,Calculator!$G$34/2,IF(DAY($C10397)=15,Calculator!$G$34/2,0)),0)</f>
        <v>0</v>
      </c>
      <c r="L10397" s="29">
        <f ca="1">IF(DAY($C10397)=28,IF(H10397=0,0,Calculator!$G$35),0)</f>
        <v>0</v>
      </c>
      <c r="M10397" s="29">
        <f ca="1">IF(I10397&gt;0,IF(DAY($C10397)=1,SUM(INDIRECT("I"&amp;(ROW(C10396)-DAY(C10396))):I10396),0),0)</f>
        <v>0</v>
      </c>
      <c r="N10397" s="29">
        <f ca="1">IF(C10397&lt;Calculator!$G$27,0,IF(C10397=Calculator!$G$27,Calculator!$G$39,IF(H10397-K10397&lt;=0,IF(D10397&gt;Calculator!$G$39,IF(H10397-K10397+E10397+L10397+M10397+Calculator!$G$39&gt;Calculator!$G$39,Calculator!$G$39-(H10397+E10397+L10397+M10397-K10397),Calculator!$G$39),D10397),0)))</f>
        <v>0</v>
      </c>
    </row>
    <row r="10398" spans="1:14" ht="15.75" thickBot="1">
      <c r="A10398" s="33" t="str">
        <f ca="1">IF(C10398=Calculator!$H$27,"F",IF(Daily!D10398+Daily!H10398=0,IF(D10397+H10397&gt;0,"L",""),""))</f>
        <v/>
      </c>
      <c r="B10398" s="34">
        <v>10397</v>
      </c>
      <c r="C10398" s="19">
        <f t="shared" ca="1" si="649"/>
        <v>56327</v>
      </c>
      <c r="D10398" s="29">
        <f t="shared" ca="1" si="651"/>
        <v>0</v>
      </c>
      <c r="E10398" s="29">
        <f ca="1">IF(C10398&lt;Calculator!$D$26,0,IF(DAY($C10398)=1,IF(D10398-Calculator!$G$24&gt;0,Calculator!$G$24,D10398),0))</f>
        <v>0</v>
      </c>
      <c r="F10398" s="29">
        <f ca="1">IF(E10398&gt;0,D10398*Calculator!$G$22/12,0)</f>
        <v>0</v>
      </c>
      <c r="G10398" s="29">
        <f ca="1">IF(E10398&gt;0,(IFERROR(-PMT(Calculator!$G$22/12,Calculator!$G$23*12,Calculator!$G$20),0))-F10398,0)</f>
        <v>0</v>
      </c>
      <c r="H10398" s="29">
        <f t="shared" ca="1" si="652"/>
        <v>0</v>
      </c>
      <c r="I10398" s="29">
        <f t="shared" ca="1" si="650"/>
        <v>0</v>
      </c>
      <c r="J10398" s="30">
        <f>Calculator!$G$40</f>
        <v>6.5000000000000002E-2</v>
      </c>
      <c r="K10398" s="29">
        <f ca="1">IF(C10398&gt;=Calculator!$G$27,IF(DAY($C10398)=1,Calculator!$G$34/2,IF(DAY($C10398)=15,Calculator!$G$34/2,0)),0)</f>
        <v>0</v>
      </c>
      <c r="L10398" s="29">
        <f ca="1">IF(DAY($C10398)=28,IF(H10398=0,0,Calculator!$G$35),0)</f>
        <v>0</v>
      </c>
      <c r="M10398" s="29">
        <f ca="1">IF(I10398&gt;0,IF(DAY($C10398)=1,SUM(INDIRECT("I"&amp;(ROW(C10397)-DAY(C10397))):I10397),0),0)</f>
        <v>0</v>
      </c>
      <c r="N10398" s="29">
        <f ca="1">IF(C10398&lt;Calculator!$G$27,0,IF(C10398=Calculator!$G$27,Calculator!$G$39,IF(H10398-K10398&lt;=0,IF(D10398&gt;Calculator!$G$39,IF(H10398-K10398+E10398+L10398+M10398+Calculator!$G$39&gt;Calculator!$G$39,Calculator!$G$39-(H10398+E10398+L10398+M10398-K10398),Calculator!$G$39),D10398),0)))</f>
        <v>0</v>
      </c>
    </row>
    <row r="10399" spans="1:14" ht="15.75" thickBot="1">
      <c r="A10399" s="33" t="str">
        <f ca="1">IF(C10399=Calculator!$H$27,"F",IF(Daily!D10399+Daily!H10399=0,IF(D10398+H10398&gt;0,"L",""),""))</f>
        <v/>
      </c>
      <c r="B10399" s="34">
        <v>10398</v>
      </c>
      <c r="C10399" s="19">
        <f t="shared" ca="1" si="649"/>
        <v>56328</v>
      </c>
      <c r="D10399" s="29">
        <f t="shared" ca="1" si="651"/>
        <v>0</v>
      </c>
      <c r="E10399" s="29">
        <f ca="1">IF(C10399&lt;Calculator!$D$26,0,IF(DAY($C10399)=1,IF(D10399-Calculator!$G$24&gt;0,Calculator!$G$24,D10399),0))</f>
        <v>0</v>
      </c>
      <c r="F10399" s="29">
        <f ca="1">IF(E10399&gt;0,D10399*Calculator!$G$22/12,0)</f>
        <v>0</v>
      </c>
      <c r="G10399" s="29">
        <f ca="1">IF(E10399&gt;0,(IFERROR(-PMT(Calculator!$G$22/12,Calculator!$G$23*12,Calculator!$G$20),0))-F10399,0)</f>
        <v>0</v>
      </c>
      <c r="H10399" s="29">
        <f t="shared" ca="1" si="652"/>
        <v>0</v>
      </c>
      <c r="I10399" s="29">
        <f t="shared" ca="1" si="650"/>
        <v>0</v>
      </c>
      <c r="J10399" s="30">
        <f>Calculator!$G$40</f>
        <v>6.5000000000000002E-2</v>
      </c>
      <c r="K10399" s="29">
        <f ca="1">IF(C10399&gt;=Calculator!$G$27,IF(DAY($C10399)=1,Calculator!$G$34/2,IF(DAY($C10399)=15,Calculator!$G$34/2,0)),0)</f>
        <v>0</v>
      </c>
      <c r="L10399" s="29">
        <f ca="1">IF(DAY($C10399)=28,IF(H10399=0,0,Calculator!$G$35),0)</f>
        <v>0</v>
      </c>
      <c r="M10399" s="29">
        <f ca="1">IF(I10399&gt;0,IF(DAY($C10399)=1,SUM(INDIRECT("I"&amp;(ROW(C10398)-DAY(C10398))):I10398),0),0)</f>
        <v>0</v>
      </c>
      <c r="N10399" s="29">
        <f ca="1">IF(C10399&lt;Calculator!$G$27,0,IF(C10399=Calculator!$G$27,Calculator!$G$39,IF(H10399-K10399&lt;=0,IF(D10399&gt;Calculator!$G$39,IF(H10399-K10399+E10399+L10399+M10399+Calculator!$G$39&gt;Calculator!$G$39,Calculator!$G$39-(H10399+E10399+L10399+M10399-K10399),Calculator!$G$39),D10399),0)))</f>
        <v>0</v>
      </c>
    </row>
    <row r="10400" spans="1:14" ht="15.75" thickBot="1">
      <c r="A10400" s="33" t="str">
        <f ca="1">IF(C10400=Calculator!$H$27,"F",IF(Daily!D10400+Daily!H10400=0,IF(D10399+H10399&gt;0,"L",""),""))</f>
        <v/>
      </c>
      <c r="B10400" s="34">
        <v>10399</v>
      </c>
      <c r="C10400" s="19">
        <f t="shared" ca="1" si="649"/>
        <v>56329</v>
      </c>
      <c r="D10400" s="29">
        <f t="shared" ca="1" si="651"/>
        <v>0</v>
      </c>
      <c r="E10400" s="29">
        <f ca="1">IF(C10400&lt;Calculator!$D$26,0,IF(DAY($C10400)=1,IF(D10400-Calculator!$G$24&gt;0,Calculator!$G$24,D10400),0))</f>
        <v>0</v>
      </c>
      <c r="F10400" s="29">
        <f ca="1">IF(E10400&gt;0,D10400*Calculator!$G$22/12,0)</f>
        <v>0</v>
      </c>
      <c r="G10400" s="29">
        <f ca="1">IF(E10400&gt;0,(IFERROR(-PMT(Calculator!$G$22/12,Calculator!$G$23*12,Calculator!$G$20),0))-F10400,0)</f>
        <v>0</v>
      </c>
      <c r="H10400" s="29">
        <f t="shared" ca="1" si="652"/>
        <v>0</v>
      </c>
      <c r="I10400" s="29">
        <f t="shared" ca="1" si="650"/>
        <v>0</v>
      </c>
      <c r="J10400" s="30">
        <f>Calculator!$G$40</f>
        <v>6.5000000000000002E-2</v>
      </c>
      <c r="K10400" s="29">
        <f ca="1">IF(C10400&gt;=Calculator!$G$27,IF(DAY($C10400)=1,Calculator!$G$34/2,IF(DAY($C10400)=15,Calculator!$G$34/2,0)),0)</f>
        <v>0</v>
      </c>
      <c r="L10400" s="29">
        <f ca="1">IF(DAY($C10400)=28,IF(H10400=0,0,Calculator!$G$35),0)</f>
        <v>0</v>
      </c>
      <c r="M10400" s="29">
        <f ca="1">IF(I10400&gt;0,IF(DAY($C10400)=1,SUM(INDIRECT("I"&amp;(ROW(C10399)-DAY(C10399))):I10399),0),0)</f>
        <v>0</v>
      </c>
      <c r="N10400" s="29">
        <f ca="1">IF(C10400&lt;Calculator!$G$27,0,IF(C10400=Calculator!$G$27,Calculator!$G$39,IF(H10400-K10400&lt;=0,IF(D10400&gt;Calculator!$G$39,IF(H10400-K10400+E10400+L10400+M10400+Calculator!$G$39&gt;Calculator!$G$39,Calculator!$G$39-(H10400+E10400+L10400+M10400-K10400),Calculator!$G$39),D10400),0)))</f>
        <v>0</v>
      </c>
    </row>
    <row r="10401" spans="1:14" ht="15.75" thickBot="1">
      <c r="A10401" s="33" t="str">
        <f ca="1">IF(C10401=Calculator!$H$27,"F",IF(Daily!D10401+Daily!H10401=0,IF(D10400+H10400&gt;0,"L",""),""))</f>
        <v/>
      </c>
      <c r="B10401" s="34">
        <v>10400</v>
      </c>
      <c r="C10401" s="19">
        <f t="shared" ca="1" si="649"/>
        <v>56330</v>
      </c>
      <c r="D10401" s="29">
        <f t="shared" ca="1" si="651"/>
        <v>0</v>
      </c>
      <c r="E10401" s="29">
        <f ca="1">IF(C10401&lt;Calculator!$D$26,0,IF(DAY($C10401)=1,IF(D10401-Calculator!$G$24&gt;0,Calculator!$G$24,D10401),0))</f>
        <v>0</v>
      </c>
      <c r="F10401" s="29">
        <f ca="1">IF(E10401&gt;0,D10401*Calculator!$G$22/12,0)</f>
        <v>0</v>
      </c>
      <c r="G10401" s="29">
        <f ca="1">IF(E10401&gt;0,(IFERROR(-PMT(Calculator!$G$22/12,Calculator!$G$23*12,Calculator!$G$20),0))-F10401,0)</f>
        <v>0</v>
      </c>
      <c r="H10401" s="29">
        <f t="shared" ca="1" si="652"/>
        <v>0</v>
      </c>
      <c r="I10401" s="29">
        <f t="shared" ca="1" si="650"/>
        <v>0</v>
      </c>
      <c r="J10401" s="30">
        <f>Calculator!$G$40</f>
        <v>6.5000000000000002E-2</v>
      </c>
      <c r="K10401" s="29">
        <f ca="1">IF(C10401&gt;=Calculator!$G$27,IF(DAY($C10401)=1,Calculator!$G$34/2,IF(DAY($C10401)=15,Calculator!$G$34/2,0)),0)</f>
        <v>0</v>
      </c>
      <c r="L10401" s="29">
        <f ca="1">IF(DAY($C10401)=28,IF(H10401=0,0,Calculator!$G$35),0)</f>
        <v>0</v>
      </c>
      <c r="M10401" s="29">
        <f ca="1">IF(I10401&gt;0,IF(DAY($C10401)=1,SUM(INDIRECT("I"&amp;(ROW(C10400)-DAY(C10400))):I10400),0),0)</f>
        <v>0</v>
      </c>
      <c r="N10401" s="29">
        <f ca="1">IF(C10401&lt;Calculator!$G$27,0,IF(C10401=Calculator!$G$27,Calculator!$G$39,IF(H10401-K10401&lt;=0,IF(D10401&gt;Calculator!$G$39,IF(H10401-K10401+E10401+L10401+M10401+Calculator!$G$39&gt;Calculator!$G$39,Calculator!$G$39-(H10401+E10401+L10401+M10401-K10401),Calculator!$G$39),D10401),0)))</f>
        <v>0</v>
      </c>
    </row>
    <row r="10402" spans="1:14" ht="15.75" thickBot="1">
      <c r="A10402" s="33" t="str">
        <f ca="1">IF(C10402=Calculator!$H$27,"F",IF(Daily!D10402+Daily!H10402=0,IF(D10401+H10401&gt;0,"L",""),""))</f>
        <v/>
      </c>
      <c r="B10402" s="34">
        <v>10401</v>
      </c>
      <c r="C10402" s="19">
        <f t="shared" ca="1" si="649"/>
        <v>56331</v>
      </c>
      <c r="D10402" s="29">
        <f t="shared" ca="1" si="651"/>
        <v>0</v>
      </c>
      <c r="E10402" s="29">
        <f ca="1">IF(C10402&lt;Calculator!$D$26,0,IF(DAY($C10402)=1,IF(D10402-Calculator!$G$24&gt;0,Calculator!$G$24,D10402),0))</f>
        <v>0</v>
      </c>
      <c r="F10402" s="29">
        <f ca="1">IF(E10402&gt;0,D10402*Calculator!$G$22/12,0)</f>
        <v>0</v>
      </c>
      <c r="G10402" s="29">
        <f ca="1">IF(E10402&gt;0,(IFERROR(-PMT(Calculator!$G$22/12,Calculator!$G$23*12,Calculator!$G$20),0))-F10402,0)</f>
        <v>0</v>
      </c>
      <c r="H10402" s="29">
        <f t="shared" ca="1" si="652"/>
        <v>0</v>
      </c>
      <c r="I10402" s="29">
        <f t="shared" ca="1" si="650"/>
        <v>0</v>
      </c>
      <c r="J10402" s="30">
        <f>Calculator!$G$40</f>
        <v>6.5000000000000002E-2</v>
      </c>
      <c r="K10402" s="29">
        <f ca="1">IF(C10402&gt;=Calculator!$G$27,IF(DAY($C10402)=1,Calculator!$G$34/2,IF(DAY($C10402)=15,Calculator!$G$34/2,0)),0)</f>
        <v>0</v>
      </c>
      <c r="L10402" s="29">
        <f ca="1">IF(DAY($C10402)=28,IF(H10402=0,0,Calculator!$G$35),0)</f>
        <v>0</v>
      </c>
      <c r="M10402" s="29">
        <f ca="1">IF(I10402&gt;0,IF(DAY($C10402)=1,SUM(INDIRECT("I"&amp;(ROW(C10401)-DAY(C10401))):I10401),0),0)</f>
        <v>0</v>
      </c>
      <c r="N10402" s="29">
        <f ca="1">IF(C10402&lt;Calculator!$G$27,0,IF(C10402=Calculator!$G$27,Calculator!$G$39,IF(H10402-K10402&lt;=0,IF(D10402&gt;Calculator!$G$39,IF(H10402-K10402+E10402+L10402+M10402+Calculator!$G$39&gt;Calculator!$G$39,Calculator!$G$39-(H10402+E10402+L10402+M10402-K10402),Calculator!$G$39),D10402),0)))</f>
        <v>0</v>
      </c>
    </row>
    <row r="10403" spans="1:14" ht="15.75" thickBot="1">
      <c r="A10403" s="33" t="str">
        <f ca="1">IF(C10403=Calculator!$H$27,"F",IF(Daily!D10403+Daily!H10403=0,IF(D10402+H10402&gt;0,"L",""),""))</f>
        <v/>
      </c>
      <c r="B10403" s="34">
        <v>10402</v>
      </c>
      <c r="C10403" s="19">
        <f t="shared" ca="1" si="649"/>
        <v>56332</v>
      </c>
      <c r="D10403" s="29">
        <f t="shared" ca="1" si="651"/>
        <v>0</v>
      </c>
      <c r="E10403" s="29">
        <f ca="1">IF(C10403&lt;Calculator!$D$26,0,IF(DAY($C10403)=1,IF(D10403-Calculator!$G$24&gt;0,Calculator!$G$24,D10403),0))</f>
        <v>0</v>
      </c>
      <c r="F10403" s="29">
        <f ca="1">IF(E10403&gt;0,D10403*Calculator!$G$22/12,0)</f>
        <v>0</v>
      </c>
      <c r="G10403" s="29">
        <f ca="1">IF(E10403&gt;0,(IFERROR(-PMT(Calculator!$G$22/12,Calculator!$G$23*12,Calculator!$G$20),0))-F10403,0)</f>
        <v>0</v>
      </c>
      <c r="H10403" s="29">
        <f t="shared" ca="1" si="652"/>
        <v>0</v>
      </c>
      <c r="I10403" s="29">
        <f t="shared" ca="1" si="650"/>
        <v>0</v>
      </c>
      <c r="J10403" s="30">
        <f>Calculator!$G$40</f>
        <v>6.5000000000000002E-2</v>
      </c>
      <c r="K10403" s="29">
        <f ca="1">IF(C10403&gt;=Calculator!$G$27,IF(DAY($C10403)=1,Calculator!$G$34/2,IF(DAY($C10403)=15,Calculator!$G$34/2,0)),0)</f>
        <v>0</v>
      </c>
      <c r="L10403" s="29">
        <f ca="1">IF(DAY($C10403)=28,IF(H10403=0,0,Calculator!$G$35),0)</f>
        <v>0</v>
      </c>
      <c r="M10403" s="29">
        <f ca="1">IF(I10403&gt;0,IF(DAY($C10403)=1,SUM(INDIRECT("I"&amp;(ROW(C10402)-DAY(C10402))):I10402),0),0)</f>
        <v>0</v>
      </c>
      <c r="N10403" s="29">
        <f ca="1">IF(C10403&lt;Calculator!$G$27,0,IF(C10403=Calculator!$G$27,Calculator!$G$39,IF(H10403-K10403&lt;=0,IF(D10403&gt;Calculator!$G$39,IF(H10403-K10403+E10403+L10403+M10403+Calculator!$G$39&gt;Calculator!$G$39,Calculator!$G$39-(H10403+E10403+L10403+M10403-K10403),Calculator!$G$39),D10403),0)))</f>
        <v>0</v>
      </c>
    </row>
    <row r="10404" spans="1:14" ht="15.75" thickBot="1">
      <c r="A10404" s="33" t="str">
        <f ca="1">IF(C10404=Calculator!$H$27,"F",IF(Daily!D10404+Daily!H10404=0,IF(D10403+H10403&gt;0,"L",""),""))</f>
        <v/>
      </c>
      <c r="B10404" s="34">
        <v>10403</v>
      </c>
      <c r="C10404" s="19">
        <f t="shared" ca="1" si="649"/>
        <v>56333</v>
      </c>
      <c r="D10404" s="29">
        <f t="shared" ca="1" si="651"/>
        <v>0</v>
      </c>
      <c r="E10404" s="29">
        <f ca="1">IF(C10404&lt;Calculator!$D$26,0,IF(DAY($C10404)=1,IF(D10404-Calculator!$G$24&gt;0,Calculator!$G$24,D10404),0))</f>
        <v>0</v>
      </c>
      <c r="F10404" s="29">
        <f ca="1">IF(E10404&gt;0,D10404*Calculator!$G$22/12,0)</f>
        <v>0</v>
      </c>
      <c r="G10404" s="29">
        <f ca="1">IF(E10404&gt;0,(IFERROR(-PMT(Calculator!$G$22/12,Calculator!$G$23*12,Calculator!$G$20),0))-F10404,0)</f>
        <v>0</v>
      </c>
      <c r="H10404" s="29">
        <f t="shared" ca="1" si="652"/>
        <v>0</v>
      </c>
      <c r="I10404" s="29">
        <f t="shared" ca="1" si="650"/>
        <v>0</v>
      </c>
      <c r="J10404" s="30">
        <f>Calculator!$G$40</f>
        <v>6.5000000000000002E-2</v>
      </c>
      <c r="K10404" s="29">
        <f ca="1">IF(C10404&gt;=Calculator!$G$27,IF(DAY($C10404)=1,Calculator!$G$34/2,IF(DAY($C10404)=15,Calculator!$G$34/2,0)),0)</f>
        <v>0</v>
      </c>
      <c r="L10404" s="29">
        <f ca="1">IF(DAY($C10404)=28,IF(H10404=0,0,Calculator!$G$35),0)</f>
        <v>0</v>
      </c>
      <c r="M10404" s="29">
        <f ca="1">IF(I10404&gt;0,IF(DAY($C10404)=1,SUM(INDIRECT("I"&amp;(ROW(C10403)-DAY(C10403))):I10403),0),0)</f>
        <v>0</v>
      </c>
      <c r="N10404" s="29">
        <f ca="1">IF(C10404&lt;Calculator!$G$27,0,IF(C10404=Calculator!$G$27,Calculator!$G$39,IF(H10404-K10404&lt;=0,IF(D10404&gt;Calculator!$G$39,IF(H10404-K10404+E10404+L10404+M10404+Calculator!$G$39&gt;Calculator!$G$39,Calculator!$G$39-(H10404+E10404+L10404+M10404-K10404),Calculator!$G$39),D10404),0)))</f>
        <v>0</v>
      </c>
    </row>
    <row r="10405" spans="1:14" ht="15.75" thickBot="1">
      <c r="A10405" s="33" t="str">
        <f ca="1">IF(C10405=Calculator!$H$27,"F",IF(Daily!D10405+Daily!H10405=0,IF(D10404+H10404&gt;0,"L",""),""))</f>
        <v/>
      </c>
      <c r="B10405" s="34">
        <v>10404</v>
      </c>
      <c r="C10405" s="19">
        <f t="shared" ca="1" si="649"/>
        <v>56334</v>
      </c>
      <c r="D10405" s="29">
        <f t="shared" ca="1" si="651"/>
        <v>0</v>
      </c>
      <c r="E10405" s="29">
        <f ca="1">IF(C10405&lt;Calculator!$D$26,0,IF(DAY($C10405)=1,IF(D10405-Calculator!$G$24&gt;0,Calculator!$G$24,D10405),0))</f>
        <v>0</v>
      </c>
      <c r="F10405" s="29">
        <f ca="1">IF(E10405&gt;0,D10405*Calculator!$G$22/12,0)</f>
        <v>0</v>
      </c>
      <c r="G10405" s="29">
        <f ca="1">IF(E10405&gt;0,(IFERROR(-PMT(Calculator!$G$22/12,Calculator!$G$23*12,Calculator!$G$20),0))-F10405,0)</f>
        <v>0</v>
      </c>
      <c r="H10405" s="29">
        <f t="shared" ca="1" si="652"/>
        <v>0</v>
      </c>
      <c r="I10405" s="29">
        <f t="shared" ca="1" si="650"/>
        <v>0</v>
      </c>
      <c r="J10405" s="30">
        <f>Calculator!$G$40</f>
        <v>6.5000000000000002E-2</v>
      </c>
      <c r="K10405" s="29">
        <f ca="1">IF(C10405&gt;=Calculator!$G$27,IF(DAY($C10405)=1,Calculator!$G$34/2,IF(DAY($C10405)=15,Calculator!$G$34/2,0)),0)</f>
        <v>0</v>
      </c>
      <c r="L10405" s="29">
        <f ca="1">IF(DAY($C10405)=28,IF(H10405=0,0,Calculator!$G$35),0)</f>
        <v>0</v>
      </c>
      <c r="M10405" s="29">
        <f ca="1">IF(I10405&gt;0,IF(DAY($C10405)=1,SUM(INDIRECT("I"&amp;(ROW(C10404)-DAY(C10404))):I10404),0),0)</f>
        <v>0</v>
      </c>
      <c r="N10405" s="29">
        <f ca="1">IF(C10405&lt;Calculator!$G$27,0,IF(C10405=Calculator!$G$27,Calculator!$G$39,IF(H10405-K10405&lt;=0,IF(D10405&gt;Calculator!$G$39,IF(H10405-K10405+E10405+L10405+M10405+Calculator!$G$39&gt;Calculator!$G$39,Calculator!$G$39-(H10405+E10405+L10405+M10405-K10405),Calculator!$G$39),D10405),0)))</f>
        <v>0</v>
      </c>
    </row>
    <row r="10406" spans="1:14" ht="15.75" thickBot="1">
      <c r="A10406" s="33" t="str">
        <f ca="1">IF(C10406=Calculator!$H$27,"F",IF(Daily!D10406+Daily!H10406=0,IF(D10405+H10405&gt;0,"L",""),""))</f>
        <v/>
      </c>
      <c r="B10406" s="34">
        <v>10405</v>
      </c>
      <c r="C10406" s="19">
        <f t="shared" ca="1" si="649"/>
        <v>56335</v>
      </c>
      <c r="D10406" s="29">
        <f t="shared" ca="1" si="651"/>
        <v>0</v>
      </c>
      <c r="E10406" s="29">
        <f ca="1">IF(C10406&lt;Calculator!$D$26,0,IF(DAY($C10406)=1,IF(D10406-Calculator!$G$24&gt;0,Calculator!$G$24,D10406),0))</f>
        <v>0</v>
      </c>
      <c r="F10406" s="29">
        <f ca="1">IF(E10406&gt;0,D10406*Calculator!$G$22/12,0)</f>
        <v>0</v>
      </c>
      <c r="G10406" s="29">
        <f ca="1">IF(E10406&gt;0,(IFERROR(-PMT(Calculator!$G$22/12,Calculator!$G$23*12,Calculator!$G$20),0))-F10406,0)</f>
        <v>0</v>
      </c>
      <c r="H10406" s="29">
        <f t="shared" ca="1" si="652"/>
        <v>0</v>
      </c>
      <c r="I10406" s="29">
        <f t="shared" ca="1" si="650"/>
        <v>0</v>
      </c>
      <c r="J10406" s="30">
        <f>Calculator!$G$40</f>
        <v>6.5000000000000002E-2</v>
      </c>
      <c r="K10406" s="29">
        <f ca="1">IF(C10406&gt;=Calculator!$G$27,IF(DAY($C10406)=1,Calculator!$G$34/2,IF(DAY($C10406)=15,Calculator!$G$34/2,0)),0)</f>
        <v>0</v>
      </c>
      <c r="L10406" s="29">
        <f ca="1">IF(DAY($C10406)=28,IF(H10406=0,0,Calculator!$G$35),0)</f>
        <v>0</v>
      </c>
      <c r="M10406" s="29">
        <f ca="1">IF(I10406&gt;0,IF(DAY($C10406)=1,SUM(INDIRECT("I"&amp;(ROW(C10405)-DAY(C10405))):I10405),0),0)</f>
        <v>0</v>
      </c>
      <c r="N10406" s="29">
        <f ca="1">IF(C10406&lt;Calculator!$G$27,0,IF(C10406=Calculator!$G$27,Calculator!$G$39,IF(H10406-K10406&lt;=0,IF(D10406&gt;Calculator!$G$39,IF(H10406-K10406+E10406+L10406+M10406+Calculator!$G$39&gt;Calculator!$G$39,Calculator!$G$39-(H10406+E10406+L10406+M10406-K10406),Calculator!$G$39),D10406),0)))</f>
        <v>0</v>
      </c>
    </row>
    <row r="10407" spans="1:14" ht="15.75" thickBot="1">
      <c r="A10407" s="33" t="str">
        <f ca="1">IF(C10407=Calculator!$H$27,"F",IF(Daily!D10407+Daily!H10407=0,IF(D10406+H10406&gt;0,"L",""),""))</f>
        <v/>
      </c>
      <c r="B10407" s="34">
        <v>10406</v>
      </c>
      <c r="C10407" s="19">
        <f t="shared" ca="1" si="649"/>
        <v>56336</v>
      </c>
      <c r="D10407" s="29">
        <f t="shared" ca="1" si="651"/>
        <v>0</v>
      </c>
      <c r="E10407" s="29">
        <f ca="1">IF(C10407&lt;Calculator!$D$26,0,IF(DAY($C10407)=1,IF(D10407-Calculator!$G$24&gt;0,Calculator!$G$24,D10407),0))</f>
        <v>0</v>
      </c>
      <c r="F10407" s="29">
        <f ca="1">IF(E10407&gt;0,D10407*Calculator!$G$22/12,0)</f>
        <v>0</v>
      </c>
      <c r="G10407" s="29">
        <f ca="1">IF(E10407&gt;0,(IFERROR(-PMT(Calculator!$G$22/12,Calculator!$G$23*12,Calculator!$G$20),0))-F10407,0)</f>
        <v>0</v>
      </c>
      <c r="H10407" s="29">
        <f t="shared" ca="1" si="652"/>
        <v>0</v>
      </c>
      <c r="I10407" s="29">
        <f t="shared" ca="1" si="650"/>
        <v>0</v>
      </c>
      <c r="J10407" s="30">
        <f>Calculator!$G$40</f>
        <v>6.5000000000000002E-2</v>
      </c>
      <c r="K10407" s="29">
        <f ca="1">IF(C10407&gt;=Calculator!$G$27,IF(DAY($C10407)=1,Calculator!$G$34/2,IF(DAY($C10407)=15,Calculator!$G$34/2,0)),0)</f>
        <v>0</v>
      </c>
      <c r="L10407" s="29">
        <f ca="1">IF(DAY($C10407)=28,IF(H10407=0,0,Calculator!$G$35),0)</f>
        <v>0</v>
      </c>
      <c r="M10407" s="29">
        <f ca="1">IF(I10407&gt;0,IF(DAY($C10407)=1,SUM(INDIRECT("I"&amp;(ROW(C10406)-DAY(C10406))):I10406),0),0)</f>
        <v>0</v>
      </c>
      <c r="N10407" s="29">
        <f ca="1">IF(C10407&lt;Calculator!$G$27,0,IF(C10407=Calculator!$G$27,Calculator!$G$39,IF(H10407-K10407&lt;=0,IF(D10407&gt;Calculator!$G$39,IF(H10407-K10407+E10407+L10407+M10407+Calculator!$G$39&gt;Calculator!$G$39,Calculator!$G$39-(H10407+E10407+L10407+M10407-K10407),Calculator!$G$39),D10407),0)))</f>
        <v>0</v>
      </c>
    </row>
    <row r="10408" spans="1:14" ht="15.75" thickBot="1">
      <c r="A10408" s="33" t="str">
        <f ca="1">IF(C10408=Calculator!$H$27,"F",IF(Daily!D10408+Daily!H10408=0,IF(D10407+H10407&gt;0,"L",""),""))</f>
        <v/>
      </c>
      <c r="B10408" s="34">
        <v>10407</v>
      </c>
      <c r="C10408" s="19">
        <f t="shared" ca="1" si="649"/>
        <v>56337</v>
      </c>
      <c r="D10408" s="29">
        <f t="shared" ca="1" si="651"/>
        <v>0</v>
      </c>
      <c r="E10408" s="29">
        <f ca="1">IF(C10408&lt;Calculator!$D$26,0,IF(DAY($C10408)=1,IF(D10408-Calculator!$G$24&gt;0,Calculator!$G$24,D10408),0))</f>
        <v>0</v>
      </c>
      <c r="F10408" s="29">
        <f ca="1">IF(E10408&gt;0,D10408*Calculator!$G$22/12,0)</f>
        <v>0</v>
      </c>
      <c r="G10408" s="29">
        <f ca="1">IF(E10408&gt;0,(IFERROR(-PMT(Calculator!$G$22/12,Calculator!$G$23*12,Calculator!$G$20),0))-F10408,0)</f>
        <v>0</v>
      </c>
      <c r="H10408" s="29">
        <f t="shared" ca="1" si="652"/>
        <v>0</v>
      </c>
      <c r="I10408" s="29">
        <f t="shared" ca="1" si="650"/>
        <v>0</v>
      </c>
      <c r="J10408" s="30">
        <f>Calculator!$G$40</f>
        <v>6.5000000000000002E-2</v>
      </c>
      <c r="K10408" s="29">
        <f ca="1">IF(C10408&gt;=Calculator!$G$27,IF(DAY($C10408)=1,Calculator!$G$34/2,IF(DAY($C10408)=15,Calculator!$G$34/2,0)),0)</f>
        <v>0</v>
      </c>
      <c r="L10408" s="29">
        <f ca="1">IF(DAY($C10408)=28,IF(H10408=0,0,Calculator!$G$35),0)</f>
        <v>0</v>
      </c>
      <c r="M10408" s="29">
        <f ca="1">IF(I10408&gt;0,IF(DAY($C10408)=1,SUM(INDIRECT("I"&amp;(ROW(C10407)-DAY(C10407))):I10407),0),0)</f>
        <v>0</v>
      </c>
      <c r="N10408" s="29">
        <f ca="1">IF(C10408&lt;Calculator!$G$27,0,IF(C10408=Calculator!$G$27,Calculator!$G$39,IF(H10408-K10408&lt;=0,IF(D10408&gt;Calculator!$G$39,IF(H10408-K10408+E10408+L10408+M10408+Calculator!$G$39&gt;Calculator!$G$39,Calculator!$G$39-(H10408+E10408+L10408+M10408-K10408),Calculator!$G$39),D10408),0)))</f>
        <v>0</v>
      </c>
    </row>
    <row r="10409" spans="1:14" ht="15.75" thickBot="1">
      <c r="A10409" s="33" t="str">
        <f ca="1">IF(C10409=Calculator!$H$27,"F",IF(Daily!D10409+Daily!H10409=0,IF(D10408+H10408&gt;0,"L",""),""))</f>
        <v/>
      </c>
      <c r="B10409" s="34">
        <v>10408</v>
      </c>
      <c r="C10409" s="19">
        <f t="shared" ca="1" si="649"/>
        <v>56338</v>
      </c>
      <c r="D10409" s="29">
        <f t="shared" ca="1" si="651"/>
        <v>0</v>
      </c>
      <c r="E10409" s="29">
        <f ca="1">IF(C10409&lt;Calculator!$D$26,0,IF(DAY($C10409)=1,IF(D10409-Calculator!$G$24&gt;0,Calculator!$G$24,D10409),0))</f>
        <v>0</v>
      </c>
      <c r="F10409" s="29">
        <f ca="1">IF(E10409&gt;0,D10409*Calculator!$G$22/12,0)</f>
        <v>0</v>
      </c>
      <c r="G10409" s="29">
        <f ca="1">IF(E10409&gt;0,(IFERROR(-PMT(Calculator!$G$22/12,Calculator!$G$23*12,Calculator!$G$20),0))-F10409,0)</f>
        <v>0</v>
      </c>
      <c r="H10409" s="29">
        <f t="shared" ca="1" si="652"/>
        <v>0</v>
      </c>
      <c r="I10409" s="29">
        <f t="shared" ca="1" si="650"/>
        <v>0</v>
      </c>
      <c r="J10409" s="30">
        <f>Calculator!$G$40</f>
        <v>6.5000000000000002E-2</v>
      </c>
      <c r="K10409" s="29">
        <f ca="1">IF(C10409&gt;=Calculator!$G$27,IF(DAY($C10409)=1,Calculator!$G$34/2,IF(DAY($C10409)=15,Calculator!$G$34/2,0)),0)</f>
        <v>0</v>
      </c>
      <c r="L10409" s="29">
        <f ca="1">IF(DAY($C10409)=28,IF(H10409=0,0,Calculator!$G$35),0)</f>
        <v>0</v>
      </c>
      <c r="M10409" s="29">
        <f ca="1">IF(I10409&gt;0,IF(DAY($C10409)=1,SUM(INDIRECT("I"&amp;(ROW(C10408)-DAY(C10408))):I10408),0),0)</f>
        <v>0</v>
      </c>
      <c r="N10409" s="29">
        <f ca="1">IF(C10409&lt;Calculator!$G$27,0,IF(C10409=Calculator!$G$27,Calculator!$G$39,IF(H10409-K10409&lt;=0,IF(D10409&gt;Calculator!$G$39,IF(H10409-K10409+E10409+L10409+M10409+Calculator!$G$39&gt;Calculator!$G$39,Calculator!$G$39-(H10409+E10409+L10409+M10409-K10409),Calculator!$G$39),D10409),0)))</f>
        <v>0</v>
      </c>
    </row>
    <row r="10410" spans="1:14" ht="15.75" thickBot="1">
      <c r="A10410" s="33" t="str">
        <f ca="1">IF(C10410=Calculator!$H$27,"F",IF(Daily!D10410+Daily!H10410=0,IF(D10409+H10409&gt;0,"L",""),""))</f>
        <v/>
      </c>
      <c r="B10410" s="34">
        <v>10409</v>
      </c>
      <c r="C10410" s="19">
        <f t="shared" ca="1" si="649"/>
        <v>56339</v>
      </c>
      <c r="D10410" s="29">
        <f t="shared" ca="1" si="651"/>
        <v>0</v>
      </c>
      <c r="E10410" s="29">
        <f ca="1">IF(C10410&lt;Calculator!$D$26,0,IF(DAY($C10410)=1,IF(D10410-Calculator!$G$24&gt;0,Calculator!$G$24,D10410),0))</f>
        <v>0</v>
      </c>
      <c r="F10410" s="29">
        <f ca="1">IF(E10410&gt;0,D10410*Calculator!$G$22/12,0)</f>
        <v>0</v>
      </c>
      <c r="G10410" s="29">
        <f ca="1">IF(E10410&gt;0,(IFERROR(-PMT(Calculator!$G$22/12,Calculator!$G$23*12,Calculator!$G$20),0))-F10410,0)</f>
        <v>0</v>
      </c>
      <c r="H10410" s="29">
        <f t="shared" ca="1" si="652"/>
        <v>0</v>
      </c>
      <c r="I10410" s="29">
        <f t="shared" ca="1" si="650"/>
        <v>0</v>
      </c>
      <c r="J10410" s="30">
        <f>Calculator!$G$40</f>
        <v>6.5000000000000002E-2</v>
      </c>
      <c r="K10410" s="29">
        <f ca="1">IF(C10410&gt;=Calculator!$G$27,IF(DAY($C10410)=1,Calculator!$G$34/2,IF(DAY($C10410)=15,Calculator!$G$34/2,0)),0)</f>
        <v>0</v>
      </c>
      <c r="L10410" s="29">
        <f ca="1">IF(DAY($C10410)=28,IF(H10410=0,0,Calculator!$G$35),0)</f>
        <v>0</v>
      </c>
      <c r="M10410" s="29">
        <f ca="1">IF(I10410&gt;0,IF(DAY($C10410)=1,SUM(INDIRECT("I"&amp;(ROW(C10409)-DAY(C10409))):I10409),0),0)</f>
        <v>0</v>
      </c>
      <c r="N10410" s="29">
        <f ca="1">IF(C10410&lt;Calculator!$G$27,0,IF(C10410=Calculator!$G$27,Calculator!$G$39,IF(H10410-K10410&lt;=0,IF(D10410&gt;Calculator!$G$39,IF(H10410-K10410+E10410+L10410+M10410+Calculator!$G$39&gt;Calculator!$G$39,Calculator!$G$39-(H10410+E10410+L10410+M10410-K10410),Calculator!$G$39),D10410),0)))</f>
        <v>0</v>
      </c>
    </row>
    <row r="10411" spans="1:14" ht="15.75" thickBot="1">
      <c r="A10411" s="33" t="str">
        <f ca="1">IF(C10411=Calculator!$H$27,"F",IF(Daily!D10411+Daily!H10411=0,IF(D10410+H10410&gt;0,"L",""),""))</f>
        <v/>
      </c>
      <c r="B10411" s="34">
        <v>10410</v>
      </c>
      <c r="C10411" s="19">
        <f t="shared" ca="1" si="649"/>
        <v>56340</v>
      </c>
      <c r="D10411" s="29">
        <f t="shared" ca="1" si="651"/>
        <v>0</v>
      </c>
      <c r="E10411" s="29">
        <f ca="1">IF(C10411&lt;Calculator!$D$26,0,IF(DAY($C10411)=1,IF(D10411-Calculator!$G$24&gt;0,Calculator!$G$24,D10411),0))</f>
        <v>0</v>
      </c>
      <c r="F10411" s="29">
        <f ca="1">IF(E10411&gt;0,D10411*Calculator!$G$22/12,0)</f>
        <v>0</v>
      </c>
      <c r="G10411" s="29">
        <f ca="1">IF(E10411&gt;0,(IFERROR(-PMT(Calculator!$G$22/12,Calculator!$G$23*12,Calculator!$G$20),0))-F10411,0)</f>
        <v>0</v>
      </c>
      <c r="H10411" s="29">
        <f t="shared" ca="1" si="652"/>
        <v>0</v>
      </c>
      <c r="I10411" s="29">
        <f t="shared" ca="1" si="650"/>
        <v>0</v>
      </c>
      <c r="J10411" s="30">
        <f>Calculator!$G$40</f>
        <v>6.5000000000000002E-2</v>
      </c>
      <c r="K10411" s="29">
        <f ca="1">IF(C10411&gt;=Calculator!$G$27,IF(DAY($C10411)=1,Calculator!$G$34/2,IF(DAY($C10411)=15,Calculator!$G$34/2,0)),0)</f>
        <v>4500</v>
      </c>
      <c r="L10411" s="29">
        <f ca="1">IF(DAY($C10411)=28,IF(H10411=0,0,Calculator!$G$35),0)</f>
        <v>0</v>
      </c>
      <c r="M10411" s="29">
        <f ca="1">IF(I10411&gt;0,IF(DAY($C10411)=1,SUM(INDIRECT("I"&amp;(ROW(C10410)-DAY(C10410))):I10410),0),0)</f>
        <v>0</v>
      </c>
      <c r="N10411" s="29">
        <f ca="1">IF(C10411&lt;Calculator!$G$27,0,IF(C10411=Calculator!$G$27,Calculator!$G$39,IF(H10411-K10411&lt;=0,IF(D10411&gt;Calculator!$G$39,IF(H10411-K10411+E10411+L10411+M10411+Calculator!$G$39&gt;Calculator!$G$39,Calculator!$G$39-(H10411+E10411+L10411+M10411-K10411),Calculator!$G$39),D10411),0)))</f>
        <v>0</v>
      </c>
    </row>
    <row r="10412" spans="1:14" ht="15.75" thickBot="1">
      <c r="A10412" s="33" t="str">
        <f ca="1">IF(C10412=Calculator!$H$27,"F",IF(Daily!D10412+Daily!H10412=0,IF(D10411+H10411&gt;0,"L",""),""))</f>
        <v/>
      </c>
      <c r="B10412" s="34">
        <v>10411</v>
      </c>
      <c r="C10412" s="19">
        <f t="shared" ca="1" si="649"/>
        <v>56341</v>
      </c>
      <c r="D10412" s="29">
        <f t="shared" ca="1" si="651"/>
        <v>0</v>
      </c>
      <c r="E10412" s="29">
        <f ca="1">IF(C10412&lt;Calculator!$D$26,0,IF(DAY($C10412)=1,IF(D10412-Calculator!$G$24&gt;0,Calculator!$G$24,D10412),0))</f>
        <v>0</v>
      </c>
      <c r="F10412" s="29">
        <f ca="1">IF(E10412&gt;0,D10412*Calculator!$G$22/12,0)</f>
        <v>0</v>
      </c>
      <c r="G10412" s="29">
        <f ca="1">IF(E10412&gt;0,(IFERROR(-PMT(Calculator!$G$22/12,Calculator!$G$23*12,Calculator!$G$20),0))-F10412,0)</f>
        <v>0</v>
      </c>
      <c r="H10412" s="29">
        <f t="shared" ca="1" si="652"/>
        <v>0</v>
      </c>
      <c r="I10412" s="29">
        <f t="shared" ca="1" si="650"/>
        <v>0</v>
      </c>
      <c r="J10412" s="30">
        <f>Calculator!$G$40</f>
        <v>6.5000000000000002E-2</v>
      </c>
      <c r="K10412" s="29">
        <f ca="1">IF(C10412&gt;=Calculator!$G$27,IF(DAY($C10412)=1,Calculator!$G$34/2,IF(DAY($C10412)=15,Calculator!$G$34/2,0)),0)</f>
        <v>0</v>
      </c>
      <c r="L10412" s="29">
        <f ca="1">IF(DAY($C10412)=28,IF(H10412=0,0,Calculator!$G$35),0)</f>
        <v>0</v>
      </c>
      <c r="M10412" s="29">
        <f ca="1">IF(I10412&gt;0,IF(DAY($C10412)=1,SUM(INDIRECT("I"&amp;(ROW(C10411)-DAY(C10411))):I10411),0),0)</f>
        <v>0</v>
      </c>
      <c r="N10412" s="29">
        <f ca="1">IF(C10412&lt;Calculator!$G$27,0,IF(C10412=Calculator!$G$27,Calculator!$G$39,IF(H10412-K10412&lt;=0,IF(D10412&gt;Calculator!$G$39,IF(H10412-K10412+E10412+L10412+M10412+Calculator!$G$39&gt;Calculator!$G$39,Calculator!$G$39-(H10412+E10412+L10412+M10412-K10412),Calculator!$G$39),D10412),0)))</f>
        <v>0</v>
      </c>
    </row>
    <row r="10413" spans="1:14" ht="15.75" thickBot="1">
      <c r="A10413" s="33" t="str">
        <f ca="1">IF(C10413=Calculator!$H$27,"F",IF(Daily!D10413+Daily!H10413=0,IF(D10412+H10412&gt;0,"L",""),""))</f>
        <v/>
      </c>
      <c r="B10413" s="34">
        <v>10412</v>
      </c>
      <c r="C10413" s="19">
        <f t="shared" ca="1" si="649"/>
        <v>56342</v>
      </c>
      <c r="D10413" s="29">
        <f t="shared" ca="1" si="651"/>
        <v>0</v>
      </c>
      <c r="E10413" s="29">
        <f ca="1">IF(C10413&lt;Calculator!$D$26,0,IF(DAY($C10413)=1,IF(D10413-Calculator!$G$24&gt;0,Calculator!$G$24,D10413),0))</f>
        <v>0</v>
      </c>
      <c r="F10413" s="29">
        <f ca="1">IF(E10413&gt;0,D10413*Calculator!$G$22/12,0)</f>
        <v>0</v>
      </c>
      <c r="G10413" s="29">
        <f ca="1">IF(E10413&gt;0,(IFERROR(-PMT(Calculator!$G$22/12,Calculator!$G$23*12,Calculator!$G$20),0))-F10413,0)</f>
        <v>0</v>
      </c>
      <c r="H10413" s="29">
        <f t="shared" ca="1" si="652"/>
        <v>0</v>
      </c>
      <c r="I10413" s="29">
        <f t="shared" ca="1" si="650"/>
        <v>0</v>
      </c>
      <c r="J10413" s="30">
        <f>Calculator!$G$40</f>
        <v>6.5000000000000002E-2</v>
      </c>
      <c r="K10413" s="29">
        <f ca="1">IF(C10413&gt;=Calculator!$G$27,IF(DAY($C10413)=1,Calculator!$G$34/2,IF(DAY($C10413)=15,Calculator!$G$34/2,0)),0)</f>
        <v>0</v>
      </c>
      <c r="L10413" s="29">
        <f ca="1">IF(DAY($C10413)=28,IF(H10413=0,0,Calculator!$G$35),0)</f>
        <v>0</v>
      </c>
      <c r="M10413" s="29">
        <f ca="1">IF(I10413&gt;0,IF(DAY($C10413)=1,SUM(INDIRECT("I"&amp;(ROW(C10412)-DAY(C10412))):I10412),0),0)</f>
        <v>0</v>
      </c>
      <c r="N10413" s="29">
        <f ca="1">IF(C10413&lt;Calculator!$G$27,0,IF(C10413=Calculator!$G$27,Calculator!$G$39,IF(H10413-K10413&lt;=0,IF(D10413&gt;Calculator!$G$39,IF(H10413-K10413+E10413+L10413+M10413+Calculator!$G$39&gt;Calculator!$G$39,Calculator!$G$39-(H10413+E10413+L10413+M10413-K10413),Calculator!$G$39),D10413),0)))</f>
        <v>0</v>
      </c>
    </row>
    <row r="10414" spans="1:14" ht="15.75" thickBot="1">
      <c r="A10414" s="33" t="str">
        <f ca="1">IF(C10414=Calculator!$H$27,"F",IF(Daily!D10414+Daily!H10414=0,IF(D10413+H10413&gt;0,"L",""),""))</f>
        <v/>
      </c>
      <c r="B10414" s="34">
        <v>10413</v>
      </c>
      <c r="C10414" s="19">
        <f t="shared" ca="1" si="649"/>
        <v>56343</v>
      </c>
      <c r="D10414" s="29">
        <f t="shared" ca="1" si="651"/>
        <v>0</v>
      </c>
      <c r="E10414" s="29">
        <f ca="1">IF(C10414&lt;Calculator!$D$26,0,IF(DAY($C10414)=1,IF(D10414-Calculator!$G$24&gt;0,Calculator!$G$24,D10414),0))</f>
        <v>0</v>
      </c>
      <c r="F10414" s="29">
        <f ca="1">IF(E10414&gt;0,D10414*Calculator!$G$22/12,0)</f>
        <v>0</v>
      </c>
      <c r="G10414" s="29">
        <f ca="1">IF(E10414&gt;0,(IFERROR(-PMT(Calculator!$G$22/12,Calculator!$G$23*12,Calculator!$G$20),0))-F10414,0)</f>
        <v>0</v>
      </c>
      <c r="H10414" s="29">
        <f t="shared" ca="1" si="652"/>
        <v>0</v>
      </c>
      <c r="I10414" s="29">
        <f t="shared" ca="1" si="650"/>
        <v>0</v>
      </c>
      <c r="J10414" s="30">
        <f>Calculator!$G$40</f>
        <v>6.5000000000000002E-2</v>
      </c>
      <c r="K10414" s="29">
        <f ca="1">IF(C10414&gt;=Calculator!$G$27,IF(DAY($C10414)=1,Calculator!$G$34/2,IF(DAY($C10414)=15,Calculator!$G$34/2,0)),0)</f>
        <v>0</v>
      </c>
      <c r="L10414" s="29">
        <f ca="1">IF(DAY($C10414)=28,IF(H10414=0,0,Calculator!$G$35),0)</f>
        <v>0</v>
      </c>
      <c r="M10414" s="29">
        <f ca="1">IF(I10414&gt;0,IF(DAY($C10414)=1,SUM(INDIRECT("I"&amp;(ROW(C10413)-DAY(C10413))):I10413),0),0)</f>
        <v>0</v>
      </c>
      <c r="N10414" s="29">
        <f ca="1">IF(C10414&lt;Calculator!$G$27,0,IF(C10414=Calculator!$G$27,Calculator!$G$39,IF(H10414-K10414&lt;=0,IF(D10414&gt;Calculator!$G$39,IF(H10414-K10414+E10414+L10414+M10414+Calculator!$G$39&gt;Calculator!$G$39,Calculator!$G$39-(H10414+E10414+L10414+M10414-K10414),Calculator!$G$39),D10414),0)))</f>
        <v>0</v>
      </c>
    </row>
    <row r="10415" spans="1:14" ht="15.75" thickBot="1">
      <c r="A10415" s="33" t="str">
        <f ca="1">IF(C10415=Calculator!$H$27,"F",IF(Daily!D10415+Daily!H10415=0,IF(D10414+H10414&gt;0,"L",""),""))</f>
        <v/>
      </c>
      <c r="B10415" s="34">
        <v>10414</v>
      </c>
      <c r="C10415" s="19">
        <f t="shared" ca="1" si="649"/>
        <v>56344</v>
      </c>
      <c r="D10415" s="29">
        <f t="shared" ca="1" si="651"/>
        <v>0</v>
      </c>
      <c r="E10415" s="29">
        <f ca="1">IF(C10415&lt;Calculator!$D$26,0,IF(DAY($C10415)=1,IF(D10415-Calculator!$G$24&gt;0,Calculator!$G$24,D10415),0))</f>
        <v>0</v>
      </c>
      <c r="F10415" s="29">
        <f ca="1">IF(E10415&gt;0,D10415*Calculator!$G$22/12,0)</f>
        <v>0</v>
      </c>
      <c r="G10415" s="29">
        <f ca="1">IF(E10415&gt;0,(IFERROR(-PMT(Calculator!$G$22/12,Calculator!$G$23*12,Calculator!$G$20),0))-F10415,0)</f>
        <v>0</v>
      </c>
      <c r="H10415" s="29">
        <f t="shared" ca="1" si="652"/>
        <v>0</v>
      </c>
      <c r="I10415" s="29">
        <f t="shared" ca="1" si="650"/>
        <v>0</v>
      </c>
      <c r="J10415" s="30">
        <f>Calculator!$G$40</f>
        <v>6.5000000000000002E-2</v>
      </c>
      <c r="K10415" s="29">
        <f ca="1">IF(C10415&gt;=Calculator!$G$27,IF(DAY($C10415)=1,Calculator!$G$34/2,IF(DAY($C10415)=15,Calculator!$G$34/2,0)),0)</f>
        <v>0</v>
      </c>
      <c r="L10415" s="29">
        <f ca="1">IF(DAY($C10415)=28,IF(H10415=0,0,Calculator!$G$35),0)</f>
        <v>0</v>
      </c>
      <c r="M10415" s="29">
        <f ca="1">IF(I10415&gt;0,IF(DAY($C10415)=1,SUM(INDIRECT("I"&amp;(ROW(C10414)-DAY(C10414))):I10414),0),0)</f>
        <v>0</v>
      </c>
      <c r="N10415" s="29">
        <f ca="1">IF(C10415&lt;Calculator!$G$27,0,IF(C10415=Calculator!$G$27,Calculator!$G$39,IF(H10415-K10415&lt;=0,IF(D10415&gt;Calculator!$G$39,IF(H10415-K10415+E10415+L10415+M10415+Calculator!$G$39&gt;Calculator!$G$39,Calculator!$G$39-(H10415+E10415+L10415+M10415-K10415),Calculator!$G$39),D10415),0)))</f>
        <v>0</v>
      </c>
    </row>
    <row r="10416" spans="1:14" ht="15.75" thickBot="1">
      <c r="A10416" s="33" t="str">
        <f ca="1">IF(C10416=Calculator!$H$27,"F",IF(Daily!D10416+Daily!H10416=0,IF(D10415+H10415&gt;0,"L",""),""))</f>
        <v/>
      </c>
      <c r="B10416" s="34">
        <v>10415</v>
      </c>
      <c r="C10416" s="19">
        <f t="shared" ca="1" si="649"/>
        <v>56345</v>
      </c>
      <c r="D10416" s="29">
        <f t="shared" ca="1" si="651"/>
        <v>0</v>
      </c>
      <c r="E10416" s="29">
        <f ca="1">IF(C10416&lt;Calculator!$D$26,0,IF(DAY($C10416)=1,IF(D10416-Calculator!$G$24&gt;0,Calculator!$G$24,D10416),0))</f>
        <v>0</v>
      </c>
      <c r="F10416" s="29">
        <f ca="1">IF(E10416&gt;0,D10416*Calculator!$G$22/12,0)</f>
        <v>0</v>
      </c>
      <c r="G10416" s="29">
        <f ca="1">IF(E10416&gt;0,(IFERROR(-PMT(Calculator!$G$22/12,Calculator!$G$23*12,Calculator!$G$20),0))-F10416,0)</f>
        <v>0</v>
      </c>
      <c r="H10416" s="29">
        <f t="shared" ca="1" si="652"/>
        <v>0</v>
      </c>
      <c r="I10416" s="29">
        <f t="shared" ca="1" si="650"/>
        <v>0</v>
      </c>
      <c r="J10416" s="30">
        <f>Calculator!$G$40</f>
        <v>6.5000000000000002E-2</v>
      </c>
      <c r="K10416" s="29">
        <f ca="1">IF(C10416&gt;=Calculator!$G$27,IF(DAY($C10416)=1,Calculator!$G$34/2,IF(DAY($C10416)=15,Calculator!$G$34/2,0)),0)</f>
        <v>0</v>
      </c>
      <c r="L10416" s="29">
        <f ca="1">IF(DAY($C10416)=28,IF(H10416=0,0,Calculator!$G$35),0)</f>
        <v>0</v>
      </c>
      <c r="M10416" s="29">
        <f ca="1">IF(I10416&gt;0,IF(DAY($C10416)=1,SUM(INDIRECT("I"&amp;(ROW(C10415)-DAY(C10415))):I10415),0),0)</f>
        <v>0</v>
      </c>
      <c r="N10416" s="29">
        <f ca="1">IF(C10416&lt;Calculator!$G$27,0,IF(C10416=Calculator!$G$27,Calculator!$G$39,IF(H10416-K10416&lt;=0,IF(D10416&gt;Calculator!$G$39,IF(H10416-K10416+E10416+L10416+M10416+Calculator!$G$39&gt;Calculator!$G$39,Calculator!$G$39-(H10416+E10416+L10416+M10416-K10416),Calculator!$G$39),D10416),0)))</f>
        <v>0</v>
      </c>
    </row>
    <row r="10417" spans="1:14" ht="15.75" thickBot="1">
      <c r="A10417" s="33" t="str">
        <f ca="1">IF(C10417=Calculator!$H$27,"F",IF(Daily!D10417+Daily!H10417=0,IF(D10416+H10416&gt;0,"L",""),""))</f>
        <v/>
      </c>
      <c r="B10417" s="34">
        <v>10416</v>
      </c>
      <c r="C10417" s="19">
        <f t="shared" ca="1" si="649"/>
        <v>56346</v>
      </c>
      <c r="D10417" s="29">
        <f t="shared" ca="1" si="651"/>
        <v>0</v>
      </c>
      <c r="E10417" s="29">
        <f ca="1">IF(C10417&lt;Calculator!$D$26,0,IF(DAY($C10417)=1,IF(D10417-Calculator!$G$24&gt;0,Calculator!$G$24,D10417),0))</f>
        <v>0</v>
      </c>
      <c r="F10417" s="29">
        <f ca="1">IF(E10417&gt;0,D10417*Calculator!$G$22/12,0)</f>
        <v>0</v>
      </c>
      <c r="G10417" s="29">
        <f ca="1">IF(E10417&gt;0,(IFERROR(-PMT(Calculator!$G$22/12,Calculator!$G$23*12,Calculator!$G$20),0))-F10417,0)</f>
        <v>0</v>
      </c>
      <c r="H10417" s="29">
        <f t="shared" ca="1" si="652"/>
        <v>0</v>
      </c>
      <c r="I10417" s="29">
        <f t="shared" ca="1" si="650"/>
        <v>0</v>
      </c>
      <c r="J10417" s="30">
        <f>Calculator!$G$40</f>
        <v>6.5000000000000002E-2</v>
      </c>
      <c r="K10417" s="29">
        <f ca="1">IF(C10417&gt;=Calculator!$G$27,IF(DAY($C10417)=1,Calculator!$G$34/2,IF(DAY($C10417)=15,Calculator!$G$34/2,0)),0)</f>
        <v>0</v>
      </c>
      <c r="L10417" s="29">
        <f ca="1">IF(DAY($C10417)=28,IF(H10417=0,0,Calculator!$G$35),0)</f>
        <v>0</v>
      </c>
      <c r="M10417" s="29">
        <f ca="1">IF(I10417&gt;0,IF(DAY($C10417)=1,SUM(INDIRECT("I"&amp;(ROW(C10416)-DAY(C10416))):I10416),0),0)</f>
        <v>0</v>
      </c>
      <c r="N10417" s="29">
        <f ca="1">IF(C10417&lt;Calculator!$G$27,0,IF(C10417=Calculator!$G$27,Calculator!$G$39,IF(H10417-K10417&lt;=0,IF(D10417&gt;Calculator!$G$39,IF(H10417-K10417+E10417+L10417+M10417+Calculator!$G$39&gt;Calculator!$G$39,Calculator!$G$39-(H10417+E10417+L10417+M10417-K10417),Calculator!$G$39),D10417),0)))</f>
        <v>0</v>
      </c>
    </row>
    <row r="10418" spans="1:14" ht="15.75" thickBot="1">
      <c r="A10418" s="33" t="str">
        <f ca="1">IF(C10418=Calculator!$H$27,"F",IF(Daily!D10418+Daily!H10418=0,IF(D10417+H10417&gt;0,"L",""),""))</f>
        <v/>
      </c>
      <c r="B10418" s="34">
        <v>10417</v>
      </c>
      <c r="C10418" s="19">
        <f t="shared" ca="1" si="649"/>
        <v>56347</v>
      </c>
      <c r="D10418" s="29">
        <f t="shared" ca="1" si="651"/>
        <v>0</v>
      </c>
      <c r="E10418" s="29">
        <f ca="1">IF(C10418&lt;Calculator!$D$26,0,IF(DAY($C10418)=1,IF(D10418-Calculator!$G$24&gt;0,Calculator!$G$24,D10418),0))</f>
        <v>0</v>
      </c>
      <c r="F10418" s="29">
        <f ca="1">IF(E10418&gt;0,D10418*Calculator!$G$22/12,0)</f>
        <v>0</v>
      </c>
      <c r="G10418" s="29">
        <f ca="1">IF(E10418&gt;0,(IFERROR(-PMT(Calculator!$G$22/12,Calculator!$G$23*12,Calculator!$G$20),0))-F10418,0)</f>
        <v>0</v>
      </c>
      <c r="H10418" s="29">
        <f t="shared" ca="1" si="652"/>
        <v>0</v>
      </c>
      <c r="I10418" s="29">
        <f t="shared" ca="1" si="650"/>
        <v>0</v>
      </c>
      <c r="J10418" s="30">
        <f>Calculator!$G$40</f>
        <v>6.5000000000000002E-2</v>
      </c>
      <c r="K10418" s="29">
        <f ca="1">IF(C10418&gt;=Calculator!$G$27,IF(DAY($C10418)=1,Calculator!$G$34/2,IF(DAY($C10418)=15,Calculator!$G$34/2,0)),0)</f>
        <v>0</v>
      </c>
      <c r="L10418" s="29">
        <f ca="1">IF(DAY($C10418)=28,IF(H10418=0,0,Calculator!$G$35),0)</f>
        <v>0</v>
      </c>
      <c r="M10418" s="29">
        <f ca="1">IF(I10418&gt;0,IF(DAY($C10418)=1,SUM(INDIRECT("I"&amp;(ROW(C10417)-DAY(C10417))):I10417),0),0)</f>
        <v>0</v>
      </c>
      <c r="N10418" s="29">
        <f ca="1">IF(C10418&lt;Calculator!$G$27,0,IF(C10418=Calculator!$G$27,Calculator!$G$39,IF(H10418-K10418&lt;=0,IF(D10418&gt;Calculator!$G$39,IF(H10418-K10418+E10418+L10418+M10418+Calculator!$G$39&gt;Calculator!$G$39,Calculator!$G$39-(H10418+E10418+L10418+M10418-K10418),Calculator!$G$39),D10418),0)))</f>
        <v>0</v>
      </c>
    </row>
    <row r="10419" spans="1:14" ht="15.75" thickBot="1">
      <c r="A10419" s="33" t="str">
        <f ca="1">IF(C10419=Calculator!$H$27,"F",IF(Daily!D10419+Daily!H10419=0,IF(D10418+H10418&gt;0,"L",""),""))</f>
        <v/>
      </c>
      <c r="B10419" s="34">
        <v>10418</v>
      </c>
      <c r="C10419" s="19">
        <f t="shared" ca="1" si="649"/>
        <v>56348</v>
      </c>
      <c r="D10419" s="29">
        <f t="shared" ca="1" si="651"/>
        <v>0</v>
      </c>
      <c r="E10419" s="29">
        <f ca="1">IF(C10419&lt;Calculator!$D$26,0,IF(DAY($C10419)=1,IF(D10419-Calculator!$G$24&gt;0,Calculator!$G$24,D10419),0))</f>
        <v>0</v>
      </c>
      <c r="F10419" s="29">
        <f ca="1">IF(E10419&gt;0,D10419*Calculator!$G$22/12,0)</f>
        <v>0</v>
      </c>
      <c r="G10419" s="29">
        <f ca="1">IF(E10419&gt;0,(IFERROR(-PMT(Calculator!$G$22/12,Calculator!$G$23*12,Calculator!$G$20),0))-F10419,0)</f>
        <v>0</v>
      </c>
      <c r="H10419" s="29">
        <f t="shared" ca="1" si="652"/>
        <v>0</v>
      </c>
      <c r="I10419" s="29">
        <f t="shared" ca="1" si="650"/>
        <v>0</v>
      </c>
      <c r="J10419" s="30">
        <f>Calculator!$G$40</f>
        <v>6.5000000000000002E-2</v>
      </c>
      <c r="K10419" s="29">
        <f ca="1">IF(C10419&gt;=Calculator!$G$27,IF(DAY($C10419)=1,Calculator!$G$34/2,IF(DAY($C10419)=15,Calculator!$G$34/2,0)),0)</f>
        <v>0</v>
      </c>
      <c r="L10419" s="29">
        <f ca="1">IF(DAY($C10419)=28,IF(H10419=0,0,Calculator!$G$35),0)</f>
        <v>0</v>
      </c>
      <c r="M10419" s="29">
        <f ca="1">IF(I10419&gt;0,IF(DAY($C10419)=1,SUM(INDIRECT("I"&amp;(ROW(C10418)-DAY(C10418))):I10418),0),0)</f>
        <v>0</v>
      </c>
      <c r="N10419" s="29">
        <f ca="1">IF(C10419&lt;Calculator!$G$27,0,IF(C10419=Calculator!$G$27,Calculator!$G$39,IF(H10419-K10419&lt;=0,IF(D10419&gt;Calculator!$G$39,IF(H10419-K10419+E10419+L10419+M10419+Calculator!$G$39&gt;Calculator!$G$39,Calculator!$G$39-(H10419+E10419+L10419+M10419-K10419),Calculator!$G$39),D10419),0)))</f>
        <v>0</v>
      </c>
    </row>
    <row r="10420" spans="1:14" ht="15.75" thickBot="1">
      <c r="A10420" s="33" t="str">
        <f ca="1">IF(C10420=Calculator!$H$27,"F",IF(Daily!D10420+Daily!H10420=0,IF(D10419+H10419&gt;0,"L",""),""))</f>
        <v/>
      </c>
      <c r="B10420" s="34">
        <v>10419</v>
      </c>
      <c r="C10420" s="19">
        <f t="shared" ca="1" si="649"/>
        <v>56349</v>
      </c>
      <c r="D10420" s="29">
        <f t="shared" ca="1" si="651"/>
        <v>0</v>
      </c>
      <c r="E10420" s="29">
        <f ca="1">IF(C10420&lt;Calculator!$D$26,0,IF(DAY($C10420)=1,IF(D10420-Calculator!$G$24&gt;0,Calculator!$G$24,D10420),0))</f>
        <v>0</v>
      </c>
      <c r="F10420" s="29">
        <f ca="1">IF(E10420&gt;0,D10420*Calculator!$G$22/12,0)</f>
        <v>0</v>
      </c>
      <c r="G10420" s="29">
        <f ca="1">IF(E10420&gt;0,(IFERROR(-PMT(Calculator!$G$22/12,Calculator!$G$23*12,Calculator!$G$20),0))-F10420,0)</f>
        <v>0</v>
      </c>
      <c r="H10420" s="29">
        <f t="shared" ca="1" si="652"/>
        <v>0</v>
      </c>
      <c r="I10420" s="29">
        <f t="shared" ca="1" si="650"/>
        <v>0</v>
      </c>
      <c r="J10420" s="30">
        <f>Calculator!$G$40</f>
        <v>6.5000000000000002E-2</v>
      </c>
      <c r="K10420" s="29">
        <f ca="1">IF(C10420&gt;=Calculator!$G$27,IF(DAY($C10420)=1,Calculator!$G$34/2,IF(DAY($C10420)=15,Calculator!$G$34/2,0)),0)</f>
        <v>0</v>
      </c>
      <c r="L10420" s="29">
        <f ca="1">IF(DAY($C10420)=28,IF(H10420=0,0,Calculator!$G$35),0)</f>
        <v>0</v>
      </c>
      <c r="M10420" s="29">
        <f ca="1">IF(I10420&gt;0,IF(DAY($C10420)=1,SUM(INDIRECT("I"&amp;(ROW(C10419)-DAY(C10419))):I10419),0),0)</f>
        <v>0</v>
      </c>
      <c r="N10420" s="29">
        <f ca="1">IF(C10420&lt;Calculator!$G$27,0,IF(C10420=Calculator!$G$27,Calculator!$G$39,IF(H10420-K10420&lt;=0,IF(D10420&gt;Calculator!$G$39,IF(H10420-K10420+E10420+L10420+M10420+Calculator!$G$39&gt;Calculator!$G$39,Calculator!$G$39-(H10420+E10420+L10420+M10420-K10420),Calculator!$G$39),D10420),0)))</f>
        <v>0</v>
      </c>
    </row>
    <row r="10421" spans="1:14" ht="15.75" thickBot="1">
      <c r="A10421" s="33" t="str">
        <f ca="1">IF(C10421=Calculator!$H$27,"F",IF(Daily!D10421+Daily!H10421=0,IF(D10420+H10420&gt;0,"L",""),""))</f>
        <v/>
      </c>
      <c r="B10421" s="34">
        <v>10420</v>
      </c>
      <c r="C10421" s="19">
        <f t="shared" ca="1" si="649"/>
        <v>56350</v>
      </c>
      <c r="D10421" s="29">
        <f t="shared" ca="1" si="651"/>
        <v>0</v>
      </c>
      <c r="E10421" s="29">
        <f ca="1">IF(C10421&lt;Calculator!$D$26,0,IF(DAY($C10421)=1,IF(D10421-Calculator!$G$24&gt;0,Calculator!$G$24,D10421),0))</f>
        <v>0</v>
      </c>
      <c r="F10421" s="29">
        <f ca="1">IF(E10421&gt;0,D10421*Calculator!$G$22/12,0)</f>
        <v>0</v>
      </c>
      <c r="G10421" s="29">
        <f ca="1">IF(E10421&gt;0,(IFERROR(-PMT(Calculator!$G$22/12,Calculator!$G$23*12,Calculator!$G$20),0))-F10421,0)</f>
        <v>0</v>
      </c>
      <c r="H10421" s="29">
        <f t="shared" ca="1" si="652"/>
        <v>0</v>
      </c>
      <c r="I10421" s="29">
        <f t="shared" ca="1" si="650"/>
        <v>0</v>
      </c>
      <c r="J10421" s="30">
        <f>Calculator!$G$40</f>
        <v>6.5000000000000002E-2</v>
      </c>
      <c r="K10421" s="29">
        <f ca="1">IF(C10421&gt;=Calculator!$G$27,IF(DAY($C10421)=1,Calculator!$G$34/2,IF(DAY($C10421)=15,Calculator!$G$34/2,0)),0)</f>
        <v>0</v>
      </c>
      <c r="L10421" s="29">
        <f ca="1">IF(DAY($C10421)=28,IF(H10421=0,0,Calculator!$G$35),0)</f>
        <v>0</v>
      </c>
      <c r="M10421" s="29">
        <f ca="1">IF(I10421&gt;0,IF(DAY($C10421)=1,SUM(INDIRECT("I"&amp;(ROW(C10420)-DAY(C10420))):I10420),0),0)</f>
        <v>0</v>
      </c>
      <c r="N10421" s="29">
        <f ca="1">IF(C10421&lt;Calculator!$G$27,0,IF(C10421=Calculator!$G$27,Calculator!$G$39,IF(H10421-K10421&lt;=0,IF(D10421&gt;Calculator!$G$39,IF(H10421-K10421+E10421+L10421+M10421+Calculator!$G$39&gt;Calculator!$G$39,Calculator!$G$39-(H10421+E10421+L10421+M10421-K10421),Calculator!$G$39),D10421),0)))</f>
        <v>0</v>
      </c>
    </row>
    <row r="10422" spans="1:14" ht="15.75" thickBot="1">
      <c r="A10422" s="33" t="str">
        <f ca="1">IF(C10422=Calculator!$H$27,"F",IF(Daily!D10422+Daily!H10422=0,IF(D10421+H10421&gt;0,"L",""),""))</f>
        <v/>
      </c>
      <c r="B10422" s="34">
        <v>10421</v>
      </c>
      <c r="C10422" s="19">
        <f t="shared" ca="1" si="649"/>
        <v>56351</v>
      </c>
      <c r="D10422" s="29">
        <f t="shared" ca="1" si="651"/>
        <v>0</v>
      </c>
      <c r="E10422" s="29">
        <f ca="1">IF(C10422&lt;Calculator!$D$26,0,IF(DAY($C10422)=1,IF(D10422-Calculator!$G$24&gt;0,Calculator!$G$24,D10422),0))</f>
        <v>0</v>
      </c>
      <c r="F10422" s="29">
        <f ca="1">IF(E10422&gt;0,D10422*Calculator!$G$22/12,0)</f>
        <v>0</v>
      </c>
      <c r="G10422" s="29">
        <f ca="1">IF(E10422&gt;0,(IFERROR(-PMT(Calculator!$G$22/12,Calculator!$G$23*12,Calculator!$G$20),0))-F10422,0)</f>
        <v>0</v>
      </c>
      <c r="H10422" s="29">
        <f t="shared" ca="1" si="652"/>
        <v>0</v>
      </c>
      <c r="I10422" s="29">
        <f t="shared" ca="1" si="650"/>
        <v>0</v>
      </c>
      <c r="J10422" s="30">
        <f>Calculator!$G$40</f>
        <v>6.5000000000000002E-2</v>
      </c>
      <c r="K10422" s="29">
        <f ca="1">IF(C10422&gt;=Calculator!$G$27,IF(DAY($C10422)=1,Calculator!$G$34/2,IF(DAY($C10422)=15,Calculator!$G$34/2,0)),0)</f>
        <v>0</v>
      </c>
      <c r="L10422" s="29">
        <f ca="1">IF(DAY($C10422)=28,IF(H10422=0,0,Calculator!$G$35),0)</f>
        <v>0</v>
      </c>
      <c r="M10422" s="29">
        <f ca="1">IF(I10422&gt;0,IF(DAY($C10422)=1,SUM(INDIRECT("I"&amp;(ROW(C10421)-DAY(C10421))):I10421),0),0)</f>
        <v>0</v>
      </c>
      <c r="N10422" s="29">
        <f ca="1">IF(C10422&lt;Calculator!$G$27,0,IF(C10422=Calculator!$G$27,Calculator!$G$39,IF(H10422-K10422&lt;=0,IF(D10422&gt;Calculator!$G$39,IF(H10422-K10422+E10422+L10422+M10422+Calculator!$G$39&gt;Calculator!$G$39,Calculator!$G$39-(H10422+E10422+L10422+M10422-K10422),Calculator!$G$39),D10422),0)))</f>
        <v>0</v>
      </c>
    </row>
    <row r="10423" spans="1:14" ht="15.75" thickBot="1">
      <c r="A10423" s="33" t="str">
        <f ca="1">IF(C10423=Calculator!$H$27,"F",IF(Daily!D10423+Daily!H10423=0,IF(D10422+H10422&gt;0,"L",""),""))</f>
        <v/>
      </c>
      <c r="B10423" s="34">
        <v>10422</v>
      </c>
      <c r="C10423" s="19">
        <f t="shared" ca="1" si="649"/>
        <v>56352</v>
      </c>
      <c r="D10423" s="29">
        <f t="shared" ca="1" si="651"/>
        <v>0</v>
      </c>
      <c r="E10423" s="29">
        <f ca="1">IF(C10423&lt;Calculator!$D$26,0,IF(DAY($C10423)=1,IF(D10423-Calculator!$G$24&gt;0,Calculator!$G$24,D10423),0))</f>
        <v>0</v>
      </c>
      <c r="F10423" s="29">
        <f ca="1">IF(E10423&gt;0,D10423*Calculator!$G$22/12,0)</f>
        <v>0</v>
      </c>
      <c r="G10423" s="29">
        <f ca="1">IF(E10423&gt;0,(IFERROR(-PMT(Calculator!$G$22/12,Calculator!$G$23*12,Calculator!$G$20),0))-F10423,0)</f>
        <v>0</v>
      </c>
      <c r="H10423" s="29">
        <f t="shared" ca="1" si="652"/>
        <v>0</v>
      </c>
      <c r="I10423" s="29">
        <f t="shared" ca="1" si="650"/>
        <v>0</v>
      </c>
      <c r="J10423" s="30">
        <f>Calculator!$G$40</f>
        <v>6.5000000000000002E-2</v>
      </c>
      <c r="K10423" s="29">
        <f ca="1">IF(C10423&gt;=Calculator!$G$27,IF(DAY($C10423)=1,Calculator!$G$34/2,IF(DAY($C10423)=15,Calculator!$G$34/2,0)),0)</f>
        <v>0</v>
      </c>
      <c r="L10423" s="29">
        <f ca="1">IF(DAY($C10423)=28,IF(H10423=0,0,Calculator!$G$35),0)</f>
        <v>0</v>
      </c>
      <c r="M10423" s="29">
        <f ca="1">IF(I10423&gt;0,IF(DAY($C10423)=1,SUM(INDIRECT("I"&amp;(ROW(C10422)-DAY(C10422))):I10422),0),0)</f>
        <v>0</v>
      </c>
      <c r="N10423" s="29">
        <f ca="1">IF(C10423&lt;Calculator!$G$27,0,IF(C10423=Calculator!$G$27,Calculator!$G$39,IF(H10423-K10423&lt;=0,IF(D10423&gt;Calculator!$G$39,IF(H10423-K10423+E10423+L10423+M10423+Calculator!$G$39&gt;Calculator!$G$39,Calculator!$G$39-(H10423+E10423+L10423+M10423-K10423),Calculator!$G$39),D10423),0)))</f>
        <v>0</v>
      </c>
    </row>
    <row r="10424" spans="1:14" ht="15.75" thickBot="1">
      <c r="A10424" s="33" t="str">
        <f ca="1">IF(C10424=Calculator!$H$27,"F",IF(Daily!D10424+Daily!H10424=0,IF(D10423+H10423&gt;0,"L",""),""))</f>
        <v/>
      </c>
      <c r="B10424" s="34">
        <v>10423</v>
      </c>
      <c r="C10424" s="19">
        <f t="shared" ca="1" si="649"/>
        <v>56353</v>
      </c>
      <c r="D10424" s="29">
        <f t="shared" ca="1" si="651"/>
        <v>0</v>
      </c>
      <c r="E10424" s="29">
        <f ca="1">IF(C10424&lt;Calculator!$D$26,0,IF(DAY($C10424)=1,IF(D10424-Calculator!$G$24&gt;0,Calculator!$G$24,D10424),0))</f>
        <v>0</v>
      </c>
      <c r="F10424" s="29">
        <f ca="1">IF(E10424&gt;0,D10424*Calculator!$G$22/12,0)</f>
        <v>0</v>
      </c>
      <c r="G10424" s="29">
        <f ca="1">IF(E10424&gt;0,(IFERROR(-PMT(Calculator!$G$22/12,Calculator!$G$23*12,Calculator!$G$20),0))-F10424,0)</f>
        <v>0</v>
      </c>
      <c r="H10424" s="29">
        <f t="shared" ca="1" si="652"/>
        <v>0</v>
      </c>
      <c r="I10424" s="29">
        <f t="shared" ca="1" si="650"/>
        <v>0</v>
      </c>
      <c r="J10424" s="30">
        <f>Calculator!$G$40</f>
        <v>6.5000000000000002E-2</v>
      </c>
      <c r="K10424" s="29">
        <f ca="1">IF(C10424&gt;=Calculator!$G$27,IF(DAY($C10424)=1,Calculator!$G$34/2,IF(DAY($C10424)=15,Calculator!$G$34/2,0)),0)</f>
        <v>0</v>
      </c>
      <c r="L10424" s="29">
        <f ca="1">IF(DAY($C10424)=28,IF(H10424=0,0,Calculator!$G$35),0)</f>
        <v>0</v>
      </c>
      <c r="M10424" s="29">
        <f ca="1">IF(I10424&gt;0,IF(DAY($C10424)=1,SUM(INDIRECT("I"&amp;(ROW(C10423)-DAY(C10423))):I10423),0),0)</f>
        <v>0</v>
      </c>
      <c r="N10424" s="29">
        <f ca="1">IF(C10424&lt;Calculator!$G$27,0,IF(C10424=Calculator!$G$27,Calculator!$G$39,IF(H10424-K10424&lt;=0,IF(D10424&gt;Calculator!$G$39,IF(H10424-K10424+E10424+L10424+M10424+Calculator!$G$39&gt;Calculator!$G$39,Calculator!$G$39-(H10424+E10424+L10424+M10424-K10424),Calculator!$G$39),D10424),0)))</f>
        <v>0</v>
      </c>
    </row>
    <row r="10425" spans="1:14" ht="15.75" thickBot="1">
      <c r="A10425" s="33" t="str">
        <f ca="1">IF(C10425=Calculator!$H$27,"F",IF(Daily!D10425+Daily!H10425=0,IF(D10424+H10424&gt;0,"L",""),""))</f>
        <v/>
      </c>
      <c r="B10425" s="34">
        <v>10424</v>
      </c>
      <c r="C10425" s="19">
        <f t="shared" ca="1" si="649"/>
        <v>56354</v>
      </c>
      <c r="D10425" s="29">
        <f t="shared" ca="1" si="651"/>
        <v>0</v>
      </c>
      <c r="E10425" s="29">
        <f ca="1">IF(C10425&lt;Calculator!$D$26,0,IF(DAY($C10425)=1,IF(D10425-Calculator!$G$24&gt;0,Calculator!$G$24,D10425),0))</f>
        <v>0</v>
      </c>
      <c r="F10425" s="29">
        <f ca="1">IF(E10425&gt;0,D10425*Calculator!$G$22/12,0)</f>
        <v>0</v>
      </c>
      <c r="G10425" s="29">
        <f ca="1">IF(E10425&gt;0,(IFERROR(-PMT(Calculator!$G$22/12,Calculator!$G$23*12,Calculator!$G$20),0))-F10425,0)</f>
        <v>0</v>
      </c>
      <c r="H10425" s="29">
        <f t="shared" ca="1" si="652"/>
        <v>0</v>
      </c>
      <c r="I10425" s="29">
        <f t="shared" ca="1" si="650"/>
        <v>0</v>
      </c>
      <c r="J10425" s="30">
        <f>Calculator!$G$40</f>
        <v>6.5000000000000002E-2</v>
      </c>
      <c r="K10425" s="29">
        <f ca="1">IF(C10425&gt;=Calculator!$G$27,IF(DAY($C10425)=1,Calculator!$G$34/2,IF(DAY($C10425)=15,Calculator!$G$34/2,0)),0)</f>
        <v>4500</v>
      </c>
      <c r="L10425" s="29">
        <f ca="1">IF(DAY($C10425)=28,IF(H10425=0,0,Calculator!$G$35),0)</f>
        <v>0</v>
      </c>
      <c r="M10425" s="29">
        <f ca="1">IF(I10425&gt;0,IF(DAY($C10425)=1,SUM(INDIRECT("I"&amp;(ROW(C10424)-DAY(C10424))):I10424),0),0)</f>
        <v>0</v>
      </c>
      <c r="N10425" s="29">
        <f ca="1">IF(C10425&lt;Calculator!$G$27,0,IF(C10425=Calculator!$G$27,Calculator!$G$39,IF(H10425-K10425&lt;=0,IF(D10425&gt;Calculator!$G$39,IF(H10425-K10425+E10425+L10425+M10425+Calculator!$G$39&gt;Calculator!$G$39,Calculator!$G$39-(H10425+E10425+L10425+M10425-K10425),Calculator!$G$39),D10425),0)))</f>
        <v>0</v>
      </c>
    </row>
    <row r="10426" spans="1:14" ht="15.75" thickBot="1">
      <c r="A10426" s="33" t="str">
        <f ca="1">IF(C10426=Calculator!$H$27,"F",IF(Daily!D10426+Daily!H10426=0,IF(D10425+H10425&gt;0,"L",""),""))</f>
        <v/>
      </c>
      <c r="B10426" s="34">
        <v>10425</v>
      </c>
      <c r="C10426" s="19">
        <f t="shared" ca="1" si="649"/>
        <v>56355</v>
      </c>
      <c r="D10426" s="29">
        <f t="shared" ca="1" si="651"/>
        <v>0</v>
      </c>
      <c r="E10426" s="29">
        <f ca="1">IF(C10426&lt;Calculator!$D$26,0,IF(DAY($C10426)=1,IF(D10426-Calculator!$G$24&gt;0,Calculator!$G$24,D10426),0))</f>
        <v>0</v>
      </c>
      <c r="F10426" s="29">
        <f ca="1">IF(E10426&gt;0,D10426*Calculator!$G$22/12,0)</f>
        <v>0</v>
      </c>
      <c r="G10426" s="29">
        <f ca="1">IF(E10426&gt;0,(IFERROR(-PMT(Calculator!$G$22/12,Calculator!$G$23*12,Calculator!$G$20),0))-F10426,0)</f>
        <v>0</v>
      </c>
      <c r="H10426" s="29">
        <f t="shared" ca="1" si="652"/>
        <v>0</v>
      </c>
      <c r="I10426" s="29">
        <f t="shared" ca="1" si="650"/>
        <v>0</v>
      </c>
      <c r="J10426" s="30">
        <f>Calculator!$G$40</f>
        <v>6.5000000000000002E-2</v>
      </c>
      <c r="K10426" s="29">
        <f ca="1">IF(C10426&gt;=Calculator!$G$27,IF(DAY($C10426)=1,Calculator!$G$34/2,IF(DAY($C10426)=15,Calculator!$G$34/2,0)),0)</f>
        <v>0</v>
      </c>
      <c r="L10426" s="29">
        <f ca="1">IF(DAY($C10426)=28,IF(H10426=0,0,Calculator!$G$35),0)</f>
        <v>0</v>
      </c>
      <c r="M10426" s="29">
        <f ca="1">IF(I10426&gt;0,IF(DAY($C10426)=1,SUM(INDIRECT("I"&amp;(ROW(C10425)-DAY(C10425))):I10425),0),0)</f>
        <v>0</v>
      </c>
      <c r="N10426" s="29">
        <f ca="1">IF(C10426&lt;Calculator!$G$27,0,IF(C10426=Calculator!$G$27,Calculator!$G$39,IF(H10426-K10426&lt;=0,IF(D10426&gt;Calculator!$G$39,IF(H10426-K10426+E10426+L10426+M10426+Calculator!$G$39&gt;Calculator!$G$39,Calculator!$G$39-(H10426+E10426+L10426+M10426-K10426),Calculator!$G$39),D10426),0)))</f>
        <v>0</v>
      </c>
    </row>
    <row r="10427" spans="1:14" ht="15.75" thickBot="1">
      <c r="A10427" s="33" t="str">
        <f ca="1">IF(C10427=Calculator!$H$27,"F",IF(Daily!D10427+Daily!H10427=0,IF(D10426+H10426&gt;0,"L",""),""))</f>
        <v/>
      </c>
      <c r="B10427" s="34">
        <v>10426</v>
      </c>
      <c r="C10427" s="19">
        <f t="shared" ca="1" si="649"/>
        <v>56356</v>
      </c>
      <c r="D10427" s="29">
        <f t="shared" ca="1" si="651"/>
        <v>0</v>
      </c>
      <c r="E10427" s="29">
        <f ca="1">IF(C10427&lt;Calculator!$D$26,0,IF(DAY($C10427)=1,IF(D10427-Calculator!$G$24&gt;0,Calculator!$G$24,D10427),0))</f>
        <v>0</v>
      </c>
      <c r="F10427" s="29">
        <f ca="1">IF(E10427&gt;0,D10427*Calculator!$G$22/12,0)</f>
        <v>0</v>
      </c>
      <c r="G10427" s="29">
        <f ca="1">IF(E10427&gt;0,(IFERROR(-PMT(Calculator!$G$22/12,Calculator!$G$23*12,Calculator!$G$20),0))-F10427,0)</f>
        <v>0</v>
      </c>
      <c r="H10427" s="29">
        <f t="shared" ca="1" si="652"/>
        <v>0</v>
      </c>
      <c r="I10427" s="29">
        <f t="shared" ca="1" si="650"/>
        <v>0</v>
      </c>
      <c r="J10427" s="30">
        <f>Calculator!$G$40</f>
        <v>6.5000000000000002E-2</v>
      </c>
      <c r="K10427" s="29">
        <f ca="1">IF(C10427&gt;=Calculator!$G$27,IF(DAY($C10427)=1,Calculator!$G$34/2,IF(DAY($C10427)=15,Calculator!$G$34/2,0)),0)</f>
        <v>0</v>
      </c>
      <c r="L10427" s="29">
        <f ca="1">IF(DAY($C10427)=28,IF(H10427=0,0,Calculator!$G$35),0)</f>
        <v>0</v>
      </c>
      <c r="M10427" s="29">
        <f ca="1">IF(I10427&gt;0,IF(DAY($C10427)=1,SUM(INDIRECT("I"&amp;(ROW(C10426)-DAY(C10426))):I10426),0),0)</f>
        <v>0</v>
      </c>
      <c r="N10427" s="29">
        <f ca="1">IF(C10427&lt;Calculator!$G$27,0,IF(C10427=Calculator!$G$27,Calculator!$G$39,IF(H10427-K10427&lt;=0,IF(D10427&gt;Calculator!$G$39,IF(H10427-K10427+E10427+L10427+M10427+Calculator!$G$39&gt;Calculator!$G$39,Calculator!$G$39-(H10427+E10427+L10427+M10427-K10427),Calculator!$G$39),D10427),0)))</f>
        <v>0</v>
      </c>
    </row>
    <row r="10428" spans="1:14" ht="15.75" thickBot="1">
      <c r="A10428" s="33" t="str">
        <f ca="1">IF(C10428=Calculator!$H$27,"F",IF(Daily!D10428+Daily!H10428=0,IF(D10427+H10427&gt;0,"L",""),""))</f>
        <v/>
      </c>
      <c r="B10428" s="34">
        <v>10427</v>
      </c>
      <c r="C10428" s="19">
        <f t="shared" ca="1" si="649"/>
        <v>56357</v>
      </c>
      <c r="D10428" s="29">
        <f t="shared" ca="1" si="651"/>
        <v>0</v>
      </c>
      <c r="E10428" s="29">
        <f ca="1">IF(C10428&lt;Calculator!$D$26,0,IF(DAY($C10428)=1,IF(D10428-Calculator!$G$24&gt;0,Calculator!$G$24,D10428),0))</f>
        <v>0</v>
      </c>
      <c r="F10428" s="29">
        <f ca="1">IF(E10428&gt;0,D10428*Calculator!$G$22/12,0)</f>
        <v>0</v>
      </c>
      <c r="G10428" s="29">
        <f ca="1">IF(E10428&gt;0,(IFERROR(-PMT(Calculator!$G$22/12,Calculator!$G$23*12,Calculator!$G$20),0))-F10428,0)</f>
        <v>0</v>
      </c>
      <c r="H10428" s="29">
        <f t="shared" ca="1" si="652"/>
        <v>0</v>
      </c>
      <c r="I10428" s="29">
        <f t="shared" ca="1" si="650"/>
        <v>0</v>
      </c>
      <c r="J10428" s="30">
        <f>Calculator!$G$40</f>
        <v>6.5000000000000002E-2</v>
      </c>
      <c r="K10428" s="29">
        <f ca="1">IF(C10428&gt;=Calculator!$G$27,IF(DAY($C10428)=1,Calculator!$G$34/2,IF(DAY($C10428)=15,Calculator!$G$34/2,0)),0)</f>
        <v>0</v>
      </c>
      <c r="L10428" s="29">
        <f ca="1">IF(DAY($C10428)=28,IF(H10428=0,0,Calculator!$G$35),0)</f>
        <v>0</v>
      </c>
      <c r="M10428" s="29">
        <f ca="1">IF(I10428&gt;0,IF(DAY($C10428)=1,SUM(INDIRECT("I"&amp;(ROW(C10427)-DAY(C10427))):I10427),0),0)</f>
        <v>0</v>
      </c>
      <c r="N10428" s="29">
        <f ca="1">IF(C10428&lt;Calculator!$G$27,0,IF(C10428=Calculator!$G$27,Calculator!$G$39,IF(H10428-K10428&lt;=0,IF(D10428&gt;Calculator!$G$39,IF(H10428-K10428+E10428+L10428+M10428+Calculator!$G$39&gt;Calculator!$G$39,Calculator!$G$39-(H10428+E10428+L10428+M10428-K10428),Calculator!$G$39),D10428),0)))</f>
        <v>0</v>
      </c>
    </row>
    <row r="10429" spans="1:14" ht="15.75" thickBot="1">
      <c r="A10429" s="33" t="str">
        <f ca="1">IF(C10429=Calculator!$H$27,"F",IF(Daily!D10429+Daily!H10429=0,IF(D10428+H10428&gt;0,"L",""),""))</f>
        <v/>
      </c>
      <c r="B10429" s="34">
        <v>10428</v>
      </c>
      <c r="C10429" s="19">
        <f t="shared" ca="1" si="649"/>
        <v>56358</v>
      </c>
      <c r="D10429" s="29">
        <f t="shared" ca="1" si="651"/>
        <v>0</v>
      </c>
      <c r="E10429" s="29">
        <f ca="1">IF(C10429&lt;Calculator!$D$26,0,IF(DAY($C10429)=1,IF(D10429-Calculator!$G$24&gt;0,Calculator!$G$24,D10429),0))</f>
        <v>0</v>
      </c>
      <c r="F10429" s="29">
        <f ca="1">IF(E10429&gt;0,D10429*Calculator!$G$22/12,0)</f>
        <v>0</v>
      </c>
      <c r="G10429" s="29">
        <f ca="1">IF(E10429&gt;0,(IFERROR(-PMT(Calculator!$G$22/12,Calculator!$G$23*12,Calculator!$G$20),0))-F10429,0)</f>
        <v>0</v>
      </c>
      <c r="H10429" s="29">
        <f t="shared" ca="1" si="652"/>
        <v>0</v>
      </c>
      <c r="I10429" s="29">
        <f t="shared" ca="1" si="650"/>
        <v>0</v>
      </c>
      <c r="J10429" s="30">
        <f>Calculator!$G$40</f>
        <v>6.5000000000000002E-2</v>
      </c>
      <c r="K10429" s="29">
        <f ca="1">IF(C10429&gt;=Calculator!$G$27,IF(DAY($C10429)=1,Calculator!$G$34/2,IF(DAY($C10429)=15,Calculator!$G$34/2,0)),0)</f>
        <v>0</v>
      </c>
      <c r="L10429" s="29">
        <f ca="1">IF(DAY($C10429)=28,IF(H10429=0,0,Calculator!$G$35),0)</f>
        <v>0</v>
      </c>
      <c r="M10429" s="29">
        <f ca="1">IF(I10429&gt;0,IF(DAY($C10429)=1,SUM(INDIRECT("I"&amp;(ROW(C10428)-DAY(C10428))):I10428),0),0)</f>
        <v>0</v>
      </c>
      <c r="N10429" s="29">
        <f ca="1">IF(C10429&lt;Calculator!$G$27,0,IF(C10429=Calculator!$G$27,Calculator!$G$39,IF(H10429-K10429&lt;=0,IF(D10429&gt;Calculator!$G$39,IF(H10429-K10429+E10429+L10429+M10429+Calculator!$G$39&gt;Calculator!$G$39,Calculator!$G$39-(H10429+E10429+L10429+M10429-K10429),Calculator!$G$39),D10429),0)))</f>
        <v>0</v>
      </c>
    </row>
    <row r="10430" spans="1:14" ht="15.75" thickBot="1">
      <c r="A10430" s="33" t="str">
        <f ca="1">IF(C10430=Calculator!$H$27,"F",IF(Daily!D10430+Daily!H10430=0,IF(D10429+H10429&gt;0,"L",""),""))</f>
        <v/>
      </c>
      <c r="B10430" s="34">
        <v>10429</v>
      </c>
      <c r="C10430" s="19">
        <f t="shared" ca="1" si="649"/>
        <v>56359</v>
      </c>
      <c r="D10430" s="29">
        <f t="shared" ca="1" si="651"/>
        <v>0</v>
      </c>
      <c r="E10430" s="29">
        <f ca="1">IF(C10430&lt;Calculator!$D$26,0,IF(DAY($C10430)=1,IF(D10430-Calculator!$G$24&gt;0,Calculator!$G$24,D10430),0))</f>
        <v>0</v>
      </c>
      <c r="F10430" s="29">
        <f ca="1">IF(E10430&gt;0,D10430*Calculator!$G$22/12,0)</f>
        <v>0</v>
      </c>
      <c r="G10430" s="29">
        <f ca="1">IF(E10430&gt;0,(IFERROR(-PMT(Calculator!$G$22/12,Calculator!$G$23*12,Calculator!$G$20),0))-F10430,0)</f>
        <v>0</v>
      </c>
      <c r="H10430" s="29">
        <f t="shared" ca="1" si="652"/>
        <v>0</v>
      </c>
      <c r="I10430" s="29">
        <f t="shared" ca="1" si="650"/>
        <v>0</v>
      </c>
      <c r="J10430" s="30">
        <f>Calculator!$G$40</f>
        <v>6.5000000000000002E-2</v>
      </c>
      <c r="K10430" s="29">
        <f ca="1">IF(C10430&gt;=Calculator!$G$27,IF(DAY($C10430)=1,Calculator!$G$34/2,IF(DAY($C10430)=15,Calculator!$G$34/2,0)),0)</f>
        <v>0</v>
      </c>
      <c r="L10430" s="29">
        <f ca="1">IF(DAY($C10430)=28,IF(H10430=0,0,Calculator!$G$35),0)</f>
        <v>0</v>
      </c>
      <c r="M10430" s="29">
        <f ca="1">IF(I10430&gt;0,IF(DAY($C10430)=1,SUM(INDIRECT("I"&amp;(ROW(C10429)-DAY(C10429))):I10429),0),0)</f>
        <v>0</v>
      </c>
      <c r="N10430" s="29">
        <f ca="1">IF(C10430&lt;Calculator!$G$27,0,IF(C10430=Calculator!$G$27,Calculator!$G$39,IF(H10430-K10430&lt;=0,IF(D10430&gt;Calculator!$G$39,IF(H10430-K10430+E10430+L10430+M10430+Calculator!$G$39&gt;Calculator!$G$39,Calculator!$G$39-(H10430+E10430+L10430+M10430-K10430),Calculator!$G$39),D10430),0)))</f>
        <v>0</v>
      </c>
    </row>
    <row r="10431" spans="1:14" ht="15.75" thickBot="1">
      <c r="A10431" s="33" t="str">
        <f ca="1">IF(C10431=Calculator!$H$27,"F",IF(Daily!D10431+Daily!H10431=0,IF(D10430+H10430&gt;0,"L",""),""))</f>
        <v/>
      </c>
      <c r="B10431" s="34">
        <v>10430</v>
      </c>
      <c r="C10431" s="19">
        <f t="shared" ca="1" si="649"/>
        <v>56360</v>
      </c>
      <c r="D10431" s="29">
        <f t="shared" ca="1" si="651"/>
        <v>0</v>
      </c>
      <c r="E10431" s="29">
        <f ca="1">IF(C10431&lt;Calculator!$D$26,0,IF(DAY($C10431)=1,IF(D10431-Calculator!$G$24&gt;0,Calculator!$G$24,D10431),0))</f>
        <v>0</v>
      </c>
      <c r="F10431" s="29">
        <f ca="1">IF(E10431&gt;0,D10431*Calculator!$G$22/12,0)</f>
        <v>0</v>
      </c>
      <c r="G10431" s="29">
        <f ca="1">IF(E10431&gt;0,(IFERROR(-PMT(Calculator!$G$22/12,Calculator!$G$23*12,Calculator!$G$20),0))-F10431,0)</f>
        <v>0</v>
      </c>
      <c r="H10431" s="29">
        <f t="shared" ca="1" si="652"/>
        <v>0</v>
      </c>
      <c r="I10431" s="29">
        <f t="shared" ca="1" si="650"/>
        <v>0</v>
      </c>
      <c r="J10431" s="30">
        <f>Calculator!$G$40</f>
        <v>6.5000000000000002E-2</v>
      </c>
      <c r="K10431" s="29">
        <f ca="1">IF(C10431&gt;=Calculator!$G$27,IF(DAY($C10431)=1,Calculator!$G$34/2,IF(DAY($C10431)=15,Calculator!$G$34/2,0)),0)</f>
        <v>0</v>
      </c>
      <c r="L10431" s="29">
        <f ca="1">IF(DAY($C10431)=28,IF(H10431=0,0,Calculator!$G$35),0)</f>
        <v>0</v>
      </c>
      <c r="M10431" s="29">
        <f ca="1">IF(I10431&gt;0,IF(DAY($C10431)=1,SUM(INDIRECT("I"&amp;(ROW(C10430)-DAY(C10430))):I10430),0),0)</f>
        <v>0</v>
      </c>
      <c r="N10431" s="29">
        <f ca="1">IF(C10431&lt;Calculator!$G$27,0,IF(C10431=Calculator!$G$27,Calculator!$G$39,IF(H10431-K10431&lt;=0,IF(D10431&gt;Calculator!$G$39,IF(H10431-K10431+E10431+L10431+M10431+Calculator!$G$39&gt;Calculator!$G$39,Calculator!$G$39-(H10431+E10431+L10431+M10431-K10431),Calculator!$G$39),D10431),0)))</f>
        <v>0</v>
      </c>
    </row>
    <row r="10432" spans="1:14" ht="15.75" thickBot="1">
      <c r="A10432" s="33" t="str">
        <f ca="1">IF(C10432=Calculator!$H$27,"F",IF(Daily!D10432+Daily!H10432=0,IF(D10431+H10431&gt;0,"L",""),""))</f>
        <v/>
      </c>
      <c r="B10432" s="34">
        <v>10431</v>
      </c>
      <c r="C10432" s="19">
        <f t="shared" ca="1" si="649"/>
        <v>56361</v>
      </c>
      <c r="D10432" s="29">
        <f t="shared" ca="1" si="651"/>
        <v>0</v>
      </c>
      <c r="E10432" s="29">
        <f ca="1">IF(C10432&lt;Calculator!$D$26,0,IF(DAY($C10432)=1,IF(D10432-Calculator!$G$24&gt;0,Calculator!$G$24,D10432),0))</f>
        <v>0</v>
      </c>
      <c r="F10432" s="29">
        <f ca="1">IF(E10432&gt;0,D10432*Calculator!$G$22/12,0)</f>
        <v>0</v>
      </c>
      <c r="G10432" s="29">
        <f ca="1">IF(E10432&gt;0,(IFERROR(-PMT(Calculator!$G$22/12,Calculator!$G$23*12,Calculator!$G$20),0))-F10432,0)</f>
        <v>0</v>
      </c>
      <c r="H10432" s="29">
        <f t="shared" ca="1" si="652"/>
        <v>0</v>
      </c>
      <c r="I10432" s="29">
        <f t="shared" ca="1" si="650"/>
        <v>0</v>
      </c>
      <c r="J10432" s="30">
        <f>Calculator!$G$40</f>
        <v>6.5000000000000002E-2</v>
      </c>
      <c r="K10432" s="29">
        <f ca="1">IF(C10432&gt;=Calculator!$G$27,IF(DAY($C10432)=1,Calculator!$G$34/2,IF(DAY($C10432)=15,Calculator!$G$34/2,0)),0)</f>
        <v>0</v>
      </c>
      <c r="L10432" s="29">
        <f ca="1">IF(DAY($C10432)=28,IF(H10432=0,0,Calculator!$G$35),0)</f>
        <v>0</v>
      </c>
      <c r="M10432" s="29">
        <f ca="1">IF(I10432&gt;0,IF(DAY($C10432)=1,SUM(INDIRECT("I"&amp;(ROW(C10431)-DAY(C10431))):I10431),0),0)</f>
        <v>0</v>
      </c>
      <c r="N10432" s="29">
        <f ca="1">IF(C10432&lt;Calculator!$G$27,0,IF(C10432=Calculator!$G$27,Calculator!$G$39,IF(H10432-K10432&lt;=0,IF(D10432&gt;Calculator!$G$39,IF(H10432-K10432+E10432+L10432+M10432+Calculator!$G$39&gt;Calculator!$G$39,Calculator!$G$39-(H10432+E10432+L10432+M10432-K10432),Calculator!$G$39),D10432),0)))</f>
        <v>0</v>
      </c>
    </row>
    <row r="10433" spans="1:14" ht="15.75" thickBot="1">
      <c r="A10433" s="33" t="str">
        <f ca="1">IF(C10433=Calculator!$H$27,"F",IF(Daily!D10433+Daily!H10433=0,IF(D10432+H10432&gt;0,"L",""),""))</f>
        <v/>
      </c>
      <c r="B10433" s="34">
        <v>10432</v>
      </c>
      <c r="C10433" s="19">
        <f t="shared" ca="1" si="649"/>
        <v>56362</v>
      </c>
      <c r="D10433" s="29">
        <f t="shared" ca="1" si="651"/>
        <v>0</v>
      </c>
      <c r="E10433" s="29">
        <f ca="1">IF(C10433&lt;Calculator!$D$26,0,IF(DAY($C10433)=1,IF(D10433-Calculator!$G$24&gt;0,Calculator!$G$24,D10433),0))</f>
        <v>0</v>
      </c>
      <c r="F10433" s="29">
        <f ca="1">IF(E10433&gt;0,D10433*Calculator!$G$22/12,0)</f>
        <v>0</v>
      </c>
      <c r="G10433" s="29">
        <f ca="1">IF(E10433&gt;0,(IFERROR(-PMT(Calculator!$G$22/12,Calculator!$G$23*12,Calculator!$G$20),0))-F10433,0)</f>
        <v>0</v>
      </c>
      <c r="H10433" s="29">
        <f t="shared" ca="1" si="652"/>
        <v>0</v>
      </c>
      <c r="I10433" s="29">
        <f t="shared" ca="1" si="650"/>
        <v>0</v>
      </c>
      <c r="J10433" s="30">
        <f>Calculator!$G$40</f>
        <v>6.5000000000000002E-2</v>
      </c>
      <c r="K10433" s="29">
        <f ca="1">IF(C10433&gt;=Calculator!$G$27,IF(DAY($C10433)=1,Calculator!$G$34/2,IF(DAY($C10433)=15,Calculator!$G$34/2,0)),0)</f>
        <v>0</v>
      </c>
      <c r="L10433" s="29">
        <f ca="1">IF(DAY($C10433)=28,IF(H10433=0,0,Calculator!$G$35),0)</f>
        <v>0</v>
      </c>
      <c r="M10433" s="29">
        <f ca="1">IF(I10433&gt;0,IF(DAY($C10433)=1,SUM(INDIRECT("I"&amp;(ROW(C10432)-DAY(C10432))):I10432),0),0)</f>
        <v>0</v>
      </c>
      <c r="N10433" s="29">
        <f ca="1">IF(C10433&lt;Calculator!$G$27,0,IF(C10433=Calculator!$G$27,Calculator!$G$39,IF(H10433-K10433&lt;=0,IF(D10433&gt;Calculator!$G$39,IF(H10433-K10433+E10433+L10433+M10433+Calculator!$G$39&gt;Calculator!$G$39,Calculator!$G$39-(H10433+E10433+L10433+M10433-K10433),Calculator!$G$39),D10433),0)))</f>
        <v>0</v>
      </c>
    </row>
    <row r="10434" spans="1:14" ht="15.75" thickBot="1">
      <c r="A10434" s="33" t="str">
        <f ca="1">IF(C10434=Calculator!$H$27,"F",IF(Daily!D10434+Daily!H10434=0,IF(D10433+H10433&gt;0,"L",""),""))</f>
        <v/>
      </c>
      <c r="B10434" s="34">
        <v>10433</v>
      </c>
      <c r="C10434" s="19">
        <f t="shared" ca="1" si="649"/>
        <v>56363</v>
      </c>
      <c r="D10434" s="29">
        <f t="shared" ca="1" si="651"/>
        <v>0</v>
      </c>
      <c r="E10434" s="29">
        <f ca="1">IF(C10434&lt;Calculator!$D$26,0,IF(DAY($C10434)=1,IF(D10434-Calculator!$G$24&gt;0,Calculator!$G$24,D10434),0))</f>
        <v>0</v>
      </c>
      <c r="F10434" s="29">
        <f ca="1">IF(E10434&gt;0,D10434*Calculator!$G$22/12,0)</f>
        <v>0</v>
      </c>
      <c r="G10434" s="29">
        <f ca="1">IF(E10434&gt;0,(IFERROR(-PMT(Calculator!$G$22/12,Calculator!$G$23*12,Calculator!$G$20),0))-F10434,0)</f>
        <v>0</v>
      </c>
      <c r="H10434" s="29">
        <f t="shared" ca="1" si="652"/>
        <v>0</v>
      </c>
      <c r="I10434" s="29">
        <f t="shared" ca="1" si="650"/>
        <v>0</v>
      </c>
      <c r="J10434" s="30">
        <f>Calculator!$G$40</f>
        <v>6.5000000000000002E-2</v>
      </c>
      <c r="K10434" s="29">
        <f ca="1">IF(C10434&gt;=Calculator!$G$27,IF(DAY($C10434)=1,Calculator!$G$34/2,IF(DAY($C10434)=15,Calculator!$G$34/2,0)),0)</f>
        <v>0</v>
      </c>
      <c r="L10434" s="29">
        <f ca="1">IF(DAY($C10434)=28,IF(H10434=0,0,Calculator!$G$35),0)</f>
        <v>0</v>
      </c>
      <c r="M10434" s="29">
        <f ca="1">IF(I10434&gt;0,IF(DAY($C10434)=1,SUM(INDIRECT("I"&amp;(ROW(C10433)-DAY(C10433))):I10433),0),0)</f>
        <v>0</v>
      </c>
      <c r="N10434" s="29">
        <f ca="1">IF(C10434&lt;Calculator!$G$27,0,IF(C10434=Calculator!$G$27,Calculator!$G$39,IF(H10434-K10434&lt;=0,IF(D10434&gt;Calculator!$G$39,IF(H10434-K10434+E10434+L10434+M10434+Calculator!$G$39&gt;Calculator!$G$39,Calculator!$G$39-(H10434+E10434+L10434+M10434-K10434),Calculator!$G$39),D10434),0)))</f>
        <v>0</v>
      </c>
    </row>
    <row r="10435" spans="1:14" ht="15.75" thickBot="1">
      <c r="A10435" s="33" t="str">
        <f ca="1">IF(C10435=Calculator!$H$27,"F",IF(Daily!D10435+Daily!H10435=0,IF(D10434+H10434&gt;0,"L",""),""))</f>
        <v/>
      </c>
      <c r="B10435" s="34">
        <v>10434</v>
      </c>
      <c r="C10435" s="19">
        <f t="shared" ref="C10435:C10498" ca="1" si="653">C10434+1</f>
        <v>56364</v>
      </c>
      <c r="D10435" s="29">
        <f t="shared" ca="1" si="651"/>
        <v>0</v>
      </c>
      <c r="E10435" s="29">
        <f ca="1">IF(C10435&lt;Calculator!$D$26,0,IF(DAY($C10435)=1,IF(D10435-Calculator!$G$24&gt;0,Calculator!$G$24,D10435),0))</f>
        <v>0</v>
      </c>
      <c r="F10435" s="29">
        <f ca="1">IF(E10435&gt;0,D10435*Calculator!$G$22/12,0)</f>
        <v>0</v>
      </c>
      <c r="G10435" s="29">
        <f ca="1">IF(E10435&gt;0,(IFERROR(-PMT(Calculator!$G$22/12,Calculator!$G$23*12,Calculator!$G$20),0))-F10435,0)</f>
        <v>0</v>
      </c>
      <c r="H10435" s="29">
        <f t="shared" ca="1" si="652"/>
        <v>0</v>
      </c>
      <c r="I10435" s="29">
        <f t="shared" ref="I10435:I10498" ca="1" si="654">H10435*J10435/365</f>
        <v>0</v>
      </c>
      <c r="J10435" s="30">
        <f>Calculator!$G$40</f>
        <v>6.5000000000000002E-2</v>
      </c>
      <c r="K10435" s="29">
        <f ca="1">IF(C10435&gt;=Calculator!$G$27,IF(DAY($C10435)=1,Calculator!$G$34/2,IF(DAY($C10435)=15,Calculator!$G$34/2,0)),0)</f>
        <v>0</v>
      </c>
      <c r="L10435" s="29">
        <f ca="1">IF(DAY($C10435)=28,IF(H10435=0,0,Calculator!$G$35),0)</f>
        <v>0</v>
      </c>
      <c r="M10435" s="29">
        <f ca="1">IF(I10435&gt;0,IF(DAY($C10435)=1,SUM(INDIRECT("I"&amp;(ROW(C10434)-DAY(C10434))):I10434),0),0)</f>
        <v>0</v>
      </c>
      <c r="N10435" s="29">
        <f ca="1">IF(C10435&lt;Calculator!$G$27,0,IF(C10435=Calculator!$G$27,Calculator!$G$39,IF(H10435-K10435&lt;=0,IF(D10435&gt;Calculator!$G$39,IF(H10435-K10435+E10435+L10435+M10435+Calculator!$G$39&gt;Calculator!$G$39,Calculator!$G$39-(H10435+E10435+L10435+M10435-K10435),Calculator!$G$39),D10435),0)))</f>
        <v>0</v>
      </c>
    </row>
    <row r="10436" spans="1:14" ht="15.75" thickBot="1">
      <c r="A10436" s="33" t="str">
        <f ca="1">IF(C10436=Calculator!$H$27,"F",IF(Daily!D10436+Daily!H10436=0,IF(D10435+H10435&gt;0,"L",""),""))</f>
        <v/>
      </c>
      <c r="B10436" s="34">
        <v>10435</v>
      </c>
      <c r="C10436" s="19">
        <f t="shared" ca="1" si="653"/>
        <v>56365</v>
      </c>
      <c r="D10436" s="29">
        <f t="shared" ref="D10436:D10499" ca="1" si="655">IF(((D10435-G10435)-N10435)&lt;0,0,((D10435-G10435)-N10435))</f>
        <v>0</v>
      </c>
      <c r="E10436" s="29">
        <f ca="1">IF(C10436&lt;Calculator!$D$26,0,IF(DAY($C10436)=1,IF(D10436-Calculator!$G$24&gt;0,Calculator!$G$24,D10436),0))</f>
        <v>0</v>
      </c>
      <c r="F10436" s="29">
        <f ca="1">IF(E10436&gt;0,D10436*Calculator!$G$22/12,0)</f>
        <v>0</v>
      </c>
      <c r="G10436" s="29">
        <f ca="1">IF(E10436&gt;0,(IFERROR(-PMT(Calculator!$G$22/12,Calculator!$G$23*12,Calculator!$G$20),0))-F10436,0)</f>
        <v>0</v>
      </c>
      <c r="H10436" s="29">
        <f t="shared" ref="H10436:H10499" ca="1" si="656">IF((H10435-K10435+SUM(L10435:N10435)+E10435)&lt;0,0,(H10435-K10435+SUM(L10435:N10435)+E10435))</f>
        <v>0</v>
      </c>
      <c r="I10436" s="29">
        <f t="shared" ca="1" si="654"/>
        <v>0</v>
      </c>
      <c r="J10436" s="30">
        <f>Calculator!$G$40</f>
        <v>6.5000000000000002E-2</v>
      </c>
      <c r="K10436" s="29">
        <f ca="1">IF(C10436&gt;=Calculator!$G$27,IF(DAY($C10436)=1,Calculator!$G$34/2,IF(DAY($C10436)=15,Calculator!$G$34/2,0)),0)</f>
        <v>0</v>
      </c>
      <c r="L10436" s="29">
        <f ca="1">IF(DAY($C10436)=28,IF(H10436=0,0,Calculator!$G$35),0)</f>
        <v>0</v>
      </c>
      <c r="M10436" s="29">
        <f ca="1">IF(I10436&gt;0,IF(DAY($C10436)=1,SUM(INDIRECT("I"&amp;(ROW(C10435)-DAY(C10435))):I10435),0),0)</f>
        <v>0</v>
      </c>
      <c r="N10436" s="29">
        <f ca="1">IF(C10436&lt;Calculator!$G$27,0,IF(C10436=Calculator!$G$27,Calculator!$G$39,IF(H10436-K10436&lt;=0,IF(D10436&gt;Calculator!$G$39,IF(H10436-K10436+E10436+L10436+M10436+Calculator!$G$39&gt;Calculator!$G$39,Calculator!$G$39-(H10436+E10436+L10436+M10436-K10436),Calculator!$G$39),D10436),0)))</f>
        <v>0</v>
      </c>
    </row>
    <row r="10437" spans="1:14" ht="15.75" thickBot="1">
      <c r="A10437" s="33" t="str">
        <f ca="1">IF(C10437=Calculator!$H$27,"F",IF(Daily!D10437+Daily!H10437=0,IF(D10436+H10436&gt;0,"L",""),""))</f>
        <v/>
      </c>
      <c r="B10437" s="34">
        <v>10436</v>
      </c>
      <c r="C10437" s="19">
        <f t="shared" ca="1" si="653"/>
        <v>56366</v>
      </c>
      <c r="D10437" s="29">
        <f t="shared" ca="1" si="655"/>
        <v>0</v>
      </c>
      <c r="E10437" s="29">
        <f ca="1">IF(C10437&lt;Calculator!$D$26,0,IF(DAY($C10437)=1,IF(D10437-Calculator!$G$24&gt;0,Calculator!$G$24,D10437),0))</f>
        <v>0</v>
      </c>
      <c r="F10437" s="29">
        <f ca="1">IF(E10437&gt;0,D10437*Calculator!$G$22/12,0)</f>
        <v>0</v>
      </c>
      <c r="G10437" s="29">
        <f ca="1">IF(E10437&gt;0,(IFERROR(-PMT(Calculator!$G$22/12,Calculator!$G$23*12,Calculator!$G$20),0))-F10437,0)</f>
        <v>0</v>
      </c>
      <c r="H10437" s="29">
        <f t="shared" ca="1" si="656"/>
        <v>0</v>
      </c>
      <c r="I10437" s="29">
        <f t="shared" ca="1" si="654"/>
        <v>0</v>
      </c>
      <c r="J10437" s="30">
        <f>Calculator!$G$40</f>
        <v>6.5000000000000002E-2</v>
      </c>
      <c r="K10437" s="29">
        <f ca="1">IF(C10437&gt;=Calculator!$G$27,IF(DAY($C10437)=1,Calculator!$G$34/2,IF(DAY($C10437)=15,Calculator!$G$34/2,0)),0)</f>
        <v>0</v>
      </c>
      <c r="L10437" s="29">
        <f ca="1">IF(DAY($C10437)=28,IF(H10437=0,0,Calculator!$G$35),0)</f>
        <v>0</v>
      </c>
      <c r="M10437" s="29">
        <f ca="1">IF(I10437&gt;0,IF(DAY($C10437)=1,SUM(INDIRECT("I"&amp;(ROW(C10436)-DAY(C10436))):I10436),0),0)</f>
        <v>0</v>
      </c>
      <c r="N10437" s="29">
        <f ca="1">IF(C10437&lt;Calculator!$G$27,0,IF(C10437=Calculator!$G$27,Calculator!$G$39,IF(H10437-K10437&lt;=0,IF(D10437&gt;Calculator!$G$39,IF(H10437-K10437+E10437+L10437+M10437+Calculator!$G$39&gt;Calculator!$G$39,Calculator!$G$39-(H10437+E10437+L10437+M10437-K10437),Calculator!$G$39),D10437),0)))</f>
        <v>0</v>
      </c>
    </row>
    <row r="10438" spans="1:14" ht="15.75" thickBot="1">
      <c r="A10438" s="33" t="str">
        <f ca="1">IF(C10438=Calculator!$H$27,"F",IF(Daily!D10438+Daily!H10438=0,IF(D10437+H10437&gt;0,"L",""),""))</f>
        <v/>
      </c>
      <c r="B10438" s="34">
        <v>10437</v>
      </c>
      <c r="C10438" s="19">
        <f t="shared" ca="1" si="653"/>
        <v>56367</v>
      </c>
      <c r="D10438" s="29">
        <f t="shared" ca="1" si="655"/>
        <v>0</v>
      </c>
      <c r="E10438" s="29">
        <f ca="1">IF(C10438&lt;Calculator!$D$26,0,IF(DAY($C10438)=1,IF(D10438-Calculator!$G$24&gt;0,Calculator!$G$24,D10438),0))</f>
        <v>0</v>
      </c>
      <c r="F10438" s="29">
        <f ca="1">IF(E10438&gt;0,D10438*Calculator!$G$22/12,0)</f>
        <v>0</v>
      </c>
      <c r="G10438" s="29">
        <f ca="1">IF(E10438&gt;0,(IFERROR(-PMT(Calculator!$G$22/12,Calculator!$G$23*12,Calculator!$G$20),0))-F10438,0)</f>
        <v>0</v>
      </c>
      <c r="H10438" s="29">
        <f t="shared" ca="1" si="656"/>
        <v>0</v>
      </c>
      <c r="I10438" s="29">
        <f t="shared" ca="1" si="654"/>
        <v>0</v>
      </c>
      <c r="J10438" s="30">
        <f>Calculator!$G$40</f>
        <v>6.5000000000000002E-2</v>
      </c>
      <c r="K10438" s="29">
        <f ca="1">IF(C10438&gt;=Calculator!$G$27,IF(DAY($C10438)=1,Calculator!$G$34/2,IF(DAY($C10438)=15,Calculator!$G$34/2,0)),0)</f>
        <v>0</v>
      </c>
      <c r="L10438" s="29">
        <f ca="1">IF(DAY($C10438)=28,IF(H10438=0,0,Calculator!$G$35),0)</f>
        <v>0</v>
      </c>
      <c r="M10438" s="29">
        <f ca="1">IF(I10438&gt;0,IF(DAY($C10438)=1,SUM(INDIRECT("I"&amp;(ROW(C10437)-DAY(C10437))):I10437),0),0)</f>
        <v>0</v>
      </c>
      <c r="N10438" s="29">
        <f ca="1">IF(C10438&lt;Calculator!$G$27,0,IF(C10438=Calculator!$G$27,Calculator!$G$39,IF(H10438-K10438&lt;=0,IF(D10438&gt;Calculator!$G$39,IF(H10438-K10438+E10438+L10438+M10438+Calculator!$G$39&gt;Calculator!$G$39,Calculator!$G$39-(H10438+E10438+L10438+M10438-K10438),Calculator!$G$39),D10438),0)))</f>
        <v>0</v>
      </c>
    </row>
    <row r="10439" spans="1:14" ht="15.75" thickBot="1">
      <c r="A10439" s="33" t="str">
        <f ca="1">IF(C10439=Calculator!$H$27,"F",IF(Daily!D10439+Daily!H10439=0,IF(D10438+H10438&gt;0,"L",""),""))</f>
        <v/>
      </c>
      <c r="B10439" s="34">
        <v>10438</v>
      </c>
      <c r="C10439" s="19">
        <f t="shared" ca="1" si="653"/>
        <v>56368</v>
      </c>
      <c r="D10439" s="29">
        <f t="shared" ca="1" si="655"/>
        <v>0</v>
      </c>
      <c r="E10439" s="29">
        <f ca="1">IF(C10439&lt;Calculator!$D$26,0,IF(DAY($C10439)=1,IF(D10439-Calculator!$G$24&gt;0,Calculator!$G$24,D10439),0))</f>
        <v>0</v>
      </c>
      <c r="F10439" s="29">
        <f ca="1">IF(E10439&gt;0,D10439*Calculator!$G$22/12,0)</f>
        <v>0</v>
      </c>
      <c r="G10439" s="29">
        <f ca="1">IF(E10439&gt;0,(IFERROR(-PMT(Calculator!$G$22/12,Calculator!$G$23*12,Calculator!$G$20),0))-F10439,0)</f>
        <v>0</v>
      </c>
      <c r="H10439" s="29">
        <f t="shared" ca="1" si="656"/>
        <v>0</v>
      </c>
      <c r="I10439" s="29">
        <f t="shared" ca="1" si="654"/>
        <v>0</v>
      </c>
      <c r="J10439" s="30">
        <f>Calculator!$G$40</f>
        <v>6.5000000000000002E-2</v>
      </c>
      <c r="K10439" s="29">
        <f ca="1">IF(C10439&gt;=Calculator!$G$27,IF(DAY($C10439)=1,Calculator!$G$34/2,IF(DAY($C10439)=15,Calculator!$G$34/2,0)),0)</f>
        <v>0</v>
      </c>
      <c r="L10439" s="29">
        <f ca="1">IF(DAY($C10439)=28,IF(H10439=0,0,Calculator!$G$35),0)</f>
        <v>0</v>
      </c>
      <c r="M10439" s="29">
        <f ca="1">IF(I10439&gt;0,IF(DAY($C10439)=1,SUM(INDIRECT("I"&amp;(ROW(C10438)-DAY(C10438))):I10438),0),0)</f>
        <v>0</v>
      </c>
      <c r="N10439" s="29">
        <f ca="1">IF(C10439&lt;Calculator!$G$27,0,IF(C10439=Calculator!$G$27,Calculator!$G$39,IF(H10439-K10439&lt;=0,IF(D10439&gt;Calculator!$G$39,IF(H10439-K10439+E10439+L10439+M10439+Calculator!$G$39&gt;Calculator!$G$39,Calculator!$G$39-(H10439+E10439+L10439+M10439-K10439),Calculator!$G$39),D10439),0)))</f>
        <v>0</v>
      </c>
    </row>
    <row r="10440" spans="1:14" ht="15.75" thickBot="1">
      <c r="A10440" s="33" t="str">
        <f ca="1">IF(C10440=Calculator!$H$27,"F",IF(Daily!D10440+Daily!H10440=0,IF(D10439+H10439&gt;0,"L",""),""))</f>
        <v/>
      </c>
      <c r="B10440" s="34">
        <v>10439</v>
      </c>
      <c r="C10440" s="19">
        <f t="shared" ca="1" si="653"/>
        <v>56369</v>
      </c>
      <c r="D10440" s="29">
        <f t="shared" ca="1" si="655"/>
        <v>0</v>
      </c>
      <c r="E10440" s="29">
        <f ca="1">IF(C10440&lt;Calculator!$D$26,0,IF(DAY($C10440)=1,IF(D10440-Calculator!$G$24&gt;0,Calculator!$G$24,D10440),0))</f>
        <v>0</v>
      </c>
      <c r="F10440" s="29">
        <f ca="1">IF(E10440&gt;0,D10440*Calculator!$G$22/12,0)</f>
        <v>0</v>
      </c>
      <c r="G10440" s="29">
        <f ca="1">IF(E10440&gt;0,(IFERROR(-PMT(Calculator!$G$22/12,Calculator!$G$23*12,Calculator!$G$20),0))-F10440,0)</f>
        <v>0</v>
      </c>
      <c r="H10440" s="29">
        <f t="shared" ca="1" si="656"/>
        <v>0</v>
      </c>
      <c r="I10440" s="29">
        <f t="shared" ca="1" si="654"/>
        <v>0</v>
      </c>
      <c r="J10440" s="30">
        <f>Calculator!$G$40</f>
        <v>6.5000000000000002E-2</v>
      </c>
      <c r="K10440" s="29">
        <f ca="1">IF(C10440&gt;=Calculator!$G$27,IF(DAY($C10440)=1,Calculator!$G$34/2,IF(DAY($C10440)=15,Calculator!$G$34/2,0)),0)</f>
        <v>0</v>
      </c>
      <c r="L10440" s="29">
        <f ca="1">IF(DAY($C10440)=28,IF(H10440=0,0,Calculator!$G$35),0)</f>
        <v>0</v>
      </c>
      <c r="M10440" s="29">
        <f ca="1">IF(I10440&gt;0,IF(DAY($C10440)=1,SUM(INDIRECT("I"&amp;(ROW(C10439)-DAY(C10439))):I10439),0),0)</f>
        <v>0</v>
      </c>
      <c r="N10440" s="29">
        <f ca="1">IF(C10440&lt;Calculator!$G$27,0,IF(C10440=Calculator!$G$27,Calculator!$G$39,IF(H10440-K10440&lt;=0,IF(D10440&gt;Calculator!$G$39,IF(H10440-K10440+E10440+L10440+M10440+Calculator!$G$39&gt;Calculator!$G$39,Calculator!$G$39-(H10440+E10440+L10440+M10440-K10440),Calculator!$G$39),D10440),0)))</f>
        <v>0</v>
      </c>
    </row>
    <row r="10441" spans="1:14" ht="15.75" thickBot="1">
      <c r="A10441" s="33" t="str">
        <f ca="1">IF(C10441=Calculator!$H$27,"F",IF(Daily!D10441+Daily!H10441=0,IF(D10440+H10440&gt;0,"L",""),""))</f>
        <v/>
      </c>
      <c r="B10441" s="34">
        <v>10440</v>
      </c>
      <c r="C10441" s="19">
        <f t="shared" ca="1" si="653"/>
        <v>56370</v>
      </c>
      <c r="D10441" s="29">
        <f t="shared" ca="1" si="655"/>
        <v>0</v>
      </c>
      <c r="E10441" s="29">
        <f ca="1">IF(C10441&lt;Calculator!$D$26,0,IF(DAY($C10441)=1,IF(D10441-Calculator!$G$24&gt;0,Calculator!$G$24,D10441),0))</f>
        <v>0</v>
      </c>
      <c r="F10441" s="29">
        <f ca="1">IF(E10441&gt;0,D10441*Calculator!$G$22/12,0)</f>
        <v>0</v>
      </c>
      <c r="G10441" s="29">
        <f ca="1">IF(E10441&gt;0,(IFERROR(-PMT(Calculator!$G$22/12,Calculator!$G$23*12,Calculator!$G$20),0))-F10441,0)</f>
        <v>0</v>
      </c>
      <c r="H10441" s="29">
        <f t="shared" ca="1" si="656"/>
        <v>0</v>
      </c>
      <c r="I10441" s="29">
        <f t="shared" ca="1" si="654"/>
        <v>0</v>
      </c>
      <c r="J10441" s="30">
        <f>Calculator!$G$40</f>
        <v>6.5000000000000002E-2</v>
      </c>
      <c r="K10441" s="29">
        <f ca="1">IF(C10441&gt;=Calculator!$G$27,IF(DAY($C10441)=1,Calculator!$G$34/2,IF(DAY($C10441)=15,Calculator!$G$34/2,0)),0)</f>
        <v>4500</v>
      </c>
      <c r="L10441" s="29">
        <f ca="1">IF(DAY($C10441)=28,IF(H10441=0,0,Calculator!$G$35),0)</f>
        <v>0</v>
      </c>
      <c r="M10441" s="29">
        <f ca="1">IF(I10441&gt;0,IF(DAY($C10441)=1,SUM(INDIRECT("I"&amp;(ROW(C10440)-DAY(C10440))):I10440),0),0)</f>
        <v>0</v>
      </c>
      <c r="N10441" s="29">
        <f ca="1">IF(C10441&lt;Calculator!$G$27,0,IF(C10441=Calculator!$G$27,Calculator!$G$39,IF(H10441-K10441&lt;=0,IF(D10441&gt;Calculator!$G$39,IF(H10441-K10441+E10441+L10441+M10441+Calculator!$G$39&gt;Calculator!$G$39,Calculator!$G$39-(H10441+E10441+L10441+M10441-K10441),Calculator!$G$39),D10441),0)))</f>
        <v>0</v>
      </c>
    </row>
    <row r="10442" spans="1:14" ht="15.75" thickBot="1">
      <c r="A10442" s="33" t="str">
        <f ca="1">IF(C10442=Calculator!$H$27,"F",IF(Daily!D10442+Daily!H10442=0,IF(D10441+H10441&gt;0,"L",""),""))</f>
        <v/>
      </c>
      <c r="B10442" s="34">
        <v>10441</v>
      </c>
      <c r="C10442" s="19">
        <f t="shared" ca="1" si="653"/>
        <v>56371</v>
      </c>
      <c r="D10442" s="29">
        <f t="shared" ca="1" si="655"/>
        <v>0</v>
      </c>
      <c r="E10442" s="29">
        <f ca="1">IF(C10442&lt;Calculator!$D$26,0,IF(DAY($C10442)=1,IF(D10442-Calculator!$G$24&gt;0,Calculator!$G$24,D10442),0))</f>
        <v>0</v>
      </c>
      <c r="F10442" s="29">
        <f ca="1">IF(E10442&gt;0,D10442*Calculator!$G$22/12,0)</f>
        <v>0</v>
      </c>
      <c r="G10442" s="29">
        <f ca="1">IF(E10442&gt;0,(IFERROR(-PMT(Calculator!$G$22/12,Calculator!$G$23*12,Calculator!$G$20),0))-F10442,0)</f>
        <v>0</v>
      </c>
      <c r="H10442" s="29">
        <f t="shared" ca="1" si="656"/>
        <v>0</v>
      </c>
      <c r="I10442" s="29">
        <f t="shared" ca="1" si="654"/>
        <v>0</v>
      </c>
      <c r="J10442" s="30">
        <f>Calculator!$G$40</f>
        <v>6.5000000000000002E-2</v>
      </c>
      <c r="K10442" s="29">
        <f ca="1">IF(C10442&gt;=Calculator!$G$27,IF(DAY($C10442)=1,Calculator!$G$34/2,IF(DAY($C10442)=15,Calculator!$G$34/2,0)),0)</f>
        <v>0</v>
      </c>
      <c r="L10442" s="29">
        <f ca="1">IF(DAY($C10442)=28,IF(H10442=0,0,Calculator!$G$35),0)</f>
        <v>0</v>
      </c>
      <c r="M10442" s="29">
        <f ca="1">IF(I10442&gt;0,IF(DAY($C10442)=1,SUM(INDIRECT("I"&amp;(ROW(C10441)-DAY(C10441))):I10441),0),0)</f>
        <v>0</v>
      </c>
      <c r="N10442" s="29">
        <f ca="1">IF(C10442&lt;Calculator!$G$27,0,IF(C10442=Calculator!$G$27,Calculator!$G$39,IF(H10442-K10442&lt;=0,IF(D10442&gt;Calculator!$G$39,IF(H10442-K10442+E10442+L10442+M10442+Calculator!$G$39&gt;Calculator!$G$39,Calculator!$G$39-(H10442+E10442+L10442+M10442-K10442),Calculator!$G$39),D10442),0)))</f>
        <v>0</v>
      </c>
    </row>
    <row r="10443" spans="1:14" ht="15.75" thickBot="1">
      <c r="A10443" s="33" t="str">
        <f ca="1">IF(C10443=Calculator!$H$27,"F",IF(Daily!D10443+Daily!H10443=0,IF(D10442+H10442&gt;0,"L",""),""))</f>
        <v/>
      </c>
      <c r="B10443" s="34">
        <v>10442</v>
      </c>
      <c r="C10443" s="19">
        <f t="shared" ca="1" si="653"/>
        <v>56372</v>
      </c>
      <c r="D10443" s="29">
        <f t="shared" ca="1" si="655"/>
        <v>0</v>
      </c>
      <c r="E10443" s="29">
        <f ca="1">IF(C10443&lt;Calculator!$D$26,0,IF(DAY($C10443)=1,IF(D10443-Calculator!$G$24&gt;0,Calculator!$G$24,D10443),0))</f>
        <v>0</v>
      </c>
      <c r="F10443" s="29">
        <f ca="1">IF(E10443&gt;0,D10443*Calculator!$G$22/12,0)</f>
        <v>0</v>
      </c>
      <c r="G10443" s="29">
        <f ca="1">IF(E10443&gt;0,(IFERROR(-PMT(Calculator!$G$22/12,Calculator!$G$23*12,Calculator!$G$20),0))-F10443,0)</f>
        <v>0</v>
      </c>
      <c r="H10443" s="29">
        <f t="shared" ca="1" si="656"/>
        <v>0</v>
      </c>
      <c r="I10443" s="29">
        <f t="shared" ca="1" si="654"/>
        <v>0</v>
      </c>
      <c r="J10443" s="30">
        <f>Calculator!$G$40</f>
        <v>6.5000000000000002E-2</v>
      </c>
      <c r="K10443" s="29">
        <f ca="1">IF(C10443&gt;=Calculator!$G$27,IF(DAY($C10443)=1,Calculator!$G$34/2,IF(DAY($C10443)=15,Calculator!$G$34/2,0)),0)</f>
        <v>0</v>
      </c>
      <c r="L10443" s="29">
        <f ca="1">IF(DAY($C10443)=28,IF(H10443=0,0,Calculator!$G$35),0)</f>
        <v>0</v>
      </c>
      <c r="M10443" s="29">
        <f ca="1">IF(I10443&gt;0,IF(DAY($C10443)=1,SUM(INDIRECT("I"&amp;(ROW(C10442)-DAY(C10442))):I10442),0),0)</f>
        <v>0</v>
      </c>
      <c r="N10443" s="29">
        <f ca="1">IF(C10443&lt;Calculator!$G$27,0,IF(C10443=Calculator!$G$27,Calculator!$G$39,IF(H10443-K10443&lt;=0,IF(D10443&gt;Calculator!$G$39,IF(H10443-K10443+E10443+L10443+M10443+Calculator!$G$39&gt;Calculator!$G$39,Calculator!$G$39-(H10443+E10443+L10443+M10443-K10443),Calculator!$G$39),D10443),0)))</f>
        <v>0</v>
      </c>
    </row>
    <row r="10444" spans="1:14" ht="15.75" thickBot="1">
      <c r="A10444" s="33" t="str">
        <f ca="1">IF(C10444=Calculator!$H$27,"F",IF(Daily!D10444+Daily!H10444=0,IF(D10443+H10443&gt;0,"L",""),""))</f>
        <v/>
      </c>
      <c r="B10444" s="34">
        <v>10443</v>
      </c>
      <c r="C10444" s="19">
        <f t="shared" ca="1" si="653"/>
        <v>56373</v>
      </c>
      <c r="D10444" s="29">
        <f t="shared" ca="1" si="655"/>
        <v>0</v>
      </c>
      <c r="E10444" s="29">
        <f ca="1">IF(C10444&lt;Calculator!$D$26,0,IF(DAY($C10444)=1,IF(D10444-Calculator!$G$24&gt;0,Calculator!$G$24,D10444),0))</f>
        <v>0</v>
      </c>
      <c r="F10444" s="29">
        <f ca="1">IF(E10444&gt;0,D10444*Calculator!$G$22/12,0)</f>
        <v>0</v>
      </c>
      <c r="G10444" s="29">
        <f ca="1">IF(E10444&gt;0,(IFERROR(-PMT(Calculator!$G$22/12,Calculator!$G$23*12,Calculator!$G$20),0))-F10444,0)</f>
        <v>0</v>
      </c>
      <c r="H10444" s="29">
        <f t="shared" ca="1" si="656"/>
        <v>0</v>
      </c>
      <c r="I10444" s="29">
        <f t="shared" ca="1" si="654"/>
        <v>0</v>
      </c>
      <c r="J10444" s="30">
        <f>Calculator!$G$40</f>
        <v>6.5000000000000002E-2</v>
      </c>
      <c r="K10444" s="29">
        <f ca="1">IF(C10444&gt;=Calculator!$G$27,IF(DAY($C10444)=1,Calculator!$G$34/2,IF(DAY($C10444)=15,Calculator!$G$34/2,0)),0)</f>
        <v>0</v>
      </c>
      <c r="L10444" s="29">
        <f ca="1">IF(DAY($C10444)=28,IF(H10444=0,0,Calculator!$G$35),0)</f>
        <v>0</v>
      </c>
      <c r="M10444" s="29">
        <f ca="1">IF(I10444&gt;0,IF(DAY($C10444)=1,SUM(INDIRECT("I"&amp;(ROW(C10443)-DAY(C10443))):I10443),0),0)</f>
        <v>0</v>
      </c>
      <c r="N10444" s="29">
        <f ca="1">IF(C10444&lt;Calculator!$G$27,0,IF(C10444=Calculator!$G$27,Calculator!$G$39,IF(H10444-K10444&lt;=0,IF(D10444&gt;Calculator!$G$39,IF(H10444-K10444+E10444+L10444+M10444+Calculator!$G$39&gt;Calculator!$G$39,Calculator!$G$39-(H10444+E10444+L10444+M10444-K10444),Calculator!$G$39),D10444),0)))</f>
        <v>0</v>
      </c>
    </row>
    <row r="10445" spans="1:14" ht="15.75" thickBot="1">
      <c r="A10445" s="33" t="str">
        <f ca="1">IF(C10445=Calculator!$H$27,"F",IF(Daily!D10445+Daily!H10445=0,IF(D10444+H10444&gt;0,"L",""),""))</f>
        <v/>
      </c>
      <c r="B10445" s="34">
        <v>10444</v>
      </c>
      <c r="C10445" s="19">
        <f t="shared" ca="1" si="653"/>
        <v>56374</v>
      </c>
      <c r="D10445" s="29">
        <f t="shared" ca="1" si="655"/>
        <v>0</v>
      </c>
      <c r="E10445" s="29">
        <f ca="1">IF(C10445&lt;Calculator!$D$26,0,IF(DAY($C10445)=1,IF(D10445-Calculator!$G$24&gt;0,Calculator!$G$24,D10445),0))</f>
        <v>0</v>
      </c>
      <c r="F10445" s="29">
        <f ca="1">IF(E10445&gt;0,D10445*Calculator!$G$22/12,0)</f>
        <v>0</v>
      </c>
      <c r="G10445" s="29">
        <f ca="1">IF(E10445&gt;0,(IFERROR(-PMT(Calculator!$G$22/12,Calculator!$G$23*12,Calculator!$G$20),0))-F10445,0)</f>
        <v>0</v>
      </c>
      <c r="H10445" s="29">
        <f t="shared" ca="1" si="656"/>
        <v>0</v>
      </c>
      <c r="I10445" s="29">
        <f t="shared" ca="1" si="654"/>
        <v>0</v>
      </c>
      <c r="J10445" s="30">
        <f>Calculator!$G$40</f>
        <v>6.5000000000000002E-2</v>
      </c>
      <c r="K10445" s="29">
        <f ca="1">IF(C10445&gt;=Calculator!$G$27,IF(DAY($C10445)=1,Calculator!$G$34/2,IF(DAY($C10445)=15,Calculator!$G$34/2,0)),0)</f>
        <v>0</v>
      </c>
      <c r="L10445" s="29">
        <f ca="1">IF(DAY($C10445)=28,IF(H10445=0,0,Calculator!$G$35),0)</f>
        <v>0</v>
      </c>
      <c r="M10445" s="29">
        <f ca="1">IF(I10445&gt;0,IF(DAY($C10445)=1,SUM(INDIRECT("I"&amp;(ROW(C10444)-DAY(C10444))):I10444),0),0)</f>
        <v>0</v>
      </c>
      <c r="N10445" s="29">
        <f ca="1">IF(C10445&lt;Calculator!$G$27,0,IF(C10445=Calculator!$G$27,Calculator!$G$39,IF(H10445-K10445&lt;=0,IF(D10445&gt;Calculator!$G$39,IF(H10445-K10445+E10445+L10445+M10445+Calculator!$G$39&gt;Calculator!$G$39,Calculator!$G$39-(H10445+E10445+L10445+M10445-K10445),Calculator!$G$39),D10445),0)))</f>
        <v>0</v>
      </c>
    </row>
    <row r="10446" spans="1:14" ht="15.75" thickBot="1">
      <c r="A10446" s="33" t="str">
        <f ca="1">IF(C10446=Calculator!$H$27,"F",IF(Daily!D10446+Daily!H10446=0,IF(D10445+H10445&gt;0,"L",""),""))</f>
        <v/>
      </c>
      <c r="B10446" s="34">
        <v>10445</v>
      </c>
      <c r="C10446" s="19">
        <f t="shared" ca="1" si="653"/>
        <v>56375</v>
      </c>
      <c r="D10446" s="29">
        <f t="shared" ca="1" si="655"/>
        <v>0</v>
      </c>
      <c r="E10446" s="29">
        <f ca="1">IF(C10446&lt;Calculator!$D$26,0,IF(DAY($C10446)=1,IF(D10446-Calculator!$G$24&gt;0,Calculator!$G$24,D10446),0))</f>
        <v>0</v>
      </c>
      <c r="F10446" s="29">
        <f ca="1">IF(E10446&gt;0,D10446*Calculator!$G$22/12,0)</f>
        <v>0</v>
      </c>
      <c r="G10446" s="29">
        <f ca="1">IF(E10446&gt;0,(IFERROR(-PMT(Calculator!$G$22/12,Calculator!$G$23*12,Calculator!$G$20),0))-F10446,0)</f>
        <v>0</v>
      </c>
      <c r="H10446" s="29">
        <f t="shared" ca="1" si="656"/>
        <v>0</v>
      </c>
      <c r="I10446" s="29">
        <f t="shared" ca="1" si="654"/>
        <v>0</v>
      </c>
      <c r="J10446" s="30">
        <f>Calculator!$G$40</f>
        <v>6.5000000000000002E-2</v>
      </c>
      <c r="K10446" s="29">
        <f ca="1">IF(C10446&gt;=Calculator!$G$27,IF(DAY($C10446)=1,Calculator!$G$34/2,IF(DAY($C10446)=15,Calculator!$G$34/2,0)),0)</f>
        <v>0</v>
      </c>
      <c r="L10446" s="29">
        <f ca="1">IF(DAY($C10446)=28,IF(H10446=0,0,Calculator!$G$35),0)</f>
        <v>0</v>
      </c>
      <c r="M10446" s="29">
        <f ca="1">IF(I10446&gt;0,IF(DAY($C10446)=1,SUM(INDIRECT("I"&amp;(ROW(C10445)-DAY(C10445))):I10445),0),0)</f>
        <v>0</v>
      </c>
      <c r="N10446" s="29">
        <f ca="1">IF(C10446&lt;Calculator!$G$27,0,IF(C10446=Calculator!$G$27,Calculator!$G$39,IF(H10446-K10446&lt;=0,IF(D10446&gt;Calculator!$G$39,IF(H10446-K10446+E10446+L10446+M10446+Calculator!$G$39&gt;Calculator!$G$39,Calculator!$G$39-(H10446+E10446+L10446+M10446-K10446),Calculator!$G$39),D10446),0)))</f>
        <v>0</v>
      </c>
    </row>
    <row r="10447" spans="1:14" ht="15.75" thickBot="1">
      <c r="A10447" s="33" t="str">
        <f ca="1">IF(C10447=Calculator!$H$27,"F",IF(Daily!D10447+Daily!H10447=0,IF(D10446+H10446&gt;0,"L",""),""))</f>
        <v/>
      </c>
      <c r="B10447" s="34">
        <v>10446</v>
      </c>
      <c r="C10447" s="19">
        <f t="shared" ca="1" si="653"/>
        <v>56376</v>
      </c>
      <c r="D10447" s="29">
        <f t="shared" ca="1" si="655"/>
        <v>0</v>
      </c>
      <c r="E10447" s="29">
        <f ca="1">IF(C10447&lt;Calculator!$D$26,0,IF(DAY($C10447)=1,IF(D10447-Calculator!$G$24&gt;0,Calculator!$G$24,D10447),0))</f>
        <v>0</v>
      </c>
      <c r="F10447" s="29">
        <f ca="1">IF(E10447&gt;0,D10447*Calculator!$G$22/12,0)</f>
        <v>0</v>
      </c>
      <c r="G10447" s="29">
        <f ca="1">IF(E10447&gt;0,(IFERROR(-PMT(Calculator!$G$22/12,Calculator!$G$23*12,Calculator!$G$20),0))-F10447,0)</f>
        <v>0</v>
      </c>
      <c r="H10447" s="29">
        <f t="shared" ca="1" si="656"/>
        <v>0</v>
      </c>
      <c r="I10447" s="29">
        <f t="shared" ca="1" si="654"/>
        <v>0</v>
      </c>
      <c r="J10447" s="30">
        <f>Calculator!$G$40</f>
        <v>6.5000000000000002E-2</v>
      </c>
      <c r="K10447" s="29">
        <f ca="1">IF(C10447&gt;=Calculator!$G$27,IF(DAY($C10447)=1,Calculator!$G$34/2,IF(DAY($C10447)=15,Calculator!$G$34/2,0)),0)</f>
        <v>0</v>
      </c>
      <c r="L10447" s="29">
        <f ca="1">IF(DAY($C10447)=28,IF(H10447=0,0,Calculator!$G$35),0)</f>
        <v>0</v>
      </c>
      <c r="M10447" s="29">
        <f ca="1">IF(I10447&gt;0,IF(DAY($C10447)=1,SUM(INDIRECT("I"&amp;(ROW(C10446)-DAY(C10446))):I10446),0),0)</f>
        <v>0</v>
      </c>
      <c r="N10447" s="29">
        <f ca="1">IF(C10447&lt;Calculator!$G$27,0,IF(C10447=Calculator!$G$27,Calculator!$G$39,IF(H10447-K10447&lt;=0,IF(D10447&gt;Calculator!$G$39,IF(H10447-K10447+E10447+L10447+M10447+Calculator!$G$39&gt;Calculator!$G$39,Calculator!$G$39-(H10447+E10447+L10447+M10447-K10447),Calculator!$G$39),D10447),0)))</f>
        <v>0</v>
      </c>
    </row>
    <row r="10448" spans="1:14" ht="15.75" thickBot="1">
      <c r="A10448" s="33" t="str">
        <f ca="1">IF(C10448=Calculator!$H$27,"F",IF(Daily!D10448+Daily!H10448=0,IF(D10447+H10447&gt;0,"L",""),""))</f>
        <v/>
      </c>
      <c r="B10448" s="34">
        <v>10447</v>
      </c>
      <c r="C10448" s="19">
        <f t="shared" ca="1" si="653"/>
        <v>56377</v>
      </c>
      <c r="D10448" s="29">
        <f t="shared" ca="1" si="655"/>
        <v>0</v>
      </c>
      <c r="E10448" s="29">
        <f ca="1">IF(C10448&lt;Calculator!$D$26,0,IF(DAY($C10448)=1,IF(D10448-Calculator!$G$24&gt;0,Calculator!$G$24,D10448),0))</f>
        <v>0</v>
      </c>
      <c r="F10448" s="29">
        <f ca="1">IF(E10448&gt;0,D10448*Calculator!$G$22/12,0)</f>
        <v>0</v>
      </c>
      <c r="G10448" s="29">
        <f ca="1">IF(E10448&gt;0,(IFERROR(-PMT(Calculator!$G$22/12,Calculator!$G$23*12,Calculator!$G$20),0))-F10448,0)</f>
        <v>0</v>
      </c>
      <c r="H10448" s="29">
        <f t="shared" ca="1" si="656"/>
        <v>0</v>
      </c>
      <c r="I10448" s="29">
        <f t="shared" ca="1" si="654"/>
        <v>0</v>
      </c>
      <c r="J10448" s="30">
        <f>Calculator!$G$40</f>
        <v>6.5000000000000002E-2</v>
      </c>
      <c r="K10448" s="29">
        <f ca="1">IF(C10448&gt;=Calculator!$G$27,IF(DAY($C10448)=1,Calculator!$G$34/2,IF(DAY($C10448)=15,Calculator!$G$34/2,0)),0)</f>
        <v>0</v>
      </c>
      <c r="L10448" s="29">
        <f ca="1">IF(DAY($C10448)=28,IF(H10448=0,0,Calculator!$G$35),0)</f>
        <v>0</v>
      </c>
      <c r="M10448" s="29">
        <f ca="1">IF(I10448&gt;0,IF(DAY($C10448)=1,SUM(INDIRECT("I"&amp;(ROW(C10447)-DAY(C10447))):I10447),0),0)</f>
        <v>0</v>
      </c>
      <c r="N10448" s="29">
        <f ca="1">IF(C10448&lt;Calculator!$G$27,0,IF(C10448=Calculator!$G$27,Calculator!$G$39,IF(H10448-K10448&lt;=0,IF(D10448&gt;Calculator!$G$39,IF(H10448-K10448+E10448+L10448+M10448+Calculator!$G$39&gt;Calculator!$G$39,Calculator!$G$39-(H10448+E10448+L10448+M10448-K10448),Calculator!$G$39),D10448),0)))</f>
        <v>0</v>
      </c>
    </row>
    <row r="10449" spans="1:14" ht="15.75" thickBot="1">
      <c r="A10449" s="33" t="str">
        <f ca="1">IF(C10449=Calculator!$H$27,"F",IF(Daily!D10449+Daily!H10449=0,IF(D10448+H10448&gt;0,"L",""),""))</f>
        <v/>
      </c>
      <c r="B10449" s="34">
        <v>10448</v>
      </c>
      <c r="C10449" s="19">
        <f t="shared" ca="1" si="653"/>
        <v>56378</v>
      </c>
      <c r="D10449" s="29">
        <f t="shared" ca="1" si="655"/>
        <v>0</v>
      </c>
      <c r="E10449" s="29">
        <f ca="1">IF(C10449&lt;Calculator!$D$26,0,IF(DAY($C10449)=1,IF(D10449-Calculator!$G$24&gt;0,Calculator!$G$24,D10449),0))</f>
        <v>0</v>
      </c>
      <c r="F10449" s="29">
        <f ca="1">IF(E10449&gt;0,D10449*Calculator!$G$22/12,0)</f>
        <v>0</v>
      </c>
      <c r="G10449" s="29">
        <f ca="1">IF(E10449&gt;0,(IFERROR(-PMT(Calculator!$G$22/12,Calculator!$G$23*12,Calculator!$G$20),0))-F10449,0)</f>
        <v>0</v>
      </c>
      <c r="H10449" s="29">
        <f t="shared" ca="1" si="656"/>
        <v>0</v>
      </c>
      <c r="I10449" s="29">
        <f t="shared" ca="1" si="654"/>
        <v>0</v>
      </c>
      <c r="J10449" s="30">
        <f>Calculator!$G$40</f>
        <v>6.5000000000000002E-2</v>
      </c>
      <c r="K10449" s="29">
        <f ca="1">IF(C10449&gt;=Calculator!$G$27,IF(DAY($C10449)=1,Calculator!$G$34/2,IF(DAY($C10449)=15,Calculator!$G$34/2,0)),0)</f>
        <v>0</v>
      </c>
      <c r="L10449" s="29">
        <f ca="1">IF(DAY($C10449)=28,IF(H10449=0,0,Calculator!$G$35),0)</f>
        <v>0</v>
      </c>
      <c r="M10449" s="29">
        <f ca="1">IF(I10449&gt;0,IF(DAY($C10449)=1,SUM(INDIRECT("I"&amp;(ROW(C10448)-DAY(C10448))):I10448),0),0)</f>
        <v>0</v>
      </c>
      <c r="N10449" s="29">
        <f ca="1">IF(C10449&lt;Calculator!$G$27,0,IF(C10449=Calculator!$G$27,Calculator!$G$39,IF(H10449-K10449&lt;=0,IF(D10449&gt;Calculator!$G$39,IF(H10449-K10449+E10449+L10449+M10449+Calculator!$G$39&gt;Calculator!$G$39,Calculator!$G$39-(H10449+E10449+L10449+M10449-K10449),Calculator!$G$39),D10449),0)))</f>
        <v>0</v>
      </c>
    </row>
    <row r="10450" spans="1:14" ht="15.75" thickBot="1">
      <c r="A10450" s="33" t="str">
        <f ca="1">IF(C10450=Calculator!$H$27,"F",IF(Daily!D10450+Daily!H10450=0,IF(D10449+H10449&gt;0,"L",""),""))</f>
        <v/>
      </c>
      <c r="B10450" s="34">
        <v>10449</v>
      </c>
      <c r="C10450" s="19">
        <f t="shared" ca="1" si="653"/>
        <v>56379</v>
      </c>
      <c r="D10450" s="29">
        <f t="shared" ca="1" si="655"/>
        <v>0</v>
      </c>
      <c r="E10450" s="29">
        <f ca="1">IF(C10450&lt;Calculator!$D$26,0,IF(DAY($C10450)=1,IF(D10450-Calculator!$G$24&gt;0,Calculator!$G$24,D10450),0))</f>
        <v>0</v>
      </c>
      <c r="F10450" s="29">
        <f ca="1">IF(E10450&gt;0,D10450*Calculator!$G$22/12,0)</f>
        <v>0</v>
      </c>
      <c r="G10450" s="29">
        <f ca="1">IF(E10450&gt;0,(IFERROR(-PMT(Calculator!$G$22/12,Calculator!$G$23*12,Calculator!$G$20),0))-F10450,0)</f>
        <v>0</v>
      </c>
      <c r="H10450" s="29">
        <f t="shared" ca="1" si="656"/>
        <v>0</v>
      </c>
      <c r="I10450" s="29">
        <f t="shared" ca="1" si="654"/>
        <v>0</v>
      </c>
      <c r="J10450" s="30">
        <f>Calculator!$G$40</f>
        <v>6.5000000000000002E-2</v>
      </c>
      <c r="K10450" s="29">
        <f ca="1">IF(C10450&gt;=Calculator!$G$27,IF(DAY($C10450)=1,Calculator!$G$34/2,IF(DAY($C10450)=15,Calculator!$G$34/2,0)),0)</f>
        <v>0</v>
      </c>
      <c r="L10450" s="29">
        <f ca="1">IF(DAY($C10450)=28,IF(H10450=0,0,Calculator!$G$35),0)</f>
        <v>0</v>
      </c>
      <c r="M10450" s="29">
        <f ca="1">IF(I10450&gt;0,IF(DAY($C10450)=1,SUM(INDIRECT("I"&amp;(ROW(C10449)-DAY(C10449))):I10449),0),0)</f>
        <v>0</v>
      </c>
      <c r="N10450" s="29">
        <f ca="1">IF(C10450&lt;Calculator!$G$27,0,IF(C10450=Calculator!$G$27,Calculator!$G$39,IF(H10450-K10450&lt;=0,IF(D10450&gt;Calculator!$G$39,IF(H10450-K10450+E10450+L10450+M10450+Calculator!$G$39&gt;Calculator!$G$39,Calculator!$G$39-(H10450+E10450+L10450+M10450-K10450),Calculator!$G$39),D10450),0)))</f>
        <v>0</v>
      </c>
    </row>
    <row r="10451" spans="1:14" ht="15.75" thickBot="1">
      <c r="A10451" s="33" t="str">
        <f ca="1">IF(C10451=Calculator!$H$27,"F",IF(Daily!D10451+Daily!H10451=0,IF(D10450+H10450&gt;0,"L",""),""))</f>
        <v/>
      </c>
      <c r="B10451" s="34">
        <v>10450</v>
      </c>
      <c r="C10451" s="19">
        <f t="shared" ca="1" si="653"/>
        <v>56380</v>
      </c>
      <c r="D10451" s="29">
        <f t="shared" ca="1" si="655"/>
        <v>0</v>
      </c>
      <c r="E10451" s="29">
        <f ca="1">IF(C10451&lt;Calculator!$D$26,0,IF(DAY($C10451)=1,IF(D10451-Calculator!$G$24&gt;0,Calculator!$G$24,D10451),0))</f>
        <v>0</v>
      </c>
      <c r="F10451" s="29">
        <f ca="1">IF(E10451&gt;0,D10451*Calculator!$G$22/12,0)</f>
        <v>0</v>
      </c>
      <c r="G10451" s="29">
        <f ca="1">IF(E10451&gt;0,(IFERROR(-PMT(Calculator!$G$22/12,Calculator!$G$23*12,Calculator!$G$20),0))-F10451,0)</f>
        <v>0</v>
      </c>
      <c r="H10451" s="29">
        <f t="shared" ca="1" si="656"/>
        <v>0</v>
      </c>
      <c r="I10451" s="29">
        <f t="shared" ca="1" si="654"/>
        <v>0</v>
      </c>
      <c r="J10451" s="30">
        <f>Calculator!$G$40</f>
        <v>6.5000000000000002E-2</v>
      </c>
      <c r="K10451" s="29">
        <f ca="1">IF(C10451&gt;=Calculator!$G$27,IF(DAY($C10451)=1,Calculator!$G$34/2,IF(DAY($C10451)=15,Calculator!$G$34/2,0)),0)</f>
        <v>0</v>
      </c>
      <c r="L10451" s="29">
        <f ca="1">IF(DAY($C10451)=28,IF(H10451=0,0,Calculator!$G$35),0)</f>
        <v>0</v>
      </c>
      <c r="M10451" s="29">
        <f ca="1">IF(I10451&gt;0,IF(DAY($C10451)=1,SUM(INDIRECT("I"&amp;(ROW(C10450)-DAY(C10450))):I10450),0),0)</f>
        <v>0</v>
      </c>
      <c r="N10451" s="29">
        <f ca="1">IF(C10451&lt;Calculator!$G$27,0,IF(C10451=Calculator!$G$27,Calculator!$G$39,IF(H10451-K10451&lt;=0,IF(D10451&gt;Calculator!$G$39,IF(H10451-K10451+E10451+L10451+M10451+Calculator!$G$39&gt;Calculator!$G$39,Calculator!$G$39-(H10451+E10451+L10451+M10451-K10451),Calculator!$G$39),D10451),0)))</f>
        <v>0</v>
      </c>
    </row>
    <row r="10452" spans="1:14" ht="15.75" thickBot="1">
      <c r="A10452" s="33" t="str">
        <f ca="1">IF(C10452=Calculator!$H$27,"F",IF(Daily!D10452+Daily!H10452=0,IF(D10451+H10451&gt;0,"L",""),""))</f>
        <v/>
      </c>
      <c r="B10452" s="34">
        <v>10451</v>
      </c>
      <c r="C10452" s="19">
        <f t="shared" ca="1" si="653"/>
        <v>56381</v>
      </c>
      <c r="D10452" s="29">
        <f t="shared" ca="1" si="655"/>
        <v>0</v>
      </c>
      <c r="E10452" s="29">
        <f ca="1">IF(C10452&lt;Calculator!$D$26,0,IF(DAY($C10452)=1,IF(D10452-Calculator!$G$24&gt;0,Calculator!$G$24,D10452),0))</f>
        <v>0</v>
      </c>
      <c r="F10452" s="29">
        <f ca="1">IF(E10452&gt;0,D10452*Calculator!$G$22/12,0)</f>
        <v>0</v>
      </c>
      <c r="G10452" s="29">
        <f ca="1">IF(E10452&gt;0,(IFERROR(-PMT(Calculator!$G$22/12,Calculator!$G$23*12,Calculator!$G$20),0))-F10452,0)</f>
        <v>0</v>
      </c>
      <c r="H10452" s="29">
        <f t="shared" ca="1" si="656"/>
        <v>0</v>
      </c>
      <c r="I10452" s="29">
        <f t="shared" ca="1" si="654"/>
        <v>0</v>
      </c>
      <c r="J10452" s="30">
        <f>Calculator!$G$40</f>
        <v>6.5000000000000002E-2</v>
      </c>
      <c r="K10452" s="29">
        <f ca="1">IF(C10452&gt;=Calculator!$G$27,IF(DAY($C10452)=1,Calculator!$G$34/2,IF(DAY($C10452)=15,Calculator!$G$34/2,0)),0)</f>
        <v>0</v>
      </c>
      <c r="L10452" s="29">
        <f ca="1">IF(DAY($C10452)=28,IF(H10452=0,0,Calculator!$G$35),0)</f>
        <v>0</v>
      </c>
      <c r="M10452" s="29">
        <f ca="1">IF(I10452&gt;0,IF(DAY($C10452)=1,SUM(INDIRECT("I"&amp;(ROW(C10451)-DAY(C10451))):I10451),0),0)</f>
        <v>0</v>
      </c>
      <c r="N10452" s="29">
        <f ca="1">IF(C10452&lt;Calculator!$G$27,0,IF(C10452=Calculator!$G$27,Calculator!$G$39,IF(H10452-K10452&lt;=0,IF(D10452&gt;Calculator!$G$39,IF(H10452-K10452+E10452+L10452+M10452+Calculator!$G$39&gt;Calculator!$G$39,Calculator!$G$39-(H10452+E10452+L10452+M10452-K10452),Calculator!$G$39),D10452),0)))</f>
        <v>0</v>
      </c>
    </row>
    <row r="10453" spans="1:14" ht="15.75" thickBot="1">
      <c r="A10453" s="33" t="str">
        <f ca="1">IF(C10453=Calculator!$H$27,"F",IF(Daily!D10453+Daily!H10453=0,IF(D10452+H10452&gt;0,"L",""),""))</f>
        <v/>
      </c>
      <c r="B10453" s="34">
        <v>10452</v>
      </c>
      <c r="C10453" s="19">
        <f t="shared" ca="1" si="653"/>
        <v>56382</v>
      </c>
      <c r="D10453" s="29">
        <f t="shared" ca="1" si="655"/>
        <v>0</v>
      </c>
      <c r="E10453" s="29">
        <f ca="1">IF(C10453&lt;Calculator!$D$26,0,IF(DAY($C10453)=1,IF(D10453-Calculator!$G$24&gt;0,Calculator!$G$24,D10453),0))</f>
        <v>0</v>
      </c>
      <c r="F10453" s="29">
        <f ca="1">IF(E10453&gt;0,D10453*Calculator!$G$22/12,0)</f>
        <v>0</v>
      </c>
      <c r="G10453" s="29">
        <f ca="1">IF(E10453&gt;0,(IFERROR(-PMT(Calculator!$G$22/12,Calculator!$G$23*12,Calculator!$G$20),0))-F10453,0)</f>
        <v>0</v>
      </c>
      <c r="H10453" s="29">
        <f t="shared" ca="1" si="656"/>
        <v>0</v>
      </c>
      <c r="I10453" s="29">
        <f t="shared" ca="1" si="654"/>
        <v>0</v>
      </c>
      <c r="J10453" s="30">
        <f>Calculator!$G$40</f>
        <v>6.5000000000000002E-2</v>
      </c>
      <c r="K10453" s="29">
        <f ca="1">IF(C10453&gt;=Calculator!$G$27,IF(DAY($C10453)=1,Calculator!$G$34/2,IF(DAY($C10453)=15,Calculator!$G$34/2,0)),0)</f>
        <v>0</v>
      </c>
      <c r="L10453" s="29">
        <f ca="1">IF(DAY($C10453)=28,IF(H10453=0,0,Calculator!$G$35),0)</f>
        <v>0</v>
      </c>
      <c r="M10453" s="29">
        <f ca="1">IF(I10453&gt;0,IF(DAY($C10453)=1,SUM(INDIRECT("I"&amp;(ROW(C10452)-DAY(C10452))):I10452),0),0)</f>
        <v>0</v>
      </c>
      <c r="N10453" s="29">
        <f ca="1">IF(C10453&lt;Calculator!$G$27,0,IF(C10453=Calculator!$G$27,Calculator!$G$39,IF(H10453-K10453&lt;=0,IF(D10453&gt;Calculator!$G$39,IF(H10453-K10453+E10453+L10453+M10453+Calculator!$G$39&gt;Calculator!$G$39,Calculator!$G$39-(H10453+E10453+L10453+M10453-K10453),Calculator!$G$39),D10453),0)))</f>
        <v>0</v>
      </c>
    </row>
    <row r="10454" spans="1:14" ht="15.75" thickBot="1">
      <c r="A10454" s="33" t="str">
        <f ca="1">IF(C10454=Calculator!$H$27,"F",IF(Daily!D10454+Daily!H10454=0,IF(D10453+H10453&gt;0,"L",""),""))</f>
        <v/>
      </c>
      <c r="B10454" s="34">
        <v>10453</v>
      </c>
      <c r="C10454" s="19">
        <f t="shared" ca="1" si="653"/>
        <v>56383</v>
      </c>
      <c r="D10454" s="29">
        <f t="shared" ca="1" si="655"/>
        <v>0</v>
      </c>
      <c r="E10454" s="29">
        <f ca="1">IF(C10454&lt;Calculator!$D$26,0,IF(DAY($C10454)=1,IF(D10454-Calculator!$G$24&gt;0,Calculator!$G$24,D10454),0))</f>
        <v>0</v>
      </c>
      <c r="F10454" s="29">
        <f ca="1">IF(E10454&gt;0,D10454*Calculator!$G$22/12,0)</f>
        <v>0</v>
      </c>
      <c r="G10454" s="29">
        <f ca="1">IF(E10454&gt;0,(IFERROR(-PMT(Calculator!$G$22/12,Calculator!$G$23*12,Calculator!$G$20),0))-F10454,0)</f>
        <v>0</v>
      </c>
      <c r="H10454" s="29">
        <f t="shared" ca="1" si="656"/>
        <v>0</v>
      </c>
      <c r="I10454" s="29">
        <f t="shared" ca="1" si="654"/>
        <v>0</v>
      </c>
      <c r="J10454" s="30">
        <f>Calculator!$G$40</f>
        <v>6.5000000000000002E-2</v>
      </c>
      <c r="K10454" s="29">
        <f ca="1">IF(C10454&gt;=Calculator!$G$27,IF(DAY($C10454)=1,Calculator!$G$34/2,IF(DAY($C10454)=15,Calculator!$G$34/2,0)),0)</f>
        <v>0</v>
      </c>
      <c r="L10454" s="29">
        <f ca="1">IF(DAY($C10454)=28,IF(H10454=0,0,Calculator!$G$35),0)</f>
        <v>0</v>
      </c>
      <c r="M10454" s="29">
        <f ca="1">IF(I10454&gt;0,IF(DAY($C10454)=1,SUM(INDIRECT("I"&amp;(ROW(C10453)-DAY(C10453))):I10453),0),0)</f>
        <v>0</v>
      </c>
      <c r="N10454" s="29">
        <f ca="1">IF(C10454&lt;Calculator!$G$27,0,IF(C10454=Calculator!$G$27,Calculator!$G$39,IF(H10454-K10454&lt;=0,IF(D10454&gt;Calculator!$G$39,IF(H10454-K10454+E10454+L10454+M10454+Calculator!$G$39&gt;Calculator!$G$39,Calculator!$G$39-(H10454+E10454+L10454+M10454-K10454),Calculator!$G$39),D10454),0)))</f>
        <v>0</v>
      </c>
    </row>
    <row r="10455" spans="1:14" ht="15.75" thickBot="1">
      <c r="A10455" s="33" t="str">
        <f ca="1">IF(C10455=Calculator!$H$27,"F",IF(Daily!D10455+Daily!H10455=0,IF(D10454+H10454&gt;0,"L",""),""))</f>
        <v/>
      </c>
      <c r="B10455" s="34">
        <v>10454</v>
      </c>
      <c r="C10455" s="19">
        <f t="shared" ca="1" si="653"/>
        <v>56384</v>
      </c>
      <c r="D10455" s="29">
        <f t="shared" ca="1" si="655"/>
        <v>0</v>
      </c>
      <c r="E10455" s="29">
        <f ca="1">IF(C10455&lt;Calculator!$D$26,0,IF(DAY($C10455)=1,IF(D10455-Calculator!$G$24&gt;0,Calculator!$G$24,D10455),0))</f>
        <v>0</v>
      </c>
      <c r="F10455" s="29">
        <f ca="1">IF(E10455&gt;0,D10455*Calculator!$G$22/12,0)</f>
        <v>0</v>
      </c>
      <c r="G10455" s="29">
        <f ca="1">IF(E10455&gt;0,(IFERROR(-PMT(Calculator!$G$22/12,Calculator!$G$23*12,Calculator!$G$20),0))-F10455,0)</f>
        <v>0</v>
      </c>
      <c r="H10455" s="29">
        <f t="shared" ca="1" si="656"/>
        <v>0</v>
      </c>
      <c r="I10455" s="29">
        <f t="shared" ca="1" si="654"/>
        <v>0</v>
      </c>
      <c r="J10455" s="30">
        <f>Calculator!$G$40</f>
        <v>6.5000000000000002E-2</v>
      </c>
      <c r="K10455" s="29">
        <f ca="1">IF(C10455&gt;=Calculator!$G$27,IF(DAY($C10455)=1,Calculator!$G$34/2,IF(DAY($C10455)=15,Calculator!$G$34/2,0)),0)</f>
        <v>4500</v>
      </c>
      <c r="L10455" s="29">
        <f ca="1">IF(DAY($C10455)=28,IF(H10455=0,0,Calculator!$G$35),0)</f>
        <v>0</v>
      </c>
      <c r="M10455" s="29">
        <f ca="1">IF(I10455&gt;0,IF(DAY($C10455)=1,SUM(INDIRECT("I"&amp;(ROW(C10454)-DAY(C10454))):I10454),0),0)</f>
        <v>0</v>
      </c>
      <c r="N10455" s="29">
        <f ca="1">IF(C10455&lt;Calculator!$G$27,0,IF(C10455=Calculator!$G$27,Calculator!$G$39,IF(H10455-K10455&lt;=0,IF(D10455&gt;Calculator!$G$39,IF(H10455-K10455+E10455+L10455+M10455+Calculator!$G$39&gt;Calculator!$G$39,Calculator!$G$39-(H10455+E10455+L10455+M10455-K10455),Calculator!$G$39),D10455),0)))</f>
        <v>0</v>
      </c>
    </row>
    <row r="10456" spans="1:14" ht="15.75" thickBot="1">
      <c r="A10456" s="33" t="str">
        <f ca="1">IF(C10456=Calculator!$H$27,"F",IF(Daily!D10456+Daily!H10456=0,IF(D10455+H10455&gt;0,"L",""),""))</f>
        <v/>
      </c>
      <c r="B10456" s="34">
        <v>10455</v>
      </c>
      <c r="C10456" s="19">
        <f t="shared" ca="1" si="653"/>
        <v>56385</v>
      </c>
      <c r="D10456" s="29">
        <f t="shared" ca="1" si="655"/>
        <v>0</v>
      </c>
      <c r="E10456" s="29">
        <f ca="1">IF(C10456&lt;Calculator!$D$26,0,IF(DAY($C10456)=1,IF(D10456-Calculator!$G$24&gt;0,Calculator!$G$24,D10456),0))</f>
        <v>0</v>
      </c>
      <c r="F10456" s="29">
        <f ca="1">IF(E10456&gt;0,D10456*Calculator!$G$22/12,0)</f>
        <v>0</v>
      </c>
      <c r="G10456" s="29">
        <f ca="1">IF(E10456&gt;0,(IFERROR(-PMT(Calculator!$G$22/12,Calculator!$G$23*12,Calculator!$G$20),0))-F10456,0)</f>
        <v>0</v>
      </c>
      <c r="H10456" s="29">
        <f t="shared" ca="1" si="656"/>
        <v>0</v>
      </c>
      <c r="I10456" s="29">
        <f t="shared" ca="1" si="654"/>
        <v>0</v>
      </c>
      <c r="J10456" s="30">
        <f>Calculator!$G$40</f>
        <v>6.5000000000000002E-2</v>
      </c>
      <c r="K10456" s="29">
        <f ca="1">IF(C10456&gt;=Calculator!$G$27,IF(DAY($C10456)=1,Calculator!$G$34/2,IF(DAY($C10456)=15,Calculator!$G$34/2,0)),0)</f>
        <v>0</v>
      </c>
      <c r="L10456" s="29">
        <f ca="1">IF(DAY($C10456)=28,IF(H10456=0,0,Calculator!$G$35),0)</f>
        <v>0</v>
      </c>
      <c r="M10456" s="29">
        <f ca="1">IF(I10456&gt;0,IF(DAY($C10456)=1,SUM(INDIRECT("I"&amp;(ROW(C10455)-DAY(C10455))):I10455),0),0)</f>
        <v>0</v>
      </c>
      <c r="N10456" s="29">
        <f ca="1">IF(C10456&lt;Calculator!$G$27,0,IF(C10456=Calculator!$G$27,Calculator!$G$39,IF(H10456-K10456&lt;=0,IF(D10456&gt;Calculator!$G$39,IF(H10456-K10456+E10456+L10456+M10456+Calculator!$G$39&gt;Calculator!$G$39,Calculator!$G$39-(H10456+E10456+L10456+M10456-K10456),Calculator!$G$39),D10456),0)))</f>
        <v>0</v>
      </c>
    </row>
    <row r="10457" spans="1:14" ht="15.75" thickBot="1">
      <c r="A10457" s="33" t="str">
        <f ca="1">IF(C10457=Calculator!$H$27,"F",IF(Daily!D10457+Daily!H10457=0,IF(D10456+H10456&gt;0,"L",""),""))</f>
        <v/>
      </c>
      <c r="B10457" s="34">
        <v>10456</v>
      </c>
      <c r="C10457" s="19">
        <f t="shared" ca="1" si="653"/>
        <v>56386</v>
      </c>
      <c r="D10457" s="29">
        <f t="shared" ca="1" si="655"/>
        <v>0</v>
      </c>
      <c r="E10457" s="29">
        <f ca="1">IF(C10457&lt;Calculator!$D$26,0,IF(DAY($C10457)=1,IF(D10457-Calculator!$G$24&gt;0,Calculator!$G$24,D10457),0))</f>
        <v>0</v>
      </c>
      <c r="F10457" s="29">
        <f ca="1">IF(E10457&gt;0,D10457*Calculator!$G$22/12,0)</f>
        <v>0</v>
      </c>
      <c r="G10457" s="29">
        <f ca="1">IF(E10457&gt;0,(IFERROR(-PMT(Calculator!$G$22/12,Calculator!$G$23*12,Calculator!$G$20),0))-F10457,0)</f>
        <v>0</v>
      </c>
      <c r="H10457" s="29">
        <f t="shared" ca="1" si="656"/>
        <v>0</v>
      </c>
      <c r="I10457" s="29">
        <f t="shared" ca="1" si="654"/>
        <v>0</v>
      </c>
      <c r="J10457" s="30">
        <f>Calculator!$G$40</f>
        <v>6.5000000000000002E-2</v>
      </c>
      <c r="K10457" s="29">
        <f ca="1">IF(C10457&gt;=Calculator!$G$27,IF(DAY($C10457)=1,Calculator!$G$34/2,IF(DAY($C10457)=15,Calculator!$G$34/2,0)),0)</f>
        <v>0</v>
      </c>
      <c r="L10457" s="29">
        <f ca="1">IF(DAY($C10457)=28,IF(H10457=0,0,Calculator!$G$35),0)</f>
        <v>0</v>
      </c>
      <c r="M10457" s="29">
        <f ca="1">IF(I10457&gt;0,IF(DAY($C10457)=1,SUM(INDIRECT("I"&amp;(ROW(C10456)-DAY(C10456))):I10456),0),0)</f>
        <v>0</v>
      </c>
      <c r="N10457" s="29">
        <f ca="1">IF(C10457&lt;Calculator!$G$27,0,IF(C10457=Calculator!$G$27,Calculator!$G$39,IF(H10457-K10457&lt;=0,IF(D10457&gt;Calculator!$G$39,IF(H10457-K10457+E10457+L10457+M10457+Calculator!$G$39&gt;Calculator!$G$39,Calculator!$G$39-(H10457+E10457+L10457+M10457-K10457),Calculator!$G$39),D10457),0)))</f>
        <v>0</v>
      </c>
    </row>
    <row r="10458" spans="1:14" ht="15.75" thickBot="1">
      <c r="A10458" s="33" t="str">
        <f ca="1">IF(C10458=Calculator!$H$27,"F",IF(Daily!D10458+Daily!H10458=0,IF(D10457+H10457&gt;0,"L",""),""))</f>
        <v/>
      </c>
      <c r="B10458" s="34">
        <v>10457</v>
      </c>
      <c r="C10458" s="19">
        <f t="shared" ca="1" si="653"/>
        <v>56387</v>
      </c>
      <c r="D10458" s="29">
        <f t="shared" ca="1" si="655"/>
        <v>0</v>
      </c>
      <c r="E10458" s="29">
        <f ca="1">IF(C10458&lt;Calculator!$D$26,0,IF(DAY($C10458)=1,IF(D10458-Calculator!$G$24&gt;0,Calculator!$G$24,D10458),0))</f>
        <v>0</v>
      </c>
      <c r="F10458" s="29">
        <f ca="1">IF(E10458&gt;0,D10458*Calculator!$G$22/12,0)</f>
        <v>0</v>
      </c>
      <c r="G10458" s="29">
        <f ca="1">IF(E10458&gt;0,(IFERROR(-PMT(Calculator!$G$22/12,Calculator!$G$23*12,Calculator!$G$20),0))-F10458,0)</f>
        <v>0</v>
      </c>
      <c r="H10458" s="29">
        <f t="shared" ca="1" si="656"/>
        <v>0</v>
      </c>
      <c r="I10458" s="29">
        <f t="shared" ca="1" si="654"/>
        <v>0</v>
      </c>
      <c r="J10458" s="30">
        <f>Calculator!$G$40</f>
        <v>6.5000000000000002E-2</v>
      </c>
      <c r="K10458" s="29">
        <f ca="1">IF(C10458&gt;=Calculator!$G$27,IF(DAY($C10458)=1,Calculator!$G$34/2,IF(DAY($C10458)=15,Calculator!$G$34/2,0)),0)</f>
        <v>0</v>
      </c>
      <c r="L10458" s="29">
        <f ca="1">IF(DAY($C10458)=28,IF(H10458=0,0,Calculator!$G$35),0)</f>
        <v>0</v>
      </c>
      <c r="M10458" s="29">
        <f ca="1">IF(I10458&gt;0,IF(DAY($C10458)=1,SUM(INDIRECT("I"&amp;(ROW(C10457)-DAY(C10457))):I10457),0),0)</f>
        <v>0</v>
      </c>
      <c r="N10458" s="29">
        <f ca="1">IF(C10458&lt;Calculator!$G$27,0,IF(C10458=Calculator!$G$27,Calculator!$G$39,IF(H10458-K10458&lt;=0,IF(D10458&gt;Calculator!$G$39,IF(H10458-K10458+E10458+L10458+M10458+Calculator!$G$39&gt;Calculator!$G$39,Calculator!$G$39-(H10458+E10458+L10458+M10458-K10458),Calculator!$G$39),D10458),0)))</f>
        <v>0</v>
      </c>
    </row>
    <row r="10459" spans="1:14" ht="15.75" thickBot="1">
      <c r="A10459" s="33" t="str">
        <f ca="1">IF(C10459=Calculator!$H$27,"F",IF(Daily!D10459+Daily!H10459=0,IF(D10458+H10458&gt;0,"L",""),""))</f>
        <v/>
      </c>
      <c r="B10459" s="34">
        <v>10458</v>
      </c>
      <c r="C10459" s="19">
        <f t="shared" ca="1" si="653"/>
        <v>56388</v>
      </c>
      <c r="D10459" s="29">
        <f t="shared" ca="1" si="655"/>
        <v>0</v>
      </c>
      <c r="E10459" s="29">
        <f ca="1">IF(C10459&lt;Calculator!$D$26,0,IF(DAY($C10459)=1,IF(D10459-Calculator!$G$24&gt;0,Calculator!$G$24,D10459),0))</f>
        <v>0</v>
      </c>
      <c r="F10459" s="29">
        <f ca="1">IF(E10459&gt;0,D10459*Calculator!$G$22/12,0)</f>
        <v>0</v>
      </c>
      <c r="G10459" s="29">
        <f ca="1">IF(E10459&gt;0,(IFERROR(-PMT(Calculator!$G$22/12,Calculator!$G$23*12,Calculator!$G$20),0))-F10459,0)</f>
        <v>0</v>
      </c>
      <c r="H10459" s="29">
        <f t="shared" ca="1" si="656"/>
        <v>0</v>
      </c>
      <c r="I10459" s="29">
        <f t="shared" ca="1" si="654"/>
        <v>0</v>
      </c>
      <c r="J10459" s="30">
        <f>Calculator!$G$40</f>
        <v>6.5000000000000002E-2</v>
      </c>
      <c r="K10459" s="29">
        <f ca="1">IF(C10459&gt;=Calculator!$G$27,IF(DAY($C10459)=1,Calculator!$G$34/2,IF(DAY($C10459)=15,Calculator!$G$34/2,0)),0)</f>
        <v>0</v>
      </c>
      <c r="L10459" s="29">
        <f ca="1">IF(DAY($C10459)=28,IF(H10459=0,0,Calculator!$G$35),0)</f>
        <v>0</v>
      </c>
      <c r="M10459" s="29">
        <f ca="1">IF(I10459&gt;0,IF(DAY($C10459)=1,SUM(INDIRECT("I"&amp;(ROW(C10458)-DAY(C10458))):I10458),0),0)</f>
        <v>0</v>
      </c>
      <c r="N10459" s="29">
        <f ca="1">IF(C10459&lt;Calculator!$G$27,0,IF(C10459=Calculator!$G$27,Calculator!$G$39,IF(H10459-K10459&lt;=0,IF(D10459&gt;Calculator!$G$39,IF(H10459-K10459+E10459+L10459+M10459+Calculator!$G$39&gt;Calculator!$G$39,Calculator!$G$39-(H10459+E10459+L10459+M10459-K10459),Calculator!$G$39),D10459),0)))</f>
        <v>0</v>
      </c>
    </row>
    <row r="10460" spans="1:14" ht="15.75" thickBot="1">
      <c r="A10460" s="33" t="str">
        <f ca="1">IF(C10460=Calculator!$H$27,"F",IF(Daily!D10460+Daily!H10460=0,IF(D10459+H10459&gt;0,"L",""),""))</f>
        <v/>
      </c>
      <c r="B10460" s="34">
        <v>10459</v>
      </c>
      <c r="C10460" s="19">
        <f t="shared" ca="1" si="653"/>
        <v>56389</v>
      </c>
      <c r="D10460" s="29">
        <f t="shared" ca="1" si="655"/>
        <v>0</v>
      </c>
      <c r="E10460" s="29">
        <f ca="1">IF(C10460&lt;Calculator!$D$26,0,IF(DAY($C10460)=1,IF(D10460-Calculator!$G$24&gt;0,Calculator!$G$24,D10460),0))</f>
        <v>0</v>
      </c>
      <c r="F10460" s="29">
        <f ca="1">IF(E10460&gt;0,D10460*Calculator!$G$22/12,0)</f>
        <v>0</v>
      </c>
      <c r="G10460" s="29">
        <f ca="1">IF(E10460&gt;0,(IFERROR(-PMT(Calculator!$G$22/12,Calculator!$G$23*12,Calculator!$G$20),0))-F10460,0)</f>
        <v>0</v>
      </c>
      <c r="H10460" s="29">
        <f t="shared" ca="1" si="656"/>
        <v>0</v>
      </c>
      <c r="I10460" s="29">
        <f t="shared" ca="1" si="654"/>
        <v>0</v>
      </c>
      <c r="J10460" s="30">
        <f>Calculator!$G$40</f>
        <v>6.5000000000000002E-2</v>
      </c>
      <c r="K10460" s="29">
        <f ca="1">IF(C10460&gt;=Calculator!$G$27,IF(DAY($C10460)=1,Calculator!$G$34/2,IF(DAY($C10460)=15,Calculator!$G$34/2,0)),0)</f>
        <v>0</v>
      </c>
      <c r="L10460" s="29">
        <f ca="1">IF(DAY($C10460)=28,IF(H10460=0,0,Calculator!$G$35),0)</f>
        <v>0</v>
      </c>
      <c r="M10460" s="29">
        <f ca="1">IF(I10460&gt;0,IF(DAY($C10460)=1,SUM(INDIRECT("I"&amp;(ROW(C10459)-DAY(C10459))):I10459),0),0)</f>
        <v>0</v>
      </c>
      <c r="N10460" s="29">
        <f ca="1">IF(C10460&lt;Calculator!$G$27,0,IF(C10460=Calculator!$G$27,Calculator!$G$39,IF(H10460-K10460&lt;=0,IF(D10460&gt;Calculator!$G$39,IF(H10460-K10460+E10460+L10460+M10460+Calculator!$G$39&gt;Calculator!$G$39,Calculator!$G$39-(H10460+E10460+L10460+M10460-K10460),Calculator!$G$39),D10460),0)))</f>
        <v>0</v>
      </c>
    </row>
    <row r="10461" spans="1:14" ht="15.75" thickBot="1">
      <c r="A10461" s="33" t="str">
        <f ca="1">IF(C10461=Calculator!$H$27,"F",IF(Daily!D10461+Daily!H10461=0,IF(D10460+H10460&gt;0,"L",""),""))</f>
        <v/>
      </c>
      <c r="B10461" s="34">
        <v>10460</v>
      </c>
      <c r="C10461" s="19">
        <f t="shared" ca="1" si="653"/>
        <v>56390</v>
      </c>
      <c r="D10461" s="29">
        <f t="shared" ca="1" si="655"/>
        <v>0</v>
      </c>
      <c r="E10461" s="29">
        <f ca="1">IF(C10461&lt;Calculator!$D$26,0,IF(DAY($C10461)=1,IF(D10461-Calculator!$G$24&gt;0,Calculator!$G$24,D10461),0))</f>
        <v>0</v>
      </c>
      <c r="F10461" s="29">
        <f ca="1">IF(E10461&gt;0,D10461*Calculator!$G$22/12,0)</f>
        <v>0</v>
      </c>
      <c r="G10461" s="29">
        <f ca="1">IF(E10461&gt;0,(IFERROR(-PMT(Calculator!$G$22/12,Calculator!$G$23*12,Calculator!$G$20),0))-F10461,0)</f>
        <v>0</v>
      </c>
      <c r="H10461" s="29">
        <f t="shared" ca="1" si="656"/>
        <v>0</v>
      </c>
      <c r="I10461" s="29">
        <f t="shared" ca="1" si="654"/>
        <v>0</v>
      </c>
      <c r="J10461" s="30">
        <f>Calculator!$G$40</f>
        <v>6.5000000000000002E-2</v>
      </c>
      <c r="K10461" s="29">
        <f ca="1">IF(C10461&gt;=Calculator!$G$27,IF(DAY($C10461)=1,Calculator!$G$34/2,IF(DAY($C10461)=15,Calculator!$G$34/2,0)),0)</f>
        <v>0</v>
      </c>
      <c r="L10461" s="29">
        <f ca="1">IF(DAY($C10461)=28,IF(H10461=0,0,Calculator!$G$35),0)</f>
        <v>0</v>
      </c>
      <c r="M10461" s="29">
        <f ca="1">IF(I10461&gt;0,IF(DAY($C10461)=1,SUM(INDIRECT("I"&amp;(ROW(C10460)-DAY(C10460))):I10460),0),0)</f>
        <v>0</v>
      </c>
      <c r="N10461" s="29">
        <f ca="1">IF(C10461&lt;Calculator!$G$27,0,IF(C10461=Calculator!$G$27,Calculator!$G$39,IF(H10461-K10461&lt;=0,IF(D10461&gt;Calculator!$G$39,IF(H10461-K10461+E10461+L10461+M10461+Calculator!$G$39&gt;Calculator!$G$39,Calculator!$G$39-(H10461+E10461+L10461+M10461-K10461),Calculator!$G$39),D10461),0)))</f>
        <v>0</v>
      </c>
    </row>
    <row r="10462" spans="1:14" ht="15.75" thickBot="1">
      <c r="A10462" s="33" t="str">
        <f ca="1">IF(C10462=Calculator!$H$27,"F",IF(Daily!D10462+Daily!H10462=0,IF(D10461+H10461&gt;0,"L",""),""))</f>
        <v/>
      </c>
      <c r="B10462" s="34">
        <v>10461</v>
      </c>
      <c r="C10462" s="19">
        <f t="shared" ca="1" si="653"/>
        <v>56391</v>
      </c>
      <c r="D10462" s="29">
        <f t="shared" ca="1" si="655"/>
        <v>0</v>
      </c>
      <c r="E10462" s="29">
        <f ca="1">IF(C10462&lt;Calculator!$D$26,0,IF(DAY($C10462)=1,IF(D10462-Calculator!$G$24&gt;0,Calculator!$G$24,D10462),0))</f>
        <v>0</v>
      </c>
      <c r="F10462" s="29">
        <f ca="1">IF(E10462&gt;0,D10462*Calculator!$G$22/12,0)</f>
        <v>0</v>
      </c>
      <c r="G10462" s="29">
        <f ca="1">IF(E10462&gt;0,(IFERROR(-PMT(Calculator!$G$22/12,Calculator!$G$23*12,Calculator!$G$20),0))-F10462,0)</f>
        <v>0</v>
      </c>
      <c r="H10462" s="29">
        <f t="shared" ca="1" si="656"/>
        <v>0</v>
      </c>
      <c r="I10462" s="29">
        <f t="shared" ca="1" si="654"/>
        <v>0</v>
      </c>
      <c r="J10462" s="30">
        <f>Calculator!$G$40</f>
        <v>6.5000000000000002E-2</v>
      </c>
      <c r="K10462" s="29">
        <f ca="1">IF(C10462&gt;=Calculator!$G$27,IF(DAY($C10462)=1,Calculator!$G$34/2,IF(DAY($C10462)=15,Calculator!$G$34/2,0)),0)</f>
        <v>0</v>
      </c>
      <c r="L10462" s="29">
        <f ca="1">IF(DAY($C10462)=28,IF(H10462=0,0,Calculator!$G$35),0)</f>
        <v>0</v>
      </c>
      <c r="M10462" s="29">
        <f ca="1">IF(I10462&gt;0,IF(DAY($C10462)=1,SUM(INDIRECT("I"&amp;(ROW(C10461)-DAY(C10461))):I10461),0),0)</f>
        <v>0</v>
      </c>
      <c r="N10462" s="29">
        <f ca="1">IF(C10462&lt;Calculator!$G$27,0,IF(C10462=Calculator!$G$27,Calculator!$G$39,IF(H10462-K10462&lt;=0,IF(D10462&gt;Calculator!$G$39,IF(H10462-K10462+E10462+L10462+M10462+Calculator!$G$39&gt;Calculator!$G$39,Calculator!$G$39-(H10462+E10462+L10462+M10462-K10462),Calculator!$G$39),D10462),0)))</f>
        <v>0</v>
      </c>
    </row>
    <row r="10463" spans="1:14" ht="15.75" thickBot="1">
      <c r="A10463" s="33" t="str">
        <f ca="1">IF(C10463=Calculator!$H$27,"F",IF(Daily!D10463+Daily!H10463=0,IF(D10462+H10462&gt;0,"L",""),""))</f>
        <v/>
      </c>
      <c r="B10463" s="34">
        <v>10462</v>
      </c>
      <c r="C10463" s="19">
        <f t="shared" ca="1" si="653"/>
        <v>56392</v>
      </c>
      <c r="D10463" s="29">
        <f t="shared" ca="1" si="655"/>
        <v>0</v>
      </c>
      <c r="E10463" s="29">
        <f ca="1">IF(C10463&lt;Calculator!$D$26,0,IF(DAY($C10463)=1,IF(D10463-Calculator!$G$24&gt;0,Calculator!$G$24,D10463),0))</f>
        <v>0</v>
      </c>
      <c r="F10463" s="29">
        <f ca="1">IF(E10463&gt;0,D10463*Calculator!$G$22/12,0)</f>
        <v>0</v>
      </c>
      <c r="G10463" s="29">
        <f ca="1">IF(E10463&gt;0,(IFERROR(-PMT(Calculator!$G$22/12,Calculator!$G$23*12,Calculator!$G$20),0))-F10463,0)</f>
        <v>0</v>
      </c>
      <c r="H10463" s="29">
        <f t="shared" ca="1" si="656"/>
        <v>0</v>
      </c>
      <c r="I10463" s="29">
        <f t="shared" ca="1" si="654"/>
        <v>0</v>
      </c>
      <c r="J10463" s="30">
        <f>Calculator!$G$40</f>
        <v>6.5000000000000002E-2</v>
      </c>
      <c r="K10463" s="29">
        <f ca="1">IF(C10463&gt;=Calculator!$G$27,IF(DAY($C10463)=1,Calculator!$G$34/2,IF(DAY($C10463)=15,Calculator!$G$34/2,0)),0)</f>
        <v>0</v>
      </c>
      <c r="L10463" s="29">
        <f ca="1">IF(DAY($C10463)=28,IF(H10463=0,0,Calculator!$G$35),0)</f>
        <v>0</v>
      </c>
      <c r="M10463" s="29">
        <f ca="1">IF(I10463&gt;0,IF(DAY($C10463)=1,SUM(INDIRECT("I"&amp;(ROW(C10462)-DAY(C10462))):I10462),0),0)</f>
        <v>0</v>
      </c>
      <c r="N10463" s="29">
        <f ca="1">IF(C10463&lt;Calculator!$G$27,0,IF(C10463=Calculator!$G$27,Calculator!$G$39,IF(H10463-K10463&lt;=0,IF(D10463&gt;Calculator!$G$39,IF(H10463-K10463+E10463+L10463+M10463+Calculator!$G$39&gt;Calculator!$G$39,Calculator!$G$39-(H10463+E10463+L10463+M10463-K10463),Calculator!$G$39),D10463),0)))</f>
        <v>0</v>
      </c>
    </row>
    <row r="10464" spans="1:14" ht="15.75" thickBot="1">
      <c r="A10464" s="33" t="str">
        <f ca="1">IF(C10464=Calculator!$H$27,"F",IF(Daily!D10464+Daily!H10464=0,IF(D10463+H10463&gt;0,"L",""),""))</f>
        <v/>
      </c>
      <c r="B10464" s="34">
        <v>10463</v>
      </c>
      <c r="C10464" s="19">
        <f t="shared" ca="1" si="653"/>
        <v>56393</v>
      </c>
      <c r="D10464" s="29">
        <f t="shared" ca="1" si="655"/>
        <v>0</v>
      </c>
      <c r="E10464" s="29">
        <f ca="1">IF(C10464&lt;Calculator!$D$26,0,IF(DAY($C10464)=1,IF(D10464-Calculator!$G$24&gt;0,Calculator!$G$24,D10464),0))</f>
        <v>0</v>
      </c>
      <c r="F10464" s="29">
        <f ca="1">IF(E10464&gt;0,D10464*Calculator!$G$22/12,0)</f>
        <v>0</v>
      </c>
      <c r="G10464" s="29">
        <f ca="1">IF(E10464&gt;0,(IFERROR(-PMT(Calculator!$G$22/12,Calculator!$G$23*12,Calculator!$G$20),0))-F10464,0)</f>
        <v>0</v>
      </c>
      <c r="H10464" s="29">
        <f t="shared" ca="1" si="656"/>
        <v>0</v>
      </c>
      <c r="I10464" s="29">
        <f t="shared" ca="1" si="654"/>
        <v>0</v>
      </c>
      <c r="J10464" s="30">
        <f>Calculator!$G$40</f>
        <v>6.5000000000000002E-2</v>
      </c>
      <c r="K10464" s="29">
        <f ca="1">IF(C10464&gt;=Calculator!$G$27,IF(DAY($C10464)=1,Calculator!$G$34/2,IF(DAY($C10464)=15,Calculator!$G$34/2,0)),0)</f>
        <v>0</v>
      </c>
      <c r="L10464" s="29">
        <f ca="1">IF(DAY($C10464)=28,IF(H10464=0,0,Calculator!$G$35),0)</f>
        <v>0</v>
      </c>
      <c r="M10464" s="29">
        <f ca="1">IF(I10464&gt;0,IF(DAY($C10464)=1,SUM(INDIRECT("I"&amp;(ROW(C10463)-DAY(C10463))):I10463),0),0)</f>
        <v>0</v>
      </c>
      <c r="N10464" s="29">
        <f ca="1">IF(C10464&lt;Calculator!$G$27,0,IF(C10464=Calculator!$G$27,Calculator!$G$39,IF(H10464-K10464&lt;=0,IF(D10464&gt;Calculator!$G$39,IF(H10464-K10464+E10464+L10464+M10464+Calculator!$G$39&gt;Calculator!$G$39,Calculator!$G$39-(H10464+E10464+L10464+M10464-K10464),Calculator!$G$39),D10464),0)))</f>
        <v>0</v>
      </c>
    </row>
    <row r="10465" spans="1:14" ht="15.75" thickBot="1">
      <c r="A10465" s="33" t="str">
        <f ca="1">IF(C10465=Calculator!$H$27,"F",IF(Daily!D10465+Daily!H10465=0,IF(D10464+H10464&gt;0,"L",""),""))</f>
        <v/>
      </c>
      <c r="B10465" s="34">
        <v>10464</v>
      </c>
      <c r="C10465" s="19">
        <f t="shared" ca="1" si="653"/>
        <v>56394</v>
      </c>
      <c r="D10465" s="29">
        <f t="shared" ca="1" si="655"/>
        <v>0</v>
      </c>
      <c r="E10465" s="29">
        <f ca="1">IF(C10465&lt;Calculator!$D$26,0,IF(DAY($C10465)=1,IF(D10465-Calculator!$G$24&gt;0,Calculator!$G$24,D10465),0))</f>
        <v>0</v>
      </c>
      <c r="F10465" s="29">
        <f ca="1">IF(E10465&gt;0,D10465*Calculator!$G$22/12,0)</f>
        <v>0</v>
      </c>
      <c r="G10465" s="29">
        <f ca="1">IF(E10465&gt;0,(IFERROR(-PMT(Calculator!$G$22/12,Calculator!$G$23*12,Calculator!$G$20),0))-F10465,0)</f>
        <v>0</v>
      </c>
      <c r="H10465" s="29">
        <f t="shared" ca="1" si="656"/>
        <v>0</v>
      </c>
      <c r="I10465" s="29">
        <f t="shared" ca="1" si="654"/>
        <v>0</v>
      </c>
      <c r="J10465" s="30">
        <f>Calculator!$G$40</f>
        <v>6.5000000000000002E-2</v>
      </c>
      <c r="K10465" s="29">
        <f ca="1">IF(C10465&gt;=Calculator!$G$27,IF(DAY($C10465)=1,Calculator!$G$34/2,IF(DAY($C10465)=15,Calculator!$G$34/2,0)),0)</f>
        <v>0</v>
      </c>
      <c r="L10465" s="29">
        <f ca="1">IF(DAY($C10465)=28,IF(H10465=0,0,Calculator!$G$35),0)</f>
        <v>0</v>
      </c>
      <c r="M10465" s="29">
        <f ca="1">IF(I10465&gt;0,IF(DAY($C10465)=1,SUM(INDIRECT("I"&amp;(ROW(C10464)-DAY(C10464))):I10464),0),0)</f>
        <v>0</v>
      </c>
      <c r="N10465" s="29">
        <f ca="1">IF(C10465&lt;Calculator!$G$27,0,IF(C10465=Calculator!$G$27,Calculator!$G$39,IF(H10465-K10465&lt;=0,IF(D10465&gt;Calculator!$G$39,IF(H10465-K10465+E10465+L10465+M10465+Calculator!$G$39&gt;Calculator!$G$39,Calculator!$G$39-(H10465+E10465+L10465+M10465-K10465),Calculator!$G$39),D10465),0)))</f>
        <v>0</v>
      </c>
    </row>
    <row r="10466" spans="1:14" ht="15.75" thickBot="1">
      <c r="A10466" s="33" t="str">
        <f ca="1">IF(C10466=Calculator!$H$27,"F",IF(Daily!D10466+Daily!H10466=0,IF(D10465+H10465&gt;0,"L",""),""))</f>
        <v/>
      </c>
      <c r="B10466" s="34">
        <v>10465</v>
      </c>
      <c r="C10466" s="19">
        <f t="shared" ca="1" si="653"/>
        <v>56395</v>
      </c>
      <c r="D10466" s="29">
        <f t="shared" ca="1" si="655"/>
        <v>0</v>
      </c>
      <c r="E10466" s="29">
        <f ca="1">IF(C10466&lt;Calculator!$D$26,0,IF(DAY($C10466)=1,IF(D10466-Calculator!$G$24&gt;0,Calculator!$G$24,D10466),0))</f>
        <v>0</v>
      </c>
      <c r="F10466" s="29">
        <f ca="1">IF(E10466&gt;0,D10466*Calculator!$G$22/12,0)</f>
        <v>0</v>
      </c>
      <c r="G10466" s="29">
        <f ca="1">IF(E10466&gt;0,(IFERROR(-PMT(Calculator!$G$22/12,Calculator!$G$23*12,Calculator!$G$20),0))-F10466,0)</f>
        <v>0</v>
      </c>
      <c r="H10466" s="29">
        <f t="shared" ca="1" si="656"/>
        <v>0</v>
      </c>
      <c r="I10466" s="29">
        <f t="shared" ca="1" si="654"/>
        <v>0</v>
      </c>
      <c r="J10466" s="30">
        <f>Calculator!$G$40</f>
        <v>6.5000000000000002E-2</v>
      </c>
      <c r="K10466" s="29">
        <f ca="1">IF(C10466&gt;=Calculator!$G$27,IF(DAY($C10466)=1,Calculator!$G$34/2,IF(DAY($C10466)=15,Calculator!$G$34/2,0)),0)</f>
        <v>0</v>
      </c>
      <c r="L10466" s="29">
        <f ca="1">IF(DAY($C10466)=28,IF(H10466=0,0,Calculator!$G$35),0)</f>
        <v>0</v>
      </c>
      <c r="M10466" s="29">
        <f ca="1">IF(I10466&gt;0,IF(DAY($C10466)=1,SUM(INDIRECT("I"&amp;(ROW(C10465)-DAY(C10465))):I10465),0),0)</f>
        <v>0</v>
      </c>
      <c r="N10466" s="29">
        <f ca="1">IF(C10466&lt;Calculator!$G$27,0,IF(C10466=Calculator!$G$27,Calculator!$G$39,IF(H10466-K10466&lt;=0,IF(D10466&gt;Calculator!$G$39,IF(H10466-K10466+E10466+L10466+M10466+Calculator!$G$39&gt;Calculator!$G$39,Calculator!$G$39-(H10466+E10466+L10466+M10466-K10466),Calculator!$G$39),D10466),0)))</f>
        <v>0</v>
      </c>
    </row>
    <row r="10467" spans="1:14" ht="15.75" thickBot="1">
      <c r="A10467" s="33" t="str">
        <f ca="1">IF(C10467=Calculator!$H$27,"F",IF(Daily!D10467+Daily!H10467=0,IF(D10466+H10466&gt;0,"L",""),""))</f>
        <v/>
      </c>
      <c r="B10467" s="34">
        <v>10466</v>
      </c>
      <c r="C10467" s="19">
        <f t="shared" ca="1" si="653"/>
        <v>56396</v>
      </c>
      <c r="D10467" s="29">
        <f t="shared" ca="1" si="655"/>
        <v>0</v>
      </c>
      <c r="E10467" s="29">
        <f ca="1">IF(C10467&lt;Calculator!$D$26,0,IF(DAY($C10467)=1,IF(D10467-Calculator!$G$24&gt;0,Calculator!$G$24,D10467),0))</f>
        <v>0</v>
      </c>
      <c r="F10467" s="29">
        <f ca="1">IF(E10467&gt;0,D10467*Calculator!$G$22/12,0)</f>
        <v>0</v>
      </c>
      <c r="G10467" s="29">
        <f ca="1">IF(E10467&gt;0,(IFERROR(-PMT(Calculator!$G$22/12,Calculator!$G$23*12,Calculator!$G$20),0))-F10467,0)</f>
        <v>0</v>
      </c>
      <c r="H10467" s="29">
        <f t="shared" ca="1" si="656"/>
        <v>0</v>
      </c>
      <c r="I10467" s="29">
        <f t="shared" ca="1" si="654"/>
        <v>0</v>
      </c>
      <c r="J10467" s="30">
        <f>Calculator!$G$40</f>
        <v>6.5000000000000002E-2</v>
      </c>
      <c r="K10467" s="29">
        <f ca="1">IF(C10467&gt;=Calculator!$G$27,IF(DAY($C10467)=1,Calculator!$G$34/2,IF(DAY($C10467)=15,Calculator!$G$34/2,0)),0)</f>
        <v>0</v>
      </c>
      <c r="L10467" s="29">
        <f ca="1">IF(DAY($C10467)=28,IF(H10467=0,0,Calculator!$G$35),0)</f>
        <v>0</v>
      </c>
      <c r="M10467" s="29">
        <f ca="1">IF(I10467&gt;0,IF(DAY($C10467)=1,SUM(INDIRECT("I"&amp;(ROW(C10466)-DAY(C10466))):I10466),0),0)</f>
        <v>0</v>
      </c>
      <c r="N10467" s="29">
        <f ca="1">IF(C10467&lt;Calculator!$G$27,0,IF(C10467=Calculator!$G$27,Calculator!$G$39,IF(H10467-K10467&lt;=0,IF(D10467&gt;Calculator!$G$39,IF(H10467-K10467+E10467+L10467+M10467+Calculator!$G$39&gt;Calculator!$G$39,Calculator!$G$39-(H10467+E10467+L10467+M10467-K10467),Calculator!$G$39),D10467),0)))</f>
        <v>0</v>
      </c>
    </row>
    <row r="10468" spans="1:14" ht="15.75" thickBot="1">
      <c r="A10468" s="33" t="str">
        <f ca="1">IF(C10468=Calculator!$H$27,"F",IF(Daily!D10468+Daily!H10468=0,IF(D10467+H10467&gt;0,"L",""),""))</f>
        <v/>
      </c>
      <c r="B10468" s="34">
        <v>10467</v>
      </c>
      <c r="C10468" s="19">
        <f t="shared" ca="1" si="653"/>
        <v>56397</v>
      </c>
      <c r="D10468" s="29">
        <f t="shared" ca="1" si="655"/>
        <v>0</v>
      </c>
      <c r="E10468" s="29">
        <f ca="1">IF(C10468&lt;Calculator!$D$26,0,IF(DAY($C10468)=1,IF(D10468-Calculator!$G$24&gt;0,Calculator!$G$24,D10468),0))</f>
        <v>0</v>
      </c>
      <c r="F10468" s="29">
        <f ca="1">IF(E10468&gt;0,D10468*Calculator!$G$22/12,0)</f>
        <v>0</v>
      </c>
      <c r="G10468" s="29">
        <f ca="1">IF(E10468&gt;0,(IFERROR(-PMT(Calculator!$G$22/12,Calculator!$G$23*12,Calculator!$G$20),0))-F10468,0)</f>
        <v>0</v>
      </c>
      <c r="H10468" s="29">
        <f t="shared" ca="1" si="656"/>
        <v>0</v>
      </c>
      <c r="I10468" s="29">
        <f t="shared" ca="1" si="654"/>
        <v>0</v>
      </c>
      <c r="J10468" s="30">
        <f>Calculator!$G$40</f>
        <v>6.5000000000000002E-2</v>
      </c>
      <c r="K10468" s="29">
        <f ca="1">IF(C10468&gt;=Calculator!$G$27,IF(DAY($C10468)=1,Calculator!$G$34/2,IF(DAY($C10468)=15,Calculator!$G$34/2,0)),0)</f>
        <v>0</v>
      </c>
      <c r="L10468" s="29">
        <f ca="1">IF(DAY($C10468)=28,IF(H10468=0,0,Calculator!$G$35),0)</f>
        <v>0</v>
      </c>
      <c r="M10468" s="29">
        <f ca="1">IF(I10468&gt;0,IF(DAY($C10468)=1,SUM(INDIRECT("I"&amp;(ROW(C10467)-DAY(C10467))):I10467),0),0)</f>
        <v>0</v>
      </c>
      <c r="N10468" s="29">
        <f ca="1">IF(C10468&lt;Calculator!$G$27,0,IF(C10468=Calculator!$G$27,Calculator!$G$39,IF(H10468-K10468&lt;=0,IF(D10468&gt;Calculator!$G$39,IF(H10468-K10468+E10468+L10468+M10468+Calculator!$G$39&gt;Calculator!$G$39,Calculator!$G$39-(H10468+E10468+L10468+M10468-K10468),Calculator!$G$39),D10468),0)))</f>
        <v>0</v>
      </c>
    </row>
    <row r="10469" spans="1:14" ht="15.75" thickBot="1">
      <c r="A10469" s="33" t="str">
        <f ca="1">IF(C10469=Calculator!$H$27,"F",IF(Daily!D10469+Daily!H10469=0,IF(D10468+H10468&gt;0,"L",""),""))</f>
        <v/>
      </c>
      <c r="B10469" s="34">
        <v>10468</v>
      </c>
      <c r="C10469" s="19">
        <f t="shared" ca="1" si="653"/>
        <v>56398</v>
      </c>
      <c r="D10469" s="29">
        <f t="shared" ca="1" si="655"/>
        <v>0</v>
      </c>
      <c r="E10469" s="29">
        <f ca="1">IF(C10469&lt;Calculator!$D$26,0,IF(DAY($C10469)=1,IF(D10469-Calculator!$G$24&gt;0,Calculator!$G$24,D10469),0))</f>
        <v>0</v>
      </c>
      <c r="F10469" s="29">
        <f ca="1">IF(E10469&gt;0,D10469*Calculator!$G$22/12,0)</f>
        <v>0</v>
      </c>
      <c r="G10469" s="29">
        <f ca="1">IF(E10469&gt;0,(IFERROR(-PMT(Calculator!$G$22/12,Calculator!$G$23*12,Calculator!$G$20),0))-F10469,0)</f>
        <v>0</v>
      </c>
      <c r="H10469" s="29">
        <f t="shared" ca="1" si="656"/>
        <v>0</v>
      </c>
      <c r="I10469" s="29">
        <f t="shared" ca="1" si="654"/>
        <v>0</v>
      </c>
      <c r="J10469" s="30">
        <f>Calculator!$G$40</f>
        <v>6.5000000000000002E-2</v>
      </c>
      <c r="K10469" s="29">
        <f ca="1">IF(C10469&gt;=Calculator!$G$27,IF(DAY($C10469)=1,Calculator!$G$34/2,IF(DAY($C10469)=15,Calculator!$G$34/2,0)),0)</f>
        <v>0</v>
      </c>
      <c r="L10469" s="29">
        <f ca="1">IF(DAY($C10469)=28,IF(H10469=0,0,Calculator!$G$35),0)</f>
        <v>0</v>
      </c>
      <c r="M10469" s="29">
        <f ca="1">IF(I10469&gt;0,IF(DAY($C10469)=1,SUM(INDIRECT("I"&amp;(ROW(C10468)-DAY(C10468))):I10468),0),0)</f>
        <v>0</v>
      </c>
      <c r="N10469" s="29">
        <f ca="1">IF(C10469&lt;Calculator!$G$27,0,IF(C10469=Calculator!$G$27,Calculator!$G$39,IF(H10469-K10469&lt;=0,IF(D10469&gt;Calculator!$G$39,IF(H10469-K10469+E10469+L10469+M10469+Calculator!$G$39&gt;Calculator!$G$39,Calculator!$G$39-(H10469+E10469+L10469+M10469-K10469),Calculator!$G$39),D10469),0)))</f>
        <v>0</v>
      </c>
    </row>
    <row r="10470" spans="1:14" ht="15.75" thickBot="1">
      <c r="A10470" s="33" t="str">
        <f ca="1">IF(C10470=Calculator!$H$27,"F",IF(Daily!D10470+Daily!H10470=0,IF(D10469+H10469&gt;0,"L",""),""))</f>
        <v/>
      </c>
      <c r="B10470" s="34">
        <v>10469</v>
      </c>
      <c r="C10470" s="19">
        <f t="shared" ca="1" si="653"/>
        <v>56399</v>
      </c>
      <c r="D10470" s="29">
        <f t="shared" ca="1" si="655"/>
        <v>0</v>
      </c>
      <c r="E10470" s="29">
        <f ca="1">IF(C10470&lt;Calculator!$D$26,0,IF(DAY($C10470)=1,IF(D10470-Calculator!$G$24&gt;0,Calculator!$G$24,D10470),0))</f>
        <v>0</v>
      </c>
      <c r="F10470" s="29">
        <f ca="1">IF(E10470&gt;0,D10470*Calculator!$G$22/12,0)</f>
        <v>0</v>
      </c>
      <c r="G10470" s="29">
        <f ca="1">IF(E10470&gt;0,(IFERROR(-PMT(Calculator!$G$22/12,Calculator!$G$23*12,Calculator!$G$20),0))-F10470,0)</f>
        <v>0</v>
      </c>
      <c r="H10470" s="29">
        <f t="shared" ca="1" si="656"/>
        <v>0</v>
      </c>
      <c r="I10470" s="29">
        <f t="shared" ca="1" si="654"/>
        <v>0</v>
      </c>
      <c r="J10470" s="30">
        <f>Calculator!$G$40</f>
        <v>6.5000000000000002E-2</v>
      </c>
      <c r="K10470" s="29">
        <f ca="1">IF(C10470&gt;=Calculator!$G$27,IF(DAY($C10470)=1,Calculator!$G$34/2,IF(DAY($C10470)=15,Calculator!$G$34/2,0)),0)</f>
        <v>0</v>
      </c>
      <c r="L10470" s="29">
        <f ca="1">IF(DAY($C10470)=28,IF(H10470=0,0,Calculator!$G$35),0)</f>
        <v>0</v>
      </c>
      <c r="M10470" s="29">
        <f ca="1">IF(I10470&gt;0,IF(DAY($C10470)=1,SUM(INDIRECT("I"&amp;(ROW(C10469)-DAY(C10469))):I10469),0),0)</f>
        <v>0</v>
      </c>
      <c r="N10470" s="29">
        <f ca="1">IF(C10470&lt;Calculator!$G$27,0,IF(C10470=Calculator!$G$27,Calculator!$G$39,IF(H10470-K10470&lt;=0,IF(D10470&gt;Calculator!$G$39,IF(H10470-K10470+E10470+L10470+M10470+Calculator!$G$39&gt;Calculator!$G$39,Calculator!$G$39-(H10470+E10470+L10470+M10470-K10470),Calculator!$G$39),D10470),0)))</f>
        <v>0</v>
      </c>
    </row>
    <row r="10471" spans="1:14" ht="15.75" thickBot="1">
      <c r="A10471" s="33" t="str">
        <f ca="1">IF(C10471=Calculator!$H$27,"F",IF(Daily!D10471+Daily!H10471=0,IF(D10470+H10470&gt;0,"L",""),""))</f>
        <v/>
      </c>
      <c r="B10471" s="34">
        <v>10470</v>
      </c>
      <c r="C10471" s="19">
        <f t="shared" ca="1" si="653"/>
        <v>56400</v>
      </c>
      <c r="D10471" s="29">
        <f t="shared" ca="1" si="655"/>
        <v>0</v>
      </c>
      <c r="E10471" s="29">
        <f ca="1">IF(C10471&lt;Calculator!$D$26,0,IF(DAY($C10471)=1,IF(D10471-Calculator!$G$24&gt;0,Calculator!$G$24,D10471),0))</f>
        <v>0</v>
      </c>
      <c r="F10471" s="29">
        <f ca="1">IF(E10471&gt;0,D10471*Calculator!$G$22/12,0)</f>
        <v>0</v>
      </c>
      <c r="G10471" s="29">
        <f ca="1">IF(E10471&gt;0,(IFERROR(-PMT(Calculator!$G$22/12,Calculator!$G$23*12,Calculator!$G$20),0))-F10471,0)</f>
        <v>0</v>
      </c>
      <c r="H10471" s="29">
        <f t="shared" ca="1" si="656"/>
        <v>0</v>
      </c>
      <c r="I10471" s="29">
        <f t="shared" ca="1" si="654"/>
        <v>0</v>
      </c>
      <c r="J10471" s="30">
        <f>Calculator!$G$40</f>
        <v>6.5000000000000002E-2</v>
      </c>
      <c r="K10471" s="29">
        <f ca="1">IF(C10471&gt;=Calculator!$G$27,IF(DAY($C10471)=1,Calculator!$G$34/2,IF(DAY($C10471)=15,Calculator!$G$34/2,0)),0)</f>
        <v>0</v>
      </c>
      <c r="L10471" s="29">
        <f ca="1">IF(DAY($C10471)=28,IF(H10471=0,0,Calculator!$G$35),0)</f>
        <v>0</v>
      </c>
      <c r="M10471" s="29">
        <f ca="1">IF(I10471&gt;0,IF(DAY($C10471)=1,SUM(INDIRECT("I"&amp;(ROW(C10470)-DAY(C10470))):I10470),0),0)</f>
        <v>0</v>
      </c>
      <c r="N10471" s="29">
        <f ca="1">IF(C10471&lt;Calculator!$G$27,0,IF(C10471=Calculator!$G$27,Calculator!$G$39,IF(H10471-K10471&lt;=0,IF(D10471&gt;Calculator!$G$39,IF(H10471-K10471+E10471+L10471+M10471+Calculator!$G$39&gt;Calculator!$G$39,Calculator!$G$39-(H10471+E10471+L10471+M10471-K10471),Calculator!$G$39),D10471),0)))</f>
        <v>0</v>
      </c>
    </row>
    <row r="10472" spans="1:14" ht="15.75" thickBot="1">
      <c r="A10472" s="33" t="str">
        <f ca="1">IF(C10472=Calculator!$H$27,"F",IF(Daily!D10472+Daily!H10472=0,IF(D10471+H10471&gt;0,"L",""),""))</f>
        <v/>
      </c>
      <c r="B10472" s="34">
        <v>10471</v>
      </c>
      <c r="C10472" s="19">
        <f t="shared" ca="1" si="653"/>
        <v>56401</v>
      </c>
      <c r="D10472" s="29">
        <f t="shared" ca="1" si="655"/>
        <v>0</v>
      </c>
      <c r="E10472" s="29">
        <f ca="1">IF(C10472&lt;Calculator!$D$26,0,IF(DAY($C10472)=1,IF(D10472-Calculator!$G$24&gt;0,Calculator!$G$24,D10472),0))</f>
        <v>0</v>
      </c>
      <c r="F10472" s="29">
        <f ca="1">IF(E10472&gt;0,D10472*Calculator!$G$22/12,0)</f>
        <v>0</v>
      </c>
      <c r="G10472" s="29">
        <f ca="1">IF(E10472&gt;0,(IFERROR(-PMT(Calculator!$G$22/12,Calculator!$G$23*12,Calculator!$G$20),0))-F10472,0)</f>
        <v>0</v>
      </c>
      <c r="H10472" s="29">
        <f t="shared" ca="1" si="656"/>
        <v>0</v>
      </c>
      <c r="I10472" s="29">
        <f t="shared" ca="1" si="654"/>
        <v>0</v>
      </c>
      <c r="J10472" s="30">
        <f>Calculator!$G$40</f>
        <v>6.5000000000000002E-2</v>
      </c>
      <c r="K10472" s="29">
        <f ca="1">IF(C10472&gt;=Calculator!$G$27,IF(DAY($C10472)=1,Calculator!$G$34/2,IF(DAY($C10472)=15,Calculator!$G$34/2,0)),0)</f>
        <v>4500</v>
      </c>
      <c r="L10472" s="29">
        <f ca="1">IF(DAY($C10472)=28,IF(H10472=0,0,Calculator!$G$35),0)</f>
        <v>0</v>
      </c>
      <c r="M10472" s="29">
        <f ca="1">IF(I10472&gt;0,IF(DAY($C10472)=1,SUM(INDIRECT("I"&amp;(ROW(C10471)-DAY(C10471))):I10471),0),0)</f>
        <v>0</v>
      </c>
      <c r="N10472" s="29">
        <f ca="1">IF(C10472&lt;Calculator!$G$27,0,IF(C10472=Calculator!$G$27,Calculator!$G$39,IF(H10472-K10472&lt;=0,IF(D10472&gt;Calculator!$G$39,IF(H10472-K10472+E10472+L10472+M10472+Calculator!$G$39&gt;Calculator!$G$39,Calculator!$G$39-(H10472+E10472+L10472+M10472-K10472),Calculator!$G$39),D10472),0)))</f>
        <v>0</v>
      </c>
    </row>
    <row r="10473" spans="1:14" ht="15.75" thickBot="1">
      <c r="A10473" s="33" t="str">
        <f ca="1">IF(C10473=Calculator!$H$27,"F",IF(Daily!D10473+Daily!H10473=0,IF(D10472+H10472&gt;0,"L",""),""))</f>
        <v/>
      </c>
      <c r="B10473" s="34">
        <v>10472</v>
      </c>
      <c r="C10473" s="19">
        <f t="shared" ca="1" si="653"/>
        <v>56402</v>
      </c>
      <c r="D10473" s="29">
        <f t="shared" ca="1" si="655"/>
        <v>0</v>
      </c>
      <c r="E10473" s="29">
        <f ca="1">IF(C10473&lt;Calculator!$D$26,0,IF(DAY($C10473)=1,IF(D10473-Calculator!$G$24&gt;0,Calculator!$G$24,D10473),0))</f>
        <v>0</v>
      </c>
      <c r="F10473" s="29">
        <f ca="1">IF(E10473&gt;0,D10473*Calculator!$G$22/12,0)</f>
        <v>0</v>
      </c>
      <c r="G10473" s="29">
        <f ca="1">IF(E10473&gt;0,(IFERROR(-PMT(Calculator!$G$22/12,Calculator!$G$23*12,Calculator!$G$20),0))-F10473,0)</f>
        <v>0</v>
      </c>
      <c r="H10473" s="29">
        <f t="shared" ca="1" si="656"/>
        <v>0</v>
      </c>
      <c r="I10473" s="29">
        <f t="shared" ca="1" si="654"/>
        <v>0</v>
      </c>
      <c r="J10473" s="30">
        <f>Calculator!$G$40</f>
        <v>6.5000000000000002E-2</v>
      </c>
      <c r="K10473" s="29">
        <f ca="1">IF(C10473&gt;=Calculator!$G$27,IF(DAY($C10473)=1,Calculator!$G$34/2,IF(DAY($C10473)=15,Calculator!$G$34/2,0)),0)</f>
        <v>0</v>
      </c>
      <c r="L10473" s="29">
        <f ca="1">IF(DAY($C10473)=28,IF(H10473=0,0,Calculator!$G$35),0)</f>
        <v>0</v>
      </c>
      <c r="M10473" s="29">
        <f ca="1">IF(I10473&gt;0,IF(DAY($C10473)=1,SUM(INDIRECT("I"&amp;(ROW(C10472)-DAY(C10472))):I10472),0),0)</f>
        <v>0</v>
      </c>
      <c r="N10473" s="29">
        <f ca="1">IF(C10473&lt;Calculator!$G$27,0,IF(C10473=Calculator!$G$27,Calculator!$G$39,IF(H10473-K10473&lt;=0,IF(D10473&gt;Calculator!$G$39,IF(H10473-K10473+E10473+L10473+M10473+Calculator!$G$39&gt;Calculator!$G$39,Calculator!$G$39-(H10473+E10473+L10473+M10473-K10473),Calculator!$G$39),D10473),0)))</f>
        <v>0</v>
      </c>
    </row>
    <row r="10474" spans="1:14" ht="15.75" thickBot="1">
      <c r="A10474" s="33" t="str">
        <f ca="1">IF(C10474=Calculator!$H$27,"F",IF(Daily!D10474+Daily!H10474=0,IF(D10473+H10473&gt;0,"L",""),""))</f>
        <v/>
      </c>
      <c r="B10474" s="34">
        <v>10473</v>
      </c>
      <c r="C10474" s="19">
        <f t="shared" ca="1" si="653"/>
        <v>56403</v>
      </c>
      <c r="D10474" s="29">
        <f t="shared" ca="1" si="655"/>
        <v>0</v>
      </c>
      <c r="E10474" s="29">
        <f ca="1">IF(C10474&lt;Calculator!$D$26,0,IF(DAY($C10474)=1,IF(D10474-Calculator!$G$24&gt;0,Calculator!$G$24,D10474),0))</f>
        <v>0</v>
      </c>
      <c r="F10474" s="29">
        <f ca="1">IF(E10474&gt;0,D10474*Calculator!$G$22/12,0)</f>
        <v>0</v>
      </c>
      <c r="G10474" s="29">
        <f ca="1">IF(E10474&gt;0,(IFERROR(-PMT(Calculator!$G$22/12,Calculator!$G$23*12,Calculator!$G$20),0))-F10474,0)</f>
        <v>0</v>
      </c>
      <c r="H10474" s="29">
        <f t="shared" ca="1" si="656"/>
        <v>0</v>
      </c>
      <c r="I10474" s="29">
        <f t="shared" ca="1" si="654"/>
        <v>0</v>
      </c>
      <c r="J10474" s="30">
        <f>Calculator!$G$40</f>
        <v>6.5000000000000002E-2</v>
      </c>
      <c r="K10474" s="29">
        <f ca="1">IF(C10474&gt;=Calculator!$G$27,IF(DAY($C10474)=1,Calculator!$G$34/2,IF(DAY($C10474)=15,Calculator!$G$34/2,0)),0)</f>
        <v>0</v>
      </c>
      <c r="L10474" s="29">
        <f ca="1">IF(DAY($C10474)=28,IF(H10474=0,0,Calculator!$G$35),0)</f>
        <v>0</v>
      </c>
      <c r="M10474" s="29">
        <f ca="1">IF(I10474&gt;0,IF(DAY($C10474)=1,SUM(INDIRECT("I"&amp;(ROW(C10473)-DAY(C10473))):I10473),0),0)</f>
        <v>0</v>
      </c>
      <c r="N10474" s="29">
        <f ca="1">IF(C10474&lt;Calculator!$G$27,0,IF(C10474=Calculator!$G$27,Calculator!$G$39,IF(H10474-K10474&lt;=0,IF(D10474&gt;Calculator!$G$39,IF(H10474-K10474+E10474+L10474+M10474+Calculator!$G$39&gt;Calculator!$G$39,Calculator!$G$39-(H10474+E10474+L10474+M10474-K10474),Calculator!$G$39),D10474),0)))</f>
        <v>0</v>
      </c>
    </row>
    <row r="10475" spans="1:14" ht="15.75" thickBot="1">
      <c r="A10475" s="33" t="str">
        <f ca="1">IF(C10475=Calculator!$H$27,"F",IF(Daily!D10475+Daily!H10475=0,IF(D10474+H10474&gt;0,"L",""),""))</f>
        <v/>
      </c>
      <c r="B10475" s="34">
        <v>10474</v>
      </c>
      <c r="C10475" s="19">
        <f t="shared" ca="1" si="653"/>
        <v>56404</v>
      </c>
      <c r="D10475" s="29">
        <f t="shared" ca="1" si="655"/>
        <v>0</v>
      </c>
      <c r="E10475" s="29">
        <f ca="1">IF(C10475&lt;Calculator!$D$26,0,IF(DAY($C10475)=1,IF(D10475-Calculator!$G$24&gt;0,Calculator!$G$24,D10475),0))</f>
        <v>0</v>
      </c>
      <c r="F10475" s="29">
        <f ca="1">IF(E10475&gt;0,D10475*Calculator!$G$22/12,0)</f>
        <v>0</v>
      </c>
      <c r="G10475" s="29">
        <f ca="1">IF(E10475&gt;0,(IFERROR(-PMT(Calculator!$G$22/12,Calculator!$G$23*12,Calculator!$G$20),0))-F10475,0)</f>
        <v>0</v>
      </c>
      <c r="H10475" s="29">
        <f t="shared" ca="1" si="656"/>
        <v>0</v>
      </c>
      <c r="I10475" s="29">
        <f t="shared" ca="1" si="654"/>
        <v>0</v>
      </c>
      <c r="J10475" s="30">
        <f>Calculator!$G$40</f>
        <v>6.5000000000000002E-2</v>
      </c>
      <c r="K10475" s="29">
        <f ca="1">IF(C10475&gt;=Calculator!$G$27,IF(DAY($C10475)=1,Calculator!$G$34/2,IF(DAY($C10475)=15,Calculator!$G$34/2,0)),0)</f>
        <v>0</v>
      </c>
      <c r="L10475" s="29">
        <f ca="1">IF(DAY($C10475)=28,IF(H10475=0,0,Calculator!$G$35),0)</f>
        <v>0</v>
      </c>
      <c r="M10475" s="29">
        <f ca="1">IF(I10475&gt;0,IF(DAY($C10475)=1,SUM(INDIRECT("I"&amp;(ROW(C10474)-DAY(C10474))):I10474),0),0)</f>
        <v>0</v>
      </c>
      <c r="N10475" s="29">
        <f ca="1">IF(C10475&lt;Calculator!$G$27,0,IF(C10475=Calculator!$G$27,Calculator!$G$39,IF(H10475-K10475&lt;=0,IF(D10475&gt;Calculator!$G$39,IF(H10475-K10475+E10475+L10475+M10475+Calculator!$G$39&gt;Calculator!$G$39,Calculator!$G$39-(H10475+E10475+L10475+M10475-K10475),Calculator!$G$39),D10475),0)))</f>
        <v>0</v>
      </c>
    </row>
    <row r="10476" spans="1:14" ht="15.75" thickBot="1">
      <c r="A10476" s="33" t="str">
        <f ca="1">IF(C10476=Calculator!$H$27,"F",IF(Daily!D10476+Daily!H10476=0,IF(D10475+H10475&gt;0,"L",""),""))</f>
        <v/>
      </c>
      <c r="B10476" s="34">
        <v>10475</v>
      </c>
      <c r="C10476" s="19">
        <f t="shared" ca="1" si="653"/>
        <v>56405</v>
      </c>
      <c r="D10476" s="29">
        <f t="shared" ca="1" si="655"/>
        <v>0</v>
      </c>
      <c r="E10476" s="29">
        <f ca="1">IF(C10476&lt;Calculator!$D$26,0,IF(DAY($C10476)=1,IF(D10476-Calculator!$G$24&gt;0,Calculator!$G$24,D10476),0))</f>
        <v>0</v>
      </c>
      <c r="F10476" s="29">
        <f ca="1">IF(E10476&gt;0,D10476*Calculator!$G$22/12,0)</f>
        <v>0</v>
      </c>
      <c r="G10476" s="29">
        <f ca="1">IF(E10476&gt;0,(IFERROR(-PMT(Calculator!$G$22/12,Calculator!$G$23*12,Calculator!$G$20),0))-F10476,0)</f>
        <v>0</v>
      </c>
      <c r="H10476" s="29">
        <f t="shared" ca="1" si="656"/>
        <v>0</v>
      </c>
      <c r="I10476" s="29">
        <f t="shared" ca="1" si="654"/>
        <v>0</v>
      </c>
      <c r="J10476" s="30">
        <f>Calculator!$G$40</f>
        <v>6.5000000000000002E-2</v>
      </c>
      <c r="K10476" s="29">
        <f ca="1">IF(C10476&gt;=Calculator!$G$27,IF(DAY($C10476)=1,Calculator!$G$34/2,IF(DAY($C10476)=15,Calculator!$G$34/2,0)),0)</f>
        <v>0</v>
      </c>
      <c r="L10476" s="29">
        <f ca="1">IF(DAY($C10476)=28,IF(H10476=0,0,Calculator!$G$35),0)</f>
        <v>0</v>
      </c>
      <c r="M10476" s="29">
        <f ca="1">IF(I10476&gt;0,IF(DAY($C10476)=1,SUM(INDIRECT("I"&amp;(ROW(C10475)-DAY(C10475))):I10475),0),0)</f>
        <v>0</v>
      </c>
      <c r="N10476" s="29">
        <f ca="1">IF(C10476&lt;Calculator!$G$27,0,IF(C10476=Calculator!$G$27,Calculator!$G$39,IF(H10476-K10476&lt;=0,IF(D10476&gt;Calculator!$G$39,IF(H10476-K10476+E10476+L10476+M10476+Calculator!$G$39&gt;Calculator!$G$39,Calculator!$G$39-(H10476+E10476+L10476+M10476-K10476),Calculator!$G$39),D10476),0)))</f>
        <v>0</v>
      </c>
    </row>
    <row r="10477" spans="1:14" ht="15.75" thickBot="1">
      <c r="A10477" s="33" t="str">
        <f ca="1">IF(C10477=Calculator!$H$27,"F",IF(Daily!D10477+Daily!H10477=0,IF(D10476+H10476&gt;0,"L",""),""))</f>
        <v/>
      </c>
      <c r="B10477" s="34">
        <v>10476</v>
      </c>
      <c r="C10477" s="19">
        <f t="shared" ca="1" si="653"/>
        <v>56406</v>
      </c>
      <c r="D10477" s="29">
        <f t="shared" ca="1" si="655"/>
        <v>0</v>
      </c>
      <c r="E10477" s="29">
        <f ca="1">IF(C10477&lt;Calculator!$D$26,0,IF(DAY($C10477)=1,IF(D10477-Calculator!$G$24&gt;0,Calculator!$G$24,D10477),0))</f>
        <v>0</v>
      </c>
      <c r="F10477" s="29">
        <f ca="1">IF(E10477&gt;0,D10477*Calculator!$G$22/12,0)</f>
        <v>0</v>
      </c>
      <c r="G10477" s="29">
        <f ca="1">IF(E10477&gt;0,(IFERROR(-PMT(Calculator!$G$22/12,Calculator!$G$23*12,Calculator!$G$20),0))-F10477,0)</f>
        <v>0</v>
      </c>
      <c r="H10477" s="29">
        <f t="shared" ca="1" si="656"/>
        <v>0</v>
      </c>
      <c r="I10477" s="29">
        <f t="shared" ca="1" si="654"/>
        <v>0</v>
      </c>
      <c r="J10477" s="30">
        <f>Calculator!$G$40</f>
        <v>6.5000000000000002E-2</v>
      </c>
      <c r="K10477" s="29">
        <f ca="1">IF(C10477&gt;=Calculator!$G$27,IF(DAY($C10477)=1,Calculator!$G$34/2,IF(DAY($C10477)=15,Calculator!$G$34/2,0)),0)</f>
        <v>0</v>
      </c>
      <c r="L10477" s="29">
        <f ca="1">IF(DAY($C10477)=28,IF(H10477=0,0,Calculator!$G$35),0)</f>
        <v>0</v>
      </c>
      <c r="M10477" s="29">
        <f ca="1">IF(I10477&gt;0,IF(DAY($C10477)=1,SUM(INDIRECT("I"&amp;(ROW(C10476)-DAY(C10476))):I10476),0),0)</f>
        <v>0</v>
      </c>
      <c r="N10477" s="29">
        <f ca="1">IF(C10477&lt;Calculator!$G$27,0,IF(C10477=Calculator!$G$27,Calculator!$G$39,IF(H10477-K10477&lt;=0,IF(D10477&gt;Calculator!$G$39,IF(H10477-K10477+E10477+L10477+M10477+Calculator!$G$39&gt;Calculator!$G$39,Calculator!$G$39-(H10477+E10477+L10477+M10477-K10477),Calculator!$G$39),D10477),0)))</f>
        <v>0</v>
      </c>
    </row>
    <row r="10478" spans="1:14" ht="15.75" thickBot="1">
      <c r="A10478" s="33" t="str">
        <f ca="1">IF(C10478=Calculator!$H$27,"F",IF(Daily!D10478+Daily!H10478=0,IF(D10477+H10477&gt;0,"L",""),""))</f>
        <v/>
      </c>
      <c r="B10478" s="34">
        <v>10477</v>
      </c>
      <c r="C10478" s="19">
        <f t="shared" ca="1" si="653"/>
        <v>56407</v>
      </c>
      <c r="D10478" s="29">
        <f t="shared" ca="1" si="655"/>
        <v>0</v>
      </c>
      <c r="E10478" s="29">
        <f ca="1">IF(C10478&lt;Calculator!$D$26,0,IF(DAY($C10478)=1,IF(D10478-Calculator!$G$24&gt;0,Calculator!$G$24,D10478),0))</f>
        <v>0</v>
      </c>
      <c r="F10478" s="29">
        <f ca="1">IF(E10478&gt;0,D10478*Calculator!$G$22/12,0)</f>
        <v>0</v>
      </c>
      <c r="G10478" s="29">
        <f ca="1">IF(E10478&gt;0,(IFERROR(-PMT(Calculator!$G$22/12,Calculator!$G$23*12,Calculator!$G$20),0))-F10478,0)</f>
        <v>0</v>
      </c>
      <c r="H10478" s="29">
        <f t="shared" ca="1" si="656"/>
        <v>0</v>
      </c>
      <c r="I10478" s="29">
        <f t="shared" ca="1" si="654"/>
        <v>0</v>
      </c>
      <c r="J10478" s="30">
        <f>Calculator!$G$40</f>
        <v>6.5000000000000002E-2</v>
      </c>
      <c r="K10478" s="29">
        <f ca="1">IF(C10478&gt;=Calculator!$G$27,IF(DAY($C10478)=1,Calculator!$G$34/2,IF(DAY($C10478)=15,Calculator!$G$34/2,0)),0)</f>
        <v>0</v>
      </c>
      <c r="L10478" s="29">
        <f ca="1">IF(DAY($C10478)=28,IF(H10478=0,0,Calculator!$G$35),0)</f>
        <v>0</v>
      </c>
      <c r="M10478" s="29">
        <f ca="1">IF(I10478&gt;0,IF(DAY($C10478)=1,SUM(INDIRECT("I"&amp;(ROW(C10477)-DAY(C10477))):I10477),0),0)</f>
        <v>0</v>
      </c>
      <c r="N10478" s="29">
        <f ca="1">IF(C10478&lt;Calculator!$G$27,0,IF(C10478=Calculator!$G$27,Calculator!$G$39,IF(H10478-K10478&lt;=0,IF(D10478&gt;Calculator!$G$39,IF(H10478-K10478+E10478+L10478+M10478+Calculator!$G$39&gt;Calculator!$G$39,Calculator!$G$39-(H10478+E10478+L10478+M10478-K10478),Calculator!$G$39),D10478),0)))</f>
        <v>0</v>
      </c>
    </row>
    <row r="10479" spans="1:14" ht="15.75" thickBot="1">
      <c r="A10479" s="33" t="str">
        <f ca="1">IF(C10479=Calculator!$H$27,"F",IF(Daily!D10479+Daily!H10479=0,IF(D10478+H10478&gt;0,"L",""),""))</f>
        <v/>
      </c>
      <c r="B10479" s="34">
        <v>10478</v>
      </c>
      <c r="C10479" s="19">
        <f t="shared" ca="1" si="653"/>
        <v>56408</v>
      </c>
      <c r="D10479" s="29">
        <f t="shared" ca="1" si="655"/>
        <v>0</v>
      </c>
      <c r="E10479" s="29">
        <f ca="1">IF(C10479&lt;Calculator!$D$26,0,IF(DAY($C10479)=1,IF(D10479-Calculator!$G$24&gt;0,Calculator!$G$24,D10479),0))</f>
        <v>0</v>
      </c>
      <c r="F10479" s="29">
        <f ca="1">IF(E10479&gt;0,D10479*Calculator!$G$22/12,0)</f>
        <v>0</v>
      </c>
      <c r="G10479" s="29">
        <f ca="1">IF(E10479&gt;0,(IFERROR(-PMT(Calculator!$G$22/12,Calculator!$G$23*12,Calculator!$G$20),0))-F10479,0)</f>
        <v>0</v>
      </c>
      <c r="H10479" s="29">
        <f t="shared" ca="1" si="656"/>
        <v>0</v>
      </c>
      <c r="I10479" s="29">
        <f t="shared" ca="1" si="654"/>
        <v>0</v>
      </c>
      <c r="J10479" s="30">
        <f>Calculator!$G$40</f>
        <v>6.5000000000000002E-2</v>
      </c>
      <c r="K10479" s="29">
        <f ca="1">IF(C10479&gt;=Calculator!$G$27,IF(DAY($C10479)=1,Calculator!$G$34/2,IF(DAY($C10479)=15,Calculator!$G$34/2,0)),0)</f>
        <v>0</v>
      </c>
      <c r="L10479" s="29">
        <f ca="1">IF(DAY($C10479)=28,IF(H10479=0,0,Calculator!$G$35),0)</f>
        <v>0</v>
      </c>
      <c r="M10479" s="29">
        <f ca="1">IF(I10479&gt;0,IF(DAY($C10479)=1,SUM(INDIRECT("I"&amp;(ROW(C10478)-DAY(C10478))):I10478),0),0)</f>
        <v>0</v>
      </c>
      <c r="N10479" s="29">
        <f ca="1">IF(C10479&lt;Calculator!$G$27,0,IF(C10479=Calculator!$G$27,Calculator!$G$39,IF(H10479-K10479&lt;=0,IF(D10479&gt;Calculator!$G$39,IF(H10479-K10479+E10479+L10479+M10479+Calculator!$G$39&gt;Calculator!$G$39,Calculator!$G$39-(H10479+E10479+L10479+M10479-K10479),Calculator!$G$39),D10479),0)))</f>
        <v>0</v>
      </c>
    </row>
    <row r="10480" spans="1:14" ht="15.75" thickBot="1">
      <c r="A10480" s="33" t="str">
        <f ca="1">IF(C10480=Calculator!$H$27,"F",IF(Daily!D10480+Daily!H10480=0,IF(D10479+H10479&gt;0,"L",""),""))</f>
        <v/>
      </c>
      <c r="B10480" s="34">
        <v>10479</v>
      </c>
      <c r="C10480" s="19">
        <f t="shared" ca="1" si="653"/>
        <v>56409</v>
      </c>
      <c r="D10480" s="29">
        <f t="shared" ca="1" si="655"/>
        <v>0</v>
      </c>
      <c r="E10480" s="29">
        <f ca="1">IF(C10480&lt;Calculator!$D$26,0,IF(DAY($C10480)=1,IF(D10480-Calculator!$G$24&gt;0,Calculator!$G$24,D10480),0))</f>
        <v>0</v>
      </c>
      <c r="F10480" s="29">
        <f ca="1">IF(E10480&gt;0,D10480*Calculator!$G$22/12,0)</f>
        <v>0</v>
      </c>
      <c r="G10480" s="29">
        <f ca="1">IF(E10480&gt;0,(IFERROR(-PMT(Calculator!$G$22/12,Calculator!$G$23*12,Calculator!$G$20),0))-F10480,0)</f>
        <v>0</v>
      </c>
      <c r="H10480" s="29">
        <f t="shared" ca="1" si="656"/>
        <v>0</v>
      </c>
      <c r="I10480" s="29">
        <f t="shared" ca="1" si="654"/>
        <v>0</v>
      </c>
      <c r="J10480" s="30">
        <f>Calculator!$G$40</f>
        <v>6.5000000000000002E-2</v>
      </c>
      <c r="K10480" s="29">
        <f ca="1">IF(C10480&gt;=Calculator!$G$27,IF(DAY($C10480)=1,Calculator!$G$34/2,IF(DAY($C10480)=15,Calculator!$G$34/2,0)),0)</f>
        <v>0</v>
      </c>
      <c r="L10480" s="29">
        <f ca="1">IF(DAY($C10480)=28,IF(H10480=0,0,Calculator!$G$35),0)</f>
        <v>0</v>
      </c>
      <c r="M10480" s="29">
        <f ca="1">IF(I10480&gt;0,IF(DAY($C10480)=1,SUM(INDIRECT("I"&amp;(ROW(C10479)-DAY(C10479))):I10479),0),0)</f>
        <v>0</v>
      </c>
      <c r="N10480" s="29">
        <f ca="1">IF(C10480&lt;Calculator!$G$27,0,IF(C10480=Calculator!$G$27,Calculator!$G$39,IF(H10480-K10480&lt;=0,IF(D10480&gt;Calculator!$G$39,IF(H10480-K10480+E10480+L10480+M10480+Calculator!$G$39&gt;Calculator!$G$39,Calculator!$G$39-(H10480+E10480+L10480+M10480-K10480),Calculator!$G$39),D10480),0)))</f>
        <v>0</v>
      </c>
    </row>
    <row r="10481" spans="1:14" ht="15.75" thickBot="1">
      <c r="A10481" s="33" t="str">
        <f ca="1">IF(C10481=Calculator!$H$27,"F",IF(Daily!D10481+Daily!H10481=0,IF(D10480+H10480&gt;0,"L",""),""))</f>
        <v/>
      </c>
      <c r="B10481" s="34">
        <v>10480</v>
      </c>
      <c r="C10481" s="19">
        <f t="shared" ca="1" si="653"/>
        <v>56410</v>
      </c>
      <c r="D10481" s="29">
        <f t="shared" ca="1" si="655"/>
        <v>0</v>
      </c>
      <c r="E10481" s="29">
        <f ca="1">IF(C10481&lt;Calculator!$D$26,0,IF(DAY($C10481)=1,IF(D10481-Calculator!$G$24&gt;0,Calculator!$G$24,D10481),0))</f>
        <v>0</v>
      </c>
      <c r="F10481" s="29">
        <f ca="1">IF(E10481&gt;0,D10481*Calculator!$G$22/12,0)</f>
        <v>0</v>
      </c>
      <c r="G10481" s="29">
        <f ca="1">IF(E10481&gt;0,(IFERROR(-PMT(Calculator!$G$22/12,Calculator!$G$23*12,Calculator!$G$20),0))-F10481,0)</f>
        <v>0</v>
      </c>
      <c r="H10481" s="29">
        <f t="shared" ca="1" si="656"/>
        <v>0</v>
      </c>
      <c r="I10481" s="29">
        <f t="shared" ca="1" si="654"/>
        <v>0</v>
      </c>
      <c r="J10481" s="30">
        <f>Calculator!$G$40</f>
        <v>6.5000000000000002E-2</v>
      </c>
      <c r="K10481" s="29">
        <f ca="1">IF(C10481&gt;=Calculator!$G$27,IF(DAY($C10481)=1,Calculator!$G$34/2,IF(DAY($C10481)=15,Calculator!$G$34/2,0)),0)</f>
        <v>0</v>
      </c>
      <c r="L10481" s="29">
        <f ca="1">IF(DAY($C10481)=28,IF(H10481=0,0,Calculator!$G$35),0)</f>
        <v>0</v>
      </c>
      <c r="M10481" s="29">
        <f ca="1">IF(I10481&gt;0,IF(DAY($C10481)=1,SUM(INDIRECT("I"&amp;(ROW(C10480)-DAY(C10480))):I10480),0),0)</f>
        <v>0</v>
      </c>
      <c r="N10481" s="29">
        <f ca="1">IF(C10481&lt;Calculator!$G$27,0,IF(C10481=Calculator!$G$27,Calculator!$G$39,IF(H10481-K10481&lt;=0,IF(D10481&gt;Calculator!$G$39,IF(H10481-K10481+E10481+L10481+M10481+Calculator!$G$39&gt;Calculator!$G$39,Calculator!$G$39-(H10481+E10481+L10481+M10481-K10481),Calculator!$G$39),D10481),0)))</f>
        <v>0</v>
      </c>
    </row>
    <row r="10482" spans="1:14" ht="15.75" thickBot="1">
      <c r="A10482" s="33" t="str">
        <f ca="1">IF(C10482=Calculator!$H$27,"F",IF(Daily!D10482+Daily!H10482=0,IF(D10481+H10481&gt;0,"L",""),""))</f>
        <v/>
      </c>
      <c r="B10482" s="34">
        <v>10481</v>
      </c>
      <c r="C10482" s="19">
        <f t="shared" ca="1" si="653"/>
        <v>56411</v>
      </c>
      <c r="D10482" s="29">
        <f t="shared" ca="1" si="655"/>
        <v>0</v>
      </c>
      <c r="E10482" s="29">
        <f ca="1">IF(C10482&lt;Calculator!$D$26,0,IF(DAY($C10482)=1,IF(D10482-Calculator!$G$24&gt;0,Calculator!$G$24,D10482),0))</f>
        <v>0</v>
      </c>
      <c r="F10482" s="29">
        <f ca="1">IF(E10482&gt;0,D10482*Calculator!$G$22/12,0)</f>
        <v>0</v>
      </c>
      <c r="G10482" s="29">
        <f ca="1">IF(E10482&gt;0,(IFERROR(-PMT(Calculator!$G$22/12,Calculator!$G$23*12,Calculator!$G$20),0))-F10482,0)</f>
        <v>0</v>
      </c>
      <c r="H10482" s="29">
        <f t="shared" ca="1" si="656"/>
        <v>0</v>
      </c>
      <c r="I10482" s="29">
        <f t="shared" ca="1" si="654"/>
        <v>0</v>
      </c>
      <c r="J10482" s="30">
        <f>Calculator!$G$40</f>
        <v>6.5000000000000002E-2</v>
      </c>
      <c r="K10482" s="29">
        <f ca="1">IF(C10482&gt;=Calculator!$G$27,IF(DAY($C10482)=1,Calculator!$G$34/2,IF(DAY($C10482)=15,Calculator!$G$34/2,0)),0)</f>
        <v>0</v>
      </c>
      <c r="L10482" s="29">
        <f ca="1">IF(DAY($C10482)=28,IF(H10482=0,0,Calculator!$G$35),0)</f>
        <v>0</v>
      </c>
      <c r="M10482" s="29">
        <f ca="1">IF(I10482&gt;0,IF(DAY($C10482)=1,SUM(INDIRECT("I"&amp;(ROW(C10481)-DAY(C10481))):I10481),0),0)</f>
        <v>0</v>
      </c>
      <c r="N10482" s="29">
        <f ca="1">IF(C10482&lt;Calculator!$G$27,0,IF(C10482=Calculator!$G$27,Calculator!$G$39,IF(H10482-K10482&lt;=0,IF(D10482&gt;Calculator!$G$39,IF(H10482-K10482+E10482+L10482+M10482+Calculator!$G$39&gt;Calculator!$G$39,Calculator!$G$39-(H10482+E10482+L10482+M10482-K10482),Calculator!$G$39),D10482),0)))</f>
        <v>0</v>
      </c>
    </row>
    <row r="10483" spans="1:14" ht="15.75" thickBot="1">
      <c r="A10483" s="33" t="str">
        <f ca="1">IF(C10483=Calculator!$H$27,"F",IF(Daily!D10483+Daily!H10483=0,IF(D10482+H10482&gt;0,"L",""),""))</f>
        <v/>
      </c>
      <c r="B10483" s="34">
        <v>10482</v>
      </c>
      <c r="C10483" s="19">
        <f t="shared" ca="1" si="653"/>
        <v>56412</v>
      </c>
      <c r="D10483" s="29">
        <f t="shared" ca="1" si="655"/>
        <v>0</v>
      </c>
      <c r="E10483" s="29">
        <f ca="1">IF(C10483&lt;Calculator!$D$26,0,IF(DAY($C10483)=1,IF(D10483-Calculator!$G$24&gt;0,Calculator!$G$24,D10483),0))</f>
        <v>0</v>
      </c>
      <c r="F10483" s="29">
        <f ca="1">IF(E10483&gt;0,D10483*Calculator!$G$22/12,0)</f>
        <v>0</v>
      </c>
      <c r="G10483" s="29">
        <f ca="1">IF(E10483&gt;0,(IFERROR(-PMT(Calculator!$G$22/12,Calculator!$G$23*12,Calculator!$G$20),0))-F10483,0)</f>
        <v>0</v>
      </c>
      <c r="H10483" s="29">
        <f t="shared" ca="1" si="656"/>
        <v>0</v>
      </c>
      <c r="I10483" s="29">
        <f t="shared" ca="1" si="654"/>
        <v>0</v>
      </c>
      <c r="J10483" s="30">
        <f>Calculator!$G$40</f>
        <v>6.5000000000000002E-2</v>
      </c>
      <c r="K10483" s="29">
        <f ca="1">IF(C10483&gt;=Calculator!$G$27,IF(DAY($C10483)=1,Calculator!$G$34/2,IF(DAY($C10483)=15,Calculator!$G$34/2,0)),0)</f>
        <v>0</v>
      </c>
      <c r="L10483" s="29">
        <f ca="1">IF(DAY($C10483)=28,IF(H10483=0,0,Calculator!$G$35),0)</f>
        <v>0</v>
      </c>
      <c r="M10483" s="29">
        <f ca="1">IF(I10483&gt;0,IF(DAY($C10483)=1,SUM(INDIRECT("I"&amp;(ROW(C10482)-DAY(C10482))):I10482),0),0)</f>
        <v>0</v>
      </c>
      <c r="N10483" s="29">
        <f ca="1">IF(C10483&lt;Calculator!$G$27,0,IF(C10483=Calculator!$G$27,Calculator!$G$39,IF(H10483-K10483&lt;=0,IF(D10483&gt;Calculator!$G$39,IF(H10483-K10483+E10483+L10483+M10483+Calculator!$G$39&gt;Calculator!$G$39,Calculator!$G$39-(H10483+E10483+L10483+M10483-K10483),Calculator!$G$39),D10483),0)))</f>
        <v>0</v>
      </c>
    </row>
    <row r="10484" spans="1:14" ht="15.75" thickBot="1">
      <c r="A10484" s="33" t="str">
        <f ca="1">IF(C10484=Calculator!$H$27,"F",IF(Daily!D10484+Daily!H10484=0,IF(D10483+H10483&gt;0,"L",""),""))</f>
        <v/>
      </c>
      <c r="B10484" s="34">
        <v>10483</v>
      </c>
      <c r="C10484" s="19">
        <f t="shared" ca="1" si="653"/>
        <v>56413</v>
      </c>
      <c r="D10484" s="29">
        <f t="shared" ca="1" si="655"/>
        <v>0</v>
      </c>
      <c r="E10484" s="29">
        <f ca="1">IF(C10484&lt;Calculator!$D$26,0,IF(DAY($C10484)=1,IF(D10484-Calculator!$G$24&gt;0,Calculator!$G$24,D10484),0))</f>
        <v>0</v>
      </c>
      <c r="F10484" s="29">
        <f ca="1">IF(E10484&gt;0,D10484*Calculator!$G$22/12,0)</f>
        <v>0</v>
      </c>
      <c r="G10484" s="29">
        <f ca="1">IF(E10484&gt;0,(IFERROR(-PMT(Calculator!$G$22/12,Calculator!$G$23*12,Calculator!$G$20),0))-F10484,0)</f>
        <v>0</v>
      </c>
      <c r="H10484" s="29">
        <f t="shared" ca="1" si="656"/>
        <v>0</v>
      </c>
      <c r="I10484" s="29">
        <f t="shared" ca="1" si="654"/>
        <v>0</v>
      </c>
      <c r="J10484" s="30">
        <f>Calculator!$G$40</f>
        <v>6.5000000000000002E-2</v>
      </c>
      <c r="K10484" s="29">
        <f ca="1">IF(C10484&gt;=Calculator!$G$27,IF(DAY($C10484)=1,Calculator!$G$34/2,IF(DAY($C10484)=15,Calculator!$G$34/2,0)),0)</f>
        <v>0</v>
      </c>
      <c r="L10484" s="29">
        <f ca="1">IF(DAY($C10484)=28,IF(H10484=0,0,Calculator!$G$35),0)</f>
        <v>0</v>
      </c>
      <c r="M10484" s="29">
        <f ca="1">IF(I10484&gt;0,IF(DAY($C10484)=1,SUM(INDIRECT("I"&amp;(ROW(C10483)-DAY(C10483))):I10483),0),0)</f>
        <v>0</v>
      </c>
      <c r="N10484" s="29">
        <f ca="1">IF(C10484&lt;Calculator!$G$27,0,IF(C10484=Calculator!$G$27,Calculator!$G$39,IF(H10484-K10484&lt;=0,IF(D10484&gt;Calculator!$G$39,IF(H10484-K10484+E10484+L10484+M10484+Calculator!$G$39&gt;Calculator!$G$39,Calculator!$G$39-(H10484+E10484+L10484+M10484-K10484),Calculator!$G$39),D10484),0)))</f>
        <v>0</v>
      </c>
    </row>
    <row r="10485" spans="1:14" ht="15.75" thickBot="1">
      <c r="A10485" s="33" t="str">
        <f ca="1">IF(C10485=Calculator!$H$27,"F",IF(Daily!D10485+Daily!H10485=0,IF(D10484+H10484&gt;0,"L",""),""))</f>
        <v/>
      </c>
      <c r="B10485" s="34">
        <v>10484</v>
      </c>
      <c r="C10485" s="19">
        <f t="shared" ca="1" si="653"/>
        <v>56414</v>
      </c>
      <c r="D10485" s="29">
        <f t="shared" ca="1" si="655"/>
        <v>0</v>
      </c>
      <c r="E10485" s="29">
        <f ca="1">IF(C10485&lt;Calculator!$D$26,0,IF(DAY($C10485)=1,IF(D10485-Calculator!$G$24&gt;0,Calculator!$G$24,D10485),0))</f>
        <v>0</v>
      </c>
      <c r="F10485" s="29">
        <f ca="1">IF(E10485&gt;0,D10485*Calculator!$G$22/12,0)</f>
        <v>0</v>
      </c>
      <c r="G10485" s="29">
        <f ca="1">IF(E10485&gt;0,(IFERROR(-PMT(Calculator!$G$22/12,Calculator!$G$23*12,Calculator!$G$20),0))-F10485,0)</f>
        <v>0</v>
      </c>
      <c r="H10485" s="29">
        <f t="shared" ca="1" si="656"/>
        <v>0</v>
      </c>
      <c r="I10485" s="29">
        <f t="shared" ca="1" si="654"/>
        <v>0</v>
      </c>
      <c r="J10485" s="30">
        <f>Calculator!$G$40</f>
        <v>6.5000000000000002E-2</v>
      </c>
      <c r="K10485" s="29">
        <f ca="1">IF(C10485&gt;=Calculator!$G$27,IF(DAY($C10485)=1,Calculator!$G$34/2,IF(DAY($C10485)=15,Calculator!$G$34/2,0)),0)</f>
        <v>0</v>
      </c>
      <c r="L10485" s="29">
        <f ca="1">IF(DAY($C10485)=28,IF(H10485=0,0,Calculator!$G$35),0)</f>
        <v>0</v>
      </c>
      <c r="M10485" s="29">
        <f ca="1">IF(I10485&gt;0,IF(DAY($C10485)=1,SUM(INDIRECT("I"&amp;(ROW(C10484)-DAY(C10484))):I10484),0),0)</f>
        <v>0</v>
      </c>
      <c r="N10485" s="29">
        <f ca="1">IF(C10485&lt;Calculator!$G$27,0,IF(C10485=Calculator!$G$27,Calculator!$G$39,IF(H10485-K10485&lt;=0,IF(D10485&gt;Calculator!$G$39,IF(H10485-K10485+E10485+L10485+M10485+Calculator!$G$39&gt;Calculator!$G$39,Calculator!$G$39-(H10485+E10485+L10485+M10485-K10485),Calculator!$G$39),D10485),0)))</f>
        <v>0</v>
      </c>
    </row>
    <row r="10486" spans="1:14" ht="15.75" thickBot="1">
      <c r="A10486" s="33" t="str">
        <f ca="1">IF(C10486=Calculator!$H$27,"F",IF(Daily!D10486+Daily!H10486=0,IF(D10485+H10485&gt;0,"L",""),""))</f>
        <v/>
      </c>
      <c r="B10486" s="34">
        <v>10485</v>
      </c>
      <c r="C10486" s="19">
        <f t="shared" ca="1" si="653"/>
        <v>56415</v>
      </c>
      <c r="D10486" s="29">
        <f t="shared" ca="1" si="655"/>
        <v>0</v>
      </c>
      <c r="E10486" s="29">
        <f ca="1">IF(C10486&lt;Calculator!$D$26,0,IF(DAY($C10486)=1,IF(D10486-Calculator!$G$24&gt;0,Calculator!$G$24,D10486),0))</f>
        <v>0</v>
      </c>
      <c r="F10486" s="29">
        <f ca="1">IF(E10486&gt;0,D10486*Calculator!$G$22/12,0)</f>
        <v>0</v>
      </c>
      <c r="G10486" s="29">
        <f ca="1">IF(E10486&gt;0,(IFERROR(-PMT(Calculator!$G$22/12,Calculator!$G$23*12,Calculator!$G$20),0))-F10486,0)</f>
        <v>0</v>
      </c>
      <c r="H10486" s="29">
        <f t="shared" ca="1" si="656"/>
        <v>0</v>
      </c>
      <c r="I10486" s="29">
        <f t="shared" ca="1" si="654"/>
        <v>0</v>
      </c>
      <c r="J10486" s="30">
        <f>Calculator!$G$40</f>
        <v>6.5000000000000002E-2</v>
      </c>
      <c r="K10486" s="29">
        <f ca="1">IF(C10486&gt;=Calculator!$G$27,IF(DAY($C10486)=1,Calculator!$G$34/2,IF(DAY($C10486)=15,Calculator!$G$34/2,0)),0)</f>
        <v>4500</v>
      </c>
      <c r="L10486" s="29">
        <f ca="1">IF(DAY($C10486)=28,IF(H10486=0,0,Calculator!$G$35),0)</f>
        <v>0</v>
      </c>
      <c r="M10486" s="29">
        <f ca="1">IF(I10486&gt;0,IF(DAY($C10486)=1,SUM(INDIRECT("I"&amp;(ROW(C10485)-DAY(C10485))):I10485),0),0)</f>
        <v>0</v>
      </c>
      <c r="N10486" s="29">
        <f ca="1">IF(C10486&lt;Calculator!$G$27,0,IF(C10486=Calculator!$G$27,Calculator!$G$39,IF(H10486-K10486&lt;=0,IF(D10486&gt;Calculator!$G$39,IF(H10486-K10486+E10486+L10486+M10486+Calculator!$G$39&gt;Calculator!$G$39,Calculator!$G$39-(H10486+E10486+L10486+M10486-K10486),Calculator!$G$39),D10486),0)))</f>
        <v>0</v>
      </c>
    </row>
    <row r="10487" spans="1:14" ht="15.75" thickBot="1">
      <c r="A10487" s="33" t="str">
        <f ca="1">IF(C10487=Calculator!$H$27,"F",IF(Daily!D10487+Daily!H10487=0,IF(D10486+H10486&gt;0,"L",""),""))</f>
        <v/>
      </c>
      <c r="B10487" s="34">
        <v>10486</v>
      </c>
      <c r="C10487" s="19">
        <f t="shared" ca="1" si="653"/>
        <v>56416</v>
      </c>
      <c r="D10487" s="29">
        <f t="shared" ca="1" si="655"/>
        <v>0</v>
      </c>
      <c r="E10487" s="29">
        <f ca="1">IF(C10487&lt;Calculator!$D$26,0,IF(DAY($C10487)=1,IF(D10487-Calculator!$G$24&gt;0,Calculator!$G$24,D10487),0))</f>
        <v>0</v>
      </c>
      <c r="F10487" s="29">
        <f ca="1">IF(E10487&gt;0,D10487*Calculator!$G$22/12,0)</f>
        <v>0</v>
      </c>
      <c r="G10487" s="29">
        <f ca="1">IF(E10487&gt;0,(IFERROR(-PMT(Calculator!$G$22/12,Calculator!$G$23*12,Calculator!$G$20),0))-F10487,0)</f>
        <v>0</v>
      </c>
      <c r="H10487" s="29">
        <f t="shared" ca="1" si="656"/>
        <v>0</v>
      </c>
      <c r="I10487" s="29">
        <f t="shared" ca="1" si="654"/>
        <v>0</v>
      </c>
      <c r="J10487" s="30">
        <f>Calculator!$G$40</f>
        <v>6.5000000000000002E-2</v>
      </c>
      <c r="K10487" s="29">
        <f ca="1">IF(C10487&gt;=Calculator!$G$27,IF(DAY($C10487)=1,Calculator!$G$34/2,IF(DAY($C10487)=15,Calculator!$G$34/2,0)),0)</f>
        <v>0</v>
      </c>
      <c r="L10487" s="29">
        <f ca="1">IF(DAY($C10487)=28,IF(H10487=0,0,Calculator!$G$35),0)</f>
        <v>0</v>
      </c>
      <c r="M10487" s="29">
        <f ca="1">IF(I10487&gt;0,IF(DAY($C10487)=1,SUM(INDIRECT("I"&amp;(ROW(C10486)-DAY(C10486))):I10486),0),0)</f>
        <v>0</v>
      </c>
      <c r="N10487" s="29">
        <f ca="1">IF(C10487&lt;Calculator!$G$27,0,IF(C10487=Calculator!$G$27,Calculator!$G$39,IF(H10487-K10487&lt;=0,IF(D10487&gt;Calculator!$G$39,IF(H10487-K10487+E10487+L10487+M10487+Calculator!$G$39&gt;Calculator!$G$39,Calculator!$G$39-(H10487+E10487+L10487+M10487-K10487),Calculator!$G$39),D10487),0)))</f>
        <v>0</v>
      </c>
    </row>
    <row r="10488" spans="1:14" ht="15.75" thickBot="1">
      <c r="A10488" s="33" t="str">
        <f ca="1">IF(C10488=Calculator!$H$27,"F",IF(Daily!D10488+Daily!H10488=0,IF(D10487+H10487&gt;0,"L",""),""))</f>
        <v/>
      </c>
      <c r="B10488" s="34">
        <v>10487</v>
      </c>
      <c r="C10488" s="19">
        <f t="shared" ca="1" si="653"/>
        <v>56417</v>
      </c>
      <c r="D10488" s="29">
        <f t="shared" ca="1" si="655"/>
        <v>0</v>
      </c>
      <c r="E10488" s="29">
        <f ca="1">IF(C10488&lt;Calculator!$D$26,0,IF(DAY($C10488)=1,IF(D10488-Calculator!$G$24&gt;0,Calculator!$G$24,D10488),0))</f>
        <v>0</v>
      </c>
      <c r="F10488" s="29">
        <f ca="1">IF(E10488&gt;0,D10488*Calculator!$G$22/12,0)</f>
        <v>0</v>
      </c>
      <c r="G10488" s="29">
        <f ca="1">IF(E10488&gt;0,(IFERROR(-PMT(Calculator!$G$22/12,Calculator!$G$23*12,Calculator!$G$20),0))-F10488,0)</f>
        <v>0</v>
      </c>
      <c r="H10488" s="29">
        <f t="shared" ca="1" si="656"/>
        <v>0</v>
      </c>
      <c r="I10488" s="29">
        <f t="shared" ca="1" si="654"/>
        <v>0</v>
      </c>
      <c r="J10488" s="30">
        <f>Calculator!$G$40</f>
        <v>6.5000000000000002E-2</v>
      </c>
      <c r="K10488" s="29">
        <f ca="1">IF(C10488&gt;=Calculator!$G$27,IF(DAY($C10488)=1,Calculator!$G$34/2,IF(DAY($C10488)=15,Calculator!$G$34/2,0)),0)</f>
        <v>0</v>
      </c>
      <c r="L10488" s="29">
        <f ca="1">IF(DAY($C10488)=28,IF(H10488=0,0,Calculator!$G$35),0)</f>
        <v>0</v>
      </c>
      <c r="M10488" s="29">
        <f ca="1">IF(I10488&gt;0,IF(DAY($C10488)=1,SUM(INDIRECT("I"&amp;(ROW(C10487)-DAY(C10487))):I10487),0),0)</f>
        <v>0</v>
      </c>
      <c r="N10488" s="29">
        <f ca="1">IF(C10488&lt;Calculator!$G$27,0,IF(C10488=Calculator!$G$27,Calculator!$G$39,IF(H10488-K10488&lt;=0,IF(D10488&gt;Calculator!$G$39,IF(H10488-K10488+E10488+L10488+M10488+Calculator!$G$39&gt;Calculator!$G$39,Calculator!$G$39-(H10488+E10488+L10488+M10488-K10488),Calculator!$G$39),D10488),0)))</f>
        <v>0</v>
      </c>
    </row>
    <row r="10489" spans="1:14" ht="15.75" thickBot="1">
      <c r="A10489" s="33" t="str">
        <f ca="1">IF(C10489=Calculator!$H$27,"F",IF(Daily!D10489+Daily!H10489=0,IF(D10488+H10488&gt;0,"L",""),""))</f>
        <v/>
      </c>
      <c r="B10489" s="34">
        <v>10488</v>
      </c>
      <c r="C10489" s="19">
        <f t="shared" ca="1" si="653"/>
        <v>56418</v>
      </c>
      <c r="D10489" s="29">
        <f t="shared" ca="1" si="655"/>
        <v>0</v>
      </c>
      <c r="E10489" s="29">
        <f ca="1">IF(C10489&lt;Calculator!$D$26,0,IF(DAY($C10489)=1,IF(D10489-Calculator!$G$24&gt;0,Calculator!$G$24,D10489),0))</f>
        <v>0</v>
      </c>
      <c r="F10489" s="29">
        <f ca="1">IF(E10489&gt;0,D10489*Calculator!$G$22/12,0)</f>
        <v>0</v>
      </c>
      <c r="G10489" s="29">
        <f ca="1">IF(E10489&gt;0,(IFERROR(-PMT(Calculator!$G$22/12,Calculator!$G$23*12,Calculator!$G$20),0))-F10489,0)</f>
        <v>0</v>
      </c>
      <c r="H10489" s="29">
        <f t="shared" ca="1" si="656"/>
        <v>0</v>
      </c>
      <c r="I10489" s="29">
        <f t="shared" ca="1" si="654"/>
        <v>0</v>
      </c>
      <c r="J10489" s="30">
        <f>Calculator!$G$40</f>
        <v>6.5000000000000002E-2</v>
      </c>
      <c r="K10489" s="29">
        <f ca="1">IF(C10489&gt;=Calculator!$G$27,IF(DAY($C10489)=1,Calculator!$G$34/2,IF(DAY($C10489)=15,Calculator!$G$34/2,0)),0)</f>
        <v>0</v>
      </c>
      <c r="L10489" s="29">
        <f ca="1">IF(DAY($C10489)=28,IF(H10489=0,0,Calculator!$G$35),0)</f>
        <v>0</v>
      </c>
      <c r="M10489" s="29">
        <f ca="1">IF(I10489&gt;0,IF(DAY($C10489)=1,SUM(INDIRECT("I"&amp;(ROW(C10488)-DAY(C10488))):I10488),0),0)</f>
        <v>0</v>
      </c>
      <c r="N10489" s="29">
        <f ca="1">IF(C10489&lt;Calculator!$G$27,0,IF(C10489=Calculator!$G$27,Calculator!$G$39,IF(H10489-K10489&lt;=0,IF(D10489&gt;Calculator!$G$39,IF(H10489-K10489+E10489+L10489+M10489+Calculator!$G$39&gt;Calculator!$G$39,Calculator!$G$39-(H10489+E10489+L10489+M10489-K10489),Calculator!$G$39),D10489),0)))</f>
        <v>0</v>
      </c>
    </row>
    <row r="10490" spans="1:14" ht="15.75" thickBot="1">
      <c r="A10490" s="33" t="str">
        <f ca="1">IF(C10490=Calculator!$H$27,"F",IF(Daily!D10490+Daily!H10490=0,IF(D10489+H10489&gt;0,"L",""),""))</f>
        <v/>
      </c>
      <c r="B10490" s="34">
        <v>10489</v>
      </c>
      <c r="C10490" s="19">
        <f t="shared" ca="1" si="653"/>
        <v>56419</v>
      </c>
      <c r="D10490" s="29">
        <f t="shared" ca="1" si="655"/>
        <v>0</v>
      </c>
      <c r="E10490" s="29">
        <f ca="1">IF(C10490&lt;Calculator!$D$26,0,IF(DAY($C10490)=1,IF(D10490-Calculator!$G$24&gt;0,Calculator!$G$24,D10490),0))</f>
        <v>0</v>
      </c>
      <c r="F10490" s="29">
        <f ca="1">IF(E10490&gt;0,D10490*Calculator!$G$22/12,0)</f>
        <v>0</v>
      </c>
      <c r="G10490" s="29">
        <f ca="1">IF(E10490&gt;0,(IFERROR(-PMT(Calculator!$G$22/12,Calculator!$G$23*12,Calculator!$G$20),0))-F10490,0)</f>
        <v>0</v>
      </c>
      <c r="H10490" s="29">
        <f t="shared" ca="1" si="656"/>
        <v>0</v>
      </c>
      <c r="I10490" s="29">
        <f t="shared" ca="1" si="654"/>
        <v>0</v>
      </c>
      <c r="J10490" s="30">
        <f>Calculator!$G$40</f>
        <v>6.5000000000000002E-2</v>
      </c>
      <c r="K10490" s="29">
        <f ca="1">IF(C10490&gt;=Calculator!$G$27,IF(DAY($C10490)=1,Calculator!$G$34/2,IF(DAY($C10490)=15,Calculator!$G$34/2,0)),0)</f>
        <v>0</v>
      </c>
      <c r="L10490" s="29">
        <f ca="1">IF(DAY($C10490)=28,IF(H10490=0,0,Calculator!$G$35),0)</f>
        <v>0</v>
      </c>
      <c r="M10490" s="29">
        <f ca="1">IF(I10490&gt;0,IF(DAY($C10490)=1,SUM(INDIRECT("I"&amp;(ROW(C10489)-DAY(C10489))):I10489),0),0)</f>
        <v>0</v>
      </c>
      <c r="N10490" s="29">
        <f ca="1">IF(C10490&lt;Calculator!$G$27,0,IF(C10490=Calculator!$G$27,Calculator!$G$39,IF(H10490-K10490&lt;=0,IF(D10490&gt;Calculator!$G$39,IF(H10490-K10490+E10490+L10490+M10490+Calculator!$G$39&gt;Calculator!$G$39,Calculator!$G$39-(H10490+E10490+L10490+M10490-K10490),Calculator!$G$39),D10490),0)))</f>
        <v>0</v>
      </c>
    </row>
    <row r="10491" spans="1:14" ht="15.75" thickBot="1">
      <c r="A10491" s="33" t="str">
        <f ca="1">IF(C10491=Calculator!$H$27,"F",IF(Daily!D10491+Daily!H10491=0,IF(D10490+H10490&gt;0,"L",""),""))</f>
        <v/>
      </c>
      <c r="B10491" s="34">
        <v>10490</v>
      </c>
      <c r="C10491" s="19">
        <f t="shared" ca="1" si="653"/>
        <v>56420</v>
      </c>
      <c r="D10491" s="29">
        <f t="shared" ca="1" si="655"/>
        <v>0</v>
      </c>
      <c r="E10491" s="29">
        <f ca="1">IF(C10491&lt;Calculator!$D$26,0,IF(DAY($C10491)=1,IF(D10491-Calculator!$G$24&gt;0,Calculator!$G$24,D10491),0))</f>
        <v>0</v>
      </c>
      <c r="F10491" s="29">
        <f ca="1">IF(E10491&gt;0,D10491*Calculator!$G$22/12,0)</f>
        <v>0</v>
      </c>
      <c r="G10491" s="29">
        <f ca="1">IF(E10491&gt;0,(IFERROR(-PMT(Calculator!$G$22/12,Calculator!$G$23*12,Calculator!$G$20),0))-F10491,0)</f>
        <v>0</v>
      </c>
      <c r="H10491" s="29">
        <f t="shared" ca="1" si="656"/>
        <v>0</v>
      </c>
      <c r="I10491" s="29">
        <f t="shared" ca="1" si="654"/>
        <v>0</v>
      </c>
      <c r="J10491" s="30">
        <f>Calculator!$G$40</f>
        <v>6.5000000000000002E-2</v>
      </c>
      <c r="K10491" s="29">
        <f ca="1">IF(C10491&gt;=Calculator!$G$27,IF(DAY($C10491)=1,Calculator!$G$34/2,IF(DAY($C10491)=15,Calculator!$G$34/2,0)),0)</f>
        <v>0</v>
      </c>
      <c r="L10491" s="29">
        <f ca="1">IF(DAY($C10491)=28,IF(H10491=0,0,Calculator!$G$35),0)</f>
        <v>0</v>
      </c>
      <c r="M10491" s="29">
        <f ca="1">IF(I10491&gt;0,IF(DAY($C10491)=1,SUM(INDIRECT("I"&amp;(ROW(C10490)-DAY(C10490))):I10490),0),0)</f>
        <v>0</v>
      </c>
      <c r="N10491" s="29">
        <f ca="1">IF(C10491&lt;Calculator!$G$27,0,IF(C10491=Calculator!$G$27,Calculator!$G$39,IF(H10491-K10491&lt;=0,IF(D10491&gt;Calculator!$G$39,IF(H10491-K10491+E10491+L10491+M10491+Calculator!$G$39&gt;Calculator!$G$39,Calculator!$G$39-(H10491+E10491+L10491+M10491-K10491),Calculator!$G$39),D10491),0)))</f>
        <v>0</v>
      </c>
    </row>
    <row r="10492" spans="1:14" ht="15.75" thickBot="1">
      <c r="A10492" s="33" t="str">
        <f ca="1">IF(C10492=Calculator!$H$27,"F",IF(Daily!D10492+Daily!H10492=0,IF(D10491+H10491&gt;0,"L",""),""))</f>
        <v/>
      </c>
      <c r="B10492" s="34">
        <v>10491</v>
      </c>
      <c r="C10492" s="19">
        <f t="shared" ca="1" si="653"/>
        <v>56421</v>
      </c>
      <c r="D10492" s="29">
        <f t="shared" ca="1" si="655"/>
        <v>0</v>
      </c>
      <c r="E10492" s="29">
        <f ca="1">IF(C10492&lt;Calculator!$D$26,0,IF(DAY($C10492)=1,IF(D10492-Calculator!$G$24&gt;0,Calculator!$G$24,D10492),0))</f>
        <v>0</v>
      </c>
      <c r="F10492" s="29">
        <f ca="1">IF(E10492&gt;0,D10492*Calculator!$G$22/12,0)</f>
        <v>0</v>
      </c>
      <c r="G10492" s="29">
        <f ca="1">IF(E10492&gt;0,(IFERROR(-PMT(Calculator!$G$22/12,Calculator!$G$23*12,Calculator!$G$20),0))-F10492,0)</f>
        <v>0</v>
      </c>
      <c r="H10492" s="29">
        <f t="shared" ca="1" si="656"/>
        <v>0</v>
      </c>
      <c r="I10492" s="29">
        <f t="shared" ca="1" si="654"/>
        <v>0</v>
      </c>
      <c r="J10492" s="30">
        <f>Calculator!$G$40</f>
        <v>6.5000000000000002E-2</v>
      </c>
      <c r="K10492" s="29">
        <f ca="1">IF(C10492&gt;=Calculator!$G$27,IF(DAY($C10492)=1,Calculator!$G$34/2,IF(DAY($C10492)=15,Calculator!$G$34/2,0)),0)</f>
        <v>0</v>
      </c>
      <c r="L10492" s="29">
        <f ca="1">IF(DAY($C10492)=28,IF(H10492=0,0,Calculator!$G$35),0)</f>
        <v>0</v>
      </c>
      <c r="M10492" s="29">
        <f ca="1">IF(I10492&gt;0,IF(DAY($C10492)=1,SUM(INDIRECT("I"&amp;(ROW(C10491)-DAY(C10491))):I10491),0),0)</f>
        <v>0</v>
      </c>
      <c r="N10492" s="29">
        <f ca="1">IF(C10492&lt;Calculator!$G$27,0,IF(C10492=Calculator!$G$27,Calculator!$G$39,IF(H10492-K10492&lt;=0,IF(D10492&gt;Calculator!$G$39,IF(H10492-K10492+E10492+L10492+M10492+Calculator!$G$39&gt;Calculator!$G$39,Calculator!$G$39-(H10492+E10492+L10492+M10492-K10492),Calculator!$G$39),D10492),0)))</f>
        <v>0</v>
      </c>
    </row>
    <row r="10493" spans="1:14" ht="15.75" thickBot="1">
      <c r="A10493" s="33" t="str">
        <f ca="1">IF(C10493=Calculator!$H$27,"F",IF(Daily!D10493+Daily!H10493=0,IF(D10492+H10492&gt;0,"L",""),""))</f>
        <v/>
      </c>
      <c r="B10493" s="34">
        <v>10492</v>
      </c>
      <c r="C10493" s="19">
        <f t="shared" ca="1" si="653"/>
        <v>56422</v>
      </c>
      <c r="D10493" s="29">
        <f t="shared" ca="1" si="655"/>
        <v>0</v>
      </c>
      <c r="E10493" s="29">
        <f ca="1">IF(C10493&lt;Calculator!$D$26,0,IF(DAY($C10493)=1,IF(D10493-Calculator!$G$24&gt;0,Calculator!$G$24,D10493),0))</f>
        <v>0</v>
      </c>
      <c r="F10493" s="29">
        <f ca="1">IF(E10493&gt;0,D10493*Calculator!$G$22/12,0)</f>
        <v>0</v>
      </c>
      <c r="G10493" s="29">
        <f ca="1">IF(E10493&gt;0,(IFERROR(-PMT(Calculator!$G$22/12,Calculator!$G$23*12,Calculator!$G$20),0))-F10493,0)</f>
        <v>0</v>
      </c>
      <c r="H10493" s="29">
        <f t="shared" ca="1" si="656"/>
        <v>0</v>
      </c>
      <c r="I10493" s="29">
        <f t="shared" ca="1" si="654"/>
        <v>0</v>
      </c>
      <c r="J10493" s="30">
        <f>Calculator!$G$40</f>
        <v>6.5000000000000002E-2</v>
      </c>
      <c r="K10493" s="29">
        <f ca="1">IF(C10493&gt;=Calculator!$G$27,IF(DAY($C10493)=1,Calculator!$G$34/2,IF(DAY($C10493)=15,Calculator!$G$34/2,0)),0)</f>
        <v>0</v>
      </c>
      <c r="L10493" s="29">
        <f ca="1">IF(DAY($C10493)=28,IF(H10493=0,0,Calculator!$G$35),0)</f>
        <v>0</v>
      </c>
      <c r="M10493" s="29">
        <f ca="1">IF(I10493&gt;0,IF(DAY($C10493)=1,SUM(INDIRECT("I"&amp;(ROW(C10492)-DAY(C10492))):I10492),0),0)</f>
        <v>0</v>
      </c>
      <c r="N10493" s="29">
        <f ca="1">IF(C10493&lt;Calculator!$G$27,0,IF(C10493=Calculator!$G$27,Calculator!$G$39,IF(H10493-K10493&lt;=0,IF(D10493&gt;Calculator!$G$39,IF(H10493-K10493+E10493+L10493+M10493+Calculator!$G$39&gt;Calculator!$G$39,Calculator!$G$39-(H10493+E10493+L10493+M10493-K10493),Calculator!$G$39),D10493),0)))</f>
        <v>0</v>
      </c>
    </row>
    <row r="10494" spans="1:14" ht="15.75" thickBot="1">
      <c r="A10494" s="33" t="str">
        <f ca="1">IF(C10494=Calculator!$H$27,"F",IF(Daily!D10494+Daily!H10494=0,IF(D10493+H10493&gt;0,"L",""),""))</f>
        <v/>
      </c>
      <c r="B10494" s="34">
        <v>10493</v>
      </c>
      <c r="C10494" s="19">
        <f t="shared" ca="1" si="653"/>
        <v>56423</v>
      </c>
      <c r="D10494" s="29">
        <f t="shared" ca="1" si="655"/>
        <v>0</v>
      </c>
      <c r="E10494" s="29">
        <f ca="1">IF(C10494&lt;Calculator!$D$26,0,IF(DAY($C10494)=1,IF(D10494-Calculator!$G$24&gt;0,Calculator!$G$24,D10494),0))</f>
        <v>0</v>
      </c>
      <c r="F10494" s="29">
        <f ca="1">IF(E10494&gt;0,D10494*Calculator!$G$22/12,0)</f>
        <v>0</v>
      </c>
      <c r="G10494" s="29">
        <f ca="1">IF(E10494&gt;0,(IFERROR(-PMT(Calculator!$G$22/12,Calculator!$G$23*12,Calculator!$G$20),0))-F10494,0)</f>
        <v>0</v>
      </c>
      <c r="H10494" s="29">
        <f t="shared" ca="1" si="656"/>
        <v>0</v>
      </c>
      <c r="I10494" s="29">
        <f t="shared" ca="1" si="654"/>
        <v>0</v>
      </c>
      <c r="J10494" s="30">
        <f>Calculator!$G$40</f>
        <v>6.5000000000000002E-2</v>
      </c>
      <c r="K10494" s="29">
        <f ca="1">IF(C10494&gt;=Calculator!$G$27,IF(DAY($C10494)=1,Calculator!$G$34/2,IF(DAY($C10494)=15,Calculator!$G$34/2,0)),0)</f>
        <v>0</v>
      </c>
      <c r="L10494" s="29">
        <f ca="1">IF(DAY($C10494)=28,IF(H10494=0,0,Calculator!$G$35),0)</f>
        <v>0</v>
      </c>
      <c r="M10494" s="29">
        <f ca="1">IF(I10494&gt;0,IF(DAY($C10494)=1,SUM(INDIRECT("I"&amp;(ROW(C10493)-DAY(C10493))):I10493),0),0)</f>
        <v>0</v>
      </c>
      <c r="N10494" s="29">
        <f ca="1">IF(C10494&lt;Calculator!$G$27,0,IF(C10494=Calculator!$G$27,Calculator!$G$39,IF(H10494-K10494&lt;=0,IF(D10494&gt;Calculator!$G$39,IF(H10494-K10494+E10494+L10494+M10494+Calculator!$G$39&gt;Calculator!$G$39,Calculator!$G$39-(H10494+E10494+L10494+M10494-K10494),Calculator!$G$39),D10494),0)))</f>
        <v>0</v>
      </c>
    </row>
    <row r="10495" spans="1:14" ht="15.75" thickBot="1">
      <c r="A10495" s="33" t="str">
        <f ca="1">IF(C10495=Calculator!$H$27,"F",IF(Daily!D10495+Daily!H10495=0,IF(D10494+H10494&gt;0,"L",""),""))</f>
        <v/>
      </c>
      <c r="B10495" s="34">
        <v>10494</v>
      </c>
      <c r="C10495" s="19">
        <f t="shared" ca="1" si="653"/>
        <v>56424</v>
      </c>
      <c r="D10495" s="29">
        <f t="shared" ca="1" si="655"/>
        <v>0</v>
      </c>
      <c r="E10495" s="29">
        <f ca="1">IF(C10495&lt;Calculator!$D$26,0,IF(DAY($C10495)=1,IF(D10495-Calculator!$G$24&gt;0,Calculator!$G$24,D10495),0))</f>
        <v>0</v>
      </c>
      <c r="F10495" s="29">
        <f ca="1">IF(E10495&gt;0,D10495*Calculator!$G$22/12,0)</f>
        <v>0</v>
      </c>
      <c r="G10495" s="29">
        <f ca="1">IF(E10495&gt;0,(IFERROR(-PMT(Calculator!$G$22/12,Calculator!$G$23*12,Calculator!$G$20),0))-F10495,0)</f>
        <v>0</v>
      </c>
      <c r="H10495" s="29">
        <f t="shared" ca="1" si="656"/>
        <v>0</v>
      </c>
      <c r="I10495" s="29">
        <f t="shared" ca="1" si="654"/>
        <v>0</v>
      </c>
      <c r="J10495" s="30">
        <f>Calculator!$G$40</f>
        <v>6.5000000000000002E-2</v>
      </c>
      <c r="K10495" s="29">
        <f ca="1">IF(C10495&gt;=Calculator!$G$27,IF(DAY($C10495)=1,Calculator!$G$34/2,IF(DAY($C10495)=15,Calculator!$G$34/2,0)),0)</f>
        <v>0</v>
      </c>
      <c r="L10495" s="29">
        <f ca="1">IF(DAY($C10495)=28,IF(H10495=0,0,Calculator!$G$35),0)</f>
        <v>0</v>
      </c>
      <c r="M10495" s="29">
        <f ca="1">IF(I10495&gt;0,IF(DAY($C10495)=1,SUM(INDIRECT("I"&amp;(ROW(C10494)-DAY(C10494))):I10494),0),0)</f>
        <v>0</v>
      </c>
      <c r="N10495" s="29">
        <f ca="1">IF(C10495&lt;Calculator!$G$27,0,IF(C10495=Calculator!$G$27,Calculator!$G$39,IF(H10495-K10495&lt;=0,IF(D10495&gt;Calculator!$G$39,IF(H10495-K10495+E10495+L10495+M10495+Calculator!$G$39&gt;Calculator!$G$39,Calculator!$G$39-(H10495+E10495+L10495+M10495-K10495),Calculator!$G$39),D10495),0)))</f>
        <v>0</v>
      </c>
    </row>
    <row r="10496" spans="1:14" ht="15.75" thickBot="1">
      <c r="A10496" s="33" t="str">
        <f ca="1">IF(C10496=Calculator!$H$27,"F",IF(Daily!D10496+Daily!H10496=0,IF(D10495+H10495&gt;0,"L",""),""))</f>
        <v/>
      </c>
      <c r="B10496" s="34">
        <v>10495</v>
      </c>
      <c r="C10496" s="19">
        <f t="shared" ca="1" si="653"/>
        <v>56425</v>
      </c>
      <c r="D10496" s="29">
        <f t="shared" ca="1" si="655"/>
        <v>0</v>
      </c>
      <c r="E10496" s="29">
        <f ca="1">IF(C10496&lt;Calculator!$D$26,0,IF(DAY($C10496)=1,IF(D10496-Calculator!$G$24&gt;0,Calculator!$G$24,D10496),0))</f>
        <v>0</v>
      </c>
      <c r="F10496" s="29">
        <f ca="1">IF(E10496&gt;0,D10496*Calculator!$G$22/12,0)</f>
        <v>0</v>
      </c>
      <c r="G10496" s="29">
        <f ca="1">IF(E10496&gt;0,(IFERROR(-PMT(Calculator!$G$22/12,Calculator!$G$23*12,Calculator!$G$20),0))-F10496,0)</f>
        <v>0</v>
      </c>
      <c r="H10496" s="29">
        <f t="shared" ca="1" si="656"/>
        <v>0</v>
      </c>
      <c r="I10496" s="29">
        <f t="shared" ca="1" si="654"/>
        <v>0</v>
      </c>
      <c r="J10496" s="30">
        <f>Calculator!$G$40</f>
        <v>6.5000000000000002E-2</v>
      </c>
      <c r="K10496" s="29">
        <f ca="1">IF(C10496&gt;=Calculator!$G$27,IF(DAY($C10496)=1,Calculator!$G$34/2,IF(DAY($C10496)=15,Calculator!$G$34/2,0)),0)</f>
        <v>0</v>
      </c>
      <c r="L10496" s="29">
        <f ca="1">IF(DAY($C10496)=28,IF(H10496=0,0,Calculator!$G$35),0)</f>
        <v>0</v>
      </c>
      <c r="M10496" s="29">
        <f ca="1">IF(I10496&gt;0,IF(DAY($C10496)=1,SUM(INDIRECT("I"&amp;(ROW(C10495)-DAY(C10495))):I10495),0),0)</f>
        <v>0</v>
      </c>
      <c r="N10496" s="29">
        <f ca="1">IF(C10496&lt;Calculator!$G$27,0,IF(C10496=Calculator!$G$27,Calculator!$G$39,IF(H10496-K10496&lt;=0,IF(D10496&gt;Calculator!$G$39,IF(H10496-K10496+E10496+L10496+M10496+Calculator!$G$39&gt;Calculator!$G$39,Calculator!$G$39-(H10496+E10496+L10496+M10496-K10496),Calculator!$G$39),D10496),0)))</f>
        <v>0</v>
      </c>
    </row>
    <row r="10497" spans="1:14" ht="15.75" thickBot="1">
      <c r="A10497" s="33" t="str">
        <f ca="1">IF(C10497=Calculator!$H$27,"F",IF(Daily!D10497+Daily!H10497=0,IF(D10496+H10496&gt;0,"L",""),""))</f>
        <v/>
      </c>
      <c r="B10497" s="34">
        <v>10496</v>
      </c>
      <c r="C10497" s="19">
        <f t="shared" ca="1" si="653"/>
        <v>56426</v>
      </c>
      <c r="D10497" s="29">
        <f t="shared" ca="1" si="655"/>
        <v>0</v>
      </c>
      <c r="E10497" s="29">
        <f ca="1">IF(C10497&lt;Calculator!$D$26,0,IF(DAY($C10497)=1,IF(D10497-Calculator!$G$24&gt;0,Calculator!$G$24,D10497),0))</f>
        <v>0</v>
      </c>
      <c r="F10497" s="29">
        <f ca="1">IF(E10497&gt;0,D10497*Calculator!$G$22/12,0)</f>
        <v>0</v>
      </c>
      <c r="G10497" s="29">
        <f ca="1">IF(E10497&gt;0,(IFERROR(-PMT(Calculator!$G$22/12,Calculator!$G$23*12,Calculator!$G$20),0))-F10497,0)</f>
        <v>0</v>
      </c>
      <c r="H10497" s="29">
        <f t="shared" ca="1" si="656"/>
        <v>0</v>
      </c>
      <c r="I10497" s="29">
        <f t="shared" ca="1" si="654"/>
        <v>0</v>
      </c>
      <c r="J10497" s="30">
        <f>Calculator!$G$40</f>
        <v>6.5000000000000002E-2</v>
      </c>
      <c r="K10497" s="29">
        <f ca="1">IF(C10497&gt;=Calculator!$G$27,IF(DAY($C10497)=1,Calculator!$G$34/2,IF(DAY($C10497)=15,Calculator!$G$34/2,0)),0)</f>
        <v>0</v>
      </c>
      <c r="L10497" s="29">
        <f ca="1">IF(DAY($C10497)=28,IF(H10497=0,0,Calculator!$G$35),0)</f>
        <v>0</v>
      </c>
      <c r="M10497" s="29">
        <f ca="1">IF(I10497&gt;0,IF(DAY($C10497)=1,SUM(INDIRECT("I"&amp;(ROW(C10496)-DAY(C10496))):I10496),0),0)</f>
        <v>0</v>
      </c>
      <c r="N10497" s="29">
        <f ca="1">IF(C10497&lt;Calculator!$G$27,0,IF(C10497=Calculator!$G$27,Calculator!$G$39,IF(H10497-K10497&lt;=0,IF(D10497&gt;Calculator!$G$39,IF(H10497-K10497+E10497+L10497+M10497+Calculator!$G$39&gt;Calculator!$G$39,Calculator!$G$39-(H10497+E10497+L10497+M10497-K10497),Calculator!$G$39),D10497),0)))</f>
        <v>0</v>
      </c>
    </row>
    <row r="10498" spans="1:14" ht="15.75" thickBot="1">
      <c r="A10498" s="33" t="str">
        <f ca="1">IF(C10498=Calculator!$H$27,"F",IF(Daily!D10498+Daily!H10498=0,IF(D10497+H10497&gt;0,"L",""),""))</f>
        <v/>
      </c>
      <c r="B10498" s="34">
        <v>10497</v>
      </c>
      <c r="C10498" s="19">
        <f t="shared" ca="1" si="653"/>
        <v>56427</v>
      </c>
      <c r="D10498" s="29">
        <f t="shared" ca="1" si="655"/>
        <v>0</v>
      </c>
      <c r="E10498" s="29">
        <f ca="1">IF(C10498&lt;Calculator!$D$26,0,IF(DAY($C10498)=1,IF(D10498-Calculator!$G$24&gt;0,Calculator!$G$24,D10498),0))</f>
        <v>0</v>
      </c>
      <c r="F10498" s="29">
        <f ca="1">IF(E10498&gt;0,D10498*Calculator!$G$22/12,0)</f>
        <v>0</v>
      </c>
      <c r="G10498" s="29">
        <f ca="1">IF(E10498&gt;0,(IFERROR(-PMT(Calculator!$G$22/12,Calculator!$G$23*12,Calculator!$G$20),0))-F10498,0)</f>
        <v>0</v>
      </c>
      <c r="H10498" s="29">
        <f t="shared" ca="1" si="656"/>
        <v>0</v>
      </c>
      <c r="I10498" s="29">
        <f t="shared" ca="1" si="654"/>
        <v>0</v>
      </c>
      <c r="J10498" s="30">
        <f>Calculator!$G$40</f>
        <v>6.5000000000000002E-2</v>
      </c>
      <c r="K10498" s="29">
        <f ca="1">IF(C10498&gt;=Calculator!$G$27,IF(DAY($C10498)=1,Calculator!$G$34/2,IF(DAY($C10498)=15,Calculator!$G$34/2,0)),0)</f>
        <v>0</v>
      </c>
      <c r="L10498" s="29">
        <f ca="1">IF(DAY($C10498)=28,IF(H10498=0,0,Calculator!$G$35),0)</f>
        <v>0</v>
      </c>
      <c r="M10498" s="29">
        <f ca="1">IF(I10498&gt;0,IF(DAY($C10498)=1,SUM(INDIRECT("I"&amp;(ROW(C10497)-DAY(C10497))):I10497),0),0)</f>
        <v>0</v>
      </c>
      <c r="N10498" s="29">
        <f ca="1">IF(C10498&lt;Calculator!$G$27,0,IF(C10498=Calculator!$G$27,Calculator!$G$39,IF(H10498-K10498&lt;=0,IF(D10498&gt;Calculator!$G$39,IF(H10498-K10498+E10498+L10498+M10498+Calculator!$G$39&gt;Calculator!$G$39,Calculator!$G$39-(H10498+E10498+L10498+M10498-K10498),Calculator!$G$39),D10498),0)))</f>
        <v>0</v>
      </c>
    </row>
    <row r="10499" spans="1:14" ht="15.75" thickBot="1">
      <c r="A10499" s="33" t="str">
        <f ca="1">IF(C10499=Calculator!$H$27,"F",IF(Daily!D10499+Daily!H10499=0,IF(D10498+H10498&gt;0,"L",""),""))</f>
        <v/>
      </c>
      <c r="B10499" s="34">
        <v>10498</v>
      </c>
      <c r="C10499" s="19">
        <f t="shared" ref="C10499:C10562" ca="1" si="657">C10498+1</f>
        <v>56428</v>
      </c>
      <c r="D10499" s="29">
        <f t="shared" ca="1" si="655"/>
        <v>0</v>
      </c>
      <c r="E10499" s="29">
        <f ca="1">IF(C10499&lt;Calculator!$D$26,0,IF(DAY($C10499)=1,IF(D10499-Calculator!$G$24&gt;0,Calculator!$G$24,D10499),0))</f>
        <v>0</v>
      </c>
      <c r="F10499" s="29">
        <f ca="1">IF(E10499&gt;0,D10499*Calculator!$G$22/12,0)</f>
        <v>0</v>
      </c>
      <c r="G10499" s="29">
        <f ca="1">IF(E10499&gt;0,(IFERROR(-PMT(Calculator!$G$22/12,Calculator!$G$23*12,Calculator!$G$20),0))-F10499,0)</f>
        <v>0</v>
      </c>
      <c r="H10499" s="29">
        <f t="shared" ca="1" si="656"/>
        <v>0</v>
      </c>
      <c r="I10499" s="29">
        <f t="shared" ref="I10499:I10562" ca="1" si="658">H10499*J10499/365</f>
        <v>0</v>
      </c>
      <c r="J10499" s="30">
        <f>Calculator!$G$40</f>
        <v>6.5000000000000002E-2</v>
      </c>
      <c r="K10499" s="29">
        <f ca="1">IF(C10499&gt;=Calculator!$G$27,IF(DAY($C10499)=1,Calculator!$G$34/2,IF(DAY($C10499)=15,Calculator!$G$34/2,0)),0)</f>
        <v>0</v>
      </c>
      <c r="L10499" s="29">
        <f ca="1">IF(DAY($C10499)=28,IF(H10499=0,0,Calculator!$G$35),0)</f>
        <v>0</v>
      </c>
      <c r="M10499" s="29">
        <f ca="1">IF(I10499&gt;0,IF(DAY($C10499)=1,SUM(INDIRECT("I"&amp;(ROW(C10498)-DAY(C10498))):I10498),0),0)</f>
        <v>0</v>
      </c>
      <c r="N10499" s="29">
        <f ca="1">IF(C10499&lt;Calculator!$G$27,0,IF(C10499=Calculator!$G$27,Calculator!$G$39,IF(H10499-K10499&lt;=0,IF(D10499&gt;Calculator!$G$39,IF(H10499-K10499+E10499+L10499+M10499+Calculator!$G$39&gt;Calculator!$G$39,Calculator!$G$39-(H10499+E10499+L10499+M10499-K10499),Calculator!$G$39),D10499),0)))</f>
        <v>0</v>
      </c>
    </row>
    <row r="10500" spans="1:14" ht="15.75" thickBot="1">
      <c r="A10500" s="33" t="str">
        <f ca="1">IF(C10500=Calculator!$H$27,"F",IF(Daily!D10500+Daily!H10500=0,IF(D10499+H10499&gt;0,"L",""),""))</f>
        <v/>
      </c>
      <c r="B10500" s="34">
        <v>10499</v>
      </c>
      <c r="C10500" s="19">
        <f t="shared" ca="1" si="657"/>
        <v>56429</v>
      </c>
      <c r="D10500" s="29">
        <f t="shared" ref="D10500:D10563" ca="1" si="659">IF(((D10499-G10499)-N10499)&lt;0,0,((D10499-G10499)-N10499))</f>
        <v>0</v>
      </c>
      <c r="E10500" s="29">
        <f ca="1">IF(C10500&lt;Calculator!$D$26,0,IF(DAY($C10500)=1,IF(D10500-Calculator!$G$24&gt;0,Calculator!$G$24,D10500),0))</f>
        <v>0</v>
      </c>
      <c r="F10500" s="29">
        <f ca="1">IF(E10500&gt;0,D10500*Calculator!$G$22/12,0)</f>
        <v>0</v>
      </c>
      <c r="G10500" s="29">
        <f ca="1">IF(E10500&gt;0,(IFERROR(-PMT(Calculator!$G$22/12,Calculator!$G$23*12,Calculator!$G$20),0))-F10500,0)</f>
        <v>0</v>
      </c>
      <c r="H10500" s="29">
        <f t="shared" ref="H10500:H10563" ca="1" si="660">IF((H10499-K10499+SUM(L10499:N10499)+E10499)&lt;0,0,(H10499-K10499+SUM(L10499:N10499)+E10499))</f>
        <v>0</v>
      </c>
      <c r="I10500" s="29">
        <f t="shared" ca="1" si="658"/>
        <v>0</v>
      </c>
      <c r="J10500" s="30">
        <f>Calculator!$G$40</f>
        <v>6.5000000000000002E-2</v>
      </c>
      <c r="K10500" s="29">
        <f ca="1">IF(C10500&gt;=Calculator!$G$27,IF(DAY($C10500)=1,Calculator!$G$34/2,IF(DAY($C10500)=15,Calculator!$G$34/2,0)),0)</f>
        <v>0</v>
      </c>
      <c r="L10500" s="29">
        <f ca="1">IF(DAY($C10500)=28,IF(H10500=0,0,Calculator!$G$35),0)</f>
        <v>0</v>
      </c>
      <c r="M10500" s="29">
        <f ca="1">IF(I10500&gt;0,IF(DAY($C10500)=1,SUM(INDIRECT("I"&amp;(ROW(C10499)-DAY(C10499))):I10499),0),0)</f>
        <v>0</v>
      </c>
      <c r="N10500" s="29">
        <f ca="1">IF(C10500&lt;Calculator!$G$27,0,IF(C10500=Calculator!$G$27,Calculator!$G$39,IF(H10500-K10500&lt;=0,IF(D10500&gt;Calculator!$G$39,IF(H10500-K10500+E10500+L10500+M10500+Calculator!$G$39&gt;Calculator!$G$39,Calculator!$G$39-(H10500+E10500+L10500+M10500-K10500),Calculator!$G$39),D10500),0)))</f>
        <v>0</v>
      </c>
    </row>
    <row r="10501" spans="1:14" ht="15.75" thickBot="1">
      <c r="A10501" s="33" t="str">
        <f ca="1">IF(C10501=Calculator!$H$27,"F",IF(Daily!D10501+Daily!H10501=0,IF(D10500+H10500&gt;0,"L",""),""))</f>
        <v/>
      </c>
      <c r="B10501" s="34">
        <v>10500</v>
      </c>
      <c r="C10501" s="19">
        <f t="shared" ca="1" si="657"/>
        <v>56430</v>
      </c>
      <c r="D10501" s="29">
        <f t="shared" ca="1" si="659"/>
        <v>0</v>
      </c>
      <c r="E10501" s="29">
        <f ca="1">IF(C10501&lt;Calculator!$D$26,0,IF(DAY($C10501)=1,IF(D10501-Calculator!$G$24&gt;0,Calculator!$G$24,D10501),0))</f>
        <v>0</v>
      </c>
      <c r="F10501" s="29">
        <f ca="1">IF(E10501&gt;0,D10501*Calculator!$G$22/12,0)</f>
        <v>0</v>
      </c>
      <c r="G10501" s="29">
        <f ca="1">IF(E10501&gt;0,(IFERROR(-PMT(Calculator!$G$22/12,Calculator!$G$23*12,Calculator!$G$20),0))-F10501,0)</f>
        <v>0</v>
      </c>
      <c r="H10501" s="29">
        <f t="shared" ca="1" si="660"/>
        <v>0</v>
      </c>
      <c r="I10501" s="29">
        <f t="shared" ca="1" si="658"/>
        <v>0</v>
      </c>
      <c r="J10501" s="30">
        <f>Calculator!$G$40</f>
        <v>6.5000000000000002E-2</v>
      </c>
      <c r="K10501" s="29">
        <f ca="1">IF(C10501&gt;=Calculator!$G$27,IF(DAY($C10501)=1,Calculator!$G$34/2,IF(DAY($C10501)=15,Calculator!$G$34/2,0)),0)</f>
        <v>0</v>
      </c>
      <c r="L10501" s="29">
        <f ca="1">IF(DAY($C10501)=28,IF(H10501=0,0,Calculator!$G$35),0)</f>
        <v>0</v>
      </c>
      <c r="M10501" s="29">
        <f ca="1">IF(I10501&gt;0,IF(DAY($C10501)=1,SUM(INDIRECT("I"&amp;(ROW(C10500)-DAY(C10500))):I10500),0),0)</f>
        <v>0</v>
      </c>
      <c r="N10501" s="29">
        <f ca="1">IF(C10501&lt;Calculator!$G$27,0,IF(C10501=Calculator!$G$27,Calculator!$G$39,IF(H10501-K10501&lt;=0,IF(D10501&gt;Calculator!$G$39,IF(H10501-K10501+E10501+L10501+M10501+Calculator!$G$39&gt;Calculator!$G$39,Calculator!$G$39-(H10501+E10501+L10501+M10501-K10501),Calculator!$G$39),D10501),0)))</f>
        <v>0</v>
      </c>
    </row>
    <row r="10502" spans="1:14" ht="15.75" thickBot="1">
      <c r="A10502" s="33" t="str">
        <f ca="1">IF(C10502=Calculator!$H$27,"F",IF(Daily!D10502+Daily!H10502=0,IF(D10501+H10501&gt;0,"L",""),""))</f>
        <v/>
      </c>
      <c r="B10502" s="34">
        <v>10501</v>
      </c>
      <c r="C10502" s="19">
        <f t="shared" ca="1" si="657"/>
        <v>56431</v>
      </c>
      <c r="D10502" s="29">
        <f t="shared" ca="1" si="659"/>
        <v>0</v>
      </c>
      <c r="E10502" s="29">
        <f ca="1">IF(C10502&lt;Calculator!$D$26,0,IF(DAY($C10502)=1,IF(D10502-Calculator!$G$24&gt;0,Calculator!$G$24,D10502),0))</f>
        <v>0</v>
      </c>
      <c r="F10502" s="29">
        <f ca="1">IF(E10502&gt;0,D10502*Calculator!$G$22/12,0)</f>
        <v>0</v>
      </c>
      <c r="G10502" s="29">
        <f ca="1">IF(E10502&gt;0,(IFERROR(-PMT(Calculator!$G$22/12,Calculator!$G$23*12,Calculator!$G$20),0))-F10502,0)</f>
        <v>0</v>
      </c>
      <c r="H10502" s="29">
        <f t="shared" ca="1" si="660"/>
        <v>0</v>
      </c>
      <c r="I10502" s="29">
        <f t="shared" ca="1" si="658"/>
        <v>0</v>
      </c>
      <c r="J10502" s="30">
        <f>Calculator!$G$40</f>
        <v>6.5000000000000002E-2</v>
      </c>
      <c r="K10502" s="29">
        <f ca="1">IF(C10502&gt;=Calculator!$G$27,IF(DAY($C10502)=1,Calculator!$G$34/2,IF(DAY($C10502)=15,Calculator!$G$34/2,0)),0)</f>
        <v>4500</v>
      </c>
      <c r="L10502" s="29">
        <f ca="1">IF(DAY($C10502)=28,IF(H10502=0,0,Calculator!$G$35),0)</f>
        <v>0</v>
      </c>
      <c r="M10502" s="29">
        <f ca="1">IF(I10502&gt;0,IF(DAY($C10502)=1,SUM(INDIRECT("I"&amp;(ROW(C10501)-DAY(C10501))):I10501),0),0)</f>
        <v>0</v>
      </c>
      <c r="N10502" s="29">
        <f ca="1">IF(C10502&lt;Calculator!$G$27,0,IF(C10502=Calculator!$G$27,Calculator!$G$39,IF(H10502-K10502&lt;=0,IF(D10502&gt;Calculator!$G$39,IF(H10502-K10502+E10502+L10502+M10502+Calculator!$G$39&gt;Calculator!$G$39,Calculator!$G$39-(H10502+E10502+L10502+M10502-K10502),Calculator!$G$39),D10502),0)))</f>
        <v>0</v>
      </c>
    </row>
    <row r="10503" spans="1:14" ht="15.75" thickBot="1">
      <c r="A10503" s="33" t="str">
        <f ca="1">IF(C10503=Calculator!$H$27,"F",IF(Daily!D10503+Daily!H10503=0,IF(D10502+H10502&gt;0,"L",""),""))</f>
        <v/>
      </c>
      <c r="B10503" s="34">
        <v>10502</v>
      </c>
      <c r="C10503" s="19">
        <f t="shared" ca="1" si="657"/>
        <v>56432</v>
      </c>
      <c r="D10503" s="29">
        <f t="shared" ca="1" si="659"/>
        <v>0</v>
      </c>
      <c r="E10503" s="29">
        <f ca="1">IF(C10503&lt;Calculator!$D$26,0,IF(DAY($C10503)=1,IF(D10503-Calculator!$G$24&gt;0,Calculator!$G$24,D10503),0))</f>
        <v>0</v>
      </c>
      <c r="F10503" s="29">
        <f ca="1">IF(E10503&gt;0,D10503*Calculator!$G$22/12,0)</f>
        <v>0</v>
      </c>
      <c r="G10503" s="29">
        <f ca="1">IF(E10503&gt;0,(IFERROR(-PMT(Calculator!$G$22/12,Calculator!$G$23*12,Calculator!$G$20),0))-F10503,0)</f>
        <v>0</v>
      </c>
      <c r="H10503" s="29">
        <f t="shared" ca="1" si="660"/>
        <v>0</v>
      </c>
      <c r="I10503" s="29">
        <f t="shared" ca="1" si="658"/>
        <v>0</v>
      </c>
      <c r="J10503" s="30">
        <f>Calculator!$G$40</f>
        <v>6.5000000000000002E-2</v>
      </c>
      <c r="K10503" s="29">
        <f ca="1">IF(C10503&gt;=Calculator!$G$27,IF(DAY($C10503)=1,Calculator!$G$34/2,IF(DAY($C10503)=15,Calculator!$G$34/2,0)),0)</f>
        <v>0</v>
      </c>
      <c r="L10503" s="29">
        <f ca="1">IF(DAY($C10503)=28,IF(H10503=0,0,Calculator!$G$35),0)</f>
        <v>0</v>
      </c>
      <c r="M10503" s="29">
        <f ca="1">IF(I10503&gt;0,IF(DAY($C10503)=1,SUM(INDIRECT("I"&amp;(ROW(C10502)-DAY(C10502))):I10502),0),0)</f>
        <v>0</v>
      </c>
      <c r="N10503" s="29">
        <f ca="1">IF(C10503&lt;Calculator!$G$27,0,IF(C10503=Calculator!$G$27,Calculator!$G$39,IF(H10503-K10503&lt;=0,IF(D10503&gt;Calculator!$G$39,IF(H10503-K10503+E10503+L10503+M10503+Calculator!$G$39&gt;Calculator!$G$39,Calculator!$G$39-(H10503+E10503+L10503+M10503-K10503),Calculator!$G$39),D10503),0)))</f>
        <v>0</v>
      </c>
    </row>
    <row r="10504" spans="1:14" ht="15.75" thickBot="1">
      <c r="A10504" s="33" t="str">
        <f ca="1">IF(C10504=Calculator!$H$27,"F",IF(Daily!D10504+Daily!H10504=0,IF(D10503+H10503&gt;0,"L",""),""))</f>
        <v/>
      </c>
      <c r="B10504" s="34">
        <v>10503</v>
      </c>
      <c r="C10504" s="19">
        <f t="shared" ca="1" si="657"/>
        <v>56433</v>
      </c>
      <c r="D10504" s="29">
        <f t="shared" ca="1" si="659"/>
        <v>0</v>
      </c>
      <c r="E10504" s="29">
        <f ca="1">IF(C10504&lt;Calculator!$D$26,0,IF(DAY($C10504)=1,IF(D10504-Calculator!$G$24&gt;0,Calculator!$G$24,D10504),0))</f>
        <v>0</v>
      </c>
      <c r="F10504" s="29">
        <f ca="1">IF(E10504&gt;0,D10504*Calculator!$G$22/12,0)</f>
        <v>0</v>
      </c>
      <c r="G10504" s="29">
        <f ca="1">IF(E10504&gt;0,(IFERROR(-PMT(Calculator!$G$22/12,Calculator!$G$23*12,Calculator!$G$20),0))-F10504,0)</f>
        <v>0</v>
      </c>
      <c r="H10504" s="29">
        <f t="shared" ca="1" si="660"/>
        <v>0</v>
      </c>
      <c r="I10504" s="29">
        <f t="shared" ca="1" si="658"/>
        <v>0</v>
      </c>
      <c r="J10504" s="30">
        <f>Calculator!$G$40</f>
        <v>6.5000000000000002E-2</v>
      </c>
      <c r="K10504" s="29">
        <f ca="1">IF(C10504&gt;=Calculator!$G$27,IF(DAY($C10504)=1,Calculator!$G$34/2,IF(DAY($C10504)=15,Calculator!$G$34/2,0)),0)</f>
        <v>0</v>
      </c>
      <c r="L10504" s="29">
        <f ca="1">IF(DAY($C10504)=28,IF(H10504=0,0,Calculator!$G$35),0)</f>
        <v>0</v>
      </c>
      <c r="M10504" s="29">
        <f ca="1">IF(I10504&gt;0,IF(DAY($C10504)=1,SUM(INDIRECT("I"&amp;(ROW(C10503)-DAY(C10503))):I10503),0),0)</f>
        <v>0</v>
      </c>
      <c r="N10504" s="29">
        <f ca="1">IF(C10504&lt;Calculator!$G$27,0,IF(C10504=Calculator!$G$27,Calculator!$G$39,IF(H10504-K10504&lt;=0,IF(D10504&gt;Calculator!$G$39,IF(H10504-K10504+E10504+L10504+M10504+Calculator!$G$39&gt;Calculator!$G$39,Calculator!$G$39-(H10504+E10504+L10504+M10504-K10504),Calculator!$G$39),D10504),0)))</f>
        <v>0</v>
      </c>
    </row>
    <row r="10505" spans="1:14" ht="15.75" thickBot="1">
      <c r="A10505" s="33" t="str">
        <f ca="1">IF(C10505=Calculator!$H$27,"F",IF(Daily!D10505+Daily!H10505=0,IF(D10504+H10504&gt;0,"L",""),""))</f>
        <v/>
      </c>
      <c r="B10505" s="34">
        <v>10504</v>
      </c>
      <c r="C10505" s="19">
        <f t="shared" ca="1" si="657"/>
        <v>56434</v>
      </c>
      <c r="D10505" s="29">
        <f t="shared" ca="1" si="659"/>
        <v>0</v>
      </c>
      <c r="E10505" s="29">
        <f ca="1">IF(C10505&lt;Calculator!$D$26,0,IF(DAY($C10505)=1,IF(D10505-Calculator!$G$24&gt;0,Calculator!$G$24,D10505),0))</f>
        <v>0</v>
      </c>
      <c r="F10505" s="29">
        <f ca="1">IF(E10505&gt;0,D10505*Calculator!$G$22/12,0)</f>
        <v>0</v>
      </c>
      <c r="G10505" s="29">
        <f ca="1">IF(E10505&gt;0,(IFERROR(-PMT(Calculator!$G$22/12,Calculator!$G$23*12,Calculator!$G$20),0))-F10505,0)</f>
        <v>0</v>
      </c>
      <c r="H10505" s="29">
        <f t="shared" ca="1" si="660"/>
        <v>0</v>
      </c>
      <c r="I10505" s="29">
        <f t="shared" ca="1" si="658"/>
        <v>0</v>
      </c>
      <c r="J10505" s="30">
        <f>Calculator!$G$40</f>
        <v>6.5000000000000002E-2</v>
      </c>
      <c r="K10505" s="29">
        <f ca="1">IF(C10505&gt;=Calculator!$G$27,IF(DAY($C10505)=1,Calculator!$G$34/2,IF(DAY($C10505)=15,Calculator!$G$34/2,0)),0)</f>
        <v>0</v>
      </c>
      <c r="L10505" s="29">
        <f ca="1">IF(DAY($C10505)=28,IF(H10505=0,0,Calculator!$G$35),0)</f>
        <v>0</v>
      </c>
      <c r="M10505" s="29">
        <f ca="1">IF(I10505&gt;0,IF(DAY($C10505)=1,SUM(INDIRECT("I"&amp;(ROW(C10504)-DAY(C10504))):I10504),0),0)</f>
        <v>0</v>
      </c>
      <c r="N10505" s="29">
        <f ca="1">IF(C10505&lt;Calculator!$G$27,0,IF(C10505=Calculator!$G$27,Calculator!$G$39,IF(H10505-K10505&lt;=0,IF(D10505&gt;Calculator!$G$39,IF(H10505-K10505+E10505+L10505+M10505+Calculator!$G$39&gt;Calculator!$G$39,Calculator!$G$39-(H10505+E10505+L10505+M10505-K10505),Calculator!$G$39),D10505),0)))</f>
        <v>0</v>
      </c>
    </row>
    <row r="10506" spans="1:14" ht="15.75" thickBot="1">
      <c r="A10506" s="33" t="str">
        <f ca="1">IF(C10506=Calculator!$H$27,"F",IF(Daily!D10506+Daily!H10506=0,IF(D10505+H10505&gt;0,"L",""),""))</f>
        <v/>
      </c>
      <c r="B10506" s="34">
        <v>10505</v>
      </c>
      <c r="C10506" s="19">
        <f t="shared" ca="1" si="657"/>
        <v>56435</v>
      </c>
      <c r="D10506" s="29">
        <f t="shared" ca="1" si="659"/>
        <v>0</v>
      </c>
      <c r="E10506" s="29">
        <f ca="1">IF(C10506&lt;Calculator!$D$26,0,IF(DAY($C10506)=1,IF(D10506-Calculator!$G$24&gt;0,Calculator!$G$24,D10506),0))</f>
        <v>0</v>
      </c>
      <c r="F10506" s="29">
        <f ca="1">IF(E10506&gt;0,D10506*Calculator!$G$22/12,0)</f>
        <v>0</v>
      </c>
      <c r="G10506" s="29">
        <f ca="1">IF(E10506&gt;0,(IFERROR(-PMT(Calculator!$G$22/12,Calculator!$G$23*12,Calculator!$G$20),0))-F10506,0)</f>
        <v>0</v>
      </c>
      <c r="H10506" s="29">
        <f t="shared" ca="1" si="660"/>
        <v>0</v>
      </c>
      <c r="I10506" s="29">
        <f t="shared" ca="1" si="658"/>
        <v>0</v>
      </c>
      <c r="J10506" s="30">
        <f>Calculator!$G$40</f>
        <v>6.5000000000000002E-2</v>
      </c>
      <c r="K10506" s="29">
        <f ca="1">IF(C10506&gt;=Calculator!$G$27,IF(DAY($C10506)=1,Calculator!$G$34/2,IF(DAY($C10506)=15,Calculator!$G$34/2,0)),0)</f>
        <v>0</v>
      </c>
      <c r="L10506" s="29">
        <f ca="1">IF(DAY($C10506)=28,IF(H10506=0,0,Calculator!$G$35),0)</f>
        <v>0</v>
      </c>
      <c r="M10506" s="29">
        <f ca="1">IF(I10506&gt;0,IF(DAY($C10506)=1,SUM(INDIRECT("I"&amp;(ROW(C10505)-DAY(C10505))):I10505),0),0)</f>
        <v>0</v>
      </c>
      <c r="N10506" s="29">
        <f ca="1">IF(C10506&lt;Calculator!$G$27,0,IF(C10506=Calculator!$G$27,Calculator!$G$39,IF(H10506-K10506&lt;=0,IF(D10506&gt;Calculator!$G$39,IF(H10506-K10506+E10506+L10506+M10506+Calculator!$G$39&gt;Calculator!$G$39,Calculator!$G$39-(H10506+E10506+L10506+M10506-K10506),Calculator!$G$39),D10506),0)))</f>
        <v>0</v>
      </c>
    </row>
    <row r="10507" spans="1:14" ht="15.75" thickBot="1">
      <c r="A10507" s="33" t="str">
        <f ca="1">IF(C10507=Calculator!$H$27,"F",IF(Daily!D10507+Daily!H10507=0,IF(D10506+H10506&gt;0,"L",""),""))</f>
        <v/>
      </c>
      <c r="B10507" s="34">
        <v>10506</v>
      </c>
      <c r="C10507" s="19">
        <f t="shared" ca="1" si="657"/>
        <v>56436</v>
      </c>
      <c r="D10507" s="29">
        <f t="shared" ca="1" si="659"/>
        <v>0</v>
      </c>
      <c r="E10507" s="29">
        <f ca="1">IF(C10507&lt;Calculator!$D$26,0,IF(DAY($C10507)=1,IF(D10507-Calculator!$G$24&gt;0,Calculator!$G$24,D10507),0))</f>
        <v>0</v>
      </c>
      <c r="F10507" s="29">
        <f ca="1">IF(E10507&gt;0,D10507*Calculator!$G$22/12,0)</f>
        <v>0</v>
      </c>
      <c r="G10507" s="29">
        <f ca="1">IF(E10507&gt;0,(IFERROR(-PMT(Calculator!$G$22/12,Calculator!$G$23*12,Calculator!$G$20),0))-F10507,0)</f>
        <v>0</v>
      </c>
      <c r="H10507" s="29">
        <f t="shared" ca="1" si="660"/>
        <v>0</v>
      </c>
      <c r="I10507" s="29">
        <f t="shared" ca="1" si="658"/>
        <v>0</v>
      </c>
      <c r="J10507" s="30">
        <f>Calculator!$G$40</f>
        <v>6.5000000000000002E-2</v>
      </c>
      <c r="K10507" s="29">
        <f ca="1">IF(C10507&gt;=Calculator!$G$27,IF(DAY($C10507)=1,Calculator!$G$34/2,IF(DAY($C10507)=15,Calculator!$G$34/2,0)),0)</f>
        <v>0</v>
      </c>
      <c r="L10507" s="29">
        <f ca="1">IF(DAY($C10507)=28,IF(H10507=0,0,Calculator!$G$35),0)</f>
        <v>0</v>
      </c>
      <c r="M10507" s="29">
        <f ca="1">IF(I10507&gt;0,IF(DAY($C10507)=1,SUM(INDIRECT("I"&amp;(ROW(C10506)-DAY(C10506))):I10506),0),0)</f>
        <v>0</v>
      </c>
      <c r="N10507" s="29">
        <f ca="1">IF(C10507&lt;Calculator!$G$27,0,IF(C10507=Calculator!$G$27,Calculator!$G$39,IF(H10507-K10507&lt;=0,IF(D10507&gt;Calculator!$G$39,IF(H10507-K10507+E10507+L10507+M10507+Calculator!$G$39&gt;Calculator!$G$39,Calculator!$G$39-(H10507+E10507+L10507+M10507-K10507),Calculator!$G$39),D10507),0)))</f>
        <v>0</v>
      </c>
    </row>
    <row r="10508" spans="1:14" ht="15.75" thickBot="1">
      <c r="A10508" s="33" t="str">
        <f ca="1">IF(C10508=Calculator!$H$27,"F",IF(Daily!D10508+Daily!H10508=0,IF(D10507+H10507&gt;0,"L",""),""))</f>
        <v/>
      </c>
      <c r="B10508" s="34">
        <v>10507</v>
      </c>
      <c r="C10508" s="19">
        <f t="shared" ca="1" si="657"/>
        <v>56437</v>
      </c>
      <c r="D10508" s="29">
        <f t="shared" ca="1" si="659"/>
        <v>0</v>
      </c>
      <c r="E10508" s="29">
        <f ca="1">IF(C10508&lt;Calculator!$D$26,0,IF(DAY($C10508)=1,IF(D10508-Calculator!$G$24&gt;0,Calculator!$G$24,D10508),0))</f>
        <v>0</v>
      </c>
      <c r="F10508" s="29">
        <f ca="1">IF(E10508&gt;0,D10508*Calculator!$G$22/12,0)</f>
        <v>0</v>
      </c>
      <c r="G10508" s="29">
        <f ca="1">IF(E10508&gt;0,(IFERROR(-PMT(Calculator!$G$22/12,Calculator!$G$23*12,Calculator!$G$20),0))-F10508,0)</f>
        <v>0</v>
      </c>
      <c r="H10508" s="29">
        <f t="shared" ca="1" si="660"/>
        <v>0</v>
      </c>
      <c r="I10508" s="29">
        <f t="shared" ca="1" si="658"/>
        <v>0</v>
      </c>
      <c r="J10508" s="30">
        <f>Calculator!$G$40</f>
        <v>6.5000000000000002E-2</v>
      </c>
      <c r="K10508" s="29">
        <f ca="1">IF(C10508&gt;=Calculator!$G$27,IF(DAY($C10508)=1,Calculator!$G$34/2,IF(DAY($C10508)=15,Calculator!$G$34/2,0)),0)</f>
        <v>0</v>
      </c>
      <c r="L10508" s="29">
        <f ca="1">IF(DAY($C10508)=28,IF(H10508=0,0,Calculator!$G$35),0)</f>
        <v>0</v>
      </c>
      <c r="M10508" s="29">
        <f ca="1">IF(I10508&gt;0,IF(DAY($C10508)=1,SUM(INDIRECT("I"&amp;(ROW(C10507)-DAY(C10507))):I10507),0),0)</f>
        <v>0</v>
      </c>
      <c r="N10508" s="29">
        <f ca="1">IF(C10508&lt;Calculator!$G$27,0,IF(C10508=Calculator!$G$27,Calculator!$G$39,IF(H10508-K10508&lt;=0,IF(D10508&gt;Calculator!$G$39,IF(H10508-K10508+E10508+L10508+M10508+Calculator!$G$39&gt;Calculator!$G$39,Calculator!$G$39-(H10508+E10508+L10508+M10508-K10508),Calculator!$G$39),D10508),0)))</f>
        <v>0</v>
      </c>
    </row>
    <row r="10509" spans="1:14" ht="15.75" thickBot="1">
      <c r="A10509" s="33" t="str">
        <f ca="1">IF(C10509=Calculator!$H$27,"F",IF(Daily!D10509+Daily!H10509=0,IF(D10508+H10508&gt;0,"L",""),""))</f>
        <v/>
      </c>
      <c r="B10509" s="34">
        <v>10508</v>
      </c>
      <c r="C10509" s="19">
        <f t="shared" ca="1" si="657"/>
        <v>56438</v>
      </c>
      <c r="D10509" s="29">
        <f t="shared" ca="1" si="659"/>
        <v>0</v>
      </c>
      <c r="E10509" s="29">
        <f ca="1">IF(C10509&lt;Calculator!$D$26,0,IF(DAY($C10509)=1,IF(D10509-Calculator!$G$24&gt;0,Calculator!$G$24,D10509),0))</f>
        <v>0</v>
      </c>
      <c r="F10509" s="29">
        <f ca="1">IF(E10509&gt;0,D10509*Calculator!$G$22/12,0)</f>
        <v>0</v>
      </c>
      <c r="G10509" s="29">
        <f ca="1">IF(E10509&gt;0,(IFERROR(-PMT(Calculator!$G$22/12,Calculator!$G$23*12,Calculator!$G$20),0))-F10509,0)</f>
        <v>0</v>
      </c>
      <c r="H10509" s="29">
        <f t="shared" ca="1" si="660"/>
        <v>0</v>
      </c>
      <c r="I10509" s="29">
        <f t="shared" ca="1" si="658"/>
        <v>0</v>
      </c>
      <c r="J10509" s="30">
        <f>Calculator!$G$40</f>
        <v>6.5000000000000002E-2</v>
      </c>
      <c r="K10509" s="29">
        <f ca="1">IF(C10509&gt;=Calculator!$G$27,IF(DAY($C10509)=1,Calculator!$G$34/2,IF(DAY($C10509)=15,Calculator!$G$34/2,0)),0)</f>
        <v>0</v>
      </c>
      <c r="L10509" s="29">
        <f ca="1">IF(DAY($C10509)=28,IF(H10509=0,0,Calculator!$G$35),0)</f>
        <v>0</v>
      </c>
      <c r="M10509" s="29">
        <f ca="1">IF(I10509&gt;0,IF(DAY($C10509)=1,SUM(INDIRECT("I"&amp;(ROW(C10508)-DAY(C10508))):I10508),0),0)</f>
        <v>0</v>
      </c>
      <c r="N10509" s="29">
        <f ca="1">IF(C10509&lt;Calculator!$G$27,0,IF(C10509=Calculator!$G$27,Calculator!$G$39,IF(H10509-K10509&lt;=0,IF(D10509&gt;Calculator!$G$39,IF(H10509-K10509+E10509+L10509+M10509+Calculator!$G$39&gt;Calculator!$G$39,Calculator!$G$39-(H10509+E10509+L10509+M10509-K10509),Calculator!$G$39),D10509),0)))</f>
        <v>0</v>
      </c>
    </row>
    <row r="10510" spans="1:14" ht="15.75" thickBot="1">
      <c r="A10510" s="33" t="str">
        <f ca="1">IF(C10510=Calculator!$H$27,"F",IF(Daily!D10510+Daily!H10510=0,IF(D10509+H10509&gt;0,"L",""),""))</f>
        <v/>
      </c>
      <c r="B10510" s="34">
        <v>10509</v>
      </c>
      <c r="C10510" s="19">
        <f t="shared" ca="1" si="657"/>
        <v>56439</v>
      </c>
      <c r="D10510" s="29">
        <f t="shared" ca="1" si="659"/>
        <v>0</v>
      </c>
      <c r="E10510" s="29">
        <f ca="1">IF(C10510&lt;Calculator!$D$26,0,IF(DAY($C10510)=1,IF(D10510-Calculator!$G$24&gt;0,Calculator!$G$24,D10510),0))</f>
        <v>0</v>
      </c>
      <c r="F10510" s="29">
        <f ca="1">IF(E10510&gt;0,D10510*Calculator!$G$22/12,0)</f>
        <v>0</v>
      </c>
      <c r="G10510" s="29">
        <f ca="1">IF(E10510&gt;0,(IFERROR(-PMT(Calculator!$G$22/12,Calculator!$G$23*12,Calculator!$G$20),0))-F10510,0)</f>
        <v>0</v>
      </c>
      <c r="H10510" s="29">
        <f t="shared" ca="1" si="660"/>
        <v>0</v>
      </c>
      <c r="I10510" s="29">
        <f t="shared" ca="1" si="658"/>
        <v>0</v>
      </c>
      <c r="J10510" s="30">
        <f>Calculator!$G$40</f>
        <v>6.5000000000000002E-2</v>
      </c>
      <c r="K10510" s="29">
        <f ca="1">IF(C10510&gt;=Calculator!$G$27,IF(DAY($C10510)=1,Calculator!$G$34/2,IF(DAY($C10510)=15,Calculator!$G$34/2,0)),0)</f>
        <v>0</v>
      </c>
      <c r="L10510" s="29">
        <f ca="1">IF(DAY($C10510)=28,IF(H10510=0,0,Calculator!$G$35),0)</f>
        <v>0</v>
      </c>
      <c r="M10510" s="29">
        <f ca="1">IF(I10510&gt;0,IF(DAY($C10510)=1,SUM(INDIRECT("I"&amp;(ROW(C10509)-DAY(C10509))):I10509),0),0)</f>
        <v>0</v>
      </c>
      <c r="N10510" s="29">
        <f ca="1">IF(C10510&lt;Calculator!$G$27,0,IF(C10510=Calculator!$G$27,Calculator!$G$39,IF(H10510-K10510&lt;=0,IF(D10510&gt;Calculator!$G$39,IF(H10510-K10510+E10510+L10510+M10510+Calculator!$G$39&gt;Calculator!$G$39,Calculator!$G$39-(H10510+E10510+L10510+M10510-K10510),Calculator!$G$39),D10510),0)))</f>
        <v>0</v>
      </c>
    </row>
    <row r="10511" spans="1:14" ht="15.75" thickBot="1">
      <c r="A10511" s="33" t="str">
        <f ca="1">IF(C10511=Calculator!$H$27,"F",IF(Daily!D10511+Daily!H10511=0,IF(D10510+H10510&gt;0,"L",""),""))</f>
        <v/>
      </c>
      <c r="B10511" s="34">
        <v>10510</v>
      </c>
      <c r="C10511" s="19">
        <f t="shared" ca="1" si="657"/>
        <v>56440</v>
      </c>
      <c r="D10511" s="29">
        <f t="shared" ca="1" si="659"/>
        <v>0</v>
      </c>
      <c r="E10511" s="29">
        <f ca="1">IF(C10511&lt;Calculator!$D$26,0,IF(DAY($C10511)=1,IF(D10511-Calculator!$G$24&gt;0,Calculator!$G$24,D10511),0))</f>
        <v>0</v>
      </c>
      <c r="F10511" s="29">
        <f ca="1">IF(E10511&gt;0,D10511*Calculator!$G$22/12,0)</f>
        <v>0</v>
      </c>
      <c r="G10511" s="29">
        <f ca="1">IF(E10511&gt;0,(IFERROR(-PMT(Calculator!$G$22/12,Calculator!$G$23*12,Calculator!$G$20),0))-F10511,0)</f>
        <v>0</v>
      </c>
      <c r="H10511" s="29">
        <f t="shared" ca="1" si="660"/>
        <v>0</v>
      </c>
      <c r="I10511" s="29">
        <f t="shared" ca="1" si="658"/>
        <v>0</v>
      </c>
      <c r="J10511" s="30">
        <f>Calculator!$G$40</f>
        <v>6.5000000000000002E-2</v>
      </c>
      <c r="K10511" s="29">
        <f ca="1">IF(C10511&gt;=Calculator!$G$27,IF(DAY($C10511)=1,Calculator!$G$34/2,IF(DAY($C10511)=15,Calculator!$G$34/2,0)),0)</f>
        <v>0</v>
      </c>
      <c r="L10511" s="29">
        <f ca="1">IF(DAY($C10511)=28,IF(H10511=0,0,Calculator!$G$35),0)</f>
        <v>0</v>
      </c>
      <c r="M10511" s="29">
        <f ca="1">IF(I10511&gt;0,IF(DAY($C10511)=1,SUM(INDIRECT("I"&amp;(ROW(C10510)-DAY(C10510))):I10510),0),0)</f>
        <v>0</v>
      </c>
      <c r="N10511" s="29">
        <f ca="1">IF(C10511&lt;Calculator!$G$27,0,IF(C10511=Calculator!$G$27,Calculator!$G$39,IF(H10511-K10511&lt;=0,IF(D10511&gt;Calculator!$G$39,IF(H10511-K10511+E10511+L10511+M10511+Calculator!$G$39&gt;Calculator!$G$39,Calculator!$G$39-(H10511+E10511+L10511+M10511-K10511),Calculator!$G$39),D10511),0)))</f>
        <v>0</v>
      </c>
    </row>
    <row r="10512" spans="1:14" ht="15.75" thickBot="1">
      <c r="A10512" s="33" t="str">
        <f ca="1">IF(C10512=Calculator!$H$27,"F",IF(Daily!D10512+Daily!H10512=0,IF(D10511+H10511&gt;0,"L",""),""))</f>
        <v/>
      </c>
      <c r="B10512" s="34">
        <v>10511</v>
      </c>
      <c r="C10512" s="19">
        <f t="shared" ca="1" si="657"/>
        <v>56441</v>
      </c>
      <c r="D10512" s="29">
        <f t="shared" ca="1" si="659"/>
        <v>0</v>
      </c>
      <c r="E10512" s="29">
        <f ca="1">IF(C10512&lt;Calculator!$D$26,0,IF(DAY($C10512)=1,IF(D10512-Calculator!$G$24&gt;0,Calculator!$G$24,D10512),0))</f>
        <v>0</v>
      </c>
      <c r="F10512" s="29">
        <f ca="1">IF(E10512&gt;0,D10512*Calculator!$G$22/12,0)</f>
        <v>0</v>
      </c>
      <c r="G10512" s="29">
        <f ca="1">IF(E10512&gt;0,(IFERROR(-PMT(Calculator!$G$22/12,Calculator!$G$23*12,Calculator!$G$20),0))-F10512,0)</f>
        <v>0</v>
      </c>
      <c r="H10512" s="29">
        <f t="shared" ca="1" si="660"/>
        <v>0</v>
      </c>
      <c r="I10512" s="29">
        <f t="shared" ca="1" si="658"/>
        <v>0</v>
      </c>
      <c r="J10512" s="30">
        <f>Calculator!$G$40</f>
        <v>6.5000000000000002E-2</v>
      </c>
      <c r="K10512" s="29">
        <f ca="1">IF(C10512&gt;=Calculator!$G$27,IF(DAY($C10512)=1,Calculator!$G$34/2,IF(DAY($C10512)=15,Calculator!$G$34/2,0)),0)</f>
        <v>0</v>
      </c>
      <c r="L10512" s="29">
        <f ca="1">IF(DAY($C10512)=28,IF(H10512=0,0,Calculator!$G$35),0)</f>
        <v>0</v>
      </c>
      <c r="M10512" s="29">
        <f ca="1">IF(I10512&gt;0,IF(DAY($C10512)=1,SUM(INDIRECT("I"&amp;(ROW(C10511)-DAY(C10511))):I10511),0),0)</f>
        <v>0</v>
      </c>
      <c r="N10512" s="29">
        <f ca="1">IF(C10512&lt;Calculator!$G$27,0,IF(C10512=Calculator!$G$27,Calculator!$G$39,IF(H10512-K10512&lt;=0,IF(D10512&gt;Calculator!$G$39,IF(H10512-K10512+E10512+L10512+M10512+Calculator!$G$39&gt;Calculator!$G$39,Calculator!$G$39-(H10512+E10512+L10512+M10512-K10512),Calculator!$G$39),D10512),0)))</f>
        <v>0</v>
      </c>
    </row>
    <row r="10513" spans="1:14" ht="15.75" thickBot="1">
      <c r="A10513" s="33" t="str">
        <f ca="1">IF(C10513=Calculator!$H$27,"F",IF(Daily!D10513+Daily!H10513=0,IF(D10512+H10512&gt;0,"L",""),""))</f>
        <v/>
      </c>
      <c r="B10513" s="34">
        <v>10512</v>
      </c>
      <c r="C10513" s="19">
        <f t="shared" ca="1" si="657"/>
        <v>56442</v>
      </c>
      <c r="D10513" s="29">
        <f t="shared" ca="1" si="659"/>
        <v>0</v>
      </c>
      <c r="E10513" s="29">
        <f ca="1">IF(C10513&lt;Calculator!$D$26,0,IF(DAY($C10513)=1,IF(D10513-Calculator!$G$24&gt;0,Calculator!$G$24,D10513),0))</f>
        <v>0</v>
      </c>
      <c r="F10513" s="29">
        <f ca="1">IF(E10513&gt;0,D10513*Calculator!$G$22/12,0)</f>
        <v>0</v>
      </c>
      <c r="G10513" s="29">
        <f ca="1">IF(E10513&gt;0,(IFERROR(-PMT(Calculator!$G$22/12,Calculator!$G$23*12,Calculator!$G$20),0))-F10513,0)</f>
        <v>0</v>
      </c>
      <c r="H10513" s="29">
        <f t="shared" ca="1" si="660"/>
        <v>0</v>
      </c>
      <c r="I10513" s="29">
        <f t="shared" ca="1" si="658"/>
        <v>0</v>
      </c>
      <c r="J10513" s="30">
        <f>Calculator!$G$40</f>
        <v>6.5000000000000002E-2</v>
      </c>
      <c r="K10513" s="29">
        <f ca="1">IF(C10513&gt;=Calculator!$G$27,IF(DAY($C10513)=1,Calculator!$G$34/2,IF(DAY($C10513)=15,Calculator!$G$34/2,0)),0)</f>
        <v>0</v>
      </c>
      <c r="L10513" s="29">
        <f ca="1">IF(DAY($C10513)=28,IF(H10513=0,0,Calculator!$G$35),0)</f>
        <v>0</v>
      </c>
      <c r="M10513" s="29">
        <f ca="1">IF(I10513&gt;0,IF(DAY($C10513)=1,SUM(INDIRECT("I"&amp;(ROW(C10512)-DAY(C10512))):I10512),0),0)</f>
        <v>0</v>
      </c>
      <c r="N10513" s="29">
        <f ca="1">IF(C10513&lt;Calculator!$G$27,0,IF(C10513=Calculator!$G$27,Calculator!$G$39,IF(H10513-K10513&lt;=0,IF(D10513&gt;Calculator!$G$39,IF(H10513-K10513+E10513+L10513+M10513+Calculator!$G$39&gt;Calculator!$G$39,Calculator!$G$39-(H10513+E10513+L10513+M10513-K10513),Calculator!$G$39),D10513),0)))</f>
        <v>0</v>
      </c>
    </row>
    <row r="10514" spans="1:14" ht="15.75" thickBot="1">
      <c r="A10514" s="33" t="str">
        <f ca="1">IF(C10514=Calculator!$H$27,"F",IF(Daily!D10514+Daily!H10514=0,IF(D10513+H10513&gt;0,"L",""),""))</f>
        <v/>
      </c>
      <c r="B10514" s="34">
        <v>10513</v>
      </c>
      <c r="C10514" s="19">
        <f t="shared" ca="1" si="657"/>
        <v>56443</v>
      </c>
      <c r="D10514" s="29">
        <f t="shared" ca="1" si="659"/>
        <v>0</v>
      </c>
      <c r="E10514" s="29">
        <f ca="1">IF(C10514&lt;Calculator!$D$26,0,IF(DAY($C10514)=1,IF(D10514-Calculator!$G$24&gt;0,Calculator!$G$24,D10514),0))</f>
        <v>0</v>
      </c>
      <c r="F10514" s="29">
        <f ca="1">IF(E10514&gt;0,D10514*Calculator!$G$22/12,0)</f>
        <v>0</v>
      </c>
      <c r="G10514" s="29">
        <f ca="1">IF(E10514&gt;0,(IFERROR(-PMT(Calculator!$G$22/12,Calculator!$G$23*12,Calculator!$G$20),0))-F10514,0)</f>
        <v>0</v>
      </c>
      <c r="H10514" s="29">
        <f t="shared" ca="1" si="660"/>
        <v>0</v>
      </c>
      <c r="I10514" s="29">
        <f t="shared" ca="1" si="658"/>
        <v>0</v>
      </c>
      <c r="J10514" s="30">
        <f>Calculator!$G$40</f>
        <v>6.5000000000000002E-2</v>
      </c>
      <c r="K10514" s="29">
        <f ca="1">IF(C10514&gt;=Calculator!$G$27,IF(DAY($C10514)=1,Calculator!$G$34/2,IF(DAY($C10514)=15,Calculator!$G$34/2,0)),0)</f>
        <v>0</v>
      </c>
      <c r="L10514" s="29">
        <f ca="1">IF(DAY($C10514)=28,IF(H10514=0,0,Calculator!$G$35),0)</f>
        <v>0</v>
      </c>
      <c r="M10514" s="29">
        <f ca="1">IF(I10514&gt;0,IF(DAY($C10514)=1,SUM(INDIRECT("I"&amp;(ROW(C10513)-DAY(C10513))):I10513),0),0)</f>
        <v>0</v>
      </c>
      <c r="N10514" s="29">
        <f ca="1">IF(C10514&lt;Calculator!$G$27,0,IF(C10514=Calculator!$G$27,Calculator!$G$39,IF(H10514-K10514&lt;=0,IF(D10514&gt;Calculator!$G$39,IF(H10514-K10514+E10514+L10514+M10514+Calculator!$G$39&gt;Calculator!$G$39,Calculator!$G$39-(H10514+E10514+L10514+M10514-K10514),Calculator!$G$39),D10514),0)))</f>
        <v>0</v>
      </c>
    </row>
    <row r="10515" spans="1:14" ht="15.75" thickBot="1">
      <c r="A10515" s="33" t="str">
        <f ca="1">IF(C10515=Calculator!$H$27,"F",IF(Daily!D10515+Daily!H10515=0,IF(D10514+H10514&gt;0,"L",""),""))</f>
        <v/>
      </c>
      <c r="B10515" s="34">
        <v>10514</v>
      </c>
      <c r="C10515" s="19">
        <f t="shared" ca="1" si="657"/>
        <v>56444</v>
      </c>
      <c r="D10515" s="29">
        <f t="shared" ca="1" si="659"/>
        <v>0</v>
      </c>
      <c r="E10515" s="29">
        <f ca="1">IF(C10515&lt;Calculator!$D$26,0,IF(DAY($C10515)=1,IF(D10515-Calculator!$G$24&gt;0,Calculator!$G$24,D10515),0))</f>
        <v>0</v>
      </c>
      <c r="F10515" s="29">
        <f ca="1">IF(E10515&gt;0,D10515*Calculator!$G$22/12,0)</f>
        <v>0</v>
      </c>
      <c r="G10515" s="29">
        <f ca="1">IF(E10515&gt;0,(IFERROR(-PMT(Calculator!$G$22/12,Calculator!$G$23*12,Calculator!$G$20),0))-F10515,0)</f>
        <v>0</v>
      </c>
      <c r="H10515" s="29">
        <f t="shared" ca="1" si="660"/>
        <v>0</v>
      </c>
      <c r="I10515" s="29">
        <f t="shared" ca="1" si="658"/>
        <v>0</v>
      </c>
      <c r="J10515" s="30">
        <f>Calculator!$G$40</f>
        <v>6.5000000000000002E-2</v>
      </c>
      <c r="K10515" s="29">
        <f ca="1">IF(C10515&gt;=Calculator!$G$27,IF(DAY($C10515)=1,Calculator!$G$34/2,IF(DAY($C10515)=15,Calculator!$G$34/2,0)),0)</f>
        <v>0</v>
      </c>
      <c r="L10515" s="29">
        <f ca="1">IF(DAY($C10515)=28,IF(H10515=0,0,Calculator!$G$35),0)</f>
        <v>0</v>
      </c>
      <c r="M10515" s="29">
        <f ca="1">IF(I10515&gt;0,IF(DAY($C10515)=1,SUM(INDIRECT("I"&amp;(ROW(C10514)-DAY(C10514))):I10514),0),0)</f>
        <v>0</v>
      </c>
      <c r="N10515" s="29">
        <f ca="1">IF(C10515&lt;Calculator!$G$27,0,IF(C10515=Calculator!$G$27,Calculator!$G$39,IF(H10515-K10515&lt;=0,IF(D10515&gt;Calculator!$G$39,IF(H10515-K10515+E10515+L10515+M10515+Calculator!$G$39&gt;Calculator!$G$39,Calculator!$G$39-(H10515+E10515+L10515+M10515-K10515),Calculator!$G$39),D10515),0)))</f>
        <v>0</v>
      </c>
    </row>
    <row r="10516" spans="1:14" ht="15.75" thickBot="1">
      <c r="A10516" s="33" t="str">
        <f ca="1">IF(C10516=Calculator!$H$27,"F",IF(Daily!D10516+Daily!H10516=0,IF(D10515+H10515&gt;0,"L",""),""))</f>
        <v/>
      </c>
      <c r="B10516" s="34">
        <v>10515</v>
      </c>
      <c r="C10516" s="19">
        <f t="shared" ca="1" si="657"/>
        <v>56445</v>
      </c>
      <c r="D10516" s="29">
        <f t="shared" ca="1" si="659"/>
        <v>0</v>
      </c>
      <c r="E10516" s="29">
        <f ca="1">IF(C10516&lt;Calculator!$D$26,0,IF(DAY($C10516)=1,IF(D10516-Calculator!$G$24&gt;0,Calculator!$G$24,D10516),0))</f>
        <v>0</v>
      </c>
      <c r="F10516" s="29">
        <f ca="1">IF(E10516&gt;0,D10516*Calculator!$G$22/12,0)</f>
        <v>0</v>
      </c>
      <c r="G10516" s="29">
        <f ca="1">IF(E10516&gt;0,(IFERROR(-PMT(Calculator!$G$22/12,Calculator!$G$23*12,Calculator!$G$20),0))-F10516,0)</f>
        <v>0</v>
      </c>
      <c r="H10516" s="29">
        <f t="shared" ca="1" si="660"/>
        <v>0</v>
      </c>
      <c r="I10516" s="29">
        <f t="shared" ca="1" si="658"/>
        <v>0</v>
      </c>
      <c r="J10516" s="30">
        <f>Calculator!$G$40</f>
        <v>6.5000000000000002E-2</v>
      </c>
      <c r="K10516" s="29">
        <f ca="1">IF(C10516&gt;=Calculator!$G$27,IF(DAY($C10516)=1,Calculator!$G$34/2,IF(DAY($C10516)=15,Calculator!$G$34/2,0)),0)</f>
        <v>4500</v>
      </c>
      <c r="L10516" s="29">
        <f ca="1">IF(DAY($C10516)=28,IF(H10516=0,0,Calculator!$G$35),0)</f>
        <v>0</v>
      </c>
      <c r="M10516" s="29">
        <f ca="1">IF(I10516&gt;0,IF(DAY($C10516)=1,SUM(INDIRECT("I"&amp;(ROW(C10515)-DAY(C10515))):I10515),0),0)</f>
        <v>0</v>
      </c>
      <c r="N10516" s="29">
        <f ca="1">IF(C10516&lt;Calculator!$G$27,0,IF(C10516=Calculator!$G$27,Calculator!$G$39,IF(H10516-K10516&lt;=0,IF(D10516&gt;Calculator!$G$39,IF(H10516-K10516+E10516+L10516+M10516+Calculator!$G$39&gt;Calculator!$G$39,Calculator!$G$39-(H10516+E10516+L10516+M10516-K10516),Calculator!$G$39),D10516),0)))</f>
        <v>0</v>
      </c>
    </row>
    <row r="10517" spans="1:14" ht="15.75" thickBot="1">
      <c r="A10517" s="33" t="str">
        <f ca="1">IF(C10517=Calculator!$H$27,"F",IF(Daily!D10517+Daily!H10517=0,IF(D10516+H10516&gt;0,"L",""),""))</f>
        <v/>
      </c>
      <c r="B10517" s="34">
        <v>10516</v>
      </c>
      <c r="C10517" s="19">
        <f t="shared" ca="1" si="657"/>
        <v>56446</v>
      </c>
      <c r="D10517" s="29">
        <f t="shared" ca="1" si="659"/>
        <v>0</v>
      </c>
      <c r="E10517" s="29">
        <f ca="1">IF(C10517&lt;Calculator!$D$26,0,IF(DAY($C10517)=1,IF(D10517-Calculator!$G$24&gt;0,Calculator!$G$24,D10517),0))</f>
        <v>0</v>
      </c>
      <c r="F10517" s="29">
        <f ca="1">IF(E10517&gt;0,D10517*Calculator!$G$22/12,0)</f>
        <v>0</v>
      </c>
      <c r="G10517" s="29">
        <f ca="1">IF(E10517&gt;0,(IFERROR(-PMT(Calculator!$G$22/12,Calculator!$G$23*12,Calculator!$G$20),0))-F10517,0)</f>
        <v>0</v>
      </c>
      <c r="H10517" s="29">
        <f t="shared" ca="1" si="660"/>
        <v>0</v>
      </c>
      <c r="I10517" s="29">
        <f t="shared" ca="1" si="658"/>
        <v>0</v>
      </c>
      <c r="J10517" s="30">
        <f>Calculator!$G$40</f>
        <v>6.5000000000000002E-2</v>
      </c>
      <c r="K10517" s="29">
        <f ca="1">IF(C10517&gt;=Calculator!$G$27,IF(DAY($C10517)=1,Calculator!$G$34/2,IF(DAY($C10517)=15,Calculator!$G$34/2,0)),0)</f>
        <v>0</v>
      </c>
      <c r="L10517" s="29">
        <f ca="1">IF(DAY($C10517)=28,IF(H10517=0,0,Calculator!$G$35),0)</f>
        <v>0</v>
      </c>
      <c r="M10517" s="29">
        <f ca="1">IF(I10517&gt;0,IF(DAY($C10517)=1,SUM(INDIRECT("I"&amp;(ROW(C10516)-DAY(C10516))):I10516),0),0)</f>
        <v>0</v>
      </c>
      <c r="N10517" s="29">
        <f ca="1">IF(C10517&lt;Calculator!$G$27,0,IF(C10517=Calculator!$G$27,Calculator!$G$39,IF(H10517-K10517&lt;=0,IF(D10517&gt;Calculator!$G$39,IF(H10517-K10517+E10517+L10517+M10517+Calculator!$G$39&gt;Calculator!$G$39,Calculator!$G$39-(H10517+E10517+L10517+M10517-K10517),Calculator!$G$39),D10517),0)))</f>
        <v>0</v>
      </c>
    </row>
    <row r="10518" spans="1:14" ht="15.75" thickBot="1">
      <c r="A10518" s="33" t="str">
        <f ca="1">IF(C10518=Calculator!$H$27,"F",IF(Daily!D10518+Daily!H10518=0,IF(D10517+H10517&gt;0,"L",""),""))</f>
        <v/>
      </c>
      <c r="B10518" s="34">
        <v>10517</v>
      </c>
      <c r="C10518" s="19">
        <f t="shared" ca="1" si="657"/>
        <v>56447</v>
      </c>
      <c r="D10518" s="29">
        <f t="shared" ca="1" si="659"/>
        <v>0</v>
      </c>
      <c r="E10518" s="29">
        <f ca="1">IF(C10518&lt;Calculator!$D$26,0,IF(DAY($C10518)=1,IF(D10518-Calculator!$G$24&gt;0,Calculator!$G$24,D10518),0))</f>
        <v>0</v>
      </c>
      <c r="F10518" s="29">
        <f ca="1">IF(E10518&gt;0,D10518*Calculator!$G$22/12,0)</f>
        <v>0</v>
      </c>
      <c r="G10518" s="29">
        <f ca="1">IF(E10518&gt;0,(IFERROR(-PMT(Calculator!$G$22/12,Calculator!$G$23*12,Calculator!$G$20),0))-F10518,0)</f>
        <v>0</v>
      </c>
      <c r="H10518" s="29">
        <f t="shared" ca="1" si="660"/>
        <v>0</v>
      </c>
      <c r="I10518" s="29">
        <f t="shared" ca="1" si="658"/>
        <v>0</v>
      </c>
      <c r="J10518" s="30">
        <f>Calculator!$G$40</f>
        <v>6.5000000000000002E-2</v>
      </c>
      <c r="K10518" s="29">
        <f ca="1">IF(C10518&gt;=Calculator!$G$27,IF(DAY($C10518)=1,Calculator!$G$34/2,IF(DAY($C10518)=15,Calculator!$G$34/2,0)),0)</f>
        <v>0</v>
      </c>
      <c r="L10518" s="29">
        <f ca="1">IF(DAY($C10518)=28,IF(H10518=0,0,Calculator!$G$35),0)</f>
        <v>0</v>
      </c>
      <c r="M10518" s="29">
        <f ca="1">IF(I10518&gt;0,IF(DAY($C10518)=1,SUM(INDIRECT("I"&amp;(ROW(C10517)-DAY(C10517))):I10517),0),0)</f>
        <v>0</v>
      </c>
      <c r="N10518" s="29">
        <f ca="1">IF(C10518&lt;Calculator!$G$27,0,IF(C10518=Calculator!$G$27,Calculator!$G$39,IF(H10518-K10518&lt;=0,IF(D10518&gt;Calculator!$G$39,IF(H10518-K10518+E10518+L10518+M10518+Calculator!$G$39&gt;Calculator!$G$39,Calculator!$G$39-(H10518+E10518+L10518+M10518-K10518),Calculator!$G$39),D10518),0)))</f>
        <v>0</v>
      </c>
    </row>
    <row r="10519" spans="1:14" ht="15.75" thickBot="1">
      <c r="A10519" s="33" t="str">
        <f ca="1">IF(C10519=Calculator!$H$27,"F",IF(Daily!D10519+Daily!H10519=0,IF(D10518+H10518&gt;0,"L",""),""))</f>
        <v/>
      </c>
      <c r="B10519" s="34">
        <v>10518</v>
      </c>
      <c r="C10519" s="19">
        <f t="shared" ca="1" si="657"/>
        <v>56448</v>
      </c>
      <c r="D10519" s="29">
        <f t="shared" ca="1" si="659"/>
        <v>0</v>
      </c>
      <c r="E10519" s="29">
        <f ca="1">IF(C10519&lt;Calculator!$D$26,0,IF(DAY($C10519)=1,IF(D10519-Calculator!$G$24&gt;0,Calculator!$G$24,D10519),0))</f>
        <v>0</v>
      </c>
      <c r="F10519" s="29">
        <f ca="1">IF(E10519&gt;0,D10519*Calculator!$G$22/12,0)</f>
        <v>0</v>
      </c>
      <c r="G10519" s="29">
        <f ca="1">IF(E10519&gt;0,(IFERROR(-PMT(Calculator!$G$22/12,Calculator!$G$23*12,Calculator!$G$20),0))-F10519,0)</f>
        <v>0</v>
      </c>
      <c r="H10519" s="29">
        <f t="shared" ca="1" si="660"/>
        <v>0</v>
      </c>
      <c r="I10519" s="29">
        <f t="shared" ca="1" si="658"/>
        <v>0</v>
      </c>
      <c r="J10519" s="30">
        <f>Calculator!$G$40</f>
        <v>6.5000000000000002E-2</v>
      </c>
      <c r="K10519" s="29">
        <f ca="1">IF(C10519&gt;=Calculator!$G$27,IF(DAY($C10519)=1,Calculator!$G$34/2,IF(DAY($C10519)=15,Calculator!$G$34/2,0)),0)</f>
        <v>0</v>
      </c>
      <c r="L10519" s="29">
        <f ca="1">IF(DAY($C10519)=28,IF(H10519=0,0,Calculator!$G$35),0)</f>
        <v>0</v>
      </c>
      <c r="M10519" s="29">
        <f ca="1">IF(I10519&gt;0,IF(DAY($C10519)=1,SUM(INDIRECT("I"&amp;(ROW(C10518)-DAY(C10518))):I10518),0),0)</f>
        <v>0</v>
      </c>
      <c r="N10519" s="29">
        <f ca="1">IF(C10519&lt;Calculator!$G$27,0,IF(C10519=Calculator!$G$27,Calculator!$G$39,IF(H10519-K10519&lt;=0,IF(D10519&gt;Calculator!$G$39,IF(H10519-K10519+E10519+L10519+M10519+Calculator!$G$39&gt;Calculator!$G$39,Calculator!$G$39-(H10519+E10519+L10519+M10519-K10519),Calculator!$G$39),D10519),0)))</f>
        <v>0</v>
      </c>
    </row>
    <row r="10520" spans="1:14" ht="15.75" thickBot="1">
      <c r="A10520" s="33" t="str">
        <f ca="1">IF(C10520=Calculator!$H$27,"F",IF(Daily!D10520+Daily!H10520=0,IF(D10519+H10519&gt;0,"L",""),""))</f>
        <v/>
      </c>
      <c r="B10520" s="34">
        <v>10519</v>
      </c>
      <c r="C10520" s="19">
        <f t="shared" ca="1" si="657"/>
        <v>56449</v>
      </c>
      <c r="D10520" s="29">
        <f t="shared" ca="1" si="659"/>
        <v>0</v>
      </c>
      <c r="E10520" s="29">
        <f ca="1">IF(C10520&lt;Calculator!$D$26,0,IF(DAY($C10520)=1,IF(D10520-Calculator!$G$24&gt;0,Calculator!$G$24,D10520),0))</f>
        <v>0</v>
      </c>
      <c r="F10520" s="29">
        <f ca="1">IF(E10520&gt;0,D10520*Calculator!$G$22/12,0)</f>
        <v>0</v>
      </c>
      <c r="G10520" s="29">
        <f ca="1">IF(E10520&gt;0,(IFERROR(-PMT(Calculator!$G$22/12,Calculator!$G$23*12,Calculator!$G$20),0))-F10520,0)</f>
        <v>0</v>
      </c>
      <c r="H10520" s="29">
        <f t="shared" ca="1" si="660"/>
        <v>0</v>
      </c>
      <c r="I10520" s="29">
        <f t="shared" ca="1" si="658"/>
        <v>0</v>
      </c>
      <c r="J10520" s="30">
        <f>Calculator!$G$40</f>
        <v>6.5000000000000002E-2</v>
      </c>
      <c r="K10520" s="29">
        <f ca="1">IF(C10520&gt;=Calculator!$G$27,IF(DAY($C10520)=1,Calculator!$G$34/2,IF(DAY($C10520)=15,Calculator!$G$34/2,0)),0)</f>
        <v>0</v>
      </c>
      <c r="L10520" s="29">
        <f ca="1">IF(DAY($C10520)=28,IF(H10520=0,0,Calculator!$G$35),0)</f>
        <v>0</v>
      </c>
      <c r="M10520" s="29">
        <f ca="1">IF(I10520&gt;0,IF(DAY($C10520)=1,SUM(INDIRECT("I"&amp;(ROW(C10519)-DAY(C10519))):I10519),0),0)</f>
        <v>0</v>
      </c>
      <c r="N10520" s="29">
        <f ca="1">IF(C10520&lt;Calculator!$G$27,0,IF(C10520=Calculator!$G$27,Calculator!$G$39,IF(H10520-K10520&lt;=0,IF(D10520&gt;Calculator!$G$39,IF(H10520-K10520+E10520+L10520+M10520+Calculator!$G$39&gt;Calculator!$G$39,Calculator!$G$39-(H10520+E10520+L10520+M10520-K10520),Calculator!$G$39),D10520),0)))</f>
        <v>0</v>
      </c>
    </row>
    <row r="10521" spans="1:14" ht="15.75" thickBot="1">
      <c r="A10521" s="33" t="str">
        <f ca="1">IF(C10521=Calculator!$H$27,"F",IF(Daily!D10521+Daily!H10521=0,IF(D10520+H10520&gt;0,"L",""),""))</f>
        <v/>
      </c>
      <c r="B10521" s="34">
        <v>10520</v>
      </c>
      <c r="C10521" s="19">
        <f t="shared" ca="1" si="657"/>
        <v>56450</v>
      </c>
      <c r="D10521" s="29">
        <f t="shared" ca="1" si="659"/>
        <v>0</v>
      </c>
      <c r="E10521" s="29">
        <f ca="1">IF(C10521&lt;Calculator!$D$26,0,IF(DAY($C10521)=1,IF(D10521-Calculator!$G$24&gt;0,Calculator!$G$24,D10521),0))</f>
        <v>0</v>
      </c>
      <c r="F10521" s="29">
        <f ca="1">IF(E10521&gt;0,D10521*Calculator!$G$22/12,0)</f>
        <v>0</v>
      </c>
      <c r="G10521" s="29">
        <f ca="1">IF(E10521&gt;0,(IFERROR(-PMT(Calculator!$G$22/12,Calculator!$G$23*12,Calculator!$G$20),0))-F10521,0)</f>
        <v>0</v>
      </c>
      <c r="H10521" s="29">
        <f t="shared" ca="1" si="660"/>
        <v>0</v>
      </c>
      <c r="I10521" s="29">
        <f t="shared" ca="1" si="658"/>
        <v>0</v>
      </c>
      <c r="J10521" s="30">
        <f>Calculator!$G$40</f>
        <v>6.5000000000000002E-2</v>
      </c>
      <c r="K10521" s="29">
        <f ca="1">IF(C10521&gt;=Calculator!$G$27,IF(DAY($C10521)=1,Calculator!$G$34/2,IF(DAY($C10521)=15,Calculator!$G$34/2,0)),0)</f>
        <v>0</v>
      </c>
      <c r="L10521" s="29">
        <f ca="1">IF(DAY($C10521)=28,IF(H10521=0,0,Calculator!$G$35),0)</f>
        <v>0</v>
      </c>
      <c r="M10521" s="29">
        <f ca="1">IF(I10521&gt;0,IF(DAY($C10521)=1,SUM(INDIRECT("I"&amp;(ROW(C10520)-DAY(C10520))):I10520),0),0)</f>
        <v>0</v>
      </c>
      <c r="N10521" s="29">
        <f ca="1">IF(C10521&lt;Calculator!$G$27,0,IF(C10521=Calculator!$G$27,Calculator!$G$39,IF(H10521-K10521&lt;=0,IF(D10521&gt;Calculator!$G$39,IF(H10521-K10521+E10521+L10521+M10521+Calculator!$G$39&gt;Calculator!$G$39,Calculator!$G$39-(H10521+E10521+L10521+M10521-K10521),Calculator!$G$39),D10521),0)))</f>
        <v>0</v>
      </c>
    </row>
    <row r="10522" spans="1:14" ht="15.75" thickBot="1">
      <c r="A10522" s="33" t="str">
        <f ca="1">IF(C10522=Calculator!$H$27,"F",IF(Daily!D10522+Daily!H10522=0,IF(D10521+H10521&gt;0,"L",""),""))</f>
        <v/>
      </c>
      <c r="B10522" s="34">
        <v>10521</v>
      </c>
      <c r="C10522" s="19">
        <f t="shared" ca="1" si="657"/>
        <v>56451</v>
      </c>
      <c r="D10522" s="29">
        <f t="shared" ca="1" si="659"/>
        <v>0</v>
      </c>
      <c r="E10522" s="29">
        <f ca="1">IF(C10522&lt;Calculator!$D$26,0,IF(DAY($C10522)=1,IF(D10522-Calculator!$G$24&gt;0,Calculator!$G$24,D10522),0))</f>
        <v>0</v>
      </c>
      <c r="F10522" s="29">
        <f ca="1">IF(E10522&gt;0,D10522*Calculator!$G$22/12,0)</f>
        <v>0</v>
      </c>
      <c r="G10522" s="29">
        <f ca="1">IF(E10522&gt;0,(IFERROR(-PMT(Calculator!$G$22/12,Calculator!$G$23*12,Calculator!$G$20),0))-F10522,0)</f>
        <v>0</v>
      </c>
      <c r="H10522" s="29">
        <f t="shared" ca="1" si="660"/>
        <v>0</v>
      </c>
      <c r="I10522" s="29">
        <f t="shared" ca="1" si="658"/>
        <v>0</v>
      </c>
      <c r="J10522" s="30">
        <f>Calculator!$G$40</f>
        <v>6.5000000000000002E-2</v>
      </c>
      <c r="K10522" s="29">
        <f ca="1">IF(C10522&gt;=Calculator!$G$27,IF(DAY($C10522)=1,Calculator!$G$34/2,IF(DAY($C10522)=15,Calculator!$G$34/2,0)),0)</f>
        <v>0</v>
      </c>
      <c r="L10522" s="29">
        <f ca="1">IF(DAY($C10522)=28,IF(H10522=0,0,Calculator!$G$35),0)</f>
        <v>0</v>
      </c>
      <c r="M10522" s="29">
        <f ca="1">IF(I10522&gt;0,IF(DAY($C10522)=1,SUM(INDIRECT("I"&amp;(ROW(C10521)-DAY(C10521))):I10521),0),0)</f>
        <v>0</v>
      </c>
      <c r="N10522" s="29">
        <f ca="1">IF(C10522&lt;Calculator!$G$27,0,IF(C10522=Calculator!$G$27,Calculator!$G$39,IF(H10522-K10522&lt;=0,IF(D10522&gt;Calculator!$G$39,IF(H10522-K10522+E10522+L10522+M10522+Calculator!$G$39&gt;Calculator!$G$39,Calculator!$G$39-(H10522+E10522+L10522+M10522-K10522),Calculator!$G$39),D10522),0)))</f>
        <v>0</v>
      </c>
    </row>
    <row r="10523" spans="1:14" ht="15.75" thickBot="1">
      <c r="A10523" s="33" t="str">
        <f ca="1">IF(C10523=Calculator!$H$27,"F",IF(Daily!D10523+Daily!H10523=0,IF(D10522+H10522&gt;0,"L",""),""))</f>
        <v/>
      </c>
      <c r="B10523" s="34">
        <v>10522</v>
      </c>
      <c r="C10523" s="19">
        <f t="shared" ca="1" si="657"/>
        <v>56452</v>
      </c>
      <c r="D10523" s="29">
        <f t="shared" ca="1" si="659"/>
        <v>0</v>
      </c>
      <c r="E10523" s="29">
        <f ca="1">IF(C10523&lt;Calculator!$D$26,0,IF(DAY($C10523)=1,IF(D10523-Calculator!$G$24&gt;0,Calculator!$G$24,D10523),0))</f>
        <v>0</v>
      </c>
      <c r="F10523" s="29">
        <f ca="1">IF(E10523&gt;0,D10523*Calculator!$G$22/12,0)</f>
        <v>0</v>
      </c>
      <c r="G10523" s="29">
        <f ca="1">IF(E10523&gt;0,(IFERROR(-PMT(Calculator!$G$22/12,Calculator!$G$23*12,Calculator!$G$20),0))-F10523,0)</f>
        <v>0</v>
      </c>
      <c r="H10523" s="29">
        <f t="shared" ca="1" si="660"/>
        <v>0</v>
      </c>
      <c r="I10523" s="29">
        <f t="shared" ca="1" si="658"/>
        <v>0</v>
      </c>
      <c r="J10523" s="30">
        <f>Calculator!$G$40</f>
        <v>6.5000000000000002E-2</v>
      </c>
      <c r="K10523" s="29">
        <f ca="1">IF(C10523&gt;=Calculator!$G$27,IF(DAY($C10523)=1,Calculator!$G$34/2,IF(DAY($C10523)=15,Calculator!$G$34/2,0)),0)</f>
        <v>0</v>
      </c>
      <c r="L10523" s="29">
        <f ca="1">IF(DAY($C10523)=28,IF(H10523=0,0,Calculator!$G$35),0)</f>
        <v>0</v>
      </c>
      <c r="M10523" s="29">
        <f ca="1">IF(I10523&gt;0,IF(DAY($C10523)=1,SUM(INDIRECT("I"&amp;(ROW(C10522)-DAY(C10522))):I10522),0),0)</f>
        <v>0</v>
      </c>
      <c r="N10523" s="29">
        <f ca="1">IF(C10523&lt;Calculator!$G$27,0,IF(C10523=Calculator!$G$27,Calculator!$G$39,IF(H10523-K10523&lt;=0,IF(D10523&gt;Calculator!$G$39,IF(H10523-K10523+E10523+L10523+M10523+Calculator!$G$39&gt;Calculator!$G$39,Calculator!$G$39-(H10523+E10523+L10523+M10523-K10523),Calculator!$G$39),D10523),0)))</f>
        <v>0</v>
      </c>
    </row>
    <row r="10524" spans="1:14" ht="15.75" thickBot="1">
      <c r="A10524" s="33" t="str">
        <f ca="1">IF(C10524=Calculator!$H$27,"F",IF(Daily!D10524+Daily!H10524=0,IF(D10523+H10523&gt;0,"L",""),""))</f>
        <v/>
      </c>
      <c r="B10524" s="34">
        <v>10523</v>
      </c>
      <c r="C10524" s="19">
        <f t="shared" ca="1" si="657"/>
        <v>56453</v>
      </c>
      <c r="D10524" s="29">
        <f t="shared" ca="1" si="659"/>
        <v>0</v>
      </c>
      <c r="E10524" s="29">
        <f ca="1">IF(C10524&lt;Calculator!$D$26,0,IF(DAY($C10524)=1,IF(D10524-Calculator!$G$24&gt;0,Calculator!$G$24,D10524),0))</f>
        <v>0</v>
      </c>
      <c r="F10524" s="29">
        <f ca="1">IF(E10524&gt;0,D10524*Calculator!$G$22/12,0)</f>
        <v>0</v>
      </c>
      <c r="G10524" s="29">
        <f ca="1">IF(E10524&gt;0,(IFERROR(-PMT(Calculator!$G$22/12,Calculator!$G$23*12,Calculator!$G$20),0))-F10524,0)</f>
        <v>0</v>
      </c>
      <c r="H10524" s="29">
        <f t="shared" ca="1" si="660"/>
        <v>0</v>
      </c>
      <c r="I10524" s="29">
        <f t="shared" ca="1" si="658"/>
        <v>0</v>
      </c>
      <c r="J10524" s="30">
        <f>Calculator!$G$40</f>
        <v>6.5000000000000002E-2</v>
      </c>
      <c r="K10524" s="29">
        <f ca="1">IF(C10524&gt;=Calculator!$G$27,IF(DAY($C10524)=1,Calculator!$G$34/2,IF(DAY($C10524)=15,Calculator!$G$34/2,0)),0)</f>
        <v>0</v>
      </c>
      <c r="L10524" s="29">
        <f ca="1">IF(DAY($C10524)=28,IF(H10524=0,0,Calculator!$G$35),0)</f>
        <v>0</v>
      </c>
      <c r="M10524" s="29">
        <f ca="1">IF(I10524&gt;0,IF(DAY($C10524)=1,SUM(INDIRECT("I"&amp;(ROW(C10523)-DAY(C10523))):I10523),0),0)</f>
        <v>0</v>
      </c>
      <c r="N10524" s="29">
        <f ca="1">IF(C10524&lt;Calculator!$G$27,0,IF(C10524=Calculator!$G$27,Calculator!$G$39,IF(H10524-K10524&lt;=0,IF(D10524&gt;Calculator!$G$39,IF(H10524-K10524+E10524+L10524+M10524+Calculator!$G$39&gt;Calculator!$G$39,Calculator!$G$39-(H10524+E10524+L10524+M10524-K10524),Calculator!$G$39),D10524),0)))</f>
        <v>0</v>
      </c>
    </row>
    <row r="10525" spans="1:14" ht="15.75" thickBot="1">
      <c r="A10525" s="33" t="str">
        <f ca="1">IF(C10525=Calculator!$H$27,"F",IF(Daily!D10525+Daily!H10525=0,IF(D10524+H10524&gt;0,"L",""),""))</f>
        <v/>
      </c>
      <c r="B10525" s="34">
        <v>10524</v>
      </c>
      <c r="C10525" s="19">
        <f t="shared" ca="1" si="657"/>
        <v>56454</v>
      </c>
      <c r="D10525" s="29">
        <f t="shared" ca="1" si="659"/>
        <v>0</v>
      </c>
      <c r="E10525" s="29">
        <f ca="1">IF(C10525&lt;Calculator!$D$26,0,IF(DAY($C10525)=1,IF(D10525-Calculator!$G$24&gt;0,Calculator!$G$24,D10525),0))</f>
        <v>0</v>
      </c>
      <c r="F10525" s="29">
        <f ca="1">IF(E10525&gt;0,D10525*Calculator!$G$22/12,0)</f>
        <v>0</v>
      </c>
      <c r="G10525" s="29">
        <f ca="1">IF(E10525&gt;0,(IFERROR(-PMT(Calculator!$G$22/12,Calculator!$G$23*12,Calculator!$G$20),0))-F10525,0)</f>
        <v>0</v>
      </c>
      <c r="H10525" s="29">
        <f t="shared" ca="1" si="660"/>
        <v>0</v>
      </c>
      <c r="I10525" s="29">
        <f t="shared" ca="1" si="658"/>
        <v>0</v>
      </c>
      <c r="J10525" s="30">
        <f>Calculator!$G$40</f>
        <v>6.5000000000000002E-2</v>
      </c>
      <c r="K10525" s="29">
        <f ca="1">IF(C10525&gt;=Calculator!$G$27,IF(DAY($C10525)=1,Calculator!$G$34/2,IF(DAY($C10525)=15,Calculator!$G$34/2,0)),0)</f>
        <v>0</v>
      </c>
      <c r="L10525" s="29">
        <f ca="1">IF(DAY($C10525)=28,IF(H10525=0,0,Calculator!$G$35),0)</f>
        <v>0</v>
      </c>
      <c r="M10525" s="29">
        <f ca="1">IF(I10525&gt;0,IF(DAY($C10525)=1,SUM(INDIRECT("I"&amp;(ROW(C10524)-DAY(C10524))):I10524),0),0)</f>
        <v>0</v>
      </c>
      <c r="N10525" s="29">
        <f ca="1">IF(C10525&lt;Calculator!$G$27,0,IF(C10525=Calculator!$G$27,Calculator!$G$39,IF(H10525-K10525&lt;=0,IF(D10525&gt;Calculator!$G$39,IF(H10525-K10525+E10525+L10525+M10525+Calculator!$G$39&gt;Calculator!$G$39,Calculator!$G$39-(H10525+E10525+L10525+M10525-K10525),Calculator!$G$39),D10525),0)))</f>
        <v>0</v>
      </c>
    </row>
    <row r="10526" spans="1:14" ht="15.75" thickBot="1">
      <c r="A10526" s="33" t="str">
        <f ca="1">IF(C10526=Calculator!$H$27,"F",IF(Daily!D10526+Daily!H10526=0,IF(D10525+H10525&gt;0,"L",""),""))</f>
        <v/>
      </c>
      <c r="B10526" s="34">
        <v>10525</v>
      </c>
      <c r="C10526" s="19">
        <f t="shared" ca="1" si="657"/>
        <v>56455</v>
      </c>
      <c r="D10526" s="29">
        <f t="shared" ca="1" si="659"/>
        <v>0</v>
      </c>
      <c r="E10526" s="29">
        <f ca="1">IF(C10526&lt;Calculator!$D$26,0,IF(DAY($C10526)=1,IF(D10526-Calculator!$G$24&gt;0,Calculator!$G$24,D10526),0))</f>
        <v>0</v>
      </c>
      <c r="F10526" s="29">
        <f ca="1">IF(E10526&gt;0,D10526*Calculator!$G$22/12,0)</f>
        <v>0</v>
      </c>
      <c r="G10526" s="29">
        <f ca="1">IF(E10526&gt;0,(IFERROR(-PMT(Calculator!$G$22/12,Calculator!$G$23*12,Calculator!$G$20),0))-F10526,0)</f>
        <v>0</v>
      </c>
      <c r="H10526" s="29">
        <f t="shared" ca="1" si="660"/>
        <v>0</v>
      </c>
      <c r="I10526" s="29">
        <f t="shared" ca="1" si="658"/>
        <v>0</v>
      </c>
      <c r="J10526" s="30">
        <f>Calculator!$G$40</f>
        <v>6.5000000000000002E-2</v>
      </c>
      <c r="K10526" s="29">
        <f ca="1">IF(C10526&gt;=Calculator!$G$27,IF(DAY($C10526)=1,Calculator!$G$34/2,IF(DAY($C10526)=15,Calculator!$G$34/2,0)),0)</f>
        <v>0</v>
      </c>
      <c r="L10526" s="29">
        <f ca="1">IF(DAY($C10526)=28,IF(H10526=0,0,Calculator!$G$35),0)</f>
        <v>0</v>
      </c>
      <c r="M10526" s="29">
        <f ca="1">IF(I10526&gt;0,IF(DAY($C10526)=1,SUM(INDIRECT("I"&amp;(ROW(C10525)-DAY(C10525))):I10525),0),0)</f>
        <v>0</v>
      </c>
      <c r="N10526" s="29">
        <f ca="1">IF(C10526&lt;Calculator!$G$27,0,IF(C10526=Calculator!$G$27,Calculator!$G$39,IF(H10526-K10526&lt;=0,IF(D10526&gt;Calculator!$G$39,IF(H10526-K10526+E10526+L10526+M10526+Calculator!$G$39&gt;Calculator!$G$39,Calculator!$G$39-(H10526+E10526+L10526+M10526-K10526),Calculator!$G$39),D10526),0)))</f>
        <v>0</v>
      </c>
    </row>
    <row r="10527" spans="1:14" ht="15.75" thickBot="1">
      <c r="A10527" s="33" t="str">
        <f ca="1">IF(C10527=Calculator!$H$27,"F",IF(Daily!D10527+Daily!H10527=0,IF(D10526+H10526&gt;0,"L",""),""))</f>
        <v/>
      </c>
      <c r="B10527" s="34">
        <v>10526</v>
      </c>
      <c r="C10527" s="19">
        <f t="shared" ca="1" si="657"/>
        <v>56456</v>
      </c>
      <c r="D10527" s="29">
        <f t="shared" ca="1" si="659"/>
        <v>0</v>
      </c>
      <c r="E10527" s="29">
        <f ca="1">IF(C10527&lt;Calculator!$D$26,0,IF(DAY($C10527)=1,IF(D10527-Calculator!$G$24&gt;0,Calculator!$G$24,D10527),0))</f>
        <v>0</v>
      </c>
      <c r="F10527" s="29">
        <f ca="1">IF(E10527&gt;0,D10527*Calculator!$G$22/12,0)</f>
        <v>0</v>
      </c>
      <c r="G10527" s="29">
        <f ca="1">IF(E10527&gt;0,(IFERROR(-PMT(Calculator!$G$22/12,Calculator!$G$23*12,Calculator!$G$20),0))-F10527,0)</f>
        <v>0</v>
      </c>
      <c r="H10527" s="29">
        <f t="shared" ca="1" si="660"/>
        <v>0</v>
      </c>
      <c r="I10527" s="29">
        <f t="shared" ca="1" si="658"/>
        <v>0</v>
      </c>
      <c r="J10527" s="30">
        <f>Calculator!$G$40</f>
        <v>6.5000000000000002E-2</v>
      </c>
      <c r="K10527" s="29">
        <f ca="1">IF(C10527&gt;=Calculator!$G$27,IF(DAY($C10527)=1,Calculator!$G$34/2,IF(DAY($C10527)=15,Calculator!$G$34/2,0)),0)</f>
        <v>0</v>
      </c>
      <c r="L10527" s="29">
        <f ca="1">IF(DAY($C10527)=28,IF(H10527=0,0,Calculator!$G$35),0)</f>
        <v>0</v>
      </c>
      <c r="M10527" s="29">
        <f ca="1">IF(I10527&gt;0,IF(DAY($C10527)=1,SUM(INDIRECT("I"&amp;(ROW(C10526)-DAY(C10526))):I10526),0),0)</f>
        <v>0</v>
      </c>
      <c r="N10527" s="29">
        <f ca="1">IF(C10527&lt;Calculator!$G$27,0,IF(C10527=Calculator!$G$27,Calculator!$G$39,IF(H10527-K10527&lt;=0,IF(D10527&gt;Calculator!$G$39,IF(H10527-K10527+E10527+L10527+M10527+Calculator!$G$39&gt;Calculator!$G$39,Calculator!$G$39-(H10527+E10527+L10527+M10527-K10527),Calculator!$G$39),D10527),0)))</f>
        <v>0</v>
      </c>
    </row>
    <row r="10528" spans="1:14" ht="15.75" thickBot="1">
      <c r="A10528" s="33" t="str">
        <f ca="1">IF(C10528=Calculator!$H$27,"F",IF(Daily!D10528+Daily!H10528=0,IF(D10527+H10527&gt;0,"L",""),""))</f>
        <v/>
      </c>
      <c r="B10528" s="34">
        <v>10527</v>
      </c>
      <c r="C10528" s="19">
        <f t="shared" ca="1" si="657"/>
        <v>56457</v>
      </c>
      <c r="D10528" s="29">
        <f t="shared" ca="1" si="659"/>
        <v>0</v>
      </c>
      <c r="E10528" s="29">
        <f ca="1">IF(C10528&lt;Calculator!$D$26,0,IF(DAY($C10528)=1,IF(D10528-Calculator!$G$24&gt;0,Calculator!$G$24,D10528),0))</f>
        <v>0</v>
      </c>
      <c r="F10528" s="29">
        <f ca="1">IF(E10528&gt;0,D10528*Calculator!$G$22/12,0)</f>
        <v>0</v>
      </c>
      <c r="G10528" s="29">
        <f ca="1">IF(E10528&gt;0,(IFERROR(-PMT(Calculator!$G$22/12,Calculator!$G$23*12,Calculator!$G$20),0))-F10528,0)</f>
        <v>0</v>
      </c>
      <c r="H10528" s="29">
        <f t="shared" ca="1" si="660"/>
        <v>0</v>
      </c>
      <c r="I10528" s="29">
        <f t="shared" ca="1" si="658"/>
        <v>0</v>
      </c>
      <c r="J10528" s="30">
        <f>Calculator!$G$40</f>
        <v>6.5000000000000002E-2</v>
      </c>
      <c r="K10528" s="29">
        <f ca="1">IF(C10528&gt;=Calculator!$G$27,IF(DAY($C10528)=1,Calculator!$G$34/2,IF(DAY($C10528)=15,Calculator!$G$34/2,0)),0)</f>
        <v>0</v>
      </c>
      <c r="L10528" s="29">
        <f ca="1">IF(DAY($C10528)=28,IF(H10528=0,0,Calculator!$G$35),0)</f>
        <v>0</v>
      </c>
      <c r="M10528" s="29">
        <f ca="1">IF(I10528&gt;0,IF(DAY($C10528)=1,SUM(INDIRECT("I"&amp;(ROW(C10527)-DAY(C10527))):I10527),0),0)</f>
        <v>0</v>
      </c>
      <c r="N10528" s="29">
        <f ca="1">IF(C10528&lt;Calculator!$G$27,0,IF(C10528=Calculator!$G$27,Calculator!$G$39,IF(H10528-K10528&lt;=0,IF(D10528&gt;Calculator!$G$39,IF(H10528-K10528+E10528+L10528+M10528+Calculator!$G$39&gt;Calculator!$G$39,Calculator!$G$39-(H10528+E10528+L10528+M10528-K10528),Calculator!$G$39),D10528),0)))</f>
        <v>0</v>
      </c>
    </row>
    <row r="10529" spans="1:14" ht="15.75" thickBot="1">
      <c r="A10529" s="33" t="str">
        <f ca="1">IF(C10529=Calculator!$H$27,"F",IF(Daily!D10529+Daily!H10529=0,IF(D10528+H10528&gt;0,"L",""),""))</f>
        <v/>
      </c>
      <c r="B10529" s="34">
        <v>10528</v>
      </c>
      <c r="C10529" s="19">
        <f t="shared" ca="1" si="657"/>
        <v>56458</v>
      </c>
      <c r="D10529" s="29">
        <f t="shared" ca="1" si="659"/>
        <v>0</v>
      </c>
      <c r="E10529" s="29">
        <f ca="1">IF(C10529&lt;Calculator!$D$26,0,IF(DAY($C10529)=1,IF(D10529-Calculator!$G$24&gt;0,Calculator!$G$24,D10529),0))</f>
        <v>0</v>
      </c>
      <c r="F10529" s="29">
        <f ca="1">IF(E10529&gt;0,D10529*Calculator!$G$22/12,0)</f>
        <v>0</v>
      </c>
      <c r="G10529" s="29">
        <f ca="1">IF(E10529&gt;0,(IFERROR(-PMT(Calculator!$G$22/12,Calculator!$G$23*12,Calculator!$G$20),0))-F10529,0)</f>
        <v>0</v>
      </c>
      <c r="H10529" s="29">
        <f t="shared" ca="1" si="660"/>
        <v>0</v>
      </c>
      <c r="I10529" s="29">
        <f t="shared" ca="1" si="658"/>
        <v>0</v>
      </c>
      <c r="J10529" s="30">
        <f>Calculator!$G$40</f>
        <v>6.5000000000000002E-2</v>
      </c>
      <c r="K10529" s="29">
        <f ca="1">IF(C10529&gt;=Calculator!$G$27,IF(DAY($C10529)=1,Calculator!$G$34/2,IF(DAY($C10529)=15,Calculator!$G$34/2,0)),0)</f>
        <v>0</v>
      </c>
      <c r="L10529" s="29">
        <f ca="1">IF(DAY($C10529)=28,IF(H10529=0,0,Calculator!$G$35),0)</f>
        <v>0</v>
      </c>
      <c r="M10529" s="29">
        <f ca="1">IF(I10529&gt;0,IF(DAY($C10529)=1,SUM(INDIRECT("I"&amp;(ROW(C10528)-DAY(C10528))):I10528),0),0)</f>
        <v>0</v>
      </c>
      <c r="N10529" s="29">
        <f ca="1">IF(C10529&lt;Calculator!$G$27,0,IF(C10529=Calculator!$G$27,Calculator!$G$39,IF(H10529-K10529&lt;=0,IF(D10529&gt;Calculator!$G$39,IF(H10529-K10529+E10529+L10529+M10529+Calculator!$G$39&gt;Calculator!$G$39,Calculator!$G$39-(H10529+E10529+L10529+M10529-K10529),Calculator!$G$39),D10529),0)))</f>
        <v>0</v>
      </c>
    </row>
    <row r="10530" spans="1:14" ht="15.75" thickBot="1">
      <c r="A10530" s="33" t="str">
        <f ca="1">IF(C10530=Calculator!$H$27,"F",IF(Daily!D10530+Daily!H10530=0,IF(D10529+H10529&gt;0,"L",""),""))</f>
        <v/>
      </c>
      <c r="B10530" s="34">
        <v>10529</v>
      </c>
      <c r="C10530" s="19">
        <f t="shared" ca="1" si="657"/>
        <v>56459</v>
      </c>
      <c r="D10530" s="29">
        <f t="shared" ca="1" si="659"/>
        <v>0</v>
      </c>
      <c r="E10530" s="29">
        <f ca="1">IF(C10530&lt;Calculator!$D$26,0,IF(DAY($C10530)=1,IF(D10530-Calculator!$G$24&gt;0,Calculator!$G$24,D10530),0))</f>
        <v>0</v>
      </c>
      <c r="F10530" s="29">
        <f ca="1">IF(E10530&gt;0,D10530*Calculator!$G$22/12,0)</f>
        <v>0</v>
      </c>
      <c r="G10530" s="29">
        <f ca="1">IF(E10530&gt;0,(IFERROR(-PMT(Calculator!$G$22/12,Calculator!$G$23*12,Calculator!$G$20),0))-F10530,0)</f>
        <v>0</v>
      </c>
      <c r="H10530" s="29">
        <f t="shared" ca="1" si="660"/>
        <v>0</v>
      </c>
      <c r="I10530" s="29">
        <f t="shared" ca="1" si="658"/>
        <v>0</v>
      </c>
      <c r="J10530" s="30">
        <f>Calculator!$G$40</f>
        <v>6.5000000000000002E-2</v>
      </c>
      <c r="K10530" s="29">
        <f ca="1">IF(C10530&gt;=Calculator!$G$27,IF(DAY($C10530)=1,Calculator!$G$34/2,IF(DAY($C10530)=15,Calculator!$G$34/2,0)),0)</f>
        <v>0</v>
      </c>
      <c r="L10530" s="29">
        <f ca="1">IF(DAY($C10530)=28,IF(H10530=0,0,Calculator!$G$35),0)</f>
        <v>0</v>
      </c>
      <c r="M10530" s="29">
        <f ca="1">IF(I10530&gt;0,IF(DAY($C10530)=1,SUM(INDIRECT("I"&amp;(ROW(C10529)-DAY(C10529))):I10529),0),0)</f>
        <v>0</v>
      </c>
      <c r="N10530" s="29">
        <f ca="1">IF(C10530&lt;Calculator!$G$27,0,IF(C10530=Calculator!$G$27,Calculator!$G$39,IF(H10530-K10530&lt;=0,IF(D10530&gt;Calculator!$G$39,IF(H10530-K10530+E10530+L10530+M10530+Calculator!$G$39&gt;Calculator!$G$39,Calculator!$G$39-(H10530+E10530+L10530+M10530-K10530),Calculator!$G$39),D10530),0)))</f>
        <v>0</v>
      </c>
    </row>
    <row r="10531" spans="1:14" ht="15.75" thickBot="1">
      <c r="A10531" s="33" t="str">
        <f ca="1">IF(C10531=Calculator!$H$27,"F",IF(Daily!D10531+Daily!H10531=0,IF(D10530+H10530&gt;0,"L",""),""))</f>
        <v/>
      </c>
      <c r="B10531" s="34">
        <v>10530</v>
      </c>
      <c r="C10531" s="19">
        <f t="shared" ca="1" si="657"/>
        <v>56460</v>
      </c>
      <c r="D10531" s="29">
        <f t="shared" ca="1" si="659"/>
        <v>0</v>
      </c>
      <c r="E10531" s="29">
        <f ca="1">IF(C10531&lt;Calculator!$D$26,0,IF(DAY($C10531)=1,IF(D10531-Calculator!$G$24&gt;0,Calculator!$G$24,D10531),0))</f>
        <v>0</v>
      </c>
      <c r="F10531" s="29">
        <f ca="1">IF(E10531&gt;0,D10531*Calculator!$G$22/12,0)</f>
        <v>0</v>
      </c>
      <c r="G10531" s="29">
        <f ca="1">IF(E10531&gt;0,(IFERROR(-PMT(Calculator!$G$22/12,Calculator!$G$23*12,Calculator!$G$20),0))-F10531,0)</f>
        <v>0</v>
      </c>
      <c r="H10531" s="29">
        <f t="shared" ca="1" si="660"/>
        <v>0</v>
      </c>
      <c r="I10531" s="29">
        <f t="shared" ca="1" si="658"/>
        <v>0</v>
      </c>
      <c r="J10531" s="30">
        <f>Calculator!$G$40</f>
        <v>6.5000000000000002E-2</v>
      </c>
      <c r="K10531" s="29">
        <f ca="1">IF(C10531&gt;=Calculator!$G$27,IF(DAY($C10531)=1,Calculator!$G$34/2,IF(DAY($C10531)=15,Calculator!$G$34/2,0)),0)</f>
        <v>0</v>
      </c>
      <c r="L10531" s="29">
        <f ca="1">IF(DAY($C10531)=28,IF(H10531=0,0,Calculator!$G$35),0)</f>
        <v>0</v>
      </c>
      <c r="M10531" s="29">
        <f ca="1">IF(I10531&gt;0,IF(DAY($C10531)=1,SUM(INDIRECT("I"&amp;(ROW(C10530)-DAY(C10530))):I10530),0),0)</f>
        <v>0</v>
      </c>
      <c r="N10531" s="29">
        <f ca="1">IF(C10531&lt;Calculator!$G$27,0,IF(C10531=Calculator!$G$27,Calculator!$G$39,IF(H10531-K10531&lt;=0,IF(D10531&gt;Calculator!$G$39,IF(H10531-K10531+E10531+L10531+M10531+Calculator!$G$39&gt;Calculator!$G$39,Calculator!$G$39-(H10531+E10531+L10531+M10531-K10531),Calculator!$G$39),D10531),0)))</f>
        <v>0</v>
      </c>
    </row>
    <row r="10532" spans="1:14" ht="15.75" thickBot="1">
      <c r="A10532" s="33" t="str">
        <f ca="1">IF(C10532=Calculator!$H$27,"F",IF(Daily!D10532+Daily!H10532=0,IF(D10531+H10531&gt;0,"L",""),""))</f>
        <v/>
      </c>
      <c r="B10532" s="34">
        <v>10531</v>
      </c>
      <c r="C10532" s="19">
        <f t="shared" ca="1" si="657"/>
        <v>56461</v>
      </c>
      <c r="D10532" s="29">
        <f t="shared" ca="1" si="659"/>
        <v>0</v>
      </c>
      <c r="E10532" s="29">
        <f ca="1">IF(C10532&lt;Calculator!$D$26,0,IF(DAY($C10532)=1,IF(D10532-Calculator!$G$24&gt;0,Calculator!$G$24,D10532),0))</f>
        <v>0</v>
      </c>
      <c r="F10532" s="29">
        <f ca="1">IF(E10532&gt;0,D10532*Calculator!$G$22/12,0)</f>
        <v>0</v>
      </c>
      <c r="G10532" s="29">
        <f ca="1">IF(E10532&gt;0,(IFERROR(-PMT(Calculator!$G$22/12,Calculator!$G$23*12,Calculator!$G$20),0))-F10532,0)</f>
        <v>0</v>
      </c>
      <c r="H10532" s="29">
        <f t="shared" ca="1" si="660"/>
        <v>0</v>
      </c>
      <c r="I10532" s="29">
        <f t="shared" ca="1" si="658"/>
        <v>0</v>
      </c>
      <c r="J10532" s="30">
        <f>Calculator!$G$40</f>
        <v>6.5000000000000002E-2</v>
      </c>
      <c r="K10532" s="29">
        <f ca="1">IF(C10532&gt;=Calculator!$G$27,IF(DAY($C10532)=1,Calculator!$G$34/2,IF(DAY($C10532)=15,Calculator!$G$34/2,0)),0)</f>
        <v>0</v>
      </c>
      <c r="L10532" s="29">
        <f ca="1">IF(DAY($C10532)=28,IF(H10532=0,0,Calculator!$G$35),0)</f>
        <v>0</v>
      </c>
      <c r="M10532" s="29">
        <f ca="1">IF(I10532&gt;0,IF(DAY($C10532)=1,SUM(INDIRECT("I"&amp;(ROW(C10531)-DAY(C10531))):I10531),0),0)</f>
        <v>0</v>
      </c>
      <c r="N10532" s="29">
        <f ca="1">IF(C10532&lt;Calculator!$G$27,0,IF(C10532=Calculator!$G$27,Calculator!$G$39,IF(H10532-K10532&lt;=0,IF(D10532&gt;Calculator!$G$39,IF(H10532-K10532+E10532+L10532+M10532+Calculator!$G$39&gt;Calculator!$G$39,Calculator!$G$39-(H10532+E10532+L10532+M10532-K10532),Calculator!$G$39),D10532),0)))</f>
        <v>0</v>
      </c>
    </row>
    <row r="10533" spans="1:14" ht="15.75" thickBot="1">
      <c r="A10533" s="33" t="str">
        <f ca="1">IF(C10533=Calculator!$H$27,"F",IF(Daily!D10533+Daily!H10533=0,IF(D10532+H10532&gt;0,"L",""),""))</f>
        <v/>
      </c>
      <c r="B10533" s="34">
        <v>10532</v>
      </c>
      <c r="C10533" s="19">
        <f t="shared" ca="1" si="657"/>
        <v>56462</v>
      </c>
      <c r="D10533" s="29">
        <f t="shared" ca="1" si="659"/>
        <v>0</v>
      </c>
      <c r="E10533" s="29">
        <f ca="1">IF(C10533&lt;Calculator!$D$26,0,IF(DAY($C10533)=1,IF(D10533-Calculator!$G$24&gt;0,Calculator!$G$24,D10533),0))</f>
        <v>0</v>
      </c>
      <c r="F10533" s="29">
        <f ca="1">IF(E10533&gt;0,D10533*Calculator!$G$22/12,0)</f>
        <v>0</v>
      </c>
      <c r="G10533" s="29">
        <f ca="1">IF(E10533&gt;0,(IFERROR(-PMT(Calculator!$G$22/12,Calculator!$G$23*12,Calculator!$G$20),0))-F10533,0)</f>
        <v>0</v>
      </c>
      <c r="H10533" s="29">
        <f t="shared" ca="1" si="660"/>
        <v>0</v>
      </c>
      <c r="I10533" s="29">
        <f t="shared" ca="1" si="658"/>
        <v>0</v>
      </c>
      <c r="J10533" s="30">
        <f>Calculator!$G$40</f>
        <v>6.5000000000000002E-2</v>
      </c>
      <c r="K10533" s="29">
        <f ca="1">IF(C10533&gt;=Calculator!$G$27,IF(DAY($C10533)=1,Calculator!$G$34/2,IF(DAY($C10533)=15,Calculator!$G$34/2,0)),0)</f>
        <v>4500</v>
      </c>
      <c r="L10533" s="29">
        <f ca="1">IF(DAY($C10533)=28,IF(H10533=0,0,Calculator!$G$35),0)</f>
        <v>0</v>
      </c>
      <c r="M10533" s="29">
        <f ca="1">IF(I10533&gt;0,IF(DAY($C10533)=1,SUM(INDIRECT("I"&amp;(ROW(C10532)-DAY(C10532))):I10532),0),0)</f>
        <v>0</v>
      </c>
      <c r="N10533" s="29">
        <f ca="1">IF(C10533&lt;Calculator!$G$27,0,IF(C10533=Calculator!$G$27,Calculator!$G$39,IF(H10533-K10533&lt;=0,IF(D10533&gt;Calculator!$G$39,IF(H10533-K10533+E10533+L10533+M10533+Calculator!$G$39&gt;Calculator!$G$39,Calculator!$G$39-(H10533+E10533+L10533+M10533-K10533),Calculator!$G$39),D10533),0)))</f>
        <v>0</v>
      </c>
    </row>
    <row r="10534" spans="1:14" ht="15.75" thickBot="1">
      <c r="A10534" s="33" t="str">
        <f ca="1">IF(C10534=Calculator!$H$27,"F",IF(Daily!D10534+Daily!H10534=0,IF(D10533+H10533&gt;0,"L",""),""))</f>
        <v/>
      </c>
      <c r="B10534" s="34">
        <v>10533</v>
      </c>
      <c r="C10534" s="19">
        <f t="shared" ca="1" si="657"/>
        <v>56463</v>
      </c>
      <c r="D10534" s="29">
        <f t="shared" ca="1" si="659"/>
        <v>0</v>
      </c>
      <c r="E10534" s="29">
        <f ca="1">IF(C10534&lt;Calculator!$D$26,0,IF(DAY($C10534)=1,IF(D10534-Calculator!$G$24&gt;0,Calculator!$G$24,D10534),0))</f>
        <v>0</v>
      </c>
      <c r="F10534" s="29">
        <f ca="1">IF(E10534&gt;0,D10534*Calculator!$G$22/12,0)</f>
        <v>0</v>
      </c>
      <c r="G10534" s="29">
        <f ca="1">IF(E10534&gt;0,(IFERROR(-PMT(Calculator!$G$22/12,Calculator!$G$23*12,Calculator!$G$20),0))-F10534,0)</f>
        <v>0</v>
      </c>
      <c r="H10534" s="29">
        <f t="shared" ca="1" si="660"/>
        <v>0</v>
      </c>
      <c r="I10534" s="29">
        <f t="shared" ca="1" si="658"/>
        <v>0</v>
      </c>
      <c r="J10534" s="30">
        <f>Calculator!$G$40</f>
        <v>6.5000000000000002E-2</v>
      </c>
      <c r="K10534" s="29">
        <f ca="1">IF(C10534&gt;=Calculator!$G$27,IF(DAY($C10534)=1,Calculator!$G$34/2,IF(DAY($C10534)=15,Calculator!$G$34/2,0)),0)</f>
        <v>0</v>
      </c>
      <c r="L10534" s="29">
        <f ca="1">IF(DAY($C10534)=28,IF(H10534=0,0,Calculator!$G$35),0)</f>
        <v>0</v>
      </c>
      <c r="M10534" s="29">
        <f ca="1">IF(I10534&gt;0,IF(DAY($C10534)=1,SUM(INDIRECT("I"&amp;(ROW(C10533)-DAY(C10533))):I10533),0),0)</f>
        <v>0</v>
      </c>
      <c r="N10534" s="29">
        <f ca="1">IF(C10534&lt;Calculator!$G$27,0,IF(C10534=Calculator!$G$27,Calculator!$G$39,IF(H10534-K10534&lt;=0,IF(D10534&gt;Calculator!$G$39,IF(H10534-K10534+E10534+L10534+M10534+Calculator!$G$39&gt;Calculator!$G$39,Calculator!$G$39-(H10534+E10534+L10534+M10534-K10534),Calculator!$G$39),D10534),0)))</f>
        <v>0</v>
      </c>
    </row>
    <row r="10535" spans="1:14" ht="15.75" thickBot="1">
      <c r="A10535" s="33" t="str">
        <f ca="1">IF(C10535=Calculator!$H$27,"F",IF(Daily!D10535+Daily!H10535=0,IF(D10534+H10534&gt;0,"L",""),""))</f>
        <v/>
      </c>
      <c r="B10535" s="34">
        <v>10534</v>
      </c>
      <c r="C10535" s="19">
        <f t="shared" ca="1" si="657"/>
        <v>56464</v>
      </c>
      <c r="D10535" s="29">
        <f t="shared" ca="1" si="659"/>
        <v>0</v>
      </c>
      <c r="E10535" s="29">
        <f ca="1">IF(C10535&lt;Calculator!$D$26,0,IF(DAY($C10535)=1,IF(D10535-Calculator!$G$24&gt;0,Calculator!$G$24,D10535),0))</f>
        <v>0</v>
      </c>
      <c r="F10535" s="29">
        <f ca="1">IF(E10535&gt;0,D10535*Calculator!$G$22/12,0)</f>
        <v>0</v>
      </c>
      <c r="G10535" s="29">
        <f ca="1">IF(E10535&gt;0,(IFERROR(-PMT(Calculator!$G$22/12,Calculator!$G$23*12,Calculator!$G$20),0))-F10535,0)</f>
        <v>0</v>
      </c>
      <c r="H10535" s="29">
        <f t="shared" ca="1" si="660"/>
        <v>0</v>
      </c>
      <c r="I10535" s="29">
        <f t="shared" ca="1" si="658"/>
        <v>0</v>
      </c>
      <c r="J10535" s="30">
        <f>Calculator!$G$40</f>
        <v>6.5000000000000002E-2</v>
      </c>
      <c r="K10535" s="29">
        <f ca="1">IF(C10535&gt;=Calculator!$G$27,IF(DAY($C10535)=1,Calculator!$G$34/2,IF(DAY($C10535)=15,Calculator!$G$34/2,0)),0)</f>
        <v>0</v>
      </c>
      <c r="L10535" s="29">
        <f ca="1">IF(DAY($C10535)=28,IF(H10535=0,0,Calculator!$G$35),0)</f>
        <v>0</v>
      </c>
      <c r="M10535" s="29">
        <f ca="1">IF(I10535&gt;0,IF(DAY($C10535)=1,SUM(INDIRECT("I"&amp;(ROW(C10534)-DAY(C10534))):I10534),0),0)</f>
        <v>0</v>
      </c>
      <c r="N10535" s="29">
        <f ca="1">IF(C10535&lt;Calculator!$G$27,0,IF(C10535=Calculator!$G$27,Calculator!$G$39,IF(H10535-K10535&lt;=0,IF(D10535&gt;Calculator!$G$39,IF(H10535-K10535+E10535+L10535+M10535+Calculator!$G$39&gt;Calculator!$G$39,Calculator!$G$39-(H10535+E10535+L10535+M10535-K10535),Calculator!$G$39),D10535),0)))</f>
        <v>0</v>
      </c>
    </row>
    <row r="10536" spans="1:14" ht="15.75" thickBot="1">
      <c r="A10536" s="33" t="str">
        <f ca="1">IF(C10536=Calculator!$H$27,"F",IF(Daily!D10536+Daily!H10536=0,IF(D10535+H10535&gt;0,"L",""),""))</f>
        <v/>
      </c>
      <c r="B10536" s="34">
        <v>10535</v>
      </c>
      <c r="C10536" s="19">
        <f t="shared" ca="1" si="657"/>
        <v>56465</v>
      </c>
      <c r="D10536" s="29">
        <f t="shared" ca="1" si="659"/>
        <v>0</v>
      </c>
      <c r="E10536" s="29">
        <f ca="1">IF(C10536&lt;Calculator!$D$26,0,IF(DAY($C10536)=1,IF(D10536-Calculator!$G$24&gt;0,Calculator!$G$24,D10536),0))</f>
        <v>0</v>
      </c>
      <c r="F10536" s="29">
        <f ca="1">IF(E10536&gt;0,D10536*Calculator!$G$22/12,0)</f>
        <v>0</v>
      </c>
      <c r="G10536" s="29">
        <f ca="1">IF(E10536&gt;0,(IFERROR(-PMT(Calculator!$G$22/12,Calculator!$G$23*12,Calculator!$G$20),0))-F10536,0)</f>
        <v>0</v>
      </c>
      <c r="H10536" s="29">
        <f t="shared" ca="1" si="660"/>
        <v>0</v>
      </c>
      <c r="I10536" s="29">
        <f t="shared" ca="1" si="658"/>
        <v>0</v>
      </c>
      <c r="J10536" s="30">
        <f>Calculator!$G$40</f>
        <v>6.5000000000000002E-2</v>
      </c>
      <c r="K10536" s="29">
        <f ca="1">IF(C10536&gt;=Calculator!$G$27,IF(DAY($C10536)=1,Calculator!$G$34/2,IF(DAY($C10536)=15,Calculator!$G$34/2,0)),0)</f>
        <v>0</v>
      </c>
      <c r="L10536" s="29">
        <f ca="1">IF(DAY($C10536)=28,IF(H10536=0,0,Calculator!$G$35),0)</f>
        <v>0</v>
      </c>
      <c r="M10536" s="29">
        <f ca="1">IF(I10536&gt;0,IF(DAY($C10536)=1,SUM(INDIRECT("I"&amp;(ROW(C10535)-DAY(C10535))):I10535),0),0)</f>
        <v>0</v>
      </c>
      <c r="N10536" s="29">
        <f ca="1">IF(C10536&lt;Calculator!$G$27,0,IF(C10536=Calculator!$G$27,Calculator!$G$39,IF(H10536-K10536&lt;=0,IF(D10536&gt;Calculator!$G$39,IF(H10536-K10536+E10536+L10536+M10536+Calculator!$G$39&gt;Calculator!$G$39,Calculator!$G$39-(H10536+E10536+L10536+M10536-K10536),Calculator!$G$39),D10536),0)))</f>
        <v>0</v>
      </c>
    </row>
    <row r="10537" spans="1:14" ht="15.75" thickBot="1">
      <c r="A10537" s="33" t="str">
        <f ca="1">IF(C10537=Calculator!$H$27,"F",IF(Daily!D10537+Daily!H10537=0,IF(D10536+H10536&gt;0,"L",""),""))</f>
        <v/>
      </c>
      <c r="B10537" s="34">
        <v>10536</v>
      </c>
      <c r="C10537" s="19">
        <f t="shared" ca="1" si="657"/>
        <v>56466</v>
      </c>
      <c r="D10537" s="29">
        <f t="shared" ca="1" si="659"/>
        <v>0</v>
      </c>
      <c r="E10537" s="29">
        <f ca="1">IF(C10537&lt;Calculator!$D$26,0,IF(DAY($C10537)=1,IF(D10537-Calculator!$G$24&gt;0,Calculator!$G$24,D10537),0))</f>
        <v>0</v>
      </c>
      <c r="F10537" s="29">
        <f ca="1">IF(E10537&gt;0,D10537*Calculator!$G$22/12,0)</f>
        <v>0</v>
      </c>
      <c r="G10537" s="29">
        <f ca="1">IF(E10537&gt;0,(IFERROR(-PMT(Calculator!$G$22/12,Calculator!$G$23*12,Calculator!$G$20),0))-F10537,0)</f>
        <v>0</v>
      </c>
      <c r="H10537" s="29">
        <f t="shared" ca="1" si="660"/>
        <v>0</v>
      </c>
      <c r="I10537" s="29">
        <f t="shared" ca="1" si="658"/>
        <v>0</v>
      </c>
      <c r="J10537" s="30">
        <f>Calculator!$G$40</f>
        <v>6.5000000000000002E-2</v>
      </c>
      <c r="K10537" s="29">
        <f ca="1">IF(C10537&gt;=Calculator!$G$27,IF(DAY($C10537)=1,Calculator!$G$34/2,IF(DAY($C10537)=15,Calculator!$G$34/2,0)),0)</f>
        <v>0</v>
      </c>
      <c r="L10537" s="29">
        <f ca="1">IF(DAY($C10537)=28,IF(H10537=0,0,Calculator!$G$35),0)</f>
        <v>0</v>
      </c>
      <c r="M10537" s="29">
        <f ca="1">IF(I10537&gt;0,IF(DAY($C10537)=1,SUM(INDIRECT("I"&amp;(ROW(C10536)-DAY(C10536))):I10536),0),0)</f>
        <v>0</v>
      </c>
      <c r="N10537" s="29">
        <f ca="1">IF(C10537&lt;Calculator!$G$27,0,IF(C10537=Calculator!$G$27,Calculator!$G$39,IF(H10537-K10537&lt;=0,IF(D10537&gt;Calculator!$G$39,IF(H10537-K10537+E10537+L10537+M10537+Calculator!$G$39&gt;Calculator!$G$39,Calculator!$G$39-(H10537+E10537+L10537+M10537-K10537),Calculator!$G$39),D10537),0)))</f>
        <v>0</v>
      </c>
    </row>
    <row r="10538" spans="1:14" ht="15.75" thickBot="1">
      <c r="A10538" s="33" t="str">
        <f ca="1">IF(C10538=Calculator!$H$27,"F",IF(Daily!D10538+Daily!H10538=0,IF(D10537+H10537&gt;0,"L",""),""))</f>
        <v/>
      </c>
      <c r="B10538" s="34">
        <v>10537</v>
      </c>
      <c r="C10538" s="19">
        <f t="shared" ca="1" si="657"/>
        <v>56467</v>
      </c>
      <c r="D10538" s="29">
        <f t="shared" ca="1" si="659"/>
        <v>0</v>
      </c>
      <c r="E10538" s="29">
        <f ca="1">IF(C10538&lt;Calculator!$D$26,0,IF(DAY($C10538)=1,IF(D10538-Calculator!$G$24&gt;0,Calculator!$G$24,D10538),0))</f>
        <v>0</v>
      </c>
      <c r="F10538" s="29">
        <f ca="1">IF(E10538&gt;0,D10538*Calculator!$G$22/12,0)</f>
        <v>0</v>
      </c>
      <c r="G10538" s="29">
        <f ca="1">IF(E10538&gt;0,(IFERROR(-PMT(Calculator!$G$22/12,Calculator!$G$23*12,Calculator!$G$20),0))-F10538,0)</f>
        <v>0</v>
      </c>
      <c r="H10538" s="29">
        <f t="shared" ca="1" si="660"/>
        <v>0</v>
      </c>
      <c r="I10538" s="29">
        <f t="shared" ca="1" si="658"/>
        <v>0</v>
      </c>
      <c r="J10538" s="30">
        <f>Calculator!$G$40</f>
        <v>6.5000000000000002E-2</v>
      </c>
      <c r="K10538" s="29">
        <f ca="1">IF(C10538&gt;=Calculator!$G$27,IF(DAY($C10538)=1,Calculator!$G$34/2,IF(DAY($C10538)=15,Calculator!$G$34/2,0)),0)</f>
        <v>0</v>
      </c>
      <c r="L10538" s="29">
        <f ca="1">IF(DAY($C10538)=28,IF(H10538=0,0,Calculator!$G$35),0)</f>
        <v>0</v>
      </c>
      <c r="M10538" s="29">
        <f ca="1">IF(I10538&gt;0,IF(DAY($C10538)=1,SUM(INDIRECT("I"&amp;(ROW(C10537)-DAY(C10537))):I10537),0),0)</f>
        <v>0</v>
      </c>
      <c r="N10538" s="29">
        <f ca="1">IF(C10538&lt;Calculator!$G$27,0,IF(C10538=Calculator!$G$27,Calculator!$G$39,IF(H10538-K10538&lt;=0,IF(D10538&gt;Calculator!$G$39,IF(H10538-K10538+E10538+L10538+M10538+Calculator!$G$39&gt;Calculator!$G$39,Calculator!$G$39-(H10538+E10538+L10538+M10538-K10538),Calculator!$G$39),D10538),0)))</f>
        <v>0</v>
      </c>
    </row>
    <row r="10539" spans="1:14" ht="15.75" thickBot="1">
      <c r="A10539" s="33" t="str">
        <f ca="1">IF(C10539=Calculator!$H$27,"F",IF(Daily!D10539+Daily!H10539=0,IF(D10538+H10538&gt;0,"L",""),""))</f>
        <v/>
      </c>
      <c r="B10539" s="34">
        <v>10538</v>
      </c>
      <c r="C10539" s="19">
        <f t="shared" ca="1" si="657"/>
        <v>56468</v>
      </c>
      <c r="D10539" s="29">
        <f t="shared" ca="1" si="659"/>
        <v>0</v>
      </c>
      <c r="E10539" s="29">
        <f ca="1">IF(C10539&lt;Calculator!$D$26,0,IF(DAY($C10539)=1,IF(D10539-Calculator!$G$24&gt;0,Calculator!$G$24,D10539),0))</f>
        <v>0</v>
      </c>
      <c r="F10539" s="29">
        <f ca="1">IF(E10539&gt;0,D10539*Calculator!$G$22/12,0)</f>
        <v>0</v>
      </c>
      <c r="G10539" s="29">
        <f ca="1">IF(E10539&gt;0,(IFERROR(-PMT(Calculator!$G$22/12,Calculator!$G$23*12,Calculator!$G$20),0))-F10539,0)</f>
        <v>0</v>
      </c>
      <c r="H10539" s="29">
        <f t="shared" ca="1" si="660"/>
        <v>0</v>
      </c>
      <c r="I10539" s="29">
        <f t="shared" ca="1" si="658"/>
        <v>0</v>
      </c>
      <c r="J10539" s="30">
        <f>Calculator!$G$40</f>
        <v>6.5000000000000002E-2</v>
      </c>
      <c r="K10539" s="29">
        <f ca="1">IF(C10539&gt;=Calculator!$G$27,IF(DAY($C10539)=1,Calculator!$G$34/2,IF(DAY($C10539)=15,Calculator!$G$34/2,0)),0)</f>
        <v>0</v>
      </c>
      <c r="L10539" s="29">
        <f ca="1">IF(DAY($C10539)=28,IF(H10539=0,0,Calculator!$G$35),0)</f>
        <v>0</v>
      </c>
      <c r="M10539" s="29">
        <f ca="1">IF(I10539&gt;0,IF(DAY($C10539)=1,SUM(INDIRECT("I"&amp;(ROW(C10538)-DAY(C10538))):I10538),0),0)</f>
        <v>0</v>
      </c>
      <c r="N10539" s="29">
        <f ca="1">IF(C10539&lt;Calculator!$G$27,0,IF(C10539=Calculator!$G$27,Calculator!$G$39,IF(H10539-K10539&lt;=0,IF(D10539&gt;Calculator!$G$39,IF(H10539-K10539+E10539+L10539+M10539+Calculator!$G$39&gt;Calculator!$G$39,Calculator!$G$39-(H10539+E10539+L10539+M10539-K10539),Calculator!$G$39),D10539),0)))</f>
        <v>0</v>
      </c>
    </row>
    <row r="10540" spans="1:14" ht="15.75" thickBot="1">
      <c r="A10540" s="33" t="str">
        <f ca="1">IF(C10540=Calculator!$H$27,"F",IF(Daily!D10540+Daily!H10540=0,IF(D10539+H10539&gt;0,"L",""),""))</f>
        <v/>
      </c>
      <c r="B10540" s="34">
        <v>10539</v>
      </c>
      <c r="C10540" s="19">
        <f t="shared" ca="1" si="657"/>
        <v>56469</v>
      </c>
      <c r="D10540" s="29">
        <f t="shared" ca="1" si="659"/>
        <v>0</v>
      </c>
      <c r="E10540" s="29">
        <f ca="1">IF(C10540&lt;Calculator!$D$26,0,IF(DAY($C10540)=1,IF(D10540-Calculator!$G$24&gt;0,Calculator!$G$24,D10540),0))</f>
        <v>0</v>
      </c>
      <c r="F10540" s="29">
        <f ca="1">IF(E10540&gt;0,D10540*Calculator!$G$22/12,0)</f>
        <v>0</v>
      </c>
      <c r="G10540" s="29">
        <f ca="1">IF(E10540&gt;0,(IFERROR(-PMT(Calculator!$G$22/12,Calculator!$G$23*12,Calculator!$G$20),0))-F10540,0)</f>
        <v>0</v>
      </c>
      <c r="H10540" s="29">
        <f t="shared" ca="1" si="660"/>
        <v>0</v>
      </c>
      <c r="I10540" s="29">
        <f t="shared" ca="1" si="658"/>
        <v>0</v>
      </c>
      <c r="J10540" s="30">
        <f>Calculator!$G$40</f>
        <v>6.5000000000000002E-2</v>
      </c>
      <c r="K10540" s="29">
        <f ca="1">IF(C10540&gt;=Calculator!$G$27,IF(DAY($C10540)=1,Calculator!$G$34/2,IF(DAY($C10540)=15,Calculator!$G$34/2,0)),0)</f>
        <v>0</v>
      </c>
      <c r="L10540" s="29">
        <f ca="1">IF(DAY($C10540)=28,IF(H10540=0,0,Calculator!$G$35),0)</f>
        <v>0</v>
      </c>
      <c r="M10540" s="29">
        <f ca="1">IF(I10540&gt;0,IF(DAY($C10540)=1,SUM(INDIRECT("I"&amp;(ROW(C10539)-DAY(C10539))):I10539),0),0)</f>
        <v>0</v>
      </c>
      <c r="N10540" s="29">
        <f ca="1">IF(C10540&lt;Calculator!$G$27,0,IF(C10540=Calculator!$G$27,Calculator!$G$39,IF(H10540-K10540&lt;=0,IF(D10540&gt;Calculator!$G$39,IF(H10540-K10540+E10540+L10540+M10540+Calculator!$G$39&gt;Calculator!$G$39,Calculator!$G$39-(H10540+E10540+L10540+M10540-K10540),Calculator!$G$39),D10540),0)))</f>
        <v>0</v>
      </c>
    </row>
    <row r="10541" spans="1:14" ht="15.75" thickBot="1">
      <c r="A10541" s="33" t="str">
        <f ca="1">IF(C10541=Calculator!$H$27,"F",IF(Daily!D10541+Daily!H10541=0,IF(D10540+H10540&gt;0,"L",""),""))</f>
        <v/>
      </c>
      <c r="B10541" s="34">
        <v>10540</v>
      </c>
      <c r="C10541" s="19">
        <f t="shared" ca="1" si="657"/>
        <v>56470</v>
      </c>
      <c r="D10541" s="29">
        <f t="shared" ca="1" si="659"/>
        <v>0</v>
      </c>
      <c r="E10541" s="29">
        <f ca="1">IF(C10541&lt;Calculator!$D$26,0,IF(DAY($C10541)=1,IF(D10541-Calculator!$G$24&gt;0,Calculator!$G$24,D10541),0))</f>
        <v>0</v>
      </c>
      <c r="F10541" s="29">
        <f ca="1">IF(E10541&gt;0,D10541*Calculator!$G$22/12,0)</f>
        <v>0</v>
      </c>
      <c r="G10541" s="29">
        <f ca="1">IF(E10541&gt;0,(IFERROR(-PMT(Calculator!$G$22/12,Calculator!$G$23*12,Calculator!$G$20),0))-F10541,0)</f>
        <v>0</v>
      </c>
      <c r="H10541" s="29">
        <f t="shared" ca="1" si="660"/>
        <v>0</v>
      </c>
      <c r="I10541" s="29">
        <f t="shared" ca="1" si="658"/>
        <v>0</v>
      </c>
      <c r="J10541" s="30">
        <f>Calculator!$G$40</f>
        <v>6.5000000000000002E-2</v>
      </c>
      <c r="K10541" s="29">
        <f ca="1">IF(C10541&gt;=Calculator!$G$27,IF(DAY($C10541)=1,Calculator!$G$34/2,IF(DAY($C10541)=15,Calculator!$G$34/2,0)),0)</f>
        <v>0</v>
      </c>
      <c r="L10541" s="29">
        <f ca="1">IF(DAY($C10541)=28,IF(H10541=0,0,Calculator!$G$35),0)</f>
        <v>0</v>
      </c>
      <c r="M10541" s="29">
        <f ca="1">IF(I10541&gt;0,IF(DAY($C10541)=1,SUM(INDIRECT("I"&amp;(ROW(C10540)-DAY(C10540))):I10540),0),0)</f>
        <v>0</v>
      </c>
      <c r="N10541" s="29">
        <f ca="1">IF(C10541&lt;Calculator!$G$27,0,IF(C10541=Calculator!$G$27,Calculator!$G$39,IF(H10541-K10541&lt;=0,IF(D10541&gt;Calculator!$G$39,IF(H10541-K10541+E10541+L10541+M10541+Calculator!$G$39&gt;Calculator!$G$39,Calculator!$G$39-(H10541+E10541+L10541+M10541-K10541),Calculator!$G$39),D10541),0)))</f>
        <v>0</v>
      </c>
    </row>
    <row r="10542" spans="1:14" ht="15.75" thickBot="1">
      <c r="A10542" s="33" t="str">
        <f ca="1">IF(C10542=Calculator!$H$27,"F",IF(Daily!D10542+Daily!H10542=0,IF(D10541+H10541&gt;0,"L",""),""))</f>
        <v/>
      </c>
      <c r="B10542" s="34">
        <v>10541</v>
      </c>
      <c r="C10542" s="19">
        <f t="shared" ca="1" si="657"/>
        <v>56471</v>
      </c>
      <c r="D10542" s="29">
        <f t="shared" ca="1" si="659"/>
        <v>0</v>
      </c>
      <c r="E10542" s="29">
        <f ca="1">IF(C10542&lt;Calculator!$D$26,0,IF(DAY($C10542)=1,IF(D10542-Calculator!$G$24&gt;0,Calculator!$G$24,D10542),0))</f>
        <v>0</v>
      </c>
      <c r="F10542" s="29">
        <f ca="1">IF(E10542&gt;0,D10542*Calculator!$G$22/12,0)</f>
        <v>0</v>
      </c>
      <c r="G10542" s="29">
        <f ca="1">IF(E10542&gt;0,(IFERROR(-PMT(Calculator!$G$22/12,Calculator!$G$23*12,Calculator!$G$20),0))-F10542,0)</f>
        <v>0</v>
      </c>
      <c r="H10542" s="29">
        <f t="shared" ca="1" si="660"/>
        <v>0</v>
      </c>
      <c r="I10542" s="29">
        <f t="shared" ca="1" si="658"/>
        <v>0</v>
      </c>
      <c r="J10542" s="30">
        <f>Calculator!$G$40</f>
        <v>6.5000000000000002E-2</v>
      </c>
      <c r="K10542" s="29">
        <f ca="1">IF(C10542&gt;=Calculator!$G$27,IF(DAY($C10542)=1,Calculator!$G$34/2,IF(DAY($C10542)=15,Calculator!$G$34/2,0)),0)</f>
        <v>0</v>
      </c>
      <c r="L10542" s="29">
        <f ca="1">IF(DAY($C10542)=28,IF(H10542=0,0,Calculator!$G$35),0)</f>
        <v>0</v>
      </c>
      <c r="M10542" s="29">
        <f ca="1">IF(I10542&gt;0,IF(DAY($C10542)=1,SUM(INDIRECT("I"&amp;(ROW(C10541)-DAY(C10541))):I10541),0),0)</f>
        <v>0</v>
      </c>
      <c r="N10542" s="29">
        <f ca="1">IF(C10542&lt;Calculator!$G$27,0,IF(C10542=Calculator!$G$27,Calculator!$G$39,IF(H10542-K10542&lt;=0,IF(D10542&gt;Calculator!$G$39,IF(H10542-K10542+E10542+L10542+M10542+Calculator!$G$39&gt;Calculator!$G$39,Calculator!$G$39-(H10542+E10542+L10542+M10542-K10542),Calculator!$G$39),D10542),0)))</f>
        <v>0</v>
      </c>
    </row>
    <row r="10543" spans="1:14" ht="15.75" thickBot="1">
      <c r="A10543" s="33" t="str">
        <f ca="1">IF(C10543=Calculator!$H$27,"F",IF(Daily!D10543+Daily!H10543=0,IF(D10542+H10542&gt;0,"L",""),""))</f>
        <v/>
      </c>
      <c r="B10543" s="34">
        <v>10542</v>
      </c>
      <c r="C10543" s="19">
        <f t="shared" ca="1" si="657"/>
        <v>56472</v>
      </c>
      <c r="D10543" s="29">
        <f t="shared" ca="1" si="659"/>
        <v>0</v>
      </c>
      <c r="E10543" s="29">
        <f ca="1">IF(C10543&lt;Calculator!$D$26,0,IF(DAY($C10543)=1,IF(D10543-Calculator!$G$24&gt;0,Calculator!$G$24,D10543),0))</f>
        <v>0</v>
      </c>
      <c r="F10543" s="29">
        <f ca="1">IF(E10543&gt;0,D10543*Calculator!$G$22/12,0)</f>
        <v>0</v>
      </c>
      <c r="G10543" s="29">
        <f ca="1">IF(E10543&gt;0,(IFERROR(-PMT(Calculator!$G$22/12,Calculator!$G$23*12,Calculator!$G$20),0))-F10543,0)</f>
        <v>0</v>
      </c>
      <c r="H10543" s="29">
        <f t="shared" ca="1" si="660"/>
        <v>0</v>
      </c>
      <c r="I10543" s="29">
        <f t="shared" ca="1" si="658"/>
        <v>0</v>
      </c>
      <c r="J10543" s="30">
        <f>Calculator!$G$40</f>
        <v>6.5000000000000002E-2</v>
      </c>
      <c r="K10543" s="29">
        <f ca="1">IF(C10543&gt;=Calculator!$G$27,IF(DAY($C10543)=1,Calculator!$G$34/2,IF(DAY($C10543)=15,Calculator!$G$34/2,0)),0)</f>
        <v>0</v>
      </c>
      <c r="L10543" s="29">
        <f ca="1">IF(DAY($C10543)=28,IF(H10543=0,0,Calculator!$G$35),0)</f>
        <v>0</v>
      </c>
      <c r="M10543" s="29">
        <f ca="1">IF(I10543&gt;0,IF(DAY($C10543)=1,SUM(INDIRECT("I"&amp;(ROW(C10542)-DAY(C10542))):I10542),0),0)</f>
        <v>0</v>
      </c>
      <c r="N10543" s="29">
        <f ca="1">IF(C10543&lt;Calculator!$G$27,0,IF(C10543=Calculator!$G$27,Calculator!$G$39,IF(H10543-K10543&lt;=0,IF(D10543&gt;Calculator!$G$39,IF(H10543-K10543+E10543+L10543+M10543+Calculator!$G$39&gt;Calculator!$G$39,Calculator!$G$39-(H10543+E10543+L10543+M10543-K10543),Calculator!$G$39),D10543),0)))</f>
        <v>0</v>
      </c>
    </row>
    <row r="10544" spans="1:14" ht="15.75" thickBot="1">
      <c r="A10544" s="33" t="str">
        <f ca="1">IF(C10544=Calculator!$H$27,"F",IF(Daily!D10544+Daily!H10544=0,IF(D10543+H10543&gt;0,"L",""),""))</f>
        <v/>
      </c>
      <c r="B10544" s="34">
        <v>10543</v>
      </c>
      <c r="C10544" s="19">
        <f t="shared" ca="1" si="657"/>
        <v>56473</v>
      </c>
      <c r="D10544" s="29">
        <f t="shared" ca="1" si="659"/>
        <v>0</v>
      </c>
      <c r="E10544" s="29">
        <f ca="1">IF(C10544&lt;Calculator!$D$26,0,IF(DAY($C10544)=1,IF(D10544-Calculator!$G$24&gt;0,Calculator!$G$24,D10544),0))</f>
        <v>0</v>
      </c>
      <c r="F10544" s="29">
        <f ca="1">IF(E10544&gt;0,D10544*Calculator!$G$22/12,0)</f>
        <v>0</v>
      </c>
      <c r="G10544" s="29">
        <f ca="1">IF(E10544&gt;0,(IFERROR(-PMT(Calculator!$G$22/12,Calculator!$G$23*12,Calculator!$G$20),0))-F10544,0)</f>
        <v>0</v>
      </c>
      <c r="H10544" s="29">
        <f t="shared" ca="1" si="660"/>
        <v>0</v>
      </c>
      <c r="I10544" s="29">
        <f t="shared" ca="1" si="658"/>
        <v>0</v>
      </c>
      <c r="J10544" s="30">
        <f>Calculator!$G$40</f>
        <v>6.5000000000000002E-2</v>
      </c>
      <c r="K10544" s="29">
        <f ca="1">IF(C10544&gt;=Calculator!$G$27,IF(DAY($C10544)=1,Calculator!$G$34/2,IF(DAY($C10544)=15,Calculator!$G$34/2,0)),0)</f>
        <v>0</v>
      </c>
      <c r="L10544" s="29">
        <f ca="1">IF(DAY($C10544)=28,IF(H10544=0,0,Calculator!$G$35),0)</f>
        <v>0</v>
      </c>
      <c r="M10544" s="29">
        <f ca="1">IF(I10544&gt;0,IF(DAY($C10544)=1,SUM(INDIRECT("I"&amp;(ROW(C10543)-DAY(C10543))):I10543),0),0)</f>
        <v>0</v>
      </c>
      <c r="N10544" s="29">
        <f ca="1">IF(C10544&lt;Calculator!$G$27,0,IF(C10544=Calculator!$G$27,Calculator!$G$39,IF(H10544-K10544&lt;=0,IF(D10544&gt;Calculator!$G$39,IF(H10544-K10544+E10544+L10544+M10544+Calculator!$G$39&gt;Calculator!$G$39,Calculator!$G$39-(H10544+E10544+L10544+M10544-K10544),Calculator!$G$39),D10544),0)))</f>
        <v>0</v>
      </c>
    </row>
    <row r="10545" spans="1:14" ht="15.75" thickBot="1">
      <c r="A10545" s="33" t="str">
        <f ca="1">IF(C10545=Calculator!$H$27,"F",IF(Daily!D10545+Daily!H10545=0,IF(D10544+H10544&gt;0,"L",""),""))</f>
        <v/>
      </c>
      <c r="B10545" s="34">
        <v>10544</v>
      </c>
      <c r="C10545" s="19">
        <f t="shared" ca="1" si="657"/>
        <v>56474</v>
      </c>
      <c r="D10545" s="29">
        <f t="shared" ca="1" si="659"/>
        <v>0</v>
      </c>
      <c r="E10545" s="29">
        <f ca="1">IF(C10545&lt;Calculator!$D$26,0,IF(DAY($C10545)=1,IF(D10545-Calculator!$G$24&gt;0,Calculator!$G$24,D10545),0))</f>
        <v>0</v>
      </c>
      <c r="F10545" s="29">
        <f ca="1">IF(E10545&gt;0,D10545*Calculator!$G$22/12,0)</f>
        <v>0</v>
      </c>
      <c r="G10545" s="29">
        <f ca="1">IF(E10545&gt;0,(IFERROR(-PMT(Calculator!$G$22/12,Calculator!$G$23*12,Calculator!$G$20),0))-F10545,0)</f>
        <v>0</v>
      </c>
      <c r="H10545" s="29">
        <f t="shared" ca="1" si="660"/>
        <v>0</v>
      </c>
      <c r="I10545" s="29">
        <f t="shared" ca="1" si="658"/>
        <v>0</v>
      </c>
      <c r="J10545" s="30">
        <f>Calculator!$G$40</f>
        <v>6.5000000000000002E-2</v>
      </c>
      <c r="K10545" s="29">
        <f ca="1">IF(C10545&gt;=Calculator!$G$27,IF(DAY($C10545)=1,Calculator!$G$34/2,IF(DAY($C10545)=15,Calculator!$G$34/2,0)),0)</f>
        <v>0</v>
      </c>
      <c r="L10545" s="29">
        <f ca="1">IF(DAY($C10545)=28,IF(H10545=0,0,Calculator!$G$35),0)</f>
        <v>0</v>
      </c>
      <c r="M10545" s="29">
        <f ca="1">IF(I10545&gt;0,IF(DAY($C10545)=1,SUM(INDIRECT("I"&amp;(ROW(C10544)-DAY(C10544))):I10544),0),0)</f>
        <v>0</v>
      </c>
      <c r="N10545" s="29">
        <f ca="1">IF(C10545&lt;Calculator!$G$27,0,IF(C10545=Calculator!$G$27,Calculator!$G$39,IF(H10545-K10545&lt;=0,IF(D10545&gt;Calculator!$G$39,IF(H10545-K10545+E10545+L10545+M10545+Calculator!$G$39&gt;Calculator!$G$39,Calculator!$G$39-(H10545+E10545+L10545+M10545-K10545),Calculator!$G$39),D10545),0)))</f>
        <v>0</v>
      </c>
    </row>
    <row r="10546" spans="1:14" ht="15.75" thickBot="1">
      <c r="A10546" s="33" t="str">
        <f ca="1">IF(C10546=Calculator!$H$27,"F",IF(Daily!D10546+Daily!H10546=0,IF(D10545+H10545&gt;0,"L",""),""))</f>
        <v/>
      </c>
      <c r="B10546" s="34">
        <v>10545</v>
      </c>
      <c r="C10546" s="19">
        <f t="shared" ca="1" si="657"/>
        <v>56475</v>
      </c>
      <c r="D10546" s="29">
        <f t="shared" ca="1" si="659"/>
        <v>0</v>
      </c>
      <c r="E10546" s="29">
        <f ca="1">IF(C10546&lt;Calculator!$D$26,0,IF(DAY($C10546)=1,IF(D10546-Calculator!$G$24&gt;0,Calculator!$G$24,D10546),0))</f>
        <v>0</v>
      </c>
      <c r="F10546" s="29">
        <f ca="1">IF(E10546&gt;0,D10546*Calculator!$G$22/12,0)</f>
        <v>0</v>
      </c>
      <c r="G10546" s="29">
        <f ca="1">IF(E10546&gt;0,(IFERROR(-PMT(Calculator!$G$22/12,Calculator!$G$23*12,Calculator!$G$20),0))-F10546,0)</f>
        <v>0</v>
      </c>
      <c r="H10546" s="29">
        <f t="shared" ca="1" si="660"/>
        <v>0</v>
      </c>
      <c r="I10546" s="29">
        <f t="shared" ca="1" si="658"/>
        <v>0</v>
      </c>
      <c r="J10546" s="30">
        <f>Calculator!$G$40</f>
        <v>6.5000000000000002E-2</v>
      </c>
      <c r="K10546" s="29">
        <f ca="1">IF(C10546&gt;=Calculator!$G$27,IF(DAY($C10546)=1,Calculator!$G$34/2,IF(DAY($C10546)=15,Calculator!$G$34/2,0)),0)</f>
        <v>0</v>
      </c>
      <c r="L10546" s="29">
        <f ca="1">IF(DAY($C10546)=28,IF(H10546=0,0,Calculator!$G$35),0)</f>
        <v>0</v>
      </c>
      <c r="M10546" s="29">
        <f ca="1">IF(I10546&gt;0,IF(DAY($C10546)=1,SUM(INDIRECT("I"&amp;(ROW(C10545)-DAY(C10545))):I10545),0),0)</f>
        <v>0</v>
      </c>
      <c r="N10546" s="29">
        <f ca="1">IF(C10546&lt;Calculator!$G$27,0,IF(C10546=Calculator!$G$27,Calculator!$G$39,IF(H10546-K10546&lt;=0,IF(D10546&gt;Calculator!$G$39,IF(H10546-K10546+E10546+L10546+M10546+Calculator!$G$39&gt;Calculator!$G$39,Calculator!$G$39-(H10546+E10546+L10546+M10546-K10546),Calculator!$G$39),D10546),0)))</f>
        <v>0</v>
      </c>
    </row>
    <row r="10547" spans="1:14" ht="15.75" thickBot="1">
      <c r="A10547" s="33" t="str">
        <f ca="1">IF(C10547=Calculator!$H$27,"F",IF(Daily!D10547+Daily!H10547=0,IF(D10546+H10546&gt;0,"L",""),""))</f>
        <v/>
      </c>
      <c r="B10547" s="34">
        <v>10546</v>
      </c>
      <c r="C10547" s="19">
        <f t="shared" ca="1" si="657"/>
        <v>56476</v>
      </c>
      <c r="D10547" s="29">
        <f t="shared" ca="1" si="659"/>
        <v>0</v>
      </c>
      <c r="E10547" s="29">
        <f ca="1">IF(C10547&lt;Calculator!$D$26,0,IF(DAY($C10547)=1,IF(D10547-Calculator!$G$24&gt;0,Calculator!$G$24,D10547),0))</f>
        <v>0</v>
      </c>
      <c r="F10547" s="29">
        <f ca="1">IF(E10547&gt;0,D10547*Calculator!$G$22/12,0)</f>
        <v>0</v>
      </c>
      <c r="G10547" s="29">
        <f ca="1">IF(E10547&gt;0,(IFERROR(-PMT(Calculator!$G$22/12,Calculator!$G$23*12,Calculator!$G$20),0))-F10547,0)</f>
        <v>0</v>
      </c>
      <c r="H10547" s="29">
        <f t="shared" ca="1" si="660"/>
        <v>0</v>
      </c>
      <c r="I10547" s="29">
        <f t="shared" ca="1" si="658"/>
        <v>0</v>
      </c>
      <c r="J10547" s="30">
        <f>Calculator!$G$40</f>
        <v>6.5000000000000002E-2</v>
      </c>
      <c r="K10547" s="29">
        <f ca="1">IF(C10547&gt;=Calculator!$G$27,IF(DAY($C10547)=1,Calculator!$G$34/2,IF(DAY($C10547)=15,Calculator!$G$34/2,0)),0)</f>
        <v>4500</v>
      </c>
      <c r="L10547" s="29">
        <f ca="1">IF(DAY($C10547)=28,IF(H10547=0,0,Calculator!$G$35),0)</f>
        <v>0</v>
      </c>
      <c r="M10547" s="29">
        <f ca="1">IF(I10547&gt;0,IF(DAY($C10547)=1,SUM(INDIRECT("I"&amp;(ROW(C10546)-DAY(C10546))):I10546),0),0)</f>
        <v>0</v>
      </c>
      <c r="N10547" s="29">
        <f ca="1">IF(C10547&lt;Calculator!$G$27,0,IF(C10547=Calculator!$G$27,Calculator!$G$39,IF(H10547-K10547&lt;=0,IF(D10547&gt;Calculator!$G$39,IF(H10547-K10547+E10547+L10547+M10547+Calculator!$G$39&gt;Calculator!$G$39,Calculator!$G$39-(H10547+E10547+L10547+M10547-K10547),Calculator!$G$39),D10547),0)))</f>
        <v>0</v>
      </c>
    </row>
    <row r="10548" spans="1:14" ht="15.75" thickBot="1">
      <c r="A10548" s="33" t="str">
        <f ca="1">IF(C10548=Calculator!$H$27,"F",IF(Daily!D10548+Daily!H10548=0,IF(D10547+H10547&gt;0,"L",""),""))</f>
        <v/>
      </c>
      <c r="B10548" s="34">
        <v>10547</v>
      </c>
      <c r="C10548" s="19">
        <f t="shared" ca="1" si="657"/>
        <v>56477</v>
      </c>
      <c r="D10548" s="29">
        <f t="shared" ca="1" si="659"/>
        <v>0</v>
      </c>
      <c r="E10548" s="29">
        <f ca="1">IF(C10548&lt;Calculator!$D$26,0,IF(DAY($C10548)=1,IF(D10548-Calculator!$G$24&gt;0,Calculator!$G$24,D10548),0))</f>
        <v>0</v>
      </c>
      <c r="F10548" s="29">
        <f ca="1">IF(E10548&gt;0,D10548*Calculator!$G$22/12,0)</f>
        <v>0</v>
      </c>
      <c r="G10548" s="29">
        <f ca="1">IF(E10548&gt;0,(IFERROR(-PMT(Calculator!$G$22/12,Calculator!$G$23*12,Calculator!$G$20),0))-F10548,0)</f>
        <v>0</v>
      </c>
      <c r="H10548" s="29">
        <f t="shared" ca="1" si="660"/>
        <v>0</v>
      </c>
      <c r="I10548" s="29">
        <f t="shared" ca="1" si="658"/>
        <v>0</v>
      </c>
      <c r="J10548" s="30">
        <f>Calculator!$G$40</f>
        <v>6.5000000000000002E-2</v>
      </c>
      <c r="K10548" s="29">
        <f ca="1">IF(C10548&gt;=Calculator!$G$27,IF(DAY($C10548)=1,Calculator!$G$34/2,IF(DAY($C10548)=15,Calculator!$G$34/2,0)),0)</f>
        <v>0</v>
      </c>
      <c r="L10548" s="29">
        <f ca="1">IF(DAY($C10548)=28,IF(H10548=0,0,Calculator!$G$35),0)</f>
        <v>0</v>
      </c>
      <c r="M10548" s="29">
        <f ca="1">IF(I10548&gt;0,IF(DAY($C10548)=1,SUM(INDIRECT("I"&amp;(ROW(C10547)-DAY(C10547))):I10547),0),0)</f>
        <v>0</v>
      </c>
      <c r="N10548" s="29">
        <f ca="1">IF(C10548&lt;Calculator!$G$27,0,IF(C10548=Calculator!$G$27,Calculator!$G$39,IF(H10548-K10548&lt;=0,IF(D10548&gt;Calculator!$G$39,IF(H10548-K10548+E10548+L10548+M10548+Calculator!$G$39&gt;Calculator!$G$39,Calculator!$G$39-(H10548+E10548+L10548+M10548-K10548),Calculator!$G$39),D10548),0)))</f>
        <v>0</v>
      </c>
    </row>
    <row r="10549" spans="1:14" ht="15.75" thickBot="1">
      <c r="A10549" s="33" t="str">
        <f ca="1">IF(C10549=Calculator!$H$27,"F",IF(Daily!D10549+Daily!H10549=0,IF(D10548+H10548&gt;0,"L",""),""))</f>
        <v/>
      </c>
      <c r="B10549" s="34">
        <v>10548</v>
      </c>
      <c r="C10549" s="19">
        <f t="shared" ca="1" si="657"/>
        <v>56478</v>
      </c>
      <c r="D10549" s="29">
        <f t="shared" ca="1" si="659"/>
        <v>0</v>
      </c>
      <c r="E10549" s="29">
        <f ca="1">IF(C10549&lt;Calculator!$D$26,0,IF(DAY($C10549)=1,IF(D10549-Calculator!$G$24&gt;0,Calculator!$G$24,D10549),0))</f>
        <v>0</v>
      </c>
      <c r="F10549" s="29">
        <f ca="1">IF(E10549&gt;0,D10549*Calculator!$G$22/12,0)</f>
        <v>0</v>
      </c>
      <c r="G10549" s="29">
        <f ca="1">IF(E10549&gt;0,(IFERROR(-PMT(Calculator!$G$22/12,Calculator!$G$23*12,Calculator!$G$20),0))-F10549,0)</f>
        <v>0</v>
      </c>
      <c r="H10549" s="29">
        <f t="shared" ca="1" si="660"/>
        <v>0</v>
      </c>
      <c r="I10549" s="29">
        <f t="shared" ca="1" si="658"/>
        <v>0</v>
      </c>
      <c r="J10549" s="30">
        <f>Calculator!$G$40</f>
        <v>6.5000000000000002E-2</v>
      </c>
      <c r="K10549" s="29">
        <f ca="1">IF(C10549&gt;=Calculator!$G$27,IF(DAY($C10549)=1,Calculator!$G$34/2,IF(DAY($C10549)=15,Calculator!$G$34/2,0)),0)</f>
        <v>0</v>
      </c>
      <c r="L10549" s="29">
        <f ca="1">IF(DAY($C10549)=28,IF(H10549=0,0,Calculator!$G$35),0)</f>
        <v>0</v>
      </c>
      <c r="M10549" s="29">
        <f ca="1">IF(I10549&gt;0,IF(DAY($C10549)=1,SUM(INDIRECT("I"&amp;(ROW(C10548)-DAY(C10548))):I10548),0),0)</f>
        <v>0</v>
      </c>
      <c r="N10549" s="29">
        <f ca="1">IF(C10549&lt;Calculator!$G$27,0,IF(C10549=Calculator!$G$27,Calculator!$G$39,IF(H10549-K10549&lt;=0,IF(D10549&gt;Calculator!$G$39,IF(H10549-K10549+E10549+L10549+M10549+Calculator!$G$39&gt;Calculator!$G$39,Calculator!$G$39-(H10549+E10549+L10549+M10549-K10549),Calculator!$G$39),D10549),0)))</f>
        <v>0</v>
      </c>
    </row>
    <row r="10550" spans="1:14" ht="15.75" thickBot="1">
      <c r="A10550" s="33" t="str">
        <f ca="1">IF(C10550=Calculator!$H$27,"F",IF(Daily!D10550+Daily!H10550=0,IF(D10549+H10549&gt;0,"L",""),""))</f>
        <v/>
      </c>
      <c r="B10550" s="34">
        <v>10549</v>
      </c>
      <c r="C10550" s="19">
        <f t="shared" ca="1" si="657"/>
        <v>56479</v>
      </c>
      <c r="D10550" s="29">
        <f t="shared" ca="1" si="659"/>
        <v>0</v>
      </c>
      <c r="E10550" s="29">
        <f ca="1">IF(C10550&lt;Calculator!$D$26,0,IF(DAY($C10550)=1,IF(D10550-Calculator!$G$24&gt;0,Calculator!$G$24,D10550),0))</f>
        <v>0</v>
      </c>
      <c r="F10550" s="29">
        <f ca="1">IF(E10550&gt;0,D10550*Calculator!$G$22/12,0)</f>
        <v>0</v>
      </c>
      <c r="G10550" s="29">
        <f ca="1">IF(E10550&gt;0,(IFERROR(-PMT(Calculator!$G$22/12,Calculator!$G$23*12,Calculator!$G$20),0))-F10550,0)</f>
        <v>0</v>
      </c>
      <c r="H10550" s="29">
        <f t="shared" ca="1" si="660"/>
        <v>0</v>
      </c>
      <c r="I10550" s="29">
        <f t="shared" ca="1" si="658"/>
        <v>0</v>
      </c>
      <c r="J10550" s="30">
        <f>Calculator!$G$40</f>
        <v>6.5000000000000002E-2</v>
      </c>
      <c r="K10550" s="29">
        <f ca="1">IF(C10550&gt;=Calculator!$G$27,IF(DAY($C10550)=1,Calculator!$G$34/2,IF(DAY($C10550)=15,Calculator!$G$34/2,0)),0)</f>
        <v>0</v>
      </c>
      <c r="L10550" s="29">
        <f ca="1">IF(DAY($C10550)=28,IF(H10550=0,0,Calculator!$G$35),0)</f>
        <v>0</v>
      </c>
      <c r="M10550" s="29">
        <f ca="1">IF(I10550&gt;0,IF(DAY($C10550)=1,SUM(INDIRECT("I"&amp;(ROW(C10549)-DAY(C10549))):I10549),0),0)</f>
        <v>0</v>
      </c>
      <c r="N10550" s="29">
        <f ca="1">IF(C10550&lt;Calculator!$G$27,0,IF(C10550=Calculator!$G$27,Calculator!$G$39,IF(H10550-K10550&lt;=0,IF(D10550&gt;Calculator!$G$39,IF(H10550-K10550+E10550+L10550+M10550+Calculator!$G$39&gt;Calculator!$G$39,Calculator!$G$39-(H10550+E10550+L10550+M10550-K10550),Calculator!$G$39),D10550),0)))</f>
        <v>0</v>
      </c>
    </row>
    <row r="10551" spans="1:14" ht="15.75" thickBot="1">
      <c r="A10551" s="33" t="str">
        <f ca="1">IF(C10551=Calculator!$H$27,"F",IF(Daily!D10551+Daily!H10551=0,IF(D10550+H10550&gt;0,"L",""),""))</f>
        <v/>
      </c>
      <c r="B10551" s="34">
        <v>10550</v>
      </c>
      <c r="C10551" s="19">
        <f t="shared" ca="1" si="657"/>
        <v>56480</v>
      </c>
      <c r="D10551" s="29">
        <f t="shared" ca="1" si="659"/>
        <v>0</v>
      </c>
      <c r="E10551" s="29">
        <f ca="1">IF(C10551&lt;Calculator!$D$26,0,IF(DAY($C10551)=1,IF(D10551-Calculator!$G$24&gt;0,Calculator!$G$24,D10551),0))</f>
        <v>0</v>
      </c>
      <c r="F10551" s="29">
        <f ca="1">IF(E10551&gt;0,D10551*Calculator!$G$22/12,0)</f>
        <v>0</v>
      </c>
      <c r="G10551" s="29">
        <f ca="1">IF(E10551&gt;0,(IFERROR(-PMT(Calculator!$G$22/12,Calculator!$G$23*12,Calculator!$G$20),0))-F10551,0)</f>
        <v>0</v>
      </c>
      <c r="H10551" s="29">
        <f t="shared" ca="1" si="660"/>
        <v>0</v>
      </c>
      <c r="I10551" s="29">
        <f t="shared" ca="1" si="658"/>
        <v>0</v>
      </c>
      <c r="J10551" s="30">
        <f>Calculator!$G$40</f>
        <v>6.5000000000000002E-2</v>
      </c>
      <c r="K10551" s="29">
        <f ca="1">IF(C10551&gt;=Calculator!$G$27,IF(DAY($C10551)=1,Calculator!$G$34/2,IF(DAY($C10551)=15,Calculator!$G$34/2,0)),0)</f>
        <v>0</v>
      </c>
      <c r="L10551" s="29">
        <f ca="1">IF(DAY($C10551)=28,IF(H10551=0,0,Calculator!$G$35),0)</f>
        <v>0</v>
      </c>
      <c r="M10551" s="29">
        <f ca="1">IF(I10551&gt;0,IF(DAY($C10551)=1,SUM(INDIRECT("I"&amp;(ROW(C10550)-DAY(C10550))):I10550),0),0)</f>
        <v>0</v>
      </c>
      <c r="N10551" s="29">
        <f ca="1">IF(C10551&lt;Calculator!$G$27,0,IF(C10551=Calculator!$G$27,Calculator!$G$39,IF(H10551-K10551&lt;=0,IF(D10551&gt;Calculator!$G$39,IF(H10551-K10551+E10551+L10551+M10551+Calculator!$G$39&gt;Calculator!$G$39,Calculator!$G$39-(H10551+E10551+L10551+M10551-K10551),Calculator!$G$39),D10551),0)))</f>
        <v>0</v>
      </c>
    </row>
    <row r="10552" spans="1:14" ht="15.75" thickBot="1">
      <c r="A10552" s="33" t="str">
        <f ca="1">IF(C10552=Calculator!$H$27,"F",IF(Daily!D10552+Daily!H10552=0,IF(D10551+H10551&gt;0,"L",""),""))</f>
        <v/>
      </c>
      <c r="B10552" s="34">
        <v>10551</v>
      </c>
      <c r="C10552" s="19">
        <f t="shared" ca="1" si="657"/>
        <v>56481</v>
      </c>
      <c r="D10552" s="29">
        <f t="shared" ca="1" si="659"/>
        <v>0</v>
      </c>
      <c r="E10552" s="29">
        <f ca="1">IF(C10552&lt;Calculator!$D$26,0,IF(DAY($C10552)=1,IF(D10552-Calculator!$G$24&gt;0,Calculator!$G$24,D10552),0))</f>
        <v>0</v>
      </c>
      <c r="F10552" s="29">
        <f ca="1">IF(E10552&gt;0,D10552*Calculator!$G$22/12,0)</f>
        <v>0</v>
      </c>
      <c r="G10552" s="29">
        <f ca="1">IF(E10552&gt;0,(IFERROR(-PMT(Calculator!$G$22/12,Calculator!$G$23*12,Calculator!$G$20),0))-F10552,0)</f>
        <v>0</v>
      </c>
      <c r="H10552" s="29">
        <f t="shared" ca="1" si="660"/>
        <v>0</v>
      </c>
      <c r="I10552" s="29">
        <f t="shared" ca="1" si="658"/>
        <v>0</v>
      </c>
      <c r="J10552" s="30">
        <f>Calculator!$G$40</f>
        <v>6.5000000000000002E-2</v>
      </c>
      <c r="K10552" s="29">
        <f ca="1">IF(C10552&gt;=Calculator!$G$27,IF(DAY($C10552)=1,Calculator!$G$34/2,IF(DAY($C10552)=15,Calculator!$G$34/2,0)),0)</f>
        <v>0</v>
      </c>
      <c r="L10552" s="29">
        <f ca="1">IF(DAY($C10552)=28,IF(H10552=0,0,Calculator!$G$35),0)</f>
        <v>0</v>
      </c>
      <c r="M10552" s="29">
        <f ca="1">IF(I10552&gt;0,IF(DAY($C10552)=1,SUM(INDIRECT("I"&amp;(ROW(C10551)-DAY(C10551))):I10551),0),0)</f>
        <v>0</v>
      </c>
      <c r="N10552" s="29">
        <f ca="1">IF(C10552&lt;Calculator!$G$27,0,IF(C10552=Calculator!$G$27,Calculator!$G$39,IF(H10552-K10552&lt;=0,IF(D10552&gt;Calculator!$G$39,IF(H10552-K10552+E10552+L10552+M10552+Calculator!$G$39&gt;Calculator!$G$39,Calculator!$G$39-(H10552+E10552+L10552+M10552-K10552),Calculator!$G$39),D10552),0)))</f>
        <v>0</v>
      </c>
    </row>
    <row r="10553" spans="1:14" ht="15.75" thickBot="1">
      <c r="A10553" s="33" t="str">
        <f ca="1">IF(C10553=Calculator!$H$27,"F",IF(Daily!D10553+Daily!H10553=0,IF(D10552+H10552&gt;0,"L",""),""))</f>
        <v/>
      </c>
      <c r="B10553" s="34">
        <v>10552</v>
      </c>
      <c r="C10553" s="19">
        <f t="shared" ca="1" si="657"/>
        <v>56482</v>
      </c>
      <c r="D10553" s="29">
        <f t="shared" ca="1" si="659"/>
        <v>0</v>
      </c>
      <c r="E10553" s="29">
        <f ca="1">IF(C10553&lt;Calculator!$D$26,0,IF(DAY($C10553)=1,IF(D10553-Calculator!$G$24&gt;0,Calculator!$G$24,D10553),0))</f>
        <v>0</v>
      </c>
      <c r="F10553" s="29">
        <f ca="1">IF(E10553&gt;0,D10553*Calculator!$G$22/12,0)</f>
        <v>0</v>
      </c>
      <c r="G10553" s="29">
        <f ca="1">IF(E10553&gt;0,(IFERROR(-PMT(Calculator!$G$22/12,Calculator!$G$23*12,Calculator!$G$20),0))-F10553,0)</f>
        <v>0</v>
      </c>
      <c r="H10553" s="29">
        <f t="shared" ca="1" si="660"/>
        <v>0</v>
      </c>
      <c r="I10553" s="29">
        <f t="shared" ca="1" si="658"/>
        <v>0</v>
      </c>
      <c r="J10553" s="30">
        <f>Calculator!$G$40</f>
        <v>6.5000000000000002E-2</v>
      </c>
      <c r="K10553" s="29">
        <f ca="1">IF(C10553&gt;=Calculator!$G$27,IF(DAY($C10553)=1,Calculator!$G$34/2,IF(DAY($C10553)=15,Calculator!$G$34/2,0)),0)</f>
        <v>0</v>
      </c>
      <c r="L10553" s="29">
        <f ca="1">IF(DAY($C10553)=28,IF(H10553=0,0,Calculator!$G$35),0)</f>
        <v>0</v>
      </c>
      <c r="M10553" s="29">
        <f ca="1">IF(I10553&gt;0,IF(DAY($C10553)=1,SUM(INDIRECT("I"&amp;(ROW(C10552)-DAY(C10552))):I10552),0),0)</f>
        <v>0</v>
      </c>
      <c r="N10553" s="29">
        <f ca="1">IF(C10553&lt;Calculator!$G$27,0,IF(C10553=Calculator!$G$27,Calculator!$G$39,IF(H10553-K10553&lt;=0,IF(D10553&gt;Calculator!$G$39,IF(H10553-K10553+E10553+L10553+M10553+Calculator!$G$39&gt;Calculator!$G$39,Calculator!$G$39-(H10553+E10553+L10553+M10553-K10553),Calculator!$G$39),D10553),0)))</f>
        <v>0</v>
      </c>
    </row>
    <row r="10554" spans="1:14" ht="15.75" thickBot="1">
      <c r="A10554" s="33" t="str">
        <f ca="1">IF(C10554=Calculator!$H$27,"F",IF(Daily!D10554+Daily!H10554=0,IF(D10553+H10553&gt;0,"L",""),""))</f>
        <v/>
      </c>
      <c r="B10554" s="34">
        <v>10553</v>
      </c>
      <c r="C10554" s="19">
        <f t="shared" ca="1" si="657"/>
        <v>56483</v>
      </c>
      <c r="D10554" s="29">
        <f t="shared" ca="1" si="659"/>
        <v>0</v>
      </c>
      <c r="E10554" s="29">
        <f ca="1">IF(C10554&lt;Calculator!$D$26,0,IF(DAY($C10554)=1,IF(D10554-Calculator!$G$24&gt;0,Calculator!$G$24,D10554),0))</f>
        <v>0</v>
      </c>
      <c r="F10554" s="29">
        <f ca="1">IF(E10554&gt;0,D10554*Calculator!$G$22/12,0)</f>
        <v>0</v>
      </c>
      <c r="G10554" s="29">
        <f ca="1">IF(E10554&gt;0,(IFERROR(-PMT(Calculator!$G$22/12,Calculator!$G$23*12,Calculator!$G$20),0))-F10554,0)</f>
        <v>0</v>
      </c>
      <c r="H10554" s="29">
        <f t="shared" ca="1" si="660"/>
        <v>0</v>
      </c>
      <c r="I10554" s="29">
        <f t="shared" ca="1" si="658"/>
        <v>0</v>
      </c>
      <c r="J10554" s="30">
        <f>Calculator!$G$40</f>
        <v>6.5000000000000002E-2</v>
      </c>
      <c r="K10554" s="29">
        <f ca="1">IF(C10554&gt;=Calculator!$G$27,IF(DAY($C10554)=1,Calculator!$G$34/2,IF(DAY($C10554)=15,Calculator!$G$34/2,0)),0)</f>
        <v>0</v>
      </c>
      <c r="L10554" s="29">
        <f ca="1">IF(DAY($C10554)=28,IF(H10554=0,0,Calculator!$G$35),0)</f>
        <v>0</v>
      </c>
      <c r="M10554" s="29">
        <f ca="1">IF(I10554&gt;0,IF(DAY($C10554)=1,SUM(INDIRECT("I"&amp;(ROW(C10553)-DAY(C10553))):I10553),0),0)</f>
        <v>0</v>
      </c>
      <c r="N10554" s="29">
        <f ca="1">IF(C10554&lt;Calculator!$G$27,0,IF(C10554=Calculator!$G$27,Calculator!$G$39,IF(H10554-K10554&lt;=0,IF(D10554&gt;Calculator!$G$39,IF(H10554-K10554+E10554+L10554+M10554+Calculator!$G$39&gt;Calculator!$G$39,Calculator!$G$39-(H10554+E10554+L10554+M10554-K10554),Calculator!$G$39),D10554),0)))</f>
        <v>0</v>
      </c>
    </row>
    <row r="10555" spans="1:14" ht="15.75" thickBot="1">
      <c r="A10555" s="33" t="str">
        <f ca="1">IF(C10555=Calculator!$H$27,"F",IF(Daily!D10555+Daily!H10555=0,IF(D10554+H10554&gt;0,"L",""),""))</f>
        <v/>
      </c>
      <c r="B10555" s="34">
        <v>10554</v>
      </c>
      <c r="C10555" s="19">
        <f t="shared" ca="1" si="657"/>
        <v>56484</v>
      </c>
      <c r="D10555" s="29">
        <f t="shared" ca="1" si="659"/>
        <v>0</v>
      </c>
      <c r="E10555" s="29">
        <f ca="1">IF(C10555&lt;Calculator!$D$26,0,IF(DAY($C10555)=1,IF(D10555-Calculator!$G$24&gt;0,Calculator!$G$24,D10555),0))</f>
        <v>0</v>
      </c>
      <c r="F10555" s="29">
        <f ca="1">IF(E10555&gt;0,D10555*Calculator!$G$22/12,0)</f>
        <v>0</v>
      </c>
      <c r="G10555" s="29">
        <f ca="1">IF(E10555&gt;0,(IFERROR(-PMT(Calculator!$G$22/12,Calculator!$G$23*12,Calculator!$G$20),0))-F10555,0)</f>
        <v>0</v>
      </c>
      <c r="H10555" s="29">
        <f t="shared" ca="1" si="660"/>
        <v>0</v>
      </c>
      <c r="I10555" s="29">
        <f t="shared" ca="1" si="658"/>
        <v>0</v>
      </c>
      <c r="J10555" s="30">
        <f>Calculator!$G$40</f>
        <v>6.5000000000000002E-2</v>
      </c>
      <c r="K10555" s="29">
        <f ca="1">IF(C10555&gt;=Calculator!$G$27,IF(DAY($C10555)=1,Calculator!$G$34/2,IF(DAY($C10555)=15,Calculator!$G$34/2,0)),0)</f>
        <v>0</v>
      </c>
      <c r="L10555" s="29">
        <f ca="1">IF(DAY($C10555)=28,IF(H10555=0,0,Calculator!$G$35),0)</f>
        <v>0</v>
      </c>
      <c r="M10555" s="29">
        <f ca="1">IF(I10555&gt;0,IF(DAY($C10555)=1,SUM(INDIRECT("I"&amp;(ROW(C10554)-DAY(C10554))):I10554),0),0)</f>
        <v>0</v>
      </c>
      <c r="N10555" s="29">
        <f ca="1">IF(C10555&lt;Calculator!$G$27,0,IF(C10555=Calculator!$G$27,Calculator!$G$39,IF(H10555-K10555&lt;=0,IF(D10555&gt;Calculator!$G$39,IF(H10555-K10555+E10555+L10555+M10555+Calculator!$G$39&gt;Calculator!$G$39,Calculator!$G$39-(H10555+E10555+L10555+M10555-K10555),Calculator!$G$39),D10555),0)))</f>
        <v>0</v>
      </c>
    </row>
    <row r="10556" spans="1:14" ht="15.75" thickBot="1">
      <c r="A10556" s="33" t="str">
        <f ca="1">IF(C10556=Calculator!$H$27,"F",IF(Daily!D10556+Daily!H10556=0,IF(D10555+H10555&gt;0,"L",""),""))</f>
        <v/>
      </c>
      <c r="B10556" s="34">
        <v>10555</v>
      </c>
      <c r="C10556" s="19">
        <f t="shared" ca="1" si="657"/>
        <v>56485</v>
      </c>
      <c r="D10556" s="29">
        <f t="shared" ca="1" si="659"/>
        <v>0</v>
      </c>
      <c r="E10556" s="29">
        <f ca="1">IF(C10556&lt;Calculator!$D$26,0,IF(DAY($C10556)=1,IF(D10556-Calculator!$G$24&gt;0,Calculator!$G$24,D10556),0))</f>
        <v>0</v>
      </c>
      <c r="F10556" s="29">
        <f ca="1">IF(E10556&gt;0,D10556*Calculator!$G$22/12,0)</f>
        <v>0</v>
      </c>
      <c r="G10556" s="29">
        <f ca="1">IF(E10556&gt;0,(IFERROR(-PMT(Calculator!$G$22/12,Calculator!$G$23*12,Calculator!$G$20),0))-F10556,0)</f>
        <v>0</v>
      </c>
      <c r="H10556" s="29">
        <f t="shared" ca="1" si="660"/>
        <v>0</v>
      </c>
      <c r="I10556" s="29">
        <f t="shared" ca="1" si="658"/>
        <v>0</v>
      </c>
      <c r="J10556" s="30">
        <f>Calculator!$G$40</f>
        <v>6.5000000000000002E-2</v>
      </c>
      <c r="K10556" s="29">
        <f ca="1">IF(C10556&gt;=Calculator!$G$27,IF(DAY($C10556)=1,Calculator!$G$34/2,IF(DAY($C10556)=15,Calculator!$G$34/2,0)),0)</f>
        <v>0</v>
      </c>
      <c r="L10556" s="29">
        <f ca="1">IF(DAY($C10556)=28,IF(H10556=0,0,Calculator!$G$35),0)</f>
        <v>0</v>
      </c>
      <c r="M10556" s="29">
        <f ca="1">IF(I10556&gt;0,IF(DAY($C10556)=1,SUM(INDIRECT("I"&amp;(ROW(C10555)-DAY(C10555))):I10555),0),0)</f>
        <v>0</v>
      </c>
      <c r="N10556" s="29">
        <f ca="1">IF(C10556&lt;Calculator!$G$27,0,IF(C10556=Calculator!$G$27,Calculator!$G$39,IF(H10556-K10556&lt;=0,IF(D10556&gt;Calculator!$G$39,IF(H10556-K10556+E10556+L10556+M10556+Calculator!$G$39&gt;Calculator!$G$39,Calculator!$G$39-(H10556+E10556+L10556+M10556-K10556),Calculator!$G$39),D10556),0)))</f>
        <v>0</v>
      </c>
    </row>
    <row r="10557" spans="1:14" ht="15.75" thickBot="1">
      <c r="A10557" s="33" t="str">
        <f ca="1">IF(C10557=Calculator!$H$27,"F",IF(Daily!D10557+Daily!H10557=0,IF(D10556+H10556&gt;0,"L",""),""))</f>
        <v/>
      </c>
      <c r="B10557" s="34">
        <v>10556</v>
      </c>
      <c r="C10557" s="19">
        <f t="shared" ca="1" si="657"/>
        <v>56486</v>
      </c>
      <c r="D10557" s="29">
        <f t="shared" ca="1" si="659"/>
        <v>0</v>
      </c>
      <c r="E10557" s="29">
        <f ca="1">IF(C10557&lt;Calculator!$D$26,0,IF(DAY($C10557)=1,IF(D10557-Calculator!$G$24&gt;0,Calculator!$G$24,D10557),0))</f>
        <v>0</v>
      </c>
      <c r="F10557" s="29">
        <f ca="1">IF(E10557&gt;0,D10557*Calculator!$G$22/12,0)</f>
        <v>0</v>
      </c>
      <c r="G10557" s="29">
        <f ca="1">IF(E10557&gt;0,(IFERROR(-PMT(Calculator!$G$22/12,Calculator!$G$23*12,Calculator!$G$20),0))-F10557,0)</f>
        <v>0</v>
      </c>
      <c r="H10557" s="29">
        <f t="shared" ca="1" si="660"/>
        <v>0</v>
      </c>
      <c r="I10557" s="29">
        <f t="shared" ca="1" si="658"/>
        <v>0</v>
      </c>
      <c r="J10557" s="30">
        <f>Calculator!$G$40</f>
        <v>6.5000000000000002E-2</v>
      </c>
      <c r="K10557" s="29">
        <f ca="1">IF(C10557&gt;=Calculator!$G$27,IF(DAY($C10557)=1,Calculator!$G$34/2,IF(DAY($C10557)=15,Calculator!$G$34/2,0)),0)</f>
        <v>0</v>
      </c>
      <c r="L10557" s="29">
        <f ca="1">IF(DAY($C10557)=28,IF(H10557=0,0,Calculator!$G$35),0)</f>
        <v>0</v>
      </c>
      <c r="M10557" s="29">
        <f ca="1">IF(I10557&gt;0,IF(DAY($C10557)=1,SUM(INDIRECT("I"&amp;(ROW(C10556)-DAY(C10556))):I10556),0),0)</f>
        <v>0</v>
      </c>
      <c r="N10557" s="29">
        <f ca="1">IF(C10557&lt;Calculator!$G$27,0,IF(C10557=Calculator!$G$27,Calculator!$G$39,IF(H10557-K10557&lt;=0,IF(D10557&gt;Calculator!$G$39,IF(H10557-K10557+E10557+L10557+M10557+Calculator!$G$39&gt;Calculator!$G$39,Calculator!$G$39-(H10557+E10557+L10557+M10557-K10557),Calculator!$G$39),D10557),0)))</f>
        <v>0</v>
      </c>
    </row>
    <row r="10558" spans="1:14" ht="15.75" thickBot="1">
      <c r="A10558" s="33" t="str">
        <f ca="1">IF(C10558=Calculator!$H$27,"F",IF(Daily!D10558+Daily!H10558=0,IF(D10557+H10557&gt;0,"L",""),""))</f>
        <v/>
      </c>
      <c r="B10558" s="34">
        <v>10557</v>
      </c>
      <c r="C10558" s="19">
        <f t="shared" ca="1" si="657"/>
        <v>56487</v>
      </c>
      <c r="D10558" s="29">
        <f t="shared" ca="1" si="659"/>
        <v>0</v>
      </c>
      <c r="E10558" s="29">
        <f ca="1">IF(C10558&lt;Calculator!$D$26,0,IF(DAY($C10558)=1,IF(D10558-Calculator!$G$24&gt;0,Calculator!$G$24,D10558),0))</f>
        <v>0</v>
      </c>
      <c r="F10558" s="29">
        <f ca="1">IF(E10558&gt;0,D10558*Calculator!$G$22/12,0)</f>
        <v>0</v>
      </c>
      <c r="G10558" s="29">
        <f ca="1">IF(E10558&gt;0,(IFERROR(-PMT(Calculator!$G$22/12,Calculator!$G$23*12,Calculator!$G$20),0))-F10558,0)</f>
        <v>0</v>
      </c>
      <c r="H10558" s="29">
        <f t="shared" ca="1" si="660"/>
        <v>0</v>
      </c>
      <c r="I10558" s="29">
        <f t="shared" ca="1" si="658"/>
        <v>0</v>
      </c>
      <c r="J10558" s="30">
        <f>Calculator!$G$40</f>
        <v>6.5000000000000002E-2</v>
      </c>
      <c r="K10558" s="29">
        <f ca="1">IF(C10558&gt;=Calculator!$G$27,IF(DAY($C10558)=1,Calculator!$G$34/2,IF(DAY($C10558)=15,Calculator!$G$34/2,0)),0)</f>
        <v>0</v>
      </c>
      <c r="L10558" s="29">
        <f ca="1">IF(DAY($C10558)=28,IF(H10558=0,0,Calculator!$G$35),0)</f>
        <v>0</v>
      </c>
      <c r="M10558" s="29">
        <f ca="1">IF(I10558&gt;0,IF(DAY($C10558)=1,SUM(INDIRECT("I"&amp;(ROW(C10557)-DAY(C10557))):I10557),0),0)</f>
        <v>0</v>
      </c>
      <c r="N10558" s="29">
        <f ca="1">IF(C10558&lt;Calculator!$G$27,0,IF(C10558=Calculator!$G$27,Calculator!$G$39,IF(H10558-K10558&lt;=0,IF(D10558&gt;Calculator!$G$39,IF(H10558-K10558+E10558+L10558+M10558+Calculator!$G$39&gt;Calculator!$G$39,Calculator!$G$39-(H10558+E10558+L10558+M10558-K10558),Calculator!$G$39),D10558),0)))</f>
        <v>0</v>
      </c>
    </row>
    <row r="10559" spans="1:14" ht="15.75" thickBot="1">
      <c r="A10559" s="33" t="str">
        <f ca="1">IF(C10559=Calculator!$H$27,"F",IF(Daily!D10559+Daily!H10559=0,IF(D10558+H10558&gt;0,"L",""),""))</f>
        <v/>
      </c>
      <c r="B10559" s="34">
        <v>10558</v>
      </c>
      <c r="C10559" s="19">
        <f t="shared" ca="1" si="657"/>
        <v>56488</v>
      </c>
      <c r="D10559" s="29">
        <f t="shared" ca="1" si="659"/>
        <v>0</v>
      </c>
      <c r="E10559" s="29">
        <f ca="1">IF(C10559&lt;Calculator!$D$26,0,IF(DAY($C10559)=1,IF(D10559-Calculator!$G$24&gt;0,Calculator!$G$24,D10559),0))</f>
        <v>0</v>
      </c>
      <c r="F10559" s="29">
        <f ca="1">IF(E10559&gt;0,D10559*Calculator!$G$22/12,0)</f>
        <v>0</v>
      </c>
      <c r="G10559" s="29">
        <f ca="1">IF(E10559&gt;0,(IFERROR(-PMT(Calculator!$G$22/12,Calculator!$G$23*12,Calculator!$G$20),0))-F10559,0)</f>
        <v>0</v>
      </c>
      <c r="H10559" s="29">
        <f t="shared" ca="1" si="660"/>
        <v>0</v>
      </c>
      <c r="I10559" s="29">
        <f t="shared" ca="1" si="658"/>
        <v>0</v>
      </c>
      <c r="J10559" s="30">
        <f>Calculator!$G$40</f>
        <v>6.5000000000000002E-2</v>
      </c>
      <c r="K10559" s="29">
        <f ca="1">IF(C10559&gt;=Calculator!$G$27,IF(DAY($C10559)=1,Calculator!$G$34/2,IF(DAY($C10559)=15,Calculator!$G$34/2,0)),0)</f>
        <v>0</v>
      </c>
      <c r="L10559" s="29">
        <f ca="1">IF(DAY($C10559)=28,IF(H10559=0,0,Calculator!$G$35),0)</f>
        <v>0</v>
      </c>
      <c r="M10559" s="29">
        <f ca="1">IF(I10559&gt;0,IF(DAY($C10559)=1,SUM(INDIRECT("I"&amp;(ROW(C10558)-DAY(C10558))):I10558),0),0)</f>
        <v>0</v>
      </c>
      <c r="N10559" s="29">
        <f ca="1">IF(C10559&lt;Calculator!$G$27,0,IF(C10559=Calculator!$G$27,Calculator!$G$39,IF(H10559-K10559&lt;=0,IF(D10559&gt;Calculator!$G$39,IF(H10559-K10559+E10559+L10559+M10559+Calculator!$G$39&gt;Calculator!$G$39,Calculator!$G$39-(H10559+E10559+L10559+M10559-K10559),Calculator!$G$39),D10559),0)))</f>
        <v>0</v>
      </c>
    </row>
    <row r="10560" spans="1:14" ht="15.75" thickBot="1">
      <c r="A10560" s="33" t="str">
        <f ca="1">IF(C10560=Calculator!$H$27,"F",IF(Daily!D10560+Daily!H10560=0,IF(D10559+H10559&gt;0,"L",""),""))</f>
        <v/>
      </c>
      <c r="B10560" s="34">
        <v>10559</v>
      </c>
      <c r="C10560" s="19">
        <f t="shared" ca="1" si="657"/>
        <v>56489</v>
      </c>
      <c r="D10560" s="29">
        <f t="shared" ca="1" si="659"/>
        <v>0</v>
      </c>
      <c r="E10560" s="29">
        <f ca="1">IF(C10560&lt;Calculator!$D$26,0,IF(DAY($C10560)=1,IF(D10560-Calculator!$G$24&gt;0,Calculator!$G$24,D10560),0))</f>
        <v>0</v>
      </c>
      <c r="F10560" s="29">
        <f ca="1">IF(E10560&gt;0,D10560*Calculator!$G$22/12,0)</f>
        <v>0</v>
      </c>
      <c r="G10560" s="29">
        <f ca="1">IF(E10560&gt;0,(IFERROR(-PMT(Calculator!$G$22/12,Calculator!$G$23*12,Calculator!$G$20),0))-F10560,0)</f>
        <v>0</v>
      </c>
      <c r="H10560" s="29">
        <f t="shared" ca="1" si="660"/>
        <v>0</v>
      </c>
      <c r="I10560" s="29">
        <f t="shared" ca="1" si="658"/>
        <v>0</v>
      </c>
      <c r="J10560" s="30">
        <f>Calculator!$G$40</f>
        <v>6.5000000000000002E-2</v>
      </c>
      <c r="K10560" s="29">
        <f ca="1">IF(C10560&gt;=Calculator!$G$27,IF(DAY($C10560)=1,Calculator!$G$34/2,IF(DAY($C10560)=15,Calculator!$G$34/2,0)),0)</f>
        <v>0</v>
      </c>
      <c r="L10560" s="29">
        <f ca="1">IF(DAY($C10560)=28,IF(H10560=0,0,Calculator!$G$35),0)</f>
        <v>0</v>
      </c>
      <c r="M10560" s="29">
        <f ca="1">IF(I10560&gt;0,IF(DAY($C10560)=1,SUM(INDIRECT("I"&amp;(ROW(C10559)-DAY(C10559))):I10559),0),0)</f>
        <v>0</v>
      </c>
      <c r="N10560" s="29">
        <f ca="1">IF(C10560&lt;Calculator!$G$27,0,IF(C10560=Calculator!$G$27,Calculator!$G$39,IF(H10560-K10560&lt;=0,IF(D10560&gt;Calculator!$G$39,IF(H10560-K10560+E10560+L10560+M10560+Calculator!$G$39&gt;Calculator!$G$39,Calculator!$G$39-(H10560+E10560+L10560+M10560-K10560),Calculator!$G$39),D10560),0)))</f>
        <v>0</v>
      </c>
    </row>
    <row r="10561" spans="1:14" ht="15.75" thickBot="1">
      <c r="A10561" s="33" t="str">
        <f ca="1">IF(C10561=Calculator!$H$27,"F",IF(Daily!D10561+Daily!H10561=0,IF(D10560+H10560&gt;0,"L",""),""))</f>
        <v/>
      </c>
      <c r="B10561" s="34">
        <v>10560</v>
      </c>
      <c r="C10561" s="19">
        <f t="shared" ca="1" si="657"/>
        <v>56490</v>
      </c>
      <c r="D10561" s="29">
        <f t="shared" ca="1" si="659"/>
        <v>0</v>
      </c>
      <c r="E10561" s="29">
        <f ca="1">IF(C10561&lt;Calculator!$D$26,0,IF(DAY($C10561)=1,IF(D10561-Calculator!$G$24&gt;0,Calculator!$G$24,D10561),0))</f>
        <v>0</v>
      </c>
      <c r="F10561" s="29">
        <f ca="1">IF(E10561&gt;0,D10561*Calculator!$G$22/12,0)</f>
        <v>0</v>
      </c>
      <c r="G10561" s="29">
        <f ca="1">IF(E10561&gt;0,(IFERROR(-PMT(Calculator!$G$22/12,Calculator!$G$23*12,Calculator!$G$20),0))-F10561,0)</f>
        <v>0</v>
      </c>
      <c r="H10561" s="29">
        <f t="shared" ca="1" si="660"/>
        <v>0</v>
      </c>
      <c r="I10561" s="29">
        <f t="shared" ca="1" si="658"/>
        <v>0</v>
      </c>
      <c r="J10561" s="30">
        <f>Calculator!$G$40</f>
        <v>6.5000000000000002E-2</v>
      </c>
      <c r="K10561" s="29">
        <f ca="1">IF(C10561&gt;=Calculator!$G$27,IF(DAY($C10561)=1,Calculator!$G$34/2,IF(DAY($C10561)=15,Calculator!$G$34/2,0)),0)</f>
        <v>0</v>
      </c>
      <c r="L10561" s="29">
        <f ca="1">IF(DAY($C10561)=28,IF(H10561=0,0,Calculator!$G$35),0)</f>
        <v>0</v>
      </c>
      <c r="M10561" s="29">
        <f ca="1">IF(I10561&gt;0,IF(DAY($C10561)=1,SUM(INDIRECT("I"&amp;(ROW(C10560)-DAY(C10560))):I10560),0),0)</f>
        <v>0</v>
      </c>
      <c r="N10561" s="29">
        <f ca="1">IF(C10561&lt;Calculator!$G$27,0,IF(C10561=Calculator!$G$27,Calculator!$G$39,IF(H10561-K10561&lt;=0,IF(D10561&gt;Calculator!$G$39,IF(H10561-K10561+E10561+L10561+M10561+Calculator!$G$39&gt;Calculator!$G$39,Calculator!$G$39-(H10561+E10561+L10561+M10561-K10561),Calculator!$G$39),D10561),0)))</f>
        <v>0</v>
      </c>
    </row>
    <row r="10562" spans="1:14" ht="15.75" thickBot="1">
      <c r="A10562" s="33" t="str">
        <f ca="1">IF(C10562=Calculator!$H$27,"F",IF(Daily!D10562+Daily!H10562=0,IF(D10561+H10561&gt;0,"L",""),""))</f>
        <v/>
      </c>
      <c r="B10562" s="34">
        <v>10561</v>
      </c>
      <c r="C10562" s="19">
        <f t="shared" ca="1" si="657"/>
        <v>56491</v>
      </c>
      <c r="D10562" s="29">
        <f t="shared" ca="1" si="659"/>
        <v>0</v>
      </c>
      <c r="E10562" s="29">
        <f ca="1">IF(C10562&lt;Calculator!$D$26,0,IF(DAY($C10562)=1,IF(D10562-Calculator!$G$24&gt;0,Calculator!$G$24,D10562),0))</f>
        <v>0</v>
      </c>
      <c r="F10562" s="29">
        <f ca="1">IF(E10562&gt;0,D10562*Calculator!$G$22/12,0)</f>
        <v>0</v>
      </c>
      <c r="G10562" s="29">
        <f ca="1">IF(E10562&gt;0,(IFERROR(-PMT(Calculator!$G$22/12,Calculator!$G$23*12,Calculator!$G$20),0))-F10562,0)</f>
        <v>0</v>
      </c>
      <c r="H10562" s="29">
        <f t="shared" ca="1" si="660"/>
        <v>0</v>
      </c>
      <c r="I10562" s="29">
        <f t="shared" ca="1" si="658"/>
        <v>0</v>
      </c>
      <c r="J10562" s="30">
        <f>Calculator!$G$40</f>
        <v>6.5000000000000002E-2</v>
      </c>
      <c r="K10562" s="29">
        <f ca="1">IF(C10562&gt;=Calculator!$G$27,IF(DAY($C10562)=1,Calculator!$G$34/2,IF(DAY($C10562)=15,Calculator!$G$34/2,0)),0)</f>
        <v>0</v>
      </c>
      <c r="L10562" s="29">
        <f ca="1">IF(DAY($C10562)=28,IF(H10562=0,0,Calculator!$G$35),0)</f>
        <v>0</v>
      </c>
      <c r="M10562" s="29">
        <f ca="1">IF(I10562&gt;0,IF(DAY($C10562)=1,SUM(INDIRECT("I"&amp;(ROW(C10561)-DAY(C10561))):I10561),0),0)</f>
        <v>0</v>
      </c>
      <c r="N10562" s="29">
        <f ca="1">IF(C10562&lt;Calculator!$G$27,0,IF(C10562=Calculator!$G$27,Calculator!$G$39,IF(H10562-K10562&lt;=0,IF(D10562&gt;Calculator!$G$39,IF(H10562-K10562+E10562+L10562+M10562+Calculator!$G$39&gt;Calculator!$G$39,Calculator!$G$39-(H10562+E10562+L10562+M10562-K10562),Calculator!$G$39),D10562),0)))</f>
        <v>0</v>
      </c>
    </row>
    <row r="10563" spans="1:14" ht="15.75" thickBot="1">
      <c r="A10563" s="33" t="str">
        <f ca="1">IF(C10563=Calculator!$H$27,"F",IF(Daily!D10563+Daily!H10563=0,IF(D10562+H10562&gt;0,"L",""),""))</f>
        <v/>
      </c>
      <c r="B10563" s="34">
        <v>10562</v>
      </c>
      <c r="C10563" s="19">
        <f t="shared" ref="C10563:C10626" ca="1" si="661">C10562+1</f>
        <v>56492</v>
      </c>
      <c r="D10563" s="29">
        <f t="shared" ca="1" si="659"/>
        <v>0</v>
      </c>
      <c r="E10563" s="29">
        <f ca="1">IF(C10563&lt;Calculator!$D$26,0,IF(DAY($C10563)=1,IF(D10563-Calculator!$G$24&gt;0,Calculator!$G$24,D10563),0))</f>
        <v>0</v>
      </c>
      <c r="F10563" s="29">
        <f ca="1">IF(E10563&gt;0,D10563*Calculator!$G$22/12,0)</f>
        <v>0</v>
      </c>
      <c r="G10563" s="29">
        <f ca="1">IF(E10563&gt;0,(IFERROR(-PMT(Calculator!$G$22/12,Calculator!$G$23*12,Calculator!$G$20),0))-F10563,0)</f>
        <v>0</v>
      </c>
      <c r="H10563" s="29">
        <f t="shared" ca="1" si="660"/>
        <v>0</v>
      </c>
      <c r="I10563" s="29">
        <f t="shared" ref="I10563:I10626" ca="1" si="662">H10563*J10563/365</f>
        <v>0</v>
      </c>
      <c r="J10563" s="30">
        <f>Calculator!$G$40</f>
        <v>6.5000000000000002E-2</v>
      </c>
      <c r="K10563" s="29">
        <f ca="1">IF(C10563&gt;=Calculator!$G$27,IF(DAY($C10563)=1,Calculator!$G$34/2,IF(DAY($C10563)=15,Calculator!$G$34/2,0)),0)</f>
        <v>0</v>
      </c>
      <c r="L10563" s="29">
        <f ca="1">IF(DAY($C10563)=28,IF(H10563=0,0,Calculator!$G$35),0)</f>
        <v>0</v>
      </c>
      <c r="M10563" s="29">
        <f ca="1">IF(I10563&gt;0,IF(DAY($C10563)=1,SUM(INDIRECT("I"&amp;(ROW(C10562)-DAY(C10562))):I10562),0),0)</f>
        <v>0</v>
      </c>
      <c r="N10563" s="29">
        <f ca="1">IF(C10563&lt;Calculator!$G$27,0,IF(C10563=Calculator!$G$27,Calculator!$G$39,IF(H10563-K10563&lt;=0,IF(D10563&gt;Calculator!$G$39,IF(H10563-K10563+E10563+L10563+M10563+Calculator!$G$39&gt;Calculator!$G$39,Calculator!$G$39-(H10563+E10563+L10563+M10563-K10563),Calculator!$G$39),D10563),0)))</f>
        <v>0</v>
      </c>
    </row>
    <row r="10564" spans="1:14" ht="15.75" thickBot="1">
      <c r="A10564" s="33" t="str">
        <f ca="1">IF(C10564=Calculator!$H$27,"F",IF(Daily!D10564+Daily!H10564=0,IF(D10563+H10563&gt;0,"L",""),""))</f>
        <v/>
      </c>
      <c r="B10564" s="34">
        <v>10563</v>
      </c>
      <c r="C10564" s="19">
        <f t="shared" ca="1" si="661"/>
        <v>56493</v>
      </c>
      <c r="D10564" s="29">
        <f t="shared" ref="D10564:D10627" ca="1" si="663">IF(((D10563-G10563)-N10563)&lt;0,0,((D10563-G10563)-N10563))</f>
        <v>0</v>
      </c>
      <c r="E10564" s="29">
        <f ca="1">IF(C10564&lt;Calculator!$D$26,0,IF(DAY($C10564)=1,IF(D10564-Calculator!$G$24&gt;0,Calculator!$G$24,D10564),0))</f>
        <v>0</v>
      </c>
      <c r="F10564" s="29">
        <f ca="1">IF(E10564&gt;0,D10564*Calculator!$G$22/12,0)</f>
        <v>0</v>
      </c>
      <c r="G10564" s="29">
        <f ca="1">IF(E10564&gt;0,(IFERROR(-PMT(Calculator!$G$22/12,Calculator!$G$23*12,Calculator!$G$20),0))-F10564,0)</f>
        <v>0</v>
      </c>
      <c r="H10564" s="29">
        <f t="shared" ref="H10564:H10627" ca="1" si="664">IF((H10563-K10563+SUM(L10563:N10563)+E10563)&lt;0,0,(H10563-K10563+SUM(L10563:N10563)+E10563))</f>
        <v>0</v>
      </c>
      <c r="I10564" s="29">
        <f t="shared" ca="1" si="662"/>
        <v>0</v>
      </c>
      <c r="J10564" s="30">
        <f>Calculator!$G$40</f>
        <v>6.5000000000000002E-2</v>
      </c>
      <c r="K10564" s="29">
        <f ca="1">IF(C10564&gt;=Calculator!$G$27,IF(DAY($C10564)=1,Calculator!$G$34/2,IF(DAY($C10564)=15,Calculator!$G$34/2,0)),0)</f>
        <v>4500</v>
      </c>
      <c r="L10564" s="29">
        <f ca="1">IF(DAY($C10564)=28,IF(H10564=0,0,Calculator!$G$35),0)</f>
        <v>0</v>
      </c>
      <c r="M10564" s="29">
        <f ca="1">IF(I10564&gt;0,IF(DAY($C10564)=1,SUM(INDIRECT("I"&amp;(ROW(C10563)-DAY(C10563))):I10563),0),0)</f>
        <v>0</v>
      </c>
      <c r="N10564" s="29">
        <f ca="1">IF(C10564&lt;Calculator!$G$27,0,IF(C10564=Calculator!$G$27,Calculator!$G$39,IF(H10564-K10564&lt;=0,IF(D10564&gt;Calculator!$G$39,IF(H10564-K10564+E10564+L10564+M10564+Calculator!$G$39&gt;Calculator!$G$39,Calculator!$G$39-(H10564+E10564+L10564+M10564-K10564),Calculator!$G$39),D10564),0)))</f>
        <v>0</v>
      </c>
    </row>
    <row r="10565" spans="1:14" ht="15.75" thickBot="1">
      <c r="A10565" s="33" t="str">
        <f ca="1">IF(C10565=Calculator!$H$27,"F",IF(Daily!D10565+Daily!H10565=0,IF(D10564+H10564&gt;0,"L",""),""))</f>
        <v/>
      </c>
      <c r="B10565" s="34">
        <v>10564</v>
      </c>
      <c r="C10565" s="19">
        <f t="shared" ca="1" si="661"/>
        <v>56494</v>
      </c>
      <c r="D10565" s="29">
        <f t="shared" ca="1" si="663"/>
        <v>0</v>
      </c>
      <c r="E10565" s="29">
        <f ca="1">IF(C10565&lt;Calculator!$D$26,0,IF(DAY($C10565)=1,IF(D10565-Calculator!$G$24&gt;0,Calculator!$G$24,D10565),0))</f>
        <v>0</v>
      </c>
      <c r="F10565" s="29">
        <f ca="1">IF(E10565&gt;0,D10565*Calculator!$G$22/12,0)</f>
        <v>0</v>
      </c>
      <c r="G10565" s="29">
        <f ca="1">IF(E10565&gt;0,(IFERROR(-PMT(Calculator!$G$22/12,Calculator!$G$23*12,Calculator!$G$20),0))-F10565,0)</f>
        <v>0</v>
      </c>
      <c r="H10565" s="29">
        <f t="shared" ca="1" si="664"/>
        <v>0</v>
      </c>
      <c r="I10565" s="29">
        <f t="shared" ca="1" si="662"/>
        <v>0</v>
      </c>
      <c r="J10565" s="30">
        <f>Calculator!$G$40</f>
        <v>6.5000000000000002E-2</v>
      </c>
      <c r="K10565" s="29">
        <f ca="1">IF(C10565&gt;=Calculator!$G$27,IF(DAY($C10565)=1,Calculator!$G$34/2,IF(DAY($C10565)=15,Calculator!$G$34/2,0)),0)</f>
        <v>0</v>
      </c>
      <c r="L10565" s="29">
        <f ca="1">IF(DAY($C10565)=28,IF(H10565=0,0,Calculator!$G$35),0)</f>
        <v>0</v>
      </c>
      <c r="M10565" s="29">
        <f ca="1">IF(I10565&gt;0,IF(DAY($C10565)=1,SUM(INDIRECT("I"&amp;(ROW(C10564)-DAY(C10564))):I10564),0),0)</f>
        <v>0</v>
      </c>
      <c r="N10565" s="29">
        <f ca="1">IF(C10565&lt;Calculator!$G$27,0,IF(C10565=Calculator!$G$27,Calculator!$G$39,IF(H10565-K10565&lt;=0,IF(D10565&gt;Calculator!$G$39,IF(H10565-K10565+E10565+L10565+M10565+Calculator!$G$39&gt;Calculator!$G$39,Calculator!$G$39-(H10565+E10565+L10565+M10565-K10565),Calculator!$G$39),D10565),0)))</f>
        <v>0</v>
      </c>
    </row>
    <row r="10566" spans="1:14" ht="15.75" thickBot="1">
      <c r="A10566" s="33" t="str">
        <f ca="1">IF(C10566=Calculator!$H$27,"F",IF(Daily!D10566+Daily!H10566=0,IF(D10565+H10565&gt;0,"L",""),""))</f>
        <v/>
      </c>
      <c r="B10566" s="34">
        <v>10565</v>
      </c>
      <c r="C10566" s="19">
        <f t="shared" ca="1" si="661"/>
        <v>56495</v>
      </c>
      <c r="D10566" s="29">
        <f t="shared" ca="1" si="663"/>
        <v>0</v>
      </c>
      <c r="E10566" s="29">
        <f ca="1">IF(C10566&lt;Calculator!$D$26,0,IF(DAY($C10566)=1,IF(D10566-Calculator!$G$24&gt;0,Calculator!$G$24,D10566),0))</f>
        <v>0</v>
      </c>
      <c r="F10566" s="29">
        <f ca="1">IF(E10566&gt;0,D10566*Calculator!$G$22/12,0)</f>
        <v>0</v>
      </c>
      <c r="G10566" s="29">
        <f ca="1">IF(E10566&gt;0,(IFERROR(-PMT(Calculator!$G$22/12,Calculator!$G$23*12,Calculator!$G$20),0))-F10566,0)</f>
        <v>0</v>
      </c>
      <c r="H10566" s="29">
        <f t="shared" ca="1" si="664"/>
        <v>0</v>
      </c>
      <c r="I10566" s="29">
        <f t="shared" ca="1" si="662"/>
        <v>0</v>
      </c>
      <c r="J10566" s="30">
        <f>Calculator!$G$40</f>
        <v>6.5000000000000002E-2</v>
      </c>
      <c r="K10566" s="29">
        <f ca="1">IF(C10566&gt;=Calculator!$G$27,IF(DAY($C10566)=1,Calculator!$G$34/2,IF(DAY($C10566)=15,Calculator!$G$34/2,0)),0)</f>
        <v>0</v>
      </c>
      <c r="L10566" s="29">
        <f ca="1">IF(DAY($C10566)=28,IF(H10566=0,0,Calculator!$G$35),0)</f>
        <v>0</v>
      </c>
      <c r="M10566" s="29">
        <f ca="1">IF(I10566&gt;0,IF(DAY($C10566)=1,SUM(INDIRECT("I"&amp;(ROW(C10565)-DAY(C10565))):I10565),0),0)</f>
        <v>0</v>
      </c>
      <c r="N10566" s="29">
        <f ca="1">IF(C10566&lt;Calculator!$G$27,0,IF(C10566=Calculator!$G$27,Calculator!$G$39,IF(H10566-K10566&lt;=0,IF(D10566&gt;Calculator!$G$39,IF(H10566-K10566+E10566+L10566+M10566+Calculator!$G$39&gt;Calculator!$G$39,Calculator!$G$39-(H10566+E10566+L10566+M10566-K10566),Calculator!$G$39),D10566),0)))</f>
        <v>0</v>
      </c>
    </row>
    <row r="10567" spans="1:14" ht="15.75" thickBot="1">
      <c r="A10567" s="33" t="str">
        <f ca="1">IF(C10567=Calculator!$H$27,"F",IF(Daily!D10567+Daily!H10567=0,IF(D10566+H10566&gt;0,"L",""),""))</f>
        <v/>
      </c>
      <c r="B10567" s="34">
        <v>10566</v>
      </c>
      <c r="C10567" s="19">
        <f t="shared" ca="1" si="661"/>
        <v>56496</v>
      </c>
      <c r="D10567" s="29">
        <f t="shared" ca="1" si="663"/>
        <v>0</v>
      </c>
      <c r="E10567" s="29">
        <f ca="1">IF(C10567&lt;Calculator!$D$26,0,IF(DAY($C10567)=1,IF(D10567-Calculator!$G$24&gt;0,Calculator!$G$24,D10567),0))</f>
        <v>0</v>
      </c>
      <c r="F10567" s="29">
        <f ca="1">IF(E10567&gt;0,D10567*Calculator!$G$22/12,0)</f>
        <v>0</v>
      </c>
      <c r="G10567" s="29">
        <f ca="1">IF(E10567&gt;0,(IFERROR(-PMT(Calculator!$G$22/12,Calculator!$G$23*12,Calculator!$G$20),0))-F10567,0)</f>
        <v>0</v>
      </c>
      <c r="H10567" s="29">
        <f t="shared" ca="1" si="664"/>
        <v>0</v>
      </c>
      <c r="I10567" s="29">
        <f t="shared" ca="1" si="662"/>
        <v>0</v>
      </c>
      <c r="J10567" s="30">
        <f>Calculator!$G$40</f>
        <v>6.5000000000000002E-2</v>
      </c>
      <c r="K10567" s="29">
        <f ca="1">IF(C10567&gt;=Calculator!$G$27,IF(DAY($C10567)=1,Calculator!$G$34/2,IF(DAY($C10567)=15,Calculator!$G$34/2,0)),0)</f>
        <v>0</v>
      </c>
      <c r="L10567" s="29">
        <f ca="1">IF(DAY($C10567)=28,IF(H10567=0,0,Calculator!$G$35),0)</f>
        <v>0</v>
      </c>
      <c r="M10567" s="29">
        <f ca="1">IF(I10567&gt;0,IF(DAY($C10567)=1,SUM(INDIRECT("I"&amp;(ROW(C10566)-DAY(C10566))):I10566),0),0)</f>
        <v>0</v>
      </c>
      <c r="N10567" s="29">
        <f ca="1">IF(C10567&lt;Calculator!$G$27,0,IF(C10567=Calculator!$G$27,Calculator!$G$39,IF(H10567-K10567&lt;=0,IF(D10567&gt;Calculator!$G$39,IF(H10567-K10567+E10567+L10567+M10567+Calculator!$G$39&gt;Calculator!$G$39,Calculator!$G$39-(H10567+E10567+L10567+M10567-K10567),Calculator!$G$39),D10567),0)))</f>
        <v>0</v>
      </c>
    </row>
    <row r="10568" spans="1:14" ht="15.75" thickBot="1">
      <c r="A10568" s="33" t="str">
        <f ca="1">IF(C10568=Calculator!$H$27,"F",IF(Daily!D10568+Daily!H10568=0,IF(D10567+H10567&gt;0,"L",""),""))</f>
        <v/>
      </c>
      <c r="B10568" s="34">
        <v>10567</v>
      </c>
      <c r="C10568" s="19">
        <f t="shared" ca="1" si="661"/>
        <v>56497</v>
      </c>
      <c r="D10568" s="29">
        <f t="shared" ca="1" si="663"/>
        <v>0</v>
      </c>
      <c r="E10568" s="29">
        <f ca="1">IF(C10568&lt;Calculator!$D$26,0,IF(DAY($C10568)=1,IF(D10568-Calculator!$G$24&gt;0,Calculator!$G$24,D10568),0))</f>
        <v>0</v>
      </c>
      <c r="F10568" s="29">
        <f ca="1">IF(E10568&gt;0,D10568*Calculator!$G$22/12,0)</f>
        <v>0</v>
      </c>
      <c r="G10568" s="29">
        <f ca="1">IF(E10568&gt;0,(IFERROR(-PMT(Calculator!$G$22/12,Calculator!$G$23*12,Calculator!$G$20),0))-F10568,0)</f>
        <v>0</v>
      </c>
      <c r="H10568" s="29">
        <f t="shared" ca="1" si="664"/>
        <v>0</v>
      </c>
      <c r="I10568" s="29">
        <f t="shared" ca="1" si="662"/>
        <v>0</v>
      </c>
      <c r="J10568" s="30">
        <f>Calculator!$G$40</f>
        <v>6.5000000000000002E-2</v>
      </c>
      <c r="K10568" s="29">
        <f ca="1">IF(C10568&gt;=Calculator!$G$27,IF(DAY($C10568)=1,Calculator!$G$34/2,IF(DAY($C10568)=15,Calculator!$G$34/2,0)),0)</f>
        <v>0</v>
      </c>
      <c r="L10568" s="29">
        <f ca="1">IF(DAY($C10568)=28,IF(H10568=0,0,Calculator!$G$35),0)</f>
        <v>0</v>
      </c>
      <c r="M10568" s="29">
        <f ca="1">IF(I10568&gt;0,IF(DAY($C10568)=1,SUM(INDIRECT("I"&amp;(ROW(C10567)-DAY(C10567))):I10567),0),0)</f>
        <v>0</v>
      </c>
      <c r="N10568" s="29">
        <f ca="1">IF(C10568&lt;Calculator!$G$27,0,IF(C10568=Calculator!$G$27,Calculator!$G$39,IF(H10568-K10568&lt;=0,IF(D10568&gt;Calculator!$G$39,IF(H10568-K10568+E10568+L10568+M10568+Calculator!$G$39&gt;Calculator!$G$39,Calculator!$G$39-(H10568+E10568+L10568+M10568-K10568),Calculator!$G$39),D10568),0)))</f>
        <v>0</v>
      </c>
    </row>
    <row r="10569" spans="1:14" ht="15.75" thickBot="1">
      <c r="A10569" s="33" t="str">
        <f ca="1">IF(C10569=Calculator!$H$27,"F",IF(Daily!D10569+Daily!H10569=0,IF(D10568+H10568&gt;0,"L",""),""))</f>
        <v/>
      </c>
      <c r="B10569" s="34">
        <v>10568</v>
      </c>
      <c r="C10569" s="19">
        <f t="shared" ca="1" si="661"/>
        <v>56498</v>
      </c>
      <c r="D10569" s="29">
        <f t="shared" ca="1" si="663"/>
        <v>0</v>
      </c>
      <c r="E10569" s="29">
        <f ca="1">IF(C10569&lt;Calculator!$D$26,0,IF(DAY($C10569)=1,IF(D10569-Calculator!$G$24&gt;0,Calculator!$G$24,D10569),0))</f>
        <v>0</v>
      </c>
      <c r="F10569" s="29">
        <f ca="1">IF(E10569&gt;0,D10569*Calculator!$G$22/12,0)</f>
        <v>0</v>
      </c>
      <c r="G10569" s="29">
        <f ca="1">IF(E10569&gt;0,(IFERROR(-PMT(Calculator!$G$22/12,Calculator!$G$23*12,Calculator!$G$20),0))-F10569,0)</f>
        <v>0</v>
      </c>
      <c r="H10569" s="29">
        <f t="shared" ca="1" si="664"/>
        <v>0</v>
      </c>
      <c r="I10569" s="29">
        <f t="shared" ca="1" si="662"/>
        <v>0</v>
      </c>
      <c r="J10569" s="30">
        <f>Calculator!$G$40</f>
        <v>6.5000000000000002E-2</v>
      </c>
      <c r="K10569" s="29">
        <f ca="1">IF(C10569&gt;=Calculator!$G$27,IF(DAY($C10569)=1,Calculator!$G$34/2,IF(DAY($C10569)=15,Calculator!$G$34/2,0)),0)</f>
        <v>0</v>
      </c>
      <c r="L10569" s="29">
        <f ca="1">IF(DAY($C10569)=28,IF(H10569=0,0,Calculator!$G$35),0)</f>
        <v>0</v>
      </c>
      <c r="M10569" s="29">
        <f ca="1">IF(I10569&gt;0,IF(DAY($C10569)=1,SUM(INDIRECT("I"&amp;(ROW(C10568)-DAY(C10568))):I10568),0),0)</f>
        <v>0</v>
      </c>
      <c r="N10569" s="29">
        <f ca="1">IF(C10569&lt;Calculator!$G$27,0,IF(C10569=Calculator!$G$27,Calculator!$G$39,IF(H10569-K10569&lt;=0,IF(D10569&gt;Calculator!$G$39,IF(H10569-K10569+E10569+L10569+M10569+Calculator!$G$39&gt;Calculator!$G$39,Calculator!$G$39-(H10569+E10569+L10569+M10569-K10569),Calculator!$G$39),D10569),0)))</f>
        <v>0</v>
      </c>
    </row>
    <row r="10570" spans="1:14" ht="15.75" thickBot="1">
      <c r="A10570" s="33" t="str">
        <f ca="1">IF(C10570=Calculator!$H$27,"F",IF(Daily!D10570+Daily!H10570=0,IF(D10569+H10569&gt;0,"L",""),""))</f>
        <v/>
      </c>
      <c r="B10570" s="34">
        <v>10569</v>
      </c>
      <c r="C10570" s="19">
        <f t="shared" ca="1" si="661"/>
        <v>56499</v>
      </c>
      <c r="D10570" s="29">
        <f t="shared" ca="1" si="663"/>
        <v>0</v>
      </c>
      <c r="E10570" s="29">
        <f ca="1">IF(C10570&lt;Calculator!$D$26,0,IF(DAY($C10570)=1,IF(D10570-Calculator!$G$24&gt;0,Calculator!$G$24,D10570),0))</f>
        <v>0</v>
      </c>
      <c r="F10570" s="29">
        <f ca="1">IF(E10570&gt;0,D10570*Calculator!$G$22/12,0)</f>
        <v>0</v>
      </c>
      <c r="G10570" s="29">
        <f ca="1">IF(E10570&gt;0,(IFERROR(-PMT(Calculator!$G$22/12,Calculator!$G$23*12,Calculator!$G$20),0))-F10570,0)</f>
        <v>0</v>
      </c>
      <c r="H10570" s="29">
        <f t="shared" ca="1" si="664"/>
        <v>0</v>
      </c>
      <c r="I10570" s="29">
        <f t="shared" ca="1" si="662"/>
        <v>0</v>
      </c>
      <c r="J10570" s="30">
        <f>Calculator!$G$40</f>
        <v>6.5000000000000002E-2</v>
      </c>
      <c r="K10570" s="29">
        <f ca="1">IF(C10570&gt;=Calculator!$G$27,IF(DAY($C10570)=1,Calculator!$G$34/2,IF(DAY($C10570)=15,Calculator!$G$34/2,0)),0)</f>
        <v>0</v>
      </c>
      <c r="L10570" s="29">
        <f ca="1">IF(DAY($C10570)=28,IF(H10570=0,0,Calculator!$G$35),0)</f>
        <v>0</v>
      </c>
      <c r="M10570" s="29">
        <f ca="1">IF(I10570&gt;0,IF(DAY($C10570)=1,SUM(INDIRECT("I"&amp;(ROW(C10569)-DAY(C10569))):I10569),0),0)</f>
        <v>0</v>
      </c>
      <c r="N10570" s="29">
        <f ca="1">IF(C10570&lt;Calculator!$G$27,0,IF(C10570=Calculator!$G$27,Calculator!$G$39,IF(H10570-K10570&lt;=0,IF(D10570&gt;Calculator!$G$39,IF(H10570-K10570+E10570+L10570+M10570+Calculator!$G$39&gt;Calculator!$G$39,Calculator!$G$39-(H10570+E10570+L10570+M10570-K10570),Calculator!$G$39),D10570),0)))</f>
        <v>0</v>
      </c>
    </row>
    <row r="10571" spans="1:14" ht="15.75" thickBot="1">
      <c r="A10571" s="33" t="str">
        <f ca="1">IF(C10571=Calculator!$H$27,"F",IF(Daily!D10571+Daily!H10571=0,IF(D10570+H10570&gt;0,"L",""),""))</f>
        <v/>
      </c>
      <c r="B10571" s="34">
        <v>10570</v>
      </c>
      <c r="C10571" s="19">
        <f t="shared" ca="1" si="661"/>
        <v>56500</v>
      </c>
      <c r="D10571" s="29">
        <f t="shared" ca="1" si="663"/>
        <v>0</v>
      </c>
      <c r="E10571" s="29">
        <f ca="1">IF(C10571&lt;Calculator!$D$26,0,IF(DAY($C10571)=1,IF(D10571-Calculator!$G$24&gt;0,Calculator!$G$24,D10571),0))</f>
        <v>0</v>
      </c>
      <c r="F10571" s="29">
        <f ca="1">IF(E10571&gt;0,D10571*Calculator!$G$22/12,0)</f>
        <v>0</v>
      </c>
      <c r="G10571" s="29">
        <f ca="1">IF(E10571&gt;0,(IFERROR(-PMT(Calculator!$G$22/12,Calculator!$G$23*12,Calculator!$G$20),0))-F10571,0)</f>
        <v>0</v>
      </c>
      <c r="H10571" s="29">
        <f t="shared" ca="1" si="664"/>
        <v>0</v>
      </c>
      <c r="I10571" s="29">
        <f t="shared" ca="1" si="662"/>
        <v>0</v>
      </c>
      <c r="J10571" s="30">
        <f>Calculator!$G$40</f>
        <v>6.5000000000000002E-2</v>
      </c>
      <c r="K10571" s="29">
        <f ca="1">IF(C10571&gt;=Calculator!$G$27,IF(DAY($C10571)=1,Calculator!$G$34/2,IF(DAY($C10571)=15,Calculator!$G$34/2,0)),0)</f>
        <v>0</v>
      </c>
      <c r="L10571" s="29">
        <f ca="1">IF(DAY($C10571)=28,IF(H10571=0,0,Calculator!$G$35),0)</f>
        <v>0</v>
      </c>
      <c r="M10571" s="29">
        <f ca="1">IF(I10571&gt;0,IF(DAY($C10571)=1,SUM(INDIRECT("I"&amp;(ROW(C10570)-DAY(C10570))):I10570),0),0)</f>
        <v>0</v>
      </c>
      <c r="N10571" s="29">
        <f ca="1">IF(C10571&lt;Calculator!$G$27,0,IF(C10571=Calculator!$G$27,Calculator!$G$39,IF(H10571-K10571&lt;=0,IF(D10571&gt;Calculator!$G$39,IF(H10571-K10571+E10571+L10571+M10571+Calculator!$G$39&gt;Calculator!$G$39,Calculator!$G$39-(H10571+E10571+L10571+M10571-K10571),Calculator!$G$39),D10571),0)))</f>
        <v>0</v>
      </c>
    </row>
    <row r="10572" spans="1:14" ht="15.75" thickBot="1">
      <c r="A10572" s="33" t="str">
        <f ca="1">IF(C10572=Calculator!$H$27,"F",IF(Daily!D10572+Daily!H10572=0,IF(D10571+H10571&gt;0,"L",""),""))</f>
        <v/>
      </c>
      <c r="B10572" s="34">
        <v>10571</v>
      </c>
      <c r="C10572" s="19">
        <f t="shared" ca="1" si="661"/>
        <v>56501</v>
      </c>
      <c r="D10572" s="29">
        <f t="shared" ca="1" si="663"/>
        <v>0</v>
      </c>
      <c r="E10572" s="29">
        <f ca="1">IF(C10572&lt;Calculator!$D$26,0,IF(DAY($C10572)=1,IF(D10572-Calculator!$G$24&gt;0,Calculator!$G$24,D10572),0))</f>
        <v>0</v>
      </c>
      <c r="F10572" s="29">
        <f ca="1">IF(E10572&gt;0,D10572*Calculator!$G$22/12,0)</f>
        <v>0</v>
      </c>
      <c r="G10572" s="29">
        <f ca="1">IF(E10572&gt;0,(IFERROR(-PMT(Calculator!$G$22/12,Calculator!$G$23*12,Calculator!$G$20),0))-F10572,0)</f>
        <v>0</v>
      </c>
      <c r="H10572" s="29">
        <f t="shared" ca="1" si="664"/>
        <v>0</v>
      </c>
      <c r="I10572" s="29">
        <f t="shared" ca="1" si="662"/>
        <v>0</v>
      </c>
      <c r="J10572" s="30">
        <f>Calculator!$G$40</f>
        <v>6.5000000000000002E-2</v>
      </c>
      <c r="K10572" s="29">
        <f ca="1">IF(C10572&gt;=Calculator!$G$27,IF(DAY($C10572)=1,Calculator!$G$34/2,IF(DAY($C10572)=15,Calculator!$G$34/2,0)),0)</f>
        <v>0</v>
      </c>
      <c r="L10572" s="29">
        <f ca="1">IF(DAY($C10572)=28,IF(H10572=0,0,Calculator!$G$35),0)</f>
        <v>0</v>
      </c>
      <c r="M10572" s="29">
        <f ca="1">IF(I10572&gt;0,IF(DAY($C10572)=1,SUM(INDIRECT("I"&amp;(ROW(C10571)-DAY(C10571))):I10571),0),0)</f>
        <v>0</v>
      </c>
      <c r="N10572" s="29">
        <f ca="1">IF(C10572&lt;Calculator!$G$27,0,IF(C10572=Calculator!$G$27,Calculator!$G$39,IF(H10572-K10572&lt;=0,IF(D10572&gt;Calculator!$G$39,IF(H10572-K10572+E10572+L10572+M10572+Calculator!$G$39&gt;Calculator!$G$39,Calculator!$G$39-(H10572+E10572+L10572+M10572-K10572),Calculator!$G$39),D10572),0)))</f>
        <v>0</v>
      </c>
    </row>
    <row r="10573" spans="1:14" ht="15.75" thickBot="1">
      <c r="A10573" s="33" t="str">
        <f ca="1">IF(C10573=Calculator!$H$27,"F",IF(Daily!D10573+Daily!H10573=0,IF(D10572+H10572&gt;0,"L",""),""))</f>
        <v/>
      </c>
      <c r="B10573" s="34">
        <v>10572</v>
      </c>
      <c r="C10573" s="19">
        <f t="shared" ca="1" si="661"/>
        <v>56502</v>
      </c>
      <c r="D10573" s="29">
        <f t="shared" ca="1" si="663"/>
        <v>0</v>
      </c>
      <c r="E10573" s="29">
        <f ca="1">IF(C10573&lt;Calculator!$D$26,0,IF(DAY($C10573)=1,IF(D10573-Calculator!$G$24&gt;0,Calculator!$G$24,D10573),0))</f>
        <v>0</v>
      </c>
      <c r="F10573" s="29">
        <f ca="1">IF(E10573&gt;0,D10573*Calculator!$G$22/12,0)</f>
        <v>0</v>
      </c>
      <c r="G10573" s="29">
        <f ca="1">IF(E10573&gt;0,(IFERROR(-PMT(Calculator!$G$22/12,Calculator!$G$23*12,Calculator!$G$20),0))-F10573,0)</f>
        <v>0</v>
      </c>
      <c r="H10573" s="29">
        <f t="shared" ca="1" si="664"/>
        <v>0</v>
      </c>
      <c r="I10573" s="29">
        <f t="shared" ca="1" si="662"/>
        <v>0</v>
      </c>
      <c r="J10573" s="30">
        <f>Calculator!$G$40</f>
        <v>6.5000000000000002E-2</v>
      </c>
      <c r="K10573" s="29">
        <f ca="1">IF(C10573&gt;=Calculator!$G$27,IF(DAY($C10573)=1,Calculator!$G$34/2,IF(DAY($C10573)=15,Calculator!$G$34/2,0)),0)</f>
        <v>0</v>
      </c>
      <c r="L10573" s="29">
        <f ca="1">IF(DAY($C10573)=28,IF(H10573=0,0,Calculator!$G$35),0)</f>
        <v>0</v>
      </c>
      <c r="M10573" s="29">
        <f ca="1">IF(I10573&gt;0,IF(DAY($C10573)=1,SUM(INDIRECT("I"&amp;(ROW(C10572)-DAY(C10572))):I10572),0),0)</f>
        <v>0</v>
      </c>
      <c r="N10573" s="29">
        <f ca="1">IF(C10573&lt;Calculator!$G$27,0,IF(C10573=Calculator!$G$27,Calculator!$G$39,IF(H10573-K10573&lt;=0,IF(D10573&gt;Calculator!$G$39,IF(H10573-K10573+E10573+L10573+M10573+Calculator!$G$39&gt;Calculator!$G$39,Calculator!$G$39-(H10573+E10573+L10573+M10573-K10573),Calculator!$G$39),D10573),0)))</f>
        <v>0</v>
      </c>
    </row>
    <row r="10574" spans="1:14" ht="15.75" thickBot="1">
      <c r="A10574" s="33" t="str">
        <f ca="1">IF(C10574=Calculator!$H$27,"F",IF(Daily!D10574+Daily!H10574=0,IF(D10573+H10573&gt;0,"L",""),""))</f>
        <v/>
      </c>
      <c r="B10574" s="34">
        <v>10573</v>
      </c>
      <c r="C10574" s="19">
        <f t="shared" ca="1" si="661"/>
        <v>56503</v>
      </c>
      <c r="D10574" s="29">
        <f t="shared" ca="1" si="663"/>
        <v>0</v>
      </c>
      <c r="E10574" s="29">
        <f ca="1">IF(C10574&lt;Calculator!$D$26,0,IF(DAY($C10574)=1,IF(D10574-Calculator!$G$24&gt;0,Calculator!$G$24,D10574),0))</f>
        <v>0</v>
      </c>
      <c r="F10574" s="29">
        <f ca="1">IF(E10574&gt;0,D10574*Calculator!$G$22/12,0)</f>
        <v>0</v>
      </c>
      <c r="G10574" s="29">
        <f ca="1">IF(E10574&gt;0,(IFERROR(-PMT(Calculator!$G$22/12,Calculator!$G$23*12,Calculator!$G$20),0))-F10574,0)</f>
        <v>0</v>
      </c>
      <c r="H10574" s="29">
        <f t="shared" ca="1" si="664"/>
        <v>0</v>
      </c>
      <c r="I10574" s="29">
        <f t="shared" ca="1" si="662"/>
        <v>0</v>
      </c>
      <c r="J10574" s="30">
        <f>Calculator!$G$40</f>
        <v>6.5000000000000002E-2</v>
      </c>
      <c r="K10574" s="29">
        <f ca="1">IF(C10574&gt;=Calculator!$G$27,IF(DAY($C10574)=1,Calculator!$G$34/2,IF(DAY($C10574)=15,Calculator!$G$34/2,0)),0)</f>
        <v>0</v>
      </c>
      <c r="L10574" s="29">
        <f ca="1">IF(DAY($C10574)=28,IF(H10574=0,0,Calculator!$G$35),0)</f>
        <v>0</v>
      </c>
      <c r="M10574" s="29">
        <f ca="1">IF(I10574&gt;0,IF(DAY($C10574)=1,SUM(INDIRECT("I"&amp;(ROW(C10573)-DAY(C10573))):I10573),0),0)</f>
        <v>0</v>
      </c>
      <c r="N10574" s="29">
        <f ca="1">IF(C10574&lt;Calculator!$G$27,0,IF(C10574=Calculator!$G$27,Calculator!$G$39,IF(H10574-K10574&lt;=0,IF(D10574&gt;Calculator!$G$39,IF(H10574-K10574+E10574+L10574+M10574+Calculator!$G$39&gt;Calculator!$G$39,Calculator!$G$39-(H10574+E10574+L10574+M10574-K10574),Calculator!$G$39),D10574),0)))</f>
        <v>0</v>
      </c>
    </row>
    <row r="10575" spans="1:14" ht="15.75" thickBot="1">
      <c r="A10575" s="33" t="str">
        <f ca="1">IF(C10575=Calculator!$H$27,"F",IF(Daily!D10575+Daily!H10575=0,IF(D10574+H10574&gt;0,"L",""),""))</f>
        <v/>
      </c>
      <c r="B10575" s="34">
        <v>10574</v>
      </c>
      <c r="C10575" s="19">
        <f t="shared" ca="1" si="661"/>
        <v>56504</v>
      </c>
      <c r="D10575" s="29">
        <f t="shared" ca="1" si="663"/>
        <v>0</v>
      </c>
      <c r="E10575" s="29">
        <f ca="1">IF(C10575&lt;Calculator!$D$26,0,IF(DAY($C10575)=1,IF(D10575-Calculator!$G$24&gt;0,Calculator!$G$24,D10575),0))</f>
        <v>0</v>
      </c>
      <c r="F10575" s="29">
        <f ca="1">IF(E10575&gt;0,D10575*Calculator!$G$22/12,0)</f>
        <v>0</v>
      </c>
      <c r="G10575" s="29">
        <f ca="1">IF(E10575&gt;0,(IFERROR(-PMT(Calculator!$G$22/12,Calculator!$G$23*12,Calculator!$G$20),0))-F10575,0)</f>
        <v>0</v>
      </c>
      <c r="H10575" s="29">
        <f t="shared" ca="1" si="664"/>
        <v>0</v>
      </c>
      <c r="I10575" s="29">
        <f t="shared" ca="1" si="662"/>
        <v>0</v>
      </c>
      <c r="J10575" s="30">
        <f>Calculator!$G$40</f>
        <v>6.5000000000000002E-2</v>
      </c>
      <c r="K10575" s="29">
        <f ca="1">IF(C10575&gt;=Calculator!$G$27,IF(DAY($C10575)=1,Calculator!$G$34/2,IF(DAY($C10575)=15,Calculator!$G$34/2,0)),0)</f>
        <v>0</v>
      </c>
      <c r="L10575" s="29">
        <f ca="1">IF(DAY($C10575)=28,IF(H10575=0,0,Calculator!$G$35),0)</f>
        <v>0</v>
      </c>
      <c r="M10575" s="29">
        <f ca="1">IF(I10575&gt;0,IF(DAY($C10575)=1,SUM(INDIRECT("I"&amp;(ROW(C10574)-DAY(C10574))):I10574),0),0)</f>
        <v>0</v>
      </c>
      <c r="N10575" s="29">
        <f ca="1">IF(C10575&lt;Calculator!$G$27,0,IF(C10575=Calculator!$G$27,Calculator!$G$39,IF(H10575-K10575&lt;=0,IF(D10575&gt;Calculator!$G$39,IF(H10575-K10575+E10575+L10575+M10575+Calculator!$G$39&gt;Calculator!$G$39,Calculator!$G$39-(H10575+E10575+L10575+M10575-K10575),Calculator!$G$39),D10575),0)))</f>
        <v>0</v>
      </c>
    </row>
    <row r="10576" spans="1:14" ht="15.75" thickBot="1">
      <c r="A10576" s="33" t="str">
        <f ca="1">IF(C10576=Calculator!$H$27,"F",IF(Daily!D10576+Daily!H10576=0,IF(D10575+H10575&gt;0,"L",""),""))</f>
        <v/>
      </c>
      <c r="B10576" s="34">
        <v>10575</v>
      </c>
      <c r="C10576" s="19">
        <f t="shared" ca="1" si="661"/>
        <v>56505</v>
      </c>
      <c r="D10576" s="29">
        <f t="shared" ca="1" si="663"/>
        <v>0</v>
      </c>
      <c r="E10576" s="29">
        <f ca="1">IF(C10576&lt;Calculator!$D$26,0,IF(DAY($C10576)=1,IF(D10576-Calculator!$G$24&gt;0,Calculator!$G$24,D10576),0))</f>
        <v>0</v>
      </c>
      <c r="F10576" s="29">
        <f ca="1">IF(E10576&gt;0,D10576*Calculator!$G$22/12,0)</f>
        <v>0</v>
      </c>
      <c r="G10576" s="29">
        <f ca="1">IF(E10576&gt;0,(IFERROR(-PMT(Calculator!$G$22/12,Calculator!$G$23*12,Calculator!$G$20),0))-F10576,0)</f>
        <v>0</v>
      </c>
      <c r="H10576" s="29">
        <f t="shared" ca="1" si="664"/>
        <v>0</v>
      </c>
      <c r="I10576" s="29">
        <f t="shared" ca="1" si="662"/>
        <v>0</v>
      </c>
      <c r="J10576" s="30">
        <f>Calculator!$G$40</f>
        <v>6.5000000000000002E-2</v>
      </c>
      <c r="K10576" s="29">
        <f ca="1">IF(C10576&gt;=Calculator!$G$27,IF(DAY($C10576)=1,Calculator!$G$34/2,IF(DAY($C10576)=15,Calculator!$G$34/2,0)),0)</f>
        <v>0</v>
      </c>
      <c r="L10576" s="29">
        <f ca="1">IF(DAY($C10576)=28,IF(H10576=0,0,Calculator!$G$35),0)</f>
        <v>0</v>
      </c>
      <c r="M10576" s="29">
        <f ca="1">IF(I10576&gt;0,IF(DAY($C10576)=1,SUM(INDIRECT("I"&amp;(ROW(C10575)-DAY(C10575))):I10575),0),0)</f>
        <v>0</v>
      </c>
      <c r="N10576" s="29">
        <f ca="1">IF(C10576&lt;Calculator!$G$27,0,IF(C10576=Calculator!$G$27,Calculator!$G$39,IF(H10576-K10576&lt;=0,IF(D10576&gt;Calculator!$G$39,IF(H10576-K10576+E10576+L10576+M10576+Calculator!$G$39&gt;Calculator!$G$39,Calculator!$G$39-(H10576+E10576+L10576+M10576-K10576),Calculator!$G$39),D10576),0)))</f>
        <v>0</v>
      </c>
    </row>
    <row r="10577" spans="1:14" ht="15.75" thickBot="1">
      <c r="A10577" s="33" t="str">
        <f ca="1">IF(C10577=Calculator!$H$27,"F",IF(Daily!D10577+Daily!H10577=0,IF(D10576+H10576&gt;0,"L",""),""))</f>
        <v/>
      </c>
      <c r="B10577" s="34">
        <v>10576</v>
      </c>
      <c r="C10577" s="19">
        <f t="shared" ca="1" si="661"/>
        <v>56506</v>
      </c>
      <c r="D10577" s="29">
        <f t="shared" ca="1" si="663"/>
        <v>0</v>
      </c>
      <c r="E10577" s="29">
        <f ca="1">IF(C10577&lt;Calculator!$D$26,0,IF(DAY($C10577)=1,IF(D10577-Calculator!$G$24&gt;0,Calculator!$G$24,D10577),0))</f>
        <v>0</v>
      </c>
      <c r="F10577" s="29">
        <f ca="1">IF(E10577&gt;0,D10577*Calculator!$G$22/12,0)</f>
        <v>0</v>
      </c>
      <c r="G10577" s="29">
        <f ca="1">IF(E10577&gt;0,(IFERROR(-PMT(Calculator!$G$22/12,Calculator!$G$23*12,Calculator!$G$20),0))-F10577,0)</f>
        <v>0</v>
      </c>
      <c r="H10577" s="29">
        <f t="shared" ca="1" si="664"/>
        <v>0</v>
      </c>
      <c r="I10577" s="29">
        <f t="shared" ca="1" si="662"/>
        <v>0</v>
      </c>
      <c r="J10577" s="30">
        <f>Calculator!$G$40</f>
        <v>6.5000000000000002E-2</v>
      </c>
      <c r="K10577" s="29">
        <f ca="1">IF(C10577&gt;=Calculator!$G$27,IF(DAY($C10577)=1,Calculator!$G$34/2,IF(DAY($C10577)=15,Calculator!$G$34/2,0)),0)</f>
        <v>0</v>
      </c>
      <c r="L10577" s="29">
        <f ca="1">IF(DAY($C10577)=28,IF(H10577=0,0,Calculator!$G$35),0)</f>
        <v>0</v>
      </c>
      <c r="M10577" s="29">
        <f ca="1">IF(I10577&gt;0,IF(DAY($C10577)=1,SUM(INDIRECT("I"&amp;(ROW(C10576)-DAY(C10576))):I10576),0),0)</f>
        <v>0</v>
      </c>
      <c r="N10577" s="29">
        <f ca="1">IF(C10577&lt;Calculator!$G$27,0,IF(C10577=Calculator!$G$27,Calculator!$G$39,IF(H10577-K10577&lt;=0,IF(D10577&gt;Calculator!$G$39,IF(H10577-K10577+E10577+L10577+M10577+Calculator!$G$39&gt;Calculator!$G$39,Calculator!$G$39-(H10577+E10577+L10577+M10577-K10577),Calculator!$G$39),D10577),0)))</f>
        <v>0</v>
      </c>
    </row>
    <row r="10578" spans="1:14" ht="15.75" thickBot="1">
      <c r="A10578" s="33" t="str">
        <f ca="1">IF(C10578=Calculator!$H$27,"F",IF(Daily!D10578+Daily!H10578=0,IF(D10577+H10577&gt;0,"L",""),""))</f>
        <v/>
      </c>
      <c r="B10578" s="34">
        <v>10577</v>
      </c>
      <c r="C10578" s="19">
        <f t="shared" ca="1" si="661"/>
        <v>56507</v>
      </c>
      <c r="D10578" s="29">
        <f t="shared" ca="1" si="663"/>
        <v>0</v>
      </c>
      <c r="E10578" s="29">
        <f ca="1">IF(C10578&lt;Calculator!$D$26,0,IF(DAY($C10578)=1,IF(D10578-Calculator!$G$24&gt;0,Calculator!$G$24,D10578),0))</f>
        <v>0</v>
      </c>
      <c r="F10578" s="29">
        <f ca="1">IF(E10578&gt;0,D10578*Calculator!$G$22/12,0)</f>
        <v>0</v>
      </c>
      <c r="G10578" s="29">
        <f ca="1">IF(E10578&gt;0,(IFERROR(-PMT(Calculator!$G$22/12,Calculator!$G$23*12,Calculator!$G$20),0))-F10578,0)</f>
        <v>0</v>
      </c>
      <c r="H10578" s="29">
        <f t="shared" ca="1" si="664"/>
        <v>0</v>
      </c>
      <c r="I10578" s="29">
        <f t="shared" ca="1" si="662"/>
        <v>0</v>
      </c>
      <c r="J10578" s="30">
        <f>Calculator!$G$40</f>
        <v>6.5000000000000002E-2</v>
      </c>
      <c r="K10578" s="29">
        <f ca="1">IF(C10578&gt;=Calculator!$G$27,IF(DAY($C10578)=1,Calculator!$G$34/2,IF(DAY($C10578)=15,Calculator!$G$34/2,0)),0)</f>
        <v>4500</v>
      </c>
      <c r="L10578" s="29">
        <f ca="1">IF(DAY($C10578)=28,IF(H10578=0,0,Calculator!$G$35),0)</f>
        <v>0</v>
      </c>
      <c r="M10578" s="29">
        <f ca="1">IF(I10578&gt;0,IF(DAY($C10578)=1,SUM(INDIRECT("I"&amp;(ROW(C10577)-DAY(C10577))):I10577),0),0)</f>
        <v>0</v>
      </c>
      <c r="N10578" s="29">
        <f ca="1">IF(C10578&lt;Calculator!$G$27,0,IF(C10578=Calculator!$G$27,Calculator!$G$39,IF(H10578-K10578&lt;=0,IF(D10578&gt;Calculator!$G$39,IF(H10578-K10578+E10578+L10578+M10578+Calculator!$G$39&gt;Calculator!$G$39,Calculator!$G$39-(H10578+E10578+L10578+M10578-K10578),Calculator!$G$39),D10578),0)))</f>
        <v>0</v>
      </c>
    </row>
    <row r="10579" spans="1:14" ht="15.75" thickBot="1">
      <c r="A10579" s="33" t="str">
        <f ca="1">IF(C10579=Calculator!$H$27,"F",IF(Daily!D10579+Daily!H10579=0,IF(D10578+H10578&gt;0,"L",""),""))</f>
        <v/>
      </c>
      <c r="B10579" s="34">
        <v>10578</v>
      </c>
      <c r="C10579" s="19">
        <f t="shared" ca="1" si="661"/>
        <v>56508</v>
      </c>
      <c r="D10579" s="29">
        <f t="shared" ca="1" si="663"/>
        <v>0</v>
      </c>
      <c r="E10579" s="29">
        <f ca="1">IF(C10579&lt;Calculator!$D$26,0,IF(DAY($C10579)=1,IF(D10579-Calculator!$G$24&gt;0,Calculator!$G$24,D10579),0))</f>
        <v>0</v>
      </c>
      <c r="F10579" s="29">
        <f ca="1">IF(E10579&gt;0,D10579*Calculator!$G$22/12,0)</f>
        <v>0</v>
      </c>
      <c r="G10579" s="29">
        <f ca="1">IF(E10579&gt;0,(IFERROR(-PMT(Calculator!$G$22/12,Calculator!$G$23*12,Calculator!$G$20),0))-F10579,0)</f>
        <v>0</v>
      </c>
      <c r="H10579" s="29">
        <f t="shared" ca="1" si="664"/>
        <v>0</v>
      </c>
      <c r="I10579" s="29">
        <f t="shared" ca="1" si="662"/>
        <v>0</v>
      </c>
      <c r="J10579" s="30">
        <f>Calculator!$G$40</f>
        <v>6.5000000000000002E-2</v>
      </c>
      <c r="K10579" s="29">
        <f ca="1">IF(C10579&gt;=Calculator!$G$27,IF(DAY($C10579)=1,Calculator!$G$34/2,IF(DAY($C10579)=15,Calculator!$G$34/2,0)),0)</f>
        <v>0</v>
      </c>
      <c r="L10579" s="29">
        <f ca="1">IF(DAY($C10579)=28,IF(H10579=0,0,Calculator!$G$35),0)</f>
        <v>0</v>
      </c>
      <c r="M10579" s="29">
        <f ca="1">IF(I10579&gt;0,IF(DAY($C10579)=1,SUM(INDIRECT("I"&amp;(ROW(C10578)-DAY(C10578))):I10578),0),0)</f>
        <v>0</v>
      </c>
      <c r="N10579" s="29">
        <f ca="1">IF(C10579&lt;Calculator!$G$27,0,IF(C10579=Calculator!$G$27,Calculator!$G$39,IF(H10579-K10579&lt;=0,IF(D10579&gt;Calculator!$G$39,IF(H10579-K10579+E10579+L10579+M10579+Calculator!$G$39&gt;Calculator!$G$39,Calculator!$G$39-(H10579+E10579+L10579+M10579-K10579),Calculator!$G$39),D10579),0)))</f>
        <v>0</v>
      </c>
    </row>
    <row r="10580" spans="1:14" ht="15.75" thickBot="1">
      <c r="A10580" s="33" t="str">
        <f ca="1">IF(C10580=Calculator!$H$27,"F",IF(Daily!D10580+Daily!H10580=0,IF(D10579+H10579&gt;0,"L",""),""))</f>
        <v/>
      </c>
      <c r="B10580" s="34">
        <v>10579</v>
      </c>
      <c r="C10580" s="19">
        <f t="shared" ca="1" si="661"/>
        <v>56509</v>
      </c>
      <c r="D10580" s="29">
        <f t="shared" ca="1" si="663"/>
        <v>0</v>
      </c>
      <c r="E10580" s="29">
        <f ca="1">IF(C10580&lt;Calculator!$D$26,0,IF(DAY($C10580)=1,IF(D10580-Calculator!$G$24&gt;0,Calculator!$G$24,D10580),0))</f>
        <v>0</v>
      </c>
      <c r="F10580" s="29">
        <f ca="1">IF(E10580&gt;0,D10580*Calculator!$G$22/12,0)</f>
        <v>0</v>
      </c>
      <c r="G10580" s="29">
        <f ca="1">IF(E10580&gt;0,(IFERROR(-PMT(Calculator!$G$22/12,Calculator!$G$23*12,Calculator!$G$20),0))-F10580,0)</f>
        <v>0</v>
      </c>
      <c r="H10580" s="29">
        <f t="shared" ca="1" si="664"/>
        <v>0</v>
      </c>
      <c r="I10580" s="29">
        <f t="shared" ca="1" si="662"/>
        <v>0</v>
      </c>
      <c r="J10580" s="30">
        <f>Calculator!$G$40</f>
        <v>6.5000000000000002E-2</v>
      </c>
      <c r="K10580" s="29">
        <f ca="1">IF(C10580&gt;=Calculator!$G$27,IF(DAY($C10580)=1,Calculator!$G$34/2,IF(DAY($C10580)=15,Calculator!$G$34/2,0)),0)</f>
        <v>0</v>
      </c>
      <c r="L10580" s="29">
        <f ca="1">IF(DAY($C10580)=28,IF(H10580=0,0,Calculator!$G$35),0)</f>
        <v>0</v>
      </c>
      <c r="M10580" s="29">
        <f ca="1">IF(I10580&gt;0,IF(DAY($C10580)=1,SUM(INDIRECT("I"&amp;(ROW(C10579)-DAY(C10579))):I10579),0),0)</f>
        <v>0</v>
      </c>
      <c r="N10580" s="29">
        <f ca="1">IF(C10580&lt;Calculator!$G$27,0,IF(C10580=Calculator!$G$27,Calculator!$G$39,IF(H10580-K10580&lt;=0,IF(D10580&gt;Calculator!$G$39,IF(H10580-K10580+E10580+L10580+M10580+Calculator!$G$39&gt;Calculator!$G$39,Calculator!$G$39-(H10580+E10580+L10580+M10580-K10580),Calculator!$G$39),D10580),0)))</f>
        <v>0</v>
      </c>
    </row>
    <row r="10581" spans="1:14" ht="15.75" thickBot="1">
      <c r="A10581" s="33" t="str">
        <f ca="1">IF(C10581=Calculator!$H$27,"F",IF(Daily!D10581+Daily!H10581=0,IF(D10580+H10580&gt;0,"L",""),""))</f>
        <v/>
      </c>
      <c r="B10581" s="34">
        <v>10580</v>
      </c>
      <c r="C10581" s="19">
        <f t="shared" ca="1" si="661"/>
        <v>56510</v>
      </c>
      <c r="D10581" s="29">
        <f t="shared" ca="1" si="663"/>
        <v>0</v>
      </c>
      <c r="E10581" s="29">
        <f ca="1">IF(C10581&lt;Calculator!$D$26,0,IF(DAY($C10581)=1,IF(D10581-Calculator!$G$24&gt;0,Calculator!$G$24,D10581),0))</f>
        <v>0</v>
      </c>
      <c r="F10581" s="29">
        <f ca="1">IF(E10581&gt;0,D10581*Calculator!$G$22/12,0)</f>
        <v>0</v>
      </c>
      <c r="G10581" s="29">
        <f ca="1">IF(E10581&gt;0,(IFERROR(-PMT(Calculator!$G$22/12,Calculator!$G$23*12,Calculator!$G$20),0))-F10581,0)</f>
        <v>0</v>
      </c>
      <c r="H10581" s="29">
        <f t="shared" ca="1" si="664"/>
        <v>0</v>
      </c>
      <c r="I10581" s="29">
        <f t="shared" ca="1" si="662"/>
        <v>0</v>
      </c>
      <c r="J10581" s="30">
        <f>Calculator!$G$40</f>
        <v>6.5000000000000002E-2</v>
      </c>
      <c r="K10581" s="29">
        <f ca="1">IF(C10581&gt;=Calculator!$G$27,IF(DAY($C10581)=1,Calculator!$G$34/2,IF(DAY($C10581)=15,Calculator!$G$34/2,0)),0)</f>
        <v>0</v>
      </c>
      <c r="L10581" s="29">
        <f ca="1">IF(DAY($C10581)=28,IF(H10581=0,0,Calculator!$G$35),0)</f>
        <v>0</v>
      </c>
      <c r="M10581" s="29">
        <f ca="1">IF(I10581&gt;0,IF(DAY($C10581)=1,SUM(INDIRECT("I"&amp;(ROW(C10580)-DAY(C10580))):I10580),0),0)</f>
        <v>0</v>
      </c>
      <c r="N10581" s="29">
        <f ca="1">IF(C10581&lt;Calculator!$G$27,0,IF(C10581=Calculator!$G$27,Calculator!$G$39,IF(H10581-K10581&lt;=0,IF(D10581&gt;Calculator!$G$39,IF(H10581-K10581+E10581+L10581+M10581+Calculator!$G$39&gt;Calculator!$G$39,Calculator!$G$39-(H10581+E10581+L10581+M10581-K10581),Calculator!$G$39),D10581),0)))</f>
        <v>0</v>
      </c>
    </row>
    <row r="10582" spans="1:14" ht="15.75" thickBot="1">
      <c r="A10582" s="33" t="str">
        <f ca="1">IF(C10582=Calculator!$H$27,"F",IF(Daily!D10582+Daily!H10582=0,IF(D10581+H10581&gt;0,"L",""),""))</f>
        <v/>
      </c>
      <c r="B10582" s="34">
        <v>10581</v>
      </c>
      <c r="C10582" s="19">
        <f t="shared" ca="1" si="661"/>
        <v>56511</v>
      </c>
      <c r="D10582" s="29">
        <f t="shared" ca="1" si="663"/>
        <v>0</v>
      </c>
      <c r="E10582" s="29">
        <f ca="1">IF(C10582&lt;Calculator!$D$26,0,IF(DAY($C10582)=1,IF(D10582-Calculator!$G$24&gt;0,Calculator!$G$24,D10582),0))</f>
        <v>0</v>
      </c>
      <c r="F10582" s="29">
        <f ca="1">IF(E10582&gt;0,D10582*Calculator!$G$22/12,0)</f>
        <v>0</v>
      </c>
      <c r="G10582" s="29">
        <f ca="1">IF(E10582&gt;0,(IFERROR(-PMT(Calculator!$G$22/12,Calculator!$G$23*12,Calculator!$G$20),0))-F10582,0)</f>
        <v>0</v>
      </c>
      <c r="H10582" s="29">
        <f t="shared" ca="1" si="664"/>
        <v>0</v>
      </c>
      <c r="I10582" s="29">
        <f t="shared" ca="1" si="662"/>
        <v>0</v>
      </c>
      <c r="J10582" s="30">
        <f>Calculator!$G$40</f>
        <v>6.5000000000000002E-2</v>
      </c>
      <c r="K10582" s="29">
        <f ca="1">IF(C10582&gt;=Calculator!$G$27,IF(DAY($C10582)=1,Calculator!$G$34/2,IF(DAY($C10582)=15,Calculator!$G$34/2,0)),0)</f>
        <v>0</v>
      </c>
      <c r="L10582" s="29">
        <f ca="1">IF(DAY($C10582)=28,IF(H10582=0,0,Calculator!$G$35),0)</f>
        <v>0</v>
      </c>
      <c r="M10582" s="29">
        <f ca="1">IF(I10582&gt;0,IF(DAY($C10582)=1,SUM(INDIRECT("I"&amp;(ROW(C10581)-DAY(C10581))):I10581),0),0)</f>
        <v>0</v>
      </c>
      <c r="N10582" s="29">
        <f ca="1">IF(C10582&lt;Calculator!$G$27,0,IF(C10582=Calculator!$G$27,Calculator!$G$39,IF(H10582-K10582&lt;=0,IF(D10582&gt;Calculator!$G$39,IF(H10582-K10582+E10582+L10582+M10582+Calculator!$G$39&gt;Calculator!$G$39,Calculator!$G$39-(H10582+E10582+L10582+M10582-K10582),Calculator!$G$39),D10582),0)))</f>
        <v>0</v>
      </c>
    </row>
    <row r="10583" spans="1:14" ht="15.75" thickBot="1">
      <c r="A10583" s="33" t="str">
        <f ca="1">IF(C10583=Calculator!$H$27,"F",IF(Daily!D10583+Daily!H10583=0,IF(D10582+H10582&gt;0,"L",""),""))</f>
        <v/>
      </c>
      <c r="B10583" s="34">
        <v>10582</v>
      </c>
      <c r="C10583" s="19">
        <f t="shared" ca="1" si="661"/>
        <v>56512</v>
      </c>
      <c r="D10583" s="29">
        <f t="shared" ca="1" si="663"/>
        <v>0</v>
      </c>
      <c r="E10583" s="29">
        <f ca="1">IF(C10583&lt;Calculator!$D$26,0,IF(DAY($C10583)=1,IF(D10583-Calculator!$G$24&gt;0,Calculator!$G$24,D10583),0))</f>
        <v>0</v>
      </c>
      <c r="F10583" s="29">
        <f ca="1">IF(E10583&gt;0,D10583*Calculator!$G$22/12,0)</f>
        <v>0</v>
      </c>
      <c r="G10583" s="29">
        <f ca="1">IF(E10583&gt;0,(IFERROR(-PMT(Calculator!$G$22/12,Calculator!$G$23*12,Calculator!$G$20),0))-F10583,0)</f>
        <v>0</v>
      </c>
      <c r="H10583" s="29">
        <f t="shared" ca="1" si="664"/>
        <v>0</v>
      </c>
      <c r="I10583" s="29">
        <f t="shared" ca="1" si="662"/>
        <v>0</v>
      </c>
      <c r="J10583" s="30">
        <f>Calculator!$G$40</f>
        <v>6.5000000000000002E-2</v>
      </c>
      <c r="K10583" s="29">
        <f ca="1">IF(C10583&gt;=Calculator!$G$27,IF(DAY($C10583)=1,Calculator!$G$34/2,IF(DAY($C10583)=15,Calculator!$G$34/2,0)),0)</f>
        <v>0</v>
      </c>
      <c r="L10583" s="29">
        <f ca="1">IF(DAY($C10583)=28,IF(H10583=0,0,Calculator!$G$35),0)</f>
        <v>0</v>
      </c>
      <c r="M10583" s="29">
        <f ca="1">IF(I10583&gt;0,IF(DAY($C10583)=1,SUM(INDIRECT("I"&amp;(ROW(C10582)-DAY(C10582))):I10582),0),0)</f>
        <v>0</v>
      </c>
      <c r="N10583" s="29">
        <f ca="1">IF(C10583&lt;Calculator!$G$27,0,IF(C10583=Calculator!$G$27,Calculator!$G$39,IF(H10583-K10583&lt;=0,IF(D10583&gt;Calculator!$G$39,IF(H10583-K10583+E10583+L10583+M10583+Calculator!$G$39&gt;Calculator!$G$39,Calculator!$G$39-(H10583+E10583+L10583+M10583-K10583),Calculator!$G$39),D10583),0)))</f>
        <v>0</v>
      </c>
    </row>
    <row r="10584" spans="1:14" ht="15.75" thickBot="1">
      <c r="A10584" s="33" t="str">
        <f ca="1">IF(C10584=Calculator!$H$27,"F",IF(Daily!D10584+Daily!H10584=0,IF(D10583+H10583&gt;0,"L",""),""))</f>
        <v/>
      </c>
      <c r="B10584" s="34">
        <v>10583</v>
      </c>
      <c r="C10584" s="19">
        <f t="shared" ca="1" si="661"/>
        <v>56513</v>
      </c>
      <c r="D10584" s="29">
        <f t="shared" ca="1" si="663"/>
        <v>0</v>
      </c>
      <c r="E10584" s="29">
        <f ca="1">IF(C10584&lt;Calculator!$D$26,0,IF(DAY($C10584)=1,IF(D10584-Calculator!$G$24&gt;0,Calculator!$G$24,D10584),0))</f>
        <v>0</v>
      </c>
      <c r="F10584" s="29">
        <f ca="1">IF(E10584&gt;0,D10584*Calculator!$G$22/12,0)</f>
        <v>0</v>
      </c>
      <c r="G10584" s="29">
        <f ca="1">IF(E10584&gt;0,(IFERROR(-PMT(Calculator!$G$22/12,Calculator!$G$23*12,Calculator!$G$20),0))-F10584,0)</f>
        <v>0</v>
      </c>
      <c r="H10584" s="29">
        <f t="shared" ca="1" si="664"/>
        <v>0</v>
      </c>
      <c r="I10584" s="29">
        <f t="shared" ca="1" si="662"/>
        <v>0</v>
      </c>
      <c r="J10584" s="30">
        <f>Calculator!$G$40</f>
        <v>6.5000000000000002E-2</v>
      </c>
      <c r="K10584" s="29">
        <f ca="1">IF(C10584&gt;=Calculator!$G$27,IF(DAY($C10584)=1,Calculator!$G$34/2,IF(DAY($C10584)=15,Calculator!$G$34/2,0)),0)</f>
        <v>0</v>
      </c>
      <c r="L10584" s="29">
        <f ca="1">IF(DAY($C10584)=28,IF(H10584=0,0,Calculator!$G$35),0)</f>
        <v>0</v>
      </c>
      <c r="M10584" s="29">
        <f ca="1">IF(I10584&gt;0,IF(DAY($C10584)=1,SUM(INDIRECT("I"&amp;(ROW(C10583)-DAY(C10583))):I10583),0),0)</f>
        <v>0</v>
      </c>
      <c r="N10584" s="29">
        <f ca="1">IF(C10584&lt;Calculator!$G$27,0,IF(C10584=Calculator!$G$27,Calculator!$G$39,IF(H10584-K10584&lt;=0,IF(D10584&gt;Calculator!$G$39,IF(H10584-K10584+E10584+L10584+M10584+Calculator!$G$39&gt;Calculator!$G$39,Calculator!$G$39-(H10584+E10584+L10584+M10584-K10584),Calculator!$G$39),D10584),0)))</f>
        <v>0</v>
      </c>
    </row>
    <row r="10585" spans="1:14" ht="15.75" thickBot="1">
      <c r="A10585" s="33" t="str">
        <f ca="1">IF(C10585=Calculator!$H$27,"F",IF(Daily!D10585+Daily!H10585=0,IF(D10584+H10584&gt;0,"L",""),""))</f>
        <v/>
      </c>
      <c r="B10585" s="34">
        <v>10584</v>
      </c>
      <c r="C10585" s="19">
        <f t="shared" ca="1" si="661"/>
        <v>56514</v>
      </c>
      <c r="D10585" s="29">
        <f t="shared" ca="1" si="663"/>
        <v>0</v>
      </c>
      <c r="E10585" s="29">
        <f ca="1">IF(C10585&lt;Calculator!$D$26,0,IF(DAY($C10585)=1,IF(D10585-Calculator!$G$24&gt;0,Calculator!$G$24,D10585),0))</f>
        <v>0</v>
      </c>
      <c r="F10585" s="29">
        <f ca="1">IF(E10585&gt;0,D10585*Calculator!$G$22/12,0)</f>
        <v>0</v>
      </c>
      <c r="G10585" s="29">
        <f ca="1">IF(E10585&gt;0,(IFERROR(-PMT(Calculator!$G$22/12,Calculator!$G$23*12,Calculator!$G$20),0))-F10585,0)</f>
        <v>0</v>
      </c>
      <c r="H10585" s="29">
        <f t="shared" ca="1" si="664"/>
        <v>0</v>
      </c>
      <c r="I10585" s="29">
        <f t="shared" ca="1" si="662"/>
        <v>0</v>
      </c>
      <c r="J10585" s="30">
        <f>Calculator!$G$40</f>
        <v>6.5000000000000002E-2</v>
      </c>
      <c r="K10585" s="29">
        <f ca="1">IF(C10585&gt;=Calculator!$G$27,IF(DAY($C10585)=1,Calculator!$G$34/2,IF(DAY($C10585)=15,Calculator!$G$34/2,0)),0)</f>
        <v>0</v>
      </c>
      <c r="L10585" s="29">
        <f ca="1">IF(DAY($C10585)=28,IF(H10585=0,0,Calculator!$G$35),0)</f>
        <v>0</v>
      </c>
      <c r="M10585" s="29">
        <f ca="1">IF(I10585&gt;0,IF(DAY($C10585)=1,SUM(INDIRECT("I"&amp;(ROW(C10584)-DAY(C10584))):I10584),0),0)</f>
        <v>0</v>
      </c>
      <c r="N10585" s="29">
        <f ca="1">IF(C10585&lt;Calculator!$G$27,0,IF(C10585=Calculator!$G$27,Calculator!$G$39,IF(H10585-K10585&lt;=0,IF(D10585&gt;Calculator!$G$39,IF(H10585-K10585+E10585+L10585+M10585+Calculator!$G$39&gt;Calculator!$G$39,Calculator!$G$39-(H10585+E10585+L10585+M10585-K10585),Calculator!$G$39),D10585),0)))</f>
        <v>0</v>
      </c>
    </row>
    <row r="10586" spans="1:14" ht="15.75" thickBot="1">
      <c r="A10586" s="33" t="str">
        <f ca="1">IF(C10586=Calculator!$H$27,"F",IF(Daily!D10586+Daily!H10586=0,IF(D10585+H10585&gt;0,"L",""),""))</f>
        <v/>
      </c>
      <c r="B10586" s="34">
        <v>10585</v>
      </c>
      <c r="C10586" s="19">
        <f t="shared" ca="1" si="661"/>
        <v>56515</v>
      </c>
      <c r="D10586" s="29">
        <f t="shared" ca="1" si="663"/>
        <v>0</v>
      </c>
      <c r="E10586" s="29">
        <f ca="1">IF(C10586&lt;Calculator!$D$26,0,IF(DAY($C10586)=1,IF(D10586-Calculator!$G$24&gt;0,Calculator!$G$24,D10586),0))</f>
        <v>0</v>
      </c>
      <c r="F10586" s="29">
        <f ca="1">IF(E10586&gt;0,D10586*Calculator!$G$22/12,0)</f>
        <v>0</v>
      </c>
      <c r="G10586" s="29">
        <f ca="1">IF(E10586&gt;0,(IFERROR(-PMT(Calculator!$G$22/12,Calculator!$G$23*12,Calculator!$G$20),0))-F10586,0)</f>
        <v>0</v>
      </c>
      <c r="H10586" s="29">
        <f t="shared" ca="1" si="664"/>
        <v>0</v>
      </c>
      <c r="I10586" s="29">
        <f t="shared" ca="1" si="662"/>
        <v>0</v>
      </c>
      <c r="J10586" s="30">
        <f>Calculator!$G$40</f>
        <v>6.5000000000000002E-2</v>
      </c>
      <c r="K10586" s="29">
        <f ca="1">IF(C10586&gt;=Calculator!$G$27,IF(DAY($C10586)=1,Calculator!$G$34/2,IF(DAY($C10586)=15,Calculator!$G$34/2,0)),0)</f>
        <v>0</v>
      </c>
      <c r="L10586" s="29">
        <f ca="1">IF(DAY($C10586)=28,IF(H10586=0,0,Calculator!$G$35),0)</f>
        <v>0</v>
      </c>
      <c r="M10586" s="29">
        <f ca="1">IF(I10586&gt;0,IF(DAY($C10586)=1,SUM(INDIRECT("I"&amp;(ROW(C10585)-DAY(C10585))):I10585),0),0)</f>
        <v>0</v>
      </c>
      <c r="N10586" s="29">
        <f ca="1">IF(C10586&lt;Calculator!$G$27,0,IF(C10586=Calculator!$G$27,Calculator!$G$39,IF(H10586-K10586&lt;=0,IF(D10586&gt;Calculator!$G$39,IF(H10586-K10586+E10586+L10586+M10586+Calculator!$G$39&gt;Calculator!$G$39,Calculator!$G$39-(H10586+E10586+L10586+M10586-K10586),Calculator!$G$39),D10586),0)))</f>
        <v>0</v>
      </c>
    </row>
    <row r="10587" spans="1:14" ht="15.75" thickBot="1">
      <c r="A10587" s="33" t="str">
        <f ca="1">IF(C10587=Calculator!$H$27,"F",IF(Daily!D10587+Daily!H10587=0,IF(D10586+H10586&gt;0,"L",""),""))</f>
        <v/>
      </c>
      <c r="B10587" s="34">
        <v>10586</v>
      </c>
      <c r="C10587" s="19">
        <f t="shared" ca="1" si="661"/>
        <v>56516</v>
      </c>
      <c r="D10587" s="29">
        <f t="shared" ca="1" si="663"/>
        <v>0</v>
      </c>
      <c r="E10587" s="29">
        <f ca="1">IF(C10587&lt;Calculator!$D$26,0,IF(DAY($C10587)=1,IF(D10587-Calculator!$G$24&gt;0,Calculator!$G$24,D10587),0))</f>
        <v>0</v>
      </c>
      <c r="F10587" s="29">
        <f ca="1">IF(E10587&gt;0,D10587*Calculator!$G$22/12,0)</f>
        <v>0</v>
      </c>
      <c r="G10587" s="29">
        <f ca="1">IF(E10587&gt;0,(IFERROR(-PMT(Calculator!$G$22/12,Calculator!$G$23*12,Calculator!$G$20),0))-F10587,0)</f>
        <v>0</v>
      </c>
      <c r="H10587" s="29">
        <f t="shared" ca="1" si="664"/>
        <v>0</v>
      </c>
      <c r="I10587" s="29">
        <f t="shared" ca="1" si="662"/>
        <v>0</v>
      </c>
      <c r="J10587" s="30">
        <f>Calculator!$G$40</f>
        <v>6.5000000000000002E-2</v>
      </c>
      <c r="K10587" s="29">
        <f ca="1">IF(C10587&gt;=Calculator!$G$27,IF(DAY($C10587)=1,Calculator!$G$34/2,IF(DAY($C10587)=15,Calculator!$G$34/2,0)),0)</f>
        <v>0</v>
      </c>
      <c r="L10587" s="29">
        <f ca="1">IF(DAY($C10587)=28,IF(H10587=0,0,Calculator!$G$35),0)</f>
        <v>0</v>
      </c>
      <c r="M10587" s="29">
        <f ca="1">IF(I10587&gt;0,IF(DAY($C10587)=1,SUM(INDIRECT("I"&amp;(ROW(C10586)-DAY(C10586))):I10586),0),0)</f>
        <v>0</v>
      </c>
      <c r="N10587" s="29">
        <f ca="1">IF(C10587&lt;Calculator!$G$27,0,IF(C10587=Calculator!$G$27,Calculator!$G$39,IF(H10587-K10587&lt;=0,IF(D10587&gt;Calculator!$G$39,IF(H10587-K10587+E10587+L10587+M10587+Calculator!$G$39&gt;Calculator!$G$39,Calculator!$G$39-(H10587+E10587+L10587+M10587-K10587),Calculator!$G$39),D10587),0)))</f>
        <v>0</v>
      </c>
    </row>
    <row r="10588" spans="1:14" ht="15.75" thickBot="1">
      <c r="A10588" s="33" t="str">
        <f ca="1">IF(C10588=Calculator!$H$27,"F",IF(Daily!D10588+Daily!H10588=0,IF(D10587+H10587&gt;0,"L",""),""))</f>
        <v/>
      </c>
      <c r="B10588" s="34">
        <v>10587</v>
      </c>
      <c r="C10588" s="19">
        <f t="shared" ca="1" si="661"/>
        <v>56517</v>
      </c>
      <c r="D10588" s="29">
        <f t="shared" ca="1" si="663"/>
        <v>0</v>
      </c>
      <c r="E10588" s="29">
        <f ca="1">IF(C10588&lt;Calculator!$D$26,0,IF(DAY($C10588)=1,IF(D10588-Calculator!$G$24&gt;0,Calculator!$G$24,D10588),0))</f>
        <v>0</v>
      </c>
      <c r="F10588" s="29">
        <f ca="1">IF(E10588&gt;0,D10588*Calculator!$G$22/12,0)</f>
        <v>0</v>
      </c>
      <c r="G10588" s="29">
        <f ca="1">IF(E10588&gt;0,(IFERROR(-PMT(Calculator!$G$22/12,Calculator!$G$23*12,Calculator!$G$20),0))-F10588,0)</f>
        <v>0</v>
      </c>
      <c r="H10588" s="29">
        <f t="shared" ca="1" si="664"/>
        <v>0</v>
      </c>
      <c r="I10588" s="29">
        <f t="shared" ca="1" si="662"/>
        <v>0</v>
      </c>
      <c r="J10588" s="30">
        <f>Calculator!$G$40</f>
        <v>6.5000000000000002E-2</v>
      </c>
      <c r="K10588" s="29">
        <f ca="1">IF(C10588&gt;=Calculator!$G$27,IF(DAY($C10588)=1,Calculator!$G$34/2,IF(DAY($C10588)=15,Calculator!$G$34/2,0)),0)</f>
        <v>0</v>
      </c>
      <c r="L10588" s="29">
        <f ca="1">IF(DAY($C10588)=28,IF(H10588=0,0,Calculator!$G$35),0)</f>
        <v>0</v>
      </c>
      <c r="M10588" s="29">
        <f ca="1">IF(I10588&gt;0,IF(DAY($C10588)=1,SUM(INDIRECT("I"&amp;(ROW(C10587)-DAY(C10587))):I10587),0),0)</f>
        <v>0</v>
      </c>
      <c r="N10588" s="29">
        <f ca="1">IF(C10588&lt;Calculator!$G$27,0,IF(C10588=Calculator!$G$27,Calculator!$G$39,IF(H10588-K10588&lt;=0,IF(D10588&gt;Calculator!$G$39,IF(H10588-K10588+E10588+L10588+M10588+Calculator!$G$39&gt;Calculator!$G$39,Calculator!$G$39-(H10588+E10588+L10588+M10588-K10588),Calculator!$G$39),D10588),0)))</f>
        <v>0</v>
      </c>
    </row>
    <row r="10589" spans="1:14" ht="15.75" thickBot="1">
      <c r="A10589" s="33" t="str">
        <f ca="1">IF(C10589=Calculator!$H$27,"F",IF(Daily!D10589+Daily!H10589=0,IF(D10588+H10588&gt;0,"L",""),""))</f>
        <v/>
      </c>
      <c r="B10589" s="34">
        <v>10588</v>
      </c>
      <c r="C10589" s="19">
        <f t="shared" ca="1" si="661"/>
        <v>56518</v>
      </c>
      <c r="D10589" s="29">
        <f t="shared" ca="1" si="663"/>
        <v>0</v>
      </c>
      <c r="E10589" s="29">
        <f ca="1">IF(C10589&lt;Calculator!$D$26,0,IF(DAY($C10589)=1,IF(D10589-Calculator!$G$24&gt;0,Calculator!$G$24,D10589),0))</f>
        <v>0</v>
      </c>
      <c r="F10589" s="29">
        <f ca="1">IF(E10589&gt;0,D10589*Calculator!$G$22/12,0)</f>
        <v>0</v>
      </c>
      <c r="G10589" s="29">
        <f ca="1">IF(E10589&gt;0,(IFERROR(-PMT(Calculator!$G$22/12,Calculator!$G$23*12,Calculator!$G$20),0))-F10589,0)</f>
        <v>0</v>
      </c>
      <c r="H10589" s="29">
        <f t="shared" ca="1" si="664"/>
        <v>0</v>
      </c>
      <c r="I10589" s="29">
        <f t="shared" ca="1" si="662"/>
        <v>0</v>
      </c>
      <c r="J10589" s="30">
        <f>Calculator!$G$40</f>
        <v>6.5000000000000002E-2</v>
      </c>
      <c r="K10589" s="29">
        <f ca="1">IF(C10589&gt;=Calculator!$G$27,IF(DAY($C10589)=1,Calculator!$G$34/2,IF(DAY($C10589)=15,Calculator!$G$34/2,0)),0)</f>
        <v>0</v>
      </c>
      <c r="L10589" s="29">
        <f ca="1">IF(DAY($C10589)=28,IF(H10589=0,0,Calculator!$G$35),0)</f>
        <v>0</v>
      </c>
      <c r="M10589" s="29">
        <f ca="1">IF(I10589&gt;0,IF(DAY($C10589)=1,SUM(INDIRECT("I"&amp;(ROW(C10588)-DAY(C10588))):I10588),0),0)</f>
        <v>0</v>
      </c>
      <c r="N10589" s="29">
        <f ca="1">IF(C10589&lt;Calculator!$G$27,0,IF(C10589=Calculator!$G$27,Calculator!$G$39,IF(H10589-K10589&lt;=0,IF(D10589&gt;Calculator!$G$39,IF(H10589-K10589+E10589+L10589+M10589+Calculator!$G$39&gt;Calculator!$G$39,Calculator!$G$39-(H10589+E10589+L10589+M10589-K10589),Calculator!$G$39),D10589),0)))</f>
        <v>0</v>
      </c>
    </row>
    <row r="10590" spans="1:14" ht="15.75" thickBot="1">
      <c r="A10590" s="33" t="str">
        <f ca="1">IF(C10590=Calculator!$H$27,"F",IF(Daily!D10590+Daily!H10590=0,IF(D10589+H10589&gt;0,"L",""),""))</f>
        <v/>
      </c>
      <c r="B10590" s="34">
        <v>10589</v>
      </c>
      <c r="C10590" s="19">
        <f t="shared" ca="1" si="661"/>
        <v>56519</v>
      </c>
      <c r="D10590" s="29">
        <f t="shared" ca="1" si="663"/>
        <v>0</v>
      </c>
      <c r="E10590" s="29">
        <f ca="1">IF(C10590&lt;Calculator!$D$26,0,IF(DAY($C10590)=1,IF(D10590-Calculator!$G$24&gt;0,Calculator!$G$24,D10590),0))</f>
        <v>0</v>
      </c>
      <c r="F10590" s="29">
        <f ca="1">IF(E10590&gt;0,D10590*Calculator!$G$22/12,0)</f>
        <v>0</v>
      </c>
      <c r="G10590" s="29">
        <f ca="1">IF(E10590&gt;0,(IFERROR(-PMT(Calculator!$G$22/12,Calculator!$G$23*12,Calculator!$G$20),0))-F10590,0)</f>
        <v>0</v>
      </c>
      <c r="H10590" s="29">
        <f t="shared" ca="1" si="664"/>
        <v>0</v>
      </c>
      <c r="I10590" s="29">
        <f t="shared" ca="1" si="662"/>
        <v>0</v>
      </c>
      <c r="J10590" s="30">
        <f>Calculator!$G$40</f>
        <v>6.5000000000000002E-2</v>
      </c>
      <c r="K10590" s="29">
        <f ca="1">IF(C10590&gt;=Calculator!$G$27,IF(DAY($C10590)=1,Calculator!$G$34/2,IF(DAY($C10590)=15,Calculator!$G$34/2,0)),0)</f>
        <v>0</v>
      </c>
      <c r="L10590" s="29">
        <f ca="1">IF(DAY($C10590)=28,IF(H10590=0,0,Calculator!$G$35),0)</f>
        <v>0</v>
      </c>
      <c r="M10590" s="29">
        <f ca="1">IF(I10590&gt;0,IF(DAY($C10590)=1,SUM(INDIRECT("I"&amp;(ROW(C10589)-DAY(C10589))):I10589),0),0)</f>
        <v>0</v>
      </c>
      <c r="N10590" s="29">
        <f ca="1">IF(C10590&lt;Calculator!$G$27,0,IF(C10590=Calculator!$G$27,Calculator!$G$39,IF(H10590-K10590&lt;=0,IF(D10590&gt;Calculator!$G$39,IF(H10590-K10590+E10590+L10590+M10590+Calculator!$G$39&gt;Calculator!$G$39,Calculator!$G$39-(H10590+E10590+L10590+M10590-K10590),Calculator!$G$39),D10590),0)))</f>
        <v>0</v>
      </c>
    </row>
    <row r="10591" spans="1:14" ht="15.75" thickBot="1">
      <c r="A10591" s="33" t="str">
        <f ca="1">IF(C10591=Calculator!$H$27,"F",IF(Daily!D10591+Daily!H10591=0,IF(D10590+H10590&gt;0,"L",""),""))</f>
        <v/>
      </c>
      <c r="B10591" s="34">
        <v>10590</v>
      </c>
      <c r="C10591" s="19">
        <f t="shared" ca="1" si="661"/>
        <v>56520</v>
      </c>
      <c r="D10591" s="29">
        <f t="shared" ca="1" si="663"/>
        <v>0</v>
      </c>
      <c r="E10591" s="29">
        <f ca="1">IF(C10591&lt;Calculator!$D$26,0,IF(DAY($C10591)=1,IF(D10591-Calculator!$G$24&gt;0,Calculator!$G$24,D10591),0))</f>
        <v>0</v>
      </c>
      <c r="F10591" s="29">
        <f ca="1">IF(E10591&gt;0,D10591*Calculator!$G$22/12,0)</f>
        <v>0</v>
      </c>
      <c r="G10591" s="29">
        <f ca="1">IF(E10591&gt;0,(IFERROR(-PMT(Calculator!$G$22/12,Calculator!$G$23*12,Calculator!$G$20),0))-F10591,0)</f>
        <v>0</v>
      </c>
      <c r="H10591" s="29">
        <f t="shared" ca="1" si="664"/>
        <v>0</v>
      </c>
      <c r="I10591" s="29">
        <f t="shared" ca="1" si="662"/>
        <v>0</v>
      </c>
      <c r="J10591" s="30">
        <f>Calculator!$G$40</f>
        <v>6.5000000000000002E-2</v>
      </c>
      <c r="K10591" s="29">
        <f ca="1">IF(C10591&gt;=Calculator!$G$27,IF(DAY($C10591)=1,Calculator!$G$34/2,IF(DAY($C10591)=15,Calculator!$G$34/2,0)),0)</f>
        <v>0</v>
      </c>
      <c r="L10591" s="29">
        <f ca="1">IF(DAY($C10591)=28,IF(H10591=0,0,Calculator!$G$35),0)</f>
        <v>0</v>
      </c>
      <c r="M10591" s="29">
        <f ca="1">IF(I10591&gt;0,IF(DAY($C10591)=1,SUM(INDIRECT("I"&amp;(ROW(C10590)-DAY(C10590))):I10590),0),0)</f>
        <v>0</v>
      </c>
      <c r="N10591" s="29">
        <f ca="1">IF(C10591&lt;Calculator!$G$27,0,IF(C10591=Calculator!$G$27,Calculator!$G$39,IF(H10591-K10591&lt;=0,IF(D10591&gt;Calculator!$G$39,IF(H10591-K10591+E10591+L10591+M10591+Calculator!$G$39&gt;Calculator!$G$39,Calculator!$G$39-(H10591+E10591+L10591+M10591-K10591),Calculator!$G$39),D10591),0)))</f>
        <v>0</v>
      </c>
    </row>
    <row r="10592" spans="1:14" ht="15.75" thickBot="1">
      <c r="A10592" s="33" t="str">
        <f ca="1">IF(C10592=Calculator!$H$27,"F",IF(Daily!D10592+Daily!H10592=0,IF(D10591+H10591&gt;0,"L",""),""))</f>
        <v/>
      </c>
      <c r="B10592" s="34">
        <v>10591</v>
      </c>
      <c r="C10592" s="19">
        <f t="shared" ca="1" si="661"/>
        <v>56521</v>
      </c>
      <c r="D10592" s="29">
        <f t="shared" ca="1" si="663"/>
        <v>0</v>
      </c>
      <c r="E10592" s="29">
        <f ca="1">IF(C10592&lt;Calculator!$D$26,0,IF(DAY($C10592)=1,IF(D10592-Calculator!$G$24&gt;0,Calculator!$G$24,D10592),0))</f>
        <v>0</v>
      </c>
      <c r="F10592" s="29">
        <f ca="1">IF(E10592&gt;0,D10592*Calculator!$G$22/12,0)</f>
        <v>0</v>
      </c>
      <c r="G10592" s="29">
        <f ca="1">IF(E10592&gt;0,(IFERROR(-PMT(Calculator!$G$22/12,Calculator!$G$23*12,Calculator!$G$20),0))-F10592,0)</f>
        <v>0</v>
      </c>
      <c r="H10592" s="29">
        <f t="shared" ca="1" si="664"/>
        <v>0</v>
      </c>
      <c r="I10592" s="29">
        <f t="shared" ca="1" si="662"/>
        <v>0</v>
      </c>
      <c r="J10592" s="30">
        <f>Calculator!$G$40</f>
        <v>6.5000000000000002E-2</v>
      </c>
      <c r="K10592" s="29">
        <f ca="1">IF(C10592&gt;=Calculator!$G$27,IF(DAY($C10592)=1,Calculator!$G$34/2,IF(DAY($C10592)=15,Calculator!$G$34/2,0)),0)</f>
        <v>0</v>
      </c>
      <c r="L10592" s="29">
        <f ca="1">IF(DAY($C10592)=28,IF(H10592=0,0,Calculator!$G$35),0)</f>
        <v>0</v>
      </c>
      <c r="M10592" s="29">
        <f ca="1">IF(I10592&gt;0,IF(DAY($C10592)=1,SUM(INDIRECT("I"&amp;(ROW(C10591)-DAY(C10591))):I10591),0),0)</f>
        <v>0</v>
      </c>
      <c r="N10592" s="29">
        <f ca="1">IF(C10592&lt;Calculator!$G$27,0,IF(C10592=Calculator!$G$27,Calculator!$G$39,IF(H10592-K10592&lt;=0,IF(D10592&gt;Calculator!$G$39,IF(H10592-K10592+E10592+L10592+M10592+Calculator!$G$39&gt;Calculator!$G$39,Calculator!$G$39-(H10592+E10592+L10592+M10592-K10592),Calculator!$G$39),D10592),0)))</f>
        <v>0</v>
      </c>
    </row>
    <row r="10593" spans="1:14" ht="15.75" thickBot="1">
      <c r="A10593" s="33" t="str">
        <f ca="1">IF(C10593=Calculator!$H$27,"F",IF(Daily!D10593+Daily!H10593=0,IF(D10592+H10592&gt;0,"L",""),""))</f>
        <v/>
      </c>
      <c r="B10593" s="34">
        <v>10592</v>
      </c>
      <c r="C10593" s="19">
        <f t="shared" ca="1" si="661"/>
        <v>56522</v>
      </c>
      <c r="D10593" s="29">
        <f t="shared" ca="1" si="663"/>
        <v>0</v>
      </c>
      <c r="E10593" s="29">
        <f ca="1">IF(C10593&lt;Calculator!$D$26,0,IF(DAY($C10593)=1,IF(D10593-Calculator!$G$24&gt;0,Calculator!$G$24,D10593),0))</f>
        <v>0</v>
      </c>
      <c r="F10593" s="29">
        <f ca="1">IF(E10593&gt;0,D10593*Calculator!$G$22/12,0)</f>
        <v>0</v>
      </c>
      <c r="G10593" s="29">
        <f ca="1">IF(E10593&gt;0,(IFERROR(-PMT(Calculator!$G$22/12,Calculator!$G$23*12,Calculator!$G$20),0))-F10593,0)</f>
        <v>0</v>
      </c>
      <c r="H10593" s="29">
        <f t="shared" ca="1" si="664"/>
        <v>0</v>
      </c>
      <c r="I10593" s="29">
        <f t="shared" ca="1" si="662"/>
        <v>0</v>
      </c>
      <c r="J10593" s="30">
        <f>Calculator!$G$40</f>
        <v>6.5000000000000002E-2</v>
      </c>
      <c r="K10593" s="29">
        <f ca="1">IF(C10593&gt;=Calculator!$G$27,IF(DAY($C10593)=1,Calculator!$G$34/2,IF(DAY($C10593)=15,Calculator!$G$34/2,0)),0)</f>
        <v>0</v>
      </c>
      <c r="L10593" s="29">
        <f ca="1">IF(DAY($C10593)=28,IF(H10593=0,0,Calculator!$G$35),0)</f>
        <v>0</v>
      </c>
      <c r="M10593" s="29">
        <f ca="1">IF(I10593&gt;0,IF(DAY($C10593)=1,SUM(INDIRECT("I"&amp;(ROW(C10592)-DAY(C10592))):I10592),0),0)</f>
        <v>0</v>
      </c>
      <c r="N10593" s="29">
        <f ca="1">IF(C10593&lt;Calculator!$G$27,0,IF(C10593=Calculator!$G$27,Calculator!$G$39,IF(H10593-K10593&lt;=0,IF(D10593&gt;Calculator!$G$39,IF(H10593-K10593+E10593+L10593+M10593+Calculator!$G$39&gt;Calculator!$G$39,Calculator!$G$39-(H10593+E10593+L10593+M10593-K10593),Calculator!$G$39),D10593),0)))</f>
        <v>0</v>
      </c>
    </row>
    <row r="10594" spans="1:14" ht="15.75" thickBot="1">
      <c r="A10594" s="33" t="str">
        <f ca="1">IF(C10594=Calculator!$H$27,"F",IF(Daily!D10594+Daily!H10594=0,IF(D10593+H10593&gt;0,"L",""),""))</f>
        <v/>
      </c>
      <c r="B10594" s="34">
        <v>10593</v>
      </c>
      <c r="C10594" s="19">
        <f t="shared" ca="1" si="661"/>
        <v>56523</v>
      </c>
      <c r="D10594" s="29">
        <f t="shared" ca="1" si="663"/>
        <v>0</v>
      </c>
      <c r="E10594" s="29">
        <f ca="1">IF(C10594&lt;Calculator!$D$26,0,IF(DAY($C10594)=1,IF(D10594-Calculator!$G$24&gt;0,Calculator!$G$24,D10594),0))</f>
        <v>0</v>
      </c>
      <c r="F10594" s="29">
        <f ca="1">IF(E10594&gt;0,D10594*Calculator!$G$22/12,0)</f>
        <v>0</v>
      </c>
      <c r="G10594" s="29">
        <f ca="1">IF(E10594&gt;0,(IFERROR(-PMT(Calculator!$G$22/12,Calculator!$G$23*12,Calculator!$G$20),0))-F10594,0)</f>
        <v>0</v>
      </c>
      <c r="H10594" s="29">
        <f t="shared" ca="1" si="664"/>
        <v>0</v>
      </c>
      <c r="I10594" s="29">
        <f t="shared" ca="1" si="662"/>
        <v>0</v>
      </c>
      <c r="J10594" s="30">
        <f>Calculator!$G$40</f>
        <v>6.5000000000000002E-2</v>
      </c>
      <c r="K10594" s="29">
        <f ca="1">IF(C10594&gt;=Calculator!$G$27,IF(DAY($C10594)=1,Calculator!$G$34/2,IF(DAY($C10594)=15,Calculator!$G$34/2,0)),0)</f>
        <v>4500</v>
      </c>
      <c r="L10594" s="29">
        <f ca="1">IF(DAY($C10594)=28,IF(H10594=0,0,Calculator!$G$35),0)</f>
        <v>0</v>
      </c>
      <c r="M10594" s="29">
        <f ca="1">IF(I10594&gt;0,IF(DAY($C10594)=1,SUM(INDIRECT("I"&amp;(ROW(C10593)-DAY(C10593))):I10593),0),0)</f>
        <v>0</v>
      </c>
      <c r="N10594" s="29">
        <f ca="1">IF(C10594&lt;Calculator!$G$27,0,IF(C10594=Calculator!$G$27,Calculator!$G$39,IF(H10594-K10594&lt;=0,IF(D10594&gt;Calculator!$G$39,IF(H10594-K10594+E10594+L10594+M10594+Calculator!$G$39&gt;Calculator!$G$39,Calculator!$G$39-(H10594+E10594+L10594+M10594-K10594),Calculator!$G$39),D10594),0)))</f>
        <v>0</v>
      </c>
    </row>
    <row r="10595" spans="1:14" ht="15.75" thickBot="1">
      <c r="A10595" s="33" t="str">
        <f ca="1">IF(C10595=Calculator!$H$27,"F",IF(Daily!D10595+Daily!H10595=0,IF(D10594+H10594&gt;0,"L",""),""))</f>
        <v/>
      </c>
      <c r="B10595" s="34">
        <v>10594</v>
      </c>
      <c r="C10595" s="19">
        <f t="shared" ca="1" si="661"/>
        <v>56524</v>
      </c>
      <c r="D10595" s="29">
        <f t="shared" ca="1" si="663"/>
        <v>0</v>
      </c>
      <c r="E10595" s="29">
        <f ca="1">IF(C10595&lt;Calculator!$D$26,0,IF(DAY($C10595)=1,IF(D10595-Calculator!$G$24&gt;0,Calculator!$G$24,D10595),0))</f>
        <v>0</v>
      </c>
      <c r="F10595" s="29">
        <f ca="1">IF(E10595&gt;0,D10595*Calculator!$G$22/12,0)</f>
        <v>0</v>
      </c>
      <c r="G10595" s="29">
        <f ca="1">IF(E10595&gt;0,(IFERROR(-PMT(Calculator!$G$22/12,Calculator!$G$23*12,Calculator!$G$20),0))-F10595,0)</f>
        <v>0</v>
      </c>
      <c r="H10595" s="29">
        <f t="shared" ca="1" si="664"/>
        <v>0</v>
      </c>
      <c r="I10595" s="29">
        <f t="shared" ca="1" si="662"/>
        <v>0</v>
      </c>
      <c r="J10595" s="30">
        <f>Calculator!$G$40</f>
        <v>6.5000000000000002E-2</v>
      </c>
      <c r="K10595" s="29">
        <f ca="1">IF(C10595&gt;=Calculator!$G$27,IF(DAY($C10595)=1,Calculator!$G$34/2,IF(DAY($C10595)=15,Calculator!$G$34/2,0)),0)</f>
        <v>0</v>
      </c>
      <c r="L10595" s="29">
        <f ca="1">IF(DAY($C10595)=28,IF(H10595=0,0,Calculator!$G$35),0)</f>
        <v>0</v>
      </c>
      <c r="M10595" s="29">
        <f ca="1">IF(I10595&gt;0,IF(DAY($C10595)=1,SUM(INDIRECT("I"&amp;(ROW(C10594)-DAY(C10594))):I10594),0),0)</f>
        <v>0</v>
      </c>
      <c r="N10595" s="29">
        <f ca="1">IF(C10595&lt;Calculator!$G$27,0,IF(C10595=Calculator!$G$27,Calculator!$G$39,IF(H10595-K10595&lt;=0,IF(D10595&gt;Calculator!$G$39,IF(H10595-K10595+E10595+L10595+M10595+Calculator!$G$39&gt;Calculator!$G$39,Calculator!$G$39-(H10595+E10595+L10595+M10595-K10595),Calculator!$G$39),D10595),0)))</f>
        <v>0</v>
      </c>
    </row>
    <row r="10596" spans="1:14" ht="15.75" thickBot="1">
      <c r="A10596" s="33" t="str">
        <f ca="1">IF(C10596=Calculator!$H$27,"F",IF(Daily!D10596+Daily!H10596=0,IF(D10595+H10595&gt;0,"L",""),""))</f>
        <v/>
      </c>
      <c r="B10596" s="34">
        <v>10595</v>
      </c>
      <c r="C10596" s="19">
        <f t="shared" ca="1" si="661"/>
        <v>56525</v>
      </c>
      <c r="D10596" s="29">
        <f t="shared" ca="1" si="663"/>
        <v>0</v>
      </c>
      <c r="E10596" s="29">
        <f ca="1">IF(C10596&lt;Calculator!$D$26,0,IF(DAY($C10596)=1,IF(D10596-Calculator!$G$24&gt;0,Calculator!$G$24,D10596),0))</f>
        <v>0</v>
      </c>
      <c r="F10596" s="29">
        <f ca="1">IF(E10596&gt;0,D10596*Calculator!$G$22/12,0)</f>
        <v>0</v>
      </c>
      <c r="G10596" s="29">
        <f ca="1">IF(E10596&gt;0,(IFERROR(-PMT(Calculator!$G$22/12,Calculator!$G$23*12,Calculator!$G$20),0))-F10596,0)</f>
        <v>0</v>
      </c>
      <c r="H10596" s="29">
        <f t="shared" ca="1" si="664"/>
        <v>0</v>
      </c>
      <c r="I10596" s="29">
        <f t="shared" ca="1" si="662"/>
        <v>0</v>
      </c>
      <c r="J10596" s="30">
        <f>Calculator!$G$40</f>
        <v>6.5000000000000002E-2</v>
      </c>
      <c r="K10596" s="29">
        <f ca="1">IF(C10596&gt;=Calculator!$G$27,IF(DAY($C10596)=1,Calculator!$G$34/2,IF(DAY($C10596)=15,Calculator!$G$34/2,0)),0)</f>
        <v>0</v>
      </c>
      <c r="L10596" s="29">
        <f ca="1">IF(DAY($C10596)=28,IF(H10596=0,0,Calculator!$G$35),0)</f>
        <v>0</v>
      </c>
      <c r="M10596" s="29">
        <f ca="1">IF(I10596&gt;0,IF(DAY($C10596)=1,SUM(INDIRECT("I"&amp;(ROW(C10595)-DAY(C10595))):I10595),0),0)</f>
        <v>0</v>
      </c>
      <c r="N10596" s="29">
        <f ca="1">IF(C10596&lt;Calculator!$G$27,0,IF(C10596=Calculator!$G$27,Calculator!$G$39,IF(H10596-K10596&lt;=0,IF(D10596&gt;Calculator!$G$39,IF(H10596-K10596+E10596+L10596+M10596+Calculator!$G$39&gt;Calculator!$G$39,Calculator!$G$39-(H10596+E10596+L10596+M10596-K10596),Calculator!$G$39),D10596),0)))</f>
        <v>0</v>
      </c>
    </row>
    <row r="10597" spans="1:14" ht="15.75" thickBot="1">
      <c r="A10597" s="33" t="str">
        <f ca="1">IF(C10597=Calculator!$H$27,"F",IF(Daily!D10597+Daily!H10597=0,IF(D10596+H10596&gt;0,"L",""),""))</f>
        <v/>
      </c>
      <c r="B10597" s="34">
        <v>10596</v>
      </c>
      <c r="C10597" s="19">
        <f t="shared" ca="1" si="661"/>
        <v>56526</v>
      </c>
      <c r="D10597" s="29">
        <f t="shared" ca="1" si="663"/>
        <v>0</v>
      </c>
      <c r="E10597" s="29">
        <f ca="1">IF(C10597&lt;Calculator!$D$26,0,IF(DAY($C10597)=1,IF(D10597-Calculator!$G$24&gt;0,Calculator!$G$24,D10597),0))</f>
        <v>0</v>
      </c>
      <c r="F10597" s="29">
        <f ca="1">IF(E10597&gt;0,D10597*Calculator!$G$22/12,0)</f>
        <v>0</v>
      </c>
      <c r="G10597" s="29">
        <f ca="1">IF(E10597&gt;0,(IFERROR(-PMT(Calculator!$G$22/12,Calculator!$G$23*12,Calculator!$G$20),0))-F10597,0)</f>
        <v>0</v>
      </c>
      <c r="H10597" s="29">
        <f t="shared" ca="1" si="664"/>
        <v>0</v>
      </c>
      <c r="I10597" s="29">
        <f t="shared" ca="1" si="662"/>
        <v>0</v>
      </c>
      <c r="J10597" s="30">
        <f>Calculator!$G$40</f>
        <v>6.5000000000000002E-2</v>
      </c>
      <c r="K10597" s="29">
        <f ca="1">IF(C10597&gt;=Calculator!$G$27,IF(DAY($C10597)=1,Calculator!$G$34/2,IF(DAY($C10597)=15,Calculator!$G$34/2,0)),0)</f>
        <v>0</v>
      </c>
      <c r="L10597" s="29">
        <f ca="1">IF(DAY($C10597)=28,IF(H10597=0,0,Calculator!$G$35),0)</f>
        <v>0</v>
      </c>
      <c r="M10597" s="29">
        <f ca="1">IF(I10597&gt;0,IF(DAY($C10597)=1,SUM(INDIRECT("I"&amp;(ROW(C10596)-DAY(C10596))):I10596),0),0)</f>
        <v>0</v>
      </c>
      <c r="N10597" s="29">
        <f ca="1">IF(C10597&lt;Calculator!$G$27,0,IF(C10597=Calculator!$G$27,Calculator!$G$39,IF(H10597-K10597&lt;=0,IF(D10597&gt;Calculator!$G$39,IF(H10597-K10597+E10597+L10597+M10597+Calculator!$G$39&gt;Calculator!$G$39,Calculator!$G$39-(H10597+E10597+L10597+M10597-K10597),Calculator!$G$39),D10597),0)))</f>
        <v>0</v>
      </c>
    </row>
    <row r="10598" spans="1:14" ht="15.75" thickBot="1">
      <c r="A10598" s="33" t="str">
        <f ca="1">IF(C10598=Calculator!$H$27,"F",IF(Daily!D10598+Daily!H10598=0,IF(D10597+H10597&gt;0,"L",""),""))</f>
        <v/>
      </c>
      <c r="B10598" s="34">
        <v>10597</v>
      </c>
      <c r="C10598" s="19">
        <f t="shared" ca="1" si="661"/>
        <v>56527</v>
      </c>
      <c r="D10598" s="29">
        <f t="shared" ca="1" si="663"/>
        <v>0</v>
      </c>
      <c r="E10598" s="29">
        <f ca="1">IF(C10598&lt;Calculator!$D$26,0,IF(DAY($C10598)=1,IF(D10598-Calculator!$G$24&gt;0,Calculator!$G$24,D10598),0))</f>
        <v>0</v>
      </c>
      <c r="F10598" s="29">
        <f ca="1">IF(E10598&gt;0,D10598*Calculator!$G$22/12,0)</f>
        <v>0</v>
      </c>
      <c r="G10598" s="29">
        <f ca="1">IF(E10598&gt;0,(IFERROR(-PMT(Calculator!$G$22/12,Calculator!$G$23*12,Calculator!$G$20),0))-F10598,0)</f>
        <v>0</v>
      </c>
      <c r="H10598" s="29">
        <f t="shared" ca="1" si="664"/>
        <v>0</v>
      </c>
      <c r="I10598" s="29">
        <f t="shared" ca="1" si="662"/>
        <v>0</v>
      </c>
      <c r="J10598" s="30">
        <f>Calculator!$G$40</f>
        <v>6.5000000000000002E-2</v>
      </c>
      <c r="K10598" s="29">
        <f ca="1">IF(C10598&gt;=Calculator!$G$27,IF(DAY($C10598)=1,Calculator!$G$34/2,IF(DAY($C10598)=15,Calculator!$G$34/2,0)),0)</f>
        <v>0</v>
      </c>
      <c r="L10598" s="29">
        <f ca="1">IF(DAY($C10598)=28,IF(H10598=0,0,Calculator!$G$35),0)</f>
        <v>0</v>
      </c>
      <c r="M10598" s="29">
        <f ca="1">IF(I10598&gt;0,IF(DAY($C10598)=1,SUM(INDIRECT("I"&amp;(ROW(C10597)-DAY(C10597))):I10597),0),0)</f>
        <v>0</v>
      </c>
      <c r="N10598" s="29">
        <f ca="1">IF(C10598&lt;Calculator!$G$27,0,IF(C10598=Calculator!$G$27,Calculator!$G$39,IF(H10598-K10598&lt;=0,IF(D10598&gt;Calculator!$G$39,IF(H10598-K10598+E10598+L10598+M10598+Calculator!$G$39&gt;Calculator!$G$39,Calculator!$G$39-(H10598+E10598+L10598+M10598-K10598),Calculator!$G$39),D10598),0)))</f>
        <v>0</v>
      </c>
    </row>
    <row r="10599" spans="1:14" ht="15.75" thickBot="1">
      <c r="A10599" s="33" t="str">
        <f ca="1">IF(C10599=Calculator!$H$27,"F",IF(Daily!D10599+Daily!H10599=0,IF(D10598+H10598&gt;0,"L",""),""))</f>
        <v/>
      </c>
      <c r="B10599" s="34">
        <v>10598</v>
      </c>
      <c r="C10599" s="19">
        <f t="shared" ca="1" si="661"/>
        <v>56528</v>
      </c>
      <c r="D10599" s="29">
        <f t="shared" ca="1" si="663"/>
        <v>0</v>
      </c>
      <c r="E10599" s="29">
        <f ca="1">IF(C10599&lt;Calculator!$D$26,0,IF(DAY($C10599)=1,IF(D10599-Calculator!$G$24&gt;0,Calculator!$G$24,D10599),0))</f>
        <v>0</v>
      </c>
      <c r="F10599" s="29">
        <f ca="1">IF(E10599&gt;0,D10599*Calculator!$G$22/12,0)</f>
        <v>0</v>
      </c>
      <c r="G10599" s="29">
        <f ca="1">IF(E10599&gt;0,(IFERROR(-PMT(Calculator!$G$22/12,Calculator!$G$23*12,Calculator!$G$20),0))-F10599,0)</f>
        <v>0</v>
      </c>
      <c r="H10599" s="29">
        <f t="shared" ca="1" si="664"/>
        <v>0</v>
      </c>
      <c r="I10599" s="29">
        <f t="shared" ca="1" si="662"/>
        <v>0</v>
      </c>
      <c r="J10599" s="30">
        <f>Calculator!$G$40</f>
        <v>6.5000000000000002E-2</v>
      </c>
      <c r="K10599" s="29">
        <f ca="1">IF(C10599&gt;=Calculator!$G$27,IF(DAY($C10599)=1,Calculator!$G$34/2,IF(DAY($C10599)=15,Calculator!$G$34/2,0)),0)</f>
        <v>0</v>
      </c>
      <c r="L10599" s="29">
        <f ca="1">IF(DAY($C10599)=28,IF(H10599=0,0,Calculator!$G$35),0)</f>
        <v>0</v>
      </c>
      <c r="M10599" s="29">
        <f ca="1">IF(I10599&gt;0,IF(DAY($C10599)=1,SUM(INDIRECT("I"&amp;(ROW(C10598)-DAY(C10598))):I10598),0),0)</f>
        <v>0</v>
      </c>
      <c r="N10599" s="29">
        <f ca="1">IF(C10599&lt;Calculator!$G$27,0,IF(C10599=Calculator!$G$27,Calculator!$G$39,IF(H10599-K10599&lt;=0,IF(D10599&gt;Calculator!$G$39,IF(H10599-K10599+E10599+L10599+M10599+Calculator!$G$39&gt;Calculator!$G$39,Calculator!$G$39-(H10599+E10599+L10599+M10599-K10599),Calculator!$G$39),D10599),0)))</f>
        <v>0</v>
      </c>
    </row>
    <row r="10600" spans="1:14" ht="15.75" thickBot="1">
      <c r="A10600" s="33" t="str">
        <f ca="1">IF(C10600=Calculator!$H$27,"F",IF(Daily!D10600+Daily!H10600=0,IF(D10599+H10599&gt;0,"L",""),""))</f>
        <v/>
      </c>
      <c r="B10600" s="34">
        <v>10599</v>
      </c>
      <c r="C10600" s="19">
        <f t="shared" ca="1" si="661"/>
        <v>56529</v>
      </c>
      <c r="D10600" s="29">
        <f t="shared" ca="1" si="663"/>
        <v>0</v>
      </c>
      <c r="E10600" s="29">
        <f ca="1">IF(C10600&lt;Calculator!$D$26,0,IF(DAY($C10600)=1,IF(D10600-Calculator!$G$24&gt;0,Calculator!$G$24,D10600),0))</f>
        <v>0</v>
      </c>
      <c r="F10600" s="29">
        <f ca="1">IF(E10600&gt;0,D10600*Calculator!$G$22/12,0)</f>
        <v>0</v>
      </c>
      <c r="G10600" s="29">
        <f ca="1">IF(E10600&gt;0,(IFERROR(-PMT(Calculator!$G$22/12,Calculator!$G$23*12,Calculator!$G$20),0))-F10600,0)</f>
        <v>0</v>
      </c>
      <c r="H10600" s="29">
        <f t="shared" ca="1" si="664"/>
        <v>0</v>
      </c>
      <c r="I10600" s="29">
        <f t="shared" ca="1" si="662"/>
        <v>0</v>
      </c>
      <c r="J10600" s="30">
        <f>Calculator!$G$40</f>
        <v>6.5000000000000002E-2</v>
      </c>
      <c r="K10600" s="29">
        <f ca="1">IF(C10600&gt;=Calculator!$G$27,IF(DAY($C10600)=1,Calculator!$G$34/2,IF(DAY($C10600)=15,Calculator!$G$34/2,0)),0)</f>
        <v>0</v>
      </c>
      <c r="L10600" s="29">
        <f ca="1">IF(DAY($C10600)=28,IF(H10600=0,0,Calculator!$G$35),0)</f>
        <v>0</v>
      </c>
      <c r="M10600" s="29">
        <f ca="1">IF(I10600&gt;0,IF(DAY($C10600)=1,SUM(INDIRECT("I"&amp;(ROW(C10599)-DAY(C10599))):I10599),0),0)</f>
        <v>0</v>
      </c>
      <c r="N10600" s="29">
        <f ca="1">IF(C10600&lt;Calculator!$G$27,0,IF(C10600=Calculator!$G$27,Calculator!$G$39,IF(H10600-K10600&lt;=0,IF(D10600&gt;Calculator!$G$39,IF(H10600-K10600+E10600+L10600+M10600+Calculator!$G$39&gt;Calculator!$G$39,Calculator!$G$39-(H10600+E10600+L10600+M10600-K10600),Calculator!$G$39),D10600),0)))</f>
        <v>0</v>
      </c>
    </row>
    <row r="10601" spans="1:14" ht="15.75" thickBot="1">
      <c r="A10601" s="33" t="str">
        <f ca="1">IF(C10601=Calculator!$H$27,"F",IF(Daily!D10601+Daily!H10601=0,IF(D10600+H10600&gt;0,"L",""),""))</f>
        <v/>
      </c>
      <c r="B10601" s="34">
        <v>10600</v>
      </c>
      <c r="C10601" s="19">
        <f t="shared" ca="1" si="661"/>
        <v>56530</v>
      </c>
      <c r="D10601" s="29">
        <f t="shared" ca="1" si="663"/>
        <v>0</v>
      </c>
      <c r="E10601" s="29">
        <f ca="1">IF(C10601&lt;Calculator!$D$26,0,IF(DAY($C10601)=1,IF(D10601-Calculator!$G$24&gt;0,Calculator!$G$24,D10601),0))</f>
        <v>0</v>
      </c>
      <c r="F10601" s="29">
        <f ca="1">IF(E10601&gt;0,D10601*Calculator!$G$22/12,0)</f>
        <v>0</v>
      </c>
      <c r="G10601" s="29">
        <f ca="1">IF(E10601&gt;0,(IFERROR(-PMT(Calculator!$G$22/12,Calculator!$G$23*12,Calculator!$G$20),0))-F10601,0)</f>
        <v>0</v>
      </c>
      <c r="H10601" s="29">
        <f t="shared" ca="1" si="664"/>
        <v>0</v>
      </c>
      <c r="I10601" s="29">
        <f t="shared" ca="1" si="662"/>
        <v>0</v>
      </c>
      <c r="J10601" s="30">
        <f>Calculator!$G$40</f>
        <v>6.5000000000000002E-2</v>
      </c>
      <c r="K10601" s="29">
        <f ca="1">IF(C10601&gt;=Calculator!$G$27,IF(DAY($C10601)=1,Calculator!$G$34/2,IF(DAY($C10601)=15,Calculator!$G$34/2,0)),0)</f>
        <v>0</v>
      </c>
      <c r="L10601" s="29">
        <f ca="1">IF(DAY($C10601)=28,IF(H10601=0,0,Calculator!$G$35),0)</f>
        <v>0</v>
      </c>
      <c r="M10601" s="29">
        <f ca="1">IF(I10601&gt;0,IF(DAY($C10601)=1,SUM(INDIRECT("I"&amp;(ROW(C10600)-DAY(C10600))):I10600),0),0)</f>
        <v>0</v>
      </c>
      <c r="N10601" s="29">
        <f ca="1">IF(C10601&lt;Calculator!$G$27,0,IF(C10601=Calculator!$G$27,Calculator!$G$39,IF(H10601-K10601&lt;=0,IF(D10601&gt;Calculator!$G$39,IF(H10601-K10601+E10601+L10601+M10601+Calculator!$G$39&gt;Calculator!$G$39,Calculator!$G$39-(H10601+E10601+L10601+M10601-K10601),Calculator!$G$39),D10601),0)))</f>
        <v>0</v>
      </c>
    </row>
    <row r="10602" spans="1:14" ht="15.75" thickBot="1">
      <c r="A10602" s="33" t="str">
        <f ca="1">IF(C10602=Calculator!$H$27,"F",IF(Daily!D10602+Daily!H10602=0,IF(D10601+H10601&gt;0,"L",""),""))</f>
        <v/>
      </c>
      <c r="B10602" s="34">
        <v>10601</v>
      </c>
      <c r="C10602" s="19">
        <f t="shared" ca="1" si="661"/>
        <v>56531</v>
      </c>
      <c r="D10602" s="29">
        <f t="shared" ca="1" si="663"/>
        <v>0</v>
      </c>
      <c r="E10602" s="29">
        <f ca="1">IF(C10602&lt;Calculator!$D$26,0,IF(DAY($C10602)=1,IF(D10602-Calculator!$G$24&gt;0,Calculator!$G$24,D10602),0))</f>
        <v>0</v>
      </c>
      <c r="F10602" s="29">
        <f ca="1">IF(E10602&gt;0,D10602*Calculator!$G$22/12,0)</f>
        <v>0</v>
      </c>
      <c r="G10602" s="29">
        <f ca="1">IF(E10602&gt;0,(IFERROR(-PMT(Calculator!$G$22/12,Calculator!$G$23*12,Calculator!$G$20),0))-F10602,0)</f>
        <v>0</v>
      </c>
      <c r="H10602" s="29">
        <f t="shared" ca="1" si="664"/>
        <v>0</v>
      </c>
      <c r="I10602" s="29">
        <f t="shared" ca="1" si="662"/>
        <v>0</v>
      </c>
      <c r="J10602" s="30">
        <f>Calculator!$G$40</f>
        <v>6.5000000000000002E-2</v>
      </c>
      <c r="K10602" s="29">
        <f ca="1">IF(C10602&gt;=Calculator!$G$27,IF(DAY($C10602)=1,Calculator!$G$34/2,IF(DAY($C10602)=15,Calculator!$G$34/2,0)),0)</f>
        <v>0</v>
      </c>
      <c r="L10602" s="29">
        <f ca="1">IF(DAY($C10602)=28,IF(H10602=0,0,Calculator!$G$35),0)</f>
        <v>0</v>
      </c>
      <c r="M10602" s="29">
        <f ca="1">IF(I10602&gt;0,IF(DAY($C10602)=1,SUM(INDIRECT("I"&amp;(ROW(C10601)-DAY(C10601))):I10601),0),0)</f>
        <v>0</v>
      </c>
      <c r="N10602" s="29">
        <f ca="1">IF(C10602&lt;Calculator!$G$27,0,IF(C10602=Calculator!$G$27,Calculator!$G$39,IF(H10602-K10602&lt;=0,IF(D10602&gt;Calculator!$G$39,IF(H10602-K10602+E10602+L10602+M10602+Calculator!$G$39&gt;Calculator!$G$39,Calculator!$G$39-(H10602+E10602+L10602+M10602-K10602),Calculator!$G$39),D10602),0)))</f>
        <v>0</v>
      </c>
    </row>
    <row r="10603" spans="1:14" ht="15.75" thickBot="1">
      <c r="A10603" s="33" t="str">
        <f ca="1">IF(C10603=Calculator!$H$27,"F",IF(Daily!D10603+Daily!H10603=0,IF(D10602+H10602&gt;0,"L",""),""))</f>
        <v/>
      </c>
      <c r="B10603" s="34">
        <v>10602</v>
      </c>
      <c r="C10603" s="19">
        <f t="shared" ca="1" si="661"/>
        <v>56532</v>
      </c>
      <c r="D10603" s="29">
        <f t="shared" ca="1" si="663"/>
        <v>0</v>
      </c>
      <c r="E10603" s="29">
        <f ca="1">IF(C10603&lt;Calculator!$D$26,0,IF(DAY($C10603)=1,IF(D10603-Calculator!$G$24&gt;0,Calculator!$G$24,D10603),0))</f>
        <v>0</v>
      </c>
      <c r="F10603" s="29">
        <f ca="1">IF(E10603&gt;0,D10603*Calculator!$G$22/12,0)</f>
        <v>0</v>
      </c>
      <c r="G10603" s="29">
        <f ca="1">IF(E10603&gt;0,(IFERROR(-PMT(Calculator!$G$22/12,Calculator!$G$23*12,Calculator!$G$20),0))-F10603,0)</f>
        <v>0</v>
      </c>
      <c r="H10603" s="29">
        <f t="shared" ca="1" si="664"/>
        <v>0</v>
      </c>
      <c r="I10603" s="29">
        <f t="shared" ca="1" si="662"/>
        <v>0</v>
      </c>
      <c r="J10603" s="30">
        <f>Calculator!$G$40</f>
        <v>6.5000000000000002E-2</v>
      </c>
      <c r="K10603" s="29">
        <f ca="1">IF(C10603&gt;=Calculator!$G$27,IF(DAY($C10603)=1,Calculator!$G$34/2,IF(DAY($C10603)=15,Calculator!$G$34/2,0)),0)</f>
        <v>0</v>
      </c>
      <c r="L10603" s="29">
        <f ca="1">IF(DAY($C10603)=28,IF(H10603=0,0,Calculator!$G$35),0)</f>
        <v>0</v>
      </c>
      <c r="M10603" s="29">
        <f ca="1">IF(I10603&gt;0,IF(DAY($C10603)=1,SUM(INDIRECT("I"&amp;(ROW(C10602)-DAY(C10602))):I10602),0),0)</f>
        <v>0</v>
      </c>
      <c r="N10603" s="29">
        <f ca="1">IF(C10603&lt;Calculator!$G$27,0,IF(C10603=Calculator!$G$27,Calculator!$G$39,IF(H10603-K10603&lt;=0,IF(D10603&gt;Calculator!$G$39,IF(H10603-K10603+E10603+L10603+M10603+Calculator!$G$39&gt;Calculator!$G$39,Calculator!$G$39-(H10603+E10603+L10603+M10603-K10603),Calculator!$G$39),D10603),0)))</f>
        <v>0</v>
      </c>
    </row>
    <row r="10604" spans="1:14" ht="15.75" thickBot="1">
      <c r="A10604" s="33" t="str">
        <f ca="1">IF(C10604=Calculator!$H$27,"F",IF(Daily!D10604+Daily!H10604=0,IF(D10603+H10603&gt;0,"L",""),""))</f>
        <v/>
      </c>
      <c r="B10604" s="34">
        <v>10603</v>
      </c>
      <c r="C10604" s="19">
        <f t="shared" ca="1" si="661"/>
        <v>56533</v>
      </c>
      <c r="D10604" s="29">
        <f t="shared" ca="1" si="663"/>
        <v>0</v>
      </c>
      <c r="E10604" s="29">
        <f ca="1">IF(C10604&lt;Calculator!$D$26,0,IF(DAY($C10604)=1,IF(D10604-Calculator!$G$24&gt;0,Calculator!$G$24,D10604),0))</f>
        <v>0</v>
      </c>
      <c r="F10604" s="29">
        <f ca="1">IF(E10604&gt;0,D10604*Calculator!$G$22/12,0)</f>
        <v>0</v>
      </c>
      <c r="G10604" s="29">
        <f ca="1">IF(E10604&gt;0,(IFERROR(-PMT(Calculator!$G$22/12,Calculator!$G$23*12,Calculator!$G$20),0))-F10604,0)</f>
        <v>0</v>
      </c>
      <c r="H10604" s="29">
        <f t="shared" ca="1" si="664"/>
        <v>0</v>
      </c>
      <c r="I10604" s="29">
        <f t="shared" ca="1" si="662"/>
        <v>0</v>
      </c>
      <c r="J10604" s="30">
        <f>Calculator!$G$40</f>
        <v>6.5000000000000002E-2</v>
      </c>
      <c r="K10604" s="29">
        <f ca="1">IF(C10604&gt;=Calculator!$G$27,IF(DAY($C10604)=1,Calculator!$G$34/2,IF(DAY($C10604)=15,Calculator!$G$34/2,0)),0)</f>
        <v>0</v>
      </c>
      <c r="L10604" s="29">
        <f ca="1">IF(DAY($C10604)=28,IF(H10604=0,0,Calculator!$G$35),0)</f>
        <v>0</v>
      </c>
      <c r="M10604" s="29">
        <f ca="1">IF(I10604&gt;0,IF(DAY($C10604)=1,SUM(INDIRECT("I"&amp;(ROW(C10603)-DAY(C10603))):I10603),0),0)</f>
        <v>0</v>
      </c>
      <c r="N10604" s="29">
        <f ca="1">IF(C10604&lt;Calculator!$G$27,0,IF(C10604=Calculator!$G$27,Calculator!$G$39,IF(H10604-K10604&lt;=0,IF(D10604&gt;Calculator!$G$39,IF(H10604-K10604+E10604+L10604+M10604+Calculator!$G$39&gt;Calculator!$G$39,Calculator!$G$39-(H10604+E10604+L10604+M10604-K10604),Calculator!$G$39),D10604),0)))</f>
        <v>0</v>
      </c>
    </row>
    <row r="10605" spans="1:14" ht="15.75" thickBot="1">
      <c r="A10605" s="33" t="str">
        <f ca="1">IF(C10605=Calculator!$H$27,"F",IF(Daily!D10605+Daily!H10605=0,IF(D10604+H10604&gt;0,"L",""),""))</f>
        <v/>
      </c>
      <c r="B10605" s="34">
        <v>10604</v>
      </c>
      <c r="C10605" s="19">
        <f t="shared" ca="1" si="661"/>
        <v>56534</v>
      </c>
      <c r="D10605" s="29">
        <f t="shared" ca="1" si="663"/>
        <v>0</v>
      </c>
      <c r="E10605" s="29">
        <f ca="1">IF(C10605&lt;Calculator!$D$26,0,IF(DAY($C10605)=1,IF(D10605-Calculator!$G$24&gt;0,Calculator!$G$24,D10605),0))</f>
        <v>0</v>
      </c>
      <c r="F10605" s="29">
        <f ca="1">IF(E10605&gt;0,D10605*Calculator!$G$22/12,0)</f>
        <v>0</v>
      </c>
      <c r="G10605" s="29">
        <f ca="1">IF(E10605&gt;0,(IFERROR(-PMT(Calculator!$G$22/12,Calculator!$G$23*12,Calculator!$G$20),0))-F10605,0)</f>
        <v>0</v>
      </c>
      <c r="H10605" s="29">
        <f t="shared" ca="1" si="664"/>
        <v>0</v>
      </c>
      <c r="I10605" s="29">
        <f t="shared" ca="1" si="662"/>
        <v>0</v>
      </c>
      <c r="J10605" s="30">
        <f>Calculator!$G$40</f>
        <v>6.5000000000000002E-2</v>
      </c>
      <c r="K10605" s="29">
        <f ca="1">IF(C10605&gt;=Calculator!$G$27,IF(DAY($C10605)=1,Calculator!$G$34/2,IF(DAY($C10605)=15,Calculator!$G$34/2,0)),0)</f>
        <v>0</v>
      </c>
      <c r="L10605" s="29">
        <f ca="1">IF(DAY($C10605)=28,IF(H10605=0,0,Calculator!$G$35),0)</f>
        <v>0</v>
      </c>
      <c r="M10605" s="29">
        <f ca="1">IF(I10605&gt;0,IF(DAY($C10605)=1,SUM(INDIRECT("I"&amp;(ROW(C10604)-DAY(C10604))):I10604),0),0)</f>
        <v>0</v>
      </c>
      <c r="N10605" s="29">
        <f ca="1">IF(C10605&lt;Calculator!$G$27,0,IF(C10605=Calculator!$G$27,Calculator!$G$39,IF(H10605-K10605&lt;=0,IF(D10605&gt;Calculator!$G$39,IF(H10605-K10605+E10605+L10605+M10605+Calculator!$G$39&gt;Calculator!$G$39,Calculator!$G$39-(H10605+E10605+L10605+M10605-K10605),Calculator!$G$39),D10605),0)))</f>
        <v>0</v>
      </c>
    </row>
    <row r="10606" spans="1:14" ht="15.75" thickBot="1">
      <c r="A10606" s="33" t="str">
        <f ca="1">IF(C10606=Calculator!$H$27,"F",IF(Daily!D10606+Daily!H10606=0,IF(D10605+H10605&gt;0,"L",""),""))</f>
        <v/>
      </c>
      <c r="B10606" s="34">
        <v>10605</v>
      </c>
      <c r="C10606" s="19">
        <f t="shared" ca="1" si="661"/>
        <v>56535</v>
      </c>
      <c r="D10606" s="29">
        <f t="shared" ca="1" si="663"/>
        <v>0</v>
      </c>
      <c r="E10606" s="29">
        <f ca="1">IF(C10606&lt;Calculator!$D$26,0,IF(DAY($C10606)=1,IF(D10606-Calculator!$G$24&gt;0,Calculator!$G$24,D10606),0))</f>
        <v>0</v>
      </c>
      <c r="F10606" s="29">
        <f ca="1">IF(E10606&gt;0,D10606*Calculator!$G$22/12,0)</f>
        <v>0</v>
      </c>
      <c r="G10606" s="29">
        <f ca="1">IF(E10606&gt;0,(IFERROR(-PMT(Calculator!$G$22/12,Calculator!$G$23*12,Calculator!$G$20),0))-F10606,0)</f>
        <v>0</v>
      </c>
      <c r="H10606" s="29">
        <f t="shared" ca="1" si="664"/>
        <v>0</v>
      </c>
      <c r="I10606" s="29">
        <f t="shared" ca="1" si="662"/>
        <v>0</v>
      </c>
      <c r="J10606" s="30">
        <f>Calculator!$G$40</f>
        <v>6.5000000000000002E-2</v>
      </c>
      <c r="K10606" s="29">
        <f ca="1">IF(C10606&gt;=Calculator!$G$27,IF(DAY($C10606)=1,Calculator!$G$34/2,IF(DAY($C10606)=15,Calculator!$G$34/2,0)),0)</f>
        <v>0</v>
      </c>
      <c r="L10606" s="29">
        <f ca="1">IF(DAY($C10606)=28,IF(H10606=0,0,Calculator!$G$35),0)</f>
        <v>0</v>
      </c>
      <c r="M10606" s="29">
        <f ca="1">IF(I10606&gt;0,IF(DAY($C10606)=1,SUM(INDIRECT("I"&amp;(ROW(C10605)-DAY(C10605))):I10605),0),0)</f>
        <v>0</v>
      </c>
      <c r="N10606" s="29">
        <f ca="1">IF(C10606&lt;Calculator!$G$27,0,IF(C10606=Calculator!$G$27,Calculator!$G$39,IF(H10606-K10606&lt;=0,IF(D10606&gt;Calculator!$G$39,IF(H10606-K10606+E10606+L10606+M10606+Calculator!$G$39&gt;Calculator!$G$39,Calculator!$G$39-(H10606+E10606+L10606+M10606-K10606),Calculator!$G$39),D10606),0)))</f>
        <v>0</v>
      </c>
    </row>
    <row r="10607" spans="1:14" ht="15.75" thickBot="1">
      <c r="A10607" s="33" t="str">
        <f ca="1">IF(C10607=Calculator!$H$27,"F",IF(Daily!D10607+Daily!H10607=0,IF(D10606+H10606&gt;0,"L",""),""))</f>
        <v/>
      </c>
      <c r="B10607" s="34">
        <v>10606</v>
      </c>
      <c r="C10607" s="19">
        <f t="shared" ca="1" si="661"/>
        <v>56536</v>
      </c>
      <c r="D10607" s="29">
        <f t="shared" ca="1" si="663"/>
        <v>0</v>
      </c>
      <c r="E10607" s="29">
        <f ca="1">IF(C10607&lt;Calculator!$D$26,0,IF(DAY($C10607)=1,IF(D10607-Calculator!$G$24&gt;0,Calculator!$G$24,D10607),0))</f>
        <v>0</v>
      </c>
      <c r="F10607" s="29">
        <f ca="1">IF(E10607&gt;0,D10607*Calculator!$G$22/12,0)</f>
        <v>0</v>
      </c>
      <c r="G10607" s="29">
        <f ca="1">IF(E10607&gt;0,(IFERROR(-PMT(Calculator!$G$22/12,Calculator!$G$23*12,Calculator!$G$20),0))-F10607,0)</f>
        <v>0</v>
      </c>
      <c r="H10607" s="29">
        <f t="shared" ca="1" si="664"/>
        <v>0</v>
      </c>
      <c r="I10607" s="29">
        <f t="shared" ca="1" si="662"/>
        <v>0</v>
      </c>
      <c r="J10607" s="30">
        <f>Calculator!$G$40</f>
        <v>6.5000000000000002E-2</v>
      </c>
      <c r="K10607" s="29">
        <f ca="1">IF(C10607&gt;=Calculator!$G$27,IF(DAY($C10607)=1,Calculator!$G$34/2,IF(DAY($C10607)=15,Calculator!$G$34/2,0)),0)</f>
        <v>0</v>
      </c>
      <c r="L10607" s="29">
        <f ca="1">IF(DAY($C10607)=28,IF(H10607=0,0,Calculator!$G$35),0)</f>
        <v>0</v>
      </c>
      <c r="M10607" s="29">
        <f ca="1">IF(I10607&gt;0,IF(DAY($C10607)=1,SUM(INDIRECT("I"&amp;(ROW(C10606)-DAY(C10606))):I10606),0),0)</f>
        <v>0</v>
      </c>
      <c r="N10607" s="29">
        <f ca="1">IF(C10607&lt;Calculator!$G$27,0,IF(C10607=Calculator!$G$27,Calculator!$G$39,IF(H10607-K10607&lt;=0,IF(D10607&gt;Calculator!$G$39,IF(H10607-K10607+E10607+L10607+M10607+Calculator!$G$39&gt;Calculator!$G$39,Calculator!$G$39-(H10607+E10607+L10607+M10607-K10607),Calculator!$G$39),D10607),0)))</f>
        <v>0</v>
      </c>
    </row>
    <row r="10608" spans="1:14" ht="15.75" thickBot="1">
      <c r="A10608" s="33" t="str">
        <f ca="1">IF(C10608=Calculator!$H$27,"F",IF(Daily!D10608+Daily!H10608=0,IF(D10607+H10607&gt;0,"L",""),""))</f>
        <v/>
      </c>
      <c r="B10608" s="34">
        <v>10607</v>
      </c>
      <c r="C10608" s="19">
        <f t="shared" ca="1" si="661"/>
        <v>56537</v>
      </c>
      <c r="D10608" s="29">
        <f t="shared" ca="1" si="663"/>
        <v>0</v>
      </c>
      <c r="E10608" s="29">
        <f ca="1">IF(C10608&lt;Calculator!$D$26,0,IF(DAY($C10608)=1,IF(D10608-Calculator!$G$24&gt;0,Calculator!$G$24,D10608),0))</f>
        <v>0</v>
      </c>
      <c r="F10608" s="29">
        <f ca="1">IF(E10608&gt;0,D10608*Calculator!$G$22/12,0)</f>
        <v>0</v>
      </c>
      <c r="G10608" s="29">
        <f ca="1">IF(E10608&gt;0,(IFERROR(-PMT(Calculator!$G$22/12,Calculator!$G$23*12,Calculator!$G$20),0))-F10608,0)</f>
        <v>0</v>
      </c>
      <c r="H10608" s="29">
        <f t="shared" ca="1" si="664"/>
        <v>0</v>
      </c>
      <c r="I10608" s="29">
        <f t="shared" ca="1" si="662"/>
        <v>0</v>
      </c>
      <c r="J10608" s="30">
        <f>Calculator!$G$40</f>
        <v>6.5000000000000002E-2</v>
      </c>
      <c r="K10608" s="29">
        <f ca="1">IF(C10608&gt;=Calculator!$G$27,IF(DAY($C10608)=1,Calculator!$G$34/2,IF(DAY($C10608)=15,Calculator!$G$34/2,0)),0)</f>
        <v>4500</v>
      </c>
      <c r="L10608" s="29">
        <f ca="1">IF(DAY($C10608)=28,IF(H10608=0,0,Calculator!$G$35),0)</f>
        <v>0</v>
      </c>
      <c r="M10608" s="29">
        <f ca="1">IF(I10608&gt;0,IF(DAY($C10608)=1,SUM(INDIRECT("I"&amp;(ROW(C10607)-DAY(C10607))):I10607),0),0)</f>
        <v>0</v>
      </c>
      <c r="N10608" s="29">
        <f ca="1">IF(C10608&lt;Calculator!$G$27,0,IF(C10608=Calculator!$G$27,Calculator!$G$39,IF(H10608-K10608&lt;=0,IF(D10608&gt;Calculator!$G$39,IF(H10608-K10608+E10608+L10608+M10608+Calculator!$G$39&gt;Calculator!$G$39,Calculator!$G$39-(H10608+E10608+L10608+M10608-K10608),Calculator!$G$39),D10608),0)))</f>
        <v>0</v>
      </c>
    </row>
    <row r="10609" spans="1:14" ht="15.75" thickBot="1">
      <c r="A10609" s="33" t="str">
        <f ca="1">IF(C10609=Calculator!$H$27,"F",IF(Daily!D10609+Daily!H10609=0,IF(D10608+H10608&gt;0,"L",""),""))</f>
        <v/>
      </c>
      <c r="B10609" s="34">
        <v>10608</v>
      </c>
      <c r="C10609" s="19">
        <f t="shared" ca="1" si="661"/>
        <v>56538</v>
      </c>
      <c r="D10609" s="29">
        <f t="shared" ca="1" si="663"/>
        <v>0</v>
      </c>
      <c r="E10609" s="29">
        <f ca="1">IF(C10609&lt;Calculator!$D$26,0,IF(DAY($C10609)=1,IF(D10609-Calculator!$G$24&gt;0,Calculator!$G$24,D10609),0))</f>
        <v>0</v>
      </c>
      <c r="F10609" s="29">
        <f ca="1">IF(E10609&gt;0,D10609*Calculator!$G$22/12,0)</f>
        <v>0</v>
      </c>
      <c r="G10609" s="29">
        <f ca="1">IF(E10609&gt;0,(IFERROR(-PMT(Calculator!$G$22/12,Calculator!$G$23*12,Calculator!$G$20),0))-F10609,0)</f>
        <v>0</v>
      </c>
      <c r="H10609" s="29">
        <f t="shared" ca="1" si="664"/>
        <v>0</v>
      </c>
      <c r="I10609" s="29">
        <f t="shared" ca="1" si="662"/>
        <v>0</v>
      </c>
      <c r="J10609" s="30">
        <f>Calculator!$G$40</f>
        <v>6.5000000000000002E-2</v>
      </c>
      <c r="K10609" s="29">
        <f ca="1">IF(C10609&gt;=Calculator!$G$27,IF(DAY($C10609)=1,Calculator!$G$34/2,IF(DAY($C10609)=15,Calculator!$G$34/2,0)),0)</f>
        <v>0</v>
      </c>
      <c r="L10609" s="29">
        <f ca="1">IF(DAY($C10609)=28,IF(H10609=0,0,Calculator!$G$35),0)</f>
        <v>0</v>
      </c>
      <c r="M10609" s="29">
        <f ca="1">IF(I10609&gt;0,IF(DAY($C10609)=1,SUM(INDIRECT("I"&amp;(ROW(C10608)-DAY(C10608))):I10608),0),0)</f>
        <v>0</v>
      </c>
      <c r="N10609" s="29">
        <f ca="1">IF(C10609&lt;Calculator!$G$27,0,IF(C10609=Calculator!$G$27,Calculator!$G$39,IF(H10609-K10609&lt;=0,IF(D10609&gt;Calculator!$G$39,IF(H10609-K10609+E10609+L10609+M10609+Calculator!$G$39&gt;Calculator!$G$39,Calculator!$G$39-(H10609+E10609+L10609+M10609-K10609),Calculator!$G$39),D10609),0)))</f>
        <v>0</v>
      </c>
    </row>
    <row r="10610" spans="1:14" ht="15.75" thickBot="1">
      <c r="A10610" s="33" t="str">
        <f ca="1">IF(C10610=Calculator!$H$27,"F",IF(Daily!D10610+Daily!H10610=0,IF(D10609+H10609&gt;0,"L",""),""))</f>
        <v/>
      </c>
      <c r="B10610" s="34">
        <v>10609</v>
      </c>
      <c r="C10610" s="19">
        <f t="shared" ca="1" si="661"/>
        <v>56539</v>
      </c>
      <c r="D10610" s="29">
        <f t="shared" ca="1" si="663"/>
        <v>0</v>
      </c>
      <c r="E10610" s="29">
        <f ca="1">IF(C10610&lt;Calculator!$D$26,0,IF(DAY($C10610)=1,IF(D10610-Calculator!$G$24&gt;0,Calculator!$G$24,D10610),0))</f>
        <v>0</v>
      </c>
      <c r="F10610" s="29">
        <f ca="1">IF(E10610&gt;0,D10610*Calculator!$G$22/12,0)</f>
        <v>0</v>
      </c>
      <c r="G10610" s="29">
        <f ca="1">IF(E10610&gt;0,(IFERROR(-PMT(Calculator!$G$22/12,Calculator!$G$23*12,Calculator!$G$20),0))-F10610,0)</f>
        <v>0</v>
      </c>
      <c r="H10610" s="29">
        <f t="shared" ca="1" si="664"/>
        <v>0</v>
      </c>
      <c r="I10610" s="29">
        <f t="shared" ca="1" si="662"/>
        <v>0</v>
      </c>
      <c r="J10610" s="30">
        <f>Calculator!$G$40</f>
        <v>6.5000000000000002E-2</v>
      </c>
      <c r="K10610" s="29">
        <f ca="1">IF(C10610&gt;=Calculator!$G$27,IF(DAY($C10610)=1,Calculator!$G$34/2,IF(DAY($C10610)=15,Calculator!$G$34/2,0)),0)</f>
        <v>0</v>
      </c>
      <c r="L10610" s="29">
        <f ca="1">IF(DAY($C10610)=28,IF(H10610=0,0,Calculator!$G$35),0)</f>
        <v>0</v>
      </c>
      <c r="M10610" s="29">
        <f ca="1">IF(I10610&gt;0,IF(DAY($C10610)=1,SUM(INDIRECT("I"&amp;(ROW(C10609)-DAY(C10609))):I10609),0),0)</f>
        <v>0</v>
      </c>
      <c r="N10610" s="29">
        <f ca="1">IF(C10610&lt;Calculator!$G$27,0,IF(C10610=Calculator!$G$27,Calculator!$G$39,IF(H10610-K10610&lt;=0,IF(D10610&gt;Calculator!$G$39,IF(H10610-K10610+E10610+L10610+M10610+Calculator!$G$39&gt;Calculator!$G$39,Calculator!$G$39-(H10610+E10610+L10610+M10610-K10610),Calculator!$G$39),D10610),0)))</f>
        <v>0</v>
      </c>
    </row>
    <row r="10611" spans="1:14" ht="15.75" thickBot="1">
      <c r="A10611" s="33" t="str">
        <f ca="1">IF(C10611=Calculator!$H$27,"F",IF(Daily!D10611+Daily!H10611=0,IF(D10610+H10610&gt;0,"L",""),""))</f>
        <v/>
      </c>
      <c r="B10611" s="34">
        <v>10610</v>
      </c>
      <c r="C10611" s="19">
        <f t="shared" ca="1" si="661"/>
        <v>56540</v>
      </c>
      <c r="D10611" s="29">
        <f t="shared" ca="1" si="663"/>
        <v>0</v>
      </c>
      <c r="E10611" s="29">
        <f ca="1">IF(C10611&lt;Calculator!$D$26,0,IF(DAY($C10611)=1,IF(D10611-Calculator!$G$24&gt;0,Calculator!$G$24,D10611),0))</f>
        <v>0</v>
      </c>
      <c r="F10611" s="29">
        <f ca="1">IF(E10611&gt;0,D10611*Calculator!$G$22/12,0)</f>
        <v>0</v>
      </c>
      <c r="G10611" s="29">
        <f ca="1">IF(E10611&gt;0,(IFERROR(-PMT(Calculator!$G$22/12,Calculator!$G$23*12,Calculator!$G$20),0))-F10611,0)</f>
        <v>0</v>
      </c>
      <c r="H10611" s="29">
        <f t="shared" ca="1" si="664"/>
        <v>0</v>
      </c>
      <c r="I10611" s="29">
        <f t="shared" ca="1" si="662"/>
        <v>0</v>
      </c>
      <c r="J10611" s="30">
        <f>Calculator!$G$40</f>
        <v>6.5000000000000002E-2</v>
      </c>
      <c r="K10611" s="29">
        <f ca="1">IF(C10611&gt;=Calculator!$G$27,IF(DAY($C10611)=1,Calculator!$G$34/2,IF(DAY($C10611)=15,Calculator!$G$34/2,0)),0)</f>
        <v>0</v>
      </c>
      <c r="L10611" s="29">
        <f ca="1">IF(DAY($C10611)=28,IF(H10611=0,0,Calculator!$G$35),0)</f>
        <v>0</v>
      </c>
      <c r="M10611" s="29">
        <f ca="1">IF(I10611&gt;0,IF(DAY($C10611)=1,SUM(INDIRECT("I"&amp;(ROW(C10610)-DAY(C10610))):I10610),0),0)</f>
        <v>0</v>
      </c>
      <c r="N10611" s="29">
        <f ca="1">IF(C10611&lt;Calculator!$G$27,0,IF(C10611=Calculator!$G$27,Calculator!$G$39,IF(H10611-K10611&lt;=0,IF(D10611&gt;Calculator!$G$39,IF(H10611-K10611+E10611+L10611+M10611+Calculator!$G$39&gt;Calculator!$G$39,Calculator!$G$39-(H10611+E10611+L10611+M10611-K10611),Calculator!$G$39),D10611),0)))</f>
        <v>0</v>
      </c>
    </row>
    <row r="10612" spans="1:14" ht="15.75" thickBot="1">
      <c r="A10612" s="33" t="str">
        <f ca="1">IF(C10612=Calculator!$H$27,"F",IF(Daily!D10612+Daily!H10612=0,IF(D10611+H10611&gt;0,"L",""),""))</f>
        <v/>
      </c>
      <c r="B10612" s="34">
        <v>10611</v>
      </c>
      <c r="C10612" s="19">
        <f t="shared" ca="1" si="661"/>
        <v>56541</v>
      </c>
      <c r="D10612" s="29">
        <f t="shared" ca="1" si="663"/>
        <v>0</v>
      </c>
      <c r="E10612" s="29">
        <f ca="1">IF(C10612&lt;Calculator!$D$26,0,IF(DAY($C10612)=1,IF(D10612-Calculator!$G$24&gt;0,Calculator!$G$24,D10612),0))</f>
        <v>0</v>
      </c>
      <c r="F10612" s="29">
        <f ca="1">IF(E10612&gt;0,D10612*Calculator!$G$22/12,0)</f>
        <v>0</v>
      </c>
      <c r="G10612" s="29">
        <f ca="1">IF(E10612&gt;0,(IFERROR(-PMT(Calculator!$G$22/12,Calculator!$G$23*12,Calculator!$G$20),0))-F10612,0)</f>
        <v>0</v>
      </c>
      <c r="H10612" s="29">
        <f t="shared" ca="1" si="664"/>
        <v>0</v>
      </c>
      <c r="I10612" s="29">
        <f t="shared" ca="1" si="662"/>
        <v>0</v>
      </c>
      <c r="J10612" s="30">
        <f>Calculator!$G$40</f>
        <v>6.5000000000000002E-2</v>
      </c>
      <c r="K10612" s="29">
        <f ca="1">IF(C10612&gt;=Calculator!$G$27,IF(DAY($C10612)=1,Calculator!$G$34/2,IF(DAY($C10612)=15,Calculator!$G$34/2,0)),0)</f>
        <v>0</v>
      </c>
      <c r="L10612" s="29">
        <f ca="1">IF(DAY($C10612)=28,IF(H10612=0,0,Calculator!$G$35),0)</f>
        <v>0</v>
      </c>
      <c r="M10612" s="29">
        <f ca="1">IF(I10612&gt;0,IF(DAY($C10612)=1,SUM(INDIRECT("I"&amp;(ROW(C10611)-DAY(C10611))):I10611),0),0)</f>
        <v>0</v>
      </c>
      <c r="N10612" s="29">
        <f ca="1">IF(C10612&lt;Calculator!$G$27,0,IF(C10612=Calculator!$G$27,Calculator!$G$39,IF(H10612-K10612&lt;=0,IF(D10612&gt;Calculator!$G$39,IF(H10612-K10612+E10612+L10612+M10612+Calculator!$G$39&gt;Calculator!$G$39,Calculator!$G$39-(H10612+E10612+L10612+M10612-K10612),Calculator!$G$39),D10612),0)))</f>
        <v>0</v>
      </c>
    </row>
    <row r="10613" spans="1:14" ht="15.75" thickBot="1">
      <c r="A10613" s="33" t="str">
        <f ca="1">IF(C10613=Calculator!$H$27,"F",IF(Daily!D10613+Daily!H10613=0,IF(D10612+H10612&gt;0,"L",""),""))</f>
        <v/>
      </c>
      <c r="B10613" s="34">
        <v>10612</v>
      </c>
      <c r="C10613" s="19">
        <f t="shared" ca="1" si="661"/>
        <v>56542</v>
      </c>
      <c r="D10613" s="29">
        <f t="shared" ca="1" si="663"/>
        <v>0</v>
      </c>
      <c r="E10613" s="29">
        <f ca="1">IF(C10613&lt;Calculator!$D$26,0,IF(DAY($C10613)=1,IF(D10613-Calculator!$G$24&gt;0,Calculator!$G$24,D10613),0))</f>
        <v>0</v>
      </c>
      <c r="F10613" s="29">
        <f ca="1">IF(E10613&gt;0,D10613*Calculator!$G$22/12,0)</f>
        <v>0</v>
      </c>
      <c r="G10613" s="29">
        <f ca="1">IF(E10613&gt;0,(IFERROR(-PMT(Calculator!$G$22/12,Calculator!$G$23*12,Calculator!$G$20),0))-F10613,0)</f>
        <v>0</v>
      </c>
      <c r="H10613" s="29">
        <f t="shared" ca="1" si="664"/>
        <v>0</v>
      </c>
      <c r="I10613" s="29">
        <f t="shared" ca="1" si="662"/>
        <v>0</v>
      </c>
      <c r="J10613" s="30">
        <f>Calculator!$G$40</f>
        <v>6.5000000000000002E-2</v>
      </c>
      <c r="K10613" s="29">
        <f ca="1">IF(C10613&gt;=Calculator!$G$27,IF(DAY($C10613)=1,Calculator!$G$34/2,IF(DAY($C10613)=15,Calculator!$G$34/2,0)),0)</f>
        <v>0</v>
      </c>
      <c r="L10613" s="29">
        <f ca="1">IF(DAY($C10613)=28,IF(H10613=0,0,Calculator!$G$35),0)</f>
        <v>0</v>
      </c>
      <c r="M10613" s="29">
        <f ca="1">IF(I10613&gt;0,IF(DAY($C10613)=1,SUM(INDIRECT("I"&amp;(ROW(C10612)-DAY(C10612))):I10612),0),0)</f>
        <v>0</v>
      </c>
      <c r="N10613" s="29">
        <f ca="1">IF(C10613&lt;Calculator!$G$27,0,IF(C10613=Calculator!$G$27,Calculator!$G$39,IF(H10613-K10613&lt;=0,IF(D10613&gt;Calculator!$G$39,IF(H10613-K10613+E10613+L10613+M10613+Calculator!$G$39&gt;Calculator!$G$39,Calculator!$G$39-(H10613+E10613+L10613+M10613-K10613),Calculator!$G$39),D10613),0)))</f>
        <v>0</v>
      </c>
    </row>
    <row r="10614" spans="1:14" ht="15.75" thickBot="1">
      <c r="A10614" s="33" t="str">
        <f ca="1">IF(C10614=Calculator!$H$27,"F",IF(Daily!D10614+Daily!H10614=0,IF(D10613+H10613&gt;0,"L",""),""))</f>
        <v/>
      </c>
      <c r="B10614" s="34">
        <v>10613</v>
      </c>
      <c r="C10614" s="19">
        <f t="shared" ca="1" si="661"/>
        <v>56543</v>
      </c>
      <c r="D10614" s="29">
        <f t="shared" ca="1" si="663"/>
        <v>0</v>
      </c>
      <c r="E10614" s="29">
        <f ca="1">IF(C10614&lt;Calculator!$D$26,0,IF(DAY($C10614)=1,IF(D10614-Calculator!$G$24&gt;0,Calculator!$G$24,D10614),0))</f>
        <v>0</v>
      </c>
      <c r="F10614" s="29">
        <f ca="1">IF(E10614&gt;0,D10614*Calculator!$G$22/12,0)</f>
        <v>0</v>
      </c>
      <c r="G10614" s="29">
        <f ca="1">IF(E10614&gt;0,(IFERROR(-PMT(Calculator!$G$22/12,Calculator!$G$23*12,Calculator!$G$20),0))-F10614,0)</f>
        <v>0</v>
      </c>
      <c r="H10614" s="29">
        <f t="shared" ca="1" si="664"/>
        <v>0</v>
      </c>
      <c r="I10614" s="29">
        <f t="shared" ca="1" si="662"/>
        <v>0</v>
      </c>
      <c r="J10614" s="30">
        <f>Calculator!$G$40</f>
        <v>6.5000000000000002E-2</v>
      </c>
      <c r="K10614" s="29">
        <f ca="1">IF(C10614&gt;=Calculator!$G$27,IF(DAY($C10614)=1,Calculator!$G$34/2,IF(DAY($C10614)=15,Calculator!$G$34/2,0)),0)</f>
        <v>0</v>
      </c>
      <c r="L10614" s="29">
        <f ca="1">IF(DAY($C10614)=28,IF(H10614=0,0,Calculator!$G$35),0)</f>
        <v>0</v>
      </c>
      <c r="M10614" s="29">
        <f ca="1">IF(I10614&gt;0,IF(DAY($C10614)=1,SUM(INDIRECT("I"&amp;(ROW(C10613)-DAY(C10613))):I10613),0),0)</f>
        <v>0</v>
      </c>
      <c r="N10614" s="29">
        <f ca="1">IF(C10614&lt;Calculator!$G$27,0,IF(C10614=Calculator!$G$27,Calculator!$G$39,IF(H10614-K10614&lt;=0,IF(D10614&gt;Calculator!$G$39,IF(H10614-K10614+E10614+L10614+M10614+Calculator!$G$39&gt;Calculator!$G$39,Calculator!$G$39-(H10614+E10614+L10614+M10614-K10614),Calculator!$G$39),D10614),0)))</f>
        <v>0</v>
      </c>
    </row>
    <row r="10615" spans="1:14" ht="15.75" thickBot="1">
      <c r="A10615" s="33" t="str">
        <f ca="1">IF(C10615=Calculator!$H$27,"F",IF(Daily!D10615+Daily!H10615=0,IF(D10614+H10614&gt;0,"L",""),""))</f>
        <v/>
      </c>
      <c r="B10615" s="34">
        <v>10614</v>
      </c>
      <c r="C10615" s="19">
        <f t="shared" ca="1" si="661"/>
        <v>56544</v>
      </c>
      <c r="D10615" s="29">
        <f t="shared" ca="1" si="663"/>
        <v>0</v>
      </c>
      <c r="E10615" s="29">
        <f ca="1">IF(C10615&lt;Calculator!$D$26,0,IF(DAY($C10615)=1,IF(D10615-Calculator!$G$24&gt;0,Calculator!$G$24,D10615),0))</f>
        <v>0</v>
      </c>
      <c r="F10615" s="29">
        <f ca="1">IF(E10615&gt;0,D10615*Calculator!$G$22/12,0)</f>
        <v>0</v>
      </c>
      <c r="G10615" s="29">
        <f ca="1">IF(E10615&gt;0,(IFERROR(-PMT(Calculator!$G$22/12,Calculator!$G$23*12,Calculator!$G$20),0))-F10615,0)</f>
        <v>0</v>
      </c>
      <c r="H10615" s="29">
        <f t="shared" ca="1" si="664"/>
        <v>0</v>
      </c>
      <c r="I10615" s="29">
        <f t="shared" ca="1" si="662"/>
        <v>0</v>
      </c>
      <c r="J10615" s="30">
        <f>Calculator!$G$40</f>
        <v>6.5000000000000002E-2</v>
      </c>
      <c r="K10615" s="29">
        <f ca="1">IF(C10615&gt;=Calculator!$G$27,IF(DAY($C10615)=1,Calculator!$G$34/2,IF(DAY($C10615)=15,Calculator!$G$34/2,0)),0)</f>
        <v>0</v>
      </c>
      <c r="L10615" s="29">
        <f ca="1">IF(DAY($C10615)=28,IF(H10615=0,0,Calculator!$G$35),0)</f>
        <v>0</v>
      </c>
      <c r="M10615" s="29">
        <f ca="1">IF(I10615&gt;0,IF(DAY($C10615)=1,SUM(INDIRECT("I"&amp;(ROW(C10614)-DAY(C10614))):I10614),0),0)</f>
        <v>0</v>
      </c>
      <c r="N10615" s="29">
        <f ca="1">IF(C10615&lt;Calculator!$G$27,0,IF(C10615=Calculator!$G$27,Calculator!$G$39,IF(H10615-K10615&lt;=0,IF(D10615&gt;Calculator!$G$39,IF(H10615-K10615+E10615+L10615+M10615+Calculator!$G$39&gt;Calculator!$G$39,Calculator!$G$39-(H10615+E10615+L10615+M10615-K10615),Calculator!$G$39),D10615),0)))</f>
        <v>0</v>
      </c>
    </row>
    <row r="10616" spans="1:14" ht="15.75" thickBot="1">
      <c r="A10616" s="33" t="str">
        <f ca="1">IF(C10616=Calculator!$H$27,"F",IF(Daily!D10616+Daily!H10616=0,IF(D10615+H10615&gt;0,"L",""),""))</f>
        <v/>
      </c>
      <c r="B10616" s="34">
        <v>10615</v>
      </c>
      <c r="C10616" s="19">
        <f t="shared" ca="1" si="661"/>
        <v>56545</v>
      </c>
      <c r="D10616" s="29">
        <f t="shared" ca="1" si="663"/>
        <v>0</v>
      </c>
      <c r="E10616" s="29">
        <f ca="1">IF(C10616&lt;Calculator!$D$26,0,IF(DAY($C10616)=1,IF(D10616-Calculator!$G$24&gt;0,Calculator!$G$24,D10616),0))</f>
        <v>0</v>
      </c>
      <c r="F10616" s="29">
        <f ca="1">IF(E10616&gt;0,D10616*Calculator!$G$22/12,0)</f>
        <v>0</v>
      </c>
      <c r="G10616" s="29">
        <f ca="1">IF(E10616&gt;0,(IFERROR(-PMT(Calculator!$G$22/12,Calculator!$G$23*12,Calculator!$G$20),0))-F10616,0)</f>
        <v>0</v>
      </c>
      <c r="H10616" s="29">
        <f t="shared" ca="1" si="664"/>
        <v>0</v>
      </c>
      <c r="I10616" s="29">
        <f t="shared" ca="1" si="662"/>
        <v>0</v>
      </c>
      <c r="J10616" s="30">
        <f>Calculator!$G$40</f>
        <v>6.5000000000000002E-2</v>
      </c>
      <c r="K10616" s="29">
        <f ca="1">IF(C10616&gt;=Calculator!$G$27,IF(DAY($C10616)=1,Calculator!$G$34/2,IF(DAY($C10616)=15,Calculator!$G$34/2,0)),0)</f>
        <v>0</v>
      </c>
      <c r="L10616" s="29">
        <f ca="1">IF(DAY($C10616)=28,IF(H10616=0,0,Calculator!$G$35),0)</f>
        <v>0</v>
      </c>
      <c r="M10616" s="29">
        <f ca="1">IF(I10616&gt;0,IF(DAY($C10616)=1,SUM(INDIRECT("I"&amp;(ROW(C10615)-DAY(C10615))):I10615),0),0)</f>
        <v>0</v>
      </c>
      <c r="N10616" s="29">
        <f ca="1">IF(C10616&lt;Calculator!$G$27,0,IF(C10616=Calculator!$G$27,Calculator!$G$39,IF(H10616-K10616&lt;=0,IF(D10616&gt;Calculator!$G$39,IF(H10616-K10616+E10616+L10616+M10616+Calculator!$G$39&gt;Calculator!$G$39,Calculator!$G$39-(H10616+E10616+L10616+M10616-K10616),Calculator!$G$39),D10616),0)))</f>
        <v>0</v>
      </c>
    </row>
    <row r="10617" spans="1:14" ht="15.75" thickBot="1">
      <c r="A10617" s="33" t="str">
        <f ca="1">IF(C10617=Calculator!$H$27,"F",IF(Daily!D10617+Daily!H10617=0,IF(D10616+H10616&gt;0,"L",""),""))</f>
        <v/>
      </c>
      <c r="B10617" s="34">
        <v>10616</v>
      </c>
      <c r="C10617" s="19">
        <f t="shared" ca="1" si="661"/>
        <v>56546</v>
      </c>
      <c r="D10617" s="29">
        <f t="shared" ca="1" si="663"/>
        <v>0</v>
      </c>
      <c r="E10617" s="29">
        <f ca="1">IF(C10617&lt;Calculator!$D$26,0,IF(DAY($C10617)=1,IF(D10617-Calculator!$G$24&gt;0,Calculator!$G$24,D10617),0))</f>
        <v>0</v>
      </c>
      <c r="F10617" s="29">
        <f ca="1">IF(E10617&gt;0,D10617*Calculator!$G$22/12,0)</f>
        <v>0</v>
      </c>
      <c r="G10617" s="29">
        <f ca="1">IF(E10617&gt;0,(IFERROR(-PMT(Calculator!$G$22/12,Calculator!$G$23*12,Calculator!$G$20),0))-F10617,0)</f>
        <v>0</v>
      </c>
      <c r="H10617" s="29">
        <f t="shared" ca="1" si="664"/>
        <v>0</v>
      </c>
      <c r="I10617" s="29">
        <f t="shared" ca="1" si="662"/>
        <v>0</v>
      </c>
      <c r="J10617" s="30">
        <f>Calculator!$G$40</f>
        <v>6.5000000000000002E-2</v>
      </c>
      <c r="K10617" s="29">
        <f ca="1">IF(C10617&gt;=Calculator!$G$27,IF(DAY($C10617)=1,Calculator!$G$34/2,IF(DAY($C10617)=15,Calculator!$G$34/2,0)),0)</f>
        <v>0</v>
      </c>
      <c r="L10617" s="29">
        <f ca="1">IF(DAY($C10617)=28,IF(H10617=0,0,Calculator!$G$35),0)</f>
        <v>0</v>
      </c>
      <c r="M10617" s="29">
        <f ca="1">IF(I10617&gt;0,IF(DAY($C10617)=1,SUM(INDIRECT("I"&amp;(ROW(C10616)-DAY(C10616))):I10616),0),0)</f>
        <v>0</v>
      </c>
      <c r="N10617" s="29">
        <f ca="1">IF(C10617&lt;Calculator!$G$27,0,IF(C10617=Calculator!$G$27,Calculator!$G$39,IF(H10617-K10617&lt;=0,IF(D10617&gt;Calculator!$G$39,IF(H10617-K10617+E10617+L10617+M10617+Calculator!$G$39&gt;Calculator!$G$39,Calculator!$G$39-(H10617+E10617+L10617+M10617-K10617),Calculator!$G$39),D10617),0)))</f>
        <v>0</v>
      </c>
    </row>
    <row r="10618" spans="1:14" ht="15.75" thickBot="1">
      <c r="A10618" s="33" t="str">
        <f ca="1">IF(C10618=Calculator!$H$27,"F",IF(Daily!D10618+Daily!H10618=0,IF(D10617+H10617&gt;0,"L",""),""))</f>
        <v/>
      </c>
      <c r="B10618" s="34">
        <v>10617</v>
      </c>
      <c r="C10618" s="19">
        <f t="shared" ca="1" si="661"/>
        <v>56547</v>
      </c>
      <c r="D10618" s="29">
        <f t="shared" ca="1" si="663"/>
        <v>0</v>
      </c>
      <c r="E10618" s="29">
        <f ca="1">IF(C10618&lt;Calculator!$D$26,0,IF(DAY($C10618)=1,IF(D10618-Calculator!$G$24&gt;0,Calculator!$G$24,D10618),0))</f>
        <v>0</v>
      </c>
      <c r="F10618" s="29">
        <f ca="1">IF(E10618&gt;0,D10618*Calculator!$G$22/12,0)</f>
        <v>0</v>
      </c>
      <c r="G10618" s="29">
        <f ca="1">IF(E10618&gt;0,(IFERROR(-PMT(Calculator!$G$22/12,Calculator!$G$23*12,Calculator!$G$20),0))-F10618,0)</f>
        <v>0</v>
      </c>
      <c r="H10618" s="29">
        <f t="shared" ca="1" si="664"/>
        <v>0</v>
      </c>
      <c r="I10618" s="29">
        <f t="shared" ca="1" si="662"/>
        <v>0</v>
      </c>
      <c r="J10618" s="30">
        <f>Calculator!$G$40</f>
        <v>6.5000000000000002E-2</v>
      </c>
      <c r="K10618" s="29">
        <f ca="1">IF(C10618&gt;=Calculator!$G$27,IF(DAY($C10618)=1,Calculator!$G$34/2,IF(DAY($C10618)=15,Calculator!$G$34/2,0)),0)</f>
        <v>0</v>
      </c>
      <c r="L10618" s="29">
        <f ca="1">IF(DAY($C10618)=28,IF(H10618=0,0,Calculator!$G$35),0)</f>
        <v>0</v>
      </c>
      <c r="M10618" s="29">
        <f ca="1">IF(I10618&gt;0,IF(DAY($C10618)=1,SUM(INDIRECT("I"&amp;(ROW(C10617)-DAY(C10617))):I10617),0),0)</f>
        <v>0</v>
      </c>
      <c r="N10618" s="29">
        <f ca="1">IF(C10618&lt;Calculator!$G$27,0,IF(C10618=Calculator!$G$27,Calculator!$G$39,IF(H10618-K10618&lt;=0,IF(D10618&gt;Calculator!$G$39,IF(H10618-K10618+E10618+L10618+M10618+Calculator!$G$39&gt;Calculator!$G$39,Calculator!$G$39-(H10618+E10618+L10618+M10618-K10618),Calculator!$G$39),D10618),0)))</f>
        <v>0</v>
      </c>
    </row>
    <row r="10619" spans="1:14" ht="15.75" thickBot="1">
      <c r="A10619" s="33" t="str">
        <f ca="1">IF(C10619=Calculator!$H$27,"F",IF(Daily!D10619+Daily!H10619=0,IF(D10618+H10618&gt;0,"L",""),""))</f>
        <v/>
      </c>
      <c r="B10619" s="34">
        <v>10618</v>
      </c>
      <c r="C10619" s="19">
        <f t="shared" ca="1" si="661"/>
        <v>56548</v>
      </c>
      <c r="D10619" s="29">
        <f t="shared" ca="1" si="663"/>
        <v>0</v>
      </c>
      <c r="E10619" s="29">
        <f ca="1">IF(C10619&lt;Calculator!$D$26,0,IF(DAY($C10619)=1,IF(D10619-Calculator!$G$24&gt;0,Calculator!$G$24,D10619),0))</f>
        <v>0</v>
      </c>
      <c r="F10619" s="29">
        <f ca="1">IF(E10619&gt;0,D10619*Calculator!$G$22/12,0)</f>
        <v>0</v>
      </c>
      <c r="G10619" s="29">
        <f ca="1">IF(E10619&gt;0,(IFERROR(-PMT(Calculator!$G$22/12,Calculator!$G$23*12,Calculator!$G$20),0))-F10619,0)</f>
        <v>0</v>
      </c>
      <c r="H10619" s="29">
        <f t="shared" ca="1" si="664"/>
        <v>0</v>
      </c>
      <c r="I10619" s="29">
        <f t="shared" ca="1" si="662"/>
        <v>0</v>
      </c>
      <c r="J10619" s="30">
        <f>Calculator!$G$40</f>
        <v>6.5000000000000002E-2</v>
      </c>
      <c r="K10619" s="29">
        <f ca="1">IF(C10619&gt;=Calculator!$G$27,IF(DAY($C10619)=1,Calculator!$G$34/2,IF(DAY($C10619)=15,Calculator!$G$34/2,0)),0)</f>
        <v>0</v>
      </c>
      <c r="L10619" s="29">
        <f ca="1">IF(DAY($C10619)=28,IF(H10619=0,0,Calculator!$G$35),0)</f>
        <v>0</v>
      </c>
      <c r="M10619" s="29">
        <f ca="1">IF(I10619&gt;0,IF(DAY($C10619)=1,SUM(INDIRECT("I"&amp;(ROW(C10618)-DAY(C10618))):I10618),0),0)</f>
        <v>0</v>
      </c>
      <c r="N10619" s="29">
        <f ca="1">IF(C10619&lt;Calculator!$G$27,0,IF(C10619=Calculator!$G$27,Calculator!$G$39,IF(H10619-K10619&lt;=0,IF(D10619&gt;Calculator!$G$39,IF(H10619-K10619+E10619+L10619+M10619+Calculator!$G$39&gt;Calculator!$G$39,Calculator!$G$39-(H10619+E10619+L10619+M10619-K10619),Calculator!$G$39),D10619),0)))</f>
        <v>0</v>
      </c>
    </row>
    <row r="10620" spans="1:14" ht="15.75" thickBot="1">
      <c r="A10620" s="33" t="str">
        <f ca="1">IF(C10620=Calculator!$H$27,"F",IF(Daily!D10620+Daily!H10620=0,IF(D10619+H10619&gt;0,"L",""),""))</f>
        <v/>
      </c>
      <c r="B10620" s="34">
        <v>10619</v>
      </c>
      <c r="C10620" s="19">
        <f t="shared" ca="1" si="661"/>
        <v>56549</v>
      </c>
      <c r="D10620" s="29">
        <f t="shared" ca="1" si="663"/>
        <v>0</v>
      </c>
      <c r="E10620" s="29">
        <f ca="1">IF(C10620&lt;Calculator!$D$26,0,IF(DAY($C10620)=1,IF(D10620-Calculator!$G$24&gt;0,Calculator!$G$24,D10620),0))</f>
        <v>0</v>
      </c>
      <c r="F10620" s="29">
        <f ca="1">IF(E10620&gt;0,D10620*Calculator!$G$22/12,0)</f>
        <v>0</v>
      </c>
      <c r="G10620" s="29">
        <f ca="1">IF(E10620&gt;0,(IFERROR(-PMT(Calculator!$G$22/12,Calculator!$G$23*12,Calculator!$G$20),0))-F10620,0)</f>
        <v>0</v>
      </c>
      <c r="H10620" s="29">
        <f t="shared" ca="1" si="664"/>
        <v>0</v>
      </c>
      <c r="I10620" s="29">
        <f t="shared" ca="1" si="662"/>
        <v>0</v>
      </c>
      <c r="J10620" s="30">
        <f>Calculator!$G$40</f>
        <v>6.5000000000000002E-2</v>
      </c>
      <c r="K10620" s="29">
        <f ca="1">IF(C10620&gt;=Calculator!$G$27,IF(DAY($C10620)=1,Calculator!$G$34/2,IF(DAY($C10620)=15,Calculator!$G$34/2,0)),0)</f>
        <v>0</v>
      </c>
      <c r="L10620" s="29">
        <f ca="1">IF(DAY($C10620)=28,IF(H10620=0,0,Calculator!$G$35),0)</f>
        <v>0</v>
      </c>
      <c r="M10620" s="29">
        <f ca="1">IF(I10620&gt;0,IF(DAY($C10620)=1,SUM(INDIRECT("I"&amp;(ROW(C10619)-DAY(C10619))):I10619),0),0)</f>
        <v>0</v>
      </c>
      <c r="N10620" s="29">
        <f ca="1">IF(C10620&lt;Calculator!$G$27,0,IF(C10620=Calculator!$G$27,Calculator!$G$39,IF(H10620-K10620&lt;=0,IF(D10620&gt;Calculator!$G$39,IF(H10620-K10620+E10620+L10620+M10620+Calculator!$G$39&gt;Calculator!$G$39,Calculator!$G$39-(H10620+E10620+L10620+M10620-K10620),Calculator!$G$39),D10620),0)))</f>
        <v>0</v>
      </c>
    </row>
    <row r="10621" spans="1:14" ht="15.75" thickBot="1">
      <c r="A10621" s="33" t="str">
        <f ca="1">IF(C10621=Calculator!$H$27,"F",IF(Daily!D10621+Daily!H10621=0,IF(D10620+H10620&gt;0,"L",""),""))</f>
        <v/>
      </c>
      <c r="B10621" s="34">
        <v>10620</v>
      </c>
      <c r="C10621" s="19">
        <f t="shared" ca="1" si="661"/>
        <v>56550</v>
      </c>
      <c r="D10621" s="29">
        <f t="shared" ca="1" si="663"/>
        <v>0</v>
      </c>
      <c r="E10621" s="29">
        <f ca="1">IF(C10621&lt;Calculator!$D$26,0,IF(DAY($C10621)=1,IF(D10621-Calculator!$G$24&gt;0,Calculator!$G$24,D10621),0))</f>
        <v>0</v>
      </c>
      <c r="F10621" s="29">
        <f ca="1">IF(E10621&gt;0,D10621*Calculator!$G$22/12,0)</f>
        <v>0</v>
      </c>
      <c r="G10621" s="29">
        <f ca="1">IF(E10621&gt;0,(IFERROR(-PMT(Calculator!$G$22/12,Calculator!$G$23*12,Calculator!$G$20),0))-F10621,0)</f>
        <v>0</v>
      </c>
      <c r="H10621" s="29">
        <f t="shared" ca="1" si="664"/>
        <v>0</v>
      </c>
      <c r="I10621" s="29">
        <f t="shared" ca="1" si="662"/>
        <v>0</v>
      </c>
      <c r="J10621" s="30">
        <f>Calculator!$G$40</f>
        <v>6.5000000000000002E-2</v>
      </c>
      <c r="K10621" s="29">
        <f ca="1">IF(C10621&gt;=Calculator!$G$27,IF(DAY($C10621)=1,Calculator!$G$34/2,IF(DAY($C10621)=15,Calculator!$G$34/2,0)),0)</f>
        <v>0</v>
      </c>
      <c r="L10621" s="29">
        <f ca="1">IF(DAY($C10621)=28,IF(H10621=0,0,Calculator!$G$35),0)</f>
        <v>0</v>
      </c>
      <c r="M10621" s="29">
        <f ca="1">IF(I10621&gt;0,IF(DAY($C10621)=1,SUM(INDIRECT("I"&amp;(ROW(C10620)-DAY(C10620))):I10620),0),0)</f>
        <v>0</v>
      </c>
      <c r="N10621" s="29">
        <f ca="1">IF(C10621&lt;Calculator!$G$27,0,IF(C10621=Calculator!$G$27,Calculator!$G$39,IF(H10621-K10621&lt;=0,IF(D10621&gt;Calculator!$G$39,IF(H10621-K10621+E10621+L10621+M10621+Calculator!$G$39&gt;Calculator!$G$39,Calculator!$G$39-(H10621+E10621+L10621+M10621-K10621),Calculator!$G$39),D10621),0)))</f>
        <v>0</v>
      </c>
    </row>
    <row r="10622" spans="1:14" ht="15.75" thickBot="1">
      <c r="A10622" s="33" t="str">
        <f ca="1">IF(C10622=Calculator!$H$27,"F",IF(Daily!D10622+Daily!H10622=0,IF(D10621+H10621&gt;0,"L",""),""))</f>
        <v/>
      </c>
      <c r="B10622" s="34">
        <v>10621</v>
      </c>
      <c r="C10622" s="19">
        <f t="shared" ca="1" si="661"/>
        <v>56551</v>
      </c>
      <c r="D10622" s="29">
        <f t="shared" ca="1" si="663"/>
        <v>0</v>
      </c>
      <c r="E10622" s="29">
        <f ca="1">IF(C10622&lt;Calculator!$D$26,0,IF(DAY($C10622)=1,IF(D10622-Calculator!$G$24&gt;0,Calculator!$G$24,D10622),0))</f>
        <v>0</v>
      </c>
      <c r="F10622" s="29">
        <f ca="1">IF(E10622&gt;0,D10622*Calculator!$G$22/12,0)</f>
        <v>0</v>
      </c>
      <c r="G10622" s="29">
        <f ca="1">IF(E10622&gt;0,(IFERROR(-PMT(Calculator!$G$22/12,Calculator!$G$23*12,Calculator!$G$20),0))-F10622,0)</f>
        <v>0</v>
      </c>
      <c r="H10622" s="29">
        <f t="shared" ca="1" si="664"/>
        <v>0</v>
      </c>
      <c r="I10622" s="29">
        <f t="shared" ca="1" si="662"/>
        <v>0</v>
      </c>
      <c r="J10622" s="30">
        <f>Calculator!$G$40</f>
        <v>6.5000000000000002E-2</v>
      </c>
      <c r="K10622" s="29">
        <f ca="1">IF(C10622&gt;=Calculator!$G$27,IF(DAY($C10622)=1,Calculator!$G$34/2,IF(DAY($C10622)=15,Calculator!$G$34/2,0)),0)</f>
        <v>0</v>
      </c>
      <c r="L10622" s="29">
        <f ca="1">IF(DAY($C10622)=28,IF(H10622=0,0,Calculator!$G$35),0)</f>
        <v>0</v>
      </c>
      <c r="M10622" s="29">
        <f ca="1">IF(I10622&gt;0,IF(DAY($C10622)=1,SUM(INDIRECT("I"&amp;(ROW(C10621)-DAY(C10621))):I10621),0),0)</f>
        <v>0</v>
      </c>
      <c r="N10622" s="29">
        <f ca="1">IF(C10622&lt;Calculator!$G$27,0,IF(C10622=Calculator!$G$27,Calculator!$G$39,IF(H10622-K10622&lt;=0,IF(D10622&gt;Calculator!$G$39,IF(H10622-K10622+E10622+L10622+M10622+Calculator!$G$39&gt;Calculator!$G$39,Calculator!$G$39-(H10622+E10622+L10622+M10622-K10622),Calculator!$G$39),D10622),0)))</f>
        <v>0</v>
      </c>
    </row>
    <row r="10623" spans="1:14" ht="15.75" thickBot="1">
      <c r="A10623" s="33" t="str">
        <f ca="1">IF(C10623=Calculator!$H$27,"F",IF(Daily!D10623+Daily!H10623=0,IF(D10622+H10622&gt;0,"L",""),""))</f>
        <v/>
      </c>
      <c r="B10623" s="34">
        <v>10622</v>
      </c>
      <c r="C10623" s="19">
        <f t="shared" ca="1" si="661"/>
        <v>56552</v>
      </c>
      <c r="D10623" s="29">
        <f t="shared" ca="1" si="663"/>
        <v>0</v>
      </c>
      <c r="E10623" s="29">
        <f ca="1">IF(C10623&lt;Calculator!$D$26,0,IF(DAY($C10623)=1,IF(D10623-Calculator!$G$24&gt;0,Calculator!$G$24,D10623),0))</f>
        <v>0</v>
      </c>
      <c r="F10623" s="29">
        <f ca="1">IF(E10623&gt;0,D10623*Calculator!$G$22/12,0)</f>
        <v>0</v>
      </c>
      <c r="G10623" s="29">
        <f ca="1">IF(E10623&gt;0,(IFERROR(-PMT(Calculator!$G$22/12,Calculator!$G$23*12,Calculator!$G$20),0))-F10623,0)</f>
        <v>0</v>
      </c>
      <c r="H10623" s="29">
        <f t="shared" ca="1" si="664"/>
        <v>0</v>
      </c>
      <c r="I10623" s="29">
        <f t="shared" ca="1" si="662"/>
        <v>0</v>
      </c>
      <c r="J10623" s="30">
        <f>Calculator!$G$40</f>
        <v>6.5000000000000002E-2</v>
      </c>
      <c r="K10623" s="29">
        <f ca="1">IF(C10623&gt;=Calculator!$G$27,IF(DAY($C10623)=1,Calculator!$G$34/2,IF(DAY($C10623)=15,Calculator!$G$34/2,0)),0)</f>
        <v>0</v>
      </c>
      <c r="L10623" s="29">
        <f ca="1">IF(DAY($C10623)=28,IF(H10623=0,0,Calculator!$G$35),0)</f>
        <v>0</v>
      </c>
      <c r="M10623" s="29">
        <f ca="1">IF(I10623&gt;0,IF(DAY($C10623)=1,SUM(INDIRECT("I"&amp;(ROW(C10622)-DAY(C10622))):I10622),0),0)</f>
        <v>0</v>
      </c>
      <c r="N10623" s="29">
        <f ca="1">IF(C10623&lt;Calculator!$G$27,0,IF(C10623=Calculator!$G$27,Calculator!$G$39,IF(H10623-K10623&lt;=0,IF(D10623&gt;Calculator!$G$39,IF(H10623-K10623+E10623+L10623+M10623+Calculator!$G$39&gt;Calculator!$G$39,Calculator!$G$39-(H10623+E10623+L10623+M10623-K10623),Calculator!$G$39),D10623),0)))</f>
        <v>0</v>
      </c>
    </row>
    <row r="10624" spans="1:14" ht="15.75" thickBot="1">
      <c r="A10624" s="33" t="str">
        <f ca="1">IF(C10624=Calculator!$H$27,"F",IF(Daily!D10624+Daily!H10624=0,IF(D10623+H10623&gt;0,"L",""),""))</f>
        <v/>
      </c>
      <c r="B10624" s="34">
        <v>10623</v>
      </c>
      <c r="C10624" s="19">
        <f t="shared" ca="1" si="661"/>
        <v>56553</v>
      </c>
      <c r="D10624" s="29">
        <f t="shared" ca="1" si="663"/>
        <v>0</v>
      </c>
      <c r="E10624" s="29">
        <f ca="1">IF(C10624&lt;Calculator!$D$26,0,IF(DAY($C10624)=1,IF(D10624-Calculator!$G$24&gt;0,Calculator!$G$24,D10624),0))</f>
        <v>0</v>
      </c>
      <c r="F10624" s="29">
        <f ca="1">IF(E10624&gt;0,D10624*Calculator!$G$22/12,0)</f>
        <v>0</v>
      </c>
      <c r="G10624" s="29">
        <f ca="1">IF(E10624&gt;0,(IFERROR(-PMT(Calculator!$G$22/12,Calculator!$G$23*12,Calculator!$G$20),0))-F10624,0)</f>
        <v>0</v>
      </c>
      <c r="H10624" s="29">
        <f t="shared" ca="1" si="664"/>
        <v>0</v>
      </c>
      <c r="I10624" s="29">
        <f t="shared" ca="1" si="662"/>
        <v>0</v>
      </c>
      <c r="J10624" s="30">
        <f>Calculator!$G$40</f>
        <v>6.5000000000000002E-2</v>
      </c>
      <c r="K10624" s="29">
        <f ca="1">IF(C10624&gt;=Calculator!$G$27,IF(DAY($C10624)=1,Calculator!$G$34/2,IF(DAY($C10624)=15,Calculator!$G$34/2,0)),0)</f>
        <v>0</v>
      </c>
      <c r="L10624" s="29">
        <f ca="1">IF(DAY($C10624)=28,IF(H10624=0,0,Calculator!$G$35),0)</f>
        <v>0</v>
      </c>
      <c r="M10624" s="29">
        <f ca="1">IF(I10624&gt;0,IF(DAY($C10624)=1,SUM(INDIRECT("I"&amp;(ROW(C10623)-DAY(C10623))):I10623),0),0)</f>
        <v>0</v>
      </c>
      <c r="N10624" s="29">
        <f ca="1">IF(C10624&lt;Calculator!$G$27,0,IF(C10624=Calculator!$G$27,Calculator!$G$39,IF(H10624-K10624&lt;=0,IF(D10624&gt;Calculator!$G$39,IF(H10624-K10624+E10624+L10624+M10624+Calculator!$G$39&gt;Calculator!$G$39,Calculator!$G$39-(H10624+E10624+L10624+M10624-K10624),Calculator!$G$39),D10624),0)))</f>
        <v>0</v>
      </c>
    </row>
    <row r="10625" spans="1:14" ht="15.75" thickBot="1">
      <c r="A10625" s="33" t="str">
        <f ca="1">IF(C10625=Calculator!$H$27,"F",IF(Daily!D10625+Daily!H10625=0,IF(D10624+H10624&gt;0,"L",""),""))</f>
        <v/>
      </c>
      <c r="B10625" s="34">
        <v>10624</v>
      </c>
      <c r="C10625" s="19">
        <f t="shared" ca="1" si="661"/>
        <v>56554</v>
      </c>
      <c r="D10625" s="29">
        <f t="shared" ca="1" si="663"/>
        <v>0</v>
      </c>
      <c r="E10625" s="29">
        <f ca="1">IF(C10625&lt;Calculator!$D$26,0,IF(DAY($C10625)=1,IF(D10625-Calculator!$G$24&gt;0,Calculator!$G$24,D10625),0))</f>
        <v>0</v>
      </c>
      <c r="F10625" s="29">
        <f ca="1">IF(E10625&gt;0,D10625*Calculator!$G$22/12,0)</f>
        <v>0</v>
      </c>
      <c r="G10625" s="29">
        <f ca="1">IF(E10625&gt;0,(IFERROR(-PMT(Calculator!$G$22/12,Calculator!$G$23*12,Calculator!$G$20),0))-F10625,0)</f>
        <v>0</v>
      </c>
      <c r="H10625" s="29">
        <f t="shared" ca="1" si="664"/>
        <v>0</v>
      </c>
      <c r="I10625" s="29">
        <f t="shared" ca="1" si="662"/>
        <v>0</v>
      </c>
      <c r="J10625" s="30">
        <f>Calculator!$G$40</f>
        <v>6.5000000000000002E-2</v>
      </c>
      <c r="K10625" s="29">
        <f ca="1">IF(C10625&gt;=Calculator!$G$27,IF(DAY($C10625)=1,Calculator!$G$34/2,IF(DAY($C10625)=15,Calculator!$G$34/2,0)),0)</f>
        <v>4500</v>
      </c>
      <c r="L10625" s="29">
        <f ca="1">IF(DAY($C10625)=28,IF(H10625=0,0,Calculator!$G$35),0)</f>
        <v>0</v>
      </c>
      <c r="M10625" s="29">
        <f ca="1">IF(I10625&gt;0,IF(DAY($C10625)=1,SUM(INDIRECT("I"&amp;(ROW(C10624)-DAY(C10624))):I10624),0),0)</f>
        <v>0</v>
      </c>
      <c r="N10625" s="29">
        <f ca="1">IF(C10625&lt;Calculator!$G$27,0,IF(C10625=Calculator!$G$27,Calculator!$G$39,IF(H10625-K10625&lt;=0,IF(D10625&gt;Calculator!$G$39,IF(H10625-K10625+E10625+L10625+M10625+Calculator!$G$39&gt;Calculator!$G$39,Calculator!$G$39-(H10625+E10625+L10625+M10625-K10625),Calculator!$G$39),D10625),0)))</f>
        <v>0</v>
      </c>
    </row>
    <row r="10626" spans="1:14" ht="15.75" thickBot="1">
      <c r="A10626" s="33" t="str">
        <f ca="1">IF(C10626=Calculator!$H$27,"F",IF(Daily!D10626+Daily!H10626=0,IF(D10625+H10625&gt;0,"L",""),""))</f>
        <v/>
      </c>
      <c r="B10626" s="34">
        <v>10625</v>
      </c>
      <c r="C10626" s="19">
        <f t="shared" ca="1" si="661"/>
        <v>56555</v>
      </c>
      <c r="D10626" s="29">
        <f t="shared" ca="1" si="663"/>
        <v>0</v>
      </c>
      <c r="E10626" s="29">
        <f ca="1">IF(C10626&lt;Calculator!$D$26,0,IF(DAY($C10626)=1,IF(D10626-Calculator!$G$24&gt;0,Calculator!$G$24,D10626),0))</f>
        <v>0</v>
      </c>
      <c r="F10626" s="29">
        <f ca="1">IF(E10626&gt;0,D10626*Calculator!$G$22/12,0)</f>
        <v>0</v>
      </c>
      <c r="G10626" s="29">
        <f ca="1">IF(E10626&gt;0,(IFERROR(-PMT(Calculator!$G$22/12,Calculator!$G$23*12,Calculator!$G$20),0))-F10626,0)</f>
        <v>0</v>
      </c>
      <c r="H10626" s="29">
        <f t="shared" ca="1" si="664"/>
        <v>0</v>
      </c>
      <c r="I10626" s="29">
        <f t="shared" ca="1" si="662"/>
        <v>0</v>
      </c>
      <c r="J10626" s="30">
        <f>Calculator!$G$40</f>
        <v>6.5000000000000002E-2</v>
      </c>
      <c r="K10626" s="29">
        <f ca="1">IF(C10626&gt;=Calculator!$G$27,IF(DAY($C10626)=1,Calculator!$G$34/2,IF(DAY($C10626)=15,Calculator!$G$34/2,0)),0)</f>
        <v>0</v>
      </c>
      <c r="L10626" s="29">
        <f ca="1">IF(DAY($C10626)=28,IF(H10626=0,0,Calculator!$G$35),0)</f>
        <v>0</v>
      </c>
      <c r="M10626" s="29">
        <f ca="1">IF(I10626&gt;0,IF(DAY($C10626)=1,SUM(INDIRECT("I"&amp;(ROW(C10625)-DAY(C10625))):I10625),0),0)</f>
        <v>0</v>
      </c>
      <c r="N10626" s="29">
        <f ca="1">IF(C10626&lt;Calculator!$G$27,0,IF(C10626=Calculator!$G$27,Calculator!$G$39,IF(H10626-K10626&lt;=0,IF(D10626&gt;Calculator!$G$39,IF(H10626-K10626+E10626+L10626+M10626+Calculator!$G$39&gt;Calculator!$G$39,Calculator!$G$39-(H10626+E10626+L10626+M10626-K10626),Calculator!$G$39),D10626),0)))</f>
        <v>0</v>
      </c>
    </row>
    <row r="10627" spans="1:14" ht="15.75" thickBot="1">
      <c r="A10627" s="33" t="str">
        <f ca="1">IF(C10627=Calculator!$H$27,"F",IF(Daily!D10627+Daily!H10627=0,IF(D10626+H10626&gt;0,"L",""),""))</f>
        <v/>
      </c>
      <c r="B10627" s="34">
        <v>10626</v>
      </c>
      <c r="C10627" s="19">
        <f t="shared" ref="C10627:C10690" ca="1" si="665">C10626+1</f>
        <v>56556</v>
      </c>
      <c r="D10627" s="29">
        <f t="shared" ca="1" si="663"/>
        <v>0</v>
      </c>
      <c r="E10627" s="29">
        <f ca="1">IF(C10627&lt;Calculator!$D$26,0,IF(DAY($C10627)=1,IF(D10627-Calculator!$G$24&gt;0,Calculator!$G$24,D10627),0))</f>
        <v>0</v>
      </c>
      <c r="F10627" s="29">
        <f ca="1">IF(E10627&gt;0,D10627*Calculator!$G$22/12,0)</f>
        <v>0</v>
      </c>
      <c r="G10627" s="29">
        <f ca="1">IF(E10627&gt;0,(IFERROR(-PMT(Calculator!$G$22/12,Calculator!$G$23*12,Calculator!$G$20),0))-F10627,0)</f>
        <v>0</v>
      </c>
      <c r="H10627" s="29">
        <f t="shared" ca="1" si="664"/>
        <v>0</v>
      </c>
      <c r="I10627" s="29">
        <f t="shared" ref="I10627:I10690" ca="1" si="666">H10627*J10627/365</f>
        <v>0</v>
      </c>
      <c r="J10627" s="30">
        <f>Calculator!$G$40</f>
        <v>6.5000000000000002E-2</v>
      </c>
      <c r="K10627" s="29">
        <f ca="1">IF(C10627&gt;=Calculator!$G$27,IF(DAY($C10627)=1,Calculator!$G$34/2,IF(DAY($C10627)=15,Calculator!$G$34/2,0)),0)</f>
        <v>0</v>
      </c>
      <c r="L10627" s="29">
        <f ca="1">IF(DAY($C10627)=28,IF(H10627=0,0,Calculator!$G$35),0)</f>
        <v>0</v>
      </c>
      <c r="M10627" s="29">
        <f ca="1">IF(I10627&gt;0,IF(DAY($C10627)=1,SUM(INDIRECT("I"&amp;(ROW(C10626)-DAY(C10626))):I10626),0),0)</f>
        <v>0</v>
      </c>
      <c r="N10627" s="29">
        <f ca="1">IF(C10627&lt;Calculator!$G$27,0,IF(C10627=Calculator!$G$27,Calculator!$G$39,IF(H10627-K10627&lt;=0,IF(D10627&gt;Calculator!$G$39,IF(H10627-K10627+E10627+L10627+M10627+Calculator!$G$39&gt;Calculator!$G$39,Calculator!$G$39-(H10627+E10627+L10627+M10627-K10627),Calculator!$G$39),D10627),0)))</f>
        <v>0</v>
      </c>
    </row>
    <row r="10628" spans="1:14" ht="15.75" thickBot="1">
      <c r="A10628" s="33" t="str">
        <f ca="1">IF(C10628=Calculator!$H$27,"F",IF(Daily!D10628+Daily!H10628=0,IF(D10627+H10627&gt;0,"L",""),""))</f>
        <v/>
      </c>
      <c r="B10628" s="34">
        <v>10627</v>
      </c>
      <c r="C10628" s="19">
        <f t="shared" ca="1" si="665"/>
        <v>56557</v>
      </c>
      <c r="D10628" s="29">
        <f t="shared" ref="D10628:D10691" ca="1" si="667">IF(((D10627-G10627)-N10627)&lt;0,0,((D10627-G10627)-N10627))</f>
        <v>0</v>
      </c>
      <c r="E10628" s="29">
        <f ca="1">IF(C10628&lt;Calculator!$D$26,0,IF(DAY($C10628)=1,IF(D10628-Calculator!$G$24&gt;0,Calculator!$G$24,D10628),0))</f>
        <v>0</v>
      </c>
      <c r="F10628" s="29">
        <f ca="1">IF(E10628&gt;0,D10628*Calculator!$G$22/12,0)</f>
        <v>0</v>
      </c>
      <c r="G10628" s="29">
        <f ca="1">IF(E10628&gt;0,(IFERROR(-PMT(Calculator!$G$22/12,Calculator!$G$23*12,Calculator!$G$20),0))-F10628,0)</f>
        <v>0</v>
      </c>
      <c r="H10628" s="29">
        <f t="shared" ref="H10628:H10691" ca="1" si="668">IF((H10627-K10627+SUM(L10627:N10627)+E10627)&lt;0,0,(H10627-K10627+SUM(L10627:N10627)+E10627))</f>
        <v>0</v>
      </c>
      <c r="I10628" s="29">
        <f t="shared" ca="1" si="666"/>
        <v>0</v>
      </c>
      <c r="J10628" s="30">
        <f>Calculator!$G$40</f>
        <v>6.5000000000000002E-2</v>
      </c>
      <c r="K10628" s="29">
        <f ca="1">IF(C10628&gt;=Calculator!$G$27,IF(DAY($C10628)=1,Calculator!$G$34/2,IF(DAY($C10628)=15,Calculator!$G$34/2,0)),0)</f>
        <v>0</v>
      </c>
      <c r="L10628" s="29">
        <f ca="1">IF(DAY($C10628)=28,IF(H10628=0,0,Calculator!$G$35),0)</f>
        <v>0</v>
      </c>
      <c r="M10628" s="29">
        <f ca="1">IF(I10628&gt;0,IF(DAY($C10628)=1,SUM(INDIRECT("I"&amp;(ROW(C10627)-DAY(C10627))):I10627),0),0)</f>
        <v>0</v>
      </c>
      <c r="N10628" s="29">
        <f ca="1">IF(C10628&lt;Calculator!$G$27,0,IF(C10628=Calculator!$G$27,Calculator!$G$39,IF(H10628-K10628&lt;=0,IF(D10628&gt;Calculator!$G$39,IF(H10628-K10628+E10628+L10628+M10628+Calculator!$G$39&gt;Calculator!$G$39,Calculator!$G$39-(H10628+E10628+L10628+M10628-K10628),Calculator!$G$39),D10628),0)))</f>
        <v>0</v>
      </c>
    </row>
    <row r="10629" spans="1:14" ht="15.75" thickBot="1">
      <c r="A10629" s="33" t="str">
        <f ca="1">IF(C10629=Calculator!$H$27,"F",IF(Daily!D10629+Daily!H10629=0,IF(D10628+H10628&gt;0,"L",""),""))</f>
        <v/>
      </c>
      <c r="B10629" s="34">
        <v>10628</v>
      </c>
      <c r="C10629" s="19">
        <f t="shared" ca="1" si="665"/>
        <v>56558</v>
      </c>
      <c r="D10629" s="29">
        <f t="shared" ca="1" si="667"/>
        <v>0</v>
      </c>
      <c r="E10629" s="29">
        <f ca="1">IF(C10629&lt;Calculator!$D$26,0,IF(DAY($C10629)=1,IF(D10629-Calculator!$G$24&gt;0,Calculator!$G$24,D10629),0))</f>
        <v>0</v>
      </c>
      <c r="F10629" s="29">
        <f ca="1">IF(E10629&gt;0,D10629*Calculator!$G$22/12,0)</f>
        <v>0</v>
      </c>
      <c r="G10629" s="29">
        <f ca="1">IF(E10629&gt;0,(IFERROR(-PMT(Calculator!$G$22/12,Calculator!$G$23*12,Calculator!$G$20),0))-F10629,0)</f>
        <v>0</v>
      </c>
      <c r="H10629" s="29">
        <f t="shared" ca="1" si="668"/>
        <v>0</v>
      </c>
      <c r="I10629" s="29">
        <f t="shared" ca="1" si="666"/>
        <v>0</v>
      </c>
      <c r="J10629" s="30">
        <f>Calculator!$G$40</f>
        <v>6.5000000000000002E-2</v>
      </c>
      <c r="K10629" s="29">
        <f ca="1">IF(C10629&gt;=Calculator!$G$27,IF(DAY($C10629)=1,Calculator!$G$34/2,IF(DAY($C10629)=15,Calculator!$G$34/2,0)),0)</f>
        <v>0</v>
      </c>
      <c r="L10629" s="29">
        <f ca="1">IF(DAY($C10629)=28,IF(H10629=0,0,Calculator!$G$35),0)</f>
        <v>0</v>
      </c>
      <c r="M10629" s="29">
        <f ca="1">IF(I10629&gt;0,IF(DAY($C10629)=1,SUM(INDIRECT("I"&amp;(ROW(C10628)-DAY(C10628))):I10628),0),0)</f>
        <v>0</v>
      </c>
      <c r="N10629" s="29">
        <f ca="1">IF(C10629&lt;Calculator!$G$27,0,IF(C10629=Calculator!$G$27,Calculator!$G$39,IF(H10629-K10629&lt;=0,IF(D10629&gt;Calculator!$G$39,IF(H10629-K10629+E10629+L10629+M10629+Calculator!$G$39&gt;Calculator!$G$39,Calculator!$G$39-(H10629+E10629+L10629+M10629-K10629),Calculator!$G$39),D10629),0)))</f>
        <v>0</v>
      </c>
    </row>
    <row r="10630" spans="1:14" ht="15.75" thickBot="1">
      <c r="A10630" s="33" t="str">
        <f ca="1">IF(C10630=Calculator!$H$27,"F",IF(Daily!D10630+Daily!H10630=0,IF(D10629+H10629&gt;0,"L",""),""))</f>
        <v/>
      </c>
      <c r="B10630" s="34">
        <v>10629</v>
      </c>
      <c r="C10630" s="19">
        <f t="shared" ca="1" si="665"/>
        <v>56559</v>
      </c>
      <c r="D10630" s="29">
        <f t="shared" ca="1" si="667"/>
        <v>0</v>
      </c>
      <c r="E10630" s="29">
        <f ca="1">IF(C10630&lt;Calculator!$D$26,0,IF(DAY($C10630)=1,IF(D10630-Calculator!$G$24&gt;0,Calculator!$G$24,D10630),0))</f>
        <v>0</v>
      </c>
      <c r="F10630" s="29">
        <f ca="1">IF(E10630&gt;0,D10630*Calculator!$G$22/12,0)</f>
        <v>0</v>
      </c>
      <c r="G10630" s="29">
        <f ca="1">IF(E10630&gt;0,(IFERROR(-PMT(Calculator!$G$22/12,Calculator!$G$23*12,Calculator!$G$20),0))-F10630,0)</f>
        <v>0</v>
      </c>
      <c r="H10630" s="29">
        <f t="shared" ca="1" si="668"/>
        <v>0</v>
      </c>
      <c r="I10630" s="29">
        <f t="shared" ca="1" si="666"/>
        <v>0</v>
      </c>
      <c r="J10630" s="30">
        <f>Calculator!$G$40</f>
        <v>6.5000000000000002E-2</v>
      </c>
      <c r="K10630" s="29">
        <f ca="1">IF(C10630&gt;=Calculator!$G$27,IF(DAY($C10630)=1,Calculator!$G$34/2,IF(DAY($C10630)=15,Calculator!$G$34/2,0)),0)</f>
        <v>0</v>
      </c>
      <c r="L10630" s="29">
        <f ca="1">IF(DAY($C10630)=28,IF(H10630=0,0,Calculator!$G$35),0)</f>
        <v>0</v>
      </c>
      <c r="M10630" s="29">
        <f ca="1">IF(I10630&gt;0,IF(DAY($C10630)=1,SUM(INDIRECT("I"&amp;(ROW(C10629)-DAY(C10629))):I10629),0),0)</f>
        <v>0</v>
      </c>
      <c r="N10630" s="29">
        <f ca="1">IF(C10630&lt;Calculator!$G$27,0,IF(C10630=Calculator!$G$27,Calculator!$G$39,IF(H10630-K10630&lt;=0,IF(D10630&gt;Calculator!$G$39,IF(H10630-K10630+E10630+L10630+M10630+Calculator!$G$39&gt;Calculator!$G$39,Calculator!$G$39-(H10630+E10630+L10630+M10630-K10630),Calculator!$G$39),D10630),0)))</f>
        <v>0</v>
      </c>
    </row>
    <row r="10631" spans="1:14" ht="15.75" thickBot="1">
      <c r="A10631" s="33" t="str">
        <f ca="1">IF(C10631=Calculator!$H$27,"F",IF(Daily!D10631+Daily!H10631=0,IF(D10630+H10630&gt;0,"L",""),""))</f>
        <v/>
      </c>
      <c r="B10631" s="34">
        <v>10630</v>
      </c>
      <c r="C10631" s="19">
        <f t="shared" ca="1" si="665"/>
        <v>56560</v>
      </c>
      <c r="D10631" s="29">
        <f t="shared" ca="1" si="667"/>
        <v>0</v>
      </c>
      <c r="E10631" s="29">
        <f ca="1">IF(C10631&lt;Calculator!$D$26,0,IF(DAY($C10631)=1,IF(D10631-Calculator!$G$24&gt;0,Calculator!$G$24,D10631),0))</f>
        <v>0</v>
      </c>
      <c r="F10631" s="29">
        <f ca="1">IF(E10631&gt;0,D10631*Calculator!$G$22/12,0)</f>
        <v>0</v>
      </c>
      <c r="G10631" s="29">
        <f ca="1">IF(E10631&gt;0,(IFERROR(-PMT(Calculator!$G$22/12,Calculator!$G$23*12,Calculator!$G$20),0))-F10631,0)</f>
        <v>0</v>
      </c>
      <c r="H10631" s="29">
        <f t="shared" ca="1" si="668"/>
        <v>0</v>
      </c>
      <c r="I10631" s="29">
        <f t="shared" ca="1" si="666"/>
        <v>0</v>
      </c>
      <c r="J10631" s="30">
        <f>Calculator!$G$40</f>
        <v>6.5000000000000002E-2</v>
      </c>
      <c r="K10631" s="29">
        <f ca="1">IF(C10631&gt;=Calculator!$G$27,IF(DAY($C10631)=1,Calculator!$G$34/2,IF(DAY($C10631)=15,Calculator!$G$34/2,0)),0)</f>
        <v>0</v>
      </c>
      <c r="L10631" s="29">
        <f ca="1">IF(DAY($C10631)=28,IF(H10631=0,0,Calculator!$G$35),0)</f>
        <v>0</v>
      </c>
      <c r="M10631" s="29">
        <f ca="1">IF(I10631&gt;0,IF(DAY($C10631)=1,SUM(INDIRECT("I"&amp;(ROW(C10630)-DAY(C10630))):I10630),0),0)</f>
        <v>0</v>
      </c>
      <c r="N10631" s="29">
        <f ca="1">IF(C10631&lt;Calculator!$G$27,0,IF(C10631=Calculator!$G$27,Calculator!$G$39,IF(H10631-K10631&lt;=0,IF(D10631&gt;Calculator!$G$39,IF(H10631-K10631+E10631+L10631+M10631+Calculator!$G$39&gt;Calculator!$G$39,Calculator!$G$39-(H10631+E10631+L10631+M10631-K10631),Calculator!$G$39),D10631),0)))</f>
        <v>0</v>
      </c>
    </row>
    <row r="10632" spans="1:14" ht="15.75" thickBot="1">
      <c r="A10632" s="33" t="str">
        <f ca="1">IF(C10632=Calculator!$H$27,"F",IF(Daily!D10632+Daily!H10632=0,IF(D10631+H10631&gt;0,"L",""),""))</f>
        <v/>
      </c>
      <c r="B10632" s="34">
        <v>10631</v>
      </c>
      <c r="C10632" s="19">
        <f t="shared" ca="1" si="665"/>
        <v>56561</v>
      </c>
      <c r="D10632" s="29">
        <f t="shared" ca="1" si="667"/>
        <v>0</v>
      </c>
      <c r="E10632" s="29">
        <f ca="1">IF(C10632&lt;Calculator!$D$26,0,IF(DAY($C10632)=1,IF(D10632-Calculator!$G$24&gt;0,Calculator!$G$24,D10632),0))</f>
        <v>0</v>
      </c>
      <c r="F10632" s="29">
        <f ca="1">IF(E10632&gt;0,D10632*Calculator!$G$22/12,0)</f>
        <v>0</v>
      </c>
      <c r="G10632" s="29">
        <f ca="1">IF(E10632&gt;0,(IFERROR(-PMT(Calculator!$G$22/12,Calculator!$G$23*12,Calculator!$G$20),0))-F10632,0)</f>
        <v>0</v>
      </c>
      <c r="H10632" s="29">
        <f t="shared" ca="1" si="668"/>
        <v>0</v>
      </c>
      <c r="I10632" s="29">
        <f t="shared" ca="1" si="666"/>
        <v>0</v>
      </c>
      <c r="J10632" s="30">
        <f>Calculator!$G$40</f>
        <v>6.5000000000000002E-2</v>
      </c>
      <c r="K10632" s="29">
        <f ca="1">IF(C10632&gt;=Calculator!$G$27,IF(DAY($C10632)=1,Calculator!$G$34/2,IF(DAY($C10632)=15,Calculator!$G$34/2,0)),0)</f>
        <v>0</v>
      </c>
      <c r="L10632" s="29">
        <f ca="1">IF(DAY($C10632)=28,IF(H10632=0,0,Calculator!$G$35),0)</f>
        <v>0</v>
      </c>
      <c r="M10632" s="29">
        <f ca="1">IF(I10632&gt;0,IF(DAY($C10632)=1,SUM(INDIRECT("I"&amp;(ROW(C10631)-DAY(C10631))):I10631),0),0)</f>
        <v>0</v>
      </c>
      <c r="N10632" s="29">
        <f ca="1">IF(C10632&lt;Calculator!$G$27,0,IF(C10632=Calculator!$G$27,Calculator!$G$39,IF(H10632-K10632&lt;=0,IF(D10632&gt;Calculator!$G$39,IF(H10632-K10632+E10632+L10632+M10632+Calculator!$G$39&gt;Calculator!$G$39,Calculator!$G$39-(H10632+E10632+L10632+M10632-K10632),Calculator!$G$39),D10632),0)))</f>
        <v>0</v>
      </c>
    </row>
    <row r="10633" spans="1:14" ht="15.75" thickBot="1">
      <c r="A10633" s="33" t="str">
        <f ca="1">IF(C10633=Calculator!$H$27,"F",IF(Daily!D10633+Daily!H10633=0,IF(D10632+H10632&gt;0,"L",""),""))</f>
        <v/>
      </c>
      <c r="B10633" s="34">
        <v>10632</v>
      </c>
      <c r="C10633" s="19">
        <f t="shared" ca="1" si="665"/>
        <v>56562</v>
      </c>
      <c r="D10633" s="29">
        <f t="shared" ca="1" si="667"/>
        <v>0</v>
      </c>
      <c r="E10633" s="29">
        <f ca="1">IF(C10633&lt;Calculator!$D$26,0,IF(DAY($C10633)=1,IF(D10633-Calculator!$G$24&gt;0,Calculator!$G$24,D10633),0))</f>
        <v>0</v>
      </c>
      <c r="F10633" s="29">
        <f ca="1">IF(E10633&gt;0,D10633*Calculator!$G$22/12,0)</f>
        <v>0</v>
      </c>
      <c r="G10633" s="29">
        <f ca="1">IF(E10633&gt;0,(IFERROR(-PMT(Calculator!$G$22/12,Calculator!$G$23*12,Calculator!$G$20),0))-F10633,0)</f>
        <v>0</v>
      </c>
      <c r="H10633" s="29">
        <f t="shared" ca="1" si="668"/>
        <v>0</v>
      </c>
      <c r="I10633" s="29">
        <f t="shared" ca="1" si="666"/>
        <v>0</v>
      </c>
      <c r="J10633" s="30">
        <f>Calculator!$G$40</f>
        <v>6.5000000000000002E-2</v>
      </c>
      <c r="K10633" s="29">
        <f ca="1">IF(C10633&gt;=Calculator!$G$27,IF(DAY($C10633)=1,Calculator!$G$34/2,IF(DAY($C10633)=15,Calculator!$G$34/2,0)),0)</f>
        <v>0</v>
      </c>
      <c r="L10633" s="29">
        <f ca="1">IF(DAY($C10633)=28,IF(H10633=0,0,Calculator!$G$35),0)</f>
        <v>0</v>
      </c>
      <c r="M10633" s="29">
        <f ca="1">IF(I10633&gt;0,IF(DAY($C10633)=1,SUM(INDIRECT("I"&amp;(ROW(C10632)-DAY(C10632))):I10632),0),0)</f>
        <v>0</v>
      </c>
      <c r="N10633" s="29">
        <f ca="1">IF(C10633&lt;Calculator!$G$27,0,IF(C10633=Calculator!$G$27,Calculator!$G$39,IF(H10633-K10633&lt;=0,IF(D10633&gt;Calculator!$G$39,IF(H10633-K10633+E10633+L10633+M10633+Calculator!$G$39&gt;Calculator!$G$39,Calculator!$G$39-(H10633+E10633+L10633+M10633-K10633),Calculator!$G$39),D10633),0)))</f>
        <v>0</v>
      </c>
    </row>
    <row r="10634" spans="1:14" ht="15.75" thickBot="1">
      <c r="A10634" s="33" t="str">
        <f ca="1">IF(C10634=Calculator!$H$27,"F",IF(Daily!D10634+Daily!H10634=0,IF(D10633+H10633&gt;0,"L",""),""))</f>
        <v/>
      </c>
      <c r="B10634" s="34">
        <v>10633</v>
      </c>
      <c r="C10634" s="19">
        <f t="shared" ca="1" si="665"/>
        <v>56563</v>
      </c>
      <c r="D10634" s="29">
        <f t="shared" ca="1" si="667"/>
        <v>0</v>
      </c>
      <c r="E10634" s="29">
        <f ca="1">IF(C10634&lt;Calculator!$D$26,0,IF(DAY($C10634)=1,IF(D10634-Calculator!$G$24&gt;0,Calculator!$G$24,D10634),0))</f>
        <v>0</v>
      </c>
      <c r="F10634" s="29">
        <f ca="1">IF(E10634&gt;0,D10634*Calculator!$G$22/12,0)</f>
        <v>0</v>
      </c>
      <c r="G10634" s="29">
        <f ca="1">IF(E10634&gt;0,(IFERROR(-PMT(Calculator!$G$22/12,Calculator!$G$23*12,Calculator!$G$20),0))-F10634,0)</f>
        <v>0</v>
      </c>
      <c r="H10634" s="29">
        <f t="shared" ca="1" si="668"/>
        <v>0</v>
      </c>
      <c r="I10634" s="29">
        <f t="shared" ca="1" si="666"/>
        <v>0</v>
      </c>
      <c r="J10634" s="30">
        <f>Calculator!$G$40</f>
        <v>6.5000000000000002E-2</v>
      </c>
      <c r="K10634" s="29">
        <f ca="1">IF(C10634&gt;=Calculator!$G$27,IF(DAY($C10634)=1,Calculator!$G$34/2,IF(DAY($C10634)=15,Calculator!$G$34/2,0)),0)</f>
        <v>0</v>
      </c>
      <c r="L10634" s="29">
        <f ca="1">IF(DAY($C10634)=28,IF(H10634=0,0,Calculator!$G$35),0)</f>
        <v>0</v>
      </c>
      <c r="M10634" s="29">
        <f ca="1">IF(I10634&gt;0,IF(DAY($C10634)=1,SUM(INDIRECT("I"&amp;(ROW(C10633)-DAY(C10633))):I10633),0),0)</f>
        <v>0</v>
      </c>
      <c r="N10634" s="29">
        <f ca="1">IF(C10634&lt;Calculator!$G$27,0,IF(C10634=Calculator!$G$27,Calculator!$G$39,IF(H10634-K10634&lt;=0,IF(D10634&gt;Calculator!$G$39,IF(H10634-K10634+E10634+L10634+M10634+Calculator!$G$39&gt;Calculator!$G$39,Calculator!$G$39-(H10634+E10634+L10634+M10634-K10634),Calculator!$G$39),D10634),0)))</f>
        <v>0</v>
      </c>
    </row>
    <row r="10635" spans="1:14" ht="15.75" thickBot="1">
      <c r="A10635" s="33" t="str">
        <f ca="1">IF(C10635=Calculator!$H$27,"F",IF(Daily!D10635+Daily!H10635=0,IF(D10634+H10634&gt;0,"L",""),""))</f>
        <v/>
      </c>
      <c r="B10635" s="34">
        <v>10634</v>
      </c>
      <c r="C10635" s="19">
        <f t="shared" ca="1" si="665"/>
        <v>56564</v>
      </c>
      <c r="D10635" s="29">
        <f t="shared" ca="1" si="667"/>
        <v>0</v>
      </c>
      <c r="E10635" s="29">
        <f ca="1">IF(C10635&lt;Calculator!$D$26,0,IF(DAY($C10635)=1,IF(D10635-Calculator!$G$24&gt;0,Calculator!$G$24,D10635),0))</f>
        <v>0</v>
      </c>
      <c r="F10635" s="29">
        <f ca="1">IF(E10635&gt;0,D10635*Calculator!$G$22/12,0)</f>
        <v>0</v>
      </c>
      <c r="G10635" s="29">
        <f ca="1">IF(E10635&gt;0,(IFERROR(-PMT(Calculator!$G$22/12,Calculator!$G$23*12,Calculator!$G$20),0))-F10635,0)</f>
        <v>0</v>
      </c>
      <c r="H10635" s="29">
        <f t="shared" ca="1" si="668"/>
        <v>0</v>
      </c>
      <c r="I10635" s="29">
        <f t="shared" ca="1" si="666"/>
        <v>0</v>
      </c>
      <c r="J10635" s="30">
        <f>Calculator!$G$40</f>
        <v>6.5000000000000002E-2</v>
      </c>
      <c r="K10635" s="29">
        <f ca="1">IF(C10635&gt;=Calculator!$G$27,IF(DAY($C10635)=1,Calculator!$G$34/2,IF(DAY($C10635)=15,Calculator!$G$34/2,0)),0)</f>
        <v>0</v>
      </c>
      <c r="L10635" s="29">
        <f ca="1">IF(DAY($C10635)=28,IF(H10635=0,0,Calculator!$G$35),0)</f>
        <v>0</v>
      </c>
      <c r="M10635" s="29">
        <f ca="1">IF(I10635&gt;0,IF(DAY($C10635)=1,SUM(INDIRECT("I"&amp;(ROW(C10634)-DAY(C10634))):I10634),0),0)</f>
        <v>0</v>
      </c>
      <c r="N10635" s="29">
        <f ca="1">IF(C10635&lt;Calculator!$G$27,0,IF(C10635=Calculator!$G$27,Calculator!$G$39,IF(H10635-K10635&lt;=0,IF(D10635&gt;Calculator!$G$39,IF(H10635-K10635+E10635+L10635+M10635+Calculator!$G$39&gt;Calculator!$G$39,Calculator!$G$39-(H10635+E10635+L10635+M10635-K10635),Calculator!$G$39),D10635),0)))</f>
        <v>0</v>
      </c>
    </row>
    <row r="10636" spans="1:14" ht="15.75" thickBot="1">
      <c r="A10636" s="33" t="str">
        <f ca="1">IF(C10636=Calculator!$H$27,"F",IF(Daily!D10636+Daily!H10636=0,IF(D10635+H10635&gt;0,"L",""),""))</f>
        <v/>
      </c>
      <c r="B10636" s="34">
        <v>10635</v>
      </c>
      <c r="C10636" s="19">
        <f t="shared" ca="1" si="665"/>
        <v>56565</v>
      </c>
      <c r="D10636" s="29">
        <f t="shared" ca="1" si="667"/>
        <v>0</v>
      </c>
      <c r="E10636" s="29">
        <f ca="1">IF(C10636&lt;Calculator!$D$26,0,IF(DAY($C10636)=1,IF(D10636-Calculator!$G$24&gt;0,Calculator!$G$24,D10636),0))</f>
        <v>0</v>
      </c>
      <c r="F10636" s="29">
        <f ca="1">IF(E10636&gt;0,D10636*Calculator!$G$22/12,0)</f>
        <v>0</v>
      </c>
      <c r="G10636" s="29">
        <f ca="1">IF(E10636&gt;0,(IFERROR(-PMT(Calculator!$G$22/12,Calculator!$G$23*12,Calculator!$G$20),0))-F10636,0)</f>
        <v>0</v>
      </c>
      <c r="H10636" s="29">
        <f t="shared" ca="1" si="668"/>
        <v>0</v>
      </c>
      <c r="I10636" s="29">
        <f t="shared" ca="1" si="666"/>
        <v>0</v>
      </c>
      <c r="J10636" s="30">
        <f>Calculator!$G$40</f>
        <v>6.5000000000000002E-2</v>
      </c>
      <c r="K10636" s="29">
        <f ca="1">IF(C10636&gt;=Calculator!$G$27,IF(DAY($C10636)=1,Calculator!$G$34/2,IF(DAY($C10636)=15,Calculator!$G$34/2,0)),0)</f>
        <v>0</v>
      </c>
      <c r="L10636" s="29">
        <f ca="1">IF(DAY($C10636)=28,IF(H10636=0,0,Calculator!$G$35),0)</f>
        <v>0</v>
      </c>
      <c r="M10636" s="29">
        <f ca="1">IF(I10636&gt;0,IF(DAY($C10636)=1,SUM(INDIRECT("I"&amp;(ROW(C10635)-DAY(C10635))):I10635),0),0)</f>
        <v>0</v>
      </c>
      <c r="N10636" s="29">
        <f ca="1">IF(C10636&lt;Calculator!$G$27,0,IF(C10636=Calculator!$G$27,Calculator!$G$39,IF(H10636-K10636&lt;=0,IF(D10636&gt;Calculator!$G$39,IF(H10636-K10636+E10636+L10636+M10636+Calculator!$G$39&gt;Calculator!$G$39,Calculator!$G$39-(H10636+E10636+L10636+M10636-K10636),Calculator!$G$39),D10636),0)))</f>
        <v>0</v>
      </c>
    </row>
    <row r="10637" spans="1:14" ht="15.75" thickBot="1">
      <c r="A10637" s="33" t="str">
        <f ca="1">IF(C10637=Calculator!$H$27,"F",IF(Daily!D10637+Daily!H10637=0,IF(D10636+H10636&gt;0,"L",""),""))</f>
        <v/>
      </c>
      <c r="B10637" s="34">
        <v>10636</v>
      </c>
      <c r="C10637" s="19">
        <f t="shared" ca="1" si="665"/>
        <v>56566</v>
      </c>
      <c r="D10637" s="29">
        <f t="shared" ca="1" si="667"/>
        <v>0</v>
      </c>
      <c r="E10637" s="29">
        <f ca="1">IF(C10637&lt;Calculator!$D$26,0,IF(DAY($C10637)=1,IF(D10637-Calculator!$G$24&gt;0,Calculator!$G$24,D10637),0))</f>
        <v>0</v>
      </c>
      <c r="F10637" s="29">
        <f ca="1">IF(E10637&gt;0,D10637*Calculator!$G$22/12,0)</f>
        <v>0</v>
      </c>
      <c r="G10637" s="29">
        <f ca="1">IF(E10637&gt;0,(IFERROR(-PMT(Calculator!$G$22/12,Calculator!$G$23*12,Calculator!$G$20),0))-F10637,0)</f>
        <v>0</v>
      </c>
      <c r="H10637" s="29">
        <f t="shared" ca="1" si="668"/>
        <v>0</v>
      </c>
      <c r="I10637" s="29">
        <f t="shared" ca="1" si="666"/>
        <v>0</v>
      </c>
      <c r="J10637" s="30">
        <f>Calculator!$G$40</f>
        <v>6.5000000000000002E-2</v>
      </c>
      <c r="K10637" s="29">
        <f ca="1">IF(C10637&gt;=Calculator!$G$27,IF(DAY($C10637)=1,Calculator!$G$34/2,IF(DAY($C10637)=15,Calculator!$G$34/2,0)),0)</f>
        <v>0</v>
      </c>
      <c r="L10637" s="29">
        <f ca="1">IF(DAY($C10637)=28,IF(H10637=0,0,Calculator!$G$35),0)</f>
        <v>0</v>
      </c>
      <c r="M10637" s="29">
        <f ca="1">IF(I10637&gt;0,IF(DAY($C10637)=1,SUM(INDIRECT("I"&amp;(ROW(C10636)-DAY(C10636))):I10636),0),0)</f>
        <v>0</v>
      </c>
      <c r="N10637" s="29">
        <f ca="1">IF(C10637&lt;Calculator!$G$27,0,IF(C10637=Calculator!$G$27,Calculator!$G$39,IF(H10637-K10637&lt;=0,IF(D10637&gt;Calculator!$G$39,IF(H10637-K10637+E10637+L10637+M10637+Calculator!$G$39&gt;Calculator!$G$39,Calculator!$G$39-(H10637+E10637+L10637+M10637-K10637),Calculator!$G$39),D10637),0)))</f>
        <v>0</v>
      </c>
    </row>
    <row r="10638" spans="1:14" ht="15.75" thickBot="1">
      <c r="A10638" s="33" t="str">
        <f ca="1">IF(C10638=Calculator!$H$27,"F",IF(Daily!D10638+Daily!H10638=0,IF(D10637+H10637&gt;0,"L",""),""))</f>
        <v/>
      </c>
      <c r="B10638" s="34">
        <v>10637</v>
      </c>
      <c r="C10638" s="19">
        <f t="shared" ca="1" si="665"/>
        <v>56567</v>
      </c>
      <c r="D10638" s="29">
        <f t="shared" ca="1" si="667"/>
        <v>0</v>
      </c>
      <c r="E10638" s="29">
        <f ca="1">IF(C10638&lt;Calculator!$D$26,0,IF(DAY($C10638)=1,IF(D10638-Calculator!$G$24&gt;0,Calculator!$G$24,D10638),0))</f>
        <v>0</v>
      </c>
      <c r="F10638" s="29">
        <f ca="1">IF(E10638&gt;0,D10638*Calculator!$G$22/12,0)</f>
        <v>0</v>
      </c>
      <c r="G10638" s="29">
        <f ca="1">IF(E10638&gt;0,(IFERROR(-PMT(Calculator!$G$22/12,Calculator!$G$23*12,Calculator!$G$20),0))-F10638,0)</f>
        <v>0</v>
      </c>
      <c r="H10638" s="29">
        <f t="shared" ca="1" si="668"/>
        <v>0</v>
      </c>
      <c r="I10638" s="29">
        <f t="shared" ca="1" si="666"/>
        <v>0</v>
      </c>
      <c r="J10638" s="30">
        <f>Calculator!$G$40</f>
        <v>6.5000000000000002E-2</v>
      </c>
      <c r="K10638" s="29">
        <f ca="1">IF(C10638&gt;=Calculator!$G$27,IF(DAY($C10638)=1,Calculator!$G$34/2,IF(DAY($C10638)=15,Calculator!$G$34/2,0)),0)</f>
        <v>0</v>
      </c>
      <c r="L10638" s="29">
        <f ca="1">IF(DAY($C10638)=28,IF(H10638=0,0,Calculator!$G$35),0)</f>
        <v>0</v>
      </c>
      <c r="M10638" s="29">
        <f ca="1">IF(I10638&gt;0,IF(DAY($C10638)=1,SUM(INDIRECT("I"&amp;(ROW(C10637)-DAY(C10637))):I10637),0),0)</f>
        <v>0</v>
      </c>
      <c r="N10638" s="29">
        <f ca="1">IF(C10638&lt;Calculator!$G$27,0,IF(C10638=Calculator!$G$27,Calculator!$G$39,IF(H10638-K10638&lt;=0,IF(D10638&gt;Calculator!$G$39,IF(H10638-K10638+E10638+L10638+M10638+Calculator!$G$39&gt;Calculator!$G$39,Calculator!$G$39-(H10638+E10638+L10638+M10638-K10638),Calculator!$G$39),D10638),0)))</f>
        <v>0</v>
      </c>
    </row>
    <row r="10639" spans="1:14" ht="15.75" thickBot="1">
      <c r="A10639" s="33" t="str">
        <f ca="1">IF(C10639=Calculator!$H$27,"F",IF(Daily!D10639+Daily!H10639=0,IF(D10638+H10638&gt;0,"L",""),""))</f>
        <v/>
      </c>
      <c r="B10639" s="34">
        <v>10638</v>
      </c>
      <c r="C10639" s="19">
        <f t="shared" ca="1" si="665"/>
        <v>56568</v>
      </c>
      <c r="D10639" s="29">
        <f t="shared" ca="1" si="667"/>
        <v>0</v>
      </c>
      <c r="E10639" s="29">
        <f ca="1">IF(C10639&lt;Calculator!$D$26,0,IF(DAY($C10639)=1,IF(D10639-Calculator!$G$24&gt;0,Calculator!$G$24,D10639),0))</f>
        <v>0</v>
      </c>
      <c r="F10639" s="29">
        <f ca="1">IF(E10639&gt;0,D10639*Calculator!$G$22/12,0)</f>
        <v>0</v>
      </c>
      <c r="G10639" s="29">
        <f ca="1">IF(E10639&gt;0,(IFERROR(-PMT(Calculator!$G$22/12,Calculator!$G$23*12,Calculator!$G$20),0))-F10639,0)</f>
        <v>0</v>
      </c>
      <c r="H10639" s="29">
        <f t="shared" ca="1" si="668"/>
        <v>0</v>
      </c>
      <c r="I10639" s="29">
        <f t="shared" ca="1" si="666"/>
        <v>0</v>
      </c>
      <c r="J10639" s="30">
        <f>Calculator!$G$40</f>
        <v>6.5000000000000002E-2</v>
      </c>
      <c r="K10639" s="29">
        <f ca="1">IF(C10639&gt;=Calculator!$G$27,IF(DAY($C10639)=1,Calculator!$G$34/2,IF(DAY($C10639)=15,Calculator!$G$34/2,0)),0)</f>
        <v>4500</v>
      </c>
      <c r="L10639" s="29">
        <f ca="1">IF(DAY($C10639)=28,IF(H10639=0,0,Calculator!$G$35),0)</f>
        <v>0</v>
      </c>
      <c r="M10639" s="29">
        <f ca="1">IF(I10639&gt;0,IF(DAY($C10639)=1,SUM(INDIRECT("I"&amp;(ROW(C10638)-DAY(C10638))):I10638),0),0)</f>
        <v>0</v>
      </c>
      <c r="N10639" s="29">
        <f ca="1">IF(C10639&lt;Calculator!$G$27,0,IF(C10639=Calculator!$G$27,Calculator!$G$39,IF(H10639-K10639&lt;=0,IF(D10639&gt;Calculator!$G$39,IF(H10639-K10639+E10639+L10639+M10639+Calculator!$G$39&gt;Calculator!$G$39,Calculator!$G$39-(H10639+E10639+L10639+M10639-K10639),Calculator!$G$39),D10639),0)))</f>
        <v>0</v>
      </c>
    </row>
    <row r="10640" spans="1:14" ht="15.75" thickBot="1">
      <c r="A10640" s="33" t="str">
        <f ca="1">IF(C10640=Calculator!$H$27,"F",IF(Daily!D10640+Daily!H10640=0,IF(D10639+H10639&gt;0,"L",""),""))</f>
        <v/>
      </c>
      <c r="B10640" s="34">
        <v>10639</v>
      </c>
      <c r="C10640" s="19">
        <f t="shared" ca="1" si="665"/>
        <v>56569</v>
      </c>
      <c r="D10640" s="29">
        <f t="shared" ca="1" si="667"/>
        <v>0</v>
      </c>
      <c r="E10640" s="29">
        <f ca="1">IF(C10640&lt;Calculator!$D$26,0,IF(DAY($C10640)=1,IF(D10640-Calculator!$G$24&gt;0,Calculator!$G$24,D10640),0))</f>
        <v>0</v>
      </c>
      <c r="F10640" s="29">
        <f ca="1">IF(E10640&gt;0,D10640*Calculator!$G$22/12,0)</f>
        <v>0</v>
      </c>
      <c r="G10640" s="29">
        <f ca="1">IF(E10640&gt;0,(IFERROR(-PMT(Calculator!$G$22/12,Calculator!$G$23*12,Calculator!$G$20),0))-F10640,0)</f>
        <v>0</v>
      </c>
      <c r="H10640" s="29">
        <f t="shared" ca="1" si="668"/>
        <v>0</v>
      </c>
      <c r="I10640" s="29">
        <f t="shared" ca="1" si="666"/>
        <v>0</v>
      </c>
      <c r="J10640" s="30">
        <f>Calculator!$G$40</f>
        <v>6.5000000000000002E-2</v>
      </c>
      <c r="K10640" s="29">
        <f ca="1">IF(C10640&gt;=Calculator!$G$27,IF(DAY($C10640)=1,Calculator!$G$34/2,IF(DAY($C10640)=15,Calculator!$G$34/2,0)),0)</f>
        <v>0</v>
      </c>
      <c r="L10640" s="29">
        <f ca="1">IF(DAY($C10640)=28,IF(H10640=0,0,Calculator!$G$35),0)</f>
        <v>0</v>
      </c>
      <c r="M10640" s="29">
        <f ca="1">IF(I10640&gt;0,IF(DAY($C10640)=1,SUM(INDIRECT("I"&amp;(ROW(C10639)-DAY(C10639))):I10639),0),0)</f>
        <v>0</v>
      </c>
      <c r="N10640" s="29">
        <f ca="1">IF(C10640&lt;Calculator!$G$27,0,IF(C10640=Calculator!$G$27,Calculator!$G$39,IF(H10640-K10640&lt;=0,IF(D10640&gt;Calculator!$G$39,IF(H10640-K10640+E10640+L10640+M10640+Calculator!$G$39&gt;Calculator!$G$39,Calculator!$G$39-(H10640+E10640+L10640+M10640-K10640),Calculator!$G$39),D10640),0)))</f>
        <v>0</v>
      </c>
    </row>
    <row r="10641" spans="1:14" ht="15.75" thickBot="1">
      <c r="A10641" s="33" t="str">
        <f ca="1">IF(C10641=Calculator!$H$27,"F",IF(Daily!D10641+Daily!H10641=0,IF(D10640+H10640&gt;0,"L",""),""))</f>
        <v/>
      </c>
      <c r="B10641" s="34">
        <v>10640</v>
      </c>
      <c r="C10641" s="19">
        <f t="shared" ca="1" si="665"/>
        <v>56570</v>
      </c>
      <c r="D10641" s="29">
        <f t="shared" ca="1" si="667"/>
        <v>0</v>
      </c>
      <c r="E10641" s="29">
        <f ca="1">IF(C10641&lt;Calculator!$D$26,0,IF(DAY($C10641)=1,IF(D10641-Calculator!$G$24&gt;0,Calculator!$G$24,D10641),0))</f>
        <v>0</v>
      </c>
      <c r="F10641" s="29">
        <f ca="1">IF(E10641&gt;0,D10641*Calculator!$G$22/12,0)</f>
        <v>0</v>
      </c>
      <c r="G10641" s="29">
        <f ca="1">IF(E10641&gt;0,(IFERROR(-PMT(Calculator!$G$22/12,Calculator!$G$23*12,Calculator!$G$20),0))-F10641,0)</f>
        <v>0</v>
      </c>
      <c r="H10641" s="29">
        <f t="shared" ca="1" si="668"/>
        <v>0</v>
      </c>
      <c r="I10641" s="29">
        <f t="shared" ca="1" si="666"/>
        <v>0</v>
      </c>
      <c r="J10641" s="30">
        <f>Calculator!$G$40</f>
        <v>6.5000000000000002E-2</v>
      </c>
      <c r="K10641" s="29">
        <f ca="1">IF(C10641&gt;=Calculator!$G$27,IF(DAY($C10641)=1,Calculator!$G$34/2,IF(DAY($C10641)=15,Calculator!$G$34/2,0)),0)</f>
        <v>0</v>
      </c>
      <c r="L10641" s="29">
        <f ca="1">IF(DAY($C10641)=28,IF(H10641=0,0,Calculator!$G$35),0)</f>
        <v>0</v>
      </c>
      <c r="M10641" s="29">
        <f ca="1">IF(I10641&gt;0,IF(DAY($C10641)=1,SUM(INDIRECT("I"&amp;(ROW(C10640)-DAY(C10640))):I10640),0),0)</f>
        <v>0</v>
      </c>
      <c r="N10641" s="29">
        <f ca="1">IF(C10641&lt;Calculator!$G$27,0,IF(C10641=Calculator!$G$27,Calculator!$G$39,IF(H10641-K10641&lt;=0,IF(D10641&gt;Calculator!$G$39,IF(H10641-K10641+E10641+L10641+M10641+Calculator!$G$39&gt;Calculator!$G$39,Calculator!$G$39-(H10641+E10641+L10641+M10641-K10641),Calculator!$G$39),D10641),0)))</f>
        <v>0</v>
      </c>
    </row>
    <row r="10642" spans="1:14" ht="15.75" thickBot="1">
      <c r="A10642" s="33" t="str">
        <f ca="1">IF(C10642=Calculator!$H$27,"F",IF(Daily!D10642+Daily!H10642=0,IF(D10641+H10641&gt;0,"L",""),""))</f>
        <v/>
      </c>
      <c r="B10642" s="34">
        <v>10641</v>
      </c>
      <c r="C10642" s="19">
        <f t="shared" ca="1" si="665"/>
        <v>56571</v>
      </c>
      <c r="D10642" s="29">
        <f t="shared" ca="1" si="667"/>
        <v>0</v>
      </c>
      <c r="E10642" s="29">
        <f ca="1">IF(C10642&lt;Calculator!$D$26,0,IF(DAY($C10642)=1,IF(D10642-Calculator!$G$24&gt;0,Calculator!$G$24,D10642),0))</f>
        <v>0</v>
      </c>
      <c r="F10642" s="29">
        <f ca="1">IF(E10642&gt;0,D10642*Calculator!$G$22/12,0)</f>
        <v>0</v>
      </c>
      <c r="G10642" s="29">
        <f ca="1">IF(E10642&gt;0,(IFERROR(-PMT(Calculator!$G$22/12,Calculator!$G$23*12,Calculator!$G$20),0))-F10642,0)</f>
        <v>0</v>
      </c>
      <c r="H10642" s="29">
        <f t="shared" ca="1" si="668"/>
        <v>0</v>
      </c>
      <c r="I10642" s="29">
        <f t="shared" ca="1" si="666"/>
        <v>0</v>
      </c>
      <c r="J10642" s="30">
        <f>Calculator!$G$40</f>
        <v>6.5000000000000002E-2</v>
      </c>
      <c r="K10642" s="29">
        <f ca="1">IF(C10642&gt;=Calculator!$G$27,IF(DAY($C10642)=1,Calculator!$G$34/2,IF(DAY($C10642)=15,Calculator!$G$34/2,0)),0)</f>
        <v>0</v>
      </c>
      <c r="L10642" s="29">
        <f ca="1">IF(DAY($C10642)=28,IF(H10642=0,0,Calculator!$G$35),0)</f>
        <v>0</v>
      </c>
      <c r="M10642" s="29">
        <f ca="1">IF(I10642&gt;0,IF(DAY($C10642)=1,SUM(INDIRECT("I"&amp;(ROW(C10641)-DAY(C10641))):I10641),0),0)</f>
        <v>0</v>
      </c>
      <c r="N10642" s="29">
        <f ca="1">IF(C10642&lt;Calculator!$G$27,0,IF(C10642=Calculator!$G$27,Calculator!$G$39,IF(H10642-K10642&lt;=0,IF(D10642&gt;Calculator!$G$39,IF(H10642-K10642+E10642+L10642+M10642+Calculator!$G$39&gt;Calculator!$G$39,Calculator!$G$39-(H10642+E10642+L10642+M10642-K10642),Calculator!$G$39),D10642),0)))</f>
        <v>0</v>
      </c>
    </row>
    <row r="10643" spans="1:14" ht="15.75" thickBot="1">
      <c r="A10643" s="33" t="str">
        <f ca="1">IF(C10643=Calculator!$H$27,"F",IF(Daily!D10643+Daily!H10643=0,IF(D10642+H10642&gt;0,"L",""),""))</f>
        <v/>
      </c>
      <c r="B10643" s="34">
        <v>10642</v>
      </c>
      <c r="C10643" s="19">
        <f t="shared" ca="1" si="665"/>
        <v>56572</v>
      </c>
      <c r="D10643" s="29">
        <f t="shared" ca="1" si="667"/>
        <v>0</v>
      </c>
      <c r="E10643" s="29">
        <f ca="1">IF(C10643&lt;Calculator!$D$26,0,IF(DAY($C10643)=1,IF(D10643-Calculator!$G$24&gt;0,Calculator!$G$24,D10643),0))</f>
        <v>0</v>
      </c>
      <c r="F10643" s="29">
        <f ca="1">IF(E10643&gt;0,D10643*Calculator!$G$22/12,0)</f>
        <v>0</v>
      </c>
      <c r="G10643" s="29">
        <f ca="1">IF(E10643&gt;0,(IFERROR(-PMT(Calculator!$G$22/12,Calculator!$G$23*12,Calculator!$G$20),0))-F10643,0)</f>
        <v>0</v>
      </c>
      <c r="H10643" s="29">
        <f t="shared" ca="1" si="668"/>
        <v>0</v>
      </c>
      <c r="I10643" s="29">
        <f t="shared" ca="1" si="666"/>
        <v>0</v>
      </c>
      <c r="J10643" s="30">
        <f>Calculator!$G$40</f>
        <v>6.5000000000000002E-2</v>
      </c>
      <c r="K10643" s="29">
        <f ca="1">IF(C10643&gt;=Calculator!$G$27,IF(DAY($C10643)=1,Calculator!$G$34/2,IF(DAY($C10643)=15,Calculator!$G$34/2,0)),0)</f>
        <v>0</v>
      </c>
      <c r="L10643" s="29">
        <f ca="1">IF(DAY($C10643)=28,IF(H10643=0,0,Calculator!$G$35),0)</f>
        <v>0</v>
      </c>
      <c r="M10643" s="29">
        <f ca="1">IF(I10643&gt;0,IF(DAY($C10643)=1,SUM(INDIRECT("I"&amp;(ROW(C10642)-DAY(C10642))):I10642),0),0)</f>
        <v>0</v>
      </c>
      <c r="N10643" s="29">
        <f ca="1">IF(C10643&lt;Calculator!$G$27,0,IF(C10643=Calculator!$G$27,Calculator!$G$39,IF(H10643-K10643&lt;=0,IF(D10643&gt;Calculator!$G$39,IF(H10643-K10643+E10643+L10643+M10643+Calculator!$G$39&gt;Calculator!$G$39,Calculator!$G$39-(H10643+E10643+L10643+M10643-K10643),Calculator!$G$39),D10643),0)))</f>
        <v>0</v>
      </c>
    </row>
    <row r="10644" spans="1:14" ht="15.75" thickBot="1">
      <c r="A10644" s="33" t="str">
        <f ca="1">IF(C10644=Calculator!$H$27,"F",IF(Daily!D10644+Daily!H10644=0,IF(D10643+H10643&gt;0,"L",""),""))</f>
        <v/>
      </c>
      <c r="B10644" s="34">
        <v>10643</v>
      </c>
      <c r="C10644" s="19">
        <f t="shared" ca="1" si="665"/>
        <v>56573</v>
      </c>
      <c r="D10644" s="29">
        <f t="shared" ca="1" si="667"/>
        <v>0</v>
      </c>
      <c r="E10644" s="29">
        <f ca="1">IF(C10644&lt;Calculator!$D$26,0,IF(DAY($C10644)=1,IF(D10644-Calculator!$G$24&gt;0,Calculator!$G$24,D10644),0))</f>
        <v>0</v>
      </c>
      <c r="F10644" s="29">
        <f ca="1">IF(E10644&gt;0,D10644*Calculator!$G$22/12,0)</f>
        <v>0</v>
      </c>
      <c r="G10644" s="29">
        <f ca="1">IF(E10644&gt;0,(IFERROR(-PMT(Calculator!$G$22/12,Calculator!$G$23*12,Calculator!$G$20),0))-F10644,0)</f>
        <v>0</v>
      </c>
      <c r="H10644" s="29">
        <f t="shared" ca="1" si="668"/>
        <v>0</v>
      </c>
      <c r="I10644" s="29">
        <f t="shared" ca="1" si="666"/>
        <v>0</v>
      </c>
      <c r="J10644" s="30">
        <f>Calculator!$G$40</f>
        <v>6.5000000000000002E-2</v>
      </c>
      <c r="K10644" s="29">
        <f ca="1">IF(C10644&gt;=Calculator!$G$27,IF(DAY($C10644)=1,Calculator!$G$34/2,IF(DAY($C10644)=15,Calculator!$G$34/2,0)),0)</f>
        <v>0</v>
      </c>
      <c r="L10644" s="29">
        <f ca="1">IF(DAY($C10644)=28,IF(H10644=0,0,Calculator!$G$35),0)</f>
        <v>0</v>
      </c>
      <c r="M10644" s="29">
        <f ca="1">IF(I10644&gt;0,IF(DAY($C10644)=1,SUM(INDIRECT("I"&amp;(ROW(C10643)-DAY(C10643))):I10643),0),0)</f>
        <v>0</v>
      </c>
      <c r="N10644" s="29">
        <f ca="1">IF(C10644&lt;Calculator!$G$27,0,IF(C10644=Calculator!$G$27,Calculator!$G$39,IF(H10644-K10644&lt;=0,IF(D10644&gt;Calculator!$G$39,IF(H10644-K10644+E10644+L10644+M10644+Calculator!$G$39&gt;Calculator!$G$39,Calculator!$G$39-(H10644+E10644+L10644+M10644-K10644),Calculator!$G$39),D10644),0)))</f>
        <v>0</v>
      </c>
    </row>
    <row r="10645" spans="1:14" ht="15.75" thickBot="1">
      <c r="A10645" s="33" t="str">
        <f ca="1">IF(C10645=Calculator!$H$27,"F",IF(Daily!D10645+Daily!H10645=0,IF(D10644+H10644&gt;0,"L",""),""))</f>
        <v/>
      </c>
      <c r="B10645" s="34">
        <v>10644</v>
      </c>
      <c r="C10645" s="19">
        <f t="shared" ca="1" si="665"/>
        <v>56574</v>
      </c>
      <c r="D10645" s="29">
        <f t="shared" ca="1" si="667"/>
        <v>0</v>
      </c>
      <c r="E10645" s="29">
        <f ca="1">IF(C10645&lt;Calculator!$D$26,0,IF(DAY($C10645)=1,IF(D10645-Calculator!$G$24&gt;0,Calculator!$G$24,D10645),0))</f>
        <v>0</v>
      </c>
      <c r="F10645" s="29">
        <f ca="1">IF(E10645&gt;0,D10645*Calculator!$G$22/12,0)</f>
        <v>0</v>
      </c>
      <c r="G10645" s="29">
        <f ca="1">IF(E10645&gt;0,(IFERROR(-PMT(Calculator!$G$22/12,Calculator!$G$23*12,Calculator!$G$20),0))-F10645,0)</f>
        <v>0</v>
      </c>
      <c r="H10645" s="29">
        <f t="shared" ca="1" si="668"/>
        <v>0</v>
      </c>
      <c r="I10645" s="29">
        <f t="shared" ca="1" si="666"/>
        <v>0</v>
      </c>
      <c r="J10645" s="30">
        <f>Calculator!$G$40</f>
        <v>6.5000000000000002E-2</v>
      </c>
      <c r="K10645" s="29">
        <f ca="1">IF(C10645&gt;=Calculator!$G$27,IF(DAY($C10645)=1,Calculator!$G$34/2,IF(DAY($C10645)=15,Calculator!$G$34/2,0)),0)</f>
        <v>0</v>
      </c>
      <c r="L10645" s="29">
        <f ca="1">IF(DAY($C10645)=28,IF(H10645=0,0,Calculator!$G$35),0)</f>
        <v>0</v>
      </c>
      <c r="M10645" s="29">
        <f ca="1">IF(I10645&gt;0,IF(DAY($C10645)=1,SUM(INDIRECT("I"&amp;(ROW(C10644)-DAY(C10644))):I10644),0),0)</f>
        <v>0</v>
      </c>
      <c r="N10645" s="29">
        <f ca="1">IF(C10645&lt;Calculator!$G$27,0,IF(C10645=Calculator!$G$27,Calculator!$G$39,IF(H10645-K10645&lt;=0,IF(D10645&gt;Calculator!$G$39,IF(H10645-K10645+E10645+L10645+M10645+Calculator!$G$39&gt;Calculator!$G$39,Calculator!$G$39-(H10645+E10645+L10645+M10645-K10645),Calculator!$G$39),D10645),0)))</f>
        <v>0</v>
      </c>
    </row>
    <row r="10646" spans="1:14" ht="15.75" thickBot="1">
      <c r="A10646" s="33" t="str">
        <f ca="1">IF(C10646=Calculator!$H$27,"F",IF(Daily!D10646+Daily!H10646=0,IF(D10645+H10645&gt;0,"L",""),""))</f>
        <v/>
      </c>
      <c r="B10646" s="34">
        <v>10645</v>
      </c>
      <c r="C10646" s="19">
        <f t="shared" ca="1" si="665"/>
        <v>56575</v>
      </c>
      <c r="D10646" s="29">
        <f t="shared" ca="1" si="667"/>
        <v>0</v>
      </c>
      <c r="E10646" s="29">
        <f ca="1">IF(C10646&lt;Calculator!$D$26,0,IF(DAY($C10646)=1,IF(D10646-Calculator!$G$24&gt;0,Calculator!$G$24,D10646),0))</f>
        <v>0</v>
      </c>
      <c r="F10646" s="29">
        <f ca="1">IF(E10646&gt;0,D10646*Calculator!$G$22/12,0)</f>
        <v>0</v>
      </c>
      <c r="G10646" s="29">
        <f ca="1">IF(E10646&gt;0,(IFERROR(-PMT(Calculator!$G$22/12,Calculator!$G$23*12,Calculator!$G$20),0))-F10646,0)</f>
        <v>0</v>
      </c>
      <c r="H10646" s="29">
        <f t="shared" ca="1" si="668"/>
        <v>0</v>
      </c>
      <c r="I10646" s="29">
        <f t="shared" ca="1" si="666"/>
        <v>0</v>
      </c>
      <c r="J10646" s="30">
        <f>Calculator!$G$40</f>
        <v>6.5000000000000002E-2</v>
      </c>
      <c r="K10646" s="29">
        <f ca="1">IF(C10646&gt;=Calculator!$G$27,IF(DAY($C10646)=1,Calculator!$G$34/2,IF(DAY($C10646)=15,Calculator!$G$34/2,0)),0)</f>
        <v>0</v>
      </c>
      <c r="L10646" s="29">
        <f ca="1">IF(DAY($C10646)=28,IF(H10646=0,0,Calculator!$G$35),0)</f>
        <v>0</v>
      </c>
      <c r="M10646" s="29">
        <f ca="1">IF(I10646&gt;0,IF(DAY($C10646)=1,SUM(INDIRECT("I"&amp;(ROW(C10645)-DAY(C10645))):I10645),0),0)</f>
        <v>0</v>
      </c>
      <c r="N10646" s="29">
        <f ca="1">IF(C10646&lt;Calculator!$G$27,0,IF(C10646=Calculator!$G$27,Calculator!$G$39,IF(H10646-K10646&lt;=0,IF(D10646&gt;Calculator!$G$39,IF(H10646-K10646+E10646+L10646+M10646+Calculator!$G$39&gt;Calculator!$G$39,Calculator!$G$39-(H10646+E10646+L10646+M10646-K10646),Calculator!$G$39),D10646),0)))</f>
        <v>0</v>
      </c>
    </row>
    <row r="10647" spans="1:14" ht="15.75" thickBot="1">
      <c r="A10647" s="33" t="str">
        <f ca="1">IF(C10647=Calculator!$H$27,"F",IF(Daily!D10647+Daily!H10647=0,IF(D10646+H10646&gt;0,"L",""),""))</f>
        <v/>
      </c>
      <c r="B10647" s="34">
        <v>10646</v>
      </c>
      <c r="C10647" s="19">
        <f t="shared" ca="1" si="665"/>
        <v>56576</v>
      </c>
      <c r="D10647" s="29">
        <f t="shared" ca="1" si="667"/>
        <v>0</v>
      </c>
      <c r="E10647" s="29">
        <f ca="1">IF(C10647&lt;Calculator!$D$26,0,IF(DAY($C10647)=1,IF(D10647-Calculator!$G$24&gt;0,Calculator!$G$24,D10647),0))</f>
        <v>0</v>
      </c>
      <c r="F10647" s="29">
        <f ca="1">IF(E10647&gt;0,D10647*Calculator!$G$22/12,0)</f>
        <v>0</v>
      </c>
      <c r="G10647" s="29">
        <f ca="1">IF(E10647&gt;0,(IFERROR(-PMT(Calculator!$G$22/12,Calculator!$G$23*12,Calculator!$G$20),0))-F10647,0)</f>
        <v>0</v>
      </c>
      <c r="H10647" s="29">
        <f t="shared" ca="1" si="668"/>
        <v>0</v>
      </c>
      <c r="I10647" s="29">
        <f t="shared" ca="1" si="666"/>
        <v>0</v>
      </c>
      <c r="J10647" s="30">
        <f>Calculator!$G$40</f>
        <v>6.5000000000000002E-2</v>
      </c>
      <c r="K10647" s="29">
        <f ca="1">IF(C10647&gt;=Calculator!$G$27,IF(DAY($C10647)=1,Calculator!$G$34/2,IF(DAY($C10647)=15,Calculator!$G$34/2,0)),0)</f>
        <v>0</v>
      </c>
      <c r="L10647" s="29">
        <f ca="1">IF(DAY($C10647)=28,IF(H10647=0,0,Calculator!$G$35),0)</f>
        <v>0</v>
      </c>
      <c r="M10647" s="29">
        <f ca="1">IF(I10647&gt;0,IF(DAY($C10647)=1,SUM(INDIRECT("I"&amp;(ROW(C10646)-DAY(C10646))):I10646),0),0)</f>
        <v>0</v>
      </c>
      <c r="N10647" s="29">
        <f ca="1">IF(C10647&lt;Calculator!$G$27,0,IF(C10647=Calculator!$G$27,Calculator!$G$39,IF(H10647-K10647&lt;=0,IF(D10647&gt;Calculator!$G$39,IF(H10647-K10647+E10647+L10647+M10647+Calculator!$G$39&gt;Calculator!$G$39,Calculator!$G$39-(H10647+E10647+L10647+M10647-K10647),Calculator!$G$39),D10647),0)))</f>
        <v>0</v>
      </c>
    </row>
    <row r="10648" spans="1:14" ht="15.75" thickBot="1">
      <c r="A10648" s="33" t="str">
        <f ca="1">IF(C10648=Calculator!$H$27,"F",IF(Daily!D10648+Daily!H10648=0,IF(D10647+H10647&gt;0,"L",""),""))</f>
        <v/>
      </c>
      <c r="B10648" s="34">
        <v>10647</v>
      </c>
      <c r="C10648" s="19">
        <f t="shared" ca="1" si="665"/>
        <v>56577</v>
      </c>
      <c r="D10648" s="29">
        <f t="shared" ca="1" si="667"/>
        <v>0</v>
      </c>
      <c r="E10648" s="29">
        <f ca="1">IF(C10648&lt;Calculator!$D$26,0,IF(DAY($C10648)=1,IF(D10648-Calculator!$G$24&gt;0,Calculator!$G$24,D10648),0))</f>
        <v>0</v>
      </c>
      <c r="F10648" s="29">
        <f ca="1">IF(E10648&gt;0,D10648*Calculator!$G$22/12,0)</f>
        <v>0</v>
      </c>
      <c r="G10648" s="29">
        <f ca="1">IF(E10648&gt;0,(IFERROR(-PMT(Calculator!$G$22/12,Calculator!$G$23*12,Calculator!$G$20),0))-F10648,0)</f>
        <v>0</v>
      </c>
      <c r="H10648" s="29">
        <f t="shared" ca="1" si="668"/>
        <v>0</v>
      </c>
      <c r="I10648" s="29">
        <f t="shared" ca="1" si="666"/>
        <v>0</v>
      </c>
      <c r="J10648" s="30">
        <f>Calculator!$G$40</f>
        <v>6.5000000000000002E-2</v>
      </c>
      <c r="K10648" s="29">
        <f ca="1">IF(C10648&gt;=Calculator!$G$27,IF(DAY($C10648)=1,Calculator!$G$34/2,IF(DAY($C10648)=15,Calculator!$G$34/2,0)),0)</f>
        <v>0</v>
      </c>
      <c r="L10648" s="29">
        <f ca="1">IF(DAY($C10648)=28,IF(H10648=0,0,Calculator!$G$35),0)</f>
        <v>0</v>
      </c>
      <c r="M10648" s="29">
        <f ca="1">IF(I10648&gt;0,IF(DAY($C10648)=1,SUM(INDIRECT("I"&amp;(ROW(C10647)-DAY(C10647))):I10647),0),0)</f>
        <v>0</v>
      </c>
      <c r="N10648" s="29">
        <f ca="1">IF(C10648&lt;Calculator!$G$27,0,IF(C10648=Calculator!$G$27,Calculator!$G$39,IF(H10648-K10648&lt;=0,IF(D10648&gt;Calculator!$G$39,IF(H10648-K10648+E10648+L10648+M10648+Calculator!$G$39&gt;Calculator!$G$39,Calculator!$G$39-(H10648+E10648+L10648+M10648-K10648),Calculator!$G$39),D10648),0)))</f>
        <v>0</v>
      </c>
    </row>
    <row r="10649" spans="1:14" ht="15.75" thickBot="1">
      <c r="A10649" s="33" t="str">
        <f ca="1">IF(C10649=Calculator!$H$27,"F",IF(Daily!D10649+Daily!H10649=0,IF(D10648+H10648&gt;0,"L",""),""))</f>
        <v/>
      </c>
      <c r="B10649" s="34">
        <v>10648</v>
      </c>
      <c r="C10649" s="19">
        <f t="shared" ca="1" si="665"/>
        <v>56578</v>
      </c>
      <c r="D10649" s="29">
        <f t="shared" ca="1" si="667"/>
        <v>0</v>
      </c>
      <c r="E10649" s="29">
        <f ca="1">IF(C10649&lt;Calculator!$D$26,0,IF(DAY($C10649)=1,IF(D10649-Calculator!$G$24&gt;0,Calculator!$G$24,D10649),0))</f>
        <v>0</v>
      </c>
      <c r="F10649" s="29">
        <f ca="1">IF(E10649&gt;0,D10649*Calculator!$G$22/12,0)</f>
        <v>0</v>
      </c>
      <c r="G10649" s="29">
        <f ca="1">IF(E10649&gt;0,(IFERROR(-PMT(Calculator!$G$22/12,Calculator!$G$23*12,Calculator!$G$20),0))-F10649,0)</f>
        <v>0</v>
      </c>
      <c r="H10649" s="29">
        <f t="shared" ca="1" si="668"/>
        <v>0</v>
      </c>
      <c r="I10649" s="29">
        <f t="shared" ca="1" si="666"/>
        <v>0</v>
      </c>
      <c r="J10649" s="30">
        <f>Calculator!$G$40</f>
        <v>6.5000000000000002E-2</v>
      </c>
      <c r="K10649" s="29">
        <f ca="1">IF(C10649&gt;=Calculator!$G$27,IF(DAY($C10649)=1,Calculator!$G$34/2,IF(DAY($C10649)=15,Calculator!$G$34/2,0)),0)</f>
        <v>0</v>
      </c>
      <c r="L10649" s="29">
        <f ca="1">IF(DAY($C10649)=28,IF(H10649=0,0,Calculator!$G$35),0)</f>
        <v>0</v>
      </c>
      <c r="M10649" s="29">
        <f ca="1">IF(I10649&gt;0,IF(DAY($C10649)=1,SUM(INDIRECT("I"&amp;(ROW(C10648)-DAY(C10648))):I10648),0),0)</f>
        <v>0</v>
      </c>
      <c r="N10649" s="29">
        <f ca="1">IF(C10649&lt;Calculator!$G$27,0,IF(C10649=Calculator!$G$27,Calculator!$G$39,IF(H10649-K10649&lt;=0,IF(D10649&gt;Calculator!$G$39,IF(H10649-K10649+E10649+L10649+M10649+Calculator!$G$39&gt;Calculator!$G$39,Calculator!$G$39-(H10649+E10649+L10649+M10649-K10649),Calculator!$G$39),D10649),0)))</f>
        <v>0</v>
      </c>
    </row>
    <row r="10650" spans="1:14" ht="15.75" thickBot="1">
      <c r="A10650" s="33" t="str">
        <f ca="1">IF(C10650=Calculator!$H$27,"F",IF(Daily!D10650+Daily!H10650=0,IF(D10649+H10649&gt;0,"L",""),""))</f>
        <v/>
      </c>
      <c r="B10650" s="34">
        <v>10649</v>
      </c>
      <c r="C10650" s="19">
        <f t="shared" ca="1" si="665"/>
        <v>56579</v>
      </c>
      <c r="D10650" s="29">
        <f t="shared" ca="1" si="667"/>
        <v>0</v>
      </c>
      <c r="E10650" s="29">
        <f ca="1">IF(C10650&lt;Calculator!$D$26,0,IF(DAY($C10650)=1,IF(D10650-Calculator!$G$24&gt;0,Calculator!$G$24,D10650),0))</f>
        <v>0</v>
      </c>
      <c r="F10650" s="29">
        <f ca="1">IF(E10650&gt;0,D10650*Calculator!$G$22/12,0)</f>
        <v>0</v>
      </c>
      <c r="G10650" s="29">
        <f ca="1">IF(E10650&gt;0,(IFERROR(-PMT(Calculator!$G$22/12,Calculator!$G$23*12,Calculator!$G$20),0))-F10650,0)</f>
        <v>0</v>
      </c>
      <c r="H10650" s="29">
        <f t="shared" ca="1" si="668"/>
        <v>0</v>
      </c>
      <c r="I10650" s="29">
        <f t="shared" ca="1" si="666"/>
        <v>0</v>
      </c>
      <c r="J10650" s="30">
        <f>Calculator!$G$40</f>
        <v>6.5000000000000002E-2</v>
      </c>
      <c r="K10650" s="29">
        <f ca="1">IF(C10650&gt;=Calculator!$G$27,IF(DAY($C10650)=1,Calculator!$G$34/2,IF(DAY($C10650)=15,Calculator!$G$34/2,0)),0)</f>
        <v>0</v>
      </c>
      <c r="L10650" s="29">
        <f ca="1">IF(DAY($C10650)=28,IF(H10650=0,0,Calculator!$G$35),0)</f>
        <v>0</v>
      </c>
      <c r="M10650" s="29">
        <f ca="1">IF(I10650&gt;0,IF(DAY($C10650)=1,SUM(INDIRECT("I"&amp;(ROW(C10649)-DAY(C10649))):I10649),0),0)</f>
        <v>0</v>
      </c>
      <c r="N10650" s="29">
        <f ca="1">IF(C10650&lt;Calculator!$G$27,0,IF(C10650=Calculator!$G$27,Calculator!$G$39,IF(H10650-K10650&lt;=0,IF(D10650&gt;Calculator!$G$39,IF(H10650-K10650+E10650+L10650+M10650+Calculator!$G$39&gt;Calculator!$G$39,Calculator!$G$39-(H10650+E10650+L10650+M10650-K10650),Calculator!$G$39),D10650),0)))</f>
        <v>0</v>
      </c>
    </row>
    <row r="10651" spans="1:14" ht="15.75" thickBot="1">
      <c r="A10651" s="33" t="str">
        <f ca="1">IF(C10651=Calculator!$H$27,"F",IF(Daily!D10651+Daily!H10651=0,IF(D10650+H10650&gt;0,"L",""),""))</f>
        <v/>
      </c>
      <c r="B10651" s="34">
        <v>10650</v>
      </c>
      <c r="C10651" s="19">
        <f t="shared" ca="1" si="665"/>
        <v>56580</v>
      </c>
      <c r="D10651" s="29">
        <f t="shared" ca="1" si="667"/>
        <v>0</v>
      </c>
      <c r="E10651" s="29">
        <f ca="1">IF(C10651&lt;Calculator!$D$26,0,IF(DAY($C10651)=1,IF(D10651-Calculator!$G$24&gt;0,Calculator!$G$24,D10651),0))</f>
        <v>0</v>
      </c>
      <c r="F10651" s="29">
        <f ca="1">IF(E10651&gt;0,D10651*Calculator!$G$22/12,0)</f>
        <v>0</v>
      </c>
      <c r="G10651" s="29">
        <f ca="1">IF(E10651&gt;0,(IFERROR(-PMT(Calculator!$G$22/12,Calculator!$G$23*12,Calculator!$G$20),0))-F10651,0)</f>
        <v>0</v>
      </c>
      <c r="H10651" s="29">
        <f t="shared" ca="1" si="668"/>
        <v>0</v>
      </c>
      <c r="I10651" s="29">
        <f t="shared" ca="1" si="666"/>
        <v>0</v>
      </c>
      <c r="J10651" s="30">
        <f>Calculator!$G$40</f>
        <v>6.5000000000000002E-2</v>
      </c>
      <c r="K10651" s="29">
        <f ca="1">IF(C10651&gt;=Calculator!$G$27,IF(DAY($C10651)=1,Calculator!$G$34/2,IF(DAY($C10651)=15,Calculator!$G$34/2,0)),0)</f>
        <v>0</v>
      </c>
      <c r="L10651" s="29">
        <f ca="1">IF(DAY($C10651)=28,IF(H10651=0,0,Calculator!$G$35),0)</f>
        <v>0</v>
      </c>
      <c r="M10651" s="29">
        <f ca="1">IF(I10651&gt;0,IF(DAY($C10651)=1,SUM(INDIRECT("I"&amp;(ROW(C10650)-DAY(C10650))):I10650),0),0)</f>
        <v>0</v>
      </c>
      <c r="N10651" s="29">
        <f ca="1">IF(C10651&lt;Calculator!$G$27,0,IF(C10651=Calculator!$G$27,Calculator!$G$39,IF(H10651-K10651&lt;=0,IF(D10651&gt;Calculator!$G$39,IF(H10651-K10651+E10651+L10651+M10651+Calculator!$G$39&gt;Calculator!$G$39,Calculator!$G$39-(H10651+E10651+L10651+M10651-K10651),Calculator!$G$39),D10651),0)))</f>
        <v>0</v>
      </c>
    </row>
    <row r="10652" spans="1:14" ht="15.75" thickBot="1">
      <c r="A10652" s="33" t="str">
        <f ca="1">IF(C10652=Calculator!$H$27,"F",IF(Daily!D10652+Daily!H10652=0,IF(D10651+H10651&gt;0,"L",""),""))</f>
        <v/>
      </c>
      <c r="B10652" s="34">
        <v>10651</v>
      </c>
      <c r="C10652" s="19">
        <f t="shared" ca="1" si="665"/>
        <v>56581</v>
      </c>
      <c r="D10652" s="29">
        <f t="shared" ca="1" si="667"/>
        <v>0</v>
      </c>
      <c r="E10652" s="29">
        <f ca="1">IF(C10652&lt;Calculator!$D$26,0,IF(DAY($C10652)=1,IF(D10652-Calculator!$G$24&gt;0,Calculator!$G$24,D10652),0))</f>
        <v>0</v>
      </c>
      <c r="F10652" s="29">
        <f ca="1">IF(E10652&gt;0,D10652*Calculator!$G$22/12,0)</f>
        <v>0</v>
      </c>
      <c r="G10652" s="29">
        <f ca="1">IF(E10652&gt;0,(IFERROR(-PMT(Calculator!$G$22/12,Calculator!$G$23*12,Calculator!$G$20),0))-F10652,0)</f>
        <v>0</v>
      </c>
      <c r="H10652" s="29">
        <f t="shared" ca="1" si="668"/>
        <v>0</v>
      </c>
      <c r="I10652" s="29">
        <f t="shared" ca="1" si="666"/>
        <v>0</v>
      </c>
      <c r="J10652" s="30">
        <f>Calculator!$G$40</f>
        <v>6.5000000000000002E-2</v>
      </c>
      <c r="K10652" s="29">
        <f ca="1">IF(C10652&gt;=Calculator!$G$27,IF(DAY($C10652)=1,Calculator!$G$34/2,IF(DAY($C10652)=15,Calculator!$G$34/2,0)),0)</f>
        <v>0</v>
      </c>
      <c r="L10652" s="29">
        <f ca="1">IF(DAY($C10652)=28,IF(H10652=0,0,Calculator!$G$35),0)</f>
        <v>0</v>
      </c>
      <c r="M10652" s="29">
        <f ca="1">IF(I10652&gt;0,IF(DAY($C10652)=1,SUM(INDIRECT("I"&amp;(ROW(C10651)-DAY(C10651))):I10651),0),0)</f>
        <v>0</v>
      </c>
      <c r="N10652" s="29">
        <f ca="1">IF(C10652&lt;Calculator!$G$27,0,IF(C10652=Calculator!$G$27,Calculator!$G$39,IF(H10652-K10652&lt;=0,IF(D10652&gt;Calculator!$G$39,IF(H10652-K10652+E10652+L10652+M10652+Calculator!$G$39&gt;Calculator!$G$39,Calculator!$G$39-(H10652+E10652+L10652+M10652-K10652),Calculator!$G$39),D10652),0)))</f>
        <v>0</v>
      </c>
    </row>
    <row r="10653" spans="1:14" ht="15.75" thickBot="1">
      <c r="A10653" s="33" t="str">
        <f ca="1">IF(C10653=Calculator!$H$27,"F",IF(Daily!D10653+Daily!H10653=0,IF(D10652+H10652&gt;0,"L",""),""))</f>
        <v/>
      </c>
      <c r="B10653" s="34">
        <v>10652</v>
      </c>
      <c r="C10653" s="19">
        <f t="shared" ca="1" si="665"/>
        <v>56582</v>
      </c>
      <c r="D10653" s="29">
        <f t="shared" ca="1" si="667"/>
        <v>0</v>
      </c>
      <c r="E10653" s="29">
        <f ca="1">IF(C10653&lt;Calculator!$D$26,0,IF(DAY($C10653)=1,IF(D10653-Calculator!$G$24&gt;0,Calculator!$G$24,D10653),0))</f>
        <v>0</v>
      </c>
      <c r="F10653" s="29">
        <f ca="1">IF(E10653&gt;0,D10653*Calculator!$G$22/12,0)</f>
        <v>0</v>
      </c>
      <c r="G10653" s="29">
        <f ca="1">IF(E10653&gt;0,(IFERROR(-PMT(Calculator!$G$22/12,Calculator!$G$23*12,Calculator!$G$20),0))-F10653,0)</f>
        <v>0</v>
      </c>
      <c r="H10653" s="29">
        <f t="shared" ca="1" si="668"/>
        <v>0</v>
      </c>
      <c r="I10653" s="29">
        <f t="shared" ca="1" si="666"/>
        <v>0</v>
      </c>
      <c r="J10653" s="30">
        <f>Calculator!$G$40</f>
        <v>6.5000000000000002E-2</v>
      </c>
      <c r="K10653" s="29">
        <f ca="1">IF(C10653&gt;=Calculator!$G$27,IF(DAY($C10653)=1,Calculator!$G$34/2,IF(DAY($C10653)=15,Calculator!$G$34/2,0)),0)</f>
        <v>0</v>
      </c>
      <c r="L10653" s="29">
        <f ca="1">IF(DAY($C10653)=28,IF(H10653=0,0,Calculator!$G$35),0)</f>
        <v>0</v>
      </c>
      <c r="M10653" s="29">
        <f ca="1">IF(I10653&gt;0,IF(DAY($C10653)=1,SUM(INDIRECT("I"&amp;(ROW(C10652)-DAY(C10652))):I10652),0),0)</f>
        <v>0</v>
      </c>
      <c r="N10653" s="29">
        <f ca="1">IF(C10653&lt;Calculator!$G$27,0,IF(C10653=Calculator!$G$27,Calculator!$G$39,IF(H10653-K10653&lt;=0,IF(D10653&gt;Calculator!$G$39,IF(H10653-K10653+E10653+L10653+M10653+Calculator!$G$39&gt;Calculator!$G$39,Calculator!$G$39-(H10653+E10653+L10653+M10653-K10653),Calculator!$G$39),D10653),0)))</f>
        <v>0</v>
      </c>
    </row>
    <row r="10654" spans="1:14" ht="15.75" thickBot="1">
      <c r="A10654" s="33" t="str">
        <f ca="1">IF(C10654=Calculator!$H$27,"F",IF(Daily!D10654+Daily!H10654=0,IF(D10653+H10653&gt;0,"L",""),""))</f>
        <v/>
      </c>
      <c r="B10654" s="34">
        <v>10653</v>
      </c>
      <c r="C10654" s="19">
        <f t="shared" ca="1" si="665"/>
        <v>56583</v>
      </c>
      <c r="D10654" s="29">
        <f t="shared" ca="1" si="667"/>
        <v>0</v>
      </c>
      <c r="E10654" s="29">
        <f ca="1">IF(C10654&lt;Calculator!$D$26,0,IF(DAY($C10654)=1,IF(D10654-Calculator!$G$24&gt;0,Calculator!$G$24,D10654),0))</f>
        <v>0</v>
      </c>
      <c r="F10654" s="29">
        <f ca="1">IF(E10654&gt;0,D10654*Calculator!$G$22/12,0)</f>
        <v>0</v>
      </c>
      <c r="G10654" s="29">
        <f ca="1">IF(E10654&gt;0,(IFERROR(-PMT(Calculator!$G$22/12,Calculator!$G$23*12,Calculator!$G$20),0))-F10654,0)</f>
        <v>0</v>
      </c>
      <c r="H10654" s="29">
        <f t="shared" ca="1" si="668"/>
        <v>0</v>
      </c>
      <c r="I10654" s="29">
        <f t="shared" ca="1" si="666"/>
        <v>0</v>
      </c>
      <c r="J10654" s="30">
        <f>Calculator!$G$40</f>
        <v>6.5000000000000002E-2</v>
      </c>
      <c r="K10654" s="29">
        <f ca="1">IF(C10654&gt;=Calculator!$G$27,IF(DAY($C10654)=1,Calculator!$G$34/2,IF(DAY($C10654)=15,Calculator!$G$34/2,0)),0)</f>
        <v>0</v>
      </c>
      <c r="L10654" s="29">
        <f ca="1">IF(DAY($C10654)=28,IF(H10654=0,0,Calculator!$G$35),0)</f>
        <v>0</v>
      </c>
      <c r="M10654" s="29">
        <f ca="1">IF(I10654&gt;0,IF(DAY($C10654)=1,SUM(INDIRECT("I"&amp;(ROW(C10653)-DAY(C10653))):I10653),0),0)</f>
        <v>0</v>
      </c>
      <c r="N10654" s="29">
        <f ca="1">IF(C10654&lt;Calculator!$G$27,0,IF(C10654=Calculator!$G$27,Calculator!$G$39,IF(H10654-K10654&lt;=0,IF(D10654&gt;Calculator!$G$39,IF(H10654-K10654+E10654+L10654+M10654+Calculator!$G$39&gt;Calculator!$G$39,Calculator!$G$39-(H10654+E10654+L10654+M10654-K10654),Calculator!$G$39),D10654),0)))</f>
        <v>0</v>
      </c>
    </row>
    <row r="10655" spans="1:14" ht="15.75" thickBot="1">
      <c r="A10655" s="33" t="str">
        <f ca="1">IF(C10655=Calculator!$H$27,"F",IF(Daily!D10655+Daily!H10655=0,IF(D10654+H10654&gt;0,"L",""),""))</f>
        <v/>
      </c>
      <c r="B10655" s="34">
        <v>10654</v>
      </c>
      <c r="C10655" s="19">
        <f t="shared" ca="1" si="665"/>
        <v>56584</v>
      </c>
      <c r="D10655" s="29">
        <f t="shared" ca="1" si="667"/>
        <v>0</v>
      </c>
      <c r="E10655" s="29">
        <f ca="1">IF(C10655&lt;Calculator!$D$26,0,IF(DAY($C10655)=1,IF(D10655-Calculator!$G$24&gt;0,Calculator!$G$24,D10655),0))</f>
        <v>0</v>
      </c>
      <c r="F10655" s="29">
        <f ca="1">IF(E10655&gt;0,D10655*Calculator!$G$22/12,0)</f>
        <v>0</v>
      </c>
      <c r="G10655" s="29">
        <f ca="1">IF(E10655&gt;0,(IFERROR(-PMT(Calculator!$G$22/12,Calculator!$G$23*12,Calculator!$G$20),0))-F10655,0)</f>
        <v>0</v>
      </c>
      <c r="H10655" s="29">
        <f t="shared" ca="1" si="668"/>
        <v>0</v>
      </c>
      <c r="I10655" s="29">
        <f t="shared" ca="1" si="666"/>
        <v>0</v>
      </c>
      <c r="J10655" s="30">
        <f>Calculator!$G$40</f>
        <v>6.5000000000000002E-2</v>
      </c>
      <c r="K10655" s="29">
        <f ca="1">IF(C10655&gt;=Calculator!$G$27,IF(DAY($C10655)=1,Calculator!$G$34/2,IF(DAY($C10655)=15,Calculator!$G$34/2,0)),0)</f>
        <v>4500</v>
      </c>
      <c r="L10655" s="29">
        <f ca="1">IF(DAY($C10655)=28,IF(H10655=0,0,Calculator!$G$35),0)</f>
        <v>0</v>
      </c>
      <c r="M10655" s="29">
        <f ca="1">IF(I10655&gt;0,IF(DAY($C10655)=1,SUM(INDIRECT("I"&amp;(ROW(C10654)-DAY(C10654))):I10654),0),0)</f>
        <v>0</v>
      </c>
      <c r="N10655" s="29">
        <f ca="1">IF(C10655&lt;Calculator!$G$27,0,IF(C10655=Calculator!$G$27,Calculator!$G$39,IF(H10655-K10655&lt;=0,IF(D10655&gt;Calculator!$G$39,IF(H10655-K10655+E10655+L10655+M10655+Calculator!$G$39&gt;Calculator!$G$39,Calculator!$G$39-(H10655+E10655+L10655+M10655-K10655),Calculator!$G$39),D10655),0)))</f>
        <v>0</v>
      </c>
    </row>
    <row r="10656" spans="1:14" ht="15.75" thickBot="1">
      <c r="A10656" s="33" t="str">
        <f ca="1">IF(C10656=Calculator!$H$27,"F",IF(Daily!D10656+Daily!H10656=0,IF(D10655+H10655&gt;0,"L",""),""))</f>
        <v/>
      </c>
      <c r="B10656" s="34">
        <v>10655</v>
      </c>
      <c r="C10656" s="19">
        <f t="shared" ca="1" si="665"/>
        <v>56585</v>
      </c>
      <c r="D10656" s="29">
        <f t="shared" ca="1" si="667"/>
        <v>0</v>
      </c>
      <c r="E10656" s="29">
        <f ca="1">IF(C10656&lt;Calculator!$D$26,0,IF(DAY($C10656)=1,IF(D10656-Calculator!$G$24&gt;0,Calculator!$G$24,D10656),0))</f>
        <v>0</v>
      </c>
      <c r="F10656" s="29">
        <f ca="1">IF(E10656&gt;0,D10656*Calculator!$G$22/12,0)</f>
        <v>0</v>
      </c>
      <c r="G10656" s="29">
        <f ca="1">IF(E10656&gt;0,(IFERROR(-PMT(Calculator!$G$22/12,Calculator!$G$23*12,Calculator!$G$20),0))-F10656,0)</f>
        <v>0</v>
      </c>
      <c r="H10656" s="29">
        <f t="shared" ca="1" si="668"/>
        <v>0</v>
      </c>
      <c r="I10656" s="29">
        <f t="shared" ca="1" si="666"/>
        <v>0</v>
      </c>
      <c r="J10656" s="30">
        <f>Calculator!$G$40</f>
        <v>6.5000000000000002E-2</v>
      </c>
      <c r="K10656" s="29">
        <f ca="1">IF(C10656&gt;=Calculator!$G$27,IF(DAY($C10656)=1,Calculator!$G$34/2,IF(DAY($C10656)=15,Calculator!$G$34/2,0)),0)</f>
        <v>0</v>
      </c>
      <c r="L10656" s="29">
        <f ca="1">IF(DAY($C10656)=28,IF(H10656=0,0,Calculator!$G$35),0)</f>
        <v>0</v>
      </c>
      <c r="M10656" s="29">
        <f ca="1">IF(I10656&gt;0,IF(DAY($C10656)=1,SUM(INDIRECT("I"&amp;(ROW(C10655)-DAY(C10655))):I10655),0),0)</f>
        <v>0</v>
      </c>
      <c r="N10656" s="29">
        <f ca="1">IF(C10656&lt;Calculator!$G$27,0,IF(C10656=Calculator!$G$27,Calculator!$G$39,IF(H10656-K10656&lt;=0,IF(D10656&gt;Calculator!$G$39,IF(H10656-K10656+E10656+L10656+M10656+Calculator!$G$39&gt;Calculator!$G$39,Calculator!$G$39-(H10656+E10656+L10656+M10656-K10656),Calculator!$G$39),D10656),0)))</f>
        <v>0</v>
      </c>
    </row>
    <row r="10657" spans="1:14" ht="15.75" thickBot="1">
      <c r="A10657" s="33" t="str">
        <f ca="1">IF(C10657=Calculator!$H$27,"F",IF(Daily!D10657+Daily!H10657=0,IF(D10656+H10656&gt;0,"L",""),""))</f>
        <v/>
      </c>
      <c r="B10657" s="34">
        <v>10656</v>
      </c>
      <c r="C10657" s="19">
        <f t="shared" ca="1" si="665"/>
        <v>56586</v>
      </c>
      <c r="D10657" s="29">
        <f t="shared" ca="1" si="667"/>
        <v>0</v>
      </c>
      <c r="E10657" s="29">
        <f ca="1">IF(C10657&lt;Calculator!$D$26,0,IF(DAY($C10657)=1,IF(D10657-Calculator!$G$24&gt;0,Calculator!$G$24,D10657),0))</f>
        <v>0</v>
      </c>
      <c r="F10657" s="29">
        <f ca="1">IF(E10657&gt;0,D10657*Calculator!$G$22/12,0)</f>
        <v>0</v>
      </c>
      <c r="G10657" s="29">
        <f ca="1">IF(E10657&gt;0,(IFERROR(-PMT(Calculator!$G$22/12,Calculator!$G$23*12,Calculator!$G$20),0))-F10657,0)</f>
        <v>0</v>
      </c>
      <c r="H10657" s="29">
        <f t="shared" ca="1" si="668"/>
        <v>0</v>
      </c>
      <c r="I10657" s="29">
        <f t="shared" ca="1" si="666"/>
        <v>0</v>
      </c>
      <c r="J10657" s="30">
        <f>Calculator!$G$40</f>
        <v>6.5000000000000002E-2</v>
      </c>
      <c r="K10657" s="29">
        <f ca="1">IF(C10657&gt;=Calculator!$G$27,IF(DAY($C10657)=1,Calculator!$G$34/2,IF(DAY($C10657)=15,Calculator!$G$34/2,0)),0)</f>
        <v>0</v>
      </c>
      <c r="L10657" s="29">
        <f ca="1">IF(DAY($C10657)=28,IF(H10657=0,0,Calculator!$G$35),0)</f>
        <v>0</v>
      </c>
      <c r="M10657" s="29">
        <f ca="1">IF(I10657&gt;0,IF(DAY($C10657)=1,SUM(INDIRECT("I"&amp;(ROW(C10656)-DAY(C10656))):I10656),0),0)</f>
        <v>0</v>
      </c>
      <c r="N10657" s="29">
        <f ca="1">IF(C10657&lt;Calculator!$G$27,0,IF(C10657=Calculator!$G$27,Calculator!$G$39,IF(H10657-K10657&lt;=0,IF(D10657&gt;Calculator!$G$39,IF(H10657-K10657+E10657+L10657+M10657+Calculator!$G$39&gt;Calculator!$G$39,Calculator!$G$39-(H10657+E10657+L10657+M10657-K10657),Calculator!$G$39),D10657),0)))</f>
        <v>0</v>
      </c>
    </row>
    <row r="10658" spans="1:14" ht="15.75" thickBot="1">
      <c r="A10658" s="33" t="str">
        <f ca="1">IF(C10658=Calculator!$H$27,"F",IF(Daily!D10658+Daily!H10658=0,IF(D10657+H10657&gt;0,"L",""),""))</f>
        <v/>
      </c>
      <c r="B10658" s="34">
        <v>10657</v>
      </c>
      <c r="C10658" s="19">
        <f t="shared" ca="1" si="665"/>
        <v>56587</v>
      </c>
      <c r="D10658" s="29">
        <f t="shared" ca="1" si="667"/>
        <v>0</v>
      </c>
      <c r="E10658" s="29">
        <f ca="1">IF(C10658&lt;Calculator!$D$26,0,IF(DAY($C10658)=1,IF(D10658-Calculator!$G$24&gt;0,Calculator!$G$24,D10658),0))</f>
        <v>0</v>
      </c>
      <c r="F10658" s="29">
        <f ca="1">IF(E10658&gt;0,D10658*Calculator!$G$22/12,0)</f>
        <v>0</v>
      </c>
      <c r="G10658" s="29">
        <f ca="1">IF(E10658&gt;0,(IFERROR(-PMT(Calculator!$G$22/12,Calculator!$G$23*12,Calculator!$G$20),0))-F10658,0)</f>
        <v>0</v>
      </c>
      <c r="H10658" s="29">
        <f t="shared" ca="1" si="668"/>
        <v>0</v>
      </c>
      <c r="I10658" s="29">
        <f t="shared" ca="1" si="666"/>
        <v>0</v>
      </c>
      <c r="J10658" s="30">
        <f>Calculator!$G$40</f>
        <v>6.5000000000000002E-2</v>
      </c>
      <c r="K10658" s="29">
        <f ca="1">IF(C10658&gt;=Calculator!$G$27,IF(DAY($C10658)=1,Calculator!$G$34/2,IF(DAY($C10658)=15,Calculator!$G$34/2,0)),0)</f>
        <v>0</v>
      </c>
      <c r="L10658" s="29">
        <f ca="1">IF(DAY($C10658)=28,IF(H10658=0,0,Calculator!$G$35),0)</f>
        <v>0</v>
      </c>
      <c r="M10658" s="29">
        <f ca="1">IF(I10658&gt;0,IF(DAY($C10658)=1,SUM(INDIRECT("I"&amp;(ROW(C10657)-DAY(C10657))):I10657),0),0)</f>
        <v>0</v>
      </c>
      <c r="N10658" s="29">
        <f ca="1">IF(C10658&lt;Calculator!$G$27,0,IF(C10658=Calculator!$G$27,Calculator!$G$39,IF(H10658-K10658&lt;=0,IF(D10658&gt;Calculator!$G$39,IF(H10658-K10658+E10658+L10658+M10658+Calculator!$G$39&gt;Calculator!$G$39,Calculator!$G$39-(H10658+E10658+L10658+M10658-K10658),Calculator!$G$39),D10658),0)))</f>
        <v>0</v>
      </c>
    </row>
    <row r="10659" spans="1:14" ht="15.75" thickBot="1">
      <c r="A10659" s="33" t="str">
        <f ca="1">IF(C10659=Calculator!$H$27,"F",IF(Daily!D10659+Daily!H10659=0,IF(D10658+H10658&gt;0,"L",""),""))</f>
        <v/>
      </c>
      <c r="B10659" s="34">
        <v>10658</v>
      </c>
      <c r="C10659" s="19">
        <f t="shared" ca="1" si="665"/>
        <v>56588</v>
      </c>
      <c r="D10659" s="29">
        <f t="shared" ca="1" si="667"/>
        <v>0</v>
      </c>
      <c r="E10659" s="29">
        <f ca="1">IF(C10659&lt;Calculator!$D$26,0,IF(DAY($C10659)=1,IF(D10659-Calculator!$G$24&gt;0,Calculator!$G$24,D10659),0))</f>
        <v>0</v>
      </c>
      <c r="F10659" s="29">
        <f ca="1">IF(E10659&gt;0,D10659*Calculator!$G$22/12,0)</f>
        <v>0</v>
      </c>
      <c r="G10659" s="29">
        <f ca="1">IF(E10659&gt;0,(IFERROR(-PMT(Calculator!$G$22/12,Calculator!$G$23*12,Calculator!$G$20),0))-F10659,0)</f>
        <v>0</v>
      </c>
      <c r="H10659" s="29">
        <f t="shared" ca="1" si="668"/>
        <v>0</v>
      </c>
      <c r="I10659" s="29">
        <f t="shared" ca="1" si="666"/>
        <v>0</v>
      </c>
      <c r="J10659" s="30">
        <f>Calculator!$G$40</f>
        <v>6.5000000000000002E-2</v>
      </c>
      <c r="K10659" s="29">
        <f ca="1">IF(C10659&gt;=Calculator!$G$27,IF(DAY($C10659)=1,Calculator!$G$34/2,IF(DAY($C10659)=15,Calculator!$G$34/2,0)),0)</f>
        <v>0</v>
      </c>
      <c r="L10659" s="29">
        <f ca="1">IF(DAY($C10659)=28,IF(H10659=0,0,Calculator!$G$35),0)</f>
        <v>0</v>
      </c>
      <c r="M10659" s="29">
        <f ca="1">IF(I10659&gt;0,IF(DAY($C10659)=1,SUM(INDIRECT("I"&amp;(ROW(C10658)-DAY(C10658))):I10658),0),0)</f>
        <v>0</v>
      </c>
      <c r="N10659" s="29">
        <f ca="1">IF(C10659&lt;Calculator!$G$27,0,IF(C10659=Calculator!$G$27,Calculator!$G$39,IF(H10659-K10659&lt;=0,IF(D10659&gt;Calculator!$G$39,IF(H10659-K10659+E10659+L10659+M10659+Calculator!$G$39&gt;Calculator!$G$39,Calculator!$G$39-(H10659+E10659+L10659+M10659-K10659),Calculator!$G$39),D10659),0)))</f>
        <v>0</v>
      </c>
    </row>
    <row r="10660" spans="1:14" ht="15.75" thickBot="1">
      <c r="A10660" s="33" t="str">
        <f ca="1">IF(C10660=Calculator!$H$27,"F",IF(Daily!D10660+Daily!H10660=0,IF(D10659+H10659&gt;0,"L",""),""))</f>
        <v/>
      </c>
      <c r="B10660" s="34">
        <v>10659</v>
      </c>
      <c r="C10660" s="19">
        <f t="shared" ca="1" si="665"/>
        <v>56589</v>
      </c>
      <c r="D10660" s="29">
        <f t="shared" ca="1" si="667"/>
        <v>0</v>
      </c>
      <c r="E10660" s="29">
        <f ca="1">IF(C10660&lt;Calculator!$D$26,0,IF(DAY($C10660)=1,IF(D10660-Calculator!$G$24&gt;0,Calculator!$G$24,D10660),0))</f>
        <v>0</v>
      </c>
      <c r="F10660" s="29">
        <f ca="1">IF(E10660&gt;0,D10660*Calculator!$G$22/12,0)</f>
        <v>0</v>
      </c>
      <c r="G10660" s="29">
        <f ca="1">IF(E10660&gt;0,(IFERROR(-PMT(Calculator!$G$22/12,Calculator!$G$23*12,Calculator!$G$20),0))-F10660,0)</f>
        <v>0</v>
      </c>
      <c r="H10660" s="29">
        <f t="shared" ca="1" si="668"/>
        <v>0</v>
      </c>
      <c r="I10660" s="29">
        <f t="shared" ca="1" si="666"/>
        <v>0</v>
      </c>
      <c r="J10660" s="30">
        <f>Calculator!$G$40</f>
        <v>6.5000000000000002E-2</v>
      </c>
      <c r="K10660" s="29">
        <f ca="1">IF(C10660&gt;=Calculator!$G$27,IF(DAY($C10660)=1,Calculator!$G$34/2,IF(DAY($C10660)=15,Calculator!$G$34/2,0)),0)</f>
        <v>0</v>
      </c>
      <c r="L10660" s="29">
        <f ca="1">IF(DAY($C10660)=28,IF(H10660=0,0,Calculator!$G$35),0)</f>
        <v>0</v>
      </c>
      <c r="M10660" s="29">
        <f ca="1">IF(I10660&gt;0,IF(DAY($C10660)=1,SUM(INDIRECT("I"&amp;(ROW(C10659)-DAY(C10659))):I10659),0),0)</f>
        <v>0</v>
      </c>
      <c r="N10660" s="29">
        <f ca="1">IF(C10660&lt;Calculator!$G$27,0,IF(C10660=Calculator!$G$27,Calculator!$G$39,IF(H10660-K10660&lt;=0,IF(D10660&gt;Calculator!$G$39,IF(H10660-K10660+E10660+L10660+M10660+Calculator!$G$39&gt;Calculator!$G$39,Calculator!$G$39-(H10660+E10660+L10660+M10660-K10660),Calculator!$G$39),D10660),0)))</f>
        <v>0</v>
      </c>
    </row>
    <row r="10661" spans="1:14" ht="15.75" thickBot="1">
      <c r="A10661" s="33" t="str">
        <f ca="1">IF(C10661=Calculator!$H$27,"F",IF(Daily!D10661+Daily!H10661=0,IF(D10660+H10660&gt;0,"L",""),""))</f>
        <v/>
      </c>
      <c r="B10661" s="34">
        <v>10660</v>
      </c>
      <c r="C10661" s="19">
        <f t="shared" ca="1" si="665"/>
        <v>56590</v>
      </c>
      <c r="D10661" s="29">
        <f t="shared" ca="1" si="667"/>
        <v>0</v>
      </c>
      <c r="E10661" s="29">
        <f ca="1">IF(C10661&lt;Calculator!$D$26,0,IF(DAY($C10661)=1,IF(D10661-Calculator!$G$24&gt;0,Calculator!$G$24,D10661),0))</f>
        <v>0</v>
      </c>
      <c r="F10661" s="29">
        <f ca="1">IF(E10661&gt;0,D10661*Calculator!$G$22/12,0)</f>
        <v>0</v>
      </c>
      <c r="G10661" s="29">
        <f ca="1">IF(E10661&gt;0,(IFERROR(-PMT(Calculator!$G$22/12,Calculator!$G$23*12,Calculator!$G$20),0))-F10661,0)</f>
        <v>0</v>
      </c>
      <c r="H10661" s="29">
        <f t="shared" ca="1" si="668"/>
        <v>0</v>
      </c>
      <c r="I10661" s="29">
        <f t="shared" ca="1" si="666"/>
        <v>0</v>
      </c>
      <c r="J10661" s="30">
        <f>Calculator!$G$40</f>
        <v>6.5000000000000002E-2</v>
      </c>
      <c r="K10661" s="29">
        <f ca="1">IF(C10661&gt;=Calculator!$G$27,IF(DAY($C10661)=1,Calculator!$G$34/2,IF(DAY($C10661)=15,Calculator!$G$34/2,0)),0)</f>
        <v>0</v>
      </c>
      <c r="L10661" s="29">
        <f ca="1">IF(DAY($C10661)=28,IF(H10661=0,0,Calculator!$G$35),0)</f>
        <v>0</v>
      </c>
      <c r="M10661" s="29">
        <f ca="1">IF(I10661&gt;0,IF(DAY($C10661)=1,SUM(INDIRECT("I"&amp;(ROW(C10660)-DAY(C10660))):I10660),0),0)</f>
        <v>0</v>
      </c>
      <c r="N10661" s="29">
        <f ca="1">IF(C10661&lt;Calculator!$G$27,0,IF(C10661=Calculator!$G$27,Calculator!$G$39,IF(H10661-K10661&lt;=0,IF(D10661&gt;Calculator!$G$39,IF(H10661-K10661+E10661+L10661+M10661+Calculator!$G$39&gt;Calculator!$G$39,Calculator!$G$39-(H10661+E10661+L10661+M10661-K10661),Calculator!$G$39),D10661),0)))</f>
        <v>0</v>
      </c>
    </row>
    <row r="10662" spans="1:14" ht="15.75" thickBot="1">
      <c r="A10662" s="33" t="str">
        <f ca="1">IF(C10662=Calculator!$H$27,"F",IF(Daily!D10662+Daily!H10662=0,IF(D10661+H10661&gt;0,"L",""),""))</f>
        <v/>
      </c>
      <c r="B10662" s="34">
        <v>10661</v>
      </c>
      <c r="C10662" s="19">
        <f t="shared" ca="1" si="665"/>
        <v>56591</v>
      </c>
      <c r="D10662" s="29">
        <f t="shared" ca="1" si="667"/>
        <v>0</v>
      </c>
      <c r="E10662" s="29">
        <f ca="1">IF(C10662&lt;Calculator!$D$26,0,IF(DAY($C10662)=1,IF(D10662-Calculator!$G$24&gt;0,Calculator!$G$24,D10662),0))</f>
        <v>0</v>
      </c>
      <c r="F10662" s="29">
        <f ca="1">IF(E10662&gt;0,D10662*Calculator!$G$22/12,0)</f>
        <v>0</v>
      </c>
      <c r="G10662" s="29">
        <f ca="1">IF(E10662&gt;0,(IFERROR(-PMT(Calculator!$G$22/12,Calculator!$G$23*12,Calculator!$G$20),0))-F10662,0)</f>
        <v>0</v>
      </c>
      <c r="H10662" s="29">
        <f t="shared" ca="1" si="668"/>
        <v>0</v>
      </c>
      <c r="I10662" s="29">
        <f t="shared" ca="1" si="666"/>
        <v>0</v>
      </c>
      <c r="J10662" s="30">
        <f>Calculator!$G$40</f>
        <v>6.5000000000000002E-2</v>
      </c>
      <c r="K10662" s="29">
        <f ca="1">IF(C10662&gt;=Calculator!$G$27,IF(DAY($C10662)=1,Calculator!$G$34/2,IF(DAY($C10662)=15,Calculator!$G$34/2,0)),0)</f>
        <v>0</v>
      </c>
      <c r="L10662" s="29">
        <f ca="1">IF(DAY($C10662)=28,IF(H10662=0,0,Calculator!$G$35),0)</f>
        <v>0</v>
      </c>
      <c r="M10662" s="29">
        <f ca="1">IF(I10662&gt;0,IF(DAY($C10662)=1,SUM(INDIRECT("I"&amp;(ROW(C10661)-DAY(C10661))):I10661),0),0)</f>
        <v>0</v>
      </c>
      <c r="N10662" s="29">
        <f ca="1">IF(C10662&lt;Calculator!$G$27,0,IF(C10662=Calculator!$G$27,Calculator!$G$39,IF(H10662-K10662&lt;=0,IF(D10662&gt;Calculator!$G$39,IF(H10662-K10662+E10662+L10662+M10662+Calculator!$G$39&gt;Calculator!$G$39,Calculator!$G$39-(H10662+E10662+L10662+M10662-K10662),Calculator!$G$39),D10662),0)))</f>
        <v>0</v>
      </c>
    </row>
    <row r="10663" spans="1:14" ht="15.75" thickBot="1">
      <c r="A10663" s="33" t="str">
        <f ca="1">IF(C10663=Calculator!$H$27,"F",IF(Daily!D10663+Daily!H10663=0,IF(D10662+H10662&gt;0,"L",""),""))</f>
        <v/>
      </c>
      <c r="B10663" s="34">
        <v>10662</v>
      </c>
      <c r="C10663" s="19">
        <f t="shared" ca="1" si="665"/>
        <v>56592</v>
      </c>
      <c r="D10663" s="29">
        <f t="shared" ca="1" si="667"/>
        <v>0</v>
      </c>
      <c r="E10663" s="29">
        <f ca="1">IF(C10663&lt;Calculator!$D$26,0,IF(DAY($C10663)=1,IF(D10663-Calculator!$G$24&gt;0,Calculator!$G$24,D10663),0))</f>
        <v>0</v>
      </c>
      <c r="F10663" s="29">
        <f ca="1">IF(E10663&gt;0,D10663*Calculator!$G$22/12,0)</f>
        <v>0</v>
      </c>
      <c r="G10663" s="29">
        <f ca="1">IF(E10663&gt;0,(IFERROR(-PMT(Calculator!$G$22/12,Calculator!$G$23*12,Calculator!$G$20),0))-F10663,0)</f>
        <v>0</v>
      </c>
      <c r="H10663" s="29">
        <f t="shared" ca="1" si="668"/>
        <v>0</v>
      </c>
      <c r="I10663" s="29">
        <f t="shared" ca="1" si="666"/>
        <v>0</v>
      </c>
      <c r="J10663" s="30">
        <f>Calculator!$G$40</f>
        <v>6.5000000000000002E-2</v>
      </c>
      <c r="K10663" s="29">
        <f ca="1">IF(C10663&gt;=Calculator!$G$27,IF(DAY($C10663)=1,Calculator!$G$34/2,IF(DAY($C10663)=15,Calculator!$G$34/2,0)),0)</f>
        <v>0</v>
      </c>
      <c r="L10663" s="29">
        <f ca="1">IF(DAY($C10663)=28,IF(H10663=0,0,Calculator!$G$35),0)</f>
        <v>0</v>
      </c>
      <c r="M10663" s="29">
        <f ca="1">IF(I10663&gt;0,IF(DAY($C10663)=1,SUM(INDIRECT("I"&amp;(ROW(C10662)-DAY(C10662))):I10662),0),0)</f>
        <v>0</v>
      </c>
      <c r="N10663" s="29">
        <f ca="1">IF(C10663&lt;Calculator!$G$27,0,IF(C10663=Calculator!$G$27,Calculator!$G$39,IF(H10663-K10663&lt;=0,IF(D10663&gt;Calculator!$G$39,IF(H10663-K10663+E10663+L10663+M10663+Calculator!$G$39&gt;Calculator!$G$39,Calculator!$G$39-(H10663+E10663+L10663+M10663-K10663),Calculator!$G$39),D10663),0)))</f>
        <v>0</v>
      </c>
    </row>
    <row r="10664" spans="1:14" ht="15.75" thickBot="1">
      <c r="A10664" s="33" t="str">
        <f ca="1">IF(C10664=Calculator!$H$27,"F",IF(Daily!D10664+Daily!H10664=0,IF(D10663+H10663&gt;0,"L",""),""))</f>
        <v/>
      </c>
      <c r="B10664" s="34">
        <v>10663</v>
      </c>
      <c r="C10664" s="19">
        <f t="shared" ca="1" si="665"/>
        <v>56593</v>
      </c>
      <c r="D10664" s="29">
        <f t="shared" ca="1" si="667"/>
        <v>0</v>
      </c>
      <c r="E10664" s="29">
        <f ca="1">IF(C10664&lt;Calculator!$D$26,0,IF(DAY($C10664)=1,IF(D10664-Calculator!$G$24&gt;0,Calculator!$G$24,D10664),0))</f>
        <v>0</v>
      </c>
      <c r="F10664" s="29">
        <f ca="1">IF(E10664&gt;0,D10664*Calculator!$G$22/12,0)</f>
        <v>0</v>
      </c>
      <c r="G10664" s="29">
        <f ca="1">IF(E10664&gt;0,(IFERROR(-PMT(Calculator!$G$22/12,Calculator!$G$23*12,Calculator!$G$20),0))-F10664,0)</f>
        <v>0</v>
      </c>
      <c r="H10664" s="29">
        <f t="shared" ca="1" si="668"/>
        <v>0</v>
      </c>
      <c r="I10664" s="29">
        <f t="shared" ca="1" si="666"/>
        <v>0</v>
      </c>
      <c r="J10664" s="30">
        <f>Calculator!$G$40</f>
        <v>6.5000000000000002E-2</v>
      </c>
      <c r="K10664" s="29">
        <f ca="1">IF(C10664&gt;=Calculator!$G$27,IF(DAY($C10664)=1,Calculator!$G$34/2,IF(DAY($C10664)=15,Calculator!$G$34/2,0)),0)</f>
        <v>0</v>
      </c>
      <c r="L10664" s="29">
        <f ca="1">IF(DAY($C10664)=28,IF(H10664=0,0,Calculator!$G$35),0)</f>
        <v>0</v>
      </c>
      <c r="M10664" s="29">
        <f ca="1">IF(I10664&gt;0,IF(DAY($C10664)=1,SUM(INDIRECT("I"&amp;(ROW(C10663)-DAY(C10663))):I10663),0),0)</f>
        <v>0</v>
      </c>
      <c r="N10664" s="29">
        <f ca="1">IF(C10664&lt;Calculator!$G$27,0,IF(C10664=Calculator!$G$27,Calculator!$G$39,IF(H10664-K10664&lt;=0,IF(D10664&gt;Calculator!$G$39,IF(H10664-K10664+E10664+L10664+M10664+Calculator!$G$39&gt;Calculator!$G$39,Calculator!$G$39-(H10664+E10664+L10664+M10664-K10664),Calculator!$G$39),D10664),0)))</f>
        <v>0</v>
      </c>
    </row>
    <row r="10665" spans="1:14" ht="15.75" thickBot="1">
      <c r="A10665" s="33" t="str">
        <f ca="1">IF(C10665=Calculator!$H$27,"F",IF(Daily!D10665+Daily!H10665=0,IF(D10664+H10664&gt;0,"L",""),""))</f>
        <v/>
      </c>
      <c r="B10665" s="34">
        <v>10664</v>
      </c>
      <c r="C10665" s="19">
        <f t="shared" ca="1" si="665"/>
        <v>56594</v>
      </c>
      <c r="D10665" s="29">
        <f t="shared" ca="1" si="667"/>
        <v>0</v>
      </c>
      <c r="E10665" s="29">
        <f ca="1">IF(C10665&lt;Calculator!$D$26,0,IF(DAY($C10665)=1,IF(D10665-Calculator!$G$24&gt;0,Calculator!$G$24,D10665),0))</f>
        <v>0</v>
      </c>
      <c r="F10665" s="29">
        <f ca="1">IF(E10665&gt;0,D10665*Calculator!$G$22/12,0)</f>
        <v>0</v>
      </c>
      <c r="G10665" s="29">
        <f ca="1">IF(E10665&gt;0,(IFERROR(-PMT(Calculator!$G$22/12,Calculator!$G$23*12,Calculator!$G$20),0))-F10665,0)</f>
        <v>0</v>
      </c>
      <c r="H10665" s="29">
        <f t="shared" ca="1" si="668"/>
        <v>0</v>
      </c>
      <c r="I10665" s="29">
        <f t="shared" ca="1" si="666"/>
        <v>0</v>
      </c>
      <c r="J10665" s="30">
        <f>Calculator!$G$40</f>
        <v>6.5000000000000002E-2</v>
      </c>
      <c r="K10665" s="29">
        <f ca="1">IF(C10665&gt;=Calculator!$G$27,IF(DAY($C10665)=1,Calculator!$G$34/2,IF(DAY($C10665)=15,Calculator!$G$34/2,0)),0)</f>
        <v>0</v>
      </c>
      <c r="L10665" s="29">
        <f ca="1">IF(DAY($C10665)=28,IF(H10665=0,0,Calculator!$G$35),0)</f>
        <v>0</v>
      </c>
      <c r="M10665" s="29">
        <f ca="1">IF(I10665&gt;0,IF(DAY($C10665)=1,SUM(INDIRECT("I"&amp;(ROW(C10664)-DAY(C10664))):I10664),0),0)</f>
        <v>0</v>
      </c>
      <c r="N10665" s="29">
        <f ca="1">IF(C10665&lt;Calculator!$G$27,0,IF(C10665=Calculator!$G$27,Calculator!$G$39,IF(H10665-K10665&lt;=0,IF(D10665&gt;Calculator!$G$39,IF(H10665-K10665+E10665+L10665+M10665+Calculator!$G$39&gt;Calculator!$G$39,Calculator!$G$39-(H10665+E10665+L10665+M10665-K10665),Calculator!$G$39),D10665),0)))</f>
        <v>0</v>
      </c>
    </row>
    <row r="10666" spans="1:14" ht="15.75" thickBot="1">
      <c r="A10666" s="33" t="str">
        <f ca="1">IF(C10666=Calculator!$H$27,"F",IF(Daily!D10666+Daily!H10666=0,IF(D10665+H10665&gt;0,"L",""),""))</f>
        <v/>
      </c>
      <c r="B10666" s="34">
        <v>10665</v>
      </c>
      <c r="C10666" s="19">
        <f t="shared" ca="1" si="665"/>
        <v>56595</v>
      </c>
      <c r="D10666" s="29">
        <f t="shared" ca="1" si="667"/>
        <v>0</v>
      </c>
      <c r="E10666" s="29">
        <f ca="1">IF(C10666&lt;Calculator!$D$26,0,IF(DAY($C10666)=1,IF(D10666-Calculator!$G$24&gt;0,Calculator!$G$24,D10666),0))</f>
        <v>0</v>
      </c>
      <c r="F10666" s="29">
        <f ca="1">IF(E10666&gt;0,D10666*Calculator!$G$22/12,0)</f>
        <v>0</v>
      </c>
      <c r="G10666" s="29">
        <f ca="1">IF(E10666&gt;0,(IFERROR(-PMT(Calculator!$G$22/12,Calculator!$G$23*12,Calculator!$G$20),0))-F10666,0)</f>
        <v>0</v>
      </c>
      <c r="H10666" s="29">
        <f t="shared" ca="1" si="668"/>
        <v>0</v>
      </c>
      <c r="I10666" s="29">
        <f t="shared" ca="1" si="666"/>
        <v>0</v>
      </c>
      <c r="J10666" s="30">
        <f>Calculator!$G$40</f>
        <v>6.5000000000000002E-2</v>
      </c>
      <c r="K10666" s="29">
        <f ca="1">IF(C10666&gt;=Calculator!$G$27,IF(DAY($C10666)=1,Calculator!$G$34/2,IF(DAY($C10666)=15,Calculator!$G$34/2,0)),0)</f>
        <v>0</v>
      </c>
      <c r="L10666" s="29">
        <f ca="1">IF(DAY($C10666)=28,IF(H10666=0,0,Calculator!$G$35),0)</f>
        <v>0</v>
      </c>
      <c r="M10666" s="29">
        <f ca="1">IF(I10666&gt;0,IF(DAY($C10666)=1,SUM(INDIRECT("I"&amp;(ROW(C10665)-DAY(C10665))):I10665),0),0)</f>
        <v>0</v>
      </c>
      <c r="N10666" s="29">
        <f ca="1">IF(C10666&lt;Calculator!$G$27,0,IF(C10666=Calculator!$G$27,Calculator!$G$39,IF(H10666-K10666&lt;=0,IF(D10666&gt;Calculator!$G$39,IF(H10666-K10666+E10666+L10666+M10666+Calculator!$G$39&gt;Calculator!$G$39,Calculator!$G$39-(H10666+E10666+L10666+M10666-K10666),Calculator!$G$39),D10666),0)))</f>
        <v>0</v>
      </c>
    </row>
    <row r="10667" spans="1:14" ht="15.75" thickBot="1">
      <c r="A10667" s="33" t="str">
        <f ca="1">IF(C10667=Calculator!$H$27,"F",IF(Daily!D10667+Daily!H10667=0,IF(D10666+H10666&gt;0,"L",""),""))</f>
        <v/>
      </c>
      <c r="B10667" s="34">
        <v>10666</v>
      </c>
      <c r="C10667" s="19">
        <f t="shared" ca="1" si="665"/>
        <v>56596</v>
      </c>
      <c r="D10667" s="29">
        <f t="shared" ca="1" si="667"/>
        <v>0</v>
      </c>
      <c r="E10667" s="29">
        <f ca="1">IF(C10667&lt;Calculator!$D$26,0,IF(DAY($C10667)=1,IF(D10667-Calculator!$G$24&gt;0,Calculator!$G$24,D10667),0))</f>
        <v>0</v>
      </c>
      <c r="F10667" s="29">
        <f ca="1">IF(E10667&gt;0,D10667*Calculator!$G$22/12,0)</f>
        <v>0</v>
      </c>
      <c r="G10667" s="29">
        <f ca="1">IF(E10667&gt;0,(IFERROR(-PMT(Calculator!$G$22/12,Calculator!$G$23*12,Calculator!$G$20),0))-F10667,0)</f>
        <v>0</v>
      </c>
      <c r="H10667" s="29">
        <f t="shared" ca="1" si="668"/>
        <v>0</v>
      </c>
      <c r="I10667" s="29">
        <f t="shared" ca="1" si="666"/>
        <v>0</v>
      </c>
      <c r="J10667" s="30">
        <f>Calculator!$G$40</f>
        <v>6.5000000000000002E-2</v>
      </c>
      <c r="K10667" s="29">
        <f ca="1">IF(C10667&gt;=Calculator!$G$27,IF(DAY($C10667)=1,Calculator!$G$34/2,IF(DAY($C10667)=15,Calculator!$G$34/2,0)),0)</f>
        <v>0</v>
      </c>
      <c r="L10667" s="29">
        <f ca="1">IF(DAY($C10667)=28,IF(H10667=0,0,Calculator!$G$35),0)</f>
        <v>0</v>
      </c>
      <c r="M10667" s="29">
        <f ca="1">IF(I10667&gt;0,IF(DAY($C10667)=1,SUM(INDIRECT("I"&amp;(ROW(C10666)-DAY(C10666))):I10666),0),0)</f>
        <v>0</v>
      </c>
      <c r="N10667" s="29">
        <f ca="1">IF(C10667&lt;Calculator!$G$27,0,IF(C10667=Calculator!$G$27,Calculator!$G$39,IF(H10667-K10667&lt;=0,IF(D10667&gt;Calculator!$G$39,IF(H10667-K10667+E10667+L10667+M10667+Calculator!$G$39&gt;Calculator!$G$39,Calculator!$G$39-(H10667+E10667+L10667+M10667-K10667),Calculator!$G$39),D10667),0)))</f>
        <v>0</v>
      </c>
    </row>
    <row r="10668" spans="1:14" ht="15.75" thickBot="1">
      <c r="A10668" s="33" t="str">
        <f ca="1">IF(C10668=Calculator!$H$27,"F",IF(Daily!D10668+Daily!H10668=0,IF(D10667+H10667&gt;0,"L",""),""))</f>
        <v/>
      </c>
      <c r="B10668" s="34">
        <v>10667</v>
      </c>
      <c r="C10668" s="19">
        <f t="shared" ca="1" si="665"/>
        <v>56597</v>
      </c>
      <c r="D10668" s="29">
        <f t="shared" ca="1" si="667"/>
        <v>0</v>
      </c>
      <c r="E10668" s="29">
        <f ca="1">IF(C10668&lt;Calculator!$D$26,0,IF(DAY($C10668)=1,IF(D10668-Calculator!$G$24&gt;0,Calculator!$G$24,D10668),0))</f>
        <v>0</v>
      </c>
      <c r="F10668" s="29">
        <f ca="1">IF(E10668&gt;0,D10668*Calculator!$G$22/12,0)</f>
        <v>0</v>
      </c>
      <c r="G10668" s="29">
        <f ca="1">IF(E10668&gt;0,(IFERROR(-PMT(Calculator!$G$22/12,Calculator!$G$23*12,Calculator!$G$20),0))-F10668,0)</f>
        <v>0</v>
      </c>
      <c r="H10668" s="29">
        <f t="shared" ca="1" si="668"/>
        <v>0</v>
      </c>
      <c r="I10668" s="29">
        <f t="shared" ca="1" si="666"/>
        <v>0</v>
      </c>
      <c r="J10668" s="30">
        <f>Calculator!$G$40</f>
        <v>6.5000000000000002E-2</v>
      </c>
      <c r="K10668" s="29">
        <f ca="1">IF(C10668&gt;=Calculator!$G$27,IF(DAY($C10668)=1,Calculator!$G$34/2,IF(DAY($C10668)=15,Calculator!$G$34/2,0)),0)</f>
        <v>0</v>
      </c>
      <c r="L10668" s="29">
        <f ca="1">IF(DAY($C10668)=28,IF(H10668=0,0,Calculator!$G$35),0)</f>
        <v>0</v>
      </c>
      <c r="M10668" s="29">
        <f ca="1">IF(I10668&gt;0,IF(DAY($C10668)=1,SUM(INDIRECT("I"&amp;(ROW(C10667)-DAY(C10667))):I10667),0),0)</f>
        <v>0</v>
      </c>
      <c r="N10668" s="29">
        <f ca="1">IF(C10668&lt;Calculator!$G$27,0,IF(C10668=Calculator!$G$27,Calculator!$G$39,IF(H10668-K10668&lt;=0,IF(D10668&gt;Calculator!$G$39,IF(H10668-K10668+E10668+L10668+M10668+Calculator!$G$39&gt;Calculator!$G$39,Calculator!$G$39-(H10668+E10668+L10668+M10668-K10668),Calculator!$G$39),D10668),0)))</f>
        <v>0</v>
      </c>
    </row>
    <row r="10669" spans="1:14" ht="15.75" thickBot="1">
      <c r="A10669" s="33" t="str">
        <f ca="1">IF(C10669=Calculator!$H$27,"F",IF(Daily!D10669+Daily!H10669=0,IF(D10668+H10668&gt;0,"L",""),""))</f>
        <v/>
      </c>
      <c r="B10669" s="34">
        <v>10668</v>
      </c>
      <c r="C10669" s="19">
        <f t="shared" ca="1" si="665"/>
        <v>56598</v>
      </c>
      <c r="D10669" s="29">
        <f t="shared" ca="1" si="667"/>
        <v>0</v>
      </c>
      <c r="E10669" s="29">
        <f ca="1">IF(C10669&lt;Calculator!$D$26,0,IF(DAY($C10669)=1,IF(D10669-Calculator!$G$24&gt;0,Calculator!$G$24,D10669),0))</f>
        <v>0</v>
      </c>
      <c r="F10669" s="29">
        <f ca="1">IF(E10669&gt;0,D10669*Calculator!$G$22/12,0)</f>
        <v>0</v>
      </c>
      <c r="G10669" s="29">
        <f ca="1">IF(E10669&gt;0,(IFERROR(-PMT(Calculator!$G$22/12,Calculator!$G$23*12,Calculator!$G$20),0))-F10669,0)</f>
        <v>0</v>
      </c>
      <c r="H10669" s="29">
        <f t="shared" ca="1" si="668"/>
        <v>0</v>
      </c>
      <c r="I10669" s="29">
        <f t="shared" ca="1" si="666"/>
        <v>0</v>
      </c>
      <c r="J10669" s="30">
        <f>Calculator!$G$40</f>
        <v>6.5000000000000002E-2</v>
      </c>
      <c r="K10669" s="29">
        <f ca="1">IF(C10669&gt;=Calculator!$G$27,IF(DAY($C10669)=1,Calculator!$G$34/2,IF(DAY($C10669)=15,Calculator!$G$34/2,0)),0)</f>
        <v>4500</v>
      </c>
      <c r="L10669" s="29">
        <f ca="1">IF(DAY($C10669)=28,IF(H10669=0,0,Calculator!$G$35),0)</f>
        <v>0</v>
      </c>
      <c r="M10669" s="29">
        <f ca="1">IF(I10669&gt;0,IF(DAY($C10669)=1,SUM(INDIRECT("I"&amp;(ROW(C10668)-DAY(C10668))):I10668),0),0)</f>
        <v>0</v>
      </c>
      <c r="N10669" s="29">
        <f ca="1">IF(C10669&lt;Calculator!$G$27,0,IF(C10669=Calculator!$G$27,Calculator!$G$39,IF(H10669-K10669&lt;=0,IF(D10669&gt;Calculator!$G$39,IF(H10669-K10669+E10669+L10669+M10669+Calculator!$G$39&gt;Calculator!$G$39,Calculator!$G$39-(H10669+E10669+L10669+M10669-K10669),Calculator!$G$39),D10669),0)))</f>
        <v>0</v>
      </c>
    </row>
    <row r="10670" spans="1:14" ht="15.75" thickBot="1">
      <c r="A10670" s="33" t="str">
        <f ca="1">IF(C10670=Calculator!$H$27,"F",IF(Daily!D10670+Daily!H10670=0,IF(D10669+H10669&gt;0,"L",""),""))</f>
        <v/>
      </c>
      <c r="B10670" s="34">
        <v>10669</v>
      </c>
      <c r="C10670" s="19">
        <f t="shared" ca="1" si="665"/>
        <v>56599</v>
      </c>
      <c r="D10670" s="29">
        <f t="shared" ca="1" si="667"/>
        <v>0</v>
      </c>
      <c r="E10670" s="29">
        <f ca="1">IF(C10670&lt;Calculator!$D$26,0,IF(DAY($C10670)=1,IF(D10670-Calculator!$G$24&gt;0,Calculator!$G$24,D10670),0))</f>
        <v>0</v>
      </c>
      <c r="F10670" s="29">
        <f ca="1">IF(E10670&gt;0,D10670*Calculator!$G$22/12,0)</f>
        <v>0</v>
      </c>
      <c r="G10670" s="29">
        <f ca="1">IF(E10670&gt;0,(IFERROR(-PMT(Calculator!$G$22/12,Calculator!$G$23*12,Calculator!$G$20),0))-F10670,0)</f>
        <v>0</v>
      </c>
      <c r="H10670" s="29">
        <f t="shared" ca="1" si="668"/>
        <v>0</v>
      </c>
      <c r="I10670" s="29">
        <f t="shared" ca="1" si="666"/>
        <v>0</v>
      </c>
      <c r="J10670" s="30">
        <f>Calculator!$G$40</f>
        <v>6.5000000000000002E-2</v>
      </c>
      <c r="K10670" s="29">
        <f ca="1">IF(C10670&gt;=Calculator!$G$27,IF(DAY($C10670)=1,Calculator!$G$34/2,IF(DAY($C10670)=15,Calculator!$G$34/2,0)),0)</f>
        <v>0</v>
      </c>
      <c r="L10670" s="29">
        <f ca="1">IF(DAY($C10670)=28,IF(H10670=0,0,Calculator!$G$35),0)</f>
        <v>0</v>
      </c>
      <c r="M10670" s="29">
        <f ca="1">IF(I10670&gt;0,IF(DAY($C10670)=1,SUM(INDIRECT("I"&amp;(ROW(C10669)-DAY(C10669))):I10669),0),0)</f>
        <v>0</v>
      </c>
      <c r="N10670" s="29">
        <f ca="1">IF(C10670&lt;Calculator!$G$27,0,IF(C10670=Calculator!$G$27,Calculator!$G$39,IF(H10670-K10670&lt;=0,IF(D10670&gt;Calculator!$G$39,IF(H10670-K10670+E10670+L10670+M10670+Calculator!$G$39&gt;Calculator!$G$39,Calculator!$G$39-(H10670+E10670+L10670+M10670-K10670),Calculator!$G$39),D10670),0)))</f>
        <v>0</v>
      </c>
    </row>
    <row r="10671" spans="1:14" ht="15.75" thickBot="1">
      <c r="A10671" s="33" t="str">
        <f ca="1">IF(C10671=Calculator!$H$27,"F",IF(Daily!D10671+Daily!H10671=0,IF(D10670+H10670&gt;0,"L",""),""))</f>
        <v/>
      </c>
      <c r="B10671" s="34">
        <v>10670</v>
      </c>
      <c r="C10671" s="19">
        <f t="shared" ca="1" si="665"/>
        <v>56600</v>
      </c>
      <c r="D10671" s="29">
        <f t="shared" ca="1" si="667"/>
        <v>0</v>
      </c>
      <c r="E10671" s="29">
        <f ca="1">IF(C10671&lt;Calculator!$D$26,0,IF(DAY($C10671)=1,IF(D10671-Calculator!$G$24&gt;0,Calculator!$G$24,D10671),0))</f>
        <v>0</v>
      </c>
      <c r="F10671" s="29">
        <f ca="1">IF(E10671&gt;0,D10671*Calculator!$G$22/12,0)</f>
        <v>0</v>
      </c>
      <c r="G10671" s="29">
        <f ca="1">IF(E10671&gt;0,(IFERROR(-PMT(Calculator!$G$22/12,Calculator!$G$23*12,Calculator!$G$20),0))-F10671,0)</f>
        <v>0</v>
      </c>
      <c r="H10671" s="29">
        <f t="shared" ca="1" si="668"/>
        <v>0</v>
      </c>
      <c r="I10671" s="29">
        <f t="shared" ca="1" si="666"/>
        <v>0</v>
      </c>
      <c r="J10671" s="30">
        <f>Calculator!$G$40</f>
        <v>6.5000000000000002E-2</v>
      </c>
      <c r="K10671" s="29">
        <f ca="1">IF(C10671&gt;=Calculator!$G$27,IF(DAY($C10671)=1,Calculator!$G$34/2,IF(DAY($C10671)=15,Calculator!$G$34/2,0)),0)</f>
        <v>0</v>
      </c>
      <c r="L10671" s="29">
        <f ca="1">IF(DAY($C10671)=28,IF(H10671=0,0,Calculator!$G$35),0)</f>
        <v>0</v>
      </c>
      <c r="M10671" s="29">
        <f ca="1">IF(I10671&gt;0,IF(DAY($C10671)=1,SUM(INDIRECT("I"&amp;(ROW(C10670)-DAY(C10670))):I10670),0),0)</f>
        <v>0</v>
      </c>
      <c r="N10671" s="29">
        <f ca="1">IF(C10671&lt;Calculator!$G$27,0,IF(C10671=Calculator!$G$27,Calculator!$G$39,IF(H10671-K10671&lt;=0,IF(D10671&gt;Calculator!$G$39,IF(H10671-K10671+E10671+L10671+M10671+Calculator!$G$39&gt;Calculator!$G$39,Calculator!$G$39-(H10671+E10671+L10671+M10671-K10671),Calculator!$G$39),D10671),0)))</f>
        <v>0</v>
      </c>
    </row>
    <row r="10672" spans="1:14" ht="15.75" thickBot="1">
      <c r="A10672" s="33" t="str">
        <f ca="1">IF(C10672=Calculator!$H$27,"F",IF(Daily!D10672+Daily!H10672=0,IF(D10671+H10671&gt;0,"L",""),""))</f>
        <v/>
      </c>
      <c r="B10672" s="34">
        <v>10671</v>
      </c>
      <c r="C10672" s="19">
        <f t="shared" ca="1" si="665"/>
        <v>56601</v>
      </c>
      <c r="D10672" s="29">
        <f t="shared" ca="1" si="667"/>
        <v>0</v>
      </c>
      <c r="E10672" s="29">
        <f ca="1">IF(C10672&lt;Calculator!$D$26,0,IF(DAY($C10672)=1,IF(D10672-Calculator!$G$24&gt;0,Calculator!$G$24,D10672),0))</f>
        <v>0</v>
      </c>
      <c r="F10672" s="29">
        <f ca="1">IF(E10672&gt;0,D10672*Calculator!$G$22/12,0)</f>
        <v>0</v>
      </c>
      <c r="G10672" s="29">
        <f ca="1">IF(E10672&gt;0,(IFERROR(-PMT(Calculator!$G$22/12,Calculator!$G$23*12,Calculator!$G$20),0))-F10672,0)</f>
        <v>0</v>
      </c>
      <c r="H10672" s="29">
        <f t="shared" ca="1" si="668"/>
        <v>0</v>
      </c>
      <c r="I10672" s="29">
        <f t="shared" ca="1" si="666"/>
        <v>0</v>
      </c>
      <c r="J10672" s="30">
        <f>Calculator!$G$40</f>
        <v>6.5000000000000002E-2</v>
      </c>
      <c r="K10672" s="29">
        <f ca="1">IF(C10672&gt;=Calculator!$G$27,IF(DAY($C10672)=1,Calculator!$G$34/2,IF(DAY($C10672)=15,Calculator!$G$34/2,0)),0)</f>
        <v>0</v>
      </c>
      <c r="L10672" s="29">
        <f ca="1">IF(DAY($C10672)=28,IF(H10672=0,0,Calculator!$G$35),0)</f>
        <v>0</v>
      </c>
      <c r="M10672" s="29">
        <f ca="1">IF(I10672&gt;0,IF(DAY($C10672)=1,SUM(INDIRECT("I"&amp;(ROW(C10671)-DAY(C10671))):I10671),0),0)</f>
        <v>0</v>
      </c>
      <c r="N10672" s="29">
        <f ca="1">IF(C10672&lt;Calculator!$G$27,0,IF(C10672=Calculator!$G$27,Calculator!$G$39,IF(H10672-K10672&lt;=0,IF(D10672&gt;Calculator!$G$39,IF(H10672-K10672+E10672+L10672+M10672+Calculator!$G$39&gt;Calculator!$G$39,Calculator!$G$39-(H10672+E10672+L10672+M10672-K10672),Calculator!$G$39),D10672),0)))</f>
        <v>0</v>
      </c>
    </row>
    <row r="10673" spans="1:14" ht="15.75" thickBot="1">
      <c r="A10673" s="33" t="str">
        <f ca="1">IF(C10673=Calculator!$H$27,"F",IF(Daily!D10673+Daily!H10673=0,IF(D10672+H10672&gt;0,"L",""),""))</f>
        <v/>
      </c>
      <c r="B10673" s="34">
        <v>10672</v>
      </c>
      <c r="C10673" s="19">
        <f t="shared" ca="1" si="665"/>
        <v>56602</v>
      </c>
      <c r="D10673" s="29">
        <f t="shared" ca="1" si="667"/>
        <v>0</v>
      </c>
      <c r="E10673" s="29">
        <f ca="1">IF(C10673&lt;Calculator!$D$26,0,IF(DAY($C10673)=1,IF(D10673-Calculator!$G$24&gt;0,Calculator!$G$24,D10673),0))</f>
        <v>0</v>
      </c>
      <c r="F10673" s="29">
        <f ca="1">IF(E10673&gt;0,D10673*Calculator!$G$22/12,0)</f>
        <v>0</v>
      </c>
      <c r="G10673" s="29">
        <f ca="1">IF(E10673&gt;0,(IFERROR(-PMT(Calculator!$G$22/12,Calculator!$G$23*12,Calculator!$G$20),0))-F10673,0)</f>
        <v>0</v>
      </c>
      <c r="H10673" s="29">
        <f t="shared" ca="1" si="668"/>
        <v>0</v>
      </c>
      <c r="I10673" s="29">
        <f t="shared" ca="1" si="666"/>
        <v>0</v>
      </c>
      <c r="J10673" s="30">
        <f>Calculator!$G$40</f>
        <v>6.5000000000000002E-2</v>
      </c>
      <c r="K10673" s="29">
        <f ca="1">IF(C10673&gt;=Calculator!$G$27,IF(DAY($C10673)=1,Calculator!$G$34/2,IF(DAY($C10673)=15,Calculator!$G$34/2,0)),0)</f>
        <v>0</v>
      </c>
      <c r="L10673" s="29">
        <f ca="1">IF(DAY($C10673)=28,IF(H10673=0,0,Calculator!$G$35),0)</f>
        <v>0</v>
      </c>
      <c r="M10673" s="29">
        <f ca="1">IF(I10673&gt;0,IF(DAY($C10673)=1,SUM(INDIRECT("I"&amp;(ROW(C10672)-DAY(C10672))):I10672),0),0)</f>
        <v>0</v>
      </c>
      <c r="N10673" s="29">
        <f ca="1">IF(C10673&lt;Calculator!$G$27,0,IF(C10673=Calculator!$G$27,Calculator!$G$39,IF(H10673-K10673&lt;=0,IF(D10673&gt;Calculator!$G$39,IF(H10673-K10673+E10673+L10673+M10673+Calculator!$G$39&gt;Calculator!$G$39,Calculator!$G$39-(H10673+E10673+L10673+M10673-K10673),Calculator!$G$39),D10673),0)))</f>
        <v>0</v>
      </c>
    </row>
    <row r="10674" spans="1:14" ht="15.75" thickBot="1">
      <c r="A10674" s="33" t="str">
        <f ca="1">IF(C10674=Calculator!$H$27,"F",IF(Daily!D10674+Daily!H10674=0,IF(D10673+H10673&gt;0,"L",""),""))</f>
        <v/>
      </c>
      <c r="B10674" s="34">
        <v>10673</v>
      </c>
      <c r="C10674" s="19">
        <f t="shared" ca="1" si="665"/>
        <v>56603</v>
      </c>
      <c r="D10674" s="29">
        <f t="shared" ca="1" si="667"/>
        <v>0</v>
      </c>
      <c r="E10674" s="29">
        <f ca="1">IF(C10674&lt;Calculator!$D$26,0,IF(DAY($C10674)=1,IF(D10674-Calculator!$G$24&gt;0,Calculator!$G$24,D10674),0))</f>
        <v>0</v>
      </c>
      <c r="F10674" s="29">
        <f ca="1">IF(E10674&gt;0,D10674*Calculator!$G$22/12,0)</f>
        <v>0</v>
      </c>
      <c r="G10674" s="29">
        <f ca="1">IF(E10674&gt;0,(IFERROR(-PMT(Calculator!$G$22/12,Calculator!$G$23*12,Calculator!$G$20),0))-F10674,0)</f>
        <v>0</v>
      </c>
      <c r="H10674" s="29">
        <f t="shared" ca="1" si="668"/>
        <v>0</v>
      </c>
      <c r="I10674" s="29">
        <f t="shared" ca="1" si="666"/>
        <v>0</v>
      </c>
      <c r="J10674" s="30">
        <f>Calculator!$G$40</f>
        <v>6.5000000000000002E-2</v>
      </c>
      <c r="K10674" s="29">
        <f ca="1">IF(C10674&gt;=Calculator!$G$27,IF(DAY($C10674)=1,Calculator!$G$34/2,IF(DAY($C10674)=15,Calculator!$G$34/2,0)),0)</f>
        <v>0</v>
      </c>
      <c r="L10674" s="29">
        <f ca="1">IF(DAY($C10674)=28,IF(H10674=0,0,Calculator!$G$35),0)</f>
        <v>0</v>
      </c>
      <c r="M10674" s="29">
        <f ca="1">IF(I10674&gt;0,IF(DAY($C10674)=1,SUM(INDIRECT("I"&amp;(ROW(C10673)-DAY(C10673))):I10673),0),0)</f>
        <v>0</v>
      </c>
      <c r="N10674" s="29">
        <f ca="1">IF(C10674&lt;Calculator!$G$27,0,IF(C10674=Calculator!$G$27,Calculator!$G$39,IF(H10674-K10674&lt;=0,IF(D10674&gt;Calculator!$G$39,IF(H10674-K10674+E10674+L10674+M10674+Calculator!$G$39&gt;Calculator!$G$39,Calculator!$G$39-(H10674+E10674+L10674+M10674-K10674),Calculator!$G$39),D10674),0)))</f>
        <v>0</v>
      </c>
    </row>
    <row r="10675" spans="1:14" ht="15.75" thickBot="1">
      <c r="A10675" s="33" t="str">
        <f ca="1">IF(C10675=Calculator!$H$27,"F",IF(Daily!D10675+Daily!H10675=0,IF(D10674+H10674&gt;0,"L",""),""))</f>
        <v/>
      </c>
      <c r="B10675" s="34">
        <v>10674</v>
      </c>
      <c r="C10675" s="19">
        <f t="shared" ca="1" si="665"/>
        <v>56604</v>
      </c>
      <c r="D10675" s="29">
        <f t="shared" ca="1" si="667"/>
        <v>0</v>
      </c>
      <c r="E10675" s="29">
        <f ca="1">IF(C10675&lt;Calculator!$D$26,0,IF(DAY($C10675)=1,IF(D10675-Calculator!$G$24&gt;0,Calculator!$G$24,D10675),0))</f>
        <v>0</v>
      </c>
      <c r="F10675" s="29">
        <f ca="1">IF(E10675&gt;0,D10675*Calculator!$G$22/12,0)</f>
        <v>0</v>
      </c>
      <c r="G10675" s="29">
        <f ca="1">IF(E10675&gt;0,(IFERROR(-PMT(Calculator!$G$22/12,Calculator!$G$23*12,Calculator!$G$20),0))-F10675,0)</f>
        <v>0</v>
      </c>
      <c r="H10675" s="29">
        <f t="shared" ca="1" si="668"/>
        <v>0</v>
      </c>
      <c r="I10675" s="29">
        <f t="shared" ca="1" si="666"/>
        <v>0</v>
      </c>
      <c r="J10675" s="30">
        <f>Calculator!$G$40</f>
        <v>6.5000000000000002E-2</v>
      </c>
      <c r="K10675" s="29">
        <f ca="1">IF(C10675&gt;=Calculator!$G$27,IF(DAY($C10675)=1,Calculator!$G$34/2,IF(DAY($C10675)=15,Calculator!$G$34/2,0)),0)</f>
        <v>0</v>
      </c>
      <c r="L10675" s="29">
        <f ca="1">IF(DAY($C10675)=28,IF(H10675=0,0,Calculator!$G$35),0)</f>
        <v>0</v>
      </c>
      <c r="M10675" s="29">
        <f ca="1">IF(I10675&gt;0,IF(DAY($C10675)=1,SUM(INDIRECT("I"&amp;(ROW(C10674)-DAY(C10674))):I10674),0),0)</f>
        <v>0</v>
      </c>
      <c r="N10675" s="29">
        <f ca="1">IF(C10675&lt;Calculator!$G$27,0,IF(C10675=Calculator!$G$27,Calculator!$G$39,IF(H10675-K10675&lt;=0,IF(D10675&gt;Calculator!$G$39,IF(H10675-K10675+E10675+L10675+M10675+Calculator!$G$39&gt;Calculator!$G$39,Calculator!$G$39-(H10675+E10675+L10675+M10675-K10675),Calculator!$G$39),D10675),0)))</f>
        <v>0</v>
      </c>
    </row>
    <row r="10676" spans="1:14" ht="15.75" thickBot="1">
      <c r="A10676" s="33" t="str">
        <f ca="1">IF(C10676=Calculator!$H$27,"F",IF(Daily!D10676+Daily!H10676=0,IF(D10675+H10675&gt;0,"L",""),""))</f>
        <v/>
      </c>
      <c r="B10676" s="34">
        <v>10675</v>
      </c>
      <c r="C10676" s="19">
        <f t="shared" ca="1" si="665"/>
        <v>56605</v>
      </c>
      <c r="D10676" s="29">
        <f t="shared" ca="1" si="667"/>
        <v>0</v>
      </c>
      <c r="E10676" s="29">
        <f ca="1">IF(C10676&lt;Calculator!$D$26,0,IF(DAY($C10676)=1,IF(D10676-Calculator!$G$24&gt;0,Calculator!$G$24,D10676),0))</f>
        <v>0</v>
      </c>
      <c r="F10676" s="29">
        <f ca="1">IF(E10676&gt;0,D10676*Calculator!$G$22/12,0)</f>
        <v>0</v>
      </c>
      <c r="G10676" s="29">
        <f ca="1">IF(E10676&gt;0,(IFERROR(-PMT(Calculator!$G$22/12,Calculator!$G$23*12,Calculator!$G$20),0))-F10676,0)</f>
        <v>0</v>
      </c>
      <c r="H10676" s="29">
        <f t="shared" ca="1" si="668"/>
        <v>0</v>
      </c>
      <c r="I10676" s="29">
        <f t="shared" ca="1" si="666"/>
        <v>0</v>
      </c>
      <c r="J10676" s="30">
        <f>Calculator!$G$40</f>
        <v>6.5000000000000002E-2</v>
      </c>
      <c r="K10676" s="29">
        <f ca="1">IF(C10676&gt;=Calculator!$G$27,IF(DAY($C10676)=1,Calculator!$G$34/2,IF(DAY($C10676)=15,Calculator!$G$34/2,0)),0)</f>
        <v>0</v>
      </c>
      <c r="L10676" s="29">
        <f ca="1">IF(DAY($C10676)=28,IF(H10676=0,0,Calculator!$G$35),0)</f>
        <v>0</v>
      </c>
      <c r="M10676" s="29">
        <f ca="1">IF(I10676&gt;0,IF(DAY($C10676)=1,SUM(INDIRECT("I"&amp;(ROW(C10675)-DAY(C10675))):I10675),0),0)</f>
        <v>0</v>
      </c>
      <c r="N10676" s="29">
        <f ca="1">IF(C10676&lt;Calculator!$G$27,0,IF(C10676=Calculator!$G$27,Calculator!$G$39,IF(H10676-K10676&lt;=0,IF(D10676&gt;Calculator!$G$39,IF(H10676-K10676+E10676+L10676+M10676+Calculator!$G$39&gt;Calculator!$G$39,Calculator!$G$39-(H10676+E10676+L10676+M10676-K10676),Calculator!$G$39),D10676),0)))</f>
        <v>0</v>
      </c>
    </row>
    <row r="10677" spans="1:14" ht="15.75" thickBot="1">
      <c r="A10677" s="33" t="str">
        <f ca="1">IF(C10677=Calculator!$H$27,"F",IF(Daily!D10677+Daily!H10677=0,IF(D10676+H10676&gt;0,"L",""),""))</f>
        <v/>
      </c>
      <c r="B10677" s="34">
        <v>10676</v>
      </c>
      <c r="C10677" s="19">
        <f t="shared" ca="1" si="665"/>
        <v>56606</v>
      </c>
      <c r="D10677" s="29">
        <f t="shared" ca="1" si="667"/>
        <v>0</v>
      </c>
      <c r="E10677" s="29">
        <f ca="1">IF(C10677&lt;Calculator!$D$26,0,IF(DAY($C10677)=1,IF(D10677-Calculator!$G$24&gt;0,Calculator!$G$24,D10677),0))</f>
        <v>0</v>
      </c>
      <c r="F10677" s="29">
        <f ca="1">IF(E10677&gt;0,D10677*Calculator!$G$22/12,0)</f>
        <v>0</v>
      </c>
      <c r="G10677" s="29">
        <f ca="1">IF(E10677&gt;0,(IFERROR(-PMT(Calculator!$G$22/12,Calculator!$G$23*12,Calculator!$G$20),0))-F10677,0)</f>
        <v>0</v>
      </c>
      <c r="H10677" s="29">
        <f t="shared" ca="1" si="668"/>
        <v>0</v>
      </c>
      <c r="I10677" s="29">
        <f t="shared" ca="1" si="666"/>
        <v>0</v>
      </c>
      <c r="J10677" s="30">
        <f>Calculator!$G$40</f>
        <v>6.5000000000000002E-2</v>
      </c>
      <c r="K10677" s="29">
        <f ca="1">IF(C10677&gt;=Calculator!$G$27,IF(DAY($C10677)=1,Calculator!$G$34/2,IF(DAY($C10677)=15,Calculator!$G$34/2,0)),0)</f>
        <v>0</v>
      </c>
      <c r="L10677" s="29">
        <f ca="1">IF(DAY($C10677)=28,IF(H10677=0,0,Calculator!$G$35),0)</f>
        <v>0</v>
      </c>
      <c r="M10677" s="29">
        <f ca="1">IF(I10677&gt;0,IF(DAY($C10677)=1,SUM(INDIRECT("I"&amp;(ROW(C10676)-DAY(C10676))):I10676),0),0)</f>
        <v>0</v>
      </c>
      <c r="N10677" s="29">
        <f ca="1">IF(C10677&lt;Calculator!$G$27,0,IF(C10677=Calculator!$G$27,Calculator!$G$39,IF(H10677-K10677&lt;=0,IF(D10677&gt;Calculator!$G$39,IF(H10677-K10677+E10677+L10677+M10677+Calculator!$G$39&gt;Calculator!$G$39,Calculator!$G$39-(H10677+E10677+L10677+M10677-K10677),Calculator!$G$39),D10677),0)))</f>
        <v>0</v>
      </c>
    </row>
    <row r="10678" spans="1:14" ht="15.75" thickBot="1">
      <c r="A10678" s="33" t="str">
        <f ca="1">IF(C10678=Calculator!$H$27,"F",IF(Daily!D10678+Daily!H10678=0,IF(D10677+H10677&gt;0,"L",""),""))</f>
        <v/>
      </c>
      <c r="B10678" s="34">
        <v>10677</v>
      </c>
      <c r="C10678" s="19">
        <f t="shared" ca="1" si="665"/>
        <v>56607</v>
      </c>
      <c r="D10678" s="29">
        <f t="shared" ca="1" si="667"/>
        <v>0</v>
      </c>
      <c r="E10678" s="29">
        <f ca="1">IF(C10678&lt;Calculator!$D$26,0,IF(DAY($C10678)=1,IF(D10678-Calculator!$G$24&gt;0,Calculator!$G$24,D10678),0))</f>
        <v>0</v>
      </c>
      <c r="F10678" s="29">
        <f ca="1">IF(E10678&gt;0,D10678*Calculator!$G$22/12,0)</f>
        <v>0</v>
      </c>
      <c r="G10678" s="29">
        <f ca="1">IF(E10678&gt;0,(IFERROR(-PMT(Calculator!$G$22/12,Calculator!$G$23*12,Calculator!$G$20),0))-F10678,0)</f>
        <v>0</v>
      </c>
      <c r="H10678" s="29">
        <f t="shared" ca="1" si="668"/>
        <v>0</v>
      </c>
      <c r="I10678" s="29">
        <f t="shared" ca="1" si="666"/>
        <v>0</v>
      </c>
      <c r="J10678" s="30">
        <f>Calculator!$G$40</f>
        <v>6.5000000000000002E-2</v>
      </c>
      <c r="K10678" s="29">
        <f ca="1">IF(C10678&gt;=Calculator!$G$27,IF(DAY($C10678)=1,Calculator!$G$34/2,IF(DAY($C10678)=15,Calculator!$G$34/2,0)),0)</f>
        <v>0</v>
      </c>
      <c r="L10678" s="29">
        <f ca="1">IF(DAY($C10678)=28,IF(H10678=0,0,Calculator!$G$35),0)</f>
        <v>0</v>
      </c>
      <c r="M10678" s="29">
        <f ca="1">IF(I10678&gt;0,IF(DAY($C10678)=1,SUM(INDIRECT("I"&amp;(ROW(C10677)-DAY(C10677))):I10677),0),0)</f>
        <v>0</v>
      </c>
      <c r="N10678" s="29">
        <f ca="1">IF(C10678&lt;Calculator!$G$27,0,IF(C10678=Calculator!$G$27,Calculator!$G$39,IF(H10678-K10678&lt;=0,IF(D10678&gt;Calculator!$G$39,IF(H10678-K10678+E10678+L10678+M10678+Calculator!$G$39&gt;Calculator!$G$39,Calculator!$G$39-(H10678+E10678+L10678+M10678-K10678),Calculator!$G$39),D10678),0)))</f>
        <v>0</v>
      </c>
    </row>
    <row r="10679" spans="1:14" ht="15.75" thickBot="1">
      <c r="A10679" s="33" t="str">
        <f ca="1">IF(C10679=Calculator!$H$27,"F",IF(Daily!D10679+Daily!H10679=0,IF(D10678+H10678&gt;0,"L",""),""))</f>
        <v/>
      </c>
      <c r="B10679" s="34">
        <v>10678</v>
      </c>
      <c r="C10679" s="19">
        <f t="shared" ca="1" si="665"/>
        <v>56608</v>
      </c>
      <c r="D10679" s="29">
        <f t="shared" ca="1" si="667"/>
        <v>0</v>
      </c>
      <c r="E10679" s="29">
        <f ca="1">IF(C10679&lt;Calculator!$D$26,0,IF(DAY($C10679)=1,IF(D10679-Calculator!$G$24&gt;0,Calculator!$G$24,D10679),0))</f>
        <v>0</v>
      </c>
      <c r="F10679" s="29">
        <f ca="1">IF(E10679&gt;0,D10679*Calculator!$G$22/12,0)</f>
        <v>0</v>
      </c>
      <c r="G10679" s="29">
        <f ca="1">IF(E10679&gt;0,(IFERROR(-PMT(Calculator!$G$22/12,Calculator!$G$23*12,Calculator!$G$20),0))-F10679,0)</f>
        <v>0</v>
      </c>
      <c r="H10679" s="29">
        <f t="shared" ca="1" si="668"/>
        <v>0</v>
      </c>
      <c r="I10679" s="29">
        <f t="shared" ca="1" si="666"/>
        <v>0</v>
      </c>
      <c r="J10679" s="30">
        <f>Calculator!$G$40</f>
        <v>6.5000000000000002E-2</v>
      </c>
      <c r="K10679" s="29">
        <f ca="1">IF(C10679&gt;=Calculator!$G$27,IF(DAY($C10679)=1,Calculator!$G$34/2,IF(DAY($C10679)=15,Calculator!$G$34/2,0)),0)</f>
        <v>0</v>
      </c>
      <c r="L10679" s="29">
        <f ca="1">IF(DAY($C10679)=28,IF(H10679=0,0,Calculator!$G$35),0)</f>
        <v>0</v>
      </c>
      <c r="M10679" s="29">
        <f ca="1">IF(I10679&gt;0,IF(DAY($C10679)=1,SUM(INDIRECT("I"&amp;(ROW(C10678)-DAY(C10678))):I10678),0),0)</f>
        <v>0</v>
      </c>
      <c r="N10679" s="29">
        <f ca="1">IF(C10679&lt;Calculator!$G$27,0,IF(C10679=Calculator!$G$27,Calculator!$G$39,IF(H10679-K10679&lt;=0,IF(D10679&gt;Calculator!$G$39,IF(H10679-K10679+E10679+L10679+M10679+Calculator!$G$39&gt;Calculator!$G$39,Calculator!$G$39-(H10679+E10679+L10679+M10679-K10679),Calculator!$G$39),D10679),0)))</f>
        <v>0</v>
      </c>
    </row>
    <row r="10680" spans="1:14" ht="15.75" thickBot="1">
      <c r="A10680" s="33" t="str">
        <f ca="1">IF(C10680=Calculator!$H$27,"F",IF(Daily!D10680+Daily!H10680=0,IF(D10679+H10679&gt;0,"L",""),""))</f>
        <v/>
      </c>
      <c r="B10680" s="34">
        <v>10679</v>
      </c>
      <c r="C10680" s="19">
        <f t="shared" ca="1" si="665"/>
        <v>56609</v>
      </c>
      <c r="D10680" s="29">
        <f t="shared" ca="1" si="667"/>
        <v>0</v>
      </c>
      <c r="E10680" s="29">
        <f ca="1">IF(C10680&lt;Calculator!$D$26,0,IF(DAY($C10680)=1,IF(D10680-Calculator!$G$24&gt;0,Calculator!$G$24,D10680),0))</f>
        <v>0</v>
      </c>
      <c r="F10680" s="29">
        <f ca="1">IF(E10680&gt;0,D10680*Calculator!$G$22/12,0)</f>
        <v>0</v>
      </c>
      <c r="G10680" s="29">
        <f ca="1">IF(E10680&gt;0,(IFERROR(-PMT(Calculator!$G$22/12,Calculator!$G$23*12,Calculator!$G$20),0))-F10680,0)</f>
        <v>0</v>
      </c>
      <c r="H10680" s="29">
        <f t="shared" ca="1" si="668"/>
        <v>0</v>
      </c>
      <c r="I10680" s="29">
        <f t="shared" ca="1" si="666"/>
        <v>0</v>
      </c>
      <c r="J10680" s="30">
        <f>Calculator!$G$40</f>
        <v>6.5000000000000002E-2</v>
      </c>
      <c r="K10680" s="29">
        <f ca="1">IF(C10680&gt;=Calculator!$G$27,IF(DAY($C10680)=1,Calculator!$G$34/2,IF(DAY($C10680)=15,Calculator!$G$34/2,0)),0)</f>
        <v>0</v>
      </c>
      <c r="L10680" s="29">
        <f ca="1">IF(DAY($C10680)=28,IF(H10680=0,0,Calculator!$G$35),0)</f>
        <v>0</v>
      </c>
      <c r="M10680" s="29">
        <f ca="1">IF(I10680&gt;0,IF(DAY($C10680)=1,SUM(INDIRECT("I"&amp;(ROW(C10679)-DAY(C10679))):I10679),0),0)</f>
        <v>0</v>
      </c>
      <c r="N10680" s="29">
        <f ca="1">IF(C10680&lt;Calculator!$G$27,0,IF(C10680=Calculator!$G$27,Calculator!$G$39,IF(H10680-K10680&lt;=0,IF(D10680&gt;Calculator!$G$39,IF(H10680-K10680+E10680+L10680+M10680+Calculator!$G$39&gt;Calculator!$G$39,Calculator!$G$39-(H10680+E10680+L10680+M10680-K10680),Calculator!$G$39),D10680),0)))</f>
        <v>0</v>
      </c>
    </row>
    <row r="10681" spans="1:14" ht="15.75" thickBot="1">
      <c r="A10681" s="33" t="str">
        <f ca="1">IF(C10681=Calculator!$H$27,"F",IF(Daily!D10681+Daily!H10681=0,IF(D10680+H10680&gt;0,"L",""),""))</f>
        <v/>
      </c>
      <c r="B10681" s="34">
        <v>10680</v>
      </c>
      <c r="C10681" s="19">
        <f t="shared" ca="1" si="665"/>
        <v>56610</v>
      </c>
      <c r="D10681" s="29">
        <f t="shared" ca="1" si="667"/>
        <v>0</v>
      </c>
      <c r="E10681" s="29">
        <f ca="1">IF(C10681&lt;Calculator!$D$26,0,IF(DAY($C10681)=1,IF(D10681-Calculator!$G$24&gt;0,Calculator!$G$24,D10681),0))</f>
        <v>0</v>
      </c>
      <c r="F10681" s="29">
        <f ca="1">IF(E10681&gt;0,D10681*Calculator!$G$22/12,0)</f>
        <v>0</v>
      </c>
      <c r="G10681" s="29">
        <f ca="1">IF(E10681&gt;0,(IFERROR(-PMT(Calculator!$G$22/12,Calculator!$G$23*12,Calculator!$G$20),0))-F10681,0)</f>
        <v>0</v>
      </c>
      <c r="H10681" s="29">
        <f t="shared" ca="1" si="668"/>
        <v>0</v>
      </c>
      <c r="I10681" s="29">
        <f t="shared" ca="1" si="666"/>
        <v>0</v>
      </c>
      <c r="J10681" s="30">
        <f>Calculator!$G$40</f>
        <v>6.5000000000000002E-2</v>
      </c>
      <c r="K10681" s="29">
        <f ca="1">IF(C10681&gt;=Calculator!$G$27,IF(DAY($C10681)=1,Calculator!$G$34/2,IF(DAY($C10681)=15,Calculator!$G$34/2,0)),0)</f>
        <v>0</v>
      </c>
      <c r="L10681" s="29">
        <f ca="1">IF(DAY($C10681)=28,IF(H10681=0,0,Calculator!$G$35),0)</f>
        <v>0</v>
      </c>
      <c r="M10681" s="29">
        <f ca="1">IF(I10681&gt;0,IF(DAY($C10681)=1,SUM(INDIRECT("I"&amp;(ROW(C10680)-DAY(C10680))):I10680),0),0)</f>
        <v>0</v>
      </c>
      <c r="N10681" s="29">
        <f ca="1">IF(C10681&lt;Calculator!$G$27,0,IF(C10681=Calculator!$G$27,Calculator!$G$39,IF(H10681-K10681&lt;=0,IF(D10681&gt;Calculator!$G$39,IF(H10681-K10681+E10681+L10681+M10681+Calculator!$G$39&gt;Calculator!$G$39,Calculator!$G$39-(H10681+E10681+L10681+M10681-K10681),Calculator!$G$39),D10681),0)))</f>
        <v>0</v>
      </c>
    </row>
    <row r="10682" spans="1:14" ht="15.75" thickBot="1">
      <c r="A10682" s="33" t="str">
        <f ca="1">IF(C10682=Calculator!$H$27,"F",IF(Daily!D10682+Daily!H10682=0,IF(D10681+H10681&gt;0,"L",""),""))</f>
        <v/>
      </c>
      <c r="B10682" s="34">
        <v>10681</v>
      </c>
      <c r="C10682" s="19">
        <f t="shared" ca="1" si="665"/>
        <v>56611</v>
      </c>
      <c r="D10682" s="29">
        <f t="shared" ca="1" si="667"/>
        <v>0</v>
      </c>
      <c r="E10682" s="29">
        <f ca="1">IF(C10682&lt;Calculator!$D$26,0,IF(DAY($C10682)=1,IF(D10682-Calculator!$G$24&gt;0,Calculator!$G$24,D10682),0))</f>
        <v>0</v>
      </c>
      <c r="F10682" s="29">
        <f ca="1">IF(E10682&gt;0,D10682*Calculator!$G$22/12,0)</f>
        <v>0</v>
      </c>
      <c r="G10682" s="29">
        <f ca="1">IF(E10682&gt;0,(IFERROR(-PMT(Calculator!$G$22/12,Calculator!$G$23*12,Calculator!$G$20),0))-F10682,0)</f>
        <v>0</v>
      </c>
      <c r="H10682" s="29">
        <f t="shared" ca="1" si="668"/>
        <v>0</v>
      </c>
      <c r="I10682" s="29">
        <f t="shared" ca="1" si="666"/>
        <v>0</v>
      </c>
      <c r="J10682" s="30">
        <f>Calculator!$G$40</f>
        <v>6.5000000000000002E-2</v>
      </c>
      <c r="K10682" s="29">
        <f ca="1">IF(C10682&gt;=Calculator!$G$27,IF(DAY($C10682)=1,Calculator!$G$34/2,IF(DAY($C10682)=15,Calculator!$G$34/2,0)),0)</f>
        <v>0</v>
      </c>
      <c r="L10682" s="29">
        <f ca="1">IF(DAY($C10682)=28,IF(H10682=0,0,Calculator!$G$35),0)</f>
        <v>0</v>
      </c>
      <c r="M10682" s="29">
        <f ca="1">IF(I10682&gt;0,IF(DAY($C10682)=1,SUM(INDIRECT("I"&amp;(ROW(C10681)-DAY(C10681))):I10681),0),0)</f>
        <v>0</v>
      </c>
      <c r="N10682" s="29">
        <f ca="1">IF(C10682&lt;Calculator!$G$27,0,IF(C10682=Calculator!$G$27,Calculator!$G$39,IF(H10682-K10682&lt;=0,IF(D10682&gt;Calculator!$G$39,IF(H10682-K10682+E10682+L10682+M10682+Calculator!$G$39&gt;Calculator!$G$39,Calculator!$G$39-(H10682+E10682+L10682+M10682-K10682),Calculator!$G$39),D10682),0)))</f>
        <v>0</v>
      </c>
    </row>
    <row r="10683" spans="1:14" ht="15.75" thickBot="1">
      <c r="A10683" s="33" t="str">
        <f ca="1">IF(C10683=Calculator!$H$27,"F",IF(Daily!D10683+Daily!H10683=0,IF(D10682+H10682&gt;0,"L",""),""))</f>
        <v/>
      </c>
      <c r="B10683" s="34">
        <v>10682</v>
      </c>
      <c r="C10683" s="19">
        <f t="shared" ca="1" si="665"/>
        <v>56612</v>
      </c>
      <c r="D10683" s="29">
        <f t="shared" ca="1" si="667"/>
        <v>0</v>
      </c>
      <c r="E10683" s="29">
        <f ca="1">IF(C10683&lt;Calculator!$D$26,0,IF(DAY($C10683)=1,IF(D10683-Calculator!$G$24&gt;0,Calculator!$G$24,D10683),0))</f>
        <v>0</v>
      </c>
      <c r="F10683" s="29">
        <f ca="1">IF(E10683&gt;0,D10683*Calculator!$G$22/12,0)</f>
        <v>0</v>
      </c>
      <c r="G10683" s="29">
        <f ca="1">IF(E10683&gt;0,(IFERROR(-PMT(Calculator!$G$22/12,Calculator!$G$23*12,Calculator!$G$20),0))-F10683,0)</f>
        <v>0</v>
      </c>
      <c r="H10683" s="29">
        <f t="shared" ca="1" si="668"/>
        <v>0</v>
      </c>
      <c r="I10683" s="29">
        <f t="shared" ca="1" si="666"/>
        <v>0</v>
      </c>
      <c r="J10683" s="30">
        <f>Calculator!$G$40</f>
        <v>6.5000000000000002E-2</v>
      </c>
      <c r="K10683" s="29">
        <f ca="1">IF(C10683&gt;=Calculator!$G$27,IF(DAY($C10683)=1,Calculator!$G$34/2,IF(DAY($C10683)=15,Calculator!$G$34/2,0)),0)</f>
        <v>0</v>
      </c>
      <c r="L10683" s="29">
        <f ca="1">IF(DAY($C10683)=28,IF(H10683=0,0,Calculator!$G$35),0)</f>
        <v>0</v>
      </c>
      <c r="M10683" s="29">
        <f ca="1">IF(I10683&gt;0,IF(DAY($C10683)=1,SUM(INDIRECT("I"&amp;(ROW(C10682)-DAY(C10682))):I10682),0),0)</f>
        <v>0</v>
      </c>
      <c r="N10683" s="29">
        <f ca="1">IF(C10683&lt;Calculator!$G$27,0,IF(C10683=Calculator!$G$27,Calculator!$G$39,IF(H10683-K10683&lt;=0,IF(D10683&gt;Calculator!$G$39,IF(H10683-K10683+E10683+L10683+M10683+Calculator!$G$39&gt;Calculator!$G$39,Calculator!$G$39-(H10683+E10683+L10683+M10683-K10683),Calculator!$G$39),D10683),0)))</f>
        <v>0</v>
      </c>
    </row>
    <row r="10684" spans="1:14" ht="15.75" thickBot="1">
      <c r="A10684" s="33" t="str">
        <f ca="1">IF(C10684=Calculator!$H$27,"F",IF(Daily!D10684+Daily!H10684=0,IF(D10683+H10683&gt;0,"L",""),""))</f>
        <v/>
      </c>
      <c r="B10684" s="34">
        <v>10683</v>
      </c>
      <c r="C10684" s="19">
        <f t="shared" ca="1" si="665"/>
        <v>56613</v>
      </c>
      <c r="D10684" s="29">
        <f t="shared" ca="1" si="667"/>
        <v>0</v>
      </c>
      <c r="E10684" s="29">
        <f ca="1">IF(C10684&lt;Calculator!$D$26,0,IF(DAY($C10684)=1,IF(D10684-Calculator!$G$24&gt;0,Calculator!$G$24,D10684),0))</f>
        <v>0</v>
      </c>
      <c r="F10684" s="29">
        <f ca="1">IF(E10684&gt;0,D10684*Calculator!$G$22/12,0)</f>
        <v>0</v>
      </c>
      <c r="G10684" s="29">
        <f ca="1">IF(E10684&gt;0,(IFERROR(-PMT(Calculator!$G$22/12,Calculator!$G$23*12,Calculator!$G$20),0))-F10684,0)</f>
        <v>0</v>
      </c>
      <c r="H10684" s="29">
        <f t="shared" ca="1" si="668"/>
        <v>0</v>
      </c>
      <c r="I10684" s="29">
        <f t="shared" ca="1" si="666"/>
        <v>0</v>
      </c>
      <c r="J10684" s="30">
        <f>Calculator!$G$40</f>
        <v>6.5000000000000002E-2</v>
      </c>
      <c r="K10684" s="29">
        <f ca="1">IF(C10684&gt;=Calculator!$G$27,IF(DAY($C10684)=1,Calculator!$G$34/2,IF(DAY($C10684)=15,Calculator!$G$34/2,0)),0)</f>
        <v>0</v>
      </c>
      <c r="L10684" s="29">
        <f ca="1">IF(DAY($C10684)=28,IF(H10684=0,0,Calculator!$G$35),0)</f>
        <v>0</v>
      </c>
      <c r="M10684" s="29">
        <f ca="1">IF(I10684&gt;0,IF(DAY($C10684)=1,SUM(INDIRECT("I"&amp;(ROW(C10683)-DAY(C10683))):I10683),0),0)</f>
        <v>0</v>
      </c>
      <c r="N10684" s="29">
        <f ca="1">IF(C10684&lt;Calculator!$G$27,0,IF(C10684=Calculator!$G$27,Calculator!$G$39,IF(H10684-K10684&lt;=0,IF(D10684&gt;Calculator!$G$39,IF(H10684-K10684+E10684+L10684+M10684+Calculator!$G$39&gt;Calculator!$G$39,Calculator!$G$39-(H10684+E10684+L10684+M10684-K10684),Calculator!$G$39),D10684),0)))</f>
        <v>0</v>
      </c>
    </row>
    <row r="10685" spans="1:14" ht="15.75" thickBot="1">
      <c r="A10685" s="33" t="str">
        <f ca="1">IF(C10685=Calculator!$H$27,"F",IF(Daily!D10685+Daily!H10685=0,IF(D10684+H10684&gt;0,"L",""),""))</f>
        <v/>
      </c>
      <c r="B10685" s="34">
        <v>10684</v>
      </c>
      <c r="C10685" s="19">
        <f t="shared" ca="1" si="665"/>
        <v>56614</v>
      </c>
      <c r="D10685" s="29">
        <f t="shared" ca="1" si="667"/>
        <v>0</v>
      </c>
      <c r="E10685" s="29">
        <f ca="1">IF(C10685&lt;Calculator!$D$26,0,IF(DAY($C10685)=1,IF(D10685-Calculator!$G$24&gt;0,Calculator!$G$24,D10685),0))</f>
        <v>0</v>
      </c>
      <c r="F10685" s="29">
        <f ca="1">IF(E10685&gt;0,D10685*Calculator!$G$22/12,0)</f>
        <v>0</v>
      </c>
      <c r="G10685" s="29">
        <f ca="1">IF(E10685&gt;0,(IFERROR(-PMT(Calculator!$G$22/12,Calculator!$G$23*12,Calculator!$G$20),0))-F10685,0)</f>
        <v>0</v>
      </c>
      <c r="H10685" s="29">
        <f t="shared" ca="1" si="668"/>
        <v>0</v>
      </c>
      <c r="I10685" s="29">
        <f t="shared" ca="1" si="666"/>
        <v>0</v>
      </c>
      <c r="J10685" s="30">
        <f>Calculator!$G$40</f>
        <v>6.5000000000000002E-2</v>
      </c>
      <c r="K10685" s="29">
        <f ca="1">IF(C10685&gt;=Calculator!$G$27,IF(DAY($C10685)=1,Calculator!$G$34/2,IF(DAY($C10685)=15,Calculator!$G$34/2,0)),0)</f>
        <v>0</v>
      </c>
      <c r="L10685" s="29">
        <f ca="1">IF(DAY($C10685)=28,IF(H10685=0,0,Calculator!$G$35),0)</f>
        <v>0</v>
      </c>
      <c r="M10685" s="29">
        <f ca="1">IF(I10685&gt;0,IF(DAY($C10685)=1,SUM(INDIRECT("I"&amp;(ROW(C10684)-DAY(C10684))):I10684),0),0)</f>
        <v>0</v>
      </c>
      <c r="N10685" s="29">
        <f ca="1">IF(C10685&lt;Calculator!$G$27,0,IF(C10685=Calculator!$G$27,Calculator!$G$39,IF(H10685-K10685&lt;=0,IF(D10685&gt;Calculator!$G$39,IF(H10685-K10685+E10685+L10685+M10685+Calculator!$G$39&gt;Calculator!$G$39,Calculator!$G$39-(H10685+E10685+L10685+M10685-K10685),Calculator!$G$39),D10685),0)))</f>
        <v>0</v>
      </c>
    </row>
    <row r="10686" spans="1:14" ht="15.75" thickBot="1">
      <c r="A10686" s="33" t="str">
        <f ca="1">IF(C10686=Calculator!$H$27,"F",IF(Daily!D10686+Daily!H10686=0,IF(D10685+H10685&gt;0,"L",""),""))</f>
        <v/>
      </c>
      <c r="B10686" s="34">
        <v>10685</v>
      </c>
      <c r="C10686" s="19">
        <f t="shared" ca="1" si="665"/>
        <v>56615</v>
      </c>
      <c r="D10686" s="29">
        <f t="shared" ca="1" si="667"/>
        <v>0</v>
      </c>
      <c r="E10686" s="29">
        <f ca="1">IF(C10686&lt;Calculator!$D$26,0,IF(DAY($C10686)=1,IF(D10686-Calculator!$G$24&gt;0,Calculator!$G$24,D10686),0))</f>
        <v>0</v>
      </c>
      <c r="F10686" s="29">
        <f ca="1">IF(E10686&gt;0,D10686*Calculator!$G$22/12,0)</f>
        <v>0</v>
      </c>
      <c r="G10686" s="29">
        <f ca="1">IF(E10686&gt;0,(IFERROR(-PMT(Calculator!$G$22/12,Calculator!$G$23*12,Calculator!$G$20),0))-F10686,0)</f>
        <v>0</v>
      </c>
      <c r="H10686" s="29">
        <f t="shared" ca="1" si="668"/>
        <v>0</v>
      </c>
      <c r="I10686" s="29">
        <f t="shared" ca="1" si="666"/>
        <v>0</v>
      </c>
      <c r="J10686" s="30">
        <f>Calculator!$G$40</f>
        <v>6.5000000000000002E-2</v>
      </c>
      <c r="K10686" s="29">
        <f ca="1">IF(C10686&gt;=Calculator!$G$27,IF(DAY($C10686)=1,Calculator!$G$34/2,IF(DAY($C10686)=15,Calculator!$G$34/2,0)),0)</f>
        <v>4500</v>
      </c>
      <c r="L10686" s="29">
        <f ca="1">IF(DAY($C10686)=28,IF(H10686=0,0,Calculator!$G$35),0)</f>
        <v>0</v>
      </c>
      <c r="M10686" s="29">
        <f ca="1">IF(I10686&gt;0,IF(DAY($C10686)=1,SUM(INDIRECT("I"&amp;(ROW(C10685)-DAY(C10685))):I10685),0),0)</f>
        <v>0</v>
      </c>
      <c r="N10686" s="29">
        <f ca="1">IF(C10686&lt;Calculator!$G$27,0,IF(C10686=Calculator!$G$27,Calculator!$G$39,IF(H10686-K10686&lt;=0,IF(D10686&gt;Calculator!$G$39,IF(H10686-K10686+E10686+L10686+M10686+Calculator!$G$39&gt;Calculator!$G$39,Calculator!$G$39-(H10686+E10686+L10686+M10686-K10686),Calculator!$G$39),D10686),0)))</f>
        <v>0</v>
      </c>
    </row>
    <row r="10687" spans="1:14" ht="15.75" thickBot="1">
      <c r="A10687" s="33" t="str">
        <f ca="1">IF(C10687=Calculator!$H$27,"F",IF(Daily!D10687+Daily!H10687=0,IF(D10686+H10686&gt;0,"L",""),""))</f>
        <v/>
      </c>
      <c r="B10687" s="34">
        <v>10686</v>
      </c>
      <c r="C10687" s="19">
        <f t="shared" ca="1" si="665"/>
        <v>56616</v>
      </c>
      <c r="D10687" s="29">
        <f t="shared" ca="1" si="667"/>
        <v>0</v>
      </c>
      <c r="E10687" s="29">
        <f ca="1">IF(C10687&lt;Calculator!$D$26,0,IF(DAY($C10687)=1,IF(D10687-Calculator!$G$24&gt;0,Calculator!$G$24,D10687),0))</f>
        <v>0</v>
      </c>
      <c r="F10687" s="29">
        <f ca="1">IF(E10687&gt;0,D10687*Calculator!$G$22/12,0)</f>
        <v>0</v>
      </c>
      <c r="G10687" s="29">
        <f ca="1">IF(E10687&gt;0,(IFERROR(-PMT(Calculator!$G$22/12,Calculator!$G$23*12,Calculator!$G$20),0))-F10687,0)</f>
        <v>0</v>
      </c>
      <c r="H10687" s="29">
        <f t="shared" ca="1" si="668"/>
        <v>0</v>
      </c>
      <c r="I10687" s="29">
        <f t="shared" ca="1" si="666"/>
        <v>0</v>
      </c>
      <c r="J10687" s="30">
        <f>Calculator!$G$40</f>
        <v>6.5000000000000002E-2</v>
      </c>
      <c r="K10687" s="29">
        <f ca="1">IF(C10687&gt;=Calculator!$G$27,IF(DAY($C10687)=1,Calculator!$G$34/2,IF(DAY($C10687)=15,Calculator!$G$34/2,0)),0)</f>
        <v>0</v>
      </c>
      <c r="L10687" s="29">
        <f ca="1">IF(DAY($C10687)=28,IF(H10687=0,0,Calculator!$G$35),0)</f>
        <v>0</v>
      </c>
      <c r="M10687" s="29">
        <f ca="1">IF(I10687&gt;0,IF(DAY($C10687)=1,SUM(INDIRECT("I"&amp;(ROW(C10686)-DAY(C10686))):I10686),0),0)</f>
        <v>0</v>
      </c>
      <c r="N10687" s="29">
        <f ca="1">IF(C10687&lt;Calculator!$G$27,0,IF(C10687=Calculator!$G$27,Calculator!$G$39,IF(H10687-K10687&lt;=0,IF(D10687&gt;Calculator!$G$39,IF(H10687-K10687+E10687+L10687+M10687+Calculator!$G$39&gt;Calculator!$G$39,Calculator!$G$39-(H10687+E10687+L10687+M10687-K10687),Calculator!$G$39),D10687),0)))</f>
        <v>0</v>
      </c>
    </row>
    <row r="10688" spans="1:14" ht="15.75" thickBot="1">
      <c r="A10688" s="33" t="str">
        <f ca="1">IF(C10688=Calculator!$H$27,"F",IF(Daily!D10688+Daily!H10688=0,IF(D10687+H10687&gt;0,"L",""),""))</f>
        <v/>
      </c>
      <c r="B10688" s="34">
        <v>10687</v>
      </c>
      <c r="C10688" s="19">
        <f t="shared" ca="1" si="665"/>
        <v>56617</v>
      </c>
      <c r="D10688" s="29">
        <f t="shared" ca="1" si="667"/>
        <v>0</v>
      </c>
      <c r="E10688" s="29">
        <f ca="1">IF(C10688&lt;Calculator!$D$26,0,IF(DAY($C10688)=1,IF(D10688-Calculator!$G$24&gt;0,Calculator!$G$24,D10688),0))</f>
        <v>0</v>
      </c>
      <c r="F10688" s="29">
        <f ca="1">IF(E10688&gt;0,D10688*Calculator!$G$22/12,0)</f>
        <v>0</v>
      </c>
      <c r="G10688" s="29">
        <f ca="1">IF(E10688&gt;0,(IFERROR(-PMT(Calculator!$G$22/12,Calculator!$G$23*12,Calculator!$G$20),0))-F10688,0)</f>
        <v>0</v>
      </c>
      <c r="H10688" s="29">
        <f t="shared" ca="1" si="668"/>
        <v>0</v>
      </c>
      <c r="I10688" s="29">
        <f t="shared" ca="1" si="666"/>
        <v>0</v>
      </c>
      <c r="J10688" s="30">
        <f>Calculator!$G$40</f>
        <v>6.5000000000000002E-2</v>
      </c>
      <c r="K10688" s="29">
        <f ca="1">IF(C10688&gt;=Calculator!$G$27,IF(DAY($C10688)=1,Calculator!$G$34/2,IF(DAY($C10688)=15,Calculator!$G$34/2,0)),0)</f>
        <v>0</v>
      </c>
      <c r="L10688" s="29">
        <f ca="1">IF(DAY($C10688)=28,IF(H10688=0,0,Calculator!$G$35),0)</f>
        <v>0</v>
      </c>
      <c r="M10688" s="29">
        <f ca="1">IF(I10688&gt;0,IF(DAY($C10688)=1,SUM(INDIRECT("I"&amp;(ROW(C10687)-DAY(C10687))):I10687),0),0)</f>
        <v>0</v>
      </c>
      <c r="N10688" s="29">
        <f ca="1">IF(C10688&lt;Calculator!$G$27,0,IF(C10688=Calculator!$G$27,Calculator!$G$39,IF(H10688-K10688&lt;=0,IF(D10688&gt;Calculator!$G$39,IF(H10688-K10688+E10688+L10688+M10688+Calculator!$G$39&gt;Calculator!$G$39,Calculator!$G$39-(H10688+E10688+L10688+M10688-K10688),Calculator!$G$39),D10688),0)))</f>
        <v>0</v>
      </c>
    </row>
    <row r="10689" spans="1:14" ht="15.75" thickBot="1">
      <c r="A10689" s="33" t="str">
        <f ca="1">IF(C10689=Calculator!$H$27,"F",IF(Daily!D10689+Daily!H10689=0,IF(D10688+H10688&gt;0,"L",""),""))</f>
        <v/>
      </c>
      <c r="B10689" s="34">
        <v>10688</v>
      </c>
      <c r="C10689" s="19">
        <f t="shared" ca="1" si="665"/>
        <v>56618</v>
      </c>
      <c r="D10689" s="29">
        <f t="shared" ca="1" si="667"/>
        <v>0</v>
      </c>
      <c r="E10689" s="29">
        <f ca="1">IF(C10689&lt;Calculator!$D$26,0,IF(DAY($C10689)=1,IF(D10689-Calculator!$G$24&gt;0,Calculator!$G$24,D10689),0))</f>
        <v>0</v>
      </c>
      <c r="F10689" s="29">
        <f ca="1">IF(E10689&gt;0,D10689*Calculator!$G$22/12,0)</f>
        <v>0</v>
      </c>
      <c r="G10689" s="29">
        <f ca="1">IF(E10689&gt;0,(IFERROR(-PMT(Calculator!$G$22/12,Calculator!$G$23*12,Calculator!$G$20),0))-F10689,0)</f>
        <v>0</v>
      </c>
      <c r="H10689" s="29">
        <f t="shared" ca="1" si="668"/>
        <v>0</v>
      </c>
      <c r="I10689" s="29">
        <f t="shared" ca="1" si="666"/>
        <v>0</v>
      </c>
      <c r="J10689" s="30">
        <f>Calculator!$G$40</f>
        <v>6.5000000000000002E-2</v>
      </c>
      <c r="K10689" s="29">
        <f ca="1">IF(C10689&gt;=Calculator!$G$27,IF(DAY($C10689)=1,Calculator!$G$34/2,IF(DAY($C10689)=15,Calculator!$G$34/2,0)),0)</f>
        <v>0</v>
      </c>
      <c r="L10689" s="29">
        <f ca="1">IF(DAY($C10689)=28,IF(H10689=0,0,Calculator!$G$35),0)</f>
        <v>0</v>
      </c>
      <c r="M10689" s="29">
        <f ca="1">IF(I10689&gt;0,IF(DAY($C10689)=1,SUM(INDIRECT("I"&amp;(ROW(C10688)-DAY(C10688))):I10688),0),0)</f>
        <v>0</v>
      </c>
      <c r="N10689" s="29">
        <f ca="1">IF(C10689&lt;Calculator!$G$27,0,IF(C10689=Calculator!$G$27,Calculator!$G$39,IF(H10689-K10689&lt;=0,IF(D10689&gt;Calculator!$G$39,IF(H10689-K10689+E10689+L10689+M10689+Calculator!$G$39&gt;Calculator!$G$39,Calculator!$G$39-(H10689+E10689+L10689+M10689-K10689),Calculator!$G$39),D10689),0)))</f>
        <v>0</v>
      </c>
    </row>
    <row r="10690" spans="1:14" ht="15.75" thickBot="1">
      <c r="A10690" s="33" t="str">
        <f ca="1">IF(C10690=Calculator!$H$27,"F",IF(Daily!D10690+Daily!H10690=0,IF(D10689+H10689&gt;0,"L",""),""))</f>
        <v/>
      </c>
      <c r="B10690" s="34">
        <v>10689</v>
      </c>
      <c r="C10690" s="19">
        <f t="shared" ca="1" si="665"/>
        <v>56619</v>
      </c>
      <c r="D10690" s="29">
        <f t="shared" ca="1" si="667"/>
        <v>0</v>
      </c>
      <c r="E10690" s="29">
        <f ca="1">IF(C10690&lt;Calculator!$D$26,0,IF(DAY($C10690)=1,IF(D10690-Calculator!$G$24&gt;0,Calculator!$G$24,D10690),0))</f>
        <v>0</v>
      </c>
      <c r="F10690" s="29">
        <f ca="1">IF(E10690&gt;0,D10690*Calculator!$G$22/12,0)</f>
        <v>0</v>
      </c>
      <c r="G10690" s="29">
        <f ca="1">IF(E10690&gt;0,(IFERROR(-PMT(Calculator!$G$22/12,Calculator!$G$23*12,Calculator!$G$20),0))-F10690,0)</f>
        <v>0</v>
      </c>
      <c r="H10690" s="29">
        <f t="shared" ca="1" si="668"/>
        <v>0</v>
      </c>
      <c r="I10690" s="29">
        <f t="shared" ca="1" si="666"/>
        <v>0</v>
      </c>
      <c r="J10690" s="30">
        <f>Calculator!$G$40</f>
        <v>6.5000000000000002E-2</v>
      </c>
      <c r="K10690" s="29">
        <f ca="1">IF(C10690&gt;=Calculator!$G$27,IF(DAY($C10690)=1,Calculator!$G$34/2,IF(DAY($C10690)=15,Calculator!$G$34/2,0)),0)</f>
        <v>0</v>
      </c>
      <c r="L10690" s="29">
        <f ca="1">IF(DAY($C10690)=28,IF(H10690=0,0,Calculator!$G$35),0)</f>
        <v>0</v>
      </c>
      <c r="M10690" s="29">
        <f ca="1">IF(I10690&gt;0,IF(DAY($C10690)=1,SUM(INDIRECT("I"&amp;(ROW(C10689)-DAY(C10689))):I10689),0),0)</f>
        <v>0</v>
      </c>
      <c r="N10690" s="29">
        <f ca="1">IF(C10690&lt;Calculator!$G$27,0,IF(C10690=Calculator!$G$27,Calculator!$G$39,IF(H10690-K10690&lt;=0,IF(D10690&gt;Calculator!$G$39,IF(H10690-K10690+E10690+L10690+M10690+Calculator!$G$39&gt;Calculator!$G$39,Calculator!$G$39-(H10690+E10690+L10690+M10690-K10690),Calculator!$G$39),D10690),0)))</f>
        <v>0</v>
      </c>
    </row>
    <row r="10691" spans="1:14" ht="15.75" thickBot="1">
      <c r="A10691" s="33" t="str">
        <f ca="1">IF(C10691=Calculator!$H$27,"F",IF(Daily!D10691+Daily!H10691=0,IF(D10690+H10690&gt;0,"L",""),""))</f>
        <v/>
      </c>
      <c r="B10691" s="34">
        <v>10690</v>
      </c>
      <c r="C10691" s="19">
        <f t="shared" ref="C10691:C10754" ca="1" si="669">C10690+1</f>
        <v>56620</v>
      </c>
      <c r="D10691" s="29">
        <f t="shared" ca="1" si="667"/>
        <v>0</v>
      </c>
      <c r="E10691" s="29">
        <f ca="1">IF(C10691&lt;Calculator!$D$26,0,IF(DAY($C10691)=1,IF(D10691-Calculator!$G$24&gt;0,Calculator!$G$24,D10691),0))</f>
        <v>0</v>
      </c>
      <c r="F10691" s="29">
        <f ca="1">IF(E10691&gt;0,D10691*Calculator!$G$22/12,0)</f>
        <v>0</v>
      </c>
      <c r="G10691" s="29">
        <f ca="1">IF(E10691&gt;0,(IFERROR(-PMT(Calculator!$G$22/12,Calculator!$G$23*12,Calculator!$G$20),0))-F10691,0)</f>
        <v>0</v>
      </c>
      <c r="H10691" s="29">
        <f t="shared" ca="1" si="668"/>
        <v>0</v>
      </c>
      <c r="I10691" s="29">
        <f t="shared" ref="I10691:I10754" ca="1" si="670">H10691*J10691/365</f>
        <v>0</v>
      </c>
      <c r="J10691" s="30">
        <f>Calculator!$G$40</f>
        <v>6.5000000000000002E-2</v>
      </c>
      <c r="K10691" s="29">
        <f ca="1">IF(C10691&gt;=Calculator!$G$27,IF(DAY($C10691)=1,Calculator!$G$34/2,IF(DAY($C10691)=15,Calculator!$G$34/2,0)),0)</f>
        <v>0</v>
      </c>
      <c r="L10691" s="29">
        <f ca="1">IF(DAY($C10691)=28,IF(H10691=0,0,Calculator!$G$35),0)</f>
        <v>0</v>
      </c>
      <c r="M10691" s="29">
        <f ca="1">IF(I10691&gt;0,IF(DAY($C10691)=1,SUM(INDIRECT("I"&amp;(ROW(C10690)-DAY(C10690))):I10690),0),0)</f>
        <v>0</v>
      </c>
      <c r="N10691" s="29">
        <f ca="1">IF(C10691&lt;Calculator!$G$27,0,IF(C10691=Calculator!$G$27,Calculator!$G$39,IF(H10691-K10691&lt;=0,IF(D10691&gt;Calculator!$G$39,IF(H10691-K10691+E10691+L10691+M10691+Calculator!$G$39&gt;Calculator!$G$39,Calculator!$G$39-(H10691+E10691+L10691+M10691-K10691),Calculator!$G$39),D10691),0)))</f>
        <v>0</v>
      </c>
    </row>
    <row r="10692" spans="1:14" ht="15.75" thickBot="1">
      <c r="A10692" s="33" t="str">
        <f ca="1">IF(C10692=Calculator!$H$27,"F",IF(Daily!D10692+Daily!H10692=0,IF(D10691+H10691&gt;0,"L",""),""))</f>
        <v/>
      </c>
      <c r="B10692" s="34">
        <v>10691</v>
      </c>
      <c r="C10692" s="19">
        <f t="shared" ca="1" si="669"/>
        <v>56621</v>
      </c>
      <c r="D10692" s="29">
        <f t="shared" ref="D10692:D10755" ca="1" si="671">IF(((D10691-G10691)-N10691)&lt;0,0,((D10691-G10691)-N10691))</f>
        <v>0</v>
      </c>
      <c r="E10692" s="29">
        <f ca="1">IF(C10692&lt;Calculator!$D$26,0,IF(DAY($C10692)=1,IF(D10692-Calculator!$G$24&gt;0,Calculator!$G$24,D10692),0))</f>
        <v>0</v>
      </c>
      <c r="F10692" s="29">
        <f ca="1">IF(E10692&gt;0,D10692*Calculator!$G$22/12,0)</f>
        <v>0</v>
      </c>
      <c r="G10692" s="29">
        <f ca="1">IF(E10692&gt;0,(IFERROR(-PMT(Calculator!$G$22/12,Calculator!$G$23*12,Calculator!$G$20),0))-F10692,0)</f>
        <v>0</v>
      </c>
      <c r="H10692" s="29">
        <f t="shared" ref="H10692:H10755" ca="1" si="672">IF((H10691-K10691+SUM(L10691:N10691)+E10691)&lt;0,0,(H10691-K10691+SUM(L10691:N10691)+E10691))</f>
        <v>0</v>
      </c>
      <c r="I10692" s="29">
        <f t="shared" ca="1" si="670"/>
        <v>0</v>
      </c>
      <c r="J10692" s="30">
        <f>Calculator!$G$40</f>
        <v>6.5000000000000002E-2</v>
      </c>
      <c r="K10692" s="29">
        <f ca="1">IF(C10692&gt;=Calculator!$G$27,IF(DAY($C10692)=1,Calculator!$G$34/2,IF(DAY($C10692)=15,Calculator!$G$34/2,0)),0)</f>
        <v>0</v>
      </c>
      <c r="L10692" s="29">
        <f ca="1">IF(DAY($C10692)=28,IF(H10692=0,0,Calculator!$G$35),0)</f>
        <v>0</v>
      </c>
      <c r="M10692" s="29">
        <f ca="1">IF(I10692&gt;0,IF(DAY($C10692)=1,SUM(INDIRECT("I"&amp;(ROW(C10691)-DAY(C10691))):I10691),0),0)</f>
        <v>0</v>
      </c>
      <c r="N10692" s="29">
        <f ca="1">IF(C10692&lt;Calculator!$G$27,0,IF(C10692=Calculator!$G$27,Calculator!$G$39,IF(H10692-K10692&lt;=0,IF(D10692&gt;Calculator!$G$39,IF(H10692-K10692+E10692+L10692+M10692+Calculator!$G$39&gt;Calculator!$G$39,Calculator!$G$39-(H10692+E10692+L10692+M10692-K10692),Calculator!$G$39),D10692),0)))</f>
        <v>0</v>
      </c>
    </row>
    <row r="10693" spans="1:14" ht="15.75" thickBot="1">
      <c r="A10693" s="33" t="str">
        <f ca="1">IF(C10693=Calculator!$H$27,"F",IF(Daily!D10693+Daily!H10693=0,IF(D10692+H10692&gt;0,"L",""),""))</f>
        <v/>
      </c>
      <c r="B10693" s="34">
        <v>10692</v>
      </c>
      <c r="C10693" s="19">
        <f t="shared" ca="1" si="669"/>
        <v>56622</v>
      </c>
      <c r="D10693" s="29">
        <f t="shared" ca="1" si="671"/>
        <v>0</v>
      </c>
      <c r="E10693" s="29">
        <f ca="1">IF(C10693&lt;Calculator!$D$26,0,IF(DAY($C10693)=1,IF(D10693-Calculator!$G$24&gt;0,Calculator!$G$24,D10693),0))</f>
        <v>0</v>
      </c>
      <c r="F10693" s="29">
        <f ca="1">IF(E10693&gt;0,D10693*Calculator!$G$22/12,0)</f>
        <v>0</v>
      </c>
      <c r="G10693" s="29">
        <f ca="1">IF(E10693&gt;0,(IFERROR(-PMT(Calculator!$G$22/12,Calculator!$G$23*12,Calculator!$G$20),0))-F10693,0)</f>
        <v>0</v>
      </c>
      <c r="H10693" s="29">
        <f t="shared" ca="1" si="672"/>
        <v>0</v>
      </c>
      <c r="I10693" s="29">
        <f t="shared" ca="1" si="670"/>
        <v>0</v>
      </c>
      <c r="J10693" s="30">
        <f>Calculator!$G$40</f>
        <v>6.5000000000000002E-2</v>
      </c>
      <c r="K10693" s="29">
        <f ca="1">IF(C10693&gt;=Calculator!$G$27,IF(DAY($C10693)=1,Calculator!$G$34/2,IF(DAY($C10693)=15,Calculator!$G$34/2,0)),0)</f>
        <v>0</v>
      </c>
      <c r="L10693" s="29">
        <f ca="1">IF(DAY($C10693)=28,IF(H10693=0,0,Calculator!$G$35),0)</f>
        <v>0</v>
      </c>
      <c r="M10693" s="29">
        <f ca="1">IF(I10693&gt;0,IF(DAY($C10693)=1,SUM(INDIRECT("I"&amp;(ROW(C10692)-DAY(C10692))):I10692),0),0)</f>
        <v>0</v>
      </c>
      <c r="N10693" s="29">
        <f ca="1">IF(C10693&lt;Calculator!$G$27,0,IF(C10693=Calculator!$G$27,Calculator!$G$39,IF(H10693-K10693&lt;=0,IF(D10693&gt;Calculator!$G$39,IF(H10693-K10693+E10693+L10693+M10693+Calculator!$G$39&gt;Calculator!$G$39,Calculator!$G$39-(H10693+E10693+L10693+M10693-K10693),Calculator!$G$39),D10693),0)))</f>
        <v>0</v>
      </c>
    </row>
    <row r="10694" spans="1:14" ht="15.75" thickBot="1">
      <c r="A10694" s="33" t="str">
        <f ca="1">IF(C10694=Calculator!$H$27,"F",IF(Daily!D10694+Daily!H10694=0,IF(D10693+H10693&gt;0,"L",""),""))</f>
        <v/>
      </c>
      <c r="B10694" s="34">
        <v>10693</v>
      </c>
      <c r="C10694" s="19">
        <f t="shared" ca="1" si="669"/>
        <v>56623</v>
      </c>
      <c r="D10694" s="29">
        <f t="shared" ca="1" si="671"/>
        <v>0</v>
      </c>
      <c r="E10694" s="29">
        <f ca="1">IF(C10694&lt;Calculator!$D$26,0,IF(DAY($C10694)=1,IF(D10694-Calculator!$G$24&gt;0,Calculator!$G$24,D10694),0))</f>
        <v>0</v>
      </c>
      <c r="F10694" s="29">
        <f ca="1">IF(E10694&gt;0,D10694*Calculator!$G$22/12,0)</f>
        <v>0</v>
      </c>
      <c r="G10694" s="29">
        <f ca="1">IF(E10694&gt;0,(IFERROR(-PMT(Calculator!$G$22/12,Calculator!$G$23*12,Calculator!$G$20),0))-F10694,0)</f>
        <v>0</v>
      </c>
      <c r="H10694" s="29">
        <f t="shared" ca="1" si="672"/>
        <v>0</v>
      </c>
      <c r="I10694" s="29">
        <f t="shared" ca="1" si="670"/>
        <v>0</v>
      </c>
      <c r="J10694" s="30">
        <f>Calculator!$G$40</f>
        <v>6.5000000000000002E-2</v>
      </c>
      <c r="K10694" s="29">
        <f ca="1">IF(C10694&gt;=Calculator!$G$27,IF(DAY($C10694)=1,Calculator!$G$34/2,IF(DAY($C10694)=15,Calculator!$G$34/2,0)),0)</f>
        <v>0</v>
      </c>
      <c r="L10694" s="29">
        <f ca="1">IF(DAY($C10694)=28,IF(H10694=0,0,Calculator!$G$35),0)</f>
        <v>0</v>
      </c>
      <c r="M10694" s="29">
        <f ca="1">IF(I10694&gt;0,IF(DAY($C10694)=1,SUM(INDIRECT("I"&amp;(ROW(C10693)-DAY(C10693))):I10693),0),0)</f>
        <v>0</v>
      </c>
      <c r="N10694" s="29">
        <f ca="1">IF(C10694&lt;Calculator!$G$27,0,IF(C10694=Calculator!$G$27,Calculator!$G$39,IF(H10694-K10694&lt;=0,IF(D10694&gt;Calculator!$G$39,IF(H10694-K10694+E10694+L10694+M10694+Calculator!$G$39&gt;Calculator!$G$39,Calculator!$G$39-(H10694+E10694+L10694+M10694-K10694),Calculator!$G$39),D10694),0)))</f>
        <v>0</v>
      </c>
    </row>
    <row r="10695" spans="1:14" ht="15.75" thickBot="1">
      <c r="A10695" s="33" t="str">
        <f ca="1">IF(C10695=Calculator!$H$27,"F",IF(Daily!D10695+Daily!H10695=0,IF(D10694+H10694&gt;0,"L",""),""))</f>
        <v/>
      </c>
      <c r="B10695" s="34">
        <v>10694</v>
      </c>
      <c r="C10695" s="19">
        <f t="shared" ca="1" si="669"/>
        <v>56624</v>
      </c>
      <c r="D10695" s="29">
        <f t="shared" ca="1" si="671"/>
        <v>0</v>
      </c>
      <c r="E10695" s="29">
        <f ca="1">IF(C10695&lt;Calculator!$D$26,0,IF(DAY($C10695)=1,IF(D10695-Calculator!$G$24&gt;0,Calculator!$G$24,D10695),0))</f>
        <v>0</v>
      </c>
      <c r="F10695" s="29">
        <f ca="1">IF(E10695&gt;0,D10695*Calculator!$G$22/12,0)</f>
        <v>0</v>
      </c>
      <c r="G10695" s="29">
        <f ca="1">IF(E10695&gt;0,(IFERROR(-PMT(Calculator!$G$22/12,Calculator!$G$23*12,Calculator!$G$20),0))-F10695,0)</f>
        <v>0</v>
      </c>
      <c r="H10695" s="29">
        <f t="shared" ca="1" si="672"/>
        <v>0</v>
      </c>
      <c r="I10695" s="29">
        <f t="shared" ca="1" si="670"/>
        <v>0</v>
      </c>
      <c r="J10695" s="30">
        <f>Calculator!$G$40</f>
        <v>6.5000000000000002E-2</v>
      </c>
      <c r="K10695" s="29">
        <f ca="1">IF(C10695&gt;=Calculator!$G$27,IF(DAY($C10695)=1,Calculator!$G$34/2,IF(DAY($C10695)=15,Calculator!$G$34/2,0)),0)</f>
        <v>0</v>
      </c>
      <c r="L10695" s="29">
        <f ca="1">IF(DAY($C10695)=28,IF(H10695=0,0,Calculator!$G$35),0)</f>
        <v>0</v>
      </c>
      <c r="M10695" s="29">
        <f ca="1">IF(I10695&gt;0,IF(DAY($C10695)=1,SUM(INDIRECT("I"&amp;(ROW(C10694)-DAY(C10694))):I10694),0),0)</f>
        <v>0</v>
      </c>
      <c r="N10695" s="29">
        <f ca="1">IF(C10695&lt;Calculator!$G$27,0,IF(C10695=Calculator!$G$27,Calculator!$G$39,IF(H10695-K10695&lt;=0,IF(D10695&gt;Calculator!$G$39,IF(H10695-K10695+E10695+L10695+M10695+Calculator!$G$39&gt;Calculator!$G$39,Calculator!$G$39-(H10695+E10695+L10695+M10695-K10695),Calculator!$G$39),D10695),0)))</f>
        <v>0</v>
      </c>
    </row>
    <row r="10696" spans="1:14" ht="15.75" thickBot="1">
      <c r="A10696" s="33" t="str">
        <f ca="1">IF(C10696=Calculator!$H$27,"F",IF(Daily!D10696+Daily!H10696=0,IF(D10695+H10695&gt;0,"L",""),""))</f>
        <v/>
      </c>
      <c r="B10696" s="34">
        <v>10695</v>
      </c>
      <c r="C10696" s="19">
        <f t="shared" ca="1" si="669"/>
        <v>56625</v>
      </c>
      <c r="D10696" s="29">
        <f t="shared" ca="1" si="671"/>
        <v>0</v>
      </c>
      <c r="E10696" s="29">
        <f ca="1">IF(C10696&lt;Calculator!$D$26,0,IF(DAY($C10696)=1,IF(D10696-Calculator!$G$24&gt;0,Calculator!$G$24,D10696),0))</f>
        <v>0</v>
      </c>
      <c r="F10696" s="29">
        <f ca="1">IF(E10696&gt;0,D10696*Calculator!$G$22/12,0)</f>
        <v>0</v>
      </c>
      <c r="G10696" s="29">
        <f ca="1">IF(E10696&gt;0,(IFERROR(-PMT(Calculator!$G$22/12,Calculator!$G$23*12,Calculator!$G$20),0))-F10696,0)</f>
        <v>0</v>
      </c>
      <c r="H10696" s="29">
        <f t="shared" ca="1" si="672"/>
        <v>0</v>
      </c>
      <c r="I10696" s="29">
        <f t="shared" ca="1" si="670"/>
        <v>0</v>
      </c>
      <c r="J10696" s="30">
        <f>Calculator!$G$40</f>
        <v>6.5000000000000002E-2</v>
      </c>
      <c r="K10696" s="29">
        <f ca="1">IF(C10696&gt;=Calculator!$G$27,IF(DAY($C10696)=1,Calculator!$G$34/2,IF(DAY($C10696)=15,Calculator!$G$34/2,0)),0)</f>
        <v>0</v>
      </c>
      <c r="L10696" s="29">
        <f ca="1">IF(DAY($C10696)=28,IF(H10696=0,0,Calculator!$G$35),0)</f>
        <v>0</v>
      </c>
      <c r="M10696" s="29">
        <f ca="1">IF(I10696&gt;0,IF(DAY($C10696)=1,SUM(INDIRECT("I"&amp;(ROW(C10695)-DAY(C10695))):I10695),0),0)</f>
        <v>0</v>
      </c>
      <c r="N10696" s="29">
        <f ca="1">IF(C10696&lt;Calculator!$G$27,0,IF(C10696=Calculator!$G$27,Calculator!$G$39,IF(H10696-K10696&lt;=0,IF(D10696&gt;Calculator!$G$39,IF(H10696-K10696+E10696+L10696+M10696+Calculator!$G$39&gt;Calculator!$G$39,Calculator!$G$39-(H10696+E10696+L10696+M10696-K10696),Calculator!$G$39),D10696),0)))</f>
        <v>0</v>
      </c>
    </row>
    <row r="10697" spans="1:14" ht="15.75" thickBot="1">
      <c r="A10697" s="33" t="str">
        <f ca="1">IF(C10697=Calculator!$H$27,"F",IF(Daily!D10697+Daily!H10697=0,IF(D10696+H10696&gt;0,"L",""),""))</f>
        <v/>
      </c>
      <c r="B10697" s="34">
        <v>10696</v>
      </c>
      <c r="C10697" s="19">
        <f t="shared" ca="1" si="669"/>
        <v>56626</v>
      </c>
      <c r="D10697" s="29">
        <f t="shared" ca="1" si="671"/>
        <v>0</v>
      </c>
      <c r="E10697" s="29">
        <f ca="1">IF(C10697&lt;Calculator!$D$26,0,IF(DAY($C10697)=1,IF(D10697-Calculator!$G$24&gt;0,Calculator!$G$24,D10697),0))</f>
        <v>0</v>
      </c>
      <c r="F10697" s="29">
        <f ca="1">IF(E10697&gt;0,D10697*Calculator!$G$22/12,0)</f>
        <v>0</v>
      </c>
      <c r="G10697" s="29">
        <f ca="1">IF(E10697&gt;0,(IFERROR(-PMT(Calculator!$G$22/12,Calculator!$G$23*12,Calculator!$G$20),0))-F10697,0)</f>
        <v>0</v>
      </c>
      <c r="H10697" s="29">
        <f t="shared" ca="1" si="672"/>
        <v>0</v>
      </c>
      <c r="I10697" s="29">
        <f t="shared" ca="1" si="670"/>
        <v>0</v>
      </c>
      <c r="J10697" s="30">
        <f>Calculator!$G$40</f>
        <v>6.5000000000000002E-2</v>
      </c>
      <c r="K10697" s="29">
        <f ca="1">IF(C10697&gt;=Calculator!$G$27,IF(DAY($C10697)=1,Calculator!$G$34/2,IF(DAY($C10697)=15,Calculator!$G$34/2,0)),0)</f>
        <v>0</v>
      </c>
      <c r="L10697" s="29">
        <f ca="1">IF(DAY($C10697)=28,IF(H10697=0,0,Calculator!$G$35),0)</f>
        <v>0</v>
      </c>
      <c r="M10697" s="29">
        <f ca="1">IF(I10697&gt;0,IF(DAY($C10697)=1,SUM(INDIRECT("I"&amp;(ROW(C10696)-DAY(C10696))):I10696),0),0)</f>
        <v>0</v>
      </c>
      <c r="N10697" s="29">
        <f ca="1">IF(C10697&lt;Calculator!$G$27,0,IF(C10697=Calculator!$G$27,Calculator!$G$39,IF(H10697-K10697&lt;=0,IF(D10697&gt;Calculator!$G$39,IF(H10697-K10697+E10697+L10697+M10697+Calculator!$G$39&gt;Calculator!$G$39,Calculator!$G$39-(H10697+E10697+L10697+M10697-K10697),Calculator!$G$39),D10697),0)))</f>
        <v>0</v>
      </c>
    </row>
    <row r="10698" spans="1:14" ht="15.75" thickBot="1">
      <c r="A10698" s="33" t="str">
        <f ca="1">IF(C10698=Calculator!$H$27,"F",IF(Daily!D10698+Daily!H10698=0,IF(D10697+H10697&gt;0,"L",""),""))</f>
        <v/>
      </c>
      <c r="B10698" s="34">
        <v>10697</v>
      </c>
      <c r="C10698" s="19">
        <f t="shared" ca="1" si="669"/>
        <v>56627</v>
      </c>
      <c r="D10698" s="29">
        <f t="shared" ca="1" si="671"/>
        <v>0</v>
      </c>
      <c r="E10698" s="29">
        <f ca="1">IF(C10698&lt;Calculator!$D$26,0,IF(DAY($C10698)=1,IF(D10698-Calculator!$G$24&gt;0,Calculator!$G$24,D10698),0))</f>
        <v>0</v>
      </c>
      <c r="F10698" s="29">
        <f ca="1">IF(E10698&gt;0,D10698*Calculator!$G$22/12,0)</f>
        <v>0</v>
      </c>
      <c r="G10698" s="29">
        <f ca="1">IF(E10698&gt;0,(IFERROR(-PMT(Calculator!$G$22/12,Calculator!$G$23*12,Calculator!$G$20),0))-F10698,0)</f>
        <v>0</v>
      </c>
      <c r="H10698" s="29">
        <f t="shared" ca="1" si="672"/>
        <v>0</v>
      </c>
      <c r="I10698" s="29">
        <f t="shared" ca="1" si="670"/>
        <v>0</v>
      </c>
      <c r="J10698" s="30">
        <f>Calculator!$G$40</f>
        <v>6.5000000000000002E-2</v>
      </c>
      <c r="K10698" s="29">
        <f ca="1">IF(C10698&gt;=Calculator!$G$27,IF(DAY($C10698)=1,Calculator!$G$34/2,IF(DAY($C10698)=15,Calculator!$G$34/2,0)),0)</f>
        <v>0</v>
      </c>
      <c r="L10698" s="29">
        <f ca="1">IF(DAY($C10698)=28,IF(H10698=0,0,Calculator!$G$35),0)</f>
        <v>0</v>
      </c>
      <c r="M10698" s="29">
        <f ca="1">IF(I10698&gt;0,IF(DAY($C10698)=1,SUM(INDIRECT("I"&amp;(ROW(C10697)-DAY(C10697))):I10697),0),0)</f>
        <v>0</v>
      </c>
      <c r="N10698" s="29">
        <f ca="1">IF(C10698&lt;Calculator!$G$27,0,IF(C10698=Calculator!$G$27,Calculator!$G$39,IF(H10698-K10698&lt;=0,IF(D10698&gt;Calculator!$G$39,IF(H10698-K10698+E10698+L10698+M10698+Calculator!$G$39&gt;Calculator!$G$39,Calculator!$G$39-(H10698+E10698+L10698+M10698-K10698),Calculator!$G$39),D10698),0)))</f>
        <v>0</v>
      </c>
    </row>
    <row r="10699" spans="1:14" ht="15.75" thickBot="1">
      <c r="A10699" s="33" t="str">
        <f ca="1">IF(C10699=Calculator!$H$27,"F",IF(Daily!D10699+Daily!H10699=0,IF(D10698+H10698&gt;0,"L",""),""))</f>
        <v/>
      </c>
      <c r="B10699" s="34">
        <v>10698</v>
      </c>
      <c r="C10699" s="19">
        <f t="shared" ca="1" si="669"/>
        <v>56628</v>
      </c>
      <c r="D10699" s="29">
        <f t="shared" ca="1" si="671"/>
        <v>0</v>
      </c>
      <c r="E10699" s="29">
        <f ca="1">IF(C10699&lt;Calculator!$D$26,0,IF(DAY($C10699)=1,IF(D10699-Calculator!$G$24&gt;0,Calculator!$G$24,D10699),0))</f>
        <v>0</v>
      </c>
      <c r="F10699" s="29">
        <f ca="1">IF(E10699&gt;0,D10699*Calculator!$G$22/12,0)</f>
        <v>0</v>
      </c>
      <c r="G10699" s="29">
        <f ca="1">IF(E10699&gt;0,(IFERROR(-PMT(Calculator!$G$22/12,Calculator!$G$23*12,Calculator!$G$20),0))-F10699,0)</f>
        <v>0</v>
      </c>
      <c r="H10699" s="29">
        <f t="shared" ca="1" si="672"/>
        <v>0</v>
      </c>
      <c r="I10699" s="29">
        <f t="shared" ca="1" si="670"/>
        <v>0</v>
      </c>
      <c r="J10699" s="30">
        <f>Calculator!$G$40</f>
        <v>6.5000000000000002E-2</v>
      </c>
      <c r="K10699" s="29">
        <f ca="1">IF(C10699&gt;=Calculator!$G$27,IF(DAY($C10699)=1,Calculator!$G$34/2,IF(DAY($C10699)=15,Calculator!$G$34/2,0)),0)</f>
        <v>0</v>
      </c>
      <c r="L10699" s="29">
        <f ca="1">IF(DAY($C10699)=28,IF(H10699=0,0,Calculator!$G$35),0)</f>
        <v>0</v>
      </c>
      <c r="M10699" s="29">
        <f ca="1">IF(I10699&gt;0,IF(DAY($C10699)=1,SUM(INDIRECT("I"&amp;(ROW(C10698)-DAY(C10698))):I10698),0),0)</f>
        <v>0</v>
      </c>
      <c r="N10699" s="29">
        <f ca="1">IF(C10699&lt;Calculator!$G$27,0,IF(C10699=Calculator!$G$27,Calculator!$G$39,IF(H10699-K10699&lt;=0,IF(D10699&gt;Calculator!$G$39,IF(H10699-K10699+E10699+L10699+M10699+Calculator!$G$39&gt;Calculator!$G$39,Calculator!$G$39-(H10699+E10699+L10699+M10699-K10699),Calculator!$G$39),D10699),0)))</f>
        <v>0</v>
      </c>
    </row>
    <row r="10700" spans="1:14" ht="15.75" thickBot="1">
      <c r="A10700" s="33" t="str">
        <f ca="1">IF(C10700=Calculator!$H$27,"F",IF(Daily!D10700+Daily!H10700=0,IF(D10699+H10699&gt;0,"L",""),""))</f>
        <v/>
      </c>
      <c r="B10700" s="34">
        <v>10699</v>
      </c>
      <c r="C10700" s="19">
        <f t="shared" ca="1" si="669"/>
        <v>56629</v>
      </c>
      <c r="D10700" s="29">
        <f t="shared" ca="1" si="671"/>
        <v>0</v>
      </c>
      <c r="E10700" s="29">
        <f ca="1">IF(C10700&lt;Calculator!$D$26,0,IF(DAY($C10700)=1,IF(D10700-Calculator!$G$24&gt;0,Calculator!$G$24,D10700),0))</f>
        <v>0</v>
      </c>
      <c r="F10700" s="29">
        <f ca="1">IF(E10700&gt;0,D10700*Calculator!$G$22/12,0)</f>
        <v>0</v>
      </c>
      <c r="G10700" s="29">
        <f ca="1">IF(E10700&gt;0,(IFERROR(-PMT(Calculator!$G$22/12,Calculator!$G$23*12,Calculator!$G$20),0))-F10700,0)</f>
        <v>0</v>
      </c>
      <c r="H10700" s="29">
        <f t="shared" ca="1" si="672"/>
        <v>0</v>
      </c>
      <c r="I10700" s="29">
        <f t="shared" ca="1" si="670"/>
        <v>0</v>
      </c>
      <c r="J10700" s="30">
        <f>Calculator!$G$40</f>
        <v>6.5000000000000002E-2</v>
      </c>
      <c r="K10700" s="29">
        <f ca="1">IF(C10700&gt;=Calculator!$G$27,IF(DAY($C10700)=1,Calculator!$G$34/2,IF(DAY($C10700)=15,Calculator!$G$34/2,0)),0)</f>
        <v>4500</v>
      </c>
      <c r="L10700" s="29">
        <f ca="1">IF(DAY($C10700)=28,IF(H10700=0,0,Calculator!$G$35),0)</f>
        <v>0</v>
      </c>
      <c r="M10700" s="29">
        <f ca="1">IF(I10700&gt;0,IF(DAY($C10700)=1,SUM(INDIRECT("I"&amp;(ROW(C10699)-DAY(C10699))):I10699),0),0)</f>
        <v>0</v>
      </c>
      <c r="N10700" s="29">
        <f ca="1">IF(C10700&lt;Calculator!$G$27,0,IF(C10700=Calculator!$G$27,Calculator!$G$39,IF(H10700-K10700&lt;=0,IF(D10700&gt;Calculator!$G$39,IF(H10700-K10700+E10700+L10700+M10700+Calculator!$G$39&gt;Calculator!$G$39,Calculator!$G$39-(H10700+E10700+L10700+M10700-K10700),Calculator!$G$39),D10700),0)))</f>
        <v>0</v>
      </c>
    </row>
    <row r="10701" spans="1:14" ht="15.75" thickBot="1">
      <c r="A10701" s="33" t="str">
        <f ca="1">IF(C10701=Calculator!$H$27,"F",IF(Daily!D10701+Daily!H10701=0,IF(D10700+H10700&gt;0,"L",""),""))</f>
        <v/>
      </c>
      <c r="B10701" s="34">
        <v>10700</v>
      </c>
      <c r="C10701" s="19">
        <f t="shared" ca="1" si="669"/>
        <v>56630</v>
      </c>
      <c r="D10701" s="29">
        <f t="shared" ca="1" si="671"/>
        <v>0</v>
      </c>
      <c r="E10701" s="29">
        <f ca="1">IF(C10701&lt;Calculator!$D$26,0,IF(DAY($C10701)=1,IF(D10701-Calculator!$G$24&gt;0,Calculator!$G$24,D10701),0))</f>
        <v>0</v>
      </c>
      <c r="F10701" s="29">
        <f ca="1">IF(E10701&gt;0,D10701*Calculator!$G$22/12,0)</f>
        <v>0</v>
      </c>
      <c r="G10701" s="29">
        <f ca="1">IF(E10701&gt;0,(IFERROR(-PMT(Calculator!$G$22/12,Calculator!$G$23*12,Calculator!$G$20),0))-F10701,0)</f>
        <v>0</v>
      </c>
      <c r="H10701" s="29">
        <f t="shared" ca="1" si="672"/>
        <v>0</v>
      </c>
      <c r="I10701" s="29">
        <f t="shared" ca="1" si="670"/>
        <v>0</v>
      </c>
      <c r="J10701" s="30">
        <f>Calculator!$G$40</f>
        <v>6.5000000000000002E-2</v>
      </c>
      <c r="K10701" s="29">
        <f ca="1">IF(C10701&gt;=Calculator!$G$27,IF(DAY($C10701)=1,Calculator!$G$34/2,IF(DAY($C10701)=15,Calculator!$G$34/2,0)),0)</f>
        <v>0</v>
      </c>
      <c r="L10701" s="29">
        <f ca="1">IF(DAY($C10701)=28,IF(H10701=0,0,Calculator!$G$35),0)</f>
        <v>0</v>
      </c>
      <c r="M10701" s="29">
        <f ca="1">IF(I10701&gt;0,IF(DAY($C10701)=1,SUM(INDIRECT("I"&amp;(ROW(C10700)-DAY(C10700))):I10700),0),0)</f>
        <v>0</v>
      </c>
      <c r="N10701" s="29">
        <f ca="1">IF(C10701&lt;Calculator!$G$27,0,IF(C10701=Calculator!$G$27,Calculator!$G$39,IF(H10701-K10701&lt;=0,IF(D10701&gt;Calculator!$G$39,IF(H10701-K10701+E10701+L10701+M10701+Calculator!$G$39&gt;Calculator!$G$39,Calculator!$G$39-(H10701+E10701+L10701+M10701-K10701),Calculator!$G$39),D10701),0)))</f>
        <v>0</v>
      </c>
    </row>
    <row r="10702" spans="1:14" ht="15.75" thickBot="1">
      <c r="A10702" s="33" t="str">
        <f ca="1">IF(C10702=Calculator!$H$27,"F",IF(Daily!D10702+Daily!H10702=0,IF(D10701+H10701&gt;0,"L",""),""))</f>
        <v/>
      </c>
      <c r="B10702" s="34">
        <v>10701</v>
      </c>
      <c r="C10702" s="19">
        <f t="shared" ca="1" si="669"/>
        <v>56631</v>
      </c>
      <c r="D10702" s="29">
        <f t="shared" ca="1" si="671"/>
        <v>0</v>
      </c>
      <c r="E10702" s="29">
        <f ca="1">IF(C10702&lt;Calculator!$D$26,0,IF(DAY($C10702)=1,IF(D10702-Calculator!$G$24&gt;0,Calculator!$G$24,D10702),0))</f>
        <v>0</v>
      </c>
      <c r="F10702" s="29">
        <f ca="1">IF(E10702&gt;0,D10702*Calculator!$G$22/12,0)</f>
        <v>0</v>
      </c>
      <c r="G10702" s="29">
        <f ca="1">IF(E10702&gt;0,(IFERROR(-PMT(Calculator!$G$22/12,Calculator!$G$23*12,Calculator!$G$20),0))-F10702,0)</f>
        <v>0</v>
      </c>
      <c r="H10702" s="29">
        <f t="shared" ca="1" si="672"/>
        <v>0</v>
      </c>
      <c r="I10702" s="29">
        <f t="shared" ca="1" si="670"/>
        <v>0</v>
      </c>
      <c r="J10702" s="30">
        <f>Calculator!$G$40</f>
        <v>6.5000000000000002E-2</v>
      </c>
      <c r="K10702" s="29">
        <f ca="1">IF(C10702&gt;=Calculator!$G$27,IF(DAY($C10702)=1,Calculator!$G$34/2,IF(DAY($C10702)=15,Calculator!$G$34/2,0)),0)</f>
        <v>0</v>
      </c>
      <c r="L10702" s="29">
        <f ca="1">IF(DAY($C10702)=28,IF(H10702=0,0,Calculator!$G$35),0)</f>
        <v>0</v>
      </c>
      <c r="M10702" s="29">
        <f ca="1">IF(I10702&gt;0,IF(DAY($C10702)=1,SUM(INDIRECT("I"&amp;(ROW(C10701)-DAY(C10701))):I10701),0),0)</f>
        <v>0</v>
      </c>
      <c r="N10702" s="29">
        <f ca="1">IF(C10702&lt;Calculator!$G$27,0,IF(C10702=Calculator!$G$27,Calculator!$G$39,IF(H10702-K10702&lt;=0,IF(D10702&gt;Calculator!$G$39,IF(H10702-K10702+E10702+L10702+M10702+Calculator!$G$39&gt;Calculator!$G$39,Calculator!$G$39-(H10702+E10702+L10702+M10702-K10702),Calculator!$G$39),D10702),0)))</f>
        <v>0</v>
      </c>
    </row>
    <row r="10703" spans="1:14" ht="15.75" thickBot="1">
      <c r="A10703" s="33" t="str">
        <f ca="1">IF(C10703=Calculator!$H$27,"F",IF(Daily!D10703+Daily!H10703=0,IF(D10702+H10702&gt;0,"L",""),""))</f>
        <v/>
      </c>
      <c r="B10703" s="34">
        <v>10702</v>
      </c>
      <c r="C10703" s="19">
        <f t="shared" ca="1" si="669"/>
        <v>56632</v>
      </c>
      <c r="D10703" s="29">
        <f t="shared" ca="1" si="671"/>
        <v>0</v>
      </c>
      <c r="E10703" s="29">
        <f ca="1">IF(C10703&lt;Calculator!$D$26,0,IF(DAY($C10703)=1,IF(D10703-Calculator!$G$24&gt;0,Calculator!$G$24,D10703),0))</f>
        <v>0</v>
      </c>
      <c r="F10703" s="29">
        <f ca="1">IF(E10703&gt;0,D10703*Calculator!$G$22/12,0)</f>
        <v>0</v>
      </c>
      <c r="G10703" s="29">
        <f ca="1">IF(E10703&gt;0,(IFERROR(-PMT(Calculator!$G$22/12,Calculator!$G$23*12,Calculator!$G$20),0))-F10703,0)</f>
        <v>0</v>
      </c>
      <c r="H10703" s="29">
        <f t="shared" ca="1" si="672"/>
        <v>0</v>
      </c>
      <c r="I10703" s="29">
        <f t="shared" ca="1" si="670"/>
        <v>0</v>
      </c>
      <c r="J10703" s="30">
        <f>Calculator!$G$40</f>
        <v>6.5000000000000002E-2</v>
      </c>
      <c r="K10703" s="29">
        <f ca="1">IF(C10703&gt;=Calculator!$G$27,IF(DAY($C10703)=1,Calculator!$G$34/2,IF(DAY($C10703)=15,Calculator!$G$34/2,0)),0)</f>
        <v>0</v>
      </c>
      <c r="L10703" s="29">
        <f ca="1">IF(DAY($C10703)=28,IF(H10703=0,0,Calculator!$G$35),0)</f>
        <v>0</v>
      </c>
      <c r="M10703" s="29">
        <f ca="1">IF(I10703&gt;0,IF(DAY($C10703)=1,SUM(INDIRECT("I"&amp;(ROW(C10702)-DAY(C10702))):I10702),0),0)</f>
        <v>0</v>
      </c>
      <c r="N10703" s="29">
        <f ca="1">IF(C10703&lt;Calculator!$G$27,0,IF(C10703=Calculator!$G$27,Calculator!$G$39,IF(H10703-K10703&lt;=0,IF(D10703&gt;Calculator!$G$39,IF(H10703-K10703+E10703+L10703+M10703+Calculator!$G$39&gt;Calculator!$G$39,Calculator!$G$39-(H10703+E10703+L10703+M10703-K10703),Calculator!$G$39),D10703),0)))</f>
        <v>0</v>
      </c>
    </row>
    <row r="10704" spans="1:14" ht="15.75" thickBot="1">
      <c r="A10704" s="33" t="str">
        <f ca="1">IF(C10704=Calculator!$H$27,"F",IF(Daily!D10704+Daily!H10704=0,IF(D10703+H10703&gt;0,"L",""),""))</f>
        <v/>
      </c>
      <c r="B10704" s="34">
        <v>10703</v>
      </c>
      <c r="C10704" s="19">
        <f t="shared" ca="1" si="669"/>
        <v>56633</v>
      </c>
      <c r="D10704" s="29">
        <f t="shared" ca="1" si="671"/>
        <v>0</v>
      </c>
      <c r="E10704" s="29">
        <f ca="1">IF(C10704&lt;Calculator!$D$26,0,IF(DAY($C10704)=1,IF(D10704-Calculator!$G$24&gt;0,Calculator!$G$24,D10704),0))</f>
        <v>0</v>
      </c>
      <c r="F10704" s="29">
        <f ca="1">IF(E10704&gt;0,D10704*Calculator!$G$22/12,0)</f>
        <v>0</v>
      </c>
      <c r="G10704" s="29">
        <f ca="1">IF(E10704&gt;0,(IFERROR(-PMT(Calculator!$G$22/12,Calculator!$G$23*12,Calculator!$G$20),0))-F10704,0)</f>
        <v>0</v>
      </c>
      <c r="H10704" s="29">
        <f t="shared" ca="1" si="672"/>
        <v>0</v>
      </c>
      <c r="I10704" s="29">
        <f t="shared" ca="1" si="670"/>
        <v>0</v>
      </c>
      <c r="J10704" s="30">
        <f>Calculator!$G$40</f>
        <v>6.5000000000000002E-2</v>
      </c>
      <c r="K10704" s="29">
        <f ca="1">IF(C10704&gt;=Calculator!$G$27,IF(DAY($C10704)=1,Calculator!$G$34/2,IF(DAY($C10704)=15,Calculator!$G$34/2,0)),0)</f>
        <v>0</v>
      </c>
      <c r="L10704" s="29">
        <f ca="1">IF(DAY($C10704)=28,IF(H10704=0,0,Calculator!$G$35),0)</f>
        <v>0</v>
      </c>
      <c r="M10704" s="29">
        <f ca="1">IF(I10704&gt;0,IF(DAY($C10704)=1,SUM(INDIRECT("I"&amp;(ROW(C10703)-DAY(C10703))):I10703),0),0)</f>
        <v>0</v>
      </c>
      <c r="N10704" s="29">
        <f ca="1">IF(C10704&lt;Calculator!$G$27,0,IF(C10704=Calculator!$G$27,Calculator!$G$39,IF(H10704-K10704&lt;=0,IF(D10704&gt;Calculator!$G$39,IF(H10704-K10704+E10704+L10704+M10704+Calculator!$G$39&gt;Calculator!$G$39,Calculator!$G$39-(H10704+E10704+L10704+M10704-K10704),Calculator!$G$39),D10704),0)))</f>
        <v>0</v>
      </c>
    </row>
    <row r="10705" spans="1:14" ht="15.75" thickBot="1">
      <c r="A10705" s="33" t="str">
        <f ca="1">IF(C10705=Calculator!$H$27,"F",IF(Daily!D10705+Daily!H10705=0,IF(D10704+H10704&gt;0,"L",""),""))</f>
        <v/>
      </c>
      <c r="B10705" s="34">
        <v>10704</v>
      </c>
      <c r="C10705" s="19">
        <f t="shared" ca="1" si="669"/>
        <v>56634</v>
      </c>
      <c r="D10705" s="29">
        <f t="shared" ca="1" si="671"/>
        <v>0</v>
      </c>
      <c r="E10705" s="29">
        <f ca="1">IF(C10705&lt;Calculator!$D$26,0,IF(DAY($C10705)=1,IF(D10705-Calculator!$G$24&gt;0,Calculator!$G$24,D10705),0))</f>
        <v>0</v>
      </c>
      <c r="F10705" s="29">
        <f ca="1">IF(E10705&gt;0,D10705*Calculator!$G$22/12,0)</f>
        <v>0</v>
      </c>
      <c r="G10705" s="29">
        <f ca="1">IF(E10705&gt;0,(IFERROR(-PMT(Calculator!$G$22/12,Calculator!$G$23*12,Calculator!$G$20),0))-F10705,0)</f>
        <v>0</v>
      </c>
      <c r="H10705" s="29">
        <f t="shared" ca="1" si="672"/>
        <v>0</v>
      </c>
      <c r="I10705" s="29">
        <f t="shared" ca="1" si="670"/>
        <v>0</v>
      </c>
      <c r="J10705" s="30">
        <f>Calculator!$G$40</f>
        <v>6.5000000000000002E-2</v>
      </c>
      <c r="K10705" s="29">
        <f ca="1">IF(C10705&gt;=Calculator!$G$27,IF(DAY($C10705)=1,Calculator!$G$34/2,IF(DAY($C10705)=15,Calculator!$G$34/2,0)),0)</f>
        <v>0</v>
      </c>
      <c r="L10705" s="29">
        <f ca="1">IF(DAY($C10705)=28,IF(H10705=0,0,Calculator!$G$35),0)</f>
        <v>0</v>
      </c>
      <c r="M10705" s="29">
        <f ca="1">IF(I10705&gt;0,IF(DAY($C10705)=1,SUM(INDIRECT("I"&amp;(ROW(C10704)-DAY(C10704))):I10704),0),0)</f>
        <v>0</v>
      </c>
      <c r="N10705" s="29">
        <f ca="1">IF(C10705&lt;Calculator!$G$27,0,IF(C10705=Calculator!$G$27,Calculator!$G$39,IF(H10705-K10705&lt;=0,IF(D10705&gt;Calculator!$G$39,IF(H10705-K10705+E10705+L10705+M10705+Calculator!$G$39&gt;Calculator!$G$39,Calculator!$G$39-(H10705+E10705+L10705+M10705-K10705),Calculator!$G$39),D10705),0)))</f>
        <v>0</v>
      </c>
    </row>
    <row r="10706" spans="1:14" ht="15.75" thickBot="1">
      <c r="A10706" s="33" t="str">
        <f ca="1">IF(C10706=Calculator!$H$27,"F",IF(Daily!D10706+Daily!H10706=0,IF(D10705+H10705&gt;0,"L",""),""))</f>
        <v/>
      </c>
      <c r="B10706" s="34">
        <v>10705</v>
      </c>
      <c r="C10706" s="19">
        <f t="shared" ca="1" si="669"/>
        <v>56635</v>
      </c>
      <c r="D10706" s="29">
        <f t="shared" ca="1" si="671"/>
        <v>0</v>
      </c>
      <c r="E10706" s="29">
        <f ca="1">IF(C10706&lt;Calculator!$D$26,0,IF(DAY($C10706)=1,IF(D10706-Calculator!$G$24&gt;0,Calculator!$G$24,D10706),0))</f>
        <v>0</v>
      </c>
      <c r="F10706" s="29">
        <f ca="1">IF(E10706&gt;0,D10706*Calculator!$G$22/12,0)</f>
        <v>0</v>
      </c>
      <c r="G10706" s="29">
        <f ca="1">IF(E10706&gt;0,(IFERROR(-PMT(Calculator!$G$22/12,Calculator!$G$23*12,Calculator!$G$20),0))-F10706,0)</f>
        <v>0</v>
      </c>
      <c r="H10706" s="29">
        <f t="shared" ca="1" si="672"/>
        <v>0</v>
      </c>
      <c r="I10706" s="29">
        <f t="shared" ca="1" si="670"/>
        <v>0</v>
      </c>
      <c r="J10706" s="30">
        <f>Calculator!$G$40</f>
        <v>6.5000000000000002E-2</v>
      </c>
      <c r="K10706" s="29">
        <f ca="1">IF(C10706&gt;=Calculator!$G$27,IF(DAY($C10706)=1,Calculator!$G$34/2,IF(DAY($C10706)=15,Calculator!$G$34/2,0)),0)</f>
        <v>0</v>
      </c>
      <c r="L10706" s="29">
        <f ca="1">IF(DAY($C10706)=28,IF(H10706=0,0,Calculator!$G$35),0)</f>
        <v>0</v>
      </c>
      <c r="M10706" s="29">
        <f ca="1">IF(I10706&gt;0,IF(DAY($C10706)=1,SUM(INDIRECT("I"&amp;(ROW(C10705)-DAY(C10705))):I10705),0),0)</f>
        <v>0</v>
      </c>
      <c r="N10706" s="29">
        <f ca="1">IF(C10706&lt;Calculator!$G$27,0,IF(C10706=Calculator!$G$27,Calculator!$G$39,IF(H10706-K10706&lt;=0,IF(D10706&gt;Calculator!$G$39,IF(H10706-K10706+E10706+L10706+M10706+Calculator!$G$39&gt;Calculator!$G$39,Calculator!$G$39-(H10706+E10706+L10706+M10706-K10706),Calculator!$G$39),D10706),0)))</f>
        <v>0</v>
      </c>
    </row>
    <row r="10707" spans="1:14" ht="15.75" thickBot="1">
      <c r="A10707" s="33" t="str">
        <f ca="1">IF(C10707=Calculator!$H$27,"F",IF(Daily!D10707+Daily!H10707=0,IF(D10706+H10706&gt;0,"L",""),""))</f>
        <v/>
      </c>
      <c r="B10707" s="34">
        <v>10706</v>
      </c>
      <c r="C10707" s="19">
        <f t="shared" ca="1" si="669"/>
        <v>56636</v>
      </c>
      <c r="D10707" s="29">
        <f t="shared" ca="1" si="671"/>
        <v>0</v>
      </c>
      <c r="E10707" s="29">
        <f ca="1">IF(C10707&lt;Calculator!$D$26,0,IF(DAY($C10707)=1,IF(D10707-Calculator!$G$24&gt;0,Calculator!$G$24,D10707),0))</f>
        <v>0</v>
      </c>
      <c r="F10707" s="29">
        <f ca="1">IF(E10707&gt;0,D10707*Calculator!$G$22/12,0)</f>
        <v>0</v>
      </c>
      <c r="G10707" s="29">
        <f ca="1">IF(E10707&gt;0,(IFERROR(-PMT(Calculator!$G$22/12,Calculator!$G$23*12,Calculator!$G$20),0))-F10707,0)</f>
        <v>0</v>
      </c>
      <c r="H10707" s="29">
        <f t="shared" ca="1" si="672"/>
        <v>0</v>
      </c>
      <c r="I10707" s="29">
        <f t="shared" ca="1" si="670"/>
        <v>0</v>
      </c>
      <c r="J10707" s="30">
        <f>Calculator!$G$40</f>
        <v>6.5000000000000002E-2</v>
      </c>
      <c r="K10707" s="29">
        <f ca="1">IF(C10707&gt;=Calculator!$G$27,IF(DAY($C10707)=1,Calculator!$G$34/2,IF(DAY($C10707)=15,Calculator!$G$34/2,0)),0)</f>
        <v>0</v>
      </c>
      <c r="L10707" s="29">
        <f ca="1">IF(DAY($C10707)=28,IF(H10707=0,0,Calculator!$G$35),0)</f>
        <v>0</v>
      </c>
      <c r="M10707" s="29">
        <f ca="1">IF(I10707&gt;0,IF(DAY($C10707)=1,SUM(INDIRECT("I"&amp;(ROW(C10706)-DAY(C10706))):I10706),0),0)</f>
        <v>0</v>
      </c>
      <c r="N10707" s="29">
        <f ca="1">IF(C10707&lt;Calculator!$G$27,0,IF(C10707=Calculator!$G$27,Calculator!$G$39,IF(H10707-K10707&lt;=0,IF(D10707&gt;Calculator!$G$39,IF(H10707-K10707+E10707+L10707+M10707+Calculator!$G$39&gt;Calculator!$G$39,Calculator!$G$39-(H10707+E10707+L10707+M10707-K10707),Calculator!$G$39),D10707),0)))</f>
        <v>0</v>
      </c>
    </row>
    <row r="10708" spans="1:14" ht="15.75" thickBot="1">
      <c r="A10708" s="33" t="str">
        <f ca="1">IF(C10708=Calculator!$H$27,"F",IF(Daily!D10708+Daily!H10708=0,IF(D10707+H10707&gt;0,"L",""),""))</f>
        <v/>
      </c>
      <c r="B10708" s="34">
        <v>10707</v>
      </c>
      <c r="C10708" s="19">
        <f t="shared" ca="1" si="669"/>
        <v>56637</v>
      </c>
      <c r="D10708" s="29">
        <f t="shared" ca="1" si="671"/>
        <v>0</v>
      </c>
      <c r="E10708" s="29">
        <f ca="1">IF(C10708&lt;Calculator!$D$26,0,IF(DAY($C10708)=1,IF(D10708-Calculator!$G$24&gt;0,Calculator!$G$24,D10708),0))</f>
        <v>0</v>
      </c>
      <c r="F10708" s="29">
        <f ca="1">IF(E10708&gt;0,D10708*Calculator!$G$22/12,0)</f>
        <v>0</v>
      </c>
      <c r="G10708" s="29">
        <f ca="1">IF(E10708&gt;0,(IFERROR(-PMT(Calculator!$G$22/12,Calculator!$G$23*12,Calculator!$G$20),0))-F10708,0)</f>
        <v>0</v>
      </c>
      <c r="H10708" s="29">
        <f t="shared" ca="1" si="672"/>
        <v>0</v>
      </c>
      <c r="I10708" s="29">
        <f t="shared" ca="1" si="670"/>
        <v>0</v>
      </c>
      <c r="J10708" s="30">
        <f>Calculator!$G$40</f>
        <v>6.5000000000000002E-2</v>
      </c>
      <c r="K10708" s="29">
        <f ca="1">IF(C10708&gt;=Calculator!$G$27,IF(DAY($C10708)=1,Calculator!$G$34/2,IF(DAY($C10708)=15,Calculator!$G$34/2,0)),0)</f>
        <v>0</v>
      </c>
      <c r="L10708" s="29">
        <f ca="1">IF(DAY($C10708)=28,IF(H10708=0,0,Calculator!$G$35),0)</f>
        <v>0</v>
      </c>
      <c r="M10708" s="29">
        <f ca="1">IF(I10708&gt;0,IF(DAY($C10708)=1,SUM(INDIRECT("I"&amp;(ROW(C10707)-DAY(C10707))):I10707),0),0)</f>
        <v>0</v>
      </c>
      <c r="N10708" s="29">
        <f ca="1">IF(C10708&lt;Calculator!$G$27,0,IF(C10708=Calculator!$G$27,Calculator!$G$39,IF(H10708-K10708&lt;=0,IF(D10708&gt;Calculator!$G$39,IF(H10708-K10708+E10708+L10708+M10708+Calculator!$G$39&gt;Calculator!$G$39,Calculator!$G$39-(H10708+E10708+L10708+M10708-K10708),Calculator!$G$39),D10708),0)))</f>
        <v>0</v>
      </c>
    </row>
    <row r="10709" spans="1:14" ht="15.75" thickBot="1">
      <c r="A10709" s="33" t="str">
        <f ca="1">IF(C10709=Calculator!$H$27,"F",IF(Daily!D10709+Daily!H10709=0,IF(D10708+H10708&gt;0,"L",""),""))</f>
        <v/>
      </c>
      <c r="B10709" s="34">
        <v>10708</v>
      </c>
      <c r="C10709" s="19">
        <f t="shared" ca="1" si="669"/>
        <v>56638</v>
      </c>
      <c r="D10709" s="29">
        <f t="shared" ca="1" si="671"/>
        <v>0</v>
      </c>
      <c r="E10709" s="29">
        <f ca="1">IF(C10709&lt;Calculator!$D$26,0,IF(DAY($C10709)=1,IF(D10709-Calculator!$G$24&gt;0,Calculator!$G$24,D10709),0))</f>
        <v>0</v>
      </c>
      <c r="F10709" s="29">
        <f ca="1">IF(E10709&gt;0,D10709*Calculator!$G$22/12,0)</f>
        <v>0</v>
      </c>
      <c r="G10709" s="29">
        <f ca="1">IF(E10709&gt;0,(IFERROR(-PMT(Calculator!$G$22/12,Calculator!$G$23*12,Calculator!$G$20),0))-F10709,0)</f>
        <v>0</v>
      </c>
      <c r="H10709" s="29">
        <f t="shared" ca="1" si="672"/>
        <v>0</v>
      </c>
      <c r="I10709" s="29">
        <f t="shared" ca="1" si="670"/>
        <v>0</v>
      </c>
      <c r="J10709" s="30">
        <f>Calculator!$G$40</f>
        <v>6.5000000000000002E-2</v>
      </c>
      <c r="K10709" s="29">
        <f ca="1">IF(C10709&gt;=Calculator!$G$27,IF(DAY($C10709)=1,Calculator!$G$34/2,IF(DAY($C10709)=15,Calculator!$G$34/2,0)),0)</f>
        <v>0</v>
      </c>
      <c r="L10709" s="29">
        <f ca="1">IF(DAY($C10709)=28,IF(H10709=0,0,Calculator!$G$35),0)</f>
        <v>0</v>
      </c>
      <c r="M10709" s="29">
        <f ca="1">IF(I10709&gt;0,IF(DAY($C10709)=1,SUM(INDIRECT("I"&amp;(ROW(C10708)-DAY(C10708))):I10708),0),0)</f>
        <v>0</v>
      </c>
      <c r="N10709" s="29">
        <f ca="1">IF(C10709&lt;Calculator!$G$27,0,IF(C10709=Calculator!$G$27,Calculator!$G$39,IF(H10709-K10709&lt;=0,IF(D10709&gt;Calculator!$G$39,IF(H10709-K10709+E10709+L10709+M10709+Calculator!$G$39&gt;Calculator!$G$39,Calculator!$G$39-(H10709+E10709+L10709+M10709-K10709),Calculator!$G$39),D10709),0)))</f>
        <v>0</v>
      </c>
    </row>
    <row r="10710" spans="1:14" ht="15.75" thickBot="1">
      <c r="A10710" s="33" t="str">
        <f ca="1">IF(C10710=Calculator!$H$27,"F",IF(Daily!D10710+Daily!H10710=0,IF(D10709+H10709&gt;0,"L",""),""))</f>
        <v/>
      </c>
      <c r="B10710" s="34">
        <v>10709</v>
      </c>
      <c r="C10710" s="19">
        <f t="shared" ca="1" si="669"/>
        <v>56639</v>
      </c>
      <c r="D10710" s="29">
        <f t="shared" ca="1" si="671"/>
        <v>0</v>
      </c>
      <c r="E10710" s="29">
        <f ca="1">IF(C10710&lt;Calculator!$D$26,0,IF(DAY($C10710)=1,IF(D10710-Calculator!$G$24&gt;0,Calculator!$G$24,D10710),0))</f>
        <v>0</v>
      </c>
      <c r="F10710" s="29">
        <f ca="1">IF(E10710&gt;0,D10710*Calculator!$G$22/12,0)</f>
        <v>0</v>
      </c>
      <c r="G10710" s="29">
        <f ca="1">IF(E10710&gt;0,(IFERROR(-PMT(Calculator!$G$22/12,Calculator!$G$23*12,Calculator!$G$20),0))-F10710,0)</f>
        <v>0</v>
      </c>
      <c r="H10710" s="29">
        <f t="shared" ca="1" si="672"/>
        <v>0</v>
      </c>
      <c r="I10710" s="29">
        <f t="shared" ca="1" si="670"/>
        <v>0</v>
      </c>
      <c r="J10710" s="30">
        <f>Calculator!$G$40</f>
        <v>6.5000000000000002E-2</v>
      </c>
      <c r="K10710" s="29">
        <f ca="1">IF(C10710&gt;=Calculator!$G$27,IF(DAY($C10710)=1,Calculator!$G$34/2,IF(DAY($C10710)=15,Calculator!$G$34/2,0)),0)</f>
        <v>0</v>
      </c>
      <c r="L10710" s="29">
        <f ca="1">IF(DAY($C10710)=28,IF(H10710=0,0,Calculator!$G$35),0)</f>
        <v>0</v>
      </c>
      <c r="M10710" s="29">
        <f ca="1">IF(I10710&gt;0,IF(DAY($C10710)=1,SUM(INDIRECT("I"&amp;(ROW(C10709)-DAY(C10709))):I10709),0),0)</f>
        <v>0</v>
      </c>
      <c r="N10710" s="29">
        <f ca="1">IF(C10710&lt;Calculator!$G$27,0,IF(C10710=Calculator!$G$27,Calculator!$G$39,IF(H10710-K10710&lt;=0,IF(D10710&gt;Calculator!$G$39,IF(H10710-K10710+E10710+L10710+M10710+Calculator!$G$39&gt;Calculator!$G$39,Calculator!$G$39-(H10710+E10710+L10710+M10710-K10710),Calculator!$G$39),D10710),0)))</f>
        <v>0</v>
      </c>
    </row>
    <row r="10711" spans="1:14" ht="15.75" thickBot="1">
      <c r="A10711" s="33" t="str">
        <f ca="1">IF(C10711=Calculator!$H$27,"F",IF(Daily!D10711+Daily!H10711=0,IF(D10710+H10710&gt;0,"L",""),""))</f>
        <v/>
      </c>
      <c r="B10711" s="34">
        <v>10710</v>
      </c>
      <c r="C10711" s="19">
        <f t="shared" ca="1" si="669"/>
        <v>56640</v>
      </c>
      <c r="D10711" s="29">
        <f t="shared" ca="1" si="671"/>
        <v>0</v>
      </c>
      <c r="E10711" s="29">
        <f ca="1">IF(C10711&lt;Calculator!$D$26,0,IF(DAY($C10711)=1,IF(D10711-Calculator!$G$24&gt;0,Calculator!$G$24,D10711),0))</f>
        <v>0</v>
      </c>
      <c r="F10711" s="29">
        <f ca="1">IF(E10711&gt;0,D10711*Calculator!$G$22/12,0)</f>
        <v>0</v>
      </c>
      <c r="G10711" s="29">
        <f ca="1">IF(E10711&gt;0,(IFERROR(-PMT(Calculator!$G$22/12,Calculator!$G$23*12,Calculator!$G$20),0))-F10711,0)</f>
        <v>0</v>
      </c>
      <c r="H10711" s="29">
        <f t="shared" ca="1" si="672"/>
        <v>0</v>
      </c>
      <c r="I10711" s="29">
        <f t="shared" ca="1" si="670"/>
        <v>0</v>
      </c>
      <c r="J10711" s="30">
        <f>Calculator!$G$40</f>
        <v>6.5000000000000002E-2</v>
      </c>
      <c r="K10711" s="29">
        <f ca="1">IF(C10711&gt;=Calculator!$G$27,IF(DAY($C10711)=1,Calculator!$G$34/2,IF(DAY($C10711)=15,Calculator!$G$34/2,0)),0)</f>
        <v>0</v>
      </c>
      <c r="L10711" s="29">
        <f ca="1">IF(DAY($C10711)=28,IF(H10711=0,0,Calculator!$G$35),0)</f>
        <v>0</v>
      </c>
      <c r="M10711" s="29">
        <f ca="1">IF(I10711&gt;0,IF(DAY($C10711)=1,SUM(INDIRECT("I"&amp;(ROW(C10710)-DAY(C10710))):I10710),0),0)</f>
        <v>0</v>
      </c>
      <c r="N10711" s="29">
        <f ca="1">IF(C10711&lt;Calculator!$G$27,0,IF(C10711=Calculator!$G$27,Calculator!$G$39,IF(H10711-K10711&lt;=0,IF(D10711&gt;Calculator!$G$39,IF(H10711-K10711+E10711+L10711+M10711+Calculator!$G$39&gt;Calculator!$G$39,Calculator!$G$39-(H10711+E10711+L10711+M10711-K10711),Calculator!$G$39),D10711),0)))</f>
        <v>0</v>
      </c>
    </row>
    <row r="10712" spans="1:14" ht="15.75" thickBot="1">
      <c r="A10712" s="33" t="str">
        <f ca="1">IF(C10712=Calculator!$H$27,"F",IF(Daily!D10712+Daily!H10712=0,IF(D10711+H10711&gt;0,"L",""),""))</f>
        <v/>
      </c>
      <c r="B10712" s="34">
        <v>10711</v>
      </c>
      <c r="C10712" s="19">
        <f t="shared" ca="1" si="669"/>
        <v>56641</v>
      </c>
      <c r="D10712" s="29">
        <f t="shared" ca="1" si="671"/>
        <v>0</v>
      </c>
      <c r="E10712" s="29">
        <f ca="1">IF(C10712&lt;Calculator!$D$26,0,IF(DAY($C10712)=1,IF(D10712-Calculator!$G$24&gt;0,Calculator!$G$24,D10712),0))</f>
        <v>0</v>
      </c>
      <c r="F10712" s="29">
        <f ca="1">IF(E10712&gt;0,D10712*Calculator!$G$22/12,0)</f>
        <v>0</v>
      </c>
      <c r="G10712" s="29">
        <f ca="1">IF(E10712&gt;0,(IFERROR(-PMT(Calculator!$G$22/12,Calculator!$G$23*12,Calculator!$G$20),0))-F10712,0)</f>
        <v>0</v>
      </c>
      <c r="H10712" s="29">
        <f t="shared" ca="1" si="672"/>
        <v>0</v>
      </c>
      <c r="I10712" s="29">
        <f t="shared" ca="1" si="670"/>
        <v>0</v>
      </c>
      <c r="J10712" s="30">
        <f>Calculator!$G$40</f>
        <v>6.5000000000000002E-2</v>
      </c>
      <c r="K10712" s="29">
        <f ca="1">IF(C10712&gt;=Calculator!$G$27,IF(DAY($C10712)=1,Calculator!$G$34/2,IF(DAY($C10712)=15,Calculator!$G$34/2,0)),0)</f>
        <v>0</v>
      </c>
      <c r="L10712" s="29">
        <f ca="1">IF(DAY($C10712)=28,IF(H10712=0,0,Calculator!$G$35),0)</f>
        <v>0</v>
      </c>
      <c r="M10712" s="29">
        <f ca="1">IF(I10712&gt;0,IF(DAY($C10712)=1,SUM(INDIRECT("I"&amp;(ROW(C10711)-DAY(C10711))):I10711),0),0)</f>
        <v>0</v>
      </c>
      <c r="N10712" s="29">
        <f ca="1">IF(C10712&lt;Calculator!$G$27,0,IF(C10712=Calculator!$G$27,Calculator!$G$39,IF(H10712-K10712&lt;=0,IF(D10712&gt;Calculator!$G$39,IF(H10712-K10712+E10712+L10712+M10712+Calculator!$G$39&gt;Calculator!$G$39,Calculator!$G$39-(H10712+E10712+L10712+M10712-K10712),Calculator!$G$39),D10712),0)))</f>
        <v>0</v>
      </c>
    </row>
    <row r="10713" spans="1:14" ht="15.75" thickBot="1">
      <c r="A10713" s="33" t="str">
        <f ca="1">IF(C10713=Calculator!$H$27,"F",IF(Daily!D10713+Daily!H10713=0,IF(D10712+H10712&gt;0,"L",""),""))</f>
        <v/>
      </c>
      <c r="B10713" s="34">
        <v>10712</v>
      </c>
      <c r="C10713" s="19">
        <f t="shared" ca="1" si="669"/>
        <v>56642</v>
      </c>
      <c r="D10713" s="29">
        <f t="shared" ca="1" si="671"/>
        <v>0</v>
      </c>
      <c r="E10713" s="29">
        <f ca="1">IF(C10713&lt;Calculator!$D$26,0,IF(DAY($C10713)=1,IF(D10713-Calculator!$G$24&gt;0,Calculator!$G$24,D10713),0))</f>
        <v>0</v>
      </c>
      <c r="F10713" s="29">
        <f ca="1">IF(E10713&gt;0,D10713*Calculator!$G$22/12,0)</f>
        <v>0</v>
      </c>
      <c r="G10713" s="29">
        <f ca="1">IF(E10713&gt;0,(IFERROR(-PMT(Calculator!$G$22/12,Calculator!$G$23*12,Calculator!$G$20),0))-F10713,0)</f>
        <v>0</v>
      </c>
      <c r="H10713" s="29">
        <f t="shared" ca="1" si="672"/>
        <v>0</v>
      </c>
      <c r="I10713" s="29">
        <f t="shared" ca="1" si="670"/>
        <v>0</v>
      </c>
      <c r="J10713" s="30">
        <f>Calculator!$G$40</f>
        <v>6.5000000000000002E-2</v>
      </c>
      <c r="K10713" s="29">
        <f ca="1">IF(C10713&gt;=Calculator!$G$27,IF(DAY($C10713)=1,Calculator!$G$34/2,IF(DAY($C10713)=15,Calculator!$G$34/2,0)),0)</f>
        <v>0</v>
      </c>
      <c r="L10713" s="29">
        <f ca="1">IF(DAY($C10713)=28,IF(H10713=0,0,Calculator!$G$35),0)</f>
        <v>0</v>
      </c>
      <c r="M10713" s="29">
        <f ca="1">IF(I10713&gt;0,IF(DAY($C10713)=1,SUM(INDIRECT("I"&amp;(ROW(C10712)-DAY(C10712))):I10712),0),0)</f>
        <v>0</v>
      </c>
      <c r="N10713" s="29">
        <f ca="1">IF(C10713&lt;Calculator!$G$27,0,IF(C10713=Calculator!$G$27,Calculator!$G$39,IF(H10713-K10713&lt;=0,IF(D10713&gt;Calculator!$G$39,IF(H10713-K10713+E10713+L10713+M10713+Calculator!$G$39&gt;Calculator!$G$39,Calculator!$G$39-(H10713+E10713+L10713+M10713-K10713),Calculator!$G$39),D10713),0)))</f>
        <v>0</v>
      </c>
    </row>
    <row r="10714" spans="1:14" ht="15.75" thickBot="1">
      <c r="A10714" s="33" t="str">
        <f ca="1">IF(C10714=Calculator!$H$27,"F",IF(Daily!D10714+Daily!H10714=0,IF(D10713+H10713&gt;0,"L",""),""))</f>
        <v/>
      </c>
      <c r="B10714" s="34">
        <v>10713</v>
      </c>
      <c r="C10714" s="19">
        <f t="shared" ca="1" si="669"/>
        <v>56643</v>
      </c>
      <c r="D10714" s="29">
        <f t="shared" ca="1" si="671"/>
        <v>0</v>
      </c>
      <c r="E10714" s="29">
        <f ca="1">IF(C10714&lt;Calculator!$D$26,0,IF(DAY($C10714)=1,IF(D10714-Calculator!$G$24&gt;0,Calculator!$G$24,D10714),0))</f>
        <v>0</v>
      </c>
      <c r="F10714" s="29">
        <f ca="1">IF(E10714&gt;0,D10714*Calculator!$G$22/12,0)</f>
        <v>0</v>
      </c>
      <c r="G10714" s="29">
        <f ca="1">IF(E10714&gt;0,(IFERROR(-PMT(Calculator!$G$22/12,Calculator!$G$23*12,Calculator!$G$20),0))-F10714,0)</f>
        <v>0</v>
      </c>
      <c r="H10714" s="29">
        <f t="shared" ca="1" si="672"/>
        <v>0</v>
      </c>
      <c r="I10714" s="29">
        <f t="shared" ca="1" si="670"/>
        <v>0</v>
      </c>
      <c r="J10714" s="30">
        <f>Calculator!$G$40</f>
        <v>6.5000000000000002E-2</v>
      </c>
      <c r="K10714" s="29">
        <f ca="1">IF(C10714&gt;=Calculator!$G$27,IF(DAY($C10714)=1,Calculator!$G$34/2,IF(DAY($C10714)=15,Calculator!$G$34/2,0)),0)</f>
        <v>0</v>
      </c>
      <c r="L10714" s="29">
        <f ca="1">IF(DAY($C10714)=28,IF(H10714=0,0,Calculator!$G$35),0)</f>
        <v>0</v>
      </c>
      <c r="M10714" s="29">
        <f ca="1">IF(I10714&gt;0,IF(DAY($C10714)=1,SUM(INDIRECT("I"&amp;(ROW(C10713)-DAY(C10713))):I10713),0),0)</f>
        <v>0</v>
      </c>
      <c r="N10714" s="29">
        <f ca="1">IF(C10714&lt;Calculator!$G$27,0,IF(C10714=Calculator!$G$27,Calculator!$G$39,IF(H10714-K10714&lt;=0,IF(D10714&gt;Calculator!$G$39,IF(H10714-K10714+E10714+L10714+M10714+Calculator!$G$39&gt;Calculator!$G$39,Calculator!$G$39-(H10714+E10714+L10714+M10714-K10714),Calculator!$G$39),D10714),0)))</f>
        <v>0</v>
      </c>
    </row>
    <row r="10715" spans="1:14" ht="15.75" thickBot="1">
      <c r="A10715" s="33" t="str">
        <f ca="1">IF(C10715=Calculator!$H$27,"F",IF(Daily!D10715+Daily!H10715=0,IF(D10714+H10714&gt;0,"L",""),""))</f>
        <v/>
      </c>
      <c r="B10715" s="34">
        <v>10714</v>
      </c>
      <c r="C10715" s="19">
        <f t="shared" ca="1" si="669"/>
        <v>56644</v>
      </c>
      <c r="D10715" s="29">
        <f t="shared" ca="1" si="671"/>
        <v>0</v>
      </c>
      <c r="E10715" s="29">
        <f ca="1">IF(C10715&lt;Calculator!$D$26,0,IF(DAY($C10715)=1,IF(D10715-Calculator!$G$24&gt;0,Calculator!$G$24,D10715),0))</f>
        <v>0</v>
      </c>
      <c r="F10715" s="29">
        <f ca="1">IF(E10715&gt;0,D10715*Calculator!$G$22/12,0)</f>
        <v>0</v>
      </c>
      <c r="G10715" s="29">
        <f ca="1">IF(E10715&gt;0,(IFERROR(-PMT(Calculator!$G$22/12,Calculator!$G$23*12,Calculator!$G$20),0))-F10715,0)</f>
        <v>0</v>
      </c>
      <c r="H10715" s="29">
        <f t="shared" ca="1" si="672"/>
        <v>0</v>
      </c>
      <c r="I10715" s="29">
        <f t="shared" ca="1" si="670"/>
        <v>0</v>
      </c>
      <c r="J10715" s="30">
        <f>Calculator!$G$40</f>
        <v>6.5000000000000002E-2</v>
      </c>
      <c r="K10715" s="29">
        <f ca="1">IF(C10715&gt;=Calculator!$G$27,IF(DAY($C10715)=1,Calculator!$G$34/2,IF(DAY($C10715)=15,Calculator!$G$34/2,0)),0)</f>
        <v>0</v>
      </c>
      <c r="L10715" s="29">
        <f ca="1">IF(DAY($C10715)=28,IF(H10715=0,0,Calculator!$G$35),0)</f>
        <v>0</v>
      </c>
      <c r="M10715" s="29">
        <f ca="1">IF(I10715&gt;0,IF(DAY($C10715)=1,SUM(INDIRECT("I"&amp;(ROW(C10714)-DAY(C10714))):I10714),0),0)</f>
        <v>0</v>
      </c>
      <c r="N10715" s="29">
        <f ca="1">IF(C10715&lt;Calculator!$G$27,0,IF(C10715=Calculator!$G$27,Calculator!$G$39,IF(H10715-K10715&lt;=0,IF(D10715&gt;Calculator!$G$39,IF(H10715-K10715+E10715+L10715+M10715+Calculator!$G$39&gt;Calculator!$G$39,Calculator!$G$39-(H10715+E10715+L10715+M10715-K10715),Calculator!$G$39),D10715),0)))</f>
        <v>0</v>
      </c>
    </row>
    <row r="10716" spans="1:14" ht="15.75" thickBot="1">
      <c r="A10716" s="33" t="str">
        <f ca="1">IF(C10716=Calculator!$H$27,"F",IF(Daily!D10716+Daily!H10716=0,IF(D10715+H10715&gt;0,"L",""),""))</f>
        <v/>
      </c>
      <c r="B10716" s="34">
        <v>10715</v>
      </c>
      <c r="C10716" s="19">
        <f t="shared" ca="1" si="669"/>
        <v>56645</v>
      </c>
      <c r="D10716" s="29">
        <f t="shared" ca="1" si="671"/>
        <v>0</v>
      </c>
      <c r="E10716" s="29">
        <f ca="1">IF(C10716&lt;Calculator!$D$26,0,IF(DAY($C10716)=1,IF(D10716-Calculator!$G$24&gt;0,Calculator!$G$24,D10716),0))</f>
        <v>0</v>
      </c>
      <c r="F10716" s="29">
        <f ca="1">IF(E10716&gt;0,D10716*Calculator!$G$22/12,0)</f>
        <v>0</v>
      </c>
      <c r="G10716" s="29">
        <f ca="1">IF(E10716&gt;0,(IFERROR(-PMT(Calculator!$G$22/12,Calculator!$G$23*12,Calculator!$G$20),0))-F10716,0)</f>
        <v>0</v>
      </c>
      <c r="H10716" s="29">
        <f t="shared" ca="1" si="672"/>
        <v>0</v>
      </c>
      <c r="I10716" s="29">
        <f t="shared" ca="1" si="670"/>
        <v>0</v>
      </c>
      <c r="J10716" s="30">
        <f>Calculator!$G$40</f>
        <v>6.5000000000000002E-2</v>
      </c>
      <c r="K10716" s="29">
        <f ca="1">IF(C10716&gt;=Calculator!$G$27,IF(DAY($C10716)=1,Calculator!$G$34/2,IF(DAY($C10716)=15,Calculator!$G$34/2,0)),0)</f>
        <v>0</v>
      </c>
      <c r="L10716" s="29">
        <f ca="1">IF(DAY($C10716)=28,IF(H10716=0,0,Calculator!$G$35),0)</f>
        <v>0</v>
      </c>
      <c r="M10716" s="29">
        <f ca="1">IF(I10716&gt;0,IF(DAY($C10716)=1,SUM(INDIRECT("I"&amp;(ROW(C10715)-DAY(C10715))):I10715),0),0)</f>
        <v>0</v>
      </c>
      <c r="N10716" s="29">
        <f ca="1">IF(C10716&lt;Calculator!$G$27,0,IF(C10716=Calculator!$G$27,Calculator!$G$39,IF(H10716-K10716&lt;=0,IF(D10716&gt;Calculator!$G$39,IF(H10716-K10716+E10716+L10716+M10716+Calculator!$G$39&gt;Calculator!$G$39,Calculator!$G$39-(H10716+E10716+L10716+M10716-K10716),Calculator!$G$39),D10716),0)))</f>
        <v>0</v>
      </c>
    </row>
    <row r="10717" spans="1:14" ht="15.75" thickBot="1">
      <c r="A10717" s="33" t="str">
        <f ca="1">IF(C10717=Calculator!$H$27,"F",IF(Daily!D10717+Daily!H10717=0,IF(D10716+H10716&gt;0,"L",""),""))</f>
        <v/>
      </c>
      <c r="B10717" s="34">
        <v>10716</v>
      </c>
      <c r="C10717" s="19">
        <f t="shared" ca="1" si="669"/>
        <v>56646</v>
      </c>
      <c r="D10717" s="29">
        <f t="shared" ca="1" si="671"/>
        <v>0</v>
      </c>
      <c r="E10717" s="29">
        <f ca="1">IF(C10717&lt;Calculator!$D$26,0,IF(DAY($C10717)=1,IF(D10717-Calculator!$G$24&gt;0,Calculator!$G$24,D10717),0))</f>
        <v>0</v>
      </c>
      <c r="F10717" s="29">
        <f ca="1">IF(E10717&gt;0,D10717*Calculator!$G$22/12,0)</f>
        <v>0</v>
      </c>
      <c r="G10717" s="29">
        <f ca="1">IF(E10717&gt;0,(IFERROR(-PMT(Calculator!$G$22/12,Calculator!$G$23*12,Calculator!$G$20),0))-F10717,0)</f>
        <v>0</v>
      </c>
      <c r="H10717" s="29">
        <f t="shared" ca="1" si="672"/>
        <v>0</v>
      </c>
      <c r="I10717" s="29">
        <f t="shared" ca="1" si="670"/>
        <v>0</v>
      </c>
      <c r="J10717" s="30">
        <f>Calculator!$G$40</f>
        <v>6.5000000000000002E-2</v>
      </c>
      <c r="K10717" s="29">
        <f ca="1">IF(C10717&gt;=Calculator!$G$27,IF(DAY($C10717)=1,Calculator!$G$34/2,IF(DAY($C10717)=15,Calculator!$G$34/2,0)),0)</f>
        <v>4500</v>
      </c>
      <c r="L10717" s="29">
        <f ca="1">IF(DAY($C10717)=28,IF(H10717=0,0,Calculator!$G$35),0)</f>
        <v>0</v>
      </c>
      <c r="M10717" s="29">
        <f ca="1">IF(I10717&gt;0,IF(DAY($C10717)=1,SUM(INDIRECT("I"&amp;(ROW(C10716)-DAY(C10716))):I10716),0),0)</f>
        <v>0</v>
      </c>
      <c r="N10717" s="29">
        <f ca="1">IF(C10717&lt;Calculator!$G$27,0,IF(C10717=Calculator!$G$27,Calculator!$G$39,IF(H10717-K10717&lt;=0,IF(D10717&gt;Calculator!$G$39,IF(H10717-K10717+E10717+L10717+M10717+Calculator!$G$39&gt;Calculator!$G$39,Calculator!$G$39-(H10717+E10717+L10717+M10717-K10717),Calculator!$G$39),D10717),0)))</f>
        <v>0</v>
      </c>
    </row>
    <row r="10718" spans="1:14" ht="15.75" thickBot="1">
      <c r="A10718" s="33" t="str">
        <f ca="1">IF(C10718=Calculator!$H$27,"F",IF(Daily!D10718+Daily!H10718=0,IF(D10717+H10717&gt;0,"L",""),""))</f>
        <v/>
      </c>
      <c r="B10718" s="34">
        <v>10717</v>
      </c>
      <c r="C10718" s="19">
        <f t="shared" ca="1" si="669"/>
        <v>56647</v>
      </c>
      <c r="D10718" s="29">
        <f t="shared" ca="1" si="671"/>
        <v>0</v>
      </c>
      <c r="E10718" s="29">
        <f ca="1">IF(C10718&lt;Calculator!$D$26,0,IF(DAY($C10718)=1,IF(D10718-Calculator!$G$24&gt;0,Calculator!$G$24,D10718),0))</f>
        <v>0</v>
      </c>
      <c r="F10718" s="29">
        <f ca="1">IF(E10718&gt;0,D10718*Calculator!$G$22/12,0)</f>
        <v>0</v>
      </c>
      <c r="G10718" s="29">
        <f ca="1">IF(E10718&gt;0,(IFERROR(-PMT(Calculator!$G$22/12,Calculator!$G$23*12,Calculator!$G$20),0))-F10718,0)</f>
        <v>0</v>
      </c>
      <c r="H10718" s="29">
        <f t="shared" ca="1" si="672"/>
        <v>0</v>
      </c>
      <c r="I10718" s="29">
        <f t="shared" ca="1" si="670"/>
        <v>0</v>
      </c>
      <c r="J10718" s="30">
        <f>Calculator!$G$40</f>
        <v>6.5000000000000002E-2</v>
      </c>
      <c r="K10718" s="29">
        <f ca="1">IF(C10718&gt;=Calculator!$G$27,IF(DAY($C10718)=1,Calculator!$G$34/2,IF(DAY($C10718)=15,Calculator!$G$34/2,0)),0)</f>
        <v>0</v>
      </c>
      <c r="L10718" s="29">
        <f ca="1">IF(DAY($C10718)=28,IF(H10718=0,0,Calculator!$G$35),0)</f>
        <v>0</v>
      </c>
      <c r="M10718" s="29">
        <f ca="1">IF(I10718&gt;0,IF(DAY($C10718)=1,SUM(INDIRECT("I"&amp;(ROW(C10717)-DAY(C10717))):I10717),0),0)</f>
        <v>0</v>
      </c>
      <c r="N10718" s="29">
        <f ca="1">IF(C10718&lt;Calculator!$G$27,0,IF(C10718=Calculator!$G$27,Calculator!$G$39,IF(H10718-K10718&lt;=0,IF(D10718&gt;Calculator!$G$39,IF(H10718-K10718+E10718+L10718+M10718+Calculator!$G$39&gt;Calculator!$G$39,Calculator!$G$39-(H10718+E10718+L10718+M10718-K10718),Calculator!$G$39),D10718),0)))</f>
        <v>0</v>
      </c>
    </row>
    <row r="10719" spans="1:14" ht="15.75" thickBot="1">
      <c r="A10719" s="33" t="str">
        <f ca="1">IF(C10719=Calculator!$H$27,"F",IF(Daily!D10719+Daily!H10719=0,IF(D10718+H10718&gt;0,"L",""),""))</f>
        <v/>
      </c>
      <c r="B10719" s="34">
        <v>10718</v>
      </c>
      <c r="C10719" s="19">
        <f t="shared" ca="1" si="669"/>
        <v>56648</v>
      </c>
      <c r="D10719" s="29">
        <f t="shared" ca="1" si="671"/>
        <v>0</v>
      </c>
      <c r="E10719" s="29">
        <f ca="1">IF(C10719&lt;Calculator!$D$26,0,IF(DAY($C10719)=1,IF(D10719-Calculator!$G$24&gt;0,Calculator!$G$24,D10719),0))</f>
        <v>0</v>
      </c>
      <c r="F10719" s="29">
        <f ca="1">IF(E10719&gt;0,D10719*Calculator!$G$22/12,0)</f>
        <v>0</v>
      </c>
      <c r="G10719" s="29">
        <f ca="1">IF(E10719&gt;0,(IFERROR(-PMT(Calculator!$G$22/12,Calculator!$G$23*12,Calculator!$G$20),0))-F10719,0)</f>
        <v>0</v>
      </c>
      <c r="H10719" s="29">
        <f t="shared" ca="1" si="672"/>
        <v>0</v>
      </c>
      <c r="I10719" s="29">
        <f t="shared" ca="1" si="670"/>
        <v>0</v>
      </c>
      <c r="J10719" s="30">
        <f>Calculator!$G$40</f>
        <v>6.5000000000000002E-2</v>
      </c>
      <c r="K10719" s="29">
        <f ca="1">IF(C10719&gt;=Calculator!$G$27,IF(DAY($C10719)=1,Calculator!$G$34/2,IF(DAY($C10719)=15,Calculator!$G$34/2,0)),0)</f>
        <v>0</v>
      </c>
      <c r="L10719" s="29">
        <f ca="1">IF(DAY($C10719)=28,IF(H10719=0,0,Calculator!$G$35),0)</f>
        <v>0</v>
      </c>
      <c r="M10719" s="29">
        <f ca="1">IF(I10719&gt;0,IF(DAY($C10719)=1,SUM(INDIRECT("I"&amp;(ROW(C10718)-DAY(C10718))):I10718),0),0)</f>
        <v>0</v>
      </c>
      <c r="N10719" s="29">
        <f ca="1">IF(C10719&lt;Calculator!$G$27,0,IF(C10719=Calculator!$G$27,Calculator!$G$39,IF(H10719-K10719&lt;=0,IF(D10719&gt;Calculator!$G$39,IF(H10719-K10719+E10719+L10719+M10719+Calculator!$G$39&gt;Calculator!$G$39,Calculator!$G$39-(H10719+E10719+L10719+M10719-K10719),Calculator!$G$39),D10719),0)))</f>
        <v>0</v>
      </c>
    </row>
    <row r="10720" spans="1:14" ht="15.75" thickBot="1">
      <c r="A10720" s="33" t="str">
        <f ca="1">IF(C10720=Calculator!$H$27,"F",IF(Daily!D10720+Daily!H10720=0,IF(D10719+H10719&gt;0,"L",""),""))</f>
        <v/>
      </c>
      <c r="B10720" s="34">
        <v>10719</v>
      </c>
      <c r="C10720" s="19">
        <f t="shared" ca="1" si="669"/>
        <v>56649</v>
      </c>
      <c r="D10720" s="29">
        <f t="shared" ca="1" si="671"/>
        <v>0</v>
      </c>
      <c r="E10720" s="29">
        <f ca="1">IF(C10720&lt;Calculator!$D$26,0,IF(DAY($C10720)=1,IF(D10720-Calculator!$G$24&gt;0,Calculator!$G$24,D10720),0))</f>
        <v>0</v>
      </c>
      <c r="F10720" s="29">
        <f ca="1">IF(E10720&gt;0,D10720*Calculator!$G$22/12,0)</f>
        <v>0</v>
      </c>
      <c r="G10720" s="29">
        <f ca="1">IF(E10720&gt;0,(IFERROR(-PMT(Calculator!$G$22/12,Calculator!$G$23*12,Calculator!$G$20),0))-F10720,0)</f>
        <v>0</v>
      </c>
      <c r="H10720" s="29">
        <f t="shared" ca="1" si="672"/>
        <v>0</v>
      </c>
      <c r="I10720" s="29">
        <f t="shared" ca="1" si="670"/>
        <v>0</v>
      </c>
      <c r="J10720" s="30">
        <f>Calculator!$G$40</f>
        <v>6.5000000000000002E-2</v>
      </c>
      <c r="K10720" s="29">
        <f ca="1">IF(C10720&gt;=Calculator!$G$27,IF(DAY($C10720)=1,Calculator!$G$34/2,IF(DAY($C10720)=15,Calculator!$G$34/2,0)),0)</f>
        <v>0</v>
      </c>
      <c r="L10720" s="29">
        <f ca="1">IF(DAY($C10720)=28,IF(H10720=0,0,Calculator!$G$35),0)</f>
        <v>0</v>
      </c>
      <c r="M10720" s="29">
        <f ca="1">IF(I10720&gt;0,IF(DAY($C10720)=1,SUM(INDIRECT("I"&amp;(ROW(C10719)-DAY(C10719))):I10719),0),0)</f>
        <v>0</v>
      </c>
      <c r="N10720" s="29">
        <f ca="1">IF(C10720&lt;Calculator!$G$27,0,IF(C10720=Calculator!$G$27,Calculator!$G$39,IF(H10720-K10720&lt;=0,IF(D10720&gt;Calculator!$G$39,IF(H10720-K10720+E10720+L10720+M10720+Calculator!$G$39&gt;Calculator!$G$39,Calculator!$G$39-(H10720+E10720+L10720+M10720-K10720),Calculator!$G$39),D10720),0)))</f>
        <v>0</v>
      </c>
    </row>
    <row r="10721" spans="1:14" ht="15.75" thickBot="1">
      <c r="A10721" s="33" t="str">
        <f ca="1">IF(C10721=Calculator!$H$27,"F",IF(Daily!D10721+Daily!H10721=0,IF(D10720+H10720&gt;0,"L",""),""))</f>
        <v/>
      </c>
      <c r="B10721" s="34">
        <v>10720</v>
      </c>
      <c r="C10721" s="19">
        <f t="shared" ca="1" si="669"/>
        <v>56650</v>
      </c>
      <c r="D10721" s="29">
        <f t="shared" ca="1" si="671"/>
        <v>0</v>
      </c>
      <c r="E10721" s="29">
        <f ca="1">IF(C10721&lt;Calculator!$D$26,0,IF(DAY($C10721)=1,IF(D10721-Calculator!$G$24&gt;0,Calculator!$G$24,D10721),0))</f>
        <v>0</v>
      </c>
      <c r="F10721" s="29">
        <f ca="1">IF(E10721&gt;0,D10721*Calculator!$G$22/12,0)</f>
        <v>0</v>
      </c>
      <c r="G10721" s="29">
        <f ca="1">IF(E10721&gt;0,(IFERROR(-PMT(Calculator!$G$22/12,Calculator!$G$23*12,Calculator!$G$20),0))-F10721,0)</f>
        <v>0</v>
      </c>
      <c r="H10721" s="29">
        <f t="shared" ca="1" si="672"/>
        <v>0</v>
      </c>
      <c r="I10721" s="29">
        <f t="shared" ca="1" si="670"/>
        <v>0</v>
      </c>
      <c r="J10721" s="30">
        <f>Calculator!$G$40</f>
        <v>6.5000000000000002E-2</v>
      </c>
      <c r="K10721" s="29">
        <f ca="1">IF(C10721&gt;=Calculator!$G$27,IF(DAY($C10721)=1,Calculator!$G$34/2,IF(DAY($C10721)=15,Calculator!$G$34/2,0)),0)</f>
        <v>0</v>
      </c>
      <c r="L10721" s="29">
        <f ca="1">IF(DAY($C10721)=28,IF(H10721=0,0,Calculator!$G$35),0)</f>
        <v>0</v>
      </c>
      <c r="M10721" s="29">
        <f ca="1">IF(I10721&gt;0,IF(DAY($C10721)=1,SUM(INDIRECT("I"&amp;(ROW(C10720)-DAY(C10720))):I10720),0),0)</f>
        <v>0</v>
      </c>
      <c r="N10721" s="29">
        <f ca="1">IF(C10721&lt;Calculator!$G$27,0,IF(C10721=Calculator!$G$27,Calculator!$G$39,IF(H10721-K10721&lt;=0,IF(D10721&gt;Calculator!$G$39,IF(H10721-K10721+E10721+L10721+M10721+Calculator!$G$39&gt;Calculator!$G$39,Calculator!$G$39-(H10721+E10721+L10721+M10721-K10721),Calculator!$G$39),D10721),0)))</f>
        <v>0</v>
      </c>
    </row>
    <row r="10722" spans="1:14" ht="15.75" thickBot="1">
      <c r="A10722" s="33" t="str">
        <f ca="1">IF(C10722=Calculator!$H$27,"F",IF(Daily!D10722+Daily!H10722=0,IF(D10721+H10721&gt;0,"L",""),""))</f>
        <v/>
      </c>
      <c r="B10722" s="34">
        <v>10721</v>
      </c>
      <c r="C10722" s="19">
        <f t="shared" ca="1" si="669"/>
        <v>56651</v>
      </c>
      <c r="D10722" s="29">
        <f t="shared" ca="1" si="671"/>
        <v>0</v>
      </c>
      <c r="E10722" s="29">
        <f ca="1">IF(C10722&lt;Calculator!$D$26,0,IF(DAY($C10722)=1,IF(D10722-Calculator!$G$24&gt;0,Calculator!$G$24,D10722),0))</f>
        <v>0</v>
      </c>
      <c r="F10722" s="29">
        <f ca="1">IF(E10722&gt;0,D10722*Calculator!$G$22/12,0)</f>
        <v>0</v>
      </c>
      <c r="G10722" s="29">
        <f ca="1">IF(E10722&gt;0,(IFERROR(-PMT(Calculator!$G$22/12,Calculator!$G$23*12,Calculator!$G$20),0))-F10722,0)</f>
        <v>0</v>
      </c>
      <c r="H10722" s="29">
        <f t="shared" ca="1" si="672"/>
        <v>0</v>
      </c>
      <c r="I10722" s="29">
        <f t="shared" ca="1" si="670"/>
        <v>0</v>
      </c>
      <c r="J10722" s="30">
        <f>Calculator!$G$40</f>
        <v>6.5000000000000002E-2</v>
      </c>
      <c r="K10722" s="29">
        <f ca="1">IF(C10722&gt;=Calculator!$G$27,IF(DAY($C10722)=1,Calculator!$G$34/2,IF(DAY($C10722)=15,Calculator!$G$34/2,0)),0)</f>
        <v>0</v>
      </c>
      <c r="L10722" s="29">
        <f ca="1">IF(DAY($C10722)=28,IF(H10722=0,0,Calculator!$G$35),0)</f>
        <v>0</v>
      </c>
      <c r="M10722" s="29">
        <f ca="1">IF(I10722&gt;0,IF(DAY($C10722)=1,SUM(INDIRECT("I"&amp;(ROW(C10721)-DAY(C10721))):I10721),0),0)</f>
        <v>0</v>
      </c>
      <c r="N10722" s="29">
        <f ca="1">IF(C10722&lt;Calculator!$G$27,0,IF(C10722=Calculator!$G$27,Calculator!$G$39,IF(H10722-K10722&lt;=0,IF(D10722&gt;Calculator!$G$39,IF(H10722-K10722+E10722+L10722+M10722+Calculator!$G$39&gt;Calculator!$G$39,Calculator!$G$39-(H10722+E10722+L10722+M10722-K10722),Calculator!$G$39),D10722),0)))</f>
        <v>0</v>
      </c>
    </row>
    <row r="10723" spans="1:14" ht="15.75" thickBot="1">
      <c r="A10723" s="33" t="str">
        <f ca="1">IF(C10723=Calculator!$H$27,"F",IF(Daily!D10723+Daily!H10723=0,IF(D10722+H10722&gt;0,"L",""),""))</f>
        <v/>
      </c>
      <c r="B10723" s="34">
        <v>10722</v>
      </c>
      <c r="C10723" s="19">
        <f t="shared" ca="1" si="669"/>
        <v>56652</v>
      </c>
      <c r="D10723" s="29">
        <f t="shared" ca="1" si="671"/>
        <v>0</v>
      </c>
      <c r="E10723" s="29">
        <f ca="1">IF(C10723&lt;Calculator!$D$26,0,IF(DAY($C10723)=1,IF(D10723-Calculator!$G$24&gt;0,Calculator!$G$24,D10723),0))</f>
        <v>0</v>
      </c>
      <c r="F10723" s="29">
        <f ca="1">IF(E10723&gt;0,D10723*Calculator!$G$22/12,0)</f>
        <v>0</v>
      </c>
      <c r="G10723" s="29">
        <f ca="1">IF(E10723&gt;0,(IFERROR(-PMT(Calculator!$G$22/12,Calculator!$G$23*12,Calculator!$G$20),0))-F10723,0)</f>
        <v>0</v>
      </c>
      <c r="H10723" s="29">
        <f t="shared" ca="1" si="672"/>
        <v>0</v>
      </c>
      <c r="I10723" s="29">
        <f t="shared" ca="1" si="670"/>
        <v>0</v>
      </c>
      <c r="J10723" s="30">
        <f>Calculator!$G$40</f>
        <v>6.5000000000000002E-2</v>
      </c>
      <c r="K10723" s="29">
        <f ca="1">IF(C10723&gt;=Calculator!$G$27,IF(DAY($C10723)=1,Calculator!$G$34/2,IF(DAY($C10723)=15,Calculator!$G$34/2,0)),0)</f>
        <v>0</v>
      </c>
      <c r="L10723" s="29">
        <f ca="1">IF(DAY($C10723)=28,IF(H10723=0,0,Calculator!$G$35),0)</f>
        <v>0</v>
      </c>
      <c r="M10723" s="29">
        <f ca="1">IF(I10723&gt;0,IF(DAY($C10723)=1,SUM(INDIRECT("I"&amp;(ROW(C10722)-DAY(C10722))):I10722),0),0)</f>
        <v>0</v>
      </c>
      <c r="N10723" s="29">
        <f ca="1">IF(C10723&lt;Calculator!$G$27,0,IF(C10723=Calculator!$G$27,Calculator!$G$39,IF(H10723-K10723&lt;=0,IF(D10723&gt;Calculator!$G$39,IF(H10723-K10723+E10723+L10723+M10723+Calculator!$G$39&gt;Calculator!$G$39,Calculator!$G$39-(H10723+E10723+L10723+M10723-K10723),Calculator!$G$39),D10723),0)))</f>
        <v>0</v>
      </c>
    </row>
    <row r="10724" spans="1:14" ht="15.75" thickBot="1">
      <c r="A10724" s="33" t="str">
        <f ca="1">IF(C10724=Calculator!$H$27,"F",IF(Daily!D10724+Daily!H10724=0,IF(D10723+H10723&gt;0,"L",""),""))</f>
        <v/>
      </c>
      <c r="B10724" s="34">
        <v>10723</v>
      </c>
      <c r="C10724" s="19">
        <f t="shared" ca="1" si="669"/>
        <v>56653</v>
      </c>
      <c r="D10724" s="29">
        <f t="shared" ca="1" si="671"/>
        <v>0</v>
      </c>
      <c r="E10724" s="29">
        <f ca="1">IF(C10724&lt;Calculator!$D$26,0,IF(DAY($C10724)=1,IF(D10724-Calculator!$G$24&gt;0,Calculator!$G$24,D10724),0))</f>
        <v>0</v>
      </c>
      <c r="F10724" s="29">
        <f ca="1">IF(E10724&gt;0,D10724*Calculator!$G$22/12,0)</f>
        <v>0</v>
      </c>
      <c r="G10724" s="29">
        <f ca="1">IF(E10724&gt;0,(IFERROR(-PMT(Calculator!$G$22/12,Calculator!$G$23*12,Calculator!$G$20),0))-F10724,0)</f>
        <v>0</v>
      </c>
      <c r="H10724" s="29">
        <f t="shared" ca="1" si="672"/>
        <v>0</v>
      </c>
      <c r="I10724" s="29">
        <f t="shared" ca="1" si="670"/>
        <v>0</v>
      </c>
      <c r="J10724" s="30">
        <f>Calculator!$G$40</f>
        <v>6.5000000000000002E-2</v>
      </c>
      <c r="K10724" s="29">
        <f ca="1">IF(C10724&gt;=Calculator!$G$27,IF(DAY($C10724)=1,Calculator!$G$34/2,IF(DAY($C10724)=15,Calculator!$G$34/2,0)),0)</f>
        <v>0</v>
      </c>
      <c r="L10724" s="29">
        <f ca="1">IF(DAY($C10724)=28,IF(H10724=0,0,Calculator!$G$35),0)</f>
        <v>0</v>
      </c>
      <c r="M10724" s="29">
        <f ca="1">IF(I10724&gt;0,IF(DAY($C10724)=1,SUM(INDIRECT("I"&amp;(ROW(C10723)-DAY(C10723))):I10723),0),0)</f>
        <v>0</v>
      </c>
      <c r="N10724" s="29">
        <f ca="1">IF(C10724&lt;Calculator!$G$27,0,IF(C10724=Calculator!$G$27,Calculator!$G$39,IF(H10724-K10724&lt;=0,IF(D10724&gt;Calculator!$G$39,IF(H10724-K10724+E10724+L10724+M10724+Calculator!$G$39&gt;Calculator!$G$39,Calculator!$G$39-(H10724+E10724+L10724+M10724-K10724),Calculator!$G$39),D10724),0)))</f>
        <v>0</v>
      </c>
    </row>
    <row r="10725" spans="1:14" ht="15.75" thickBot="1">
      <c r="A10725" s="33" t="str">
        <f ca="1">IF(C10725=Calculator!$H$27,"F",IF(Daily!D10725+Daily!H10725=0,IF(D10724+H10724&gt;0,"L",""),""))</f>
        <v/>
      </c>
      <c r="B10725" s="34">
        <v>10724</v>
      </c>
      <c r="C10725" s="19">
        <f t="shared" ca="1" si="669"/>
        <v>56654</v>
      </c>
      <c r="D10725" s="29">
        <f t="shared" ca="1" si="671"/>
        <v>0</v>
      </c>
      <c r="E10725" s="29">
        <f ca="1">IF(C10725&lt;Calculator!$D$26,0,IF(DAY($C10725)=1,IF(D10725-Calculator!$G$24&gt;0,Calculator!$G$24,D10725),0))</f>
        <v>0</v>
      </c>
      <c r="F10725" s="29">
        <f ca="1">IF(E10725&gt;0,D10725*Calculator!$G$22/12,0)</f>
        <v>0</v>
      </c>
      <c r="G10725" s="29">
        <f ca="1">IF(E10725&gt;0,(IFERROR(-PMT(Calculator!$G$22/12,Calculator!$G$23*12,Calculator!$G$20),0))-F10725,0)</f>
        <v>0</v>
      </c>
      <c r="H10725" s="29">
        <f t="shared" ca="1" si="672"/>
        <v>0</v>
      </c>
      <c r="I10725" s="29">
        <f t="shared" ca="1" si="670"/>
        <v>0</v>
      </c>
      <c r="J10725" s="30">
        <f>Calculator!$G$40</f>
        <v>6.5000000000000002E-2</v>
      </c>
      <c r="K10725" s="29">
        <f ca="1">IF(C10725&gt;=Calculator!$G$27,IF(DAY($C10725)=1,Calculator!$G$34/2,IF(DAY($C10725)=15,Calculator!$G$34/2,0)),0)</f>
        <v>0</v>
      </c>
      <c r="L10725" s="29">
        <f ca="1">IF(DAY($C10725)=28,IF(H10725=0,0,Calculator!$G$35),0)</f>
        <v>0</v>
      </c>
      <c r="M10725" s="29">
        <f ca="1">IF(I10725&gt;0,IF(DAY($C10725)=1,SUM(INDIRECT("I"&amp;(ROW(C10724)-DAY(C10724))):I10724),0),0)</f>
        <v>0</v>
      </c>
      <c r="N10725" s="29">
        <f ca="1">IF(C10725&lt;Calculator!$G$27,0,IF(C10725=Calculator!$G$27,Calculator!$G$39,IF(H10725-K10725&lt;=0,IF(D10725&gt;Calculator!$G$39,IF(H10725-K10725+E10725+L10725+M10725+Calculator!$G$39&gt;Calculator!$G$39,Calculator!$G$39-(H10725+E10725+L10725+M10725-K10725),Calculator!$G$39),D10725),0)))</f>
        <v>0</v>
      </c>
    </row>
    <row r="10726" spans="1:14" ht="15.75" thickBot="1">
      <c r="A10726" s="33" t="str">
        <f ca="1">IF(C10726=Calculator!$H$27,"F",IF(Daily!D10726+Daily!H10726=0,IF(D10725+H10725&gt;0,"L",""),""))</f>
        <v/>
      </c>
      <c r="B10726" s="34">
        <v>10725</v>
      </c>
      <c r="C10726" s="19">
        <f t="shared" ca="1" si="669"/>
        <v>56655</v>
      </c>
      <c r="D10726" s="29">
        <f t="shared" ca="1" si="671"/>
        <v>0</v>
      </c>
      <c r="E10726" s="29">
        <f ca="1">IF(C10726&lt;Calculator!$D$26,0,IF(DAY($C10726)=1,IF(D10726-Calculator!$G$24&gt;0,Calculator!$G$24,D10726),0))</f>
        <v>0</v>
      </c>
      <c r="F10726" s="29">
        <f ca="1">IF(E10726&gt;0,D10726*Calculator!$G$22/12,0)</f>
        <v>0</v>
      </c>
      <c r="G10726" s="29">
        <f ca="1">IF(E10726&gt;0,(IFERROR(-PMT(Calculator!$G$22/12,Calculator!$G$23*12,Calculator!$G$20),0))-F10726,0)</f>
        <v>0</v>
      </c>
      <c r="H10726" s="29">
        <f t="shared" ca="1" si="672"/>
        <v>0</v>
      </c>
      <c r="I10726" s="29">
        <f t="shared" ca="1" si="670"/>
        <v>0</v>
      </c>
      <c r="J10726" s="30">
        <f>Calculator!$G$40</f>
        <v>6.5000000000000002E-2</v>
      </c>
      <c r="K10726" s="29">
        <f ca="1">IF(C10726&gt;=Calculator!$G$27,IF(DAY($C10726)=1,Calculator!$G$34/2,IF(DAY($C10726)=15,Calculator!$G$34/2,0)),0)</f>
        <v>0</v>
      </c>
      <c r="L10726" s="29">
        <f ca="1">IF(DAY($C10726)=28,IF(H10726=0,0,Calculator!$G$35),0)</f>
        <v>0</v>
      </c>
      <c r="M10726" s="29">
        <f ca="1">IF(I10726&gt;0,IF(DAY($C10726)=1,SUM(INDIRECT("I"&amp;(ROW(C10725)-DAY(C10725))):I10725),0),0)</f>
        <v>0</v>
      </c>
      <c r="N10726" s="29">
        <f ca="1">IF(C10726&lt;Calculator!$G$27,0,IF(C10726=Calculator!$G$27,Calculator!$G$39,IF(H10726-K10726&lt;=0,IF(D10726&gt;Calculator!$G$39,IF(H10726-K10726+E10726+L10726+M10726+Calculator!$G$39&gt;Calculator!$G$39,Calculator!$G$39-(H10726+E10726+L10726+M10726-K10726),Calculator!$G$39),D10726),0)))</f>
        <v>0</v>
      </c>
    </row>
    <row r="10727" spans="1:14" ht="15.75" thickBot="1">
      <c r="A10727" s="33" t="str">
        <f ca="1">IF(C10727=Calculator!$H$27,"F",IF(Daily!D10727+Daily!H10727=0,IF(D10726+H10726&gt;0,"L",""),""))</f>
        <v/>
      </c>
      <c r="B10727" s="34">
        <v>10726</v>
      </c>
      <c r="C10727" s="19">
        <f t="shared" ca="1" si="669"/>
        <v>56656</v>
      </c>
      <c r="D10727" s="29">
        <f t="shared" ca="1" si="671"/>
        <v>0</v>
      </c>
      <c r="E10727" s="29">
        <f ca="1">IF(C10727&lt;Calculator!$D$26,0,IF(DAY($C10727)=1,IF(D10727-Calculator!$G$24&gt;0,Calculator!$G$24,D10727),0))</f>
        <v>0</v>
      </c>
      <c r="F10727" s="29">
        <f ca="1">IF(E10727&gt;0,D10727*Calculator!$G$22/12,0)</f>
        <v>0</v>
      </c>
      <c r="G10727" s="29">
        <f ca="1">IF(E10727&gt;0,(IFERROR(-PMT(Calculator!$G$22/12,Calculator!$G$23*12,Calculator!$G$20),0))-F10727,0)</f>
        <v>0</v>
      </c>
      <c r="H10727" s="29">
        <f t="shared" ca="1" si="672"/>
        <v>0</v>
      </c>
      <c r="I10727" s="29">
        <f t="shared" ca="1" si="670"/>
        <v>0</v>
      </c>
      <c r="J10727" s="30">
        <f>Calculator!$G$40</f>
        <v>6.5000000000000002E-2</v>
      </c>
      <c r="K10727" s="29">
        <f ca="1">IF(C10727&gt;=Calculator!$G$27,IF(DAY($C10727)=1,Calculator!$G$34/2,IF(DAY($C10727)=15,Calculator!$G$34/2,0)),0)</f>
        <v>0</v>
      </c>
      <c r="L10727" s="29">
        <f ca="1">IF(DAY($C10727)=28,IF(H10727=0,0,Calculator!$G$35),0)</f>
        <v>0</v>
      </c>
      <c r="M10727" s="29">
        <f ca="1">IF(I10727&gt;0,IF(DAY($C10727)=1,SUM(INDIRECT("I"&amp;(ROW(C10726)-DAY(C10726))):I10726),0),0)</f>
        <v>0</v>
      </c>
      <c r="N10727" s="29">
        <f ca="1">IF(C10727&lt;Calculator!$G$27,0,IF(C10727=Calculator!$G$27,Calculator!$G$39,IF(H10727-K10727&lt;=0,IF(D10727&gt;Calculator!$G$39,IF(H10727-K10727+E10727+L10727+M10727+Calculator!$G$39&gt;Calculator!$G$39,Calculator!$G$39-(H10727+E10727+L10727+M10727-K10727),Calculator!$G$39),D10727),0)))</f>
        <v>0</v>
      </c>
    </row>
    <row r="10728" spans="1:14" ht="15.75" thickBot="1">
      <c r="A10728" s="33" t="str">
        <f ca="1">IF(C10728=Calculator!$H$27,"F",IF(Daily!D10728+Daily!H10728=0,IF(D10727+H10727&gt;0,"L",""),""))</f>
        <v/>
      </c>
      <c r="B10728" s="34">
        <v>10727</v>
      </c>
      <c r="C10728" s="19">
        <f t="shared" ca="1" si="669"/>
        <v>56657</v>
      </c>
      <c r="D10728" s="29">
        <f t="shared" ca="1" si="671"/>
        <v>0</v>
      </c>
      <c r="E10728" s="29">
        <f ca="1">IF(C10728&lt;Calculator!$D$26,0,IF(DAY($C10728)=1,IF(D10728-Calculator!$G$24&gt;0,Calculator!$G$24,D10728),0))</f>
        <v>0</v>
      </c>
      <c r="F10728" s="29">
        <f ca="1">IF(E10728&gt;0,D10728*Calculator!$G$22/12,0)</f>
        <v>0</v>
      </c>
      <c r="G10728" s="29">
        <f ca="1">IF(E10728&gt;0,(IFERROR(-PMT(Calculator!$G$22/12,Calculator!$G$23*12,Calculator!$G$20),0))-F10728,0)</f>
        <v>0</v>
      </c>
      <c r="H10728" s="29">
        <f t="shared" ca="1" si="672"/>
        <v>0</v>
      </c>
      <c r="I10728" s="29">
        <f t="shared" ca="1" si="670"/>
        <v>0</v>
      </c>
      <c r="J10728" s="30">
        <f>Calculator!$G$40</f>
        <v>6.5000000000000002E-2</v>
      </c>
      <c r="K10728" s="29">
        <f ca="1">IF(C10728&gt;=Calculator!$G$27,IF(DAY($C10728)=1,Calculator!$G$34/2,IF(DAY($C10728)=15,Calculator!$G$34/2,0)),0)</f>
        <v>0</v>
      </c>
      <c r="L10728" s="29">
        <f ca="1">IF(DAY($C10728)=28,IF(H10728=0,0,Calculator!$G$35),0)</f>
        <v>0</v>
      </c>
      <c r="M10728" s="29">
        <f ca="1">IF(I10728&gt;0,IF(DAY($C10728)=1,SUM(INDIRECT("I"&amp;(ROW(C10727)-DAY(C10727))):I10727),0),0)</f>
        <v>0</v>
      </c>
      <c r="N10728" s="29">
        <f ca="1">IF(C10728&lt;Calculator!$G$27,0,IF(C10728=Calculator!$G$27,Calculator!$G$39,IF(H10728-K10728&lt;=0,IF(D10728&gt;Calculator!$G$39,IF(H10728-K10728+E10728+L10728+M10728+Calculator!$G$39&gt;Calculator!$G$39,Calculator!$G$39-(H10728+E10728+L10728+M10728-K10728),Calculator!$G$39),D10728),0)))</f>
        <v>0</v>
      </c>
    </row>
    <row r="10729" spans="1:14" ht="15.75" thickBot="1">
      <c r="A10729" s="33" t="str">
        <f ca="1">IF(C10729=Calculator!$H$27,"F",IF(Daily!D10729+Daily!H10729=0,IF(D10728+H10728&gt;0,"L",""),""))</f>
        <v/>
      </c>
      <c r="B10729" s="34">
        <v>10728</v>
      </c>
      <c r="C10729" s="19">
        <f t="shared" ca="1" si="669"/>
        <v>56658</v>
      </c>
      <c r="D10729" s="29">
        <f t="shared" ca="1" si="671"/>
        <v>0</v>
      </c>
      <c r="E10729" s="29">
        <f ca="1">IF(C10729&lt;Calculator!$D$26,0,IF(DAY($C10729)=1,IF(D10729-Calculator!$G$24&gt;0,Calculator!$G$24,D10729),0))</f>
        <v>0</v>
      </c>
      <c r="F10729" s="29">
        <f ca="1">IF(E10729&gt;0,D10729*Calculator!$G$22/12,0)</f>
        <v>0</v>
      </c>
      <c r="G10729" s="29">
        <f ca="1">IF(E10729&gt;0,(IFERROR(-PMT(Calculator!$G$22/12,Calculator!$G$23*12,Calculator!$G$20),0))-F10729,0)</f>
        <v>0</v>
      </c>
      <c r="H10729" s="29">
        <f t="shared" ca="1" si="672"/>
        <v>0</v>
      </c>
      <c r="I10729" s="29">
        <f t="shared" ca="1" si="670"/>
        <v>0</v>
      </c>
      <c r="J10729" s="30">
        <f>Calculator!$G$40</f>
        <v>6.5000000000000002E-2</v>
      </c>
      <c r="K10729" s="29">
        <f ca="1">IF(C10729&gt;=Calculator!$G$27,IF(DAY($C10729)=1,Calculator!$G$34/2,IF(DAY($C10729)=15,Calculator!$G$34/2,0)),0)</f>
        <v>0</v>
      </c>
      <c r="L10729" s="29">
        <f ca="1">IF(DAY($C10729)=28,IF(H10729=0,0,Calculator!$G$35),0)</f>
        <v>0</v>
      </c>
      <c r="M10729" s="29">
        <f ca="1">IF(I10729&gt;0,IF(DAY($C10729)=1,SUM(INDIRECT("I"&amp;(ROW(C10728)-DAY(C10728))):I10728),0),0)</f>
        <v>0</v>
      </c>
      <c r="N10729" s="29">
        <f ca="1">IF(C10729&lt;Calculator!$G$27,0,IF(C10729=Calculator!$G$27,Calculator!$G$39,IF(H10729-K10729&lt;=0,IF(D10729&gt;Calculator!$G$39,IF(H10729-K10729+E10729+L10729+M10729+Calculator!$G$39&gt;Calculator!$G$39,Calculator!$G$39-(H10729+E10729+L10729+M10729-K10729),Calculator!$G$39),D10729),0)))</f>
        <v>0</v>
      </c>
    </row>
    <row r="10730" spans="1:14" ht="15.75" thickBot="1">
      <c r="A10730" s="33" t="str">
        <f ca="1">IF(C10730=Calculator!$H$27,"F",IF(Daily!D10730+Daily!H10730=0,IF(D10729+H10729&gt;0,"L",""),""))</f>
        <v/>
      </c>
      <c r="B10730" s="34">
        <v>10729</v>
      </c>
      <c r="C10730" s="19">
        <f t="shared" ca="1" si="669"/>
        <v>56659</v>
      </c>
      <c r="D10730" s="29">
        <f t="shared" ca="1" si="671"/>
        <v>0</v>
      </c>
      <c r="E10730" s="29">
        <f ca="1">IF(C10730&lt;Calculator!$D$26,0,IF(DAY($C10730)=1,IF(D10730-Calculator!$G$24&gt;0,Calculator!$G$24,D10730),0))</f>
        <v>0</v>
      </c>
      <c r="F10730" s="29">
        <f ca="1">IF(E10730&gt;0,D10730*Calculator!$G$22/12,0)</f>
        <v>0</v>
      </c>
      <c r="G10730" s="29">
        <f ca="1">IF(E10730&gt;0,(IFERROR(-PMT(Calculator!$G$22/12,Calculator!$G$23*12,Calculator!$G$20),0))-F10730,0)</f>
        <v>0</v>
      </c>
      <c r="H10730" s="29">
        <f t="shared" ca="1" si="672"/>
        <v>0</v>
      </c>
      <c r="I10730" s="29">
        <f t="shared" ca="1" si="670"/>
        <v>0</v>
      </c>
      <c r="J10730" s="30">
        <f>Calculator!$G$40</f>
        <v>6.5000000000000002E-2</v>
      </c>
      <c r="K10730" s="29">
        <f ca="1">IF(C10730&gt;=Calculator!$G$27,IF(DAY($C10730)=1,Calculator!$G$34/2,IF(DAY($C10730)=15,Calculator!$G$34/2,0)),0)</f>
        <v>0</v>
      </c>
      <c r="L10730" s="29">
        <f ca="1">IF(DAY($C10730)=28,IF(H10730=0,0,Calculator!$G$35),0)</f>
        <v>0</v>
      </c>
      <c r="M10730" s="29">
        <f ca="1">IF(I10730&gt;0,IF(DAY($C10730)=1,SUM(INDIRECT("I"&amp;(ROW(C10729)-DAY(C10729))):I10729),0),0)</f>
        <v>0</v>
      </c>
      <c r="N10730" s="29">
        <f ca="1">IF(C10730&lt;Calculator!$G$27,0,IF(C10730=Calculator!$G$27,Calculator!$G$39,IF(H10730-K10730&lt;=0,IF(D10730&gt;Calculator!$G$39,IF(H10730-K10730+E10730+L10730+M10730+Calculator!$G$39&gt;Calculator!$G$39,Calculator!$G$39-(H10730+E10730+L10730+M10730-K10730),Calculator!$G$39),D10730),0)))</f>
        <v>0</v>
      </c>
    </row>
    <row r="10731" spans="1:14" ht="15.75" thickBot="1">
      <c r="A10731" s="33" t="str">
        <f ca="1">IF(C10731=Calculator!$H$27,"F",IF(Daily!D10731+Daily!H10731=0,IF(D10730+H10730&gt;0,"L",""),""))</f>
        <v/>
      </c>
      <c r="B10731" s="34">
        <v>10730</v>
      </c>
      <c r="C10731" s="19">
        <f t="shared" ca="1" si="669"/>
        <v>56660</v>
      </c>
      <c r="D10731" s="29">
        <f t="shared" ca="1" si="671"/>
        <v>0</v>
      </c>
      <c r="E10731" s="29">
        <f ca="1">IF(C10731&lt;Calculator!$D$26,0,IF(DAY($C10731)=1,IF(D10731-Calculator!$G$24&gt;0,Calculator!$G$24,D10731),0))</f>
        <v>0</v>
      </c>
      <c r="F10731" s="29">
        <f ca="1">IF(E10731&gt;0,D10731*Calculator!$G$22/12,0)</f>
        <v>0</v>
      </c>
      <c r="G10731" s="29">
        <f ca="1">IF(E10731&gt;0,(IFERROR(-PMT(Calculator!$G$22/12,Calculator!$G$23*12,Calculator!$G$20),0))-F10731,0)</f>
        <v>0</v>
      </c>
      <c r="H10731" s="29">
        <f t="shared" ca="1" si="672"/>
        <v>0</v>
      </c>
      <c r="I10731" s="29">
        <f t="shared" ca="1" si="670"/>
        <v>0</v>
      </c>
      <c r="J10731" s="30">
        <f>Calculator!$G$40</f>
        <v>6.5000000000000002E-2</v>
      </c>
      <c r="K10731" s="29">
        <f ca="1">IF(C10731&gt;=Calculator!$G$27,IF(DAY($C10731)=1,Calculator!$G$34/2,IF(DAY($C10731)=15,Calculator!$G$34/2,0)),0)</f>
        <v>4500</v>
      </c>
      <c r="L10731" s="29">
        <f ca="1">IF(DAY($C10731)=28,IF(H10731=0,0,Calculator!$G$35),0)</f>
        <v>0</v>
      </c>
      <c r="M10731" s="29">
        <f ca="1">IF(I10731&gt;0,IF(DAY($C10731)=1,SUM(INDIRECT("I"&amp;(ROW(C10730)-DAY(C10730))):I10730),0),0)</f>
        <v>0</v>
      </c>
      <c r="N10731" s="29">
        <f ca="1">IF(C10731&lt;Calculator!$G$27,0,IF(C10731=Calculator!$G$27,Calculator!$G$39,IF(H10731-K10731&lt;=0,IF(D10731&gt;Calculator!$G$39,IF(H10731-K10731+E10731+L10731+M10731+Calculator!$G$39&gt;Calculator!$G$39,Calculator!$G$39-(H10731+E10731+L10731+M10731-K10731),Calculator!$G$39),D10731),0)))</f>
        <v>0</v>
      </c>
    </row>
    <row r="10732" spans="1:14" ht="15.75" thickBot="1">
      <c r="A10732" s="33" t="str">
        <f ca="1">IF(C10732=Calculator!$H$27,"F",IF(Daily!D10732+Daily!H10732=0,IF(D10731+H10731&gt;0,"L",""),""))</f>
        <v/>
      </c>
      <c r="B10732" s="34">
        <v>10731</v>
      </c>
      <c r="C10732" s="19">
        <f t="shared" ca="1" si="669"/>
        <v>56661</v>
      </c>
      <c r="D10732" s="29">
        <f t="shared" ca="1" si="671"/>
        <v>0</v>
      </c>
      <c r="E10732" s="29">
        <f ca="1">IF(C10732&lt;Calculator!$D$26,0,IF(DAY($C10732)=1,IF(D10732-Calculator!$G$24&gt;0,Calculator!$G$24,D10732),0))</f>
        <v>0</v>
      </c>
      <c r="F10732" s="29">
        <f ca="1">IF(E10732&gt;0,D10732*Calculator!$G$22/12,0)</f>
        <v>0</v>
      </c>
      <c r="G10732" s="29">
        <f ca="1">IF(E10732&gt;0,(IFERROR(-PMT(Calculator!$G$22/12,Calculator!$G$23*12,Calculator!$G$20),0))-F10732,0)</f>
        <v>0</v>
      </c>
      <c r="H10732" s="29">
        <f t="shared" ca="1" si="672"/>
        <v>0</v>
      </c>
      <c r="I10732" s="29">
        <f t="shared" ca="1" si="670"/>
        <v>0</v>
      </c>
      <c r="J10732" s="30">
        <f>Calculator!$G$40</f>
        <v>6.5000000000000002E-2</v>
      </c>
      <c r="K10732" s="29">
        <f ca="1">IF(C10732&gt;=Calculator!$G$27,IF(DAY($C10732)=1,Calculator!$G$34/2,IF(DAY($C10732)=15,Calculator!$G$34/2,0)),0)</f>
        <v>0</v>
      </c>
      <c r="L10732" s="29">
        <f ca="1">IF(DAY($C10732)=28,IF(H10732=0,0,Calculator!$G$35),0)</f>
        <v>0</v>
      </c>
      <c r="M10732" s="29">
        <f ca="1">IF(I10732&gt;0,IF(DAY($C10732)=1,SUM(INDIRECT("I"&amp;(ROW(C10731)-DAY(C10731))):I10731),0),0)</f>
        <v>0</v>
      </c>
      <c r="N10732" s="29">
        <f ca="1">IF(C10732&lt;Calculator!$G$27,0,IF(C10732=Calculator!$G$27,Calculator!$G$39,IF(H10732-K10732&lt;=0,IF(D10732&gt;Calculator!$G$39,IF(H10732-K10732+E10732+L10732+M10732+Calculator!$G$39&gt;Calculator!$G$39,Calculator!$G$39-(H10732+E10732+L10732+M10732-K10732),Calculator!$G$39),D10732),0)))</f>
        <v>0</v>
      </c>
    </row>
    <row r="10733" spans="1:14" ht="15.75" thickBot="1">
      <c r="A10733" s="33" t="str">
        <f ca="1">IF(C10733=Calculator!$H$27,"F",IF(Daily!D10733+Daily!H10733=0,IF(D10732+H10732&gt;0,"L",""),""))</f>
        <v/>
      </c>
      <c r="B10733" s="34">
        <v>10732</v>
      </c>
      <c r="C10733" s="19">
        <f t="shared" ca="1" si="669"/>
        <v>56662</v>
      </c>
      <c r="D10733" s="29">
        <f t="shared" ca="1" si="671"/>
        <v>0</v>
      </c>
      <c r="E10733" s="29">
        <f ca="1">IF(C10733&lt;Calculator!$D$26,0,IF(DAY($C10733)=1,IF(D10733-Calculator!$G$24&gt;0,Calculator!$G$24,D10733),0))</f>
        <v>0</v>
      </c>
      <c r="F10733" s="29">
        <f ca="1">IF(E10733&gt;0,D10733*Calculator!$G$22/12,0)</f>
        <v>0</v>
      </c>
      <c r="G10733" s="29">
        <f ca="1">IF(E10733&gt;0,(IFERROR(-PMT(Calculator!$G$22/12,Calculator!$G$23*12,Calculator!$G$20),0))-F10733,0)</f>
        <v>0</v>
      </c>
      <c r="H10733" s="29">
        <f t="shared" ca="1" si="672"/>
        <v>0</v>
      </c>
      <c r="I10733" s="29">
        <f t="shared" ca="1" si="670"/>
        <v>0</v>
      </c>
      <c r="J10733" s="30">
        <f>Calculator!$G$40</f>
        <v>6.5000000000000002E-2</v>
      </c>
      <c r="K10733" s="29">
        <f ca="1">IF(C10733&gt;=Calculator!$G$27,IF(DAY($C10733)=1,Calculator!$G$34/2,IF(DAY($C10733)=15,Calculator!$G$34/2,0)),0)</f>
        <v>0</v>
      </c>
      <c r="L10733" s="29">
        <f ca="1">IF(DAY($C10733)=28,IF(H10733=0,0,Calculator!$G$35),0)</f>
        <v>0</v>
      </c>
      <c r="M10733" s="29">
        <f ca="1">IF(I10733&gt;0,IF(DAY($C10733)=1,SUM(INDIRECT("I"&amp;(ROW(C10732)-DAY(C10732))):I10732),0),0)</f>
        <v>0</v>
      </c>
      <c r="N10733" s="29">
        <f ca="1">IF(C10733&lt;Calculator!$G$27,0,IF(C10733=Calculator!$G$27,Calculator!$G$39,IF(H10733-K10733&lt;=0,IF(D10733&gt;Calculator!$G$39,IF(H10733-K10733+E10733+L10733+M10733+Calculator!$G$39&gt;Calculator!$G$39,Calculator!$G$39-(H10733+E10733+L10733+M10733-K10733),Calculator!$G$39),D10733),0)))</f>
        <v>0</v>
      </c>
    </row>
    <row r="10734" spans="1:14" ht="15.75" thickBot="1">
      <c r="A10734" s="33" t="str">
        <f ca="1">IF(C10734=Calculator!$H$27,"F",IF(Daily!D10734+Daily!H10734=0,IF(D10733+H10733&gt;0,"L",""),""))</f>
        <v/>
      </c>
      <c r="B10734" s="34">
        <v>10733</v>
      </c>
      <c r="C10734" s="19">
        <f t="shared" ca="1" si="669"/>
        <v>56663</v>
      </c>
      <c r="D10734" s="29">
        <f t="shared" ca="1" si="671"/>
        <v>0</v>
      </c>
      <c r="E10734" s="29">
        <f ca="1">IF(C10734&lt;Calculator!$D$26,0,IF(DAY($C10734)=1,IF(D10734-Calculator!$G$24&gt;0,Calculator!$G$24,D10734),0))</f>
        <v>0</v>
      </c>
      <c r="F10734" s="29">
        <f ca="1">IF(E10734&gt;0,D10734*Calculator!$G$22/12,0)</f>
        <v>0</v>
      </c>
      <c r="G10734" s="29">
        <f ca="1">IF(E10734&gt;0,(IFERROR(-PMT(Calculator!$G$22/12,Calculator!$G$23*12,Calculator!$G$20),0))-F10734,0)</f>
        <v>0</v>
      </c>
      <c r="H10734" s="29">
        <f t="shared" ca="1" si="672"/>
        <v>0</v>
      </c>
      <c r="I10734" s="29">
        <f t="shared" ca="1" si="670"/>
        <v>0</v>
      </c>
      <c r="J10734" s="30">
        <f>Calculator!$G$40</f>
        <v>6.5000000000000002E-2</v>
      </c>
      <c r="K10734" s="29">
        <f ca="1">IF(C10734&gt;=Calculator!$G$27,IF(DAY($C10734)=1,Calculator!$G$34/2,IF(DAY($C10734)=15,Calculator!$G$34/2,0)),0)</f>
        <v>0</v>
      </c>
      <c r="L10734" s="29">
        <f ca="1">IF(DAY($C10734)=28,IF(H10734=0,0,Calculator!$G$35),0)</f>
        <v>0</v>
      </c>
      <c r="M10734" s="29">
        <f ca="1">IF(I10734&gt;0,IF(DAY($C10734)=1,SUM(INDIRECT("I"&amp;(ROW(C10733)-DAY(C10733))):I10733),0),0)</f>
        <v>0</v>
      </c>
      <c r="N10734" s="29">
        <f ca="1">IF(C10734&lt;Calculator!$G$27,0,IF(C10734=Calculator!$G$27,Calculator!$G$39,IF(H10734-K10734&lt;=0,IF(D10734&gt;Calculator!$G$39,IF(H10734-K10734+E10734+L10734+M10734+Calculator!$G$39&gt;Calculator!$G$39,Calculator!$G$39-(H10734+E10734+L10734+M10734-K10734),Calculator!$G$39),D10734),0)))</f>
        <v>0</v>
      </c>
    </row>
    <row r="10735" spans="1:14" ht="15.75" thickBot="1">
      <c r="A10735" s="33" t="str">
        <f ca="1">IF(C10735=Calculator!$H$27,"F",IF(Daily!D10735+Daily!H10735=0,IF(D10734+H10734&gt;0,"L",""),""))</f>
        <v/>
      </c>
      <c r="B10735" s="34">
        <v>10734</v>
      </c>
      <c r="C10735" s="19">
        <f t="shared" ca="1" si="669"/>
        <v>56664</v>
      </c>
      <c r="D10735" s="29">
        <f t="shared" ca="1" si="671"/>
        <v>0</v>
      </c>
      <c r="E10735" s="29">
        <f ca="1">IF(C10735&lt;Calculator!$D$26,0,IF(DAY($C10735)=1,IF(D10735-Calculator!$G$24&gt;0,Calculator!$G$24,D10735),0))</f>
        <v>0</v>
      </c>
      <c r="F10735" s="29">
        <f ca="1">IF(E10735&gt;0,D10735*Calculator!$G$22/12,0)</f>
        <v>0</v>
      </c>
      <c r="G10735" s="29">
        <f ca="1">IF(E10735&gt;0,(IFERROR(-PMT(Calculator!$G$22/12,Calculator!$G$23*12,Calculator!$G$20),0))-F10735,0)</f>
        <v>0</v>
      </c>
      <c r="H10735" s="29">
        <f t="shared" ca="1" si="672"/>
        <v>0</v>
      </c>
      <c r="I10735" s="29">
        <f t="shared" ca="1" si="670"/>
        <v>0</v>
      </c>
      <c r="J10735" s="30">
        <f>Calculator!$G$40</f>
        <v>6.5000000000000002E-2</v>
      </c>
      <c r="K10735" s="29">
        <f ca="1">IF(C10735&gt;=Calculator!$G$27,IF(DAY($C10735)=1,Calculator!$G$34/2,IF(DAY($C10735)=15,Calculator!$G$34/2,0)),0)</f>
        <v>0</v>
      </c>
      <c r="L10735" s="29">
        <f ca="1">IF(DAY($C10735)=28,IF(H10735=0,0,Calculator!$G$35),0)</f>
        <v>0</v>
      </c>
      <c r="M10735" s="29">
        <f ca="1">IF(I10735&gt;0,IF(DAY($C10735)=1,SUM(INDIRECT("I"&amp;(ROW(C10734)-DAY(C10734))):I10734),0),0)</f>
        <v>0</v>
      </c>
      <c r="N10735" s="29">
        <f ca="1">IF(C10735&lt;Calculator!$G$27,0,IF(C10735=Calculator!$G$27,Calculator!$G$39,IF(H10735-K10735&lt;=0,IF(D10735&gt;Calculator!$G$39,IF(H10735-K10735+E10735+L10735+M10735+Calculator!$G$39&gt;Calculator!$G$39,Calculator!$G$39-(H10735+E10735+L10735+M10735-K10735),Calculator!$G$39),D10735),0)))</f>
        <v>0</v>
      </c>
    </row>
    <row r="10736" spans="1:14" ht="15.75" thickBot="1">
      <c r="A10736" s="33" t="str">
        <f ca="1">IF(C10736=Calculator!$H$27,"F",IF(Daily!D10736+Daily!H10736=0,IF(D10735+H10735&gt;0,"L",""),""))</f>
        <v/>
      </c>
      <c r="B10736" s="34">
        <v>10735</v>
      </c>
      <c r="C10736" s="19">
        <f t="shared" ca="1" si="669"/>
        <v>56665</v>
      </c>
      <c r="D10736" s="29">
        <f t="shared" ca="1" si="671"/>
        <v>0</v>
      </c>
      <c r="E10736" s="29">
        <f ca="1">IF(C10736&lt;Calculator!$D$26,0,IF(DAY($C10736)=1,IF(D10736-Calculator!$G$24&gt;0,Calculator!$G$24,D10736),0))</f>
        <v>0</v>
      </c>
      <c r="F10736" s="29">
        <f ca="1">IF(E10736&gt;0,D10736*Calculator!$G$22/12,0)</f>
        <v>0</v>
      </c>
      <c r="G10736" s="29">
        <f ca="1">IF(E10736&gt;0,(IFERROR(-PMT(Calculator!$G$22/12,Calculator!$G$23*12,Calculator!$G$20),0))-F10736,0)</f>
        <v>0</v>
      </c>
      <c r="H10736" s="29">
        <f t="shared" ca="1" si="672"/>
        <v>0</v>
      </c>
      <c r="I10736" s="29">
        <f t="shared" ca="1" si="670"/>
        <v>0</v>
      </c>
      <c r="J10736" s="30">
        <f>Calculator!$G$40</f>
        <v>6.5000000000000002E-2</v>
      </c>
      <c r="K10736" s="29">
        <f ca="1">IF(C10736&gt;=Calculator!$G$27,IF(DAY($C10736)=1,Calculator!$G$34/2,IF(DAY($C10736)=15,Calculator!$G$34/2,0)),0)</f>
        <v>0</v>
      </c>
      <c r="L10736" s="29">
        <f ca="1">IF(DAY($C10736)=28,IF(H10736=0,0,Calculator!$G$35),0)</f>
        <v>0</v>
      </c>
      <c r="M10736" s="29">
        <f ca="1">IF(I10736&gt;0,IF(DAY($C10736)=1,SUM(INDIRECT("I"&amp;(ROW(C10735)-DAY(C10735))):I10735),0),0)</f>
        <v>0</v>
      </c>
      <c r="N10736" s="29">
        <f ca="1">IF(C10736&lt;Calculator!$G$27,0,IF(C10736=Calculator!$G$27,Calculator!$G$39,IF(H10736-K10736&lt;=0,IF(D10736&gt;Calculator!$G$39,IF(H10736-K10736+E10736+L10736+M10736+Calculator!$G$39&gt;Calculator!$G$39,Calculator!$G$39-(H10736+E10736+L10736+M10736-K10736),Calculator!$G$39),D10736),0)))</f>
        <v>0</v>
      </c>
    </row>
    <row r="10737" spans="1:14" ht="15.75" thickBot="1">
      <c r="A10737" s="33" t="str">
        <f ca="1">IF(C10737=Calculator!$H$27,"F",IF(Daily!D10737+Daily!H10737=0,IF(D10736+H10736&gt;0,"L",""),""))</f>
        <v/>
      </c>
      <c r="B10737" s="34">
        <v>10736</v>
      </c>
      <c r="C10737" s="19">
        <f t="shared" ca="1" si="669"/>
        <v>56666</v>
      </c>
      <c r="D10737" s="29">
        <f t="shared" ca="1" si="671"/>
        <v>0</v>
      </c>
      <c r="E10737" s="29">
        <f ca="1">IF(C10737&lt;Calculator!$D$26,0,IF(DAY($C10737)=1,IF(D10737-Calculator!$G$24&gt;0,Calculator!$G$24,D10737),0))</f>
        <v>0</v>
      </c>
      <c r="F10737" s="29">
        <f ca="1">IF(E10737&gt;0,D10737*Calculator!$G$22/12,0)</f>
        <v>0</v>
      </c>
      <c r="G10737" s="29">
        <f ca="1">IF(E10737&gt;0,(IFERROR(-PMT(Calculator!$G$22/12,Calculator!$G$23*12,Calculator!$G$20),0))-F10737,0)</f>
        <v>0</v>
      </c>
      <c r="H10737" s="29">
        <f t="shared" ca="1" si="672"/>
        <v>0</v>
      </c>
      <c r="I10737" s="29">
        <f t="shared" ca="1" si="670"/>
        <v>0</v>
      </c>
      <c r="J10737" s="30">
        <f>Calculator!$G$40</f>
        <v>6.5000000000000002E-2</v>
      </c>
      <c r="K10737" s="29">
        <f ca="1">IF(C10737&gt;=Calculator!$G$27,IF(DAY($C10737)=1,Calculator!$G$34/2,IF(DAY($C10737)=15,Calculator!$G$34/2,0)),0)</f>
        <v>0</v>
      </c>
      <c r="L10737" s="29">
        <f ca="1">IF(DAY($C10737)=28,IF(H10737=0,0,Calculator!$G$35),0)</f>
        <v>0</v>
      </c>
      <c r="M10737" s="29">
        <f ca="1">IF(I10737&gt;0,IF(DAY($C10737)=1,SUM(INDIRECT("I"&amp;(ROW(C10736)-DAY(C10736))):I10736),0),0)</f>
        <v>0</v>
      </c>
      <c r="N10737" s="29">
        <f ca="1">IF(C10737&lt;Calculator!$G$27,0,IF(C10737=Calculator!$G$27,Calculator!$G$39,IF(H10737-K10737&lt;=0,IF(D10737&gt;Calculator!$G$39,IF(H10737-K10737+E10737+L10737+M10737+Calculator!$G$39&gt;Calculator!$G$39,Calculator!$G$39-(H10737+E10737+L10737+M10737-K10737),Calculator!$G$39),D10737),0)))</f>
        <v>0</v>
      </c>
    </row>
    <row r="10738" spans="1:14" ht="15.75" thickBot="1">
      <c r="A10738" s="33" t="str">
        <f ca="1">IF(C10738=Calculator!$H$27,"F",IF(Daily!D10738+Daily!H10738=0,IF(D10737+H10737&gt;0,"L",""),""))</f>
        <v/>
      </c>
      <c r="B10738" s="34">
        <v>10737</v>
      </c>
      <c r="C10738" s="19">
        <f t="shared" ca="1" si="669"/>
        <v>56667</v>
      </c>
      <c r="D10738" s="29">
        <f t="shared" ca="1" si="671"/>
        <v>0</v>
      </c>
      <c r="E10738" s="29">
        <f ca="1">IF(C10738&lt;Calculator!$D$26,0,IF(DAY($C10738)=1,IF(D10738-Calculator!$G$24&gt;0,Calculator!$G$24,D10738),0))</f>
        <v>0</v>
      </c>
      <c r="F10738" s="29">
        <f ca="1">IF(E10738&gt;0,D10738*Calculator!$G$22/12,0)</f>
        <v>0</v>
      </c>
      <c r="G10738" s="29">
        <f ca="1">IF(E10738&gt;0,(IFERROR(-PMT(Calculator!$G$22/12,Calculator!$G$23*12,Calculator!$G$20),0))-F10738,0)</f>
        <v>0</v>
      </c>
      <c r="H10738" s="29">
        <f t="shared" ca="1" si="672"/>
        <v>0</v>
      </c>
      <c r="I10738" s="29">
        <f t="shared" ca="1" si="670"/>
        <v>0</v>
      </c>
      <c r="J10738" s="30">
        <f>Calculator!$G$40</f>
        <v>6.5000000000000002E-2</v>
      </c>
      <c r="K10738" s="29">
        <f ca="1">IF(C10738&gt;=Calculator!$G$27,IF(DAY($C10738)=1,Calculator!$G$34/2,IF(DAY($C10738)=15,Calculator!$G$34/2,0)),0)</f>
        <v>0</v>
      </c>
      <c r="L10738" s="29">
        <f ca="1">IF(DAY($C10738)=28,IF(H10738=0,0,Calculator!$G$35),0)</f>
        <v>0</v>
      </c>
      <c r="M10738" s="29">
        <f ca="1">IF(I10738&gt;0,IF(DAY($C10738)=1,SUM(INDIRECT("I"&amp;(ROW(C10737)-DAY(C10737))):I10737),0),0)</f>
        <v>0</v>
      </c>
      <c r="N10738" s="29">
        <f ca="1">IF(C10738&lt;Calculator!$G$27,0,IF(C10738=Calculator!$G$27,Calculator!$G$39,IF(H10738-K10738&lt;=0,IF(D10738&gt;Calculator!$G$39,IF(H10738-K10738+E10738+L10738+M10738+Calculator!$G$39&gt;Calculator!$G$39,Calculator!$G$39-(H10738+E10738+L10738+M10738-K10738),Calculator!$G$39),D10738),0)))</f>
        <v>0</v>
      </c>
    </row>
    <row r="10739" spans="1:14" ht="15.75" thickBot="1">
      <c r="A10739" s="33" t="str">
        <f ca="1">IF(C10739=Calculator!$H$27,"F",IF(Daily!D10739+Daily!H10739=0,IF(D10738+H10738&gt;0,"L",""),""))</f>
        <v/>
      </c>
      <c r="B10739" s="34">
        <v>10738</v>
      </c>
      <c r="C10739" s="19">
        <f t="shared" ca="1" si="669"/>
        <v>56668</v>
      </c>
      <c r="D10739" s="29">
        <f t="shared" ca="1" si="671"/>
        <v>0</v>
      </c>
      <c r="E10739" s="29">
        <f ca="1">IF(C10739&lt;Calculator!$D$26,0,IF(DAY($C10739)=1,IF(D10739-Calculator!$G$24&gt;0,Calculator!$G$24,D10739),0))</f>
        <v>0</v>
      </c>
      <c r="F10739" s="29">
        <f ca="1">IF(E10739&gt;0,D10739*Calculator!$G$22/12,0)</f>
        <v>0</v>
      </c>
      <c r="G10739" s="29">
        <f ca="1">IF(E10739&gt;0,(IFERROR(-PMT(Calculator!$G$22/12,Calculator!$G$23*12,Calculator!$G$20),0))-F10739,0)</f>
        <v>0</v>
      </c>
      <c r="H10739" s="29">
        <f t="shared" ca="1" si="672"/>
        <v>0</v>
      </c>
      <c r="I10739" s="29">
        <f t="shared" ca="1" si="670"/>
        <v>0</v>
      </c>
      <c r="J10739" s="30">
        <f>Calculator!$G$40</f>
        <v>6.5000000000000002E-2</v>
      </c>
      <c r="K10739" s="29">
        <f ca="1">IF(C10739&gt;=Calculator!$G$27,IF(DAY($C10739)=1,Calculator!$G$34/2,IF(DAY($C10739)=15,Calculator!$G$34/2,0)),0)</f>
        <v>0</v>
      </c>
      <c r="L10739" s="29">
        <f ca="1">IF(DAY($C10739)=28,IF(H10739=0,0,Calculator!$G$35),0)</f>
        <v>0</v>
      </c>
      <c r="M10739" s="29">
        <f ca="1">IF(I10739&gt;0,IF(DAY($C10739)=1,SUM(INDIRECT("I"&amp;(ROW(C10738)-DAY(C10738))):I10738),0),0)</f>
        <v>0</v>
      </c>
      <c r="N10739" s="29">
        <f ca="1">IF(C10739&lt;Calculator!$G$27,0,IF(C10739=Calculator!$G$27,Calculator!$G$39,IF(H10739-K10739&lt;=0,IF(D10739&gt;Calculator!$G$39,IF(H10739-K10739+E10739+L10739+M10739+Calculator!$G$39&gt;Calculator!$G$39,Calculator!$G$39-(H10739+E10739+L10739+M10739-K10739),Calculator!$G$39),D10739),0)))</f>
        <v>0</v>
      </c>
    </row>
    <row r="10740" spans="1:14" ht="15.75" thickBot="1">
      <c r="A10740" s="33" t="str">
        <f ca="1">IF(C10740=Calculator!$H$27,"F",IF(Daily!D10740+Daily!H10740=0,IF(D10739+H10739&gt;0,"L",""),""))</f>
        <v/>
      </c>
      <c r="B10740" s="34">
        <v>10739</v>
      </c>
      <c r="C10740" s="19">
        <f t="shared" ca="1" si="669"/>
        <v>56669</v>
      </c>
      <c r="D10740" s="29">
        <f t="shared" ca="1" si="671"/>
        <v>0</v>
      </c>
      <c r="E10740" s="29">
        <f ca="1">IF(C10740&lt;Calculator!$D$26,0,IF(DAY($C10740)=1,IF(D10740-Calculator!$G$24&gt;0,Calculator!$G$24,D10740),0))</f>
        <v>0</v>
      </c>
      <c r="F10740" s="29">
        <f ca="1">IF(E10740&gt;0,D10740*Calculator!$G$22/12,0)</f>
        <v>0</v>
      </c>
      <c r="G10740" s="29">
        <f ca="1">IF(E10740&gt;0,(IFERROR(-PMT(Calculator!$G$22/12,Calculator!$G$23*12,Calculator!$G$20),0))-F10740,0)</f>
        <v>0</v>
      </c>
      <c r="H10740" s="29">
        <f t="shared" ca="1" si="672"/>
        <v>0</v>
      </c>
      <c r="I10740" s="29">
        <f t="shared" ca="1" si="670"/>
        <v>0</v>
      </c>
      <c r="J10740" s="30">
        <f>Calculator!$G$40</f>
        <v>6.5000000000000002E-2</v>
      </c>
      <c r="K10740" s="29">
        <f ca="1">IF(C10740&gt;=Calculator!$G$27,IF(DAY($C10740)=1,Calculator!$G$34/2,IF(DAY($C10740)=15,Calculator!$G$34/2,0)),0)</f>
        <v>0</v>
      </c>
      <c r="L10740" s="29">
        <f ca="1">IF(DAY($C10740)=28,IF(H10740=0,0,Calculator!$G$35),0)</f>
        <v>0</v>
      </c>
      <c r="M10740" s="29">
        <f ca="1">IF(I10740&gt;0,IF(DAY($C10740)=1,SUM(INDIRECT("I"&amp;(ROW(C10739)-DAY(C10739))):I10739),0),0)</f>
        <v>0</v>
      </c>
      <c r="N10740" s="29">
        <f ca="1">IF(C10740&lt;Calculator!$G$27,0,IF(C10740=Calculator!$G$27,Calculator!$G$39,IF(H10740-K10740&lt;=0,IF(D10740&gt;Calculator!$G$39,IF(H10740-K10740+E10740+L10740+M10740+Calculator!$G$39&gt;Calculator!$G$39,Calculator!$G$39-(H10740+E10740+L10740+M10740-K10740),Calculator!$G$39),D10740),0)))</f>
        <v>0</v>
      </c>
    </row>
    <row r="10741" spans="1:14" ht="15.75" thickBot="1">
      <c r="A10741" s="33" t="str">
        <f ca="1">IF(C10741=Calculator!$H$27,"F",IF(Daily!D10741+Daily!H10741=0,IF(D10740+H10740&gt;0,"L",""),""))</f>
        <v/>
      </c>
      <c r="B10741" s="34">
        <v>10740</v>
      </c>
      <c r="C10741" s="19">
        <f t="shared" ca="1" si="669"/>
        <v>56670</v>
      </c>
      <c r="D10741" s="29">
        <f t="shared" ca="1" si="671"/>
        <v>0</v>
      </c>
      <c r="E10741" s="29">
        <f ca="1">IF(C10741&lt;Calculator!$D$26,0,IF(DAY($C10741)=1,IF(D10741-Calculator!$G$24&gt;0,Calculator!$G$24,D10741),0))</f>
        <v>0</v>
      </c>
      <c r="F10741" s="29">
        <f ca="1">IF(E10741&gt;0,D10741*Calculator!$G$22/12,0)</f>
        <v>0</v>
      </c>
      <c r="G10741" s="29">
        <f ca="1">IF(E10741&gt;0,(IFERROR(-PMT(Calculator!$G$22/12,Calculator!$G$23*12,Calculator!$G$20),0))-F10741,0)</f>
        <v>0</v>
      </c>
      <c r="H10741" s="29">
        <f t="shared" ca="1" si="672"/>
        <v>0</v>
      </c>
      <c r="I10741" s="29">
        <f t="shared" ca="1" si="670"/>
        <v>0</v>
      </c>
      <c r="J10741" s="30">
        <f>Calculator!$G$40</f>
        <v>6.5000000000000002E-2</v>
      </c>
      <c r="K10741" s="29">
        <f ca="1">IF(C10741&gt;=Calculator!$G$27,IF(DAY($C10741)=1,Calculator!$G$34/2,IF(DAY($C10741)=15,Calculator!$G$34/2,0)),0)</f>
        <v>0</v>
      </c>
      <c r="L10741" s="29">
        <f ca="1">IF(DAY($C10741)=28,IF(H10741=0,0,Calculator!$G$35),0)</f>
        <v>0</v>
      </c>
      <c r="M10741" s="29">
        <f ca="1">IF(I10741&gt;0,IF(DAY($C10741)=1,SUM(INDIRECT("I"&amp;(ROW(C10740)-DAY(C10740))):I10740),0),0)</f>
        <v>0</v>
      </c>
      <c r="N10741" s="29">
        <f ca="1">IF(C10741&lt;Calculator!$G$27,0,IF(C10741=Calculator!$G$27,Calculator!$G$39,IF(H10741-K10741&lt;=0,IF(D10741&gt;Calculator!$G$39,IF(H10741-K10741+E10741+L10741+M10741+Calculator!$G$39&gt;Calculator!$G$39,Calculator!$G$39-(H10741+E10741+L10741+M10741-K10741),Calculator!$G$39),D10741),0)))</f>
        <v>0</v>
      </c>
    </row>
    <row r="10742" spans="1:14" ht="15.75" thickBot="1">
      <c r="A10742" s="33" t="str">
        <f ca="1">IF(C10742=Calculator!$H$27,"F",IF(Daily!D10742+Daily!H10742=0,IF(D10741+H10741&gt;0,"L",""),""))</f>
        <v/>
      </c>
      <c r="B10742" s="34">
        <v>10741</v>
      </c>
      <c r="C10742" s="19">
        <f t="shared" ca="1" si="669"/>
        <v>56671</v>
      </c>
      <c r="D10742" s="29">
        <f t="shared" ca="1" si="671"/>
        <v>0</v>
      </c>
      <c r="E10742" s="29">
        <f ca="1">IF(C10742&lt;Calculator!$D$26,0,IF(DAY($C10742)=1,IF(D10742-Calculator!$G$24&gt;0,Calculator!$G$24,D10742),0))</f>
        <v>0</v>
      </c>
      <c r="F10742" s="29">
        <f ca="1">IF(E10742&gt;0,D10742*Calculator!$G$22/12,0)</f>
        <v>0</v>
      </c>
      <c r="G10742" s="29">
        <f ca="1">IF(E10742&gt;0,(IFERROR(-PMT(Calculator!$G$22/12,Calculator!$G$23*12,Calculator!$G$20),0))-F10742,0)</f>
        <v>0</v>
      </c>
      <c r="H10742" s="29">
        <f t="shared" ca="1" si="672"/>
        <v>0</v>
      </c>
      <c r="I10742" s="29">
        <f t="shared" ca="1" si="670"/>
        <v>0</v>
      </c>
      <c r="J10742" s="30">
        <f>Calculator!$G$40</f>
        <v>6.5000000000000002E-2</v>
      </c>
      <c r="K10742" s="29">
        <f ca="1">IF(C10742&gt;=Calculator!$G$27,IF(DAY($C10742)=1,Calculator!$G$34/2,IF(DAY($C10742)=15,Calculator!$G$34/2,0)),0)</f>
        <v>0</v>
      </c>
      <c r="L10742" s="29">
        <f ca="1">IF(DAY($C10742)=28,IF(H10742=0,0,Calculator!$G$35),0)</f>
        <v>0</v>
      </c>
      <c r="M10742" s="29">
        <f ca="1">IF(I10742&gt;0,IF(DAY($C10742)=1,SUM(INDIRECT("I"&amp;(ROW(C10741)-DAY(C10741))):I10741),0),0)</f>
        <v>0</v>
      </c>
      <c r="N10742" s="29">
        <f ca="1">IF(C10742&lt;Calculator!$G$27,0,IF(C10742=Calculator!$G$27,Calculator!$G$39,IF(H10742-K10742&lt;=0,IF(D10742&gt;Calculator!$G$39,IF(H10742-K10742+E10742+L10742+M10742+Calculator!$G$39&gt;Calculator!$G$39,Calculator!$G$39-(H10742+E10742+L10742+M10742-K10742),Calculator!$G$39),D10742),0)))</f>
        <v>0</v>
      </c>
    </row>
    <row r="10743" spans="1:14" ht="15.75" thickBot="1">
      <c r="A10743" s="33" t="str">
        <f ca="1">IF(C10743=Calculator!$H$27,"F",IF(Daily!D10743+Daily!H10743=0,IF(D10742+H10742&gt;0,"L",""),""))</f>
        <v/>
      </c>
      <c r="B10743" s="34">
        <v>10742</v>
      </c>
      <c r="C10743" s="19">
        <f t="shared" ca="1" si="669"/>
        <v>56672</v>
      </c>
      <c r="D10743" s="29">
        <f t="shared" ca="1" si="671"/>
        <v>0</v>
      </c>
      <c r="E10743" s="29">
        <f ca="1">IF(C10743&lt;Calculator!$D$26,0,IF(DAY($C10743)=1,IF(D10743-Calculator!$G$24&gt;0,Calculator!$G$24,D10743),0))</f>
        <v>0</v>
      </c>
      <c r="F10743" s="29">
        <f ca="1">IF(E10743&gt;0,D10743*Calculator!$G$22/12,0)</f>
        <v>0</v>
      </c>
      <c r="G10743" s="29">
        <f ca="1">IF(E10743&gt;0,(IFERROR(-PMT(Calculator!$G$22/12,Calculator!$G$23*12,Calculator!$G$20),0))-F10743,0)</f>
        <v>0</v>
      </c>
      <c r="H10743" s="29">
        <f t="shared" ca="1" si="672"/>
        <v>0</v>
      </c>
      <c r="I10743" s="29">
        <f t="shared" ca="1" si="670"/>
        <v>0</v>
      </c>
      <c r="J10743" s="30">
        <f>Calculator!$G$40</f>
        <v>6.5000000000000002E-2</v>
      </c>
      <c r="K10743" s="29">
        <f ca="1">IF(C10743&gt;=Calculator!$G$27,IF(DAY($C10743)=1,Calculator!$G$34/2,IF(DAY($C10743)=15,Calculator!$G$34/2,0)),0)</f>
        <v>0</v>
      </c>
      <c r="L10743" s="29">
        <f ca="1">IF(DAY($C10743)=28,IF(H10743=0,0,Calculator!$G$35),0)</f>
        <v>0</v>
      </c>
      <c r="M10743" s="29">
        <f ca="1">IF(I10743&gt;0,IF(DAY($C10743)=1,SUM(INDIRECT("I"&amp;(ROW(C10742)-DAY(C10742))):I10742),0),0)</f>
        <v>0</v>
      </c>
      <c r="N10743" s="29">
        <f ca="1">IF(C10743&lt;Calculator!$G$27,0,IF(C10743=Calculator!$G$27,Calculator!$G$39,IF(H10743-K10743&lt;=0,IF(D10743&gt;Calculator!$G$39,IF(H10743-K10743+E10743+L10743+M10743+Calculator!$G$39&gt;Calculator!$G$39,Calculator!$G$39-(H10743+E10743+L10743+M10743-K10743),Calculator!$G$39),D10743),0)))</f>
        <v>0</v>
      </c>
    </row>
    <row r="10744" spans="1:14" ht="15.75" thickBot="1">
      <c r="A10744" s="33" t="str">
        <f ca="1">IF(C10744=Calculator!$H$27,"F",IF(Daily!D10744+Daily!H10744=0,IF(D10743+H10743&gt;0,"L",""),""))</f>
        <v/>
      </c>
      <c r="B10744" s="34">
        <v>10743</v>
      </c>
      <c r="C10744" s="19">
        <f t="shared" ca="1" si="669"/>
        <v>56673</v>
      </c>
      <c r="D10744" s="29">
        <f t="shared" ca="1" si="671"/>
        <v>0</v>
      </c>
      <c r="E10744" s="29">
        <f ca="1">IF(C10744&lt;Calculator!$D$26,0,IF(DAY($C10744)=1,IF(D10744-Calculator!$G$24&gt;0,Calculator!$G$24,D10744),0))</f>
        <v>0</v>
      </c>
      <c r="F10744" s="29">
        <f ca="1">IF(E10744&gt;0,D10744*Calculator!$G$22/12,0)</f>
        <v>0</v>
      </c>
      <c r="G10744" s="29">
        <f ca="1">IF(E10744&gt;0,(IFERROR(-PMT(Calculator!$G$22/12,Calculator!$G$23*12,Calculator!$G$20),0))-F10744,0)</f>
        <v>0</v>
      </c>
      <c r="H10744" s="29">
        <f t="shared" ca="1" si="672"/>
        <v>0</v>
      </c>
      <c r="I10744" s="29">
        <f t="shared" ca="1" si="670"/>
        <v>0</v>
      </c>
      <c r="J10744" s="30">
        <f>Calculator!$G$40</f>
        <v>6.5000000000000002E-2</v>
      </c>
      <c r="K10744" s="29">
        <f ca="1">IF(C10744&gt;=Calculator!$G$27,IF(DAY($C10744)=1,Calculator!$G$34/2,IF(DAY($C10744)=15,Calculator!$G$34/2,0)),0)</f>
        <v>0</v>
      </c>
      <c r="L10744" s="29">
        <f ca="1">IF(DAY($C10744)=28,IF(H10744=0,0,Calculator!$G$35),0)</f>
        <v>0</v>
      </c>
      <c r="M10744" s="29">
        <f ca="1">IF(I10744&gt;0,IF(DAY($C10744)=1,SUM(INDIRECT("I"&amp;(ROW(C10743)-DAY(C10743))):I10743),0),0)</f>
        <v>0</v>
      </c>
      <c r="N10744" s="29">
        <f ca="1">IF(C10744&lt;Calculator!$G$27,0,IF(C10744=Calculator!$G$27,Calculator!$G$39,IF(H10744-K10744&lt;=0,IF(D10744&gt;Calculator!$G$39,IF(H10744-K10744+E10744+L10744+M10744+Calculator!$G$39&gt;Calculator!$G$39,Calculator!$G$39-(H10744+E10744+L10744+M10744-K10744),Calculator!$G$39),D10744),0)))</f>
        <v>0</v>
      </c>
    </row>
    <row r="10745" spans="1:14" ht="15.75" thickBot="1">
      <c r="A10745" s="33" t="str">
        <f ca="1">IF(C10745=Calculator!$H$27,"F",IF(Daily!D10745+Daily!H10745=0,IF(D10744+H10744&gt;0,"L",""),""))</f>
        <v/>
      </c>
      <c r="B10745" s="34">
        <v>10744</v>
      </c>
      <c r="C10745" s="19">
        <f t="shared" ca="1" si="669"/>
        <v>56674</v>
      </c>
      <c r="D10745" s="29">
        <f t="shared" ca="1" si="671"/>
        <v>0</v>
      </c>
      <c r="E10745" s="29">
        <f ca="1">IF(C10745&lt;Calculator!$D$26,0,IF(DAY($C10745)=1,IF(D10745-Calculator!$G$24&gt;0,Calculator!$G$24,D10745),0))</f>
        <v>0</v>
      </c>
      <c r="F10745" s="29">
        <f ca="1">IF(E10745&gt;0,D10745*Calculator!$G$22/12,0)</f>
        <v>0</v>
      </c>
      <c r="G10745" s="29">
        <f ca="1">IF(E10745&gt;0,(IFERROR(-PMT(Calculator!$G$22/12,Calculator!$G$23*12,Calculator!$G$20),0))-F10745,0)</f>
        <v>0</v>
      </c>
      <c r="H10745" s="29">
        <f t="shared" ca="1" si="672"/>
        <v>0</v>
      </c>
      <c r="I10745" s="29">
        <f t="shared" ca="1" si="670"/>
        <v>0</v>
      </c>
      <c r="J10745" s="30">
        <f>Calculator!$G$40</f>
        <v>6.5000000000000002E-2</v>
      </c>
      <c r="K10745" s="29">
        <f ca="1">IF(C10745&gt;=Calculator!$G$27,IF(DAY($C10745)=1,Calculator!$G$34/2,IF(DAY($C10745)=15,Calculator!$G$34/2,0)),0)</f>
        <v>4500</v>
      </c>
      <c r="L10745" s="29">
        <f ca="1">IF(DAY($C10745)=28,IF(H10745=0,0,Calculator!$G$35),0)</f>
        <v>0</v>
      </c>
      <c r="M10745" s="29">
        <f ca="1">IF(I10745&gt;0,IF(DAY($C10745)=1,SUM(INDIRECT("I"&amp;(ROW(C10744)-DAY(C10744))):I10744),0),0)</f>
        <v>0</v>
      </c>
      <c r="N10745" s="29">
        <f ca="1">IF(C10745&lt;Calculator!$G$27,0,IF(C10745=Calculator!$G$27,Calculator!$G$39,IF(H10745-K10745&lt;=0,IF(D10745&gt;Calculator!$G$39,IF(H10745-K10745+E10745+L10745+M10745+Calculator!$G$39&gt;Calculator!$G$39,Calculator!$G$39-(H10745+E10745+L10745+M10745-K10745),Calculator!$G$39),D10745),0)))</f>
        <v>0</v>
      </c>
    </row>
    <row r="10746" spans="1:14" ht="15.75" thickBot="1">
      <c r="A10746" s="33" t="str">
        <f ca="1">IF(C10746=Calculator!$H$27,"F",IF(Daily!D10746+Daily!H10746=0,IF(D10745+H10745&gt;0,"L",""),""))</f>
        <v/>
      </c>
      <c r="B10746" s="34">
        <v>10745</v>
      </c>
      <c r="C10746" s="19">
        <f t="shared" ca="1" si="669"/>
        <v>56675</v>
      </c>
      <c r="D10746" s="29">
        <f t="shared" ca="1" si="671"/>
        <v>0</v>
      </c>
      <c r="E10746" s="29">
        <f ca="1">IF(C10746&lt;Calculator!$D$26,0,IF(DAY($C10746)=1,IF(D10746-Calculator!$G$24&gt;0,Calculator!$G$24,D10746),0))</f>
        <v>0</v>
      </c>
      <c r="F10746" s="29">
        <f ca="1">IF(E10746&gt;0,D10746*Calculator!$G$22/12,0)</f>
        <v>0</v>
      </c>
      <c r="G10746" s="29">
        <f ca="1">IF(E10746&gt;0,(IFERROR(-PMT(Calculator!$G$22/12,Calculator!$G$23*12,Calculator!$G$20),0))-F10746,0)</f>
        <v>0</v>
      </c>
      <c r="H10746" s="29">
        <f t="shared" ca="1" si="672"/>
        <v>0</v>
      </c>
      <c r="I10746" s="29">
        <f t="shared" ca="1" si="670"/>
        <v>0</v>
      </c>
      <c r="J10746" s="30">
        <f>Calculator!$G$40</f>
        <v>6.5000000000000002E-2</v>
      </c>
      <c r="K10746" s="29">
        <f ca="1">IF(C10746&gt;=Calculator!$G$27,IF(DAY($C10746)=1,Calculator!$G$34/2,IF(DAY($C10746)=15,Calculator!$G$34/2,0)),0)</f>
        <v>0</v>
      </c>
      <c r="L10746" s="29">
        <f ca="1">IF(DAY($C10746)=28,IF(H10746=0,0,Calculator!$G$35),0)</f>
        <v>0</v>
      </c>
      <c r="M10746" s="29">
        <f ca="1">IF(I10746&gt;0,IF(DAY($C10746)=1,SUM(INDIRECT("I"&amp;(ROW(C10745)-DAY(C10745))):I10745),0),0)</f>
        <v>0</v>
      </c>
      <c r="N10746" s="29">
        <f ca="1">IF(C10746&lt;Calculator!$G$27,0,IF(C10746=Calculator!$G$27,Calculator!$G$39,IF(H10746-K10746&lt;=0,IF(D10746&gt;Calculator!$G$39,IF(H10746-K10746+E10746+L10746+M10746+Calculator!$G$39&gt;Calculator!$G$39,Calculator!$G$39-(H10746+E10746+L10746+M10746-K10746),Calculator!$G$39),D10746),0)))</f>
        <v>0</v>
      </c>
    </row>
    <row r="10747" spans="1:14" ht="15.75" thickBot="1">
      <c r="A10747" s="33" t="str">
        <f ca="1">IF(C10747=Calculator!$H$27,"F",IF(Daily!D10747+Daily!H10747=0,IF(D10746+H10746&gt;0,"L",""),""))</f>
        <v/>
      </c>
      <c r="B10747" s="34">
        <v>10746</v>
      </c>
      <c r="C10747" s="19">
        <f t="shared" ca="1" si="669"/>
        <v>56676</v>
      </c>
      <c r="D10747" s="29">
        <f t="shared" ca="1" si="671"/>
        <v>0</v>
      </c>
      <c r="E10747" s="29">
        <f ca="1">IF(C10747&lt;Calculator!$D$26,0,IF(DAY($C10747)=1,IF(D10747-Calculator!$G$24&gt;0,Calculator!$G$24,D10747),0))</f>
        <v>0</v>
      </c>
      <c r="F10747" s="29">
        <f ca="1">IF(E10747&gt;0,D10747*Calculator!$G$22/12,0)</f>
        <v>0</v>
      </c>
      <c r="G10747" s="29">
        <f ca="1">IF(E10747&gt;0,(IFERROR(-PMT(Calculator!$G$22/12,Calculator!$G$23*12,Calculator!$G$20),0))-F10747,0)</f>
        <v>0</v>
      </c>
      <c r="H10747" s="29">
        <f t="shared" ca="1" si="672"/>
        <v>0</v>
      </c>
      <c r="I10747" s="29">
        <f t="shared" ca="1" si="670"/>
        <v>0</v>
      </c>
      <c r="J10747" s="30">
        <f>Calculator!$G$40</f>
        <v>6.5000000000000002E-2</v>
      </c>
      <c r="K10747" s="29">
        <f ca="1">IF(C10747&gt;=Calculator!$G$27,IF(DAY($C10747)=1,Calculator!$G$34/2,IF(DAY($C10747)=15,Calculator!$G$34/2,0)),0)</f>
        <v>0</v>
      </c>
      <c r="L10747" s="29">
        <f ca="1">IF(DAY($C10747)=28,IF(H10747=0,0,Calculator!$G$35),0)</f>
        <v>0</v>
      </c>
      <c r="M10747" s="29">
        <f ca="1">IF(I10747&gt;0,IF(DAY($C10747)=1,SUM(INDIRECT("I"&amp;(ROW(C10746)-DAY(C10746))):I10746),0),0)</f>
        <v>0</v>
      </c>
      <c r="N10747" s="29">
        <f ca="1">IF(C10747&lt;Calculator!$G$27,0,IF(C10747=Calculator!$G$27,Calculator!$G$39,IF(H10747-K10747&lt;=0,IF(D10747&gt;Calculator!$G$39,IF(H10747-K10747+E10747+L10747+M10747+Calculator!$G$39&gt;Calculator!$G$39,Calculator!$G$39-(H10747+E10747+L10747+M10747-K10747),Calculator!$G$39),D10747),0)))</f>
        <v>0</v>
      </c>
    </row>
    <row r="10748" spans="1:14" ht="15.75" thickBot="1">
      <c r="A10748" s="33" t="str">
        <f ca="1">IF(C10748=Calculator!$H$27,"F",IF(Daily!D10748+Daily!H10748=0,IF(D10747+H10747&gt;0,"L",""),""))</f>
        <v/>
      </c>
      <c r="B10748" s="34">
        <v>10747</v>
      </c>
      <c r="C10748" s="19">
        <f t="shared" ca="1" si="669"/>
        <v>56677</v>
      </c>
      <c r="D10748" s="29">
        <f t="shared" ca="1" si="671"/>
        <v>0</v>
      </c>
      <c r="E10748" s="29">
        <f ca="1">IF(C10748&lt;Calculator!$D$26,0,IF(DAY($C10748)=1,IF(D10748-Calculator!$G$24&gt;0,Calculator!$G$24,D10748),0))</f>
        <v>0</v>
      </c>
      <c r="F10748" s="29">
        <f ca="1">IF(E10748&gt;0,D10748*Calculator!$G$22/12,0)</f>
        <v>0</v>
      </c>
      <c r="G10748" s="29">
        <f ca="1">IF(E10748&gt;0,(IFERROR(-PMT(Calculator!$G$22/12,Calculator!$G$23*12,Calculator!$G$20),0))-F10748,0)</f>
        <v>0</v>
      </c>
      <c r="H10748" s="29">
        <f t="shared" ca="1" si="672"/>
        <v>0</v>
      </c>
      <c r="I10748" s="29">
        <f t="shared" ca="1" si="670"/>
        <v>0</v>
      </c>
      <c r="J10748" s="30">
        <f>Calculator!$G$40</f>
        <v>6.5000000000000002E-2</v>
      </c>
      <c r="K10748" s="29">
        <f ca="1">IF(C10748&gt;=Calculator!$G$27,IF(DAY($C10748)=1,Calculator!$G$34/2,IF(DAY($C10748)=15,Calculator!$G$34/2,0)),0)</f>
        <v>0</v>
      </c>
      <c r="L10748" s="29">
        <f ca="1">IF(DAY($C10748)=28,IF(H10748=0,0,Calculator!$G$35),0)</f>
        <v>0</v>
      </c>
      <c r="M10748" s="29">
        <f ca="1">IF(I10748&gt;0,IF(DAY($C10748)=1,SUM(INDIRECT("I"&amp;(ROW(C10747)-DAY(C10747))):I10747),0),0)</f>
        <v>0</v>
      </c>
      <c r="N10748" s="29">
        <f ca="1">IF(C10748&lt;Calculator!$G$27,0,IF(C10748=Calculator!$G$27,Calculator!$G$39,IF(H10748-K10748&lt;=0,IF(D10748&gt;Calculator!$G$39,IF(H10748-K10748+E10748+L10748+M10748+Calculator!$G$39&gt;Calculator!$G$39,Calculator!$G$39-(H10748+E10748+L10748+M10748-K10748),Calculator!$G$39),D10748),0)))</f>
        <v>0</v>
      </c>
    </row>
    <row r="10749" spans="1:14" ht="15.75" thickBot="1">
      <c r="A10749" s="33" t="str">
        <f ca="1">IF(C10749=Calculator!$H$27,"F",IF(Daily!D10749+Daily!H10749=0,IF(D10748+H10748&gt;0,"L",""),""))</f>
        <v/>
      </c>
      <c r="B10749" s="34">
        <v>10748</v>
      </c>
      <c r="C10749" s="19">
        <f t="shared" ca="1" si="669"/>
        <v>56678</v>
      </c>
      <c r="D10749" s="29">
        <f t="shared" ca="1" si="671"/>
        <v>0</v>
      </c>
      <c r="E10749" s="29">
        <f ca="1">IF(C10749&lt;Calculator!$D$26,0,IF(DAY($C10749)=1,IF(D10749-Calculator!$G$24&gt;0,Calculator!$G$24,D10749),0))</f>
        <v>0</v>
      </c>
      <c r="F10749" s="29">
        <f ca="1">IF(E10749&gt;0,D10749*Calculator!$G$22/12,0)</f>
        <v>0</v>
      </c>
      <c r="G10749" s="29">
        <f ca="1">IF(E10749&gt;0,(IFERROR(-PMT(Calculator!$G$22/12,Calculator!$G$23*12,Calculator!$G$20),0))-F10749,0)</f>
        <v>0</v>
      </c>
      <c r="H10749" s="29">
        <f t="shared" ca="1" si="672"/>
        <v>0</v>
      </c>
      <c r="I10749" s="29">
        <f t="shared" ca="1" si="670"/>
        <v>0</v>
      </c>
      <c r="J10749" s="30">
        <f>Calculator!$G$40</f>
        <v>6.5000000000000002E-2</v>
      </c>
      <c r="K10749" s="29">
        <f ca="1">IF(C10749&gt;=Calculator!$G$27,IF(DAY($C10749)=1,Calculator!$G$34/2,IF(DAY($C10749)=15,Calculator!$G$34/2,0)),0)</f>
        <v>0</v>
      </c>
      <c r="L10749" s="29">
        <f ca="1">IF(DAY($C10749)=28,IF(H10749=0,0,Calculator!$G$35),0)</f>
        <v>0</v>
      </c>
      <c r="M10749" s="29">
        <f ca="1">IF(I10749&gt;0,IF(DAY($C10749)=1,SUM(INDIRECT("I"&amp;(ROW(C10748)-DAY(C10748))):I10748),0),0)</f>
        <v>0</v>
      </c>
      <c r="N10749" s="29">
        <f ca="1">IF(C10749&lt;Calculator!$G$27,0,IF(C10749=Calculator!$G$27,Calculator!$G$39,IF(H10749-K10749&lt;=0,IF(D10749&gt;Calculator!$G$39,IF(H10749-K10749+E10749+L10749+M10749+Calculator!$G$39&gt;Calculator!$G$39,Calculator!$G$39-(H10749+E10749+L10749+M10749-K10749),Calculator!$G$39),D10749),0)))</f>
        <v>0</v>
      </c>
    </row>
    <row r="10750" spans="1:14" ht="15.75" thickBot="1">
      <c r="A10750" s="33" t="str">
        <f ca="1">IF(C10750=Calculator!$H$27,"F",IF(Daily!D10750+Daily!H10750=0,IF(D10749+H10749&gt;0,"L",""),""))</f>
        <v/>
      </c>
      <c r="B10750" s="34">
        <v>10749</v>
      </c>
      <c r="C10750" s="19">
        <f t="shared" ca="1" si="669"/>
        <v>56679</v>
      </c>
      <c r="D10750" s="29">
        <f t="shared" ca="1" si="671"/>
        <v>0</v>
      </c>
      <c r="E10750" s="29">
        <f ca="1">IF(C10750&lt;Calculator!$D$26,0,IF(DAY($C10750)=1,IF(D10750-Calculator!$G$24&gt;0,Calculator!$G$24,D10750),0))</f>
        <v>0</v>
      </c>
      <c r="F10750" s="29">
        <f ca="1">IF(E10750&gt;0,D10750*Calculator!$G$22/12,0)</f>
        <v>0</v>
      </c>
      <c r="G10750" s="29">
        <f ca="1">IF(E10750&gt;0,(IFERROR(-PMT(Calculator!$G$22/12,Calculator!$G$23*12,Calculator!$G$20),0))-F10750,0)</f>
        <v>0</v>
      </c>
      <c r="H10750" s="29">
        <f t="shared" ca="1" si="672"/>
        <v>0</v>
      </c>
      <c r="I10750" s="29">
        <f t="shared" ca="1" si="670"/>
        <v>0</v>
      </c>
      <c r="J10750" s="30">
        <f>Calculator!$G$40</f>
        <v>6.5000000000000002E-2</v>
      </c>
      <c r="K10750" s="29">
        <f ca="1">IF(C10750&gt;=Calculator!$G$27,IF(DAY($C10750)=1,Calculator!$G$34/2,IF(DAY($C10750)=15,Calculator!$G$34/2,0)),0)</f>
        <v>0</v>
      </c>
      <c r="L10750" s="29">
        <f ca="1">IF(DAY($C10750)=28,IF(H10750=0,0,Calculator!$G$35),0)</f>
        <v>0</v>
      </c>
      <c r="M10750" s="29">
        <f ca="1">IF(I10750&gt;0,IF(DAY($C10750)=1,SUM(INDIRECT("I"&amp;(ROW(C10749)-DAY(C10749))):I10749),0),0)</f>
        <v>0</v>
      </c>
      <c r="N10750" s="29">
        <f ca="1">IF(C10750&lt;Calculator!$G$27,0,IF(C10750=Calculator!$G$27,Calculator!$G$39,IF(H10750-K10750&lt;=0,IF(D10750&gt;Calculator!$G$39,IF(H10750-K10750+E10750+L10750+M10750+Calculator!$G$39&gt;Calculator!$G$39,Calculator!$G$39-(H10750+E10750+L10750+M10750-K10750),Calculator!$G$39),D10750),0)))</f>
        <v>0</v>
      </c>
    </row>
    <row r="10751" spans="1:14" ht="15.75" thickBot="1">
      <c r="A10751" s="33" t="str">
        <f ca="1">IF(C10751=Calculator!$H$27,"F",IF(Daily!D10751+Daily!H10751=0,IF(D10750+H10750&gt;0,"L",""),""))</f>
        <v/>
      </c>
      <c r="B10751" s="34">
        <v>10750</v>
      </c>
      <c r="C10751" s="19">
        <f t="shared" ca="1" si="669"/>
        <v>56680</v>
      </c>
      <c r="D10751" s="29">
        <f t="shared" ca="1" si="671"/>
        <v>0</v>
      </c>
      <c r="E10751" s="29">
        <f ca="1">IF(C10751&lt;Calculator!$D$26,0,IF(DAY($C10751)=1,IF(D10751-Calculator!$G$24&gt;0,Calculator!$G$24,D10751),0))</f>
        <v>0</v>
      </c>
      <c r="F10751" s="29">
        <f ca="1">IF(E10751&gt;0,D10751*Calculator!$G$22/12,0)</f>
        <v>0</v>
      </c>
      <c r="G10751" s="29">
        <f ca="1">IF(E10751&gt;0,(IFERROR(-PMT(Calculator!$G$22/12,Calculator!$G$23*12,Calculator!$G$20),0))-F10751,0)</f>
        <v>0</v>
      </c>
      <c r="H10751" s="29">
        <f t="shared" ca="1" si="672"/>
        <v>0</v>
      </c>
      <c r="I10751" s="29">
        <f t="shared" ca="1" si="670"/>
        <v>0</v>
      </c>
      <c r="J10751" s="30">
        <f>Calculator!$G$40</f>
        <v>6.5000000000000002E-2</v>
      </c>
      <c r="K10751" s="29">
        <f ca="1">IF(C10751&gt;=Calculator!$G$27,IF(DAY($C10751)=1,Calculator!$G$34/2,IF(DAY($C10751)=15,Calculator!$G$34/2,0)),0)</f>
        <v>0</v>
      </c>
      <c r="L10751" s="29">
        <f ca="1">IF(DAY($C10751)=28,IF(H10751=0,0,Calculator!$G$35),0)</f>
        <v>0</v>
      </c>
      <c r="M10751" s="29">
        <f ca="1">IF(I10751&gt;0,IF(DAY($C10751)=1,SUM(INDIRECT("I"&amp;(ROW(C10750)-DAY(C10750))):I10750),0),0)</f>
        <v>0</v>
      </c>
      <c r="N10751" s="29">
        <f ca="1">IF(C10751&lt;Calculator!$G$27,0,IF(C10751=Calculator!$G$27,Calculator!$G$39,IF(H10751-K10751&lt;=0,IF(D10751&gt;Calculator!$G$39,IF(H10751-K10751+E10751+L10751+M10751+Calculator!$G$39&gt;Calculator!$G$39,Calculator!$G$39-(H10751+E10751+L10751+M10751-K10751),Calculator!$G$39),D10751),0)))</f>
        <v>0</v>
      </c>
    </row>
    <row r="10752" spans="1:14" ht="15.75" thickBot="1">
      <c r="A10752" s="33" t="str">
        <f ca="1">IF(C10752=Calculator!$H$27,"F",IF(Daily!D10752+Daily!H10752=0,IF(D10751+H10751&gt;0,"L",""),""))</f>
        <v/>
      </c>
      <c r="B10752" s="34">
        <v>10751</v>
      </c>
      <c r="C10752" s="19">
        <f t="shared" ca="1" si="669"/>
        <v>56681</v>
      </c>
      <c r="D10752" s="29">
        <f t="shared" ca="1" si="671"/>
        <v>0</v>
      </c>
      <c r="E10752" s="29">
        <f ca="1">IF(C10752&lt;Calculator!$D$26,0,IF(DAY($C10752)=1,IF(D10752-Calculator!$G$24&gt;0,Calculator!$G$24,D10752),0))</f>
        <v>0</v>
      </c>
      <c r="F10752" s="29">
        <f ca="1">IF(E10752&gt;0,D10752*Calculator!$G$22/12,0)</f>
        <v>0</v>
      </c>
      <c r="G10752" s="29">
        <f ca="1">IF(E10752&gt;0,(IFERROR(-PMT(Calculator!$G$22/12,Calculator!$G$23*12,Calculator!$G$20),0))-F10752,0)</f>
        <v>0</v>
      </c>
      <c r="H10752" s="29">
        <f t="shared" ca="1" si="672"/>
        <v>0</v>
      </c>
      <c r="I10752" s="29">
        <f t="shared" ca="1" si="670"/>
        <v>0</v>
      </c>
      <c r="J10752" s="30">
        <f>Calculator!$G$40</f>
        <v>6.5000000000000002E-2</v>
      </c>
      <c r="K10752" s="29">
        <f ca="1">IF(C10752&gt;=Calculator!$G$27,IF(DAY($C10752)=1,Calculator!$G$34/2,IF(DAY($C10752)=15,Calculator!$G$34/2,0)),0)</f>
        <v>0</v>
      </c>
      <c r="L10752" s="29">
        <f ca="1">IF(DAY($C10752)=28,IF(H10752=0,0,Calculator!$G$35),0)</f>
        <v>0</v>
      </c>
      <c r="M10752" s="29">
        <f ca="1">IF(I10752&gt;0,IF(DAY($C10752)=1,SUM(INDIRECT("I"&amp;(ROW(C10751)-DAY(C10751))):I10751),0),0)</f>
        <v>0</v>
      </c>
      <c r="N10752" s="29">
        <f ca="1">IF(C10752&lt;Calculator!$G$27,0,IF(C10752=Calculator!$G$27,Calculator!$G$39,IF(H10752-K10752&lt;=0,IF(D10752&gt;Calculator!$G$39,IF(H10752-K10752+E10752+L10752+M10752+Calculator!$G$39&gt;Calculator!$G$39,Calculator!$G$39-(H10752+E10752+L10752+M10752-K10752),Calculator!$G$39),D10752),0)))</f>
        <v>0</v>
      </c>
    </row>
    <row r="10753" spans="1:14" ht="15.75" thickBot="1">
      <c r="A10753" s="33" t="str">
        <f ca="1">IF(C10753=Calculator!$H$27,"F",IF(Daily!D10753+Daily!H10753=0,IF(D10752+H10752&gt;0,"L",""),""))</f>
        <v/>
      </c>
      <c r="B10753" s="34">
        <v>10752</v>
      </c>
      <c r="C10753" s="19">
        <f t="shared" ca="1" si="669"/>
        <v>56682</v>
      </c>
      <c r="D10753" s="29">
        <f t="shared" ca="1" si="671"/>
        <v>0</v>
      </c>
      <c r="E10753" s="29">
        <f ca="1">IF(C10753&lt;Calculator!$D$26,0,IF(DAY($C10753)=1,IF(D10753-Calculator!$G$24&gt;0,Calculator!$G$24,D10753),0))</f>
        <v>0</v>
      </c>
      <c r="F10753" s="29">
        <f ca="1">IF(E10753&gt;0,D10753*Calculator!$G$22/12,0)</f>
        <v>0</v>
      </c>
      <c r="G10753" s="29">
        <f ca="1">IF(E10753&gt;0,(IFERROR(-PMT(Calculator!$G$22/12,Calculator!$G$23*12,Calculator!$G$20),0))-F10753,0)</f>
        <v>0</v>
      </c>
      <c r="H10753" s="29">
        <f t="shared" ca="1" si="672"/>
        <v>0</v>
      </c>
      <c r="I10753" s="29">
        <f t="shared" ca="1" si="670"/>
        <v>0</v>
      </c>
      <c r="J10753" s="30">
        <f>Calculator!$G$40</f>
        <v>6.5000000000000002E-2</v>
      </c>
      <c r="K10753" s="29">
        <f ca="1">IF(C10753&gt;=Calculator!$G$27,IF(DAY($C10753)=1,Calculator!$G$34/2,IF(DAY($C10753)=15,Calculator!$G$34/2,0)),0)</f>
        <v>0</v>
      </c>
      <c r="L10753" s="29">
        <f ca="1">IF(DAY($C10753)=28,IF(H10753=0,0,Calculator!$G$35),0)</f>
        <v>0</v>
      </c>
      <c r="M10753" s="29">
        <f ca="1">IF(I10753&gt;0,IF(DAY($C10753)=1,SUM(INDIRECT("I"&amp;(ROW(C10752)-DAY(C10752))):I10752),0),0)</f>
        <v>0</v>
      </c>
      <c r="N10753" s="29">
        <f ca="1">IF(C10753&lt;Calculator!$G$27,0,IF(C10753=Calculator!$G$27,Calculator!$G$39,IF(H10753-K10753&lt;=0,IF(D10753&gt;Calculator!$G$39,IF(H10753-K10753+E10753+L10753+M10753+Calculator!$G$39&gt;Calculator!$G$39,Calculator!$G$39-(H10753+E10753+L10753+M10753-K10753),Calculator!$G$39),D10753),0)))</f>
        <v>0</v>
      </c>
    </row>
    <row r="10754" spans="1:14" ht="15.75" thickBot="1">
      <c r="A10754" s="33" t="str">
        <f ca="1">IF(C10754=Calculator!$H$27,"F",IF(Daily!D10754+Daily!H10754=0,IF(D10753+H10753&gt;0,"L",""),""))</f>
        <v/>
      </c>
      <c r="B10754" s="34">
        <v>10753</v>
      </c>
      <c r="C10754" s="19">
        <f t="shared" ca="1" si="669"/>
        <v>56683</v>
      </c>
      <c r="D10754" s="29">
        <f t="shared" ca="1" si="671"/>
        <v>0</v>
      </c>
      <c r="E10754" s="29">
        <f ca="1">IF(C10754&lt;Calculator!$D$26,0,IF(DAY($C10754)=1,IF(D10754-Calculator!$G$24&gt;0,Calculator!$G$24,D10754),0))</f>
        <v>0</v>
      </c>
      <c r="F10754" s="29">
        <f ca="1">IF(E10754&gt;0,D10754*Calculator!$G$22/12,0)</f>
        <v>0</v>
      </c>
      <c r="G10754" s="29">
        <f ca="1">IF(E10754&gt;0,(IFERROR(-PMT(Calculator!$G$22/12,Calculator!$G$23*12,Calculator!$G$20),0))-F10754,0)</f>
        <v>0</v>
      </c>
      <c r="H10754" s="29">
        <f t="shared" ca="1" si="672"/>
        <v>0</v>
      </c>
      <c r="I10754" s="29">
        <f t="shared" ca="1" si="670"/>
        <v>0</v>
      </c>
      <c r="J10754" s="30">
        <f>Calculator!$G$40</f>
        <v>6.5000000000000002E-2</v>
      </c>
      <c r="K10754" s="29">
        <f ca="1">IF(C10754&gt;=Calculator!$G$27,IF(DAY($C10754)=1,Calculator!$G$34/2,IF(DAY($C10754)=15,Calculator!$G$34/2,0)),0)</f>
        <v>0</v>
      </c>
      <c r="L10754" s="29">
        <f ca="1">IF(DAY($C10754)=28,IF(H10754=0,0,Calculator!$G$35),0)</f>
        <v>0</v>
      </c>
      <c r="M10754" s="29">
        <f ca="1">IF(I10754&gt;0,IF(DAY($C10754)=1,SUM(INDIRECT("I"&amp;(ROW(C10753)-DAY(C10753))):I10753),0),0)</f>
        <v>0</v>
      </c>
      <c r="N10754" s="29">
        <f ca="1">IF(C10754&lt;Calculator!$G$27,0,IF(C10754=Calculator!$G$27,Calculator!$G$39,IF(H10754-K10754&lt;=0,IF(D10754&gt;Calculator!$G$39,IF(H10754-K10754+E10754+L10754+M10754+Calculator!$G$39&gt;Calculator!$G$39,Calculator!$G$39-(H10754+E10754+L10754+M10754-K10754),Calculator!$G$39),D10754),0)))</f>
        <v>0</v>
      </c>
    </row>
    <row r="10755" spans="1:14" ht="15.75" thickBot="1">
      <c r="A10755" s="33" t="str">
        <f ca="1">IF(C10755=Calculator!$H$27,"F",IF(Daily!D10755+Daily!H10755=0,IF(D10754+H10754&gt;0,"L",""),""))</f>
        <v/>
      </c>
      <c r="B10755" s="34">
        <v>10754</v>
      </c>
      <c r="C10755" s="19">
        <f t="shared" ref="C10755:C10818" ca="1" si="673">C10754+1</f>
        <v>56684</v>
      </c>
      <c r="D10755" s="29">
        <f t="shared" ca="1" si="671"/>
        <v>0</v>
      </c>
      <c r="E10755" s="29">
        <f ca="1">IF(C10755&lt;Calculator!$D$26,0,IF(DAY($C10755)=1,IF(D10755-Calculator!$G$24&gt;0,Calculator!$G$24,D10755),0))</f>
        <v>0</v>
      </c>
      <c r="F10755" s="29">
        <f ca="1">IF(E10755&gt;0,D10755*Calculator!$G$22/12,0)</f>
        <v>0</v>
      </c>
      <c r="G10755" s="29">
        <f ca="1">IF(E10755&gt;0,(IFERROR(-PMT(Calculator!$G$22/12,Calculator!$G$23*12,Calculator!$G$20),0))-F10755,0)</f>
        <v>0</v>
      </c>
      <c r="H10755" s="29">
        <f t="shared" ca="1" si="672"/>
        <v>0</v>
      </c>
      <c r="I10755" s="29">
        <f t="shared" ref="I10755:I10818" ca="1" si="674">H10755*J10755/365</f>
        <v>0</v>
      </c>
      <c r="J10755" s="30">
        <f>Calculator!$G$40</f>
        <v>6.5000000000000002E-2</v>
      </c>
      <c r="K10755" s="29">
        <f ca="1">IF(C10755&gt;=Calculator!$G$27,IF(DAY($C10755)=1,Calculator!$G$34/2,IF(DAY($C10755)=15,Calculator!$G$34/2,0)),0)</f>
        <v>0</v>
      </c>
      <c r="L10755" s="29">
        <f ca="1">IF(DAY($C10755)=28,IF(H10755=0,0,Calculator!$G$35),0)</f>
        <v>0</v>
      </c>
      <c r="M10755" s="29">
        <f ca="1">IF(I10755&gt;0,IF(DAY($C10755)=1,SUM(INDIRECT("I"&amp;(ROW(C10754)-DAY(C10754))):I10754),0),0)</f>
        <v>0</v>
      </c>
      <c r="N10755" s="29">
        <f ca="1">IF(C10755&lt;Calculator!$G$27,0,IF(C10755=Calculator!$G$27,Calculator!$G$39,IF(H10755-K10755&lt;=0,IF(D10755&gt;Calculator!$G$39,IF(H10755-K10755+E10755+L10755+M10755+Calculator!$G$39&gt;Calculator!$G$39,Calculator!$G$39-(H10755+E10755+L10755+M10755-K10755),Calculator!$G$39),D10755),0)))</f>
        <v>0</v>
      </c>
    </row>
    <row r="10756" spans="1:14" ht="15.75" thickBot="1">
      <c r="A10756" s="33" t="str">
        <f ca="1">IF(C10756=Calculator!$H$27,"F",IF(Daily!D10756+Daily!H10756=0,IF(D10755+H10755&gt;0,"L",""),""))</f>
        <v/>
      </c>
      <c r="B10756" s="34">
        <v>10755</v>
      </c>
      <c r="C10756" s="19">
        <f t="shared" ca="1" si="673"/>
        <v>56685</v>
      </c>
      <c r="D10756" s="29">
        <f t="shared" ref="D10756:D10819" ca="1" si="675">IF(((D10755-G10755)-N10755)&lt;0,0,((D10755-G10755)-N10755))</f>
        <v>0</v>
      </c>
      <c r="E10756" s="29">
        <f ca="1">IF(C10756&lt;Calculator!$D$26,0,IF(DAY($C10756)=1,IF(D10756-Calculator!$G$24&gt;0,Calculator!$G$24,D10756),0))</f>
        <v>0</v>
      </c>
      <c r="F10756" s="29">
        <f ca="1">IF(E10756&gt;0,D10756*Calculator!$G$22/12,0)</f>
        <v>0</v>
      </c>
      <c r="G10756" s="29">
        <f ca="1">IF(E10756&gt;0,(IFERROR(-PMT(Calculator!$G$22/12,Calculator!$G$23*12,Calculator!$G$20),0))-F10756,0)</f>
        <v>0</v>
      </c>
      <c r="H10756" s="29">
        <f t="shared" ref="H10756:H10819" ca="1" si="676">IF((H10755-K10755+SUM(L10755:N10755)+E10755)&lt;0,0,(H10755-K10755+SUM(L10755:N10755)+E10755))</f>
        <v>0</v>
      </c>
      <c r="I10756" s="29">
        <f t="shared" ca="1" si="674"/>
        <v>0</v>
      </c>
      <c r="J10756" s="30">
        <f>Calculator!$G$40</f>
        <v>6.5000000000000002E-2</v>
      </c>
      <c r="K10756" s="29">
        <f ca="1">IF(C10756&gt;=Calculator!$G$27,IF(DAY($C10756)=1,Calculator!$G$34/2,IF(DAY($C10756)=15,Calculator!$G$34/2,0)),0)</f>
        <v>0</v>
      </c>
      <c r="L10756" s="29">
        <f ca="1">IF(DAY($C10756)=28,IF(H10756=0,0,Calculator!$G$35),0)</f>
        <v>0</v>
      </c>
      <c r="M10756" s="29">
        <f ca="1">IF(I10756&gt;0,IF(DAY($C10756)=1,SUM(INDIRECT("I"&amp;(ROW(C10755)-DAY(C10755))):I10755),0),0)</f>
        <v>0</v>
      </c>
      <c r="N10756" s="29">
        <f ca="1">IF(C10756&lt;Calculator!$G$27,0,IF(C10756=Calculator!$G$27,Calculator!$G$39,IF(H10756-K10756&lt;=0,IF(D10756&gt;Calculator!$G$39,IF(H10756-K10756+E10756+L10756+M10756+Calculator!$G$39&gt;Calculator!$G$39,Calculator!$G$39-(H10756+E10756+L10756+M10756-K10756),Calculator!$G$39),D10756),0)))</f>
        <v>0</v>
      </c>
    </row>
    <row r="10757" spans="1:14" ht="15.75" thickBot="1">
      <c r="A10757" s="33" t="str">
        <f ca="1">IF(C10757=Calculator!$H$27,"F",IF(Daily!D10757+Daily!H10757=0,IF(D10756+H10756&gt;0,"L",""),""))</f>
        <v/>
      </c>
      <c r="B10757" s="34">
        <v>10756</v>
      </c>
      <c r="C10757" s="19">
        <f t="shared" ca="1" si="673"/>
        <v>56686</v>
      </c>
      <c r="D10757" s="29">
        <f t="shared" ca="1" si="675"/>
        <v>0</v>
      </c>
      <c r="E10757" s="29">
        <f ca="1">IF(C10757&lt;Calculator!$D$26,0,IF(DAY($C10757)=1,IF(D10757-Calculator!$G$24&gt;0,Calculator!$G$24,D10757),0))</f>
        <v>0</v>
      </c>
      <c r="F10757" s="29">
        <f ca="1">IF(E10757&gt;0,D10757*Calculator!$G$22/12,0)</f>
        <v>0</v>
      </c>
      <c r="G10757" s="29">
        <f ca="1">IF(E10757&gt;0,(IFERROR(-PMT(Calculator!$G$22/12,Calculator!$G$23*12,Calculator!$G$20),0))-F10757,0)</f>
        <v>0</v>
      </c>
      <c r="H10757" s="29">
        <f t="shared" ca="1" si="676"/>
        <v>0</v>
      </c>
      <c r="I10757" s="29">
        <f t="shared" ca="1" si="674"/>
        <v>0</v>
      </c>
      <c r="J10757" s="30">
        <f>Calculator!$G$40</f>
        <v>6.5000000000000002E-2</v>
      </c>
      <c r="K10757" s="29">
        <f ca="1">IF(C10757&gt;=Calculator!$G$27,IF(DAY($C10757)=1,Calculator!$G$34/2,IF(DAY($C10757)=15,Calculator!$G$34/2,0)),0)</f>
        <v>0</v>
      </c>
      <c r="L10757" s="29">
        <f ca="1">IF(DAY($C10757)=28,IF(H10757=0,0,Calculator!$G$35),0)</f>
        <v>0</v>
      </c>
      <c r="M10757" s="29">
        <f ca="1">IF(I10757&gt;0,IF(DAY($C10757)=1,SUM(INDIRECT("I"&amp;(ROW(C10756)-DAY(C10756))):I10756),0),0)</f>
        <v>0</v>
      </c>
      <c r="N10757" s="29">
        <f ca="1">IF(C10757&lt;Calculator!$G$27,0,IF(C10757=Calculator!$G$27,Calculator!$G$39,IF(H10757-K10757&lt;=0,IF(D10757&gt;Calculator!$G$39,IF(H10757-K10757+E10757+L10757+M10757+Calculator!$G$39&gt;Calculator!$G$39,Calculator!$G$39-(H10757+E10757+L10757+M10757-K10757),Calculator!$G$39),D10757),0)))</f>
        <v>0</v>
      </c>
    </row>
    <row r="10758" spans="1:14" ht="15.75" thickBot="1">
      <c r="A10758" s="33" t="str">
        <f ca="1">IF(C10758=Calculator!$H$27,"F",IF(Daily!D10758+Daily!H10758=0,IF(D10757+H10757&gt;0,"L",""),""))</f>
        <v/>
      </c>
      <c r="B10758" s="34">
        <v>10757</v>
      </c>
      <c r="C10758" s="19">
        <f t="shared" ca="1" si="673"/>
        <v>56687</v>
      </c>
      <c r="D10758" s="29">
        <f t="shared" ca="1" si="675"/>
        <v>0</v>
      </c>
      <c r="E10758" s="29">
        <f ca="1">IF(C10758&lt;Calculator!$D$26,0,IF(DAY($C10758)=1,IF(D10758-Calculator!$G$24&gt;0,Calculator!$G$24,D10758),0))</f>
        <v>0</v>
      </c>
      <c r="F10758" s="29">
        <f ca="1">IF(E10758&gt;0,D10758*Calculator!$G$22/12,0)</f>
        <v>0</v>
      </c>
      <c r="G10758" s="29">
        <f ca="1">IF(E10758&gt;0,(IFERROR(-PMT(Calculator!$G$22/12,Calculator!$G$23*12,Calculator!$G$20),0))-F10758,0)</f>
        <v>0</v>
      </c>
      <c r="H10758" s="29">
        <f t="shared" ca="1" si="676"/>
        <v>0</v>
      </c>
      <c r="I10758" s="29">
        <f t="shared" ca="1" si="674"/>
        <v>0</v>
      </c>
      <c r="J10758" s="30">
        <f>Calculator!$G$40</f>
        <v>6.5000000000000002E-2</v>
      </c>
      <c r="K10758" s="29">
        <f ca="1">IF(C10758&gt;=Calculator!$G$27,IF(DAY($C10758)=1,Calculator!$G$34/2,IF(DAY($C10758)=15,Calculator!$G$34/2,0)),0)</f>
        <v>0</v>
      </c>
      <c r="L10758" s="29">
        <f ca="1">IF(DAY($C10758)=28,IF(H10758=0,0,Calculator!$G$35),0)</f>
        <v>0</v>
      </c>
      <c r="M10758" s="29">
        <f ca="1">IF(I10758&gt;0,IF(DAY($C10758)=1,SUM(INDIRECT("I"&amp;(ROW(C10757)-DAY(C10757))):I10757),0),0)</f>
        <v>0</v>
      </c>
      <c r="N10758" s="29">
        <f ca="1">IF(C10758&lt;Calculator!$G$27,0,IF(C10758=Calculator!$G$27,Calculator!$G$39,IF(H10758-K10758&lt;=0,IF(D10758&gt;Calculator!$G$39,IF(H10758-K10758+E10758+L10758+M10758+Calculator!$G$39&gt;Calculator!$G$39,Calculator!$G$39-(H10758+E10758+L10758+M10758-K10758),Calculator!$G$39),D10758),0)))</f>
        <v>0</v>
      </c>
    </row>
    <row r="10759" spans="1:14" ht="15.75" thickBot="1">
      <c r="A10759" s="33" t="str">
        <f ca="1">IF(C10759=Calculator!$H$27,"F",IF(Daily!D10759+Daily!H10759=0,IF(D10758+H10758&gt;0,"L",""),""))</f>
        <v/>
      </c>
      <c r="B10759" s="34">
        <v>10758</v>
      </c>
      <c r="C10759" s="19">
        <f t="shared" ca="1" si="673"/>
        <v>56688</v>
      </c>
      <c r="D10759" s="29">
        <f t="shared" ca="1" si="675"/>
        <v>0</v>
      </c>
      <c r="E10759" s="29">
        <f ca="1">IF(C10759&lt;Calculator!$D$26,0,IF(DAY($C10759)=1,IF(D10759-Calculator!$G$24&gt;0,Calculator!$G$24,D10759),0))</f>
        <v>0</v>
      </c>
      <c r="F10759" s="29">
        <f ca="1">IF(E10759&gt;0,D10759*Calculator!$G$22/12,0)</f>
        <v>0</v>
      </c>
      <c r="G10759" s="29">
        <f ca="1">IF(E10759&gt;0,(IFERROR(-PMT(Calculator!$G$22/12,Calculator!$G$23*12,Calculator!$G$20),0))-F10759,0)</f>
        <v>0</v>
      </c>
      <c r="H10759" s="29">
        <f t="shared" ca="1" si="676"/>
        <v>0</v>
      </c>
      <c r="I10759" s="29">
        <f t="shared" ca="1" si="674"/>
        <v>0</v>
      </c>
      <c r="J10759" s="30">
        <f>Calculator!$G$40</f>
        <v>6.5000000000000002E-2</v>
      </c>
      <c r="K10759" s="29">
        <f ca="1">IF(C10759&gt;=Calculator!$G$27,IF(DAY($C10759)=1,Calculator!$G$34/2,IF(DAY($C10759)=15,Calculator!$G$34/2,0)),0)</f>
        <v>4500</v>
      </c>
      <c r="L10759" s="29">
        <f ca="1">IF(DAY($C10759)=28,IF(H10759=0,0,Calculator!$G$35),0)</f>
        <v>0</v>
      </c>
      <c r="M10759" s="29">
        <f ca="1">IF(I10759&gt;0,IF(DAY($C10759)=1,SUM(INDIRECT("I"&amp;(ROW(C10758)-DAY(C10758))):I10758),0),0)</f>
        <v>0</v>
      </c>
      <c r="N10759" s="29">
        <f ca="1">IF(C10759&lt;Calculator!$G$27,0,IF(C10759=Calculator!$G$27,Calculator!$G$39,IF(H10759-K10759&lt;=0,IF(D10759&gt;Calculator!$G$39,IF(H10759-K10759+E10759+L10759+M10759+Calculator!$G$39&gt;Calculator!$G$39,Calculator!$G$39-(H10759+E10759+L10759+M10759-K10759),Calculator!$G$39),D10759),0)))</f>
        <v>0</v>
      </c>
    </row>
    <row r="10760" spans="1:14" ht="15.75" thickBot="1">
      <c r="A10760" s="33" t="str">
        <f ca="1">IF(C10760=Calculator!$H$27,"F",IF(Daily!D10760+Daily!H10760=0,IF(D10759+H10759&gt;0,"L",""),""))</f>
        <v/>
      </c>
      <c r="B10760" s="34">
        <v>10759</v>
      </c>
      <c r="C10760" s="19">
        <f t="shared" ca="1" si="673"/>
        <v>56689</v>
      </c>
      <c r="D10760" s="29">
        <f t="shared" ca="1" si="675"/>
        <v>0</v>
      </c>
      <c r="E10760" s="29">
        <f ca="1">IF(C10760&lt;Calculator!$D$26,0,IF(DAY($C10760)=1,IF(D10760-Calculator!$G$24&gt;0,Calculator!$G$24,D10760),0))</f>
        <v>0</v>
      </c>
      <c r="F10760" s="29">
        <f ca="1">IF(E10760&gt;0,D10760*Calculator!$G$22/12,0)</f>
        <v>0</v>
      </c>
      <c r="G10760" s="29">
        <f ca="1">IF(E10760&gt;0,(IFERROR(-PMT(Calculator!$G$22/12,Calculator!$G$23*12,Calculator!$G$20),0))-F10760,0)</f>
        <v>0</v>
      </c>
      <c r="H10760" s="29">
        <f t="shared" ca="1" si="676"/>
        <v>0</v>
      </c>
      <c r="I10760" s="29">
        <f t="shared" ca="1" si="674"/>
        <v>0</v>
      </c>
      <c r="J10760" s="30">
        <f>Calculator!$G$40</f>
        <v>6.5000000000000002E-2</v>
      </c>
      <c r="K10760" s="29">
        <f ca="1">IF(C10760&gt;=Calculator!$G$27,IF(DAY($C10760)=1,Calculator!$G$34/2,IF(DAY($C10760)=15,Calculator!$G$34/2,0)),0)</f>
        <v>0</v>
      </c>
      <c r="L10760" s="29">
        <f ca="1">IF(DAY($C10760)=28,IF(H10760=0,0,Calculator!$G$35),0)</f>
        <v>0</v>
      </c>
      <c r="M10760" s="29">
        <f ca="1">IF(I10760&gt;0,IF(DAY($C10760)=1,SUM(INDIRECT("I"&amp;(ROW(C10759)-DAY(C10759))):I10759),0),0)</f>
        <v>0</v>
      </c>
      <c r="N10760" s="29">
        <f ca="1">IF(C10760&lt;Calculator!$G$27,0,IF(C10760=Calculator!$G$27,Calculator!$G$39,IF(H10760-K10760&lt;=0,IF(D10760&gt;Calculator!$G$39,IF(H10760-K10760+E10760+L10760+M10760+Calculator!$G$39&gt;Calculator!$G$39,Calculator!$G$39-(H10760+E10760+L10760+M10760-K10760),Calculator!$G$39),D10760),0)))</f>
        <v>0</v>
      </c>
    </row>
    <row r="10761" spans="1:14" ht="15.75" thickBot="1">
      <c r="A10761" s="33" t="str">
        <f ca="1">IF(C10761=Calculator!$H$27,"F",IF(Daily!D10761+Daily!H10761=0,IF(D10760+H10760&gt;0,"L",""),""))</f>
        <v/>
      </c>
      <c r="B10761" s="34">
        <v>10760</v>
      </c>
      <c r="C10761" s="19">
        <f t="shared" ca="1" si="673"/>
        <v>56690</v>
      </c>
      <c r="D10761" s="29">
        <f t="shared" ca="1" si="675"/>
        <v>0</v>
      </c>
      <c r="E10761" s="29">
        <f ca="1">IF(C10761&lt;Calculator!$D$26,0,IF(DAY($C10761)=1,IF(D10761-Calculator!$G$24&gt;0,Calculator!$G$24,D10761),0))</f>
        <v>0</v>
      </c>
      <c r="F10761" s="29">
        <f ca="1">IF(E10761&gt;0,D10761*Calculator!$G$22/12,0)</f>
        <v>0</v>
      </c>
      <c r="G10761" s="29">
        <f ca="1">IF(E10761&gt;0,(IFERROR(-PMT(Calculator!$G$22/12,Calculator!$G$23*12,Calculator!$G$20),0))-F10761,0)</f>
        <v>0</v>
      </c>
      <c r="H10761" s="29">
        <f t="shared" ca="1" si="676"/>
        <v>0</v>
      </c>
      <c r="I10761" s="29">
        <f t="shared" ca="1" si="674"/>
        <v>0</v>
      </c>
      <c r="J10761" s="30">
        <f>Calculator!$G$40</f>
        <v>6.5000000000000002E-2</v>
      </c>
      <c r="K10761" s="29">
        <f ca="1">IF(C10761&gt;=Calculator!$G$27,IF(DAY($C10761)=1,Calculator!$G$34/2,IF(DAY($C10761)=15,Calculator!$G$34/2,0)),0)</f>
        <v>0</v>
      </c>
      <c r="L10761" s="29">
        <f ca="1">IF(DAY($C10761)=28,IF(H10761=0,0,Calculator!$G$35),0)</f>
        <v>0</v>
      </c>
      <c r="M10761" s="29">
        <f ca="1">IF(I10761&gt;0,IF(DAY($C10761)=1,SUM(INDIRECT("I"&amp;(ROW(C10760)-DAY(C10760))):I10760),0),0)</f>
        <v>0</v>
      </c>
      <c r="N10761" s="29">
        <f ca="1">IF(C10761&lt;Calculator!$G$27,0,IF(C10761=Calculator!$G$27,Calculator!$G$39,IF(H10761-K10761&lt;=0,IF(D10761&gt;Calculator!$G$39,IF(H10761-K10761+E10761+L10761+M10761+Calculator!$G$39&gt;Calculator!$G$39,Calculator!$G$39-(H10761+E10761+L10761+M10761-K10761),Calculator!$G$39),D10761),0)))</f>
        <v>0</v>
      </c>
    </row>
    <row r="10762" spans="1:14" ht="15.75" thickBot="1">
      <c r="A10762" s="33" t="str">
        <f ca="1">IF(C10762=Calculator!$H$27,"F",IF(Daily!D10762+Daily!H10762=0,IF(D10761+H10761&gt;0,"L",""),""))</f>
        <v/>
      </c>
      <c r="B10762" s="34">
        <v>10761</v>
      </c>
      <c r="C10762" s="19">
        <f t="shared" ca="1" si="673"/>
        <v>56691</v>
      </c>
      <c r="D10762" s="29">
        <f t="shared" ca="1" si="675"/>
        <v>0</v>
      </c>
      <c r="E10762" s="29">
        <f ca="1">IF(C10762&lt;Calculator!$D$26,0,IF(DAY($C10762)=1,IF(D10762-Calculator!$G$24&gt;0,Calculator!$G$24,D10762),0))</f>
        <v>0</v>
      </c>
      <c r="F10762" s="29">
        <f ca="1">IF(E10762&gt;0,D10762*Calculator!$G$22/12,0)</f>
        <v>0</v>
      </c>
      <c r="G10762" s="29">
        <f ca="1">IF(E10762&gt;0,(IFERROR(-PMT(Calculator!$G$22/12,Calculator!$G$23*12,Calculator!$G$20),0))-F10762,0)</f>
        <v>0</v>
      </c>
      <c r="H10762" s="29">
        <f t="shared" ca="1" si="676"/>
        <v>0</v>
      </c>
      <c r="I10762" s="29">
        <f t="shared" ca="1" si="674"/>
        <v>0</v>
      </c>
      <c r="J10762" s="30">
        <f>Calculator!$G$40</f>
        <v>6.5000000000000002E-2</v>
      </c>
      <c r="K10762" s="29">
        <f ca="1">IF(C10762&gt;=Calculator!$G$27,IF(DAY($C10762)=1,Calculator!$G$34/2,IF(DAY($C10762)=15,Calculator!$G$34/2,0)),0)</f>
        <v>0</v>
      </c>
      <c r="L10762" s="29">
        <f ca="1">IF(DAY($C10762)=28,IF(H10762=0,0,Calculator!$G$35),0)</f>
        <v>0</v>
      </c>
      <c r="M10762" s="29">
        <f ca="1">IF(I10762&gt;0,IF(DAY($C10762)=1,SUM(INDIRECT("I"&amp;(ROW(C10761)-DAY(C10761))):I10761),0),0)</f>
        <v>0</v>
      </c>
      <c r="N10762" s="29">
        <f ca="1">IF(C10762&lt;Calculator!$G$27,0,IF(C10762=Calculator!$G$27,Calculator!$G$39,IF(H10762-K10762&lt;=0,IF(D10762&gt;Calculator!$G$39,IF(H10762-K10762+E10762+L10762+M10762+Calculator!$G$39&gt;Calculator!$G$39,Calculator!$G$39-(H10762+E10762+L10762+M10762-K10762),Calculator!$G$39),D10762),0)))</f>
        <v>0</v>
      </c>
    </row>
    <row r="10763" spans="1:14" ht="15.75" thickBot="1">
      <c r="A10763" s="33" t="str">
        <f ca="1">IF(C10763=Calculator!$H$27,"F",IF(Daily!D10763+Daily!H10763=0,IF(D10762+H10762&gt;0,"L",""),""))</f>
        <v/>
      </c>
      <c r="B10763" s="34">
        <v>10762</v>
      </c>
      <c r="C10763" s="19">
        <f t="shared" ca="1" si="673"/>
        <v>56692</v>
      </c>
      <c r="D10763" s="29">
        <f t="shared" ca="1" si="675"/>
        <v>0</v>
      </c>
      <c r="E10763" s="29">
        <f ca="1">IF(C10763&lt;Calculator!$D$26,0,IF(DAY($C10763)=1,IF(D10763-Calculator!$G$24&gt;0,Calculator!$G$24,D10763),0))</f>
        <v>0</v>
      </c>
      <c r="F10763" s="29">
        <f ca="1">IF(E10763&gt;0,D10763*Calculator!$G$22/12,0)</f>
        <v>0</v>
      </c>
      <c r="G10763" s="29">
        <f ca="1">IF(E10763&gt;0,(IFERROR(-PMT(Calculator!$G$22/12,Calculator!$G$23*12,Calculator!$G$20),0))-F10763,0)</f>
        <v>0</v>
      </c>
      <c r="H10763" s="29">
        <f t="shared" ca="1" si="676"/>
        <v>0</v>
      </c>
      <c r="I10763" s="29">
        <f t="shared" ca="1" si="674"/>
        <v>0</v>
      </c>
      <c r="J10763" s="30">
        <f>Calculator!$G$40</f>
        <v>6.5000000000000002E-2</v>
      </c>
      <c r="K10763" s="29">
        <f ca="1">IF(C10763&gt;=Calculator!$G$27,IF(DAY($C10763)=1,Calculator!$G$34/2,IF(DAY($C10763)=15,Calculator!$G$34/2,0)),0)</f>
        <v>0</v>
      </c>
      <c r="L10763" s="29">
        <f ca="1">IF(DAY($C10763)=28,IF(H10763=0,0,Calculator!$G$35),0)</f>
        <v>0</v>
      </c>
      <c r="M10763" s="29">
        <f ca="1">IF(I10763&gt;0,IF(DAY($C10763)=1,SUM(INDIRECT("I"&amp;(ROW(C10762)-DAY(C10762))):I10762),0),0)</f>
        <v>0</v>
      </c>
      <c r="N10763" s="29">
        <f ca="1">IF(C10763&lt;Calculator!$G$27,0,IF(C10763=Calculator!$G$27,Calculator!$G$39,IF(H10763-K10763&lt;=0,IF(D10763&gt;Calculator!$G$39,IF(H10763-K10763+E10763+L10763+M10763+Calculator!$G$39&gt;Calculator!$G$39,Calculator!$G$39-(H10763+E10763+L10763+M10763-K10763),Calculator!$G$39),D10763),0)))</f>
        <v>0</v>
      </c>
    </row>
    <row r="10764" spans="1:14" ht="15.75" thickBot="1">
      <c r="A10764" s="33" t="str">
        <f ca="1">IF(C10764=Calculator!$H$27,"F",IF(Daily!D10764+Daily!H10764=0,IF(D10763+H10763&gt;0,"L",""),""))</f>
        <v/>
      </c>
      <c r="B10764" s="34">
        <v>10763</v>
      </c>
      <c r="C10764" s="19">
        <f t="shared" ca="1" si="673"/>
        <v>56693</v>
      </c>
      <c r="D10764" s="29">
        <f t="shared" ca="1" si="675"/>
        <v>0</v>
      </c>
      <c r="E10764" s="29">
        <f ca="1">IF(C10764&lt;Calculator!$D$26,0,IF(DAY($C10764)=1,IF(D10764-Calculator!$G$24&gt;0,Calculator!$G$24,D10764),0))</f>
        <v>0</v>
      </c>
      <c r="F10764" s="29">
        <f ca="1">IF(E10764&gt;0,D10764*Calculator!$G$22/12,0)</f>
        <v>0</v>
      </c>
      <c r="G10764" s="29">
        <f ca="1">IF(E10764&gt;0,(IFERROR(-PMT(Calculator!$G$22/12,Calculator!$G$23*12,Calculator!$G$20),0))-F10764,0)</f>
        <v>0</v>
      </c>
      <c r="H10764" s="29">
        <f t="shared" ca="1" si="676"/>
        <v>0</v>
      </c>
      <c r="I10764" s="29">
        <f t="shared" ca="1" si="674"/>
        <v>0</v>
      </c>
      <c r="J10764" s="30">
        <f>Calculator!$G$40</f>
        <v>6.5000000000000002E-2</v>
      </c>
      <c r="K10764" s="29">
        <f ca="1">IF(C10764&gt;=Calculator!$G$27,IF(DAY($C10764)=1,Calculator!$G$34/2,IF(DAY($C10764)=15,Calculator!$G$34/2,0)),0)</f>
        <v>0</v>
      </c>
      <c r="L10764" s="29">
        <f ca="1">IF(DAY($C10764)=28,IF(H10764=0,0,Calculator!$G$35),0)</f>
        <v>0</v>
      </c>
      <c r="M10764" s="29">
        <f ca="1">IF(I10764&gt;0,IF(DAY($C10764)=1,SUM(INDIRECT("I"&amp;(ROW(C10763)-DAY(C10763))):I10763),0),0)</f>
        <v>0</v>
      </c>
      <c r="N10764" s="29">
        <f ca="1">IF(C10764&lt;Calculator!$G$27,0,IF(C10764=Calculator!$G$27,Calculator!$G$39,IF(H10764-K10764&lt;=0,IF(D10764&gt;Calculator!$G$39,IF(H10764-K10764+E10764+L10764+M10764+Calculator!$G$39&gt;Calculator!$G$39,Calculator!$G$39-(H10764+E10764+L10764+M10764-K10764),Calculator!$G$39),D10764),0)))</f>
        <v>0</v>
      </c>
    </row>
    <row r="10765" spans="1:14" ht="15.75" thickBot="1">
      <c r="A10765" s="33" t="str">
        <f ca="1">IF(C10765=Calculator!$H$27,"F",IF(Daily!D10765+Daily!H10765=0,IF(D10764+H10764&gt;0,"L",""),""))</f>
        <v/>
      </c>
      <c r="B10765" s="34">
        <v>10764</v>
      </c>
      <c r="C10765" s="19">
        <f t="shared" ca="1" si="673"/>
        <v>56694</v>
      </c>
      <c r="D10765" s="29">
        <f t="shared" ca="1" si="675"/>
        <v>0</v>
      </c>
      <c r="E10765" s="29">
        <f ca="1">IF(C10765&lt;Calculator!$D$26,0,IF(DAY($C10765)=1,IF(D10765-Calculator!$G$24&gt;0,Calculator!$G$24,D10765),0))</f>
        <v>0</v>
      </c>
      <c r="F10765" s="29">
        <f ca="1">IF(E10765&gt;0,D10765*Calculator!$G$22/12,0)</f>
        <v>0</v>
      </c>
      <c r="G10765" s="29">
        <f ca="1">IF(E10765&gt;0,(IFERROR(-PMT(Calculator!$G$22/12,Calculator!$G$23*12,Calculator!$G$20),0))-F10765,0)</f>
        <v>0</v>
      </c>
      <c r="H10765" s="29">
        <f t="shared" ca="1" si="676"/>
        <v>0</v>
      </c>
      <c r="I10765" s="29">
        <f t="shared" ca="1" si="674"/>
        <v>0</v>
      </c>
      <c r="J10765" s="30">
        <f>Calculator!$G$40</f>
        <v>6.5000000000000002E-2</v>
      </c>
      <c r="K10765" s="29">
        <f ca="1">IF(C10765&gt;=Calculator!$G$27,IF(DAY($C10765)=1,Calculator!$G$34/2,IF(DAY($C10765)=15,Calculator!$G$34/2,0)),0)</f>
        <v>0</v>
      </c>
      <c r="L10765" s="29">
        <f ca="1">IF(DAY($C10765)=28,IF(H10765=0,0,Calculator!$G$35),0)</f>
        <v>0</v>
      </c>
      <c r="M10765" s="29">
        <f ca="1">IF(I10765&gt;0,IF(DAY($C10765)=1,SUM(INDIRECT("I"&amp;(ROW(C10764)-DAY(C10764))):I10764),0),0)</f>
        <v>0</v>
      </c>
      <c r="N10765" s="29">
        <f ca="1">IF(C10765&lt;Calculator!$G$27,0,IF(C10765=Calculator!$G$27,Calculator!$G$39,IF(H10765-K10765&lt;=0,IF(D10765&gt;Calculator!$G$39,IF(H10765-K10765+E10765+L10765+M10765+Calculator!$G$39&gt;Calculator!$G$39,Calculator!$G$39-(H10765+E10765+L10765+M10765-K10765),Calculator!$G$39),D10765),0)))</f>
        <v>0</v>
      </c>
    </row>
    <row r="10766" spans="1:14" ht="15.75" thickBot="1">
      <c r="A10766" s="33" t="str">
        <f ca="1">IF(C10766=Calculator!$H$27,"F",IF(Daily!D10766+Daily!H10766=0,IF(D10765+H10765&gt;0,"L",""),""))</f>
        <v/>
      </c>
      <c r="B10766" s="34">
        <v>10765</v>
      </c>
      <c r="C10766" s="19">
        <f t="shared" ca="1" si="673"/>
        <v>56695</v>
      </c>
      <c r="D10766" s="29">
        <f t="shared" ca="1" si="675"/>
        <v>0</v>
      </c>
      <c r="E10766" s="29">
        <f ca="1">IF(C10766&lt;Calculator!$D$26,0,IF(DAY($C10766)=1,IF(D10766-Calculator!$G$24&gt;0,Calculator!$G$24,D10766),0))</f>
        <v>0</v>
      </c>
      <c r="F10766" s="29">
        <f ca="1">IF(E10766&gt;0,D10766*Calculator!$G$22/12,0)</f>
        <v>0</v>
      </c>
      <c r="G10766" s="29">
        <f ca="1">IF(E10766&gt;0,(IFERROR(-PMT(Calculator!$G$22/12,Calculator!$G$23*12,Calculator!$G$20),0))-F10766,0)</f>
        <v>0</v>
      </c>
      <c r="H10766" s="29">
        <f t="shared" ca="1" si="676"/>
        <v>0</v>
      </c>
      <c r="I10766" s="29">
        <f t="shared" ca="1" si="674"/>
        <v>0</v>
      </c>
      <c r="J10766" s="30">
        <f>Calculator!$G$40</f>
        <v>6.5000000000000002E-2</v>
      </c>
      <c r="K10766" s="29">
        <f ca="1">IF(C10766&gt;=Calculator!$G$27,IF(DAY($C10766)=1,Calculator!$G$34/2,IF(DAY($C10766)=15,Calculator!$G$34/2,0)),0)</f>
        <v>0</v>
      </c>
      <c r="L10766" s="29">
        <f ca="1">IF(DAY($C10766)=28,IF(H10766=0,0,Calculator!$G$35),0)</f>
        <v>0</v>
      </c>
      <c r="M10766" s="29">
        <f ca="1">IF(I10766&gt;0,IF(DAY($C10766)=1,SUM(INDIRECT("I"&amp;(ROW(C10765)-DAY(C10765))):I10765),0),0)</f>
        <v>0</v>
      </c>
      <c r="N10766" s="29">
        <f ca="1">IF(C10766&lt;Calculator!$G$27,0,IF(C10766=Calculator!$G$27,Calculator!$G$39,IF(H10766-K10766&lt;=0,IF(D10766&gt;Calculator!$G$39,IF(H10766-K10766+E10766+L10766+M10766+Calculator!$G$39&gt;Calculator!$G$39,Calculator!$G$39-(H10766+E10766+L10766+M10766-K10766),Calculator!$G$39),D10766),0)))</f>
        <v>0</v>
      </c>
    </row>
    <row r="10767" spans="1:14" ht="15.75" thickBot="1">
      <c r="A10767" s="33" t="str">
        <f ca="1">IF(C10767=Calculator!$H$27,"F",IF(Daily!D10767+Daily!H10767=0,IF(D10766+H10766&gt;0,"L",""),""))</f>
        <v/>
      </c>
      <c r="B10767" s="34">
        <v>10766</v>
      </c>
      <c r="C10767" s="19">
        <f t="shared" ca="1" si="673"/>
        <v>56696</v>
      </c>
      <c r="D10767" s="29">
        <f t="shared" ca="1" si="675"/>
        <v>0</v>
      </c>
      <c r="E10767" s="29">
        <f ca="1">IF(C10767&lt;Calculator!$D$26,0,IF(DAY($C10767)=1,IF(D10767-Calculator!$G$24&gt;0,Calculator!$G$24,D10767),0))</f>
        <v>0</v>
      </c>
      <c r="F10767" s="29">
        <f ca="1">IF(E10767&gt;0,D10767*Calculator!$G$22/12,0)</f>
        <v>0</v>
      </c>
      <c r="G10767" s="29">
        <f ca="1">IF(E10767&gt;0,(IFERROR(-PMT(Calculator!$G$22/12,Calculator!$G$23*12,Calculator!$G$20),0))-F10767,0)</f>
        <v>0</v>
      </c>
      <c r="H10767" s="29">
        <f t="shared" ca="1" si="676"/>
        <v>0</v>
      </c>
      <c r="I10767" s="29">
        <f t="shared" ca="1" si="674"/>
        <v>0</v>
      </c>
      <c r="J10767" s="30">
        <f>Calculator!$G$40</f>
        <v>6.5000000000000002E-2</v>
      </c>
      <c r="K10767" s="29">
        <f ca="1">IF(C10767&gt;=Calculator!$G$27,IF(DAY($C10767)=1,Calculator!$G$34/2,IF(DAY($C10767)=15,Calculator!$G$34/2,0)),0)</f>
        <v>0</v>
      </c>
      <c r="L10767" s="29">
        <f ca="1">IF(DAY($C10767)=28,IF(H10767=0,0,Calculator!$G$35),0)</f>
        <v>0</v>
      </c>
      <c r="M10767" s="29">
        <f ca="1">IF(I10767&gt;0,IF(DAY($C10767)=1,SUM(INDIRECT("I"&amp;(ROW(C10766)-DAY(C10766))):I10766),0),0)</f>
        <v>0</v>
      </c>
      <c r="N10767" s="29">
        <f ca="1">IF(C10767&lt;Calculator!$G$27,0,IF(C10767=Calculator!$G$27,Calculator!$G$39,IF(H10767-K10767&lt;=0,IF(D10767&gt;Calculator!$G$39,IF(H10767-K10767+E10767+L10767+M10767+Calculator!$G$39&gt;Calculator!$G$39,Calculator!$G$39-(H10767+E10767+L10767+M10767-K10767),Calculator!$G$39),D10767),0)))</f>
        <v>0</v>
      </c>
    </row>
    <row r="10768" spans="1:14" ht="15.75" thickBot="1">
      <c r="A10768" s="33" t="str">
        <f ca="1">IF(C10768=Calculator!$H$27,"F",IF(Daily!D10768+Daily!H10768=0,IF(D10767+H10767&gt;0,"L",""),""))</f>
        <v/>
      </c>
      <c r="B10768" s="34">
        <v>10767</v>
      </c>
      <c r="C10768" s="19">
        <f t="shared" ca="1" si="673"/>
        <v>56697</v>
      </c>
      <c r="D10768" s="29">
        <f t="shared" ca="1" si="675"/>
        <v>0</v>
      </c>
      <c r="E10768" s="29">
        <f ca="1">IF(C10768&lt;Calculator!$D$26,0,IF(DAY($C10768)=1,IF(D10768-Calculator!$G$24&gt;0,Calculator!$G$24,D10768),0))</f>
        <v>0</v>
      </c>
      <c r="F10768" s="29">
        <f ca="1">IF(E10768&gt;0,D10768*Calculator!$G$22/12,0)</f>
        <v>0</v>
      </c>
      <c r="G10768" s="29">
        <f ca="1">IF(E10768&gt;0,(IFERROR(-PMT(Calculator!$G$22/12,Calculator!$G$23*12,Calculator!$G$20),0))-F10768,0)</f>
        <v>0</v>
      </c>
      <c r="H10768" s="29">
        <f t="shared" ca="1" si="676"/>
        <v>0</v>
      </c>
      <c r="I10768" s="29">
        <f t="shared" ca="1" si="674"/>
        <v>0</v>
      </c>
      <c r="J10768" s="30">
        <f>Calculator!$G$40</f>
        <v>6.5000000000000002E-2</v>
      </c>
      <c r="K10768" s="29">
        <f ca="1">IF(C10768&gt;=Calculator!$G$27,IF(DAY($C10768)=1,Calculator!$G$34/2,IF(DAY($C10768)=15,Calculator!$G$34/2,0)),0)</f>
        <v>0</v>
      </c>
      <c r="L10768" s="29">
        <f ca="1">IF(DAY($C10768)=28,IF(H10768=0,0,Calculator!$G$35),0)</f>
        <v>0</v>
      </c>
      <c r="M10768" s="29">
        <f ca="1">IF(I10768&gt;0,IF(DAY($C10768)=1,SUM(INDIRECT("I"&amp;(ROW(C10767)-DAY(C10767))):I10767),0),0)</f>
        <v>0</v>
      </c>
      <c r="N10768" s="29">
        <f ca="1">IF(C10768&lt;Calculator!$G$27,0,IF(C10768=Calculator!$G$27,Calculator!$G$39,IF(H10768-K10768&lt;=0,IF(D10768&gt;Calculator!$G$39,IF(H10768-K10768+E10768+L10768+M10768+Calculator!$G$39&gt;Calculator!$G$39,Calculator!$G$39-(H10768+E10768+L10768+M10768-K10768),Calculator!$G$39),D10768),0)))</f>
        <v>0</v>
      </c>
    </row>
    <row r="10769" spans="1:14" ht="15.75" thickBot="1">
      <c r="A10769" s="33" t="str">
        <f ca="1">IF(C10769=Calculator!$H$27,"F",IF(Daily!D10769+Daily!H10769=0,IF(D10768+H10768&gt;0,"L",""),""))</f>
        <v/>
      </c>
      <c r="B10769" s="34">
        <v>10768</v>
      </c>
      <c r="C10769" s="19">
        <f t="shared" ca="1" si="673"/>
        <v>56698</v>
      </c>
      <c r="D10769" s="29">
        <f t="shared" ca="1" si="675"/>
        <v>0</v>
      </c>
      <c r="E10769" s="29">
        <f ca="1">IF(C10769&lt;Calculator!$D$26,0,IF(DAY($C10769)=1,IF(D10769-Calculator!$G$24&gt;0,Calculator!$G$24,D10769),0))</f>
        <v>0</v>
      </c>
      <c r="F10769" s="29">
        <f ca="1">IF(E10769&gt;0,D10769*Calculator!$G$22/12,0)</f>
        <v>0</v>
      </c>
      <c r="G10769" s="29">
        <f ca="1">IF(E10769&gt;0,(IFERROR(-PMT(Calculator!$G$22/12,Calculator!$G$23*12,Calculator!$G$20),0))-F10769,0)</f>
        <v>0</v>
      </c>
      <c r="H10769" s="29">
        <f t="shared" ca="1" si="676"/>
        <v>0</v>
      </c>
      <c r="I10769" s="29">
        <f t="shared" ca="1" si="674"/>
        <v>0</v>
      </c>
      <c r="J10769" s="30">
        <f>Calculator!$G$40</f>
        <v>6.5000000000000002E-2</v>
      </c>
      <c r="K10769" s="29">
        <f ca="1">IF(C10769&gt;=Calculator!$G$27,IF(DAY($C10769)=1,Calculator!$G$34/2,IF(DAY($C10769)=15,Calculator!$G$34/2,0)),0)</f>
        <v>0</v>
      </c>
      <c r="L10769" s="29">
        <f ca="1">IF(DAY($C10769)=28,IF(H10769=0,0,Calculator!$G$35),0)</f>
        <v>0</v>
      </c>
      <c r="M10769" s="29">
        <f ca="1">IF(I10769&gt;0,IF(DAY($C10769)=1,SUM(INDIRECT("I"&amp;(ROW(C10768)-DAY(C10768))):I10768),0),0)</f>
        <v>0</v>
      </c>
      <c r="N10769" s="29">
        <f ca="1">IF(C10769&lt;Calculator!$G$27,0,IF(C10769=Calculator!$G$27,Calculator!$G$39,IF(H10769-K10769&lt;=0,IF(D10769&gt;Calculator!$G$39,IF(H10769-K10769+E10769+L10769+M10769+Calculator!$G$39&gt;Calculator!$G$39,Calculator!$G$39-(H10769+E10769+L10769+M10769-K10769),Calculator!$G$39),D10769),0)))</f>
        <v>0</v>
      </c>
    </row>
    <row r="10770" spans="1:14" ht="15.75" thickBot="1">
      <c r="A10770" s="33" t="str">
        <f ca="1">IF(C10770=Calculator!$H$27,"F",IF(Daily!D10770+Daily!H10770=0,IF(D10769+H10769&gt;0,"L",""),""))</f>
        <v/>
      </c>
      <c r="B10770" s="34">
        <v>10769</v>
      </c>
      <c r="C10770" s="19">
        <f t="shared" ca="1" si="673"/>
        <v>56699</v>
      </c>
      <c r="D10770" s="29">
        <f t="shared" ca="1" si="675"/>
        <v>0</v>
      </c>
      <c r="E10770" s="29">
        <f ca="1">IF(C10770&lt;Calculator!$D$26,0,IF(DAY($C10770)=1,IF(D10770-Calculator!$G$24&gt;0,Calculator!$G$24,D10770),0))</f>
        <v>0</v>
      </c>
      <c r="F10770" s="29">
        <f ca="1">IF(E10770&gt;0,D10770*Calculator!$G$22/12,0)</f>
        <v>0</v>
      </c>
      <c r="G10770" s="29">
        <f ca="1">IF(E10770&gt;0,(IFERROR(-PMT(Calculator!$G$22/12,Calculator!$G$23*12,Calculator!$G$20),0))-F10770,0)</f>
        <v>0</v>
      </c>
      <c r="H10770" s="29">
        <f t="shared" ca="1" si="676"/>
        <v>0</v>
      </c>
      <c r="I10770" s="29">
        <f t="shared" ca="1" si="674"/>
        <v>0</v>
      </c>
      <c r="J10770" s="30">
        <f>Calculator!$G$40</f>
        <v>6.5000000000000002E-2</v>
      </c>
      <c r="K10770" s="29">
        <f ca="1">IF(C10770&gt;=Calculator!$G$27,IF(DAY($C10770)=1,Calculator!$G$34/2,IF(DAY($C10770)=15,Calculator!$G$34/2,0)),0)</f>
        <v>0</v>
      </c>
      <c r="L10770" s="29">
        <f ca="1">IF(DAY($C10770)=28,IF(H10770=0,0,Calculator!$G$35),0)</f>
        <v>0</v>
      </c>
      <c r="M10770" s="29">
        <f ca="1">IF(I10770&gt;0,IF(DAY($C10770)=1,SUM(INDIRECT("I"&amp;(ROW(C10769)-DAY(C10769))):I10769),0),0)</f>
        <v>0</v>
      </c>
      <c r="N10770" s="29">
        <f ca="1">IF(C10770&lt;Calculator!$G$27,0,IF(C10770=Calculator!$G$27,Calculator!$G$39,IF(H10770-K10770&lt;=0,IF(D10770&gt;Calculator!$G$39,IF(H10770-K10770+E10770+L10770+M10770+Calculator!$G$39&gt;Calculator!$G$39,Calculator!$G$39-(H10770+E10770+L10770+M10770-K10770),Calculator!$G$39),D10770),0)))</f>
        <v>0</v>
      </c>
    </row>
    <row r="10771" spans="1:14" ht="15.75" thickBot="1">
      <c r="A10771" s="33" t="str">
        <f ca="1">IF(C10771=Calculator!$H$27,"F",IF(Daily!D10771+Daily!H10771=0,IF(D10770+H10770&gt;0,"L",""),""))</f>
        <v/>
      </c>
      <c r="B10771" s="34">
        <v>10770</v>
      </c>
      <c r="C10771" s="19">
        <f t="shared" ca="1" si="673"/>
        <v>56700</v>
      </c>
      <c r="D10771" s="29">
        <f t="shared" ca="1" si="675"/>
        <v>0</v>
      </c>
      <c r="E10771" s="29">
        <f ca="1">IF(C10771&lt;Calculator!$D$26,0,IF(DAY($C10771)=1,IF(D10771-Calculator!$G$24&gt;0,Calculator!$G$24,D10771),0))</f>
        <v>0</v>
      </c>
      <c r="F10771" s="29">
        <f ca="1">IF(E10771&gt;0,D10771*Calculator!$G$22/12,0)</f>
        <v>0</v>
      </c>
      <c r="G10771" s="29">
        <f ca="1">IF(E10771&gt;0,(IFERROR(-PMT(Calculator!$G$22/12,Calculator!$G$23*12,Calculator!$G$20),0))-F10771,0)</f>
        <v>0</v>
      </c>
      <c r="H10771" s="29">
        <f t="shared" ca="1" si="676"/>
        <v>0</v>
      </c>
      <c r="I10771" s="29">
        <f t="shared" ca="1" si="674"/>
        <v>0</v>
      </c>
      <c r="J10771" s="30">
        <f>Calculator!$G$40</f>
        <v>6.5000000000000002E-2</v>
      </c>
      <c r="K10771" s="29">
        <f ca="1">IF(C10771&gt;=Calculator!$G$27,IF(DAY($C10771)=1,Calculator!$G$34/2,IF(DAY($C10771)=15,Calculator!$G$34/2,0)),0)</f>
        <v>0</v>
      </c>
      <c r="L10771" s="29">
        <f ca="1">IF(DAY($C10771)=28,IF(H10771=0,0,Calculator!$G$35),0)</f>
        <v>0</v>
      </c>
      <c r="M10771" s="29">
        <f ca="1">IF(I10771&gt;0,IF(DAY($C10771)=1,SUM(INDIRECT("I"&amp;(ROW(C10770)-DAY(C10770))):I10770),0),0)</f>
        <v>0</v>
      </c>
      <c r="N10771" s="29">
        <f ca="1">IF(C10771&lt;Calculator!$G$27,0,IF(C10771=Calculator!$G$27,Calculator!$G$39,IF(H10771-K10771&lt;=0,IF(D10771&gt;Calculator!$G$39,IF(H10771-K10771+E10771+L10771+M10771+Calculator!$G$39&gt;Calculator!$G$39,Calculator!$G$39-(H10771+E10771+L10771+M10771-K10771),Calculator!$G$39),D10771),0)))</f>
        <v>0</v>
      </c>
    </row>
    <row r="10772" spans="1:14" ht="15.75" thickBot="1">
      <c r="A10772" s="33" t="str">
        <f ca="1">IF(C10772=Calculator!$H$27,"F",IF(Daily!D10772+Daily!H10772=0,IF(D10771+H10771&gt;0,"L",""),""))</f>
        <v/>
      </c>
      <c r="B10772" s="34">
        <v>10771</v>
      </c>
      <c r="C10772" s="19">
        <f t="shared" ca="1" si="673"/>
        <v>56701</v>
      </c>
      <c r="D10772" s="29">
        <f t="shared" ca="1" si="675"/>
        <v>0</v>
      </c>
      <c r="E10772" s="29">
        <f ca="1">IF(C10772&lt;Calculator!$D$26,0,IF(DAY($C10772)=1,IF(D10772-Calculator!$G$24&gt;0,Calculator!$G$24,D10772),0))</f>
        <v>0</v>
      </c>
      <c r="F10772" s="29">
        <f ca="1">IF(E10772&gt;0,D10772*Calculator!$G$22/12,0)</f>
        <v>0</v>
      </c>
      <c r="G10772" s="29">
        <f ca="1">IF(E10772&gt;0,(IFERROR(-PMT(Calculator!$G$22/12,Calculator!$G$23*12,Calculator!$G$20),0))-F10772,0)</f>
        <v>0</v>
      </c>
      <c r="H10772" s="29">
        <f t="shared" ca="1" si="676"/>
        <v>0</v>
      </c>
      <c r="I10772" s="29">
        <f t="shared" ca="1" si="674"/>
        <v>0</v>
      </c>
      <c r="J10772" s="30">
        <f>Calculator!$G$40</f>
        <v>6.5000000000000002E-2</v>
      </c>
      <c r="K10772" s="29">
        <f ca="1">IF(C10772&gt;=Calculator!$G$27,IF(DAY($C10772)=1,Calculator!$G$34/2,IF(DAY($C10772)=15,Calculator!$G$34/2,0)),0)</f>
        <v>0</v>
      </c>
      <c r="L10772" s="29">
        <f ca="1">IF(DAY($C10772)=28,IF(H10772=0,0,Calculator!$G$35),0)</f>
        <v>0</v>
      </c>
      <c r="M10772" s="29">
        <f ca="1">IF(I10772&gt;0,IF(DAY($C10772)=1,SUM(INDIRECT("I"&amp;(ROW(C10771)-DAY(C10771))):I10771),0),0)</f>
        <v>0</v>
      </c>
      <c r="N10772" s="29">
        <f ca="1">IF(C10772&lt;Calculator!$G$27,0,IF(C10772=Calculator!$G$27,Calculator!$G$39,IF(H10772-K10772&lt;=0,IF(D10772&gt;Calculator!$G$39,IF(H10772-K10772+E10772+L10772+M10772+Calculator!$G$39&gt;Calculator!$G$39,Calculator!$G$39-(H10772+E10772+L10772+M10772-K10772),Calculator!$G$39),D10772),0)))</f>
        <v>0</v>
      </c>
    </row>
    <row r="10773" spans="1:14" ht="15.75" thickBot="1">
      <c r="A10773" s="33" t="str">
        <f ca="1">IF(C10773=Calculator!$H$27,"F",IF(Daily!D10773+Daily!H10773=0,IF(D10772+H10772&gt;0,"L",""),""))</f>
        <v/>
      </c>
      <c r="B10773" s="34">
        <v>10772</v>
      </c>
      <c r="C10773" s="19">
        <f t="shared" ca="1" si="673"/>
        <v>56702</v>
      </c>
      <c r="D10773" s="29">
        <f t="shared" ca="1" si="675"/>
        <v>0</v>
      </c>
      <c r="E10773" s="29">
        <f ca="1">IF(C10773&lt;Calculator!$D$26,0,IF(DAY($C10773)=1,IF(D10773-Calculator!$G$24&gt;0,Calculator!$G$24,D10773),0))</f>
        <v>0</v>
      </c>
      <c r="F10773" s="29">
        <f ca="1">IF(E10773&gt;0,D10773*Calculator!$G$22/12,0)</f>
        <v>0</v>
      </c>
      <c r="G10773" s="29">
        <f ca="1">IF(E10773&gt;0,(IFERROR(-PMT(Calculator!$G$22/12,Calculator!$G$23*12,Calculator!$G$20),0))-F10773,0)</f>
        <v>0</v>
      </c>
      <c r="H10773" s="29">
        <f t="shared" ca="1" si="676"/>
        <v>0</v>
      </c>
      <c r="I10773" s="29">
        <f t="shared" ca="1" si="674"/>
        <v>0</v>
      </c>
      <c r="J10773" s="30">
        <f>Calculator!$G$40</f>
        <v>6.5000000000000002E-2</v>
      </c>
      <c r="K10773" s="29">
        <f ca="1">IF(C10773&gt;=Calculator!$G$27,IF(DAY($C10773)=1,Calculator!$G$34/2,IF(DAY($C10773)=15,Calculator!$G$34/2,0)),0)</f>
        <v>0</v>
      </c>
      <c r="L10773" s="29">
        <f ca="1">IF(DAY($C10773)=28,IF(H10773=0,0,Calculator!$G$35),0)</f>
        <v>0</v>
      </c>
      <c r="M10773" s="29">
        <f ca="1">IF(I10773&gt;0,IF(DAY($C10773)=1,SUM(INDIRECT("I"&amp;(ROW(C10772)-DAY(C10772))):I10772),0),0)</f>
        <v>0</v>
      </c>
      <c r="N10773" s="29">
        <f ca="1">IF(C10773&lt;Calculator!$G$27,0,IF(C10773=Calculator!$G$27,Calculator!$G$39,IF(H10773-K10773&lt;=0,IF(D10773&gt;Calculator!$G$39,IF(H10773-K10773+E10773+L10773+M10773+Calculator!$G$39&gt;Calculator!$G$39,Calculator!$G$39-(H10773+E10773+L10773+M10773-K10773),Calculator!$G$39),D10773),0)))</f>
        <v>0</v>
      </c>
    </row>
    <row r="10774" spans="1:14" ht="15.75" thickBot="1">
      <c r="A10774" s="33" t="str">
        <f ca="1">IF(C10774=Calculator!$H$27,"F",IF(Daily!D10774+Daily!H10774=0,IF(D10773+H10773&gt;0,"L",""),""))</f>
        <v/>
      </c>
      <c r="B10774" s="34">
        <v>10773</v>
      </c>
      <c r="C10774" s="19">
        <f t="shared" ca="1" si="673"/>
        <v>56703</v>
      </c>
      <c r="D10774" s="29">
        <f t="shared" ca="1" si="675"/>
        <v>0</v>
      </c>
      <c r="E10774" s="29">
        <f ca="1">IF(C10774&lt;Calculator!$D$26,0,IF(DAY($C10774)=1,IF(D10774-Calculator!$G$24&gt;0,Calculator!$G$24,D10774),0))</f>
        <v>0</v>
      </c>
      <c r="F10774" s="29">
        <f ca="1">IF(E10774&gt;0,D10774*Calculator!$G$22/12,0)</f>
        <v>0</v>
      </c>
      <c r="G10774" s="29">
        <f ca="1">IF(E10774&gt;0,(IFERROR(-PMT(Calculator!$G$22/12,Calculator!$G$23*12,Calculator!$G$20),0))-F10774,0)</f>
        <v>0</v>
      </c>
      <c r="H10774" s="29">
        <f t="shared" ca="1" si="676"/>
        <v>0</v>
      </c>
      <c r="I10774" s="29">
        <f t="shared" ca="1" si="674"/>
        <v>0</v>
      </c>
      <c r="J10774" s="30">
        <f>Calculator!$G$40</f>
        <v>6.5000000000000002E-2</v>
      </c>
      <c r="K10774" s="29">
        <f ca="1">IF(C10774&gt;=Calculator!$G$27,IF(DAY($C10774)=1,Calculator!$G$34/2,IF(DAY($C10774)=15,Calculator!$G$34/2,0)),0)</f>
        <v>0</v>
      </c>
      <c r="L10774" s="29">
        <f ca="1">IF(DAY($C10774)=28,IF(H10774=0,0,Calculator!$G$35),0)</f>
        <v>0</v>
      </c>
      <c r="M10774" s="29">
        <f ca="1">IF(I10774&gt;0,IF(DAY($C10774)=1,SUM(INDIRECT("I"&amp;(ROW(C10773)-DAY(C10773))):I10773),0),0)</f>
        <v>0</v>
      </c>
      <c r="N10774" s="29">
        <f ca="1">IF(C10774&lt;Calculator!$G$27,0,IF(C10774=Calculator!$G$27,Calculator!$G$39,IF(H10774-K10774&lt;=0,IF(D10774&gt;Calculator!$G$39,IF(H10774-K10774+E10774+L10774+M10774+Calculator!$G$39&gt;Calculator!$G$39,Calculator!$G$39-(H10774+E10774+L10774+M10774-K10774),Calculator!$G$39),D10774),0)))</f>
        <v>0</v>
      </c>
    </row>
    <row r="10775" spans="1:14" ht="15.75" thickBot="1">
      <c r="A10775" s="33" t="str">
        <f ca="1">IF(C10775=Calculator!$H$27,"F",IF(Daily!D10775+Daily!H10775=0,IF(D10774+H10774&gt;0,"L",""),""))</f>
        <v/>
      </c>
      <c r="B10775" s="34">
        <v>10774</v>
      </c>
      <c r="C10775" s="19">
        <f t="shared" ca="1" si="673"/>
        <v>56704</v>
      </c>
      <c r="D10775" s="29">
        <f t="shared" ca="1" si="675"/>
        <v>0</v>
      </c>
      <c r="E10775" s="29">
        <f ca="1">IF(C10775&lt;Calculator!$D$26,0,IF(DAY($C10775)=1,IF(D10775-Calculator!$G$24&gt;0,Calculator!$G$24,D10775),0))</f>
        <v>0</v>
      </c>
      <c r="F10775" s="29">
        <f ca="1">IF(E10775&gt;0,D10775*Calculator!$G$22/12,0)</f>
        <v>0</v>
      </c>
      <c r="G10775" s="29">
        <f ca="1">IF(E10775&gt;0,(IFERROR(-PMT(Calculator!$G$22/12,Calculator!$G$23*12,Calculator!$G$20),0))-F10775,0)</f>
        <v>0</v>
      </c>
      <c r="H10775" s="29">
        <f t="shared" ca="1" si="676"/>
        <v>0</v>
      </c>
      <c r="I10775" s="29">
        <f t="shared" ca="1" si="674"/>
        <v>0</v>
      </c>
      <c r="J10775" s="30">
        <f>Calculator!$G$40</f>
        <v>6.5000000000000002E-2</v>
      </c>
      <c r="K10775" s="29">
        <f ca="1">IF(C10775&gt;=Calculator!$G$27,IF(DAY($C10775)=1,Calculator!$G$34/2,IF(DAY($C10775)=15,Calculator!$G$34/2,0)),0)</f>
        <v>0</v>
      </c>
      <c r="L10775" s="29">
        <f ca="1">IF(DAY($C10775)=28,IF(H10775=0,0,Calculator!$G$35),0)</f>
        <v>0</v>
      </c>
      <c r="M10775" s="29">
        <f ca="1">IF(I10775&gt;0,IF(DAY($C10775)=1,SUM(INDIRECT("I"&amp;(ROW(C10774)-DAY(C10774))):I10774),0),0)</f>
        <v>0</v>
      </c>
      <c r="N10775" s="29">
        <f ca="1">IF(C10775&lt;Calculator!$G$27,0,IF(C10775=Calculator!$G$27,Calculator!$G$39,IF(H10775-K10775&lt;=0,IF(D10775&gt;Calculator!$G$39,IF(H10775-K10775+E10775+L10775+M10775+Calculator!$G$39&gt;Calculator!$G$39,Calculator!$G$39-(H10775+E10775+L10775+M10775-K10775),Calculator!$G$39),D10775),0)))</f>
        <v>0</v>
      </c>
    </row>
    <row r="10776" spans="1:14" ht="15.75" thickBot="1">
      <c r="A10776" s="33" t="str">
        <f ca="1">IF(C10776=Calculator!$H$27,"F",IF(Daily!D10776+Daily!H10776=0,IF(D10775+H10775&gt;0,"L",""),""))</f>
        <v/>
      </c>
      <c r="B10776" s="34">
        <v>10775</v>
      </c>
      <c r="C10776" s="19">
        <f t="shared" ca="1" si="673"/>
        <v>56705</v>
      </c>
      <c r="D10776" s="29">
        <f t="shared" ca="1" si="675"/>
        <v>0</v>
      </c>
      <c r="E10776" s="29">
        <f ca="1">IF(C10776&lt;Calculator!$D$26,0,IF(DAY($C10776)=1,IF(D10776-Calculator!$G$24&gt;0,Calculator!$G$24,D10776),0))</f>
        <v>0</v>
      </c>
      <c r="F10776" s="29">
        <f ca="1">IF(E10776&gt;0,D10776*Calculator!$G$22/12,0)</f>
        <v>0</v>
      </c>
      <c r="G10776" s="29">
        <f ca="1">IF(E10776&gt;0,(IFERROR(-PMT(Calculator!$G$22/12,Calculator!$G$23*12,Calculator!$G$20),0))-F10776,0)</f>
        <v>0</v>
      </c>
      <c r="H10776" s="29">
        <f t="shared" ca="1" si="676"/>
        <v>0</v>
      </c>
      <c r="I10776" s="29">
        <f t="shared" ca="1" si="674"/>
        <v>0</v>
      </c>
      <c r="J10776" s="30">
        <f>Calculator!$G$40</f>
        <v>6.5000000000000002E-2</v>
      </c>
      <c r="K10776" s="29">
        <f ca="1">IF(C10776&gt;=Calculator!$G$27,IF(DAY($C10776)=1,Calculator!$G$34/2,IF(DAY($C10776)=15,Calculator!$G$34/2,0)),0)</f>
        <v>4500</v>
      </c>
      <c r="L10776" s="29">
        <f ca="1">IF(DAY($C10776)=28,IF(H10776=0,0,Calculator!$G$35),0)</f>
        <v>0</v>
      </c>
      <c r="M10776" s="29">
        <f ca="1">IF(I10776&gt;0,IF(DAY($C10776)=1,SUM(INDIRECT("I"&amp;(ROW(C10775)-DAY(C10775))):I10775),0),0)</f>
        <v>0</v>
      </c>
      <c r="N10776" s="29">
        <f ca="1">IF(C10776&lt;Calculator!$G$27,0,IF(C10776=Calculator!$G$27,Calculator!$G$39,IF(H10776-K10776&lt;=0,IF(D10776&gt;Calculator!$G$39,IF(H10776-K10776+E10776+L10776+M10776+Calculator!$G$39&gt;Calculator!$G$39,Calculator!$G$39-(H10776+E10776+L10776+M10776-K10776),Calculator!$G$39),D10776),0)))</f>
        <v>0</v>
      </c>
    </row>
    <row r="10777" spans="1:14" ht="15.75" thickBot="1">
      <c r="A10777" s="33" t="str">
        <f ca="1">IF(C10777=Calculator!$H$27,"F",IF(Daily!D10777+Daily!H10777=0,IF(D10776+H10776&gt;0,"L",""),""))</f>
        <v/>
      </c>
      <c r="B10777" s="34">
        <v>10776</v>
      </c>
      <c r="C10777" s="19">
        <f t="shared" ca="1" si="673"/>
        <v>56706</v>
      </c>
      <c r="D10777" s="29">
        <f t="shared" ca="1" si="675"/>
        <v>0</v>
      </c>
      <c r="E10777" s="29">
        <f ca="1">IF(C10777&lt;Calculator!$D$26,0,IF(DAY($C10777)=1,IF(D10777-Calculator!$G$24&gt;0,Calculator!$G$24,D10777),0))</f>
        <v>0</v>
      </c>
      <c r="F10777" s="29">
        <f ca="1">IF(E10777&gt;0,D10777*Calculator!$G$22/12,0)</f>
        <v>0</v>
      </c>
      <c r="G10777" s="29">
        <f ca="1">IF(E10777&gt;0,(IFERROR(-PMT(Calculator!$G$22/12,Calculator!$G$23*12,Calculator!$G$20),0))-F10777,0)</f>
        <v>0</v>
      </c>
      <c r="H10777" s="29">
        <f t="shared" ca="1" si="676"/>
        <v>0</v>
      </c>
      <c r="I10777" s="29">
        <f t="shared" ca="1" si="674"/>
        <v>0</v>
      </c>
      <c r="J10777" s="30">
        <f>Calculator!$G$40</f>
        <v>6.5000000000000002E-2</v>
      </c>
      <c r="K10777" s="29">
        <f ca="1">IF(C10777&gt;=Calculator!$G$27,IF(DAY($C10777)=1,Calculator!$G$34/2,IF(DAY($C10777)=15,Calculator!$G$34/2,0)),0)</f>
        <v>0</v>
      </c>
      <c r="L10777" s="29">
        <f ca="1">IF(DAY($C10777)=28,IF(H10777=0,0,Calculator!$G$35),0)</f>
        <v>0</v>
      </c>
      <c r="M10777" s="29">
        <f ca="1">IF(I10777&gt;0,IF(DAY($C10777)=1,SUM(INDIRECT("I"&amp;(ROW(C10776)-DAY(C10776))):I10776),0),0)</f>
        <v>0</v>
      </c>
      <c r="N10777" s="29">
        <f ca="1">IF(C10777&lt;Calculator!$G$27,0,IF(C10777=Calculator!$G$27,Calculator!$G$39,IF(H10777-K10777&lt;=0,IF(D10777&gt;Calculator!$G$39,IF(H10777-K10777+E10777+L10777+M10777+Calculator!$G$39&gt;Calculator!$G$39,Calculator!$G$39-(H10777+E10777+L10777+M10777-K10777),Calculator!$G$39),D10777),0)))</f>
        <v>0</v>
      </c>
    </row>
    <row r="10778" spans="1:14" ht="15.75" thickBot="1">
      <c r="A10778" s="33" t="str">
        <f ca="1">IF(C10778=Calculator!$H$27,"F",IF(Daily!D10778+Daily!H10778=0,IF(D10777+H10777&gt;0,"L",""),""))</f>
        <v/>
      </c>
      <c r="B10778" s="34">
        <v>10777</v>
      </c>
      <c r="C10778" s="19">
        <f t="shared" ca="1" si="673"/>
        <v>56707</v>
      </c>
      <c r="D10778" s="29">
        <f t="shared" ca="1" si="675"/>
        <v>0</v>
      </c>
      <c r="E10778" s="29">
        <f ca="1">IF(C10778&lt;Calculator!$D$26,0,IF(DAY($C10778)=1,IF(D10778-Calculator!$G$24&gt;0,Calculator!$G$24,D10778),0))</f>
        <v>0</v>
      </c>
      <c r="F10778" s="29">
        <f ca="1">IF(E10778&gt;0,D10778*Calculator!$G$22/12,0)</f>
        <v>0</v>
      </c>
      <c r="G10778" s="29">
        <f ca="1">IF(E10778&gt;0,(IFERROR(-PMT(Calculator!$G$22/12,Calculator!$G$23*12,Calculator!$G$20),0))-F10778,0)</f>
        <v>0</v>
      </c>
      <c r="H10778" s="29">
        <f t="shared" ca="1" si="676"/>
        <v>0</v>
      </c>
      <c r="I10778" s="29">
        <f t="shared" ca="1" si="674"/>
        <v>0</v>
      </c>
      <c r="J10778" s="30">
        <f>Calculator!$G$40</f>
        <v>6.5000000000000002E-2</v>
      </c>
      <c r="K10778" s="29">
        <f ca="1">IF(C10778&gt;=Calculator!$G$27,IF(DAY($C10778)=1,Calculator!$G$34/2,IF(DAY($C10778)=15,Calculator!$G$34/2,0)),0)</f>
        <v>0</v>
      </c>
      <c r="L10778" s="29">
        <f ca="1">IF(DAY($C10778)=28,IF(H10778=0,0,Calculator!$G$35),0)</f>
        <v>0</v>
      </c>
      <c r="M10778" s="29">
        <f ca="1">IF(I10778&gt;0,IF(DAY($C10778)=1,SUM(INDIRECT("I"&amp;(ROW(C10777)-DAY(C10777))):I10777),0),0)</f>
        <v>0</v>
      </c>
      <c r="N10778" s="29">
        <f ca="1">IF(C10778&lt;Calculator!$G$27,0,IF(C10778=Calculator!$G$27,Calculator!$G$39,IF(H10778-K10778&lt;=0,IF(D10778&gt;Calculator!$G$39,IF(H10778-K10778+E10778+L10778+M10778+Calculator!$G$39&gt;Calculator!$G$39,Calculator!$G$39-(H10778+E10778+L10778+M10778-K10778),Calculator!$G$39),D10778),0)))</f>
        <v>0</v>
      </c>
    </row>
    <row r="10779" spans="1:14" ht="15.75" thickBot="1">
      <c r="A10779" s="33" t="str">
        <f ca="1">IF(C10779=Calculator!$H$27,"F",IF(Daily!D10779+Daily!H10779=0,IF(D10778+H10778&gt;0,"L",""),""))</f>
        <v/>
      </c>
      <c r="B10779" s="34">
        <v>10778</v>
      </c>
      <c r="C10779" s="19">
        <f t="shared" ca="1" si="673"/>
        <v>56708</v>
      </c>
      <c r="D10779" s="29">
        <f t="shared" ca="1" si="675"/>
        <v>0</v>
      </c>
      <c r="E10779" s="29">
        <f ca="1">IF(C10779&lt;Calculator!$D$26,0,IF(DAY($C10779)=1,IF(D10779-Calculator!$G$24&gt;0,Calculator!$G$24,D10779),0))</f>
        <v>0</v>
      </c>
      <c r="F10779" s="29">
        <f ca="1">IF(E10779&gt;0,D10779*Calculator!$G$22/12,0)</f>
        <v>0</v>
      </c>
      <c r="G10779" s="29">
        <f ca="1">IF(E10779&gt;0,(IFERROR(-PMT(Calculator!$G$22/12,Calculator!$G$23*12,Calculator!$G$20),0))-F10779,0)</f>
        <v>0</v>
      </c>
      <c r="H10779" s="29">
        <f t="shared" ca="1" si="676"/>
        <v>0</v>
      </c>
      <c r="I10779" s="29">
        <f t="shared" ca="1" si="674"/>
        <v>0</v>
      </c>
      <c r="J10779" s="30">
        <f>Calculator!$G$40</f>
        <v>6.5000000000000002E-2</v>
      </c>
      <c r="K10779" s="29">
        <f ca="1">IF(C10779&gt;=Calculator!$G$27,IF(DAY($C10779)=1,Calculator!$G$34/2,IF(DAY($C10779)=15,Calculator!$G$34/2,0)),0)</f>
        <v>0</v>
      </c>
      <c r="L10779" s="29">
        <f ca="1">IF(DAY($C10779)=28,IF(H10779=0,0,Calculator!$G$35),0)</f>
        <v>0</v>
      </c>
      <c r="M10779" s="29">
        <f ca="1">IF(I10779&gt;0,IF(DAY($C10779)=1,SUM(INDIRECT("I"&amp;(ROW(C10778)-DAY(C10778))):I10778),0),0)</f>
        <v>0</v>
      </c>
      <c r="N10779" s="29">
        <f ca="1">IF(C10779&lt;Calculator!$G$27,0,IF(C10779=Calculator!$G$27,Calculator!$G$39,IF(H10779-K10779&lt;=0,IF(D10779&gt;Calculator!$G$39,IF(H10779-K10779+E10779+L10779+M10779+Calculator!$G$39&gt;Calculator!$G$39,Calculator!$G$39-(H10779+E10779+L10779+M10779-K10779),Calculator!$G$39),D10779),0)))</f>
        <v>0</v>
      </c>
    </row>
    <row r="10780" spans="1:14" ht="15.75" thickBot="1">
      <c r="A10780" s="33" t="str">
        <f ca="1">IF(C10780=Calculator!$H$27,"F",IF(Daily!D10780+Daily!H10780=0,IF(D10779+H10779&gt;0,"L",""),""))</f>
        <v/>
      </c>
      <c r="B10780" s="34">
        <v>10779</v>
      </c>
      <c r="C10780" s="19">
        <f t="shared" ca="1" si="673"/>
        <v>56709</v>
      </c>
      <c r="D10780" s="29">
        <f t="shared" ca="1" si="675"/>
        <v>0</v>
      </c>
      <c r="E10780" s="29">
        <f ca="1">IF(C10780&lt;Calculator!$D$26,0,IF(DAY($C10780)=1,IF(D10780-Calculator!$G$24&gt;0,Calculator!$G$24,D10780),0))</f>
        <v>0</v>
      </c>
      <c r="F10780" s="29">
        <f ca="1">IF(E10780&gt;0,D10780*Calculator!$G$22/12,0)</f>
        <v>0</v>
      </c>
      <c r="G10780" s="29">
        <f ca="1">IF(E10780&gt;0,(IFERROR(-PMT(Calculator!$G$22/12,Calculator!$G$23*12,Calculator!$G$20),0))-F10780,0)</f>
        <v>0</v>
      </c>
      <c r="H10780" s="29">
        <f t="shared" ca="1" si="676"/>
        <v>0</v>
      </c>
      <c r="I10780" s="29">
        <f t="shared" ca="1" si="674"/>
        <v>0</v>
      </c>
      <c r="J10780" s="30">
        <f>Calculator!$G$40</f>
        <v>6.5000000000000002E-2</v>
      </c>
      <c r="K10780" s="29">
        <f ca="1">IF(C10780&gt;=Calculator!$G$27,IF(DAY($C10780)=1,Calculator!$G$34/2,IF(DAY($C10780)=15,Calculator!$G$34/2,0)),0)</f>
        <v>0</v>
      </c>
      <c r="L10780" s="29">
        <f ca="1">IF(DAY($C10780)=28,IF(H10780=0,0,Calculator!$G$35),0)</f>
        <v>0</v>
      </c>
      <c r="M10780" s="29">
        <f ca="1">IF(I10780&gt;0,IF(DAY($C10780)=1,SUM(INDIRECT("I"&amp;(ROW(C10779)-DAY(C10779))):I10779),0),0)</f>
        <v>0</v>
      </c>
      <c r="N10780" s="29">
        <f ca="1">IF(C10780&lt;Calculator!$G$27,0,IF(C10780=Calculator!$G$27,Calculator!$G$39,IF(H10780-K10780&lt;=0,IF(D10780&gt;Calculator!$G$39,IF(H10780-K10780+E10780+L10780+M10780+Calculator!$G$39&gt;Calculator!$G$39,Calculator!$G$39-(H10780+E10780+L10780+M10780-K10780),Calculator!$G$39),D10780),0)))</f>
        <v>0</v>
      </c>
    </row>
    <row r="10781" spans="1:14" ht="15.75" thickBot="1">
      <c r="A10781" s="33" t="str">
        <f ca="1">IF(C10781=Calculator!$H$27,"F",IF(Daily!D10781+Daily!H10781=0,IF(D10780+H10780&gt;0,"L",""),""))</f>
        <v/>
      </c>
      <c r="B10781" s="34">
        <v>10780</v>
      </c>
      <c r="C10781" s="19">
        <f t="shared" ca="1" si="673"/>
        <v>56710</v>
      </c>
      <c r="D10781" s="29">
        <f t="shared" ca="1" si="675"/>
        <v>0</v>
      </c>
      <c r="E10781" s="29">
        <f ca="1">IF(C10781&lt;Calculator!$D$26,0,IF(DAY($C10781)=1,IF(D10781-Calculator!$G$24&gt;0,Calculator!$G$24,D10781),0))</f>
        <v>0</v>
      </c>
      <c r="F10781" s="29">
        <f ca="1">IF(E10781&gt;0,D10781*Calculator!$G$22/12,0)</f>
        <v>0</v>
      </c>
      <c r="G10781" s="29">
        <f ca="1">IF(E10781&gt;0,(IFERROR(-PMT(Calculator!$G$22/12,Calculator!$G$23*12,Calculator!$G$20),0))-F10781,0)</f>
        <v>0</v>
      </c>
      <c r="H10781" s="29">
        <f t="shared" ca="1" si="676"/>
        <v>0</v>
      </c>
      <c r="I10781" s="29">
        <f t="shared" ca="1" si="674"/>
        <v>0</v>
      </c>
      <c r="J10781" s="30">
        <f>Calculator!$G$40</f>
        <v>6.5000000000000002E-2</v>
      </c>
      <c r="K10781" s="29">
        <f ca="1">IF(C10781&gt;=Calculator!$G$27,IF(DAY($C10781)=1,Calculator!$G$34/2,IF(DAY($C10781)=15,Calculator!$G$34/2,0)),0)</f>
        <v>0</v>
      </c>
      <c r="L10781" s="29">
        <f ca="1">IF(DAY($C10781)=28,IF(H10781=0,0,Calculator!$G$35),0)</f>
        <v>0</v>
      </c>
      <c r="M10781" s="29">
        <f ca="1">IF(I10781&gt;0,IF(DAY($C10781)=1,SUM(INDIRECT("I"&amp;(ROW(C10780)-DAY(C10780))):I10780),0),0)</f>
        <v>0</v>
      </c>
      <c r="N10781" s="29">
        <f ca="1">IF(C10781&lt;Calculator!$G$27,0,IF(C10781=Calculator!$G$27,Calculator!$G$39,IF(H10781-K10781&lt;=0,IF(D10781&gt;Calculator!$G$39,IF(H10781-K10781+E10781+L10781+M10781+Calculator!$G$39&gt;Calculator!$G$39,Calculator!$G$39-(H10781+E10781+L10781+M10781-K10781),Calculator!$G$39),D10781),0)))</f>
        <v>0</v>
      </c>
    </row>
    <row r="10782" spans="1:14" ht="15.75" thickBot="1">
      <c r="A10782" s="33" t="str">
        <f ca="1">IF(C10782=Calculator!$H$27,"F",IF(Daily!D10782+Daily!H10782=0,IF(D10781+H10781&gt;0,"L",""),""))</f>
        <v/>
      </c>
      <c r="B10782" s="34">
        <v>10781</v>
      </c>
      <c r="C10782" s="19">
        <f t="shared" ca="1" si="673"/>
        <v>56711</v>
      </c>
      <c r="D10782" s="29">
        <f t="shared" ca="1" si="675"/>
        <v>0</v>
      </c>
      <c r="E10782" s="29">
        <f ca="1">IF(C10782&lt;Calculator!$D$26,0,IF(DAY($C10782)=1,IF(D10782-Calculator!$G$24&gt;0,Calculator!$G$24,D10782),0))</f>
        <v>0</v>
      </c>
      <c r="F10782" s="29">
        <f ca="1">IF(E10782&gt;0,D10782*Calculator!$G$22/12,0)</f>
        <v>0</v>
      </c>
      <c r="G10782" s="29">
        <f ca="1">IF(E10782&gt;0,(IFERROR(-PMT(Calculator!$G$22/12,Calculator!$G$23*12,Calculator!$G$20),0))-F10782,0)</f>
        <v>0</v>
      </c>
      <c r="H10782" s="29">
        <f t="shared" ca="1" si="676"/>
        <v>0</v>
      </c>
      <c r="I10782" s="29">
        <f t="shared" ca="1" si="674"/>
        <v>0</v>
      </c>
      <c r="J10782" s="30">
        <f>Calculator!$G$40</f>
        <v>6.5000000000000002E-2</v>
      </c>
      <c r="K10782" s="29">
        <f ca="1">IF(C10782&gt;=Calculator!$G$27,IF(DAY($C10782)=1,Calculator!$G$34/2,IF(DAY($C10782)=15,Calculator!$G$34/2,0)),0)</f>
        <v>0</v>
      </c>
      <c r="L10782" s="29">
        <f ca="1">IF(DAY($C10782)=28,IF(H10782=0,0,Calculator!$G$35),0)</f>
        <v>0</v>
      </c>
      <c r="M10782" s="29">
        <f ca="1">IF(I10782&gt;0,IF(DAY($C10782)=1,SUM(INDIRECT("I"&amp;(ROW(C10781)-DAY(C10781))):I10781),0),0)</f>
        <v>0</v>
      </c>
      <c r="N10782" s="29">
        <f ca="1">IF(C10782&lt;Calculator!$G$27,0,IF(C10782=Calculator!$G$27,Calculator!$G$39,IF(H10782-K10782&lt;=0,IF(D10782&gt;Calculator!$G$39,IF(H10782-K10782+E10782+L10782+M10782+Calculator!$G$39&gt;Calculator!$G$39,Calculator!$G$39-(H10782+E10782+L10782+M10782-K10782),Calculator!$G$39),D10782),0)))</f>
        <v>0</v>
      </c>
    </row>
    <row r="10783" spans="1:14" ht="15.75" thickBot="1">
      <c r="A10783" s="33" t="str">
        <f ca="1">IF(C10783=Calculator!$H$27,"F",IF(Daily!D10783+Daily!H10783=0,IF(D10782+H10782&gt;0,"L",""),""))</f>
        <v/>
      </c>
      <c r="B10783" s="34">
        <v>10782</v>
      </c>
      <c r="C10783" s="19">
        <f t="shared" ca="1" si="673"/>
        <v>56712</v>
      </c>
      <c r="D10783" s="29">
        <f t="shared" ca="1" si="675"/>
        <v>0</v>
      </c>
      <c r="E10783" s="29">
        <f ca="1">IF(C10783&lt;Calculator!$D$26,0,IF(DAY($C10783)=1,IF(D10783-Calculator!$G$24&gt;0,Calculator!$G$24,D10783),0))</f>
        <v>0</v>
      </c>
      <c r="F10783" s="29">
        <f ca="1">IF(E10783&gt;0,D10783*Calculator!$G$22/12,0)</f>
        <v>0</v>
      </c>
      <c r="G10783" s="29">
        <f ca="1">IF(E10783&gt;0,(IFERROR(-PMT(Calculator!$G$22/12,Calculator!$G$23*12,Calculator!$G$20),0))-F10783,0)</f>
        <v>0</v>
      </c>
      <c r="H10783" s="29">
        <f t="shared" ca="1" si="676"/>
        <v>0</v>
      </c>
      <c r="I10783" s="29">
        <f t="shared" ca="1" si="674"/>
        <v>0</v>
      </c>
      <c r="J10783" s="30">
        <f>Calculator!$G$40</f>
        <v>6.5000000000000002E-2</v>
      </c>
      <c r="K10783" s="29">
        <f ca="1">IF(C10783&gt;=Calculator!$G$27,IF(DAY($C10783)=1,Calculator!$G$34/2,IF(DAY($C10783)=15,Calculator!$G$34/2,0)),0)</f>
        <v>0</v>
      </c>
      <c r="L10783" s="29">
        <f ca="1">IF(DAY($C10783)=28,IF(H10783=0,0,Calculator!$G$35),0)</f>
        <v>0</v>
      </c>
      <c r="M10783" s="29">
        <f ca="1">IF(I10783&gt;0,IF(DAY($C10783)=1,SUM(INDIRECT("I"&amp;(ROW(C10782)-DAY(C10782))):I10782),0),0)</f>
        <v>0</v>
      </c>
      <c r="N10783" s="29">
        <f ca="1">IF(C10783&lt;Calculator!$G$27,0,IF(C10783=Calculator!$G$27,Calculator!$G$39,IF(H10783-K10783&lt;=0,IF(D10783&gt;Calculator!$G$39,IF(H10783-K10783+E10783+L10783+M10783+Calculator!$G$39&gt;Calculator!$G$39,Calculator!$G$39-(H10783+E10783+L10783+M10783-K10783),Calculator!$G$39),D10783),0)))</f>
        <v>0</v>
      </c>
    </row>
    <row r="10784" spans="1:14" ht="15.75" thickBot="1">
      <c r="A10784" s="33" t="str">
        <f ca="1">IF(C10784=Calculator!$H$27,"F",IF(Daily!D10784+Daily!H10784=0,IF(D10783+H10783&gt;0,"L",""),""))</f>
        <v/>
      </c>
      <c r="B10784" s="34">
        <v>10783</v>
      </c>
      <c r="C10784" s="19">
        <f t="shared" ca="1" si="673"/>
        <v>56713</v>
      </c>
      <c r="D10784" s="29">
        <f t="shared" ca="1" si="675"/>
        <v>0</v>
      </c>
      <c r="E10784" s="29">
        <f ca="1">IF(C10784&lt;Calculator!$D$26,0,IF(DAY($C10784)=1,IF(D10784-Calculator!$G$24&gt;0,Calculator!$G$24,D10784),0))</f>
        <v>0</v>
      </c>
      <c r="F10784" s="29">
        <f ca="1">IF(E10784&gt;0,D10784*Calculator!$G$22/12,0)</f>
        <v>0</v>
      </c>
      <c r="G10784" s="29">
        <f ca="1">IF(E10784&gt;0,(IFERROR(-PMT(Calculator!$G$22/12,Calculator!$G$23*12,Calculator!$G$20),0))-F10784,0)</f>
        <v>0</v>
      </c>
      <c r="H10784" s="29">
        <f t="shared" ca="1" si="676"/>
        <v>0</v>
      </c>
      <c r="I10784" s="29">
        <f t="shared" ca="1" si="674"/>
        <v>0</v>
      </c>
      <c r="J10784" s="30">
        <f>Calculator!$G$40</f>
        <v>6.5000000000000002E-2</v>
      </c>
      <c r="K10784" s="29">
        <f ca="1">IF(C10784&gt;=Calculator!$G$27,IF(DAY($C10784)=1,Calculator!$G$34/2,IF(DAY($C10784)=15,Calculator!$G$34/2,0)),0)</f>
        <v>0</v>
      </c>
      <c r="L10784" s="29">
        <f ca="1">IF(DAY($C10784)=28,IF(H10784=0,0,Calculator!$G$35),0)</f>
        <v>0</v>
      </c>
      <c r="M10784" s="29">
        <f ca="1">IF(I10784&gt;0,IF(DAY($C10784)=1,SUM(INDIRECT("I"&amp;(ROW(C10783)-DAY(C10783))):I10783),0),0)</f>
        <v>0</v>
      </c>
      <c r="N10784" s="29">
        <f ca="1">IF(C10784&lt;Calculator!$G$27,0,IF(C10784=Calculator!$G$27,Calculator!$G$39,IF(H10784-K10784&lt;=0,IF(D10784&gt;Calculator!$G$39,IF(H10784-K10784+E10784+L10784+M10784+Calculator!$G$39&gt;Calculator!$G$39,Calculator!$G$39-(H10784+E10784+L10784+M10784-K10784),Calculator!$G$39),D10784),0)))</f>
        <v>0</v>
      </c>
    </row>
    <row r="10785" spans="1:14" ht="15.75" thickBot="1">
      <c r="A10785" s="33" t="str">
        <f ca="1">IF(C10785=Calculator!$H$27,"F",IF(Daily!D10785+Daily!H10785=0,IF(D10784+H10784&gt;0,"L",""),""))</f>
        <v/>
      </c>
      <c r="B10785" s="34">
        <v>10784</v>
      </c>
      <c r="C10785" s="19">
        <f t="shared" ca="1" si="673"/>
        <v>56714</v>
      </c>
      <c r="D10785" s="29">
        <f t="shared" ca="1" si="675"/>
        <v>0</v>
      </c>
      <c r="E10785" s="29">
        <f ca="1">IF(C10785&lt;Calculator!$D$26,0,IF(DAY($C10785)=1,IF(D10785-Calculator!$G$24&gt;0,Calculator!$G$24,D10785),0))</f>
        <v>0</v>
      </c>
      <c r="F10785" s="29">
        <f ca="1">IF(E10785&gt;0,D10785*Calculator!$G$22/12,0)</f>
        <v>0</v>
      </c>
      <c r="G10785" s="29">
        <f ca="1">IF(E10785&gt;0,(IFERROR(-PMT(Calculator!$G$22/12,Calculator!$G$23*12,Calculator!$G$20),0))-F10785,0)</f>
        <v>0</v>
      </c>
      <c r="H10785" s="29">
        <f t="shared" ca="1" si="676"/>
        <v>0</v>
      </c>
      <c r="I10785" s="29">
        <f t="shared" ca="1" si="674"/>
        <v>0</v>
      </c>
      <c r="J10785" s="30">
        <f>Calculator!$G$40</f>
        <v>6.5000000000000002E-2</v>
      </c>
      <c r="K10785" s="29">
        <f ca="1">IF(C10785&gt;=Calculator!$G$27,IF(DAY($C10785)=1,Calculator!$G$34/2,IF(DAY($C10785)=15,Calculator!$G$34/2,0)),0)</f>
        <v>0</v>
      </c>
      <c r="L10785" s="29">
        <f ca="1">IF(DAY($C10785)=28,IF(H10785=0,0,Calculator!$G$35),0)</f>
        <v>0</v>
      </c>
      <c r="M10785" s="29">
        <f ca="1">IF(I10785&gt;0,IF(DAY($C10785)=1,SUM(INDIRECT("I"&amp;(ROW(C10784)-DAY(C10784))):I10784),0),0)</f>
        <v>0</v>
      </c>
      <c r="N10785" s="29">
        <f ca="1">IF(C10785&lt;Calculator!$G$27,0,IF(C10785=Calculator!$G$27,Calculator!$G$39,IF(H10785-K10785&lt;=0,IF(D10785&gt;Calculator!$G$39,IF(H10785-K10785+E10785+L10785+M10785+Calculator!$G$39&gt;Calculator!$G$39,Calculator!$G$39-(H10785+E10785+L10785+M10785-K10785),Calculator!$G$39),D10785),0)))</f>
        <v>0</v>
      </c>
    </row>
    <row r="10786" spans="1:14" ht="15.75" thickBot="1">
      <c r="A10786" s="33" t="str">
        <f ca="1">IF(C10786=Calculator!$H$27,"F",IF(Daily!D10786+Daily!H10786=0,IF(D10785+H10785&gt;0,"L",""),""))</f>
        <v/>
      </c>
      <c r="B10786" s="34">
        <v>10785</v>
      </c>
      <c r="C10786" s="19">
        <f t="shared" ca="1" si="673"/>
        <v>56715</v>
      </c>
      <c r="D10786" s="29">
        <f t="shared" ca="1" si="675"/>
        <v>0</v>
      </c>
      <c r="E10786" s="29">
        <f ca="1">IF(C10786&lt;Calculator!$D$26,0,IF(DAY($C10786)=1,IF(D10786-Calculator!$G$24&gt;0,Calculator!$G$24,D10786),0))</f>
        <v>0</v>
      </c>
      <c r="F10786" s="29">
        <f ca="1">IF(E10786&gt;0,D10786*Calculator!$G$22/12,0)</f>
        <v>0</v>
      </c>
      <c r="G10786" s="29">
        <f ca="1">IF(E10786&gt;0,(IFERROR(-PMT(Calculator!$G$22/12,Calculator!$G$23*12,Calculator!$G$20),0))-F10786,0)</f>
        <v>0</v>
      </c>
      <c r="H10786" s="29">
        <f t="shared" ca="1" si="676"/>
        <v>0</v>
      </c>
      <c r="I10786" s="29">
        <f t="shared" ca="1" si="674"/>
        <v>0</v>
      </c>
      <c r="J10786" s="30">
        <f>Calculator!$G$40</f>
        <v>6.5000000000000002E-2</v>
      </c>
      <c r="K10786" s="29">
        <f ca="1">IF(C10786&gt;=Calculator!$G$27,IF(DAY($C10786)=1,Calculator!$G$34/2,IF(DAY($C10786)=15,Calculator!$G$34/2,0)),0)</f>
        <v>0</v>
      </c>
      <c r="L10786" s="29">
        <f ca="1">IF(DAY($C10786)=28,IF(H10786=0,0,Calculator!$G$35),0)</f>
        <v>0</v>
      </c>
      <c r="M10786" s="29">
        <f ca="1">IF(I10786&gt;0,IF(DAY($C10786)=1,SUM(INDIRECT("I"&amp;(ROW(C10785)-DAY(C10785))):I10785),0),0)</f>
        <v>0</v>
      </c>
      <c r="N10786" s="29">
        <f ca="1">IF(C10786&lt;Calculator!$G$27,0,IF(C10786=Calculator!$G$27,Calculator!$G$39,IF(H10786-K10786&lt;=0,IF(D10786&gt;Calculator!$G$39,IF(H10786-K10786+E10786+L10786+M10786+Calculator!$G$39&gt;Calculator!$G$39,Calculator!$G$39-(H10786+E10786+L10786+M10786-K10786),Calculator!$G$39),D10786),0)))</f>
        <v>0</v>
      </c>
    </row>
    <row r="10787" spans="1:14" ht="15.75" thickBot="1">
      <c r="A10787" s="33" t="str">
        <f ca="1">IF(C10787=Calculator!$H$27,"F",IF(Daily!D10787+Daily!H10787=0,IF(D10786+H10786&gt;0,"L",""),""))</f>
        <v/>
      </c>
      <c r="B10787" s="34">
        <v>10786</v>
      </c>
      <c r="C10787" s="19">
        <f t="shared" ca="1" si="673"/>
        <v>56716</v>
      </c>
      <c r="D10787" s="29">
        <f t="shared" ca="1" si="675"/>
        <v>0</v>
      </c>
      <c r="E10787" s="29">
        <f ca="1">IF(C10787&lt;Calculator!$D$26,0,IF(DAY($C10787)=1,IF(D10787-Calculator!$G$24&gt;0,Calculator!$G$24,D10787),0))</f>
        <v>0</v>
      </c>
      <c r="F10787" s="29">
        <f ca="1">IF(E10787&gt;0,D10787*Calculator!$G$22/12,0)</f>
        <v>0</v>
      </c>
      <c r="G10787" s="29">
        <f ca="1">IF(E10787&gt;0,(IFERROR(-PMT(Calculator!$G$22/12,Calculator!$G$23*12,Calculator!$G$20),0))-F10787,0)</f>
        <v>0</v>
      </c>
      <c r="H10787" s="29">
        <f t="shared" ca="1" si="676"/>
        <v>0</v>
      </c>
      <c r="I10787" s="29">
        <f t="shared" ca="1" si="674"/>
        <v>0</v>
      </c>
      <c r="J10787" s="30">
        <f>Calculator!$G$40</f>
        <v>6.5000000000000002E-2</v>
      </c>
      <c r="K10787" s="29">
        <f ca="1">IF(C10787&gt;=Calculator!$G$27,IF(DAY($C10787)=1,Calculator!$G$34/2,IF(DAY($C10787)=15,Calculator!$G$34/2,0)),0)</f>
        <v>0</v>
      </c>
      <c r="L10787" s="29">
        <f ca="1">IF(DAY($C10787)=28,IF(H10787=0,0,Calculator!$G$35),0)</f>
        <v>0</v>
      </c>
      <c r="M10787" s="29">
        <f ca="1">IF(I10787&gt;0,IF(DAY($C10787)=1,SUM(INDIRECT("I"&amp;(ROW(C10786)-DAY(C10786))):I10786),0),0)</f>
        <v>0</v>
      </c>
      <c r="N10787" s="29">
        <f ca="1">IF(C10787&lt;Calculator!$G$27,0,IF(C10787=Calculator!$G$27,Calculator!$G$39,IF(H10787-K10787&lt;=0,IF(D10787&gt;Calculator!$G$39,IF(H10787-K10787+E10787+L10787+M10787+Calculator!$G$39&gt;Calculator!$G$39,Calculator!$G$39-(H10787+E10787+L10787+M10787-K10787),Calculator!$G$39),D10787),0)))</f>
        <v>0</v>
      </c>
    </row>
    <row r="10788" spans="1:14" ht="15.75" thickBot="1">
      <c r="A10788" s="33" t="str">
        <f ca="1">IF(C10788=Calculator!$H$27,"F",IF(Daily!D10788+Daily!H10788=0,IF(D10787+H10787&gt;0,"L",""),""))</f>
        <v/>
      </c>
      <c r="B10788" s="34">
        <v>10787</v>
      </c>
      <c r="C10788" s="19">
        <f t="shared" ca="1" si="673"/>
        <v>56717</v>
      </c>
      <c r="D10788" s="29">
        <f t="shared" ca="1" si="675"/>
        <v>0</v>
      </c>
      <c r="E10788" s="29">
        <f ca="1">IF(C10788&lt;Calculator!$D$26,0,IF(DAY($C10788)=1,IF(D10788-Calculator!$G$24&gt;0,Calculator!$G$24,D10788),0))</f>
        <v>0</v>
      </c>
      <c r="F10788" s="29">
        <f ca="1">IF(E10788&gt;0,D10788*Calculator!$G$22/12,0)</f>
        <v>0</v>
      </c>
      <c r="G10788" s="29">
        <f ca="1">IF(E10788&gt;0,(IFERROR(-PMT(Calculator!$G$22/12,Calculator!$G$23*12,Calculator!$G$20),0))-F10788,0)</f>
        <v>0</v>
      </c>
      <c r="H10788" s="29">
        <f t="shared" ca="1" si="676"/>
        <v>0</v>
      </c>
      <c r="I10788" s="29">
        <f t="shared" ca="1" si="674"/>
        <v>0</v>
      </c>
      <c r="J10788" s="30">
        <f>Calculator!$G$40</f>
        <v>6.5000000000000002E-2</v>
      </c>
      <c r="K10788" s="29">
        <f ca="1">IF(C10788&gt;=Calculator!$G$27,IF(DAY($C10788)=1,Calculator!$G$34/2,IF(DAY($C10788)=15,Calculator!$G$34/2,0)),0)</f>
        <v>0</v>
      </c>
      <c r="L10788" s="29">
        <f ca="1">IF(DAY($C10788)=28,IF(H10788=0,0,Calculator!$G$35),0)</f>
        <v>0</v>
      </c>
      <c r="M10788" s="29">
        <f ca="1">IF(I10788&gt;0,IF(DAY($C10788)=1,SUM(INDIRECT("I"&amp;(ROW(C10787)-DAY(C10787))):I10787),0),0)</f>
        <v>0</v>
      </c>
      <c r="N10788" s="29">
        <f ca="1">IF(C10788&lt;Calculator!$G$27,0,IF(C10788=Calculator!$G$27,Calculator!$G$39,IF(H10788-K10788&lt;=0,IF(D10788&gt;Calculator!$G$39,IF(H10788-K10788+E10788+L10788+M10788+Calculator!$G$39&gt;Calculator!$G$39,Calculator!$G$39-(H10788+E10788+L10788+M10788-K10788),Calculator!$G$39),D10788),0)))</f>
        <v>0</v>
      </c>
    </row>
    <row r="10789" spans="1:14" ht="15.75" thickBot="1">
      <c r="A10789" s="33" t="str">
        <f ca="1">IF(C10789=Calculator!$H$27,"F",IF(Daily!D10789+Daily!H10789=0,IF(D10788+H10788&gt;0,"L",""),""))</f>
        <v/>
      </c>
      <c r="B10789" s="34">
        <v>10788</v>
      </c>
      <c r="C10789" s="19">
        <f t="shared" ca="1" si="673"/>
        <v>56718</v>
      </c>
      <c r="D10789" s="29">
        <f t="shared" ca="1" si="675"/>
        <v>0</v>
      </c>
      <c r="E10789" s="29">
        <f ca="1">IF(C10789&lt;Calculator!$D$26,0,IF(DAY($C10789)=1,IF(D10789-Calculator!$G$24&gt;0,Calculator!$G$24,D10789),0))</f>
        <v>0</v>
      </c>
      <c r="F10789" s="29">
        <f ca="1">IF(E10789&gt;0,D10789*Calculator!$G$22/12,0)</f>
        <v>0</v>
      </c>
      <c r="G10789" s="29">
        <f ca="1">IF(E10789&gt;0,(IFERROR(-PMT(Calculator!$G$22/12,Calculator!$G$23*12,Calculator!$G$20),0))-F10789,0)</f>
        <v>0</v>
      </c>
      <c r="H10789" s="29">
        <f t="shared" ca="1" si="676"/>
        <v>0</v>
      </c>
      <c r="I10789" s="29">
        <f t="shared" ca="1" si="674"/>
        <v>0</v>
      </c>
      <c r="J10789" s="30">
        <f>Calculator!$G$40</f>
        <v>6.5000000000000002E-2</v>
      </c>
      <c r="K10789" s="29">
        <f ca="1">IF(C10789&gt;=Calculator!$G$27,IF(DAY($C10789)=1,Calculator!$G$34/2,IF(DAY($C10789)=15,Calculator!$G$34/2,0)),0)</f>
        <v>0</v>
      </c>
      <c r="L10789" s="29">
        <f ca="1">IF(DAY($C10789)=28,IF(H10789=0,0,Calculator!$G$35),0)</f>
        <v>0</v>
      </c>
      <c r="M10789" s="29">
        <f ca="1">IF(I10789&gt;0,IF(DAY($C10789)=1,SUM(INDIRECT("I"&amp;(ROW(C10788)-DAY(C10788))):I10788),0),0)</f>
        <v>0</v>
      </c>
      <c r="N10789" s="29">
        <f ca="1">IF(C10789&lt;Calculator!$G$27,0,IF(C10789=Calculator!$G$27,Calculator!$G$39,IF(H10789-K10789&lt;=0,IF(D10789&gt;Calculator!$G$39,IF(H10789-K10789+E10789+L10789+M10789+Calculator!$G$39&gt;Calculator!$G$39,Calculator!$G$39-(H10789+E10789+L10789+M10789-K10789),Calculator!$G$39),D10789),0)))</f>
        <v>0</v>
      </c>
    </row>
    <row r="10790" spans="1:14" ht="15.75" thickBot="1">
      <c r="A10790" s="33" t="str">
        <f ca="1">IF(C10790=Calculator!$H$27,"F",IF(Daily!D10790+Daily!H10790=0,IF(D10789+H10789&gt;0,"L",""),""))</f>
        <v/>
      </c>
      <c r="B10790" s="34">
        <v>10789</v>
      </c>
      <c r="C10790" s="19">
        <f t="shared" ca="1" si="673"/>
        <v>56719</v>
      </c>
      <c r="D10790" s="29">
        <f t="shared" ca="1" si="675"/>
        <v>0</v>
      </c>
      <c r="E10790" s="29">
        <f ca="1">IF(C10790&lt;Calculator!$D$26,0,IF(DAY($C10790)=1,IF(D10790-Calculator!$G$24&gt;0,Calculator!$G$24,D10790),0))</f>
        <v>0</v>
      </c>
      <c r="F10790" s="29">
        <f ca="1">IF(E10790&gt;0,D10790*Calculator!$G$22/12,0)</f>
        <v>0</v>
      </c>
      <c r="G10790" s="29">
        <f ca="1">IF(E10790&gt;0,(IFERROR(-PMT(Calculator!$G$22/12,Calculator!$G$23*12,Calculator!$G$20),0))-F10790,0)</f>
        <v>0</v>
      </c>
      <c r="H10790" s="29">
        <f t="shared" ca="1" si="676"/>
        <v>0</v>
      </c>
      <c r="I10790" s="29">
        <f t="shared" ca="1" si="674"/>
        <v>0</v>
      </c>
      <c r="J10790" s="30">
        <f>Calculator!$G$40</f>
        <v>6.5000000000000002E-2</v>
      </c>
      <c r="K10790" s="29">
        <f ca="1">IF(C10790&gt;=Calculator!$G$27,IF(DAY($C10790)=1,Calculator!$G$34/2,IF(DAY($C10790)=15,Calculator!$G$34/2,0)),0)</f>
        <v>4500</v>
      </c>
      <c r="L10790" s="29">
        <f ca="1">IF(DAY($C10790)=28,IF(H10790=0,0,Calculator!$G$35),0)</f>
        <v>0</v>
      </c>
      <c r="M10790" s="29">
        <f ca="1">IF(I10790&gt;0,IF(DAY($C10790)=1,SUM(INDIRECT("I"&amp;(ROW(C10789)-DAY(C10789))):I10789),0),0)</f>
        <v>0</v>
      </c>
      <c r="N10790" s="29">
        <f ca="1">IF(C10790&lt;Calculator!$G$27,0,IF(C10790=Calculator!$G$27,Calculator!$G$39,IF(H10790-K10790&lt;=0,IF(D10790&gt;Calculator!$G$39,IF(H10790-K10790+E10790+L10790+M10790+Calculator!$G$39&gt;Calculator!$G$39,Calculator!$G$39-(H10790+E10790+L10790+M10790-K10790),Calculator!$G$39),D10790),0)))</f>
        <v>0</v>
      </c>
    </row>
    <row r="10791" spans="1:14" ht="15.75" thickBot="1">
      <c r="A10791" s="33" t="str">
        <f ca="1">IF(C10791=Calculator!$H$27,"F",IF(Daily!D10791+Daily!H10791=0,IF(D10790+H10790&gt;0,"L",""),""))</f>
        <v/>
      </c>
      <c r="B10791" s="34">
        <v>10790</v>
      </c>
      <c r="C10791" s="19">
        <f t="shared" ca="1" si="673"/>
        <v>56720</v>
      </c>
      <c r="D10791" s="29">
        <f t="shared" ca="1" si="675"/>
        <v>0</v>
      </c>
      <c r="E10791" s="29">
        <f ca="1">IF(C10791&lt;Calculator!$D$26,0,IF(DAY($C10791)=1,IF(D10791-Calculator!$G$24&gt;0,Calculator!$G$24,D10791),0))</f>
        <v>0</v>
      </c>
      <c r="F10791" s="29">
        <f ca="1">IF(E10791&gt;0,D10791*Calculator!$G$22/12,0)</f>
        <v>0</v>
      </c>
      <c r="G10791" s="29">
        <f ca="1">IF(E10791&gt;0,(IFERROR(-PMT(Calculator!$G$22/12,Calculator!$G$23*12,Calculator!$G$20),0))-F10791,0)</f>
        <v>0</v>
      </c>
      <c r="H10791" s="29">
        <f t="shared" ca="1" si="676"/>
        <v>0</v>
      </c>
      <c r="I10791" s="29">
        <f t="shared" ca="1" si="674"/>
        <v>0</v>
      </c>
      <c r="J10791" s="30">
        <f>Calculator!$G$40</f>
        <v>6.5000000000000002E-2</v>
      </c>
      <c r="K10791" s="29">
        <f ca="1">IF(C10791&gt;=Calculator!$G$27,IF(DAY($C10791)=1,Calculator!$G$34/2,IF(DAY($C10791)=15,Calculator!$G$34/2,0)),0)</f>
        <v>0</v>
      </c>
      <c r="L10791" s="29">
        <f ca="1">IF(DAY($C10791)=28,IF(H10791=0,0,Calculator!$G$35),0)</f>
        <v>0</v>
      </c>
      <c r="M10791" s="29">
        <f ca="1">IF(I10791&gt;0,IF(DAY($C10791)=1,SUM(INDIRECT("I"&amp;(ROW(C10790)-DAY(C10790))):I10790),0),0)</f>
        <v>0</v>
      </c>
      <c r="N10791" s="29">
        <f ca="1">IF(C10791&lt;Calculator!$G$27,0,IF(C10791=Calculator!$G$27,Calculator!$G$39,IF(H10791-K10791&lt;=0,IF(D10791&gt;Calculator!$G$39,IF(H10791-K10791+E10791+L10791+M10791+Calculator!$G$39&gt;Calculator!$G$39,Calculator!$G$39-(H10791+E10791+L10791+M10791-K10791),Calculator!$G$39),D10791),0)))</f>
        <v>0</v>
      </c>
    </row>
    <row r="10792" spans="1:14" ht="15.75" thickBot="1">
      <c r="A10792" s="33" t="str">
        <f ca="1">IF(C10792=Calculator!$H$27,"F",IF(Daily!D10792+Daily!H10792=0,IF(D10791+H10791&gt;0,"L",""),""))</f>
        <v/>
      </c>
      <c r="B10792" s="34">
        <v>10791</v>
      </c>
      <c r="C10792" s="19">
        <f t="shared" ca="1" si="673"/>
        <v>56721</v>
      </c>
      <c r="D10792" s="29">
        <f t="shared" ca="1" si="675"/>
        <v>0</v>
      </c>
      <c r="E10792" s="29">
        <f ca="1">IF(C10792&lt;Calculator!$D$26,0,IF(DAY($C10792)=1,IF(D10792-Calculator!$G$24&gt;0,Calculator!$G$24,D10792),0))</f>
        <v>0</v>
      </c>
      <c r="F10792" s="29">
        <f ca="1">IF(E10792&gt;0,D10792*Calculator!$G$22/12,0)</f>
        <v>0</v>
      </c>
      <c r="G10792" s="29">
        <f ca="1">IF(E10792&gt;0,(IFERROR(-PMT(Calculator!$G$22/12,Calculator!$G$23*12,Calculator!$G$20),0))-F10792,0)</f>
        <v>0</v>
      </c>
      <c r="H10792" s="29">
        <f t="shared" ca="1" si="676"/>
        <v>0</v>
      </c>
      <c r="I10792" s="29">
        <f t="shared" ca="1" si="674"/>
        <v>0</v>
      </c>
      <c r="J10792" s="30">
        <f>Calculator!$G$40</f>
        <v>6.5000000000000002E-2</v>
      </c>
      <c r="K10792" s="29">
        <f ca="1">IF(C10792&gt;=Calculator!$G$27,IF(DAY($C10792)=1,Calculator!$G$34/2,IF(DAY($C10792)=15,Calculator!$G$34/2,0)),0)</f>
        <v>0</v>
      </c>
      <c r="L10792" s="29">
        <f ca="1">IF(DAY($C10792)=28,IF(H10792=0,0,Calculator!$G$35),0)</f>
        <v>0</v>
      </c>
      <c r="M10792" s="29">
        <f ca="1">IF(I10792&gt;0,IF(DAY($C10792)=1,SUM(INDIRECT("I"&amp;(ROW(C10791)-DAY(C10791))):I10791),0),0)</f>
        <v>0</v>
      </c>
      <c r="N10792" s="29">
        <f ca="1">IF(C10792&lt;Calculator!$G$27,0,IF(C10792=Calculator!$G$27,Calculator!$G$39,IF(H10792-K10792&lt;=0,IF(D10792&gt;Calculator!$G$39,IF(H10792-K10792+E10792+L10792+M10792+Calculator!$G$39&gt;Calculator!$G$39,Calculator!$G$39-(H10792+E10792+L10792+M10792-K10792),Calculator!$G$39),D10792),0)))</f>
        <v>0</v>
      </c>
    </row>
    <row r="10793" spans="1:14" ht="15.75" thickBot="1">
      <c r="A10793" s="33" t="str">
        <f ca="1">IF(C10793=Calculator!$H$27,"F",IF(Daily!D10793+Daily!H10793=0,IF(D10792+H10792&gt;0,"L",""),""))</f>
        <v/>
      </c>
      <c r="B10793" s="34">
        <v>10792</v>
      </c>
      <c r="C10793" s="19">
        <f t="shared" ca="1" si="673"/>
        <v>56722</v>
      </c>
      <c r="D10793" s="29">
        <f t="shared" ca="1" si="675"/>
        <v>0</v>
      </c>
      <c r="E10793" s="29">
        <f ca="1">IF(C10793&lt;Calculator!$D$26,0,IF(DAY($C10793)=1,IF(D10793-Calculator!$G$24&gt;0,Calculator!$G$24,D10793),0))</f>
        <v>0</v>
      </c>
      <c r="F10793" s="29">
        <f ca="1">IF(E10793&gt;0,D10793*Calculator!$G$22/12,0)</f>
        <v>0</v>
      </c>
      <c r="G10793" s="29">
        <f ca="1">IF(E10793&gt;0,(IFERROR(-PMT(Calculator!$G$22/12,Calculator!$G$23*12,Calculator!$G$20),0))-F10793,0)</f>
        <v>0</v>
      </c>
      <c r="H10793" s="29">
        <f t="shared" ca="1" si="676"/>
        <v>0</v>
      </c>
      <c r="I10793" s="29">
        <f t="shared" ca="1" si="674"/>
        <v>0</v>
      </c>
      <c r="J10793" s="30">
        <f>Calculator!$G$40</f>
        <v>6.5000000000000002E-2</v>
      </c>
      <c r="K10793" s="29">
        <f ca="1">IF(C10793&gt;=Calculator!$G$27,IF(DAY($C10793)=1,Calculator!$G$34/2,IF(DAY($C10793)=15,Calculator!$G$34/2,0)),0)</f>
        <v>0</v>
      </c>
      <c r="L10793" s="29">
        <f ca="1">IF(DAY($C10793)=28,IF(H10793=0,0,Calculator!$G$35),0)</f>
        <v>0</v>
      </c>
      <c r="M10793" s="29">
        <f ca="1">IF(I10793&gt;0,IF(DAY($C10793)=1,SUM(INDIRECT("I"&amp;(ROW(C10792)-DAY(C10792))):I10792),0),0)</f>
        <v>0</v>
      </c>
      <c r="N10793" s="29">
        <f ca="1">IF(C10793&lt;Calculator!$G$27,0,IF(C10793=Calculator!$G$27,Calculator!$G$39,IF(H10793-K10793&lt;=0,IF(D10793&gt;Calculator!$G$39,IF(H10793-K10793+E10793+L10793+M10793+Calculator!$G$39&gt;Calculator!$G$39,Calculator!$G$39-(H10793+E10793+L10793+M10793-K10793),Calculator!$G$39),D10793),0)))</f>
        <v>0</v>
      </c>
    </row>
    <row r="10794" spans="1:14" ht="15.75" thickBot="1">
      <c r="A10794" s="33" t="str">
        <f ca="1">IF(C10794=Calculator!$H$27,"F",IF(Daily!D10794+Daily!H10794=0,IF(D10793+H10793&gt;0,"L",""),""))</f>
        <v/>
      </c>
      <c r="B10794" s="34">
        <v>10793</v>
      </c>
      <c r="C10794" s="19">
        <f t="shared" ca="1" si="673"/>
        <v>56723</v>
      </c>
      <c r="D10794" s="29">
        <f t="shared" ca="1" si="675"/>
        <v>0</v>
      </c>
      <c r="E10794" s="29">
        <f ca="1">IF(C10794&lt;Calculator!$D$26,0,IF(DAY($C10794)=1,IF(D10794-Calculator!$G$24&gt;0,Calculator!$G$24,D10794),0))</f>
        <v>0</v>
      </c>
      <c r="F10794" s="29">
        <f ca="1">IF(E10794&gt;0,D10794*Calculator!$G$22/12,0)</f>
        <v>0</v>
      </c>
      <c r="G10794" s="29">
        <f ca="1">IF(E10794&gt;0,(IFERROR(-PMT(Calculator!$G$22/12,Calculator!$G$23*12,Calculator!$G$20),0))-F10794,0)</f>
        <v>0</v>
      </c>
      <c r="H10794" s="29">
        <f t="shared" ca="1" si="676"/>
        <v>0</v>
      </c>
      <c r="I10794" s="29">
        <f t="shared" ca="1" si="674"/>
        <v>0</v>
      </c>
      <c r="J10794" s="30">
        <f>Calculator!$G$40</f>
        <v>6.5000000000000002E-2</v>
      </c>
      <c r="K10794" s="29">
        <f ca="1">IF(C10794&gt;=Calculator!$G$27,IF(DAY($C10794)=1,Calculator!$G$34/2,IF(DAY($C10794)=15,Calculator!$G$34/2,0)),0)</f>
        <v>0</v>
      </c>
      <c r="L10794" s="29">
        <f ca="1">IF(DAY($C10794)=28,IF(H10794=0,0,Calculator!$G$35),0)</f>
        <v>0</v>
      </c>
      <c r="M10794" s="29">
        <f ca="1">IF(I10794&gt;0,IF(DAY($C10794)=1,SUM(INDIRECT("I"&amp;(ROW(C10793)-DAY(C10793))):I10793),0),0)</f>
        <v>0</v>
      </c>
      <c r="N10794" s="29">
        <f ca="1">IF(C10794&lt;Calculator!$G$27,0,IF(C10794=Calculator!$G$27,Calculator!$G$39,IF(H10794-K10794&lt;=0,IF(D10794&gt;Calculator!$G$39,IF(H10794-K10794+E10794+L10794+M10794+Calculator!$G$39&gt;Calculator!$G$39,Calculator!$G$39-(H10794+E10794+L10794+M10794-K10794),Calculator!$G$39),D10794),0)))</f>
        <v>0</v>
      </c>
    </row>
    <row r="10795" spans="1:14" ht="15.75" thickBot="1">
      <c r="A10795" s="33" t="str">
        <f ca="1">IF(C10795=Calculator!$H$27,"F",IF(Daily!D10795+Daily!H10795=0,IF(D10794+H10794&gt;0,"L",""),""))</f>
        <v/>
      </c>
      <c r="B10795" s="34">
        <v>10794</v>
      </c>
      <c r="C10795" s="19">
        <f t="shared" ca="1" si="673"/>
        <v>56724</v>
      </c>
      <c r="D10795" s="29">
        <f t="shared" ca="1" si="675"/>
        <v>0</v>
      </c>
      <c r="E10795" s="29">
        <f ca="1">IF(C10795&lt;Calculator!$D$26,0,IF(DAY($C10795)=1,IF(D10795-Calculator!$G$24&gt;0,Calculator!$G$24,D10795),0))</f>
        <v>0</v>
      </c>
      <c r="F10795" s="29">
        <f ca="1">IF(E10795&gt;0,D10795*Calculator!$G$22/12,0)</f>
        <v>0</v>
      </c>
      <c r="G10795" s="29">
        <f ca="1">IF(E10795&gt;0,(IFERROR(-PMT(Calculator!$G$22/12,Calculator!$G$23*12,Calculator!$G$20),0))-F10795,0)</f>
        <v>0</v>
      </c>
      <c r="H10795" s="29">
        <f t="shared" ca="1" si="676"/>
        <v>0</v>
      </c>
      <c r="I10795" s="29">
        <f t="shared" ca="1" si="674"/>
        <v>0</v>
      </c>
      <c r="J10795" s="30">
        <f>Calculator!$G$40</f>
        <v>6.5000000000000002E-2</v>
      </c>
      <c r="K10795" s="29">
        <f ca="1">IF(C10795&gt;=Calculator!$G$27,IF(DAY($C10795)=1,Calculator!$G$34/2,IF(DAY($C10795)=15,Calculator!$G$34/2,0)),0)</f>
        <v>0</v>
      </c>
      <c r="L10795" s="29">
        <f ca="1">IF(DAY($C10795)=28,IF(H10795=0,0,Calculator!$G$35),0)</f>
        <v>0</v>
      </c>
      <c r="M10795" s="29">
        <f ca="1">IF(I10795&gt;0,IF(DAY($C10795)=1,SUM(INDIRECT("I"&amp;(ROW(C10794)-DAY(C10794))):I10794),0),0)</f>
        <v>0</v>
      </c>
      <c r="N10795" s="29">
        <f ca="1">IF(C10795&lt;Calculator!$G$27,0,IF(C10795=Calculator!$G$27,Calculator!$G$39,IF(H10795-K10795&lt;=0,IF(D10795&gt;Calculator!$G$39,IF(H10795-K10795+E10795+L10795+M10795+Calculator!$G$39&gt;Calculator!$G$39,Calculator!$G$39-(H10795+E10795+L10795+M10795-K10795),Calculator!$G$39),D10795),0)))</f>
        <v>0</v>
      </c>
    </row>
    <row r="10796" spans="1:14" ht="15.75" thickBot="1">
      <c r="A10796" s="33" t="str">
        <f ca="1">IF(C10796=Calculator!$H$27,"F",IF(Daily!D10796+Daily!H10796=0,IF(D10795+H10795&gt;0,"L",""),""))</f>
        <v/>
      </c>
      <c r="B10796" s="34">
        <v>10795</v>
      </c>
      <c r="C10796" s="19">
        <f t="shared" ca="1" si="673"/>
        <v>56725</v>
      </c>
      <c r="D10796" s="29">
        <f t="shared" ca="1" si="675"/>
        <v>0</v>
      </c>
      <c r="E10796" s="29">
        <f ca="1">IF(C10796&lt;Calculator!$D$26,0,IF(DAY($C10796)=1,IF(D10796-Calculator!$G$24&gt;0,Calculator!$G$24,D10796),0))</f>
        <v>0</v>
      </c>
      <c r="F10796" s="29">
        <f ca="1">IF(E10796&gt;0,D10796*Calculator!$G$22/12,0)</f>
        <v>0</v>
      </c>
      <c r="G10796" s="29">
        <f ca="1">IF(E10796&gt;0,(IFERROR(-PMT(Calculator!$G$22/12,Calculator!$G$23*12,Calculator!$G$20),0))-F10796,0)</f>
        <v>0</v>
      </c>
      <c r="H10796" s="29">
        <f t="shared" ca="1" si="676"/>
        <v>0</v>
      </c>
      <c r="I10796" s="29">
        <f t="shared" ca="1" si="674"/>
        <v>0</v>
      </c>
      <c r="J10796" s="30">
        <f>Calculator!$G$40</f>
        <v>6.5000000000000002E-2</v>
      </c>
      <c r="K10796" s="29">
        <f ca="1">IF(C10796&gt;=Calculator!$G$27,IF(DAY($C10796)=1,Calculator!$G$34/2,IF(DAY($C10796)=15,Calculator!$G$34/2,0)),0)</f>
        <v>0</v>
      </c>
      <c r="L10796" s="29">
        <f ca="1">IF(DAY($C10796)=28,IF(H10796=0,0,Calculator!$G$35),0)</f>
        <v>0</v>
      </c>
      <c r="M10796" s="29">
        <f ca="1">IF(I10796&gt;0,IF(DAY($C10796)=1,SUM(INDIRECT("I"&amp;(ROW(C10795)-DAY(C10795))):I10795),0),0)</f>
        <v>0</v>
      </c>
      <c r="N10796" s="29">
        <f ca="1">IF(C10796&lt;Calculator!$G$27,0,IF(C10796=Calculator!$G$27,Calculator!$G$39,IF(H10796-K10796&lt;=0,IF(D10796&gt;Calculator!$G$39,IF(H10796-K10796+E10796+L10796+M10796+Calculator!$G$39&gt;Calculator!$G$39,Calculator!$G$39-(H10796+E10796+L10796+M10796-K10796),Calculator!$G$39),D10796),0)))</f>
        <v>0</v>
      </c>
    </row>
    <row r="10797" spans="1:14" ht="15.75" thickBot="1">
      <c r="A10797" s="33" t="str">
        <f ca="1">IF(C10797=Calculator!$H$27,"F",IF(Daily!D10797+Daily!H10797=0,IF(D10796+H10796&gt;0,"L",""),""))</f>
        <v/>
      </c>
      <c r="B10797" s="34">
        <v>10796</v>
      </c>
      <c r="C10797" s="19">
        <f t="shared" ca="1" si="673"/>
        <v>56726</v>
      </c>
      <c r="D10797" s="29">
        <f t="shared" ca="1" si="675"/>
        <v>0</v>
      </c>
      <c r="E10797" s="29">
        <f ca="1">IF(C10797&lt;Calculator!$D$26,0,IF(DAY($C10797)=1,IF(D10797-Calculator!$G$24&gt;0,Calculator!$G$24,D10797),0))</f>
        <v>0</v>
      </c>
      <c r="F10797" s="29">
        <f ca="1">IF(E10797&gt;0,D10797*Calculator!$G$22/12,0)</f>
        <v>0</v>
      </c>
      <c r="G10797" s="29">
        <f ca="1">IF(E10797&gt;0,(IFERROR(-PMT(Calculator!$G$22/12,Calculator!$G$23*12,Calculator!$G$20),0))-F10797,0)</f>
        <v>0</v>
      </c>
      <c r="H10797" s="29">
        <f t="shared" ca="1" si="676"/>
        <v>0</v>
      </c>
      <c r="I10797" s="29">
        <f t="shared" ca="1" si="674"/>
        <v>0</v>
      </c>
      <c r="J10797" s="30">
        <f>Calculator!$G$40</f>
        <v>6.5000000000000002E-2</v>
      </c>
      <c r="K10797" s="29">
        <f ca="1">IF(C10797&gt;=Calculator!$G$27,IF(DAY($C10797)=1,Calculator!$G$34/2,IF(DAY($C10797)=15,Calculator!$G$34/2,0)),0)</f>
        <v>0</v>
      </c>
      <c r="L10797" s="29">
        <f ca="1">IF(DAY($C10797)=28,IF(H10797=0,0,Calculator!$G$35),0)</f>
        <v>0</v>
      </c>
      <c r="M10797" s="29">
        <f ca="1">IF(I10797&gt;0,IF(DAY($C10797)=1,SUM(INDIRECT("I"&amp;(ROW(C10796)-DAY(C10796))):I10796),0),0)</f>
        <v>0</v>
      </c>
      <c r="N10797" s="29">
        <f ca="1">IF(C10797&lt;Calculator!$G$27,0,IF(C10797=Calculator!$G$27,Calculator!$G$39,IF(H10797-K10797&lt;=0,IF(D10797&gt;Calculator!$G$39,IF(H10797-K10797+E10797+L10797+M10797+Calculator!$G$39&gt;Calculator!$G$39,Calculator!$G$39-(H10797+E10797+L10797+M10797-K10797),Calculator!$G$39),D10797),0)))</f>
        <v>0</v>
      </c>
    </row>
    <row r="10798" spans="1:14" ht="15.75" thickBot="1">
      <c r="A10798" s="33" t="str">
        <f ca="1">IF(C10798=Calculator!$H$27,"F",IF(Daily!D10798+Daily!H10798=0,IF(D10797+H10797&gt;0,"L",""),""))</f>
        <v/>
      </c>
      <c r="B10798" s="34">
        <v>10797</v>
      </c>
      <c r="C10798" s="19">
        <f t="shared" ca="1" si="673"/>
        <v>56727</v>
      </c>
      <c r="D10798" s="29">
        <f t="shared" ca="1" si="675"/>
        <v>0</v>
      </c>
      <c r="E10798" s="29">
        <f ca="1">IF(C10798&lt;Calculator!$D$26,0,IF(DAY($C10798)=1,IF(D10798-Calculator!$G$24&gt;0,Calculator!$G$24,D10798),0))</f>
        <v>0</v>
      </c>
      <c r="F10798" s="29">
        <f ca="1">IF(E10798&gt;0,D10798*Calculator!$G$22/12,0)</f>
        <v>0</v>
      </c>
      <c r="G10798" s="29">
        <f ca="1">IF(E10798&gt;0,(IFERROR(-PMT(Calculator!$G$22/12,Calculator!$G$23*12,Calculator!$G$20),0))-F10798,0)</f>
        <v>0</v>
      </c>
      <c r="H10798" s="29">
        <f t="shared" ca="1" si="676"/>
        <v>0</v>
      </c>
      <c r="I10798" s="29">
        <f t="shared" ca="1" si="674"/>
        <v>0</v>
      </c>
      <c r="J10798" s="30">
        <f>Calculator!$G$40</f>
        <v>6.5000000000000002E-2</v>
      </c>
      <c r="K10798" s="29">
        <f ca="1">IF(C10798&gt;=Calculator!$G$27,IF(DAY($C10798)=1,Calculator!$G$34/2,IF(DAY($C10798)=15,Calculator!$G$34/2,0)),0)</f>
        <v>0</v>
      </c>
      <c r="L10798" s="29">
        <f ca="1">IF(DAY($C10798)=28,IF(H10798=0,0,Calculator!$G$35),0)</f>
        <v>0</v>
      </c>
      <c r="M10798" s="29">
        <f ca="1">IF(I10798&gt;0,IF(DAY($C10798)=1,SUM(INDIRECT("I"&amp;(ROW(C10797)-DAY(C10797))):I10797),0),0)</f>
        <v>0</v>
      </c>
      <c r="N10798" s="29">
        <f ca="1">IF(C10798&lt;Calculator!$G$27,0,IF(C10798=Calculator!$G$27,Calculator!$G$39,IF(H10798-K10798&lt;=0,IF(D10798&gt;Calculator!$G$39,IF(H10798-K10798+E10798+L10798+M10798+Calculator!$G$39&gt;Calculator!$G$39,Calculator!$G$39-(H10798+E10798+L10798+M10798-K10798),Calculator!$G$39),D10798),0)))</f>
        <v>0</v>
      </c>
    </row>
    <row r="10799" spans="1:14" ht="15.75" thickBot="1">
      <c r="A10799" s="33" t="str">
        <f ca="1">IF(C10799=Calculator!$H$27,"F",IF(Daily!D10799+Daily!H10799=0,IF(D10798+H10798&gt;0,"L",""),""))</f>
        <v/>
      </c>
      <c r="B10799" s="34">
        <v>10798</v>
      </c>
      <c r="C10799" s="19">
        <f t="shared" ca="1" si="673"/>
        <v>56728</v>
      </c>
      <c r="D10799" s="29">
        <f t="shared" ca="1" si="675"/>
        <v>0</v>
      </c>
      <c r="E10799" s="29">
        <f ca="1">IF(C10799&lt;Calculator!$D$26,0,IF(DAY($C10799)=1,IF(D10799-Calculator!$G$24&gt;0,Calculator!$G$24,D10799),0))</f>
        <v>0</v>
      </c>
      <c r="F10799" s="29">
        <f ca="1">IF(E10799&gt;0,D10799*Calculator!$G$22/12,0)</f>
        <v>0</v>
      </c>
      <c r="G10799" s="29">
        <f ca="1">IF(E10799&gt;0,(IFERROR(-PMT(Calculator!$G$22/12,Calculator!$G$23*12,Calculator!$G$20),0))-F10799,0)</f>
        <v>0</v>
      </c>
      <c r="H10799" s="29">
        <f t="shared" ca="1" si="676"/>
        <v>0</v>
      </c>
      <c r="I10799" s="29">
        <f t="shared" ca="1" si="674"/>
        <v>0</v>
      </c>
      <c r="J10799" s="30">
        <f>Calculator!$G$40</f>
        <v>6.5000000000000002E-2</v>
      </c>
      <c r="K10799" s="29">
        <f ca="1">IF(C10799&gt;=Calculator!$G$27,IF(DAY($C10799)=1,Calculator!$G$34/2,IF(DAY($C10799)=15,Calculator!$G$34/2,0)),0)</f>
        <v>0</v>
      </c>
      <c r="L10799" s="29">
        <f ca="1">IF(DAY($C10799)=28,IF(H10799=0,0,Calculator!$G$35),0)</f>
        <v>0</v>
      </c>
      <c r="M10799" s="29">
        <f ca="1">IF(I10799&gt;0,IF(DAY($C10799)=1,SUM(INDIRECT("I"&amp;(ROW(C10798)-DAY(C10798))):I10798),0),0)</f>
        <v>0</v>
      </c>
      <c r="N10799" s="29">
        <f ca="1">IF(C10799&lt;Calculator!$G$27,0,IF(C10799=Calculator!$G$27,Calculator!$G$39,IF(H10799-K10799&lt;=0,IF(D10799&gt;Calculator!$G$39,IF(H10799-K10799+E10799+L10799+M10799+Calculator!$G$39&gt;Calculator!$G$39,Calculator!$G$39-(H10799+E10799+L10799+M10799-K10799),Calculator!$G$39),D10799),0)))</f>
        <v>0</v>
      </c>
    </row>
    <row r="10800" spans="1:14" ht="15.75" thickBot="1">
      <c r="A10800" s="33" t="str">
        <f ca="1">IF(C10800=Calculator!$H$27,"F",IF(Daily!D10800+Daily!H10800=0,IF(D10799+H10799&gt;0,"L",""),""))</f>
        <v/>
      </c>
      <c r="B10800" s="34">
        <v>10799</v>
      </c>
      <c r="C10800" s="19">
        <f t="shared" ca="1" si="673"/>
        <v>56729</v>
      </c>
      <c r="D10800" s="29">
        <f t="shared" ca="1" si="675"/>
        <v>0</v>
      </c>
      <c r="E10800" s="29">
        <f ca="1">IF(C10800&lt;Calculator!$D$26,0,IF(DAY($C10800)=1,IF(D10800-Calculator!$G$24&gt;0,Calculator!$G$24,D10800),0))</f>
        <v>0</v>
      </c>
      <c r="F10800" s="29">
        <f ca="1">IF(E10800&gt;0,D10800*Calculator!$G$22/12,0)</f>
        <v>0</v>
      </c>
      <c r="G10800" s="29">
        <f ca="1">IF(E10800&gt;0,(IFERROR(-PMT(Calculator!$G$22/12,Calculator!$G$23*12,Calculator!$G$20),0))-F10800,0)</f>
        <v>0</v>
      </c>
      <c r="H10800" s="29">
        <f t="shared" ca="1" si="676"/>
        <v>0</v>
      </c>
      <c r="I10800" s="29">
        <f t="shared" ca="1" si="674"/>
        <v>0</v>
      </c>
      <c r="J10800" s="30">
        <f>Calculator!$G$40</f>
        <v>6.5000000000000002E-2</v>
      </c>
      <c r="K10800" s="29">
        <f ca="1">IF(C10800&gt;=Calculator!$G$27,IF(DAY($C10800)=1,Calculator!$G$34/2,IF(DAY($C10800)=15,Calculator!$G$34/2,0)),0)</f>
        <v>0</v>
      </c>
      <c r="L10800" s="29">
        <f ca="1">IF(DAY($C10800)=28,IF(H10800=0,0,Calculator!$G$35),0)</f>
        <v>0</v>
      </c>
      <c r="M10800" s="29">
        <f ca="1">IF(I10800&gt;0,IF(DAY($C10800)=1,SUM(INDIRECT("I"&amp;(ROW(C10799)-DAY(C10799))):I10799),0),0)</f>
        <v>0</v>
      </c>
      <c r="N10800" s="29">
        <f ca="1">IF(C10800&lt;Calculator!$G$27,0,IF(C10800=Calculator!$G$27,Calculator!$G$39,IF(H10800-K10800&lt;=0,IF(D10800&gt;Calculator!$G$39,IF(H10800-K10800+E10800+L10800+M10800+Calculator!$G$39&gt;Calculator!$G$39,Calculator!$G$39-(H10800+E10800+L10800+M10800-K10800),Calculator!$G$39),D10800),0)))</f>
        <v>0</v>
      </c>
    </row>
    <row r="10801" spans="1:14" ht="15.75" thickBot="1">
      <c r="A10801" s="33" t="str">
        <f ca="1">IF(C10801=Calculator!$H$27,"F",IF(Daily!D10801+Daily!H10801=0,IF(D10800+H10800&gt;0,"L",""),""))</f>
        <v/>
      </c>
      <c r="B10801" s="34">
        <v>10800</v>
      </c>
      <c r="C10801" s="19">
        <f t="shared" ca="1" si="673"/>
        <v>56730</v>
      </c>
      <c r="D10801" s="29">
        <f t="shared" ca="1" si="675"/>
        <v>0</v>
      </c>
      <c r="E10801" s="29">
        <f ca="1">IF(C10801&lt;Calculator!$D$26,0,IF(DAY($C10801)=1,IF(D10801-Calculator!$G$24&gt;0,Calculator!$G$24,D10801),0))</f>
        <v>0</v>
      </c>
      <c r="F10801" s="29">
        <f ca="1">IF(E10801&gt;0,D10801*Calculator!$G$22/12,0)</f>
        <v>0</v>
      </c>
      <c r="G10801" s="29">
        <f ca="1">IF(E10801&gt;0,(IFERROR(-PMT(Calculator!$G$22/12,Calculator!$G$23*12,Calculator!$G$20),0))-F10801,0)</f>
        <v>0</v>
      </c>
      <c r="H10801" s="29">
        <f t="shared" ca="1" si="676"/>
        <v>0</v>
      </c>
      <c r="I10801" s="29">
        <f t="shared" ca="1" si="674"/>
        <v>0</v>
      </c>
      <c r="J10801" s="30">
        <f>Calculator!$G$40</f>
        <v>6.5000000000000002E-2</v>
      </c>
      <c r="K10801" s="29">
        <f ca="1">IF(C10801&gt;=Calculator!$G$27,IF(DAY($C10801)=1,Calculator!$G$34/2,IF(DAY($C10801)=15,Calculator!$G$34/2,0)),0)</f>
        <v>0</v>
      </c>
      <c r="L10801" s="29">
        <f ca="1">IF(DAY($C10801)=28,IF(H10801=0,0,Calculator!$G$35),0)</f>
        <v>0</v>
      </c>
      <c r="M10801" s="29">
        <f ca="1">IF(I10801&gt;0,IF(DAY($C10801)=1,SUM(INDIRECT("I"&amp;(ROW(C10800)-DAY(C10800))):I10800),0),0)</f>
        <v>0</v>
      </c>
      <c r="N10801" s="29">
        <f ca="1">IF(C10801&lt;Calculator!$G$27,0,IF(C10801=Calculator!$G$27,Calculator!$G$39,IF(H10801-K10801&lt;=0,IF(D10801&gt;Calculator!$G$39,IF(H10801-K10801+E10801+L10801+M10801+Calculator!$G$39&gt;Calculator!$G$39,Calculator!$G$39-(H10801+E10801+L10801+M10801-K10801),Calculator!$G$39),D10801),0)))</f>
        <v>0</v>
      </c>
    </row>
    <row r="10802" spans="1:14" ht="15.75" thickBot="1">
      <c r="A10802" s="33" t="str">
        <f ca="1">IF(C10802=Calculator!$H$27,"F",IF(Daily!D10802+Daily!H10802=0,IF(D10801+H10801&gt;0,"L",""),""))</f>
        <v/>
      </c>
      <c r="B10802" s="34">
        <v>10801</v>
      </c>
      <c r="C10802" s="19">
        <f t="shared" ca="1" si="673"/>
        <v>56731</v>
      </c>
      <c r="D10802" s="29">
        <f t="shared" ca="1" si="675"/>
        <v>0</v>
      </c>
      <c r="E10802" s="29">
        <f ca="1">IF(C10802&lt;Calculator!$D$26,0,IF(DAY($C10802)=1,IF(D10802-Calculator!$G$24&gt;0,Calculator!$G$24,D10802),0))</f>
        <v>0</v>
      </c>
      <c r="F10802" s="29">
        <f ca="1">IF(E10802&gt;0,D10802*Calculator!$G$22/12,0)</f>
        <v>0</v>
      </c>
      <c r="G10802" s="29">
        <f ca="1">IF(E10802&gt;0,(IFERROR(-PMT(Calculator!$G$22/12,Calculator!$G$23*12,Calculator!$G$20),0))-F10802,0)</f>
        <v>0</v>
      </c>
      <c r="H10802" s="29">
        <f t="shared" ca="1" si="676"/>
        <v>0</v>
      </c>
      <c r="I10802" s="29">
        <f t="shared" ca="1" si="674"/>
        <v>0</v>
      </c>
      <c r="J10802" s="30">
        <f>Calculator!$G$40</f>
        <v>6.5000000000000002E-2</v>
      </c>
      <c r="K10802" s="29">
        <f ca="1">IF(C10802&gt;=Calculator!$G$27,IF(DAY($C10802)=1,Calculator!$G$34/2,IF(DAY($C10802)=15,Calculator!$G$34/2,0)),0)</f>
        <v>0</v>
      </c>
      <c r="L10802" s="29">
        <f ca="1">IF(DAY($C10802)=28,IF(H10802=0,0,Calculator!$G$35),0)</f>
        <v>0</v>
      </c>
      <c r="M10802" s="29">
        <f ca="1">IF(I10802&gt;0,IF(DAY($C10802)=1,SUM(INDIRECT("I"&amp;(ROW(C10801)-DAY(C10801))):I10801),0),0)</f>
        <v>0</v>
      </c>
      <c r="N10802" s="29">
        <f ca="1">IF(C10802&lt;Calculator!$G$27,0,IF(C10802=Calculator!$G$27,Calculator!$G$39,IF(H10802-K10802&lt;=0,IF(D10802&gt;Calculator!$G$39,IF(H10802-K10802+E10802+L10802+M10802+Calculator!$G$39&gt;Calculator!$G$39,Calculator!$G$39-(H10802+E10802+L10802+M10802-K10802),Calculator!$G$39),D10802),0)))</f>
        <v>0</v>
      </c>
    </row>
    <row r="10803" spans="1:14" ht="15.75" thickBot="1">
      <c r="A10803" s="33" t="str">
        <f ca="1">IF(C10803=Calculator!$H$27,"F",IF(Daily!D10803+Daily!H10803=0,IF(D10802+H10802&gt;0,"L",""),""))</f>
        <v/>
      </c>
      <c r="B10803" s="34">
        <v>10802</v>
      </c>
      <c r="C10803" s="19">
        <f t="shared" ca="1" si="673"/>
        <v>56732</v>
      </c>
      <c r="D10803" s="29">
        <f t="shared" ca="1" si="675"/>
        <v>0</v>
      </c>
      <c r="E10803" s="29">
        <f ca="1">IF(C10803&lt;Calculator!$D$26,0,IF(DAY($C10803)=1,IF(D10803-Calculator!$G$24&gt;0,Calculator!$G$24,D10803),0))</f>
        <v>0</v>
      </c>
      <c r="F10803" s="29">
        <f ca="1">IF(E10803&gt;0,D10803*Calculator!$G$22/12,0)</f>
        <v>0</v>
      </c>
      <c r="G10803" s="29">
        <f ca="1">IF(E10803&gt;0,(IFERROR(-PMT(Calculator!$G$22/12,Calculator!$G$23*12,Calculator!$G$20),0))-F10803,0)</f>
        <v>0</v>
      </c>
      <c r="H10803" s="29">
        <f t="shared" ca="1" si="676"/>
        <v>0</v>
      </c>
      <c r="I10803" s="29">
        <f t="shared" ca="1" si="674"/>
        <v>0</v>
      </c>
      <c r="J10803" s="30">
        <f>Calculator!$G$40</f>
        <v>6.5000000000000002E-2</v>
      </c>
      <c r="K10803" s="29">
        <f ca="1">IF(C10803&gt;=Calculator!$G$27,IF(DAY($C10803)=1,Calculator!$G$34/2,IF(DAY($C10803)=15,Calculator!$G$34/2,0)),0)</f>
        <v>0</v>
      </c>
      <c r="L10803" s="29">
        <f ca="1">IF(DAY($C10803)=28,IF(H10803=0,0,Calculator!$G$35),0)</f>
        <v>0</v>
      </c>
      <c r="M10803" s="29">
        <f ca="1">IF(I10803&gt;0,IF(DAY($C10803)=1,SUM(INDIRECT("I"&amp;(ROW(C10802)-DAY(C10802))):I10802),0),0)</f>
        <v>0</v>
      </c>
      <c r="N10803" s="29">
        <f ca="1">IF(C10803&lt;Calculator!$G$27,0,IF(C10803=Calculator!$G$27,Calculator!$G$39,IF(H10803-K10803&lt;=0,IF(D10803&gt;Calculator!$G$39,IF(H10803-K10803+E10803+L10803+M10803+Calculator!$G$39&gt;Calculator!$G$39,Calculator!$G$39-(H10803+E10803+L10803+M10803-K10803),Calculator!$G$39),D10803),0)))</f>
        <v>0</v>
      </c>
    </row>
    <row r="10804" spans="1:14" ht="15.75" thickBot="1">
      <c r="A10804" s="33" t="str">
        <f ca="1">IF(C10804=Calculator!$H$27,"F",IF(Daily!D10804+Daily!H10804=0,IF(D10803+H10803&gt;0,"L",""),""))</f>
        <v/>
      </c>
      <c r="B10804" s="34">
        <v>10803</v>
      </c>
      <c r="C10804" s="19">
        <f t="shared" ca="1" si="673"/>
        <v>56733</v>
      </c>
      <c r="D10804" s="29">
        <f t="shared" ca="1" si="675"/>
        <v>0</v>
      </c>
      <c r="E10804" s="29">
        <f ca="1">IF(C10804&lt;Calculator!$D$26,0,IF(DAY($C10804)=1,IF(D10804-Calculator!$G$24&gt;0,Calculator!$G$24,D10804),0))</f>
        <v>0</v>
      </c>
      <c r="F10804" s="29">
        <f ca="1">IF(E10804&gt;0,D10804*Calculator!$G$22/12,0)</f>
        <v>0</v>
      </c>
      <c r="G10804" s="29">
        <f ca="1">IF(E10804&gt;0,(IFERROR(-PMT(Calculator!$G$22/12,Calculator!$G$23*12,Calculator!$G$20),0))-F10804,0)</f>
        <v>0</v>
      </c>
      <c r="H10804" s="29">
        <f t="shared" ca="1" si="676"/>
        <v>0</v>
      </c>
      <c r="I10804" s="29">
        <f t="shared" ca="1" si="674"/>
        <v>0</v>
      </c>
      <c r="J10804" s="30">
        <f>Calculator!$G$40</f>
        <v>6.5000000000000002E-2</v>
      </c>
      <c r="K10804" s="29">
        <f ca="1">IF(C10804&gt;=Calculator!$G$27,IF(DAY($C10804)=1,Calculator!$G$34/2,IF(DAY($C10804)=15,Calculator!$G$34/2,0)),0)</f>
        <v>0</v>
      </c>
      <c r="L10804" s="29">
        <f ca="1">IF(DAY($C10804)=28,IF(H10804=0,0,Calculator!$G$35),0)</f>
        <v>0</v>
      </c>
      <c r="M10804" s="29">
        <f ca="1">IF(I10804&gt;0,IF(DAY($C10804)=1,SUM(INDIRECT("I"&amp;(ROW(C10803)-DAY(C10803))):I10803),0),0)</f>
        <v>0</v>
      </c>
      <c r="N10804" s="29">
        <f ca="1">IF(C10804&lt;Calculator!$G$27,0,IF(C10804=Calculator!$G$27,Calculator!$G$39,IF(H10804-K10804&lt;=0,IF(D10804&gt;Calculator!$G$39,IF(H10804-K10804+E10804+L10804+M10804+Calculator!$G$39&gt;Calculator!$G$39,Calculator!$G$39-(H10804+E10804+L10804+M10804-K10804),Calculator!$G$39),D10804),0)))</f>
        <v>0</v>
      </c>
    </row>
    <row r="10805" spans="1:14" ht="15.75" thickBot="1">
      <c r="A10805" s="33" t="str">
        <f ca="1">IF(C10805=Calculator!$H$27,"F",IF(Daily!D10805+Daily!H10805=0,IF(D10804+H10804&gt;0,"L",""),""))</f>
        <v/>
      </c>
      <c r="B10805" s="34">
        <v>10804</v>
      </c>
      <c r="C10805" s="19">
        <f t="shared" ca="1" si="673"/>
        <v>56734</v>
      </c>
      <c r="D10805" s="29">
        <f t="shared" ca="1" si="675"/>
        <v>0</v>
      </c>
      <c r="E10805" s="29">
        <f ca="1">IF(C10805&lt;Calculator!$D$26,0,IF(DAY($C10805)=1,IF(D10805-Calculator!$G$24&gt;0,Calculator!$G$24,D10805),0))</f>
        <v>0</v>
      </c>
      <c r="F10805" s="29">
        <f ca="1">IF(E10805&gt;0,D10805*Calculator!$G$22/12,0)</f>
        <v>0</v>
      </c>
      <c r="G10805" s="29">
        <f ca="1">IF(E10805&gt;0,(IFERROR(-PMT(Calculator!$G$22/12,Calculator!$G$23*12,Calculator!$G$20),0))-F10805,0)</f>
        <v>0</v>
      </c>
      <c r="H10805" s="29">
        <f t="shared" ca="1" si="676"/>
        <v>0</v>
      </c>
      <c r="I10805" s="29">
        <f t="shared" ca="1" si="674"/>
        <v>0</v>
      </c>
      <c r="J10805" s="30">
        <f>Calculator!$G$40</f>
        <v>6.5000000000000002E-2</v>
      </c>
      <c r="K10805" s="29">
        <f ca="1">IF(C10805&gt;=Calculator!$G$27,IF(DAY($C10805)=1,Calculator!$G$34/2,IF(DAY($C10805)=15,Calculator!$G$34/2,0)),0)</f>
        <v>0</v>
      </c>
      <c r="L10805" s="29">
        <f ca="1">IF(DAY($C10805)=28,IF(H10805=0,0,Calculator!$G$35),0)</f>
        <v>0</v>
      </c>
      <c r="M10805" s="29">
        <f ca="1">IF(I10805&gt;0,IF(DAY($C10805)=1,SUM(INDIRECT("I"&amp;(ROW(C10804)-DAY(C10804))):I10804),0),0)</f>
        <v>0</v>
      </c>
      <c r="N10805" s="29">
        <f ca="1">IF(C10805&lt;Calculator!$G$27,0,IF(C10805=Calculator!$G$27,Calculator!$G$39,IF(H10805-K10805&lt;=0,IF(D10805&gt;Calculator!$G$39,IF(H10805-K10805+E10805+L10805+M10805+Calculator!$G$39&gt;Calculator!$G$39,Calculator!$G$39-(H10805+E10805+L10805+M10805-K10805),Calculator!$G$39),D10805),0)))</f>
        <v>0</v>
      </c>
    </row>
    <row r="10806" spans="1:14" ht="15.75" thickBot="1">
      <c r="A10806" s="33" t="str">
        <f ca="1">IF(C10806=Calculator!$H$27,"F",IF(Daily!D10806+Daily!H10806=0,IF(D10805+H10805&gt;0,"L",""),""))</f>
        <v/>
      </c>
      <c r="B10806" s="34">
        <v>10805</v>
      </c>
      <c r="C10806" s="19">
        <f t="shared" ca="1" si="673"/>
        <v>56735</v>
      </c>
      <c r="D10806" s="29">
        <f t="shared" ca="1" si="675"/>
        <v>0</v>
      </c>
      <c r="E10806" s="29">
        <f ca="1">IF(C10806&lt;Calculator!$D$26,0,IF(DAY($C10806)=1,IF(D10806-Calculator!$G$24&gt;0,Calculator!$G$24,D10806),0))</f>
        <v>0</v>
      </c>
      <c r="F10806" s="29">
        <f ca="1">IF(E10806&gt;0,D10806*Calculator!$G$22/12,0)</f>
        <v>0</v>
      </c>
      <c r="G10806" s="29">
        <f ca="1">IF(E10806&gt;0,(IFERROR(-PMT(Calculator!$G$22/12,Calculator!$G$23*12,Calculator!$G$20),0))-F10806,0)</f>
        <v>0</v>
      </c>
      <c r="H10806" s="29">
        <f t="shared" ca="1" si="676"/>
        <v>0</v>
      </c>
      <c r="I10806" s="29">
        <f t="shared" ca="1" si="674"/>
        <v>0</v>
      </c>
      <c r="J10806" s="30">
        <f>Calculator!$G$40</f>
        <v>6.5000000000000002E-2</v>
      </c>
      <c r="K10806" s="29">
        <f ca="1">IF(C10806&gt;=Calculator!$G$27,IF(DAY($C10806)=1,Calculator!$G$34/2,IF(DAY($C10806)=15,Calculator!$G$34/2,0)),0)</f>
        <v>4500</v>
      </c>
      <c r="L10806" s="29">
        <f ca="1">IF(DAY($C10806)=28,IF(H10806=0,0,Calculator!$G$35),0)</f>
        <v>0</v>
      </c>
      <c r="M10806" s="29">
        <f ca="1">IF(I10806&gt;0,IF(DAY($C10806)=1,SUM(INDIRECT("I"&amp;(ROW(C10805)-DAY(C10805))):I10805),0),0)</f>
        <v>0</v>
      </c>
      <c r="N10806" s="29">
        <f ca="1">IF(C10806&lt;Calculator!$G$27,0,IF(C10806=Calculator!$G$27,Calculator!$G$39,IF(H10806-K10806&lt;=0,IF(D10806&gt;Calculator!$G$39,IF(H10806-K10806+E10806+L10806+M10806+Calculator!$G$39&gt;Calculator!$G$39,Calculator!$G$39-(H10806+E10806+L10806+M10806-K10806),Calculator!$G$39),D10806),0)))</f>
        <v>0</v>
      </c>
    </row>
    <row r="10807" spans="1:14" ht="15.75" thickBot="1">
      <c r="A10807" s="33" t="str">
        <f ca="1">IF(C10807=Calculator!$H$27,"F",IF(Daily!D10807+Daily!H10807=0,IF(D10806+H10806&gt;0,"L",""),""))</f>
        <v/>
      </c>
      <c r="B10807" s="34">
        <v>10806</v>
      </c>
      <c r="C10807" s="19">
        <f t="shared" ca="1" si="673"/>
        <v>56736</v>
      </c>
      <c r="D10807" s="29">
        <f t="shared" ca="1" si="675"/>
        <v>0</v>
      </c>
      <c r="E10807" s="29">
        <f ca="1">IF(C10807&lt;Calculator!$D$26,0,IF(DAY($C10807)=1,IF(D10807-Calculator!$G$24&gt;0,Calculator!$G$24,D10807),0))</f>
        <v>0</v>
      </c>
      <c r="F10807" s="29">
        <f ca="1">IF(E10807&gt;0,D10807*Calculator!$G$22/12,0)</f>
        <v>0</v>
      </c>
      <c r="G10807" s="29">
        <f ca="1">IF(E10807&gt;0,(IFERROR(-PMT(Calculator!$G$22/12,Calculator!$G$23*12,Calculator!$G$20),0))-F10807,0)</f>
        <v>0</v>
      </c>
      <c r="H10807" s="29">
        <f t="shared" ca="1" si="676"/>
        <v>0</v>
      </c>
      <c r="I10807" s="29">
        <f t="shared" ca="1" si="674"/>
        <v>0</v>
      </c>
      <c r="J10807" s="30">
        <f>Calculator!$G$40</f>
        <v>6.5000000000000002E-2</v>
      </c>
      <c r="K10807" s="29">
        <f ca="1">IF(C10807&gt;=Calculator!$G$27,IF(DAY($C10807)=1,Calculator!$G$34/2,IF(DAY($C10807)=15,Calculator!$G$34/2,0)),0)</f>
        <v>0</v>
      </c>
      <c r="L10807" s="29">
        <f ca="1">IF(DAY($C10807)=28,IF(H10807=0,0,Calculator!$G$35),0)</f>
        <v>0</v>
      </c>
      <c r="M10807" s="29">
        <f ca="1">IF(I10807&gt;0,IF(DAY($C10807)=1,SUM(INDIRECT("I"&amp;(ROW(C10806)-DAY(C10806))):I10806),0),0)</f>
        <v>0</v>
      </c>
      <c r="N10807" s="29">
        <f ca="1">IF(C10807&lt;Calculator!$G$27,0,IF(C10807=Calculator!$G$27,Calculator!$G$39,IF(H10807-K10807&lt;=0,IF(D10807&gt;Calculator!$G$39,IF(H10807-K10807+E10807+L10807+M10807+Calculator!$G$39&gt;Calculator!$G$39,Calculator!$G$39-(H10807+E10807+L10807+M10807-K10807),Calculator!$G$39),D10807),0)))</f>
        <v>0</v>
      </c>
    </row>
    <row r="10808" spans="1:14" ht="15.75" thickBot="1">
      <c r="A10808" s="33" t="str">
        <f ca="1">IF(C10808=Calculator!$H$27,"F",IF(Daily!D10808+Daily!H10808=0,IF(D10807+H10807&gt;0,"L",""),""))</f>
        <v/>
      </c>
      <c r="B10808" s="34">
        <v>10807</v>
      </c>
      <c r="C10808" s="19">
        <f t="shared" ca="1" si="673"/>
        <v>56737</v>
      </c>
      <c r="D10808" s="29">
        <f t="shared" ca="1" si="675"/>
        <v>0</v>
      </c>
      <c r="E10808" s="29">
        <f ca="1">IF(C10808&lt;Calculator!$D$26,0,IF(DAY($C10808)=1,IF(D10808-Calculator!$G$24&gt;0,Calculator!$G$24,D10808),0))</f>
        <v>0</v>
      </c>
      <c r="F10808" s="29">
        <f ca="1">IF(E10808&gt;0,D10808*Calculator!$G$22/12,0)</f>
        <v>0</v>
      </c>
      <c r="G10808" s="29">
        <f ca="1">IF(E10808&gt;0,(IFERROR(-PMT(Calculator!$G$22/12,Calculator!$G$23*12,Calculator!$G$20),0))-F10808,0)</f>
        <v>0</v>
      </c>
      <c r="H10808" s="29">
        <f t="shared" ca="1" si="676"/>
        <v>0</v>
      </c>
      <c r="I10808" s="29">
        <f t="shared" ca="1" si="674"/>
        <v>0</v>
      </c>
      <c r="J10808" s="30">
        <f>Calculator!$G$40</f>
        <v>6.5000000000000002E-2</v>
      </c>
      <c r="K10808" s="29">
        <f ca="1">IF(C10808&gt;=Calculator!$G$27,IF(DAY($C10808)=1,Calculator!$G$34/2,IF(DAY($C10808)=15,Calculator!$G$34/2,0)),0)</f>
        <v>0</v>
      </c>
      <c r="L10808" s="29">
        <f ca="1">IF(DAY($C10808)=28,IF(H10808=0,0,Calculator!$G$35),0)</f>
        <v>0</v>
      </c>
      <c r="M10808" s="29">
        <f ca="1">IF(I10808&gt;0,IF(DAY($C10808)=1,SUM(INDIRECT("I"&amp;(ROW(C10807)-DAY(C10807))):I10807),0),0)</f>
        <v>0</v>
      </c>
      <c r="N10808" s="29">
        <f ca="1">IF(C10808&lt;Calculator!$G$27,0,IF(C10808=Calculator!$G$27,Calculator!$G$39,IF(H10808-K10808&lt;=0,IF(D10808&gt;Calculator!$G$39,IF(H10808-K10808+E10808+L10808+M10808+Calculator!$G$39&gt;Calculator!$G$39,Calculator!$G$39-(H10808+E10808+L10808+M10808-K10808),Calculator!$G$39),D10808),0)))</f>
        <v>0</v>
      </c>
    </row>
    <row r="10809" spans="1:14" ht="15.75" thickBot="1">
      <c r="A10809" s="33" t="str">
        <f ca="1">IF(C10809=Calculator!$H$27,"F",IF(Daily!D10809+Daily!H10809=0,IF(D10808+H10808&gt;0,"L",""),""))</f>
        <v/>
      </c>
      <c r="B10809" s="34">
        <v>10808</v>
      </c>
      <c r="C10809" s="19">
        <f t="shared" ca="1" si="673"/>
        <v>56738</v>
      </c>
      <c r="D10809" s="29">
        <f t="shared" ca="1" si="675"/>
        <v>0</v>
      </c>
      <c r="E10809" s="29">
        <f ca="1">IF(C10809&lt;Calculator!$D$26,0,IF(DAY($C10809)=1,IF(D10809-Calculator!$G$24&gt;0,Calculator!$G$24,D10809),0))</f>
        <v>0</v>
      </c>
      <c r="F10809" s="29">
        <f ca="1">IF(E10809&gt;0,D10809*Calculator!$G$22/12,0)</f>
        <v>0</v>
      </c>
      <c r="G10809" s="29">
        <f ca="1">IF(E10809&gt;0,(IFERROR(-PMT(Calculator!$G$22/12,Calculator!$G$23*12,Calculator!$G$20),0))-F10809,0)</f>
        <v>0</v>
      </c>
      <c r="H10809" s="29">
        <f t="shared" ca="1" si="676"/>
        <v>0</v>
      </c>
      <c r="I10809" s="29">
        <f t="shared" ca="1" si="674"/>
        <v>0</v>
      </c>
      <c r="J10809" s="30">
        <f>Calculator!$G$40</f>
        <v>6.5000000000000002E-2</v>
      </c>
      <c r="K10809" s="29">
        <f ca="1">IF(C10809&gt;=Calculator!$G$27,IF(DAY($C10809)=1,Calculator!$G$34/2,IF(DAY($C10809)=15,Calculator!$G$34/2,0)),0)</f>
        <v>0</v>
      </c>
      <c r="L10809" s="29">
        <f ca="1">IF(DAY($C10809)=28,IF(H10809=0,0,Calculator!$G$35),0)</f>
        <v>0</v>
      </c>
      <c r="M10809" s="29">
        <f ca="1">IF(I10809&gt;0,IF(DAY($C10809)=1,SUM(INDIRECT("I"&amp;(ROW(C10808)-DAY(C10808))):I10808),0),0)</f>
        <v>0</v>
      </c>
      <c r="N10809" s="29">
        <f ca="1">IF(C10809&lt;Calculator!$G$27,0,IF(C10809=Calculator!$G$27,Calculator!$G$39,IF(H10809-K10809&lt;=0,IF(D10809&gt;Calculator!$G$39,IF(H10809-K10809+E10809+L10809+M10809+Calculator!$G$39&gt;Calculator!$G$39,Calculator!$G$39-(H10809+E10809+L10809+M10809-K10809),Calculator!$G$39),D10809),0)))</f>
        <v>0</v>
      </c>
    </row>
    <row r="10810" spans="1:14" ht="15.75" thickBot="1">
      <c r="A10810" s="33" t="str">
        <f ca="1">IF(C10810=Calculator!$H$27,"F",IF(Daily!D10810+Daily!H10810=0,IF(D10809+H10809&gt;0,"L",""),""))</f>
        <v/>
      </c>
      <c r="B10810" s="34">
        <v>10809</v>
      </c>
      <c r="C10810" s="19">
        <f t="shared" ca="1" si="673"/>
        <v>56739</v>
      </c>
      <c r="D10810" s="29">
        <f t="shared" ca="1" si="675"/>
        <v>0</v>
      </c>
      <c r="E10810" s="29">
        <f ca="1">IF(C10810&lt;Calculator!$D$26,0,IF(DAY($C10810)=1,IF(D10810-Calculator!$G$24&gt;0,Calculator!$G$24,D10810),0))</f>
        <v>0</v>
      </c>
      <c r="F10810" s="29">
        <f ca="1">IF(E10810&gt;0,D10810*Calculator!$G$22/12,0)</f>
        <v>0</v>
      </c>
      <c r="G10810" s="29">
        <f ca="1">IF(E10810&gt;0,(IFERROR(-PMT(Calculator!$G$22/12,Calculator!$G$23*12,Calculator!$G$20),0))-F10810,0)</f>
        <v>0</v>
      </c>
      <c r="H10810" s="29">
        <f t="shared" ca="1" si="676"/>
        <v>0</v>
      </c>
      <c r="I10810" s="29">
        <f t="shared" ca="1" si="674"/>
        <v>0</v>
      </c>
      <c r="J10810" s="30">
        <f>Calculator!$G$40</f>
        <v>6.5000000000000002E-2</v>
      </c>
      <c r="K10810" s="29">
        <f ca="1">IF(C10810&gt;=Calculator!$G$27,IF(DAY($C10810)=1,Calculator!$G$34/2,IF(DAY($C10810)=15,Calculator!$G$34/2,0)),0)</f>
        <v>0</v>
      </c>
      <c r="L10810" s="29">
        <f ca="1">IF(DAY($C10810)=28,IF(H10810=0,0,Calculator!$G$35),0)</f>
        <v>0</v>
      </c>
      <c r="M10810" s="29">
        <f ca="1">IF(I10810&gt;0,IF(DAY($C10810)=1,SUM(INDIRECT("I"&amp;(ROW(C10809)-DAY(C10809))):I10809),0),0)</f>
        <v>0</v>
      </c>
      <c r="N10810" s="29">
        <f ca="1">IF(C10810&lt;Calculator!$G$27,0,IF(C10810=Calculator!$G$27,Calculator!$G$39,IF(H10810-K10810&lt;=0,IF(D10810&gt;Calculator!$G$39,IF(H10810-K10810+E10810+L10810+M10810+Calculator!$G$39&gt;Calculator!$G$39,Calculator!$G$39-(H10810+E10810+L10810+M10810-K10810),Calculator!$G$39),D10810),0)))</f>
        <v>0</v>
      </c>
    </row>
    <row r="10811" spans="1:14" ht="15.75" thickBot="1">
      <c r="A10811" s="33" t="str">
        <f ca="1">IF(C10811=Calculator!$H$27,"F",IF(Daily!D10811+Daily!H10811=0,IF(D10810+H10810&gt;0,"L",""),""))</f>
        <v/>
      </c>
      <c r="B10811" s="34">
        <v>10810</v>
      </c>
      <c r="C10811" s="19">
        <f t="shared" ca="1" si="673"/>
        <v>56740</v>
      </c>
      <c r="D10811" s="29">
        <f t="shared" ca="1" si="675"/>
        <v>0</v>
      </c>
      <c r="E10811" s="29">
        <f ca="1">IF(C10811&lt;Calculator!$D$26,0,IF(DAY($C10811)=1,IF(D10811-Calculator!$G$24&gt;0,Calculator!$G$24,D10811),0))</f>
        <v>0</v>
      </c>
      <c r="F10811" s="29">
        <f ca="1">IF(E10811&gt;0,D10811*Calculator!$G$22/12,0)</f>
        <v>0</v>
      </c>
      <c r="G10811" s="29">
        <f ca="1">IF(E10811&gt;0,(IFERROR(-PMT(Calculator!$G$22/12,Calculator!$G$23*12,Calculator!$G$20),0))-F10811,0)</f>
        <v>0</v>
      </c>
      <c r="H10811" s="29">
        <f t="shared" ca="1" si="676"/>
        <v>0</v>
      </c>
      <c r="I10811" s="29">
        <f t="shared" ca="1" si="674"/>
        <v>0</v>
      </c>
      <c r="J10811" s="30">
        <f>Calculator!$G$40</f>
        <v>6.5000000000000002E-2</v>
      </c>
      <c r="K10811" s="29">
        <f ca="1">IF(C10811&gt;=Calculator!$G$27,IF(DAY($C10811)=1,Calculator!$G$34/2,IF(DAY($C10811)=15,Calculator!$G$34/2,0)),0)</f>
        <v>0</v>
      </c>
      <c r="L10811" s="29">
        <f ca="1">IF(DAY($C10811)=28,IF(H10811=0,0,Calculator!$G$35),0)</f>
        <v>0</v>
      </c>
      <c r="M10811" s="29">
        <f ca="1">IF(I10811&gt;0,IF(DAY($C10811)=1,SUM(INDIRECT("I"&amp;(ROW(C10810)-DAY(C10810))):I10810),0),0)</f>
        <v>0</v>
      </c>
      <c r="N10811" s="29">
        <f ca="1">IF(C10811&lt;Calculator!$G$27,0,IF(C10811=Calculator!$G$27,Calculator!$G$39,IF(H10811-K10811&lt;=0,IF(D10811&gt;Calculator!$G$39,IF(H10811-K10811+E10811+L10811+M10811+Calculator!$G$39&gt;Calculator!$G$39,Calculator!$G$39-(H10811+E10811+L10811+M10811-K10811),Calculator!$G$39),D10811),0)))</f>
        <v>0</v>
      </c>
    </row>
    <row r="10812" spans="1:14" ht="15.75" thickBot="1">
      <c r="A10812" s="33" t="str">
        <f ca="1">IF(C10812=Calculator!$H$27,"F",IF(Daily!D10812+Daily!H10812=0,IF(D10811+H10811&gt;0,"L",""),""))</f>
        <v/>
      </c>
      <c r="B10812" s="34">
        <v>10811</v>
      </c>
      <c r="C10812" s="19">
        <f t="shared" ca="1" si="673"/>
        <v>56741</v>
      </c>
      <c r="D10812" s="29">
        <f t="shared" ca="1" si="675"/>
        <v>0</v>
      </c>
      <c r="E10812" s="29">
        <f ca="1">IF(C10812&lt;Calculator!$D$26,0,IF(DAY($C10812)=1,IF(D10812-Calculator!$G$24&gt;0,Calculator!$G$24,D10812),0))</f>
        <v>0</v>
      </c>
      <c r="F10812" s="29">
        <f ca="1">IF(E10812&gt;0,D10812*Calculator!$G$22/12,0)</f>
        <v>0</v>
      </c>
      <c r="G10812" s="29">
        <f ca="1">IF(E10812&gt;0,(IFERROR(-PMT(Calculator!$G$22/12,Calculator!$G$23*12,Calculator!$G$20),0))-F10812,0)</f>
        <v>0</v>
      </c>
      <c r="H10812" s="29">
        <f t="shared" ca="1" si="676"/>
        <v>0</v>
      </c>
      <c r="I10812" s="29">
        <f t="shared" ca="1" si="674"/>
        <v>0</v>
      </c>
      <c r="J10812" s="30">
        <f>Calculator!$G$40</f>
        <v>6.5000000000000002E-2</v>
      </c>
      <c r="K10812" s="29">
        <f ca="1">IF(C10812&gt;=Calculator!$G$27,IF(DAY($C10812)=1,Calculator!$G$34/2,IF(DAY($C10812)=15,Calculator!$G$34/2,0)),0)</f>
        <v>0</v>
      </c>
      <c r="L10812" s="29">
        <f ca="1">IF(DAY($C10812)=28,IF(H10812=0,0,Calculator!$G$35),0)</f>
        <v>0</v>
      </c>
      <c r="M10812" s="29">
        <f ca="1">IF(I10812&gt;0,IF(DAY($C10812)=1,SUM(INDIRECT("I"&amp;(ROW(C10811)-DAY(C10811))):I10811),0),0)</f>
        <v>0</v>
      </c>
      <c r="N10812" s="29">
        <f ca="1">IF(C10812&lt;Calculator!$G$27,0,IF(C10812=Calculator!$G$27,Calculator!$G$39,IF(H10812-K10812&lt;=0,IF(D10812&gt;Calculator!$G$39,IF(H10812-K10812+E10812+L10812+M10812+Calculator!$G$39&gt;Calculator!$G$39,Calculator!$G$39-(H10812+E10812+L10812+M10812-K10812),Calculator!$G$39),D10812),0)))</f>
        <v>0</v>
      </c>
    </row>
    <row r="10813" spans="1:14" ht="15.75" thickBot="1">
      <c r="A10813" s="33" t="str">
        <f ca="1">IF(C10813=Calculator!$H$27,"F",IF(Daily!D10813+Daily!H10813=0,IF(D10812+H10812&gt;0,"L",""),""))</f>
        <v/>
      </c>
      <c r="B10813" s="34">
        <v>10812</v>
      </c>
      <c r="C10813" s="19">
        <f t="shared" ca="1" si="673"/>
        <v>56742</v>
      </c>
      <c r="D10813" s="29">
        <f t="shared" ca="1" si="675"/>
        <v>0</v>
      </c>
      <c r="E10813" s="29">
        <f ca="1">IF(C10813&lt;Calculator!$D$26,0,IF(DAY($C10813)=1,IF(D10813-Calculator!$G$24&gt;0,Calculator!$G$24,D10813),0))</f>
        <v>0</v>
      </c>
      <c r="F10813" s="29">
        <f ca="1">IF(E10813&gt;0,D10813*Calculator!$G$22/12,0)</f>
        <v>0</v>
      </c>
      <c r="G10813" s="29">
        <f ca="1">IF(E10813&gt;0,(IFERROR(-PMT(Calculator!$G$22/12,Calculator!$G$23*12,Calculator!$G$20),0))-F10813,0)</f>
        <v>0</v>
      </c>
      <c r="H10813" s="29">
        <f t="shared" ca="1" si="676"/>
        <v>0</v>
      </c>
      <c r="I10813" s="29">
        <f t="shared" ca="1" si="674"/>
        <v>0</v>
      </c>
      <c r="J10813" s="30">
        <f>Calculator!$G$40</f>
        <v>6.5000000000000002E-2</v>
      </c>
      <c r="K10813" s="29">
        <f ca="1">IF(C10813&gt;=Calculator!$G$27,IF(DAY($C10813)=1,Calculator!$G$34/2,IF(DAY($C10813)=15,Calculator!$G$34/2,0)),0)</f>
        <v>0</v>
      </c>
      <c r="L10813" s="29">
        <f ca="1">IF(DAY($C10813)=28,IF(H10813=0,0,Calculator!$G$35),0)</f>
        <v>0</v>
      </c>
      <c r="M10813" s="29">
        <f ca="1">IF(I10813&gt;0,IF(DAY($C10813)=1,SUM(INDIRECT("I"&amp;(ROW(C10812)-DAY(C10812))):I10812),0),0)</f>
        <v>0</v>
      </c>
      <c r="N10813" s="29">
        <f ca="1">IF(C10813&lt;Calculator!$G$27,0,IF(C10813=Calculator!$G$27,Calculator!$G$39,IF(H10813-K10813&lt;=0,IF(D10813&gt;Calculator!$G$39,IF(H10813-K10813+E10813+L10813+M10813+Calculator!$G$39&gt;Calculator!$G$39,Calculator!$G$39-(H10813+E10813+L10813+M10813-K10813),Calculator!$G$39),D10813),0)))</f>
        <v>0</v>
      </c>
    </row>
    <row r="10814" spans="1:14" ht="15.75" thickBot="1">
      <c r="A10814" s="33" t="str">
        <f ca="1">IF(C10814=Calculator!$H$27,"F",IF(Daily!D10814+Daily!H10814=0,IF(D10813+H10813&gt;0,"L",""),""))</f>
        <v/>
      </c>
      <c r="B10814" s="34">
        <v>10813</v>
      </c>
      <c r="C10814" s="19">
        <f t="shared" ca="1" si="673"/>
        <v>56743</v>
      </c>
      <c r="D10814" s="29">
        <f t="shared" ca="1" si="675"/>
        <v>0</v>
      </c>
      <c r="E10814" s="29">
        <f ca="1">IF(C10814&lt;Calculator!$D$26,0,IF(DAY($C10814)=1,IF(D10814-Calculator!$G$24&gt;0,Calculator!$G$24,D10814),0))</f>
        <v>0</v>
      </c>
      <c r="F10814" s="29">
        <f ca="1">IF(E10814&gt;0,D10814*Calculator!$G$22/12,0)</f>
        <v>0</v>
      </c>
      <c r="G10814" s="29">
        <f ca="1">IF(E10814&gt;0,(IFERROR(-PMT(Calculator!$G$22/12,Calculator!$G$23*12,Calculator!$G$20),0))-F10814,0)</f>
        <v>0</v>
      </c>
      <c r="H10814" s="29">
        <f t="shared" ca="1" si="676"/>
        <v>0</v>
      </c>
      <c r="I10814" s="29">
        <f t="shared" ca="1" si="674"/>
        <v>0</v>
      </c>
      <c r="J10814" s="30">
        <f>Calculator!$G$40</f>
        <v>6.5000000000000002E-2</v>
      </c>
      <c r="K10814" s="29">
        <f ca="1">IF(C10814&gt;=Calculator!$G$27,IF(DAY($C10814)=1,Calculator!$G$34/2,IF(DAY($C10814)=15,Calculator!$G$34/2,0)),0)</f>
        <v>0</v>
      </c>
      <c r="L10814" s="29">
        <f ca="1">IF(DAY($C10814)=28,IF(H10814=0,0,Calculator!$G$35),0)</f>
        <v>0</v>
      </c>
      <c r="M10814" s="29">
        <f ca="1">IF(I10814&gt;0,IF(DAY($C10814)=1,SUM(INDIRECT("I"&amp;(ROW(C10813)-DAY(C10813))):I10813),0),0)</f>
        <v>0</v>
      </c>
      <c r="N10814" s="29">
        <f ca="1">IF(C10814&lt;Calculator!$G$27,0,IF(C10814=Calculator!$G$27,Calculator!$G$39,IF(H10814-K10814&lt;=0,IF(D10814&gt;Calculator!$G$39,IF(H10814-K10814+E10814+L10814+M10814+Calculator!$G$39&gt;Calculator!$G$39,Calculator!$G$39-(H10814+E10814+L10814+M10814-K10814),Calculator!$G$39),D10814),0)))</f>
        <v>0</v>
      </c>
    </row>
    <row r="10815" spans="1:14" ht="15.75" thickBot="1">
      <c r="A10815" s="33" t="str">
        <f ca="1">IF(C10815=Calculator!$H$27,"F",IF(Daily!D10815+Daily!H10815=0,IF(D10814+H10814&gt;0,"L",""),""))</f>
        <v/>
      </c>
      <c r="B10815" s="34">
        <v>10814</v>
      </c>
      <c r="C10815" s="19">
        <f t="shared" ca="1" si="673"/>
        <v>56744</v>
      </c>
      <c r="D10815" s="29">
        <f t="shared" ca="1" si="675"/>
        <v>0</v>
      </c>
      <c r="E10815" s="29">
        <f ca="1">IF(C10815&lt;Calculator!$D$26,0,IF(DAY($C10815)=1,IF(D10815-Calculator!$G$24&gt;0,Calculator!$G$24,D10815),0))</f>
        <v>0</v>
      </c>
      <c r="F10815" s="29">
        <f ca="1">IF(E10815&gt;0,D10815*Calculator!$G$22/12,0)</f>
        <v>0</v>
      </c>
      <c r="G10815" s="29">
        <f ca="1">IF(E10815&gt;0,(IFERROR(-PMT(Calculator!$G$22/12,Calculator!$G$23*12,Calculator!$G$20),0))-F10815,0)</f>
        <v>0</v>
      </c>
      <c r="H10815" s="29">
        <f t="shared" ca="1" si="676"/>
        <v>0</v>
      </c>
      <c r="I10815" s="29">
        <f t="shared" ca="1" si="674"/>
        <v>0</v>
      </c>
      <c r="J10815" s="30">
        <f>Calculator!$G$40</f>
        <v>6.5000000000000002E-2</v>
      </c>
      <c r="K10815" s="29">
        <f ca="1">IF(C10815&gt;=Calculator!$G$27,IF(DAY($C10815)=1,Calculator!$G$34/2,IF(DAY($C10815)=15,Calculator!$G$34/2,0)),0)</f>
        <v>0</v>
      </c>
      <c r="L10815" s="29">
        <f ca="1">IF(DAY($C10815)=28,IF(H10815=0,0,Calculator!$G$35),0)</f>
        <v>0</v>
      </c>
      <c r="M10815" s="29">
        <f ca="1">IF(I10815&gt;0,IF(DAY($C10815)=1,SUM(INDIRECT("I"&amp;(ROW(C10814)-DAY(C10814))):I10814),0),0)</f>
        <v>0</v>
      </c>
      <c r="N10815" s="29">
        <f ca="1">IF(C10815&lt;Calculator!$G$27,0,IF(C10815=Calculator!$G$27,Calculator!$G$39,IF(H10815-K10815&lt;=0,IF(D10815&gt;Calculator!$G$39,IF(H10815-K10815+E10815+L10815+M10815+Calculator!$G$39&gt;Calculator!$G$39,Calculator!$G$39-(H10815+E10815+L10815+M10815-K10815),Calculator!$G$39),D10815),0)))</f>
        <v>0</v>
      </c>
    </row>
    <row r="10816" spans="1:14" ht="15.75" thickBot="1">
      <c r="A10816" s="33" t="str">
        <f ca="1">IF(C10816=Calculator!$H$27,"F",IF(Daily!D10816+Daily!H10816=0,IF(D10815+H10815&gt;0,"L",""),""))</f>
        <v/>
      </c>
      <c r="B10816" s="34">
        <v>10815</v>
      </c>
      <c r="C10816" s="19">
        <f t="shared" ca="1" si="673"/>
        <v>56745</v>
      </c>
      <c r="D10816" s="29">
        <f t="shared" ca="1" si="675"/>
        <v>0</v>
      </c>
      <c r="E10816" s="29">
        <f ca="1">IF(C10816&lt;Calculator!$D$26,0,IF(DAY($C10816)=1,IF(D10816-Calculator!$G$24&gt;0,Calculator!$G$24,D10816),0))</f>
        <v>0</v>
      </c>
      <c r="F10816" s="29">
        <f ca="1">IF(E10816&gt;0,D10816*Calculator!$G$22/12,0)</f>
        <v>0</v>
      </c>
      <c r="G10816" s="29">
        <f ca="1">IF(E10816&gt;0,(IFERROR(-PMT(Calculator!$G$22/12,Calculator!$G$23*12,Calculator!$G$20),0))-F10816,0)</f>
        <v>0</v>
      </c>
      <c r="H10816" s="29">
        <f t="shared" ca="1" si="676"/>
        <v>0</v>
      </c>
      <c r="I10816" s="29">
        <f t="shared" ca="1" si="674"/>
        <v>0</v>
      </c>
      <c r="J10816" s="30">
        <f>Calculator!$G$40</f>
        <v>6.5000000000000002E-2</v>
      </c>
      <c r="K10816" s="29">
        <f ca="1">IF(C10816&gt;=Calculator!$G$27,IF(DAY($C10816)=1,Calculator!$G$34/2,IF(DAY($C10816)=15,Calculator!$G$34/2,0)),0)</f>
        <v>0</v>
      </c>
      <c r="L10816" s="29">
        <f ca="1">IF(DAY($C10816)=28,IF(H10816=0,0,Calculator!$G$35),0)</f>
        <v>0</v>
      </c>
      <c r="M10816" s="29">
        <f ca="1">IF(I10816&gt;0,IF(DAY($C10816)=1,SUM(INDIRECT("I"&amp;(ROW(C10815)-DAY(C10815))):I10815),0),0)</f>
        <v>0</v>
      </c>
      <c r="N10816" s="29">
        <f ca="1">IF(C10816&lt;Calculator!$G$27,0,IF(C10816=Calculator!$G$27,Calculator!$G$39,IF(H10816-K10816&lt;=0,IF(D10816&gt;Calculator!$G$39,IF(H10816-K10816+E10816+L10816+M10816+Calculator!$G$39&gt;Calculator!$G$39,Calculator!$G$39-(H10816+E10816+L10816+M10816-K10816),Calculator!$G$39),D10816),0)))</f>
        <v>0</v>
      </c>
    </row>
    <row r="10817" spans="1:14" ht="15.75" thickBot="1">
      <c r="A10817" s="33" t="str">
        <f ca="1">IF(C10817=Calculator!$H$27,"F",IF(Daily!D10817+Daily!H10817=0,IF(D10816+H10816&gt;0,"L",""),""))</f>
        <v/>
      </c>
      <c r="B10817" s="34">
        <v>10816</v>
      </c>
      <c r="C10817" s="19">
        <f t="shared" ca="1" si="673"/>
        <v>56746</v>
      </c>
      <c r="D10817" s="29">
        <f t="shared" ca="1" si="675"/>
        <v>0</v>
      </c>
      <c r="E10817" s="29">
        <f ca="1">IF(C10817&lt;Calculator!$D$26,0,IF(DAY($C10817)=1,IF(D10817-Calculator!$G$24&gt;0,Calculator!$G$24,D10817),0))</f>
        <v>0</v>
      </c>
      <c r="F10817" s="29">
        <f ca="1">IF(E10817&gt;0,D10817*Calculator!$G$22/12,0)</f>
        <v>0</v>
      </c>
      <c r="G10817" s="29">
        <f ca="1">IF(E10817&gt;0,(IFERROR(-PMT(Calculator!$G$22/12,Calculator!$G$23*12,Calculator!$G$20),0))-F10817,0)</f>
        <v>0</v>
      </c>
      <c r="H10817" s="29">
        <f t="shared" ca="1" si="676"/>
        <v>0</v>
      </c>
      <c r="I10817" s="29">
        <f t="shared" ca="1" si="674"/>
        <v>0</v>
      </c>
      <c r="J10817" s="30">
        <f>Calculator!$G$40</f>
        <v>6.5000000000000002E-2</v>
      </c>
      <c r="K10817" s="29">
        <f ca="1">IF(C10817&gt;=Calculator!$G$27,IF(DAY($C10817)=1,Calculator!$G$34/2,IF(DAY($C10817)=15,Calculator!$G$34/2,0)),0)</f>
        <v>0</v>
      </c>
      <c r="L10817" s="29">
        <f ca="1">IF(DAY($C10817)=28,IF(H10817=0,0,Calculator!$G$35),0)</f>
        <v>0</v>
      </c>
      <c r="M10817" s="29">
        <f ca="1">IF(I10817&gt;0,IF(DAY($C10817)=1,SUM(INDIRECT("I"&amp;(ROW(C10816)-DAY(C10816))):I10816),0),0)</f>
        <v>0</v>
      </c>
      <c r="N10817" s="29">
        <f ca="1">IF(C10817&lt;Calculator!$G$27,0,IF(C10817=Calculator!$G$27,Calculator!$G$39,IF(H10817-K10817&lt;=0,IF(D10817&gt;Calculator!$G$39,IF(H10817-K10817+E10817+L10817+M10817+Calculator!$G$39&gt;Calculator!$G$39,Calculator!$G$39-(H10817+E10817+L10817+M10817-K10817),Calculator!$G$39),D10817),0)))</f>
        <v>0</v>
      </c>
    </row>
    <row r="10818" spans="1:14" ht="15.75" thickBot="1">
      <c r="A10818" s="33" t="str">
        <f ca="1">IF(C10818=Calculator!$H$27,"F",IF(Daily!D10818+Daily!H10818=0,IF(D10817+H10817&gt;0,"L",""),""))</f>
        <v/>
      </c>
      <c r="B10818" s="34">
        <v>10817</v>
      </c>
      <c r="C10818" s="19">
        <f t="shared" ca="1" si="673"/>
        <v>56747</v>
      </c>
      <c r="D10818" s="29">
        <f t="shared" ca="1" si="675"/>
        <v>0</v>
      </c>
      <c r="E10818" s="29">
        <f ca="1">IF(C10818&lt;Calculator!$D$26,0,IF(DAY($C10818)=1,IF(D10818-Calculator!$G$24&gt;0,Calculator!$G$24,D10818),0))</f>
        <v>0</v>
      </c>
      <c r="F10818" s="29">
        <f ca="1">IF(E10818&gt;0,D10818*Calculator!$G$22/12,0)</f>
        <v>0</v>
      </c>
      <c r="G10818" s="29">
        <f ca="1">IF(E10818&gt;0,(IFERROR(-PMT(Calculator!$G$22/12,Calculator!$G$23*12,Calculator!$G$20),0))-F10818,0)</f>
        <v>0</v>
      </c>
      <c r="H10818" s="29">
        <f t="shared" ca="1" si="676"/>
        <v>0</v>
      </c>
      <c r="I10818" s="29">
        <f t="shared" ca="1" si="674"/>
        <v>0</v>
      </c>
      <c r="J10818" s="30">
        <f>Calculator!$G$40</f>
        <v>6.5000000000000002E-2</v>
      </c>
      <c r="K10818" s="29">
        <f ca="1">IF(C10818&gt;=Calculator!$G$27,IF(DAY($C10818)=1,Calculator!$G$34/2,IF(DAY($C10818)=15,Calculator!$G$34/2,0)),0)</f>
        <v>0</v>
      </c>
      <c r="L10818" s="29">
        <f ca="1">IF(DAY($C10818)=28,IF(H10818=0,0,Calculator!$G$35),0)</f>
        <v>0</v>
      </c>
      <c r="M10818" s="29">
        <f ca="1">IF(I10818&gt;0,IF(DAY($C10818)=1,SUM(INDIRECT("I"&amp;(ROW(C10817)-DAY(C10817))):I10817),0),0)</f>
        <v>0</v>
      </c>
      <c r="N10818" s="29">
        <f ca="1">IF(C10818&lt;Calculator!$G$27,0,IF(C10818=Calculator!$G$27,Calculator!$G$39,IF(H10818-K10818&lt;=0,IF(D10818&gt;Calculator!$G$39,IF(H10818-K10818+E10818+L10818+M10818+Calculator!$G$39&gt;Calculator!$G$39,Calculator!$G$39-(H10818+E10818+L10818+M10818-K10818),Calculator!$G$39),D10818),0)))</f>
        <v>0</v>
      </c>
    </row>
    <row r="10819" spans="1:14" ht="15.75" thickBot="1">
      <c r="A10819" s="33" t="str">
        <f ca="1">IF(C10819=Calculator!$H$27,"F",IF(Daily!D10819+Daily!H10819=0,IF(D10818+H10818&gt;0,"L",""),""))</f>
        <v/>
      </c>
      <c r="B10819" s="34">
        <v>10818</v>
      </c>
      <c r="C10819" s="19">
        <f t="shared" ref="C10819:C10882" ca="1" si="677">C10818+1</f>
        <v>56748</v>
      </c>
      <c r="D10819" s="29">
        <f t="shared" ca="1" si="675"/>
        <v>0</v>
      </c>
      <c r="E10819" s="29">
        <f ca="1">IF(C10819&lt;Calculator!$D$26,0,IF(DAY($C10819)=1,IF(D10819-Calculator!$G$24&gt;0,Calculator!$G$24,D10819),0))</f>
        <v>0</v>
      </c>
      <c r="F10819" s="29">
        <f ca="1">IF(E10819&gt;0,D10819*Calculator!$G$22/12,0)</f>
        <v>0</v>
      </c>
      <c r="G10819" s="29">
        <f ca="1">IF(E10819&gt;0,(IFERROR(-PMT(Calculator!$G$22/12,Calculator!$G$23*12,Calculator!$G$20),0))-F10819,0)</f>
        <v>0</v>
      </c>
      <c r="H10819" s="29">
        <f t="shared" ca="1" si="676"/>
        <v>0</v>
      </c>
      <c r="I10819" s="29">
        <f t="shared" ref="I10819:I10882" ca="1" si="678">H10819*J10819/365</f>
        <v>0</v>
      </c>
      <c r="J10819" s="30">
        <f>Calculator!$G$40</f>
        <v>6.5000000000000002E-2</v>
      </c>
      <c r="K10819" s="29">
        <f ca="1">IF(C10819&gt;=Calculator!$G$27,IF(DAY($C10819)=1,Calculator!$G$34/2,IF(DAY($C10819)=15,Calculator!$G$34/2,0)),0)</f>
        <v>0</v>
      </c>
      <c r="L10819" s="29">
        <f ca="1">IF(DAY($C10819)=28,IF(H10819=0,0,Calculator!$G$35),0)</f>
        <v>0</v>
      </c>
      <c r="M10819" s="29">
        <f ca="1">IF(I10819&gt;0,IF(DAY($C10819)=1,SUM(INDIRECT("I"&amp;(ROW(C10818)-DAY(C10818))):I10818),0),0)</f>
        <v>0</v>
      </c>
      <c r="N10819" s="29">
        <f ca="1">IF(C10819&lt;Calculator!$G$27,0,IF(C10819=Calculator!$G$27,Calculator!$G$39,IF(H10819-K10819&lt;=0,IF(D10819&gt;Calculator!$G$39,IF(H10819-K10819+E10819+L10819+M10819+Calculator!$G$39&gt;Calculator!$G$39,Calculator!$G$39-(H10819+E10819+L10819+M10819-K10819),Calculator!$G$39),D10819),0)))</f>
        <v>0</v>
      </c>
    </row>
    <row r="10820" spans="1:14" ht="15.75" thickBot="1">
      <c r="A10820" s="33" t="str">
        <f ca="1">IF(C10820=Calculator!$H$27,"F",IF(Daily!D10820+Daily!H10820=0,IF(D10819+H10819&gt;0,"L",""),""))</f>
        <v/>
      </c>
      <c r="B10820" s="34">
        <v>10819</v>
      </c>
      <c r="C10820" s="19">
        <f t="shared" ca="1" si="677"/>
        <v>56749</v>
      </c>
      <c r="D10820" s="29">
        <f t="shared" ref="D10820:D10883" ca="1" si="679">IF(((D10819-G10819)-N10819)&lt;0,0,((D10819-G10819)-N10819))</f>
        <v>0</v>
      </c>
      <c r="E10820" s="29">
        <f ca="1">IF(C10820&lt;Calculator!$D$26,0,IF(DAY($C10820)=1,IF(D10820-Calculator!$G$24&gt;0,Calculator!$G$24,D10820),0))</f>
        <v>0</v>
      </c>
      <c r="F10820" s="29">
        <f ca="1">IF(E10820&gt;0,D10820*Calculator!$G$22/12,0)</f>
        <v>0</v>
      </c>
      <c r="G10820" s="29">
        <f ca="1">IF(E10820&gt;0,(IFERROR(-PMT(Calculator!$G$22/12,Calculator!$G$23*12,Calculator!$G$20),0))-F10820,0)</f>
        <v>0</v>
      </c>
      <c r="H10820" s="29">
        <f t="shared" ref="H10820:H10883" ca="1" si="680">IF((H10819-K10819+SUM(L10819:N10819)+E10819)&lt;0,0,(H10819-K10819+SUM(L10819:N10819)+E10819))</f>
        <v>0</v>
      </c>
      <c r="I10820" s="29">
        <f t="shared" ca="1" si="678"/>
        <v>0</v>
      </c>
      <c r="J10820" s="30">
        <f>Calculator!$G$40</f>
        <v>6.5000000000000002E-2</v>
      </c>
      <c r="K10820" s="29">
        <f ca="1">IF(C10820&gt;=Calculator!$G$27,IF(DAY($C10820)=1,Calculator!$G$34/2,IF(DAY($C10820)=15,Calculator!$G$34/2,0)),0)</f>
        <v>4500</v>
      </c>
      <c r="L10820" s="29">
        <f ca="1">IF(DAY($C10820)=28,IF(H10820=0,0,Calculator!$G$35),0)</f>
        <v>0</v>
      </c>
      <c r="M10820" s="29">
        <f ca="1">IF(I10820&gt;0,IF(DAY($C10820)=1,SUM(INDIRECT("I"&amp;(ROW(C10819)-DAY(C10819))):I10819),0),0)</f>
        <v>0</v>
      </c>
      <c r="N10820" s="29">
        <f ca="1">IF(C10820&lt;Calculator!$G$27,0,IF(C10820=Calculator!$G$27,Calculator!$G$39,IF(H10820-K10820&lt;=0,IF(D10820&gt;Calculator!$G$39,IF(H10820-K10820+E10820+L10820+M10820+Calculator!$G$39&gt;Calculator!$G$39,Calculator!$G$39-(H10820+E10820+L10820+M10820-K10820),Calculator!$G$39),D10820),0)))</f>
        <v>0</v>
      </c>
    </row>
    <row r="10821" spans="1:14" ht="15.75" thickBot="1">
      <c r="A10821" s="33" t="str">
        <f ca="1">IF(C10821=Calculator!$H$27,"F",IF(Daily!D10821+Daily!H10821=0,IF(D10820+H10820&gt;0,"L",""),""))</f>
        <v/>
      </c>
      <c r="B10821" s="34">
        <v>10820</v>
      </c>
      <c r="C10821" s="19">
        <f t="shared" ca="1" si="677"/>
        <v>56750</v>
      </c>
      <c r="D10821" s="29">
        <f t="shared" ca="1" si="679"/>
        <v>0</v>
      </c>
      <c r="E10821" s="29">
        <f ca="1">IF(C10821&lt;Calculator!$D$26,0,IF(DAY($C10821)=1,IF(D10821-Calculator!$G$24&gt;0,Calculator!$G$24,D10821),0))</f>
        <v>0</v>
      </c>
      <c r="F10821" s="29">
        <f ca="1">IF(E10821&gt;0,D10821*Calculator!$G$22/12,0)</f>
        <v>0</v>
      </c>
      <c r="G10821" s="29">
        <f ca="1">IF(E10821&gt;0,(IFERROR(-PMT(Calculator!$G$22/12,Calculator!$G$23*12,Calculator!$G$20),0))-F10821,0)</f>
        <v>0</v>
      </c>
      <c r="H10821" s="29">
        <f t="shared" ca="1" si="680"/>
        <v>0</v>
      </c>
      <c r="I10821" s="29">
        <f t="shared" ca="1" si="678"/>
        <v>0</v>
      </c>
      <c r="J10821" s="30">
        <f>Calculator!$G$40</f>
        <v>6.5000000000000002E-2</v>
      </c>
      <c r="K10821" s="29">
        <f ca="1">IF(C10821&gt;=Calculator!$G$27,IF(DAY($C10821)=1,Calculator!$G$34/2,IF(DAY($C10821)=15,Calculator!$G$34/2,0)),0)</f>
        <v>0</v>
      </c>
      <c r="L10821" s="29">
        <f ca="1">IF(DAY($C10821)=28,IF(H10821=0,0,Calculator!$G$35),0)</f>
        <v>0</v>
      </c>
      <c r="M10821" s="29">
        <f ca="1">IF(I10821&gt;0,IF(DAY($C10821)=1,SUM(INDIRECT("I"&amp;(ROW(C10820)-DAY(C10820))):I10820),0),0)</f>
        <v>0</v>
      </c>
      <c r="N10821" s="29">
        <f ca="1">IF(C10821&lt;Calculator!$G$27,0,IF(C10821=Calculator!$G$27,Calculator!$G$39,IF(H10821-K10821&lt;=0,IF(D10821&gt;Calculator!$G$39,IF(H10821-K10821+E10821+L10821+M10821+Calculator!$G$39&gt;Calculator!$G$39,Calculator!$G$39-(H10821+E10821+L10821+M10821-K10821),Calculator!$G$39),D10821),0)))</f>
        <v>0</v>
      </c>
    </row>
    <row r="10822" spans="1:14" ht="15.75" thickBot="1">
      <c r="A10822" s="33" t="str">
        <f ca="1">IF(C10822=Calculator!$H$27,"F",IF(Daily!D10822+Daily!H10822=0,IF(D10821+H10821&gt;0,"L",""),""))</f>
        <v/>
      </c>
      <c r="B10822" s="34">
        <v>10821</v>
      </c>
      <c r="C10822" s="19">
        <f t="shared" ca="1" si="677"/>
        <v>56751</v>
      </c>
      <c r="D10822" s="29">
        <f t="shared" ca="1" si="679"/>
        <v>0</v>
      </c>
      <c r="E10822" s="29">
        <f ca="1">IF(C10822&lt;Calculator!$D$26,0,IF(DAY($C10822)=1,IF(D10822-Calculator!$G$24&gt;0,Calculator!$G$24,D10822),0))</f>
        <v>0</v>
      </c>
      <c r="F10822" s="29">
        <f ca="1">IF(E10822&gt;0,D10822*Calculator!$G$22/12,0)</f>
        <v>0</v>
      </c>
      <c r="G10822" s="29">
        <f ca="1">IF(E10822&gt;0,(IFERROR(-PMT(Calculator!$G$22/12,Calculator!$G$23*12,Calculator!$G$20),0))-F10822,0)</f>
        <v>0</v>
      </c>
      <c r="H10822" s="29">
        <f t="shared" ca="1" si="680"/>
        <v>0</v>
      </c>
      <c r="I10822" s="29">
        <f t="shared" ca="1" si="678"/>
        <v>0</v>
      </c>
      <c r="J10822" s="30">
        <f>Calculator!$G$40</f>
        <v>6.5000000000000002E-2</v>
      </c>
      <c r="K10822" s="29">
        <f ca="1">IF(C10822&gt;=Calculator!$G$27,IF(DAY($C10822)=1,Calculator!$G$34/2,IF(DAY($C10822)=15,Calculator!$G$34/2,0)),0)</f>
        <v>0</v>
      </c>
      <c r="L10822" s="29">
        <f ca="1">IF(DAY($C10822)=28,IF(H10822=0,0,Calculator!$G$35),0)</f>
        <v>0</v>
      </c>
      <c r="M10822" s="29">
        <f ca="1">IF(I10822&gt;0,IF(DAY($C10822)=1,SUM(INDIRECT("I"&amp;(ROW(C10821)-DAY(C10821))):I10821),0),0)</f>
        <v>0</v>
      </c>
      <c r="N10822" s="29">
        <f ca="1">IF(C10822&lt;Calculator!$G$27,0,IF(C10822=Calculator!$G$27,Calculator!$G$39,IF(H10822-K10822&lt;=0,IF(D10822&gt;Calculator!$G$39,IF(H10822-K10822+E10822+L10822+M10822+Calculator!$G$39&gt;Calculator!$G$39,Calculator!$G$39-(H10822+E10822+L10822+M10822-K10822),Calculator!$G$39),D10822),0)))</f>
        <v>0</v>
      </c>
    </row>
    <row r="10823" spans="1:14" ht="15.75" thickBot="1">
      <c r="A10823" s="33" t="str">
        <f ca="1">IF(C10823=Calculator!$H$27,"F",IF(Daily!D10823+Daily!H10823=0,IF(D10822+H10822&gt;0,"L",""),""))</f>
        <v/>
      </c>
      <c r="B10823" s="34">
        <v>10822</v>
      </c>
      <c r="C10823" s="19">
        <f t="shared" ca="1" si="677"/>
        <v>56752</v>
      </c>
      <c r="D10823" s="29">
        <f t="shared" ca="1" si="679"/>
        <v>0</v>
      </c>
      <c r="E10823" s="29">
        <f ca="1">IF(C10823&lt;Calculator!$D$26,0,IF(DAY($C10823)=1,IF(D10823-Calculator!$G$24&gt;0,Calculator!$G$24,D10823),0))</f>
        <v>0</v>
      </c>
      <c r="F10823" s="29">
        <f ca="1">IF(E10823&gt;0,D10823*Calculator!$G$22/12,0)</f>
        <v>0</v>
      </c>
      <c r="G10823" s="29">
        <f ca="1">IF(E10823&gt;0,(IFERROR(-PMT(Calculator!$G$22/12,Calculator!$G$23*12,Calculator!$G$20),0))-F10823,0)</f>
        <v>0</v>
      </c>
      <c r="H10823" s="29">
        <f t="shared" ca="1" si="680"/>
        <v>0</v>
      </c>
      <c r="I10823" s="29">
        <f t="shared" ca="1" si="678"/>
        <v>0</v>
      </c>
      <c r="J10823" s="30">
        <f>Calculator!$G$40</f>
        <v>6.5000000000000002E-2</v>
      </c>
      <c r="K10823" s="29">
        <f ca="1">IF(C10823&gt;=Calculator!$G$27,IF(DAY($C10823)=1,Calculator!$G$34/2,IF(DAY($C10823)=15,Calculator!$G$34/2,0)),0)</f>
        <v>0</v>
      </c>
      <c r="L10823" s="29">
        <f ca="1">IF(DAY($C10823)=28,IF(H10823=0,0,Calculator!$G$35),0)</f>
        <v>0</v>
      </c>
      <c r="M10823" s="29">
        <f ca="1">IF(I10823&gt;0,IF(DAY($C10823)=1,SUM(INDIRECT("I"&amp;(ROW(C10822)-DAY(C10822))):I10822),0),0)</f>
        <v>0</v>
      </c>
      <c r="N10823" s="29">
        <f ca="1">IF(C10823&lt;Calculator!$G$27,0,IF(C10823=Calculator!$G$27,Calculator!$G$39,IF(H10823-K10823&lt;=0,IF(D10823&gt;Calculator!$G$39,IF(H10823-K10823+E10823+L10823+M10823+Calculator!$G$39&gt;Calculator!$G$39,Calculator!$G$39-(H10823+E10823+L10823+M10823-K10823),Calculator!$G$39),D10823),0)))</f>
        <v>0</v>
      </c>
    </row>
    <row r="10824" spans="1:14" ht="15.75" thickBot="1">
      <c r="A10824" s="33" t="str">
        <f ca="1">IF(C10824=Calculator!$H$27,"F",IF(Daily!D10824+Daily!H10824=0,IF(D10823+H10823&gt;0,"L",""),""))</f>
        <v/>
      </c>
      <c r="B10824" s="34">
        <v>10823</v>
      </c>
      <c r="C10824" s="19">
        <f t="shared" ca="1" si="677"/>
        <v>56753</v>
      </c>
      <c r="D10824" s="29">
        <f t="shared" ca="1" si="679"/>
        <v>0</v>
      </c>
      <c r="E10824" s="29">
        <f ca="1">IF(C10824&lt;Calculator!$D$26,0,IF(DAY($C10824)=1,IF(D10824-Calculator!$G$24&gt;0,Calculator!$G$24,D10824),0))</f>
        <v>0</v>
      </c>
      <c r="F10824" s="29">
        <f ca="1">IF(E10824&gt;0,D10824*Calculator!$G$22/12,0)</f>
        <v>0</v>
      </c>
      <c r="G10824" s="29">
        <f ca="1">IF(E10824&gt;0,(IFERROR(-PMT(Calculator!$G$22/12,Calculator!$G$23*12,Calculator!$G$20),0))-F10824,0)</f>
        <v>0</v>
      </c>
      <c r="H10824" s="29">
        <f t="shared" ca="1" si="680"/>
        <v>0</v>
      </c>
      <c r="I10824" s="29">
        <f t="shared" ca="1" si="678"/>
        <v>0</v>
      </c>
      <c r="J10824" s="30">
        <f>Calculator!$G$40</f>
        <v>6.5000000000000002E-2</v>
      </c>
      <c r="K10824" s="29">
        <f ca="1">IF(C10824&gt;=Calculator!$G$27,IF(DAY($C10824)=1,Calculator!$G$34/2,IF(DAY($C10824)=15,Calculator!$G$34/2,0)),0)</f>
        <v>0</v>
      </c>
      <c r="L10824" s="29">
        <f ca="1">IF(DAY($C10824)=28,IF(H10824=0,0,Calculator!$G$35),0)</f>
        <v>0</v>
      </c>
      <c r="M10824" s="29">
        <f ca="1">IF(I10824&gt;0,IF(DAY($C10824)=1,SUM(INDIRECT("I"&amp;(ROW(C10823)-DAY(C10823))):I10823),0),0)</f>
        <v>0</v>
      </c>
      <c r="N10824" s="29">
        <f ca="1">IF(C10824&lt;Calculator!$G$27,0,IF(C10824=Calculator!$G$27,Calculator!$G$39,IF(H10824-K10824&lt;=0,IF(D10824&gt;Calculator!$G$39,IF(H10824-K10824+E10824+L10824+M10824+Calculator!$G$39&gt;Calculator!$G$39,Calculator!$G$39-(H10824+E10824+L10824+M10824-K10824),Calculator!$G$39),D10824),0)))</f>
        <v>0</v>
      </c>
    </row>
    <row r="10825" spans="1:14" ht="15.75" thickBot="1">
      <c r="A10825" s="33" t="str">
        <f ca="1">IF(C10825=Calculator!$H$27,"F",IF(Daily!D10825+Daily!H10825=0,IF(D10824+H10824&gt;0,"L",""),""))</f>
        <v/>
      </c>
      <c r="B10825" s="34">
        <v>10824</v>
      </c>
      <c r="C10825" s="19">
        <f t="shared" ca="1" si="677"/>
        <v>56754</v>
      </c>
      <c r="D10825" s="29">
        <f t="shared" ca="1" si="679"/>
        <v>0</v>
      </c>
      <c r="E10825" s="29">
        <f ca="1">IF(C10825&lt;Calculator!$D$26,0,IF(DAY($C10825)=1,IF(D10825-Calculator!$G$24&gt;0,Calculator!$G$24,D10825),0))</f>
        <v>0</v>
      </c>
      <c r="F10825" s="29">
        <f ca="1">IF(E10825&gt;0,D10825*Calculator!$G$22/12,0)</f>
        <v>0</v>
      </c>
      <c r="G10825" s="29">
        <f ca="1">IF(E10825&gt;0,(IFERROR(-PMT(Calculator!$G$22/12,Calculator!$G$23*12,Calculator!$G$20),0))-F10825,0)</f>
        <v>0</v>
      </c>
      <c r="H10825" s="29">
        <f t="shared" ca="1" si="680"/>
        <v>0</v>
      </c>
      <c r="I10825" s="29">
        <f t="shared" ca="1" si="678"/>
        <v>0</v>
      </c>
      <c r="J10825" s="30">
        <f>Calculator!$G$40</f>
        <v>6.5000000000000002E-2</v>
      </c>
      <c r="K10825" s="29">
        <f ca="1">IF(C10825&gt;=Calculator!$G$27,IF(DAY($C10825)=1,Calculator!$G$34/2,IF(DAY($C10825)=15,Calculator!$G$34/2,0)),0)</f>
        <v>0</v>
      </c>
      <c r="L10825" s="29">
        <f ca="1">IF(DAY($C10825)=28,IF(H10825=0,0,Calculator!$G$35),0)</f>
        <v>0</v>
      </c>
      <c r="M10825" s="29">
        <f ca="1">IF(I10825&gt;0,IF(DAY($C10825)=1,SUM(INDIRECT("I"&amp;(ROW(C10824)-DAY(C10824))):I10824),0),0)</f>
        <v>0</v>
      </c>
      <c r="N10825" s="29">
        <f ca="1">IF(C10825&lt;Calculator!$G$27,0,IF(C10825=Calculator!$G$27,Calculator!$G$39,IF(H10825-K10825&lt;=0,IF(D10825&gt;Calculator!$G$39,IF(H10825-K10825+E10825+L10825+M10825+Calculator!$G$39&gt;Calculator!$G$39,Calculator!$G$39-(H10825+E10825+L10825+M10825-K10825),Calculator!$G$39),D10825),0)))</f>
        <v>0</v>
      </c>
    </row>
    <row r="10826" spans="1:14" ht="15.75" thickBot="1">
      <c r="A10826" s="33" t="str">
        <f ca="1">IF(C10826=Calculator!$H$27,"F",IF(Daily!D10826+Daily!H10826=0,IF(D10825+H10825&gt;0,"L",""),""))</f>
        <v/>
      </c>
      <c r="B10826" s="34">
        <v>10825</v>
      </c>
      <c r="C10826" s="19">
        <f t="shared" ca="1" si="677"/>
        <v>56755</v>
      </c>
      <c r="D10826" s="29">
        <f t="shared" ca="1" si="679"/>
        <v>0</v>
      </c>
      <c r="E10826" s="29">
        <f ca="1">IF(C10826&lt;Calculator!$D$26,0,IF(DAY($C10826)=1,IF(D10826-Calculator!$G$24&gt;0,Calculator!$G$24,D10826),0))</f>
        <v>0</v>
      </c>
      <c r="F10826" s="29">
        <f ca="1">IF(E10826&gt;0,D10826*Calculator!$G$22/12,0)</f>
        <v>0</v>
      </c>
      <c r="G10826" s="29">
        <f ca="1">IF(E10826&gt;0,(IFERROR(-PMT(Calculator!$G$22/12,Calculator!$G$23*12,Calculator!$G$20),0))-F10826,0)</f>
        <v>0</v>
      </c>
      <c r="H10826" s="29">
        <f t="shared" ca="1" si="680"/>
        <v>0</v>
      </c>
      <c r="I10826" s="29">
        <f t="shared" ca="1" si="678"/>
        <v>0</v>
      </c>
      <c r="J10826" s="30">
        <f>Calculator!$G$40</f>
        <v>6.5000000000000002E-2</v>
      </c>
      <c r="K10826" s="29">
        <f ca="1">IF(C10826&gt;=Calculator!$G$27,IF(DAY($C10826)=1,Calculator!$G$34/2,IF(DAY($C10826)=15,Calculator!$G$34/2,0)),0)</f>
        <v>0</v>
      </c>
      <c r="L10826" s="29">
        <f ca="1">IF(DAY($C10826)=28,IF(H10826=0,0,Calculator!$G$35),0)</f>
        <v>0</v>
      </c>
      <c r="M10826" s="29">
        <f ca="1">IF(I10826&gt;0,IF(DAY($C10826)=1,SUM(INDIRECT("I"&amp;(ROW(C10825)-DAY(C10825))):I10825),0),0)</f>
        <v>0</v>
      </c>
      <c r="N10826" s="29">
        <f ca="1">IF(C10826&lt;Calculator!$G$27,0,IF(C10826=Calculator!$G$27,Calculator!$G$39,IF(H10826-K10826&lt;=0,IF(D10826&gt;Calculator!$G$39,IF(H10826-K10826+E10826+L10826+M10826+Calculator!$G$39&gt;Calculator!$G$39,Calculator!$G$39-(H10826+E10826+L10826+M10826-K10826),Calculator!$G$39),D10826),0)))</f>
        <v>0</v>
      </c>
    </row>
    <row r="10827" spans="1:14" ht="15.75" thickBot="1">
      <c r="A10827" s="33" t="str">
        <f ca="1">IF(C10827=Calculator!$H$27,"F",IF(Daily!D10827+Daily!H10827=0,IF(D10826+H10826&gt;0,"L",""),""))</f>
        <v/>
      </c>
      <c r="B10827" s="34">
        <v>10826</v>
      </c>
      <c r="C10827" s="19">
        <f t="shared" ca="1" si="677"/>
        <v>56756</v>
      </c>
      <c r="D10827" s="29">
        <f t="shared" ca="1" si="679"/>
        <v>0</v>
      </c>
      <c r="E10827" s="29">
        <f ca="1">IF(C10827&lt;Calculator!$D$26,0,IF(DAY($C10827)=1,IF(D10827-Calculator!$G$24&gt;0,Calculator!$G$24,D10827),0))</f>
        <v>0</v>
      </c>
      <c r="F10827" s="29">
        <f ca="1">IF(E10827&gt;0,D10827*Calculator!$G$22/12,0)</f>
        <v>0</v>
      </c>
      <c r="G10827" s="29">
        <f ca="1">IF(E10827&gt;0,(IFERROR(-PMT(Calculator!$G$22/12,Calculator!$G$23*12,Calculator!$G$20),0))-F10827,0)</f>
        <v>0</v>
      </c>
      <c r="H10827" s="29">
        <f t="shared" ca="1" si="680"/>
        <v>0</v>
      </c>
      <c r="I10827" s="29">
        <f t="shared" ca="1" si="678"/>
        <v>0</v>
      </c>
      <c r="J10827" s="30">
        <f>Calculator!$G$40</f>
        <v>6.5000000000000002E-2</v>
      </c>
      <c r="K10827" s="29">
        <f ca="1">IF(C10827&gt;=Calculator!$G$27,IF(DAY($C10827)=1,Calculator!$G$34/2,IF(DAY($C10827)=15,Calculator!$G$34/2,0)),0)</f>
        <v>0</v>
      </c>
      <c r="L10827" s="29">
        <f ca="1">IF(DAY($C10827)=28,IF(H10827=0,0,Calculator!$G$35),0)</f>
        <v>0</v>
      </c>
      <c r="M10827" s="29">
        <f ca="1">IF(I10827&gt;0,IF(DAY($C10827)=1,SUM(INDIRECT("I"&amp;(ROW(C10826)-DAY(C10826))):I10826),0),0)</f>
        <v>0</v>
      </c>
      <c r="N10827" s="29">
        <f ca="1">IF(C10827&lt;Calculator!$G$27,0,IF(C10827=Calculator!$G$27,Calculator!$G$39,IF(H10827-K10827&lt;=0,IF(D10827&gt;Calculator!$G$39,IF(H10827-K10827+E10827+L10827+M10827+Calculator!$G$39&gt;Calculator!$G$39,Calculator!$G$39-(H10827+E10827+L10827+M10827-K10827),Calculator!$G$39),D10827),0)))</f>
        <v>0</v>
      </c>
    </row>
    <row r="10828" spans="1:14" ht="15.75" thickBot="1">
      <c r="A10828" s="33" t="str">
        <f ca="1">IF(C10828=Calculator!$H$27,"F",IF(Daily!D10828+Daily!H10828=0,IF(D10827+H10827&gt;0,"L",""),""))</f>
        <v/>
      </c>
      <c r="B10828" s="34">
        <v>10827</v>
      </c>
      <c r="C10828" s="19">
        <f t="shared" ca="1" si="677"/>
        <v>56757</v>
      </c>
      <c r="D10828" s="29">
        <f t="shared" ca="1" si="679"/>
        <v>0</v>
      </c>
      <c r="E10828" s="29">
        <f ca="1">IF(C10828&lt;Calculator!$D$26,0,IF(DAY($C10828)=1,IF(D10828-Calculator!$G$24&gt;0,Calculator!$G$24,D10828),0))</f>
        <v>0</v>
      </c>
      <c r="F10828" s="29">
        <f ca="1">IF(E10828&gt;0,D10828*Calculator!$G$22/12,0)</f>
        <v>0</v>
      </c>
      <c r="G10828" s="29">
        <f ca="1">IF(E10828&gt;0,(IFERROR(-PMT(Calculator!$G$22/12,Calculator!$G$23*12,Calculator!$G$20),0))-F10828,0)</f>
        <v>0</v>
      </c>
      <c r="H10828" s="29">
        <f t="shared" ca="1" si="680"/>
        <v>0</v>
      </c>
      <c r="I10828" s="29">
        <f t="shared" ca="1" si="678"/>
        <v>0</v>
      </c>
      <c r="J10828" s="30">
        <f>Calculator!$G$40</f>
        <v>6.5000000000000002E-2</v>
      </c>
      <c r="K10828" s="29">
        <f ca="1">IF(C10828&gt;=Calculator!$G$27,IF(DAY($C10828)=1,Calculator!$G$34/2,IF(DAY($C10828)=15,Calculator!$G$34/2,0)),0)</f>
        <v>0</v>
      </c>
      <c r="L10828" s="29">
        <f ca="1">IF(DAY($C10828)=28,IF(H10828=0,0,Calculator!$G$35),0)</f>
        <v>0</v>
      </c>
      <c r="M10828" s="29">
        <f ca="1">IF(I10828&gt;0,IF(DAY($C10828)=1,SUM(INDIRECT("I"&amp;(ROW(C10827)-DAY(C10827))):I10827),0),0)</f>
        <v>0</v>
      </c>
      <c r="N10828" s="29">
        <f ca="1">IF(C10828&lt;Calculator!$G$27,0,IF(C10828=Calculator!$G$27,Calculator!$G$39,IF(H10828-K10828&lt;=0,IF(D10828&gt;Calculator!$G$39,IF(H10828-K10828+E10828+L10828+M10828+Calculator!$G$39&gt;Calculator!$G$39,Calculator!$G$39-(H10828+E10828+L10828+M10828-K10828),Calculator!$G$39),D10828),0)))</f>
        <v>0</v>
      </c>
    </row>
    <row r="10829" spans="1:14" ht="15.75" thickBot="1">
      <c r="A10829" s="33" t="str">
        <f ca="1">IF(C10829=Calculator!$H$27,"F",IF(Daily!D10829+Daily!H10829=0,IF(D10828+H10828&gt;0,"L",""),""))</f>
        <v/>
      </c>
      <c r="B10829" s="34">
        <v>10828</v>
      </c>
      <c r="C10829" s="19">
        <f t="shared" ca="1" si="677"/>
        <v>56758</v>
      </c>
      <c r="D10829" s="29">
        <f t="shared" ca="1" si="679"/>
        <v>0</v>
      </c>
      <c r="E10829" s="29">
        <f ca="1">IF(C10829&lt;Calculator!$D$26,0,IF(DAY($C10829)=1,IF(D10829-Calculator!$G$24&gt;0,Calculator!$G$24,D10829),0))</f>
        <v>0</v>
      </c>
      <c r="F10829" s="29">
        <f ca="1">IF(E10829&gt;0,D10829*Calculator!$G$22/12,0)</f>
        <v>0</v>
      </c>
      <c r="G10829" s="29">
        <f ca="1">IF(E10829&gt;0,(IFERROR(-PMT(Calculator!$G$22/12,Calculator!$G$23*12,Calculator!$G$20),0))-F10829,0)</f>
        <v>0</v>
      </c>
      <c r="H10829" s="29">
        <f t="shared" ca="1" si="680"/>
        <v>0</v>
      </c>
      <c r="I10829" s="29">
        <f t="shared" ca="1" si="678"/>
        <v>0</v>
      </c>
      <c r="J10829" s="30">
        <f>Calculator!$G$40</f>
        <v>6.5000000000000002E-2</v>
      </c>
      <c r="K10829" s="29">
        <f ca="1">IF(C10829&gt;=Calculator!$G$27,IF(DAY($C10829)=1,Calculator!$G$34/2,IF(DAY($C10829)=15,Calculator!$G$34/2,0)),0)</f>
        <v>0</v>
      </c>
      <c r="L10829" s="29">
        <f ca="1">IF(DAY($C10829)=28,IF(H10829=0,0,Calculator!$G$35),0)</f>
        <v>0</v>
      </c>
      <c r="M10829" s="29">
        <f ca="1">IF(I10829&gt;0,IF(DAY($C10829)=1,SUM(INDIRECT("I"&amp;(ROW(C10828)-DAY(C10828))):I10828),0),0)</f>
        <v>0</v>
      </c>
      <c r="N10829" s="29">
        <f ca="1">IF(C10829&lt;Calculator!$G$27,0,IF(C10829=Calculator!$G$27,Calculator!$G$39,IF(H10829-K10829&lt;=0,IF(D10829&gt;Calculator!$G$39,IF(H10829-K10829+E10829+L10829+M10829+Calculator!$G$39&gt;Calculator!$G$39,Calculator!$G$39-(H10829+E10829+L10829+M10829-K10829),Calculator!$G$39),D10829),0)))</f>
        <v>0</v>
      </c>
    </row>
    <row r="10830" spans="1:14" ht="15.75" thickBot="1">
      <c r="A10830" s="33" t="str">
        <f ca="1">IF(C10830=Calculator!$H$27,"F",IF(Daily!D10830+Daily!H10830=0,IF(D10829+H10829&gt;0,"L",""),""))</f>
        <v/>
      </c>
      <c r="B10830" s="34">
        <v>10829</v>
      </c>
      <c r="C10830" s="19">
        <f t="shared" ca="1" si="677"/>
        <v>56759</v>
      </c>
      <c r="D10830" s="29">
        <f t="shared" ca="1" si="679"/>
        <v>0</v>
      </c>
      <c r="E10830" s="29">
        <f ca="1">IF(C10830&lt;Calculator!$D$26,0,IF(DAY($C10830)=1,IF(D10830-Calculator!$G$24&gt;0,Calculator!$G$24,D10830),0))</f>
        <v>0</v>
      </c>
      <c r="F10830" s="29">
        <f ca="1">IF(E10830&gt;0,D10830*Calculator!$G$22/12,0)</f>
        <v>0</v>
      </c>
      <c r="G10830" s="29">
        <f ca="1">IF(E10830&gt;0,(IFERROR(-PMT(Calculator!$G$22/12,Calculator!$G$23*12,Calculator!$G$20),0))-F10830,0)</f>
        <v>0</v>
      </c>
      <c r="H10830" s="29">
        <f t="shared" ca="1" si="680"/>
        <v>0</v>
      </c>
      <c r="I10830" s="29">
        <f t="shared" ca="1" si="678"/>
        <v>0</v>
      </c>
      <c r="J10830" s="30">
        <f>Calculator!$G$40</f>
        <v>6.5000000000000002E-2</v>
      </c>
      <c r="K10830" s="29">
        <f ca="1">IF(C10830&gt;=Calculator!$G$27,IF(DAY($C10830)=1,Calculator!$G$34/2,IF(DAY($C10830)=15,Calculator!$G$34/2,0)),0)</f>
        <v>0</v>
      </c>
      <c r="L10830" s="29">
        <f ca="1">IF(DAY($C10830)=28,IF(H10830=0,0,Calculator!$G$35),0)</f>
        <v>0</v>
      </c>
      <c r="M10830" s="29">
        <f ca="1">IF(I10830&gt;0,IF(DAY($C10830)=1,SUM(INDIRECT("I"&amp;(ROW(C10829)-DAY(C10829))):I10829),0),0)</f>
        <v>0</v>
      </c>
      <c r="N10830" s="29">
        <f ca="1">IF(C10830&lt;Calculator!$G$27,0,IF(C10830=Calculator!$G$27,Calculator!$G$39,IF(H10830-K10830&lt;=0,IF(D10830&gt;Calculator!$G$39,IF(H10830-K10830+E10830+L10830+M10830+Calculator!$G$39&gt;Calculator!$G$39,Calculator!$G$39-(H10830+E10830+L10830+M10830-K10830),Calculator!$G$39),D10830),0)))</f>
        <v>0</v>
      </c>
    </row>
    <row r="10831" spans="1:14" ht="15.75" thickBot="1">
      <c r="A10831" s="33" t="str">
        <f ca="1">IF(C10831=Calculator!$H$27,"F",IF(Daily!D10831+Daily!H10831=0,IF(D10830+H10830&gt;0,"L",""),""))</f>
        <v/>
      </c>
      <c r="B10831" s="34">
        <v>10830</v>
      </c>
      <c r="C10831" s="19">
        <f t="shared" ca="1" si="677"/>
        <v>56760</v>
      </c>
      <c r="D10831" s="29">
        <f t="shared" ca="1" si="679"/>
        <v>0</v>
      </c>
      <c r="E10831" s="29">
        <f ca="1">IF(C10831&lt;Calculator!$D$26,0,IF(DAY($C10831)=1,IF(D10831-Calculator!$G$24&gt;0,Calculator!$G$24,D10831),0))</f>
        <v>0</v>
      </c>
      <c r="F10831" s="29">
        <f ca="1">IF(E10831&gt;0,D10831*Calculator!$G$22/12,0)</f>
        <v>0</v>
      </c>
      <c r="G10831" s="29">
        <f ca="1">IF(E10831&gt;0,(IFERROR(-PMT(Calculator!$G$22/12,Calculator!$G$23*12,Calculator!$G$20),0))-F10831,0)</f>
        <v>0</v>
      </c>
      <c r="H10831" s="29">
        <f t="shared" ca="1" si="680"/>
        <v>0</v>
      </c>
      <c r="I10831" s="29">
        <f t="shared" ca="1" si="678"/>
        <v>0</v>
      </c>
      <c r="J10831" s="30">
        <f>Calculator!$G$40</f>
        <v>6.5000000000000002E-2</v>
      </c>
      <c r="K10831" s="29">
        <f ca="1">IF(C10831&gt;=Calculator!$G$27,IF(DAY($C10831)=1,Calculator!$G$34/2,IF(DAY($C10831)=15,Calculator!$G$34/2,0)),0)</f>
        <v>0</v>
      </c>
      <c r="L10831" s="29">
        <f ca="1">IF(DAY($C10831)=28,IF(H10831=0,0,Calculator!$G$35),0)</f>
        <v>0</v>
      </c>
      <c r="M10831" s="29">
        <f ca="1">IF(I10831&gt;0,IF(DAY($C10831)=1,SUM(INDIRECT("I"&amp;(ROW(C10830)-DAY(C10830))):I10830),0),0)</f>
        <v>0</v>
      </c>
      <c r="N10831" s="29">
        <f ca="1">IF(C10831&lt;Calculator!$G$27,0,IF(C10831=Calculator!$G$27,Calculator!$G$39,IF(H10831-K10831&lt;=0,IF(D10831&gt;Calculator!$G$39,IF(H10831-K10831+E10831+L10831+M10831+Calculator!$G$39&gt;Calculator!$G$39,Calculator!$G$39-(H10831+E10831+L10831+M10831-K10831),Calculator!$G$39),D10831),0)))</f>
        <v>0</v>
      </c>
    </row>
    <row r="10832" spans="1:14" ht="15.75" thickBot="1">
      <c r="A10832" s="33" t="str">
        <f ca="1">IF(C10832=Calculator!$H$27,"F",IF(Daily!D10832+Daily!H10832=0,IF(D10831+H10831&gt;0,"L",""),""))</f>
        <v/>
      </c>
      <c r="B10832" s="34">
        <v>10831</v>
      </c>
      <c r="C10832" s="19">
        <f t="shared" ca="1" si="677"/>
        <v>56761</v>
      </c>
      <c r="D10832" s="29">
        <f t="shared" ca="1" si="679"/>
        <v>0</v>
      </c>
      <c r="E10832" s="29">
        <f ca="1">IF(C10832&lt;Calculator!$D$26,0,IF(DAY($C10832)=1,IF(D10832-Calculator!$G$24&gt;0,Calculator!$G$24,D10832),0))</f>
        <v>0</v>
      </c>
      <c r="F10832" s="29">
        <f ca="1">IF(E10832&gt;0,D10832*Calculator!$G$22/12,0)</f>
        <v>0</v>
      </c>
      <c r="G10832" s="29">
        <f ca="1">IF(E10832&gt;0,(IFERROR(-PMT(Calculator!$G$22/12,Calculator!$G$23*12,Calculator!$G$20),0))-F10832,0)</f>
        <v>0</v>
      </c>
      <c r="H10832" s="29">
        <f t="shared" ca="1" si="680"/>
        <v>0</v>
      </c>
      <c r="I10832" s="29">
        <f t="shared" ca="1" si="678"/>
        <v>0</v>
      </c>
      <c r="J10832" s="30">
        <f>Calculator!$G$40</f>
        <v>6.5000000000000002E-2</v>
      </c>
      <c r="K10832" s="29">
        <f ca="1">IF(C10832&gt;=Calculator!$G$27,IF(DAY($C10832)=1,Calculator!$G$34/2,IF(DAY($C10832)=15,Calculator!$G$34/2,0)),0)</f>
        <v>0</v>
      </c>
      <c r="L10832" s="29">
        <f ca="1">IF(DAY($C10832)=28,IF(H10832=0,0,Calculator!$G$35),0)</f>
        <v>0</v>
      </c>
      <c r="M10832" s="29">
        <f ca="1">IF(I10832&gt;0,IF(DAY($C10832)=1,SUM(INDIRECT("I"&amp;(ROW(C10831)-DAY(C10831))):I10831),0),0)</f>
        <v>0</v>
      </c>
      <c r="N10832" s="29">
        <f ca="1">IF(C10832&lt;Calculator!$G$27,0,IF(C10832=Calculator!$G$27,Calculator!$G$39,IF(H10832-K10832&lt;=0,IF(D10832&gt;Calculator!$G$39,IF(H10832-K10832+E10832+L10832+M10832+Calculator!$G$39&gt;Calculator!$G$39,Calculator!$G$39-(H10832+E10832+L10832+M10832-K10832),Calculator!$G$39),D10832),0)))</f>
        <v>0</v>
      </c>
    </row>
    <row r="10833" spans="1:14" ht="15.75" thickBot="1">
      <c r="A10833" s="33" t="str">
        <f ca="1">IF(C10833=Calculator!$H$27,"F",IF(Daily!D10833+Daily!H10833=0,IF(D10832+H10832&gt;0,"L",""),""))</f>
        <v/>
      </c>
      <c r="B10833" s="34">
        <v>10832</v>
      </c>
      <c r="C10833" s="19">
        <f t="shared" ca="1" si="677"/>
        <v>56762</v>
      </c>
      <c r="D10833" s="29">
        <f t="shared" ca="1" si="679"/>
        <v>0</v>
      </c>
      <c r="E10833" s="29">
        <f ca="1">IF(C10833&lt;Calculator!$D$26,0,IF(DAY($C10833)=1,IF(D10833-Calculator!$G$24&gt;0,Calculator!$G$24,D10833),0))</f>
        <v>0</v>
      </c>
      <c r="F10833" s="29">
        <f ca="1">IF(E10833&gt;0,D10833*Calculator!$G$22/12,0)</f>
        <v>0</v>
      </c>
      <c r="G10833" s="29">
        <f ca="1">IF(E10833&gt;0,(IFERROR(-PMT(Calculator!$G$22/12,Calculator!$G$23*12,Calculator!$G$20),0))-F10833,0)</f>
        <v>0</v>
      </c>
      <c r="H10833" s="29">
        <f t="shared" ca="1" si="680"/>
        <v>0</v>
      </c>
      <c r="I10833" s="29">
        <f t="shared" ca="1" si="678"/>
        <v>0</v>
      </c>
      <c r="J10833" s="30">
        <f>Calculator!$G$40</f>
        <v>6.5000000000000002E-2</v>
      </c>
      <c r="K10833" s="29">
        <f ca="1">IF(C10833&gt;=Calculator!$G$27,IF(DAY($C10833)=1,Calculator!$G$34/2,IF(DAY($C10833)=15,Calculator!$G$34/2,0)),0)</f>
        <v>0</v>
      </c>
      <c r="L10833" s="29">
        <f ca="1">IF(DAY($C10833)=28,IF(H10833=0,0,Calculator!$G$35),0)</f>
        <v>0</v>
      </c>
      <c r="M10833" s="29">
        <f ca="1">IF(I10833&gt;0,IF(DAY($C10833)=1,SUM(INDIRECT("I"&amp;(ROW(C10832)-DAY(C10832))):I10832),0),0)</f>
        <v>0</v>
      </c>
      <c r="N10833" s="29">
        <f ca="1">IF(C10833&lt;Calculator!$G$27,0,IF(C10833=Calculator!$G$27,Calculator!$G$39,IF(H10833-K10833&lt;=0,IF(D10833&gt;Calculator!$G$39,IF(H10833-K10833+E10833+L10833+M10833+Calculator!$G$39&gt;Calculator!$G$39,Calculator!$G$39-(H10833+E10833+L10833+M10833-K10833),Calculator!$G$39),D10833),0)))</f>
        <v>0</v>
      </c>
    </row>
    <row r="10834" spans="1:14" ht="15.75" thickBot="1">
      <c r="A10834" s="33" t="str">
        <f ca="1">IF(C10834=Calculator!$H$27,"F",IF(Daily!D10834+Daily!H10834=0,IF(D10833+H10833&gt;0,"L",""),""))</f>
        <v/>
      </c>
      <c r="B10834" s="34">
        <v>10833</v>
      </c>
      <c r="C10834" s="19">
        <f t="shared" ca="1" si="677"/>
        <v>56763</v>
      </c>
      <c r="D10834" s="29">
        <f t="shared" ca="1" si="679"/>
        <v>0</v>
      </c>
      <c r="E10834" s="29">
        <f ca="1">IF(C10834&lt;Calculator!$D$26,0,IF(DAY($C10834)=1,IF(D10834-Calculator!$G$24&gt;0,Calculator!$G$24,D10834),0))</f>
        <v>0</v>
      </c>
      <c r="F10834" s="29">
        <f ca="1">IF(E10834&gt;0,D10834*Calculator!$G$22/12,0)</f>
        <v>0</v>
      </c>
      <c r="G10834" s="29">
        <f ca="1">IF(E10834&gt;0,(IFERROR(-PMT(Calculator!$G$22/12,Calculator!$G$23*12,Calculator!$G$20),0))-F10834,0)</f>
        <v>0</v>
      </c>
      <c r="H10834" s="29">
        <f t="shared" ca="1" si="680"/>
        <v>0</v>
      </c>
      <c r="I10834" s="29">
        <f t="shared" ca="1" si="678"/>
        <v>0</v>
      </c>
      <c r="J10834" s="30">
        <f>Calculator!$G$40</f>
        <v>6.5000000000000002E-2</v>
      </c>
      <c r="K10834" s="29">
        <f ca="1">IF(C10834&gt;=Calculator!$G$27,IF(DAY($C10834)=1,Calculator!$G$34/2,IF(DAY($C10834)=15,Calculator!$G$34/2,0)),0)</f>
        <v>0</v>
      </c>
      <c r="L10834" s="29">
        <f ca="1">IF(DAY($C10834)=28,IF(H10834=0,0,Calculator!$G$35),0)</f>
        <v>0</v>
      </c>
      <c r="M10834" s="29">
        <f ca="1">IF(I10834&gt;0,IF(DAY($C10834)=1,SUM(INDIRECT("I"&amp;(ROW(C10833)-DAY(C10833))):I10833),0),0)</f>
        <v>0</v>
      </c>
      <c r="N10834" s="29">
        <f ca="1">IF(C10834&lt;Calculator!$G$27,0,IF(C10834=Calculator!$G$27,Calculator!$G$39,IF(H10834-K10834&lt;=0,IF(D10834&gt;Calculator!$G$39,IF(H10834-K10834+E10834+L10834+M10834+Calculator!$G$39&gt;Calculator!$G$39,Calculator!$G$39-(H10834+E10834+L10834+M10834-K10834),Calculator!$G$39),D10834),0)))</f>
        <v>0</v>
      </c>
    </row>
    <row r="10835" spans="1:14" ht="15.75" thickBot="1">
      <c r="A10835" s="33" t="str">
        <f ca="1">IF(C10835=Calculator!$H$27,"F",IF(Daily!D10835+Daily!H10835=0,IF(D10834+H10834&gt;0,"L",""),""))</f>
        <v/>
      </c>
      <c r="B10835" s="34">
        <v>10834</v>
      </c>
      <c r="C10835" s="19">
        <f t="shared" ca="1" si="677"/>
        <v>56764</v>
      </c>
      <c r="D10835" s="29">
        <f t="shared" ca="1" si="679"/>
        <v>0</v>
      </c>
      <c r="E10835" s="29">
        <f ca="1">IF(C10835&lt;Calculator!$D$26,0,IF(DAY($C10835)=1,IF(D10835-Calculator!$G$24&gt;0,Calculator!$G$24,D10835),0))</f>
        <v>0</v>
      </c>
      <c r="F10835" s="29">
        <f ca="1">IF(E10835&gt;0,D10835*Calculator!$G$22/12,0)</f>
        <v>0</v>
      </c>
      <c r="G10835" s="29">
        <f ca="1">IF(E10835&gt;0,(IFERROR(-PMT(Calculator!$G$22/12,Calculator!$G$23*12,Calculator!$G$20),0))-F10835,0)</f>
        <v>0</v>
      </c>
      <c r="H10835" s="29">
        <f t="shared" ca="1" si="680"/>
        <v>0</v>
      </c>
      <c r="I10835" s="29">
        <f t="shared" ca="1" si="678"/>
        <v>0</v>
      </c>
      <c r="J10835" s="30">
        <f>Calculator!$G$40</f>
        <v>6.5000000000000002E-2</v>
      </c>
      <c r="K10835" s="29">
        <f ca="1">IF(C10835&gt;=Calculator!$G$27,IF(DAY($C10835)=1,Calculator!$G$34/2,IF(DAY($C10835)=15,Calculator!$G$34/2,0)),0)</f>
        <v>0</v>
      </c>
      <c r="L10835" s="29">
        <f ca="1">IF(DAY($C10835)=28,IF(H10835=0,0,Calculator!$G$35),0)</f>
        <v>0</v>
      </c>
      <c r="M10835" s="29">
        <f ca="1">IF(I10835&gt;0,IF(DAY($C10835)=1,SUM(INDIRECT("I"&amp;(ROW(C10834)-DAY(C10834))):I10834),0),0)</f>
        <v>0</v>
      </c>
      <c r="N10835" s="29">
        <f ca="1">IF(C10835&lt;Calculator!$G$27,0,IF(C10835=Calculator!$G$27,Calculator!$G$39,IF(H10835-K10835&lt;=0,IF(D10835&gt;Calculator!$G$39,IF(H10835-K10835+E10835+L10835+M10835+Calculator!$G$39&gt;Calculator!$G$39,Calculator!$G$39-(H10835+E10835+L10835+M10835-K10835),Calculator!$G$39),D10835),0)))</f>
        <v>0</v>
      </c>
    </row>
    <row r="10836" spans="1:14" ht="15.75" thickBot="1">
      <c r="A10836" s="33" t="str">
        <f ca="1">IF(C10836=Calculator!$H$27,"F",IF(Daily!D10836+Daily!H10836=0,IF(D10835+H10835&gt;0,"L",""),""))</f>
        <v/>
      </c>
      <c r="B10836" s="34">
        <v>10835</v>
      </c>
      <c r="C10836" s="19">
        <f t="shared" ca="1" si="677"/>
        <v>56765</v>
      </c>
      <c r="D10836" s="29">
        <f t="shared" ca="1" si="679"/>
        <v>0</v>
      </c>
      <c r="E10836" s="29">
        <f ca="1">IF(C10836&lt;Calculator!$D$26,0,IF(DAY($C10836)=1,IF(D10836-Calculator!$G$24&gt;0,Calculator!$G$24,D10836),0))</f>
        <v>0</v>
      </c>
      <c r="F10836" s="29">
        <f ca="1">IF(E10836&gt;0,D10836*Calculator!$G$22/12,0)</f>
        <v>0</v>
      </c>
      <c r="G10836" s="29">
        <f ca="1">IF(E10836&gt;0,(IFERROR(-PMT(Calculator!$G$22/12,Calculator!$G$23*12,Calculator!$G$20),0))-F10836,0)</f>
        <v>0</v>
      </c>
      <c r="H10836" s="29">
        <f t="shared" ca="1" si="680"/>
        <v>0</v>
      </c>
      <c r="I10836" s="29">
        <f t="shared" ca="1" si="678"/>
        <v>0</v>
      </c>
      <c r="J10836" s="30">
        <f>Calculator!$G$40</f>
        <v>6.5000000000000002E-2</v>
      </c>
      <c r="K10836" s="29">
        <f ca="1">IF(C10836&gt;=Calculator!$G$27,IF(DAY($C10836)=1,Calculator!$G$34/2,IF(DAY($C10836)=15,Calculator!$G$34/2,0)),0)</f>
        <v>0</v>
      </c>
      <c r="L10836" s="29">
        <f ca="1">IF(DAY($C10836)=28,IF(H10836=0,0,Calculator!$G$35),0)</f>
        <v>0</v>
      </c>
      <c r="M10836" s="29">
        <f ca="1">IF(I10836&gt;0,IF(DAY($C10836)=1,SUM(INDIRECT("I"&amp;(ROW(C10835)-DAY(C10835))):I10835),0),0)</f>
        <v>0</v>
      </c>
      <c r="N10836" s="29">
        <f ca="1">IF(C10836&lt;Calculator!$G$27,0,IF(C10836=Calculator!$G$27,Calculator!$G$39,IF(H10836-K10836&lt;=0,IF(D10836&gt;Calculator!$G$39,IF(H10836-K10836+E10836+L10836+M10836+Calculator!$G$39&gt;Calculator!$G$39,Calculator!$G$39-(H10836+E10836+L10836+M10836-K10836),Calculator!$G$39),D10836),0)))</f>
        <v>0</v>
      </c>
    </row>
    <row r="10837" spans="1:14" ht="15.75" thickBot="1">
      <c r="A10837" s="33" t="str">
        <f ca="1">IF(C10837=Calculator!$H$27,"F",IF(Daily!D10837+Daily!H10837=0,IF(D10836+H10836&gt;0,"L",""),""))</f>
        <v/>
      </c>
      <c r="B10837" s="34">
        <v>10836</v>
      </c>
      <c r="C10837" s="19">
        <f t="shared" ca="1" si="677"/>
        <v>56766</v>
      </c>
      <c r="D10837" s="29">
        <f t="shared" ca="1" si="679"/>
        <v>0</v>
      </c>
      <c r="E10837" s="29">
        <f ca="1">IF(C10837&lt;Calculator!$D$26,0,IF(DAY($C10837)=1,IF(D10837-Calculator!$G$24&gt;0,Calculator!$G$24,D10837),0))</f>
        <v>0</v>
      </c>
      <c r="F10837" s="29">
        <f ca="1">IF(E10837&gt;0,D10837*Calculator!$G$22/12,0)</f>
        <v>0</v>
      </c>
      <c r="G10837" s="29">
        <f ca="1">IF(E10837&gt;0,(IFERROR(-PMT(Calculator!$G$22/12,Calculator!$G$23*12,Calculator!$G$20),0))-F10837,0)</f>
        <v>0</v>
      </c>
      <c r="H10837" s="29">
        <f t="shared" ca="1" si="680"/>
        <v>0</v>
      </c>
      <c r="I10837" s="29">
        <f t="shared" ca="1" si="678"/>
        <v>0</v>
      </c>
      <c r="J10837" s="30">
        <f>Calculator!$G$40</f>
        <v>6.5000000000000002E-2</v>
      </c>
      <c r="K10837" s="29">
        <f ca="1">IF(C10837&gt;=Calculator!$G$27,IF(DAY($C10837)=1,Calculator!$G$34/2,IF(DAY($C10837)=15,Calculator!$G$34/2,0)),0)</f>
        <v>4500</v>
      </c>
      <c r="L10837" s="29">
        <f ca="1">IF(DAY($C10837)=28,IF(H10837=0,0,Calculator!$G$35),0)</f>
        <v>0</v>
      </c>
      <c r="M10837" s="29">
        <f ca="1">IF(I10837&gt;0,IF(DAY($C10837)=1,SUM(INDIRECT("I"&amp;(ROW(C10836)-DAY(C10836))):I10836),0),0)</f>
        <v>0</v>
      </c>
      <c r="N10837" s="29">
        <f ca="1">IF(C10837&lt;Calculator!$G$27,0,IF(C10837=Calculator!$G$27,Calculator!$G$39,IF(H10837-K10837&lt;=0,IF(D10837&gt;Calculator!$G$39,IF(H10837-K10837+E10837+L10837+M10837+Calculator!$G$39&gt;Calculator!$G$39,Calculator!$G$39-(H10837+E10837+L10837+M10837-K10837),Calculator!$G$39),D10837),0)))</f>
        <v>0</v>
      </c>
    </row>
    <row r="10838" spans="1:14" ht="15.75" thickBot="1">
      <c r="A10838" s="33" t="str">
        <f ca="1">IF(C10838=Calculator!$H$27,"F",IF(Daily!D10838+Daily!H10838=0,IF(D10837+H10837&gt;0,"L",""),""))</f>
        <v/>
      </c>
      <c r="B10838" s="34">
        <v>10837</v>
      </c>
      <c r="C10838" s="19">
        <f t="shared" ca="1" si="677"/>
        <v>56767</v>
      </c>
      <c r="D10838" s="29">
        <f t="shared" ca="1" si="679"/>
        <v>0</v>
      </c>
      <c r="E10838" s="29">
        <f ca="1">IF(C10838&lt;Calculator!$D$26,0,IF(DAY($C10838)=1,IF(D10838-Calculator!$G$24&gt;0,Calculator!$G$24,D10838),0))</f>
        <v>0</v>
      </c>
      <c r="F10838" s="29">
        <f ca="1">IF(E10838&gt;0,D10838*Calculator!$G$22/12,0)</f>
        <v>0</v>
      </c>
      <c r="G10838" s="29">
        <f ca="1">IF(E10838&gt;0,(IFERROR(-PMT(Calculator!$G$22/12,Calculator!$G$23*12,Calculator!$G$20),0))-F10838,0)</f>
        <v>0</v>
      </c>
      <c r="H10838" s="29">
        <f t="shared" ca="1" si="680"/>
        <v>0</v>
      </c>
      <c r="I10838" s="29">
        <f t="shared" ca="1" si="678"/>
        <v>0</v>
      </c>
      <c r="J10838" s="30">
        <f>Calculator!$G$40</f>
        <v>6.5000000000000002E-2</v>
      </c>
      <c r="K10838" s="29">
        <f ca="1">IF(C10838&gt;=Calculator!$G$27,IF(DAY($C10838)=1,Calculator!$G$34/2,IF(DAY($C10838)=15,Calculator!$G$34/2,0)),0)</f>
        <v>0</v>
      </c>
      <c r="L10838" s="29">
        <f ca="1">IF(DAY($C10838)=28,IF(H10838=0,0,Calculator!$G$35),0)</f>
        <v>0</v>
      </c>
      <c r="M10838" s="29">
        <f ca="1">IF(I10838&gt;0,IF(DAY($C10838)=1,SUM(INDIRECT("I"&amp;(ROW(C10837)-DAY(C10837))):I10837),0),0)</f>
        <v>0</v>
      </c>
      <c r="N10838" s="29">
        <f ca="1">IF(C10838&lt;Calculator!$G$27,0,IF(C10838=Calculator!$G$27,Calculator!$G$39,IF(H10838-K10838&lt;=0,IF(D10838&gt;Calculator!$G$39,IF(H10838-K10838+E10838+L10838+M10838+Calculator!$G$39&gt;Calculator!$G$39,Calculator!$G$39-(H10838+E10838+L10838+M10838-K10838),Calculator!$G$39),D10838),0)))</f>
        <v>0</v>
      </c>
    </row>
    <row r="10839" spans="1:14" ht="15.75" thickBot="1">
      <c r="A10839" s="33" t="str">
        <f ca="1">IF(C10839=Calculator!$H$27,"F",IF(Daily!D10839+Daily!H10839=0,IF(D10838+H10838&gt;0,"L",""),""))</f>
        <v/>
      </c>
      <c r="B10839" s="34">
        <v>10838</v>
      </c>
      <c r="C10839" s="19">
        <f t="shared" ca="1" si="677"/>
        <v>56768</v>
      </c>
      <c r="D10839" s="29">
        <f t="shared" ca="1" si="679"/>
        <v>0</v>
      </c>
      <c r="E10839" s="29">
        <f ca="1">IF(C10839&lt;Calculator!$D$26,0,IF(DAY($C10839)=1,IF(D10839-Calculator!$G$24&gt;0,Calculator!$G$24,D10839),0))</f>
        <v>0</v>
      </c>
      <c r="F10839" s="29">
        <f ca="1">IF(E10839&gt;0,D10839*Calculator!$G$22/12,0)</f>
        <v>0</v>
      </c>
      <c r="G10839" s="29">
        <f ca="1">IF(E10839&gt;0,(IFERROR(-PMT(Calculator!$G$22/12,Calculator!$G$23*12,Calculator!$G$20),0))-F10839,0)</f>
        <v>0</v>
      </c>
      <c r="H10839" s="29">
        <f t="shared" ca="1" si="680"/>
        <v>0</v>
      </c>
      <c r="I10839" s="29">
        <f t="shared" ca="1" si="678"/>
        <v>0</v>
      </c>
      <c r="J10839" s="30">
        <f>Calculator!$G$40</f>
        <v>6.5000000000000002E-2</v>
      </c>
      <c r="K10839" s="29">
        <f ca="1">IF(C10839&gt;=Calculator!$G$27,IF(DAY($C10839)=1,Calculator!$G$34/2,IF(DAY($C10839)=15,Calculator!$G$34/2,0)),0)</f>
        <v>0</v>
      </c>
      <c r="L10839" s="29">
        <f ca="1">IF(DAY($C10839)=28,IF(H10839=0,0,Calculator!$G$35),0)</f>
        <v>0</v>
      </c>
      <c r="M10839" s="29">
        <f ca="1">IF(I10839&gt;0,IF(DAY($C10839)=1,SUM(INDIRECT("I"&amp;(ROW(C10838)-DAY(C10838))):I10838),0),0)</f>
        <v>0</v>
      </c>
      <c r="N10839" s="29">
        <f ca="1">IF(C10839&lt;Calculator!$G$27,0,IF(C10839=Calculator!$G$27,Calculator!$G$39,IF(H10839-K10839&lt;=0,IF(D10839&gt;Calculator!$G$39,IF(H10839-K10839+E10839+L10839+M10839+Calculator!$G$39&gt;Calculator!$G$39,Calculator!$G$39-(H10839+E10839+L10839+M10839-K10839),Calculator!$G$39),D10839),0)))</f>
        <v>0</v>
      </c>
    </row>
    <row r="10840" spans="1:14" ht="15.75" thickBot="1">
      <c r="A10840" s="33" t="str">
        <f ca="1">IF(C10840=Calculator!$H$27,"F",IF(Daily!D10840+Daily!H10840=0,IF(D10839+H10839&gt;0,"L",""),""))</f>
        <v/>
      </c>
      <c r="B10840" s="34">
        <v>10839</v>
      </c>
      <c r="C10840" s="19">
        <f t="shared" ca="1" si="677"/>
        <v>56769</v>
      </c>
      <c r="D10840" s="29">
        <f t="shared" ca="1" si="679"/>
        <v>0</v>
      </c>
      <c r="E10840" s="29">
        <f ca="1">IF(C10840&lt;Calculator!$D$26,0,IF(DAY($C10840)=1,IF(D10840-Calculator!$G$24&gt;0,Calculator!$G$24,D10840),0))</f>
        <v>0</v>
      </c>
      <c r="F10840" s="29">
        <f ca="1">IF(E10840&gt;0,D10840*Calculator!$G$22/12,0)</f>
        <v>0</v>
      </c>
      <c r="G10840" s="29">
        <f ca="1">IF(E10840&gt;0,(IFERROR(-PMT(Calculator!$G$22/12,Calculator!$G$23*12,Calculator!$G$20),0))-F10840,0)</f>
        <v>0</v>
      </c>
      <c r="H10840" s="29">
        <f t="shared" ca="1" si="680"/>
        <v>0</v>
      </c>
      <c r="I10840" s="29">
        <f t="shared" ca="1" si="678"/>
        <v>0</v>
      </c>
      <c r="J10840" s="30">
        <f>Calculator!$G$40</f>
        <v>6.5000000000000002E-2</v>
      </c>
      <c r="K10840" s="29">
        <f ca="1">IF(C10840&gt;=Calculator!$G$27,IF(DAY($C10840)=1,Calculator!$G$34/2,IF(DAY($C10840)=15,Calculator!$G$34/2,0)),0)</f>
        <v>0</v>
      </c>
      <c r="L10840" s="29">
        <f ca="1">IF(DAY($C10840)=28,IF(H10840=0,0,Calculator!$G$35),0)</f>
        <v>0</v>
      </c>
      <c r="M10840" s="29">
        <f ca="1">IF(I10840&gt;0,IF(DAY($C10840)=1,SUM(INDIRECT("I"&amp;(ROW(C10839)-DAY(C10839))):I10839),0),0)</f>
        <v>0</v>
      </c>
      <c r="N10840" s="29">
        <f ca="1">IF(C10840&lt;Calculator!$G$27,0,IF(C10840=Calculator!$G$27,Calculator!$G$39,IF(H10840-K10840&lt;=0,IF(D10840&gt;Calculator!$G$39,IF(H10840-K10840+E10840+L10840+M10840+Calculator!$G$39&gt;Calculator!$G$39,Calculator!$G$39-(H10840+E10840+L10840+M10840-K10840),Calculator!$G$39),D10840),0)))</f>
        <v>0</v>
      </c>
    </row>
    <row r="10841" spans="1:14" ht="15.75" thickBot="1">
      <c r="A10841" s="33" t="str">
        <f ca="1">IF(C10841=Calculator!$H$27,"F",IF(Daily!D10841+Daily!H10841=0,IF(D10840+H10840&gt;0,"L",""),""))</f>
        <v/>
      </c>
      <c r="B10841" s="34">
        <v>10840</v>
      </c>
      <c r="C10841" s="19">
        <f t="shared" ca="1" si="677"/>
        <v>56770</v>
      </c>
      <c r="D10841" s="29">
        <f t="shared" ca="1" si="679"/>
        <v>0</v>
      </c>
      <c r="E10841" s="29">
        <f ca="1">IF(C10841&lt;Calculator!$D$26,0,IF(DAY($C10841)=1,IF(D10841-Calculator!$G$24&gt;0,Calculator!$G$24,D10841),0))</f>
        <v>0</v>
      </c>
      <c r="F10841" s="29">
        <f ca="1">IF(E10841&gt;0,D10841*Calculator!$G$22/12,0)</f>
        <v>0</v>
      </c>
      <c r="G10841" s="29">
        <f ca="1">IF(E10841&gt;0,(IFERROR(-PMT(Calculator!$G$22/12,Calculator!$G$23*12,Calculator!$G$20),0))-F10841,0)</f>
        <v>0</v>
      </c>
      <c r="H10841" s="29">
        <f t="shared" ca="1" si="680"/>
        <v>0</v>
      </c>
      <c r="I10841" s="29">
        <f t="shared" ca="1" si="678"/>
        <v>0</v>
      </c>
      <c r="J10841" s="30">
        <f>Calculator!$G$40</f>
        <v>6.5000000000000002E-2</v>
      </c>
      <c r="K10841" s="29">
        <f ca="1">IF(C10841&gt;=Calculator!$G$27,IF(DAY($C10841)=1,Calculator!$G$34/2,IF(DAY($C10841)=15,Calculator!$G$34/2,0)),0)</f>
        <v>0</v>
      </c>
      <c r="L10841" s="29">
        <f ca="1">IF(DAY($C10841)=28,IF(H10841=0,0,Calculator!$G$35),0)</f>
        <v>0</v>
      </c>
      <c r="M10841" s="29">
        <f ca="1">IF(I10841&gt;0,IF(DAY($C10841)=1,SUM(INDIRECT("I"&amp;(ROW(C10840)-DAY(C10840))):I10840),0),0)</f>
        <v>0</v>
      </c>
      <c r="N10841" s="29">
        <f ca="1">IF(C10841&lt;Calculator!$G$27,0,IF(C10841=Calculator!$G$27,Calculator!$G$39,IF(H10841-K10841&lt;=0,IF(D10841&gt;Calculator!$G$39,IF(H10841-K10841+E10841+L10841+M10841+Calculator!$G$39&gt;Calculator!$G$39,Calculator!$G$39-(H10841+E10841+L10841+M10841-K10841),Calculator!$G$39),D10841),0)))</f>
        <v>0</v>
      </c>
    </row>
    <row r="10842" spans="1:14" ht="15.75" thickBot="1">
      <c r="A10842" s="33" t="str">
        <f ca="1">IF(C10842=Calculator!$H$27,"F",IF(Daily!D10842+Daily!H10842=0,IF(D10841+H10841&gt;0,"L",""),""))</f>
        <v/>
      </c>
      <c r="B10842" s="34">
        <v>10841</v>
      </c>
      <c r="C10842" s="19">
        <f t="shared" ca="1" si="677"/>
        <v>56771</v>
      </c>
      <c r="D10842" s="29">
        <f t="shared" ca="1" si="679"/>
        <v>0</v>
      </c>
      <c r="E10842" s="29">
        <f ca="1">IF(C10842&lt;Calculator!$D$26,0,IF(DAY($C10842)=1,IF(D10842-Calculator!$G$24&gt;0,Calculator!$G$24,D10842),0))</f>
        <v>0</v>
      </c>
      <c r="F10842" s="29">
        <f ca="1">IF(E10842&gt;0,D10842*Calculator!$G$22/12,0)</f>
        <v>0</v>
      </c>
      <c r="G10842" s="29">
        <f ca="1">IF(E10842&gt;0,(IFERROR(-PMT(Calculator!$G$22/12,Calculator!$G$23*12,Calculator!$G$20),0))-F10842,0)</f>
        <v>0</v>
      </c>
      <c r="H10842" s="29">
        <f t="shared" ca="1" si="680"/>
        <v>0</v>
      </c>
      <c r="I10842" s="29">
        <f t="shared" ca="1" si="678"/>
        <v>0</v>
      </c>
      <c r="J10842" s="30">
        <f>Calculator!$G$40</f>
        <v>6.5000000000000002E-2</v>
      </c>
      <c r="K10842" s="29">
        <f ca="1">IF(C10842&gt;=Calculator!$G$27,IF(DAY($C10842)=1,Calculator!$G$34/2,IF(DAY($C10842)=15,Calculator!$G$34/2,0)),0)</f>
        <v>0</v>
      </c>
      <c r="L10842" s="29">
        <f ca="1">IF(DAY($C10842)=28,IF(H10842=0,0,Calculator!$G$35),0)</f>
        <v>0</v>
      </c>
      <c r="M10842" s="29">
        <f ca="1">IF(I10842&gt;0,IF(DAY($C10842)=1,SUM(INDIRECT("I"&amp;(ROW(C10841)-DAY(C10841))):I10841),0),0)</f>
        <v>0</v>
      </c>
      <c r="N10842" s="29">
        <f ca="1">IF(C10842&lt;Calculator!$G$27,0,IF(C10842=Calculator!$G$27,Calculator!$G$39,IF(H10842-K10842&lt;=0,IF(D10842&gt;Calculator!$G$39,IF(H10842-K10842+E10842+L10842+M10842+Calculator!$G$39&gt;Calculator!$G$39,Calculator!$G$39-(H10842+E10842+L10842+M10842-K10842),Calculator!$G$39),D10842),0)))</f>
        <v>0</v>
      </c>
    </row>
    <row r="10843" spans="1:14" ht="15.75" thickBot="1">
      <c r="A10843" s="33" t="str">
        <f ca="1">IF(C10843=Calculator!$H$27,"F",IF(Daily!D10843+Daily!H10843=0,IF(D10842+H10842&gt;0,"L",""),""))</f>
        <v/>
      </c>
      <c r="B10843" s="34">
        <v>10842</v>
      </c>
      <c r="C10843" s="19">
        <f t="shared" ca="1" si="677"/>
        <v>56772</v>
      </c>
      <c r="D10843" s="29">
        <f t="shared" ca="1" si="679"/>
        <v>0</v>
      </c>
      <c r="E10843" s="29">
        <f ca="1">IF(C10843&lt;Calculator!$D$26,0,IF(DAY($C10843)=1,IF(D10843-Calculator!$G$24&gt;0,Calculator!$G$24,D10843),0))</f>
        <v>0</v>
      </c>
      <c r="F10843" s="29">
        <f ca="1">IF(E10843&gt;0,D10843*Calculator!$G$22/12,0)</f>
        <v>0</v>
      </c>
      <c r="G10843" s="29">
        <f ca="1">IF(E10843&gt;0,(IFERROR(-PMT(Calculator!$G$22/12,Calculator!$G$23*12,Calculator!$G$20),0))-F10843,0)</f>
        <v>0</v>
      </c>
      <c r="H10843" s="29">
        <f t="shared" ca="1" si="680"/>
        <v>0</v>
      </c>
      <c r="I10843" s="29">
        <f t="shared" ca="1" si="678"/>
        <v>0</v>
      </c>
      <c r="J10843" s="30">
        <f>Calculator!$G$40</f>
        <v>6.5000000000000002E-2</v>
      </c>
      <c r="K10843" s="29">
        <f ca="1">IF(C10843&gt;=Calculator!$G$27,IF(DAY($C10843)=1,Calculator!$G$34/2,IF(DAY($C10843)=15,Calculator!$G$34/2,0)),0)</f>
        <v>0</v>
      </c>
      <c r="L10843" s="29">
        <f ca="1">IF(DAY($C10843)=28,IF(H10843=0,0,Calculator!$G$35),0)</f>
        <v>0</v>
      </c>
      <c r="M10843" s="29">
        <f ca="1">IF(I10843&gt;0,IF(DAY($C10843)=1,SUM(INDIRECT("I"&amp;(ROW(C10842)-DAY(C10842))):I10842),0),0)</f>
        <v>0</v>
      </c>
      <c r="N10843" s="29">
        <f ca="1">IF(C10843&lt;Calculator!$G$27,0,IF(C10843=Calculator!$G$27,Calculator!$G$39,IF(H10843-K10843&lt;=0,IF(D10843&gt;Calculator!$G$39,IF(H10843-K10843+E10843+L10843+M10843+Calculator!$G$39&gt;Calculator!$G$39,Calculator!$G$39-(H10843+E10843+L10843+M10843-K10843),Calculator!$G$39),D10843),0)))</f>
        <v>0</v>
      </c>
    </row>
    <row r="10844" spans="1:14" ht="15.75" thickBot="1">
      <c r="A10844" s="33" t="str">
        <f ca="1">IF(C10844=Calculator!$H$27,"F",IF(Daily!D10844+Daily!H10844=0,IF(D10843+H10843&gt;0,"L",""),""))</f>
        <v/>
      </c>
      <c r="B10844" s="34">
        <v>10843</v>
      </c>
      <c r="C10844" s="19">
        <f t="shared" ca="1" si="677"/>
        <v>56773</v>
      </c>
      <c r="D10844" s="29">
        <f t="shared" ca="1" si="679"/>
        <v>0</v>
      </c>
      <c r="E10844" s="29">
        <f ca="1">IF(C10844&lt;Calculator!$D$26,0,IF(DAY($C10844)=1,IF(D10844-Calculator!$G$24&gt;0,Calculator!$G$24,D10844),0))</f>
        <v>0</v>
      </c>
      <c r="F10844" s="29">
        <f ca="1">IF(E10844&gt;0,D10844*Calculator!$G$22/12,0)</f>
        <v>0</v>
      </c>
      <c r="G10844" s="29">
        <f ca="1">IF(E10844&gt;0,(IFERROR(-PMT(Calculator!$G$22/12,Calculator!$G$23*12,Calculator!$G$20),0))-F10844,0)</f>
        <v>0</v>
      </c>
      <c r="H10844" s="29">
        <f t="shared" ca="1" si="680"/>
        <v>0</v>
      </c>
      <c r="I10844" s="29">
        <f t="shared" ca="1" si="678"/>
        <v>0</v>
      </c>
      <c r="J10844" s="30">
        <f>Calculator!$G$40</f>
        <v>6.5000000000000002E-2</v>
      </c>
      <c r="K10844" s="29">
        <f ca="1">IF(C10844&gt;=Calculator!$G$27,IF(DAY($C10844)=1,Calculator!$G$34/2,IF(DAY($C10844)=15,Calculator!$G$34/2,0)),0)</f>
        <v>0</v>
      </c>
      <c r="L10844" s="29">
        <f ca="1">IF(DAY($C10844)=28,IF(H10844=0,0,Calculator!$G$35),0)</f>
        <v>0</v>
      </c>
      <c r="M10844" s="29">
        <f ca="1">IF(I10844&gt;0,IF(DAY($C10844)=1,SUM(INDIRECT("I"&amp;(ROW(C10843)-DAY(C10843))):I10843),0),0)</f>
        <v>0</v>
      </c>
      <c r="N10844" s="29">
        <f ca="1">IF(C10844&lt;Calculator!$G$27,0,IF(C10844=Calculator!$G$27,Calculator!$G$39,IF(H10844-K10844&lt;=0,IF(D10844&gt;Calculator!$G$39,IF(H10844-K10844+E10844+L10844+M10844+Calculator!$G$39&gt;Calculator!$G$39,Calculator!$G$39-(H10844+E10844+L10844+M10844-K10844),Calculator!$G$39),D10844),0)))</f>
        <v>0</v>
      </c>
    </row>
    <row r="10845" spans="1:14" ht="15.75" thickBot="1">
      <c r="A10845" s="33" t="str">
        <f ca="1">IF(C10845=Calculator!$H$27,"F",IF(Daily!D10845+Daily!H10845=0,IF(D10844+H10844&gt;0,"L",""),""))</f>
        <v/>
      </c>
      <c r="B10845" s="34">
        <v>10844</v>
      </c>
      <c r="C10845" s="19">
        <f t="shared" ca="1" si="677"/>
        <v>56774</v>
      </c>
      <c r="D10845" s="29">
        <f t="shared" ca="1" si="679"/>
        <v>0</v>
      </c>
      <c r="E10845" s="29">
        <f ca="1">IF(C10845&lt;Calculator!$D$26,0,IF(DAY($C10845)=1,IF(D10845-Calculator!$G$24&gt;0,Calculator!$G$24,D10845),0))</f>
        <v>0</v>
      </c>
      <c r="F10845" s="29">
        <f ca="1">IF(E10845&gt;0,D10845*Calculator!$G$22/12,0)</f>
        <v>0</v>
      </c>
      <c r="G10845" s="29">
        <f ca="1">IF(E10845&gt;0,(IFERROR(-PMT(Calculator!$G$22/12,Calculator!$G$23*12,Calculator!$G$20),0))-F10845,0)</f>
        <v>0</v>
      </c>
      <c r="H10845" s="29">
        <f t="shared" ca="1" si="680"/>
        <v>0</v>
      </c>
      <c r="I10845" s="29">
        <f t="shared" ca="1" si="678"/>
        <v>0</v>
      </c>
      <c r="J10845" s="30">
        <f>Calculator!$G$40</f>
        <v>6.5000000000000002E-2</v>
      </c>
      <c r="K10845" s="29">
        <f ca="1">IF(C10845&gt;=Calculator!$G$27,IF(DAY($C10845)=1,Calculator!$G$34/2,IF(DAY($C10845)=15,Calculator!$G$34/2,0)),0)</f>
        <v>0</v>
      </c>
      <c r="L10845" s="29">
        <f ca="1">IF(DAY($C10845)=28,IF(H10845=0,0,Calculator!$G$35),0)</f>
        <v>0</v>
      </c>
      <c r="M10845" s="29">
        <f ca="1">IF(I10845&gt;0,IF(DAY($C10845)=1,SUM(INDIRECT("I"&amp;(ROW(C10844)-DAY(C10844))):I10844),0),0)</f>
        <v>0</v>
      </c>
      <c r="N10845" s="29">
        <f ca="1">IF(C10845&lt;Calculator!$G$27,0,IF(C10845=Calculator!$G$27,Calculator!$G$39,IF(H10845-K10845&lt;=0,IF(D10845&gt;Calculator!$G$39,IF(H10845-K10845+E10845+L10845+M10845+Calculator!$G$39&gt;Calculator!$G$39,Calculator!$G$39-(H10845+E10845+L10845+M10845-K10845),Calculator!$G$39),D10845),0)))</f>
        <v>0</v>
      </c>
    </row>
    <row r="10846" spans="1:14" ht="15.75" thickBot="1">
      <c r="A10846" s="33" t="str">
        <f ca="1">IF(C10846=Calculator!$H$27,"F",IF(Daily!D10846+Daily!H10846=0,IF(D10845+H10845&gt;0,"L",""),""))</f>
        <v/>
      </c>
      <c r="B10846" s="34">
        <v>10845</v>
      </c>
      <c r="C10846" s="19">
        <f t="shared" ca="1" si="677"/>
        <v>56775</v>
      </c>
      <c r="D10846" s="29">
        <f t="shared" ca="1" si="679"/>
        <v>0</v>
      </c>
      <c r="E10846" s="29">
        <f ca="1">IF(C10846&lt;Calculator!$D$26,0,IF(DAY($C10846)=1,IF(D10846-Calculator!$G$24&gt;0,Calculator!$G$24,D10846),0))</f>
        <v>0</v>
      </c>
      <c r="F10846" s="29">
        <f ca="1">IF(E10846&gt;0,D10846*Calculator!$G$22/12,0)</f>
        <v>0</v>
      </c>
      <c r="G10846" s="29">
        <f ca="1">IF(E10846&gt;0,(IFERROR(-PMT(Calculator!$G$22/12,Calculator!$G$23*12,Calculator!$G$20),0))-F10846,0)</f>
        <v>0</v>
      </c>
      <c r="H10846" s="29">
        <f t="shared" ca="1" si="680"/>
        <v>0</v>
      </c>
      <c r="I10846" s="29">
        <f t="shared" ca="1" si="678"/>
        <v>0</v>
      </c>
      <c r="J10846" s="30">
        <f>Calculator!$G$40</f>
        <v>6.5000000000000002E-2</v>
      </c>
      <c r="K10846" s="29">
        <f ca="1">IF(C10846&gt;=Calculator!$G$27,IF(DAY($C10846)=1,Calculator!$G$34/2,IF(DAY($C10846)=15,Calculator!$G$34/2,0)),0)</f>
        <v>0</v>
      </c>
      <c r="L10846" s="29">
        <f ca="1">IF(DAY($C10846)=28,IF(H10846=0,0,Calculator!$G$35),0)</f>
        <v>0</v>
      </c>
      <c r="M10846" s="29">
        <f ca="1">IF(I10846&gt;0,IF(DAY($C10846)=1,SUM(INDIRECT("I"&amp;(ROW(C10845)-DAY(C10845))):I10845),0),0)</f>
        <v>0</v>
      </c>
      <c r="N10846" s="29">
        <f ca="1">IF(C10846&lt;Calculator!$G$27,0,IF(C10846=Calculator!$G$27,Calculator!$G$39,IF(H10846-K10846&lt;=0,IF(D10846&gt;Calculator!$G$39,IF(H10846-K10846+E10846+L10846+M10846+Calculator!$G$39&gt;Calculator!$G$39,Calculator!$G$39-(H10846+E10846+L10846+M10846-K10846),Calculator!$G$39),D10846),0)))</f>
        <v>0</v>
      </c>
    </row>
    <row r="10847" spans="1:14" ht="15.75" thickBot="1">
      <c r="A10847" s="33" t="str">
        <f ca="1">IF(C10847=Calculator!$H$27,"F",IF(Daily!D10847+Daily!H10847=0,IF(D10846+H10846&gt;0,"L",""),""))</f>
        <v/>
      </c>
      <c r="B10847" s="34">
        <v>10846</v>
      </c>
      <c r="C10847" s="19">
        <f t="shared" ca="1" si="677"/>
        <v>56776</v>
      </c>
      <c r="D10847" s="29">
        <f t="shared" ca="1" si="679"/>
        <v>0</v>
      </c>
      <c r="E10847" s="29">
        <f ca="1">IF(C10847&lt;Calculator!$D$26,0,IF(DAY($C10847)=1,IF(D10847-Calculator!$G$24&gt;0,Calculator!$G$24,D10847),0))</f>
        <v>0</v>
      </c>
      <c r="F10847" s="29">
        <f ca="1">IF(E10847&gt;0,D10847*Calculator!$G$22/12,0)</f>
        <v>0</v>
      </c>
      <c r="G10847" s="29">
        <f ca="1">IF(E10847&gt;0,(IFERROR(-PMT(Calculator!$G$22/12,Calculator!$G$23*12,Calculator!$G$20),0))-F10847,0)</f>
        <v>0</v>
      </c>
      <c r="H10847" s="29">
        <f t="shared" ca="1" si="680"/>
        <v>0</v>
      </c>
      <c r="I10847" s="29">
        <f t="shared" ca="1" si="678"/>
        <v>0</v>
      </c>
      <c r="J10847" s="30">
        <f>Calculator!$G$40</f>
        <v>6.5000000000000002E-2</v>
      </c>
      <c r="K10847" s="29">
        <f ca="1">IF(C10847&gt;=Calculator!$G$27,IF(DAY($C10847)=1,Calculator!$G$34/2,IF(DAY($C10847)=15,Calculator!$G$34/2,0)),0)</f>
        <v>0</v>
      </c>
      <c r="L10847" s="29">
        <f ca="1">IF(DAY($C10847)=28,IF(H10847=0,0,Calculator!$G$35),0)</f>
        <v>0</v>
      </c>
      <c r="M10847" s="29">
        <f ca="1">IF(I10847&gt;0,IF(DAY($C10847)=1,SUM(INDIRECT("I"&amp;(ROW(C10846)-DAY(C10846))):I10846),0),0)</f>
        <v>0</v>
      </c>
      <c r="N10847" s="29">
        <f ca="1">IF(C10847&lt;Calculator!$G$27,0,IF(C10847=Calculator!$G$27,Calculator!$G$39,IF(H10847-K10847&lt;=0,IF(D10847&gt;Calculator!$G$39,IF(H10847-K10847+E10847+L10847+M10847+Calculator!$G$39&gt;Calculator!$G$39,Calculator!$G$39-(H10847+E10847+L10847+M10847-K10847),Calculator!$G$39),D10847),0)))</f>
        <v>0</v>
      </c>
    </row>
    <row r="10848" spans="1:14" ht="15.75" thickBot="1">
      <c r="A10848" s="33" t="str">
        <f ca="1">IF(C10848=Calculator!$H$27,"F",IF(Daily!D10848+Daily!H10848=0,IF(D10847+H10847&gt;0,"L",""),""))</f>
        <v/>
      </c>
      <c r="B10848" s="34">
        <v>10847</v>
      </c>
      <c r="C10848" s="19">
        <f t="shared" ca="1" si="677"/>
        <v>56777</v>
      </c>
      <c r="D10848" s="29">
        <f t="shared" ca="1" si="679"/>
        <v>0</v>
      </c>
      <c r="E10848" s="29">
        <f ca="1">IF(C10848&lt;Calculator!$D$26,0,IF(DAY($C10848)=1,IF(D10848-Calculator!$G$24&gt;0,Calculator!$G$24,D10848),0))</f>
        <v>0</v>
      </c>
      <c r="F10848" s="29">
        <f ca="1">IF(E10848&gt;0,D10848*Calculator!$G$22/12,0)</f>
        <v>0</v>
      </c>
      <c r="G10848" s="29">
        <f ca="1">IF(E10848&gt;0,(IFERROR(-PMT(Calculator!$G$22/12,Calculator!$G$23*12,Calculator!$G$20),0))-F10848,0)</f>
        <v>0</v>
      </c>
      <c r="H10848" s="29">
        <f t="shared" ca="1" si="680"/>
        <v>0</v>
      </c>
      <c r="I10848" s="29">
        <f t="shared" ca="1" si="678"/>
        <v>0</v>
      </c>
      <c r="J10848" s="30">
        <f>Calculator!$G$40</f>
        <v>6.5000000000000002E-2</v>
      </c>
      <c r="K10848" s="29">
        <f ca="1">IF(C10848&gt;=Calculator!$G$27,IF(DAY($C10848)=1,Calculator!$G$34/2,IF(DAY($C10848)=15,Calculator!$G$34/2,0)),0)</f>
        <v>0</v>
      </c>
      <c r="L10848" s="29">
        <f ca="1">IF(DAY($C10848)=28,IF(H10848=0,0,Calculator!$G$35),0)</f>
        <v>0</v>
      </c>
      <c r="M10848" s="29">
        <f ca="1">IF(I10848&gt;0,IF(DAY($C10848)=1,SUM(INDIRECT("I"&amp;(ROW(C10847)-DAY(C10847))):I10847),0),0)</f>
        <v>0</v>
      </c>
      <c r="N10848" s="29">
        <f ca="1">IF(C10848&lt;Calculator!$G$27,0,IF(C10848=Calculator!$G$27,Calculator!$G$39,IF(H10848-K10848&lt;=0,IF(D10848&gt;Calculator!$G$39,IF(H10848-K10848+E10848+L10848+M10848+Calculator!$G$39&gt;Calculator!$G$39,Calculator!$G$39-(H10848+E10848+L10848+M10848-K10848),Calculator!$G$39),D10848),0)))</f>
        <v>0</v>
      </c>
    </row>
    <row r="10849" spans="1:14" ht="15.75" thickBot="1">
      <c r="A10849" s="33" t="str">
        <f ca="1">IF(C10849=Calculator!$H$27,"F",IF(Daily!D10849+Daily!H10849=0,IF(D10848+H10848&gt;0,"L",""),""))</f>
        <v/>
      </c>
      <c r="B10849" s="34">
        <v>10848</v>
      </c>
      <c r="C10849" s="19">
        <f t="shared" ca="1" si="677"/>
        <v>56778</v>
      </c>
      <c r="D10849" s="29">
        <f t="shared" ca="1" si="679"/>
        <v>0</v>
      </c>
      <c r="E10849" s="29">
        <f ca="1">IF(C10849&lt;Calculator!$D$26,0,IF(DAY($C10849)=1,IF(D10849-Calculator!$G$24&gt;0,Calculator!$G$24,D10849),0))</f>
        <v>0</v>
      </c>
      <c r="F10849" s="29">
        <f ca="1">IF(E10849&gt;0,D10849*Calculator!$G$22/12,0)</f>
        <v>0</v>
      </c>
      <c r="G10849" s="29">
        <f ca="1">IF(E10849&gt;0,(IFERROR(-PMT(Calculator!$G$22/12,Calculator!$G$23*12,Calculator!$G$20),0))-F10849,0)</f>
        <v>0</v>
      </c>
      <c r="H10849" s="29">
        <f t="shared" ca="1" si="680"/>
        <v>0</v>
      </c>
      <c r="I10849" s="29">
        <f t="shared" ca="1" si="678"/>
        <v>0</v>
      </c>
      <c r="J10849" s="30">
        <f>Calculator!$G$40</f>
        <v>6.5000000000000002E-2</v>
      </c>
      <c r="K10849" s="29">
        <f ca="1">IF(C10849&gt;=Calculator!$G$27,IF(DAY($C10849)=1,Calculator!$G$34/2,IF(DAY($C10849)=15,Calculator!$G$34/2,0)),0)</f>
        <v>0</v>
      </c>
      <c r="L10849" s="29">
        <f ca="1">IF(DAY($C10849)=28,IF(H10849=0,0,Calculator!$G$35),0)</f>
        <v>0</v>
      </c>
      <c r="M10849" s="29">
        <f ca="1">IF(I10849&gt;0,IF(DAY($C10849)=1,SUM(INDIRECT("I"&amp;(ROW(C10848)-DAY(C10848))):I10848),0),0)</f>
        <v>0</v>
      </c>
      <c r="N10849" s="29">
        <f ca="1">IF(C10849&lt;Calculator!$G$27,0,IF(C10849=Calculator!$G$27,Calculator!$G$39,IF(H10849-K10849&lt;=0,IF(D10849&gt;Calculator!$G$39,IF(H10849-K10849+E10849+L10849+M10849+Calculator!$G$39&gt;Calculator!$G$39,Calculator!$G$39-(H10849+E10849+L10849+M10849-K10849),Calculator!$G$39),D10849),0)))</f>
        <v>0</v>
      </c>
    </row>
    <row r="10850" spans="1:14" ht="15.75" thickBot="1">
      <c r="A10850" s="33" t="str">
        <f ca="1">IF(C10850=Calculator!$H$27,"F",IF(Daily!D10850+Daily!H10850=0,IF(D10849+H10849&gt;0,"L",""),""))</f>
        <v/>
      </c>
      <c r="B10850" s="34">
        <v>10849</v>
      </c>
      <c r="C10850" s="19">
        <f t="shared" ca="1" si="677"/>
        <v>56779</v>
      </c>
      <c r="D10850" s="29">
        <f t="shared" ca="1" si="679"/>
        <v>0</v>
      </c>
      <c r="E10850" s="29">
        <f ca="1">IF(C10850&lt;Calculator!$D$26,0,IF(DAY($C10850)=1,IF(D10850-Calculator!$G$24&gt;0,Calculator!$G$24,D10850),0))</f>
        <v>0</v>
      </c>
      <c r="F10850" s="29">
        <f ca="1">IF(E10850&gt;0,D10850*Calculator!$G$22/12,0)</f>
        <v>0</v>
      </c>
      <c r="G10850" s="29">
        <f ca="1">IF(E10850&gt;0,(IFERROR(-PMT(Calculator!$G$22/12,Calculator!$G$23*12,Calculator!$G$20),0))-F10850,0)</f>
        <v>0</v>
      </c>
      <c r="H10850" s="29">
        <f t="shared" ca="1" si="680"/>
        <v>0</v>
      </c>
      <c r="I10850" s="29">
        <f t="shared" ca="1" si="678"/>
        <v>0</v>
      </c>
      <c r="J10850" s="30">
        <f>Calculator!$G$40</f>
        <v>6.5000000000000002E-2</v>
      </c>
      <c r="K10850" s="29">
        <f ca="1">IF(C10850&gt;=Calculator!$G$27,IF(DAY($C10850)=1,Calculator!$G$34/2,IF(DAY($C10850)=15,Calculator!$G$34/2,0)),0)</f>
        <v>0</v>
      </c>
      <c r="L10850" s="29">
        <f ca="1">IF(DAY($C10850)=28,IF(H10850=0,0,Calculator!$G$35),0)</f>
        <v>0</v>
      </c>
      <c r="M10850" s="29">
        <f ca="1">IF(I10850&gt;0,IF(DAY($C10850)=1,SUM(INDIRECT("I"&amp;(ROW(C10849)-DAY(C10849))):I10849),0),0)</f>
        <v>0</v>
      </c>
      <c r="N10850" s="29">
        <f ca="1">IF(C10850&lt;Calculator!$G$27,0,IF(C10850=Calculator!$G$27,Calculator!$G$39,IF(H10850-K10850&lt;=0,IF(D10850&gt;Calculator!$G$39,IF(H10850-K10850+E10850+L10850+M10850+Calculator!$G$39&gt;Calculator!$G$39,Calculator!$G$39-(H10850+E10850+L10850+M10850-K10850),Calculator!$G$39),D10850),0)))</f>
        <v>0</v>
      </c>
    </row>
    <row r="10851" spans="1:14" ht="15.75" thickBot="1">
      <c r="A10851" s="33" t="str">
        <f ca="1">IF(C10851=Calculator!$H$27,"F",IF(Daily!D10851+Daily!H10851=0,IF(D10850+H10850&gt;0,"L",""),""))</f>
        <v/>
      </c>
      <c r="B10851" s="34">
        <v>10850</v>
      </c>
      <c r="C10851" s="19">
        <f t="shared" ca="1" si="677"/>
        <v>56780</v>
      </c>
      <c r="D10851" s="29">
        <f t="shared" ca="1" si="679"/>
        <v>0</v>
      </c>
      <c r="E10851" s="29">
        <f ca="1">IF(C10851&lt;Calculator!$D$26,0,IF(DAY($C10851)=1,IF(D10851-Calculator!$G$24&gt;0,Calculator!$G$24,D10851),0))</f>
        <v>0</v>
      </c>
      <c r="F10851" s="29">
        <f ca="1">IF(E10851&gt;0,D10851*Calculator!$G$22/12,0)</f>
        <v>0</v>
      </c>
      <c r="G10851" s="29">
        <f ca="1">IF(E10851&gt;0,(IFERROR(-PMT(Calculator!$G$22/12,Calculator!$G$23*12,Calculator!$G$20),0))-F10851,0)</f>
        <v>0</v>
      </c>
      <c r="H10851" s="29">
        <f t="shared" ca="1" si="680"/>
        <v>0</v>
      </c>
      <c r="I10851" s="29">
        <f t="shared" ca="1" si="678"/>
        <v>0</v>
      </c>
      <c r="J10851" s="30">
        <f>Calculator!$G$40</f>
        <v>6.5000000000000002E-2</v>
      </c>
      <c r="K10851" s="29">
        <f ca="1">IF(C10851&gt;=Calculator!$G$27,IF(DAY($C10851)=1,Calculator!$G$34/2,IF(DAY($C10851)=15,Calculator!$G$34/2,0)),0)</f>
        <v>4500</v>
      </c>
      <c r="L10851" s="29">
        <f ca="1">IF(DAY($C10851)=28,IF(H10851=0,0,Calculator!$G$35),0)</f>
        <v>0</v>
      </c>
      <c r="M10851" s="29">
        <f ca="1">IF(I10851&gt;0,IF(DAY($C10851)=1,SUM(INDIRECT("I"&amp;(ROW(C10850)-DAY(C10850))):I10850),0),0)</f>
        <v>0</v>
      </c>
      <c r="N10851" s="29">
        <f ca="1">IF(C10851&lt;Calculator!$G$27,0,IF(C10851=Calculator!$G$27,Calculator!$G$39,IF(H10851-K10851&lt;=0,IF(D10851&gt;Calculator!$G$39,IF(H10851-K10851+E10851+L10851+M10851+Calculator!$G$39&gt;Calculator!$G$39,Calculator!$G$39-(H10851+E10851+L10851+M10851-K10851),Calculator!$G$39),D10851),0)))</f>
        <v>0</v>
      </c>
    </row>
    <row r="10852" spans="1:14" ht="15.75" thickBot="1">
      <c r="A10852" s="33" t="str">
        <f ca="1">IF(C10852=Calculator!$H$27,"F",IF(Daily!D10852+Daily!H10852=0,IF(D10851+H10851&gt;0,"L",""),""))</f>
        <v/>
      </c>
      <c r="B10852" s="34">
        <v>10851</v>
      </c>
      <c r="C10852" s="19">
        <f t="shared" ca="1" si="677"/>
        <v>56781</v>
      </c>
      <c r="D10852" s="29">
        <f t="shared" ca="1" si="679"/>
        <v>0</v>
      </c>
      <c r="E10852" s="29">
        <f ca="1">IF(C10852&lt;Calculator!$D$26,0,IF(DAY($C10852)=1,IF(D10852-Calculator!$G$24&gt;0,Calculator!$G$24,D10852),0))</f>
        <v>0</v>
      </c>
      <c r="F10852" s="29">
        <f ca="1">IF(E10852&gt;0,D10852*Calculator!$G$22/12,0)</f>
        <v>0</v>
      </c>
      <c r="G10852" s="29">
        <f ca="1">IF(E10852&gt;0,(IFERROR(-PMT(Calculator!$G$22/12,Calculator!$G$23*12,Calculator!$G$20),0))-F10852,0)</f>
        <v>0</v>
      </c>
      <c r="H10852" s="29">
        <f t="shared" ca="1" si="680"/>
        <v>0</v>
      </c>
      <c r="I10852" s="29">
        <f t="shared" ca="1" si="678"/>
        <v>0</v>
      </c>
      <c r="J10852" s="30">
        <f>Calculator!$G$40</f>
        <v>6.5000000000000002E-2</v>
      </c>
      <c r="K10852" s="29">
        <f ca="1">IF(C10852&gt;=Calculator!$G$27,IF(DAY($C10852)=1,Calculator!$G$34/2,IF(DAY($C10852)=15,Calculator!$G$34/2,0)),0)</f>
        <v>0</v>
      </c>
      <c r="L10852" s="29">
        <f ca="1">IF(DAY($C10852)=28,IF(H10852=0,0,Calculator!$G$35),0)</f>
        <v>0</v>
      </c>
      <c r="M10852" s="29">
        <f ca="1">IF(I10852&gt;0,IF(DAY($C10852)=1,SUM(INDIRECT("I"&amp;(ROW(C10851)-DAY(C10851))):I10851),0),0)</f>
        <v>0</v>
      </c>
      <c r="N10852" s="29">
        <f ca="1">IF(C10852&lt;Calculator!$G$27,0,IF(C10852=Calculator!$G$27,Calculator!$G$39,IF(H10852-K10852&lt;=0,IF(D10852&gt;Calculator!$G$39,IF(H10852-K10852+E10852+L10852+M10852+Calculator!$G$39&gt;Calculator!$G$39,Calculator!$G$39-(H10852+E10852+L10852+M10852-K10852),Calculator!$G$39),D10852),0)))</f>
        <v>0</v>
      </c>
    </row>
    <row r="10853" spans="1:14" ht="15.75" thickBot="1">
      <c r="A10853" s="33" t="str">
        <f ca="1">IF(C10853=Calculator!$H$27,"F",IF(Daily!D10853+Daily!H10853=0,IF(D10852+H10852&gt;0,"L",""),""))</f>
        <v/>
      </c>
      <c r="B10853" s="34">
        <v>10852</v>
      </c>
      <c r="C10853" s="19">
        <f t="shared" ca="1" si="677"/>
        <v>56782</v>
      </c>
      <c r="D10853" s="29">
        <f t="shared" ca="1" si="679"/>
        <v>0</v>
      </c>
      <c r="E10853" s="29">
        <f ca="1">IF(C10853&lt;Calculator!$D$26,0,IF(DAY($C10853)=1,IF(D10853-Calculator!$G$24&gt;0,Calculator!$G$24,D10853),0))</f>
        <v>0</v>
      </c>
      <c r="F10853" s="29">
        <f ca="1">IF(E10853&gt;0,D10853*Calculator!$G$22/12,0)</f>
        <v>0</v>
      </c>
      <c r="G10853" s="29">
        <f ca="1">IF(E10853&gt;0,(IFERROR(-PMT(Calculator!$G$22/12,Calculator!$G$23*12,Calculator!$G$20),0))-F10853,0)</f>
        <v>0</v>
      </c>
      <c r="H10853" s="29">
        <f t="shared" ca="1" si="680"/>
        <v>0</v>
      </c>
      <c r="I10853" s="29">
        <f t="shared" ca="1" si="678"/>
        <v>0</v>
      </c>
      <c r="J10853" s="30">
        <f>Calculator!$G$40</f>
        <v>6.5000000000000002E-2</v>
      </c>
      <c r="K10853" s="29">
        <f ca="1">IF(C10853&gt;=Calculator!$G$27,IF(DAY($C10853)=1,Calculator!$G$34/2,IF(DAY($C10853)=15,Calculator!$G$34/2,0)),0)</f>
        <v>0</v>
      </c>
      <c r="L10853" s="29">
        <f ca="1">IF(DAY($C10853)=28,IF(H10853=0,0,Calculator!$G$35),0)</f>
        <v>0</v>
      </c>
      <c r="M10853" s="29">
        <f ca="1">IF(I10853&gt;0,IF(DAY($C10853)=1,SUM(INDIRECT("I"&amp;(ROW(C10852)-DAY(C10852))):I10852),0),0)</f>
        <v>0</v>
      </c>
      <c r="N10853" s="29">
        <f ca="1">IF(C10853&lt;Calculator!$G$27,0,IF(C10853=Calculator!$G$27,Calculator!$G$39,IF(H10853-K10853&lt;=0,IF(D10853&gt;Calculator!$G$39,IF(H10853-K10853+E10853+L10853+M10853+Calculator!$G$39&gt;Calculator!$G$39,Calculator!$G$39-(H10853+E10853+L10853+M10853-K10853),Calculator!$G$39),D10853),0)))</f>
        <v>0</v>
      </c>
    </row>
    <row r="10854" spans="1:14" ht="15.75" thickBot="1">
      <c r="A10854" s="33" t="str">
        <f ca="1">IF(C10854=Calculator!$H$27,"F",IF(Daily!D10854+Daily!H10854=0,IF(D10853+H10853&gt;0,"L",""),""))</f>
        <v/>
      </c>
      <c r="B10854" s="34">
        <v>10853</v>
      </c>
      <c r="C10854" s="19">
        <f t="shared" ca="1" si="677"/>
        <v>56783</v>
      </c>
      <c r="D10854" s="29">
        <f t="shared" ca="1" si="679"/>
        <v>0</v>
      </c>
      <c r="E10854" s="29">
        <f ca="1">IF(C10854&lt;Calculator!$D$26,0,IF(DAY($C10854)=1,IF(D10854-Calculator!$G$24&gt;0,Calculator!$G$24,D10854),0))</f>
        <v>0</v>
      </c>
      <c r="F10854" s="29">
        <f ca="1">IF(E10854&gt;0,D10854*Calculator!$G$22/12,0)</f>
        <v>0</v>
      </c>
      <c r="G10854" s="29">
        <f ca="1">IF(E10854&gt;0,(IFERROR(-PMT(Calculator!$G$22/12,Calculator!$G$23*12,Calculator!$G$20),0))-F10854,0)</f>
        <v>0</v>
      </c>
      <c r="H10854" s="29">
        <f t="shared" ca="1" si="680"/>
        <v>0</v>
      </c>
      <c r="I10854" s="29">
        <f t="shared" ca="1" si="678"/>
        <v>0</v>
      </c>
      <c r="J10854" s="30">
        <f>Calculator!$G$40</f>
        <v>6.5000000000000002E-2</v>
      </c>
      <c r="K10854" s="29">
        <f ca="1">IF(C10854&gt;=Calculator!$G$27,IF(DAY($C10854)=1,Calculator!$G$34/2,IF(DAY($C10854)=15,Calculator!$G$34/2,0)),0)</f>
        <v>0</v>
      </c>
      <c r="L10854" s="29">
        <f ca="1">IF(DAY($C10854)=28,IF(H10854=0,0,Calculator!$G$35),0)</f>
        <v>0</v>
      </c>
      <c r="M10854" s="29">
        <f ca="1">IF(I10854&gt;0,IF(DAY($C10854)=1,SUM(INDIRECT("I"&amp;(ROW(C10853)-DAY(C10853))):I10853),0),0)</f>
        <v>0</v>
      </c>
      <c r="N10854" s="29">
        <f ca="1">IF(C10854&lt;Calculator!$G$27,0,IF(C10854=Calculator!$G$27,Calculator!$G$39,IF(H10854-K10854&lt;=0,IF(D10854&gt;Calculator!$G$39,IF(H10854-K10854+E10854+L10854+M10854+Calculator!$G$39&gt;Calculator!$G$39,Calculator!$G$39-(H10854+E10854+L10854+M10854-K10854),Calculator!$G$39),D10854),0)))</f>
        <v>0</v>
      </c>
    </row>
    <row r="10855" spans="1:14" ht="15.75" thickBot="1">
      <c r="A10855" s="33" t="str">
        <f ca="1">IF(C10855=Calculator!$H$27,"F",IF(Daily!D10855+Daily!H10855=0,IF(D10854+H10854&gt;0,"L",""),""))</f>
        <v/>
      </c>
      <c r="B10855" s="34">
        <v>10854</v>
      </c>
      <c r="C10855" s="19">
        <f t="shared" ca="1" si="677"/>
        <v>56784</v>
      </c>
      <c r="D10855" s="29">
        <f t="shared" ca="1" si="679"/>
        <v>0</v>
      </c>
      <c r="E10855" s="29">
        <f ca="1">IF(C10855&lt;Calculator!$D$26,0,IF(DAY($C10855)=1,IF(D10855-Calculator!$G$24&gt;0,Calculator!$G$24,D10855),0))</f>
        <v>0</v>
      </c>
      <c r="F10855" s="29">
        <f ca="1">IF(E10855&gt;0,D10855*Calculator!$G$22/12,0)</f>
        <v>0</v>
      </c>
      <c r="G10855" s="29">
        <f ca="1">IF(E10855&gt;0,(IFERROR(-PMT(Calculator!$G$22/12,Calculator!$G$23*12,Calculator!$G$20),0))-F10855,0)</f>
        <v>0</v>
      </c>
      <c r="H10855" s="29">
        <f t="shared" ca="1" si="680"/>
        <v>0</v>
      </c>
      <c r="I10855" s="29">
        <f t="shared" ca="1" si="678"/>
        <v>0</v>
      </c>
      <c r="J10855" s="30">
        <f>Calculator!$G$40</f>
        <v>6.5000000000000002E-2</v>
      </c>
      <c r="K10855" s="29">
        <f ca="1">IF(C10855&gt;=Calculator!$G$27,IF(DAY($C10855)=1,Calculator!$G$34/2,IF(DAY($C10855)=15,Calculator!$G$34/2,0)),0)</f>
        <v>0</v>
      </c>
      <c r="L10855" s="29">
        <f ca="1">IF(DAY($C10855)=28,IF(H10855=0,0,Calculator!$G$35),0)</f>
        <v>0</v>
      </c>
      <c r="M10855" s="29">
        <f ca="1">IF(I10855&gt;0,IF(DAY($C10855)=1,SUM(INDIRECT("I"&amp;(ROW(C10854)-DAY(C10854))):I10854),0),0)</f>
        <v>0</v>
      </c>
      <c r="N10855" s="29">
        <f ca="1">IF(C10855&lt;Calculator!$G$27,0,IF(C10855=Calculator!$G$27,Calculator!$G$39,IF(H10855-K10855&lt;=0,IF(D10855&gt;Calculator!$G$39,IF(H10855-K10855+E10855+L10855+M10855+Calculator!$G$39&gt;Calculator!$G$39,Calculator!$G$39-(H10855+E10855+L10855+M10855-K10855),Calculator!$G$39),D10855),0)))</f>
        <v>0</v>
      </c>
    </row>
    <row r="10856" spans="1:14" ht="15.75" thickBot="1">
      <c r="A10856" s="33" t="str">
        <f ca="1">IF(C10856=Calculator!$H$27,"F",IF(Daily!D10856+Daily!H10856=0,IF(D10855+H10855&gt;0,"L",""),""))</f>
        <v/>
      </c>
      <c r="B10856" s="34">
        <v>10855</v>
      </c>
      <c r="C10856" s="19">
        <f t="shared" ca="1" si="677"/>
        <v>56785</v>
      </c>
      <c r="D10856" s="29">
        <f t="shared" ca="1" si="679"/>
        <v>0</v>
      </c>
      <c r="E10856" s="29">
        <f ca="1">IF(C10856&lt;Calculator!$D$26,0,IF(DAY($C10856)=1,IF(D10856-Calculator!$G$24&gt;0,Calculator!$G$24,D10856),0))</f>
        <v>0</v>
      </c>
      <c r="F10856" s="29">
        <f ca="1">IF(E10856&gt;0,D10856*Calculator!$G$22/12,0)</f>
        <v>0</v>
      </c>
      <c r="G10856" s="29">
        <f ca="1">IF(E10856&gt;0,(IFERROR(-PMT(Calculator!$G$22/12,Calculator!$G$23*12,Calculator!$G$20),0))-F10856,0)</f>
        <v>0</v>
      </c>
      <c r="H10856" s="29">
        <f t="shared" ca="1" si="680"/>
        <v>0</v>
      </c>
      <c r="I10856" s="29">
        <f t="shared" ca="1" si="678"/>
        <v>0</v>
      </c>
      <c r="J10856" s="30">
        <f>Calculator!$G$40</f>
        <v>6.5000000000000002E-2</v>
      </c>
      <c r="K10856" s="29">
        <f ca="1">IF(C10856&gt;=Calculator!$G$27,IF(DAY($C10856)=1,Calculator!$G$34/2,IF(DAY($C10856)=15,Calculator!$G$34/2,0)),0)</f>
        <v>0</v>
      </c>
      <c r="L10856" s="29">
        <f ca="1">IF(DAY($C10856)=28,IF(H10856=0,0,Calculator!$G$35),0)</f>
        <v>0</v>
      </c>
      <c r="M10856" s="29">
        <f ca="1">IF(I10856&gt;0,IF(DAY($C10856)=1,SUM(INDIRECT("I"&amp;(ROW(C10855)-DAY(C10855))):I10855),0),0)</f>
        <v>0</v>
      </c>
      <c r="N10856" s="29">
        <f ca="1">IF(C10856&lt;Calculator!$G$27,0,IF(C10856=Calculator!$G$27,Calculator!$G$39,IF(H10856-K10856&lt;=0,IF(D10856&gt;Calculator!$G$39,IF(H10856-K10856+E10856+L10856+M10856+Calculator!$G$39&gt;Calculator!$G$39,Calculator!$G$39-(H10856+E10856+L10856+M10856-K10856),Calculator!$G$39),D10856),0)))</f>
        <v>0</v>
      </c>
    </row>
    <row r="10857" spans="1:14" ht="15.75" thickBot="1">
      <c r="A10857" s="33" t="str">
        <f ca="1">IF(C10857=Calculator!$H$27,"F",IF(Daily!D10857+Daily!H10857=0,IF(D10856+H10856&gt;0,"L",""),""))</f>
        <v/>
      </c>
      <c r="B10857" s="34">
        <v>10856</v>
      </c>
      <c r="C10857" s="19">
        <f t="shared" ca="1" si="677"/>
        <v>56786</v>
      </c>
      <c r="D10857" s="29">
        <f t="shared" ca="1" si="679"/>
        <v>0</v>
      </c>
      <c r="E10857" s="29">
        <f ca="1">IF(C10857&lt;Calculator!$D$26,0,IF(DAY($C10857)=1,IF(D10857-Calculator!$G$24&gt;0,Calculator!$G$24,D10857),0))</f>
        <v>0</v>
      </c>
      <c r="F10857" s="29">
        <f ca="1">IF(E10857&gt;0,D10857*Calculator!$G$22/12,0)</f>
        <v>0</v>
      </c>
      <c r="G10857" s="29">
        <f ca="1">IF(E10857&gt;0,(IFERROR(-PMT(Calculator!$G$22/12,Calculator!$G$23*12,Calculator!$G$20),0))-F10857,0)</f>
        <v>0</v>
      </c>
      <c r="H10857" s="29">
        <f t="shared" ca="1" si="680"/>
        <v>0</v>
      </c>
      <c r="I10857" s="29">
        <f t="shared" ca="1" si="678"/>
        <v>0</v>
      </c>
      <c r="J10857" s="30">
        <f>Calculator!$G$40</f>
        <v>6.5000000000000002E-2</v>
      </c>
      <c r="K10857" s="29">
        <f ca="1">IF(C10857&gt;=Calculator!$G$27,IF(DAY($C10857)=1,Calculator!$G$34/2,IF(DAY($C10857)=15,Calculator!$G$34/2,0)),0)</f>
        <v>0</v>
      </c>
      <c r="L10857" s="29">
        <f ca="1">IF(DAY($C10857)=28,IF(H10857=0,0,Calculator!$G$35),0)</f>
        <v>0</v>
      </c>
      <c r="M10857" s="29">
        <f ca="1">IF(I10857&gt;0,IF(DAY($C10857)=1,SUM(INDIRECT("I"&amp;(ROW(C10856)-DAY(C10856))):I10856),0),0)</f>
        <v>0</v>
      </c>
      <c r="N10857" s="29">
        <f ca="1">IF(C10857&lt;Calculator!$G$27,0,IF(C10857=Calculator!$G$27,Calculator!$G$39,IF(H10857-K10857&lt;=0,IF(D10857&gt;Calculator!$G$39,IF(H10857-K10857+E10857+L10857+M10857+Calculator!$G$39&gt;Calculator!$G$39,Calculator!$G$39-(H10857+E10857+L10857+M10857-K10857),Calculator!$G$39),D10857),0)))</f>
        <v>0</v>
      </c>
    </row>
    <row r="10858" spans="1:14" ht="15.75" thickBot="1">
      <c r="A10858" s="33" t="str">
        <f ca="1">IF(C10858=Calculator!$H$27,"F",IF(Daily!D10858+Daily!H10858=0,IF(D10857+H10857&gt;0,"L",""),""))</f>
        <v/>
      </c>
      <c r="B10858" s="34">
        <v>10857</v>
      </c>
      <c r="C10858" s="19">
        <f t="shared" ca="1" si="677"/>
        <v>56787</v>
      </c>
      <c r="D10858" s="29">
        <f t="shared" ca="1" si="679"/>
        <v>0</v>
      </c>
      <c r="E10858" s="29">
        <f ca="1">IF(C10858&lt;Calculator!$D$26,0,IF(DAY($C10858)=1,IF(D10858-Calculator!$G$24&gt;0,Calculator!$G$24,D10858),0))</f>
        <v>0</v>
      </c>
      <c r="F10858" s="29">
        <f ca="1">IF(E10858&gt;0,D10858*Calculator!$G$22/12,0)</f>
        <v>0</v>
      </c>
      <c r="G10858" s="29">
        <f ca="1">IF(E10858&gt;0,(IFERROR(-PMT(Calculator!$G$22/12,Calculator!$G$23*12,Calculator!$G$20),0))-F10858,0)</f>
        <v>0</v>
      </c>
      <c r="H10858" s="29">
        <f t="shared" ca="1" si="680"/>
        <v>0</v>
      </c>
      <c r="I10858" s="29">
        <f t="shared" ca="1" si="678"/>
        <v>0</v>
      </c>
      <c r="J10858" s="30">
        <f>Calculator!$G$40</f>
        <v>6.5000000000000002E-2</v>
      </c>
      <c r="K10858" s="29">
        <f ca="1">IF(C10858&gt;=Calculator!$G$27,IF(DAY($C10858)=1,Calculator!$G$34/2,IF(DAY($C10858)=15,Calculator!$G$34/2,0)),0)</f>
        <v>0</v>
      </c>
      <c r="L10858" s="29">
        <f ca="1">IF(DAY($C10858)=28,IF(H10858=0,0,Calculator!$G$35),0)</f>
        <v>0</v>
      </c>
      <c r="M10858" s="29">
        <f ca="1">IF(I10858&gt;0,IF(DAY($C10858)=1,SUM(INDIRECT("I"&amp;(ROW(C10857)-DAY(C10857))):I10857),0),0)</f>
        <v>0</v>
      </c>
      <c r="N10858" s="29">
        <f ca="1">IF(C10858&lt;Calculator!$G$27,0,IF(C10858=Calculator!$G$27,Calculator!$G$39,IF(H10858-K10858&lt;=0,IF(D10858&gt;Calculator!$G$39,IF(H10858-K10858+E10858+L10858+M10858+Calculator!$G$39&gt;Calculator!$G$39,Calculator!$G$39-(H10858+E10858+L10858+M10858-K10858),Calculator!$G$39),D10858),0)))</f>
        <v>0</v>
      </c>
    </row>
    <row r="10859" spans="1:14" ht="15.75" thickBot="1">
      <c r="A10859" s="33" t="str">
        <f ca="1">IF(C10859=Calculator!$H$27,"F",IF(Daily!D10859+Daily!H10859=0,IF(D10858+H10858&gt;0,"L",""),""))</f>
        <v/>
      </c>
      <c r="B10859" s="34">
        <v>10858</v>
      </c>
      <c r="C10859" s="19">
        <f t="shared" ca="1" si="677"/>
        <v>56788</v>
      </c>
      <c r="D10859" s="29">
        <f t="shared" ca="1" si="679"/>
        <v>0</v>
      </c>
      <c r="E10859" s="29">
        <f ca="1">IF(C10859&lt;Calculator!$D$26,0,IF(DAY($C10859)=1,IF(D10859-Calculator!$G$24&gt;0,Calculator!$G$24,D10859),0))</f>
        <v>0</v>
      </c>
      <c r="F10859" s="29">
        <f ca="1">IF(E10859&gt;0,D10859*Calculator!$G$22/12,0)</f>
        <v>0</v>
      </c>
      <c r="G10859" s="29">
        <f ca="1">IF(E10859&gt;0,(IFERROR(-PMT(Calculator!$G$22/12,Calculator!$G$23*12,Calculator!$G$20),0))-F10859,0)</f>
        <v>0</v>
      </c>
      <c r="H10859" s="29">
        <f t="shared" ca="1" si="680"/>
        <v>0</v>
      </c>
      <c r="I10859" s="29">
        <f t="shared" ca="1" si="678"/>
        <v>0</v>
      </c>
      <c r="J10859" s="30">
        <f>Calculator!$G$40</f>
        <v>6.5000000000000002E-2</v>
      </c>
      <c r="K10859" s="29">
        <f ca="1">IF(C10859&gt;=Calculator!$G$27,IF(DAY($C10859)=1,Calculator!$G$34/2,IF(DAY($C10859)=15,Calculator!$G$34/2,0)),0)</f>
        <v>0</v>
      </c>
      <c r="L10859" s="29">
        <f ca="1">IF(DAY($C10859)=28,IF(H10859=0,0,Calculator!$G$35),0)</f>
        <v>0</v>
      </c>
      <c r="M10859" s="29">
        <f ca="1">IF(I10859&gt;0,IF(DAY($C10859)=1,SUM(INDIRECT("I"&amp;(ROW(C10858)-DAY(C10858))):I10858),0),0)</f>
        <v>0</v>
      </c>
      <c r="N10859" s="29">
        <f ca="1">IF(C10859&lt;Calculator!$G$27,0,IF(C10859=Calculator!$G$27,Calculator!$G$39,IF(H10859-K10859&lt;=0,IF(D10859&gt;Calculator!$G$39,IF(H10859-K10859+E10859+L10859+M10859+Calculator!$G$39&gt;Calculator!$G$39,Calculator!$G$39-(H10859+E10859+L10859+M10859-K10859),Calculator!$G$39),D10859),0)))</f>
        <v>0</v>
      </c>
    </row>
    <row r="10860" spans="1:14" ht="15.75" thickBot="1">
      <c r="A10860" s="33" t="str">
        <f ca="1">IF(C10860=Calculator!$H$27,"F",IF(Daily!D10860+Daily!H10860=0,IF(D10859+H10859&gt;0,"L",""),""))</f>
        <v/>
      </c>
      <c r="B10860" s="34">
        <v>10859</v>
      </c>
      <c r="C10860" s="19">
        <f t="shared" ca="1" si="677"/>
        <v>56789</v>
      </c>
      <c r="D10860" s="29">
        <f t="shared" ca="1" si="679"/>
        <v>0</v>
      </c>
      <c r="E10860" s="29">
        <f ca="1">IF(C10860&lt;Calculator!$D$26,0,IF(DAY($C10860)=1,IF(D10860-Calculator!$G$24&gt;0,Calculator!$G$24,D10860),0))</f>
        <v>0</v>
      </c>
      <c r="F10860" s="29">
        <f ca="1">IF(E10860&gt;0,D10860*Calculator!$G$22/12,0)</f>
        <v>0</v>
      </c>
      <c r="G10860" s="29">
        <f ca="1">IF(E10860&gt;0,(IFERROR(-PMT(Calculator!$G$22/12,Calculator!$G$23*12,Calculator!$G$20),0))-F10860,0)</f>
        <v>0</v>
      </c>
      <c r="H10860" s="29">
        <f t="shared" ca="1" si="680"/>
        <v>0</v>
      </c>
      <c r="I10860" s="29">
        <f t="shared" ca="1" si="678"/>
        <v>0</v>
      </c>
      <c r="J10860" s="30">
        <f>Calculator!$G$40</f>
        <v>6.5000000000000002E-2</v>
      </c>
      <c r="K10860" s="29">
        <f ca="1">IF(C10860&gt;=Calculator!$G$27,IF(DAY($C10860)=1,Calculator!$G$34/2,IF(DAY($C10860)=15,Calculator!$G$34/2,0)),0)</f>
        <v>0</v>
      </c>
      <c r="L10860" s="29">
        <f ca="1">IF(DAY($C10860)=28,IF(H10860=0,0,Calculator!$G$35),0)</f>
        <v>0</v>
      </c>
      <c r="M10860" s="29">
        <f ca="1">IF(I10860&gt;0,IF(DAY($C10860)=1,SUM(INDIRECT("I"&amp;(ROW(C10859)-DAY(C10859))):I10859),0),0)</f>
        <v>0</v>
      </c>
      <c r="N10860" s="29">
        <f ca="1">IF(C10860&lt;Calculator!$G$27,0,IF(C10860=Calculator!$G$27,Calculator!$G$39,IF(H10860-K10860&lt;=0,IF(D10860&gt;Calculator!$G$39,IF(H10860-K10860+E10860+L10860+M10860+Calculator!$G$39&gt;Calculator!$G$39,Calculator!$G$39-(H10860+E10860+L10860+M10860-K10860),Calculator!$G$39),D10860),0)))</f>
        <v>0</v>
      </c>
    </row>
    <row r="10861" spans="1:14" ht="15.75" thickBot="1">
      <c r="A10861" s="33" t="str">
        <f ca="1">IF(C10861=Calculator!$H$27,"F",IF(Daily!D10861+Daily!H10861=0,IF(D10860+H10860&gt;0,"L",""),""))</f>
        <v/>
      </c>
      <c r="B10861" s="34">
        <v>10860</v>
      </c>
      <c r="C10861" s="19">
        <f t="shared" ca="1" si="677"/>
        <v>56790</v>
      </c>
      <c r="D10861" s="29">
        <f t="shared" ca="1" si="679"/>
        <v>0</v>
      </c>
      <c r="E10861" s="29">
        <f ca="1">IF(C10861&lt;Calculator!$D$26,0,IF(DAY($C10861)=1,IF(D10861-Calculator!$G$24&gt;0,Calculator!$G$24,D10861),0))</f>
        <v>0</v>
      </c>
      <c r="F10861" s="29">
        <f ca="1">IF(E10861&gt;0,D10861*Calculator!$G$22/12,0)</f>
        <v>0</v>
      </c>
      <c r="G10861" s="29">
        <f ca="1">IF(E10861&gt;0,(IFERROR(-PMT(Calculator!$G$22/12,Calculator!$G$23*12,Calculator!$G$20),0))-F10861,0)</f>
        <v>0</v>
      </c>
      <c r="H10861" s="29">
        <f t="shared" ca="1" si="680"/>
        <v>0</v>
      </c>
      <c r="I10861" s="29">
        <f t="shared" ca="1" si="678"/>
        <v>0</v>
      </c>
      <c r="J10861" s="30">
        <f>Calculator!$G$40</f>
        <v>6.5000000000000002E-2</v>
      </c>
      <c r="K10861" s="29">
        <f ca="1">IF(C10861&gt;=Calculator!$G$27,IF(DAY($C10861)=1,Calculator!$G$34/2,IF(DAY($C10861)=15,Calculator!$G$34/2,0)),0)</f>
        <v>0</v>
      </c>
      <c r="L10861" s="29">
        <f ca="1">IF(DAY($C10861)=28,IF(H10861=0,0,Calculator!$G$35),0)</f>
        <v>0</v>
      </c>
      <c r="M10861" s="29">
        <f ca="1">IF(I10861&gt;0,IF(DAY($C10861)=1,SUM(INDIRECT("I"&amp;(ROW(C10860)-DAY(C10860))):I10860),0),0)</f>
        <v>0</v>
      </c>
      <c r="N10861" s="29">
        <f ca="1">IF(C10861&lt;Calculator!$G$27,0,IF(C10861=Calculator!$G$27,Calculator!$G$39,IF(H10861-K10861&lt;=0,IF(D10861&gt;Calculator!$G$39,IF(H10861-K10861+E10861+L10861+M10861+Calculator!$G$39&gt;Calculator!$G$39,Calculator!$G$39-(H10861+E10861+L10861+M10861-K10861),Calculator!$G$39),D10861),0)))</f>
        <v>0</v>
      </c>
    </row>
    <row r="10862" spans="1:14" ht="15.75" thickBot="1">
      <c r="A10862" s="33" t="str">
        <f ca="1">IF(C10862=Calculator!$H$27,"F",IF(Daily!D10862+Daily!H10862=0,IF(D10861+H10861&gt;0,"L",""),""))</f>
        <v/>
      </c>
      <c r="B10862" s="34">
        <v>10861</v>
      </c>
      <c r="C10862" s="19">
        <f t="shared" ca="1" si="677"/>
        <v>56791</v>
      </c>
      <c r="D10862" s="29">
        <f t="shared" ca="1" si="679"/>
        <v>0</v>
      </c>
      <c r="E10862" s="29">
        <f ca="1">IF(C10862&lt;Calculator!$D$26,0,IF(DAY($C10862)=1,IF(D10862-Calculator!$G$24&gt;0,Calculator!$G$24,D10862),0))</f>
        <v>0</v>
      </c>
      <c r="F10862" s="29">
        <f ca="1">IF(E10862&gt;0,D10862*Calculator!$G$22/12,0)</f>
        <v>0</v>
      </c>
      <c r="G10862" s="29">
        <f ca="1">IF(E10862&gt;0,(IFERROR(-PMT(Calculator!$G$22/12,Calculator!$G$23*12,Calculator!$G$20),0))-F10862,0)</f>
        <v>0</v>
      </c>
      <c r="H10862" s="29">
        <f t="shared" ca="1" si="680"/>
        <v>0</v>
      </c>
      <c r="I10862" s="29">
        <f t="shared" ca="1" si="678"/>
        <v>0</v>
      </c>
      <c r="J10862" s="30">
        <f>Calculator!$G$40</f>
        <v>6.5000000000000002E-2</v>
      </c>
      <c r="K10862" s="29">
        <f ca="1">IF(C10862&gt;=Calculator!$G$27,IF(DAY($C10862)=1,Calculator!$G$34/2,IF(DAY($C10862)=15,Calculator!$G$34/2,0)),0)</f>
        <v>0</v>
      </c>
      <c r="L10862" s="29">
        <f ca="1">IF(DAY($C10862)=28,IF(H10862=0,0,Calculator!$G$35),0)</f>
        <v>0</v>
      </c>
      <c r="M10862" s="29">
        <f ca="1">IF(I10862&gt;0,IF(DAY($C10862)=1,SUM(INDIRECT("I"&amp;(ROW(C10861)-DAY(C10861))):I10861),0),0)</f>
        <v>0</v>
      </c>
      <c r="N10862" s="29">
        <f ca="1">IF(C10862&lt;Calculator!$G$27,0,IF(C10862=Calculator!$G$27,Calculator!$G$39,IF(H10862-K10862&lt;=0,IF(D10862&gt;Calculator!$G$39,IF(H10862-K10862+E10862+L10862+M10862+Calculator!$G$39&gt;Calculator!$G$39,Calculator!$G$39-(H10862+E10862+L10862+M10862-K10862),Calculator!$G$39),D10862),0)))</f>
        <v>0</v>
      </c>
    </row>
    <row r="10863" spans="1:14" ht="15.75" thickBot="1">
      <c r="A10863" s="33" t="str">
        <f ca="1">IF(C10863=Calculator!$H$27,"F",IF(Daily!D10863+Daily!H10863=0,IF(D10862+H10862&gt;0,"L",""),""))</f>
        <v/>
      </c>
      <c r="B10863" s="34">
        <v>10862</v>
      </c>
      <c r="C10863" s="19">
        <f t="shared" ca="1" si="677"/>
        <v>56792</v>
      </c>
      <c r="D10863" s="29">
        <f t="shared" ca="1" si="679"/>
        <v>0</v>
      </c>
      <c r="E10863" s="29">
        <f ca="1">IF(C10863&lt;Calculator!$D$26,0,IF(DAY($C10863)=1,IF(D10863-Calculator!$G$24&gt;0,Calculator!$G$24,D10863),0))</f>
        <v>0</v>
      </c>
      <c r="F10863" s="29">
        <f ca="1">IF(E10863&gt;0,D10863*Calculator!$G$22/12,0)</f>
        <v>0</v>
      </c>
      <c r="G10863" s="29">
        <f ca="1">IF(E10863&gt;0,(IFERROR(-PMT(Calculator!$G$22/12,Calculator!$G$23*12,Calculator!$G$20),0))-F10863,0)</f>
        <v>0</v>
      </c>
      <c r="H10863" s="29">
        <f t="shared" ca="1" si="680"/>
        <v>0</v>
      </c>
      <c r="I10863" s="29">
        <f t="shared" ca="1" si="678"/>
        <v>0</v>
      </c>
      <c r="J10863" s="30">
        <f>Calculator!$G$40</f>
        <v>6.5000000000000002E-2</v>
      </c>
      <c r="K10863" s="29">
        <f ca="1">IF(C10863&gt;=Calculator!$G$27,IF(DAY($C10863)=1,Calculator!$G$34/2,IF(DAY($C10863)=15,Calculator!$G$34/2,0)),0)</f>
        <v>0</v>
      </c>
      <c r="L10863" s="29">
        <f ca="1">IF(DAY($C10863)=28,IF(H10863=0,0,Calculator!$G$35),0)</f>
        <v>0</v>
      </c>
      <c r="M10863" s="29">
        <f ca="1">IF(I10863&gt;0,IF(DAY($C10863)=1,SUM(INDIRECT("I"&amp;(ROW(C10862)-DAY(C10862))):I10862),0),0)</f>
        <v>0</v>
      </c>
      <c r="N10863" s="29">
        <f ca="1">IF(C10863&lt;Calculator!$G$27,0,IF(C10863=Calculator!$G$27,Calculator!$G$39,IF(H10863-K10863&lt;=0,IF(D10863&gt;Calculator!$G$39,IF(H10863-K10863+E10863+L10863+M10863+Calculator!$G$39&gt;Calculator!$G$39,Calculator!$G$39-(H10863+E10863+L10863+M10863-K10863),Calculator!$G$39),D10863),0)))</f>
        <v>0</v>
      </c>
    </row>
    <row r="10864" spans="1:14" ht="15.75" thickBot="1">
      <c r="A10864" s="33" t="str">
        <f ca="1">IF(C10864=Calculator!$H$27,"F",IF(Daily!D10864+Daily!H10864=0,IF(D10863+H10863&gt;0,"L",""),""))</f>
        <v/>
      </c>
      <c r="B10864" s="34">
        <v>10863</v>
      </c>
      <c r="C10864" s="19">
        <f t="shared" ca="1" si="677"/>
        <v>56793</v>
      </c>
      <c r="D10864" s="29">
        <f t="shared" ca="1" si="679"/>
        <v>0</v>
      </c>
      <c r="E10864" s="29">
        <f ca="1">IF(C10864&lt;Calculator!$D$26,0,IF(DAY($C10864)=1,IF(D10864-Calculator!$G$24&gt;0,Calculator!$G$24,D10864),0))</f>
        <v>0</v>
      </c>
      <c r="F10864" s="29">
        <f ca="1">IF(E10864&gt;0,D10864*Calculator!$G$22/12,0)</f>
        <v>0</v>
      </c>
      <c r="G10864" s="29">
        <f ca="1">IF(E10864&gt;0,(IFERROR(-PMT(Calculator!$G$22/12,Calculator!$G$23*12,Calculator!$G$20),0))-F10864,0)</f>
        <v>0</v>
      </c>
      <c r="H10864" s="29">
        <f t="shared" ca="1" si="680"/>
        <v>0</v>
      </c>
      <c r="I10864" s="29">
        <f t="shared" ca="1" si="678"/>
        <v>0</v>
      </c>
      <c r="J10864" s="30">
        <f>Calculator!$G$40</f>
        <v>6.5000000000000002E-2</v>
      </c>
      <c r="K10864" s="29">
        <f ca="1">IF(C10864&gt;=Calculator!$G$27,IF(DAY($C10864)=1,Calculator!$G$34/2,IF(DAY($C10864)=15,Calculator!$G$34/2,0)),0)</f>
        <v>0</v>
      </c>
      <c r="L10864" s="29">
        <f ca="1">IF(DAY($C10864)=28,IF(H10864=0,0,Calculator!$G$35),0)</f>
        <v>0</v>
      </c>
      <c r="M10864" s="29">
        <f ca="1">IF(I10864&gt;0,IF(DAY($C10864)=1,SUM(INDIRECT("I"&amp;(ROW(C10863)-DAY(C10863))):I10863),0),0)</f>
        <v>0</v>
      </c>
      <c r="N10864" s="29">
        <f ca="1">IF(C10864&lt;Calculator!$G$27,0,IF(C10864=Calculator!$G$27,Calculator!$G$39,IF(H10864-K10864&lt;=0,IF(D10864&gt;Calculator!$G$39,IF(H10864-K10864+E10864+L10864+M10864+Calculator!$G$39&gt;Calculator!$G$39,Calculator!$G$39-(H10864+E10864+L10864+M10864-K10864),Calculator!$G$39),D10864),0)))</f>
        <v>0</v>
      </c>
    </row>
    <row r="10865" spans="1:14" ht="15.75" thickBot="1">
      <c r="A10865" s="33" t="str">
        <f ca="1">IF(C10865=Calculator!$H$27,"F",IF(Daily!D10865+Daily!H10865=0,IF(D10864+H10864&gt;0,"L",""),""))</f>
        <v/>
      </c>
      <c r="B10865" s="34">
        <v>10864</v>
      </c>
      <c r="C10865" s="19">
        <f t="shared" ca="1" si="677"/>
        <v>56794</v>
      </c>
      <c r="D10865" s="29">
        <f t="shared" ca="1" si="679"/>
        <v>0</v>
      </c>
      <c r="E10865" s="29">
        <f ca="1">IF(C10865&lt;Calculator!$D$26,0,IF(DAY($C10865)=1,IF(D10865-Calculator!$G$24&gt;0,Calculator!$G$24,D10865),0))</f>
        <v>0</v>
      </c>
      <c r="F10865" s="29">
        <f ca="1">IF(E10865&gt;0,D10865*Calculator!$G$22/12,0)</f>
        <v>0</v>
      </c>
      <c r="G10865" s="29">
        <f ca="1">IF(E10865&gt;0,(IFERROR(-PMT(Calculator!$G$22/12,Calculator!$G$23*12,Calculator!$G$20),0))-F10865,0)</f>
        <v>0</v>
      </c>
      <c r="H10865" s="29">
        <f t="shared" ca="1" si="680"/>
        <v>0</v>
      </c>
      <c r="I10865" s="29">
        <f t="shared" ca="1" si="678"/>
        <v>0</v>
      </c>
      <c r="J10865" s="30">
        <f>Calculator!$G$40</f>
        <v>6.5000000000000002E-2</v>
      </c>
      <c r="K10865" s="29">
        <f ca="1">IF(C10865&gt;=Calculator!$G$27,IF(DAY($C10865)=1,Calculator!$G$34/2,IF(DAY($C10865)=15,Calculator!$G$34/2,0)),0)</f>
        <v>0</v>
      </c>
      <c r="L10865" s="29">
        <f ca="1">IF(DAY($C10865)=28,IF(H10865=0,0,Calculator!$G$35),0)</f>
        <v>0</v>
      </c>
      <c r="M10865" s="29">
        <f ca="1">IF(I10865&gt;0,IF(DAY($C10865)=1,SUM(INDIRECT("I"&amp;(ROW(C10864)-DAY(C10864))):I10864),0),0)</f>
        <v>0</v>
      </c>
      <c r="N10865" s="29">
        <f ca="1">IF(C10865&lt;Calculator!$G$27,0,IF(C10865=Calculator!$G$27,Calculator!$G$39,IF(H10865-K10865&lt;=0,IF(D10865&gt;Calculator!$G$39,IF(H10865-K10865+E10865+L10865+M10865+Calculator!$G$39&gt;Calculator!$G$39,Calculator!$G$39-(H10865+E10865+L10865+M10865-K10865),Calculator!$G$39),D10865),0)))</f>
        <v>0</v>
      </c>
    </row>
    <row r="10866" spans="1:14" ht="15.75" thickBot="1">
      <c r="A10866" s="33" t="str">
        <f ca="1">IF(C10866=Calculator!$H$27,"F",IF(Daily!D10866+Daily!H10866=0,IF(D10865+H10865&gt;0,"L",""),""))</f>
        <v/>
      </c>
      <c r="B10866" s="34">
        <v>10865</v>
      </c>
      <c r="C10866" s="19">
        <f t="shared" ca="1" si="677"/>
        <v>56795</v>
      </c>
      <c r="D10866" s="29">
        <f t="shared" ca="1" si="679"/>
        <v>0</v>
      </c>
      <c r="E10866" s="29">
        <f ca="1">IF(C10866&lt;Calculator!$D$26,0,IF(DAY($C10866)=1,IF(D10866-Calculator!$G$24&gt;0,Calculator!$G$24,D10866),0))</f>
        <v>0</v>
      </c>
      <c r="F10866" s="29">
        <f ca="1">IF(E10866&gt;0,D10866*Calculator!$G$22/12,0)</f>
        <v>0</v>
      </c>
      <c r="G10866" s="29">
        <f ca="1">IF(E10866&gt;0,(IFERROR(-PMT(Calculator!$G$22/12,Calculator!$G$23*12,Calculator!$G$20),0))-F10866,0)</f>
        <v>0</v>
      </c>
      <c r="H10866" s="29">
        <f t="shared" ca="1" si="680"/>
        <v>0</v>
      </c>
      <c r="I10866" s="29">
        <f t="shared" ca="1" si="678"/>
        <v>0</v>
      </c>
      <c r="J10866" s="30">
        <f>Calculator!$G$40</f>
        <v>6.5000000000000002E-2</v>
      </c>
      <c r="K10866" s="29">
        <f ca="1">IF(C10866&gt;=Calculator!$G$27,IF(DAY($C10866)=1,Calculator!$G$34/2,IF(DAY($C10866)=15,Calculator!$G$34/2,0)),0)</f>
        <v>0</v>
      </c>
      <c r="L10866" s="29">
        <f ca="1">IF(DAY($C10866)=28,IF(H10866=0,0,Calculator!$G$35),0)</f>
        <v>0</v>
      </c>
      <c r="M10866" s="29">
        <f ca="1">IF(I10866&gt;0,IF(DAY($C10866)=1,SUM(INDIRECT("I"&amp;(ROW(C10865)-DAY(C10865))):I10865),0),0)</f>
        <v>0</v>
      </c>
      <c r="N10866" s="29">
        <f ca="1">IF(C10866&lt;Calculator!$G$27,0,IF(C10866=Calculator!$G$27,Calculator!$G$39,IF(H10866-K10866&lt;=0,IF(D10866&gt;Calculator!$G$39,IF(H10866-K10866+E10866+L10866+M10866+Calculator!$G$39&gt;Calculator!$G$39,Calculator!$G$39-(H10866+E10866+L10866+M10866-K10866),Calculator!$G$39),D10866),0)))</f>
        <v>0</v>
      </c>
    </row>
    <row r="10867" spans="1:14" ht="15.75" thickBot="1">
      <c r="A10867" s="33" t="str">
        <f ca="1">IF(C10867=Calculator!$H$27,"F",IF(Daily!D10867+Daily!H10867=0,IF(D10866+H10866&gt;0,"L",""),""))</f>
        <v/>
      </c>
      <c r="B10867" s="34">
        <v>10866</v>
      </c>
      <c r="C10867" s="19">
        <f t="shared" ca="1" si="677"/>
        <v>56796</v>
      </c>
      <c r="D10867" s="29">
        <f t="shared" ca="1" si="679"/>
        <v>0</v>
      </c>
      <c r="E10867" s="29">
        <f ca="1">IF(C10867&lt;Calculator!$D$26,0,IF(DAY($C10867)=1,IF(D10867-Calculator!$G$24&gt;0,Calculator!$G$24,D10867),0))</f>
        <v>0</v>
      </c>
      <c r="F10867" s="29">
        <f ca="1">IF(E10867&gt;0,D10867*Calculator!$G$22/12,0)</f>
        <v>0</v>
      </c>
      <c r="G10867" s="29">
        <f ca="1">IF(E10867&gt;0,(IFERROR(-PMT(Calculator!$G$22/12,Calculator!$G$23*12,Calculator!$G$20),0))-F10867,0)</f>
        <v>0</v>
      </c>
      <c r="H10867" s="29">
        <f t="shared" ca="1" si="680"/>
        <v>0</v>
      </c>
      <c r="I10867" s="29">
        <f t="shared" ca="1" si="678"/>
        <v>0</v>
      </c>
      <c r="J10867" s="30">
        <f>Calculator!$G$40</f>
        <v>6.5000000000000002E-2</v>
      </c>
      <c r="K10867" s="29">
        <f ca="1">IF(C10867&gt;=Calculator!$G$27,IF(DAY($C10867)=1,Calculator!$G$34/2,IF(DAY($C10867)=15,Calculator!$G$34/2,0)),0)</f>
        <v>4500</v>
      </c>
      <c r="L10867" s="29">
        <f ca="1">IF(DAY($C10867)=28,IF(H10867=0,0,Calculator!$G$35),0)</f>
        <v>0</v>
      </c>
      <c r="M10867" s="29">
        <f ca="1">IF(I10867&gt;0,IF(DAY($C10867)=1,SUM(INDIRECT("I"&amp;(ROW(C10866)-DAY(C10866))):I10866),0),0)</f>
        <v>0</v>
      </c>
      <c r="N10867" s="29">
        <f ca="1">IF(C10867&lt;Calculator!$G$27,0,IF(C10867=Calculator!$G$27,Calculator!$G$39,IF(H10867-K10867&lt;=0,IF(D10867&gt;Calculator!$G$39,IF(H10867-K10867+E10867+L10867+M10867+Calculator!$G$39&gt;Calculator!$G$39,Calculator!$G$39-(H10867+E10867+L10867+M10867-K10867),Calculator!$G$39),D10867),0)))</f>
        <v>0</v>
      </c>
    </row>
    <row r="10868" spans="1:14" ht="15.75" thickBot="1">
      <c r="A10868" s="33" t="str">
        <f ca="1">IF(C10868=Calculator!$H$27,"F",IF(Daily!D10868+Daily!H10868=0,IF(D10867+H10867&gt;0,"L",""),""))</f>
        <v/>
      </c>
      <c r="B10868" s="34">
        <v>10867</v>
      </c>
      <c r="C10868" s="19">
        <f t="shared" ca="1" si="677"/>
        <v>56797</v>
      </c>
      <c r="D10868" s="29">
        <f t="shared" ca="1" si="679"/>
        <v>0</v>
      </c>
      <c r="E10868" s="29">
        <f ca="1">IF(C10868&lt;Calculator!$D$26,0,IF(DAY($C10868)=1,IF(D10868-Calculator!$G$24&gt;0,Calculator!$G$24,D10868),0))</f>
        <v>0</v>
      </c>
      <c r="F10868" s="29">
        <f ca="1">IF(E10868&gt;0,D10868*Calculator!$G$22/12,0)</f>
        <v>0</v>
      </c>
      <c r="G10868" s="29">
        <f ca="1">IF(E10868&gt;0,(IFERROR(-PMT(Calculator!$G$22/12,Calculator!$G$23*12,Calculator!$G$20),0))-F10868,0)</f>
        <v>0</v>
      </c>
      <c r="H10868" s="29">
        <f t="shared" ca="1" si="680"/>
        <v>0</v>
      </c>
      <c r="I10868" s="29">
        <f t="shared" ca="1" si="678"/>
        <v>0</v>
      </c>
      <c r="J10868" s="30">
        <f>Calculator!$G$40</f>
        <v>6.5000000000000002E-2</v>
      </c>
      <c r="K10868" s="29">
        <f ca="1">IF(C10868&gt;=Calculator!$G$27,IF(DAY($C10868)=1,Calculator!$G$34/2,IF(DAY($C10868)=15,Calculator!$G$34/2,0)),0)</f>
        <v>0</v>
      </c>
      <c r="L10868" s="29">
        <f ca="1">IF(DAY($C10868)=28,IF(H10868=0,0,Calculator!$G$35),0)</f>
        <v>0</v>
      </c>
      <c r="M10868" s="29">
        <f ca="1">IF(I10868&gt;0,IF(DAY($C10868)=1,SUM(INDIRECT("I"&amp;(ROW(C10867)-DAY(C10867))):I10867),0),0)</f>
        <v>0</v>
      </c>
      <c r="N10868" s="29">
        <f ca="1">IF(C10868&lt;Calculator!$G$27,0,IF(C10868=Calculator!$G$27,Calculator!$G$39,IF(H10868-K10868&lt;=0,IF(D10868&gt;Calculator!$G$39,IF(H10868-K10868+E10868+L10868+M10868+Calculator!$G$39&gt;Calculator!$G$39,Calculator!$G$39-(H10868+E10868+L10868+M10868-K10868),Calculator!$G$39),D10868),0)))</f>
        <v>0</v>
      </c>
    </row>
    <row r="10869" spans="1:14" ht="15.75" thickBot="1">
      <c r="A10869" s="33" t="str">
        <f ca="1">IF(C10869=Calculator!$H$27,"F",IF(Daily!D10869+Daily!H10869=0,IF(D10868+H10868&gt;0,"L",""),""))</f>
        <v/>
      </c>
      <c r="B10869" s="34">
        <v>10868</v>
      </c>
      <c r="C10869" s="19">
        <f t="shared" ca="1" si="677"/>
        <v>56798</v>
      </c>
      <c r="D10869" s="29">
        <f t="shared" ca="1" si="679"/>
        <v>0</v>
      </c>
      <c r="E10869" s="29">
        <f ca="1">IF(C10869&lt;Calculator!$D$26,0,IF(DAY($C10869)=1,IF(D10869-Calculator!$G$24&gt;0,Calculator!$G$24,D10869),0))</f>
        <v>0</v>
      </c>
      <c r="F10869" s="29">
        <f ca="1">IF(E10869&gt;0,D10869*Calculator!$G$22/12,0)</f>
        <v>0</v>
      </c>
      <c r="G10869" s="29">
        <f ca="1">IF(E10869&gt;0,(IFERROR(-PMT(Calculator!$G$22/12,Calculator!$G$23*12,Calculator!$G$20),0))-F10869,0)</f>
        <v>0</v>
      </c>
      <c r="H10869" s="29">
        <f t="shared" ca="1" si="680"/>
        <v>0</v>
      </c>
      <c r="I10869" s="29">
        <f t="shared" ca="1" si="678"/>
        <v>0</v>
      </c>
      <c r="J10869" s="30">
        <f>Calculator!$G$40</f>
        <v>6.5000000000000002E-2</v>
      </c>
      <c r="K10869" s="29">
        <f ca="1">IF(C10869&gt;=Calculator!$G$27,IF(DAY($C10869)=1,Calculator!$G$34/2,IF(DAY($C10869)=15,Calculator!$G$34/2,0)),0)</f>
        <v>0</v>
      </c>
      <c r="L10869" s="29">
        <f ca="1">IF(DAY($C10869)=28,IF(H10869=0,0,Calculator!$G$35),0)</f>
        <v>0</v>
      </c>
      <c r="M10869" s="29">
        <f ca="1">IF(I10869&gt;0,IF(DAY($C10869)=1,SUM(INDIRECT("I"&amp;(ROW(C10868)-DAY(C10868))):I10868),0),0)</f>
        <v>0</v>
      </c>
      <c r="N10869" s="29">
        <f ca="1">IF(C10869&lt;Calculator!$G$27,0,IF(C10869=Calculator!$G$27,Calculator!$G$39,IF(H10869-K10869&lt;=0,IF(D10869&gt;Calculator!$G$39,IF(H10869-K10869+E10869+L10869+M10869+Calculator!$G$39&gt;Calculator!$G$39,Calculator!$G$39-(H10869+E10869+L10869+M10869-K10869),Calculator!$G$39),D10869),0)))</f>
        <v>0</v>
      </c>
    </row>
    <row r="10870" spans="1:14" ht="15.75" thickBot="1">
      <c r="A10870" s="33" t="str">
        <f ca="1">IF(C10870=Calculator!$H$27,"F",IF(Daily!D10870+Daily!H10870=0,IF(D10869+H10869&gt;0,"L",""),""))</f>
        <v/>
      </c>
      <c r="B10870" s="34">
        <v>10869</v>
      </c>
      <c r="C10870" s="19">
        <f t="shared" ca="1" si="677"/>
        <v>56799</v>
      </c>
      <c r="D10870" s="29">
        <f t="shared" ca="1" si="679"/>
        <v>0</v>
      </c>
      <c r="E10870" s="29">
        <f ca="1">IF(C10870&lt;Calculator!$D$26,0,IF(DAY($C10870)=1,IF(D10870-Calculator!$G$24&gt;0,Calculator!$G$24,D10870),0))</f>
        <v>0</v>
      </c>
      <c r="F10870" s="29">
        <f ca="1">IF(E10870&gt;0,D10870*Calculator!$G$22/12,0)</f>
        <v>0</v>
      </c>
      <c r="G10870" s="29">
        <f ca="1">IF(E10870&gt;0,(IFERROR(-PMT(Calculator!$G$22/12,Calculator!$G$23*12,Calculator!$G$20),0))-F10870,0)</f>
        <v>0</v>
      </c>
      <c r="H10870" s="29">
        <f t="shared" ca="1" si="680"/>
        <v>0</v>
      </c>
      <c r="I10870" s="29">
        <f t="shared" ca="1" si="678"/>
        <v>0</v>
      </c>
      <c r="J10870" s="30">
        <f>Calculator!$G$40</f>
        <v>6.5000000000000002E-2</v>
      </c>
      <c r="K10870" s="29">
        <f ca="1">IF(C10870&gt;=Calculator!$G$27,IF(DAY($C10870)=1,Calculator!$G$34/2,IF(DAY($C10870)=15,Calculator!$G$34/2,0)),0)</f>
        <v>0</v>
      </c>
      <c r="L10870" s="29">
        <f ca="1">IF(DAY($C10870)=28,IF(H10870=0,0,Calculator!$G$35),0)</f>
        <v>0</v>
      </c>
      <c r="M10870" s="29">
        <f ca="1">IF(I10870&gt;0,IF(DAY($C10870)=1,SUM(INDIRECT("I"&amp;(ROW(C10869)-DAY(C10869))):I10869),0),0)</f>
        <v>0</v>
      </c>
      <c r="N10870" s="29">
        <f ca="1">IF(C10870&lt;Calculator!$G$27,0,IF(C10870=Calculator!$G$27,Calculator!$G$39,IF(H10870-K10870&lt;=0,IF(D10870&gt;Calculator!$G$39,IF(H10870-K10870+E10870+L10870+M10870+Calculator!$G$39&gt;Calculator!$G$39,Calculator!$G$39-(H10870+E10870+L10870+M10870-K10870),Calculator!$G$39),D10870),0)))</f>
        <v>0</v>
      </c>
    </row>
    <row r="10871" spans="1:14" ht="15.75" thickBot="1">
      <c r="A10871" s="33" t="str">
        <f ca="1">IF(C10871=Calculator!$H$27,"F",IF(Daily!D10871+Daily!H10871=0,IF(D10870+H10870&gt;0,"L",""),""))</f>
        <v/>
      </c>
      <c r="B10871" s="34">
        <v>10870</v>
      </c>
      <c r="C10871" s="19">
        <f t="shared" ca="1" si="677"/>
        <v>56800</v>
      </c>
      <c r="D10871" s="29">
        <f t="shared" ca="1" si="679"/>
        <v>0</v>
      </c>
      <c r="E10871" s="29">
        <f ca="1">IF(C10871&lt;Calculator!$D$26,0,IF(DAY($C10871)=1,IF(D10871-Calculator!$G$24&gt;0,Calculator!$G$24,D10871),0))</f>
        <v>0</v>
      </c>
      <c r="F10871" s="29">
        <f ca="1">IF(E10871&gt;0,D10871*Calculator!$G$22/12,0)</f>
        <v>0</v>
      </c>
      <c r="G10871" s="29">
        <f ca="1">IF(E10871&gt;0,(IFERROR(-PMT(Calculator!$G$22/12,Calculator!$G$23*12,Calculator!$G$20),0))-F10871,0)</f>
        <v>0</v>
      </c>
      <c r="H10871" s="29">
        <f t="shared" ca="1" si="680"/>
        <v>0</v>
      </c>
      <c r="I10871" s="29">
        <f t="shared" ca="1" si="678"/>
        <v>0</v>
      </c>
      <c r="J10871" s="30">
        <f>Calculator!$G$40</f>
        <v>6.5000000000000002E-2</v>
      </c>
      <c r="K10871" s="29">
        <f ca="1">IF(C10871&gt;=Calculator!$G$27,IF(DAY($C10871)=1,Calculator!$G$34/2,IF(DAY($C10871)=15,Calculator!$G$34/2,0)),0)</f>
        <v>0</v>
      </c>
      <c r="L10871" s="29">
        <f ca="1">IF(DAY($C10871)=28,IF(H10871=0,0,Calculator!$G$35),0)</f>
        <v>0</v>
      </c>
      <c r="M10871" s="29">
        <f ca="1">IF(I10871&gt;0,IF(DAY($C10871)=1,SUM(INDIRECT("I"&amp;(ROW(C10870)-DAY(C10870))):I10870),0),0)</f>
        <v>0</v>
      </c>
      <c r="N10871" s="29">
        <f ca="1">IF(C10871&lt;Calculator!$G$27,0,IF(C10871=Calculator!$G$27,Calculator!$G$39,IF(H10871-K10871&lt;=0,IF(D10871&gt;Calculator!$G$39,IF(H10871-K10871+E10871+L10871+M10871+Calculator!$G$39&gt;Calculator!$G$39,Calculator!$G$39-(H10871+E10871+L10871+M10871-K10871),Calculator!$G$39),D10871),0)))</f>
        <v>0</v>
      </c>
    </row>
    <row r="10872" spans="1:14" ht="15.75" thickBot="1">
      <c r="A10872" s="33" t="str">
        <f ca="1">IF(C10872=Calculator!$H$27,"F",IF(Daily!D10872+Daily!H10872=0,IF(D10871+H10871&gt;0,"L",""),""))</f>
        <v/>
      </c>
      <c r="B10872" s="34">
        <v>10871</v>
      </c>
      <c r="C10872" s="19">
        <f t="shared" ca="1" si="677"/>
        <v>56801</v>
      </c>
      <c r="D10872" s="29">
        <f t="shared" ca="1" si="679"/>
        <v>0</v>
      </c>
      <c r="E10872" s="29">
        <f ca="1">IF(C10872&lt;Calculator!$D$26,0,IF(DAY($C10872)=1,IF(D10872-Calculator!$G$24&gt;0,Calculator!$G$24,D10872),0))</f>
        <v>0</v>
      </c>
      <c r="F10872" s="29">
        <f ca="1">IF(E10872&gt;0,D10872*Calculator!$G$22/12,0)</f>
        <v>0</v>
      </c>
      <c r="G10872" s="29">
        <f ca="1">IF(E10872&gt;0,(IFERROR(-PMT(Calculator!$G$22/12,Calculator!$G$23*12,Calculator!$G$20),0))-F10872,0)</f>
        <v>0</v>
      </c>
      <c r="H10872" s="29">
        <f t="shared" ca="1" si="680"/>
        <v>0</v>
      </c>
      <c r="I10872" s="29">
        <f t="shared" ca="1" si="678"/>
        <v>0</v>
      </c>
      <c r="J10872" s="30">
        <f>Calculator!$G$40</f>
        <v>6.5000000000000002E-2</v>
      </c>
      <c r="K10872" s="29">
        <f ca="1">IF(C10872&gt;=Calculator!$G$27,IF(DAY($C10872)=1,Calculator!$G$34/2,IF(DAY($C10872)=15,Calculator!$G$34/2,0)),0)</f>
        <v>0</v>
      </c>
      <c r="L10872" s="29">
        <f ca="1">IF(DAY($C10872)=28,IF(H10872=0,0,Calculator!$G$35),0)</f>
        <v>0</v>
      </c>
      <c r="M10872" s="29">
        <f ca="1">IF(I10872&gt;0,IF(DAY($C10872)=1,SUM(INDIRECT("I"&amp;(ROW(C10871)-DAY(C10871))):I10871),0),0)</f>
        <v>0</v>
      </c>
      <c r="N10872" s="29">
        <f ca="1">IF(C10872&lt;Calculator!$G$27,0,IF(C10872=Calculator!$G$27,Calculator!$G$39,IF(H10872-K10872&lt;=0,IF(D10872&gt;Calculator!$G$39,IF(H10872-K10872+E10872+L10872+M10872+Calculator!$G$39&gt;Calculator!$G$39,Calculator!$G$39-(H10872+E10872+L10872+M10872-K10872),Calculator!$G$39),D10872),0)))</f>
        <v>0</v>
      </c>
    </row>
    <row r="10873" spans="1:14" ht="15.75" thickBot="1">
      <c r="A10873" s="33" t="str">
        <f ca="1">IF(C10873=Calculator!$H$27,"F",IF(Daily!D10873+Daily!H10873=0,IF(D10872+H10872&gt;0,"L",""),""))</f>
        <v/>
      </c>
      <c r="B10873" s="34">
        <v>10872</v>
      </c>
      <c r="C10873" s="19">
        <f t="shared" ca="1" si="677"/>
        <v>56802</v>
      </c>
      <c r="D10873" s="29">
        <f t="shared" ca="1" si="679"/>
        <v>0</v>
      </c>
      <c r="E10873" s="29">
        <f ca="1">IF(C10873&lt;Calculator!$D$26,0,IF(DAY($C10873)=1,IF(D10873-Calculator!$G$24&gt;0,Calculator!$G$24,D10873),0))</f>
        <v>0</v>
      </c>
      <c r="F10873" s="29">
        <f ca="1">IF(E10873&gt;0,D10873*Calculator!$G$22/12,0)</f>
        <v>0</v>
      </c>
      <c r="G10873" s="29">
        <f ca="1">IF(E10873&gt;0,(IFERROR(-PMT(Calculator!$G$22/12,Calculator!$G$23*12,Calculator!$G$20),0))-F10873,0)</f>
        <v>0</v>
      </c>
      <c r="H10873" s="29">
        <f t="shared" ca="1" si="680"/>
        <v>0</v>
      </c>
      <c r="I10873" s="29">
        <f t="shared" ca="1" si="678"/>
        <v>0</v>
      </c>
      <c r="J10873" s="30">
        <f>Calculator!$G$40</f>
        <v>6.5000000000000002E-2</v>
      </c>
      <c r="K10873" s="29">
        <f ca="1">IF(C10873&gt;=Calculator!$G$27,IF(DAY($C10873)=1,Calculator!$G$34/2,IF(DAY($C10873)=15,Calculator!$G$34/2,0)),0)</f>
        <v>0</v>
      </c>
      <c r="L10873" s="29">
        <f ca="1">IF(DAY($C10873)=28,IF(H10873=0,0,Calculator!$G$35),0)</f>
        <v>0</v>
      </c>
      <c r="M10873" s="29">
        <f ca="1">IF(I10873&gt;0,IF(DAY($C10873)=1,SUM(INDIRECT("I"&amp;(ROW(C10872)-DAY(C10872))):I10872),0),0)</f>
        <v>0</v>
      </c>
      <c r="N10873" s="29">
        <f ca="1">IF(C10873&lt;Calculator!$G$27,0,IF(C10873=Calculator!$G$27,Calculator!$G$39,IF(H10873-K10873&lt;=0,IF(D10873&gt;Calculator!$G$39,IF(H10873-K10873+E10873+L10873+M10873+Calculator!$G$39&gt;Calculator!$G$39,Calculator!$G$39-(H10873+E10873+L10873+M10873-K10873),Calculator!$G$39),D10873),0)))</f>
        <v>0</v>
      </c>
    </row>
    <row r="10874" spans="1:14" ht="15.75" thickBot="1">
      <c r="A10874" s="33" t="str">
        <f ca="1">IF(C10874=Calculator!$H$27,"F",IF(Daily!D10874+Daily!H10874=0,IF(D10873+H10873&gt;0,"L",""),""))</f>
        <v/>
      </c>
      <c r="B10874" s="34">
        <v>10873</v>
      </c>
      <c r="C10874" s="19">
        <f t="shared" ca="1" si="677"/>
        <v>56803</v>
      </c>
      <c r="D10874" s="29">
        <f t="shared" ca="1" si="679"/>
        <v>0</v>
      </c>
      <c r="E10874" s="29">
        <f ca="1">IF(C10874&lt;Calculator!$D$26,0,IF(DAY($C10874)=1,IF(D10874-Calculator!$G$24&gt;0,Calculator!$G$24,D10874),0))</f>
        <v>0</v>
      </c>
      <c r="F10874" s="29">
        <f ca="1">IF(E10874&gt;0,D10874*Calculator!$G$22/12,0)</f>
        <v>0</v>
      </c>
      <c r="G10874" s="29">
        <f ca="1">IF(E10874&gt;0,(IFERROR(-PMT(Calculator!$G$22/12,Calculator!$G$23*12,Calculator!$G$20),0))-F10874,0)</f>
        <v>0</v>
      </c>
      <c r="H10874" s="29">
        <f t="shared" ca="1" si="680"/>
        <v>0</v>
      </c>
      <c r="I10874" s="29">
        <f t="shared" ca="1" si="678"/>
        <v>0</v>
      </c>
      <c r="J10874" s="30">
        <f>Calculator!$G$40</f>
        <v>6.5000000000000002E-2</v>
      </c>
      <c r="K10874" s="29">
        <f ca="1">IF(C10874&gt;=Calculator!$G$27,IF(DAY($C10874)=1,Calculator!$G$34/2,IF(DAY($C10874)=15,Calculator!$G$34/2,0)),0)</f>
        <v>0</v>
      </c>
      <c r="L10874" s="29">
        <f ca="1">IF(DAY($C10874)=28,IF(H10874=0,0,Calculator!$G$35),0)</f>
        <v>0</v>
      </c>
      <c r="M10874" s="29">
        <f ca="1">IF(I10874&gt;0,IF(DAY($C10874)=1,SUM(INDIRECT("I"&amp;(ROW(C10873)-DAY(C10873))):I10873),0),0)</f>
        <v>0</v>
      </c>
      <c r="N10874" s="29">
        <f ca="1">IF(C10874&lt;Calculator!$G$27,0,IF(C10874=Calculator!$G$27,Calculator!$G$39,IF(H10874-K10874&lt;=0,IF(D10874&gt;Calculator!$G$39,IF(H10874-K10874+E10874+L10874+M10874+Calculator!$G$39&gt;Calculator!$G$39,Calculator!$G$39-(H10874+E10874+L10874+M10874-K10874),Calculator!$G$39),D10874),0)))</f>
        <v>0</v>
      </c>
    </row>
    <row r="10875" spans="1:14" ht="15.75" thickBot="1">
      <c r="A10875" s="33" t="str">
        <f ca="1">IF(C10875=Calculator!$H$27,"F",IF(Daily!D10875+Daily!H10875=0,IF(D10874+H10874&gt;0,"L",""),""))</f>
        <v/>
      </c>
      <c r="B10875" s="34">
        <v>10874</v>
      </c>
      <c r="C10875" s="19">
        <f t="shared" ca="1" si="677"/>
        <v>56804</v>
      </c>
      <c r="D10875" s="29">
        <f t="shared" ca="1" si="679"/>
        <v>0</v>
      </c>
      <c r="E10875" s="29">
        <f ca="1">IF(C10875&lt;Calculator!$D$26,0,IF(DAY($C10875)=1,IF(D10875-Calculator!$G$24&gt;0,Calculator!$G$24,D10875),0))</f>
        <v>0</v>
      </c>
      <c r="F10875" s="29">
        <f ca="1">IF(E10875&gt;0,D10875*Calculator!$G$22/12,0)</f>
        <v>0</v>
      </c>
      <c r="G10875" s="29">
        <f ca="1">IF(E10875&gt;0,(IFERROR(-PMT(Calculator!$G$22/12,Calculator!$G$23*12,Calculator!$G$20),0))-F10875,0)</f>
        <v>0</v>
      </c>
      <c r="H10875" s="29">
        <f t="shared" ca="1" si="680"/>
        <v>0</v>
      </c>
      <c r="I10875" s="29">
        <f t="shared" ca="1" si="678"/>
        <v>0</v>
      </c>
      <c r="J10875" s="30">
        <f>Calculator!$G$40</f>
        <v>6.5000000000000002E-2</v>
      </c>
      <c r="K10875" s="29">
        <f ca="1">IF(C10875&gt;=Calculator!$G$27,IF(DAY($C10875)=1,Calculator!$G$34/2,IF(DAY($C10875)=15,Calculator!$G$34/2,0)),0)</f>
        <v>0</v>
      </c>
      <c r="L10875" s="29">
        <f ca="1">IF(DAY($C10875)=28,IF(H10875=0,0,Calculator!$G$35),0)</f>
        <v>0</v>
      </c>
      <c r="M10875" s="29">
        <f ca="1">IF(I10875&gt;0,IF(DAY($C10875)=1,SUM(INDIRECT("I"&amp;(ROW(C10874)-DAY(C10874))):I10874),0),0)</f>
        <v>0</v>
      </c>
      <c r="N10875" s="29">
        <f ca="1">IF(C10875&lt;Calculator!$G$27,0,IF(C10875=Calculator!$G$27,Calculator!$G$39,IF(H10875-K10875&lt;=0,IF(D10875&gt;Calculator!$G$39,IF(H10875-K10875+E10875+L10875+M10875+Calculator!$G$39&gt;Calculator!$G$39,Calculator!$G$39-(H10875+E10875+L10875+M10875-K10875),Calculator!$G$39),D10875),0)))</f>
        <v>0</v>
      </c>
    </row>
    <row r="10876" spans="1:14" ht="15.75" thickBot="1">
      <c r="A10876" s="33" t="str">
        <f ca="1">IF(C10876=Calculator!$H$27,"F",IF(Daily!D10876+Daily!H10876=0,IF(D10875+H10875&gt;0,"L",""),""))</f>
        <v/>
      </c>
      <c r="B10876" s="34">
        <v>10875</v>
      </c>
      <c r="C10876" s="19">
        <f t="shared" ca="1" si="677"/>
        <v>56805</v>
      </c>
      <c r="D10876" s="29">
        <f t="shared" ca="1" si="679"/>
        <v>0</v>
      </c>
      <c r="E10876" s="29">
        <f ca="1">IF(C10876&lt;Calculator!$D$26,0,IF(DAY($C10876)=1,IF(D10876-Calculator!$G$24&gt;0,Calculator!$G$24,D10876),0))</f>
        <v>0</v>
      </c>
      <c r="F10876" s="29">
        <f ca="1">IF(E10876&gt;0,D10876*Calculator!$G$22/12,0)</f>
        <v>0</v>
      </c>
      <c r="G10876" s="29">
        <f ca="1">IF(E10876&gt;0,(IFERROR(-PMT(Calculator!$G$22/12,Calculator!$G$23*12,Calculator!$G$20),0))-F10876,0)</f>
        <v>0</v>
      </c>
      <c r="H10876" s="29">
        <f t="shared" ca="1" si="680"/>
        <v>0</v>
      </c>
      <c r="I10876" s="29">
        <f t="shared" ca="1" si="678"/>
        <v>0</v>
      </c>
      <c r="J10876" s="30">
        <f>Calculator!$G$40</f>
        <v>6.5000000000000002E-2</v>
      </c>
      <c r="K10876" s="29">
        <f ca="1">IF(C10876&gt;=Calculator!$G$27,IF(DAY($C10876)=1,Calculator!$G$34/2,IF(DAY($C10876)=15,Calculator!$G$34/2,0)),0)</f>
        <v>0</v>
      </c>
      <c r="L10876" s="29">
        <f ca="1">IF(DAY($C10876)=28,IF(H10876=0,0,Calculator!$G$35),0)</f>
        <v>0</v>
      </c>
      <c r="M10876" s="29">
        <f ca="1">IF(I10876&gt;0,IF(DAY($C10876)=1,SUM(INDIRECT("I"&amp;(ROW(C10875)-DAY(C10875))):I10875),0),0)</f>
        <v>0</v>
      </c>
      <c r="N10876" s="29">
        <f ca="1">IF(C10876&lt;Calculator!$G$27,0,IF(C10876=Calculator!$G$27,Calculator!$G$39,IF(H10876-K10876&lt;=0,IF(D10876&gt;Calculator!$G$39,IF(H10876-K10876+E10876+L10876+M10876+Calculator!$G$39&gt;Calculator!$G$39,Calculator!$G$39-(H10876+E10876+L10876+M10876-K10876),Calculator!$G$39),D10876),0)))</f>
        <v>0</v>
      </c>
    </row>
    <row r="10877" spans="1:14" ht="15.75" thickBot="1">
      <c r="A10877" s="33" t="str">
        <f ca="1">IF(C10877=Calculator!$H$27,"F",IF(Daily!D10877+Daily!H10877=0,IF(D10876+H10876&gt;0,"L",""),""))</f>
        <v/>
      </c>
      <c r="B10877" s="34">
        <v>10876</v>
      </c>
      <c r="C10877" s="19">
        <f t="shared" ca="1" si="677"/>
        <v>56806</v>
      </c>
      <c r="D10877" s="29">
        <f t="shared" ca="1" si="679"/>
        <v>0</v>
      </c>
      <c r="E10877" s="29">
        <f ca="1">IF(C10877&lt;Calculator!$D$26,0,IF(DAY($C10877)=1,IF(D10877-Calculator!$G$24&gt;0,Calculator!$G$24,D10877),0))</f>
        <v>0</v>
      </c>
      <c r="F10877" s="29">
        <f ca="1">IF(E10877&gt;0,D10877*Calculator!$G$22/12,0)</f>
        <v>0</v>
      </c>
      <c r="G10877" s="29">
        <f ca="1">IF(E10877&gt;0,(IFERROR(-PMT(Calculator!$G$22/12,Calculator!$G$23*12,Calculator!$G$20),0))-F10877,0)</f>
        <v>0</v>
      </c>
      <c r="H10877" s="29">
        <f t="shared" ca="1" si="680"/>
        <v>0</v>
      </c>
      <c r="I10877" s="29">
        <f t="shared" ca="1" si="678"/>
        <v>0</v>
      </c>
      <c r="J10877" s="30">
        <f>Calculator!$G$40</f>
        <v>6.5000000000000002E-2</v>
      </c>
      <c r="K10877" s="29">
        <f ca="1">IF(C10877&gt;=Calculator!$G$27,IF(DAY($C10877)=1,Calculator!$G$34/2,IF(DAY($C10877)=15,Calculator!$G$34/2,0)),0)</f>
        <v>0</v>
      </c>
      <c r="L10877" s="29">
        <f ca="1">IF(DAY($C10877)=28,IF(H10877=0,0,Calculator!$G$35),0)</f>
        <v>0</v>
      </c>
      <c r="M10877" s="29">
        <f ca="1">IF(I10877&gt;0,IF(DAY($C10877)=1,SUM(INDIRECT("I"&amp;(ROW(C10876)-DAY(C10876))):I10876),0),0)</f>
        <v>0</v>
      </c>
      <c r="N10877" s="29">
        <f ca="1">IF(C10877&lt;Calculator!$G$27,0,IF(C10877=Calculator!$G$27,Calculator!$G$39,IF(H10877-K10877&lt;=0,IF(D10877&gt;Calculator!$G$39,IF(H10877-K10877+E10877+L10877+M10877+Calculator!$G$39&gt;Calculator!$G$39,Calculator!$G$39-(H10877+E10877+L10877+M10877-K10877),Calculator!$G$39),D10877),0)))</f>
        <v>0</v>
      </c>
    </row>
    <row r="10878" spans="1:14" ht="15.75" thickBot="1">
      <c r="A10878" s="33" t="str">
        <f ca="1">IF(C10878=Calculator!$H$27,"F",IF(Daily!D10878+Daily!H10878=0,IF(D10877+H10877&gt;0,"L",""),""))</f>
        <v/>
      </c>
      <c r="B10878" s="34">
        <v>10877</v>
      </c>
      <c r="C10878" s="19">
        <f t="shared" ca="1" si="677"/>
        <v>56807</v>
      </c>
      <c r="D10878" s="29">
        <f t="shared" ca="1" si="679"/>
        <v>0</v>
      </c>
      <c r="E10878" s="29">
        <f ca="1">IF(C10878&lt;Calculator!$D$26,0,IF(DAY($C10878)=1,IF(D10878-Calculator!$G$24&gt;0,Calculator!$G$24,D10878),0))</f>
        <v>0</v>
      </c>
      <c r="F10878" s="29">
        <f ca="1">IF(E10878&gt;0,D10878*Calculator!$G$22/12,0)</f>
        <v>0</v>
      </c>
      <c r="G10878" s="29">
        <f ca="1">IF(E10878&gt;0,(IFERROR(-PMT(Calculator!$G$22/12,Calculator!$G$23*12,Calculator!$G$20),0))-F10878,0)</f>
        <v>0</v>
      </c>
      <c r="H10878" s="29">
        <f t="shared" ca="1" si="680"/>
        <v>0</v>
      </c>
      <c r="I10878" s="29">
        <f t="shared" ca="1" si="678"/>
        <v>0</v>
      </c>
      <c r="J10878" s="30">
        <f>Calculator!$G$40</f>
        <v>6.5000000000000002E-2</v>
      </c>
      <c r="K10878" s="29">
        <f ca="1">IF(C10878&gt;=Calculator!$G$27,IF(DAY($C10878)=1,Calculator!$G$34/2,IF(DAY($C10878)=15,Calculator!$G$34/2,0)),0)</f>
        <v>0</v>
      </c>
      <c r="L10878" s="29">
        <f ca="1">IF(DAY($C10878)=28,IF(H10878=0,0,Calculator!$G$35),0)</f>
        <v>0</v>
      </c>
      <c r="M10878" s="29">
        <f ca="1">IF(I10878&gt;0,IF(DAY($C10878)=1,SUM(INDIRECT("I"&amp;(ROW(C10877)-DAY(C10877))):I10877),0),0)</f>
        <v>0</v>
      </c>
      <c r="N10878" s="29">
        <f ca="1">IF(C10878&lt;Calculator!$G$27,0,IF(C10878=Calculator!$G$27,Calculator!$G$39,IF(H10878-K10878&lt;=0,IF(D10878&gt;Calculator!$G$39,IF(H10878-K10878+E10878+L10878+M10878+Calculator!$G$39&gt;Calculator!$G$39,Calculator!$G$39-(H10878+E10878+L10878+M10878-K10878),Calculator!$G$39),D10878),0)))</f>
        <v>0</v>
      </c>
    </row>
    <row r="10879" spans="1:14" ht="15.75" thickBot="1">
      <c r="A10879" s="33" t="str">
        <f ca="1">IF(C10879=Calculator!$H$27,"F",IF(Daily!D10879+Daily!H10879=0,IF(D10878+H10878&gt;0,"L",""),""))</f>
        <v/>
      </c>
      <c r="B10879" s="34">
        <v>10878</v>
      </c>
      <c r="C10879" s="19">
        <f t="shared" ca="1" si="677"/>
        <v>56808</v>
      </c>
      <c r="D10879" s="29">
        <f t="shared" ca="1" si="679"/>
        <v>0</v>
      </c>
      <c r="E10879" s="29">
        <f ca="1">IF(C10879&lt;Calculator!$D$26,0,IF(DAY($C10879)=1,IF(D10879-Calculator!$G$24&gt;0,Calculator!$G$24,D10879),0))</f>
        <v>0</v>
      </c>
      <c r="F10879" s="29">
        <f ca="1">IF(E10879&gt;0,D10879*Calculator!$G$22/12,0)</f>
        <v>0</v>
      </c>
      <c r="G10879" s="29">
        <f ca="1">IF(E10879&gt;0,(IFERROR(-PMT(Calculator!$G$22/12,Calculator!$G$23*12,Calculator!$G$20),0))-F10879,0)</f>
        <v>0</v>
      </c>
      <c r="H10879" s="29">
        <f t="shared" ca="1" si="680"/>
        <v>0</v>
      </c>
      <c r="I10879" s="29">
        <f t="shared" ca="1" si="678"/>
        <v>0</v>
      </c>
      <c r="J10879" s="30">
        <f>Calculator!$G$40</f>
        <v>6.5000000000000002E-2</v>
      </c>
      <c r="K10879" s="29">
        <f ca="1">IF(C10879&gt;=Calculator!$G$27,IF(DAY($C10879)=1,Calculator!$G$34/2,IF(DAY($C10879)=15,Calculator!$G$34/2,0)),0)</f>
        <v>0</v>
      </c>
      <c r="L10879" s="29">
        <f ca="1">IF(DAY($C10879)=28,IF(H10879=0,0,Calculator!$G$35),0)</f>
        <v>0</v>
      </c>
      <c r="M10879" s="29">
        <f ca="1">IF(I10879&gt;0,IF(DAY($C10879)=1,SUM(INDIRECT("I"&amp;(ROW(C10878)-DAY(C10878))):I10878),0),0)</f>
        <v>0</v>
      </c>
      <c r="N10879" s="29">
        <f ca="1">IF(C10879&lt;Calculator!$G$27,0,IF(C10879=Calculator!$G$27,Calculator!$G$39,IF(H10879-K10879&lt;=0,IF(D10879&gt;Calculator!$G$39,IF(H10879-K10879+E10879+L10879+M10879+Calculator!$G$39&gt;Calculator!$G$39,Calculator!$G$39-(H10879+E10879+L10879+M10879-K10879),Calculator!$G$39),D10879),0)))</f>
        <v>0</v>
      </c>
    </row>
    <row r="10880" spans="1:14" ht="15.75" thickBot="1">
      <c r="A10880" s="33" t="str">
        <f ca="1">IF(C10880=Calculator!$H$27,"F",IF(Daily!D10880+Daily!H10880=0,IF(D10879+H10879&gt;0,"L",""),""))</f>
        <v/>
      </c>
      <c r="B10880" s="34">
        <v>10879</v>
      </c>
      <c r="C10880" s="19">
        <f t="shared" ca="1" si="677"/>
        <v>56809</v>
      </c>
      <c r="D10880" s="29">
        <f t="shared" ca="1" si="679"/>
        <v>0</v>
      </c>
      <c r="E10880" s="29">
        <f ca="1">IF(C10880&lt;Calculator!$D$26,0,IF(DAY($C10880)=1,IF(D10880-Calculator!$G$24&gt;0,Calculator!$G$24,D10880),0))</f>
        <v>0</v>
      </c>
      <c r="F10880" s="29">
        <f ca="1">IF(E10880&gt;0,D10880*Calculator!$G$22/12,0)</f>
        <v>0</v>
      </c>
      <c r="G10880" s="29">
        <f ca="1">IF(E10880&gt;0,(IFERROR(-PMT(Calculator!$G$22/12,Calculator!$G$23*12,Calculator!$G$20),0))-F10880,0)</f>
        <v>0</v>
      </c>
      <c r="H10880" s="29">
        <f t="shared" ca="1" si="680"/>
        <v>0</v>
      </c>
      <c r="I10880" s="29">
        <f t="shared" ca="1" si="678"/>
        <v>0</v>
      </c>
      <c r="J10880" s="30">
        <f>Calculator!$G$40</f>
        <v>6.5000000000000002E-2</v>
      </c>
      <c r="K10880" s="29">
        <f ca="1">IF(C10880&gt;=Calculator!$G$27,IF(DAY($C10880)=1,Calculator!$G$34/2,IF(DAY($C10880)=15,Calculator!$G$34/2,0)),0)</f>
        <v>0</v>
      </c>
      <c r="L10880" s="29">
        <f ca="1">IF(DAY($C10880)=28,IF(H10880=0,0,Calculator!$G$35),0)</f>
        <v>0</v>
      </c>
      <c r="M10880" s="29">
        <f ca="1">IF(I10880&gt;0,IF(DAY($C10880)=1,SUM(INDIRECT("I"&amp;(ROW(C10879)-DAY(C10879))):I10879),0),0)</f>
        <v>0</v>
      </c>
      <c r="N10880" s="29">
        <f ca="1">IF(C10880&lt;Calculator!$G$27,0,IF(C10880=Calculator!$G$27,Calculator!$G$39,IF(H10880-K10880&lt;=0,IF(D10880&gt;Calculator!$G$39,IF(H10880-K10880+E10880+L10880+M10880+Calculator!$G$39&gt;Calculator!$G$39,Calculator!$G$39-(H10880+E10880+L10880+M10880-K10880),Calculator!$G$39),D10880),0)))</f>
        <v>0</v>
      </c>
    </row>
    <row r="10881" spans="1:14" ht="15.75" thickBot="1">
      <c r="A10881" s="33" t="str">
        <f ca="1">IF(C10881=Calculator!$H$27,"F",IF(Daily!D10881+Daily!H10881=0,IF(D10880+H10880&gt;0,"L",""),""))</f>
        <v/>
      </c>
      <c r="B10881" s="34">
        <v>10880</v>
      </c>
      <c r="C10881" s="19">
        <f t="shared" ca="1" si="677"/>
        <v>56810</v>
      </c>
      <c r="D10881" s="29">
        <f t="shared" ca="1" si="679"/>
        <v>0</v>
      </c>
      <c r="E10881" s="29">
        <f ca="1">IF(C10881&lt;Calculator!$D$26,0,IF(DAY($C10881)=1,IF(D10881-Calculator!$G$24&gt;0,Calculator!$G$24,D10881),0))</f>
        <v>0</v>
      </c>
      <c r="F10881" s="29">
        <f ca="1">IF(E10881&gt;0,D10881*Calculator!$G$22/12,0)</f>
        <v>0</v>
      </c>
      <c r="G10881" s="29">
        <f ca="1">IF(E10881&gt;0,(IFERROR(-PMT(Calculator!$G$22/12,Calculator!$G$23*12,Calculator!$G$20),0))-F10881,0)</f>
        <v>0</v>
      </c>
      <c r="H10881" s="29">
        <f t="shared" ca="1" si="680"/>
        <v>0</v>
      </c>
      <c r="I10881" s="29">
        <f t="shared" ca="1" si="678"/>
        <v>0</v>
      </c>
      <c r="J10881" s="30">
        <f>Calculator!$G$40</f>
        <v>6.5000000000000002E-2</v>
      </c>
      <c r="K10881" s="29">
        <f ca="1">IF(C10881&gt;=Calculator!$G$27,IF(DAY($C10881)=1,Calculator!$G$34/2,IF(DAY($C10881)=15,Calculator!$G$34/2,0)),0)</f>
        <v>4500</v>
      </c>
      <c r="L10881" s="29">
        <f ca="1">IF(DAY($C10881)=28,IF(H10881=0,0,Calculator!$G$35),0)</f>
        <v>0</v>
      </c>
      <c r="M10881" s="29">
        <f ca="1">IF(I10881&gt;0,IF(DAY($C10881)=1,SUM(INDIRECT("I"&amp;(ROW(C10880)-DAY(C10880))):I10880),0),0)</f>
        <v>0</v>
      </c>
      <c r="N10881" s="29">
        <f ca="1">IF(C10881&lt;Calculator!$G$27,0,IF(C10881=Calculator!$G$27,Calculator!$G$39,IF(H10881-K10881&lt;=0,IF(D10881&gt;Calculator!$G$39,IF(H10881-K10881+E10881+L10881+M10881+Calculator!$G$39&gt;Calculator!$G$39,Calculator!$G$39-(H10881+E10881+L10881+M10881-K10881),Calculator!$G$39),D10881),0)))</f>
        <v>0</v>
      </c>
    </row>
    <row r="10882" spans="1:14" ht="15.75" thickBot="1">
      <c r="A10882" s="33" t="str">
        <f ca="1">IF(C10882=Calculator!$H$27,"F",IF(Daily!D10882+Daily!H10882=0,IF(D10881+H10881&gt;0,"L",""),""))</f>
        <v/>
      </c>
      <c r="B10882" s="34">
        <v>10881</v>
      </c>
      <c r="C10882" s="19">
        <f t="shared" ca="1" si="677"/>
        <v>56811</v>
      </c>
      <c r="D10882" s="29">
        <f t="shared" ca="1" si="679"/>
        <v>0</v>
      </c>
      <c r="E10882" s="29">
        <f ca="1">IF(C10882&lt;Calculator!$D$26,0,IF(DAY($C10882)=1,IF(D10882-Calculator!$G$24&gt;0,Calculator!$G$24,D10882),0))</f>
        <v>0</v>
      </c>
      <c r="F10882" s="29">
        <f ca="1">IF(E10882&gt;0,D10882*Calculator!$G$22/12,0)</f>
        <v>0</v>
      </c>
      <c r="G10882" s="29">
        <f ca="1">IF(E10882&gt;0,(IFERROR(-PMT(Calculator!$G$22/12,Calculator!$G$23*12,Calculator!$G$20),0))-F10882,0)</f>
        <v>0</v>
      </c>
      <c r="H10882" s="29">
        <f t="shared" ca="1" si="680"/>
        <v>0</v>
      </c>
      <c r="I10882" s="29">
        <f t="shared" ca="1" si="678"/>
        <v>0</v>
      </c>
      <c r="J10882" s="30">
        <f>Calculator!$G$40</f>
        <v>6.5000000000000002E-2</v>
      </c>
      <c r="K10882" s="29">
        <f ca="1">IF(C10882&gt;=Calculator!$G$27,IF(DAY($C10882)=1,Calculator!$G$34/2,IF(DAY($C10882)=15,Calculator!$G$34/2,0)),0)</f>
        <v>0</v>
      </c>
      <c r="L10882" s="29">
        <f ca="1">IF(DAY($C10882)=28,IF(H10882=0,0,Calculator!$G$35),0)</f>
        <v>0</v>
      </c>
      <c r="M10882" s="29">
        <f ca="1">IF(I10882&gt;0,IF(DAY($C10882)=1,SUM(INDIRECT("I"&amp;(ROW(C10881)-DAY(C10881))):I10881),0),0)</f>
        <v>0</v>
      </c>
      <c r="N10882" s="29">
        <f ca="1">IF(C10882&lt;Calculator!$G$27,0,IF(C10882=Calculator!$G$27,Calculator!$G$39,IF(H10882-K10882&lt;=0,IF(D10882&gt;Calculator!$G$39,IF(H10882-K10882+E10882+L10882+M10882+Calculator!$G$39&gt;Calculator!$G$39,Calculator!$G$39-(H10882+E10882+L10882+M10882-K10882),Calculator!$G$39),D10882),0)))</f>
        <v>0</v>
      </c>
    </row>
    <row r="10883" spans="1:14" ht="15.75" thickBot="1">
      <c r="A10883" s="33" t="str">
        <f ca="1">IF(C10883=Calculator!$H$27,"F",IF(Daily!D10883+Daily!H10883=0,IF(D10882+H10882&gt;0,"L",""),""))</f>
        <v/>
      </c>
      <c r="B10883" s="34">
        <v>10882</v>
      </c>
      <c r="C10883" s="19">
        <f t="shared" ref="C10883:C10946" ca="1" si="681">C10882+1</f>
        <v>56812</v>
      </c>
      <c r="D10883" s="29">
        <f t="shared" ca="1" si="679"/>
        <v>0</v>
      </c>
      <c r="E10883" s="29">
        <f ca="1">IF(C10883&lt;Calculator!$D$26,0,IF(DAY($C10883)=1,IF(D10883-Calculator!$G$24&gt;0,Calculator!$G$24,D10883),0))</f>
        <v>0</v>
      </c>
      <c r="F10883" s="29">
        <f ca="1">IF(E10883&gt;0,D10883*Calculator!$G$22/12,0)</f>
        <v>0</v>
      </c>
      <c r="G10883" s="29">
        <f ca="1">IF(E10883&gt;0,(IFERROR(-PMT(Calculator!$G$22/12,Calculator!$G$23*12,Calculator!$G$20),0))-F10883,0)</f>
        <v>0</v>
      </c>
      <c r="H10883" s="29">
        <f t="shared" ca="1" si="680"/>
        <v>0</v>
      </c>
      <c r="I10883" s="29">
        <f t="shared" ref="I10883:I10946" ca="1" si="682">H10883*J10883/365</f>
        <v>0</v>
      </c>
      <c r="J10883" s="30">
        <f>Calculator!$G$40</f>
        <v>6.5000000000000002E-2</v>
      </c>
      <c r="K10883" s="29">
        <f ca="1">IF(C10883&gt;=Calculator!$G$27,IF(DAY($C10883)=1,Calculator!$G$34/2,IF(DAY($C10883)=15,Calculator!$G$34/2,0)),0)</f>
        <v>0</v>
      </c>
      <c r="L10883" s="29">
        <f ca="1">IF(DAY($C10883)=28,IF(H10883=0,0,Calculator!$G$35),0)</f>
        <v>0</v>
      </c>
      <c r="M10883" s="29">
        <f ca="1">IF(I10883&gt;0,IF(DAY($C10883)=1,SUM(INDIRECT("I"&amp;(ROW(C10882)-DAY(C10882))):I10882),0),0)</f>
        <v>0</v>
      </c>
      <c r="N10883" s="29">
        <f ca="1">IF(C10883&lt;Calculator!$G$27,0,IF(C10883=Calculator!$G$27,Calculator!$G$39,IF(H10883-K10883&lt;=0,IF(D10883&gt;Calculator!$G$39,IF(H10883-K10883+E10883+L10883+M10883+Calculator!$G$39&gt;Calculator!$G$39,Calculator!$G$39-(H10883+E10883+L10883+M10883-K10883),Calculator!$G$39),D10883),0)))</f>
        <v>0</v>
      </c>
    </row>
    <row r="10884" spans="1:14" ht="15.75" thickBot="1">
      <c r="A10884" s="33" t="str">
        <f ca="1">IF(C10884=Calculator!$H$27,"F",IF(Daily!D10884+Daily!H10884=0,IF(D10883+H10883&gt;0,"L",""),""))</f>
        <v/>
      </c>
      <c r="B10884" s="34">
        <v>10883</v>
      </c>
      <c r="C10884" s="19">
        <f t="shared" ca="1" si="681"/>
        <v>56813</v>
      </c>
      <c r="D10884" s="29">
        <f t="shared" ref="D10884:D10947" ca="1" si="683">IF(((D10883-G10883)-N10883)&lt;0,0,((D10883-G10883)-N10883))</f>
        <v>0</v>
      </c>
      <c r="E10884" s="29">
        <f ca="1">IF(C10884&lt;Calculator!$D$26,0,IF(DAY($C10884)=1,IF(D10884-Calculator!$G$24&gt;0,Calculator!$G$24,D10884),0))</f>
        <v>0</v>
      </c>
      <c r="F10884" s="29">
        <f ca="1">IF(E10884&gt;0,D10884*Calculator!$G$22/12,0)</f>
        <v>0</v>
      </c>
      <c r="G10884" s="29">
        <f ca="1">IF(E10884&gt;0,(IFERROR(-PMT(Calculator!$G$22/12,Calculator!$G$23*12,Calculator!$G$20),0))-F10884,0)</f>
        <v>0</v>
      </c>
      <c r="H10884" s="29">
        <f t="shared" ref="H10884:H10947" ca="1" si="684">IF((H10883-K10883+SUM(L10883:N10883)+E10883)&lt;0,0,(H10883-K10883+SUM(L10883:N10883)+E10883))</f>
        <v>0</v>
      </c>
      <c r="I10884" s="29">
        <f t="shared" ca="1" si="682"/>
        <v>0</v>
      </c>
      <c r="J10884" s="30">
        <f>Calculator!$G$40</f>
        <v>6.5000000000000002E-2</v>
      </c>
      <c r="K10884" s="29">
        <f ca="1">IF(C10884&gt;=Calculator!$G$27,IF(DAY($C10884)=1,Calculator!$G$34/2,IF(DAY($C10884)=15,Calculator!$G$34/2,0)),0)</f>
        <v>0</v>
      </c>
      <c r="L10884" s="29">
        <f ca="1">IF(DAY($C10884)=28,IF(H10884=0,0,Calculator!$G$35),0)</f>
        <v>0</v>
      </c>
      <c r="M10884" s="29">
        <f ca="1">IF(I10884&gt;0,IF(DAY($C10884)=1,SUM(INDIRECT("I"&amp;(ROW(C10883)-DAY(C10883))):I10883),0),0)</f>
        <v>0</v>
      </c>
      <c r="N10884" s="29">
        <f ca="1">IF(C10884&lt;Calculator!$G$27,0,IF(C10884=Calculator!$G$27,Calculator!$G$39,IF(H10884-K10884&lt;=0,IF(D10884&gt;Calculator!$G$39,IF(H10884-K10884+E10884+L10884+M10884+Calculator!$G$39&gt;Calculator!$G$39,Calculator!$G$39-(H10884+E10884+L10884+M10884-K10884),Calculator!$G$39),D10884),0)))</f>
        <v>0</v>
      </c>
    </row>
    <row r="10885" spans="1:14" ht="15.75" thickBot="1">
      <c r="A10885" s="33" t="str">
        <f ca="1">IF(C10885=Calculator!$H$27,"F",IF(Daily!D10885+Daily!H10885=0,IF(D10884+H10884&gt;0,"L",""),""))</f>
        <v/>
      </c>
      <c r="B10885" s="34">
        <v>10884</v>
      </c>
      <c r="C10885" s="19">
        <f t="shared" ca="1" si="681"/>
        <v>56814</v>
      </c>
      <c r="D10885" s="29">
        <f t="shared" ca="1" si="683"/>
        <v>0</v>
      </c>
      <c r="E10885" s="29">
        <f ca="1">IF(C10885&lt;Calculator!$D$26,0,IF(DAY($C10885)=1,IF(D10885-Calculator!$G$24&gt;0,Calculator!$G$24,D10885),0))</f>
        <v>0</v>
      </c>
      <c r="F10885" s="29">
        <f ca="1">IF(E10885&gt;0,D10885*Calculator!$G$22/12,0)</f>
        <v>0</v>
      </c>
      <c r="G10885" s="29">
        <f ca="1">IF(E10885&gt;0,(IFERROR(-PMT(Calculator!$G$22/12,Calculator!$G$23*12,Calculator!$G$20),0))-F10885,0)</f>
        <v>0</v>
      </c>
      <c r="H10885" s="29">
        <f t="shared" ca="1" si="684"/>
        <v>0</v>
      </c>
      <c r="I10885" s="29">
        <f t="shared" ca="1" si="682"/>
        <v>0</v>
      </c>
      <c r="J10885" s="30">
        <f>Calculator!$G$40</f>
        <v>6.5000000000000002E-2</v>
      </c>
      <c r="K10885" s="29">
        <f ca="1">IF(C10885&gt;=Calculator!$G$27,IF(DAY($C10885)=1,Calculator!$G$34/2,IF(DAY($C10885)=15,Calculator!$G$34/2,0)),0)</f>
        <v>0</v>
      </c>
      <c r="L10885" s="29">
        <f ca="1">IF(DAY($C10885)=28,IF(H10885=0,0,Calculator!$G$35),0)</f>
        <v>0</v>
      </c>
      <c r="M10885" s="29">
        <f ca="1">IF(I10885&gt;0,IF(DAY($C10885)=1,SUM(INDIRECT("I"&amp;(ROW(C10884)-DAY(C10884))):I10884),0),0)</f>
        <v>0</v>
      </c>
      <c r="N10885" s="29">
        <f ca="1">IF(C10885&lt;Calculator!$G$27,0,IF(C10885=Calculator!$G$27,Calculator!$G$39,IF(H10885-K10885&lt;=0,IF(D10885&gt;Calculator!$G$39,IF(H10885-K10885+E10885+L10885+M10885+Calculator!$G$39&gt;Calculator!$G$39,Calculator!$G$39-(H10885+E10885+L10885+M10885-K10885),Calculator!$G$39),D10885),0)))</f>
        <v>0</v>
      </c>
    </row>
    <row r="10886" spans="1:14" ht="15.75" thickBot="1">
      <c r="A10886" s="33" t="str">
        <f ca="1">IF(C10886=Calculator!$H$27,"F",IF(Daily!D10886+Daily!H10886=0,IF(D10885+H10885&gt;0,"L",""),""))</f>
        <v/>
      </c>
      <c r="B10886" s="34">
        <v>10885</v>
      </c>
      <c r="C10886" s="19">
        <f t="shared" ca="1" si="681"/>
        <v>56815</v>
      </c>
      <c r="D10886" s="29">
        <f t="shared" ca="1" si="683"/>
        <v>0</v>
      </c>
      <c r="E10886" s="29">
        <f ca="1">IF(C10886&lt;Calculator!$D$26,0,IF(DAY($C10886)=1,IF(D10886-Calculator!$G$24&gt;0,Calculator!$G$24,D10886),0))</f>
        <v>0</v>
      </c>
      <c r="F10886" s="29">
        <f ca="1">IF(E10886&gt;0,D10886*Calculator!$G$22/12,0)</f>
        <v>0</v>
      </c>
      <c r="G10886" s="29">
        <f ca="1">IF(E10886&gt;0,(IFERROR(-PMT(Calculator!$G$22/12,Calculator!$G$23*12,Calculator!$G$20),0))-F10886,0)</f>
        <v>0</v>
      </c>
      <c r="H10886" s="29">
        <f t="shared" ca="1" si="684"/>
        <v>0</v>
      </c>
      <c r="I10886" s="29">
        <f t="shared" ca="1" si="682"/>
        <v>0</v>
      </c>
      <c r="J10886" s="30">
        <f>Calculator!$G$40</f>
        <v>6.5000000000000002E-2</v>
      </c>
      <c r="K10886" s="29">
        <f ca="1">IF(C10886&gt;=Calculator!$G$27,IF(DAY($C10886)=1,Calculator!$G$34/2,IF(DAY($C10886)=15,Calculator!$G$34/2,0)),0)</f>
        <v>0</v>
      </c>
      <c r="L10886" s="29">
        <f ca="1">IF(DAY($C10886)=28,IF(H10886=0,0,Calculator!$G$35),0)</f>
        <v>0</v>
      </c>
      <c r="M10886" s="29">
        <f ca="1">IF(I10886&gt;0,IF(DAY($C10886)=1,SUM(INDIRECT("I"&amp;(ROW(C10885)-DAY(C10885))):I10885),0),0)</f>
        <v>0</v>
      </c>
      <c r="N10886" s="29">
        <f ca="1">IF(C10886&lt;Calculator!$G$27,0,IF(C10886=Calculator!$G$27,Calculator!$G$39,IF(H10886-K10886&lt;=0,IF(D10886&gt;Calculator!$G$39,IF(H10886-K10886+E10886+L10886+M10886+Calculator!$G$39&gt;Calculator!$G$39,Calculator!$G$39-(H10886+E10886+L10886+M10886-K10886),Calculator!$G$39),D10886),0)))</f>
        <v>0</v>
      </c>
    </row>
    <row r="10887" spans="1:14" ht="15.75" thickBot="1">
      <c r="A10887" s="33" t="str">
        <f ca="1">IF(C10887=Calculator!$H$27,"F",IF(Daily!D10887+Daily!H10887=0,IF(D10886+H10886&gt;0,"L",""),""))</f>
        <v/>
      </c>
      <c r="B10887" s="34">
        <v>10886</v>
      </c>
      <c r="C10887" s="19">
        <f t="shared" ca="1" si="681"/>
        <v>56816</v>
      </c>
      <c r="D10887" s="29">
        <f t="shared" ca="1" si="683"/>
        <v>0</v>
      </c>
      <c r="E10887" s="29">
        <f ca="1">IF(C10887&lt;Calculator!$D$26,0,IF(DAY($C10887)=1,IF(D10887-Calculator!$G$24&gt;0,Calculator!$G$24,D10887),0))</f>
        <v>0</v>
      </c>
      <c r="F10887" s="29">
        <f ca="1">IF(E10887&gt;0,D10887*Calculator!$G$22/12,0)</f>
        <v>0</v>
      </c>
      <c r="G10887" s="29">
        <f ca="1">IF(E10887&gt;0,(IFERROR(-PMT(Calculator!$G$22/12,Calculator!$G$23*12,Calculator!$G$20),0))-F10887,0)</f>
        <v>0</v>
      </c>
      <c r="H10887" s="29">
        <f t="shared" ca="1" si="684"/>
        <v>0</v>
      </c>
      <c r="I10887" s="29">
        <f t="shared" ca="1" si="682"/>
        <v>0</v>
      </c>
      <c r="J10887" s="30">
        <f>Calculator!$G$40</f>
        <v>6.5000000000000002E-2</v>
      </c>
      <c r="K10887" s="29">
        <f ca="1">IF(C10887&gt;=Calculator!$G$27,IF(DAY($C10887)=1,Calculator!$G$34/2,IF(DAY($C10887)=15,Calculator!$G$34/2,0)),0)</f>
        <v>0</v>
      </c>
      <c r="L10887" s="29">
        <f ca="1">IF(DAY($C10887)=28,IF(H10887=0,0,Calculator!$G$35),0)</f>
        <v>0</v>
      </c>
      <c r="M10887" s="29">
        <f ca="1">IF(I10887&gt;0,IF(DAY($C10887)=1,SUM(INDIRECT("I"&amp;(ROW(C10886)-DAY(C10886))):I10886),0),0)</f>
        <v>0</v>
      </c>
      <c r="N10887" s="29">
        <f ca="1">IF(C10887&lt;Calculator!$G$27,0,IF(C10887=Calculator!$G$27,Calculator!$G$39,IF(H10887-K10887&lt;=0,IF(D10887&gt;Calculator!$G$39,IF(H10887-K10887+E10887+L10887+M10887+Calculator!$G$39&gt;Calculator!$G$39,Calculator!$G$39-(H10887+E10887+L10887+M10887-K10887),Calculator!$G$39),D10887),0)))</f>
        <v>0</v>
      </c>
    </row>
    <row r="10888" spans="1:14" ht="15.75" thickBot="1">
      <c r="A10888" s="33" t="str">
        <f ca="1">IF(C10888=Calculator!$H$27,"F",IF(Daily!D10888+Daily!H10888=0,IF(D10887+H10887&gt;0,"L",""),""))</f>
        <v/>
      </c>
      <c r="B10888" s="34">
        <v>10887</v>
      </c>
      <c r="C10888" s="19">
        <f t="shared" ca="1" si="681"/>
        <v>56817</v>
      </c>
      <c r="D10888" s="29">
        <f t="shared" ca="1" si="683"/>
        <v>0</v>
      </c>
      <c r="E10888" s="29">
        <f ca="1">IF(C10888&lt;Calculator!$D$26,0,IF(DAY($C10888)=1,IF(D10888-Calculator!$G$24&gt;0,Calculator!$G$24,D10888),0))</f>
        <v>0</v>
      </c>
      <c r="F10888" s="29">
        <f ca="1">IF(E10888&gt;0,D10888*Calculator!$G$22/12,0)</f>
        <v>0</v>
      </c>
      <c r="G10888" s="29">
        <f ca="1">IF(E10888&gt;0,(IFERROR(-PMT(Calculator!$G$22/12,Calculator!$G$23*12,Calculator!$G$20),0))-F10888,0)</f>
        <v>0</v>
      </c>
      <c r="H10888" s="29">
        <f t="shared" ca="1" si="684"/>
        <v>0</v>
      </c>
      <c r="I10888" s="29">
        <f t="shared" ca="1" si="682"/>
        <v>0</v>
      </c>
      <c r="J10888" s="30">
        <f>Calculator!$G$40</f>
        <v>6.5000000000000002E-2</v>
      </c>
      <c r="K10888" s="29">
        <f ca="1">IF(C10888&gt;=Calculator!$G$27,IF(DAY($C10888)=1,Calculator!$G$34/2,IF(DAY($C10888)=15,Calculator!$G$34/2,0)),0)</f>
        <v>0</v>
      </c>
      <c r="L10888" s="29">
        <f ca="1">IF(DAY($C10888)=28,IF(H10888=0,0,Calculator!$G$35),0)</f>
        <v>0</v>
      </c>
      <c r="M10888" s="29">
        <f ca="1">IF(I10888&gt;0,IF(DAY($C10888)=1,SUM(INDIRECT("I"&amp;(ROW(C10887)-DAY(C10887))):I10887),0),0)</f>
        <v>0</v>
      </c>
      <c r="N10888" s="29">
        <f ca="1">IF(C10888&lt;Calculator!$G$27,0,IF(C10888=Calculator!$G$27,Calculator!$G$39,IF(H10888-K10888&lt;=0,IF(D10888&gt;Calculator!$G$39,IF(H10888-K10888+E10888+L10888+M10888+Calculator!$G$39&gt;Calculator!$G$39,Calculator!$G$39-(H10888+E10888+L10888+M10888-K10888),Calculator!$G$39),D10888),0)))</f>
        <v>0</v>
      </c>
    </row>
    <row r="10889" spans="1:14" ht="15.75" thickBot="1">
      <c r="A10889" s="33" t="str">
        <f ca="1">IF(C10889=Calculator!$H$27,"F",IF(Daily!D10889+Daily!H10889=0,IF(D10888+H10888&gt;0,"L",""),""))</f>
        <v/>
      </c>
      <c r="B10889" s="34">
        <v>10888</v>
      </c>
      <c r="C10889" s="19">
        <f t="shared" ca="1" si="681"/>
        <v>56818</v>
      </c>
      <c r="D10889" s="29">
        <f t="shared" ca="1" si="683"/>
        <v>0</v>
      </c>
      <c r="E10889" s="29">
        <f ca="1">IF(C10889&lt;Calculator!$D$26,0,IF(DAY($C10889)=1,IF(D10889-Calculator!$G$24&gt;0,Calculator!$G$24,D10889),0))</f>
        <v>0</v>
      </c>
      <c r="F10889" s="29">
        <f ca="1">IF(E10889&gt;0,D10889*Calculator!$G$22/12,0)</f>
        <v>0</v>
      </c>
      <c r="G10889" s="29">
        <f ca="1">IF(E10889&gt;0,(IFERROR(-PMT(Calculator!$G$22/12,Calculator!$G$23*12,Calculator!$G$20),0))-F10889,0)</f>
        <v>0</v>
      </c>
      <c r="H10889" s="29">
        <f t="shared" ca="1" si="684"/>
        <v>0</v>
      </c>
      <c r="I10889" s="29">
        <f t="shared" ca="1" si="682"/>
        <v>0</v>
      </c>
      <c r="J10889" s="30">
        <f>Calculator!$G$40</f>
        <v>6.5000000000000002E-2</v>
      </c>
      <c r="K10889" s="29">
        <f ca="1">IF(C10889&gt;=Calculator!$G$27,IF(DAY($C10889)=1,Calculator!$G$34/2,IF(DAY($C10889)=15,Calculator!$G$34/2,0)),0)</f>
        <v>0</v>
      </c>
      <c r="L10889" s="29">
        <f ca="1">IF(DAY($C10889)=28,IF(H10889=0,0,Calculator!$G$35),0)</f>
        <v>0</v>
      </c>
      <c r="M10889" s="29">
        <f ca="1">IF(I10889&gt;0,IF(DAY($C10889)=1,SUM(INDIRECT("I"&amp;(ROW(C10888)-DAY(C10888))):I10888),0),0)</f>
        <v>0</v>
      </c>
      <c r="N10889" s="29">
        <f ca="1">IF(C10889&lt;Calculator!$G$27,0,IF(C10889=Calculator!$G$27,Calculator!$G$39,IF(H10889-K10889&lt;=0,IF(D10889&gt;Calculator!$G$39,IF(H10889-K10889+E10889+L10889+M10889+Calculator!$G$39&gt;Calculator!$G$39,Calculator!$G$39-(H10889+E10889+L10889+M10889-K10889),Calculator!$G$39),D10889),0)))</f>
        <v>0</v>
      </c>
    </row>
    <row r="10890" spans="1:14" ht="15.75" thickBot="1">
      <c r="A10890" s="33" t="str">
        <f ca="1">IF(C10890=Calculator!$H$27,"F",IF(Daily!D10890+Daily!H10890=0,IF(D10889+H10889&gt;0,"L",""),""))</f>
        <v/>
      </c>
      <c r="B10890" s="34">
        <v>10889</v>
      </c>
      <c r="C10890" s="19">
        <f t="shared" ca="1" si="681"/>
        <v>56819</v>
      </c>
      <c r="D10890" s="29">
        <f t="shared" ca="1" si="683"/>
        <v>0</v>
      </c>
      <c r="E10890" s="29">
        <f ca="1">IF(C10890&lt;Calculator!$D$26,0,IF(DAY($C10890)=1,IF(D10890-Calculator!$G$24&gt;0,Calculator!$G$24,D10890),0))</f>
        <v>0</v>
      </c>
      <c r="F10890" s="29">
        <f ca="1">IF(E10890&gt;0,D10890*Calculator!$G$22/12,0)</f>
        <v>0</v>
      </c>
      <c r="G10890" s="29">
        <f ca="1">IF(E10890&gt;0,(IFERROR(-PMT(Calculator!$G$22/12,Calculator!$G$23*12,Calculator!$G$20),0))-F10890,0)</f>
        <v>0</v>
      </c>
      <c r="H10890" s="29">
        <f t="shared" ca="1" si="684"/>
        <v>0</v>
      </c>
      <c r="I10890" s="29">
        <f t="shared" ca="1" si="682"/>
        <v>0</v>
      </c>
      <c r="J10890" s="30">
        <f>Calculator!$G$40</f>
        <v>6.5000000000000002E-2</v>
      </c>
      <c r="K10890" s="29">
        <f ca="1">IF(C10890&gt;=Calculator!$G$27,IF(DAY($C10890)=1,Calculator!$G$34/2,IF(DAY($C10890)=15,Calculator!$G$34/2,0)),0)</f>
        <v>0</v>
      </c>
      <c r="L10890" s="29">
        <f ca="1">IF(DAY($C10890)=28,IF(H10890=0,0,Calculator!$G$35),0)</f>
        <v>0</v>
      </c>
      <c r="M10890" s="29">
        <f ca="1">IF(I10890&gt;0,IF(DAY($C10890)=1,SUM(INDIRECT("I"&amp;(ROW(C10889)-DAY(C10889))):I10889),0),0)</f>
        <v>0</v>
      </c>
      <c r="N10890" s="29">
        <f ca="1">IF(C10890&lt;Calculator!$G$27,0,IF(C10890=Calculator!$G$27,Calculator!$G$39,IF(H10890-K10890&lt;=0,IF(D10890&gt;Calculator!$G$39,IF(H10890-K10890+E10890+L10890+M10890+Calculator!$G$39&gt;Calculator!$G$39,Calculator!$G$39-(H10890+E10890+L10890+M10890-K10890),Calculator!$G$39),D10890),0)))</f>
        <v>0</v>
      </c>
    </row>
    <row r="10891" spans="1:14" ht="15.75" thickBot="1">
      <c r="A10891" s="33" t="str">
        <f ca="1">IF(C10891=Calculator!$H$27,"F",IF(Daily!D10891+Daily!H10891=0,IF(D10890+H10890&gt;0,"L",""),""))</f>
        <v/>
      </c>
      <c r="B10891" s="34">
        <v>10890</v>
      </c>
      <c r="C10891" s="19">
        <f t="shared" ca="1" si="681"/>
        <v>56820</v>
      </c>
      <c r="D10891" s="29">
        <f t="shared" ca="1" si="683"/>
        <v>0</v>
      </c>
      <c r="E10891" s="29">
        <f ca="1">IF(C10891&lt;Calculator!$D$26,0,IF(DAY($C10891)=1,IF(D10891-Calculator!$G$24&gt;0,Calculator!$G$24,D10891),0))</f>
        <v>0</v>
      </c>
      <c r="F10891" s="29">
        <f ca="1">IF(E10891&gt;0,D10891*Calculator!$G$22/12,0)</f>
        <v>0</v>
      </c>
      <c r="G10891" s="29">
        <f ca="1">IF(E10891&gt;0,(IFERROR(-PMT(Calculator!$G$22/12,Calculator!$G$23*12,Calculator!$G$20),0))-F10891,0)</f>
        <v>0</v>
      </c>
      <c r="H10891" s="29">
        <f t="shared" ca="1" si="684"/>
        <v>0</v>
      </c>
      <c r="I10891" s="29">
        <f t="shared" ca="1" si="682"/>
        <v>0</v>
      </c>
      <c r="J10891" s="30">
        <f>Calculator!$G$40</f>
        <v>6.5000000000000002E-2</v>
      </c>
      <c r="K10891" s="29">
        <f ca="1">IF(C10891&gt;=Calculator!$G$27,IF(DAY($C10891)=1,Calculator!$G$34/2,IF(DAY($C10891)=15,Calculator!$G$34/2,0)),0)</f>
        <v>0</v>
      </c>
      <c r="L10891" s="29">
        <f ca="1">IF(DAY($C10891)=28,IF(H10891=0,0,Calculator!$G$35),0)</f>
        <v>0</v>
      </c>
      <c r="M10891" s="29">
        <f ca="1">IF(I10891&gt;0,IF(DAY($C10891)=1,SUM(INDIRECT("I"&amp;(ROW(C10890)-DAY(C10890))):I10890),0),0)</f>
        <v>0</v>
      </c>
      <c r="N10891" s="29">
        <f ca="1">IF(C10891&lt;Calculator!$G$27,0,IF(C10891=Calculator!$G$27,Calculator!$G$39,IF(H10891-K10891&lt;=0,IF(D10891&gt;Calculator!$G$39,IF(H10891-K10891+E10891+L10891+M10891+Calculator!$G$39&gt;Calculator!$G$39,Calculator!$G$39-(H10891+E10891+L10891+M10891-K10891),Calculator!$G$39),D10891),0)))</f>
        <v>0</v>
      </c>
    </row>
    <row r="10892" spans="1:14" ht="15.75" thickBot="1">
      <c r="A10892" s="33" t="str">
        <f ca="1">IF(C10892=Calculator!$H$27,"F",IF(Daily!D10892+Daily!H10892=0,IF(D10891+H10891&gt;0,"L",""),""))</f>
        <v/>
      </c>
      <c r="B10892" s="34">
        <v>10891</v>
      </c>
      <c r="C10892" s="19">
        <f t="shared" ca="1" si="681"/>
        <v>56821</v>
      </c>
      <c r="D10892" s="29">
        <f t="shared" ca="1" si="683"/>
        <v>0</v>
      </c>
      <c r="E10892" s="29">
        <f ca="1">IF(C10892&lt;Calculator!$D$26,0,IF(DAY($C10892)=1,IF(D10892-Calculator!$G$24&gt;0,Calculator!$G$24,D10892),0))</f>
        <v>0</v>
      </c>
      <c r="F10892" s="29">
        <f ca="1">IF(E10892&gt;0,D10892*Calculator!$G$22/12,0)</f>
        <v>0</v>
      </c>
      <c r="G10892" s="29">
        <f ca="1">IF(E10892&gt;0,(IFERROR(-PMT(Calculator!$G$22/12,Calculator!$G$23*12,Calculator!$G$20),0))-F10892,0)</f>
        <v>0</v>
      </c>
      <c r="H10892" s="29">
        <f t="shared" ca="1" si="684"/>
        <v>0</v>
      </c>
      <c r="I10892" s="29">
        <f t="shared" ca="1" si="682"/>
        <v>0</v>
      </c>
      <c r="J10892" s="30">
        <f>Calculator!$G$40</f>
        <v>6.5000000000000002E-2</v>
      </c>
      <c r="K10892" s="29">
        <f ca="1">IF(C10892&gt;=Calculator!$G$27,IF(DAY($C10892)=1,Calculator!$G$34/2,IF(DAY($C10892)=15,Calculator!$G$34/2,0)),0)</f>
        <v>0</v>
      </c>
      <c r="L10892" s="29">
        <f ca="1">IF(DAY($C10892)=28,IF(H10892=0,0,Calculator!$G$35),0)</f>
        <v>0</v>
      </c>
      <c r="M10892" s="29">
        <f ca="1">IF(I10892&gt;0,IF(DAY($C10892)=1,SUM(INDIRECT("I"&amp;(ROW(C10891)-DAY(C10891))):I10891),0),0)</f>
        <v>0</v>
      </c>
      <c r="N10892" s="29">
        <f ca="1">IF(C10892&lt;Calculator!$G$27,0,IF(C10892=Calculator!$G$27,Calculator!$G$39,IF(H10892-K10892&lt;=0,IF(D10892&gt;Calculator!$G$39,IF(H10892-K10892+E10892+L10892+M10892+Calculator!$G$39&gt;Calculator!$G$39,Calculator!$G$39-(H10892+E10892+L10892+M10892-K10892),Calculator!$G$39),D10892),0)))</f>
        <v>0</v>
      </c>
    </row>
    <row r="10893" spans="1:14" ht="15.75" thickBot="1">
      <c r="A10893" s="33" t="str">
        <f ca="1">IF(C10893=Calculator!$H$27,"F",IF(Daily!D10893+Daily!H10893=0,IF(D10892+H10892&gt;0,"L",""),""))</f>
        <v/>
      </c>
      <c r="B10893" s="34">
        <v>10892</v>
      </c>
      <c r="C10893" s="19">
        <f t="shared" ca="1" si="681"/>
        <v>56822</v>
      </c>
      <c r="D10893" s="29">
        <f t="shared" ca="1" si="683"/>
        <v>0</v>
      </c>
      <c r="E10893" s="29">
        <f ca="1">IF(C10893&lt;Calculator!$D$26,0,IF(DAY($C10893)=1,IF(D10893-Calculator!$G$24&gt;0,Calculator!$G$24,D10893),0))</f>
        <v>0</v>
      </c>
      <c r="F10893" s="29">
        <f ca="1">IF(E10893&gt;0,D10893*Calculator!$G$22/12,0)</f>
        <v>0</v>
      </c>
      <c r="G10893" s="29">
        <f ca="1">IF(E10893&gt;0,(IFERROR(-PMT(Calculator!$G$22/12,Calculator!$G$23*12,Calculator!$G$20),0))-F10893,0)</f>
        <v>0</v>
      </c>
      <c r="H10893" s="29">
        <f t="shared" ca="1" si="684"/>
        <v>0</v>
      </c>
      <c r="I10893" s="29">
        <f t="shared" ca="1" si="682"/>
        <v>0</v>
      </c>
      <c r="J10893" s="30">
        <f>Calculator!$G$40</f>
        <v>6.5000000000000002E-2</v>
      </c>
      <c r="K10893" s="29">
        <f ca="1">IF(C10893&gt;=Calculator!$G$27,IF(DAY($C10893)=1,Calculator!$G$34/2,IF(DAY($C10893)=15,Calculator!$G$34/2,0)),0)</f>
        <v>0</v>
      </c>
      <c r="L10893" s="29">
        <f ca="1">IF(DAY($C10893)=28,IF(H10893=0,0,Calculator!$G$35),0)</f>
        <v>0</v>
      </c>
      <c r="M10893" s="29">
        <f ca="1">IF(I10893&gt;0,IF(DAY($C10893)=1,SUM(INDIRECT("I"&amp;(ROW(C10892)-DAY(C10892))):I10892),0),0)</f>
        <v>0</v>
      </c>
      <c r="N10893" s="29">
        <f ca="1">IF(C10893&lt;Calculator!$G$27,0,IF(C10893=Calculator!$G$27,Calculator!$G$39,IF(H10893-K10893&lt;=0,IF(D10893&gt;Calculator!$G$39,IF(H10893-K10893+E10893+L10893+M10893+Calculator!$G$39&gt;Calculator!$G$39,Calculator!$G$39-(H10893+E10893+L10893+M10893-K10893),Calculator!$G$39),D10893),0)))</f>
        <v>0</v>
      </c>
    </row>
    <row r="10894" spans="1:14" ht="15.75" thickBot="1">
      <c r="A10894" s="33" t="str">
        <f ca="1">IF(C10894=Calculator!$H$27,"F",IF(Daily!D10894+Daily!H10894=0,IF(D10893+H10893&gt;0,"L",""),""))</f>
        <v/>
      </c>
      <c r="B10894" s="34">
        <v>10893</v>
      </c>
      <c r="C10894" s="19">
        <f t="shared" ca="1" si="681"/>
        <v>56823</v>
      </c>
      <c r="D10894" s="29">
        <f t="shared" ca="1" si="683"/>
        <v>0</v>
      </c>
      <c r="E10894" s="29">
        <f ca="1">IF(C10894&lt;Calculator!$D$26,0,IF(DAY($C10894)=1,IF(D10894-Calculator!$G$24&gt;0,Calculator!$G$24,D10894),0))</f>
        <v>0</v>
      </c>
      <c r="F10894" s="29">
        <f ca="1">IF(E10894&gt;0,D10894*Calculator!$G$22/12,0)</f>
        <v>0</v>
      </c>
      <c r="G10894" s="29">
        <f ca="1">IF(E10894&gt;0,(IFERROR(-PMT(Calculator!$G$22/12,Calculator!$G$23*12,Calculator!$G$20),0))-F10894,0)</f>
        <v>0</v>
      </c>
      <c r="H10894" s="29">
        <f t="shared" ca="1" si="684"/>
        <v>0</v>
      </c>
      <c r="I10894" s="29">
        <f t="shared" ca="1" si="682"/>
        <v>0</v>
      </c>
      <c r="J10894" s="30">
        <f>Calculator!$G$40</f>
        <v>6.5000000000000002E-2</v>
      </c>
      <c r="K10894" s="29">
        <f ca="1">IF(C10894&gt;=Calculator!$G$27,IF(DAY($C10894)=1,Calculator!$G$34/2,IF(DAY($C10894)=15,Calculator!$G$34/2,0)),0)</f>
        <v>0</v>
      </c>
      <c r="L10894" s="29">
        <f ca="1">IF(DAY($C10894)=28,IF(H10894=0,0,Calculator!$G$35),0)</f>
        <v>0</v>
      </c>
      <c r="M10894" s="29">
        <f ca="1">IF(I10894&gt;0,IF(DAY($C10894)=1,SUM(INDIRECT("I"&amp;(ROW(C10893)-DAY(C10893))):I10893),0),0)</f>
        <v>0</v>
      </c>
      <c r="N10894" s="29">
        <f ca="1">IF(C10894&lt;Calculator!$G$27,0,IF(C10894=Calculator!$G$27,Calculator!$G$39,IF(H10894-K10894&lt;=0,IF(D10894&gt;Calculator!$G$39,IF(H10894-K10894+E10894+L10894+M10894+Calculator!$G$39&gt;Calculator!$G$39,Calculator!$G$39-(H10894+E10894+L10894+M10894-K10894),Calculator!$G$39),D10894),0)))</f>
        <v>0</v>
      </c>
    </row>
    <row r="10895" spans="1:14" ht="15.75" thickBot="1">
      <c r="A10895" s="33" t="str">
        <f ca="1">IF(C10895=Calculator!$H$27,"F",IF(Daily!D10895+Daily!H10895=0,IF(D10894+H10894&gt;0,"L",""),""))</f>
        <v/>
      </c>
      <c r="B10895" s="34">
        <v>10894</v>
      </c>
      <c r="C10895" s="19">
        <f t="shared" ca="1" si="681"/>
        <v>56824</v>
      </c>
      <c r="D10895" s="29">
        <f t="shared" ca="1" si="683"/>
        <v>0</v>
      </c>
      <c r="E10895" s="29">
        <f ca="1">IF(C10895&lt;Calculator!$D$26,0,IF(DAY($C10895)=1,IF(D10895-Calculator!$G$24&gt;0,Calculator!$G$24,D10895),0))</f>
        <v>0</v>
      </c>
      <c r="F10895" s="29">
        <f ca="1">IF(E10895&gt;0,D10895*Calculator!$G$22/12,0)</f>
        <v>0</v>
      </c>
      <c r="G10895" s="29">
        <f ca="1">IF(E10895&gt;0,(IFERROR(-PMT(Calculator!$G$22/12,Calculator!$G$23*12,Calculator!$G$20),0))-F10895,0)</f>
        <v>0</v>
      </c>
      <c r="H10895" s="29">
        <f t="shared" ca="1" si="684"/>
        <v>0</v>
      </c>
      <c r="I10895" s="29">
        <f t="shared" ca="1" si="682"/>
        <v>0</v>
      </c>
      <c r="J10895" s="30">
        <f>Calculator!$G$40</f>
        <v>6.5000000000000002E-2</v>
      </c>
      <c r="K10895" s="29">
        <f ca="1">IF(C10895&gt;=Calculator!$G$27,IF(DAY($C10895)=1,Calculator!$G$34/2,IF(DAY($C10895)=15,Calculator!$G$34/2,0)),0)</f>
        <v>0</v>
      </c>
      <c r="L10895" s="29">
        <f ca="1">IF(DAY($C10895)=28,IF(H10895=0,0,Calculator!$G$35),0)</f>
        <v>0</v>
      </c>
      <c r="M10895" s="29">
        <f ca="1">IF(I10895&gt;0,IF(DAY($C10895)=1,SUM(INDIRECT("I"&amp;(ROW(C10894)-DAY(C10894))):I10894),0),0)</f>
        <v>0</v>
      </c>
      <c r="N10895" s="29">
        <f ca="1">IF(C10895&lt;Calculator!$G$27,0,IF(C10895=Calculator!$G$27,Calculator!$G$39,IF(H10895-K10895&lt;=0,IF(D10895&gt;Calculator!$G$39,IF(H10895-K10895+E10895+L10895+M10895+Calculator!$G$39&gt;Calculator!$G$39,Calculator!$G$39-(H10895+E10895+L10895+M10895-K10895),Calculator!$G$39),D10895),0)))</f>
        <v>0</v>
      </c>
    </row>
    <row r="10896" spans="1:14" ht="15.75" thickBot="1">
      <c r="A10896" s="33" t="str">
        <f ca="1">IF(C10896=Calculator!$H$27,"F",IF(Daily!D10896+Daily!H10896=0,IF(D10895+H10895&gt;0,"L",""),""))</f>
        <v/>
      </c>
      <c r="B10896" s="34">
        <v>10895</v>
      </c>
      <c r="C10896" s="19">
        <f t="shared" ca="1" si="681"/>
        <v>56825</v>
      </c>
      <c r="D10896" s="29">
        <f t="shared" ca="1" si="683"/>
        <v>0</v>
      </c>
      <c r="E10896" s="29">
        <f ca="1">IF(C10896&lt;Calculator!$D$26,0,IF(DAY($C10896)=1,IF(D10896-Calculator!$G$24&gt;0,Calculator!$G$24,D10896),0))</f>
        <v>0</v>
      </c>
      <c r="F10896" s="29">
        <f ca="1">IF(E10896&gt;0,D10896*Calculator!$G$22/12,0)</f>
        <v>0</v>
      </c>
      <c r="G10896" s="29">
        <f ca="1">IF(E10896&gt;0,(IFERROR(-PMT(Calculator!$G$22/12,Calculator!$G$23*12,Calculator!$G$20),0))-F10896,0)</f>
        <v>0</v>
      </c>
      <c r="H10896" s="29">
        <f t="shared" ca="1" si="684"/>
        <v>0</v>
      </c>
      <c r="I10896" s="29">
        <f t="shared" ca="1" si="682"/>
        <v>0</v>
      </c>
      <c r="J10896" s="30">
        <f>Calculator!$G$40</f>
        <v>6.5000000000000002E-2</v>
      </c>
      <c r="K10896" s="29">
        <f ca="1">IF(C10896&gt;=Calculator!$G$27,IF(DAY($C10896)=1,Calculator!$G$34/2,IF(DAY($C10896)=15,Calculator!$G$34/2,0)),0)</f>
        <v>0</v>
      </c>
      <c r="L10896" s="29">
        <f ca="1">IF(DAY($C10896)=28,IF(H10896=0,0,Calculator!$G$35),0)</f>
        <v>0</v>
      </c>
      <c r="M10896" s="29">
        <f ca="1">IF(I10896&gt;0,IF(DAY($C10896)=1,SUM(INDIRECT("I"&amp;(ROW(C10895)-DAY(C10895))):I10895),0),0)</f>
        <v>0</v>
      </c>
      <c r="N10896" s="29">
        <f ca="1">IF(C10896&lt;Calculator!$G$27,0,IF(C10896=Calculator!$G$27,Calculator!$G$39,IF(H10896-K10896&lt;=0,IF(D10896&gt;Calculator!$G$39,IF(H10896-K10896+E10896+L10896+M10896+Calculator!$G$39&gt;Calculator!$G$39,Calculator!$G$39-(H10896+E10896+L10896+M10896-K10896),Calculator!$G$39),D10896),0)))</f>
        <v>0</v>
      </c>
    </row>
    <row r="10897" spans="1:14" ht="15.75" thickBot="1">
      <c r="A10897" s="33" t="str">
        <f ca="1">IF(C10897=Calculator!$H$27,"F",IF(Daily!D10897+Daily!H10897=0,IF(D10896+H10896&gt;0,"L",""),""))</f>
        <v/>
      </c>
      <c r="B10897" s="34">
        <v>10896</v>
      </c>
      <c r="C10897" s="19">
        <f t="shared" ca="1" si="681"/>
        <v>56826</v>
      </c>
      <c r="D10897" s="29">
        <f t="shared" ca="1" si="683"/>
        <v>0</v>
      </c>
      <c r="E10897" s="29">
        <f ca="1">IF(C10897&lt;Calculator!$D$26,0,IF(DAY($C10897)=1,IF(D10897-Calculator!$G$24&gt;0,Calculator!$G$24,D10897),0))</f>
        <v>0</v>
      </c>
      <c r="F10897" s="29">
        <f ca="1">IF(E10897&gt;0,D10897*Calculator!$G$22/12,0)</f>
        <v>0</v>
      </c>
      <c r="G10897" s="29">
        <f ca="1">IF(E10897&gt;0,(IFERROR(-PMT(Calculator!$G$22/12,Calculator!$G$23*12,Calculator!$G$20),0))-F10897,0)</f>
        <v>0</v>
      </c>
      <c r="H10897" s="29">
        <f t="shared" ca="1" si="684"/>
        <v>0</v>
      </c>
      <c r="I10897" s="29">
        <f t="shared" ca="1" si="682"/>
        <v>0</v>
      </c>
      <c r="J10897" s="30">
        <f>Calculator!$G$40</f>
        <v>6.5000000000000002E-2</v>
      </c>
      <c r="K10897" s="29">
        <f ca="1">IF(C10897&gt;=Calculator!$G$27,IF(DAY($C10897)=1,Calculator!$G$34/2,IF(DAY($C10897)=15,Calculator!$G$34/2,0)),0)</f>
        <v>0</v>
      </c>
      <c r="L10897" s="29">
        <f ca="1">IF(DAY($C10897)=28,IF(H10897=0,0,Calculator!$G$35),0)</f>
        <v>0</v>
      </c>
      <c r="M10897" s="29">
        <f ca="1">IF(I10897&gt;0,IF(DAY($C10897)=1,SUM(INDIRECT("I"&amp;(ROW(C10896)-DAY(C10896))):I10896),0),0)</f>
        <v>0</v>
      </c>
      <c r="N10897" s="29">
        <f ca="1">IF(C10897&lt;Calculator!$G$27,0,IF(C10897=Calculator!$G$27,Calculator!$G$39,IF(H10897-K10897&lt;=0,IF(D10897&gt;Calculator!$G$39,IF(H10897-K10897+E10897+L10897+M10897+Calculator!$G$39&gt;Calculator!$G$39,Calculator!$G$39-(H10897+E10897+L10897+M10897-K10897),Calculator!$G$39),D10897),0)))</f>
        <v>0</v>
      </c>
    </row>
    <row r="10898" spans="1:14" ht="15.75" thickBot="1">
      <c r="A10898" s="33" t="str">
        <f ca="1">IF(C10898=Calculator!$H$27,"F",IF(Daily!D10898+Daily!H10898=0,IF(D10897+H10897&gt;0,"L",""),""))</f>
        <v/>
      </c>
      <c r="B10898" s="34">
        <v>10897</v>
      </c>
      <c r="C10898" s="19">
        <f t="shared" ca="1" si="681"/>
        <v>56827</v>
      </c>
      <c r="D10898" s="29">
        <f t="shared" ca="1" si="683"/>
        <v>0</v>
      </c>
      <c r="E10898" s="29">
        <f ca="1">IF(C10898&lt;Calculator!$D$26,0,IF(DAY($C10898)=1,IF(D10898-Calculator!$G$24&gt;0,Calculator!$G$24,D10898),0))</f>
        <v>0</v>
      </c>
      <c r="F10898" s="29">
        <f ca="1">IF(E10898&gt;0,D10898*Calculator!$G$22/12,0)</f>
        <v>0</v>
      </c>
      <c r="G10898" s="29">
        <f ca="1">IF(E10898&gt;0,(IFERROR(-PMT(Calculator!$G$22/12,Calculator!$G$23*12,Calculator!$G$20),0))-F10898,0)</f>
        <v>0</v>
      </c>
      <c r="H10898" s="29">
        <f t="shared" ca="1" si="684"/>
        <v>0</v>
      </c>
      <c r="I10898" s="29">
        <f t="shared" ca="1" si="682"/>
        <v>0</v>
      </c>
      <c r="J10898" s="30">
        <f>Calculator!$G$40</f>
        <v>6.5000000000000002E-2</v>
      </c>
      <c r="K10898" s="29">
        <f ca="1">IF(C10898&gt;=Calculator!$G$27,IF(DAY($C10898)=1,Calculator!$G$34/2,IF(DAY($C10898)=15,Calculator!$G$34/2,0)),0)</f>
        <v>4500</v>
      </c>
      <c r="L10898" s="29">
        <f ca="1">IF(DAY($C10898)=28,IF(H10898=0,0,Calculator!$G$35),0)</f>
        <v>0</v>
      </c>
      <c r="M10898" s="29">
        <f ca="1">IF(I10898&gt;0,IF(DAY($C10898)=1,SUM(INDIRECT("I"&amp;(ROW(C10897)-DAY(C10897))):I10897),0),0)</f>
        <v>0</v>
      </c>
      <c r="N10898" s="29">
        <f ca="1">IF(C10898&lt;Calculator!$G$27,0,IF(C10898=Calculator!$G$27,Calculator!$G$39,IF(H10898-K10898&lt;=0,IF(D10898&gt;Calculator!$G$39,IF(H10898-K10898+E10898+L10898+M10898+Calculator!$G$39&gt;Calculator!$G$39,Calculator!$G$39-(H10898+E10898+L10898+M10898-K10898),Calculator!$G$39),D10898),0)))</f>
        <v>0</v>
      </c>
    </row>
    <row r="10899" spans="1:14" ht="15.75" thickBot="1">
      <c r="A10899" s="33" t="str">
        <f ca="1">IF(C10899=Calculator!$H$27,"F",IF(Daily!D10899+Daily!H10899=0,IF(D10898+H10898&gt;0,"L",""),""))</f>
        <v/>
      </c>
      <c r="B10899" s="34">
        <v>10898</v>
      </c>
      <c r="C10899" s="19">
        <f t="shared" ca="1" si="681"/>
        <v>56828</v>
      </c>
      <c r="D10899" s="29">
        <f t="shared" ca="1" si="683"/>
        <v>0</v>
      </c>
      <c r="E10899" s="29">
        <f ca="1">IF(C10899&lt;Calculator!$D$26,0,IF(DAY($C10899)=1,IF(D10899-Calculator!$G$24&gt;0,Calculator!$G$24,D10899),0))</f>
        <v>0</v>
      </c>
      <c r="F10899" s="29">
        <f ca="1">IF(E10899&gt;0,D10899*Calculator!$G$22/12,0)</f>
        <v>0</v>
      </c>
      <c r="G10899" s="29">
        <f ca="1">IF(E10899&gt;0,(IFERROR(-PMT(Calculator!$G$22/12,Calculator!$G$23*12,Calculator!$G$20),0))-F10899,0)</f>
        <v>0</v>
      </c>
      <c r="H10899" s="29">
        <f t="shared" ca="1" si="684"/>
        <v>0</v>
      </c>
      <c r="I10899" s="29">
        <f t="shared" ca="1" si="682"/>
        <v>0</v>
      </c>
      <c r="J10899" s="30">
        <f>Calculator!$G$40</f>
        <v>6.5000000000000002E-2</v>
      </c>
      <c r="K10899" s="29">
        <f ca="1">IF(C10899&gt;=Calculator!$G$27,IF(DAY($C10899)=1,Calculator!$G$34/2,IF(DAY($C10899)=15,Calculator!$G$34/2,0)),0)</f>
        <v>0</v>
      </c>
      <c r="L10899" s="29">
        <f ca="1">IF(DAY($C10899)=28,IF(H10899=0,0,Calculator!$G$35),0)</f>
        <v>0</v>
      </c>
      <c r="M10899" s="29">
        <f ca="1">IF(I10899&gt;0,IF(DAY($C10899)=1,SUM(INDIRECT("I"&amp;(ROW(C10898)-DAY(C10898))):I10898),0),0)</f>
        <v>0</v>
      </c>
      <c r="N10899" s="29">
        <f ca="1">IF(C10899&lt;Calculator!$G$27,0,IF(C10899=Calculator!$G$27,Calculator!$G$39,IF(H10899-K10899&lt;=0,IF(D10899&gt;Calculator!$G$39,IF(H10899-K10899+E10899+L10899+M10899+Calculator!$G$39&gt;Calculator!$G$39,Calculator!$G$39-(H10899+E10899+L10899+M10899-K10899),Calculator!$G$39),D10899),0)))</f>
        <v>0</v>
      </c>
    </row>
    <row r="10900" spans="1:14" ht="15.75" thickBot="1">
      <c r="A10900" s="33" t="str">
        <f ca="1">IF(C10900=Calculator!$H$27,"F",IF(Daily!D10900+Daily!H10900=0,IF(D10899+H10899&gt;0,"L",""),""))</f>
        <v/>
      </c>
      <c r="B10900" s="34">
        <v>10899</v>
      </c>
      <c r="C10900" s="19">
        <f t="shared" ca="1" si="681"/>
        <v>56829</v>
      </c>
      <c r="D10900" s="29">
        <f t="shared" ca="1" si="683"/>
        <v>0</v>
      </c>
      <c r="E10900" s="29">
        <f ca="1">IF(C10900&lt;Calculator!$D$26,0,IF(DAY($C10900)=1,IF(D10900-Calculator!$G$24&gt;0,Calculator!$G$24,D10900),0))</f>
        <v>0</v>
      </c>
      <c r="F10900" s="29">
        <f ca="1">IF(E10900&gt;0,D10900*Calculator!$G$22/12,0)</f>
        <v>0</v>
      </c>
      <c r="G10900" s="29">
        <f ca="1">IF(E10900&gt;0,(IFERROR(-PMT(Calculator!$G$22/12,Calculator!$G$23*12,Calculator!$G$20),0))-F10900,0)</f>
        <v>0</v>
      </c>
      <c r="H10900" s="29">
        <f t="shared" ca="1" si="684"/>
        <v>0</v>
      </c>
      <c r="I10900" s="29">
        <f t="shared" ca="1" si="682"/>
        <v>0</v>
      </c>
      <c r="J10900" s="30">
        <f>Calculator!$G$40</f>
        <v>6.5000000000000002E-2</v>
      </c>
      <c r="K10900" s="29">
        <f ca="1">IF(C10900&gt;=Calculator!$G$27,IF(DAY($C10900)=1,Calculator!$G$34/2,IF(DAY($C10900)=15,Calculator!$G$34/2,0)),0)</f>
        <v>0</v>
      </c>
      <c r="L10900" s="29">
        <f ca="1">IF(DAY($C10900)=28,IF(H10900=0,0,Calculator!$G$35),0)</f>
        <v>0</v>
      </c>
      <c r="M10900" s="29">
        <f ca="1">IF(I10900&gt;0,IF(DAY($C10900)=1,SUM(INDIRECT("I"&amp;(ROW(C10899)-DAY(C10899))):I10899),0),0)</f>
        <v>0</v>
      </c>
      <c r="N10900" s="29">
        <f ca="1">IF(C10900&lt;Calculator!$G$27,0,IF(C10900=Calculator!$G$27,Calculator!$G$39,IF(H10900-K10900&lt;=0,IF(D10900&gt;Calculator!$G$39,IF(H10900-K10900+E10900+L10900+M10900+Calculator!$G$39&gt;Calculator!$G$39,Calculator!$G$39-(H10900+E10900+L10900+M10900-K10900),Calculator!$G$39),D10900),0)))</f>
        <v>0</v>
      </c>
    </row>
    <row r="10901" spans="1:14" ht="15.75" thickBot="1">
      <c r="A10901" s="33" t="str">
        <f ca="1">IF(C10901=Calculator!$H$27,"F",IF(Daily!D10901+Daily!H10901=0,IF(D10900+H10900&gt;0,"L",""),""))</f>
        <v/>
      </c>
      <c r="B10901" s="34">
        <v>10900</v>
      </c>
      <c r="C10901" s="19">
        <f t="shared" ca="1" si="681"/>
        <v>56830</v>
      </c>
      <c r="D10901" s="29">
        <f t="shared" ca="1" si="683"/>
        <v>0</v>
      </c>
      <c r="E10901" s="29">
        <f ca="1">IF(C10901&lt;Calculator!$D$26,0,IF(DAY($C10901)=1,IF(D10901-Calculator!$G$24&gt;0,Calculator!$G$24,D10901),0))</f>
        <v>0</v>
      </c>
      <c r="F10901" s="29">
        <f ca="1">IF(E10901&gt;0,D10901*Calculator!$G$22/12,0)</f>
        <v>0</v>
      </c>
      <c r="G10901" s="29">
        <f ca="1">IF(E10901&gt;0,(IFERROR(-PMT(Calculator!$G$22/12,Calculator!$G$23*12,Calculator!$G$20),0))-F10901,0)</f>
        <v>0</v>
      </c>
      <c r="H10901" s="29">
        <f t="shared" ca="1" si="684"/>
        <v>0</v>
      </c>
      <c r="I10901" s="29">
        <f t="shared" ca="1" si="682"/>
        <v>0</v>
      </c>
      <c r="J10901" s="30">
        <f>Calculator!$G$40</f>
        <v>6.5000000000000002E-2</v>
      </c>
      <c r="K10901" s="29">
        <f ca="1">IF(C10901&gt;=Calculator!$G$27,IF(DAY($C10901)=1,Calculator!$G$34/2,IF(DAY($C10901)=15,Calculator!$G$34/2,0)),0)</f>
        <v>0</v>
      </c>
      <c r="L10901" s="29">
        <f ca="1">IF(DAY($C10901)=28,IF(H10901=0,0,Calculator!$G$35),0)</f>
        <v>0</v>
      </c>
      <c r="M10901" s="29">
        <f ca="1">IF(I10901&gt;0,IF(DAY($C10901)=1,SUM(INDIRECT("I"&amp;(ROW(C10900)-DAY(C10900))):I10900),0),0)</f>
        <v>0</v>
      </c>
      <c r="N10901" s="29">
        <f ca="1">IF(C10901&lt;Calculator!$G$27,0,IF(C10901=Calculator!$G$27,Calculator!$G$39,IF(H10901-K10901&lt;=0,IF(D10901&gt;Calculator!$G$39,IF(H10901-K10901+E10901+L10901+M10901+Calculator!$G$39&gt;Calculator!$G$39,Calculator!$G$39-(H10901+E10901+L10901+M10901-K10901),Calculator!$G$39),D10901),0)))</f>
        <v>0</v>
      </c>
    </row>
    <row r="10902" spans="1:14" ht="15.75" thickBot="1">
      <c r="A10902" s="33" t="str">
        <f ca="1">IF(C10902=Calculator!$H$27,"F",IF(Daily!D10902+Daily!H10902=0,IF(D10901+H10901&gt;0,"L",""),""))</f>
        <v/>
      </c>
      <c r="B10902" s="34">
        <v>10901</v>
      </c>
      <c r="C10902" s="19">
        <f t="shared" ca="1" si="681"/>
        <v>56831</v>
      </c>
      <c r="D10902" s="29">
        <f t="shared" ca="1" si="683"/>
        <v>0</v>
      </c>
      <c r="E10902" s="29">
        <f ca="1">IF(C10902&lt;Calculator!$D$26,0,IF(DAY($C10902)=1,IF(D10902-Calculator!$G$24&gt;0,Calculator!$G$24,D10902),0))</f>
        <v>0</v>
      </c>
      <c r="F10902" s="29">
        <f ca="1">IF(E10902&gt;0,D10902*Calculator!$G$22/12,0)</f>
        <v>0</v>
      </c>
      <c r="G10902" s="29">
        <f ca="1">IF(E10902&gt;0,(IFERROR(-PMT(Calculator!$G$22/12,Calculator!$G$23*12,Calculator!$G$20),0))-F10902,0)</f>
        <v>0</v>
      </c>
      <c r="H10902" s="29">
        <f t="shared" ca="1" si="684"/>
        <v>0</v>
      </c>
      <c r="I10902" s="29">
        <f t="shared" ca="1" si="682"/>
        <v>0</v>
      </c>
      <c r="J10902" s="30">
        <f>Calculator!$G$40</f>
        <v>6.5000000000000002E-2</v>
      </c>
      <c r="K10902" s="29">
        <f ca="1">IF(C10902&gt;=Calculator!$G$27,IF(DAY($C10902)=1,Calculator!$G$34/2,IF(DAY($C10902)=15,Calculator!$G$34/2,0)),0)</f>
        <v>0</v>
      </c>
      <c r="L10902" s="29">
        <f ca="1">IF(DAY($C10902)=28,IF(H10902=0,0,Calculator!$G$35),0)</f>
        <v>0</v>
      </c>
      <c r="M10902" s="29">
        <f ca="1">IF(I10902&gt;0,IF(DAY($C10902)=1,SUM(INDIRECT("I"&amp;(ROW(C10901)-DAY(C10901))):I10901),0),0)</f>
        <v>0</v>
      </c>
      <c r="N10902" s="29">
        <f ca="1">IF(C10902&lt;Calculator!$G$27,0,IF(C10902=Calculator!$G$27,Calculator!$G$39,IF(H10902-K10902&lt;=0,IF(D10902&gt;Calculator!$G$39,IF(H10902-K10902+E10902+L10902+M10902+Calculator!$G$39&gt;Calculator!$G$39,Calculator!$G$39-(H10902+E10902+L10902+M10902-K10902),Calculator!$G$39),D10902),0)))</f>
        <v>0</v>
      </c>
    </row>
    <row r="10903" spans="1:14" ht="15.75" thickBot="1">
      <c r="A10903" s="33" t="str">
        <f ca="1">IF(C10903=Calculator!$H$27,"F",IF(Daily!D10903+Daily!H10903=0,IF(D10902+H10902&gt;0,"L",""),""))</f>
        <v/>
      </c>
      <c r="B10903" s="34">
        <v>10902</v>
      </c>
      <c r="C10903" s="19">
        <f t="shared" ca="1" si="681"/>
        <v>56832</v>
      </c>
      <c r="D10903" s="29">
        <f t="shared" ca="1" si="683"/>
        <v>0</v>
      </c>
      <c r="E10903" s="29">
        <f ca="1">IF(C10903&lt;Calculator!$D$26,0,IF(DAY($C10903)=1,IF(D10903-Calculator!$G$24&gt;0,Calculator!$G$24,D10903),0))</f>
        <v>0</v>
      </c>
      <c r="F10903" s="29">
        <f ca="1">IF(E10903&gt;0,D10903*Calculator!$G$22/12,0)</f>
        <v>0</v>
      </c>
      <c r="G10903" s="29">
        <f ca="1">IF(E10903&gt;0,(IFERROR(-PMT(Calculator!$G$22/12,Calculator!$G$23*12,Calculator!$G$20),0))-F10903,0)</f>
        <v>0</v>
      </c>
      <c r="H10903" s="29">
        <f t="shared" ca="1" si="684"/>
        <v>0</v>
      </c>
      <c r="I10903" s="29">
        <f t="shared" ca="1" si="682"/>
        <v>0</v>
      </c>
      <c r="J10903" s="30">
        <f>Calculator!$G$40</f>
        <v>6.5000000000000002E-2</v>
      </c>
      <c r="K10903" s="29">
        <f ca="1">IF(C10903&gt;=Calculator!$G$27,IF(DAY($C10903)=1,Calculator!$G$34/2,IF(DAY($C10903)=15,Calculator!$G$34/2,0)),0)</f>
        <v>0</v>
      </c>
      <c r="L10903" s="29">
        <f ca="1">IF(DAY($C10903)=28,IF(H10903=0,0,Calculator!$G$35),0)</f>
        <v>0</v>
      </c>
      <c r="M10903" s="29">
        <f ca="1">IF(I10903&gt;0,IF(DAY($C10903)=1,SUM(INDIRECT("I"&amp;(ROW(C10902)-DAY(C10902))):I10902),0),0)</f>
        <v>0</v>
      </c>
      <c r="N10903" s="29">
        <f ca="1">IF(C10903&lt;Calculator!$G$27,0,IF(C10903=Calculator!$G$27,Calculator!$G$39,IF(H10903-K10903&lt;=0,IF(D10903&gt;Calculator!$G$39,IF(H10903-K10903+E10903+L10903+M10903+Calculator!$G$39&gt;Calculator!$G$39,Calculator!$G$39-(H10903+E10903+L10903+M10903-K10903),Calculator!$G$39),D10903),0)))</f>
        <v>0</v>
      </c>
    </row>
    <row r="10904" spans="1:14" ht="15.75" thickBot="1">
      <c r="A10904" s="33" t="str">
        <f ca="1">IF(C10904=Calculator!$H$27,"F",IF(Daily!D10904+Daily!H10904=0,IF(D10903+H10903&gt;0,"L",""),""))</f>
        <v/>
      </c>
      <c r="B10904" s="34">
        <v>10903</v>
      </c>
      <c r="C10904" s="19">
        <f t="shared" ca="1" si="681"/>
        <v>56833</v>
      </c>
      <c r="D10904" s="29">
        <f t="shared" ca="1" si="683"/>
        <v>0</v>
      </c>
      <c r="E10904" s="29">
        <f ca="1">IF(C10904&lt;Calculator!$D$26,0,IF(DAY($C10904)=1,IF(D10904-Calculator!$G$24&gt;0,Calculator!$G$24,D10904),0))</f>
        <v>0</v>
      </c>
      <c r="F10904" s="29">
        <f ca="1">IF(E10904&gt;0,D10904*Calculator!$G$22/12,0)</f>
        <v>0</v>
      </c>
      <c r="G10904" s="29">
        <f ca="1">IF(E10904&gt;0,(IFERROR(-PMT(Calculator!$G$22/12,Calculator!$G$23*12,Calculator!$G$20),0))-F10904,0)</f>
        <v>0</v>
      </c>
      <c r="H10904" s="29">
        <f t="shared" ca="1" si="684"/>
        <v>0</v>
      </c>
      <c r="I10904" s="29">
        <f t="shared" ca="1" si="682"/>
        <v>0</v>
      </c>
      <c r="J10904" s="30">
        <f>Calculator!$G$40</f>
        <v>6.5000000000000002E-2</v>
      </c>
      <c r="K10904" s="29">
        <f ca="1">IF(C10904&gt;=Calculator!$G$27,IF(DAY($C10904)=1,Calculator!$G$34/2,IF(DAY($C10904)=15,Calculator!$G$34/2,0)),0)</f>
        <v>0</v>
      </c>
      <c r="L10904" s="29">
        <f ca="1">IF(DAY($C10904)=28,IF(H10904=0,0,Calculator!$G$35),0)</f>
        <v>0</v>
      </c>
      <c r="M10904" s="29">
        <f ca="1">IF(I10904&gt;0,IF(DAY($C10904)=1,SUM(INDIRECT("I"&amp;(ROW(C10903)-DAY(C10903))):I10903),0),0)</f>
        <v>0</v>
      </c>
      <c r="N10904" s="29">
        <f ca="1">IF(C10904&lt;Calculator!$G$27,0,IF(C10904=Calculator!$G$27,Calculator!$G$39,IF(H10904-K10904&lt;=0,IF(D10904&gt;Calculator!$G$39,IF(H10904-K10904+E10904+L10904+M10904+Calculator!$G$39&gt;Calculator!$G$39,Calculator!$G$39-(H10904+E10904+L10904+M10904-K10904),Calculator!$G$39),D10904),0)))</f>
        <v>0</v>
      </c>
    </row>
    <row r="10905" spans="1:14" ht="15.75" thickBot="1">
      <c r="A10905" s="33" t="str">
        <f ca="1">IF(C10905=Calculator!$H$27,"F",IF(Daily!D10905+Daily!H10905=0,IF(D10904+H10904&gt;0,"L",""),""))</f>
        <v/>
      </c>
      <c r="B10905" s="34">
        <v>10904</v>
      </c>
      <c r="C10905" s="19">
        <f t="shared" ca="1" si="681"/>
        <v>56834</v>
      </c>
      <c r="D10905" s="29">
        <f t="shared" ca="1" si="683"/>
        <v>0</v>
      </c>
      <c r="E10905" s="29">
        <f ca="1">IF(C10905&lt;Calculator!$D$26,0,IF(DAY($C10905)=1,IF(D10905-Calculator!$G$24&gt;0,Calculator!$G$24,D10905),0))</f>
        <v>0</v>
      </c>
      <c r="F10905" s="29">
        <f ca="1">IF(E10905&gt;0,D10905*Calculator!$G$22/12,0)</f>
        <v>0</v>
      </c>
      <c r="G10905" s="29">
        <f ca="1">IF(E10905&gt;0,(IFERROR(-PMT(Calculator!$G$22/12,Calculator!$G$23*12,Calculator!$G$20),0))-F10905,0)</f>
        <v>0</v>
      </c>
      <c r="H10905" s="29">
        <f t="shared" ca="1" si="684"/>
        <v>0</v>
      </c>
      <c r="I10905" s="29">
        <f t="shared" ca="1" si="682"/>
        <v>0</v>
      </c>
      <c r="J10905" s="30">
        <f>Calculator!$G$40</f>
        <v>6.5000000000000002E-2</v>
      </c>
      <c r="K10905" s="29">
        <f ca="1">IF(C10905&gt;=Calculator!$G$27,IF(DAY($C10905)=1,Calculator!$G$34/2,IF(DAY($C10905)=15,Calculator!$G$34/2,0)),0)</f>
        <v>0</v>
      </c>
      <c r="L10905" s="29">
        <f ca="1">IF(DAY($C10905)=28,IF(H10905=0,0,Calculator!$G$35),0)</f>
        <v>0</v>
      </c>
      <c r="M10905" s="29">
        <f ca="1">IF(I10905&gt;0,IF(DAY($C10905)=1,SUM(INDIRECT("I"&amp;(ROW(C10904)-DAY(C10904))):I10904),0),0)</f>
        <v>0</v>
      </c>
      <c r="N10905" s="29">
        <f ca="1">IF(C10905&lt;Calculator!$G$27,0,IF(C10905=Calculator!$G$27,Calculator!$G$39,IF(H10905-K10905&lt;=0,IF(D10905&gt;Calculator!$G$39,IF(H10905-K10905+E10905+L10905+M10905+Calculator!$G$39&gt;Calculator!$G$39,Calculator!$G$39-(H10905+E10905+L10905+M10905-K10905),Calculator!$G$39),D10905),0)))</f>
        <v>0</v>
      </c>
    </row>
    <row r="10906" spans="1:14" ht="15.75" thickBot="1">
      <c r="A10906" s="33" t="str">
        <f ca="1">IF(C10906=Calculator!$H$27,"F",IF(Daily!D10906+Daily!H10906=0,IF(D10905+H10905&gt;0,"L",""),""))</f>
        <v/>
      </c>
      <c r="B10906" s="34">
        <v>10905</v>
      </c>
      <c r="C10906" s="19">
        <f t="shared" ca="1" si="681"/>
        <v>56835</v>
      </c>
      <c r="D10906" s="29">
        <f t="shared" ca="1" si="683"/>
        <v>0</v>
      </c>
      <c r="E10906" s="29">
        <f ca="1">IF(C10906&lt;Calculator!$D$26,0,IF(DAY($C10906)=1,IF(D10906-Calculator!$G$24&gt;0,Calculator!$G$24,D10906),0))</f>
        <v>0</v>
      </c>
      <c r="F10906" s="29">
        <f ca="1">IF(E10906&gt;0,D10906*Calculator!$G$22/12,0)</f>
        <v>0</v>
      </c>
      <c r="G10906" s="29">
        <f ca="1">IF(E10906&gt;0,(IFERROR(-PMT(Calculator!$G$22/12,Calculator!$G$23*12,Calculator!$G$20),0))-F10906,0)</f>
        <v>0</v>
      </c>
      <c r="H10906" s="29">
        <f t="shared" ca="1" si="684"/>
        <v>0</v>
      </c>
      <c r="I10906" s="29">
        <f t="shared" ca="1" si="682"/>
        <v>0</v>
      </c>
      <c r="J10906" s="30">
        <f>Calculator!$G$40</f>
        <v>6.5000000000000002E-2</v>
      </c>
      <c r="K10906" s="29">
        <f ca="1">IF(C10906&gt;=Calculator!$G$27,IF(DAY($C10906)=1,Calculator!$G$34/2,IF(DAY($C10906)=15,Calculator!$G$34/2,0)),0)</f>
        <v>0</v>
      </c>
      <c r="L10906" s="29">
        <f ca="1">IF(DAY($C10906)=28,IF(H10906=0,0,Calculator!$G$35),0)</f>
        <v>0</v>
      </c>
      <c r="M10906" s="29">
        <f ca="1">IF(I10906&gt;0,IF(DAY($C10906)=1,SUM(INDIRECT("I"&amp;(ROW(C10905)-DAY(C10905))):I10905),0),0)</f>
        <v>0</v>
      </c>
      <c r="N10906" s="29">
        <f ca="1">IF(C10906&lt;Calculator!$G$27,0,IF(C10906=Calculator!$G$27,Calculator!$G$39,IF(H10906-K10906&lt;=0,IF(D10906&gt;Calculator!$G$39,IF(H10906-K10906+E10906+L10906+M10906+Calculator!$G$39&gt;Calculator!$G$39,Calculator!$G$39-(H10906+E10906+L10906+M10906-K10906),Calculator!$G$39),D10906),0)))</f>
        <v>0</v>
      </c>
    </row>
    <row r="10907" spans="1:14" ht="15.75" thickBot="1">
      <c r="A10907" s="33" t="str">
        <f ca="1">IF(C10907=Calculator!$H$27,"F",IF(Daily!D10907+Daily!H10907=0,IF(D10906+H10906&gt;0,"L",""),""))</f>
        <v/>
      </c>
      <c r="B10907" s="34">
        <v>10906</v>
      </c>
      <c r="C10907" s="19">
        <f t="shared" ca="1" si="681"/>
        <v>56836</v>
      </c>
      <c r="D10907" s="29">
        <f t="shared" ca="1" si="683"/>
        <v>0</v>
      </c>
      <c r="E10907" s="29">
        <f ca="1">IF(C10907&lt;Calculator!$D$26,0,IF(DAY($C10907)=1,IF(D10907-Calculator!$G$24&gt;0,Calculator!$G$24,D10907),0))</f>
        <v>0</v>
      </c>
      <c r="F10907" s="29">
        <f ca="1">IF(E10907&gt;0,D10907*Calculator!$G$22/12,0)</f>
        <v>0</v>
      </c>
      <c r="G10907" s="29">
        <f ca="1">IF(E10907&gt;0,(IFERROR(-PMT(Calculator!$G$22/12,Calculator!$G$23*12,Calculator!$G$20),0))-F10907,0)</f>
        <v>0</v>
      </c>
      <c r="H10907" s="29">
        <f t="shared" ca="1" si="684"/>
        <v>0</v>
      </c>
      <c r="I10907" s="29">
        <f t="shared" ca="1" si="682"/>
        <v>0</v>
      </c>
      <c r="J10907" s="30">
        <f>Calculator!$G$40</f>
        <v>6.5000000000000002E-2</v>
      </c>
      <c r="K10907" s="29">
        <f ca="1">IF(C10907&gt;=Calculator!$G$27,IF(DAY($C10907)=1,Calculator!$G$34/2,IF(DAY($C10907)=15,Calculator!$G$34/2,0)),0)</f>
        <v>0</v>
      </c>
      <c r="L10907" s="29">
        <f ca="1">IF(DAY($C10907)=28,IF(H10907=0,0,Calculator!$G$35),0)</f>
        <v>0</v>
      </c>
      <c r="M10907" s="29">
        <f ca="1">IF(I10907&gt;0,IF(DAY($C10907)=1,SUM(INDIRECT("I"&amp;(ROW(C10906)-DAY(C10906))):I10906),0),0)</f>
        <v>0</v>
      </c>
      <c r="N10907" s="29">
        <f ca="1">IF(C10907&lt;Calculator!$G$27,0,IF(C10907=Calculator!$G$27,Calculator!$G$39,IF(H10907-K10907&lt;=0,IF(D10907&gt;Calculator!$G$39,IF(H10907-K10907+E10907+L10907+M10907+Calculator!$G$39&gt;Calculator!$G$39,Calculator!$G$39-(H10907+E10907+L10907+M10907-K10907),Calculator!$G$39),D10907),0)))</f>
        <v>0</v>
      </c>
    </row>
    <row r="10908" spans="1:14" ht="15.75" thickBot="1">
      <c r="A10908" s="33" t="str">
        <f ca="1">IF(C10908=Calculator!$H$27,"F",IF(Daily!D10908+Daily!H10908=0,IF(D10907+H10907&gt;0,"L",""),""))</f>
        <v/>
      </c>
      <c r="B10908" s="34">
        <v>10907</v>
      </c>
      <c r="C10908" s="19">
        <f t="shared" ca="1" si="681"/>
        <v>56837</v>
      </c>
      <c r="D10908" s="29">
        <f t="shared" ca="1" si="683"/>
        <v>0</v>
      </c>
      <c r="E10908" s="29">
        <f ca="1">IF(C10908&lt;Calculator!$D$26,0,IF(DAY($C10908)=1,IF(D10908-Calculator!$G$24&gt;0,Calculator!$G$24,D10908),0))</f>
        <v>0</v>
      </c>
      <c r="F10908" s="29">
        <f ca="1">IF(E10908&gt;0,D10908*Calculator!$G$22/12,0)</f>
        <v>0</v>
      </c>
      <c r="G10908" s="29">
        <f ca="1">IF(E10908&gt;0,(IFERROR(-PMT(Calculator!$G$22/12,Calculator!$G$23*12,Calculator!$G$20),0))-F10908,0)</f>
        <v>0</v>
      </c>
      <c r="H10908" s="29">
        <f t="shared" ca="1" si="684"/>
        <v>0</v>
      </c>
      <c r="I10908" s="29">
        <f t="shared" ca="1" si="682"/>
        <v>0</v>
      </c>
      <c r="J10908" s="30">
        <f>Calculator!$G$40</f>
        <v>6.5000000000000002E-2</v>
      </c>
      <c r="K10908" s="29">
        <f ca="1">IF(C10908&gt;=Calculator!$G$27,IF(DAY($C10908)=1,Calculator!$G$34/2,IF(DAY($C10908)=15,Calculator!$G$34/2,0)),0)</f>
        <v>0</v>
      </c>
      <c r="L10908" s="29">
        <f ca="1">IF(DAY($C10908)=28,IF(H10908=0,0,Calculator!$G$35),0)</f>
        <v>0</v>
      </c>
      <c r="M10908" s="29">
        <f ca="1">IF(I10908&gt;0,IF(DAY($C10908)=1,SUM(INDIRECT("I"&amp;(ROW(C10907)-DAY(C10907))):I10907),0),0)</f>
        <v>0</v>
      </c>
      <c r="N10908" s="29">
        <f ca="1">IF(C10908&lt;Calculator!$G$27,0,IF(C10908=Calculator!$G$27,Calculator!$G$39,IF(H10908-K10908&lt;=0,IF(D10908&gt;Calculator!$G$39,IF(H10908-K10908+E10908+L10908+M10908+Calculator!$G$39&gt;Calculator!$G$39,Calculator!$G$39-(H10908+E10908+L10908+M10908-K10908),Calculator!$G$39),D10908),0)))</f>
        <v>0</v>
      </c>
    </row>
    <row r="10909" spans="1:14" ht="15.75" thickBot="1">
      <c r="A10909" s="33" t="str">
        <f ca="1">IF(C10909=Calculator!$H$27,"F",IF(Daily!D10909+Daily!H10909=0,IF(D10908+H10908&gt;0,"L",""),""))</f>
        <v/>
      </c>
      <c r="B10909" s="34">
        <v>10908</v>
      </c>
      <c r="C10909" s="19">
        <f t="shared" ca="1" si="681"/>
        <v>56838</v>
      </c>
      <c r="D10909" s="29">
        <f t="shared" ca="1" si="683"/>
        <v>0</v>
      </c>
      <c r="E10909" s="29">
        <f ca="1">IF(C10909&lt;Calculator!$D$26,0,IF(DAY($C10909)=1,IF(D10909-Calculator!$G$24&gt;0,Calculator!$G$24,D10909),0))</f>
        <v>0</v>
      </c>
      <c r="F10909" s="29">
        <f ca="1">IF(E10909&gt;0,D10909*Calculator!$G$22/12,0)</f>
        <v>0</v>
      </c>
      <c r="G10909" s="29">
        <f ca="1">IF(E10909&gt;0,(IFERROR(-PMT(Calculator!$G$22/12,Calculator!$G$23*12,Calculator!$G$20),0))-F10909,0)</f>
        <v>0</v>
      </c>
      <c r="H10909" s="29">
        <f t="shared" ca="1" si="684"/>
        <v>0</v>
      </c>
      <c r="I10909" s="29">
        <f t="shared" ca="1" si="682"/>
        <v>0</v>
      </c>
      <c r="J10909" s="30">
        <f>Calculator!$G$40</f>
        <v>6.5000000000000002E-2</v>
      </c>
      <c r="K10909" s="29">
        <f ca="1">IF(C10909&gt;=Calculator!$G$27,IF(DAY($C10909)=1,Calculator!$G$34/2,IF(DAY($C10909)=15,Calculator!$G$34/2,0)),0)</f>
        <v>0</v>
      </c>
      <c r="L10909" s="29">
        <f ca="1">IF(DAY($C10909)=28,IF(H10909=0,0,Calculator!$G$35),0)</f>
        <v>0</v>
      </c>
      <c r="M10909" s="29">
        <f ca="1">IF(I10909&gt;0,IF(DAY($C10909)=1,SUM(INDIRECT("I"&amp;(ROW(C10908)-DAY(C10908))):I10908),0),0)</f>
        <v>0</v>
      </c>
      <c r="N10909" s="29">
        <f ca="1">IF(C10909&lt;Calculator!$G$27,0,IF(C10909=Calculator!$G$27,Calculator!$G$39,IF(H10909-K10909&lt;=0,IF(D10909&gt;Calculator!$G$39,IF(H10909-K10909+E10909+L10909+M10909+Calculator!$G$39&gt;Calculator!$G$39,Calculator!$G$39-(H10909+E10909+L10909+M10909-K10909),Calculator!$G$39),D10909),0)))</f>
        <v>0</v>
      </c>
    </row>
    <row r="10910" spans="1:14" ht="15.75" thickBot="1">
      <c r="A10910" s="33" t="str">
        <f ca="1">IF(C10910=Calculator!$H$27,"F",IF(Daily!D10910+Daily!H10910=0,IF(D10909+H10909&gt;0,"L",""),""))</f>
        <v/>
      </c>
      <c r="B10910" s="34">
        <v>10909</v>
      </c>
      <c r="C10910" s="19">
        <f t="shared" ca="1" si="681"/>
        <v>56839</v>
      </c>
      <c r="D10910" s="29">
        <f t="shared" ca="1" si="683"/>
        <v>0</v>
      </c>
      <c r="E10910" s="29">
        <f ca="1">IF(C10910&lt;Calculator!$D$26,0,IF(DAY($C10910)=1,IF(D10910-Calculator!$G$24&gt;0,Calculator!$G$24,D10910),0))</f>
        <v>0</v>
      </c>
      <c r="F10910" s="29">
        <f ca="1">IF(E10910&gt;0,D10910*Calculator!$G$22/12,0)</f>
        <v>0</v>
      </c>
      <c r="G10910" s="29">
        <f ca="1">IF(E10910&gt;0,(IFERROR(-PMT(Calculator!$G$22/12,Calculator!$G$23*12,Calculator!$G$20),0))-F10910,0)</f>
        <v>0</v>
      </c>
      <c r="H10910" s="29">
        <f t="shared" ca="1" si="684"/>
        <v>0</v>
      </c>
      <c r="I10910" s="29">
        <f t="shared" ca="1" si="682"/>
        <v>0</v>
      </c>
      <c r="J10910" s="30">
        <f>Calculator!$G$40</f>
        <v>6.5000000000000002E-2</v>
      </c>
      <c r="K10910" s="29">
        <f ca="1">IF(C10910&gt;=Calculator!$G$27,IF(DAY($C10910)=1,Calculator!$G$34/2,IF(DAY($C10910)=15,Calculator!$G$34/2,0)),0)</f>
        <v>0</v>
      </c>
      <c r="L10910" s="29">
        <f ca="1">IF(DAY($C10910)=28,IF(H10910=0,0,Calculator!$G$35),0)</f>
        <v>0</v>
      </c>
      <c r="M10910" s="29">
        <f ca="1">IF(I10910&gt;0,IF(DAY($C10910)=1,SUM(INDIRECT("I"&amp;(ROW(C10909)-DAY(C10909))):I10909),0),0)</f>
        <v>0</v>
      </c>
      <c r="N10910" s="29">
        <f ca="1">IF(C10910&lt;Calculator!$G$27,0,IF(C10910=Calculator!$G$27,Calculator!$G$39,IF(H10910-K10910&lt;=0,IF(D10910&gt;Calculator!$G$39,IF(H10910-K10910+E10910+L10910+M10910+Calculator!$G$39&gt;Calculator!$G$39,Calculator!$G$39-(H10910+E10910+L10910+M10910-K10910),Calculator!$G$39),D10910),0)))</f>
        <v>0</v>
      </c>
    </row>
    <row r="10911" spans="1:14" ht="15.75" thickBot="1">
      <c r="A10911" s="33" t="str">
        <f ca="1">IF(C10911=Calculator!$H$27,"F",IF(Daily!D10911+Daily!H10911=0,IF(D10910+H10910&gt;0,"L",""),""))</f>
        <v/>
      </c>
      <c r="B10911" s="34">
        <v>10910</v>
      </c>
      <c r="C10911" s="19">
        <f t="shared" ca="1" si="681"/>
        <v>56840</v>
      </c>
      <c r="D10911" s="29">
        <f t="shared" ca="1" si="683"/>
        <v>0</v>
      </c>
      <c r="E10911" s="29">
        <f ca="1">IF(C10911&lt;Calculator!$D$26,0,IF(DAY($C10911)=1,IF(D10911-Calculator!$G$24&gt;0,Calculator!$G$24,D10911),0))</f>
        <v>0</v>
      </c>
      <c r="F10911" s="29">
        <f ca="1">IF(E10911&gt;0,D10911*Calculator!$G$22/12,0)</f>
        <v>0</v>
      </c>
      <c r="G10911" s="29">
        <f ca="1">IF(E10911&gt;0,(IFERROR(-PMT(Calculator!$G$22/12,Calculator!$G$23*12,Calculator!$G$20),0))-F10911,0)</f>
        <v>0</v>
      </c>
      <c r="H10911" s="29">
        <f t="shared" ca="1" si="684"/>
        <v>0</v>
      </c>
      <c r="I10911" s="29">
        <f t="shared" ca="1" si="682"/>
        <v>0</v>
      </c>
      <c r="J10911" s="30">
        <f>Calculator!$G$40</f>
        <v>6.5000000000000002E-2</v>
      </c>
      <c r="K10911" s="29">
        <f ca="1">IF(C10911&gt;=Calculator!$G$27,IF(DAY($C10911)=1,Calculator!$G$34/2,IF(DAY($C10911)=15,Calculator!$G$34/2,0)),0)</f>
        <v>0</v>
      </c>
      <c r="L10911" s="29">
        <f ca="1">IF(DAY($C10911)=28,IF(H10911=0,0,Calculator!$G$35),0)</f>
        <v>0</v>
      </c>
      <c r="M10911" s="29">
        <f ca="1">IF(I10911&gt;0,IF(DAY($C10911)=1,SUM(INDIRECT("I"&amp;(ROW(C10910)-DAY(C10910))):I10910),0),0)</f>
        <v>0</v>
      </c>
      <c r="N10911" s="29">
        <f ca="1">IF(C10911&lt;Calculator!$G$27,0,IF(C10911=Calculator!$G$27,Calculator!$G$39,IF(H10911-K10911&lt;=0,IF(D10911&gt;Calculator!$G$39,IF(H10911-K10911+E10911+L10911+M10911+Calculator!$G$39&gt;Calculator!$G$39,Calculator!$G$39-(H10911+E10911+L10911+M10911-K10911),Calculator!$G$39),D10911),0)))</f>
        <v>0</v>
      </c>
    </row>
    <row r="10912" spans="1:14" ht="15.75" thickBot="1">
      <c r="A10912" s="33" t="str">
        <f ca="1">IF(C10912=Calculator!$H$27,"F",IF(Daily!D10912+Daily!H10912=0,IF(D10911+H10911&gt;0,"L",""),""))</f>
        <v/>
      </c>
      <c r="B10912" s="34">
        <v>10911</v>
      </c>
      <c r="C10912" s="19">
        <f t="shared" ca="1" si="681"/>
        <v>56841</v>
      </c>
      <c r="D10912" s="29">
        <f t="shared" ca="1" si="683"/>
        <v>0</v>
      </c>
      <c r="E10912" s="29">
        <f ca="1">IF(C10912&lt;Calculator!$D$26,0,IF(DAY($C10912)=1,IF(D10912-Calculator!$G$24&gt;0,Calculator!$G$24,D10912),0))</f>
        <v>0</v>
      </c>
      <c r="F10912" s="29">
        <f ca="1">IF(E10912&gt;0,D10912*Calculator!$G$22/12,0)</f>
        <v>0</v>
      </c>
      <c r="G10912" s="29">
        <f ca="1">IF(E10912&gt;0,(IFERROR(-PMT(Calculator!$G$22/12,Calculator!$G$23*12,Calculator!$G$20),0))-F10912,0)</f>
        <v>0</v>
      </c>
      <c r="H10912" s="29">
        <f t="shared" ca="1" si="684"/>
        <v>0</v>
      </c>
      <c r="I10912" s="29">
        <f t="shared" ca="1" si="682"/>
        <v>0</v>
      </c>
      <c r="J10912" s="30">
        <f>Calculator!$G$40</f>
        <v>6.5000000000000002E-2</v>
      </c>
      <c r="K10912" s="29">
        <f ca="1">IF(C10912&gt;=Calculator!$G$27,IF(DAY($C10912)=1,Calculator!$G$34/2,IF(DAY($C10912)=15,Calculator!$G$34/2,0)),0)</f>
        <v>4500</v>
      </c>
      <c r="L10912" s="29">
        <f ca="1">IF(DAY($C10912)=28,IF(H10912=0,0,Calculator!$G$35),0)</f>
        <v>0</v>
      </c>
      <c r="M10912" s="29">
        <f ca="1">IF(I10912&gt;0,IF(DAY($C10912)=1,SUM(INDIRECT("I"&amp;(ROW(C10911)-DAY(C10911))):I10911),0),0)</f>
        <v>0</v>
      </c>
      <c r="N10912" s="29">
        <f ca="1">IF(C10912&lt;Calculator!$G$27,0,IF(C10912=Calculator!$G$27,Calculator!$G$39,IF(H10912-K10912&lt;=0,IF(D10912&gt;Calculator!$G$39,IF(H10912-K10912+E10912+L10912+M10912+Calculator!$G$39&gt;Calculator!$G$39,Calculator!$G$39-(H10912+E10912+L10912+M10912-K10912),Calculator!$G$39),D10912),0)))</f>
        <v>0</v>
      </c>
    </row>
    <row r="10913" spans="1:14" ht="15.75" thickBot="1">
      <c r="A10913" s="33" t="str">
        <f ca="1">IF(C10913=Calculator!$H$27,"F",IF(Daily!D10913+Daily!H10913=0,IF(D10912+H10912&gt;0,"L",""),""))</f>
        <v/>
      </c>
      <c r="B10913" s="34">
        <v>10912</v>
      </c>
      <c r="C10913" s="19">
        <f t="shared" ca="1" si="681"/>
        <v>56842</v>
      </c>
      <c r="D10913" s="29">
        <f t="shared" ca="1" si="683"/>
        <v>0</v>
      </c>
      <c r="E10913" s="29">
        <f ca="1">IF(C10913&lt;Calculator!$D$26,0,IF(DAY($C10913)=1,IF(D10913-Calculator!$G$24&gt;0,Calculator!$G$24,D10913),0))</f>
        <v>0</v>
      </c>
      <c r="F10913" s="29">
        <f ca="1">IF(E10913&gt;0,D10913*Calculator!$G$22/12,0)</f>
        <v>0</v>
      </c>
      <c r="G10913" s="29">
        <f ca="1">IF(E10913&gt;0,(IFERROR(-PMT(Calculator!$G$22/12,Calculator!$G$23*12,Calculator!$G$20),0))-F10913,0)</f>
        <v>0</v>
      </c>
      <c r="H10913" s="29">
        <f t="shared" ca="1" si="684"/>
        <v>0</v>
      </c>
      <c r="I10913" s="29">
        <f t="shared" ca="1" si="682"/>
        <v>0</v>
      </c>
      <c r="J10913" s="30">
        <f>Calculator!$G$40</f>
        <v>6.5000000000000002E-2</v>
      </c>
      <c r="K10913" s="29">
        <f ca="1">IF(C10913&gt;=Calculator!$G$27,IF(DAY($C10913)=1,Calculator!$G$34/2,IF(DAY($C10913)=15,Calculator!$G$34/2,0)),0)</f>
        <v>0</v>
      </c>
      <c r="L10913" s="29">
        <f ca="1">IF(DAY($C10913)=28,IF(H10913=0,0,Calculator!$G$35),0)</f>
        <v>0</v>
      </c>
      <c r="M10913" s="29">
        <f ca="1">IF(I10913&gt;0,IF(DAY($C10913)=1,SUM(INDIRECT("I"&amp;(ROW(C10912)-DAY(C10912))):I10912),0),0)</f>
        <v>0</v>
      </c>
      <c r="N10913" s="29">
        <f ca="1">IF(C10913&lt;Calculator!$G$27,0,IF(C10913=Calculator!$G$27,Calculator!$G$39,IF(H10913-K10913&lt;=0,IF(D10913&gt;Calculator!$G$39,IF(H10913-K10913+E10913+L10913+M10913+Calculator!$G$39&gt;Calculator!$G$39,Calculator!$G$39-(H10913+E10913+L10913+M10913-K10913),Calculator!$G$39),D10913),0)))</f>
        <v>0</v>
      </c>
    </row>
    <row r="10914" spans="1:14" ht="15.75" thickBot="1">
      <c r="A10914" s="33" t="str">
        <f ca="1">IF(C10914=Calculator!$H$27,"F",IF(Daily!D10914+Daily!H10914=0,IF(D10913+H10913&gt;0,"L",""),""))</f>
        <v/>
      </c>
      <c r="B10914" s="34">
        <v>10913</v>
      </c>
      <c r="C10914" s="19">
        <f t="shared" ca="1" si="681"/>
        <v>56843</v>
      </c>
      <c r="D10914" s="29">
        <f t="shared" ca="1" si="683"/>
        <v>0</v>
      </c>
      <c r="E10914" s="29">
        <f ca="1">IF(C10914&lt;Calculator!$D$26,0,IF(DAY($C10914)=1,IF(D10914-Calculator!$G$24&gt;0,Calculator!$G$24,D10914),0))</f>
        <v>0</v>
      </c>
      <c r="F10914" s="29">
        <f ca="1">IF(E10914&gt;0,D10914*Calculator!$G$22/12,0)</f>
        <v>0</v>
      </c>
      <c r="G10914" s="29">
        <f ca="1">IF(E10914&gt;0,(IFERROR(-PMT(Calculator!$G$22/12,Calculator!$G$23*12,Calculator!$G$20),0))-F10914,0)</f>
        <v>0</v>
      </c>
      <c r="H10914" s="29">
        <f t="shared" ca="1" si="684"/>
        <v>0</v>
      </c>
      <c r="I10914" s="29">
        <f t="shared" ca="1" si="682"/>
        <v>0</v>
      </c>
      <c r="J10914" s="30">
        <f>Calculator!$G$40</f>
        <v>6.5000000000000002E-2</v>
      </c>
      <c r="K10914" s="29">
        <f ca="1">IF(C10914&gt;=Calculator!$G$27,IF(DAY($C10914)=1,Calculator!$G$34/2,IF(DAY($C10914)=15,Calculator!$G$34/2,0)),0)</f>
        <v>0</v>
      </c>
      <c r="L10914" s="29">
        <f ca="1">IF(DAY($C10914)=28,IF(H10914=0,0,Calculator!$G$35),0)</f>
        <v>0</v>
      </c>
      <c r="M10914" s="29">
        <f ca="1">IF(I10914&gt;0,IF(DAY($C10914)=1,SUM(INDIRECT("I"&amp;(ROW(C10913)-DAY(C10913))):I10913),0),0)</f>
        <v>0</v>
      </c>
      <c r="N10914" s="29">
        <f ca="1">IF(C10914&lt;Calculator!$G$27,0,IF(C10914=Calculator!$G$27,Calculator!$G$39,IF(H10914-K10914&lt;=0,IF(D10914&gt;Calculator!$G$39,IF(H10914-K10914+E10914+L10914+M10914+Calculator!$G$39&gt;Calculator!$G$39,Calculator!$G$39-(H10914+E10914+L10914+M10914-K10914),Calculator!$G$39),D10914),0)))</f>
        <v>0</v>
      </c>
    </row>
    <row r="10915" spans="1:14" ht="15.75" thickBot="1">
      <c r="A10915" s="33" t="str">
        <f ca="1">IF(C10915=Calculator!$H$27,"F",IF(Daily!D10915+Daily!H10915=0,IF(D10914+H10914&gt;0,"L",""),""))</f>
        <v/>
      </c>
      <c r="B10915" s="34">
        <v>10914</v>
      </c>
      <c r="C10915" s="19">
        <f t="shared" ca="1" si="681"/>
        <v>56844</v>
      </c>
      <c r="D10915" s="29">
        <f t="shared" ca="1" si="683"/>
        <v>0</v>
      </c>
      <c r="E10915" s="29">
        <f ca="1">IF(C10915&lt;Calculator!$D$26,0,IF(DAY($C10915)=1,IF(D10915-Calculator!$G$24&gt;0,Calculator!$G$24,D10915),0))</f>
        <v>0</v>
      </c>
      <c r="F10915" s="29">
        <f ca="1">IF(E10915&gt;0,D10915*Calculator!$G$22/12,0)</f>
        <v>0</v>
      </c>
      <c r="G10915" s="29">
        <f ca="1">IF(E10915&gt;0,(IFERROR(-PMT(Calculator!$G$22/12,Calculator!$G$23*12,Calculator!$G$20),0))-F10915,0)</f>
        <v>0</v>
      </c>
      <c r="H10915" s="29">
        <f t="shared" ca="1" si="684"/>
        <v>0</v>
      </c>
      <c r="I10915" s="29">
        <f t="shared" ca="1" si="682"/>
        <v>0</v>
      </c>
      <c r="J10915" s="30">
        <f>Calculator!$G$40</f>
        <v>6.5000000000000002E-2</v>
      </c>
      <c r="K10915" s="29">
        <f ca="1">IF(C10915&gt;=Calculator!$G$27,IF(DAY($C10915)=1,Calculator!$G$34/2,IF(DAY($C10915)=15,Calculator!$G$34/2,0)),0)</f>
        <v>0</v>
      </c>
      <c r="L10915" s="29">
        <f ca="1">IF(DAY($C10915)=28,IF(H10915=0,0,Calculator!$G$35),0)</f>
        <v>0</v>
      </c>
      <c r="M10915" s="29">
        <f ca="1">IF(I10915&gt;0,IF(DAY($C10915)=1,SUM(INDIRECT("I"&amp;(ROW(C10914)-DAY(C10914))):I10914),0),0)</f>
        <v>0</v>
      </c>
      <c r="N10915" s="29">
        <f ca="1">IF(C10915&lt;Calculator!$G$27,0,IF(C10915=Calculator!$G$27,Calculator!$G$39,IF(H10915-K10915&lt;=0,IF(D10915&gt;Calculator!$G$39,IF(H10915-K10915+E10915+L10915+M10915+Calculator!$G$39&gt;Calculator!$G$39,Calculator!$G$39-(H10915+E10915+L10915+M10915-K10915),Calculator!$G$39),D10915),0)))</f>
        <v>0</v>
      </c>
    </row>
    <row r="10916" spans="1:14" ht="15.75" thickBot="1">
      <c r="A10916" s="33" t="str">
        <f ca="1">IF(C10916=Calculator!$H$27,"F",IF(Daily!D10916+Daily!H10916=0,IF(D10915+H10915&gt;0,"L",""),""))</f>
        <v/>
      </c>
      <c r="B10916" s="34">
        <v>10915</v>
      </c>
      <c r="C10916" s="19">
        <f t="shared" ca="1" si="681"/>
        <v>56845</v>
      </c>
      <c r="D10916" s="29">
        <f t="shared" ca="1" si="683"/>
        <v>0</v>
      </c>
      <c r="E10916" s="29">
        <f ca="1">IF(C10916&lt;Calculator!$D$26,0,IF(DAY($C10916)=1,IF(D10916-Calculator!$G$24&gt;0,Calculator!$G$24,D10916),0))</f>
        <v>0</v>
      </c>
      <c r="F10916" s="29">
        <f ca="1">IF(E10916&gt;0,D10916*Calculator!$G$22/12,0)</f>
        <v>0</v>
      </c>
      <c r="G10916" s="29">
        <f ca="1">IF(E10916&gt;0,(IFERROR(-PMT(Calculator!$G$22/12,Calculator!$G$23*12,Calculator!$G$20),0))-F10916,0)</f>
        <v>0</v>
      </c>
      <c r="H10916" s="29">
        <f t="shared" ca="1" si="684"/>
        <v>0</v>
      </c>
      <c r="I10916" s="29">
        <f t="shared" ca="1" si="682"/>
        <v>0</v>
      </c>
      <c r="J10916" s="30">
        <f>Calculator!$G$40</f>
        <v>6.5000000000000002E-2</v>
      </c>
      <c r="K10916" s="29">
        <f ca="1">IF(C10916&gt;=Calculator!$G$27,IF(DAY($C10916)=1,Calculator!$G$34/2,IF(DAY($C10916)=15,Calculator!$G$34/2,0)),0)</f>
        <v>0</v>
      </c>
      <c r="L10916" s="29">
        <f ca="1">IF(DAY($C10916)=28,IF(H10916=0,0,Calculator!$G$35),0)</f>
        <v>0</v>
      </c>
      <c r="M10916" s="29">
        <f ca="1">IF(I10916&gt;0,IF(DAY($C10916)=1,SUM(INDIRECT("I"&amp;(ROW(C10915)-DAY(C10915))):I10915),0),0)</f>
        <v>0</v>
      </c>
      <c r="N10916" s="29">
        <f ca="1">IF(C10916&lt;Calculator!$G$27,0,IF(C10916=Calculator!$G$27,Calculator!$G$39,IF(H10916-K10916&lt;=0,IF(D10916&gt;Calculator!$G$39,IF(H10916-K10916+E10916+L10916+M10916+Calculator!$G$39&gt;Calculator!$G$39,Calculator!$G$39-(H10916+E10916+L10916+M10916-K10916),Calculator!$G$39),D10916),0)))</f>
        <v>0</v>
      </c>
    </row>
    <row r="10917" spans="1:14" ht="15.75" thickBot="1">
      <c r="A10917" s="33" t="str">
        <f ca="1">IF(C10917=Calculator!$H$27,"F",IF(Daily!D10917+Daily!H10917=0,IF(D10916+H10916&gt;0,"L",""),""))</f>
        <v/>
      </c>
      <c r="B10917" s="34">
        <v>10916</v>
      </c>
      <c r="C10917" s="19">
        <f t="shared" ca="1" si="681"/>
        <v>56846</v>
      </c>
      <c r="D10917" s="29">
        <f t="shared" ca="1" si="683"/>
        <v>0</v>
      </c>
      <c r="E10917" s="29">
        <f ca="1">IF(C10917&lt;Calculator!$D$26,0,IF(DAY($C10917)=1,IF(D10917-Calculator!$G$24&gt;0,Calculator!$G$24,D10917),0))</f>
        <v>0</v>
      </c>
      <c r="F10917" s="29">
        <f ca="1">IF(E10917&gt;0,D10917*Calculator!$G$22/12,0)</f>
        <v>0</v>
      </c>
      <c r="G10917" s="29">
        <f ca="1">IF(E10917&gt;0,(IFERROR(-PMT(Calculator!$G$22/12,Calculator!$G$23*12,Calculator!$G$20),0))-F10917,0)</f>
        <v>0</v>
      </c>
      <c r="H10917" s="29">
        <f t="shared" ca="1" si="684"/>
        <v>0</v>
      </c>
      <c r="I10917" s="29">
        <f t="shared" ca="1" si="682"/>
        <v>0</v>
      </c>
      <c r="J10917" s="30">
        <f>Calculator!$G$40</f>
        <v>6.5000000000000002E-2</v>
      </c>
      <c r="K10917" s="29">
        <f ca="1">IF(C10917&gt;=Calculator!$G$27,IF(DAY($C10917)=1,Calculator!$G$34/2,IF(DAY($C10917)=15,Calculator!$G$34/2,0)),0)</f>
        <v>0</v>
      </c>
      <c r="L10917" s="29">
        <f ca="1">IF(DAY($C10917)=28,IF(H10917=0,0,Calculator!$G$35),0)</f>
        <v>0</v>
      </c>
      <c r="M10917" s="29">
        <f ca="1">IF(I10917&gt;0,IF(DAY($C10917)=1,SUM(INDIRECT("I"&amp;(ROW(C10916)-DAY(C10916))):I10916),0),0)</f>
        <v>0</v>
      </c>
      <c r="N10917" s="29">
        <f ca="1">IF(C10917&lt;Calculator!$G$27,0,IF(C10917=Calculator!$G$27,Calculator!$G$39,IF(H10917-K10917&lt;=0,IF(D10917&gt;Calculator!$G$39,IF(H10917-K10917+E10917+L10917+M10917+Calculator!$G$39&gt;Calculator!$G$39,Calculator!$G$39-(H10917+E10917+L10917+M10917-K10917),Calculator!$G$39),D10917),0)))</f>
        <v>0</v>
      </c>
    </row>
    <row r="10918" spans="1:14" ht="15.75" thickBot="1">
      <c r="A10918" s="33" t="str">
        <f ca="1">IF(C10918=Calculator!$H$27,"F",IF(Daily!D10918+Daily!H10918=0,IF(D10917+H10917&gt;0,"L",""),""))</f>
        <v/>
      </c>
      <c r="B10918" s="34">
        <v>10917</v>
      </c>
      <c r="C10918" s="19">
        <f t="shared" ca="1" si="681"/>
        <v>56847</v>
      </c>
      <c r="D10918" s="29">
        <f t="shared" ca="1" si="683"/>
        <v>0</v>
      </c>
      <c r="E10918" s="29">
        <f ca="1">IF(C10918&lt;Calculator!$D$26,0,IF(DAY($C10918)=1,IF(D10918-Calculator!$G$24&gt;0,Calculator!$G$24,D10918),0))</f>
        <v>0</v>
      </c>
      <c r="F10918" s="29">
        <f ca="1">IF(E10918&gt;0,D10918*Calculator!$G$22/12,0)</f>
        <v>0</v>
      </c>
      <c r="G10918" s="29">
        <f ca="1">IF(E10918&gt;0,(IFERROR(-PMT(Calculator!$G$22/12,Calculator!$G$23*12,Calculator!$G$20),0))-F10918,0)</f>
        <v>0</v>
      </c>
      <c r="H10918" s="29">
        <f t="shared" ca="1" si="684"/>
        <v>0</v>
      </c>
      <c r="I10918" s="29">
        <f t="shared" ca="1" si="682"/>
        <v>0</v>
      </c>
      <c r="J10918" s="30">
        <f>Calculator!$G$40</f>
        <v>6.5000000000000002E-2</v>
      </c>
      <c r="K10918" s="29">
        <f ca="1">IF(C10918&gt;=Calculator!$G$27,IF(DAY($C10918)=1,Calculator!$G$34/2,IF(DAY($C10918)=15,Calculator!$G$34/2,0)),0)</f>
        <v>0</v>
      </c>
      <c r="L10918" s="29">
        <f ca="1">IF(DAY($C10918)=28,IF(H10918=0,0,Calculator!$G$35),0)</f>
        <v>0</v>
      </c>
      <c r="M10918" s="29">
        <f ca="1">IF(I10918&gt;0,IF(DAY($C10918)=1,SUM(INDIRECT("I"&amp;(ROW(C10917)-DAY(C10917))):I10917),0),0)</f>
        <v>0</v>
      </c>
      <c r="N10918" s="29">
        <f ca="1">IF(C10918&lt;Calculator!$G$27,0,IF(C10918=Calculator!$G$27,Calculator!$G$39,IF(H10918-K10918&lt;=0,IF(D10918&gt;Calculator!$G$39,IF(H10918-K10918+E10918+L10918+M10918+Calculator!$G$39&gt;Calculator!$G$39,Calculator!$G$39-(H10918+E10918+L10918+M10918-K10918),Calculator!$G$39),D10918),0)))</f>
        <v>0</v>
      </c>
    </row>
    <row r="10919" spans="1:14" ht="15.75" thickBot="1">
      <c r="A10919" s="33" t="str">
        <f ca="1">IF(C10919=Calculator!$H$27,"F",IF(Daily!D10919+Daily!H10919=0,IF(D10918+H10918&gt;0,"L",""),""))</f>
        <v/>
      </c>
      <c r="B10919" s="34">
        <v>10918</v>
      </c>
      <c r="C10919" s="19">
        <f t="shared" ca="1" si="681"/>
        <v>56848</v>
      </c>
      <c r="D10919" s="29">
        <f t="shared" ca="1" si="683"/>
        <v>0</v>
      </c>
      <c r="E10919" s="29">
        <f ca="1">IF(C10919&lt;Calculator!$D$26,0,IF(DAY($C10919)=1,IF(D10919-Calculator!$G$24&gt;0,Calculator!$G$24,D10919),0))</f>
        <v>0</v>
      </c>
      <c r="F10919" s="29">
        <f ca="1">IF(E10919&gt;0,D10919*Calculator!$G$22/12,0)</f>
        <v>0</v>
      </c>
      <c r="G10919" s="29">
        <f ca="1">IF(E10919&gt;0,(IFERROR(-PMT(Calculator!$G$22/12,Calculator!$G$23*12,Calculator!$G$20),0))-F10919,0)</f>
        <v>0</v>
      </c>
      <c r="H10919" s="29">
        <f t="shared" ca="1" si="684"/>
        <v>0</v>
      </c>
      <c r="I10919" s="29">
        <f t="shared" ca="1" si="682"/>
        <v>0</v>
      </c>
      <c r="J10919" s="30">
        <f>Calculator!$G$40</f>
        <v>6.5000000000000002E-2</v>
      </c>
      <c r="K10919" s="29">
        <f ca="1">IF(C10919&gt;=Calculator!$G$27,IF(DAY($C10919)=1,Calculator!$G$34/2,IF(DAY($C10919)=15,Calculator!$G$34/2,0)),0)</f>
        <v>0</v>
      </c>
      <c r="L10919" s="29">
        <f ca="1">IF(DAY($C10919)=28,IF(H10919=0,0,Calculator!$G$35),0)</f>
        <v>0</v>
      </c>
      <c r="M10919" s="29">
        <f ca="1">IF(I10919&gt;0,IF(DAY($C10919)=1,SUM(INDIRECT("I"&amp;(ROW(C10918)-DAY(C10918))):I10918),0),0)</f>
        <v>0</v>
      </c>
      <c r="N10919" s="29">
        <f ca="1">IF(C10919&lt;Calculator!$G$27,0,IF(C10919=Calculator!$G$27,Calculator!$G$39,IF(H10919-K10919&lt;=0,IF(D10919&gt;Calculator!$G$39,IF(H10919-K10919+E10919+L10919+M10919+Calculator!$G$39&gt;Calculator!$G$39,Calculator!$G$39-(H10919+E10919+L10919+M10919-K10919),Calculator!$G$39),D10919),0)))</f>
        <v>0</v>
      </c>
    </row>
    <row r="10920" spans="1:14" ht="15.75" thickBot="1">
      <c r="A10920" s="33" t="str">
        <f ca="1">IF(C10920=Calculator!$H$27,"F",IF(Daily!D10920+Daily!H10920=0,IF(D10919+H10919&gt;0,"L",""),""))</f>
        <v/>
      </c>
      <c r="B10920" s="34">
        <v>10919</v>
      </c>
      <c r="C10920" s="19">
        <f t="shared" ca="1" si="681"/>
        <v>56849</v>
      </c>
      <c r="D10920" s="29">
        <f t="shared" ca="1" si="683"/>
        <v>0</v>
      </c>
      <c r="E10920" s="29">
        <f ca="1">IF(C10920&lt;Calculator!$D$26,0,IF(DAY($C10920)=1,IF(D10920-Calculator!$G$24&gt;0,Calculator!$G$24,D10920),0))</f>
        <v>0</v>
      </c>
      <c r="F10920" s="29">
        <f ca="1">IF(E10920&gt;0,D10920*Calculator!$G$22/12,0)</f>
        <v>0</v>
      </c>
      <c r="G10920" s="29">
        <f ca="1">IF(E10920&gt;0,(IFERROR(-PMT(Calculator!$G$22/12,Calculator!$G$23*12,Calculator!$G$20),0))-F10920,0)</f>
        <v>0</v>
      </c>
      <c r="H10920" s="29">
        <f t="shared" ca="1" si="684"/>
        <v>0</v>
      </c>
      <c r="I10920" s="29">
        <f t="shared" ca="1" si="682"/>
        <v>0</v>
      </c>
      <c r="J10920" s="30">
        <f>Calculator!$G$40</f>
        <v>6.5000000000000002E-2</v>
      </c>
      <c r="K10920" s="29">
        <f ca="1">IF(C10920&gt;=Calculator!$G$27,IF(DAY($C10920)=1,Calculator!$G$34/2,IF(DAY($C10920)=15,Calculator!$G$34/2,0)),0)</f>
        <v>0</v>
      </c>
      <c r="L10920" s="29">
        <f ca="1">IF(DAY($C10920)=28,IF(H10920=0,0,Calculator!$G$35),0)</f>
        <v>0</v>
      </c>
      <c r="M10920" s="29">
        <f ca="1">IF(I10920&gt;0,IF(DAY($C10920)=1,SUM(INDIRECT("I"&amp;(ROW(C10919)-DAY(C10919))):I10919),0),0)</f>
        <v>0</v>
      </c>
      <c r="N10920" s="29">
        <f ca="1">IF(C10920&lt;Calculator!$G$27,0,IF(C10920=Calculator!$G$27,Calculator!$G$39,IF(H10920-K10920&lt;=0,IF(D10920&gt;Calculator!$G$39,IF(H10920-K10920+E10920+L10920+M10920+Calculator!$G$39&gt;Calculator!$G$39,Calculator!$G$39-(H10920+E10920+L10920+M10920-K10920),Calculator!$G$39),D10920),0)))</f>
        <v>0</v>
      </c>
    </row>
    <row r="10921" spans="1:14" ht="15.75" thickBot="1">
      <c r="A10921" s="33" t="str">
        <f ca="1">IF(C10921=Calculator!$H$27,"F",IF(Daily!D10921+Daily!H10921=0,IF(D10920+H10920&gt;0,"L",""),""))</f>
        <v/>
      </c>
      <c r="B10921" s="34">
        <v>10920</v>
      </c>
      <c r="C10921" s="19">
        <f t="shared" ca="1" si="681"/>
        <v>56850</v>
      </c>
      <c r="D10921" s="29">
        <f t="shared" ca="1" si="683"/>
        <v>0</v>
      </c>
      <c r="E10921" s="29">
        <f ca="1">IF(C10921&lt;Calculator!$D$26,0,IF(DAY($C10921)=1,IF(D10921-Calculator!$G$24&gt;0,Calculator!$G$24,D10921),0))</f>
        <v>0</v>
      </c>
      <c r="F10921" s="29">
        <f ca="1">IF(E10921&gt;0,D10921*Calculator!$G$22/12,0)</f>
        <v>0</v>
      </c>
      <c r="G10921" s="29">
        <f ca="1">IF(E10921&gt;0,(IFERROR(-PMT(Calculator!$G$22/12,Calculator!$G$23*12,Calculator!$G$20),0))-F10921,0)</f>
        <v>0</v>
      </c>
      <c r="H10921" s="29">
        <f t="shared" ca="1" si="684"/>
        <v>0</v>
      </c>
      <c r="I10921" s="29">
        <f t="shared" ca="1" si="682"/>
        <v>0</v>
      </c>
      <c r="J10921" s="30">
        <f>Calculator!$G$40</f>
        <v>6.5000000000000002E-2</v>
      </c>
      <c r="K10921" s="29">
        <f ca="1">IF(C10921&gt;=Calculator!$G$27,IF(DAY($C10921)=1,Calculator!$G$34/2,IF(DAY($C10921)=15,Calculator!$G$34/2,0)),0)</f>
        <v>0</v>
      </c>
      <c r="L10921" s="29">
        <f ca="1">IF(DAY($C10921)=28,IF(H10921=0,0,Calculator!$G$35),0)</f>
        <v>0</v>
      </c>
      <c r="M10921" s="29">
        <f ca="1">IF(I10921&gt;0,IF(DAY($C10921)=1,SUM(INDIRECT("I"&amp;(ROW(C10920)-DAY(C10920))):I10920),0),0)</f>
        <v>0</v>
      </c>
      <c r="N10921" s="29">
        <f ca="1">IF(C10921&lt;Calculator!$G$27,0,IF(C10921=Calculator!$G$27,Calculator!$G$39,IF(H10921-K10921&lt;=0,IF(D10921&gt;Calculator!$G$39,IF(H10921-K10921+E10921+L10921+M10921+Calculator!$G$39&gt;Calculator!$G$39,Calculator!$G$39-(H10921+E10921+L10921+M10921-K10921),Calculator!$G$39),D10921),0)))</f>
        <v>0</v>
      </c>
    </row>
    <row r="10922" spans="1:14" ht="15.75" thickBot="1">
      <c r="A10922" s="33" t="str">
        <f ca="1">IF(C10922=Calculator!$H$27,"F",IF(Daily!D10922+Daily!H10922=0,IF(D10921+H10921&gt;0,"L",""),""))</f>
        <v/>
      </c>
      <c r="B10922" s="34">
        <v>10921</v>
      </c>
      <c r="C10922" s="19">
        <f t="shared" ca="1" si="681"/>
        <v>56851</v>
      </c>
      <c r="D10922" s="29">
        <f t="shared" ca="1" si="683"/>
        <v>0</v>
      </c>
      <c r="E10922" s="29">
        <f ca="1">IF(C10922&lt;Calculator!$D$26,0,IF(DAY($C10922)=1,IF(D10922-Calculator!$G$24&gt;0,Calculator!$G$24,D10922),0))</f>
        <v>0</v>
      </c>
      <c r="F10922" s="29">
        <f ca="1">IF(E10922&gt;0,D10922*Calculator!$G$22/12,0)</f>
        <v>0</v>
      </c>
      <c r="G10922" s="29">
        <f ca="1">IF(E10922&gt;0,(IFERROR(-PMT(Calculator!$G$22/12,Calculator!$G$23*12,Calculator!$G$20),0))-F10922,0)</f>
        <v>0</v>
      </c>
      <c r="H10922" s="29">
        <f t="shared" ca="1" si="684"/>
        <v>0</v>
      </c>
      <c r="I10922" s="29">
        <f t="shared" ca="1" si="682"/>
        <v>0</v>
      </c>
      <c r="J10922" s="30">
        <f>Calculator!$G$40</f>
        <v>6.5000000000000002E-2</v>
      </c>
      <c r="K10922" s="29">
        <f ca="1">IF(C10922&gt;=Calculator!$G$27,IF(DAY($C10922)=1,Calculator!$G$34/2,IF(DAY($C10922)=15,Calculator!$G$34/2,0)),0)</f>
        <v>0</v>
      </c>
      <c r="L10922" s="29">
        <f ca="1">IF(DAY($C10922)=28,IF(H10922=0,0,Calculator!$G$35),0)</f>
        <v>0</v>
      </c>
      <c r="M10922" s="29">
        <f ca="1">IF(I10922&gt;0,IF(DAY($C10922)=1,SUM(INDIRECT("I"&amp;(ROW(C10921)-DAY(C10921))):I10921),0),0)</f>
        <v>0</v>
      </c>
      <c r="N10922" s="29">
        <f ca="1">IF(C10922&lt;Calculator!$G$27,0,IF(C10922=Calculator!$G$27,Calculator!$G$39,IF(H10922-K10922&lt;=0,IF(D10922&gt;Calculator!$G$39,IF(H10922-K10922+E10922+L10922+M10922+Calculator!$G$39&gt;Calculator!$G$39,Calculator!$G$39-(H10922+E10922+L10922+M10922-K10922),Calculator!$G$39),D10922),0)))</f>
        <v>0</v>
      </c>
    </row>
    <row r="10923" spans="1:14" ht="15.75" thickBot="1">
      <c r="A10923" s="33" t="str">
        <f ca="1">IF(C10923=Calculator!$H$27,"F",IF(Daily!D10923+Daily!H10923=0,IF(D10922+H10922&gt;0,"L",""),""))</f>
        <v/>
      </c>
      <c r="B10923" s="34">
        <v>10922</v>
      </c>
      <c r="C10923" s="19">
        <f t="shared" ca="1" si="681"/>
        <v>56852</v>
      </c>
      <c r="D10923" s="29">
        <f t="shared" ca="1" si="683"/>
        <v>0</v>
      </c>
      <c r="E10923" s="29">
        <f ca="1">IF(C10923&lt;Calculator!$D$26,0,IF(DAY($C10923)=1,IF(D10923-Calculator!$G$24&gt;0,Calculator!$G$24,D10923),0))</f>
        <v>0</v>
      </c>
      <c r="F10923" s="29">
        <f ca="1">IF(E10923&gt;0,D10923*Calculator!$G$22/12,0)</f>
        <v>0</v>
      </c>
      <c r="G10923" s="29">
        <f ca="1">IF(E10923&gt;0,(IFERROR(-PMT(Calculator!$G$22/12,Calculator!$G$23*12,Calculator!$G$20),0))-F10923,0)</f>
        <v>0</v>
      </c>
      <c r="H10923" s="29">
        <f t="shared" ca="1" si="684"/>
        <v>0</v>
      </c>
      <c r="I10923" s="29">
        <f t="shared" ca="1" si="682"/>
        <v>0</v>
      </c>
      <c r="J10923" s="30">
        <f>Calculator!$G$40</f>
        <v>6.5000000000000002E-2</v>
      </c>
      <c r="K10923" s="29">
        <f ca="1">IF(C10923&gt;=Calculator!$G$27,IF(DAY($C10923)=1,Calculator!$G$34/2,IF(DAY($C10923)=15,Calculator!$G$34/2,0)),0)</f>
        <v>0</v>
      </c>
      <c r="L10923" s="29">
        <f ca="1">IF(DAY($C10923)=28,IF(H10923=0,0,Calculator!$G$35),0)</f>
        <v>0</v>
      </c>
      <c r="M10923" s="29">
        <f ca="1">IF(I10923&gt;0,IF(DAY($C10923)=1,SUM(INDIRECT("I"&amp;(ROW(C10922)-DAY(C10922))):I10922),0),0)</f>
        <v>0</v>
      </c>
      <c r="N10923" s="29">
        <f ca="1">IF(C10923&lt;Calculator!$G$27,0,IF(C10923=Calculator!$G$27,Calculator!$G$39,IF(H10923-K10923&lt;=0,IF(D10923&gt;Calculator!$G$39,IF(H10923-K10923+E10923+L10923+M10923+Calculator!$G$39&gt;Calculator!$G$39,Calculator!$G$39-(H10923+E10923+L10923+M10923-K10923),Calculator!$G$39),D10923),0)))</f>
        <v>0</v>
      </c>
    </row>
    <row r="10924" spans="1:14" ht="15.75" thickBot="1">
      <c r="A10924" s="33" t="str">
        <f ca="1">IF(C10924=Calculator!$H$27,"F",IF(Daily!D10924+Daily!H10924=0,IF(D10923+H10923&gt;0,"L",""),""))</f>
        <v/>
      </c>
      <c r="B10924" s="34">
        <v>10923</v>
      </c>
      <c r="C10924" s="19">
        <f t="shared" ca="1" si="681"/>
        <v>56853</v>
      </c>
      <c r="D10924" s="29">
        <f t="shared" ca="1" si="683"/>
        <v>0</v>
      </c>
      <c r="E10924" s="29">
        <f ca="1">IF(C10924&lt;Calculator!$D$26,0,IF(DAY($C10924)=1,IF(D10924-Calculator!$G$24&gt;0,Calculator!$G$24,D10924),0))</f>
        <v>0</v>
      </c>
      <c r="F10924" s="29">
        <f ca="1">IF(E10924&gt;0,D10924*Calculator!$G$22/12,0)</f>
        <v>0</v>
      </c>
      <c r="G10924" s="29">
        <f ca="1">IF(E10924&gt;0,(IFERROR(-PMT(Calculator!$G$22/12,Calculator!$G$23*12,Calculator!$G$20),0))-F10924,0)</f>
        <v>0</v>
      </c>
      <c r="H10924" s="29">
        <f t="shared" ca="1" si="684"/>
        <v>0</v>
      </c>
      <c r="I10924" s="29">
        <f t="shared" ca="1" si="682"/>
        <v>0</v>
      </c>
      <c r="J10924" s="30">
        <f>Calculator!$G$40</f>
        <v>6.5000000000000002E-2</v>
      </c>
      <c r="K10924" s="29">
        <f ca="1">IF(C10924&gt;=Calculator!$G$27,IF(DAY($C10924)=1,Calculator!$G$34/2,IF(DAY($C10924)=15,Calculator!$G$34/2,0)),0)</f>
        <v>0</v>
      </c>
      <c r="L10924" s="29">
        <f ca="1">IF(DAY($C10924)=28,IF(H10924=0,0,Calculator!$G$35),0)</f>
        <v>0</v>
      </c>
      <c r="M10924" s="29">
        <f ca="1">IF(I10924&gt;0,IF(DAY($C10924)=1,SUM(INDIRECT("I"&amp;(ROW(C10923)-DAY(C10923))):I10923),0),0)</f>
        <v>0</v>
      </c>
      <c r="N10924" s="29">
        <f ca="1">IF(C10924&lt;Calculator!$G$27,0,IF(C10924=Calculator!$G$27,Calculator!$G$39,IF(H10924-K10924&lt;=0,IF(D10924&gt;Calculator!$G$39,IF(H10924-K10924+E10924+L10924+M10924+Calculator!$G$39&gt;Calculator!$G$39,Calculator!$G$39-(H10924+E10924+L10924+M10924-K10924),Calculator!$G$39),D10924),0)))</f>
        <v>0</v>
      </c>
    </row>
    <row r="10925" spans="1:14" ht="15.75" thickBot="1">
      <c r="A10925" s="33" t="str">
        <f ca="1">IF(C10925=Calculator!$H$27,"F",IF(Daily!D10925+Daily!H10925=0,IF(D10924+H10924&gt;0,"L",""),""))</f>
        <v/>
      </c>
      <c r="B10925" s="34">
        <v>10924</v>
      </c>
      <c r="C10925" s="19">
        <f t="shared" ca="1" si="681"/>
        <v>56854</v>
      </c>
      <c r="D10925" s="29">
        <f t="shared" ca="1" si="683"/>
        <v>0</v>
      </c>
      <c r="E10925" s="29">
        <f ca="1">IF(C10925&lt;Calculator!$D$26,0,IF(DAY($C10925)=1,IF(D10925-Calculator!$G$24&gt;0,Calculator!$G$24,D10925),0))</f>
        <v>0</v>
      </c>
      <c r="F10925" s="29">
        <f ca="1">IF(E10925&gt;0,D10925*Calculator!$G$22/12,0)</f>
        <v>0</v>
      </c>
      <c r="G10925" s="29">
        <f ca="1">IF(E10925&gt;0,(IFERROR(-PMT(Calculator!$G$22/12,Calculator!$G$23*12,Calculator!$G$20),0))-F10925,0)</f>
        <v>0</v>
      </c>
      <c r="H10925" s="29">
        <f t="shared" ca="1" si="684"/>
        <v>0</v>
      </c>
      <c r="I10925" s="29">
        <f t="shared" ca="1" si="682"/>
        <v>0</v>
      </c>
      <c r="J10925" s="30">
        <f>Calculator!$G$40</f>
        <v>6.5000000000000002E-2</v>
      </c>
      <c r="K10925" s="29">
        <f ca="1">IF(C10925&gt;=Calculator!$G$27,IF(DAY($C10925)=1,Calculator!$G$34/2,IF(DAY($C10925)=15,Calculator!$G$34/2,0)),0)</f>
        <v>0</v>
      </c>
      <c r="L10925" s="29">
        <f ca="1">IF(DAY($C10925)=28,IF(H10925=0,0,Calculator!$G$35),0)</f>
        <v>0</v>
      </c>
      <c r="M10925" s="29">
        <f ca="1">IF(I10925&gt;0,IF(DAY($C10925)=1,SUM(INDIRECT("I"&amp;(ROW(C10924)-DAY(C10924))):I10924),0),0)</f>
        <v>0</v>
      </c>
      <c r="N10925" s="29">
        <f ca="1">IF(C10925&lt;Calculator!$G$27,0,IF(C10925=Calculator!$G$27,Calculator!$G$39,IF(H10925-K10925&lt;=0,IF(D10925&gt;Calculator!$G$39,IF(H10925-K10925+E10925+L10925+M10925+Calculator!$G$39&gt;Calculator!$G$39,Calculator!$G$39-(H10925+E10925+L10925+M10925-K10925),Calculator!$G$39),D10925),0)))</f>
        <v>0</v>
      </c>
    </row>
    <row r="10926" spans="1:14" ht="15.75" thickBot="1">
      <c r="A10926" s="33" t="str">
        <f ca="1">IF(C10926=Calculator!$H$27,"F",IF(Daily!D10926+Daily!H10926=0,IF(D10925+H10925&gt;0,"L",""),""))</f>
        <v/>
      </c>
      <c r="B10926" s="34">
        <v>10925</v>
      </c>
      <c r="C10926" s="19">
        <f t="shared" ca="1" si="681"/>
        <v>56855</v>
      </c>
      <c r="D10926" s="29">
        <f t="shared" ca="1" si="683"/>
        <v>0</v>
      </c>
      <c r="E10926" s="29">
        <f ca="1">IF(C10926&lt;Calculator!$D$26,0,IF(DAY($C10926)=1,IF(D10926-Calculator!$G$24&gt;0,Calculator!$G$24,D10926),0))</f>
        <v>0</v>
      </c>
      <c r="F10926" s="29">
        <f ca="1">IF(E10926&gt;0,D10926*Calculator!$G$22/12,0)</f>
        <v>0</v>
      </c>
      <c r="G10926" s="29">
        <f ca="1">IF(E10926&gt;0,(IFERROR(-PMT(Calculator!$G$22/12,Calculator!$G$23*12,Calculator!$G$20),0))-F10926,0)</f>
        <v>0</v>
      </c>
      <c r="H10926" s="29">
        <f t="shared" ca="1" si="684"/>
        <v>0</v>
      </c>
      <c r="I10926" s="29">
        <f t="shared" ca="1" si="682"/>
        <v>0</v>
      </c>
      <c r="J10926" s="30">
        <f>Calculator!$G$40</f>
        <v>6.5000000000000002E-2</v>
      </c>
      <c r="K10926" s="29">
        <f ca="1">IF(C10926&gt;=Calculator!$G$27,IF(DAY($C10926)=1,Calculator!$G$34/2,IF(DAY($C10926)=15,Calculator!$G$34/2,0)),0)</f>
        <v>0</v>
      </c>
      <c r="L10926" s="29">
        <f ca="1">IF(DAY($C10926)=28,IF(H10926=0,0,Calculator!$G$35),0)</f>
        <v>0</v>
      </c>
      <c r="M10926" s="29">
        <f ca="1">IF(I10926&gt;0,IF(DAY($C10926)=1,SUM(INDIRECT("I"&amp;(ROW(C10925)-DAY(C10925))):I10925),0),0)</f>
        <v>0</v>
      </c>
      <c r="N10926" s="29">
        <f ca="1">IF(C10926&lt;Calculator!$G$27,0,IF(C10926=Calculator!$G$27,Calculator!$G$39,IF(H10926-K10926&lt;=0,IF(D10926&gt;Calculator!$G$39,IF(H10926-K10926+E10926+L10926+M10926+Calculator!$G$39&gt;Calculator!$G$39,Calculator!$G$39-(H10926+E10926+L10926+M10926-K10926),Calculator!$G$39),D10926),0)))</f>
        <v>0</v>
      </c>
    </row>
    <row r="10927" spans="1:14" ht="15.75" thickBot="1">
      <c r="A10927" s="33" t="str">
        <f ca="1">IF(C10927=Calculator!$H$27,"F",IF(Daily!D10927+Daily!H10927=0,IF(D10926+H10926&gt;0,"L",""),""))</f>
        <v/>
      </c>
      <c r="B10927" s="34">
        <v>10926</v>
      </c>
      <c r="C10927" s="19">
        <f t="shared" ca="1" si="681"/>
        <v>56856</v>
      </c>
      <c r="D10927" s="29">
        <f t="shared" ca="1" si="683"/>
        <v>0</v>
      </c>
      <c r="E10927" s="29">
        <f ca="1">IF(C10927&lt;Calculator!$D$26,0,IF(DAY($C10927)=1,IF(D10927-Calculator!$G$24&gt;0,Calculator!$G$24,D10927),0))</f>
        <v>0</v>
      </c>
      <c r="F10927" s="29">
        <f ca="1">IF(E10927&gt;0,D10927*Calculator!$G$22/12,0)</f>
        <v>0</v>
      </c>
      <c r="G10927" s="29">
        <f ca="1">IF(E10927&gt;0,(IFERROR(-PMT(Calculator!$G$22/12,Calculator!$G$23*12,Calculator!$G$20),0))-F10927,0)</f>
        <v>0</v>
      </c>
      <c r="H10927" s="29">
        <f t="shared" ca="1" si="684"/>
        <v>0</v>
      </c>
      <c r="I10927" s="29">
        <f t="shared" ca="1" si="682"/>
        <v>0</v>
      </c>
      <c r="J10927" s="30">
        <f>Calculator!$G$40</f>
        <v>6.5000000000000002E-2</v>
      </c>
      <c r="K10927" s="29">
        <f ca="1">IF(C10927&gt;=Calculator!$G$27,IF(DAY($C10927)=1,Calculator!$G$34/2,IF(DAY($C10927)=15,Calculator!$G$34/2,0)),0)</f>
        <v>0</v>
      </c>
      <c r="L10927" s="29">
        <f ca="1">IF(DAY($C10927)=28,IF(H10927=0,0,Calculator!$G$35),0)</f>
        <v>0</v>
      </c>
      <c r="M10927" s="29">
        <f ca="1">IF(I10927&gt;0,IF(DAY($C10927)=1,SUM(INDIRECT("I"&amp;(ROW(C10926)-DAY(C10926))):I10926),0),0)</f>
        <v>0</v>
      </c>
      <c r="N10927" s="29">
        <f ca="1">IF(C10927&lt;Calculator!$G$27,0,IF(C10927=Calculator!$G$27,Calculator!$G$39,IF(H10927-K10927&lt;=0,IF(D10927&gt;Calculator!$G$39,IF(H10927-K10927+E10927+L10927+M10927+Calculator!$G$39&gt;Calculator!$G$39,Calculator!$G$39-(H10927+E10927+L10927+M10927-K10927),Calculator!$G$39),D10927),0)))</f>
        <v>0</v>
      </c>
    </row>
    <row r="10928" spans="1:14" ht="15.75" thickBot="1">
      <c r="A10928" s="33" t="str">
        <f ca="1">IF(C10928=Calculator!$H$27,"F",IF(Daily!D10928+Daily!H10928=0,IF(D10927+H10927&gt;0,"L",""),""))</f>
        <v/>
      </c>
      <c r="B10928" s="34">
        <v>10927</v>
      </c>
      <c r="C10928" s="19">
        <f t="shared" ca="1" si="681"/>
        <v>56857</v>
      </c>
      <c r="D10928" s="29">
        <f t="shared" ca="1" si="683"/>
        <v>0</v>
      </c>
      <c r="E10928" s="29">
        <f ca="1">IF(C10928&lt;Calculator!$D$26,0,IF(DAY($C10928)=1,IF(D10928-Calculator!$G$24&gt;0,Calculator!$G$24,D10928),0))</f>
        <v>0</v>
      </c>
      <c r="F10928" s="29">
        <f ca="1">IF(E10928&gt;0,D10928*Calculator!$G$22/12,0)</f>
        <v>0</v>
      </c>
      <c r="G10928" s="29">
        <f ca="1">IF(E10928&gt;0,(IFERROR(-PMT(Calculator!$G$22/12,Calculator!$G$23*12,Calculator!$G$20),0))-F10928,0)</f>
        <v>0</v>
      </c>
      <c r="H10928" s="29">
        <f t="shared" ca="1" si="684"/>
        <v>0</v>
      </c>
      <c r="I10928" s="29">
        <f t="shared" ca="1" si="682"/>
        <v>0</v>
      </c>
      <c r="J10928" s="30">
        <f>Calculator!$G$40</f>
        <v>6.5000000000000002E-2</v>
      </c>
      <c r="K10928" s="29">
        <f ca="1">IF(C10928&gt;=Calculator!$G$27,IF(DAY($C10928)=1,Calculator!$G$34/2,IF(DAY($C10928)=15,Calculator!$G$34/2,0)),0)</f>
        <v>0</v>
      </c>
      <c r="L10928" s="29">
        <f ca="1">IF(DAY($C10928)=28,IF(H10928=0,0,Calculator!$G$35),0)</f>
        <v>0</v>
      </c>
      <c r="M10928" s="29">
        <f ca="1">IF(I10928&gt;0,IF(DAY($C10928)=1,SUM(INDIRECT("I"&amp;(ROW(C10927)-DAY(C10927))):I10927),0),0)</f>
        <v>0</v>
      </c>
      <c r="N10928" s="29">
        <f ca="1">IF(C10928&lt;Calculator!$G$27,0,IF(C10928=Calculator!$G$27,Calculator!$G$39,IF(H10928-K10928&lt;=0,IF(D10928&gt;Calculator!$G$39,IF(H10928-K10928+E10928+L10928+M10928+Calculator!$G$39&gt;Calculator!$G$39,Calculator!$G$39-(H10928+E10928+L10928+M10928-K10928),Calculator!$G$39),D10928),0)))</f>
        <v>0</v>
      </c>
    </row>
    <row r="10929" spans="1:14" ht="15.75" thickBot="1">
      <c r="A10929" s="33" t="str">
        <f ca="1">IF(C10929=Calculator!$H$27,"F",IF(Daily!D10929+Daily!H10929=0,IF(D10928+H10928&gt;0,"L",""),""))</f>
        <v/>
      </c>
      <c r="B10929" s="34">
        <v>10928</v>
      </c>
      <c r="C10929" s="19">
        <f t="shared" ca="1" si="681"/>
        <v>56858</v>
      </c>
      <c r="D10929" s="29">
        <f t="shared" ca="1" si="683"/>
        <v>0</v>
      </c>
      <c r="E10929" s="29">
        <f ca="1">IF(C10929&lt;Calculator!$D$26,0,IF(DAY($C10929)=1,IF(D10929-Calculator!$G$24&gt;0,Calculator!$G$24,D10929),0))</f>
        <v>0</v>
      </c>
      <c r="F10929" s="29">
        <f ca="1">IF(E10929&gt;0,D10929*Calculator!$G$22/12,0)</f>
        <v>0</v>
      </c>
      <c r="G10929" s="29">
        <f ca="1">IF(E10929&gt;0,(IFERROR(-PMT(Calculator!$G$22/12,Calculator!$G$23*12,Calculator!$G$20),0))-F10929,0)</f>
        <v>0</v>
      </c>
      <c r="H10929" s="29">
        <f t="shared" ca="1" si="684"/>
        <v>0</v>
      </c>
      <c r="I10929" s="29">
        <f t="shared" ca="1" si="682"/>
        <v>0</v>
      </c>
      <c r="J10929" s="30">
        <f>Calculator!$G$40</f>
        <v>6.5000000000000002E-2</v>
      </c>
      <c r="K10929" s="29">
        <f ca="1">IF(C10929&gt;=Calculator!$G$27,IF(DAY($C10929)=1,Calculator!$G$34/2,IF(DAY($C10929)=15,Calculator!$G$34/2,0)),0)</f>
        <v>4500</v>
      </c>
      <c r="L10929" s="29">
        <f ca="1">IF(DAY($C10929)=28,IF(H10929=0,0,Calculator!$G$35),0)</f>
        <v>0</v>
      </c>
      <c r="M10929" s="29">
        <f ca="1">IF(I10929&gt;0,IF(DAY($C10929)=1,SUM(INDIRECT("I"&amp;(ROW(C10928)-DAY(C10928))):I10928),0),0)</f>
        <v>0</v>
      </c>
      <c r="N10929" s="29">
        <f ca="1">IF(C10929&lt;Calculator!$G$27,0,IF(C10929=Calculator!$G$27,Calculator!$G$39,IF(H10929-K10929&lt;=0,IF(D10929&gt;Calculator!$G$39,IF(H10929-K10929+E10929+L10929+M10929+Calculator!$G$39&gt;Calculator!$G$39,Calculator!$G$39-(H10929+E10929+L10929+M10929-K10929),Calculator!$G$39),D10929),0)))</f>
        <v>0</v>
      </c>
    </row>
    <row r="10930" spans="1:14" ht="15.75" thickBot="1">
      <c r="A10930" s="33" t="str">
        <f ca="1">IF(C10930=Calculator!$H$27,"F",IF(Daily!D10930+Daily!H10930=0,IF(D10929+H10929&gt;0,"L",""),""))</f>
        <v/>
      </c>
      <c r="B10930" s="34">
        <v>10929</v>
      </c>
      <c r="C10930" s="19">
        <f t="shared" ca="1" si="681"/>
        <v>56859</v>
      </c>
      <c r="D10930" s="29">
        <f t="shared" ca="1" si="683"/>
        <v>0</v>
      </c>
      <c r="E10930" s="29">
        <f ca="1">IF(C10930&lt;Calculator!$D$26,0,IF(DAY($C10930)=1,IF(D10930-Calculator!$G$24&gt;0,Calculator!$G$24,D10930),0))</f>
        <v>0</v>
      </c>
      <c r="F10930" s="29">
        <f ca="1">IF(E10930&gt;0,D10930*Calculator!$G$22/12,0)</f>
        <v>0</v>
      </c>
      <c r="G10930" s="29">
        <f ca="1">IF(E10930&gt;0,(IFERROR(-PMT(Calculator!$G$22/12,Calculator!$G$23*12,Calculator!$G$20),0))-F10930,0)</f>
        <v>0</v>
      </c>
      <c r="H10930" s="29">
        <f t="shared" ca="1" si="684"/>
        <v>0</v>
      </c>
      <c r="I10930" s="29">
        <f t="shared" ca="1" si="682"/>
        <v>0</v>
      </c>
      <c r="J10930" s="30">
        <f>Calculator!$G$40</f>
        <v>6.5000000000000002E-2</v>
      </c>
      <c r="K10930" s="29">
        <f ca="1">IF(C10930&gt;=Calculator!$G$27,IF(DAY($C10930)=1,Calculator!$G$34/2,IF(DAY($C10930)=15,Calculator!$G$34/2,0)),0)</f>
        <v>0</v>
      </c>
      <c r="L10930" s="29">
        <f ca="1">IF(DAY($C10930)=28,IF(H10930=0,0,Calculator!$G$35),0)</f>
        <v>0</v>
      </c>
      <c r="M10930" s="29">
        <f ca="1">IF(I10930&gt;0,IF(DAY($C10930)=1,SUM(INDIRECT("I"&amp;(ROW(C10929)-DAY(C10929))):I10929),0),0)</f>
        <v>0</v>
      </c>
      <c r="N10930" s="29">
        <f ca="1">IF(C10930&lt;Calculator!$G$27,0,IF(C10930=Calculator!$G$27,Calculator!$G$39,IF(H10930-K10930&lt;=0,IF(D10930&gt;Calculator!$G$39,IF(H10930-K10930+E10930+L10930+M10930+Calculator!$G$39&gt;Calculator!$G$39,Calculator!$G$39-(H10930+E10930+L10930+M10930-K10930),Calculator!$G$39),D10930),0)))</f>
        <v>0</v>
      </c>
    </row>
    <row r="10931" spans="1:14" ht="15.75" thickBot="1">
      <c r="A10931" s="33" t="str">
        <f ca="1">IF(C10931=Calculator!$H$27,"F",IF(Daily!D10931+Daily!H10931=0,IF(D10930+H10930&gt;0,"L",""),""))</f>
        <v/>
      </c>
      <c r="B10931" s="34">
        <v>10930</v>
      </c>
      <c r="C10931" s="19">
        <f t="shared" ca="1" si="681"/>
        <v>56860</v>
      </c>
      <c r="D10931" s="29">
        <f t="shared" ca="1" si="683"/>
        <v>0</v>
      </c>
      <c r="E10931" s="29">
        <f ca="1">IF(C10931&lt;Calculator!$D$26,0,IF(DAY($C10931)=1,IF(D10931-Calculator!$G$24&gt;0,Calculator!$G$24,D10931),0))</f>
        <v>0</v>
      </c>
      <c r="F10931" s="29">
        <f ca="1">IF(E10931&gt;0,D10931*Calculator!$G$22/12,0)</f>
        <v>0</v>
      </c>
      <c r="G10931" s="29">
        <f ca="1">IF(E10931&gt;0,(IFERROR(-PMT(Calculator!$G$22/12,Calculator!$G$23*12,Calculator!$G$20),0))-F10931,0)</f>
        <v>0</v>
      </c>
      <c r="H10931" s="29">
        <f t="shared" ca="1" si="684"/>
        <v>0</v>
      </c>
      <c r="I10931" s="29">
        <f t="shared" ca="1" si="682"/>
        <v>0</v>
      </c>
      <c r="J10931" s="30">
        <f>Calculator!$G$40</f>
        <v>6.5000000000000002E-2</v>
      </c>
      <c r="K10931" s="29">
        <f ca="1">IF(C10931&gt;=Calculator!$G$27,IF(DAY($C10931)=1,Calculator!$G$34/2,IF(DAY($C10931)=15,Calculator!$G$34/2,0)),0)</f>
        <v>0</v>
      </c>
      <c r="L10931" s="29">
        <f ca="1">IF(DAY($C10931)=28,IF(H10931=0,0,Calculator!$G$35),0)</f>
        <v>0</v>
      </c>
      <c r="M10931" s="29">
        <f ca="1">IF(I10931&gt;0,IF(DAY($C10931)=1,SUM(INDIRECT("I"&amp;(ROW(C10930)-DAY(C10930))):I10930),0),0)</f>
        <v>0</v>
      </c>
      <c r="N10931" s="29">
        <f ca="1">IF(C10931&lt;Calculator!$G$27,0,IF(C10931=Calculator!$G$27,Calculator!$G$39,IF(H10931-K10931&lt;=0,IF(D10931&gt;Calculator!$G$39,IF(H10931-K10931+E10931+L10931+M10931+Calculator!$G$39&gt;Calculator!$G$39,Calculator!$G$39-(H10931+E10931+L10931+M10931-K10931),Calculator!$G$39),D10931),0)))</f>
        <v>0</v>
      </c>
    </row>
    <row r="10932" spans="1:14" ht="15.75" thickBot="1">
      <c r="A10932" s="33" t="str">
        <f ca="1">IF(C10932=Calculator!$H$27,"F",IF(Daily!D10932+Daily!H10932=0,IF(D10931+H10931&gt;0,"L",""),""))</f>
        <v/>
      </c>
      <c r="B10932" s="34">
        <v>10931</v>
      </c>
      <c r="C10932" s="19">
        <f t="shared" ca="1" si="681"/>
        <v>56861</v>
      </c>
      <c r="D10932" s="29">
        <f t="shared" ca="1" si="683"/>
        <v>0</v>
      </c>
      <c r="E10932" s="29">
        <f ca="1">IF(C10932&lt;Calculator!$D$26,0,IF(DAY($C10932)=1,IF(D10932-Calculator!$G$24&gt;0,Calculator!$G$24,D10932),0))</f>
        <v>0</v>
      </c>
      <c r="F10932" s="29">
        <f ca="1">IF(E10932&gt;0,D10932*Calculator!$G$22/12,0)</f>
        <v>0</v>
      </c>
      <c r="G10932" s="29">
        <f ca="1">IF(E10932&gt;0,(IFERROR(-PMT(Calculator!$G$22/12,Calculator!$G$23*12,Calculator!$G$20),0))-F10932,0)</f>
        <v>0</v>
      </c>
      <c r="H10932" s="29">
        <f t="shared" ca="1" si="684"/>
        <v>0</v>
      </c>
      <c r="I10932" s="29">
        <f t="shared" ca="1" si="682"/>
        <v>0</v>
      </c>
      <c r="J10932" s="30">
        <f>Calculator!$G$40</f>
        <v>6.5000000000000002E-2</v>
      </c>
      <c r="K10932" s="29">
        <f ca="1">IF(C10932&gt;=Calculator!$G$27,IF(DAY($C10932)=1,Calculator!$G$34/2,IF(DAY($C10932)=15,Calculator!$G$34/2,0)),0)</f>
        <v>0</v>
      </c>
      <c r="L10932" s="29">
        <f ca="1">IF(DAY($C10932)=28,IF(H10932=0,0,Calculator!$G$35),0)</f>
        <v>0</v>
      </c>
      <c r="M10932" s="29">
        <f ca="1">IF(I10932&gt;0,IF(DAY($C10932)=1,SUM(INDIRECT("I"&amp;(ROW(C10931)-DAY(C10931))):I10931),0),0)</f>
        <v>0</v>
      </c>
      <c r="N10932" s="29">
        <f ca="1">IF(C10932&lt;Calculator!$G$27,0,IF(C10932=Calculator!$G$27,Calculator!$G$39,IF(H10932-K10932&lt;=0,IF(D10932&gt;Calculator!$G$39,IF(H10932-K10932+E10932+L10932+M10932+Calculator!$G$39&gt;Calculator!$G$39,Calculator!$G$39-(H10932+E10932+L10932+M10932-K10932),Calculator!$G$39),D10932),0)))</f>
        <v>0</v>
      </c>
    </row>
    <row r="10933" spans="1:14" ht="15.75" thickBot="1">
      <c r="A10933" s="33" t="str">
        <f ca="1">IF(C10933=Calculator!$H$27,"F",IF(Daily!D10933+Daily!H10933=0,IF(D10932+H10932&gt;0,"L",""),""))</f>
        <v/>
      </c>
      <c r="B10933" s="34">
        <v>10932</v>
      </c>
      <c r="C10933" s="19">
        <f t="shared" ca="1" si="681"/>
        <v>56862</v>
      </c>
      <c r="D10933" s="29">
        <f t="shared" ca="1" si="683"/>
        <v>0</v>
      </c>
      <c r="E10933" s="29">
        <f ca="1">IF(C10933&lt;Calculator!$D$26,0,IF(DAY($C10933)=1,IF(D10933-Calculator!$G$24&gt;0,Calculator!$G$24,D10933),0))</f>
        <v>0</v>
      </c>
      <c r="F10933" s="29">
        <f ca="1">IF(E10933&gt;0,D10933*Calculator!$G$22/12,0)</f>
        <v>0</v>
      </c>
      <c r="G10933" s="29">
        <f ca="1">IF(E10933&gt;0,(IFERROR(-PMT(Calculator!$G$22/12,Calculator!$G$23*12,Calculator!$G$20),0))-F10933,0)</f>
        <v>0</v>
      </c>
      <c r="H10933" s="29">
        <f t="shared" ca="1" si="684"/>
        <v>0</v>
      </c>
      <c r="I10933" s="29">
        <f t="shared" ca="1" si="682"/>
        <v>0</v>
      </c>
      <c r="J10933" s="30">
        <f>Calculator!$G$40</f>
        <v>6.5000000000000002E-2</v>
      </c>
      <c r="K10933" s="29">
        <f ca="1">IF(C10933&gt;=Calculator!$G$27,IF(DAY($C10933)=1,Calculator!$G$34/2,IF(DAY($C10933)=15,Calculator!$G$34/2,0)),0)</f>
        <v>0</v>
      </c>
      <c r="L10933" s="29">
        <f ca="1">IF(DAY($C10933)=28,IF(H10933=0,0,Calculator!$G$35),0)</f>
        <v>0</v>
      </c>
      <c r="M10933" s="29">
        <f ca="1">IF(I10933&gt;0,IF(DAY($C10933)=1,SUM(INDIRECT("I"&amp;(ROW(C10932)-DAY(C10932))):I10932),0),0)</f>
        <v>0</v>
      </c>
      <c r="N10933" s="29">
        <f ca="1">IF(C10933&lt;Calculator!$G$27,0,IF(C10933=Calculator!$G$27,Calculator!$G$39,IF(H10933-K10933&lt;=0,IF(D10933&gt;Calculator!$G$39,IF(H10933-K10933+E10933+L10933+M10933+Calculator!$G$39&gt;Calculator!$G$39,Calculator!$G$39-(H10933+E10933+L10933+M10933-K10933),Calculator!$G$39),D10933),0)))</f>
        <v>0</v>
      </c>
    </row>
    <row r="10934" spans="1:14" ht="15.75" thickBot="1">
      <c r="A10934" s="33" t="str">
        <f ca="1">IF(C10934=Calculator!$H$27,"F",IF(Daily!D10934+Daily!H10934=0,IF(D10933+H10933&gt;0,"L",""),""))</f>
        <v/>
      </c>
      <c r="B10934" s="34">
        <v>10933</v>
      </c>
      <c r="C10934" s="19">
        <f t="shared" ca="1" si="681"/>
        <v>56863</v>
      </c>
      <c r="D10934" s="29">
        <f t="shared" ca="1" si="683"/>
        <v>0</v>
      </c>
      <c r="E10934" s="29">
        <f ca="1">IF(C10934&lt;Calculator!$D$26,0,IF(DAY($C10934)=1,IF(D10934-Calculator!$G$24&gt;0,Calculator!$G$24,D10934),0))</f>
        <v>0</v>
      </c>
      <c r="F10934" s="29">
        <f ca="1">IF(E10934&gt;0,D10934*Calculator!$G$22/12,0)</f>
        <v>0</v>
      </c>
      <c r="G10934" s="29">
        <f ca="1">IF(E10934&gt;0,(IFERROR(-PMT(Calculator!$G$22/12,Calculator!$G$23*12,Calculator!$G$20),0))-F10934,0)</f>
        <v>0</v>
      </c>
      <c r="H10934" s="29">
        <f t="shared" ca="1" si="684"/>
        <v>0</v>
      </c>
      <c r="I10934" s="29">
        <f t="shared" ca="1" si="682"/>
        <v>0</v>
      </c>
      <c r="J10934" s="30">
        <f>Calculator!$G$40</f>
        <v>6.5000000000000002E-2</v>
      </c>
      <c r="K10934" s="29">
        <f ca="1">IF(C10934&gt;=Calculator!$G$27,IF(DAY($C10934)=1,Calculator!$G$34/2,IF(DAY($C10934)=15,Calculator!$G$34/2,0)),0)</f>
        <v>0</v>
      </c>
      <c r="L10934" s="29">
        <f ca="1">IF(DAY($C10934)=28,IF(H10934=0,0,Calculator!$G$35),0)</f>
        <v>0</v>
      </c>
      <c r="M10934" s="29">
        <f ca="1">IF(I10934&gt;0,IF(DAY($C10934)=1,SUM(INDIRECT("I"&amp;(ROW(C10933)-DAY(C10933))):I10933),0),0)</f>
        <v>0</v>
      </c>
      <c r="N10934" s="29">
        <f ca="1">IF(C10934&lt;Calculator!$G$27,0,IF(C10934=Calculator!$G$27,Calculator!$G$39,IF(H10934-K10934&lt;=0,IF(D10934&gt;Calculator!$G$39,IF(H10934-K10934+E10934+L10934+M10934+Calculator!$G$39&gt;Calculator!$G$39,Calculator!$G$39-(H10934+E10934+L10934+M10934-K10934),Calculator!$G$39),D10934),0)))</f>
        <v>0</v>
      </c>
    </row>
    <row r="10935" spans="1:14" ht="15.75" thickBot="1">
      <c r="A10935" s="33" t="str">
        <f ca="1">IF(C10935=Calculator!$H$27,"F",IF(Daily!D10935+Daily!H10935=0,IF(D10934+H10934&gt;0,"L",""),""))</f>
        <v/>
      </c>
      <c r="B10935" s="34">
        <v>10934</v>
      </c>
      <c r="C10935" s="19">
        <f t="shared" ca="1" si="681"/>
        <v>56864</v>
      </c>
      <c r="D10935" s="29">
        <f t="shared" ca="1" si="683"/>
        <v>0</v>
      </c>
      <c r="E10935" s="29">
        <f ca="1">IF(C10935&lt;Calculator!$D$26,0,IF(DAY($C10935)=1,IF(D10935-Calculator!$G$24&gt;0,Calculator!$G$24,D10935),0))</f>
        <v>0</v>
      </c>
      <c r="F10935" s="29">
        <f ca="1">IF(E10935&gt;0,D10935*Calculator!$G$22/12,0)</f>
        <v>0</v>
      </c>
      <c r="G10935" s="29">
        <f ca="1">IF(E10935&gt;0,(IFERROR(-PMT(Calculator!$G$22/12,Calculator!$G$23*12,Calculator!$G$20),0))-F10935,0)</f>
        <v>0</v>
      </c>
      <c r="H10935" s="29">
        <f t="shared" ca="1" si="684"/>
        <v>0</v>
      </c>
      <c r="I10935" s="29">
        <f t="shared" ca="1" si="682"/>
        <v>0</v>
      </c>
      <c r="J10935" s="30">
        <f>Calculator!$G$40</f>
        <v>6.5000000000000002E-2</v>
      </c>
      <c r="K10935" s="29">
        <f ca="1">IF(C10935&gt;=Calculator!$G$27,IF(DAY($C10935)=1,Calculator!$G$34/2,IF(DAY($C10935)=15,Calculator!$G$34/2,0)),0)</f>
        <v>0</v>
      </c>
      <c r="L10935" s="29">
        <f ca="1">IF(DAY($C10935)=28,IF(H10935=0,0,Calculator!$G$35),0)</f>
        <v>0</v>
      </c>
      <c r="M10935" s="29">
        <f ca="1">IF(I10935&gt;0,IF(DAY($C10935)=1,SUM(INDIRECT("I"&amp;(ROW(C10934)-DAY(C10934))):I10934),0),0)</f>
        <v>0</v>
      </c>
      <c r="N10935" s="29">
        <f ca="1">IF(C10935&lt;Calculator!$G$27,0,IF(C10935=Calculator!$G$27,Calculator!$G$39,IF(H10935-K10935&lt;=0,IF(D10935&gt;Calculator!$G$39,IF(H10935-K10935+E10935+L10935+M10935+Calculator!$G$39&gt;Calculator!$G$39,Calculator!$G$39-(H10935+E10935+L10935+M10935-K10935),Calculator!$G$39),D10935),0)))</f>
        <v>0</v>
      </c>
    </row>
    <row r="10936" spans="1:14" ht="15.75" thickBot="1">
      <c r="A10936" s="33" t="str">
        <f ca="1">IF(C10936=Calculator!$H$27,"F",IF(Daily!D10936+Daily!H10936=0,IF(D10935+H10935&gt;0,"L",""),""))</f>
        <v/>
      </c>
      <c r="B10936" s="34">
        <v>10935</v>
      </c>
      <c r="C10936" s="19">
        <f t="shared" ca="1" si="681"/>
        <v>56865</v>
      </c>
      <c r="D10936" s="29">
        <f t="shared" ca="1" si="683"/>
        <v>0</v>
      </c>
      <c r="E10936" s="29">
        <f ca="1">IF(C10936&lt;Calculator!$D$26,0,IF(DAY($C10936)=1,IF(D10936-Calculator!$G$24&gt;0,Calculator!$G$24,D10936),0))</f>
        <v>0</v>
      </c>
      <c r="F10936" s="29">
        <f ca="1">IF(E10936&gt;0,D10936*Calculator!$G$22/12,0)</f>
        <v>0</v>
      </c>
      <c r="G10936" s="29">
        <f ca="1">IF(E10936&gt;0,(IFERROR(-PMT(Calculator!$G$22/12,Calculator!$G$23*12,Calculator!$G$20),0))-F10936,0)</f>
        <v>0</v>
      </c>
      <c r="H10936" s="29">
        <f t="shared" ca="1" si="684"/>
        <v>0</v>
      </c>
      <c r="I10936" s="29">
        <f t="shared" ca="1" si="682"/>
        <v>0</v>
      </c>
      <c r="J10936" s="30">
        <f>Calculator!$G$40</f>
        <v>6.5000000000000002E-2</v>
      </c>
      <c r="K10936" s="29">
        <f ca="1">IF(C10936&gt;=Calculator!$G$27,IF(DAY($C10936)=1,Calculator!$G$34/2,IF(DAY($C10936)=15,Calculator!$G$34/2,0)),0)</f>
        <v>0</v>
      </c>
      <c r="L10936" s="29">
        <f ca="1">IF(DAY($C10936)=28,IF(H10936=0,0,Calculator!$G$35),0)</f>
        <v>0</v>
      </c>
      <c r="M10936" s="29">
        <f ca="1">IF(I10936&gt;0,IF(DAY($C10936)=1,SUM(INDIRECT("I"&amp;(ROW(C10935)-DAY(C10935))):I10935),0),0)</f>
        <v>0</v>
      </c>
      <c r="N10936" s="29">
        <f ca="1">IF(C10936&lt;Calculator!$G$27,0,IF(C10936=Calculator!$G$27,Calculator!$G$39,IF(H10936-K10936&lt;=0,IF(D10936&gt;Calculator!$G$39,IF(H10936-K10936+E10936+L10936+M10936+Calculator!$G$39&gt;Calculator!$G$39,Calculator!$G$39-(H10936+E10936+L10936+M10936-K10936),Calculator!$G$39),D10936),0)))</f>
        <v>0</v>
      </c>
    </row>
    <row r="10937" spans="1:14" ht="15.75" thickBot="1">
      <c r="A10937" s="33" t="str">
        <f ca="1">IF(C10937=Calculator!$H$27,"F",IF(Daily!D10937+Daily!H10937=0,IF(D10936+H10936&gt;0,"L",""),""))</f>
        <v/>
      </c>
      <c r="B10937" s="34">
        <v>10936</v>
      </c>
      <c r="C10937" s="19">
        <f t="shared" ca="1" si="681"/>
        <v>56866</v>
      </c>
      <c r="D10937" s="29">
        <f t="shared" ca="1" si="683"/>
        <v>0</v>
      </c>
      <c r="E10937" s="29">
        <f ca="1">IF(C10937&lt;Calculator!$D$26,0,IF(DAY($C10937)=1,IF(D10937-Calculator!$G$24&gt;0,Calculator!$G$24,D10937),0))</f>
        <v>0</v>
      </c>
      <c r="F10937" s="29">
        <f ca="1">IF(E10937&gt;0,D10937*Calculator!$G$22/12,0)</f>
        <v>0</v>
      </c>
      <c r="G10937" s="29">
        <f ca="1">IF(E10937&gt;0,(IFERROR(-PMT(Calculator!$G$22/12,Calculator!$G$23*12,Calculator!$G$20),0))-F10937,0)</f>
        <v>0</v>
      </c>
      <c r="H10937" s="29">
        <f t="shared" ca="1" si="684"/>
        <v>0</v>
      </c>
      <c r="I10937" s="29">
        <f t="shared" ca="1" si="682"/>
        <v>0</v>
      </c>
      <c r="J10937" s="30">
        <f>Calculator!$G$40</f>
        <v>6.5000000000000002E-2</v>
      </c>
      <c r="K10937" s="29">
        <f ca="1">IF(C10937&gt;=Calculator!$G$27,IF(DAY($C10937)=1,Calculator!$G$34/2,IF(DAY($C10937)=15,Calculator!$G$34/2,0)),0)</f>
        <v>0</v>
      </c>
      <c r="L10937" s="29">
        <f ca="1">IF(DAY($C10937)=28,IF(H10937=0,0,Calculator!$G$35),0)</f>
        <v>0</v>
      </c>
      <c r="M10937" s="29">
        <f ca="1">IF(I10937&gt;0,IF(DAY($C10937)=1,SUM(INDIRECT("I"&amp;(ROW(C10936)-DAY(C10936))):I10936),0),0)</f>
        <v>0</v>
      </c>
      <c r="N10937" s="29">
        <f ca="1">IF(C10937&lt;Calculator!$G$27,0,IF(C10937=Calculator!$G$27,Calculator!$G$39,IF(H10937-K10937&lt;=0,IF(D10937&gt;Calculator!$G$39,IF(H10937-K10937+E10937+L10937+M10937+Calculator!$G$39&gt;Calculator!$G$39,Calculator!$G$39-(H10937+E10937+L10937+M10937-K10937),Calculator!$G$39),D10937),0)))</f>
        <v>0</v>
      </c>
    </row>
    <row r="10938" spans="1:14" ht="15.75" thickBot="1">
      <c r="A10938" s="33" t="str">
        <f ca="1">IF(C10938=Calculator!$H$27,"F",IF(Daily!D10938+Daily!H10938=0,IF(D10937+H10937&gt;0,"L",""),""))</f>
        <v/>
      </c>
      <c r="B10938" s="34">
        <v>10937</v>
      </c>
      <c r="C10938" s="19">
        <f t="shared" ca="1" si="681"/>
        <v>56867</v>
      </c>
      <c r="D10938" s="29">
        <f t="shared" ca="1" si="683"/>
        <v>0</v>
      </c>
      <c r="E10938" s="29">
        <f ca="1">IF(C10938&lt;Calculator!$D$26,0,IF(DAY($C10938)=1,IF(D10938-Calculator!$G$24&gt;0,Calculator!$G$24,D10938),0))</f>
        <v>0</v>
      </c>
      <c r="F10938" s="29">
        <f ca="1">IF(E10938&gt;0,D10938*Calculator!$G$22/12,0)</f>
        <v>0</v>
      </c>
      <c r="G10938" s="29">
        <f ca="1">IF(E10938&gt;0,(IFERROR(-PMT(Calculator!$G$22/12,Calculator!$G$23*12,Calculator!$G$20),0))-F10938,0)</f>
        <v>0</v>
      </c>
      <c r="H10938" s="29">
        <f t="shared" ca="1" si="684"/>
        <v>0</v>
      </c>
      <c r="I10938" s="29">
        <f t="shared" ca="1" si="682"/>
        <v>0</v>
      </c>
      <c r="J10938" s="30">
        <f>Calculator!$G$40</f>
        <v>6.5000000000000002E-2</v>
      </c>
      <c r="K10938" s="29">
        <f ca="1">IF(C10938&gt;=Calculator!$G$27,IF(DAY($C10938)=1,Calculator!$G$34/2,IF(DAY($C10938)=15,Calculator!$G$34/2,0)),0)</f>
        <v>0</v>
      </c>
      <c r="L10938" s="29">
        <f ca="1">IF(DAY($C10938)=28,IF(H10938=0,0,Calculator!$G$35),0)</f>
        <v>0</v>
      </c>
      <c r="M10938" s="29">
        <f ca="1">IF(I10938&gt;0,IF(DAY($C10938)=1,SUM(INDIRECT("I"&amp;(ROW(C10937)-DAY(C10937))):I10937),0),0)</f>
        <v>0</v>
      </c>
      <c r="N10938" s="29">
        <f ca="1">IF(C10938&lt;Calculator!$G$27,0,IF(C10938=Calculator!$G$27,Calculator!$G$39,IF(H10938-K10938&lt;=0,IF(D10938&gt;Calculator!$G$39,IF(H10938-K10938+E10938+L10938+M10938+Calculator!$G$39&gt;Calculator!$G$39,Calculator!$G$39-(H10938+E10938+L10938+M10938-K10938),Calculator!$G$39),D10938),0)))</f>
        <v>0</v>
      </c>
    </row>
    <row r="10939" spans="1:14" ht="15.75" thickBot="1">
      <c r="A10939" s="33" t="str">
        <f ca="1">IF(C10939=Calculator!$H$27,"F",IF(Daily!D10939+Daily!H10939=0,IF(D10938+H10938&gt;0,"L",""),""))</f>
        <v/>
      </c>
      <c r="B10939" s="34">
        <v>10938</v>
      </c>
      <c r="C10939" s="19">
        <f t="shared" ca="1" si="681"/>
        <v>56868</v>
      </c>
      <c r="D10939" s="29">
        <f t="shared" ca="1" si="683"/>
        <v>0</v>
      </c>
      <c r="E10939" s="29">
        <f ca="1">IF(C10939&lt;Calculator!$D$26,0,IF(DAY($C10939)=1,IF(D10939-Calculator!$G$24&gt;0,Calculator!$G$24,D10939),0))</f>
        <v>0</v>
      </c>
      <c r="F10939" s="29">
        <f ca="1">IF(E10939&gt;0,D10939*Calculator!$G$22/12,0)</f>
        <v>0</v>
      </c>
      <c r="G10939" s="29">
        <f ca="1">IF(E10939&gt;0,(IFERROR(-PMT(Calculator!$G$22/12,Calculator!$G$23*12,Calculator!$G$20),0))-F10939,0)</f>
        <v>0</v>
      </c>
      <c r="H10939" s="29">
        <f t="shared" ca="1" si="684"/>
        <v>0</v>
      </c>
      <c r="I10939" s="29">
        <f t="shared" ca="1" si="682"/>
        <v>0</v>
      </c>
      <c r="J10939" s="30">
        <f>Calculator!$G$40</f>
        <v>6.5000000000000002E-2</v>
      </c>
      <c r="K10939" s="29">
        <f ca="1">IF(C10939&gt;=Calculator!$G$27,IF(DAY($C10939)=1,Calculator!$G$34/2,IF(DAY($C10939)=15,Calculator!$G$34/2,0)),0)</f>
        <v>0</v>
      </c>
      <c r="L10939" s="29">
        <f ca="1">IF(DAY($C10939)=28,IF(H10939=0,0,Calculator!$G$35),0)</f>
        <v>0</v>
      </c>
      <c r="M10939" s="29">
        <f ca="1">IF(I10939&gt;0,IF(DAY($C10939)=1,SUM(INDIRECT("I"&amp;(ROW(C10938)-DAY(C10938))):I10938),0),0)</f>
        <v>0</v>
      </c>
      <c r="N10939" s="29">
        <f ca="1">IF(C10939&lt;Calculator!$G$27,0,IF(C10939=Calculator!$G$27,Calculator!$G$39,IF(H10939-K10939&lt;=0,IF(D10939&gt;Calculator!$G$39,IF(H10939-K10939+E10939+L10939+M10939+Calculator!$G$39&gt;Calculator!$G$39,Calculator!$G$39-(H10939+E10939+L10939+M10939-K10939),Calculator!$G$39),D10939),0)))</f>
        <v>0</v>
      </c>
    </row>
    <row r="10940" spans="1:14" ht="15.75" thickBot="1">
      <c r="A10940" s="33" t="str">
        <f ca="1">IF(C10940=Calculator!$H$27,"F",IF(Daily!D10940+Daily!H10940=0,IF(D10939+H10939&gt;0,"L",""),""))</f>
        <v/>
      </c>
      <c r="B10940" s="34">
        <v>10939</v>
      </c>
      <c r="C10940" s="19">
        <f t="shared" ca="1" si="681"/>
        <v>56869</v>
      </c>
      <c r="D10940" s="29">
        <f t="shared" ca="1" si="683"/>
        <v>0</v>
      </c>
      <c r="E10940" s="29">
        <f ca="1">IF(C10940&lt;Calculator!$D$26,0,IF(DAY($C10940)=1,IF(D10940-Calculator!$G$24&gt;0,Calculator!$G$24,D10940),0))</f>
        <v>0</v>
      </c>
      <c r="F10940" s="29">
        <f ca="1">IF(E10940&gt;0,D10940*Calculator!$G$22/12,0)</f>
        <v>0</v>
      </c>
      <c r="G10940" s="29">
        <f ca="1">IF(E10940&gt;0,(IFERROR(-PMT(Calculator!$G$22/12,Calculator!$G$23*12,Calculator!$G$20),0))-F10940,0)</f>
        <v>0</v>
      </c>
      <c r="H10940" s="29">
        <f t="shared" ca="1" si="684"/>
        <v>0</v>
      </c>
      <c r="I10940" s="29">
        <f t="shared" ca="1" si="682"/>
        <v>0</v>
      </c>
      <c r="J10940" s="30">
        <f>Calculator!$G$40</f>
        <v>6.5000000000000002E-2</v>
      </c>
      <c r="K10940" s="29">
        <f ca="1">IF(C10940&gt;=Calculator!$G$27,IF(DAY($C10940)=1,Calculator!$G$34/2,IF(DAY($C10940)=15,Calculator!$G$34/2,0)),0)</f>
        <v>0</v>
      </c>
      <c r="L10940" s="29">
        <f ca="1">IF(DAY($C10940)=28,IF(H10940=0,0,Calculator!$G$35),0)</f>
        <v>0</v>
      </c>
      <c r="M10940" s="29">
        <f ca="1">IF(I10940&gt;0,IF(DAY($C10940)=1,SUM(INDIRECT("I"&amp;(ROW(C10939)-DAY(C10939))):I10939),0),0)</f>
        <v>0</v>
      </c>
      <c r="N10940" s="29">
        <f ca="1">IF(C10940&lt;Calculator!$G$27,0,IF(C10940=Calculator!$G$27,Calculator!$G$39,IF(H10940-K10940&lt;=0,IF(D10940&gt;Calculator!$G$39,IF(H10940-K10940+E10940+L10940+M10940+Calculator!$G$39&gt;Calculator!$G$39,Calculator!$G$39-(H10940+E10940+L10940+M10940-K10940),Calculator!$G$39),D10940),0)))</f>
        <v>0</v>
      </c>
    </row>
    <row r="10941" spans="1:14" ht="15.75" thickBot="1">
      <c r="A10941" s="33" t="str">
        <f ca="1">IF(C10941=Calculator!$H$27,"F",IF(Daily!D10941+Daily!H10941=0,IF(D10940+H10940&gt;0,"L",""),""))</f>
        <v/>
      </c>
      <c r="B10941" s="34">
        <v>10940</v>
      </c>
      <c r="C10941" s="19">
        <f t="shared" ca="1" si="681"/>
        <v>56870</v>
      </c>
      <c r="D10941" s="29">
        <f t="shared" ca="1" si="683"/>
        <v>0</v>
      </c>
      <c r="E10941" s="29">
        <f ca="1">IF(C10941&lt;Calculator!$D$26,0,IF(DAY($C10941)=1,IF(D10941-Calculator!$G$24&gt;0,Calculator!$G$24,D10941),0))</f>
        <v>0</v>
      </c>
      <c r="F10941" s="29">
        <f ca="1">IF(E10941&gt;0,D10941*Calculator!$G$22/12,0)</f>
        <v>0</v>
      </c>
      <c r="G10941" s="29">
        <f ca="1">IF(E10941&gt;0,(IFERROR(-PMT(Calculator!$G$22/12,Calculator!$G$23*12,Calculator!$G$20),0))-F10941,0)</f>
        <v>0</v>
      </c>
      <c r="H10941" s="29">
        <f t="shared" ca="1" si="684"/>
        <v>0</v>
      </c>
      <c r="I10941" s="29">
        <f t="shared" ca="1" si="682"/>
        <v>0</v>
      </c>
      <c r="J10941" s="30">
        <f>Calculator!$G$40</f>
        <v>6.5000000000000002E-2</v>
      </c>
      <c r="K10941" s="29">
        <f ca="1">IF(C10941&gt;=Calculator!$G$27,IF(DAY($C10941)=1,Calculator!$G$34/2,IF(DAY($C10941)=15,Calculator!$G$34/2,0)),0)</f>
        <v>0</v>
      </c>
      <c r="L10941" s="29">
        <f ca="1">IF(DAY($C10941)=28,IF(H10941=0,0,Calculator!$G$35),0)</f>
        <v>0</v>
      </c>
      <c r="M10941" s="29">
        <f ca="1">IF(I10941&gt;0,IF(DAY($C10941)=1,SUM(INDIRECT("I"&amp;(ROW(C10940)-DAY(C10940))):I10940),0),0)</f>
        <v>0</v>
      </c>
      <c r="N10941" s="29">
        <f ca="1">IF(C10941&lt;Calculator!$G$27,0,IF(C10941=Calculator!$G$27,Calculator!$G$39,IF(H10941-K10941&lt;=0,IF(D10941&gt;Calculator!$G$39,IF(H10941-K10941+E10941+L10941+M10941+Calculator!$G$39&gt;Calculator!$G$39,Calculator!$G$39-(H10941+E10941+L10941+M10941-K10941),Calculator!$G$39),D10941),0)))</f>
        <v>0</v>
      </c>
    </row>
    <row r="10942" spans="1:14" ht="15.75" thickBot="1">
      <c r="A10942" s="33" t="str">
        <f ca="1">IF(C10942=Calculator!$H$27,"F",IF(Daily!D10942+Daily!H10942=0,IF(D10941+H10941&gt;0,"L",""),""))</f>
        <v/>
      </c>
      <c r="B10942" s="34">
        <v>10941</v>
      </c>
      <c r="C10942" s="19">
        <f t="shared" ca="1" si="681"/>
        <v>56871</v>
      </c>
      <c r="D10942" s="29">
        <f t="shared" ca="1" si="683"/>
        <v>0</v>
      </c>
      <c r="E10942" s="29">
        <f ca="1">IF(C10942&lt;Calculator!$D$26,0,IF(DAY($C10942)=1,IF(D10942-Calculator!$G$24&gt;0,Calculator!$G$24,D10942),0))</f>
        <v>0</v>
      </c>
      <c r="F10942" s="29">
        <f ca="1">IF(E10942&gt;0,D10942*Calculator!$G$22/12,0)</f>
        <v>0</v>
      </c>
      <c r="G10942" s="29">
        <f ca="1">IF(E10942&gt;0,(IFERROR(-PMT(Calculator!$G$22/12,Calculator!$G$23*12,Calculator!$G$20),0))-F10942,0)</f>
        <v>0</v>
      </c>
      <c r="H10942" s="29">
        <f t="shared" ca="1" si="684"/>
        <v>0</v>
      </c>
      <c r="I10942" s="29">
        <f t="shared" ca="1" si="682"/>
        <v>0</v>
      </c>
      <c r="J10942" s="30">
        <f>Calculator!$G$40</f>
        <v>6.5000000000000002E-2</v>
      </c>
      <c r="K10942" s="29">
        <f ca="1">IF(C10942&gt;=Calculator!$G$27,IF(DAY($C10942)=1,Calculator!$G$34/2,IF(DAY($C10942)=15,Calculator!$G$34/2,0)),0)</f>
        <v>0</v>
      </c>
      <c r="L10942" s="29">
        <f ca="1">IF(DAY($C10942)=28,IF(H10942=0,0,Calculator!$G$35),0)</f>
        <v>0</v>
      </c>
      <c r="M10942" s="29">
        <f ca="1">IF(I10942&gt;0,IF(DAY($C10942)=1,SUM(INDIRECT("I"&amp;(ROW(C10941)-DAY(C10941))):I10941),0),0)</f>
        <v>0</v>
      </c>
      <c r="N10942" s="29">
        <f ca="1">IF(C10942&lt;Calculator!$G$27,0,IF(C10942=Calculator!$G$27,Calculator!$G$39,IF(H10942-K10942&lt;=0,IF(D10942&gt;Calculator!$G$39,IF(H10942-K10942+E10942+L10942+M10942+Calculator!$G$39&gt;Calculator!$G$39,Calculator!$G$39-(H10942+E10942+L10942+M10942-K10942),Calculator!$G$39),D10942),0)))</f>
        <v>0</v>
      </c>
    </row>
    <row r="10943" spans="1:14" ht="15.75" thickBot="1">
      <c r="A10943" s="33" t="str">
        <f ca="1">IF(C10943=Calculator!$H$27,"F",IF(Daily!D10943+Daily!H10943=0,IF(D10942+H10942&gt;0,"L",""),""))</f>
        <v/>
      </c>
      <c r="B10943" s="34">
        <v>10942</v>
      </c>
      <c r="C10943" s="19">
        <f t="shared" ca="1" si="681"/>
        <v>56872</v>
      </c>
      <c r="D10943" s="29">
        <f t="shared" ca="1" si="683"/>
        <v>0</v>
      </c>
      <c r="E10943" s="29">
        <f ca="1">IF(C10943&lt;Calculator!$D$26,0,IF(DAY($C10943)=1,IF(D10943-Calculator!$G$24&gt;0,Calculator!$G$24,D10943),0))</f>
        <v>0</v>
      </c>
      <c r="F10943" s="29">
        <f ca="1">IF(E10943&gt;0,D10943*Calculator!$G$22/12,0)</f>
        <v>0</v>
      </c>
      <c r="G10943" s="29">
        <f ca="1">IF(E10943&gt;0,(IFERROR(-PMT(Calculator!$G$22/12,Calculator!$G$23*12,Calculator!$G$20),0))-F10943,0)</f>
        <v>0</v>
      </c>
      <c r="H10943" s="29">
        <f t="shared" ca="1" si="684"/>
        <v>0</v>
      </c>
      <c r="I10943" s="29">
        <f t="shared" ca="1" si="682"/>
        <v>0</v>
      </c>
      <c r="J10943" s="30">
        <f>Calculator!$G$40</f>
        <v>6.5000000000000002E-2</v>
      </c>
      <c r="K10943" s="29">
        <f ca="1">IF(C10943&gt;=Calculator!$G$27,IF(DAY($C10943)=1,Calculator!$G$34/2,IF(DAY($C10943)=15,Calculator!$G$34/2,0)),0)</f>
        <v>4500</v>
      </c>
      <c r="L10943" s="29">
        <f ca="1">IF(DAY($C10943)=28,IF(H10943=0,0,Calculator!$G$35),0)</f>
        <v>0</v>
      </c>
      <c r="M10943" s="29">
        <f ca="1">IF(I10943&gt;0,IF(DAY($C10943)=1,SUM(INDIRECT("I"&amp;(ROW(C10942)-DAY(C10942))):I10942),0),0)</f>
        <v>0</v>
      </c>
      <c r="N10943" s="29">
        <f ca="1">IF(C10943&lt;Calculator!$G$27,0,IF(C10943=Calculator!$G$27,Calculator!$G$39,IF(H10943-K10943&lt;=0,IF(D10943&gt;Calculator!$G$39,IF(H10943-K10943+E10943+L10943+M10943+Calculator!$G$39&gt;Calculator!$G$39,Calculator!$G$39-(H10943+E10943+L10943+M10943-K10943),Calculator!$G$39),D10943),0)))</f>
        <v>0</v>
      </c>
    </row>
    <row r="10944" spans="1:14" ht="15.75" thickBot="1">
      <c r="A10944" s="33" t="str">
        <f ca="1">IF(C10944=Calculator!$H$27,"F",IF(Daily!D10944+Daily!H10944=0,IF(D10943+H10943&gt;0,"L",""),""))</f>
        <v/>
      </c>
      <c r="B10944" s="34">
        <v>10943</v>
      </c>
      <c r="C10944" s="19">
        <f t="shared" ca="1" si="681"/>
        <v>56873</v>
      </c>
      <c r="D10944" s="29">
        <f t="shared" ca="1" si="683"/>
        <v>0</v>
      </c>
      <c r="E10944" s="29">
        <f ca="1">IF(C10944&lt;Calculator!$D$26,0,IF(DAY($C10944)=1,IF(D10944-Calculator!$G$24&gt;0,Calculator!$G$24,D10944),0))</f>
        <v>0</v>
      </c>
      <c r="F10944" s="29">
        <f ca="1">IF(E10944&gt;0,D10944*Calculator!$G$22/12,0)</f>
        <v>0</v>
      </c>
      <c r="G10944" s="29">
        <f ca="1">IF(E10944&gt;0,(IFERROR(-PMT(Calculator!$G$22/12,Calculator!$G$23*12,Calculator!$G$20),0))-F10944,0)</f>
        <v>0</v>
      </c>
      <c r="H10944" s="29">
        <f t="shared" ca="1" si="684"/>
        <v>0</v>
      </c>
      <c r="I10944" s="29">
        <f t="shared" ca="1" si="682"/>
        <v>0</v>
      </c>
      <c r="J10944" s="30">
        <f>Calculator!$G$40</f>
        <v>6.5000000000000002E-2</v>
      </c>
      <c r="K10944" s="29">
        <f ca="1">IF(C10944&gt;=Calculator!$G$27,IF(DAY($C10944)=1,Calculator!$G$34/2,IF(DAY($C10944)=15,Calculator!$G$34/2,0)),0)</f>
        <v>0</v>
      </c>
      <c r="L10944" s="29">
        <f ca="1">IF(DAY($C10944)=28,IF(H10944=0,0,Calculator!$G$35),0)</f>
        <v>0</v>
      </c>
      <c r="M10944" s="29">
        <f ca="1">IF(I10944&gt;0,IF(DAY($C10944)=1,SUM(INDIRECT("I"&amp;(ROW(C10943)-DAY(C10943))):I10943),0),0)</f>
        <v>0</v>
      </c>
      <c r="N10944" s="29">
        <f ca="1">IF(C10944&lt;Calculator!$G$27,0,IF(C10944=Calculator!$G$27,Calculator!$G$39,IF(H10944-K10944&lt;=0,IF(D10944&gt;Calculator!$G$39,IF(H10944-K10944+E10944+L10944+M10944+Calculator!$G$39&gt;Calculator!$G$39,Calculator!$G$39-(H10944+E10944+L10944+M10944-K10944),Calculator!$G$39),D10944),0)))</f>
        <v>0</v>
      </c>
    </row>
    <row r="10945" spans="1:14" ht="15.75" thickBot="1">
      <c r="A10945" s="33" t="str">
        <f ca="1">IF(C10945=Calculator!$H$27,"F",IF(Daily!D10945+Daily!H10945=0,IF(D10944+H10944&gt;0,"L",""),""))</f>
        <v/>
      </c>
      <c r="B10945" s="34">
        <v>10944</v>
      </c>
      <c r="C10945" s="19">
        <f t="shared" ca="1" si="681"/>
        <v>56874</v>
      </c>
      <c r="D10945" s="29">
        <f t="shared" ca="1" si="683"/>
        <v>0</v>
      </c>
      <c r="E10945" s="29">
        <f ca="1">IF(C10945&lt;Calculator!$D$26,0,IF(DAY($C10945)=1,IF(D10945-Calculator!$G$24&gt;0,Calculator!$G$24,D10945),0))</f>
        <v>0</v>
      </c>
      <c r="F10945" s="29">
        <f ca="1">IF(E10945&gt;0,D10945*Calculator!$G$22/12,0)</f>
        <v>0</v>
      </c>
      <c r="G10945" s="29">
        <f ca="1">IF(E10945&gt;0,(IFERROR(-PMT(Calculator!$G$22/12,Calculator!$G$23*12,Calculator!$G$20),0))-F10945,0)</f>
        <v>0</v>
      </c>
      <c r="H10945" s="29">
        <f t="shared" ca="1" si="684"/>
        <v>0</v>
      </c>
      <c r="I10945" s="29">
        <f t="shared" ca="1" si="682"/>
        <v>0</v>
      </c>
      <c r="J10945" s="30">
        <f>Calculator!$G$40</f>
        <v>6.5000000000000002E-2</v>
      </c>
      <c r="K10945" s="29">
        <f ca="1">IF(C10945&gt;=Calculator!$G$27,IF(DAY($C10945)=1,Calculator!$G$34/2,IF(DAY($C10945)=15,Calculator!$G$34/2,0)),0)</f>
        <v>0</v>
      </c>
      <c r="L10945" s="29">
        <f ca="1">IF(DAY($C10945)=28,IF(H10945=0,0,Calculator!$G$35),0)</f>
        <v>0</v>
      </c>
      <c r="M10945" s="29">
        <f ca="1">IF(I10945&gt;0,IF(DAY($C10945)=1,SUM(INDIRECT("I"&amp;(ROW(C10944)-DAY(C10944))):I10944),0),0)</f>
        <v>0</v>
      </c>
      <c r="N10945" s="29">
        <f ca="1">IF(C10945&lt;Calculator!$G$27,0,IF(C10945=Calculator!$G$27,Calculator!$G$39,IF(H10945-K10945&lt;=0,IF(D10945&gt;Calculator!$G$39,IF(H10945-K10945+E10945+L10945+M10945+Calculator!$G$39&gt;Calculator!$G$39,Calculator!$G$39-(H10945+E10945+L10945+M10945-K10945),Calculator!$G$39),D10945),0)))</f>
        <v>0</v>
      </c>
    </row>
    <row r="10946" spans="1:14" ht="15.75" thickBot="1">
      <c r="A10946" s="33" t="str">
        <f ca="1">IF(C10946=Calculator!$H$27,"F",IF(Daily!D10946+Daily!H10946=0,IF(D10945+H10945&gt;0,"L",""),""))</f>
        <v/>
      </c>
      <c r="B10946" s="34">
        <v>10945</v>
      </c>
      <c r="C10946" s="19">
        <f t="shared" ca="1" si="681"/>
        <v>56875</v>
      </c>
      <c r="D10946" s="29">
        <f t="shared" ca="1" si="683"/>
        <v>0</v>
      </c>
      <c r="E10946" s="29">
        <f ca="1">IF(C10946&lt;Calculator!$D$26,0,IF(DAY($C10946)=1,IF(D10946-Calculator!$G$24&gt;0,Calculator!$G$24,D10946),0))</f>
        <v>0</v>
      </c>
      <c r="F10946" s="29">
        <f ca="1">IF(E10946&gt;0,D10946*Calculator!$G$22/12,0)</f>
        <v>0</v>
      </c>
      <c r="G10946" s="29">
        <f ca="1">IF(E10946&gt;0,(IFERROR(-PMT(Calculator!$G$22/12,Calculator!$G$23*12,Calculator!$G$20),0))-F10946,0)</f>
        <v>0</v>
      </c>
      <c r="H10946" s="29">
        <f t="shared" ca="1" si="684"/>
        <v>0</v>
      </c>
      <c r="I10946" s="29">
        <f t="shared" ca="1" si="682"/>
        <v>0</v>
      </c>
      <c r="J10946" s="30">
        <f>Calculator!$G$40</f>
        <v>6.5000000000000002E-2</v>
      </c>
      <c r="K10946" s="29">
        <f ca="1">IF(C10946&gt;=Calculator!$G$27,IF(DAY($C10946)=1,Calculator!$G$34/2,IF(DAY($C10946)=15,Calculator!$G$34/2,0)),0)</f>
        <v>0</v>
      </c>
      <c r="L10946" s="29">
        <f ca="1">IF(DAY($C10946)=28,IF(H10946=0,0,Calculator!$G$35),0)</f>
        <v>0</v>
      </c>
      <c r="M10946" s="29">
        <f ca="1">IF(I10946&gt;0,IF(DAY($C10946)=1,SUM(INDIRECT("I"&amp;(ROW(C10945)-DAY(C10945))):I10945),0),0)</f>
        <v>0</v>
      </c>
      <c r="N10946" s="29">
        <f ca="1">IF(C10946&lt;Calculator!$G$27,0,IF(C10946=Calculator!$G$27,Calculator!$G$39,IF(H10946-K10946&lt;=0,IF(D10946&gt;Calculator!$G$39,IF(H10946-K10946+E10946+L10946+M10946+Calculator!$G$39&gt;Calculator!$G$39,Calculator!$G$39-(H10946+E10946+L10946+M10946-K10946),Calculator!$G$39),D10946),0)))</f>
        <v>0</v>
      </c>
    </row>
    <row r="10947" spans="1:14" ht="15.75" thickBot="1">
      <c r="A10947" s="33" t="str">
        <f ca="1">IF(C10947=Calculator!$H$27,"F",IF(Daily!D10947+Daily!H10947=0,IF(D10946+H10946&gt;0,"L",""),""))</f>
        <v/>
      </c>
      <c r="B10947" s="34">
        <v>10946</v>
      </c>
      <c r="C10947" s="19">
        <f t="shared" ref="C10947:C10969" ca="1" si="685">C10946+1</f>
        <v>56876</v>
      </c>
      <c r="D10947" s="29">
        <f t="shared" ca="1" si="683"/>
        <v>0</v>
      </c>
      <c r="E10947" s="29">
        <f ca="1">IF(C10947&lt;Calculator!$D$26,0,IF(DAY($C10947)=1,IF(D10947-Calculator!$G$24&gt;0,Calculator!$G$24,D10947),0))</f>
        <v>0</v>
      </c>
      <c r="F10947" s="29">
        <f ca="1">IF(E10947&gt;0,D10947*Calculator!$G$22/12,0)</f>
        <v>0</v>
      </c>
      <c r="G10947" s="29">
        <f ca="1">IF(E10947&gt;0,(IFERROR(-PMT(Calculator!$G$22/12,Calculator!$G$23*12,Calculator!$G$20),0))-F10947,0)</f>
        <v>0</v>
      </c>
      <c r="H10947" s="29">
        <f t="shared" ca="1" si="684"/>
        <v>0</v>
      </c>
      <c r="I10947" s="29">
        <f t="shared" ref="I10947:I10969" ca="1" si="686">H10947*J10947/365</f>
        <v>0</v>
      </c>
      <c r="J10947" s="30">
        <f>Calculator!$G$40</f>
        <v>6.5000000000000002E-2</v>
      </c>
      <c r="K10947" s="29">
        <f ca="1">IF(C10947&gt;=Calculator!$G$27,IF(DAY($C10947)=1,Calculator!$G$34/2,IF(DAY($C10947)=15,Calculator!$G$34/2,0)),0)</f>
        <v>0</v>
      </c>
      <c r="L10947" s="29">
        <f ca="1">IF(DAY($C10947)=28,IF(H10947=0,0,Calculator!$G$35),0)</f>
        <v>0</v>
      </c>
      <c r="M10947" s="29">
        <f ca="1">IF(I10947&gt;0,IF(DAY($C10947)=1,SUM(INDIRECT("I"&amp;(ROW(C10946)-DAY(C10946))):I10946),0),0)</f>
        <v>0</v>
      </c>
      <c r="N10947" s="29">
        <f ca="1">IF(C10947&lt;Calculator!$G$27,0,IF(C10947=Calculator!$G$27,Calculator!$G$39,IF(H10947-K10947&lt;=0,IF(D10947&gt;Calculator!$G$39,IF(H10947-K10947+E10947+L10947+M10947+Calculator!$G$39&gt;Calculator!$G$39,Calculator!$G$39-(H10947+E10947+L10947+M10947-K10947),Calculator!$G$39),D10947),0)))</f>
        <v>0</v>
      </c>
    </row>
    <row r="10948" spans="1:14" ht="15.75" thickBot="1">
      <c r="A10948" s="33" t="str">
        <f ca="1">IF(C10948=Calculator!$H$27,"F",IF(Daily!D10948+Daily!H10948=0,IF(D10947+H10947&gt;0,"L",""),""))</f>
        <v/>
      </c>
      <c r="B10948" s="34">
        <v>10947</v>
      </c>
      <c r="C10948" s="19">
        <f t="shared" ca="1" si="685"/>
        <v>56877</v>
      </c>
      <c r="D10948" s="29">
        <f t="shared" ref="D10948:D10969" ca="1" si="687">IF(((D10947-G10947)-N10947)&lt;0,0,((D10947-G10947)-N10947))</f>
        <v>0</v>
      </c>
      <c r="E10948" s="29">
        <f ca="1">IF(C10948&lt;Calculator!$D$26,0,IF(DAY($C10948)=1,IF(D10948-Calculator!$G$24&gt;0,Calculator!$G$24,D10948),0))</f>
        <v>0</v>
      </c>
      <c r="F10948" s="29">
        <f ca="1">IF(E10948&gt;0,D10948*Calculator!$G$22/12,0)</f>
        <v>0</v>
      </c>
      <c r="G10948" s="29">
        <f ca="1">IF(E10948&gt;0,(IFERROR(-PMT(Calculator!$G$22/12,Calculator!$G$23*12,Calculator!$G$20),0))-F10948,0)</f>
        <v>0</v>
      </c>
      <c r="H10948" s="29">
        <f t="shared" ref="H10948:H10971" ca="1" si="688">IF((H10947-K10947+SUM(L10947:N10947)+E10947)&lt;0,0,(H10947-K10947+SUM(L10947:N10947)+E10947))</f>
        <v>0</v>
      </c>
      <c r="I10948" s="29">
        <f t="shared" ca="1" si="686"/>
        <v>0</v>
      </c>
      <c r="J10948" s="30">
        <f>Calculator!$G$40</f>
        <v>6.5000000000000002E-2</v>
      </c>
      <c r="K10948" s="29">
        <f ca="1">IF(C10948&gt;=Calculator!$G$27,IF(DAY($C10948)=1,Calculator!$G$34/2,IF(DAY($C10948)=15,Calculator!$G$34/2,0)),0)</f>
        <v>0</v>
      </c>
      <c r="L10948" s="29">
        <f ca="1">IF(DAY($C10948)=28,IF(H10948=0,0,Calculator!$G$35),0)</f>
        <v>0</v>
      </c>
      <c r="M10948" s="29">
        <f ca="1">IF(I10948&gt;0,IF(DAY($C10948)=1,SUM(INDIRECT("I"&amp;(ROW(C10947)-DAY(C10947))):I10947),0),0)</f>
        <v>0</v>
      </c>
      <c r="N10948" s="29">
        <f ca="1">IF(C10948&lt;Calculator!$G$27,0,IF(C10948=Calculator!$G$27,Calculator!$G$39,IF(H10948-K10948&lt;=0,IF(D10948&gt;Calculator!$G$39,IF(H10948-K10948+E10948+L10948+M10948+Calculator!$G$39&gt;Calculator!$G$39,Calculator!$G$39-(H10948+E10948+L10948+M10948-K10948),Calculator!$G$39),D10948),0)))</f>
        <v>0</v>
      </c>
    </row>
    <row r="10949" spans="1:14" ht="15.75" thickBot="1">
      <c r="A10949" s="33" t="str">
        <f ca="1">IF(C10949=Calculator!$H$27,"F",IF(Daily!D10949+Daily!H10949=0,IF(D10948+H10948&gt;0,"L",""),""))</f>
        <v/>
      </c>
      <c r="B10949" s="34">
        <v>10948</v>
      </c>
      <c r="C10949" s="19">
        <f t="shared" ca="1" si="685"/>
        <v>56878</v>
      </c>
      <c r="D10949" s="29">
        <f t="shared" ca="1" si="687"/>
        <v>0</v>
      </c>
      <c r="E10949" s="29">
        <f ca="1">IF(C10949&lt;Calculator!$D$26,0,IF(DAY($C10949)=1,IF(D10949-Calculator!$G$24&gt;0,Calculator!$G$24,D10949),0))</f>
        <v>0</v>
      </c>
      <c r="F10949" s="29">
        <f ca="1">IF(E10949&gt;0,D10949*Calculator!$G$22/12,0)</f>
        <v>0</v>
      </c>
      <c r="G10949" s="29">
        <f ca="1">IF(E10949&gt;0,(IFERROR(-PMT(Calculator!$G$22/12,Calculator!$G$23*12,Calculator!$G$20),0))-F10949,0)</f>
        <v>0</v>
      </c>
      <c r="H10949" s="29">
        <f t="shared" ca="1" si="688"/>
        <v>0</v>
      </c>
      <c r="I10949" s="29">
        <f t="shared" ca="1" si="686"/>
        <v>0</v>
      </c>
      <c r="J10949" s="30">
        <f>Calculator!$G$40</f>
        <v>6.5000000000000002E-2</v>
      </c>
      <c r="K10949" s="29">
        <f ca="1">IF(C10949&gt;=Calculator!$G$27,IF(DAY($C10949)=1,Calculator!$G$34/2,IF(DAY($C10949)=15,Calculator!$G$34/2,0)),0)</f>
        <v>0</v>
      </c>
      <c r="L10949" s="29">
        <f ca="1">IF(DAY($C10949)=28,IF(H10949=0,0,Calculator!$G$35),0)</f>
        <v>0</v>
      </c>
      <c r="M10949" s="29">
        <f ca="1">IF(I10949&gt;0,IF(DAY($C10949)=1,SUM(INDIRECT("I"&amp;(ROW(C10948)-DAY(C10948))):I10948),0),0)</f>
        <v>0</v>
      </c>
      <c r="N10949" s="29">
        <f ca="1">IF(C10949&lt;Calculator!$G$27,0,IF(C10949=Calculator!$G$27,Calculator!$G$39,IF(H10949-K10949&lt;=0,IF(D10949&gt;Calculator!$G$39,IF(H10949-K10949+E10949+L10949+M10949+Calculator!$G$39&gt;Calculator!$G$39,Calculator!$G$39-(H10949+E10949+L10949+M10949-K10949),Calculator!$G$39),D10949),0)))</f>
        <v>0</v>
      </c>
    </row>
    <row r="10950" spans="1:14" ht="15.75" thickBot="1">
      <c r="A10950" s="33" t="str">
        <f ca="1">IF(C10950=Calculator!$H$27,"F",IF(Daily!D10950+Daily!H10950=0,IF(D10949+H10949&gt;0,"L",""),""))</f>
        <v/>
      </c>
      <c r="B10950" s="34">
        <v>10949</v>
      </c>
      <c r="C10950" s="19">
        <f t="shared" ca="1" si="685"/>
        <v>56879</v>
      </c>
      <c r="D10950" s="29">
        <f t="shared" ca="1" si="687"/>
        <v>0</v>
      </c>
      <c r="E10950" s="29">
        <f ca="1">IF(C10950&lt;Calculator!$D$26,0,IF(DAY($C10950)=1,IF(D10950-Calculator!$G$24&gt;0,Calculator!$G$24,D10950),0))</f>
        <v>0</v>
      </c>
      <c r="F10950" s="29">
        <f ca="1">IF(E10950&gt;0,D10950*Calculator!$G$22/12,0)</f>
        <v>0</v>
      </c>
      <c r="G10950" s="29">
        <f ca="1">IF(E10950&gt;0,(IFERROR(-PMT(Calculator!$G$22/12,Calculator!$G$23*12,Calculator!$G$20),0))-F10950,0)</f>
        <v>0</v>
      </c>
      <c r="H10950" s="29">
        <f t="shared" ca="1" si="688"/>
        <v>0</v>
      </c>
      <c r="I10950" s="29">
        <f t="shared" ca="1" si="686"/>
        <v>0</v>
      </c>
      <c r="J10950" s="30">
        <f>Calculator!$G$40</f>
        <v>6.5000000000000002E-2</v>
      </c>
      <c r="K10950" s="29">
        <f ca="1">IF(C10950&gt;=Calculator!$G$27,IF(DAY($C10950)=1,Calculator!$G$34/2,IF(DAY($C10950)=15,Calculator!$G$34/2,0)),0)</f>
        <v>0</v>
      </c>
      <c r="L10950" s="29">
        <f ca="1">IF(DAY($C10950)=28,IF(H10950=0,0,Calculator!$G$35),0)</f>
        <v>0</v>
      </c>
      <c r="M10950" s="29">
        <f ca="1">IF(I10950&gt;0,IF(DAY($C10950)=1,SUM(INDIRECT("I"&amp;(ROW(C10949)-DAY(C10949))):I10949),0),0)</f>
        <v>0</v>
      </c>
      <c r="N10950" s="29">
        <f ca="1">IF(C10950&lt;Calculator!$G$27,0,IF(C10950=Calculator!$G$27,Calculator!$G$39,IF(H10950-K10950&lt;=0,IF(D10950&gt;Calculator!$G$39,IF(H10950-K10950+E10950+L10950+M10950+Calculator!$G$39&gt;Calculator!$G$39,Calculator!$G$39-(H10950+E10950+L10950+M10950-K10950),Calculator!$G$39),D10950),0)))</f>
        <v>0</v>
      </c>
    </row>
    <row r="10951" spans="1:14" ht="15.75" thickBot="1">
      <c r="A10951" s="33" t="str">
        <f ca="1">IF(C10951=Calculator!$H$27,"F",IF(Daily!D10951+Daily!H10951=0,IF(D10950+H10950&gt;0,"L",""),""))</f>
        <v/>
      </c>
      <c r="B10951" s="34">
        <v>10950</v>
      </c>
      <c r="C10951" s="19">
        <f t="shared" ca="1" si="685"/>
        <v>56880</v>
      </c>
      <c r="D10951" s="29">
        <f t="shared" ca="1" si="687"/>
        <v>0</v>
      </c>
      <c r="E10951" s="29">
        <f ca="1">IF(C10951&lt;Calculator!$D$26,0,IF(DAY($C10951)=1,IF(D10951-Calculator!$G$24&gt;0,Calculator!$G$24,D10951),0))</f>
        <v>0</v>
      </c>
      <c r="F10951" s="29">
        <f ca="1">IF(E10951&gt;0,D10951*Calculator!$G$22/12,0)</f>
        <v>0</v>
      </c>
      <c r="G10951" s="29">
        <f ca="1">IF(E10951&gt;0,(IFERROR(-PMT(Calculator!$G$22/12,Calculator!$G$23*12,Calculator!$G$20),0))-F10951,0)</f>
        <v>0</v>
      </c>
      <c r="H10951" s="29">
        <f t="shared" ca="1" si="688"/>
        <v>0</v>
      </c>
      <c r="I10951" s="29">
        <f t="shared" ca="1" si="686"/>
        <v>0</v>
      </c>
      <c r="J10951" s="30">
        <f>Calculator!$G$40</f>
        <v>6.5000000000000002E-2</v>
      </c>
      <c r="K10951" s="29">
        <f ca="1">IF(C10951&gt;=Calculator!$G$27,IF(DAY($C10951)=1,Calculator!$G$34/2,IF(DAY($C10951)=15,Calculator!$G$34/2,0)),0)</f>
        <v>0</v>
      </c>
      <c r="L10951" s="29">
        <f ca="1">IF(DAY($C10951)=28,IF(H10951=0,0,Calculator!$G$35),0)</f>
        <v>0</v>
      </c>
      <c r="M10951" s="29">
        <f ca="1">IF(I10951&gt;0,IF(DAY($C10951)=1,SUM(INDIRECT("I"&amp;(ROW(C10950)-DAY(C10950))):I10950),0),0)</f>
        <v>0</v>
      </c>
      <c r="N10951" s="29">
        <f ca="1">IF(C10951&lt;Calculator!$G$27,0,IF(C10951=Calculator!$G$27,Calculator!$G$39,IF(H10951-K10951&lt;=0,IF(D10951&gt;Calculator!$G$39,IF(H10951-K10951+E10951+L10951+M10951+Calculator!$G$39&gt;Calculator!$G$39,Calculator!$G$39-(H10951+E10951+L10951+M10951-K10951),Calculator!$G$39),D10951),0)))</f>
        <v>0</v>
      </c>
    </row>
    <row r="10952" spans="1:14" ht="15.75" thickBot="1">
      <c r="A10952" s="33" t="str">
        <f ca="1">IF(C10952=Calculator!$H$27,"F",IF(Daily!D10952+Daily!H10952=0,IF(D10951+H10951&gt;0,"L",""),""))</f>
        <v/>
      </c>
      <c r="B10952" s="34">
        <v>10951</v>
      </c>
      <c r="C10952" s="19">
        <f t="shared" ca="1" si="685"/>
        <v>56881</v>
      </c>
      <c r="D10952" s="29">
        <f t="shared" ca="1" si="687"/>
        <v>0</v>
      </c>
      <c r="E10952" s="29">
        <f ca="1">IF(C10952&lt;Calculator!$D$26,0,IF(DAY($C10952)=1,IF(D10952-Calculator!$G$24&gt;0,Calculator!$G$24,D10952),0))</f>
        <v>0</v>
      </c>
      <c r="F10952" s="29">
        <f ca="1">IF(E10952&gt;0,D10952*Calculator!$G$22/12,0)</f>
        <v>0</v>
      </c>
      <c r="G10952" s="29">
        <f ca="1">IF(E10952&gt;0,(IFERROR(-PMT(Calculator!$G$22/12,Calculator!$G$23*12,Calculator!$G$20),0))-F10952,0)</f>
        <v>0</v>
      </c>
      <c r="H10952" s="29">
        <f t="shared" ca="1" si="688"/>
        <v>0</v>
      </c>
      <c r="I10952" s="29">
        <f t="shared" ca="1" si="686"/>
        <v>0</v>
      </c>
      <c r="J10952" s="30">
        <f>Calculator!$G$40</f>
        <v>6.5000000000000002E-2</v>
      </c>
      <c r="K10952" s="29">
        <f ca="1">IF(C10952&gt;=Calculator!$G$27,IF(DAY($C10952)=1,Calculator!$G$34/2,IF(DAY($C10952)=15,Calculator!$G$34/2,0)),0)</f>
        <v>0</v>
      </c>
      <c r="L10952" s="29">
        <f ca="1">IF(DAY($C10952)=28,IF(H10952=0,0,Calculator!$G$35),0)</f>
        <v>0</v>
      </c>
      <c r="M10952" s="29">
        <f ca="1">IF(I10952&gt;0,IF(DAY($C10952)=1,SUM(INDIRECT("I"&amp;(ROW(C10951)-DAY(C10951))):I10951),0),0)</f>
        <v>0</v>
      </c>
      <c r="N10952" s="29">
        <f ca="1">IF(C10952&lt;Calculator!$G$27,0,IF(C10952=Calculator!$G$27,Calculator!$G$39,IF(H10952-K10952&lt;=0,IF(D10952&gt;Calculator!$G$39,IF(H10952-K10952+E10952+L10952+M10952+Calculator!$G$39&gt;Calculator!$G$39,Calculator!$G$39-(H10952+E10952+L10952+M10952-K10952),Calculator!$G$39),D10952),0)))</f>
        <v>0</v>
      </c>
    </row>
    <row r="10953" spans="1:14" ht="15.75" thickBot="1">
      <c r="A10953" s="33" t="str">
        <f ca="1">IF(C10953=Calculator!$H$27,"F",IF(Daily!D10953+Daily!H10953=0,IF(D10952+H10952&gt;0,"L",""),""))</f>
        <v/>
      </c>
      <c r="B10953" s="34">
        <v>10952</v>
      </c>
      <c r="C10953" s="19">
        <f t="shared" ca="1" si="685"/>
        <v>56882</v>
      </c>
      <c r="D10953" s="29">
        <f t="shared" ca="1" si="687"/>
        <v>0</v>
      </c>
      <c r="E10953" s="29">
        <f ca="1">IF(C10953&lt;Calculator!$D$26,0,IF(DAY($C10953)=1,IF(D10953-Calculator!$G$24&gt;0,Calculator!$G$24,D10953),0))</f>
        <v>0</v>
      </c>
      <c r="F10953" s="29">
        <f ca="1">IF(E10953&gt;0,D10953*Calculator!$G$22/12,0)</f>
        <v>0</v>
      </c>
      <c r="G10953" s="29">
        <f ca="1">IF(E10953&gt;0,(IFERROR(-PMT(Calculator!$G$22/12,Calculator!$G$23*12,Calculator!$G$20),0))-F10953,0)</f>
        <v>0</v>
      </c>
      <c r="H10953" s="29">
        <f t="shared" ca="1" si="688"/>
        <v>0</v>
      </c>
      <c r="I10953" s="29">
        <f t="shared" ca="1" si="686"/>
        <v>0</v>
      </c>
      <c r="J10953" s="30">
        <f>Calculator!$G$40</f>
        <v>6.5000000000000002E-2</v>
      </c>
      <c r="K10953" s="29">
        <f ca="1">IF(C10953&gt;=Calculator!$G$27,IF(DAY($C10953)=1,Calculator!$G$34/2,IF(DAY($C10953)=15,Calculator!$G$34/2,0)),0)</f>
        <v>0</v>
      </c>
      <c r="L10953" s="29">
        <f ca="1">IF(DAY($C10953)=28,IF(H10953=0,0,Calculator!$G$35),0)</f>
        <v>0</v>
      </c>
      <c r="M10953" s="29">
        <f ca="1">IF(I10953&gt;0,IF(DAY($C10953)=1,SUM(INDIRECT("I"&amp;(ROW(C10952)-DAY(C10952))):I10952),0),0)</f>
        <v>0</v>
      </c>
      <c r="N10953" s="29">
        <f ca="1">IF(C10953&lt;Calculator!$G$27,0,IF(C10953=Calculator!$G$27,Calculator!$G$39,IF(H10953-K10953&lt;=0,IF(D10953&gt;Calculator!$G$39,IF(H10953-K10953+E10953+L10953+M10953+Calculator!$G$39&gt;Calculator!$G$39,Calculator!$G$39-(H10953+E10953+L10953+M10953-K10953),Calculator!$G$39),D10953),0)))</f>
        <v>0</v>
      </c>
    </row>
    <row r="10954" spans="1:14" ht="15.75" thickBot="1">
      <c r="A10954" s="33" t="str">
        <f ca="1">IF(C10954=Calculator!$H$27,"F",IF(Daily!D10954+Daily!H10954=0,IF(D10953+H10953&gt;0,"L",""),""))</f>
        <v/>
      </c>
      <c r="B10954" s="34">
        <v>10953</v>
      </c>
      <c r="C10954" s="19">
        <f t="shared" ca="1" si="685"/>
        <v>56883</v>
      </c>
      <c r="D10954" s="29">
        <f t="shared" ca="1" si="687"/>
        <v>0</v>
      </c>
      <c r="E10954" s="29">
        <f ca="1">IF(C10954&lt;Calculator!$D$26,0,IF(DAY($C10954)=1,IF(D10954-Calculator!$G$24&gt;0,Calculator!$G$24,D10954),0))</f>
        <v>0</v>
      </c>
      <c r="F10954" s="29">
        <f ca="1">IF(E10954&gt;0,D10954*Calculator!$G$22/12,0)</f>
        <v>0</v>
      </c>
      <c r="G10954" s="29">
        <f ca="1">IF(E10954&gt;0,(IFERROR(-PMT(Calculator!$G$22/12,Calculator!$G$23*12,Calculator!$G$20),0))-F10954,0)</f>
        <v>0</v>
      </c>
      <c r="H10954" s="29">
        <f t="shared" ca="1" si="688"/>
        <v>0</v>
      </c>
      <c r="I10954" s="29">
        <f t="shared" ca="1" si="686"/>
        <v>0</v>
      </c>
      <c r="J10954" s="30">
        <f>Calculator!$G$40</f>
        <v>6.5000000000000002E-2</v>
      </c>
      <c r="K10954" s="29">
        <f ca="1">IF(C10954&gt;=Calculator!$G$27,IF(DAY($C10954)=1,Calculator!$G$34/2,IF(DAY($C10954)=15,Calculator!$G$34/2,0)),0)</f>
        <v>0</v>
      </c>
      <c r="L10954" s="29">
        <f ca="1">IF(DAY($C10954)=28,IF(H10954=0,0,Calculator!$G$35),0)</f>
        <v>0</v>
      </c>
      <c r="M10954" s="29">
        <f ca="1">IF(I10954&gt;0,IF(DAY($C10954)=1,SUM(INDIRECT("I"&amp;(ROW(C10953)-DAY(C10953))):I10953),0),0)</f>
        <v>0</v>
      </c>
      <c r="N10954" s="29">
        <f ca="1">IF(C10954&lt;Calculator!$G$27,0,IF(C10954=Calculator!$G$27,Calculator!$G$39,IF(H10954-K10954&lt;=0,IF(D10954&gt;Calculator!$G$39,IF(H10954-K10954+E10954+L10954+M10954+Calculator!$G$39&gt;Calculator!$G$39,Calculator!$G$39-(H10954+E10954+L10954+M10954-K10954),Calculator!$G$39),D10954),0)))</f>
        <v>0</v>
      </c>
    </row>
    <row r="10955" spans="1:14" ht="15.75" thickBot="1">
      <c r="A10955" s="33" t="str">
        <f ca="1">IF(C10955=Calculator!$H$27,"F",IF(Daily!D10955+Daily!H10955=0,IF(D10954+H10954&gt;0,"L",""),""))</f>
        <v/>
      </c>
      <c r="B10955" s="34">
        <v>10954</v>
      </c>
      <c r="C10955" s="19">
        <f t="shared" ca="1" si="685"/>
        <v>56884</v>
      </c>
      <c r="D10955" s="29">
        <f t="shared" ca="1" si="687"/>
        <v>0</v>
      </c>
      <c r="E10955" s="29">
        <f ca="1">IF(C10955&lt;Calculator!$D$26,0,IF(DAY($C10955)=1,IF(D10955-Calculator!$G$24&gt;0,Calculator!$G$24,D10955),0))</f>
        <v>0</v>
      </c>
      <c r="F10955" s="29">
        <f ca="1">IF(E10955&gt;0,D10955*Calculator!$G$22/12,0)</f>
        <v>0</v>
      </c>
      <c r="G10955" s="29">
        <f ca="1">IF(E10955&gt;0,(IFERROR(-PMT(Calculator!$G$22/12,Calculator!$G$23*12,Calculator!$G$20),0))-F10955,0)</f>
        <v>0</v>
      </c>
      <c r="H10955" s="29">
        <f t="shared" ca="1" si="688"/>
        <v>0</v>
      </c>
      <c r="I10955" s="29">
        <f t="shared" ca="1" si="686"/>
        <v>0</v>
      </c>
      <c r="J10955" s="30">
        <f>Calculator!$G$40</f>
        <v>6.5000000000000002E-2</v>
      </c>
      <c r="K10955" s="29">
        <f ca="1">IF(C10955&gt;=Calculator!$G$27,IF(DAY($C10955)=1,Calculator!$G$34/2,IF(DAY($C10955)=15,Calculator!$G$34/2,0)),0)</f>
        <v>0</v>
      </c>
      <c r="L10955" s="29">
        <f ca="1">IF(DAY($C10955)=28,IF(H10955=0,0,Calculator!$G$35),0)</f>
        <v>0</v>
      </c>
      <c r="M10955" s="29">
        <f ca="1">IF(I10955&gt;0,IF(DAY($C10955)=1,SUM(INDIRECT("I"&amp;(ROW(C10954)-DAY(C10954))):I10954),0),0)</f>
        <v>0</v>
      </c>
      <c r="N10955" s="29">
        <f ca="1">IF(C10955&lt;Calculator!$G$27,0,IF(C10955=Calculator!$G$27,Calculator!$G$39,IF(H10955-K10955&lt;=0,IF(D10955&gt;Calculator!$G$39,IF(H10955-K10955+E10955+L10955+M10955+Calculator!$G$39&gt;Calculator!$G$39,Calculator!$G$39-(H10955+E10955+L10955+M10955-K10955),Calculator!$G$39),D10955),0)))</f>
        <v>0</v>
      </c>
    </row>
    <row r="10956" spans="1:14" ht="15.75" thickBot="1">
      <c r="A10956" s="33" t="str">
        <f ca="1">IF(C10956=Calculator!$H$27,"F",IF(Daily!D10956+Daily!H10956=0,IF(D10955+H10955&gt;0,"L",""),""))</f>
        <v/>
      </c>
      <c r="B10956" s="34">
        <v>10955</v>
      </c>
      <c r="C10956" s="19">
        <f t="shared" ca="1" si="685"/>
        <v>56885</v>
      </c>
      <c r="D10956" s="29">
        <f t="shared" ca="1" si="687"/>
        <v>0</v>
      </c>
      <c r="E10956" s="29">
        <f ca="1">IF(C10956&lt;Calculator!$D$26,0,IF(DAY($C10956)=1,IF(D10956-Calculator!$G$24&gt;0,Calculator!$G$24,D10956),0))</f>
        <v>0</v>
      </c>
      <c r="F10956" s="29">
        <f ca="1">IF(E10956&gt;0,D10956*Calculator!$G$22/12,0)</f>
        <v>0</v>
      </c>
      <c r="G10956" s="29">
        <f ca="1">IF(E10956&gt;0,(IFERROR(-PMT(Calculator!$G$22/12,Calculator!$G$23*12,Calculator!$G$20),0))-F10956,0)</f>
        <v>0</v>
      </c>
      <c r="H10956" s="29">
        <f t="shared" ca="1" si="688"/>
        <v>0</v>
      </c>
      <c r="I10956" s="29">
        <f t="shared" ca="1" si="686"/>
        <v>0</v>
      </c>
      <c r="J10956" s="30">
        <f>Calculator!$G$40</f>
        <v>6.5000000000000002E-2</v>
      </c>
      <c r="K10956" s="29">
        <f ca="1">IF(C10956&gt;=Calculator!$G$27,IF(DAY($C10956)=1,Calculator!$G$34/2,IF(DAY($C10956)=15,Calculator!$G$34/2,0)),0)</f>
        <v>0</v>
      </c>
      <c r="L10956" s="29">
        <f ca="1">IF(DAY($C10956)=28,IF(H10956=0,0,Calculator!$G$35),0)</f>
        <v>0</v>
      </c>
      <c r="M10956" s="29">
        <f ca="1">IF(I10956&gt;0,IF(DAY($C10956)=1,SUM(INDIRECT("I"&amp;(ROW(C10955)-DAY(C10955))):I10955),0),0)</f>
        <v>0</v>
      </c>
      <c r="N10956" s="29">
        <f ca="1">IF(C10956&lt;Calculator!$G$27,0,IF(C10956=Calculator!$G$27,Calculator!$G$39,IF(H10956-K10956&lt;=0,IF(D10956&gt;Calculator!$G$39,IF(H10956-K10956+E10956+L10956+M10956+Calculator!$G$39&gt;Calculator!$G$39,Calculator!$G$39-(H10956+E10956+L10956+M10956-K10956),Calculator!$G$39),D10956),0)))</f>
        <v>0</v>
      </c>
    </row>
    <row r="10957" spans="1:14" ht="15.75" thickBot="1">
      <c r="A10957" s="33" t="str">
        <f ca="1">IF(C10957=Calculator!$H$27,"F",IF(Daily!D10957+Daily!H10957=0,IF(D10956+H10956&gt;0,"L",""),""))</f>
        <v/>
      </c>
      <c r="B10957" s="34">
        <v>10956</v>
      </c>
      <c r="C10957" s="19">
        <f t="shared" ca="1" si="685"/>
        <v>56886</v>
      </c>
      <c r="D10957" s="29">
        <f t="shared" ca="1" si="687"/>
        <v>0</v>
      </c>
      <c r="E10957" s="29">
        <f ca="1">IF(C10957&lt;Calculator!$D$26,0,IF(DAY($C10957)=1,IF(D10957-Calculator!$G$24&gt;0,Calculator!$G$24,D10957),0))</f>
        <v>0</v>
      </c>
      <c r="F10957" s="29">
        <f ca="1">IF(E10957&gt;0,D10957*Calculator!$G$22/12,0)</f>
        <v>0</v>
      </c>
      <c r="G10957" s="29">
        <f ca="1">IF(E10957&gt;0,(IFERROR(-PMT(Calculator!$G$22/12,Calculator!$G$23*12,Calculator!$G$20),0))-F10957,0)</f>
        <v>0</v>
      </c>
      <c r="H10957" s="29">
        <f t="shared" ca="1" si="688"/>
        <v>0</v>
      </c>
      <c r="I10957" s="29">
        <f t="shared" ca="1" si="686"/>
        <v>0</v>
      </c>
      <c r="J10957" s="30">
        <f>Calculator!$G$40</f>
        <v>6.5000000000000002E-2</v>
      </c>
      <c r="K10957" s="29">
        <f ca="1">IF(C10957&gt;=Calculator!$G$27,IF(DAY($C10957)=1,Calculator!$G$34/2,IF(DAY($C10957)=15,Calculator!$G$34/2,0)),0)</f>
        <v>0</v>
      </c>
      <c r="L10957" s="29">
        <f ca="1">IF(DAY($C10957)=28,IF(H10957=0,0,Calculator!$G$35),0)</f>
        <v>0</v>
      </c>
      <c r="M10957" s="29">
        <f ca="1">IF(I10957&gt;0,IF(DAY($C10957)=1,SUM(INDIRECT("I"&amp;(ROW(C10956)-DAY(C10956))):I10956),0),0)</f>
        <v>0</v>
      </c>
      <c r="N10957" s="29">
        <f ca="1">IF(C10957&lt;Calculator!$G$27,0,IF(C10957=Calculator!$G$27,Calculator!$G$39,IF(H10957-K10957&lt;=0,IF(D10957&gt;Calculator!$G$39,IF(H10957-K10957+E10957+L10957+M10957+Calculator!$G$39&gt;Calculator!$G$39,Calculator!$G$39-(H10957+E10957+L10957+M10957-K10957),Calculator!$G$39),D10957),0)))</f>
        <v>0</v>
      </c>
    </row>
    <row r="10958" spans="1:14" ht="15.75" thickBot="1">
      <c r="A10958" s="33" t="str">
        <f ca="1">IF(C10958=Calculator!$H$27,"F",IF(Daily!D10958+Daily!H10958=0,IF(D10957+H10957&gt;0,"L",""),""))</f>
        <v/>
      </c>
      <c r="B10958" s="34">
        <v>10957</v>
      </c>
      <c r="C10958" s="19">
        <f t="shared" ca="1" si="685"/>
        <v>56887</v>
      </c>
      <c r="D10958" s="29">
        <f t="shared" ca="1" si="687"/>
        <v>0</v>
      </c>
      <c r="E10958" s="29">
        <f ca="1">IF(C10958&lt;Calculator!$D$26,0,IF(DAY($C10958)=1,IF(D10958-Calculator!$G$24&gt;0,Calculator!$G$24,D10958),0))</f>
        <v>0</v>
      </c>
      <c r="F10958" s="29">
        <f ca="1">IF(E10958&gt;0,D10958*Calculator!$G$22/12,0)</f>
        <v>0</v>
      </c>
      <c r="G10958" s="29">
        <f ca="1">IF(E10958&gt;0,(IFERROR(-PMT(Calculator!$G$22/12,Calculator!$G$23*12,Calculator!$G$20),0))-F10958,0)</f>
        <v>0</v>
      </c>
      <c r="H10958" s="29">
        <f t="shared" ca="1" si="688"/>
        <v>0</v>
      </c>
      <c r="I10958" s="29">
        <f t="shared" ca="1" si="686"/>
        <v>0</v>
      </c>
      <c r="J10958" s="30">
        <f>Calculator!$G$40</f>
        <v>6.5000000000000002E-2</v>
      </c>
      <c r="K10958" s="29">
        <f ca="1">IF(C10958&gt;=Calculator!$G$27,IF(DAY($C10958)=1,Calculator!$G$34/2,IF(DAY($C10958)=15,Calculator!$G$34/2,0)),0)</f>
        <v>0</v>
      </c>
      <c r="L10958" s="29">
        <f ca="1">IF(DAY($C10958)=28,IF(H10958=0,0,Calculator!$G$35),0)</f>
        <v>0</v>
      </c>
      <c r="M10958" s="29">
        <f ca="1">IF(I10958&gt;0,IF(DAY($C10958)=1,SUM(INDIRECT("I"&amp;(ROW(C10957)-DAY(C10957))):I10957),0),0)</f>
        <v>0</v>
      </c>
      <c r="N10958" s="29">
        <f ca="1">IF(C10958&lt;Calculator!$G$27,0,IF(C10958=Calculator!$G$27,Calculator!$G$39,IF(H10958-K10958&lt;=0,IF(D10958&gt;Calculator!$G$39,IF(H10958-K10958+E10958+L10958+M10958+Calculator!$G$39&gt;Calculator!$G$39,Calculator!$G$39-(H10958+E10958+L10958+M10958-K10958),Calculator!$G$39),D10958),0)))</f>
        <v>0</v>
      </c>
    </row>
    <row r="10959" spans="1:14" ht="15.75" thickBot="1">
      <c r="A10959" s="33" t="str">
        <f ca="1">IF(C10959=Calculator!$H$27,"F",IF(Daily!D10959+Daily!H10959=0,IF(D10958+H10958&gt;0,"L",""),""))</f>
        <v/>
      </c>
      <c r="B10959" s="34">
        <v>10958</v>
      </c>
      <c r="C10959" s="19">
        <f t="shared" ca="1" si="685"/>
        <v>56888</v>
      </c>
      <c r="D10959" s="29">
        <f t="shared" ca="1" si="687"/>
        <v>0</v>
      </c>
      <c r="E10959" s="29">
        <f ca="1">IF(C10959&lt;Calculator!$D$26,0,IF(DAY($C10959)=1,IF(D10959-Calculator!$G$24&gt;0,Calculator!$G$24,D10959),0))</f>
        <v>0</v>
      </c>
      <c r="F10959" s="29">
        <f ca="1">IF(E10959&gt;0,D10959*Calculator!$G$22/12,0)</f>
        <v>0</v>
      </c>
      <c r="G10959" s="29">
        <f ca="1">IF(E10959&gt;0,(IFERROR(-PMT(Calculator!$G$22/12,Calculator!$G$23*12,Calculator!$G$20),0))-F10959,0)</f>
        <v>0</v>
      </c>
      <c r="H10959" s="29">
        <f t="shared" ca="1" si="688"/>
        <v>0</v>
      </c>
      <c r="I10959" s="29">
        <f t="shared" ca="1" si="686"/>
        <v>0</v>
      </c>
      <c r="J10959" s="30">
        <f>Calculator!$G$40</f>
        <v>6.5000000000000002E-2</v>
      </c>
      <c r="K10959" s="29">
        <f ca="1">IF(C10959&gt;=Calculator!$G$27,IF(DAY($C10959)=1,Calculator!$G$34/2,IF(DAY($C10959)=15,Calculator!$G$34/2,0)),0)</f>
        <v>4500</v>
      </c>
      <c r="L10959" s="29">
        <f ca="1">IF(DAY($C10959)=28,IF(H10959=0,0,Calculator!$G$35),0)</f>
        <v>0</v>
      </c>
      <c r="M10959" s="29">
        <f ca="1">IF(I10959&gt;0,IF(DAY($C10959)=1,SUM(INDIRECT("I"&amp;(ROW(C10958)-DAY(C10958))):I10958),0),0)</f>
        <v>0</v>
      </c>
      <c r="N10959" s="29">
        <f ca="1">IF(C10959&lt;Calculator!$G$27,0,IF(C10959=Calculator!$G$27,Calculator!$G$39,IF(H10959-K10959&lt;=0,IF(D10959&gt;Calculator!$G$39,IF(H10959-K10959+E10959+L10959+M10959+Calculator!$G$39&gt;Calculator!$G$39,Calculator!$G$39-(H10959+E10959+L10959+M10959-K10959),Calculator!$G$39),D10959),0)))</f>
        <v>0</v>
      </c>
    </row>
    <row r="10960" spans="1:14" ht="15.75" thickBot="1">
      <c r="A10960" s="33" t="str">
        <f ca="1">IF(C10960=Calculator!$H$27,"F",IF(Daily!D10960+Daily!H10960=0,IF(D10959+H10959&gt;0,"L",""),""))</f>
        <v/>
      </c>
      <c r="B10960" s="34">
        <v>10959</v>
      </c>
      <c r="C10960" s="19">
        <f t="shared" ca="1" si="685"/>
        <v>56889</v>
      </c>
      <c r="D10960" s="29">
        <f t="shared" ca="1" si="687"/>
        <v>0</v>
      </c>
      <c r="E10960" s="29">
        <f ca="1">IF(C10960&lt;Calculator!$D$26,0,IF(DAY($C10960)=1,IF(D10960-Calculator!$G$24&gt;0,Calculator!$G$24,D10960),0))</f>
        <v>0</v>
      </c>
      <c r="F10960" s="29">
        <f ca="1">IF(E10960&gt;0,D10960*Calculator!$G$22/12,0)</f>
        <v>0</v>
      </c>
      <c r="G10960" s="29">
        <f ca="1">IF(E10960&gt;0,(IFERROR(-PMT(Calculator!$G$22/12,Calculator!$G$23*12,Calculator!$G$20),0))-F10960,0)</f>
        <v>0</v>
      </c>
      <c r="H10960" s="29">
        <f t="shared" ca="1" si="688"/>
        <v>0</v>
      </c>
      <c r="I10960" s="29">
        <f t="shared" ca="1" si="686"/>
        <v>0</v>
      </c>
      <c r="J10960" s="30">
        <f>Calculator!$G$40</f>
        <v>6.5000000000000002E-2</v>
      </c>
      <c r="K10960" s="29">
        <f ca="1">IF(C10960&gt;=Calculator!$G$27,IF(DAY($C10960)=1,Calculator!$G$34/2,IF(DAY($C10960)=15,Calculator!$G$34/2,0)),0)</f>
        <v>0</v>
      </c>
      <c r="L10960" s="29">
        <f ca="1">IF(DAY($C10960)=28,IF(H10960=0,0,Calculator!$G$35),0)</f>
        <v>0</v>
      </c>
      <c r="M10960" s="29">
        <f ca="1">IF(I10960&gt;0,IF(DAY($C10960)=1,SUM(INDIRECT("I"&amp;(ROW(C10959)-DAY(C10959))):I10959),0),0)</f>
        <v>0</v>
      </c>
      <c r="N10960" s="29">
        <f ca="1">IF(C10960&lt;Calculator!$G$27,0,IF(C10960=Calculator!$G$27,Calculator!$G$39,IF(H10960-K10960&lt;=0,IF(D10960&gt;Calculator!$G$39,IF(H10960-K10960+E10960+L10960+M10960+Calculator!$G$39&gt;Calculator!$G$39,Calculator!$G$39-(H10960+E10960+L10960+M10960-K10960),Calculator!$G$39),D10960),0)))</f>
        <v>0</v>
      </c>
    </row>
    <row r="10961" spans="1:14" ht="15.75" thickBot="1">
      <c r="A10961" s="33" t="str">
        <f ca="1">IF(C10961=Calculator!$H$27,"F",IF(Daily!D10961+Daily!H10961=0,IF(D10960+H10960&gt;0,"L",""),""))</f>
        <v/>
      </c>
      <c r="B10961" s="34">
        <v>10960</v>
      </c>
      <c r="C10961" s="19">
        <f t="shared" ca="1" si="685"/>
        <v>56890</v>
      </c>
      <c r="D10961" s="29">
        <f t="shared" ca="1" si="687"/>
        <v>0</v>
      </c>
      <c r="E10961" s="29">
        <f ca="1">IF(C10961&lt;Calculator!$D$26,0,IF(DAY($C10961)=1,IF(D10961-Calculator!$G$24&gt;0,Calculator!$G$24,D10961),0))</f>
        <v>0</v>
      </c>
      <c r="F10961" s="29">
        <f ca="1">IF(E10961&gt;0,D10961*Calculator!$G$22/12,0)</f>
        <v>0</v>
      </c>
      <c r="G10961" s="29">
        <f ca="1">IF(E10961&gt;0,(IFERROR(-PMT(Calculator!$G$22/12,Calculator!$G$23*12,Calculator!$G$20),0))-F10961,0)</f>
        <v>0</v>
      </c>
      <c r="H10961" s="29">
        <f t="shared" ca="1" si="688"/>
        <v>0</v>
      </c>
      <c r="I10961" s="29">
        <f t="shared" ca="1" si="686"/>
        <v>0</v>
      </c>
      <c r="J10961" s="30">
        <f>Calculator!$G$40</f>
        <v>6.5000000000000002E-2</v>
      </c>
      <c r="K10961" s="29">
        <f ca="1">IF(C10961&gt;=Calculator!$G$27,IF(DAY($C10961)=1,Calculator!$G$34/2,IF(DAY($C10961)=15,Calculator!$G$34/2,0)),0)</f>
        <v>0</v>
      </c>
      <c r="L10961" s="29">
        <f ca="1">IF(DAY($C10961)=28,IF(H10961=0,0,Calculator!$G$35),0)</f>
        <v>0</v>
      </c>
      <c r="M10961" s="29">
        <f ca="1">IF(I10961&gt;0,IF(DAY($C10961)=1,SUM(INDIRECT("I"&amp;(ROW(C10960)-DAY(C10960))):I10960),0),0)</f>
        <v>0</v>
      </c>
      <c r="N10961" s="29">
        <f ca="1">IF(C10961&lt;Calculator!$G$27,0,IF(C10961=Calculator!$G$27,Calculator!$G$39,IF(H10961-K10961&lt;=0,IF(D10961&gt;Calculator!$G$39,IF(H10961-K10961+E10961+L10961+M10961+Calculator!$G$39&gt;Calculator!$G$39,Calculator!$G$39-(H10961+E10961+L10961+M10961-K10961),Calculator!$G$39),D10961),0)))</f>
        <v>0</v>
      </c>
    </row>
    <row r="10962" spans="1:14" ht="15.75" thickBot="1">
      <c r="A10962" s="33" t="str">
        <f ca="1">IF(C10962=Calculator!$H$27,"F",IF(Daily!D10962+Daily!H10962=0,IF(D10961+H10961&gt;0,"L",""),""))</f>
        <v/>
      </c>
      <c r="B10962" s="34">
        <v>10961</v>
      </c>
      <c r="C10962" s="19">
        <f t="shared" ca="1" si="685"/>
        <v>56891</v>
      </c>
      <c r="D10962" s="29">
        <f t="shared" ca="1" si="687"/>
        <v>0</v>
      </c>
      <c r="E10962" s="29">
        <f ca="1">IF(C10962&lt;Calculator!$D$26,0,IF(DAY($C10962)=1,IF(D10962-Calculator!$G$24&gt;0,Calculator!$G$24,D10962),0))</f>
        <v>0</v>
      </c>
      <c r="F10962" s="29">
        <f ca="1">IF(E10962&gt;0,D10962*Calculator!$G$22/12,0)</f>
        <v>0</v>
      </c>
      <c r="G10962" s="29">
        <f ca="1">IF(E10962&gt;0,(IFERROR(-PMT(Calculator!$G$22/12,Calculator!$G$23*12,Calculator!$G$20),0))-F10962,0)</f>
        <v>0</v>
      </c>
      <c r="H10962" s="29">
        <f t="shared" ca="1" si="688"/>
        <v>0</v>
      </c>
      <c r="I10962" s="29">
        <f t="shared" ca="1" si="686"/>
        <v>0</v>
      </c>
      <c r="J10962" s="30">
        <f>Calculator!$G$40</f>
        <v>6.5000000000000002E-2</v>
      </c>
      <c r="K10962" s="29">
        <f ca="1">IF(C10962&gt;=Calculator!$G$27,IF(DAY($C10962)=1,Calculator!$G$34/2,IF(DAY($C10962)=15,Calculator!$G$34/2,0)),0)</f>
        <v>0</v>
      </c>
      <c r="L10962" s="29">
        <f ca="1">IF(DAY($C10962)=28,IF(H10962=0,0,Calculator!$G$35),0)</f>
        <v>0</v>
      </c>
      <c r="M10962" s="29">
        <f ca="1">IF(I10962&gt;0,IF(DAY($C10962)=1,SUM(INDIRECT("I"&amp;(ROW(C10961)-DAY(C10961))):I10961),0),0)</f>
        <v>0</v>
      </c>
      <c r="N10962" s="29">
        <f ca="1">IF(C10962&lt;Calculator!$G$27,0,IF(C10962=Calculator!$G$27,Calculator!$G$39,IF(H10962-K10962&lt;=0,IF(D10962&gt;Calculator!$G$39,IF(H10962-K10962+E10962+L10962+M10962+Calculator!$G$39&gt;Calculator!$G$39,Calculator!$G$39-(H10962+E10962+L10962+M10962-K10962),Calculator!$G$39),D10962),0)))</f>
        <v>0</v>
      </c>
    </row>
    <row r="10963" spans="1:14" ht="15.75" thickBot="1">
      <c r="A10963" s="33" t="str">
        <f ca="1">IF(C10963=Calculator!$H$27,"F",IF(Daily!D10963+Daily!H10963=0,IF(D10962+H10962&gt;0,"L",""),""))</f>
        <v/>
      </c>
      <c r="B10963" s="34">
        <v>10962</v>
      </c>
      <c r="C10963" s="19">
        <f t="shared" ca="1" si="685"/>
        <v>56892</v>
      </c>
      <c r="D10963" s="29">
        <f t="shared" ca="1" si="687"/>
        <v>0</v>
      </c>
      <c r="E10963" s="29">
        <f ca="1">IF(C10963&lt;Calculator!$D$26,0,IF(DAY($C10963)=1,IF(D10963-Calculator!$G$24&gt;0,Calculator!$G$24,D10963),0))</f>
        <v>0</v>
      </c>
      <c r="F10963" s="29">
        <f ca="1">IF(E10963&gt;0,D10963*Calculator!$G$22/12,0)</f>
        <v>0</v>
      </c>
      <c r="G10963" s="29">
        <f ca="1">IF(E10963&gt;0,(IFERROR(-PMT(Calculator!$G$22/12,Calculator!$G$23*12,Calculator!$G$20),0))-F10963,0)</f>
        <v>0</v>
      </c>
      <c r="H10963" s="29">
        <f t="shared" ca="1" si="688"/>
        <v>0</v>
      </c>
      <c r="I10963" s="29">
        <f t="shared" ca="1" si="686"/>
        <v>0</v>
      </c>
      <c r="J10963" s="30">
        <f>Calculator!$G$40</f>
        <v>6.5000000000000002E-2</v>
      </c>
      <c r="K10963" s="29">
        <f ca="1">IF(C10963&gt;=Calculator!$G$27,IF(DAY($C10963)=1,Calculator!$G$34/2,IF(DAY($C10963)=15,Calculator!$G$34/2,0)),0)</f>
        <v>0</v>
      </c>
      <c r="L10963" s="29">
        <f ca="1">IF(DAY($C10963)=28,IF(H10963=0,0,Calculator!$G$35),0)</f>
        <v>0</v>
      </c>
      <c r="M10963" s="29">
        <f ca="1">IF(I10963&gt;0,IF(DAY($C10963)=1,SUM(INDIRECT("I"&amp;(ROW(C10962)-DAY(C10962))):I10962),0),0)</f>
        <v>0</v>
      </c>
      <c r="N10963" s="29">
        <f ca="1">IF(C10963&lt;Calculator!$G$27,0,IF(C10963=Calculator!$G$27,Calculator!$G$39,IF(H10963-K10963&lt;=0,IF(D10963&gt;Calculator!$G$39,IF(H10963-K10963+E10963+L10963+M10963+Calculator!$G$39&gt;Calculator!$G$39,Calculator!$G$39-(H10963+E10963+L10963+M10963-K10963),Calculator!$G$39),D10963),0)))</f>
        <v>0</v>
      </c>
    </row>
    <row r="10964" spans="1:14" ht="15.75" thickBot="1">
      <c r="A10964" s="33" t="str">
        <f ca="1">IF(C10964=Calculator!$H$27,"F",IF(Daily!D10964+Daily!H10964=0,IF(D10963+H10963&gt;0,"L",""),""))</f>
        <v/>
      </c>
      <c r="B10964" s="34">
        <v>10963</v>
      </c>
      <c r="C10964" s="19">
        <f t="shared" ca="1" si="685"/>
        <v>56893</v>
      </c>
      <c r="D10964" s="29">
        <f t="shared" ca="1" si="687"/>
        <v>0</v>
      </c>
      <c r="E10964" s="29">
        <f ca="1">IF(C10964&lt;Calculator!$D$26,0,IF(DAY($C10964)=1,IF(D10964-Calculator!$G$24&gt;0,Calculator!$G$24,D10964),0))</f>
        <v>0</v>
      </c>
      <c r="F10964" s="29">
        <f ca="1">IF(E10964&gt;0,D10964*Calculator!$G$22/12,0)</f>
        <v>0</v>
      </c>
      <c r="G10964" s="29">
        <f ca="1">IF(E10964&gt;0,(IFERROR(-PMT(Calculator!$G$22/12,Calculator!$G$23*12,Calculator!$G$20),0))-F10964,0)</f>
        <v>0</v>
      </c>
      <c r="H10964" s="29">
        <f t="shared" ca="1" si="688"/>
        <v>0</v>
      </c>
      <c r="I10964" s="29">
        <f t="shared" ca="1" si="686"/>
        <v>0</v>
      </c>
      <c r="J10964" s="30">
        <f>Calculator!$G$40</f>
        <v>6.5000000000000002E-2</v>
      </c>
      <c r="K10964" s="29">
        <f ca="1">IF(C10964&gt;=Calculator!$G$27,IF(DAY($C10964)=1,Calculator!$G$34/2,IF(DAY($C10964)=15,Calculator!$G$34/2,0)),0)</f>
        <v>0</v>
      </c>
      <c r="L10964" s="29">
        <f ca="1">IF(DAY($C10964)=28,IF(H10964=0,0,Calculator!$G$35),0)</f>
        <v>0</v>
      </c>
      <c r="M10964" s="29">
        <f ca="1">IF(I10964&gt;0,IF(DAY($C10964)=1,SUM(INDIRECT("I"&amp;(ROW(C10963)-DAY(C10963))):I10963),0),0)</f>
        <v>0</v>
      </c>
      <c r="N10964" s="29">
        <f ca="1">IF(C10964&lt;Calculator!$G$27,0,IF(C10964=Calculator!$G$27,Calculator!$G$39,IF(H10964-K10964&lt;=0,IF(D10964&gt;Calculator!$G$39,IF(H10964-K10964+E10964+L10964+M10964+Calculator!$G$39&gt;Calculator!$G$39,Calculator!$G$39-(H10964+E10964+L10964+M10964-K10964),Calculator!$G$39),D10964),0)))</f>
        <v>0</v>
      </c>
    </row>
    <row r="10965" spans="1:14" ht="15.75" thickBot="1">
      <c r="A10965" s="33" t="str">
        <f ca="1">IF(C10965=Calculator!$H$27,"F",IF(Daily!D10965+Daily!H10965=0,IF(D10964+H10964&gt;0,"L",""),""))</f>
        <v/>
      </c>
      <c r="B10965" s="34">
        <v>10964</v>
      </c>
      <c r="C10965" s="19">
        <f t="shared" ca="1" si="685"/>
        <v>56894</v>
      </c>
      <c r="D10965" s="29">
        <f t="shared" ca="1" si="687"/>
        <v>0</v>
      </c>
      <c r="E10965" s="29">
        <f ca="1">IF(C10965&lt;Calculator!$D$26,0,IF(DAY($C10965)=1,IF(D10965-Calculator!$G$24&gt;0,Calculator!$G$24,D10965),0))</f>
        <v>0</v>
      </c>
      <c r="F10965" s="29">
        <f ca="1">IF(E10965&gt;0,D10965*Calculator!$G$22/12,0)</f>
        <v>0</v>
      </c>
      <c r="G10965" s="29">
        <f ca="1">IF(E10965&gt;0,(IFERROR(-PMT(Calculator!$G$22/12,Calculator!$G$23*12,Calculator!$G$20),0))-F10965,0)</f>
        <v>0</v>
      </c>
      <c r="H10965" s="29">
        <f t="shared" ca="1" si="688"/>
        <v>0</v>
      </c>
      <c r="I10965" s="29">
        <f t="shared" ca="1" si="686"/>
        <v>0</v>
      </c>
      <c r="J10965" s="30">
        <f>Calculator!$G$40</f>
        <v>6.5000000000000002E-2</v>
      </c>
      <c r="K10965" s="29">
        <f ca="1">IF(C10965&gt;=Calculator!$G$27,IF(DAY($C10965)=1,Calculator!$G$34/2,IF(DAY($C10965)=15,Calculator!$G$34/2,0)),0)</f>
        <v>0</v>
      </c>
      <c r="L10965" s="29">
        <f ca="1">IF(DAY($C10965)=28,IF(H10965=0,0,Calculator!$G$35),0)</f>
        <v>0</v>
      </c>
      <c r="M10965" s="29">
        <f ca="1">IF(I10965&gt;0,IF(DAY($C10965)=1,SUM(INDIRECT("I"&amp;(ROW(C10964)-DAY(C10964))):I10964),0),0)</f>
        <v>0</v>
      </c>
      <c r="N10965" s="29">
        <f ca="1">IF(C10965&lt;Calculator!$G$27,0,IF(C10965=Calculator!$G$27,Calculator!$G$39,IF(H10965-K10965&lt;=0,IF(D10965&gt;Calculator!$G$39,IF(H10965-K10965+E10965+L10965+M10965+Calculator!$G$39&gt;Calculator!$G$39,Calculator!$G$39-(H10965+E10965+L10965+M10965-K10965),Calculator!$G$39),D10965),0)))</f>
        <v>0</v>
      </c>
    </row>
    <row r="10966" spans="1:14" ht="15.75" thickBot="1">
      <c r="A10966" s="33" t="str">
        <f ca="1">IF(C10966=Calculator!$H$27,"F",IF(Daily!D10966+Daily!H10966=0,IF(D10965+H10965&gt;0,"L",""),""))</f>
        <v/>
      </c>
      <c r="B10966" s="34">
        <v>10965</v>
      </c>
      <c r="C10966" s="19">
        <f t="shared" ca="1" si="685"/>
        <v>56895</v>
      </c>
      <c r="D10966" s="29">
        <f t="shared" ca="1" si="687"/>
        <v>0</v>
      </c>
      <c r="E10966" s="29">
        <f ca="1">IF(C10966&lt;Calculator!$D$26,0,IF(DAY($C10966)=1,IF(D10966-Calculator!$G$24&gt;0,Calculator!$G$24,D10966),0))</f>
        <v>0</v>
      </c>
      <c r="F10966" s="29">
        <f ca="1">IF(E10966&gt;0,D10966*Calculator!$G$22/12,0)</f>
        <v>0</v>
      </c>
      <c r="G10966" s="29">
        <f ca="1">IF(E10966&gt;0,(IFERROR(-PMT(Calculator!$G$22/12,Calculator!$G$23*12,Calculator!$G$20),0))-F10966,0)</f>
        <v>0</v>
      </c>
      <c r="H10966" s="29">
        <f t="shared" ca="1" si="688"/>
        <v>0</v>
      </c>
      <c r="I10966" s="29">
        <f t="shared" ca="1" si="686"/>
        <v>0</v>
      </c>
      <c r="J10966" s="30">
        <f>Calculator!$G$40</f>
        <v>6.5000000000000002E-2</v>
      </c>
      <c r="K10966" s="29">
        <f ca="1">IF(C10966&gt;=Calculator!$G$27,IF(DAY($C10966)=1,Calculator!$G$34/2,IF(DAY($C10966)=15,Calculator!$G$34/2,0)),0)</f>
        <v>0</v>
      </c>
      <c r="L10966" s="29">
        <f ca="1">IF(DAY($C10966)=28,IF(H10966=0,0,Calculator!$G$35),0)</f>
        <v>0</v>
      </c>
      <c r="M10966" s="29">
        <f ca="1">IF(I10966&gt;0,IF(DAY($C10966)=1,SUM(INDIRECT("I"&amp;(ROW(C10965)-DAY(C10965))):I10965),0),0)</f>
        <v>0</v>
      </c>
      <c r="N10966" s="29">
        <f ca="1">IF(C10966&lt;Calculator!$G$27,0,IF(C10966=Calculator!$G$27,Calculator!$G$39,IF(H10966-K10966&lt;=0,IF(D10966&gt;Calculator!$G$39,IF(H10966-K10966+E10966+L10966+M10966+Calculator!$G$39&gt;Calculator!$G$39,Calculator!$G$39-(H10966+E10966+L10966+M10966-K10966),Calculator!$G$39),D10966),0)))</f>
        <v>0</v>
      </c>
    </row>
    <row r="10967" spans="1:14" ht="15.75" thickBot="1">
      <c r="A10967" s="33" t="str">
        <f ca="1">IF(C10967=Calculator!$H$27,"F",IF(Daily!D10967+Daily!H10967=0,IF(D10966+H10966&gt;0,"L",""),""))</f>
        <v/>
      </c>
      <c r="B10967" s="34">
        <v>10966</v>
      </c>
      <c r="C10967" s="19">
        <f t="shared" ca="1" si="685"/>
        <v>56896</v>
      </c>
      <c r="D10967" s="29">
        <f t="shared" ca="1" si="687"/>
        <v>0</v>
      </c>
      <c r="E10967" s="29">
        <f ca="1">IF(C10967&lt;Calculator!$D$26,0,IF(DAY($C10967)=1,IF(D10967-Calculator!$G$24&gt;0,Calculator!$G$24,D10967),0))</f>
        <v>0</v>
      </c>
      <c r="F10967" s="29">
        <f ca="1">IF(E10967&gt;0,D10967*Calculator!$G$22/12,0)</f>
        <v>0</v>
      </c>
      <c r="G10967" s="29">
        <f ca="1">IF(E10967&gt;0,(IFERROR(-PMT(Calculator!$G$22/12,Calculator!$G$23*12,Calculator!$G$20),0))-F10967,0)</f>
        <v>0</v>
      </c>
      <c r="H10967" s="29">
        <f t="shared" ca="1" si="688"/>
        <v>0</v>
      </c>
      <c r="I10967" s="29">
        <f t="shared" ca="1" si="686"/>
        <v>0</v>
      </c>
      <c r="J10967" s="30">
        <f>Calculator!$G$40</f>
        <v>6.5000000000000002E-2</v>
      </c>
      <c r="K10967" s="29">
        <f ca="1">IF(C10967&gt;=Calculator!$G$27,IF(DAY($C10967)=1,Calculator!$G$34/2,IF(DAY($C10967)=15,Calculator!$G$34/2,0)),0)</f>
        <v>0</v>
      </c>
      <c r="L10967" s="29">
        <f ca="1">IF(DAY($C10967)=28,IF(H10967=0,0,Calculator!$G$35),0)</f>
        <v>0</v>
      </c>
      <c r="M10967" s="29">
        <f ca="1">IF(I10967&gt;0,IF(DAY($C10967)=1,SUM(INDIRECT("I"&amp;(ROW(C10966)-DAY(C10966))):I10966),0),0)</f>
        <v>0</v>
      </c>
      <c r="N10967" s="29">
        <f ca="1">IF(C10967&lt;Calculator!$G$27,0,IF(C10967=Calculator!$G$27,Calculator!$G$39,IF(H10967-K10967&lt;=0,IF(D10967&gt;Calculator!$G$39,IF(H10967-K10967+E10967+L10967+M10967+Calculator!$G$39&gt;Calculator!$G$39,Calculator!$G$39-(H10967+E10967+L10967+M10967-K10967),Calculator!$G$39),D10967),0)))</f>
        <v>0</v>
      </c>
    </row>
    <row r="10968" spans="1:14" ht="15.75" thickBot="1">
      <c r="A10968" s="33" t="str">
        <f ca="1">IF(C10968=Calculator!$H$27,"F",IF(Daily!D10968+Daily!H10968=0,IF(D10967+H10967&gt;0,"L",""),""))</f>
        <v/>
      </c>
      <c r="B10968" s="34">
        <v>10967</v>
      </c>
      <c r="C10968" s="19">
        <f t="shared" ca="1" si="685"/>
        <v>56897</v>
      </c>
      <c r="D10968" s="29">
        <f t="shared" ca="1" si="687"/>
        <v>0</v>
      </c>
      <c r="E10968" s="29">
        <f ca="1">IF(C10968&lt;Calculator!$D$26,0,IF(DAY($C10968)=1,IF(D10968-Calculator!$G$24&gt;0,Calculator!$G$24,D10968),0))</f>
        <v>0</v>
      </c>
      <c r="F10968" s="29">
        <f ca="1">IF(E10968&gt;0,D10968*Calculator!$G$22/12,0)</f>
        <v>0</v>
      </c>
      <c r="G10968" s="29">
        <f ca="1">IF(E10968&gt;0,(IFERROR(-PMT(Calculator!$G$22/12,Calculator!$G$23*12,Calculator!$G$20),0))-F10968,0)</f>
        <v>0</v>
      </c>
      <c r="H10968" s="29">
        <f t="shared" ca="1" si="688"/>
        <v>0</v>
      </c>
      <c r="I10968" s="29">
        <f t="shared" ca="1" si="686"/>
        <v>0</v>
      </c>
      <c r="J10968" s="30">
        <f>Calculator!$G$40</f>
        <v>6.5000000000000002E-2</v>
      </c>
      <c r="K10968" s="29">
        <f ca="1">IF(C10968&gt;=Calculator!$G$27,IF(DAY($C10968)=1,Calculator!$G$34/2,IF(DAY($C10968)=15,Calculator!$G$34/2,0)),0)</f>
        <v>0</v>
      </c>
      <c r="L10968" s="29">
        <f ca="1">IF(DAY($C10968)=28,IF(H10968=0,0,Calculator!$G$35),0)</f>
        <v>0</v>
      </c>
      <c r="M10968" s="29">
        <f ca="1">IF(I10968&gt;0,IF(DAY($C10968)=1,SUM(INDIRECT("I"&amp;(ROW(C10967)-DAY(C10967))):I10967),0),0)</f>
        <v>0</v>
      </c>
      <c r="N10968" s="29">
        <f ca="1">IF(C10968&lt;Calculator!$G$27,0,IF(C10968=Calculator!$G$27,Calculator!$G$39,IF(H10968-K10968&lt;=0,IF(D10968&gt;Calculator!$G$39,IF(H10968-K10968+E10968+L10968+M10968+Calculator!$G$39&gt;Calculator!$G$39,Calculator!$G$39-(H10968+E10968+L10968+M10968-K10968),Calculator!$G$39),D10968),0)))</f>
        <v>0</v>
      </c>
    </row>
    <row r="10969" spans="1:14" ht="15.75" thickBot="1">
      <c r="A10969" s="33" t="str">
        <f ca="1">IF(C10969=Calculator!$H$27,"F",IF(Daily!D10969+Daily!H10969=0,IF(D10968+H10968&gt;0,"L",""),""))</f>
        <v/>
      </c>
      <c r="B10969" s="34">
        <v>10968</v>
      </c>
      <c r="C10969" s="19">
        <f t="shared" ca="1" si="685"/>
        <v>56898</v>
      </c>
      <c r="D10969" s="29">
        <f t="shared" ca="1" si="687"/>
        <v>0</v>
      </c>
      <c r="E10969" s="29">
        <f ca="1">IF(C10969&lt;Calculator!$D$26,0,IF(DAY($C10969)=1,IF(D10969-Calculator!$G$24&gt;0,Calculator!$G$24,D10969),0))</f>
        <v>0</v>
      </c>
      <c r="F10969" s="29">
        <f ca="1">IF(E10969&gt;0,D10969*Calculator!$G$22/12,0)</f>
        <v>0</v>
      </c>
      <c r="G10969" s="29">
        <f ca="1">IF(E10969&gt;0,(IFERROR(-PMT(Calculator!$G$22/12,Calculator!$G$23*12,Calculator!$G$20),0))-F10969,0)</f>
        <v>0</v>
      </c>
      <c r="H10969" s="29">
        <f t="shared" ca="1" si="688"/>
        <v>0</v>
      </c>
      <c r="I10969" s="29">
        <f t="shared" ca="1" si="686"/>
        <v>0</v>
      </c>
      <c r="J10969" s="30">
        <f>Calculator!$G$40</f>
        <v>6.5000000000000002E-2</v>
      </c>
      <c r="K10969" s="29">
        <f ca="1">IF(C10969&gt;=Calculator!$G$27,IF(DAY($C10969)=1,Calculator!$G$34/2,IF(DAY($C10969)=15,Calculator!$G$34/2,0)),0)</f>
        <v>0</v>
      </c>
      <c r="L10969" s="29">
        <f ca="1">IF(DAY($C10969)=28,IF(H10969=0,0,Calculator!$G$35),0)</f>
        <v>0</v>
      </c>
      <c r="M10969" s="29">
        <f ca="1">IF(I10969&gt;0,IF(DAY($C10969)=1,SUM(INDIRECT("I"&amp;(ROW(C10968)-DAY(C10968))):I10968),0),0)</f>
        <v>0</v>
      </c>
      <c r="N10969" s="29">
        <f ca="1">IF(C10969&lt;Calculator!$G$27,0,IF(C10969=Calculator!$G$27,Calculator!$G$39,IF(H10969-K10969&lt;=0,IF(D10969&gt;Calculator!$G$39,IF(H10969-K10969+E10969+L10969+M10969+Calculator!$G$39&gt;Calculator!$G$39,Calculator!$G$39-(H10969+E10969+L10969+M10969-K10969),Calculator!$G$39),D10969),0)))</f>
        <v>0</v>
      </c>
    </row>
    <row r="10970" spans="1:14" ht="15.75" thickBot="1">
      <c r="A10970" s="33" t="str">
        <f ca="1">IF(C10970=Calculator!$H$27,"F",IF(Daily!D10970+Daily!H10970=0,IF(D10969+H10969&gt;0,"L",""),""))</f>
        <v/>
      </c>
      <c r="B10970" s="35" t="s">
        <v>17</v>
      </c>
      <c r="C10970" s="19" t="s">
        <v>17</v>
      </c>
      <c r="H10970" s="29">
        <f t="shared" ca="1" si="688"/>
        <v>0</v>
      </c>
      <c r="L10970" s="29" t="e">
        <f>IF(DAY($C10970)=28,IF(H10970=0,0,Calculator!$G$35),0)</f>
        <v>#VALUE!</v>
      </c>
    </row>
    <row r="10971" spans="1:14">
      <c r="H10971" s="29" t="e">
        <f t="shared" ca="1" si="688"/>
        <v>#VALUE!</v>
      </c>
    </row>
  </sheetData>
  <sheetProtection algorithmName="SHA-512" hashValue="cgntdikeX+DQtdq2IwWmi0zKATBqvdpICa9qOXX0XhGtrWBl5Ym73+oOyV/R1kDXM9pleHb7g7nQa9tBFLrmDg==" saltValue="IJPX4gIPurvLTfVfDn4OKQ==" spinCount="100000" sheet="1" objects="1" scenarios="1"/>
  <conditionalFormatting sqref="B2:N2 A2:A2304 B3:K3 L3:N5 I4:K5 B4:G8 H4:H10971 I6:N10969 A9:G10969 L10970">
    <cfRule type="expression" dxfId="4" priority="2">
      <formula>$C2=EOMONTH($C2,0)</formula>
    </cfRule>
    <cfRule type="expression" dxfId="3" priority="3">
      <formula>$A2 = "L"</formula>
    </cfRule>
  </conditionalFormatting>
  <conditionalFormatting sqref="B2:N2 A2:A10969 B3:K3 L3:N5 I4:K5 B4:G8 H4:H10971 I6:N10970 A9:G10970">
    <cfRule type="expression" dxfId="2" priority="1">
      <formula xml:space="preserve"> $H1 + $D1 = 0</formula>
    </cfRule>
  </conditionalFormatting>
  <pageMargins left="0.7" right="0.7" top="0.75" bottom="0.75" header="0.3" footer="0.3"/>
  <ignoredErrors>
    <ignoredError sqref="J366 J730" 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5692"/>
  <sheetViews>
    <sheetView showGridLines="0" zoomScaleNormal="100" workbookViewId="0">
      <pane ySplit="1" topLeftCell="A2" activePane="bottomLeft" state="frozen"/>
      <selection activeCell="C23" sqref="C23:F23"/>
      <selection pane="bottomLeft" activeCell="D31" sqref="D31"/>
    </sheetView>
  </sheetViews>
  <sheetFormatPr defaultRowHeight="15"/>
  <cols>
    <col min="1" max="1" width="10.7109375" style="15" bestFit="1" customWidth="1"/>
    <col min="2" max="6" width="16.5703125" style="15" customWidth="1"/>
    <col min="8" max="8" width="9.85546875" bestFit="1" customWidth="1"/>
  </cols>
  <sheetData>
    <row r="1" spans="1:8" ht="31.5">
      <c r="A1" s="21"/>
      <c r="B1" s="20" t="s">
        <v>32</v>
      </c>
      <c r="C1" s="20" t="s">
        <v>31</v>
      </c>
      <c r="D1" s="20" t="s">
        <v>30</v>
      </c>
      <c r="E1" s="20" t="s">
        <v>29</v>
      </c>
      <c r="F1" s="20" t="s">
        <v>26</v>
      </c>
    </row>
    <row r="2" spans="1:8">
      <c r="A2" s="19">
        <f ca="1">Calculator!G27</f>
        <v>45946</v>
      </c>
      <c r="B2" s="16">
        <f>Calculator!G21</f>
        <v>300000</v>
      </c>
      <c r="C2" s="17">
        <f>IF(B2&gt;0,(IFERROR(-PMT(Calculator!$G$22/12,Calculator!$G$23*12,Calculator!$G$20),0)),0)</f>
        <v>1878.8756805424866</v>
      </c>
      <c r="D2" s="17">
        <f>B2*Calculator!$G$22/12</f>
        <v>1250</v>
      </c>
      <c r="E2" s="17">
        <f t="shared" ref="E2:E65" si="0">C2-D2</f>
        <v>628.87568054248663</v>
      </c>
      <c r="F2" s="16">
        <f t="shared" ref="F2:F65" si="1">IF((B2-E2)&gt;0,B2-E2,0)</f>
        <v>299371.12431945751</v>
      </c>
      <c r="G2" s="18"/>
      <c r="H2" s="18"/>
    </row>
    <row r="3" spans="1:8">
      <c r="A3" s="19">
        <f t="shared" ref="A3:A66" ca="1" si="2">EDATE(A2,1)</f>
        <v>45977</v>
      </c>
      <c r="B3" s="16">
        <f t="shared" ref="B3:B66" si="3">F2</f>
        <v>299371.12431945751</v>
      </c>
      <c r="C3" s="17">
        <f>IF(B3&gt;0,(IFERROR(-PMT(Calculator!$G$22/12,Calculator!$G$23*12,Calculator!$G$20),0)),0)</f>
        <v>1878.8756805424866</v>
      </c>
      <c r="D3" s="17">
        <f>B3*Calculator!$G$22/12</f>
        <v>1247.3796846644063</v>
      </c>
      <c r="E3" s="17">
        <f t="shared" si="0"/>
        <v>631.49599587808029</v>
      </c>
      <c r="F3" s="16">
        <f t="shared" si="1"/>
        <v>298739.62832357944</v>
      </c>
      <c r="G3" s="18"/>
      <c r="H3" s="18"/>
    </row>
    <row r="4" spans="1:8">
      <c r="A4" s="19">
        <f t="shared" ca="1" si="2"/>
        <v>46007</v>
      </c>
      <c r="B4" s="16">
        <f t="shared" si="3"/>
        <v>298739.62832357944</v>
      </c>
      <c r="C4" s="17">
        <f>IF(B4&gt;0,(IFERROR(-PMT(Calculator!$G$22/12,Calculator!$G$23*12,Calculator!$G$20),0)),0)</f>
        <v>1878.8756805424866</v>
      </c>
      <c r="D4" s="17">
        <f>B4*Calculator!$G$22/12</f>
        <v>1244.7484513482477</v>
      </c>
      <c r="E4" s="17">
        <f t="shared" si="0"/>
        <v>634.12722919423891</v>
      </c>
      <c r="F4" s="16">
        <f t="shared" si="1"/>
        <v>298105.50109438522</v>
      </c>
      <c r="G4" s="18"/>
      <c r="H4" s="18"/>
    </row>
    <row r="5" spans="1:8">
      <c r="A5" s="19">
        <f t="shared" ca="1" si="2"/>
        <v>46038</v>
      </c>
      <c r="B5" s="16">
        <f t="shared" si="3"/>
        <v>298105.50109438522</v>
      </c>
      <c r="C5" s="17">
        <f>IF(B5&gt;0,(IFERROR(-PMT(Calculator!$G$22/12,Calculator!$G$23*12,Calculator!$G$20),0)),0)</f>
        <v>1878.8756805424866</v>
      </c>
      <c r="D5" s="17">
        <f>B5*Calculator!$G$22/12</f>
        <v>1242.1062545599386</v>
      </c>
      <c r="E5" s="17">
        <f t="shared" si="0"/>
        <v>636.769425982548</v>
      </c>
      <c r="F5" s="16">
        <f t="shared" si="1"/>
        <v>297468.73166840267</v>
      </c>
      <c r="G5" s="18"/>
      <c r="H5" s="18"/>
    </row>
    <row r="6" spans="1:8">
      <c r="A6" s="19">
        <f t="shared" ca="1" si="2"/>
        <v>46069</v>
      </c>
      <c r="B6" s="16">
        <f t="shared" si="3"/>
        <v>297468.73166840267</v>
      </c>
      <c r="C6" s="17">
        <f>IF(B6&gt;0,(IFERROR(-PMT(Calculator!$G$22/12,Calculator!$G$23*12,Calculator!$G$20),0)),0)</f>
        <v>1878.8756805424866</v>
      </c>
      <c r="D6" s="17">
        <f>B6*Calculator!$G$22/12</f>
        <v>1239.4530486183446</v>
      </c>
      <c r="E6" s="17">
        <f t="shared" si="0"/>
        <v>639.42263192414202</v>
      </c>
      <c r="F6" s="16">
        <f t="shared" si="1"/>
        <v>296829.30903647852</v>
      </c>
      <c r="G6" s="18"/>
      <c r="H6" s="18"/>
    </row>
    <row r="7" spans="1:8">
      <c r="A7" s="19">
        <f t="shared" ca="1" si="2"/>
        <v>46097</v>
      </c>
      <c r="B7" s="16">
        <f t="shared" si="3"/>
        <v>296829.30903647852</v>
      </c>
      <c r="C7" s="17">
        <f>IF(B7&gt;0,(IFERROR(-PMT(Calculator!$G$22/12,Calculator!$G$23*12,Calculator!$G$20),0)),0)</f>
        <v>1878.8756805424866</v>
      </c>
      <c r="D7" s="17">
        <f>B7*Calculator!$G$22/12</f>
        <v>1236.7887876519937</v>
      </c>
      <c r="E7" s="17">
        <f t="shared" si="0"/>
        <v>642.08689289049289</v>
      </c>
      <c r="F7" s="16">
        <f t="shared" si="1"/>
        <v>296187.22214358801</v>
      </c>
      <c r="G7" s="18"/>
      <c r="H7" s="18"/>
    </row>
    <row r="8" spans="1:8">
      <c r="A8" s="19">
        <f t="shared" ca="1" si="2"/>
        <v>46128</v>
      </c>
      <c r="B8" s="16">
        <f t="shared" si="3"/>
        <v>296187.22214358801</v>
      </c>
      <c r="C8" s="17">
        <f>IF(B8&gt;0,(IFERROR(-PMT(Calculator!$G$22/12,Calculator!$G$23*12,Calculator!$G$20),0)),0)</f>
        <v>1878.8756805424866</v>
      </c>
      <c r="D8" s="17">
        <f>B8*Calculator!$G$22/12</f>
        <v>1234.1134255982834</v>
      </c>
      <c r="E8" s="17">
        <f t="shared" si="0"/>
        <v>644.76225494420328</v>
      </c>
      <c r="F8" s="16">
        <f t="shared" si="1"/>
        <v>295542.45988864382</v>
      </c>
      <c r="G8" s="18"/>
      <c r="H8" s="18"/>
    </row>
    <row r="9" spans="1:8">
      <c r="A9" s="19">
        <f t="shared" ca="1" si="2"/>
        <v>46158</v>
      </c>
      <c r="B9" s="16">
        <f t="shared" si="3"/>
        <v>295542.45988864382</v>
      </c>
      <c r="C9" s="17">
        <f>IF(B9&gt;0,(IFERROR(-PMT(Calculator!$G$22/12,Calculator!$G$23*12,Calculator!$G$20),0)),0)</f>
        <v>1878.8756805424866</v>
      </c>
      <c r="D9" s="17">
        <f>B9*Calculator!$G$22/12</f>
        <v>1231.4269162026826</v>
      </c>
      <c r="E9" s="17">
        <f t="shared" si="0"/>
        <v>647.44876433980403</v>
      </c>
      <c r="F9" s="16">
        <f t="shared" si="1"/>
        <v>294895.01112430403</v>
      </c>
      <c r="G9" s="18"/>
      <c r="H9" s="18"/>
    </row>
    <row r="10" spans="1:8">
      <c r="A10" s="19">
        <f t="shared" ca="1" si="2"/>
        <v>46189</v>
      </c>
      <c r="B10" s="16">
        <f t="shared" si="3"/>
        <v>294895.01112430403</v>
      </c>
      <c r="C10" s="17">
        <f>IF(B10&gt;0,(IFERROR(-PMT(Calculator!$G$22/12,Calculator!$G$23*12,Calculator!$G$20),0)),0)</f>
        <v>1878.8756805424866</v>
      </c>
      <c r="D10" s="17">
        <f>B10*Calculator!$G$22/12</f>
        <v>1228.7292130179335</v>
      </c>
      <c r="E10" s="17">
        <f t="shared" si="0"/>
        <v>650.14646752455315</v>
      </c>
      <c r="F10" s="16">
        <f t="shared" si="1"/>
        <v>294244.86465677945</v>
      </c>
      <c r="G10" s="18"/>
      <c r="H10" s="18"/>
    </row>
    <row r="11" spans="1:8">
      <c r="A11" s="19">
        <f t="shared" ca="1" si="2"/>
        <v>46219</v>
      </c>
      <c r="B11" s="16">
        <f t="shared" si="3"/>
        <v>294244.86465677945</v>
      </c>
      <c r="C11" s="17">
        <f>IF(B11&gt;0,(IFERROR(-PMT(Calculator!$G$22/12,Calculator!$G$23*12,Calculator!$G$20),0)),0)</f>
        <v>1878.8756805424866</v>
      </c>
      <c r="D11" s="17">
        <f>B11*Calculator!$G$22/12</f>
        <v>1226.0202694032478</v>
      </c>
      <c r="E11" s="17">
        <f t="shared" si="0"/>
        <v>652.85541113923887</v>
      </c>
      <c r="F11" s="16">
        <f t="shared" si="1"/>
        <v>293592.00924564019</v>
      </c>
      <c r="G11" s="18"/>
      <c r="H11" s="18"/>
    </row>
    <row r="12" spans="1:8">
      <c r="A12" s="19">
        <f t="shared" ca="1" si="2"/>
        <v>46250</v>
      </c>
      <c r="B12" s="16">
        <f t="shared" si="3"/>
        <v>293592.00924564019</v>
      </c>
      <c r="C12" s="17">
        <f>IF(B12&gt;0,(IFERROR(-PMT(Calculator!$G$22/12,Calculator!$G$23*12,Calculator!$G$20),0)),0)</f>
        <v>1878.8756805424866</v>
      </c>
      <c r="D12" s="17">
        <f>B12*Calculator!$G$22/12</f>
        <v>1223.3000385235009</v>
      </c>
      <c r="E12" s="17">
        <f t="shared" si="0"/>
        <v>655.57564201898572</v>
      </c>
      <c r="F12" s="16">
        <f t="shared" si="1"/>
        <v>292936.4336036212</v>
      </c>
      <c r="G12" s="18"/>
      <c r="H12" s="18"/>
    </row>
    <row r="13" spans="1:8">
      <c r="A13" s="19">
        <f t="shared" ca="1" si="2"/>
        <v>46281</v>
      </c>
      <c r="B13" s="16">
        <f t="shared" si="3"/>
        <v>292936.4336036212</v>
      </c>
      <c r="C13" s="17">
        <f>IF(B13&gt;0,(IFERROR(-PMT(Calculator!$G$22/12,Calculator!$G$23*12,Calculator!$G$20),0)),0)</f>
        <v>1878.8756805424866</v>
      </c>
      <c r="D13" s="17">
        <f>B13*Calculator!$G$22/12</f>
        <v>1220.5684733484218</v>
      </c>
      <c r="E13" s="17">
        <f t="shared" si="0"/>
        <v>658.30720719406486</v>
      </c>
      <c r="F13" s="16">
        <f t="shared" si="1"/>
        <v>292278.12639642716</v>
      </c>
      <c r="G13" s="18"/>
      <c r="H13" s="18"/>
    </row>
    <row r="14" spans="1:8">
      <c r="A14" s="19">
        <f t="shared" ca="1" si="2"/>
        <v>46311</v>
      </c>
      <c r="B14" s="16">
        <f t="shared" si="3"/>
        <v>292278.12639642716</v>
      </c>
      <c r="C14" s="17">
        <f>IF(B14&gt;0,(IFERROR(-PMT(Calculator!$G$22/12,Calculator!$G$23*12,Calculator!$G$20),0)),0)</f>
        <v>1878.8756805424866</v>
      </c>
      <c r="D14" s="17">
        <f>B14*Calculator!$G$22/12</f>
        <v>1217.8255266517799</v>
      </c>
      <c r="E14" s="17">
        <f t="shared" si="0"/>
        <v>661.05015389070672</v>
      </c>
      <c r="F14" s="16">
        <f t="shared" si="1"/>
        <v>291617.07624253648</v>
      </c>
      <c r="G14" s="18"/>
      <c r="H14" s="18"/>
    </row>
    <row r="15" spans="1:8">
      <c r="A15" s="19">
        <f t="shared" ca="1" si="2"/>
        <v>46342</v>
      </c>
      <c r="B15" s="16">
        <f t="shared" si="3"/>
        <v>291617.07624253648</v>
      </c>
      <c r="C15" s="17">
        <f>IF(B15&gt;0,(IFERROR(-PMT(Calculator!$G$22/12,Calculator!$G$23*12,Calculator!$G$20),0)),0)</f>
        <v>1878.8756805424866</v>
      </c>
      <c r="D15" s="17">
        <f>B15*Calculator!$G$22/12</f>
        <v>1215.0711510105687</v>
      </c>
      <c r="E15" s="17">
        <f t="shared" si="0"/>
        <v>663.80452953191798</v>
      </c>
      <c r="F15" s="16">
        <f t="shared" si="1"/>
        <v>290953.27171300456</v>
      </c>
      <c r="G15" s="18"/>
      <c r="H15" s="18"/>
    </row>
    <row r="16" spans="1:8">
      <c r="A16" s="19">
        <f t="shared" ca="1" si="2"/>
        <v>46372</v>
      </c>
      <c r="B16" s="16">
        <f t="shared" si="3"/>
        <v>290953.27171300456</v>
      </c>
      <c r="C16" s="17">
        <f>IF(B16&gt;0,(IFERROR(-PMT(Calculator!$G$22/12,Calculator!$G$23*12,Calculator!$G$20),0)),0)</f>
        <v>1878.8756805424866</v>
      </c>
      <c r="D16" s="17">
        <f>B16*Calculator!$G$22/12</f>
        <v>1212.3052988041857</v>
      </c>
      <c r="E16" s="17">
        <f t="shared" si="0"/>
        <v>666.57038173830097</v>
      </c>
      <c r="F16" s="16">
        <f t="shared" si="1"/>
        <v>290286.70133126626</v>
      </c>
      <c r="G16" s="18"/>
      <c r="H16" s="18"/>
    </row>
    <row r="17" spans="1:8">
      <c r="A17" s="19">
        <f t="shared" ca="1" si="2"/>
        <v>46403</v>
      </c>
      <c r="B17" s="16">
        <f t="shared" si="3"/>
        <v>290286.70133126626</v>
      </c>
      <c r="C17" s="17">
        <f>IF(B17&gt;0,(IFERROR(-PMT(Calculator!$G$22/12,Calculator!$G$23*12,Calculator!$G$20),0)),0)</f>
        <v>1878.8756805424866</v>
      </c>
      <c r="D17" s="17">
        <f>B17*Calculator!$G$22/12</f>
        <v>1209.5279222136094</v>
      </c>
      <c r="E17" s="17">
        <f t="shared" si="0"/>
        <v>669.34775832887726</v>
      </c>
      <c r="F17" s="16">
        <f t="shared" si="1"/>
        <v>289617.35357293737</v>
      </c>
      <c r="G17" s="18"/>
      <c r="H17" s="18"/>
    </row>
    <row r="18" spans="1:8">
      <c r="A18" s="19">
        <f t="shared" ca="1" si="2"/>
        <v>46434</v>
      </c>
      <c r="B18" s="16">
        <f t="shared" si="3"/>
        <v>289617.35357293737</v>
      </c>
      <c r="C18" s="17">
        <f>IF(B18&gt;0,(IFERROR(-PMT(Calculator!$G$22/12,Calculator!$G$23*12,Calculator!$G$20),0)),0)</f>
        <v>1878.8756805424866</v>
      </c>
      <c r="D18" s="17">
        <f>B18*Calculator!$G$22/12</f>
        <v>1206.7389732205725</v>
      </c>
      <c r="E18" s="17">
        <f t="shared" si="0"/>
        <v>672.13670732191417</v>
      </c>
      <c r="F18" s="16">
        <f t="shared" si="1"/>
        <v>288945.21686561545</v>
      </c>
      <c r="G18" s="18"/>
      <c r="H18" s="18"/>
    </row>
    <row r="19" spans="1:8">
      <c r="A19" s="19">
        <f t="shared" ca="1" si="2"/>
        <v>46462</v>
      </c>
      <c r="B19" s="16">
        <f t="shared" si="3"/>
        <v>288945.21686561545</v>
      </c>
      <c r="C19" s="17">
        <f>IF(B19&gt;0,(IFERROR(-PMT(Calculator!$G$22/12,Calculator!$G$23*12,Calculator!$G$20),0)),0)</f>
        <v>1878.8756805424866</v>
      </c>
      <c r="D19" s="17">
        <f>B19*Calculator!$G$22/12</f>
        <v>1203.9384036067311</v>
      </c>
      <c r="E19" s="17">
        <f t="shared" si="0"/>
        <v>674.93727693575556</v>
      </c>
      <c r="F19" s="16">
        <f t="shared" si="1"/>
        <v>288270.27958867972</v>
      </c>
      <c r="G19" s="18"/>
      <c r="H19" s="18"/>
    </row>
    <row r="20" spans="1:8">
      <c r="A20" s="19">
        <f t="shared" ca="1" si="2"/>
        <v>46493</v>
      </c>
      <c r="B20" s="16">
        <f t="shared" si="3"/>
        <v>288270.27958867972</v>
      </c>
      <c r="C20" s="17">
        <f>IF(B20&gt;0,(IFERROR(-PMT(Calculator!$G$22/12,Calculator!$G$23*12,Calculator!$G$20),0)),0)</f>
        <v>1878.8756805424866</v>
      </c>
      <c r="D20" s="17">
        <f>B20*Calculator!$G$22/12</f>
        <v>1201.1261649528321</v>
      </c>
      <c r="E20" s="17">
        <f t="shared" si="0"/>
        <v>677.74951558965449</v>
      </c>
      <c r="F20" s="16">
        <f t="shared" si="1"/>
        <v>287592.53007309005</v>
      </c>
      <c r="G20" s="18"/>
      <c r="H20" s="18"/>
    </row>
    <row r="21" spans="1:8">
      <c r="A21" s="19">
        <f t="shared" ca="1" si="2"/>
        <v>46523</v>
      </c>
      <c r="B21" s="16">
        <f t="shared" si="3"/>
        <v>287592.53007309005</v>
      </c>
      <c r="C21" s="17">
        <f>IF(B21&gt;0,(IFERROR(-PMT(Calculator!$G$22/12,Calculator!$G$23*12,Calculator!$G$20),0)),0)</f>
        <v>1878.8756805424866</v>
      </c>
      <c r="D21" s="17">
        <f>B21*Calculator!$G$22/12</f>
        <v>1198.3022086378753</v>
      </c>
      <c r="E21" s="17">
        <f t="shared" si="0"/>
        <v>680.57347190461132</v>
      </c>
      <c r="F21" s="16">
        <f t="shared" si="1"/>
        <v>286911.95660118543</v>
      </c>
      <c r="G21" s="18"/>
      <c r="H21" s="18"/>
    </row>
    <row r="22" spans="1:8">
      <c r="A22" s="19">
        <f t="shared" ca="1" si="2"/>
        <v>46554</v>
      </c>
      <c r="B22" s="16">
        <f t="shared" si="3"/>
        <v>286911.95660118543</v>
      </c>
      <c r="C22" s="17">
        <f>IF(B22&gt;0,(IFERROR(-PMT(Calculator!$G$22/12,Calculator!$G$23*12,Calculator!$G$20),0)),0)</f>
        <v>1878.8756805424866</v>
      </c>
      <c r="D22" s="17">
        <f>B22*Calculator!$G$22/12</f>
        <v>1195.4664858382728</v>
      </c>
      <c r="E22" s="17">
        <f t="shared" si="0"/>
        <v>683.40919470421386</v>
      </c>
      <c r="F22" s="16">
        <f t="shared" si="1"/>
        <v>286228.54740648123</v>
      </c>
      <c r="G22" s="18"/>
      <c r="H22" s="18"/>
    </row>
    <row r="23" spans="1:8">
      <c r="A23" s="19">
        <f t="shared" ca="1" si="2"/>
        <v>46584</v>
      </c>
      <c r="B23" s="16">
        <f t="shared" si="3"/>
        <v>286228.54740648123</v>
      </c>
      <c r="C23" s="17">
        <f>IF(B23&gt;0,(IFERROR(-PMT(Calculator!$G$22/12,Calculator!$G$23*12,Calculator!$G$20),0)),0)</f>
        <v>1878.8756805424866</v>
      </c>
      <c r="D23" s="17">
        <f>B23*Calculator!$G$22/12</f>
        <v>1192.618947527005</v>
      </c>
      <c r="E23" s="17">
        <f t="shared" si="0"/>
        <v>686.25673301548159</v>
      </c>
      <c r="F23" s="16">
        <f t="shared" si="1"/>
        <v>285542.29067346576</v>
      </c>
      <c r="G23" s="18"/>
      <c r="H23" s="18"/>
    </row>
    <row r="24" spans="1:8">
      <c r="A24" s="19">
        <f t="shared" ca="1" si="2"/>
        <v>46615</v>
      </c>
      <c r="B24" s="16">
        <f t="shared" si="3"/>
        <v>285542.29067346576</v>
      </c>
      <c r="C24" s="17">
        <f>IF(B24&gt;0,(IFERROR(-PMT(Calculator!$G$22/12,Calculator!$G$23*12,Calculator!$G$20),0)),0)</f>
        <v>1878.8756805424866</v>
      </c>
      <c r="D24" s="17">
        <f>B24*Calculator!$G$22/12</f>
        <v>1189.759544472774</v>
      </c>
      <c r="E24" s="17">
        <f t="shared" si="0"/>
        <v>689.11613606971264</v>
      </c>
      <c r="F24" s="16">
        <f t="shared" si="1"/>
        <v>284853.17453739606</v>
      </c>
      <c r="G24" s="18"/>
      <c r="H24" s="18"/>
    </row>
    <row r="25" spans="1:8">
      <c r="A25" s="19">
        <f t="shared" ca="1" si="2"/>
        <v>46646</v>
      </c>
      <c r="B25" s="16">
        <f t="shared" si="3"/>
        <v>284853.17453739606</v>
      </c>
      <c r="C25" s="17">
        <f>IF(B25&gt;0,(IFERROR(-PMT(Calculator!$G$22/12,Calculator!$G$23*12,Calculator!$G$20),0)),0)</f>
        <v>1878.8756805424866</v>
      </c>
      <c r="D25" s="17">
        <f>B25*Calculator!$G$22/12</f>
        <v>1186.8882272391504</v>
      </c>
      <c r="E25" s="17">
        <f t="shared" si="0"/>
        <v>691.98745330333622</v>
      </c>
      <c r="F25" s="16">
        <f t="shared" si="1"/>
        <v>284161.1870840927</v>
      </c>
      <c r="G25" s="18"/>
      <c r="H25" s="18"/>
    </row>
    <row r="26" spans="1:8">
      <c r="A26" s="19">
        <f t="shared" ca="1" si="2"/>
        <v>46676</v>
      </c>
      <c r="B26" s="16">
        <f t="shared" si="3"/>
        <v>284161.1870840927</v>
      </c>
      <c r="C26" s="17">
        <f>IF(B26&gt;0,(IFERROR(-PMT(Calculator!$G$22/12,Calculator!$G$23*12,Calculator!$G$20),0)),0)</f>
        <v>1878.8756805424866</v>
      </c>
      <c r="D26" s="17">
        <f>B26*Calculator!$G$22/12</f>
        <v>1184.0049461837195</v>
      </c>
      <c r="E26" s="17">
        <f t="shared" si="0"/>
        <v>694.87073435876709</v>
      </c>
      <c r="F26" s="16">
        <f t="shared" si="1"/>
        <v>283466.31634973391</v>
      </c>
      <c r="G26" s="18"/>
      <c r="H26" s="18"/>
    </row>
    <row r="27" spans="1:8">
      <c r="A27" s="19">
        <f t="shared" ca="1" si="2"/>
        <v>46707</v>
      </c>
      <c r="B27" s="16">
        <f t="shared" si="3"/>
        <v>283466.31634973391</v>
      </c>
      <c r="C27" s="17">
        <f>IF(B27&gt;0,(IFERROR(-PMT(Calculator!$G$22/12,Calculator!$G$23*12,Calculator!$G$20),0)),0)</f>
        <v>1878.8756805424866</v>
      </c>
      <c r="D27" s="17">
        <f>B27*Calculator!$G$22/12</f>
        <v>1181.1096514572248</v>
      </c>
      <c r="E27" s="17">
        <f t="shared" si="0"/>
        <v>697.76602908526183</v>
      </c>
      <c r="F27" s="16">
        <f t="shared" si="1"/>
        <v>282768.55032064865</v>
      </c>
      <c r="G27" s="18"/>
      <c r="H27" s="18"/>
    </row>
    <row r="28" spans="1:8">
      <c r="A28" s="19">
        <f t="shared" ca="1" si="2"/>
        <v>46737</v>
      </c>
      <c r="B28" s="16">
        <f t="shared" si="3"/>
        <v>282768.55032064865</v>
      </c>
      <c r="C28" s="17">
        <f>IF(B28&gt;0,(IFERROR(-PMT(Calculator!$G$22/12,Calculator!$G$23*12,Calculator!$G$20),0)),0)</f>
        <v>1878.8756805424866</v>
      </c>
      <c r="D28" s="17">
        <f>B28*Calculator!$G$22/12</f>
        <v>1178.2022930027026</v>
      </c>
      <c r="E28" s="17">
        <f t="shared" si="0"/>
        <v>700.67338753978402</v>
      </c>
      <c r="F28" s="16">
        <f t="shared" si="1"/>
        <v>282067.87693310884</v>
      </c>
      <c r="G28" s="18"/>
      <c r="H28" s="18"/>
    </row>
    <row r="29" spans="1:8">
      <c r="A29" s="19">
        <f t="shared" ca="1" si="2"/>
        <v>46768</v>
      </c>
      <c r="B29" s="16">
        <f t="shared" si="3"/>
        <v>282067.87693310884</v>
      </c>
      <c r="C29" s="17">
        <f>IF(B29&gt;0,(IFERROR(-PMT(Calculator!$G$22/12,Calculator!$G$23*12,Calculator!$G$20),0)),0)</f>
        <v>1878.8756805424866</v>
      </c>
      <c r="D29" s="17">
        <f>B29*Calculator!$G$22/12</f>
        <v>1175.2828205546202</v>
      </c>
      <c r="E29" s="17">
        <f t="shared" si="0"/>
        <v>703.5928599878664</v>
      </c>
      <c r="F29" s="16">
        <f t="shared" si="1"/>
        <v>281364.28407312097</v>
      </c>
      <c r="G29" s="18"/>
      <c r="H29" s="18"/>
    </row>
    <row r="30" spans="1:8">
      <c r="A30" s="19">
        <f t="shared" ca="1" si="2"/>
        <v>46799</v>
      </c>
      <c r="B30" s="16">
        <f t="shared" si="3"/>
        <v>281364.28407312097</v>
      </c>
      <c r="C30" s="17">
        <f>IF(B30&gt;0,(IFERROR(-PMT(Calculator!$G$22/12,Calculator!$G$23*12,Calculator!$G$20),0)),0)</f>
        <v>1878.8756805424866</v>
      </c>
      <c r="D30" s="17">
        <f>B30*Calculator!$G$22/12</f>
        <v>1172.3511836380042</v>
      </c>
      <c r="E30" s="17">
        <f t="shared" si="0"/>
        <v>706.52449690448248</v>
      </c>
      <c r="F30" s="16">
        <f t="shared" si="1"/>
        <v>280657.75957621651</v>
      </c>
      <c r="G30" s="18"/>
      <c r="H30" s="18"/>
    </row>
    <row r="31" spans="1:8">
      <c r="A31" s="19">
        <f t="shared" ca="1" si="2"/>
        <v>46828</v>
      </c>
      <c r="B31" s="16">
        <f t="shared" si="3"/>
        <v>280657.75957621651</v>
      </c>
      <c r="C31" s="17">
        <f>IF(B31&gt;0,(IFERROR(-PMT(Calculator!$G$22/12,Calculator!$G$23*12,Calculator!$G$20),0)),0)</f>
        <v>1878.8756805424866</v>
      </c>
      <c r="D31" s="17">
        <f>B31*Calculator!$G$22/12</f>
        <v>1169.4073315675689</v>
      </c>
      <c r="E31" s="17">
        <f t="shared" si="0"/>
        <v>709.46834897491772</v>
      </c>
      <c r="F31" s="16">
        <f t="shared" si="1"/>
        <v>279948.29122724157</v>
      </c>
      <c r="G31" s="18"/>
      <c r="H31" s="18"/>
    </row>
    <row r="32" spans="1:8">
      <c r="A32" s="19">
        <f t="shared" ca="1" si="2"/>
        <v>46859</v>
      </c>
      <c r="B32" s="16">
        <f t="shared" si="3"/>
        <v>279948.29122724157</v>
      </c>
      <c r="C32" s="17">
        <f>IF(B32&gt;0,(IFERROR(-PMT(Calculator!$G$22/12,Calculator!$G$23*12,Calculator!$G$20),0)),0)</f>
        <v>1878.8756805424866</v>
      </c>
      <c r="D32" s="17">
        <f>B32*Calculator!$G$22/12</f>
        <v>1166.4512134468398</v>
      </c>
      <c r="E32" s="17">
        <f t="shared" si="0"/>
        <v>712.42446709564683</v>
      </c>
      <c r="F32" s="16">
        <f t="shared" si="1"/>
        <v>279235.86676014593</v>
      </c>
      <c r="G32" s="18"/>
      <c r="H32" s="18"/>
    </row>
    <row r="33" spans="1:8">
      <c r="A33" s="19">
        <f t="shared" ca="1" si="2"/>
        <v>46889</v>
      </c>
      <c r="B33" s="16">
        <f t="shared" si="3"/>
        <v>279235.86676014593</v>
      </c>
      <c r="C33" s="17">
        <f>IF(B33&gt;0,(IFERROR(-PMT(Calculator!$G$22/12,Calculator!$G$23*12,Calculator!$G$20),0)),0)</f>
        <v>1878.8756805424866</v>
      </c>
      <c r="D33" s="17">
        <f>B33*Calculator!$G$22/12</f>
        <v>1163.4827781672748</v>
      </c>
      <c r="E33" s="17">
        <f t="shared" si="0"/>
        <v>715.39290237521186</v>
      </c>
      <c r="F33" s="16">
        <f t="shared" si="1"/>
        <v>278520.47385777073</v>
      </c>
      <c r="G33" s="18"/>
      <c r="H33" s="18"/>
    </row>
    <row r="34" spans="1:8">
      <c r="A34" s="19">
        <f t="shared" ca="1" si="2"/>
        <v>46920</v>
      </c>
      <c r="B34" s="16">
        <f t="shared" si="3"/>
        <v>278520.47385777073</v>
      </c>
      <c r="C34" s="17">
        <f>IF(B34&gt;0,(IFERROR(-PMT(Calculator!$G$22/12,Calculator!$G$23*12,Calculator!$G$20),0)),0)</f>
        <v>1878.8756805424866</v>
      </c>
      <c r="D34" s="17">
        <f>B34*Calculator!$G$22/12</f>
        <v>1160.5019744073782</v>
      </c>
      <c r="E34" s="17">
        <f t="shared" si="0"/>
        <v>718.37370613510848</v>
      </c>
      <c r="F34" s="16">
        <f t="shared" si="1"/>
        <v>277802.10015163565</v>
      </c>
      <c r="G34" s="18"/>
      <c r="H34" s="18"/>
    </row>
    <row r="35" spans="1:8">
      <c r="A35" s="19">
        <f t="shared" ca="1" si="2"/>
        <v>46950</v>
      </c>
      <c r="B35" s="16">
        <f t="shared" si="3"/>
        <v>277802.10015163565</v>
      </c>
      <c r="C35" s="17">
        <f>IF(B35&gt;0,(IFERROR(-PMT(Calculator!$G$22/12,Calculator!$G$23*12,Calculator!$G$20),0)),0)</f>
        <v>1878.8756805424866</v>
      </c>
      <c r="D35" s="17">
        <f>B35*Calculator!$G$22/12</f>
        <v>1157.5087506318152</v>
      </c>
      <c r="E35" s="17">
        <f t="shared" si="0"/>
        <v>721.36692991067139</v>
      </c>
      <c r="F35" s="16">
        <f t="shared" si="1"/>
        <v>277080.73322172498</v>
      </c>
      <c r="G35" s="18"/>
      <c r="H35" s="18"/>
    </row>
    <row r="36" spans="1:8">
      <c r="A36" s="19">
        <f t="shared" ca="1" si="2"/>
        <v>46981</v>
      </c>
      <c r="B36" s="16">
        <f t="shared" si="3"/>
        <v>277080.73322172498</v>
      </c>
      <c r="C36" s="17">
        <f>IF(B36&gt;0,(IFERROR(-PMT(Calculator!$G$22/12,Calculator!$G$23*12,Calculator!$G$20),0)),0)</f>
        <v>1878.8756805424866</v>
      </c>
      <c r="D36" s="17">
        <f>B36*Calculator!$G$22/12</f>
        <v>1154.5030550905208</v>
      </c>
      <c r="E36" s="17">
        <f t="shared" si="0"/>
        <v>724.37262545196586</v>
      </c>
      <c r="F36" s="16">
        <f t="shared" si="1"/>
        <v>276356.36059627304</v>
      </c>
      <c r="G36" s="18"/>
      <c r="H36" s="18"/>
    </row>
    <row r="37" spans="1:8">
      <c r="A37" s="19">
        <f t="shared" ca="1" si="2"/>
        <v>47012</v>
      </c>
      <c r="B37" s="16">
        <f t="shared" si="3"/>
        <v>276356.36059627304</v>
      </c>
      <c r="C37" s="17">
        <f>IF(B37&gt;0,(IFERROR(-PMT(Calculator!$G$22/12,Calculator!$G$23*12,Calculator!$G$20),0)),0)</f>
        <v>1878.8756805424866</v>
      </c>
      <c r="D37" s="17">
        <f>B37*Calculator!$G$22/12</f>
        <v>1151.4848358178044</v>
      </c>
      <c r="E37" s="17">
        <f t="shared" si="0"/>
        <v>727.39084472468221</v>
      </c>
      <c r="F37" s="16">
        <f t="shared" si="1"/>
        <v>275628.96975154837</v>
      </c>
      <c r="G37" s="18"/>
      <c r="H37" s="18"/>
    </row>
    <row r="38" spans="1:8">
      <c r="A38" s="19">
        <f t="shared" ca="1" si="2"/>
        <v>47042</v>
      </c>
      <c r="B38" s="16">
        <f t="shared" si="3"/>
        <v>275628.96975154837</v>
      </c>
      <c r="C38" s="17">
        <f>IF(B38&gt;0,(IFERROR(-PMT(Calculator!$G$22/12,Calculator!$G$23*12,Calculator!$G$20),0)),0)</f>
        <v>1878.8756805424866</v>
      </c>
      <c r="D38" s="17">
        <f>B38*Calculator!$G$22/12</f>
        <v>1148.4540406314516</v>
      </c>
      <c r="E38" s="17">
        <f t="shared" si="0"/>
        <v>730.42163991103507</v>
      </c>
      <c r="F38" s="16">
        <f t="shared" si="1"/>
        <v>274898.54811163736</v>
      </c>
      <c r="G38" s="18"/>
      <c r="H38" s="18"/>
    </row>
    <row r="39" spans="1:8">
      <c r="A39" s="19">
        <f t="shared" ca="1" si="2"/>
        <v>47073</v>
      </c>
      <c r="B39" s="16">
        <f t="shared" si="3"/>
        <v>274898.54811163736</v>
      </c>
      <c r="C39" s="17">
        <f>IF(B39&gt;0,(IFERROR(-PMT(Calculator!$G$22/12,Calculator!$G$23*12,Calculator!$G$20),0)),0)</f>
        <v>1878.8756805424866</v>
      </c>
      <c r="D39" s="17">
        <f>B39*Calculator!$G$22/12</f>
        <v>1145.4106171318224</v>
      </c>
      <c r="E39" s="17">
        <f t="shared" si="0"/>
        <v>733.46506341066424</v>
      </c>
      <c r="F39" s="16">
        <f t="shared" si="1"/>
        <v>274165.08304822672</v>
      </c>
      <c r="G39" s="18"/>
      <c r="H39" s="18"/>
    </row>
    <row r="40" spans="1:8">
      <c r="A40" s="19">
        <f t="shared" ca="1" si="2"/>
        <v>47103</v>
      </c>
      <c r="B40" s="16">
        <f t="shared" si="3"/>
        <v>274165.08304822672</v>
      </c>
      <c r="C40" s="17">
        <f>IF(B40&gt;0,(IFERROR(-PMT(Calculator!$G$22/12,Calculator!$G$23*12,Calculator!$G$20),0)),0)</f>
        <v>1878.8756805424866</v>
      </c>
      <c r="D40" s="17">
        <f>B40*Calculator!$G$22/12</f>
        <v>1142.3545127009447</v>
      </c>
      <c r="E40" s="17">
        <f t="shared" si="0"/>
        <v>736.52116784154191</v>
      </c>
      <c r="F40" s="16">
        <f t="shared" si="1"/>
        <v>273428.56188038515</v>
      </c>
      <c r="G40" s="18"/>
      <c r="H40" s="18"/>
    </row>
    <row r="41" spans="1:8">
      <c r="A41" s="19">
        <f t="shared" ca="1" si="2"/>
        <v>47134</v>
      </c>
      <c r="B41" s="16">
        <f t="shared" si="3"/>
        <v>273428.56188038515</v>
      </c>
      <c r="C41" s="17">
        <f>IF(B41&gt;0,(IFERROR(-PMT(Calculator!$G$22/12,Calculator!$G$23*12,Calculator!$G$20),0)),0)</f>
        <v>1878.8756805424866</v>
      </c>
      <c r="D41" s="17">
        <f>B41*Calculator!$G$22/12</f>
        <v>1139.2856745016049</v>
      </c>
      <c r="E41" s="17">
        <f t="shared" si="0"/>
        <v>739.59000604088169</v>
      </c>
      <c r="F41" s="16">
        <f t="shared" si="1"/>
        <v>272688.97187434428</v>
      </c>
      <c r="G41" s="18"/>
      <c r="H41" s="18"/>
    </row>
    <row r="42" spans="1:8">
      <c r="A42" s="19">
        <f t="shared" ca="1" si="2"/>
        <v>47165</v>
      </c>
      <c r="B42" s="16">
        <f t="shared" si="3"/>
        <v>272688.97187434428</v>
      </c>
      <c r="C42" s="17">
        <f>IF(B42&gt;0,(IFERROR(-PMT(Calculator!$G$22/12,Calculator!$G$23*12,Calculator!$G$20),0)),0)</f>
        <v>1878.8756805424866</v>
      </c>
      <c r="D42" s="17">
        <f>B42*Calculator!$G$22/12</f>
        <v>1136.2040494764344</v>
      </c>
      <c r="E42" s="17">
        <f t="shared" si="0"/>
        <v>742.67163106605221</v>
      </c>
      <c r="F42" s="16">
        <f t="shared" si="1"/>
        <v>271946.30024327821</v>
      </c>
      <c r="G42" s="18"/>
      <c r="H42" s="18"/>
    </row>
    <row r="43" spans="1:8">
      <c r="A43" s="19">
        <f t="shared" ca="1" si="2"/>
        <v>47193</v>
      </c>
      <c r="B43" s="16">
        <f t="shared" si="3"/>
        <v>271946.30024327821</v>
      </c>
      <c r="C43" s="17">
        <f>IF(B43&gt;0,(IFERROR(-PMT(Calculator!$G$22/12,Calculator!$G$23*12,Calculator!$G$20),0)),0)</f>
        <v>1878.8756805424866</v>
      </c>
      <c r="D43" s="17">
        <f>B43*Calculator!$G$22/12</f>
        <v>1133.1095843469927</v>
      </c>
      <c r="E43" s="17">
        <f t="shared" si="0"/>
        <v>745.7660961954939</v>
      </c>
      <c r="F43" s="16">
        <f t="shared" si="1"/>
        <v>271200.53414708271</v>
      </c>
      <c r="G43" s="18"/>
      <c r="H43" s="18"/>
    </row>
    <row r="44" spans="1:8">
      <c r="A44" s="19">
        <f t="shared" ca="1" si="2"/>
        <v>47224</v>
      </c>
      <c r="B44" s="16">
        <f t="shared" si="3"/>
        <v>271200.53414708271</v>
      </c>
      <c r="C44" s="17">
        <f>IF(B44&gt;0,(IFERROR(-PMT(Calculator!$G$22/12,Calculator!$G$23*12,Calculator!$G$20),0)),0)</f>
        <v>1878.8756805424866</v>
      </c>
      <c r="D44" s="17">
        <f>B44*Calculator!$G$22/12</f>
        <v>1130.0022256128448</v>
      </c>
      <c r="E44" s="17">
        <f t="shared" si="0"/>
        <v>748.87345492964187</v>
      </c>
      <c r="F44" s="16">
        <f t="shared" si="1"/>
        <v>270451.66069215309</v>
      </c>
      <c r="G44" s="18"/>
      <c r="H44" s="18"/>
    </row>
    <row r="45" spans="1:8">
      <c r="A45" s="19">
        <f t="shared" ca="1" si="2"/>
        <v>47254</v>
      </c>
      <c r="B45" s="16">
        <f t="shared" si="3"/>
        <v>270451.66069215309</v>
      </c>
      <c r="C45" s="17">
        <f>IF(B45&gt;0,(IFERROR(-PMT(Calculator!$G$22/12,Calculator!$G$23*12,Calculator!$G$20),0)),0)</f>
        <v>1878.8756805424866</v>
      </c>
      <c r="D45" s="17">
        <f>B45*Calculator!$G$22/12</f>
        <v>1126.8819195506378</v>
      </c>
      <c r="E45" s="17">
        <f t="shared" si="0"/>
        <v>751.99376099184883</v>
      </c>
      <c r="F45" s="16">
        <f t="shared" si="1"/>
        <v>269699.66693116125</v>
      </c>
      <c r="G45" s="18"/>
      <c r="H45" s="18"/>
    </row>
    <row r="46" spans="1:8">
      <c r="A46" s="19">
        <f t="shared" ca="1" si="2"/>
        <v>47285</v>
      </c>
      <c r="B46" s="16">
        <f t="shared" si="3"/>
        <v>269699.66693116125</v>
      </c>
      <c r="C46" s="17">
        <f>IF(B46&gt;0,(IFERROR(-PMT(Calculator!$G$22/12,Calculator!$G$23*12,Calculator!$G$20),0)),0)</f>
        <v>1878.8756805424866</v>
      </c>
      <c r="D46" s="17">
        <f>B46*Calculator!$G$22/12</f>
        <v>1123.748612213172</v>
      </c>
      <c r="E46" s="17">
        <f t="shared" si="0"/>
        <v>755.12706832931462</v>
      </c>
      <c r="F46" s="16">
        <f t="shared" si="1"/>
        <v>268944.53986283194</v>
      </c>
      <c r="G46" s="18"/>
      <c r="H46" s="18"/>
    </row>
    <row r="47" spans="1:8">
      <c r="A47" s="19">
        <f t="shared" ca="1" si="2"/>
        <v>47315</v>
      </c>
      <c r="B47" s="16">
        <f t="shared" si="3"/>
        <v>268944.53986283194</v>
      </c>
      <c r="C47" s="17">
        <f>IF(B47&gt;0,(IFERROR(-PMT(Calculator!$G$22/12,Calculator!$G$23*12,Calculator!$G$20),0)),0)</f>
        <v>1878.8756805424866</v>
      </c>
      <c r="D47" s="17">
        <f>B47*Calculator!$G$22/12</f>
        <v>1120.6022494284664</v>
      </c>
      <c r="E47" s="17">
        <f t="shared" si="0"/>
        <v>758.27343111402024</v>
      </c>
      <c r="F47" s="16">
        <f t="shared" si="1"/>
        <v>268186.2664317179</v>
      </c>
      <c r="G47" s="18"/>
      <c r="H47" s="18"/>
    </row>
    <row r="48" spans="1:8">
      <c r="A48" s="19">
        <f t="shared" ca="1" si="2"/>
        <v>47346</v>
      </c>
      <c r="B48" s="16">
        <f t="shared" si="3"/>
        <v>268186.2664317179</v>
      </c>
      <c r="C48" s="17">
        <f>IF(B48&gt;0,(IFERROR(-PMT(Calculator!$G$22/12,Calculator!$G$23*12,Calculator!$G$20),0)),0)</f>
        <v>1878.8756805424866</v>
      </c>
      <c r="D48" s="17">
        <f>B48*Calculator!$G$22/12</f>
        <v>1117.4427767988248</v>
      </c>
      <c r="E48" s="17">
        <f t="shared" si="0"/>
        <v>761.43290374366188</v>
      </c>
      <c r="F48" s="16">
        <f t="shared" si="1"/>
        <v>267424.83352797426</v>
      </c>
      <c r="G48" s="18"/>
      <c r="H48" s="18"/>
    </row>
    <row r="49" spans="1:8">
      <c r="A49" s="19">
        <f t="shared" ca="1" si="2"/>
        <v>47377</v>
      </c>
      <c r="B49" s="16">
        <f t="shared" si="3"/>
        <v>267424.83352797426</v>
      </c>
      <c r="C49" s="17">
        <f>IF(B49&gt;0,(IFERROR(-PMT(Calculator!$G$22/12,Calculator!$G$23*12,Calculator!$G$20),0)),0)</f>
        <v>1878.8756805424866</v>
      </c>
      <c r="D49" s="17">
        <f>B49*Calculator!$G$22/12</f>
        <v>1114.2701396998928</v>
      </c>
      <c r="E49" s="17">
        <f t="shared" si="0"/>
        <v>764.60554084259388</v>
      </c>
      <c r="F49" s="16">
        <f t="shared" si="1"/>
        <v>266660.22798713169</v>
      </c>
      <c r="G49" s="18"/>
      <c r="H49" s="18"/>
    </row>
    <row r="50" spans="1:8">
      <c r="A50" s="19">
        <f t="shared" ca="1" si="2"/>
        <v>47407</v>
      </c>
      <c r="B50" s="16">
        <f t="shared" si="3"/>
        <v>266660.22798713169</v>
      </c>
      <c r="C50" s="17">
        <f>IF(B50&gt;0,(IFERROR(-PMT(Calculator!$G$22/12,Calculator!$G$23*12,Calculator!$G$20),0)),0)</f>
        <v>1878.8756805424866</v>
      </c>
      <c r="D50" s="17">
        <f>B50*Calculator!$G$22/12</f>
        <v>1111.0842832797155</v>
      </c>
      <c r="E50" s="17">
        <f t="shared" si="0"/>
        <v>767.79139726277117</v>
      </c>
      <c r="F50" s="16">
        <f t="shared" si="1"/>
        <v>265892.43658986891</v>
      </c>
      <c r="G50" s="18"/>
      <c r="H50" s="18"/>
    </row>
    <row r="51" spans="1:8">
      <c r="A51" s="19">
        <f t="shared" ca="1" si="2"/>
        <v>47438</v>
      </c>
      <c r="B51" s="16">
        <f t="shared" si="3"/>
        <v>265892.43658986891</v>
      </c>
      <c r="C51" s="17">
        <f>IF(B51&gt;0,(IFERROR(-PMT(Calculator!$G$22/12,Calculator!$G$23*12,Calculator!$G$20),0)),0)</f>
        <v>1878.8756805424866</v>
      </c>
      <c r="D51" s="17">
        <f>B51*Calculator!$G$22/12</f>
        <v>1107.8851524577872</v>
      </c>
      <c r="E51" s="17">
        <f t="shared" si="0"/>
        <v>770.99052808469946</v>
      </c>
      <c r="F51" s="16">
        <f t="shared" si="1"/>
        <v>265121.44606178423</v>
      </c>
      <c r="G51" s="18"/>
      <c r="H51" s="18"/>
    </row>
    <row r="52" spans="1:8">
      <c r="A52" s="19">
        <f t="shared" ca="1" si="2"/>
        <v>47468</v>
      </c>
      <c r="B52" s="16">
        <f t="shared" si="3"/>
        <v>265121.44606178423</v>
      </c>
      <c r="C52" s="17">
        <f>IF(B52&gt;0,(IFERROR(-PMT(Calculator!$G$22/12,Calculator!$G$23*12,Calculator!$G$20),0)),0)</f>
        <v>1878.8756805424866</v>
      </c>
      <c r="D52" s="17">
        <f>B52*Calculator!$G$22/12</f>
        <v>1104.6726919241009</v>
      </c>
      <c r="E52" s="17">
        <f t="shared" si="0"/>
        <v>774.20298861838569</v>
      </c>
      <c r="F52" s="16">
        <f t="shared" si="1"/>
        <v>264347.24307316582</v>
      </c>
      <c r="G52" s="18"/>
      <c r="H52" s="18"/>
    </row>
    <row r="53" spans="1:8">
      <c r="A53" s="19">
        <f t="shared" ca="1" si="2"/>
        <v>47499</v>
      </c>
      <c r="B53" s="16">
        <f t="shared" si="3"/>
        <v>264347.24307316582</v>
      </c>
      <c r="C53" s="17">
        <f>IF(B53&gt;0,(IFERROR(-PMT(Calculator!$G$22/12,Calculator!$G$23*12,Calculator!$G$20),0)),0)</f>
        <v>1878.8756805424866</v>
      </c>
      <c r="D53" s="17">
        <f>B53*Calculator!$G$22/12</f>
        <v>1101.4468461381909</v>
      </c>
      <c r="E53" s="17">
        <f t="shared" si="0"/>
        <v>777.42883440429569</v>
      </c>
      <c r="F53" s="16">
        <f t="shared" si="1"/>
        <v>263569.81423876155</v>
      </c>
      <c r="G53" s="18"/>
      <c r="H53" s="18"/>
    </row>
    <row r="54" spans="1:8">
      <c r="A54" s="19">
        <f t="shared" ca="1" si="2"/>
        <v>47530</v>
      </c>
      <c r="B54" s="16">
        <f t="shared" si="3"/>
        <v>263569.81423876155</v>
      </c>
      <c r="C54" s="17">
        <f>IF(B54&gt;0,(IFERROR(-PMT(Calculator!$G$22/12,Calculator!$G$23*12,Calculator!$G$20),0)),0)</f>
        <v>1878.8756805424866</v>
      </c>
      <c r="D54" s="17">
        <f>B54*Calculator!$G$22/12</f>
        <v>1098.2075593281731</v>
      </c>
      <c r="E54" s="17">
        <f t="shared" si="0"/>
        <v>780.66812121431349</v>
      </c>
      <c r="F54" s="16">
        <f t="shared" si="1"/>
        <v>262789.14611754724</v>
      </c>
      <c r="G54" s="18"/>
      <c r="H54" s="18"/>
    </row>
    <row r="55" spans="1:8">
      <c r="A55" s="19">
        <f t="shared" ca="1" si="2"/>
        <v>47558</v>
      </c>
      <c r="B55" s="16">
        <f t="shared" si="3"/>
        <v>262789.14611754724</v>
      </c>
      <c r="C55" s="17">
        <f>IF(B55&gt;0,(IFERROR(-PMT(Calculator!$G$22/12,Calculator!$G$23*12,Calculator!$G$20),0)),0)</f>
        <v>1878.8756805424866</v>
      </c>
      <c r="D55" s="17">
        <f>B55*Calculator!$G$22/12</f>
        <v>1094.9547754897801</v>
      </c>
      <c r="E55" s="17">
        <f t="shared" si="0"/>
        <v>783.92090505270653</v>
      </c>
      <c r="F55" s="16">
        <f t="shared" si="1"/>
        <v>262005.22521249452</v>
      </c>
      <c r="G55" s="18"/>
      <c r="H55" s="18"/>
    </row>
    <row r="56" spans="1:8">
      <c r="A56" s="19">
        <f t="shared" ca="1" si="2"/>
        <v>47589</v>
      </c>
      <c r="B56" s="16">
        <f t="shared" si="3"/>
        <v>262005.22521249452</v>
      </c>
      <c r="C56" s="17">
        <f>IF(B56&gt;0,(IFERROR(-PMT(Calculator!$G$22/12,Calculator!$G$23*12,Calculator!$G$20),0)),0)</f>
        <v>1878.8756805424866</v>
      </c>
      <c r="D56" s="17">
        <f>B56*Calculator!$G$22/12</f>
        <v>1091.688438385394</v>
      </c>
      <c r="E56" s="17">
        <f t="shared" si="0"/>
        <v>787.18724215709267</v>
      </c>
      <c r="F56" s="16">
        <f t="shared" si="1"/>
        <v>261218.03797033743</v>
      </c>
      <c r="G56" s="18"/>
      <c r="H56" s="18"/>
    </row>
    <row r="57" spans="1:8">
      <c r="A57" s="19">
        <f t="shared" ca="1" si="2"/>
        <v>47619</v>
      </c>
      <c r="B57" s="16">
        <f t="shared" si="3"/>
        <v>261218.03797033743</v>
      </c>
      <c r="C57" s="17">
        <f>IF(B57&gt;0,(IFERROR(-PMT(Calculator!$G$22/12,Calculator!$G$23*12,Calculator!$G$20),0)),0)</f>
        <v>1878.8756805424866</v>
      </c>
      <c r="D57" s="17">
        <f>B57*Calculator!$G$22/12</f>
        <v>1088.4084915430728</v>
      </c>
      <c r="E57" s="17">
        <f t="shared" si="0"/>
        <v>790.46718899941379</v>
      </c>
      <c r="F57" s="16">
        <f t="shared" si="1"/>
        <v>260427.57078133803</v>
      </c>
      <c r="G57" s="18"/>
      <c r="H57" s="18"/>
    </row>
    <row r="58" spans="1:8">
      <c r="A58" s="19">
        <f t="shared" ca="1" si="2"/>
        <v>47650</v>
      </c>
      <c r="B58" s="16">
        <f t="shared" si="3"/>
        <v>260427.57078133803</v>
      </c>
      <c r="C58" s="17">
        <f>IF(B58&gt;0,(IFERROR(-PMT(Calculator!$G$22/12,Calculator!$G$23*12,Calculator!$G$20),0)),0)</f>
        <v>1878.8756805424866</v>
      </c>
      <c r="D58" s="17">
        <f>B58*Calculator!$G$22/12</f>
        <v>1085.1148782555751</v>
      </c>
      <c r="E58" s="17">
        <f t="shared" si="0"/>
        <v>793.76080228691148</v>
      </c>
      <c r="F58" s="16">
        <f t="shared" si="1"/>
        <v>259633.80997905112</v>
      </c>
      <c r="G58" s="18"/>
      <c r="H58" s="18"/>
    </row>
    <row r="59" spans="1:8">
      <c r="A59" s="19">
        <f t="shared" ca="1" si="2"/>
        <v>47680</v>
      </c>
      <c r="B59" s="16">
        <f t="shared" si="3"/>
        <v>259633.80997905112</v>
      </c>
      <c r="C59" s="17">
        <f>IF(B59&gt;0,(IFERROR(-PMT(Calculator!$G$22/12,Calculator!$G$23*12,Calculator!$G$20),0)),0)</f>
        <v>1878.8756805424866</v>
      </c>
      <c r="D59" s="17">
        <f>B59*Calculator!$G$22/12</f>
        <v>1081.8075415793799</v>
      </c>
      <c r="E59" s="17">
        <f t="shared" si="0"/>
        <v>797.06813896310678</v>
      </c>
      <c r="F59" s="16">
        <f t="shared" si="1"/>
        <v>258836.74184008801</v>
      </c>
      <c r="G59" s="18"/>
      <c r="H59" s="18"/>
    </row>
    <row r="60" spans="1:8">
      <c r="A60" s="19">
        <f t="shared" ca="1" si="2"/>
        <v>47711</v>
      </c>
      <c r="B60" s="16">
        <f t="shared" si="3"/>
        <v>258836.74184008801</v>
      </c>
      <c r="C60" s="17">
        <f>IF(B60&gt;0,(IFERROR(-PMT(Calculator!$G$22/12,Calculator!$G$23*12,Calculator!$G$20),0)),0)</f>
        <v>1878.8756805424866</v>
      </c>
      <c r="D60" s="17">
        <f>B60*Calculator!$G$22/12</f>
        <v>1078.4864243337001</v>
      </c>
      <c r="E60" s="17">
        <f t="shared" si="0"/>
        <v>800.38925620878649</v>
      </c>
      <c r="F60" s="16">
        <f t="shared" si="1"/>
        <v>258036.35258387923</v>
      </c>
      <c r="G60" s="18"/>
      <c r="H60" s="18"/>
    </row>
    <row r="61" spans="1:8">
      <c r="A61" s="19">
        <f t="shared" ca="1" si="2"/>
        <v>47742</v>
      </c>
      <c r="B61" s="16">
        <f t="shared" si="3"/>
        <v>258036.35258387923</v>
      </c>
      <c r="C61" s="17">
        <f>IF(B61&gt;0,(IFERROR(-PMT(Calculator!$G$22/12,Calculator!$G$23*12,Calculator!$G$20),0)),0)</f>
        <v>1878.8756805424866</v>
      </c>
      <c r="D61" s="17">
        <f>B61*Calculator!$G$22/12</f>
        <v>1075.1514690994968</v>
      </c>
      <c r="E61" s="17">
        <f t="shared" si="0"/>
        <v>803.72421144298983</v>
      </c>
      <c r="F61" s="16">
        <f t="shared" si="1"/>
        <v>257232.62837243624</v>
      </c>
      <c r="G61" s="18"/>
      <c r="H61" s="18"/>
    </row>
    <row r="62" spans="1:8">
      <c r="A62" s="19">
        <f t="shared" ca="1" si="2"/>
        <v>47772</v>
      </c>
      <c r="B62" s="16">
        <f t="shared" si="3"/>
        <v>257232.62837243624</v>
      </c>
      <c r="C62" s="17">
        <f>IF(B62&gt;0,(IFERROR(-PMT(Calculator!$G$22/12,Calculator!$G$23*12,Calculator!$G$20),0)),0)</f>
        <v>1878.8756805424866</v>
      </c>
      <c r="D62" s="17">
        <f>B62*Calculator!$G$22/12</f>
        <v>1071.8026182184844</v>
      </c>
      <c r="E62" s="17">
        <f t="shared" si="0"/>
        <v>807.07306232400219</v>
      </c>
      <c r="F62" s="16">
        <f t="shared" si="1"/>
        <v>256425.55531011225</v>
      </c>
      <c r="G62" s="18"/>
      <c r="H62" s="18"/>
    </row>
    <row r="63" spans="1:8">
      <c r="A63" s="19">
        <f t="shared" ca="1" si="2"/>
        <v>47803</v>
      </c>
      <c r="B63" s="16">
        <f t="shared" si="3"/>
        <v>256425.55531011225</v>
      </c>
      <c r="C63" s="17">
        <f>IF(B63&gt;0,(IFERROR(-PMT(Calculator!$G$22/12,Calculator!$G$23*12,Calculator!$G$20),0)),0)</f>
        <v>1878.8756805424866</v>
      </c>
      <c r="D63" s="17">
        <f>B63*Calculator!$G$22/12</f>
        <v>1068.4398137921344</v>
      </c>
      <c r="E63" s="17">
        <f t="shared" si="0"/>
        <v>810.43586675035226</v>
      </c>
      <c r="F63" s="16">
        <f t="shared" si="1"/>
        <v>255615.11944336191</v>
      </c>
      <c r="G63" s="18"/>
      <c r="H63" s="18"/>
    </row>
    <row r="64" spans="1:8">
      <c r="A64" s="19">
        <f t="shared" ca="1" si="2"/>
        <v>47833</v>
      </c>
      <c r="B64" s="16">
        <f t="shared" si="3"/>
        <v>255615.11944336191</v>
      </c>
      <c r="C64" s="17">
        <f>IF(B64&gt;0,(IFERROR(-PMT(Calculator!$G$22/12,Calculator!$G$23*12,Calculator!$G$20),0)),0)</f>
        <v>1878.8756805424866</v>
      </c>
      <c r="D64" s="17">
        <f>B64*Calculator!$G$22/12</f>
        <v>1065.0629976806747</v>
      </c>
      <c r="E64" s="17">
        <f t="shared" si="0"/>
        <v>813.81268286181194</v>
      </c>
      <c r="F64" s="16">
        <f t="shared" si="1"/>
        <v>254801.3067605001</v>
      </c>
      <c r="G64" s="18"/>
      <c r="H64" s="18"/>
    </row>
    <row r="65" spans="1:8">
      <c r="A65" s="19">
        <f t="shared" ca="1" si="2"/>
        <v>47864</v>
      </c>
      <c r="B65" s="16">
        <f t="shared" si="3"/>
        <v>254801.3067605001</v>
      </c>
      <c r="C65" s="17">
        <f>IF(B65&gt;0,(IFERROR(-PMT(Calculator!$G$22/12,Calculator!$G$23*12,Calculator!$G$20),0)),0)</f>
        <v>1878.8756805424866</v>
      </c>
      <c r="D65" s="17">
        <f>B65*Calculator!$G$22/12</f>
        <v>1061.6721115020839</v>
      </c>
      <c r="E65" s="17">
        <f t="shared" si="0"/>
        <v>817.20356904040273</v>
      </c>
      <c r="F65" s="16">
        <f t="shared" si="1"/>
        <v>253984.1031914597</v>
      </c>
      <c r="G65" s="18"/>
      <c r="H65" s="18"/>
    </row>
    <row r="66" spans="1:8">
      <c r="A66" s="19">
        <f t="shared" ca="1" si="2"/>
        <v>47895</v>
      </c>
      <c r="B66" s="16">
        <f t="shared" si="3"/>
        <v>253984.1031914597</v>
      </c>
      <c r="C66" s="17">
        <f>IF(B66&gt;0,(IFERROR(-PMT(Calculator!$G$22/12,Calculator!$G$23*12,Calculator!$G$20),0)),0)</f>
        <v>1878.8756805424866</v>
      </c>
      <c r="D66" s="17">
        <f>B66*Calculator!$G$22/12</f>
        <v>1058.2670966310823</v>
      </c>
      <c r="E66" s="17">
        <f t="shared" ref="E66:E129" si="4">C66-D66</f>
        <v>820.60858391140437</v>
      </c>
      <c r="F66" s="16">
        <f t="shared" ref="F66:F129" si="5">IF((B66-E66)&gt;0,B66-E66,0)</f>
        <v>253163.49460754829</v>
      </c>
      <c r="G66" s="18"/>
      <c r="H66" s="18"/>
    </row>
    <row r="67" spans="1:8">
      <c r="A67" s="19">
        <f t="shared" ref="A67:A130" ca="1" si="6">EDATE(A66,1)</f>
        <v>47923</v>
      </c>
      <c r="B67" s="16">
        <f t="shared" ref="B67:B130" si="7">F66</f>
        <v>253163.49460754829</v>
      </c>
      <c r="C67" s="17">
        <f>IF(B67&gt;0,(IFERROR(-PMT(Calculator!$G$22/12,Calculator!$G$23*12,Calculator!$G$20),0)),0)</f>
        <v>1878.8756805424866</v>
      </c>
      <c r="D67" s="17">
        <f>B67*Calculator!$G$22/12</f>
        <v>1054.847894198118</v>
      </c>
      <c r="E67" s="17">
        <f t="shared" si="4"/>
        <v>824.02778634436868</v>
      </c>
      <c r="F67" s="16">
        <f t="shared" si="5"/>
        <v>252339.46682120391</v>
      </c>
      <c r="G67" s="18"/>
      <c r="H67" s="18"/>
    </row>
    <row r="68" spans="1:8">
      <c r="A68" s="19">
        <f t="shared" ca="1" si="6"/>
        <v>47954</v>
      </c>
      <c r="B68" s="16">
        <f t="shared" si="7"/>
        <v>252339.46682120391</v>
      </c>
      <c r="C68" s="17">
        <f>IF(B68&gt;0,(IFERROR(-PMT(Calculator!$G$22/12,Calculator!$G$23*12,Calculator!$G$20),0)),0)</f>
        <v>1878.8756805424866</v>
      </c>
      <c r="D68" s="17">
        <f>B68*Calculator!$G$22/12</f>
        <v>1051.4144450883498</v>
      </c>
      <c r="E68" s="17">
        <f t="shared" si="4"/>
        <v>827.46123545413684</v>
      </c>
      <c r="F68" s="16">
        <f t="shared" si="5"/>
        <v>251512.00558574978</v>
      </c>
      <c r="G68" s="18"/>
      <c r="H68" s="18"/>
    </row>
    <row r="69" spans="1:8">
      <c r="A69" s="19">
        <f t="shared" ca="1" si="6"/>
        <v>47984</v>
      </c>
      <c r="B69" s="16">
        <f t="shared" si="7"/>
        <v>251512.00558574978</v>
      </c>
      <c r="C69" s="17">
        <f>IF(B69&gt;0,(IFERROR(-PMT(Calculator!$G$22/12,Calculator!$G$23*12,Calculator!$G$20),0)),0)</f>
        <v>1878.8756805424866</v>
      </c>
      <c r="D69" s="17">
        <f>B69*Calculator!$G$22/12</f>
        <v>1047.9666899406241</v>
      </c>
      <c r="E69" s="17">
        <f t="shared" si="4"/>
        <v>830.90899060186257</v>
      </c>
      <c r="F69" s="16">
        <f t="shared" si="5"/>
        <v>250681.09659514792</v>
      </c>
      <c r="G69" s="18"/>
      <c r="H69" s="18"/>
    </row>
    <row r="70" spans="1:8">
      <c r="A70" s="19">
        <f t="shared" ca="1" si="6"/>
        <v>48015</v>
      </c>
      <c r="B70" s="16">
        <f t="shared" si="7"/>
        <v>250681.09659514792</v>
      </c>
      <c r="C70" s="17">
        <f>IF(B70&gt;0,(IFERROR(-PMT(Calculator!$G$22/12,Calculator!$G$23*12,Calculator!$G$20),0)),0)</f>
        <v>1878.8756805424866</v>
      </c>
      <c r="D70" s="17">
        <f>B70*Calculator!$G$22/12</f>
        <v>1044.5045691464497</v>
      </c>
      <c r="E70" s="17">
        <f t="shared" si="4"/>
        <v>834.37111139603689</v>
      </c>
      <c r="F70" s="16">
        <f t="shared" si="5"/>
        <v>249846.72548375188</v>
      </c>
      <c r="G70" s="18"/>
      <c r="H70" s="18"/>
    </row>
    <row r="71" spans="1:8">
      <c r="A71" s="19">
        <f t="shared" ca="1" si="6"/>
        <v>48045</v>
      </c>
      <c r="B71" s="16">
        <f t="shared" si="7"/>
        <v>249846.72548375188</v>
      </c>
      <c r="C71" s="17">
        <f>IF(B71&gt;0,(IFERROR(-PMT(Calculator!$G$22/12,Calculator!$G$23*12,Calculator!$G$20),0)),0)</f>
        <v>1878.8756805424866</v>
      </c>
      <c r="D71" s="17">
        <f>B71*Calculator!$G$22/12</f>
        <v>1041.0280228489662</v>
      </c>
      <c r="E71" s="17">
        <f t="shared" si="4"/>
        <v>837.84765769352043</v>
      </c>
      <c r="F71" s="16">
        <f t="shared" si="5"/>
        <v>249008.87782605836</v>
      </c>
      <c r="G71" s="18"/>
      <c r="H71" s="18"/>
    </row>
    <row r="72" spans="1:8">
      <c r="A72" s="19">
        <f t="shared" ca="1" si="6"/>
        <v>48076</v>
      </c>
      <c r="B72" s="16">
        <f t="shared" si="7"/>
        <v>249008.87782605836</v>
      </c>
      <c r="C72" s="17">
        <f>IF(B72&gt;0,(IFERROR(-PMT(Calculator!$G$22/12,Calculator!$G$23*12,Calculator!$G$20),0)),0)</f>
        <v>1878.8756805424866</v>
      </c>
      <c r="D72" s="17">
        <f>B72*Calculator!$G$22/12</f>
        <v>1037.5369909419098</v>
      </c>
      <c r="E72" s="17">
        <f t="shared" si="4"/>
        <v>841.3386896005768</v>
      </c>
      <c r="F72" s="16">
        <f t="shared" si="5"/>
        <v>248167.53913645778</v>
      </c>
      <c r="G72" s="18"/>
      <c r="H72" s="18"/>
    </row>
    <row r="73" spans="1:8">
      <c r="A73" s="19">
        <f t="shared" ca="1" si="6"/>
        <v>48107</v>
      </c>
      <c r="B73" s="16">
        <f t="shared" si="7"/>
        <v>248167.53913645778</v>
      </c>
      <c r="C73" s="17">
        <f>IF(B73&gt;0,(IFERROR(-PMT(Calculator!$G$22/12,Calculator!$G$23*12,Calculator!$G$20),0)),0)</f>
        <v>1878.8756805424866</v>
      </c>
      <c r="D73" s="17">
        <f>B73*Calculator!$G$22/12</f>
        <v>1034.031413068574</v>
      </c>
      <c r="E73" s="17">
        <f t="shared" si="4"/>
        <v>844.84426747391262</v>
      </c>
      <c r="F73" s="16">
        <f t="shared" si="5"/>
        <v>247322.69486898388</v>
      </c>
      <c r="G73" s="18"/>
      <c r="H73" s="18"/>
    </row>
    <row r="74" spans="1:8">
      <c r="A74" s="19">
        <f t="shared" ca="1" si="6"/>
        <v>48137</v>
      </c>
      <c r="B74" s="16">
        <f t="shared" si="7"/>
        <v>247322.69486898388</v>
      </c>
      <c r="C74" s="17">
        <f>IF(B74&gt;0,(IFERROR(-PMT(Calculator!$G$22/12,Calculator!$G$23*12,Calculator!$G$20),0)),0)</f>
        <v>1878.8756805424866</v>
      </c>
      <c r="D74" s="17">
        <f>B74*Calculator!$G$22/12</f>
        <v>1030.5112286207661</v>
      </c>
      <c r="E74" s="17">
        <f t="shared" si="4"/>
        <v>848.3644519217205</v>
      </c>
      <c r="F74" s="16">
        <f t="shared" si="5"/>
        <v>246474.33041706216</v>
      </c>
      <c r="G74" s="18"/>
      <c r="H74" s="18"/>
    </row>
    <row r="75" spans="1:8">
      <c r="A75" s="19">
        <f t="shared" ca="1" si="6"/>
        <v>48168</v>
      </c>
      <c r="B75" s="16">
        <f t="shared" si="7"/>
        <v>246474.33041706216</v>
      </c>
      <c r="C75" s="17">
        <f>IF(B75&gt;0,(IFERROR(-PMT(Calculator!$G$22/12,Calculator!$G$23*12,Calculator!$G$20),0)),0)</f>
        <v>1878.8756805424866</v>
      </c>
      <c r="D75" s="17">
        <f>B75*Calculator!$G$22/12</f>
        <v>1026.976376737759</v>
      </c>
      <c r="E75" s="17">
        <f t="shared" si="4"/>
        <v>851.89930380472765</v>
      </c>
      <c r="F75" s="16">
        <f t="shared" si="5"/>
        <v>245622.43111325742</v>
      </c>
      <c r="G75" s="18"/>
      <c r="H75" s="18"/>
    </row>
    <row r="76" spans="1:8">
      <c r="A76" s="19">
        <f t="shared" ca="1" si="6"/>
        <v>48198</v>
      </c>
      <c r="B76" s="16">
        <f t="shared" si="7"/>
        <v>245622.43111325742</v>
      </c>
      <c r="C76" s="17">
        <f>IF(B76&gt;0,(IFERROR(-PMT(Calculator!$G$22/12,Calculator!$G$23*12,Calculator!$G$20),0)),0)</f>
        <v>1878.8756805424866</v>
      </c>
      <c r="D76" s="17">
        <f>B76*Calculator!$G$22/12</f>
        <v>1023.4267963052393</v>
      </c>
      <c r="E76" s="17">
        <f t="shared" si="4"/>
        <v>855.44888423724728</v>
      </c>
      <c r="F76" s="16">
        <f t="shared" si="5"/>
        <v>244766.98222902018</v>
      </c>
      <c r="G76" s="18"/>
      <c r="H76" s="18"/>
    </row>
    <row r="77" spans="1:8">
      <c r="A77" s="19">
        <f t="shared" ca="1" si="6"/>
        <v>48229</v>
      </c>
      <c r="B77" s="16">
        <f t="shared" si="7"/>
        <v>244766.98222902018</v>
      </c>
      <c r="C77" s="17">
        <f>IF(B77&gt;0,(IFERROR(-PMT(Calculator!$G$22/12,Calculator!$G$23*12,Calculator!$G$20),0)),0)</f>
        <v>1878.8756805424866</v>
      </c>
      <c r="D77" s="17">
        <f>B77*Calculator!$G$22/12</f>
        <v>1019.8624259542509</v>
      </c>
      <c r="E77" s="17">
        <f t="shared" si="4"/>
        <v>859.01325458823578</v>
      </c>
      <c r="F77" s="16">
        <f t="shared" si="5"/>
        <v>243907.96897443195</v>
      </c>
      <c r="G77" s="18"/>
      <c r="H77" s="18"/>
    </row>
    <row r="78" spans="1:8">
      <c r="A78" s="19">
        <f t="shared" ca="1" si="6"/>
        <v>48260</v>
      </c>
      <c r="B78" s="16">
        <f t="shared" si="7"/>
        <v>243907.96897443195</v>
      </c>
      <c r="C78" s="17">
        <f>IF(B78&gt;0,(IFERROR(-PMT(Calculator!$G$22/12,Calculator!$G$23*12,Calculator!$G$20),0)),0)</f>
        <v>1878.8756805424866</v>
      </c>
      <c r="D78" s="17">
        <f>B78*Calculator!$G$22/12</f>
        <v>1016.2832040601332</v>
      </c>
      <c r="E78" s="17">
        <f t="shared" si="4"/>
        <v>862.59247648235339</v>
      </c>
      <c r="F78" s="16">
        <f t="shared" si="5"/>
        <v>243045.37649794959</v>
      </c>
      <c r="G78" s="18"/>
      <c r="H78" s="18"/>
    </row>
    <row r="79" spans="1:8">
      <c r="A79" s="19">
        <f t="shared" ca="1" si="6"/>
        <v>48289</v>
      </c>
      <c r="B79" s="16">
        <f t="shared" si="7"/>
        <v>243045.37649794959</v>
      </c>
      <c r="C79" s="17">
        <f>IF(B79&gt;0,(IFERROR(-PMT(Calculator!$G$22/12,Calculator!$G$23*12,Calculator!$G$20),0)),0)</f>
        <v>1878.8756805424866</v>
      </c>
      <c r="D79" s="17">
        <f>B79*Calculator!$G$22/12</f>
        <v>1012.6890687414567</v>
      </c>
      <c r="E79" s="17">
        <f t="shared" si="4"/>
        <v>866.18661180102993</v>
      </c>
      <c r="F79" s="16">
        <f t="shared" si="5"/>
        <v>242179.18988614855</v>
      </c>
      <c r="G79" s="18"/>
      <c r="H79" s="18"/>
    </row>
    <row r="80" spans="1:8">
      <c r="A80" s="19">
        <f t="shared" ca="1" si="6"/>
        <v>48320</v>
      </c>
      <c r="B80" s="16">
        <f t="shared" si="7"/>
        <v>242179.18988614855</v>
      </c>
      <c r="C80" s="17">
        <f>IF(B80&gt;0,(IFERROR(-PMT(Calculator!$G$22/12,Calculator!$G$23*12,Calculator!$G$20),0)),0)</f>
        <v>1878.8756805424866</v>
      </c>
      <c r="D80" s="17">
        <f>B80*Calculator!$G$22/12</f>
        <v>1009.0799578589523</v>
      </c>
      <c r="E80" s="17">
        <f t="shared" si="4"/>
        <v>869.79572268353434</v>
      </c>
      <c r="F80" s="16">
        <f t="shared" si="5"/>
        <v>241309.39416346501</v>
      </c>
      <c r="G80" s="18"/>
      <c r="H80" s="18"/>
    </row>
    <row r="81" spans="1:8">
      <c r="A81" s="19">
        <f t="shared" ca="1" si="6"/>
        <v>48350</v>
      </c>
      <c r="B81" s="16">
        <f t="shared" si="7"/>
        <v>241309.39416346501</v>
      </c>
      <c r="C81" s="17">
        <f>IF(B81&gt;0,(IFERROR(-PMT(Calculator!$G$22/12,Calculator!$G$23*12,Calculator!$G$20),0)),0)</f>
        <v>1878.8756805424866</v>
      </c>
      <c r="D81" s="17">
        <f>B81*Calculator!$G$22/12</f>
        <v>1005.4558090144377</v>
      </c>
      <c r="E81" s="17">
        <f t="shared" si="4"/>
        <v>873.41987152804893</v>
      </c>
      <c r="F81" s="16">
        <f t="shared" si="5"/>
        <v>240435.97429193696</v>
      </c>
      <c r="G81" s="18"/>
      <c r="H81" s="18"/>
    </row>
    <row r="82" spans="1:8">
      <c r="A82" s="19">
        <f t="shared" ca="1" si="6"/>
        <v>48381</v>
      </c>
      <c r="B82" s="16">
        <f t="shared" si="7"/>
        <v>240435.97429193696</v>
      </c>
      <c r="C82" s="17">
        <f>IF(B82&gt;0,(IFERROR(-PMT(Calculator!$G$22/12,Calculator!$G$23*12,Calculator!$G$20),0)),0)</f>
        <v>1878.8756805424866</v>
      </c>
      <c r="D82" s="17">
        <f>B82*Calculator!$G$22/12</f>
        <v>1001.8165595497375</v>
      </c>
      <c r="E82" s="17">
        <f t="shared" si="4"/>
        <v>877.05912099274917</v>
      </c>
      <c r="F82" s="16">
        <f t="shared" si="5"/>
        <v>239558.91517094421</v>
      </c>
      <c r="G82" s="18"/>
      <c r="H82" s="18"/>
    </row>
    <row r="83" spans="1:8">
      <c r="A83" s="19">
        <f t="shared" ca="1" si="6"/>
        <v>48411</v>
      </c>
      <c r="B83" s="16">
        <f t="shared" si="7"/>
        <v>239558.91517094421</v>
      </c>
      <c r="C83" s="17">
        <f>IF(B83&gt;0,(IFERROR(-PMT(Calculator!$G$22/12,Calculator!$G$23*12,Calculator!$G$20),0)),0)</f>
        <v>1878.8756805424866</v>
      </c>
      <c r="D83" s="17">
        <f>B83*Calculator!$G$22/12</f>
        <v>998.16214654560099</v>
      </c>
      <c r="E83" s="17">
        <f t="shared" si="4"/>
        <v>880.71353399688564</v>
      </c>
      <c r="F83" s="16">
        <f t="shared" si="5"/>
        <v>238678.20163694731</v>
      </c>
      <c r="G83" s="18"/>
      <c r="H83" s="18"/>
    </row>
    <row r="84" spans="1:8">
      <c r="A84" s="19">
        <f t="shared" ca="1" si="6"/>
        <v>48442</v>
      </c>
      <c r="B84" s="16">
        <f t="shared" si="7"/>
        <v>238678.20163694731</v>
      </c>
      <c r="C84" s="17">
        <f>IF(B84&gt;0,(IFERROR(-PMT(Calculator!$G$22/12,Calculator!$G$23*12,Calculator!$G$20),0)),0)</f>
        <v>1878.8756805424866</v>
      </c>
      <c r="D84" s="17">
        <f>B84*Calculator!$G$22/12</f>
        <v>994.49250682061393</v>
      </c>
      <c r="E84" s="17">
        <f t="shared" si="4"/>
        <v>884.38317372187271</v>
      </c>
      <c r="F84" s="16">
        <f t="shared" si="5"/>
        <v>237793.81846322544</v>
      </c>
      <c r="G84" s="18"/>
      <c r="H84" s="18"/>
    </row>
    <row r="85" spans="1:8">
      <c r="A85" s="19">
        <f t="shared" ca="1" si="6"/>
        <v>48473</v>
      </c>
      <c r="B85" s="16">
        <f t="shared" si="7"/>
        <v>237793.81846322544</v>
      </c>
      <c r="C85" s="17">
        <f>IF(B85&gt;0,(IFERROR(-PMT(Calculator!$G$22/12,Calculator!$G$23*12,Calculator!$G$20),0)),0)</f>
        <v>1878.8756805424866</v>
      </c>
      <c r="D85" s="17">
        <f>B85*Calculator!$G$22/12</f>
        <v>990.80757693010617</v>
      </c>
      <c r="E85" s="17">
        <f t="shared" si="4"/>
        <v>888.06810361238047</v>
      </c>
      <c r="F85" s="16">
        <f t="shared" si="5"/>
        <v>236905.75035961307</v>
      </c>
      <c r="G85" s="18"/>
      <c r="H85" s="18"/>
    </row>
    <row r="86" spans="1:8">
      <c r="A86" s="19">
        <f t="shared" ca="1" si="6"/>
        <v>48503</v>
      </c>
      <c r="B86" s="16">
        <f t="shared" si="7"/>
        <v>236905.75035961307</v>
      </c>
      <c r="C86" s="17">
        <f>IF(B86&gt;0,(IFERROR(-PMT(Calculator!$G$22/12,Calculator!$G$23*12,Calculator!$G$20),0)),0)</f>
        <v>1878.8756805424866</v>
      </c>
      <c r="D86" s="17">
        <f>B86*Calculator!$G$22/12</f>
        <v>987.10729316505456</v>
      </c>
      <c r="E86" s="17">
        <f t="shared" si="4"/>
        <v>891.76838737743208</v>
      </c>
      <c r="F86" s="16">
        <f t="shared" si="5"/>
        <v>236013.98197223563</v>
      </c>
      <c r="G86" s="18"/>
      <c r="H86" s="18"/>
    </row>
    <row r="87" spans="1:8">
      <c r="A87" s="19">
        <f t="shared" ca="1" si="6"/>
        <v>48534</v>
      </c>
      <c r="B87" s="16">
        <f t="shared" si="7"/>
        <v>236013.98197223563</v>
      </c>
      <c r="C87" s="17">
        <f>IF(B87&gt;0,(IFERROR(-PMT(Calculator!$G$22/12,Calculator!$G$23*12,Calculator!$G$20),0)),0)</f>
        <v>1878.8756805424866</v>
      </c>
      <c r="D87" s="17">
        <f>B87*Calculator!$G$22/12</f>
        <v>983.39159155098184</v>
      </c>
      <c r="E87" s="17">
        <f t="shared" si="4"/>
        <v>895.48408899150479</v>
      </c>
      <c r="F87" s="16">
        <f t="shared" si="5"/>
        <v>235118.49788324413</v>
      </c>
      <c r="G87" s="18"/>
      <c r="H87" s="18"/>
    </row>
    <row r="88" spans="1:8">
      <c r="A88" s="19">
        <f t="shared" ca="1" si="6"/>
        <v>48564</v>
      </c>
      <c r="B88" s="16">
        <f t="shared" si="7"/>
        <v>235118.49788324413</v>
      </c>
      <c r="C88" s="17">
        <f>IF(B88&gt;0,(IFERROR(-PMT(Calculator!$G$22/12,Calculator!$G$23*12,Calculator!$G$20),0)),0)</f>
        <v>1878.8756805424866</v>
      </c>
      <c r="D88" s="17">
        <f>B88*Calculator!$G$22/12</f>
        <v>979.66040784685049</v>
      </c>
      <c r="E88" s="17">
        <f t="shared" si="4"/>
        <v>899.21527269563614</v>
      </c>
      <c r="F88" s="16">
        <f t="shared" si="5"/>
        <v>234219.28261054849</v>
      </c>
      <c r="G88" s="18"/>
      <c r="H88" s="18"/>
    </row>
    <row r="89" spans="1:8">
      <c r="A89" s="19">
        <f t="shared" ca="1" si="6"/>
        <v>48595</v>
      </c>
      <c r="B89" s="16">
        <f t="shared" si="7"/>
        <v>234219.28261054849</v>
      </c>
      <c r="C89" s="17">
        <f>IF(B89&gt;0,(IFERROR(-PMT(Calculator!$G$22/12,Calculator!$G$23*12,Calculator!$G$20),0)),0)</f>
        <v>1878.8756805424866</v>
      </c>
      <c r="D89" s="17">
        <f>B89*Calculator!$G$22/12</f>
        <v>975.91367754395208</v>
      </c>
      <c r="E89" s="17">
        <f t="shared" si="4"/>
        <v>902.96200299853456</v>
      </c>
      <c r="F89" s="16">
        <f t="shared" si="5"/>
        <v>233316.32060754995</v>
      </c>
      <c r="G89" s="18"/>
      <c r="H89" s="18"/>
    </row>
    <row r="90" spans="1:8">
      <c r="A90" s="19">
        <f t="shared" ca="1" si="6"/>
        <v>48626</v>
      </c>
      <c r="B90" s="16">
        <f t="shared" si="7"/>
        <v>233316.32060754995</v>
      </c>
      <c r="C90" s="17">
        <f>IF(B90&gt;0,(IFERROR(-PMT(Calculator!$G$22/12,Calculator!$G$23*12,Calculator!$G$20),0)),0)</f>
        <v>1878.8756805424866</v>
      </c>
      <c r="D90" s="17">
        <f>B90*Calculator!$G$22/12</f>
        <v>972.15133586479158</v>
      </c>
      <c r="E90" s="17">
        <f t="shared" si="4"/>
        <v>906.72434467769506</v>
      </c>
      <c r="F90" s="16">
        <f t="shared" si="5"/>
        <v>232409.59626287225</v>
      </c>
      <c r="G90" s="18"/>
      <c r="H90" s="18"/>
    </row>
    <row r="91" spans="1:8">
      <c r="A91" s="19">
        <f t="shared" ca="1" si="6"/>
        <v>48654</v>
      </c>
      <c r="B91" s="16">
        <f t="shared" si="7"/>
        <v>232409.59626287225</v>
      </c>
      <c r="C91" s="17">
        <f>IF(B91&gt;0,(IFERROR(-PMT(Calculator!$G$22/12,Calculator!$G$23*12,Calculator!$G$20),0)),0)</f>
        <v>1878.8756805424866</v>
      </c>
      <c r="D91" s="17">
        <f>B91*Calculator!$G$22/12</f>
        <v>968.37331776196777</v>
      </c>
      <c r="E91" s="17">
        <f t="shared" si="4"/>
        <v>910.50236278051887</v>
      </c>
      <c r="F91" s="16">
        <f t="shared" si="5"/>
        <v>231499.09390009174</v>
      </c>
      <c r="G91" s="18"/>
      <c r="H91" s="18"/>
    </row>
    <row r="92" spans="1:8">
      <c r="A92" s="19">
        <f t="shared" ca="1" si="6"/>
        <v>48685</v>
      </c>
      <c r="B92" s="16">
        <f t="shared" si="7"/>
        <v>231499.09390009174</v>
      </c>
      <c r="C92" s="17">
        <f>IF(B92&gt;0,(IFERROR(-PMT(Calculator!$G$22/12,Calculator!$G$23*12,Calculator!$G$20),0)),0)</f>
        <v>1878.8756805424866</v>
      </c>
      <c r="D92" s="17">
        <f>B92*Calculator!$G$22/12</f>
        <v>964.57955791704899</v>
      </c>
      <c r="E92" s="17">
        <f t="shared" si="4"/>
        <v>914.29612262543765</v>
      </c>
      <c r="F92" s="16">
        <f t="shared" si="5"/>
        <v>230584.7977774663</v>
      </c>
      <c r="G92" s="18"/>
      <c r="H92" s="18"/>
    </row>
    <row r="93" spans="1:8">
      <c r="A93" s="19">
        <f t="shared" ca="1" si="6"/>
        <v>48715</v>
      </c>
      <c r="B93" s="16">
        <f t="shared" si="7"/>
        <v>230584.7977774663</v>
      </c>
      <c r="C93" s="17">
        <f>IF(B93&gt;0,(IFERROR(-PMT(Calculator!$G$22/12,Calculator!$G$23*12,Calculator!$G$20),0)),0)</f>
        <v>1878.8756805424866</v>
      </c>
      <c r="D93" s="17">
        <f>B93*Calculator!$G$22/12</f>
        <v>960.76999073944296</v>
      </c>
      <c r="E93" s="17">
        <f t="shared" si="4"/>
        <v>918.10568980304367</v>
      </c>
      <c r="F93" s="16">
        <f t="shared" si="5"/>
        <v>229666.69208766325</v>
      </c>
      <c r="G93" s="18"/>
      <c r="H93" s="18"/>
    </row>
    <row r="94" spans="1:8">
      <c r="A94" s="19">
        <f t="shared" ca="1" si="6"/>
        <v>48746</v>
      </c>
      <c r="B94" s="16">
        <f t="shared" si="7"/>
        <v>229666.69208766325</v>
      </c>
      <c r="C94" s="17">
        <f>IF(B94&gt;0,(IFERROR(-PMT(Calculator!$G$22/12,Calculator!$G$23*12,Calculator!$G$20),0)),0)</f>
        <v>1878.8756805424866</v>
      </c>
      <c r="D94" s="17">
        <f>B94*Calculator!$G$22/12</f>
        <v>956.94455036526358</v>
      </c>
      <c r="E94" s="17">
        <f t="shared" si="4"/>
        <v>921.93113017722305</v>
      </c>
      <c r="F94" s="16">
        <f t="shared" si="5"/>
        <v>228744.76095748603</v>
      </c>
      <c r="G94" s="18"/>
      <c r="H94" s="18"/>
    </row>
    <row r="95" spans="1:8">
      <c r="A95" s="19">
        <f t="shared" ca="1" si="6"/>
        <v>48776</v>
      </c>
      <c r="B95" s="16">
        <f t="shared" si="7"/>
        <v>228744.76095748603</v>
      </c>
      <c r="C95" s="17">
        <f>IF(B95&gt;0,(IFERROR(-PMT(Calculator!$G$22/12,Calculator!$G$23*12,Calculator!$G$20),0)),0)</f>
        <v>1878.8756805424866</v>
      </c>
      <c r="D95" s="17">
        <f>B95*Calculator!$G$22/12</f>
        <v>953.10317065619176</v>
      </c>
      <c r="E95" s="17">
        <f t="shared" si="4"/>
        <v>925.77250988629487</v>
      </c>
      <c r="F95" s="16">
        <f t="shared" si="5"/>
        <v>227818.98844759972</v>
      </c>
      <c r="G95" s="18"/>
      <c r="H95" s="18"/>
    </row>
    <row r="96" spans="1:8">
      <c r="A96" s="19">
        <f t="shared" ca="1" si="6"/>
        <v>48807</v>
      </c>
      <c r="B96" s="16">
        <f t="shared" si="7"/>
        <v>227818.98844759972</v>
      </c>
      <c r="C96" s="17">
        <f>IF(B96&gt;0,(IFERROR(-PMT(Calculator!$G$22/12,Calculator!$G$23*12,Calculator!$G$20),0)),0)</f>
        <v>1878.8756805424866</v>
      </c>
      <c r="D96" s="17">
        <f>B96*Calculator!$G$22/12</f>
        <v>949.24578519833221</v>
      </c>
      <c r="E96" s="17">
        <f t="shared" si="4"/>
        <v>929.62989534415442</v>
      </c>
      <c r="F96" s="16">
        <f t="shared" si="5"/>
        <v>226889.35855225558</v>
      </c>
      <c r="G96" s="18"/>
      <c r="H96" s="18"/>
    </row>
    <row r="97" spans="1:8">
      <c r="A97" s="19">
        <f t="shared" ca="1" si="6"/>
        <v>48838</v>
      </c>
      <c r="B97" s="16">
        <f t="shared" si="7"/>
        <v>226889.35855225558</v>
      </c>
      <c r="C97" s="17">
        <f>IF(B97&gt;0,(IFERROR(-PMT(Calculator!$G$22/12,Calculator!$G$23*12,Calculator!$G$20),0)),0)</f>
        <v>1878.8756805424866</v>
      </c>
      <c r="D97" s="17">
        <f>B97*Calculator!$G$22/12</f>
        <v>945.37232730106496</v>
      </c>
      <c r="E97" s="17">
        <f t="shared" si="4"/>
        <v>933.50335324142168</v>
      </c>
      <c r="F97" s="16">
        <f t="shared" si="5"/>
        <v>225955.85519901416</v>
      </c>
      <c r="G97" s="18"/>
      <c r="H97" s="18"/>
    </row>
    <row r="98" spans="1:8">
      <c r="A98" s="19">
        <f t="shared" ca="1" si="6"/>
        <v>48868</v>
      </c>
      <c r="B98" s="16">
        <f t="shared" si="7"/>
        <v>225955.85519901416</v>
      </c>
      <c r="C98" s="17">
        <f>IF(B98&gt;0,(IFERROR(-PMT(Calculator!$G$22/12,Calculator!$G$23*12,Calculator!$G$20),0)),0)</f>
        <v>1878.8756805424866</v>
      </c>
      <c r="D98" s="17">
        <f>B98*Calculator!$G$22/12</f>
        <v>941.48272999589244</v>
      </c>
      <c r="E98" s="17">
        <f t="shared" si="4"/>
        <v>937.39295054659419</v>
      </c>
      <c r="F98" s="16">
        <f t="shared" si="5"/>
        <v>225018.46224846755</v>
      </c>
      <c r="G98" s="18"/>
      <c r="H98" s="18"/>
    </row>
    <row r="99" spans="1:8">
      <c r="A99" s="19">
        <f t="shared" ca="1" si="6"/>
        <v>48899</v>
      </c>
      <c r="B99" s="16">
        <f t="shared" si="7"/>
        <v>225018.46224846755</v>
      </c>
      <c r="C99" s="17">
        <f>IF(B99&gt;0,(IFERROR(-PMT(Calculator!$G$22/12,Calculator!$G$23*12,Calculator!$G$20),0)),0)</f>
        <v>1878.8756805424866</v>
      </c>
      <c r="D99" s="17">
        <f>B99*Calculator!$G$22/12</f>
        <v>937.57692603528142</v>
      </c>
      <c r="E99" s="17">
        <f t="shared" si="4"/>
        <v>941.29875450720522</v>
      </c>
      <c r="F99" s="16">
        <f t="shared" si="5"/>
        <v>224077.16349396034</v>
      </c>
      <c r="G99" s="18"/>
      <c r="H99" s="18"/>
    </row>
    <row r="100" spans="1:8">
      <c r="A100" s="19">
        <f t="shared" ca="1" si="6"/>
        <v>48929</v>
      </c>
      <c r="B100" s="16">
        <f t="shared" si="7"/>
        <v>224077.16349396034</v>
      </c>
      <c r="C100" s="17">
        <f>IF(B100&gt;0,(IFERROR(-PMT(Calculator!$G$22/12,Calculator!$G$23*12,Calculator!$G$20),0)),0)</f>
        <v>1878.8756805424866</v>
      </c>
      <c r="D100" s="17">
        <f>B100*Calculator!$G$22/12</f>
        <v>933.6548478915015</v>
      </c>
      <c r="E100" s="17">
        <f t="shared" si="4"/>
        <v>945.22083265098513</v>
      </c>
      <c r="F100" s="16">
        <f t="shared" si="5"/>
        <v>223131.94266130935</v>
      </c>
      <c r="G100" s="18"/>
      <c r="H100" s="18"/>
    </row>
    <row r="101" spans="1:8">
      <c r="A101" s="19">
        <f t="shared" ca="1" si="6"/>
        <v>48960</v>
      </c>
      <c r="B101" s="16">
        <f t="shared" si="7"/>
        <v>223131.94266130935</v>
      </c>
      <c r="C101" s="17">
        <f>IF(B101&gt;0,(IFERROR(-PMT(Calculator!$G$22/12,Calculator!$G$23*12,Calculator!$G$20),0)),0)</f>
        <v>1878.8756805424866</v>
      </c>
      <c r="D101" s="17">
        <f>B101*Calculator!$G$22/12</f>
        <v>929.7164277554557</v>
      </c>
      <c r="E101" s="17">
        <f t="shared" si="4"/>
        <v>949.15925278703094</v>
      </c>
      <c r="F101" s="16">
        <f t="shared" si="5"/>
        <v>222182.78340852231</v>
      </c>
      <c r="G101" s="18"/>
      <c r="H101" s="18"/>
    </row>
    <row r="102" spans="1:8">
      <c r="A102" s="19">
        <f t="shared" ca="1" si="6"/>
        <v>48991</v>
      </c>
      <c r="B102" s="16">
        <f t="shared" si="7"/>
        <v>222182.78340852231</v>
      </c>
      <c r="C102" s="17">
        <f>IF(B102&gt;0,(IFERROR(-PMT(Calculator!$G$22/12,Calculator!$G$23*12,Calculator!$G$20),0)),0)</f>
        <v>1878.8756805424866</v>
      </c>
      <c r="D102" s="17">
        <f>B102*Calculator!$G$22/12</f>
        <v>925.76159753550974</v>
      </c>
      <c r="E102" s="17">
        <f t="shared" si="4"/>
        <v>953.1140830069769</v>
      </c>
      <c r="F102" s="16">
        <f t="shared" si="5"/>
        <v>221229.66932551534</v>
      </c>
      <c r="G102" s="18"/>
      <c r="H102" s="18"/>
    </row>
    <row r="103" spans="1:8">
      <c r="A103" s="19">
        <f t="shared" ca="1" si="6"/>
        <v>49019</v>
      </c>
      <c r="B103" s="16">
        <f t="shared" si="7"/>
        <v>221229.66932551534</v>
      </c>
      <c r="C103" s="17">
        <f>IF(B103&gt;0,(IFERROR(-PMT(Calculator!$G$22/12,Calculator!$G$23*12,Calculator!$G$20),0)),0)</f>
        <v>1878.8756805424866</v>
      </c>
      <c r="D103" s="17">
        <f>B103*Calculator!$G$22/12</f>
        <v>921.79028885631396</v>
      </c>
      <c r="E103" s="17">
        <f t="shared" si="4"/>
        <v>957.08539168617267</v>
      </c>
      <c r="F103" s="16">
        <f t="shared" si="5"/>
        <v>220272.58393382916</v>
      </c>
      <c r="G103" s="18"/>
      <c r="H103" s="18"/>
    </row>
    <row r="104" spans="1:8">
      <c r="A104" s="19">
        <f t="shared" ca="1" si="6"/>
        <v>49050</v>
      </c>
      <c r="B104" s="16">
        <f t="shared" si="7"/>
        <v>220272.58393382916</v>
      </c>
      <c r="C104" s="17">
        <f>IF(B104&gt;0,(IFERROR(-PMT(Calculator!$G$22/12,Calculator!$G$23*12,Calculator!$G$20),0)),0)</f>
        <v>1878.8756805424866</v>
      </c>
      <c r="D104" s="17">
        <f>B104*Calculator!$G$22/12</f>
        <v>917.80243305762144</v>
      </c>
      <c r="E104" s="17">
        <f t="shared" si="4"/>
        <v>961.07324748486519</v>
      </c>
      <c r="F104" s="16">
        <f t="shared" si="5"/>
        <v>219311.51068634429</v>
      </c>
      <c r="G104" s="18"/>
      <c r="H104" s="18"/>
    </row>
    <row r="105" spans="1:8">
      <c r="A105" s="19">
        <f t="shared" ca="1" si="6"/>
        <v>49080</v>
      </c>
      <c r="B105" s="16">
        <f t="shared" si="7"/>
        <v>219311.51068634429</v>
      </c>
      <c r="C105" s="17">
        <f>IF(B105&gt;0,(IFERROR(-PMT(Calculator!$G$22/12,Calculator!$G$23*12,Calculator!$G$20),0)),0)</f>
        <v>1878.8756805424866</v>
      </c>
      <c r="D105" s="17">
        <f>B105*Calculator!$G$22/12</f>
        <v>913.79796119310129</v>
      </c>
      <c r="E105" s="17">
        <f t="shared" si="4"/>
        <v>965.07771934938535</v>
      </c>
      <c r="F105" s="16">
        <f t="shared" si="5"/>
        <v>218346.43296699491</v>
      </c>
      <c r="G105" s="18"/>
      <c r="H105" s="18"/>
    </row>
    <row r="106" spans="1:8">
      <c r="A106" s="19">
        <f t="shared" ca="1" si="6"/>
        <v>49111</v>
      </c>
      <c r="B106" s="16">
        <f t="shared" si="7"/>
        <v>218346.43296699491</v>
      </c>
      <c r="C106" s="17">
        <f>IF(B106&gt;0,(IFERROR(-PMT(Calculator!$G$22/12,Calculator!$G$23*12,Calculator!$G$20),0)),0)</f>
        <v>1878.8756805424866</v>
      </c>
      <c r="D106" s="17">
        <f>B106*Calculator!$G$22/12</f>
        <v>909.77680402914541</v>
      </c>
      <c r="E106" s="17">
        <f t="shared" si="4"/>
        <v>969.09887651334122</v>
      </c>
      <c r="F106" s="16">
        <f t="shared" si="5"/>
        <v>217377.33409048157</v>
      </c>
      <c r="G106" s="18"/>
      <c r="H106" s="18"/>
    </row>
    <row r="107" spans="1:8">
      <c r="A107" s="19">
        <f t="shared" ca="1" si="6"/>
        <v>49141</v>
      </c>
      <c r="B107" s="16">
        <f t="shared" si="7"/>
        <v>217377.33409048157</v>
      </c>
      <c r="C107" s="17">
        <f>IF(B107&gt;0,(IFERROR(-PMT(Calculator!$G$22/12,Calculator!$G$23*12,Calculator!$G$20),0)),0)</f>
        <v>1878.8756805424866</v>
      </c>
      <c r="D107" s="17">
        <f>B107*Calculator!$G$22/12</f>
        <v>905.73889204367333</v>
      </c>
      <c r="E107" s="17">
        <f t="shared" si="4"/>
        <v>973.1367884988133</v>
      </c>
      <c r="F107" s="16">
        <f t="shared" si="5"/>
        <v>216404.19730198276</v>
      </c>
      <c r="G107" s="18"/>
      <c r="H107" s="18"/>
    </row>
    <row r="108" spans="1:8">
      <c r="A108" s="19">
        <f t="shared" ca="1" si="6"/>
        <v>49172</v>
      </c>
      <c r="B108" s="16">
        <f t="shared" si="7"/>
        <v>216404.19730198276</v>
      </c>
      <c r="C108" s="17">
        <f>IF(B108&gt;0,(IFERROR(-PMT(Calculator!$G$22/12,Calculator!$G$23*12,Calculator!$G$20),0)),0)</f>
        <v>1878.8756805424866</v>
      </c>
      <c r="D108" s="17">
        <f>B108*Calculator!$G$22/12</f>
        <v>901.68415542492824</v>
      </c>
      <c r="E108" s="17">
        <f t="shared" si="4"/>
        <v>977.1915251175584</v>
      </c>
      <c r="F108" s="16">
        <f t="shared" si="5"/>
        <v>215427.0057768652</v>
      </c>
      <c r="G108" s="18"/>
      <c r="H108" s="18"/>
    </row>
    <row r="109" spans="1:8">
      <c r="A109" s="19">
        <f t="shared" ca="1" si="6"/>
        <v>49203</v>
      </c>
      <c r="B109" s="16">
        <f t="shared" si="7"/>
        <v>215427.0057768652</v>
      </c>
      <c r="C109" s="17">
        <f>IF(B109&gt;0,(IFERROR(-PMT(Calculator!$G$22/12,Calculator!$G$23*12,Calculator!$G$20),0)),0)</f>
        <v>1878.8756805424866</v>
      </c>
      <c r="D109" s="17">
        <f>B109*Calculator!$G$22/12</f>
        <v>897.61252407027177</v>
      </c>
      <c r="E109" s="17">
        <f t="shared" si="4"/>
        <v>981.26315647221486</v>
      </c>
      <c r="F109" s="16">
        <f t="shared" si="5"/>
        <v>214445.74262039299</v>
      </c>
      <c r="G109" s="18"/>
      <c r="H109" s="18"/>
    </row>
    <row r="110" spans="1:8">
      <c r="A110" s="19">
        <f t="shared" ca="1" si="6"/>
        <v>49233</v>
      </c>
      <c r="B110" s="16">
        <f t="shared" si="7"/>
        <v>214445.74262039299</v>
      </c>
      <c r="C110" s="17">
        <f>IF(B110&gt;0,(IFERROR(-PMT(Calculator!$G$22/12,Calculator!$G$23*12,Calculator!$G$20),0)),0)</f>
        <v>1878.8756805424866</v>
      </c>
      <c r="D110" s="17">
        <f>B110*Calculator!$G$22/12</f>
        <v>893.52392758497081</v>
      </c>
      <c r="E110" s="17">
        <f t="shared" si="4"/>
        <v>985.35175295751583</v>
      </c>
      <c r="F110" s="16">
        <f t="shared" si="5"/>
        <v>213460.39086743549</v>
      </c>
      <c r="G110" s="18"/>
      <c r="H110" s="18"/>
    </row>
    <row r="111" spans="1:8">
      <c r="A111" s="19">
        <f t="shared" ca="1" si="6"/>
        <v>49264</v>
      </c>
      <c r="B111" s="16">
        <f t="shared" si="7"/>
        <v>213460.39086743549</v>
      </c>
      <c r="C111" s="17">
        <f>IF(B111&gt;0,(IFERROR(-PMT(Calculator!$G$22/12,Calculator!$G$23*12,Calculator!$G$20),0)),0)</f>
        <v>1878.8756805424866</v>
      </c>
      <c r="D111" s="17">
        <f>B111*Calculator!$G$22/12</f>
        <v>889.41829528098117</v>
      </c>
      <c r="E111" s="17">
        <f t="shared" si="4"/>
        <v>989.45738526150546</v>
      </c>
      <c r="F111" s="16">
        <f t="shared" si="5"/>
        <v>212470.93348217398</v>
      </c>
      <c r="G111" s="18"/>
      <c r="H111" s="18"/>
    </row>
    <row r="112" spans="1:8">
      <c r="A112" s="19">
        <f t="shared" ca="1" si="6"/>
        <v>49294</v>
      </c>
      <c r="B112" s="16">
        <f t="shared" si="7"/>
        <v>212470.93348217398</v>
      </c>
      <c r="C112" s="17">
        <f>IF(B112&gt;0,(IFERROR(-PMT(Calculator!$G$22/12,Calculator!$G$23*12,Calculator!$G$20),0)),0)</f>
        <v>1878.8756805424866</v>
      </c>
      <c r="D112" s="17">
        <f>B112*Calculator!$G$22/12</f>
        <v>885.29555617572498</v>
      </c>
      <c r="E112" s="17">
        <f t="shared" si="4"/>
        <v>993.58012436676165</v>
      </c>
      <c r="F112" s="16">
        <f t="shared" si="5"/>
        <v>211477.35335780721</v>
      </c>
      <c r="G112" s="18"/>
      <c r="H112" s="18"/>
    </row>
    <row r="113" spans="1:8">
      <c r="A113" s="19">
        <f t="shared" ca="1" si="6"/>
        <v>49325</v>
      </c>
      <c r="B113" s="16">
        <f t="shared" si="7"/>
        <v>211477.35335780721</v>
      </c>
      <c r="C113" s="17">
        <f>IF(B113&gt;0,(IFERROR(-PMT(Calculator!$G$22/12,Calculator!$G$23*12,Calculator!$G$20),0)),0)</f>
        <v>1878.8756805424866</v>
      </c>
      <c r="D113" s="17">
        <f>B113*Calculator!$G$22/12</f>
        <v>881.15563899086339</v>
      </c>
      <c r="E113" s="17">
        <f t="shared" si="4"/>
        <v>997.72004155162324</v>
      </c>
      <c r="F113" s="16">
        <f t="shared" si="5"/>
        <v>210479.63331625558</v>
      </c>
      <c r="G113" s="18"/>
      <c r="H113" s="18"/>
    </row>
    <row r="114" spans="1:8">
      <c r="A114" s="19">
        <f t="shared" ca="1" si="6"/>
        <v>49356</v>
      </c>
      <c r="B114" s="16">
        <f t="shared" si="7"/>
        <v>210479.63331625558</v>
      </c>
      <c r="C114" s="17">
        <f>IF(B114&gt;0,(IFERROR(-PMT(Calculator!$G$22/12,Calculator!$G$23*12,Calculator!$G$20),0)),0)</f>
        <v>1878.8756805424866</v>
      </c>
      <c r="D114" s="17">
        <f>B114*Calculator!$G$22/12</f>
        <v>876.99847215106502</v>
      </c>
      <c r="E114" s="17">
        <f t="shared" si="4"/>
        <v>1001.8772083914216</v>
      </c>
      <c r="F114" s="16">
        <f t="shared" si="5"/>
        <v>209477.75610786417</v>
      </c>
      <c r="G114" s="18"/>
      <c r="H114" s="18"/>
    </row>
    <row r="115" spans="1:8">
      <c r="A115" s="19">
        <f t="shared" ca="1" si="6"/>
        <v>49384</v>
      </c>
      <c r="B115" s="16">
        <f t="shared" si="7"/>
        <v>209477.75610786417</v>
      </c>
      <c r="C115" s="17">
        <f>IF(B115&gt;0,(IFERROR(-PMT(Calculator!$G$22/12,Calculator!$G$23*12,Calculator!$G$20),0)),0)</f>
        <v>1878.8756805424866</v>
      </c>
      <c r="D115" s="17">
        <f>B115*Calculator!$G$22/12</f>
        <v>872.82398378276741</v>
      </c>
      <c r="E115" s="17">
        <f t="shared" si="4"/>
        <v>1006.0516967597192</v>
      </c>
      <c r="F115" s="16">
        <f t="shared" si="5"/>
        <v>208471.70441110447</v>
      </c>
      <c r="G115" s="18"/>
      <c r="H115" s="18"/>
    </row>
    <row r="116" spans="1:8">
      <c r="A116" s="19">
        <f t="shared" ca="1" si="6"/>
        <v>49415</v>
      </c>
      <c r="B116" s="16">
        <f t="shared" si="7"/>
        <v>208471.70441110447</v>
      </c>
      <c r="C116" s="17">
        <f>IF(B116&gt;0,(IFERROR(-PMT(Calculator!$G$22/12,Calculator!$G$23*12,Calculator!$G$20),0)),0)</f>
        <v>1878.8756805424866</v>
      </c>
      <c r="D116" s="17">
        <f>B116*Calculator!$G$22/12</f>
        <v>868.63210171293531</v>
      </c>
      <c r="E116" s="17">
        <f t="shared" si="4"/>
        <v>1010.2435788295513</v>
      </c>
      <c r="F116" s="16">
        <f t="shared" si="5"/>
        <v>207461.46083227493</v>
      </c>
      <c r="G116" s="18"/>
      <c r="H116" s="18"/>
    </row>
    <row r="117" spans="1:8">
      <c r="A117" s="19">
        <f t="shared" ca="1" si="6"/>
        <v>49445</v>
      </c>
      <c r="B117" s="16">
        <f t="shared" si="7"/>
        <v>207461.46083227493</v>
      </c>
      <c r="C117" s="17">
        <f>IF(B117&gt;0,(IFERROR(-PMT(Calculator!$G$22/12,Calculator!$G$23*12,Calculator!$G$20),0)),0)</f>
        <v>1878.8756805424866</v>
      </c>
      <c r="D117" s="17">
        <f>B117*Calculator!$G$22/12</f>
        <v>864.42275346781219</v>
      </c>
      <c r="E117" s="17">
        <f t="shared" si="4"/>
        <v>1014.4529270746744</v>
      </c>
      <c r="F117" s="16">
        <f t="shared" si="5"/>
        <v>206447.00790520024</v>
      </c>
      <c r="G117" s="18"/>
      <c r="H117" s="18"/>
    </row>
    <row r="118" spans="1:8">
      <c r="A118" s="19">
        <f t="shared" ca="1" si="6"/>
        <v>49476</v>
      </c>
      <c r="B118" s="16">
        <f t="shared" si="7"/>
        <v>206447.00790520024</v>
      </c>
      <c r="C118" s="17">
        <f>IF(B118&gt;0,(IFERROR(-PMT(Calculator!$G$22/12,Calculator!$G$23*12,Calculator!$G$20),0)),0)</f>
        <v>1878.8756805424866</v>
      </c>
      <c r="D118" s="17">
        <f>B118*Calculator!$G$22/12</f>
        <v>860.1958662716678</v>
      </c>
      <c r="E118" s="17">
        <f t="shared" si="4"/>
        <v>1018.6798142708188</v>
      </c>
      <c r="F118" s="16">
        <f t="shared" si="5"/>
        <v>205428.32809092943</v>
      </c>
      <c r="G118" s="18"/>
      <c r="H118" s="18"/>
    </row>
    <row r="119" spans="1:8">
      <c r="A119" s="19">
        <f t="shared" ca="1" si="6"/>
        <v>49506</v>
      </c>
      <c r="B119" s="16">
        <f t="shared" si="7"/>
        <v>205428.32809092943</v>
      </c>
      <c r="C119" s="17">
        <f>IF(B119&gt;0,(IFERROR(-PMT(Calculator!$G$22/12,Calculator!$G$23*12,Calculator!$G$20),0)),0)</f>
        <v>1878.8756805424866</v>
      </c>
      <c r="D119" s="17">
        <f>B119*Calculator!$G$22/12</f>
        <v>855.95136704553931</v>
      </c>
      <c r="E119" s="17">
        <f t="shared" si="4"/>
        <v>1022.9243134969473</v>
      </c>
      <c r="F119" s="16">
        <f t="shared" si="5"/>
        <v>204405.40377743248</v>
      </c>
      <c r="G119" s="18"/>
      <c r="H119" s="18"/>
    </row>
    <row r="120" spans="1:8">
      <c r="A120" s="19">
        <f t="shared" ca="1" si="6"/>
        <v>49537</v>
      </c>
      <c r="B120" s="16">
        <f t="shared" si="7"/>
        <v>204405.40377743248</v>
      </c>
      <c r="C120" s="17">
        <f>IF(B120&gt;0,(IFERROR(-PMT(Calculator!$G$22/12,Calculator!$G$23*12,Calculator!$G$20),0)),0)</f>
        <v>1878.8756805424866</v>
      </c>
      <c r="D120" s="17">
        <f>B120*Calculator!$G$22/12</f>
        <v>851.68918240596884</v>
      </c>
      <c r="E120" s="17">
        <f t="shared" si="4"/>
        <v>1027.1864981365179</v>
      </c>
      <c r="F120" s="16">
        <f t="shared" si="5"/>
        <v>203378.21727929596</v>
      </c>
      <c r="G120" s="18"/>
      <c r="H120" s="18"/>
    </row>
    <row r="121" spans="1:8">
      <c r="A121" s="19">
        <f t="shared" ca="1" si="6"/>
        <v>49568</v>
      </c>
      <c r="B121" s="16">
        <f t="shared" si="7"/>
        <v>203378.21727929596</v>
      </c>
      <c r="C121" s="17">
        <f>IF(B121&gt;0,(IFERROR(-PMT(Calculator!$G$22/12,Calculator!$G$23*12,Calculator!$G$20),0)),0)</f>
        <v>1878.8756805424866</v>
      </c>
      <c r="D121" s="17">
        <f>B121*Calculator!$G$22/12</f>
        <v>847.40923866373316</v>
      </c>
      <c r="E121" s="17">
        <f t="shared" si="4"/>
        <v>1031.4664418787534</v>
      </c>
      <c r="F121" s="16">
        <f t="shared" si="5"/>
        <v>202346.7508374172</v>
      </c>
      <c r="G121" s="18"/>
      <c r="H121" s="18"/>
    </row>
    <row r="122" spans="1:8">
      <c r="A122" s="19">
        <f t="shared" ca="1" si="6"/>
        <v>49598</v>
      </c>
      <c r="B122" s="16">
        <f t="shared" si="7"/>
        <v>202346.7508374172</v>
      </c>
      <c r="C122" s="17">
        <f>IF(B122&gt;0,(IFERROR(-PMT(Calculator!$G$22/12,Calculator!$G$23*12,Calculator!$G$20),0)),0)</f>
        <v>1878.8756805424866</v>
      </c>
      <c r="D122" s="17">
        <f>B122*Calculator!$G$22/12</f>
        <v>843.11146182257164</v>
      </c>
      <c r="E122" s="17">
        <f t="shared" si="4"/>
        <v>1035.7642187199149</v>
      </c>
      <c r="F122" s="16">
        <f t="shared" si="5"/>
        <v>201310.98661869729</v>
      </c>
      <c r="G122" s="18"/>
      <c r="H122" s="18"/>
    </row>
    <row r="123" spans="1:8">
      <c r="A123" s="19">
        <f t="shared" ca="1" si="6"/>
        <v>49629</v>
      </c>
      <c r="B123" s="16">
        <f t="shared" si="7"/>
        <v>201310.98661869729</v>
      </c>
      <c r="C123" s="17">
        <f>IF(B123&gt;0,(IFERROR(-PMT(Calculator!$G$22/12,Calculator!$G$23*12,Calculator!$G$20),0)),0)</f>
        <v>1878.8756805424866</v>
      </c>
      <c r="D123" s="17">
        <f>B123*Calculator!$G$22/12</f>
        <v>838.79577757790548</v>
      </c>
      <c r="E123" s="17">
        <f t="shared" si="4"/>
        <v>1040.0799029645812</v>
      </c>
      <c r="F123" s="16">
        <f t="shared" si="5"/>
        <v>200270.90671573271</v>
      </c>
      <c r="G123" s="18"/>
      <c r="H123" s="18"/>
    </row>
    <row r="124" spans="1:8">
      <c r="A124" s="19">
        <f t="shared" ca="1" si="6"/>
        <v>49659</v>
      </c>
      <c r="B124" s="16">
        <f t="shared" si="7"/>
        <v>200270.90671573271</v>
      </c>
      <c r="C124" s="17">
        <f>IF(B124&gt;0,(IFERROR(-PMT(Calculator!$G$22/12,Calculator!$G$23*12,Calculator!$G$20),0)),0)</f>
        <v>1878.8756805424866</v>
      </c>
      <c r="D124" s="17">
        <f>B124*Calculator!$G$22/12</f>
        <v>834.46211131555299</v>
      </c>
      <c r="E124" s="17">
        <f t="shared" si="4"/>
        <v>1044.4135692269338</v>
      </c>
      <c r="F124" s="16">
        <f t="shared" si="5"/>
        <v>199226.49314650579</v>
      </c>
      <c r="G124" s="18"/>
      <c r="H124" s="18"/>
    </row>
    <row r="125" spans="1:8">
      <c r="A125" s="19">
        <f t="shared" ca="1" si="6"/>
        <v>49690</v>
      </c>
      <c r="B125" s="16">
        <f t="shared" si="7"/>
        <v>199226.49314650579</v>
      </c>
      <c r="C125" s="17">
        <f>IF(B125&gt;0,(IFERROR(-PMT(Calculator!$G$22/12,Calculator!$G$23*12,Calculator!$G$20),0)),0)</f>
        <v>1878.8756805424866</v>
      </c>
      <c r="D125" s="17">
        <f>B125*Calculator!$G$22/12</f>
        <v>830.11038811044091</v>
      </c>
      <c r="E125" s="17">
        <f t="shared" si="4"/>
        <v>1048.7652924320457</v>
      </c>
      <c r="F125" s="16">
        <f t="shared" si="5"/>
        <v>198177.72785407375</v>
      </c>
      <c r="G125" s="18"/>
      <c r="H125" s="18"/>
    </row>
    <row r="126" spans="1:8">
      <c r="A126" s="19">
        <f t="shared" ca="1" si="6"/>
        <v>49721</v>
      </c>
      <c r="B126" s="16">
        <f t="shared" si="7"/>
        <v>198177.72785407375</v>
      </c>
      <c r="C126" s="17">
        <f>IF(B126&gt;0,(IFERROR(-PMT(Calculator!$G$22/12,Calculator!$G$23*12,Calculator!$G$20),0)),0)</f>
        <v>1878.8756805424866</v>
      </c>
      <c r="D126" s="17">
        <f>B126*Calculator!$G$22/12</f>
        <v>825.74053272530728</v>
      </c>
      <c r="E126" s="17">
        <f t="shared" si="4"/>
        <v>1053.1351478171794</v>
      </c>
      <c r="F126" s="16">
        <f t="shared" si="5"/>
        <v>197124.59270625658</v>
      </c>
      <c r="G126" s="18"/>
      <c r="H126" s="18"/>
    </row>
    <row r="127" spans="1:8">
      <c r="A127" s="19">
        <f t="shared" ca="1" si="6"/>
        <v>49750</v>
      </c>
      <c r="B127" s="16">
        <f t="shared" si="7"/>
        <v>197124.59270625658</v>
      </c>
      <c r="C127" s="17">
        <f>IF(B127&gt;0,(IFERROR(-PMT(Calculator!$G$22/12,Calculator!$G$23*12,Calculator!$G$20),0)),0)</f>
        <v>1878.8756805424866</v>
      </c>
      <c r="D127" s="17">
        <f>B127*Calculator!$G$22/12</f>
        <v>821.35246960940242</v>
      </c>
      <c r="E127" s="17">
        <f t="shared" si="4"/>
        <v>1057.5232109330841</v>
      </c>
      <c r="F127" s="16">
        <f t="shared" si="5"/>
        <v>196067.06949532349</v>
      </c>
      <c r="G127" s="18"/>
      <c r="H127" s="18"/>
    </row>
    <row r="128" spans="1:8">
      <c r="A128" s="19">
        <f t="shared" ca="1" si="6"/>
        <v>49781</v>
      </c>
      <c r="B128" s="16">
        <f t="shared" si="7"/>
        <v>196067.06949532349</v>
      </c>
      <c r="C128" s="17">
        <f>IF(B128&gt;0,(IFERROR(-PMT(Calculator!$G$22/12,Calculator!$G$23*12,Calculator!$G$20),0)),0)</f>
        <v>1878.8756805424866</v>
      </c>
      <c r="D128" s="17">
        <f>B128*Calculator!$G$22/12</f>
        <v>816.94612289718123</v>
      </c>
      <c r="E128" s="17">
        <f t="shared" si="4"/>
        <v>1061.9295576453055</v>
      </c>
      <c r="F128" s="16">
        <f t="shared" si="5"/>
        <v>195005.13993767818</v>
      </c>
      <c r="G128" s="18"/>
      <c r="H128" s="18"/>
    </row>
    <row r="129" spans="1:8">
      <c r="A129" s="19">
        <f t="shared" ca="1" si="6"/>
        <v>49811</v>
      </c>
      <c r="B129" s="16">
        <f t="shared" si="7"/>
        <v>195005.13993767818</v>
      </c>
      <c r="C129" s="17">
        <f>IF(B129&gt;0,(IFERROR(-PMT(Calculator!$G$22/12,Calculator!$G$23*12,Calculator!$G$20),0)),0)</f>
        <v>1878.8756805424866</v>
      </c>
      <c r="D129" s="17">
        <f>B129*Calculator!$G$22/12</f>
        <v>812.52141640699244</v>
      </c>
      <c r="E129" s="17">
        <f t="shared" si="4"/>
        <v>1066.3542641354943</v>
      </c>
      <c r="F129" s="16">
        <f t="shared" si="5"/>
        <v>193938.78567354268</v>
      </c>
      <c r="G129" s="18"/>
      <c r="H129" s="18"/>
    </row>
    <row r="130" spans="1:8">
      <c r="A130" s="19">
        <f t="shared" ca="1" si="6"/>
        <v>49842</v>
      </c>
      <c r="B130" s="16">
        <f t="shared" si="7"/>
        <v>193938.78567354268</v>
      </c>
      <c r="C130" s="17">
        <f>IF(B130&gt;0,(IFERROR(-PMT(Calculator!$G$22/12,Calculator!$G$23*12,Calculator!$G$20),0)),0)</f>
        <v>1878.8756805424866</v>
      </c>
      <c r="D130" s="17">
        <f>B130*Calculator!$G$22/12</f>
        <v>808.07827363976128</v>
      </c>
      <c r="E130" s="17">
        <f t="shared" ref="E130:E193" si="8">C130-D130</f>
        <v>1070.7974069027255</v>
      </c>
      <c r="F130" s="16">
        <f t="shared" ref="F130:F193" si="9">IF((B130-E130)&gt;0,B130-E130,0)</f>
        <v>192867.98826663996</v>
      </c>
      <c r="G130" s="18"/>
      <c r="H130" s="18"/>
    </row>
    <row r="131" spans="1:8">
      <c r="A131" s="19">
        <f t="shared" ref="A131:A194" ca="1" si="10">EDATE(A130,1)</f>
        <v>49872</v>
      </c>
      <c r="B131" s="16">
        <f t="shared" ref="B131:B194" si="11">F130</f>
        <v>192867.98826663996</v>
      </c>
      <c r="C131" s="17">
        <f>IF(B131&gt;0,(IFERROR(-PMT(Calculator!$G$22/12,Calculator!$G$23*12,Calculator!$G$20),0)),0)</f>
        <v>1878.8756805424866</v>
      </c>
      <c r="D131" s="17">
        <f>B131*Calculator!$G$22/12</f>
        <v>803.61661777766665</v>
      </c>
      <c r="E131" s="17">
        <f t="shared" si="8"/>
        <v>1075.2590627648201</v>
      </c>
      <c r="F131" s="16">
        <f t="shared" si="9"/>
        <v>191792.72920387515</v>
      </c>
      <c r="G131" s="18"/>
      <c r="H131" s="18"/>
    </row>
    <row r="132" spans="1:8">
      <c r="A132" s="19">
        <f t="shared" ca="1" si="10"/>
        <v>49903</v>
      </c>
      <c r="B132" s="16">
        <f t="shared" si="11"/>
        <v>191792.72920387515</v>
      </c>
      <c r="C132" s="17">
        <f>IF(B132&gt;0,(IFERROR(-PMT(Calculator!$G$22/12,Calculator!$G$23*12,Calculator!$G$20),0)),0)</f>
        <v>1878.8756805424866</v>
      </c>
      <c r="D132" s="17">
        <f>B132*Calculator!$G$22/12</f>
        <v>799.13637168281321</v>
      </c>
      <c r="E132" s="17">
        <f t="shared" si="8"/>
        <v>1079.7393088596734</v>
      </c>
      <c r="F132" s="16">
        <f t="shared" si="9"/>
        <v>190712.98989501546</v>
      </c>
      <c r="G132" s="18"/>
      <c r="H132" s="18"/>
    </row>
    <row r="133" spans="1:8">
      <c r="A133" s="19">
        <f t="shared" ca="1" si="10"/>
        <v>49934</v>
      </c>
      <c r="B133" s="16">
        <f t="shared" si="11"/>
        <v>190712.98989501546</v>
      </c>
      <c r="C133" s="17">
        <f>IF(B133&gt;0,(IFERROR(-PMT(Calculator!$G$22/12,Calculator!$G$23*12,Calculator!$G$20),0)),0)</f>
        <v>1878.8756805424866</v>
      </c>
      <c r="D133" s="17">
        <f>B133*Calculator!$G$22/12</f>
        <v>794.63745789589768</v>
      </c>
      <c r="E133" s="17">
        <f t="shared" si="8"/>
        <v>1084.2382226465888</v>
      </c>
      <c r="F133" s="16">
        <f t="shared" si="9"/>
        <v>189628.75167236888</v>
      </c>
      <c r="G133" s="18"/>
      <c r="H133" s="18"/>
    </row>
    <row r="134" spans="1:8">
      <c r="A134" s="19">
        <f t="shared" ca="1" si="10"/>
        <v>49964</v>
      </c>
      <c r="B134" s="16">
        <f t="shared" si="11"/>
        <v>189628.75167236888</v>
      </c>
      <c r="C134" s="17">
        <f>IF(B134&gt;0,(IFERROR(-PMT(Calculator!$G$22/12,Calculator!$G$23*12,Calculator!$G$20),0)),0)</f>
        <v>1878.8756805424866</v>
      </c>
      <c r="D134" s="17">
        <f>B134*Calculator!$G$22/12</f>
        <v>790.11979863487034</v>
      </c>
      <c r="E134" s="17">
        <f t="shared" si="8"/>
        <v>1088.7558819076162</v>
      </c>
      <c r="F134" s="16">
        <f t="shared" si="9"/>
        <v>188539.99579046125</v>
      </c>
      <c r="G134" s="18"/>
      <c r="H134" s="18"/>
    </row>
    <row r="135" spans="1:8">
      <c r="A135" s="19">
        <f t="shared" ca="1" si="10"/>
        <v>49995</v>
      </c>
      <c r="B135" s="16">
        <f t="shared" si="11"/>
        <v>188539.99579046125</v>
      </c>
      <c r="C135" s="17">
        <f>IF(B135&gt;0,(IFERROR(-PMT(Calculator!$G$22/12,Calculator!$G$23*12,Calculator!$G$20),0)),0)</f>
        <v>1878.8756805424866</v>
      </c>
      <c r="D135" s="17">
        <f>B135*Calculator!$G$22/12</f>
        <v>785.58331579358855</v>
      </c>
      <c r="E135" s="17">
        <f t="shared" si="8"/>
        <v>1093.2923647488981</v>
      </c>
      <c r="F135" s="16">
        <f t="shared" si="9"/>
        <v>187446.70342571236</v>
      </c>
      <c r="G135" s="18"/>
      <c r="H135" s="18"/>
    </row>
    <row r="136" spans="1:8">
      <c r="A136" s="19">
        <f t="shared" ca="1" si="10"/>
        <v>50025</v>
      </c>
      <c r="B136" s="16">
        <f t="shared" si="11"/>
        <v>187446.70342571236</v>
      </c>
      <c r="C136" s="17">
        <f>IF(B136&gt;0,(IFERROR(-PMT(Calculator!$G$22/12,Calculator!$G$23*12,Calculator!$G$20),0)),0)</f>
        <v>1878.8756805424866</v>
      </c>
      <c r="D136" s="17">
        <f>B136*Calculator!$G$22/12</f>
        <v>781.0279309404682</v>
      </c>
      <c r="E136" s="17">
        <f t="shared" si="8"/>
        <v>1097.8477496020184</v>
      </c>
      <c r="F136" s="16">
        <f t="shared" si="9"/>
        <v>186348.85567611034</v>
      </c>
      <c r="G136" s="18"/>
      <c r="H136" s="18"/>
    </row>
    <row r="137" spans="1:8">
      <c r="A137" s="19">
        <f t="shared" ca="1" si="10"/>
        <v>50056</v>
      </c>
      <c r="B137" s="16">
        <f t="shared" si="11"/>
        <v>186348.85567611034</v>
      </c>
      <c r="C137" s="17">
        <f>IF(B137&gt;0,(IFERROR(-PMT(Calculator!$G$22/12,Calculator!$G$23*12,Calculator!$G$20),0)),0)</f>
        <v>1878.8756805424866</v>
      </c>
      <c r="D137" s="17">
        <f>B137*Calculator!$G$22/12</f>
        <v>776.4535653171265</v>
      </c>
      <c r="E137" s="17">
        <f t="shared" si="8"/>
        <v>1102.4221152253601</v>
      </c>
      <c r="F137" s="16">
        <f t="shared" si="9"/>
        <v>185246.43356088497</v>
      </c>
      <c r="G137" s="18"/>
      <c r="H137" s="18"/>
    </row>
    <row r="138" spans="1:8">
      <c r="A138" s="19">
        <f t="shared" ca="1" si="10"/>
        <v>50087</v>
      </c>
      <c r="B138" s="16">
        <f t="shared" si="11"/>
        <v>185246.43356088497</v>
      </c>
      <c r="C138" s="17">
        <f>IF(B138&gt;0,(IFERROR(-PMT(Calculator!$G$22/12,Calculator!$G$23*12,Calculator!$G$20),0)),0)</f>
        <v>1878.8756805424866</v>
      </c>
      <c r="D138" s="17">
        <f>B138*Calculator!$G$22/12</f>
        <v>771.86013983702071</v>
      </c>
      <c r="E138" s="17">
        <f t="shared" si="8"/>
        <v>1107.0155407054658</v>
      </c>
      <c r="F138" s="16">
        <f t="shared" si="9"/>
        <v>184139.4180201795</v>
      </c>
      <c r="G138" s="18"/>
      <c r="H138" s="18"/>
    </row>
    <row r="139" spans="1:8">
      <c r="A139" s="19">
        <f t="shared" ca="1" si="10"/>
        <v>50115</v>
      </c>
      <c r="B139" s="16">
        <f t="shared" si="11"/>
        <v>184139.4180201795</v>
      </c>
      <c r="C139" s="17">
        <f>IF(B139&gt;0,(IFERROR(-PMT(Calculator!$G$22/12,Calculator!$G$23*12,Calculator!$G$20),0)),0)</f>
        <v>1878.8756805424866</v>
      </c>
      <c r="D139" s="17">
        <f>B139*Calculator!$G$22/12</f>
        <v>767.24757508408129</v>
      </c>
      <c r="E139" s="17">
        <f t="shared" si="8"/>
        <v>1111.6281054584053</v>
      </c>
      <c r="F139" s="16">
        <f t="shared" si="9"/>
        <v>183027.7899147211</v>
      </c>
      <c r="G139" s="18"/>
      <c r="H139" s="18"/>
    </row>
    <row r="140" spans="1:8">
      <c r="A140" s="19">
        <f t="shared" ca="1" si="10"/>
        <v>50146</v>
      </c>
      <c r="B140" s="16">
        <f t="shared" si="11"/>
        <v>183027.7899147211</v>
      </c>
      <c r="C140" s="17">
        <f>IF(B140&gt;0,(IFERROR(-PMT(Calculator!$G$22/12,Calculator!$G$23*12,Calculator!$G$20),0)),0)</f>
        <v>1878.8756805424866</v>
      </c>
      <c r="D140" s="17">
        <f>B140*Calculator!$G$22/12</f>
        <v>762.61579131133794</v>
      </c>
      <c r="E140" s="17">
        <f t="shared" si="8"/>
        <v>1116.2598892311487</v>
      </c>
      <c r="F140" s="16">
        <f t="shared" si="9"/>
        <v>181911.53002548995</v>
      </c>
      <c r="G140" s="18"/>
      <c r="H140" s="18"/>
    </row>
    <row r="141" spans="1:8">
      <c r="A141" s="19">
        <f t="shared" ca="1" si="10"/>
        <v>50176</v>
      </c>
      <c r="B141" s="16">
        <f t="shared" si="11"/>
        <v>181911.53002548995</v>
      </c>
      <c r="C141" s="17">
        <f>IF(B141&gt;0,(IFERROR(-PMT(Calculator!$G$22/12,Calculator!$G$23*12,Calculator!$G$20),0)),0)</f>
        <v>1878.8756805424866</v>
      </c>
      <c r="D141" s="17">
        <f>B141*Calculator!$G$22/12</f>
        <v>757.96470843954148</v>
      </c>
      <c r="E141" s="17">
        <f t="shared" si="8"/>
        <v>1120.9109721029452</v>
      </c>
      <c r="F141" s="16">
        <f t="shared" si="9"/>
        <v>180790.619053387</v>
      </c>
      <c r="G141" s="18"/>
      <c r="H141" s="18"/>
    </row>
    <row r="142" spans="1:8">
      <c r="A142" s="19">
        <f t="shared" ca="1" si="10"/>
        <v>50207</v>
      </c>
      <c r="B142" s="16">
        <f t="shared" si="11"/>
        <v>180790.619053387</v>
      </c>
      <c r="C142" s="17">
        <f>IF(B142&gt;0,(IFERROR(-PMT(Calculator!$G$22/12,Calculator!$G$23*12,Calculator!$G$20),0)),0)</f>
        <v>1878.8756805424866</v>
      </c>
      <c r="D142" s="17">
        <f>B142*Calculator!$G$22/12</f>
        <v>753.29424605577924</v>
      </c>
      <c r="E142" s="17">
        <f t="shared" si="8"/>
        <v>1125.5814344867074</v>
      </c>
      <c r="F142" s="16">
        <f t="shared" si="9"/>
        <v>179665.0376189003</v>
      </c>
      <c r="G142" s="18"/>
      <c r="H142" s="18"/>
    </row>
    <row r="143" spans="1:8">
      <c r="A143" s="19">
        <f t="shared" ca="1" si="10"/>
        <v>50237</v>
      </c>
      <c r="B143" s="16">
        <f t="shared" si="11"/>
        <v>179665.0376189003</v>
      </c>
      <c r="C143" s="17">
        <f>IF(B143&gt;0,(IFERROR(-PMT(Calculator!$G$22/12,Calculator!$G$23*12,Calculator!$G$20),0)),0)</f>
        <v>1878.8756805424866</v>
      </c>
      <c r="D143" s="17">
        <f>B143*Calculator!$G$22/12</f>
        <v>748.60432341208468</v>
      </c>
      <c r="E143" s="17">
        <f t="shared" si="8"/>
        <v>1130.2713571304021</v>
      </c>
      <c r="F143" s="16">
        <f t="shared" si="9"/>
        <v>178534.7662617699</v>
      </c>
      <c r="G143" s="18"/>
      <c r="H143" s="18"/>
    </row>
    <row r="144" spans="1:8">
      <c r="A144" s="19">
        <f t="shared" ca="1" si="10"/>
        <v>50268</v>
      </c>
      <c r="B144" s="16">
        <f t="shared" si="11"/>
        <v>178534.7662617699</v>
      </c>
      <c r="C144" s="17">
        <f>IF(B144&gt;0,(IFERROR(-PMT(Calculator!$G$22/12,Calculator!$G$23*12,Calculator!$G$20),0)),0)</f>
        <v>1878.8756805424866</v>
      </c>
      <c r="D144" s="17">
        <f>B144*Calculator!$G$22/12</f>
        <v>743.89485942404133</v>
      </c>
      <c r="E144" s="17">
        <f t="shared" si="8"/>
        <v>1134.9808211184454</v>
      </c>
      <c r="F144" s="16">
        <f t="shared" si="9"/>
        <v>177399.78544065144</v>
      </c>
      <c r="G144" s="18"/>
      <c r="H144" s="18"/>
    </row>
    <row r="145" spans="1:8">
      <c r="A145" s="19">
        <f t="shared" ca="1" si="10"/>
        <v>50299</v>
      </c>
      <c r="B145" s="16">
        <f t="shared" si="11"/>
        <v>177399.78544065144</v>
      </c>
      <c r="C145" s="17">
        <f>IF(B145&gt;0,(IFERROR(-PMT(Calculator!$G$22/12,Calculator!$G$23*12,Calculator!$G$20),0)),0)</f>
        <v>1878.8756805424866</v>
      </c>
      <c r="D145" s="17">
        <f>B145*Calculator!$G$22/12</f>
        <v>739.165772669381</v>
      </c>
      <c r="E145" s="17">
        <f t="shared" si="8"/>
        <v>1139.7099078731057</v>
      </c>
      <c r="F145" s="16">
        <f t="shared" si="9"/>
        <v>176260.07553277834</v>
      </c>
      <c r="G145" s="18"/>
      <c r="H145" s="18"/>
    </row>
    <row r="146" spans="1:8">
      <c r="A146" s="19">
        <f t="shared" ca="1" si="10"/>
        <v>50329</v>
      </c>
      <c r="B146" s="16">
        <f t="shared" si="11"/>
        <v>176260.07553277834</v>
      </c>
      <c r="C146" s="17">
        <f>IF(B146&gt;0,(IFERROR(-PMT(Calculator!$G$22/12,Calculator!$G$23*12,Calculator!$G$20),0)),0)</f>
        <v>1878.8756805424866</v>
      </c>
      <c r="D146" s="17">
        <f>B146*Calculator!$G$22/12</f>
        <v>734.41698138657648</v>
      </c>
      <c r="E146" s="17">
        <f t="shared" si="8"/>
        <v>1144.4586991559102</v>
      </c>
      <c r="F146" s="16">
        <f t="shared" si="9"/>
        <v>175115.61683362242</v>
      </c>
      <c r="G146" s="18"/>
      <c r="H146" s="18"/>
    </row>
    <row r="147" spans="1:8">
      <c r="A147" s="19">
        <f t="shared" ca="1" si="10"/>
        <v>50360</v>
      </c>
      <c r="B147" s="16">
        <f t="shared" si="11"/>
        <v>175115.61683362242</v>
      </c>
      <c r="C147" s="17">
        <f>IF(B147&gt;0,(IFERROR(-PMT(Calculator!$G$22/12,Calculator!$G$23*12,Calculator!$G$20),0)),0)</f>
        <v>1878.8756805424866</v>
      </c>
      <c r="D147" s="17">
        <f>B147*Calculator!$G$22/12</f>
        <v>729.64840347342681</v>
      </c>
      <c r="E147" s="17">
        <f t="shared" si="8"/>
        <v>1149.2272770690597</v>
      </c>
      <c r="F147" s="16">
        <f t="shared" si="9"/>
        <v>173966.38955655336</v>
      </c>
      <c r="G147" s="18"/>
      <c r="H147" s="18"/>
    </row>
    <row r="148" spans="1:8">
      <c r="A148" s="19">
        <f t="shared" ca="1" si="10"/>
        <v>50390</v>
      </c>
      <c r="B148" s="16">
        <f t="shared" si="11"/>
        <v>173966.38955655336</v>
      </c>
      <c r="C148" s="17">
        <f>IF(B148&gt;0,(IFERROR(-PMT(Calculator!$G$22/12,Calculator!$G$23*12,Calculator!$G$20),0)),0)</f>
        <v>1878.8756805424866</v>
      </c>
      <c r="D148" s="17">
        <f>B148*Calculator!$G$22/12</f>
        <v>724.85995648563903</v>
      </c>
      <c r="E148" s="17">
        <f t="shared" si="8"/>
        <v>1154.0157240568476</v>
      </c>
      <c r="F148" s="16">
        <f t="shared" si="9"/>
        <v>172812.37383249652</v>
      </c>
      <c r="G148" s="18"/>
      <c r="H148" s="18"/>
    </row>
    <row r="149" spans="1:8">
      <c r="A149" s="19">
        <f t="shared" ca="1" si="10"/>
        <v>50421</v>
      </c>
      <c r="B149" s="16">
        <f t="shared" si="11"/>
        <v>172812.37383249652</v>
      </c>
      <c r="C149" s="17">
        <f>IF(B149&gt;0,(IFERROR(-PMT(Calculator!$G$22/12,Calculator!$G$23*12,Calculator!$G$20),0)),0)</f>
        <v>1878.8756805424866</v>
      </c>
      <c r="D149" s="17">
        <f>B149*Calculator!$G$22/12</f>
        <v>720.05155763540222</v>
      </c>
      <c r="E149" s="17">
        <f t="shared" si="8"/>
        <v>1158.8241229070845</v>
      </c>
      <c r="F149" s="16">
        <f t="shared" si="9"/>
        <v>171653.54970958945</v>
      </c>
      <c r="G149" s="18"/>
      <c r="H149" s="18"/>
    </row>
    <row r="150" spans="1:8">
      <c r="A150" s="19">
        <f t="shared" ca="1" si="10"/>
        <v>50452</v>
      </c>
      <c r="B150" s="16">
        <f t="shared" si="11"/>
        <v>171653.54970958945</v>
      </c>
      <c r="C150" s="17">
        <f>IF(B150&gt;0,(IFERROR(-PMT(Calculator!$G$22/12,Calculator!$G$23*12,Calculator!$G$20),0)),0)</f>
        <v>1878.8756805424866</v>
      </c>
      <c r="D150" s="17">
        <f>B150*Calculator!$G$22/12</f>
        <v>715.22312378995605</v>
      </c>
      <c r="E150" s="17">
        <f t="shared" si="8"/>
        <v>1163.6525567525305</v>
      </c>
      <c r="F150" s="16">
        <f t="shared" si="9"/>
        <v>170489.89715283693</v>
      </c>
      <c r="G150" s="18"/>
      <c r="H150" s="18"/>
    </row>
    <row r="151" spans="1:8">
      <c r="A151" s="19">
        <f t="shared" ca="1" si="10"/>
        <v>50480</v>
      </c>
      <c r="B151" s="16">
        <f t="shared" si="11"/>
        <v>170489.89715283693</v>
      </c>
      <c r="C151" s="17">
        <f>IF(B151&gt;0,(IFERROR(-PMT(Calculator!$G$22/12,Calculator!$G$23*12,Calculator!$G$20),0)),0)</f>
        <v>1878.8756805424866</v>
      </c>
      <c r="D151" s="17">
        <f>B151*Calculator!$G$22/12</f>
        <v>710.37457147015391</v>
      </c>
      <c r="E151" s="17">
        <f t="shared" si="8"/>
        <v>1168.5011090723328</v>
      </c>
      <c r="F151" s="16">
        <f t="shared" si="9"/>
        <v>169321.3960437646</v>
      </c>
      <c r="G151" s="18"/>
      <c r="H151" s="18"/>
    </row>
    <row r="152" spans="1:8">
      <c r="A152" s="19">
        <f t="shared" ca="1" si="10"/>
        <v>50511</v>
      </c>
      <c r="B152" s="16">
        <f t="shared" si="11"/>
        <v>169321.3960437646</v>
      </c>
      <c r="C152" s="17">
        <f>IF(B152&gt;0,(IFERROR(-PMT(Calculator!$G$22/12,Calculator!$G$23*12,Calculator!$G$20),0)),0)</f>
        <v>1878.8756805424866</v>
      </c>
      <c r="D152" s="17">
        <f>B152*Calculator!$G$22/12</f>
        <v>705.5058168490192</v>
      </c>
      <c r="E152" s="17">
        <f t="shared" si="8"/>
        <v>1173.3698636934673</v>
      </c>
      <c r="F152" s="16">
        <f t="shared" si="9"/>
        <v>168148.02618007115</v>
      </c>
      <c r="G152" s="18"/>
      <c r="H152" s="18"/>
    </row>
    <row r="153" spans="1:8">
      <c r="A153" s="19">
        <f t="shared" ca="1" si="10"/>
        <v>50541</v>
      </c>
      <c r="B153" s="16">
        <f t="shared" si="11"/>
        <v>168148.02618007115</v>
      </c>
      <c r="C153" s="17">
        <f>IF(B153&gt;0,(IFERROR(-PMT(Calculator!$G$22/12,Calculator!$G$23*12,Calculator!$G$20),0)),0)</f>
        <v>1878.8756805424866</v>
      </c>
      <c r="D153" s="17">
        <f>B153*Calculator!$G$22/12</f>
        <v>700.61677575029637</v>
      </c>
      <c r="E153" s="17">
        <f t="shared" si="8"/>
        <v>1178.2589047921902</v>
      </c>
      <c r="F153" s="16">
        <f t="shared" si="9"/>
        <v>166969.76727527895</v>
      </c>
      <c r="G153" s="18"/>
      <c r="H153" s="18"/>
    </row>
    <row r="154" spans="1:8">
      <c r="A154" s="19">
        <f t="shared" ca="1" si="10"/>
        <v>50572</v>
      </c>
      <c r="B154" s="16">
        <f t="shared" si="11"/>
        <v>166969.76727527895</v>
      </c>
      <c r="C154" s="17">
        <f>IF(B154&gt;0,(IFERROR(-PMT(Calculator!$G$22/12,Calculator!$G$23*12,Calculator!$G$20),0)),0)</f>
        <v>1878.8756805424866</v>
      </c>
      <c r="D154" s="17">
        <f>B154*Calculator!$G$22/12</f>
        <v>695.70736364699576</v>
      </c>
      <c r="E154" s="17">
        <f t="shared" si="8"/>
        <v>1183.168316895491</v>
      </c>
      <c r="F154" s="16">
        <f t="shared" si="9"/>
        <v>165786.59895838346</v>
      </c>
      <c r="G154" s="18"/>
      <c r="H154" s="18"/>
    </row>
    <row r="155" spans="1:8">
      <c r="A155" s="19">
        <f t="shared" ca="1" si="10"/>
        <v>50602</v>
      </c>
      <c r="B155" s="16">
        <f t="shared" si="11"/>
        <v>165786.59895838346</v>
      </c>
      <c r="C155" s="17">
        <f>IF(B155&gt;0,(IFERROR(-PMT(Calculator!$G$22/12,Calculator!$G$23*12,Calculator!$G$20),0)),0)</f>
        <v>1878.8756805424866</v>
      </c>
      <c r="D155" s="17">
        <f>B155*Calculator!$G$22/12</f>
        <v>690.77749565993111</v>
      </c>
      <c r="E155" s="17">
        <f t="shared" si="8"/>
        <v>1188.0981848825554</v>
      </c>
      <c r="F155" s="16">
        <f t="shared" si="9"/>
        <v>164598.50077350091</v>
      </c>
      <c r="G155" s="18"/>
      <c r="H155" s="18"/>
    </row>
    <row r="156" spans="1:8">
      <c r="A156" s="19">
        <f t="shared" ca="1" si="10"/>
        <v>50633</v>
      </c>
      <c r="B156" s="16">
        <f t="shared" si="11"/>
        <v>164598.50077350091</v>
      </c>
      <c r="C156" s="17">
        <f>IF(B156&gt;0,(IFERROR(-PMT(Calculator!$G$22/12,Calculator!$G$23*12,Calculator!$G$20),0)),0)</f>
        <v>1878.8756805424866</v>
      </c>
      <c r="D156" s="17">
        <f>B156*Calculator!$G$22/12</f>
        <v>685.8270865562539</v>
      </c>
      <c r="E156" s="17">
        <f t="shared" si="8"/>
        <v>1193.0485939862328</v>
      </c>
      <c r="F156" s="16">
        <f t="shared" si="9"/>
        <v>163405.45217951469</v>
      </c>
      <c r="G156" s="18"/>
      <c r="H156" s="18"/>
    </row>
    <row r="157" spans="1:8">
      <c r="A157" s="19">
        <f t="shared" ca="1" si="10"/>
        <v>50664</v>
      </c>
      <c r="B157" s="16">
        <f t="shared" si="11"/>
        <v>163405.45217951469</v>
      </c>
      <c r="C157" s="17">
        <f>IF(B157&gt;0,(IFERROR(-PMT(Calculator!$G$22/12,Calculator!$G$23*12,Calculator!$G$20),0)),0)</f>
        <v>1878.8756805424866</v>
      </c>
      <c r="D157" s="17">
        <f>B157*Calculator!$G$22/12</f>
        <v>680.85605074797786</v>
      </c>
      <c r="E157" s="17">
        <f t="shared" si="8"/>
        <v>1198.0196297945088</v>
      </c>
      <c r="F157" s="16">
        <f t="shared" si="9"/>
        <v>162207.43254972016</v>
      </c>
      <c r="G157" s="18"/>
      <c r="H157" s="18"/>
    </row>
    <row r="158" spans="1:8">
      <c r="A158" s="19">
        <f t="shared" ca="1" si="10"/>
        <v>50694</v>
      </c>
      <c r="B158" s="16">
        <f t="shared" si="11"/>
        <v>162207.43254972016</v>
      </c>
      <c r="C158" s="17">
        <f>IF(B158&gt;0,(IFERROR(-PMT(Calculator!$G$22/12,Calculator!$G$23*12,Calculator!$G$20),0)),0)</f>
        <v>1878.8756805424866</v>
      </c>
      <c r="D158" s="17">
        <f>B158*Calculator!$G$22/12</f>
        <v>675.86430229050075</v>
      </c>
      <c r="E158" s="17">
        <f t="shared" si="8"/>
        <v>1203.0113782519859</v>
      </c>
      <c r="F158" s="16">
        <f t="shared" si="9"/>
        <v>161004.42117146819</v>
      </c>
      <c r="G158" s="18"/>
      <c r="H158" s="18"/>
    </row>
    <row r="159" spans="1:8">
      <c r="A159" s="19">
        <f t="shared" ca="1" si="10"/>
        <v>50725</v>
      </c>
      <c r="B159" s="16">
        <f t="shared" si="11"/>
        <v>161004.42117146819</v>
      </c>
      <c r="C159" s="17">
        <f>IF(B159&gt;0,(IFERROR(-PMT(Calculator!$G$22/12,Calculator!$G$23*12,Calculator!$G$20),0)),0)</f>
        <v>1878.8756805424866</v>
      </c>
      <c r="D159" s="17">
        <f>B159*Calculator!$G$22/12</f>
        <v>670.85175488111747</v>
      </c>
      <c r="E159" s="17">
        <f t="shared" si="8"/>
        <v>1208.023925661369</v>
      </c>
      <c r="F159" s="16">
        <f t="shared" si="9"/>
        <v>159796.39724580682</v>
      </c>
      <c r="G159" s="18"/>
      <c r="H159" s="18"/>
    </row>
    <row r="160" spans="1:8">
      <c r="A160" s="19">
        <f t="shared" ca="1" si="10"/>
        <v>50755</v>
      </c>
      <c r="B160" s="16">
        <f t="shared" si="11"/>
        <v>159796.39724580682</v>
      </c>
      <c r="C160" s="17">
        <f>IF(B160&gt;0,(IFERROR(-PMT(Calculator!$G$22/12,Calculator!$G$23*12,Calculator!$G$20),0)),0)</f>
        <v>1878.8756805424866</v>
      </c>
      <c r="D160" s="17">
        <f>B160*Calculator!$G$22/12</f>
        <v>665.81832185752842</v>
      </c>
      <c r="E160" s="17">
        <f t="shared" si="8"/>
        <v>1213.0573586849582</v>
      </c>
      <c r="F160" s="16">
        <f t="shared" si="9"/>
        <v>158583.33988712187</v>
      </c>
      <c r="G160" s="18"/>
      <c r="H160" s="18"/>
    </row>
    <row r="161" spans="1:8">
      <c r="A161" s="19">
        <f t="shared" ca="1" si="10"/>
        <v>50786</v>
      </c>
      <c r="B161" s="16">
        <f t="shared" si="11"/>
        <v>158583.33988712187</v>
      </c>
      <c r="C161" s="17">
        <f>IF(B161&gt;0,(IFERROR(-PMT(Calculator!$G$22/12,Calculator!$G$23*12,Calculator!$G$20),0)),0)</f>
        <v>1878.8756805424866</v>
      </c>
      <c r="D161" s="17">
        <f>B161*Calculator!$G$22/12</f>
        <v>660.76391619634114</v>
      </c>
      <c r="E161" s="17">
        <f t="shared" si="8"/>
        <v>1218.1117643461455</v>
      </c>
      <c r="F161" s="16">
        <f t="shared" si="9"/>
        <v>157365.22812277573</v>
      </c>
      <c r="G161" s="18"/>
      <c r="H161" s="18"/>
    </row>
    <row r="162" spans="1:8">
      <c r="A162" s="19">
        <f t="shared" ca="1" si="10"/>
        <v>50817</v>
      </c>
      <c r="B162" s="16">
        <f t="shared" si="11"/>
        <v>157365.22812277573</v>
      </c>
      <c r="C162" s="17">
        <f>IF(B162&gt;0,(IFERROR(-PMT(Calculator!$G$22/12,Calculator!$G$23*12,Calculator!$G$20),0)),0)</f>
        <v>1878.8756805424866</v>
      </c>
      <c r="D162" s="17">
        <f>B162*Calculator!$G$22/12</f>
        <v>655.68845051156552</v>
      </c>
      <c r="E162" s="17">
        <f t="shared" si="8"/>
        <v>1223.187230030921</v>
      </c>
      <c r="F162" s="16">
        <f t="shared" si="9"/>
        <v>156142.04089274482</v>
      </c>
      <c r="G162" s="18"/>
      <c r="H162" s="18"/>
    </row>
    <row r="163" spans="1:8">
      <c r="A163" s="19">
        <f t="shared" ca="1" si="10"/>
        <v>50845</v>
      </c>
      <c r="B163" s="16">
        <f t="shared" si="11"/>
        <v>156142.04089274482</v>
      </c>
      <c r="C163" s="17">
        <f>IF(B163&gt;0,(IFERROR(-PMT(Calculator!$G$22/12,Calculator!$G$23*12,Calculator!$G$20),0)),0)</f>
        <v>1878.8756805424866</v>
      </c>
      <c r="D163" s="17">
        <f>B163*Calculator!$G$22/12</f>
        <v>650.5918370531034</v>
      </c>
      <c r="E163" s="17">
        <f t="shared" si="8"/>
        <v>1228.2838434893833</v>
      </c>
      <c r="F163" s="16">
        <f t="shared" si="9"/>
        <v>154913.75704925542</v>
      </c>
      <c r="G163" s="18"/>
      <c r="H163" s="18"/>
    </row>
    <row r="164" spans="1:8">
      <c r="A164" s="19">
        <f t="shared" ca="1" si="10"/>
        <v>50876</v>
      </c>
      <c r="B164" s="16">
        <f t="shared" si="11"/>
        <v>154913.75704925542</v>
      </c>
      <c r="C164" s="17">
        <f>IF(B164&gt;0,(IFERROR(-PMT(Calculator!$G$22/12,Calculator!$G$23*12,Calculator!$G$20),0)),0)</f>
        <v>1878.8756805424866</v>
      </c>
      <c r="D164" s="17">
        <f>B164*Calculator!$G$22/12</f>
        <v>645.47398770523102</v>
      </c>
      <c r="E164" s="17">
        <f t="shared" si="8"/>
        <v>1233.4016928372557</v>
      </c>
      <c r="F164" s="16">
        <f t="shared" si="9"/>
        <v>153680.35535641818</v>
      </c>
      <c r="G164" s="18"/>
      <c r="H164" s="18"/>
    </row>
    <row r="165" spans="1:8">
      <c r="A165" s="19">
        <f t="shared" ca="1" si="10"/>
        <v>50906</v>
      </c>
      <c r="B165" s="16">
        <f t="shared" si="11"/>
        <v>153680.35535641818</v>
      </c>
      <c r="C165" s="17">
        <f>IF(B165&gt;0,(IFERROR(-PMT(Calculator!$G$22/12,Calculator!$G$23*12,Calculator!$G$20),0)),0)</f>
        <v>1878.8756805424866</v>
      </c>
      <c r="D165" s="17">
        <f>B165*Calculator!$G$22/12</f>
        <v>640.33481398507581</v>
      </c>
      <c r="E165" s="17">
        <f t="shared" si="8"/>
        <v>1238.5408665574109</v>
      </c>
      <c r="F165" s="16">
        <f t="shared" si="9"/>
        <v>152441.81448986076</v>
      </c>
      <c r="G165" s="18"/>
      <c r="H165" s="18"/>
    </row>
    <row r="166" spans="1:8">
      <c r="A166" s="19">
        <f t="shared" ca="1" si="10"/>
        <v>50937</v>
      </c>
      <c r="B166" s="16">
        <f t="shared" si="11"/>
        <v>152441.81448986076</v>
      </c>
      <c r="C166" s="17">
        <f>IF(B166&gt;0,(IFERROR(-PMT(Calculator!$G$22/12,Calculator!$G$23*12,Calculator!$G$20),0)),0)</f>
        <v>1878.8756805424866</v>
      </c>
      <c r="D166" s="17">
        <f>B166*Calculator!$G$22/12</f>
        <v>635.17422704108651</v>
      </c>
      <c r="E166" s="17">
        <f t="shared" si="8"/>
        <v>1243.7014535014</v>
      </c>
      <c r="F166" s="16">
        <f t="shared" si="9"/>
        <v>151198.11303635937</v>
      </c>
      <c r="G166" s="18"/>
      <c r="H166" s="18"/>
    </row>
    <row r="167" spans="1:8">
      <c r="A167" s="19">
        <f t="shared" ca="1" si="10"/>
        <v>50967</v>
      </c>
      <c r="B167" s="16">
        <f t="shared" si="11"/>
        <v>151198.11303635937</v>
      </c>
      <c r="C167" s="17">
        <f>IF(B167&gt;0,(IFERROR(-PMT(Calculator!$G$22/12,Calculator!$G$23*12,Calculator!$G$20),0)),0)</f>
        <v>1878.8756805424866</v>
      </c>
      <c r="D167" s="17">
        <f>B167*Calculator!$G$22/12</f>
        <v>629.99213765149739</v>
      </c>
      <c r="E167" s="17">
        <f t="shared" si="8"/>
        <v>1248.8835428909892</v>
      </c>
      <c r="F167" s="16">
        <f t="shared" si="9"/>
        <v>149949.22949346839</v>
      </c>
      <c r="G167" s="18"/>
      <c r="H167" s="18"/>
    </row>
    <row r="168" spans="1:8">
      <c r="A168" s="19">
        <f t="shared" ca="1" si="10"/>
        <v>50998</v>
      </c>
      <c r="B168" s="16">
        <f t="shared" si="11"/>
        <v>149949.22949346839</v>
      </c>
      <c r="C168" s="17">
        <f>IF(B168&gt;0,(IFERROR(-PMT(Calculator!$G$22/12,Calculator!$G$23*12,Calculator!$G$20),0)),0)</f>
        <v>1878.8756805424866</v>
      </c>
      <c r="D168" s="17">
        <f>B168*Calculator!$G$22/12</f>
        <v>624.78845622278493</v>
      </c>
      <c r="E168" s="17">
        <f t="shared" si="8"/>
        <v>1254.0872243197018</v>
      </c>
      <c r="F168" s="16">
        <f t="shared" si="9"/>
        <v>148695.1422691487</v>
      </c>
      <c r="G168" s="18"/>
      <c r="H168" s="18"/>
    </row>
    <row r="169" spans="1:8">
      <c r="A169" s="19">
        <f t="shared" ca="1" si="10"/>
        <v>51029</v>
      </c>
      <c r="B169" s="16">
        <f t="shared" si="11"/>
        <v>148695.1422691487</v>
      </c>
      <c r="C169" s="17">
        <f>IF(B169&gt;0,(IFERROR(-PMT(Calculator!$G$22/12,Calculator!$G$23*12,Calculator!$G$20),0)),0)</f>
        <v>1878.8756805424866</v>
      </c>
      <c r="D169" s="17">
        <f>B169*Calculator!$G$22/12</f>
        <v>619.56309278811966</v>
      </c>
      <c r="E169" s="17">
        <f t="shared" si="8"/>
        <v>1259.3125877543671</v>
      </c>
      <c r="F169" s="16">
        <f t="shared" si="9"/>
        <v>147435.82968139433</v>
      </c>
      <c r="G169" s="18"/>
      <c r="H169" s="18"/>
    </row>
    <row r="170" spans="1:8">
      <c r="A170" s="19">
        <f t="shared" ca="1" si="10"/>
        <v>51059</v>
      </c>
      <c r="B170" s="16">
        <f t="shared" si="11"/>
        <v>147435.82968139433</v>
      </c>
      <c r="C170" s="17">
        <f>IF(B170&gt;0,(IFERROR(-PMT(Calculator!$G$22/12,Calculator!$G$23*12,Calculator!$G$20),0)),0)</f>
        <v>1878.8756805424866</v>
      </c>
      <c r="D170" s="17">
        <f>B170*Calculator!$G$22/12</f>
        <v>614.31595700580976</v>
      </c>
      <c r="E170" s="17">
        <f t="shared" si="8"/>
        <v>1264.5597235366768</v>
      </c>
      <c r="F170" s="16">
        <f t="shared" si="9"/>
        <v>146171.26995785764</v>
      </c>
      <c r="G170" s="18"/>
      <c r="H170" s="18"/>
    </row>
    <row r="171" spans="1:8">
      <c r="A171" s="19">
        <f t="shared" ca="1" si="10"/>
        <v>51090</v>
      </c>
      <c r="B171" s="16">
        <f t="shared" si="11"/>
        <v>146171.26995785764</v>
      </c>
      <c r="C171" s="17">
        <f>IF(B171&gt;0,(IFERROR(-PMT(Calculator!$G$22/12,Calculator!$G$23*12,Calculator!$G$20),0)),0)</f>
        <v>1878.8756805424866</v>
      </c>
      <c r="D171" s="17">
        <f>B171*Calculator!$G$22/12</f>
        <v>609.04695815774028</v>
      </c>
      <c r="E171" s="17">
        <f t="shared" si="8"/>
        <v>1269.8287223847465</v>
      </c>
      <c r="F171" s="16">
        <f t="shared" si="9"/>
        <v>144901.44123547288</v>
      </c>
      <c r="G171" s="18"/>
      <c r="H171" s="18"/>
    </row>
    <row r="172" spans="1:8">
      <c r="A172" s="19">
        <f t="shared" ca="1" si="10"/>
        <v>51120</v>
      </c>
      <c r="B172" s="16">
        <f t="shared" si="11"/>
        <v>144901.44123547288</v>
      </c>
      <c r="C172" s="17">
        <f>IF(B172&gt;0,(IFERROR(-PMT(Calculator!$G$22/12,Calculator!$G$23*12,Calculator!$G$20),0)),0)</f>
        <v>1878.8756805424866</v>
      </c>
      <c r="D172" s="17">
        <f>B172*Calculator!$G$22/12</f>
        <v>603.75600514780365</v>
      </c>
      <c r="E172" s="17">
        <f t="shared" si="8"/>
        <v>1275.1196753946829</v>
      </c>
      <c r="F172" s="16">
        <f t="shared" si="9"/>
        <v>143626.32156007821</v>
      </c>
      <c r="G172" s="18"/>
      <c r="H172" s="18"/>
    </row>
    <row r="173" spans="1:8">
      <c r="A173" s="19">
        <f t="shared" ca="1" si="10"/>
        <v>51151</v>
      </c>
      <c r="B173" s="16">
        <f t="shared" si="11"/>
        <v>143626.32156007821</v>
      </c>
      <c r="C173" s="17">
        <f>IF(B173&gt;0,(IFERROR(-PMT(Calculator!$G$22/12,Calculator!$G$23*12,Calculator!$G$20),0)),0)</f>
        <v>1878.8756805424866</v>
      </c>
      <c r="D173" s="17">
        <f>B173*Calculator!$G$22/12</f>
        <v>598.44300650032585</v>
      </c>
      <c r="E173" s="17">
        <f t="shared" si="8"/>
        <v>1280.4326740421607</v>
      </c>
      <c r="F173" s="16">
        <f t="shared" si="9"/>
        <v>142345.88888603606</v>
      </c>
      <c r="G173" s="18"/>
      <c r="H173" s="18"/>
    </row>
    <row r="174" spans="1:8">
      <c r="A174" s="19">
        <f t="shared" ca="1" si="10"/>
        <v>51182</v>
      </c>
      <c r="B174" s="16">
        <f t="shared" si="11"/>
        <v>142345.88888603606</v>
      </c>
      <c r="C174" s="17">
        <f>IF(B174&gt;0,(IFERROR(-PMT(Calculator!$G$22/12,Calculator!$G$23*12,Calculator!$G$20),0)),0)</f>
        <v>1878.8756805424866</v>
      </c>
      <c r="D174" s="17">
        <f>B174*Calculator!$G$22/12</f>
        <v>593.10787035848364</v>
      </c>
      <c r="E174" s="17">
        <f t="shared" si="8"/>
        <v>1285.7678101840029</v>
      </c>
      <c r="F174" s="16">
        <f t="shared" si="9"/>
        <v>141060.12107585205</v>
      </c>
      <c r="G174" s="18"/>
      <c r="H174" s="18"/>
    </row>
    <row r="175" spans="1:8">
      <c r="A175" s="19">
        <f t="shared" ca="1" si="10"/>
        <v>51211</v>
      </c>
      <c r="B175" s="16">
        <f t="shared" si="11"/>
        <v>141060.12107585205</v>
      </c>
      <c r="C175" s="17">
        <f>IF(B175&gt;0,(IFERROR(-PMT(Calculator!$G$22/12,Calculator!$G$23*12,Calculator!$G$20),0)),0)</f>
        <v>1878.8756805424866</v>
      </c>
      <c r="D175" s="17">
        <f>B175*Calculator!$G$22/12</f>
        <v>587.75050448271691</v>
      </c>
      <c r="E175" s="17">
        <f t="shared" si="8"/>
        <v>1291.1251760597697</v>
      </c>
      <c r="F175" s="16">
        <f t="shared" si="9"/>
        <v>139768.99589979227</v>
      </c>
      <c r="G175" s="18"/>
      <c r="H175" s="18"/>
    </row>
    <row r="176" spans="1:8">
      <c r="A176" s="19">
        <f t="shared" ca="1" si="10"/>
        <v>51242</v>
      </c>
      <c r="B176" s="16">
        <f t="shared" si="11"/>
        <v>139768.99589979227</v>
      </c>
      <c r="C176" s="17">
        <f>IF(B176&gt;0,(IFERROR(-PMT(Calculator!$G$22/12,Calculator!$G$23*12,Calculator!$G$20),0)),0)</f>
        <v>1878.8756805424866</v>
      </c>
      <c r="D176" s="17">
        <f>B176*Calculator!$G$22/12</f>
        <v>582.37081624913446</v>
      </c>
      <c r="E176" s="17">
        <f t="shared" si="8"/>
        <v>1296.5048642933521</v>
      </c>
      <c r="F176" s="16">
        <f t="shared" si="9"/>
        <v>138472.49103549891</v>
      </c>
      <c r="G176" s="18"/>
      <c r="H176" s="18"/>
    </row>
    <row r="177" spans="1:8">
      <c r="A177" s="19">
        <f t="shared" ca="1" si="10"/>
        <v>51272</v>
      </c>
      <c r="B177" s="16">
        <f t="shared" si="11"/>
        <v>138472.49103549891</v>
      </c>
      <c r="C177" s="17">
        <f>IF(B177&gt;0,(IFERROR(-PMT(Calculator!$G$22/12,Calculator!$G$23*12,Calculator!$G$20),0)),0)</f>
        <v>1878.8756805424866</v>
      </c>
      <c r="D177" s="17">
        <f>B177*Calculator!$G$22/12</f>
        <v>576.96871264791218</v>
      </c>
      <c r="E177" s="17">
        <f t="shared" si="8"/>
        <v>1301.9069678945743</v>
      </c>
      <c r="F177" s="16">
        <f t="shared" si="9"/>
        <v>137170.58406760433</v>
      </c>
      <c r="G177" s="18"/>
      <c r="H177" s="18"/>
    </row>
    <row r="178" spans="1:8">
      <c r="A178" s="19">
        <f t="shared" ca="1" si="10"/>
        <v>51303</v>
      </c>
      <c r="B178" s="16">
        <f t="shared" si="11"/>
        <v>137170.58406760433</v>
      </c>
      <c r="C178" s="17">
        <f>IF(B178&gt;0,(IFERROR(-PMT(Calculator!$G$22/12,Calculator!$G$23*12,Calculator!$G$20),0)),0)</f>
        <v>1878.8756805424866</v>
      </c>
      <c r="D178" s="17">
        <f>B178*Calculator!$G$22/12</f>
        <v>571.54410028168479</v>
      </c>
      <c r="E178" s="17">
        <f t="shared" si="8"/>
        <v>1307.3315802608017</v>
      </c>
      <c r="F178" s="16">
        <f t="shared" si="9"/>
        <v>135863.25248734353</v>
      </c>
      <c r="G178" s="18"/>
      <c r="H178" s="18"/>
    </row>
    <row r="179" spans="1:8">
      <c r="A179" s="19">
        <f t="shared" ca="1" si="10"/>
        <v>51333</v>
      </c>
      <c r="B179" s="16">
        <f t="shared" si="11"/>
        <v>135863.25248734353</v>
      </c>
      <c r="C179" s="17">
        <f>IF(B179&gt;0,(IFERROR(-PMT(Calculator!$G$22/12,Calculator!$G$23*12,Calculator!$G$20),0)),0)</f>
        <v>1878.8756805424866</v>
      </c>
      <c r="D179" s="17">
        <f>B179*Calculator!$G$22/12</f>
        <v>566.09688536393139</v>
      </c>
      <c r="E179" s="17">
        <f t="shared" si="8"/>
        <v>1312.7787951785554</v>
      </c>
      <c r="F179" s="16">
        <f t="shared" si="9"/>
        <v>134550.47369216499</v>
      </c>
      <c r="G179" s="18"/>
      <c r="H179" s="18"/>
    </row>
    <row r="180" spans="1:8">
      <c r="A180" s="19">
        <f t="shared" ca="1" si="10"/>
        <v>51364</v>
      </c>
      <c r="B180" s="16">
        <f t="shared" si="11"/>
        <v>134550.47369216499</v>
      </c>
      <c r="C180" s="17">
        <f>IF(B180&gt;0,(IFERROR(-PMT(Calculator!$G$22/12,Calculator!$G$23*12,Calculator!$G$20),0)),0)</f>
        <v>1878.8756805424866</v>
      </c>
      <c r="D180" s="17">
        <f>B180*Calculator!$G$22/12</f>
        <v>560.62697371735419</v>
      </c>
      <c r="E180" s="17">
        <f t="shared" si="8"/>
        <v>1318.2487068251326</v>
      </c>
      <c r="F180" s="16">
        <f t="shared" si="9"/>
        <v>133232.22498533985</v>
      </c>
      <c r="G180" s="18"/>
      <c r="H180" s="18"/>
    </row>
    <row r="181" spans="1:8">
      <c r="A181" s="19">
        <f t="shared" ca="1" si="10"/>
        <v>51395</v>
      </c>
      <c r="B181" s="16">
        <f t="shared" si="11"/>
        <v>133232.22498533985</v>
      </c>
      <c r="C181" s="17">
        <f>IF(B181&gt;0,(IFERROR(-PMT(Calculator!$G$22/12,Calculator!$G$23*12,Calculator!$G$20),0)),0)</f>
        <v>1878.8756805424866</v>
      </c>
      <c r="D181" s="17">
        <f>B181*Calculator!$G$22/12</f>
        <v>555.13427077224935</v>
      </c>
      <c r="E181" s="17">
        <f t="shared" si="8"/>
        <v>1323.7414097702372</v>
      </c>
      <c r="F181" s="16">
        <f t="shared" si="9"/>
        <v>131908.48357556961</v>
      </c>
      <c r="G181" s="18"/>
      <c r="H181" s="18"/>
    </row>
    <row r="182" spans="1:8">
      <c r="A182" s="19">
        <f t="shared" ca="1" si="10"/>
        <v>51425</v>
      </c>
      <c r="B182" s="16">
        <f t="shared" si="11"/>
        <v>131908.48357556961</v>
      </c>
      <c r="C182" s="17">
        <f>IF(B182&gt;0,(IFERROR(-PMT(Calculator!$G$22/12,Calculator!$G$23*12,Calculator!$G$20),0)),0)</f>
        <v>1878.8756805424866</v>
      </c>
      <c r="D182" s="17">
        <f>B182*Calculator!$G$22/12</f>
        <v>549.61868156487344</v>
      </c>
      <c r="E182" s="17">
        <f t="shared" si="8"/>
        <v>1329.2569989776132</v>
      </c>
      <c r="F182" s="16">
        <f t="shared" si="9"/>
        <v>130579.226576592</v>
      </c>
      <c r="G182" s="18"/>
      <c r="H182" s="18"/>
    </row>
    <row r="183" spans="1:8">
      <c r="A183" s="19">
        <f t="shared" ca="1" si="10"/>
        <v>51456</v>
      </c>
      <c r="B183" s="16">
        <f t="shared" si="11"/>
        <v>130579.226576592</v>
      </c>
      <c r="C183" s="17">
        <f>IF(B183&gt;0,(IFERROR(-PMT(Calculator!$G$22/12,Calculator!$G$23*12,Calculator!$G$20),0)),0)</f>
        <v>1878.8756805424866</v>
      </c>
      <c r="D183" s="17">
        <f>B183*Calculator!$G$22/12</f>
        <v>544.08011073580008</v>
      </c>
      <c r="E183" s="17">
        <f t="shared" si="8"/>
        <v>1334.7955698066867</v>
      </c>
      <c r="F183" s="16">
        <f t="shared" si="9"/>
        <v>129244.43100678532</v>
      </c>
      <c r="G183" s="18"/>
      <c r="H183" s="18"/>
    </row>
    <row r="184" spans="1:8">
      <c r="A184" s="19">
        <f t="shared" ca="1" si="10"/>
        <v>51486</v>
      </c>
      <c r="B184" s="16">
        <f t="shared" si="11"/>
        <v>129244.43100678532</v>
      </c>
      <c r="C184" s="17">
        <f>IF(B184&gt;0,(IFERROR(-PMT(Calculator!$G$22/12,Calculator!$G$23*12,Calculator!$G$20),0)),0)</f>
        <v>1878.8756805424866</v>
      </c>
      <c r="D184" s="17">
        <f>B184*Calculator!$G$22/12</f>
        <v>538.51846252827215</v>
      </c>
      <c r="E184" s="17">
        <f t="shared" si="8"/>
        <v>1340.3572180142146</v>
      </c>
      <c r="F184" s="16">
        <f t="shared" si="9"/>
        <v>127904.07378877111</v>
      </c>
      <c r="G184" s="18"/>
      <c r="H184" s="18"/>
    </row>
    <row r="185" spans="1:8">
      <c r="A185" s="19">
        <f t="shared" ca="1" si="10"/>
        <v>51517</v>
      </c>
      <c r="B185" s="16">
        <f t="shared" si="11"/>
        <v>127904.07378877111</v>
      </c>
      <c r="C185" s="17">
        <f>IF(B185&gt;0,(IFERROR(-PMT(Calculator!$G$22/12,Calculator!$G$23*12,Calculator!$G$20),0)),0)</f>
        <v>1878.8756805424866</v>
      </c>
      <c r="D185" s="17">
        <f>B185*Calculator!$G$22/12</f>
        <v>532.93364078654633</v>
      </c>
      <c r="E185" s="17">
        <f t="shared" si="8"/>
        <v>1345.9420397559402</v>
      </c>
      <c r="F185" s="16">
        <f t="shared" si="9"/>
        <v>126558.13174901517</v>
      </c>
      <c r="G185" s="18"/>
      <c r="H185" s="18"/>
    </row>
    <row r="186" spans="1:8">
      <c r="A186" s="19">
        <f t="shared" ca="1" si="10"/>
        <v>51548</v>
      </c>
      <c r="B186" s="16">
        <f t="shared" si="11"/>
        <v>126558.13174901517</v>
      </c>
      <c r="C186" s="17">
        <f>IF(B186&gt;0,(IFERROR(-PMT(Calculator!$G$22/12,Calculator!$G$23*12,Calculator!$G$20),0)),0)</f>
        <v>1878.8756805424866</v>
      </c>
      <c r="D186" s="17">
        <f>B186*Calculator!$G$22/12</f>
        <v>527.32554895422993</v>
      </c>
      <c r="E186" s="17">
        <f t="shared" si="8"/>
        <v>1351.5501315882566</v>
      </c>
      <c r="F186" s="16">
        <f t="shared" si="9"/>
        <v>125206.58161742691</v>
      </c>
      <c r="G186" s="18"/>
      <c r="H186" s="18"/>
    </row>
    <row r="187" spans="1:8">
      <c r="A187" s="19">
        <f t="shared" ca="1" si="10"/>
        <v>51576</v>
      </c>
      <c r="B187" s="16">
        <f t="shared" si="11"/>
        <v>125206.58161742691</v>
      </c>
      <c r="C187" s="17">
        <f>IF(B187&gt;0,(IFERROR(-PMT(Calculator!$G$22/12,Calculator!$G$23*12,Calculator!$G$20),0)),0)</f>
        <v>1878.8756805424866</v>
      </c>
      <c r="D187" s="17">
        <f>B187*Calculator!$G$22/12</f>
        <v>521.6940900726122</v>
      </c>
      <c r="E187" s="17">
        <f t="shared" si="8"/>
        <v>1357.1815904698744</v>
      </c>
      <c r="F187" s="16">
        <f t="shared" si="9"/>
        <v>123849.40002695704</v>
      </c>
      <c r="G187" s="18"/>
      <c r="H187" s="18"/>
    </row>
    <row r="188" spans="1:8">
      <c r="A188" s="19">
        <f t="shared" ca="1" si="10"/>
        <v>51607</v>
      </c>
      <c r="B188" s="16">
        <f t="shared" si="11"/>
        <v>123849.40002695704</v>
      </c>
      <c r="C188" s="17">
        <f>IF(B188&gt;0,(IFERROR(-PMT(Calculator!$G$22/12,Calculator!$G$23*12,Calculator!$G$20),0)),0)</f>
        <v>1878.8756805424866</v>
      </c>
      <c r="D188" s="17">
        <f>B188*Calculator!$G$22/12</f>
        <v>516.03916677898769</v>
      </c>
      <c r="E188" s="17">
        <f t="shared" si="8"/>
        <v>1362.8365137634989</v>
      </c>
      <c r="F188" s="16">
        <f t="shared" si="9"/>
        <v>122486.56351319354</v>
      </c>
      <c r="G188" s="18"/>
      <c r="H188" s="18"/>
    </row>
    <row r="189" spans="1:8">
      <c r="A189" s="19">
        <f t="shared" ca="1" si="10"/>
        <v>51637</v>
      </c>
      <c r="B189" s="16">
        <f t="shared" si="11"/>
        <v>122486.56351319354</v>
      </c>
      <c r="C189" s="17">
        <f>IF(B189&gt;0,(IFERROR(-PMT(Calculator!$G$22/12,Calculator!$G$23*12,Calculator!$G$20),0)),0)</f>
        <v>1878.8756805424866</v>
      </c>
      <c r="D189" s="17">
        <f>B189*Calculator!$G$22/12</f>
        <v>510.36068130497307</v>
      </c>
      <c r="E189" s="17">
        <f t="shared" si="8"/>
        <v>1368.5149992375136</v>
      </c>
      <c r="F189" s="16">
        <f t="shared" si="9"/>
        <v>121118.04851395603</v>
      </c>
      <c r="G189" s="18"/>
      <c r="H189" s="18"/>
    </row>
    <row r="190" spans="1:8">
      <c r="A190" s="19">
        <f t="shared" ca="1" si="10"/>
        <v>51668</v>
      </c>
      <c r="B190" s="16">
        <f t="shared" si="11"/>
        <v>121118.04851395603</v>
      </c>
      <c r="C190" s="17">
        <f>IF(B190&gt;0,(IFERROR(-PMT(Calculator!$G$22/12,Calculator!$G$23*12,Calculator!$G$20),0)),0)</f>
        <v>1878.8756805424866</v>
      </c>
      <c r="D190" s="17">
        <f>B190*Calculator!$G$22/12</f>
        <v>504.6585354748168</v>
      </c>
      <c r="E190" s="17">
        <f t="shared" si="8"/>
        <v>1374.2171450676699</v>
      </c>
      <c r="F190" s="16">
        <f t="shared" si="9"/>
        <v>119743.83136888836</v>
      </c>
      <c r="G190" s="18"/>
      <c r="H190" s="18"/>
    </row>
    <row r="191" spans="1:8">
      <c r="A191" s="19">
        <f t="shared" ca="1" si="10"/>
        <v>51698</v>
      </c>
      <c r="B191" s="16">
        <f t="shared" si="11"/>
        <v>119743.83136888836</v>
      </c>
      <c r="C191" s="17">
        <f>IF(B191&gt;0,(IFERROR(-PMT(Calculator!$G$22/12,Calculator!$G$23*12,Calculator!$G$20),0)),0)</f>
        <v>1878.8756805424866</v>
      </c>
      <c r="D191" s="17">
        <f>B191*Calculator!$G$22/12</f>
        <v>498.93263070370153</v>
      </c>
      <c r="E191" s="17">
        <f t="shared" si="8"/>
        <v>1379.9430498387851</v>
      </c>
      <c r="F191" s="16">
        <f t="shared" si="9"/>
        <v>118363.88831904958</v>
      </c>
      <c r="G191" s="18"/>
      <c r="H191" s="18"/>
    </row>
    <row r="192" spans="1:8">
      <c r="A192" s="19">
        <f t="shared" ca="1" si="10"/>
        <v>51729</v>
      </c>
      <c r="B192" s="16">
        <f t="shared" si="11"/>
        <v>118363.88831904958</v>
      </c>
      <c r="C192" s="17">
        <f>IF(B192&gt;0,(IFERROR(-PMT(Calculator!$G$22/12,Calculator!$G$23*12,Calculator!$G$20),0)),0)</f>
        <v>1878.8756805424866</v>
      </c>
      <c r="D192" s="17">
        <f>B192*Calculator!$G$22/12</f>
        <v>493.18286799603993</v>
      </c>
      <c r="E192" s="17">
        <f t="shared" si="8"/>
        <v>1385.6928125464467</v>
      </c>
      <c r="F192" s="16">
        <f t="shared" si="9"/>
        <v>116978.19550650314</v>
      </c>
      <c r="G192" s="18"/>
      <c r="H192" s="18"/>
    </row>
    <row r="193" spans="1:8">
      <c r="A193" s="19">
        <f t="shared" ca="1" si="10"/>
        <v>51760</v>
      </c>
      <c r="B193" s="16">
        <f t="shared" si="11"/>
        <v>116978.19550650314</v>
      </c>
      <c r="C193" s="17">
        <f>IF(B193&gt;0,(IFERROR(-PMT(Calculator!$G$22/12,Calculator!$G$23*12,Calculator!$G$20),0)),0)</f>
        <v>1878.8756805424866</v>
      </c>
      <c r="D193" s="17">
        <f>B193*Calculator!$G$22/12</f>
        <v>487.40914794376312</v>
      </c>
      <c r="E193" s="17">
        <f t="shared" si="8"/>
        <v>1391.4665325987235</v>
      </c>
      <c r="F193" s="16">
        <f t="shared" si="9"/>
        <v>115586.72897390441</v>
      </c>
      <c r="G193" s="18"/>
      <c r="H193" s="18"/>
    </row>
    <row r="194" spans="1:8">
      <c r="A194" s="19">
        <f t="shared" ca="1" si="10"/>
        <v>51790</v>
      </c>
      <c r="B194" s="16">
        <f t="shared" si="11"/>
        <v>115586.72897390441</v>
      </c>
      <c r="C194" s="17">
        <f>IF(B194&gt;0,(IFERROR(-PMT(Calculator!$G$22/12,Calculator!$G$23*12,Calculator!$G$20),0)),0)</f>
        <v>1878.8756805424866</v>
      </c>
      <c r="D194" s="17">
        <f>B194*Calculator!$G$22/12</f>
        <v>481.61137072460173</v>
      </c>
      <c r="E194" s="17">
        <f t="shared" ref="E194:E257" si="12">C194-D194</f>
        <v>1397.2643098178849</v>
      </c>
      <c r="F194" s="16">
        <f t="shared" ref="F194:F257" si="13">IF((B194-E194)&gt;0,B194-E194,0)</f>
        <v>114189.46466408652</v>
      </c>
      <c r="G194" s="18"/>
      <c r="H194" s="18"/>
    </row>
    <row r="195" spans="1:8">
      <c r="A195" s="19">
        <f t="shared" ref="A195:A258" ca="1" si="14">EDATE(A194,1)</f>
        <v>51821</v>
      </c>
      <c r="B195" s="16">
        <f t="shared" ref="B195:B258" si="15">F194</f>
        <v>114189.46466408652</v>
      </c>
      <c r="C195" s="17">
        <f>IF(B195&gt;0,(IFERROR(-PMT(Calculator!$G$22/12,Calculator!$G$23*12,Calculator!$G$20),0)),0)</f>
        <v>1878.8756805424866</v>
      </c>
      <c r="D195" s="17">
        <f>B195*Calculator!$G$22/12</f>
        <v>475.78943610036055</v>
      </c>
      <c r="E195" s="17">
        <f t="shared" si="12"/>
        <v>1403.0862444421261</v>
      </c>
      <c r="F195" s="16">
        <f t="shared" si="13"/>
        <v>112786.3784196444</v>
      </c>
      <c r="G195" s="18"/>
      <c r="H195" s="18"/>
    </row>
    <row r="196" spans="1:8">
      <c r="A196" s="19">
        <f t="shared" ca="1" si="14"/>
        <v>51851</v>
      </c>
      <c r="B196" s="16">
        <f t="shared" si="15"/>
        <v>112786.3784196444</v>
      </c>
      <c r="C196" s="17">
        <f>IF(B196&gt;0,(IFERROR(-PMT(Calculator!$G$22/12,Calculator!$G$23*12,Calculator!$G$20),0)),0)</f>
        <v>1878.8756805424866</v>
      </c>
      <c r="D196" s="17">
        <f>B196*Calculator!$G$22/12</f>
        <v>469.94324341518501</v>
      </c>
      <c r="E196" s="17">
        <f t="shared" si="12"/>
        <v>1408.9324371273017</v>
      </c>
      <c r="F196" s="16">
        <f t="shared" si="13"/>
        <v>111377.44598251711</v>
      </c>
      <c r="G196" s="18"/>
      <c r="H196" s="18"/>
    </row>
    <row r="197" spans="1:8">
      <c r="A197" s="19">
        <f t="shared" ca="1" si="14"/>
        <v>51882</v>
      </c>
      <c r="B197" s="16">
        <f t="shared" si="15"/>
        <v>111377.44598251711</v>
      </c>
      <c r="C197" s="17">
        <f>IF(B197&gt;0,(IFERROR(-PMT(Calculator!$G$22/12,Calculator!$G$23*12,Calculator!$G$20),0)),0)</f>
        <v>1878.8756805424866</v>
      </c>
      <c r="D197" s="17">
        <f>B197*Calculator!$G$22/12</f>
        <v>464.07269159382128</v>
      </c>
      <c r="E197" s="17">
        <f t="shared" si="12"/>
        <v>1414.8029889486654</v>
      </c>
      <c r="F197" s="16">
        <f t="shared" si="13"/>
        <v>109962.64299356844</v>
      </c>
      <c r="G197" s="18"/>
      <c r="H197" s="18"/>
    </row>
    <row r="198" spans="1:8">
      <c r="A198" s="19">
        <f t="shared" ca="1" si="14"/>
        <v>51913</v>
      </c>
      <c r="B198" s="16">
        <f t="shared" si="15"/>
        <v>109962.64299356844</v>
      </c>
      <c r="C198" s="17">
        <f>IF(B198&gt;0,(IFERROR(-PMT(Calculator!$G$22/12,Calculator!$G$23*12,Calculator!$G$20),0)),0)</f>
        <v>1878.8756805424866</v>
      </c>
      <c r="D198" s="17">
        <f>B198*Calculator!$G$22/12</f>
        <v>458.17767913986853</v>
      </c>
      <c r="E198" s="17">
        <f t="shared" si="12"/>
        <v>1420.698001402618</v>
      </c>
      <c r="F198" s="16">
        <f t="shared" si="13"/>
        <v>108541.94499216582</v>
      </c>
      <c r="G198" s="18"/>
      <c r="H198" s="18"/>
    </row>
    <row r="199" spans="1:8">
      <c r="A199" s="19">
        <f t="shared" ca="1" si="14"/>
        <v>51941</v>
      </c>
      <c r="B199" s="16">
        <f t="shared" si="15"/>
        <v>108541.94499216582</v>
      </c>
      <c r="C199" s="17">
        <f>IF(B199&gt;0,(IFERROR(-PMT(Calculator!$G$22/12,Calculator!$G$23*12,Calculator!$G$20),0)),0)</f>
        <v>1878.8756805424866</v>
      </c>
      <c r="D199" s="17">
        <f>B199*Calculator!$G$22/12</f>
        <v>452.25810413402428</v>
      </c>
      <c r="E199" s="17">
        <f t="shared" si="12"/>
        <v>1426.6175764084624</v>
      </c>
      <c r="F199" s="16">
        <f t="shared" si="13"/>
        <v>107115.32741575736</v>
      </c>
      <c r="G199" s="18"/>
      <c r="H199" s="18"/>
    </row>
    <row r="200" spans="1:8">
      <c r="A200" s="19">
        <f t="shared" ca="1" si="14"/>
        <v>51972</v>
      </c>
      <c r="B200" s="16">
        <f t="shared" si="15"/>
        <v>107115.32741575736</v>
      </c>
      <c r="C200" s="17">
        <f>IF(B200&gt;0,(IFERROR(-PMT(Calculator!$G$22/12,Calculator!$G$23*12,Calculator!$G$20),0)),0)</f>
        <v>1878.8756805424866</v>
      </c>
      <c r="D200" s="17">
        <f>B200*Calculator!$G$22/12</f>
        <v>446.31386423232237</v>
      </c>
      <c r="E200" s="17">
        <f t="shared" si="12"/>
        <v>1432.5618163101642</v>
      </c>
      <c r="F200" s="16">
        <f t="shared" si="13"/>
        <v>105682.7655994472</v>
      </c>
      <c r="G200" s="18"/>
      <c r="H200" s="18"/>
    </row>
    <row r="201" spans="1:8">
      <c r="A201" s="19">
        <f t="shared" ca="1" si="14"/>
        <v>52002</v>
      </c>
      <c r="B201" s="16">
        <f t="shared" si="15"/>
        <v>105682.7655994472</v>
      </c>
      <c r="C201" s="17">
        <f>IF(B201&gt;0,(IFERROR(-PMT(Calculator!$G$22/12,Calculator!$G$23*12,Calculator!$G$20),0)),0)</f>
        <v>1878.8756805424866</v>
      </c>
      <c r="D201" s="17">
        <f>B201*Calculator!$G$22/12</f>
        <v>440.34485666436336</v>
      </c>
      <c r="E201" s="17">
        <f t="shared" si="12"/>
        <v>1438.5308238781233</v>
      </c>
      <c r="F201" s="16">
        <f t="shared" si="13"/>
        <v>104244.23477556907</v>
      </c>
      <c r="G201" s="18"/>
      <c r="H201" s="18"/>
    </row>
    <row r="202" spans="1:8">
      <c r="A202" s="19">
        <f t="shared" ca="1" si="14"/>
        <v>52033</v>
      </c>
      <c r="B202" s="16">
        <f t="shared" si="15"/>
        <v>104244.23477556907</v>
      </c>
      <c r="C202" s="17">
        <f>IF(B202&gt;0,(IFERROR(-PMT(Calculator!$G$22/12,Calculator!$G$23*12,Calculator!$G$20),0)),0)</f>
        <v>1878.8756805424866</v>
      </c>
      <c r="D202" s="17">
        <f>B202*Calculator!$G$22/12</f>
        <v>434.35097823153779</v>
      </c>
      <c r="E202" s="17">
        <f t="shared" si="12"/>
        <v>1444.5247023109489</v>
      </c>
      <c r="F202" s="16">
        <f t="shared" si="13"/>
        <v>102799.71007325812</v>
      </c>
      <c r="G202" s="18"/>
      <c r="H202" s="18"/>
    </row>
    <row r="203" spans="1:8">
      <c r="A203" s="19">
        <f t="shared" ca="1" si="14"/>
        <v>52063</v>
      </c>
      <c r="B203" s="16">
        <f t="shared" si="15"/>
        <v>102799.71007325812</v>
      </c>
      <c r="C203" s="17">
        <f>IF(B203&gt;0,(IFERROR(-PMT(Calculator!$G$22/12,Calculator!$G$23*12,Calculator!$G$20),0)),0)</f>
        <v>1878.8756805424866</v>
      </c>
      <c r="D203" s="17">
        <f>B203*Calculator!$G$22/12</f>
        <v>428.33212530524219</v>
      </c>
      <c r="E203" s="17">
        <f t="shared" si="12"/>
        <v>1450.5435552372444</v>
      </c>
      <c r="F203" s="16">
        <f t="shared" si="13"/>
        <v>101349.16651802087</v>
      </c>
      <c r="G203" s="18"/>
      <c r="H203" s="18"/>
    </row>
    <row r="204" spans="1:8">
      <c r="A204" s="19">
        <f t="shared" ca="1" si="14"/>
        <v>52094</v>
      </c>
      <c r="B204" s="16">
        <f t="shared" si="15"/>
        <v>101349.16651802087</v>
      </c>
      <c r="C204" s="17">
        <f>IF(B204&gt;0,(IFERROR(-PMT(Calculator!$G$22/12,Calculator!$G$23*12,Calculator!$G$20),0)),0)</f>
        <v>1878.8756805424866</v>
      </c>
      <c r="D204" s="17">
        <f>B204*Calculator!$G$22/12</f>
        <v>422.28819382508692</v>
      </c>
      <c r="E204" s="17">
        <f t="shared" si="12"/>
        <v>1456.5874867173998</v>
      </c>
      <c r="F204" s="16">
        <f t="shared" si="13"/>
        <v>99892.579031303467</v>
      </c>
      <c r="G204" s="18"/>
      <c r="H204" s="18"/>
    </row>
    <row r="205" spans="1:8">
      <c r="A205" s="19">
        <f t="shared" ca="1" si="14"/>
        <v>52125</v>
      </c>
      <c r="B205" s="16">
        <f t="shared" si="15"/>
        <v>99892.579031303467</v>
      </c>
      <c r="C205" s="17">
        <f>IF(B205&gt;0,(IFERROR(-PMT(Calculator!$G$22/12,Calculator!$G$23*12,Calculator!$G$20),0)),0)</f>
        <v>1878.8756805424866</v>
      </c>
      <c r="D205" s="17">
        <f>B205*Calculator!$G$22/12</f>
        <v>416.21907929709778</v>
      </c>
      <c r="E205" s="17">
        <f t="shared" si="12"/>
        <v>1462.6566012453889</v>
      </c>
      <c r="F205" s="16">
        <f t="shared" si="13"/>
        <v>98429.922430058083</v>
      </c>
      <c r="G205" s="18"/>
      <c r="H205" s="18"/>
    </row>
    <row r="206" spans="1:8">
      <c r="A206" s="19">
        <f t="shared" ca="1" si="14"/>
        <v>52155</v>
      </c>
      <c r="B206" s="16">
        <f t="shared" si="15"/>
        <v>98429.922430058083</v>
      </c>
      <c r="C206" s="17">
        <f>IF(B206&gt;0,(IFERROR(-PMT(Calculator!$G$22/12,Calculator!$G$23*12,Calculator!$G$20),0)),0)</f>
        <v>1878.8756805424866</v>
      </c>
      <c r="D206" s="17">
        <f>B206*Calculator!$G$22/12</f>
        <v>410.12467679190871</v>
      </c>
      <c r="E206" s="17">
        <f t="shared" si="12"/>
        <v>1468.7510037505779</v>
      </c>
      <c r="F206" s="16">
        <f t="shared" si="13"/>
        <v>96961.171426307512</v>
      </c>
      <c r="G206" s="18"/>
      <c r="H206" s="18"/>
    </row>
    <row r="207" spans="1:8">
      <c r="A207" s="19">
        <f t="shared" ca="1" si="14"/>
        <v>52186</v>
      </c>
      <c r="B207" s="16">
        <f t="shared" si="15"/>
        <v>96961.171426307512</v>
      </c>
      <c r="C207" s="17">
        <f>IF(B207&gt;0,(IFERROR(-PMT(Calculator!$G$22/12,Calculator!$G$23*12,Calculator!$G$20),0)),0)</f>
        <v>1878.8756805424866</v>
      </c>
      <c r="D207" s="17">
        <f>B207*Calculator!$G$22/12</f>
        <v>404.00488094294798</v>
      </c>
      <c r="E207" s="17">
        <f t="shared" si="12"/>
        <v>1474.8707995995387</v>
      </c>
      <c r="F207" s="16">
        <f t="shared" si="13"/>
        <v>95486.300626707976</v>
      </c>
      <c r="G207" s="18"/>
      <c r="H207" s="18"/>
    </row>
    <row r="208" spans="1:8">
      <c r="A208" s="19">
        <f t="shared" ca="1" si="14"/>
        <v>52216</v>
      </c>
      <c r="B208" s="16">
        <f t="shared" si="15"/>
        <v>95486.300626707976</v>
      </c>
      <c r="C208" s="17">
        <f>IF(B208&gt;0,(IFERROR(-PMT(Calculator!$G$22/12,Calculator!$G$23*12,Calculator!$G$20),0)),0)</f>
        <v>1878.8756805424866</v>
      </c>
      <c r="D208" s="17">
        <f>B208*Calculator!$G$22/12</f>
        <v>397.85958594461658</v>
      </c>
      <c r="E208" s="17">
        <f t="shared" si="12"/>
        <v>1481.0160945978701</v>
      </c>
      <c r="F208" s="16">
        <f t="shared" si="13"/>
        <v>94005.284532110105</v>
      </c>
      <c r="G208" s="18"/>
      <c r="H208" s="18"/>
    </row>
    <row r="209" spans="1:8">
      <c r="A209" s="19">
        <f t="shared" ca="1" si="14"/>
        <v>52247</v>
      </c>
      <c r="B209" s="16">
        <f t="shared" si="15"/>
        <v>94005.284532110105</v>
      </c>
      <c r="C209" s="17">
        <f>IF(B209&gt;0,(IFERROR(-PMT(Calculator!$G$22/12,Calculator!$G$23*12,Calculator!$G$20),0)),0)</f>
        <v>1878.8756805424866</v>
      </c>
      <c r="D209" s="17">
        <f>B209*Calculator!$G$22/12</f>
        <v>391.68868555045879</v>
      </c>
      <c r="E209" s="17">
        <f t="shared" si="12"/>
        <v>1487.1869949920278</v>
      </c>
      <c r="F209" s="16">
        <f t="shared" si="13"/>
        <v>92518.097537118083</v>
      </c>
      <c r="G209" s="18"/>
      <c r="H209" s="18"/>
    </row>
    <row r="210" spans="1:8">
      <c r="A210" s="19">
        <f t="shared" ca="1" si="14"/>
        <v>52278</v>
      </c>
      <c r="B210" s="16">
        <f t="shared" si="15"/>
        <v>92518.097537118083</v>
      </c>
      <c r="C210" s="17">
        <f>IF(B210&gt;0,(IFERROR(-PMT(Calculator!$G$22/12,Calculator!$G$23*12,Calculator!$G$20),0)),0)</f>
        <v>1878.8756805424866</v>
      </c>
      <c r="D210" s="17">
        <f>B210*Calculator!$G$22/12</f>
        <v>385.49207307132536</v>
      </c>
      <c r="E210" s="17">
        <f t="shared" si="12"/>
        <v>1493.3836074711612</v>
      </c>
      <c r="F210" s="16">
        <f t="shared" si="13"/>
        <v>91024.713929646925</v>
      </c>
      <c r="G210" s="18"/>
      <c r="H210" s="18"/>
    </row>
    <row r="211" spans="1:8">
      <c r="A211" s="19">
        <f t="shared" ca="1" si="14"/>
        <v>52306</v>
      </c>
      <c r="B211" s="16">
        <f t="shared" si="15"/>
        <v>91024.713929646925</v>
      </c>
      <c r="C211" s="17">
        <f>IF(B211&gt;0,(IFERROR(-PMT(Calculator!$G$22/12,Calculator!$G$23*12,Calculator!$G$20),0)),0)</f>
        <v>1878.8756805424866</v>
      </c>
      <c r="D211" s="17">
        <f>B211*Calculator!$G$22/12</f>
        <v>379.26964137352888</v>
      </c>
      <c r="E211" s="17">
        <f t="shared" si="12"/>
        <v>1499.6060391689578</v>
      </c>
      <c r="F211" s="16">
        <f t="shared" si="13"/>
        <v>89525.107890477972</v>
      </c>
      <c r="G211" s="18"/>
      <c r="H211" s="18"/>
    </row>
    <row r="212" spans="1:8">
      <c r="A212" s="19">
        <f t="shared" ca="1" si="14"/>
        <v>52337</v>
      </c>
      <c r="B212" s="16">
        <f t="shared" si="15"/>
        <v>89525.107890477972</v>
      </c>
      <c r="C212" s="17">
        <f>IF(B212&gt;0,(IFERROR(-PMT(Calculator!$G$22/12,Calculator!$G$23*12,Calculator!$G$20),0)),0)</f>
        <v>1878.8756805424866</v>
      </c>
      <c r="D212" s="17">
        <f>B212*Calculator!$G$22/12</f>
        <v>373.02128287699156</v>
      </c>
      <c r="E212" s="17">
        <f t="shared" si="12"/>
        <v>1505.8543976654951</v>
      </c>
      <c r="F212" s="16">
        <f t="shared" si="13"/>
        <v>88019.253492812481</v>
      </c>
      <c r="G212" s="18"/>
      <c r="H212" s="18"/>
    </row>
    <row r="213" spans="1:8">
      <c r="A213" s="19">
        <f t="shared" ca="1" si="14"/>
        <v>52367</v>
      </c>
      <c r="B213" s="16">
        <f t="shared" si="15"/>
        <v>88019.253492812481</v>
      </c>
      <c r="C213" s="17">
        <f>IF(B213&gt;0,(IFERROR(-PMT(Calculator!$G$22/12,Calculator!$G$23*12,Calculator!$G$20),0)),0)</f>
        <v>1878.8756805424866</v>
      </c>
      <c r="D213" s="17">
        <f>B213*Calculator!$G$22/12</f>
        <v>366.7468895533853</v>
      </c>
      <c r="E213" s="17">
        <f t="shared" si="12"/>
        <v>1512.1287909891014</v>
      </c>
      <c r="F213" s="16">
        <f t="shared" si="13"/>
        <v>86507.124701823384</v>
      </c>
      <c r="G213" s="18"/>
      <c r="H213" s="18"/>
    </row>
    <row r="214" spans="1:8">
      <c r="A214" s="19">
        <f t="shared" ca="1" si="14"/>
        <v>52398</v>
      </c>
      <c r="B214" s="16">
        <f t="shared" si="15"/>
        <v>86507.124701823384</v>
      </c>
      <c r="C214" s="17">
        <f>IF(B214&gt;0,(IFERROR(-PMT(Calculator!$G$22/12,Calculator!$G$23*12,Calculator!$G$20),0)),0)</f>
        <v>1878.8756805424866</v>
      </c>
      <c r="D214" s="17">
        <f>B214*Calculator!$G$22/12</f>
        <v>360.44635292426415</v>
      </c>
      <c r="E214" s="17">
        <f t="shared" si="12"/>
        <v>1518.4293276182225</v>
      </c>
      <c r="F214" s="16">
        <f t="shared" si="13"/>
        <v>84988.695374205156</v>
      </c>
      <c r="G214" s="18"/>
      <c r="H214" s="18"/>
    </row>
    <row r="215" spans="1:8">
      <c r="A215" s="19">
        <f t="shared" ca="1" si="14"/>
        <v>52428</v>
      </c>
      <c r="B215" s="16">
        <f t="shared" si="15"/>
        <v>84988.695374205156</v>
      </c>
      <c r="C215" s="17">
        <f>IF(B215&gt;0,(IFERROR(-PMT(Calculator!$G$22/12,Calculator!$G$23*12,Calculator!$G$20),0)),0)</f>
        <v>1878.8756805424866</v>
      </c>
      <c r="D215" s="17">
        <f>B215*Calculator!$G$22/12</f>
        <v>354.11956405918818</v>
      </c>
      <c r="E215" s="17">
        <f t="shared" si="12"/>
        <v>1524.7561164832985</v>
      </c>
      <c r="F215" s="16">
        <f t="shared" si="13"/>
        <v>83463.939257721853</v>
      </c>
      <c r="G215" s="18"/>
      <c r="H215" s="18"/>
    </row>
    <row r="216" spans="1:8">
      <c r="A216" s="19">
        <f t="shared" ca="1" si="14"/>
        <v>52459</v>
      </c>
      <c r="B216" s="16">
        <f t="shared" si="15"/>
        <v>83463.939257721853</v>
      </c>
      <c r="C216" s="17">
        <f>IF(B216&gt;0,(IFERROR(-PMT(Calculator!$G$22/12,Calculator!$G$23*12,Calculator!$G$20),0)),0)</f>
        <v>1878.8756805424866</v>
      </c>
      <c r="D216" s="17">
        <f>B216*Calculator!$G$22/12</f>
        <v>347.76641357384102</v>
      </c>
      <c r="E216" s="17">
        <f t="shared" si="12"/>
        <v>1531.1092669686457</v>
      </c>
      <c r="F216" s="16">
        <f t="shared" si="13"/>
        <v>81932.829990753205</v>
      </c>
      <c r="G216" s="18"/>
      <c r="H216" s="18"/>
    </row>
    <row r="217" spans="1:8">
      <c r="A217" s="19">
        <f t="shared" ca="1" si="14"/>
        <v>52490</v>
      </c>
      <c r="B217" s="16">
        <f t="shared" si="15"/>
        <v>81932.829990753205</v>
      </c>
      <c r="C217" s="17">
        <f>IF(B217&gt;0,(IFERROR(-PMT(Calculator!$G$22/12,Calculator!$G$23*12,Calculator!$G$20),0)),0)</f>
        <v>1878.8756805424866</v>
      </c>
      <c r="D217" s="17">
        <f>B217*Calculator!$G$22/12</f>
        <v>341.38679162813838</v>
      </c>
      <c r="E217" s="17">
        <f t="shared" si="12"/>
        <v>1537.4888889143483</v>
      </c>
      <c r="F217" s="16">
        <f t="shared" si="13"/>
        <v>80395.341101838858</v>
      </c>
      <c r="G217" s="18"/>
      <c r="H217" s="18"/>
    </row>
    <row r="218" spans="1:8">
      <c r="A218" s="19">
        <f t="shared" ca="1" si="14"/>
        <v>52520</v>
      </c>
      <c r="B218" s="16">
        <f t="shared" si="15"/>
        <v>80395.341101838858</v>
      </c>
      <c r="C218" s="17">
        <f>IF(B218&gt;0,(IFERROR(-PMT(Calculator!$G$22/12,Calculator!$G$23*12,Calculator!$G$20),0)),0)</f>
        <v>1878.8756805424866</v>
      </c>
      <c r="D218" s="17">
        <f>B218*Calculator!$G$22/12</f>
        <v>334.98058792432857</v>
      </c>
      <c r="E218" s="17">
        <f t="shared" si="12"/>
        <v>1543.8950926181581</v>
      </c>
      <c r="F218" s="16">
        <f t="shared" si="13"/>
        <v>78851.446009220701</v>
      </c>
      <c r="G218" s="18"/>
      <c r="H218" s="18"/>
    </row>
    <row r="219" spans="1:8">
      <c r="A219" s="19">
        <f t="shared" ca="1" si="14"/>
        <v>52551</v>
      </c>
      <c r="B219" s="16">
        <f t="shared" si="15"/>
        <v>78851.446009220701</v>
      </c>
      <c r="C219" s="17">
        <f>IF(B219&gt;0,(IFERROR(-PMT(Calculator!$G$22/12,Calculator!$G$23*12,Calculator!$G$20),0)),0)</f>
        <v>1878.8756805424866</v>
      </c>
      <c r="D219" s="17">
        <f>B219*Calculator!$G$22/12</f>
        <v>328.54769170508627</v>
      </c>
      <c r="E219" s="17">
        <f t="shared" si="12"/>
        <v>1550.3279888374004</v>
      </c>
      <c r="F219" s="16">
        <f t="shared" si="13"/>
        <v>77301.118020383306</v>
      </c>
      <c r="G219" s="18"/>
      <c r="H219" s="18"/>
    </row>
    <row r="220" spans="1:8">
      <c r="A220" s="19">
        <f t="shared" ca="1" si="14"/>
        <v>52581</v>
      </c>
      <c r="B220" s="16">
        <f t="shared" si="15"/>
        <v>77301.118020383306</v>
      </c>
      <c r="C220" s="17">
        <f>IF(B220&gt;0,(IFERROR(-PMT(Calculator!$G$22/12,Calculator!$G$23*12,Calculator!$G$20),0)),0)</f>
        <v>1878.8756805424866</v>
      </c>
      <c r="D220" s="17">
        <f>B220*Calculator!$G$22/12</f>
        <v>322.08799175159714</v>
      </c>
      <c r="E220" s="17">
        <f t="shared" si="12"/>
        <v>1556.7876887908894</v>
      </c>
      <c r="F220" s="16">
        <f t="shared" si="13"/>
        <v>75744.330331592413</v>
      </c>
      <c r="G220" s="18"/>
      <c r="H220" s="18"/>
    </row>
    <row r="221" spans="1:8">
      <c r="A221" s="19">
        <f t="shared" ca="1" si="14"/>
        <v>52612</v>
      </c>
      <c r="B221" s="16">
        <f t="shared" si="15"/>
        <v>75744.330331592413</v>
      </c>
      <c r="C221" s="17">
        <f>IF(B221&gt;0,(IFERROR(-PMT(Calculator!$G$22/12,Calculator!$G$23*12,Calculator!$G$20),0)),0)</f>
        <v>1878.8756805424866</v>
      </c>
      <c r="D221" s="17">
        <f>B221*Calculator!$G$22/12</f>
        <v>315.60137638163508</v>
      </c>
      <c r="E221" s="17">
        <f t="shared" si="12"/>
        <v>1563.2743041608514</v>
      </c>
      <c r="F221" s="16">
        <f t="shared" si="13"/>
        <v>74181.056027431565</v>
      </c>
      <c r="G221" s="18"/>
      <c r="H221" s="18"/>
    </row>
    <row r="222" spans="1:8">
      <c r="A222" s="19">
        <f t="shared" ca="1" si="14"/>
        <v>52643</v>
      </c>
      <c r="B222" s="16">
        <f t="shared" si="15"/>
        <v>74181.056027431565</v>
      </c>
      <c r="C222" s="17">
        <f>IF(B222&gt;0,(IFERROR(-PMT(Calculator!$G$22/12,Calculator!$G$23*12,Calculator!$G$20),0)),0)</f>
        <v>1878.8756805424866</v>
      </c>
      <c r="D222" s="17">
        <f>B222*Calculator!$G$22/12</f>
        <v>309.08773344763154</v>
      </c>
      <c r="E222" s="17">
        <f t="shared" si="12"/>
        <v>1569.7879470948551</v>
      </c>
      <c r="F222" s="16">
        <f t="shared" si="13"/>
        <v>72611.268080336711</v>
      </c>
      <c r="G222" s="18"/>
      <c r="H222" s="18"/>
    </row>
    <row r="223" spans="1:8">
      <c r="A223" s="19">
        <f t="shared" ca="1" si="14"/>
        <v>52672</v>
      </c>
      <c r="B223" s="16">
        <f t="shared" si="15"/>
        <v>72611.268080336711</v>
      </c>
      <c r="C223" s="17">
        <f>IF(B223&gt;0,(IFERROR(-PMT(Calculator!$G$22/12,Calculator!$G$23*12,Calculator!$G$20),0)),0)</f>
        <v>1878.8756805424866</v>
      </c>
      <c r="D223" s="17">
        <f>B223*Calculator!$G$22/12</f>
        <v>302.54695033473632</v>
      </c>
      <c r="E223" s="17">
        <f t="shared" si="12"/>
        <v>1576.3287302077504</v>
      </c>
      <c r="F223" s="16">
        <f t="shared" si="13"/>
        <v>71034.93935012896</v>
      </c>
      <c r="G223" s="18"/>
      <c r="H223" s="18"/>
    </row>
    <row r="224" spans="1:8">
      <c r="A224" s="19">
        <f t="shared" ca="1" si="14"/>
        <v>52703</v>
      </c>
      <c r="B224" s="16">
        <f t="shared" si="15"/>
        <v>71034.93935012896</v>
      </c>
      <c r="C224" s="17">
        <f>IF(B224&gt;0,(IFERROR(-PMT(Calculator!$G$22/12,Calculator!$G$23*12,Calculator!$G$20),0)),0)</f>
        <v>1878.8756805424866</v>
      </c>
      <c r="D224" s="17">
        <f>B224*Calculator!$G$22/12</f>
        <v>295.97891395887069</v>
      </c>
      <c r="E224" s="17">
        <f t="shared" si="12"/>
        <v>1582.896766583616</v>
      </c>
      <c r="F224" s="16">
        <f t="shared" si="13"/>
        <v>69452.04258354535</v>
      </c>
      <c r="G224" s="18"/>
      <c r="H224" s="18"/>
    </row>
    <row r="225" spans="1:8">
      <c r="A225" s="19">
        <f t="shared" ca="1" si="14"/>
        <v>52733</v>
      </c>
      <c r="B225" s="16">
        <f t="shared" si="15"/>
        <v>69452.04258354535</v>
      </c>
      <c r="C225" s="17">
        <f>IF(B225&gt;0,(IFERROR(-PMT(Calculator!$G$22/12,Calculator!$G$23*12,Calculator!$G$20),0)),0)</f>
        <v>1878.8756805424866</v>
      </c>
      <c r="D225" s="17">
        <f>B225*Calculator!$G$22/12</f>
        <v>289.38351076477232</v>
      </c>
      <c r="E225" s="17">
        <f t="shared" si="12"/>
        <v>1589.4921697777143</v>
      </c>
      <c r="F225" s="16">
        <f t="shared" si="13"/>
        <v>67862.550413767633</v>
      </c>
      <c r="G225" s="18"/>
      <c r="H225" s="18"/>
    </row>
    <row r="226" spans="1:8">
      <c r="A226" s="19">
        <f t="shared" ca="1" si="14"/>
        <v>52764</v>
      </c>
      <c r="B226" s="16">
        <f t="shared" si="15"/>
        <v>67862.550413767633</v>
      </c>
      <c r="C226" s="17">
        <f>IF(B226&gt;0,(IFERROR(-PMT(Calculator!$G$22/12,Calculator!$G$23*12,Calculator!$G$20),0)),0)</f>
        <v>1878.8756805424866</v>
      </c>
      <c r="D226" s="17">
        <f>B226*Calculator!$G$22/12</f>
        <v>282.76062672403185</v>
      </c>
      <c r="E226" s="17">
        <f t="shared" si="12"/>
        <v>1596.1150538184547</v>
      </c>
      <c r="F226" s="16">
        <f t="shared" si="13"/>
        <v>66266.435359949173</v>
      </c>
      <c r="G226" s="18"/>
      <c r="H226" s="18"/>
    </row>
    <row r="227" spans="1:8">
      <c r="A227" s="19">
        <f t="shared" ca="1" si="14"/>
        <v>52794</v>
      </c>
      <c r="B227" s="16">
        <f t="shared" si="15"/>
        <v>66266.435359949173</v>
      </c>
      <c r="C227" s="17">
        <f>IF(B227&gt;0,(IFERROR(-PMT(Calculator!$G$22/12,Calculator!$G$23*12,Calculator!$G$20),0)),0)</f>
        <v>1878.8756805424866</v>
      </c>
      <c r="D227" s="17">
        <f>B227*Calculator!$G$22/12</f>
        <v>276.11014733312157</v>
      </c>
      <c r="E227" s="17">
        <f t="shared" si="12"/>
        <v>1602.765533209365</v>
      </c>
      <c r="F227" s="16">
        <f t="shared" si="13"/>
        <v>64663.66982673981</v>
      </c>
      <c r="G227" s="18"/>
      <c r="H227" s="18"/>
    </row>
    <row r="228" spans="1:8">
      <c r="A228" s="19">
        <f t="shared" ca="1" si="14"/>
        <v>52825</v>
      </c>
      <c r="B228" s="16">
        <f t="shared" si="15"/>
        <v>64663.66982673981</v>
      </c>
      <c r="C228" s="17">
        <f>IF(B228&gt;0,(IFERROR(-PMT(Calculator!$G$22/12,Calculator!$G$23*12,Calculator!$G$20),0)),0)</f>
        <v>1878.8756805424866</v>
      </c>
      <c r="D228" s="17">
        <f>B228*Calculator!$G$22/12</f>
        <v>269.4319576114159</v>
      </c>
      <c r="E228" s="17">
        <f t="shared" si="12"/>
        <v>1609.4437229310706</v>
      </c>
      <c r="F228" s="16">
        <f t="shared" si="13"/>
        <v>63054.226103808738</v>
      </c>
      <c r="G228" s="18"/>
      <c r="H228" s="18"/>
    </row>
    <row r="229" spans="1:8">
      <c r="A229" s="19">
        <f t="shared" ca="1" si="14"/>
        <v>52856</v>
      </c>
      <c r="B229" s="16">
        <f t="shared" si="15"/>
        <v>63054.226103808738</v>
      </c>
      <c r="C229" s="17">
        <f>IF(B229&gt;0,(IFERROR(-PMT(Calculator!$G$22/12,Calculator!$G$23*12,Calculator!$G$20),0)),0)</f>
        <v>1878.8756805424866</v>
      </c>
      <c r="D229" s="17">
        <f>B229*Calculator!$G$22/12</f>
        <v>262.72594209920311</v>
      </c>
      <c r="E229" s="17">
        <f t="shared" si="12"/>
        <v>1616.1497384432835</v>
      </c>
      <c r="F229" s="16">
        <f t="shared" si="13"/>
        <v>61438.076365365458</v>
      </c>
      <c r="G229" s="18"/>
      <c r="H229" s="18"/>
    </row>
    <row r="230" spans="1:8">
      <c r="A230" s="19">
        <f t="shared" ca="1" si="14"/>
        <v>52886</v>
      </c>
      <c r="B230" s="16">
        <f t="shared" si="15"/>
        <v>61438.076365365458</v>
      </c>
      <c r="C230" s="17">
        <f>IF(B230&gt;0,(IFERROR(-PMT(Calculator!$G$22/12,Calculator!$G$23*12,Calculator!$G$20),0)),0)</f>
        <v>1878.8756805424866</v>
      </c>
      <c r="D230" s="17">
        <f>B230*Calculator!$G$22/12</f>
        <v>255.99198485568942</v>
      </c>
      <c r="E230" s="17">
        <f t="shared" si="12"/>
        <v>1622.8836956867972</v>
      </c>
      <c r="F230" s="16">
        <f t="shared" si="13"/>
        <v>59815.192669678661</v>
      </c>
      <c r="G230" s="18"/>
      <c r="H230" s="18"/>
    </row>
    <row r="231" spans="1:8">
      <c r="A231" s="19">
        <f t="shared" ca="1" si="14"/>
        <v>52917</v>
      </c>
      <c r="B231" s="16">
        <f t="shared" si="15"/>
        <v>59815.192669678661</v>
      </c>
      <c r="C231" s="17">
        <f>IF(B231&gt;0,(IFERROR(-PMT(Calculator!$G$22/12,Calculator!$G$23*12,Calculator!$G$20),0)),0)</f>
        <v>1878.8756805424866</v>
      </c>
      <c r="D231" s="17">
        <f>B231*Calculator!$G$22/12</f>
        <v>249.22996945699444</v>
      </c>
      <c r="E231" s="17">
        <f t="shared" si="12"/>
        <v>1629.6457110854922</v>
      </c>
      <c r="F231" s="16">
        <f t="shared" si="13"/>
        <v>58185.546958593171</v>
      </c>
      <c r="G231" s="18"/>
      <c r="H231" s="18"/>
    </row>
    <row r="232" spans="1:8">
      <c r="A232" s="19">
        <f t="shared" ca="1" si="14"/>
        <v>52947</v>
      </c>
      <c r="B232" s="16">
        <f t="shared" si="15"/>
        <v>58185.546958593171</v>
      </c>
      <c r="C232" s="17">
        <f>IF(B232&gt;0,(IFERROR(-PMT(Calculator!$G$22/12,Calculator!$G$23*12,Calculator!$G$20),0)),0)</f>
        <v>1878.8756805424866</v>
      </c>
      <c r="D232" s="17">
        <f>B232*Calculator!$G$22/12</f>
        <v>242.43977899413824</v>
      </c>
      <c r="E232" s="17">
        <f t="shared" si="12"/>
        <v>1636.4359015483483</v>
      </c>
      <c r="F232" s="16">
        <f t="shared" si="13"/>
        <v>56549.111057044822</v>
      </c>
      <c r="G232" s="18"/>
      <c r="H232" s="18"/>
    </row>
    <row r="233" spans="1:8">
      <c r="A233" s="19">
        <f t="shared" ca="1" si="14"/>
        <v>52978</v>
      </c>
      <c r="B233" s="16">
        <f t="shared" si="15"/>
        <v>56549.111057044822</v>
      </c>
      <c r="C233" s="17">
        <f>IF(B233&gt;0,(IFERROR(-PMT(Calculator!$G$22/12,Calculator!$G$23*12,Calculator!$G$20),0)),0)</f>
        <v>1878.8756805424866</v>
      </c>
      <c r="D233" s="17">
        <f>B233*Calculator!$G$22/12</f>
        <v>235.62129607102011</v>
      </c>
      <c r="E233" s="17">
        <f t="shared" si="12"/>
        <v>1643.2543844714664</v>
      </c>
      <c r="F233" s="16">
        <f t="shared" si="13"/>
        <v>54905.856672573354</v>
      </c>
      <c r="G233" s="18"/>
      <c r="H233" s="18"/>
    </row>
    <row r="234" spans="1:8">
      <c r="A234" s="19">
        <f t="shared" ca="1" si="14"/>
        <v>53009</v>
      </c>
      <c r="B234" s="16">
        <f t="shared" si="15"/>
        <v>54905.856672573354</v>
      </c>
      <c r="C234" s="17">
        <f>IF(B234&gt;0,(IFERROR(-PMT(Calculator!$G$22/12,Calculator!$G$23*12,Calculator!$G$20),0)),0)</f>
        <v>1878.8756805424866</v>
      </c>
      <c r="D234" s="17">
        <f>B234*Calculator!$G$22/12</f>
        <v>228.77440280238898</v>
      </c>
      <c r="E234" s="17">
        <f t="shared" si="12"/>
        <v>1650.1012777400977</v>
      </c>
      <c r="F234" s="16">
        <f t="shared" si="13"/>
        <v>53255.755394833257</v>
      </c>
      <c r="G234" s="18"/>
      <c r="H234" s="18"/>
    </row>
    <row r="235" spans="1:8">
      <c r="A235" s="19">
        <f t="shared" ca="1" si="14"/>
        <v>53037</v>
      </c>
      <c r="B235" s="16">
        <f t="shared" si="15"/>
        <v>53255.755394833257</v>
      </c>
      <c r="C235" s="17">
        <f>IF(B235&gt;0,(IFERROR(-PMT(Calculator!$G$22/12,Calculator!$G$23*12,Calculator!$G$20),0)),0)</f>
        <v>1878.8756805424866</v>
      </c>
      <c r="D235" s="17">
        <f>B235*Calculator!$G$22/12</f>
        <v>221.89898081180525</v>
      </c>
      <c r="E235" s="17">
        <f t="shared" si="12"/>
        <v>1656.9766997306815</v>
      </c>
      <c r="F235" s="16">
        <f t="shared" si="13"/>
        <v>51598.778695102577</v>
      </c>
      <c r="G235" s="18"/>
      <c r="H235" s="18"/>
    </row>
    <row r="236" spans="1:8">
      <c r="A236" s="19">
        <f t="shared" ca="1" si="14"/>
        <v>53068</v>
      </c>
      <c r="B236" s="16">
        <f t="shared" si="15"/>
        <v>51598.778695102577</v>
      </c>
      <c r="C236" s="17">
        <f>IF(B236&gt;0,(IFERROR(-PMT(Calculator!$G$22/12,Calculator!$G$23*12,Calculator!$G$20),0)),0)</f>
        <v>1878.8756805424866</v>
      </c>
      <c r="D236" s="17">
        <f>B236*Calculator!$G$22/12</f>
        <v>214.99491122959409</v>
      </c>
      <c r="E236" s="17">
        <f t="shared" si="12"/>
        <v>1663.8807693128924</v>
      </c>
      <c r="F236" s="16">
        <f t="shared" si="13"/>
        <v>49934.897925789686</v>
      </c>
      <c r="G236" s="18"/>
      <c r="H236" s="18"/>
    </row>
    <row r="237" spans="1:8">
      <c r="A237" s="19">
        <f t="shared" ca="1" si="14"/>
        <v>53098</v>
      </c>
      <c r="B237" s="16">
        <f t="shared" si="15"/>
        <v>49934.897925789686</v>
      </c>
      <c r="C237" s="17">
        <f>IF(B237&gt;0,(IFERROR(-PMT(Calculator!$G$22/12,Calculator!$G$23*12,Calculator!$G$20),0)),0)</f>
        <v>1878.8756805424866</v>
      </c>
      <c r="D237" s="17">
        <f>B237*Calculator!$G$22/12</f>
        <v>208.06207469079038</v>
      </c>
      <c r="E237" s="17">
        <f t="shared" si="12"/>
        <v>1670.8136058516961</v>
      </c>
      <c r="F237" s="16">
        <f t="shared" si="13"/>
        <v>48264.084319937989</v>
      </c>
      <c r="G237" s="18"/>
      <c r="H237" s="18"/>
    </row>
    <row r="238" spans="1:8">
      <c r="A238" s="19">
        <f t="shared" ca="1" si="14"/>
        <v>53129</v>
      </c>
      <c r="B238" s="16">
        <f t="shared" si="15"/>
        <v>48264.084319937989</v>
      </c>
      <c r="C238" s="17">
        <f>IF(B238&gt;0,(IFERROR(-PMT(Calculator!$G$22/12,Calculator!$G$23*12,Calculator!$G$20),0)),0)</f>
        <v>1878.8756805424866</v>
      </c>
      <c r="D238" s="17">
        <f>B238*Calculator!$G$22/12</f>
        <v>201.10035133307497</v>
      </c>
      <c r="E238" s="17">
        <f t="shared" si="12"/>
        <v>1677.7753292094117</v>
      </c>
      <c r="F238" s="16">
        <f t="shared" si="13"/>
        <v>46586.308990728576</v>
      </c>
      <c r="G238" s="18"/>
      <c r="H238" s="18"/>
    </row>
    <row r="239" spans="1:8">
      <c r="A239" s="19">
        <f t="shared" ca="1" si="14"/>
        <v>53159</v>
      </c>
      <c r="B239" s="16">
        <f t="shared" si="15"/>
        <v>46586.308990728576</v>
      </c>
      <c r="C239" s="17">
        <f>IF(B239&gt;0,(IFERROR(-PMT(Calculator!$G$22/12,Calculator!$G$23*12,Calculator!$G$20),0)),0)</f>
        <v>1878.8756805424866</v>
      </c>
      <c r="D239" s="17">
        <f>B239*Calculator!$G$22/12</f>
        <v>194.10962079470241</v>
      </c>
      <c r="E239" s="17">
        <f t="shared" si="12"/>
        <v>1684.7660597477843</v>
      </c>
      <c r="F239" s="16">
        <f t="shared" si="13"/>
        <v>44901.542930980795</v>
      </c>
      <c r="G239" s="18"/>
      <c r="H239" s="18"/>
    </row>
    <row r="240" spans="1:8">
      <c r="A240" s="19">
        <f t="shared" ca="1" si="14"/>
        <v>53190</v>
      </c>
      <c r="B240" s="16">
        <f t="shared" si="15"/>
        <v>44901.542930980795</v>
      </c>
      <c r="C240" s="17">
        <f>IF(B240&gt;0,(IFERROR(-PMT(Calculator!$G$22/12,Calculator!$G$23*12,Calculator!$G$20),0)),0)</f>
        <v>1878.8756805424866</v>
      </c>
      <c r="D240" s="17">
        <f>B240*Calculator!$G$22/12</f>
        <v>187.08976221241997</v>
      </c>
      <c r="E240" s="17">
        <f t="shared" si="12"/>
        <v>1691.7859183300666</v>
      </c>
      <c r="F240" s="16">
        <f t="shared" si="13"/>
        <v>43209.757012650727</v>
      </c>
      <c r="G240" s="18"/>
      <c r="H240" s="18"/>
    </row>
    <row r="241" spans="1:8">
      <c r="A241" s="19">
        <f t="shared" ca="1" si="14"/>
        <v>53221</v>
      </c>
      <c r="B241" s="16">
        <f t="shared" si="15"/>
        <v>43209.757012650727</v>
      </c>
      <c r="C241" s="17">
        <f>IF(B241&gt;0,(IFERROR(-PMT(Calculator!$G$22/12,Calculator!$G$23*12,Calculator!$G$20),0)),0)</f>
        <v>1878.8756805424866</v>
      </c>
      <c r="D241" s="17">
        <f>B241*Calculator!$G$22/12</f>
        <v>180.04065421937801</v>
      </c>
      <c r="E241" s="17">
        <f t="shared" si="12"/>
        <v>1698.8350263231087</v>
      </c>
      <c r="F241" s="16">
        <f t="shared" si="13"/>
        <v>41510.921986327616</v>
      </c>
      <c r="G241" s="18"/>
      <c r="H241" s="18"/>
    </row>
    <row r="242" spans="1:8">
      <c r="A242" s="19">
        <f t="shared" ca="1" si="14"/>
        <v>53251</v>
      </c>
      <c r="B242" s="16">
        <f t="shared" si="15"/>
        <v>41510.921986327616</v>
      </c>
      <c r="C242" s="17">
        <f>IF(B242&gt;0,(IFERROR(-PMT(Calculator!$G$22/12,Calculator!$G$23*12,Calculator!$G$20),0)),0)</f>
        <v>1878.8756805424866</v>
      </c>
      <c r="D242" s="17">
        <f>B242*Calculator!$G$22/12</f>
        <v>172.96217494303175</v>
      </c>
      <c r="E242" s="17">
        <f t="shared" si="12"/>
        <v>1705.9135055994548</v>
      </c>
      <c r="F242" s="16">
        <f t="shared" si="13"/>
        <v>39805.00848072816</v>
      </c>
      <c r="G242" s="18"/>
      <c r="H242" s="18"/>
    </row>
    <row r="243" spans="1:8">
      <c r="A243" s="19">
        <f t="shared" ca="1" si="14"/>
        <v>53282</v>
      </c>
      <c r="B243" s="16">
        <f t="shared" si="15"/>
        <v>39805.00848072816</v>
      </c>
      <c r="C243" s="17">
        <f>IF(B243&gt;0,(IFERROR(-PMT(Calculator!$G$22/12,Calculator!$G$23*12,Calculator!$G$20),0)),0)</f>
        <v>1878.8756805424866</v>
      </c>
      <c r="D243" s="17">
        <f>B243*Calculator!$G$22/12</f>
        <v>165.854202003034</v>
      </c>
      <c r="E243" s="17">
        <f t="shared" si="12"/>
        <v>1713.0214785394526</v>
      </c>
      <c r="F243" s="16">
        <f t="shared" si="13"/>
        <v>38091.987002188711</v>
      </c>
      <c r="G243" s="18"/>
      <c r="H243" s="18"/>
    </row>
    <row r="244" spans="1:8">
      <c r="A244" s="19">
        <f t="shared" ca="1" si="14"/>
        <v>53312</v>
      </c>
      <c r="B244" s="16">
        <f t="shared" si="15"/>
        <v>38091.987002188711</v>
      </c>
      <c r="C244" s="17">
        <f>IF(B244&gt;0,(IFERROR(-PMT(Calculator!$G$22/12,Calculator!$G$23*12,Calculator!$G$20),0)),0)</f>
        <v>1878.8756805424866</v>
      </c>
      <c r="D244" s="17">
        <f>B244*Calculator!$G$22/12</f>
        <v>158.71661250911964</v>
      </c>
      <c r="E244" s="17">
        <f t="shared" si="12"/>
        <v>1720.159068033367</v>
      </c>
      <c r="F244" s="16">
        <f t="shared" si="13"/>
        <v>36371.827934155343</v>
      </c>
      <c r="G244" s="18"/>
      <c r="H244" s="18"/>
    </row>
    <row r="245" spans="1:8">
      <c r="A245" s="19">
        <f t="shared" ca="1" si="14"/>
        <v>53343</v>
      </c>
      <c r="B245" s="16">
        <f t="shared" si="15"/>
        <v>36371.827934155343</v>
      </c>
      <c r="C245" s="17">
        <f>IF(B245&gt;0,(IFERROR(-PMT(Calculator!$G$22/12,Calculator!$G$23*12,Calculator!$G$20),0)),0)</f>
        <v>1878.8756805424866</v>
      </c>
      <c r="D245" s="17">
        <f>B245*Calculator!$G$22/12</f>
        <v>151.54928305898059</v>
      </c>
      <c r="E245" s="17">
        <f t="shared" si="12"/>
        <v>1727.3263974835061</v>
      </c>
      <c r="F245" s="16">
        <f t="shared" si="13"/>
        <v>34644.501536671836</v>
      </c>
      <c r="G245" s="18"/>
      <c r="H245" s="18"/>
    </row>
    <row r="246" spans="1:8">
      <c r="A246" s="19">
        <f t="shared" ca="1" si="14"/>
        <v>53374</v>
      </c>
      <c r="B246" s="16">
        <f t="shared" si="15"/>
        <v>34644.501536671836</v>
      </c>
      <c r="C246" s="17">
        <f>IF(B246&gt;0,(IFERROR(-PMT(Calculator!$G$22/12,Calculator!$G$23*12,Calculator!$G$20),0)),0)</f>
        <v>1878.8756805424866</v>
      </c>
      <c r="D246" s="17">
        <f>B246*Calculator!$G$22/12</f>
        <v>144.35208973613265</v>
      </c>
      <c r="E246" s="17">
        <f t="shared" si="12"/>
        <v>1734.5235908063539</v>
      </c>
      <c r="F246" s="16">
        <f t="shared" si="13"/>
        <v>32909.977945865481</v>
      </c>
      <c r="G246" s="18"/>
      <c r="H246" s="18"/>
    </row>
    <row r="247" spans="1:8">
      <c r="A247" s="19">
        <f t="shared" ca="1" si="14"/>
        <v>53402</v>
      </c>
      <c r="B247" s="16">
        <f t="shared" si="15"/>
        <v>32909.977945865481</v>
      </c>
      <c r="C247" s="17">
        <f>IF(B247&gt;0,(IFERROR(-PMT(Calculator!$G$22/12,Calculator!$G$23*12,Calculator!$G$20),0)),0)</f>
        <v>1878.8756805424866</v>
      </c>
      <c r="D247" s="17">
        <f>B247*Calculator!$G$22/12</f>
        <v>137.12490810777285</v>
      </c>
      <c r="E247" s="17">
        <f t="shared" si="12"/>
        <v>1741.7507724347138</v>
      </c>
      <c r="F247" s="16">
        <f t="shared" si="13"/>
        <v>31168.227173430769</v>
      </c>
      <c r="G247" s="18"/>
      <c r="H247" s="18"/>
    </row>
    <row r="248" spans="1:8">
      <c r="A248" s="19">
        <f t="shared" ca="1" si="14"/>
        <v>53433</v>
      </c>
      <c r="B248" s="16">
        <f t="shared" si="15"/>
        <v>31168.227173430769</v>
      </c>
      <c r="C248" s="17">
        <f>IF(B248&gt;0,(IFERROR(-PMT(Calculator!$G$22/12,Calculator!$G$23*12,Calculator!$G$20),0)),0)</f>
        <v>1878.8756805424866</v>
      </c>
      <c r="D248" s="17">
        <f>B248*Calculator!$G$22/12</f>
        <v>129.86761322262819</v>
      </c>
      <c r="E248" s="17">
        <f t="shared" si="12"/>
        <v>1749.0080673198584</v>
      </c>
      <c r="F248" s="16">
        <f t="shared" si="13"/>
        <v>29419.219106110912</v>
      </c>
      <c r="G248" s="18"/>
      <c r="H248" s="18"/>
    </row>
    <row r="249" spans="1:8">
      <c r="A249" s="19">
        <f t="shared" ca="1" si="14"/>
        <v>53463</v>
      </c>
      <c r="B249" s="16">
        <f t="shared" si="15"/>
        <v>29419.219106110912</v>
      </c>
      <c r="C249" s="17">
        <f>IF(B249&gt;0,(IFERROR(-PMT(Calculator!$G$22/12,Calculator!$G$23*12,Calculator!$G$20),0)),0)</f>
        <v>1878.8756805424866</v>
      </c>
      <c r="D249" s="17">
        <f>B249*Calculator!$G$22/12</f>
        <v>122.58007960879547</v>
      </c>
      <c r="E249" s="17">
        <f t="shared" si="12"/>
        <v>1756.2956009336913</v>
      </c>
      <c r="F249" s="16">
        <f t="shared" si="13"/>
        <v>27662.923505177219</v>
      </c>
      <c r="G249" s="18"/>
      <c r="H249" s="18"/>
    </row>
    <row r="250" spans="1:8">
      <c r="A250" s="19">
        <f t="shared" ca="1" si="14"/>
        <v>53494</v>
      </c>
      <c r="B250" s="16">
        <f t="shared" si="15"/>
        <v>27662.923505177219</v>
      </c>
      <c r="C250" s="17">
        <f>IF(B250&gt;0,(IFERROR(-PMT(Calculator!$G$22/12,Calculator!$G$23*12,Calculator!$G$20),0)),0)</f>
        <v>1878.8756805424866</v>
      </c>
      <c r="D250" s="17">
        <f>B250*Calculator!$G$22/12</f>
        <v>115.26218127157176</v>
      </c>
      <c r="E250" s="17">
        <f t="shared" si="12"/>
        <v>1763.6134992709149</v>
      </c>
      <c r="F250" s="16">
        <f t="shared" si="13"/>
        <v>25899.310005906304</v>
      </c>
      <c r="G250" s="18"/>
      <c r="H250" s="18"/>
    </row>
    <row r="251" spans="1:8">
      <c r="A251" s="19">
        <f t="shared" ca="1" si="14"/>
        <v>53524</v>
      </c>
      <c r="B251" s="16">
        <f t="shared" si="15"/>
        <v>25899.310005906304</v>
      </c>
      <c r="C251" s="17">
        <f>IF(B251&gt;0,(IFERROR(-PMT(Calculator!$G$22/12,Calculator!$G$23*12,Calculator!$G$20),0)),0)</f>
        <v>1878.8756805424866</v>
      </c>
      <c r="D251" s="17">
        <f>B251*Calculator!$G$22/12</f>
        <v>107.91379169127627</v>
      </c>
      <c r="E251" s="17">
        <f t="shared" si="12"/>
        <v>1770.9618888512105</v>
      </c>
      <c r="F251" s="16">
        <f t="shared" si="13"/>
        <v>24128.348117055095</v>
      </c>
      <c r="G251" s="18"/>
      <c r="H251" s="18"/>
    </row>
    <row r="252" spans="1:8">
      <c r="A252" s="19">
        <f t="shared" ca="1" si="14"/>
        <v>53555</v>
      </c>
      <c r="B252" s="16">
        <f t="shared" si="15"/>
        <v>24128.348117055095</v>
      </c>
      <c r="C252" s="17">
        <f>IF(B252&gt;0,(IFERROR(-PMT(Calculator!$G$22/12,Calculator!$G$23*12,Calculator!$G$20),0)),0)</f>
        <v>1878.8756805424866</v>
      </c>
      <c r="D252" s="17">
        <f>B252*Calculator!$G$22/12</f>
        <v>100.5347838210629</v>
      </c>
      <c r="E252" s="17">
        <f t="shared" si="12"/>
        <v>1778.3408967214236</v>
      </c>
      <c r="F252" s="16">
        <f t="shared" si="13"/>
        <v>22350.007220333671</v>
      </c>
      <c r="G252" s="18"/>
      <c r="H252" s="18"/>
    </row>
    <row r="253" spans="1:8">
      <c r="A253" s="19">
        <f t="shared" ca="1" si="14"/>
        <v>53586</v>
      </c>
      <c r="B253" s="16">
        <f t="shared" si="15"/>
        <v>22350.007220333671</v>
      </c>
      <c r="C253" s="17">
        <f>IF(B253&gt;0,(IFERROR(-PMT(Calculator!$G$22/12,Calculator!$G$23*12,Calculator!$G$20),0)),0)</f>
        <v>1878.8756805424866</v>
      </c>
      <c r="D253" s="17">
        <f>B253*Calculator!$G$22/12</f>
        <v>93.125030084723633</v>
      </c>
      <c r="E253" s="17">
        <f t="shared" si="12"/>
        <v>1785.750650457763</v>
      </c>
      <c r="F253" s="16">
        <f t="shared" si="13"/>
        <v>20564.25656987591</v>
      </c>
      <c r="G253" s="18"/>
      <c r="H253" s="18"/>
    </row>
    <row r="254" spans="1:8">
      <c r="A254" s="19">
        <f t="shared" ca="1" si="14"/>
        <v>53616</v>
      </c>
      <c r="B254" s="16">
        <f t="shared" si="15"/>
        <v>20564.25656987591</v>
      </c>
      <c r="C254" s="17">
        <f>IF(B254&gt;0,(IFERROR(-PMT(Calculator!$G$22/12,Calculator!$G$23*12,Calculator!$G$20),0)),0)</f>
        <v>1878.8756805424866</v>
      </c>
      <c r="D254" s="17">
        <f>B254*Calculator!$G$22/12</f>
        <v>85.684402374482957</v>
      </c>
      <c r="E254" s="17">
        <f t="shared" si="12"/>
        <v>1793.1912781680037</v>
      </c>
      <c r="F254" s="16">
        <f t="shared" si="13"/>
        <v>18771.065291707906</v>
      </c>
      <c r="G254" s="18"/>
      <c r="H254" s="18"/>
    </row>
    <row r="255" spans="1:8">
      <c r="A255" s="19">
        <f t="shared" ca="1" si="14"/>
        <v>53647</v>
      </c>
      <c r="B255" s="16">
        <f t="shared" si="15"/>
        <v>18771.065291707906</v>
      </c>
      <c r="C255" s="17">
        <f>IF(B255&gt;0,(IFERROR(-PMT(Calculator!$G$22/12,Calculator!$G$23*12,Calculator!$G$20),0)),0)</f>
        <v>1878.8756805424866</v>
      </c>
      <c r="D255" s="17">
        <f>B255*Calculator!$G$22/12</f>
        <v>78.212772048782952</v>
      </c>
      <c r="E255" s="17">
        <f t="shared" si="12"/>
        <v>1800.6629084937038</v>
      </c>
      <c r="F255" s="16">
        <f t="shared" si="13"/>
        <v>16970.402383214201</v>
      </c>
      <c r="G255" s="18"/>
      <c r="H255" s="18"/>
    </row>
    <row r="256" spans="1:8">
      <c r="A256" s="19">
        <f t="shared" ca="1" si="14"/>
        <v>53677</v>
      </c>
      <c r="B256" s="16">
        <f t="shared" si="15"/>
        <v>16970.402383214201</v>
      </c>
      <c r="C256" s="17">
        <f>IF(B256&gt;0,(IFERROR(-PMT(Calculator!$G$22/12,Calculator!$G$23*12,Calculator!$G$20),0)),0)</f>
        <v>1878.8756805424866</v>
      </c>
      <c r="D256" s="17">
        <f>B256*Calculator!$G$22/12</f>
        <v>70.710009930059172</v>
      </c>
      <c r="E256" s="17">
        <f t="shared" si="12"/>
        <v>1808.1656706124274</v>
      </c>
      <c r="F256" s="16">
        <f t="shared" si="13"/>
        <v>15162.236712601774</v>
      </c>
      <c r="G256" s="18"/>
      <c r="H256" s="18"/>
    </row>
    <row r="257" spans="1:8">
      <c r="A257" s="19">
        <f t="shared" ca="1" si="14"/>
        <v>53708</v>
      </c>
      <c r="B257" s="16">
        <f t="shared" si="15"/>
        <v>15162.236712601774</v>
      </c>
      <c r="C257" s="17">
        <f>IF(B257&gt;0,(IFERROR(-PMT(Calculator!$G$22/12,Calculator!$G$23*12,Calculator!$G$20),0)),0)</f>
        <v>1878.8756805424866</v>
      </c>
      <c r="D257" s="17">
        <f>B257*Calculator!$G$22/12</f>
        <v>63.175986302507397</v>
      </c>
      <c r="E257" s="17">
        <f t="shared" si="12"/>
        <v>1815.6996942399792</v>
      </c>
      <c r="F257" s="16">
        <f t="shared" si="13"/>
        <v>13346.537018361796</v>
      </c>
      <c r="G257" s="18"/>
      <c r="H257" s="18"/>
    </row>
    <row r="258" spans="1:8">
      <c r="A258" s="19">
        <f t="shared" ca="1" si="14"/>
        <v>53739</v>
      </c>
      <c r="B258" s="16">
        <f t="shared" si="15"/>
        <v>13346.537018361796</v>
      </c>
      <c r="C258" s="17">
        <f>IF(B258&gt;0,(IFERROR(-PMT(Calculator!$G$22/12,Calculator!$G$23*12,Calculator!$G$20),0)),0)</f>
        <v>1878.8756805424866</v>
      </c>
      <c r="D258" s="17">
        <f>B258*Calculator!$G$22/12</f>
        <v>55.610570909840817</v>
      </c>
      <c r="E258" s="17">
        <f t="shared" ref="E258:E321" si="16">C258-D258</f>
        <v>1823.2651096326458</v>
      </c>
      <c r="F258" s="16">
        <f t="shared" ref="F258:F321" si="17">IF((B258-E258)&gt;0,B258-E258,0)</f>
        <v>11523.27190872915</v>
      </c>
      <c r="G258" s="18"/>
      <c r="H258" s="18"/>
    </row>
    <row r="259" spans="1:8">
      <c r="A259" s="19">
        <f t="shared" ref="A259:A322" ca="1" si="18">EDATE(A258,1)</f>
        <v>53767</v>
      </c>
      <c r="B259" s="16">
        <f t="shared" ref="B259:B322" si="19">F258</f>
        <v>11523.27190872915</v>
      </c>
      <c r="C259" s="17">
        <f>IF(B259&gt;0,(IFERROR(-PMT(Calculator!$G$22/12,Calculator!$G$23*12,Calculator!$G$20),0)),0)</f>
        <v>1878.8756805424866</v>
      </c>
      <c r="D259" s="17">
        <f>B259*Calculator!$G$22/12</f>
        <v>48.013632953038126</v>
      </c>
      <c r="E259" s="17">
        <f t="shared" si="16"/>
        <v>1830.8620475894486</v>
      </c>
      <c r="F259" s="16">
        <f t="shared" si="17"/>
        <v>9692.4098611397021</v>
      </c>
      <c r="G259" s="18"/>
      <c r="H259" s="18"/>
    </row>
    <row r="260" spans="1:8">
      <c r="A260" s="19">
        <f t="shared" ca="1" si="18"/>
        <v>53798</v>
      </c>
      <c r="B260" s="16">
        <f t="shared" si="19"/>
        <v>9692.4098611397021</v>
      </c>
      <c r="C260" s="17">
        <f>IF(B260&gt;0,(IFERROR(-PMT(Calculator!$G$22/12,Calculator!$G$23*12,Calculator!$G$20),0)),0)</f>
        <v>1878.8756805424866</v>
      </c>
      <c r="D260" s="17">
        <f>B260*Calculator!$G$22/12</f>
        <v>40.385041088082097</v>
      </c>
      <c r="E260" s="17">
        <f t="shared" si="16"/>
        <v>1838.4906394544046</v>
      </c>
      <c r="F260" s="16">
        <f t="shared" si="17"/>
        <v>7853.9192216852971</v>
      </c>
      <c r="G260" s="18"/>
      <c r="H260" s="18"/>
    </row>
    <row r="261" spans="1:8">
      <c r="A261" s="19">
        <f t="shared" ca="1" si="18"/>
        <v>53828</v>
      </c>
      <c r="B261" s="16">
        <f t="shared" si="19"/>
        <v>7853.9192216852971</v>
      </c>
      <c r="C261" s="17">
        <f>IF(B261&gt;0,(IFERROR(-PMT(Calculator!$G$22/12,Calculator!$G$23*12,Calculator!$G$20),0)),0)</f>
        <v>1878.8756805424866</v>
      </c>
      <c r="D261" s="17">
        <f>B261*Calculator!$G$22/12</f>
        <v>32.724663423688739</v>
      </c>
      <c r="E261" s="17">
        <f t="shared" si="16"/>
        <v>1846.1510171187979</v>
      </c>
      <c r="F261" s="16">
        <f t="shared" si="17"/>
        <v>6007.7682045664988</v>
      </c>
      <c r="G261" s="18"/>
      <c r="H261" s="18"/>
    </row>
    <row r="262" spans="1:8">
      <c r="A262" s="19">
        <f t="shared" ca="1" si="18"/>
        <v>53859</v>
      </c>
      <c r="B262" s="16">
        <f t="shared" si="19"/>
        <v>6007.7682045664988</v>
      </c>
      <c r="C262" s="17">
        <f>IF(B262&gt;0,(IFERROR(-PMT(Calculator!$G$22/12,Calculator!$G$23*12,Calculator!$G$20),0)),0)</f>
        <v>1878.8756805424866</v>
      </c>
      <c r="D262" s="17">
        <f>B262*Calculator!$G$22/12</f>
        <v>25.03236751902708</v>
      </c>
      <c r="E262" s="17">
        <f t="shared" si="16"/>
        <v>1853.8433130234596</v>
      </c>
      <c r="F262" s="16">
        <f t="shared" si="17"/>
        <v>4153.9248915430389</v>
      </c>
      <c r="G262" s="18"/>
      <c r="H262" s="18"/>
    </row>
    <row r="263" spans="1:8">
      <c r="A263" s="19">
        <f t="shared" ca="1" si="18"/>
        <v>53889</v>
      </c>
      <c r="B263" s="16">
        <f t="shared" si="19"/>
        <v>4153.9248915430389</v>
      </c>
      <c r="C263" s="17">
        <f>IF(B263&gt;0,(IFERROR(-PMT(Calculator!$G$22/12,Calculator!$G$23*12,Calculator!$G$20),0)),0)</f>
        <v>1878.8756805424866</v>
      </c>
      <c r="D263" s="17">
        <f>B263*Calculator!$G$22/12</f>
        <v>17.30802038142933</v>
      </c>
      <c r="E263" s="17">
        <f t="shared" si="16"/>
        <v>1861.5676601610573</v>
      </c>
      <c r="F263" s="16">
        <f t="shared" si="17"/>
        <v>2292.3572313819814</v>
      </c>
      <c r="G263" s="18"/>
      <c r="H263" s="18"/>
    </row>
    <row r="264" spans="1:8">
      <c r="A264" s="19">
        <f t="shared" ca="1" si="18"/>
        <v>53920</v>
      </c>
      <c r="B264" s="16">
        <f t="shared" si="19"/>
        <v>2292.3572313819814</v>
      </c>
      <c r="C264" s="17">
        <f>IF(B264&gt;0,(IFERROR(-PMT(Calculator!$G$22/12,Calculator!$G$23*12,Calculator!$G$20),0)),0)</f>
        <v>1878.8756805424866</v>
      </c>
      <c r="D264" s="17">
        <f>B264*Calculator!$G$22/12</f>
        <v>9.5514884640915891</v>
      </c>
      <c r="E264" s="17">
        <f t="shared" si="16"/>
        <v>1869.3241920783951</v>
      </c>
      <c r="F264" s="16">
        <f t="shared" si="17"/>
        <v>423.03303930358629</v>
      </c>
      <c r="G264" s="18"/>
      <c r="H264" s="18"/>
    </row>
    <row r="265" spans="1:8">
      <c r="A265" s="19">
        <f t="shared" ca="1" si="18"/>
        <v>53951</v>
      </c>
      <c r="B265" s="16">
        <f t="shared" si="19"/>
        <v>423.03303930358629</v>
      </c>
      <c r="C265" s="17">
        <f>IF(B265&gt;0,(IFERROR(-PMT(Calculator!$G$22/12,Calculator!$G$23*12,Calculator!$G$20),0)),0)</f>
        <v>1878.8756805424866</v>
      </c>
      <c r="D265" s="17">
        <f>B265*Calculator!$G$22/12</f>
        <v>1.762637663764943</v>
      </c>
      <c r="E265" s="17">
        <f t="shared" si="16"/>
        <v>1877.1130428787217</v>
      </c>
      <c r="F265" s="16">
        <f t="shared" si="17"/>
        <v>0</v>
      </c>
      <c r="G265" s="18"/>
      <c r="H265" s="18"/>
    </row>
    <row r="266" spans="1:8">
      <c r="A266" s="19">
        <f t="shared" ca="1" si="18"/>
        <v>53981</v>
      </c>
      <c r="B266" s="16">
        <f t="shared" si="19"/>
        <v>0</v>
      </c>
      <c r="C266" s="17">
        <f>IF(B266&gt;0,(IFERROR(-PMT(Calculator!$G$22/12,Calculator!$G$23*12,Calculator!$G$20),0)),0)</f>
        <v>0</v>
      </c>
      <c r="D266" s="17">
        <f>B266*Calculator!$G$22/12</f>
        <v>0</v>
      </c>
      <c r="E266" s="17">
        <f t="shared" si="16"/>
        <v>0</v>
      </c>
      <c r="F266" s="16">
        <f t="shared" si="17"/>
        <v>0</v>
      </c>
      <c r="G266" s="18"/>
      <c r="H266" s="18"/>
    </row>
    <row r="267" spans="1:8">
      <c r="A267" s="19">
        <f t="shared" ca="1" si="18"/>
        <v>54012</v>
      </c>
      <c r="B267" s="16">
        <f t="shared" si="19"/>
        <v>0</v>
      </c>
      <c r="C267" s="17">
        <f>IF(B267&gt;0,(IFERROR(-PMT(Calculator!$G$22/12,Calculator!$G$23*12,Calculator!$G$20),0)),0)</f>
        <v>0</v>
      </c>
      <c r="D267" s="17">
        <f>B267*Calculator!$G$22/12</f>
        <v>0</v>
      </c>
      <c r="E267" s="17">
        <f t="shared" si="16"/>
        <v>0</v>
      </c>
      <c r="F267" s="16">
        <f t="shared" si="17"/>
        <v>0</v>
      </c>
      <c r="G267" s="18"/>
      <c r="H267" s="18"/>
    </row>
    <row r="268" spans="1:8">
      <c r="A268" s="19">
        <f t="shared" ca="1" si="18"/>
        <v>54042</v>
      </c>
      <c r="B268" s="16">
        <f t="shared" si="19"/>
        <v>0</v>
      </c>
      <c r="C268" s="17">
        <f>IF(B268&gt;0,(IFERROR(-PMT(Calculator!$G$22/12,Calculator!$G$23*12,Calculator!$G$20),0)),0)</f>
        <v>0</v>
      </c>
      <c r="D268" s="17">
        <f>B268*Calculator!$G$22/12</f>
        <v>0</v>
      </c>
      <c r="E268" s="17">
        <f t="shared" si="16"/>
        <v>0</v>
      </c>
      <c r="F268" s="16">
        <f t="shared" si="17"/>
        <v>0</v>
      </c>
      <c r="G268" s="18"/>
      <c r="H268" s="18"/>
    </row>
    <row r="269" spans="1:8">
      <c r="A269" s="19">
        <f t="shared" ca="1" si="18"/>
        <v>54073</v>
      </c>
      <c r="B269" s="16">
        <f t="shared" si="19"/>
        <v>0</v>
      </c>
      <c r="C269" s="17">
        <f>IF(B269&gt;0,(IFERROR(-PMT(Calculator!$G$22/12,Calculator!$G$23*12,Calculator!$G$20),0)),0)</f>
        <v>0</v>
      </c>
      <c r="D269" s="17">
        <f>B269*Calculator!$G$22/12</f>
        <v>0</v>
      </c>
      <c r="E269" s="17">
        <f t="shared" si="16"/>
        <v>0</v>
      </c>
      <c r="F269" s="16">
        <f t="shared" si="17"/>
        <v>0</v>
      </c>
      <c r="G269" s="18"/>
      <c r="H269" s="18"/>
    </row>
    <row r="270" spans="1:8">
      <c r="A270" s="19">
        <f t="shared" ca="1" si="18"/>
        <v>54104</v>
      </c>
      <c r="B270" s="16">
        <f t="shared" si="19"/>
        <v>0</v>
      </c>
      <c r="C270" s="17">
        <f>IF(B270&gt;0,(IFERROR(-PMT(Calculator!$G$22/12,Calculator!$G$23*12,Calculator!$G$20),0)),0)</f>
        <v>0</v>
      </c>
      <c r="D270" s="17">
        <f>B270*Calculator!$G$22/12</f>
        <v>0</v>
      </c>
      <c r="E270" s="17">
        <f t="shared" si="16"/>
        <v>0</v>
      </c>
      <c r="F270" s="16">
        <f t="shared" si="17"/>
        <v>0</v>
      </c>
      <c r="G270" s="18"/>
      <c r="H270" s="18"/>
    </row>
    <row r="271" spans="1:8">
      <c r="A271" s="19">
        <f t="shared" ca="1" si="18"/>
        <v>54133</v>
      </c>
      <c r="B271" s="16">
        <f t="shared" si="19"/>
        <v>0</v>
      </c>
      <c r="C271" s="17">
        <f>IF(B271&gt;0,(IFERROR(-PMT(Calculator!$G$22/12,Calculator!$G$23*12,Calculator!$G$20),0)),0)</f>
        <v>0</v>
      </c>
      <c r="D271" s="17">
        <f>B271*Calculator!$G$22/12</f>
        <v>0</v>
      </c>
      <c r="E271" s="17">
        <f t="shared" si="16"/>
        <v>0</v>
      </c>
      <c r="F271" s="16">
        <f t="shared" si="17"/>
        <v>0</v>
      </c>
      <c r="G271" s="18"/>
      <c r="H271" s="18"/>
    </row>
    <row r="272" spans="1:8">
      <c r="A272" s="19">
        <f t="shared" ca="1" si="18"/>
        <v>54164</v>
      </c>
      <c r="B272" s="16">
        <f t="shared" si="19"/>
        <v>0</v>
      </c>
      <c r="C272" s="17">
        <f>IF(B272&gt;0,(IFERROR(-PMT(Calculator!$G$22/12,Calculator!$G$23*12,Calculator!$G$20),0)),0)</f>
        <v>0</v>
      </c>
      <c r="D272" s="17">
        <f>B272*Calculator!$G$22/12</f>
        <v>0</v>
      </c>
      <c r="E272" s="17">
        <f t="shared" si="16"/>
        <v>0</v>
      </c>
      <c r="F272" s="16">
        <f t="shared" si="17"/>
        <v>0</v>
      </c>
      <c r="G272" s="18"/>
      <c r="H272" s="18"/>
    </row>
    <row r="273" spans="1:8">
      <c r="A273" s="19">
        <f t="shared" ca="1" si="18"/>
        <v>54194</v>
      </c>
      <c r="B273" s="16">
        <f t="shared" si="19"/>
        <v>0</v>
      </c>
      <c r="C273" s="17">
        <f>IF(B273&gt;0,(IFERROR(-PMT(Calculator!$G$22/12,Calculator!$G$23*12,Calculator!$G$20),0)),0)</f>
        <v>0</v>
      </c>
      <c r="D273" s="17">
        <f>B273*Calculator!$G$22/12</f>
        <v>0</v>
      </c>
      <c r="E273" s="17">
        <f t="shared" si="16"/>
        <v>0</v>
      </c>
      <c r="F273" s="16">
        <f t="shared" si="17"/>
        <v>0</v>
      </c>
      <c r="G273" s="18"/>
      <c r="H273" s="18"/>
    </row>
    <row r="274" spans="1:8">
      <c r="A274" s="19">
        <f t="shared" ca="1" si="18"/>
        <v>54225</v>
      </c>
      <c r="B274" s="16">
        <f t="shared" si="19"/>
        <v>0</v>
      </c>
      <c r="C274" s="17">
        <f>IF(B274&gt;0,(IFERROR(-PMT(Calculator!$G$22/12,Calculator!$G$23*12,Calculator!$G$20),0)),0)</f>
        <v>0</v>
      </c>
      <c r="D274" s="17">
        <f>B274*Calculator!$G$22/12</f>
        <v>0</v>
      </c>
      <c r="E274" s="17">
        <f t="shared" si="16"/>
        <v>0</v>
      </c>
      <c r="F274" s="16">
        <f t="shared" si="17"/>
        <v>0</v>
      </c>
      <c r="G274" s="18"/>
      <c r="H274" s="18"/>
    </row>
    <row r="275" spans="1:8">
      <c r="A275" s="19">
        <f t="shared" ca="1" si="18"/>
        <v>54255</v>
      </c>
      <c r="B275" s="16">
        <f t="shared" si="19"/>
        <v>0</v>
      </c>
      <c r="C275" s="17">
        <f>IF(B275&gt;0,(IFERROR(-PMT(Calculator!$G$22/12,Calculator!$G$23*12,Calculator!$G$20),0)),0)</f>
        <v>0</v>
      </c>
      <c r="D275" s="17">
        <f>B275*Calculator!$G$22/12</f>
        <v>0</v>
      </c>
      <c r="E275" s="17">
        <f t="shared" si="16"/>
        <v>0</v>
      </c>
      <c r="F275" s="16">
        <f t="shared" si="17"/>
        <v>0</v>
      </c>
      <c r="G275" s="18"/>
      <c r="H275" s="18"/>
    </row>
    <row r="276" spans="1:8">
      <c r="A276" s="19">
        <f t="shared" ca="1" si="18"/>
        <v>54286</v>
      </c>
      <c r="B276" s="16">
        <f t="shared" si="19"/>
        <v>0</v>
      </c>
      <c r="C276" s="17">
        <f>IF(B276&gt;0,(IFERROR(-PMT(Calculator!$G$22/12,Calculator!$G$23*12,Calculator!$G$20),0)),0)</f>
        <v>0</v>
      </c>
      <c r="D276" s="17">
        <f>B276*Calculator!$G$22/12</f>
        <v>0</v>
      </c>
      <c r="E276" s="17">
        <f t="shared" si="16"/>
        <v>0</v>
      </c>
      <c r="F276" s="16">
        <f t="shared" si="17"/>
        <v>0</v>
      </c>
      <c r="G276" s="18"/>
      <c r="H276" s="18"/>
    </row>
    <row r="277" spans="1:8">
      <c r="A277" s="19">
        <f t="shared" ca="1" si="18"/>
        <v>54317</v>
      </c>
      <c r="B277" s="16">
        <f t="shared" si="19"/>
        <v>0</v>
      </c>
      <c r="C277" s="17">
        <f>IF(B277&gt;0,(IFERROR(-PMT(Calculator!$G$22/12,Calculator!$G$23*12,Calculator!$G$20),0)),0)</f>
        <v>0</v>
      </c>
      <c r="D277" s="17">
        <f>B277*Calculator!$G$22/12</f>
        <v>0</v>
      </c>
      <c r="E277" s="17">
        <f t="shared" si="16"/>
        <v>0</v>
      </c>
      <c r="F277" s="16">
        <f t="shared" si="17"/>
        <v>0</v>
      </c>
      <c r="G277" s="18"/>
      <c r="H277" s="18"/>
    </row>
    <row r="278" spans="1:8">
      <c r="A278" s="19">
        <f t="shared" ca="1" si="18"/>
        <v>54347</v>
      </c>
      <c r="B278" s="16">
        <f t="shared" si="19"/>
        <v>0</v>
      </c>
      <c r="C278" s="17">
        <f>IF(B278&gt;0,(IFERROR(-PMT(Calculator!$G$22/12,Calculator!$G$23*12,Calculator!$G$20),0)),0)</f>
        <v>0</v>
      </c>
      <c r="D278" s="17">
        <f>B278*Calculator!$G$22/12</f>
        <v>0</v>
      </c>
      <c r="E278" s="17">
        <f t="shared" si="16"/>
        <v>0</v>
      </c>
      <c r="F278" s="16">
        <f t="shared" si="17"/>
        <v>0</v>
      </c>
      <c r="G278" s="18"/>
      <c r="H278" s="18"/>
    </row>
    <row r="279" spans="1:8">
      <c r="A279" s="19">
        <f t="shared" ca="1" si="18"/>
        <v>54378</v>
      </c>
      <c r="B279" s="16">
        <f t="shared" si="19"/>
        <v>0</v>
      </c>
      <c r="C279" s="17">
        <f>IF(B279&gt;0,(IFERROR(-PMT(Calculator!$G$22/12,Calculator!$G$23*12,Calculator!$G$20),0)),0)</f>
        <v>0</v>
      </c>
      <c r="D279" s="17">
        <f>B279*Calculator!$G$22/12</f>
        <v>0</v>
      </c>
      <c r="E279" s="17">
        <f t="shared" si="16"/>
        <v>0</v>
      </c>
      <c r="F279" s="16">
        <f t="shared" si="17"/>
        <v>0</v>
      </c>
      <c r="G279" s="18"/>
      <c r="H279" s="18"/>
    </row>
    <row r="280" spans="1:8">
      <c r="A280" s="19">
        <f t="shared" ca="1" si="18"/>
        <v>54408</v>
      </c>
      <c r="B280" s="16">
        <f t="shared" si="19"/>
        <v>0</v>
      </c>
      <c r="C280" s="17">
        <f>IF(B280&gt;0,(IFERROR(-PMT(Calculator!$G$22/12,Calculator!$G$23*12,Calculator!$G$20),0)),0)</f>
        <v>0</v>
      </c>
      <c r="D280" s="17">
        <f>B280*Calculator!$G$22/12</f>
        <v>0</v>
      </c>
      <c r="E280" s="17">
        <f t="shared" si="16"/>
        <v>0</v>
      </c>
      <c r="F280" s="16">
        <f t="shared" si="17"/>
        <v>0</v>
      </c>
      <c r="G280" s="18"/>
      <c r="H280" s="18"/>
    </row>
    <row r="281" spans="1:8">
      <c r="A281" s="19">
        <f t="shared" ca="1" si="18"/>
        <v>54439</v>
      </c>
      <c r="B281" s="16">
        <f t="shared" si="19"/>
        <v>0</v>
      </c>
      <c r="C281" s="17">
        <f>IF(B281&gt;0,(IFERROR(-PMT(Calculator!$G$22/12,Calculator!$G$23*12,Calculator!$G$20),0)),0)</f>
        <v>0</v>
      </c>
      <c r="D281" s="17">
        <f>B281*Calculator!$G$22/12</f>
        <v>0</v>
      </c>
      <c r="E281" s="17">
        <f t="shared" si="16"/>
        <v>0</v>
      </c>
      <c r="F281" s="16">
        <f t="shared" si="17"/>
        <v>0</v>
      </c>
      <c r="G281" s="18"/>
      <c r="H281" s="18"/>
    </row>
    <row r="282" spans="1:8">
      <c r="A282" s="19">
        <f t="shared" ca="1" si="18"/>
        <v>54470</v>
      </c>
      <c r="B282" s="16">
        <f t="shared" si="19"/>
        <v>0</v>
      </c>
      <c r="C282" s="17">
        <f>IF(B282&gt;0,(IFERROR(-PMT(Calculator!$G$22/12,Calculator!$G$23*12,Calculator!$G$20),0)),0)</f>
        <v>0</v>
      </c>
      <c r="D282" s="17">
        <f>B282*Calculator!$G$22/12</f>
        <v>0</v>
      </c>
      <c r="E282" s="17">
        <f t="shared" si="16"/>
        <v>0</v>
      </c>
      <c r="F282" s="16">
        <f t="shared" si="17"/>
        <v>0</v>
      </c>
      <c r="G282" s="18"/>
      <c r="H282" s="18"/>
    </row>
    <row r="283" spans="1:8">
      <c r="A283" s="19">
        <f t="shared" ca="1" si="18"/>
        <v>54498</v>
      </c>
      <c r="B283" s="16">
        <f t="shared" si="19"/>
        <v>0</v>
      </c>
      <c r="C283" s="17">
        <f>IF(B283&gt;0,(IFERROR(-PMT(Calculator!$G$22/12,Calculator!$G$23*12,Calculator!$G$20),0)),0)</f>
        <v>0</v>
      </c>
      <c r="D283" s="17">
        <f>B283*Calculator!$G$22/12</f>
        <v>0</v>
      </c>
      <c r="E283" s="17">
        <f t="shared" si="16"/>
        <v>0</v>
      </c>
      <c r="F283" s="16">
        <f t="shared" si="17"/>
        <v>0</v>
      </c>
      <c r="G283" s="18"/>
      <c r="H283" s="18"/>
    </row>
    <row r="284" spans="1:8">
      <c r="A284" s="19">
        <f t="shared" ca="1" si="18"/>
        <v>54529</v>
      </c>
      <c r="B284" s="16">
        <f t="shared" si="19"/>
        <v>0</v>
      </c>
      <c r="C284" s="17">
        <f>IF(B284&gt;0,(IFERROR(-PMT(Calculator!$G$22/12,Calculator!$G$23*12,Calculator!$G$20),0)),0)</f>
        <v>0</v>
      </c>
      <c r="D284" s="17">
        <f>B284*Calculator!$G$22/12</f>
        <v>0</v>
      </c>
      <c r="E284" s="17">
        <f t="shared" si="16"/>
        <v>0</v>
      </c>
      <c r="F284" s="16">
        <f t="shared" si="17"/>
        <v>0</v>
      </c>
      <c r="G284" s="18"/>
      <c r="H284" s="18"/>
    </row>
    <row r="285" spans="1:8">
      <c r="A285" s="19">
        <f t="shared" ca="1" si="18"/>
        <v>54559</v>
      </c>
      <c r="B285" s="16">
        <f t="shared" si="19"/>
        <v>0</v>
      </c>
      <c r="C285" s="17">
        <f>IF(B285&gt;0,(IFERROR(-PMT(Calculator!$G$22/12,Calculator!$G$23*12,Calculator!$G$20),0)),0)</f>
        <v>0</v>
      </c>
      <c r="D285" s="17">
        <f>B285*Calculator!$G$22/12</f>
        <v>0</v>
      </c>
      <c r="E285" s="17">
        <f t="shared" si="16"/>
        <v>0</v>
      </c>
      <c r="F285" s="16">
        <f t="shared" si="17"/>
        <v>0</v>
      </c>
      <c r="G285" s="18"/>
      <c r="H285" s="18"/>
    </row>
    <row r="286" spans="1:8">
      <c r="A286" s="19">
        <f t="shared" ca="1" si="18"/>
        <v>54590</v>
      </c>
      <c r="B286" s="16">
        <f t="shared" si="19"/>
        <v>0</v>
      </c>
      <c r="C286" s="17">
        <f>IF(B286&gt;0,(IFERROR(-PMT(Calculator!$G$22/12,Calculator!$G$23*12,Calculator!$G$20),0)),0)</f>
        <v>0</v>
      </c>
      <c r="D286" s="17">
        <f>B286*Calculator!$G$22/12</f>
        <v>0</v>
      </c>
      <c r="E286" s="17">
        <f t="shared" si="16"/>
        <v>0</v>
      </c>
      <c r="F286" s="16">
        <f t="shared" si="17"/>
        <v>0</v>
      </c>
      <c r="G286" s="18"/>
      <c r="H286" s="18"/>
    </row>
    <row r="287" spans="1:8">
      <c r="A287" s="19">
        <f t="shared" ca="1" si="18"/>
        <v>54620</v>
      </c>
      <c r="B287" s="16">
        <f t="shared" si="19"/>
        <v>0</v>
      </c>
      <c r="C287" s="17">
        <f>IF(B287&gt;0,(IFERROR(-PMT(Calculator!$G$22/12,Calculator!$G$23*12,Calculator!$G$20),0)),0)</f>
        <v>0</v>
      </c>
      <c r="D287" s="17">
        <f>B287*Calculator!$G$22/12</f>
        <v>0</v>
      </c>
      <c r="E287" s="17">
        <f t="shared" si="16"/>
        <v>0</v>
      </c>
      <c r="F287" s="16">
        <f t="shared" si="17"/>
        <v>0</v>
      </c>
      <c r="G287" s="18"/>
      <c r="H287" s="18"/>
    </row>
    <row r="288" spans="1:8">
      <c r="A288" s="19">
        <f t="shared" ca="1" si="18"/>
        <v>54651</v>
      </c>
      <c r="B288" s="16">
        <f t="shared" si="19"/>
        <v>0</v>
      </c>
      <c r="C288" s="17">
        <f>IF(B288&gt;0,(IFERROR(-PMT(Calculator!$G$22/12,Calculator!$G$23*12,Calculator!$G$20),0)),0)</f>
        <v>0</v>
      </c>
      <c r="D288" s="17">
        <f>B288*Calculator!$G$22/12</f>
        <v>0</v>
      </c>
      <c r="E288" s="17">
        <f t="shared" si="16"/>
        <v>0</v>
      </c>
      <c r="F288" s="16">
        <f t="shared" si="17"/>
        <v>0</v>
      </c>
      <c r="G288" s="18"/>
      <c r="H288" s="18"/>
    </row>
    <row r="289" spans="1:8">
      <c r="A289" s="19">
        <f t="shared" ca="1" si="18"/>
        <v>54682</v>
      </c>
      <c r="B289" s="16">
        <f t="shared" si="19"/>
        <v>0</v>
      </c>
      <c r="C289" s="17">
        <f>IF(B289&gt;0,(IFERROR(-PMT(Calculator!$G$22/12,Calculator!$G$23*12,Calculator!$G$20),0)),0)</f>
        <v>0</v>
      </c>
      <c r="D289" s="17">
        <f>B289*Calculator!$G$22/12</f>
        <v>0</v>
      </c>
      <c r="E289" s="17">
        <f t="shared" si="16"/>
        <v>0</v>
      </c>
      <c r="F289" s="16">
        <f t="shared" si="17"/>
        <v>0</v>
      </c>
      <c r="G289" s="18"/>
      <c r="H289" s="18"/>
    </row>
    <row r="290" spans="1:8">
      <c r="A290" s="19">
        <f t="shared" ca="1" si="18"/>
        <v>54712</v>
      </c>
      <c r="B290" s="16">
        <f t="shared" si="19"/>
        <v>0</v>
      </c>
      <c r="C290" s="17">
        <f>IF(B290&gt;0,(IFERROR(-PMT(Calculator!$G$22/12,Calculator!$G$23*12,Calculator!$G$20),0)),0)</f>
        <v>0</v>
      </c>
      <c r="D290" s="17">
        <f>B290*Calculator!$G$22/12</f>
        <v>0</v>
      </c>
      <c r="E290" s="17">
        <f t="shared" si="16"/>
        <v>0</v>
      </c>
      <c r="F290" s="16">
        <f t="shared" si="17"/>
        <v>0</v>
      </c>
      <c r="G290" s="18"/>
      <c r="H290" s="18"/>
    </row>
    <row r="291" spans="1:8">
      <c r="A291" s="19">
        <f t="shared" ca="1" si="18"/>
        <v>54743</v>
      </c>
      <c r="B291" s="16">
        <f t="shared" si="19"/>
        <v>0</v>
      </c>
      <c r="C291" s="17">
        <f>IF(B291&gt;0,(IFERROR(-PMT(Calculator!$G$22/12,Calculator!$G$23*12,Calculator!$G$20),0)),0)</f>
        <v>0</v>
      </c>
      <c r="D291" s="17">
        <f>B291*Calculator!$G$22/12</f>
        <v>0</v>
      </c>
      <c r="E291" s="17">
        <f t="shared" si="16"/>
        <v>0</v>
      </c>
      <c r="F291" s="16">
        <f t="shared" si="17"/>
        <v>0</v>
      </c>
      <c r="G291" s="18"/>
      <c r="H291" s="18"/>
    </row>
    <row r="292" spans="1:8">
      <c r="A292" s="19">
        <f t="shared" ca="1" si="18"/>
        <v>54773</v>
      </c>
      <c r="B292" s="16">
        <f t="shared" si="19"/>
        <v>0</v>
      </c>
      <c r="C292" s="17">
        <f>IF(B292&gt;0,(IFERROR(-PMT(Calculator!$G$22/12,Calculator!$G$23*12,Calculator!$G$20),0)),0)</f>
        <v>0</v>
      </c>
      <c r="D292" s="17">
        <f>B292*Calculator!$G$22/12</f>
        <v>0</v>
      </c>
      <c r="E292" s="17">
        <f t="shared" si="16"/>
        <v>0</v>
      </c>
      <c r="F292" s="16">
        <f t="shared" si="17"/>
        <v>0</v>
      </c>
      <c r="G292" s="18"/>
      <c r="H292" s="18"/>
    </row>
    <row r="293" spans="1:8">
      <c r="A293" s="19">
        <f t="shared" ca="1" si="18"/>
        <v>54804</v>
      </c>
      <c r="B293" s="16">
        <f t="shared" si="19"/>
        <v>0</v>
      </c>
      <c r="C293" s="17">
        <f>IF(B293&gt;0,(IFERROR(-PMT(Calculator!$G$22/12,Calculator!$G$23*12,Calculator!$G$20),0)),0)</f>
        <v>0</v>
      </c>
      <c r="D293" s="17">
        <f>B293*Calculator!$G$22/12</f>
        <v>0</v>
      </c>
      <c r="E293" s="17">
        <f t="shared" si="16"/>
        <v>0</v>
      </c>
      <c r="F293" s="16">
        <f t="shared" si="17"/>
        <v>0</v>
      </c>
      <c r="G293" s="18"/>
      <c r="H293" s="18"/>
    </row>
    <row r="294" spans="1:8">
      <c r="A294" s="19">
        <f t="shared" ca="1" si="18"/>
        <v>54835</v>
      </c>
      <c r="B294" s="16">
        <f t="shared" si="19"/>
        <v>0</v>
      </c>
      <c r="C294" s="17">
        <f>IF(B294&gt;0,(IFERROR(-PMT(Calculator!$G$22/12,Calculator!$G$23*12,Calculator!$G$20),0)),0)</f>
        <v>0</v>
      </c>
      <c r="D294" s="17">
        <f>B294*Calculator!$G$22/12</f>
        <v>0</v>
      </c>
      <c r="E294" s="17">
        <f t="shared" si="16"/>
        <v>0</v>
      </c>
      <c r="F294" s="16">
        <f t="shared" si="17"/>
        <v>0</v>
      </c>
      <c r="G294" s="18"/>
      <c r="H294" s="18"/>
    </row>
    <row r="295" spans="1:8">
      <c r="A295" s="19">
        <f t="shared" ca="1" si="18"/>
        <v>54863</v>
      </c>
      <c r="B295" s="16">
        <f t="shared" si="19"/>
        <v>0</v>
      </c>
      <c r="C295" s="17">
        <f>IF(B295&gt;0,(IFERROR(-PMT(Calculator!$G$22/12,Calculator!$G$23*12,Calculator!$G$20),0)),0)</f>
        <v>0</v>
      </c>
      <c r="D295" s="17">
        <f>B295*Calculator!$G$22/12</f>
        <v>0</v>
      </c>
      <c r="E295" s="17">
        <f t="shared" si="16"/>
        <v>0</v>
      </c>
      <c r="F295" s="16">
        <f t="shared" si="17"/>
        <v>0</v>
      </c>
      <c r="G295" s="18"/>
      <c r="H295" s="18"/>
    </row>
    <row r="296" spans="1:8">
      <c r="A296" s="19">
        <f t="shared" ca="1" si="18"/>
        <v>54894</v>
      </c>
      <c r="B296" s="16">
        <f t="shared" si="19"/>
        <v>0</v>
      </c>
      <c r="C296" s="17">
        <f>IF(B296&gt;0,(IFERROR(-PMT(Calculator!$G$22/12,Calculator!$G$23*12,Calculator!$G$20),0)),0)</f>
        <v>0</v>
      </c>
      <c r="D296" s="17">
        <f>B296*Calculator!$G$22/12</f>
        <v>0</v>
      </c>
      <c r="E296" s="17">
        <f t="shared" si="16"/>
        <v>0</v>
      </c>
      <c r="F296" s="16">
        <f t="shared" si="17"/>
        <v>0</v>
      </c>
      <c r="G296" s="18"/>
      <c r="H296" s="18"/>
    </row>
    <row r="297" spans="1:8">
      <c r="A297" s="19">
        <f t="shared" ca="1" si="18"/>
        <v>54924</v>
      </c>
      <c r="B297" s="16">
        <f t="shared" si="19"/>
        <v>0</v>
      </c>
      <c r="C297" s="17">
        <f>IF(B297&gt;0,(IFERROR(-PMT(Calculator!$G$22/12,Calculator!$G$23*12,Calculator!$G$20),0)),0)</f>
        <v>0</v>
      </c>
      <c r="D297" s="17">
        <f>B297*Calculator!$G$22/12</f>
        <v>0</v>
      </c>
      <c r="E297" s="17">
        <f t="shared" si="16"/>
        <v>0</v>
      </c>
      <c r="F297" s="16">
        <f t="shared" si="17"/>
        <v>0</v>
      </c>
      <c r="G297" s="18"/>
      <c r="H297" s="18"/>
    </row>
    <row r="298" spans="1:8">
      <c r="A298" s="19">
        <f t="shared" ca="1" si="18"/>
        <v>54955</v>
      </c>
      <c r="B298" s="16">
        <f t="shared" si="19"/>
        <v>0</v>
      </c>
      <c r="C298" s="17">
        <f>IF(B298&gt;0,(IFERROR(-PMT(Calculator!$G$22/12,Calculator!$G$23*12,Calculator!$G$20),0)),0)</f>
        <v>0</v>
      </c>
      <c r="D298" s="17">
        <f>B298*Calculator!$G$22/12</f>
        <v>0</v>
      </c>
      <c r="E298" s="17">
        <f t="shared" si="16"/>
        <v>0</v>
      </c>
      <c r="F298" s="16">
        <f t="shared" si="17"/>
        <v>0</v>
      </c>
      <c r="G298" s="18"/>
      <c r="H298" s="18"/>
    </row>
    <row r="299" spans="1:8">
      <c r="A299" s="19">
        <f t="shared" ca="1" si="18"/>
        <v>54985</v>
      </c>
      <c r="B299" s="16">
        <f t="shared" si="19"/>
        <v>0</v>
      </c>
      <c r="C299" s="17">
        <f>IF(B299&gt;0,(IFERROR(-PMT(Calculator!$G$22/12,Calculator!$G$23*12,Calculator!$G$20),0)),0)</f>
        <v>0</v>
      </c>
      <c r="D299" s="17">
        <f>B299*Calculator!$G$22/12</f>
        <v>0</v>
      </c>
      <c r="E299" s="17">
        <f t="shared" si="16"/>
        <v>0</v>
      </c>
      <c r="F299" s="16">
        <f t="shared" si="17"/>
        <v>0</v>
      </c>
      <c r="G299" s="18"/>
      <c r="H299" s="18"/>
    </row>
    <row r="300" spans="1:8">
      <c r="A300" s="19">
        <f t="shared" ca="1" si="18"/>
        <v>55016</v>
      </c>
      <c r="B300" s="16">
        <f t="shared" si="19"/>
        <v>0</v>
      </c>
      <c r="C300" s="17">
        <f>IF(B300&gt;0,(IFERROR(-PMT(Calculator!$G$22/12,Calculator!$G$23*12,Calculator!$G$20),0)),0)</f>
        <v>0</v>
      </c>
      <c r="D300" s="17">
        <f>B300*Calculator!$G$22/12</f>
        <v>0</v>
      </c>
      <c r="E300" s="17">
        <f t="shared" si="16"/>
        <v>0</v>
      </c>
      <c r="F300" s="16">
        <f t="shared" si="17"/>
        <v>0</v>
      </c>
      <c r="G300" s="18"/>
      <c r="H300" s="18"/>
    </row>
    <row r="301" spans="1:8">
      <c r="A301" s="19">
        <f t="shared" ca="1" si="18"/>
        <v>55047</v>
      </c>
      <c r="B301" s="16">
        <f t="shared" si="19"/>
        <v>0</v>
      </c>
      <c r="C301" s="17">
        <f>IF(B301&gt;0,(IFERROR(-PMT(Calculator!$G$22/12,Calculator!$G$23*12,Calculator!$G$20),0)),0)</f>
        <v>0</v>
      </c>
      <c r="D301" s="17">
        <f>B301*Calculator!$G$22/12</f>
        <v>0</v>
      </c>
      <c r="E301" s="17">
        <f t="shared" si="16"/>
        <v>0</v>
      </c>
      <c r="F301" s="16">
        <f t="shared" si="17"/>
        <v>0</v>
      </c>
      <c r="G301" s="18"/>
      <c r="H301" s="18"/>
    </row>
    <row r="302" spans="1:8">
      <c r="A302" s="19">
        <f t="shared" ca="1" si="18"/>
        <v>55077</v>
      </c>
      <c r="B302" s="16">
        <f t="shared" si="19"/>
        <v>0</v>
      </c>
      <c r="C302" s="17">
        <f>IF(B302&gt;0,(IFERROR(-PMT(Calculator!$G$22/12,Calculator!$G$23*12,Calculator!$G$20),0)),0)</f>
        <v>0</v>
      </c>
      <c r="D302" s="17">
        <f>B302*Calculator!$G$22/12</f>
        <v>0</v>
      </c>
      <c r="E302" s="17">
        <f t="shared" si="16"/>
        <v>0</v>
      </c>
      <c r="F302" s="16">
        <f t="shared" si="17"/>
        <v>0</v>
      </c>
      <c r="G302" s="18"/>
      <c r="H302" s="18"/>
    </row>
    <row r="303" spans="1:8">
      <c r="A303" s="19">
        <f t="shared" ca="1" si="18"/>
        <v>55108</v>
      </c>
      <c r="B303" s="16">
        <f t="shared" si="19"/>
        <v>0</v>
      </c>
      <c r="C303" s="17">
        <f>IF(B303&gt;0,(IFERROR(-PMT(Calculator!$G$22/12,Calculator!$G$23*12,Calculator!$G$20),0)),0)</f>
        <v>0</v>
      </c>
      <c r="D303" s="17">
        <f>B303*Calculator!$G$22/12</f>
        <v>0</v>
      </c>
      <c r="E303" s="17">
        <f t="shared" si="16"/>
        <v>0</v>
      </c>
      <c r="F303" s="16">
        <f t="shared" si="17"/>
        <v>0</v>
      </c>
      <c r="G303" s="18"/>
      <c r="H303" s="18"/>
    </row>
    <row r="304" spans="1:8">
      <c r="A304" s="19">
        <f t="shared" ca="1" si="18"/>
        <v>55138</v>
      </c>
      <c r="B304" s="16">
        <f t="shared" si="19"/>
        <v>0</v>
      </c>
      <c r="C304" s="17">
        <f>IF(B304&gt;0,(IFERROR(-PMT(Calculator!$G$22/12,Calculator!$G$23*12,Calculator!$G$20),0)),0)</f>
        <v>0</v>
      </c>
      <c r="D304" s="17">
        <f>B304*Calculator!$G$22/12</f>
        <v>0</v>
      </c>
      <c r="E304" s="17">
        <f t="shared" si="16"/>
        <v>0</v>
      </c>
      <c r="F304" s="16">
        <f t="shared" si="17"/>
        <v>0</v>
      </c>
      <c r="G304" s="18"/>
      <c r="H304" s="18"/>
    </row>
    <row r="305" spans="1:8">
      <c r="A305" s="19">
        <f t="shared" ca="1" si="18"/>
        <v>55169</v>
      </c>
      <c r="B305" s="16">
        <f t="shared" si="19"/>
        <v>0</v>
      </c>
      <c r="C305" s="17">
        <f>IF(B305&gt;0,(IFERROR(-PMT(Calculator!$G$22/12,Calculator!$G$23*12,Calculator!$G$20),0)),0)</f>
        <v>0</v>
      </c>
      <c r="D305" s="17">
        <f>B305*Calculator!$G$22/12</f>
        <v>0</v>
      </c>
      <c r="E305" s="17">
        <f t="shared" si="16"/>
        <v>0</v>
      </c>
      <c r="F305" s="16">
        <f t="shared" si="17"/>
        <v>0</v>
      </c>
      <c r="G305" s="18"/>
      <c r="H305" s="18"/>
    </row>
    <row r="306" spans="1:8">
      <c r="A306" s="19">
        <f t="shared" ca="1" si="18"/>
        <v>55200</v>
      </c>
      <c r="B306" s="16">
        <f t="shared" si="19"/>
        <v>0</v>
      </c>
      <c r="C306" s="17">
        <f>IF(B306&gt;0,(IFERROR(-PMT(Calculator!$G$22/12,Calculator!$G$23*12,Calculator!$G$20),0)),0)</f>
        <v>0</v>
      </c>
      <c r="D306" s="17">
        <f>B306*Calculator!$G$22/12</f>
        <v>0</v>
      </c>
      <c r="E306" s="17">
        <f t="shared" si="16"/>
        <v>0</v>
      </c>
      <c r="F306" s="16">
        <f t="shared" si="17"/>
        <v>0</v>
      </c>
      <c r="G306" s="18"/>
      <c r="H306" s="18"/>
    </row>
    <row r="307" spans="1:8">
      <c r="A307" s="19">
        <f t="shared" ca="1" si="18"/>
        <v>55228</v>
      </c>
      <c r="B307" s="16">
        <f t="shared" si="19"/>
        <v>0</v>
      </c>
      <c r="C307" s="17">
        <f>IF(B307&gt;0,(IFERROR(-PMT(Calculator!$G$22/12,Calculator!$G$23*12,Calculator!$G$20),0)),0)</f>
        <v>0</v>
      </c>
      <c r="D307" s="17">
        <f>B307*Calculator!$G$22/12</f>
        <v>0</v>
      </c>
      <c r="E307" s="17">
        <f t="shared" si="16"/>
        <v>0</v>
      </c>
      <c r="F307" s="16">
        <f t="shared" si="17"/>
        <v>0</v>
      </c>
      <c r="G307" s="18"/>
      <c r="H307" s="18"/>
    </row>
    <row r="308" spans="1:8">
      <c r="A308" s="19">
        <f t="shared" ca="1" si="18"/>
        <v>55259</v>
      </c>
      <c r="B308" s="16">
        <f t="shared" si="19"/>
        <v>0</v>
      </c>
      <c r="C308" s="17">
        <f>IF(B308&gt;0,(IFERROR(-PMT(Calculator!$G$22/12,Calculator!$G$23*12,Calculator!$G$20),0)),0)</f>
        <v>0</v>
      </c>
      <c r="D308" s="17">
        <f>B308*Calculator!$G$22/12</f>
        <v>0</v>
      </c>
      <c r="E308" s="17">
        <f t="shared" si="16"/>
        <v>0</v>
      </c>
      <c r="F308" s="16">
        <f t="shared" si="17"/>
        <v>0</v>
      </c>
      <c r="G308" s="18"/>
      <c r="H308" s="18"/>
    </row>
    <row r="309" spans="1:8">
      <c r="A309" s="19">
        <f t="shared" ca="1" si="18"/>
        <v>55289</v>
      </c>
      <c r="B309" s="16">
        <f t="shared" si="19"/>
        <v>0</v>
      </c>
      <c r="C309" s="17">
        <f>IF(B309&gt;0,(IFERROR(-PMT(Calculator!$G$22/12,Calculator!$G$23*12,Calculator!$G$20),0)),0)</f>
        <v>0</v>
      </c>
      <c r="D309" s="17">
        <f>B309*Calculator!$G$22/12</f>
        <v>0</v>
      </c>
      <c r="E309" s="17">
        <f t="shared" si="16"/>
        <v>0</v>
      </c>
      <c r="F309" s="16">
        <f t="shared" si="17"/>
        <v>0</v>
      </c>
      <c r="G309" s="18"/>
      <c r="H309" s="18"/>
    </row>
    <row r="310" spans="1:8">
      <c r="A310" s="19">
        <f t="shared" ca="1" si="18"/>
        <v>55320</v>
      </c>
      <c r="B310" s="16">
        <f t="shared" si="19"/>
        <v>0</v>
      </c>
      <c r="C310" s="17">
        <f>IF(B310&gt;0,(IFERROR(-PMT(Calculator!$G$22/12,Calculator!$G$23*12,Calculator!$G$20),0)),0)</f>
        <v>0</v>
      </c>
      <c r="D310" s="17">
        <f>B310*Calculator!$G$22/12</f>
        <v>0</v>
      </c>
      <c r="E310" s="17">
        <f t="shared" si="16"/>
        <v>0</v>
      </c>
      <c r="F310" s="16">
        <f t="shared" si="17"/>
        <v>0</v>
      </c>
      <c r="G310" s="18"/>
      <c r="H310" s="18"/>
    </row>
    <row r="311" spans="1:8">
      <c r="A311" s="19">
        <f t="shared" ca="1" si="18"/>
        <v>55350</v>
      </c>
      <c r="B311" s="16">
        <f t="shared" si="19"/>
        <v>0</v>
      </c>
      <c r="C311" s="17">
        <f>IF(B311&gt;0,(IFERROR(-PMT(Calculator!$G$22/12,Calculator!$G$23*12,Calculator!$G$20),0)),0)</f>
        <v>0</v>
      </c>
      <c r="D311" s="17">
        <f>B311*Calculator!$G$22/12</f>
        <v>0</v>
      </c>
      <c r="E311" s="17">
        <f t="shared" si="16"/>
        <v>0</v>
      </c>
      <c r="F311" s="16">
        <f t="shared" si="17"/>
        <v>0</v>
      </c>
      <c r="G311" s="18"/>
      <c r="H311" s="18"/>
    </row>
    <row r="312" spans="1:8">
      <c r="A312" s="19">
        <f t="shared" ca="1" si="18"/>
        <v>55381</v>
      </c>
      <c r="B312" s="16">
        <f t="shared" si="19"/>
        <v>0</v>
      </c>
      <c r="C312" s="17">
        <f>IF(B312&gt;0,(IFERROR(-PMT(Calculator!$G$22/12,Calculator!$G$23*12,Calculator!$G$20),0)),0)</f>
        <v>0</v>
      </c>
      <c r="D312" s="17">
        <f>B312*Calculator!$G$22/12</f>
        <v>0</v>
      </c>
      <c r="E312" s="17">
        <f t="shared" si="16"/>
        <v>0</v>
      </c>
      <c r="F312" s="16">
        <f t="shared" si="17"/>
        <v>0</v>
      </c>
      <c r="G312" s="18"/>
      <c r="H312" s="18"/>
    </row>
    <row r="313" spans="1:8">
      <c r="A313" s="19">
        <f t="shared" ca="1" si="18"/>
        <v>55412</v>
      </c>
      <c r="B313" s="16">
        <f t="shared" si="19"/>
        <v>0</v>
      </c>
      <c r="C313" s="17">
        <f>IF(B313&gt;0,(IFERROR(-PMT(Calculator!$G$22/12,Calculator!$G$23*12,Calculator!$G$20),0)),0)</f>
        <v>0</v>
      </c>
      <c r="D313" s="17">
        <f>B313*Calculator!$G$22/12</f>
        <v>0</v>
      </c>
      <c r="E313" s="17">
        <f t="shared" si="16"/>
        <v>0</v>
      </c>
      <c r="F313" s="16">
        <f t="shared" si="17"/>
        <v>0</v>
      </c>
      <c r="G313" s="18"/>
      <c r="H313" s="18"/>
    </row>
    <row r="314" spans="1:8">
      <c r="A314" s="19">
        <f t="shared" ca="1" si="18"/>
        <v>55442</v>
      </c>
      <c r="B314" s="16">
        <f t="shared" si="19"/>
        <v>0</v>
      </c>
      <c r="C314" s="17">
        <f>IF(B314&gt;0,(IFERROR(-PMT(Calculator!$G$22/12,Calculator!$G$23*12,Calculator!$G$20),0)),0)</f>
        <v>0</v>
      </c>
      <c r="D314" s="17">
        <f>B314*Calculator!$G$22/12</f>
        <v>0</v>
      </c>
      <c r="E314" s="17">
        <f t="shared" si="16"/>
        <v>0</v>
      </c>
      <c r="F314" s="16">
        <f t="shared" si="17"/>
        <v>0</v>
      </c>
      <c r="G314" s="18"/>
      <c r="H314" s="18"/>
    </row>
    <row r="315" spans="1:8">
      <c r="A315" s="19">
        <f t="shared" ca="1" si="18"/>
        <v>55473</v>
      </c>
      <c r="B315" s="16">
        <f t="shared" si="19"/>
        <v>0</v>
      </c>
      <c r="C315" s="17">
        <f>IF(B315&gt;0,(IFERROR(-PMT(Calculator!$G$22/12,Calculator!$G$23*12,Calculator!$G$20),0)),0)</f>
        <v>0</v>
      </c>
      <c r="D315" s="17">
        <f>B315*Calculator!$G$22/12</f>
        <v>0</v>
      </c>
      <c r="E315" s="17">
        <f t="shared" si="16"/>
        <v>0</v>
      </c>
      <c r="F315" s="16">
        <f t="shared" si="17"/>
        <v>0</v>
      </c>
      <c r="G315" s="18"/>
      <c r="H315" s="18"/>
    </row>
    <row r="316" spans="1:8">
      <c r="A316" s="19">
        <f t="shared" ca="1" si="18"/>
        <v>55503</v>
      </c>
      <c r="B316" s="16">
        <f t="shared" si="19"/>
        <v>0</v>
      </c>
      <c r="C316" s="17">
        <f>IF(B316&gt;0,(IFERROR(-PMT(Calculator!$G$22/12,Calculator!$G$23*12,Calculator!$G$20),0)),0)</f>
        <v>0</v>
      </c>
      <c r="D316" s="17">
        <f>B316*Calculator!$G$22/12</f>
        <v>0</v>
      </c>
      <c r="E316" s="17">
        <f t="shared" si="16"/>
        <v>0</v>
      </c>
      <c r="F316" s="16">
        <f t="shared" si="17"/>
        <v>0</v>
      </c>
      <c r="G316" s="18"/>
      <c r="H316" s="18"/>
    </row>
    <row r="317" spans="1:8">
      <c r="A317" s="19">
        <f t="shared" ca="1" si="18"/>
        <v>55534</v>
      </c>
      <c r="B317" s="16">
        <f t="shared" si="19"/>
        <v>0</v>
      </c>
      <c r="C317" s="17">
        <f>IF(B317&gt;0,(IFERROR(-PMT(Calculator!$G$22/12,Calculator!$G$23*12,Calculator!$G$20),0)),0)</f>
        <v>0</v>
      </c>
      <c r="D317" s="17">
        <f>B317*Calculator!$G$22/12</f>
        <v>0</v>
      </c>
      <c r="E317" s="17">
        <f t="shared" si="16"/>
        <v>0</v>
      </c>
      <c r="F317" s="16">
        <f t="shared" si="17"/>
        <v>0</v>
      </c>
      <c r="G317" s="18"/>
      <c r="H317" s="18"/>
    </row>
    <row r="318" spans="1:8">
      <c r="A318" s="19">
        <f t="shared" ca="1" si="18"/>
        <v>55565</v>
      </c>
      <c r="B318" s="16">
        <f t="shared" si="19"/>
        <v>0</v>
      </c>
      <c r="C318" s="17">
        <f>IF(B318&gt;0,(IFERROR(-PMT(Calculator!$G$22/12,Calculator!$G$23*12,Calculator!$G$20),0)),0)</f>
        <v>0</v>
      </c>
      <c r="D318" s="17">
        <f>B318*Calculator!$G$22/12</f>
        <v>0</v>
      </c>
      <c r="E318" s="17">
        <f t="shared" si="16"/>
        <v>0</v>
      </c>
      <c r="F318" s="16">
        <f t="shared" si="17"/>
        <v>0</v>
      </c>
      <c r="G318" s="18"/>
      <c r="H318" s="18"/>
    </row>
    <row r="319" spans="1:8">
      <c r="A319" s="19">
        <f t="shared" ca="1" si="18"/>
        <v>55594</v>
      </c>
      <c r="B319" s="16">
        <f t="shared" si="19"/>
        <v>0</v>
      </c>
      <c r="C319" s="17">
        <f>IF(B319&gt;0,(IFERROR(-PMT(Calculator!$G$22/12,Calculator!$G$23*12,Calculator!$G$20),0)),0)</f>
        <v>0</v>
      </c>
      <c r="D319" s="17">
        <f>B319*Calculator!$G$22/12</f>
        <v>0</v>
      </c>
      <c r="E319" s="17">
        <f t="shared" si="16"/>
        <v>0</v>
      </c>
      <c r="F319" s="16">
        <f t="shared" si="17"/>
        <v>0</v>
      </c>
      <c r="G319" s="18"/>
      <c r="H319" s="18"/>
    </row>
    <row r="320" spans="1:8">
      <c r="A320" s="19">
        <f t="shared" ca="1" si="18"/>
        <v>55625</v>
      </c>
      <c r="B320" s="16">
        <f t="shared" si="19"/>
        <v>0</v>
      </c>
      <c r="C320" s="17">
        <f>IF(B320&gt;0,(IFERROR(-PMT(Calculator!$G$22/12,Calculator!$G$23*12,Calculator!$G$20),0)),0)</f>
        <v>0</v>
      </c>
      <c r="D320" s="17">
        <f>B320*Calculator!$G$22/12</f>
        <v>0</v>
      </c>
      <c r="E320" s="17">
        <f t="shared" si="16"/>
        <v>0</v>
      </c>
      <c r="F320" s="16">
        <f t="shared" si="17"/>
        <v>0</v>
      </c>
      <c r="G320" s="18"/>
      <c r="H320" s="18"/>
    </row>
    <row r="321" spans="1:8">
      <c r="A321" s="19">
        <f t="shared" ca="1" si="18"/>
        <v>55655</v>
      </c>
      <c r="B321" s="16">
        <f t="shared" si="19"/>
        <v>0</v>
      </c>
      <c r="C321" s="17">
        <f>IF(B321&gt;0,(IFERROR(-PMT(Calculator!$G$22/12,Calculator!$G$23*12,Calculator!$G$20),0)),0)</f>
        <v>0</v>
      </c>
      <c r="D321" s="17">
        <f>B321*Calculator!$G$22/12</f>
        <v>0</v>
      </c>
      <c r="E321" s="17">
        <f t="shared" si="16"/>
        <v>0</v>
      </c>
      <c r="F321" s="16">
        <f t="shared" si="17"/>
        <v>0</v>
      </c>
      <c r="G321" s="18"/>
      <c r="H321" s="18"/>
    </row>
    <row r="322" spans="1:8">
      <c r="A322" s="19">
        <f t="shared" ca="1" si="18"/>
        <v>55686</v>
      </c>
      <c r="B322" s="16">
        <f t="shared" si="19"/>
        <v>0</v>
      </c>
      <c r="C322" s="17">
        <f>IF(B322&gt;0,(IFERROR(-PMT(Calculator!$G$22/12,Calculator!$G$23*12,Calculator!$G$20),0)),0)</f>
        <v>0</v>
      </c>
      <c r="D322" s="17">
        <f>B322*Calculator!$G$22/12</f>
        <v>0</v>
      </c>
      <c r="E322" s="17">
        <f t="shared" ref="E322:E361" si="20">C322-D322</f>
        <v>0</v>
      </c>
      <c r="F322" s="16">
        <f t="shared" ref="F322:F361" si="21">IF((B322-E322)&gt;0,B322-E322,0)</f>
        <v>0</v>
      </c>
      <c r="G322" s="18"/>
      <c r="H322" s="18"/>
    </row>
    <row r="323" spans="1:8">
      <c r="A323" s="19">
        <f t="shared" ref="A323:A361" ca="1" si="22">EDATE(A322,1)</f>
        <v>55716</v>
      </c>
      <c r="B323" s="16">
        <f t="shared" ref="B323:B361" si="23">F322</f>
        <v>0</v>
      </c>
      <c r="C323" s="17">
        <f>IF(B323&gt;0,(IFERROR(-PMT(Calculator!$G$22/12,Calculator!$G$23*12,Calculator!$G$20),0)),0)</f>
        <v>0</v>
      </c>
      <c r="D323" s="17">
        <f>B323*Calculator!$G$22/12</f>
        <v>0</v>
      </c>
      <c r="E323" s="17">
        <f t="shared" si="20"/>
        <v>0</v>
      </c>
      <c r="F323" s="16">
        <f t="shared" si="21"/>
        <v>0</v>
      </c>
      <c r="G323" s="18"/>
      <c r="H323" s="18"/>
    </row>
    <row r="324" spans="1:8">
      <c r="A324" s="19">
        <f t="shared" ca="1" si="22"/>
        <v>55747</v>
      </c>
      <c r="B324" s="16">
        <f t="shared" si="23"/>
        <v>0</v>
      </c>
      <c r="C324" s="17">
        <f>IF(B324&gt;0,(IFERROR(-PMT(Calculator!$G$22/12,Calculator!$G$23*12,Calculator!$G$20),0)),0)</f>
        <v>0</v>
      </c>
      <c r="D324" s="17">
        <f>B324*Calculator!$G$22/12</f>
        <v>0</v>
      </c>
      <c r="E324" s="17">
        <f t="shared" si="20"/>
        <v>0</v>
      </c>
      <c r="F324" s="16">
        <f t="shared" si="21"/>
        <v>0</v>
      </c>
      <c r="G324" s="18"/>
      <c r="H324" s="18"/>
    </row>
    <row r="325" spans="1:8">
      <c r="A325" s="19">
        <f t="shared" ca="1" si="22"/>
        <v>55778</v>
      </c>
      <c r="B325" s="16">
        <f t="shared" si="23"/>
        <v>0</v>
      </c>
      <c r="C325" s="17">
        <f>IF(B325&gt;0,(IFERROR(-PMT(Calculator!$G$22/12,Calculator!$G$23*12,Calculator!$G$20),0)),0)</f>
        <v>0</v>
      </c>
      <c r="D325" s="17">
        <f>B325*Calculator!$G$22/12</f>
        <v>0</v>
      </c>
      <c r="E325" s="17">
        <f t="shared" si="20"/>
        <v>0</v>
      </c>
      <c r="F325" s="16">
        <f t="shared" si="21"/>
        <v>0</v>
      </c>
      <c r="G325" s="18"/>
      <c r="H325" s="18"/>
    </row>
    <row r="326" spans="1:8">
      <c r="A326" s="19">
        <f t="shared" ca="1" si="22"/>
        <v>55808</v>
      </c>
      <c r="B326" s="16">
        <f t="shared" si="23"/>
        <v>0</v>
      </c>
      <c r="C326" s="17">
        <f>IF(B326&gt;0,(IFERROR(-PMT(Calculator!$G$22/12,Calculator!$G$23*12,Calculator!$G$20),0)),0)</f>
        <v>0</v>
      </c>
      <c r="D326" s="17">
        <f>B326*Calculator!$G$22/12</f>
        <v>0</v>
      </c>
      <c r="E326" s="17">
        <f t="shared" si="20"/>
        <v>0</v>
      </c>
      <c r="F326" s="16">
        <f t="shared" si="21"/>
        <v>0</v>
      </c>
      <c r="G326" s="18"/>
      <c r="H326" s="18"/>
    </row>
    <row r="327" spans="1:8">
      <c r="A327" s="19">
        <f t="shared" ca="1" si="22"/>
        <v>55839</v>
      </c>
      <c r="B327" s="16">
        <f t="shared" si="23"/>
        <v>0</v>
      </c>
      <c r="C327" s="17">
        <f>IF(B327&gt;0,(IFERROR(-PMT(Calculator!$G$22/12,Calculator!$G$23*12,Calculator!$G$20),0)),0)</f>
        <v>0</v>
      </c>
      <c r="D327" s="17">
        <f>B327*Calculator!$G$22/12</f>
        <v>0</v>
      </c>
      <c r="E327" s="17">
        <f t="shared" si="20"/>
        <v>0</v>
      </c>
      <c r="F327" s="16">
        <f t="shared" si="21"/>
        <v>0</v>
      </c>
      <c r="G327" s="18"/>
      <c r="H327" s="18"/>
    </row>
    <row r="328" spans="1:8">
      <c r="A328" s="19">
        <f t="shared" ca="1" si="22"/>
        <v>55869</v>
      </c>
      <c r="B328" s="16">
        <f t="shared" si="23"/>
        <v>0</v>
      </c>
      <c r="C328" s="17">
        <f>IF(B328&gt;0,(IFERROR(-PMT(Calculator!$G$22/12,Calculator!$G$23*12,Calculator!$G$20),0)),0)</f>
        <v>0</v>
      </c>
      <c r="D328" s="17">
        <f>B328*Calculator!$G$22/12</f>
        <v>0</v>
      </c>
      <c r="E328" s="17">
        <f t="shared" si="20"/>
        <v>0</v>
      </c>
      <c r="F328" s="16">
        <f t="shared" si="21"/>
        <v>0</v>
      </c>
      <c r="G328" s="18"/>
      <c r="H328" s="18"/>
    </row>
    <row r="329" spans="1:8">
      <c r="A329" s="19">
        <f t="shared" ca="1" si="22"/>
        <v>55900</v>
      </c>
      <c r="B329" s="16">
        <f t="shared" si="23"/>
        <v>0</v>
      </c>
      <c r="C329" s="17">
        <f>IF(B329&gt;0,(IFERROR(-PMT(Calculator!$G$22/12,Calculator!$G$23*12,Calculator!$G$20),0)),0)</f>
        <v>0</v>
      </c>
      <c r="D329" s="17">
        <f>B329*Calculator!$G$22/12</f>
        <v>0</v>
      </c>
      <c r="E329" s="17">
        <f t="shared" si="20"/>
        <v>0</v>
      </c>
      <c r="F329" s="16">
        <f t="shared" si="21"/>
        <v>0</v>
      </c>
      <c r="G329" s="18"/>
      <c r="H329" s="18"/>
    </row>
    <row r="330" spans="1:8">
      <c r="A330" s="19">
        <f t="shared" ca="1" si="22"/>
        <v>55931</v>
      </c>
      <c r="B330" s="16">
        <f t="shared" si="23"/>
        <v>0</v>
      </c>
      <c r="C330" s="17">
        <f>IF(B330&gt;0,(IFERROR(-PMT(Calculator!$G$22/12,Calculator!$G$23*12,Calculator!$G$20),0)),0)</f>
        <v>0</v>
      </c>
      <c r="D330" s="17">
        <f>B330*Calculator!$G$22/12</f>
        <v>0</v>
      </c>
      <c r="E330" s="17">
        <f t="shared" si="20"/>
        <v>0</v>
      </c>
      <c r="F330" s="16">
        <f t="shared" si="21"/>
        <v>0</v>
      </c>
      <c r="G330" s="18"/>
      <c r="H330" s="18"/>
    </row>
    <row r="331" spans="1:8">
      <c r="A331" s="19">
        <f t="shared" ca="1" si="22"/>
        <v>55959</v>
      </c>
      <c r="B331" s="16">
        <f t="shared" si="23"/>
        <v>0</v>
      </c>
      <c r="C331" s="17">
        <f>IF(B331&gt;0,(IFERROR(-PMT(Calculator!$G$22/12,Calculator!$G$23*12,Calculator!$G$20),0)),0)</f>
        <v>0</v>
      </c>
      <c r="D331" s="17">
        <f>B331*Calculator!$G$22/12</f>
        <v>0</v>
      </c>
      <c r="E331" s="17">
        <f t="shared" si="20"/>
        <v>0</v>
      </c>
      <c r="F331" s="16">
        <f t="shared" si="21"/>
        <v>0</v>
      </c>
      <c r="G331" s="18"/>
      <c r="H331" s="18"/>
    </row>
    <row r="332" spans="1:8">
      <c r="A332" s="19">
        <f t="shared" ca="1" si="22"/>
        <v>55990</v>
      </c>
      <c r="B332" s="16">
        <f t="shared" si="23"/>
        <v>0</v>
      </c>
      <c r="C332" s="17">
        <f>IF(B332&gt;0,(IFERROR(-PMT(Calculator!$G$22/12,Calculator!$G$23*12,Calculator!$G$20),0)),0)</f>
        <v>0</v>
      </c>
      <c r="D332" s="17">
        <f>B332*Calculator!$G$22/12</f>
        <v>0</v>
      </c>
      <c r="E332" s="17">
        <f t="shared" si="20"/>
        <v>0</v>
      </c>
      <c r="F332" s="16">
        <f t="shared" si="21"/>
        <v>0</v>
      </c>
      <c r="G332" s="18"/>
      <c r="H332" s="18"/>
    </row>
    <row r="333" spans="1:8">
      <c r="A333" s="19">
        <f t="shared" ca="1" si="22"/>
        <v>56020</v>
      </c>
      <c r="B333" s="16">
        <f t="shared" si="23"/>
        <v>0</v>
      </c>
      <c r="C333" s="17">
        <f>IF(B333&gt;0,(IFERROR(-PMT(Calculator!$G$22/12,Calculator!$G$23*12,Calculator!$G$20),0)),0)</f>
        <v>0</v>
      </c>
      <c r="D333" s="17">
        <f>B333*Calculator!$G$22/12</f>
        <v>0</v>
      </c>
      <c r="E333" s="17">
        <f t="shared" si="20"/>
        <v>0</v>
      </c>
      <c r="F333" s="16">
        <f t="shared" si="21"/>
        <v>0</v>
      </c>
      <c r="G333" s="18"/>
      <c r="H333" s="18"/>
    </row>
    <row r="334" spans="1:8">
      <c r="A334" s="19">
        <f t="shared" ca="1" si="22"/>
        <v>56051</v>
      </c>
      <c r="B334" s="16">
        <f t="shared" si="23"/>
        <v>0</v>
      </c>
      <c r="C334" s="17">
        <f>IF(B334&gt;0,(IFERROR(-PMT(Calculator!$G$22/12,Calculator!$G$23*12,Calculator!$G$20),0)),0)</f>
        <v>0</v>
      </c>
      <c r="D334" s="17">
        <f>B334*Calculator!$G$22/12</f>
        <v>0</v>
      </c>
      <c r="E334" s="17">
        <f t="shared" si="20"/>
        <v>0</v>
      </c>
      <c r="F334" s="16">
        <f t="shared" si="21"/>
        <v>0</v>
      </c>
      <c r="G334" s="18"/>
      <c r="H334" s="18"/>
    </row>
    <row r="335" spans="1:8">
      <c r="A335" s="19">
        <f t="shared" ca="1" si="22"/>
        <v>56081</v>
      </c>
      <c r="B335" s="16">
        <f t="shared" si="23"/>
        <v>0</v>
      </c>
      <c r="C335" s="17">
        <f>IF(B335&gt;0,(IFERROR(-PMT(Calculator!$G$22/12,Calculator!$G$23*12,Calculator!$G$20),0)),0)</f>
        <v>0</v>
      </c>
      <c r="D335" s="17">
        <f>B335*Calculator!$G$22/12</f>
        <v>0</v>
      </c>
      <c r="E335" s="17">
        <f t="shared" si="20"/>
        <v>0</v>
      </c>
      <c r="F335" s="16">
        <f t="shared" si="21"/>
        <v>0</v>
      </c>
      <c r="G335" s="18"/>
      <c r="H335" s="18"/>
    </row>
    <row r="336" spans="1:8">
      <c r="A336" s="19">
        <f t="shared" ca="1" si="22"/>
        <v>56112</v>
      </c>
      <c r="B336" s="16">
        <f t="shared" si="23"/>
        <v>0</v>
      </c>
      <c r="C336" s="17">
        <f>IF(B336&gt;0,(IFERROR(-PMT(Calculator!$G$22/12,Calculator!$G$23*12,Calculator!$G$20),0)),0)</f>
        <v>0</v>
      </c>
      <c r="D336" s="17">
        <f>B336*Calculator!$G$22/12</f>
        <v>0</v>
      </c>
      <c r="E336" s="17">
        <f t="shared" si="20"/>
        <v>0</v>
      </c>
      <c r="F336" s="16">
        <f t="shared" si="21"/>
        <v>0</v>
      </c>
      <c r="G336" s="18"/>
      <c r="H336" s="18"/>
    </row>
    <row r="337" spans="1:8">
      <c r="A337" s="19">
        <f t="shared" ca="1" si="22"/>
        <v>56143</v>
      </c>
      <c r="B337" s="16">
        <f t="shared" si="23"/>
        <v>0</v>
      </c>
      <c r="C337" s="17">
        <f>IF(B337&gt;0,(IFERROR(-PMT(Calculator!$G$22/12,Calculator!$G$23*12,Calculator!$G$20),0)),0)</f>
        <v>0</v>
      </c>
      <c r="D337" s="17">
        <f>B337*Calculator!$G$22/12</f>
        <v>0</v>
      </c>
      <c r="E337" s="17">
        <f t="shared" si="20"/>
        <v>0</v>
      </c>
      <c r="F337" s="16">
        <f t="shared" si="21"/>
        <v>0</v>
      </c>
      <c r="G337" s="18"/>
      <c r="H337" s="18"/>
    </row>
    <row r="338" spans="1:8">
      <c r="A338" s="19">
        <f t="shared" ca="1" si="22"/>
        <v>56173</v>
      </c>
      <c r="B338" s="16">
        <f t="shared" si="23"/>
        <v>0</v>
      </c>
      <c r="C338" s="17">
        <f>IF(B338&gt;0,(IFERROR(-PMT(Calculator!$G$22/12,Calculator!$G$23*12,Calculator!$G$20),0)),0)</f>
        <v>0</v>
      </c>
      <c r="D338" s="17">
        <f>B338*Calculator!$G$22/12</f>
        <v>0</v>
      </c>
      <c r="E338" s="17">
        <f t="shared" si="20"/>
        <v>0</v>
      </c>
      <c r="F338" s="16">
        <f t="shared" si="21"/>
        <v>0</v>
      </c>
      <c r="G338" s="18"/>
      <c r="H338" s="18"/>
    </row>
    <row r="339" spans="1:8">
      <c r="A339" s="19">
        <f t="shared" ca="1" si="22"/>
        <v>56204</v>
      </c>
      <c r="B339" s="16">
        <f t="shared" si="23"/>
        <v>0</v>
      </c>
      <c r="C339" s="17">
        <f>IF(B339&gt;0,(IFERROR(-PMT(Calculator!$G$22/12,Calculator!$G$23*12,Calculator!$G$20),0)),0)</f>
        <v>0</v>
      </c>
      <c r="D339" s="17">
        <f>B339*Calculator!$G$22/12</f>
        <v>0</v>
      </c>
      <c r="E339" s="17">
        <f t="shared" si="20"/>
        <v>0</v>
      </c>
      <c r="F339" s="16">
        <f t="shared" si="21"/>
        <v>0</v>
      </c>
      <c r="G339" s="18"/>
      <c r="H339" s="18"/>
    </row>
    <row r="340" spans="1:8">
      <c r="A340" s="19">
        <f t="shared" ca="1" si="22"/>
        <v>56234</v>
      </c>
      <c r="B340" s="16">
        <f t="shared" si="23"/>
        <v>0</v>
      </c>
      <c r="C340" s="17">
        <f>IF(B340&gt;0,(IFERROR(-PMT(Calculator!$G$22/12,Calculator!$G$23*12,Calculator!$G$20),0)),0)</f>
        <v>0</v>
      </c>
      <c r="D340" s="17">
        <f>B340*Calculator!$G$22/12</f>
        <v>0</v>
      </c>
      <c r="E340" s="17">
        <f t="shared" si="20"/>
        <v>0</v>
      </c>
      <c r="F340" s="16">
        <f t="shared" si="21"/>
        <v>0</v>
      </c>
      <c r="G340" s="18"/>
      <c r="H340" s="18"/>
    </row>
    <row r="341" spans="1:8">
      <c r="A341" s="19">
        <f t="shared" ca="1" si="22"/>
        <v>56265</v>
      </c>
      <c r="B341" s="16">
        <f t="shared" si="23"/>
        <v>0</v>
      </c>
      <c r="C341" s="17">
        <f>IF(B341&gt;0,(IFERROR(-PMT(Calculator!$G$22/12,Calculator!$G$23*12,Calculator!$G$20),0)),0)</f>
        <v>0</v>
      </c>
      <c r="D341" s="17">
        <f>B341*Calculator!$G$22/12</f>
        <v>0</v>
      </c>
      <c r="E341" s="17">
        <f t="shared" si="20"/>
        <v>0</v>
      </c>
      <c r="F341" s="16">
        <f t="shared" si="21"/>
        <v>0</v>
      </c>
      <c r="G341" s="18"/>
      <c r="H341" s="18"/>
    </row>
    <row r="342" spans="1:8">
      <c r="A342" s="19">
        <f t="shared" ca="1" si="22"/>
        <v>56296</v>
      </c>
      <c r="B342" s="16">
        <f t="shared" si="23"/>
        <v>0</v>
      </c>
      <c r="C342" s="17">
        <f>IF(B342&gt;0,(IFERROR(-PMT(Calculator!$G$22/12,Calculator!$G$23*12,Calculator!$G$20),0)),0)</f>
        <v>0</v>
      </c>
      <c r="D342" s="17">
        <f>B342*Calculator!$G$22/12</f>
        <v>0</v>
      </c>
      <c r="E342" s="17">
        <f t="shared" si="20"/>
        <v>0</v>
      </c>
      <c r="F342" s="16">
        <f t="shared" si="21"/>
        <v>0</v>
      </c>
      <c r="G342" s="18"/>
      <c r="H342" s="18"/>
    </row>
    <row r="343" spans="1:8">
      <c r="A343" s="19">
        <f t="shared" ca="1" si="22"/>
        <v>56324</v>
      </c>
      <c r="B343" s="16">
        <f t="shared" si="23"/>
        <v>0</v>
      </c>
      <c r="C343" s="17">
        <f>IF(B343&gt;0,(IFERROR(-PMT(Calculator!$G$22/12,Calculator!$G$23*12,Calculator!$G$20),0)),0)</f>
        <v>0</v>
      </c>
      <c r="D343" s="17">
        <f>B343*Calculator!$G$22/12</f>
        <v>0</v>
      </c>
      <c r="E343" s="17">
        <f t="shared" si="20"/>
        <v>0</v>
      </c>
      <c r="F343" s="16">
        <f t="shared" si="21"/>
        <v>0</v>
      </c>
      <c r="G343" s="18"/>
      <c r="H343" s="18"/>
    </row>
    <row r="344" spans="1:8">
      <c r="A344" s="19">
        <f t="shared" ca="1" si="22"/>
        <v>56355</v>
      </c>
      <c r="B344" s="16">
        <f t="shared" si="23"/>
        <v>0</v>
      </c>
      <c r="C344" s="17">
        <f>IF(B344&gt;0,(IFERROR(-PMT(Calculator!$G$22/12,Calculator!$G$23*12,Calculator!$G$20),0)),0)</f>
        <v>0</v>
      </c>
      <c r="D344" s="17">
        <f>B344*Calculator!$G$22/12</f>
        <v>0</v>
      </c>
      <c r="E344" s="17">
        <f t="shared" si="20"/>
        <v>0</v>
      </c>
      <c r="F344" s="16">
        <f t="shared" si="21"/>
        <v>0</v>
      </c>
      <c r="G344" s="18"/>
      <c r="H344" s="18"/>
    </row>
    <row r="345" spans="1:8">
      <c r="A345" s="19">
        <f t="shared" ca="1" si="22"/>
        <v>56385</v>
      </c>
      <c r="B345" s="16">
        <f t="shared" si="23"/>
        <v>0</v>
      </c>
      <c r="C345" s="17">
        <f>IF(B345&gt;0,(IFERROR(-PMT(Calculator!$G$22/12,Calculator!$G$23*12,Calculator!$G$20),0)),0)</f>
        <v>0</v>
      </c>
      <c r="D345" s="17">
        <f>B345*Calculator!$G$22/12</f>
        <v>0</v>
      </c>
      <c r="E345" s="17">
        <f t="shared" si="20"/>
        <v>0</v>
      </c>
      <c r="F345" s="16">
        <f t="shared" si="21"/>
        <v>0</v>
      </c>
      <c r="G345" s="18"/>
      <c r="H345" s="18"/>
    </row>
    <row r="346" spans="1:8">
      <c r="A346" s="19">
        <f t="shared" ca="1" si="22"/>
        <v>56416</v>
      </c>
      <c r="B346" s="16">
        <f t="shared" si="23"/>
        <v>0</v>
      </c>
      <c r="C346" s="17">
        <f>IF(B346&gt;0,(IFERROR(-PMT(Calculator!$G$22/12,Calculator!$G$23*12,Calculator!$G$20),0)),0)</f>
        <v>0</v>
      </c>
      <c r="D346" s="17">
        <f>B346*Calculator!$G$22/12</f>
        <v>0</v>
      </c>
      <c r="E346" s="17">
        <f t="shared" si="20"/>
        <v>0</v>
      </c>
      <c r="F346" s="16">
        <f t="shared" si="21"/>
        <v>0</v>
      </c>
      <c r="G346" s="18"/>
      <c r="H346" s="18"/>
    </row>
    <row r="347" spans="1:8">
      <c r="A347" s="19">
        <f t="shared" ca="1" si="22"/>
        <v>56446</v>
      </c>
      <c r="B347" s="16">
        <f t="shared" si="23"/>
        <v>0</v>
      </c>
      <c r="C347" s="17">
        <f>IF(B347&gt;0,(IFERROR(-PMT(Calculator!$G$22/12,Calculator!$G$23*12,Calculator!$G$20),0)),0)</f>
        <v>0</v>
      </c>
      <c r="D347" s="17">
        <f>B347*Calculator!$G$22/12</f>
        <v>0</v>
      </c>
      <c r="E347" s="17">
        <f t="shared" si="20"/>
        <v>0</v>
      </c>
      <c r="F347" s="16">
        <f t="shared" si="21"/>
        <v>0</v>
      </c>
      <c r="G347" s="18"/>
      <c r="H347" s="18"/>
    </row>
    <row r="348" spans="1:8">
      <c r="A348" s="19">
        <f t="shared" ca="1" si="22"/>
        <v>56477</v>
      </c>
      <c r="B348" s="16">
        <f t="shared" si="23"/>
        <v>0</v>
      </c>
      <c r="C348" s="17">
        <f>IF(B348&gt;0,(IFERROR(-PMT(Calculator!$G$22/12,Calculator!$G$23*12,Calculator!$G$20),0)),0)</f>
        <v>0</v>
      </c>
      <c r="D348" s="17">
        <f>B348*Calculator!$G$22/12</f>
        <v>0</v>
      </c>
      <c r="E348" s="17">
        <f t="shared" si="20"/>
        <v>0</v>
      </c>
      <c r="F348" s="16">
        <f t="shared" si="21"/>
        <v>0</v>
      </c>
      <c r="G348" s="18"/>
      <c r="H348" s="18"/>
    </row>
    <row r="349" spans="1:8">
      <c r="A349" s="19">
        <f t="shared" ca="1" si="22"/>
        <v>56508</v>
      </c>
      <c r="B349" s="16">
        <f t="shared" si="23"/>
        <v>0</v>
      </c>
      <c r="C349" s="17">
        <f>IF(B349&gt;0,(IFERROR(-PMT(Calculator!$G$22/12,Calculator!$G$23*12,Calculator!$G$20),0)),0)</f>
        <v>0</v>
      </c>
      <c r="D349" s="17">
        <f>B349*Calculator!$G$22/12</f>
        <v>0</v>
      </c>
      <c r="E349" s="17">
        <f t="shared" si="20"/>
        <v>0</v>
      </c>
      <c r="F349" s="16">
        <f t="shared" si="21"/>
        <v>0</v>
      </c>
      <c r="G349" s="18"/>
      <c r="H349" s="18"/>
    </row>
    <row r="350" spans="1:8">
      <c r="A350" s="19">
        <f t="shared" ca="1" si="22"/>
        <v>56538</v>
      </c>
      <c r="B350" s="16">
        <f t="shared" si="23"/>
        <v>0</v>
      </c>
      <c r="C350" s="17">
        <f>IF(B350&gt;0,(IFERROR(-PMT(Calculator!$G$22/12,Calculator!$G$23*12,Calculator!$G$20),0)),0)</f>
        <v>0</v>
      </c>
      <c r="D350" s="17">
        <f>B350*Calculator!$G$22/12</f>
        <v>0</v>
      </c>
      <c r="E350" s="17">
        <f t="shared" si="20"/>
        <v>0</v>
      </c>
      <c r="F350" s="16">
        <f t="shared" si="21"/>
        <v>0</v>
      </c>
      <c r="G350" s="18"/>
      <c r="H350" s="18"/>
    </row>
    <row r="351" spans="1:8">
      <c r="A351" s="19">
        <f t="shared" ca="1" si="22"/>
        <v>56569</v>
      </c>
      <c r="B351" s="16">
        <f t="shared" si="23"/>
        <v>0</v>
      </c>
      <c r="C351" s="17">
        <f>IF(B351&gt;0,(IFERROR(-PMT(Calculator!$G$22/12,Calculator!$G$23*12,Calculator!$G$20),0)),0)</f>
        <v>0</v>
      </c>
      <c r="D351" s="17">
        <f>B351*Calculator!$G$22/12</f>
        <v>0</v>
      </c>
      <c r="E351" s="17">
        <f t="shared" si="20"/>
        <v>0</v>
      </c>
      <c r="F351" s="16">
        <f t="shared" si="21"/>
        <v>0</v>
      </c>
      <c r="G351" s="18"/>
      <c r="H351" s="18"/>
    </row>
    <row r="352" spans="1:8">
      <c r="A352" s="19">
        <f t="shared" ca="1" si="22"/>
        <v>56599</v>
      </c>
      <c r="B352" s="16">
        <f t="shared" si="23"/>
        <v>0</v>
      </c>
      <c r="C352" s="17">
        <f>IF(B352&gt;0,(IFERROR(-PMT(Calculator!$G$22/12,Calculator!$G$23*12,Calculator!$G$20),0)),0)</f>
        <v>0</v>
      </c>
      <c r="D352" s="17">
        <f>B352*Calculator!$G$22/12</f>
        <v>0</v>
      </c>
      <c r="E352" s="17">
        <f t="shared" si="20"/>
        <v>0</v>
      </c>
      <c r="F352" s="16">
        <f t="shared" si="21"/>
        <v>0</v>
      </c>
      <c r="G352" s="18"/>
      <c r="H352" s="18"/>
    </row>
    <row r="353" spans="1:8">
      <c r="A353" s="19">
        <f t="shared" ca="1" si="22"/>
        <v>56630</v>
      </c>
      <c r="B353" s="16">
        <f t="shared" si="23"/>
        <v>0</v>
      </c>
      <c r="C353" s="17">
        <f>IF(B353&gt;0,(IFERROR(-PMT(Calculator!$G$22/12,Calculator!$G$23*12,Calculator!$G$20),0)),0)</f>
        <v>0</v>
      </c>
      <c r="D353" s="17">
        <f>B353*Calculator!$G$22/12</f>
        <v>0</v>
      </c>
      <c r="E353" s="17">
        <f t="shared" si="20"/>
        <v>0</v>
      </c>
      <c r="F353" s="16">
        <f t="shared" si="21"/>
        <v>0</v>
      </c>
      <c r="G353" s="18"/>
      <c r="H353" s="18"/>
    </row>
    <row r="354" spans="1:8">
      <c r="A354" s="19">
        <f t="shared" ca="1" si="22"/>
        <v>56661</v>
      </c>
      <c r="B354" s="16">
        <f t="shared" si="23"/>
        <v>0</v>
      </c>
      <c r="C354" s="17">
        <f>IF(B354&gt;0,(IFERROR(-PMT(Calculator!$G$22/12,Calculator!$G$23*12,Calculator!$G$20),0)),0)</f>
        <v>0</v>
      </c>
      <c r="D354" s="17">
        <f>B354*Calculator!$G$22/12</f>
        <v>0</v>
      </c>
      <c r="E354" s="17">
        <f t="shared" si="20"/>
        <v>0</v>
      </c>
      <c r="F354" s="16">
        <f t="shared" si="21"/>
        <v>0</v>
      </c>
      <c r="G354" s="18"/>
      <c r="H354" s="18"/>
    </row>
    <row r="355" spans="1:8">
      <c r="A355" s="19">
        <f t="shared" ca="1" si="22"/>
        <v>56689</v>
      </c>
      <c r="B355" s="16">
        <f t="shared" si="23"/>
        <v>0</v>
      </c>
      <c r="C355" s="17">
        <f>IF(B355&gt;0,(IFERROR(-PMT(Calculator!$G$22/12,Calculator!$G$23*12,Calculator!$G$20),0)),0)</f>
        <v>0</v>
      </c>
      <c r="D355" s="17">
        <f>B355*Calculator!$G$22/12</f>
        <v>0</v>
      </c>
      <c r="E355" s="17">
        <f t="shared" si="20"/>
        <v>0</v>
      </c>
      <c r="F355" s="16">
        <f t="shared" si="21"/>
        <v>0</v>
      </c>
      <c r="G355" s="18"/>
      <c r="H355" s="18"/>
    </row>
    <row r="356" spans="1:8">
      <c r="A356" s="19">
        <f t="shared" ca="1" si="22"/>
        <v>56720</v>
      </c>
      <c r="B356" s="16">
        <f t="shared" si="23"/>
        <v>0</v>
      </c>
      <c r="C356" s="17">
        <f>IF(B356&gt;0,(IFERROR(-PMT(Calculator!$G$22/12,Calculator!$G$23*12,Calculator!$G$20),0)),0)</f>
        <v>0</v>
      </c>
      <c r="D356" s="17">
        <f>B356*Calculator!$G$22/12</f>
        <v>0</v>
      </c>
      <c r="E356" s="17">
        <f t="shared" si="20"/>
        <v>0</v>
      </c>
      <c r="F356" s="16">
        <f t="shared" si="21"/>
        <v>0</v>
      </c>
      <c r="G356" s="18"/>
      <c r="H356" s="18"/>
    </row>
    <row r="357" spans="1:8">
      <c r="A357" s="19">
        <f t="shared" ca="1" si="22"/>
        <v>56750</v>
      </c>
      <c r="B357" s="16">
        <f t="shared" si="23"/>
        <v>0</v>
      </c>
      <c r="C357" s="17">
        <f>IF(B357&gt;0,(IFERROR(-PMT(Calculator!$G$22/12,Calculator!$G$23*12,Calculator!$G$20),0)),0)</f>
        <v>0</v>
      </c>
      <c r="D357" s="17">
        <f>B357*Calculator!$G$22/12</f>
        <v>0</v>
      </c>
      <c r="E357" s="17">
        <f t="shared" si="20"/>
        <v>0</v>
      </c>
      <c r="F357" s="16">
        <f t="shared" si="21"/>
        <v>0</v>
      </c>
      <c r="G357" s="18"/>
      <c r="H357" s="18"/>
    </row>
    <row r="358" spans="1:8">
      <c r="A358" s="19">
        <f t="shared" ca="1" si="22"/>
        <v>56781</v>
      </c>
      <c r="B358" s="16">
        <f t="shared" si="23"/>
        <v>0</v>
      </c>
      <c r="C358" s="17">
        <f>IF(B358&gt;0,(IFERROR(-PMT(Calculator!$G$22/12,Calculator!$G$23*12,Calculator!$G$20),0)),0)</f>
        <v>0</v>
      </c>
      <c r="D358" s="17">
        <f>B358*Calculator!$G$22/12</f>
        <v>0</v>
      </c>
      <c r="E358" s="17">
        <f t="shared" si="20"/>
        <v>0</v>
      </c>
      <c r="F358" s="16">
        <f t="shared" si="21"/>
        <v>0</v>
      </c>
      <c r="G358" s="18"/>
      <c r="H358" s="18"/>
    </row>
    <row r="359" spans="1:8">
      <c r="A359" s="19">
        <f t="shared" ca="1" si="22"/>
        <v>56811</v>
      </c>
      <c r="B359" s="16">
        <f t="shared" si="23"/>
        <v>0</v>
      </c>
      <c r="C359" s="17">
        <f>IF(B359&gt;0,(IFERROR(-PMT(Calculator!$G$22/12,Calculator!$G$23*12,Calculator!$G$20),0)),0)</f>
        <v>0</v>
      </c>
      <c r="D359" s="17">
        <f>B359*Calculator!$G$22/12</f>
        <v>0</v>
      </c>
      <c r="E359" s="17">
        <f t="shared" si="20"/>
        <v>0</v>
      </c>
      <c r="F359" s="16">
        <f t="shared" si="21"/>
        <v>0</v>
      </c>
      <c r="G359" s="18"/>
      <c r="H359" s="18"/>
    </row>
    <row r="360" spans="1:8">
      <c r="A360" s="19">
        <f t="shared" ca="1" si="22"/>
        <v>56842</v>
      </c>
      <c r="B360" s="16">
        <f t="shared" si="23"/>
        <v>0</v>
      </c>
      <c r="C360" s="17">
        <f>IF(B360&gt;0,(IFERROR(-PMT(Calculator!$G$22/12,Calculator!$G$23*12,Calculator!$G$20),0)),0)</f>
        <v>0</v>
      </c>
      <c r="D360" s="17">
        <f>B360*Calculator!$G$22/12</f>
        <v>0</v>
      </c>
      <c r="E360" s="17">
        <f t="shared" si="20"/>
        <v>0</v>
      </c>
      <c r="F360" s="16">
        <f t="shared" si="21"/>
        <v>0</v>
      </c>
      <c r="G360" s="18"/>
      <c r="H360" s="18"/>
    </row>
    <row r="361" spans="1:8">
      <c r="A361" s="19">
        <f t="shared" ca="1" si="22"/>
        <v>56873</v>
      </c>
      <c r="B361" s="16">
        <f t="shared" si="23"/>
        <v>0</v>
      </c>
      <c r="C361" s="17">
        <f>IF(B361&gt;0,(IFERROR(-PMT(Calculator!$G$22/12,Calculator!$G$23*12,Calculator!$G$20),0)),0)</f>
        <v>0</v>
      </c>
      <c r="D361" s="17">
        <f>B361*Calculator!$G$22/12</f>
        <v>0</v>
      </c>
      <c r="E361" s="17">
        <f t="shared" si="20"/>
        <v>0</v>
      </c>
      <c r="F361" s="16">
        <f t="shared" si="21"/>
        <v>0</v>
      </c>
      <c r="G361" s="18"/>
      <c r="H361" s="18"/>
    </row>
    <row r="362" spans="1:8">
      <c r="B362" s="16"/>
      <c r="C362" s="17"/>
      <c r="D362" s="17"/>
      <c r="E362" s="17"/>
      <c r="F362" s="16"/>
    </row>
    <row r="363" spans="1:8">
      <c r="B363" s="16"/>
      <c r="C363" s="17"/>
      <c r="D363" s="17"/>
      <c r="E363" s="17"/>
      <c r="F363" s="16"/>
    </row>
    <row r="364" spans="1:8">
      <c r="B364" s="16"/>
      <c r="C364" s="17"/>
      <c r="D364" s="17"/>
      <c r="E364" s="17"/>
      <c r="F364" s="16"/>
    </row>
    <row r="365" spans="1:8">
      <c r="B365" s="16"/>
      <c r="C365" s="17"/>
      <c r="D365" s="17"/>
      <c r="E365" s="17"/>
      <c r="F365" s="16"/>
    </row>
    <row r="366" spans="1:8">
      <c r="B366" s="16"/>
      <c r="C366" s="17"/>
      <c r="D366" s="17"/>
      <c r="E366" s="17"/>
      <c r="F366" s="16"/>
    </row>
    <row r="367" spans="1:8">
      <c r="B367" s="16"/>
      <c r="C367" s="17"/>
      <c r="D367" s="17"/>
      <c r="E367" s="17"/>
      <c r="F367" s="16"/>
    </row>
    <row r="368" spans="1:8">
      <c r="B368" s="16"/>
      <c r="C368" s="17"/>
      <c r="D368" s="17"/>
      <c r="E368" s="17"/>
      <c r="F368" s="16"/>
    </row>
    <row r="369" spans="2:6">
      <c r="B369" s="16"/>
      <c r="C369" s="17"/>
      <c r="D369" s="17"/>
      <c r="E369" s="17"/>
      <c r="F369" s="16"/>
    </row>
    <row r="370" spans="2:6">
      <c r="B370" s="16"/>
      <c r="C370" s="17"/>
      <c r="D370" s="17"/>
      <c r="E370" s="17"/>
      <c r="F370" s="16"/>
    </row>
    <row r="371" spans="2:6">
      <c r="B371" s="16"/>
      <c r="C371" s="17"/>
      <c r="D371" s="17"/>
      <c r="E371" s="17"/>
      <c r="F371" s="16"/>
    </row>
    <row r="372" spans="2:6">
      <c r="B372" s="16"/>
      <c r="C372" s="17"/>
      <c r="D372" s="17"/>
      <c r="E372" s="17"/>
      <c r="F372" s="16"/>
    </row>
    <row r="373" spans="2:6">
      <c r="B373" s="16"/>
      <c r="C373" s="17"/>
      <c r="D373" s="17"/>
      <c r="E373" s="17"/>
      <c r="F373" s="16"/>
    </row>
    <row r="374" spans="2:6">
      <c r="B374" s="16"/>
      <c r="C374" s="17"/>
      <c r="D374" s="17"/>
      <c r="E374" s="17"/>
      <c r="F374" s="16"/>
    </row>
    <row r="375" spans="2:6">
      <c r="B375" s="16"/>
      <c r="C375" s="17"/>
      <c r="D375" s="17"/>
      <c r="E375" s="17"/>
      <c r="F375" s="16"/>
    </row>
    <row r="376" spans="2:6">
      <c r="B376" s="16"/>
      <c r="C376" s="17"/>
      <c r="D376" s="17"/>
      <c r="E376" s="17"/>
      <c r="F376" s="16"/>
    </row>
    <row r="377" spans="2:6">
      <c r="B377" s="16"/>
      <c r="C377" s="17"/>
      <c r="D377" s="17"/>
      <c r="E377" s="17"/>
      <c r="F377" s="16"/>
    </row>
    <row r="378" spans="2:6">
      <c r="B378" s="16"/>
      <c r="C378" s="17"/>
      <c r="D378" s="17"/>
      <c r="E378" s="17"/>
      <c r="F378" s="16"/>
    </row>
    <row r="379" spans="2:6">
      <c r="B379" s="16"/>
      <c r="C379" s="17"/>
      <c r="D379" s="17"/>
      <c r="E379" s="17"/>
      <c r="F379" s="16"/>
    </row>
    <row r="380" spans="2:6">
      <c r="B380" s="16"/>
      <c r="C380" s="17"/>
      <c r="D380" s="17"/>
      <c r="E380" s="17"/>
      <c r="F380" s="16"/>
    </row>
    <row r="381" spans="2:6">
      <c r="B381" s="16"/>
      <c r="C381" s="17"/>
      <c r="D381" s="17"/>
      <c r="E381" s="17"/>
      <c r="F381" s="16"/>
    </row>
    <row r="382" spans="2:6">
      <c r="B382" s="16"/>
      <c r="C382" s="17"/>
      <c r="D382" s="17"/>
      <c r="E382" s="17"/>
      <c r="F382" s="16"/>
    </row>
    <row r="383" spans="2:6">
      <c r="B383" s="16"/>
      <c r="C383" s="17"/>
      <c r="D383" s="17"/>
      <c r="E383" s="17"/>
      <c r="F383" s="16"/>
    </row>
    <row r="384" spans="2:6">
      <c r="B384" s="16"/>
      <c r="C384" s="17"/>
      <c r="D384" s="17"/>
      <c r="E384" s="17"/>
      <c r="F384" s="16"/>
    </row>
    <row r="385" spans="2:6">
      <c r="B385" s="16"/>
      <c r="C385" s="17"/>
      <c r="D385" s="17"/>
      <c r="E385" s="17"/>
      <c r="F385" s="16"/>
    </row>
    <row r="386" spans="2:6">
      <c r="C386" s="16"/>
    </row>
    <row r="387" spans="2:6">
      <c r="C387" s="16"/>
    </row>
    <row r="388" spans="2:6">
      <c r="C388" s="16"/>
    </row>
    <row r="389" spans="2:6">
      <c r="C389" s="16"/>
    </row>
    <row r="390" spans="2:6">
      <c r="C390" s="16"/>
    </row>
    <row r="391" spans="2:6">
      <c r="C391" s="16"/>
    </row>
    <row r="392" spans="2:6">
      <c r="C392" s="16"/>
    </row>
    <row r="393" spans="2:6">
      <c r="C393" s="16"/>
    </row>
    <row r="394" spans="2:6">
      <c r="C394" s="16"/>
    </row>
    <row r="395" spans="2:6">
      <c r="C395" s="16"/>
    </row>
    <row r="396" spans="2:6">
      <c r="C396" s="16"/>
    </row>
    <row r="397" spans="2:6">
      <c r="C397" s="16"/>
    </row>
    <row r="398" spans="2:6">
      <c r="C398" s="16"/>
    </row>
    <row r="399" spans="2:6">
      <c r="C399" s="16"/>
    </row>
    <row r="400" spans="2:6">
      <c r="C400" s="16"/>
    </row>
    <row r="401" spans="3:3">
      <c r="C401" s="16"/>
    </row>
    <row r="402" spans="3:3">
      <c r="C402" s="16"/>
    </row>
    <row r="403" spans="3:3">
      <c r="C403" s="16"/>
    </row>
    <row r="404" spans="3:3">
      <c r="C404" s="16"/>
    </row>
    <row r="405" spans="3:3">
      <c r="C405" s="16"/>
    </row>
    <row r="406" spans="3:3">
      <c r="C406" s="16"/>
    </row>
    <row r="407" spans="3:3">
      <c r="C407" s="16"/>
    </row>
    <row r="408" spans="3:3">
      <c r="C408" s="16"/>
    </row>
    <row r="409" spans="3:3">
      <c r="C409" s="16"/>
    </row>
    <row r="410" spans="3:3">
      <c r="C410" s="16"/>
    </row>
    <row r="411" spans="3:3">
      <c r="C411" s="16"/>
    </row>
    <row r="412" spans="3:3">
      <c r="C412" s="16"/>
    </row>
    <row r="413" spans="3:3">
      <c r="C413" s="16"/>
    </row>
    <row r="414" spans="3:3">
      <c r="C414" s="16"/>
    </row>
    <row r="415" spans="3:3">
      <c r="C415" s="16"/>
    </row>
    <row r="416" spans="3:3">
      <c r="C416" s="16"/>
    </row>
    <row r="417" spans="3:3">
      <c r="C417" s="16"/>
    </row>
    <row r="418" spans="3:3">
      <c r="C418" s="16"/>
    </row>
    <row r="419" spans="3:3">
      <c r="C419" s="16"/>
    </row>
    <row r="420" spans="3:3">
      <c r="C420" s="16"/>
    </row>
    <row r="421" spans="3:3">
      <c r="C421" s="16"/>
    </row>
    <row r="422" spans="3:3">
      <c r="C422" s="16"/>
    </row>
    <row r="423" spans="3:3">
      <c r="C423" s="16"/>
    </row>
    <row r="424" spans="3:3">
      <c r="C424" s="16"/>
    </row>
    <row r="425" spans="3:3">
      <c r="C425" s="16"/>
    </row>
    <row r="426" spans="3:3">
      <c r="C426" s="16"/>
    </row>
    <row r="427" spans="3:3">
      <c r="C427" s="16"/>
    </row>
    <row r="428" spans="3:3">
      <c r="C428" s="16"/>
    </row>
    <row r="429" spans="3:3">
      <c r="C429" s="16"/>
    </row>
    <row r="430" spans="3:3">
      <c r="C430" s="16"/>
    </row>
    <row r="431" spans="3:3">
      <c r="C431" s="16"/>
    </row>
    <row r="432" spans="3:3">
      <c r="C432" s="16"/>
    </row>
    <row r="433" spans="3:3">
      <c r="C433" s="16"/>
    </row>
    <row r="434" spans="3:3">
      <c r="C434" s="16"/>
    </row>
    <row r="435" spans="3:3">
      <c r="C435" s="16"/>
    </row>
    <row r="436" spans="3:3">
      <c r="C436" s="16"/>
    </row>
    <row r="437" spans="3:3">
      <c r="C437" s="16"/>
    </row>
    <row r="438" spans="3:3">
      <c r="C438" s="16"/>
    </row>
    <row r="439" spans="3:3">
      <c r="C439" s="16"/>
    </row>
    <row r="440" spans="3:3">
      <c r="C440" s="16"/>
    </row>
    <row r="441" spans="3:3">
      <c r="C441" s="16"/>
    </row>
    <row r="442" spans="3:3">
      <c r="C442" s="16"/>
    </row>
    <row r="443" spans="3:3">
      <c r="C443" s="16"/>
    </row>
    <row r="444" spans="3:3">
      <c r="C444" s="16"/>
    </row>
    <row r="445" spans="3:3">
      <c r="C445" s="16"/>
    </row>
    <row r="446" spans="3:3">
      <c r="C446" s="16"/>
    </row>
    <row r="447" spans="3:3">
      <c r="C447" s="16"/>
    </row>
    <row r="448" spans="3:3">
      <c r="C448" s="16"/>
    </row>
    <row r="449" spans="3:3">
      <c r="C449" s="16"/>
    </row>
    <row r="450" spans="3:3">
      <c r="C450" s="16"/>
    </row>
    <row r="451" spans="3:3">
      <c r="C451" s="16"/>
    </row>
    <row r="452" spans="3:3">
      <c r="C452" s="16"/>
    </row>
    <row r="453" spans="3:3">
      <c r="C453" s="16"/>
    </row>
    <row r="454" spans="3:3">
      <c r="C454" s="16"/>
    </row>
    <row r="455" spans="3:3">
      <c r="C455" s="16"/>
    </row>
    <row r="456" spans="3:3">
      <c r="C456" s="16"/>
    </row>
    <row r="457" spans="3:3">
      <c r="C457" s="16"/>
    </row>
    <row r="458" spans="3:3">
      <c r="C458" s="16"/>
    </row>
    <row r="459" spans="3:3">
      <c r="C459" s="16"/>
    </row>
    <row r="460" spans="3:3">
      <c r="C460" s="16"/>
    </row>
    <row r="461" spans="3:3">
      <c r="C461" s="16"/>
    </row>
    <row r="462" spans="3:3">
      <c r="C462" s="16"/>
    </row>
    <row r="463" spans="3:3">
      <c r="C463" s="16"/>
    </row>
    <row r="464" spans="3:3">
      <c r="C464" s="16"/>
    </row>
    <row r="465" spans="3:3">
      <c r="C465" s="16"/>
    </row>
    <row r="466" spans="3:3">
      <c r="C466" s="16"/>
    </row>
    <row r="467" spans="3:3">
      <c r="C467" s="16"/>
    </row>
    <row r="468" spans="3:3">
      <c r="C468" s="16"/>
    </row>
    <row r="469" spans="3:3">
      <c r="C469" s="16"/>
    </row>
    <row r="470" spans="3:3">
      <c r="C470" s="16"/>
    </row>
    <row r="471" spans="3:3">
      <c r="C471" s="16"/>
    </row>
    <row r="472" spans="3:3">
      <c r="C472" s="16"/>
    </row>
    <row r="473" spans="3:3">
      <c r="C473" s="16"/>
    </row>
    <row r="474" spans="3:3">
      <c r="C474" s="16"/>
    </row>
    <row r="475" spans="3:3">
      <c r="C475" s="16"/>
    </row>
    <row r="476" spans="3:3">
      <c r="C476" s="16"/>
    </row>
    <row r="477" spans="3:3">
      <c r="C477" s="16"/>
    </row>
    <row r="478" spans="3:3">
      <c r="C478" s="16"/>
    </row>
    <row r="479" spans="3:3">
      <c r="C479" s="16"/>
    </row>
    <row r="480" spans="3:3">
      <c r="C480" s="16"/>
    </row>
    <row r="481" spans="3:3">
      <c r="C481" s="16"/>
    </row>
    <row r="482" spans="3:3">
      <c r="C482" s="16"/>
    </row>
    <row r="483" spans="3:3">
      <c r="C483" s="16"/>
    </row>
    <row r="484" spans="3:3">
      <c r="C484" s="16"/>
    </row>
    <row r="485" spans="3:3">
      <c r="C485" s="16"/>
    </row>
    <row r="486" spans="3:3">
      <c r="C486" s="16"/>
    </row>
    <row r="487" spans="3:3">
      <c r="C487" s="16"/>
    </row>
    <row r="488" spans="3:3">
      <c r="C488" s="16"/>
    </row>
    <row r="489" spans="3:3">
      <c r="C489" s="16"/>
    </row>
    <row r="490" spans="3:3">
      <c r="C490" s="16"/>
    </row>
    <row r="491" spans="3:3">
      <c r="C491" s="16"/>
    </row>
    <row r="492" spans="3:3">
      <c r="C492" s="16"/>
    </row>
    <row r="493" spans="3:3">
      <c r="C493" s="16"/>
    </row>
    <row r="494" spans="3:3">
      <c r="C494" s="16"/>
    </row>
    <row r="495" spans="3:3">
      <c r="C495" s="16"/>
    </row>
    <row r="496" spans="3:3">
      <c r="C496" s="16"/>
    </row>
    <row r="497" spans="3:3">
      <c r="C497" s="16"/>
    </row>
    <row r="498" spans="3:3">
      <c r="C498" s="16"/>
    </row>
    <row r="499" spans="3:3">
      <c r="C499" s="16"/>
    </row>
    <row r="500" spans="3:3">
      <c r="C500" s="16"/>
    </row>
    <row r="501" spans="3:3">
      <c r="C501" s="16"/>
    </row>
    <row r="502" spans="3:3">
      <c r="C502" s="16"/>
    </row>
    <row r="503" spans="3:3">
      <c r="C503" s="16"/>
    </row>
    <row r="504" spans="3:3">
      <c r="C504" s="16"/>
    </row>
    <row r="505" spans="3:3">
      <c r="C505" s="16"/>
    </row>
    <row r="506" spans="3:3">
      <c r="C506" s="16"/>
    </row>
    <row r="507" spans="3:3">
      <c r="C507" s="16"/>
    </row>
    <row r="508" spans="3:3">
      <c r="C508" s="16"/>
    </row>
    <row r="509" spans="3:3">
      <c r="C509" s="16"/>
    </row>
    <row r="510" spans="3:3">
      <c r="C510" s="16"/>
    </row>
    <row r="511" spans="3:3">
      <c r="C511" s="16"/>
    </row>
    <row r="512" spans="3:3">
      <c r="C512" s="16"/>
    </row>
    <row r="513" spans="3:3">
      <c r="C513" s="16"/>
    </row>
    <row r="514" spans="3:3">
      <c r="C514" s="16"/>
    </row>
    <row r="515" spans="3:3">
      <c r="C515" s="16"/>
    </row>
    <row r="516" spans="3:3">
      <c r="C516" s="16"/>
    </row>
    <row r="517" spans="3:3">
      <c r="C517" s="16"/>
    </row>
    <row r="518" spans="3:3">
      <c r="C518" s="16"/>
    </row>
    <row r="519" spans="3:3">
      <c r="C519" s="16"/>
    </row>
    <row r="520" spans="3:3">
      <c r="C520" s="16"/>
    </row>
    <row r="521" spans="3:3">
      <c r="C521" s="16"/>
    </row>
    <row r="522" spans="3:3">
      <c r="C522" s="16"/>
    </row>
    <row r="523" spans="3:3">
      <c r="C523" s="16"/>
    </row>
    <row r="524" spans="3:3">
      <c r="C524" s="16"/>
    </row>
    <row r="525" spans="3:3">
      <c r="C525" s="16"/>
    </row>
    <row r="526" spans="3:3">
      <c r="C526" s="16"/>
    </row>
    <row r="527" spans="3:3">
      <c r="C527" s="16"/>
    </row>
    <row r="528" spans="3:3">
      <c r="C528" s="16"/>
    </row>
    <row r="529" spans="3:3">
      <c r="C529" s="16"/>
    </row>
    <row r="530" spans="3:3">
      <c r="C530" s="16"/>
    </row>
    <row r="531" spans="3:3">
      <c r="C531" s="16"/>
    </row>
    <row r="532" spans="3:3">
      <c r="C532" s="16"/>
    </row>
    <row r="533" spans="3:3">
      <c r="C533" s="16"/>
    </row>
    <row r="534" spans="3:3">
      <c r="C534" s="16"/>
    </row>
    <row r="535" spans="3:3">
      <c r="C535" s="16"/>
    </row>
    <row r="536" spans="3:3">
      <c r="C536" s="16"/>
    </row>
    <row r="537" spans="3:3">
      <c r="C537" s="16"/>
    </row>
    <row r="538" spans="3:3">
      <c r="C538" s="16"/>
    </row>
    <row r="539" spans="3:3">
      <c r="C539" s="16"/>
    </row>
    <row r="540" spans="3:3">
      <c r="C540" s="16"/>
    </row>
    <row r="541" spans="3:3">
      <c r="C541" s="16"/>
    </row>
    <row r="542" spans="3:3">
      <c r="C542" s="16"/>
    </row>
    <row r="543" spans="3:3">
      <c r="C543" s="16"/>
    </row>
    <row r="544" spans="3:3">
      <c r="C544" s="16"/>
    </row>
    <row r="545" spans="3:3">
      <c r="C545" s="16"/>
    </row>
    <row r="546" spans="3:3">
      <c r="C546" s="16"/>
    </row>
    <row r="547" spans="3:3">
      <c r="C547" s="16"/>
    </row>
    <row r="548" spans="3:3">
      <c r="C548" s="16"/>
    </row>
    <row r="549" spans="3:3">
      <c r="C549" s="16"/>
    </row>
    <row r="550" spans="3:3">
      <c r="C550" s="16"/>
    </row>
    <row r="551" spans="3:3">
      <c r="C551" s="16"/>
    </row>
    <row r="552" spans="3:3">
      <c r="C552" s="16"/>
    </row>
    <row r="553" spans="3:3">
      <c r="C553" s="16"/>
    </row>
    <row r="554" spans="3:3">
      <c r="C554" s="16"/>
    </row>
    <row r="555" spans="3:3">
      <c r="C555" s="16"/>
    </row>
    <row r="556" spans="3:3">
      <c r="C556" s="16"/>
    </row>
    <row r="557" spans="3:3">
      <c r="C557" s="16"/>
    </row>
    <row r="558" spans="3:3">
      <c r="C558" s="16"/>
    </row>
    <row r="559" spans="3:3">
      <c r="C559" s="16"/>
    </row>
    <row r="560" spans="3:3">
      <c r="C560" s="16"/>
    </row>
    <row r="561" spans="3:3">
      <c r="C561" s="16"/>
    </row>
    <row r="562" spans="3:3">
      <c r="C562" s="16"/>
    </row>
    <row r="563" spans="3:3">
      <c r="C563" s="16"/>
    </row>
    <row r="564" spans="3:3">
      <c r="C564" s="16"/>
    </row>
    <row r="565" spans="3:3">
      <c r="C565" s="16"/>
    </row>
    <row r="566" spans="3:3">
      <c r="C566" s="16"/>
    </row>
    <row r="567" spans="3:3">
      <c r="C567" s="16"/>
    </row>
    <row r="568" spans="3:3">
      <c r="C568" s="16"/>
    </row>
    <row r="569" spans="3:3">
      <c r="C569" s="16"/>
    </row>
    <row r="570" spans="3:3">
      <c r="C570" s="16"/>
    </row>
    <row r="571" spans="3:3">
      <c r="C571" s="16"/>
    </row>
    <row r="572" spans="3:3">
      <c r="C572" s="16"/>
    </row>
    <row r="573" spans="3:3">
      <c r="C573" s="16"/>
    </row>
    <row r="574" spans="3:3">
      <c r="C574" s="16"/>
    </row>
    <row r="575" spans="3:3">
      <c r="C575" s="16"/>
    </row>
    <row r="576" spans="3:3">
      <c r="C576" s="16"/>
    </row>
    <row r="577" spans="3:3">
      <c r="C577" s="16"/>
    </row>
    <row r="578" spans="3:3">
      <c r="C578" s="16"/>
    </row>
    <row r="579" spans="3:3">
      <c r="C579" s="16"/>
    </row>
    <row r="580" spans="3:3">
      <c r="C580" s="16"/>
    </row>
    <row r="581" spans="3:3">
      <c r="C581" s="16"/>
    </row>
    <row r="582" spans="3:3">
      <c r="C582" s="16"/>
    </row>
    <row r="583" spans="3:3">
      <c r="C583" s="16"/>
    </row>
    <row r="584" spans="3:3">
      <c r="C584" s="16"/>
    </row>
    <row r="585" spans="3:3">
      <c r="C585" s="16"/>
    </row>
    <row r="586" spans="3:3">
      <c r="C586" s="16"/>
    </row>
    <row r="587" spans="3:3">
      <c r="C587" s="16"/>
    </row>
    <row r="588" spans="3:3">
      <c r="C588" s="16"/>
    </row>
    <row r="589" spans="3:3">
      <c r="C589" s="16"/>
    </row>
    <row r="590" spans="3:3">
      <c r="C590" s="16"/>
    </row>
    <row r="591" spans="3:3">
      <c r="C591" s="16"/>
    </row>
    <row r="592" spans="3:3">
      <c r="C592" s="16"/>
    </row>
    <row r="593" spans="3:3">
      <c r="C593" s="16"/>
    </row>
    <row r="594" spans="3:3">
      <c r="C594" s="16"/>
    </row>
    <row r="595" spans="3:3">
      <c r="C595" s="16"/>
    </row>
    <row r="596" spans="3:3">
      <c r="C596" s="16"/>
    </row>
    <row r="597" spans="3:3">
      <c r="C597" s="16"/>
    </row>
    <row r="598" spans="3:3">
      <c r="C598" s="16"/>
    </row>
    <row r="599" spans="3:3">
      <c r="C599" s="16"/>
    </row>
    <row r="600" spans="3:3">
      <c r="C600" s="16"/>
    </row>
    <row r="601" spans="3:3">
      <c r="C601" s="16"/>
    </row>
    <row r="602" spans="3:3">
      <c r="C602" s="16"/>
    </row>
    <row r="603" spans="3:3">
      <c r="C603" s="16"/>
    </row>
    <row r="604" spans="3:3">
      <c r="C604" s="16"/>
    </row>
    <row r="605" spans="3:3">
      <c r="C605" s="16"/>
    </row>
    <row r="606" spans="3:3">
      <c r="C606" s="16"/>
    </row>
    <row r="607" spans="3:3">
      <c r="C607" s="16"/>
    </row>
    <row r="608" spans="3:3">
      <c r="C608" s="16"/>
    </row>
    <row r="609" spans="3:3">
      <c r="C609" s="16"/>
    </row>
    <row r="610" spans="3:3">
      <c r="C610" s="16"/>
    </row>
    <row r="611" spans="3:3">
      <c r="C611" s="16"/>
    </row>
    <row r="612" spans="3:3">
      <c r="C612" s="16"/>
    </row>
    <row r="613" spans="3:3">
      <c r="C613" s="16"/>
    </row>
    <row r="614" spans="3:3">
      <c r="C614" s="16"/>
    </row>
    <row r="615" spans="3:3">
      <c r="C615" s="16"/>
    </row>
    <row r="616" spans="3:3">
      <c r="C616" s="16"/>
    </row>
    <row r="617" spans="3:3">
      <c r="C617" s="16"/>
    </row>
    <row r="618" spans="3:3">
      <c r="C618" s="16"/>
    </row>
    <row r="619" spans="3:3">
      <c r="C619" s="16"/>
    </row>
    <row r="620" spans="3:3">
      <c r="C620" s="16"/>
    </row>
    <row r="621" spans="3:3">
      <c r="C621" s="16"/>
    </row>
    <row r="622" spans="3:3">
      <c r="C622" s="16"/>
    </row>
    <row r="623" spans="3:3">
      <c r="C623" s="16"/>
    </row>
    <row r="624" spans="3:3">
      <c r="C624" s="16"/>
    </row>
    <row r="625" spans="3:3">
      <c r="C625" s="16"/>
    </row>
    <row r="626" spans="3:3">
      <c r="C626" s="16"/>
    </row>
    <row r="627" spans="3:3">
      <c r="C627" s="16"/>
    </row>
    <row r="628" spans="3:3">
      <c r="C628" s="16"/>
    </row>
    <row r="629" spans="3:3">
      <c r="C629" s="16"/>
    </row>
    <row r="630" spans="3:3">
      <c r="C630" s="16"/>
    </row>
    <row r="631" spans="3:3">
      <c r="C631" s="16"/>
    </row>
    <row r="632" spans="3:3">
      <c r="C632" s="16"/>
    </row>
    <row r="633" spans="3:3">
      <c r="C633" s="16"/>
    </row>
    <row r="634" spans="3:3">
      <c r="C634" s="16"/>
    </row>
    <row r="635" spans="3:3">
      <c r="C635" s="16"/>
    </row>
    <row r="636" spans="3:3">
      <c r="C636" s="16"/>
    </row>
    <row r="637" spans="3:3">
      <c r="C637" s="16"/>
    </row>
    <row r="638" spans="3:3">
      <c r="C638" s="16"/>
    </row>
    <row r="639" spans="3:3">
      <c r="C639" s="16"/>
    </row>
    <row r="640" spans="3:3">
      <c r="C640" s="16"/>
    </row>
    <row r="641" spans="3:3">
      <c r="C641" s="16"/>
    </row>
    <row r="642" spans="3:3">
      <c r="C642" s="16"/>
    </row>
    <row r="643" spans="3:3">
      <c r="C643" s="16"/>
    </row>
    <row r="644" spans="3:3">
      <c r="C644" s="16"/>
    </row>
    <row r="645" spans="3:3">
      <c r="C645" s="16"/>
    </row>
    <row r="646" spans="3:3">
      <c r="C646" s="16"/>
    </row>
    <row r="647" spans="3:3">
      <c r="C647" s="16"/>
    </row>
    <row r="648" spans="3:3">
      <c r="C648" s="16"/>
    </row>
    <row r="649" spans="3:3">
      <c r="C649" s="16"/>
    </row>
    <row r="650" spans="3:3">
      <c r="C650" s="16"/>
    </row>
    <row r="651" spans="3:3">
      <c r="C651" s="16"/>
    </row>
    <row r="652" spans="3:3">
      <c r="C652" s="16"/>
    </row>
    <row r="653" spans="3:3">
      <c r="C653" s="16"/>
    </row>
    <row r="654" spans="3:3">
      <c r="C654" s="16"/>
    </row>
    <row r="655" spans="3:3">
      <c r="C655" s="16"/>
    </row>
    <row r="656" spans="3:3">
      <c r="C656" s="16"/>
    </row>
    <row r="657" spans="3:3">
      <c r="C657" s="16"/>
    </row>
    <row r="658" spans="3:3">
      <c r="C658" s="16"/>
    </row>
    <row r="659" spans="3:3">
      <c r="C659" s="16"/>
    </row>
    <row r="660" spans="3:3">
      <c r="C660" s="16"/>
    </row>
    <row r="661" spans="3:3">
      <c r="C661" s="16"/>
    </row>
    <row r="662" spans="3:3">
      <c r="C662" s="16"/>
    </row>
    <row r="663" spans="3:3">
      <c r="C663" s="16"/>
    </row>
    <row r="664" spans="3:3">
      <c r="C664" s="16"/>
    </row>
    <row r="665" spans="3:3">
      <c r="C665" s="16"/>
    </row>
    <row r="666" spans="3:3">
      <c r="C666" s="16"/>
    </row>
    <row r="667" spans="3:3">
      <c r="C667" s="16"/>
    </row>
    <row r="668" spans="3:3">
      <c r="C668" s="16"/>
    </row>
    <row r="669" spans="3:3">
      <c r="C669" s="16"/>
    </row>
    <row r="670" spans="3:3">
      <c r="C670" s="16"/>
    </row>
    <row r="671" spans="3:3">
      <c r="C671" s="16"/>
    </row>
    <row r="672" spans="3:3">
      <c r="C672" s="16"/>
    </row>
    <row r="673" spans="3:3">
      <c r="C673" s="16"/>
    </row>
    <row r="674" spans="3:3">
      <c r="C674" s="16"/>
    </row>
    <row r="675" spans="3:3">
      <c r="C675" s="16"/>
    </row>
    <row r="676" spans="3:3">
      <c r="C676" s="16"/>
    </row>
    <row r="677" spans="3:3">
      <c r="C677" s="16"/>
    </row>
    <row r="678" spans="3:3">
      <c r="C678" s="16"/>
    </row>
    <row r="679" spans="3:3">
      <c r="C679" s="16"/>
    </row>
    <row r="680" spans="3:3">
      <c r="C680" s="16"/>
    </row>
    <row r="681" spans="3:3">
      <c r="C681" s="16"/>
    </row>
    <row r="682" spans="3:3">
      <c r="C682" s="16"/>
    </row>
    <row r="683" spans="3:3">
      <c r="C683" s="16"/>
    </row>
    <row r="684" spans="3:3">
      <c r="C684" s="16"/>
    </row>
    <row r="685" spans="3:3">
      <c r="C685" s="16"/>
    </row>
    <row r="686" spans="3:3">
      <c r="C686" s="16"/>
    </row>
    <row r="687" spans="3:3">
      <c r="C687" s="16"/>
    </row>
    <row r="688" spans="3:3">
      <c r="C688" s="16"/>
    </row>
    <row r="689" spans="3:3">
      <c r="C689" s="16"/>
    </row>
    <row r="690" spans="3:3">
      <c r="C690" s="16"/>
    </row>
    <row r="691" spans="3:3">
      <c r="C691" s="16"/>
    </row>
    <row r="692" spans="3:3">
      <c r="C692" s="16"/>
    </row>
    <row r="693" spans="3:3">
      <c r="C693" s="16"/>
    </row>
    <row r="694" spans="3:3">
      <c r="C694" s="16"/>
    </row>
    <row r="695" spans="3:3">
      <c r="C695" s="16"/>
    </row>
    <row r="696" spans="3:3">
      <c r="C696" s="16"/>
    </row>
    <row r="697" spans="3:3">
      <c r="C697" s="16"/>
    </row>
    <row r="698" spans="3:3">
      <c r="C698" s="16"/>
    </row>
    <row r="699" spans="3:3">
      <c r="C699" s="16"/>
    </row>
    <row r="700" spans="3:3">
      <c r="C700" s="16"/>
    </row>
    <row r="701" spans="3:3">
      <c r="C701" s="16"/>
    </row>
    <row r="702" spans="3:3">
      <c r="C702" s="16"/>
    </row>
    <row r="703" spans="3:3">
      <c r="C703" s="16"/>
    </row>
    <row r="704" spans="3:3">
      <c r="C704" s="16"/>
    </row>
    <row r="705" spans="3:3">
      <c r="C705" s="16"/>
    </row>
    <row r="706" spans="3:3">
      <c r="C706" s="16"/>
    </row>
    <row r="707" spans="3:3">
      <c r="C707" s="16"/>
    </row>
    <row r="708" spans="3:3">
      <c r="C708" s="16"/>
    </row>
    <row r="709" spans="3:3">
      <c r="C709" s="16"/>
    </row>
    <row r="710" spans="3:3">
      <c r="C710" s="16"/>
    </row>
    <row r="711" spans="3:3">
      <c r="C711" s="16"/>
    </row>
    <row r="712" spans="3:3">
      <c r="C712" s="16"/>
    </row>
    <row r="713" spans="3:3">
      <c r="C713" s="16"/>
    </row>
    <row r="714" spans="3:3">
      <c r="C714" s="16"/>
    </row>
    <row r="715" spans="3:3">
      <c r="C715" s="16"/>
    </row>
    <row r="716" spans="3:3">
      <c r="C716" s="16"/>
    </row>
    <row r="717" spans="3:3">
      <c r="C717" s="16"/>
    </row>
    <row r="718" spans="3:3">
      <c r="C718" s="16"/>
    </row>
    <row r="719" spans="3:3">
      <c r="C719" s="16"/>
    </row>
    <row r="720" spans="3:3">
      <c r="C720" s="16"/>
    </row>
    <row r="721" spans="3:3">
      <c r="C721" s="16"/>
    </row>
    <row r="722" spans="3:3">
      <c r="C722" s="16"/>
    </row>
    <row r="723" spans="3:3">
      <c r="C723" s="16"/>
    </row>
    <row r="724" spans="3:3">
      <c r="C724" s="16"/>
    </row>
    <row r="725" spans="3:3">
      <c r="C725" s="16"/>
    </row>
    <row r="726" spans="3:3">
      <c r="C726" s="16"/>
    </row>
    <row r="727" spans="3:3">
      <c r="C727" s="16"/>
    </row>
    <row r="728" spans="3:3">
      <c r="C728" s="16"/>
    </row>
    <row r="729" spans="3:3">
      <c r="C729" s="16"/>
    </row>
    <row r="730" spans="3:3">
      <c r="C730" s="16"/>
    </row>
    <row r="731" spans="3:3">
      <c r="C731" s="16"/>
    </row>
    <row r="732" spans="3:3">
      <c r="C732" s="16"/>
    </row>
    <row r="733" spans="3:3">
      <c r="C733" s="16"/>
    </row>
    <row r="734" spans="3:3">
      <c r="C734" s="16"/>
    </row>
    <row r="735" spans="3:3">
      <c r="C735" s="16"/>
    </row>
    <row r="736" spans="3:3">
      <c r="C736" s="16"/>
    </row>
    <row r="737" spans="3:3">
      <c r="C737" s="16"/>
    </row>
    <row r="738" spans="3:3">
      <c r="C738" s="16"/>
    </row>
    <row r="739" spans="3:3">
      <c r="C739" s="16"/>
    </row>
    <row r="740" spans="3:3">
      <c r="C740" s="16"/>
    </row>
    <row r="741" spans="3:3">
      <c r="C741" s="16"/>
    </row>
    <row r="742" spans="3:3">
      <c r="C742" s="16"/>
    </row>
    <row r="743" spans="3:3">
      <c r="C743" s="16"/>
    </row>
    <row r="744" spans="3:3">
      <c r="C744" s="16"/>
    </row>
    <row r="745" spans="3:3">
      <c r="C745" s="16"/>
    </row>
    <row r="746" spans="3:3">
      <c r="C746" s="16"/>
    </row>
    <row r="747" spans="3:3">
      <c r="C747" s="16"/>
    </row>
    <row r="748" spans="3:3">
      <c r="C748" s="16"/>
    </row>
    <row r="749" spans="3:3">
      <c r="C749" s="16"/>
    </row>
    <row r="750" spans="3:3">
      <c r="C750" s="16"/>
    </row>
    <row r="751" spans="3:3">
      <c r="C751" s="16"/>
    </row>
    <row r="752" spans="3:3">
      <c r="C752" s="16"/>
    </row>
    <row r="753" spans="3:3">
      <c r="C753" s="16"/>
    </row>
    <row r="754" spans="3:3">
      <c r="C754" s="16"/>
    </row>
    <row r="755" spans="3:3">
      <c r="C755" s="16"/>
    </row>
    <row r="756" spans="3:3">
      <c r="C756" s="16"/>
    </row>
    <row r="757" spans="3:3">
      <c r="C757" s="16"/>
    </row>
    <row r="758" spans="3:3">
      <c r="C758" s="16"/>
    </row>
    <row r="759" spans="3:3">
      <c r="C759" s="16"/>
    </row>
    <row r="760" spans="3:3">
      <c r="C760" s="16"/>
    </row>
    <row r="761" spans="3:3">
      <c r="C761" s="16"/>
    </row>
    <row r="762" spans="3:3">
      <c r="C762" s="16"/>
    </row>
    <row r="763" spans="3:3">
      <c r="C763" s="16"/>
    </row>
    <row r="764" spans="3:3">
      <c r="C764" s="16"/>
    </row>
    <row r="765" spans="3:3">
      <c r="C765" s="16"/>
    </row>
    <row r="766" spans="3:3">
      <c r="C766" s="16"/>
    </row>
    <row r="767" spans="3:3">
      <c r="C767" s="16"/>
    </row>
    <row r="768" spans="3:3">
      <c r="C768" s="16"/>
    </row>
    <row r="769" spans="3:3">
      <c r="C769" s="16"/>
    </row>
    <row r="770" spans="3:3">
      <c r="C770" s="16"/>
    </row>
    <row r="771" spans="3:3">
      <c r="C771" s="16"/>
    </row>
    <row r="772" spans="3:3">
      <c r="C772" s="16"/>
    </row>
    <row r="773" spans="3:3">
      <c r="C773" s="16"/>
    </row>
    <row r="774" spans="3:3">
      <c r="C774" s="16"/>
    </row>
    <row r="775" spans="3:3">
      <c r="C775" s="16"/>
    </row>
    <row r="776" spans="3:3">
      <c r="C776" s="16"/>
    </row>
    <row r="777" spans="3:3">
      <c r="C777" s="16"/>
    </row>
    <row r="778" spans="3:3">
      <c r="C778" s="16"/>
    </row>
    <row r="779" spans="3:3">
      <c r="C779" s="16"/>
    </row>
    <row r="780" spans="3:3">
      <c r="C780" s="16"/>
    </row>
    <row r="781" spans="3:3">
      <c r="C781" s="16"/>
    </row>
    <row r="782" spans="3:3">
      <c r="C782" s="16"/>
    </row>
    <row r="783" spans="3:3">
      <c r="C783" s="16"/>
    </row>
    <row r="784" spans="3:3">
      <c r="C784" s="16"/>
    </row>
    <row r="785" spans="3:3">
      <c r="C785" s="16"/>
    </row>
    <row r="786" spans="3:3">
      <c r="C786" s="16"/>
    </row>
    <row r="787" spans="3:3">
      <c r="C787" s="16"/>
    </row>
    <row r="788" spans="3:3">
      <c r="C788" s="16"/>
    </row>
    <row r="789" spans="3:3">
      <c r="C789" s="16"/>
    </row>
    <row r="790" spans="3:3">
      <c r="C790" s="16"/>
    </row>
    <row r="791" spans="3:3">
      <c r="C791" s="16"/>
    </row>
    <row r="792" spans="3:3">
      <c r="C792" s="16"/>
    </row>
    <row r="793" spans="3:3">
      <c r="C793" s="16"/>
    </row>
    <row r="794" spans="3:3">
      <c r="C794" s="16"/>
    </row>
    <row r="795" spans="3:3">
      <c r="C795" s="16"/>
    </row>
    <row r="796" spans="3:3">
      <c r="C796" s="16"/>
    </row>
    <row r="797" spans="3:3">
      <c r="C797" s="16"/>
    </row>
    <row r="798" spans="3:3">
      <c r="C798" s="16"/>
    </row>
    <row r="799" spans="3:3">
      <c r="C799" s="16"/>
    </row>
    <row r="800" spans="3:3">
      <c r="C800" s="16"/>
    </row>
    <row r="801" spans="3:3">
      <c r="C801" s="16"/>
    </row>
    <row r="802" spans="3:3">
      <c r="C802" s="16"/>
    </row>
    <row r="803" spans="3:3">
      <c r="C803" s="16"/>
    </row>
    <row r="804" spans="3:3">
      <c r="C804" s="16"/>
    </row>
    <row r="805" spans="3:3">
      <c r="C805" s="16"/>
    </row>
    <row r="806" spans="3:3">
      <c r="C806" s="16"/>
    </row>
    <row r="807" spans="3:3">
      <c r="C807" s="16"/>
    </row>
    <row r="808" spans="3:3">
      <c r="C808" s="16"/>
    </row>
    <row r="809" spans="3:3">
      <c r="C809" s="16"/>
    </row>
    <row r="810" spans="3:3">
      <c r="C810" s="16"/>
    </row>
    <row r="811" spans="3:3">
      <c r="C811" s="16"/>
    </row>
    <row r="812" spans="3:3">
      <c r="C812" s="16"/>
    </row>
    <row r="813" spans="3:3">
      <c r="C813" s="16"/>
    </row>
    <row r="814" spans="3:3">
      <c r="C814" s="16"/>
    </row>
    <row r="815" spans="3:3">
      <c r="C815" s="16"/>
    </row>
    <row r="816" spans="3:3">
      <c r="C816" s="16"/>
    </row>
    <row r="817" spans="3:3">
      <c r="C817" s="16"/>
    </row>
    <row r="818" spans="3:3">
      <c r="C818" s="16"/>
    </row>
    <row r="819" spans="3:3">
      <c r="C819" s="16"/>
    </row>
    <row r="820" spans="3:3">
      <c r="C820" s="16"/>
    </row>
    <row r="821" spans="3:3">
      <c r="C821" s="16"/>
    </row>
    <row r="822" spans="3:3">
      <c r="C822" s="16"/>
    </row>
    <row r="823" spans="3:3">
      <c r="C823" s="16"/>
    </row>
    <row r="824" spans="3:3">
      <c r="C824" s="16"/>
    </row>
    <row r="825" spans="3:3">
      <c r="C825" s="16"/>
    </row>
    <row r="826" spans="3:3">
      <c r="C826" s="16"/>
    </row>
    <row r="827" spans="3:3">
      <c r="C827" s="16"/>
    </row>
    <row r="828" spans="3:3">
      <c r="C828" s="16"/>
    </row>
    <row r="829" spans="3:3">
      <c r="C829" s="16"/>
    </row>
    <row r="830" spans="3:3">
      <c r="C830" s="16"/>
    </row>
    <row r="831" spans="3:3">
      <c r="C831" s="16"/>
    </row>
    <row r="832" spans="3:3">
      <c r="C832" s="16"/>
    </row>
    <row r="833" spans="3:3">
      <c r="C833" s="16"/>
    </row>
    <row r="834" spans="3:3">
      <c r="C834" s="16"/>
    </row>
    <row r="835" spans="3:3">
      <c r="C835" s="16"/>
    </row>
    <row r="836" spans="3:3">
      <c r="C836" s="16"/>
    </row>
    <row r="837" spans="3:3">
      <c r="C837" s="16"/>
    </row>
    <row r="838" spans="3:3">
      <c r="C838" s="16"/>
    </row>
    <row r="839" spans="3:3">
      <c r="C839" s="16"/>
    </row>
    <row r="840" spans="3:3">
      <c r="C840" s="16"/>
    </row>
    <row r="841" spans="3:3">
      <c r="C841" s="16"/>
    </row>
    <row r="842" spans="3:3">
      <c r="C842" s="16"/>
    </row>
    <row r="843" spans="3:3">
      <c r="C843" s="16"/>
    </row>
    <row r="844" spans="3:3">
      <c r="C844" s="16"/>
    </row>
    <row r="845" spans="3:3">
      <c r="C845" s="16"/>
    </row>
    <row r="846" spans="3:3">
      <c r="C846" s="16"/>
    </row>
    <row r="847" spans="3:3">
      <c r="C847" s="16"/>
    </row>
    <row r="848" spans="3:3">
      <c r="C848" s="16"/>
    </row>
    <row r="849" spans="3:3">
      <c r="C849" s="16"/>
    </row>
    <row r="850" spans="3:3">
      <c r="C850" s="16"/>
    </row>
    <row r="851" spans="3:3">
      <c r="C851" s="16"/>
    </row>
    <row r="852" spans="3:3">
      <c r="C852" s="16"/>
    </row>
    <row r="853" spans="3:3">
      <c r="C853" s="16"/>
    </row>
    <row r="854" spans="3:3">
      <c r="C854" s="16"/>
    </row>
    <row r="855" spans="3:3">
      <c r="C855" s="16"/>
    </row>
    <row r="856" spans="3:3">
      <c r="C856" s="16"/>
    </row>
    <row r="857" spans="3:3">
      <c r="C857" s="16"/>
    </row>
    <row r="858" spans="3:3">
      <c r="C858" s="16"/>
    </row>
    <row r="859" spans="3:3">
      <c r="C859" s="16"/>
    </row>
    <row r="860" spans="3:3">
      <c r="C860" s="16"/>
    </row>
    <row r="861" spans="3:3">
      <c r="C861" s="16"/>
    </row>
    <row r="862" spans="3:3">
      <c r="C862" s="16"/>
    </row>
    <row r="863" spans="3:3">
      <c r="C863" s="16"/>
    </row>
    <row r="864" spans="3:3">
      <c r="C864" s="16"/>
    </row>
    <row r="865" spans="3:3">
      <c r="C865" s="16"/>
    </row>
    <row r="866" spans="3:3">
      <c r="C866" s="16"/>
    </row>
    <row r="867" spans="3:3">
      <c r="C867" s="16"/>
    </row>
    <row r="868" spans="3:3">
      <c r="C868" s="16"/>
    </row>
    <row r="869" spans="3:3">
      <c r="C869" s="16"/>
    </row>
    <row r="870" spans="3:3">
      <c r="C870" s="16"/>
    </row>
    <row r="871" spans="3:3">
      <c r="C871" s="16"/>
    </row>
    <row r="872" spans="3:3">
      <c r="C872" s="16"/>
    </row>
    <row r="873" spans="3:3">
      <c r="C873" s="16"/>
    </row>
    <row r="874" spans="3:3">
      <c r="C874" s="16"/>
    </row>
    <row r="875" spans="3:3">
      <c r="C875" s="16"/>
    </row>
    <row r="876" spans="3:3">
      <c r="C876" s="16"/>
    </row>
    <row r="877" spans="3:3">
      <c r="C877" s="16"/>
    </row>
    <row r="878" spans="3:3">
      <c r="C878" s="16"/>
    </row>
    <row r="879" spans="3:3">
      <c r="C879" s="16"/>
    </row>
    <row r="880" spans="3:3">
      <c r="C880" s="16"/>
    </row>
    <row r="881" spans="3:3">
      <c r="C881" s="16"/>
    </row>
    <row r="882" spans="3:3">
      <c r="C882" s="16"/>
    </row>
    <row r="883" spans="3:3">
      <c r="C883" s="16"/>
    </row>
    <row r="884" spans="3:3">
      <c r="C884" s="16"/>
    </row>
    <row r="885" spans="3:3">
      <c r="C885" s="16"/>
    </row>
    <row r="886" spans="3:3">
      <c r="C886" s="16"/>
    </row>
    <row r="887" spans="3:3">
      <c r="C887" s="16"/>
    </row>
    <row r="888" spans="3:3">
      <c r="C888" s="16"/>
    </row>
    <row r="889" spans="3:3">
      <c r="C889" s="16"/>
    </row>
    <row r="890" spans="3:3">
      <c r="C890" s="16"/>
    </row>
    <row r="891" spans="3:3">
      <c r="C891" s="16"/>
    </row>
    <row r="892" spans="3:3">
      <c r="C892" s="16"/>
    </row>
    <row r="893" spans="3:3">
      <c r="C893" s="16"/>
    </row>
    <row r="894" spans="3:3">
      <c r="C894" s="16"/>
    </row>
    <row r="895" spans="3:3">
      <c r="C895" s="16"/>
    </row>
    <row r="896" spans="3:3">
      <c r="C896" s="16"/>
    </row>
    <row r="897" spans="3:3">
      <c r="C897" s="16"/>
    </row>
    <row r="898" spans="3:3">
      <c r="C898" s="16"/>
    </row>
    <row r="899" spans="3:3">
      <c r="C899" s="16"/>
    </row>
    <row r="900" spans="3:3">
      <c r="C900" s="16"/>
    </row>
    <row r="901" spans="3:3">
      <c r="C901" s="16"/>
    </row>
    <row r="902" spans="3:3">
      <c r="C902" s="16"/>
    </row>
    <row r="903" spans="3:3">
      <c r="C903" s="16"/>
    </row>
    <row r="904" spans="3:3">
      <c r="C904" s="16"/>
    </row>
    <row r="905" spans="3:3">
      <c r="C905" s="16"/>
    </row>
    <row r="906" spans="3:3">
      <c r="C906" s="16"/>
    </row>
    <row r="907" spans="3:3">
      <c r="C907" s="16"/>
    </row>
    <row r="908" spans="3:3">
      <c r="C908" s="16"/>
    </row>
    <row r="909" spans="3:3">
      <c r="C909" s="16"/>
    </row>
    <row r="910" spans="3:3">
      <c r="C910" s="16"/>
    </row>
    <row r="911" spans="3:3">
      <c r="C911" s="16"/>
    </row>
    <row r="912" spans="3:3">
      <c r="C912" s="16"/>
    </row>
    <row r="913" spans="3:3">
      <c r="C913" s="16"/>
    </row>
    <row r="914" spans="3:3">
      <c r="C914" s="16"/>
    </row>
    <row r="915" spans="3:3">
      <c r="C915" s="16"/>
    </row>
    <row r="916" spans="3:3">
      <c r="C916" s="16"/>
    </row>
    <row r="917" spans="3:3">
      <c r="C917" s="16"/>
    </row>
    <row r="918" spans="3:3">
      <c r="C918" s="16"/>
    </row>
    <row r="919" spans="3:3">
      <c r="C919" s="16"/>
    </row>
    <row r="920" spans="3:3">
      <c r="C920" s="16"/>
    </row>
    <row r="921" spans="3:3">
      <c r="C921" s="16"/>
    </row>
    <row r="922" spans="3:3">
      <c r="C922" s="16"/>
    </row>
    <row r="923" spans="3:3">
      <c r="C923" s="16"/>
    </row>
    <row r="924" spans="3:3">
      <c r="C924" s="16"/>
    </row>
    <row r="925" spans="3:3">
      <c r="C925" s="16"/>
    </row>
    <row r="926" spans="3:3">
      <c r="C926" s="16"/>
    </row>
    <row r="927" spans="3:3">
      <c r="C927" s="16"/>
    </row>
    <row r="928" spans="3:3">
      <c r="C928" s="16"/>
    </row>
    <row r="929" spans="3:3">
      <c r="C929" s="16"/>
    </row>
    <row r="930" spans="3:3">
      <c r="C930" s="16"/>
    </row>
    <row r="931" spans="3:3">
      <c r="C931" s="16"/>
    </row>
    <row r="932" spans="3:3">
      <c r="C932" s="16"/>
    </row>
    <row r="933" spans="3:3">
      <c r="C933" s="16"/>
    </row>
    <row r="934" spans="3:3">
      <c r="C934" s="16"/>
    </row>
    <row r="935" spans="3:3">
      <c r="C935" s="16"/>
    </row>
    <row r="936" spans="3:3">
      <c r="C936" s="16"/>
    </row>
    <row r="937" spans="3:3">
      <c r="C937" s="16"/>
    </row>
    <row r="938" spans="3:3">
      <c r="C938" s="16"/>
    </row>
    <row r="939" spans="3:3">
      <c r="C939" s="16"/>
    </row>
    <row r="940" spans="3:3">
      <c r="C940" s="16"/>
    </row>
    <row r="941" spans="3:3">
      <c r="C941" s="16"/>
    </row>
    <row r="942" spans="3:3">
      <c r="C942" s="16"/>
    </row>
    <row r="943" spans="3:3">
      <c r="C943" s="16"/>
    </row>
    <row r="944" spans="3:3">
      <c r="C944" s="16"/>
    </row>
    <row r="945" spans="3:3">
      <c r="C945" s="16"/>
    </row>
    <row r="946" spans="3:3">
      <c r="C946" s="16"/>
    </row>
    <row r="947" spans="3:3">
      <c r="C947" s="16"/>
    </row>
    <row r="948" spans="3:3">
      <c r="C948" s="16"/>
    </row>
    <row r="949" spans="3:3">
      <c r="C949" s="16"/>
    </row>
    <row r="950" spans="3:3">
      <c r="C950" s="16"/>
    </row>
    <row r="951" spans="3:3">
      <c r="C951" s="16"/>
    </row>
    <row r="952" spans="3:3">
      <c r="C952" s="16"/>
    </row>
    <row r="953" spans="3:3">
      <c r="C953" s="16"/>
    </row>
    <row r="954" spans="3:3">
      <c r="C954" s="16"/>
    </row>
    <row r="955" spans="3:3">
      <c r="C955" s="16"/>
    </row>
    <row r="956" spans="3:3">
      <c r="C956" s="16"/>
    </row>
    <row r="957" spans="3:3">
      <c r="C957" s="16"/>
    </row>
    <row r="958" spans="3:3">
      <c r="C958" s="16"/>
    </row>
    <row r="959" spans="3:3">
      <c r="C959" s="16"/>
    </row>
    <row r="960" spans="3:3">
      <c r="C960" s="16"/>
    </row>
    <row r="961" spans="3:3">
      <c r="C961" s="16"/>
    </row>
    <row r="962" spans="3:3">
      <c r="C962" s="16"/>
    </row>
    <row r="963" spans="3:3">
      <c r="C963" s="16"/>
    </row>
    <row r="964" spans="3:3">
      <c r="C964" s="16"/>
    </row>
    <row r="965" spans="3:3">
      <c r="C965" s="16"/>
    </row>
    <row r="966" spans="3:3">
      <c r="C966" s="16"/>
    </row>
    <row r="967" spans="3:3">
      <c r="C967" s="16"/>
    </row>
    <row r="968" spans="3:3">
      <c r="C968" s="16"/>
    </row>
    <row r="969" spans="3:3">
      <c r="C969" s="16"/>
    </row>
    <row r="970" spans="3:3">
      <c r="C970" s="16"/>
    </row>
    <row r="971" spans="3:3">
      <c r="C971" s="16"/>
    </row>
    <row r="972" spans="3:3">
      <c r="C972" s="16"/>
    </row>
    <row r="973" spans="3:3">
      <c r="C973" s="16"/>
    </row>
    <row r="974" spans="3:3">
      <c r="C974" s="16"/>
    </row>
    <row r="975" spans="3:3">
      <c r="C975" s="16"/>
    </row>
    <row r="976" spans="3:3">
      <c r="C976" s="16"/>
    </row>
    <row r="977" spans="3:3">
      <c r="C977" s="16"/>
    </row>
    <row r="978" spans="3:3">
      <c r="C978" s="16"/>
    </row>
    <row r="979" spans="3:3">
      <c r="C979" s="16"/>
    </row>
    <row r="980" spans="3:3">
      <c r="C980" s="16"/>
    </row>
    <row r="981" spans="3:3">
      <c r="C981" s="16"/>
    </row>
    <row r="982" spans="3:3">
      <c r="C982" s="16"/>
    </row>
    <row r="983" spans="3:3">
      <c r="C983" s="16"/>
    </row>
    <row r="984" spans="3:3">
      <c r="C984" s="16"/>
    </row>
    <row r="985" spans="3:3">
      <c r="C985" s="16"/>
    </row>
    <row r="986" spans="3:3">
      <c r="C986" s="16"/>
    </row>
    <row r="987" spans="3:3">
      <c r="C987" s="16"/>
    </row>
    <row r="988" spans="3:3">
      <c r="C988" s="16"/>
    </row>
    <row r="989" spans="3:3">
      <c r="C989" s="16"/>
    </row>
    <row r="990" spans="3:3">
      <c r="C990" s="16"/>
    </row>
    <row r="991" spans="3:3">
      <c r="C991" s="16"/>
    </row>
    <row r="992" spans="3:3">
      <c r="C992" s="16"/>
    </row>
    <row r="993" spans="3:3">
      <c r="C993" s="16"/>
    </row>
    <row r="994" spans="3:3">
      <c r="C994" s="16"/>
    </row>
    <row r="995" spans="3:3">
      <c r="C995" s="16"/>
    </row>
    <row r="996" spans="3:3">
      <c r="C996" s="16"/>
    </row>
    <row r="997" spans="3:3">
      <c r="C997" s="16"/>
    </row>
    <row r="998" spans="3:3">
      <c r="C998" s="16"/>
    </row>
    <row r="999" spans="3:3">
      <c r="C999" s="16"/>
    </row>
    <row r="1000" spans="3:3">
      <c r="C1000" s="16"/>
    </row>
    <row r="1001" spans="3:3">
      <c r="C1001" s="16"/>
    </row>
    <row r="1002" spans="3:3">
      <c r="C1002" s="16"/>
    </row>
    <row r="1003" spans="3:3">
      <c r="C1003" s="16"/>
    </row>
    <row r="1004" spans="3:3">
      <c r="C1004" s="16"/>
    </row>
    <row r="1005" spans="3:3">
      <c r="C1005" s="16"/>
    </row>
    <row r="1006" spans="3:3">
      <c r="C1006" s="16"/>
    </row>
    <row r="1007" spans="3:3">
      <c r="C1007" s="16"/>
    </row>
    <row r="1008" spans="3:3">
      <c r="C1008" s="16"/>
    </row>
    <row r="1009" spans="3:3">
      <c r="C1009" s="16"/>
    </row>
    <row r="1010" spans="3:3">
      <c r="C1010" s="16"/>
    </row>
    <row r="1011" spans="3:3">
      <c r="C1011" s="16"/>
    </row>
    <row r="1012" spans="3:3">
      <c r="C1012" s="16"/>
    </row>
    <row r="1013" spans="3:3">
      <c r="C1013" s="16"/>
    </row>
    <row r="1014" spans="3:3">
      <c r="C1014" s="16"/>
    </row>
    <row r="1015" spans="3:3">
      <c r="C1015" s="16"/>
    </row>
    <row r="1016" spans="3:3">
      <c r="C1016" s="16"/>
    </row>
    <row r="1017" spans="3:3">
      <c r="C1017" s="16"/>
    </row>
    <row r="1018" spans="3:3">
      <c r="C1018" s="16"/>
    </row>
    <row r="1019" spans="3:3">
      <c r="C1019" s="16"/>
    </row>
    <row r="1020" spans="3:3">
      <c r="C1020" s="16"/>
    </row>
    <row r="1021" spans="3:3">
      <c r="C1021" s="16"/>
    </row>
    <row r="1022" spans="3:3">
      <c r="C1022" s="16"/>
    </row>
    <row r="1023" spans="3:3">
      <c r="C1023" s="16"/>
    </row>
    <row r="1024" spans="3:3">
      <c r="C1024" s="16"/>
    </row>
    <row r="1025" spans="3:3">
      <c r="C1025" s="16"/>
    </row>
    <row r="1026" spans="3:3">
      <c r="C1026" s="16"/>
    </row>
    <row r="1027" spans="3:3">
      <c r="C1027" s="16"/>
    </row>
    <row r="1028" spans="3:3">
      <c r="C1028" s="16"/>
    </row>
    <row r="1029" spans="3:3">
      <c r="C1029" s="16"/>
    </row>
    <row r="1030" spans="3:3">
      <c r="C1030" s="16"/>
    </row>
    <row r="1031" spans="3:3">
      <c r="C1031" s="16"/>
    </row>
    <row r="1032" spans="3:3">
      <c r="C1032" s="16"/>
    </row>
    <row r="1033" spans="3:3">
      <c r="C1033" s="16"/>
    </row>
    <row r="1034" spans="3:3">
      <c r="C1034" s="16"/>
    </row>
    <row r="1035" spans="3:3">
      <c r="C1035" s="16"/>
    </row>
    <row r="1036" spans="3:3">
      <c r="C1036" s="16"/>
    </row>
    <row r="1037" spans="3:3">
      <c r="C1037" s="16"/>
    </row>
    <row r="1038" spans="3:3">
      <c r="C1038" s="16"/>
    </row>
    <row r="1039" spans="3:3">
      <c r="C1039" s="16"/>
    </row>
    <row r="1040" spans="3:3">
      <c r="C1040" s="16"/>
    </row>
    <row r="1041" spans="3:3">
      <c r="C1041" s="16"/>
    </row>
    <row r="1042" spans="3:3">
      <c r="C1042" s="16"/>
    </row>
    <row r="1043" spans="3:3">
      <c r="C1043" s="16"/>
    </row>
    <row r="1044" spans="3:3">
      <c r="C1044" s="16"/>
    </row>
    <row r="1045" spans="3:3">
      <c r="C1045" s="16"/>
    </row>
    <row r="1046" spans="3:3">
      <c r="C1046" s="16"/>
    </row>
    <row r="1047" spans="3:3">
      <c r="C1047" s="16"/>
    </row>
    <row r="1048" spans="3:3">
      <c r="C1048" s="16"/>
    </row>
    <row r="1049" spans="3:3">
      <c r="C1049" s="16"/>
    </row>
    <row r="1050" spans="3:3">
      <c r="C1050" s="16"/>
    </row>
    <row r="1051" spans="3:3">
      <c r="C1051" s="16"/>
    </row>
    <row r="1052" spans="3:3">
      <c r="C1052" s="16"/>
    </row>
    <row r="1053" spans="3:3">
      <c r="C1053" s="16"/>
    </row>
    <row r="1054" spans="3:3">
      <c r="C1054" s="16"/>
    </row>
    <row r="1055" spans="3:3">
      <c r="C1055" s="16"/>
    </row>
    <row r="1056" spans="3:3">
      <c r="C1056" s="16"/>
    </row>
    <row r="1057" spans="3:3">
      <c r="C1057" s="16"/>
    </row>
    <row r="1058" spans="3:3">
      <c r="C1058" s="16"/>
    </row>
    <row r="1059" spans="3:3">
      <c r="C1059" s="16"/>
    </row>
    <row r="1060" spans="3:3">
      <c r="C1060" s="16"/>
    </row>
    <row r="1061" spans="3:3">
      <c r="C1061" s="16"/>
    </row>
    <row r="1062" spans="3:3">
      <c r="C1062" s="16"/>
    </row>
    <row r="1063" spans="3:3">
      <c r="C1063" s="16"/>
    </row>
    <row r="1064" spans="3:3">
      <c r="C1064" s="16"/>
    </row>
    <row r="1065" spans="3:3">
      <c r="C1065" s="16"/>
    </row>
    <row r="1066" spans="3:3">
      <c r="C1066" s="16"/>
    </row>
    <row r="1067" spans="3:3">
      <c r="C1067" s="16"/>
    </row>
    <row r="1068" spans="3:3">
      <c r="C1068" s="16"/>
    </row>
    <row r="1069" spans="3:3">
      <c r="C1069" s="16"/>
    </row>
    <row r="1070" spans="3:3">
      <c r="C1070" s="16"/>
    </row>
    <row r="1071" spans="3:3">
      <c r="C1071" s="16"/>
    </row>
    <row r="1072" spans="3:3">
      <c r="C1072" s="16"/>
    </row>
    <row r="1073" spans="3:3">
      <c r="C1073" s="16"/>
    </row>
    <row r="1074" spans="3:3">
      <c r="C1074" s="16"/>
    </row>
    <row r="1075" spans="3:3">
      <c r="C1075" s="16"/>
    </row>
    <row r="1076" spans="3:3">
      <c r="C1076" s="16"/>
    </row>
    <row r="1077" spans="3:3">
      <c r="C1077" s="16"/>
    </row>
    <row r="1078" spans="3:3">
      <c r="C1078" s="16"/>
    </row>
    <row r="1079" spans="3:3">
      <c r="C1079" s="16"/>
    </row>
    <row r="1080" spans="3:3">
      <c r="C1080" s="16"/>
    </row>
    <row r="1081" spans="3:3">
      <c r="C1081" s="16"/>
    </row>
    <row r="1082" spans="3:3">
      <c r="C1082" s="16"/>
    </row>
    <row r="1083" spans="3:3">
      <c r="C1083" s="16"/>
    </row>
    <row r="1084" spans="3:3">
      <c r="C1084" s="16"/>
    </row>
    <row r="1085" spans="3:3">
      <c r="C1085" s="16"/>
    </row>
    <row r="1086" spans="3:3">
      <c r="C1086" s="16"/>
    </row>
    <row r="1087" spans="3:3">
      <c r="C1087" s="16"/>
    </row>
    <row r="1088" spans="3:3">
      <c r="C1088" s="16"/>
    </row>
    <row r="1089" spans="3:3">
      <c r="C1089" s="16"/>
    </row>
    <row r="1090" spans="3:3">
      <c r="C1090" s="16"/>
    </row>
    <row r="1091" spans="3:3">
      <c r="C1091" s="16"/>
    </row>
    <row r="1092" spans="3:3">
      <c r="C1092" s="16"/>
    </row>
    <row r="1093" spans="3:3">
      <c r="C1093" s="16"/>
    </row>
    <row r="1094" spans="3:3">
      <c r="C1094" s="16"/>
    </row>
    <row r="1095" spans="3:3">
      <c r="C1095" s="16"/>
    </row>
    <row r="1096" spans="3:3">
      <c r="C1096" s="16"/>
    </row>
    <row r="1097" spans="3:3">
      <c r="C1097" s="16"/>
    </row>
    <row r="1098" spans="3:3">
      <c r="C1098" s="16"/>
    </row>
    <row r="1099" spans="3:3">
      <c r="C1099" s="16"/>
    </row>
    <row r="1100" spans="3:3">
      <c r="C1100" s="16"/>
    </row>
    <row r="1101" spans="3:3">
      <c r="C1101" s="16"/>
    </row>
    <row r="1102" spans="3:3">
      <c r="C1102" s="16"/>
    </row>
    <row r="1103" spans="3:3">
      <c r="C1103" s="16"/>
    </row>
    <row r="1104" spans="3:3">
      <c r="C1104" s="16"/>
    </row>
    <row r="1105" spans="3:3">
      <c r="C1105" s="16"/>
    </row>
    <row r="1106" spans="3:3">
      <c r="C1106" s="16"/>
    </row>
    <row r="1107" spans="3:3">
      <c r="C1107" s="16"/>
    </row>
    <row r="1108" spans="3:3">
      <c r="C1108" s="16"/>
    </row>
    <row r="1109" spans="3:3">
      <c r="C1109" s="16"/>
    </row>
    <row r="1110" spans="3:3">
      <c r="C1110" s="16"/>
    </row>
    <row r="1111" spans="3:3">
      <c r="C1111" s="16"/>
    </row>
    <row r="1112" spans="3:3">
      <c r="C1112" s="16"/>
    </row>
    <row r="1113" spans="3:3">
      <c r="C1113" s="16"/>
    </row>
    <row r="1114" spans="3:3">
      <c r="C1114" s="16"/>
    </row>
    <row r="1115" spans="3:3">
      <c r="C1115" s="16"/>
    </row>
    <row r="1116" spans="3:3">
      <c r="C1116" s="16"/>
    </row>
    <row r="1117" spans="3:3">
      <c r="C1117" s="16"/>
    </row>
    <row r="1118" spans="3:3">
      <c r="C1118" s="16"/>
    </row>
    <row r="1119" spans="3:3">
      <c r="C1119" s="16"/>
    </row>
    <row r="1120" spans="3:3">
      <c r="C1120" s="16"/>
    </row>
    <row r="1121" spans="3:3">
      <c r="C1121" s="16"/>
    </row>
    <row r="1122" spans="3:3">
      <c r="C1122" s="16"/>
    </row>
    <row r="1123" spans="3:3">
      <c r="C1123" s="16"/>
    </row>
    <row r="1124" spans="3:3">
      <c r="C1124" s="16"/>
    </row>
    <row r="1125" spans="3:3">
      <c r="C1125" s="16"/>
    </row>
    <row r="1126" spans="3:3">
      <c r="C1126" s="16"/>
    </row>
    <row r="1127" spans="3:3">
      <c r="C1127" s="16"/>
    </row>
    <row r="1128" spans="3:3">
      <c r="C1128" s="16"/>
    </row>
    <row r="1129" spans="3:3">
      <c r="C1129" s="16"/>
    </row>
    <row r="1130" spans="3:3">
      <c r="C1130" s="16"/>
    </row>
    <row r="1131" spans="3:3">
      <c r="C1131" s="16"/>
    </row>
    <row r="1132" spans="3:3">
      <c r="C1132" s="16"/>
    </row>
    <row r="1133" spans="3:3">
      <c r="C1133" s="16"/>
    </row>
    <row r="1134" spans="3:3">
      <c r="C1134" s="16"/>
    </row>
    <row r="1135" spans="3:3">
      <c r="C1135" s="16"/>
    </row>
    <row r="1136" spans="3:3">
      <c r="C1136" s="16"/>
    </row>
    <row r="1137" spans="3:3">
      <c r="C1137" s="16"/>
    </row>
    <row r="1138" spans="3:3">
      <c r="C1138" s="16"/>
    </row>
    <row r="1139" spans="3:3">
      <c r="C1139" s="16"/>
    </row>
    <row r="1140" spans="3:3">
      <c r="C1140" s="16"/>
    </row>
    <row r="1141" spans="3:3">
      <c r="C1141" s="16"/>
    </row>
    <row r="1142" spans="3:3">
      <c r="C1142" s="16"/>
    </row>
    <row r="1143" spans="3:3">
      <c r="C1143" s="16"/>
    </row>
    <row r="1144" spans="3:3">
      <c r="C1144" s="16"/>
    </row>
    <row r="1145" spans="3:3">
      <c r="C1145" s="16"/>
    </row>
    <row r="1146" spans="3:3">
      <c r="C1146" s="16"/>
    </row>
    <row r="1147" spans="3:3">
      <c r="C1147" s="16"/>
    </row>
    <row r="1148" spans="3:3">
      <c r="C1148" s="16"/>
    </row>
    <row r="1149" spans="3:3">
      <c r="C1149" s="16"/>
    </row>
    <row r="1150" spans="3:3">
      <c r="C1150" s="16"/>
    </row>
    <row r="1151" spans="3:3">
      <c r="C1151" s="16"/>
    </row>
    <row r="1152" spans="3:3">
      <c r="C1152" s="16"/>
    </row>
    <row r="1153" spans="3:3">
      <c r="C1153" s="16"/>
    </row>
    <row r="1154" spans="3:3">
      <c r="C1154" s="16"/>
    </row>
    <row r="1155" spans="3:3">
      <c r="C1155" s="16"/>
    </row>
    <row r="1156" spans="3:3">
      <c r="C1156" s="16"/>
    </row>
    <row r="1157" spans="3:3">
      <c r="C1157" s="16"/>
    </row>
    <row r="1158" spans="3:3">
      <c r="C1158" s="16"/>
    </row>
    <row r="1159" spans="3:3">
      <c r="C1159" s="16"/>
    </row>
    <row r="1160" spans="3:3">
      <c r="C1160" s="16"/>
    </row>
    <row r="1161" spans="3:3">
      <c r="C1161" s="16"/>
    </row>
    <row r="1162" spans="3:3">
      <c r="C1162" s="16"/>
    </row>
    <row r="1163" spans="3:3">
      <c r="C1163" s="16"/>
    </row>
    <row r="1164" spans="3:3">
      <c r="C1164" s="16"/>
    </row>
    <row r="1165" spans="3:3">
      <c r="C1165" s="16"/>
    </row>
    <row r="1166" spans="3:3">
      <c r="C1166" s="16"/>
    </row>
    <row r="1167" spans="3:3">
      <c r="C1167" s="16"/>
    </row>
    <row r="1168" spans="3:3">
      <c r="C1168" s="16"/>
    </row>
    <row r="1169" spans="3:3">
      <c r="C1169" s="16"/>
    </row>
    <row r="1170" spans="3:3">
      <c r="C1170" s="16"/>
    </row>
    <row r="1171" spans="3:3">
      <c r="C1171" s="16"/>
    </row>
    <row r="1172" spans="3:3">
      <c r="C1172" s="16"/>
    </row>
    <row r="1173" spans="3:3">
      <c r="C1173" s="16"/>
    </row>
    <row r="1174" spans="3:3">
      <c r="C1174" s="16"/>
    </row>
    <row r="1175" spans="3:3">
      <c r="C1175" s="16"/>
    </row>
    <row r="1176" spans="3:3">
      <c r="C1176" s="16"/>
    </row>
    <row r="1177" spans="3:3">
      <c r="C1177" s="16"/>
    </row>
    <row r="1178" spans="3:3">
      <c r="C1178" s="16"/>
    </row>
    <row r="1179" spans="3:3">
      <c r="C1179" s="16"/>
    </row>
    <row r="1180" spans="3:3">
      <c r="C1180" s="16"/>
    </row>
    <row r="1181" spans="3:3">
      <c r="C1181" s="16"/>
    </row>
    <row r="1182" spans="3:3">
      <c r="C1182" s="16"/>
    </row>
    <row r="1183" spans="3:3">
      <c r="C1183" s="16"/>
    </row>
    <row r="1184" spans="3:3">
      <c r="C1184" s="16"/>
    </row>
    <row r="1185" spans="3:3">
      <c r="C1185" s="16"/>
    </row>
    <row r="1186" spans="3:3">
      <c r="C1186" s="16"/>
    </row>
    <row r="1187" spans="3:3">
      <c r="C1187" s="16"/>
    </row>
    <row r="1188" spans="3:3">
      <c r="C1188" s="16"/>
    </row>
    <row r="1189" spans="3:3">
      <c r="C1189" s="16"/>
    </row>
    <row r="1190" spans="3:3">
      <c r="C1190" s="16"/>
    </row>
    <row r="1191" spans="3:3">
      <c r="C1191" s="16"/>
    </row>
    <row r="1192" spans="3:3">
      <c r="C1192" s="16"/>
    </row>
    <row r="1193" spans="3:3">
      <c r="C1193" s="16"/>
    </row>
    <row r="1194" spans="3:3">
      <c r="C1194" s="16"/>
    </row>
    <row r="1195" spans="3:3">
      <c r="C1195" s="16"/>
    </row>
    <row r="1196" spans="3:3">
      <c r="C1196" s="16"/>
    </row>
    <row r="1197" spans="3:3">
      <c r="C1197" s="16"/>
    </row>
    <row r="1198" spans="3:3">
      <c r="C1198" s="16"/>
    </row>
    <row r="1199" spans="3:3">
      <c r="C1199" s="16"/>
    </row>
    <row r="1200" spans="3:3">
      <c r="C1200" s="16"/>
    </row>
    <row r="1201" spans="3:3">
      <c r="C1201" s="16"/>
    </row>
    <row r="1202" spans="3:3">
      <c r="C1202" s="16"/>
    </row>
    <row r="1203" spans="3:3">
      <c r="C1203" s="16"/>
    </row>
    <row r="1204" spans="3:3">
      <c r="C1204" s="16"/>
    </row>
    <row r="1205" spans="3:3">
      <c r="C1205" s="16"/>
    </row>
    <row r="1206" spans="3:3">
      <c r="C1206" s="16"/>
    </row>
    <row r="1207" spans="3:3">
      <c r="C1207" s="16"/>
    </row>
    <row r="1208" spans="3:3">
      <c r="C1208" s="16"/>
    </row>
    <row r="1209" spans="3:3">
      <c r="C1209" s="16"/>
    </row>
    <row r="1210" spans="3:3">
      <c r="C1210" s="16"/>
    </row>
    <row r="1211" spans="3:3">
      <c r="C1211" s="16"/>
    </row>
    <row r="1212" spans="3:3">
      <c r="C1212" s="16"/>
    </row>
    <row r="1213" spans="3:3">
      <c r="C1213" s="16"/>
    </row>
    <row r="1214" spans="3:3">
      <c r="C1214" s="16"/>
    </row>
    <row r="1215" spans="3:3">
      <c r="C1215" s="16"/>
    </row>
    <row r="1216" spans="3:3">
      <c r="C1216" s="16"/>
    </row>
    <row r="1217" spans="3:3">
      <c r="C1217" s="16"/>
    </row>
    <row r="1218" spans="3:3">
      <c r="C1218" s="16"/>
    </row>
    <row r="1219" spans="3:3">
      <c r="C1219" s="16"/>
    </row>
    <row r="1220" spans="3:3">
      <c r="C1220" s="16"/>
    </row>
    <row r="1221" spans="3:3">
      <c r="C1221" s="16"/>
    </row>
    <row r="1222" spans="3:3">
      <c r="C1222" s="16"/>
    </row>
    <row r="1223" spans="3:3">
      <c r="C1223" s="16"/>
    </row>
    <row r="1224" spans="3:3">
      <c r="C1224" s="16"/>
    </row>
    <row r="1225" spans="3:3">
      <c r="C1225" s="16"/>
    </row>
    <row r="1226" spans="3:3">
      <c r="C1226" s="16"/>
    </row>
    <row r="1227" spans="3:3">
      <c r="C1227" s="16"/>
    </row>
    <row r="1228" spans="3:3">
      <c r="C1228" s="16"/>
    </row>
    <row r="1229" spans="3:3">
      <c r="C1229" s="16"/>
    </row>
    <row r="1230" spans="3:3">
      <c r="C1230" s="16"/>
    </row>
    <row r="1231" spans="3:3">
      <c r="C1231" s="16"/>
    </row>
    <row r="1232" spans="3:3">
      <c r="C1232" s="16"/>
    </row>
    <row r="1233" spans="3:3">
      <c r="C1233" s="16"/>
    </row>
    <row r="1234" spans="3:3">
      <c r="C1234" s="16"/>
    </row>
    <row r="1235" spans="3:3">
      <c r="C1235" s="16"/>
    </row>
    <row r="1236" spans="3:3">
      <c r="C1236" s="16"/>
    </row>
    <row r="1237" spans="3:3">
      <c r="C1237" s="16"/>
    </row>
    <row r="1238" spans="3:3">
      <c r="C1238" s="16"/>
    </row>
    <row r="1239" spans="3:3">
      <c r="C1239" s="16"/>
    </row>
    <row r="1240" spans="3:3">
      <c r="C1240" s="16"/>
    </row>
    <row r="1241" spans="3:3">
      <c r="C1241" s="16"/>
    </row>
    <row r="1242" spans="3:3">
      <c r="C1242" s="16"/>
    </row>
    <row r="1243" spans="3:3">
      <c r="C1243" s="16"/>
    </row>
    <row r="1244" spans="3:3">
      <c r="C1244" s="16"/>
    </row>
    <row r="1245" spans="3:3">
      <c r="C1245" s="16"/>
    </row>
    <row r="1246" spans="3:3">
      <c r="C1246" s="16"/>
    </row>
    <row r="1247" spans="3:3">
      <c r="C1247" s="16"/>
    </row>
    <row r="1248" spans="3:3">
      <c r="C1248" s="16"/>
    </row>
    <row r="1249" spans="3:3">
      <c r="C1249" s="16"/>
    </row>
    <row r="1250" spans="3:3">
      <c r="C1250" s="16"/>
    </row>
    <row r="1251" spans="3:3">
      <c r="C1251" s="16"/>
    </row>
    <row r="1252" spans="3:3">
      <c r="C1252" s="16"/>
    </row>
    <row r="1253" spans="3:3">
      <c r="C1253" s="16"/>
    </row>
    <row r="1254" spans="3:3">
      <c r="C1254" s="16"/>
    </row>
    <row r="1255" spans="3:3">
      <c r="C1255" s="16"/>
    </row>
    <row r="1256" spans="3:3">
      <c r="C1256" s="16"/>
    </row>
    <row r="1257" spans="3:3">
      <c r="C1257" s="16"/>
    </row>
    <row r="1258" spans="3:3">
      <c r="C1258" s="16"/>
    </row>
    <row r="1259" spans="3:3">
      <c r="C1259" s="16"/>
    </row>
    <row r="1260" spans="3:3">
      <c r="C1260" s="16"/>
    </row>
    <row r="1261" spans="3:3">
      <c r="C1261" s="16"/>
    </row>
    <row r="1262" spans="3:3">
      <c r="C1262" s="16"/>
    </row>
    <row r="1263" spans="3:3">
      <c r="C1263" s="16"/>
    </row>
    <row r="1264" spans="3:3">
      <c r="C1264" s="16"/>
    </row>
    <row r="1265" spans="3:3">
      <c r="C1265" s="16"/>
    </row>
    <row r="1266" spans="3:3">
      <c r="C1266" s="16"/>
    </row>
    <row r="1267" spans="3:3">
      <c r="C1267" s="16"/>
    </row>
    <row r="1268" spans="3:3">
      <c r="C1268" s="16"/>
    </row>
    <row r="1269" spans="3:3">
      <c r="C1269" s="16"/>
    </row>
    <row r="1270" spans="3:3">
      <c r="C1270" s="16"/>
    </row>
    <row r="1271" spans="3:3">
      <c r="C1271" s="16"/>
    </row>
    <row r="1272" spans="3:3">
      <c r="C1272" s="16"/>
    </row>
    <row r="1273" spans="3:3">
      <c r="C1273" s="16"/>
    </row>
    <row r="1274" spans="3:3">
      <c r="C1274" s="16"/>
    </row>
    <row r="1275" spans="3:3">
      <c r="C1275" s="16"/>
    </row>
    <row r="1276" spans="3:3">
      <c r="C1276" s="16"/>
    </row>
    <row r="1277" spans="3:3">
      <c r="C1277" s="16"/>
    </row>
    <row r="1278" spans="3:3">
      <c r="C1278" s="16"/>
    </row>
    <row r="1279" spans="3:3">
      <c r="C1279" s="16"/>
    </row>
    <row r="1280" spans="3:3">
      <c r="C1280" s="16"/>
    </row>
    <row r="1281" spans="3:3">
      <c r="C1281" s="16"/>
    </row>
    <row r="1282" spans="3:3">
      <c r="C1282" s="16"/>
    </row>
    <row r="1283" spans="3:3">
      <c r="C1283" s="16"/>
    </row>
    <row r="1284" spans="3:3">
      <c r="C1284" s="16"/>
    </row>
    <row r="1285" spans="3:3">
      <c r="C1285" s="16"/>
    </row>
    <row r="1286" spans="3:3">
      <c r="C1286" s="16"/>
    </row>
    <row r="1287" spans="3:3">
      <c r="C1287" s="16"/>
    </row>
    <row r="1288" spans="3:3">
      <c r="C1288" s="16"/>
    </row>
    <row r="1289" spans="3:3">
      <c r="C1289" s="16"/>
    </row>
    <row r="1290" spans="3:3">
      <c r="C1290" s="16"/>
    </row>
    <row r="1291" spans="3:3">
      <c r="C1291" s="16"/>
    </row>
    <row r="1292" spans="3:3">
      <c r="C1292" s="16"/>
    </row>
    <row r="1293" spans="3:3">
      <c r="C1293" s="16"/>
    </row>
    <row r="1294" spans="3:3">
      <c r="C1294" s="16"/>
    </row>
    <row r="1295" spans="3:3">
      <c r="C1295" s="16"/>
    </row>
    <row r="1296" spans="3:3">
      <c r="C1296" s="16"/>
    </row>
    <row r="1297" spans="3:3">
      <c r="C1297" s="16"/>
    </row>
    <row r="1298" spans="3:3">
      <c r="C1298" s="16"/>
    </row>
    <row r="1299" spans="3:3">
      <c r="C1299" s="16"/>
    </row>
    <row r="1300" spans="3:3">
      <c r="C1300" s="16"/>
    </row>
    <row r="1301" spans="3:3">
      <c r="C1301" s="16"/>
    </row>
    <row r="1302" spans="3:3">
      <c r="C1302" s="16"/>
    </row>
    <row r="1303" spans="3:3">
      <c r="C1303" s="16"/>
    </row>
    <row r="1304" spans="3:3">
      <c r="C1304" s="16"/>
    </row>
    <row r="1305" spans="3:3">
      <c r="C1305" s="16"/>
    </row>
    <row r="1306" spans="3:3">
      <c r="C1306" s="16"/>
    </row>
    <row r="1307" spans="3:3">
      <c r="C1307" s="16"/>
    </row>
    <row r="1308" spans="3:3">
      <c r="C1308" s="16"/>
    </row>
    <row r="1309" spans="3:3">
      <c r="C1309" s="16"/>
    </row>
    <row r="1310" spans="3:3">
      <c r="C1310" s="16"/>
    </row>
    <row r="1311" spans="3:3">
      <c r="C1311" s="16"/>
    </row>
    <row r="1312" spans="3:3">
      <c r="C1312" s="16"/>
    </row>
    <row r="1313" spans="3:3">
      <c r="C1313" s="16"/>
    </row>
    <row r="1314" spans="3:3">
      <c r="C1314" s="16"/>
    </row>
    <row r="1315" spans="3:3">
      <c r="C1315" s="16"/>
    </row>
    <row r="1316" spans="3:3">
      <c r="C1316" s="16"/>
    </row>
    <row r="1317" spans="3:3">
      <c r="C1317" s="16"/>
    </row>
    <row r="1318" spans="3:3">
      <c r="C1318" s="16"/>
    </row>
    <row r="1319" spans="3:3">
      <c r="C1319" s="16"/>
    </row>
    <row r="1320" spans="3:3">
      <c r="C1320" s="16"/>
    </row>
    <row r="1321" spans="3:3">
      <c r="C1321" s="16"/>
    </row>
    <row r="1322" spans="3:3">
      <c r="C1322" s="16"/>
    </row>
    <row r="1323" spans="3:3">
      <c r="C1323" s="16"/>
    </row>
    <row r="1324" spans="3:3">
      <c r="C1324" s="16"/>
    </row>
    <row r="1325" spans="3:3">
      <c r="C1325" s="16"/>
    </row>
    <row r="1326" spans="3:3">
      <c r="C1326" s="16"/>
    </row>
    <row r="1327" spans="3:3">
      <c r="C1327" s="16"/>
    </row>
    <row r="1328" spans="3:3">
      <c r="C1328" s="16"/>
    </row>
    <row r="1329" spans="3:3">
      <c r="C1329" s="16"/>
    </row>
    <row r="1330" spans="3:3">
      <c r="C1330" s="16"/>
    </row>
    <row r="1331" spans="3:3">
      <c r="C1331" s="16"/>
    </row>
    <row r="1332" spans="3:3">
      <c r="C1332" s="16"/>
    </row>
    <row r="1333" spans="3:3">
      <c r="C1333" s="16"/>
    </row>
    <row r="1334" spans="3:3">
      <c r="C1334" s="16"/>
    </row>
    <row r="1335" spans="3:3">
      <c r="C1335" s="16"/>
    </row>
    <row r="1336" spans="3:3">
      <c r="C1336" s="16"/>
    </row>
    <row r="1337" spans="3:3">
      <c r="C1337" s="16"/>
    </row>
    <row r="1338" spans="3:3">
      <c r="C1338" s="16"/>
    </row>
    <row r="1339" spans="3:3">
      <c r="C1339" s="16"/>
    </row>
    <row r="1340" spans="3:3">
      <c r="C1340" s="16"/>
    </row>
    <row r="1341" spans="3:3">
      <c r="C1341" s="16"/>
    </row>
    <row r="1342" spans="3:3">
      <c r="C1342" s="16"/>
    </row>
    <row r="1343" spans="3:3">
      <c r="C1343" s="16"/>
    </row>
    <row r="1344" spans="3:3">
      <c r="C1344" s="16"/>
    </row>
    <row r="1345" spans="3:3">
      <c r="C1345" s="16"/>
    </row>
    <row r="1346" spans="3:3">
      <c r="C1346" s="16"/>
    </row>
    <row r="1347" spans="3:3">
      <c r="C1347" s="16"/>
    </row>
    <row r="1348" spans="3:3">
      <c r="C1348" s="16"/>
    </row>
    <row r="1349" spans="3:3">
      <c r="C1349" s="16"/>
    </row>
    <row r="1350" spans="3:3">
      <c r="C1350" s="16"/>
    </row>
    <row r="1351" spans="3:3">
      <c r="C1351" s="16"/>
    </row>
    <row r="1352" spans="3:3">
      <c r="C1352" s="16"/>
    </row>
    <row r="1353" spans="3:3">
      <c r="C1353" s="16"/>
    </row>
    <row r="1354" spans="3:3">
      <c r="C1354" s="16"/>
    </row>
    <row r="1355" spans="3:3">
      <c r="C1355" s="16"/>
    </row>
    <row r="1356" spans="3:3">
      <c r="C1356" s="16"/>
    </row>
    <row r="1357" spans="3:3">
      <c r="C1357" s="16"/>
    </row>
    <row r="1358" spans="3:3">
      <c r="C1358" s="16"/>
    </row>
    <row r="1359" spans="3:3">
      <c r="C1359" s="16"/>
    </row>
    <row r="1360" spans="3:3">
      <c r="C1360" s="16"/>
    </row>
    <row r="1361" spans="3:3">
      <c r="C1361" s="16"/>
    </row>
    <row r="1362" spans="3:3">
      <c r="C1362" s="16"/>
    </row>
    <row r="1363" spans="3:3">
      <c r="C1363" s="16"/>
    </row>
    <row r="1364" spans="3:3">
      <c r="C1364" s="16"/>
    </row>
    <row r="1365" spans="3:3">
      <c r="C1365" s="16"/>
    </row>
    <row r="1366" spans="3:3">
      <c r="C1366" s="16"/>
    </row>
    <row r="1367" spans="3:3">
      <c r="C1367" s="16"/>
    </row>
    <row r="1368" spans="3:3">
      <c r="C1368" s="16"/>
    </row>
    <row r="1369" spans="3:3">
      <c r="C1369" s="16"/>
    </row>
    <row r="1370" spans="3:3">
      <c r="C1370" s="16"/>
    </row>
    <row r="1371" spans="3:3">
      <c r="C1371" s="16"/>
    </row>
    <row r="1372" spans="3:3">
      <c r="C1372" s="16"/>
    </row>
    <row r="1373" spans="3:3">
      <c r="C1373" s="16"/>
    </row>
    <row r="1374" spans="3:3">
      <c r="C1374" s="16"/>
    </row>
    <row r="1375" spans="3:3">
      <c r="C1375" s="16"/>
    </row>
    <row r="1376" spans="3:3">
      <c r="C1376" s="16"/>
    </row>
    <row r="1377" spans="3:3">
      <c r="C1377" s="16"/>
    </row>
    <row r="1378" spans="3:3">
      <c r="C1378" s="16"/>
    </row>
    <row r="1379" spans="3:3">
      <c r="C1379" s="16"/>
    </row>
    <row r="1380" spans="3:3">
      <c r="C1380" s="16"/>
    </row>
    <row r="1381" spans="3:3">
      <c r="C1381" s="16"/>
    </row>
    <row r="1382" spans="3:3">
      <c r="C1382" s="16"/>
    </row>
    <row r="1383" spans="3:3">
      <c r="C1383" s="16"/>
    </row>
    <row r="1384" spans="3:3">
      <c r="C1384" s="16"/>
    </row>
    <row r="1385" spans="3:3">
      <c r="C1385" s="16"/>
    </row>
    <row r="1386" spans="3:3">
      <c r="C1386" s="16"/>
    </row>
    <row r="1387" spans="3:3">
      <c r="C1387" s="16"/>
    </row>
    <row r="1388" spans="3:3">
      <c r="C1388" s="16"/>
    </row>
    <row r="1389" spans="3:3">
      <c r="C1389" s="16"/>
    </row>
    <row r="1390" spans="3:3">
      <c r="C1390" s="16"/>
    </row>
    <row r="1391" spans="3:3">
      <c r="C1391" s="16"/>
    </row>
    <row r="1392" spans="3:3">
      <c r="C1392" s="16"/>
    </row>
    <row r="1393" spans="3:3">
      <c r="C1393" s="16"/>
    </row>
    <row r="1394" spans="3:3">
      <c r="C1394" s="16"/>
    </row>
    <row r="1395" spans="3:3">
      <c r="C1395" s="16"/>
    </row>
    <row r="1396" spans="3:3">
      <c r="C1396" s="16"/>
    </row>
    <row r="1397" spans="3:3">
      <c r="C1397" s="16"/>
    </row>
    <row r="1398" spans="3:3">
      <c r="C1398" s="16"/>
    </row>
    <row r="1399" spans="3:3">
      <c r="C1399" s="16"/>
    </row>
    <row r="1400" spans="3:3">
      <c r="C1400" s="16"/>
    </row>
    <row r="1401" spans="3:3">
      <c r="C1401" s="16"/>
    </row>
    <row r="1402" spans="3:3">
      <c r="C1402" s="16"/>
    </row>
    <row r="1403" spans="3:3">
      <c r="C1403" s="16"/>
    </row>
    <row r="1404" spans="3:3">
      <c r="C1404" s="16"/>
    </row>
    <row r="1405" spans="3:3">
      <c r="C1405" s="16"/>
    </row>
    <row r="1406" spans="3:3">
      <c r="C1406" s="16"/>
    </row>
    <row r="1407" spans="3:3">
      <c r="C1407" s="16"/>
    </row>
    <row r="1408" spans="3:3">
      <c r="C1408" s="16"/>
    </row>
    <row r="1409" spans="3:3">
      <c r="C1409" s="16"/>
    </row>
    <row r="1410" spans="3:3">
      <c r="C1410" s="16"/>
    </row>
    <row r="1411" spans="3:3">
      <c r="C1411" s="16"/>
    </row>
    <row r="1412" spans="3:3">
      <c r="C1412" s="16"/>
    </row>
    <row r="1413" spans="3:3">
      <c r="C1413" s="16"/>
    </row>
    <row r="1414" spans="3:3">
      <c r="C1414" s="16"/>
    </row>
    <row r="1415" spans="3:3">
      <c r="C1415" s="16"/>
    </row>
    <row r="1416" spans="3:3">
      <c r="C1416" s="16"/>
    </row>
    <row r="1417" spans="3:3">
      <c r="C1417" s="16"/>
    </row>
    <row r="1418" spans="3:3">
      <c r="C1418" s="16"/>
    </row>
    <row r="1419" spans="3:3">
      <c r="C1419" s="16"/>
    </row>
    <row r="1420" spans="3:3">
      <c r="C1420" s="16"/>
    </row>
    <row r="1421" spans="3:3">
      <c r="C1421" s="16"/>
    </row>
    <row r="1422" spans="3:3">
      <c r="C1422" s="16"/>
    </row>
    <row r="1423" spans="3:3">
      <c r="C1423" s="16"/>
    </row>
    <row r="1424" spans="3:3">
      <c r="C1424" s="16"/>
    </row>
    <row r="1425" spans="3:3">
      <c r="C1425" s="16"/>
    </row>
    <row r="1426" spans="3:3">
      <c r="C1426" s="16"/>
    </row>
    <row r="1427" spans="3:3">
      <c r="C1427" s="16"/>
    </row>
    <row r="1428" spans="3:3">
      <c r="C1428" s="16"/>
    </row>
    <row r="1429" spans="3:3">
      <c r="C1429" s="16"/>
    </row>
    <row r="1430" spans="3:3">
      <c r="C1430" s="16"/>
    </row>
    <row r="1431" spans="3:3">
      <c r="C1431" s="16"/>
    </row>
    <row r="1432" spans="3:3">
      <c r="C1432" s="16"/>
    </row>
    <row r="1433" spans="3:3">
      <c r="C1433" s="16"/>
    </row>
    <row r="1434" spans="3:3">
      <c r="C1434" s="16"/>
    </row>
    <row r="1435" spans="3:3">
      <c r="C1435" s="16"/>
    </row>
    <row r="1436" spans="3:3">
      <c r="C1436" s="16"/>
    </row>
    <row r="1437" spans="3:3">
      <c r="C1437" s="16"/>
    </row>
    <row r="1438" spans="3:3">
      <c r="C1438" s="16"/>
    </row>
    <row r="1439" spans="3:3">
      <c r="C1439" s="16"/>
    </row>
    <row r="1440" spans="3:3">
      <c r="C1440" s="16"/>
    </row>
    <row r="1441" spans="3:3">
      <c r="C1441" s="16"/>
    </row>
    <row r="1442" spans="3:3">
      <c r="C1442" s="16"/>
    </row>
    <row r="1443" spans="3:3">
      <c r="C1443" s="16"/>
    </row>
    <row r="1444" spans="3:3">
      <c r="C1444" s="16"/>
    </row>
    <row r="1445" spans="3:3">
      <c r="C1445" s="16"/>
    </row>
    <row r="1446" spans="3:3">
      <c r="C1446" s="16"/>
    </row>
    <row r="1447" spans="3:3">
      <c r="C1447" s="16"/>
    </row>
    <row r="1448" spans="3:3">
      <c r="C1448" s="16"/>
    </row>
    <row r="1449" spans="3:3">
      <c r="C1449" s="16"/>
    </row>
    <row r="1450" spans="3:3">
      <c r="C1450" s="16"/>
    </row>
    <row r="1451" spans="3:3">
      <c r="C1451" s="16"/>
    </row>
    <row r="1452" spans="3:3">
      <c r="C1452" s="16"/>
    </row>
    <row r="1453" spans="3:3">
      <c r="C1453" s="16"/>
    </row>
    <row r="1454" spans="3:3">
      <c r="C1454" s="16"/>
    </row>
    <row r="1455" spans="3:3">
      <c r="C1455" s="16"/>
    </row>
    <row r="1456" spans="3:3">
      <c r="C1456" s="16"/>
    </row>
    <row r="1457" spans="3:3">
      <c r="C1457" s="16"/>
    </row>
    <row r="1458" spans="3:3">
      <c r="C1458" s="16"/>
    </row>
    <row r="1459" spans="3:3">
      <c r="C1459" s="16"/>
    </row>
    <row r="1460" spans="3:3">
      <c r="C1460" s="16"/>
    </row>
    <row r="1461" spans="3:3">
      <c r="C1461" s="16"/>
    </row>
    <row r="1462" spans="3:3">
      <c r="C1462" s="16"/>
    </row>
    <row r="1463" spans="3:3">
      <c r="C1463" s="16"/>
    </row>
    <row r="1464" spans="3:3">
      <c r="C1464" s="16"/>
    </row>
    <row r="1465" spans="3:3">
      <c r="C1465" s="16"/>
    </row>
    <row r="1466" spans="3:3">
      <c r="C1466" s="16"/>
    </row>
    <row r="1467" spans="3:3">
      <c r="C1467" s="16"/>
    </row>
    <row r="1468" spans="3:3">
      <c r="C1468" s="16"/>
    </row>
    <row r="1469" spans="3:3">
      <c r="C1469" s="16"/>
    </row>
    <row r="1470" spans="3:3">
      <c r="C1470" s="16"/>
    </row>
    <row r="1471" spans="3:3">
      <c r="C1471" s="16"/>
    </row>
    <row r="1472" spans="3:3">
      <c r="C1472" s="16"/>
    </row>
    <row r="1473" spans="3:3">
      <c r="C1473" s="16"/>
    </row>
    <row r="1474" spans="3:3">
      <c r="C1474" s="16"/>
    </row>
    <row r="1475" spans="3:3">
      <c r="C1475" s="16"/>
    </row>
    <row r="1476" spans="3:3">
      <c r="C1476" s="16"/>
    </row>
    <row r="1477" spans="3:3">
      <c r="C1477" s="16"/>
    </row>
    <row r="1478" spans="3:3">
      <c r="C1478" s="16"/>
    </row>
    <row r="1479" spans="3:3">
      <c r="C1479" s="16"/>
    </row>
    <row r="1480" spans="3:3">
      <c r="C1480" s="16"/>
    </row>
    <row r="1481" spans="3:3">
      <c r="C1481" s="16"/>
    </row>
    <row r="1482" spans="3:3">
      <c r="C1482" s="16"/>
    </row>
    <row r="1483" spans="3:3">
      <c r="C1483" s="16"/>
    </row>
    <row r="1484" spans="3:3">
      <c r="C1484" s="16"/>
    </row>
    <row r="1485" spans="3:3">
      <c r="C1485" s="16"/>
    </row>
    <row r="1486" spans="3:3">
      <c r="C1486" s="16"/>
    </row>
    <row r="1487" spans="3:3">
      <c r="C1487" s="16"/>
    </row>
    <row r="1488" spans="3:3">
      <c r="C1488" s="16"/>
    </row>
    <row r="1489" spans="3:3">
      <c r="C1489" s="16"/>
    </row>
    <row r="1490" spans="3:3">
      <c r="C1490" s="16"/>
    </row>
    <row r="1491" spans="3:3">
      <c r="C1491" s="16"/>
    </row>
    <row r="1492" spans="3:3">
      <c r="C1492" s="16"/>
    </row>
    <row r="1493" spans="3:3">
      <c r="C1493" s="16"/>
    </row>
    <row r="1494" spans="3:3">
      <c r="C1494" s="16"/>
    </row>
    <row r="1495" spans="3:3">
      <c r="C1495" s="16"/>
    </row>
    <row r="1496" spans="3:3">
      <c r="C1496" s="16"/>
    </row>
    <row r="1497" spans="3:3">
      <c r="C1497" s="16"/>
    </row>
    <row r="1498" spans="3:3">
      <c r="C1498" s="16"/>
    </row>
    <row r="1499" spans="3:3">
      <c r="C1499" s="16"/>
    </row>
    <row r="1500" spans="3:3">
      <c r="C1500" s="16"/>
    </row>
    <row r="1501" spans="3:3">
      <c r="C1501" s="16"/>
    </row>
    <row r="1502" spans="3:3">
      <c r="C1502" s="16"/>
    </row>
    <row r="1503" spans="3:3">
      <c r="C1503" s="16"/>
    </row>
    <row r="1504" spans="3:3">
      <c r="C1504" s="16"/>
    </row>
    <row r="1505" spans="3:3">
      <c r="C1505" s="16"/>
    </row>
    <row r="1506" spans="3:3">
      <c r="C1506" s="16"/>
    </row>
    <row r="1507" spans="3:3">
      <c r="C1507" s="16"/>
    </row>
    <row r="1508" spans="3:3">
      <c r="C1508" s="16"/>
    </row>
    <row r="1509" spans="3:3">
      <c r="C1509" s="16"/>
    </row>
    <row r="1510" spans="3:3">
      <c r="C1510" s="16"/>
    </row>
    <row r="1511" spans="3:3">
      <c r="C1511" s="16"/>
    </row>
    <row r="1512" spans="3:3">
      <c r="C1512" s="16"/>
    </row>
    <row r="1513" spans="3:3">
      <c r="C1513" s="16"/>
    </row>
    <row r="1514" spans="3:3">
      <c r="C1514" s="16"/>
    </row>
    <row r="1515" spans="3:3">
      <c r="C1515" s="16"/>
    </row>
    <row r="1516" spans="3:3">
      <c r="C1516" s="16"/>
    </row>
    <row r="1517" spans="3:3">
      <c r="C1517" s="16"/>
    </row>
    <row r="1518" spans="3:3">
      <c r="C1518" s="16"/>
    </row>
    <row r="1519" spans="3:3">
      <c r="C1519" s="16"/>
    </row>
    <row r="1520" spans="3:3">
      <c r="C1520" s="16"/>
    </row>
    <row r="1521" spans="3:3">
      <c r="C1521" s="16"/>
    </row>
    <row r="1522" spans="3:3">
      <c r="C1522" s="16"/>
    </row>
    <row r="1523" spans="3:3">
      <c r="C1523" s="16"/>
    </row>
    <row r="1524" spans="3:3">
      <c r="C1524" s="16"/>
    </row>
    <row r="1525" spans="3:3">
      <c r="C1525" s="16"/>
    </row>
    <row r="1526" spans="3:3">
      <c r="C1526" s="16"/>
    </row>
    <row r="1527" spans="3:3">
      <c r="C1527" s="16"/>
    </row>
    <row r="1528" spans="3:3">
      <c r="C1528" s="16"/>
    </row>
    <row r="1529" spans="3:3">
      <c r="C1529" s="16"/>
    </row>
    <row r="1530" spans="3:3">
      <c r="C1530" s="16"/>
    </row>
    <row r="1531" spans="3:3">
      <c r="C1531" s="16"/>
    </row>
    <row r="1532" spans="3:3">
      <c r="C1532" s="16"/>
    </row>
    <row r="1533" spans="3:3">
      <c r="C1533" s="16"/>
    </row>
    <row r="1534" spans="3:3">
      <c r="C1534" s="16"/>
    </row>
    <row r="1535" spans="3:3">
      <c r="C1535" s="16"/>
    </row>
    <row r="1536" spans="3:3">
      <c r="C1536" s="16"/>
    </row>
    <row r="1537" spans="3:3">
      <c r="C1537" s="16"/>
    </row>
    <row r="1538" spans="3:3">
      <c r="C1538" s="16"/>
    </row>
    <row r="1539" spans="3:3">
      <c r="C1539" s="16"/>
    </row>
    <row r="1540" spans="3:3">
      <c r="C1540" s="16"/>
    </row>
    <row r="1541" spans="3:3">
      <c r="C1541" s="16"/>
    </row>
    <row r="1542" spans="3:3">
      <c r="C1542" s="16"/>
    </row>
    <row r="1543" spans="3:3">
      <c r="C1543" s="16"/>
    </row>
    <row r="1544" spans="3:3">
      <c r="C1544" s="16"/>
    </row>
    <row r="1545" spans="3:3">
      <c r="C1545" s="16"/>
    </row>
    <row r="1546" spans="3:3">
      <c r="C1546" s="16"/>
    </row>
    <row r="1547" spans="3:3">
      <c r="C1547" s="16"/>
    </row>
    <row r="1548" spans="3:3">
      <c r="C1548" s="16"/>
    </row>
    <row r="1549" spans="3:3">
      <c r="C1549" s="16"/>
    </row>
    <row r="1550" spans="3:3">
      <c r="C1550" s="16"/>
    </row>
    <row r="1551" spans="3:3">
      <c r="C1551" s="16"/>
    </row>
    <row r="1552" spans="3:3">
      <c r="C1552" s="16"/>
    </row>
    <row r="1553" spans="3:3">
      <c r="C1553" s="16"/>
    </row>
    <row r="1554" spans="3:3">
      <c r="C1554" s="16"/>
    </row>
    <row r="1555" spans="3:3">
      <c r="C1555" s="16"/>
    </row>
    <row r="1556" spans="3:3">
      <c r="C1556" s="16"/>
    </row>
    <row r="1557" spans="3:3">
      <c r="C1557" s="16"/>
    </row>
    <row r="1558" spans="3:3">
      <c r="C1558" s="16"/>
    </row>
    <row r="1559" spans="3:3">
      <c r="C1559" s="16"/>
    </row>
    <row r="1560" spans="3:3">
      <c r="C1560" s="16"/>
    </row>
    <row r="1561" spans="3:3">
      <c r="C1561" s="16"/>
    </row>
    <row r="1562" spans="3:3">
      <c r="C1562" s="16"/>
    </row>
    <row r="1563" spans="3:3">
      <c r="C1563" s="16"/>
    </row>
    <row r="1564" spans="3:3">
      <c r="C1564" s="16"/>
    </row>
    <row r="1565" spans="3:3">
      <c r="C1565" s="16"/>
    </row>
    <row r="1566" spans="3:3">
      <c r="C1566" s="16"/>
    </row>
    <row r="1567" spans="3:3">
      <c r="C1567" s="16"/>
    </row>
    <row r="1568" spans="3:3">
      <c r="C1568" s="16"/>
    </row>
    <row r="1569" spans="3:3">
      <c r="C1569" s="16"/>
    </row>
    <row r="1570" spans="3:3">
      <c r="C1570" s="16"/>
    </row>
    <row r="1571" spans="3:3">
      <c r="C1571" s="16"/>
    </row>
    <row r="1572" spans="3:3">
      <c r="C1572" s="16"/>
    </row>
    <row r="1573" spans="3:3">
      <c r="C1573" s="16"/>
    </row>
    <row r="1574" spans="3:3">
      <c r="C1574" s="16"/>
    </row>
    <row r="1575" spans="3:3">
      <c r="C1575" s="16"/>
    </row>
    <row r="1576" spans="3:3">
      <c r="C1576" s="16"/>
    </row>
    <row r="1577" spans="3:3">
      <c r="C1577" s="16"/>
    </row>
    <row r="1578" spans="3:3">
      <c r="C1578" s="16"/>
    </row>
    <row r="1579" spans="3:3">
      <c r="C1579" s="16"/>
    </row>
    <row r="1580" spans="3:3">
      <c r="C1580" s="16"/>
    </row>
    <row r="1581" spans="3:3">
      <c r="C1581" s="16"/>
    </row>
    <row r="1582" spans="3:3">
      <c r="C1582" s="16"/>
    </row>
    <row r="1583" spans="3:3">
      <c r="C1583" s="16"/>
    </row>
    <row r="1584" spans="3:3">
      <c r="C1584" s="16"/>
    </row>
    <row r="1585" spans="3:3">
      <c r="C1585" s="16"/>
    </row>
    <row r="1586" spans="3:3">
      <c r="C1586" s="16"/>
    </row>
    <row r="1587" spans="3:3">
      <c r="C1587" s="16"/>
    </row>
    <row r="1588" spans="3:3">
      <c r="C1588" s="16"/>
    </row>
    <row r="1589" spans="3:3">
      <c r="C1589" s="16"/>
    </row>
    <row r="1590" spans="3:3">
      <c r="C1590" s="16"/>
    </row>
    <row r="1591" spans="3:3">
      <c r="C1591" s="16"/>
    </row>
    <row r="1592" spans="3:3">
      <c r="C1592" s="16"/>
    </row>
    <row r="1593" spans="3:3">
      <c r="C1593" s="16"/>
    </row>
    <row r="1594" spans="3:3">
      <c r="C1594" s="16"/>
    </row>
    <row r="1595" spans="3:3">
      <c r="C1595" s="16"/>
    </row>
    <row r="1596" spans="3:3">
      <c r="C1596" s="16"/>
    </row>
    <row r="1597" spans="3:3">
      <c r="C1597" s="16"/>
    </row>
    <row r="1598" spans="3:3">
      <c r="C1598" s="16"/>
    </row>
    <row r="1599" spans="3:3">
      <c r="C1599" s="16"/>
    </row>
    <row r="1600" spans="3:3">
      <c r="C1600" s="16"/>
    </row>
    <row r="1601" spans="3:3">
      <c r="C1601" s="16"/>
    </row>
    <row r="1602" spans="3:3">
      <c r="C1602" s="16"/>
    </row>
    <row r="1603" spans="3:3">
      <c r="C1603" s="16"/>
    </row>
    <row r="1604" spans="3:3">
      <c r="C1604" s="16"/>
    </row>
    <row r="1605" spans="3:3">
      <c r="C1605" s="16"/>
    </row>
    <row r="1606" spans="3:3">
      <c r="C1606" s="16"/>
    </row>
    <row r="1607" spans="3:3">
      <c r="C1607" s="16"/>
    </row>
    <row r="1608" spans="3:3">
      <c r="C1608" s="16"/>
    </row>
    <row r="1609" spans="3:3">
      <c r="C1609" s="16"/>
    </row>
    <row r="1610" spans="3:3">
      <c r="C1610" s="16"/>
    </row>
    <row r="1611" spans="3:3">
      <c r="C1611" s="16"/>
    </row>
    <row r="1612" spans="3:3">
      <c r="C1612" s="16"/>
    </row>
    <row r="1613" spans="3:3">
      <c r="C1613" s="16"/>
    </row>
    <row r="1614" spans="3:3">
      <c r="C1614" s="16"/>
    </row>
    <row r="1615" spans="3:3">
      <c r="C1615" s="16"/>
    </row>
    <row r="1616" spans="3:3">
      <c r="C1616" s="16"/>
    </row>
    <row r="1617" spans="3:3">
      <c r="C1617" s="16"/>
    </row>
    <row r="1618" spans="3:3">
      <c r="C1618" s="16"/>
    </row>
    <row r="1619" spans="3:3">
      <c r="C1619" s="16"/>
    </row>
    <row r="1620" spans="3:3">
      <c r="C1620" s="16"/>
    </row>
    <row r="1621" spans="3:3">
      <c r="C1621" s="16"/>
    </row>
    <row r="1622" spans="3:3">
      <c r="C1622" s="16"/>
    </row>
    <row r="1623" spans="3:3">
      <c r="C1623" s="16"/>
    </row>
    <row r="1624" spans="3:3">
      <c r="C1624" s="16"/>
    </row>
    <row r="1625" spans="3:3">
      <c r="C1625" s="16"/>
    </row>
    <row r="1626" spans="3:3">
      <c r="C1626" s="16"/>
    </row>
    <row r="1627" spans="3:3">
      <c r="C1627" s="16"/>
    </row>
    <row r="1628" spans="3:3">
      <c r="C1628" s="16"/>
    </row>
    <row r="1629" spans="3:3">
      <c r="C1629" s="16"/>
    </row>
    <row r="1630" spans="3:3">
      <c r="C1630" s="16"/>
    </row>
    <row r="1631" spans="3:3">
      <c r="C1631" s="16"/>
    </row>
    <row r="1632" spans="3:3">
      <c r="C1632" s="16"/>
    </row>
    <row r="1633" spans="3:3">
      <c r="C1633" s="16"/>
    </row>
    <row r="1634" spans="3:3">
      <c r="C1634" s="16"/>
    </row>
    <row r="1635" spans="3:3">
      <c r="C1635" s="16"/>
    </row>
    <row r="1636" spans="3:3">
      <c r="C1636" s="16"/>
    </row>
    <row r="1637" spans="3:3">
      <c r="C1637" s="16"/>
    </row>
    <row r="1638" spans="3:3">
      <c r="C1638" s="16"/>
    </row>
    <row r="1639" spans="3:3">
      <c r="C1639" s="16"/>
    </row>
    <row r="1640" spans="3:3">
      <c r="C1640" s="16"/>
    </row>
    <row r="1641" spans="3:3">
      <c r="C1641" s="16"/>
    </row>
    <row r="1642" spans="3:3">
      <c r="C1642" s="16"/>
    </row>
    <row r="1643" spans="3:3">
      <c r="C1643" s="16"/>
    </row>
    <row r="1644" spans="3:3">
      <c r="C1644" s="16"/>
    </row>
    <row r="1645" spans="3:3">
      <c r="C1645" s="16"/>
    </row>
    <row r="1646" spans="3:3">
      <c r="C1646" s="16"/>
    </row>
    <row r="1647" spans="3:3">
      <c r="C1647" s="16"/>
    </row>
    <row r="1648" spans="3:3">
      <c r="C1648" s="16"/>
    </row>
    <row r="1649" spans="3:3">
      <c r="C1649" s="16"/>
    </row>
    <row r="1650" spans="3:3">
      <c r="C1650" s="16"/>
    </row>
    <row r="1651" spans="3:3">
      <c r="C1651" s="16"/>
    </row>
    <row r="1652" spans="3:3">
      <c r="C1652" s="16"/>
    </row>
    <row r="1653" spans="3:3">
      <c r="C1653" s="16"/>
    </row>
    <row r="1654" spans="3:3">
      <c r="C1654" s="16"/>
    </row>
    <row r="1655" spans="3:3">
      <c r="C1655" s="16"/>
    </row>
    <row r="1656" spans="3:3">
      <c r="C1656" s="16"/>
    </row>
    <row r="1657" spans="3:3">
      <c r="C1657" s="16"/>
    </row>
    <row r="1658" spans="3:3">
      <c r="C1658" s="16"/>
    </row>
    <row r="1659" spans="3:3">
      <c r="C1659" s="16"/>
    </row>
    <row r="1660" spans="3:3">
      <c r="C1660" s="16"/>
    </row>
    <row r="1661" spans="3:3">
      <c r="C1661" s="16"/>
    </row>
    <row r="1662" spans="3:3">
      <c r="C1662" s="16"/>
    </row>
    <row r="1663" spans="3:3">
      <c r="C1663" s="16"/>
    </row>
    <row r="1664" spans="3:3">
      <c r="C1664" s="16"/>
    </row>
    <row r="1665" spans="3:3">
      <c r="C1665" s="16"/>
    </row>
    <row r="1666" spans="3:3">
      <c r="C1666" s="16"/>
    </row>
    <row r="1667" spans="3:3">
      <c r="C1667" s="16"/>
    </row>
    <row r="1668" spans="3:3">
      <c r="C1668" s="16"/>
    </row>
    <row r="1669" spans="3:3">
      <c r="C1669" s="16"/>
    </row>
    <row r="1670" spans="3:3">
      <c r="C1670" s="16"/>
    </row>
    <row r="1671" spans="3:3">
      <c r="C1671" s="16"/>
    </row>
    <row r="1672" spans="3:3">
      <c r="C1672" s="16"/>
    </row>
    <row r="1673" spans="3:3">
      <c r="C1673" s="16"/>
    </row>
    <row r="1674" spans="3:3">
      <c r="C1674" s="16"/>
    </row>
    <row r="1675" spans="3:3">
      <c r="C1675" s="16"/>
    </row>
    <row r="1676" spans="3:3">
      <c r="C1676" s="16"/>
    </row>
    <row r="1677" spans="3:3">
      <c r="C1677" s="16"/>
    </row>
    <row r="1678" spans="3:3">
      <c r="C1678" s="16"/>
    </row>
    <row r="1679" spans="3:3">
      <c r="C1679" s="16"/>
    </row>
    <row r="1680" spans="3:3">
      <c r="C1680" s="16"/>
    </row>
    <row r="1681" spans="3:3">
      <c r="C1681" s="16"/>
    </row>
    <row r="1682" spans="3:3">
      <c r="C1682" s="16"/>
    </row>
    <row r="1683" spans="3:3">
      <c r="C1683" s="16"/>
    </row>
    <row r="1684" spans="3:3">
      <c r="C1684" s="16"/>
    </row>
    <row r="1685" spans="3:3">
      <c r="C1685" s="16"/>
    </row>
    <row r="1686" spans="3:3">
      <c r="C1686" s="16"/>
    </row>
    <row r="1687" spans="3:3">
      <c r="C1687" s="16"/>
    </row>
    <row r="1688" spans="3:3">
      <c r="C1688" s="16"/>
    </row>
    <row r="1689" spans="3:3">
      <c r="C1689" s="16"/>
    </row>
    <row r="1690" spans="3:3">
      <c r="C1690" s="16"/>
    </row>
    <row r="1691" spans="3:3">
      <c r="C1691" s="16"/>
    </row>
    <row r="1692" spans="3:3">
      <c r="C1692" s="16"/>
    </row>
    <row r="1693" spans="3:3">
      <c r="C1693" s="16"/>
    </row>
    <row r="1694" spans="3:3">
      <c r="C1694" s="16"/>
    </row>
    <row r="1695" spans="3:3">
      <c r="C1695" s="16"/>
    </row>
    <row r="1696" spans="3:3">
      <c r="C1696" s="16"/>
    </row>
    <row r="1697" spans="3:3">
      <c r="C1697" s="16"/>
    </row>
    <row r="1698" spans="3:3">
      <c r="C1698" s="16"/>
    </row>
    <row r="1699" spans="3:3">
      <c r="C1699" s="16"/>
    </row>
    <row r="1700" spans="3:3">
      <c r="C1700" s="16"/>
    </row>
    <row r="1701" spans="3:3">
      <c r="C1701" s="16"/>
    </row>
    <row r="1702" spans="3:3">
      <c r="C1702" s="16"/>
    </row>
    <row r="1703" spans="3:3">
      <c r="C1703" s="16"/>
    </row>
    <row r="1704" spans="3:3">
      <c r="C1704" s="16"/>
    </row>
    <row r="1705" spans="3:3">
      <c r="C1705" s="16"/>
    </row>
    <row r="1706" spans="3:3">
      <c r="C1706" s="16"/>
    </row>
    <row r="1707" spans="3:3">
      <c r="C1707" s="16"/>
    </row>
    <row r="1708" spans="3:3">
      <c r="C1708" s="16"/>
    </row>
    <row r="1709" spans="3:3">
      <c r="C1709" s="16"/>
    </row>
    <row r="1710" spans="3:3">
      <c r="C1710" s="16"/>
    </row>
    <row r="1711" spans="3:3">
      <c r="C1711" s="16"/>
    </row>
    <row r="1712" spans="3:3">
      <c r="C1712" s="16"/>
    </row>
    <row r="1713" spans="3:3">
      <c r="C1713" s="16"/>
    </row>
    <row r="1714" spans="3:3">
      <c r="C1714" s="16"/>
    </row>
    <row r="1715" spans="3:3">
      <c r="C1715" s="16"/>
    </row>
    <row r="1716" spans="3:3">
      <c r="C1716" s="16"/>
    </row>
    <row r="1717" spans="3:3">
      <c r="C1717" s="16"/>
    </row>
    <row r="1718" spans="3:3">
      <c r="C1718" s="16"/>
    </row>
    <row r="1719" spans="3:3">
      <c r="C1719" s="16"/>
    </row>
    <row r="1720" spans="3:3">
      <c r="C1720" s="16"/>
    </row>
    <row r="1721" spans="3:3">
      <c r="C1721" s="16"/>
    </row>
    <row r="1722" spans="3:3">
      <c r="C1722" s="16"/>
    </row>
    <row r="1723" spans="3:3">
      <c r="C1723" s="16"/>
    </row>
    <row r="1724" spans="3:3">
      <c r="C1724" s="16"/>
    </row>
    <row r="1725" spans="3:3">
      <c r="C1725" s="16"/>
    </row>
    <row r="1726" spans="3:3">
      <c r="C1726" s="16"/>
    </row>
    <row r="1727" spans="3:3">
      <c r="C1727" s="16"/>
    </row>
    <row r="1728" spans="3:3">
      <c r="C1728" s="16"/>
    </row>
    <row r="1729" spans="3:3">
      <c r="C1729" s="16"/>
    </row>
    <row r="1730" spans="3:3">
      <c r="C1730" s="16"/>
    </row>
    <row r="1731" spans="3:3">
      <c r="C1731" s="16"/>
    </row>
    <row r="1732" spans="3:3">
      <c r="C1732" s="16"/>
    </row>
    <row r="1733" spans="3:3">
      <c r="C1733" s="16"/>
    </row>
    <row r="1734" spans="3:3">
      <c r="C1734" s="16"/>
    </row>
    <row r="1735" spans="3:3">
      <c r="C1735" s="16"/>
    </row>
    <row r="1736" spans="3:3">
      <c r="C1736" s="16"/>
    </row>
    <row r="1737" spans="3:3">
      <c r="C1737" s="16"/>
    </row>
    <row r="1738" spans="3:3">
      <c r="C1738" s="16"/>
    </row>
    <row r="1739" spans="3:3">
      <c r="C1739" s="16"/>
    </row>
    <row r="1740" spans="3:3">
      <c r="C1740" s="16"/>
    </row>
    <row r="1741" spans="3:3">
      <c r="C1741" s="16"/>
    </row>
    <row r="1742" spans="3:3">
      <c r="C1742" s="16"/>
    </row>
    <row r="1743" spans="3:3">
      <c r="C1743" s="16"/>
    </row>
    <row r="1744" spans="3:3">
      <c r="C1744" s="16"/>
    </row>
    <row r="1745" spans="3:3">
      <c r="C1745" s="16"/>
    </row>
    <row r="1746" spans="3:3">
      <c r="C1746" s="16"/>
    </row>
    <row r="1747" spans="3:3">
      <c r="C1747" s="16"/>
    </row>
    <row r="1748" spans="3:3">
      <c r="C1748" s="16"/>
    </row>
    <row r="1749" spans="3:3">
      <c r="C1749" s="16"/>
    </row>
    <row r="1750" spans="3:3">
      <c r="C1750" s="16"/>
    </row>
    <row r="1751" spans="3:3">
      <c r="C1751" s="16"/>
    </row>
    <row r="1752" spans="3:3">
      <c r="C1752" s="16"/>
    </row>
    <row r="1753" spans="3:3">
      <c r="C1753" s="16"/>
    </row>
    <row r="1754" spans="3:3">
      <c r="C1754" s="16"/>
    </row>
    <row r="1755" spans="3:3">
      <c r="C1755" s="16"/>
    </row>
    <row r="1756" spans="3:3">
      <c r="C1756" s="16"/>
    </row>
    <row r="1757" spans="3:3">
      <c r="C1757" s="16"/>
    </row>
    <row r="1758" spans="3:3">
      <c r="C1758" s="16"/>
    </row>
    <row r="1759" spans="3:3">
      <c r="C1759" s="16"/>
    </row>
    <row r="1760" spans="3:3">
      <c r="C1760" s="16"/>
    </row>
    <row r="1761" spans="3:3">
      <c r="C1761" s="16"/>
    </row>
    <row r="1762" spans="3:3">
      <c r="C1762" s="16"/>
    </row>
    <row r="1763" spans="3:3">
      <c r="C1763" s="16"/>
    </row>
    <row r="1764" spans="3:3">
      <c r="C1764" s="16"/>
    </row>
    <row r="1765" spans="3:3">
      <c r="C1765" s="16"/>
    </row>
    <row r="1766" spans="3:3">
      <c r="C1766" s="16"/>
    </row>
    <row r="1767" spans="3:3">
      <c r="C1767" s="16"/>
    </row>
    <row r="1768" spans="3:3">
      <c r="C1768" s="16"/>
    </row>
    <row r="1769" spans="3:3">
      <c r="C1769" s="16"/>
    </row>
    <row r="1770" spans="3:3">
      <c r="C1770" s="16"/>
    </row>
    <row r="1771" spans="3:3">
      <c r="C1771" s="16"/>
    </row>
    <row r="1772" spans="3:3">
      <c r="C1772" s="16"/>
    </row>
    <row r="1773" spans="3:3">
      <c r="C1773" s="16"/>
    </row>
    <row r="1774" spans="3:3">
      <c r="C1774" s="16"/>
    </row>
    <row r="1775" spans="3:3">
      <c r="C1775" s="16"/>
    </row>
    <row r="1776" spans="3:3">
      <c r="C1776" s="16"/>
    </row>
    <row r="1777" spans="3:3">
      <c r="C1777" s="16"/>
    </row>
    <row r="1778" spans="3:3">
      <c r="C1778" s="16"/>
    </row>
    <row r="1779" spans="3:3">
      <c r="C1779" s="16"/>
    </row>
    <row r="1780" spans="3:3">
      <c r="C1780" s="16"/>
    </row>
    <row r="1781" spans="3:3">
      <c r="C1781" s="16"/>
    </row>
    <row r="1782" spans="3:3">
      <c r="C1782" s="16"/>
    </row>
    <row r="1783" spans="3:3">
      <c r="C1783" s="16"/>
    </row>
    <row r="1784" spans="3:3">
      <c r="C1784" s="16"/>
    </row>
    <row r="1785" spans="3:3">
      <c r="C1785" s="16"/>
    </row>
    <row r="1786" spans="3:3">
      <c r="C1786" s="16"/>
    </row>
    <row r="1787" spans="3:3">
      <c r="C1787" s="16"/>
    </row>
    <row r="1788" spans="3:3">
      <c r="C1788" s="16"/>
    </row>
    <row r="1789" spans="3:3">
      <c r="C1789" s="16"/>
    </row>
    <row r="1790" spans="3:3">
      <c r="C1790" s="16"/>
    </row>
    <row r="1791" spans="3:3">
      <c r="C1791" s="16"/>
    </row>
    <row r="1792" spans="3:3">
      <c r="C1792" s="16"/>
    </row>
    <row r="1793" spans="3:3">
      <c r="C1793" s="16"/>
    </row>
    <row r="1794" spans="3:3">
      <c r="C1794" s="16"/>
    </row>
    <row r="1795" spans="3:3">
      <c r="C1795" s="16"/>
    </row>
    <row r="1796" spans="3:3">
      <c r="C1796" s="16"/>
    </row>
    <row r="1797" spans="3:3">
      <c r="C1797" s="16"/>
    </row>
    <row r="1798" spans="3:3">
      <c r="C1798" s="16"/>
    </row>
    <row r="1799" spans="3:3">
      <c r="C1799" s="16"/>
    </row>
    <row r="1800" spans="3:3">
      <c r="C1800" s="16"/>
    </row>
    <row r="1801" spans="3:3">
      <c r="C1801" s="16"/>
    </row>
    <row r="1802" spans="3:3">
      <c r="C1802" s="16"/>
    </row>
    <row r="1803" spans="3:3">
      <c r="C1803" s="16"/>
    </row>
    <row r="1804" spans="3:3">
      <c r="C1804" s="16"/>
    </row>
    <row r="1805" spans="3:3">
      <c r="C1805" s="16"/>
    </row>
    <row r="1806" spans="3:3">
      <c r="C1806" s="16"/>
    </row>
    <row r="1807" spans="3:3">
      <c r="C1807" s="16"/>
    </row>
    <row r="1808" spans="3:3">
      <c r="C1808" s="16"/>
    </row>
    <row r="1809" spans="3:3">
      <c r="C1809" s="16"/>
    </row>
    <row r="1810" spans="3:3">
      <c r="C1810" s="16"/>
    </row>
    <row r="1811" spans="3:3">
      <c r="C1811" s="16"/>
    </row>
    <row r="1812" spans="3:3">
      <c r="C1812" s="16"/>
    </row>
    <row r="1813" spans="3:3">
      <c r="C1813" s="16"/>
    </row>
    <row r="1814" spans="3:3">
      <c r="C1814" s="16"/>
    </row>
    <row r="1815" spans="3:3">
      <c r="C1815" s="16"/>
    </row>
    <row r="1816" spans="3:3">
      <c r="C1816" s="16"/>
    </row>
    <row r="1817" spans="3:3">
      <c r="C1817" s="16"/>
    </row>
    <row r="1818" spans="3:3">
      <c r="C1818" s="16"/>
    </row>
    <row r="1819" spans="3:3">
      <c r="C1819" s="16"/>
    </row>
    <row r="1820" spans="3:3">
      <c r="C1820" s="16"/>
    </row>
    <row r="1821" spans="3:3">
      <c r="C1821" s="16"/>
    </row>
    <row r="1822" spans="3:3">
      <c r="C1822" s="16"/>
    </row>
    <row r="1823" spans="3:3">
      <c r="C1823" s="16"/>
    </row>
    <row r="1824" spans="3:3">
      <c r="C1824" s="16"/>
    </row>
    <row r="1825" spans="3:3">
      <c r="C1825" s="16"/>
    </row>
    <row r="1826" spans="3:3">
      <c r="C1826" s="16"/>
    </row>
    <row r="1827" spans="3:3">
      <c r="C1827" s="16"/>
    </row>
    <row r="1828" spans="3:3">
      <c r="C1828" s="16"/>
    </row>
    <row r="1829" spans="3:3">
      <c r="C1829" s="16"/>
    </row>
    <row r="1830" spans="3:3">
      <c r="C1830" s="16"/>
    </row>
    <row r="1831" spans="3:3">
      <c r="C1831" s="16"/>
    </row>
    <row r="1832" spans="3:3">
      <c r="C1832" s="16"/>
    </row>
    <row r="1833" spans="3:3">
      <c r="C1833" s="16"/>
    </row>
    <row r="1834" spans="3:3">
      <c r="C1834" s="16"/>
    </row>
    <row r="1835" spans="3:3">
      <c r="C1835" s="16"/>
    </row>
    <row r="1836" spans="3:3">
      <c r="C1836" s="16"/>
    </row>
    <row r="1837" spans="3:3">
      <c r="C1837" s="16"/>
    </row>
    <row r="1838" spans="3:3">
      <c r="C1838" s="16"/>
    </row>
    <row r="1839" spans="3:3">
      <c r="C1839" s="16"/>
    </row>
    <row r="1840" spans="3:3">
      <c r="C1840" s="16"/>
    </row>
    <row r="1841" spans="3:3">
      <c r="C1841" s="16"/>
    </row>
    <row r="1842" spans="3:3">
      <c r="C1842" s="16"/>
    </row>
    <row r="1843" spans="3:3">
      <c r="C1843" s="16"/>
    </row>
    <row r="1844" spans="3:3">
      <c r="C1844" s="16"/>
    </row>
    <row r="1845" spans="3:3">
      <c r="C1845" s="16"/>
    </row>
    <row r="1846" spans="3:3">
      <c r="C1846" s="16"/>
    </row>
    <row r="1847" spans="3:3">
      <c r="C1847" s="16"/>
    </row>
    <row r="1848" spans="3:3">
      <c r="C1848" s="16"/>
    </row>
    <row r="1849" spans="3:3">
      <c r="C1849" s="16"/>
    </row>
    <row r="1850" spans="3:3">
      <c r="C1850" s="16"/>
    </row>
    <row r="1851" spans="3:3">
      <c r="C1851" s="16"/>
    </row>
    <row r="1852" spans="3:3">
      <c r="C1852" s="16"/>
    </row>
    <row r="1853" spans="3:3">
      <c r="C1853" s="16"/>
    </row>
    <row r="1854" spans="3:3">
      <c r="C1854" s="16"/>
    </row>
    <row r="1855" spans="3:3">
      <c r="C1855" s="16"/>
    </row>
    <row r="1856" spans="3:3">
      <c r="C1856" s="16"/>
    </row>
    <row r="1857" spans="3:3">
      <c r="C1857" s="16"/>
    </row>
    <row r="1858" spans="3:3">
      <c r="C1858" s="16"/>
    </row>
    <row r="1859" spans="3:3">
      <c r="C1859" s="16"/>
    </row>
    <row r="1860" spans="3:3">
      <c r="C1860" s="16"/>
    </row>
    <row r="1861" spans="3:3">
      <c r="C1861" s="16"/>
    </row>
    <row r="1862" spans="3:3">
      <c r="C1862" s="16"/>
    </row>
    <row r="1863" spans="3:3">
      <c r="C1863" s="16"/>
    </row>
    <row r="1864" spans="3:3">
      <c r="C1864" s="16"/>
    </row>
    <row r="1865" spans="3:3">
      <c r="C1865" s="16"/>
    </row>
    <row r="1866" spans="3:3">
      <c r="C1866" s="16"/>
    </row>
    <row r="1867" spans="3:3">
      <c r="C1867" s="16"/>
    </row>
    <row r="1868" spans="3:3">
      <c r="C1868" s="16"/>
    </row>
    <row r="1869" spans="3:3">
      <c r="C1869" s="16"/>
    </row>
    <row r="1870" spans="3:3">
      <c r="C1870" s="16"/>
    </row>
    <row r="1871" spans="3:3">
      <c r="C1871" s="16"/>
    </row>
    <row r="1872" spans="3:3">
      <c r="C1872" s="16"/>
    </row>
    <row r="1873" spans="3:3">
      <c r="C1873" s="16"/>
    </row>
    <row r="1874" spans="3:3">
      <c r="C1874" s="16"/>
    </row>
    <row r="1875" spans="3:3">
      <c r="C1875" s="16"/>
    </row>
    <row r="1876" spans="3:3">
      <c r="C1876" s="16"/>
    </row>
    <row r="1877" spans="3:3">
      <c r="C1877" s="16"/>
    </row>
    <row r="1878" spans="3:3">
      <c r="C1878" s="16"/>
    </row>
    <row r="1879" spans="3:3">
      <c r="C1879" s="16"/>
    </row>
    <row r="1880" spans="3:3">
      <c r="C1880" s="16"/>
    </row>
    <row r="1881" spans="3:3">
      <c r="C1881" s="16"/>
    </row>
    <row r="1882" spans="3:3">
      <c r="C1882" s="16"/>
    </row>
    <row r="1883" spans="3:3">
      <c r="C1883" s="16"/>
    </row>
    <row r="1884" spans="3:3">
      <c r="C1884" s="16"/>
    </row>
    <row r="1885" spans="3:3">
      <c r="C1885" s="16"/>
    </row>
    <row r="1886" spans="3:3">
      <c r="C1886" s="16"/>
    </row>
    <row r="1887" spans="3:3">
      <c r="C1887" s="16"/>
    </row>
    <row r="1888" spans="3:3">
      <c r="C1888" s="16"/>
    </row>
    <row r="1889" spans="3:3">
      <c r="C1889" s="16"/>
    </row>
    <row r="1890" spans="3:3">
      <c r="C1890" s="16"/>
    </row>
    <row r="1891" spans="3:3">
      <c r="C1891" s="16"/>
    </row>
    <row r="1892" spans="3:3">
      <c r="C1892" s="16"/>
    </row>
    <row r="1893" spans="3:3">
      <c r="C1893" s="16"/>
    </row>
    <row r="1894" spans="3:3">
      <c r="C1894" s="16"/>
    </row>
    <row r="1895" spans="3:3">
      <c r="C1895" s="16"/>
    </row>
    <row r="1896" spans="3:3">
      <c r="C1896" s="16"/>
    </row>
    <row r="1897" spans="3:3">
      <c r="C1897" s="16"/>
    </row>
    <row r="1898" spans="3:3">
      <c r="C1898" s="16"/>
    </row>
    <row r="1899" spans="3:3">
      <c r="C1899" s="16"/>
    </row>
    <row r="1900" spans="3:3">
      <c r="C1900" s="16"/>
    </row>
    <row r="1901" spans="3:3">
      <c r="C1901" s="16"/>
    </row>
    <row r="1902" spans="3:3">
      <c r="C1902" s="16"/>
    </row>
    <row r="1903" spans="3:3">
      <c r="C1903" s="16"/>
    </row>
    <row r="1904" spans="3:3">
      <c r="C1904" s="16"/>
    </row>
    <row r="1905" spans="3:3">
      <c r="C1905" s="16"/>
    </row>
    <row r="1906" spans="3:3">
      <c r="C1906" s="16"/>
    </row>
    <row r="1907" spans="3:3">
      <c r="C1907" s="16"/>
    </row>
    <row r="1908" spans="3:3">
      <c r="C1908" s="16"/>
    </row>
    <row r="1909" spans="3:3">
      <c r="C1909" s="16"/>
    </row>
    <row r="1910" spans="3:3">
      <c r="C1910" s="16"/>
    </row>
    <row r="1911" spans="3:3">
      <c r="C1911" s="16"/>
    </row>
    <row r="1912" spans="3:3">
      <c r="C1912" s="16"/>
    </row>
    <row r="1913" spans="3:3">
      <c r="C1913" s="16"/>
    </row>
    <row r="1914" spans="3:3">
      <c r="C1914" s="16"/>
    </row>
    <row r="1915" spans="3:3">
      <c r="C1915" s="16"/>
    </row>
    <row r="1916" spans="3:3">
      <c r="C1916" s="16"/>
    </row>
    <row r="1917" spans="3:3">
      <c r="C1917" s="16"/>
    </row>
    <row r="1918" spans="3:3">
      <c r="C1918" s="16"/>
    </row>
    <row r="1919" spans="3:3">
      <c r="C1919" s="16"/>
    </row>
    <row r="1920" spans="3:3">
      <c r="C1920" s="16"/>
    </row>
    <row r="1921" spans="3:3">
      <c r="C1921" s="16"/>
    </row>
    <row r="1922" spans="3:3">
      <c r="C1922" s="16"/>
    </row>
    <row r="1923" spans="3:3">
      <c r="C1923" s="16"/>
    </row>
    <row r="1924" spans="3:3">
      <c r="C1924" s="16"/>
    </row>
    <row r="1925" spans="3:3">
      <c r="C1925" s="16"/>
    </row>
    <row r="1926" spans="3:3">
      <c r="C1926" s="16"/>
    </row>
    <row r="1927" spans="3:3">
      <c r="C1927" s="16"/>
    </row>
    <row r="1928" spans="3:3">
      <c r="C1928" s="16"/>
    </row>
    <row r="1929" spans="3:3">
      <c r="C1929" s="16"/>
    </row>
    <row r="1930" spans="3:3">
      <c r="C1930" s="16"/>
    </row>
    <row r="1931" spans="3:3">
      <c r="C1931" s="16"/>
    </row>
    <row r="1932" spans="3:3">
      <c r="C1932" s="16"/>
    </row>
    <row r="1933" spans="3:3">
      <c r="C1933" s="16"/>
    </row>
    <row r="1934" spans="3:3">
      <c r="C1934" s="16"/>
    </row>
    <row r="1935" spans="3:3">
      <c r="C1935" s="16"/>
    </row>
    <row r="1936" spans="3:3">
      <c r="C1936" s="16"/>
    </row>
    <row r="1937" spans="3:3">
      <c r="C1937" s="16"/>
    </row>
    <row r="1938" spans="3:3">
      <c r="C1938" s="16"/>
    </row>
    <row r="1939" spans="3:3">
      <c r="C1939" s="16"/>
    </row>
    <row r="1940" spans="3:3">
      <c r="C1940" s="16"/>
    </row>
    <row r="1941" spans="3:3">
      <c r="C1941" s="16"/>
    </row>
    <row r="1942" spans="3:3">
      <c r="C1942" s="16"/>
    </row>
    <row r="1943" spans="3:3">
      <c r="C1943" s="16"/>
    </row>
    <row r="1944" spans="3:3">
      <c r="C1944" s="16"/>
    </row>
    <row r="1945" spans="3:3">
      <c r="C1945" s="16"/>
    </row>
    <row r="1946" spans="3:3">
      <c r="C1946" s="16"/>
    </row>
    <row r="1947" spans="3:3">
      <c r="C1947" s="16"/>
    </row>
    <row r="1948" spans="3:3">
      <c r="C1948" s="16"/>
    </row>
    <row r="1949" spans="3:3">
      <c r="C1949" s="16"/>
    </row>
    <row r="1950" spans="3:3">
      <c r="C1950" s="16"/>
    </row>
    <row r="1951" spans="3:3">
      <c r="C1951" s="16"/>
    </row>
    <row r="1952" spans="3:3">
      <c r="C1952" s="16"/>
    </row>
    <row r="1953" spans="3:3">
      <c r="C1953" s="16"/>
    </row>
    <row r="1954" spans="3:3">
      <c r="C1954" s="16"/>
    </row>
    <row r="1955" spans="3:3">
      <c r="C1955" s="16"/>
    </row>
    <row r="1956" spans="3:3">
      <c r="C1956" s="16"/>
    </row>
    <row r="1957" spans="3:3">
      <c r="C1957" s="16"/>
    </row>
    <row r="1958" spans="3:3">
      <c r="C1958" s="16"/>
    </row>
    <row r="1959" spans="3:3">
      <c r="C1959" s="16"/>
    </row>
    <row r="1960" spans="3:3">
      <c r="C1960" s="16"/>
    </row>
    <row r="1961" spans="3:3">
      <c r="C1961" s="16"/>
    </row>
    <row r="1962" spans="3:3">
      <c r="C1962" s="16"/>
    </row>
    <row r="1963" spans="3:3">
      <c r="C1963" s="16"/>
    </row>
    <row r="1964" spans="3:3">
      <c r="C1964" s="16"/>
    </row>
    <row r="1965" spans="3:3">
      <c r="C1965" s="16"/>
    </row>
    <row r="1966" spans="3:3">
      <c r="C1966" s="16"/>
    </row>
    <row r="1967" spans="3:3">
      <c r="C1967" s="16"/>
    </row>
    <row r="1968" spans="3:3">
      <c r="C1968" s="16"/>
    </row>
    <row r="1969" spans="3:3">
      <c r="C1969" s="16"/>
    </row>
    <row r="1970" spans="3:3">
      <c r="C1970" s="16"/>
    </row>
    <row r="1971" spans="3:3">
      <c r="C1971" s="16"/>
    </row>
    <row r="1972" spans="3:3">
      <c r="C1972" s="16"/>
    </row>
    <row r="1973" spans="3:3">
      <c r="C1973" s="16"/>
    </row>
    <row r="1974" spans="3:3">
      <c r="C1974" s="16"/>
    </row>
    <row r="1975" spans="3:3">
      <c r="C1975" s="16"/>
    </row>
    <row r="1976" spans="3:3">
      <c r="C1976" s="16"/>
    </row>
    <row r="1977" spans="3:3">
      <c r="C1977" s="16"/>
    </row>
    <row r="1978" spans="3:3">
      <c r="C1978" s="16"/>
    </row>
    <row r="1979" spans="3:3">
      <c r="C1979" s="16"/>
    </row>
    <row r="1980" spans="3:3">
      <c r="C1980" s="16"/>
    </row>
    <row r="1981" spans="3:3">
      <c r="C1981" s="16"/>
    </row>
    <row r="1982" spans="3:3">
      <c r="C1982" s="16"/>
    </row>
    <row r="1983" spans="3:3">
      <c r="C1983" s="16"/>
    </row>
    <row r="1984" spans="3:3">
      <c r="C1984" s="16"/>
    </row>
    <row r="1985" spans="3:3">
      <c r="C1985" s="16"/>
    </row>
    <row r="1986" spans="3:3">
      <c r="C1986" s="16"/>
    </row>
    <row r="1987" spans="3:3">
      <c r="C1987" s="16"/>
    </row>
    <row r="1988" spans="3:3">
      <c r="C1988" s="16"/>
    </row>
    <row r="1989" spans="3:3">
      <c r="C1989" s="16"/>
    </row>
    <row r="1990" spans="3:3">
      <c r="C1990" s="16"/>
    </row>
    <row r="1991" spans="3:3">
      <c r="C1991" s="16"/>
    </row>
    <row r="1992" spans="3:3">
      <c r="C1992" s="16"/>
    </row>
    <row r="1993" spans="3:3">
      <c r="C1993" s="16"/>
    </row>
    <row r="1994" spans="3:3">
      <c r="C1994" s="16"/>
    </row>
    <row r="1995" spans="3:3">
      <c r="C1995" s="16"/>
    </row>
    <row r="1996" spans="3:3">
      <c r="C1996" s="16"/>
    </row>
    <row r="1997" spans="3:3">
      <c r="C1997" s="16"/>
    </row>
    <row r="1998" spans="3:3">
      <c r="C1998" s="16"/>
    </row>
    <row r="1999" spans="3:3">
      <c r="C1999" s="16"/>
    </row>
    <row r="2000" spans="3:3">
      <c r="C2000" s="16"/>
    </row>
    <row r="2001" spans="3:3">
      <c r="C2001" s="16"/>
    </row>
    <row r="2002" spans="3:3">
      <c r="C2002" s="16"/>
    </row>
    <row r="2003" spans="3:3">
      <c r="C2003" s="16"/>
    </row>
    <row r="2004" spans="3:3">
      <c r="C2004" s="16"/>
    </row>
    <row r="2005" spans="3:3">
      <c r="C2005" s="16"/>
    </row>
    <row r="2006" spans="3:3">
      <c r="C2006" s="16"/>
    </row>
    <row r="2007" spans="3:3">
      <c r="C2007" s="16"/>
    </row>
    <row r="2008" spans="3:3">
      <c r="C2008" s="16"/>
    </row>
    <row r="2009" spans="3:3">
      <c r="C2009" s="16"/>
    </row>
    <row r="2010" spans="3:3">
      <c r="C2010" s="16"/>
    </row>
    <row r="2011" spans="3:3">
      <c r="C2011" s="16"/>
    </row>
    <row r="2012" spans="3:3">
      <c r="C2012" s="16"/>
    </row>
    <row r="2013" spans="3:3">
      <c r="C2013" s="16"/>
    </row>
    <row r="2014" spans="3:3">
      <c r="C2014" s="16"/>
    </row>
    <row r="2015" spans="3:3">
      <c r="C2015" s="16"/>
    </row>
    <row r="2016" spans="3:3">
      <c r="C2016" s="16"/>
    </row>
    <row r="2017" spans="3:3">
      <c r="C2017" s="16"/>
    </row>
    <row r="2018" spans="3:3">
      <c r="C2018" s="16"/>
    </row>
    <row r="2019" spans="3:3">
      <c r="C2019" s="16"/>
    </row>
    <row r="2020" spans="3:3">
      <c r="C2020" s="16"/>
    </row>
    <row r="2021" spans="3:3">
      <c r="C2021" s="16"/>
    </row>
    <row r="2022" spans="3:3">
      <c r="C2022" s="16"/>
    </row>
    <row r="2023" spans="3:3">
      <c r="C2023" s="16"/>
    </row>
    <row r="2024" spans="3:3">
      <c r="C2024" s="16"/>
    </row>
    <row r="2025" spans="3:3">
      <c r="C2025" s="16"/>
    </row>
    <row r="2026" spans="3:3">
      <c r="C2026" s="16"/>
    </row>
    <row r="2027" spans="3:3">
      <c r="C2027" s="16"/>
    </row>
    <row r="2028" spans="3:3">
      <c r="C2028" s="16"/>
    </row>
    <row r="2029" spans="3:3">
      <c r="C2029" s="16"/>
    </row>
    <row r="2030" spans="3:3">
      <c r="C2030" s="16"/>
    </row>
    <row r="2031" spans="3:3">
      <c r="C2031" s="16"/>
    </row>
    <row r="2032" spans="3:3">
      <c r="C2032" s="16"/>
    </row>
    <row r="2033" spans="3:3">
      <c r="C2033" s="16"/>
    </row>
    <row r="2034" spans="3:3">
      <c r="C2034" s="16"/>
    </row>
    <row r="2035" spans="3:3">
      <c r="C2035" s="16"/>
    </row>
    <row r="2036" spans="3:3">
      <c r="C2036" s="16"/>
    </row>
    <row r="2037" spans="3:3">
      <c r="C2037" s="16"/>
    </row>
    <row r="2038" spans="3:3">
      <c r="C2038" s="16"/>
    </row>
    <row r="2039" spans="3:3">
      <c r="C2039" s="16"/>
    </row>
    <row r="2040" spans="3:3">
      <c r="C2040" s="16"/>
    </row>
    <row r="2041" spans="3:3">
      <c r="C2041" s="16"/>
    </row>
    <row r="2042" spans="3:3">
      <c r="C2042" s="16"/>
    </row>
    <row r="2043" spans="3:3">
      <c r="C2043" s="16"/>
    </row>
    <row r="2044" spans="3:3">
      <c r="C2044" s="16"/>
    </row>
    <row r="2045" spans="3:3">
      <c r="C2045" s="16"/>
    </row>
    <row r="2046" spans="3:3">
      <c r="C2046" s="16"/>
    </row>
    <row r="2047" spans="3:3">
      <c r="C2047" s="16"/>
    </row>
    <row r="2048" spans="3:3">
      <c r="C2048" s="16"/>
    </row>
    <row r="2049" spans="3:3">
      <c r="C2049" s="16"/>
    </row>
    <row r="2050" spans="3:3">
      <c r="C2050" s="16"/>
    </row>
    <row r="2051" spans="3:3">
      <c r="C2051" s="16"/>
    </row>
    <row r="2052" spans="3:3">
      <c r="C2052" s="16"/>
    </row>
    <row r="2053" spans="3:3">
      <c r="C2053" s="16"/>
    </row>
    <row r="2054" spans="3:3">
      <c r="C2054" s="16"/>
    </row>
    <row r="2055" spans="3:3">
      <c r="C2055" s="16"/>
    </row>
    <row r="2056" spans="3:3">
      <c r="C2056" s="16"/>
    </row>
    <row r="2057" spans="3:3">
      <c r="C2057" s="16"/>
    </row>
    <row r="2058" spans="3:3">
      <c r="C2058" s="16"/>
    </row>
    <row r="2059" spans="3:3">
      <c r="C2059" s="16"/>
    </row>
    <row r="2060" spans="3:3">
      <c r="C2060" s="16"/>
    </row>
    <row r="2061" spans="3:3">
      <c r="C2061" s="16"/>
    </row>
    <row r="2062" spans="3:3">
      <c r="C2062" s="16"/>
    </row>
    <row r="2063" spans="3:3">
      <c r="C2063" s="16"/>
    </row>
    <row r="2064" spans="3:3">
      <c r="C2064" s="16"/>
    </row>
    <row r="2065" spans="3:3">
      <c r="C2065" s="16"/>
    </row>
    <row r="2066" spans="3:3">
      <c r="C2066" s="16"/>
    </row>
    <row r="2067" spans="3:3">
      <c r="C2067" s="16"/>
    </row>
    <row r="2068" spans="3:3">
      <c r="C2068" s="16"/>
    </row>
    <row r="2069" spans="3:3">
      <c r="C2069" s="16"/>
    </row>
    <row r="2070" spans="3:3">
      <c r="C2070" s="16"/>
    </row>
    <row r="2071" spans="3:3">
      <c r="C2071" s="16"/>
    </row>
    <row r="2072" spans="3:3">
      <c r="C2072" s="16"/>
    </row>
    <row r="2073" spans="3:3">
      <c r="C2073" s="16"/>
    </row>
    <row r="2074" spans="3:3">
      <c r="C2074" s="16"/>
    </row>
    <row r="2075" spans="3:3">
      <c r="C2075" s="16"/>
    </row>
    <row r="2076" spans="3:3">
      <c r="C2076" s="16"/>
    </row>
    <row r="2077" spans="3:3">
      <c r="C2077" s="16"/>
    </row>
    <row r="2078" spans="3:3">
      <c r="C2078" s="16"/>
    </row>
    <row r="2079" spans="3:3">
      <c r="C2079" s="16"/>
    </row>
    <row r="2080" spans="3:3">
      <c r="C2080" s="16"/>
    </row>
    <row r="2081" spans="3:3">
      <c r="C2081" s="16"/>
    </row>
    <row r="2082" spans="3:3">
      <c r="C2082" s="16"/>
    </row>
    <row r="2083" spans="3:3">
      <c r="C2083" s="16"/>
    </row>
    <row r="2084" spans="3:3">
      <c r="C2084" s="16"/>
    </row>
    <row r="2085" spans="3:3">
      <c r="C2085" s="16"/>
    </row>
    <row r="2086" spans="3:3">
      <c r="C2086" s="16"/>
    </row>
    <row r="2087" spans="3:3">
      <c r="C2087" s="16"/>
    </row>
    <row r="2088" spans="3:3">
      <c r="C2088" s="16"/>
    </row>
    <row r="2089" spans="3:3">
      <c r="C2089" s="16"/>
    </row>
    <row r="2090" spans="3:3">
      <c r="C2090" s="16"/>
    </row>
    <row r="2091" spans="3:3">
      <c r="C2091" s="16"/>
    </row>
    <row r="2092" spans="3:3">
      <c r="C2092" s="16"/>
    </row>
    <row r="2093" spans="3:3">
      <c r="C2093" s="16"/>
    </row>
    <row r="2094" spans="3:3">
      <c r="C2094" s="16"/>
    </row>
    <row r="2095" spans="3:3">
      <c r="C2095" s="16"/>
    </row>
    <row r="2096" spans="3:3">
      <c r="C2096" s="16"/>
    </row>
    <row r="2097" spans="3:3">
      <c r="C2097" s="16"/>
    </row>
    <row r="2098" spans="3:3">
      <c r="C2098" s="16"/>
    </row>
    <row r="2099" spans="3:3">
      <c r="C2099" s="16"/>
    </row>
    <row r="2100" spans="3:3">
      <c r="C2100" s="16"/>
    </row>
    <row r="2101" spans="3:3">
      <c r="C2101" s="16"/>
    </row>
    <row r="2102" spans="3:3">
      <c r="C2102" s="16"/>
    </row>
    <row r="2103" spans="3:3">
      <c r="C2103" s="16"/>
    </row>
    <row r="2104" spans="3:3">
      <c r="C2104" s="16"/>
    </row>
    <row r="2105" spans="3:3">
      <c r="C2105" s="16"/>
    </row>
    <row r="2106" spans="3:3">
      <c r="C2106" s="16"/>
    </row>
    <row r="2107" spans="3:3">
      <c r="C2107" s="16"/>
    </row>
    <row r="2108" spans="3:3">
      <c r="C2108" s="16"/>
    </row>
    <row r="2109" spans="3:3">
      <c r="C2109" s="16"/>
    </row>
    <row r="2110" spans="3:3">
      <c r="C2110" s="16"/>
    </row>
    <row r="2111" spans="3:3">
      <c r="C2111" s="16"/>
    </row>
    <row r="2112" spans="3:3">
      <c r="C2112" s="16"/>
    </row>
    <row r="2113" spans="3:3">
      <c r="C2113" s="16"/>
    </row>
    <row r="2114" spans="3:3">
      <c r="C2114" s="16"/>
    </row>
    <row r="2115" spans="3:3">
      <c r="C2115" s="16"/>
    </row>
    <row r="2116" spans="3:3">
      <c r="C2116" s="16"/>
    </row>
    <row r="2117" spans="3:3">
      <c r="C2117" s="16"/>
    </row>
    <row r="2118" spans="3:3">
      <c r="C2118" s="16"/>
    </row>
    <row r="2119" spans="3:3">
      <c r="C2119" s="16"/>
    </row>
    <row r="2120" spans="3:3">
      <c r="C2120" s="16"/>
    </row>
    <row r="2121" spans="3:3">
      <c r="C2121" s="16"/>
    </row>
    <row r="2122" spans="3:3">
      <c r="C2122" s="16"/>
    </row>
    <row r="2123" spans="3:3">
      <c r="C2123" s="16"/>
    </row>
    <row r="2124" spans="3:3">
      <c r="C2124" s="16"/>
    </row>
    <row r="2125" spans="3:3">
      <c r="C2125" s="16"/>
    </row>
    <row r="2126" spans="3:3">
      <c r="C2126" s="16"/>
    </row>
    <row r="2127" spans="3:3">
      <c r="C2127" s="16"/>
    </row>
    <row r="2128" spans="3:3">
      <c r="C2128" s="16"/>
    </row>
    <row r="2129" spans="3:3">
      <c r="C2129" s="16"/>
    </row>
    <row r="2130" spans="3:3">
      <c r="C2130" s="16"/>
    </row>
    <row r="2131" spans="3:3">
      <c r="C2131" s="16"/>
    </row>
    <row r="2132" spans="3:3">
      <c r="C2132" s="16"/>
    </row>
    <row r="2133" spans="3:3">
      <c r="C2133" s="16"/>
    </row>
    <row r="2134" spans="3:3">
      <c r="C2134" s="16"/>
    </row>
    <row r="2135" spans="3:3">
      <c r="C2135" s="16"/>
    </row>
    <row r="2136" spans="3:3">
      <c r="C2136" s="16"/>
    </row>
    <row r="2137" spans="3:3">
      <c r="C2137" s="16"/>
    </row>
    <row r="2138" spans="3:3">
      <c r="C2138" s="16"/>
    </row>
    <row r="2139" spans="3:3">
      <c r="C2139" s="16"/>
    </row>
    <row r="2140" spans="3:3">
      <c r="C2140" s="16"/>
    </row>
    <row r="2141" spans="3:3">
      <c r="C2141" s="16"/>
    </row>
    <row r="2142" spans="3:3">
      <c r="C2142" s="16"/>
    </row>
    <row r="2143" spans="3:3">
      <c r="C2143" s="16"/>
    </row>
    <row r="2144" spans="3:3">
      <c r="C2144" s="16"/>
    </row>
    <row r="2145" spans="3:3">
      <c r="C2145" s="16"/>
    </row>
    <row r="2146" spans="3:3">
      <c r="C2146" s="16"/>
    </row>
    <row r="2147" spans="3:3">
      <c r="C2147" s="16"/>
    </row>
    <row r="2148" spans="3:3">
      <c r="C2148" s="16"/>
    </row>
    <row r="2149" spans="3:3">
      <c r="C2149" s="16"/>
    </row>
    <row r="2150" spans="3:3">
      <c r="C2150" s="16"/>
    </row>
    <row r="2151" spans="3:3">
      <c r="C2151" s="16"/>
    </row>
    <row r="2152" spans="3:3">
      <c r="C2152" s="16"/>
    </row>
    <row r="2153" spans="3:3">
      <c r="C2153" s="16"/>
    </row>
    <row r="2154" spans="3:3">
      <c r="C2154" s="16"/>
    </row>
    <row r="2155" spans="3:3">
      <c r="C2155" s="16"/>
    </row>
    <row r="2156" spans="3:3">
      <c r="C2156" s="16"/>
    </row>
    <row r="2157" spans="3:3">
      <c r="C2157" s="16"/>
    </row>
    <row r="2158" spans="3:3">
      <c r="C2158" s="16"/>
    </row>
    <row r="2159" spans="3:3">
      <c r="C2159" s="16"/>
    </row>
    <row r="2160" spans="3:3">
      <c r="C2160" s="16"/>
    </row>
    <row r="2161" spans="3:3">
      <c r="C2161" s="16"/>
    </row>
    <row r="2162" spans="3:3">
      <c r="C2162" s="16"/>
    </row>
    <row r="2163" spans="3:3">
      <c r="C2163" s="16"/>
    </row>
    <row r="2164" spans="3:3">
      <c r="C2164" s="16"/>
    </row>
    <row r="2165" spans="3:3">
      <c r="C2165" s="16"/>
    </row>
    <row r="2166" spans="3:3">
      <c r="C2166" s="16"/>
    </row>
    <row r="2167" spans="3:3">
      <c r="C2167" s="16"/>
    </row>
    <row r="2168" spans="3:3">
      <c r="C2168" s="16"/>
    </row>
    <row r="2169" spans="3:3">
      <c r="C2169" s="16"/>
    </row>
    <row r="2170" spans="3:3">
      <c r="C2170" s="16"/>
    </row>
    <row r="2171" spans="3:3">
      <c r="C2171" s="16"/>
    </row>
    <row r="2172" spans="3:3">
      <c r="C2172" s="16"/>
    </row>
    <row r="2173" spans="3:3">
      <c r="C2173" s="16"/>
    </row>
    <row r="2174" spans="3:3">
      <c r="C2174" s="16"/>
    </row>
    <row r="2175" spans="3:3">
      <c r="C2175" s="16"/>
    </row>
    <row r="2176" spans="3:3">
      <c r="C2176" s="16"/>
    </row>
    <row r="2177" spans="3:3">
      <c r="C2177" s="16"/>
    </row>
    <row r="2178" spans="3:3">
      <c r="C2178" s="16"/>
    </row>
    <row r="2179" spans="3:3">
      <c r="C2179" s="16"/>
    </row>
    <row r="2180" spans="3:3">
      <c r="C2180" s="16"/>
    </row>
    <row r="2181" spans="3:3">
      <c r="C2181" s="16"/>
    </row>
    <row r="2182" spans="3:3">
      <c r="C2182" s="16"/>
    </row>
    <row r="2183" spans="3:3">
      <c r="C2183" s="16"/>
    </row>
    <row r="2184" spans="3:3">
      <c r="C2184" s="16"/>
    </row>
    <row r="2185" spans="3:3">
      <c r="C2185" s="16"/>
    </row>
    <row r="2186" spans="3:3">
      <c r="C2186" s="16"/>
    </row>
    <row r="2187" spans="3:3">
      <c r="C2187" s="16"/>
    </row>
    <row r="2188" spans="3:3">
      <c r="C2188" s="16"/>
    </row>
    <row r="2189" spans="3:3">
      <c r="C2189" s="16"/>
    </row>
    <row r="2190" spans="3:3">
      <c r="C2190" s="16"/>
    </row>
    <row r="2191" spans="3:3">
      <c r="C2191" s="16"/>
    </row>
    <row r="2192" spans="3:3">
      <c r="C2192" s="16"/>
    </row>
    <row r="2193" spans="3:3">
      <c r="C2193" s="16"/>
    </row>
    <row r="2194" spans="3:3">
      <c r="C2194" s="16"/>
    </row>
    <row r="2195" spans="3:3">
      <c r="C2195" s="16"/>
    </row>
    <row r="2196" spans="3:3">
      <c r="C2196" s="16"/>
    </row>
    <row r="2197" spans="3:3">
      <c r="C2197" s="16"/>
    </row>
    <row r="2198" spans="3:3">
      <c r="C2198" s="16"/>
    </row>
    <row r="2199" spans="3:3">
      <c r="C2199" s="16"/>
    </row>
    <row r="2200" spans="3:3">
      <c r="C2200" s="16"/>
    </row>
    <row r="2201" spans="3:3">
      <c r="C2201" s="16"/>
    </row>
    <row r="2202" spans="3:3">
      <c r="C2202" s="16"/>
    </row>
    <row r="2203" spans="3:3">
      <c r="C2203" s="16"/>
    </row>
    <row r="2204" spans="3:3">
      <c r="C2204" s="16"/>
    </row>
    <row r="2205" spans="3:3">
      <c r="C2205" s="16"/>
    </row>
    <row r="2206" spans="3:3">
      <c r="C2206" s="16"/>
    </row>
    <row r="2207" spans="3:3">
      <c r="C2207" s="16"/>
    </row>
    <row r="2208" spans="3:3">
      <c r="C2208" s="16"/>
    </row>
    <row r="2209" spans="3:3">
      <c r="C2209" s="16"/>
    </row>
    <row r="2210" spans="3:3">
      <c r="C2210" s="16"/>
    </row>
    <row r="2211" spans="3:3">
      <c r="C2211" s="16"/>
    </row>
    <row r="2212" spans="3:3">
      <c r="C2212" s="16"/>
    </row>
    <row r="2213" spans="3:3">
      <c r="C2213" s="16"/>
    </row>
    <row r="2214" spans="3:3">
      <c r="C2214" s="16"/>
    </row>
    <row r="2215" spans="3:3">
      <c r="C2215" s="16"/>
    </row>
    <row r="2216" spans="3:3">
      <c r="C2216" s="16"/>
    </row>
    <row r="2217" spans="3:3">
      <c r="C2217" s="16"/>
    </row>
    <row r="2218" spans="3:3">
      <c r="C2218" s="16"/>
    </row>
    <row r="2219" spans="3:3">
      <c r="C2219" s="16"/>
    </row>
    <row r="2220" spans="3:3">
      <c r="C2220" s="16"/>
    </row>
    <row r="2221" spans="3:3">
      <c r="C2221" s="16"/>
    </row>
    <row r="2222" spans="3:3">
      <c r="C2222" s="16"/>
    </row>
    <row r="2223" spans="3:3">
      <c r="C2223" s="16"/>
    </row>
    <row r="2224" spans="3:3">
      <c r="C2224" s="16"/>
    </row>
    <row r="2225" spans="3:3">
      <c r="C2225" s="16"/>
    </row>
    <row r="2226" spans="3:3">
      <c r="C2226" s="16"/>
    </row>
    <row r="2227" spans="3:3">
      <c r="C2227" s="16"/>
    </row>
    <row r="2228" spans="3:3">
      <c r="C2228" s="16"/>
    </row>
    <row r="2229" spans="3:3">
      <c r="C2229" s="16"/>
    </row>
    <row r="2230" spans="3:3">
      <c r="C2230" s="16"/>
    </row>
    <row r="2231" spans="3:3">
      <c r="C2231" s="16"/>
    </row>
    <row r="2232" spans="3:3">
      <c r="C2232" s="16"/>
    </row>
    <row r="2233" spans="3:3">
      <c r="C2233" s="16"/>
    </row>
    <row r="2234" spans="3:3">
      <c r="C2234" s="16"/>
    </row>
    <row r="2235" spans="3:3">
      <c r="C2235" s="16"/>
    </row>
    <row r="2236" spans="3:3">
      <c r="C2236" s="16"/>
    </row>
    <row r="2237" spans="3:3">
      <c r="C2237" s="16"/>
    </row>
    <row r="2238" spans="3:3">
      <c r="C2238" s="16"/>
    </row>
    <row r="2239" spans="3:3">
      <c r="C2239" s="16"/>
    </row>
    <row r="2240" spans="3:3">
      <c r="C2240" s="16"/>
    </row>
    <row r="2241" spans="3:3">
      <c r="C2241" s="16"/>
    </row>
    <row r="2242" spans="3:3">
      <c r="C2242" s="16"/>
    </row>
    <row r="2243" spans="3:3">
      <c r="C2243" s="16"/>
    </row>
    <row r="2244" spans="3:3">
      <c r="C2244" s="16"/>
    </row>
    <row r="2245" spans="3:3">
      <c r="C2245" s="16"/>
    </row>
    <row r="2246" spans="3:3">
      <c r="C2246" s="16"/>
    </row>
    <row r="2247" spans="3:3">
      <c r="C2247" s="16"/>
    </row>
    <row r="2248" spans="3:3">
      <c r="C2248" s="16"/>
    </row>
    <row r="2249" spans="3:3">
      <c r="C2249" s="16"/>
    </row>
    <row r="2250" spans="3:3">
      <c r="C2250" s="16"/>
    </row>
    <row r="2251" spans="3:3">
      <c r="C2251" s="16"/>
    </row>
    <row r="2252" spans="3:3">
      <c r="C2252" s="16"/>
    </row>
    <row r="2253" spans="3:3">
      <c r="C2253" s="16"/>
    </row>
    <row r="2254" spans="3:3">
      <c r="C2254" s="16"/>
    </row>
    <row r="2255" spans="3:3">
      <c r="C2255" s="16"/>
    </row>
    <row r="2256" spans="3:3">
      <c r="C2256" s="16"/>
    </row>
    <row r="2257" spans="3:3">
      <c r="C2257" s="16"/>
    </row>
    <row r="2258" spans="3:3">
      <c r="C2258" s="16"/>
    </row>
    <row r="2259" spans="3:3">
      <c r="C2259" s="16"/>
    </row>
    <row r="2260" spans="3:3">
      <c r="C2260" s="16"/>
    </row>
    <row r="2261" spans="3:3">
      <c r="C2261" s="16"/>
    </row>
    <row r="2262" spans="3:3">
      <c r="C2262" s="16"/>
    </row>
    <row r="2263" spans="3:3">
      <c r="C2263" s="16"/>
    </row>
    <row r="2264" spans="3:3">
      <c r="C2264" s="16"/>
    </row>
    <row r="2265" spans="3:3">
      <c r="C2265" s="16"/>
    </row>
    <row r="2266" spans="3:3">
      <c r="C2266" s="16"/>
    </row>
    <row r="2267" spans="3:3">
      <c r="C2267" s="16"/>
    </row>
    <row r="2268" spans="3:3">
      <c r="C2268" s="16"/>
    </row>
    <row r="2269" spans="3:3">
      <c r="C2269" s="16"/>
    </row>
    <row r="2270" spans="3:3">
      <c r="C2270" s="16"/>
    </row>
    <row r="2271" spans="3:3">
      <c r="C2271" s="16"/>
    </row>
    <row r="2272" spans="3:3">
      <c r="C2272" s="16"/>
    </row>
    <row r="2273" spans="3:3">
      <c r="C2273" s="16"/>
    </row>
    <row r="2274" spans="3:3">
      <c r="C2274" s="16"/>
    </row>
    <row r="2275" spans="3:3">
      <c r="C2275" s="16"/>
    </row>
    <row r="2276" spans="3:3">
      <c r="C2276" s="16"/>
    </row>
    <row r="2277" spans="3:3">
      <c r="C2277" s="16"/>
    </row>
    <row r="2278" spans="3:3">
      <c r="C2278" s="16"/>
    </row>
    <row r="2279" spans="3:3">
      <c r="C2279" s="16"/>
    </row>
    <row r="2280" spans="3:3">
      <c r="C2280" s="16"/>
    </row>
    <row r="2281" spans="3:3">
      <c r="C2281" s="16"/>
    </row>
    <row r="2282" spans="3:3">
      <c r="C2282" s="16"/>
    </row>
    <row r="2283" spans="3:3">
      <c r="C2283" s="16"/>
    </row>
    <row r="2284" spans="3:3">
      <c r="C2284" s="16"/>
    </row>
    <row r="2285" spans="3:3">
      <c r="C2285" s="16"/>
    </row>
    <row r="2286" spans="3:3">
      <c r="C2286" s="16"/>
    </row>
    <row r="2287" spans="3:3">
      <c r="C2287" s="16"/>
    </row>
    <row r="2288" spans="3:3">
      <c r="C2288" s="16"/>
    </row>
    <row r="2289" spans="3:3">
      <c r="C2289" s="16"/>
    </row>
    <row r="2290" spans="3:3">
      <c r="C2290" s="16"/>
    </row>
    <row r="2291" spans="3:3">
      <c r="C2291" s="16"/>
    </row>
    <row r="2292" spans="3:3">
      <c r="C2292" s="16"/>
    </row>
    <row r="2293" spans="3:3">
      <c r="C2293" s="16"/>
    </row>
    <row r="2294" spans="3:3">
      <c r="C2294" s="16"/>
    </row>
    <row r="2295" spans="3:3">
      <c r="C2295" s="16"/>
    </row>
    <row r="2296" spans="3:3">
      <c r="C2296" s="16"/>
    </row>
    <row r="2297" spans="3:3">
      <c r="C2297" s="16"/>
    </row>
    <row r="2298" spans="3:3">
      <c r="C2298" s="16"/>
    </row>
    <row r="2299" spans="3:3">
      <c r="C2299" s="16"/>
    </row>
    <row r="2300" spans="3:3">
      <c r="C2300" s="16"/>
    </row>
    <row r="2301" spans="3:3">
      <c r="C2301" s="16"/>
    </row>
    <row r="2302" spans="3:3">
      <c r="C2302" s="16"/>
    </row>
    <row r="2303" spans="3:3">
      <c r="C2303" s="16"/>
    </row>
    <row r="2304" spans="3:3">
      <c r="C2304" s="16"/>
    </row>
    <row r="2305" spans="3:3">
      <c r="C2305" s="16"/>
    </row>
    <row r="2306" spans="3:3">
      <c r="C2306" s="16"/>
    </row>
    <row r="2307" spans="3:3">
      <c r="C2307" s="16"/>
    </row>
    <row r="2308" spans="3:3">
      <c r="C2308" s="16"/>
    </row>
    <row r="2309" spans="3:3">
      <c r="C2309" s="16"/>
    </row>
    <row r="2310" spans="3:3">
      <c r="C2310" s="16"/>
    </row>
    <row r="2311" spans="3:3">
      <c r="C2311" s="16"/>
    </row>
    <row r="2312" spans="3:3">
      <c r="C2312" s="16"/>
    </row>
    <row r="2313" spans="3:3">
      <c r="C2313" s="16"/>
    </row>
    <row r="2314" spans="3:3">
      <c r="C2314" s="16"/>
    </row>
    <row r="2315" spans="3:3">
      <c r="C2315" s="16"/>
    </row>
    <row r="2316" spans="3:3">
      <c r="C2316" s="16"/>
    </row>
    <row r="2317" spans="3:3">
      <c r="C2317" s="16"/>
    </row>
    <row r="2318" spans="3:3">
      <c r="C2318" s="16"/>
    </row>
    <row r="2319" spans="3:3">
      <c r="C2319" s="16"/>
    </row>
    <row r="2320" spans="3:3">
      <c r="C2320" s="16"/>
    </row>
    <row r="2321" spans="3:3">
      <c r="C2321" s="16"/>
    </row>
    <row r="2322" spans="3:3">
      <c r="C2322" s="16"/>
    </row>
    <row r="2323" spans="3:3">
      <c r="C2323" s="16"/>
    </row>
    <row r="2324" spans="3:3">
      <c r="C2324" s="16"/>
    </row>
    <row r="2325" spans="3:3">
      <c r="C2325" s="16"/>
    </row>
    <row r="2326" spans="3:3">
      <c r="C2326" s="16"/>
    </row>
    <row r="2327" spans="3:3">
      <c r="C2327" s="16"/>
    </row>
    <row r="2328" spans="3:3">
      <c r="C2328" s="16"/>
    </row>
    <row r="2329" spans="3:3">
      <c r="C2329" s="16"/>
    </row>
    <row r="2330" spans="3:3">
      <c r="C2330" s="16"/>
    </row>
    <row r="2331" spans="3:3">
      <c r="C2331" s="16"/>
    </row>
    <row r="2332" spans="3:3">
      <c r="C2332" s="16"/>
    </row>
    <row r="2333" spans="3:3">
      <c r="C2333" s="16"/>
    </row>
    <row r="2334" spans="3:3">
      <c r="C2334" s="16"/>
    </row>
    <row r="2335" spans="3:3">
      <c r="C2335" s="16"/>
    </row>
    <row r="2336" spans="3:3">
      <c r="C2336" s="16"/>
    </row>
    <row r="2337" spans="3:3">
      <c r="C2337" s="16"/>
    </row>
    <row r="2338" spans="3:3">
      <c r="C2338" s="16"/>
    </row>
    <row r="2339" spans="3:3">
      <c r="C2339" s="16"/>
    </row>
    <row r="2340" spans="3:3">
      <c r="C2340" s="16"/>
    </row>
    <row r="2341" spans="3:3">
      <c r="C2341" s="16"/>
    </row>
    <row r="2342" spans="3:3">
      <c r="C2342" s="16"/>
    </row>
    <row r="2343" spans="3:3">
      <c r="C2343" s="16"/>
    </row>
    <row r="2344" spans="3:3">
      <c r="C2344" s="16"/>
    </row>
    <row r="2345" spans="3:3">
      <c r="C2345" s="16"/>
    </row>
    <row r="2346" spans="3:3">
      <c r="C2346" s="16"/>
    </row>
    <row r="2347" spans="3:3">
      <c r="C2347" s="16"/>
    </row>
    <row r="2348" spans="3:3">
      <c r="C2348" s="16"/>
    </row>
    <row r="2349" spans="3:3">
      <c r="C2349" s="16"/>
    </row>
    <row r="2350" spans="3:3">
      <c r="C2350" s="16"/>
    </row>
    <row r="2351" spans="3:3">
      <c r="C2351" s="16"/>
    </row>
    <row r="2352" spans="3:3">
      <c r="C2352" s="16"/>
    </row>
    <row r="2353" spans="3:3">
      <c r="C2353" s="16"/>
    </row>
    <row r="2354" spans="3:3">
      <c r="C2354" s="16"/>
    </row>
    <row r="2355" spans="3:3">
      <c r="C2355" s="16"/>
    </row>
    <row r="2356" spans="3:3">
      <c r="C2356" s="16"/>
    </row>
    <row r="2357" spans="3:3">
      <c r="C2357" s="16"/>
    </row>
    <row r="2358" spans="3:3">
      <c r="C2358" s="16"/>
    </row>
    <row r="2359" spans="3:3">
      <c r="C2359" s="16"/>
    </row>
    <row r="2360" spans="3:3">
      <c r="C2360" s="16"/>
    </row>
    <row r="2361" spans="3:3">
      <c r="C2361" s="16"/>
    </row>
    <row r="2362" spans="3:3">
      <c r="C2362" s="16"/>
    </row>
    <row r="2363" spans="3:3">
      <c r="C2363" s="16"/>
    </row>
    <row r="2364" spans="3:3">
      <c r="C2364" s="16"/>
    </row>
    <row r="2365" spans="3:3">
      <c r="C2365" s="16"/>
    </row>
    <row r="2366" spans="3:3">
      <c r="C2366" s="16"/>
    </row>
    <row r="2367" spans="3:3">
      <c r="C2367" s="16"/>
    </row>
    <row r="2368" spans="3:3">
      <c r="C2368" s="16"/>
    </row>
    <row r="2369" spans="3:3">
      <c r="C2369" s="16"/>
    </row>
    <row r="2370" spans="3:3">
      <c r="C2370" s="16"/>
    </row>
    <row r="2371" spans="3:3">
      <c r="C2371" s="16"/>
    </row>
    <row r="2372" spans="3:3">
      <c r="C2372" s="16"/>
    </row>
    <row r="2373" spans="3:3">
      <c r="C2373" s="16"/>
    </row>
    <row r="2374" spans="3:3">
      <c r="C2374" s="16"/>
    </row>
    <row r="2375" spans="3:3">
      <c r="C2375" s="16"/>
    </row>
    <row r="2376" spans="3:3">
      <c r="C2376" s="16"/>
    </row>
    <row r="2377" spans="3:3">
      <c r="C2377" s="16"/>
    </row>
    <row r="2378" spans="3:3">
      <c r="C2378" s="16"/>
    </row>
    <row r="2379" spans="3:3">
      <c r="C2379" s="16"/>
    </row>
    <row r="2380" spans="3:3">
      <c r="C2380" s="16"/>
    </row>
    <row r="2381" spans="3:3">
      <c r="C2381" s="16"/>
    </row>
    <row r="2382" spans="3:3">
      <c r="C2382" s="16"/>
    </row>
    <row r="2383" spans="3:3">
      <c r="C2383" s="16"/>
    </row>
    <row r="2384" spans="3:3">
      <c r="C2384" s="16"/>
    </row>
    <row r="2385" spans="3:3">
      <c r="C2385" s="16"/>
    </row>
    <row r="2386" spans="3:3">
      <c r="C2386" s="16"/>
    </row>
    <row r="2387" spans="3:3">
      <c r="C2387" s="16"/>
    </row>
    <row r="2388" spans="3:3">
      <c r="C2388" s="16"/>
    </row>
    <row r="2389" spans="3:3">
      <c r="C2389" s="16"/>
    </row>
    <row r="2390" spans="3:3">
      <c r="C2390" s="16"/>
    </row>
    <row r="2391" spans="3:3">
      <c r="C2391" s="16"/>
    </row>
    <row r="2392" spans="3:3">
      <c r="C2392" s="16"/>
    </row>
    <row r="2393" spans="3:3">
      <c r="C2393" s="16"/>
    </row>
    <row r="2394" spans="3:3">
      <c r="C2394" s="16"/>
    </row>
    <row r="2395" spans="3:3">
      <c r="C2395" s="16"/>
    </row>
    <row r="2396" spans="3:3">
      <c r="C2396" s="16"/>
    </row>
    <row r="2397" spans="3:3">
      <c r="C2397" s="16"/>
    </row>
    <row r="2398" spans="3:3">
      <c r="C2398" s="16"/>
    </row>
    <row r="2399" spans="3:3">
      <c r="C2399" s="16"/>
    </row>
    <row r="2400" spans="3:3">
      <c r="C2400" s="16"/>
    </row>
    <row r="2401" spans="3:3">
      <c r="C2401" s="16"/>
    </row>
    <row r="2402" spans="3:3">
      <c r="C2402" s="16"/>
    </row>
    <row r="2403" spans="3:3">
      <c r="C2403" s="16"/>
    </row>
    <row r="2404" spans="3:3">
      <c r="C2404" s="16"/>
    </row>
    <row r="2405" spans="3:3">
      <c r="C2405" s="16"/>
    </row>
    <row r="2406" spans="3:3">
      <c r="C2406" s="16"/>
    </row>
    <row r="2407" spans="3:3">
      <c r="C2407" s="16"/>
    </row>
    <row r="2408" spans="3:3">
      <c r="C2408" s="16"/>
    </row>
    <row r="2409" spans="3:3">
      <c r="C2409" s="16"/>
    </row>
    <row r="2410" spans="3:3">
      <c r="C2410" s="16"/>
    </row>
    <row r="2411" spans="3:3">
      <c r="C2411" s="16"/>
    </row>
    <row r="2412" spans="3:3">
      <c r="C2412" s="16"/>
    </row>
    <row r="2413" spans="3:3">
      <c r="C2413" s="16"/>
    </row>
    <row r="2414" spans="3:3">
      <c r="C2414" s="16"/>
    </row>
    <row r="2415" spans="3:3">
      <c r="C2415" s="16"/>
    </row>
    <row r="2416" spans="3:3">
      <c r="C2416" s="16"/>
    </row>
    <row r="2417" spans="3:3">
      <c r="C2417" s="16"/>
    </row>
    <row r="2418" spans="3:3">
      <c r="C2418" s="16"/>
    </row>
    <row r="2419" spans="3:3">
      <c r="C2419" s="16"/>
    </row>
    <row r="2420" spans="3:3">
      <c r="C2420" s="16"/>
    </row>
    <row r="2421" spans="3:3">
      <c r="C2421" s="16"/>
    </row>
    <row r="2422" spans="3:3">
      <c r="C2422" s="16"/>
    </row>
    <row r="2423" spans="3:3">
      <c r="C2423" s="16"/>
    </row>
    <row r="2424" spans="3:3">
      <c r="C2424" s="16"/>
    </row>
    <row r="2425" spans="3:3">
      <c r="C2425" s="16"/>
    </row>
    <row r="2426" spans="3:3">
      <c r="C2426" s="16"/>
    </row>
    <row r="2427" spans="3:3">
      <c r="C2427" s="16"/>
    </row>
    <row r="2428" spans="3:3">
      <c r="C2428" s="16"/>
    </row>
    <row r="2429" spans="3:3">
      <c r="C2429" s="16"/>
    </row>
    <row r="2430" spans="3:3">
      <c r="C2430" s="16"/>
    </row>
    <row r="2431" spans="3:3">
      <c r="C2431" s="16"/>
    </row>
    <row r="2432" spans="3:3">
      <c r="C2432" s="16"/>
    </row>
    <row r="2433" spans="3:3">
      <c r="C2433" s="16"/>
    </row>
    <row r="2434" spans="3:3">
      <c r="C2434" s="16"/>
    </row>
    <row r="2435" spans="3:3">
      <c r="C2435" s="16"/>
    </row>
    <row r="2436" spans="3:3">
      <c r="C2436" s="16"/>
    </row>
    <row r="2437" spans="3:3">
      <c r="C2437" s="16"/>
    </row>
    <row r="2438" spans="3:3">
      <c r="C2438" s="16"/>
    </row>
    <row r="2439" spans="3:3">
      <c r="C2439" s="16"/>
    </row>
    <row r="2440" spans="3:3">
      <c r="C2440" s="16"/>
    </row>
    <row r="2441" spans="3:3">
      <c r="C2441" s="16"/>
    </row>
    <row r="2442" spans="3:3">
      <c r="C2442" s="16"/>
    </row>
    <row r="2443" spans="3:3">
      <c r="C2443" s="16"/>
    </row>
    <row r="2444" spans="3:3">
      <c r="C2444" s="16"/>
    </row>
    <row r="2445" spans="3:3">
      <c r="C2445" s="16"/>
    </row>
    <row r="2446" spans="3:3">
      <c r="C2446" s="16"/>
    </row>
    <row r="2447" spans="3:3">
      <c r="C2447" s="16"/>
    </row>
    <row r="2448" spans="3:3">
      <c r="C2448" s="16"/>
    </row>
    <row r="2449" spans="3:3">
      <c r="C2449" s="16"/>
    </row>
    <row r="2450" spans="3:3">
      <c r="C2450" s="16"/>
    </row>
    <row r="2451" spans="3:3">
      <c r="C2451" s="16"/>
    </row>
    <row r="2452" spans="3:3">
      <c r="C2452" s="16"/>
    </row>
    <row r="2453" spans="3:3">
      <c r="C2453" s="16"/>
    </row>
    <row r="2454" spans="3:3">
      <c r="C2454" s="16"/>
    </row>
    <row r="2455" spans="3:3">
      <c r="C2455" s="16"/>
    </row>
    <row r="2456" spans="3:3">
      <c r="C2456" s="16"/>
    </row>
    <row r="2457" spans="3:3">
      <c r="C2457" s="16"/>
    </row>
    <row r="2458" spans="3:3">
      <c r="C2458" s="16"/>
    </row>
    <row r="2459" spans="3:3">
      <c r="C2459" s="16"/>
    </row>
    <row r="2460" spans="3:3">
      <c r="C2460" s="16"/>
    </row>
    <row r="2461" spans="3:3">
      <c r="C2461" s="16"/>
    </row>
    <row r="2462" spans="3:3">
      <c r="C2462" s="16"/>
    </row>
    <row r="2463" spans="3:3">
      <c r="C2463" s="16"/>
    </row>
    <row r="2464" spans="3:3">
      <c r="C2464" s="16"/>
    </row>
    <row r="2465" spans="3:3">
      <c r="C2465" s="16"/>
    </row>
    <row r="2466" spans="3:3">
      <c r="C2466" s="16"/>
    </row>
    <row r="2467" spans="3:3">
      <c r="C2467" s="16"/>
    </row>
    <row r="2468" spans="3:3">
      <c r="C2468" s="16"/>
    </row>
    <row r="2469" spans="3:3">
      <c r="C2469" s="16"/>
    </row>
    <row r="2470" spans="3:3">
      <c r="C2470" s="16"/>
    </row>
    <row r="2471" spans="3:3">
      <c r="C2471" s="16"/>
    </row>
    <row r="2472" spans="3:3">
      <c r="C2472" s="16"/>
    </row>
    <row r="2473" spans="3:3">
      <c r="C2473" s="16"/>
    </row>
    <row r="2474" spans="3:3">
      <c r="C2474" s="16"/>
    </row>
    <row r="2475" spans="3:3">
      <c r="C2475" s="16"/>
    </row>
    <row r="2476" spans="3:3">
      <c r="C2476" s="16"/>
    </row>
    <row r="2477" spans="3:3">
      <c r="C2477" s="16"/>
    </row>
    <row r="2478" spans="3:3">
      <c r="C2478" s="16"/>
    </row>
    <row r="2479" spans="3:3">
      <c r="C2479" s="16"/>
    </row>
    <row r="2480" spans="3:3">
      <c r="C2480" s="16"/>
    </row>
    <row r="2481" spans="3:3">
      <c r="C2481" s="16"/>
    </row>
    <row r="2482" spans="3:3">
      <c r="C2482" s="16"/>
    </row>
    <row r="2483" spans="3:3">
      <c r="C2483" s="16"/>
    </row>
    <row r="2484" spans="3:3">
      <c r="C2484" s="16"/>
    </row>
    <row r="2485" spans="3:3">
      <c r="C2485" s="16"/>
    </row>
    <row r="2486" spans="3:3">
      <c r="C2486" s="16"/>
    </row>
    <row r="2487" spans="3:3">
      <c r="C2487" s="16"/>
    </row>
    <row r="2488" spans="3:3">
      <c r="C2488" s="16"/>
    </row>
    <row r="2489" spans="3:3">
      <c r="C2489" s="16"/>
    </row>
    <row r="2490" spans="3:3">
      <c r="C2490" s="16"/>
    </row>
    <row r="2491" spans="3:3">
      <c r="C2491" s="16"/>
    </row>
    <row r="2492" spans="3:3">
      <c r="C2492" s="16"/>
    </row>
    <row r="2493" spans="3:3">
      <c r="C2493" s="16"/>
    </row>
    <row r="2494" spans="3:3">
      <c r="C2494" s="16"/>
    </row>
    <row r="2495" spans="3:3">
      <c r="C2495" s="16"/>
    </row>
    <row r="2496" spans="3:3">
      <c r="C2496" s="16"/>
    </row>
    <row r="2497" spans="3:3">
      <c r="C2497" s="16"/>
    </row>
    <row r="2498" spans="3:3">
      <c r="C2498" s="16"/>
    </row>
    <row r="2499" spans="3:3">
      <c r="C2499" s="16"/>
    </row>
    <row r="2500" spans="3:3">
      <c r="C2500" s="16"/>
    </row>
    <row r="2501" spans="3:3">
      <c r="C2501" s="16"/>
    </row>
    <row r="2502" spans="3:3">
      <c r="C2502" s="16"/>
    </row>
    <row r="2503" spans="3:3">
      <c r="C2503" s="16"/>
    </row>
    <row r="2504" spans="3:3">
      <c r="C2504" s="16"/>
    </row>
    <row r="2505" spans="3:3">
      <c r="C2505" s="16"/>
    </row>
    <row r="2506" spans="3:3">
      <c r="C2506" s="16"/>
    </row>
    <row r="2507" spans="3:3">
      <c r="C2507" s="16"/>
    </row>
    <row r="2508" spans="3:3">
      <c r="C2508" s="16"/>
    </row>
    <row r="2509" spans="3:3">
      <c r="C2509" s="16"/>
    </row>
    <row r="2510" spans="3:3">
      <c r="C2510" s="16"/>
    </row>
    <row r="2511" spans="3:3">
      <c r="C2511" s="16"/>
    </row>
    <row r="2512" spans="3:3">
      <c r="C2512" s="16"/>
    </row>
    <row r="2513" spans="3:3">
      <c r="C2513" s="16"/>
    </row>
    <row r="2514" spans="3:3">
      <c r="C2514" s="16"/>
    </row>
    <row r="2515" spans="3:3">
      <c r="C2515" s="16"/>
    </row>
    <row r="2516" spans="3:3">
      <c r="C2516" s="16"/>
    </row>
    <row r="2517" spans="3:3">
      <c r="C2517" s="16"/>
    </row>
    <row r="2518" spans="3:3">
      <c r="C2518" s="16"/>
    </row>
    <row r="2519" spans="3:3">
      <c r="C2519" s="16"/>
    </row>
    <row r="2520" spans="3:3">
      <c r="C2520" s="16"/>
    </row>
    <row r="2521" spans="3:3">
      <c r="C2521" s="16"/>
    </row>
    <row r="2522" spans="3:3">
      <c r="C2522" s="16"/>
    </row>
    <row r="2523" spans="3:3">
      <c r="C2523" s="16"/>
    </row>
    <row r="2524" spans="3:3">
      <c r="C2524" s="16"/>
    </row>
    <row r="2525" spans="3:3">
      <c r="C2525" s="16"/>
    </row>
    <row r="2526" spans="3:3">
      <c r="C2526" s="16"/>
    </row>
    <row r="2527" spans="3:3">
      <c r="C2527" s="16"/>
    </row>
    <row r="2528" spans="3:3">
      <c r="C2528" s="16"/>
    </row>
    <row r="2529" spans="3:3">
      <c r="C2529" s="16"/>
    </row>
    <row r="2530" spans="3:3">
      <c r="C2530" s="16"/>
    </row>
    <row r="2531" spans="3:3">
      <c r="C2531" s="16"/>
    </row>
    <row r="2532" spans="3:3">
      <c r="C2532" s="16"/>
    </row>
    <row r="2533" spans="3:3">
      <c r="C2533" s="16"/>
    </row>
    <row r="2534" spans="3:3">
      <c r="C2534" s="16"/>
    </row>
    <row r="2535" spans="3:3">
      <c r="C2535" s="16"/>
    </row>
    <row r="2536" spans="3:3">
      <c r="C2536" s="16"/>
    </row>
    <row r="2537" spans="3:3">
      <c r="C2537" s="16"/>
    </row>
    <row r="2538" spans="3:3">
      <c r="C2538" s="16"/>
    </row>
    <row r="2539" spans="3:3">
      <c r="C2539" s="16"/>
    </row>
    <row r="2540" spans="3:3">
      <c r="C2540" s="16"/>
    </row>
    <row r="2541" spans="3:3">
      <c r="C2541" s="16"/>
    </row>
    <row r="2542" spans="3:3">
      <c r="C2542" s="16"/>
    </row>
    <row r="2543" spans="3:3">
      <c r="C2543" s="16"/>
    </row>
    <row r="2544" spans="3:3">
      <c r="C2544" s="16"/>
    </row>
    <row r="2545" spans="3:3">
      <c r="C2545" s="16"/>
    </row>
    <row r="2546" spans="3:3">
      <c r="C2546" s="16"/>
    </row>
    <row r="2547" spans="3:3">
      <c r="C2547" s="16"/>
    </row>
    <row r="2548" spans="3:3">
      <c r="C2548" s="16"/>
    </row>
    <row r="2549" spans="3:3">
      <c r="C2549" s="16"/>
    </row>
    <row r="2550" spans="3:3">
      <c r="C2550" s="16"/>
    </row>
    <row r="2551" spans="3:3">
      <c r="C2551" s="16"/>
    </row>
    <row r="2552" spans="3:3">
      <c r="C2552" s="16"/>
    </row>
    <row r="2553" spans="3:3">
      <c r="C2553" s="16"/>
    </row>
    <row r="2554" spans="3:3">
      <c r="C2554" s="16"/>
    </row>
    <row r="2555" spans="3:3">
      <c r="C2555" s="16"/>
    </row>
    <row r="2556" spans="3:3">
      <c r="C2556" s="16"/>
    </row>
    <row r="2557" spans="3:3">
      <c r="C2557" s="16"/>
    </row>
    <row r="2558" spans="3:3">
      <c r="C2558" s="16"/>
    </row>
    <row r="2559" spans="3:3">
      <c r="C2559" s="16"/>
    </row>
    <row r="2560" spans="3:3">
      <c r="C2560" s="16"/>
    </row>
    <row r="2561" spans="3:3">
      <c r="C2561" s="16"/>
    </row>
    <row r="2562" spans="3:3">
      <c r="C2562" s="16"/>
    </row>
    <row r="2563" spans="3:3">
      <c r="C2563" s="16"/>
    </row>
    <row r="2564" spans="3:3">
      <c r="C2564" s="16"/>
    </row>
    <row r="2565" spans="3:3">
      <c r="C2565" s="16"/>
    </row>
    <row r="2566" spans="3:3">
      <c r="C2566" s="16"/>
    </row>
    <row r="2567" spans="3:3">
      <c r="C2567" s="16"/>
    </row>
    <row r="2568" spans="3:3">
      <c r="C2568" s="16"/>
    </row>
    <row r="2569" spans="3:3">
      <c r="C2569" s="16"/>
    </row>
    <row r="2570" spans="3:3">
      <c r="C2570" s="16"/>
    </row>
    <row r="2571" spans="3:3">
      <c r="C2571" s="16"/>
    </row>
    <row r="2572" spans="3:3">
      <c r="C2572" s="16"/>
    </row>
    <row r="2573" spans="3:3">
      <c r="C2573" s="16"/>
    </row>
    <row r="2574" spans="3:3">
      <c r="C2574" s="16"/>
    </row>
    <row r="2575" spans="3:3">
      <c r="C2575" s="16"/>
    </row>
    <row r="2576" spans="3:3">
      <c r="C2576" s="16"/>
    </row>
    <row r="2577" spans="3:3">
      <c r="C2577" s="16"/>
    </row>
    <row r="2578" spans="3:3">
      <c r="C2578" s="16"/>
    </row>
    <row r="2579" spans="3:3">
      <c r="C2579" s="16"/>
    </row>
    <row r="2580" spans="3:3">
      <c r="C2580" s="16"/>
    </row>
    <row r="2581" spans="3:3">
      <c r="C2581" s="16"/>
    </row>
    <row r="2582" spans="3:3">
      <c r="C2582" s="16"/>
    </row>
    <row r="2583" spans="3:3">
      <c r="C2583" s="16"/>
    </row>
    <row r="2584" spans="3:3">
      <c r="C2584" s="16"/>
    </row>
    <row r="2585" spans="3:3">
      <c r="C2585" s="16"/>
    </row>
    <row r="2586" spans="3:3">
      <c r="C2586" s="16"/>
    </row>
    <row r="2587" spans="3:3">
      <c r="C2587" s="16"/>
    </row>
    <row r="2588" spans="3:3">
      <c r="C2588" s="16"/>
    </row>
    <row r="2589" spans="3:3">
      <c r="C2589" s="16"/>
    </row>
    <row r="2590" spans="3:3">
      <c r="C2590" s="16"/>
    </row>
    <row r="2591" spans="3:3">
      <c r="C2591" s="16"/>
    </row>
    <row r="2592" spans="3:3">
      <c r="C2592" s="16"/>
    </row>
    <row r="2593" spans="3:3">
      <c r="C2593" s="16"/>
    </row>
    <row r="2594" spans="3:3">
      <c r="C2594" s="16"/>
    </row>
    <row r="2595" spans="3:3">
      <c r="C2595" s="16"/>
    </row>
    <row r="2596" spans="3:3">
      <c r="C2596" s="16"/>
    </row>
    <row r="2597" spans="3:3">
      <c r="C2597" s="16"/>
    </row>
    <row r="2598" spans="3:3">
      <c r="C2598" s="16"/>
    </row>
    <row r="2599" spans="3:3">
      <c r="C2599" s="16"/>
    </row>
    <row r="2600" spans="3:3">
      <c r="C2600" s="16"/>
    </row>
    <row r="2601" spans="3:3">
      <c r="C2601" s="16"/>
    </row>
    <row r="2602" spans="3:3">
      <c r="C2602" s="16"/>
    </row>
    <row r="2603" spans="3:3">
      <c r="C2603" s="16"/>
    </row>
    <row r="2604" spans="3:3">
      <c r="C2604" s="16"/>
    </row>
    <row r="2605" spans="3:3">
      <c r="C2605" s="16"/>
    </row>
    <row r="2606" spans="3:3">
      <c r="C2606" s="16"/>
    </row>
    <row r="2607" spans="3:3">
      <c r="C2607" s="16"/>
    </row>
    <row r="2608" spans="3:3">
      <c r="C2608" s="16"/>
    </row>
    <row r="2609" spans="3:3">
      <c r="C2609" s="16"/>
    </row>
    <row r="2610" spans="3:3">
      <c r="C2610" s="16"/>
    </row>
    <row r="2611" spans="3:3">
      <c r="C2611" s="16"/>
    </row>
    <row r="2612" spans="3:3">
      <c r="C2612" s="16"/>
    </row>
    <row r="2613" spans="3:3">
      <c r="C2613" s="16"/>
    </row>
    <row r="2614" spans="3:3">
      <c r="C2614" s="16"/>
    </row>
    <row r="2615" spans="3:3">
      <c r="C2615" s="16"/>
    </row>
    <row r="2616" spans="3:3">
      <c r="C2616" s="16"/>
    </row>
    <row r="2617" spans="3:3">
      <c r="C2617" s="16"/>
    </row>
    <row r="2618" spans="3:3">
      <c r="C2618" s="16"/>
    </row>
    <row r="2619" spans="3:3">
      <c r="C2619" s="16"/>
    </row>
    <row r="2620" spans="3:3">
      <c r="C2620" s="16"/>
    </row>
    <row r="2621" spans="3:3">
      <c r="C2621" s="16"/>
    </row>
    <row r="2622" spans="3:3">
      <c r="C2622" s="16"/>
    </row>
    <row r="2623" spans="3:3">
      <c r="C2623" s="16"/>
    </row>
    <row r="2624" spans="3:3">
      <c r="C2624" s="16"/>
    </row>
    <row r="2625" spans="3:3">
      <c r="C2625" s="16"/>
    </row>
    <row r="2626" spans="3:3">
      <c r="C2626" s="16"/>
    </row>
    <row r="2627" spans="3:3">
      <c r="C2627" s="16"/>
    </row>
    <row r="2628" spans="3:3">
      <c r="C2628" s="16"/>
    </row>
    <row r="2629" spans="3:3">
      <c r="C2629" s="16"/>
    </row>
    <row r="2630" spans="3:3">
      <c r="C2630" s="16"/>
    </row>
    <row r="2631" spans="3:3">
      <c r="C2631" s="16"/>
    </row>
    <row r="2632" spans="3:3">
      <c r="C2632" s="16"/>
    </row>
    <row r="2633" spans="3:3">
      <c r="C2633" s="16"/>
    </row>
    <row r="2634" spans="3:3">
      <c r="C2634" s="16"/>
    </row>
    <row r="2635" spans="3:3">
      <c r="C2635" s="16"/>
    </row>
    <row r="2636" spans="3:3">
      <c r="C2636" s="16"/>
    </row>
    <row r="2637" spans="3:3">
      <c r="C2637" s="16"/>
    </row>
    <row r="2638" spans="3:3">
      <c r="C2638" s="16"/>
    </row>
    <row r="2639" spans="3:3">
      <c r="C2639" s="16"/>
    </row>
    <row r="2640" spans="3:3">
      <c r="C2640" s="16"/>
    </row>
    <row r="2641" spans="3:3">
      <c r="C2641" s="16"/>
    </row>
    <row r="2642" spans="3:3">
      <c r="C2642" s="16"/>
    </row>
    <row r="2643" spans="3:3">
      <c r="C2643" s="16"/>
    </row>
    <row r="2644" spans="3:3">
      <c r="C2644" s="16"/>
    </row>
    <row r="2645" spans="3:3">
      <c r="C2645" s="16"/>
    </row>
    <row r="2646" spans="3:3">
      <c r="C2646" s="16"/>
    </row>
    <row r="2647" spans="3:3">
      <c r="C2647" s="16"/>
    </row>
    <row r="2648" spans="3:3">
      <c r="C2648" s="16"/>
    </row>
    <row r="2649" spans="3:3">
      <c r="C2649" s="16"/>
    </row>
    <row r="2650" spans="3:3">
      <c r="C2650" s="16"/>
    </row>
    <row r="2651" spans="3:3">
      <c r="C2651" s="16"/>
    </row>
    <row r="2652" spans="3:3">
      <c r="C2652" s="16"/>
    </row>
    <row r="2653" spans="3:3">
      <c r="C2653" s="16"/>
    </row>
    <row r="2654" spans="3:3">
      <c r="C2654" s="16"/>
    </row>
    <row r="2655" spans="3:3">
      <c r="C2655" s="16"/>
    </row>
    <row r="2656" spans="3:3">
      <c r="C2656" s="16"/>
    </row>
    <row r="2657" spans="3:3">
      <c r="C2657" s="16"/>
    </row>
    <row r="2658" spans="3:3">
      <c r="C2658" s="16"/>
    </row>
    <row r="2659" spans="3:3">
      <c r="C2659" s="16"/>
    </row>
    <row r="2660" spans="3:3">
      <c r="C2660" s="16"/>
    </row>
    <row r="2661" spans="3:3">
      <c r="C2661" s="16"/>
    </row>
    <row r="2662" spans="3:3">
      <c r="C2662" s="16"/>
    </row>
    <row r="2663" spans="3:3">
      <c r="C2663" s="16"/>
    </row>
    <row r="2664" spans="3:3">
      <c r="C2664" s="16"/>
    </row>
    <row r="2665" spans="3:3">
      <c r="C2665" s="16"/>
    </row>
    <row r="2666" spans="3:3">
      <c r="C2666" s="16"/>
    </row>
    <row r="2667" spans="3:3">
      <c r="C2667" s="16"/>
    </row>
    <row r="2668" spans="3:3">
      <c r="C2668" s="16"/>
    </row>
    <row r="2669" spans="3:3">
      <c r="C2669" s="16"/>
    </row>
    <row r="2670" spans="3:3">
      <c r="C2670" s="16"/>
    </row>
    <row r="2671" spans="3:3">
      <c r="C2671" s="16"/>
    </row>
    <row r="2672" spans="3:3">
      <c r="C2672" s="16"/>
    </row>
    <row r="2673" spans="3:3">
      <c r="C2673" s="16"/>
    </row>
    <row r="2674" spans="3:3">
      <c r="C2674" s="16"/>
    </row>
    <row r="2675" spans="3:3">
      <c r="C2675" s="16"/>
    </row>
    <row r="2676" spans="3:3">
      <c r="C2676" s="16"/>
    </row>
    <row r="2677" spans="3:3">
      <c r="C2677" s="16"/>
    </row>
    <row r="2678" spans="3:3">
      <c r="C2678" s="16"/>
    </row>
    <row r="2679" spans="3:3">
      <c r="C2679" s="16"/>
    </row>
    <row r="2680" spans="3:3">
      <c r="C2680" s="16"/>
    </row>
    <row r="2681" spans="3:3">
      <c r="C2681" s="16"/>
    </row>
    <row r="2682" spans="3:3">
      <c r="C2682" s="16"/>
    </row>
    <row r="2683" spans="3:3">
      <c r="C2683" s="16"/>
    </row>
    <row r="2684" spans="3:3">
      <c r="C2684" s="16"/>
    </row>
    <row r="2685" spans="3:3">
      <c r="C2685" s="16"/>
    </row>
    <row r="2686" spans="3:3">
      <c r="C2686" s="16"/>
    </row>
    <row r="2687" spans="3:3">
      <c r="C2687" s="16"/>
    </row>
    <row r="2688" spans="3:3">
      <c r="C2688" s="16"/>
    </row>
    <row r="2689" spans="3:3">
      <c r="C2689" s="16"/>
    </row>
    <row r="2690" spans="3:3">
      <c r="C2690" s="16"/>
    </row>
    <row r="2691" spans="3:3">
      <c r="C2691" s="16"/>
    </row>
    <row r="2692" spans="3:3">
      <c r="C2692" s="16"/>
    </row>
    <row r="2693" spans="3:3">
      <c r="C2693" s="16"/>
    </row>
    <row r="2694" spans="3:3">
      <c r="C2694" s="16"/>
    </row>
    <row r="2695" spans="3:3">
      <c r="C2695" s="16"/>
    </row>
    <row r="2696" spans="3:3">
      <c r="C2696" s="16"/>
    </row>
    <row r="2697" spans="3:3">
      <c r="C2697" s="16"/>
    </row>
    <row r="2698" spans="3:3">
      <c r="C2698" s="16"/>
    </row>
    <row r="2699" spans="3:3">
      <c r="C2699" s="16"/>
    </row>
    <row r="2700" spans="3:3">
      <c r="C2700" s="16"/>
    </row>
    <row r="2701" spans="3:3">
      <c r="C2701" s="16"/>
    </row>
    <row r="2702" spans="3:3">
      <c r="C2702" s="16"/>
    </row>
    <row r="2703" spans="3:3">
      <c r="C2703" s="16"/>
    </row>
    <row r="2704" spans="3:3">
      <c r="C2704" s="16"/>
    </row>
    <row r="2705" spans="3:3">
      <c r="C2705" s="16"/>
    </row>
    <row r="2706" spans="3:3">
      <c r="C2706" s="16"/>
    </row>
    <row r="2707" spans="3:3">
      <c r="C2707" s="16"/>
    </row>
    <row r="2708" spans="3:3">
      <c r="C2708" s="16"/>
    </row>
    <row r="2709" spans="3:3">
      <c r="C2709" s="16"/>
    </row>
    <row r="2710" spans="3:3">
      <c r="C2710" s="16"/>
    </row>
    <row r="2711" spans="3:3">
      <c r="C2711" s="16"/>
    </row>
    <row r="2712" spans="3:3">
      <c r="C2712" s="16"/>
    </row>
    <row r="2713" spans="3:3">
      <c r="C2713" s="16"/>
    </row>
    <row r="2714" spans="3:3">
      <c r="C2714" s="16"/>
    </row>
    <row r="2715" spans="3:3">
      <c r="C2715" s="16"/>
    </row>
    <row r="2716" spans="3:3">
      <c r="C2716" s="16"/>
    </row>
    <row r="2717" spans="3:3">
      <c r="C2717" s="16"/>
    </row>
    <row r="2718" spans="3:3">
      <c r="C2718" s="16"/>
    </row>
    <row r="2719" spans="3:3">
      <c r="C2719" s="16"/>
    </row>
    <row r="2720" spans="3:3">
      <c r="C2720" s="16"/>
    </row>
    <row r="2721" spans="3:3">
      <c r="C2721" s="16"/>
    </row>
    <row r="2722" spans="3:3">
      <c r="C2722" s="16"/>
    </row>
    <row r="2723" spans="3:3">
      <c r="C2723" s="16"/>
    </row>
    <row r="2724" spans="3:3">
      <c r="C2724" s="16"/>
    </row>
    <row r="2725" spans="3:3">
      <c r="C2725" s="16"/>
    </row>
    <row r="2726" spans="3:3">
      <c r="C2726" s="16"/>
    </row>
    <row r="2727" spans="3:3">
      <c r="C2727" s="16"/>
    </row>
    <row r="2728" spans="3:3">
      <c r="C2728" s="16"/>
    </row>
    <row r="2729" spans="3:3">
      <c r="C2729" s="16"/>
    </row>
    <row r="2730" spans="3:3">
      <c r="C2730" s="16"/>
    </row>
    <row r="2731" spans="3:3">
      <c r="C2731" s="16"/>
    </row>
    <row r="2732" spans="3:3">
      <c r="C2732" s="16"/>
    </row>
    <row r="2733" spans="3:3">
      <c r="C2733" s="16"/>
    </row>
    <row r="2734" spans="3:3">
      <c r="C2734" s="16"/>
    </row>
    <row r="2735" spans="3:3">
      <c r="C2735" s="16"/>
    </row>
    <row r="2736" spans="3:3">
      <c r="C2736" s="16"/>
    </row>
    <row r="2737" spans="3:3">
      <c r="C2737" s="16"/>
    </row>
    <row r="2738" spans="3:3">
      <c r="C2738" s="16"/>
    </row>
    <row r="2739" spans="3:3">
      <c r="C2739" s="16"/>
    </row>
    <row r="2740" spans="3:3">
      <c r="C2740" s="16"/>
    </row>
    <row r="2741" spans="3:3">
      <c r="C2741" s="16"/>
    </row>
    <row r="2742" spans="3:3">
      <c r="C2742" s="16"/>
    </row>
    <row r="2743" spans="3:3">
      <c r="C2743" s="16"/>
    </row>
    <row r="2744" spans="3:3">
      <c r="C2744" s="16"/>
    </row>
    <row r="2745" spans="3:3">
      <c r="C2745" s="16"/>
    </row>
    <row r="2746" spans="3:3">
      <c r="C2746" s="16"/>
    </row>
    <row r="2747" spans="3:3">
      <c r="C2747" s="16"/>
    </row>
    <row r="2748" spans="3:3">
      <c r="C2748" s="16"/>
    </row>
    <row r="2749" spans="3:3">
      <c r="C2749" s="16"/>
    </row>
    <row r="2750" spans="3:3">
      <c r="C2750" s="16"/>
    </row>
    <row r="2751" spans="3:3">
      <c r="C2751" s="16"/>
    </row>
    <row r="2752" spans="3:3">
      <c r="C2752" s="16"/>
    </row>
    <row r="2753" spans="3:3">
      <c r="C2753" s="16"/>
    </row>
    <row r="2754" spans="3:3">
      <c r="C2754" s="16"/>
    </row>
    <row r="2755" spans="3:3">
      <c r="C2755" s="16"/>
    </row>
    <row r="2756" spans="3:3">
      <c r="C2756" s="16"/>
    </row>
    <row r="2757" spans="3:3">
      <c r="C2757" s="16"/>
    </row>
    <row r="2758" spans="3:3">
      <c r="C2758" s="16"/>
    </row>
    <row r="2759" spans="3:3">
      <c r="C2759" s="16"/>
    </row>
    <row r="2760" spans="3:3">
      <c r="C2760" s="16"/>
    </row>
    <row r="2761" spans="3:3">
      <c r="C2761" s="16"/>
    </row>
    <row r="2762" spans="3:3">
      <c r="C2762" s="16"/>
    </row>
    <row r="2763" spans="3:3">
      <c r="C2763" s="16"/>
    </row>
    <row r="2764" spans="3:3">
      <c r="C2764" s="16"/>
    </row>
    <row r="2765" spans="3:3">
      <c r="C2765" s="16"/>
    </row>
    <row r="2766" spans="3:3">
      <c r="C2766" s="16"/>
    </row>
    <row r="2767" spans="3:3">
      <c r="C2767" s="16"/>
    </row>
    <row r="2768" spans="3:3">
      <c r="C2768" s="16"/>
    </row>
    <row r="2769" spans="3:3">
      <c r="C2769" s="16"/>
    </row>
    <row r="2770" spans="3:3">
      <c r="C2770" s="16"/>
    </row>
    <row r="2771" spans="3:3">
      <c r="C2771" s="16"/>
    </row>
    <row r="2772" spans="3:3">
      <c r="C2772" s="16"/>
    </row>
    <row r="2773" spans="3:3">
      <c r="C2773" s="16"/>
    </row>
    <row r="2774" spans="3:3">
      <c r="C2774" s="16"/>
    </row>
    <row r="2775" spans="3:3">
      <c r="C2775" s="16"/>
    </row>
    <row r="2776" spans="3:3">
      <c r="C2776" s="16"/>
    </row>
    <row r="2777" spans="3:3">
      <c r="C2777" s="16"/>
    </row>
    <row r="2778" spans="3:3">
      <c r="C2778" s="16"/>
    </row>
    <row r="2779" spans="3:3">
      <c r="C2779" s="16"/>
    </row>
    <row r="2780" spans="3:3">
      <c r="C2780" s="16"/>
    </row>
    <row r="2781" spans="3:3">
      <c r="C2781" s="16"/>
    </row>
    <row r="2782" spans="3:3">
      <c r="C2782" s="16"/>
    </row>
    <row r="2783" spans="3:3">
      <c r="C2783" s="16"/>
    </row>
    <row r="2784" spans="3:3">
      <c r="C2784" s="16"/>
    </row>
    <row r="2785" spans="3:3">
      <c r="C2785" s="16"/>
    </row>
    <row r="2786" spans="3:3">
      <c r="C2786" s="16"/>
    </row>
    <row r="2787" spans="3:3">
      <c r="C2787" s="16"/>
    </row>
    <row r="2788" spans="3:3">
      <c r="C2788" s="16"/>
    </row>
    <row r="2789" spans="3:3">
      <c r="C2789" s="16"/>
    </row>
    <row r="2790" spans="3:3">
      <c r="C2790" s="16"/>
    </row>
    <row r="2791" spans="3:3">
      <c r="C2791" s="16"/>
    </row>
    <row r="2792" spans="3:3">
      <c r="C2792" s="16"/>
    </row>
    <row r="2793" spans="3:3">
      <c r="C2793" s="16"/>
    </row>
    <row r="2794" spans="3:3">
      <c r="C2794" s="16"/>
    </row>
    <row r="2795" spans="3:3">
      <c r="C2795" s="16"/>
    </row>
    <row r="2796" spans="3:3">
      <c r="C2796" s="16"/>
    </row>
    <row r="2797" spans="3:3">
      <c r="C2797" s="16"/>
    </row>
    <row r="2798" spans="3:3">
      <c r="C2798" s="16"/>
    </row>
    <row r="2799" spans="3:3">
      <c r="C2799" s="16"/>
    </row>
    <row r="2800" spans="3:3">
      <c r="C2800" s="16"/>
    </row>
    <row r="2801" spans="3:3">
      <c r="C2801" s="16"/>
    </row>
    <row r="2802" spans="3:3">
      <c r="C2802" s="16"/>
    </row>
    <row r="2803" spans="3:3">
      <c r="C2803" s="16"/>
    </row>
    <row r="2804" spans="3:3">
      <c r="C2804" s="16"/>
    </row>
    <row r="2805" spans="3:3">
      <c r="C2805" s="16"/>
    </row>
    <row r="2806" spans="3:3">
      <c r="C2806" s="16"/>
    </row>
    <row r="2807" spans="3:3">
      <c r="C2807" s="16"/>
    </row>
    <row r="2808" spans="3:3">
      <c r="C2808" s="16"/>
    </row>
    <row r="2809" spans="3:3">
      <c r="C2809" s="16"/>
    </row>
    <row r="2810" spans="3:3">
      <c r="C2810" s="16"/>
    </row>
    <row r="2811" spans="3:3">
      <c r="C2811" s="16"/>
    </row>
    <row r="2812" spans="3:3">
      <c r="C2812" s="16"/>
    </row>
    <row r="2813" spans="3:3">
      <c r="C2813" s="16"/>
    </row>
    <row r="2814" spans="3:3">
      <c r="C2814" s="16"/>
    </row>
    <row r="2815" spans="3:3">
      <c r="C2815" s="16"/>
    </row>
    <row r="2816" spans="3:3">
      <c r="C2816" s="16"/>
    </row>
    <row r="2817" spans="3:3">
      <c r="C2817" s="16"/>
    </row>
    <row r="2818" spans="3:3">
      <c r="C2818" s="16"/>
    </row>
    <row r="2819" spans="3:3">
      <c r="C2819" s="16"/>
    </row>
    <row r="2820" spans="3:3">
      <c r="C2820" s="16"/>
    </row>
    <row r="2821" spans="3:3">
      <c r="C2821" s="16"/>
    </row>
    <row r="2822" spans="3:3">
      <c r="C2822" s="16"/>
    </row>
    <row r="2823" spans="3:3">
      <c r="C2823" s="16"/>
    </row>
    <row r="2824" spans="3:3">
      <c r="C2824" s="16"/>
    </row>
    <row r="2825" spans="3:3">
      <c r="C2825" s="16"/>
    </row>
    <row r="2826" spans="3:3">
      <c r="C2826" s="16"/>
    </row>
    <row r="2827" spans="3:3">
      <c r="C2827" s="16"/>
    </row>
    <row r="2828" spans="3:3">
      <c r="C2828" s="16"/>
    </row>
    <row r="2829" spans="3:3">
      <c r="C2829" s="16"/>
    </row>
    <row r="2830" spans="3:3">
      <c r="C2830" s="16"/>
    </row>
    <row r="2831" spans="3:3">
      <c r="C2831" s="16"/>
    </row>
    <row r="2832" spans="3:3">
      <c r="C2832" s="16"/>
    </row>
    <row r="2833" spans="3:3">
      <c r="C2833" s="16"/>
    </row>
    <row r="2834" spans="3:3">
      <c r="C2834" s="16"/>
    </row>
    <row r="2835" spans="3:3">
      <c r="C2835" s="16"/>
    </row>
    <row r="2836" spans="3:3">
      <c r="C2836" s="16"/>
    </row>
    <row r="2837" spans="3:3">
      <c r="C2837" s="16"/>
    </row>
    <row r="2838" spans="3:3">
      <c r="C2838" s="16"/>
    </row>
    <row r="2839" spans="3:3">
      <c r="C2839" s="16"/>
    </row>
    <row r="2840" spans="3:3">
      <c r="C2840" s="16"/>
    </row>
    <row r="2841" spans="3:3">
      <c r="C2841" s="16"/>
    </row>
    <row r="2842" spans="3:3">
      <c r="C2842" s="16"/>
    </row>
    <row r="2843" spans="3:3">
      <c r="C2843" s="16"/>
    </row>
    <row r="2844" spans="3:3">
      <c r="C2844" s="16"/>
    </row>
    <row r="2845" spans="3:3">
      <c r="C2845" s="16"/>
    </row>
    <row r="2846" spans="3:3">
      <c r="C2846" s="16"/>
    </row>
    <row r="2847" spans="3:3">
      <c r="C2847" s="16"/>
    </row>
    <row r="2848" spans="3:3">
      <c r="C2848" s="16"/>
    </row>
    <row r="2849" spans="3:3">
      <c r="C2849" s="16"/>
    </row>
    <row r="2850" spans="3:3">
      <c r="C2850" s="16"/>
    </row>
    <row r="2851" spans="3:3">
      <c r="C2851" s="16"/>
    </row>
    <row r="2852" spans="3:3">
      <c r="C2852" s="16"/>
    </row>
    <row r="2853" spans="3:3">
      <c r="C2853" s="16"/>
    </row>
    <row r="2854" spans="3:3">
      <c r="C2854" s="16"/>
    </row>
    <row r="2855" spans="3:3">
      <c r="C2855" s="16"/>
    </row>
    <row r="2856" spans="3:3">
      <c r="C2856" s="16"/>
    </row>
    <row r="2857" spans="3:3">
      <c r="C2857" s="16"/>
    </row>
    <row r="2858" spans="3:3">
      <c r="C2858" s="16"/>
    </row>
    <row r="2859" spans="3:3">
      <c r="C2859" s="16"/>
    </row>
    <row r="2860" spans="3:3">
      <c r="C2860" s="16"/>
    </row>
    <row r="2861" spans="3:3">
      <c r="C2861" s="16"/>
    </row>
    <row r="2862" spans="3:3">
      <c r="C2862" s="16"/>
    </row>
    <row r="2863" spans="3:3">
      <c r="C2863" s="16"/>
    </row>
    <row r="2864" spans="3:3">
      <c r="C2864" s="16"/>
    </row>
    <row r="2865" spans="3:3">
      <c r="C2865" s="16"/>
    </row>
    <row r="2866" spans="3:3">
      <c r="C2866" s="16"/>
    </row>
    <row r="2867" spans="3:3">
      <c r="C2867" s="16"/>
    </row>
    <row r="2868" spans="3:3">
      <c r="C2868" s="16"/>
    </row>
    <row r="2869" spans="3:3">
      <c r="C2869" s="16"/>
    </row>
    <row r="2870" spans="3:3">
      <c r="C2870" s="16"/>
    </row>
    <row r="2871" spans="3:3">
      <c r="C2871" s="16"/>
    </row>
    <row r="2872" spans="3:3">
      <c r="C2872" s="16"/>
    </row>
    <row r="2873" spans="3:3">
      <c r="C2873" s="16"/>
    </row>
    <row r="2874" spans="3:3">
      <c r="C2874" s="16"/>
    </row>
    <row r="2875" spans="3:3">
      <c r="C2875" s="16"/>
    </row>
    <row r="2876" spans="3:3">
      <c r="C2876" s="16"/>
    </row>
    <row r="2877" spans="3:3">
      <c r="C2877" s="16"/>
    </row>
    <row r="2878" spans="3:3">
      <c r="C2878" s="16"/>
    </row>
    <row r="2879" spans="3:3">
      <c r="C2879" s="16"/>
    </row>
    <row r="2880" spans="3:3">
      <c r="C2880" s="16"/>
    </row>
    <row r="2881" spans="3:3">
      <c r="C2881" s="16"/>
    </row>
    <row r="2882" spans="3:3">
      <c r="C2882" s="16"/>
    </row>
    <row r="2883" spans="3:3">
      <c r="C2883" s="16"/>
    </row>
    <row r="2884" spans="3:3">
      <c r="C2884" s="16"/>
    </row>
    <row r="2885" spans="3:3">
      <c r="C2885" s="16"/>
    </row>
    <row r="2886" spans="3:3">
      <c r="C2886" s="16"/>
    </row>
    <row r="2887" spans="3:3">
      <c r="C2887" s="16"/>
    </row>
    <row r="2888" spans="3:3">
      <c r="C2888" s="16"/>
    </row>
    <row r="2889" spans="3:3">
      <c r="C2889" s="16"/>
    </row>
    <row r="2890" spans="3:3">
      <c r="C2890" s="16"/>
    </row>
    <row r="2891" spans="3:3">
      <c r="C2891" s="16"/>
    </row>
    <row r="2892" spans="3:3">
      <c r="C2892" s="16"/>
    </row>
    <row r="2893" spans="3:3">
      <c r="C2893" s="16"/>
    </row>
    <row r="2894" spans="3:3">
      <c r="C2894" s="16"/>
    </row>
    <row r="2895" spans="3:3">
      <c r="C2895" s="16"/>
    </row>
    <row r="2896" spans="3:3">
      <c r="C2896" s="16"/>
    </row>
    <row r="2897" spans="3:3">
      <c r="C2897" s="16"/>
    </row>
    <row r="2898" spans="3:3">
      <c r="C2898" s="16"/>
    </row>
    <row r="2899" spans="3:3">
      <c r="C2899" s="16"/>
    </row>
    <row r="2900" spans="3:3">
      <c r="C2900" s="16"/>
    </row>
    <row r="2901" spans="3:3">
      <c r="C2901" s="16"/>
    </row>
    <row r="2902" spans="3:3">
      <c r="C2902" s="16"/>
    </row>
    <row r="2903" spans="3:3">
      <c r="C2903" s="16"/>
    </row>
    <row r="2904" spans="3:3">
      <c r="C2904" s="16"/>
    </row>
    <row r="2905" spans="3:3">
      <c r="C2905" s="16"/>
    </row>
    <row r="2906" spans="3:3">
      <c r="C2906" s="16"/>
    </row>
    <row r="2907" spans="3:3">
      <c r="C2907" s="16"/>
    </row>
    <row r="2908" spans="3:3">
      <c r="C2908" s="16"/>
    </row>
    <row r="2909" spans="3:3">
      <c r="C2909" s="16"/>
    </row>
    <row r="2910" spans="3:3">
      <c r="C2910" s="16"/>
    </row>
    <row r="2911" spans="3:3">
      <c r="C2911" s="16"/>
    </row>
    <row r="2912" spans="3:3">
      <c r="C2912" s="16"/>
    </row>
    <row r="2913" spans="3:3">
      <c r="C2913" s="16"/>
    </row>
    <row r="2914" spans="3:3">
      <c r="C2914" s="16"/>
    </row>
    <row r="2915" spans="3:3">
      <c r="C2915" s="16"/>
    </row>
    <row r="2916" spans="3:3">
      <c r="C2916" s="16"/>
    </row>
    <row r="2917" spans="3:3">
      <c r="C2917" s="16"/>
    </row>
    <row r="2918" spans="3:3">
      <c r="C2918" s="16"/>
    </row>
    <row r="2919" spans="3:3">
      <c r="C2919" s="16"/>
    </row>
    <row r="2920" spans="3:3">
      <c r="C2920" s="16"/>
    </row>
    <row r="2921" spans="3:3">
      <c r="C2921" s="16"/>
    </row>
    <row r="2922" spans="3:3">
      <c r="C2922" s="16"/>
    </row>
    <row r="2923" spans="3:3">
      <c r="C2923" s="16"/>
    </row>
    <row r="2924" spans="3:3">
      <c r="C2924" s="16"/>
    </row>
    <row r="2925" spans="3:3">
      <c r="C2925" s="16"/>
    </row>
    <row r="2926" spans="3:3">
      <c r="C2926" s="16"/>
    </row>
    <row r="2927" spans="3:3">
      <c r="C2927" s="16"/>
    </row>
    <row r="2928" spans="3:3">
      <c r="C2928" s="16"/>
    </row>
    <row r="2929" spans="3:3">
      <c r="C2929" s="16"/>
    </row>
    <row r="2930" spans="3:3">
      <c r="C2930" s="16"/>
    </row>
    <row r="2931" spans="3:3">
      <c r="C2931" s="16"/>
    </row>
    <row r="2932" spans="3:3">
      <c r="C2932" s="16"/>
    </row>
    <row r="2933" spans="3:3">
      <c r="C2933" s="16"/>
    </row>
    <row r="2934" spans="3:3">
      <c r="C2934" s="16"/>
    </row>
    <row r="2935" spans="3:3">
      <c r="C2935" s="16"/>
    </row>
    <row r="2936" spans="3:3">
      <c r="C2936" s="16"/>
    </row>
    <row r="2937" spans="3:3">
      <c r="C2937" s="16"/>
    </row>
    <row r="2938" spans="3:3">
      <c r="C2938" s="16"/>
    </row>
    <row r="2939" spans="3:3">
      <c r="C2939" s="16"/>
    </row>
    <row r="2940" spans="3:3">
      <c r="C2940" s="16"/>
    </row>
    <row r="2941" spans="3:3">
      <c r="C2941" s="16"/>
    </row>
    <row r="2942" spans="3:3">
      <c r="C2942" s="16"/>
    </row>
    <row r="2943" spans="3:3">
      <c r="C2943" s="16"/>
    </row>
    <row r="2944" spans="3:3">
      <c r="C2944" s="16"/>
    </row>
    <row r="2945" spans="3:3">
      <c r="C2945" s="16"/>
    </row>
    <row r="2946" spans="3:3">
      <c r="C2946" s="16"/>
    </row>
    <row r="2947" spans="3:3">
      <c r="C2947" s="16"/>
    </row>
    <row r="2948" spans="3:3">
      <c r="C2948" s="16"/>
    </row>
    <row r="2949" spans="3:3">
      <c r="C2949" s="16"/>
    </row>
    <row r="2950" spans="3:3">
      <c r="C2950" s="16"/>
    </row>
    <row r="2951" spans="3:3">
      <c r="C2951" s="16"/>
    </row>
    <row r="2952" spans="3:3">
      <c r="C2952" s="16"/>
    </row>
    <row r="2953" spans="3:3">
      <c r="C2953" s="16"/>
    </row>
    <row r="2954" spans="3:3">
      <c r="C2954" s="16"/>
    </row>
    <row r="2955" spans="3:3">
      <c r="C2955" s="16"/>
    </row>
    <row r="2956" spans="3:3">
      <c r="C2956" s="16"/>
    </row>
    <row r="2957" spans="3:3">
      <c r="C2957" s="16"/>
    </row>
    <row r="2958" spans="3:3">
      <c r="C2958" s="16"/>
    </row>
    <row r="2959" spans="3:3">
      <c r="C2959" s="16"/>
    </row>
    <row r="2960" spans="3:3">
      <c r="C2960" s="16"/>
    </row>
    <row r="2961" spans="3:3">
      <c r="C2961" s="16"/>
    </row>
    <row r="2962" spans="3:3">
      <c r="C2962" s="16"/>
    </row>
    <row r="2963" spans="3:3">
      <c r="C2963" s="16"/>
    </row>
    <row r="2964" spans="3:3">
      <c r="C2964" s="16"/>
    </row>
    <row r="2965" spans="3:3">
      <c r="C2965" s="16"/>
    </row>
    <row r="2966" spans="3:3">
      <c r="C2966" s="16"/>
    </row>
    <row r="2967" spans="3:3">
      <c r="C2967" s="16"/>
    </row>
    <row r="2968" spans="3:3">
      <c r="C2968" s="16"/>
    </row>
    <row r="2969" spans="3:3">
      <c r="C2969" s="16"/>
    </row>
    <row r="2970" spans="3:3">
      <c r="C2970" s="16"/>
    </row>
    <row r="2971" spans="3:3">
      <c r="C2971" s="16"/>
    </row>
    <row r="2972" spans="3:3">
      <c r="C2972" s="16"/>
    </row>
    <row r="2973" spans="3:3">
      <c r="C2973" s="16"/>
    </row>
    <row r="2974" spans="3:3">
      <c r="C2974" s="16"/>
    </row>
    <row r="2975" spans="3:3">
      <c r="C2975" s="16"/>
    </row>
    <row r="2976" spans="3:3">
      <c r="C2976" s="16"/>
    </row>
    <row r="2977" spans="3:3">
      <c r="C2977" s="16"/>
    </row>
    <row r="2978" spans="3:3">
      <c r="C2978" s="16"/>
    </row>
    <row r="2979" spans="3:3">
      <c r="C2979" s="16"/>
    </row>
    <row r="2980" spans="3:3">
      <c r="C2980" s="16"/>
    </row>
    <row r="2981" spans="3:3">
      <c r="C2981" s="16"/>
    </row>
    <row r="2982" spans="3:3">
      <c r="C2982" s="16"/>
    </row>
    <row r="2983" spans="3:3">
      <c r="C2983" s="16"/>
    </row>
    <row r="2984" spans="3:3">
      <c r="C2984" s="16"/>
    </row>
    <row r="2985" spans="3:3">
      <c r="C2985" s="16"/>
    </row>
    <row r="2986" spans="3:3">
      <c r="C2986" s="16"/>
    </row>
    <row r="2987" spans="3:3">
      <c r="C2987" s="16"/>
    </row>
    <row r="2988" spans="3:3">
      <c r="C2988" s="16"/>
    </row>
    <row r="2989" spans="3:3">
      <c r="C2989" s="16"/>
    </row>
    <row r="2990" spans="3:3">
      <c r="C2990" s="16"/>
    </row>
    <row r="2991" spans="3:3">
      <c r="C2991" s="16"/>
    </row>
    <row r="2992" spans="3:3">
      <c r="C2992" s="16"/>
    </row>
    <row r="2993" spans="3:3">
      <c r="C2993" s="16"/>
    </row>
    <row r="2994" spans="3:3">
      <c r="C2994" s="16"/>
    </row>
    <row r="2995" spans="3:3">
      <c r="C2995" s="16"/>
    </row>
    <row r="2996" spans="3:3">
      <c r="C2996" s="16"/>
    </row>
    <row r="2997" spans="3:3">
      <c r="C2997" s="16"/>
    </row>
    <row r="2998" spans="3:3">
      <c r="C2998" s="16"/>
    </row>
    <row r="2999" spans="3:3">
      <c r="C2999" s="16"/>
    </row>
    <row r="3000" spans="3:3">
      <c r="C3000" s="16"/>
    </row>
    <row r="3001" spans="3:3">
      <c r="C3001" s="16"/>
    </row>
    <row r="3002" spans="3:3">
      <c r="C3002" s="16"/>
    </row>
    <row r="3003" spans="3:3">
      <c r="C3003" s="16"/>
    </row>
    <row r="3004" spans="3:3">
      <c r="C3004" s="16"/>
    </row>
    <row r="3005" spans="3:3">
      <c r="C3005" s="16"/>
    </row>
    <row r="3006" spans="3:3">
      <c r="C3006" s="16"/>
    </row>
    <row r="3007" spans="3:3">
      <c r="C3007" s="16"/>
    </row>
    <row r="3008" spans="3:3">
      <c r="C3008" s="16"/>
    </row>
    <row r="3009" spans="3:3">
      <c r="C3009" s="16"/>
    </row>
    <row r="3010" spans="3:3">
      <c r="C3010" s="16"/>
    </row>
    <row r="3011" spans="3:3">
      <c r="C3011" s="16"/>
    </row>
    <row r="3012" spans="3:3">
      <c r="C3012" s="16"/>
    </row>
    <row r="3013" spans="3:3">
      <c r="C3013" s="16"/>
    </row>
    <row r="3014" spans="3:3">
      <c r="C3014" s="16"/>
    </row>
    <row r="3015" spans="3:3">
      <c r="C3015" s="16"/>
    </row>
    <row r="3016" spans="3:3">
      <c r="C3016" s="16"/>
    </row>
    <row r="3017" spans="3:3">
      <c r="C3017" s="16"/>
    </row>
    <row r="3018" spans="3:3">
      <c r="C3018" s="16"/>
    </row>
    <row r="3019" spans="3:3">
      <c r="C3019" s="16"/>
    </row>
    <row r="3020" spans="3:3">
      <c r="C3020" s="16"/>
    </row>
    <row r="3021" spans="3:3">
      <c r="C3021" s="16"/>
    </row>
    <row r="3022" spans="3:3">
      <c r="C3022" s="16"/>
    </row>
    <row r="3023" spans="3:3">
      <c r="C3023" s="16"/>
    </row>
    <row r="3024" spans="3:3">
      <c r="C3024" s="16"/>
    </row>
    <row r="3025" spans="3:3">
      <c r="C3025" s="16"/>
    </row>
    <row r="3026" spans="3:3">
      <c r="C3026" s="16"/>
    </row>
    <row r="3027" spans="3:3">
      <c r="C3027" s="16"/>
    </row>
    <row r="3028" spans="3:3">
      <c r="C3028" s="16"/>
    </row>
    <row r="3029" spans="3:3">
      <c r="C3029" s="16"/>
    </row>
    <row r="3030" spans="3:3">
      <c r="C3030" s="16"/>
    </row>
    <row r="3031" spans="3:3">
      <c r="C3031" s="16"/>
    </row>
    <row r="3032" spans="3:3">
      <c r="C3032" s="16"/>
    </row>
    <row r="3033" spans="3:3">
      <c r="C3033" s="16"/>
    </row>
    <row r="3034" spans="3:3">
      <c r="C3034" s="16"/>
    </row>
    <row r="3035" spans="3:3">
      <c r="C3035" s="16"/>
    </row>
    <row r="3036" spans="3:3">
      <c r="C3036" s="16"/>
    </row>
    <row r="3037" spans="3:3">
      <c r="C3037" s="16"/>
    </row>
    <row r="3038" spans="3:3">
      <c r="C3038" s="16"/>
    </row>
    <row r="3039" spans="3:3">
      <c r="C3039" s="16"/>
    </row>
    <row r="3040" spans="3:3">
      <c r="C3040" s="16"/>
    </row>
    <row r="3041" spans="3:3">
      <c r="C3041" s="16"/>
    </row>
    <row r="3042" spans="3:3">
      <c r="C3042" s="16"/>
    </row>
    <row r="3043" spans="3:3">
      <c r="C3043" s="16"/>
    </row>
    <row r="3044" spans="3:3">
      <c r="C3044" s="16"/>
    </row>
    <row r="3045" spans="3:3">
      <c r="C3045" s="16"/>
    </row>
    <row r="3046" spans="3:3">
      <c r="C3046" s="16"/>
    </row>
    <row r="3047" spans="3:3">
      <c r="C3047" s="16"/>
    </row>
    <row r="3048" spans="3:3">
      <c r="C3048" s="16"/>
    </row>
    <row r="3049" spans="3:3">
      <c r="C3049" s="16"/>
    </row>
    <row r="3050" spans="3:3">
      <c r="C3050" s="16"/>
    </row>
    <row r="3051" spans="3:3">
      <c r="C3051" s="16"/>
    </row>
    <row r="3052" spans="3:3">
      <c r="C3052" s="16"/>
    </row>
    <row r="3053" spans="3:3">
      <c r="C3053" s="16"/>
    </row>
    <row r="3054" spans="3:3">
      <c r="C3054" s="16"/>
    </row>
    <row r="3055" spans="3:3">
      <c r="C3055" s="16"/>
    </row>
    <row r="3056" spans="3:3">
      <c r="C3056" s="16"/>
    </row>
    <row r="3057" spans="3:3">
      <c r="C3057" s="16"/>
    </row>
    <row r="3058" spans="3:3">
      <c r="C3058" s="16"/>
    </row>
    <row r="3059" spans="3:3">
      <c r="C3059" s="16"/>
    </row>
    <row r="3060" spans="3:3">
      <c r="C3060" s="16"/>
    </row>
    <row r="3061" spans="3:3">
      <c r="C3061" s="16"/>
    </row>
    <row r="3062" spans="3:3">
      <c r="C3062" s="16"/>
    </row>
    <row r="3063" spans="3:3">
      <c r="C3063" s="16"/>
    </row>
    <row r="3064" spans="3:3">
      <c r="C3064" s="16"/>
    </row>
    <row r="3065" spans="3:3">
      <c r="C3065" s="16"/>
    </row>
    <row r="3066" spans="3:3">
      <c r="C3066" s="16"/>
    </row>
    <row r="3067" spans="3:3">
      <c r="C3067" s="16"/>
    </row>
    <row r="3068" spans="3:3">
      <c r="C3068" s="16"/>
    </row>
    <row r="3069" spans="3:3">
      <c r="C3069" s="16"/>
    </row>
    <row r="3070" spans="3:3">
      <c r="C3070" s="16"/>
    </row>
    <row r="3071" spans="3:3">
      <c r="C3071" s="16"/>
    </row>
    <row r="3072" spans="3:3">
      <c r="C3072" s="16"/>
    </row>
    <row r="3073" spans="3:3">
      <c r="C3073" s="16"/>
    </row>
    <row r="3074" spans="3:3">
      <c r="C3074" s="16"/>
    </row>
    <row r="3075" spans="3:3">
      <c r="C3075" s="16"/>
    </row>
    <row r="3076" spans="3:3">
      <c r="C3076" s="16"/>
    </row>
    <row r="3077" spans="3:3">
      <c r="C3077" s="16"/>
    </row>
    <row r="3078" spans="3:3">
      <c r="C3078" s="16"/>
    </row>
    <row r="3079" spans="3:3">
      <c r="C3079" s="16"/>
    </row>
    <row r="3080" spans="3:3">
      <c r="C3080" s="16"/>
    </row>
    <row r="3081" spans="3:3">
      <c r="C3081" s="16"/>
    </row>
    <row r="3082" spans="3:3">
      <c r="C3082" s="16"/>
    </row>
    <row r="3083" spans="3:3">
      <c r="C3083" s="16"/>
    </row>
    <row r="3084" spans="3:3">
      <c r="C3084" s="16"/>
    </row>
    <row r="3085" spans="3:3">
      <c r="C3085" s="16"/>
    </row>
    <row r="3086" spans="3:3">
      <c r="C3086" s="16"/>
    </row>
    <row r="3087" spans="3:3">
      <c r="C3087" s="16"/>
    </row>
    <row r="3088" spans="3:3">
      <c r="C3088" s="16"/>
    </row>
    <row r="3089" spans="3:3">
      <c r="C3089" s="16"/>
    </row>
    <row r="3090" spans="3:3">
      <c r="C3090" s="16"/>
    </row>
    <row r="3091" spans="3:3">
      <c r="C3091" s="16"/>
    </row>
    <row r="3092" spans="3:3">
      <c r="C3092" s="16"/>
    </row>
    <row r="3093" spans="3:3">
      <c r="C3093" s="16"/>
    </row>
    <row r="3094" spans="3:3">
      <c r="C3094" s="16"/>
    </row>
    <row r="3095" spans="3:3">
      <c r="C3095" s="16"/>
    </row>
    <row r="3096" spans="3:3">
      <c r="C3096" s="16"/>
    </row>
    <row r="3097" spans="3:3">
      <c r="C3097" s="16"/>
    </row>
    <row r="3098" spans="3:3">
      <c r="C3098" s="16"/>
    </row>
    <row r="3099" spans="3:3">
      <c r="C3099" s="16"/>
    </row>
    <row r="3100" spans="3:3">
      <c r="C3100" s="16"/>
    </row>
    <row r="3101" spans="3:3">
      <c r="C3101" s="16"/>
    </row>
    <row r="3102" spans="3:3">
      <c r="C3102" s="16"/>
    </row>
    <row r="3103" spans="3:3">
      <c r="C3103" s="16"/>
    </row>
    <row r="3104" spans="3:3">
      <c r="C3104" s="16"/>
    </row>
    <row r="3105" spans="3:3">
      <c r="C3105" s="16"/>
    </row>
    <row r="3106" spans="3:3">
      <c r="C3106" s="16"/>
    </row>
    <row r="3107" spans="3:3">
      <c r="C3107" s="16"/>
    </row>
    <row r="3108" spans="3:3">
      <c r="C3108" s="16"/>
    </row>
    <row r="3109" spans="3:3">
      <c r="C3109" s="16"/>
    </row>
    <row r="3110" spans="3:3">
      <c r="C3110" s="16"/>
    </row>
    <row r="3111" spans="3:3">
      <c r="C3111" s="16"/>
    </row>
    <row r="3112" spans="3:3">
      <c r="C3112" s="16"/>
    </row>
    <row r="3113" spans="3:3">
      <c r="C3113" s="16"/>
    </row>
    <row r="3114" spans="3:3">
      <c r="C3114" s="16"/>
    </row>
    <row r="3115" spans="3:3">
      <c r="C3115" s="16"/>
    </row>
    <row r="3116" spans="3:3">
      <c r="C3116" s="16"/>
    </row>
    <row r="3117" spans="3:3">
      <c r="C3117" s="16"/>
    </row>
    <row r="3118" spans="3:3">
      <c r="C3118" s="16"/>
    </row>
    <row r="3119" spans="3:3">
      <c r="C3119" s="16"/>
    </row>
    <row r="3120" spans="3:3">
      <c r="C3120" s="16"/>
    </row>
    <row r="3121" spans="3:3">
      <c r="C3121" s="16"/>
    </row>
    <row r="3122" spans="3:3">
      <c r="C3122" s="16"/>
    </row>
    <row r="3123" spans="3:3">
      <c r="C3123" s="16"/>
    </row>
    <row r="3124" spans="3:3">
      <c r="C3124" s="16"/>
    </row>
    <row r="3125" spans="3:3">
      <c r="C3125" s="16"/>
    </row>
    <row r="3126" spans="3:3">
      <c r="C3126" s="16"/>
    </row>
    <row r="3127" spans="3:3">
      <c r="C3127" s="16"/>
    </row>
    <row r="3128" spans="3:3">
      <c r="C3128" s="16"/>
    </row>
    <row r="3129" spans="3:3">
      <c r="C3129" s="16"/>
    </row>
    <row r="3130" spans="3:3">
      <c r="C3130" s="16"/>
    </row>
    <row r="3131" spans="3:3">
      <c r="C3131" s="16"/>
    </row>
    <row r="3132" spans="3:3">
      <c r="C3132" s="16"/>
    </row>
    <row r="3133" spans="3:3">
      <c r="C3133" s="16"/>
    </row>
    <row r="3134" spans="3:3">
      <c r="C3134" s="16"/>
    </row>
    <row r="3135" spans="3:3">
      <c r="C3135" s="16"/>
    </row>
    <row r="3136" spans="3:3">
      <c r="C3136" s="16"/>
    </row>
    <row r="3137" spans="3:3">
      <c r="C3137" s="16"/>
    </row>
    <row r="3138" spans="3:3">
      <c r="C3138" s="16"/>
    </row>
    <row r="3139" spans="3:3">
      <c r="C3139" s="16"/>
    </row>
    <row r="3140" spans="3:3">
      <c r="C3140" s="16"/>
    </row>
    <row r="3141" spans="3:3">
      <c r="C3141" s="16"/>
    </row>
    <row r="3142" spans="3:3">
      <c r="C3142" s="16"/>
    </row>
    <row r="3143" spans="3:3">
      <c r="C3143" s="16"/>
    </row>
    <row r="3144" spans="3:3">
      <c r="C3144" s="16"/>
    </row>
    <row r="3145" spans="3:3">
      <c r="C3145" s="16"/>
    </row>
    <row r="3146" spans="3:3">
      <c r="C3146" s="16"/>
    </row>
    <row r="3147" spans="3:3">
      <c r="C3147" s="16"/>
    </row>
    <row r="3148" spans="3:3">
      <c r="C3148" s="16"/>
    </row>
    <row r="3149" spans="3:3">
      <c r="C3149" s="16"/>
    </row>
    <row r="3150" spans="3:3">
      <c r="C3150" s="16"/>
    </row>
    <row r="3151" spans="3:3">
      <c r="C3151" s="16"/>
    </row>
    <row r="3152" spans="3:3">
      <c r="C3152" s="16"/>
    </row>
    <row r="3153" spans="3:3">
      <c r="C3153" s="16"/>
    </row>
    <row r="3154" spans="3:3">
      <c r="C3154" s="16"/>
    </row>
    <row r="3155" spans="3:3">
      <c r="C3155" s="16"/>
    </row>
    <row r="3156" spans="3:3">
      <c r="C3156" s="16"/>
    </row>
    <row r="3157" spans="3:3">
      <c r="C3157" s="16"/>
    </row>
    <row r="3158" spans="3:3">
      <c r="C3158" s="16"/>
    </row>
    <row r="3159" spans="3:3">
      <c r="C3159" s="16"/>
    </row>
    <row r="3160" spans="3:3">
      <c r="C3160" s="16"/>
    </row>
    <row r="3161" spans="3:3">
      <c r="C3161" s="16"/>
    </row>
    <row r="3162" spans="3:3">
      <c r="C3162" s="16"/>
    </row>
    <row r="3163" spans="3:3">
      <c r="C3163" s="16"/>
    </row>
    <row r="3164" spans="3:3">
      <c r="C3164" s="16"/>
    </row>
    <row r="3165" spans="3:3">
      <c r="C3165" s="16"/>
    </row>
    <row r="3166" spans="3:3">
      <c r="C3166" s="16"/>
    </row>
    <row r="3167" spans="3:3">
      <c r="C3167" s="16"/>
    </row>
    <row r="3168" spans="3:3">
      <c r="C3168" s="16"/>
    </row>
    <row r="3169" spans="3:3">
      <c r="C3169" s="16"/>
    </row>
    <row r="3170" spans="3:3">
      <c r="C3170" s="16"/>
    </row>
    <row r="3171" spans="3:3">
      <c r="C3171" s="16"/>
    </row>
    <row r="3172" spans="3:3">
      <c r="C3172" s="16"/>
    </row>
    <row r="3173" spans="3:3">
      <c r="C3173" s="16"/>
    </row>
    <row r="3174" spans="3:3">
      <c r="C3174" s="16"/>
    </row>
    <row r="3175" spans="3:3">
      <c r="C3175" s="16"/>
    </row>
    <row r="3176" spans="3:3">
      <c r="C3176" s="16"/>
    </row>
    <row r="3177" spans="3:3">
      <c r="C3177" s="16"/>
    </row>
    <row r="3178" spans="3:3">
      <c r="C3178" s="16"/>
    </row>
    <row r="3179" spans="3:3">
      <c r="C3179" s="16"/>
    </row>
    <row r="3180" spans="3:3">
      <c r="C3180" s="16"/>
    </row>
    <row r="3181" spans="3:3">
      <c r="C3181" s="16"/>
    </row>
    <row r="3182" spans="3:3">
      <c r="C3182" s="16"/>
    </row>
    <row r="3183" spans="3:3">
      <c r="C3183" s="16"/>
    </row>
    <row r="3184" spans="3:3">
      <c r="C3184" s="16"/>
    </row>
    <row r="3185" spans="3:3">
      <c r="C3185" s="16"/>
    </row>
    <row r="3186" spans="3:3">
      <c r="C3186" s="16"/>
    </row>
    <row r="3187" spans="3:3">
      <c r="C3187" s="16"/>
    </row>
    <row r="3188" spans="3:3">
      <c r="C3188" s="16"/>
    </row>
    <row r="3189" spans="3:3">
      <c r="C3189" s="16"/>
    </row>
    <row r="3190" spans="3:3">
      <c r="C3190" s="16"/>
    </row>
    <row r="3191" spans="3:3">
      <c r="C3191" s="16"/>
    </row>
    <row r="3192" spans="3:3">
      <c r="C3192" s="16"/>
    </row>
    <row r="3193" spans="3:3">
      <c r="C3193" s="16"/>
    </row>
    <row r="3194" spans="3:3">
      <c r="C3194" s="16"/>
    </row>
    <row r="3195" spans="3:3">
      <c r="C3195" s="16"/>
    </row>
    <row r="3196" spans="3:3">
      <c r="C3196" s="16"/>
    </row>
    <row r="3197" spans="3:3">
      <c r="C3197" s="16"/>
    </row>
    <row r="3198" spans="3:3">
      <c r="C3198" s="16"/>
    </row>
    <row r="3199" spans="3:3">
      <c r="C3199" s="16"/>
    </row>
    <row r="3200" spans="3:3">
      <c r="C3200" s="16"/>
    </row>
    <row r="3201" spans="3:3">
      <c r="C3201" s="16"/>
    </row>
    <row r="3202" spans="3:3">
      <c r="C3202" s="16"/>
    </row>
    <row r="3203" spans="3:3">
      <c r="C3203" s="16"/>
    </row>
    <row r="3204" spans="3:3">
      <c r="C3204" s="16"/>
    </row>
    <row r="3205" spans="3:3">
      <c r="C3205" s="16"/>
    </row>
    <row r="3206" spans="3:3">
      <c r="C3206" s="16"/>
    </row>
    <row r="3207" spans="3:3">
      <c r="C3207" s="16"/>
    </row>
    <row r="3208" spans="3:3">
      <c r="C3208" s="16"/>
    </row>
    <row r="3209" spans="3:3">
      <c r="C3209" s="16"/>
    </row>
    <row r="3210" spans="3:3">
      <c r="C3210" s="16"/>
    </row>
    <row r="3211" spans="3:3">
      <c r="C3211" s="16"/>
    </row>
    <row r="3212" spans="3:3">
      <c r="C3212" s="16"/>
    </row>
    <row r="3213" spans="3:3">
      <c r="C3213" s="16"/>
    </row>
    <row r="3214" spans="3:3">
      <c r="C3214" s="16"/>
    </row>
    <row r="3215" spans="3:3">
      <c r="C3215" s="16"/>
    </row>
    <row r="3216" spans="3:3">
      <c r="C3216" s="16"/>
    </row>
    <row r="3217" spans="3:3">
      <c r="C3217" s="16"/>
    </row>
    <row r="3218" spans="3:3">
      <c r="C3218" s="16"/>
    </row>
    <row r="3219" spans="3:3">
      <c r="C3219" s="16"/>
    </row>
    <row r="3220" spans="3:3">
      <c r="C3220" s="16"/>
    </row>
    <row r="3221" spans="3:3">
      <c r="C3221" s="16"/>
    </row>
    <row r="3222" spans="3:3">
      <c r="C3222" s="16"/>
    </row>
    <row r="3223" spans="3:3">
      <c r="C3223" s="16"/>
    </row>
    <row r="3224" spans="3:3">
      <c r="C3224" s="16"/>
    </row>
    <row r="3225" spans="3:3">
      <c r="C3225" s="16"/>
    </row>
    <row r="3226" spans="3:3">
      <c r="C3226" s="16"/>
    </row>
    <row r="3227" spans="3:3">
      <c r="C3227" s="16"/>
    </row>
    <row r="3228" spans="3:3">
      <c r="C3228" s="16"/>
    </row>
    <row r="3229" spans="3:3">
      <c r="C3229" s="16"/>
    </row>
    <row r="3230" spans="3:3">
      <c r="C3230" s="16"/>
    </row>
    <row r="3231" spans="3:3">
      <c r="C3231" s="16"/>
    </row>
    <row r="3232" spans="3:3">
      <c r="C3232" s="16"/>
    </row>
    <row r="3233" spans="3:3">
      <c r="C3233" s="16"/>
    </row>
    <row r="3234" spans="3:3">
      <c r="C3234" s="16"/>
    </row>
    <row r="3235" spans="3:3">
      <c r="C3235" s="16"/>
    </row>
    <row r="3236" spans="3:3">
      <c r="C3236" s="16"/>
    </row>
    <row r="3237" spans="3:3">
      <c r="C3237" s="16"/>
    </row>
    <row r="3238" spans="3:3">
      <c r="C3238" s="16"/>
    </row>
    <row r="3239" spans="3:3">
      <c r="C3239" s="16"/>
    </row>
    <row r="3240" spans="3:3">
      <c r="C3240" s="16"/>
    </row>
    <row r="3241" spans="3:3">
      <c r="C3241" s="16"/>
    </row>
    <row r="3242" spans="3:3">
      <c r="C3242" s="16"/>
    </row>
    <row r="3243" spans="3:3">
      <c r="C3243" s="16"/>
    </row>
    <row r="3244" spans="3:3">
      <c r="C3244" s="16"/>
    </row>
    <row r="3245" spans="3:3">
      <c r="C3245" s="16"/>
    </row>
    <row r="3246" spans="3:3">
      <c r="C3246" s="16"/>
    </row>
    <row r="3247" spans="3:3">
      <c r="C3247" s="16"/>
    </row>
    <row r="3248" spans="3:3">
      <c r="C3248" s="16"/>
    </row>
    <row r="3249" spans="3:3">
      <c r="C3249" s="16"/>
    </row>
    <row r="3250" spans="3:3">
      <c r="C3250" s="16"/>
    </row>
    <row r="3251" spans="3:3">
      <c r="C3251" s="16"/>
    </row>
    <row r="3252" spans="3:3">
      <c r="C3252" s="16"/>
    </row>
    <row r="3253" spans="3:3">
      <c r="C3253" s="16"/>
    </row>
    <row r="3254" spans="3:3">
      <c r="C3254" s="16"/>
    </row>
    <row r="3255" spans="3:3">
      <c r="C3255" s="16"/>
    </row>
    <row r="3256" spans="3:3">
      <c r="C3256" s="16"/>
    </row>
    <row r="3257" spans="3:3">
      <c r="C3257" s="16"/>
    </row>
    <row r="3258" spans="3:3">
      <c r="C3258" s="16"/>
    </row>
    <row r="3259" spans="3:3">
      <c r="C3259" s="16"/>
    </row>
    <row r="3260" spans="3:3">
      <c r="C3260" s="16"/>
    </row>
    <row r="3261" spans="3:3">
      <c r="C3261" s="16"/>
    </row>
    <row r="3262" spans="3:3">
      <c r="C3262" s="16"/>
    </row>
    <row r="3263" spans="3:3">
      <c r="C3263" s="16"/>
    </row>
    <row r="3264" spans="3:3">
      <c r="C3264" s="16"/>
    </row>
    <row r="3265" spans="3:3">
      <c r="C3265" s="16"/>
    </row>
    <row r="3266" spans="3:3">
      <c r="C3266" s="16"/>
    </row>
    <row r="3267" spans="3:3">
      <c r="C3267" s="16"/>
    </row>
    <row r="3268" spans="3:3">
      <c r="C3268" s="16"/>
    </row>
    <row r="3269" spans="3:3">
      <c r="C3269" s="16"/>
    </row>
    <row r="3270" spans="3:3">
      <c r="C3270" s="16"/>
    </row>
    <row r="3271" spans="3:3">
      <c r="C3271" s="16"/>
    </row>
    <row r="3272" spans="3:3">
      <c r="C3272" s="16"/>
    </row>
    <row r="3273" spans="3:3">
      <c r="C3273" s="16"/>
    </row>
    <row r="3274" spans="3:3">
      <c r="C3274" s="16"/>
    </row>
    <row r="3275" spans="3:3">
      <c r="C3275" s="16"/>
    </row>
    <row r="3276" spans="3:3">
      <c r="C3276" s="16"/>
    </row>
    <row r="3277" spans="3:3">
      <c r="C3277" s="16"/>
    </row>
    <row r="3278" spans="3:3">
      <c r="C3278" s="16"/>
    </row>
    <row r="3279" spans="3:3">
      <c r="C3279" s="16"/>
    </row>
    <row r="3280" spans="3:3">
      <c r="C3280" s="16"/>
    </row>
    <row r="3281" spans="3:3">
      <c r="C3281" s="16"/>
    </row>
    <row r="3282" spans="3:3">
      <c r="C3282" s="16"/>
    </row>
    <row r="3283" spans="3:3">
      <c r="C3283" s="16"/>
    </row>
    <row r="3284" spans="3:3">
      <c r="C3284" s="16"/>
    </row>
    <row r="3285" spans="3:3">
      <c r="C3285" s="16"/>
    </row>
    <row r="3286" spans="3:3">
      <c r="C3286" s="16"/>
    </row>
    <row r="3287" spans="3:3">
      <c r="C3287" s="16"/>
    </row>
    <row r="3288" spans="3:3">
      <c r="C3288" s="16"/>
    </row>
    <row r="3289" spans="3:3">
      <c r="C3289" s="16"/>
    </row>
    <row r="3290" spans="3:3">
      <c r="C3290" s="16"/>
    </row>
    <row r="3291" spans="3:3">
      <c r="C3291" s="16"/>
    </row>
    <row r="3292" spans="3:3">
      <c r="C3292" s="16"/>
    </row>
    <row r="3293" spans="3:3">
      <c r="C3293" s="16"/>
    </row>
    <row r="3294" spans="3:3">
      <c r="C3294" s="16"/>
    </row>
    <row r="3295" spans="3:3">
      <c r="C3295" s="16"/>
    </row>
    <row r="3296" spans="3:3">
      <c r="C3296" s="16"/>
    </row>
    <row r="3297" spans="3:3">
      <c r="C3297" s="16"/>
    </row>
    <row r="3298" spans="3:3">
      <c r="C3298" s="16"/>
    </row>
    <row r="3299" spans="3:3">
      <c r="C3299" s="16"/>
    </row>
    <row r="3300" spans="3:3">
      <c r="C3300" s="16"/>
    </row>
    <row r="3301" spans="3:3">
      <c r="C3301" s="16"/>
    </row>
    <row r="3302" spans="3:3">
      <c r="C3302" s="16"/>
    </row>
    <row r="3303" spans="3:3">
      <c r="C3303" s="16"/>
    </row>
    <row r="3304" spans="3:3">
      <c r="C3304" s="16"/>
    </row>
    <row r="3305" spans="3:3">
      <c r="C3305" s="16"/>
    </row>
    <row r="3306" spans="3:3">
      <c r="C3306" s="16"/>
    </row>
    <row r="3307" spans="3:3">
      <c r="C3307" s="16"/>
    </row>
    <row r="3308" spans="3:3">
      <c r="C3308" s="16"/>
    </row>
    <row r="3309" spans="3:3">
      <c r="C3309" s="16"/>
    </row>
    <row r="3310" spans="3:3">
      <c r="C3310" s="16"/>
    </row>
    <row r="3311" spans="3:3">
      <c r="C3311" s="16"/>
    </row>
    <row r="3312" spans="3:3">
      <c r="C3312" s="16"/>
    </row>
    <row r="3313" spans="3:3">
      <c r="C3313" s="16"/>
    </row>
    <row r="3314" spans="3:3">
      <c r="C3314" s="16"/>
    </row>
    <row r="3315" spans="3:3">
      <c r="C3315" s="16"/>
    </row>
    <row r="3316" spans="3:3">
      <c r="C3316" s="16"/>
    </row>
    <row r="3317" spans="3:3">
      <c r="C3317" s="16"/>
    </row>
    <row r="3318" spans="3:3">
      <c r="C3318" s="16"/>
    </row>
    <row r="3319" spans="3:3">
      <c r="C3319" s="16"/>
    </row>
    <row r="3320" spans="3:3">
      <c r="C3320" s="16"/>
    </row>
    <row r="3321" spans="3:3">
      <c r="C3321" s="16"/>
    </row>
    <row r="3322" spans="3:3">
      <c r="C3322" s="16"/>
    </row>
    <row r="3323" spans="3:3">
      <c r="C3323" s="16"/>
    </row>
    <row r="3324" spans="3:3">
      <c r="C3324" s="16"/>
    </row>
    <row r="3325" spans="3:3">
      <c r="C3325" s="16"/>
    </row>
    <row r="3326" spans="3:3">
      <c r="C3326" s="16"/>
    </row>
    <row r="3327" spans="3:3">
      <c r="C3327" s="16"/>
    </row>
    <row r="3328" spans="3:3">
      <c r="C3328" s="16"/>
    </row>
    <row r="3329" spans="3:3">
      <c r="C3329" s="16"/>
    </row>
    <row r="3330" spans="3:3">
      <c r="C3330" s="16"/>
    </row>
    <row r="3331" spans="3:3">
      <c r="C3331" s="16"/>
    </row>
    <row r="3332" spans="3:3">
      <c r="C3332" s="16"/>
    </row>
    <row r="3333" spans="3:3">
      <c r="C3333" s="16"/>
    </row>
    <row r="3334" spans="3:3">
      <c r="C3334" s="16"/>
    </row>
    <row r="3335" spans="3:3">
      <c r="C3335" s="16"/>
    </row>
    <row r="3336" spans="3:3">
      <c r="C3336" s="16"/>
    </row>
    <row r="3337" spans="3:3">
      <c r="C3337" s="16"/>
    </row>
    <row r="3338" spans="3:3">
      <c r="C3338" s="16"/>
    </row>
    <row r="3339" spans="3:3">
      <c r="C3339" s="16"/>
    </row>
    <row r="3340" spans="3:3">
      <c r="C3340" s="16"/>
    </row>
    <row r="3341" spans="3:3">
      <c r="C3341" s="16"/>
    </row>
    <row r="3342" spans="3:3">
      <c r="C3342" s="16"/>
    </row>
    <row r="3343" spans="3:3">
      <c r="C3343" s="16"/>
    </row>
    <row r="3344" spans="3:3">
      <c r="C3344" s="16"/>
    </row>
    <row r="3345" spans="3:3">
      <c r="C3345" s="16"/>
    </row>
    <row r="3346" spans="3:3">
      <c r="C3346" s="16"/>
    </row>
    <row r="3347" spans="3:3">
      <c r="C3347" s="16"/>
    </row>
    <row r="3348" spans="3:3">
      <c r="C3348" s="16"/>
    </row>
    <row r="3349" spans="3:3">
      <c r="C3349" s="16"/>
    </row>
    <row r="3350" spans="3:3">
      <c r="C3350" s="16"/>
    </row>
    <row r="3351" spans="3:3">
      <c r="C3351" s="16"/>
    </row>
    <row r="3352" spans="3:3">
      <c r="C3352" s="16"/>
    </row>
    <row r="3353" spans="3:3">
      <c r="C3353" s="16"/>
    </row>
    <row r="3354" spans="3:3">
      <c r="C3354" s="16"/>
    </row>
    <row r="3355" spans="3:3">
      <c r="C3355" s="16"/>
    </row>
    <row r="3356" spans="3:3">
      <c r="C3356" s="16"/>
    </row>
    <row r="3357" spans="3:3">
      <c r="C3357" s="16"/>
    </row>
    <row r="3358" spans="3:3">
      <c r="C3358" s="16"/>
    </row>
    <row r="3359" spans="3:3">
      <c r="C3359" s="16"/>
    </row>
    <row r="3360" spans="3:3">
      <c r="C3360" s="16"/>
    </row>
    <row r="3361" spans="3:3">
      <c r="C3361" s="16"/>
    </row>
    <row r="3362" spans="3:3">
      <c r="C3362" s="16"/>
    </row>
    <row r="3363" spans="3:3">
      <c r="C3363" s="16"/>
    </row>
    <row r="3364" spans="3:3">
      <c r="C3364" s="16"/>
    </row>
    <row r="3365" spans="3:3">
      <c r="C3365" s="16"/>
    </row>
    <row r="3366" spans="3:3">
      <c r="C3366" s="16"/>
    </row>
    <row r="3367" spans="3:3">
      <c r="C3367" s="16"/>
    </row>
    <row r="3368" spans="3:3">
      <c r="C3368" s="16"/>
    </row>
    <row r="3369" spans="3:3">
      <c r="C3369" s="16"/>
    </row>
    <row r="3370" spans="3:3">
      <c r="C3370" s="16"/>
    </row>
    <row r="3371" spans="3:3">
      <c r="C3371" s="16"/>
    </row>
    <row r="3372" spans="3:3">
      <c r="C3372" s="16"/>
    </row>
    <row r="3373" spans="3:3">
      <c r="C3373" s="16"/>
    </row>
    <row r="3374" spans="3:3">
      <c r="C3374" s="16"/>
    </row>
    <row r="3375" spans="3:3">
      <c r="C3375" s="16"/>
    </row>
    <row r="3376" spans="3:3">
      <c r="C3376" s="16"/>
    </row>
    <row r="3377" spans="3:3">
      <c r="C3377" s="16"/>
    </row>
    <row r="3378" spans="3:3">
      <c r="C3378" s="16"/>
    </row>
    <row r="3379" spans="3:3">
      <c r="C3379" s="16"/>
    </row>
    <row r="3380" spans="3:3">
      <c r="C3380" s="16"/>
    </row>
    <row r="3381" spans="3:3">
      <c r="C3381" s="16"/>
    </row>
    <row r="3382" spans="3:3">
      <c r="C3382" s="16"/>
    </row>
    <row r="3383" spans="3:3">
      <c r="C3383" s="16"/>
    </row>
    <row r="3384" spans="3:3">
      <c r="C3384" s="16"/>
    </row>
    <row r="3385" spans="3:3">
      <c r="C3385" s="16"/>
    </row>
    <row r="3386" spans="3:3">
      <c r="C3386" s="16"/>
    </row>
    <row r="3387" spans="3:3">
      <c r="C3387" s="16"/>
    </row>
    <row r="3388" spans="3:3">
      <c r="C3388" s="16"/>
    </row>
    <row r="3389" spans="3:3">
      <c r="C3389" s="16"/>
    </row>
    <row r="3390" spans="3:3">
      <c r="C3390" s="16"/>
    </row>
    <row r="3391" spans="3:3">
      <c r="C3391" s="16"/>
    </row>
    <row r="3392" spans="3:3">
      <c r="C3392" s="16"/>
    </row>
    <row r="3393" spans="3:3">
      <c r="C3393" s="16"/>
    </row>
    <row r="3394" spans="3:3">
      <c r="C3394" s="16"/>
    </row>
    <row r="3395" spans="3:3">
      <c r="C3395" s="16"/>
    </row>
    <row r="3396" spans="3:3">
      <c r="C3396" s="16"/>
    </row>
    <row r="3397" spans="3:3">
      <c r="C3397" s="16"/>
    </row>
    <row r="3398" spans="3:3">
      <c r="C3398" s="16"/>
    </row>
    <row r="3399" spans="3:3">
      <c r="C3399" s="16"/>
    </row>
    <row r="3400" spans="3:3">
      <c r="C3400" s="16"/>
    </row>
    <row r="3401" spans="3:3">
      <c r="C3401" s="16"/>
    </row>
    <row r="3402" spans="3:3">
      <c r="C3402" s="16"/>
    </row>
    <row r="3403" spans="3:3">
      <c r="C3403" s="16"/>
    </row>
    <row r="3404" spans="3:3">
      <c r="C3404" s="16"/>
    </row>
    <row r="3405" spans="3:3">
      <c r="C3405" s="16"/>
    </row>
    <row r="3406" spans="3:3">
      <c r="C3406" s="16"/>
    </row>
    <row r="3407" spans="3:3">
      <c r="C3407" s="16"/>
    </row>
    <row r="3408" spans="3:3">
      <c r="C3408" s="16"/>
    </row>
    <row r="3409" spans="3:3">
      <c r="C3409" s="16"/>
    </row>
    <row r="3410" spans="3:3">
      <c r="C3410" s="16"/>
    </row>
    <row r="3411" spans="3:3">
      <c r="C3411" s="16"/>
    </row>
    <row r="3412" spans="3:3">
      <c r="C3412" s="16"/>
    </row>
    <row r="3413" spans="3:3">
      <c r="C3413" s="16"/>
    </row>
    <row r="3414" spans="3:3">
      <c r="C3414" s="16"/>
    </row>
    <row r="3415" spans="3:3">
      <c r="C3415" s="16"/>
    </row>
    <row r="3416" spans="3:3">
      <c r="C3416" s="16"/>
    </row>
    <row r="3417" spans="3:3">
      <c r="C3417" s="16"/>
    </row>
    <row r="3418" spans="3:3">
      <c r="C3418" s="16"/>
    </row>
    <row r="3419" spans="3:3">
      <c r="C3419" s="16"/>
    </row>
    <row r="3420" spans="3:3">
      <c r="C3420" s="16"/>
    </row>
    <row r="3421" spans="3:3">
      <c r="C3421" s="16"/>
    </row>
    <row r="3422" spans="3:3">
      <c r="C3422" s="16"/>
    </row>
    <row r="3423" spans="3:3">
      <c r="C3423" s="16"/>
    </row>
    <row r="3424" spans="3:3">
      <c r="C3424" s="16"/>
    </row>
    <row r="3425" spans="3:3">
      <c r="C3425" s="16"/>
    </row>
    <row r="3426" spans="3:3">
      <c r="C3426" s="16"/>
    </row>
    <row r="3427" spans="3:3">
      <c r="C3427" s="16"/>
    </row>
    <row r="3428" spans="3:3">
      <c r="C3428" s="16"/>
    </row>
    <row r="3429" spans="3:3">
      <c r="C3429" s="16"/>
    </row>
    <row r="3430" spans="3:3">
      <c r="C3430" s="16"/>
    </row>
    <row r="3431" spans="3:3">
      <c r="C3431" s="16"/>
    </row>
    <row r="3432" spans="3:3">
      <c r="C3432" s="16"/>
    </row>
    <row r="3433" spans="3:3">
      <c r="C3433" s="16"/>
    </row>
    <row r="3434" spans="3:3">
      <c r="C3434" s="16"/>
    </row>
    <row r="3435" spans="3:3">
      <c r="C3435" s="16"/>
    </row>
    <row r="3436" spans="3:3">
      <c r="C3436" s="16"/>
    </row>
    <row r="3437" spans="3:3">
      <c r="C3437" s="16"/>
    </row>
    <row r="3438" spans="3:3">
      <c r="C3438" s="16"/>
    </row>
    <row r="3439" spans="3:3">
      <c r="C3439" s="16"/>
    </row>
    <row r="3440" spans="3:3">
      <c r="C3440" s="16"/>
    </row>
    <row r="3441" spans="3:3">
      <c r="C3441" s="16"/>
    </row>
    <row r="3442" spans="3:3">
      <c r="C3442" s="16"/>
    </row>
    <row r="3443" spans="3:3">
      <c r="C3443" s="16"/>
    </row>
    <row r="3444" spans="3:3">
      <c r="C3444" s="16"/>
    </row>
    <row r="3445" spans="3:3">
      <c r="C3445" s="16"/>
    </row>
    <row r="3446" spans="3:3">
      <c r="C3446" s="16"/>
    </row>
    <row r="3447" spans="3:3">
      <c r="C3447" s="16"/>
    </row>
    <row r="3448" spans="3:3">
      <c r="C3448" s="16"/>
    </row>
    <row r="3449" spans="3:3">
      <c r="C3449" s="16"/>
    </row>
    <row r="3450" spans="3:3">
      <c r="C3450" s="16"/>
    </row>
    <row r="3451" spans="3:3">
      <c r="C3451" s="16"/>
    </row>
    <row r="3452" spans="3:3">
      <c r="C3452" s="16"/>
    </row>
    <row r="3453" spans="3:3">
      <c r="C3453" s="16"/>
    </row>
    <row r="3454" spans="3:3">
      <c r="C3454" s="16"/>
    </row>
    <row r="3455" spans="3:3">
      <c r="C3455" s="16"/>
    </row>
    <row r="3456" spans="3:3">
      <c r="C3456" s="16"/>
    </row>
    <row r="3457" spans="3:3">
      <c r="C3457" s="16"/>
    </row>
    <row r="3458" spans="3:3">
      <c r="C3458" s="16"/>
    </row>
    <row r="3459" spans="3:3">
      <c r="C3459" s="16"/>
    </row>
    <row r="3460" spans="3:3">
      <c r="C3460" s="16"/>
    </row>
    <row r="3461" spans="3:3">
      <c r="C3461" s="16"/>
    </row>
    <row r="3462" spans="3:3">
      <c r="C3462" s="16"/>
    </row>
    <row r="3463" spans="3:3">
      <c r="C3463" s="16"/>
    </row>
    <row r="3464" spans="3:3">
      <c r="C3464" s="16"/>
    </row>
    <row r="3465" spans="3:3">
      <c r="C3465" s="16"/>
    </row>
    <row r="3466" spans="3:3">
      <c r="C3466" s="16"/>
    </row>
    <row r="3467" spans="3:3">
      <c r="C3467" s="16"/>
    </row>
    <row r="3468" spans="3:3">
      <c r="C3468" s="16"/>
    </row>
    <row r="3469" spans="3:3">
      <c r="C3469" s="16"/>
    </row>
    <row r="3470" spans="3:3">
      <c r="C3470" s="16"/>
    </row>
    <row r="3471" spans="3:3">
      <c r="C3471" s="16"/>
    </row>
    <row r="3472" spans="3:3">
      <c r="C3472" s="16"/>
    </row>
    <row r="3473" spans="3:3">
      <c r="C3473" s="16"/>
    </row>
    <row r="3474" spans="3:3">
      <c r="C3474" s="16"/>
    </row>
    <row r="3475" spans="3:3">
      <c r="C3475" s="16"/>
    </row>
    <row r="3476" spans="3:3">
      <c r="C3476" s="16"/>
    </row>
    <row r="3477" spans="3:3">
      <c r="C3477" s="16"/>
    </row>
    <row r="3478" spans="3:3">
      <c r="C3478" s="16"/>
    </row>
    <row r="3479" spans="3:3">
      <c r="C3479" s="16"/>
    </row>
    <row r="3480" spans="3:3">
      <c r="C3480" s="16"/>
    </row>
    <row r="3481" spans="3:3">
      <c r="C3481" s="16"/>
    </row>
    <row r="3482" spans="3:3">
      <c r="C3482" s="16"/>
    </row>
    <row r="3483" spans="3:3">
      <c r="C3483" s="16"/>
    </row>
    <row r="3484" spans="3:3">
      <c r="C3484" s="16"/>
    </row>
    <row r="3485" spans="3:3">
      <c r="C3485" s="16"/>
    </row>
    <row r="3486" spans="3:3">
      <c r="C3486" s="16"/>
    </row>
    <row r="3487" spans="3:3">
      <c r="C3487" s="16"/>
    </row>
    <row r="3488" spans="3:3">
      <c r="C3488" s="16"/>
    </row>
    <row r="3489" spans="3:3">
      <c r="C3489" s="16"/>
    </row>
    <row r="3490" spans="3:3">
      <c r="C3490" s="16"/>
    </row>
    <row r="3491" spans="3:3">
      <c r="C3491" s="16"/>
    </row>
    <row r="3492" spans="3:3">
      <c r="C3492" s="16"/>
    </row>
    <row r="3493" spans="3:3">
      <c r="C3493" s="16"/>
    </row>
    <row r="3494" spans="3:3">
      <c r="C3494" s="16"/>
    </row>
    <row r="3495" spans="3:3">
      <c r="C3495" s="16"/>
    </row>
    <row r="3496" spans="3:3">
      <c r="C3496" s="16"/>
    </row>
    <row r="3497" spans="3:3">
      <c r="C3497" s="16"/>
    </row>
    <row r="3498" spans="3:3">
      <c r="C3498" s="16"/>
    </row>
    <row r="3499" spans="3:3">
      <c r="C3499" s="16"/>
    </row>
    <row r="3500" spans="3:3">
      <c r="C3500" s="16"/>
    </row>
    <row r="3501" spans="3:3">
      <c r="C3501" s="16"/>
    </row>
    <row r="3502" spans="3:3">
      <c r="C3502" s="16"/>
    </row>
    <row r="3503" spans="3:3">
      <c r="C3503" s="16"/>
    </row>
    <row r="3504" spans="3:3">
      <c r="C3504" s="16"/>
    </row>
    <row r="3505" spans="3:3">
      <c r="C3505" s="16"/>
    </row>
    <row r="3506" spans="3:3">
      <c r="C3506" s="16"/>
    </row>
    <row r="3507" spans="3:3">
      <c r="C3507" s="16"/>
    </row>
    <row r="3508" spans="3:3">
      <c r="C3508" s="16"/>
    </row>
    <row r="3509" spans="3:3">
      <c r="C3509" s="16"/>
    </row>
    <row r="3510" spans="3:3">
      <c r="C3510" s="16"/>
    </row>
    <row r="3511" spans="3:3">
      <c r="C3511" s="16"/>
    </row>
    <row r="3512" spans="3:3">
      <c r="C3512" s="16"/>
    </row>
    <row r="3513" spans="3:3">
      <c r="C3513" s="16"/>
    </row>
    <row r="3514" spans="3:3">
      <c r="C3514" s="16"/>
    </row>
    <row r="3515" spans="3:3">
      <c r="C3515" s="16"/>
    </row>
    <row r="3516" spans="3:3">
      <c r="C3516" s="16"/>
    </row>
    <row r="3517" spans="3:3">
      <c r="C3517" s="16"/>
    </row>
    <row r="3518" spans="3:3">
      <c r="C3518" s="16"/>
    </row>
    <row r="3519" spans="3:3">
      <c r="C3519" s="16"/>
    </row>
    <row r="3520" spans="3:3">
      <c r="C3520" s="16"/>
    </row>
    <row r="3521" spans="3:3">
      <c r="C3521" s="16"/>
    </row>
    <row r="3522" spans="3:3">
      <c r="C3522" s="16"/>
    </row>
    <row r="3523" spans="3:3">
      <c r="C3523" s="16"/>
    </row>
    <row r="3524" spans="3:3">
      <c r="C3524" s="16"/>
    </row>
    <row r="3525" spans="3:3">
      <c r="C3525" s="16"/>
    </row>
    <row r="3526" spans="3:3">
      <c r="C3526" s="16"/>
    </row>
    <row r="3527" spans="3:3">
      <c r="C3527" s="16"/>
    </row>
    <row r="3528" spans="3:3">
      <c r="C3528" s="16"/>
    </row>
    <row r="3529" spans="3:3">
      <c r="C3529" s="16"/>
    </row>
    <row r="3530" spans="3:3">
      <c r="C3530" s="16"/>
    </row>
    <row r="3531" spans="3:3">
      <c r="C3531" s="16"/>
    </row>
    <row r="3532" spans="3:3">
      <c r="C3532" s="16"/>
    </row>
    <row r="3533" spans="3:3">
      <c r="C3533" s="16"/>
    </row>
    <row r="3534" spans="3:3">
      <c r="C3534" s="16"/>
    </row>
    <row r="3535" spans="3:3">
      <c r="C3535" s="16"/>
    </row>
    <row r="3536" spans="3:3">
      <c r="C3536" s="16"/>
    </row>
    <row r="3537" spans="3:3">
      <c r="C3537" s="16"/>
    </row>
    <row r="3538" spans="3:3">
      <c r="C3538" s="16"/>
    </row>
    <row r="3539" spans="3:3">
      <c r="C3539" s="16"/>
    </row>
    <row r="3540" spans="3:3">
      <c r="C3540" s="16"/>
    </row>
    <row r="3541" spans="3:3">
      <c r="C3541" s="16"/>
    </row>
    <row r="3542" spans="3:3">
      <c r="C3542" s="16"/>
    </row>
    <row r="3543" spans="3:3">
      <c r="C3543" s="16"/>
    </row>
    <row r="3544" spans="3:3">
      <c r="C3544" s="16"/>
    </row>
    <row r="3545" spans="3:3">
      <c r="C3545" s="16"/>
    </row>
    <row r="3546" spans="3:3">
      <c r="C3546" s="16"/>
    </row>
    <row r="3547" spans="3:3">
      <c r="C3547" s="16"/>
    </row>
    <row r="3548" spans="3:3">
      <c r="C3548" s="16"/>
    </row>
    <row r="3549" spans="3:3">
      <c r="C3549" s="16"/>
    </row>
    <row r="3550" spans="3:3">
      <c r="C3550" s="16"/>
    </row>
    <row r="3551" spans="3:3">
      <c r="C3551" s="16"/>
    </row>
    <row r="3552" spans="3:3">
      <c r="C3552" s="16"/>
    </row>
    <row r="3553" spans="3:3">
      <c r="C3553" s="16"/>
    </row>
    <row r="3554" spans="3:3">
      <c r="C3554" s="16"/>
    </row>
    <row r="3555" spans="3:3">
      <c r="C3555" s="16"/>
    </row>
    <row r="3556" spans="3:3">
      <c r="C3556" s="16"/>
    </row>
    <row r="3557" spans="3:3">
      <c r="C3557" s="16"/>
    </row>
    <row r="3558" spans="3:3">
      <c r="C3558" s="16"/>
    </row>
    <row r="3559" spans="3:3">
      <c r="C3559" s="16"/>
    </row>
    <row r="3560" spans="3:3">
      <c r="C3560" s="16"/>
    </row>
    <row r="3561" spans="3:3">
      <c r="C3561" s="16"/>
    </row>
    <row r="3562" spans="3:3">
      <c r="C3562" s="16"/>
    </row>
    <row r="3563" spans="3:3">
      <c r="C3563" s="16"/>
    </row>
    <row r="3564" spans="3:3">
      <c r="C3564" s="16"/>
    </row>
    <row r="3565" spans="3:3">
      <c r="C3565" s="16"/>
    </row>
    <row r="3566" spans="3:3">
      <c r="C3566" s="16"/>
    </row>
    <row r="3567" spans="3:3">
      <c r="C3567" s="16"/>
    </row>
    <row r="3568" spans="3:3">
      <c r="C3568" s="16"/>
    </row>
    <row r="3569" spans="3:3">
      <c r="C3569" s="16"/>
    </row>
    <row r="3570" spans="3:3">
      <c r="C3570" s="16"/>
    </row>
    <row r="3571" spans="3:3">
      <c r="C3571" s="16"/>
    </row>
    <row r="3572" spans="3:3">
      <c r="C3572" s="16"/>
    </row>
    <row r="3573" spans="3:3">
      <c r="C3573" s="16"/>
    </row>
    <row r="3574" spans="3:3">
      <c r="C3574" s="16"/>
    </row>
    <row r="3575" spans="3:3">
      <c r="C3575" s="16"/>
    </row>
    <row r="3576" spans="3:3">
      <c r="C3576" s="16"/>
    </row>
    <row r="3577" spans="3:3">
      <c r="C3577" s="16"/>
    </row>
    <row r="3578" spans="3:3">
      <c r="C3578" s="16"/>
    </row>
    <row r="3579" spans="3:3">
      <c r="C3579" s="16"/>
    </row>
    <row r="3580" spans="3:3">
      <c r="C3580" s="16"/>
    </row>
    <row r="3581" spans="3:3">
      <c r="C3581" s="16"/>
    </row>
    <row r="3582" spans="3:3">
      <c r="C3582" s="16"/>
    </row>
    <row r="3583" spans="3:3">
      <c r="C3583" s="16"/>
    </row>
    <row r="3584" spans="3:3">
      <c r="C3584" s="16"/>
    </row>
    <row r="3585" spans="3:3">
      <c r="C3585" s="16"/>
    </row>
    <row r="3586" spans="3:3">
      <c r="C3586" s="16"/>
    </row>
    <row r="3587" spans="3:3">
      <c r="C3587" s="16"/>
    </row>
    <row r="3588" spans="3:3">
      <c r="C3588" s="16"/>
    </row>
    <row r="3589" spans="3:3">
      <c r="C3589" s="16"/>
    </row>
    <row r="3590" spans="3:3">
      <c r="C3590" s="16"/>
    </row>
    <row r="3591" spans="3:3">
      <c r="C3591" s="16"/>
    </row>
    <row r="3592" spans="3:3">
      <c r="C3592" s="16"/>
    </row>
    <row r="3593" spans="3:3">
      <c r="C3593" s="16"/>
    </row>
    <row r="3594" spans="3:3">
      <c r="C3594" s="16"/>
    </row>
    <row r="3595" spans="3:3">
      <c r="C3595" s="16"/>
    </row>
    <row r="3596" spans="3:3">
      <c r="C3596" s="16"/>
    </row>
    <row r="3597" spans="3:3">
      <c r="C3597" s="16"/>
    </row>
    <row r="3598" spans="3:3">
      <c r="C3598" s="16"/>
    </row>
    <row r="3599" spans="3:3">
      <c r="C3599" s="16"/>
    </row>
    <row r="3600" spans="3:3">
      <c r="C3600" s="16"/>
    </row>
    <row r="3601" spans="3:3">
      <c r="C3601" s="16"/>
    </row>
    <row r="3602" spans="3:3">
      <c r="C3602" s="16"/>
    </row>
    <row r="3603" spans="3:3">
      <c r="C3603" s="16"/>
    </row>
    <row r="3604" spans="3:3">
      <c r="C3604" s="16"/>
    </row>
    <row r="3605" spans="3:3">
      <c r="C3605" s="16"/>
    </row>
    <row r="3606" spans="3:3">
      <c r="C3606" s="16"/>
    </row>
    <row r="3607" spans="3:3">
      <c r="C3607" s="16"/>
    </row>
    <row r="3608" spans="3:3">
      <c r="C3608" s="16"/>
    </row>
    <row r="3609" spans="3:3">
      <c r="C3609" s="16"/>
    </row>
    <row r="3610" spans="3:3">
      <c r="C3610" s="16"/>
    </row>
    <row r="3611" spans="3:3">
      <c r="C3611" s="16"/>
    </row>
    <row r="3612" spans="3:3">
      <c r="C3612" s="16"/>
    </row>
    <row r="3613" spans="3:3">
      <c r="C3613" s="16"/>
    </row>
    <row r="3614" spans="3:3">
      <c r="C3614" s="16"/>
    </row>
    <row r="3615" spans="3:3">
      <c r="C3615" s="16"/>
    </row>
    <row r="3616" spans="3:3">
      <c r="C3616" s="16"/>
    </row>
    <row r="3617" spans="3:3">
      <c r="C3617" s="16"/>
    </row>
    <row r="3618" spans="3:3">
      <c r="C3618" s="16"/>
    </row>
    <row r="3619" spans="3:3">
      <c r="C3619" s="16"/>
    </row>
    <row r="3620" spans="3:3">
      <c r="C3620" s="16"/>
    </row>
    <row r="3621" spans="3:3">
      <c r="C3621" s="16"/>
    </row>
    <row r="3622" spans="3:3">
      <c r="C3622" s="16"/>
    </row>
    <row r="3623" spans="3:3">
      <c r="C3623" s="16"/>
    </row>
    <row r="3624" spans="3:3">
      <c r="C3624" s="16"/>
    </row>
    <row r="3625" spans="3:3">
      <c r="C3625" s="16"/>
    </row>
    <row r="3626" spans="3:3">
      <c r="C3626" s="16"/>
    </row>
    <row r="3627" spans="3:3">
      <c r="C3627" s="16"/>
    </row>
    <row r="3628" spans="3:3">
      <c r="C3628" s="16"/>
    </row>
    <row r="3629" spans="3:3">
      <c r="C3629" s="16"/>
    </row>
    <row r="3630" spans="3:3">
      <c r="C3630" s="16"/>
    </row>
    <row r="3631" spans="3:3">
      <c r="C3631" s="16"/>
    </row>
    <row r="3632" spans="3:3">
      <c r="C3632" s="16"/>
    </row>
    <row r="3633" spans="3:3">
      <c r="C3633" s="16"/>
    </row>
    <row r="3634" spans="3:3">
      <c r="C3634" s="16"/>
    </row>
    <row r="3635" spans="3:3">
      <c r="C3635" s="16"/>
    </row>
    <row r="3636" spans="3:3">
      <c r="C3636" s="16"/>
    </row>
    <row r="3637" spans="3:3">
      <c r="C3637" s="16"/>
    </row>
    <row r="3638" spans="3:3">
      <c r="C3638" s="16"/>
    </row>
    <row r="3639" spans="3:3">
      <c r="C3639" s="16"/>
    </row>
    <row r="3640" spans="3:3">
      <c r="C3640" s="16"/>
    </row>
    <row r="3641" spans="3:3">
      <c r="C3641" s="16"/>
    </row>
    <row r="3642" spans="3:3">
      <c r="C3642" s="16"/>
    </row>
    <row r="3643" spans="3:3">
      <c r="C3643" s="16"/>
    </row>
    <row r="3644" spans="3:3">
      <c r="C3644" s="16"/>
    </row>
    <row r="3645" spans="3:3">
      <c r="C3645" s="16"/>
    </row>
    <row r="3646" spans="3:3">
      <c r="C3646" s="16"/>
    </row>
    <row r="3647" spans="3:3">
      <c r="C3647" s="16"/>
    </row>
    <row r="3648" spans="3:3">
      <c r="C3648" s="16"/>
    </row>
    <row r="3649" spans="3:3">
      <c r="C3649" s="16"/>
    </row>
    <row r="3650" spans="3:3">
      <c r="C3650" s="16"/>
    </row>
    <row r="3651" spans="3:3">
      <c r="C3651" s="16"/>
    </row>
    <row r="3652" spans="3:3">
      <c r="C3652" s="16"/>
    </row>
    <row r="3653" spans="3:3">
      <c r="C3653" s="16"/>
    </row>
    <row r="3654" spans="3:3">
      <c r="C3654" s="16"/>
    </row>
    <row r="3655" spans="3:3">
      <c r="C3655" s="16"/>
    </row>
    <row r="3656" spans="3:3">
      <c r="C3656" s="16"/>
    </row>
    <row r="3657" spans="3:3">
      <c r="C3657" s="16"/>
    </row>
    <row r="3658" spans="3:3">
      <c r="C3658" s="16"/>
    </row>
    <row r="3659" spans="3:3">
      <c r="C3659" s="16"/>
    </row>
    <row r="3660" spans="3:3">
      <c r="C3660" s="16"/>
    </row>
    <row r="3661" spans="3:3">
      <c r="C3661" s="16"/>
    </row>
    <row r="3662" spans="3:3">
      <c r="C3662" s="16"/>
    </row>
    <row r="3663" spans="3:3">
      <c r="C3663" s="16"/>
    </row>
    <row r="3664" spans="3:3">
      <c r="C3664" s="16"/>
    </row>
    <row r="3665" spans="3:3">
      <c r="C3665" s="16"/>
    </row>
    <row r="3666" spans="3:3">
      <c r="C3666" s="16"/>
    </row>
    <row r="3667" spans="3:3">
      <c r="C3667" s="16"/>
    </row>
    <row r="3668" spans="3:3">
      <c r="C3668" s="16"/>
    </row>
    <row r="3669" spans="3:3">
      <c r="C3669" s="16"/>
    </row>
    <row r="3670" spans="3:3">
      <c r="C3670" s="16"/>
    </row>
    <row r="3671" spans="3:3">
      <c r="C3671" s="16"/>
    </row>
    <row r="3672" spans="3:3">
      <c r="C3672" s="16"/>
    </row>
    <row r="3673" spans="3:3">
      <c r="C3673" s="16"/>
    </row>
    <row r="3674" spans="3:3">
      <c r="C3674" s="16"/>
    </row>
    <row r="3675" spans="3:3">
      <c r="C3675" s="16"/>
    </row>
    <row r="3676" spans="3:3">
      <c r="C3676" s="16"/>
    </row>
    <row r="3677" spans="3:3">
      <c r="C3677" s="16"/>
    </row>
    <row r="3678" spans="3:3">
      <c r="C3678" s="16"/>
    </row>
    <row r="3679" spans="3:3">
      <c r="C3679" s="16"/>
    </row>
    <row r="3680" spans="3:3">
      <c r="C3680" s="16"/>
    </row>
    <row r="3681" spans="3:3">
      <c r="C3681" s="16"/>
    </row>
    <row r="3682" spans="3:3">
      <c r="C3682" s="16"/>
    </row>
    <row r="3683" spans="3:3">
      <c r="C3683" s="16"/>
    </row>
    <row r="3684" spans="3:3">
      <c r="C3684" s="16"/>
    </row>
    <row r="3685" spans="3:3">
      <c r="C3685" s="16"/>
    </row>
    <row r="3686" spans="3:3">
      <c r="C3686" s="16"/>
    </row>
    <row r="3687" spans="3:3">
      <c r="C3687" s="16"/>
    </row>
    <row r="3688" spans="3:3">
      <c r="C3688" s="16"/>
    </row>
    <row r="3689" spans="3:3">
      <c r="C3689" s="16"/>
    </row>
    <row r="3690" spans="3:3">
      <c r="C3690" s="16"/>
    </row>
    <row r="3691" spans="3:3">
      <c r="C3691" s="16"/>
    </row>
    <row r="3692" spans="3:3">
      <c r="C3692" s="16"/>
    </row>
    <row r="3693" spans="3:3">
      <c r="C3693" s="16"/>
    </row>
    <row r="3694" spans="3:3">
      <c r="C3694" s="16"/>
    </row>
    <row r="3695" spans="3:3">
      <c r="C3695" s="16"/>
    </row>
    <row r="3696" spans="3:3">
      <c r="C3696" s="16"/>
    </row>
    <row r="3697" spans="3:3">
      <c r="C3697" s="16"/>
    </row>
    <row r="3698" spans="3:3">
      <c r="C3698" s="16"/>
    </row>
    <row r="3699" spans="3:3">
      <c r="C3699" s="16"/>
    </row>
    <row r="3700" spans="3:3">
      <c r="C3700" s="16"/>
    </row>
    <row r="3701" spans="3:3">
      <c r="C3701" s="16"/>
    </row>
    <row r="3702" spans="3:3">
      <c r="C3702" s="16"/>
    </row>
    <row r="3703" spans="3:3">
      <c r="C3703" s="16"/>
    </row>
    <row r="3704" spans="3:3">
      <c r="C3704" s="16"/>
    </row>
    <row r="3705" spans="3:3">
      <c r="C3705" s="16"/>
    </row>
    <row r="3706" spans="3:3">
      <c r="C3706" s="16"/>
    </row>
    <row r="3707" spans="3:3">
      <c r="C3707" s="16"/>
    </row>
    <row r="3708" spans="3:3">
      <c r="C3708" s="16"/>
    </row>
    <row r="3709" spans="3:3">
      <c r="C3709" s="16"/>
    </row>
    <row r="3710" spans="3:3">
      <c r="C3710" s="16"/>
    </row>
    <row r="3711" spans="3:3">
      <c r="C3711" s="16"/>
    </row>
    <row r="3712" spans="3:3">
      <c r="C3712" s="16"/>
    </row>
    <row r="3713" spans="3:3">
      <c r="C3713" s="16"/>
    </row>
    <row r="3714" spans="3:3">
      <c r="C3714" s="16"/>
    </row>
    <row r="3715" spans="3:3">
      <c r="C3715" s="16"/>
    </row>
    <row r="3716" spans="3:3">
      <c r="C3716" s="16"/>
    </row>
    <row r="3717" spans="3:3">
      <c r="C3717" s="16"/>
    </row>
    <row r="3718" spans="3:3">
      <c r="C3718" s="16"/>
    </row>
    <row r="3719" spans="3:3">
      <c r="C3719" s="16"/>
    </row>
    <row r="3720" spans="3:3">
      <c r="C3720" s="16"/>
    </row>
    <row r="3721" spans="3:3">
      <c r="C3721" s="16"/>
    </row>
    <row r="3722" spans="3:3">
      <c r="C3722" s="16"/>
    </row>
    <row r="3723" spans="3:3">
      <c r="C3723" s="16"/>
    </row>
    <row r="3724" spans="3:3">
      <c r="C3724" s="16"/>
    </row>
    <row r="3725" spans="3:3">
      <c r="C3725" s="16"/>
    </row>
    <row r="3726" spans="3:3">
      <c r="C3726" s="16"/>
    </row>
    <row r="3727" spans="3:3">
      <c r="C3727" s="16"/>
    </row>
    <row r="3728" spans="3:3">
      <c r="C3728" s="16"/>
    </row>
    <row r="3729" spans="3:3">
      <c r="C3729" s="16"/>
    </row>
    <row r="3730" spans="3:3">
      <c r="C3730" s="16"/>
    </row>
    <row r="3731" spans="3:3">
      <c r="C3731" s="16"/>
    </row>
    <row r="3732" spans="3:3">
      <c r="C3732" s="16"/>
    </row>
    <row r="3733" spans="3:3">
      <c r="C3733" s="16"/>
    </row>
    <row r="3734" spans="3:3">
      <c r="C3734" s="16"/>
    </row>
    <row r="3735" spans="3:3">
      <c r="C3735" s="16"/>
    </row>
    <row r="3736" spans="3:3">
      <c r="C3736" s="16"/>
    </row>
    <row r="3737" spans="3:3">
      <c r="C3737" s="16"/>
    </row>
    <row r="3738" spans="3:3">
      <c r="C3738" s="16"/>
    </row>
    <row r="3739" spans="3:3">
      <c r="C3739" s="16"/>
    </row>
    <row r="3740" spans="3:3">
      <c r="C3740" s="16"/>
    </row>
    <row r="3741" spans="3:3">
      <c r="C3741" s="16"/>
    </row>
    <row r="3742" spans="3:3">
      <c r="C3742" s="16"/>
    </row>
    <row r="3743" spans="3:3">
      <c r="C3743" s="16"/>
    </row>
    <row r="3744" spans="3:3">
      <c r="C3744" s="16"/>
    </row>
    <row r="3745" spans="3:3">
      <c r="C3745" s="16"/>
    </row>
    <row r="3746" spans="3:3">
      <c r="C3746" s="16"/>
    </row>
    <row r="3747" spans="3:3">
      <c r="C3747" s="16"/>
    </row>
    <row r="3748" spans="3:3">
      <c r="C3748" s="16"/>
    </row>
    <row r="3749" spans="3:3">
      <c r="C3749" s="16"/>
    </row>
    <row r="3750" spans="3:3">
      <c r="C3750" s="16"/>
    </row>
    <row r="3751" spans="3:3">
      <c r="C3751" s="16"/>
    </row>
    <row r="3752" spans="3:3">
      <c r="C3752" s="16"/>
    </row>
    <row r="3753" spans="3:3">
      <c r="C3753" s="16"/>
    </row>
    <row r="3754" spans="3:3">
      <c r="C3754" s="16"/>
    </row>
    <row r="3755" spans="3:3">
      <c r="C3755" s="16"/>
    </row>
    <row r="3756" spans="3:3">
      <c r="C3756" s="16"/>
    </row>
    <row r="3757" spans="3:3">
      <c r="C3757" s="16"/>
    </row>
    <row r="3758" spans="3:3">
      <c r="C3758" s="16"/>
    </row>
    <row r="3759" spans="3:3">
      <c r="C3759" s="16"/>
    </row>
    <row r="3760" spans="3:3">
      <c r="C3760" s="16"/>
    </row>
    <row r="3761" spans="3:3">
      <c r="C3761" s="16"/>
    </row>
    <row r="3762" spans="3:3">
      <c r="C3762" s="16"/>
    </row>
    <row r="3763" spans="3:3">
      <c r="C3763" s="16"/>
    </row>
    <row r="3764" spans="3:3">
      <c r="C3764" s="16"/>
    </row>
    <row r="3765" spans="3:3">
      <c r="C3765" s="16"/>
    </row>
    <row r="3766" spans="3:3">
      <c r="C3766" s="16"/>
    </row>
    <row r="3767" spans="3:3">
      <c r="C3767" s="16"/>
    </row>
    <row r="3768" spans="3:3">
      <c r="C3768" s="16"/>
    </row>
    <row r="3769" spans="3:3">
      <c r="C3769" s="16"/>
    </row>
    <row r="3770" spans="3:3">
      <c r="C3770" s="16"/>
    </row>
    <row r="3771" spans="3:3">
      <c r="C3771" s="16"/>
    </row>
    <row r="3772" spans="3:3">
      <c r="C3772" s="16"/>
    </row>
    <row r="3773" spans="3:3">
      <c r="C3773" s="16"/>
    </row>
    <row r="3774" spans="3:3">
      <c r="C3774" s="16"/>
    </row>
    <row r="3775" spans="3:3">
      <c r="C3775" s="16"/>
    </row>
    <row r="3776" spans="3:3">
      <c r="C3776" s="16"/>
    </row>
    <row r="3777" spans="3:3">
      <c r="C3777" s="16"/>
    </row>
    <row r="3778" spans="3:3">
      <c r="C3778" s="16"/>
    </row>
    <row r="3779" spans="3:3">
      <c r="C3779" s="16"/>
    </row>
    <row r="3780" spans="3:3">
      <c r="C3780" s="16"/>
    </row>
    <row r="3781" spans="3:3">
      <c r="C3781" s="16"/>
    </row>
    <row r="3782" spans="3:3">
      <c r="C3782" s="16"/>
    </row>
    <row r="3783" spans="3:3">
      <c r="C3783" s="16"/>
    </row>
    <row r="3784" spans="3:3">
      <c r="C3784" s="16"/>
    </row>
    <row r="3785" spans="3:3">
      <c r="C3785" s="16"/>
    </row>
    <row r="3786" spans="3:3">
      <c r="C3786" s="16"/>
    </row>
    <row r="3787" spans="3:3">
      <c r="C3787" s="16"/>
    </row>
    <row r="3788" spans="3:3">
      <c r="C3788" s="16"/>
    </row>
    <row r="3789" spans="3:3">
      <c r="C3789" s="16"/>
    </row>
    <row r="3790" spans="3:3">
      <c r="C3790" s="16"/>
    </row>
    <row r="3791" spans="3:3">
      <c r="C3791" s="16"/>
    </row>
    <row r="3792" spans="3:3">
      <c r="C3792" s="16"/>
    </row>
    <row r="3793" spans="3:3">
      <c r="C3793" s="16"/>
    </row>
    <row r="3794" spans="3:3">
      <c r="C3794" s="16"/>
    </row>
    <row r="3795" spans="3:3">
      <c r="C3795" s="16"/>
    </row>
    <row r="3796" spans="3:3">
      <c r="C3796" s="16"/>
    </row>
    <row r="3797" spans="3:3">
      <c r="C3797" s="16"/>
    </row>
    <row r="3798" spans="3:3">
      <c r="C3798" s="16"/>
    </row>
    <row r="3799" spans="3:3">
      <c r="C3799" s="16"/>
    </row>
    <row r="3800" spans="3:3">
      <c r="C3800" s="16"/>
    </row>
    <row r="3801" spans="3:3">
      <c r="C3801" s="16"/>
    </row>
    <row r="3802" spans="3:3">
      <c r="C3802" s="16"/>
    </row>
    <row r="3803" spans="3:3">
      <c r="C3803" s="16"/>
    </row>
    <row r="3804" spans="3:3">
      <c r="C3804" s="16"/>
    </row>
    <row r="3805" spans="3:3">
      <c r="C3805" s="16"/>
    </row>
    <row r="3806" spans="3:3">
      <c r="C3806" s="16"/>
    </row>
    <row r="3807" spans="3:3">
      <c r="C3807" s="16"/>
    </row>
    <row r="3808" spans="3:3">
      <c r="C3808" s="16"/>
    </row>
    <row r="3809" spans="3:3">
      <c r="C3809" s="16"/>
    </row>
    <row r="3810" spans="3:3">
      <c r="C3810" s="16"/>
    </row>
    <row r="3811" spans="3:3">
      <c r="C3811" s="16"/>
    </row>
    <row r="3812" spans="3:3">
      <c r="C3812" s="16"/>
    </row>
    <row r="3813" spans="3:3">
      <c r="C3813" s="16"/>
    </row>
    <row r="3814" spans="3:3">
      <c r="C3814" s="16"/>
    </row>
    <row r="3815" spans="3:3">
      <c r="C3815" s="16"/>
    </row>
    <row r="3816" spans="3:3">
      <c r="C3816" s="16"/>
    </row>
    <row r="3817" spans="3:3">
      <c r="C3817" s="16"/>
    </row>
    <row r="3818" spans="3:3">
      <c r="C3818" s="16"/>
    </row>
    <row r="3819" spans="3:3">
      <c r="C3819" s="16"/>
    </row>
    <row r="3820" spans="3:3">
      <c r="C3820" s="16"/>
    </row>
    <row r="3821" spans="3:3">
      <c r="C3821" s="16"/>
    </row>
    <row r="3822" spans="3:3">
      <c r="C3822" s="16"/>
    </row>
    <row r="3823" spans="3:3">
      <c r="C3823" s="16"/>
    </row>
    <row r="3824" spans="3:3">
      <c r="C3824" s="16"/>
    </row>
    <row r="3825" spans="3:3">
      <c r="C3825" s="16"/>
    </row>
    <row r="3826" spans="3:3">
      <c r="C3826" s="16"/>
    </row>
    <row r="3827" spans="3:3">
      <c r="C3827" s="16"/>
    </row>
    <row r="3828" spans="3:3">
      <c r="C3828" s="16"/>
    </row>
    <row r="3829" spans="3:3">
      <c r="C3829" s="16"/>
    </row>
    <row r="3830" spans="3:3">
      <c r="C3830" s="16"/>
    </row>
    <row r="3831" spans="3:3">
      <c r="C3831" s="16"/>
    </row>
    <row r="3832" spans="3:3">
      <c r="C3832" s="16"/>
    </row>
    <row r="3833" spans="3:3">
      <c r="C3833" s="16"/>
    </row>
    <row r="3834" spans="3:3">
      <c r="C3834" s="16"/>
    </row>
    <row r="3835" spans="3:3">
      <c r="C3835" s="16"/>
    </row>
    <row r="3836" spans="3:3">
      <c r="C3836" s="16"/>
    </row>
    <row r="3837" spans="3:3">
      <c r="C3837" s="16"/>
    </row>
    <row r="3838" spans="3:3">
      <c r="C3838" s="16"/>
    </row>
    <row r="3839" spans="3:3">
      <c r="C3839" s="16"/>
    </row>
    <row r="3840" spans="3:3">
      <c r="C3840" s="16"/>
    </row>
    <row r="3841" spans="3:3">
      <c r="C3841" s="16"/>
    </row>
    <row r="3842" spans="3:3">
      <c r="C3842" s="16"/>
    </row>
    <row r="3843" spans="3:3">
      <c r="C3843" s="16"/>
    </row>
    <row r="3844" spans="3:3">
      <c r="C3844" s="16"/>
    </row>
    <row r="3845" spans="3:3">
      <c r="C3845" s="16"/>
    </row>
    <row r="3846" spans="3:3">
      <c r="C3846" s="16"/>
    </row>
    <row r="3847" spans="3:3">
      <c r="C3847" s="16"/>
    </row>
    <row r="3848" spans="3:3">
      <c r="C3848" s="16"/>
    </row>
    <row r="3849" spans="3:3">
      <c r="C3849" s="16"/>
    </row>
    <row r="3850" spans="3:3">
      <c r="C3850" s="16"/>
    </row>
    <row r="3851" spans="3:3">
      <c r="C3851" s="16"/>
    </row>
    <row r="3852" spans="3:3">
      <c r="C3852" s="16"/>
    </row>
    <row r="3853" spans="3:3">
      <c r="C3853" s="16"/>
    </row>
    <row r="3854" spans="3:3">
      <c r="C3854" s="16"/>
    </row>
    <row r="3855" spans="3:3">
      <c r="C3855" s="16"/>
    </row>
    <row r="3856" spans="3:3">
      <c r="C3856" s="16"/>
    </row>
    <row r="3857" spans="3:3">
      <c r="C3857" s="16"/>
    </row>
    <row r="3858" spans="3:3">
      <c r="C3858" s="16"/>
    </row>
    <row r="3859" spans="3:3">
      <c r="C3859" s="16"/>
    </row>
    <row r="3860" spans="3:3">
      <c r="C3860" s="16"/>
    </row>
    <row r="3861" spans="3:3">
      <c r="C3861" s="16"/>
    </row>
    <row r="3862" spans="3:3">
      <c r="C3862" s="16"/>
    </row>
    <row r="3863" spans="3:3">
      <c r="C3863" s="16"/>
    </row>
    <row r="3864" spans="3:3">
      <c r="C3864" s="16"/>
    </row>
    <row r="3865" spans="3:3">
      <c r="C3865" s="16"/>
    </row>
    <row r="3866" spans="3:3">
      <c r="C3866" s="16"/>
    </row>
    <row r="3867" spans="3:3">
      <c r="C3867" s="16"/>
    </row>
    <row r="3868" spans="3:3">
      <c r="C3868" s="16"/>
    </row>
    <row r="3869" spans="3:3">
      <c r="C3869" s="16"/>
    </row>
    <row r="3870" spans="3:3">
      <c r="C3870" s="16"/>
    </row>
    <row r="3871" spans="3:3">
      <c r="C3871" s="16"/>
    </row>
    <row r="3872" spans="3:3">
      <c r="C3872" s="16"/>
    </row>
    <row r="3873" spans="3:3">
      <c r="C3873" s="16"/>
    </row>
    <row r="3874" spans="3:3">
      <c r="C3874" s="16"/>
    </row>
    <row r="3875" spans="3:3">
      <c r="C3875" s="16"/>
    </row>
    <row r="3876" spans="3:3">
      <c r="C3876" s="16"/>
    </row>
    <row r="3877" spans="3:3">
      <c r="C3877" s="16"/>
    </row>
    <row r="3878" spans="3:3">
      <c r="C3878" s="16"/>
    </row>
    <row r="3879" spans="3:3">
      <c r="C3879" s="16"/>
    </row>
    <row r="3880" spans="3:3">
      <c r="C3880" s="16"/>
    </row>
    <row r="3881" spans="3:3">
      <c r="C3881" s="16"/>
    </row>
    <row r="3882" spans="3:3">
      <c r="C3882" s="16"/>
    </row>
    <row r="3883" spans="3:3">
      <c r="C3883" s="16"/>
    </row>
    <row r="3884" spans="3:3">
      <c r="C3884" s="16"/>
    </row>
    <row r="3885" spans="3:3">
      <c r="C3885" s="16"/>
    </row>
    <row r="3886" spans="3:3">
      <c r="C3886" s="16"/>
    </row>
    <row r="3887" spans="3:3">
      <c r="C3887" s="16"/>
    </row>
    <row r="3888" spans="3:3">
      <c r="C3888" s="16"/>
    </row>
    <row r="3889" spans="3:3">
      <c r="C3889" s="16"/>
    </row>
    <row r="3890" spans="3:3">
      <c r="C3890" s="16"/>
    </row>
    <row r="3891" spans="3:3">
      <c r="C3891" s="16"/>
    </row>
    <row r="3892" spans="3:3">
      <c r="C3892" s="16"/>
    </row>
    <row r="3893" spans="3:3">
      <c r="C3893" s="16"/>
    </row>
    <row r="3894" spans="3:3">
      <c r="C3894" s="16"/>
    </row>
    <row r="3895" spans="3:3">
      <c r="C3895" s="16"/>
    </row>
    <row r="3896" spans="3:3">
      <c r="C3896" s="16"/>
    </row>
    <row r="3897" spans="3:3">
      <c r="C3897" s="16"/>
    </row>
    <row r="3898" spans="3:3">
      <c r="C3898" s="16"/>
    </row>
    <row r="3899" spans="3:3">
      <c r="C3899" s="16"/>
    </row>
    <row r="3900" spans="3:3">
      <c r="C3900" s="16"/>
    </row>
    <row r="3901" spans="3:3">
      <c r="C3901" s="16"/>
    </row>
    <row r="3902" spans="3:3">
      <c r="C3902" s="16"/>
    </row>
    <row r="3903" spans="3:3">
      <c r="C3903" s="16"/>
    </row>
    <row r="3904" spans="3:3">
      <c r="C3904" s="16"/>
    </row>
    <row r="3905" spans="3:3">
      <c r="C3905" s="16"/>
    </row>
    <row r="3906" spans="3:3">
      <c r="C3906" s="16"/>
    </row>
    <row r="3907" spans="3:3">
      <c r="C3907" s="16"/>
    </row>
    <row r="3908" spans="3:3">
      <c r="C3908" s="16"/>
    </row>
    <row r="3909" spans="3:3">
      <c r="C3909" s="16"/>
    </row>
    <row r="3910" spans="3:3">
      <c r="C3910" s="16"/>
    </row>
    <row r="3911" spans="3:3">
      <c r="C3911" s="16"/>
    </row>
    <row r="3912" spans="3:3">
      <c r="C3912" s="16"/>
    </row>
    <row r="3913" spans="3:3">
      <c r="C3913" s="16"/>
    </row>
    <row r="3914" spans="3:3">
      <c r="C3914" s="16"/>
    </row>
    <row r="3915" spans="3:3">
      <c r="C3915" s="16"/>
    </row>
    <row r="3916" spans="3:3">
      <c r="C3916" s="16"/>
    </row>
    <row r="3917" spans="3:3">
      <c r="C3917" s="16"/>
    </row>
    <row r="3918" spans="3:3">
      <c r="C3918" s="16"/>
    </row>
    <row r="3919" spans="3:3">
      <c r="C3919" s="16"/>
    </row>
    <row r="3920" spans="3:3">
      <c r="C3920" s="16"/>
    </row>
    <row r="3921" spans="3:3">
      <c r="C3921" s="16"/>
    </row>
    <row r="3922" spans="3:3">
      <c r="C3922" s="16"/>
    </row>
    <row r="3923" spans="3:3">
      <c r="C3923" s="16"/>
    </row>
    <row r="3924" spans="3:3">
      <c r="C3924" s="16"/>
    </row>
    <row r="3925" spans="3:3">
      <c r="C3925" s="16"/>
    </row>
    <row r="3926" spans="3:3">
      <c r="C3926" s="16"/>
    </row>
    <row r="3927" spans="3:3">
      <c r="C3927" s="16"/>
    </row>
    <row r="3928" spans="3:3">
      <c r="C3928" s="16"/>
    </row>
    <row r="3929" spans="3:3">
      <c r="C3929" s="16"/>
    </row>
    <row r="3930" spans="3:3">
      <c r="C3930" s="16"/>
    </row>
    <row r="3931" spans="3:3">
      <c r="C3931" s="16"/>
    </row>
    <row r="3932" spans="3:3">
      <c r="C3932" s="16"/>
    </row>
    <row r="3933" spans="3:3">
      <c r="C3933" s="16"/>
    </row>
    <row r="3934" spans="3:3">
      <c r="C3934" s="16"/>
    </row>
    <row r="3935" spans="3:3">
      <c r="C3935" s="16"/>
    </row>
    <row r="3936" spans="3:3">
      <c r="C3936" s="16"/>
    </row>
    <row r="3937" spans="3:3">
      <c r="C3937" s="16"/>
    </row>
    <row r="3938" spans="3:3">
      <c r="C3938" s="16"/>
    </row>
    <row r="3939" spans="3:3">
      <c r="C3939" s="16"/>
    </row>
    <row r="3940" spans="3:3">
      <c r="C3940" s="16"/>
    </row>
    <row r="3941" spans="3:3">
      <c r="C3941" s="16"/>
    </row>
    <row r="3942" spans="3:3">
      <c r="C3942" s="16"/>
    </row>
    <row r="3943" spans="3:3">
      <c r="C3943" s="16"/>
    </row>
    <row r="3944" spans="3:3">
      <c r="C3944" s="16"/>
    </row>
    <row r="3945" spans="3:3">
      <c r="C3945" s="16"/>
    </row>
    <row r="3946" spans="3:3">
      <c r="C3946" s="16"/>
    </row>
    <row r="3947" spans="3:3">
      <c r="C3947" s="16"/>
    </row>
    <row r="3948" spans="3:3">
      <c r="C3948" s="16"/>
    </row>
    <row r="3949" spans="3:3">
      <c r="C3949" s="16"/>
    </row>
    <row r="3950" spans="3:3">
      <c r="C3950" s="16"/>
    </row>
    <row r="3951" spans="3:3">
      <c r="C3951" s="16"/>
    </row>
    <row r="3952" spans="3:3">
      <c r="C3952" s="16"/>
    </row>
    <row r="3953" spans="3:3">
      <c r="C3953" s="16"/>
    </row>
    <row r="3954" spans="3:3">
      <c r="C3954" s="16"/>
    </row>
    <row r="3955" spans="3:3">
      <c r="C3955" s="16"/>
    </row>
    <row r="3956" spans="3:3">
      <c r="C3956" s="16"/>
    </row>
    <row r="3957" spans="3:3">
      <c r="C3957" s="16"/>
    </row>
    <row r="3958" spans="3:3">
      <c r="C3958" s="16"/>
    </row>
    <row r="3959" spans="3:3">
      <c r="C3959" s="16"/>
    </row>
    <row r="3960" spans="3:3">
      <c r="C3960" s="16"/>
    </row>
    <row r="3961" spans="3:3">
      <c r="C3961" s="16"/>
    </row>
    <row r="3962" spans="3:3">
      <c r="C3962" s="16"/>
    </row>
    <row r="3963" spans="3:3">
      <c r="C3963" s="16"/>
    </row>
    <row r="3964" spans="3:3">
      <c r="C3964" s="16"/>
    </row>
    <row r="3965" spans="3:3">
      <c r="C3965" s="16"/>
    </row>
    <row r="3966" spans="3:3">
      <c r="C3966" s="16"/>
    </row>
    <row r="3967" spans="3:3">
      <c r="C3967" s="16"/>
    </row>
    <row r="3968" spans="3:3">
      <c r="C3968" s="16"/>
    </row>
    <row r="3969" spans="3:3">
      <c r="C3969" s="16"/>
    </row>
    <row r="3970" spans="3:3">
      <c r="C3970" s="16"/>
    </row>
    <row r="3971" spans="3:3">
      <c r="C3971" s="16"/>
    </row>
    <row r="3972" spans="3:3">
      <c r="C3972" s="16"/>
    </row>
    <row r="3973" spans="3:3">
      <c r="C3973" s="16"/>
    </row>
    <row r="3974" spans="3:3">
      <c r="C3974" s="16"/>
    </row>
    <row r="3975" spans="3:3">
      <c r="C3975" s="16"/>
    </row>
    <row r="3976" spans="3:3">
      <c r="C3976" s="16"/>
    </row>
    <row r="3977" spans="3:3">
      <c r="C3977" s="16"/>
    </row>
    <row r="3978" spans="3:3">
      <c r="C3978" s="16"/>
    </row>
    <row r="3979" spans="3:3">
      <c r="C3979" s="16"/>
    </row>
    <row r="3980" spans="3:3">
      <c r="C3980" s="16"/>
    </row>
    <row r="3981" spans="3:3">
      <c r="C3981" s="16"/>
    </row>
    <row r="3982" spans="3:3">
      <c r="C3982" s="16"/>
    </row>
    <row r="3983" spans="3:3">
      <c r="C3983" s="16"/>
    </row>
    <row r="3984" spans="3:3">
      <c r="C3984" s="16"/>
    </row>
    <row r="3985" spans="3:3">
      <c r="C3985" s="16"/>
    </row>
    <row r="3986" spans="3:3">
      <c r="C3986" s="16"/>
    </row>
    <row r="3987" spans="3:3">
      <c r="C3987" s="16"/>
    </row>
    <row r="3988" spans="3:3">
      <c r="C3988" s="16"/>
    </row>
    <row r="3989" spans="3:3">
      <c r="C3989" s="16"/>
    </row>
    <row r="3990" spans="3:3">
      <c r="C3990" s="16"/>
    </row>
    <row r="3991" spans="3:3">
      <c r="C3991" s="16"/>
    </row>
    <row r="3992" spans="3:3">
      <c r="C3992" s="16"/>
    </row>
    <row r="3993" spans="3:3">
      <c r="C3993" s="16"/>
    </row>
    <row r="3994" spans="3:3">
      <c r="C3994" s="16"/>
    </row>
    <row r="3995" spans="3:3">
      <c r="C3995" s="16"/>
    </row>
    <row r="3996" spans="3:3">
      <c r="C3996" s="16"/>
    </row>
    <row r="3997" spans="3:3">
      <c r="C3997" s="16"/>
    </row>
    <row r="3998" spans="3:3">
      <c r="C3998" s="16"/>
    </row>
    <row r="3999" spans="3:3">
      <c r="C3999" s="16"/>
    </row>
    <row r="4000" spans="3:3">
      <c r="C4000" s="16"/>
    </row>
    <row r="4001" spans="3:3">
      <c r="C4001" s="16"/>
    </row>
    <row r="4002" spans="3:3">
      <c r="C4002" s="16"/>
    </row>
    <row r="4003" spans="3:3">
      <c r="C4003" s="16"/>
    </row>
    <row r="4004" spans="3:3">
      <c r="C4004" s="16"/>
    </row>
    <row r="4005" spans="3:3">
      <c r="C4005" s="16"/>
    </row>
    <row r="4006" spans="3:3">
      <c r="C4006" s="16"/>
    </row>
    <row r="4007" spans="3:3">
      <c r="C4007" s="16"/>
    </row>
    <row r="4008" spans="3:3">
      <c r="C4008" s="16"/>
    </row>
    <row r="4009" spans="3:3">
      <c r="C4009" s="16"/>
    </row>
    <row r="4010" spans="3:3">
      <c r="C4010" s="16"/>
    </row>
    <row r="4011" spans="3:3">
      <c r="C4011" s="16"/>
    </row>
    <row r="4012" spans="3:3">
      <c r="C4012" s="16"/>
    </row>
    <row r="4013" spans="3:3">
      <c r="C4013" s="16"/>
    </row>
    <row r="4014" spans="3:3">
      <c r="C4014" s="16"/>
    </row>
    <row r="4015" spans="3:3">
      <c r="C4015" s="16"/>
    </row>
    <row r="4016" spans="3:3">
      <c r="C4016" s="16"/>
    </row>
    <row r="4017" spans="3:3">
      <c r="C4017" s="16"/>
    </row>
    <row r="4018" spans="3:3">
      <c r="C4018" s="16"/>
    </row>
    <row r="4019" spans="3:3">
      <c r="C4019" s="16"/>
    </row>
    <row r="4020" spans="3:3">
      <c r="C4020" s="16"/>
    </row>
    <row r="4021" spans="3:3">
      <c r="C4021" s="16"/>
    </row>
    <row r="4022" spans="3:3">
      <c r="C4022" s="16"/>
    </row>
    <row r="4023" spans="3:3">
      <c r="C4023" s="16"/>
    </row>
    <row r="4024" spans="3:3">
      <c r="C4024" s="16"/>
    </row>
    <row r="4025" spans="3:3">
      <c r="C4025" s="16"/>
    </row>
    <row r="4026" spans="3:3">
      <c r="C4026" s="16"/>
    </row>
    <row r="4027" spans="3:3">
      <c r="C4027" s="16"/>
    </row>
    <row r="4028" spans="3:3">
      <c r="C4028" s="16"/>
    </row>
    <row r="4029" spans="3:3">
      <c r="C4029" s="16"/>
    </row>
    <row r="4030" spans="3:3">
      <c r="C4030" s="16"/>
    </row>
    <row r="4031" spans="3:3">
      <c r="C4031" s="16"/>
    </row>
    <row r="4032" spans="3:3">
      <c r="C4032" s="16"/>
    </row>
    <row r="4033" spans="3:3">
      <c r="C4033" s="16"/>
    </row>
    <row r="4034" spans="3:3">
      <c r="C4034" s="16"/>
    </row>
    <row r="4035" spans="3:3">
      <c r="C4035" s="16"/>
    </row>
    <row r="4036" spans="3:3">
      <c r="C4036" s="16"/>
    </row>
    <row r="4037" spans="3:3">
      <c r="C4037" s="16"/>
    </row>
    <row r="4038" spans="3:3">
      <c r="C4038" s="16"/>
    </row>
    <row r="4039" spans="3:3">
      <c r="C4039" s="16"/>
    </row>
    <row r="4040" spans="3:3">
      <c r="C4040" s="16"/>
    </row>
    <row r="4041" spans="3:3">
      <c r="C4041" s="16"/>
    </row>
    <row r="4042" spans="3:3">
      <c r="C4042" s="16"/>
    </row>
    <row r="4043" spans="3:3">
      <c r="C4043" s="16"/>
    </row>
    <row r="4044" spans="3:3">
      <c r="C4044" s="16"/>
    </row>
    <row r="4045" spans="3:3">
      <c r="C4045" s="16"/>
    </row>
    <row r="4046" spans="3:3">
      <c r="C4046" s="16"/>
    </row>
    <row r="4047" spans="3:3">
      <c r="C4047" s="16"/>
    </row>
    <row r="4048" spans="3:3">
      <c r="C4048" s="16"/>
    </row>
    <row r="4049" spans="3:3">
      <c r="C4049" s="16"/>
    </row>
    <row r="4050" spans="3:3">
      <c r="C4050" s="16"/>
    </row>
    <row r="4051" spans="3:3">
      <c r="C4051" s="16"/>
    </row>
    <row r="4052" spans="3:3">
      <c r="C4052" s="16"/>
    </row>
    <row r="4053" spans="3:3">
      <c r="C4053" s="16"/>
    </row>
    <row r="4054" spans="3:3">
      <c r="C4054" s="16"/>
    </row>
    <row r="4055" spans="3:3">
      <c r="C4055" s="16"/>
    </row>
    <row r="4056" spans="3:3">
      <c r="C4056" s="16"/>
    </row>
    <row r="4057" spans="3:3">
      <c r="C4057" s="16"/>
    </row>
    <row r="4058" spans="3:3">
      <c r="C4058" s="16"/>
    </row>
    <row r="4059" spans="3:3">
      <c r="C4059" s="16"/>
    </row>
    <row r="4060" spans="3:3">
      <c r="C4060" s="16"/>
    </row>
    <row r="4061" spans="3:3">
      <c r="C4061" s="16"/>
    </row>
    <row r="4062" spans="3:3">
      <c r="C4062" s="16"/>
    </row>
    <row r="4063" spans="3:3">
      <c r="C4063" s="16"/>
    </row>
    <row r="4064" spans="3:3">
      <c r="C4064" s="16"/>
    </row>
    <row r="4065" spans="3:3">
      <c r="C4065" s="16"/>
    </row>
    <row r="4066" spans="3:3">
      <c r="C4066" s="16"/>
    </row>
    <row r="4067" spans="3:3">
      <c r="C4067" s="16"/>
    </row>
    <row r="4068" spans="3:3">
      <c r="C4068" s="16"/>
    </row>
    <row r="4069" spans="3:3">
      <c r="C4069" s="16"/>
    </row>
    <row r="4070" spans="3:3">
      <c r="C4070" s="16"/>
    </row>
    <row r="4071" spans="3:3">
      <c r="C4071" s="16"/>
    </row>
    <row r="4072" spans="3:3">
      <c r="C4072" s="16"/>
    </row>
    <row r="4073" spans="3:3">
      <c r="C4073" s="16"/>
    </row>
    <row r="4074" spans="3:3">
      <c r="C4074" s="16"/>
    </row>
    <row r="4075" spans="3:3">
      <c r="C4075" s="16"/>
    </row>
    <row r="4076" spans="3:3">
      <c r="C4076" s="16"/>
    </row>
    <row r="4077" spans="3:3">
      <c r="C4077" s="16"/>
    </row>
    <row r="4078" spans="3:3">
      <c r="C4078" s="16"/>
    </row>
    <row r="4079" spans="3:3">
      <c r="C4079" s="16"/>
    </row>
    <row r="4080" spans="3:3">
      <c r="C4080" s="16"/>
    </row>
    <row r="4081" spans="3:3">
      <c r="C4081" s="16"/>
    </row>
    <row r="4082" spans="3:3">
      <c r="C4082" s="16"/>
    </row>
    <row r="4083" spans="3:3">
      <c r="C4083" s="16"/>
    </row>
    <row r="4084" spans="3:3">
      <c r="C4084" s="16"/>
    </row>
    <row r="4085" spans="3:3">
      <c r="C4085" s="16"/>
    </row>
    <row r="4086" spans="3:3">
      <c r="C4086" s="16"/>
    </row>
    <row r="4087" spans="3:3">
      <c r="C4087" s="16"/>
    </row>
    <row r="4088" spans="3:3">
      <c r="C4088" s="16"/>
    </row>
    <row r="4089" spans="3:3">
      <c r="C4089" s="16"/>
    </row>
    <row r="4090" spans="3:3">
      <c r="C4090" s="16"/>
    </row>
    <row r="4091" spans="3:3">
      <c r="C4091" s="16"/>
    </row>
    <row r="4092" spans="3:3">
      <c r="C4092" s="16"/>
    </row>
    <row r="4093" spans="3:3">
      <c r="C4093" s="16"/>
    </row>
    <row r="4094" spans="3:3">
      <c r="C4094" s="16"/>
    </row>
    <row r="4095" spans="3:3">
      <c r="C4095" s="16"/>
    </row>
    <row r="4096" spans="3:3">
      <c r="C4096" s="16"/>
    </row>
    <row r="4097" spans="3:3">
      <c r="C4097" s="16"/>
    </row>
    <row r="4098" spans="3:3">
      <c r="C4098" s="16"/>
    </row>
    <row r="4099" spans="3:3">
      <c r="C4099" s="16"/>
    </row>
    <row r="4100" spans="3:3">
      <c r="C4100" s="16"/>
    </row>
    <row r="4101" spans="3:3">
      <c r="C4101" s="16"/>
    </row>
    <row r="4102" spans="3:3">
      <c r="C4102" s="16"/>
    </row>
    <row r="4103" spans="3:3">
      <c r="C4103" s="16"/>
    </row>
    <row r="4104" spans="3:3">
      <c r="C4104" s="16"/>
    </row>
    <row r="4105" spans="3:3">
      <c r="C4105" s="16"/>
    </row>
    <row r="4106" spans="3:3">
      <c r="C4106" s="16"/>
    </row>
    <row r="4107" spans="3:3">
      <c r="C4107" s="16"/>
    </row>
    <row r="4108" spans="3:3">
      <c r="C4108" s="16"/>
    </row>
    <row r="4109" spans="3:3">
      <c r="C4109" s="16"/>
    </row>
    <row r="4110" spans="3:3">
      <c r="C4110" s="16"/>
    </row>
    <row r="4111" spans="3:3">
      <c r="C4111" s="16"/>
    </row>
    <row r="4112" spans="3:3">
      <c r="C4112" s="16"/>
    </row>
    <row r="4113" spans="3:3">
      <c r="C4113" s="16"/>
    </row>
    <row r="4114" spans="3:3">
      <c r="C4114" s="16"/>
    </row>
    <row r="4115" spans="3:3">
      <c r="C4115" s="16"/>
    </row>
    <row r="4116" spans="3:3">
      <c r="C4116" s="16"/>
    </row>
    <row r="4117" spans="3:3">
      <c r="C4117" s="16"/>
    </row>
    <row r="4118" spans="3:3">
      <c r="C4118" s="16"/>
    </row>
    <row r="4119" spans="3:3">
      <c r="C4119" s="16"/>
    </row>
    <row r="4120" spans="3:3">
      <c r="C4120" s="16"/>
    </row>
    <row r="4121" spans="3:3">
      <c r="C4121" s="16"/>
    </row>
    <row r="4122" spans="3:3">
      <c r="C4122" s="16"/>
    </row>
    <row r="4123" spans="3:3">
      <c r="C4123" s="16"/>
    </row>
    <row r="4124" spans="3:3">
      <c r="C4124" s="16"/>
    </row>
    <row r="4125" spans="3:3">
      <c r="C4125" s="16"/>
    </row>
    <row r="4126" spans="3:3">
      <c r="C4126" s="16"/>
    </row>
    <row r="4127" spans="3:3">
      <c r="C4127" s="16"/>
    </row>
    <row r="4128" spans="3:3">
      <c r="C4128" s="16"/>
    </row>
    <row r="4129" spans="3:3">
      <c r="C4129" s="16"/>
    </row>
    <row r="4130" spans="3:3">
      <c r="C4130" s="16"/>
    </row>
    <row r="4131" spans="3:3">
      <c r="C4131" s="16"/>
    </row>
    <row r="4132" spans="3:3">
      <c r="C4132" s="16"/>
    </row>
    <row r="4133" spans="3:3">
      <c r="C4133" s="16"/>
    </row>
    <row r="4134" spans="3:3">
      <c r="C4134" s="16"/>
    </row>
    <row r="4135" spans="3:3">
      <c r="C4135" s="16"/>
    </row>
    <row r="4136" spans="3:3">
      <c r="C4136" s="16"/>
    </row>
    <row r="4137" spans="3:3">
      <c r="C4137" s="16"/>
    </row>
    <row r="4138" spans="3:3">
      <c r="C4138" s="16"/>
    </row>
    <row r="4139" spans="3:3">
      <c r="C4139" s="16"/>
    </row>
    <row r="4140" spans="3:3">
      <c r="C4140" s="16"/>
    </row>
    <row r="4141" spans="3:3">
      <c r="C4141" s="16"/>
    </row>
    <row r="4142" spans="3:3">
      <c r="C4142" s="16"/>
    </row>
    <row r="4143" spans="3:3">
      <c r="C4143" s="16"/>
    </row>
    <row r="4144" spans="3:3">
      <c r="C4144" s="16"/>
    </row>
    <row r="4145" spans="3:3">
      <c r="C4145" s="16"/>
    </row>
    <row r="4146" spans="3:3">
      <c r="C4146" s="16"/>
    </row>
    <row r="4147" spans="3:3">
      <c r="C4147" s="16"/>
    </row>
    <row r="4148" spans="3:3">
      <c r="C4148" s="16"/>
    </row>
    <row r="4149" spans="3:3">
      <c r="C4149" s="16"/>
    </row>
    <row r="4150" spans="3:3">
      <c r="C4150" s="16"/>
    </row>
    <row r="4151" spans="3:3">
      <c r="C4151" s="16"/>
    </row>
    <row r="4152" spans="3:3">
      <c r="C4152" s="16"/>
    </row>
    <row r="4153" spans="3:3">
      <c r="C4153" s="16"/>
    </row>
    <row r="4154" spans="3:3">
      <c r="C4154" s="16"/>
    </row>
    <row r="4155" spans="3:3">
      <c r="C4155" s="16"/>
    </row>
    <row r="4156" spans="3:3">
      <c r="C4156" s="16"/>
    </row>
    <row r="4157" spans="3:3">
      <c r="C4157" s="16"/>
    </row>
    <row r="4158" spans="3:3">
      <c r="C4158" s="16"/>
    </row>
    <row r="4159" spans="3:3">
      <c r="C4159" s="16"/>
    </row>
    <row r="4160" spans="3:3">
      <c r="C4160" s="16"/>
    </row>
    <row r="4161" spans="3:3">
      <c r="C4161" s="16"/>
    </row>
    <row r="4162" spans="3:3">
      <c r="C4162" s="16"/>
    </row>
    <row r="4163" spans="3:3">
      <c r="C4163" s="16"/>
    </row>
    <row r="4164" spans="3:3">
      <c r="C4164" s="16"/>
    </row>
    <row r="4165" spans="3:3">
      <c r="C4165" s="16"/>
    </row>
    <row r="4166" spans="3:3">
      <c r="C4166" s="16"/>
    </row>
    <row r="4167" spans="3:3">
      <c r="C4167" s="16"/>
    </row>
    <row r="4168" spans="3:3">
      <c r="C4168" s="16"/>
    </row>
    <row r="4169" spans="3:3">
      <c r="C4169" s="16"/>
    </row>
    <row r="4170" spans="3:3">
      <c r="C4170" s="16"/>
    </row>
    <row r="4171" spans="3:3">
      <c r="C4171" s="16"/>
    </row>
    <row r="4172" spans="3:3">
      <c r="C4172" s="16"/>
    </row>
    <row r="4173" spans="3:3">
      <c r="C4173" s="16"/>
    </row>
    <row r="4174" spans="3:3">
      <c r="C4174" s="16"/>
    </row>
    <row r="4175" spans="3:3">
      <c r="C4175" s="16"/>
    </row>
    <row r="4176" spans="3:3">
      <c r="C4176" s="16"/>
    </row>
    <row r="4177" spans="3:3">
      <c r="C4177" s="16"/>
    </row>
    <row r="4178" spans="3:3">
      <c r="C4178" s="16"/>
    </row>
    <row r="4179" spans="3:3">
      <c r="C4179" s="16"/>
    </row>
    <row r="4180" spans="3:3">
      <c r="C4180" s="16"/>
    </row>
    <row r="4181" spans="3:3">
      <c r="C4181" s="16"/>
    </row>
    <row r="4182" spans="3:3">
      <c r="C4182" s="16"/>
    </row>
    <row r="4183" spans="3:3">
      <c r="C4183" s="16"/>
    </row>
    <row r="4184" spans="3:3">
      <c r="C4184" s="16"/>
    </row>
    <row r="4185" spans="3:3">
      <c r="C4185" s="16"/>
    </row>
    <row r="4186" spans="3:3">
      <c r="C4186" s="16"/>
    </row>
    <row r="4187" spans="3:3">
      <c r="C4187" s="16"/>
    </row>
    <row r="4188" spans="3:3">
      <c r="C4188" s="16"/>
    </row>
    <row r="4189" spans="3:3">
      <c r="C4189" s="16"/>
    </row>
    <row r="4190" spans="3:3">
      <c r="C4190" s="16"/>
    </row>
    <row r="4191" spans="3:3">
      <c r="C4191" s="16"/>
    </row>
    <row r="4192" spans="3:3">
      <c r="C4192" s="16"/>
    </row>
    <row r="4193" spans="3:3">
      <c r="C4193" s="16"/>
    </row>
    <row r="4194" spans="3:3">
      <c r="C4194" s="16"/>
    </row>
    <row r="4195" spans="3:3">
      <c r="C4195" s="16"/>
    </row>
    <row r="4196" spans="3:3">
      <c r="C4196" s="16"/>
    </row>
    <row r="4197" spans="3:3">
      <c r="C4197" s="16"/>
    </row>
    <row r="4198" spans="3:3">
      <c r="C4198" s="16"/>
    </row>
    <row r="4199" spans="3:3">
      <c r="C4199" s="16"/>
    </row>
    <row r="4200" spans="3:3">
      <c r="C4200" s="16"/>
    </row>
    <row r="4201" spans="3:3">
      <c r="C4201" s="16"/>
    </row>
    <row r="4202" spans="3:3">
      <c r="C4202" s="16"/>
    </row>
    <row r="4203" spans="3:3">
      <c r="C4203" s="16"/>
    </row>
    <row r="4204" spans="3:3">
      <c r="C4204" s="16"/>
    </row>
    <row r="4205" spans="3:3">
      <c r="C4205" s="16"/>
    </row>
    <row r="4206" spans="3:3">
      <c r="C4206" s="16"/>
    </row>
    <row r="4207" spans="3:3">
      <c r="C4207" s="16"/>
    </row>
    <row r="4208" spans="3:3">
      <c r="C4208" s="16"/>
    </row>
    <row r="4209" spans="3:3">
      <c r="C4209" s="16"/>
    </row>
    <row r="4210" spans="3:3">
      <c r="C4210" s="16"/>
    </row>
    <row r="4211" spans="3:3">
      <c r="C4211" s="16"/>
    </row>
    <row r="4212" spans="3:3">
      <c r="C4212" s="16"/>
    </row>
    <row r="4213" spans="3:3">
      <c r="C4213" s="16"/>
    </row>
    <row r="4214" spans="3:3">
      <c r="C4214" s="16"/>
    </row>
    <row r="4215" spans="3:3">
      <c r="C4215" s="16"/>
    </row>
    <row r="4216" spans="3:3">
      <c r="C4216" s="16"/>
    </row>
    <row r="4217" spans="3:3">
      <c r="C4217" s="16"/>
    </row>
    <row r="4218" spans="3:3">
      <c r="C4218" s="16"/>
    </row>
    <row r="4219" spans="3:3">
      <c r="C4219" s="16"/>
    </row>
    <row r="4220" spans="3:3">
      <c r="C4220" s="16"/>
    </row>
    <row r="4221" spans="3:3">
      <c r="C4221" s="16"/>
    </row>
    <row r="4222" spans="3:3">
      <c r="C4222" s="16"/>
    </row>
    <row r="4223" spans="3:3">
      <c r="C4223" s="16"/>
    </row>
    <row r="4224" spans="3:3">
      <c r="C4224" s="16"/>
    </row>
    <row r="4225" spans="3:3">
      <c r="C4225" s="16"/>
    </row>
    <row r="4226" spans="3:3">
      <c r="C4226" s="16"/>
    </row>
    <row r="4227" spans="3:3">
      <c r="C4227" s="16"/>
    </row>
    <row r="4228" spans="3:3">
      <c r="C4228" s="16"/>
    </row>
    <row r="4229" spans="3:3">
      <c r="C4229" s="16"/>
    </row>
    <row r="4230" spans="3:3">
      <c r="C4230" s="16"/>
    </row>
    <row r="4231" spans="3:3">
      <c r="C4231" s="16"/>
    </row>
    <row r="4232" spans="3:3">
      <c r="C4232" s="16"/>
    </row>
    <row r="4233" spans="3:3">
      <c r="C4233" s="16"/>
    </row>
    <row r="4234" spans="3:3">
      <c r="C4234" s="16"/>
    </row>
    <row r="4235" spans="3:3">
      <c r="C4235" s="16"/>
    </row>
    <row r="4236" spans="3:3">
      <c r="C4236" s="16"/>
    </row>
    <row r="4237" spans="3:3">
      <c r="C4237" s="16"/>
    </row>
    <row r="4238" spans="3:3">
      <c r="C4238" s="16"/>
    </row>
    <row r="4239" spans="3:3">
      <c r="C4239" s="16"/>
    </row>
    <row r="4240" spans="3:3">
      <c r="C4240" s="16"/>
    </row>
    <row r="4241" spans="3:3">
      <c r="C4241" s="16"/>
    </row>
    <row r="4242" spans="3:3">
      <c r="C4242" s="16"/>
    </row>
    <row r="4243" spans="3:3">
      <c r="C4243" s="16"/>
    </row>
    <row r="4244" spans="3:3">
      <c r="C4244" s="16"/>
    </row>
    <row r="4245" spans="3:3">
      <c r="C4245" s="16"/>
    </row>
    <row r="4246" spans="3:3">
      <c r="C4246" s="16"/>
    </row>
    <row r="4247" spans="3:3">
      <c r="C4247" s="16"/>
    </row>
    <row r="4248" spans="3:3">
      <c r="C4248" s="16"/>
    </row>
    <row r="4249" spans="3:3">
      <c r="C4249" s="16"/>
    </row>
    <row r="4250" spans="3:3">
      <c r="C4250" s="16"/>
    </row>
    <row r="4251" spans="3:3">
      <c r="C4251" s="16"/>
    </row>
    <row r="4252" spans="3:3">
      <c r="C4252" s="16"/>
    </row>
    <row r="4253" spans="3:3">
      <c r="C4253" s="16"/>
    </row>
    <row r="4254" spans="3:3">
      <c r="C4254" s="16"/>
    </row>
    <row r="4255" spans="3:3">
      <c r="C4255" s="16"/>
    </row>
    <row r="4256" spans="3:3">
      <c r="C4256" s="16"/>
    </row>
    <row r="4257" spans="3:3">
      <c r="C4257" s="16"/>
    </row>
    <row r="4258" spans="3:3">
      <c r="C4258" s="16"/>
    </row>
    <row r="4259" spans="3:3">
      <c r="C4259" s="16"/>
    </row>
    <row r="4260" spans="3:3">
      <c r="C4260" s="16"/>
    </row>
    <row r="4261" spans="3:3">
      <c r="C4261" s="16"/>
    </row>
    <row r="4262" spans="3:3">
      <c r="C4262" s="16"/>
    </row>
    <row r="4263" spans="3:3">
      <c r="C4263" s="16"/>
    </row>
    <row r="4264" spans="3:3">
      <c r="C4264" s="16"/>
    </row>
    <row r="4265" spans="3:3">
      <c r="C4265" s="16"/>
    </row>
    <row r="4266" spans="3:3">
      <c r="C4266" s="16"/>
    </row>
    <row r="4267" spans="3:3">
      <c r="C4267" s="16"/>
    </row>
    <row r="4268" spans="3:3">
      <c r="C4268" s="16"/>
    </row>
    <row r="4269" spans="3:3">
      <c r="C4269" s="16"/>
    </row>
    <row r="4270" spans="3:3">
      <c r="C4270" s="16"/>
    </row>
    <row r="4271" spans="3:3">
      <c r="C4271" s="16"/>
    </row>
    <row r="4272" spans="3:3">
      <c r="C4272" s="16"/>
    </row>
    <row r="4273" spans="3:3">
      <c r="C4273" s="16"/>
    </row>
    <row r="4274" spans="3:3">
      <c r="C4274" s="16"/>
    </row>
    <row r="4275" spans="3:3">
      <c r="C4275" s="16"/>
    </row>
    <row r="4276" spans="3:3">
      <c r="C4276" s="16"/>
    </row>
    <row r="4277" spans="3:3">
      <c r="C4277" s="16"/>
    </row>
    <row r="4278" spans="3:3">
      <c r="C4278" s="16"/>
    </row>
    <row r="4279" spans="3:3">
      <c r="C4279" s="16"/>
    </row>
    <row r="4280" spans="3:3">
      <c r="C4280" s="16"/>
    </row>
    <row r="4281" spans="3:3">
      <c r="C4281" s="16"/>
    </row>
    <row r="4282" spans="3:3">
      <c r="C4282" s="16"/>
    </row>
    <row r="4283" spans="3:3">
      <c r="C4283" s="16"/>
    </row>
    <row r="4284" spans="3:3">
      <c r="C4284" s="16"/>
    </row>
    <row r="4285" spans="3:3">
      <c r="C4285" s="16"/>
    </row>
    <row r="4286" spans="3:3">
      <c r="C4286" s="16"/>
    </row>
    <row r="4287" spans="3:3">
      <c r="C4287" s="16"/>
    </row>
    <row r="4288" spans="3:3">
      <c r="C4288" s="16"/>
    </row>
    <row r="4289" spans="3:3">
      <c r="C4289" s="16"/>
    </row>
    <row r="4290" spans="3:3">
      <c r="C4290" s="16"/>
    </row>
    <row r="4291" spans="3:3">
      <c r="C4291" s="16"/>
    </row>
    <row r="4292" spans="3:3">
      <c r="C4292" s="16"/>
    </row>
    <row r="4293" spans="3:3">
      <c r="C4293" s="16"/>
    </row>
    <row r="4294" spans="3:3">
      <c r="C4294" s="16"/>
    </row>
    <row r="4295" spans="3:3">
      <c r="C4295" s="16"/>
    </row>
    <row r="4296" spans="3:3">
      <c r="C4296" s="16"/>
    </row>
    <row r="4297" spans="3:3">
      <c r="C4297" s="16"/>
    </row>
    <row r="4298" spans="3:3">
      <c r="C4298" s="16"/>
    </row>
    <row r="4299" spans="3:3">
      <c r="C4299" s="16"/>
    </row>
    <row r="4300" spans="3:3">
      <c r="C4300" s="16"/>
    </row>
    <row r="4301" spans="3:3">
      <c r="C4301" s="16"/>
    </row>
    <row r="4302" spans="3:3">
      <c r="C4302" s="16"/>
    </row>
    <row r="4303" spans="3:3">
      <c r="C4303" s="16"/>
    </row>
    <row r="4304" spans="3:3">
      <c r="C4304" s="16"/>
    </row>
    <row r="4305" spans="3:3">
      <c r="C4305" s="16"/>
    </row>
    <row r="4306" spans="3:3">
      <c r="C4306" s="16"/>
    </row>
    <row r="4307" spans="3:3">
      <c r="C4307" s="16"/>
    </row>
    <row r="4308" spans="3:3">
      <c r="C4308" s="16"/>
    </row>
    <row r="4309" spans="3:3">
      <c r="C4309" s="16"/>
    </row>
    <row r="4310" spans="3:3">
      <c r="C4310" s="16"/>
    </row>
    <row r="4311" spans="3:3">
      <c r="C4311" s="16"/>
    </row>
    <row r="4312" spans="3:3">
      <c r="C4312" s="16"/>
    </row>
    <row r="4313" spans="3:3">
      <c r="C4313" s="16"/>
    </row>
    <row r="4314" spans="3:3">
      <c r="C4314" s="16"/>
    </row>
    <row r="4315" spans="3:3">
      <c r="C4315" s="16"/>
    </row>
    <row r="4316" spans="3:3">
      <c r="C4316" s="16"/>
    </row>
    <row r="4317" spans="3:3">
      <c r="C4317" s="16"/>
    </row>
    <row r="4318" spans="3:3">
      <c r="C4318" s="16"/>
    </row>
    <row r="4319" spans="3:3">
      <c r="C4319" s="16"/>
    </row>
    <row r="4320" spans="3:3">
      <c r="C4320" s="16"/>
    </row>
    <row r="4321" spans="3:3">
      <c r="C4321" s="16"/>
    </row>
    <row r="4322" spans="3:3">
      <c r="C4322" s="16"/>
    </row>
    <row r="4323" spans="3:3">
      <c r="C4323" s="16"/>
    </row>
    <row r="4324" spans="3:3">
      <c r="C4324" s="16"/>
    </row>
    <row r="4325" spans="3:3">
      <c r="C4325" s="16"/>
    </row>
    <row r="4326" spans="3:3">
      <c r="C4326" s="16"/>
    </row>
    <row r="4327" spans="3:3">
      <c r="C4327" s="16"/>
    </row>
    <row r="4328" spans="3:3">
      <c r="C4328" s="16"/>
    </row>
    <row r="4329" spans="3:3">
      <c r="C4329" s="16"/>
    </row>
    <row r="4330" spans="3:3">
      <c r="C4330" s="16"/>
    </row>
    <row r="4331" spans="3:3">
      <c r="C4331" s="16"/>
    </row>
    <row r="4332" spans="3:3">
      <c r="C4332" s="16"/>
    </row>
    <row r="4333" spans="3:3">
      <c r="C4333" s="16"/>
    </row>
    <row r="4334" spans="3:3">
      <c r="C4334" s="16"/>
    </row>
    <row r="4335" spans="3:3">
      <c r="C4335" s="16"/>
    </row>
    <row r="4336" spans="3:3">
      <c r="C4336" s="16"/>
    </row>
    <row r="4337" spans="3:3">
      <c r="C4337" s="16"/>
    </row>
    <row r="4338" spans="3:3">
      <c r="C4338" s="16"/>
    </row>
    <row r="4339" spans="3:3">
      <c r="C4339" s="16"/>
    </row>
    <row r="4340" spans="3:3">
      <c r="C4340" s="16"/>
    </row>
    <row r="4341" spans="3:3">
      <c r="C4341" s="16"/>
    </row>
    <row r="4342" spans="3:3">
      <c r="C4342" s="16"/>
    </row>
    <row r="4343" spans="3:3">
      <c r="C4343" s="16"/>
    </row>
    <row r="4344" spans="3:3">
      <c r="C4344" s="16"/>
    </row>
    <row r="4345" spans="3:3">
      <c r="C4345" s="16"/>
    </row>
    <row r="4346" spans="3:3">
      <c r="C4346" s="16"/>
    </row>
    <row r="4347" spans="3:3">
      <c r="C4347" s="16"/>
    </row>
    <row r="4348" spans="3:3">
      <c r="C4348" s="16"/>
    </row>
    <row r="4349" spans="3:3">
      <c r="C4349" s="16"/>
    </row>
    <row r="4350" spans="3:3">
      <c r="C4350" s="16"/>
    </row>
    <row r="4351" spans="3:3">
      <c r="C4351" s="16"/>
    </row>
    <row r="4352" spans="3:3">
      <c r="C4352" s="16"/>
    </row>
    <row r="4353" spans="3:3">
      <c r="C4353" s="16"/>
    </row>
    <row r="4354" spans="3:3">
      <c r="C4354" s="16"/>
    </row>
    <row r="4355" spans="3:3">
      <c r="C4355" s="16"/>
    </row>
    <row r="4356" spans="3:3">
      <c r="C4356" s="16"/>
    </row>
    <row r="4357" spans="3:3">
      <c r="C4357" s="16"/>
    </row>
    <row r="4358" spans="3:3">
      <c r="C4358" s="16"/>
    </row>
    <row r="4359" spans="3:3">
      <c r="C4359" s="16"/>
    </row>
    <row r="4360" spans="3:3">
      <c r="C4360" s="16"/>
    </row>
    <row r="4361" spans="3:3">
      <c r="C4361" s="16"/>
    </row>
    <row r="4362" spans="3:3">
      <c r="C4362" s="16"/>
    </row>
    <row r="4363" spans="3:3">
      <c r="C4363" s="16"/>
    </row>
    <row r="4364" spans="3:3">
      <c r="C4364" s="16"/>
    </row>
    <row r="4365" spans="3:3">
      <c r="C4365" s="16"/>
    </row>
    <row r="4366" spans="3:3">
      <c r="C4366" s="16"/>
    </row>
    <row r="4367" spans="3:3">
      <c r="C4367" s="16"/>
    </row>
    <row r="4368" spans="3:3">
      <c r="C4368" s="16"/>
    </row>
    <row r="4369" spans="3:3">
      <c r="C4369" s="16"/>
    </row>
    <row r="4370" spans="3:3">
      <c r="C4370" s="16"/>
    </row>
    <row r="4371" spans="3:3">
      <c r="C4371" s="16"/>
    </row>
    <row r="4372" spans="3:3">
      <c r="C4372" s="16"/>
    </row>
    <row r="4373" spans="3:3">
      <c r="C4373" s="16"/>
    </row>
    <row r="4374" spans="3:3">
      <c r="C4374" s="16"/>
    </row>
    <row r="4375" spans="3:3">
      <c r="C4375" s="16"/>
    </row>
    <row r="4376" spans="3:3">
      <c r="C4376" s="16"/>
    </row>
    <row r="4377" spans="3:3">
      <c r="C4377" s="16"/>
    </row>
    <row r="4378" spans="3:3">
      <c r="C4378" s="16"/>
    </row>
    <row r="4379" spans="3:3">
      <c r="C4379" s="16"/>
    </row>
    <row r="4380" spans="3:3">
      <c r="C4380" s="16"/>
    </row>
    <row r="4381" spans="3:3">
      <c r="C4381" s="16"/>
    </row>
    <row r="4382" spans="3:3">
      <c r="C4382" s="16"/>
    </row>
    <row r="4383" spans="3:3">
      <c r="C4383" s="16"/>
    </row>
    <row r="4384" spans="3:3">
      <c r="C4384" s="16"/>
    </row>
    <row r="4385" spans="3:3">
      <c r="C4385" s="16"/>
    </row>
    <row r="4386" spans="3:3">
      <c r="C4386" s="16"/>
    </row>
    <row r="4387" spans="3:3">
      <c r="C4387" s="16"/>
    </row>
    <row r="4388" spans="3:3">
      <c r="C4388" s="16"/>
    </row>
    <row r="4389" spans="3:3">
      <c r="C4389" s="16"/>
    </row>
    <row r="4390" spans="3:3">
      <c r="C4390" s="16"/>
    </row>
    <row r="4391" spans="3:3">
      <c r="C4391" s="16"/>
    </row>
    <row r="4392" spans="3:3">
      <c r="C4392" s="16"/>
    </row>
    <row r="4393" spans="3:3">
      <c r="C4393" s="16"/>
    </row>
    <row r="4394" spans="3:3">
      <c r="C4394" s="16"/>
    </row>
    <row r="4395" spans="3:3">
      <c r="C4395" s="16"/>
    </row>
    <row r="4396" spans="3:3">
      <c r="C4396" s="16"/>
    </row>
    <row r="4397" spans="3:3">
      <c r="C4397" s="16"/>
    </row>
    <row r="4398" spans="3:3">
      <c r="C4398" s="16"/>
    </row>
    <row r="4399" spans="3:3">
      <c r="C4399" s="16"/>
    </row>
    <row r="4400" spans="3:3">
      <c r="C4400" s="16"/>
    </row>
    <row r="4401" spans="3:3">
      <c r="C4401" s="16"/>
    </row>
    <row r="4402" spans="3:3">
      <c r="C4402" s="16"/>
    </row>
    <row r="4403" spans="3:3">
      <c r="C4403" s="16"/>
    </row>
    <row r="4404" spans="3:3">
      <c r="C4404" s="16"/>
    </row>
    <row r="4405" spans="3:3">
      <c r="C4405" s="16"/>
    </row>
    <row r="4406" spans="3:3">
      <c r="C4406" s="16"/>
    </row>
    <row r="4407" spans="3:3">
      <c r="C4407" s="16"/>
    </row>
    <row r="4408" spans="3:3">
      <c r="C4408" s="16"/>
    </row>
    <row r="4409" spans="3:3">
      <c r="C4409" s="16"/>
    </row>
    <row r="4410" spans="3:3">
      <c r="C4410" s="16"/>
    </row>
    <row r="4411" spans="3:3">
      <c r="C4411" s="16"/>
    </row>
    <row r="4412" spans="3:3">
      <c r="C4412" s="16"/>
    </row>
    <row r="4413" spans="3:3">
      <c r="C4413" s="16"/>
    </row>
    <row r="4414" spans="3:3">
      <c r="C4414" s="16"/>
    </row>
    <row r="4415" spans="3:3">
      <c r="C4415" s="16"/>
    </row>
    <row r="4416" spans="3:3">
      <c r="C4416" s="16"/>
    </row>
    <row r="4417" spans="3:3">
      <c r="C4417" s="16"/>
    </row>
    <row r="4418" spans="3:3">
      <c r="C4418" s="16"/>
    </row>
    <row r="4419" spans="3:3">
      <c r="C4419" s="16"/>
    </row>
    <row r="4420" spans="3:3">
      <c r="C4420" s="16"/>
    </row>
    <row r="4421" spans="3:3">
      <c r="C4421" s="16"/>
    </row>
    <row r="4422" spans="3:3">
      <c r="C4422" s="16"/>
    </row>
    <row r="4423" spans="3:3">
      <c r="C4423" s="16"/>
    </row>
    <row r="4424" spans="3:3">
      <c r="C4424" s="16"/>
    </row>
    <row r="4425" spans="3:3">
      <c r="C4425" s="16"/>
    </row>
    <row r="4426" spans="3:3">
      <c r="C4426" s="16"/>
    </row>
    <row r="4427" spans="3:3">
      <c r="C4427" s="16"/>
    </row>
    <row r="4428" spans="3:3">
      <c r="C4428" s="16"/>
    </row>
    <row r="4429" spans="3:3">
      <c r="C4429" s="16"/>
    </row>
    <row r="4430" spans="3:3">
      <c r="C4430" s="16"/>
    </row>
    <row r="4431" spans="3:3">
      <c r="C4431" s="16"/>
    </row>
    <row r="4432" spans="3:3">
      <c r="C4432" s="16"/>
    </row>
    <row r="4433" spans="3:3">
      <c r="C4433" s="16"/>
    </row>
    <row r="4434" spans="3:3">
      <c r="C4434" s="16"/>
    </row>
    <row r="4435" spans="3:3">
      <c r="C4435" s="16"/>
    </row>
    <row r="4436" spans="3:3">
      <c r="C4436" s="16"/>
    </row>
    <row r="4437" spans="3:3">
      <c r="C4437" s="16"/>
    </row>
    <row r="4438" spans="3:3">
      <c r="C4438" s="16"/>
    </row>
    <row r="4439" spans="3:3">
      <c r="C4439" s="16"/>
    </row>
    <row r="4440" spans="3:3">
      <c r="C4440" s="16"/>
    </row>
    <row r="4441" spans="3:3">
      <c r="C4441" s="16"/>
    </row>
    <row r="4442" spans="3:3">
      <c r="C4442" s="16"/>
    </row>
    <row r="4443" spans="3:3">
      <c r="C4443" s="16"/>
    </row>
    <row r="4444" spans="3:3">
      <c r="C4444" s="16"/>
    </row>
    <row r="4445" spans="3:3">
      <c r="C4445" s="16"/>
    </row>
    <row r="4446" spans="3:3">
      <c r="C4446" s="16"/>
    </row>
    <row r="4447" spans="3:3">
      <c r="C4447" s="16"/>
    </row>
    <row r="4448" spans="3:3">
      <c r="C4448" s="16"/>
    </row>
    <row r="4449" spans="3:3">
      <c r="C4449" s="16"/>
    </row>
    <row r="4450" spans="3:3">
      <c r="C4450" s="16"/>
    </row>
    <row r="4451" spans="3:3">
      <c r="C4451" s="16"/>
    </row>
    <row r="4452" spans="3:3">
      <c r="C4452" s="16"/>
    </row>
    <row r="4453" spans="3:3">
      <c r="C4453" s="16"/>
    </row>
    <row r="4454" spans="3:3">
      <c r="C4454" s="16"/>
    </row>
    <row r="4455" spans="3:3">
      <c r="C4455" s="16"/>
    </row>
    <row r="4456" spans="3:3">
      <c r="C4456" s="16"/>
    </row>
    <row r="4457" spans="3:3">
      <c r="C4457" s="16"/>
    </row>
    <row r="4458" spans="3:3">
      <c r="C4458" s="16"/>
    </row>
    <row r="4459" spans="3:3">
      <c r="C4459" s="16"/>
    </row>
    <row r="4460" spans="3:3">
      <c r="C4460" s="16"/>
    </row>
    <row r="4461" spans="3:3">
      <c r="C4461" s="16"/>
    </row>
    <row r="4462" spans="3:3">
      <c r="C4462" s="16"/>
    </row>
    <row r="4463" spans="3:3">
      <c r="C4463" s="16"/>
    </row>
    <row r="4464" spans="3:3">
      <c r="C4464" s="16"/>
    </row>
    <row r="4465" spans="3:3">
      <c r="C4465" s="16"/>
    </row>
    <row r="4466" spans="3:3">
      <c r="C4466" s="16"/>
    </row>
    <row r="4467" spans="3:3">
      <c r="C4467" s="16"/>
    </row>
    <row r="4468" spans="3:3">
      <c r="C4468" s="16"/>
    </row>
    <row r="4469" spans="3:3">
      <c r="C4469" s="16"/>
    </row>
    <row r="4470" spans="3:3">
      <c r="C4470" s="16"/>
    </row>
    <row r="4471" spans="3:3">
      <c r="C4471" s="16"/>
    </row>
    <row r="4472" spans="3:3">
      <c r="C4472" s="16"/>
    </row>
    <row r="4473" spans="3:3">
      <c r="C4473" s="16"/>
    </row>
    <row r="4474" spans="3:3">
      <c r="C4474" s="16"/>
    </row>
    <row r="4475" spans="3:3">
      <c r="C4475" s="16"/>
    </row>
    <row r="4476" spans="3:3">
      <c r="C4476" s="16"/>
    </row>
    <row r="4477" spans="3:3">
      <c r="C4477" s="16"/>
    </row>
    <row r="4478" spans="3:3">
      <c r="C4478" s="16"/>
    </row>
    <row r="4479" spans="3:3">
      <c r="C4479" s="16"/>
    </row>
    <row r="4480" spans="3:3">
      <c r="C4480" s="16"/>
    </row>
    <row r="4481" spans="3:3">
      <c r="C4481" s="16"/>
    </row>
    <row r="4482" spans="3:3">
      <c r="C4482" s="16"/>
    </row>
    <row r="4483" spans="3:3">
      <c r="C4483" s="16"/>
    </row>
    <row r="4484" spans="3:3">
      <c r="C4484" s="16"/>
    </row>
    <row r="4485" spans="3:3">
      <c r="C4485" s="16"/>
    </row>
    <row r="4486" spans="3:3">
      <c r="C4486" s="16"/>
    </row>
    <row r="4487" spans="3:3">
      <c r="C4487" s="16"/>
    </row>
    <row r="4488" spans="3:3">
      <c r="C4488" s="16"/>
    </row>
    <row r="4489" spans="3:3">
      <c r="C4489" s="16"/>
    </row>
    <row r="4490" spans="3:3">
      <c r="C4490" s="16"/>
    </row>
    <row r="4491" spans="3:3">
      <c r="C4491" s="16"/>
    </row>
    <row r="4492" spans="3:3">
      <c r="C4492" s="16"/>
    </row>
    <row r="4493" spans="3:3">
      <c r="C4493" s="16"/>
    </row>
    <row r="4494" spans="3:3">
      <c r="C4494" s="16"/>
    </row>
    <row r="4495" spans="3:3">
      <c r="C4495" s="16"/>
    </row>
    <row r="4496" spans="3:3">
      <c r="C4496" s="16"/>
    </row>
    <row r="4497" spans="3:3">
      <c r="C4497" s="16"/>
    </row>
    <row r="4498" spans="3:3">
      <c r="C4498" s="16"/>
    </row>
    <row r="4499" spans="3:3">
      <c r="C4499" s="16"/>
    </row>
    <row r="4500" spans="3:3">
      <c r="C4500" s="16"/>
    </row>
    <row r="4501" spans="3:3">
      <c r="C4501" s="16"/>
    </row>
    <row r="4502" spans="3:3">
      <c r="C4502" s="16"/>
    </row>
    <row r="4503" spans="3:3">
      <c r="C4503" s="16"/>
    </row>
    <row r="4504" spans="3:3">
      <c r="C4504" s="16"/>
    </row>
    <row r="4505" spans="3:3">
      <c r="C4505" s="16"/>
    </row>
    <row r="4506" spans="3:3">
      <c r="C4506" s="16"/>
    </row>
    <row r="4507" spans="3:3">
      <c r="C4507" s="16"/>
    </row>
    <row r="4508" spans="3:3">
      <c r="C4508" s="16"/>
    </row>
    <row r="4509" spans="3:3">
      <c r="C4509" s="16"/>
    </row>
    <row r="4510" spans="3:3">
      <c r="C4510" s="16"/>
    </row>
    <row r="4511" spans="3:3">
      <c r="C4511" s="16"/>
    </row>
    <row r="4512" spans="3:3">
      <c r="C4512" s="16"/>
    </row>
    <row r="4513" spans="3:3">
      <c r="C4513" s="16"/>
    </row>
    <row r="4514" spans="3:3">
      <c r="C4514" s="16"/>
    </row>
    <row r="4515" spans="3:3">
      <c r="C4515" s="16"/>
    </row>
    <row r="4516" spans="3:3">
      <c r="C4516" s="16"/>
    </row>
    <row r="4517" spans="3:3">
      <c r="C4517" s="16"/>
    </row>
    <row r="4518" spans="3:3">
      <c r="C4518" s="16"/>
    </row>
    <row r="4519" spans="3:3">
      <c r="C4519" s="16"/>
    </row>
    <row r="4520" spans="3:3">
      <c r="C4520" s="16"/>
    </row>
    <row r="4521" spans="3:3">
      <c r="C4521" s="16"/>
    </row>
    <row r="4522" spans="3:3">
      <c r="C4522" s="16"/>
    </row>
    <row r="4523" spans="3:3">
      <c r="C4523" s="16"/>
    </row>
    <row r="4524" spans="3:3">
      <c r="C4524" s="16"/>
    </row>
    <row r="4525" spans="3:3">
      <c r="C4525" s="16"/>
    </row>
    <row r="4526" spans="3:3">
      <c r="C4526" s="16"/>
    </row>
    <row r="4527" spans="3:3">
      <c r="C4527" s="16"/>
    </row>
    <row r="4528" spans="3:3">
      <c r="C4528" s="16"/>
    </row>
    <row r="4529" spans="3:3">
      <c r="C4529" s="16"/>
    </row>
    <row r="4530" spans="3:3">
      <c r="C4530" s="16"/>
    </row>
    <row r="4531" spans="3:3">
      <c r="C4531" s="16"/>
    </row>
    <row r="4532" spans="3:3">
      <c r="C4532" s="16"/>
    </row>
    <row r="4533" spans="3:3">
      <c r="C4533" s="16"/>
    </row>
    <row r="4534" spans="3:3">
      <c r="C4534" s="16"/>
    </row>
    <row r="4535" spans="3:3">
      <c r="C4535" s="16"/>
    </row>
    <row r="4536" spans="3:3">
      <c r="C4536" s="16"/>
    </row>
    <row r="4537" spans="3:3">
      <c r="C4537" s="16"/>
    </row>
    <row r="4538" spans="3:3">
      <c r="C4538" s="16"/>
    </row>
    <row r="4539" spans="3:3">
      <c r="C4539" s="16"/>
    </row>
    <row r="4540" spans="3:3">
      <c r="C4540" s="16"/>
    </row>
    <row r="4541" spans="3:3">
      <c r="C4541" s="16"/>
    </row>
    <row r="4542" spans="3:3">
      <c r="C4542" s="16"/>
    </row>
    <row r="4543" spans="3:3">
      <c r="C4543" s="16"/>
    </row>
    <row r="4544" spans="3:3">
      <c r="C4544" s="16"/>
    </row>
    <row r="4545" spans="3:3">
      <c r="C4545" s="16"/>
    </row>
    <row r="4546" spans="3:3">
      <c r="C4546" s="16"/>
    </row>
    <row r="4547" spans="3:3">
      <c r="C4547" s="16"/>
    </row>
    <row r="4548" spans="3:3">
      <c r="C4548" s="16"/>
    </row>
    <row r="4549" spans="3:3">
      <c r="C4549" s="16"/>
    </row>
    <row r="4550" spans="3:3">
      <c r="C4550" s="16"/>
    </row>
    <row r="4551" spans="3:3">
      <c r="C4551" s="16"/>
    </row>
    <row r="4552" spans="3:3">
      <c r="C4552" s="16"/>
    </row>
    <row r="4553" spans="3:3">
      <c r="C4553" s="16"/>
    </row>
    <row r="4554" spans="3:3">
      <c r="C4554" s="16"/>
    </row>
    <row r="4555" spans="3:3">
      <c r="C4555" s="16"/>
    </row>
    <row r="4556" spans="3:3">
      <c r="C4556" s="16"/>
    </row>
    <row r="4557" spans="3:3">
      <c r="C4557" s="16"/>
    </row>
    <row r="4558" spans="3:3">
      <c r="C4558" s="16"/>
    </row>
    <row r="4559" spans="3:3">
      <c r="C4559" s="16"/>
    </row>
    <row r="4560" spans="3:3">
      <c r="C4560" s="16"/>
    </row>
    <row r="4561" spans="3:3">
      <c r="C4561" s="16"/>
    </row>
    <row r="4562" spans="3:3">
      <c r="C4562" s="16"/>
    </row>
    <row r="4563" spans="3:3">
      <c r="C4563" s="16"/>
    </row>
    <row r="4564" spans="3:3">
      <c r="C4564" s="16"/>
    </row>
    <row r="4565" spans="3:3">
      <c r="C4565" s="16"/>
    </row>
    <row r="4566" spans="3:3">
      <c r="C4566" s="16"/>
    </row>
    <row r="4567" spans="3:3">
      <c r="C4567" s="16"/>
    </row>
    <row r="4568" spans="3:3">
      <c r="C4568" s="16"/>
    </row>
    <row r="4569" spans="3:3">
      <c r="C4569" s="16"/>
    </row>
    <row r="4570" spans="3:3">
      <c r="C4570" s="16"/>
    </row>
    <row r="4571" spans="3:3">
      <c r="C4571" s="16"/>
    </row>
    <row r="4572" spans="3:3">
      <c r="C4572" s="16"/>
    </row>
    <row r="4573" spans="3:3">
      <c r="C4573" s="16"/>
    </row>
    <row r="4574" spans="3:3">
      <c r="C4574" s="16"/>
    </row>
    <row r="4575" spans="3:3">
      <c r="C4575" s="16"/>
    </row>
    <row r="4576" spans="3:3">
      <c r="C4576" s="16"/>
    </row>
    <row r="4577" spans="3:3">
      <c r="C4577" s="16"/>
    </row>
    <row r="4578" spans="3:3">
      <c r="C4578" s="16"/>
    </row>
    <row r="4579" spans="3:3">
      <c r="C4579" s="16"/>
    </row>
    <row r="4580" spans="3:3">
      <c r="C4580" s="16"/>
    </row>
    <row r="4581" spans="3:3">
      <c r="C4581" s="16"/>
    </row>
    <row r="4582" spans="3:3">
      <c r="C4582" s="16"/>
    </row>
    <row r="4583" spans="3:3">
      <c r="C4583" s="16"/>
    </row>
    <row r="4584" spans="3:3">
      <c r="C4584" s="16"/>
    </row>
    <row r="4585" spans="3:3">
      <c r="C4585" s="16"/>
    </row>
    <row r="4586" spans="3:3">
      <c r="C4586" s="16"/>
    </row>
    <row r="4587" spans="3:3">
      <c r="C4587" s="16"/>
    </row>
    <row r="4588" spans="3:3">
      <c r="C4588" s="16"/>
    </row>
    <row r="4589" spans="3:3">
      <c r="C4589" s="16"/>
    </row>
    <row r="4590" spans="3:3">
      <c r="C4590" s="16"/>
    </row>
    <row r="4591" spans="3:3">
      <c r="C4591" s="16"/>
    </row>
    <row r="4592" spans="3:3">
      <c r="C4592" s="16"/>
    </row>
    <row r="4593" spans="3:3">
      <c r="C4593" s="16"/>
    </row>
    <row r="4594" spans="3:3">
      <c r="C4594" s="16"/>
    </row>
    <row r="4595" spans="3:3">
      <c r="C4595" s="16"/>
    </row>
    <row r="4596" spans="3:3">
      <c r="C4596" s="16"/>
    </row>
    <row r="4597" spans="3:3">
      <c r="C4597" s="16"/>
    </row>
    <row r="4598" spans="3:3">
      <c r="C4598" s="16"/>
    </row>
    <row r="4599" spans="3:3">
      <c r="C4599" s="16"/>
    </row>
    <row r="4600" spans="3:3">
      <c r="C4600" s="16"/>
    </row>
    <row r="4601" spans="3:3">
      <c r="C4601" s="16"/>
    </row>
    <row r="4602" spans="3:3">
      <c r="C4602" s="16"/>
    </row>
    <row r="4603" spans="3:3">
      <c r="C4603" s="16"/>
    </row>
    <row r="4604" spans="3:3">
      <c r="C4604" s="16"/>
    </row>
    <row r="4605" spans="3:3">
      <c r="C4605" s="16"/>
    </row>
    <row r="4606" spans="3:3">
      <c r="C4606" s="16"/>
    </row>
    <row r="4607" spans="3:3">
      <c r="C4607" s="16"/>
    </row>
    <row r="4608" spans="3:3">
      <c r="C4608" s="16"/>
    </row>
    <row r="4609" spans="3:3">
      <c r="C4609" s="16"/>
    </row>
    <row r="4610" spans="3:3">
      <c r="C4610" s="16"/>
    </row>
    <row r="4611" spans="3:3">
      <c r="C4611" s="16"/>
    </row>
    <row r="4612" spans="3:3">
      <c r="C4612" s="16"/>
    </row>
    <row r="4613" spans="3:3">
      <c r="C4613" s="16"/>
    </row>
    <row r="4614" spans="3:3">
      <c r="C4614" s="16"/>
    </row>
    <row r="4615" spans="3:3">
      <c r="C4615" s="16"/>
    </row>
    <row r="4616" spans="3:3">
      <c r="C4616" s="16"/>
    </row>
    <row r="4617" spans="3:3">
      <c r="C4617" s="16"/>
    </row>
    <row r="4618" spans="3:3">
      <c r="C4618" s="16"/>
    </row>
    <row r="4619" spans="3:3">
      <c r="C4619" s="16"/>
    </row>
    <row r="4620" spans="3:3">
      <c r="C4620" s="16"/>
    </row>
    <row r="4621" spans="3:3">
      <c r="C4621" s="16"/>
    </row>
    <row r="4622" spans="3:3">
      <c r="C4622" s="16"/>
    </row>
    <row r="4623" spans="3:3">
      <c r="C4623" s="16"/>
    </row>
    <row r="4624" spans="3:3">
      <c r="C4624" s="16"/>
    </row>
    <row r="4625" spans="3:3">
      <c r="C4625" s="16"/>
    </row>
    <row r="4626" spans="3:3">
      <c r="C4626" s="16"/>
    </row>
    <row r="4627" spans="3:3">
      <c r="C4627" s="16"/>
    </row>
    <row r="4628" spans="3:3">
      <c r="C4628" s="16"/>
    </row>
    <row r="4629" spans="3:3">
      <c r="C4629" s="16"/>
    </row>
    <row r="4630" spans="3:3">
      <c r="C4630" s="16"/>
    </row>
    <row r="4631" spans="3:3">
      <c r="C4631" s="16"/>
    </row>
    <row r="4632" spans="3:3">
      <c r="C4632" s="16"/>
    </row>
    <row r="4633" spans="3:3">
      <c r="C4633" s="16"/>
    </row>
    <row r="4634" spans="3:3">
      <c r="C4634" s="16"/>
    </row>
    <row r="4635" spans="3:3">
      <c r="C4635" s="16"/>
    </row>
    <row r="4636" spans="3:3">
      <c r="C4636" s="16"/>
    </row>
    <row r="4637" spans="3:3">
      <c r="C4637" s="16"/>
    </row>
    <row r="4638" spans="3:3">
      <c r="C4638" s="16"/>
    </row>
    <row r="4639" spans="3:3">
      <c r="C4639" s="16"/>
    </row>
    <row r="4640" spans="3:3">
      <c r="C4640" s="16"/>
    </row>
    <row r="4641" spans="3:3">
      <c r="C4641" s="16"/>
    </row>
    <row r="4642" spans="3:3">
      <c r="C4642" s="16"/>
    </row>
    <row r="4643" spans="3:3">
      <c r="C4643" s="16"/>
    </row>
    <row r="4644" spans="3:3">
      <c r="C4644" s="16"/>
    </row>
    <row r="4645" spans="3:3">
      <c r="C4645" s="16"/>
    </row>
    <row r="4646" spans="3:3">
      <c r="C4646" s="16"/>
    </row>
    <row r="4647" spans="3:3">
      <c r="C4647" s="16"/>
    </row>
    <row r="4648" spans="3:3">
      <c r="C4648" s="16"/>
    </row>
    <row r="4649" spans="3:3">
      <c r="C4649" s="16"/>
    </row>
    <row r="4650" spans="3:3">
      <c r="C4650" s="16"/>
    </row>
    <row r="4651" spans="3:3">
      <c r="C4651" s="16"/>
    </row>
    <row r="4652" spans="3:3">
      <c r="C4652" s="16"/>
    </row>
    <row r="4653" spans="3:3">
      <c r="C4653" s="16"/>
    </row>
    <row r="4654" spans="3:3">
      <c r="C4654" s="16"/>
    </row>
    <row r="4655" spans="3:3">
      <c r="C4655" s="16"/>
    </row>
    <row r="4656" spans="3:3">
      <c r="C4656" s="16"/>
    </row>
    <row r="4657" spans="3:3">
      <c r="C4657" s="16"/>
    </row>
    <row r="4658" spans="3:3">
      <c r="C4658" s="16"/>
    </row>
    <row r="4659" spans="3:3">
      <c r="C4659" s="16"/>
    </row>
    <row r="4660" spans="3:3">
      <c r="C4660" s="16"/>
    </row>
    <row r="4661" spans="3:3">
      <c r="C4661" s="16"/>
    </row>
    <row r="4662" spans="3:3">
      <c r="C4662" s="16"/>
    </row>
    <row r="4663" spans="3:3">
      <c r="C4663" s="16"/>
    </row>
    <row r="4664" spans="3:3">
      <c r="C4664" s="16"/>
    </row>
    <row r="4665" spans="3:3">
      <c r="C4665" s="16"/>
    </row>
    <row r="4666" spans="3:3">
      <c r="C4666" s="16"/>
    </row>
    <row r="4667" spans="3:3">
      <c r="C4667" s="16"/>
    </row>
    <row r="4668" spans="3:3">
      <c r="C4668" s="16"/>
    </row>
    <row r="4669" spans="3:3">
      <c r="C4669" s="16"/>
    </row>
    <row r="4670" spans="3:3">
      <c r="C4670" s="16"/>
    </row>
    <row r="4671" spans="3:3">
      <c r="C4671" s="16"/>
    </row>
    <row r="4672" spans="3:3">
      <c r="C4672" s="16"/>
    </row>
    <row r="4673" spans="3:3">
      <c r="C4673" s="16"/>
    </row>
    <row r="4674" spans="3:3">
      <c r="C4674" s="16"/>
    </row>
    <row r="4675" spans="3:3">
      <c r="C4675" s="16"/>
    </row>
    <row r="4676" spans="3:3">
      <c r="C4676" s="16"/>
    </row>
    <row r="4677" spans="3:3">
      <c r="C4677" s="16"/>
    </row>
    <row r="4678" spans="3:3">
      <c r="C4678" s="16"/>
    </row>
    <row r="4679" spans="3:3">
      <c r="C4679" s="16"/>
    </row>
    <row r="4680" spans="3:3">
      <c r="C4680" s="16"/>
    </row>
    <row r="4681" spans="3:3">
      <c r="C4681" s="16"/>
    </row>
    <row r="4682" spans="3:3">
      <c r="C4682" s="16"/>
    </row>
    <row r="4683" spans="3:3">
      <c r="C4683" s="16"/>
    </row>
    <row r="4684" spans="3:3">
      <c r="C4684" s="16"/>
    </row>
    <row r="4685" spans="3:3">
      <c r="C4685" s="16"/>
    </row>
    <row r="4686" spans="3:3">
      <c r="C4686" s="16"/>
    </row>
    <row r="4687" spans="3:3">
      <c r="C4687" s="16"/>
    </row>
    <row r="4688" spans="3:3">
      <c r="C4688" s="16"/>
    </row>
    <row r="4689" spans="3:3">
      <c r="C4689" s="16"/>
    </row>
    <row r="4690" spans="3:3">
      <c r="C4690" s="16"/>
    </row>
    <row r="4691" spans="3:3">
      <c r="C4691" s="16"/>
    </row>
    <row r="4692" spans="3:3">
      <c r="C4692" s="16"/>
    </row>
    <row r="4693" spans="3:3">
      <c r="C4693" s="16"/>
    </row>
    <row r="4694" spans="3:3">
      <c r="C4694" s="16"/>
    </row>
    <row r="4695" spans="3:3">
      <c r="C4695" s="16"/>
    </row>
    <row r="4696" spans="3:3">
      <c r="C4696" s="16"/>
    </row>
    <row r="4697" spans="3:3">
      <c r="C4697" s="16"/>
    </row>
    <row r="4698" spans="3:3">
      <c r="C4698" s="16"/>
    </row>
    <row r="4699" spans="3:3">
      <c r="C4699" s="16"/>
    </row>
    <row r="4700" spans="3:3">
      <c r="C4700" s="16"/>
    </row>
    <row r="4701" spans="3:3">
      <c r="C4701" s="16"/>
    </row>
    <row r="4702" spans="3:3">
      <c r="C4702" s="16"/>
    </row>
    <row r="4703" spans="3:3">
      <c r="C4703" s="16"/>
    </row>
    <row r="4704" spans="3:3">
      <c r="C4704" s="16"/>
    </row>
    <row r="4705" spans="3:3">
      <c r="C4705" s="16"/>
    </row>
    <row r="4706" spans="3:3">
      <c r="C4706" s="16"/>
    </row>
    <row r="4707" spans="3:3">
      <c r="C4707" s="16"/>
    </row>
    <row r="4708" spans="3:3">
      <c r="C4708" s="16"/>
    </row>
    <row r="4709" spans="3:3">
      <c r="C4709" s="16"/>
    </row>
    <row r="4710" spans="3:3">
      <c r="C4710" s="16"/>
    </row>
    <row r="4711" spans="3:3">
      <c r="C4711" s="16"/>
    </row>
    <row r="4712" spans="3:3">
      <c r="C4712" s="16"/>
    </row>
    <row r="4713" spans="3:3">
      <c r="C4713" s="16"/>
    </row>
    <row r="4714" spans="3:3">
      <c r="C4714" s="16"/>
    </row>
    <row r="4715" spans="3:3">
      <c r="C4715" s="16"/>
    </row>
    <row r="4716" spans="3:3">
      <c r="C4716" s="16"/>
    </row>
    <row r="4717" spans="3:3">
      <c r="C4717" s="16"/>
    </row>
    <row r="4718" spans="3:3">
      <c r="C4718" s="16"/>
    </row>
    <row r="4719" spans="3:3">
      <c r="C4719" s="16"/>
    </row>
    <row r="4720" spans="3:3">
      <c r="C4720" s="16"/>
    </row>
    <row r="4721" spans="3:3">
      <c r="C4721" s="16"/>
    </row>
    <row r="4722" spans="3:3">
      <c r="C4722" s="16"/>
    </row>
    <row r="4723" spans="3:3">
      <c r="C4723" s="16"/>
    </row>
    <row r="4724" spans="3:3">
      <c r="C4724" s="16"/>
    </row>
    <row r="4725" spans="3:3">
      <c r="C4725" s="16"/>
    </row>
    <row r="4726" spans="3:3">
      <c r="C4726" s="16"/>
    </row>
    <row r="4727" spans="3:3">
      <c r="C4727" s="16"/>
    </row>
    <row r="4728" spans="3:3">
      <c r="C4728" s="16"/>
    </row>
    <row r="4729" spans="3:3">
      <c r="C4729" s="16"/>
    </row>
    <row r="4730" spans="3:3">
      <c r="C4730" s="16"/>
    </row>
    <row r="4731" spans="3:3">
      <c r="C4731" s="16"/>
    </row>
    <row r="4732" spans="3:3">
      <c r="C4732" s="16"/>
    </row>
    <row r="4733" spans="3:3">
      <c r="C4733" s="16"/>
    </row>
    <row r="4734" spans="3:3">
      <c r="C4734" s="16"/>
    </row>
    <row r="4735" spans="3:3">
      <c r="C4735" s="16"/>
    </row>
    <row r="4736" spans="3:3">
      <c r="C4736" s="16"/>
    </row>
    <row r="4737" spans="3:3">
      <c r="C4737" s="16"/>
    </row>
    <row r="4738" spans="3:3">
      <c r="C4738" s="16"/>
    </row>
    <row r="4739" spans="3:3">
      <c r="C4739" s="16"/>
    </row>
    <row r="4740" spans="3:3">
      <c r="C4740" s="16"/>
    </row>
    <row r="4741" spans="3:3">
      <c r="C4741" s="16"/>
    </row>
    <row r="4742" spans="3:3">
      <c r="C4742" s="16"/>
    </row>
    <row r="4743" spans="3:3">
      <c r="C4743" s="16"/>
    </row>
    <row r="4744" spans="3:3">
      <c r="C4744" s="16"/>
    </row>
    <row r="4745" spans="3:3">
      <c r="C4745" s="16"/>
    </row>
    <row r="4746" spans="3:3">
      <c r="C4746" s="16"/>
    </row>
    <row r="4747" spans="3:3">
      <c r="C4747" s="16"/>
    </row>
    <row r="4748" spans="3:3">
      <c r="C4748" s="16"/>
    </row>
    <row r="4749" spans="3:3">
      <c r="C4749" s="16"/>
    </row>
    <row r="4750" spans="3:3">
      <c r="C4750" s="16"/>
    </row>
    <row r="4751" spans="3:3">
      <c r="C4751" s="16"/>
    </row>
    <row r="4752" spans="3:3">
      <c r="C4752" s="16"/>
    </row>
    <row r="4753" spans="3:3">
      <c r="C4753" s="16"/>
    </row>
    <row r="4754" spans="3:3">
      <c r="C4754" s="16"/>
    </row>
    <row r="4755" spans="3:3">
      <c r="C4755" s="16"/>
    </row>
    <row r="4756" spans="3:3">
      <c r="C4756" s="16"/>
    </row>
    <row r="4757" spans="3:3">
      <c r="C4757" s="16"/>
    </row>
    <row r="4758" spans="3:3">
      <c r="C4758" s="16"/>
    </row>
    <row r="4759" spans="3:3">
      <c r="C4759" s="16"/>
    </row>
    <row r="4760" spans="3:3">
      <c r="C4760" s="16"/>
    </row>
    <row r="4761" spans="3:3">
      <c r="C4761" s="16"/>
    </row>
    <row r="4762" spans="3:3">
      <c r="C4762" s="16"/>
    </row>
    <row r="4763" spans="3:3">
      <c r="C4763" s="16"/>
    </row>
    <row r="4764" spans="3:3">
      <c r="C4764" s="16"/>
    </row>
    <row r="4765" spans="3:3">
      <c r="C4765" s="16"/>
    </row>
    <row r="4766" spans="3:3">
      <c r="C4766" s="16"/>
    </row>
    <row r="4767" spans="3:3">
      <c r="C4767" s="16"/>
    </row>
    <row r="4768" spans="3:3">
      <c r="C4768" s="16"/>
    </row>
    <row r="4769" spans="3:3">
      <c r="C4769" s="16"/>
    </row>
    <row r="4770" spans="3:3">
      <c r="C4770" s="16"/>
    </row>
    <row r="4771" spans="3:3">
      <c r="C4771" s="16"/>
    </row>
    <row r="4772" spans="3:3">
      <c r="C4772" s="16"/>
    </row>
    <row r="4773" spans="3:3">
      <c r="C4773" s="16"/>
    </row>
    <row r="4774" spans="3:3">
      <c r="C4774" s="16"/>
    </row>
    <row r="4775" spans="3:3">
      <c r="C4775" s="16"/>
    </row>
    <row r="4776" spans="3:3">
      <c r="C4776" s="16"/>
    </row>
    <row r="4777" spans="3:3">
      <c r="C4777" s="16"/>
    </row>
    <row r="4778" spans="3:3">
      <c r="C4778" s="16"/>
    </row>
    <row r="4779" spans="3:3">
      <c r="C4779" s="16"/>
    </row>
    <row r="4780" spans="3:3">
      <c r="C4780" s="16"/>
    </row>
    <row r="4781" spans="3:3">
      <c r="C4781" s="16"/>
    </row>
    <row r="4782" spans="3:3">
      <c r="C4782" s="16"/>
    </row>
    <row r="4783" spans="3:3">
      <c r="C4783" s="16"/>
    </row>
    <row r="4784" spans="3:3">
      <c r="C4784" s="16"/>
    </row>
    <row r="4785" spans="3:3">
      <c r="C4785" s="16"/>
    </row>
    <row r="4786" spans="3:3">
      <c r="C4786" s="16"/>
    </row>
    <row r="4787" spans="3:3">
      <c r="C4787" s="16"/>
    </row>
    <row r="4788" spans="3:3">
      <c r="C4788" s="16"/>
    </row>
    <row r="4789" spans="3:3">
      <c r="C4789" s="16"/>
    </row>
    <row r="4790" spans="3:3">
      <c r="C4790" s="16"/>
    </row>
    <row r="4791" spans="3:3">
      <c r="C4791" s="16"/>
    </row>
    <row r="4792" spans="3:3">
      <c r="C4792" s="16"/>
    </row>
    <row r="4793" spans="3:3">
      <c r="C4793" s="16"/>
    </row>
    <row r="4794" spans="3:3">
      <c r="C4794" s="16"/>
    </row>
    <row r="4795" spans="3:3">
      <c r="C4795" s="16"/>
    </row>
    <row r="4796" spans="3:3">
      <c r="C4796" s="16"/>
    </row>
    <row r="4797" spans="3:3">
      <c r="C4797" s="16"/>
    </row>
    <row r="4798" spans="3:3">
      <c r="C4798" s="16"/>
    </row>
    <row r="4799" spans="3:3">
      <c r="C4799" s="16"/>
    </row>
    <row r="4800" spans="3:3">
      <c r="C4800" s="16"/>
    </row>
    <row r="4801" spans="3:3">
      <c r="C4801" s="16"/>
    </row>
    <row r="4802" spans="3:3">
      <c r="C4802" s="16"/>
    </row>
    <row r="4803" spans="3:3">
      <c r="C4803" s="16"/>
    </row>
    <row r="4804" spans="3:3">
      <c r="C4804" s="16"/>
    </row>
    <row r="4805" spans="3:3">
      <c r="C4805" s="16"/>
    </row>
    <row r="4806" spans="3:3">
      <c r="C4806" s="16"/>
    </row>
    <row r="4807" spans="3:3">
      <c r="C4807" s="16"/>
    </row>
    <row r="4808" spans="3:3">
      <c r="C4808" s="16"/>
    </row>
    <row r="4809" spans="3:3">
      <c r="C4809" s="16"/>
    </row>
    <row r="4810" spans="3:3">
      <c r="C4810" s="16"/>
    </row>
    <row r="4811" spans="3:3">
      <c r="C4811" s="16"/>
    </row>
    <row r="4812" spans="3:3">
      <c r="C4812" s="16"/>
    </row>
    <row r="4813" spans="3:3">
      <c r="C4813" s="16"/>
    </row>
    <row r="4814" spans="3:3">
      <c r="C4814" s="16"/>
    </row>
    <row r="4815" spans="3:3">
      <c r="C4815" s="16"/>
    </row>
    <row r="4816" spans="3:3">
      <c r="C4816" s="16"/>
    </row>
    <row r="4817" spans="3:3">
      <c r="C4817" s="16"/>
    </row>
    <row r="4818" spans="3:3">
      <c r="C4818" s="16"/>
    </row>
    <row r="4819" spans="3:3">
      <c r="C4819" s="16"/>
    </row>
    <row r="4820" spans="3:3">
      <c r="C4820" s="16"/>
    </row>
    <row r="4821" spans="3:3">
      <c r="C4821" s="16"/>
    </row>
    <row r="4822" spans="3:3">
      <c r="C4822" s="16"/>
    </row>
    <row r="4823" spans="3:3">
      <c r="C4823" s="16"/>
    </row>
    <row r="4824" spans="3:3">
      <c r="C4824" s="16"/>
    </row>
    <row r="4825" spans="3:3">
      <c r="C4825" s="16"/>
    </row>
    <row r="4826" spans="3:3">
      <c r="C4826" s="16"/>
    </row>
    <row r="4827" spans="3:3">
      <c r="C4827" s="16"/>
    </row>
    <row r="4828" spans="3:3">
      <c r="C4828" s="16"/>
    </row>
    <row r="4829" spans="3:3">
      <c r="C4829" s="16"/>
    </row>
    <row r="4830" spans="3:3">
      <c r="C4830" s="16"/>
    </row>
    <row r="4831" spans="3:3">
      <c r="C4831" s="16"/>
    </row>
    <row r="4832" spans="3:3">
      <c r="C4832" s="16"/>
    </row>
    <row r="4833" spans="3:3">
      <c r="C4833" s="16"/>
    </row>
    <row r="4834" spans="3:3">
      <c r="C4834" s="16"/>
    </row>
    <row r="4835" spans="3:3">
      <c r="C4835" s="16"/>
    </row>
    <row r="4836" spans="3:3">
      <c r="C4836" s="16"/>
    </row>
    <row r="4837" spans="3:3">
      <c r="C4837" s="16"/>
    </row>
    <row r="4838" spans="3:3">
      <c r="C4838" s="16"/>
    </row>
    <row r="4839" spans="3:3">
      <c r="C4839" s="16"/>
    </row>
    <row r="4840" spans="3:3">
      <c r="C4840" s="16"/>
    </row>
    <row r="4841" spans="3:3">
      <c r="C4841" s="16"/>
    </row>
    <row r="4842" spans="3:3">
      <c r="C4842" s="16"/>
    </row>
    <row r="4843" spans="3:3">
      <c r="C4843" s="16"/>
    </row>
    <row r="4844" spans="3:3">
      <c r="C4844" s="16"/>
    </row>
    <row r="4845" spans="3:3">
      <c r="C4845" s="16"/>
    </row>
    <row r="4846" spans="3:3">
      <c r="C4846" s="16"/>
    </row>
    <row r="4847" spans="3:3">
      <c r="C4847" s="16"/>
    </row>
    <row r="4848" spans="3:3">
      <c r="C4848" s="16"/>
    </row>
    <row r="4849" spans="3:3">
      <c r="C4849" s="16"/>
    </row>
    <row r="4850" spans="3:3">
      <c r="C4850" s="16"/>
    </row>
    <row r="4851" spans="3:3">
      <c r="C4851" s="16"/>
    </row>
    <row r="4852" spans="3:3">
      <c r="C4852" s="16"/>
    </row>
    <row r="4853" spans="3:3">
      <c r="C4853" s="16"/>
    </row>
    <row r="4854" spans="3:3">
      <c r="C4854" s="16"/>
    </row>
    <row r="4855" spans="3:3">
      <c r="C4855" s="16"/>
    </row>
    <row r="4856" spans="3:3">
      <c r="C4856" s="16"/>
    </row>
    <row r="4857" spans="3:3">
      <c r="C4857" s="16"/>
    </row>
    <row r="4858" spans="3:3">
      <c r="C4858" s="16"/>
    </row>
    <row r="4859" spans="3:3">
      <c r="C4859" s="16"/>
    </row>
    <row r="4860" spans="3:3">
      <c r="C4860" s="16"/>
    </row>
    <row r="4861" spans="3:3">
      <c r="C4861" s="16"/>
    </row>
    <row r="4862" spans="3:3">
      <c r="C4862" s="16"/>
    </row>
    <row r="4863" spans="3:3">
      <c r="C4863" s="16"/>
    </row>
    <row r="4864" spans="3:3">
      <c r="C4864" s="16"/>
    </row>
    <row r="4865" spans="3:3">
      <c r="C4865" s="16"/>
    </row>
    <row r="4866" spans="3:3">
      <c r="C4866" s="16"/>
    </row>
    <row r="4867" spans="3:3">
      <c r="C4867" s="16"/>
    </row>
    <row r="4868" spans="3:3">
      <c r="C4868" s="16"/>
    </row>
    <row r="4869" spans="3:3">
      <c r="C4869" s="16"/>
    </row>
    <row r="4870" spans="3:3">
      <c r="C4870" s="16"/>
    </row>
    <row r="4871" spans="3:3">
      <c r="C4871" s="16"/>
    </row>
    <row r="4872" spans="3:3">
      <c r="C4872" s="16"/>
    </row>
    <row r="4873" spans="3:3">
      <c r="C4873" s="16"/>
    </row>
    <row r="4874" spans="3:3">
      <c r="C4874" s="16"/>
    </row>
    <row r="4875" spans="3:3">
      <c r="C4875" s="16"/>
    </row>
    <row r="4876" spans="3:3">
      <c r="C4876" s="16"/>
    </row>
    <row r="4877" spans="3:3">
      <c r="C4877" s="16"/>
    </row>
    <row r="4878" spans="3:3">
      <c r="C4878" s="16"/>
    </row>
    <row r="4879" spans="3:3">
      <c r="C4879" s="16"/>
    </row>
    <row r="4880" spans="3:3">
      <c r="C4880" s="16"/>
    </row>
    <row r="4881" spans="3:3">
      <c r="C4881" s="16"/>
    </row>
    <row r="4882" spans="3:3">
      <c r="C4882" s="16"/>
    </row>
    <row r="4883" spans="3:3">
      <c r="C4883" s="16"/>
    </row>
    <row r="4884" spans="3:3">
      <c r="C4884" s="16"/>
    </row>
    <row r="4885" spans="3:3">
      <c r="C4885" s="16"/>
    </row>
    <row r="4886" spans="3:3">
      <c r="C4886" s="16"/>
    </row>
    <row r="4887" spans="3:3">
      <c r="C4887" s="16"/>
    </row>
    <row r="4888" spans="3:3">
      <c r="C4888" s="16"/>
    </row>
    <row r="4889" spans="3:3">
      <c r="C4889" s="16"/>
    </row>
    <row r="4890" spans="3:3">
      <c r="C4890" s="16"/>
    </row>
    <row r="4891" spans="3:3">
      <c r="C4891" s="16"/>
    </row>
    <row r="4892" spans="3:3">
      <c r="C4892" s="16"/>
    </row>
    <row r="4893" spans="3:3">
      <c r="C4893" s="16"/>
    </row>
    <row r="4894" spans="3:3">
      <c r="C4894" s="16"/>
    </row>
    <row r="4895" spans="3:3">
      <c r="C4895" s="16"/>
    </row>
    <row r="4896" spans="3:3">
      <c r="C4896" s="16"/>
    </row>
    <row r="4897" spans="3:3">
      <c r="C4897" s="16"/>
    </row>
    <row r="4898" spans="3:3">
      <c r="C4898" s="16"/>
    </row>
    <row r="4899" spans="3:3">
      <c r="C4899" s="16"/>
    </row>
    <row r="4900" spans="3:3">
      <c r="C4900" s="16"/>
    </row>
    <row r="4901" spans="3:3">
      <c r="C4901" s="16"/>
    </row>
    <row r="4902" spans="3:3">
      <c r="C4902" s="16"/>
    </row>
    <row r="4903" spans="3:3">
      <c r="C4903" s="16"/>
    </row>
    <row r="4904" spans="3:3">
      <c r="C4904" s="16"/>
    </row>
    <row r="4905" spans="3:3">
      <c r="C4905" s="16"/>
    </row>
    <row r="4906" spans="3:3">
      <c r="C4906" s="16"/>
    </row>
    <row r="4907" spans="3:3">
      <c r="C4907" s="16"/>
    </row>
    <row r="4908" spans="3:3">
      <c r="C4908" s="16"/>
    </row>
    <row r="4909" spans="3:3">
      <c r="C4909" s="16"/>
    </row>
    <row r="4910" spans="3:3">
      <c r="C4910" s="16"/>
    </row>
    <row r="4911" spans="3:3">
      <c r="C4911" s="16"/>
    </row>
    <row r="4912" spans="3:3">
      <c r="C4912" s="16"/>
    </row>
    <row r="4913" spans="3:3">
      <c r="C4913" s="16"/>
    </row>
    <row r="4914" spans="3:3">
      <c r="C4914" s="16"/>
    </row>
    <row r="4915" spans="3:3">
      <c r="C4915" s="16"/>
    </row>
    <row r="4916" spans="3:3">
      <c r="C4916" s="16"/>
    </row>
    <row r="4917" spans="3:3">
      <c r="C4917" s="16"/>
    </row>
    <row r="4918" spans="3:3">
      <c r="C4918" s="16"/>
    </row>
    <row r="4919" spans="3:3">
      <c r="C4919" s="16"/>
    </row>
    <row r="4920" spans="3:3">
      <c r="C4920" s="16"/>
    </row>
    <row r="4921" spans="3:3">
      <c r="C4921" s="16"/>
    </row>
    <row r="4922" spans="3:3">
      <c r="C4922" s="16"/>
    </row>
    <row r="4923" spans="3:3">
      <c r="C4923" s="16"/>
    </row>
    <row r="4924" spans="3:3">
      <c r="C4924" s="16"/>
    </row>
    <row r="4925" spans="3:3">
      <c r="C4925" s="16"/>
    </row>
    <row r="4926" spans="3:3">
      <c r="C4926" s="16"/>
    </row>
    <row r="4927" spans="3:3">
      <c r="C4927" s="16"/>
    </row>
    <row r="4928" spans="3:3">
      <c r="C4928" s="16"/>
    </row>
    <row r="4929" spans="3:3">
      <c r="C4929" s="16"/>
    </row>
    <row r="4930" spans="3:3">
      <c r="C4930" s="16"/>
    </row>
    <row r="4931" spans="3:3">
      <c r="C4931" s="16"/>
    </row>
    <row r="4932" spans="3:3">
      <c r="C4932" s="16"/>
    </row>
    <row r="4933" spans="3:3">
      <c r="C4933" s="16"/>
    </row>
    <row r="4934" spans="3:3">
      <c r="C4934" s="16"/>
    </row>
    <row r="4935" spans="3:3">
      <c r="C4935" s="16"/>
    </row>
    <row r="4936" spans="3:3">
      <c r="C4936" s="16"/>
    </row>
    <row r="4937" spans="3:3">
      <c r="C4937" s="16"/>
    </row>
    <row r="4938" spans="3:3">
      <c r="C4938" s="16"/>
    </row>
    <row r="4939" spans="3:3">
      <c r="C4939" s="16"/>
    </row>
    <row r="4940" spans="3:3">
      <c r="C4940" s="16"/>
    </row>
    <row r="4941" spans="3:3">
      <c r="C4941" s="16"/>
    </row>
    <row r="4942" spans="3:3">
      <c r="C4942" s="16"/>
    </row>
    <row r="4943" spans="3:3">
      <c r="C4943" s="16"/>
    </row>
    <row r="4944" spans="3:3">
      <c r="C4944" s="16"/>
    </row>
    <row r="4945" spans="3:3">
      <c r="C4945" s="16"/>
    </row>
    <row r="4946" spans="3:3">
      <c r="C4946" s="16"/>
    </row>
    <row r="4947" spans="3:3">
      <c r="C4947" s="16"/>
    </row>
    <row r="4948" spans="3:3">
      <c r="C4948" s="16"/>
    </row>
    <row r="4949" spans="3:3">
      <c r="C4949" s="16"/>
    </row>
    <row r="4950" spans="3:3">
      <c r="C4950" s="16"/>
    </row>
    <row r="4951" spans="3:3">
      <c r="C4951" s="16"/>
    </row>
    <row r="4952" spans="3:3">
      <c r="C4952" s="16"/>
    </row>
    <row r="4953" spans="3:3">
      <c r="C4953" s="16"/>
    </row>
    <row r="4954" spans="3:3">
      <c r="C4954" s="16"/>
    </row>
    <row r="4955" spans="3:3">
      <c r="C4955" s="16"/>
    </row>
    <row r="4956" spans="3:3">
      <c r="C4956" s="16"/>
    </row>
    <row r="4957" spans="3:3">
      <c r="C4957" s="16"/>
    </row>
    <row r="4958" spans="3:3">
      <c r="C4958" s="16"/>
    </row>
    <row r="4959" spans="3:3">
      <c r="C4959" s="16"/>
    </row>
    <row r="4960" spans="3:3">
      <c r="C4960" s="16"/>
    </row>
    <row r="4961" spans="3:3">
      <c r="C4961" s="16"/>
    </row>
    <row r="4962" spans="3:3">
      <c r="C4962" s="16"/>
    </row>
    <row r="4963" spans="3:3">
      <c r="C4963" s="16"/>
    </row>
    <row r="4964" spans="3:3">
      <c r="C4964" s="16"/>
    </row>
    <row r="4965" spans="3:3">
      <c r="C4965" s="16"/>
    </row>
    <row r="4966" spans="3:3">
      <c r="C4966" s="16"/>
    </row>
    <row r="4967" spans="3:3">
      <c r="C4967" s="16"/>
    </row>
    <row r="4968" spans="3:3">
      <c r="C4968" s="16"/>
    </row>
    <row r="4969" spans="3:3">
      <c r="C4969" s="16"/>
    </row>
    <row r="4970" spans="3:3">
      <c r="C4970" s="16"/>
    </row>
    <row r="4971" spans="3:3">
      <c r="C4971" s="16"/>
    </row>
    <row r="4972" spans="3:3">
      <c r="C4972" s="16"/>
    </row>
    <row r="4973" spans="3:3">
      <c r="C4973" s="16"/>
    </row>
    <row r="4974" spans="3:3">
      <c r="C4974" s="16"/>
    </row>
    <row r="4975" spans="3:3">
      <c r="C4975" s="16"/>
    </row>
    <row r="4976" spans="3:3">
      <c r="C4976" s="16"/>
    </row>
    <row r="4977" spans="3:3">
      <c r="C4977" s="16"/>
    </row>
    <row r="4978" spans="3:3">
      <c r="C4978" s="16"/>
    </row>
    <row r="4979" spans="3:3">
      <c r="C4979" s="16"/>
    </row>
    <row r="4980" spans="3:3">
      <c r="C4980" s="16"/>
    </row>
    <row r="4981" spans="3:3">
      <c r="C4981" s="16"/>
    </row>
    <row r="4982" spans="3:3">
      <c r="C4982" s="16"/>
    </row>
    <row r="4983" spans="3:3">
      <c r="C4983" s="16"/>
    </row>
    <row r="4984" spans="3:3">
      <c r="C4984" s="16"/>
    </row>
    <row r="4985" spans="3:3">
      <c r="C4985" s="16"/>
    </row>
    <row r="4986" spans="3:3">
      <c r="C4986" s="16"/>
    </row>
    <row r="4987" spans="3:3">
      <c r="C4987" s="16"/>
    </row>
    <row r="4988" spans="3:3">
      <c r="C4988" s="16"/>
    </row>
    <row r="4989" spans="3:3">
      <c r="C4989" s="16"/>
    </row>
    <row r="4990" spans="3:3">
      <c r="C4990" s="16"/>
    </row>
    <row r="4991" spans="3:3">
      <c r="C4991" s="16"/>
    </row>
    <row r="4992" spans="3:3">
      <c r="C4992" s="16"/>
    </row>
    <row r="4993" spans="3:3">
      <c r="C4993" s="16"/>
    </row>
    <row r="4994" spans="3:3">
      <c r="C4994" s="16"/>
    </row>
    <row r="4995" spans="3:3">
      <c r="C4995" s="16"/>
    </row>
    <row r="4996" spans="3:3">
      <c r="C4996" s="16"/>
    </row>
    <row r="4997" spans="3:3">
      <c r="C4997" s="16"/>
    </row>
    <row r="4998" spans="3:3">
      <c r="C4998" s="16"/>
    </row>
    <row r="4999" spans="3:3">
      <c r="C4999" s="16"/>
    </row>
    <row r="5000" spans="3:3">
      <c r="C5000" s="16"/>
    </row>
    <row r="5001" spans="3:3">
      <c r="C5001" s="16"/>
    </row>
    <row r="5002" spans="3:3">
      <c r="C5002" s="16"/>
    </row>
    <row r="5003" spans="3:3">
      <c r="C5003" s="16"/>
    </row>
    <row r="5004" spans="3:3">
      <c r="C5004" s="16"/>
    </row>
    <row r="5005" spans="3:3">
      <c r="C5005" s="16"/>
    </row>
    <row r="5006" spans="3:3">
      <c r="C5006" s="16"/>
    </row>
    <row r="5007" spans="3:3">
      <c r="C5007" s="16"/>
    </row>
    <row r="5008" spans="3:3">
      <c r="C5008" s="16"/>
    </row>
    <row r="5009" spans="3:3">
      <c r="C5009" s="16"/>
    </row>
    <row r="5010" spans="3:3">
      <c r="C5010" s="16"/>
    </row>
    <row r="5011" spans="3:3">
      <c r="C5011" s="16"/>
    </row>
    <row r="5012" spans="3:3">
      <c r="C5012" s="16"/>
    </row>
    <row r="5013" spans="3:3">
      <c r="C5013" s="16"/>
    </row>
    <row r="5014" spans="3:3">
      <c r="C5014" s="16"/>
    </row>
    <row r="5015" spans="3:3">
      <c r="C5015" s="16"/>
    </row>
    <row r="5016" spans="3:3">
      <c r="C5016" s="16"/>
    </row>
    <row r="5017" spans="3:3">
      <c r="C5017" s="16"/>
    </row>
    <row r="5018" spans="3:3">
      <c r="C5018" s="16"/>
    </row>
    <row r="5019" spans="3:3">
      <c r="C5019" s="16"/>
    </row>
    <row r="5020" spans="3:3">
      <c r="C5020" s="16"/>
    </row>
    <row r="5021" spans="3:3">
      <c r="C5021" s="16"/>
    </row>
    <row r="5022" spans="3:3">
      <c r="C5022" s="16"/>
    </row>
    <row r="5023" spans="3:3">
      <c r="C5023" s="16"/>
    </row>
    <row r="5024" spans="3:3">
      <c r="C5024" s="16"/>
    </row>
    <row r="5025" spans="3:3">
      <c r="C5025" s="16"/>
    </row>
    <row r="5026" spans="3:3">
      <c r="C5026" s="16"/>
    </row>
    <row r="5027" spans="3:3">
      <c r="C5027" s="16"/>
    </row>
    <row r="5028" spans="3:3">
      <c r="C5028" s="16"/>
    </row>
    <row r="5029" spans="3:3">
      <c r="C5029" s="16"/>
    </row>
    <row r="5030" spans="3:3">
      <c r="C5030" s="16"/>
    </row>
    <row r="5031" spans="3:3">
      <c r="C5031" s="16"/>
    </row>
    <row r="5032" spans="3:3">
      <c r="C5032" s="16"/>
    </row>
    <row r="5033" spans="3:3">
      <c r="C5033" s="16"/>
    </row>
    <row r="5034" spans="3:3">
      <c r="C5034" s="16"/>
    </row>
    <row r="5035" spans="3:3">
      <c r="C5035" s="16"/>
    </row>
    <row r="5036" spans="3:3">
      <c r="C5036" s="16"/>
    </row>
    <row r="5037" spans="3:3">
      <c r="C5037" s="16"/>
    </row>
    <row r="5038" spans="3:3">
      <c r="C5038" s="16"/>
    </row>
    <row r="5039" spans="3:3">
      <c r="C5039" s="16"/>
    </row>
    <row r="5040" spans="3:3">
      <c r="C5040" s="16"/>
    </row>
    <row r="5041" spans="3:3">
      <c r="C5041" s="16"/>
    </row>
    <row r="5042" spans="3:3">
      <c r="C5042" s="16"/>
    </row>
    <row r="5043" spans="3:3">
      <c r="C5043" s="16"/>
    </row>
    <row r="5044" spans="3:3">
      <c r="C5044" s="16"/>
    </row>
    <row r="5045" spans="3:3">
      <c r="C5045" s="16"/>
    </row>
    <row r="5046" spans="3:3">
      <c r="C5046" s="16"/>
    </row>
    <row r="5047" spans="3:3">
      <c r="C5047" s="16"/>
    </row>
    <row r="5048" spans="3:3">
      <c r="C5048" s="16"/>
    </row>
    <row r="5049" spans="3:3">
      <c r="C5049" s="16"/>
    </row>
    <row r="5050" spans="3:3">
      <c r="C5050" s="16"/>
    </row>
    <row r="5051" spans="3:3">
      <c r="C5051" s="16"/>
    </row>
    <row r="5052" spans="3:3">
      <c r="C5052" s="16"/>
    </row>
    <row r="5053" spans="3:3">
      <c r="C5053" s="16"/>
    </row>
    <row r="5054" spans="3:3">
      <c r="C5054" s="16"/>
    </row>
    <row r="5055" spans="3:3">
      <c r="C5055" s="16"/>
    </row>
    <row r="5056" spans="3:3">
      <c r="C5056" s="16"/>
    </row>
    <row r="5057" spans="3:3">
      <c r="C5057" s="16"/>
    </row>
    <row r="5058" spans="3:3">
      <c r="C5058" s="16"/>
    </row>
    <row r="5059" spans="3:3">
      <c r="C5059" s="16"/>
    </row>
    <row r="5060" spans="3:3">
      <c r="C5060" s="16"/>
    </row>
    <row r="5061" spans="3:3">
      <c r="C5061" s="16"/>
    </row>
    <row r="5062" spans="3:3">
      <c r="C5062" s="16"/>
    </row>
    <row r="5063" spans="3:3">
      <c r="C5063" s="16"/>
    </row>
    <row r="5064" spans="3:3">
      <c r="C5064" s="16"/>
    </row>
    <row r="5065" spans="3:3">
      <c r="C5065" s="16"/>
    </row>
    <row r="5066" spans="3:3">
      <c r="C5066" s="16"/>
    </row>
    <row r="5067" spans="3:3">
      <c r="C5067" s="16"/>
    </row>
    <row r="5068" spans="3:3">
      <c r="C5068" s="16"/>
    </row>
    <row r="5069" spans="3:3">
      <c r="C5069" s="16"/>
    </row>
    <row r="5070" spans="3:3">
      <c r="C5070" s="16"/>
    </row>
    <row r="5071" spans="3:3">
      <c r="C5071" s="16"/>
    </row>
    <row r="5072" spans="3:3">
      <c r="C5072" s="16"/>
    </row>
    <row r="5073" spans="3:3">
      <c r="C5073" s="16"/>
    </row>
    <row r="5074" spans="3:3">
      <c r="C5074" s="16"/>
    </row>
    <row r="5075" spans="3:3">
      <c r="C5075" s="16"/>
    </row>
    <row r="5076" spans="3:3">
      <c r="C5076" s="16"/>
    </row>
    <row r="5077" spans="3:3">
      <c r="C5077" s="16"/>
    </row>
    <row r="5078" spans="3:3">
      <c r="C5078" s="16"/>
    </row>
    <row r="5079" spans="3:3">
      <c r="C5079" s="16"/>
    </row>
    <row r="5080" spans="3:3">
      <c r="C5080" s="16"/>
    </row>
    <row r="5081" spans="3:3">
      <c r="C5081" s="16"/>
    </row>
    <row r="5082" spans="3:3">
      <c r="C5082" s="16"/>
    </row>
    <row r="5083" spans="3:3">
      <c r="C5083" s="16"/>
    </row>
    <row r="5084" spans="3:3">
      <c r="C5084" s="16"/>
    </row>
    <row r="5085" spans="3:3">
      <c r="C5085" s="16"/>
    </row>
    <row r="5086" spans="3:3">
      <c r="C5086" s="16"/>
    </row>
    <row r="5087" spans="3:3">
      <c r="C5087" s="16"/>
    </row>
    <row r="5088" spans="3:3">
      <c r="C5088" s="16"/>
    </row>
    <row r="5089" spans="3:3">
      <c r="C5089" s="16"/>
    </row>
    <row r="5090" spans="3:3">
      <c r="C5090" s="16"/>
    </row>
    <row r="5091" spans="3:3">
      <c r="C5091" s="16"/>
    </row>
    <row r="5092" spans="3:3">
      <c r="C5092" s="16"/>
    </row>
    <row r="5093" spans="3:3">
      <c r="C5093" s="16"/>
    </row>
    <row r="5094" spans="3:3">
      <c r="C5094" s="16"/>
    </row>
    <row r="5095" spans="3:3">
      <c r="C5095" s="16"/>
    </row>
    <row r="5096" spans="3:3">
      <c r="C5096" s="16"/>
    </row>
    <row r="5097" spans="3:3">
      <c r="C5097" s="16"/>
    </row>
    <row r="5098" spans="3:3">
      <c r="C5098" s="16"/>
    </row>
    <row r="5099" spans="3:3">
      <c r="C5099" s="16"/>
    </row>
    <row r="5100" spans="3:3">
      <c r="C5100" s="16"/>
    </row>
    <row r="5101" spans="3:3">
      <c r="C5101" s="16"/>
    </row>
    <row r="5102" spans="3:3">
      <c r="C5102" s="16"/>
    </row>
    <row r="5103" spans="3:3">
      <c r="C5103" s="16"/>
    </row>
    <row r="5104" spans="3:3">
      <c r="C5104" s="16"/>
    </row>
    <row r="5105" spans="3:3">
      <c r="C5105" s="16"/>
    </row>
    <row r="5106" spans="3:3">
      <c r="C5106" s="16"/>
    </row>
    <row r="5107" spans="3:3">
      <c r="C5107" s="16"/>
    </row>
    <row r="5108" spans="3:3">
      <c r="C5108" s="16"/>
    </row>
    <row r="5109" spans="3:3">
      <c r="C5109" s="16"/>
    </row>
    <row r="5110" spans="3:3">
      <c r="C5110" s="16"/>
    </row>
    <row r="5111" spans="3:3">
      <c r="C5111" s="16"/>
    </row>
    <row r="5112" spans="3:3">
      <c r="C5112" s="16"/>
    </row>
    <row r="5113" spans="3:3">
      <c r="C5113" s="16"/>
    </row>
    <row r="5114" spans="3:3">
      <c r="C5114" s="16"/>
    </row>
    <row r="5115" spans="3:3">
      <c r="C5115" s="16"/>
    </row>
    <row r="5116" spans="3:3">
      <c r="C5116" s="16"/>
    </row>
    <row r="5117" spans="3:3">
      <c r="C5117" s="16"/>
    </row>
    <row r="5118" spans="3:3">
      <c r="C5118" s="16"/>
    </row>
    <row r="5119" spans="3:3">
      <c r="C5119" s="16"/>
    </row>
    <row r="5120" spans="3:3">
      <c r="C5120" s="16"/>
    </row>
    <row r="5121" spans="3:3">
      <c r="C5121" s="16"/>
    </row>
    <row r="5122" spans="3:3">
      <c r="C5122" s="16"/>
    </row>
    <row r="5123" spans="3:3">
      <c r="C5123" s="16"/>
    </row>
    <row r="5124" spans="3:3">
      <c r="C5124" s="16"/>
    </row>
    <row r="5125" spans="3:3">
      <c r="C5125" s="16"/>
    </row>
    <row r="5126" spans="3:3">
      <c r="C5126" s="16"/>
    </row>
    <row r="5127" spans="3:3">
      <c r="C5127" s="16"/>
    </row>
    <row r="5128" spans="3:3">
      <c r="C5128" s="16"/>
    </row>
    <row r="5129" spans="3:3">
      <c r="C5129" s="16"/>
    </row>
    <row r="5130" spans="3:3">
      <c r="C5130" s="16"/>
    </row>
    <row r="5131" spans="3:3">
      <c r="C5131" s="16"/>
    </row>
    <row r="5132" spans="3:3">
      <c r="C5132" s="16"/>
    </row>
    <row r="5133" spans="3:3">
      <c r="C5133" s="16"/>
    </row>
    <row r="5134" spans="3:3">
      <c r="C5134" s="16"/>
    </row>
    <row r="5135" spans="3:3">
      <c r="C5135" s="16"/>
    </row>
    <row r="5136" spans="3:3">
      <c r="C5136" s="16"/>
    </row>
    <row r="5137" spans="3:3">
      <c r="C5137" s="16"/>
    </row>
    <row r="5138" spans="3:3">
      <c r="C5138" s="16"/>
    </row>
    <row r="5139" spans="3:3">
      <c r="C5139" s="16"/>
    </row>
    <row r="5140" spans="3:3">
      <c r="C5140" s="16"/>
    </row>
    <row r="5141" spans="3:3">
      <c r="C5141" s="16"/>
    </row>
    <row r="5142" spans="3:3">
      <c r="C5142" s="16"/>
    </row>
    <row r="5143" spans="3:3">
      <c r="C5143" s="16"/>
    </row>
    <row r="5144" spans="3:3">
      <c r="C5144" s="16"/>
    </row>
    <row r="5145" spans="3:3">
      <c r="C5145" s="16"/>
    </row>
    <row r="5146" spans="3:3">
      <c r="C5146" s="16"/>
    </row>
    <row r="5147" spans="3:3">
      <c r="C5147" s="16"/>
    </row>
    <row r="5148" spans="3:3">
      <c r="C5148" s="16"/>
    </row>
    <row r="5149" spans="3:3">
      <c r="C5149" s="16"/>
    </row>
    <row r="5150" spans="3:3">
      <c r="C5150" s="16"/>
    </row>
    <row r="5151" spans="3:3">
      <c r="C5151" s="16"/>
    </row>
    <row r="5152" spans="3:3">
      <c r="C5152" s="16"/>
    </row>
    <row r="5153" spans="3:3">
      <c r="C5153" s="16"/>
    </row>
    <row r="5154" spans="3:3">
      <c r="C5154" s="16"/>
    </row>
    <row r="5155" spans="3:3">
      <c r="C5155" s="16"/>
    </row>
    <row r="5156" spans="3:3">
      <c r="C5156" s="16"/>
    </row>
    <row r="5157" spans="3:3">
      <c r="C5157" s="16"/>
    </row>
    <row r="5158" spans="3:3">
      <c r="C5158" s="16"/>
    </row>
    <row r="5159" spans="3:3">
      <c r="C5159" s="16"/>
    </row>
    <row r="5160" spans="3:3">
      <c r="C5160" s="16"/>
    </row>
    <row r="5161" spans="3:3">
      <c r="C5161" s="16"/>
    </row>
    <row r="5162" spans="3:3">
      <c r="C5162" s="16"/>
    </row>
    <row r="5163" spans="3:3">
      <c r="C5163" s="16"/>
    </row>
    <row r="5164" spans="3:3">
      <c r="C5164" s="16"/>
    </row>
    <row r="5165" spans="3:3">
      <c r="C5165" s="16"/>
    </row>
    <row r="5166" spans="3:3">
      <c r="C5166" s="16"/>
    </row>
    <row r="5167" spans="3:3">
      <c r="C5167" s="16"/>
    </row>
    <row r="5168" spans="3:3">
      <c r="C5168" s="16"/>
    </row>
    <row r="5169" spans="3:3">
      <c r="C5169" s="16"/>
    </row>
    <row r="5170" spans="3:3">
      <c r="C5170" s="16"/>
    </row>
    <row r="5171" spans="3:3">
      <c r="C5171" s="16"/>
    </row>
    <row r="5172" spans="3:3">
      <c r="C5172" s="16"/>
    </row>
    <row r="5173" spans="3:3">
      <c r="C5173" s="16"/>
    </row>
    <row r="5174" spans="3:3">
      <c r="C5174" s="16"/>
    </row>
    <row r="5175" spans="3:3">
      <c r="C5175" s="16"/>
    </row>
    <row r="5176" spans="3:3">
      <c r="C5176" s="16"/>
    </row>
    <row r="5177" spans="3:3">
      <c r="C5177" s="16"/>
    </row>
    <row r="5178" spans="3:3">
      <c r="C5178" s="16"/>
    </row>
    <row r="5179" spans="3:3">
      <c r="C5179" s="16"/>
    </row>
    <row r="5180" spans="3:3">
      <c r="C5180" s="16"/>
    </row>
    <row r="5181" spans="3:3">
      <c r="C5181" s="16"/>
    </row>
    <row r="5182" spans="3:3">
      <c r="C5182" s="16"/>
    </row>
    <row r="5183" spans="3:3">
      <c r="C5183" s="16"/>
    </row>
    <row r="5184" spans="3:3">
      <c r="C5184" s="16"/>
    </row>
    <row r="5185" spans="3:3">
      <c r="C5185" s="16"/>
    </row>
    <row r="5186" spans="3:3">
      <c r="C5186" s="16"/>
    </row>
    <row r="5187" spans="3:3">
      <c r="C5187" s="16"/>
    </row>
    <row r="5188" spans="3:3">
      <c r="C5188" s="16"/>
    </row>
    <row r="5189" spans="3:3">
      <c r="C5189" s="16"/>
    </row>
    <row r="5190" spans="3:3">
      <c r="C5190" s="16"/>
    </row>
    <row r="5191" spans="3:3">
      <c r="C5191" s="16"/>
    </row>
    <row r="5192" spans="3:3">
      <c r="C5192" s="16"/>
    </row>
    <row r="5193" spans="3:3">
      <c r="C5193" s="16"/>
    </row>
    <row r="5194" spans="3:3">
      <c r="C5194" s="16"/>
    </row>
    <row r="5195" spans="3:3">
      <c r="C5195" s="16"/>
    </row>
    <row r="5196" spans="3:3">
      <c r="C5196" s="16"/>
    </row>
    <row r="5197" spans="3:3">
      <c r="C5197" s="16"/>
    </row>
    <row r="5198" spans="3:3">
      <c r="C5198" s="16"/>
    </row>
    <row r="5199" spans="3:3">
      <c r="C5199" s="16"/>
    </row>
    <row r="5200" spans="3:3">
      <c r="C5200" s="16"/>
    </row>
    <row r="5201" spans="3:3">
      <c r="C5201" s="16"/>
    </row>
    <row r="5202" spans="3:3">
      <c r="C5202" s="16"/>
    </row>
    <row r="5203" spans="3:3">
      <c r="C5203" s="16"/>
    </row>
    <row r="5204" spans="3:3">
      <c r="C5204" s="16"/>
    </row>
    <row r="5205" spans="3:3">
      <c r="C5205" s="16"/>
    </row>
    <row r="5206" spans="3:3">
      <c r="C5206" s="16"/>
    </row>
    <row r="5207" spans="3:3">
      <c r="C5207" s="16"/>
    </row>
    <row r="5208" spans="3:3">
      <c r="C5208" s="16"/>
    </row>
    <row r="5209" spans="3:3">
      <c r="C5209" s="16"/>
    </row>
    <row r="5210" spans="3:3">
      <c r="C5210" s="16"/>
    </row>
    <row r="5211" spans="3:3">
      <c r="C5211" s="16"/>
    </row>
    <row r="5212" spans="3:3">
      <c r="C5212" s="16"/>
    </row>
    <row r="5213" spans="3:3">
      <c r="C5213" s="16"/>
    </row>
    <row r="5214" spans="3:3">
      <c r="C5214" s="16"/>
    </row>
    <row r="5215" spans="3:3">
      <c r="C5215" s="16"/>
    </row>
    <row r="5216" spans="3:3">
      <c r="C5216" s="16"/>
    </row>
    <row r="5217" spans="3:3">
      <c r="C5217" s="16"/>
    </row>
    <row r="5218" spans="3:3">
      <c r="C5218" s="16"/>
    </row>
    <row r="5219" spans="3:3">
      <c r="C5219" s="16"/>
    </row>
    <row r="5220" spans="3:3">
      <c r="C5220" s="16"/>
    </row>
    <row r="5221" spans="3:3">
      <c r="C5221" s="16"/>
    </row>
    <row r="5222" spans="3:3">
      <c r="C5222" s="16"/>
    </row>
    <row r="5223" spans="3:3">
      <c r="C5223" s="16"/>
    </row>
    <row r="5224" spans="3:3">
      <c r="C5224" s="16"/>
    </row>
    <row r="5225" spans="3:3">
      <c r="C5225" s="16"/>
    </row>
    <row r="5226" spans="3:3">
      <c r="C5226" s="16"/>
    </row>
    <row r="5227" spans="3:3">
      <c r="C5227" s="16"/>
    </row>
    <row r="5228" spans="3:3">
      <c r="C5228" s="16"/>
    </row>
    <row r="5229" spans="3:3">
      <c r="C5229" s="16"/>
    </row>
    <row r="5230" spans="3:3">
      <c r="C5230" s="16"/>
    </row>
    <row r="5231" spans="3:3">
      <c r="C5231" s="16"/>
    </row>
    <row r="5232" spans="3:3">
      <c r="C5232" s="16"/>
    </row>
    <row r="5233" spans="3:3">
      <c r="C5233" s="16"/>
    </row>
    <row r="5234" spans="3:3">
      <c r="C5234" s="16"/>
    </row>
    <row r="5235" spans="3:3">
      <c r="C5235" s="16"/>
    </row>
    <row r="5236" spans="3:3">
      <c r="C5236" s="16"/>
    </row>
    <row r="5237" spans="3:3">
      <c r="C5237" s="16"/>
    </row>
    <row r="5238" spans="3:3">
      <c r="C5238" s="16"/>
    </row>
    <row r="5239" spans="3:3">
      <c r="C5239" s="16"/>
    </row>
    <row r="5240" spans="3:3">
      <c r="C5240" s="16"/>
    </row>
    <row r="5241" spans="3:3">
      <c r="C5241" s="16"/>
    </row>
    <row r="5242" spans="3:3">
      <c r="C5242" s="16"/>
    </row>
    <row r="5243" spans="3:3">
      <c r="C5243" s="16"/>
    </row>
    <row r="5244" spans="3:3">
      <c r="C5244" s="16"/>
    </row>
    <row r="5245" spans="3:3">
      <c r="C5245" s="16"/>
    </row>
    <row r="5246" spans="3:3">
      <c r="C5246" s="16"/>
    </row>
    <row r="5247" spans="3:3">
      <c r="C5247" s="16"/>
    </row>
    <row r="5248" spans="3:3">
      <c r="C5248" s="16"/>
    </row>
    <row r="5249" spans="3:3">
      <c r="C5249" s="16"/>
    </row>
    <row r="5250" spans="3:3">
      <c r="C5250" s="16"/>
    </row>
    <row r="5251" spans="3:3">
      <c r="C5251" s="16"/>
    </row>
    <row r="5252" spans="3:3">
      <c r="C5252" s="16"/>
    </row>
    <row r="5253" spans="3:3">
      <c r="C5253" s="16"/>
    </row>
    <row r="5254" spans="3:3">
      <c r="C5254" s="16"/>
    </row>
    <row r="5255" spans="3:3">
      <c r="C5255" s="16"/>
    </row>
    <row r="5256" spans="3:3">
      <c r="C5256" s="16"/>
    </row>
    <row r="5257" spans="3:3">
      <c r="C5257" s="16"/>
    </row>
    <row r="5258" spans="3:3">
      <c r="C5258" s="16"/>
    </row>
    <row r="5259" spans="3:3">
      <c r="C5259" s="16"/>
    </row>
    <row r="5260" spans="3:3">
      <c r="C5260" s="16"/>
    </row>
    <row r="5261" spans="3:3">
      <c r="C5261" s="16"/>
    </row>
    <row r="5262" spans="3:3">
      <c r="C5262" s="16"/>
    </row>
    <row r="5263" spans="3:3">
      <c r="C5263" s="16"/>
    </row>
    <row r="5264" spans="3:3">
      <c r="C5264" s="16"/>
    </row>
    <row r="5265" spans="3:3">
      <c r="C5265" s="16"/>
    </row>
    <row r="5266" spans="3:3">
      <c r="C5266" s="16"/>
    </row>
    <row r="5267" spans="3:3">
      <c r="C5267" s="16"/>
    </row>
    <row r="5268" spans="3:3">
      <c r="C5268" s="16"/>
    </row>
    <row r="5269" spans="3:3">
      <c r="C5269" s="16"/>
    </row>
    <row r="5270" spans="3:3">
      <c r="C5270" s="16"/>
    </row>
    <row r="5271" spans="3:3">
      <c r="C5271" s="16"/>
    </row>
    <row r="5272" spans="3:3">
      <c r="C5272" s="16"/>
    </row>
    <row r="5273" spans="3:3">
      <c r="C5273" s="16"/>
    </row>
    <row r="5274" spans="3:3">
      <c r="C5274" s="16"/>
    </row>
    <row r="5275" spans="3:3">
      <c r="C5275" s="16"/>
    </row>
    <row r="5276" spans="3:3">
      <c r="C5276" s="16"/>
    </row>
    <row r="5277" spans="3:3">
      <c r="C5277" s="16"/>
    </row>
    <row r="5278" spans="3:3">
      <c r="C5278" s="16"/>
    </row>
    <row r="5279" spans="3:3">
      <c r="C5279" s="16"/>
    </row>
    <row r="5280" spans="3:3">
      <c r="C5280" s="16"/>
    </row>
    <row r="5281" spans="3:3">
      <c r="C5281" s="16"/>
    </row>
    <row r="5282" spans="3:3">
      <c r="C5282" s="16"/>
    </row>
    <row r="5283" spans="3:3">
      <c r="C5283" s="16"/>
    </row>
    <row r="5284" spans="3:3">
      <c r="C5284" s="16"/>
    </row>
    <row r="5285" spans="3:3">
      <c r="C5285" s="16"/>
    </row>
    <row r="5286" spans="3:3">
      <c r="C5286" s="16"/>
    </row>
    <row r="5287" spans="3:3">
      <c r="C5287" s="16"/>
    </row>
    <row r="5288" spans="3:3">
      <c r="C5288" s="16"/>
    </row>
    <row r="5289" spans="3:3">
      <c r="C5289" s="16"/>
    </row>
    <row r="5290" spans="3:3">
      <c r="C5290" s="16"/>
    </row>
    <row r="5291" spans="3:3">
      <c r="C5291" s="16"/>
    </row>
    <row r="5292" spans="3:3">
      <c r="C5292" s="16"/>
    </row>
    <row r="5293" spans="3:3">
      <c r="C5293" s="16"/>
    </row>
    <row r="5294" spans="3:3">
      <c r="C5294" s="16"/>
    </row>
    <row r="5295" spans="3:3">
      <c r="C5295" s="16"/>
    </row>
    <row r="5296" spans="3:3">
      <c r="C5296" s="16"/>
    </row>
    <row r="5297" spans="3:3">
      <c r="C5297" s="16"/>
    </row>
    <row r="5298" spans="3:3">
      <c r="C5298" s="16"/>
    </row>
    <row r="5299" spans="3:3">
      <c r="C5299" s="16"/>
    </row>
    <row r="5300" spans="3:3">
      <c r="C5300" s="16"/>
    </row>
    <row r="5301" spans="3:3">
      <c r="C5301" s="16"/>
    </row>
    <row r="5302" spans="3:3">
      <c r="C5302" s="16"/>
    </row>
    <row r="5303" spans="3:3">
      <c r="C5303" s="16"/>
    </row>
    <row r="5304" spans="3:3">
      <c r="C5304" s="16"/>
    </row>
    <row r="5305" spans="3:3">
      <c r="C5305" s="16"/>
    </row>
    <row r="5306" spans="3:3">
      <c r="C5306" s="16"/>
    </row>
    <row r="5307" spans="3:3">
      <c r="C5307" s="16"/>
    </row>
    <row r="5308" spans="3:3">
      <c r="C5308" s="16"/>
    </row>
    <row r="5309" spans="3:3">
      <c r="C5309" s="16"/>
    </row>
    <row r="5310" spans="3:3">
      <c r="C5310" s="16"/>
    </row>
    <row r="5311" spans="3:3">
      <c r="C5311" s="16"/>
    </row>
    <row r="5312" spans="3:3">
      <c r="C5312" s="16"/>
    </row>
    <row r="5313" spans="3:3">
      <c r="C5313" s="16"/>
    </row>
    <row r="5314" spans="3:3">
      <c r="C5314" s="16"/>
    </row>
    <row r="5315" spans="3:3">
      <c r="C5315" s="16"/>
    </row>
    <row r="5316" spans="3:3">
      <c r="C5316" s="16"/>
    </row>
    <row r="5317" spans="3:3">
      <c r="C5317" s="16"/>
    </row>
    <row r="5318" spans="3:3">
      <c r="C5318" s="16"/>
    </row>
    <row r="5319" spans="3:3">
      <c r="C5319" s="16"/>
    </row>
    <row r="5320" spans="3:3">
      <c r="C5320" s="16"/>
    </row>
    <row r="5321" spans="3:3">
      <c r="C5321" s="16"/>
    </row>
    <row r="5322" spans="3:3">
      <c r="C5322" s="16"/>
    </row>
    <row r="5323" spans="3:3">
      <c r="C5323" s="16"/>
    </row>
    <row r="5324" spans="3:3">
      <c r="C5324" s="16"/>
    </row>
    <row r="5325" spans="3:3">
      <c r="C5325" s="16"/>
    </row>
    <row r="5326" spans="3:3">
      <c r="C5326" s="16"/>
    </row>
    <row r="5327" spans="3:3">
      <c r="C5327" s="16"/>
    </row>
    <row r="5328" spans="3:3">
      <c r="C5328" s="16"/>
    </row>
    <row r="5329" spans="3:3">
      <c r="C5329" s="16"/>
    </row>
    <row r="5330" spans="3:3">
      <c r="C5330" s="16"/>
    </row>
    <row r="5331" spans="3:3">
      <c r="C5331" s="16"/>
    </row>
    <row r="5332" spans="3:3">
      <c r="C5332" s="16"/>
    </row>
    <row r="5333" spans="3:3">
      <c r="C5333" s="16"/>
    </row>
    <row r="5334" spans="3:3">
      <c r="C5334" s="16"/>
    </row>
    <row r="5335" spans="3:3">
      <c r="C5335" s="16"/>
    </row>
    <row r="5336" spans="3:3">
      <c r="C5336" s="16"/>
    </row>
    <row r="5337" spans="3:3">
      <c r="C5337" s="16"/>
    </row>
    <row r="5338" spans="3:3">
      <c r="C5338" s="16"/>
    </row>
    <row r="5339" spans="3:3">
      <c r="C5339" s="16"/>
    </row>
    <row r="5340" spans="3:3">
      <c r="C5340" s="16"/>
    </row>
    <row r="5341" spans="3:3">
      <c r="C5341" s="16"/>
    </row>
    <row r="5342" spans="3:3">
      <c r="C5342" s="16"/>
    </row>
    <row r="5343" spans="3:3">
      <c r="C5343" s="16"/>
    </row>
    <row r="5344" spans="3:3">
      <c r="C5344" s="16"/>
    </row>
    <row r="5345" spans="3:3">
      <c r="C5345" s="16"/>
    </row>
    <row r="5346" spans="3:3">
      <c r="C5346" s="16"/>
    </row>
    <row r="5347" spans="3:3">
      <c r="C5347" s="16"/>
    </row>
    <row r="5348" spans="3:3">
      <c r="C5348" s="16"/>
    </row>
    <row r="5349" spans="3:3">
      <c r="C5349" s="16"/>
    </row>
    <row r="5350" spans="3:3">
      <c r="C5350" s="16"/>
    </row>
    <row r="5351" spans="3:3">
      <c r="C5351" s="16"/>
    </row>
    <row r="5352" spans="3:3">
      <c r="C5352" s="16"/>
    </row>
    <row r="5353" spans="3:3">
      <c r="C5353" s="16"/>
    </row>
    <row r="5354" spans="3:3">
      <c r="C5354" s="16"/>
    </row>
    <row r="5355" spans="3:3">
      <c r="C5355" s="16"/>
    </row>
    <row r="5356" spans="3:3">
      <c r="C5356" s="16"/>
    </row>
    <row r="5357" spans="3:3">
      <c r="C5357" s="16"/>
    </row>
    <row r="5358" spans="3:3">
      <c r="C5358" s="16"/>
    </row>
    <row r="5359" spans="3:3">
      <c r="C5359" s="16"/>
    </row>
    <row r="5360" spans="3:3">
      <c r="C5360" s="16"/>
    </row>
    <row r="5361" spans="3:3">
      <c r="C5361" s="16"/>
    </row>
    <row r="5362" spans="3:3">
      <c r="C5362" s="16"/>
    </row>
    <row r="5363" spans="3:3">
      <c r="C5363" s="16"/>
    </row>
    <row r="5364" spans="3:3">
      <c r="C5364" s="16"/>
    </row>
    <row r="5365" spans="3:3">
      <c r="C5365" s="16"/>
    </row>
    <row r="5366" spans="3:3">
      <c r="C5366" s="16"/>
    </row>
    <row r="5367" spans="3:3">
      <c r="C5367" s="16"/>
    </row>
    <row r="5368" spans="3:3">
      <c r="C5368" s="16"/>
    </row>
    <row r="5369" spans="3:3">
      <c r="C5369" s="16"/>
    </row>
    <row r="5370" spans="3:3">
      <c r="C5370" s="16"/>
    </row>
    <row r="5371" spans="3:3">
      <c r="C5371" s="16"/>
    </row>
    <row r="5372" spans="3:3">
      <c r="C5372" s="16"/>
    </row>
    <row r="5373" spans="3:3">
      <c r="C5373" s="16"/>
    </row>
    <row r="5374" spans="3:3">
      <c r="C5374" s="16"/>
    </row>
    <row r="5375" spans="3:3">
      <c r="C5375" s="16"/>
    </row>
    <row r="5376" spans="3:3">
      <c r="C5376" s="16"/>
    </row>
    <row r="5377" spans="3:3">
      <c r="C5377" s="16"/>
    </row>
    <row r="5378" spans="3:3">
      <c r="C5378" s="16"/>
    </row>
    <row r="5379" spans="3:3">
      <c r="C5379" s="16"/>
    </row>
    <row r="5380" spans="3:3">
      <c r="C5380" s="16"/>
    </row>
    <row r="5381" spans="3:3">
      <c r="C5381" s="16"/>
    </row>
    <row r="5382" spans="3:3">
      <c r="C5382" s="16"/>
    </row>
    <row r="5383" spans="3:3">
      <c r="C5383" s="16"/>
    </row>
    <row r="5384" spans="3:3">
      <c r="C5384" s="16"/>
    </row>
    <row r="5385" spans="3:3">
      <c r="C5385" s="16"/>
    </row>
    <row r="5386" spans="3:3">
      <c r="C5386" s="16"/>
    </row>
    <row r="5387" spans="3:3">
      <c r="C5387" s="16"/>
    </row>
    <row r="5388" spans="3:3">
      <c r="C5388" s="16"/>
    </row>
    <row r="5389" spans="3:3">
      <c r="C5389" s="16"/>
    </row>
    <row r="5390" spans="3:3">
      <c r="C5390" s="16"/>
    </row>
    <row r="5391" spans="3:3">
      <c r="C5391" s="16"/>
    </row>
    <row r="5392" spans="3:3">
      <c r="C5392" s="16"/>
    </row>
    <row r="5393" spans="3:3">
      <c r="C5393" s="16"/>
    </row>
    <row r="5394" spans="3:3">
      <c r="C5394" s="16"/>
    </row>
    <row r="5395" spans="3:3">
      <c r="C5395" s="16"/>
    </row>
    <row r="5396" spans="3:3">
      <c r="C5396" s="16"/>
    </row>
    <row r="5397" spans="3:3">
      <c r="C5397" s="16"/>
    </row>
    <row r="5398" spans="3:3">
      <c r="C5398" s="16"/>
    </row>
    <row r="5399" spans="3:3">
      <c r="C5399" s="16"/>
    </row>
    <row r="5400" spans="3:3">
      <c r="C5400" s="16"/>
    </row>
    <row r="5401" spans="3:3">
      <c r="C5401" s="16"/>
    </row>
    <row r="5402" spans="3:3">
      <c r="C5402" s="16"/>
    </row>
    <row r="5403" spans="3:3">
      <c r="C5403" s="16"/>
    </row>
    <row r="5404" spans="3:3">
      <c r="C5404" s="16"/>
    </row>
    <row r="5405" spans="3:3">
      <c r="C5405" s="16"/>
    </row>
    <row r="5406" spans="3:3">
      <c r="C5406" s="16"/>
    </row>
    <row r="5407" spans="3:3">
      <c r="C5407" s="16"/>
    </row>
    <row r="5408" spans="3:3">
      <c r="C5408" s="16"/>
    </row>
    <row r="5409" spans="3:3">
      <c r="C5409" s="16"/>
    </row>
    <row r="5410" spans="3:3">
      <c r="C5410" s="16"/>
    </row>
    <row r="5411" spans="3:3">
      <c r="C5411" s="16"/>
    </row>
    <row r="5412" spans="3:3">
      <c r="C5412" s="16"/>
    </row>
    <row r="5413" spans="3:3">
      <c r="C5413" s="16"/>
    </row>
    <row r="5414" spans="3:3">
      <c r="C5414" s="16"/>
    </row>
    <row r="5415" spans="3:3">
      <c r="C5415" s="16"/>
    </row>
    <row r="5416" spans="3:3">
      <c r="C5416" s="16"/>
    </row>
    <row r="5417" spans="3:3">
      <c r="C5417" s="16"/>
    </row>
    <row r="5418" spans="3:3">
      <c r="C5418" s="16"/>
    </row>
    <row r="5419" spans="3:3">
      <c r="C5419" s="16"/>
    </row>
    <row r="5420" spans="3:3">
      <c r="C5420" s="16"/>
    </row>
    <row r="5421" spans="3:3">
      <c r="C5421" s="16"/>
    </row>
    <row r="5422" spans="3:3">
      <c r="C5422" s="16"/>
    </row>
    <row r="5423" spans="3:3">
      <c r="C5423" s="16"/>
    </row>
    <row r="5424" spans="3:3">
      <c r="C5424" s="16"/>
    </row>
    <row r="5425" spans="3:3">
      <c r="C5425" s="16"/>
    </row>
    <row r="5426" spans="3:3">
      <c r="C5426" s="16"/>
    </row>
    <row r="5427" spans="3:3">
      <c r="C5427" s="16"/>
    </row>
    <row r="5428" spans="3:3">
      <c r="C5428" s="16"/>
    </row>
    <row r="5429" spans="3:3">
      <c r="C5429" s="16"/>
    </row>
    <row r="5430" spans="3:3">
      <c r="C5430" s="16"/>
    </row>
    <row r="5431" spans="3:3">
      <c r="C5431" s="16"/>
    </row>
    <row r="5432" spans="3:3">
      <c r="C5432" s="16"/>
    </row>
    <row r="5433" spans="3:3">
      <c r="C5433" s="16"/>
    </row>
    <row r="5434" spans="3:3">
      <c r="C5434" s="16"/>
    </row>
    <row r="5435" spans="3:3">
      <c r="C5435" s="16"/>
    </row>
    <row r="5436" spans="3:3">
      <c r="C5436" s="16"/>
    </row>
    <row r="5437" spans="3:3">
      <c r="C5437" s="16"/>
    </row>
    <row r="5438" spans="3:3">
      <c r="C5438" s="16"/>
    </row>
    <row r="5439" spans="3:3">
      <c r="C5439" s="16"/>
    </row>
    <row r="5440" spans="3:3">
      <c r="C5440" s="16"/>
    </row>
    <row r="5441" spans="3:3">
      <c r="C5441" s="16"/>
    </row>
    <row r="5442" spans="3:3">
      <c r="C5442" s="16"/>
    </row>
    <row r="5443" spans="3:3">
      <c r="C5443" s="16"/>
    </row>
    <row r="5444" spans="3:3">
      <c r="C5444" s="16"/>
    </row>
    <row r="5445" spans="3:3">
      <c r="C5445" s="16"/>
    </row>
    <row r="5446" spans="3:3">
      <c r="C5446" s="16"/>
    </row>
    <row r="5447" spans="3:3">
      <c r="C5447" s="16"/>
    </row>
    <row r="5448" spans="3:3">
      <c r="C5448" s="16"/>
    </row>
    <row r="5449" spans="3:3">
      <c r="C5449" s="16"/>
    </row>
    <row r="5450" spans="3:3">
      <c r="C5450" s="16"/>
    </row>
    <row r="5451" spans="3:3">
      <c r="C5451" s="16"/>
    </row>
    <row r="5452" spans="3:3">
      <c r="C5452" s="16"/>
    </row>
    <row r="5453" spans="3:3">
      <c r="C5453" s="16"/>
    </row>
    <row r="5454" spans="3:3">
      <c r="C5454" s="16"/>
    </row>
    <row r="5455" spans="3:3">
      <c r="C5455" s="16"/>
    </row>
    <row r="5456" spans="3:3">
      <c r="C5456" s="16"/>
    </row>
    <row r="5457" spans="3:3">
      <c r="C5457" s="16"/>
    </row>
    <row r="5458" spans="3:3">
      <c r="C5458" s="16"/>
    </row>
    <row r="5459" spans="3:3">
      <c r="C5459" s="16"/>
    </row>
    <row r="5460" spans="3:3">
      <c r="C5460" s="16"/>
    </row>
    <row r="5461" spans="3:3">
      <c r="C5461" s="16"/>
    </row>
    <row r="5462" spans="3:3">
      <c r="C5462" s="16"/>
    </row>
    <row r="5463" spans="3:3">
      <c r="C5463" s="16"/>
    </row>
    <row r="5464" spans="3:3">
      <c r="C5464" s="16"/>
    </row>
    <row r="5465" spans="3:3">
      <c r="C5465" s="16"/>
    </row>
    <row r="5466" spans="3:3">
      <c r="C5466" s="16"/>
    </row>
    <row r="5467" spans="3:3">
      <c r="C5467" s="16"/>
    </row>
    <row r="5468" spans="3:3">
      <c r="C5468" s="16"/>
    </row>
    <row r="5469" spans="3:3">
      <c r="C5469" s="16"/>
    </row>
    <row r="5470" spans="3:3">
      <c r="C5470" s="16"/>
    </row>
    <row r="5471" spans="3:3">
      <c r="C5471" s="16"/>
    </row>
    <row r="5472" spans="3:3">
      <c r="C5472" s="16"/>
    </row>
    <row r="5473" spans="3:3">
      <c r="C5473" s="16"/>
    </row>
    <row r="5474" spans="3:3">
      <c r="C5474" s="16"/>
    </row>
    <row r="5475" spans="3:3">
      <c r="C5475" s="16"/>
    </row>
    <row r="5476" spans="3:3">
      <c r="C5476" s="16"/>
    </row>
    <row r="5477" spans="3:3">
      <c r="C5477" s="16"/>
    </row>
    <row r="5478" spans="3:3">
      <c r="C5478" s="16"/>
    </row>
    <row r="5479" spans="3:3">
      <c r="C5479" s="16"/>
    </row>
    <row r="5480" spans="3:3">
      <c r="C5480" s="16"/>
    </row>
    <row r="5481" spans="3:3">
      <c r="C5481" s="16"/>
    </row>
    <row r="5482" spans="3:3">
      <c r="C5482" s="16"/>
    </row>
    <row r="5483" spans="3:3">
      <c r="C5483" s="16"/>
    </row>
    <row r="5484" spans="3:3">
      <c r="C5484" s="16"/>
    </row>
    <row r="5485" spans="3:3">
      <c r="C5485" s="16"/>
    </row>
    <row r="5486" spans="3:3">
      <c r="C5486" s="16"/>
    </row>
    <row r="5487" spans="3:3">
      <c r="C5487" s="16"/>
    </row>
    <row r="5488" spans="3:3">
      <c r="C5488" s="16"/>
    </row>
    <row r="5489" spans="3:3">
      <c r="C5489" s="16"/>
    </row>
    <row r="5490" spans="3:3">
      <c r="C5490" s="16"/>
    </row>
    <row r="5491" spans="3:3">
      <c r="C5491" s="16"/>
    </row>
    <row r="5492" spans="3:3">
      <c r="C5492" s="16"/>
    </row>
    <row r="5493" spans="3:3">
      <c r="C5493" s="16"/>
    </row>
    <row r="5494" spans="3:3">
      <c r="C5494" s="16"/>
    </row>
    <row r="5495" spans="3:3">
      <c r="C5495" s="16"/>
    </row>
    <row r="5496" spans="3:3">
      <c r="C5496" s="16"/>
    </row>
    <row r="5497" spans="3:3">
      <c r="C5497" s="16"/>
    </row>
    <row r="5498" spans="3:3">
      <c r="C5498" s="16"/>
    </row>
    <row r="5499" spans="3:3">
      <c r="C5499" s="16"/>
    </row>
    <row r="5500" spans="3:3">
      <c r="C5500" s="16"/>
    </row>
    <row r="5501" spans="3:3">
      <c r="C5501" s="16"/>
    </row>
    <row r="5502" spans="3:3">
      <c r="C5502" s="16"/>
    </row>
    <row r="5503" spans="3:3">
      <c r="C5503" s="16"/>
    </row>
    <row r="5504" spans="3:3">
      <c r="C5504" s="16"/>
    </row>
    <row r="5505" spans="3:3">
      <c r="C5505" s="16"/>
    </row>
    <row r="5506" spans="3:3">
      <c r="C5506" s="16"/>
    </row>
    <row r="5507" spans="3:3">
      <c r="C5507" s="16"/>
    </row>
    <row r="5508" spans="3:3">
      <c r="C5508" s="16"/>
    </row>
    <row r="5509" spans="3:3">
      <c r="C5509" s="16"/>
    </row>
    <row r="5510" spans="3:3">
      <c r="C5510" s="16"/>
    </row>
    <row r="5511" spans="3:3">
      <c r="C5511" s="16"/>
    </row>
    <row r="5512" spans="3:3">
      <c r="C5512" s="16"/>
    </row>
    <row r="5513" spans="3:3">
      <c r="C5513" s="16"/>
    </row>
    <row r="5514" spans="3:3">
      <c r="C5514" s="16"/>
    </row>
    <row r="5515" spans="3:3">
      <c r="C5515" s="16"/>
    </row>
    <row r="5516" spans="3:3">
      <c r="C5516" s="16"/>
    </row>
    <row r="5517" spans="3:3">
      <c r="C5517" s="16"/>
    </row>
    <row r="5518" spans="3:3">
      <c r="C5518" s="16"/>
    </row>
    <row r="5519" spans="3:3">
      <c r="C5519" s="16"/>
    </row>
    <row r="5520" spans="3:3">
      <c r="C5520" s="16"/>
    </row>
    <row r="5521" spans="3:3">
      <c r="C5521" s="16"/>
    </row>
    <row r="5522" spans="3:3">
      <c r="C5522" s="16"/>
    </row>
    <row r="5523" spans="3:3">
      <c r="C5523" s="16"/>
    </row>
    <row r="5524" spans="3:3">
      <c r="C5524" s="16"/>
    </row>
    <row r="5525" spans="3:3">
      <c r="C5525" s="16"/>
    </row>
    <row r="5526" spans="3:3">
      <c r="C5526" s="16"/>
    </row>
    <row r="5527" spans="3:3">
      <c r="C5527" s="16"/>
    </row>
    <row r="5528" spans="3:3">
      <c r="C5528" s="16"/>
    </row>
    <row r="5529" spans="3:3">
      <c r="C5529" s="16"/>
    </row>
    <row r="5530" spans="3:3">
      <c r="C5530" s="16"/>
    </row>
    <row r="5531" spans="3:3">
      <c r="C5531" s="16"/>
    </row>
    <row r="5532" spans="3:3">
      <c r="C5532" s="16"/>
    </row>
    <row r="5533" spans="3:3">
      <c r="C5533" s="16"/>
    </row>
    <row r="5534" spans="3:3">
      <c r="C5534" s="16"/>
    </row>
    <row r="5535" spans="3:3">
      <c r="C5535" s="16"/>
    </row>
    <row r="5536" spans="3:3">
      <c r="C5536" s="16"/>
    </row>
    <row r="5537" spans="3:3">
      <c r="C5537" s="16"/>
    </row>
    <row r="5538" spans="3:3">
      <c r="C5538" s="16"/>
    </row>
    <row r="5539" spans="3:3">
      <c r="C5539" s="16"/>
    </row>
    <row r="5540" spans="3:3">
      <c r="C5540" s="16"/>
    </row>
    <row r="5541" spans="3:3">
      <c r="C5541" s="16"/>
    </row>
    <row r="5542" spans="3:3">
      <c r="C5542" s="16"/>
    </row>
    <row r="5543" spans="3:3">
      <c r="C5543" s="16"/>
    </row>
    <row r="5544" spans="3:3">
      <c r="C5544" s="16"/>
    </row>
    <row r="5545" spans="3:3">
      <c r="C5545" s="16"/>
    </row>
    <row r="5546" spans="3:3">
      <c r="C5546" s="16"/>
    </row>
    <row r="5547" spans="3:3">
      <c r="C5547" s="16"/>
    </row>
    <row r="5548" spans="3:3">
      <c r="C5548" s="16"/>
    </row>
    <row r="5549" spans="3:3">
      <c r="C5549" s="16"/>
    </row>
    <row r="5550" spans="3:3">
      <c r="C5550" s="16"/>
    </row>
    <row r="5551" spans="3:3">
      <c r="C5551" s="16"/>
    </row>
    <row r="5552" spans="3:3">
      <c r="C5552" s="16"/>
    </row>
    <row r="5553" spans="3:3">
      <c r="C5553" s="16"/>
    </row>
    <row r="5554" spans="3:3">
      <c r="C5554" s="16"/>
    </row>
    <row r="5555" spans="3:3">
      <c r="C5555" s="16"/>
    </row>
    <row r="5556" spans="3:3">
      <c r="C5556" s="16"/>
    </row>
    <row r="5557" spans="3:3">
      <c r="C5557" s="16"/>
    </row>
    <row r="5558" spans="3:3">
      <c r="C5558" s="16"/>
    </row>
    <row r="5559" spans="3:3">
      <c r="C5559" s="16"/>
    </row>
    <row r="5560" spans="3:3">
      <c r="C5560" s="16"/>
    </row>
    <row r="5561" spans="3:3">
      <c r="C5561" s="16"/>
    </row>
    <row r="5562" spans="3:3">
      <c r="C5562" s="16"/>
    </row>
    <row r="5563" spans="3:3">
      <c r="C5563" s="16"/>
    </row>
    <row r="5564" spans="3:3">
      <c r="C5564" s="16"/>
    </row>
    <row r="5565" spans="3:3">
      <c r="C5565" s="16"/>
    </row>
    <row r="5566" spans="3:3">
      <c r="C5566" s="16"/>
    </row>
    <row r="5567" spans="3:3">
      <c r="C5567" s="16"/>
    </row>
    <row r="5568" spans="3:3">
      <c r="C5568" s="16"/>
    </row>
    <row r="5569" spans="3:3">
      <c r="C5569" s="16"/>
    </row>
    <row r="5570" spans="3:3">
      <c r="C5570" s="16"/>
    </row>
    <row r="5571" spans="3:3">
      <c r="C5571" s="16"/>
    </row>
    <row r="5572" spans="3:3">
      <c r="C5572" s="16"/>
    </row>
    <row r="5573" spans="3:3">
      <c r="C5573" s="16"/>
    </row>
    <row r="5574" spans="3:3">
      <c r="C5574" s="16"/>
    </row>
    <row r="5575" spans="3:3">
      <c r="C5575" s="16"/>
    </row>
    <row r="5576" spans="3:3">
      <c r="C5576" s="16"/>
    </row>
    <row r="5577" spans="3:3">
      <c r="C5577" s="16"/>
    </row>
    <row r="5578" spans="3:3">
      <c r="C5578" s="16"/>
    </row>
    <row r="5579" spans="3:3">
      <c r="C5579" s="16"/>
    </row>
    <row r="5580" spans="3:3">
      <c r="C5580" s="16"/>
    </row>
    <row r="5581" spans="3:3">
      <c r="C5581" s="16"/>
    </row>
    <row r="5582" spans="3:3">
      <c r="C5582" s="16"/>
    </row>
    <row r="5583" spans="3:3">
      <c r="C5583" s="16"/>
    </row>
    <row r="5584" spans="3:3">
      <c r="C5584" s="16"/>
    </row>
    <row r="5585" spans="3:3">
      <c r="C5585" s="16"/>
    </row>
    <row r="5586" spans="3:3">
      <c r="C5586" s="16"/>
    </row>
    <row r="5587" spans="3:3">
      <c r="C5587" s="16"/>
    </row>
    <row r="5588" spans="3:3">
      <c r="C5588" s="16"/>
    </row>
    <row r="5589" spans="3:3">
      <c r="C5589" s="16"/>
    </row>
    <row r="5590" spans="3:3">
      <c r="C5590" s="16"/>
    </row>
    <row r="5591" spans="3:3">
      <c r="C5591" s="16"/>
    </row>
    <row r="5592" spans="3:3">
      <c r="C5592" s="16"/>
    </row>
    <row r="5593" spans="3:3">
      <c r="C5593" s="16"/>
    </row>
    <row r="5594" spans="3:3">
      <c r="C5594" s="16"/>
    </row>
    <row r="5595" spans="3:3">
      <c r="C5595" s="16"/>
    </row>
    <row r="5596" spans="3:3">
      <c r="C5596" s="16"/>
    </row>
    <row r="5597" spans="3:3">
      <c r="C5597" s="16"/>
    </row>
    <row r="5598" spans="3:3">
      <c r="C5598" s="16"/>
    </row>
    <row r="5599" spans="3:3">
      <c r="C5599" s="16"/>
    </row>
    <row r="5600" spans="3:3">
      <c r="C5600" s="16"/>
    </row>
    <row r="5601" spans="3:3">
      <c r="C5601" s="16"/>
    </row>
    <row r="5602" spans="3:3">
      <c r="C5602" s="16"/>
    </row>
    <row r="5603" spans="3:3">
      <c r="C5603" s="16"/>
    </row>
    <row r="5604" spans="3:3">
      <c r="C5604" s="16"/>
    </row>
    <row r="5605" spans="3:3">
      <c r="C5605" s="16"/>
    </row>
    <row r="5606" spans="3:3">
      <c r="C5606" s="16"/>
    </row>
    <row r="5607" spans="3:3">
      <c r="C5607" s="16"/>
    </row>
    <row r="5608" spans="3:3">
      <c r="C5608" s="16"/>
    </row>
    <row r="5609" spans="3:3">
      <c r="C5609" s="16"/>
    </row>
    <row r="5610" spans="3:3">
      <c r="C5610" s="16"/>
    </row>
    <row r="5611" spans="3:3">
      <c r="C5611" s="16"/>
    </row>
    <row r="5612" spans="3:3">
      <c r="C5612" s="16"/>
    </row>
    <row r="5613" spans="3:3">
      <c r="C5613" s="16"/>
    </row>
    <row r="5614" spans="3:3">
      <c r="C5614" s="16"/>
    </row>
    <row r="5615" spans="3:3">
      <c r="C5615" s="16"/>
    </row>
    <row r="5616" spans="3:3">
      <c r="C5616" s="16"/>
    </row>
    <row r="5617" spans="3:3">
      <c r="C5617" s="16"/>
    </row>
    <row r="5618" spans="3:3">
      <c r="C5618" s="16"/>
    </row>
    <row r="5619" spans="3:3">
      <c r="C5619" s="16"/>
    </row>
    <row r="5620" spans="3:3">
      <c r="C5620" s="16"/>
    </row>
    <row r="5621" spans="3:3">
      <c r="C5621" s="16"/>
    </row>
    <row r="5622" spans="3:3">
      <c r="C5622" s="16"/>
    </row>
    <row r="5623" spans="3:3">
      <c r="C5623" s="16"/>
    </row>
    <row r="5624" spans="3:3">
      <c r="C5624" s="16"/>
    </row>
    <row r="5625" spans="3:3">
      <c r="C5625" s="16"/>
    </row>
    <row r="5626" spans="3:3">
      <c r="C5626" s="16"/>
    </row>
    <row r="5627" spans="3:3">
      <c r="C5627" s="16"/>
    </row>
    <row r="5628" spans="3:3">
      <c r="C5628" s="16"/>
    </row>
    <row r="5629" spans="3:3">
      <c r="C5629" s="16"/>
    </row>
    <row r="5630" spans="3:3">
      <c r="C5630" s="16"/>
    </row>
    <row r="5631" spans="3:3">
      <c r="C5631" s="16"/>
    </row>
    <row r="5632" spans="3:3">
      <c r="C5632" s="16"/>
    </row>
    <row r="5633" spans="3:3">
      <c r="C5633" s="16"/>
    </row>
    <row r="5634" spans="3:3">
      <c r="C5634" s="16"/>
    </row>
    <row r="5635" spans="3:3">
      <c r="C5635" s="16"/>
    </row>
    <row r="5636" spans="3:3">
      <c r="C5636" s="16"/>
    </row>
    <row r="5637" spans="3:3">
      <c r="C5637" s="16"/>
    </row>
    <row r="5638" spans="3:3">
      <c r="C5638" s="16"/>
    </row>
    <row r="5639" spans="3:3">
      <c r="C5639" s="16"/>
    </row>
    <row r="5640" spans="3:3">
      <c r="C5640" s="16"/>
    </row>
    <row r="5641" spans="3:3">
      <c r="C5641" s="16"/>
    </row>
    <row r="5642" spans="3:3">
      <c r="C5642" s="16"/>
    </row>
    <row r="5643" spans="3:3">
      <c r="C5643" s="16"/>
    </row>
    <row r="5644" spans="3:3">
      <c r="C5644" s="16"/>
    </row>
    <row r="5645" spans="3:3">
      <c r="C5645" s="16"/>
    </row>
    <row r="5646" spans="3:3">
      <c r="C5646" s="16"/>
    </row>
    <row r="5647" spans="3:3">
      <c r="C5647" s="16"/>
    </row>
    <row r="5648" spans="3:3">
      <c r="C5648" s="16"/>
    </row>
    <row r="5649" spans="3:3">
      <c r="C5649" s="16"/>
    </row>
    <row r="5650" spans="3:3">
      <c r="C5650" s="16"/>
    </row>
    <row r="5651" spans="3:3">
      <c r="C5651" s="16"/>
    </row>
    <row r="5652" spans="3:3">
      <c r="C5652" s="16"/>
    </row>
    <row r="5653" spans="3:3">
      <c r="C5653" s="16"/>
    </row>
    <row r="5654" spans="3:3">
      <c r="C5654" s="16"/>
    </row>
    <row r="5655" spans="3:3">
      <c r="C5655" s="16"/>
    </row>
    <row r="5656" spans="3:3">
      <c r="C5656" s="16"/>
    </row>
    <row r="5657" spans="3:3">
      <c r="C5657" s="16"/>
    </row>
    <row r="5658" spans="3:3">
      <c r="C5658" s="16"/>
    </row>
    <row r="5659" spans="3:3">
      <c r="C5659" s="16"/>
    </row>
    <row r="5660" spans="3:3">
      <c r="C5660" s="16"/>
    </row>
    <row r="5661" spans="3:3">
      <c r="C5661" s="16"/>
    </row>
    <row r="5662" spans="3:3">
      <c r="C5662" s="16"/>
    </row>
    <row r="5663" spans="3:3">
      <c r="C5663" s="16"/>
    </row>
    <row r="5664" spans="3:3">
      <c r="C5664" s="16"/>
    </row>
    <row r="5665" spans="3:3">
      <c r="C5665" s="16"/>
    </row>
    <row r="5666" spans="3:3">
      <c r="C5666" s="16"/>
    </row>
    <row r="5667" spans="3:3">
      <c r="C5667" s="16"/>
    </row>
    <row r="5668" spans="3:3">
      <c r="C5668" s="16"/>
    </row>
    <row r="5669" spans="3:3">
      <c r="C5669" s="16"/>
    </row>
    <row r="5670" spans="3:3">
      <c r="C5670" s="16"/>
    </row>
    <row r="5671" spans="3:3">
      <c r="C5671" s="16"/>
    </row>
    <row r="5672" spans="3:3">
      <c r="C5672" s="16"/>
    </row>
    <row r="5673" spans="3:3">
      <c r="C5673" s="16"/>
    </row>
    <row r="5674" spans="3:3">
      <c r="C5674" s="16"/>
    </row>
    <row r="5675" spans="3:3">
      <c r="C5675" s="16"/>
    </row>
    <row r="5676" spans="3:3">
      <c r="C5676" s="16"/>
    </row>
    <row r="5677" spans="3:3">
      <c r="C5677" s="16"/>
    </row>
    <row r="5678" spans="3:3">
      <c r="C5678" s="16"/>
    </row>
    <row r="5679" spans="3:3">
      <c r="C5679" s="16"/>
    </row>
    <row r="5680" spans="3:3">
      <c r="C5680" s="16"/>
    </row>
    <row r="5681" spans="3:3">
      <c r="C5681" s="16"/>
    </row>
    <row r="5682" spans="3:3">
      <c r="C5682" s="16"/>
    </row>
    <row r="5683" spans="3:3">
      <c r="C5683" s="16"/>
    </row>
    <row r="5684" spans="3:3">
      <c r="C5684" s="16"/>
    </row>
    <row r="5685" spans="3:3">
      <c r="C5685" s="16"/>
    </row>
    <row r="5686" spans="3:3">
      <c r="C5686" s="16"/>
    </row>
    <row r="5687" spans="3:3">
      <c r="C5687" s="16"/>
    </row>
    <row r="5688" spans="3:3">
      <c r="C5688" s="16"/>
    </row>
    <row r="5689" spans="3:3">
      <c r="C5689" s="16"/>
    </row>
    <row r="5690" spans="3:3">
      <c r="C5690" s="16"/>
    </row>
    <row r="5691" spans="3:3">
      <c r="C5691" s="16"/>
    </row>
    <row r="5692" spans="3:3">
      <c r="C5692" s="16"/>
    </row>
  </sheetData>
  <conditionalFormatting sqref="B1:F1">
    <cfRule type="expression" dxfId="1" priority="1">
      <formula>#REF!=EOMONTH(#REF!,0)</formula>
    </cfRule>
    <cfRule type="expression" dxfId="0" priority="2">
      <formula>$C1&lt;=0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4BC1-2845-4577-BE86-0C21F7DA8EF1}">
  <dimension ref="A1:A9"/>
  <sheetViews>
    <sheetView workbookViewId="0">
      <selection activeCell="D28" sqref="D28"/>
    </sheetView>
  </sheetViews>
  <sheetFormatPr defaultRowHeight="15"/>
  <sheetData>
    <row r="1" spans="1:1">
      <c r="A1" s="60">
        <v>0</v>
      </c>
    </row>
    <row r="2" spans="1:1">
      <c r="A2" s="60">
        <v>2.5000000000000001E-3</v>
      </c>
    </row>
    <row r="3" spans="1:1">
      <c r="A3" s="60">
        <v>5.0000000000000001E-3</v>
      </c>
    </row>
    <row r="4" spans="1:1">
      <c r="A4" s="60">
        <v>7.4999999999999997E-3</v>
      </c>
    </row>
    <row r="5" spans="1:1">
      <c r="A5" s="60">
        <v>0.01</v>
      </c>
    </row>
    <row r="6" spans="1:1">
      <c r="A6" s="60">
        <v>1.2500000000000001E-2</v>
      </c>
    </row>
    <row r="7" spans="1:1">
      <c r="A7" s="60">
        <v>1.4999999999999999E-2</v>
      </c>
    </row>
    <row r="8" spans="1:1">
      <c r="A8" s="60">
        <v>1.7500000000000002E-2</v>
      </c>
    </row>
    <row r="9" spans="1:1">
      <c r="A9" s="60">
        <v>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Calculator</vt:lpstr>
      <vt:lpstr>Daily</vt:lpstr>
      <vt:lpstr>Amortization</vt:lpstr>
      <vt:lpstr>Interest Rates</vt:lpstr>
    </vt:vector>
  </TitlesOfParts>
  <Company>The Kwak Brothers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Kwak Brothers</dc:creator>
  <cp:lastModifiedBy>Sam Kwak</cp:lastModifiedBy>
  <dcterms:created xsi:type="dcterms:W3CDTF">2019-02-14T05:35:08Z</dcterms:created>
  <dcterms:modified xsi:type="dcterms:W3CDTF">2025-10-16T20:08:07Z</dcterms:modified>
</cp:coreProperties>
</file>